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CS Simulation\CS Simulation Calculator FY17\CS Calculator web FY 17\"/>
    </mc:Choice>
  </mc:AlternateContent>
  <workbookProtection workbookAlgorithmName="SHA-512" workbookHashValue="4Y+BX15ZQRkxbStYbiTW13CVGieSd7yAZeB1Iftu3KHLALkVPCTaazepFNAWeku+7Kof7YM4XUqD8SEdRgAQ5A==" workbookSaltValue="WrbTFTY+qW5/z0lPQglAEg==" workbookSpinCount="100000" lockStructure="1"/>
  <bookViews>
    <workbookView xWindow="0" yWindow="0" windowWidth="28800" windowHeight="12045" firstSheet="1" activeTab="2"/>
  </bookViews>
  <sheets>
    <sheet name="eschools 16" sheetId="6" state="hidden" r:id="rId1"/>
    <sheet name=" Instructions" sheetId="21" r:id="rId2"/>
    <sheet name="SFPR FY2017" sheetId="19" r:id="rId3"/>
    <sheet name="ADM Details FY17" sheetId="1" r:id="rId4"/>
    <sheet name="Academic Perf Data" sheetId="28" r:id="rId5"/>
    <sheet name="ESC deduction" sheetId="23" r:id="rId6"/>
    <sheet name="Data Cal FY17" sheetId="4" state="hidden" r:id="rId7"/>
    <sheet name="Aid FY17" sheetId="18" state="hidden" r:id="rId8"/>
    <sheet name="LEP" sheetId="11" state="hidden" r:id="rId9"/>
    <sheet name="FC&amp;Bonus" sheetId="17" state="hidden" r:id="rId10"/>
    <sheet name="Sheet2" sheetId="27" state="hidden" r:id="rId11"/>
    <sheet name="Transport" sheetId="15" state="hidden" r:id="rId12"/>
    <sheet name="SE Aid" sheetId="13" state="hidden" r:id="rId13"/>
    <sheet name="C-Tech" sheetId="14" state="hidden" r:id="rId14"/>
    <sheet name="O_Grant" sheetId="9" state="hidden" r:id="rId15"/>
    <sheet name="Econ FTE" sheetId="20" state="hidden" r:id="rId16"/>
    <sheet name="K-3 Literacy" sheetId="10" state="hidden" r:id="rId17"/>
    <sheet name="CS New List" sheetId="3" state="hidden" r:id="rId18"/>
    <sheet name="eindex _tget pp " sheetId="5" state="hidden" r:id="rId19"/>
  </sheets>
  <externalReferences>
    <externalReference r:id="rId20"/>
    <externalReference r:id="rId21"/>
    <externalReference r:id="rId22"/>
  </externalReferences>
  <definedNames>
    <definedName name="____oct1" localSheetId="4">#REF!</definedName>
    <definedName name="____oct1" localSheetId="7">#REF!</definedName>
    <definedName name="____oct1" localSheetId="13">#REF!</definedName>
    <definedName name="____oct1" localSheetId="6">#REF!</definedName>
    <definedName name="____oct1" localSheetId="15">#REF!</definedName>
    <definedName name="____oct1" localSheetId="5">#REF!</definedName>
    <definedName name="____oct1" localSheetId="9">#REF!</definedName>
    <definedName name="____oct1" localSheetId="16">#REF!</definedName>
    <definedName name="____oct1" localSheetId="8">#REF!</definedName>
    <definedName name="____oct1" localSheetId="14">#REF!</definedName>
    <definedName name="____oct1" localSheetId="12">#REF!</definedName>
    <definedName name="____oct1" localSheetId="11">#REF!</definedName>
    <definedName name="____oct1">#REF!</definedName>
    <definedName name="___oct1" localSheetId="4">#REF!</definedName>
    <definedName name="___oct1" localSheetId="7">#REF!</definedName>
    <definedName name="___oct1" localSheetId="13">#REF!</definedName>
    <definedName name="___oct1" localSheetId="6">#REF!</definedName>
    <definedName name="___oct1" localSheetId="15">#REF!</definedName>
    <definedName name="___oct1" localSheetId="5">#REF!</definedName>
    <definedName name="___oct1" localSheetId="9">#REF!</definedName>
    <definedName name="___oct1" localSheetId="16">#REF!</definedName>
    <definedName name="___oct1" localSheetId="8">#REF!</definedName>
    <definedName name="___oct1" localSheetId="14">#REF!</definedName>
    <definedName name="___oct1" localSheetId="12">#REF!</definedName>
    <definedName name="___oct1" localSheetId="11">#REF!</definedName>
    <definedName name="___oct1">#REF!</definedName>
    <definedName name="__oct1" localSheetId="4">#REF!</definedName>
    <definedName name="__oct1" localSheetId="7">#REF!</definedName>
    <definedName name="__oct1" localSheetId="13">#REF!</definedName>
    <definedName name="__oct1" localSheetId="6">#REF!</definedName>
    <definedName name="__oct1" localSheetId="15">#REF!</definedName>
    <definedName name="__oct1" localSheetId="5">#REF!</definedName>
    <definedName name="__oct1" localSheetId="9">#REF!</definedName>
    <definedName name="__oct1" localSheetId="16">#REF!</definedName>
    <definedName name="__oct1" localSheetId="8">#REF!</definedName>
    <definedName name="__oct1" localSheetId="14">#REF!</definedName>
    <definedName name="__oct1" localSheetId="12">#REF!</definedName>
    <definedName name="__oct1" localSheetId="11">#REF!</definedName>
    <definedName name="__oct1">#REF!</definedName>
    <definedName name="_xlnm._FilterDatabase" localSheetId="4" hidden="1">'Academic Perf Data'!$A$3:$C$3</definedName>
    <definedName name="_xlnm._FilterDatabase" localSheetId="3" hidden="1">'ADM Details FY17'!$B$2:$C$2</definedName>
    <definedName name="_xlnm._FilterDatabase" localSheetId="6" hidden="1">'Data Cal FY17'!$B$2:$C$3515</definedName>
    <definedName name="_xlnm._FilterDatabase" localSheetId="5" hidden="1">'ESC deduction'!$A$3:$C$3</definedName>
    <definedName name="_xlnm._FilterDatabase" localSheetId="0" hidden="1">'eschools 16'!#REF!</definedName>
    <definedName name="_oct1" localSheetId="4">#REF!</definedName>
    <definedName name="_oct1" localSheetId="7">#REF!</definedName>
    <definedName name="_oct1" localSheetId="13">#REF!</definedName>
    <definedName name="_oct1" localSheetId="6">#REF!</definedName>
    <definedName name="_oct1" localSheetId="15">#REF!</definedName>
    <definedName name="_oct1" localSheetId="5">#REF!</definedName>
    <definedName name="_oct1" localSheetId="9">#REF!</definedName>
    <definedName name="_oct1" localSheetId="16">#REF!</definedName>
    <definedName name="_oct1" localSheetId="8">#REF!</definedName>
    <definedName name="_oct1" localSheetId="14">#REF!</definedName>
    <definedName name="_oct1" localSheetId="12">#REF!</definedName>
    <definedName name="_oct1" localSheetId="11">#REF!</definedName>
    <definedName name="_oct1">#REF!</definedName>
    <definedName name="_Order1" hidden="1">255</definedName>
    <definedName name="_Order2" hidden="1">255</definedName>
    <definedName name="_pg10" localSheetId="4">[1]SD1CY11!#REF!</definedName>
    <definedName name="_pg10" localSheetId="7">[1]SD1CY11!#REF!</definedName>
    <definedName name="_pg10" localSheetId="13">[1]SD1CY11!#REF!</definedName>
    <definedName name="_pg10" localSheetId="6">[1]SD1CY11!#REF!</definedName>
    <definedName name="_pg10" localSheetId="15">[1]SD1CY11!#REF!</definedName>
    <definedName name="_pg10" localSheetId="5">[1]SD1CY11!#REF!</definedName>
    <definedName name="_pg10" localSheetId="9">[1]SD1CY11!#REF!</definedName>
    <definedName name="_pg10" localSheetId="16">[1]SD1CY11!#REF!</definedName>
    <definedName name="_pg10" localSheetId="8">[1]SD1CY11!#REF!</definedName>
    <definedName name="_pg10" localSheetId="14">[1]SD1CY11!#REF!</definedName>
    <definedName name="_pg10" localSheetId="12">[1]SD1CY11!#REF!</definedName>
    <definedName name="_pg10" localSheetId="11">[1]SD1CY11!#REF!</definedName>
    <definedName name="_pg10">[1]SD1CY11!#REF!</definedName>
    <definedName name="_pg11" localSheetId="4">[1]SD1CY11!#REF!</definedName>
    <definedName name="_pg11" localSheetId="7">[1]SD1CY11!#REF!</definedName>
    <definedName name="_pg11" localSheetId="13">[1]SD1CY11!#REF!</definedName>
    <definedName name="_pg11" localSheetId="6">[1]SD1CY11!#REF!</definedName>
    <definedName name="_pg11" localSheetId="15">[1]SD1CY11!#REF!</definedName>
    <definedName name="_pg11" localSheetId="5">[1]SD1CY11!#REF!</definedName>
    <definedName name="_pg11" localSheetId="9">[1]SD1CY11!#REF!</definedName>
    <definedName name="_pg11" localSheetId="16">[1]SD1CY11!#REF!</definedName>
    <definedName name="_pg11" localSheetId="8">[1]SD1CY11!#REF!</definedName>
    <definedName name="_pg11" localSheetId="14">[1]SD1CY11!#REF!</definedName>
    <definedName name="_pg11" localSheetId="12">[1]SD1CY11!#REF!</definedName>
    <definedName name="_pg11" localSheetId="11">[1]SD1CY11!#REF!</definedName>
    <definedName name="_pg11">[1]SD1CY11!#REF!</definedName>
    <definedName name="_pg12" localSheetId="4">[1]SD1CY11!#REF!</definedName>
    <definedName name="_pg12" localSheetId="7">[1]SD1CY11!#REF!</definedName>
    <definedName name="_pg12" localSheetId="13">[1]SD1CY11!#REF!</definedName>
    <definedName name="_pg12" localSheetId="6">[1]SD1CY11!#REF!</definedName>
    <definedName name="_pg12" localSheetId="15">[1]SD1CY11!#REF!</definedName>
    <definedName name="_pg12" localSheetId="5">[1]SD1CY11!#REF!</definedName>
    <definedName name="_pg12" localSheetId="9">[1]SD1CY11!#REF!</definedName>
    <definedName name="_pg12" localSheetId="16">[1]SD1CY11!#REF!</definedName>
    <definedName name="_pg12" localSheetId="8">[1]SD1CY11!#REF!</definedName>
    <definedName name="_pg12" localSheetId="14">[1]SD1CY11!#REF!</definedName>
    <definedName name="_pg12" localSheetId="12">[1]SD1CY11!#REF!</definedName>
    <definedName name="_pg12" localSheetId="11">[1]SD1CY11!#REF!</definedName>
    <definedName name="_pg12">[1]SD1CY11!#REF!</definedName>
    <definedName name="_pg13" localSheetId="4">[1]SD1CY11!#REF!</definedName>
    <definedName name="_pg13" localSheetId="7">[1]SD1CY11!#REF!</definedName>
    <definedName name="_pg13" localSheetId="13">[1]SD1CY11!#REF!</definedName>
    <definedName name="_pg13" localSheetId="6">[1]SD1CY11!#REF!</definedName>
    <definedName name="_pg13" localSheetId="15">[1]SD1CY11!#REF!</definedName>
    <definedName name="_pg13" localSheetId="5">[1]SD1CY11!#REF!</definedName>
    <definedName name="_pg13" localSheetId="9">[1]SD1CY11!#REF!</definedName>
    <definedName name="_pg13" localSheetId="16">[1]SD1CY11!#REF!</definedName>
    <definedName name="_pg13" localSheetId="8">[1]SD1CY11!#REF!</definedName>
    <definedName name="_pg13" localSheetId="14">[1]SD1CY11!#REF!</definedName>
    <definedName name="_pg13" localSheetId="12">[1]SD1CY11!#REF!</definedName>
    <definedName name="_pg13" localSheetId="11">[1]SD1CY11!#REF!</definedName>
    <definedName name="_pg13">[1]SD1CY11!#REF!</definedName>
    <definedName name="_pg2" localSheetId="4">[1]SD1CY11!#REF!</definedName>
    <definedName name="_pg2" localSheetId="7">[1]SD1CY11!#REF!</definedName>
    <definedName name="_pg2" localSheetId="13">[1]SD1CY11!#REF!</definedName>
    <definedName name="_pg2" localSheetId="6">[1]SD1CY11!#REF!</definedName>
    <definedName name="_pg2" localSheetId="15">[1]SD1CY11!#REF!</definedName>
    <definedName name="_pg2" localSheetId="5">[1]SD1CY11!#REF!</definedName>
    <definedName name="_pg2" localSheetId="9">[1]SD1CY11!#REF!</definedName>
    <definedName name="_pg2" localSheetId="16">[1]SD1CY11!#REF!</definedName>
    <definedName name="_pg2" localSheetId="8">[1]SD1CY11!#REF!</definedName>
    <definedName name="_pg2" localSheetId="14">[1]SD1CY11!#REF!</definedName>
    <definedName name="_pg2" localSheetId="12">[1]SD1CY11!#REF!</definedName>
    <definedName name="_pg2" localSheetId="11">[1]SD1CY11!#REF!</definedName>
    <definedName name="_pg2">[1]SD1CY11!#REF!</definedName>
    <definedName name="_pg3" localSheetId="4">[1]SD1CY11!#REF!</definedName>
    <definedName name="_pg3" localSheetId="7">[1]SD1CY11!#REF!</definedName>
    <definedName name="_pg3" localSheetId="13">[1]SD1CY11!#REF!</definedName>
    <definedName name="_pg3" localSheetId="6">[1]SD1CY11!#REF!</definedName>
    <definedName name="_pg3" localSheetId="15">[1]SD1CY11!#REF!</definedName>
    <definedName name="_pg3" localSheetId="5">[1]SD1CY11!#REF!</definedName>
    <definedName name="_pg3" localSheetId="9">[1]SD1CY11!#REF!</definedName>
    <definedName name="_pg3" localSheetId="16">[1]SD1CY11!#REF!</definedName>
    <definedName name="_pg3" localSheetId="8">[1]SD1CY11!#REF!</definedName>
    <definedName name="_pg3" localSheetId="14">[1]SD1CY11!#REF!</definedName>
    <definedName name="_pg3" localSheetId="12">[1]SD1CY11!#REF!</definedName>
    <definedName name="_pg3" localSheetId="11">[1]SD1CY11!#REF!</definedName>
    <definedName name="_pg3">[1]SD1CY11!#REF!</definedName>
    <definedName name="_pg4" localSheetId="4">[1]SD1CY11!#REF!</definedName>
    <definedName name="_pg4" localSheetId="7">[1]SD1CY11!#REF!</definedName>
    <definedName name="_pg4" localSheetId="13">[1]SD1CY11!#REF!</definedName>
    <definedName name="_pg4" localSheetId="6">[1]SD1CY11!#REF!</definedName>
    <definedName name="_pg4" localSheetId="15">[1]SD1CY11!#REF!</definedName>
    <definedName name="_pg4" localSheetId="5">[1]SD1CY11!#REF!</definedName>
    <definedName name="_pg4" localSheetId="9">[1]SD1CY11!#REF!</definedName>
    <definedName name="_pg4" localSheetId="16">[1]SD1CY11!#REF!</definedName>
    <definedName name="_pg4" localSheetId="8">[1]SD1CY11!#REF!</definedName>
    <definedName name="_pg4" localSheetId="14">[1]SD1CY11!#REF!</definedName>
    <definedName name="_pg4" localSheetId="12">[1]SD1CY11!#REF!</definedName>
    <definedName name="_pg4" localSheetId="11">[1]SD1CY11!#REF!</definedName>
    <definedName name="_pg4">[1]SD1CY11!#REF!</definedName>
    <definedName name="_pg5" localSheetId="4">[1]SD1CY11!#REF!</definedName>
    <definedName name="_pg5" localSheetId="7">[1]SD1CY11!#REF!</definedName>
    <definedName name="_pg5" localSheetId="13">[1]SD1CY11!#REF!</definedName>
    <definedName name="_pg5" localSheetId="6">[1]SD1CY11!#REF!</definedName>
    <definedName name="_pg5" localSheetId="15">[1]SD1CY11!#REF!</definedName>
    <definedName name="_pg5" localSheetId="5">[1]SD1CY11!#REF!</definedName>
    <definedName name="_pg5" localSheetId="9">[1]SD1CY11!#REF!</definedName>
    <definedName name="_pg5" localSheetId="16">[1]SD1CY11!#REF!</definedName>
    <definedName name="_pg5" localSheetId="8">[1]SD1CY11!#REF!</definedName>
    <definedName name="_pg5" localSheetId="14">[1]SD1CY11!#REF!</definedName>
    <definedName name="_pg5" localSheetId="12">[1]SD1CY11!#REF!</definedName>
    <definedName name="_pg5" localSheetId="11">[1]SD1CY11!#REF!</definedName>
    <definedName name="_pg5">[1]SD1CY11!#REF!</definedName>
    <definedName name="_pg6" localSheetId="4">[1]SD1CY11!#REF!</definedName>
    <definedName name="_pg6" localSheetId="7">[1]SD1CY11!#REF!</definedName>
    <definedName name="_pg6" localSheetId="13">[1]SD1CY11!#REF!</definedName>
    <definedName name="_pg6" localSheetId="6">[1]SD1CY11!#REF!</definedName>
    <definedName name="_pg6" localSheetId="15">[1]SD1CY11!#REF!</definedName>
    <definedName name="_pg6" localSheetId="5">[1]SD1CY11!#REF!</definedName>
    <definedName name="_pg6" localSheetId="9">[1]SD1CY11!#REF!</definedName>
    <definedName name="_pg6" localSheetId="16">[1]SD1CY11!#REF!</definedName>
    <definedName name="_pg6" localSheetId="8">[1]SD1CY11!#REF!</definedName>
    <definedName name="_pg6" localSheetId="14">[1]SD1CY11!#REF!</definedName>
    <definedName name="_pg6" localSheetId="12">[1]SD1CY11!#REF!</definedName>
    <definedName name="_pg6" localSheetId="11">[1]SD1CY11!#REF!</definedName>
    <definedName name="_pg6">[1]SD1CY11!#REF!</definedName>
    <definedName name="_pg7" localSheetId="4">[1]SD1CY11!#REF!</definedName>
    <definedName name="_pg7" localSheetId="7">[1]SD1CY11!#REF!</definedName>
    <definedName name="_pg7" localSheetId="13">[1]SD1CY11!#REF!</definedName>
    <definedName name="_pg7" localSheetId="6">[1]SD1CY11!#REF!</definedName>
    <definedName name="_pg7" localSheetId="15">[1]SD1CY11!#REF!</definedName>
    <definedName name="_pg7" localSheetId="5">[1]SD1CY11!#REF!</definedName>
    <definedName name="_pg7" localSheetId="9">[1]SD1CY11!#REF!</definedName>
    <definedName name="_pg7" localSheetId="16">[1]SD1CY11!#REF!</definedName>
    <definedName name="_pg7" localSheetId="8">[1]SD1CY11!#REF!</definedName>
    <definedName name="_pg7" localSheetId="14">[1]SD1CY11!#REF!</definedName>
    <definedName name="_pg7" localSheetId="12">[1]SD1CY11!#REF!</definedName>
    <definedName name="_pg7" localSheetId="11">[1]SD1CY11!#REF!</definedName>
    <definedName name="_pg7">[1]SD1CY11!#REF!</definedName>
    <definedName name="_pg8" localSheetId="4">[1]SD1CY11!#REF!</definedName>
    <definedName name="_pg8" localSheetId="7">[1]SD1CY11!#REF!</definedName>
    <definedName name="_pg8" localSheetId="13">[1]SD1CY11!#REF!</definedName>
    <definedName name="_pg8" localSheetId="6">[1]SD1CY11!#REF!</definedName>
    <definedName name="_pg8" localSheetId="15">[1]SD1CY11!#REF!</definedName>
    <definedName name="_pg8" localSheetId="5">[1]SD1CY11!#REF!</definedName>
    <definedName name="_pg8" localSheetId="9">[1]SD1CY11!#REF!</definedName>
    <definedName name="_pg8" localSheetId="16">[1]SD1CY11!#REF!</definedName>
    <definedName name="_pg8" localSheetId="8">[1]SD1CY11!#REF!</definedName>
    <definedName name="_pg8" localSheetId="14">[1]SD1CY11!#REF!</definedName>
    <definedName name="_pg8" localSheetId="12">[1]SD1CY11!#REF!</definedName>
    <definedName name="_pg8" localSheetId="11">[1]SD1CY11!#REF!</definedName>
    <definedName name="_pg8">[1]SD1CY11!#REF!</definedName>
    <definedName name="_pg9" localSheetId="4">[1]SD1CY11!#REF!</definedName>
    <definedName name="_pg9" localSheetId="7">[1]SD1CY11!#REF!</definedName>
    <definedName name="_pg9" localSheetId="13">[1]SD1CY11!#REF!</definedName>
    <definedName name="_pg9" localSheetId="6">[1]SD1CY11!#REF!</definedName>
    <definedName name="_pg9" localSheetId="15">[1]SD1CY11!#REF!</definedName>
    <definedName name="_pg9" localSheetId="5">[1]SD1CY11!#REF!</definedName>
    <definedName name="_pg9" localSheetId="9">[1]SD1CY11!#REF!</definedName>
    <definedName name="_pg9" localSheetId="16">[1]SD1CY11!#REF!</definedName>
    <definedName name="_pg9" localSheetId="8">[1]SD1CY11!#REF!</definedName>
    <definedName name="_pg9" localSheetId="14">[1]SD1CY11!#REF!</definedName>
    <definedName name="_pg9" localSheetId="12">[1]SD1CY11!#REF!</definedName>
    <definedName name="_pg9" localSheetId="11">[1]SD1CY11!#REF!</definedName>
    <definedName name="_pg9">[1]SD1CY11!#REF!</definedName>
    <definedName name="Allrat11_update" localSheetId="4">#REF!</definedName>
    <definedName name="Allrat11_update" localSheetId="7">#REF!</definedName>
    <definedName name="Allrat11_update" localSheetId="13">#REF!</definedName>
    <definedName name="Allrat11_update" localSheetId="6">#REF!</definedName>
    <definedName name="Allrat11_update" localSheetId="15">#REF!</definedName>
    <definedName name="Allrat11_update" localSheetId="5">#REF!</definedName>
    <definedName name="Allrat11_update" localSheetId="9">#REF!</definedName>
    <definedName name="Allrat11_update" localSheetId="16">#REF!</definedName>
    <definedName name="Allrat11_update" localSheetId="8">#REF!</definedName>
    <definedName name="Allrat11_update" localSheetId="14">#REF!</definedName>
    <definedName name="Allrat11_update" localSheetId="12">#REF!</definedName>
    <definedName name="Allrat11_update" localSheetId="11">#REF!</definedName>
    <definedName name="Allrat11_update">#REF!</definedName>
    <definedName name="_xlnm.Database" localSheetId="4">#REF!</definedName>
    <definedName name="_xlnm.Database" localSheetId="7">#REF!</definedName>
    <definedName name="_xlnm.Database" localSheetId="13">#REF!</definedName>
    <definedName name="_xlnm.Database" localSheetId="6">#REF!</definedName>
    <definedName name="_xlnm.Database" localSheetId="15">#REF!</definedName>
    <definedName name="_xlnm.Database" localSheetId="5">#REF!</definedName>
    <definedName name="_xlnm.Database" localSheetId="9">#REF!</definedName>
    <definedName name="_xlnm.Database" localSheetId="16">#REF!</definedName>
    <definedName name="_xlnm.Database" localSheetId="8">#REF!</definedName>
    <definedName name="_xlnm.Database" localSheetId="14">#REF!</definedName>
    <definedName name="_xlnm.Database" localSheetId="12">#REF!</definedName>
    <definedName name="_xlnm.Database" localSheetId="11">#REF!</definedName>
    <definedName name="_xlnm.Database">#REF!</definedName>
    <definedName name="DISTRICT" localSheetId="4">#REF!</definedName>
    <definedName name="DISTRICT" localSheetId="7">#REF!</definedName>
    <definedName name="DISTRICT" localSheetId="13">#REF!</definedName>
    <definedName name="DISTRICT" localSheetId="6">#REF!</definedName>
    <definedName name="DISTRICT" localSheetId="15">#REF!</definedName>
    <definedName name="DISTRICT" localSheetId="5">#REF!</definedName>
    <definedName name="DISTRICT" localSheetId="9">#REF!</definedName>
    <definedName name="DISTRICT" localSheetId="16">#REF!</definedName>
    <definedName name="DISTRICT" localSheetId="8">#REF!</definedName>
    <definedName name="DISTRICT" localSheetId="14">#REF!</definedName>
    <definedName name="DISTRICT" localSheetId="12">#REF!</definedName>
    <definedName name="DISTRICT" localSheetId="11">#REF!</definedName>
    <definedName name="DISTRICT">#REF!</definedName>
    <definedName name="NO" localSheetId="4">[1]SD1CY11!#REF!</definedName>
    <definedName name="NO" localSheetId="7">[1]SD1CY11!#REF!</definedName>
    <definedName name="NO" localSheetId="13">[1]SD1CY11!#REF!</definedName>
    <definedName name="NO" localSheetId="6">[1]SD1CY11!#REF!</definedName>
    <definedName name="NO" localSheetId="15">[1]SD1CY11!#REF!</definedName>
    <definedName name="NO" localSheetId="5">[1]SD1CY11!#REF!</definedName>
    <definedName name="NO" localSheetId="9">[1]SD1CY11!#REF!</definedName>
    <definedName name="NO" localSheetId="16">[1]SD1CY11!#REF!</definedName>
    <definedName name="NO" localSheetId="8">[1]SD1CY11!#REF!</definedName>
    <definedName name="NO" localSheetId="14">[1]SD1CY11!#REF!</definedName>
    <definedName name="NO" localSheetId="12">[1]SD1CY11!#REF!</definedName>
    <definedName name="NO" localSheetId="11">[1]SD1CY11!#REF!</definedName>
    <definedName name="NO">[1]SD1CY11!#REF!</definedName>
    <definedName name="October" localSheetId="4">#REF!</definedName>
    <definedName name="October" localSheetId="7">#REF!</definedName>
    <definedName name="October" localSheetId="13">#REF!</definedName>
    <definedName name="October" localSheetId="6">#REF!</definedName>
    <definedName name="October" localSheetId="15">#REF!</definedName>
    <definedName name="October" localSheetId="5">#REF!</definedName>
    <definedName name="October" localSheetId="9">#REF!</definedName>
    <definedName name="October" localSheetId="16">#REF!</definedName>
    <definedName name="October" localSheetId="8">#REF!</definedName>
    <definedName name="October" localSheetId="14">#REF!</definedName>
    <definedName name="October" localSheetId="12">#REF!</definedName>
    <definedName name="October" localSheetId="11">#REF!</definedName>
    <definedName name="October">#REF!</definedName>
    <definedName name="_xlnm.Print_Titles" localSheetId="0">'eschools 16'!$1:$1</definedName>
    <definedName name="Rollup_community_file_denormalized_into_category_FTEs1" localSheetId="1">#REF!</definedName>
    <definedName name="Rollup_community_file_denormalized_into_category_FTEs1" localSheetId="4">#REF!</definedName>
    <definedName name="Rollup_community_file_denormalized_into_category_FTEs1" localSheetId="7">#REF!</definedName>
    <definedName name="Rollup_community_file_denormalized_into_category_FTEs1" localSheetId="13">#REF!</definedName>
    <definedName name="Rollup_community_file_denormalized_into_category_FTEs1" localSheetId="6">#REF!</definedName>
    <definedName name="Rollup_community_file_denormalized_into_category_FTEs1" localSheetId="15">#REF!</definedName>
    <definedName name="Rollup_community_file_denormalized_into_category_FTEs1" localSheetId="5">#REF!</definedName>
    <definedName name="Rollup_community_file_denormalized_into_category_FTEs1" localSheetId="9">#REF!</definedName>
    <definedName name="Rollup_community_file_denormalized_into_category_FTEs1" localSheetId="16">#REF!</definedName>
    <definedName name="Rollup_community_file_denormalized_into_category_FTEs1" localSheetId="8">#REF!</definedName>
    <definedName name="Rollup_community_file_denormalized_into_category_FTEs1" localSheetId="14">#REF!</definedName>
    <definedName name="Rollup_community_file_denormalized_into_category_FTEs1" localSheetId="12">#REF!</definedName>
    <definedName name="Rollup_community_file_denormalized_into_category_FTEs1" localSheetId="2">#REF!</definedName>
    <definedName name="Rollup_community_file_denormalized_into_category_FTEs1" localSheetId="11">#REF!</definedName>
    <definedName name="Rollup_community_file_denormalized_into_category_FTEs1">#REF!</definedName>
    <definedName name="TypeIII">[2]Constants!$B$46</definedName>
    <definedName name="TypeIV">[2]Constants!$B$47</definedName>
    <definedName name="TypeV">[2]Constants!$B$48</definedName>
    <definedName name="TypeVI">[2]Constants!$B$49</definedName>
    <definedName name="xxx" localSheetId="4">#REF!</definedName>
    <definedName name="xxx" localSheetId="7">#REF!</definedName>
    <definedName name="xxx" localSheetId="13">#REF!</definedName>
    <definedName name="xxx" localSheetId="6">#REF!</definedName>
    <definedName name="xxx" localSheetId="15">#REF!</definedName>
    <definedName name="xxx" localSheetId="5">#REF!</definedName>
    <definedName name="xxx" localSheetId="9">#REF!</definedName>
    <definedName name="xxx" localSheetId="16">#REF!</definedName>
    <definedName name="xxx" localSheetId="8">#REF!</definedName>
    <definedName name="xxx" localSheetId="14">#REF!</definedName>
    <definedName name="xxx" localSheetId="12">#REF!</definedName>
    <definedName name="xxx" localSheetId="11">#REF!</definedName>
    <definedName name="xxx">#REF!</definedName>
  </definedNames>
  <calcPr calcId="152511"/>
  <pivotCaches>
    <pivotCache cacheId="9" r:id="rId2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7" l="1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4" i="17"/>
  <c r="F383" i="28"/>
  <c r="D383" i="28"/>
  <c r="D383" i="23" l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3" i="1"/>
  <c r="C3" i="1" l="1"/>
  <c r="O5" i="18" l="1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4" i="18"/>
  <c r="H135" i="17" l="1"/>
  <c r="K39" i="19" s="1"/>
  <c r="K38" i="19"/>
  <c r="K35" i="19"/>
  <c r="C9" i="19"/>
  <c r="E5" i="20" l="1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4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E135" i="20" l="1"/>
  <c r="K33" i="19" s="1"/>
  <c r="K8" i="19"/>
  <c r="C8" i="19"/>
  <c r="L5" i="17"/>
  <c r="Q5" i="18" s="1"/>
  <c r="L6" i="17"/>
  <c r="Q6" i="18" s="1"/>
  <c r="L7" i="17"/>
  <c r="Q7" i="18" s="1"/>
  <c r="L8" i="17"/>
  <c r="Q8" i="18" s="1"/>
  <c r="L9" i="17"/>
  <c r="Q9" i="18" s="1"/>
  <c r="L10" i="17"/>
  <c r="Q10" i="18" s="1"/>
  <c r="L11" i="17"/>
  <c r="Q11" i="18" s="1"/>
  <c r="L12" i="17"/>
  <c r="Q12" i="18" s="1"/>
  <c r="L13" i="17"/>
  <c r="Q13" i="18" s="1"/>
  <c r="L14" i="17"/>
  <c r="Q14" i="18" s="1"/>
  <c r="L15" i="17"/>
  <c r="Q15" i="18" s="1"/>
  <c r="L16" i="17"/>
  <c r="Q16" i="18" s="1"/>
  <c r="L17" i="17"/>
  <c r="Q17" i="18" s="1"/>
  <c r="L18" i="17"/>
  <c r="Q18" i="18" s="1"/>
  <c r="L19" i="17"/>
  <c r="Q19" i="18" s="1"/>
  <c r="L20" i="17"/>
  <c r="Q20" i="18" s="1"/>
  <c r="L21" i="17"/>
  <c r="Q21" i="18" s="1"/>
  <c r="L22" i="17"/>
  <c r="Q22" i="18" s="1"/>
  <c r="L23" i="17"/>
  <c r="Q23" i="18" s="1"/>
  <c r="L24" i="17"/>
  <c r="Q24" i="18" s="1"/>
  <c r="L25" i="17"/>
  <c r="Q25" i="18" s="1"/>
  <c r="L26" i="17"/>
  <c r="Q26" i="18" s="1"/>
  <c r="L27" i="17"/>
  <c r="Q27" i="18" s="1"/>
  <c r="L28" i="17"/>
  <c r="Q28" i="18" s="1"/>
  <c r="L29" i="17"/>
  <c r="Q29" i="18" s="1"/>
  <c r="L30" i="17"/>
  <c r="Q30" i="18" s="1"/>
  <c r="L31" i="17"/>
  <c r="Q31" i="18" s="1"/>
  <c r="L32" i="17"/>
  <c r="Q32" i="18" s="1"/>
  <c r="L33" i="17"/>
  <c r="Q33" i="18" s="1"/>
  <c r="L34" i="17"/>
  <c r="Q34" i="18" s="1"/>
  <c r="L35" i="17"/>
  <c r="Q35" i="18" s="1"/>
  <c r="L36" i="17"/>
  <c r="Q36" i="18" s="1"/>
  <c r="L37" i="17"/>
  <c r="Q37" i="18" s="1"/>
  <c r="L38" i="17"/>
  <c r="Q38" i="18" s="1"/>
  <c r="L39" i="17"/>
  <c r="Q39" i="18" s="1"/>
  <c r="L40" i="17"/>
  <c r="Q40" i="18" s="1"/>
  <c r="L41" i="17"/>
  <c r="Q41" i="18" s="1"/>
  <c r="L42" i="17"/>
  <c r="Q42" i="18" s="1"/>
  <c r="L43" i="17"/>
  <c r="Q43" i="18" s="1"/>
  <c r="L44" i="17"/>
  <c r="Q44" i="18" s="1"/>
  <c r="L45" i="17"/>
  <c r="Q45" i="18" s="1"/>
  <c r="L46" i="17"/>
  <c r="Q46" i="18" s="1"/>
  <c r="L47" i="17"/>
  <c r="Q47" i="18" s="1"/>
  <c r="L48" i="17"/>
  <c r="Q48" i="18" s="1"/>
  <c r="L49" i="17"/>
  <c r="Q49" i="18" s="1"/>
  <c r="L50" i="17"/>
  <c r="Q50" i="18" s="1"/>
  <c r="L51" i="17"/>
  <c r="Q51" i="18" s="1"/>
  <c r="L52" i="17"/>
  <c r="Q52" i="18" s="1"/>
  <c r="L53" i="17"/>
  <c r="Q53" i="18" s="1"/>
  <c r="L54" i="17"/>
  <c r="Q54" i="18" s="1"/>
  <c r="L55" i="17"/>
  <c r="Q55" i="18" s="1"/>
  <c r="L56" i="17"/>
  <c r="Q56" i="18" s="1"/>
  <c r="L57" i="17"/>
  <c r="Q57" i="18" s="1"/>
  <c r="L58" i="17"/>
  <c r="Q58" i="18" s="1"/>
  <c r="L59" i="17"/>
  <c r="Q59" i="18" s="1"/>
  <c r="L60" i="17"/>
  <c r="Q60" i="18" s="1"/>
  <c r="L61" i="17"/>
  <c r="Q61" i="18" s="1"/>
  <c r="L62" i="17"/>
  <c r="Q62" i="18" s="1"/>
  <c r="L63" i="17"/>
  <c r="Q63" i="18" s="1"/>
  <c r="L64" i="17"/>
  <c r="Q64" i="18" s="1"/>
  <c r="L65" i="17"/>
  <c r="Q65" i="18" s="1"/>
  <c r="L66" i="17"/>
  <c r="Q66" i="18" s="1"/>
  <c r="L67" i="17"/>
  <c r="Q67" i="18" s="1"/>
  <c r="L68" i="17"/>
  <c r="Q68" i="18" s="1"/>
  <c r="L69" i="17"/>
  <c r="Q69" i="18" s="1"/>
  <c r="L70" i="17"/>
  <c r="Q70" i="18" s="1"/>
  <c r="L71" i="17"/>
  <c r="Q71" i="18" s="1"/>
  <c r="L72" i="17"/>
  <c r="Q72" i="18" s="1"/>
  <c r="L73" i="17"/>
  <c r="Q73" i="18" s="1"/>
  <c r="L74" i="17"/>
  <c r="Q74" i="18" s="1"/>
  <c r="L75" i="17"/>
  <c r="Q75" i="18" s="1"/>
  <c r="L76" i="17"/>
  <c r="Q76" i="18" s="1"/>
  <c r="L77" i="17"/>
  <c r="Q77" i="18" s="1"/>
  <c r="L78" i="17"/>
  <c r="Q78" i="18" s="1"/>
  <c r="L79" i="17"/>
  <c r="Q79" i="18" s="1"/>
  <c r="L80" i="17"/>
  <c r="Q80" i="18" s="1"/>
  <c r="L81" i="17"/>
  <c r="Q81" i="18" s="1"/>
  <c r="L82" i="17"/>
  <c r="Q82" i="18" s="1"/>
  <c r="L83" i="17"/>
  <c r="Q83" i="18" s="1"/>
  <c r="L84" i="17"/>
  <c r="Q84" i="18" s="1"/>
  <c r="L85" i="17"/>
  <c r="Q85" i="18" s="1"/>
  <c r="L86" i="17"/>
  <c r="Q86" i="18" s="1"/>
  <c r="L87" i="17"/>
  <c r="Q87" i="18" s="1"/>
  <c r="L88" i="17"/>
  <c r="Q88" i="18" s="1"/>
  <c r="L89" i="17"/>
  <c r="Q89" i="18" s="1"/>
  <c r="L90" i="17"/>
  <c r="Q90" i="18" s="1"/>
  <c r="L91" i="17"/>
  <c r="Q91" i="18" s="1"/>
  <c r="L92" i="17"/>
  <c r="Q92" i="18" s="1"/>
  <c r="L93" i="17"/>
  <c r="Q93" i="18" s="1"/>
  <c r="L94" i="17"/>
  <c r="Q94" i="18" s="1"/>
  <c r="L95" i="17"/>
  <c r="Q95" i="18" s="1"/>
  <c r="L96" i="17"/>
  <c r="Q96" i="18" s="1"/>
  <c r="L97" i="17"/>
  <c r="Q97" i="18" s="1"/>
  <c r="L98" i="17"/>
  <c r="Q98" i="18" s="1"/>
  <c r="L99" i="17"/>
  <c r="Q99" i="18" s="1"/>
  <c r="L100" i="17"/>
  <c r="Q100" i="18" s="1"/>
  <c r="L101" i="17"/>
  <c r="Q101" i="18" s="1"/>
  <c r="L102" i="17"/>
  <c r="Q102" i="18" s="1"/>
  <c r="L103" i="17"/>
  <c r="Q103" i="18" s="1"/>
  <c r="L104" i="17"/>
  <c r="Q104" i="18" s="1"/>
  <c r="L105" i="17"/>
  <c r="Q105" i="18" s="1"/>
  <c r="L106" i="17"/>
  <c r="Q106" i="18" s="1"/>
  <c r="L107" i="17"/>
  <c r="Q107" i="18" s="1"/>
  <c r="L108" i="17"/>
  <c r="Q108" i="18" s="1"/>
  <c r="L109" i="17"/>
  <c r="Q109" i="18" s="1"/>
  <c r="L110" i="17"/>
  <c r="Q110" i="18" s="1"/>
  <c r="L111" i="17"/>
  <c r="Q111" i="18" s="1"/>
  <c r="L112" i="17"/>
  <c r="Q112" i="18" s="1"/>
  <c r="L113" i="17"/>
  <c r="Q113" i="18" s="1"/>
  <c r="L114" i="17"/>
  <c r="Q114" i="18" s="1"/>
  <c r="L115" i="17"/>
  <c r="Q115" i="18" s="1"/>
  <c r="L116" i="17"/>
  <c r="Q116" i="18" s="1"/>
  <c r="L117" i="17"/>
  <c r="Q117" i="18" s="1"/>
  <c r="L118" i="17"/>
  <c r="Q118" i="18" s="1"/>
  <c r="L119" i="17"/>
  <c r="Q119" i="18" s="1"/>
  <c r="L120" i="17"/>
  <c r="Q120" i="18" s="1"/>
  <c r="L121" i="17"/>
  <c r="Q121" i="18" s="1"/>
  <c r="L122" i="17"/>
  <c r="Q122" i="18" s="1"/>
  <c r="L123" i="17"/>
  <c r="Q123" i="18" s="1"/>
  <c r="L124" i="17"/>
  <c r="Q124" i="18" s="1"/>
  <c r="L125" i="17"/>
  <c r="Q125" i="18" s="1"/>
  <c r="L126" i="17"/>
  <c r="Q126" i="18" s="1"/>
  <c r="L127" i="17"/>
  <c r="Q127" i="18" s="1"/>
  <c r="L128" i="17"/>
  <c r="Q128" i="18" s="1"/>
  <c r="L129" i="17"/>
  <c r="Q129" i="18" s="1"/>
  <c r="L130" i="17"/>
  <c r="Q130" i="18" s="1"/>
  <c r="L131" i="17"/>
  <c r="Q131" i="18" s="1"/>
  <c r="L132" i="17"/>
  <c r="Q132" i="18" s="1"/>
  <c r="L133" i="17"/>
  <c r="Q133" i="18" s="1"/>
  <c r="L134" i="17"/>
  <c r="Q134" i="18" s="1"/>
  <c r="L4" i="17"/>
  <c r="Q4" i="18" s="1"/>
  <c r="O135" i="18"/>
  <c r="L67" i="19" s="1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4" i="18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4" i="9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F135" i="18" l="1"/>
  <c r="L43" i="19" s="1"/>
  <c r="Q135" i="18"/>
  <c r="L69" i="19" s="1"/>
  <c r="I135" i="18"/>
  <c r="L45" i="19" s="1"/>
  <c r="K5" i="17"/>
  <c r="P5" i="18" s="1"/>
  <c r="K6" i="17"/>
  <c r="P6" i="18" s="1"/>
  <c r="K7" i="17"/>
  <c r="P7" i="18" s="1"/>
  <c r="K8" i="17"/>
  <c r="P8" i="18" s="1"/>
  <c r="K9" i="17"/>
  <c r="P9" i="18" s="1"/>
  <c r="K10" i="17"/>
  <c r="P10" i="18" s="1"/>
  <c r="K11" i="17"/>
  <c r="P11" i="18" s="1"/>
  <c r="K12" i="17"/>
  <c r="P12" i="18" s="1"/>
  <c r="K13" i="17"/>
  <c r="P13" i="18" s="1"/>
  <c r="K14" i="17"/>
  <c r="P14" i="18" s="1"/>
  <c r="K15" i="17"/>
  <c r="P15" i="18" s="1"/>
  <c r="K16" i="17"/>
  <c r="P16" i="18" s="1"/>
  <c r="K17" i="17"/>
  <c r="P17" i="18" s="1"/>
  <c r="K18" i="17"/>
  <c r="P18" i="18" s="1"/>
  <c r="K19" i="17"/>
  <c r="P19" i="18" s="1"/>
  <c r="K20" i="17"/>
  <c r="P20" i="18" s="1"/>
  <c r="K21" i="17"/>
  <c r="P21" i="18" s="1"/>
  <c r="K22" i="17"/>
  <c r="P22" i="18" s="1"/>
  <c r="K23" i="17"/>
  <c r="P23" i="18" s="1"/>
  <c r="K24" i="17"/>
  <c r="P24" i="18" s="1"/>
  <c r="K25" i="17"/>
  <c r="P25" i="18" s="1"/>
  <c r="K26" i="17"/>
  <c r="P26" i="18" s="1"/>
  <c r="K27" i="17"/>
  <c r="P27" i="18" s="1"/>
  <c r="K28" i="17"/>
  <c r="P28" i="18" s="1"/>
  <c r="K29" i="17"/>
  <c r="P29" i="18" s="1"/>
  <c r="K30" i="17"/>
  <c r="P30" i="18" s="1"/>
  <c r="K31" i="17"/>
  <c r="P31" i="18" s="1"/>
  <c r="K32" i="17"/>
  <c r="P32" i="18" s="1"/>
  <c r="K33" i="17"/>
  <c r="P33" i="18" s="1"/>
  <c r="K34" i="17"/>
  <c r="P34" i="18" s="1"/>
  <c r="K35" i="17"/>
  <c r="P35" i="18" s="1"/>
  <c r="K36" i="17"/>
  <c r="P36" i="18" s="1"/>
  <c r="K37" i="17"/>
  <c r="P37" i="18" s="1"/>
  <c r="K38" i="17"/>
  <c r="P38" i="18" s="1"/>
  <c r="K39" i="17"/>
  <c r="P39" i="18" s="1"/>
  <c r="K40" i="17"/>
  <c r="P40" i="18" s="1"/>
  <c r="K41" i="17"/>
  <c r="P41" i="18" s="1"/>
  <c r="K42" i="17"/>
  <c r="P42" i="18" s="1"/>
  <c r="K43" i="17"/>
  <c r="P43" i="18" s="1"/>
  <c r="K44" i="17"/>
  <c r="P44" i="18" s="1"/>
  <c r="K45" i="17"/>
  <c r="P45" i="18" s="1"/>
  <c r="K46" i="17"/>
  <c r="P46" i="18" s="1"/>
  <c r="K47" i="17"/>
  <c r="P47" i="18" s="1"/>
  <c r="K48" i="17"/>
  <c r="P48" i="18" s="1"/>
  <c r="K49" i="17"/>
  <c r="P49" i="18" s="1"/>
  <c r="K50" i="17"/>
  <c r="P50" i="18" s="1"/>
  <c r="K51" i="17"/>
  <c r="P51" i="18" s="1"/>
  <c r="K52" i="17"/>
  <c r="P52" i="18" s="1"/>
  <c r="K53" i="17"/>
  <c r="P53" i="18" s="1"/>
  <c r="K54" i="17"/>
  <c r="P54" i="18" s="1"/>
  <c r="K55" i="17"/>
  <c r="P55" i="18" s="1"/>
  <c r="K56" i="17"/>
  <c r="P56" i="18" s="1"/>
  <c r="K57" i="17"/>
  <c r="P57" i="18" s="1"/>
  <c r="K58" i="17"/>
  <c r="P58" i="18" s="1"/>
  <c r="K59" i="17"/>
  <c r="P59" i="18" s="1"/>
  <c r="K60" i="17"/>
  <c r="P60" i="18" s="1"/>
  <c r="K61" i="17"/>
  <c r="P61" i="18" s="1"/>
  <c r="K62" i="17"/>
  <c r="P62" i="18" s="1"/>
  <c r="K63" i="17"/>
  <c r="P63" i="18" s="1"/>
  <c r="K64" i="17"/>
  <c r="P64" i="18" s="1"/>
  <c r="K65" i="17"/>
  <c r="P65" i="18" s="1"/>
  <c r="K66" i="17"/>
  <c r="P66" i="18" s="1"/>
  <c r="K67" i="17"/>
  <c r="P67" i="18" s="1"/>
  <c r="K68" i="17"/>
  <c r="P68" i="18" s="1"/>
  <c r="K69" i="17"/>
  <c r="P69" i="18" s="1"/>
  <c r="K70" i="17"/>
  <c r="P70" i="18" s="1"/>
  <c r="K71" i="17"/>
  <c r="P71" i="18" s="1"/>
  <c r="K72" i="17"/>
  <c r="P72" i="18" s="1"/>
  <c r="K73" i="17"/>
  <c r="P73" i="18" s="1"/>
  <c r="K74" i="17"/>
  <c r="P74" i="18" s="1"/>
  <c r="K75" i="17"/>
  <c r="P75" i="18" s="1"/>
  <c r="K76" i="17"/>
  <c r="P76" i="18" s="1"/>
  <c r="K77" i="17"/>
  <c r="P77" i="18" s="1"/>
  <c r="K78" i="17"/>
  <c r="P78" i="18" s="1"/>
  <c r="K79" i="17"/>
  <c r="P79" i="18" s="1"/>
  <c r="K80" i="17"/>
  <c r="P80" i="18" s="1"/>
  <c r="K81" i="17"/>
  <c r="P81" i="18" s="1"/>
  <c r="K82" i="17"/>
  <c r="P82" i="18" s="1"/>
  <c r="K83" i="17"/>
  <c r="P83" i="18" s="1"/>
  <c r="K84" i="17"/>
  <c r="P84" i="18" s="1"/>
  <c r="K85" i="17"/>
  <c r="P85" i="18" s="1"/>
  <c r="K86" i="17"/>
  <c r="P86" i="18" s="1"/>
  <c r="K87" i="17"/>
  <c r="P87" i="18" s="1"/>
  <c r="K88" i="17"/>
  <c r="P88" i="18" s="1"/>
  <c r="K89" i="17"/>
  <c r="P89" i="18" s="1"/>
  <c r="K90" i="17"/>
  <c r="P90" i="18" s="1"/>
  <c r="K91" i="17"/>
  <c r="P91" i="18" s="1"/>
  <c r="K92" i="17"/>
  <c r="P92" i="18" s="1"/>
  <c r="K93" i="17"/>
  <c r="P93" i="18" s="1"/>
  <c r="K94" i="17"/>
  <c r="P94" i="18" s="1"/>
  <c r="K95" i="17"/>
  <c r="P95" i="18" s="1"/>
  <c r="K96" i="17"/>
  <c r="P96" i="18" s="1"/>
  <c r="K97" i="17"/>
  <c r="P97" i="18" s="1"/>
  <c r="K98" i="17"/>
  <c r="P98" i="18" s="1"/>
  <c r="K99" i="17"/>
  <c r="P99" i="18" s="1"/>
  <c r="K100" i="17"/>
  <c r="P100" i="18" s="1"/>
  <c r="K101" i="17"/>
  <c r="P101" i="18" s="1"/>
  <c r="K102" i="17"/>
  <c r="P102" i="18" s="1"/>
  <c r="K103" i="17"/>
  <c r="P103" i="18" s="1"/>
  <c r="K104" i="17"/>
  <c r="P104" i="18" s="1"/>
  <c r="K105" i="17"/>
  <c r="P105" i="18" s="1"/>
  <c r="K106" i="17"/>
  <c r="P106" i="18" s="1"/>
  <c r="K107" i="17"/>
  <c r="P107" i="18" s="1"/>
  <c r="K108" i="17"/>
  <c r="P108" i="18" s="1"/>
  <c r="K109" i="17"/>
  <c r="P109" i="18" s="1"/>
  <c r="K110" i="17"/>
  <c r="P110" i="18" s="1"/>
  <c r="K111" i="17"/>
  <c r="P111" i="18" s="1"/>
  <c r="K112" i="17"/>
  <c r="P112" i="18" s="1"/>
  <c r="K113" i="17"/>
  <c r="P113" i="18" s="1"/>
  <c r="K114" i="17"/>
  <c r="P114" i="18" s="1"/>
  <c r="K115" i="17"/>
  <c r="P115" i="18" s="1"/>
  <c r="K116" i="17"/>
  <c r="P116" i="18" s="1"/>
  <c r="K117" i="17"/>
  <c r="P117" i="18" s="1"/>
  <c r="K118" i="17"/>
  <c r="P118" i="18" s="1"/>
  <c r="K119" i="17"/>
  <c r="P119" i="18" s="1"/>
  <c r="K120" i="17"/>
  <c r="P120" i="18" s="1"/>
  <c r="K121" i="17"/>
  <c r="P121" i="18" s="1"/>
  <c r="K122" i="17"/>
  <c r="P122" i="18" s="1"/>
  <c r="K123" i="17"/>
  <c r="P123" i="18" s="1"/>
  <c r="K124" i="17"/>
  <c r="P124" i="18" s="1"/>
  <c r="K125" i="17"/>
  <c r="P125" i="18" s="1"/>
  <c r="K126" i="17"/>
  <c r="P126" i="18" s="1"/>
  <c r="K127" i="17"/>
  <c r="P127" i="18" s="1"/>
  <c r="K128" i="17"/>
  <c r="P128" i="18" s="1"/>
  <c r="K129" i="17"/>
  <c r="P129" i="18" s="1"/>
  <c r="K130" i="17"/>
  <c r="P130" i="18" s="1"/>
  <c r="K131" i="17"/>
  <c r="P131" i="18" s="1"/>
  <c r="K132" i="17"/>
  <c r="P132" i="18" s="1"/>
  <c r="K133" i="17"/>
  <c r="P133" i="18" s="1"/>
  <c r="K134" i="17"/>
  <c r="P134" i="18" s="1"/>
  <c r="K4" i="17"/>
  <c r="P4" i="18" s="1"/>
  <c r="L135" i="17"/>
  <c r="P135" i="18" l="1"/>
  <c r="L68" i="19" s="1"/>
  <c r="K135" i="17"/>
  <c r="F135" i="17"/>
  <c r="K36" i="19" s="1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4" i="5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F5" i="15" l="1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4" i="15"/>
  <c r="L135" i="18" l="1"/>
  <c r="L139" i="18" l="1"/>
  <c r="L63" i="19"/>
  <c r="F383" i="15"/>
  <c r="F392" i="15" s="1"/>
  <c r="E383" i="15"/>
  <c r="K40" i="19" s="1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I5" i="14" l="1"/>
  <c r="N5" i="14" s="1"/>
  <c r="I6" i="14"/>
  <c r="N6" i="14" s="1"/>
  <c r="I7" i="14"/>
  <c r="N7" i="14" s="1"/>
  <c r="I8" i="14"/>
  <c r="N8" i="14" s="1"/>
  <c r="I9" i="14"/>
  <c r="N9" i="14" s="1"/>
  <c r="I10" i="14"/>
  <c r="N10" i="14" s="1"/>
  <c r="I11" i="14"/>
  <c r="N11" i="14" s="1"/>
  <c r="I12" i="14"/>
  <c r="N12" i="14" s="1"/>
  <c r="I13" i="14"/>
  <c r="N13" i="14" s="1"/>
  <c r="I14" i="14"/>
  <c r="N14" i="14" s="1"/>
  <c r="I15" i="14"/>
  <c r="N15" i="14" s="1"/>
  <c r="I16" i="14"/>
  <c r="N16" i="14" s="1"/>
  <c r="I17" i="14"/>
  <c r="N17" i="14" s="1"/>
  <c r="I18" i="14"/>
  <c r="N18" i="14" s="1"/>
  <c r="I19" i="14"/>
  <c r="N19" i="14" s="1"/>
  <c r="I20" i="14"/>
  <c r="N20" i="14" s="1"/>
  <c r="I21" i="14"/>
  <c r="N21" i="14" s="1"/>
  <c r="I22" i="14"/>
  <c r="N22" i="14" s="1"/>
  <c r="I23" i="14"/>
  <c r="N23" i="14" s="1"/>
  <c r="I24" i="14"/>
  <c r="N24" i="14" s="1"/>
  <c r="I25" i="14"/>
  <c r="N25" i="14" s="1"/>
  <c r="I26" i="14"/>
  <c r="N26" i="14" s="1"/>
  <c r="I27" i="14"/>
  <c r="N27" i="14" s="1"/>
  <c r="I28" i="14"/>
  <c r="N28" i="14" s="1"/>
  <c r="I29" i="14"/>
  <c r="N29" i="14" s="1"/>
  <c r="I30" i="14"/>
  <c r="N30" i="14" s="1"/>
  <c r="I31" i="14"/>
  <c r="N31" i="14" s="1"/>
  <c r="I32" i="14"/>
  <c r="N32" i="14" s="1"/>
  <c r="I33" i="14"/>
  <c r="N33" i="14" s="1"/>
  <c r="I34" i="14"/>
  <c r="N34" i="14" s="1"/>
  <c r="I35" i="14"/>
  <c r="N35" i="14" s="1"/>
  <c r="I36" i="14"/>
  <c r="N36" i="14" s="1"/>
  <c r="I37" i="14"/>
  <c r="N37" i="14" s="1"/>
  <c r="I38" i="14"/>
  <c r="N38" i="14" s="1"/>
  <c r="I39" i="14"/>
  <c r="N39" i="14" s="1"/>
  <c r="I40" i="14"/>
  <c r="N40" i="14" s="1"/>
  <c r="I41" i="14"/>
  <c r="N41" i="14" s="1"/>
  <c r="I42" i="14"/>
  <c r="N42" i="14" s="1"/>
  <c r="I43" i="14"/>
  <c r="N43" i="14" s="1"/>
  <c r="I44" i="14"/>
  <c r="N44" i="14" s="1"/>
  <c r="I45" i="14"/>
  <c r="N45" i="14" s="1"/>
  <c r="I46" i="14"/>
  <c r="N46" i="14" s="1"/>
  <c r="I47" i="14"/>
  <c r="N47" i="14" s="1"/>
  <c r="I48" i="14"/>
  <c r="N48" i="14" s="1"/>
  <c r="I49" i="14"/>
  <c r="N49" i="14" s="1"/>
  <c r="I50" i="14"/>
  <c r="N50" i="14" s="1"/>
  <c r="I51" i="14"/>
  <c r="N51" i="14" s="1"/>
  <c r="I52" i="14"/>
  <c r="N52" i="14" s="1"/>
  <c r="I53" i="14"/>
  <c r="N53" i="14" s="1"/>
  <c r="I54" i="14"/>
  <c r="N54" i="14" s="1"/>
  <c r="I55" i="14"/>
  <c r="N55" i="14" s="1"/>
  <c r="I56" i="14"/>
  <c r="N56" i="14" s="1"/>
  <c r="I57" i="14"/>
  <c r="N57" i="14" s="1"/>
  <c r="I58" i="14"/>
  <c r="N58" i="14" s="1"/>
  <c r="I59" i="14"/>
  <c r="N59" i="14" s="1"/>
  <c r="I60" i="14"/>
  <c r="N60" i="14" s="1"/>
  <c r="I61" i="14"/>
  <c r="N61" i="14" s="1"/>
  <c r="I62" i="14"/>
  <c r="N62" i="14" s="1"/>
  <c r="I63" i="14"/>
  <c r="N63" i="14" s="1"/>
  <c r="I64" i="14"/>
  <c r="N64" i="14" s="1"/>
  <c r="I65" i="14"/>
  <c r="N65" i="14" s="1"/>
  <c r="I66" i="14"/>
  <c r="N66" i="14" s="1"/>
  <c r="I67" i="14"/>
  <c r="N67" i="14" s="1"/>
  <c r="I68" i="14"/>
  <c r="N68" i="14" s="1"/>
  <c r="I69" i="14"/>
  <c r="N69" i="14" s="1"/>
  <c r="I70" i="14"/>
  <c r="N70" i="14" s="1"/>
  <c r="I71" i="14"/>
  <c r="N71" i="14" s="1"/>
  <c r="I72" i="14"/>
  <c r="N72" i="14" s="1"/>
  <c r="I73" i="14"/>
  <c r="N73" i="14" s="1"/>
  <c r="I74" i="14"/>
  <c r="N74" i="14" s="1"/>
  <c r="I75" i="14"/>
  <c r="N75" i="14" s="1"/>
  <c r="I76" i="14"/>
  <c r="N76" i="14" s="1"/>
  <c r="I77" i="14"/>
  <c r="N77" i="14" s="1"/>
  <c r="I78" i="14"/>
  <c r="N78" i="14" s="1"/>
  <c r="I79" i="14"/>
  <c r="N79" i="14" s="1"/>
  <c r="I80" i="14"/>
  <c r="N80" i="14" s="1"/>
  <c r="I81" i="14"/>
  <c r="N81" i="14" s="1"/>
  <c r="I82" i="14"/>
  <c r="N82" i="14" s="1"/>
  <c r="I83" i="14"/>
  <c r="N83" i="14" s="1"/>
  <c r="I84" i="14"/>
  <c r="N84" i="14" s="1"/>
  <c r="I85" i="14"/>
  <c r="N85" i="14" s="1"/>
  <c r="I86" i="14"/>
  <c r="N86" i="14" s="1"/>
  <c r="I87" i="14"/>
  <c r="N87" i="14" s="1"/>
  <c r="I88" i="14"/>
  <c r="N88" i="14" s="1"/>
  <c r="I89" i="14"/>
  <c r="N89" i="14" s="1"/>
  <c r="I90" i="14"/>
  <c r="N90" i="14" s="1"/>
  <c r="I91" i="14"/>
  <c r="N91" i="14" s="1"/>
  <c r="I92" i="14"/>
  <c r="N92" i="14" s="1"/>
  <c r="I93" i="14"/>
  <c r="N93" i="14" s="1"/>
  <c r="I94" i="14"/>
  <c r="N94" i="14" s="1"/>
  <c r="I95" i="14"/>
  <c r="N95" i="14" s="1"/>
  <c r="I96" i="14"/>
  <c r="N96" i="14" s="1"/>
  <c r="I97" i="14"/>
  <c r="N97" i="14" s="1"/>
  <c r="I98" i="14"/>
  <c r="N98" i="14" s="1"/>
  <c r="I99" i="14"/>
  <c r="N99" i="14" s="1"/>
  <c r="I100" i="14"/>
  <c r="N100" i="14" s="1"/>
  <c r="I101" i="14"/>
  <c r="N101" i="14" s="1"/>
  <c r="I102" i="14"/>
  <c r="N102" i="14" s="1"/>
  <c r="I103" i="14"/>
  <c r="N103" i="14" s="1"/>
  <c r="I104" i="14"/>
  <c r="N104" i="14" s="1"/>
  <c r="I105" i="14"/>
  <c r="N105" i="14" s="1"/>
  <c r="I106" i="14"/>
  <c r="N106" i="14" s="1"/>
  <c r="I107" i="14"/>
  <c r="N107" i="14" s="1"/>
  <c r="I108" i="14"/>
  <c r="N108" i="14" s="1"/>
  <c r="I109" i="14"/>
  <c r="N109" i="14" s="1"/>
  <c r="I110" i="14"/>
  <c r="N110" i="14" s="1"/>
  <c r="I111" i="14"/>
  <c r="N111" i="14" s="1"/>
  <c r="I112" i="14"/>
  <c r="N112" i="14" s="1"/>
  <c r="I113" i="14"/>
  <c r="N113" i="14" s="1"/>
  <c r="I114" i="14"/>
  <c r="N114" i="14" s="1"/>
  <c r="I115" i="14"/>
  <c r="N115" i="14" s="1"/>
  <c r="I116" i="14"/>
  <c r="N116" i="14" s="1"/>
  <c r="I117" i="14"/>
  <c r="N117" i="14" s="1"/>
  <c r="I118" i="14"/>
  <c r="N118" i="14" s="1"/>
  <c r="I119" i="14"/>
  <c r="N119" i="14" s="1"/>
  <c r="I120" i="14"/>
  <c r="N120" i="14" s="1"/>
  <c r="I121" i="14"/>
  <c r="N121" i="14" s="1"/>
  <c r="I122" i="14"/>
  <c r="N122" i="14" s="1"/>
  <c r="I123" i="14"/>
  <c r="N123" i="14" s="1"/>
  <c r="I124" i="14"/>
  <c r="N124" i="14" s="1"/>
  <c r="I125" i="14"/>
  <c r="N125" i="14" s="1"/>
  <c r="I126" i="14"/>
  <c r="N126" i="14" s="1"/>
  <c r="I127" i="14"/>
  <c r="N127" i="14" s="1"/>
  <c r="I128" i="14"/>
  <c r="N128" i="14" s="1"/>
  <c r="I129" i="14"/>
  <c r="N129" i="14" s="1"/>
  <c r="I130" i="14"/>
  <c r="N130" i="14" s="1"/>
  <c r="I131" i="14"/>
  <c r="N131" i="14" s="1"/>
  <c r="I132" i="14"/>
  <c r="N132" i="14" s="1"/>
  <c r="I133" i="14"/>
  <c r="N133" i="14" s="1"/>
  <c r="I134" i="14"/>
  <c r="N134" i="14" s="1"/>
  <c r="I4" i="14"/>
  <c r="H5" i="14"/>
  <c r="M5" i="14" s="1"/>
  <c r="H6" i="14"/>
  <c r="M6" i="14" s="1"/>
  <c r="H7" i="14"/>
  <c r="M7" i="14" s="1"/>
  <c r="H8" i="14"/>
  <c r="M8" i="14" s="1"/>
  <c r="H9" i="14"/>
  <c r="M9" i="14" s="1"/>
  <c r="H10" i="14"/>
  <c r="M10" i="14" s="1"/>
  <c r="H11" i="14"/>
  <c r="M11" i="14" s="1"/>
  <c r="H12" i="14"/>
  <c r="M12" i="14" s="1"/>
  <c r="H13" i="14"/>
  <c r="M13" i="14" s="1"/>
  <c r="H14" i="14"/>
  <c r="M14" i="14" s="1"/>
  <c r="H15" i="14"/>
  <c r="M15" i="14" s="1"/>
  <c r="H16" i="14"/>
  <c r="M16" i="14" s="1"/>
  <c r="H17" i="14"/>
  <c r="M17" i="14" s="1"/>
  <c r="H18" i="14"/>
  <c r="M18" i="14" s="1"/>
  <c r="H19" i="14"/>
  <c r="M19" i="14" s="1"/>
  <c r="H20" i="14"/>
  <c r="M20" i="14" s="1"/>
  <c r="H21" i="14"/>
  <c r="M21" i="14" s="1"/>
  <c r="H22" i="14"/>
  <c r="M22" i="14" s="1"/>
  <c r="H23" i="14"/>
  <c r="M23" i="14" s="1"/>
  <c r="H24" i="14"/>
  <c r="M24" i="14" s="1"/>
  <c r="H25" i="14"/>
  <c r="M25" i="14" s="1"/>
  <c r="H26" i="14"/>
  <c r="M26" i="14" s="1"/>
  <c r="H27" i="14"/>
  <c r="M27" i="14" s="1"/>
  <c r="H28" i="14"/>
  <c r="M28" i="14" s="1"/>
  <c r="H29" i="14"/>
  <c r="M29" i="14" s="1"/>
  <c r="H30" i="14"/>
  <c r="M30" i="14" s="1"/>
  <c r="H31" i="14"/>
  <c r="M31" i="14" s="1"/>
  <c r="H32" i="14"/>
  <c r="M32" i="14" s="1"/>
  <c r="H33" i="14"/>
  <c r="M33" i="14" s="1"/>
  <c r="H34" i="14"/>
  <c r="M34" i="14" s="1"/>
  <c r="H35" i="14"/>
  <c r="M35" i="14" s="1"/>
  <c r="H36" i="14"/>
  <c r="M36" i="14" s="1"/>
  <c r="H37" i="14"/>
  <c r="M37" i="14" s="1"/>
  <c r="H38" i="14"/>
  <c r="M38" i="14" s="1"/>
  <c r="H39" i="14"/>
  <c r="M39" i="14" s="1"/>
  <c r="H40" i="14"/>
  <c r="M40" i="14" s="1"/>
  <c r="H41" i="14"/>
  <c r="M41" i="14" s="1"/>
  <c r="H42" i="14"/>
  <c r="M42" i="14" s="1"/>
  <c r="H43" i="14"/>
  <c r="M43" i="14" s="1"/>
  <c r="H44" i="14"/>
  <c r="M44" i="14" s="1"/>
  <c r="H45" i="14"/>
  <c r="M45" i="14" s="1"/>
  <c r="H46" i="14"/>
  <c r="M46" i="14" s="1"/>
  <c r="H47" i="14"/>
  <c r="M47" i="14" s="1"/>
  <c r="H48" i="14"/>
  <c r="M48" i="14" s="1"/>
  <c r="H49" i="14"/>
  <c r="M49" i="14" s="1"/>
  <c r="H50" i="14"/>
  <c r="M50" i="14" s="1"/>
  <c r="H51" i="14"/>
  <c r="M51" i="14" s="1"/>
  <c r="H52" i="14"/>
  <c r="M52" i="14" s="1"/>
  <c r="H53" i="14"/>
  <c r="M53" i="14" s="1"/>
  <c r="H54" i="14"/>
  <c r="M54" i="14" s="1"/>
  <c r="H55" i="14"/>
  <c r="M55" i="14" s="1"/>
  <c r="H56" i="14"/>
  <c r="M56" i="14" s="1"/>
  <c r="H57" i="14"/>
  <c r="M57" i="14" s="1"/>
  <c r="H58" i="14"/>
  <c r="M58" i="14" s="1"/>
  <c r="H59" i="14"/>
  <c r="M59" i="14" s="1"/>
  <c r="H60" i="14"/>
  <c r="M60" i="14" s="1"/>
  <c r="H61" i="14"/>
  <c r="M61" i="14" s="1"/>
  <c r="H62" i="14"/>
  <c r="M62" i="14" s="1"/>
  <c r="H63" i="14"/>
  <c r="M63" i="14" s="1"/>
  <c r="H64" i="14"/>
  <c r="M64" i="14" s="1"/>
  <c r="H65" i="14"/>
  <c r="M65" i="14" s="1"/>
  <c r="H66" i="14"/>
  <c r="M66" i="14" s="1"/>
  <c r="H67" i="14"/>
  <c r="M67" i="14" s="1"/>
  <c r="H68" i="14"/>
  <c r="M68" i="14" s="1"/>
  <c r="H69" i="14"/>
  <c r="M69" i="14" s="1"/>
  <c r="H70" i="14"/>
  <c r="M70" i="14" s="1"/>
  <c r="H71" i="14"/>
  <c r="M71" i="14" s="1"/>
  <c r="H72" i="14"/>
  <c r="M72" i="14" s="1"/>
  <c r="H73" i="14"/>
  <c r="M73" i="14" s="1"/>
  <c r="H74" i="14"/>
  <c r="M74" i="14" s="1"/>
  <c r="H75" i="14"/>
  <c r="M75" i="14" s="1"/>
  <c r="H76" i="14"/>
  <c r="M76" i="14" s="1"/>
  <c r="H77" i="14"/>
  <c r="M77" i="14" s="1"/>
  <c r="H78" i="14"/>
  <c r="M78" i="14" s="1"/>
  <c r="H79" i="14"/>
  <c r="M79" i="14" s="1"/>
  <c r="H80" i="14"/>
  <c r="M80" i="14" s="1"/>
  <c r="H81" i="14"/>
  <c r="M81" i="14" s="1"/>
  <c r="H82" i="14"/>
  <c r="M82" i="14" s="1"/>
  <c r="H83" i="14"/>
  <c r="M83" i="14" s="1"/>
  <c r="H84" i="14"/>
  <c r="M84" i="14" s="1"/>
  <c r="H85" i="14"/>
  <c r="M85" i="14" s="1"/>
  <c r="H86" i="14"/>
  <c r="M86" i="14" s="1"/>
  <c r="H87" i="14"/>
  <c r="M87" i="14" s="1"/>
  <c r="H88" i="14"/>
  <c r="M88" i="14" s="1"/>
  <c r="H89" i="14"/>
  <c r="M89" i="14" s="1"/>
  <c r="H90" i="14"/>
  <c r="M90" i="14" s="1"/>
  <c r="H91" i="14"/>
  <c r="M91" i="14" s="1"/>
  <c r="H92" i="14"/>
  <c r="M92" i="14" s="1"/>
  <c r="H93" i="14"/>
  <c r="M93" i="14" s="1"/>
  <c r="H94" i="14"/>
  <c r="M94" i="14" s="1"/>
  <c r="H95" i="14"/>
  <c r="M95" i="14" s="1"/>
  <c r="H96" i="14"/>
  <c r="M96" i="14" s="1"/>
  <c r="H97" i="14"/>
  <c r="M97" i="14" s="1"/>
  <c r="H98" i="14"/>
  <c r="M98" i="14" s="1"/>
  <c r="H99" i="14"/>
  <c r="M99" i="14" s="1"/>
  <c r="H100" i="14"/>
  <c r="M100" i="14" s="1"/>
  <c r="H101" i="14"/>
  <c r="M101" i="14" s="1"/>
  <c r="H102" i="14"/>
  <c r="M102" i="14" s="1"/>
  <c r="H103" i="14"/>
  <c r="M103" i="14" s="1"/>
  <c r="H104" i="14"/>
  <c r="M104" i="14" s="1"/>
  <c r="H105" i="14"/>
  <c r="M105" i="14" s="1"/>
  <c r="H106" i="14"/>
  <c r="M106" i="14" s="1"/>
  <c r="H107" i="14"/>
  <c r="M107" i="14" s="1"/>
  <c r="H108" i="14"/>
  <c r="M108" i="14" s="1"/>
  <c r="H109" i="14"/>
  <c r="M109" i="14" s="1"/>
  <c r="H110" i="14"/>
  <c r="M110" i="14" s="1"/>
  <c r="H111" i="14"/>
  <c r="M111" i="14" s="1"/>
  <c r="H112" i="14"/>
  <c r="M112" i="14" s="1"/>
  <c r="H113" i="14"/>
  <c r="M113" i="14" s="1"/>
  <c r="H114" i="14"/>
  <c r="M114" i="14" s="1"/>
  <c r="H115" i="14"/>
  <c r="M115" i="14" s="1"/>
  <c r="H116" i="14"/>
  <c r="M116" i="14" s="1"/>
  <c r="H117" i="14"/>
  <c r="M117" i="14" s="1"/>
  <c r="H118" i="14"/>
  <c r="M118" i="14" s="1"/>
  <c r="H119" i="14"/>
  <c r="M119" i="14" s="1"/>
  <c r="H120" i="14"/>
  <c r="M120" i="14" s="1"/>
  <c r="H121" i="14"/>
  <c r="M121" i="14" s="1"/>
  <c r="H122" i="14"/>
  <c r="M122" i="14" s="1"/>
  <c r="H123" i="14"/>
  <c r="M123" i="14" s="1"/>
  <c r="H124" i="14"/>
  <c r="M124" i="14" s="1"/>
  <c r="H125" i="14"/>
  <c r="M125" i="14" s="1"/>
  <c r="H126" i="14"/>
  <c r="M126" i="14" s="1"/>
  <c r="H127" i="14"/>
  <c r="M127" i="14" s="1"/>
  <c r="H128" i="14"/>
  <c r="M128" i="14" s="1"/>
  <c r="H129" i="14"/>
  <c r="M129" i="14" s="1"/>
  <c r="H130" i="14"/>
  <c r="M130" i="14" s="1"/>
  <c r="H131" i="14"/>
  <c r="M131" i="14" s="1"/>
  <c r="H132" i="14"/>
  <c r="M132" i="14" s="1"/>
  <c r="H133" i="14"/>
  <c r="M133" i="14" s="1"/>
  <c r="H134" i="14"/>
  <c r="M134" i="14" s="1"/>
  <c r="H4" i="14"/>
  <c r="G5" i="14"/>
  <c r="L5" i="14" s="1"/>
  <c r="G6" i="14"/>
  <c r="L6" i="14" s="1"/>
  <c r="G7" i="14"/>
  <c r="L7" i="14" s="1"/>
  <c r="G8" i="14"/>
  <c r="L8" i="14" s="1"/>
  <c r="G9" i="14"/>
  <c r="L9" i="14" s="1"/>
  <c r="G10" i="14"/>
  <c r="L10" i="14" s="1"/>
  <c r="G11" i="14"/>
  <c r="L11" i="14" s="1"/>
  <c r="G12" i="14"/>
  <c r="L12" i="14" s="1"/>
  <c r="G13" i="14"/>
  <c r="L13" i="14" s="1"/>
  <c r="G14" i="14"/>
  <c r="L14" i="14" s="1"/>
  <c r="G15" i="14"/>
  <c r="L15" i="14" s="1"/>
  <c r="G16" i="14"/>
  <c r="L16" i="14" s="1"/>
  <c r="G17" i="14"/>
  <c r="L17" i="14" s="1"/>
  <c r="G18" i="14"/>
  <c r="L18" i="14" s="1"/>
  <c r="G19" i="14"/>
  <c r="L19" i="14" s="1"/>
  <c r="G20" i="14"/>
  <c r="L20" i="14" s="1"/>
  <c r="G21" i="14"/>
  <c r="L21" i="14" s="1"/>
  <c r="G22" i="14"/>
  <c r="L22" i="14" s="1"/>
  <c r="G23" i="14"/>
  <c r="L23" i="14" s="1"/>
  <c r="G24" i="14"/>
  <c r="L24" i="14" s="1"/>
  <c r="G25" i="14"/>
  <c r="L25" i="14" s="1"/>
  <c r="G26" i="14"/>
  <c r="L26" i="14" s="1"/>
  <c r="G27" i="14"/>
  <c r="L27" i="14" s="1"/>
  <c r="G28" i="14"/>
  <c r="L28" i="14" s="1"/>
  <c r="G29" i="14"/>
  <c r="L29" i="14" s="1"/>
  <c r="G30" i="14"/>
  <c r="L30" i="14" s="1"/>
  <c r="G31" i="14"/>
  <c r="L31" i="14" s="1"/>
  <c r="G32" i="14"/>
  <c r="L32" i="14" s="1"/>
  <c r="G33" i="14"/>
  <c r="L33" i="14" s="1"/>
  <c r="G34" i="14"/>
  <c r="L34" i="14" s="1"/>
  <c r="G35" i="14"/>
  <c r="L35" i="14" s="1"/>
  <c r="G36" i="14"/>
  <c r="L36" i="14" s="1"/>
  <c r="G37" i="14"/>
  <c r="L37" i="14" s="1"/>
  <c r="G38" i="14"/>
  <c r="L38" i="14" s="1"/>
  <c r="G39" i="14"/>
  <c r="L39" i="14" s="1"/>
  <c r="G40" i="14"/>
  <c r="L40" i="14" s="1"/>
  <c r="G41" i="14"/>
  <c r="L41" i="14" s="1"/>
  <c r="G42" i="14"/>
  <c r="L42" i="14" s="1"/>
  <c r="G43" i="14"/>
  <c r="L43" i="14" s="1"/>
  <c r="G44" i="14"/>
  <c r="L44" i="14" s="1"/>
  <c r="G45" i="14"/>
  <c r="L45" i="14" s="1"/>
  <c r="G46" i="14"/>
  <c r="L46" i="14" s="1"/>
  <c r="G47" i="14"/>
  <c r="L47" i="14" s="1"/>
  <c r="G48" i="14"/>
  <c r="L48" i="14" s="1"/>
  <c r="G49" i="14"/>
  <c r="L49" i="14" s="1"/>
  <c r="G50" i="14"/>
  <c r="L50" i="14" s="1"/>
  <c r="G51" i="14"/>
  <c r="L51" i="14" s="1"/>
  <c r="G52" i="14"/>
  <c r="L52" i="14" s="1"/>
  <c r="G53" i="14"/>
  <c r="L53" i="14" s="1"/>
  <c r="G54" i="14"/>
  <c r="L54" i="14" s="1"/>
  <c r="G55" i="14"/>
  <c r="L55" i="14" s="1"/>
  <c r="G56" i="14"/>
  <c r="L56" i="14" s="1"/>
  <c r="G57" i="14"/>
  <c r="L57" i="14" s="1"/>
  <c r="G58" i="14"/>
  <c r="L58" i="14" s="1"/>
  <c r="G59" i="14"/>
  <c r="L59" i="14" s="1"/>
  <c r="G60" i="14"/>
  <c r="L60" i="14" s="1"/>
  <c r="G61" i="14"/>
  <c r="L61" i="14" s="1"/>
  <c r="G62" i="14"/>
  <c r="L62" i="14" s="1"/>
  <c r="G63" i="14"/>
  <c r="L63" i="14" s="1"/>
  <c r="G64" i="14"/>
  <c r="L64" i="14" s="1"/>
  <c r="G65" i="14"/>
  <c r="L65" i="14" s="1"/>
  <c r="G66" i="14"/>
  <c r="L66" i="14" s="1"/>
  <c r="G67" i="14"/>
  <c r="L67" i="14" s="1"/>
  <c r="G68" i="14"/>
  <c r="L68" i="14" s="1"/>
  <c r="G69" i="14"/>
  <c r="L69" i="14" s="1"/>
  <c r="G70" i="14"/>
  <c r="L70" i="14" s="1"/>
  <c r="G71" i="14"/>
  <c r="L71" i="14" s="1"/>
  <c r="G72" i="14"/>
  <c r="L72" i="14" s="1"/>
  <c r="G73" i="14"/>
  <c r="L73" i="14" s="1"/>
  <c r="G74" i="14"/>
  <c r="L74" i="14" s="1"/>
  <c r="G75" i="14"/>
  <c r="L75" i="14" s="1"/>
  <c r="G76" i="14"/>
  <c r="L76" i="14" s="1"/>
  <c r="G77" i="14"/>
  <c r="L77" i="14" s="1"/>
  <c r="G78" i="14"/>
  <c r="L78" i="14" s="1"/>
  <c r="G79" i="14"/>
  <c r="L79" i="14" s="1"/>
  <c r="G80" i="14"/>
  <c r="L80" i="14" s="1"/>
  <c r="G81" i="14"/>
  <c r="L81" i="14" s="1"/>
  <c r="G82" i="14"/>
  <c r="L82" i="14" s="1"/>
  <c r="G83" i="14"/>
  <c r="L83" i="14" s="1"/>
  <c r="G84" i="14"/>
  <c r="L84" i="14" s="1"/>
  <c r="G85" i="14"/>
  <c r="L85" i="14" s="1"/>
  <c r="G86" i="14"/>
  <c r="L86" i="14" s="1"/>
  <c r="G87" i="14"/>
  <c r="L87" i="14" s="1"/>
  <c r="G88" i="14"/>
  <c r="L88" i="14" s="1"/>
  <c r="G89" i="14"/>
  <c r="L89" i="14" s="1"/>
  <c r="G90" i="14"/>
  <c r="L90" i="14" s="1"/>
  <c r="G91" i="14"/>
  <c r="L91" i="14" s="1"/>
  <c r="G92" i="14"/>
  <c r="L92" i="14" s="1"/>
  <c r="G93" i="14"/>
  <c r="L93" i="14" s="1"/>
  <c r="G94" i="14"/>
  <c r="L94" i="14" s="1"/>
  <c r="G95" i="14"/>
  <c r="L95" i="14" s="1"/>
  <c r="G96" i="14"/>
  <c r="L96" i="14" s="1"/>
  <c r="G97" i="14"/>
  <c r="L97" i="14" s="1"/>
  <c r="G98" i="14"/>
  <c r="L98" i="14" s="1"/>
  <c r="G99" i="14"/>
  <c r="L99" i="14" s="1"/>
  <c r="G100" i="14"/>
  <c r="L100" i="14" s="1"/>
  <c r="G101" i="14"/>
  <c r="L101" i="14" s="1"/>
  <c r="G102" i="14"/>
  <c r="L102" i="14" s="1"/>
  <c r="G103" i="14"/>
  <c r="L103" i="14" s="1"/>
  <c r="G104" i="14"/>
  <c r="L104" i="14" s="1"/>
  <c r="G105" i="14"/>
  <c r="L105" i="14" s="1"/>
  <c r="G106" i="14"/>
  <c r="L106" i="14" s="1"/>
  <c r="G107" i="14"/>
  <c r="L107" i="14" s="1"/>
  <c r="G108" i="14"/>
  <c r="L108" i="14" s="1"/>
  <c r="G109" i="14"/>
  <c r="L109" i="14" s="1"/>
  <c r="G110" i="14"/>
  <c r="L110" i="14" s="1"/>
  <c r="G111" i="14"/>
  <c r="L111" i="14" s="1"/>
  <c r="G112" i="14"/>
  <c r="L112" i="14" s="1"/>
  <c r="G113" i="14"/>
  <c r="L113" i="14" s="1"/>
  <c r="G114" i="14"/>
  <c r="L114" i="14" s="1"/>
  <c r="G115" i="14"/>
  <c r="L115" i="14" s="1"/>
  <c r="G116" i="14"/>
  <c r="L116" i="14" s="1"/>
  <c r="G117" i="14"/>
  <c r="L117" i="14" s="1"/>
  <c r="G118" i="14"/>
  <c r="L118" i="14" s="1"/>
  <c r="G119" i="14"/>
  <c r="L119" i="14" s="1"/>
  <c r="G120" i="14"/>
  <c r="L120" i="14" s="1"/>
  <c r="G121" i="14"/>
  <c r="L121" i="14" s="1"/>
  <c r="G122" i="14"/>
  <c r="L122" i="14" s="1"/>
  <c r="G123" i="14"/>
  <c r="L123" i="14" s="1"/>
  <c r="G124" i="14"/>
  <c r="L124" i="14" s="1"/>
  <c r="G125" i="14"/>
  <c r="L125" i="14" s="1"/>
  <c r="G126" i="14"/>
  <c r="L126" i="14" s="1"/>
  <c r="G127" i="14"/>
  <c r="L127" i="14" s="1"/>
  <c r="G128" i="14"/>
  <c r="L128" i="14" s="1"/>
  <c r="G129" i="14"/>
  <c r="L129" i="14" s="1"/>
  <c r="G130" i="14"/>
  <c r="L130" i="14" s="1"/>
  <c r="G131" i="14"/>
  <c r="L131" i="14" s="1"/>
  <c r="G132" i="14"/>
  <c r="L132" i="14" s="1"/>
  <c r="G133" i="14"/>
  <c r="L133" i="14" s="1"/>
  <c r="G134" i="14"/>
  <c r="L134" i="14" s="1"/>
  <c r="G4" i="14"/>
  <c r="F5" i="14"/>
  <c r="K5" i="14" s="1"/>
  <c r="F6" i="14"/>
  <c r="F7" i="14"/>
  <c r="K7" i="14" s="1"/>
  <c r="F8" i="14"/>
  <c r="K8" i="14" s="1"/>
  <c r="F9" i="14"/>
  <c r="K9" i="14" s="1"/>
  <c r="F10" i="14"/>
  <c r="K10" i="14" s="1"/>
  <c r="F11" i="14"/>
  <c r="K11" i="14" s="1"/>
  <c r="F12" i="14"/>
  <c r="K12" i="14" s="1"/>
  <c r="F13" i="14"/>
  <c r="K13" i="14" s="1"/>
  <c r="F14" i="14"/>
  <c r="K14" i="14" s="1"/>
  <c r="F15" i="14"/>
  <c r="K15" i="14" s="1"/>
  <c r="F16" i="14"/>
  <c r="K16" i="14" s="1"/>
  <c r="F17" i="14"/>
  <c r="K17" i="14" s="1"/>
  <c r="F18" i="14"/>
  <c r="K18" i="14" s="1"/>
  <c r="F19" i="14"/>
  <c r="K19" i="14" s="1"/>
  <c r="F20" i="14"/>
  <c r="K20" i="14" s="1"/>
  <c r="F21" i="14"/>
  <c r="K21" i="14" s="1"/>
  <c r="F22" i="14"/>
  <c r="K22" i="14" s="1"/>
  <c r="F23" i="14"/>
  <c r="K23" i="14" s="1"/>
  <c r="F24" i="14"/>
  <c r="K24" i="14" s="1"/>
  <c r="F25" i="14"/>
  <c r="K25" i="14" s="1"/>
  <c r="F26" i="14"/>
  <c r="K26" i="14" s="1"/>
  <c r="F27" i="14"/>
  <c r="K27" i="14" s="1"/>
  <c r="F28" i="14"/>
  <c r="K28" i="14" s="1"/>
  <c r="F29" i="14"/>
  <c r="K29" i="14" s="1"/>
  <c r="F30" i="14"/>
  <c r="K30" i="14" s="1"/>
  <c r="F31" i="14"/>
  <c r="K31" i="14" s="1"/>
  <c r="F32" i="14"/>
  <c r="K32" i="14" s="1"/>
  <c r="F33" i="14"/>
  <c r="K33" i="14" s="1"/>
  <c r="F34" i="14"/>
  <c r="K34" i="14" s="1"/>
  <c r="F35" i="14"/>
  <c r="K35" i="14" s="1"/>
  <c r="F36" i="14"/>
  <c r="K36" i="14" s="1"/>
  <c r="F37" i="14"/>
  <c r="K37" i="14" s="1"/>
  <c r="F38" i="14"/>
  <c r="K38" i="14" s="1"/>
  <c r="F39" i="14"/>
  <c r="K39" i="14" s="1"/>
  <c r="F40" i="14"/>
  <c r="K40" i="14" s="1"/>
  <c r="F41" i="14"/>
  <c r="K41" i="14" s="1"/>
  <c r="F42" i="14"/>
  <c r="K42" i="14" s="1"/>
  <c r="F43" i="14"/>
  <c r="K43" i="14" s="1"/>
  <c r="F44" i="14"/>
  <c r="K44" i="14" s="1"/>
  <c r="F45" i="14"/>
  <c r="K45" i="14" s="1"/>
  <c r="F46" i="14"/>
  <c r="K46" i="14" s="1"/>
  <c r="F47" i="14"/>
  <c r="K47" i="14" s="1"/>
  <c r="F48" i="14"/>
  <c r="K48" i="14" s="1"/>
  <c r="F49" i="14"/>
  <c r="K49" i="14" s="1"/>
  <c r="F50" i="14"/>
  <c r="K50" i="14" s="1"/>
  <c r="F51" i="14"/>
  <c r="K51" i="14" s="1"/>
  <c r="F52" i="14"/>
  <c r="K52" i="14" s="1"/>
  <c r="F53" i="14"/>
  <c r="K53" i="14" s="1"/>
  <c r="F54" i="14"/>
  <c r="K54" i="14" s="1"/>
  <c r="F55" i="14"/>
  <c r="K55" i="14" s="1"/>
  <c r="F56" i="14"/>
  <c r="K56" i="14" s="1"/>
  <c r="F57" i="14"/>
  <c r="K57" i="14" s="1"/>
  <c r="F58" i="14"/>
  <c r="K58" i="14" s="1"/>
  <c r="F59" i="14"/>
  <c r="K59" i="14" s="1"/>
  <c r="F60" i="14"/>
  <c r="K60" i="14" s="1"/>
  <c r="F61" i="14"/>
  <c r="K61" i="14" s="1"/>
  <c r="F62" i="14"/>
  <c r="K62" i="14" s="1"/>
  <c r="F63" i="14"/>
  <c r="K63" i="14" s="1"/>
  <c r="F64" i="14"/>
  <c r="K64" i="14" s="1"/>
  <c r="F65" i="14"/>
  <c r="K65" i="14" s="1"/>
  <c r="F66" i="14"/>
  <c r="K66" i="14" s="1"/>
  <c r="F67" i="14"/>
  <c r="K67" i="14" s="1"/>
  <c r="F68" i="14"/>
  <c r="K68" i="14" s="1"/>
  <c r="F69" i="14"/>
  <c r="K69" i="14" s="1"/>
  <c r="F70" i="14"/>
  <c r="K70" i="14" s="1"/>
  <c r="F71" i="14"/>
  <c r="K71" i="14" s="1"/>
  <c r="F72" i="14"/>
  <c r="K72" i="14" s="1"/>
  <c r="F73" i="14"/>
  <c r="K73" i="14" s="1"/>
  <c r="F74" i="14"/>
  <c r="K74" i="14" s="1"/>
  <c r="F75" i="14"/>
  <c r="K75" i="14" s="1"/>
  <c r="F76" i="14"/>
  <c r="K76" i="14" s="1"/>
  <c r="F77" i="14"/>
  <c r="K77" i="14" s="1"/>
  <c r="F78" i="14"/>
  <c r="K78" i="14" s="1"/>
  <c r="F79" i="14"/>
  <c r="K79" i="14" s="1"/>
  <c r="F80" i="14"/>
  <c r="K80" i="14" s="1"/>
  <c r="F81" i="14"/>
  <c r="K81" i="14" s="1"/>
  <c r="F82" i="14"/>
  <c r="K82" i="14" s="1"/>
  <c r="F83" i="14"/>
  <c r="K83" i="14" s="1"/>
  <c r="F84" i="14"/>
  <c r="K84" i="14" s="1"/>
  <c r="F85" i="14"/>
  <c r="K85" i="14" s="1"/>
  <c r="F86" i="14"/>
  <c r="K86" i="14" s="1"/>
  <c r="F87" i="14"/>
  <c r="K87" i="14" s="1"/>
  <c r="F88" i="14"/>
  <c r="K88" i="14" s="1"/>
  <c r="F89" i="14"/>
  <c r="K89" i="14" s="1"/>
  <c r="F90" i="14"/>
  <c r="K90" i="14" s="1"/>
  <c r="F91" i="14"/>
  <c r="K91" i="14" s="1"/>
  <c r="F92" i="14"/>
  <c r="K92" i="14" s="1"/>
  <c r="F93" i="14"/>
  <c r="K93" i="14" s="1"/>
  <c r="F94" i="14"/>
  <c r="K94" i="14" s="1"/>
  <c r="F95" i="14"/>
  <c r="K95" i="14" s="1"/>
  <c r="F96" i="14"/>
  <c r="K96" i="14" s="1"/>
  <c r="F97" i="14"/>
  <c r="K97" i="14" s="1"/>
  <c r="F98" i="14"/>
  <c r="K98" i="14" s="1"/>
  <c r="F99" i="14"/>
  <c r="K99" i="14" s="1"/>
  <c r="F100" i="14"/>
  <c r="K100" i="14" s="1"/>
  <c r="F101" i="14"/>
  <c r="K101" i="14" s="1"/>
  <c r="F102" i="14"/>
  <c r="K102" i="14" s="1"/>
  <c r="F103" i="14"/>
  <c r="K103" i="14" s="1"/>
  <c r="F104" i="14"/>
  <c r="K104" i="14" s="1"/>
  <c r="F105" i="14"/>
  <c r="K105" i="14" s="1"/>
  <c r="F106" i="14"/>
  <c r="K106" i="14" s="1"/>
  <c r="F107" i="14"/>
  <c r="K107" i="14" s="1"/>
  <c r="F108" i="14"/>
  <c r="K108" i="14" s="1"/>
  <c r="F109" i="14"/>
  <c r="K109" i="14" s="1"/>
  <c r="F110" i="14"/>
  <c r="K110" i="14" s="1"/>
  <c r="F111" i="14"/>
  <c r="K111" i="14" s="1"/>
  <c r="F112" i="14"/>
  <c r="K112" i="14" s="1"/>
  <c r="F113" i="14"/>
  <c r="K113" i="14" s="1"/>
  <c r="F114" i="14"/>
  <c r="K114" i="14" s="1"/>
  <c r="F115" i="14"/>
  <c r="K115" i="14" s="1"/>
  <c r="F116" i="14"/>
  <c r="K116" i="14" s="1"/>
  <c r="F117" i="14"/>
  <c r="K117" i="14" s="1"/>
  <c r="F118" i="14"/>
  <c r="K118" i="14" s="1"/>
  <c r="F119" i="14"/>
  <c r="K119" i="14" s="1"/>
  <c r="F120" i="14"/>
  <c r="K120" i="14" s="1"/>
  <c r="F121" i="14"/>
  <c r="K121" i="14" s="1"/>
  <c r="F122" i="14"/>
  <c r="K122" i="14" s="1"/>
  <c r="F123" i="14"/>
  <c r="K123" i="14" s="1"/>
  <c r="F124" i="14"/>
  <c r="K124" i="14" s="1"/>
  <c r="F125" i="14"/>
  <c r="K125" i="14" s="1"/>
  <c r="F126" i="14"/>
  <c r="K126" i="14" s="1"/>
  <c r="F127" i="14"/>
  <c r="K127" i="14" s="1"/>
  <c r="F128" i="14"/>
  <c r="K128" i="14" s="1"/>
  <c r="F129" i="14"/>
  <c r="K129" i="14" s="1"/>
  <c r="F130" i="14"/>
  <c r="K130" i="14" s="1"/>
  <c r="F131" i="14"/>
  <c r="K131" i="14" s="1"/>
  <c r="F132" i="14"/>
  <c r="K132" i="14" s="1"/>
  <c r="F133" i="14"/>
  <c r="K133" i="14" s="1"/>
  <c r="F134" i="14"/>
  <c r="K134" i="14" s="1"/>
  <c r="F4" i="14"/>
  <c r="K4" i="14" s="1"/>
  <c r="E5" i="14"/>
  <c r="J5" i="14" s="1"/>
  <c r="E6" i="14"/>
  <c r="J6" i="14" s="1"/>
  <c r="E7" i="14"/>
  <c r="J7" i="14" s="1"/>
  <c r="E8" i="14"/>
  <c r="J8" i="14" s="1"/>
  <c r="E9" i="14"/>
  <c r="J9" i="14" s="1"/>
  <c r="E10" i="14"/>
  <c r="J10" i="14" s="1"/>
  <c r="E11" i="14"/>
  <c r="J11" i="14" s="1"/>
  <c r="E12" i="14"/>
  <c r="J12" i="14" s="1"/>
  <c r="E13" i="14"/>
  <c r="J13" i="14" s="1"/>
  <c r="E14" i="14"/>
  <c r="J14" i="14" s="1"/>
  <c r="E15" i="14"/>
  <c r="J15" i="14" s="1"/>
  <c r="E16" i="14"/>
  <c r="J16" i="14" s="1"/>
  <c r="E17" i="14"/>
  <c r="J17" i="14" s="1"/>
  <c r="E18" i="14"/>
  <c r="J18" i="14" s="1"/>
  <c r="E19" i="14"/>
  <c r="J19" i="14" s="1"/>
  <c r="E20" i="14"/>
  <c r="J20" i="14" s="1"/>
  <c r="E21" i="14"/>
  <c r="J21" i="14" s="1"/>
  <c r="E22" i="14"/>
  <c r="J22" i="14" s="1"/>
  <c r="E23" i="14"/>
  <c r="J23" i="14" s="1"/>
  <c r="E24" i="14"/>
  <c r="J24" i="14" s="1"/>
  <c r="E25" i="14"/>
  <c r="J25" i="14" s="1"/>
  <c r="E26" i="14"/>
  <c r="J26" i="14" s="1"/>
  <c r="E27" i="14"/>
  <c r="J27" i="14" s="1"/>
  <c r="E28" i="14"/>
  <c r="J28" i="14" s="1"/>
  <c r="E29" i="14"/>
  <c r="J29" i="14" s="1"/>
  <c r="E30" i="14"/>
  <c r="J30" i="14" s="1"/>
  <c r="E31" i="14"/>
  <c r="J31" i="14" s="1"/>
  <c r="E32" i="14"/>
  <c r="J32" i="14" s="1"/>
  <c r="E33" i="14"/>
  <c r="J33" i="14" s="1"/>
  <c r="E34" i="14"/>
  <c r="J34" i="14" s="1"/>
  <c r="E35" i="14"/>
  <c r="J35" i="14" s="1"/>
  <c r="E36" i="14"/>
  <c r="J36" i="14" s="1"/>
  <c r="E37" i="14"/>
  <c r="J37" i="14" s="1"/>
  <c r="E38" i="14"/>
  <c r="J38" i="14" s="1"/>
  <c r="E39" i="14"/>
  <c r="J39" i="14" s="1"/>
  <c r="E40" i="14"/>
  <c r="J40" i="14" s="1"/>
  <c r="E41" i="14"/>
  <c r="J41" i="14" s="1"/>
  <c r="E42" i="14"/>
  <c r="J42" i="14" s="1"/>
  <c r="E43" i="14"/>
  <c r="J43" i="14" s="1"/>
  <c r="E44" i="14"/>
  <c r="J44" i="14" s="1"/>
  <c r="E45" i="14"/>
  <c r="J45" i="14" s="1"/>
  <c r="E46" i="14"/>
  <c r="J46" i="14" s="1"/>
  <c r="E47" i="14"/>
  <c r="J47" i="14" s="1"/>
  <c r="E48" i="14"/>
  <c r="J48" i="14" s="1"/>
  <c r="E49" i="14"/>
  <c r="J49" i="14" s="1"/>
  <c r="E50" i="14"/>
  <c r="J50" i="14" s="1"/>
  <c r="E51" i="14"/>
  <c r="J51" i="14" s="1"/>
  <c r="E52" i="14"/>
  <c r="J52" i="14" s="1"/>
  <c r="E53" i="14"/>
  <c r="J53" i="14" s="1"/>
  <c r="E54" i="14"/>
  <c r="J54" i="14" s="1"/>
  <c r="E55" i="14"/>
  <c r="J55" i="14" s="1"/>
  <c r="E56" i="14"/>
  <c r="J56" i="14" s="1"/>
  <c r="E57" i="14"/>
  <c r="J57" i="14" s="1"/>
  <c r="E58" i="14"/>
  <c r="J58" i="14" s="1"/>
  <c r="E59" i="14"/>
  <c r="J59" i="14" s="1"/>
  <c r="E60" i="14"/>
  <c r="J60" i="14" s="1"/>
  <c r="E61" i="14"/>
  <c r="J61" i="14" s="1"/>
  <c r="E62" i="14"/>
  <c r="J62" i="14" s="1"/>
  <c r="E63" i="14"/>
  <c r="J63" i="14" s="1"/>
  <c r="E64" i="14"/>
  <c r="J64" i="14" s="1"/>
  <c r="E65" i="14"/>
  <c r="J65" i="14" s="1"/>
  <c r="E66" i="14"/>
  <c r="J66" i="14" s="1"/>
  <c r="E67" i="14"/>
  <c r="J67" i="14" s="1"/>
  <c r="E68" i="14"/>
  <c r="J68" i="14" s="1"/>
  <c r="E69" i="14"/>
  <c r="J69" i="14" s="1"/>
  <c r="E70" i="14"/>
  <c r="J70" i="14" s="1"/>
  <c r="E71" i="14"/>
  <c r="J71" i="14" s="1"/>
  <c r="E72" i="14"/>
  <c r="J72" i="14" s="1"/>
  <c r="E73" i="14"/>
  <c r="J73" i="14" s="1"/>
  <c r="E74" i="14"/>
  <c r="J74" i="14" s="1"/>
  <c r="E75" i="14"/>
  <c r="J75" i="14" s="1"/>
  <c r="E76" i="14"/>
  <c r="J76" i="14" s="1"/>
  <c r="E77" i="14"/>
  <c r="J77" i="14" s="1"/>
  <c r="E78" i="14"/>
  <c r="J78" i="14" s="1"/>
  <c r="E79" i="14"/>
  <c r="J79" i="14" s="1"/>
  <c r="E80" i="14"/>
  <c r="J80" i="14" s="1"/>
  <c r="E81" i="14"/>
  <c r="J81" i="14" s="1"/>
  <c r="E82" i="14"/>
  <c r="J82" i="14" s="1"/>
  <c r="E83" i="14"/>
  <c r="J83" i="14" s="1"/>
  <c r="E84" i="14"/>
  <c r="J84" i="14" s="1"/>
  <c r="E85" i="14"/>
  <c r="J85" i="14" s="1"/>
  <c r="E86" i="14"/>
  <c r="J86" i="14" s="1"/>
  <c r="E87" i="14"/>
  <c r="J87" i="14" s="1"/>
  <c r="E88" i="14"/>
  <c r="J88" i="14" s="1"/>
  <c r="E89" i="14"/>
  <c r="J89" i="14" s="1"/>
  <c r="E90" i="14"/>
  <c r="J90" i="14" s="1"/>
  <c r="E91" i="14"/>
  <c r="J91" i="14" s="1"/>
  <c r="E92" i="14"/>
  <c r="J92" i="14" s="1"/>
  <c r="E93" i="14"/>
  <c r="J93" i="14" s="1"/>
  <c r="E94" i="14"/>
  <c r="J94" i="14" s="1"/>
  <c r="E95" i="14"/>
  <c r="J95" i="14" s="1"/>
  <c r="E96" i="14"/>
  <c r="J96" i="14" s="1"/>
  <c r="E97" i="14"/>
  <c r="J97" i="14" s="1"/>
  <c r="E98" i="14"/>
  <c r="J98" i="14" s="1"/>
  <c r="E99" i="14"/>
  <c r="J99" i="14" s="1"/>
  <c r="E100" i="14"/>
  <c r="J100" i="14" s="1"/>
  <c r="E101" i="14"/>
  <c r="J101" i="14" s="1"/>
  <c r="E102" i="14"/>
  <c r="J102" i="14" s="1"/>
  <c r="E103" i="14"/>
  <c r="J103" i="14" s="1"/>
  <c r="E104" i="14"/>
  <c r="J104" i="14" s="1"/>
  <c r="E105" i="14"/>
  <c r="J105" i="14" s="1"/>
  <c r="E106" i="14"/>
  <c r="J106" i="14" s="1"/>
  <c r="E107" i="14"/>
  <c r="J107" i="14" s="1"/>
  <c r="E108" i="14"/>
  <c r="J108" i="14" s="1"/>
  <c r="E109" i="14"/>
  <c r="J109" i="14" s="1"/>
  <c r="E110" i="14"/>
  <c r="J110" i="14" s="1"/>
  <c r="E111" i="14"/>
  <c r="J111" i="14" s="1"/>
  <c r="E112" i="14"/>
  <c r="J112" i="14" s="1"/>
  <c r="E113" i="14"/>
  <c r="J113" i="14" s="1"/>
  <c r="E114" i="14"/>
  <c r="J114" i="14" s="1"/>
  <c r="E115" i="14"/>
  <c r="J115" i="14" s="1"/>
  <c r="E116" i="14"/>
  <c r="J116" i="14" s="1"/>
  <c r="E117" i="14"/>
  <c r="J117" i="14" s="1"/>
  <c r="E118" i="14"/>
  <c r="J118" i="14" s="1"/>
  <c r="E119" i="14"/>
  <c r="J119" i="14" s="1"/>
  <c r="E120" i="14"/>
  <c r="J120" i="14" s="1"/>
  <c r="E121" i="14"/>
  <c r="J121" i="14" s="1"/>
  <c r="E122" i="14"/>
  <c r="J122" i="14" s="1"/>
  <c r="E123" i="14"/>
  <c r="J123" i="14" s="1"/>
  <c r="E124" i="14"/>
  <c r="J124" i="14" s="1"/>
  <c r="E125" i="14"/>
  <c r="J125" i="14" s="1"/>
  <c r="E126" i="14"/>
  <c r="J126" i="14" s="1"/>
  <c r="E127" i="14"/>
  <c r="J127" i="14" s="1"/>
  <c r="E128" i="14"/>
  <c r="J128" i="14" s="1"/>
  <c r="E129" i="14"/>
  <c r="J129" i="14" s="1"/>
  <c r="E130" i="14"/>
  <c r="J130" i="14" s="1"/>
  <c r="E131" i="14"/>
  <c r="J131" i="14" s="1"/>
  <c r="E132" i="14"/>
  <c r="J132" i="14" s="1"/>
  <c r="E133" i="14"/>
  <c r="J133" i="14" s="1"/>
  <c r="E134" i="14"/>
  <c r="J134" i="14" s="1"/>
  <c r="E4" i="14"/>
  <c r="J4" i="14" s="1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J6" i="13"/>
  <c r="P6" i="13" s="1"/>
  <c r="J7" i="13"/>
  <c r="J8" i="13"/>
  <c r="P8" i="13" s="1"/>
  <c r="J9" i="13"/>
  <c r="P9" i="13" s="1"/>
  <c r="J10" i="13"/>
  <c r="P10" i="13" s="1"/>
  <c r="J11" i="13"/>
  <c r="P11" i="13" s="1"/>
  <c r="J12" i="13"/>
  <c r="P12" i="13" s="1"/>
  <c r="J13" i="13"/>
  <c r="P13" i="13" s="1"/>
  <c r="J14" i="13"/>
  <c r="P14" i="13" s="1"/>
  <c r="J15" i="13"/>
  <c r="P15" i="13" s="1"/>
  <c r="J16" i="13"/>
  <c r="P16" i="13" s="1"/>
  <c r="J17" i="13"/>
  <c r="P17" i="13" s="1"/>
  <c r="J18" i="13"/>
  <c r="P18" i="13" s="1"/>
  <c r="J19" i="13"/>
  <c r="P19" i="13" s="1"/>
  <c r="J20" i="13"/>
  <c r="P20" i="13" s="1"/>
  <c r="J21" i="13"/>
  <c r="P21" i="13" s="1"/>
  <c r="J22" i="13"/>
  <c r="P22" i="13" s="1"/>
  <c r="J23" i="13"/>
  <c r="P23" i="13" s="1"/>
  <c r="J24" i="13"/>
  <c r="P24" i="13" s="1"/>
  <c r="J25" i="13"/>
  <c r="P25" i="13" s="1"/>
  <c r="J26" i="13"/>
  <c r="P26" i="13" s="1"/>
  <c r="J27" i="13"/>
  <c r="P27" i="13" s="1"/>
  <c r="J28" i="13"/>
  <c r="P28" i="13" s="1"/>
  <c r="J29" i="13"/>
  <c r="P29" i="13" s="1"/>
  <c r="J30" i="13"/>
  <c r="P30" i="13" s="1"/>
  <c r="J31" i="13"/>
  <c r="P31" i="13" s="1"/>
  <c r="J32" i="13"/>
  <c r="P32" i="13" s="1"/>
  <c r="J33" i="13"/>
  <c r="P33" i="13" s="1"/>
  <c r="J34" i="13"/>
  <c r="P34" i="13" s="1"/>
  <c r="J35" i="13"/>
  <c r="P35" i="13" s="1"/>
  <c r="J36" i="13"/>
  <c r="P36" i="13" s="1"/>
  <c r="J37" i="13"/>
  <c r="P37" i="13" s="1"/>
  <c r="J38" i="13"/>
  <c r="P38" i="13" s="1"/>
  <c r="J39" i="13"/>
  <c r="P39" i="13" s="1"/>
  <c r="J40" i="13"/>
  <c r="P40" i="13" s="1"/>
  <c r="J41" i="13"/>
  <c r="P41" i="13" s="1"/>
  <c r="J42" i="13"/>
  <c r="P42" i="13" s="1"/>
  <c r="J43" i="13"/>
  <c r="P43" i="13" s="1"/>
  <c r="J44" i="13"/>
  <c r="P44" i="13" s="1"/>
  <c r="J45" i="13"/>
  <c r="P45" i="13" s="1"/>
  <c r="J46" i="13"/>
  <c r="P46" i="13" s="1"/>
  <c r="J47" i="13"/>
  <c r="P47" i="13" s="1"/>
  <c r="J48" i="13"/>
  <c r="P48" i="13" s="1"/>
  <c r="J49" i="13"/>
  <c r="P49" i="13" s="1"/>
  <c r="J50" i="13"/>
  <c r="P50" i="13" s="1"/>
  <c r="J51" i="13"/>
  <c r="P51" i="13" s="1"/>
  <c r="J52" i="13"/>
  <c r="P52" i="13" s="1"/>
  <c r="J53" i="13"/>
  <c r="P53" i="13" s="1"/>
  <c r="J54" i="13"/>
  <c r="P54" i="13" s="1"/>
  <c r="J55" i="13"/>
  <c r="P55" i="13" s="1"/>
  <c r="J56" i="13"/>
  <c r="P56" i="13" s="1"/>
  <c r="J57" i="13"/>
  <c r="P57" i="13" s="1"/>
  <c r="J58" i="13"/>
  <c r="P58" i="13" s="1"/>
  <c r="J59" i="13"/>
  <c r="P59" i="13" s="1"/>
  <c r="J60" i="13"/>
  <c r="P60" i="13" s="1"/>
  <c r="J61" i="13"/>
  <c r="P61" i="13" s="1"/>
  <c r="J62" i="13"/>
  <c r="P62" i="13" s="1"/>
  <c r="J63" i="13"/>
  <c r="P63" i="13" s="1"/>
  <c r="J64" i="13"/>
  <c r="P64" i="13" s="1"/>
  <c r="J65" i="13"/>
  <c r="P65" i="13" s="1"/>
  <c r="J66" i="13"/>
  <c r="P66" i="13" s="1"/>
  <c r="J67" i="13"/>
  <c r="P67" i="13" s="1"/>
  <c r="J68" i="13"/>
  <c r="P68" i="13" s="1"/>
  <c r="J69" i="13"/>
  <c r="P69" i="13" s="1"/>
  <c r="J70" i="13"/>
  <c r="P70" i="13" s="1"/>
  <c r="J71" i="13"/>
  <c r="J72" i="13"/>
  <c r="P72" i="13" s="1"/>
  <c r="J73" i="13"/>
  <c r="P73" i="13" s="1"/>
  <c r="J74" i="13"/>
  <c r="P74" i="13" s="1"/>
  <c r="J75" i="13"/>
  <c r="P75" i="13" s="1"/>
  <c r="J76" i="13"/>
  <c r="P76" i="13" s="1"/>
  <c r="J77" i="13"/>
  <c r="P77" i="13" s="1"/>
  <c r="J78" i="13"/>
  <c r="P78" i="13" s="1"/>
  <c r="J79" i="13"/>
  <c r="P79" i="13" s="1"/>
  <c r="J80" i="13"/>
  <c r="P80" i="13" s="1"/>
  <c r="J81" i="13"/>
  <c r="P81" i="13" s="1"/>
  <c r="J82" i="13"/>
  <c r="P82" i="13" s="1"/>
  <c r="J83" i="13"/>
  <c r="P83" i="13" s="1"/>
  <c r="J84" i="13"/>
  <c r="P84" i="13" s="1"/>
  <c r="J85" i="13"/>
  <c r="P85" i="13" s="1"/>
  <c r="J86" i="13"/>
  <c r="P86" i="13" s="1"/>
  <c r="J87" i="13"/>
  <c r="P87" i="13" s="1"/>
  <c r="J88" i="13"/>
  <c r="P88" i="13" s="1"/>
  <c r="J89" i="13"/>
  <c r="P89" i="13" s="1"/>
  <c r="J90" i="13"/>
  <c r="P90" i="13" s="1"/>
  <c r="J91" i="13"/>
  <c r="P91" i="13" s="1"/>
  <c r="J92" i="13"/>
  <c r="P92" i="13" s="1"/>
  <c r="J93" i="13"/>
  <c r="P93" i="13" s="1"/>
  <c r="J94" i="13"/>
  <c r="P94" i="13" s="1"/>
  <c r="J95" i="13"/>
  <c r="P95" i="13" s="1"/>
  <c r="J96" i="13"/>
  <c r="P96" i="13" s="1"/>
  <c r="J97" i="13"/>
  <c r="P97" i="13" s="1"/>
  <c r="J98" i="13"/>
  <c r="P98" i="13" s="1"/>
  <c r="J99" i="13"/>
  <c r="P99" i="13" s="1"/>
  <c r="J100" i="13"/>
  <c r="P100" i="13" s="1"/>
  <c r="J101" i="13"/>
  <c r="P101" i="13" s="1"/>
  <c r="J102" i="13"/>
  <c r="P102" i="13" s="1"/>
  <c r="J103" i="13"/>
  <c r="P103" i="13" s="1"/>
  <c r="J104" i="13"/>
  <c r="P104" i="13" s="1"/>
  <c r="J105" i="13"/>
  <c r="P105" i="13" s="1"/>
  <c r="J106" i="13"/>
  <c r="P106" i="13" s="1"/>
  <c r="J107" i="13"/>
  <c r="P107" i="13" s="1"/>
  <c r="J108" i="13"/>
  <c r="P108" i="13" s="1"/>
  <c r="J109" i="13"/>
  <c r="P109" i="13" s="1"/>
  <c r="J110" i="13"/>
  <c r="P110" i="13" s="1"/>
  <c r="J111" i="13"/>
  <c r="P111" i="13" s="1"/>
  <c r="J112" i="13"/>
  <c r="P112" i="13" s="1"/>
  <c r="J113" i="13"/>
  <c r="P113" i="13" s="1"/>
  <c r="J114" i="13"/>
  <c r="P114" i="13" s="1"/>
  <c r="J115" i="13"/>
  <c r="P115" i="13" s="1"/>
  <c r="J116" i="13"/>
  <c r="P116" i="13" s="1"/>
  <c r="J117" i="13"/>
  <c r="P117" i="13" s="1"/>
  <c r="J118" i="13"/>
  <c r="P118" i="13" s="1"/>
  <c r="J119" i="13"/>
  <c r="P119" i="13" s="1"/>
  <c r="J120" i="13"/>
  <c r="P120" i="13" s="1"/>
  <c r="J121" i="13"/>
  <c r="P121" i="13" s="1"/>
  <c r="J122" i="13"/>
  <c r="P122" i="13" s="1"/>
  <c r="J123" i="13"/>
  <c r="P123" i="13" s="1"/>
  <c r="J124" i="13"/>
  <c r="P124" i="13" s="1"/>
  <c r="J125" i="13"/>
  <c r="P125" i="13" s="1"/>
  <c r="J126" i="13"/>
  <c r="P126" i="13" s="1"/>
  <c r="J127" i="13"/>
  <c r="P127" i="13" s="1"/>
  <c r="J128" i="13"/>
  <c r="P128" i="13" s="1"/>
  <c r="J129" i="13"/>
  <c r="P129" i="13" s="1"/>
  <c r="J130" i="13"/>
  <c r="P130" i="13" s="1"/>
  <c r="J131" i="13"/>
  <c r="P131" i="13" s="1"/>
  <c r="J132" i="13"/>
  <c r="P132" i="13" s="1"/>
  <c r="J133" i="13"/>
  <c r="P133" i="13" s="1"/>
  <c r="J134" i="13"/>
  <c r="P134" i="13" s="1"/>
  <c r="J135" i="13"/>
  <c r="J5" i="13"/>
  <c r="P5" i="13" s="1"/>
  <c r="P7" i="13"/>
  <c r="P71" i="13"/>
  <c r="P135" i="13"/>
  <c r="I6" i="13"/>
  <c r="O6" i="13" s="1"/>
  <c r="I7" i="13"/>
  <c r="O7" i="13" s="1"/>
  <c r="I8" i="13"/>
  <c r="O8" i="13" s="1"/>
  <c r="I9" i="13"/>
  <c r="O9" i="13" s="1"/>
  <c r="I10" i="13"/>
  <c r="O10" i="13" s="1"/>
  <c r="I11" i="13"/>
  <c r="O11" i="13" s="1"/>
  <c r="I12" i="13"/>
  <c r="O12" i="13" s="1"/>
  <c r="I13" i="13"/>
  <c r="O13" i="13" s="1"/>
  <c r="I14" i="13"/>
  <c r="O14" i="13" s="1"/>
  <c r="I15" i="13"/>
  <c r="O15" i="13" s="1"/>
  <c r="I16" i="13"/>
  <c r="O16" i="13" s="1"/>
  <c r="I17" i="13"/>
  <c r="O17" i="13" s="1"/>
  <c r="I18" i="13"/>
  <c r="O18" i="13" s="1"/>
  <c r="I19" i="13"/>
  <c r="O19" i="13" s="1"/>
  <c r="I20" i="13"/>
  <c r="O20" i="13" s="1"/>
  <c r="I21" i="13"/>
  <c r="O21" i="13" s="1"/>
  <c r="I22" i="13"/>
  <c r="O22" i="13" s="1"/>
  <c r="I23" i="13"/>
  <c r="O23" i="13" s="1"/>
  <c r="I24" i="13"/>
  <c r="O24" i="13" s="1"/>
  <c r="I25" i="13"/>
  <c r="O25" i="13" s="1"/>
  <c r="I26" i="13"/>
  <c r="O26" i="13" s="1"/>
  <c r="I27" i="13"/>
  <c r="O27" i="13" s="1"/>
  <c r="I28" i="13"/>
  <c r="O28" i="13" s="1"/>
  <c r="I29" i="13"/>
  <c r="O29" i="13" s="1"/>
  <c r="I30" i="13"/>
  <c r="O30" i="13" s="1"/>
  <c r="I31" i="13"/>
  <c r="O31" i="13" s="1"/>
  <c r="I32" i="13"/>
  <c r="O32" i="13" s="1"/>
  <c r="I33" i="13"/>
  <c r="O33" i="13" s="1"/>
  <c r="I34" i="13"/>
  <c r="O34" i="13" s="1"/>
  <c r="I35" i="13"/>
  <c r="O35" i="13" s="1"/>
  <c r="I36" i="13"/>
  <c r="O36" i="13" s="1"/>
  <c r="I37" i="13"/>
  <c r="O37" i="13" s="1"/>
  <c r="I38" i="13"/>
  <c r="O38" i="13" s="1"/>
  <c r="I39" i="13"/>
  <c r="O39" i="13" s="1"/>
  <c r="I40" i="13"/>
  <c r="O40" i="13" s="1"/>
  <c r="I41" i="13"/>
  <c r="O41" i="13" s="1"/>
  <c r="I42" i="13"/>
  <c r="O42" i="13" s="1"/>
  <c r="I43" i="13"/>
  <c r="O43" i="13" s="1"/>
  <c r="I44" i="13"/>
  <c r="O44" i="13" s="1"/>
  <c r="I45" i="13"/>
  <c r="O45" i="13" s="1"/>
  <c r="I46" i="13"/>
  <c r="O46" i="13" s="1"/>
  <c r="I47" i="13"/>
  <c r="O47" i="13" s="1"/>
  <c r="I48" i="13"/>
  <c r="O48" i="13" s="1"/>
  <c r="I49" i="13"/>
  <c r="O49" i="13" s="1"/>
  <c r="I50" i="13"/>
  <c r="O50" i="13" s="1"/>
  <c r="I51" i="13"/>
  <c r="O51" i="13" s="1"/>
  <c r="I52" i="13"/>
  <c r="O52" i="13" s="1"/>
  <c r="I53" i="13"/>
  <c r="O53" i="13" s="1"/>
  <c r="I54" i="13"/>
  <c r="O54" i="13" s="1"/>
  <c r="I55" i="13"/>
  <c r="O55" i="13" s="1"/>
  <c r="I56" i="13"/>
  <c r="O56" i="13" s="1"/>
  <c r="I57" i="13"/>
  <c r="O57" i="13" s="1"/>
  <c r="I58" i="13"/>
  <c r="O58" i="13" s="1"/>
  <c r="I59" i="13"/>
  <c r="O59" i="13" s="1"/>
  <c r="I60" i="13"/>
  <c r="O60" i="13" s="1"/>
  <c r="I61" i="13"/>
  <c r="O61" i="13" s="1"/>
  <c r="I62" i="13"/>
  <c r="O62" i="13" s="1"/>
  <c r="I63" i="13"/>
  <c r="O63" i="13" s="1"/>
  <c r="I64" i="13"/>
  <c r="O64" i="13" s="1"/>
  <c r="I65" i="13"/>
  <c r="O65" i="13" s="1"/>
  <c r="I66" i="13"/>
  <c r="O66" i="13" s="1"/>
  <c r="I67" i="13"/>
  <c r="O67" i="13" s="1"/>
  <c r="I68" i="13"/>
  <c r="O68" i="13" s="1"/>
  <c r="I69" i="13"/>
  <c r="O69" i="13" s="1"/>
  <c r="I70" i="13"/>
  <c r="O70" i="13" s="1"/>
  <c r="I71" i="13"/>
  <c r="O71" i="13" s="1"/>
  <c r="I72" i="13"/>
  <c r="O72" i="13" s="1"/>
  <c r="I73" i="13"/>
  <c r="O73" i="13" s="1"/>
  <c r="I74" i="13"/>
  <c r="O74" i="13" s="1"/>
  <c r="I75" i="13"/>
  <c r="O75" i="13" s="1"/>
  <c r="I76" i="13"/>
  <c r="O76" i="13" s="1"/>
  <c r="I77" i="13"/>
  <c r="O77" i="13" s="1"/>
  <c r="I78" i="13"/>
  <c r="O78" i="13" s="1"/>
  <c r="I79" i="13"/>
  <c r="O79" i="13" s="1"/>
  <c r="I80" i="13"/>
  <c r="O80" i="13" s="1"/>
  <c r="I81" i="13"/>
  <c r="O81" i="13" s="1"/>
  <c r="I82" i="13"/>
  <c r="O82" i="13" s="1"/>
  <c r="I83" i="13"/>
  <c r="O83" i="13" s="1"/>
  <c r="I84" i="13"/>
  <c r="O84" i="13" s="1"/>
  <c r="I85" i="13"/>
  <c r="O85" i="13" s="1"/>
  <c r="I86" i="13"/>
  <c r="O86" i="13" s="1"/>
  <c r="I87" i="13"/>
  <c r="O87" i="13" s="1"/>
  <c r="I88" i="13"/>
  <c r="O88" i="13" s="1"/>
  <c r="I89" i="13"/>
  <c r="O89" i="13" s="1"/>
  <c r="I90" i="13"/>
  <c r="O90" i="13" s="1"/>
  <c r="I91" i="13"/>
  <c r="O91" i="13" s="1"/>
  <c r="I92" i="13"/>
  <c r="O92" i="13" s="1"/>
  <c r="I93" i="13"/>
  <c r="O93" i="13" s="1"/>
  <c r="I94" i="13"/>
  <c r="O94" i="13" s="1"/>
  <c r="I95" i="13"/>
  <c r="O95" i="13" s="1"/>
  <c r="I96" i="13"/>
  <c r="O96" i="13" s="1"/>
  <c r="I97" i="13"/>
  <c r="O97" i="13" s="1"/>
  <c r="I98" i="13"/>
  <c r="O98" i="13" s="1"/>
  <c r="I99" i="13"/>
  <c r="O99" i="13" s="1"/>
  <c r="I100" i="13"/>
  <c r="O100" i="13" s="1"/>
  <c r="I101" i="13"/>
  <c r="O101" i="13" s="1"/>
  <c r="I102" i="13"/>
  <c r="O102" i="13" s="1"/>
  <c r="I103" i="13"/>
  <c r="O103" i="13" s="1"/>
  <c r="I104" i="13"/>
  <c r="O104" i="13" s="1"/>
  <c r="I105" i="13"/>
  <c r="O105" i="13" s="1"/>
  <c r="I106" i="13"/>
  <c r="O106" i="13" s="1"/>
  <c r="I107" i="13"/>
  <c r="O107" i="13" s="1"/>
  <c r="I108" i="13"/>
  <c r="O108" i="13" s="1"/>
  <c r="I109" i="13"/>
  <c r="O109" i="13" s="1"/>
  <c r="I110" i="13"/>
  <c r="O110" i="13" s="1"/>
  <c r="I111" i="13"/>
  <c r="O111" i="13" s="1"/>
  <c r="I112" i="13"/>
  <c r="O112" i="13" s="1"/>
  <c r="I113" i="13"/>
  <c r="O113" i="13" s="1"/>
  <c r="I114" i="13"/>
  <c r="O114" i="13" s="1"/>
  <c r="I115" i="13"/>
  <c r="O115" i="13" s="1"/>
  <c r="I116" i="13"/>
  <c r="O116" i="13" s="1"/>
  <c r="I117" i="13"/>
  <c r="O117" i="13" s="1"/>
  <c r="I118" i="13"/>
  <c r="O118" i="13" s="1"/>
  <c r="I119" i="13"/>
  <c r="O119" i="13" s="1"/>
  <c r="I120" i="13"/>
  <c r="O120" i="13" s="1"/>
  <c r="I121" i="13"/>
  <c r="O121" i="13" s="1"/>
  <c r="I122" i="13"/>
  <c r="O122" i="13" s="1"/>
  <c r="I123" i="13"/>
  <c r="O123" i="13" s="1"/>
  <c r="I124" i="13"/>
  <c r="O124" i="13" s="1"/>
  <c r="I125" i="13"/>
  <c r="O125" i="13" s="1"/>
  <c r="I126" i="13"/>
  <c r="O126" i="13" s="1"/>
  <c r="I127" i="13"/>
  <c r="O127" i="13" s="1"/>
  <c r="I128" i="13"/>
  <c r="O128" i="13" s="1"/>
  <c r="I129" i="13"/>
  <c r="O129" i="13" s="1"/>
  <c r="I130" i="13"/>
  <c r="O130" i="13" s="1"/>
  <c r="I131" i="13"/>
  <c r="O131" i="13" s="1"/>
  <c r="I132" i="13"/>
  <c r="O132" i="13" s="1"/>
  <c r="I133" i="13"/>
  <c r="O133" i="13" s="1"/>
  <c r="I134" i="13"/>
  <c r="O134" i="13" s="1"/>
  <c r="I135" i="13"/>
  <c r="O135" i="13" s="1"/>
  <c r="I5" i="13"/>
  <c r="O5" i="13" s="1"/>
  <c r="H6" i="13"/>
  <c r="N6" i="13" s="1"/>
  <c r="H7" i="13"/>
  <c r="N7" i="13" s="1"/>
  <c r="H8" i="13"/>
  <c r="N8" i="13" s="1"/>
  <c r="H9" i="13"/>
  <c r="N9" i="13" s="1"/>
  <c r="H10" i="13"/>
  <c r="N10" i="13" s="1"/>
  <c r="H11" i="13"/>
  <c r="N11" i="13" s="1"/>
  <c r="H12" i="13"/>
  <c r="N12" i="13" s="1"/>
  <c r="H13" i="13"/>
  <c r="N13" i="13" s="1"/>
  <c r="H14" i="13"/>
  <c r="N14" i="13" s="1"/>
  <c r="H15" i="13"/>
  <c r="N15" i="13" s="1"/>
  <c r="H16" i="13"/>
  <c r="N16" i="13" s="1"/>
  <c r="H17" i="13"/>
  <c r="N17" i="13" s="1"/>
  <c r="H18" i="13"/>
  <c r="N18" i="13" s="1"/>
  <c r="H19" i="13"/>
  <c r="N19" i="13" s="1"/>
  <c r="H20" i="13"/>
  <c r="N20" i="13" s="1"/>
  <c r="H21" i="13"/>
  <c r="N21" i="13" s="1"/>
  <c r="H22" i="13"/>
  <c r="N22" i="13" s="1"/>
  <c r="H23" i="13"/>
  <c r="N23" i="13" s="1"/>
  <c r="H24" i="13"/>
  <c r="N24" i="13" s="1"/>
  <c r="H25" i="13"/>
  <c r="N25" i="13" s="1"/>
  <c r="H26" i="13"/>
  <c r="N26" i="13" s="1"/>
  <c r="H27" i="13"/>
  <c r="N27" i="13" s="1"/>
  <c r="H28" i="13"/>
  <c r="N28" i="13" s="1"/>
  <c r="H29" i="13"/>
  <c r="N29" i="13" s="1"/>
  <c r="H30" i="13"/>
  <c r="N30" i="13" s="1"/>
  <c r="H31" i="13"/>
  <c r="N31" i="13" s="1"/>
  <c r="H32" i="13"/>
  <c r="N32" i="13" s="1"/>
  <c r="H33" i="13"/>
  <c r="N33" i="13" s="1"/>
  <c r="H34" i="13"/>
  <c r="N34" i="13" s="1"/>
  <c r="H35" i="13"/>
  <c r="N35" i="13" s="1"/>
  <c r="H36" i="13"/>
  <c r="N36" i="13" s="1"/>
  <c r="H37" i="13"/>
  <c r="N37" i="13" s="1"/>
  <c r="H38" i="13"/>
  <c r="N38" i="13" s="1"/>
  <c r="H39" i="13"/>
  <c r="N39" i="13" s="1"/>
  <c r="H40" i="13"/>
  <c r="N40" i="13" s="1"/>
  <c r="H41" i="13"/>
  <c r="N41" i="13" s="1"/>
  <c r="H42" i="13"/>
  <c r="N42" i="13" s="1"/>
  <c r="H43" i="13"/>
  <c r="N43" i="13" s="1"/>
  <c r="H44" i="13"/>
  <c r="N44" i="13" s="1"/>
  <c r="H45" i="13"/>
  <c r="N45" i="13" s="1"/>
  <c r="H46" i="13"/>
  <c r="N46" i="13" s="1"/>
  <c r="H47" i="13"/>
  <c r="N47" i="13" s="1"/>
  <c r="H48" i="13"/>
  <c r="N48" i="13" s="1"/>
  <c r="H49" i="13"/>
  <c r="N49" i="13" s="1"/>
  <c r="H50" i="13"/>
  <c r="N50" i="13" s="1"/>
  <c r="H51" i="13"/>
  <c r="N51" i="13" s="1"/>
  <c r="H52" i="13"/>
  <c r="N52" i="13" s="1"/>
  <c r="H53" i="13"/>
  <c r="N53" i="13" s="1"/>
  <c r="H54" i="13"/>
  <c r="N54" i="13" s="1"/>
  <c r="H55" i="13"/>
  <c r="N55" i="13" s="1"/>
  <c r="H56" i="13"/>
  <c r="N56" i="13" s="1"/>
  <c r="H57" i="13"/>
  <c r="N57" i="13" s="1"/>
  <c r="H58" i="13"/>
  <c r="N58" i="13" s="1"/>
  <c r="H59" i="13"/>
  <c r="N59" i="13" s="1"/>
  <c r="H60" i="13"/>
  <c r="N60" i="13" s="1"/>
  <c r="H61" i="13"/>
  <c r="N61" i="13" s="1"/>
  <c r="H62" i="13"/>
  <c r="N62" i="13" s="1"/>
  <c r="H63" i="13"/>
  <c r="N63" i="13" s="1"/>
  <c r="H64" i="13"/>
  <c r="N64" i="13" s="1"/>
  <c r="H65" i="13"/>
  <c r="N65" i="13" s="1"/>
  <c r="H66" i="13"/>
  <c r="N66" i="13" s="1"/>
  <c r="H67" i="13"/>
  <c r="N67" i="13" s="1"/>
  <c r="H68" i="13"/>
  <c r="N68" i="13" s="1"/>
  <c r="H69" i="13"/>
  <c r="N69" i="13" s="1"/>
  <c r="H70" i="13"/>
  <c r="N70" i="13" s="1"/>
  <c r="H71" i="13"/>
  <c r="N71" i="13" s="1"/>
  <c r="H72" i="13"/>
  <c r="N72" i="13" s="1"/>
  <c r="H73" i="13"/>
  <c r="N73" i="13" s="1"/>
  <c r="H74" i="13"/>
  <c r="N74" i="13" s="1"/>
  <c r="H75" i="13"/>
  <c r="N75" i="13" s="1"/>
  <c r="H76" i="13"/>
  <c r="N76" i="13" s="1"/>
  <c r="H77" i="13"/>
  <c r="N77" i="13" s="1"/>
  <c r="H78" i="13"/>
  <c r="N78" i="13" s="1"/>
  <c r="H79" i="13"/>
  <c r="N79" i="13" s="1"/>
  <c r="H80" i="13"/>
  <c r="N80" i="13" s="1"/>
  <c r="H81" i="13"/>
  <c r="N81" i="13" s="1"/>
  <c r="H82" i="13"/>
  <c r="N82" i="13" s="1"/>
  <c r="H83" i="13"/>
  <c r="N83" i="13" s="1"/>
  <c r="H84" i="13"/>
  <c r="N84" i="13" s="1"/>
  <c r="H85" i="13"/>
  <c r="N85" i="13" s="1"/>
  <c r="H86" i="13"/>
  <c r="N86" i="13" s="1"/>
  <c r="H87" i="13"/>
  <c r="N87" i="13" s="1"/>
  <c r="H88" i="13"/>
  <c r="N88" i="13" s="1"/>
  <c r="H89" i="13"/>
  <c r="N89" i="13" s="1"/>
  <c r="H90" i="13"/>
  <c r="N90" i="13" s="1"/>
  <c r="H91" i="13"/>
  <c r="N91" i="13" s="1"/>
  <c r="H92" i="13"/>
  <c r="N92" i="13" s="1"/>
  <c r="H93" i="13"/>
  <c r="N93" i="13" s="1"/>
  <c r="H94" i="13"/>
  <c r="N94" i="13" s="1"/>
  <c r="H95" i="13"/>
  <c r="N95" i="13" s="1"/>
  <c r="H96" i="13"/>
  <c r="N96" i="13" s="1"/>
  <c r="H97" i="13"/>
  <c r="N97" i="13" s="1"/>
  <c r="H98" i="13"/>
  <c r="N98" i="13" s="1"/>
  <c r="H99" i="13"/>
  <c r="N99" i="13" s="1"/>
  <c r="H100" i="13"/>
  <c r="N100" i="13" s="1"/>
  <c r="H101" i="13"/>
  <c r="N101" i="13" s="1"/>
  <c r="H102" i="13"/>
  <c r="N102" i="13" s="1"/>
  <c r="H103" i="13"/>
  <c r="N103" i="13" s="1"/>
  <c r="H104" i="13"/>
  <c r="N104" i="13" s="1"/>
  <c r="H105" i="13"/>
  <c r="N105" i="13" s="1"/>
  <c r="H106" i="13"/>
  <c r="N106" i="13" s="1"/>
  <c r="H107" i="13"/>
  <c r="N107" i="13" s="1"/>
  <c r="H108" i="13"/>
  <c r="N108" i="13" s="1"/>
  <c r="H109" i="13"/>
  <c r="N109" i="13" s="1"/>
  <c r="H110" i="13"/>
  <c r="N110" i="13" s="1"/>
  <c r="H111" i="13"/>
  <c r="N111" i="13" s="1"/>
  <c r="H112" i="13"/>
  <c r="N112" i="13" s="1"/>
  <c r="H113" i="13"/>
  <c r="N113" i="13" s="1"/>
  <c r="H114" i="13"/>
  <c r="N114" i="13" s="1"/>
  <c r="H115" i="13"/>
  <c r="N115" i="13" s="1"/>
  <c r="H116" i="13"/>
  <c r="N116" i="13" s="1"/>
  <c r="H117" i="13"/>
  <c r="N117" i="13" s="1"/>
  <c r="H118" i="13"/>
  <c r="N118" i="13" s="1"/>
  <c r="H119" i="13"/>
  <c r="N119" i="13" s="1"/>
  <c r="H120" i="13"/>
  <c r="N120" i="13" s="1"/>
  <c r="H121" i="13"/>
  <c r="N121" i="13" s="1"/>
  <c r="H122" i="13"/>
  <c r="N122" i="13" s="1"/>
  <c r="H123" i="13"/>
  <c r="N123" i="13" s="1"/>
  <c r="H124" i="13"/>
  <c r="N124" i="13" s="1"/>
  <c r="H125" i="13"/>
  <c r="N125" i="13" s="1"/>
  <c r="H126" i="13"/>
  <c r="N126" i="13" s="1"/>
  <c r="H127" i="13"/>
  <c r="N127" i="13" s="1"/>
  <c r="H128" i="13"/>
  <c r="N128" i="13" s="1"/>
  <c r="H129" i="13"/>
  <c r="N129" i="13" s="1"/>
  <c r="H130" i="13"/>
  <c r="N130" i="13" s="1"/>
  <c r="H131" i="13"/>
  <c r="N131" i="13" s="1"/>
  <c r="H132" i="13"/>
  <c r="N132" i="13" s="1"/>
  <c r="H133" i="13"/>
  <c r="N133" i="13" s="1"/>
  <c r="H134" i="13"/>
  <c r="N134" i="13" s="1"/>
  <c r="H135" i="13"/>
  <c r="N135" i="13" s="1"/>
  <c r="H5" i="13"/>
  <c r="G6" i="13"/>
  <c r="M6" i="13" s="1"/>
  <c r="G7" i="13"/>
  <c r="G8" i="13"/>
  <c r="M8" i="13" s="1"/>
  <c r="G9" i="13"/>
  <c r="M9" i="13" s="1"/>
  <c r="G10" i="13"/>
  <c r="M10" i="13" s="1"/>
  <c r="G11" i="13"/>
  <c r="M11" i="13" s="1"/>
  <c r="G12" i="13"/>
  <c r="M12" i="13" s="1"/>
  <c r="G13" i="13"/>
  <c r="M13" i="13" s="1"/>
  <c r="G14" i="13"/>
  <c r="M14" i="13" s="1"/>
  <c r="G15" i="13"/>
  <c r="M15" i="13" s="1"/>
  <c r="G16" i="13"/>
  <c r="M16" i="13" s="1"/>
  <c r="G17" i="13"/>
  <c r="M17" i="13" s="1"/>
  <c r="G18" i="13"/>
  <c r="M18" i="13" s="1"/>
  <c r="G19" i="13"/>
  <c r="M19" i="13" s="1"/>
  <c r="G20" i="13"/>
  <c r="M20" i="13" s="1"/>
  <c r="G21" i="13"/>
  <c r="M21" i="13" s="1"/>
  <c r="G22" i="13"/>
  <c r="M22" i="13" s="1"/>
  <c r="G23" i="13"/>
  <c r="M23" i="13" s="1"/>
  <c r="G24" i="13"/>
  <c r="M24" i="13" s="1"/>
  <c r="G25" i="13"/>
  <c r="M25" i="13" s="1"/>
  <c r="G26" i="13"/>
  <c r="M26" i="13" s="1"/>
  <c r="G27" i="13"/>
  <c r="M27" i="13" s="1"/>
  <c r="G28" i="13"/>
  <c r="M28" i="13" s="1"/>
  <c r="G29" i="13"/>
  <c r="M29" i="13" s="1"/>
  <c r="G30" i="13"/>
  <c r="M30" i="13" s="1"/>
  <c r="G31" i="13"/>
  <c r="M31" i="13" s="1"/>
  <c r="G32" i="13"/>
  <c r="M32" i="13" s="1"/>
  <c r="G33" i="13"/>
  <c r="M33" i="13" s="1"/>
  <c r="G34" i="13"/>
  <c r="M34" i="13" s="1"/>
  <c r="G35" i="13"/>
  <c r="M35" i="13" s="1"/>
  <c r="G36" i="13"/>
  <c r="M36" i="13" s="1"/>
  <c r="G37" i="13"/>
  <c r="M37" i="13" s="1"/>
  <c r="G38" i="13"/>
  <c r="M38" i="13" s="1"/>
  <c r="G39" i="13"/>
  <c r="M39" i="13" s="1"/>
  <c r="G40" i="13"/>
  <c r="M40" i="13" s="1"/>
  <c r="G41" i="13"/>
  <c r="M41" i="13" s="1"/>
  <c r="G42" i="13"/>
  <c r="M42" i="13" s="1"/>
  <c r="G43" i="13"/>
  <c r="M43" i="13" s="1"/>
  <c r="G44" i="13"/>
  <c r="M44" i="13" s="1"/>
  <c r="G45" i="13"/>
  <c r="M45" i="13" s="1"/>
  <c r="G46" i="13"/>
  <c r="M46" i="13" s="1"/>
  <c r="G47" i="13"/>
  <c r="M47" i="13" s="1"/>
  <c r="G48" i="13"/>
  <c r="M48" i="13" s="1"/>
  <c r="G49" i="13"/>
  <c r="M49" i="13" s="1"/>
  <c r="G50" i="13"/>
  <c r="M50" i="13" s="1"/>
  <c r="G51" i="13"/>
  <c r="M51" i="13" s="1"/>
  <c r="G52" i="13"/>
  <c r="M52" i="13" s="1"/>
  <c r="G53" i="13"/>
  <c r="M53" i="13" s="1"/>
  <c r="G54" i="13"/>
  <c r="M54" i="13" s="1"/>
  <c r="G55" i="13"/>
  <c r="M55" i="13" s="1"/>
  <c r="G56" i="13"/>
  <c r="M56" i="13" s="1"/>
  <c r="G57" i="13"/>
  <c r="M57" i="13" s="1"/>
  <c r="G58" i="13"/>
  <c r="M58" i="13" s="1"/>
  <c r="G59" i="13"/>
  <c r="M59" i="13" s="1"/>
  <c r="G60" i="13"/>
  <c r="M60" i="13" s="1"/>
  <c r="G61" i="13"/>
  <c r="M61" i="13" s="1"/>
  <c r="G62" i="13"/>
  <c r="M62" i="13" s="1"/>
  <c r="G63" i="13"/>
  <c r="M63" i="13" s="1"/>
  <c r="G64" i="13"/>
  <c r="M64" i="13" s="1"/>
  <c r="G65" i="13"/>
  <c r="M65" i="13" s="1"/>
  <c r="G66" i="13"/>
  <c r="M66" i="13" s="1"/>
  <c r="G67" i="13"/>
  <c r="M67" i="13" s="1"/>
  <c r="G68" i="13"/>
  <c r="M68" i="13" s="1"/>
  <c r="G69" i="13"/>
  <c r="M69" i="13" s="1"/>
  <c r="G70" i="13"/>
  <c r="M70" i="13" s="1"/>
  <c r="G71" i="13"/>
  <c r="M71" i="13" s="1"/>
  <c r="G72" i="13"/>
  <c r="M72" i="13" s="1"/>
  <c r="G73" i="13"/>
  <c r="M73" i="13" s="1"/>
  <c r="G74" i="13"/>
  <c r="M74" i="13" s="1"/>
  <c r="G75" i="13"/>
  <c r="M75" i="13" s="1"/>
  <c r="G76" i="13"/>
  <c r="M76" i="13" s="1"/>
  <c r="G77" i="13"/>
  <c r="M77" i="13" s="1"/>
  <c r="G78" i="13"/>
  <c r="M78" i="13" s="1"/>
  <c r="G79" i="13"/>
  <c r="M79" i="13" s="1"/>
  <c r="G80" i="13"/>
  <c r="M80" i="13" s="1"/>
  <c r="G81" i="13"/>
  <c r="M81" i="13" s="1"/>
  <c r="G82" i="13"/>
  <c r="M82" i="13" s="1"/>
  <c r="G83" i="13"/>
  <c r="M83" i="13" s="1"/>
  <c r="G84" i="13"/>
  <c r="M84" i="13" s="1"/>
  <c r="G85" i="13"/>
  <c r="M85" i="13" s="1"/>
  <c r="G86" i="13"/>
  <c r="M86" i="13" s="1"/>
  <c r="G87" i="13"/>
  <c r="M87" i="13" s="1"/>
  <c r="G88" i="13"/>
  <c r="M88" i="13" s="1"/>
  <c r="G89" i="13"/>
  <c r="M89" i="13" s="1"/>
  <c r="G90" i="13"/>
  <c r="M90" i="13" s="1"/>
  <c r="G91" i="13"/>
  <c r="M91" i="13" s="1"/>
  <c r="G92" i="13"/>
  <c r="M92" i="13" s="1"/>
  <c r="G93" i="13"/>
  <c r="M93" i="13" s="1"/>
  <c r="G94" i="13"/>
  <c r="M94" i="13" s="1"/>
  <c r="G95" i="13"/>
  <c r="M95" i="13" s="1"/>
  <c r="G96" i="13"/>
  <c r="M96" i="13" s="1"/>
  <c r="G97" i="13"/>
  <c r="M97" i="13" s="1"/>
  <c r="G98" i="13"/>
  <c r="M98" i="13" s="1"/>
  <c r="G99" i="13"/>
  <c r="M99" i="13" s="1"/>
  <c r="G100" i="13"/>
  <c r="M100" i="13" s="1"/>
  <c r="G101" i="13"/>
  <c r="M101" i="13" s="1"/>
  <c r="G102" i="13"/>
  <c r="M102" i="13" s="1"/>
  <c r="G103" i="13"/>
  <c r="M103" i="13" s="1"/>
  <c r="G104" i="13"/>
  <c r="M104" i="13" s="1"/>
  <c r="G105" i="13"/>
  <c r="M105" i="13" s="1"/>
  <c r="G106" i="13"/>
  <c r="M106" i="13" s="1"/>
  <c r="G107" i="13"/>
  <c r="M107" i="13" s="1"/>
  <c r="G108" i="13"/>
  <c r="M108" i="13" s="1"/>
  <c r="G109" i="13"/>
  <c r="M109" i="13" s="1"/>
  <c r="G110" i="13"/>
  <c r="M110" i="13" s="1"/>
  <c r="G111" i="13"/>
  <c r="M111" i="13" s="1"/>
  <c r="G112" i="13"/>
  <c r="M112" i="13" s="1"/>
  <c r="G113" i="13"/>
  <c r="M113" i="13" s="1"/>
  <c r="G114" i="13"/>
  <c r="M114" i="13" s="1"/>
  <c r="G115" i="13"/>
  <c r="M115" i="13" s="1"/>
  <c r="G116" i="13"/>
  <c r="M116" i="13" s="1"/>
  <c r="G117" i="13"/>
  <c r="M117" i="13" s="1"/>
  <c r="G118" i="13"/>
  <c r="M118" i="13" s="1"/>
  <c r="G119" i="13"/>
  <c r="M119" i="13" s="1"/>
  <c r="G120" i="13"/>
  <c r="M120" i="13" s="1"/>
  <c r="G121" i="13"/>
  <c r="M121" i="13" s="1"/>
  <c r="G122" i="13"/>
  <c r="M122" i="13" s="1"/>
  <c r="G123" i="13"/>
  <c r="M123" i="13" s="1"/>
  <c r="G124" i="13"/>
  <c r="M124" i="13" s="1"/>
  <c r="G125" i="13"/>
  <c r="M125" i="13" s="1"/>
  <c r="G126" i="13"/>
  <c r="M126" i="13" s="1"/>
  <c r="G127" i="13"/>
  <c r="M127" i="13" s="1"/>
  <c r="G128" i="13"/>
  <c r="M128" i="13" s="1"/>
  <c r="G129" i="13"/>
  <c r="M129" i="13" s="1"/>
  <c r="G130" i="13"/>
  <c r="M130" i="13" s="1"/>
  <c r="G131" i="13"/>
  <c r="M131" i="13" s="1"/>
  <c r="G132" i="13"/>
  <c r="M132" i="13" s="1"/>
  <c r="G133" i="13"/>
  <c r="M133" i="13" s="1"/>
  <c r="G134" i="13"/>
  <c r="M134" i="13" s="1"/>
  <c r="G135" i="13"/>
  <c r="M135" i="13" s="1"/>
  <c r="G5" i="13"/>
  <c r="M5" i="13" s="1"/>
  <c r="F6" i="13"/>
  <c r="L6" i="13" s="1"/>
  <c r="F7" i="13"/>
  <c r="L7" i="13" s="1"/>
  <c r="F8" i="13"/>
  <c r="L8" i="13" s="1"/>
  <c r="F9" i="13"/>
  <c r="L9" i="13" s="1"/>
  <c r="F10" i="13"/>
  <c r="L10" i="13" s="1"/>
  <c r="F11" i="13"/>
  <c r="L11" i="13" s="1"/>
  <c r="F12" i="13"/>
  <c r="L12" i="13" s="1"/>
  <c r="F13" i="13"/>
  <c r="L13" i="13" s="1"/>
  <c r="F14" i="13"/>
  <c r="L14" i="13" s="1"/>
  <c r="F15" i="13"/>
  <c r="L15" i="13" s="1"/>
  <c r="F16" i="13"/>
  <c r="L16" i="13" s="1"/>
  <c r="F17" i="13"/>
  <c r="L17" i="13" s="1"/>
  <c r="F18" i="13"/>
  <c r="L18" i="13" s="1"/>
  <c r="F19" i="13"/>
  <c r="L19" i="13" s="1"/>
  <c r="F20" i="13"/>
  <c r="L20" i="13" s="1"/>
  <c r="F21" i="13"/>
  <c r="L21" i="13" s="1"/>
  <c r="F22" i="13"/>
  <c r="L22" i="13" s="1"/>
  <c r="F23" i="13"/>
  <c r="L23" i="13" s="1"/>
  <c r="F24" i="13"/>
  <c r="L24" i="13" s="1"/>
  <c r="F25" i="13"/>
  <c r="L25" i="13" s="1"/>
  <c r="F26" i="13"/>
  <c r="L26" i="13" s="1"/>
  <c r="F27" i="13"/>
  <c r="L27" i="13" s="1"/>
  <c r="F28" i="13"/>
  <c r="L28" i="13" s="1"/>
  <c r="F29" i="13"/>
  <c r="L29" i="13" s="1"/>
  <c r="F30" i="13"/>
  <c r="L30" i="13" s="1"/>
  <c r="F31" i="13"/>
  <c r="L31" i="13" s="1"/>
  <c r="F32" i="13"/>
  <c r="L32" i="13" s="1"/>
  <c r="F33" i="13"/>
  <c r="L33" i="13" s="1"/>
  <c r="F34" i="13"/>
  <c r="L34" i="13" s="1"/>
  <c r="F35" i="13"/>
  <c r="L35" i="13" s="1"/>
  <c r="F36" i="13"/>
  <c r="L36" i="13" s="1"/>
  <c r="F37" i="13"/>
  <c r="L37" i="13" s="1"/>
  <c r="F38" i="13"/>
  <c r="L38" i="13" s="1"/>
  <c r="F39" i="13"/>
  <c r="L39" i="13" s="1"/>
  <c r="F40" i="13"/>
  <c r="L40" i="13" s="1"/>
  <c r="F41" i="13"/>
  <c r="L41" i="13" s="1"/>
  <c r="F42" i="13"/>
  <c r="L42" i="13" s="1"/>
  <c r="F43" i="13"/>
  <c r="L43" i="13" s="1"/>
  <c r="F44" i="13"/>
  <c r="L44" i="13" s="1"/>
  <c r="F45" i="13"/>
  <c r="L45" i="13" s="1"/>
  <c r="F46" i="13"/>
  <c r="L46" i="13" s="1"/>
  <c r="F47" i="13"/>
  <c r="L47" i="13" s="1"/>
  <c r="F48" i="13"/>
  <c r="L48" i="13" s="1"/>
  <c r="F49" i="13"/>
  <c r="L49" i="13" s="1"/>
  <c r="F50" i="13"/>
  <c r="L50" i="13" s="1"/>
  <c r="F51" i="13"/>
  <c r="L51" i="13" s="1"/>
  <c r="F52" i="13"/>
  <c r="L52" i="13" s="1"/>
  <c r="F53" i="13"/>
  <c r="L53" i="13" s="1"/>
  <c r="F54" i="13"/>
  <c r="L54" i="13" s="1"/>
  <c r="F55" i="13"/>
  <c r="L55" i="13" s="1"/>
  <c r="F56" i="13"/>
  <c r="L56" i="13" s="1"/>
  <c r="F57" i="13"/>
  <c r="L57" i="13" s="1"/>
  <c r="F58" i="13"/>
  <c r="L58" i="13" s="1"/>
  <c r="F59" i="13"/>
  <c r="L59" i="13" s="1"/>
  <c r="F60" i="13"/>
  <c r="L60" i="13" s="1"/>
  <c r="F61" i="13"/>
  <c r="L61" i="13" s="1"/>
  <c r="F62" i="13"/>
  <c r="L62" i="13" s="1"/>
  <c r="F63" i="13"/>
  <c r="L63" i="13" s="1"/>
  <c r="F64" i="13"/>
  <c r="L64" i="13" s="1"/>
  <c r="F65" i="13"/>
  <c r="L65" i="13" s="1"/>
  <c r="F66" i="13"/>
  <c r="L66" i="13" s="1"/>
  <c r="F67" i="13"/>
  <c r="L67" i="13" s="1"/>
  <c r="F68" i="13"/>
  <c r="L68" i="13" s="1"/>
  <c r="F69" i="13"/>
  <c r="L69" i="13" s="1"/>
  <c r="F70" i="13"/>
  <c r="L70" i="13" s="1"/>
  <c r="F71" i="13"/>
  <c r="L71" i="13" s="1"/>
  <c r="F72" i="13"/>
  <c r="L72" i="13" s="1"/>
  <c r="F73" i="13"/>
  <c r="L73" i="13" s="1"/>
  <c r="F74" i="13"/>
  <c r="L74" i="13" s="1"/>
  <c r="F75" i="13"/>
  <c r="L75" i="13" s="1"/>
  <c r="F76" i="13"/>
  <c r="L76" i="13" s="1"/>
  <c r="F77" i="13"/>
  <c r="L77" i="13" s="1"/>
  <c r="F78" i="13"/>
  <c r="L78" i="13" s="1"/>
  <c r="F79" i="13"/>
  <c r="L79" i="13" s="1"/>
  <c r="F80" i="13"/>
  <c r="L80" i="13" s="1"/>
  <c r="F81" i="13"/>
  <c r="L81" i="13" s="1"/>
  <c r="F82" i="13"/>
  <c r="L82" i="13" s="1"/>
  <c r="F83" i="13"/>
  <c r="L83" i="13" s="1"/>
  <c r="F84" i="13"/>
  <c r="L84" i="13" s="1"/>
  <c r="F85" i="13"/>
  <c r="L85" i="13" s="1"/>
  <c r="F86" i="13"/>
  <c r="L86" i="13" s="1"/>
  <c r="F87" i="13"/>
  <c r="L87" i="13" s="1"/>
  <c r="F88" i="13"/>
  <c r="L88" i="13" s="1"/>
  <c r="F89" i="13"/>
  <c r="L89" i="13" s="1"/>
  <c r="F90" i="13"/>
  <c r="L90" i="13" s="1"/>
  <c r="F91" i="13"/>
  <c r="L91" i="13" s="1"/>
  <c r="F92" i="13"/>
  <c r="L92" i="13" s="1"/>
  <c r="F93" i="13"/>
  <c r="L93" i="13" s="1"/>
  <c r="F94" i="13"/>
  <c r="L94" i="13" s="1"/>
  <c r="F95" i="13"/>
  <c r="L95" i="13" s="1"/>
  <c r="F96" i="13"/>
  <c r="L96" i="13" s="1"/>
  <c r="F97" i="13"/>
  <c r="L97" i="13" s="1"/>
  <c r="F98" i="13"/>
  <c r="L98" i="13" s="1"/>
  <c r="F99" i="13"/>
  <c r="L99" i="13" s="1"/>
  <c r="F100" i="13"/>
  <c r="L100" i="13" s="1"/>
  <c r="F101" i="13"/>
  <c r="L101" i="13" s="1"/>
  <c r="F102" i="13"/>
  <c r="L102" i="13" s="1"/>
  <c r="F103" i="13"/>
  <c r="L103" i="13" s="1"/>
  <c r="F104" i="13"/>
  <c r="L104" i="13" s="1"/>
  <c r="F105" i="13"/>
  <c r="L105" i="13" s="1"/>
  <c r="F106" i="13"/>
  <c r="L106" i="13" s="1"/>
  <c r="F107" i="13"/>
  <c r="L107" i="13" s="1"/>
  <c r="F108" i="13"/>
  <c r="L108" i="13" s="1"/>
  <c r="F109" i="13"/>
  <c r="L109" i="13" s="1"/>
  <c r="F110" i="13"/>
  <c r="L110" i="13" s="1"/>
  <c r="F111" i="13"/>
  <c r="L111" i="13" s="1"/>
  <c r="F112" i="13"/>
  <c r="L112" i="13" s="1"/>
  <c r="F113" i="13"/>
  <c r="L113" i="13" s="1"/>
  <c r="F114" i="13"/>
  <c r="L114" i="13" s="1"/>
  <c r="F115" i="13"/>
  <c r="L115" i="13" s="1"/>
  <c r="F116" i="13"/>
  <c r="L116" i="13" s="1"/>
  <c r="F117" i="13"/>
  <c r="L117" i="13" s="1"/>
  <c r="F118" i="13"/>
  <c r="L118" i="13" s="1"/>
  <c r="F119" i="13"/>
  <c r="L119" i="13" s="1"/>
  <c r="F120" i="13"/>
  <c r="L120" i="13" s="1"/>
  <c r="F121" i="13"/>
  <c r="L121" i="13" s="1"/>
  <c r="F122" i="13"/>
  <c r="L122" i="13" s="1"/>
  <c r="F123" i="13"/>
  <c r="L123" i="13" s="1"/>
  <c r="F124" i="13"/>
  <c r="L124" i="13" s="1"/>
  <c r="F125" i="13"/>
  <c r="L125" i="13" s="1"/>
  <c r="F126" i="13"/>
  <c r="L126" i="13" s="1"/>
  <c r="F127" i="13"/>
  <c r="L127" i="13" s="1"/>
  <c r="F128" i="13"/>
  <c r="L128" i="13" s="1"/>
  <c r="F129" i="13"/>
  <c r="L129" i="13" s="1"/>
  <c r="F130" i="13"/>
  <c r="L130" i="13" s="1"/>
  <c r="F131" i="13"/>
  <c r="L131" i="13" s="1"/>
  <c r="F132" i="13"/>
  <c r="L132" i="13" s="1"/>
  <c r="F133" i="13"/>
  <c r="L133" i="13" s="1"/>
  <c r="F134" i="13"/>
  <c r="L134" i="13" s="1"/>
  <c r="F135" i="13"/>
  <c r="L135" i="13" s="1"/>
  <c r="F5" i="13"/>
  <c r="L5" i="13" s="1"/>
  <c r="E6" i="13"/>
  <c r="K6" i="13" s="1"/>
  <c r="E7" i="13"/>
  <c r="K7" i="13" s="1"/>
  <c r="E8" i="13"/>
  <c r="K8" i="13" s="1"/>
  <c r="E9" i="13"/>
  <c r="K9" i="13" s="1"/>
  <c r="E10" i="13"/>
  <c r="K10" i="13" s="1"/>
  <c r="E11" i="13"/>
  <c r="K11" i="13" s="1"/>
  <c r="E12" i="13"/>
  <c r="K12" i="13" s="1"/>
  <c r="E13" i="13"/>
  <c r="K13" i="13" s="1"/>
  <c r="E14" i="13"/>
  <c r="K14" i="13" s="1"/>
  <c r="E15" i="13"/>
  <c r="K15" i="13" s="1"/>
  <c r="E16" i="13"/>
  <c r="K16" i="13" s="1"/>
  <c r="E17" i="13"/>
  <c r="K17" i="13" s="1"/>
  <c r="E18" i="13"/>
  <c r="K18" i="13" s="1"/>
  <c r="E19" i="13"/>
  <c r="K19" i="13" s="1"/>
  <c r="E20" i="13"/>
  <c r="K20" i="13" s="1"/>
  <c r="E21" i="13"/>
  <c r="K21" i="13" s="1"/>
  <c r="E22" i="13"/>
  <c r="K22" i="13" s="1"/>
  <c r="E23" i="13"/>
  <c r="K23" i="13" s="1"/>
  <c r="E24" i="13"/>
  <c r="K24" i="13" s="1"/>
  <c r="E25" i="13"/>
  <c r="K25" i="13" s="1"/>
  <c r="E26" i="13"/>
  <c r="K26" i="13" s="1"/>
  <c r="E27" i="13"/>
  <c r="K27" i="13" s="1"/>
  <c r="E28" i="13"/>
  <c r="K28" i="13" s="1"/>
  <c r="E29" i="13"/>
  <c r="K29" i="13" s="1"/>
  <c r="E30" i="13"/>
  <c r="K30" i="13" s="1"/>
  <c r="E31" i="13"/>
  <c r="K31" i="13" s="1"/>
  <c r="E32" i="13"/>
  <c r="K32" i="13" s="1"/>
  <c r="E33" i="13"/>
  <c r="K33" i="13" s="1"/>
  <c r="E34" i="13"/>
  <c r="K34" i="13" s="1"/>
  <c r="E35" i="13"/>
  <c r="K35" i="13" s="1"/>
  <c r="E36" i="13"/>
  <c r="K36" i="13" s="1"/>
  <c r="E37" i="13"/>
  <c r="K37" i="13" s="1"/>
  <c r="E38" i="13"/>
  <c r="K38" i="13" s="1"/>
  <c r="E39" i="13"/>
  <c r="K39" i="13" s="1"/>
  <c r="E40" i="13"/>
  <c r="K40" i="13" s="1"/>
  <c r="E41" i="13"/>
  <c r="K41" i="13" s="1"/>
  <c r="E42" i="13"/>
  <c r="K42" i="13" s="1"/>
  <c r="E43" i="13"/>
  <c r="K43" i="13" s="1"/>
  <c r="E44" i="13"/>
  <c r="K44" i="13" s="1"/>
  <c r="E45" i="13"/>
  <c r="K45" i="13" s="1"/>
  <c r="E46" i="13"/>
  <c r="K46" i="13" s="1"/>
  <c r="E47" i="13"/>
  <c r="K47" i="13" s="1"/>
  <c r="E48" i="13"/>
  <c r="K48" i="13" s="1"/>
  <c r="E49" i="13"/>
  <c r="K49" i="13" s="1"/>
  <c r="E50" i="13"/>
  <c r="K50" i="13" s="1"/>
  <c r="E51" i="13"/>
  <c r="K51" i="13" s="1"/>
  <c r="E52" i="13"/>
  <c r="K52" i="13" s="1"/>
  <c r="E53" i="13"/>
  <c r="K53" i="13" s="1"/>
  <c r="E54" i="13"/>
  <c r="K54" i="13" s="1"/>
  <c r="E55" i="13"/>
  <c r="K55" i="13" s="1"/>
  <c r="E56" i="13"/>
  <c r="K56" i="13" s="1"/>
  <c r="E57" i="13"/>
  <c r="K57" i="13" s="1"/>
  <c r="E58" i="13"/>
  <c r="K58" i="13" s="1"/>
  <c r="E59" i="13"/>
  <c r="K59" i="13" s="1"/>
  <c r="E60" i="13"/>
  <c r="K60" i="13" s="1"/>
  <c r="E61" i="13"/>
  <c r="K61" i="13" s="1"/>
  <c r="E62" i="13"/>
  <c r="K62" i="13" s="1"/>
  <c r="E63" i="13"/>
  <c r="K63" i="13" s="1"/>
  <c r="E64" i="13"/>
  <c r="K64" i="13" s="1"/>
  <c r="E65" i="13"/>
  <c r="K65" i="13" s="1"/>
  <c r="E66" i="13"/>
  <c r="K66" i="13" s="1"/>
  <c r="E67" i="13"/>
  <c r="K67" i="13" s="1"/>
  <c r="E68" i="13"/>
  <c r="K68" i="13" s="1"/>
  <c r="E69" i="13"/>
  <c r="K69" i="13" s="1"/>
  <c r="E70" i="13"/>
  <c r="K70" i="13" s="1"/>
  <c r="E71" i="13"/>
  <c r="K71" i="13" s="1"/>
  <c r="E72" i="13"/>
  <c r="K72" i="13" s="1"/>
  <c r="E73" i="13"/>
  <c r="K73" i="13" s="1"/>
  <c r="E74" i="13"/>
  <c r="K74" i="13" s="1"/>
  <c r="E75" i="13"/>
  <c r="K75" i="13" s="1"/>
  <c r="E76" i="13"/>
  <c r="K76" i="13" s="1"/>
  <c r="E77" i="13"/>
  <c r="K77" i="13" s="1"/>
  <c r="E78" i="13"/>
  <c r="K78" i="13" s="1"/>
  <c r="E79" i="13"/>
  <c r="K79" i="13" s="1"/>
  <c r="E80" i="13"/>
  <c r="K80" i="13" s="1"/>
  <c r="E81" i="13"/>
  <c r="K81" i="13" s="1"/>
  <c r="E82" i="13"/>
  <c r="K82" i="13" s="1"/>
  <c r="E83" i="13"/>
  <c r="K83" i="13" s="1"/>
  <c r="E84" i="13"/>
  <c r="K84" i="13" s="1"/>
  <c r="E85" i="13"/>
  <c r="K85" i="13" s="1"/>
  <c r="E86" i="13"/>
  <c r="K86" i="13" s="1"/>
  <c r="E87" i="13"/>
  <c r="K87" i="13" s="1"/>
  <c r="E88" i="13"/>
  <c r="K88" i="13" s="1"/>
  <c r="E89" i="13"/>
  <c r="K89" i="13" s="1"/>
  <c r="E90" i="13"/>
  <c r="K90" i="13" s="1"/>
  <c r="E91" i="13"/>
  <c r="K91" i="13" s="1"/>
  <c r="E92" i="13"/>
  <c r="K92" i="13" s="1"/>
  <c r="E93" i="13"/>
  <c r="K93" i="13" s="1"/>
  <c r="E94" i="13"/>
  <c r="K94" i="13" s="1"/>
  <c r="E95" i="13"/>
  <c r="K95" i="13" s="1"/>
  <c r="E96" i="13"/>
  <c r="K96" i="13" s="1"/>
  <c r="E97" i="13"/>
  <c r="K97" i="13" s="1"/>
  <c r="E98" i="13"/>
  <c r="K98" i="13" s="1"/>
  <c r="E99" i="13"/>
  <c r="K99" i="13" s="1"/>
  <c r="E100" i="13"/>
  <c r="K100" i="13" s="1"/>
  <c r="E101" i="13"/>
  <c r="K101" i="13" s="1"/>
  <c r="E102" i="13"/>
  <c r="K102" i="13" s="1"/>
  <c r="E103" i="13"/>
  <c r="K103" i="13" s="1"/>
  <c r="E104" i="13"/>
  <c r="K104" i="13" s="1"/>
  <c r="E105" i="13"/>
  <c r="K105" i="13" s="1"/>
  <c r="E106" i="13"/>
  <c r="K106" i="13" s="1"/>
  <c r="E107" i="13"/>
  <c r="K107" i="13" s="1"/>
  <c r="E108" i="13"/>
  <c r="K108" i="13" s="1"/>
  <c r="E109" i="13"/>
  <c r="K109" i="13" s="1"/>
  <c r="E110" i="13"/>
  <c r="K110" i="13" s="1"/>
  <c r="E111" i="13"/>
  <c r="K111" i="13" s="1"/>
  <c r="E112" i="13"/>
  <c r="K112" i="13" s="1"/>
  <c r="E113" i="13"/>
  <c r="K113" i="13" s="1"/>
  <c r="E114" i="13"/>
  <c r="K114" i="13" s="1"/>
  <c r="E115" i="13"/>
  <c r="K115" i="13" s="1"/>
  <c r="E116" i="13"/>
  <c r="K116" i="13" s="1"/>
  <c r="E117" i="13"/>
  <c r="K117" i="13" s="1"/>
  <c r="E118" i="13"/>
  <c r="K118" i="13" s="1"/>
  <c r="E119" i="13"/>
  <c r="K119" i="13" s="1"/>
  <c r="E120" i="13"/>
  <c r="K120" i="13" s="1"/>
  <c r="E121" i="13"/>
  <c r="K121" i="13" s="1"/>
  <c r="E122" i="13"/>
  <c r="K122" i="13" s="1"/>
  <c r="E123" i="13"/>
  <c r="K123" i="13" s="1"/>
  <c r="E124" i="13"/>
  <c r="K124" i="13" s="1"/>
  <c r="E125" i="13"/>
  <c r="K125" i="13" s="1"/>
  <c r="E126" i="13"/>
  <c r="K126" i="13" s="1"/>
  <c r="E127" i="13"/>
  <c r="K127" i="13" s="1"/>
  <c r="E128" i="13"/>
  <c r="K128" i="13" s="1"/>
  <c r="E129" i="13"/>
  <c r="K129" i="13" s="1"/>
  <c r="E130" i="13"/>
  <c r="K130" i="13" s="1"/>
  <c r="E131" i="13"/>
  <c r="K131" i="13" s="1"/>
  <c r="E132" i="13"/>
  <c r="K132" i="13" s="1"/>
  <c r="E133" i="13"/>
  <c r="K133" i="13" s="1"/>
  <c r="E134" i="13"/>
  <c r="K134" i="13" s="1"/>
  <c r="E135" i="13"/>
  <c r="K135" i="13" s="1"/>
  <c r="E5" i="13"/>
  <c r="K5" i="13" s="1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I1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4" i="11"/>
  <c r="I4" i="11" s="1"/>
  <c r="E5" i="11"/>
  <c r="E6" i="11"/>
  <c r="H6" i="11" s="1"/>
  <c r="E7" i="11"/>
  <c r="E8" i="11"/>
  <c r="H8" i="11" s="1"/>
  <c r="E9" i="11"/>
  <c r="E10" i="11"/>
  <c r="H10" i="11" s="1"/>
  <c r="E11" i="11"/>
  <c r="E12" i="11"/>
  <c r="E13" i="11"/>
  <c r="E14" i="11"/>
  <c r="E15" i="11"/>
  <c r="E16" i="11"/>
  <c r="H16" i="11" s="1"/>
  <c r="E17" i="11"/>
  <c r="E18" i="11"/>
  <c r="H18" i="11" s="1"/>
  <c r="E19" i="11"/>
  <c r="E20" i="11"/>
  <c r="H20" i="11" s="1"/>
  <c r="E21" i="11"/>
  <c r="E22" i="11"/>
  <c r="H22" i="11" s="1"/>
  <c r="E23" i="11"/>
  <c r="E24" i="11"/>
  <c r="H24" i="11" s="1"/>
  <c r="E25" i="11"/>
  <c r="E26" i="11"/>
  <c r="H26" i="11" s="1"/>
  <c r="E27" i="11"/>
  <c r="E28" i="11"/>
  <c r="H28" i="11" s="1"/>
  <c r="E29" i="11"/>
  <c r="E30" i="11"/>
  <c r="H30" i="11" s="1"/>
  <c r="E31" i="11"/>
  <c r="E32" i="11"/>
  <c r="H32" i="11" s="1"/>
  <c r="E33" i="11"/>
  <c r="E34" i="11"/>
  <c r="H34" i="11" s="1"/>
  <c r="E35" i="11"/>
  <c r="E36" i="11"/>
  <c r="E37" i="11"/>
  <c r="E38" i="11"/>
  <c r="H38" i="11" s="1"/>
  <c r="E39" i="11"/>
  <c r="E40" i="11"/>
  <c r="H40" i="11" s="1"/>
  <c r="E41" i="11"/>
  <c r="E42" i="11"/>
  <c r="H42" i="11" s="1"/>
  <c r="E43" i="11"/>
  <c r="E44" i="11"/>
  <c r="H44" i="11" s="1"/>
  <c r="E45" i="11"/>
  <c r="E46" i="11"/>
  <c r="H46" i="11" s="1"/>
  <c r="E47" i="11"/>
  <c r="E48" i="11"/>
  <c r="H48" i="11" s="1"/>
  <c r="E49" i="11"/>
  <c r="E50" i="11"/>
  <c r="H50" i="11" s="1"/>
  <c r="E51" i="11"/>
  <c r="E52" i="11"/>
  <c r="H52" i="11" s="1"/>
  <c r="E53" i="11"/>
  <c r="E54" i="11"/>
  <c r="H54" i="11" s="1"/>
  <c r="E55" i="11"/>
  <c r="E56" i="11"/>
  <c r="H56" i="11" s="1"/>
  <c r="E57" i="11"/>
  <c r="E58" i="11"/>
  <c r="H58" i="11" s="1"/>
  <c r="E59" i="11"/>
  <c r="E60" i="11"/>
  <c r="H60" i="11" s="1"/>
  <c r="E61" i="11"/>
  <c r="E62" i="11"/>
  <c r="H62" i="11" s="1"/>
  <c r="E63" i="11"/>
  <c r="E64" i="11"/>
  <c r="H64" i="11" s="1"/>
  <c r="E65" i="11"/>
  <c r="E66" i="11"/>
  <c r="H66" i="11" s="1"/>
  <c r="E67" i="11"/>
  <c r="E68" i="11"/>
  <c r="H68" i="11" s="1"/>
  <c r="E69" i="11"/>
  <c r="E70" i="11"/>
  <c r="H70" i="11" s="1"/>
  <c r="E71" i="11"/>
  <c r="E72" i="11"/>
  <c r="H72" i="11" s="1"/>
  <c r="E73" i="11"/>
  <c r="E74" i="11"/>
  <c r="H74" i="11" s="1"/>
  <c r="E75" i="11"/>
  <c r="E76" i="11"/>
  <c r="H76" i="11" s="1"/>
  <c r="E77" i="11"/>
  <c r="E78" i="11"/>
  <c r="H78" i="11" s="1"/>
  <c r="E79" i="11"/>
  <c r="E80" i="11"/>
  <c r="H80" i="11" s="1"/>
  <c r="E81" i="11"/>
  <c r="E82" i="11"/>
  <c r="H82" i="11" s="1"/>
  <c r="E83" i="11"/>
  <c r="E84" i="11"/>
  <c r="H84" i="11" s="1"/>
  <c r="E85" i="11"/>
  <c r="E86" i="11"/>
  <c r="H86" i="11" s="1"/>
  <c r="E87" i="11"/>
  <c r="E88" i="11"/>
  <c r="H88" i="11" s="1"/>
  <c r="E89" i="11"/>
  <c r="E90" i="11"/>
  <c r="H90" i="11" s="1"/>
  <c r="E91" i="11"/>
  <c r="E92" i="11"/>
  <c r="H92" i="11" s="1"/>
  <c r="E93" i="11"/>
  <c r="E94" i="11"/>
  <c r="H94" i="11" s="1"/>
  <c r="E95" i="11"/>
  <c r="E96" i="11"/>
  <c r="H96" i="11" s="1"/>
  <c r="E97" i="11"/>
  <c r="E98" i="11"/>
  <c r="H98" i="11" s="1"/>
  <c r="E99" i="11"/>
  <c r="E100" i="11"/>
  <c r="H100" i="11" s="1"/>
  <c r="E101" i="11"/>
  <c r="E102" i="11"/>
  <c r="H102" i="11" s="1"/>
  <c r="E103" i="11"/>
  <c r="E104" i="11"/>
  <c r="H104" i="11" s="1"/>
  <c r="E105" i="11"/>
  <c r="E106" i="11"/>
  <c r="H106" i="11" s="1"/>
  <c r="E107" i="11"/>
  <c r="E108" i="11"/>
  <c r="H108" i="11" s="1"/>
  <c r="E109" i="11"/>
  <c r="E110" i="11"/>
  <c r="H110" i="11" s="1"/>
  <c r="E111" i="11"/>
  <c r="E112" i="11"/>
  <c r="H112" i="11" s="1"/>
  <c r="E113" i="11"/>
  <c r="E114" i="11"/>
  <c r="H114" i="11" s="1"/>
  <c r="E115" i="11"/>
  <c r="E116" i="11"/>
  <c r="H116" i="11" s="1"/>
  <c r="E117" i="11"/>
  <c r="E118" i="11"/>
  <c r="H118" i="11" s="1"/>
  <c r="E119" i="11"/>
  <c r="E120" i="11"/>
  <c r="H120" i="11" s="1"/>
  <c r="E121" i="11"/>
  <c r="E122" i="11"/>
  <c r="H122" i="11" s="1"/>
  <c r="E123" i="11"/>
  <c r="E124" i="11"/>
  <c r="H124" i="11" s="1"/>
  <c r="E125" i="11"/>
  <c r="E126" i="11"/>
  <c r="H126" i="11" s="1"/>
  <c r="E127" i="11"/>
  <c r="E128" i="11"/>
  <c r="H128" i="11" s="1"/>
  <c r="E129" i="11"/>
  <c r="E130" i="11"/>
  <c r="H130" i="11" s="1"/>
  <c r="E131" i="11"/>
  <c r="E132" i="11"/>
  <c r="H132" i="11" s="1"/>
  <c r="E133" i="11"/>
  <c r="E134" i="11"/>
  <c r="H134" i="11" s="1"/>
  <c r="E4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F12" i="10"/>
  <c r="H12" i="18" s="1"/>
  <c r="F14" i="10"/>
  <c r="H14" i="18" s="1"/>
  <c r="F36" i="10"/>
  <c r="H36" i="18" s="1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D135" i="10"/>
  <c r="D383" i="3"/>
  <c r="E4" i="10"/>
  <c r="F4" i="10" s="1"/>
  <c r="H4" i="18" s="1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F37" i="10" s="1"/>
  <c r="H37" i="18" s="1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F15" i="10" s="1"/>
  <c r="H15" i="18" s="1"/>
  <c r="D14" i="10"/>
  <c r="D13" i="10"/>
  <c r="F13" i="10" s="1"/>
  <c r="H13" i="18" s="1"/>
  <c r="D12" i="10"/>
  <c r="D11" i="10"/>
  <c r="D10" i="10"/>
  <c r="D9" i="10"/>
  <c r="F9" i="10" s="1"/>
  <c r="H9" i="18" s="1"/>
  <c r="D8" i="10"/>
  <c r="D7" i="10"/>
  <c r="D6" i="10"/>
  <c r="D5" i="10"/>
  <c r="D4" i="10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4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4" i="3"/>
  <c r="B616" i="5"/>
  <c r="C616" i="5"/>
  <c r="D616" i="5"/>
  <c r="F133" i="10" l="1"/>
  <c r="H133" i="18" s="1"/>
  <c r="F131" i="10"/>
  <c r="H131" i="18" s="1"/>
  <c r="F129" i="10"/>
  <c r="H129" i="18" s="1"/>
  <c r="F127" i="10"/>
  <c r="H127" i="18" s="1"/>
  <c r="F125" i="10"/>
  <c r="H125" i="18" s="1"/>
  <c r="F123" i="10"/>
  <c r="H123" i="18" s="1"/>
  <c r="F121" i="10"/>
  <c r="H121" i="18" s="1"/>
  <c r="F119" i="10"/>
  <c r="H119" i="18" s="1"/>
  <c r="F117" i="10"/>
  <c r="H117" i="18" s="1"/>
  <c r="F115" i="10"/>
  <c r="H115" i="18" s="1"/>
  <c r="F113" i="10"/>
  <c r="H113" i="18" s="1"/>
  <c r="F111" i="10"/>
  <c r="H111" i="18" s="1"/>
  <c r="F109" i="10"/>
  <c r="H109" i="18" s="1"/>
  <c r="F107" i="10"/>
  <c r="H107" i="18" s="1"/>
  <c r="F105" i="10"/>
  <c r="H105" i="18" s="1"/>
  <c r="F103" i="10"/>
  <c r="H103" i="18" s="1"/>
  <c r="F101" i="10"/>
  <c r="H101" i="18" s="1"/>
  <c r="F99" i="10"/>
  <c r="H99" i="18" s="1"/>
  <c r="F97" i="10"/>
  <c r="H97" i="18" s="1"/>
  <c r="F95" i="10"/>
  <c r="H95" i="18" s="1"/>
  <c r="F93" i="10"/>
  <c r="H93" i="18" s="1"/>
  <c r="F91" i="10"/>
  <c r="H91" i="18" s="1"/>
  <c r="F89" i="10"/>
  <c r="H89" i="18" s="1"/>
  <c r="F87" i="10"/>
  <c r="H87" i="18" s="1"/>
  <c r="F85" i="10"/>
  <c r="H85" i="18" s="1"/>
  <c r="F83" i="10"/>
  <c r="H83" i="18" s="1"/>
  <c r="F81" i="10"/>
  <c r="H81" i="18" s="1"/>
  <c r="F79" i="10"/>
  <c r="H79" i="18" s="1"/>
  <c r="F77" i="10"/>
  <c r="H77" i="18" s="1"/>
  <c r="F75" i="10"/>
  <c r="H75" i="18" s="1"/>
  <c r="F73" i="10"/>
  <c r="H73" i="18" s="1"/>
  <c r="F71" i="10"/>
  <c r="H71" i="18" s="1"/>
  <c r="F69" i="10"/>
  <c r="H69" i="18" s="1"/>
  <c r="F67" i="10"/>
  <c r="H67" i="18" s="1"/>
  <c r="F65" i="10"/>
  <c r="H65" i="18" s="1"/>
  <c r="F63" i="10"/>
  <c r="H63" i="18" s="1"/>
  <c r="F61" i="10"/>
  <c r="H61" i="18" s="1"/>
  <c r="F59" i="10"/>
  <c r="H59" i="18" s="1"/>
  <c r="F57" i="10"/>
  <c r="H57" i="18" s="1"/>
  <c r="F55" i="10"/>
  <c r="H55" i="18" s="1"/>
  <c r="F53" i="10"/>
  <c r="H53" i="18" s="1"/>
  <c r="F51" i="10"/>
  <c r="H51" i="18" s="1"/>
  <c r="F49" i="10"/>
  <c r="H49" i="18" s="1"/>
  <c r="F47" i="10"/>
  <c r="H47" i="18" s="1"/>
  <c r="F45" i="10"/>
  <c r="H45" i="18" s="1"/>
  <c r="F43" i="10"/>
  <c r="H43" i="18" s="1"/>
  <c r="F41" i="10"/>
  <c r="H41" i="18" s="1"/>
  <c r="F39" i="10"/>
  <c r="H39" i="18" s="1"/>
  <c r="F35" i="10"/>
  <c r="H35" i="18" s="1"/>
  <c r="F33" i="10"/>
  <c r="H33" i="18" s="1"/>
  <c r="F31" i="10"/>
  <c r="H31" i="18" s="1"/>
  <c r="F29" i="10"/>
  <c r="H29" i="18" s="1"/>
  <c r="F27" i="10"/>
  <c r="H27" i="18" s="1"/>
  <c r="F25" i="10"/>
  <c r="H25" i="18" s="1"/>
  <c r="F23" i="10"/>
  <c r="H23" i="18" s="1"/>
  <c r="F21" i="10"/>
  <c r="H21" i="18" s="1"/>
  <c r="F19" i="10"/>
  <c r="H19" i="18" s="1"/>
  <c r="F17" i="10"/>
  <c r="H17" i="18" s="1"/>
  <c r="F11" i="10"/>
  <c r="H11" i="18" s="1"/>
  <c r="F7" i="10"/>
  <c r="H7" i="18" s="1"/>
  <c r="F5" i="10"/>
  <c r="H5" i="18" s="1"/>
  <c r="F134" i="10"/>
  <c r="H134" i="18" s="1"/>
  <c r="F132" i="10"/>
  <c r="H132" i="18" s="1"/>
  <c r="F130" i="10"/>
  <c r="H130" i="18" s="1"/>
  <c r="F128" i="10"/>
  <c r="H128" i="18" s="1"/>
  <c r="F126" i="10"/>
  <c r="H126" i="18" s="1"/>
  <c r="F124" i="10"/>
  <c r="H124" i="18" s="1"/>
  <c r="F122" i="10"/>
  <c r="H122" i="18" s="1"/>
  <c r="F120" i="10"/>
  <c r="H120" i="18" s="1"/>
  <c r="F118" i="10"/>
  <c r="H118" i="18" s="1"/>
  <c r="F116" i="10"/>
  <c r="H116" i="18" s="1"/>
  <c r="F114" i="10"/>
  <c r="H114" i="18" s="1"/>
  <c r="F112" i="10"/>
  <c r="H112" i="18" s="1"/>
  <c r="F110" i="10"/>
  <c r="H110" i="18" s="1"/>
  <c r="F108" i="10"/>
  <c r="H108" i="18" s="1"/>
  <c r="F106" i="10"/>
  <c r="H106" i="18" s="1"/>
  <c r="F104" i="10"/>
  <c r="H104" i="18" s="1"/>
  <c r="F102" i="10"/>
  <c r="H102" i="18" s="1"/>
  <c r="F100" i="10"/>
  <c r="H100" i="18" s="1"/>
  <c r="F98" i="10"/>
  <c r="H98" i="18" s="1"/>
  <c r="F96" i="10"/>
  <c r="H96" i="18" s="1"/>
  <c r="F94" i="10"/>
  <c r="H94" i="18" s="1"/>
  <c r="F92" i="10"/>
  <c r="H92" i="18" s="1"/>
  <c r="F90" i="10"/>
  <c r="H90" i="18" s="1"/>
  <c r="F88" i="10"/>
  <c r="H88" i="18" s="1"/>
  <c r="F86" i="10"/>
  <c r="H86" i="18" s="1"/>
  <c r="F84" i="10"/>
  <c r="H84" i="18" s="1"/>
  <c r="F82" i="10"/>
  <c r="H82" i="18" s="1"/>
  <c r="F80" i="10"/>
  <c r="H80" i="18" s="1"/>
  <c r="F78" i="10"/>
  <c r="H78" i="18" s="1"/>
  <c r="F76" i="10"/>
  <c r="H76" i="18" s="1"/>
  <c r="F74" i="10"/>
  <c r="H74" i="18" s="1"/>
  <c r="F72" i="10"/>
  <c r="H72" i="18" s="1"/>
  <c r="F70" i="10"/>
  <c r="H70" i="18" s="1"/>
  <c r="F68" i="10"/>
  <c r="H68" i="18" s="1"/>
  <c r="F66" i="10"/>
  <c r="H66" i="18" s="1"/>
  <c r="F64" i="10"/>
  <c r="H64" i="18" s="1"/>
  <c r="F62" i="10"/>
  <c r="H62" i="18" s="1"/>
  <c r="F60" i="10"/>
  <c r="H60" i="18" s="1"/>
  <c r="F58" i="10"/>
  <c r="H58" i="18" s="1"/>
  <c r="F56" i="10"/>
  <c r="H56" i="18" s="1"/>
  <c r="F54" i="10"/>
  <c r="H54" i="18" s="1"/>
  <c r="F52" i="10"/>
  <c r="H52" i="18" s="1"/>
  <c r="F50" i="10"/>
  <c r="H50" i="18" s="1"/>
  <c r="F48" i="10"/>
  <c r="H48" i="18" s="1"/>
  <c r="F46" i="10"/>
  <c r="H46" i="18" s="1"/>
  <c r="F44" i="10"/>
  <c r="H44" i="18" s="1"/>
  <c r="F42" i="10"/>
  <c r="H42" i="18" s="1"/>
  <c r="F40" i="10"/>
  <c r="H40" i="18" s="1"/>
  <c r="F38" i="10"/>
  <c r="H38" i="18" s="1"/>
  <c r="F34" i="10"/>
  <c r="H34" i="18" s="1"/>
  <c r="F32" i="10"/>
  <c r="H32" i="18" s="1"/>
  <c r="F30" i="10"/>
  <c r="H30" i="18" s="1"/>
  <c r="F28" i="10"/>
  <c r="H28" i="18" s="1"/>
  <c r="F26" i="10"/>
  <c r="H26" i="18" s="1"/>
  <c r="F24" i="10"/>
  <c r="H24" i="18" s="1"/>
  <c r="F22" i="10"/>
  <c r="H22" i="18" s="1"/>
  <c r="F20" i="10"/>
  <c r="H20" i="18" s="1"/>
  <c r="F18" i="10"/>
  <c r="H18" i="18" s="1"/>
  <c r="F16" i="10"/>
  <c r="H16" i="18" s="1"/>
  <c r="F10" i="10"/>
  <c r="H10" i="18" s="1"/>
  <c r="F8" i="10"/>
  <c r="H8" i="18" s="1"/>
  <c r="F6" i="10"/>
  <c r="H6" i="18" s="1"/>
  <c r="I9" i="11"/>
  <c r="J9" i="11"/>
  <c r="I13" i="11"/>
  <c r="H13" i="11"/>
  <c r="I15" i="11"/>
  <c r="J15" i="11"/>
  <c r="I37" i="11"/>
  <c r="H37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I93" i="11"/>
  <c r="I91" i="11"/>
  <c r="I89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49" i="11"/>
  <c r="I47" i="11"/>
  <c r="H15" i="11"/>
  <c r="J13" i="11"/>
  <c r="J12" i="11"/>
  <c r="H12" i="11"/>
  <c r="I12" i="11"/>
  <c r="J14" i="11"/>
  <c r="H14" i="11"/>
  <c r="J36" i="11"/>
  <c r="H36" i="11"/>
  <c r="I36" i="11"/>
  <c r="H133" i="11"/>
  <c r="H131" i="11"/>
  <c r="H129" i="11"/>
  <c r="H127" i="11"/>
  <c r="H125" i="11"/>
  <c r="H123" i="11"/>
  <c r="H121" i="11"/>
  <c r="H119" i="11"/>
  <c r="H117" i="11"/>
  <c r="H115" i="11"/>
  <c r="H113" i="11"/>
  <c r="H111" i="11"/>
  <c r="H109" i="11"/>
  <c r="H107" i="11"/>
  <c r="H105" i="11"/>
  <c r="H103" i="11"/>
  <c r="H101" i="11"/>
  <c r="H99" i="11"/>
  <c r="H97" i="11"/>
  <c r="H95" i="11"/>
  <c r="H93" i="11"/>
  <c r="H91" i="11"/>
  <c r="H89" i="11"/>
  <c r="H87" i="11"/>
  <c r="H85" i="11"/>
  <c r="H83" i="11"/>
  <c r="H81" i="11"/>
  <c r="H79" i="11"/>
  <c r="H77" i="11"/>
  <c r="H75" i="11"/>
  <c r="H73" i="11"/>
  <c r="H71" i="11"/>
  <c r="H69" i="11"/>
  <c r="H67" i="11"/>
  <c r="H65" i="11"/>
  <c r="H63" i="11"/>
  <c r="H61" i="11"/>
  <c r="H59" i="11"/>
  <c r="H57" i="11"/>
  <c r="H55" i="11"/>
  <c r="H53" i="11"/>
  <c r="H51" i="11"/>
  <c r="H49" i="11"/>
  <c r="H47" i="11"/>
  <c r="H45" i="11"/>
  <c r="H43" i="11"/>
  <c r="H41" i="11"/>
  <c r="H39" i="11"/>
  <c r="H35" i="11"/>
  <c r="H33" i="11"/>
  <c r="H31" i="11"/>
  <c r="H29" i="11"/>
  <c r="H27" i="11"/>
  <c r="H25" i="11"/>
  <c r="H23" i="11"/>
  <c r="H21" i="11"/>
  <c r="H19" i="11"/>
  <c r="H17" i="11"/>
  <c r="H11" i="11"/>
  <c r="H7" i="11"/>
  <c r="H5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I92" i="11"/>
  <c r="I90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50" i="11"/>
  <c r="I48" i="11"/>
  <c r="I46" i="11"/>
  <c r="I44" i="11"/>
  <c r="I42" i="11"/>
  <c r="I40" i="11"/>
  <c r="H9" i="11"/>
  <c r="J37" i="11"/>
  <c r="I45" i="11"/>
  <c r="I43" i="11"/>
  <c r="I41" i="11"/>
  <c r="I39" i="11"/>
  <c r="I35" i="11"/>
  <c r="I33" i="11"/>
  <c r="I31" i="11"/>
  <c r="I29" i="11"/>
  <c r="I27" i="11"/>
  <c r="I25" i="11"/>
  <c r="I23" i="11"/>
  <c r="I21" i="11"/>
  <c r="I19" i="11"/>
  <c r="I17" i="11"/>
  <c r="I11" i="11"/>
  <c r="I7" i="11"/>
  <c r="I5" i="11"/>
  <c r="J134" i="11"/>
  <c r="K134" i="11" s="1"/>
  <c r="J134" i="18" s="1"/>
  <c r="J132" i="11"/>
  <c r="J130" i="11"/>
  <c r="J128" i="11"/>
  <c r="J126" i="11"/>
  <c r="J124" i="11"/>
  <c r="J122" i="11"/>
  <c r="K122" i="11" s="1"/>
  <c r="J122" i="18" s="1"/>
  <c r="J120" i="11"/>
  <c r="J118" i="11"/>
  <c r="K118" i="11" s="1"/>
  <c r="J118" i="18" s="1"/>
  <c r="J116" i="11"/>
  <c r="J114" i="11"/>
  <c r="J112" i="11"/>
  <c r="J110" i="11"/>
  <c r="J108" i="11"/>
  <c r="J106" i="11"/>
  <c r="K106" i="11" s="1"/>
  <c r="J106" i="18" s="1"/>
  <c r="J104" i="11"/>
  <c r="J102" i="11"/>
  <c r="K102" i="11" s="1"/>
  <c r="J102" i="18" s="1"/>
  <c r="J100" i="11"/>
  <c r="J98" i="11"/>
  <c r="J96" i="11"/>
  <c r="J94" i="11"/>
  <c r="J92" i="11"/>
  <c r="J90" i="11"/>
  <c r="K90" i="11" s="1"/>
  <c r="J90" i="18" s="1"/>
  <c r="J88" i="11"/>
  <c r="J86" i="11"/>
  <c r="K86" i="11" s="1"/>
  <c r="J86" i="18" s="1"/>
  <c r="J84" i="11"/>
  <c r="J82" i="11"/>
  <c r="J80" i="11"/>
  <c r="J78" i="11"/>
  <c r="J76" i="11"/>
  <c r="J74" i="11"/>
  <c r="K74" i="11" s="1"/>
  <c r="J74" i="18" s="1"/>
  <c r="J72" i="11"/>
  <c r="J70" i="11"/>
  <c r="K70" i="11" s="1"/>
  <c r="J70" i="18" s="1"/>
  <c r="J68" i="11"/>
  <c r="J66" i="11"/>
  <c r="J64" i="11"/>
  <c r="J62" i="11"/>
  <c r="J60" i="11"/>
  <c r="J58" i="11"/>
  <c r="K58" i="11" s="1"/>
  <c r="J58" i="18" s="1"/>
  <c r="J56" i="11"/>
  <c r="J54" i="11"/>
  <c r="K54" i="11" s="1"/>
  <c r="J54" i="18" s="1"/>
  <c r="J52" i="11"/>
  <c r="J50" i="11"/>
  <c r="J48" i="11"/>
  <c r="J46" i="11"/>
  <c r="J44" i="11"/>
  <c r="J42" i="11"/>
  <c r="K42" i="11" s="1"/>
  <c r="J42" i="18" s="1"/>
  <c r="J40" i="11"/>
  <c r="J38" i="11"/>
  <c r="J34" i="11"/>
  <c r="J32" i="11"/>
  <c r="J30" i="11"/>
  <c r="J28" i="11"/>
  <c r="J26" i="11"/>
  <c r="J24" i="11"/>
  <c r="J22" i="11"/>
  <c r="J20" i="11"/>
  <c r="J18" i="11"/>
  <c r="J16" i="11"/>
  <c r="J10" i="11"/>
  <c r="J8" i="11"/>
  <c r="J6" i="11"/>
  <c r="I38" i="11"/>
  <c r="K38" i="11" s="1"/>
  <c r="J38" i="18" s="1"/>
  <c r="I34" i="11"/>
  <c r="I32" i="11"/>
  <c r="I30" i="11"/>
  <c r="I28" i="11"/>
  <c r="K28" i="11" s="1"/>
  <c r="J28" i="18" s="1"/>
  <c r="I26" i="11"/>
  <c r="I24" i="11"/>
  <c r="I22" i="11"/>
  <c r="I20" i="11"/>
  <c r="K20" i="11" s="1"/>
  <c r="J20" i="18" s="1"/>
  <c r="I18" i="11"/>
  <c r="I16" i="11"/>
  <c r="I10" i="11"/>
  <c r="I8" i="11"/>
  <c r="K8" i="11" s="1"/>
  <c r="J8" i="18" s="1"/>
  <c r="I6" i="11"/>
  <c r="J133" i="11"/>
  <c r="J131" i="11"/>
  <c r="J129" i="11"/>
  <c r="J127" i="11"/>
  <c r="J125" i="11"/>
  <c r="J123" i="11"/>
  <c r="J121" i="11"/>
  <c r="K121" i="11" s="1"/>
  <c r="J121" i="18" s="1"/>
  <c r="J119" i="11"/>
  <c r="J117" i="11"/>
  <c r="J115" i="11"/>
  <c r="J113" i="11"/>
  <c r="J111" i="11"/>
  <c r="J109" i="11"/>
  <c r="J107" i="11"/>
  <c r="J105" i="11"/>
  <c r="K105" i="11" s="1"/>
  <c r="J105" i="18" s="1"/>
  <c r="J103" i="11"/>
  <c r="J101" i="11"/>
  <c r="J99" i="11"/>
  <c r="J97" i="11"/>
  <c r="J95" i="11"/>
  <c r="J93" i="11"/>
  <c r="J91" i="11"/>
  <c r="J89" i="11"/>
  <c r="K89" i="11" s="1"/>
  <c r="J89" i="18" s="1"/>
  <c r="J87" i="11"/>
  <c r="J85" i="11"/>
  <c r="J83" i="11"/>
  <c r="J81" i="11"/>
  <c r="J79" i="11"/>
  <c r="J77" i="11"/>
  <c r="J75" i="11"/>
  <c r="J73" i="11"/>
  <c r="J71" i="11"/>
  <c r="J69" i="11"/>
  <c r="J67" i="11"/>
  <c r="J65" i="11"/>
  <c r="J63" i="11"/>
  <c r="J61" i="11"/>
  <c r="J59" i="11"/>
  <c r="J57" i="11"/>
  <c r="K57" i="11" s="1"/>
  <c r="J57" i="18" s="1"/>
  <c r="J55" i="11"/>
  <c r="J53" i="11"/>
  <c r="J51" i="11"/>
  <c r="J49" i="11"/>
  <c r="J47" i="11"/>
  <c r="J45" i="11"/>
  <c r="J43" i="11"/>
  <c r="J41" i="11"/>
  <c r="K41" i="11" s="1"/>
  <c r="J41" i="18" s="1"/>
  <c r="J39" i="11"/>
  <c r="J35" i="11"/>
  <c r="J33" i="11"/>
  <c r="J31" i="11"/>
  <c r="J29" i="11"/>
  <c r="J27" i="11"/>
  <c r="J25" i="11"/>
  <c r="J23" i="11"/>
  <c r="J21" i="11"/>
  <c r="J19" i="11"/>
  <c r="J17" i="11"/>
  <c r="J11" i="11"/>
  <c r="J7" i="11"/>
  <c r="J5" i="11"/>
  <c r="E616" i="5"/>
  <c r="H135" i="18"/>
  <c r="L44" i="19" s="1"/>
  <c r="E135" i="11"/>
  <c r="K29" i="19" s="1"/>
  <c r="K131" i="11"/>
  <c r="J131" i="18" s="1"/>
  <c r="K127" i="11"/>
  <c r="J127" i="18" s="1"/>
  <c r="K123" i="11"/>
  <c r="J123" i="18" s="1"/>
  <c r="K119" i="11"/>
  <c r="J119" i="18" s="1"/>
  <c r="K115" i="11"/>
  <c r="J115" i="18" s="1"/>
  <c r="K111" i="11"/>
  <c r="J111" i="18" s="1"/>
  <c r="K107" i="11"/>
  <c r="J107" i="18" s="1"/>
  <c r="K103" i="11"/>
  <c r="J103" i="18" s="1"/>
  <c r="K99" i="11"/>
  <c r="J99" i="18" s="1"/>
  <c r="K95" i="11"/>
  <c r="J95" i="18" s="1"/>
  <c r="K91" i="11"/>
  <c r="J91" i="18" s="1"/>
  <c r="K87" i="11"/>
  <c r="J87" i="18" s="1"/>
  <c r="K83" i="11"/>
  <c r="J83" i="18" s="1"/>
  <c r="K79" i="11"/>
  <c r="J79" i="18" s="1"/>
  <c r="K75" i="11"/>
  <c r="J75" i="18" s="1"/>
  <c r="K73" i="11"/>
  <c r="J73" i="18" s="1"/>
  <c r="K71" i="11"/>
  <c r="J71" i="18" s="1"/>
  <c r="K67" i="11"/>
  <c r="J67" i="18" s="1"/>
  <c r="K63" i="11"/>
  <c r="J63" i="18" s="1"/>
  <c r="K59" i="11"/>
  <c r="J59" i="18" s="1"/>
  <c r="K55" i="11"/>
  <c r="J55" i="18" s="1"/>
  <c r="K51" i="11"/>
  <c r="J51" i="18" s="1"/>
  <c r="K47" i="11"/>
  <c r="J47" i="18" s="1"/>
  <c r="K33" i="11"/>
  <c r="J33" i="18" s="1"/>
  <c r="K29" i="11"/>
  <c r="J29" i="18" s="1"/>
  <c r="K23" i="11"/>
  <c r="J23" i="18" s="1"/>
  <c r="K17" i="11"/>
  <c r="J17" i="18" s="1"/>
  <c r="K7" i="11"/>
  <c r="J7" i="18" s="1"/>
  <c r="F135" i="9"/>
  <c r="K14" i="19" s="1"/>
  <c r="K126" i="11"/>
  <c r="J126" i="18" s="1"/>
  <c r="K110" i="11"/>
  <c r="J110" i="18" s="1"/>
  <c r="K94" i="11"/>
  <c r="J94" i="18" s="1"/>
  <c r="K78" i="11"/>
  <c r="J78" i="18" s="1"/>
  <c r="K62" i="11"/>
  <c r="J62" i="18" s="1"/>
  <c r="K46" i="11"/>
  <c r="J46" i="18" s="1"/>
  <c r="K30" i="11"/>
  <c r="J30" i="18" s="1"/>
  <c r="K22" i="11"/>
  <c r="J22" i="18" s="1"/>
  <c r="K6" i="11"/>
  <c r="J6" i="18" s="1"/>
  <c r="L136" i="13"/>
  <c r="K52" i="19" s="1"/>
  <c r="G133" i="9"/>
  <c r="G131" i="9"/>
  <c r="G129" i="9"/>
  <c r="G127" i="9"/>
  <c r="G125" i="9"/>
  <c r="G123" i="9"/>
  <c r="G121" i="9"/>
  <c r="G119" i="9"/>
  <c r="G117" i="9"/>
  <c r="G115" i="9"/>
  <c r="G113" i="9"/>
  <c r="G111" i="9"/>
  <c r="G109" i="9"/>
  <c r="G107" i="9"/>
  <c r="G105" i="9"/>
  <c r="G103" i="9"/>
  <c r="G101" i="9"/>
  <c r="G99" i="9"/>
  <c r="G97" i="9"/>
  <c r="G95" i="9"/>
  <c r="G93" i="9"/>
  <c r="G91" i="9"/>
  <c r="G89" i="9"/>
  <c r="G87" i="9"/>
  <c r="G85" i="9"/>
  <c r="G83" i="9"/>
  <c r="G81" i="9"/>
  <c r="G79" i="9"/>
  <c r="G77" i="9"/>
  <c r="G75" i="9"/>
  <c r="G73" i="9"/>
  <c r="G71" i="9"/>
  <c r="G69" i="9"/>
  <c r="G67" i="9"/>
  <c r="G65" i="9"/>
  <c r="G63" i="9"/>
  <c r="G61" i="9"/>
  <c r="G59" i="9"/>
  <c r="G57" i="9"/>
  <c r="G55" i="9"/>
  <c r="G53" i="9"/>
  <c r="G51" i="9"/>
  <c r="G49" i="9"/>
  <c r="G47" i="9"/>
  <c r="G45" i="9"/>
  <c r="G43" i="9"/>
  <c r="G41" i="9"/>
  <c r="G39" i="9"/>
  <c r="G37" i="9"/>
  <c r="G35" i="9"/>
  <c r="G33" i="9"/>
  <c r="G31" i="9"/>
  <c r="G29" i="9"/>
  <c r="G27" i="9"/>
  <c r="G25" i="9"/>
  <c r="G23" i="9"/>
  <c r="G21" i="9"/>
  <c r="G19" i="9"/>
  <c r="G17" i="9"/>
  <c r="G15" i="9"/>
  <c r="G13" i="9"/>
  <c r="G11" i="9"/>
  <c r="G9" i="9"/>
  <c r="G7" i="9"/>
  <c r="G5" i="9"/>
  <c r="G4" i="9"/>
  <c r="G134" i="9"/>
  <c r="G132" i="9"/>
  <c r="G130" i="9"/>
  <c r="G128" i="9"/>
  <c r="G126" i="9"/>
  <c r="G124" i="9"/>
  <c r="G122" i="9"/>
  <c r="G120" i="9"/>
  <c r="G118" i="9"/>
  <c r="G116" i="9"/>
  <c r="G114" i="9"/>
  <c r="G112" i="9"/>
  <c r="G110" i="9"/>
  <c r="G108" i="9"/>
  <c r="G106" i="9"/>
  <c r="G104" i="9"/>
  <c r="G102" i="9"/>
  <c r="G100" i="9"/>
  <c r="G98" i="9"/>
  <c r="G96" i="9"/>
  <c r="G94" i="9"/>
  <c r="G92" i="9"/>
  <c r="G90" i="9"/>
  <c r="G88" i="9"/>
  <c r="G86" i="9"/>
  <c r="G84" i="9"/>
  <c r="G82" i="9"/>
  <c r="G80" i="9"/>
  <c r="G78" i="9"/>
  <c r="G76" i="9"/>
  <c r="G74" i="9"/>
  <c r="G72" i="9"/>
  <c r="G70" i="9"/>
  <c r="G68" i="9"/>
  <c r="G66" i="9"/>
  <c r="G64" i="9"/>
  <c r="K36" i="11"/>
  <c r="J36" i="18" s="1"/>
  <c r="O134" i="14"/>
  <c r="K134" i="18" s="1"/>
  <c r="O132" i="14"/>
  <c r="K132" i="18" s="1"/>
  <c r="O130" i="14"/>
  <c r="K130" i="18" s="1"/>
  <c r="O128" i="14"/>
  <c r="K128" i="18" s="1"/>
  <c r="O126" i="14"/>
  <c r="K126" i="18" s="1"/>
  <c r="O124" i="14"/>
  <c r="K124" i="18" s="1"/>
  <c r="O122" i="14"/>
  <c r="K122" i="18" s="1"/>
  <c r="O120" i="14"/>
  <c r="K120" i="18" s="1"/>
  <c r="O118" i="14"/>
  <c r="K118" i="18" s="1"/>
  <c r="O116" i="14"/>
  <c r="K116" i="18" s="1"/>
  <c r="O114" i="14"/>
  <c r="K114" i="18" s="1"/>
  <c r="O112" i="14"/>
  <c r="K112" i="18" s="1"/>
  <c r="O110" i="14"/>
  <c r="K110" i="18" s="1"/>
  <c r="O108" i="14"/>
  <c r="K108" i="18" s="1"/>
  <c r="O106" i="14"/>
  <c r="K106" i="18" s="1"/>
  <c r="O104" i="14"/>
  <c r="K104" i="18" s="1"/>
  <c r="O102" i="14"/>
  <c r="K102" i="18" s="1"/>
  <c r="O100" i="14"/>
  <c r="K100" i="18" s="1"/>
  <c r="O98" i="14"/>
  <c r="K98" i="18" s="1"/>
  <c r="O96" i="14"/>
  <c r="K96" i="18" s="1"/>
  <c r="O94" i="14"/>
  <c r="K94" i="18" s="1"/>
  <c r="O92" i="14"/>
  <c r="K92" i="18" s="1"/>
  <c r="O90" i="14"/>
  <c r="K90" i="18" s="1"/>
  <c r="O88" i="14"/>
  <c r="K88" i="18" s="1"/>
  <c r="O86" i="14"/>
  <c r="K86" i="18" s="1"/>
  <c r="O84" i="14"/>
  <c r="K84" i="18" s="1"/>
  <c r="O82" i="14"/>
  <c r="K82" i="18" s="1"/>
  <c r="O80" i="14"/>
  <c r="K80" i="18" s="1"/>
  <c r="O78" i="14"/>
  <c r="K78" i="18" s="1"/>
  <c r="O76" i="14"/>
  <c r="K76" i="18" s="1"/>
  <c r="O74" i="14"/>
  <c r="K74" i="18" s="1"/>
  <c r="O72" i="14"/>
  <c r="K72" i="18" s="1"/>
  <c r="O70" i="14"/>
  <c r="K70" i="18" s="1"/>
  <c r="O68" i="14"/>
  <c r="K68" i="18" s="1"/>
  <c r="O66" i="14"/>
  <c r="K66" i="18" s="1"/>
  <c r="O64" i="14"/>
  <c r="K64" i="18" s="1"/>
  <c r="O62" i="14"/>
  <c r="K62" i="18" s="1"/>
  <c r="O60" i="14"/>
  <c r="K60" i="18" s="1"/>
  <c r="O58" i="14"/>
  <c r="K58" i="18" s="1"/>
  <c r="O56" i="14"/>
  <c r="K56" i="18" s="1"/>
  <c r="O54" i="14"/>
  <c r="K54" i="18" s="1"/>
  <c r="O52" i="14"/>
  <c r="K52" i="18" s="1"/>
  <c r="O50" i="14"/>
  <c r="K50" i="18" s="1"/>
  <c r="O48" i="14"/>
  <c r="K48" i="18" s="1"/>
  <c r="O46" i="14"/>
  <c r="K46" i="18" s="1"/>
  <c r="O44" i="14"/>
  <c r="K44" i="18" s="1"/>
  <c r="O42" i="14"/>
  <c r="K42" i="18" s="1"/>
  <c r="O40" i="14"/>
  <c r="K40" i="18" s="1"/>
  <c r="O38" i="14"/>
  <c r="K38" i="18" s="1"/>
  <c r="O36" i="14"/>
  <c r="K36" i="18" s="1"/>
  <c r="O34" i="14"/>
  <c r="K34" i="18" s="1"/>
  <c r="O32" i="14"/>
  <c r="K32" i="18" s="1"/>
  <c r="O30" i="14"/>
  <c r="K30" i="18" s="1"/>
  <c r="O28" i="14"/>
  <c r="K28" i="18" s="1"/>
  <c r="O26" i="14"/>
  <c r="K26" i="18" s="1"/>
  <c r="O24" i="14"/>
  <c r="K24" i="18" s="1"/>
  <c r="O22" i="14"/>
  <c r="K22" i="18" s="1"/>
  <c r="O20" i="14"/>
  <c r="K20" i="18" s="1"/>
  <c r="O18" i="14"/>
  <c r="K18" i="18" s="1"/>
  <c r="O16" i="14"/>
  <c r="K16" i="18" s="1"/>
  <c r="O14" i="14"/>
  <c r="K14" i="18" s="1"/>
  <c r="O12" i="14"/>
  <c r="K12" i="18" s="1"/>
  <c r="O10" i="14"/>
  <c r="K10" i="18" s="1"/>
  <c r="O8" i="14"/>
  <c r="K8" i="18" s="1"/>
  <c r="K125" i="11"/>
  <c r="J125" i="18" s="1"/>
  <c r="K109" i="11"/>
  <c r="J109" i="18" s="1"/>
  <c r="K93" i="11"/>
  <c r="J93" i="18" s="1"/>
  <c r="K77" i="11"/>
  <c r="J77" i="18" s="1"/>
  <c r="K61" i="11"/>
  <c r="J61" i="18" s="1"/>
  <c r="K45" i="11"/>
  <c r="J45" i="18" s="1"/>
  <c r="K27" i="11"/>
  <c r="J27" i="18" s="1"/>
  <c r="J4" i="11"/>
  <c r="J135" i="11" s="1"/>
  <c r="K49" i="19" s="1"/>
  <c r="G135" i="11"/>
  <c r="K31" i="19" s="1"/>
  <c r="E135" i="9"/>
  <c r="K13" i="19" s="1"/>
  <c r="G62" i="9"/>
  <c r="G60" i="9"/>
  <c r="G58" i="9"/>
  <c r="G56" i="9"/>
  <c r="G54" i="9"/>
  <c r="G52" i="9"/>
  <c r="G50" i="9"/>
  <c r="G48" i="9"/>
  <c r="G46" i="9"/>
  <c r="G44" i="9"/>
  <c r="G42" i="9"/>
  <c r="G40" i="9"/>
  <c r="G38" i="9"/>
  <c r="G36" i="9"/>
  <c r="G34" i="9"/>
  <c r="G32" i="9"/>
  <c r="G30" i="9"/>
  <c r="G28" i="9"/>
  <c r="G26" i="9"/>
  <c r="G24" i="9"/>
  <c r="G22" i="9"/>
  <c r="G20" i="9"/>
  <c r="G18" i="9"/>
  <c r="G16" i="9"/>
  <c r="G14" i="9"/>
  <c r="G12" i="9"/>
  <c r="G10" i="9"/>
  <c r="G8" i="9"/>
  <c r="G6" i="9"/>
  <c r="F135" i="10"/>
  <c r="E135" i="10"/>
  <c r="K32" i="19" s="1"/>
  <c r="K130" i="11"/>
  <c r="J130" i="18" s="1"/>
  <c r="K114" i="11"/>
  <c r="J114" i="18" s="1"/>
  <c r="K98" i="11"/>
  <c r="J98" i="18" s="1"/>
  <c r="K82" i="11"/>
  <c r="J82" i="18" s="1"/>
  <c r="K66" i="11"/>
  <c r="J66" i="18" s="1"/>
  <c r="K50" i="11"/>
  <c r="J50" i="18" s="1"/>
  <c r="K34" i="11"/>
  <c r="J34" i="18" s="1"/>
  <c r="K26" i="11"/>
  <c r="J26" i="18" s="1"/>
  <c r="K18" i="11"/>
  <c r="J18" i="18" s="1"/>
  <c r="K10" i="11"/>
  <c r="J10" i="18" s="1"/>
  <c r="I135" i="11"/>
  <c r="K48" i="19" s="1"/>
  <c r="H4" i="11"/>
  <c r="M7" i="13"/>
  <c r="Q7" i="13" s="1"/>
  <c r="G6" i="18" s="1"/>
  <c r="G136" i="13"/>
  <c r="K18" i="19" s="1"/>
  <c r="N5" i="13"/>
  <c r="N136" i="13" s="1"/>
  <c r="K54" i="19" s="1"/>
  <c r="H136" i="13"/>
  <c r="K19" i="19" s="1"/>
  <c r="K132" i="11"/>
  <c r="J132" i="18" s="1"/>
  <c r="K124" i="11"/>
  <c r="J124" i="18" s="1"/>
  <c r="K116" i="11"/>
  <c r="J116" i="18" s="1"/>
  <c r="K108" i="11"/>
  <c r="J108" i="18" s="1"/>
  <c r="K100" i="11"/>
  <c r="J100" i="18" s="1"/>
  <c r="K92" i="11"/>
  <c r="J92" i="18" s="1"/>
  <c r="K84" i="11"/>
  <c r="J84" i="18" s="1"/>
  <c r="K76" i="11"/>
  <c r="J76" i="18" s="1"/>
  <c r="K68" i="11"/>
  <c r="J68" i="18" s="1"/>
  <c r="K60" i="11"/>
  <c r="J60" i="18" s="1"/>
  <c r="K52" i="11"/>
  <c r="J52" i="18" s="1"/>
  <c r="K44" i="11"/>
  <c r="J44" i="18" s="1"/>
  <c r="K32" i="11"/>
  <c r="J32" i="18" s="1"/>
  <c r="K24" i="11"/>
  <c r="J24" i="18" s="1"/>
  <c r="K16" i="11"/>
  <c r="J16" i="18" s="1"/>
  <c r="O136" i="13"/>
  <c r="K55" i="19" s="1"/>
  <c r="Q133" i="13"/>
  <c r="G132" i="18" s="1"/>
  <c r="Q129" i="13"/>
  <c r="G128" i="18" s="1"/>
  <c r="Q125" i="13"/>
  <c r="G124" i="18" s="1"/>
  <c r="Q121" i="13"/>
  <c r="G120" i="18" s="1"/>
  <c r="Q117" i="13"/>
  <c r="G116" i="18" s="1"/>
  <c r="Q113" i="13"/>
  <c r="G112" i="18" s="1"/>
  <c r="Q109" i="13"/>
  <c r="G108" i="18" s="1"/>
  <c r="Q105" i="13"/>
  <c r="G104" i="18" s="1"/>
  <c r="Q101" i="13"/>
  <c r="G100" i="18" s="1"/>
  <c r="Q97" i="13"/>
  <c r="G96" i="18" s="1"/>
  <c r="Q93" i="13"/>
  <c r="G92" i="18" s="1"/>
  <c r="Q89" i="13"/>
  <c r="G88" i="18" s="1"/>
  <c r="Q85" i="13"/>
  <c r="G84" i="18" s="1"/>
  <c r="Q81" i="13"/>
  <c r="G80" i="18" s="1"/>
  <c r="Q77" i="13"/>
  <c r="G76" i="18" s="1"/>
  <c r="Q73" i="13"/>
  <c r="G72" i="18" s="1"/>
  <c r="Q69" i="13"/>
  <c r="G68" i="18" s="1"/>
  <c r="Q65" i="13"/>
  <c r="G64" i="18" s="1"/>
  <c r="Q61" i="13"/>
  <c r="G60" i="18" s="1"/>
  <c r="Q57" i="13"/>
  <c r="G56" i="18" s="1"/>
  <c r="Q53" i="13"/>
  <c r="G52" i="18" s="1"/>
  <c r="Q49" i="13"/>
  <c r="G48" i="18" s="1"/>
  <c r="Q45" i="13"/>
  <c r="G44" i="18" s="1"/>
  <c r="Q41" i="13"/>
  <c r="G40" i="18" s="1"/>
  <c r="Q37" i="13"/>
  <c r="G36" i="18" s="1"/>
  <c r="Q33" i="13"/>
  <c r="G32" i="18" s="1"/>
  <c r="Q29" i="13"/>
  <c r="G28" i="18" s="1"/>
  <c r="Q25" i="13"/>
  <c r="G24" i="18" s="1"/>
  <c r="Q21" i="13"/>
  <c r="G20" i="18" s="1"/>
  <c r="Q17" i="13"/>
  <c r="G16" i="18" s="1"/>
  <c r="Q13" i="13"/>
  <c r="G12" i="18" s="1"/>
  <c r="Q9" i="13"/>
  <c r="G8" i="18" s="1"/>
  <c r="K15" i="11"/>
  <c r="J15" i="18" s="1"/>
  <c r="F135" i="11"/>
  <c r="K30" i="19" s="1"/>
  <c r="Q135" i="13"/>
  <c r="G134" i="18" s="1"/>
  <c r="Q131" i="13"/>
  <c r="G130" i="18" s="1"/>
  <c r="Q127" i="13"/>
  <c r="G126" i="18" s="1"/>
  <c r="Q123" i="13"/>
  <c r="G122" i="18" s="1"/>
  <c r="Q119" i="13"/>
  <c r="G118" i="18" s="1"/>
  <c r="Q115" i="13"/>
  <c r="G114" i="18" s="1"/>
  <c r="Q111" i="13"/>
  <c r="G110" i="18" s="1"/>
  <c r="Q107" i="13"/>
  <c r="G106" i="18" s="1"/>
  <c r="Q103" i="13"/>
  <c r="G102" i="18" s="1"/>
  <c r="Q99" i="13"/>
  <c r="G98" i="18" s="1"/>
  <c r="Q95" i="13"/>
  <c r="G94" i="18" s="1"/>
  <c r="Q91" i="13"/>
  <c r="G90" i="18" s="1"/>
  <c r="Q87" i="13"/>
  <c r="G86" i="18" s="1"/>
  <c r="Q83" i="13"/>
  <c r="G82" i="18" s="1"/>
  <c r="Q79" i="13"/>
  <c r="G78" i="18" s="1"/>
  <c r="Q75" i="13"/>
  <c r="G74" i="18" s="1"/>
  <c r="Q71" i="13"/>
  <c r="G70" i="18" s="1"/>
  <c r="Q67" i="13"/>
  <c r="G66" i="18" s="1"/>
  <c r="Q63" i="13"/>
  <c r="G62" i="18" s="1"/>
  <c r="Q59" i="13"/>
  <c r="G58" i="18" s="1"/>
  <c r="Q55" i="13"/>
  <c r="G54" i="18" s="1"/>
  <c r="Q51" i="13"/>
  <c r="G50" i="18" s="1"/>
  <c r="Q47" i="13"/>
  <c r="G46" i="18" s="1"/>
  <c r="Q43" i="13"/>
  <c r="G42" i="18" s="1"/>
  <c r="Q39" i="13"/>
  <c r="G38" i="18" s="1"/>
  <c r="Q35" i="13"/>
  <c r="G34" i="18" s="1"/>
  <c r="Q31" i="13"/>
  <c r="G30" i="18" s="1"/>
  <c r="Q27" i="13"/>
  <c r="G26" i="18" s="1"/>
  <c r="Q23" i="13"/>
  <c r="G22" i="18" s="1"/>
  <c r="Q19" i="13"/>
  <c r="G18" i="18" s="1"/>
  <c r="Q15" i="13"/>
  <c r="G14" i="18" s="1"/>
  <c r="Q11" i="13"/>
  <c r="G10" i="18" s="1"/>
  <c r="J135" i="14"/>
  <c r="K58" i="19" s="1"/>
  <c r="O133" i="14"/>
  <c r="K133" i="18" s="1"/>
  <c r="O131" i="14"/>
  <c r="K131" i="18" s="1"/>
  <c r="O129" i="14"/>
  <c r="K129" i="18" s="1"/>
  <c r="O127" i="14"/>
  <c r="K127" i="18" s="1"/>
  <c r="O125" i="14"/>
  <c r="K125" i="18" s="1"/>
  <c r="O123" i="14"/>
  <c r="K123" i="18" s="1"/>
  <c r="O121" i="14"/>
  <c r="K121" i="18" s="1"/>
  <c r="O119" i="14"/>
  <c r="K119" i="18" s="1"/>
  <c r="O117" i="14"/>
  <c r="K117" i="18" s="1"/>
  <c r="O115" i="14"/>
  <c r="K115" i="18" s="1"/>
  <c r="O113" i="14"/>
  <c r="K113" i="18" s="1"/>
  <c r="O111" i="14"/>
  <c r="K111" i="18" s="1"/>
  <c r="O109" i="14"/>
  <c r="K109" i="18" s="1"/>
  <c r="O107" i="14"/>
  <c r="K107" i="18" s="1"/>
  <c r="O105" i="14"/>
  <c r="K105" i="18" s="1"/>
  <c r="O103" i="14"/>
  <c r="K103" i="18" s="1"/>
  <c r="O101" i="14"/>
  <c r="K101" i="18" s="1"/>
  <c r="O99" i="14"/>
  <c r="K99" i="18" s="1"/>
  <c r="O97" i="14"/>
  <c r="K97" i="18" s="1"/>
  <c r="O95" i="14"/>
  <c r="K95" i="18" s="1"/>
  <c r="O93" i="14"/>
  <c r="K93" i="18" s="1"/>
  <c r="O91" i="14"/>
  <c r="K91" i="18" s="1"/>
  <c r="O89" i="14"/>
  <c r="K89" i="18" s="1"/>
  <c r="O87" i="14"/>
  <c r="K87" i="18" s="1"/>
  <c r="O85" i="14"/>
  <c r="K85" i="18" s="1"/>
  <c r="O83" i="14"/>
  <c r="K83" i="18" s="1"/>
  <c r="O81" i="14"/>
  <c r="K81" i="18" s="1"/>
  <c r="O79" i="14"/>
  <c r="K79" i="18" s="1"/>
  <c r="O77" i="14"/>
  <c r="K77" i="18" s="1"/>
  <c r="O75" i="14"/>
  <c r="K75" i="18" s="1"/>
  <c r="O73" i="14"/>
  <c r="K73" i="18" s="1"/>
  <c r="O71" i="14"/>
  <c r="K71" i="18" s="1"/>
  <c r="O69" i="14"/>
  <c r="K69" i="18" s="1"/>
  <c r="O67" i="14"/>
  <c r="K67" i="18" s="1"/>
  <c r="O65" i="14"/>
  <c r="K65" i="18" s="1"/>
  <c r="O63" i="14"/>
  <c r="K63" i="18" s="1"/>
  <c r="O61" i="14"/>
  <c r="K61" i="18" s="1"/>
  <c r="O43" i="14"/>
  <c r="K43" i="18" s="1"/>
  <c r="O11" i="14"/>
  <c r="K11" i="18" s="1"/>
  <c r="O59" i="14"/>
  <c r="K59" i="18" s="1"/>
  <c r="O27" i="14"/>
  <c r="K27" i="18" s="1"/>
  <c r="Q134" i="13"/>
  <c r="G133" i="18" s="1"/>
  <c r="Q132" i="13"/>
  <c r="G131" i="18" s="1"/>
  <c r="Q130" i="13"/>
  <c r="G129" i="18" s="1"/>
  <c r="Q128" i="13"/>
  <c r="G127" i="18" s="1"/>
  <c r="Q126" i="13"/>
  <c r="G125" i="18" s="1"/>
  <c r="Q124" i="13"/>
  <c r="G123" i="18" s="1"/>
  <c r="Q122" i="13"/>
  <c r="G121" i="18" s="1"/>
  <c r="Q120" i="13"/>
  <c r="G119" i="18" s="1"/>
  <c r="Q118" i="13"/>
  <c r="G117" i="18" s="1"/>
  <c r="Q116" i="13"/>
  <c r="G115" i="18" s="1"/>
  <c r="Q114" i="13"/>
  <c r="G113" i="18" s="1"/>
  <c r="Q112" i="13"/>
  <c r="G111" i="18" s="1"/>
  <c r="Q110" i="13"/>
  <c r="G109" i="18" s="1"/>
  <c r="Q108" i="13"/>
  <c r="G107" i="18" s="1"/>
  <c r="Q106" i="13"/>
  <c r="G105" i="18" s="1"/>
  <c r="Q104" i="13"/>
  <c r="G103" i="18" s="1"/>
  <c r="Q102" i="13"/>
  <c r="G101" i="18" s="1"/>
  <c r="Q100" i="13"/>
  <c r="G99" i="18" s="1"/>
  <c r="Q98" i="13"/>
  <c r="G97" i="18" s="1"/>
  <c r="Q96" i="13"/>
  <c r="G95" i="18" s="1"/>
  <c r="Q94" i="13"/>
  <c r="G93" i="18" s="1"/>
  <c r="Q92" i="13"/>
  <c r="G91" i="18" s="1"/>
  <c r="Q90" i="13"/>
  <c r="G89" i="18" s="1"/>
  <c r="Q88" i="13"/>
  <c r="G87" i="18" s="1"/>
  <c r="Q86" i="13"/>
  <c r="G85" i="18" s="1"/>
  <c r="Q84" i="13"/>
  <c r="G83" i="18" s="1"/>
  <c r="Q82" i="13"/>
  <c r="G81" i="18" s="1"/>
  <c r="Q80" i="13"/>
  <c r="G79" i="18" s="1"/>
  <c r="Q78" i="13"/>
  <c r="G77" i="18" s="1"/>
  <c r="Q76" i="13"/>
  <c r="G75" i="18" s="1"/>
  <c r="Q74" i="13"/>
  <c r="G73" i="18" s="1"/>
  <c r="Q72" i="13"/>
  <c r="G71" i="18" s="1"/>
  <c r="Q70" i="13"/>
  <c r="G69" i="18" s="1"/>
  <c r="Q68" i="13"/>
  <c r="G67" i="18" s="1"/>
  <c r="Q66" i="13"/>
  <c r="G65" i="18" s="1"/>
  <c r="Q64" i="13"/>
  <c r="G63" i="18" s="1"/>
  <c r="Q62" i="13"/>
  <c r="G61" i="18" s="1"/>
  <c r="Q60" i="13"/>
  <c r="G59" i="18" s="1"/>
  <c r="Q58" i="13"/>
  <c r="G57" i="18" s="1"/>
  <c r="Q56" i="13"/>
  <c r="G55" i="18" s="1"/>
  <c r="Q54" i="13"/>
  <c r="G53" i="18" s="1"/>
  <c r="Q52" i="13"/>
  <c r="G51" i="18" s="1"/>
  <c r="Q50" i="13"/>
  <c r="G49" i="18" s="1"/>
  <c r="Q48" i="13"/>
  <c r="G47" i="18" s="1"/>
  <c r="Q46" i="13"/>
  <c r="G45" i="18" s="1"/>
  <c r="Q44" i="13"/>
  <c r="G43" i="18" s="1"/>
  <c r="Q42" i="13"/>
  <c r="G41" i="18" s="1"/>
  <c r="Q40" i="13"/>
  <c r="G39" i="18" s="1"/>
  <c r="Q38" i="13"/>
  <c r="G37" i="18" s="1"/>
  <c r="Q36" i="13"/>
  <c r="G35" i="18" s="1"/>
  <c r="Q34" i="13"/>
  <c r="G33" i="18" s="1"/>
  <c r="Q32" i="13"/>
  <c r="G31" i="18" s="1"/>
  <c r="Q30" i="13"/>
  <c r="G29" i="18" s="1"/>
  <c r="Q28" i="13"/>
  <c r="G27" i="18" s="1"/>
  <c r="Q26" i="13"/>
  <c r="G25" i="18" s="1"/>
  <c r="Q24" i="13"/>
  <c r="G23" i="18" s="1"/>
  <c r="Q22" i="13"/>
  <c r="G21" i="18" s="1"/>
  <c r="Q20" i="13"/>
  <c r="G19" i="18" s="1"/>
  <c r="Q18" i="13"/>
  <c r="G17" i="18" s="1"/>
  <c r="Q16" i="13"/>
  <c r="G15" i="18" s="1"/>
  <c r="Q14" i="13"/>
  <c r="G13" i="18" s="1"/>
  <c r="Q12" i="13"/>
  <c r="G11" i="18" s="1"/>
  <c r="Q10" i="13"/>
  <c r="G9" i="18" s="1"/>
  <c r="Q8" i="13"/>
  <c r="G7" i="18" s="1"/>
  <c r="Q6" i="13"/>
  <c r="G5" i="18" s="1"/>
  <c r="E135" i="14"/>
  <c r="K23" i="19" s="1"/>
  <c r="K6" i="14"/>
  <c r="O6" i="14" s="1"/>
  <c r="K6" i="18" s="1"/>
  <c r="F135" i="14"/>
  <c r="K24" i="19" s="1"/>
  <c r="G135" i="14"/>
  <c r="K25" i="19" s="1"/>
  <c r="L4" i="14"/>
  <c r="L135" i="14" s="1"/>
  <c r="K60" i="19" s="1"/>
  <c r="I135" i="14"/>
  <c r="K27" i="19" s="1"/>
  <c r="N4" i="14"/>
  <c r="N135" i="14" s="1"/>
  <c r="K62" i="19" s="1"/>
  <c r="K135" i="14"/>
  <c r="K59" i="19" s="1"/>
  <c r="O57" i="14"/>
  <c r="K57" i="18" s="1"/>
  <c r="O55" i="14"/>
  <c r="K55" i="18" s="1"/>
  <c r="O53" i="14"/>
  <c r="K53" i="18" s="1"/>
  <c r="O51" i="14"/>
  <c r="K51" i="18" s="1"/>
  <c r="O49" i="14"/>
  <c r="K49" i="18" s="1"/>
  <c r="O47" i="14"/>
  <c r="K47" i="18" s="1"/>
  <c r="O45" i="14"/>
  <c r="K45" i="18" s="1"/>
  <c r="O41" i="14"/>
  <c r="K41" i="18" s="1"/>
  <c r="O39" i="14"/>
  <c r="K39" i="18" s="1"/>
  <c r="O37" i="14"/>
  <c r="K37" i="18" s="1"/>
  <c r="O35" i="14"/>
  <c r="K35" i="18" s="1"/>
  <c r="O33" i="14"/>
  <c r="K33" i="18" s="1"/>
  <c r="O31" i="14"/>
  <c r="K31" i="18" s="1"/>
  <c r="O29" i="14"/>
  <c r="K29" i="18" s="1"/>
  <c r="O25" i="14"/>
  <c r="K25" i="18" s="1"/>
  <c r="O23" i="14"/>
  <c r="K23" i="18" s="1"/>
  <c r="O21" i="14"/>
  <c r="K21" i="18" s="1"/>
  <c r="O19" i="14"/>
  <c r="K19" i="18" s="1"/>
  <c r="O17" i="14"/>
  <c r="K17" i="18" s="1"/>
  <c r="O15" i="14"/>
  <c r="K15" i="18" s="1"/>
  <c r="O13" i="14"/>
  <c r="K13" i="18" s="1"/>
  <c r="O9" i="14"/>
  <c r="K9" i="18" s="1"/>
  <c r="O7" i="14"/>
  <c r="K7" i="18" s="1"/>
  <c r="O5" i="14"/>
  <c r="K5" i="18" s="1"/>
  <c r="H135" i="14"/>
  <c r="K26" i="19" s="1"/>
  <c r="M4" i="14"/>
  <c r="M135" i="14" s="1"/>
  <c r="K61" i="19" s="1"/>
  <c r="P136" i="13"/>
  <c r="K56" i="19" s="1"/>
  <c r="K136" i="13"/>
  <c r="K51" i="19" s="1"/>
  <c r="I136" i="13"/>
  <c r="K20" i="19" s="1"/>
  <c r="J136" i="13"/>
  <c r="K21" i="19" s="1"/>
  <c r="E136" i="13"/>
  <c r="K16" i="19" s="1"/>
  <c r="F136" i="13"/>
  <c r="K17" i="19" s="1"/>
  <c r="K21" i="11" l="1"/>
  <c r="J21" i="18" s="1"/>
  <c r="K25" i="11"/>
  <c r="J25" i="18" s="1"/>
  <c r="K39" i="11"/>
  <c r="J39" i="18" s="1"/>
  <c r="K43" i="11"/>
  <c r="J43" i="18" s="1"/>
  <c r="K40" i="11"/>
  <c r="J40" i="18" s="1"/>
  <c r="K48" i="11"/>
  <c r="J48" i="18" s="1"/>
  <c r="K56" i="11"/>
  <c r="J56" i="18" s="1"/>
  <c r="K64" i="11"/>
  <c r="J64" i="18" s="1"/>
  <c r="K72" i="11"/>
  <c r="J72" i="18" s="1"/>
  <c r="K80" i="11"/>
  <c r="J80" i="18" s="1"/>
  <c r="K88" i="11"/>
  <c r="J88" i="18" s="1"/>
  <c r="K96" i="11"/>
  <c r="J96" i="18" s="1"/>
  <c r="K104" i="11"/>
  <c r="J104" i="18" s="1"/>
  <c r="K112" i="11"/>
  <c r="J112" i="18" s="1"/>
  <c r="K120" i="11"/>
  <c r="J120" i="18" s="1"/>
  <c r="K128" i="11"/>
  <c r="J128" i="18" s="1"/>
  <c r="K5" i="11"/>
  <c r="J5" i="18" s="1"/>
  <c r="K11" i="11"/>
  <c r="J11" i="18" s="1"/>
  <c r="K19" i="11"/>
  <c r="J19" i="18" s="1"/>
  <c r="K31" i="11"/>
  <c r="J31" i="18" s="1"/>
  <c r="K35" i="11"/>
  <c r="J35" i="18" s="1"/>
  <c r="K49" i="11"/>
  <c r="J49" i="18" s="1"/>
  <c r="K53" i="11"/>
  <c r="J53" i="18" s="1"/>
  <c r="K65" i="11"/>
  <c r="J65" i="18" s="1"/>
  <c r="K69" i="11"/>
  <c r="J69" i="18" s="1"/>
  <c r="K81" i="11"/>
  <c r="J81" i="18" s="1"/>
  <c r="K85" i="11"/>
  <c r="J85" i="18" s="1"/>
  <c r="K97" i="11"/>
  <c r="J97" i="18" s="1"/>
  <c r="K101" i="11"/>
  <c r="J101" i="18" s="1"/>
  <c r="K113" i="11"/>
  <c r="J113" i="18" s="1"/>
  <c r="K117" i="11"/>
  <c r="J117" i="18" s="1"/>
  <c r="K129" i="11"/>
  <c r="J129" i="18" s="1"/>
  <c r="K133" i="11"/>
  <c r="J133" i="18" s="1"/>
  <c r="K14" i="11"/>
  <c r="J14" i="18" s="1"/>
  <c r="K12" i="11"/>
  <c r="J12" i="18" s="1"/>
  <c r="K37" i="11"/>
  <c r="J37" i="18" s="1"/>
  <c r="K13" i="11"/>
  <c r="J13" i="18" s="1"/>
  <c r="K9" i="11"/>
  <c r="J9" i="18" s="1"/>
  <c r="H6" i="9"/>
  <c r="E6" i="18" s="1"/>
  <c r="M6" i="18" s="1"/>
  <c r="E6" i="17"/>
  <c r="J6" i="17" s="1"/>
  <c r="H10" i="9"/>
  <c r="E10" i="18" s="1"/>
  <c r="M10" i="18" s="1"/>
  <c r="E10" i="17"/>
  <c r="J10" i="17" s="1"/>
  <c r="H14" i="9"/>
  <c r="E14" i="18" s="1"/>
  <c r="M14" i="18" s="1"/>
  <c r="E14" i="17"/>
  <c r="J14" i="17" s="1"/>
  <c r="H18" i="9"/>
  <c r="E18" i="18" s="1"/>
  <c r="M18" i="18" s="1"/>
  <c r="E18" i="17"/>
  <c r="J18" i="17" s="1"/>
  <c r="H22" i="9"/>
  <c r="E22" i="18" s="1"/>
  <c r="M22" i="18" s="1"/>
  <c r="E22" i="17"/>
  <c r="J22" i="17" s="1"/>
  <c r="H26" i="9"/>
  <c r="E26" i="18" s="1"/>
  <c r="M26" i="18" s="1"/>
  <c r="E26" i="17"/>
  <c r="J26" i="17" s="1"/>
  <c r="H30" i="9"/>
  <c r="E30" i="18" s="1"/>
  <c r="M30" i="18" s="1"/>
  <c r="E30" i="17"/>
  <c r="J30" i="17" s="1"/>
  <c r="H34" i="9"/>
  <c r="E34" i="18" s="1"/>
  <c r="M34" i="18" s="1"/>
  <c r="E34" i="17"/>
  <c r="J34" i="17" s="1"/>
  <c r="H38" i="9"/>
  <c r="E38" i="18" s="1"/>
  <c r="M38" i="18" s="1"/>
  <c r="E38" i="17"/>
  <c r="J38" i="17" s="1"/>
  <c r="H42" i="9"/>
  <c r="E42" i="18" s="1"/>
  <c r="M42" i="18" s="1"/>
  <c r="E42" i="17"/>
  <c r="J42" i="17" s="1"/>
  <c r="H46" i="9"/>
  <c r="E46" i="18" s="1"/>
  <c r="M46" i="18" s="1"/>
  <c r="E46" i="17"/>
  <c r="J46" i="17" s="1"/>
  <c r="H50" i="9"/>
  <c r="E50" i="18" s="1"/>
  <c r="M50" i="18" s="1"/>
  <c r="E50" i="17"/>
  <c r="J50" i="17" s="1"/>
  <c r="H54" i="9"/>
  <c r="E54" i="18" s="1"/>
  <c r="M54" i="18" s="1"/>
  <c r="E54" i="17"/>
  <c r="J54" i="17" s="1"/>
  <c r="H58" i="9"/>
  <c r="E58" i="18" s="1"/>
  <c r="M58" i="18" s="1"/>
  <c r="E58" i="17"/>
  <c r="J58" i="17" s="1"/>
  <c r="H62" i="9"/>
  <c r="E62" i="18" s="1"/>
  <c r="M62" i="18" s="1"/>
  <c r="E62" i="17"/>
  <c r="J62" i="17" s="1"/>
  <c r="H64" i="9"/>
  <c r="E64" i="18" s="1"/>
  <c r="M64" i="18" s="1"/>
  <c r="E64" i="17"/>
  <c r="J64" i="17" s="1"/>
  <c r="H68" i="9"/>
  <c r="E68" i="18" s="1"/>
  <c r="M68" i="18" s="1"/>
  <c r="E68" i="17"/>
  <c r="J68" i="17" s="1"/>
  <c r="H72" i="9"/>
  <c r="E72" i="18" s="1"/>
  <c r="M72" i="18" s="1"/>
  <c r="E72" i="17"/>
  <c r="J72" i="17" s="1"/>
  <c r="H76" i="9"/>
  <c r="E76" i="18" s="1"/>
  <c r="M76" i="18" s="1"/>
  <c r="E76" i="17"/>
  <c r="J76" i="17" s="1"/>
  <c r="H80" i="9"/>
  <c r="E80" i="18" s="1"/>
  <c r="M80" i="18" s="1"/>
  <c r="E80" i="17"/>
  <c r="J80" i="17" s="1"/>
  <c r="H84" i="9"/>
  <c r="E84" i="18" s="1"/>
  <c r="M84" i="18" s="1"/>
  <c r="E84" i="17"/>
  <c r="J84" i="17" s="1"/>
  <c r="H88" i="9"/>
  <c r="E88" i="18" s="1"/>
  <c r="M88" i="18" s="1"/>
  <c r="E88" i="17"/>
  <c r="J88" i="17" s="1"/>
  <c r="H92" i="9"/>
  <c r="E92" i="18" s="1"/>
  <c r="M92" i="18" s="1"/>
  <c r="E92" i="17"/>
  <c r="J92" i="17" s="1"/>
  <c r="H96" i="9"/>
  <c r="E96" i="18" s="1"/>
  <c r="M96" i="18" s="1"/>
  <c r="E96" i="17"/>
  <c r="J96" i="17" s="1"/>
  <c r="H100" i="9"/>
  <c r="E100" i="18" s="1"/>
  <c r="M100" i="18" s="1"/>
  <c r="E100" i="17"/>
  <c r="J100" i="17" s="1"/>
  <c r="H104" i="9"/>
  <c r="E104" i="18" s="1"/>
  <c r="M104" i="18" s="1"/>
  <c r="E104" i="17"/>
  <c r="J104" i="17" s="1"/>
  <c r="H108" i="9"/>
  <c r="E108" i="18" s="1"/>
  <c r="M108" i="18" s="1"/>
  <c r="E108" i="17"/>
  <c r="J108" i="17" s="1"/>
  <c r="H112" i="9"/>
  <c r="E112" i="18" s="1"/>
  <c r="M112" i="18" s="1"/>
  <c r="E112" i="17"/>
  <c r="J112" i="17" s="1"/>
  <c r="H116" i="9"/>
  <c r="E116" i="18" s="1"/>
  <c r="M116" i="18" s="1"/>
  <c r="E116" i="17"/>
  <c r="J116" i="17" s="1"/>
  <c r="H120" i="9"/>
  <c r="E120" i="18" s="1"/>
  <c r="M120" i="18" s="1"/>
  <c r="E120" i="17"/>
  <c r="J120" i="17" s="1"/>
  <c r="H124" i="9"/>
  <c r="E124" i="18" s="1"/>
  <c r="M124" i="18" s="1"/>
  <c r="E124" i="17"/>
  <c r="J124" i="17" s="1"/>
  <c r="H128" i="9"/>
  <c r="E128" i="18" s="1"/>
  <c r="M128" i="18" s="1"/>
  <c r="E128" i="17"/>
  <c r="J128" i="17" s="1"/>
  <c r="H132" i="9"/>
  <c r="E132" i="18" s="1"/>
  <c r="M132" i="18" s="1"/>
  <c r="E132" i="17"/>
  <c r="J132" i="17" s="1"/>
  <c r="H4" i="9"/>
  <c r="E4" i="18" s="1"/>
  <c r="E4" i="17"/>
  <c r="H7" i="9"/>
  <c r="E7" i="18" s="1"/>
  <c r="M7" i="18" s="1"/>
  <c r="E7" i="17"/>
  <c r="J7" i="17" s="1"/>
  <c r="H11" i="9"/>
  <c r="E11" i="18" s="1"/>
  <c r="M11" i="18" s="1"/>
  <c r="E11" i="17"/>
  <c r="J11" i="17" s="1"/>
  <c r="H15" i="9"/>
  <c r="E15" i="18" s="1"/>
  <c r="M15" i="18" s="1"/>
  <c r="E15" i="17"/>
  <c r="J15" i="17" s="1"/>
  <c r="H19" i="9"/>
  <c r="E19" i="18" s="1"/>
  <c r="M19" i="18" s="1"/>
  <c r="E19" i="17"/>
  <c r="J19" i="17" s="1"/>
  <c r="H23" i="9"/>
  <c r="E23" i="18" s="1"/>
  <c r="M23" i="18" s="1"/>
  <c r="E23" i="17"/>
  <c r="J23" i="17" s="1"/>
  <c r="H27" i="9"/>
  <c r="E27" i="18" s="1"/>
  <c r="M27" i="18" s="1"/>
  <c r="E27" i="17"/>
  <c r="J27" i="17" s="1"/>
  <c r="H31" i="9"/>
  <c r="E31" i="18" s="1"/>
  <c r="M31" i="18" s="1"/>
  <c r="E31" i="17"/>
  <c r="J31" i="17" s="1"/>
  <c r="H35" i="9"/>
  <c r="E35" i="18" s="1"/>
  <c r="M35" i="18" s="1"/>
  <c r="E35" i="17"/>
  <c r="J35" i="17" s="1"/>
  <c r="H39" i="9"/>
  <c r="E39" i="18" s="1"/>
  <c r="M39" i="18" s="1"/>
  <c r="E39" i="17"/>
  <c r="J39" i="17" s="1"/>
  <c r="H43" i="9"/>
  <c r="E43" i="18" s="1"/>
  <c r="M43" i="18" s="1"/>
  <c r="E43" i="17"/>
  <c r="J43" i="17" s="1"/>
  <c r="H47" i="9"/>
  <c r="E47" i="18" s="1"/>
  <c r="M47" i="18" s="1"/>
  <c r="E47" i="17"/>
  <c r="J47" i="17" s="1"/>
  <c r="H51" i="9"/>
  <c r="E51" i="18" s="1"/>
  <c r="M51" i="18" s="1"/>
  <c r="E51" i="17"/>
  <c r="J51" i="17" s="1"/>
  <c r="H55" i="9"/>
  <c r="E55" i="18" s="1"/>
  <c r="M55" i="18" s="1"/>
  <c r="E55" i="17"/>
  <c r="J55" i="17" s="1"/>
  <c r="H59" i="9"/>
  <c r="E59" i="18" s="1"/>
  <c r="M59" i="18" s="1"/>
  <c r="E59" i="17"/>
  <c r="J59" i="17" s="1"/>
  <c r="H63" i="9"/>
  <c r="E63" i="18" s="1"/>
  <c r="M63" i="18" s="1"/>
  <c r="E63" i="17"/>
  <c r="J63" i="17" s="1"/>
  <c r="H67" i="9"/>
  <c r="E67" i="18" s="1"/>
  <c r="M67" i="18" s="1"/>
  <c r="E67" i="17"/>
  <c r="J67" i="17" s="1"/>
  <c r="H71" i="9"/>
  <c r="E71" i="18" s="1"/>
  <c r="M71" i="18" s="1"/>
  <c r="E71" i="17"/>
  <c r="J71" i="17" s="1"/>
  <c r="H75" i="9"/>
  <c r="E75" i="18" s="1"/>
  <c r="M75" i="18" s="1"/>
  <c r="E75" i="17"/>
  <c r="J75" i="17" s="1"/>
  <c r="H79" i="9"/>
  <c r="E79" i="18" s="1"/>
  <c r="M79" i="18" s="1"/>
  <c r="E79" i="17"/>
  <c r="J79" i="17" s="1"/>
  <c r="H83" i="9"/>
  <c r="E83" i="18" s="1"/>
  <c r="M83" i="18" s="1"/>
  <c r="E83" i="17"/>
  <c r="J83" i="17" s="1"/>
  <c r="H87" i="9"/>
  <c r="E87" i="18" s="1"/>
  <c r="M87" i="18" s="1"/>
  <c r="E87" i="17"/>
  <c r="J87" i="17" s="1"/>
  <c r="H91" i="9"/>
  <c r="E91" i="18" s="1"/>
  <c r="M91" i="18" s="1"/>
  <c r="E91" i="17"/>
  <c r="J91" i="17" s="1"/>
  <c r="H95" i="9"/>
  <c r="E95" i="18" s="1"/>
  <c r="M95" i="18" s="1"/>
  <c r="E95" i="17"/>
  <c r="J95" i="17" s="1"/>
  <c r="H99" i="9"/>
  <c r="E99" i="18" s="1"/>
  <c r="M99" i="18" s="1"/>
  <c r="E99" i="17"/>
  <c r="J99" i="17" s="1"/>
  <c r="H103" i="9"/>
  <c r="E103" i="18" s="1"/>
  <c r="M103" i="18" s="1"/>
  <c r="E103" i="17"/>
  <c r="J103" i="17" s="1"/>
  <c r="H107" i="9"/>
  <c r="E107" i="18" s="1"/>
  <c r="M107" i="18" s="1"/>
  <c r="E107" i="17"/>
  <c r="J107" i="17" s="1"/>
  <c r="H111" i="9"/>
  <c r="E111" i="18" s="1"/>
  <c r="M111" i="18" s="1"/>
  <c r="E111" i="17"/>
  <c r="J111" i="17" s="1"/>
  <c r="H115" i="9"/>
  <c r="E115" i="18" s="1"/>
  <c r="M115" i="18" s="1"/>
  <c r="E115" i="17"/>
  <c r="J115" i="17" s="1"/>
  <c r="H119" i="9"/>
  <c r="E119" i="18" s="1"/>
  <c r="M119" i="18" s="1"/>
  <c r="E119" i="17"/>
  <c r="J119" i="17" s="1"/>
  <c r="H123" i="9"/>
  <c r="E123" i="18" s="1"/>
  <c r="M123" i="18" s="1"/>
  <c r="E123" i="17"/>
  <c r="J123" i="17" s="1"/>
  <c r="H127" i="9"/>
  <c r="E127" i="18" s="1"/>
  <c r="M127" i="18" s="1"/>
  <c r="E127" i="17"/>
  <c r="J127" i="17" s="1"/>
  <c r="H131" i="9"/>
  <c r="E131" i="18" s="1"/>
  <c r="M131" i="18" s="1"/>
  <c r="E131" i="17"/>
  <c r="J131" i="17" s="1"/>
  <c r="M136" i="13"/>
  <c r="K53" i="19" s="1"/>
  <c r="H8" i="9"/>
  <c r="E8" i="18" s="1"/>
  <c r="M8" i="18" s="1"/>
  <c r="E8" i="17"/>
  <c r="J8" i="17" s="1"/>
  <c r="H12" i="9"/>
  <c r="E12" i="18" s="1"/>
  <c r="M12" i="18" s="1"/>
  <c r="E12" i="17"/>
  <c r="J12" i="17" s="1"/>
  <c r="H16" i="9"/>
  <c r="E16" i="18" s="1"/>
  <c r="M16" i="18" s="1"/>
  <c r="E16" i="17"/>
  <c r="J16" i="17" s="1"/>
  <c r="H20" i="9"/>
  <c r="E20" i="18" s="1"/>
  <c r="M20" i="18" s="1"/>
  <c r="E20" i="17"/>
  <c r="J20" i="17" s="1"/>
  <c r="H24" i="9"/>
  <c r="E24" i="18" s="1"/>
  <c r="M24" i="18" s="1"/>
  <c r="E24" i="17"/>
  <c r="J24" i="17" s="1"/>
  <c r="H28" i="9"/>
  <c r="E28" i="18" s="1"/>
  <c r="M28" i="18" s="1"/>
  <c r="E28" i="17"/>
  <c r="J28" i="17" s="1"/>
  <c r="H32" i="9"/>
  <c r="E32" i="18" s="1"/>
  <c r="M32" i="18" s="1"/>
  <c r="E32" i="17"/>
  <c r="J32" i="17" s="1"/>
  <c r="H36" i="9"/>
  <c r="E36" i="18" s="1"/>
  <c r="M36" i="18" s="1"/>
  <c r="E36" i="17"/>
  <c r="J36" i="17" s="1"/>
  <c r="H40" i="9"/>
  <c r="E40" i="18" s="1"/>
  <c r="M40" i="18" s="1"/>
  <c r="E40" i="17"/>
  <c r="J40" i="17" s="1"/>
  <c r="H44" i="9"/>
  <c r="E44" i="18" s="1"/>
  <c r="M44" i="18" s="1"/>
  <c r="E44" i="17"/>
  <c r="J44" i="17" s="1"/>
  <c r="H48" i="9"/>
  <c r="E48" i="18" s="1"/>
  <c r="M48" i="18" s="1"/>
  <c r="E48" i="17"/>
  <c r="J48" i="17" s="1"/>
  <c r="H52" i="9"/>
  <c r="E52" i="18" s="1"/>
  <c r="M52" i="18" s="1"/>
  <c r="E52" i="17"/>
  <c r="J52" i="17" s="1"/>
  <c r="H56" i="9"/>
  <c r="E56" i="18" s="1"/>
  <c r="M56" i="18" s="1"/>
  <c r="E56" i="17"/>
  <c r="J56" i="17" s="1"/>
  <c r="H60" i="9"/>
  <c r="E60" i="18" s="1"/>
  <c r="M60" i="18" s="1"/>
  <c r="E60" i="17"/>
  <c r="J60" i="17" s="1"/>
  <c r="H66" i="9"/>
  <c r="E66" i="18" s="1"/>
  <c r="M66" i="18" s="1"/>
  <c r="E66" i="17"/>
  <c r="J66" i="17" s="1"/>
  <c r="H70" i="9"/>
  <c r="E70" i="18" s="1"/>
  <c r="M70" i="18" s="1"/>
  <c r="E70" i="17"/>
  <c r="J70" i="17" s="1"/>
  <c r="H74" i="9"/>
  <c r="E74" i="18" s="1"/>
  <c r="M74" i="18" s="1"/>
  <c r="E74" i="17"/>
  <c r="J74" i="17" s="1"/>
  <c r="H78" i="9"/>
  <c r="E78" i="18" s="1"/>
  <c r="M78" i="18" s="1"/>
  <c r="E78" i="17"/>
  <c r="J78" i="17" s="1"/>
  <c r="H82" i="9"/>
  <c r="E82" i="18" s="1"/>
  <c r="M82" i="18" s="1"/>
  <c r="E82" i="17"/>
  <c r="J82" i="17" s="1"/>
  <c r="H86" i="9"/>
  <c r="E86" i="18" s="1"/>
  <c r="M86" i="18" s="1"/>
  <c r="E86" i="17"/>
  <c r="J86" i="17" s="1"/>
  <c r="H90" i="9"/>
  <c r="E90" i="18" s="1"/>
  <c r="M90" i="18" s="1"/>
  <c r="E90" i="17"/>
  <c r="J90" i="17" s="1"/>
  <c r="H94" i="9"/>
  <c r="E94" i="18" s="1"/>
  <c r="M94" i="18" s="1"/>
  <c r="E94" i="17"/>
  <c r="J94" i="17" s="1"/>
  <c r="H98" i="9"/>
  <c r="E98" i="18" s="1"/>
  <c r="M98" i="18" s="1"/>
  <c r="E98" i="17"/>
  <c r="J98" i="17" s="1"/>
  <c r="H102" i="9"/>
  <c r="E102" i="18" s="1"/>
  <c r="M102" i="18" s="1"/>
  <c r="E102" i="17"/>
  <c r="J102" i="17" s="1"/>
  <c r="H106" i="9"/>
  <c r="E106" i="18" s="1"/>
  <c r="M106" i="18" s="1"/>
  <c r="E106" i="17"/>
  <c r="J106" i="17" s="1"/>
  <c r="H110" i="9"/>
  <c r="E110" i="18" s="1"/>
  <c r="M110" i="18" s="1"/>
  <c r="E110" i="17"/>
  <c r="J110" i="17" s="1"/>
  <c r="H114" i="9"/>
  <c r="E114" i="18" s="1"/>
  <c r="M114" i="18" s="1"/>
  <c r="E114" i="17"/>
  <c r="J114" i="17" s="1"/>
  <c r="H118" i="9"/>
  <c r="E118" i="18" s="1"/>
  <c r="M118" i="18" s="1"/>
  <c r="E118" i="17"/>
  <c r="J118" i="17" s="1"/>
  <c r="H122" i="9"/>
  <c r="E122" i="18" s="1"/>
  <c r="M122" i="18" s="1"/>
  <c r="E122" i="17"/>
  <c r="J122" i="17" s="1"/>
  <c r="H126" i="9"/>
  <c r="E126" i="18" s="1"/>
  <c r="M126" i="18" s="1"/>
  <c r="E126" i="17"/>
  <c r="J126" i="17" s="1"/>
  <c r="H130" i="9"/>
  <c r="E130" i="18" s="1"/>
  <c r="M130" i="18" s="1"/>
  <c r="E130" i="17"/>
  <c r="J130" i="17" s="1"/>
  <c r="H134" i="9"/>
  <c r="E134" i="18" s="1"/>
  <c r="M134" i="18" s="1"/>
  <c r="E134" i="17"/>
  <c r="J134" i="17" s="1"/>
  <c r="H5" i="9"/>
  <c r="E5" i="18" s="1"/>
  <c r="M5" i="18" s="1"/>
  <c r="E5" i="17"/>
  <c r="J5" i="17" s="1"/>
  <c r="H9" i="9"/>
  <c r="E9" i="18" s="1"/>
  <c r="M9" i="18" s="1"/>
  <c r="E9" i="17"/>
  <c r="J9" i="17" s="1"/>
  <c r="H13" i="9"/>
  <c r="E13" i="18" s="1"/>
  <c r="M13" i="18" s="1"/>
  <c r="E13" i="17"/>
  <c r="J13" i="17" s="1"/>
  <c r="H17" i="9"/>
  <c r="E17" i="18" s="1"/>
  <c r="M17" i="18" s="1"/>
  <c r="E17" i="17"/>
  <c r="J17" i="17" s="1"/>
  <c r="H21" i="9"/>
  <c r="E21" i="18" s="1"/>
  <c r="M21" i="18" s="1"/>
  <c r="E21" i="17"/>
  <c r="J21" i="17" s="1"/>
  <c r="H25" i="9"/>
  <c r="E25" i="18" s="1"/>
  <c r="M25" i="18" s="1"/>
  <c r="E25" i="17"/>
  <c r="J25" i="17" s="1"/>
  <c r="H29" i="9"/>
  <c r="E29" i="18" s="1"/>
  <c r="M29" i="18" s="1"/>
  <c r="E29" i="17"/>
  <c r="J29" i="17" s="1"/>
  <c r="H33" i="9"/>
  <c r="E33" i="18" s="1"/>
  <c r="M33" i="18" s="1"/>
  <c r="E33" i="17"/>
  <c r="J33" i="17" s="1"/>
  <c r="H37" i="9"/>
  <c r="E37" i="18" s="1"/>
  <c r="M37" i="18" s="1"/>
  <c r="E37" i="17"/>
  <c r="J37" i="17" s="1"/>
  <c r="H41" i="9"/>
  <c r="E41" i="18" s="1"/>
  <c r="M41" i="18" s="1"/>
  <c r="E41" i="17"/>
  <c r="J41" i="17" s="1"/>
  <c r="H45" i="9"/>
  <c r="E45" i="18" s="1"/>
  <c r="M45" i="18" s="1"/>
  <c r="E45" i="17"/>
  <c r="J45" i="17" s="1"/>
  <c r="H49" i="9"/>
  <c r="E49" i="18" s="1"/>
  <c r="M49" i="18" s="1"/>
  <c r="E49" i="17"/>
  <c r="J49" i="17" s="1"/>
  <c r="H53" i="9"/>
  <c r="E53" i="18" s="1"/>
  <c r="M53" i="18" s="1"/>
  <c r="E53" i="17"/>
  <c r="J53" i="17" s="1"/>
  <c r="H57" i="9"/>
  <c r="E57" i="18" s="1"/>
  <c r="M57" i="18" s="1"/>
  <c r="E57" i="17"/>
  <c r="J57" i="17" s="1"/>
  <c r="H61" i="9"/>
  <c r="E61" i="18" s="1"/>
  <c r="M61" i="18" s="1"/>
  <c r="E61" i="17"/>
  <c r="J61" i="17" s="1"/>
  <c r="H65" i="9"/>
  <c r="E65" i="18" s="1"/>
  <c r="M65" i="18" s="1"/>
  <c r="E65" i="17"/>
  <c r="J65" i="17" s="1"/>
  <c r="H69" i="9"/>
  <c r="E69" i="18" s="1"/>
  <c r="M69" i="18" s="1"/>
  <c r="E69" i="17"/>
  <c r="J69" i="17" s="1"/>
  <c r="H73" i="9"/>
  <c r="E73" i="18" s="1"/>
  <c r="M73" i="18" s="1"/>
  <c r="E73" i="17"/>
  <c r="J73" i="17" s="1"/>
  <c r="H77" i="9"/>
  <c r="E77" i="18" s="1"/>
  <c r="M77" i="18" s="1"/>
  <c r="E77" i="17"/>
  <c r="J77" i="17" s="1"/>
  <c r="H81" i="9"/>
  <c r="E81" i="18" s="1"/>
  <c r="M81" i="18" s="1"/>
  <c r="E81" i="17"/>
  <c r="J81" i="17" s="1"/>
  <c r="H85" i="9"/>
  <c r="E85" i="18" s="1"/>
  <c r="M85" i="18" s="1"/>
  <c r="E85" i="17"/>
  <c r="J85" i="17" s="1"/>
  <c r="H89" i="9"/>
  <c r="E89" i="18" s="1"/>
  <c r="M89" i="18" s="1"/>
  <c r="E89" i="17"/>
  <c r="J89" i="17" s="1"/>
  <c r="H93" i="9"/>
  <c r="E93" i="18" s="1"/>
  <c r="M93" i="18" s="1"/>
  <c r="E93" i="17"/>
  <c r="J93" i="17" s="1"/>
  <c r="H97" i="9"/>
  <c r="E97" i="18" s="1"/>
  <c r="M97" i="18" s="1"/>
  <c r="E97" i="17"/>
  <c r="J97" i="17" s="1"/>
  <c r="H101" i="9"/>
  <c r="E101" i="18" s="1"/>
  <c r="M101" i="18" s="1"/>
  <c r="E101" i="17"/>
  <c r="J101" i="17" s="1"/>
  <c r="H105" i="9"/>
  <c r="E105" i="18" s="1"/>
  <c r="M105" i="18" s="1"/>
  <c r="E105" i="17"/>
  <c r="J105" i="17" s="1"/>
  <c r="H109" i="9"/>
  <c r="E109" i="18" s="1"/>
  <c r="M109" i="18" s="1"/>
  <c r="E109" i="17"/>
  <c r="J109" i="17" s="1"/>
  <c r="H113" i="9"/>
  <c r="E113" i="18" s="1"/>
  <c r="M113" i="18" s="1"/>
  <c r="E113" i="17"/>
  <c r="J113" i="17" s="1"/>
  <c r="H117" i="9"/>
  <c r="E117" i="18" s="1"/>
  <c r="M117" i="18" s="1"/>
  <c r="E117" i="17"/>
  <c r="J117" i="17" s="1"/>
  <c r="H121" i="9"/>
  <c r="E121" i="18" s="1"/>
  <c r="M121" i="18" s="1"/>
  <c r="E121" i="17"/>
  <c r="J121" i="17" s="1"/>
  <c r="H125" i="9"/>
  <c r="E125" i="18" s="1"/>
  <c r="M125" i="18" s="1"/>
  <c r="E125" i="17"/>
  <c r="J125" i="17" s="1"/>
  <c r="H129" i="9"/>
  <c r="E129" i="18" s="1"/>
  <c r="M129" i="18" s="1"/>
  <c r="E129" i="17"/>
  <c r="J129" i="17" s="1"/>
  <c r="H133" i="9"/>
  <c r="E133" i="18" s="1"/>
  <c r="M133" i="18" s="1"/>
  <c r="E133" i="17"/>
  <c r="J133" i="17" s="1"/>
  <c r="H135" i="9"/>
  <c r="Q5" i="13"/>
  <c r="O4" i="14"/>
  <c r="H135" i="11"/>
  <c r="K47" i="19" s="1"/>
  <c r="K4" i="11"/>
  <c r="G135" i="9"/>
  <c r="L12" i="19" s="1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Y94" i="4" s="1"/>
  <c r="X95" i="4"/>
  <c r="Y95" i="4" s="1"/>
  <c r="X96" i="4"/>
  <c r="Y96" i="4" s="1"/>
  <c r="X97" i="4"/>
  <c r="Y97" i="4" s="1"/>
  <c r="X98" i="4"/>
  <c r="Y98" i="4" s="1"/>
  <c r="X99" i="4"/>
  <c r="Y99" i="4" s="1"/>
  <c r="X100" i="4"/>
  <c r="Y100" i="4" s="1"/>
  <c r="X101" i="4"/>
  <c r="Y101" i="4" s="1"/>
  <c r="X102" i="4"/>
  <c r="Y102" i="4" s="1"/>
  <c r="X103" i="4"/>
  <c r="Y103" i="4" s="1"/>
  <c r="X104" i="4"/>
  <c r="Y104" i="4" s="1"/>
  <c r="X105" i="4"/>
  <c r="Y105" i="4" s="1"/>
  <c r="X106" i="4"/>
  <c r="Y106" i="4" s="1"/>
  <c r="X107" i="4"/>
  <c r="Y107" i="4" s="1"/>
  <c r="X108" i="4"/>
  <c r="Y108" i="4" s="1"/>
  <c r="X109" i="4"/>
  <c r="Y109" i="4" s="1"/>
  <c r="X110" i="4"/>
  <c r="Y110" i="4" s="1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Y155" i="4" s="1"/>
  <c r="X156" i="4"/>
  <c r="Y156" i="4" s="1"/>
  <c r="X157" i="4"/>
  <c r="Y157" i="4" s="1"/>
  <c r="X158" i="4"/>
  <c r="Y158" i="4" s="1"/>
  <c r="X159" i="4"/>
  <c r="Y159" i="4" s="1"/>
  <c r="X160" i="4"/>
  <c r="Y160" i="4" s="1"/>
  <c r="X161" i="4"/>
  <c r="Y161" i="4" s="1"/>
  <c r="X162" i="4"/>
  <c r="Y162" i="4" s="1"/>
  <c r="X163" i="4"/>
  <c r="Y163" i="4" s="1"/>
  <c r="X164" i="4"/>
  <c r="Y164" i="4" s="1"/>
  <c r="X165" i="4"/>
  <c r="Y165" i="4" s="1"/>
  <c r="X166" i="4"/>
  <c r="Y166" i="4" s="1"/>
  <c r="X167" i="4"/>
  <c r="Y167" i="4" s="1"/>
  <c r="X168" i="4"/>
  <c r="Y168" i="4" s="1"/>
  <c r="X169" i="4"/>
  <c r="Y169" i="4" s="1"/>
  <c r="X170" i="4"/>
  <c r="Y170" i="4" s="1"/>
  <c r="X171" i="4"/>
  <c r="Y171" i="4" s="1"/>
  <c r="X172" i="4"/>
  <c r="Y172" i="4" s="1"/>
  <c r="X173" i="4"/>
  <c r="Y173" i="4" s="1"/>
  <c r="X174" i="4"/>
  <c r="Y174" i="4" s="1"/>
  <c r="X175" i="4"/>
  <c r="Y175" i="4" s="1"/>
  <c r="X176" i="4"/>
  <c r="Y176" i="4" s="1"/>
  <c r="X177" i="4"/>
  <c r="Y177" i="4" s="1"/>
  <c r="X178" i="4"/>
  <c r="Y178" i="4" s="1"/>
  <c r="X179" i="4"/>
  <c r="Y179" i="4" s="1"/>
  <c r="X180" i="4"/>
  <c r="Y180" i="4" s="1"/>
  <c r="X181" i="4"/>
  <c r="Y181" i="4" s="1"/>
  <c r="X182" i="4"/>
  <c r="Y182" i="4" s="1"/>
  <c r="X183" i="4"/>
  <c r="Y183" i="4" s="1"/>
  <c r="X184" i="4"/>
  <c r="Y184" i="4" s="1"/>
  <c r="X185" i="4"/>
  <c r="Y185" i="4" s="1"/>
  <c r="X186" i="4"/>
  <c r="Y186" i="4" s="1"/>
  <c r="X187" i="4"/>
  <c r="Y187" i="4" s="1"/>
  <c r="X188" i="4"/>
  <c r="Y188" i="4" s="1"/>
  <c r="X189" i="4"/>
  <c r="Y189" i="4" s="1"/>
  <c r="X190" i="4"/>
  <c r="Y190" i="4" s="1"/>
  <c r="X191" i="4"/>
  <c r="Y191" i="4" s="1"/>
  <c r="X192" i="4"/>
  <c r="Y192" i="4" s="1"/>
  <c r="X193" i="4"/>
  <c r="Y193" i="4" s="1"/>
  <c r="X194" i="4"/>
  <c r="Y194" i="4" s="1"/>
  <c r="X195" i="4"/>
  <c r="Y195" i="4" s="1"/>
  <c r="X196" i="4"/>
  <c r="Y196" i="4" s="1"/>
  <c r="X197" i="4"/>
  <c r="Y197" i="4" s="1"/>
  <c r="X198" i="4"/>
  <c r="Y198" i="4" s="1"/>
  <c r="X199" i="4"/>
  <c r="Y199" i="4" s="1"/>
  <c r="X200" i="4"/>
  <c r="Y200" i="4" s="1"/>
  <c r="X201" i="4"/>
  <c r="Y201" i="4" s="1"/>
  <c r="X202" i="4"/>
  <c r="Y202" i="4" s="1"/>
  <c r="X203" i="4"/>
  <c r="Y203" i="4" s="1"/>
  <c r="X204" i="4"/>
  <c r="Y204" i="4" s="1"/>
  <c r="X205" i="4"/>
  <c r="Y205" i="4" s="1"/>
  <c r="X206" i="4"/>
  <c r="Y206" i="4" s="1"/>
  <c r="X207" i="4"/>
  <c r="Y207" i="4" s="1"/>
  <c r="X208" i="4"/>
  <c r="Y208" i="4" s="1"/>
  <c r="X209" i="4"/>
  <c r="Y209" i="4" s="1"/>
  <c r="X210" i="4"/>
  <c r="Y210" i="4" s="1"/>
  <c r="X211" i="4"/>
  <c r="Y211" i="4" s="1"/>
  <c r="X212" i="4"/>
  <c r="Y212" i="4" s="1"/>
  <c r="X213" i="4"/>
  <c r="Y213" i="4" s="1"/>
  <c r="X214" i="4"/>
  <c r="Y214" i="4" s="1"/>
  <c r="X215" i="4"/>
  <c r="Y215" i="4" s="1"/>
  <c r="X216" i="4"/>
  <c r="Y216" i="4" s="1"/>
  <c r="X217" i="4"/>
  <c r="Y217" i="4" s="1"/>
  <c r="X218" i="4"/>
  <c r="Y218" i="4" s="1"/>
  <c r="X219" i="4"/>
  <c r="Y219" i="4" s="1"/>
  <c r="X220" i="4"/>
  <c r="Y220" i="4" s="1"/>
  <c r="X221" i="4"/>
  <c r="Y221" i="4" s="1"/>
  <c r="X222" i="4"/>
  <c r="Y222" i="4" s="1"/>
  <c r="X223" i="4"/>
  <c r="Y223" i="4" s="1"/>
  <c r="X224" i="4"/>
  <c r="Y224" i="4" s="1"/>
  <c r="X225" i="4"/>
  <c r="Y225" i="4" s="1"/>
  <c r="X226" i="4"/>
  <c r="Y226" i="4" s="1"/>
  <c r="X227" i="4"/>
  <c r="Y227" i="4" s="1"/>
  <c r="X228" i="4"/>
  <c r="Y228" i="4" s="1"/>
  <c r="X229" i="4"/>
  <c r="Y229" i="4" s="1"/>
  <c r="X230" i="4"/>
  <c r="Y230" i="4" s="1"/>
  <c r="X231" i="4"/>
  <c r="Y231" i="4" s="1"/>
  <c r="X232" i="4"/>
  <c r="Y232" i="4" s="1"/>
  <c r="X233" i="4"/>
  <c r="Y233" i="4" s="1"/>
  <c r="X234" i="4"/>
  <c r="Y234" i="4" s="1"/>
  <c r="X235" i="4"/>
  <c r="Y235" i="4" s="1"/>
  <c r="X236" i="4"/>
  <c r="Y236" i="4" s="1"/>
  <c r="X237" i="4"/>
  <c r="Y237" i="4" s="1"/>
  <c r="X238" i="4"/>
  <c r="Y238" i="4" s="1"/>
  <c r="X239" i="4"/>
  <c r="Y239" i="4" s="1"/>
  <c r="X240" i="4"/>
  <c r="Y240" i="4" s="1"/>
  <c r="X241" i="4"/>
  <c r="Y241" i="4" s="1"/>
  <c r="X242" i="4"/>
  <c r="Y242" i="4" s="1"/>
  <c r="X243" i="4"/>
  <c r="Y243" i="4" s="1"/>
  <c r="X244" i="4"/>
  <c r="Y244" i="4" s="1"/>
  <c r="X245" i="4"/>
  <c r="Y245" i="4" s="1"/>
  <c r="X246" i="4"/>
  <c r="Y246" i="4" s="1"/>
  <c r="X247" i="4"/>
  <c r="Y247" i="4" s="1"/>
  <c r="X248" i="4"/>
  <c r="Y248" i="4" s="1"/>
  <c r="X249" i="4"/>
  <c r="Y249" i="4" s="1"/>
  <c r="X250" i="4"/>
  <c r="Y250" i="4" s="1"/>
  <c r="X251" i="4"/>
  <c r="Y251" i="4" s="1"/>
  <c r="X252" i="4"/>
  <c r="Y252" i="4" s="1"/>
  <c r="X253" i="4"/>
  <c r="Y253" i="4" s="1"/>
  <c r="X254" i="4"/>
  <c r="Y254" i="4" s="1"/>
  <c r="X255" i="4"/>
  <c r="Y255" i="4" s="1"/>
  <c r="X256" i="4"/>
  <c r="Y256" i="4" s="1"/>
  <c r="X257" i="4"/>
  <c r="Y257" i="4" s="1"/>
  <c r="X258" i="4"/>
  <c r="Y258" i="4" s="1"/>
  <c r="X259" i="4"/>
  <c r="Y259" i="4" s="1"/>
  <c r="X260" i="4"/>
  <c r="Y260" i="4" s="1"/>
  <c r="X261" i="4"/>
  <c r="Y261" i="4" s="1"/>
  <c r="X262" i="4"/>
  <c r="Y262" i="4" s="1"/>
  <c r="X263" i="4"/>
  <c r="Y263" i="4" s="1"/>
  <c r="X264" i="4"/>
  <c r="Y264" i="4" s="1"/>
  <c r="X265" i="4"/>
  <c r="Y265" i="4" s="1"/>
  <c r="X266" i="4"/>
  <c r="Y266" i="4" s="1"/>
  <c r="X267" i="4"/>
  <c r="Y267" i="4" s="1"/>
  <c r="X268" i="4"/>
  <c r="Y268" i="4" s="1"/>
  <c r="X269" i="4"/>
  <c r="Y269" i="4" s="1"/>
  <c r="X270" i="4"/>
  <c r="Y270" i="4" s="1"/>
  <c r="X271" i="4"/>
  <c r="Y271" i="4" s="1"/>
  <c r="X272" i="4"/>
  <c r="Y272" i="4" s="1"/>
  <c r="X273" i="4"/>
  <c r="Y273" i="4" s="1"/>
  <c r="X274" i="4"/>
  <c r="Y274" i="4" s="1"/>
  <c r="X275" i="4"/>
  <c r="Y275" i="4" s="1"/>
  <c r="X276" i="4"/>
  <c r="Y276" i="4" s="1"/>
  <c r="X277" i="4"/>
  <c r="Y277" i="4" s="1"/>
  <c r="X278" i="4"/>
  <c r="Y278" i="4" s="1"/>
  <c r="X279" i="4"/>
  <c r="Y279" i="4" s="1"/>
  <c r="X280" i="4"/>
  <c r="Y280" i="4" s="1"/>
  <c r="X281" i="4"/>
  <c r="Y281" i="4" s="1"/>
  <c r="X282" i="4"/>
  <c r="Y282" i="4" s="1"/>
  <c r="X283" i="4"/>
  <c r="Y283" i="4" s="1"/>
  <c r="X284" i="4"/>
  <c r="Y284" i="4" s="1"/>
  <c r="X285" i="4"/>
  <c r="Y285" i="4" s="1"/>
  <c r="X286" i="4"/>
  <c r="Y286" i="4" s="1"/>
  <c r="X287" i="4"/>
  <c r="Y287" i="4" s="1"/>
  <c r="X288" i="4"/>
  <c r="Y288" i="4" s="1"/>
  <c r="X289" i="4"/>
  <c r="Y289" i="4" s="1"/>
  <c r="X290" i="4"/>
  <c r="Y290" i="4" s="1"/>
  <c r="X291" i="4"/>
  <c r="Y291" i="4" s="1"/>
  <c r="X292" i="4"/>
  <c r="Y292" i="4" s="1"/>
  <c r="X293" i="4"/>
  <c r="Y293" i="4" s="1"/>
  <c r="X294" i="4"/>
  <c r="Y294" i="4" s="1"/>
  <c r="X295" i="4"/>
  <c r="Y295" i="4" s="1"/>
  <c r="X296" i="4"/>
  <c r="Y296" i="4" s="1"/>
  <c r="X297" i="4"/>
  <c r="Y297" i="4" s="1"/>
  <c r="X298" i="4"/>
  <c r="Y298" i="4" s="1"/>
  <c r="X299" i="4"/>
  <c r="Y299" i="4" s="1"/>
  <c r="X300" i="4"/>
  <c r="Y300" i="4" s="1"/>
  <c r="X301" i="4"/>
  <c r="Y301" i="4" s="1"/>
  <c r="X302" i="4"/>
  <c r="Y302" i="4" s="1"/>
  <c r="X303" i="4"/>
  <c r="Y303" i="4" s="1"/>
  <c r="X304" i="4"/>
  <c r="Y304" i="4" s="1"/>
  <c r="X305" i="4"/>
  <c r="Y305" i="4" s="1"/>
  <c r="X306" i="4"/>
  <c r="Y306" i="4" s="1"/>
  <c r="X307" i="4"/>
  <c r="Y307" i="4" s="1"/>
  <c r="X308" i="4"/>
  <c r="Y308" i="4" s="1"/>
  <c r="X309" i="4"/>
  <c r="Y309" i="4" s="1"/>
  <c r="X310" i="4"/>
  <c r="Y310" i="4" s="1"/>
  <c r="X311" i="4"/>
  <c r="Y311" i="4" s="1"/>
  <c r="X312" i="4"/>
  <c r="Y312" i="4" s="1"/>
  <c r="X313" i="4"/>
  <c r="Y313" i="4" s="1"/>
  <c r="X314" i="4"/>
  <c r="Y314" i="4" s="1"/>
  <c r="X315" i="4"/>
  <c r="Y315" i="4" s="1"/>
  <c r="X316" i="4"/>
  <c r="Y316" i="4" s="1"/>
  <c r="X317" i="4"/>
  <c r="Y317" i="4" s="1"/>
  <c r="X318" i="4"/>
  <c r="Y318" i="4" s="1"/>
  <c r="X319" i="4"/>
  <c r="Y319" i="4" s="1"/>
  <c r="X320" i="4"/>
  <c r="Y320" i="4" s="1"/>
  <c r="X321" i="4"/>
  <c r="Y321" i="4" s="1"/>
  <c r="X322" i="4"/>
  <c r="Y322" i="4" s="1"/>
  <c r="X323" i="4"/>
  <c r="Y323" i="4" s="1"/>
  <c r="X324" i="4"/>
  <c r="Y324" i="4" s="1"/>
  <c r="X325" i="4"/>
  <c r="Y325" i="4" s="1"/>
  <c r="X326" i="4"/>
  <c r="Y326" i="4" s="1"/>
  <c r="X327" i="4"/>
  <c r="Y327" i="4" s="1"/>
  <c r="X328" i="4"/>
  <c r="Y328" i="4" s="1"/>
  <c r="X329" i="4"/>
  <c r="Y329" i="4" s="1"/>
  <c r="X330" i="4"/>
  <c r="Y330" i="4" s="1"/>
  <c r="X331" i="4"/>
  <c r="Y331" i="4" s="1"/>
  <c r="X332" i="4"/>
  <c r="Y332" i="4" s="1"/>
  <c r="X333" i="4"/>
  <c r="Y333" i="4" s="1"/>
  <c r="X334" i="4"/>
  <c r="Y334" i="4" s="1"/>
  <c r="X335" i="4"/>
  <c r="Y335" i="4" s="1"/>
  <c r="X336" i="4"/>
  <c r="Y336" i="4" s="1"/>
  <c r="X337" i="4"/>
  <c r="Y337" i="4" s="1"/>
  <c r="X338" i="4"/>
  <c r="Y338" i="4" s="1"/>
  <c r="X339" i="4"/>
  <c r="Y339" i="4" s="1"/>
  <c r="X340" i="4"/>
  <c r="Y340" i="4" s="1"/>
  <c r="X341" i="4"/>
  <c r="Y341" i="4" s="1"/>
  <c r="X342" i="4"/>
  <c r="Y342" i="4" s="1"/>
  <c r="X343" i="4"/>
  <c r="Y343" i="4" s="1"/>
  <c r="X344" i="4"/>
  <c r="Y344" i="4" s="1"/>
  <c r="X345" i="4"/>
  <c r="Y345" i="4" s="1"/>
  <c r="X346" i="4"/>
  <c r="Y346" i="4" s="1"/>
  <c r="X347" i="4"/>
  <c r="Y347" i="4" s="1"/>
  <c r="X348" i="4"/>
  <c r="Y348" i="4" s="1"/>
  <c r="X349" i="4"/>
  <c r="Y349" i="4" s="1"/>
  <c r="X350" i="4"/>
  <c r="Y350" i="4" s="1"/>
  <c r="X351" i="4"/>
  <c r="Y351" i="4" s="1"/>
  <c r="X352" i="4"/>
  <c r="Y352" i="4" s="1"/>
  <c r="X353" i="4"/>
  <c r="Y353" i="4" s="1"/>
  <c r="X354" i="4"/>
  <c r="Y354" i="4" s="1"/>
  <c r="X355" i="4"/>
  <c r="Y355" i="4" s="1"/>
  <c r="X356" i="4"/>
  <c r="Y356" i="4" s="1"/>
  <c r="X357" i="4"/>
  <c r="Y357" i="4" s="1"/>
  <c r="X358" i="4"/>
  <c r="Y358" i="4" s="1"/>
  <c r="X359" i="4"/>
  <c r="Y359" i="4" s="1"/>
  <c r="X360" i="4"/>
  <c r="Y360" i="4" s="1"/>
  <c r="X361" i="4"/>
  <c r="Y361" i="4" s="1"/>
  <c r="X362" i="4"/>
  <c r="Y362" i="4" s="1"/>
  <c r="X363" i="4"/>
  <c r="Y363" i="4" s="1"/>
  <c r="X364" i="4"/>
  <c r="Y364" i="4" s="1"/>
  <c r="X365" i="4"/>
  <c r="Y365" i="4" s="1"/>
  <c r="X366" i="4"/>
  <c r="Y366" i="4" s="1"/>
  <c r="X367" i="4"/>
  <c r="Y367" i="4" s="1"/>
  <c r="X368" i="4"/>
  <c r="Y368" i="4" s="1"/>
  <c r="X369" i="4"/>
  <c r="Y369" i="4" s="1"/>
  <c r="X370" i="4"/>
  <c r="Y370" i="4" s="1"/>
  <c r="X371" i="4"/>
  <c r="Y371" i="4" s="1"/>
  <c r="X372" i="4"/>
  <c r="Y372" i="4" s="1"/>
  <c r="X373" i="4"/>
  <c r="Y373" i="4" s="1"/>
  <c r="X374" i="4"/>
  <c r="Y374" i="4" s="1"/>
  <c r="X375" i="4"/>
  <c r="Y375" i="4" s="1"/>
  <c r="X376" i="4"/>
  <c r="Y376" i="4" s="1"/>
  <c r="X377" i="4"/>
  <c r="Y377" i="4" s="1"/>
  <c r="X378" i="4"/>
  <c r="Y378" i="4" s="1"/>
  <c r="X379" i="4"/>
  <c r="Y379" i="4" s="1"/>
  <c r="X380" i="4"/>
  <c r="Y380" i="4" s="1"/>
  <c r="X381" i="4"/>
  <c r="Y381" i="4" s="1"/>
  <c r="X382" i="4"/>
  <c r="Y382" i="4" s="1"/>
  <c r="X383" i="4"/>
  <c r="Y383" i="4" s="1"/>
  <c r="X384" i="4"/>
  <c r="Y384" i="4" s="1"/>
  <c r="X385" i="4"/>
  <c r="Y385" i="4" s="1"/>
  <c r="X386" i="4"/>
  <c r="Y386" i="4" s="1"/>
  <c r="X387" i="4"/>
  <c r="Y387" i="4" s="1"/>
  <c r="X388" i="4"/>
  <c r="Y388" i="4" s="1"/>
  <c r="X389" i="4"/>
  <c r="Y389" i="4" s="1"/>
  <c r="X390" i="4"/>
  <c r="Y390" i="4" s="1"/>
  <c r="X391" i="4"/>
  <c r="Y391" i="4" s="1"/>
  <c r="X392" i="4"/>
  <c r="Y392" i="4" s="1"/>
  <c r="X393" i="4"/>
  <c r="Y393" i="4" s="1"/>
  <c r="X394" i="4"/>
  <c r="Y394" i="4" s="1"/>
  <c r="X395" i="4"/>
  <c r="Y395" i="4" s="1"/>
  <c r="X396" i="4"/>
  <c r="Y396" i="4" s="1"/>
  <c r="X397" i="4"/>
  <c r="Y397" i="4" s="1"/>
  <c r="X398" i="4"/>
  <c r="Y398" i="4" s="1"/>
  <c r="X399" i="4"/>
  <c r="Y399" i="4" s="1"/>
  <c r="X400" i="4"/>
  <c r="Y400" i="4" s="1"/>
  <c r="X401" i="4"/>
  <c r="Y401" i="4" s="1"/>
  <c r="X402" i="4"/>
  <c r="Y402" i="4" s="1"/>
  <c r="X403" i="4"/>
  <c r="Y403" i="4" s="1"/>
  <c r="X404" i="4"/>
  <c r="Y404" i="4" s="1"/>
  <c r="X405" i="4"/>
  <c r="Y405" i="4" s="1"/>
  <c r="X406" i="4"/>
  <c r="Y406" i="4" s="1"/>
  <c r="X407" i="4"/>
  <c r="Y407" i="4" s="1"/>
  <c r="X408" i="4"/>
  <c r="Y408" i="4" s="1"/>
  <c r="X409" i="4"/>
  <c r="Y409" i="4" s="1"/>
  <c r="X410" i="4"/>
  <c r="Y410" i="4" s="1"/>
  <c r="X411" i="4"/>
  <c r="Y411" i="4" s="1"/>
  <c r="X412" i="4"/>
  <c r="Y412" i="4" s="1"/>
  <c r="X413" i="4"/>
  <c r="Y413" i="4" s="1"/>
  <c r="X414" i="4"/>
  <c r="Y414" i="4" s="1"/>
  <c r="X415" i="4"/>
  <c r="Y415" i="4" s="1"/>
  <c r="X416" i="4"/>
  <c r="Y416" i="4" s="1"/>
  <c r="X417" i="4"/>
  <c r="Y417" i="4" s="1"/>
  <c r="X418" i="4"/>
  <c r="Y418" i="4" s="1"/>
  <c r="X419" i="4"/>
  <c r="Y419" i="4" s="1"/>
  <c r="X420" i="4"/>
  <c r="Y420" i="4" s="1"/>
  <c r="X421" i="4"/>
  <c r="Y421" i="4" s="1"/>
  <c r="X422" i="4"/>
  <c r="Y422" i="4" s="1"/>
  <c r="X423" i="4"/>
  <c r="Y423" i="4" s="1"/>
  <c r="X424" i="4"/>
  <c r="Y424" i="4" s="1"/>
  <c r="X425" i="4"/>
  <c r="Y425" i="4" s="1"/>
  <c r="X426" i="4"/>
  <c r="Y426" i="4" s="1"/>
  <c r="X427" i="4"/>
  <c r="Y427" i="4" s="1"/>
  <c r="X428" i="4"/>
  <c r="Y428" i="4" s="1"/>
  <c r="X429" i="4"/>
  <c r="Y429" i="4" s="1"/>
  <c r="X430" i="4"/>
  <c r="Y430" i="4" s="1"/>
  <c r="X431" i="4"/>
  <c r="Y431" i="4" s="1"/>
  <c r="X432" i="4"/>
  <c r="Y432" i="4" s="1"/>
  <c r="X433" i="4"/>
  <c r="Y433" i="4" s="1"/>
  <c r="X434" i="4"/>
  <c r="Y434" i="4" s="1"/>
  <c r="X435" i="4"/>
  <c r="Y435" i="4" s="1"/>
  <c r="X436" i="4"/>
  <c r="Y436" i="4" s="1"/>
  <c r="X437" i="4"/>
  <c r="Y437" i="4" s="1"/>
  <c r="X438" i="4"/>
  <c r="Y438" i="4" s="1"/>
  <c r="X439" i="4"/>
  <c r="Y439" i="4" s="1"/>
  <c r="X440" i="4"/>
  <c r="Y440" i="4" s="1"/>
  <c r="X441" i="4"/>
  <c r="Y441" i="4" s="1"/>
  <c r="X442" i="4"/>
  <c r="Y442" i="4" s="1"/>
  <c r="X443" i="4"/>
  <c r="Y443" i="4" s="1"/>
  <c r="X444" i="4"/>
  <c r="Y444" i="4" s="1"/>
  <c r="X445" i="4"/>
  <c r="Y445" i="4" s="1"/>
  <c r="X446" i="4"/>
  <c r="Y446" i="4" s="1"/>
  <c r="X447" i="4"/>
  <c r="Y447" i="4" s="1"/>
  <c r="X448" i="4"/>
  <c r="Y448" i="4" s="1"/>
  <c r="X449" i="4"/>
  <c r="Y449" i="4" s="1"/>
  <c r="X450" i="4"/>
  <c r="Y450" i="4" s="1"/>
  <c r="X451" i="4"/>
  <c r="Y451" i="4" s="1"/>
  <c r="X452" i="4"/>
  <c r="Y452" i="4" s="1"/>
  <c r="X453" i="4"/>
  <c r="Y453" i="4" s="1"/>
  <c r="X454" i="4"/>
  <c r="Y454" i="4" s="1"/>
  <c r="X455" i="4"/>
  <c r="Y455" i="4" s="1"/>
  <c r="X456" i="4"/>
  <c r="Y456" i="4" s="1"/>
  <c r="X457" i="4"/>
  <c r="Y457" i="4" s="1"/>
  <c r="X458" i="4"/>
  <c r="Y458" i="4" s="1"/>
  <c r="X459" i="4"/>
  <c r="Y459" i="4" s="1"/>
  <c r="X460" i="4"/>
  <c r="Y460" i="4" s="1"/>
  <c r="X461" i="4"/>
  <c r="Y461" i="4" s="1"/>
  <c r="X462" i="4"/>
  <c r="Y462" i="4" s="1"/>
  <c r="X463" i="4"/>
  <c r="Y463" i="4" s="1"/>
  <c r="X464" i="4"/>
  <c r="Y464" i="4" s="1"/>
  <c r="X465" i="4"/>
  <c r="Y465" i="4" s="1"/>
  <c r="X466" i="4"/>
  <c r="Y466" i="4" s="1"/>
  <c r="X467" i="4"/>
  <c r="Y467" i="4" s="1"/>
  <c r="X468" i="4"/>
  <c r="Y468" i="4" s="1"/>
  <c r="X469" i="4"/>
  <c r="Y469" i="4" s="1"/>
  <c r="X470" i="4"/>
  <c r="Y470" i="4" s="1"/>
  <c r="X471" i="4"/>
  <c r="Y471" i="4" s="1"/>
  <c r="X472" i="4"/>
  <c r="Y472" i="4" s="1"/>
  <c r="X473" i="4"/>
  <c r="Y473" i="4" s="1"/>
  <c r="X474" i="4"/>
  <c r="Y474" i="4" s="1"/>
  <c r="X475" i="4"/>
  <c r="Y475" i="4" s="1"/>
  <c r="X476" i="4"/>
  <c r="Y476" i="4" s="1"/>
  <c r="X477" i="4"/>
  <c r="Y477" i="4" s="1"/>
  <c r="X478" i="4"/>
  <c r="Y478" i="4" s="1"/>
  <c r="X479" i="4"/>
  <c r="Y479" i="4" s="1"/>
  <c r="X480" i="4"/>
  <c r="Y480" i="4" s="1"/>
  <c r="X481" i="4"/>
  <c r="Y481" i="4" s="1"/>
  <c r="X482" i="4"/>
  <c r="Y482" i="4" s="1"/>
  <c r="X483" i="4"/>
  <c r="Y483" i="4" s="1"/>
  <c r="X484" i="4"/>
  <c r="Y484" i="4" s="1"/>
  <c r="X485" i="4"/>
  <c r="Y485" i="4" s="1"/>
  <c r="X486" i="4"/>
  <c r="Y486" i="4" s="1"/>
  <c r="X487" i="4"/>
  <c r="Y487" i="4" s="1"/>
  <c r="X488" i="4"/>
  <c r="Y488" i="4" s="1"/>
  <c r="X489" i="4"/>
  <c r="Y489" i="4" s="1"/>
  <c r="X490" i="4"/>
  <c r="Y490" i="4" s="1"/>
  <c r="X491" i="4"/>
  <c r="Y491" i="4" s="1"/>
  <c r="X492" i="4"/>
  <c r="Y492" i="4" s="1"/>
  <c r="X493" i="4"/>
  <c r="Y493" i="4" s="1"/>
  <c r="X494" i="4"/>
  <c r="Y494" i="4" s="1"/>
  <c r="X495" i="4"/>
  <c r="Y495" i="4" s="1"/>
  <c r="X496" i="4"/>
  <c r="Y496" i="4" s="1"/>
  <c r="X497" i="4"/>
  <c r="Y497" i="4" s="1"/>
  <c r="X498" i="4"/>
  <c r="Y498" i="4" s="1"/>
  <c r="X499" i="4"/>
  <c r="Y499" i="4" s="1"/>
  <c r="X500" i="4"/>
  <c r="Y500" i="4" s="1"/>
  <c r="X501" i="4"/>
  <c r="Y501" i="4" s="1"/>
  <c r="X502" i="4"/>
  <c r="Y502" i="4" s="1"/>
  <c r="X503" i="4"/>
  <c r="Y503" i="4" s="1"/>
  <c r="X504" i="4"/>
  <c r="Y504" i="4" s="1"/>
  <c r="X505" i="4"/>
  <c r="Y505" i="4" s="1"/>
  <c r="X506" i="4"/>
  <c r="Y506" i="4" s="1"/>
  <c r="X507" i="4"/>
  <c r="Y507" i="4" s="1"/>
  <c r="X508" i="4"/>
  <c r="Y508" i="4" s="1"/>
  <c r="X509" i="4"/>
  <c r="Y509" i="4" s="1"/>
  <c r="X510" i="4"/>
  <c r="Y510" i="4" s="1"/>
  <c r="X511" i="4"/>
  <c r="Y511" i="4" s="1"/>
  <c r="X512" i="4"/>
  <c r="Y512" i="4" s="1"/>
  <c r="X513" i="4"/>
  <c r="Y513" i="4" s="1"/>
  <c r="X514" i="4"/>
  <c r="Y514" i="4" s="1"/>
  <c r="X515" i="4"/>
  <c r="Y515" i="4" s="1"/>
  <c r="X516" i="4"/>
  <c r="Y516" i="4" s="1"/>
  <c r="X517" i="4"/>
  <c r="Y517" i="4" s="1"/>
  <c r="X518" i="4"/>
  <c r="Y518" i="4" s="1"/>
  <c r="X519" i="4"/>
  <c r="Y519" i="4" s="1"/>
  <c r="X520" i="4"/>
  <c r="Y520" i="4" s="1"/>
  <c r="X521" i="4"/>
  <c r="Y521" i="4" s="1"/>
  <c r="X522" i="4"/>
  <c r="Y522" i="4" s="1"/>
  <c r="X523" i="4"/>
  <c r="Y523" i="4" s="1"/>
  <c r="X524" i="4"/>
  <c r="Y524" i="4" s="1"/>
  <c r="X525" i="4"/>
  <c r="Y525" i="4" s="1"/>
  <c r="X526" i="4"/>
  <c r="Y526" i="4" s="1"/>
  <c r="X527" i="4"/>
  <c r="Y527" i="4" s="1"/>
  <c r="X528" i="4"/>
  <c r="Y528" i="4" s="1"/>
  <c r="X529" i="4"/>
  <c r="Y529" i="4" s="1"/>
  <c r="X530" i="4"/>
  <c r="Y530" i="4" s="1"/>
  <c r="X531" i="4"/>
  <c r="Y531" i="4" s="1"/>
  <c r="X532" i="4"/>
  <c r="Y532" i="4" s="1"/>
  <c r="X533" i="4"/>
  <c r="Y533" i="4" s="1"/>
  <c r="X534" i="4"/>
  <c r="Y534" i="4" s="1"/>
  <c r="X535" i="4"/>
  <c r="Y535" i="4" s="1"/>
  <c r="X536" i="4"/>
  <c r="Y536" i="4" s="1"/>
  <c r="X537" i="4"/>
  <c r="Y537" i="4" s="1"/>
  <c r="X538" i="4"/>
  <c r="Y538" i="4" s="1"/>
  <c r="X539" i="4"/>
  <c r="Y539" i="4" s="1"/>
  <c r="X540" i="4"/>
  <c r="Y540" i="4" s="1"/>
  <c r="X541" i="4"/>
  <c r="Y541" i="4" s="1"/>
  <c r="X542" i="4"/>
  <c r="Y542" i="4" s="1"/>
  <c r="X543" i="4"/>
  <c r="Y543" i="4" s="1"/>
  <c r="X544" i="4"/>
  <c r="Y544" i="4" s="1"/>
  <c r="X545" i="4"/>
  <c r="Y545" i="4" s="1"/>
  <c r="X546" i="4"/>
  <c r="Y546" i="4" s="1"/>
  <c r="X547" i="4"/>
  <c r="Y547" i="4" s="1"/>
  <c r="X548" i="4"/>
  <c r="Y548" i="4" s="1"/>
  <c r="X549" i="4"/>
  <c r="Y549" i="4" s="1"/>
  <c r="X550" i="4"/>
  <c r="Y550" i="4" s="1"/>
  <c r="X551" i="4"/>
  <c r="Y551" i="4" s="1"/>
  <c r="X552" i="4"/>
  <c r="Y552" i="4" s="1"/>
  <c r="X553" i="4"/>
  <c r="Y553" i="4" s="1"/>
  <c r="X554" i="4"/>
  <c r="Y554" i="4" s="1"/>
  <c r="X555" i="4"/>
  <c r="Y555" i="4" s="1"/>
  <c r="X556" i="4"/>
  <c r="Y556" i="4" s="1"/>
  <c r="X557" i="4"/>
  <c r="Y557" i="4" s="1"/>
  <c r="X558" i="4"/>
  <c r="Y558" i="4" s="1"/>
  <c r="X559" i="4"/>
  <c r="Y559" i="4" s="1"/>
  <c r="X560" i="4"/>
  <c r="Y560" i="4" s="1"/>
  <c r="X561" i="4"/>
  <c r="Y561" i="4" s="1"/>
  <c r="X562" i="4"/>
  <c r="Y562" i="4" s="1"/>
  <c r="X563" i="4"/>
  <c r="Y563" i="4" s="1"/>
  <c r="X564" i="4"/>
  <c r="Y564" i="4" s="1"/>
  <c r="X565" i="4"/>
  <c r="Y565" i="4" s="1"/>
  <c r="X566" i="4"/>
  <c r="Y566" i="4" s="1"/>
  <c r="X567" i="4"/>
  <c r="Y567" i="4" s="1"/>
  <c r="X568" i="4"/>
  <c r="Y568" i="4" s="1"/>
  <c r="X569" i="4"/>
  <c r="Y569" i="4" s="1"/>
  <c r="X570" i="4"/>
  <c r="Y570" i="4" s="1"/>
  <c r="X571" i="4"/>
  <c r="Y571" i="4" s="1"/>
  <c r="X572" i="4"/>
  <c r="Y572" i="4" s="1"/>
  <c r="X573" i="4"/>
  <c r="Y573" i="4" s="1"/>
  <c r="X574" i="4"/>
  <c r="Y574" i="4" s="1"/>
  <c r="X575" i="4"/>
  <c r="Y575" i="4" s="1"/>
  <c r="X576" i="4"/>
  <c r="Y576" i="4" s="1"/>
  <c r="X577" i="4"/>
  <c r="Y577" i="4" s="1"/>
  <c r="X578" i="4"/>
  <c r="Y578" i="4" s="1"/>
  <c r="X579" i="4"/>
  <c r="Y579" i="4" s="1"/>
  <c r="X580" i="4"/>
  <c r="Y580" i="4" s="1"/>
  <c r="X581" i="4"/>
  <c r="Y581" i="4" s="1"/>
  <c r="X582" i="4"/>
  <c r="Y582" i="4" s="1"/>
  <c r="X583" i="4"/>
  <c r="Y583" i="4" s="1"/>
  <c r="X584" i="4"/>
  <c r="Y584" i="4" s="1"/>
  <c r="X585" i="4"/>
  <c r="Y585" i="4" s="1"/>
  <c r="X586" i="4"/>
  <c r="Y586" i="4" s="1"/>
  <c r="X587" i="4"/>
  <c r="Y587" i="4" s="1"/>
  <c r="X588" i="4"/>
  <c r="Y588" i="4" s="1"/>
  <c r="X589" i="4"/>
  <c r="Y589" i="4" s="1"/>
  <c r="X590" i="4"/>
  <c r="Y590" i="4" s="1"/>
  <c r="X591" i="4"/>
  <c r="Y591" i="4" s="1"/>
  <c r="X592" i="4"/>
  <c r="Y592" i="4" s="1"/>
  <c r="X593" i="4"/>
  <c r="Y593" i="4" s="1"/>
  <c r="X594" i="4"/>
  <c r="Y594" i="4" s="1"/>
  <c r="X595" i="4"/>
  <c r="Y595" i="4" s="1"/>
  <c r="X596" i="4"/>
  <c r="Y596" i="4" s="1"/>
  <c r="X597" i="4"/>
  <c r="Y597" i="4" s="1"/>
  <c r="X598" i="4"/>
  <c r="Y598" i="4" s="1"/>
  <c r="X599" i="4"/>
  <c r="Y599" i="4" s="1"/>
  <c r="X600" i="4"/>
  <c r="Y600" i="4" s="1"/>
  <c r="X601" i="4"/>
  <c r="Y601" i="4" s="1"/>
  <c r="X602" i="4"/>
  <c r="Y602" i="4" s="1"/>
  <c r="X603" i="4"/>
  <c r="Y603" i="4" s="1"/>
  <c r="X604" i="4"/>
  <c r="Y604" i="4" s="1"/>
  <c r="X605" i="4"/>
  <c r="Y605" i="4" s="1"/>
  <c r="X606" i="4"/>
  <c r="Y606" i="4" s="1"/>
  <c r="X607" i="4"/>
  <c r="Y607" i="4" s="1"/>
  <c r="X608" i="4"/>
  <c r="Y608" i="4" s="1"/>
  <c r="X609" i="4"/>
  <c r="Y609" i="4" s="1"/>
  <c r="X610" i="4"/>
  <c r="Y610" i="4" s="1"/>
  <c r="X611" i="4"/>
  <c r="Y611" i="4" s="1"/>
  <c r="X612" i="4"/>
  <c r="Y612" i="4" s="1"/>
  <c r="X613" i="4"/>
  <c r="Y613" i="4" s="1"/>
  <c r="X614" i="4"/>
  <c r="Y614" i="4" s="1"/>
  <c r="X615" i="4"/>
  <c r="Y615" i="4" s="1"/>
  <c r="X616" i="4"/>
  <c r="Y616" i="4" s="1"/>
  <c r="X617" i="4"/>
  <c r="Y617" i="4" s="1"/>
  <c r="X618" i="4"/>
  <c r="Y618" i="4" s="1"/>
  <c r="X619" i="4"/>
  <c r="Y619" i="4" s="1"/>
  <c r="X620" i="4"/>
  <c r="Y620" i="4" s="1"/>
  <c r="X621" i="4"/>
  <c r="Y621" i="4" s="1"/>
  <c r="X622" i="4"/>
  <c r="Y622" i="4" s="1"/>
  <c r="X623" i="4"/>
  <c r="Y623" i="4" s="1"/>
  <c r="X624" i="4"/>
  <c r="Y624" i="4" s="1"/>
  <c r="X625" i="4"/>
  <c r="Y625" i="4" s="1"/>
  <c r="X626" i="4"/>
  <c r="Y626" i="4" s="1"/>
  <c r="X627" i="4"/>
  <c r="Y627" i="4" s="1"/>
  <c r="X628" i="4"/>
  <c r="Y628" i="4" s="1"/>
  <c r="X629" i="4"/>
  <c r="Y629" i="4" s="1"/>
  <c r="X630" i="4"/>
  <c r="Y630" i="4" s="1"/>
  <c r="X631" i="4"/>
  <c r="Y631" i="4" s="1"/>
  <c r="X632" i="4"/>
  <c r="Y632" i="4" s="1"/>
  <c r="X633" i="4"/>
  <c r="Y633" i="4" s="1"/>
  <c r="X634" i="4"/>
  <c r="Y634" i="4" s="1"/>
  <c r="X635" i="4"/>
  <c r="Y635" i="4" s="1"/>
  <c r="X636" i="4"/>
  <c r="Y636" i="4" s="1"/>
  <c r="X637" i="4"/>
  <c r="Y637" i="4" s="1"/>
  <c r="X638" i="4"/>
  <c r="Y638" i="4" s="1"/>
  <c r="X639" i="4"/>
  <c r="Y639" i="4" s="1"/>
  <c r="X640" i="4"/>
  <c r="Y640" i="4" s="1"/>
  <c r="X641" i="4"/>
  <c r="Y641" i="4" s="1"/>
  <c r="X642" i="4"/>
  <c r="Y642" i="4" s="1"/>
  <c r="X643" i="4"/>
  <c r="Y643" i="4" s="1"/>
  <c r="X644" i="4"/>
  <c r="Y644" i="4" s="1"/>
  <c r="X645" i="4"/>
  <c r="Y645" i="4" s="1"/>
  <c r="X646" i="4"/>
  <c r="Y646" i="4" s="1"/>
  <c r="X647" i="4"/>
  <c r="Y647" i="4" s="1"/>
  <c r="X648" i="4"/>
  <c r="Y648" i="4" s="1"/>
  <c r="X649" i="4"/>
  <c r="Y649" i="4" s="1"/>
  <c r="X650" i="4"/>
  <c r="Y650" i="4" s="1"/>
  <c r="X651" i="4"/>
  <c r="Y651" i="4" s="1"/>
  <c r="X652" i="4"/>
  <c r="Y652" i="4" s="1"/>
  <c r="X653" i="4"/>
  <c r="Y653" i="4" s="1"/>
  <c r="X654" i="4"/>
  <c r="Y654" i="4" s="1"/>
  <c r="X655" i="4"/>
  <c r="Y655" i="4" s="1"/>
  <c r="X656" i="4"/>
  <c r="Y656" i="4" s="1"/>
  <c r="X657" i="4"/>
  <c r="Y657" i="4" s="1"/>
  <c r="X658" i="4"/>
  <c r="Y658" i="4" s="1"/>
  <c r="X659" i="4"/>
  <c r="Y659" i="4" s="1"/>
  <c r="X660" i="4"/>
  <c r="Y660" i="4" s="1"/>
  <c r="X661" i="4"/>
  <c r="Y661" i="4" s="1"/>
  <c r="X662" i="4"/>
  <c r="Y662" i="4" s="1"/>
  <c r="X663" i="4"/>
  <c r="Y663" i="4" s="1"/>
  <c r="X664" i="4"/>
  <c r="Y664" i="4" s="1"/>
  <c r="X665" i="4"/>
  <c r="Y665" i="4" s="1"/>
  <c r="X666" i="4"/>
  <c r="Y666" i="4" s="1"/>
  <c r="X667" i="4"/>
  <c r="Y667" i="4" s="1"/>
  <c r="X668" i="4"/>
  <c r="Y668" i="4" s="1"/>
  <c r="X669" i="4"/>
  <c r="Y669" i="4" s="1"/>
  <c r="X670" i="4"/>
  <c r="Y670" i="4" s="1"/>
  <c r="X671" i="4"/>
  <c r="Y671" i="4" s="1"/>
  <c r="X672" i="4"/>
  <c r="Y672" i="4" s="1"/>
  <c r="X673" i="4"/>
  <c r="Y673" i="4" s="1"/>
  <c r="X674" i="4"/>
  <c r="Y674" i="4" s="1"/>
  <c r="X675" i="4"/>
  <c r="Y675" i="4" s="1"/>
  <c r="X676" i="4"/>
  <c r="Y676" i="4" s="1"/>
  <c r="X677" i="4"/>
  <c r="Y677" i="4" s="1"/>
  <c r="X678" i="4"/>
  <c r="Y678" i="4" s="1"/>
  <c r="X679" i="4"/>
  <c r="Y679" i="4" s="1"/>
  <c r="X680" i="4"/>
  <c r="Y680" i="4" s="1"/>
  <c r="X681" i="4"/>
  <c r="Y681" i="4" s="1"/>
  <c r="X682" i="4"/>
  <c r="Y682" i="4" s="1"/>
  <c r="X683" i="4"/>
  <c r="Y683" i="4" s="1"/>
  <c r="X684" i="4"/>
  <c r="Y684" i="4" s="1"/>
  <c r="X685" i="4"/>
  <c r="Y685" i="4" s="1"/>
  <c r="X686" i="4"/>
  <c r="Y686" i="4" s="1"/>
  <c r="X687" i="4"/>
  <c r="Y687" i="4" s="1"/>
  <c r="X688" i="4"/>
  <c r="Y688" i="4" s="1"/>
  <c r="X689" i="4"/>
  <c r="Y689" i="4" s="1"/>
  <c r="X690" i="4"/>
  <c r="Y690" i="4" s="1"/>
  <c r="X691" i="4"/>
  <c r="Y691" i="4" s="1"/>
  <c r="X692" i="4"/>
  <c r="Y692" i="4" s="1"/>
  <c r="X693" i="4"/>
  <c r="Y693" i="4" s="1"/>
  <c r="X694" i="4"/>
  <c r="Y694" i="4" s="1"/>
  <c r="X695" i="4"/>
  <c r="Y695" i="4" s="1"/>
  <c r="X696" i="4"/>
  <c r="Y696" i="4" s="1"/>
  <c r="X697" i="4"/>
  <c r="Y697" i="4" s="1"/>
  <c r="X698" i="4"/>
  <c r="Y698" i="4" s="1"/>
  <c r="X699" i="4"/>
  <c r="Y699" i="4" s="1"/>
  <c r="X700" i="4"/>
  <c r="Y700" i="4" s="1"/>
  <c r="X701" i="4"/>
  <c r="Y701" i="4" s="1"/>
  <c r="X702" i="4"/>
  <c r="Y702" i="4" s="1"/>
  <c r="X703" i="4"/>
  <c r="Y703" i="4" s="1"/>
  <c r="X704" i="4"/>
  <c r="Y704" i="4" s="1"/>
  <c r="X705" i="4"/>
  <c r="Y705" i="4" s="1"/>
  <c r="X706" i="4"/>
  <c r="Y706" i="4" s="1"/>
  <c r="X707" i="4"/>
  <c r="Y707" i="4" s="1"/>
  <c r="X708" i="4"/>
  <c r="Y708" i="4" s="1"/>
  <c r="X709" i="4"/>
  <c r="Y709" i="4" s="1"/>
  <c r="X710" i="4"/>
  <c r="Y710" i="4" s="1"/>
  <c r="X711" i="4"/>
  <c r="Y711" i="4" s="1"/>
  <c r="X712" i="4"/>
  <c r="Y712" i="4" s="1"/>
  <c r="X713" i="4"/>
  <c r="Y713" i="4" s="1"/>
  <c r="X714" i="4"/>
  <c r="Y714" i="4" s="1"/>
  <c r="X715" i="4"/>
  <c r="Y715" i="4" s="1"/>
  <c r="X716" i="4"/>
  <c r="Y716" i="4" s="1"/>
  <c r="X717" i="4"/>
  <c r="Y717" i="4" s="1"/>
  <c r="X718" i="4"/>
  <c r="Y718" i="4" s="1"/>
  <c r="X719" i="4"/>
  <c r="Y719" i="4" s="1"/>
  <c r="X720" i="4"/>
  <c r="Y720" i="4" s="1"/>
  <c r="X721" i="4"/>
  <c r="Y721" i="4" s="1"/>
  <c r="X722" i="4"/>
  <c r="Y722" i="4" s="1"/>
  <c r="X723" i="4"/>
  <c r="Y723" i="4" s="1"/>
  <c r="X724" i="4"/>
  <c r="Y724" i="4" s="1"/>
  <c r="X725" i="4"/>
  <c r="Y725" i="4" s="1"/>
  <c r="X726" i="4"/>
  <c r="Y726" i="4" s="1"/>
  <c r="X727" i="4"/>
  <c r="Y727" i="4" s="1"/>
  <c r="X728" i="4"/>
  <c r="Y728" i="4" s="1"/>
  <c r="X729" i="4"/>
  <c r="Y729" i="4" s="1"/>
  <c r="X730" i="4"/>
  <c r="Y730" i="4" s="1"/>
  <c r="X731" i="4"/>
  <c r="Y731" i="4" s="1"/>
  <c r="X732" i="4"/>
  <c r="Y732" i="4" s="1"/>
  <c r="X733" i="4"/>
  <c r="Y733" i="4" s="1"/>
  <c r="X734" i="4"/>
  <c r="Y734" i="4" s="1"/>
  <c r="X735" i="4"/>
  <c r="Y735" i="4" s="1"/>
  <c r="X736" i="4"/>
  <c r="Y736" i="4" s="1"/>
  <c r="X737" i="4"/>
  <c r="Y737" i="4" s="1"/>
  <c r="X738" i="4"/>
  <c r="Y738" i="4" s="1"/>
  <c r="X739" i="4"/>
  <c r="Y739" i="4" s="1"/>
  <c r="X740" i="4"/>
  <c r="Y740" i="4" s="1"/>
  <c r="X741" i="4"/>
  <c r="Y741" i="4" s="1"/>
  <c r="X742" i="4"/>
  <c r="Y742" i="4" s="1"/>
  <c r="X743" i="4"/>
  <c r="Y743" i="4" s="1"/>
  <c r="X744" i="4"/>
  <c r="Y744" i="4" s="1"/>
  <c r="X745" i="4"/>
  <c r="Y745" i="4" s="1"/>
  <c r="X746" i="4"/>
  <c r="Y746" i="4" s="1"/>
  <c r="X747" i="4"/>
  <c r="Y747" i="4" s="1"/>
  <c r="X748" i="4"/>
  <c r="Y748" i="4" s="1"/>
  <c r="X749" i="4"/>
  <c r="Y749" i="4" s="1"/>
  <c r="X750" i="4"/>
  <c r="Y750" i="4" s="1"/>
  <c r="X751" i="4"/>
  <c r="Y751" i="4" s="1"/>
  <c r="X752" i="4"/>
  <c r="Y752" i="4" s="1"/>
  <c r="X753" i="4"/>
  <c r="Y753" i="4" s="1"/>
  <c r="X754" i="4"/>
  <c r="Y754" i="4" s="1"/>
  <c r="X755" i="4"/>
  <c r="Y755" i="4" s="1"/>
  <c r="X756" i="4"/>
  <c r="Y756" i="4" s="1"/>
  <c r="X757" i="4"/>
  <c r="Y757" i="4" s="1"/>
  <c r="X758" i="4"/>
  <c r="Y758" i="4" s="1"/>
  <c r="X759" i="4"/>
  <c r="Y759" i="4" s="1"/>
  <c r="X760" i="4"/>
  <c r="Y760" i="4" s="1"/>
  <c r="X761" i="4"/>
  <c r="Y761" i="4" s="1"/>
  <c r="X762" i="4"/>
  <c r="Y762" i="4" s="1"/>
  <c r="X763" i="4"/>
  <c r="Y763" i="4" s="1"/>
  <c r="X764" i="4"/>
  <c r="Y764" i="4" s="1"/>
  <c r="X765" i="4"/>
  <c r="Y765" i="4" s="1"/>
  <c r="X766" i="4"/>
  <c r="Y766" i="4" s="1"/>
  <c r="X767" i="4"/>
  <c r="Y767" i="4" s="1"/>
  <c r="X768" i="4"/>
  <c r="Y768" i="4" s="1"/>
  <c r="X769" i="4"/>
  <c r="Y769" i="4" s="1"/>
  <c r="X770" i="4"/>
  <c r="Y770" i="4" s="1"/>
  <c r="X771" i="4"/>
  <c r="Y771" i="4" s="1"/>
  <c r="X772" i="4"/>
  <c r="Y772" i="4" s="1"/>
  <c r="X773" i="4"/>
  <c r="Y773" i="4" s="1"/>
  <c r="X774" i="4"/>
  <c r="Y774" i="4" s="1"/>
  <c r="X775" i="4"/>
  <c r="Y775" i="4" s="1"/>
  <c r="X776" i="4"/>
  <c r="Y776" i="4" s="1"/>
  <c r="X777" i="4"/>
  <c r="Y777" i="4" s="1"/>
  <c r="X778" i="4"/>
  <c r="Y778" i="4" s="1"/>
  <c r="X779" i="4"/>
  <c r="Y779" i="4" s="1"/>
  <c r="X780" i="4"/>
  <c r="Y780" i="4" s="1"/>
  <c r="X781" i="4"/>
  <c r="Y781" i="4" s="1"/>
  <c r="X782" i="4"/>
  <c r="Y782" i="4" s="1"/>
  <c r="X783" i="4"/>
  <c r="Y783" i="4" s="1"/>
  <c r="X784" i="4"/>
  <c r="Y784" i="4" s="1"/>
  <c r="X785" i="4"/>
  <c r="Y785" i="4" s="1"/>
  <c r="X786" i="4"/>
  <c r="Y786" i="4" s="1"/>
  <c r="X787" i="4"/>
  <c r="Y787" i="4" s="1"/>
  <c r="X788" i="4"/>
  <c r="Y788" i="4" s="1"/>
  <c r="X789" i="4"/>
  <c r="Y789" i="4" s="1"/>
  <c r="X790" i="4"/>
  <c r="Y790" i="4" s="1"/>
  <c r="X791" i="4"/>
  <c r="Y791" i="4" s="1"/>
  <c r="X792" i="4"/>
  <c r="Y792" i="4" s="1"/>
  <c r="X793" i="4"/>
  <c r="Y793" i="4" s="1"/>
  <c r="X794" i="4"/>
  <c r="Y794" i="4" s="1"/>
  <c r="X795" i="4"/>
  <c r="Y795" i="4" s="1"/>
  <c r="X796" i="4"/>
  <c r="Y796" i="4" s="1"/>
  <c r="X797" i="4"/>
  <c r="Y797" i="4" s="1"/>
  <c r="X798" i="4"/>
  <c r="Y798" i="4" s="1"/>
  <c r="X799" i="4"/>
  <c r="Y799" i="4" s="1"/>
  <c r="X800" i="4"/>
  <c r="Y800" i="4" s="1"/>
  <c r="X801" i="4"/>
  <c r="Y801" i="4" s="1"/>
  <c r="X802" i="4"/>
  <c r="Y802" i="4" s="1"/>
  <c r="X803" i="4"/>
  <c r="Y803" i="4" s="1"/>
  <c r="X804" i="4"/>
  <c r="Y804" i="4" s="1"/>
  <c r="X805" i="4"/>
  <c r="Y805" i="4" s="1"/>
  <c r="X806" i="4"/>
  <c r="Y806" i="4" s="1"/>
  <c r="X807" i="4"/>
  <c r="Y807" i="4" s="1"/>
  <c r="X808" i="4"/>
  <c r="Y808" i="4" s="1"/>
  <c r="X809" i="4"/>
  <c r="Y809" i="4" s="1"/>
  <c r="X810" i="4"/>
  <c r="Y810" i="4" s="1"/>
  <c r="X811" i="4"/>
  <c r="Y811" i="4" s="1"/>
  <c r="X812" i="4"/>
  <c r="Y812" i="4" s="1"/>
  <c r="X813" i="4"/>
  <c r="Y813" i="4" s="1"/>
  <c r="X814" i="4"/>
  <c r="Y814" i="4" s="1"/>
  <c r="X815" i="4"/>
  <c r="Y815" i="4" s="1"/>
  <c r="X816" i="4"/>
  <c r="Y816" i="4" s="1"/>
  <c r="X817" i="4"/>
  <c r="Y817" i="4" s="1"/>
  <c r="X818" i="4"/>
  <c r="Y818" i="4" s="1"/>
  <c r="X819" i="4"/>
  <c r="Y819" i="4" s="1"/>
  <c r="X820" i="4"/>
  <c r="Y820" i="4" s="1"/>
  <c r="X821" i="4"/>
  <c r="Y821" i="4" s="1"/>
  <c r="X822" i="4"/>
  <c r="Y822" i="4" s="1"/>
  <c r="X823" i="4"/>
  <c r="Y823" i="4" s="1"/>
  <c r="X824" i="4"/>
  <c r="Y824" i="4" s="1"/>
  <c r="X825" i="4"/>
  <c r="Y825" i="4" s="1"/>
  <c r="X826" i="4"/>
  <c r="Y826" i="4" s="1"/>
  <c r="X827" i="4"/>
  <c r="Y827" i="4" s="1"/>
  <c r="X828" i="4"/>
  <c r="Y828" i="4" s="1"/>
  <c r="X829" i="4"/>
  <c r="Y829" i="4" s="1"/>
  <c r="X830" i="4"/>
  <c r="Y830" i="4" s="1"/>
  <c r="X831" i="4"/>
  <c r="Y831" i="4" s="1"/>
  <c r="X832" i="4"/>
  <c r="Y832" i="4" s="1"/>
  <c r="X833" i="4"/>
  <c r="Y833" i="4" s="1"/>
  <c r="X834" i="4"/>
  <c r="Y834" i="4" s="1"/>
  <c r="X835" i="4"/>
  <c r="Y835" i="4" s="1"/>
  <c r="X836" i="4"/>
  <c r="Y836" i="4" s="1"/>
  <c r="X837" i="4"/>
  <c r="Y837" i="4" s="1"/>
  <c r="X838" i="4"/>
  <c r="Y838" i="4" s="1"/>
  <c r="X839" i="4"/>
  <c r="Y839" i="4" s="1"/>
  <c r="X840" i="4"/>
  <c r="Y840" i="4" s="1"/>
  <c r="X841" i="4"/>
  <c r="Y841" i="4" s="1"/>
  <c r="X842" i="4"/>
  <c r="Y842" i="4" s="1"/>
  <c r="X843" i="4"/>
  <c r="Y843" i="4" s="1"/>
  <c r="X844" i="4"/>
  <c r="Y844" i="4" s="1"/>
  <c r="X845" i="4"/>
  <c r="Y845" i="4" s="1"/>
  <c r="X846" i="4"/>
  <c r="Y846" i="4" s="1"/>
  <c r="X847" i="4"/>
  <c r="Y847" i="4" s="1"/>
  <c r="X848" i="4"/>
  <c r="Y848" i="4" s="1"/>
  <c r="X849" i="4"/>
  <c r="Y849" i="4" s="1"/>
  <c r="X850" i="4"/>
  <c r="Y850" i="4" s="1"/>
  <c r="X851" i="4"/>
  <c r="Y851" i="4" s="1"/>
  <c r="X852" i="4"/>
  <c r="Y852" i="4" s="1"/>
  <c r="X853" i="4"/>
  <c r="Y853" i="4" s="1"/>
  <c r="X854" i="4"/>
  <c r="Y854" i="4" s="1"/>
  <c r="X855" i="4"/>
  <c r="Y855" i="4" s="1"/>
  <c r="X856" i="4"/>
  <c r="Y856" i="4" s="1"/>
  <c r="X857" i="4"/>
  <c r="Y857" i="4" s="1"/>
  <c r="X858" i="4"/>
  <c r="Y858" i="4" s="1"/>
  <c r="X859" i="4"/>
  <c r="Y859" i="4" s="1"/>
  <c r="X860" i="4"/>
  <c r="Y860" i="4" s="1"/>
  <c r="X861" i="4"/>
  <c r="Y861" i="4" s="1"/>
  <c r="X862" i="4"/>
  <c r="Y862" i="4" s="1"/>
  <c r="X863" i="4"/>
  <c r="Y863" i="4" s="1"/>
  <c r="X864" i="4"/>
  <c r="Y864" i="4" s="1"/>
  <c r="X865" i="4"/>
  <c r="Y865" i="4" s="1"/>
  <c r="X866" i="4"/>
  <c r="Y866" i="4" s="1"/>
  <c r="X867" i="4"/>
  <c r="Y867" i="4" s="1"/>
  <c r="X868" i="4"/>
  <c r="Y868" i="4" s="1"/>
  <c r="X869" i="4"/>
  <c r="Y869" i="4" s="1"/>
  <c r="X870" i="4"/>
  <c r="Y870" i="4" s="1"/>
  <c r="X871" i="4"/>
  <c r="Y871" i="4" s="1"/>
  <c r="X872" i="4"/>
  <c r="Y872" i="4" s="1"/>
  <c r="X873" i="4"/>
  <c r="Y873" i="4" s="1"/>
  <c r="X874" i="4"/>
  <c r="Y874" i="4" s="1"/>
  <c r="X875" i="4"/>
  <c r="Y875" i="4" s="1"/>
  <c r="X876" i="4"/>
  <c r="Y876" i="4" s="1"/>
  <c r="X877" i="4"/>
  <c r="Y877" i="4" s="1"/>
  <c r="X878" i="4"/>
  <c r="Y878" i="4" s="1"/>
  <c r="X879" i="4"/>
  <c r="Y879" i="4" s="1"/>
  <c r="X880" i="4"/>
  <c r="Y880" i="4" s="1"/>
  <c r="X881" i="4"/>
  <c r="Y881" i="4" s="1"/>
  <c r="X882" i="4"/>
  <c r="Y882" i="4" s="1"/>
  <c r="X883" i="4"/>
  <c r="Y883" i="4" s="1"/>
  <c r="X884" i="4"/>
  <c r="Y884" i="4" s="1"/>
  <c r="X885" i="4"/>
  <c r="Y885" i="4" s="1"/>
  <c r="X886" i="4"/>
  <c r="Y886" i="4" s="1"/>
  <c r="X887" i="4"/>
  <c r="Y887" i="4" s="1"/>
  <c r="X888" i="4"/>
  <c r="Y888" i="4" s="1"/>
  <c r="X889" i="4"/>
  <c r="Y889" i="4" s="1"/>
  <c r="X890" i="4"/>
  <c r="Y890" i="4" s="1"/>
  <c r="X891" i="4"/>
  <c r="Y891" i="4" s="1"/>
  <c r="X892" i="4"/>
  <c r="Y892" i="4" s="1"/>
  <c r="X893" i="4"/>
  <c r="Y893" i="4" s="1"/>
  <c r="X894" i="4"/>
  <c r="Y894" i="4" s="1"/>
  <c r="X895" i="4"/>
  <c r="Y895" i="4" s="1"/>
  <c r="X896" i="4"/>
  <c r="Y896" i="4" s="1"/>
  <c r="X897" i="4"/>
  <c r="Y897" i="4" s="1"/>
  <c r="X898" i="4"/>
  <c r="Y898" i="4" s="1"/>
  <c r="X899" i="4"/>
  <c r="Y899" i="4" s="1"/>
  <c r="X900" i="4"/>
  <c r="Y900" i="4" s="1"/>
  <c r="X901" i="4"/>
  <c r="Y901" i="4" s="1"/>
  <c r="X902" i="4"/>
  <c r="Y902" i="4" s="1"/>
  <c r="X903" i="4"/>
  <c r="Y903" i="4" s="1"/>
  <c r="X904" i="4"/>
  <c r="Y904" i="4" s="1"/>
  <c r="X905" i="4"/>
  <c r="Y905" i="4" s="1"/>
  <c r="X906" i="4"/>
  <c r="Y906" i="4" s="1"/>
  <c r="X907" i="4"/>
  <c r="Y907" i="4" s="1"/>
  <c r="X908" i="4"/>
  <c r="Y908" i="4" s="1"/>
  <c r="X909" i="4"/>
  <c r="Y909" i="4" s="1"/>
  <c r="X910" i="4"/>
  <c r="Y910" i="4" s="1"/>
  <c r="X911" i="4"/>
  <c r="Y911" i="4" s="1"/>
  <c r="X912" i="4"/>
  <c r="Y912" i="4" s="1"/>
  <c r="X913" i="4"/>
  <c r="Y913" i="4" s="1"/>
  <c r="X914" i="4"/>
  <c r="Y914" i="4" s="1"/>
  <c r="X915" i="4"/>
  <c r="Y915" i="4" s="1"/>
  <c r="X916" i="4"/>
  <c r="Y916" i="4" s="1"/>
  <c r="X917" i="4"/>
  <c r="Y917" i="4" s="1"/>
  <c r="X918" i="4"/>
  <c r="Y918" i="4" s="1"/>
  <c r="X919" i="4"/>
  <c r="Y919" i="4" s="1"/>
  <c r="X920" i="4"/>
  <c r="Y920" i="4" s="1"/>
  <c r="X921" i="4"/>
  <c r="Y921" i="4" s="1"/>
  <c r="X922" i="4"/>
  <c r="Y922" i="4" s="1"/>
  <c r="X923" i="4"/>
  <c r="Y923" i="4" s="1"/>
  <c r="X924" i="4"/>
  <c r="Y924" i="4" s="1"/>
  <c r="X925" i="4"/>
  <c r="Y925" i="4" s="1"/>
  <c r="X926" i="4"/>
  <c r="Y926" i="4" s="1"/>
  <c r="X927" i="4"/>
  <c r="Y927" i="4" s="1"/>
  <c r="X928" i="4"/>
  <c r="Y928" i="4" s="1"/>
  <c r="X929" i="4"/>
  <c r="Y929" i="4" s="1"/>
  <c r="X930" i="4"/>
  <c r="Y930" i="4" s="1"/>
  <c r="X931" i="4"/>
  <c r="Y931" i="4" s="1"/>
  <c r="X932" i="4"/>
  <c r="Y932" i="4" s="1"/>
  <c r="X933" i="4"/>
  <c r="Y933" i="4" s="1"/>
  <c r="X934" i="4"/>
  <c r="Y934" i="4" s="1"/>
  <c r="X935" i="4"/>
  <c r="Y935" i="4" s="1"/>
  <c r="X936" i="4"/>
  <c r="Y936" i="4" s="1"/>
  <c r="X937" i="4"/>
  <c r="Y937" i="4" s="1"/>
  <c r="X938" i="4"/>
  <c r="Y938" i="4" s="1"/>
  <c r="X939" i="4"/>
  <c r="Y939" i="4" s="1"/>
  <c r="X940" i="4"/>
  <c r="Y940" i="4" s="1"/>
  <c r="X941" i="4"/>
  <c r="Y941" i="4" s="1"/>
  <c r="X942" i="4"/>
  <c r="Y942" i="4" s="1"/>
  <c r="X943" i="4"/>
  <c r="Y943" i="4" s="1"/>
  <c r="X944" i="4"/>
  <c r="Y944" i="4" s="1"/>
  <c r="X945" i="4"/>
  <c r="Y945" i="4" s="1"/>
  <c r="X946" i="4"/>
  <c r="Y946" i="4" s="1"/>
  <c r="X947" i="4"/>
  <c r="Y947" i="4" s="1"/>
  <c r="X948" i="4"/>
  <c r="Y948" i="4" s="1"/>
  <c r="X949" i="4"/>
  <c r="Y949" i="4" s="1"/>
  <c r="X950" i="4"/>
  <c r="Y950" i="4" s="1"/>
  <c r="X951" i="4"/>
  <c r="Y951" i="4" s="1"/>
  <c r="X952" i="4"/>
  <c r="Y952" i="4" s="1"/>
  <c r="X953" i="4"/>
  <c r="Y953" i="4" s="1"/>
  <c r="X954" i="4"/>
  <c r="Y954" i="4" s="1"/>
  <c r="X955" i="4"/>
  <c r="Y955" i="4" s="1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X1242" i="4"/>
  <c r="X1243" i="4"/>
  <c r="X1244" i="4"/>
  <c r="X1245" i="4"/>
  <c r="X1246" i="4"/>
  <c r="X1247" i="4"/>
  <c r="X1248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2" i="4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1431" i="4"/>
  <c r="X1432" i="4"/>
  <c r="X1433" i="4"/>
  <c r="X1434" i="4"/>
  <c r="X1435" i="4"/>
  <c r="X1436" i="4"/>
  <c r="X1437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3" i="4"/>
  <c r="X1454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0" i="4"/>
  <c r="X1471" i="4"/>
  <c r="X1472" i="4"/>
  <c r="X1473" i="4"/>
  <c r="X1474" i="4"/>
  <c r="X1475" i="4"/>
  <c r="X1476" i="4"/>
  <c r="X1477" i="4"/>
  <c r="X1478" i="4"/>
  <c r="X1479" i="4"/>
  <c r="X1480" i="4"/>
  <c r="X1481" i="4"/>
  <c r="X1482" i="4"/>
  <c r="X1483" i="4"/>
  <c r="X1484" i="4"/>
  <c r="X1485" i="4"/>
  <c r="X1486" i="4"/>
  <c r="X1487" i="4"/>
  <c r="X1488" i="4"/>
  <c r="X1489" i="4"/>
  <c r="X1490" i="4"/>
  <c r="X1491" i="4"/>
  <c r="X1492" i="4"/>
  <c r="X1493" i="4"/>
  <c r="X1494" i="4"/>
  <c r="X1495" i="4"/>
  <c r="X1496" i="4"/>
  <c r="X1497" i="4"/>
  <c r="X1498" i="4"/>
  <c r="X1499" i="4"/>
  <c r="X1500" i="4"/>
  <c r="X1501" i="4"/>
  <c r="X1502" i="4"/>
  <c r="X1503" i="4"/>
  <c r="X1504" i="4"/>
  <c r="X1505" i="4"/>
  <c r="X1506" i="4"/>
  <c r="X1507" i="4"/>
  <c r="X1508" i="4"/>
  <c r="X1509" i="4"/>
  <c r="X1510" i="4"/>
  <c r="X1511" i="4"/>
  <c r="X1512" i="4"/>
  <c r="X1513" i="4"/>
  <c r="X1514" i="4"/>
  <c r="X1515" i="4"/>
  <c r="X1516" i="4"/>
  <c r="X1517" i="4"/>
  <c r="X1518" i="4"/>
  <c r="X1519" i="4"/>
  <c r="X1520" i="4"/>
  <c r="X1521" i="4"/>
  <c r="X1522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39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Y1551" i="4" s="1"/>
  <c r="X1552" i="4"/>
  <c r="Y1552" i="4" s="1"/>
  <c r="X1553" i="4"/>
  <c r="Y1553" i="4" s="1"/>
  <c r="X1554" i="4"/>
  <c r="Y1554" i="4" s="1"/>
  <c r="X1555" i="4"/>
  <c r="Y1555" i="4" s="1"/>
  <c r="X1556" i="4"/>
  <c r="Y1556" i="4" s="1"/>
  <c r="X1557" i="4"/>
  <c r="Y1557" i="4" s="1"/>
  <c r="X1558" i="4"/>
  <c r="Y1558" i="4" s="1"/>
  <c r="X1559" i="4"/>
  <c r="Y1559" i="4" s="1"/>
  <c r="X1560" i="4"/>
  <c r="Y1560" i="4" s="1"/>
  <c r="X1561" i="4"/>
  <c r="Y1561" i="4" s="1"/>
  <c r="X1562" i="4"/>
  <c r="Y1562" i="4" s="1"/>
  <c r="X1563" i="4"/>
  <c r="Y1563" i="4" s="1"/>
  <c r="X1564" i="4"/>
  <c r="Y1564" i="4" s="1"/>
  <c r="X1565" i="4"/>
  <c r="Y1565" i="4" s="1"/>
  <c r="X1566" i="4"/>
  <c r="Y1566" i="4" s="1"/>
  <c r="X1567" i="4"/>
  <c r="Y1567" i="4" s="1"/>
  <c r="X1568" i="4"/>
  <c r="Y1568" i="4" s="1"/>
  <c r="X1569" i="4"/>
  <c r="Y1569" i="4" s="1"/>
  <c r="X1570" i="4"/>
  <c r="Y1570" i="4" s="1"/>
  <c r="X1571" i="4"/>
  <c r="Y1571" i="4" s="1"/>
  <c r="X1572" i="4"/>
  <c r="Y1572" i="4" s="1"/>
  <c r="X1573" i="4"/>
  <c r="Y1573" i="4" s="1"/>
  <c r="X1574" i="4"/>
  <c r="Y1574" i="4" s="1"/>
  <c r="X1575" i="4"/>
  <c r="Y1575" i="4" s="1"/>
  <c r="X1576" i="4"/>
  <c r="Y1576" i="4" s="1"/>
  <c r="X1577" i="4"/>
  <c r="Y1577" i="4" s="1"/>
  <c r="X1578" i="4"/>
  <c r="Y1578" i="4" s="1"/>
  <c r="X1579" i="4"/>
  <c r="Y1579" i="4" s="1"/>
  <c r="X1580" i="4"/>
  <c r="Y1580" i="4" s="1"/>
  <c r="X1581" i="4"/>
  <c r="Y1581" i="4" s="1"/>
  <c r="X1582" i="4"/>
  <c r="Y1582" i="4" s="1"/>
  <c r="X1583" i="4"/>
  <c r="Y1583" i="4" s="1"/>
  <c r="X1584" i="4"/>
  <c r="Y1584" i="4" s="1"/>
  <c r="X1585" i="4"/>
  <c r="Y1585" i="4" s="1"/>
  <c r="X1586" i="4"/>
  <c r="Y1586" i="4" s="1"/>
  <c r="X1587" i="4"/>
  <c r="Y1587" i="4" s="1"/>
  <c r="X1588" i="4"/>
  <c r="Y1588" i="4" s="1"/>
  <c r="X1589" i="4"/>
  <c r="Y1589" i="4" s="1"/>
  <c r="X1590" i="4"/>
  <c r="Y1590" i="4" s="1"/>
  <c r="X1591" i="4"/>
  <c r="Y1591" i="4" s="1"/>
  <c r="X1592" i="4"/>
  <c r="Y1592" i="4" s="1"/>
  <c r="X1593" i="4"/>
  <c r="Y1593" i="4" s="1"/>
  <c r="X1594" i="4"/>
  <c r="Y1594" i="4" s="1"/>
  <c r="X1595" i="4"/>
  <c r="Y1595" i="4" s="1"/>
  <c r="X1596" i="4"/>
  <c r="Y1596" i="4" s="1"/>
  <c r="X1597" i="4"/>
  <c r="Y1597" i="4" s="1"/>
  <c r="X1598" i="4"/>
  <c r="Y1598" i="4" s="1"/>
  <c r="X1599" i="4"/>
  <c r="Y1599" i="4" s="1"/>
  <c r="X1600" i="4"/>
  <c r="Y1600" i="4" s="1"/>
  <c r="X1601" i="4"/>
  <c r="Y1601" i="4" s="1"/>
  <c r="X1602" i="4"/>
  <c r="Y1602" i="4" s="1"/>
  <c r="X1603" i="4"/>
  <c r="Y1603" i="4" s="1"/>
  <c r="X1604" i="4"/>
  <c r="Y1604" i="4" s="1"/>
  <c r="X1605" i="4"/>
  <c r="Y1605" i="4" s="1"/>
  <c r="X1606" i="4"/>
  <c r="Y1606" i="4" s="1"/>
  <c r="X1607" i="4"/>
  <c r="Y1607" i="4" s="1"/>
  <c r="X1608" i="4"/>
  <c r="Y1608" i="4" s="1"/>
  <c r="X1609" i="4"/>
  <c r="Y1609" i="4" s="1"/>
  <c r="X1610" i="4"/>
  <c r="Y1610" i="4" s="1"/>
  <c r="X1611" i="4"/>
  <c r="Y1611" i="4" s="1"/>
  <c r="X1612" i="4"/>
  <c r="Y1612" i="4" s="1"/>
  <c r="X1613" i="4"/>
  <c r="Y1613" i="4" s="1"/>
  <c r="X1614" i="4"/>
  <c r="Y1614" i="4" s="1"/>
  <c r="X1615" i="4"/>
  <c r="Y1615" i="4" s="1"/>
  <c r="X1616" i="4"/>
  <c r="Y1616" i="4" s="1"/>
  <c r="X1617" i="4"/>
  <c r="Y1617" i="4" s="1"/>
  <c r="X1618" i="4"/>
  <c r="Y1618" i="4" s="1"/>
  <c r="X1619" i="4"/>
  <c r="Y1619" i="4" s="1"/>
  <c r="X1620" i="4"/>
  <c r="Y1620" i="4" s="1"/>
  <c r="X1621" i="4"/>
  <c r="Y1621" i="4" s="1"/>
  <c r="X1622" i="4"/>
  <c r="Y1622" i="4" s="1"/>
  <c r="X1623" i="4"/>
  <c r="Y1623" i="4" s="1"/>
  <c r="X1624" i="4"/>
  <c r="Y1624" i="4" s="1"/>
  <c r="X1625" i="4"/>
  <c r="Y1625" i="4" s="1"/>
  <c r="X1626" i="4"/>
  <c r="Y1626" i="4" s="1"/>
  <c r="X1627" i="4"/>
  <c r="Y1627" i="4" s="1"/>
  <c r="X1628" i="4"/>
  <c r="Y1628" i="4" s="1"/>
  <c r="X1629" i="4"/>
  <c r="Y1629" i="4" s="1"/>
  <c r="X1630" i="4"/>
  <c r="Y1630" i="4" s="1"/>
  <c r="X1631" i="4"/>
  <c r="Y1631" i="4" s="1"/>
  <c r="X1632" i="4"/>
  <c r="Y1632" i="4" s="1"/>
  <c r="X1633" i="4"/>
  <c r="Y1633" i="4" s="1"/>
  <c r="X1634" i="4"/>
  <c r="Y1634" i="4" s="1"/>
  <c r="X1635" i="4"/>
  <c r="Y1635" i="4" s="1"/>
  <c r="X1636" i="4"/>
  <c r="Y1636" i="4" s="1"/>
  <c r="X1637" i="4"/>
  <c r="Y1637" i="4" s="1"/>
  <c r="X1638" i="4"/>
  <c r="Y1638" i="4" s="1"/>
  <c r="X1639" i="4"/>
  <c r="Y1639" i="4" s="1"/>
  <c r="X1640" i="4"/>
  <c r="Y1640" i="4" s="1"/>
  <c r="X1641" i="4"/>
  <c r="Y1641" i="4" s="1"/>
  <c r="X1642" i="4"/>
  <c r="Y1642" i="4" s="1"/>
  <c r="X1643" i="4"/>
  <c r="Y1643" i="4" s="1"/>
  <c r="X1644" i="4"/>
  <c r="Y1644" i="4" s="1"/>
  <c r="X1645" i="4"/>
  <c r="Y1645" i="4" s="1"/>
  <c r="X1646" i="4"/>
  <c r="Y1646" i="4" s="1"/>
  <c r="X1647" i="4"/>
  <c r="Y1647" i="4" s="1"/>
  <c r="X1648" i="4"/>
  <c r="Y1648" i="4" s="1"/>
  <c r="X1649" i="4"/>
  <c r="Y1649" i="4" s="1"/>
  <c r="X1650" i="4"/>
  <c r="Y1650" i="4" s="1"/>
  <c r="X1651" i="4"/>
  <c r="Y1651" i="4" s="1"/>
  <c r="X1652" i="4"/>
  <c r="Y1652" i="4" s="1"/>
  <c r="X1653" i="4"/>
  <c r="Y1653" i="4" s="1"/>
  <c r="X1654" i="4"/>
  <c r="Y1654" i="4" s="1"/>
  <c r="X1655" i="4"/>
  <c r="Y1655" i="4" s="1"/>
  <c r="X1656" i="4"/>
  <c r="Y1656" i="4" s="1"/>
  <c r="X1657" i="4"/>
  <c r="Y1657" i="4" s="1"/>
  <c r="X1658" i="4"/>
  <c r="Y1658" i="4" s="1"/>
  <c r="X1659" i="4"/>
  <c r="Y1659" i="4" s="1"/>
  <c r="X1660" i="4"/>
  <c r="Y1660" i="4" s="1"/>
  <c r="X1661" i="4"/>
  <c r="Y1661" i="4" s="1"/>
  <c r="X1662" i="4"/>
  <c r="Y1662" i="4" s="1"/>
  <c r="X1663" i="4"/>
  <c r="Y1663" i="4" s="1"/>
  <c r="X1664" i="4"/>
  <c r="Y1664" i="4" s="1"/>
  <c r="X1665" i="4"/>
  <c r="Y1665" i="4" s="1"/>
  <c r="X1666" i="4"/>
  <c r="Y1666" i="4" s="1"/>
  <c r="X1667" i="4"/>
  <c r="Y1667" i="4" s="1"/>
  <c r="X1668" i="4"/>
  <c r="Y1668" i="4" s="1"/>
  <c r="X1669" i="4"/>
  <c r="Y1669" i="4" s="1"/>
  <c r="X1670" i="4"/>
  <c r="Y1670" i="4" s="1"/>
  <c r="X1671" i="4"/>
  <c r="Y1671" i="4" s="1"/>
  <c r="X1672" i="4"/>
  <c r="Y1672" i="4" s="1"/>
  <c r="X1673" i="4"/>
  <c r="Y1673" i="4" s="1"/>
  <c r="X1674" i="4"/>
  <c r="Y1674" i="4" s="1"/>
  <c r="X1675" i="4"/>
  <c r="Y1675" i="4" s="1"/>
  <c r="X1676" i="4"/>
  <c r="Y1676" i="4" s="1"/>
  <c r="X1677" i="4"/>
  <c r="Y1677" i="4" s="1"/>
  <c r="X1678" i="4"/>
  <c r="Y1678" i="4" s="1"/>
  <c r="X1679" i="4"/>
  <c r="Y1679" i="4" s="1"/>
  <c r="X1680" i="4"/>
  <c r="Y1680" i="4" s="1"/>
  <c r="X1681" i="4"/>
  <c r="Y1681" i="4" s="1"/>
  <c r="X1682" i="4"/>
  <c r="Y1682" i="4" s="1"/>
  <c r="X1683" i="4"/>
  <c r="Y1683" i="4" s="1"/>
  <c r="X1684" i="4"/>
  <c r="Y1684" i="4" s="1"/>
  <c r="X1685" i="4"/>
  <c r="Y1685" i="4" s="1"/>
  <c r="X1686" i="4"/>
  <c r="Y1686" i="4" s="1"/>
  <c r="X1687" i="4"/>
  <c r="Y1687" i="4" s="1"/>
  <c r="X1688" i="4"/>
  <c r="Y1688" i="4" s="1"/>
  <c r="X1689" i="4"/>
  <c r="Y1689" i="4" s="1"/>
  <c r="X1690" i="4"/>
  <c r="Y1690" i="4" s="1"/>
  <c r="X1691" i="4"/>
  <c r="Y1691" i="4" s="1"/>
  <c r="X1692" i="4"/>
  <c r="Y1692" i="4" s="1"/>
  <c r="X1693" i="4"/>
  <c r="Y1693" i="4" s="1"/>
  <c r="X1694" i="4"/>
  <c r="Y1694" i="4" s="1"/>
  <c r="X1695" i="4"/>
  <c r="Y1695" i="4" s="1"/>
  <c r="X1696" i="4"/>
  <c r="Y1696" i="4" s="1"/>
  <c r="X1697" i="4"/>
  <c r="Y1697" i="4" s="1"/>
  <c r="X1698" i="4"/>
  <c r="Y1698" i="4" s="1"/>
  <c r="X1699" i="4"/>
  <c r="Y1699" i="4" s="1"/>
  <c r="X1700" i="4"/>
  <c r="Y1700" i="4" s="1"/>
  <c r="X1701" i="4"/>
  <c r="Y1701" i="4" s="1"/>
  <c r="X1702" i="4"/>
  <c r="Y1702" i="4" s="1"/>
  <c r="X1703" i="4"/>
  <c r="Y1703" i="4" s="1"/>
  <c r="X1704" i="4"/>
  <c r="Y1704" i="4" s="1"/>
  <c r="X1705" i="4"/>
  <c r="Y1705" i="4" s="1"/>
  <c r="X1706" i="4"/>
  <c r="Y1706" i="4" s="1"/>
  <c r="X1707" i="4"/>
  <c r="Y1707" i="4" s="1"/>
  <c r="X1708" i="4"/>
  <c r="Y1708" i="4" s="1"/>
  <c r="X1709" i="4"/>
  <c r="Y1709" i="4" s="1"/>
  <c r="X1710" i="4"/>
  <c r="Y1710" i="4" s="1"/>
  <c r="X1711" i="4"/>
  <c r="Y1711" i="4" s="1"/>
  <c r="X1712" i="4"/>
  <c r="Y1712" i="4" s="1"/>
  <c r="X1713" i="4"/>
  <c r="Y1713" i="4" s="1"/>
  <c r="X1714" i="4"/>
  <c r="Y1714" i="4" s="1"/>
  <c r="X1715" i="4"/>
  <c r="Y1715" i="4" s="1"/>
  <c r="X1716" i="4"/>
  <c r="Y1716" i="4" s="1"/>
  <c r="X1717" i="4"/>
  <c r="Y1717" i="4" s="1"/>
  <c r="X1718" i="4"/>
  <c r="Y1718" i="4" s="1"/>
  <c r="X1719" i="4"/>
  <c r="Y1719" i="4" s="1"/>
  <c r="X1720" i="4"/>
  <c r="Y1720" i="4" s="1"/>
  <c r="X1721" i="4"/>
  <c r="Y1721" i="4" s="1"/>
  <c r="X1722" i="4"/>
  <c r="Y1722" i="4" s="1"/>
  <c r="X1723" i="4"/>
  <c r="Y1723" i="4" s="1"/>
  <c r="X1724" i="4"/>
  <c r="Y1724" i="4" s="1"/>
  <c r="X1725" i="4"/>
  <c r="Y1725" i="4" s="1"/>
  <c r="X1726" i="4"/>
  <c r="Y1726" i="4" s="1"/>
  <c r="X1727" i="4"/>
  <c r="Y1727" i="4" s="1"/>
  <c r="X1728" i="4"/>
  <c r="Y1728" i="4" s="1"/>
  <c r="X1729" i="4"/>
  <c r="Y1729" i="4" s="1"/>
  <c r="X1730" i="4"/>
  <c r="Y1730" i="4" s="1"/>
  <c r="X1731" i="4"/>
  <c r="Y1731" i="4" s="1"/>
  <c r="X1732" i="4"/>
  <c r="Y1732" i="4" s="1"/>
  <c r="X1733" i="4"/>
  <c r="Y1733" i="4" s="1"/>
  <c r="X1734" i="4"/>
  <c r="Y1734" i="4" s="1"/>
  <c r="X1735" i="4"/>
  <c r="Y1735" i="4" s="1"/>
  <c r="X1736" i="4"/>
  <c r="Y1736" i="4" s="1"/>
  <c r="X1737" i="4"/>
  <c r="Y1737" i="4" s="1"/>
  <c r="X1738" i="4"/>
  <c r="Y1738" i="4" s="1"/>
  <c r="X1739" i="4"/>
  <c r="Y1739" i="4" s="1"/>
  <c r="X1740" i="4"/>
  <c r="Y1740" i="4" s="1"/>
  <c r="X1741" i="4"/>
  <c r="Y1741" i="4" s="1"/>
  <c r="X1742" i="4"/>
  <c r="Y1742" i="4" s="1"/>
  <c r="X1743" i="4"/>
  <c r="Y1743" i="4" s="1"/>
  <c r="X1744" i="4"/>
  <c r="Y1744" i="4" s="1"/>
  <c r="X1745" i="4"/>
  <c r="Y1745" i="4" s="1"/>
  <c r="X1746" i="4"/>
  <c r="Y1746" i="4" s="1"/>
  <c r="X1747" i="4"/>
  <c r="Y1747" i="4" s="1"/>
  <c r="X1748" i="4"/>
  <c r="Y1748" i="4" s="1"/>
  <c r="X1749" i="4"/>
  <c r="Y1749" i="4" s="1"/>
  <c r="X1750" i="4"/>
  <c r="Y1750" i="4" s="1"/>
  <c r="X1751" i="4"/>
  <c r="Y1751" i="4" s="1"/>
  <c r="X1752" i="4"/>
  <c r="Y1752" i="4" s="1"/>
  <c r="X1753" i="4"/>
  <c r="Y1753" i="4" s="1"/>
  <c r="X1754" i="4"/>
  <c r="Y1754" i="4" s="1"/>
  <c r="X1755" i="4"/>
  <c r="Y1755" i="4" s="1"/>
  <c r="X1756" i="4"/>
  <c r="Y1756" i="4" s="1"/>
  <c r="X1757" i="4"/>
  <c r="Y1757" i="4" s="1"/>
  <c r="X1758" i="4"/>
  <c r="Y1758" i="4" s="1"/>
  <c r="X1759" i="4"/>
  <c r="Y1759" i="4" s="1"/>
  <c r="X1760" i="4"/>
  <c r="Y1760" i="4" s="1"/>
  <c r="X1761" i="4"/>
  <c r="Y1761" i="4" s="1"/>
  <c r="X1762" i="4"/>
  <c r="Y1762" i="4" s="1"/>
  <c r="X1763" i="4"/>
  <c r="Y1763" i="4" s="1"/>
  <c r="X1764" i="4"/>
  <c r="Y1764" i="4" s="1"/>
  <c r="X1765" i="4"/>
  <c r="Y1765" i="4" s="1"/>
  <c r="X1766" i="4"/>
  <c r="Y1766" i="4" s="1"/>
  <c r="X1767" i="4"/>
  <c r="Y1767" i="4" s="1"/>
  <c r="X1768" i="4"/>
  <c r="Y1768" i="4" s="1"/>
  <c r="X1769" i="4"/>
  <c r="Y1769" i="4" s="1"/>
  <c r="X1770" i="4"/>
  <c r="Y1770" i="4" s="1"/>
  <c r="X1771" i="4"/>
  <c r="Y1771" i="4" s="1"/>
  <c r="X1772" i="4"/>
  <c r="Y1772" i="4" s="1"/>
  <c r="X1773" i="4"/>
  <c r="Y1773" i="4" s="1"/>
  <c r="X1774" i="4"/>
  <c r="X1775" i="4"/>
  <c r="X1776" i="4"/>
  <c r="X1777" i="4"/>
  <c r="X1778" i="4"/>
  <c r="X1779" i="4"/>
  <c r="X1780" i="4"/>
  <c r="X1781" i="4"/>
  <c r="X1782" i="4"/>
  <c r="X1783" i="4"/>
  <c r="X1784" i="4"/>
  <c r="X1785" i="4"/>
  <c r="X1786" i="4"/>
  <c r="X1787" i="4"/>
  <c r="X1788" i="4"/>
  <c r="X1789" i="4"/>
  <c r="X1790" i="4"/>
  <c r="X1791" i="4"/>
  <c r="X1792" i="4"/>
  <c r="X1793" i="4"/>
  <c r="X1794" i="4"/>
  <c r="X1795" i="4"/>
  <c r="X1796" i="4"/>
  <c r="X1797" i="4"/>
  <c r="X1798" i="4"/>
  <c r="X1799" i="4"/>
  <c r="X1800" i="4"/>
  <c r="X1801" i="4"/>
  <c r="X1802" i="4"/>
  <c r="X1803" i="4"/>
  <c r="X1804" i="4"/>
  <c r="X1805" i="4"/>
  <c r="X1806" i="4"/>
  <c r="X1807" i="4"/>
  <c r="X1808" i="4"/>
  <c r="X1809" i="4"/>
  <c r="X1810" i="4"/>
  <c r="X1811" i="4"/>
  <c r="X1812" i="4"/>
  <c r="X1813" i="4"/>
  <c r="X1814" i="4"/>
  <c r="X1815" i="4"/>
  <c r="X1816" i="4"/>
  <c r="X1817" i="4"/>
  <c r="X1818" i="4"/>
  <c r="X1819" i="4"/>
  <c r="X1820" i="4"/>
  <c r="X1821" i="4"/>
  <c r="X1822" i="4"/>
  <c r="X1823" i="4"/>
  <c r="X1824" i="4"/>
  <c r="X1825" i="4"/>
  <c r="X1826" i="4"/>
  <c r="X1827" i="4"/>
  <c r="X1828" i="4"/>
  <c r="X1829" i="4"/>
  <c r="X1830" i="4"/>
  <c r="X1831" i="4"/>
  <c r="X1832" i="4"/>
  <c r="X1833" i="4"/>
  <c r="X1834" i="4"/>
  <c r="X1835" i="4"/>
  <c r="X1836" i="4"/>
  <c r="X1837" i="4"/>
  <c r="X1838" i="4"/>
  <c r="X1839" i="4"/>
  <c r="X1840" i="4"/>
  <c r="X1841" i="4"/>
  <c r="X1842" i="4"/>
  <c r="X1843" i="4"/>
  <c r="X1844" i="4"/>
  <c r="X1845" i="4"/>
  <c r="X1846" i="4"/>
  <c r="X1847" i="4"/>
  <c r="X1848" i="4"/>
  <c r="X1849" i="4"/>
  <c r="X1850" i="4"/>
  <c r="X1851" i="4"/>
  <c r="X1852" i="4"/>
  <c r="X1853" i="4"/>
  <c r="X1854" i="4"/>
  <c r="X1855" i="4"/>
  <c r="X1856" i="4"/>
  <c r="X1857" i="4"/>
  <c r="X1858" i="4"/>
  <c r="X1859" i="4"/>
  <c r="X1860" i="4"/>
  <c r="X1861" i="4"/>
  <c r="X1862" i="4"/>
  <c r="X1863" i="4"/>
  <c r="X1864" i="4"/>
  <c r="X1865" i="4"/>
  <c r="X1866" i="4"/>
  <c r="X1867" i="4"/>
  <c r="X1868" i="4"/>
  <c r="X1869" i="4"/>
  <c r="X1870" i="4"/>
  <c r="X1871" i="4"/>
  <c r="X1872" i="4"/>
  <c r="X1873" i="4"/>
  <c r="X1874" i="4"/>
  <c r="X1875" i="4"/>
  <c r="X1876" i="4"/>
  <c r="X1877" i="4"/>
  <c r="X1878" i="4"/>
  <c r="X1879" i="4"/>
  <c r="X1880" i="4"/>
  <c r="X1881" i="4"/>
  <c r="X1882" i="4"/>
  <c r="X1883" i="4"/>
  <c r="X1884" i="4"/>
  <c r="X1885" i="4"/>
  <c r="X1886" i="4"/>
  <c r="X1887" i="4"/>
  <c r="X1888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2" i="4"/>
  <c r="X1903" i="4"/>
  <c r="X1904" i="4"/>
  <c r="X1905" i="4"/>
  <c r="X1906" i="4"/>
  <c r="X1907" i="4"/>
  <c r="X1908" i="4"/>
  <c r="X1909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X1924" i="4"/>
  <c r="X1925" i="4"/>
  <c r="X1926" i="4"/>
  <c r="X1927" i="4"/>
  <c r="X1928" i="4"/>
  <c r="X1929" i="4"/>
  <c r="X1930" i="4"/>
  <c r="X1931" i="4"/>
  <c r="X1932" i="4"/>
  <c r="X1933" i="4"/>
  <c r="X1934" i="4"/>
  <c r="X1935" i="4"/>
  <c r="X1936" i="4"/>
  <c r="X1937" i="4"/>
  <c r="X1938" i="4"/>
  <c r="X1939" i="4"/>
  <c r="X1940" i="4"/>
  <c r="X1941" i="4"/>
  <c r="X1942" i="4"/>
  <c r="X1943" i="4"/>
  <c r="X1944" i="4"/>
  <c r="X1945" i="4"/>
  <c r="X1946" i="4"/>
  <c r="X1947" i="4"/>
  <c r="X1948" i="4"/>
  <c r="X1949" i="4"/>
  <c r="X1950" i="4"/>
  <c r="X1951" i="4"/>
  <c r="X1952" i="4"/>
  <c r="X1953" i="4"/>
  <c r="X1954" i="4"/>
  <c r="X1955" i="4"/>
  <c r="X1956" i="4"/>
  <c r="X1957" i="4"/>
  <c r="X1958" i="4"/>
  <c r="X1959" i="4"/>
  <c r="X1960" i="4"/>
  <c r="X1961" i="4"/>
  <c r="X1962" i="4"/>
  <c r="X1963" i="4"/>
  <c r="X1964" i="4"/>
  <c r="X1965" i="4"/>
  <c r="X1966" i="4"/>
  <c r="X1967" i="4"/>
  <c r="X1968" i="4"/>
  <c r="X1969" i="4"/>
  <c r="X1970" i="4"/>
  <c r="X1971" i="4"/>
  <c r="X1972" i="4"/>
  <c r="X1973" i="4"/>
  <c r="X1974" i="4"/>
  <c r="X1975" i="4"/>
  <c r="X1976" i="4"/>
  <c r="X1977" i="4"/>
  <c r="X1978" i="4"/>
  <c r="X1979" i="4"/>
  <c r="X1980" i="4"/>
  <c r="X1981" i="4"/>
  <c r="X1982" i="4"/>
  <c r="X1983" i="4"/>
  <c r="X1984" i="4"/>
  <c r="X1985" i="4"/>
  <c r="X1986" i="4"/>
  <c r="X1987" i="4"/>
  <c r="X1988" i="4"/>
  <c r="X1989" i="4"/>
  <c r="X1990" i="4"/>
  <c r="X1991" i="4"/>
  <c r="X1992" i="4"/>
  <c r="X1993" i="4"/>
  <c r="X1994" i="4"/>
  <c r="X1995" i="4"/>
  <c r="X1996" i="4"/>
  <c r="X1997" i="4"/>
  <c r="X1998" i="4"/>
  <c r="X1999" i="4"/>
  <c r="X2000" i="4"/>
  <c r="X2001" i="4"/>
  <c r="X2002" i="4"/>
  <c r="X2003" i="4"/>
  <c r="X2004" i="4"/>
  <c r="X2005" i="4"/>
  <c r="X2006" i="4"/>
  <c r="X2007" i="4"/>
  <c r="X2008" i="4"/>
  <c r="X2009" i="4"/>
  <c r="X2010" i="4"/>
  <c r="X2011" i="4"/>
  <c r="X2012" i="4"/>
  <c r="X2013" i="4"/>
  <c r="X2014" i="4"/>
  <c r="X2015" i="4"/>
  <c r="X2016" i="4"/>
  <c r="X2017" i="4"/>
  <c r="X2018" i="4"/>
  <c r="X2019" i="4"/>
  <c r="X2020" i="4"/>
  <c r="X2021" i="4"/>
  <c r="X2022" i="4"/>
  <c r="X2023" i="4"/>
  <c r="X2024" i="4"/>
  <c r="X2025" i="4"/>
  <c r="X2026" i="4"/>
  <c r="X2027" i="4"/>
  <c r="X2028" i="4"/>
  <c r="X2029" i="4"/>
  <c r="X2030" i="4"/>
  <c r="X2031" i="4"/>
  <c r="X2032" i="4"/>
  <c r="X2033" i="4"/>
  <c r="X2034" i="4"/>
  <c r="X2035" i="4"/>
  <c r="X2036" i="4"/>
  <c r="X2037" i="4"/>
  <c r="X2038" i="4"/>
  <c r="X2039" i="4"/>
  <c r="X2040" i="4"/>
  <c r="X2041" i="4"/>
  <c r="X2042" i="4"/>
  <c r="X2043" i="4"/>
  <c r="X2044" i="4"/>
  <c r="X2045" i="4"/>
  <c r="X2046" i="4"/>
  <c r="X2047" i="4"/>
  <c r="X2048" i="4"/>
  <c r="X2049" i="4"/>
  <c r="X2050" i="4"/>
  <c r="X2051" i="4"/>
  <c r="X2052" i="4"/>
  <c r="X2053" i="4"/>
  <c r="X2054" i="4"/>
  <c r="X2055" i="4"/>
  <c r="X2056" i="4"/>
  <c r="X2057" i="4"/>
  <c r="X2058" i="4"/>
  <c r="X2059" i="4"/>
  <c r="X2060" i="4"/>
  <c r="X2061" i="4"/>
  <c r="X2062" i="4"/>
  <c r="X2063" i="4"/>
  <c r="X2064" i="4"/>
  <c r="X2065" i="4"/>
  <c r="X2066" i="4"/>
  <c r="X2067" i="4"/>
  <c r="X2068" i="4"/>
  <c r="X2069" i="4"/>
  <c r="X2070" i="4"/>
  <c r="X2071" i="4"/>
  <c r="X2072" i="4"/>
  <c r="X2073" i="4"/>
  <c r="X2074" i="4"/>
  <c r="X2075" i="4"/>
  <c r="X2076" i="4"/>
  <c r="X2077" i="4"/>
  <c r="X2078" i="4"/>
  <c r="X2079" i="4"/>
  <c r="X2080" i="4"/>
  <c r="X2081" i="4"/>
  <c r="X2082" i="4"/>
  <c r="X2083" i="4"/>
  <c r="X2084" i="4"/>
  <c r="X2085" i="4"/>
  <c r="X2086" i="4"/>
  <c r="X2087" i="4"/>
  <c r="X2088" i="4"/>
  <c r="X2089" i="4"/>
  <c r="X2090" i="4"/>
  <c r="X2091" i="4"/>
  <c r="X2092" i="4"/>
  <c r="X2093" i="4"/>
  <c r="X2094" i="4"/>
  <c r="X2095" i="4"/>
  <c r="X2096" i="4"/>
  <c r="X2097" i="4"/>
  <c r="X2098" i="4"/>
  <c r="X2099" i="4"/>
  <c r="X2100" i="4"/>
  <c r="X2101" i="4"/>
  <c r="X2102" i="4"/>
  <c r="X2103" i="4"/>
  <c r="X2104" i="4"/>
  <c r="X2105" i="4"/>
  <c r="X2106" i="4"/>
  <c r="X2107" i="4"/>
  <c r="X2108" i="4"/>
  <c r="X2109" i="4"/>
  <c r="X2110" i="4"/>
  <c r="X2111" i="4"/>
  <c r="X2112" i="4"/>
  <c r="X2113" i="4"/>
  <c r="X2114" i="4"/>
  <c r="X2115" i="4"/>
  <c r="X2116" i="4"/>
  <c r="X2117" i="4"/>
  <c r="X2118" i="4"/>
  <c r="X2119" i="4"/>
  <c r="X2120" i="4"/>
  <c r="X2121" i="4"/>
  <c r="X2122" i="4"/>
  <c r="X2123" i="4"/>
  <c r="X2124" i="4"/>
  <c r="X2125" i="4"/>
  <c r="X2126" i="4"/>
  <c r="X2127" i="4"/>
  <c r="X2128" i="4"/>
  <c r="X2129" i="4"/>
  <c r="X2130" i="4"/>
  <c r="X2131" i="4"/>
  <c r="X2132" i="4"/>
  <c r="X2133" i="4"/>
  <c r="X2134" i="4"/>
  <c r="X2135" i="4"/>
  <c r="X2136" i="4"/>
  <c r="X2137" i="4"/>
  <c r="X2138" i="4"/>
  <c r="X2139" i="4"/>
  <c r="X2140" i="4"/>
  <c r="X2141" i="4"/>
  <c r="X2142" i="4"/>
  <c r="X2143" i="4"/>
  <c r="X2144" i="4"/>
  <c r="X2145" i="4"/>
  <c r="X2146" i="4"/>
  <c r="X2147" i="4"/>
  <c r="X2148" i="4"/>
  <c r="X2149" i="4"/>
  <c r="X2150" i="4"/>
  <c r="X2151" i="4"/>
  <c r="X2152" i="4"/>
  <c r="X2153" i="4"/>
  <c r="X2154" i="4"/>
  <c r="X2155" i="4"/>
  <c r="X2156" i="4"/>
  <c r="X2157" i="4"/>
  <c r="X2158" i="4"/>
  <c r="X2159" i="4"/>
  <c r="X2160" i="4"/>
  <c r="X2161" i="4"/>
  <c r="X2162" i="4"/>
  <c r="X2163" i="4"/>
  <c r="X2164" i="4"/>
  <c r="X2165" i="4"/>
  <c r="X2166" i="4"/>
  <c r="X2167" i="4"/>
  <c r="X2168" i="4"/>
  <c r="X2169" i="4"/>
  <c r="X2170" i="4"/>
  <c r="X2171" i="4"/>
  <c r="X2172" i="4"/>
  <c r="X2173" i="4"/>
  <c r="X2174" i="4"/>
  <c r="X2175" i="4"/>
  <c r="X2176" i="4"/>
  <c r="X2177" i="4"/>
  <c r="X2178" i="4"/>
  <c r="X2179" i="4"/>
  <c r="X2180" i="4"/>
  <c r="X2181" i="4"/>
  <c r="X2182" i="4"/>
  <c r="X2183" i="4"/>
  <c r="X2184" i="4"/>
  <c r="X2185" i="4"/>
  <c r="X2186" i="4"/>
  <c r="X2187" i="4"/>
  <c r="X2188" i="4"/>
  <c r="X2189" i="4"/>
  <c r="X2190" i="4"/>
  <c r="X2191" i="4"/>
  <c r="X2192" i="4"/>
  <c r="X2193" i="4"/>
  <c r="X2194" i="4"/>
  <c r="X2195" i="4"/>
  <c r="X2196" i="4"/>
  <c r="X2197" i="4"/>
  <c r="X2198" i="4"/>
  <c r="X2199" i="4"/>
  <c r="X2200" i="4"/>
  <c r="X2201" i="4"/>
  <c r="X2202" i="4"/>
  <c r="X2203" i="4"/>
  <c r="X2204" i="4"/>
  <c r="X2205" i="4"/>
  <c r="X2206" i="4"/>
  <c r="X2207" i="4"/>
  <c r="X2208" i="4"/>
  <c r="X2209" i="4"/>
  <c r="X2210" i="4"/>
  <c r="X2211" i="4"/>
  <c r="X2212" i="4"/>
  <c r="X2213" i="4"/>
  <c r="X2214" i="4"/>
  <c r="X2215" i="4"/>
  <c r="X2216" i="4"/>
  <c r="X2217" i="4"/>
  <c r="X2218" i="4"/>
  <c r="X2219" i="4"/>
  <c r="X2220" i="4"/>
  <c r="X2221" i="4"/>
  <c r="X2222" i="4"/>
  <c r="X2223" i="4"/>
  <c r="X2224" i="4"/>
  <c r="X2225" i="4"/>
  <c r="X2226" i="4"/>
  <c r="X2227" i="4"/>
  <c r="X2228" i="4"/>
  <c r="X2229" i="4"/>
  <c r="X2230" i="4"/>
  <c r="X2231" i="4"/>
  <c r="X2232" i="4"/>
  <c r="X2233" i="4"/>
  <c r="X2234" i="4"/>
  <c r="X2235" i="4"/>
  <c r="X2236" i="4"/>
  <c r="X2237" i="4"/>
  <c r="X2238" i="4"/>
  <c r="X2239" i="4"/>
  <c r="X2240" i="4"/>
  <c r="X2241" i="4"/>
  <c r="X2242" i="4"/>
  <c r="X2243" i="4"/>
  <c r="X2244" i="4"/>
  <c r="X2245" i="4"/>
  <c r="X2246" i="4"/>
  <c r="X2247" i="4"/>
  <c r="X2248" i="4"/>
  <c r="X2249" i="4"/>
  <c r="X2250" i="4"/>
  <c r="X2251" i="4"/>
  <c r="X2252" i="4"/>
  <c r="X2253" i="4"/>
  <c r="X2254" i="4"/>
  <c r="X2255" i="4"/>
  <c r="X2256" i="4"/>
  <c r="X2257" i="4"/>
  <c r="X2258" i="4"/>
  <c r="X2259" i="4"/>
  <c r="X2260" i="4"/>
  <c r="X2261" i="4"/>
  <c r="X2262" i="4"/>
  <c r="X2263" i="4"/>
  <c r="X2264" i="4"/>
  <c r="X2265" i="4"/>
  <c r="X2266" i="4"/>
  <c r="X2267" i="4"/>
  <c r="X2268" i="4"/>
  <c r="X2269" i="4"/>
  <c r="X2270" i="4"/>
  <c r="X2271" i="4"/>
  <c r="X2272" i="4"/>
  <c r="X2273" i="4"/>
  <c r="X2274" i="4"/>
  <c r="X2275" i="4"/>
  <c r="X2276" i="4"/>
  <c r="X2277" i="4"/>
  <c r="X2278" i="4"/>
  <c r="X2279" i="4"/>
  <c r="X2280" i="4"/>
  <c r="X2281" i="4"/>
  <c r="X2282" i="4"/>
  <c r="X2283" i="4"/>
  <c r="X2284" i="4"/>
  <c r="X2285" i="4"/>
  <c r="X2286" i="4"/>
  <c r="X2287" i="4"/>
  <c r="X2288" i="4"/>
  <c r="X2289" i="4"/>
  <c r="X2290" i="4"/>
  <c r="X2291" i="4"/>
  <c r="X2292" i="4"/>
  <c r="X2293" i="4"/>
  <c r="X2294" i="4"/>
  <c r="X2295" i="4"/>
  <c r="X2296" i="4"/>
  <c r="X2297" i="4"/>
  <c r="X2298" i="4"/>
  <c r="X2299" i="4"/>
  <c r="X2300" i="4"/>
  <c r="X2301" i="4"/>
  <c r="X2302" i="4"/>
  <c r="X2303" i="4"/>
  <c r="X2304" i="4"/>
  <c r="X2305" i="4"/>
  <c r="X2306" i="4"/>
  <c r="X2307" i="4"/>
  <c r="X2308" i="4"/>
  <c r="X2309" i="4"/>
  <c r="X2310" i="4"/>
  <c r="X2311" i="4"/>
  <c r="X2312" i="4"/>
  <c r="X2313" i="4"/>
  <c r="X2314" i="4"/>
  <c r="X2315" i="4"/>
  <c r="X2316" i="4"/>
  <c r="X2317" i="4"/>
  <c r="X2318" i="4"/>
  <c r="X2319" i="4"/>
  <c r="X2320" i="4"/>
  <c r="X2321" i="4"/>
  <c r="X2322" i="4"/>
  <c r="X2323" i="4"/>
  <c r="X2324" i="4"/>
  <c r="X2325" i="4"/>
  <c r="X2326" i="4"/>
  <c r="X2327" i="4"/>
  <c r="X2328" i="4"/>
  <c r="X2329" i="4"/>
  <c r="X2330" i="4"/>
  <c r="X2331" i="4"/>
  <c r="X2332" i="4"/>
  <c r="X2333" i="4"/>
  <c r="X2334" i="4"/>
  <c r="X2335" i="4"/>
  <c r="X2336" i="4"/>
  <c r="X2337" i="4"/>
  <c r="X2338" i="4"/>
  <c r="X2339" i="4"/>
  <c r="X2340" i="4"/>
  <c r="X2341" i="4"/>
  <c r="X2342" i="4"/>
  <c r="X2343" i="4"/>
  <c r="X2344" i="4"/>
  <c r="X2345" i="4"/>
  <c r="X2346" i="4"/>
  <c r="X2347" i="4"/>
  <c r="X2348" i="4"/>
  <c r="X2349" i="4"/>
  <c r="X2350" i="4"/>
  <c r="X2351" i="4"/>
  <c r="X2352" i="4"/>
  <c r="X2353" i="4"/>
  <c r="X2354" i="4"/>
  <c r="X2355" i="4"/>
  <c r="X2356" i="4"/>
  <c r="X2357" i="4"/>
  <c r="X2358" i="4"/>
  <c r="X2359" i="4"/>
  <c r="X2360" i="4"/>
  <c r="X2361" i="4"/>
  <c r="X2362" i="4"/>
  <c r="X2363" i="4"/>
  <c r="X2364" i="4"/>
  <c r="X2365" i="4"/>
  <c r="X2366" i="4"/>
  <c r="X2367" i="4"/>
  <c r="X2368" i="4"/>
  <c r="X2369" i="4"/>
  <c r="X2370" i="4"/>
  <c r="X2371" i="4"/>
  <c r="X2372" i="4"/>
  <c r="X2373" i="4"/>
  <c r="X2374" i="4"/>
  <c r="X2375" i="4"/>
  <c r="X2376" i="4"/>
  <c r="X2377" i="4"/>
  <c r="X2378" i="4"/>
  <c r="X2379" i="4"/>
  <c r="X2380" i="4"/>
  <c r="X2381" i="4"/>
  <c r="X2382" i="4"/>
  <c r="X2383" i="4"/>
  <c r="X2384" i="4"/>
  <c r="X2385" i="4"/>
  <c r="X2386" i="4"/>
  <c r="X2387" i="4"/>
  <c r="X2388" i="4"/>
  <c r="X2389" i="4"/>
  <c r="X2390" i="4"/>
  <c r="X2391" i="4"/>
  <c r="X2392" i="4"/>
  <c r="X2393" i="4"/>
  <c r="X2394" i="4"/>
  <c r="X2395" i="4"/>
  <c r="X2396" i="4"/>
  <c r="X2397" i="4"/>
  <c r="X2398" i="4"/>
  <c r="X2399" i="4"/>
  <c r="X2400" i="4"/>
  <c r="X2401" i="4"/>
  <c r="X2402" i="4"/>
  <c r="X2403" i="4"/>
  <c r="X2404" i="4"/>
  <c r="X2405" i="4"/>
  <c r="X2406" i="4"/>
  <c r="X2407" i="4"/>
  <c r="X2408" i="4"/>
  <c r="X2409" i="4"/>
  <c r="X2410" i="4"/>
  <c r="X2411" i="4"/>
  <c r="X2412" i="4"/>
  <c r="X2413" i="4"/>
  <c r="X2414" i="4"/>
  <c r="X2415" i="4"/>
  <c r="X2416" i="4"/>
  <c r="X2417" i="4"/>
  <c r="X2418" i="4"/>
  <c r="X2419" i="4"/>
  <c r="X2420" i="4"/>
  <c r="X2421" i="4"/>
  <c r="X2422" i="4"/>
  <c r="X2423" i="4"/>
  <c r="X2424" i="4"/>
  <c r="X2425" i="4"/>
  <c r="X2426" i="4"/>
  <c r="X2427" i="4"/>
  <c r="X2428" i="4"/>
  <c r="X2429" i="4"/>
  <c r="X2430" i="4"/>
  <c r="X2431" i="4"/>
  <c r="X2432" i="4"/>
  <c r="X2433" i="4"/>
  <c r="X2434" i="4"/>
  <c r="X2435" i="4"/>
  <c r="X2436" i="4"/>
  <c r="X2437" i="4"/>
  <c r="X2438" i="4"/>
  <c r="X2439" i="4"/>
  <c r="X2440" i="4"/>
  <c r="X2441" i="4"/>
  <c r="X2442" i="4"/>
  <c r="X2443" i="4"/>
  <c r="X2444" i="4"/>
  <c r="X2445" i="4"/>
  <c r="X2446" i="4"/>
  <c r="X2447" i="4"/>
  <c r="X2448" i="4"/>
  <c r="X2449" i="4"/>
  <c r="X2450" i="4"/>
  <c r="X2451" i="4"/>
  <c r="X2452" i="4"/>
  <c r="X2453" i="4"/>
  <c r="X2454" i="4"/>
  <c r="X2455" i="4"/>
  <c r="X2456" i="4"/>
  <c r="X2457" i="4"/>
  <c r="X2458" i="4"/>
  <c r="X2459" i="4"/>
  <c r="X2460" i="4"/>
  <c r="X2461" i="4"/>
  <c r="X2462" i="4"/>
  <c r="X2463" i="4"/>
  <c r="X2464" i="4"/>
  <c r="X2465" i="4"/>
  <c r="X2466" i="4"/>
  <c r="X2467" i="4"/>
  <c r="X2468" i="4"/>
  <c r="X2469" i="4"/>
  <c r="X2470" i="4"/>
  <c r="X2471" i="4"/>
  <c r="X2472" i="4"/>
  <c r="X2473" i="4"/>
  <c r="X2474" i="4"/>
  <c r="X2475" i="4"/>
  <c r="X2476" i="4"/>
  <c r="X2477" i="4"/>
  <c r="X2478" i="4"/>
  <c r="X2479" i="4"/>
  <c r="X2480" i="4"/>
  <c r="X2481" i="4"/>
  <c r="X2482" i="4"/>
  <c r="X2483" i="4"/>
  <c r="X2484" i="4"/>
  <c r="X2485" i="4"/>
  <c r="X2486" i="4"/>
  <c r="X2487" i="4"/>
  <c r="X2488" i="4"/>
  <c r="X2489" i="4"/>
  <c r="X2490" i="4"/>
  <c r="X2491" i="4"/>
  <c r="X2492" i="4"/>
  <c r="X2493" i="4"/>
  <c r="X2494" i="4"/>
  <c r="X2495" i="4"/>
  <c r="X2496" i="4"/>
  <c r="X2497" i="4"/>
  <c r="X2498" i="4"/>
  <c r="X2499" i="4"/>
  <c r="X2500" i="4"/>
  <c r="X2501" i="4"/>
  <c r="X2502" i="4"/>
  <c r="X2503" i="4"/>
  <c r="X2504" i="4"/>
  <c r="X2505" i="4"/>
  <c r="X2506" i="4"/>
  <c r="X2507" i="4"/>
  <c r="X2508" i="4"/>
  <c r="X2509" i="4"/>
  <c r="X2510" i="4"/>
  <c r="X2511" i="4"/>
  <c r="X2512" i="4"/>
  <c r="X2513" i="4"/>
  <c r="X2514" i="4"/>
  <c r="X2515" i="4"/>
  <c r="X2516" i="4"/>
  <c r="X2517" i="4"/>
  <c r="X2518" i="4"/>
  <c r="X2519" i="4"/>
  <c r="X2520" i="4"/>
  <c r="X2521" i="4"/>
  <c r="X2522" i="4"/>
  <c r="X2523" i="4"/>
  <c r="X2524" i="4"/>
  <c r="X2525" i="4"/>
  <c r="X2526" i="4"/>
  <c r="X2527" i="4"/>
  <c r="X2528" i="4"/>
  <c r="X2529" i="4"/>
  <c r="X2530" i="4"/>
  <c r="X2531" i="4"/>
  <c r="X2532" i="4"/>
  <c r="X2533" i="4"/>
  <c r="X2534" i="4"/>
  <c r="X2535" i="4"/>
  <c r="X2536" i="4"/>
  <c r="X2537" i="4"/>
  <c r="X2538" i="4"/>
  <c r="X2539" i="4"/>
  <c r="X2540" i="4"/>
  <c r="X2541" i="4"/>
  <c r="X2542" i="4"/>
  <c r="X2543" i="4"/>
  <c r="X2544" i="4"/>
  <c r="X2545" i="4"/>
  <c r="X2546" i="4"/>
  <c r="X2547" i="4"/>
  <c r="X2548" i="4"/>
  <c r="X2549" i="4"/>
  <c r="X2550" i="4"/>
  <c r="X2551" i="4"/>
  <c r="X2552" i="4"/>
  <c r="X2553" i="4"/>
  <c r="X2554" i="4"/>
  <c r="X2555" i="4"/>
  <c r="X2556" i="4"/>
  <c r="X2557" i="4"/>
  <c r="X2558" i="4"/>
  <c r="X2559" i="4"/>
  <c r="X2560" i="4"/>
  <c r="X2561" i="4"/>
  <c r="X2562" i="4"/>
  <c r="X2563" i="4"/>
  <c r="X2564" i="4"/>
  <c r="X2565" i="4"/>
  <c r="X2566" i="4"/>
  <c r="X2567" i="4"/>
  <c r="X2568" i="4"/>
  <c r="X2569" i="4"/>
  <c r="X2570" i="4"/>
  <c r="X2571" i="4"/>
  <c r="X2572" i="4"/>
  <c r="X2573" i="4"/>
  <c r="X2574" i="4"/>
  <c r="X2575" i="4"/>
  <c r="X2576" i="4"/>
  <c r="X2577" i="4"/>
  <c r="X2578" i="4"/>
  <c r="X2579" i="4"/>
  <c r="X2580" i="4"/>
  <c r="X2581" i="4"/>
  <c r="X2582" i="4"/>
  <c r="X2583" i="4"/>
  <c r="X2584" i="4"/>
  <c r="X2585" i="4"/>
  <c r="X2586" i="4"/>
  <c r="X2587" i="4"/>
  <c r="X2588" i="4"/>
  <c r="X2589" i="4"/>
  <c r="X2590" i="4"/>
  <c r="X2591" i="4"/>
  <c r="X2592" i="4"/>
  <c r="X2593" i="4"/>
  <c r="X2594" i="4"/>
  <c r="X2595" i="4"/>
  <c r="X2596" i="4"/>
  <c r="X2597" i="4"/>
  <c r="X2598" i="4"/>
  <c r="X2599" i="4"/>
  <c r="X2600" i="4"/>
  <c r="X2601" i="4"/>
  <c r="X2602" i="4"/>
  <c r="X2603" i="4"/>
  <c r="X2604" i="4"/>
  <c r="X2605" i="4"/>
  <c r="X2606" i="4"/>
  <c r="X2607" i="4"/>
  <c r="X2608" i="4"/>
  <c r="X2609" i="4"/>
  <c r="X2610" i="4"/>
  <c r="X2611" i="4"/>
  <c r="X2612" i="4"/>
  <c r="X2613" i="4"/>
  <c r="X2614" i="4"/>
  <c r="X2615" i="4"/>
  <c r="X2616" i="4"/>
  <c r="X2617" i="4"/>
  <c r="X2618" i="4"/>
  <c r="X2619" i="4"/>
  <c r="X2620" i="4"/>
  <c r="X2621" i="4"/>
  <c r="X2622" i="4"/>
  <c r="X2623" i="4"/>
  <c r="X2624" i="4"/>
  <c r="X2625" i="4"/>
  <c r="X2626" i="4"/>
  <c r="X2627" i="4"/>
  <c r="X2628" i="4"/>
  <c r="X2629" i="4"/>
  <c r="X2630" i="4"/>
  <c r="X2631" i="4"/>
  <c r="X2632" i="4"/>
  <c r="X2633" i="4"/>
  <c r="X2634" i="4"/>
  <c r="X2635" i="4"/>
  <c r="X2636" i="4"/>
  <c r="X2637" i="4"/>
  <c r="X2638" i="4"/>
  <c r="X2639" i="4"/>
  <c r="X2640" i="4"/>
  <c r="X2641" i="4"/>
  <c r="X2642" i="4"/>
  <c r="X2643" i="4"/>
  <c r="X2644" i="4"/>
  <c r="X2645" i="4"/>
  <c r="X2646" i="4"/>
  <c r="X2647" i="4"/>
  <c r="X2648" i="4"/>
  <c r="X2649" i="4"/>
  <c r="X2650" i="4"/>
  <c r="X2651" i="4"/>
  <c r="X2652" i="4"/>
  <c r="X2653" i="4"/>
  <c r="X2654" i="4"/>
  <c r="X2655" i="4"/>
  <c r="X2656" i="4"/>
  <c r="X2657" i="4"/>
  <c r="X2658" i="4"/>
  <c r="X2659" i="4"/>
  <c r="X2660" i="4"/>
  <c r="X2661" i="4"/>
  <c r="X2662" i="4"/>
  <c r="X2663" i="4"/>
  <c r="X2664" i="4"/>
  <c r="X2665" i="4"/>
  <c r="X2666" i="4"/>
  <c r="X2667" i="4"/>
  <c r="X2668" i="4"/>
  <c r="X2669" i="4"/>
  <c r="X2670" i="4"/>
  <c r="X2671" i="4"/>
  <c r="X2672" i="4"/>
  <c r="X2673" i="4"/>
  <c r="X2674" i="4"/>
  <c r="X2675" i="4"/>
  <c r="X2676" i="4"/>
  <c r="X2677" i="4"/>
  <c r="X2678" i="4"/>
  <c r="X2679" i="4"/>
  <c r="X2680" i="4"/>
  <c r="X2681" i="4"/>
  <c r="X2682" i="4"/>
  <c r="X2683" i="4"/>
  <c r="X2684" i="4"/>
  <c r="X2685" i="4"/>
  <c r="X2686" i="4"/>
  <c r="X2687" i="4"/>
  <c r="X2688" i="4"/>
  <c r="X2689" i="4"/>
  <c r="X2690" i="4"/>
  <c r="X2691" i="4"/>
  <c r="X2692" i="4"/>
  <c r="X2693" i="4"/>
  <c r="X2694" i="4"/>
  <c r="X2695" i="4"/>
  <c r="X2696" i="4"/>
  <c r="X2697" i="4"/>
  <c r="X2698" i="4"/>
  <c r="X2699" i="4"/>
  <c r="X2700" i="4"/>
  <c r="X2701" i="4"/>
  <c r="X2702" i="4"/>
  <c r="X2703" i="4"/>
  <c r="X2704" i="4"/>
  <c r="X2705" i="4"/>
  <c r="X2706" i="4"/>
  <c r="X2707" i="4"/>
  <c r="X2708" i="4"/>
  <c r="X2709" i="4"/>
  <c r="X2710" i="4"/>
  <c r="X2711" i="4"/>
  <c r="X2712" i="4"/>
  <c r="X2713" i="4"/>
  <c r="X2714" i="4"/>
  <c r="X2715" i="4"/>
  <c r="X2716" i="4"/>
  <c r="X2717" i="4"/>
  <c r="X2718" i="4"/>
  <c r="X2719" i="4"/>
  <c r="X2720" i="4"/>
  <c r="X2721" i="4"/>
  <c r="X2722" i="4"/>
  <c r="X2723" i="4"/>
  <c r="X2724" i="4"/>
  <c r="X2725" i="4"/>
  <c r="X2726" i="4"/>
  <c r="X2727" i="4"/>
  <c r="X2728" i="4"/>
  <c r="X2729" i="4"/>
  <c r="X2730" i="4"/>
  <c r="X2731" i="4"/>
  <c r="X2732" i="4"/>
  <c r="X2733" i="4"/>
  <c r="X2734" i="4"/>
  <c r="X2735" i="4"/>
  <c r="X2736" i="4"/>
  <c r="X2737" i="4"/>
  <c r="X2738" i="4"/>
  <c r="X2739" i="4"/>
  <c r="X2740" i="4"/>
  <c r="X2741" i="4"/>
  <c r="X2742" i="4"/>
  <c r="X2743" i="4"/>
  <c r="X2744" i="4"/>
  <c r="X2745" i="4"/>
  <c r="X2746" i="4"/>
  <c r="X2747" i="4"/>
  <c r="X2748" i="4"/>
  <c r="X2749" i="4"/>
  <c r="X2750" i="4"/>
  <c r="X2751" i="4"/>
  <c r="X2752" i="4"/>
  <c r="X2753" i="4"/>
  <c r="X2754" i="4"/>
  <c r="X2755" i="4"/>
  <c r="X2756" i="4"/>
  <c r="X2757" i="4"/>
  <c r="X2758" i="4"/>
  <c r="X2759" i="4"/>
  <c r="X2760" i="4"/>
  <c r="X2761" i="4"/>
  <c r="X2762" i="4"/>
  <c r="X2763" i="4"/>
  <c r="X2764" i="4"/>
  <c r="X2765" i="4"/>
  <c r="X2766" i="4"/>
  <c r="X2767" i="4"/>
  <c r="X2768" i="4"/>
  <c r="X2769" i="4"/>
  <c r="X2770" i="4"/>
  <c r="X2771" i="4"/>
  <c r="X2772" i="4"/>
  <c r="X2773" i="4"/>
  <c r="X2774" i="4"/>
  <c r="X2775" i="4"/>
  <c r="X2776" i="4"/>
  <c r="X2777" i="4"/>
  <c r="X2778" i="4"/>
  <c r="X2779" i="4"/>
  <c r="X2780" i="4"/>
  <c r="X2781" i="4"/>
  <c r="X2782" i="4"/>
  <c r="X2783" i="4"/>
  <c r="X2784" i="4"/>
  <c r="X2785" i="4"/>
  <c r="X2786" i="4"/>
  <c r="X2787" i="4"/>
  <c r="X2788" i="4"/>
  <c r="X2789" i="4"/>
  <c r="X2790" i="4"/>
  <c r="X2791" i="4"/>
  <c r="X2792" i="4"/>
  <c r="X2793" i="4"/>
  <c r="X2794" i="4"/>
  <c r="X2795" i="4"/>
  <c r="X2796" i="4"/>
  <c r="X2797" i="4"/>
  <c r="X2798" i="4"/>
  <c r="X2799" i="4"/>
  <c r="X2800" i="4"/>
  <c r="X2801" i="4"/>
  <c r="X2802" i="4"/>
  <c r="X2803" i="4"/>
  <c r="X2804" i="4"/>
  <c r="X2805" i="4"/>
  <c r="X2806" i="4"/>
  <c r="X2807" i="4"/>
  <c r="X2808" i="4"/>
  <c r="X2809" i="4"/>
  <c r="X2810" i="4"/>
  <c r="X2811" i="4"/>
  <c r="X2812" i="4"/>
  <c r="X2813" i="4"/>
  <c r="X2814" i="4"/>
  <c r="X2815" i="4"/>
  <c r="X2816" i="4"/>
  <c r="X2817" i="4"/>
  <c r="X2818" i="4"/>
  <c r="X2819" i="4"/>
  <c r="X2820" i="4"/>
  <c r="X2821" i="4"/>
  <c r="X2822" i="4"/>
  <c r="X2823" i="4"/>
  <c r="X2824" i="4"/>
  <c r="X2825" i="4"/>
  <c r="X2826" i="4"/>
  <c r="X2827" i="4"/>
  <c r="X2828" i="4"/>
  <c r="X2829" i="4"/>
  <c r="X2830" i="4"/>
  <c r="X2831" i="4"/>
  <c r="X2832" i="4"/>
  <c r="X2833" i="4"/>
  <c r="X2834" i="4"/>
  <c r="X2835" i="4"/>
  <c r="X2836" i="4"/>
  <c r="X2837" i="4"/>
  <c r="X2838" i="4"/>
  <c r="X2839" i="4"/>
  <c r="X2840" i="4"/>
  <c r="X2841" i="4"/>
  <c r="X2842" i="4"/>
  <c r="X2843" i="4"/>
  <c r="X2844" i="4"/>
  <c r="X2845" i="4"/>
  <c r="X2846" i="4"/>
  <c r="X2847" i="4"/>
  <c r="X2848" i="4"/>
  <c r="X2849" i="4"/>
  <c r="X2850" i="4"/>
  <c r="X2851" i="4"/>
  <c r="X2852" i="4"/>
  <c r="X2853" i="4"/>
  <c r="X2854" i="4"/>
  <c r="X2855" i="4"/>
  <c r="X2856" i="4"/>
  <c r="X2857" i="4"/>
  <c r="X2858" i="4"/>
  <c r="X2859" i="4"/>
  <c r="X2860" i="4"/>
  <c r="X2861" i="4"/>
  <c r="X2862" i="4"/>
  <c r="X2863" i="4"/>
  <c r="X2864" i="4"/>
  <c r="X2865" i="4"/>
  <c r="X2866" i="4"/>
  <c r="X2867" i="4"/>
  <c r="X2868" i="4"/>
  <c r="X2869" i="4"/>
  <c r="X2870" i="4"/>
  <c r="X2871" i="4"/>
  <c r="X2872" i="4"/>
  <c r="X2873" i="4"/>
  <c r="X2874" i="4"/>
  <c r="X2875" i="4"/>
  <c r="X2876" i="4"/>
  <c r="X2877" i="4"/>
  <c r="X2878" i="4"/>
  <c r="X2879" i="4"/>
  <c r="X2880" i="4"/>
  <c r="X2881" i="4"/>
  <c r="X2882" i="4"/>
  <c r="X2883" i="4"/>
  <c r="X2884" i="4"/>
  <c r="X2885" i="4"/>
  <c r="X2886" i="4"/>
  <c r="X2887" i="4"/>
  <c r="X2888" i="4"/>
  <c r="X2889" i="4"/>
  <c r="X2890" i="4"/>
  <c r="X2891" i="4"/>
  <c r="X2892" i="4"/>
  <c r="X2893" i="4"/>
  <c r="X2894" i="4"/>
  <c r="X2895" i="4"/>
  <c r="X2896" i="4"/>
  <c r="X2897" i="4"/>
  <c r="X2898" i="4"/>
  <c r="X2899" i="4"/>
  <c r="X2900" i="4"/>
  <c r="X2901" i="4"/>
  <c r="X2902" i="4"/>
  <c r="X2903" i="4"/>
  <c r="X2904" i="4"/>
  <c r="X2905" i="4"/>
  <c r="X2906" i="4"/>
  <c r="X2907" i="4"/>
  <c r="X2908" i="4"/>
  <c r="X2909" i="4"/>
  <c r="X2910" i="4"/>
  <c r="X2911" i="4"/>
  <c r="X2912" i="4"/>
  <c r="X2913" i="4"/>
  <c r="X2914" i="4"/>
  <c r="X2915" i="4"/>
  <c r="X2916" i="4"/>
  <c r="X2917" i="4"/>
  <c r="X2918" i="4"/>
  <c r="X2919" i="4"/>
  <c r="X2920" i="4"/>
  <c r="X2921" i="4"/>
  <c r="X2922" i="4"/>
  <c r="X2923" i="4"/>
  <c r="X2924" i="4"/>
  <c r="X2925" i="4"/>
  <c r="X2926" i="4"/>
  <c r="X2927" i="4"/>
  <c r="X2928" i="4"/>
  <c r="X2929" i="4"/>
  <c r="X2930" i="4"/>
  <c r="X2931" i="4"/>
  <c r="X2932" i="4"/>
  <c r="X2933" i="4"/>
  <c r="X2934" i="4"/>
  <c r="X2935" i="4"/>
  <c r="X2936" i="4"/>
  <c r="X2937" i="4"/>
  <c r="X2938" i="4"/>
  <c r="X2939" i="4"/>
  <c r="X2940" i="4"/>
  <c r="X2941" i="4"/>
  <c r="X2942" i="4"/>
  <c r="X2943" i="4"/>
  <c r="X2944" i="4"/>
  <c r="X2945" i="4"/>
  <c r="X2946" i="4"/>
  <c r="X2947" i="4"/>
  <c r="X2948" i="4"/>
  <c r="X2949" i="4"/>
  <c r="X2950" i="4"/>
  <c r="X2951" i="4"/>
  <c r="X2952" i="4"/>
  <c r="X2953" i="4"/>
  <c r="X2954" i="4"/>
  <c r="X2955" i="4"/>
  <c r="X2956" i="4"/>
  <c r="X2957" i="4"/>
  <c r="X2958" i="4"/>
  <c r="X2959" i="4"/>
  <c r="X2960" i="4"/>
  <c r="X2961" i="4"/>
  <c r="X2962" i="4"/>
  <c r="X2963" i="4"/>
  <c r="X2964" i="4"/>
  <c r="X2965" i="4"/>
  <c r="X2966" i="4"/>
  <c r="X2967" i="4"/>
  <c r="X2968" i="4"/>
  <c r="X2969" i="4"/>
  <c r="X2970" i="4"/>
  <c r="X2971" i="4"/>
  <c r="X2972" i="4"/>
  <c r="X2973" i="4"/>
  <c r="X2974" i="4"/>
  <c r="X2975" i="4"/>
  <c r="X2976" i="4"/>
  <c r="X2977" i="4"/>
  <c r="X2978" i="4"/>
  <c r="X2979" i="4"/>
  <c r="X2980" i="4"/>
  <c r="X2981" i="4"/>
  <c r="X2982" i="4"/>
  <c r="X2983" i="4"/>
  <c r="X2984" i="4"/>
  <c r="X2985" i="4"/>
  <c r="X2986" i="4"/>
  <c r="X2987" i="4"/>
  <c r="X2988" i="4"/>
  <c r="X2989" i="4"/>
  <c r="X2990" i="4"/>
  <c r="X2991" i="4"/>
  <c r="X2992" i="4"/>
  <c r="X2993" i="4"/>
  <c r="X2994" i="4"/>
  <c r="X2995" i="4"/>
  <c r="X2996" i="4"/>
  <c r="X2997" i="4"/>
  <c r="X2998" i="4"/>
  <c r="X2999" i="4"/>
  <c r="X3000" i="4"/>
  <c r="X3001" i="4"/>
  <c r="X3002" i="4"/>
  <c r="X3003" i="4"/>
  <c r="X3004" i="4"/>
  <c r="X3005" i="4"/>
  <c r="X3006" i="4"/>
  <c r="X3007" i="4"/>
  <c r="X3008" i="4"/>
  <c r="X3009" i="4"/>
  <c r="X3010" i="4"/>
  <c r="X3011" i="4"/>
  <c r="X3012" i="4"/>
  <c r="X3013" i="4"/>
  <c r="X3014" i="4"/>
  <c r="X3015" i="4"/>
  <c r="X3016" i="4"/>
  <c r="X3017" i="4"/>
  <c r="X3018" i="4"/>
  <c r="X3019" i="4"/>
  <c r="X3020" i="4"/>
  <c r="X3021" i="4"/>
  <c r="X3022" i="4"/>
  <c r="X3023" i="4"/>
  <c r="X3024" i="4"/>
  <c r="X3025" i="4"/>
  <c r="X3026" i="4"/>
  <c r="X3027" i="4"/>
  <c r="X3028" i="4"/>
  <c r="X3029" i="4"/>
  <c r="X3030" i="4"/>
  <c r="X3031" i="4"/>
  <c r="X3032" i="4"/>
  <c r="X3033" i="4"/>
  <c r="X3034" i="4"/>
  <c r="X3035" i="4"/>
  <c r="X3036" i="4"/>
  <c r="X3037" i="4"/>
  <c r="X3038" i="4"/>
  <c r="X3039" i="4"/>
  <c r="X3040" i="4"/>
  <c r="X3041" i="4"/>
  <c r="X3042" i="4"/>
  <c r="X3043" i="4"/>
  <c r="X3044" i="4"/>
  <c r="X3045" i="4"/>
  <c r="X3046" i="4"/>
  <c r="X3047" i="4"/>
  <c r="X3048" i="4"/>
  <c r="X3049" i="4"/>
  <c r="X3050" i="4"/>
  <c r="X3051" i="4"/>
  <c r="X3052" i="4"/>
  <c r="X3053" i="4"/>
  <c r="X3054" i="4"/>
  <c r="X3055" i="4"/>
  <c r="X3056" i="4"/>
  <c r="X3057" i="4"/>
  <c r="X3058" i="4"/>
  <c r="X3059" i="4"/>
  <c r="X3060" i="4"/>
  <c r="X3061" i="4"/>
  <c r="X3062" i="4"/>
  <c r="X3063" i="4"/>
  <c r="X3064" i="4"/>
  <c r="X3065" i="4"/>
  <c r="X3066" i="4"/>
  <c r="X3067" i="4"/>
  <c r="X3068" i="4"/>
  <c r="X3069" i="4"/>
  <c r="X3070" i="4"/>
  <c r="X3071" i="4"/>
  <c r="X3072" i="4"/>
  <c r="X3073" i="4"/>
  <c r="X3074" i="4"/>
  <c r="X3075" i="4"/>
  <c r="X3076" i="4"/>
  <c r="X3077" i="4"/>
  <c r="X3078" i="4"/>
  <c r="X3079" i="4"/>
  <c r="X3080" i="4"/>
  <c r="X3081" i="4"/>
  <c r="X3082" i="4"/>
  <c r="X3083" i="4"/>
  <c r="X3084" i="4"/>
  <c r="X3085" i="4"/>
  <c r="X3086" i="4"/>
  <c r="X3087" i="4"/>
  <c r="X3088" i="4"/>
  <c r="X3089" i="4"/>
  <c r="X3090" i="4"/>
  <c r="X3091" i="4"/>
  <c r="X3092" i="4"/>
  <c r="X3093" i="4"/>
  <c r="X3094" i="4"/>
  <c r="X3095" i="4"/>
  <c r="X3096" i="4"/>
  <c r="X3097" i="4"/>
  <c r="X3098" i="4"/>
  <c r="X3099" i="4"/>
  <c r="X3100" i="4"/>
  <c r="X3101" i="4"/>
  <c r="X3102" i="4"/>
  <c r="X3103" i="4"/>
  <c r="X3104" i="4"/>
  <c r="X3105" i="4"/>
  <c r="X3106" i="4"/>
  <c r="X3107" i="4"/>
  <c r="X3108" i="4"/>
  <c r="X3109" i="4"/>
  <c r="X3110" i="4"/>
  <c r="X3111" i="4"/>
  <c r="X3112" i="4"/>
  <c r="X3113" i="4"/>
  <c r="X3114" i="4"/>
  <c r="X3115" i="4"/>
  <c r="X3116" i="4"/>
  <c r="X3117" i="4"/>
  <c r="X3118" i="4"/>
  <c r="X3119" i="4"/>
  <c r="X3120" i="4"/>
  <c r="X3121" i="4"/>
  <c r="X3122" i="4"/>
  <c r="X3123" i="4"/>
  <c r="X3124" i="4"/>
  <c r="X3125" i="4"/>
  <c r="X3126" i="4"/>
  <c r="X3127" i="4"/>
  <c r="X3128" i="4"/>
  <c r="X3129" i="4"/>
  <c r="X3130" i="4"/>
  <c r="X3131" i="4"/>
  <c r="X3132" i="4"/>
  <c r="X3133" i="4"/>
  <c r="X3134" i="4"/>
  <c r="X3135" i="4"/>
  <c r="X3136" i="4"/>
  <c r="X3137" i="4"/>
  <c r="X3138" i="4"/>
  <c r="X3139" i="4"/>
  <c r="X3140" i="4"/>
  <c r="X3141" i="4"/>
  <c r="X3142" i="4"/>
  <c r="X3143" i="4"/>
  <c r="X3144" i="4"/>
  <c r="X3145" i="4"/>
  <c r="X3146" i="4"/>
  <c r="X3147" i="4"/>
  <c r="X3148" i="4"/>
  <c r="X3149" i="4"/>
  <c r="X3150" i="4"/>
  <c r="X3151" i="4"/>
  <c r="X3152" i="4"/>
  <c r="X3153" i="4"/>
  <c r="X3154" i="4"/>
  <c r="X3155" i="4"/>
  <c r="X3156" i="4"/>
  <c r="X3157" i="4"/>
  <c r="X3158" i="4"/>
  <c r="X3159" i="4"/>
  <c r="X3160" i="4"/>
  <c r="X3161" i="4"/>
  <c r="X3162" i="4"/>
  <c r="X3163" i="4"/>
  <c r="X3164" i="4"/>
  <c r="X3165" i="4"/>
  <c r="X3166" i="4"/>
  <c r="X3167" i="4"/>
  <c r="X3168" i="4"/>
  <c r="X3169" i="4"/>
  <c r="X3170" i="4"/>
  <c r="X3171" i="4"/>
  <c r="X3172" i="4"/>
  <c r="X3173" i="4"/>
  <c r="X3174" i="4"/>
  <c r="X3175" i="4"/>
  <c r="X3176" i="4"/>
  <c r="X3177" i="4"/>
  <c r="X3178" i="4"/>
  <c r="X3179" i="4"/>
  <c r="X3180" i="4"/>
  <c r="X3181" i="4"/>
  <c r="X3182" i="4"/>
  <c r="X3183" i="4"/>
  <c r="X3184" i="4"/>
  <c r="X3185" i="4"/>
  <c r="X3186" i="4"/>
  <c r="X3187" i="4"/>
  <c r="X3188" i="4"/>
  <c r="X3189" i="4"/>
  <c r="X3190" i="4"/>
  <c r="X3191" i="4"/>
  <c r="X3192" i="4"/>
  <c r="X3193" i="4"/>
  <c r="X3194" i="4"/>
  <c r="X3195" i="4"/>
  <c r="X3196" i="4"/>
  <c r="X3197" i="4"/>
  <c r="X3198" i="4"/>
  <c r="X3199" i="4"/>
  <c r="X3200" i="4"/>
  <c r="X3201" i="4"/>
  <c r="X3202" i="4"/>
  <c r="X3203" i="4"/>
  <c r="X3204" i="4"/>
  <c r="X3205" i="4"/>
  <c r="X3206" i="4"/>
  <c r="X3207" i="4"/>
  <c r="X3208" i="4"/>
  <c r="X3209" i="4"/>
  <c r="X3210" i="4"/>
  <c r="X3211" i="4"/>
  <c r="X3212" i="4"/>
  <c r="X3213" i="4"/>
  <c r="X3214" i="4"/>
  <c r="X3215" i="4"/>
  <c r="X3216" i="4"/>
  <c r="X3217" i="4"/>
  <c r="X3218" i="4"/>
  <c r="X3219" i="4"/>
  <c r="X3220" i="4"/>
  <c r="X3221" i="4"/>
  <c r="X3222" i="4"/>
  <c r="X3223" i="4"/>
  <c r="X3224" i="4"/>
  <c r="X3225" i="4"/>
  <c r="X3226" i="4"/>
  <c r="X3227" i="4"/>
  <c r="X3228" i="4"/>
  <c r="X3229" i="4"/>
  <c r="X3230" i="4"/>
  <c r="X3231" i="4"/>
  <c r="X3232" i="4"/>
  <c r="X3233" i="4"/>
  <c r="X3234" i="4"/>
  <c r="X3235" i="4"/>
  <c r="X3236" i="4"/>
  <c r="X3237" i="4"/>
  <c r="X3238" i="4"/>
  <c r="X3239" i="4"/>
  <c r="X3240" i="4"/>
  <c r="X3241" i="4"/>
  <c r="X3242" i="4"/>
  <c r="X3243" i="4"/>
  <c r="X3244" i="4"/>
  <c r="X3245" i="4"/>
  <c r="X3246" i="4"/>
  <c r="X3247" i="4"/>
  <c r="X3248" i="4"/>
  <c r="X3249" i="4"/>
  <c r="X3250" i="4"/>
  <c r="X3251" i="4"/>
  <c r="X3252" i="4"/>
  <c r="X3253" i="4"/>
  <c r="X3254" i="4"/>
  <c r="X3255" i="4"/>
  <c r="X3256" i="4"/>
  <c r="X3257" i="4"/>
  <c r="X3258" i="4"/>
  <c r="X3259" i="4"/>
  <c r="X3260" i="4"/>
  <c r="X3261" i="4"/>
  <c r="X3262" i="4"/>
  <c r="X3263" i="4"/>
  <c r="X3264" i="4"/>
  <c r="X3265" i="4"/>
  <c r="X3266" i="4"/>
  <c r="X3267" i="4"/>
  <c r="X3268" i="4"/>
  <c r="X3269" i="4"/>
  <c r="X3270" i="4"/>
  <c r="X3271" i="4"/>
  <c r="X3272" i="4"/>
  <c r="X3273" i="4"/>
  <c r="X3274" i="4"/>
  <c r="X3275" i="4"/>
  <c r="X3276" i="4"/>
  <c r="X3277" i="4"/>
  <c r="X3278" i="4"/>
  <c r="X3279" i="4"/>
  <c r="X3280" i="4"/>
  <c r="X3281" i="4"/>
  <c r="X3282" i="4"/>
  <c r="X3283" i="4"/>
  <c r="X3284" i="4"/>
  <c r="X3285" i="4"/>
  <c r="X3286" i="4"/>
  <c r="X3287" i="4"/>
  <c r="X3288" i="4"/>
  <c r="X3289" i="4"/>
  <c r="X3290" i="4"/>
  <c r="X3291" i="4"/>
  <c r="X3292" i="4"/>
  <c r="X3293" i="4"/>
  <c r="X3294" i="4"/>
  <c r="X3295" i="4"/>
  <c r="X3296" i="4"/>
  <c r="X3297" i="4"/>
  <c r="X3298" i="4"/>
  <c r="X3299" i="4"/>
  <c r="X3300" i="4"/>
  <c r="X3301" i="4"/>
  <c r="X3302" i="4"/>
  <c r="X3303" i="4"/>
  <c r="X3304" i="4"/>
  <c r="X3305" i="4"/>
  <c r="X3306" i="4"/>
  <c r="X3307" i="4"/>
  <c r="X3308" i="4"/>
  <c r="X3309" i="4"/>
  <c r="X3310" i="4"/>
  <c r="X3311" i="4"/>
  <c r="X3312" i="4"/>
  <c r="X3313" i="4"/>
  <c r="X3314" i="4"/>
  <c r="X3315" i="4"/>
  <c r="X3316" i="4"/>
  <c r="X3317" i="4"/>
  <c r="X3318" i="4"/>
  <c r="X3319" i="4"/>
  <c r="X3320" i="4"/>
  <c r="X3321" i="4"/>
  <c r="X3322" i="4"/>
  <c r="X3323" i="4"/>
  <c r="X3324" i="4"/>
  <c r="X3325" i="4"/>
  <c r="X3326" i="4"/>
  <c r="X3327" i="4"/>
  <c r="X3328" i="4"/>
  <c r="X3329" i="4"/>
  <c r="X3330" i="4"/>
  <c r="X3331" i="4"/>
  <c r="X3332" i="4"/>
  <c r="X3333" i="4"/>
  <c r="X3334" i="4"/>
  <c r="X3335" i="4"/>
  <c r="X3336" i="4"/>
  <c r="X3337" i="4"/>
  <c r="X3338" i="4"/>
  <c r="X3339" i="4"/>
  <c r="X3340" i="4"/>
  <c r="X3341" i="4"/>
  <c r="X3342" i="4"/>
  <c r="X3343" i="4"/>
  <c r="X3344" i="4"/>
  <c r="X3345" i="4"/>
  <c r="X3346" i="4"/>
  <c r="X3347" i="4"/>
  <c r="X3348" i="4"/>
  <c r="X3349" i="4"/>
  <c r="X3350" i="4"/>
  <c r="X3351" i="4"/>
  <c r="X3352" i="4"/>
  <c r="X3353" i="4"/>
  <c r="X3354" i="4"/>
  <c r="X3355" i="4"/>
  <c r="X3356" i="4"/>
  <c r="X3357" i="4"/>
  <c r="X3358" i="4"/>
  <c r="X3359" i="4"/>
  <c r="X3360" i="4"/>
  <c r="X3361" i="4"/>
  <c r="X3362" i="4"/>
  <c r="X3363" i="4"/>
  <c r="X3364" i="4"/>
  <c r="X3365" i="4"/>
  <c r="X3366" i="4"/>
  <c r="X3367" i="4"/>
  <c r="X3368" i="4"/>
  <c r="X3369" i="4"/>
  <c r="X3370" i="4"/>
  <c r="X3371" i="4"/>
  <c r="X3372" i="4"/>
  <c r="X3373" i="4"/>
  <c r="X3374" i="4"/>
  <c r="X3375" i="4"/>
  <c r="X3376" i="4"/>
  <c r="X3377" i="4"/>
  <c r="X3378" i="4"/>
  <c r="X3379" i="4"/>
  <c r="X3380" i="4"/>
  <c r="X3381" i="4"/>
  <c r="X3382" i="4"/>
  <c r="X3383" i="4"/>
  <c r="X3384" i="4"/>
  <c r="X3385" i="4"/>
  <c r="X3386" i="4"/>
  <c r="X3387" i="4"/>
  <c r="X3388" i="4"/>
  <c r="X3389" i="4"/>
  <c r="X3390" i="4"/>
  <c r="X3391" i="4"/>
  <c r="X3392" i="4"/>
  <c r="X3393" i="4"/>
  <c r="X3394" i="4"/>
  <c r="X3395" i="4"/>
  <c r="X3396" i="4"/>
  <c r="X3397" i="4"/>
  <c r="X3398" i="4"/>
  <c r="X3399" i="4"/>
  <c r="X3400" i="4"/>
  <c r="X3401" i="4"/>
  <c r="X3402" i="4"/>
  <c r="X3403" i="4"/>
  <c r="X3404" i="4"/>
  <c r="X3405" i="4"/>
  <c r="X3406" i="4"/>
  <c r="X3407" i="4"/>
  <c r="X3408" i="4"/>
  <c r="X3409" i="4"/>
  <c r="X3410" i="4"/>
  <c r="X3411" i="4"/>
  <c r="X3412" i="4"/>
  <c r="X3413" i="4"/>
  <c r="X3414" i="4"/>
  <c r="X3415" i="4"/>
  <c r="X3416" i="4"/>
  <c r="X3417" i="4"/>
  <c r="X3418" i="4"/>
  <c r="X3419" i="4"/>
  <c r="X3420" i="4"/>
  <c r="X3421" i="4"/>
  <c r="X3422" i="4"/>
  <c r="X3423" i="4"/>
  <c r="X3424" i="4"/>
  <c r="X3425" i="4"/>
  <c r="X3426" i="4"/>
  <c r="X3427" i="4"/>
  <c r="X3428" i="4"/>
  <c r="X3429" i="4"/>
  <c r="X3430" i="4"/>
  <c r="X3431" i="4"/>
  <c r="X3432" i="4"/>
  <c r="X3433" i="4"/>
  <c r="X3434" i="4"/>
  <c r="X3435" i="4"/>
  <c r="X3436" i="4"/>
  <c r="X3437" i="4"/>
  <c r="X3438" i="4"/>
  <c r="X3439" i="4"/>
  <c r="X3440" i="4"/>
  <c r="X3441" i="4"/>
  <c r="X3442" i="4"/>
  <c r="X3443" i="4"/>
  <c r="X3444" i="4"/>
  <c r="X3445" i="4"/>
  <c r="X3446" i="4"/>
  <c r="X3447" i="4"/>
  <c r="X3448" i="4"/>
  <c r="X3449" i="4"/>
  <c r="X3450" i="4"/>
  <c r="X3451" i="4"/>
  <c r="X3452" i="4"/>
  <c r="X3453" i="4"/>
  <c r="X3454" i="4"/>
  <c r="X3455" i="4"/>
  <c r="X3456" i="4"/>
  <c r="X3457" i="4"/>
  <c r="X3458" i="4"/>
  <c r="X3459" i="4"/>
  <c r="X3460" i="4"/>
  <c r="X3461" i="4"/>
  <c r="X3462" i="4"/>
  <c r="X3463" i="4"/>
  <c r="X3464" i="4"/>
  <c r="X3465" i="4"/>
  <c r="X3466" i="4"/>
  <c r="X3467" i="4"/>
  <c r="X3468" i="4"/>
  <c r="X3469" i="4"/>
  <c r="X3470" i="4"/>
  <c r="X3471" i="4"/>
  <c r="X3472" i="4"/>
  <c r="X3473" i="4"/>
  <c r="X3474" i="4"/>
  <c r="X3475" i="4"/>
  <c r="X3476" i="4"/>
  <c r="X3477" i="4"/>
  <c r="X3478" i="4"/>
  <c r="X3479" i="4"/>
  <c r="X3480" i="4"/>
  <c r="X3481" i="4"/>
  <c r="X3482" i="4"/>
  <c r="X3483" i="4"/>
  <c r="X3484" i="4"/>
  <c r="X3485" i="4"/>
  <c r="X3486" i="4"/>
  <c r="X3487" i="4"/>
  <c r="X3488" i="4"/>
  <c r="X3489" i="4"/>
  <c r="X3490" i="4"/>
  <c r="X3491" i="4"/>
  <c r="X3492" i="4"/>
  <c r="X3493" i="4"/>
  <c r="X3494" i="4"/>
  <c r="X3495" i="4"/>
  <c r="X3496" i="4"/>
  <c r="X3497" i="4"/>
  <c r="X3498" i="4"/>
  <c r="X3499" i="4"/>
  <c r="X3500" i="4"/>
  <c r="X3501" i="4"/>
  <c r="X3502" i="4"/>
  <c r="X3503" i="4"/>
  <c r="X3504" i="4"/>
  <c r="X3505" i="4"/>
  <c r="X3506" i="4"/>
  <c r="X3507" i="4"/>
  <c r="X3508" i="4"/>
  <c r="X3509" i="4"/>
  <c r="X3510" i="4"/>
  <c r="X3511" i="4"/>
  <c r="X3512" i="4"/>
  <c r="X3513" i="4"/>
  <c r="X3514" i="4"/>
  <c r="X3515" i="4"/>
  <c r="X3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E135" i="18" l="1"/>
  <c r="AB4" i="4"/>
  <c r="U4" i="4"/>
  <c r="T4" i="4"/>
  <c r="S4" i="4"/>
  <c r="Q4" i="4"/>
  <c r="O4" i="4"/>
  <c r="R4" i="4"/>
  <c r="P4" i="4"/>
  <c r="N4" i="4"/>
  <c r="L4" i="4"/>
  <c r="M4" i="4"/>
  <c r="K4" i="4"/>
  <c r="J4" i="4"/>
  <c r="I4" i="4"/>
  <c r="G4" i="4"/>
  <c r="H4" i="4"/>
  <c r="F4" i="4"/>
  <c r="E4" i="4"/>
  <c r="AB10" i="4"/>
  <c r="U10" i="4"/>
  <c r="T10" i="4"/>
  <c r="S10" i="4"/>
  <c r="Q10" i="4"/>
  <c r="R10" i="4"/>
  <c r="O10" i="4"/>
  <c r="P10" i="4"/>
  <c r="N10" i="4"/>
  <c r="L10" i="4"/>
  <c r="J10" i="4"/>
  <c r="I10" i="4"/>
  <c r="M10" i="4"/>
  <c r="K10" i="4"/>
  <c r="E10" i="4"/>
  <c r="G10" i="4"/>
  <c r="H10" i="4"/>
  <c r="F10" i="4"/>
  <c r="AB14" i="4"/>
  <c r="U14" i="4"/>
  <c r="T14" i="4"/>
  <c r="S14" i="4"/>
  <c r="Q14" i="4"/>
  <c r="R14" i="4"/>
  <c r="O14" i="4"/>
  <c r="P14" i="4"/>
  <c r="N14" i="4"/>
  <c r="L14" i="4"/>
  <c r="J14" i="4"/>
  <c r="I14" i="4"/>
  <c r="M14" i="4"/>
  <c r="K14" i="4"/>
  <c r="E14" i="4"/>
  <c r="G14" i="4"/>
  <c r="H14" i="4"/>
  <c r="F14" i="4"/>
  <c r="AB18" i="4"/>
  <c r="U18" i="4"/>
  <c r="T18" i="4"/>
  <c r="S18" i="4"/>
  <c r="Q18" i="4"/>
  <c r="R18" i="4"/>
  <c r="O18" i="4"/>
  <c r="P18" i="4"/>
  <c r="N18" i="4"/>
  <c r="L18" i="4"/>
  <c r="J18" i="4"/>
  <c r="I18" i="4"/>
  <c r="M18" i="4"/>
  <c r="K18" i="4"/>
  <c r="E18" i="4"/>
  <c r="G18" i="4"/>
  <c r="H18" i="4"/>
  <c r="F18" i="4"/>
  <c r="AB20" i="4"/>
  <c r="U20" i="4"/>
  <c r="T20" i="4"/>
  <c r="S20" i="4"/>
  <c r="Q20" i="4"/>
  <c r="O20" i="4"/>
  <c r="R20" i="4"/>
  <c r="P20" i="4"/>
  <c r="N20" i="4"/>
  <c r="L20" i="4"/>
  <c r="M20" i="4"/>
  <c r="K20" i="4"/>
  <c r="J20" i="4"/>
  <c r="I20" i="4"/>
  <c r="G20" i="4"/>
  <c r="H20" i="4"/>
  <c r="F20" i="4"/>
  <c r="E20" i="4"/>
  <c r="AB24" i="4"/>
  <c r="U24" i="4"/>
  <c r="T24" i="4"/>
  <c r="S24" i="4"/>
  <c r="Q24" i="4"/>
  <c r="O24" i="4"/>
  <c r="R24" i="4"/>
  <c r="P24" i="4"/>
  <c r="N24" i="4"/>
  <c r="L24" i="4"/>
  <c r="M24" i="4"/>
  <c r="K24" i="4"/>
  <c r="J24" i="4"/>
  <c r="I24" i="4"/>
  <c r="G24" i="4"/>
  <c r="H24" i="4"/>
  <c r="F24" i="4"/>
  <c r="E24" i="4"/>
  <c r="AB28" i="4"/>
  <c r="U28" i="4"/>
  <c r="T28" i="4"/>
  <c r="S28" i="4"/>
  <c r="Q28" i="4"/>
  <c r="O28" i="4"/>
  <c r="R28" i="4"/>
  <c r="P28" i="4"/>
  <c r="N28" i="4"/>
  <c r="L28" i="4"/>
  <c r="M28" i="4"/>
  <c r="K28" i="4"/>
  <c r="J28" i="4"/>
  <c r="I28" i="4"/>
  <c r="G28" i="4"/>
  <c r="H28" i="4"/>
  <c r="F28" i="4"/>
  <c r="E28" i="4"/>
  <c r="AB32" i="4"/>
  <c r="U32" i="4"/>
  <c r="T32" i="4"/>
  <c r="S32" i="4"/>
  <c r="Q32" i="4"/>
  <c r="O32" i="4"/>
  <c r="R32" i="4"/>
  <c r="P32" i="4"/>
  <c r="N32" i="4"/>
  <c r="L32" i="4"/>
  <c r="M32" i="4"/>
  <c r="K32" i="4"/>
  <c r="J32" i="4"/>
  <c r="I32" i="4"/>
  <c r="G32" i="4"/>
  <c r="H32" i="4"/>
  <c r="F32" i="4"/>
  <c r="E32" i="4"/>
  <c r="AB38" i="4"/>
  <c r="U38" i="4"/>
  <c r="T38" i="4"/>
  <c r="S38" i="4"/>
  <c r="Q38" i="4"/>
  <c r="R38" i="4"/>
  <c r="O38" i="4"/>
  <c r="P38" i="4"/>
  <c r="N38" i="4"/>
  <c r="L38" i="4"/>
  <c r="J38" i="4"/>
  <c r="I38" i="4"/>
  <c r="M38" i="4"/>
  <c r="K38" i="4"/>
  <c r="E38" i="4"/>
  <c r="G38" i="4"/>
  <c r="H38" i="4"/>
  <c r="F38" i="4"/>
  <c r="AB42" i="4"/>
  <c r="U42" i="4"/>
  <c r="T42" i="4"/>
  <c r="S42" i="4"/>
  <c r="Q42" i="4"/>
  <c r="R42" i="4"/>
  <c r="O42" i="4"/>
  <c r="P42" i="4"/>
  <c r="N42" i="4"/>
  <c r="L42" i="4"/>
  <c r="J42" i="4"/>
  <c r="I42" i="4"/>
  <c r="M42" i="4"/>
  <c r="K42" i="4"/>
  <c r="E42" i="4"/>
  <c r="G42" i="4"/>
  <c r="H42" i="4"/>
  <c r="F42" i="4"/>
  <c r="AB46" i="4"/>
  <c r="U46" i="4"/>
  <c r="T46" i="4"/>
  <c r="S46" i="4"/>
  <c r="Q46" i="4"/>
  <c r="R46" i="4"/>
  <c r="O46" i="4"/>
  <c r="P46" i="4"/>
  <c r="N46" i="4"/>
  <c r="L46" i="4"/>
  <c r="J46" i="4"/>
  <c r="I46" i="4"/>
  <c r="M46" i="4"/>
  <c r="K46" i="4"/>
  <c r="E46" i="4"/>
  <c r="G46" i="4"/>
  <c r="H46" i="4"/>
  <c r="F46" i="4"/>
  <c r="AB50" i="4"/>
  <c r="U50" i="4"/>
  <c r="T50" i="4"/>
  <c r="S50" i="4"/>
  <c r="Q50" i="4"/>
  <c r="R50" i="4"/>
  <c r="O50" i="4"/>
  <c r="P50" i="4"/>
  <c r="N50" i="4"/>
  <c r="L50" i="4"/>
  <c r="J50" i="4"/>
  <c r="I50" i="4"/>
  <c r="M50" i="4"/>
  <c r="K50" i="4"/>
  <c r="E50" i="4"/>
  <c r="G50" i="4"/>
  <c r="H50" i="4"/>
  <c r="F50" i="4"/>
  <c r="AB54" i="4"/>
  <c r="U54" i="4"/>
  <c r="T54" i="4"/>
  <c r="S54" i="4"/>
  <c r="Q54" i="4"/>
  <c r="R54" i="4"/>
  <c r="O54" i="4"/>
  <c r="P54" i="4"/>
  <c r="N54" i="4"/>
  <c r="L54" i="4"/>
  <c r="J54" i="4"/>
  <c r="I54" i="4"/>
  <c r="M54" i="4"/>
  <c r="K54" i="4"/>
  <c r="E54" i="4"/>
  <c r="G54" i="4"/>
  <c r="H54" i="4"/>
  <c r="F54" i="4"/>
  <c r="AB58" i="4"/>
  <c r="U58" i="4"/>
  <c r="T58" i="4"/>
  <c r="S58" i="4"/>
  <c r="Q58" i="4"/>
  <c r="R58" i="4"/>
  <c r="O58" i="4"/>
  <c r="P58" i="4"/>
  <c r="N58" i="4"/>
  <c r="L58" i="4"/>
  <c r="J58" i="4"/>
  <c r="I58" i="4"/>
  <c r="M58" i="4"/>
  <c r="K58" i="4"/>
  <c r="E58" i="4"/>
  <c r="G58" i="4"/>
  <c r="H58" i="4"/>
  <c r="F58" i="4"/>
  <c r="AB62" i="4"/>
  <c r="U62" i="4"/>
  <c r="T62" i="4"/>
  <c r="S62" i="4"/>
  <c r="Q62" i="4"/>
  <c r="R62" i="4"/>
  <c r="O62" i="4"/>
  <c r="P62" i="4"/>
  <c r="N62" i="4"/>
  <c r="L62" i="4"/>
  <c r="J62" i="4"/>
  <c r="I62" i="4"/>
  <c r="M62" i="4"/>
  <c r="K62" i="4"/>
  <c r="E62" i="4"/>
  <c r="G62" i="4"/>
  <c r="H62" i="4"/>
  <c r="F62" i="4"/>
  <c r="AB66" i="4"/>
  <c r="U66" i="4"/>
  <c r="T66" i="4"/>
  <c r="S66" i="4"/>
  <c r="Q66" i="4"/>
  <c r="R66" i="4"/>
  <c r="O66" i="4"/>
  <c r="P66" i="4"/>
  <c r="N66" i="4"/>
  <c r="L66" i="4"/>
  <c r="J66" i="4"/>
  <c r="I66" i="4"/>
  <c r="M66" i="4"/>
  <c r="K66" i="4"/>
  <c r="E66" i="4"/>
  <c r="G66" i="4"/>
  <c r="H66" i="4"/>
  <c r="F66" i="4"/>
  <c r="AB70" i="4"/>
  <c r="U70" i="4"/>
  <c r="T70" i="4"/>
  <c r="S70" i="4"/>
  <c r="Q70" i="4"/>
  <c r="R70" i="4"/>
  <c r="O70" i="4"/>
  <c r="P70" i="4"/>
  <c r="N70" i="4"/>
  <c r="L70" i="4"/>
  <c r="J70" i="4"/>
  <c r="I70" i="4"/>
  <c r="M70" i="4"/>
  <c r="K70" i="4"/>
  <c r="E70" i="4"/>
  <c r="G70" i="4"/>
  <c r="H70" i="4"/>
  <c r="F70" i="4"/>
  <c r="AB74" i="4"/>
  <c r="U74" i="4"/>
  <c r="T74" i="4"/>
  <c r="S74" i="4"/>
  <c r="Q74" i="4"/>
  <c r="R74" i="4"/>
  <c r="O74" i="4"/>
  <c r="P74" i="4"/>
  <c r="N74" i="4"/>
  <c r="L74" i="4"/>
  <c r="J74" i="4"/>
  <c r="I74" i="4"/>
  <c r="M74" i="4"/>
  <c r="K74" i="4"/>
  <c r="E74" i="4"/>
  <c r="G74" i="4"/>
  <c r="H74" i="4"/>
  <c r="F74" i="4"/>
  <c r="AB78" i="4"/>
  <c r="U78" i="4"/>
  <c r="T78" i="4"/>
  <c r="S78" i="4"/>
  <c r="Q78" i="4"/>
  <c r="R78" i="4"/>
  <c r="O78" i="4"/>
  <c r="P78" i="4"/>
  <c r="N78" i="4"/>
  <c r="L78" i="4"/>
  <c r="J78" i="4"/>
  <c r="I78" i="4"/>
  <c r="M78" i="4"/>
  <c r="K78" i="4"/>
  <c r="E78" i="4"/>
  <c r="G78" i="4"/>
  <c r="H78" i="4"/>
  <c r="F78" i="4"/>
  <c r="AB82" i="4"/>
  <c r="U82" i="4"/>
  <c r="T82" i="4"/>
  <c r="S82" i="4"/>
  <c r="Q82" i="4"/>
  <c r="R82" i="4"/>
  <c r="O82" i="4"/>
  <c r="P82" i="4"/>
  <c r="N82" i="4"/>
  <c r="L82" i="4"/>
  <c r="J82" i="4"/>
  <c r="I82" i="4"/>
  <c r="M82" i="4"/>
  <c r="K82" i="4"/>
  <c r="E82" i="4"/>
  <c r="G82" i="4"/>
  <c r="H82" i="4"/>
  <c r="F82" i="4"/>
  <c r="AB86" i="4"/>
  <c r="U86" i="4"/>
  <c r="T86" i="4"/>
  <c r="S86" i="4"/>
  <c r="Q86" i="4"/>
  <c r="R86" i="4"/>
  <c r="O86" i="4"/>
  <c r="P86" i="4"/>
  <c r="N86" i="4"/>
  <c r="L86" i="4"/>
  <c r="J86" i="4"/>
  <c r="I86" i="4"/>
  <c r="M86" i="4"/>
  <c r="K86" i="4"/>
  <c r="E86" i="4"/>
  <c r="G86" i="4"/>
  <c r="H86" i="4"/>
  <c r="F86" i="4"/>
  <c r="AB90" i="4"/>
  <c r="U90" i="4"/>
  <c r="T90" i="4"/>
  <c r="S90" i="4"/>
  <c r="Q90" i="4"/>
  <c r="R90" i="4"/>
  <c r="O90" i="4"/>
  <c r="P90" i="4"/>
  <c r="N90" i="4"/>
  <c r="L90" i="4"/>
  <c r="J90" i="4"/>
  <c r="I90" i="4"/>
  <c r="M90" i="4"/>
  <c r="K90" i="4"/>
  <c r="E90" i="4"/>
  <c r="G90" i="4"/>
  <c r="H90" i="4"/>
  <c r="F90" i="4"/>
  <c r="AB94" i="4"/>
  <c r="U94" i="4"/>
  <c r="T94" i="4"/>
  <c r="S94" i="4"/>
  <c r="Q94" i="4"/>
  <c r="R94" i="4"/>
  <c r="O94" i="4"/>
  <c r="P94" i="4"/>
  <c r="N94" i="4"/>
  <c r="L94" i="4"/>
  <c r="J94" i="4"/>
  <c r="I94" i="4"/>
  <c r="M94" i="4"/>
  <c r="K94" i="4"/>
  <c r="E94" i="4"/>
  <c r="G94" i="4"/>
  <c r="H94" i="4"/>
  <c r="F94" i="4"/>
  <c r="AB98" i="4"/>
  <c r="U98" i="4"/>
  <c r="T98" i="4"/>
  <c r="S98" i="4"/>
  <c r="Q98" i="4"/>
  <c r="R98" i="4"/>
  <c r="O98" i="4"/>
  <c r="P98" i="4"/>
  <c r="N98" i="4"/>
  <c r="L98" i="4"/>
  <c r="J98" i="4"/>
  <c r="I98" i="4"/>
  <c r="M98" i="4"/>
  <c r="K98" i="4"/>
  <c r="E98" i="4"/>
  <c r="G98" i="4"/>
  <c r="H98" i="4"/>
  <c r="F98" i="4"/>
  <c r="AB102" i="4"/>
  <c r="U102" i="4"/>
  <c r="T102" i="4"/>
  <c r="S102" i="4"/>
  <c r="Q102" i="4"/>
  <c r="R102" i="4"/>
  <c r="O102" i="4"/>
  <c r="P102" i="4"/>
  <c r="N102" i="4"/>
  <c r="L102" i="4"/>
  <c r="J102" i="4"/>
  <c r="I102" i="4"/>
  <c r="M102" i="4"/>
  <c r="K102" i="4"/>
  <c r="E102" i="4"/>
  <c r="G102" i="4"/>
  <c r="H102" i="4"/>
  <c r="F102" i="4"/>
  <c r="AB106" i="4"/>
  <c r="U106" i="4"/>
  <c r="T106" i="4"/>
  <c r="S106" i="4"/>
  <c r="Q106" i="4"/>
  <c r="R106" i="4"/>
  <c r="O106" i="4"/>
  <c r="P106" i="4"/>
  <c r="N106" i="4"/>
  <c r="L106" i="4"/>
  <c r="J106" i="4"/>
  <c r="I106" i="4"/>
  <c r="M106" i="4"/>
  <c r="K106" i="4"/>
  <c r="E106" i="4"/>
  <c r="G106" i="4"/>
  <c r="H106" i="4"/>
  <c r="F106" i="4"/>
  <c r="AB110" i="4"/>
  <c r="U110" i="4"/>
  <c r="T110" i="4"/>
  <c r="S110" i="4"/>
  <c r="Q110" i="4"/>
  <c r="R110" i="4"/>
  <c r="O110" i="4"/>
  <c r="P110" i="4"/>
  <c r="N110" i="4"/>
  <c r="L110" i="4"/>
  <c r="J110" i="4"/>
  <c r="I110" i="4"/>
  <c r="M110" i="4"/>
  <c r="K110" i="4"/>
  <c r="E110" i="4"/>
  <c r="G110" i="4"/>
  <c r="H110" i="4"/>
  <c r="F110" i="4"/>
  <c r="AB114" i="4"/>
  <c r="U114" i="4"/>
  <c r="T114" i="4"/>
  <c r="S114" i="4"/>
  <c r="Q114" i="4"/>
  <c r="R114" i="4"/>
  <c r="O114" i="4"/>
  <c r="P114" i="4"/>
  <c r="N114" i="4"/>
  <c r="L114" i="4"/>
  <c r="J114" i="4"/>
  <c r="I114" i="4"/>
  <c r="M114" i="4"/>
  <c r="K114" i="4"/>
  <c r="E114" i="4"/>
  <c r="G114" i="4"/>
  <c r="H114" i="4"/>
  <c r="F114" i="4"/>
  <c r="AB118" i="4"/>
  <c r="U118" i="4"/>
  <c r="T118" i="4"/>
  <c r="S118" i="4"/>
  <c r="Q118" i="4"/>
  <c r="R118" i="4"/>
  <c r="O118" i="4"/>
  <c r="P118" i="4"/>
  <c r="N118" i="4"/>
  <c r="L118" i="4"/>
  <c r="J118" i="4"/>
  <c r="I118" i="4"/>
  <c r="M118" i="4"/>
  <c r="K118" i="4"/>
  <c r="E118" i="4"/>
  <c r="G118" i="4"/>
  <c r="H118" i="4"/>
  <c r="F118" i="4"/>
  <c r="AB122" i="4"/>
  <c r="U122" i="4"/>
  <c r="T122" i="4"/>
  <c r="S122" i="4"/>
  <c r="Q122" i="4"/>
  <c r="R122" i="4"/>
  <c r="O122" i="4"/>
  <c r="P122" i="4"/>
  <c r="N122" i="4"/>
  <c r="L122" i="4"/>
  <c r="J122" i="4"/>
  <c r="I122" i="4"/>
  <c r="M122" i="4"/>
  <c r="K122" i="4"/>
  <c r="E122" i="4"/>
  <c r="G122" i="4"/>
  <c r="H122" i="4"/>
  <c r="F122" i="4"/>
  <c r="AB126" i="4"/>
  <c r="U126" i="4"/>
  <c r="T126" i="4"/>
  <c r="S126" i="4"/>
  <c r="Q126" i="4"/>
  <c r="R126" i="4"/>
  <c r="O126" i="4"/>
  <c r="P126" i="4"/>
  <c r="N126" i="4"/>
  <c r="L126" i="4"/>
  <c r="J126" i="4"/>
  <c r="I126" i="4"/>
  <c r="M126" i="4"/>
  <c r="K126" i="4"/>
  <c r="E126" i="4"/>
  <c r="G126" i="4"/>
  <c r="H126" i="4"/>
  <c r="F126" i="4"/>
  <c r="AB130" i="4"/>
  <c r="U130" i="4"/>
  <c r="T130" i="4"/>
  <c r="S130" i="4"/>
  <c r="Q130" i="4"/>
  <c r="R130" i="4"/>
  <c r="O130" i="4"/>
  <c r="P130" i="4"/>
  <c r="N130" i="4"/>
  <c r="L130" i="4"/>
  <c r="J130" i="4"/>
  <c r="I130" i="4"/>
  <c r="M130" i="4"/>
  <c r="K130" i="4"/>
  <c r="E130" i="4"/>
  <c r="G130" i="4"/>
  <c r="H130" i="4"/>
  <c r="F130" i="4"/>
  <c r="AB134" i="4"/>
  <c r="U134" i="4"/>
  <c r="T134" i="4"/>
  <c r="S134" i="4"/>
  <c r="Q134" i="4"/>
  <c r="R134" i="4"/>
  <c r="O134" i="4"/>
  <c r="P134" i="4"/>
  <c r="N134" i="4"/>
  <c r="L134" i="4"/>
  <c r="J134" i="4"/>
  <c r="I134" i="4"/>
  <c r="M134" i="4"/>
  <c r="K134" i="4"/>
  <c r="E134" i="4"/>
  <c r="G134" i="4"/>
  <c r="H134" i="4"/>
  <c r="F134" i="4"/>
  <c r="AB138" i="4"/>
  <c r="U138" i="4"/>
  <c r="T138" i="4"/>
  <c r="S138" i="4"/>
  <c r="Q138" i="4"/>
  <c r="R138" i="4"/>
  <c r="O138" i="4"/>
  <c r="P138" i="4"/>
  <c r="N138" i="4"/>
  <c r="L138" i="4"/>
  <c r="J138" i="4"/>
  <c r="I138" i="4"/>
  <c r="M138" i="4"/>
  <c r="K138" i="4"/>
  <c r="E138" i="4"/>
  <c r="G138" i="4"/>
  <c r="H138" i="4"/>
  <c r="F138" i="4"/>
  <c r="AB142" i="4"/>
  <c r="U142" i="4"/>
  <c r="T142" i="4"/>
  <c r="S142" i="4"/>
  <c r="Q142" i="4"/>
  <c r="R142" i="4"/>
  <c r="O142" i="4"/>
  <c r="P142" i="4"/>
  <c r="N142" i="4"/>
  <c r="L142" i="4"/>
  <c r="J142" i="4"/>
  <c r="I142" i="4"/>
  <c r="M142" i="4"/>
  <c r="K142" i="4"/>
  <c r="E142" i="4"/>
  <c r="G142" i="4"/>
  <c r="H142" i="4"/>
  <c r="F142" i="4"/>
  <c r="AB146" i="4"/>
  <c r="U146" i="4"/>
  <c r="T146" i="4"/>
  <c r="S146" i="4"/>
  <c r="Q146" i="4"/>
  <c r="R146" i="4"/>
  <c r="O146" i="4"/>
  <c r="P146" i="4"/>
  <c r="N146" i="4"/>
  <c r="L146" i="4"/>
  <c r="J146" i="4"/>
  <c r="I146" i="4"/>
  <c r="M146" i="4"/>
  <c r="K146" i="4"/>
  <c r="E146" i="4"/>
  <c r="G146" i="4"/>
  <c r="H146" i="4"/>
  <c r="F146" i="4"/>
  <c r="AB150" i="4"/>
  <c r="U150" i="4"/>
  <c r="T150" i="4"/>
  <c r="S150" i="4"/>
  <c r="Q150" i="4"/>
  <c r="R150" i="4"/>
  <c r="O150" i="4"/>
  <c r="P150" i="4"/>
  <c r="N150" i="4"/>
  <c r="L150" i="4"/>
  <c r="J150" i="4"/>
  <c r="I150" i="4"/>
  <c r="M150" i="4"/>
  <c r="K150" i="4"/>
  <c r="E150" i="4"/>
  <c r="G150" i="4"/>
  <c r="H150" i="4"/>
  <c r="F150" i="4"/>
  <c r="AB154" i="4"/>
  <c r="U154" i="4"/>
  <c r="T154" i="4"/>
  <c r="S154" i="4"/>
  <c r="Q154" i="4"/>
  <c r="R154" i="4"/>
  <c r="O154" i="4"/>
  <c r="P154" i="4"/>
  <c r="N154" i="4"/>
  <c r="L154" i="4"/>
  <c r="J154" i="4"/>
  <c r="I154" i="4"/>
  <c r="M154" i="4"/>
  <c r="K154" i="4"/>
  <c r="E154" i="4"/>
  <c r="G154" i="4"/>
  <c r="H154" i="4"/>
  <c r="F154" i="4"/>
  <c r="AB158" i="4"/>
  <c r="U158" i="4"/>
  <c r="T158" i="4"/>
  <c r="S158" i="4"/>
  <c r="Q158" i="4"/>
  <c r="R158" i="4"/>
  <c r="O158" i="4"/>
  <c r="P158" i="4"/>
  <c r="N158" i="4"/>
  <c r="L158" i="4"/>
  <c r="J158" i="4"/>
  <c r="I158" i="4"/>
  <c r="M158" i="4"/>
  <c r="K158" i="4"/>
  <c r="E158" i="4"/>
  <c r="G158" i="4"/>
  <c r="H158" i="4"/>
  <c r="F158" i="4"/>
  <c r="AB162" i="4"/>
  <c r="U162" i="4"/>
  <c r="T162" i="4"/>
  <c r="S162" i="4"/>
  <c r="Q162" i="4"/>
  <c r="R162" i="4"/>
  <c r="O162" i="4"/>
  <c r="P162" i="4"/>
  <c r="N162" i="4"/>
  <c r="L162" i="4"/>
  <c r="J162" i="4"/>
  <c r="I162" i="4"/>
  <c r="M162" i="4"/>
  <c r="K162" i="4"/>
  <c r="E162" i="4"/>
  <c r="G162" i="4"/>
  <c r="H162" i="4"/>
  <c r="F162" i="4"/>
  <c r="AB166" i="4"/>
  <c r="U166" i="4"/>
  <c r="T166" i="4"/>
  <c r="S166" i="4"/>
  <c r="Q166" i="4"/>
  <c r="R166" i="4"/>
  <c r="O166" i="4"/>
  <c r="P166" i="4"/>
  <c r="N166" i="4"/>
  <c r="L166" i="4"/>
  <c r="J166" i="4"/>
  <c r="I166" i="4"/>
  <c r="M166" i="4"/>
  <c r="K166" i="4"/>
  <c r="E166" i="4"/>
  <c r="G166" i="4"/>
  <c r="H166" i="4"/>
  <c r="F166" i="4"/>
  <c r="AB170" i="4"/>
  <c r="U170" i="4"/>
  <c r="T170" i="4"/>
  <c r="S170" i="4"/>
  <c r="Q170" i="4"/>
  <c r="R170" i="4"/>
  <c r="O170" i="4"/>
  <c r="P170" i="4"/>
  <c r="N170" i="4"/>
  <c r="L170" i="4"/>
  <c r="J170" i="4"/>
  <c r="I170" i="4"/>
  <c r="M170" i="4"/>
  <c r="K170" i="4"/>
  <c r="E170" i="4"/>
  <c r="G170" i="4"/>
  <c r="H170" i="4"/>
  <c r="F170" i="4"/>
  <c r="AB174" i="4"/>
  <c r="U174" i="4"/>
  <c r="T174" i="4"/>
  <c r="S174" i="4"/>
  <c r="Q174" i="4"/>
  <c r="R174" i="4"/>
  <c r="O174" i="4"/>
  <c r="P174" i="4"/>
  <c r="N174" i="4"/>
  <c r="L174" i="4"/>
  <c r="J174" i="4"/>
  <c r="I174" i="4"/>
  <c r="M174" i="4"/>
  <c r="K174" i="4"/>
  <c r="E174" i="4"/>
  <c r="G174" i="4"/>
  <c r="H174" i="4"/>
  <c r="F174" i="4"/>
  <c r="AB178" i="4"/>
  <c r="U178" i="4"/>
  <c r="T178" i="4"/>
  <c r="S178" i="4"/>
  <c r="Q178" i="4"/>
  <c r="R178" i="4"/>
  <c r="O178" i="4"/>
  <c r="P178" i="4"/>
  <c r="N178" i="4"/>
  <c r="L178" i="4"/>
  <c r="J178" i="4"/>
  <c r="I178" i="4"/>
  <c r="M178" i="4"/>
  <c r="K178" i="4"/>
  <c r="E178" i="4"/>
  <c r="G178" i="4"/>
  <c r="H178" i="4"/>
  <c r="F178" i="4"/>
  <c r="AB182" i="4"/>
  <c r="U182" i="4"/>
  <c r="T182" i="4"/>
  <c r="S182" i="4"/>
  <c r="Q182" i="4"/>
  <c r="R182" i="4"/>
  <c r="O182" i="4"/>
  <c r="P182" i="4"/>
  <c r="N182" i="4"/>
  <c r="L182" i="4"/>
  <c r="J182" i="4"/>
  <c r="I182" i="4"/>
  <c r="M182" i="4"/>
  <c r="K182" i="4"/>
  <c r="E182" i="4"/>
  <c r="G182" i="4"/>
  <c r="H182" i="4"/>
  <c r="F182" i="4"/>
  <c r="AB186" i="4"/>
  <c r="U186" i="4"/>
  <c r="T186" i="4"/>
  <c r="S186" i="4"/>
  <c r="Q186" i="4"/>
  <c r="R186" i="4"/>
  <c r="O186" i="4"/>
  <c r="P186" i="4"/>
  <c r="N186" i="4"/>
  <c r="L186" i="4"/>
  <c r="I186" i="4"/>
  <c r="M186" i="4"/>
  <c r="K186" i="4"/>
  <c r="E186" i="4"/>
  <c r="G186" i="4"/>
  <c r="J186" i="4"/>
  <c r="H186" i="4"/>
  <c r="F186" i="4"/>
  <c r="AB190" i="4"/>
  <c r="U190" i="4"/>
  <c r="T190" i="4"/>
  <c r="S190" i="4"/>
  <c r="Q190" i="4"/>
  <c r="R190" i="4"/>
  <c r="O190" i="4"/>
  <c r="P190" i="4"/>
  <c r="N190" i="4"/>
  <c r="L190" i="4"/>
  <c r="I190" i="4"/>
  <c r="M190" i="4"/>
  <c r="K190" i="4"/>
  <c r="E190" i="4"/>
  <c r="G190" i="4"/>
  <c r="J190" i="4"/>
  <c r="H190" i="4"/>
  <c r="F190" i="4"/>
  <c r="AB194" i="4"/>
  <c r="U194" i="4"/>
  <c r="T194" i="4"/>
  <c r="S194" i="4"/>
  <c r="Q194" i="4"/>
  <c r="R194" i="4"/>
  <c r="O194" i="4"/>
  <c r="P194" i="4"/>
  <c r="N194" i="4"/>
  <c r="L194" i="4"/>
  <c r="I194" i="4"/>
  <c r="M194" i="4"/>
  <c r="K194" i="4"/>
  <c r="E194" i="4"/>
  <c r="G194" i="4"/>
  <c r="J194" i="4"/>
  <c r="H194" i="4"/>
  <c r="F194" i="4"/>
  <c r="AB198" i="4"/>
  <c r="U198" i="4"/>
  <c r="T198" i="4"/>
  <c r="S198" i="4"/>
  <c r="Q198" i="4"/>
  <c r="R198" i="4"/>
  <c r="O198" i="4"/>
  <c r="P198" i="4"/>
  <c r="N198" i="4"/>
  <c r="L198" i="4"/>
  <c r="I198" i="4"/>
  <c r="M198" i="4"/>
  <c r="K198" i="4"/>
  <c r="E198" i="4"/>
  <c r="G198" i="4"/>
  <c r="J198" i="4"/>
  <c r="H198" i="4"/>
  <c r="F198" i="4"/>
  <c r="AB202" i="4"/>
  <c r="U202" i="4"/>
  <c r="T202" i="4"/>
  <c r="S202" i="4"/>
  <c r="Q202" i="4"/>
  <c r="R202" i="4"/>
  <c r="O202" i="4"/>
  <c r="P202" i="4"/>
  <c r="N202" i="4"/>
  <c r="L202" i="4"/>
  <c r="I202" i="4"/>
  <c r="M202" i="4"/>
  <c r="K202" i="4"/>
  <c r="E202" i="4"/>
  <c r="G202" i="4"/>
  <c r="J202" i="4"/>
  <c r="H202" i="4"/>
  <c r="F202" i="4"/>
  <c r="AB206" i="4"/>
  <c r="U206" i="4"/>
  <c r="T206" i="4"/>
  <c r="S206" i="4"/>
  <c r="Q206" i="4"/>
  <c r="R206" i="4"/>
  <c r="O206" i="4"/>
  <c r="P206" i="4"/>
  <c r="N206" i="4"/>
  <c r="L206" i="4"/>
  <c r="I206" i="4"/>
  <c r="M206" i="4"/>
  <c r="K206" i="4"/>
  <c r="E206" i="4"/>
  <c r="G206" i="4"/>
  <c r="J206" i="4"/>
  <c r="H206" i="4"/>
  <c r="F206" i="4"/>
  <c r="AB210" i="4"/>
  <c r="U210" i="4"/>
  <c r="T210" i="4"/>
  <c r="S210" i="4"/>
  <c r="Q210" i="4"/>
  <c r="R210" i="4"/>
  <c r="O210" i="4"/>
  <c r="P210" i="4"/>
  <c r="N210" i="4"/>
  <c r="L210" i="4"/>
  <c r="I210" i="4"/>
  <c r="M210" i="4"/>
  <c r="K210" i="4"/>
  <c r="E210" i="4"/>
  <c r="G210" i="4"/>
  <c r="J210" i="4"/>
  <c r="H210" i="4"/>
  <c r="F210" i="4"/>
  <c r="AB214" i="4"/>
  <c r="U214" i="4"/>
  <c r="T214" i="4"/>
  <c r="S214" i="4"/>
  <c r="Q214" i="4"/>
  <c r="R214" i="4"/>
  <c r="O214" i="4"/>
  <c r="P214" i="4"/>
  <c r="N214" i="4"/>
  <c r="L214" i="4"/>
  <c r="I214" i="4"/>
  <c r="M214" i="4"/>
  <c r="K214" i="4"/>
  <c r="E214" i="4"/>
  <c r="G214" i="4"/>
  <c r="J214" i="4"/>
  <c r="H214" i="4"/>
  <c r="F214" i="4"/>
  <c r="AB218" i="4"/>
  <c r="U218" i="4"/>
  <c r="T218" i="4"/>
  <c r="S218" i="4"/>
  <c r="Q218" i="4"/>
  <c r="R218" i="4"/>
  <c r="O218" i="4"/>
  <c r="P218" i="4"/>
  <c r="N218" i="4"/>
  <c r="L218" i="4"/>
  <c r="I218" i="4"/>
  <c r="M218" i="4"/>
  <c r="K218" i="4"/>
  <c r="E218" i="4"/>
  <c r="G218" i="4"/>
  <c r="J218" i="4"/>
  <c r="H218" i="4"/>
  <c r="F218" i="4"/>
  <c r="AB222" i="4"/>
  <c r="U222" i="4"/>
  <c r="T222" i="4"/>
  <c r="S222" i="4"/>
  <c r="Q222" i="4"/>
  <c r="R222" i="4"/>
  <c r="O222" i="4"/>
  <c r="P222" i="4"/>
  <c r="N222" i="4"/>
  <c r="L222" i="4"/>
  <c r="I222" i="4"/>
  <c r="M222" i="4"/>
  <c r="K222" i="4"/>
  <c r="E222" i="4"/>
  <c r="G222" i="4"/>
  <c r="J222" i="4"/>
  <c r="H222" i="4"/>
  <c r="F222" i="4"/>
  <c r="AB226" i="4"/>
  <c r="U226" i="4"/>
  <c r="T226" i="4"/>
  <c r="S226" i="4"/>
  <c r="Q226" i="4"/>
  <c r="R226" i="4"/>
  <c r="O226" i="4"/>
  <c r="P226" i="4"/>
  <c r="N226" i="4"/>
  <c r="L226" i="4"/>
  <c r="I226" i="4"/>
  <c r="M226" i="4"/>
  <c r="K226" i="4"/>
  <c r="E226" i="4"/>
  <c r="G226" i="4"/>
  <c r="J226" i="4"/>
  <c r="H226" i="4"/>
  <c r="F226" i="4"/>
  <c r="AB230" i="4"/>
  <c r="U230" i="4"/>
  <c r="T230" i="4"/>
  <c r="S230" i="4"/>
  <c r="Q230" i="4"/>
  <c r="R230" i="4"/>
  <c r="O230" i="4"/>
  <c r="P230" i="4"/>
  <c r="N230" i="4"/>
  <c r="L230" i="4"/>
  <c r="I230" i="4"/>
  <c r="M230" i="4"/>
  <c r="K230" i="4"/>
  <c r="E230" i="4"/>
  <c r="G230" i="4"/>
  <c r="J230" i="4"/>
  <c r="H230" i="4"/>
  <c r="F230" i="4"/>
  <c r="AB234" i="4"/>
  <c r="U234" i="4"/>
  <c r="T234" i="4"/>
  <c r="S234" i="4"/>
  <c r="Q234" i="4"/>
  <c r="R234" i="4"/>
  <c r="O234" i="4"/>
  <c r="P234" i="4"/>
  <c r="N234" i="4"/>
  <c r="L234" i="4"/>
  <c r="I234" i="4"/>
  <c r="M234" i="4"/>
  <c r="K234" i="4"/>
  <c r="E234" i="4"/>
  <c r="G234" i="4"/>
  <c r="J234" i="4"/>
  <c r="H234" i="4"/>
  <c r="F234" i="4"/>
  <c r="AB238" i="4"/>
  <c r="U238" i="4"/>
  <c r="T238" i="4"/>
  <c r="S238" i="4"/>
  <c r="Q238" i="4"/>
  <c r="R238" i="4"/>
  <c r="O238" i="4"/>
  <c r="P238" i="4"/>
  <c r="N238" i="4"/>
  <c r="L238" i="4"/>
  <c r="I238" i="4"/>
  <c r="M238" i="4"/>
  <c r="K238" i="4"/>
  <c r="E238" i="4"/>
  <c r="G238" i="4"/>
  <c r="J238" i="4"/>
  <c r="H238" i="4"/>
  <c r="F238" i="4"/>
  <c r="AB242" i="4"/>
  <c r="U242" i="4"/>
  <c r="T242" i="4"/>
  <c r="S242" i="4"/>
  <c r="Q242" i="4"/>
  <c r="R242" i="4"/>
  <c r="O242" i="4"/>
  <c r="P242" i="4"/>
  <c r="N242" i="4"/>
  <c r="L242" i="4"/>
  <c r="I242" i="4"/>
  <c r="M242" i="4"/>
  <c r="K242" i="4"/>
  <c r="E242" i="4"/>
  <c r="G242" i="4"/>
  <c r="J242" i="4"/>
  <c r="H242" i="4"/>
  <c r="F242" i="4"/>
  <c r="AB246" i="4"/>
  <c r="U246" i="4"/>
  <c r="T246" i="4"/>
  <c r="S246" i="4"/>
  <c r="Q246" i="4"/>
  <c r="R246" i="4"/>
  <c r="O246" i="4"/>
  <c r="P246" i="4"/>
  <c r="N246" i="4"/>
  <c r="L246" i="4"/>
  <c r="I246" i="4"/>
  <c r="M246" i="4"/>
  <c r="K246" i="4"/>
  <c r="E246" i="4"/>
  <c r="G246" i="4"/>
  <c r="J246" i="4"/>
  <c r="H246" i="4"/>
  <c r="F246" i="4"/>
  <c r="AB250" i="4"/>
  <c r="U250" i="4"/>
  <c r="T250" i="4"/>
  <c r="S250" i="4"/>
  <c r="Q250" i="4"/>
  <c r="R250" i="4"/>
  <c r="O250" i="4"/>
  <c r="P250" i="4"/>
  <c r="N250" i="4"/>
  <c r="L250" i="4"/>
  <c r="I250" i="4"/>
  <c r="M250" i="4"/>
  <c r="K250" i="4"/>
  <c r="E250" i="4"/>
  <c r="G250" i="4"/>
  <c r="J250" i="4"/>
  <c r="H250" i="4"/>
  <c r="F250" i="4"/>
  <c r="AB254" i="4"/>
  <c r="U254" i="4"/>
  <c r="T254" i="4"/>
  <c r="S254" i="4"/>
  <c r="Q254" i="4"/>
  <c r="R254" i="4"/>
  <c r="O254" i="4"/>
  <c r="P254" i="4"/>
  <c r="N254" i="4"/>
  <c r="L254" i="4"/>
  <c r="I254" i="4"/>
  <c r="M254" i="4"/>
  <c r="K254" i="4"/>
  <c r="E254" i="4"/>
  <c r="G254" i="4"/>
  <c r="J254" i="4"/>
  <c r="H254" i="4"/>
  <c r="F254" i="4"/>
  <c r="AB258" i="4"/>
  <c r="U258" i="4"/>
  <c r="T258" i="4"/>
  <c r="S258" i="4"/>
  <c r="Q258" i="4"/>
  <c r="R258" i="4"/>
  <c r="O258" i="4"/>
  <c r="P258" i="4"/>
  <c r="N258" i="4"/>
  <c r="L258" i="4"/>
  <c r="I258" i="4"/>
  <c r="M258" i="4"/>
  <c r="K258" i="4"/>
  <c r="E258" i="4"/>
  <c r="G258" i="4"/>
  <c r="J258" i="4"/>
  <c r="H258" i="4"/>
  <c r="F258" i="4"/>
  <c r="AB262" i="4"/>
  <c r="U262" i="4"/>
  <c r="T262" i="4"/>
  <c r="S262" i="4"/>
  <c r="Q262" i="4"/>
  <c r="R262" i="4"/>
  <c r="O262" i="4"/>
  <c r="P262" i="4"/>
  <c r="N262" i="4"/>
  <c r="L262" i="4"/>
  <c r="I262" i="4"/>
  <c r="M262" i="4"/>
  <c r="K262" i="4"/>
  <c r="E262" i="4"/>
  <c r="G262" i="4"/>
  <c r="J262" i="4"/>
  <c r="H262" i="4"/>
  <c r="F262" i="4"/>
  <c r="AB266" i="4"/>
  <c r="U266" i="4"/>
  <c r="T266" i="4"/>
  <c r="S266" i="4"/>
  <c r="Q266" i="4"/>
  <c r="R266" i="4"/>
  <c r="O266" i="4"/>
  <c r="P266" i="4"/>
  <c r="N266" i="4"/>
  <c r="L266" i="4"/>
  <c r="I266" i="4"/>
  <c r="M266" i="4"/>
  <c r="K266" i="4"/>
  <c r="E266" i="4"/>
  <c r="G266" i="4"/>
  <c r="J266" i="4"/>
  <c r="H266" i="4"/>
  <c r="F266" i="4"/>
  <c r="AB270" i="4"/>
  <c r="U270" i="4"/>
  <c r="T270" i="4"/>
  <c r="S270" i="4"/>
  <c r="Q270" i="4"/>
  <c r="R270" i="4"/>
  <c r="O270" i="4"/>
  <c r="P270" i="4"/>
  <c r="N270" i="4"/>
  <c r="L270" i="4"/>
  <c r="I270" i="4"/>
  <c r="M270" i="4"/>
  <c r="K270" i="4"/>
  <c r="E270" i="4"/>
  <c r="G270" i="4"/>
  <c r="J270" i="4"/>
  <c r="H270" i="4"/>
  <c r="F270" i="4"/>
  <c r="AB274" i="4"/>
  <c r="U274" i="4"/>
  <c r="T274" i="4"/>
  <c r="S274" i="4"/>
  <c r="Q274" i="4"/>
  <c r="R274" i="4"/>
  <c r="O274" i="4"/>
  <c r="P274" i="4"/>
  <c r="N274" i="4"/>
  <c r="L274" i="4"/>
  <c r="I274" i="4"/>
  <c r="M274" i="4"/>
  <c r="K274" i="4"/>
  <c r="E274" i="4"/>
  <c r="G274" i="4"/>
  <c r="J274" i="4"/>
  <c r="H274" i="4"/>
  <c r="F274" i="4"/>
  <c r="AB278" i="4"/>
  <c r="U278" i="4"/>
  <c r="T278" i="4"/>
  <c r="S278" i="4"/>
  <c r="Q278" i="4"/>
  <c r="R278" i="4"/>
  <c r="O278" i="4"/>
  <c r="P278" i="4"/>
  <c r="N278" i="4"/>
  <c r="L278" i="4"/>
  <c r="I278" i="4"/>
  <c r="M278" i="4"/>
  <c r="K278" i="4"/>
  <c r="E278" i="4"/>
  <c r="G278" i="4"/>
  <c r="J278" i="4"/>
  <c r="H278" i="4"/>
  <c r="F278" i="4"/>
  <c r="AB282" i="4"/>
  <c r="U282" i="4"/>
  <c r="T282" i="4"/>
  <c r="S282" i="4"/>
  <c r="Q282" i="4"/>
  <c r="R282" i="4"/>
  <c r="O282" i="4"/>
  <c r="P282" i="4"/>
  <c r="N282" i="4"/>
  <c r="L282" i="4"/>
  <c r="I282" i="4"/>
  <c r="M282" i="4"/>
  <c r="K282" i="4"/>
  <c r="E282" i="4"/>
  <c r="G282" i="4"/>
  <c r="J282" i="4"/>
  <c r="H282" i="4"/>
  <c r="F282" i="4"/>
  <c r="AB286" i="4"/>
  <c r="U286" i="4"/>
  <c r="T286" i="4"/>
  <c r="S286" i="4"/>
  <c r="Q286" i="4"/>
  <c r="R286" i="4"/>
  <c r="O286" i="4"/>
  <c r="P286" i="4"/>
  <c r="N286" i="4"/>
  <c r="L286" i="4"/>
  <c r="I286" i="4"/>
  <c r="M286" i="4"/>
  <c r="K286" i="4"/>
  <c r="E286" i="4"/>
  <c r="G286" i="4"/>
  <c r="J286" i="4"/>
  <c r="H286" i="4"/>
  <c r="F286" i="4"/>
  <c r="AB290" i="4"/>
  <c r="U290" i="4"/>
  <c r="T290" i="4"/>
  <c r="S290" i="4"/>
  <c r="Q290" i="4"/>
  <c r="R290" i="4"/>
  <c r="O290" i="4"/>
  <c r="P290" i="4"/>
  <c r="N290" i="4"/>
  <c r="L290" i="4"/>
  <c r="I290" i="4"/>
  <c r="M290" i="4"/>
  <c r="K290" i="4"/>
  <c r="E290" i="4"/>
  <c r="G290" i="4"/>
  <c r="J290" i="4"/>
  <c r="H290" i="4"/>
  <c r="F290" i="4"/>
  <c r="AB294" i="4"/>
  <c r="U294" i="4"/>
  <c r="T294" i="4"/>
  <c r="S294" i="4"/>
  <c r="Q294" i="4"/>
  <c r="R294" i="4"/>
  <c r="O294" i="4"/>
  <c r="P294" i="4"/>
  <c r="N294" i="4"/>
  <c r="L294" i="4"/>
  <c r="I294" i="4"/>
  <c r="M294" i="4"/>
  <c r="K294" i="4"/>
  <c r="E294" i="4"/>
  <c r="G294" i="4"/>
  <c r="J294" i="4"/>
  <c r="H294" i="4"/>
  <c r="F294" i="4"/>
  <c r="AB298" i="4"/>
  <c r="U298" i="4"/>
  <c r="T298" i="4"/>
  <c r="S298" i="4"/>
  <c r="Q298" i="4"/>
  <c r="R298" i="4"/>
  <c r="O298" i="4"/>
  <c r="P298" i="4"/>
  <c r="N298" i="4"/>
  <c r="L298" i="4"/>
  <c r="I298" i="4"/>
  <c r="M298" i="4"/>
  <c r="K298" i="4"/>
  <c r="E298" i="4"/>
  <c r="G298" i="4"/>
  <c r="J298" i="4"/>
  <c r="H298" i="4"/>
  <c r="F298" i="4"/>
  <c r="AB302" i="4"/>
  <c r="U302" i="4"/>
  <c r="T302" i="4"/>
  <c r="S302" i="4"/>
  <c r="Q302" i="4"/>
  <c r="R302" i="4"/>
  <c r="O302" i="4"/>
  <c r="P302" i="4"/>
  <c r="N302" i="4"/>
  <c r="L302" i="4"/>
  <c r="I302" i="4"/>
  <c r="M302" i="4"/>
  <c r="K302" i="4"/>
  <c r="E302" i="4"/>
  <c r="G302" i="4"/>
  <c r="J302" i="4"/>
  <c r="H302" i="4"/>
  <c r="F302" i="4"/>
  <c r="AB306" i="4"/>
  <c r="U306" i="4"/>
  <c r="T306" i="4"/>
  <c r="S306" i="4"/>
  <c r="Q306" i="4"/>
  <c r="R306" i="4"/>
  <c r="O306" i="4"/>
  <c r="P306" i="4"/>
  <c r="N306" i="4"/>
  <c r="L306" i="4"/>
  <c r="I306" i="4"/>
  <c r="M306" i="4"/>
  <c r="K306" i="4"/>
  <c r="E306" i="4"/>
  <c r="G306" i="4"/>
  <c r="J306" i="4"/>
  <c r="H306" i="4"/>
  <c r="F306" i="4"/>
  <c r="AB310" i="4"/>
  <c r="U310" i="4"/>
  <c r="T310" i="4"/>
  <c r="S310" i="4"/>
  <c r="Q310" i="4"/>
  <c r="R310" i="4"/>
  <c r="O310" i="4"/>
  <c r="P310" i="4"/>
  <c r="N310" i="4"/>
  <c r="L310" i="4"/>
  <c r="I310" i="4"/>
  <c r="M310" i="4"/>
  <c r="K310" i="4"/>
  <c r="E310" i="4"/>
  <c r="G310" i="4"/>
  <c r="J310" i="4"/>
  <c r="H310" i="4"/>
  <c r="F310" i="4"/>
  <c r="AB314" i="4"/>
  <c r="U314" i="4"/>
  <c r="T314" i="4"/>
  <c r="S314" i="4"/>
  <c r="Q314" i="4"/>
  <c r="R314" i="4"/>
  <c r="O314" i="4"/>
  <c r="P314" i="4"/>
  <c r="N314" i="4"/>
  <c r="L314" i="4"/>
  <c r="I314" i="4"/>
  <c r="M314" i="4"/>
  <c r="K314" i="4"/>
  <c r="E314" i="4"/>
  <c r="G314" i="4"/>
  <c r="J314" i="4"/>
  <c r="H314" i="4"/>
  <c r="F314" i="4"/>
  <c r="AB318" i="4"/>
  <c r="U318" i="4"/>
  <c r="T318" i="4"/>
  <c r="S318" i="4"/>
  <c r="Q318" i="4"/>
  <c r="R318" i="4"/>
  <c r="O318" i="4"/>
  <c r="P318" i="4"/>
  <c r="N318" i="4"/>
  <c r="L318" i="4"/>
  <c r="I318" i="4"/>
  <c r="M318" i="4"/>
  <c r="K318" i="4"/>
  <c r="E318" i="4"/>
  <c r="G318" i="4"/>
  <c r="J318" i="4"/>
  <c r="H318" i="4"/>
  <c r="F318" i="4"/>
  <c r="AB322" i="4"/>
  <c r="U322" i="4"/>
  <c r="T322" i="4"/>
  <c r="S322" i="4"/>
  <c r="Q322" i="4"/>
  <c r="R322" i="4"/>
  <c r="O322" i="4"/>
  <c r="P322" i="4"/>
  <c r="N322" i="4"/>
  <c r="L322" i="4"/>
  <c r="I322" i="4"/>
  <c r="M322" i="4"/>
  <c r="K322" i="4"/>
  <c r="E322" i="4"/>
  <c r="G322" i="4"/>
  <c r="J322" i="4"/>
  <c r="H322" i="4"/>
  <c r="F322" i="4"/>
  <c r="AB326" i="4"/>
  <c r="U326" i="4"/>
  <c r="T326" i="4"/>
  <c r="S326" i="4"/>
  <c r="Q326" i="4"/>
  <c r="R326" i="4"/>
  <c r="O326" i="4"/>
  <c r="P326" i="4"/>
  <c r="N326" i="4"/>
  <c r="L326" i="4"/>
  <c r="I326" i="4"/>
  <c r="M326" i="4"/>
  <c r="K326" i="4"/>
  <c r="E326" i="4"/>
  <c r="G326" i="4"/>
  <c r="J326" i="4"/>
  <c r="H326" i="4"/>
  <c r="F326" i="4"/>
  <c r="AB330" i="4"/>
  <c r="U330" i="4"/>
  <c r="T330" i="4"/>
  <c r="S330" i="4"/>
  <c r="Q330" i="4"/>
  <c r="R330" i="4"/>
  <c r="O330" i="4"/>
  <c r="P330" i="4"/>
  <c r="N330" i="4"/>
  <c r="L330" i="4"/>
  <c r="I330" i="4"/>
  <c r="M330" i="4"/>
  <c r="K330" i="4"/>
  <c r="E330" i="4"/>
  <c r="G330" i="4"/>
  <c r="J330" i="4"/>
  <c r="H330" i="4"/>
  <c r="F330" i="4"/>
  <c r="AB334" i="4"/>
  <c r="U334" i="4"/>
  <c r="T334" i="4"/>
  <c r="S334" i="4"/>
  <c r="Q334" i="4"/>
  <c r="R334" i="4"/>
  <c r="O334" i="4"/>
  <c r="P334" i="4"/>
  <c r="N334" i="4"/>
  <c r="L334" i="4"/>
  <c r="I334" i="4"/>
  <c r="M334" i="4"/>
  <c r="K334" i="4"/>
  <c r="E334" i="4"/>
  <c r="G334" i="4"/>
  <c r="J334" i="4"/>
  <c r="H334" i="4"/>
  <c r="F334" i="4"/>
  <c r="AB338" i="4"/>
  <c r="U338" i="4"/>
  <c r="T338" i="4"/>
  <c r="S338" i="4"/>
  <c r="Q338" i="4"/>
  <c r="R338" i="4"/>
  <c r="O338" i="4"/>
  <c r="P338" i="4"/>
  <c r="N338" i="4"/>
  <c r="L338" i="4"/>
  <c r="I338" i="4"/>
  <c r="M338" i="4"/>
  <c r="K338" i="4"/>
  <c r="E338" i="4"/>
  <c r="G338" i="4"/>
  <c r="J338" i="4"/>
  <c r="H338" i="4"/>
  <c r="F338" i="4"/>
  <c r="AB342" i="4"/>
  <c r="U342" i="4"/>
  <c r="T342" i="4"/>
  <c r="S342" i="4"/>
  <c r="Q342" i="4"/>
  <c r="R342" i="4"/>
  <c r="O342" i="4"/>
  <c r="P342" i="4"/>
  <c r="N342" i="4"/>
  <c r="L342" i="4"/>
  <c r="I342" i="4"/>
  <c r="M342" i="4"/>
  <c r="K342" i="4"/>
  <c r="E342" i="4"/>
  <c r="G342" i="4"/>
  <c r="J342" i="4"/>
  <c r="H342" i="4"/>
  <c r="F342" i="4"/>
  <c r="AB346" i="4"/>
  <c r="U346" i="4"/>
  <c r="T346" i="4"/>
  <c r="S346" i="4"/>
  <c r="Q346" i="4"/>
  <c r="R346" i="4"/>
  <c r="O346" i="4"/>
  <c r="P346" i="4"/>
  <c r="N346" i="4"/>
  <c r="L346" i="4"/>
  <c r="I346" i="4"/>
  <c r="M346" i="4"/>
  <c r="K346" i="4"/>
  <c r="E346" i="4"/>
  <c r="G346" i="4"/>
  <c r="J346" i="4"/>
  <c r="H346" i="4"/>
  <c r="F346" i="4"/>
  <c r="AB350" i="4"/>
  <c r="U350" i="4"/>
  <c r="T350" i="4"/>
  <c r="S350" i="4"/>
  <c r="Q350" i="4"/>
  <c r="R350" i="4"/>
  <c r="O350" i="4"/>
  <c r="P350" i="4"/>
  <c r="N350" i="4"/>
  <c r="L350" i="4"/>
  <c r="I350" i="4"/>
  <c r="M350" i="4"/>
  <c r="K350" i="4"/>
  <c r="E350" i="4"/>
  <c r="G350" i="4"/>
  <c r="J350" i="4"/>
  <c r="H350" i="4"/>
  <c r="F350" i="4"/>
  <c r="AB354" i="4"/>
  <c r="U354" i="4"/>
  <c r="T354" i="4"/>
  <c r="S354" i="4"/>
  <c r="Q354" i="4"/>
  <c r="R354" i="4"/>
  <c r="O354" i="4"/>
  <c r="P354" i="4"/>
  <c r="N354" i="4"/>
  <c r="L354" i="4"/>
  <c r="I354" i="4"/>
  <c r="M354" i="4"/>
  <c r="K354" i="4"/>
  <c r="E354" i="4"/>
  <c r="G354" i="4"/>
  <c r="J354" i="4"/>
  <c r="H354" i="4"/>
  <c r="F354" i="4"/>
  <c r="AB358" i="4"/>
  <c r="U358" i="4"/>
  <c r="T358" i="4"/>
  <c r="S358" i="4"/>
  <c r="Q358" i="4"/>
  <c r="R358" i="4"/>
  <c r="O358" i="4"/>
  <c r="P358" i="4"/>
  <c r="N358" i="4"/>
  <c r="L358" i="4"/>
  <c r="I358" i="4"/>
  <c r="M358" i="4"/>
  <c r="K358" i="4"/>
  <c r="E358" i="4"/>
  <c r="G358" i="4"/>
  <c r="J358" i="4"/>
  <c r="H358" i="4"/>
  <c r="F358" i="4"/>
  <c r="AB362" i="4"/>
  <c r="U362" i="4"/>
  <c r="T362" i="4"/>
  <c r="S362" i="4"/>
  <c r="Q362" i="4"/>
  <c r="R362" i="4"/>
  <c r="O362" i="4"/>
  <c r="P362" i="4"/>
  <c r="N362" i="4"/>
  <c r="L362" i="4"/>
  <c r="I362" i="4"/>
  <c r="M362" i="4"/>
  <c r="K362" i="4"/>
  <c r="E362" i="4"/>
  <c r="G362" i="4"/>
  <c r="J362" i="4"/>
  <c r="H362" i="4"/>
  <c r="F362" i="4"/>
  <c r="AB366" i="4"/>
  <c r="U366" i="4"/>
  <c r="T366" i="4"/>
  <c r="S366" i="4"/>
  <c r="Q366" i="4"/>
  <c r="R366" i="4"/>
  <c r="O366" i="4"/>
  <c r="P366" i="4"/>
  <c r="N366" i="4"/>
  <c r="L366" i="4"/>
  <c r="I366" i="4"/>
  <c r="M366" i="4"/>
  <c r="K366" i="4"/>
  <c r="E366" i="4"/>
  <c r="G366" i="4"/>
  <c r="J366" i="4"/>
  <c r="H366" i="4"/>
  <c r="F366" i="4"/>
  <c r="AB370" i="4"/>
  <c r="U370" i="4"/>
  <c r="T370" i="4"/>
  <c r="S370" i="4"/>
  <c r="Q370" i="4"/>
  <c r="R370" i="4"/>
  <c r="O370" i="4"/>
  <c r="P370" i="4"/>
  <c r="N370" i="4"/>
  <c r="L370" i="4"/>
  <c r="I370" i="4"/>
  <c r="M370" i="4"/>
  <c r="K370" i="4"/>
  <c r="E370" i="4"/>
  <c r="G370" i="4"/>
  <c r="J370" i="4"/>
  <c r="H370" i="4"/>
  <c r="F370" i="4"/>
  <c r="AB374" i="4"/>
  <c r="U374" i="4"/>
  <c r="T374" i="4"/>
  <c r="S374" i="4"/>
  <c r="Q374" i="4"/>
  <c r="R374" i="4"/>
  <c r="O374" i="4"/>
  <c r="P374" i="4"/>
  <c r="N374" i="4"/>
  <c r="L374" i="4"/>
  <c r="I374" i="4"/>
  <c r="M374" i="4"/>
  <c r="K374" i="4"/>
  <c r="E374" i="4"/>
  <c r="G374" i="4"/>
  <c r="J374" i="4"/>
  <c r="H374" i="4"/>
  <c r="F374" i="4"/>
  <c r="AB378" i="4"/>
  <c r="U378" i="4"/>
  <c r="T378" i="4"/>
  <c r="S378" i="4"/>
  <c r="Q378" i="4"/>
  <c r="R378" i="4"/>
  <c r="O378" i="4"/>
  <c r="P378" i="4"/>
  <c r="N378" i="4"/>
  <c r="L378" i="4"/>
  <c r="I378" i="4"/>
  <c r="M378" i="4"/>
  <c r="K378" i="4"/>
  <c r="E378" i="4"/>
  <c r="G378" i="4"/>
  <c r="J378" i="4"/>
  <c r="H378" i="4"/>
  <c r="F378" i="4"/>
  <c r="AB382" i="4"/>
  <c r="U382" i="4"/>
  <c r="T382" i="4"/>
  <c r="S382" i="4"/>
  <c r="Q382" i="4"/>
  <c r="R382" i="4"/>
  <c r="O382" i="4"/>
  <c r="P382" i="4"/>
  <c r="N382" i="4"/>
  <c r="L382" i="4"/>
  <c r="I382" i="4"/>
  <c r="M382" i="4"/>
  <c r="K382" i="4"/>
  <c r="E382" i="4"/>
  <c r="G382" i="4"/>
  <c r="J382" i="4"/>
  <c r="H382" i="4"/>
  <c r="F382" i="4"/>
  <c r="AB386" i="4"/>
  <c r="U386" i="4"/>
  <c r="T386" i="4"/>
  <c r="S386" i="4"/>
  <c r="Q386" i="4"/>
  <c r="R386" i="4"/>
  <c r="O386" i="4"/>
  <c r="P386" i="4"/>
  <c r="N386" i="4"/>
  <c r="L386" i="4"/>
  <c r="I386" i="4"/>
  <c r="M386" i="4"/>
  <c r="K386" i="4"/>
  <c r="E386" i="4"/>
  <c r="G386" i="4"/>
  <c r="J386" i="4"/>
  <c r="H386" i="4"/>
  <c r="F386" i="4"/>
  <c r="AB390" i="4"/>
  <c r="U390" i="4"/>
  <c r="T390" i="4"/>
  <c r="S390" i="4"/>
  <c r="Q390" i="4"/>
  <c r="R390" i="4"/>
  <c r="O390" i="4"/>
  <c r="P390" i="4"/>
  <c r="N390" i="4"/>
  <c r="L390" i="4"/>
  <c r="I390" i="4"/>
  <c r="M390" i="4"/>
  <c r="K390" i="4"/>
  <c r="E390" i="4"/>
  <c r="G390" i="4"/>
  <c r="J390" i="4"/>
  <c r="H390" i="4"/>
  <c r="F390" i="4"/>
  <c r="AB394" i="4"/>
  <c r="U394" i="4"/>
  <c r="T394" i="4"/>
  <c r="S394" i="4"/>
  <c r="Q394" i="4"/>
  <c r="R394" i="4"/>
  <c r="O394" i="4"/>
  <c r="P394" i="4"/>
  <c r="N394" i="4"/>
  <c r="L394" i="4"/>
  <c r="I394" i="4"/>
  <c r="M394" i="4"/>
  <c r="K394" i="4"/>
  <c r="E394" i="4"/>
  <c r="G394" i="4"/>
  <c r="J394" i="4"/>
  <c r="H394" i="4"/>
  <c r="F394" i="4"/>
  <c r="AB398" i="4"/>
  <c r="U398" i="4"/>
  <c r="T398" i="4"/>
  <c r="S398" i="4"/>
  <c r="Q398" i="4"/>
  <c r="R398" i="4"/>
  <c r="O398" i="4"/>
  <c r="P398" i="4"/>
  <c r="N398" i="4"/>
  <c r="L398" i="4"/>
  <c r="I398" i="4"/>
  <c r="M398" i="4"/>
  <c r="K398" i="4"/>
  <c r="E398" i="4"/>
  <c r="G398" i="4"/>
  <c r="J398" i="4"/>
  <c r="H398" i="4"/>
  <c r="F398" i="4"/>
  <c r="AB402" i="4"/>
  <c r="U402" i="4"/>
  <c r="T402" i="4"/>
  <c r="S402" i="4"/>
  <c r="Q402" i="4"/>
  <c r="R402" i="4"/>
  <c r="O402" i="4"/>
  <c r="P402" i="4"/>
  <c r="N402" i="4"/>
  <c r="L402" i="4"/>
  <c r="I402" i="4"/>
  <c r="M402" i="4"/>
  <c r="K402" i="4"/>
  <c r="E402" i="4"/>
  <c r="G402" i="4"/>
  <c r="J402" i="4"/>
  <c r="H402" i="4"/>
  <c r="F402" i="4"/>
  <c r="AB406" i="4"/>
  <c r="U406" i="4"/>
  <c r="T406" i="4"/>
  <c r="S406" i="4"/>
  <c r="Q406" i="4"/>
  <c r="R406" i="4"/>
  <c r="O406" i="4"/>
  <c r="P406" i="4"/>
  <c r="N406" i="4"/>
  <c r="L406" i="4"/>
  <c r="I406" i="4"/>
  <c r="M406" i="4"/>
  <c r="K406" i="4"/>
  <c r="E406" i="4"/>
  <c r="G406" i="4"/>
  <c r="J406" i="4"/>
  <c r="H406" i="4"/>
  <c r="F406" i="4"/>
  <c r="AB410" i="4"/>
  <c r="U410" i="4"/>
  <c r="T410" i="4"/>
  <c r="S410" i="4"/>
  <c r="Q410" i="4"/>
  <c r="R410" i="4"/>
  <c r="O410" i="4"/>
  <c r="P410" i="4"/>
  <c r="N410" i="4"/>
  <c r="L410" i="4"/>
  <c r="I410" i="4"/>
  <c r="M410" i="4"/>
  <c r="K410" i="4"/>
  <c r="E410" i="4"/>
  <c r="G410" i="4"/>
  <c r="J410" i="4"/>
  <c r="H410" i="4"/>
  <c r="F410" i="4"/>
  <c r="AB414" i="4"/>
  <c r="U414" i="4"/>
  <c r="T414" i="4"/>
  <c r="S414" i="4"/>
  <c r="Q414" i="4"/>
  <c r="R414" i="4"/>
  <c r="O414" i="4"/>
  <c r="P414" i="4"/>
  <c r="N414" i="4"/>
  <c r="L414" i="4"/>
  <c r="I414" i="4"/>
  <c r="M414" i="4"/>
  <c r="K414" i="4"/>
  <c r="E414" i="4"/>
  <c r="G414" i="4"/>
  <c r="J414" i="4"/>
  <c r="H414" i="4"/>
  <c r="F414" i="4"/>
  <c r="AB418" i="4"/>
  <c r="U418" i="4"/>
  <c r="T418" i="4"/>
  <c r="S418" i="4"/>
  <c r="Q418" i="4"/>
  <c r="R418" i="4"/>
  <c r="O418" i="4"/>
  <c r="P418" i="4"/>
  <c r="N418" i="4"/>
  <c r="L418" i="4"/>
  <c r="I418" i="4"/>
  <c r="M418" i="4"/>
  <c r="K418" i="4"/>
  <c r="E418" i="4"/>
  <c r="G418" i="4"/>
  <c r="J418" i="4"/>
  <c r="H418" i="4"/>
  <c r="F418" i="4"/>
  <c r="AB422" i="4"/>
  <c r="U422" i="4"/>
  <c r="T422" i="4"/>
  <c r="S422" i="4"/>
  <c r="Q422" i="4"/>
  <c r="R422" i="4"/>
  <c r="O422" i="4"/>
  <c r="P422" i="4"/>
  <c r="N422" i="4"/>
  <c r="L422" i="4"/>
  <c r="I422" i="4"/>
  <c r="M422" i="4"/>
  <c r="K422" i="4"/>
  <c r="E422" i="4"/>
  <c r="G422" i="4"/>
  <c r="J422" i="4"/>
  <c r="H422" i="4"/>
  <c r="F422" i="4"/>
  <c r="AB426" i="4"/>
  <c r="U426" i="4"/>
  <c r="T426" i="4"/>
  <c r="S426" i="4"/>
  <c r="Q426" i="4"/>
  <c r="R426" i="4"/>
  <c r="O426" i="4"/>
  <c r="P426" i="4"/>
  <c r="N426" i="4"/>
  <c r="L426" i="4"/>
  <c r="I426" i="4"/>
  <c r="M426" i="4"/>
  <c r="K426" i="4"/>
  <c r="E426" i="4"/>
  <c r="G426" i="4"/>
  <c r="J426" i="4"/>
  <c r="H426" i="4"/>
  <c r="F426" i="4"/>
  <c r="AB430" i="4"/>
  <c r="U430" i="4"/>
  <c r="T430" i="4"/>
  <c r="S430" i="4"/>
  <c r="Q430" i="4"/>
  <c r="R430" i="4"/>
  <c r="O430" i="4"/>
  <c r="P430" i="4"/>
  <c r="N430" i="4"/>
  <c r="L430" i="4"/>
  <c r="I430" i="4"/>
  <c r="M430" i="4"/>
  <c r="K430" i="4"/>
  <c r="E430" i="4"/>
  <c r="G430" i="4"/>
  <c r="J430" i="4"/>
  <c r="H430" i="4"/>
  <c r="F430" i="4"/>
  <c r="AB434" i="4"/>
  <c r="U434" i="4"/>
  <c r="T434" i="4"/>
  <c r="S434" i="4"/>
  <c r="Q434" i="4"/>
  <c r="R434" i="4"/>
  <c r="O434" i="4"/>
  <c r="P434" i="4"/>
  <c r="N434" i="4"/>
  <c r="L434" i="4"/>
  <c r="I434" i="4"/>
  <c r="M434" i="4"/>
  <c r="K434" i="4"/>
  <c r="E434" i="4"/>
  <c r="G434" i="4"/>
  <c r="J434" i="4"/>
  <c r="H434" i="4"/>
  <c r="F434" i="4"/>
  <c r="AB438" i="4"/>
  <c r="U438" i="4"/>
  <c r="T438" i="4"/>
  <c r="S438" i="4"/>
  <c r="Q438" i="4"/>
  <c r="R438" i="4"/>
  <c r="O438" i="4"/>
  <c r="P438" i="4"/>
  <c r="N438" i="4"/>
  <c r="L438" i="4"/>
  <c r="I438" i="4"/>
  <c r="M438" i="4"/>
  <c r="K438" i="4"/>
  <c r="E438" i="4"/>
  <c r="G438" i="4"/>
  <c r="J438" i="4"/>
  <c r="H438" i="4"/>
  <c r="F438" i="4"/>
  <c r="AB442" i="4"/>
  <c r="U442" i="4"/>
  <c r="T442" i="4"/>
  <c r="S442" i="4"/>
  <c r="Q442" i="4"/>
  <c r="R442" i="4"/>
  <c r="O442" i="4"/>
  <c r="P442" i="4"/>
  <c r="N442" i="4"/>
  <c r="L442" i="4"/>
  <c r="I442" i="4"/>
  <c r="M442" i="4"/>
  <c r="K442" i="4"/>
  <c r="E442" i="4"/>
  <c r="G442" i="4"/>
  <c r="J442" i="4"/>
  <c r="H442" i="4"/>
  <c r="F442" i="4"/>
  <c r="AB446" i="4"/>
  <c r="U446" i="4"/>
  <c r="T446" i="4"/>
  <c r="S446" i="4"/>
  <c r="Q446" i="4"/>
  <c r="R446" i="4"/>
  <c r="O446" i="4"/>
  <c r="P446" i="4"/>
  <c r="N446" i="4"/>
  <c r="L446" i="4"/>
  <c r="I446" i="4"/>
  <c r="M446" i="4"/>
  <c r="K446" i="4"/>
  <c r="E446" i="4"/>
  <c r="G446" i="4"/>
  <c r="J446" i="4"/>
  <c r="H446" i="4"/>
  <c r="F446" i="4"/>
  <c r="AB450" i="4"/>
  <c r="U450" i="4"/>
  <c r="T450" i="4"/>
  <c r="S450" i="4"/>
  <c r="Q450" i="4"/>
  <c r="R450" i="4"/>
  <c r="O450" i="4"/>
  <c r="P450" i="4"/>
  <c r="N450" i="4"/>
  <c r="L450" i="4"/>
  <c r="I450" i="4"/>
  <c r="M450" i="4"/>
  <c r="K450" i="4"/>
  <c r="E450" i="4"/>
  <c r="G450" i="4"/>
  <c r="J450" i="4"/>
  <c r="H450" i="4"/>
  <c r="F450" i="4"/>
  <c r="AB454" i="4"/>
  <c r="U454" i="4"/>
  <c r="T454" i="4"/>
  <c r="S454" i="4"/>
  <c r="Q454" i="4"/>
  <c r="R454" i="4"/>
  <c r="O454" i="4"/>
  <c r="P454" i="4"/>
  <c r="N454" i="4"/>
  <c r="L454" i="4"/>
  <c r="I454" i="4"/>
  <c r="M454" i="4"/>
  <c r="K454" i="4"/>
  <c r="E454" i="4"/>
  <c r="G454" i="4"/>
  <c r="J454" i="4"/>
  <c r="H454" i="4"/>
  <c r="F454" i="4"/>
  <c r="AB458" i="4"/>
  <c r="U458" i="4"/>
  <c r="T458" i="4"/>
  <c r="S458" i="4"/>
  <c r="Q458" i="4"/>
  <c r="R458" i="4"/>
  <c r="O458" i="4"/>
  <c r="P458" i="4"/>
  <c r="N458" i="4"/>
  <c r="L458" i="4"/>
  <c r="I458" i="4"/>
  <c r="M458" i="4"/>
  <c r="K458" i="4"/>
  <c r="E458" i="4"/>
  <c r="G458" i="4"/>
  <c r="J458" i="4"/>
  <c r="H458" i="4"/>
  <c r="F458" i="4"/>
  <c r="AB462" i="4"/>
  <c r="U462" i="4"/>
  <c r="T462" i="4"/>
  <c r="S462" i="4"/>
  <c r="Q462" i="4"/>
  <c r="R462" i="4"/>
  <c r="O462" i="4"/>
  <c r="P462" i="4"/>
  <c r="N462" i="4"/>
  <c r="L462" i="4"/>
  <c r="I462" i="4"/>
  <c r="M462" i="4"/>
  <c r="K462" i="4"/>
  <c r="E462" i="4"/>
  <c r="G462" i="4"/>
  <c r="J462" i="4"/>
  <c r="H462" i="4"/>
  <c r="F462" i="4"/>
  <c r="AB464" i="4"/>
  <c r="U464" i="4"/>
  <c r="T464" i="4"/>
  <c r="S464" i="4"/>
  <c r="Q464" i="4"/>
  <c r="O464" i="4"/>
  <c r="R464" i="4"/>
  <c r="P464" i="4"/>
  <c r="N464" i="4"/>
  <c r="L464" i="4"/>
  <c r="M464" i="4"/>
  <c r="K464" i="4"/>
  <c r="I464" i="4"/>
  <c r="G464" i="4"/>
  <c r="J464" i="4"/>
  <c r="H464" i="4"/>
  <c r="F464" i="4"/>
  <c r="E464" i="4"/>
  <c r="AB468" i="4"/>
  <c r="U468" i="4"/>
  <c r="T468" i="4"/>
  <c r="S468" i="4"/>
  <c r="Q468" i="4"/>
  <c r="O468" i="4"/>
  <c r="R468" i="4"/>
  <c r="P468" i="4"/>
  <c r="N468" i="4"/>
  <c r="L468" i="4"/>
  <c r="M468" i="4"/>
  <c r="K468" i="4"/>
  <c r="I468" i="4"/>
  <c r="G468" i="4"/>
  <c r="J468" i="4"/>
  <c r="H468" i="4"/>
  <c r="F468" i="4"/>
  <c r="E468" i="4"/>
  <c r="AB472" i="4"/>
  <c r="U472" i="4"/>
  <c r="T472" i="4"/>
  <c r="S472" i="4"/>
  <c r="Q472" i="4"/>
  <c r="O472" i="4"/>
  <c r="R472" i="4"/>
  <c r="P472" i="4"/>
  <c r="N472" i="4"/>
  <c r="L472" i="4"/>
  <c r="M472" i="4"/>
  <c r="K472" i="4"/>
  <c r="I472" i="4"/>
  <c r="G472" i="4"/>
  <c r="J472" i="4"/>
  <c r="H472" i="4"/>
  <c r="F472" i="4"/>
  <c r="E472" i="4"/>
  <c r="AB476" i="4"/>
  <c r="U476" i="4"/>
  <c r="T476" i="4"/>
  <c r="S476" i="4"/>
  <c r="Q476" i="4"/>
  <c r="O476" i="4"/>
  <c r="R476" i="4"/>
  <c r="P476" i="4"/>
  <c r="N476" i="4"/>
  <c r="L476" i="4"/>
  <c r="M476" i="4"/>
  <c r="K476" i="4"/>
  <c r="I476" i="4"/>
  <c r="G476" i="4"/>
  <c r="J476" i="4"/>
  <c r="H476" i="4"/>
  <c r="F476" i="4"/>
  <c r="E476" i="4"/>
  <c r="AB480" i="4"/>
  <c r="U480" i="4"/>
  <c r="T480" i="4"/>
  <c r="S480" i="4"/>
  <c r="Q480" i="4"/>
  <c r="O480" i="4"/>
  <c r="R480" i="4"/>
  <c r="P480" i="4"/>
  <c r="N480" i="4"/>
  <c r="L480" i="4"/>
  <c r="M480" i="4"/>
  <c r="K480" i="4"/>
  <c r="I480" i="4"/>
  <c r="G480" i="4"/>
  <c r="J480" i="4"/>
  <c r="H480" i="4"/>
  <c r="F480" i="4"/>
  <c r="E480" i="4"/>
  <c r="AB484" i="4"/>
  <c r="U484" i="4"/>
  <c r="T484" i="4"/>
  <c r="S484" i="4"/>
  <c r="Q484" i="4"/>
  <c r="O484" i="4"/>
  <c r="R484" i="4"/>
  <c r="P484" i="4"/>
  <c r="N484" i="4"/>
  <c r="L484" i="4"/>
  <c r="M484" i="4"/>
  <c r="K484" i="4"/>
  <c r="I484" i="4"/>
  <c r="G484" i="4"/>
  <c r="J484" i="4"/>
  <c r="H484" i="4"/>
  <c r="F484" i="4"/>
  <c r="E484" i="4"/>
  <c r="AB488" i="4"/>
  <c r="U488" i="4"/>
  <c r="T488" i="4"/>
  <c r="S488" i="4"/>
  <c r="Q488" i="4"/>
  <c r="O488" i="4"/>
  <c r="R488" i="4"/>
  <c r="P488" i="4"/>
  <c r="N488" i="4"/>
  <c r="L488" i="4"/>
  <c r="M488" i="4"/>
  <c r="K488" i="4"/>
  <c r="I488" i="4"/>
  <c r="G488" i="4"/>
  <c r="J488" i="4"/>
  <c r="H488" i="4"/>
  <c r="F488" i="4"/>
  <c r="E488" i="4"/>
  <c r="AB492" i="4"/>
  <c r="U492" i="4"/>
  <c r="T492" i="4"/>
  <c r="S492" i="4"/>
  <c r="Q492" i="4"/>
  <c r="O492" i="4"/>
  <c r="R492" i="4"/>
  <c r="P492" i="4"/>
  <c r="N492" i="4"/>
  <c r="L492" i="4"/>
  <c r="M492" i="4"/>
  <c r="K492" i="4"/>
  <c r="I492" i="4"/>
  <c r="G492" i="4"/>
  <c r="J492" i="4"/>
  <c r="H492" i="4"/>
  <c r="F492" i="4"/>
  <c r="E492" i="4"/>
  <c r="AB496" i="4"/>
  <c r="U496" i="4"/>
  <c r="T496" i="4"/>
  <c r="S496" i="4"/>
  <c r="Q496" i="4"/>
  <c r="O496" i="4"/>
  <c r="R496" i="4"/>
  <c r="P496" i="4"/>
  <c r="N496" i="4"/>
  <c r="L496" i="4"/>
  <c r="M496" i="4"/>
  <c r="K496" i="4"/>
  <c r="I496" i="4"/>
  <c r="G496" i="4"/>
  <c r="J496" i="4"/>
  <c r="H496" i="4"/>
  <c r="F496" i="4"/>
  <c r="E496" i="4"/>
  <c r="AB500" i="4"/>
  <c r="U500" i="4"/>
  <c r="T500" i="4"/>
  <c r="S500" i="4"/>
  <c r="Q500" i="4"/>
  <c r="O500" i="4"/>
  <c r="R500" i="4"/>
  <c r="P500" i="4"/>
  <c r="N500" i="4"/>
  <c r="L500" i="4"/>
  <c r="M500" i="4"/>
  <c r="K500" i="4"/>
  <c r="I500" i="4"/>
  <c r="G500" i="4"/>
  <c r="J500" i="4"/>
  <c r="H500" i="4"/>
  <c r="F500" i="4"/>
  <c r="E500" i="4"/>
  <c r="AB504" i="4"/>
  <c r="U504" i="4"/>
  <c r="T504" i="4"/>
  <c r="S504" i="4"/>
  <c r="Q504" i="4"/>
  <c r="O504" i="4"/>
  <c r="R504" i="4"/>
  <c r="P504" i="4"/>
  <c r="N504" i="4"/>
  <c r="L504" i="4"/>
  <c r="M504" i="4"/>
  <c r="K504" i="4"/>
  <c r="I504" i="4"/>
  <c r="G504" i="4"/>
  <c r="J504" i="4"/>
  <c r="H504" i="4"/>
  <c r="F504" i="4"/>
  <c r="E504" i="4"/>
  <c r="AB508" i="4"/>
  <c r="U508" i="4"/>
  <c r="T508" i="4"/>
  <c r="S508" i="4"/>
  <c r="Q508" i="4"/>
  <c r="O508" i="4"/>
  <c r="R508" i="4"/>
  <c r="P508" i="4"/>
  <c r="N508" i="4"/>
  <c r="L508" i="4"/>
  <c r="M508" i="4"/>
  <c r="K508" i="4"/>
  <c r="I508" i="4"/>
  <c r="G508" i="4"/>
  <c r="J508" i="4"/>
  <c r="H508" i="4"/>
  <c r="F508" i="4"/>
  <c r="E508" i="4"/>
  <c r="AB512" i="4"/>
  <c r="U512" i="4"/>
  <c r="T512" i="4"/>
  <c r="S512" i="4"/>
  <c r="Q512" i="4"/>
  <c r="O512" i="4"/>
  <c r="R512" i="4"/>
  <c r="P512" i="4"/>
  <c r="N512" i="4"/>
  <c r="L512" i="4"/>
  <c r="M512" i="4"/>
  <c r="K512" i="4"/>
  <c r="I512" i="4"/>
  <c r="G512" i="4"/>
  <c r="J512" i="4"/>
  <c r="H512" i="4"/>
  <c r="F512" i="4"/>
  <c r="E512" i="4"/>
  <c r="AB516" i="4"/>
  <c r="U516" i="4"/>
  <c r="T516" i="4"/>
  <c r="S516" i="4"/>
  <c r="Q516" i="4"/>
  <c r="O516" i="4"/>
  <c r="R516" i="4"/>
  <c r="P516" i="4"/>
  <c r="N516" i="4"/>
  <c r="L516" i="4"/>
  <c r="M516" i="4"/>
  <c r="K516" i="4"/>
  <c r="I516" i="4"/>
  <c r="G516" i="4"/>
  <c r="J516" i="4"/>
  <c r="H516" i="4"/>
  <c r="F516" i="4"/>
  <c r="E516" i="4"/>
  <c r="AB520" i="4"/>
  <c r="U520" i="4"/>
  <c r="T520" i="4"/>
  <c r="S520" i="4"/>
  <c r="Q520" i="4"/>
  <c r="O520" i="4"/>
  <c r="R520" i="4"/>
  <c r="P520" i="4"/>
  <c r="N520" i="4"/>
  <c r="L520" i="4"/>
  <c r="M520" i="4"/>
  <c r="K520" i="4"/>
  <c r="I520" i="4"/>
  <c r="G520" i="4"/>
  <c r="J520" i="4"/>
  <c r="H520" i="4"/>
  <c r="F520" i="4"/>
  <c r="E520" i="4"/>
  <c r="AB524" i="4"/>
  <c r="U524" i="4"/>
  <c r="T524" i="4"/>
  <c r="S524" i="4"/>
  <c r="Q524" i="4"/>
  <c r="O524" i="4"/>
  <c r="R524" i="4"/>
  <c r="P524" i="4"/>
  <c r="N524" i="4"/>
  <c r="L524" i="4"/>
  <c r="M524" i="4"/>
  <c r="K524" i="4"/>
  <c r="I524" i="4"/>
  <c r="G524" i="4"/>
  <c r="J524" i="4"/>
  <c r="H524" i="4"/>
  <c r="F524" i="4"/>
  <c r="E524" i="4"/>
  <c r="AB528" i="4"/>
  <c r="U528" i="4"/>
  <c r="T528" i="4"/>
  <c r="S528" i="4"/>
  <c r="Q528" i="4"/>
  <c r="O528" i="4"/>
  <c r="R528" i="4"/>
  <c r="P528" i="4"/>
  <c r="N528" i="4"/>
  <c r="L528" i="4"/>
  <c r="M528" i="4"/>
  <c r="K528" i="4"/>
  <c r="I528" i="4"/>
  <c r="G528" i="4"/>
  <c r="J528" i="4"/>
  <c r="H528" i="4"/>
  <c r="F528" i="4"/>
  <c r="E528" i="4"/>
  <c r="AB532" i="4"/>
  <c r="U532" i="4"/>
  <c r="T532" i="4"/>
  <c r="S532" i="4"/>
  <c r="Q532" i="4"/>
  <c r="O532" i="4"/>
  <c r="R532" i="4"/>
  <c r="P532" i="4"/>
  <c r="N532" i="4"/>
  <c r="L532" i="4"/>
  <c r="M532" i="4"/>
  <c r="K532" i="4"/>
  <c r="I532" i="4"/>
  <c r="G532" i="4"/>
  <c r="J532" i="4"/>
  <c r="H532" i="4"/>
  <c r="F532" i="4"/>
  <c r="E532" i="4"/>
  <c r="AB536" i="4"/>
  <c r="U536" i="4"/>
  <c r="T536" i="4"/>
  <c r="S536" i="4"/>
  <c r="Q536" i="4"/>
  <c r="O536" i="4"/>
  <c r="R536" i="4"/>
  <c r="P536" i="4"/>
  <c r="N536" i="4"/>
  <c r="L536" i="4"/>
  <c r="M536" i="4"/>
  <c r="K536" i="4"/>
  <c r="I536" i="4"/>
  <c r="G536" i="4"/>
  <c r="J536" i="4"/>
  <c r="H536" i="4"/>
  <c r="F536" i="4"/>
  <c r="E536" i="4"/>
  <c r="AB540" i="4"/>
  <c r="U540" i="4"/>
  <c r="T540" i="4"/>
  <c r="S540" i="4"/>
  <c r="Q540" i="4"/>
  <c r="O540" i="4"/>
  <c r="R540" i="4"/>
  <c r="P540" i="4"/>
  <c r="N540" i="4"/>
  <c r="L540" i="4"/>
  <c r="M540" i="4"/>
  <c r="K540" i="4"/>
  <c r="I540" i="4"/>
  <c r="G540" i="4"/>
  <c r="J540" i="4"/>
  <c r="H540" i="4"/>
  <c r="F540" i="4"/>
  <c r="E540" i="4"/>
  <c r="AB544" i="4"/>
  <c r="U544" i="4"/>
  <c r="T544" i="4"/>
  <c r="S544" i="4"/>
  <c r="Q544" i="4"/>
  <c r="O544" i="4"/>
  <c r="R544" i="4"/>
  <c r="P544" i="4"/>
  <c r="N544" i="4"/>
  <c r="L544" i="4"/>
  <c r="M544" i="4"/>
  <c r="K544" i="4"/>
  <c r="I544" i="4"/>
  <c r="G544" i="4"/>
  <c r="J544" i="4"/>
  <c r="H544" i="4"/>
  <c r="F544" i="4"/>
  <c r="E544" i="4"/>
  <c r="AB548" i="4"/>
  <c r="U548" i="4"/>
  <c r="T548" i="4"/>
  <c r="S548" i="4"/>
  <c r="Q548" i="4"/>
  <c r="O548" i="4"/>
  <c r="R548" i="4"/>
  <c r="P548" i="4"/>
  <c r="N548" i="4"/>
  <c r="L548" i="4"/>
  <c r="M548" i="4"/>
  <c r="K548" i="4"/>
  <c r="I548" i="4"/>
  <c r="G548" i="4"/>
  <c r="J548" i="4"/>
  <c r="H548" i="4"/>
  <c r="F548" i="4"/>
  <c r="E548" i="4"/>
  <c r="AB552" i="4"/>
  <c r="U552" i="4"/>
  <c r="T552" i="4"/>
  <c r="S552" i="4"/>
  <c r="Q552" i="4"/>
  <c r="O552" i="4"/>
  <c r="R552" i="4"/>
  <c r="P552" i="4"/>
  <c r="N552" i="4"/>
  <c r="L552" i="4"/>
  <c r="M552" i="4"/>
  <c r="K552" i="4"/>
  <c r="I552" i="4"/>
  <c r="G552" i="4"/>
  <c r="J552" i="4"/>
  <c r="H552" i="4"/>
  <c r="F552" i="4"/>
  <c r="E552" i="4"/>
  <c r="AB556" i="4"/>
  <c r="U556" i="4"/>
  <c r="T556" i="4"/>
  <c r="S556" i="4"/>
  <c r="Q556" i="4"/>
  <c r="O556" i="4"/>
  <c r="R556" i="4"/>
  <c r="P556" i="4"/>
  <c r="N556" i="4"/>
  <c r="L556" i="4"/>
  <c r="M556" i="4"/>
  <c r="K556" i="4"/>
  <c r="I556" i="4"/>
  <c r="G556" i="4"/>
  <c r="J556" i="4"/>
  <c r="H556" i="4"/>
  <c r="F556" i="4"/>
  <c r="E556" i="4"/>
  <c r="AB560" i="4"/>
  <c r="U560" i="4"/>
  <c r="T560" i="4"/>
  <c r="S560" i="4"/>
  <c r="Q560" i="4"/>
  <c r="O560" i="4"/>
  <c r="R560" i="4"/>
  <c r="P560" i="4"/>
  <c r="N560" i="4"/>
  <c r="L560" i="4"/>
  <c r="M560" i="4"/>
  <c r="K560" i="4"/>
  <c r="I560" i="4"/>
  <c r="G560" i="4"/>
  <c r="J560" i="4"/>
  <c r="H560" i="4"/>
  <c r="F560" i="4"/>
  <c r="E560" i="4"/>
  <c r="AB564" i="4"/>
  <c r="U564" i="4"/>
  <c r="T564" i="4"/>
  <c r="S564" i="4"/>
  <c r="Q564" i="4"/>
  <c r="O564" i="4"/>
  <c r="R564" i="4"/>
  <c r="P564" i="4"/>
  <c r="N564" i="4"/>
  <c r="L564" i="4"/>
  <c r="M564" i="4"/>
  <c r="K564" i="4"/>
  <c r="I564" i="4"/>
  <c r="G564" i="4"/>
  <c r="J564" i="4"/>
  <c r="H564" i="4"/>
  <c r="F564" i="4"/>
  <c r="E564" i="4"/>
  <c r="AB568" i="4"/>
  <c r="U568" i="4"/>
  <c r="T568" i="4"/>
  <c r="S568" i="4"/>
  <c r="Q568" i="4"/>
  <c r="O568" i="4"/>
  <c r="R568" i="4"/>
  <c r="P568" i="4"/>
  <c r="N568" i="4"/>
  <c r="L568" i="4"/>
  <c r="M568" i="4"/>
  <c r="K568" i="4"/>
  <c r="I568" i="4"/>
  <c r="G568" i="4"/>
  <c r="J568" i="4"/>
  <c r="H568" i="4"/>
  <c r="F568" i="4"/>
  <c r="E568" i="4"/>
  <c r="AB572" i="4"/>
  <c r="U572" i="4"/>
  <c r="T572" i="4"/>
  <c r="S572" i="4"/>
  <c r="Q572" i="4"/>
  <c r="O572" i="4"/>
  <c r="R572" i="4"/>
  <c r="P572" i="4"/>
  <c r="N572" i="4"/>
  <c r="L572" i="4"/>
  <c r="M572" i="4"/>
  <c r="K572" i="4"/>
  <c r="I572" i="4"/>
  <c r="G572" i="4"/>
  <c r="J572" i="4"/>
  <c r="H572" i="4"/>
  <c r="F572" i="4"/>
  <c r="E572" i="4"/>
  <c r="AB576" i="4"/>
  <c r="U576" i="4"/>
  <c r="T576" i="4"/>
  <c r="S576" i="4"/>
  <c r="Q576" i="4"/>
  <c r="O576" i="4"/>
  <c r="R576" i="4"/>
  <c r="P576" i="4"/>
  <c r="N576" i="4"/>
  <c r="L576" i="4"/>
  <c r="M576" i="4"/>
  <c r="K576" i="4"/>
  <c r="I576" i="4"/>
  <c r="G576" i="4"/>
  <c r="J576" i="4"/>
  <c r="H576" i="4"/>
  <c r="F576" i="4"/>
  <c r="E576" i="4"/>
  <c r="AB580" i="4"/>
  <c r="U580" i="4"/>
  <c r="T580" i="4"/>
  <c r="S580" i="4"/>
  <c r="Q580" i="4"/>
  <c r="O580" i="4"/>
  <c r="R580" i="4"/>
  <c r="P580" i="4"/>
  <c r="N580" i="4"/>
  <c r="L580" i="4"/>
  <c r="M580" i="4"/>
  <c r="K580" i="4"/>
  <c r="I580" i="4"/>
  <c r="G580" i="4"/>
  <c r="J580" i="4"/>
  <c r="H580" i="4"/>
  <c r="F580" i="4"/>
  <c r="E580" i="4"/>
  <c r="AB584" i="4"/>
  <c r="U584" i="4"/>
  <c r="T584" i="4"/>
  <c r="S584" i="4"/>
  <c r="Q584" i="4"/>
  <c r="O584" i="4"/>
  <c r="R584" i="4"/>
  <c r="P584" i="4"/>
  <c r="N584" i="4"/>
  <c r="L584" i="4"/>
  <c r="M584" i="4"/>
  <c r="K584" i="4"/>
  <c r="I584" i="4"/>
  <c r="G584" i="4"/>
  <c r="J584" i="4"/>
  <c r="H584" i="4"/>
  <c r="F584" i="4"/>
  <c r="E584" i="4"/>
  <c r="AB588" i="4"/>
  <c r="U588" i="4"/>
  <c r="T588" i="4"/>
  <c r="S588" i="4"/>
  <c r="Q588" i="4"/>
  <c r="O588" i="4"/>
  <c r="R588" i="4"/>
  <c r="P588" i="4"/>
  <c r="N588" i="4"/>
  <c r="L588" i="4"/>
  <c r="M588" i="4"/>
  <c r="K588" i="4"/>
  <c r="I588" i="4"/>
  <c r="G588" i="4"/>
  <c r="J588" i="4"/>
  <c r="H588" i="4"/>
  <c r="F588" i="4"/>
  <c r="E588" i="4"/>
  <c r="AB592" i="4"/>
  <c r="U592" i="4"/>
  <c r="T592" i="4"/>
  <c r="S592" i="4"/>
  <c r="Q592" i="4"/>
  <c r="O592" i="4"/>
  <c r="R592" i="4"/>
  <c r="P592" i="4"/>
  <c r="N592" i="4"/>
  <c r="L592" i="4"/>
  <c r="M592" i="4"/>
  <c r="K592" i="4"/>
  <c r="I592" i="4"/>
  <c r="G592" i="4"/>
  <c r="J592" i="4"/>
  <c r="H592" i="4"/>
  <c r="F592" i="4"/>
  <c r="E592" i="4"/>
  <c r="AB596" i="4"/>
  <c r="U596" i="4"/>
  <c r="T596" i="4"/>
  <c r="S596" i="4"/>
  <c r="Q596" i="4"/>
  <c r="O596" i="4"/>
  <c r="R596" i="4"/>
  <c r="P596" i="4"/>
  <c r="N596" i="4"/>
  <c r="L596" i="4"/>
  <c r="M596" i="4"/>
  <c r="K596" i="4"/>
  <c r="I596" i="4"/>
  <c r="G596" i="4"/>
  <c r="J596" i="4"/>
  <c r="H596" i="4"/>
  <c r="F596" i="4"/>
  <c r="E596" i="4"/>
  <c r="AB600" i="4"/>
  <c r="U600" i="4"/>
  <c r="T600" i="4"/>
  <c r="S600" i="4"/>
  <c r="Q600" i="4"/>
  <c r="O600" i="4"/>
  <c r="R600" i="4"/>
  <c r="P600" i="4"/>
  <c r="N600" i="4"/>
  <c r="L600" i="4"/>
  <c r="M600" i="4"/>
  <c r="K600" i="4"/>
  <c r="I600" i="4"/>
  <c r="G600" i="4"/>
  <c r="J600" i="4"/>
  <c r="H600" i="4"/>
  <c r="F600" i="4"/>
  <c r="E600" i="4"/>
  <c r="AB604" i="4"/>
  <c r="U604" i="4"/>
  <c r="T604" i="4"/>
  <c r="S604" i="4"/>
  <c r="Q604" i="4"/>
  <c r="O604" i="4"/>
  <c r="R604" i="4"/>
  <c r="P604" i="4"/>
  <c r="N604" i="4"/>
  <c r="L604" i="4"/>
  <c r="M604" i="4"/>
  <c r="K604" i="4"/>
  <c r="I604" i="4"/>
  <c r="G604" i="4"/>
  <c r="J604" i="4"/>
  <c r="H604" i="4"/>
  <c r="F604" i="4"/>
  <c r="E604" i="4"/>
  <c r="AB608" i="4"/>
  <c r="U608" i="4"/>
  <c r="T608" i="4"/>
  <c r="S608" i="4"/>
  <c r="Q608" i="4"/>
  <c r="O608" i="4"/>
  <c r="R608" i="4"/>
  <c r="P608" i="4"/>
  <c r="N608" i="4"/>
  <c r="L608" i="4"/>
  <c r="M608" i="4"/>
  <c r="K608" i="4"/>
  <c r="I608" i="4"/>
  <c r="G608" i="4"/>
  <c r="J608" i="4"/>
  <c r="H608" i="4"/>
  <c r="F608" i="4"/>
  <c r="E608" i="4"/>
  <c r="AB612" i="4"/>
  <c r="U612" i="4"/>
  <c r="T612" i="4"/>
  <c r="S612" i="4"/>
  <c r="Q612" i="4"/>
  <c r="O612" i="4"/>
  <c r="R612" i="4"/>
  <c r="P612" i="4"/>
  <c r="N612" i="4"/>
  <c r="L612" i="4"/>
  <c r="M612" i="4"/>
  <c r="K612" i="4"/>
  <c r="I612" i="4"/>
  <c r="G612" i="4"/>
  <c r="J612" i="4"/>
  <c r="H612" i="4"/>
  <c r="F612" i="4"/>
  <c r="E612" i="4"/>
  <c r="AB616" i="4"/>
  <c r="U616" i="4"/>
  <c r="T616" i="4"/>
  <c r="S616" i="4"/>
  <c r="Q616" i="4"/>
  <c r="O616" i="4"/>
  <c r="R616" i="4"/>
  <c r="P616" i="4"/>
  <c r="N616" i="4"/>
  <c r="L616" i="4"/>
  <c r="M616" i="4"/>
  <c r="K616" i="4"/>
  <c r="I616" i="4"/>
  <c r="G616" i="4"/>
  <c r="J616" i="4"/>
  <c r="H616" i="4"/>
  <c r="F616" i="4"/>
  <c r="E616" i="4"/>
  <c r="AB620" i="4"/>
  <c r="U620" i="4"/>
  <c r="T620" i="4"/>
  <c r="S620" i="4"/>
  <c r="Q620" i="4"/>
  <c r="O620" i="4"/>
  <c r="R620" i="4"/>
  <c r="P620" i="4"/>
  <c r="N620" i="4"/>
  <c r="L620" i="4"/>
  <c r="M620" i="4"/>
  <c r="K620" i="4"/>
  <c r="I620" i="4"/>
  <c r="G620" i="4"/>
  <c r="J620" i="4"/>
  <c r="H620" i="4"/>
  <c r="F620" i="4"/>
  <c r="E620" i="4"/>
  <c r="AB624" i="4"/>
  <c r="U624" i="4"/>
  <c r="T624" i="4"/>
  <c r="S624" i="4"/>
  <c r="Q624" i="4"/>
  <c r="O624" i="4"/>
  <c r="R624" i="4"/>
  <c r="P624" i="4"/>
  <c r="N624" i="4"/>
  <c r="L624" i="4"/>
  <c r="M624" i="4"/>
  <c r="K624" i="4"/>
  <c r="I624" i="4"/>
  <c r="G624" i="4"/>
  <c r="J624" i="4"/>
  <c r="H624" i="4"/>
  <c r="F624" i="4"/>
  <c r="E624" i="4"/>
  <c r="AB628" i="4"/>
  <c r="U628" i="4"/>
  <c r="T628" i="4"/>
  <c r="S628" i="4"/>
  <c r="Q628" i="4"/>
  <c r="O628" i="4"/>
  <c r="R628" i="4"/>
  <c r="P628" i="4"/>
  <c r="N628" i="4"/>
  <c r="L628" i="4"/>
  <c r="M628" i="4"/>
  <c r="K628" i="4"/>
  <c r="I628" i="4"/>
  <c r="G628" i="4"/>
  <c r="J628" i="4"/>
  <c r="H628" i="4"/>
  <c r="F628" i="4"/>
  <c r="E628" i="4"/>
  <c r="AB632" i="4"/>
  <c r="U632" i="4"/>
  <c r="T632" i="4"/>
  <c r="S632" i="4"/>
  <c r="Q632" i="4"/>
  <c r="O632" i="4"/>
  <c r="R632" i="4"/>
  <c r="P632" i="4"/>
  <c r="N632" i="4"/>
  <c r="L632" i="4"/>
  <c r="M632" i="4"/>
  <c r="K632" i="4"/>
  <c r="I632" i="4"/>
  <c r="G632" i="4"/>
  <c r="J632" i="4"/>
  <c r="H632" i="4"/>
  <c r="F632" i="4"/>
  <c r="E632" i="4"/>
  <c r="AB636" i="4"/>
  <c r="U636" i="4"/>
  <c r="T636" i="4"/>
  <c r="S636" i="4"/>
  <c r="Q636" i="4"/>
  <c r="O636" i="4"/>
  <c r="R636" i="4"/>
  <c r="P636" i="4"/>
  <c r="N636" i="4"/>
  <c r="L636" i="4"/>
  <c r="M636" i="4"/>
  <c r="K636" i="4"/>
  <c r="I636" i="4"/>
  <c r="G636" i="4"/>
  <c r="J636" i="4"/>
  <c r="H636" i="4"/>
  <c r="F636" i="4"/>
  <c r="E636" i="4"/>
  <c r="AB640" i="4"/>
  <c r="U640" i="4"/>
  <c r="T640" i="4"/>
  <c r="S640" i="4"/>
  <c r="Q640" i="4"/>
  <c r="O640" i="4"/>
  <c r="R640" i="4"/>
  <c r="P640" i="4"/>
  <c r="N640" i="4"/>
  <c r="L640" i="4"/>
  <c r="M640" i="4"/>
  <c r="K640" i="4"/>
  <c r="I640" i="4"/>
  <c r="G640" i="4"/>
  <c r="J640" i="4"/>
  <c r="H640" i="4"/>
  <c r="F640" i="4"/>
  <c r="E640" i="4"/>
  <c r="AB644" i="4"/>
  <c r="U644" i="4"/>
  <c r="T644" i="4"/>
  <c r="S644" i="4"/>
  <c r="Q644" i="4"/>
  <c r="O644" i="4"/>
  <c r="R644" i="4"/>
  <c r="P644" i="4"/>
  <c r="N644" i="4"/>
  <c r="L644" i="4"/>
  <c r="M644" i="4"/>
  <c r="K644" i="4"/>
  <c r="I644" i="4"/>
  <c r="G644" i="4"/>
  <c r="J644" i="4"/>
  <c r="H644" i="4"/>
  <c r="F644" i="4"/>
  <c r="E644" i="4"/>
  <c r="AB648" i="4"/>
  <c r="U648" i="4"/>
  <c r="T648" i="4"/>
  <c r="S648" i="4"/>
  <c r="Q648" i="4"/>
  <c r="O648" i="4"/>
  <c r="R648" i="4"/>
  <c r="P648" i="4"/>
  <c r="N648" i="4"/>
  <c r="L648" i="4"/>
  <c r="M648" i="4"/>
  <c r="K648" i="4"/>
  <c r="I648" i="4"/>
  <c r="G648" i="4"/>
  <c r="J648" i="4"/>
  <c r="H648" i="4"/>
  <c r="F648" i="4"/>
  <c r="E648" i="4"/>
  <c r="AB652" i="4"/>
  <c r="U652" i="4"/>
  <c r="T652" i="4"/>
  <c r="S652" i="4"/>
  <c r="Q652" i="4"/>
  <c r="O652" i="4"/>
  <c r="R652" i="4"/>
  <c r="P652" i="4"/>
  <c r="N652" i="4"/>
  <c r="L652" i="4"/>
  <c r="M652" i="4"/>
  <c r="K652" i="4"/>
  <c r="I652" i="4"/>
  <c r="G652" i="4"/>
  <c r="J652" i="4"/>
  <c r="H652" i="4"/>
  <c r="F652" i="4"/>
  <c r="E652" i="4"/>
  <c r="AB656" i="4"/>
  <c r="U656" i="4"/>
  <c r="T656" i="4"/>
  <c r="S656" i="4"/>
  <c r="Q656" i="4"/>
  <c r="O656" i="4"/>
  <c r="R656" i="4"/>
  <c r="P656" i="4"/>
  <c r="N656" i="4"/>
  <c r="L656" i="4"/>
  <c r="M656" i="4"/>
  <c r="K656" i="4"/>
  <c r="I656" i="4"/>
  <c r="G656" i="4"/>
  <c r="J656" i="4"/>
  <c r="H656" i="4"/>
  <c r="F656" i="4"/>
  <c r="E656" i="4"/>
  <c r="AB660" i="4"/>
  <c r="U660" i="4"/>
  <c r="T660" i="4"/>
  <c r="S660" i="4"/>
  <c r="Q660" i="4"/>
  <c r="O660" i="4"/>
  <c r="R660" i="4"/>
  <c r="P660" i="4"/>
  <c r="N660" i="4"/>
  <c r="L660" i="4"/>
  <c r="M660" i="4"/>
  <c r="K660" i="4"/>
  <c r="I660" i="4"/>
  <c r="G660" i="4"/>
  <c r="J660" i="4"/>
  <c r="H660" i="4"/>
  <c r="F660" i="4"/>
  <c r="E660" i="4"/>
  <c r="AB664" i="4"/>
  <c r="U664" i="4"/>
  <c r="T664" i="4"/>
  <c r="S664" i="4"/>
  <c r="Q664" i="4"/>
  <c r="O664" i="4"/>
  <c r="R664" i="4"/>
  <c r="P664" i="4"/>
  <c r="N664" i="4"/>
  <c r="L664" i="4"/>
  <c r="M664" i="4"/>
  <c r="K664" i="4"/>
  <c r="I664" i="4"/>
  <c r="G664" i="4"/>
  <c r="J664" i="4"/>
  <c r="H664" i="4"/>
  <c r="F664" i="4"/>
  <c r="E664" i="4"/>
  <c r="AB668" i="4"/>
  <c r="U668" i="4"/>
  <c r="T668" i="4"/>
  <c r="S668" i="4"/>
  <c r="Q668" i="4"/>
  <c r="O668" i="4"/>
  <c r="R668" i="4"/>
  <c r="P668" i="4"/>
  <c r="N668" i="4"/>
  <c r="L668" i="4"/>
  <c r="M668" i="4"/>
  <c r="K668" i="4"/>
  <c r="I668" i="4"/>
  <c r="G668" i="4"/>
  <c r="J668" i="4"/>
  <c r="H668" i="4"/>
  <c r="F668" i="4"/>
  <c r="E668" i="4"/>
  <c r="AB672" i="4"/>
  <c r="U672" i="4"/>
  <c r="T672" i="4"/>
  <c r="S672" i="4"/>
  <c r="Q672" i="4"/>
  <c r="O672" i="4"/>
  <c r="R672" i="4"/>
  <c r="P672" i="4"/>
  <c r="N672" i="4"/>
  <c r="L672" i="4"/>
  <c r="M672" i="4"/>
  <c r="K672" i="4"/>
  <c r="I672" i="4"/>
  <c r="G672" i="4"/>
  <c r="J672" i="4"/>
  <c r="H672" i="4"/>
  <c r="F672" i="4"/>
  <c r="E672" i="4"/>
  <c r="AB676" i="4"/>
  <c r="U676" i="4"/>
  <c r="T676" i="4"/>
  <c r="S676" i="4"/>
  <c r="Q676" i="4"/>
  <c r="O676" i="4"/>
  <c r="R676" i="4"/>
  <c r="P676" i="4"/>
  <c r="N676" i="4"/>
  <c r="L676" i="4"/>
  <c r="M676" i="4"/>
  <c r="K676" i="4"/>
  <c r="I676" i="4"/>
  <c r="G676" i="4"/>
  <c r="J676" i="4"/>
  <c r="H676" i="4"/>
  <c r="F676" i="4"/>
  <c r="E676" i="4"/>
  <c r="AB680" i="4"/>
  <c r="U680" i="4"/>
  <c r="T680" i="4"/>
  <c r="S680" i="4"/>
  <c r="Q680" i="4"/>
  <c r="O680" i="4"/>
  <c r="R680" i="4"/>
  <c r="P680" i="4"/>
  <c r="N680" i="4"/>
  <c r="L680" i="4"/>
  <c r="M680" i="4"/>
  <c r="K680" i="4"/>
  <c r="I680" i="4"/>
  <c r="G680" i="4"/>
  <c r="J680" i="4"/>
  <c r="H680" i="4"/>
  <c r="F680" i="4"/>
  <c r="E680" i="4"/>
  <c r="AB684" i="4"/>
  <c r="U684" i="4"/>
  <c r="T684" i="4"/>
  <c r="S684" i="4"/>
  <c r="Q684" i="4"/>
  <c r="O684" i="4"/>
  <c r="R684" i="4"/>
  <c r="P684" i="4"/>
  <c r="N684" i="4"/>
  <c r="L684" i="4"/>
  <c r="M684" i="4"/>
  <c r="K684" i="4"/>
  <c r="I684" i="4"/>
  <c r="G684" i="4"/>
  <c r="J684" i="4"/>
  <c r="H684" i="4"/>
  <c r="F684" i="4"/>
  <c r="E684" i="4"/>
  <c r="AB688" i="4"/>
  <c r="U688" i="4"/>
  <c r="T688" i="4"/>
  <c r="S688" i="4"/>
  <c r="Q688" i="4"/>
  <c r="O688" i="4"/>
  <c r="R688" i="4"/>
  <c r="P688" i="4"/>
  <c r="N688" i="4"/>
  <c r="L688" i="4"/>
  <c r="M688" i="4"/>
  <c r="K688" i="4"/>
  <c r="I688" i="4"/>
  <c r="G688" i="4"/>
  <c r="J688" i="4"/>
  <c r="H688" i="4"/>
  <c r="F688" i="4"/>
  <c r="E688" i="4"/>
  <c r="AB690" i="4"/>
  <c r="U690" i="4"/>
  <c r="T690" i="4"/>
  <c r="S690" i="4"/>
  <c r="Q690" i="4"/>
  <c r="R690" i="4"/>
  <c r="O690" i="4"/>
  <c r="P690" i="4"/>
  <c r="N690" i="4"/>
  <c r="L690" i="4"/>
  <c r="I690" i="4"/>
  <c r="M690" i="4"/>
  <c r="K690" i="4"/>
  <c r="E690" i="4"/>
  <c r="G690" i="4"/>
  <c r="J690" i="4"/>
  <c r="H690" i="4"/>
  <c r="F690" i="4"/>
  <c r="AB694" i="4"/>
  <c r="U694" i="4"/>
  <c r="T694" i="4"/>
  <c r="S694" i="4"/>
  <c r="Q694" i="4"/>
  <c r="R694" i="4"/>
  <c r="O694" i="4"/>
  <c r="P694" i="4"/>
  <c r="N694" i="4"/>
  <c r="L694" i="4"/>
  <c r="I694" i="4"/>
  <c r="M694" i="4"/>
  <c r="K694" i="4"/>
  <c r="E694" i="4"/>
  <c r="G694" i="4"/>
  <c r="J694" i="4"/>
  <c r="H694" i="4"/>
  <c r="F694" i="4"/>
  <c r="AB698" i="4"/>
  <c r="U698" i="4"/>
  <c r="T698" i="4"/>
  <c r="S698" i="4"/>
  <c r="Q698" i="4"/>
  <c r="R698" i="4"/>
  <c r="O698" i="4"/>
  <c r="P698" i="4"/>
  <c r="N698" i="4"/>
  <c r="L698" i="4"/>
  <c r="I698" i="4"/>
  <c r="M698" i="4"/>
  <c r="K698" i="4"/>
  <c r="E698" i="4"/>
  <c r="G698" i="4"/>
  <c r="J698" i="4"/>
  <c r="H698" i="4"/>
  <c r="F698" i="4"/>
  <c r="AB702" i="4"/>
  <c r="U702" i="4"/>
  <c r="T702" i="4"/>
  <c r="S702" i="4"/>
  <c r="Q702" i="4"/>
  <c r="R702" i="4"/>
  <c r="O702" i="4"/>
  <c r="P702" i="4"/>
  <c r="N702" i="4"/>
  <c r="L702" i="4"/>
  <c r="I702" i="4"/>
  <c r="M702" i="4"/>
  <c r="K702" i="4"/>
  <c r="E702" i="4"/>
  <c r="G702" i="4"/>
  <c r="J702" i="4"/>
  <c r="H702" i="4"/>
  <c r="F702" i="4"/>
  <c r="AB706" i="4"/>
  <c r="U706" i="4"/>
  <c r="T706" i="4"/>
  <c r="S706" i="4"/>
  <c r="Q706" i="4"/>
  <c r="R706" i="4"/>
  <c r="O706" i="4"/>
  <c r="P706" i="4"/>
  <c r="N706" i="4"/>
  <c r="L706" i="4"/>
  <c r="I706" i="4"/>
  <c r="M706" i="4"/>
  <c r="K706" i="4"/>
  <c r="E706" i="4"/>
  <c r="G706" i="4"/>
  <c r="J706" i="4"/>
  <c r="H706" i="4"/>
  <c r="F706" i="4"/>
  <c r="AB710" i="4"/>
  <c r="U710" i="4"/>
  <c r="T710" i="4"/>
  <c r="S710" i="4"/>
  <c r="Q710" i="4"/>
  <c r="R710" i="4"/>
  <c r="O710" i="4"/>
  <c r="P710" i="4"/>
  <c r="N710" i="4"/>
  <c r="L710" i="4"/>
  <c r="I710" i="4"/>
  <c r="M710" i="4"/>
  <c r="K710" i="4"/>
  <c r="E710" i="4"/>
  <c r="G710" i="4"/>
  <c r="J710" i="4"/>
  <c r="H710" i="4"/>
  <c r="F710" i="4"/>
  <c r="AB714" i="4"/>
  <c r="U714" i="4"/>
  <c r="T714" i="4"/>
  <c r="S714" i="4"/>
  <c r="Q714" i="4"/>
  <c r="R714" i="4"/>
  <c r="O714" i="4"/>
  <c r="P714" i="4"/>
  <c r="N714" i="4"/>
  <c r="L714" i="4"/>
  <c r="I714" i="4"/>
  <c r="M714" i="4"/>
  <c r="K714" i="4"/>
  <c r="E714" i="4"/>
  <c r="G714" i="4"/>
  <c r="J714" i="4"/>
  <c r="H714" i="4"/>
  <c r="F714" i="4"/>
  <c r="AB718" i="4"/>
  <c r="U718" i="4"/>
  <c r="T718" i="4"/>
  <c r="S718" i="4"/>
  <c r="Q718" i="4"/>
  <c r="R718" i="4"/>
  <c r="O718" i="4"/>
  <c r="P718" i="4"/>
  <c r="N718" i="4"/>
  <c r="L718" i="4"/>
  <c r="I718" i="4"/>
  <c r="M718" i="4"/>
  <c r="K718" i="4"/>
  <c r="E718" i="4"/>
  <c r="G718" i="4"/>
  <c r="J718" i="4"/>
  <c r="H718" i="4"/>
  <c r="F718" i="4"/>
  <c r="AB722" i="4"/>
  <c r="U722" i="4"/>
  <c r="T722" i="4"/>
  <c r="S722" i="4"/>
  <c r="Q722" i="4"/>
  <c r="R722" i="4"/>
  <c r="O722" i="4"/>
  <c r="P722" i="4"/>
  <c r="N722" i="4"/>
  <c r="L722" i="4"/>
  <c r="I722" i="4"/>
  <c r="M722" i="4"/>
  <c r="K722" i="4"/>
  <c r="E722" i="4"/>
  <c r="G722" i="4"/>
  <c r="J722" i="4"/>
  <c r="H722" i="4"/>
  <c r="F722" i="4"/>
  <c r="AB726" i="4"/>
  <c r="U726" i="4"/>
  <c r="T726" i="4"/>
  <c r="S726" i="4"/>
  <c r="Q726" i="4"/>
  <c r="R726" i="4"/>
  <c r="O726" i="4"/>
  <c r="P726" i="4"/>
  <c r="N726" i="4"/>
  <c r="L726" i="4"/>
  <c r="I726" i="4"/>
  <c r="M726" i="4"/>
  <c r="K726" i="4"/>
  <c r="E726" i="4"/>
  <c r="G726" i="4"/>
  <c r="J726" i="4"/>
  <c r="H726" i="4"/>
  <c r="F726" i="4"/>
  <c r="AB730" i="4"/>
  <c r="U730" i="4"/>
  <c r="T730" i="4"/>
  <c r="S730" i="4"/>
  <c r="Q730" i="4"/>
  <c r="R730" i="4"/>
  <c r="O730" i="4"/>
  <c r="P730" i="4"/>
  <c r="N730" i="4"/>
  <c r="L730" i="4"/>
  <c r="I730" i="4"/>
  <c r="M730" i="4"/>
  <c r="K730" i="4"/>
  <c r="E730" i="4"/>
  <c r="G730" i="4"/>
  <c r="J730" i="4"/>
  <c r="H730" i="4"/>
  <c r="F730" i="4"/>
  <c r="AB734" i="4"/>
  <c r="U734" i="4"/>
  <c r="T734" i="4"/>
  <c r="S734" i="4"/>
  <c r="Q734" i="4"/>
  <c r="R734" i="4"/>
  <c r="O734" i="4"/>
  <c r="P734" i="4"/>
  <c r="N734" i="4"/>
  <c r="L734" i="4"/>
  <c r="I734" i="4"/>
  <c r="M734" i="4"/>
  <c r="K734" i="4"/>
  <c r="E734" i="4"/>
  <c r="G734" i="4"/>
  <c r="J734" i="4"/>
  <c r="H734" i="4"/>
  <c r="F734" i="4"/>
  <c r="AB738" i="4"/>
  <c r="U738" i="4"/>
  <c r="T738" i="4"/>
  <c r="S738" i="4"/>
  <c r="Q738" i="4"/>
  <c r="R738" i="4"/>
  <c r="O738" i="4"/>
  <c r="P738" i="4"/>
  <c r="N738" i="4"/>
  <c r="L738" i="4"/>
  <c r="I738" i="4"/>
  <c r="M738" i="4"/>
  <c r="K738" i="4"/>
  <c r="E738" i="4"/>
  <c r="G738" i="4"/>
  <c r="J738" i="4"/>
  <c r="H738" i="4"/>
  <c r="F738" i="4"/>
  <c r="AB742" i="4"/>
  <c r="U742" i="4"/>
  <c r="T742" i="4"/>
  <c r="S742" i="4"/>
  <c r="Q742" i="4"/>
  <c r="R742" i="4"/>
  <c r="O742" i="4"/>
  <c r="P742" i="4"/>
  <c r="N742" i="4"/>
  <c r="L742" i="4"/>
  <c r="I742" i="4"/>
  <c r="M742" i="4"/>
  <c r="K742" i="4"/>
  <c r="E742" i="4"/>
  <c r="G742" i="4"/>
  <c r="J742" i="4"/>
  <c r="H742" i="4"/>
  <c r="F742" i="4"/>
  <c r="AB746" i="4"/>
  <c r="U746" i="4"/>
  <c r="T746" i="4"/>
  <c r="S746" i="4"/>
  <c r="Q746" i="4"/>
  <c r="R746" i="4"/>
  <c r="O746" i="4"/>
  <c r="P746" i="4"/>
  <c r="N746" i="4"/>
  <c r="L746" i="4"/>
  <c r="I746" i="4"/>
  <c r="M746" i="4"/>
  <c r="K746" i="4"/>
  <c r="E746" i="4"/>
  <c r="G746" i="4"/>
  <c r="J746" i="4"/>
  <c r="H746" i="4"/>
  <c r="F746" i="4"/>
  <c r="AB750" i="4"/>
  <c r="U750" i="4"/>
  <c r="T750" i="4"/>
  <c r="S750" i="4"/>
  <c r="Q750" i="4"/>
  <c r="R750" i="4"/>
  <c r="O750" i="4"/>
  <c r="P750" i="4"/>
  <c r="N750" i="4"/>
  <c r="L750" i="4"/>
  <c r="I750" i="4"/>
  <c r="M750" i="4"/>
  <c r="K750" i="4"/>
  <c r="E750" i="4"/>
  <c r="G750" i="4"/>
  <c r="J750" i="4"/>
  <c r="H750" i="4"/>
  <c r="F750" i="4"/>
  <c r="AB754" i="4"/>
  <c r="U754" i="4"/>
  <c r="T754" i="4"/>
  <c r="S754" i="4"/>
  <c r="Q754" i="4"/>
  <c r="R754" i="4"/>
  <c r="O754" i="4"/>
  <c r="P754" i="4"/>
  <c r="N754" i="4"/>
  <c r="L754" i="4"/>
  <c r="I754" i="4"/>
  <c r="M754" i="4"/>
  <c r="K754" i="4"/>
  <c r="E754" i="4"/>
  <c r="G754" i="4"/>
  <c r="J754" i="4"/>
  <c r="H754" i="4"/>
  <c r="F754" i="4"/>
  <c r="AB758" i="4"/>
  <c r="U758" i="4"/>
  <c r="T758" i="4"/>
  <c r="S758" i="4"/>
  <c r="Q758" i="4"/>
  <c r="R758" i="4"/>
  <c r="O758" i="4"/>
  <c r="P758" i="4"/>
  <c r="N758" i="4"/>
  <c r="L758" i="4"/>
  <c r="I758" i="4"/>
  <c r="M758" i="4"/>
  <c r="K758" i="4"/>
  <c r="E758" i="4"/>
  <c r="G758" i="4"/>
  <c r="J758" i="4"/>
  <c r="H758" i="4"/>
  <c r="F758" i="4"/>
  <c r="AB762" i="4"/>
  <c r="U762" i="4"/>
  <c r="T762" i="4"/>
  <c r="S762" i="4"/>
  <c r="Q762" i="4"/>
  <c r="R762" i="4"/>
  <c r="O762" i="4"/>
  <c r="P762" i="4"/>
  <c r="N762" i="4"/>
  <c r="L762" i="4"/>
  <c r="I762" i="4"/>
  <c r="M762" i="4"/>
  <c r="K762" i="4"/>
  <c r="E762" i="4"/>
  <c r="G762" i="4"/>
  <c r="J762" i="4"/>
  <c r="H762" i="4"/>
  <c r="F762" i="4"/>
  <c r="AB766" i="4"/>
  <c r="U766" i="4"/>
  <c r="T766" i="4"/>
  <c r="S766" i="4"/>
  <c r="Q766" i="4"/>
  <c r="R766" i="4"/>
  <c r="O766" i="4"/>
  <c r="P766" i="4"/>
  <c r="N766" i="4"/>
  <c r="L766" i="4"/>
  <c r="I766" i="4"/>
  <c r="M766" i="4"/>
  <c r="K766" i="4"/>
  <c r="E766" i="4"/>
  <c r="G766" i="4"/>
  <c r="J766" i="4"/>
  <c r="H766" i="4"/>
  <c r="F766" i="4"/>
  <c r="AB770" i="4"/>
  <c r="U770" i="4"/>
  <c r="T770" i="4"/>
  <c r="S770" i="4"/>
  <c r="Q770" i="4"/>
  <c r="R770" i="4"/>
  <c r="O770" i="4"/>
  <c r="P770" i="4"/>
  <c r="N770" i="4"/>
  <c r="L770" i="4"/>
  <c r="I770" i="4"/>
  <c r="M770" i="4"/>
  <c r="K770" i="4"/>
  <c r="E770" i="4"/>
  <c r="G770" i="4"/>
  <c r="J770" i="4"/>
  <c r="H770" i="4"/>
  <c r="F770" i="4"/>
  <c r="AB774" i="4"/>
  <c r="U774" i="4"/>
  <c r="T774" i="4"/>
  <c r="S774" i="4"/>
  <c r="Q774" i="4"/>
  <c r="R774" i="4"/>
  <c r="O774" i="4"/>
  <c r="P774" i="4"/>
  <c r="N774" i="4"/>
  <c r="L774" i="4"/>
  <c r="I774" i="4"/>
  <c r="M774" i="4"/>
  <c r="K774" i="4"/>
  <c r="E774" i="4"/>
  <c r="G774" i="4"/>
  <c r="J774" i="4"/>
  <c r="H774" i="4"/>
  <c r="F774" i="4"/>
  <c r="AB778" i="4"/>
  <c r="U778" i="4"/>
  <c r="T778" i="4"/>
  <c r="S778" i="4"/>
  <c r="Q778" i="4"/>
  <c r="R778" i="4"/>
  <c r="O778" i="4"/>
  <c r="P778" i="4"/>
  <c r="N778" i="4"/>
  <c r="L778" i="4"/>
  <c r="I778" i="4"/>
  <c r="M778" i="4"/>
  <c r="K778" i="4"/>
  <c r="E778" i="4"/>
  <c r="G778" i="4"/>
  <c r="J778" i="4"/>
  <c r="H778" i="4"/>
  <c r="F778" i="4"/>
  <c r="AB782" i="4"/>
  <c r="U782" i="4"/>
  <c r="T782" i="4"/>
  <c r="S782" i="4"/>
  <c r="Q782" i="4"/>
  <c r="R782" i="4"/>
  <c r="O782" i="4"/>
  <c r="P782" i="4"/>
  <c r="N782" i="4"/>
  <c r="L782" i="4"/>
  <c r="I782" i="4"/>
  <c r="M782" i="4"/>
  <c r="K782" i="4"/>
  <c r="E782" i="4"/>
  <c r="G782" i="4"/>
  <c r="J782" i="4"/>
  <c r="H782" i="4"/>
  <c r="F782" i="4"/>
  <c r="AB786" i="4"/>
  <c r="U786" i="4"/>
  <c r="T786" i="4"/>
  <c r="S786" i="4"/>
  <c r="Q786" i="4"/>
  <c r="R786" i="4"/>
  <c r="O786" i="4"/>
  <c r="P786" i="4"/>
  <c r="N786" i="4"/>
  <c r="L786" i="4"/>
  <c r="I786" i="4"/>
  <c r="M786" i="4"/>
  <c r="K786" i="4"/>
  <c r="E786" i="4"/>
  <c r="G786" i="4"/>
  <c r="J786" i="4"/>
  <c r="H786" i="4"/>
  <c r="F786" i="4"/>
  <c r="AB790" i="4"/>
  <c r="U790" i="4"/>
  <c r="T790" i="4"/>
  <c r="S790" i="4"/>
  <c r="Q790" i="4"/>
  <c r="R790" i="4"/>
  <c r="O790" i="4"/>
  <c r="P790" i="4"/>
  <c r="N790" i="4"/>
  <c r="L790" i="4"/>
  <c r="I790" i="4"/>
  <c r="M790" i="4"/>
  <c r="K790" i="4"/>
  <c r="E790" i="4"/>
  <c r="G790" i="4"/>
  <c r="J790" i="4"/>
  <c r="H790" i="4"/>
  <c r="F790" i="4"/>
  <c r="AB794" i="4"/>
  <c r="U794" i="4"/>
  <c r="T794" i="4"/>
  <c r="S794" i="4"/>
  <c r="Q794" i="4"/>
  <c r="R794" i="4"/>
  <c r="O794" i="4"/>
  <c r="P794" i="4"/>
  <c r="N794" i="4"/>
  <c r="L794" i="4"/>
  <c r="I794" i="4"/>
  <c r="M794" i="4"/>
  <c r="K794" i="4"/>
  <c r="E794" i="4"/>
  <c r="G794" i="4"/>
  <c r="J794" i="4"/>
  <c r="H794" i="4"/>
  <c r="F794" i="4"/>
  <c r="AB798" i="4"/>
  <c r="U798" i="4"/>
  <c r="T798" i="4"/>
  <c r="S798" i="4"/>
  <c r="Q798" i="4"/>
  <c r="R798" i="4"/>
  <c r="O798" i="4"/>
  <c r="P798" i="4"/>
  <c r="N798" i="4"/>
  <c r="L798" i="4"/>
  <c r="I798" i="4"/>
  <c r="M798" i="4"/>
  <c r="K798" i="4"/>
  <c r="E798" i="4"/>
  <c r="G798" i="4"/>
  <c r="J798" i="4"/>
  <c r="H798" i="4"/>
  <c r="F798" i="4"/>
  <c r="AB802" i="4"/>
  <c r="U802" i="4"/>
  <c r="T802" i="4"/>
  <c r="S802" i="4"/>
  <c r="Q802" i="4"/>
  <c r="R802" i="4"/>
  <c r="O802" i="4"/>
  <c r="P802" i="4"/>
  <c r="N802" i="4"/>
  <c r="L802" i="4"/>
  <c r="I802" i="4"/>
  <c r="M802" i="4"/>
  <c r="K802" i="4"/>
  <c r="E802" i="4"/>
  <c r="G802" i="4"/>
  <c r="J802" i="4"/>
  <c r="H802" i="4"/>
  <c r="F802" i="4"/>
  <c r="AB806" i="4"/>
  <c r="U806" i="4"/>
  <c r="T806" i="4"/>
  <c r="S806" i="4"/>
  <c r="Q806" i="4"/>
  <c r="R806" i="4"/>
  <c r="O806" i="4"/>
  <c r="P806" i="4"/>
  <c r="N806" i="4"/>
  <c r="L806" i="4"/>
  <c r="I806" i="4"/>
  <c r="M806" i="4"/>
  <c r="K806" i="4"/>
  <c r="E806" i="4"/>
  <c r="G806" i="4"/>
  <c r="J806" i="4"/>
  <c r="H806" i="4"/>
  <c r="F806" i="4"/>
  <c r="AB810" i="4"/>
  <c r="U810" i="4"/>
  <c r="T810" i="4"/>
  <c r="S810" i="4"/>
  <c r="Q810" i="4"/>
  <c r="R810" i="4"/>
  <c r="O810" i="4"/>
  <c r="P810" i="4"/>
  <c r="N810" i="4"/>
  <c r="L810" i="4"/>
  <c r="I810" i="4"/>
  <c r="M810" i="4"/>
  <c r="K810" i="4"/>
  <c r="E810" i="4"/>
  <c r="G810" i="4"/>
  <c r="J810" i="4"/>
  <c r="H810" i="4"/>
  <c r="F810" i="4"/>
  <c r="AB814" i="4"/>
  <c r="U814" i="4"/>
  <c r="T814" i="4"/>
  <c r="S814" i="4"/>
  <c r="Q814" i="4"/>
  <c r="R814" i="4"/>
  <c r="O814" i="4"/>
  <c r="P814" i="4"/>
  <c r="N814" i="4"/>
  <c r="L814" i="4"/>
  <c r="I814" i="4"/>
  <c r="M814" i="4"/>
  <c r="K814" i="4"/>
  <c r="E814" i="4"/>
  <c r="G814" i="4"/>
  <c r="J814" i="4"/>
  <c r="H814" i="4"/>
  <c r="F814" i="4"/>
  <c r="AB818" i="4"/>
  <c r="U818" i="4"/>
  <c r="T818" i="4"/>
  <c r="S818" i="4"/>
  <c r="Q818" i="4"/>
  <c r="R818" i="4"/>
  <c r="O818" i="4"/>
  <c r="P818" i="4"/>
  <c r="N818" i="4"/>
  <c r="L818" i="4"/>
  <c r="I818" i="4"/>
  <c r="M818" i="4"/>
  <c r="K818" i="4"/>
  <c r="E818" i="4"/>
  <c r="G818" i="4"/>
  <c r="J818" i="4"/>
  <c r="H818" i="4"/>
  <c r="F818" i="4"/>
  <c r="AB822" i="4"/>
  <c r="U822" i="4"/>
  <c r="T822" i="4"/>
  <c r="S822" i="4"/>
  <c r="Q822" i="4"/>
  <c r="R822" i="4"/>
  <c r="O822" i="4"/>
  <c r="P822" i="4"/>
  <c r="N822" i="4"/>
  <c r="L822" i="4"/>
  <c r="I822" i="4"/>
  <c r="M822" i="4"/>
  <c r="K822" i="4"/>
  <c r="E822" i="4"/>
  <c r="G822" i="4"/>
  <c r="J822" i="4"/>
  <c r="H822" i="4"/>
  <c r="F822" i="4"/>
  <c r="AB826" i="4"/>
  <c r="U826" i="4"/>
  <c r="T826" i="4"/>
  <c r="S826" i="4"/>
  <c r="Q826" i="4"/>
  <c r="R826" i="4"/>
  <c r="O826" i="4"/>
  <c r="P826" i="4"/>
  <c r="N826" i="4"/>
  <c r="L826" i="4"/>
  <c r="I826" i="4"/>
  <c r="M826" i="4"/>
  <c r="K826" i="4"/>
  <c r="E826" i="4"/>
  <c r="G826" i="4"/>
  <c r="J826" i="4"/>
  <c r="H826" i="4"/>
  <c r="F826" i="4"/>
  <c r="AB830" i="4"/>
  <c r="U830" i="4"/>
  <c r="T830" i="4"/>
  <c r="S830" i="4"/>
  <c r="Q830" i="4"/>
  <c r="R830" i="4"/>
  <c r="O830" i="4"/>
  <c r="P830" i="4"/>
  <c r="N830" i="4"/>
  <c r="L830" i="4"/>
  <c r="I830" i="4"/>
  <c r="M830" i="4"/>
  <c r="K830" i="4"/>
  <c r="E830" i="4"/>
  <c r="G830" i="4"/>
  <c r="J830" i="4"/>
  <c r="H830" i="4"/>
  <c r="F830" i="4"/>
  <c r="AB834" i="4"/>
  <c r="U834" i="4"/>
  <c r="T834" i="4"/>
  <c r="S834" i="4"/>
  <c r="Q834" i="4"/>
  <c r="R834" i="4"/>
  <c r="O834" i="4"/>
  <c r="P834" i="4"/>
  <c r="N834" i="4"/>
  <c r="L834" i="4"/>
  <c r="I834" i="4"/>
  <c r="M834" i="4"/>
  <c r="K834" i="4"/>
  <c r="E834" i="4"/>
  <c r="G834" i="4"/>
  <c r="J834" i="4"/>
  <c r="H834" i="4"/>
  <c r="F834" i="4"/>
  <c r="AB838" i="4"/>
  <c r="U838" i="4"/>
  <c r="T838" i="4"/>
  <c r="S838" i="4"/>
  <c r="Q838" i="4"/>
  <c r="R838" i="4"/>
  <c r="O838" i="4"/>
  <c r="P838" i="4"/>
  <c r="N838" i="4"/>
  <c r="L838" i="4"/>
  <c r="I838" i="4"/>
  <c r="M838" i="4"/>
  <c r="K838" i="4"/>
  <c r="E838" i="4"/>
  <c r="G838" i="4"/>
  <c r="J838" i="4"/>
  <c r="H838" i="4"/>
  <c r="F838" i="4"/>
  <c r="AB842" i="4"/>
  <c r="U842" i="4"/>
  <c r="T842" i="4"/>
  <c r="S842" i="4"/>
  <c r="Q842" i="4"/>
  <c r="R842" i="4"/>
  <c r="O842" i="4"/>
  <c r="P842" i="4"/>
  <c r="N842" i="4"/>
  <c r="L842" i="4"/>
  <c r="I842" i="4"/>
  <c r="M842" i="4"/>
  <c r="K842" i="4"/>
  <c r="E842" i="4"/>
  <c r="G842" i="4"/>
  <c r="J842" i="4"/>
  <c r="H842" i="4"/>
  <c r="F842" i="4"/>
  <c r="AB846" i="4"/>
  <c r="U846" i="4"/>
  <c r="T846" i="4"/>
  <c r="S846" i="4"/>
  <c r="Q846" i="4"/>
  <c r="R846" i="4"/>
  <c r="O846" i="4"/>
  <c r="P846" i="4"/>
  <c r="N846" i="4"/>
  <c r="L846" i="4"/>
  <c r="I846" i="4"/>
  <c r="M846" i="4"/>
  <c r="K846" i="4"/>
  <c r="E846" i="4"/>
  <c r="G846" i="4"/>
  <c r="J846" i="4"/>
  <c r="H846" i="4"/>
  <c r="F846" i="4"/>
  <c r="AB850" i="4"/>
  <c r="U850" i="4"/>
  <c r="T850" i="4"/>
  <c r="S850" i="4"/>
  <c r="Q850" i="4"/>
  <c r="R850" i="4"/>
  <c r="O850" i="4"/>
  <c r="P850" i="4"/>
  <c r="N850" i="4"/>
  <c r="L850" i="4"/>
  <c r="I850" i="4"/>
  <c r="M850" i="4"/>
  <c r="K850" i="4"/>
  <c r="E850" i="4"/>
  <c r="G850" i="4"/>
  <c r="J850" i="4"/>
  <c r="H850" i="4"/>
  <c r="F850" i="4"/>
  <c r="AB856" i="4"/>
  <c r="U856" i="4"/>
  <c r="T856" i="4"/>
  <c r="S856" i="4"/>
  <c r="Q856" i="4"/>
  <c r="O856" i="4"/>
  <c r="R856" i="4"/>
  <c r="P856" i="4"/>
  <c r="N856" i="4"/>
  <c r="L856" i="4"/>
  <c r="M856" i="4"/>
  <c r="K856" i="4"/>
  <c r="I856" i="4"/>
  <c r="G856" i="4"/>
  <c r="J856" i="4"/>
  <c r="H856" i="4"/>
  <c r="F856" i="4"/>
  <c r="E856" i="4"/>
  <c r="AB860" i="4"/>
  <c r="U860" i="4"/>
  <c r="T860" i="4"/>
  <c r="S860" i="4"/>
  <c r="Q860" i="4"/>
  <c r="O860" i="4"/>
  <c r="R860" i="4"/>
  <c r="P860" i="4"/>
  <c r="N860" i="4"/>
  <c r="L860" i="4"/>
  <c r="M860" i="4"/>
  <c r="K860" i="4"/>
  <c r="I860" i="4"/>
  <c r="G860" i="4"/>
  <c r="J860" i="4"/>
  <c r="H860" i="4"/>
  <c r="F860" i="4"/>
  <c r="E860" i="4"/>
  <c r="AB864" i="4"/>
  <c r="U864" i="4"/>
  <c r="T864" i="4"/>
  <c r="S864" i="4"/>
  <c r="Q864" i="4"/>
  <c r="O864" i="4"/>
  <c r="R864" i="4"/>
  <c r="P864" i="4"/>
  <c r="N864" i="4"/>
  <c r="L864" i="4"/>
  <c r="M864" i="4"/>
  <c r="K864" i="4"/>
  <c r="I864" i="4"/>
  <c r="G864" i="4"/>
  <c r="J864" i="4"/>
  <c r="H864" i="4"/>
  <c r="F864" i="4"/>
  <c r="E864" i="4"/>
  <c r="AB868" i="4"/>
  <c r="U868" i="4"/>
  <c r="T868" i="4"/>
  <c r="S868" i="4"/>
  <c r="Q868" i="4"/>
  <c r="O868" i="4"/>
  <c r="R868" i="4"/>
  <c r="P868" i="4"/>
  <c r="N868" i="4"/>
  <c r="L868" i="4"/>
  <c r="M868" i="4"/>
  <c r="K868" i="4"/>
  <c r="I868" i="4"/>
  <c r="G868" i="4"/>
  <c r="J868" i="4"/>
  <c r="H868" i="4"/>
  <c r="F868" i="4"/>
  <c r="E868" i="4"/>
  <c r="AB872" i="4"/>
  <c r="U872" i="4"/>
  <c r="T872" i="4"/>
  <c r="S872" i="4"/>
  <c r="Q872" i="4"/>
  <c r="O872" i="4"/>
  <c r="R872" i="4"/>
  <c r="P872" i="4"/>
  <c r="N872" i="4"/>
  <c r="L872" i="4"/>
  <c r="M872" i="4"/>
  <c r="K872" i="4"/>
  <c r="I872" i="4"/>
  <c r="G872" i="4"/>
  <c r="J872" i="4"/>
  <c r="H872" i="4"/>
  <c r="F872" i="4"/>
  <c r="E872" i="4"/>
  <c r="AB876" i="4"/>
  <c r="U876" i="4"/>
  <c r="T876" i="4"/>
  <c r="S876" i="4"/>
  <c r="Q876" i="4"/>
  <c r="O876" i="4"/>
  <c r="R876" i="4"/>
  <c r="P876" i="4"/>
  <c r="N876" i="4"/>
  <c r="L876" i="4"/>
  <c r="M876" i="4"/>
  <c r="K876" i="4"/>
  <c r="I876" i="4"/>
  <c r="G876" i="4"/>
  <c r="J876" i="4"/>
  <c r="H876" i="4"/>
  <c r="F876" i="4"/>
  <c r="E876" i="4"/>
  <c r="AB880" i="4"/>
  <c r="U880" i="4"/>
  <c r="T880" i="4"/>
  <c r="S880" i="4"/>
  <c r="Q880" i="4"/>
  <c r="O880" i="4"/>
  <c r="R880" i="4"/>
  <c r="P880" i="4"/>
  <c r="N880" i="4"/>
  <c r="L880" i="4"/>
  <c r="M880" i="4"/>
  <c r="K880" i="4"/>
  <c r="I880" i="4"/>
  <c r="G880" i="4"/>
  <c r="J880" i="4"/>
  <c r="H880" i="4"/>
  <c r="F880" i="4"/>
  <c r="E880" i="4"/>
  <c r="AB884" i="4"/>
  <c r="U884" i="4"/>
  <c r="T884" i="4"/>
  <c r="S884" i="4"/>
  <c r="Q884" i="4"/>
  <c r="O884" i="4"/>
  <c r="R884" i="4"/>
  <c r="P884" i="4"/>
  <c r="N884" i="4"/>
  <c r="L884" i="4"/>
  <c r="M884" i="4"/>
  <c r="K884" i="4"/>
  <c r="I884" i="4"/>
  <c r="G884" i="4"/>
  <c r="J884" i="4"/>
  <c r="H884" i="4"/>
  <c r="F884" i="4"/>
  <c r="E884" i="4"/>
  <c r="AB888" i="4"/>
  <c r="U888" i="4"/>
  <c r="T888" i="4"/>
  <c r="S888" i="4"/>
  <c r="Q888" i="4"/>
  <c r="O888" i="4"/>
  <c r="R888" i="4"/>
  <c r="P888" i="4"/>
  <c r="N888" i="4"/>
  <c r="L888" i="4"/>
  <c r="M888" i="4"/>
  <c r="K888" i="4"/>
  <c r="I888" i="4"/>
  <c r="G888" i="4"/>
  <c r="J888" i="4"/>
  <c r="H888" i="4"/>
  <c r="F888" i="4"/>
  <c r="E888" i="4"/>
  <c r="AB892" i="4"/>
  <c r="U892" i="4"/>
  <c r="T892" i="4"/>
  <c r="S892" i="4"/>
  <c r="Q892" i="4"/>
  <c r="O892" i="4"/>
  <c r="R892" i="4"/>
  <c r="P892" i="4"/>
  <c r="N892" i="4"/>
  <c r="L892" i="4"/>
  <c r="M892" i="4"/>
  <c r="K892" i="4"/>
  <c r="I892" i="4"/>
  <c r="G892" i="4"/>
  <c r="J892" i="4"/>
  <c r="H892" i="4"/>
  <c r="F892" i="4"/>
  <c r="E892" i="4"/>
  <c r="AB896" i="4"/>
  <c r="U896" i="4"/>
  <c r="T896" i="4"/>
  <c r="S896" i="4"/>
  <c r="Q896" i="4"/>
  <c r="O896" i="4"/>
  <c r="R896" i="4"/>
  <c r="P896" i="4"/>
  <c r="N896" i="4"/>
  <c r="L896" i="4"/>
  <c r="M896" i="4"/>
  <c r="K896" i="4"/>
  <c r="I896" i="4"/>
  <c r="G896" i="4"/>
  <c r="J896" i="4"/>
  <c r="H896" i="4"/>
  <c r="F896" i="4"/>
  <c r="E896" i="4"/>
  <c r="AB898" i="4"/>
  <c r="U898" i="4"/>
  <c r="T898" i="4"/>
  <c r="S898" i="4"/>
  <c r="Q898" i="4"/>
  <c r="R898" i="4"/>
  <c r="O898" i="4"/>
  <c r="P898" i="4"/>
  <c r="N898" i="4"/>
  <c r="L898" i="4"/>
  <c r="I898" i="4"/>
  <c r="M898" i="4"/>
  <c r="K898" i="4"/>
  <c r="E898" i="4"/>
  <c r="G898" i="4"/>
  <c r="J898" i="4"/>
  <c r="H898" i="4"/>
  <c r="F898" i="4"/>
  <c r="AB902" i="4"/>
  <c r="U902" i="4"/>
  <c r="T902" i="4"/>
  <c r="S902" i="4"/>
  <c r="Q902" i="4"/>
  <c r="R902" i="4"/>
  <c r="O902" i="4"/>
  <c r="P902" i="4"/>
  <c r="N902" i="4"/>
  <c r="L902" i="4"/>
  <c r="I902" i="4"/>
  <c r="M902" i="4"/>
  <c r="K902" i="4"/>
  <c r="E902" i="4"/>
  <c r="G902" i="4"/>
  <c r="J902" i="4"/>
  <c r="H902" i="4"/>
  <c r="F902" i="4"/>
  <c r="AB906" i="4"/>
  <c r="U906" i="4"/>
  <c r="T906" i="4"/>
  <c r="S906" i="4"/>
  <c r="Q906" i="4"/>
  <c r="R906" i="4"/>
  <c r="O906" i="4"/>
  <c r="P906" i="4"/>
  <c r="N906" i="4"/>
  <c r="L906" i="4"/>
  <c r="I906" i="4"/>
  <c r="M906" i="4"/>
  <c r="K906" i="4"/>
  <c r="E906" i="4"/>
  <c r="G906" i="4"/>
  <c r="J906" i="4"/>
  <c r="H906" i="4"/>
  <c r="F906" i="4"/>
  <c r="AB910" i="4"/>
  <c r="U910" i="4"/>
  <c r="T910" i="4"/>
  <c r="S910" i="4"/>
  <c r="Q910" i="4"/>
  <c r="R910" i="4"/>
  <c r="O910" i="4"/>
  <c r="P910" i="4"/>
  <c r="N910" i="4"/>
  <c r="L910" i="4"/>
  <c r="I910" i="4"/>
  <c r="M910" i="4"/>
  <c r="K910" i="4"/>
  <c r="E910" i="4"/>
  <c r="G910" i="4"/>
  <c r="J910" i="4"/>
  <c r="H910" i="4"/>
  <c r="F910" i="4"/>
  <c r="AB914" i="4"/>
  <c r="U914" i="4"/>
  <c r="T914" i="4"/>
  <c r="S914" i="4"/>
  <c r="Q914" i="4"/>
  <c r="R914" i="4"/>
  <c r="O914" i="4"/>
  <c r="P914" i="4"/>
  <c r="N914" i="4"/>
  <c r="L914" i="4"/>
  <c r="I914" i="4"/>
  <c r="M914" i="4"/>
  <c r="K914" i="4"/>
  <c r="E914" i="4"/>
  <c r="G914" i="4"/>
  <c r="J914" i="4"/>
  <c r="H914" i="4"/>
  <c r="F914" i="4"/>
  <c r="AB918" i="4"/>
  <c r="U918" i="4"/>
  <c r="T918" i="4"/>
  <c r="S918" i="4"/>
  <c r="Q918" i="4"/>
  <c r="R918" i="4"/>
  <c r="O918" i="4"/>
  <c r="P918" i="4"/>
  <c r="N918" i="4"/>
  <c r="L918" i="4"/>
  <c r="I918" i="4"/>
  <c r="M918" i="4"/>
  <c r="K918" i="4"/>
  <c r="E918" i="4"/>
  <c r="G918" i="4"/>
  <c r="J918" i="4"/>
  <c r="H918" i="4"/>
  <c r="F918" i="4"/>
  <c r="AB922" i="4"/>
  <c r="U922" i="4"/>
  <c r="T922" i="4"/>
  <c r="S922" i="4"/>
  <c r="Q922" i="4"/>
  <c r="R922" i="4"/>
  <c r="O922" i="4"/>
  <c r="P922" i="4"/>
  <c r="N922" i="4"/>
  <c r="L922" i="4"/>
  <c r="I922" i="4"/>
  <c r="M922" i="4"/>
  <c r="K922" i="4"/>
  <c r="E922" i="4"/>
  <c r="G922" i="4"/>
  <c r="J922" i="4"/>
  <c r="H922" i="4"/>
  <c r="F922" i="4"/>
  <c r="AB926" i="4"/>
  <c r="U926" i="4"/>
  <c r="T926" i="4"/>
  <c r="S926" i="4"/>
  <c r="Q926" i="4"/>
  <c r="R926" i="4"/>
  <c r="O926" i="4"/>
  <c r="P926" i="4"/>
  <c r="N926" i="4"/>
  <c r="L926" i="4"/>
  <c r="I926" i="4"/>
  <c r="M926" i="4"/>
  <c r="K926" i="4"/>
  <c r="E926" i="4"/>
  <c r="G926" i="4"/>
  <c r="J926" i="4"/>
  <c r="H926" i="4"/>
  <c r="F926" i="4"/>
  <c r="AB930" i="4"/>
  <c r="U930" i="4"/>
  <c r="T930" i="4"/>
  <c r="S930" i="4"/>
  <c r="Q930" i="4"/>
  <c r="R930" i="4"/>
  <c r="O930" i="4"/>
  <c r="P930" i="4"/>
  <c r="N930" i="4"/>
  <c r="L930" i="4"/>
  <c r="I930" i="4"/>
  <c r="M930" i="4"/>
  <c r="K930" i="4"/>
  <c r="E930" i="4"/>
  <c r="G930" i="4"/>
  <c r="J930" i="4"/>
  <c r="H930" i="4"/>
  <c r="F930" i="4"/>
  <c r="AB934" i="4"/>
  <c r="U934" i="4"/>
  <c r="T934" i="4"/>
  <c r="S934" i="4"/>
  <c r="Q934" i="4"/>
  <c r="R934" i="4"/>
  <c r="O934" i="4"/>
  <c r="P934" i="4"/>
  <c r="N934" i="4"/>
  <c r="L934" i="4"/>
  <c r="I934" i="4"/>
  <c r="M934" i="4"/>
  <c r="K934" i="4"/>
  <c r="E934" i="4"/>
  <c r="G934" i="4"/>
  <c r="J934" i="4"/>
  <c r="H934" i="4"/>
  <c r="F934" i="4"/>
  <c r="AB938" i="4"/>
  <c r="U938" i="4"/>
  <c r="T938" i="4"/>
  <c r="S938" i="4"/>
  <c r="Q938" i="4"/>
  <c r="R938" i="4"/>
  <c r="O938" i="4"/>
  <c r="P938" i="4"/>
  <c r="N938" i="4"/>
  <c r="L938" i="4"/>
  <c r="I938" i="4"/>
  <c r="M938" i="4"/>
  <c r="K938" i="4"/>
  <c r="E938" i="4"/>
  <c r="G938" i="4"/>
  <c r="J938" i="4"/>
  <c r="H938" i="4"/>
  <c r="F938" i="4"/>
  <c r="AB942" i="4"/>
  <c r="U942" i="4"/>
  <c r="T942" i="4"/>
  <c r="S942" i="4"/>
  <c r="Q942" i="4"/>
  <c r="R942" i="4"/>
  <c r="O942" i="4"/>
  <c r="P942" i="4"/>
  <c r="N942" i="4"/>
  <c r="L942" i="4"/>
  <c r="I942" i="4"/>
  <c r="M942" i="4"/>
  <c r="K942" i="4"/>
  <c r="E942" i="4"/>
  <c r="G942" i="4"/>
  <c r="J942" i="4"/>
  <c r="H942" i="4"/>
  <c r="F942" i="4"/>
  <c r="AB946" i="4"/>
  <c r="U946" i="4"/>
  <c r="T946" i="4"/>
  <c r="S946" i="4"/>
  <c r="Q946" i="4"/>
  <c r="R946" i="4"/>
  <c r="O946" i="4"/>
  <c r="P946" i="4"/>
  <c r="N946" i="4"/>
  <c r="L946" i="4"/>
  <c r="I946" i="4"/>
  <c r="M946" i="4"/>
  <c r="K946" i="4"/>
  <c r="E946" i="4"/>
  <c r="G946" i="4"/>
  <c r="J946" i="4"/>
  <c r="H946" i="4"/>
  <c r="F946" i="4"/>
  <c r="AB950" i="4"/>
  <c r="U950" i="4"/>
  <c r="T950" i="4"/>
  <c r="S950" i="4"/>
  <c r="Q950" i="4"/>
  <c r="R950" i="4"/>
  <c r="O950" i="4"/>
  <c r="P950" i="4"/>
  <c r="N950" i="4"/>
  <c r="L950" i="4"/>
  <c r="I950" i="4"/>
  <c r="M950" i="4"/>
  <c r="K950" i="4"/>
  <c r="E950" i="4"/>
  <c r="G950" i="4"/>
  <c r="J950" i="4"/>
  <c r="H950" i="4"/>
  <c r="F950" i="4"/>
  <c r="AB954" i="4"/>
  <c r="U954" i="4"/>
  <c r="T954" i="4"/>
  <c r="S954" i="4"/>
  <c r="Q954" i="4"/>
  <c r="R954" i="4"/>
  <c r="O954" i="4"/>
  <c r="P954" i="4"/>
  <c r="N954" i="4"/>
  <c r="L954" i="4"/>
  <c r="I954" i="4"/>
  <c r="M954" i="4"/>
  <c r="K954" i="4"/>
  <c r="E954" i="4"/>
  <c r="G954" i="4"/>
  <c r="J954" i="4"/>
  <c r="H954" i="4"/>
  <c r="F954" i="4"/>
  <c r="AB958" i="4"/>
  <c r="U958" i="4"/>
  <c r="T958" i="4"/>
  <c r="S958" i="4"/>
  <c r="Q958" i="4"/>
  <c r="R958" i="4"/>
  <c r="O958" i="4"/>
  <c r="P958" i="4"/>
  <c r="N958" i="4"/>
  <c r="L958" i="4"/>
  <c r="I958" i="4"/>
  <c r="M958" i="4"/>
  <c r="K958" i="4"/>
  <c r="E958" i="4"/>
  <c r="G958" i="4"/>
  <c r="J958" i="4"/>
  <c r="H958" i="4"/>
  <c r="F958" i="4"/>
  <c r="AB962" i="4"/>
  <c r="U962" i="4"/>
  <c r="T962" i="4"/>
  <c r="S962" i="4"/>
  <c r="Q962" i="4"/>
  <c r="R962" i="4"/>
  <c r="O962" i="4"/>
  <c r="P962" i="4"/>
  <c r="N962" i="4"/>
  <c r="L962" i="4"/>
  <c r="I962" i="4"/>
  <c r="M962" i="4"/>
  <c r="K962" i="4"/>
  <c r="E962" i="4"/>
  <c r="G962" i="4"/>
  <c r="J962" i="4"/>
  <c r="H962" i="4"/>
  <c r="F962" i="4"/>
  <c r="AB966" i="4"/>
  <c r="U966" i="4"/>
  <c r="T966" i="4"/>
  <c r="S966" i="4"/>
  <c r="Q966" i="4"/>
  <c r="R966" i="4"/>
  <c r="O966" i="4"/>
  <c r="P966" i="4"/>
  <c r="N966" i="4"/>
  <c r="L966" i="4"/>
  <c r="I966" i="4"/>
  <c r="M966" i="4"/>
  <c r="K966" i="4"/>
  <c r="E966" i="4"/>
  <c r="G966" i="4"/>
  <c r="J966" i="4"/>
  <c r="H966" i="4"/>
  <c r="F966" i="4"/>
  <c r="AB970" i="4"/>
  <c r="U970" i="4"/>
  <c r="T970" i="4"/>
  <c r="S970" i="4"/>
  <c r="Q970" i="4"/>
  <c r="R970" i="4"/>
  <c r="O970" i="4"/>
  <c r="P970" i="4"/>
  <c r="N970" i="4"/>
  <c r="L970" i="4"/>
  <c r="I970" i="4"/>
  <c r="M970" i="4"/>
  <c r="K970" i="4"/>
  <c r="E970" i="4"/>
  <c r="G970" i="4"/>
  <c r="J970" i="4"/>
  <c r="H970" i="4"/>
  <c r="F970" i="4"/>
  <c r="AB974" i="4"/>
  <c r="U974" i="4"/>
  <c r="T974" i="4"/>
  <c r="S974" i="4"/>
  <c r="Q974" i="4"/>
  <c r="R974" i="4"/>
  <c r="O974" i="4"/>
  <c r="P974" i="4"/>
  <c r="N974" i="4"/>
  <c r="L974" i="4"/>
  <c r="I974" i="4"/>
  <c r="M974" i="4"/>
  <c r="K974" i="4"/>
  <c r="E974" i="4"/>
  <c r="G974" i="4"/>
  <c r="J974" i="4"/>
  <c r="H974" i="4"/>
  <c r="F974" i="4"/>
  <c r="AB978" i="4"/>
  <c r="U978" i="4"/>
  <c r="T978" i="4"/>
  <c r="S978" i="4"/>
  <c r="Q978" i="4"/>
  <c r="R978" i="4"/>
  <c r="O978" i="4"/>
  <c r="P978" i="4"/>
  <c r="N978" i="4"/>
  <c r="L978" i="4"/>
  <c r="I978" i="4"/>
  <c r="M978" i="4"/>
  <c r="K978" i="4"/>
  <c r="E978" i="4"/>
  <c r="G978" i="4"/>
  <c r="J978" i="4"/>
  <c r="H978" i="4"/>
  <c r="F978" i="4"/>
  <c r="AB982" i="4"/>
  <c r="U982" i="4"/>
  <c r="T982" i="4"/>
  <c r="S982" i="4"/>
  <c r="Q982" i="4"/>
  <c r="R982" i="4"/>
  <c r="O982" i="4"/>
  <c r="P982" i="4"/>
  <c r="N982" i="4"/>
  <c r="L982" i="4"/>
  <c r="I982" i="4"/>
  <c r="M982" i="4"/>
  <c r="K982" i="4"/>
  <c r="E982" i="4"/>
  <c r="G982" i="4"/>
  <c r="J982" i="4"/>
  <c r="H982" i="4"/>
  <c r="F982" i="4"/>
  <c r="AB986" i="4"/>
  <c r="U986" i="4"/>
  <c r="T986" i="4"/>
  <c r="S986" i="4"/>
  <c r="Q986" i="4"/>
  <c r="R986" i="4"/>
  <c r="O986" i="4"/>
  <c r="P986" i="4"/>
  <c r="N986" i="4"/>
  <c r="L986" i="4"/>
  <c r="I986" i="4"/>
  <c r="M986" i="4"/>
  <c r="K986" i="4"/>
  <c r="E986" i="4"/>
  <c r="G986" i="4"/>
  <c r="J986" i="4"/>
  <c r="H986" i="4"/>
  <c r="F986" i="4"/>
  <c r="AB990" i="4"/>
  <c r="U990" i="4"/>
  <c r="T990" i="4"/>
  <c r="S990" i="4"/>
  <c r="Q990" i="4"/>
  <c r="R990" i="4"/>
  <c r="O990" i="4"/>
  <c r="P990" i="4"/>
  <c r="N990" i="4"/>
  <c r="L990" i="4"/>
  <c r="I990" i="4"/>
  <c r="M990" i="4"/>
  <c r="K990" i="4"/>
  <c r="E990" i="4"/>
  <c r="G990" i="4"/>
  <c r="J990" i="4"/>
  <c r="H990" i="4"/>
  <c r="F990" i="4"/>
  <c r="AB994" i="4"/>
  <c r="U994" i="4"/>
  <c r="T994" i="4"/>
  <c r="S994" i="4"/>
  <c r="Q994" i="4"/>
  <c r="R994" i="4"/>
  <c r="O994" i="4"/>
  <c r="P994" i="4"/>
  <c r="N994" i="4"/>
  <c r="L994" i="4"/>
  <c r="I994" i="4"/>
  <c r="M994" i="4"/>
  <c r="K994" i="4"/>
  <c r="E994" i="4"/>
  <c r="G994" i="4"/>
  <c r="J994" i="4"/>
  <c r="H994" i="4"/>
  <c r="F994" i="4"/>
  <c r="AB998" i="4"/>
  <c r="U998" i="4"/>
  <c r="T998" i="4"/>
  <c r="S998" i="4"/>
  <c r="Q998" i="4"/>
  <c r="R998" i="4"/>
  <c r="O998" i="4"/>
  <c r="P998" i="4"/>
  <c r="N998" i="4"/>
  <c r="L998" i="4"/>
  <c r="I998" i="4"/>
  <c r="M998" i="4"/>
  <c r="K998" i="4"/>
  <c r="E998" i="4"/>
  <c r="G998" i="4"/>
  <c r="J998" i="4"/>
  <c r="H998" i="4"/>
  <c r="F998" i="4"/>
  <c r="AB1002" i="4"/>
  <c r="U1002" i="4"/>
  <c r="T1002" i="4"/>
  <c r="S1002" i="4"/>
  <c r="Q1002" i="4"/>
  <c r="R1002" i="4"/>
  <c r="O1002" i="4"/>
  <c r="P1002" i="4"/>
  <c r="N1002" i="4"/>
  <c r="L1002" i="4"/>
  <c r="I1002" i="4"/>
  <c r="M1002" i="4"/>
  <c r="K1002" i="4"/>
  <c r="E1002" i="4"/>
  <c r="G1002" i="4"/>
  <c r="J1002" i="4"/>
  <c r="H1002" i="4"/>
  <c r="F1002" i="4"/>
  <c r="AB1006" i="4"/>
  <c r="U1006" i="4"/>
  <c r="T1006" i="4"/>
  <c r="S1006" i="4"/>
  <c r="Q1006" i="4"/>
  <c r="R1006" i="4"/>
  <c r="O1006" i="4"/>
  <c r="P1006" i="4"/>
  <c r="N1006" i="4"/>
  <c r="L1006" i="4"/>
  <c r="I1006" i="4"/>
  <c r="M1006" i="4"/>
  <c r="K1006" i="4"/>
  <c r="E1006" i="4"/>
  <c r="G1006" i="4"/>
  <c r="J1006" i="4"/>
  <c r="H1006" i="4"/>
  <c r="F1006" i="4"/>
  <c r="AB1010" i="4"/>
  <c r="U1010" i="4"/>
  <c r="T1010" i="4"/>
  <c r="S1010" i="4"/>
  <c r="Q1010" i="4"/>
  <c r="R1010" i="4"/>
  <c r="O1010" i="4"/>
  <c r="P1010" i="4"/>
  <c r="N1010" i="4"/>
  <c r="L1010" i="4"/>
  <c r="I1010" i="4"/>
  <c r="M1010" i="4"/>
  <c r="K1010" i="4"/>
  <c r="E1010" i="4"/>
  <c r="G1010" i="4"/>
  <c r="J1010" i="4"/>
  <c r="H1010" i="4"/>
  <c r="F1010" i="4"/>
  <c r="AB1014" i="4"/>
  <c r="U1014" i="4"/>
  <c r="T1014" i="4"/>
  <c r="S1014" i="4"/>
  <c r="Q1014" i="4"/>
  <c r="R1014" i="4"/>
  <c r="O1014" i="4"/>
  <c r="P1014" i="4"/>
  <c r="N1014" i="4"/>
  <c r="L1014" i="4"/>
  <c r="I1014" i="4"/>
  <c r="M1014" i="4"/>
  <c r="K1014" i="4"/>
  <c r="E1014" i="4"/>
  <c r="G1014" i="4"/>
  <c r="J1014" i="4"/>
  <c r="H1014" i="4"/>
  <c r="F1014" i="4"/>
  <c r="AB1018" i="4"/>
  <c r="U1018" i="4"/>
  <c r="T1018" i="4"/>
  <c r="S1018" i="4"/>
  <c r="Q1018" i="4"/>
  <c r="R1018" i="4"/>
  <c r="O1018" i="4"/>
  <c r="P1018" i="4"/>
  <c r="N1018" i="4"/>
  <c r="L1018" i="4"/>
  <c r="I1018" i="4"/>
  <c r="M1018" i="4"/>
  <c r="K1018" i="4"/>
  <c r="E1018" i="4"/>
  <c r="G1018" i="4"/>
  <c r="J1018" i="4"/>
  <c r="H1018" i="4"/>
  <c r="F1018" i="4"/>
  <c r="AB1022" i="4"/>
  <c r="U1022" i="4"/>
  <c r="T1022" i="4"/>
  <c r="S1022" i="4"/>
  <c r="Q1022" i="4"/>
  <c r="R1022" i="4"/>
  <c r="O1022" i="4"/>
  <c r="P1022" i="4"/>
  <c r="N1022" i="4"/>
  <c r="L1022" i="4"/>
  <c r="I1022" i="4"/>
  <c r="M1022" i="4"/>
  <c r="K1022" i="4"/>
  <c r="E1022" i="4"/>
  <c r="G1022" i="4"/>
  <c r="J1022" i="4"/>
  <c r="H1022" i="4"/>
  <c r="F1022" i="4"/>
  <c r="AB1026" i="4"/>
  <c r="U1026" i="4"/>
  <c r="T1026" i="4"/>
  <c r="S1026" i="4"/>
  <c r="Q1026" i="4"/>
  <c r="R1026" i="4"/>
  <c r="O1026" i="4"/>
  <c r="P1026" i="4"/>
  <c r="N1026" i="4"/>
  <c r="L1026" i="4"/>
  <c r="I1026" i="4"/>
  <c r="M1026" i="4"/>
  <c r="K1026" i="4"/>
  <c r="E1026" i="4"/>
  <c r="G1026" i="4"/>
  <c r="J1026" i="4"/>
  <c r="H1026" i="4"/>
  <c r="F1026" i="4"/>
  <c r="AB1030" i="4"/>
  <c r="U1030" i="4"/>
  <c r="T1030" i="4"/>
  <c r="S1030" i="4"/>
  <c r="Q1030" i="4"/>
  <c r="R1030" i="4"/>
  <c r="O1030" i="4"/>
  <c r="P1030" i="4"/>
  <c r="N1030" i="4"/>
  <c r="L1030" i="4"/>
  <c r="I1030" i="4"/>
  <c r="M1030" i="4"/>
  <c r="K1030" i="4"/>
  <c r="E1030" i="4"/>
  <c r="G1030" i="4"/>
  <c r="J1030" i="4"/>
  <c r="H1030" i="4"/>
  <c r="F1030" i="4"/>
  <c r="AB1034" i="4"/>
  <c r="U1034" i="4"/>
  <c r="T1034" i="4"/>
  <c r="S1034" i="4"/>
  <c r="Q1034" i="4"/>
  <c r="R1034" i="4"/>
  <c r="O1034" i="4"/>
  <c r="P1034" i="4"/>
  <c r="N1034" i="4"/>
  <c r="L1034" i="4"/>
  <c r="I1034" i="4"/>
  <c r="M1034" i="4"/>
  <c r="K1034" i="4"/>
  <c r="E1034" i="4"/>
  <c r="G1034" i="4"/>
  <c r="J1034" i="4"/>
  <c r="H1034" i="4"/>
  <c r="F1034" i="4"/>
  <c r="AB1038" i="4"/>
  <c r="U1038" i="4"/>
  <c r="T1038" i="4"/>
  <c r="S1038" i="4"/>
  <c r="Q1038" i="4"/>
  <c r="R1038" i="4"/>
  <c r="O1038" i="4"/>
  <c r="P1038" i="4"/>
  <c r="N1038" i="4"/>
  <c r="L1038" i="4"/>
  <c r="I1038" i="4"/>
  <c r="M1038" i="4"/>
  <c r="K1038" i="4"/>
  <c r="E1038" i="4"/>
  <c r="G1038" i="4"/>
  <c r="J1038" i="4"/>
  <c r="H1038" i="4"/>
  <c r="F1038" i="4"/>
  <c r="AB1042" i="4"/>
  <c r="U1042" i="4"/>
  <c r="T1042" i="4"/>
  <c r="S1042" i="4"/>
  <c r="Q1042" i="4"/>
  <c r="R1042" i="4"/>
  <c r="O1042" i="4"/>
  <c r="P1042" i="4"/>
  <c r="N1042" i="4"/>
  <c r="L1042" i="4"/>
  <c r="I1042" i="4"/>
  <c r="M1042" i="4"/>
  <c r="K1042" i="4"/>
  <c r="E1042" i="4"/>
  <c r="G1042" i="4"/>
  <c r="J1042" i="4"/>
  <c r="H1042" i="4"/>
  <c r="F1042" i="4"/>
  <c r="AB1046" i="4"/>
  <c r="U1046" i="4"/>
  <c r="T1046" i="4"/>
  <c r="S1046" i="4"/>
  <c r="Q1046" i="4"/>
  <c r="R1046" i="4"/>
  <c r="O1046" i="4"/>
  <c r="P1046" i="4"/>
  <c r="N1046" i="4"/>
  <c r="L1046" i="4"/>
  <c r="I1046" i="4"/>
  <c r="M1046" i="4"/>
  <c r="K1046" i="4"/>
  <c r="E1046" i="4"/>
  <c r="G1046" i="4"/>
  <c r="J1046" i="4"/>
  <c r="H1046" i="4"/>
  <c r="F1046" i="4"/>
  <c r="AB1050" i="4"/>
  <c r="U1050" i="4"/>
  <c r="T1050" i="4"/>
  <c r="S1050" i="4"/>
  <c r="Q1050" i="4"/>
  <c r="R1050" i="4"/>
  <c r="O1050" i="4"/>
  <c r="P1050" i="4"/>
  <c r="N1050" i="4"/>
  <c r="L1050" i="4"/>
  <c r="I1050" i="4"/>
  <c r="M1050" i="4"/>
  <c r="K1050" i="4"/>
  <c r="E1050" i="4"/>
  <c r="G1050" i="4"/>
  <c r="J1050" i="4"/>
  <c r="H1050" i="4"/>
  <c r="F1050" i="4"/>
  <c r="AB1054" i="4"/>
  <c r="U1054" i="4"/>
  <c r="T1054" i="4"/>
  <c r="S1054" i="4"/>
  <c r="Q1054" i="4"/>
  <c r="R1054" i="4"/>
  <c r="O1054" i="4"/>
  <c r="P1054" i="4"/>
  <c r="N1054" i="4"/>
  <c r="L1054" i="4"/>
  <c r="I1054" i="4"/>
  <c r="M1054" i="4"/>
  <c r="K1054" i="4"/>
  <c r="E1054" i="4"/>
  <c r="G1054" i="4"/>
  <c r="J1054" i="4"/>
  <c r="H1054" i="4"/>
  <c r="F1054" i="4"/>
  <c r="AB1058" i="4"/>
  <c r="U1058" i="4"/>
  <c r="T1058" i="4"/>
  <c r="S1058" i="4"/>
  <c r="Q1058" i="4"/>
  <c r="R1058" i="4"/>
  <c r="O1058" i="4"/>
  <c r="P1058" i="4"/>
  <c r="N1058" i="4"/>
  <c r="L1058" i="4"/>
  <c r="I1058" i="4"/>
  <c r="M1058" i="4"/>
  <c r="K1058" i="4"/>
  <c r="E1058" i="4"/>
  <c r="G1058" i="4"/>
  <c r="J1058" i="4"/>
  <c r="H1058" i="4"/>
  <c r="F1058" i="4"/>
  <c r="AB1062" i="4"/>
  <c r="U1062" i="4"/>
  <c r="T1062" i="4"/>
  <c r="S1062" i="4"/>
  <c r="Q1062" i="4"/>
  <c r="R1062" i="4"/>
  <c r="O1062" i="4"/>
  <c r="P1062" i="4"/>
  <c r="N1062" i="4"/>
  <c r="L1062" i="4"/>
  <c r="I1062" i="4"/>
  <c r="M1062" i="4"/>
  <c r="K1062" i="4"/>
  <c r="E1062" i="4"/>
  <c r="G1062" i="4"/>
  <c r="J1062" i="4"/>
  <c r="H1062" i="4"/>
  <c r="F1062" i="4"/>
  <c r="AB1066" i="4"/>
  <c r="U1066" i="4"/>
  <c r="T1066" i="4"/>
  <c r="S1066" i="4"/>
  <c r="Q1066" i="4"/>
  <c r="R1066" i="4"/>
  <c r="O1066" i="4"/>
  <c r="P1066" i="4"/>
  <c r="N1066" i="4"/>
  <c r="L1066" i="4"/>
  <c r="I1066" i="4"/>
  <c r="M1066" i="4"/>
  <c r="K1066" i="4"/>
  <c r="E1066" i="4"/>
  <c r="G1066" i="4"/>
  <c r="J1066" i="4"/>
  <c r="H1066" i="4"/>
  <c r="F1066" i="4"/>
  <c r="AB1070" i="4"/>
  <c r="U1070" i="4"/>
  <c r="T1070" i="4"/>
  <c r="S1070" i="4"/>
  <c r="Q1070" i="4"/>
  <c r="R1070" i="4"/>
  <c r="O1070" i="4"/>
  <c r="P1070" i="4"/>
  <c r="N1070" i="4"/>
  <c r="L1070" i="4"/>
  <c r="I1070" i="4"/>
  <c r="M1070" i="4"/>
  <c r="K1070" i="4"/>
  <c r="E1070" i="4"/>
  <c r="G1070" i="4"/>
  <c r="J1070" i="4"/>
  <c r="H1070" i="4"/>
  <c r="F1070" i="4"/>
  <c r="AB1074" i="4"/>
  <c r="U1074" i="4"/>
  <c r="T1074" i="4"/>
  <c r="S1074" i="4"/>
  <c r="Q1074" i="4"/>
  <c r="R1074" i="4"/>
  <c r="O1074" i="4"/>
  <c r="P1074" i="4"/>
  <c r="N1074" i="4"/>
  <c r="L1074" i="4"/>
  <c r="I1074" i="4"/>
  <c r="M1074" i="4"/>
  <c r="K1074" i="4"/>
  <c r="E1074" i="4"/>
  <c r="G1074" i="4"/>
  <c r="J1074" i="4"/>
  <c r="H1074" i="4"/>
  <c r="F1074" i="4"/>
  <c r="AB1078" i="4"/>
  <c r="U1078" i="4"/>
  <c r="T1078" i="4"/>
  <c r="S1078" i="4"/>
  <c r="Q1078" i="4"/>
  <c r="R1078" i="4"/>
  <c r="O1078" i="4"/>
  <c r="P1078" i="4"/>
  <c r="N1078" i="4"/>
  <c r="L1078" i="4"/>
  <c r="I1078" i="4"/>
  <c r="M1078" i="4"/>
  <c r="K1078" i="4"/>
  <c r="E1078" i="4"/>
  <c r="G1078" i="4"/>
  <c r="J1078" i="4"/>
  <c r="H1078" i="4"/>
  <c r="F1078" i="4"/>
  <c r="AB1082" i="4"/>
  <c r="U1082" i="4"/>
  <c r="T1082" i="4"/>
  <c r="S1082" i="4"/>
  <c r="Q1082" i="4"/>
  <c r="R1082" i="4"/>
  <c r="O1082" i="4"/>
  <c r="P1082" i="4"/>
  <c r="N1082" i="4"/>
  <c r="L1082" i="4"/>
  <c r="I1082" i="4"/>
  <c r="M1082" i="4"/>
  <c r="K1082" i="4"/>
  <c r="E1082" i="4"/>
  <c r="G1082" i="4"/>
  <c r="J1082" i="4"/>
  <c r="H1082" i="4"/>
  <c r="F1082" i="4"/>
  <c r="AB1086" i="4"/>
  <c r="U1086" i="4"/>
  <c r="T1086" i="4"/>
  <c r="S1086" i="4"/>
  <c r="Q1086" i="4"/>
  <c r="R1086" i="4"/>
  <c r="O1086" i="4"/>
  <c r="P1086" i="4"/>
  <c r="N1086" i="4"/>
  <c r="L1086" i="4"/>
  <c r="I1086" i="4"/>
  <c r="M1086" i="4"/>
  <c r="K1086" i="4"/>
  <c r="E1086" i="4"/>
  <c r="G1086" i="4"/>
  <c r="J1086" i="4"/>
  <c r="H1086" i="4"/>
  <c r="F1086" i="4"/>
  <c r="AB1090" i="4"/>
  <c r="U1090" i="4"/>
  <c r="T1090" i="4"/>
  <c r="S1090" i="4"/>
  <c r="Q1090" i="4"/>
  <c r="R1090" i="4"/>
  <c r="O1090" i="4"/>
  <c r="P1090" i="4"/>
  <c r="N1090" i="4"/>
  <c r="L1090" i="4"/>
  <c r="I1090" i="4"/>
  <c r="M1090" i="4"/>
  <c r="K1090" i="4"/>
  <c r="E1090" i="4"/>
  <c r="G1090" i="4"/>
  <c r="J1090" i="4"/>
  <c r="H1090" i="4"/>
  <c r="F1090" i="4"/>
  <c r="AB1094" i="4"/>
  <c r="U1094" i="4"/>
  <c r="T1094" i="4"/>
  <c r="S1094" i="4"/>
  <c r="Q1094" i="4"/>
  <c r="R1094" i="4"/>
  <c r="O1094" i="4"/>
  <c r="P1094" i="4"/>
  <c r="N1094" i="4"/>
  <c r="L1094" i="4"/>
  <c r="I1094" i="4"/>
  <c r="M1094" i="4"/>
  <c r="K1094" i="4"/>
  <c r="E1094" i="4"/>
  <c r="G1094" i="4"/>
  <c r="J1094" i="4"/>
  <c r="H1094" i="4"/>
  <c r="F1094" i="4"/>
  <c r="AB1098" i="4"/>
  <c r="U1098" i="4"/>
  <c r="T1098" i="4"/>
  <c r="S1098" i="4"/>
  <c r="Q1098" i="4"/>
  <c r="R1098" i="4"/>
  <c r="O1098" i="4"/>
  <c r="P1098" i="4"/>
  <c r="N1098" i="4"/>
  <c r="L1098" i="4"/>
  <c r="I1098" i="4"/>
  <c r="M1098" i="4"/>
  <c r="K1098" i="4"/>
  <c r="E1098" i="4"/>
  <c r="G1098" i="4"/>
  <c r="J1098" i="4"/>
  <c r="H1098" i="4"/>
  <c r="F1098" i="4"/>
  <c r="AB1102" i="4"/>
  <c r="U1102" i="4"/>
  <c r="T1102" i="4"/>
  <c r="S1102" i="4"/>
  <c r="Q1102" i="4"/>
  <c r="R1102" i="4"/>
  <c r="O1102" i="4"/>
  <c r="P1102" i="4"/>
  <c r="N1102" i="4"/>
  <c r="L1102" i="4"/>
  <c r="I1102" i="4"/>
  <c r="M1102" i="4"/>
  <c r="K1102" i="4"/>
  <c r="E1102" i="4"/>
  <c r="G1102" i="4"/>
  <c r="J1102" i="4"/>
  <c r="H1102" i="4"/>
  <c r="F1102" i="4"/>
  <c r="AB1106" i="4"/>
  <c r="U1106" i="4"/>
  <c r="T1106" i="4"/>
  <c r="S1106" i="4"/>
  <c r="Q1106" i="4"/>
  <c r="R1106" i="4"/>
  <c r="O1106" i="4"/>
  <c r="P1106" i="4"/>
  <c r="N1106" i="4"/>
  <c r="L1106" i="4"/>
  <c r="I1106" i="4"/>
  <c r="M1106" i="4"/>
  <c r="K1106" i="4"/>
  <c r="E1106" i="4"/>
  <c r="G1106" i="4"/>
  <c r="J1106" i="4"/>
  <c r="H1106" i="4"/>
  <c r="F1106" i="4"/>
  <c r="AB1110" i="4"/>
  <c r="U1110" i="4"/>
  <c r="T1110" i="4"/>
  <c r="S1110" i="4"/>
  <c r="Q1110" i="4"/>
  <c r="R1110" i="4"/>
  <c r="O1110" i="4"/>
  <c r="P1110" i="4"/>
  <c r="N1110" i="4"/>
  <c r="L1110" i="4"/>
  <c r="I1110" i="4"/>
  <c r="M1110" i="4"/>
  <c r="K1110" i="4"/>
  <c r="E1110" i="4"/>
  <c r="G1110" i="4"/>
  <c r="J1110" i="4"/>
  <c r="H1110" i="4"/>
  <c r="F1110" i="4"/>
  <c r="AB1114" i="4"/>
  <c r="U1114" i="4"/>
  <c r="T1114" i="4"/>
  <c r="S1114" i="4"/>
  <c r="Q1114" i="4"/>
  <c r="R1114" i="4"/>
  <c r="O1114" i="4"/>
  <c r="P1114" i="4"/>
  <c r="N1114" i="4"/>
  <c r="L1114" i="4"/>
  <c r="I1114" i="4"/>
  <c r="M1114" i="4"/>
  <c r="K1114" i="4"/>
  <c r="E1114" i="4"/>
  <c r="G1114" i="4"/>
  <c r="J1114" i="4"/>
  <c r="H1114" i="4"/>
  <c r="F1114" i="4"/>
  <c r="AB1118" i="4"/>
  <c r="U1118" i="4"/>
  <c r="T1118" i="4"/>
  <c r="S1118" i="4"/>
  <c r="Q1118" i="4"/>
  <c r="R1118" i="4"/>
  <c r="O1118" i="4"/>
  <c r="P1118" i="4"/>
  <c r="N1118" i="4"/>
  <c r="L1118" i="4"/>
  <c r="I1118" i="4"/>
  <c r="M1118" i="4"/>
  <c r="K1118" i="4"/>
  <c r="E1118" i="4"/>
  <c r="G1118" i="4"/>
  <c r="J1118" i="4"/>
  <c r="H1118" i="4"/>
  <c r="F1118" i="4"/>
  <c r="AB1122" i="4"/>
  <c r="U1122" i="4"/>
  <c r="T1122" i="4"/>
  <c r="S1122" i="4"/>
  <c r="Q1122" i="4"/>
  <c r="R1122" i="4"/>
  <c r="O1122" i="4"/>
  <c r="P1122" i="4"/>
  <c r="N1122" i="4"/>
  <c r="L1122" i="4"/>
  <c r="I1122" i="4"/>
  <c r="M1122" i="4"/>
  <c r="K1122" i="4"/>
  <c r="E1122" i="4"/>
  <c r="G1122" i="4"/>
  <c r="J1122" i="4"/>
  <c r="H1122" i="4"/>
  <c r="F1122" i="4"/>
  <c r="AB1126" i="4"/>
  <c r="U1126" i="4"/>
  <c r="T1126" i="4"/>
  <c r="S1126" i="4"/>
  <c r="Q1126" i="4"/>
  <c r="R1126" i="4"/>
  <c r="O1126" i="4"/>
  <c r="P1126" i="4"/>
  <c r="N1126" i="4"/>
  <c r="L1126" i="4"/>
  <c r="I1126" i="4"/>
  <c r="M1126" i="4"/>
  <c r="K1126" i="4"/>
  <c r="E1126" i="4"/>
  <c r="G1126" i="4"/>
  <c r="J1126" i="4"/>
  <c r="H1126" i="4"/>
  <c r="F1126" i="4"/>
  <c r="AB1132" i="4"/>
  <c r="U1132" i="4"/>
  <c r="T1132" i="4"/>
  <c r="S1132" i="4"/>
  <c r="Q1132" i="4"/>
  <c r="O1132" i="4"/>
  <c r="R1132" i="4"/>
  <c r="P1132" i="4"/>
  <c r="N1132" i="4"/>
  <c r="L1132" i="4"/>
  <c r="M1132" i="4"/>
  <c r="K1132" i="4"/>
  <c r="I1132" i="4"/>
  <c r="G1132" i="4"/>
  <c r="J1132" i="4"/>
  <c r="H1132" i="4"/>
  <c r="F1132" i="4"/>
  <c r="E1132" i="4"/>
  <c r="AB1136" i="4"/>
  <c r="U1136" i="4"/>
  <c r="T1136" i="4"/>
  <c r="S1136" i="4"/>
  <c r="Q1136" i="4"/>
  <c r="O1136" i="4"/>
  <c r="R1136" i="4"/>
  <c r="P1136" i="4"/>
  <c r="N1136" i="4"/>
  <c r="L1136" i="4"/>
  <c r="M1136" i="4"/>
  <c r="K1136" i="4"/>
  <c r="I1136" i="4"/>
  <c r="G1136" i="4"/>
  <c r="J1136" i="4"/>
  <c r="H1136" i="4"/>
  <c r="F1136" i="4"/>
  <c r="E1136" i="4"/>
  <c r="AB1140" i="4"/>
  <c r="U1140" i="4"/>
  <c r="T1140" i="4"/>
  <c r="S1140" i="4"/>
  <c r="Q1140" i="4"/>
  <c r="O1140" i="4"/>
  <c r="R1140" i="4"/>
  <c r="P1140" i="4"/>
  <c r="N1140" i="4"/>
  <c r="L1140" i="4"/>
  <c r="M1140" i="4"/>
  <c r="K1140" i="4"/>
  <c r="I1140" i="4"/>
  <c r="G1140" i="4"/>
  <c r="J1140" i="4"/>
  <c r="H1140" i="4"/>
  <c r="F1140" i="4"/>
  <c r="E1140" i="4"/>
  <c r="AB1144" i="4"/>
  <c r="U1144" i="4"/>
  <c r="T1144" i="4"/>
  <c r="S1144" i="4"/>
  <c r="Q1144" i="4"/>
  <c r="O1144" i="4"/>
  <c r="R1144" i="4"/>
  <c r="P1144" i="4"/>
  <c r="N1144" i="4"/>
  <c r="L1144" i="4"/>
  <c r="M1144" i="4"/>
  <c r="K1144" i="4"/>
  <c r="I1144" i="4"/>
  <c r="G1144" i="4"/>
  <c r="J1144" i="4"/>
  <c r="H1144" i="4"/>
  <c r="F1144" i="4"/>
  <c r="E1144" i="4"/>
  <c r="AB1148" i="4"/>
  <c r="U1148" i="4"/>
  <c r="T1148" i="4"/>
  <c r="S1148" i="4"/>
  <c r="Q1148" i="4"/>
  <c r="O1148" i="4"/>
  <c r="R1148" i="4"/>
  <c r="P1148" i="4"/>
  <c r="N1148" i="4"/>
  <c r="L1148" i="4"/>
  <c r="M1148" i="4"/>
  <c r="K1148" i="4"/>
  <c r="I1148" i="4"/>
  <c r="G1148" i="4"/>
  <c r="J1148" i="4"/>
  <c r="H1148" i="4"/>
  <c r="F1148" i="4"/>
  <c r="E1148" i="4"/>
  <c r="AB1152" i="4"/>
  <c r="U1152" i="4"/>
  <c r="T1152" i="4"/>
  <c r="S1152" i="4"/>
  <c r="Q1152" i="4"/>
  <c r="O1152" i="4"/>
  <c r="R1152" i="4"/>
  <c r="P1152" i="4"/>
  <c r="N1152" i="4"/>
  <c r="L1152" i="4"/>
  <c r="M1152" i="4"/>
  <c r="K1152" i="4"/>
  <c r="I1152" i="4"/>
  <c r="G1152" i="4"/>
  <c r="J1152" i="4"/>
  <c r="H1152" i="4"/>
  <c r="F1152" i="4"/>
  <c r="E1152" i="4"/>
  <c r="AB1154" i="4"/>
  <c r="U1154" i="4"/>
  <c r="T1154" i="4"/>
  <c r="S1154" i="4"/>
  <c r="Q1154" i="4"/>
  <c r="R1154" i="4"/>
  <c r="O1154" i="4"/>
  <c r="P1154" i="4"/>
  <c r="N1154" i="4"/>
  <c r="L1154" i="4"/>
  <c r="I1154" i="4"/>
  <c r="M1154" i="4"/>
  <c r="K1154" i="4"/>
  <c r="E1154" i="4"/>
  <c r="G1154" i="4"/>
  <c r="J1154" i="4"/>
  <c r="H1154" i="4"/>
  <c r="F1154" i="4"/>
  <c r="AB1158" i="4"/>
  <c r="U1158" i="4"/>
  <c r="T1158" i="4"/>
  <c r="S1158" i="4"/>
  <c r="Q1158" i="4"/>
  <c r="R1158" i="4"/>
  <c r="O1158" i="4"/>
  <c r="P1158" i="4"/>
  <c r="N1158" i="4"/>
  <c r="L1158" i="4"/>
  <c r="I1158" i="4"/>
  <c r="M1158" i="4"/>
  <c r="K1158" i="4"/>
  <c r="E1158" i="4"/>
  <c r="G1158" i="4"/>
  <c r="J1158" i="4"/>
  <c r="H1158" i="4"/>
  <c r="F1158" i="4"/>
  <c r="AB1162" i="4"/>
  <c r="U1162" i="4"/>
  <c r="T1162" i="4"/>
  <c r="S1162" i="4"/>
  <c r="Q1162" i="4"/>
  <c r="R1162" i="4"/>
  <c r="O1162" i="4"/>
  <c r="P1162" i="4"/>
  <c r="N1162" i="4"/>
  <c r="L1162" i="4"/>
  <c r="I1162" i="4"/>
  <c r="M1162" i="4"/>
  <c r="K1162" i="4"/>
  <c r="E1162" i="4"/>
  <c r="G1162" i="4"/>
  <c r="J1162" i="4"/>
  <c r="H1162" i="4"/>
  <c r="F1162" i="4"/>
  <c r="AB1166" i="4"/>
  <c r="U1166" i="4"/>
  <c r="T1166" i="4"/>
  <c r="S1166" i="4"/>
  <c r="Q1166" i="4"/>
  <c r="R1166" i="4"/>
  <c r="O1166" i="4"/>
  <c r="P1166" i="4"/>
  <c r="N1166" i="4"/>
  <c r="L1166" i="4"/>
  <c r="I1166" i="4"/>
  <c r="M1166" i="4"/>
  <c r="K1166" i="4"/>
  <c r="E1166" i="4"/>
  <c r="G1166" i="4"/>
  <c r="J1166" i="4"/>
  <c r="H1166" i="4"/>
  <c r="F1166" i="4"/>
  <c r="AB1170" i="4"/>
  <c r="U1170" i="4"/>
  <c r="T1170" i="4"/>
  <c r="S1170" i="4"/>
  <c r="Q1170" i="4"/>
  <c r="R1170" i="4"/>
  <c r="O1170" i="4"/>
  <c r="P1170" i="4"/>
  <c r="N1170" i="4"/>
  <c r="L1170" i="4"/>
  <c r="I1170" i="4"/>
  <c r="M1170" i="4"/>
  <c r="K1170" i="4"/>
  <c r="E1170" i="4"/>
  <c r="G1170" i="4"/>
  <c r="J1170" i="4"/>
  <c r="H1170" i="4"/>
  <c r="F1170" i="4"/>
  <c r="AB1174" i="4"/>
  <c r="U1174" i="4"/>
  <c r="T1174" i="4"/>
  <c r="S1174" i="4"/>
  <c r="Q1174" i="4"/>
  <c r="R1174" i="4"/>
  <c r="O1174" i="4"/>
  <c r="P1174" i="4"/>
  <c r="N1174" i="4"/>
  <c r="L1174" i="4"/>
  <c r="I1174" i="4"/>
  <c r="M1174" i="4"/>
  <c r="K1174" i="4"/>
  <c r="E1174" i="4"/>
  <c r="G1174" i="4"/>
  <c r="J1174" i="4"/>
  <c r="H1174" i="4"/>
  <c r="F1174" i="4"/>
  <c r="AB1178" i="4"/>
  <c r="U1178" i="4"/>
  <c r="T1178" i="4"/>
  <c r="S1178" i="4"/>
  <c r="Q1178" i="4"/>
  <c r="R1178" i="4"/>
  <c r="O1178" i="4"/>
  <c r="P1178" i="4"/>
  <c r="N1178" i="4"/>
  <c r="L1178" i="4"/>
  <c r="I1178" i="4"/>
  <c r="M1178" i="4"/>
  <c r="K1178" i="4"/>
  <c r="E1178" i="4"/>
  <c r="G1178" i="4"/>
  <c r="J1178" i="4"/>
  <c r="H1178" i="4"/>
  <c r="F1178" i="4"/>
  <c r="AB1182" i="4"/>
  <c r="U1182" i="4"/>
  <c r="T1182" i="4"/>
  <c r="S1182" i="4"/>
  <c r="Q1182" i="4"/>
  <c r="R1182" i="4"/>
  <c r="O1182" i="4"/>
  <c r="P1182" i="4"/>
  <c r="N1182" i="4"/>
  <c r="L1182" i="4"/>
  <c r="I1182" i="4"/>
  <c r="M1182" i="4"/>
  <c r="K1182" i="4"/>
  <c r="E1182" i="4"/>
  <c r="G1182" i="4"/>
  <c r="J1182" i="4"/>
  <c r="H1182" i="4"/>
  <c r="F1182" i="4"/>
  <c r="AB1186" i="4"/>
  <c r="U1186" i="4"/>
  <c r="T1186" i="4"/>
  <c r="S1186" i="4"/>
  <c r="Q1186" i="4"/>
  <c r="R1186" i="4"/>
  <c r="O1186" i="4"/>
  <c r="P1186" i="4"/>
  <c r="N1186" i="4"/>
  <c r="L1186" i="4"/>
  <c r="I1186" i="4"/>
  <c r="M1186" i="4"/>
  <c r="K1186" i="4"/>
  <c r="E1186" i="4"/>
  <c r="G1186" i="4"/>
  <c r="J1186" i="4"/>
  <c r="H1186" i="4"/>
  <c r="F1186" i="4"/>
  <c r="AB1190" i="4"/>
  <c r="U1190" i="4"/>
  <c r="T1190" i="4"/>
  <c r="S1190" i="4"/>
  <c r="Q1190" i="4"/>
  <c r="R1190" i="4"/>
  <c r="O1190" i="4"/>
  <c r="P1190" i="4"/>
  <c r="N1190" i="4"/>
  <c r="L1190" i="4"/>
  <c r="I1190" i="4"/>
  <c r="M1190" i="4"/>
  <c r="K1190" i="4"/>
  <c r="E1190" i="4"/>
  <c r="G1190" i="4"/>
  <c r="J1190" i="4"/>
  <c r="H1190" i="4"/>
  <c r="F1190" i="4"/>
  <c r="AB1194" i="4"/>
  <c r="U1194" i="4"/>
  <c r="T1194" i="4"/>
  <c r="S1194" i="4"/>
  <c r="Q1194" i="4"/>
  <c r="R1194" i="4"/>
  <c r="O1194" i="4"/>
  <c r="P1194" i="4"/>
  <c r="N1194" i="4"/>
  <c r="L1194" i="4"/>
  <c r="I1194" i="4"/>
  <c r="M1194" i="4"/>
  <c r="K1194" i="4"/>
  <c r="E1194" i="4"/>
  <c r="G1194" i="4"/>
  <c r="J1194" i="4"/>
  <c r="H1194" i="4"/>
  <c r="F1194" i="4"/>
  <c r="AB1198" i="4"/>
  <c r="U1198" i="4"/>
  <c r="T1198" i="4"/>
  <c r="S1198" i="4"/>
  <c r="Q1198" i="4"/>
  <c r="R1198" i="4"/>
  <c r="O1198" i="4"/>
  <c r="P1198" i="4"/>
  <c r="N1198" i="4"/>
  <c r="L1198" i="4"/>
  <c r="I1198" i="4"/>
  <c r="M1198" i="4"/>
  <c r="K1198" i="4"/>
  <c r="E1198" i="4"/>
  <c r="G1198" i="4"/>
  <c r="J1198" i="4"/>
  <c r="H1198" i="4"/>
  <c r="F1198" i="4"/>
  <c r="AB1202" i="4"/>
  <c r="U1202" i="4"/>
  <c r="T1202" i="4"/>
  <c r="S1202" i="4"/>
  <c r="Q1202" i="4"/>
  <c r="R1202" i="4"/>
  <c r="O1202" i="4"/>
  <c r="P1202" i="4"/>
  <c r="N1202" i="4"/>
  <c r="L1202" i="4"/>
  <c r="I1202" i="4"/>
  <c r="M1202" i="4"/>
  <c r="K1202" i="4"/>
  <c r="E1202" i="4"/>
  <c r="G1202" i="4"/>
  <c r="J1202" i="4"/>
  <c r="H1202" i="4"/>
  <c r="F1202" i="4"/>
  <c r="AB1206" i="4"/>
  <c r="U1206" i="4"/>
  <c r="T1206" i="4"/>
  <c r="S1206" i="4"/>
  <c r="Q1206" i="4"/>
  <c r="R1206" i="4"/>
  <c r="O1206" i="4"/>
  <c r="P1206" i="4"/>
  <c r="N1206" i="4"/>
  <c r="L1206" i="4"/>
  <c r="I1206" i="4"/>
  <c r="M1206" i="4"/>
  <c r="K1206" i="4"/>
  <c r="E1206" i="4"/>
  <c r="G1206" i="4"/>
  <c r="J1206" i="4"/>
  <c r="H1206" i="4"/>
  <c r="F1206" i="4"/>
  <c r="AB1210" i="4"/>
  <c r="U1210" i="4"/>
  <c r="T1210" i="4"/>
  <c r="S1210" i="4"/>
  <c r="Q1210" i="4"/>
  <c r="R1210" i="4"/>
  <c r="O1210" i="4"/>
  <c r="P1210" i="4"/>
  <c r="N1210" i="4"/>
  <c r="L1210" i="4"/>
  <c r="I1210" i="4"/>
  <c r="M1210" i="4"/>
  <c r="K1210" i="4"/>
  <c r="E1210" i="4"/>
  <c r="G1210" i="4"/>
  <c r="J1210" i="4"/>
  <c r="H1210" i="4"/>
  <c r="F1210" i="4"/>
  <c r="AB1214" i="4"/>
  <c r="U1214" i="4"/>
  <c r="T1214" i="4"/>
  <c r="S1214" i="4"/>
  <c r="Q1214" i="4"/>
  <c r="R1214" i="4"/>
  <c r="O1214" i="4"/>
  <c r="P1214" i="4"/>
  <c r="N1214" i="4"/>
  <c r="L1214" i="4"/>
  <c r="I1214" i="4"/>
  <c r="M1214" i="4"/>
  <c r="K1214" i="4"/>
  <c r="E1214" i="4"/>
  <c r="G1214" i="4"/>
  <c r="J1214" i="4"/>
  <c r="H1214" i="4"/>
  <c r="F1214" i="4"/>
  <c r="AB1218" i="4"/>
  <c r="U1218" i="4"/>
  <c r="T1218" i="4"/>
  <c r="S1218" i="4"/>
  <c r="Q1218" i="4"/>
  <c r="R1218" i="4"/>
  <c r="O1218" i="4"/>
  <c r="P1218" i="4"/>
  <c r="N1218" i="4"/>
  <c r="L1218" i="4"/>
  <c r="I1218" i="4"/>
  <c r="M1218" i="4"/>
  <c r="K1218" i="4"/>
  <c r="E1218" i="4"/>
  <c r="G1218" i="4"/>
  <c r="J1218" i="4"/>
  <c r="H1218" i="4"/>
  <c r="F1218" i="4"/>
  <c r="AB1220" i="4"/>
  <c r="U1220" i="4"/>
  <c r="T1220" i="4"/>
  <c r="S1220" i="4"/>
  <c r="Q1220" i="4"/>
  <c r="O1220" i="4"/>
  <c r="R1220" i="4"/>
  <c r="P1220" i="4"/>
  <c r="N1220" i="4"/>
  <c r="L1220" i="4"/>
  <c r="M1220" i="4"/>
  <c r="K1220" i="4"/>
  <c r="I1220" i="4"/>
  <c r="G1220" i="4"/>
  <c r="J1220" i="4"/>
  <c r="H1220" i="4"/>
  <c r="F1220" i="4"/>
  <c r="E1220" i="4"/>
  <c r="AB1222" i="4"/>
  <c r="U1222" i="4"/>
  <c r="T1222" i="4"/>
  <c r="S1222" i="4"/>
  <c r="Q1222" i="4"/>
  <c r="R1222" i="4"/>
  <c r="O1222" i="4"/>
  <c r="P1222" i="4"/>
  <c r="N1222" i="4"/>
  <c r="L1222" i="4"/>
  <c r="I1222" i="4"/>
  <c r="M1222" i="4"/>
  <c r="K1222" i="4"/>
  <c r="E1222" i="4"/>
  <c r="G1222" i="4"/>
  <c r="J1222" i="4"/>
  <c r="H1222" i="4"/>
  <c r="F1222" i="4"/>
  <c r="AB1224" i="4"/>
  <c r="U1224" i="4"/>
  <c r="T1224" i="4"/>
  <c r="S1224" i="4"/>
  <c r="Q1224" i="4"/>
  <c r="O1224" i="4"/>
  <c r="R1224" i="4"/>
  <c r="P1224" i="4"/>
  <c r="N1224" i="4"/>
  <c r="L1224" i="4"/>
  <c r="M1224" i="4"/>
  <c r="K1224" i="4"/>
  <c r="I1224" i="4"/>
  <c r="G1224" i="4"/>
  <c r="J1224" i="4"/>
  <c r="H1224" i="4"/>
  <c r="F1224" i="4"/>
  <c r="E1224" i="4"/>
  <c r="AB1226" i="4"/>
  <c r="U1226" i="4"/>
  <c r="T1226" i="4"/>
  <c r="S1226" i="4"/>
  <c r="Q1226" i="4"/>
  <c r="R1226" i="4"/>
  <c r="O1226" i="4"/>
  <c r="P1226" i="4"/>
  <c r="N1226" i="4"/>
  <c r="L1226" i="4"/>
  <c r="I1226" i="4"/>
  <c r="M1226" i="4"/>
  <c r="K1226" i="4"/>
  <c r="E1226" i="4"/>
  <c r="G1226" i="4"/>
  <c r="J1226" i="4"/>
  <c r="H1226" i="4"/>
  <c r="F1226" i="4"/>
  <c r="AB1228" i="4"/>
  <c r="U1228" i="4"/>
  <c r="T1228" i="4"/>
  <c r="S1228" i="4"/>
  <c r="Q1228" i="4"/>
  <c r="O1228" i="4"/>
  <c r="R1228" i="4"/>
  <c r="P1228" i="4"/>
  <c r="N1228" i="4"/>
  <c r="L1228" i="4"/>
  <c r="M1228" i="4"/>
  <c r="K1228" i="4"/>
  <c r="I1228" i="4"/>
  <c r="G1228" i="4"/>
  <c r="J1228" i="4"/>
  <c r="H1228" i="4"/>
  <c r="F1228" i="4"/>
  <c r="E1228" i="4"/>
  <c r="AB1230" i="4"/>
  <c r="U1230" i="4"/>
  <c r="T1230" i="4"/>
  <c r="S1230" i="4"/>
  <c r="Q1230" i="4"/>
  <c r="R1230" i="4"/>
  <c r="O1230" i="4"/>
  <c r="P1230" i="4"/>
  <c r="N1230" i="4"/>
  <c r="L1230" i="4"/>
  <c r="I1230" i="4"/>
  <c r="M1230" i="4"/>
  <c r="K1230" i="4"/>
  <c r="E1230" i="4"/>
  <c r="G1230" i="4"/>
  <c r="J1230" i="4"/>
  <c r="H1230" i="4"/>
  <c r="F1230" i="4"/>
  <c r="AB1232" i="4"/>
  <c r="U1232" i="4"/>
  <c r="T1232" i="4"/>
  <c r="S1232" i="4"/>
  <c r="Q1232" i="4"/>
  <c r="O1232" i="4"/>
  <c r="R1232" i="4"/>
  <c r="P1232" i="4"/>
  <c r="N1232" i="4"/>
  <c r="L1232" i="4"/>
  <c r="M1232" i="4"/>
  <c r="K1232" i="4"/>
  <c r="I1232" i="4"/>
  <c r="G1232" i="4"/>
  <c r="J1232" i="4"/>
  <c r="H1232" i="4"/>
  <c r="F1232" i="4"/>
  <c r="E1232" i="4"/>
  <c r="AB1234" i="4"/>
  <c r="U1234" i="4"/>
  <c r="T1234" i="4"/>
  <c r="S1234" i="4"/>
  <c r="Q1234" i="4"/>
  <c r="R1234" i="4"/>
  <c r="O1234" i="4"/>
  <c r="P1234" i="4"/>
  <c r="N1234" i="4"/>
  <c r="L1234" i="4"/>
  <c r="I1234" i="4"/>
  <c r="M1234" i="4"/>
  <c r="K1234" i="4"/>
  <c r="E1234" i="4"/>
  <c r="G1234" i="4"/>
  <c r="J1234" i="4"/>
  <c r="H1234" i="4"/>
  <c r="F1234" i="4"/>
  <c r="AB1236" i="4"/>
  <c r="U1236" i="4"/>
  <c r="T1236" i="4"/>
  <c r="S1236" i="4"/>
  <c r="Q1236" i="4"/>
  <c r="O1236" i="4"/>
  <c r="R1236" i="4"/>
  <c r="P1236" i="4"/>
  <c r="N1236" i="4"/>
  <c r="L1236" i="4"/>
  <c r="M1236" i="4"/>
  <c r="K1236" i="4"/>
  <c r="I1236" i="4"/>
  <c r="G1236" i="4"/>
  <c r="J1236" i="4"/>
  <c r="H1236" i="4"/>
  <c r="F1236" i="4"/>
  <c r="E1236" i="4"/>
  <c r="AB1238" i="4"/>
  <c r="U1238" i="4"/>
  <c r="T1238" i="4"/>
  <c r="S1238" i="4"/>
  <c r="Q1238" i="4"/>
  <c r="R1238" i="4"/>
  <c r="O1238" i="4"/>
  <c r="P1238" i="4"/>
  <c r="N1238" i="4"/>
  <c r="L1238" i="4"/>
  <c r="I1238" i="4"/>
  <c r="M1238" i="4"/>
  <c r="K1238" i="4"/>
  <c r="E1238" i="4"/>
  <c r="G1238" i="4"/>
  <c r="J1238" i="4"/>
  <c r="H1238" i="4"/>
  <c r="F1238" i="4"/>
  <c r="AB1242" i="4"/>
  <c r="U1242" i="4"/>
  <c r="T1242" i="4"/>
  <c r="S1242" i="4"/>
  <c r="Q1242" i="4"/>
  <c r="R1242" i="4"/>
  <c r="O1242" i="4"/>
  <c r="P1242" i="4"/>
  <c r="N1242" i="4"/>
  <c r="L1242" i="4"/>
  <c r="I1242" i="4"/>
  <c r="M1242" i="4"/>
  <c r="K1242" i="4"/>
  <c r="E1242" i="4"/>
  <c r="G1242" i="4"/>
  <c r="J1242" i="4"/>
  <c r="H1242" i="4"/>
  <c r="F1242" i="4"/>
  <c r="AB1246" i="4"/>
  <c r="U1246" i="4"/>
  <c r="T1246" i="4"/>
  <c r="S1246" i="4"/>
  <c r="Q1246" i="4"/>
  <c r="R1246" i="4"/>
  <c r="O1246" i="4"/>
  <c r="P1246" i="4"/>
  <c r="N1246" i="4"/>
  <c r="L1246" i="4"/>
  <c r="I1246" i="4"/>
  <c r="M1246" i="4"/>
  <c r="K1246" i="4"/>
  <c r="E1246" i="4"/>
  <c r="G1246" i="4"/>
  <c r="J1246" i="4"/>
  <c r="H1246" i="4"/>
  <c r="F1246" i="4"/>
  <c r="AB1250" i="4"/>
  <c r="U1250" i="4"/>
  <c r="T1250" i="4"/>
  <c r="S1250" i="4"/>
  <c r="Q1250" i="4"/>
  <c r="R1250" i="4"/>
  <c r="O1250" i="4"/>
  <c r="P1250" i="4"/>
  <c r="N1250" i="4"/>
  <c r="L1250" i="4"/>
  <c r="I1250" i="4"/>
  <c r="M1250" i="4"/>
  <c r="K1250" i="4"/>
  <c r="E1250" i="4"/>
  <c r="G1250" i="4"/>
  <c r="J1250" i="4"/>
  <c r="H1250" i="4"/>
  <c r="F1250" i="4"/>
  <c r="AB1254" i="4"/>
  <c r="U1254" i="4"/>
  <c r="T1254" i="4"/>
  <c r="S1254" i="4"/>
  <c r="Q1254" i="4"/>
  <c r="R1254" i="4"/>
  <c r="O1254" i="4"/>
  <c r="P1254" i="4"/>
  <c r="N1254" i="4"/>
  <c r="L1254" i="4"/>
  <c r="I1254" i="4"/>
  <c r="M1254" i="4"/>
  <c r="K1254" i="4"/>
  <c r="E1254" i="4"/>
  <c r="G1254" i="4"/>
  <c r="J1254" i="4"/>
  <c r="H1254" i="4"/>
  <c r="F1254" i="4"/>
  <c r="AB1258" i="4"/>
  <c r="U1258" i="4"/>
  <c r="T1258" i="4"/>
  <c r="S1258" i="4"/>
  <c r="Q1258" i="4"/>
  <c r="R1258" i="4"/>
  <c r="O1258" i="4"/>
  <c r="P1258" i="4"/>
  <c r="N1258" i="4"/>
  <c r="L1258" i="4"/>
  <c r="I1258" i="4"/>
  <c r="M1258" i="4"/>
  <c r="K1258" i="4"/>
  <c r="E1258" i="4"/>
  <c r="G1258" i="4"/>
  <c r="J1258" i="4"/>
  <c r="H1258" i="4"/>
  <c r="F1258" i="4"/>
  <c r="AB1262" i="4"/>
  <c r="U1262" i="4"/>
  <c r="T1262" i="4"/>
  <c r="S1262" i="4"/>
  <c r="Q1262" i="4"/>
  <c r="R1262" i="4"/>
  <c r="O1262" i="4"/>
  <c r="P1262" i="4"/>
  <c r="N1262" i="4"/>
  <c r="L1262" i="4"/>
  <c r="I1262" i="4"/>
  <c r="M1262" i="4"/>
  <c r="K1262" i="4"/>
  <c r="E1262" i="4"/>
  <c r="G1262" i="4"/>
  <c r="J1262" i="4"/>
  <c r="H1262" i="4"/>
  <c r="F1262" i="4"/>
  <c r="AB1266" i="4"/>
  <c r="U1266" i="4"/>
  <c r="T1266" i="4"/>
  <c r="S1266" i="4"/>
  <c r="Q1266" i="4"/>
  <c r="R1266" i="4"/>
  <c r="O1266" i="4"/>
  <c r="P1266" i="4"/>
  <c r="N1266" i="4"/>
  <c r="L1266" i="4"/>
  <c r="I1266" i="4"/>
  <c r="M1266" i="4"/>
  <c r="K1266" i="4"/>
  <c r="E1266" i="4"/>
  <c r="G1266" i="4"/>
  <c r="J1266" i="4"/>
  <c r="H1266" i="4"/>
  <c r="F1266" i="4"/>
  <c r="AB1270" i="4"/>
  <c r="U1270" i="4"/>
  <c r="T1270" i="4"/>
  <c r="S1270" i="4"/>
  <c r="Q1270" i="4"/>
  <c r="R1270" i="4"/>
  <c r="O1270" i="4"/>
  <c r="P1270" i="4"/>
  <c r="N1270" i="4"/>
  <c r="L1270" i="4"/>
  <c r="I1270" i="4"/>
  <c r="M1270" i="4"/>
  <c r="K1270" i="4"/>
  <c r="E1270" i="4"/>
  <c r="G1270" i="4"/>
  <c r="J1270" i="4"/>
  <c r="H1270" i="4"/>
  <c r="F1270" i="4"/>
  <c r="AB1274" i="4"/>
  <c r="U1274" i="4"/>
  <c r="T1274" i="4"/>
  <c r="S1274" i="4"/>
  <c r="Q1274" i="4"/>
  <c r="R1274" i="4"/>
  <c r="O1274" i="4"/>
  <c r="P1274" i="4"/>
  <c r="N1274" i="4"/>
  <c r="L1274" i="4"/>
  <c r="I1274" i="4"/>
  <c r="M1274" i="4"/>
  <c r="K1274" i="4"/>
  <c r="E1274" i="4"/>
  <c r="G1274" i="4"/>
  <c r="J1274" i="4"/>
  <c r="H1274" i="4"/>
  <c r="F1274" i="4"/>
  <c r="AB1278" i="4"/>
  <c r="U1278" i="4"/>
  <c r="T1278" i="4"/>
  <c r="S1278" i="4"/>
  <c r="Q1278" i="4"/>
  <c r="R1278" i="4"/>
  <c r="O1278" i="4"/>
  <c r="P1278" i="4"/>
  <c r="N1278" i="4"/>
  <c r="L1278" i="4"/>
  <c r="I1278" i="4"/>
  <c r="M1278" i="4"/>
  <c r="K1278" i="4"/>
  <c r="E1278" i="4"/>
  <c r="G1278" i="4"/>
  <c r="J1278" i="4"/>
  <c r="H1278" i="4"/>
  <c r="F1278" i="4"/>
  <c r="AB1282" i="4"/>
  <c r="U1282" i="4"/>
  <c r="T1282" i="4"/>
  <c r="S1282" i="4"/>
  <c r="Q1282" i="4"/>
  <c r="R1282" i="4"/>
  <c r="O1282" i="4"/>
  <c r="P1282" i="4"/>
  <c r="N1282" i="4"/>
  <c r="L1282" i="4"/>
  <c r="I1282" i="4"/>
  <c r="M1282" i="4"/>
  <c r="K1282" i="4"/>
  <c r="E1282" i="4"/>
  <c r="G1282" i="4"/>
  <c r="J1282" i="4"/>
  <c r="H1282" i="4"/>
  <c r="F1282" i="4"/>
  <c r="AB1286" i="4"/>
  <c r="U1286" i="4"/>
  <c r="T1286" i="4"/>
  <c r="S1286" i="4"/>
  <c r="Q1286" i="4"/>
  <c r="R1286" i="4"/>
  <c r="O1286" i="4"/>
  <c r="P1286" i="4"/>
  <c r="N1286" i="4"/>
  <c r="L1286" i="4"/>
  <c r="I1286" i="4"/>
  <c r="M1286" i="4"/>
  <c r="K1286" i="4"/>
  <c r="E1286" i="4"/>
  <c r="G1286" i="4"/>
  <c r="J1286" i="4"/>
  <c r="H1286" i="4"/>
  <c r="F1286" i="4"/>
  <c r="AB1290" i="4"/>
  <c r="U1290" i="4"/>
  <c r="T1290" i="4"/>
  <c r="S1290" i="4"/>
  <c r="Q1290" i="4"/>
  <c r="R1290" i="4"/>
  <c r="O1290" i="4"/>
  <c r="P1290" i="4"/>
  <c r="N1290" i="4"/>
  <c r="L1290" i="4"/>
  <c r="I1290" i="4"/>
  <c r="M1290" i="4"/>
  <c r="K1290" i="4"/>
  <c r="E1290" i="4"/>
  <c r="G1290" i="4"/>
  <c r="J1290" i="4"/>
  <c r="H1290" i="4"/>
  <c r="F1290" i="4"/>
  <c r="AB1294" i="4"/>
  <c r="U1294" i="4"/>
  <c r="T1294" i="4"/>
  <c r="S1294" i="4"/>
  <c r="Q1294" i="4"/>
  <c r="R1294" i="4"/>
  <c r="O1294" i="4"/>
  <c r="P1294" i="4"/>
  <c r="N1294" i="4"/>
  <c r="L1294" i="4"/>
  <c r="I1294" i="4"/>
  <c r="M1294" i="4"/>
  <c r="K1294" i="4"/>
  <c r="E1294" i="4"/>
  <c r="G1294" i="4"/>
  <c r="J1294" i="4"/>
  <c r="H1294" i="4"/>
  <c r="F1294" i="4"/>
  <c r="AB1298" i="4"/>
  <c r="U1298" i="4"/>
  <c r="T1298" i="4"/>
  <c r="S1298" i="4"/>
  <c r="Q1298" i="4"/>
  <c r="R1298" i="4"/>
  <c r="O1298" i="4"/>
  <c r="P1298" i="4"/>
  <c r="N1298" i="4"/>
  <c r="L1298" i="4"/>
  <c r="I1298" i="4"/>
  <c r="M1298" i="4"/>
  <c r="K1298" i="4"/>
  <c r="E1298" i="4"/>
  <c r="G1298" i="4"/>
  <c r="J1298" i="4"/>
  <c r="H1298" i="4"/>
  <c r="F1298" i="4"/>
  <c r="AB1302" i="4"/>
  <c r="U1302" i="4"/>
  <c r="T1302" i="4"/>
  <c r="S1302" i="4"/>
  <c r="Q1302" i="4"/>
  <c r="R1302" i="4"/>
  <c r="O1302" i="4"/>
  <c r="P1302" i="4"/>
  <c r="N1302" i="4"/>
  <c r="L1302" i="4"/>
  <c r="I1302" i="4"/>
  <c r="M1302" i="4"/>
  <c r="K1302" i="4"/>
  <c r="E1302" i="4"/>
  <c r="G1302" i="4"/>
  <c r="J1302" i="4"/>
  <c r="H1302" i="4"/>
  <c r="F1302" i="4"/>
  <c r="AB1306" i="4"/>
  <c r="U1306" i="4"/>
  <c r="T1306" i="4"/>
  <c r="S1306" i="4"/>
  <c r="Q1306" i="4"/>
  <c r="R1306" i="4"/>
  <c r="O1306" i="4"/>
  <c r="P1306" i="4"/>
  <c r="N1306" i="4"/>
  <c r="L1306" i="4"/>
  <c r="I1306" i="4"/>
  <c r="M1306" i="4"/>
  <c r="K1306" i="4"/>
  <c r="E1306" i="4"/>
  <c r="G1306" i="4"/>
  <c r="J1306" i="4"/>
  <c r="H1306" i="4"/>
  <c r="F1306" i="4"/>
  <c r="AB1310" i="4"/>
  <c r="U1310" i="4"/>
  <c r="T1310" i="4"/>
  <c r="S1310" i="4"/>
  <c r="Q1310" i="4"/>
  <c r="R1310" i="4"/>
  <c r="O1310" i="4"/>
  <c r="P1310" i="4"/>
  <c r="N1310" i="4"/>
  <c r="L1310" i="4"/>
  <c r="I1310" i="4"/>
  <c r="M1310" i="4"/>
  <c r="K1310" i="4"/>
  <c r="E1310" i="4"/>
  <c r="G1310" i="4"/>
  <c r="J1310" i="4"/>
  <c r="H1310" i="4"/>
  <c r="F1310" i="4"/>
  <c r="AB1314" i="4"/>
  <c r="U1314" i="4"/>
  <c r="T1314" i="4"/>
  <c r="S1314" i="4"/>
  <c r="Q1314" i="4"/>
  <c r="R1314" i="4"/>
  <c r="O1314" i="4"/>
  <c r="P1314" i="4"/>
  <c r="N1314" i="4"/>
  <c r="L1314" i="4"/>
  <c r="I1314" i="4"/>
  <c r="M1314" i="4"/>
  <c r="K1314" i="4"/>
  <c r="E1314" i="4"/>
  <c r="G1314" i="4"/>
  <c r="J1314" i="4"/>
  <c r="H1314" i="4"/>
  <c r="F1314" i="4"/>
  <c r="AB1318" i="4"/>
  <c r="U1318" i="4"/>
  <c r="T1318" i="4"/>
  <c r="S1318" i="4"/>
  <c r="Q1318" i="4"/>
  <c r="R1318" i="4"/>
  <c r="O1318" i="4"/>
  <c r="P1318" i="4"/>
  <c r="N1318" i="4"/>
  <c r="L1318" i="4"/>
  <c r="I1318" i="4"/>
  <c r="M1318" i="4"/>
  <c r="K1318" i="4"/>
  <c r="E1318" i="4"/>
  <c r="G1318" i="4"/>
  <c r="J1318" i="4"/>
  <c r="H1318" i="4"/>
  <c r="F1318" i="4"/>
  <c r="AB1322" i="4"/>
  <c r="U1322" i="4"/>
  <c r="T1322" i="4"/>
  <c r="S1322" i="4"/>
  <c r="Q1322" i="4"/>
  <c r="R1322" i="4"/>
  <c r="O1322" i="4"/>
  <c r="P1322" i="4"/>
  <c r="N1322" i="4"/>
  <c r="L1322" i="4"/>
  <c r="I1322" i="4"/>
  <c r="M1322" i="4"/>
  <c r="K1322" i="4"/>
  <c r="E1322" i="4"/>
  <c r="G1322" i="4"/>
  <c r="J1322" i="4"/>
  <c r="H1322" i="4"/>
  <c r="F1322" i="4"/>
  <c r="AB1326" i="4"/>
  <c r="U1326" i="4"/>
  <c r="T1326" i="4"/>
  <c r="S1326" i="4"/>
  <c r="Q1326" i="4"/>
  <c r="R1326" i="4"/>
  <c r="O1326" i="4"/>
  <c r="P1326" i="4"/>
  <c r="N1326" i="4"/>
  <c r="L1326" i="4"/>
  <c r="I1326" i="4"/>
  <c r="M1326" i="4"/>
  <c r="K1326" i="4"/>
  <c r="E1326" i="4"/>
  <c r="G1326" i="4"/>
  <c r="J1326" i="4"/>
  <c r="H1326" i="4"/>
  <c r="F1326" i="4"/>
  <c r="AB1330" i="4"/>
  <c r="U1330" i="4"/>
  <c r="T1330" i="4"/>
  <c r="S1330" i="4"/>
  <c r="Q1330" i="4"/>
  <c r="R1330" i="4"/>
  <c r="O1330" i="4"/>
  <c r="P1330" i="4"/>
  <c r="N1330" i="4"/>
  <c r="L1330" i="4"/>
  <c r="I1330" i="4"/>
  <c r="M1330" i="4"/>
  <c r="K1330" i="4"/>
  <c r="E1330" i="4"/>
  <c r="G1330" i="4"/>
  <c r="J1330" i="4"/>
  <c r="H1330" i="4"/>
  <c r="F1330" i="4"/>
  <c r="AB1334" i="4"/>
  <c r="U1334" i="4"/>
  <c r="T1334" i="4"/>
  <c r="S1334" i="4"/>
  <c r="Q1334" i="4"/>
  <c r="R1334" i="4"/>
  <c r="O1334" i="4"/>
  <c r="P1334" i="4"/>
  <c r="N1334" i="4"/>
  <c r="L1334" i="4"/>
  <c r="I1334" i="4"/>
  <c r="M1334" i="4"/>
  <c r="K1334" i="4"/>
  <c r="E1334" i="4"/>
  <c r="G1334" i="4"/>
  <c r="J1334" i="4"/>
  <c r="H1334" i="4"/>
  <c r="F1334" i="4"/>
  <c r="AB1338" i="4"/>
  <c r="U1338" i="4"/>
  <c r="T1338" i="4"/>
  <c r="S1338" i="4"/>
  <c r="Q1338" i="4"/>
  <c r="R1338" i="4"/>
  <c r="O1338" i="4"/>
  <c r="P1338" i="4"/>
  <c r="N1338" i="4"/>
  <c r="L1338" i="4"/>
  <c r="I1338" i="4"/>
  <c r="M1338" i="4"/>
  <c r="K1338" i="4"/>
  <c r="E1338" i="4"/>
  <c r="G1338" i="4"/>
  <c r="J1338" i="4"/>
  <c r="H1338" i="4"/>
  <c r="F1338" i="4"/>
  <c r="AB1342" i="4"/>
  <c r="U1342" i="4"/>
  <c r="T1342" i="4"/>
  <c r="S1342" i="4"/>
  <c r="Q1342" i="4"/>
  <c r="R1342" i="4"/>
  <c r="O1342" i="4"/>
  <c r="P1342" i="4"/>
  <c r="N1342" i="4"/>
  <c r="L1342" i="4"/>
  <c r="I1342" i="4"/>
  <c r="M1342" i="4"/>
  <c r="K1342" i="4"/>
  <c r="E1342" i="4"/>
  <c r="G1342" i="4"/>
  <c r="J1342" i="4"/>
  <c r="H1342" i="4"/>
  <c r="F1342" i="4"/>
  <c r="AB1346" i="4"/>
  <c r="U1346" i="4"/>
  <c r="T1346" i="4"/>
  <c r="S1346" i="4"/>
  <c r="Q1346" i="4"/>
  <c r="R1346" i="4"/>
  <c r="O1346" i="4"/>
  <c r="P1346" i="4"/>
  <c r="N1346" i="4"/>
  <c r="L1346" i="4"/>
  <c r="I1346" i="4"/>
  <c r="M1346" i="4"/>
  <c r="K1346" i="4"/>
  <c r="E1346" i="4"/>
  <c r="G1346" i="4"/>
  <c r="J1346" i="4"/>
  <c r="H1346" i="4"/>
  <c r="F1346" i="4"/>
  <c r="AB1350" i="4"/>
  <c r="U1350" i="4"/>
  <c r="T1350" i="4"/>
  <c r="S1350" i="4"/>
  <c r="Q1350" i="4"/>
  <c r="R1350" i="4"/>
  <c r="O1350" i="4"/>
  <c r="P1350" i="4"/>
  <c r="N1350" i="4"/>
  <c r="L1350" i="4"/>
  <c r="I1350" i="4"/>
  <c r="M1350" i="4"/>
  <c r="K1350" i="4"/>
  <c r="E1350" i="4"/>
  <c r="G1350" i="4"/>
  <c r="J1350" i="4"/>
  <c r="H1350" i="4"/>
  <c r="F1350" i="4"/>
  <c r="AB1354" i="4"/>
  <c r="U1354" i="4"/>
  <c r="T1354" i="4"/>
  <c r="S1354" i="4"/>
  <c r="Q1354" i="4"/>
  <c r="R1354" i="4"/>
  <c r="O1354" i="4"/>
  <c r="P1354" i="4"/>
  <c r="N1354" i="4"/>
  <c r="L1354" i="4"/>
  <c r="I1354" i="4"/>
  <c r="M1354" i="4"/>
  <c r="K1354" i="4"/>
  <c r="E1354" i="4"/>
  <c r="G1354" i="4"/>
  <c r="J1354" i="4"/>
  <c r="H1354" i="4"/>
  <c r="F1354" i="4"/>
  <c r="AB1358" i="4"/>
  <c r="U1358" i="4"/>
  <c r="T1358" i="4"/>
  <c r="S1358" i="4"/>
  <c r="Q1358" i="4"/>
  <c r="R1358" i="4"/>
  <c r="O1358" i="4"/>
  <c r="P1358" i="4"/>
  <c r="N1358" i="4"/>
  <c r="L1358" i="4"/>
  <c r="I1358" i="4"/>
  <c r="M1358" i="4"/>
  <c r="K1358" i="4"/>
  <c r="E1358" i="4"/>
  <c r="G1358" i="4"/>
  <c r="J1358" i="4"/>
  <c r="H1358" i="4"/>
  <c r="F1358" i="4"/>
  <c r="AB1362" i="4"/>
  <c r="U1362" i="4"/>
  <c r="T1362" i="4"/>
  <c r="S1362" i="4"/>
  <c r="Q1362" i="4"/>
  <c r="R1362" i="4"/>
  <c r="O1362" i="4"/>
  <c r="P1362" i="4"/>
  <c r="N1362" i="4"/>
  <c r="L1362" i="4"/>
  <c r="I1362" i="4"/>
  <c r="M1362" i="4"/>
  <c r="K1362" i="4"/>
  <c r="E1362" i="4"/>
  <c r="G1362" i="4"/>
  <c r="J1362" i="4"/>
  <c r="H1362" i="4"/>
  <c r="F1362" i="4"/>
  <c r="AB1366" i="4"/>
  <c r="U1366" i="4"/>
  <c r="T1366" i="4"/>
  <c r="S1366" i="4"/>
  <c r="Q1366" i="4"/>
  <c r="R1366" i="4"/>
  <c r="O1366" i="4"/>
  <c r="P1366" i="4"/>
  <c r="N1366" i="4"/>
  <c r="L1366" i="4"/>
  <c r="I1366" i="4"/>
  <c r="M1366" i="4"/>
  <c r="K1366" i="4"/>
  <c r="E1366" i="4"/>
  <c r="G1366" i="4"/>
  <c r="J1366" i="4"/>
  <c r="H1366" i="4"/>
  <c r="F1366" i="4"/>
  <c r="AB1370" i="4"/>
  <c r="U1370" i="4"/>
  <c r="T1370" i="4"/>
  <c r="S1370" i="4"/>
  <c r="Q1370" i="4"/>
  <c r="R1370" i="4"/>
  <c r="O1370" i="4"/>
  <c r="P1370" i="4"/>
  <c r="N1370" i="4"/>
  <c r="L1370" i="4"/>
  <c r="I1370" i="4"/>
  <c r="M1370" i="4"/>
  <c r="K1370" i="4"/>
  <c r="E1370" i="4"/>
  <c r="G1370" i="4"/>
  <c r="J1370" i="4"/>
  <c r="H1370" i="4"/>
  <c r="F1370" i="4"/>
  <c r="AB1374" i="4"/>
  <c r="U1374" i="4"/>
  <c r="T1374" i="4"/>
  <c r="S1374" i="4"/>
  <c r="Q1374" i="4"/>
  <c r="R1374" i="4"/>
  <c r="O1374" i="4"/>
  <c r="P1374" i="4"/>
  <c r="N1374" i="4"/>
  <c r="L1374" i="4"/>
  <c r="I1374" i="4"/>
  <c r="M1374" i="4"/>
  <c r="K1374" i="4"/>
  <c r="E1374" i="4"/>
  <c r="G1374" i="4"/>
  <c r="J1374" i="4"/>
  <c r="H1374" i="4"/>
  <c r="F1374" i="4"/>
  <c r="AB1378" i="4"/>
  <c r="U1378" i="4"/>
  <c r="T1378" i="4"/>
  <c r="S1378" i="4"/>
  <c r="Q1378" i="4"/>
  <c r="R1378" i="4"/>
  <c r="O1378" i="4"/>
  <c r="P1378" i="4"/>
  <c r="N1378" i="4"/>
  <c r="L1378" i="4"/>
  <c r="I1378" i="4"/>
  <c r="M1378" i="4"/>
  <c r="K1378" i="4"/>
  <c r="E1378" i="4"/>
  <c r="G1378" i="4"/>
  <c r="J1378" i="4"/>
  <c r="H1378" i="4"/>
  <c r="F1378" i="4"/>
  <c r="AB1382" i="4"/>
  <c r="U1382" i="4"/>
  <c r="T1382" i="4"/>
  <c r="S1382" i="4"/>
  <c r="Q1382" i="4"/>
  <c r="R1382" i="4"/>
  <c r="O1382" i="4"/>
  <c r="P1382" i="4"/>
  <c r="N1382" i="4"/>
  <c r="L1382" i="4"/>
  <c r="I1382" i="4"/>
  <c r="M1382" i="4"/>
  <c r="K1382" i="4"/>
  <c r="E1382" i="4"/>
  <c r="G1382" i="4"/>
  <c r="J1382" i="4"/>
  <c r="H1382" i="4"/>
  <c r="F1382" i="4"/>
  <c r="AB1386" i="4"/>
  <c r="U1386" i="4"/>
  <c r="T1386" i="4"/>
  <c r="S1386" i="4"/>
  <c r="Q1386" i="4"/>
  <c r="R1386" i="4"/>
  <c r="O1386" i="4"/>
  <c r="P1386" i="4"/>
  <c r="N1386" i="4"/>
  <c r="L1386" i="4"/>
  <c r="I1386" i="4"/>
  <c r="M1386" i="4"/>
  <c r="K1386" i="4"/>
  <c r="E1386" i="4"/>
  <c r="G1386" i="4"/>
  <c r="J1386" i="4"/>
  <c r="H1386" i="4"/>
  <c r="F1386" i="4"/>
  <c r="AB1390" i="4"/>
  <c r="U1390" i="4"/>
  <c r="T1390" i="4"/>
  <c r="S1390" i="4"/>
  <c r="Q1390" i="4"/>
  <c r="R1390" i="4"/>
  <c r="O1390" i="4"/>
  <c r="P1390" i="4"/>
  <c r="N1390" i="4"/>
  <c r="L1390" i="4"/>
  <c r="I1390" i="4"/>
  <c r="M1390" i="4"/>
  <c r="K1390" i="4"/>
  <c r="E1390" i="4"/>
  <c r="G1390" i="4"/>
  <c r="J1390" i="4"/>
  <c r="H1390" i="4"/>
  <c r="F1390" i="4"/>
  <c r="AB1394" i="4"/>
  <c r="U1394" i="4"/>
  <c r="T1394" i="4"/>
  <c r="S1394" i="4"/>
  <c r="Q1394" i="4"/>
  <c r="R1394" i="4"/>
  <c r="O1394" i="4"/>
  <c r="P1394" i="4"/>
  <c r="N1394" i="4"/>
  <c r="L1394" i="4"/>
  <c r="I1394" i="4"/>
  <c r="M1394" i="4"/>
  <c r="K1394" i="4"/>
  <c r="E1394" i="4"/>
  <c r="G1394" i="4"/>
  <c r="J1394" i="4"/>
  <c r="H1394" i="4"/>
  <c r="F1394" i="4"/>
  <c r="AB1398" i="4"/>
  <c r="U1398" i="4"/>
  <c r="T1398" i="4"/>
  <c r="S1398" i="4"/>
  <c r="Q1398" i="4"/>
  <c r="R1398" i="4"/>
  <c r="O1398" i="4"/>
  <c r="P1398" i="4"/>
  <c r="N1398" i="4"/>
  <c r="L1398" i="4"/>
  <c r="I1398" i="4"/>
  <c r="M1398" i="4"/>
  <c r="K1398" i="4"/>
  <c r="E1398" i="4"/>
  <c r="G1398" i="4"/>
  <c r="J1398" i="4"/>
  <c r="H1398" i="4"/>
  <c r="F1398" i="4"/>
  <c r="AB1402" i="4"/>
  <c r="U1402" i="4"/>
  <c r="T1402" i="4"/>
  <c r="S1402" i="4"/>
  <c r="Q1402" i="4"/>
  <c r="R1402" i="4"/>
  <c r="O1402" i="4"/>
  <c r="P1402" i="4"/>
  <c r="N1402" i="4"/>
  <c r="L1402" i="4"/>
  <c r="I1402" i="4"/>
  <c r="M1402" i="4"/>
  <c r="K1402" i="4"/>
  <c r="E1402" i="4"/>
  <c r="G1402" i="4"/>
  <c r="J1402" i="4"/>
  <c r="H1402" i="4"/>
  <c r="F1402" i="4"/>
  <c r="AB1406" i="4"/>
  <c r="U1406" i="4"/>
  <c r="T1406" i="4"/>
  <c r="S1406" i="4"/>
  <c r="Q1406" i="4"/>
  <c r="R1406" i="4"/>
  <c r="O1406" i="4"/>
  <c r="P1406" i="4"/>
  <c r="N1406" i="4"/>
  <c r="L1406" i="4"/>
  <c r="I1406" i="4"/>
  <c r="M1406" i="4"/>
  <c r="K1406" i="4"/>
  <c r="E1406" i="4"/>
  <c r="G1406" i="4"/>
  <c r="J1406" i="4"/>
  <c r="H1406" i="4"/>
  <c r="F1406" i="4"/>
  <c r="AB1412" i="4"/>
  <c r="U1412" i="4"/>
  <c r="T1412" i="4"/>
  <c r="S1412" i="4"/>
  <c r="Q1412" i="4"/>
  <c r="O1412" i="4"/>
  <c r="R1412" i="4"/>
  <c r="P1412" i="4"/>
  <c r="N1412" i="4"/>
  <c r="L1412" i="4"/>
  <c r="M1412" i="4"/>
  <c r="K1412" i="4"/>
  <c r="I1412" i="4"/>
  <c r="G1412" i="4"/>
  <c r="J1412" i="4"/>
  <c r="H1412" i="4"/>
  <c r="F1412" i="4"/>
  <c r="E1412" i="4"/>
  <c r="AB1416" i="4"/>
  <c r="U1416" i="4"/>
  <c r="T1416" i="4"/>
  <c r="S1416" i="4"/>
  <c r="Q1416" i="4"/>
  <c r="O1416" i="4"/>
  <c r="R1416" i="4"/>
  <c r="P1416" i="4"/>
  <c r="N1416" i="4"/>
  <c r="L1416" i="4"/>
  <c r="M1416" i="4"/>
  <c r="K1416" i="4"/>
  <c r="I1416" i="4"/>
  <c r="G1416" i="4"/>
  <c r="J1416" i="4"/>
  <c r="H1416" i="4"/>
  <c r="F1416" i="4"/>
  <c r="E1416" i="4"/>
  <c r="AB1420" i="4"/>
  <c r="U1420" i="4"/>
  <c r="T1420" i="4"/>
  <c r="S1420" i="4"/>
  <c r="Q1420" i="4"/>
  <c r="O1420" i="4"/>
  <c r="R1420" i="4"/>
  <c r="P1420" i="4"/>
  <c r="N1420" i="4"/>
  <c r="L1420" i="4"/>
  <c r="M1420" i="4"/>
  <c r="K1420" i="4"/>
  <c r="I1420" i="4"/>
  <c r="G1420" i="4"/>
  <c r="J1420" i="4"/>
  <c r="H1420" i="4"/>
  <c r="F1420" i="4"/>
  <c r="E1420" i="4"/>
  <c r="AB1424" i="4"/>
  <c r="U1424" i="4"/>
  <c r="T1424" i="4"/>
  <c r="S1424" i="4"/>
  <c r="Q1424" i="4"/>
  <c r="O1424" i="4"/>
  <c r="R1424" i="4"/>
  <c r="P1424" i="4"/>
  <c r="N1424" i="4"/>
  <c r="L1424" i="4"/>
  <c r="M1424" i="4"/>
  <c r="K1424" i="4"/>
  <c r="I1424" i="4"/>
  <c r="G1424" i="4"/>
  <c r="J1424" i="4"/>
  <c r="H1424" i="4"/>
  <c r="F1424" i="4"/>
  <c r="E1424" i="4"/>
  <c r="AB1428" i="4"/>
  <c r="U1428" i="4"/>
  <c r="T1428" i="4"/>
  <c r="S1428" i="4"/>
  <c r="Q1428" i="4"/>
  <c r="O1428" i="4"/>
  <c r="R1428" i="4"/>
  <c r="P1428" i="4"/>
  <c r="N1428" i="4"/>
  <c r="L1428" i="4"/>
  <c r="M1428" i="4"/>
  <c r="K1428" i="4"/>
  <c r="I1428" i="4"/>
  <c r="G1428" i="4"/>
  <c r="J1428" i="4"/>
  <c r="H1428" i="4"/>
  <c r="F1428" i="4"/>
  <c r="E1428" i="4"/>
  <c r="AB1432" i="4"/>
  <c r="U1432" i="4"/>
  <c r="T1432" i="4"/>
  <c r="S1432" i="4"/>
  <c r="Q1432" i="4"/>
  <c r="O1432" i="4"/>
  <c r="R1432" i="4"/>
  <c r="P1432" i="4"/>
  <c r="N1432" i="4"/>
  <c r="L1432" i="4"/>
  <c r="M1432" i="4"/>
  <c r="K1432" i="4"/>
  <c r="I1432" i="4"/>
  <c r="G1432" i="4"/>
  <c r="J1432" i="4"/>
  <c r="H1432" i="4"/>
  <c r="F1432" i="4"/>
  <c r="E1432" i="4"/>
  <c r="AB1436" i="4"/>
  <c r="U1436" i="4"/>
  <c r="T1436" i="4"/>
  <c r="S1436" i="4"/>
  <c r="Q1436" i="4"/>
  <c r="O1436" i="4"/>
  <c r="R1436" i="4"/>
  <c r="P1436" i="4"/>
  <c r="N1436" i="4"/>
  <c r="L1436" i="4"/>
  <c r="M1436" i="4"/>
  <c r="K1436" i="4"/>
  <c r="I1436" i="4"/>
  <c r="G1436" i="4"/>
  <c r="J1436" i="4"/>
  <c r="H1436" i="4"/>
  <c r="F1436" i="4"/>
  <c r="E1436" i="4"/>
  <c r="AB1440" i="4"/>
  <c r="U1440" i="4"/>
  <c r="T1440" i="4"/>
  <c r="S1440" i="4"/>
  <c r="Q1440" i="4"/>
  <c r="O1440" i="4"/>
  <c r="R1440" i="4"/>
  <c r="P1440" i="4"/>
  <c r="N1440" i="4"/>
  <c r="L1440" i="4"/>
  <c r="M1440" i="4"/>
  <c r="K1440" i="4"/>
  <c r="I1440" i="4"/>
  <c r="G1440" i="4"/>
  <c r="J1440" i="4"/>
  <c r="H1440" i="4"/>
  <c r="F1440" i="4"/>
  <c r="E1440" i="4"/>
  <c r="AB1444" i="4"/>
  <c r="U1444" i="4"/>
  <c r="T1444" i="4"/>
  <c r="S1444" i="4"/>
  <c r="Q1444" i="4"/>
  <c r="O1444" i="4"/>
  <c r="R1444" i="4"/>
  <c r="P1444" i="4"/>
  <c r="N1444" i="4"/>
  <c r="L1444" i="4"/>
  <c r="M1444" i="4"/>
  <c r="K1444" i="4"/>
  <c r="I1444" i="4"/>
  <c r="G1444" i="4"/>
  <c r="J1444" i="4"/>
  <c r="H1444" i="4"/>
  <c r="F1444" i="4"/>
  <c r="E1444" i="4"/>
  <c r="AB1448" i="4"/>
  <c r="U1448" i="4"/>
  <c r="T1448" i="4"/>
  <c r="S1448" i="4"/>
  <c r="Q1448" i="4"/>
  <c r="O1448" i="4"/>
  <c r="R1448" i="4"/>
  <c r="P1448" i="4"/>
  <c r="N1448" i="4"/>
  <c r="L1448" i="4"/>
  <c r="M1448" i="4"/>
  <c r="K1448" i="4"/>
  <c r="I1448" i="4"/>
  <c r="G1448" i="4"/>
  <c r="J1448" i="4"/>
  <c r="H1448" i="4"/>
  <c r="F1448" i="4"/>
  <c r="E1448" i="4"/>
  <c r="AB1452" i="4"/>
  <c r="U1452" i="4"/>
  <c r="T1452" i="4"/>
  <c r="S1452" i="4"/>
  <c r="Q1452" i="4"/>
  <c r="O1452" i="4"/>
  <c r="R1452" i="4"/>
  <c r="P1452" i="4"/>
  <c r="N1452" i="4"/>
  <c r="L1452" i="4"/>
  <c r="M1452" i="4"/>
  <c r="K1452" i="4"/>
  <c r="I1452" i="4"/>
  <c r="G1452" i="4"/>
  <c r="J1452" i="4"/>
  <c r="H1452" i="4"/>
  <c r="F1452" i="4"/>
  <c r="E1452" i="4"/>
  <c r="AB1456" i="4"/>
  <c r="U1456" i="4"/>
  <c r="T1456" i="4"/>
  <c r="S1456" i="4"/>
  <c r="Q1456" i="4"/>
  <c r="O1456" i="4"/>
  <c r="R1456" i="4"/>
  <c r="P1456" i="4"/>
  <c r="N1456" i="4"/>
  <c r="L1456" i="4"/>
  <c r="M1456" i="4"/>
  <c r="K1456" i="4"/>
  <c r="I1456" i="4"/>
  <c r="G1456" i="4"/>
  <c r="J1456" i="4"/>
  <c r="H1456" i="4"/>
  <c r="F1456" i="4"/>
  <c r="E1456" i="4"/>
  <c r="AB1460" i="4"/>
  <c r="U1460" i="4"/>
  <c r="T1460" i="4"/>
  <c r="S1460" i="4"/>
  <c r="Q1460" i="4"/>
  <c r="O1460" i="4"/>
  <c r="R1460" i="4"/>
  <c r="P1460" i="4"/>
  <c r="N1460" i="4"/>
  <c r="L1460" i="4"/>
  <c r="M1460" i="4"/>
  <c r="K1460" i="4"/>
  <c r="I1460" i="4"/>
  <c r="G1460" i="4"/>
  <c r="J1460" i="4"/>
  <c r="H1460" i="4"/>
  <c r="F1460" i="4"/>
  <c r="E1460" i="4"/>
  <c r="AB1464" i="4"/>
  <c r="U1464" i="4"/>
  <c r="T1464" i="4"/>
  <c r="S1464" i="4"/>
  <c r="Q1464" i="4"/>
  <c r="O1464" i="4"/>
  <c r="R1464" i="4"/>
  <c r="P1464" i="4"/>
  <c r="N1464" i="4"/>
  <c r="L1464" i="4"/>
  <c r="M1464" i="4"/>
  <c r="K1464" i="4"/>
  <c r="I1464" i="4"/>
  <c r="G1464" i="4"/>
  <c r="J1464" i="4"/>
  <c r="H1464" i="4"/>
  <c r="F1464" i="4"/>
  <c r="E1464" i="4"/>
  <c r="AB1468" i="4"/>
  <c r="U1468" i="4"/>
  <c r="T1468" i="4"/>
  <c r="S1468" i="4"/>
  <c r="Q1468" i="4"/>
  <c r="O1468" i="4"/>
  <c r="R1468" i="4"/>
  <c r="P1468" i="4"/>
  <c r="N1468" i="4"/>
  <c r="L1468" i="4"/>
  <c r="M1468" i="4"/>
  <c r="K1468" i="4"/>
  <c r="I1468" i="4"/>
  <c r="G1468" i="4"/>
  <c r="J1468" i="4"/>
  <c r="H1468" i="4"/>
  <c r="F1468" i="4"/>
  <c r="E1468" i="4"/>
  <c r="AB1472" i="4"/>
  <c r="U1472" i="4"/>
  <c r="T1472" i="4"/>
  <c r="S1472" i="4"/>
  <c r="Q1472" i="4"/>
  <c r="O1472" i="4"/>
  <c r="R1472" i="4"/>
  <c r="P1472" i="4"/>
  <c r="N1472" i="4"/>
  <c r="L1472" i="4"/>
  <c r="M1472" i="4"/>
  <c r="K1472" i="4"/>
  <c r="I1472" i="4"/>
  <c r="G1472" i="4"/>
  <c r="J1472" i="4"/>
  <c r="H1472" i="4"/>
  <c r="F1472" i="4"/>
  <c r="E1472" i="4"/>
  <c r="AB1476" i="4"/>
  <c r="U1476" i="4"/>
  <c r="T1476" i="4"/>
  <c r="S1476" i="4"/>
  <c r="Q1476" i="4"/>
  <c r="O1476" i="4"/>
  <c r="R1476" i="4"/>
  <c r="P1476" i="4"/>
  <c r="N1476" i="4"/>
  <c r="L1476" i="4"/>
  <c r="M1476" i="4"/>
  <c r="K1476" i="4"/>
  <c r="I1476" i="4"/>
  <c r="G1476" i="4"/>
  <c r="J1476" i="4"/>
  <c r="H1476" i="4"/>
  <c r="F1476" i="4"/>
  <c r="E1476" i="4"/>
  <c r="AB1480" i="4"/>
  <c r="U1480" i="4"/>
  <c r="T1480" i="4"/>
  <c r="S1480" i="4"/>
  <c r="Q1480" i="4"/>
  <c r="O1480" i="4"/>
  <c r="R1480" i="4"/>
  <c r="P1480" i="4"/>
  <c r="N1480" i="4"/>
  <c r="L1480" i="4"/>
  <c r="M1480" i="4"/>
  <c r="K1480" i="4"/>
  <c r="I1480" i="4"/>
  <c r="G1480" i="4"/>
  <c r="J1480" i="4"/>
  <c r="H1480" i="4"/>
  <c r="F1480" i="4"/>
  <c r="E1480" i="4"/>
  <c r="AB1484" i="4"/>
  <c r="U1484" i="4"/>
  <c r="T1484" i="4"/>
  <c r="S1484" i="4"/>
  <c r="Q1484" i="4"/>
  <c r="O1484" i="4"/>
  <c r="R1484" i="4"/>
  <c r="P1484" i="4"/>
  <c r="N1484" i="4"/>
  <c r="L1484" i="4"/>
  <c r="M1484" i="4"/>
  <c r="K1484" i="4"/>
  <c r="I1484" i="4"/>
  <c r="G1484" i="4"/>
  <c r="J1484" i="4"/>
  <c r="H1484" i="4"/>
  <c r="F1484" i="4"/>
  <c r="E1484" i="4"/>
  <c r="AB1488" i="4"/>
  <c r="U1488" i="4"/>
  <c r="T1488" i="4"/>
  <c r="S1488" i="4"/>
  <c r="Q1488" i="4"/>
  <c r="O1488" i="4"/>
  <c r="R1488" i="4"/>
  <c r="P1488" i="4"/>
  <c r="N1488" i="4"/>
  <c r="L1488" i="4"/>
  <c r="M1488" i="4"/>
  <c r="K1488" i="4"/>
  <c r="I1488" i="4"/>
  <c r="G1488" i="4"/>
  <c r="J1488" i="4"/>
  <c r="H1488" i="4"/>
  <c r="F1488" i="4"/>
  <c r="E1488" i="4"/>
  <c r="AB1492" i="4"/>
  <c r="U1492" i="4"/>
  <c r="T1492" i="4"/>
  <c r="S1492" i="4"/>
  <c r="Q1492" i="4"/>
  <c r="O1492" i="4"/>
  <c r="R1492" i="4"/>
  <c r="P1492" i="4"/>
  <c r="N1492" i="4"/>
  <c r="L1492" i="4"/>
  <c r="M1492" i="4"/>
  <c r="K1492" i="4"/>
  <c r="I1492" i="4"/>
  <c r="G1492" i="4"/>
  <c r="J1492" i="4"/>
  <c r="H1492" i="4"/>
  <c r="F1492" i="4"/>
  <c r="E1492" i="4"/>
  <c r="AB1496" i="4"/>
  <c r="U1496" i="4"/>
  <c r="T1496" i="4"/>
  <c r="S1496" i="4"/>
  <c r="Q1496" i="4"/>
  <c r="O1496" i="4"/>
  <c r="R1496" i="4"/>
  <c r="P1496" i="4"/>
  <c r="N1496" i="4"/>
  <c r="L1496" i="4"/>
  <c r="M1496" i="4"/>
  <c r="K1496" i="4"/>
  <c r="I1496" i="4"/>
  <c r="G1496" i="4"/>
  <c r="J1496" i="4"/>
  <c r="H1496" i="4"/>
  <c r="F1496" i="4"/>
  <c r="E1496" i="4"/>
  <c r="AB1500" i="4"/>
  <c r="U1500" i="4"/>
  <c r="T1500" i="4"/>
  <c r="S1500" i="4"/>
  <c r="Q1500" i="4"/>
  <c r="O1500" i="4"/>
  <c r="R1500" i="4"/>
  <c r="P1500" i="4"/>
  <c r="N1500" i="4"/>
  <c r="L1500" i="4"/>
  <c r="M1500" i="4"/>
  <c r="K1500" i="4"/>
  <c r="I1500" i="4"/>
  <c r="G1500" i="4"/>
  <c r="J1500" i="4"/>
  <c r="H1500" i="4"/>
  <c r="F1500" i="4"/>
  <c r="E1500" i="4"/>
  <c r="AB1504" i="4"/>
  <c r="U1504" i="4"/>
  <c r="T1504" i="4"/>
  <c r="S1504" i="4"/>
  <c r="Q1504" i="4"/>
  <c r="O1504" i="4"/>
  <c r="R1504" i="4"/>
  <c r="P1504" i="4"/>
  <c r="N1504" i="4"/>
  <c r="L1504" i="4"/>
  <c r="M1504" i="4"/>
  <c r="K1504" i="4"/>
  <c r="I1504" i="4"/>
  <c r="G1504" i="4"/>
  <c r="J1504" i="4"/>
  <c r="H1504" i="4"/>
  <c r="F1504" i="4"/>
  <c r="E1504" i="4"/>
  <c r="AB1508" i="4"/>
  <c r="U1508" i="4"/>
  <c r="T1508" i="4"/>
  <c r="S1508" i="4"/>
  <c r="Q1508" i="4"/>
  <c r="O1508" i="4"/>
  <c r="R1508" i="4"/>
  <c r="P1508" i="4"/>
  <c r="N1508" i="4"/>
  <c r="L1508" i="4"/>
  <c r="M1508" i="4"/>
  <c r="K1508" i="4"/>
  <c r="I1508" i="4"/>
  <c r="G1508" i="4"/>
  <c r="J1508" i="4"/>
  <c r="H1508" i="4"/>
  <c r="F1508" i="4"/>
  <c r="E1508" i="4"/>
  <c r="AB1512" i="4"/>
  <c r="U1512" i="4"/>
  <c r="T1512" i="4"/>
  <c r="S1512" i="4"/>
  <c r="Q1512" i="4"/>
  <c r="R1512" i="4"/>
  <c r="O1512" i="4"/>
  <c r="P1512" i="4"/>
  <c r="N1512" i="4"/>
  <c r="L1512" i="4"/>
  <c r="M1512" i="4"/>
  <c r="K1512" i="4"/>
  <c r="I1512" i="4"/>
  <c r="G1512" i="4"/>
  <c r="J1512" i="4"/>
  <c r="H1512" i="4"/>
  <c r="F1512" i="4"/>
  <c r="E1512" i="4"/>
  <c r="AB1516" i="4"/>
  <c r="U1516" i="4"/>
  <c r="T1516" i="4"/>
  <c r="S1516" i="4"/>
  <c r="Q1516" i="4"/>
  <c r="R1516" i="4"/>
  <c r="O1516" i="4"/>
  <c r="P1516" i="4"/>
  <c r="N1516" i="4"/>
  <c r="L1516" i="4"/>
  <c r="M1516" i="4"/>
  <c r="K1516" i="4"/>
  <c r="I1516" i="4"/>
  <c r="G1516" i="4"/>
  <c r="J1516" i="4"/>
  <c r="H1516" i="4"/>
  <c r="F1516" i="4"/>
  <c r="E1516" i="4"/>
  <c r="AB1520" i="4"/>
  <c r="U1520" i="4"/>
  <c r="T1520" i="4"/>
  <c r="S1520" i="4"/>
  <c r="Q1520" i="4"/>
  <c r="R1520" i="4"/>
  <c r="O1520" i="4"/>
  <c r="P1520" i="4"/>
  <c r="N1520" i="4"/>
  <c r="L1520" i="4"/>
  <c r="M1520" i="4"/>
  <c r="K1520" i="4"/>
  <c r="I1520" i="4"/>
  <c r="G1520" i="4"/>
  <c r="J1520" i="4"/>
  <c r="H1520" i="4"/>
  <c r="F1520" i="4"/>
  <c r="E1520" i="4"/>
  <c r="AB1524" i="4"/>
  <c r="U1524" i="4"/>
  <c r="T1524" i="4"/>
  <c r="S1524" i="4"/>
  <c r="Q1524" i="4"/>
  <c r="R1524" i="4"/>
  <c r="O1524" i="4"/>
  <c r="P1524" i="4"/>
  <c r="N1524" i="4"/>
  <c r="L1524" i="4"/>
  <c r="M1524" i="4"/>
  <c r="K1524" i="4"/>
  <c r="I1524" i="4"/>
  <c r="G1524" i="4"/>
  <c r="J1524" i="4"/>
  <c r="H1524" i="4"/>
  <c r="F1524" i="4"/>
  <c r="E1524" i="4"/>
  <c r="AB1528" i="4"/>
  <c r="U1528" i="4"/>
  <c r="T1528" i="4"/>
  <c r="S1528" i="4"/>
  <c r="Q1528" i="4"/>
  <c r="R1528" i="4"/>
  <c r="O1528" i="4"/>
  <c r="P1528" i="4"/>
  <c r="N1528" i="4"/>
  <c r="L1528" i="4"/>
  <c r="M1528" i="4"/>
  <c r="K1528" i="4"/>
  <c r="I1528" i="4"/>
  <c r="G1528" i="4"/>
  <c r="J1528" i="4"/>
  <c r="H1528" i="4"/>
  <c r="F1528" i="4"/>
  <c r="E1528" i="4"/>
  <c r="AB1532" i="4"/>
  <c r="U1532" i="4"/>
  <c r="T1532" i="4"/>
  <c r="S1532" i="4"/>
  <c r="Q1532" i="4"/>
  <c r="R1532" i="4"/>
  <c r="O1532" i="4"/>
  <c r="P1532" i="4"/>
  <c r="N1532" i="4"/>
  <c r="L1532" i="4"/>
  <c r="M1532" i="4"/>
  <c r="K1532" i="4"/>
  <c r="I1532" i="4"/>
  <c r="G1532" i="4"/>
  <c r="J1532" i="4"/>
  <c r="H1532" i="4"/>
  <c r="F1532" i="4"/>
  <c r="E1532" i="4"/>
  <c r="AB1536" i="4"/>
  <c r="U1536" i="4"/>
  <c r="T1536" i="4"/>
  <c r="S1536" i="4"/>
  <c r="Q1536" i="4"/>
  <c r="R1536" i="4"/>
  <c r="O1536" i="4"/>
  <c r="P1536" i="4"/>
  <c r="N1536" i="4"/>
  <c r="L1536" i="4"/>
  <c r="M1536" i="4"/>
  <c r="K1536" i="4"/>
  <c r="I1536" i="4"/>
  <c r="G1536" i="4"/>
  <c r="J1536" i="4"/>
  <c r="H1536" i="4"/>
  <c r="F1536" i="4"/>
  <c r="E1536" i="4"/>
  <c r="AB1540" i="4"/>
  <c r="U1540" i="4"/>
  <c r="T1540" i="4"/>
  <c r="S1540" i="4"/>
  <c r="Q1540" i="4"/>
  <c r="R1540" i="4"/>
  <c r="O1540" i="4"/>
  <c r="P1540" i="4"/>
  <c r="N1540" i="4"/>
  <c r="L1540" i="4"/>
  <c r="M1540" i="4"/>
  <c r="K1540" i="4"/>
  <c r="I1540" i="4"/>
  <c r="G1540" i="4"/>
  <c r="J1540" i="4"/>
  <c r="H1540" i="4"/>
  <c r="F1540" i="4"/>
  <c r="E1540" i="4"/>
  <c r="AB1544" i="4"/>
  <c r="U1544" i="4"/>
  <c r="T1544" i="4"/>
  <c r="S1544" i="4"/>
  <c r="Q1544" i="4"/>
  <c r="R1544" i="4"/>
  <c r="O1544" i="4"/>
  <c r="P1544" i="4"/>
  <c r="N1544" i="4"/>
  <c r="L1544" i="4"/>
  <c r="M1544" i="4"/>
  <c r="K1544" i="4"/>
  <c r="I1544" i="4"/>
  <c r="G1544" i="4"/>
  <c r="J1544" i="4"/>
  <c r="H1544" i="4"/>
  <c r="F1544" i="4"/>
  <c r="E1544" i="4"/>
  <c r="AB1548" i="4"/>
  <c r="U1548" i="4"/>
  <c r="T1548" i="4"/>
  <c r="S1548" i="4"/>
  <c r="Q1548" i="4"/>
  <c r="R1548" i="4"/>
  <c r="O1548" i="4"/>
  <c r="P1548" i="4"/>
  <c r="N1548" i="4"/>
  <c r="L1548" i="4"/>
  <c r="M1548" i="4"/>
  <c r="K1548" i="4"/>
  <c r="I1548" i="4"/>
  <c r="G1548" i="4"/>
  <c r="J1548" i="4"/>
  <c r="H1548" i="4"/>
  <c r="F1548" i="4"/>
  <c r="E1548" i="4"/>
  <c r="AB1552" i="4"/>
  <c r="U1552" i="4"/>
  <c r="T1552" i="4"/>
  <c r="S1552" i="4"/>
  <c r="Q1552" i="4"/>
  <c r="R1552" i="4"/>
  <c r="O1552" i="4"/>
  <c r="P1552" i="4"/>
  <c r="N1552" i="4"/>
  <c r="L1552" i="4"/>
  <c r="M1552" i="4"/>
  <c r="K1552" i="4"/>
  <c r="I1552" i="4"/>
  <c r="G1552" i="4"/>
  <c r="J1552" i="4"/>
  <c r="H1552" i="4"/>
  <c r="F1552" i="4"/>
  <c r="E1552" i="4"/>
  <c r="AB1556" i="4"/>
  <c r="U1556" i="4"/>
  <c r="T1556" i="4"/>
  <c r="S1556" i="4"/>
  <c r="Q1556" i="4"/>
  <c r="R1556" i="4"/>
  <c r="O1556" i="4"/>
  <c r="P1556" i="4"/>
  <c r="N1556" i="4"/>
  <c r="L1556" i="4"/>
  <c r="M1556" i="4"/>
  <c r="K1556" i="4"/>
  <c r="I1556" i="4"/>
  <c r="G1556" i="4"/>
  <c r="J1556" i="4"/>
  <c r="H1556" i="4"/>
  <c r="F1556" i="4"/>
  <c r="E1556" i="4"/>
  <c r="AB1560" i="4"/>
  <c r="U1560" i="4"/>
  <c r="T1560" i="4"/>
  <c r="S1560" i="4"/>
  <c r="Q1560" i="4"/>
  <c r="R1560" i="4"/>
  <c r="O1560" i="4"/>
  <c r="P1560" i="4"/>
  <c r="N1560" i="4"/>
  <c r="L1560" i="4"/>
  <c r="M1560" i="4"/>
  <c r="K1560" i="4"/>
  <c r="I1560" i="4"/>
  <c r="G1560" i="4"/>
  <c r="J1560" i="4"/>
  <c r="H1560" i="4"/>
  <c r="F1560" i="4"/>
  <c r="E1560" i="4"/>
  <c r="AB1564" i="4"/>
  <c r="U1564" i="4"/>
  <c r="T1564" i="4"/>
  <c r="S1564" i="4"/>
  <c r="Q1564" i="4"/>
  <c r="R1564" i="4"/>
  <c r="O1564" i="4"/>
  <c r="P1564" i="4"/>
  <c r="N1564" i="4"/>
  <c r="L1564" i="4"/>
  <c r="M1564" i="4"/>
  <c r="K1564" i="4"/>
  <c r="I1564" i="4"/>
  <c r="G1564" i="4"/>
  <c r="J1564" i="4"/>
  <c r="H1564" i="4"/>
  <c r="F1564" i="4"/>
  <c r="E1564" i="4"/>
  <c r="AB1568" i="4"/>
  <c r="U1568" i="4"/>
  <c r="T1568" i="4"/>
  <c r="S1568" i="4"/>
  <c r="Q1568" i="4"/>
  <c r="R1568" i="4"/>
  <c r="O1568" i="4"/>
  <c r="P1568" i="4"/>
  <c r="N1568" i="4"/>
  <c r="L1568" i="4"/>
  <c r="M1568" i="4"/>
  <c r="K1568" i="4"/>
  <c r="I1568" i="4"/>
  <c r="G1568" i="4"/>
  <c r="J1568" i="4"/>
  <c r="H1568" i="4"/>
  <c r="F1568" i="4"/>
  <c r="E1568" i="4"/>
  <c r="AB1572" i="4"/>
  <c r="U1572" i="4"/>
  <c r="T1572" i="4"/>
  <c r="S1572" i="4"/>
  <c r="Q1572" i="4"/>
  <c r="R1572" i="4"/>
  <c r="O1572" i="4"/>
  <c r="P1572" i="4"/>
  <c r="N1572" i="4"/>
  <c r="L1572" i="4"/>
  <c r="M1572" i="4"/>
  <c r="K1572" i="4"/>
  <c r="I1572" i="4"/>
  <c r="G1572" i="4"/>
  <c r="J1572" i="4"/>
  <c r="H1572" i="4"/>
  <c r="F1572" i="4"/>
  <c r="E1572" i="4"/>
  <c r="AB1576" i="4"/>
  <c r="U1576" i="4"/>
  <c r="T1576" i="4"/>
  <c r="S1576" i="4"/>
  <c r="Q1576" i="4"/>
  <c r="R1576" i="4"/>
  <c r="O1576" i="4"/>
  <c r="P1576" i="4"/>
  <c r="N1576" i="4"/>
  <c r="L1576" i="4"/>
  <c r="M1576" i="4"/>
  <c r="K1576" i="4"/>
  <c r="I1576" i="4"/>
  <c r="G1576" i="4"/>
  <c r="J1576" i="4"/>
  <c r="H1576" i="4"/>
  <c r="F1576" i="4"/>
  <c r="E1576" i="4"/>
  <c r="AB1580" i="4"/>
  <c r="U1580" i="4"/>
  <c r="T1580" i="4"/>
  <c r="S1580" i="4"/>
  <c r="Q1580" i="4"/>
  <c r="R1580" i="4"/>
  <c r="O1580" i="4"/>
  <c r="P1580" i="4"/>
  <c r="N1580" i="4"/>
  <c r="L1580" i="4"/>
  <c r="M1580" i="4"/>
  <c r="K1580" i="4"/>
  <c r="I1580" i="4"/>
  <c r="G1580" i="4"/>
  <c r="J1580" i="4"/>
  <c r="H1580" i="4"/>
  <c r="F1580" i="4"/>
  <c r="E1580" i="4"/>
  <c r="AB1584" i="4"/>
  <c r="U1584" i="4"/>
  <c r="T1584" i="4"/>
  <c r="S1584" i="4"/>
  <c r="Q1584" i="4"/>
  <c r="R1584" i="4"/>
  <c r="O1584" i="4"/>
  <c r="P1584" i="4"/>
  <c r="N1584" i="4"/>
  <c r="L1584" i="4"/>
  <c r="M1584" i="4"/>
  <c r="K1584" i="4"/>
  <c r="I1584" i="4"/>
  <c r="G1584" i="4"/>
  <c r="J1584" i="4"/>
  <c r="H1584" i="4"/>
  <c r="F1584" i="4"/>
  <c r="E1584" i="4"/>
  <c r="AB1588" i="4"/>
  <c r="U1588" i="4"/>
  <c r="T1588" i="4"/>
  <c r="S1588" i="4"/>
  <c r="Q1588" i="4"/>
  <c r="R1588" i="4"/>
  <c r="O1588" i="4"/>
  <c r="P1588" i="4"/>
  <c r="N1588" i="4"/>
  <c r="L1588" i="4"/>
  <c r="M1588" i="4"/>
  <c r="K1588" i="4"/>
  <c r="I1588" i="4"/>
  <c r="G1588" i="4"/>
  <c r="J1588" i="4"/>
  <c r="H1588" i="4"/>
  <c r="F1588" i="4"/>
  <c r="E1588" i="4"/>
  <c r="AB1592" i="4"/>
  <c r="U1592" i="4"/>
  <c r="T1592" i="4"/>
  <c r="S1592" i="4"/>
  <c r="Q1592" i="4"/>
  <c r="R1592" i="4"/>
  <c r="O1592" i="4"/>
  <c r="P1592" i="4"/>
  <c r="N1592" i="4"/>
  <c r="L1592" i="4"/>
  <c r="M1592" i="4"/>
  <c r="K1592" i="4"/>
  <c r="I1592" i="4"/>
  <c r="G1592" i="4"/>
  <c r="J1592" i="4"/>
  <c r="H1592" i="4"/>
  <c r="F1592" i="4"/>
  <c r="E1592" i="4"/>
  <c r="AB1596" i="4"/>
  <c r="U1596" i="4"/>
  <c r="T1596" i="4"/>
  <c r="S1596" i="4"/>
  <c r="Q1596" i="4"/>
  <c r="R1596" i="4"/>
  <c r="O1596" i="4"/>
  <c r="P1596" i="4"/>
  <c r="N1596" i="4"/>
  <c r="L1596" i="4"/>
  <c r="M1596" i="4"/>
  <c r="K1596" i="4"/>
  <c r="I1596" i="4"/>
  <c r="G1596" i="4"/>
  <c r="J1596" i="4"/>
  <c r="H1596" i="4"/>
  <c r="F1596" i="4"/>
  <c r="E1596" i="4"/>
  <c r="AB1600" i="4"/>
  <c r="U1600" i="4"/>
  <c r="T1600" i="4"/>
  <c r="S1600" i="4"/>
  <c r="Q1600" i="4"/>
  <c r="R1600" i="4"/>
  <c r="O1600" i="4"/>
  <c r="P1600" i="4"/>
  <c r="N1600" i="4"/>
  <c r="L1600" i="4"/>
  <c r="M1600" i="4"/>
  <c r="K1600" i="4"/>
  <c r="I1600" i="4"/>
  <c r="G1600" i="4"/>
  <c r="J1600" i="4"/>
  <c r="H1600" i="4"/>
  <c r="F1600" i="4"/>
  <c r="E1600" i="4"/>
  <c r="AB1604" i="4"/>
  <c r="U1604" i="4"/>
  <c r="T1604" i="4"/>
  <c r="S1604" i="4"/>
  <c r="Q1604" i="4"/>
  <c r="R1604" i="4"/>
  <c r="O1604" i="4"/>
  <c r="P1604" i="4"/>
  <c r="N1604" i="4"/>
  <c r="L1604" i="4"/>
  <c r="M1604" i="4"/>
  <c r="K1604" i="4"/>
  <c r="I1604" i="4"/>
  <c r="G1604" i="4"/>
  <c r="J1604" i="4"/>
  <c r="H1604" i="4"/>
  <c r="F1604" i="4"/>
  <c r="E1604" i="4"/>
  <c r="AB1608" i="4"/>
  <c r="U1608" i="4"/>
  <c r="T1608" i="4"/>
  <c r="S1608" i="4"/>
  <c r="Q1608" i="4"/>
  <c r="R1608" i="4"/>
  <c r="O1608" i="4"/>
  <c r="P1608" i="4"/>
  <c r="N1608" i="4"/>
  <c r="L1608" i="4"/>
  <c r="M1608" i="4"/>
  <c r="K1608" i="4"/>
  <c r="I1608" i="4"/>
  <c r="G1608" i="4"/>
  <c r="J1608" i="4"/>
  <c r="H1608" i="4"/>
  <c r="F1608" i="4"/>
  <c r="E1608" i="4"/>
  <c r="AB1612" i="4"/>
  <c r="U1612" i="4"/>
  <c r="T1612" i="4"/>
  <c r="S1612" i="4"/>
  <c r="Q1612" i="4"/>
  <c r="R1612" i="4"/>
  <c r="O1612" i="4"/>
  <c r="P1612" i="4"/>
  <c r="N1612" i="4"/>
  <c r="L1612" i="4"/>
  <c r="M1612" i="4"/>
  <c r="K1612" i="4"/>
  <c r="I1612" i="4"/>
  <c r="G1612" i="4"/>
  <c r="J1612" i="4"/>
  <c r="H1612" i="4"/>
  <c r="F1612" i="4"/>
  <c r="E1612" i="4"/>
  <c r="AB1616" i="4"/>
  <c r="U1616" i="4"/>
  <c r="T1616" i="4"/>
  <c r="S1616" i="4"/>
  <c r="Q1616" i="4"/>
  <c r="R1616" i="4"/>
  <c r="O1616" i="4"/>
  <c r="P1616" i="4"/>
  <c r="N1616" i="4"/>
  <c r="L1616" i="4"/>
  <c r="M1616" i="4"/>
  <c r="K1616" i="4"/>
  <c r="I1616" i="4"/>
  <c r="G1616" i="4"/>
  <c r="J1616" i="4"/>
  <c r="H1616" i="4"/>
  <c r="F1616" i="4"/>
  <c r="E1616" i="4"/>
  <c r="AB1620" i="4"/>
  <c r="U1620" i="4"/>
  <c r="T1620" i="4"/>
  <c r="S1620" i="4"/>
  <c r="Q1620" i="4"/>
  <c r="R1620" i="4"/>
  <c r="O1620" i="4"/>
  <c r="P1620" i="4"/>
  <c r="N1620" i="4"/>
  <c r="L1620" i="4"/>
  <c r="M1620" i="4"/>
  <c r="K1620" i="4"/>
  <c r="I1620" i="4"/>
  <c r="G1620" i="4"/>
  <c r="J1620" i="4"/>
  <c r="H1620" i="4"/>
  <c r="F1620" i="4"/>
  <c r="E1620" i="4"/>
  <c r="AB1624" i="4"/>
  <c r="U1624" i="4"/>
  <c r="T1624" i="4"/>
  <c r="S1624" i="4"/>
  <c r="Q1624" i="4"/>
  <c r="R1624" i="4"/>
  <c r="O1624" i="4"/>
  <c r="P1624" i="4"/>
  <c r="N1624" i="4"/>
  <c r="L1624" i="4"/>
  <c r="M1624" i="4"/>
  <c r="K1624" i="4"/>
  <c r="I1624" i="4"/>
  <c r="G1624" i="4"/>
  <c r="J1624" i="4"/>
  <c r="H1624" i="4"/>
  <c r="F1624" i="4"/>
  <c r="E1624" i="4"/>
  <c r="AB1628" i="4"/>
  <c r="U1628" i="4"/>
  <c r="T1628" i="4"/>
  <c r="S1628" i="4"/>
  <c r="Q1628" i="4"/>
  <c r="R1628" i="4"/>
  <c r="O1628" i="4"/>
  <c r="P1628" i="4"/>
  <c r="N1628" i="4"/>
  <c r="L1628" i="4"/>
  <c r="M1628" i="4"/>
  <c r="K1628" i="4"/>
  <c r="I1628" i="4"/>
  <c r="G1628" i="4"/>
  <c r="J1628" i="4"/>
  <c r="H1628" i="4"/>
  <c r="F1628" i="4"/>
  <c r="E1628" i="4"/>
  <c r="AB1632" i="4"/>
  <c r="U1632" i="4"/>
  <c r="T1632" i="4"/>
  <c r="S1632" i="4"/>
  <c r="Q1632" i="4"/>
  <c r="R1632" i="4"/>
  <c r="O1632" i="4"/>
  <c r="P1632" i="4"/>
  <c r="N1632" i="4"/>
  <c r="L1632" i="4"/>
  <c r="M1632" i="4"/>
  <c r="K1632" i="4"/>
  <c r="I1632" i="4"/>
  <c r="G1632" i="4"/>
  <c r="J1632" i="4"/>
  <c r="H1632" i="4"/>
  <c r="F1632" i="4"/>
  <c r="E1632" i="4"/>
  <c r="AB1636" i="4"/>
  <c r="U1636" i="4"/>
  <c r="T1636" i="4"/>
  <c r="S1636" i="4"/>
  <c r="Q1636" i="4"/>
  <c r="R1636" i="4"/>
  <c r="O1636" i="4"/>
  <c r="P1636" i="4"/>
  <c r="N1636" i="4"/>
  <c r="L1636" i="4"/>
  <c r="M1636" i="4"/>
  <c r="K1636" i="4"/>
  <c r="I1636" i="4"/>
  <c r="G1636" i="4"/>
  <c r="J1636" i="4"/>
  <c r="H1636" i="4"/>
  <c r="F1636" i="4"/>
  <c r="E1636" i="4"/>
  <c r="AB1640" i="4"/>
  <c r="U1640" i="4"/>
  <c r="T1640" i="4"/>
  <c r="S1640" i="4"/>
  <c r="Q1640" i="4"/>
  <c r="R1640" i="4"/>
  <c r="O1640" i="4"/>
  <c r="P1640" i="4"/>
  <c r="N1640" i="4"/>
  <c r="L1640" i="4"/>
  <c r="M1640" i="4"/>
  <c r="K1640" i="4"/>
  <c r="I1640" i="4"/>
  <c r="G1640" i="4"/>
  <c r="J1640" i="4"/>
  <c r="H1640" i="4"/>
  <c r="F1640" i="4"/>
  <c r="E1640" i="4"/>
  <c r="AB1644" i="4"/>
  <c r="U1644" i="4"/>
  <c r="T1644" i="4"/>
  <c r="S1644" i="4"/>
  <c r="Q1644" i="4"/>
  <c r="R1644" i="4"/>
  <c r="O1644" i="4"/>
  <c r="P1644" i="4"/>
  <c r="N1644" i="4"/>
  <c r="L1644" i="4"/>
  <c r="M1644" i="4"/>
  <c r="K1644" i="4"/>
  <c r="I1644" i="4"/>
  <c r="G1644" i="4"/>
  <c r="J1644" i="4"/>
  <c r="H1644" i="4"/>
  <c r="F1644" i="4"/>
  <c r="E1644" i="4"/>
  <c r="AB1648" i="4"/>
  <c r="U1648" i="4"/>
  <c r="T1648" i="4"/>
  <c r="S1648" i="4"/>
  <c r="Q1648" i="4"/>
  <c r="R1648" i="4"/>
  <c r="O1648" i="4"/>
  <c r="P1648" i="4"/>
  <c r="N1648" i="4"/>
  <c r="L1648" i="4"/>
  <c r="M1648" i="4"/>
  <c r="K1648" i="4"/>
  <c r="I1648" i="4"/>
  <c r="G1648" i="4"/>
  <c r="J1648" i="4"/>
  <c r="H1648" i="4"/>
  <c r="F1648" i="4"/>
  <c r="E1648" i="4"/>
  <c r="AB1652" i="4"/>
  <c r="U1652" i="4"/>
  <c r="T1652" i="4"/>
  <c r="S1652" i="4"/>
  <c r="Q1652" i="4"/>
  <c r="R1652" i="4"/>
  <c r="O1652" i="4"/>
  <c r="P1652" i="4"/>
  <c r="N1652" i="4"/>
  <c r="L1652" i="4"/>
  <c r="M1652" i="4"/>
  <c r="K1652" i="4"/>
  <c r="I1652" i="4"/>
  <c r="G1652" i="4"/>
  <c r="J1652" i="4"/>
  <c r="H1652" i="4"/>
  <c r="F1652" i="4"/>
  <c r="E1652" i="4"/>
  <c r="AB1656" i="4"/>
  <c r="U1656" i="4"/>
  <c r="T1656" i="4"/>
  <c r="S1656" i="4"/>
  <c r="Q1656" i="4"/>
  <c r="R1656" i="4"/>
  <c r="O1656" i="4"/>
  <c r="P1656" i="4"/>
  <c r="N1656" i="4"/>
  <c r="L1656" i="4"/>
  <c r="M1656" i="4"/>
  <c r="K1656" i="4"/>
  <c r="I1656" i="4"/>
  <c r="G1656" i="4"/>
  <c r="J1656" i="4"/>
  <c r="H1656" i="4"/>
  <c r="F1656" i="4"/>
  <c r="E1656" i="4"/>
  <c r="AB1660" i="4"/>
  <c r="U1660" i="4"/>
  <c r="T1660" i="4"/>
  <c r="S1660" i="4"/>
  <c r="Q1660" i="4"/>
  <c r="R1660" i="4"/>
  <c r="O1660" i="4"/>
  <c r="P1660" i="4"/>
  <c r="N1660" i="4"/>
  <c r="L1660" i="4"/>
  <c r="M1660" i="4"/>
  <c r="K1660" i="4"/>
  <c r="I1660" i="4"/>
  <c r="G1660" i="4"/>
  <c r="J1660" i="4"/>
  <c r="H1660" i="4"/>
  <c r="F1660" i="4"/>
  <c r="E1660" i="4"/>
  <c r="AB1664" i="4"/>
  <c r="U1664" i="4"/>
  <c r="T1664" i="4"/>
  <c r="S1664" i="4"/>
  <c r="Q1664" i="4"/>
  <c r="R1664" i="4"/>
  <c r="O1664" i="4"/>
  <c r="P1664" i="4"/>
  <c r="N1664" i="4"/>
  <c r="L1664" i="4"/>
  <c r="M1664" i="4"/>
  <c r="K1664" i="4"/>
  <c r="I1664" i="4"/>
  <c r="G1664" i="4"/>
  <c r="J1664" i="4"/>
  <c r="H1664" i="4"/>
  <c r="F1664" i="4"/>
  <c r="E1664" i="4"/>
  <c r="AB1668" i="4"/>
  <c r="U1668" i="4"/>
  <c r="T1668" i="4"/>
  <c r="S1668" i="4"/>
  <c r="Q1668" i="4"/>
  <c r="R1668" i="4"/>
  <c r="O1668" i="4"/>
  <c r="P1668" i="4"/>
  <c r="N1668" i="4"/>
  <c r="L1668" i="4"/>
  <c r="M1668" i="4"/>
  <c r="K1668" i="4"/>
  <c r="I1668" i="4"/>
  <c r="G1668" i="4"/>
  <c r="J1668" i="4"/>
  <c r="H1668" i="4"/>
  <c r="F1668" i="4"/>
  <c r="E1668" i="4"/>
  <c r="AB1672" i="4"/>
  <c r="U1672" i="4"/>
  <c r="T1672" i="4"/>
  <c r="S1672" i="4"/>
  <c r="Q1672" i="4"/>
  <c r="R1672" i="4"/>
  <c r="O1672" i="4"/>
  <c r="P1672" i="4"/>
  <c r="N1672" i="4"/>
  <c r="L1672" i="4"/>
  <c r="M1672" i="4"/>
  <c r="K1672" i="4"/>
  <c r="I1672" i="4"/>
  <c r="G1672" i="4"/>
  <c r="J1672" i="4"/>
  <c r="H1672" i="4"/>
  <c r="F1672" i="4"/>
  <c r="E1672" i="4"/>
  <c r="AB1676" i="4"/>
  <c r="U1676" i="4"/>
  <c r="T1676" i="4"/>
  <c r="S1676" i="4"/>
  <c r="Q1676" i="4"/>
  <c r="R1676" i="4"/>
  <c r="O1676" i="4"/>
  <c r="P1676" i="4"/>
  <c r="N1676" i="4"/>
  <c r="L1676" i="4"/>
  <c r="M1676" i="4"/>
  <c r="K1676" i="4"/>
  <c r="I1676" i="4"/>
  <c r="G1676" i="4"/>
  <c r="J1676" i="4"/>
  <c r="H1676" i="4"/>
  <c r="F1676" i="4"/>
  <c r="E1676" i="4"/>
  <c r="AB1680" i="4"/>
  <c r="U1680" i="4"/>
  <c r="T1680" i="4"/>
  <c r="S1680" i="4"/>
  <c r="Q1680" i="4"/>
  <c r="R1680" i="4"/>
  <c r="O1680" i="4"/>
  <c r="P1680" i="4"/>
  <c r="N1680" i="4"/>
  <c r="L1680" i="4"/>
  <c r="M1680" i="4"/>
  <c r="K1680" i="4"/>
  <c r="I1680" i="4"/>
  <c r="G1680" i="4"/>
  <c r="J1680" i="4"/>
  <c r="H1680" i="4"/>
  <c r="F1680" i="4"/>
  <c r="E1680" i="4"/>
  <c r="AB1684" i="4"/>
  <c r="U1684" i="4"/>
  <c r="T1684" i="4"/>
  <c r="S1684" i="4"/>
  <c r="Q1684" i="4"/>
  <c r="R1684" i="4"/>
  <c r="O1684" i="4"/>
  <c r="P1684" i="4"/>
  <c r="N1684" i="4"/>
  <c r="L1684" i="4"/>
  <c r="M1684" i="4"/>
  <c r="K1684" i="4"/>
  <c r="I1684" i="4"/>
  <c r="G1684" i="4"/>
  <c r="J1684" i="4"/>
  <c r="H1684" i="4"/>
  <c r="F1684" i="4"/>
  <c r="E1684" i="4"/>
  <c r="AB1688" i="4"/>
  <c r="U1688" i="4"/>
  <c r="T1688" i="4"/>
  <c r="S1688" i="4"/>
  <c r="Q1688" i="4"/>
  <c r="R1688" i="4"/>
  <c r="O1688" i="4"/>
  <c r="P1688" i="4"/>
  <c r="N1688" i="4"/>
  <c r="L1688" i="4"/>
  <c r="M1688" i="4"/>
  <c r="K1688" i="4"/>
  <c r="I1688" i="4"/>
  <c r="G1688" i="4"/>
  <c r="J1688" i="4"/>
  <c r="H1688" i="4"/>
  <c r="F1688" i="4"/>
  <c r="E1688" i="4"/>
  <c r="AB1692" i="4"/>
  <c r="U1692" i="4"/>
  <c r="T1692" i="4"/>
  <c r="S1692" i="4"/>
  <c r="Q1692" i="4"/>
  <c r="R1692" i="4"/>
  <c r="O1692" i="4"/>
  <c r="P1692" i="4"/>
  <c r="N1692" i="4"/>
  <c r="L1692" i="4"/>
  <c r="M1692" i="4"/>
  <c r="K1692" i="4"/>
  <c r="I1692" i="4"/>
  <c r="G1692" i="4"/>
  <c r="J1692" i="4"/>
  <c r="H1692" i="4"/>
  <c r="F1692" i="4"/>
  <c r="E1692" i="4"/>
  <c r="AB1696" i="4"/>
  <c r="U1696" i="4"/>
  <c r="T1696" i="4"/>
  <c r="S1696" i="4"/>
  <c r="Q1696" i="4"/>
  <c r="R1696" i="4"/>
  <c r="O1696" i="4"/>
  <c r="P1696" i="4"/>
  <c r="N1696" i="4"/>
  <c r="L1696" i="4"/>
  <c r="M1696" i="4"/>
  <c r="K1696" i="4"/>
  <c r="I1696" i="4"/>
  <c r="G1696" i="4"/>
  <c r="J1696" i="4"/>
  <c r="H1696" i="4"/>
  <c r="F1696" i="4"/>
  <c r="E1696" i="4"/>
  <c r="AB1700" i="4"/>
  <c r="U1700" i="4"/>
  <c r="T1700" i="4"/>
  <c r="S1700" i="4"/>
  <c r="Q1700" i="4"/>
  <c r="R1700" i="4"/>
  <c r="O1700" i="4"/>
  <c r="P1700" i="4"/>
  <c r="N1700" i="4"/>
  <c r="L1700" i="4"/>
  <c r="M1700" i="4"/>
  <c r="K1700" i="4"/>
  <c r="I1700" i="4"/>
  <c r="G1700" i="4"/>
  <c r="J1700" i="4"/>
  <c r="H1700" i="4"/>
  <c r="F1700" i="4"/>
  <c r="E1700" i="4"/>
  <c r="AB1704" i="4"/>
  <c r="U1704" i="4"/>
  <c r="T1704" i="4"/>
  <c r="S1704" i="4"/>
  <c r="Q1704" i="4"/>
  <c r="R1704" i="4"/>
  <c r="O1704" i="4"/>
  <c r="P1704" i="4"/>
  <c r="N1704" i="4"/>
  <c r="L1704" i="4"/>
  <c r="M1704" i="4"/>
  <c r="K1704" i="4"/>
  <c r="I1704" i="4"/>
  <c r="G1704" i="4"/>
  <c r="J1704" i="4"/>
  <c r="H1704" i="4"/>
  <c r="F1704" i="4"/>
  <c r="E1704" i="4"/>
  <c r="AB1708" i="4"/>
  <c r="U1708" i="4"/>
  <c r="T1708" i="4"/>
  <c r="S1708" i="4"/>
  <c r="Q1708" i="4"/>
  <c r="R1708" i="4"/>
  <c r="O1708" i="4"/>
  <c r="P1708" i="4"/>
  <c r="N1708" i="4"/>
  <c r="L1708" i="4"/>
  <c r="M1708" i="4"/>
  <c r="K1708" i="4"/>
  <c r="I1708" i="4"/>
  <c r="G1708" i="4"/>
  <c r="J1708" i="4"/>
  <c r="H1708" i="4"/>
  <c r="F1708" i="4"/>
  <c r="E1708" i="4"/>
  <c r="AB1712" i="4"/>
  <c r="U1712" i="4"/>
  <c r="T1712" i="4"/>
  <c r="S1712" i="4"/>
  <c r="Q1712" i="4"/>
  <c r="R1712" i="4"/>
  <c r="O1712" i="4"/>
  <c r="P1712" i="4"/>
  <c r="N1712" i="4"/>
  <c r="L1712" i="4"/>
  <c r="M1712" i="4"/>
  <c r="K1712" i="4"/>
  <c r="I1712" i="4"/>
  <c r="G1712" i="4"/>
  <c r="J1712" i="4"/>
  <c r="H1712" i="4"/>
  <c r="F1712" i="4"/>
  <c r="E1712" i="4"/>
  <c r="AB1716" i="4"/>
  <c r="U1716" i="4"/>
  <c r="T1716" i="4"/>
  <c r="S1716" i="4"/>
  <c r="Q1716" i="4"/>
  <c r="R1716" i="4"/>
  <c r="O1716" i="4"/>
  <c r="P1716" i="4"/>
  <c r="N1716" i="4"/>
  <c r="L1716" i="4"/>
  <c r="M1716" i="4"/>
  <c r="K1716" i="4"/>
  <c r="I1716" i="4"/>
  <c r="G1716" i="4"/>
  <c r="J1716" i="4"/>
  <c r="H1716" i="4"/>
  <c r="F1716" i="4"/>
  <c r="E1716" i="4"/>
  <c r="AB1720" i="4"/>
  <c r="U1720" i="4"/>
  <c r="T1720" i="4"/>
  <c r="S1720" i="4"/>
  <c r="Q1720" i="4"/>
  <c r="R1720" i="4"/>
  <c r="O1720" i="4"/>
  <c r="P1720" i="4"/>
  <c r="N1720" i="4"/>
  <c r="L1720" i="4"/>
  <c r="M1720" i="4"/>
  <c r="K1720" i="4"/>
  <c r="I1720" i="4"/>
  <c r="G1720" i="4"/>
  <c r="J1720" i="4"/>
  <c r="H1720" i="4"/>
  <c r="F1720" i="4"/>
  <c r="E1720" i="4"/>
  <c r="AB1724" i="4"/>
  <c r="U1724" i="4"/>
  <c r="T1724" i="4"/>
  <c r="S1724" i="4"/>
  <c r="Q1724" i="4"/>
  <c r="R1724" i="4"/>
  <c r="O1724" i="4"/>
  <c r="P1724" i="4"/>
  <c r="N1724" i="4"/>
  <c r="L1724" i="4"/>
  <c r="M1724" i="4"/>
  <c r="K1724" i="4"/>
  <c r="I1724" i="4"/>
  <c r="G1724" i="4"/>
  <c r="J1724" i="4"/>
  <c r="H1724" i="4"/>
  <c r="F1724" i="4"/>
  <c r="E1724" i="4"/>
  <c r="AB1728" i="4"/>
  <c r="U1728" i="4"/>
  <c r="T1728" i="4"/>
  <c r="S1728" i="4"/>
  <c r="Q1728" i="4"/>
  <c r="R1728" i="4"/>
  <c r="O1728" i="4"/>
  <c r="P1728" i="4"/>
  <c r="N1728" i="4"/>
  <c r="L1728" i="4"/>
  <c r="M1728" i="4"/>
  <c r="K1728" i="4"/>
  <c r="I1728" i="4"/>
  <c r="G1728" i="4"/>
  <c r="J1728" i="4"/>
  <c r="H1728" i="4"/>
  <c r="F1728" i="4"/>
  <c r="E1728" i="4"/>
  <c r="AB1732" i="4"/>
  <c r="U1732" i="4"/>
  <c r="T1732" i="4"/>
  <c r="S1732" i="4"/>
  <c r="Q1732" i="4"/>
  <c r="R1732" i="4"/>
  <c r="O1732" i="4"/>
  <c r="P1732" i="4"/>
  <c r="N1732" i="4"/>
  <c r="L1732" i="4"/>
  <c r="M1732" i="4"/>
  <c r="K1732" i="4"/>
  <c r="I1732" i="4"/>
  <c r="G1732" i="4"/>
  <c r="J1732" i="4"/>
  <c r="H1732" i="4"/>
  <c r="F1732" i="4"/>
  <c r="E1732" i="4"/>
  <c r="AB1736" i="4"/>
  <c r="U1736" i="4"/>
  <c r="T1736" i="4"/>
  <c r="S1736" i="4"/>
  <c r="Q1736" i="4"/>
  <c r="R1736" i="4"/>
  <c r="O1736" i="4"/>
  <c r="P1736" i="4"/>
  <c r="N1736" i="4"/>
  <c r="L1736" i="4"/>
  <c r="M1736" i="4"/>
  <c r="K1736" i="4"/>
  <c r="I1736" i="4"/>
  <c r="G1736" i="4"/>
  <c r="J1736" i="4"/>
  <c r="H1736" i="4"/>
  <c r="F1736" i="4"/>
  <c r="E1736" i="4"/>
  <c r="AB1740" i="4"/>
  <c r="U1740" i="4"/>
  <c r="T1740" i="4"/>
  <c r="S1740" i="4"/>
  <c r="Q1740" i="4"/>
  <c r="R1740" i="4"/>
  <c r="O1740" i="4"/>
  <c r="P1740" i="4"/>
  <c r="N1740" i="4"/>
  <c r="L1740" i="4"/>
  <c r="M1740" i="4"/>
  <c r="K1740" i="4"/>
  <c r="I1740" i="4"/>
  <c r="G1740" i="4"/>
  <c r="J1740" i="4"/>
  <c r="H1740" i="4"/>
  <c r="F1740" i="4"/>
  <c r="E1740" i="4"/>
  <c r="AB1744" i="4"/>
  <c r="U1744" i="4"/>
  <c r="T1744" i="4"/>
  <c r="S1744" i="4"/>
  <c r="Q1744" i="4"/>
  <c r="R1744" i="4"/>
  <c r="O1744" i="4"/>
  <c r="P1744" i="4"/>
  <c r="N1744" i="4"/>
  <c r="L1744" i="4"/>
  <c r="M1744" i="4"/>
  <c r="K1744" i="4"/>
  <c r="I1744" i="4"/>
  <c r="G1744" i="4"/>
  <c r="J1744" i="4"/>
  <c r="H1744" i="4"/>
  <c r="F1744" i="4"/>
  <c r="E1744" i="4"/>
  <c r="AB1748" i="4"/>
  <c r="U1748" i="4"/>
  <c r="T1748" i="4"/>
  <c r="S1748" i="4"/>
  <c r="Q1748" i="4"/>
  <c r="R1748" i="4"/>
  <c r="O1748" i="4"/>
  <c r="P1748" i="4"/>
  <c r="N1748" i="4"/>
  <c r="L1748" i="4"/>
  <c r="M1748" i="4"/>
  <c r="K1748" i="4"/>
  <c r="I1748" i="4"/>
  <c r="G1748" i="4"/>
  <c r="J1748" i="4"/>
  <c r="H1748" i="4"/>
  <c r="F1748" i="4"/>
  <c r="E1748" i="4"/>
  <c r="AB1752" i="4"/>
  <c r="U1752" i="4"/>
  <c r="T1752" i="4"/>
  <c r="S1752" i="4"/>
  <c r="Q1752" i="4"/>
  <c r="R1752" i="4"/>
  <c r="O1752" i="4"/>
  <c r="P1752" i="4"/>
  <c r="N1752" i="4"/>
  <c r="L1752" i="4"/>
  <c r="M1752" i="4"/>
  <c r="K1752" i="4"/>
  <c r="I1752" i="4"/>
  <c r="G1752" i="4"/>
  <c r="J1752" i="4"/>
  <c r="H1752" i="4"/>
  <c r="F1752" i="4"/>
  <c r="E1752" i="4"/>
  <c r="AB1756" i="4"/>
  <c r="U1756" i="4"/>
  <c r="T1756" i="4"/>
  <c r="S1756" i="4"/>
  <c r="Q1756" i="4"/>
  <c r="R1756" i="4"/>
  <c r="O1756" i="4"/>
  <c r="P1756" i="4"/>
  <c r="N1756" i="4"/>
  <c r="L1756" i="4"/>
  <c r="M1756" i="4"/>
  <c r="K1756" i="4"/>
  <c r="I1756" i="4"/>
  <c r="G1756" i="4"/>
  <c r="J1756" i="4"/>
  <c r="H1756" i="4"/>
  <c r="F1756" i="4"/>
  <c r="E1756" i="4"/>
  <c r="AB1760" i="4"/>
  <c r="U1760" i="4"/>
  <c r="T1760" i="4"/>
  <c r="S1760" i="4"/>
  <c r="Q1760" i="4"/>
  <c r="R1760" i="4"/>
  <c r="O1760" i="4"/>
  <c r="P1760" i="4"/>
  <c r="N1760" i="4"/>
  <c r="L1760" i="4"/>
  <c r="M1760" i="4"/>
  <c r="K1760" i="4"/>
  <c r="I1760" i="4"/>
  <c r="G1760" i="4"/>
  <c r="J1760" i="4"/>
  <c r="H1760" i="4"/>
  <c r="F1760" i="4"/>
  <c r="E1760" i="4"/>
  <c r="AB1764" i="4"/>
  <c r="U1764" i="4"/>
  <c r="T1764" i="4"/>
  <c r="S1764" i="4"/>
  <c r="Q1764" i="4"/>
  <c r="R1764" i="4"/>
  <c r="O1764" i="4"/>
  <c r="P1764" i="4"/>
  <c r="N1764" i="4"/>
  <c r="L1764" i="4"/>
  <c r="M1764" i="4"/>
  <c r="K1764" i="4"/>
  <c r="I1764" i="4"/>
  <c r="G1764" i="4"/>
  <c r="J1764" i="4"/>
  <c r="H1764" i="4"/>
  <c r="F1764" i="4"/>
  <c r="E1764" i="4"/>
  <c r="AB1768" i="4"/>
  <c r="U1768" i="4"/>
  <c r="T1768" i="4"/>
  <c r="S1768" i="4"/>
  <c r="Q1768" i="4"/>
  <c r="R1768" i="4"/>
  <c r="O1768" i="4"/>
  <c r="P1768" i="4"/>
  <c r="N1768" i="4"/>
  <c r="L1768" i="4"/>
  <c r="M1768" i="4"/>
  <c r="K1768" i="4"/>
  <c r="I1768" i="4"/>
  <c r="G1768" i="4"/>
  <c r="J1768" i="4"/>
  <c r="H1768" i="4"/>
  <c r="F1768" i="4"/>
  <c r="E1768" i="4"/>
  <c r="AB1772" i="4"/>
  <c r="U1772" i="4"/>
  <c r="T1772" i="4"/>
  <c r="S1772" i="4"/>
  <c r="Q1772" i="4"/>
  <c r="R1772" i="4"/>
  <c r="O1772" i="4"/>
  <c r="P1772" i="4"/>
  <c r="N1772" i="4"/>
  <c r="L1772" i="4"/>
  <c r="M1772" i="4"/>
  <c r="K1772" i="4"/>
  <c r="I1772" i="4"/>
  <c r="G1772" i="4"/>
  <c r="J1772" i="4"/>
  <c r="H1772" i="4"/>
  <c r="F1772" i="4"/>
  <c r="E1772" i="4"/>
  <c r="AB1776" i="4"/>
  <c r="U1776" i="4"/>
  <c r="T1776" i="4"/>
  <c r="S1776" i="4"/>
  <c r="Q1776" i="4"/>
  <c r="R1776" i="4"/>
  <c r="O1776" i="4"/>
  <c r="P1776" i="4"/>
  <c r="N1776" i="4"/>
  <c r="L1776" i="4"/>
  <c r="M1776" i="4"/>
  <c r="K1776" i="4"/>
  <c r="I1776" i="4"/>
  <c r="G1776" i="4"/>
  <c r="J1776" i="4"/>
  <c r="H1776" i="4"/>
  <c r="F1776" i="4"/>
  <c r="E1776" i="4"/>
  <c r="AB1780" i="4"/>
  <c r="U1780" i="4"/>
  <c r="T1780" i="4"/>
  <c r="S1780" i="4"/>
  <c r="Q1780" i="4"/>
  <c r="R1780" i="4"/>
  <c r="O1780" i="4"/>
  <c r="P1780" i="4"/>
  <c r="N1780" i="4"/>
  <c r="L1780" i="4"/>
  <c r="M1780" i="4"/>
  <c r="K1780" i="4"/>
  <c r="I1780" i="4"/>
  <c r="G1780" i="4"/>
  <c r="J1780" i="4"/>
  <c r="H1780" i="4"/>
  <c r="F1780" i="4"/>
  <c r="E1780" i="4"/>
  <c r="AB1784" i="4"/>
  <c r="U1784" i="4"/>
  <c r="T1784" i="4"/>
  <c r="S1784" i="4"/>
  <c r="Q1784" i="4"/>
  <c r="R1784" i="4"/>
  <c r="O1784" i="4"/>
  <c r="P1784" i="4"/>
  <c r="N1784" i="4"/>
  <c r="L1784" i="4"/>
  <c r="M1784" i="4"/>
  <c r="K1784" i="4"/>
  <c r="I1784" i="4"/>
  <c r="G1784" i="4"/>
  <c r="J1784" i="4"/>
  <c r="H1784" i="4"/>
  <c r="F1784" i="4"/>
  <c r="E1784" i="4"/>
  <c r="AB1788" i="4"/>
  <c r="U1788" i="4"/>
  <c r="T1788" i="4"/>
  <c r="S1788" i="4"/>
  <c r="Q1788" i="4"/>
  <c r="R1788" i="4"/>
  <c r="O1788" i="4"/>
  <c r="P1788" i="4"/>
  <c r="N1788" i="4"/>
  <c r="L1788" i="4"/>
  <c r="M1788" i="4"/>
  <c r="K1788" i="4"/>
  <c r="I1788" i="4"/>
  <c r="G1788" i="4"/>
  <c r="J1788" i="4"/>
  <c r="H1788" i="4"/>
  <c r="F1788" i="4"/>
  <c r="E1788" i="4"/>
  <c r="AB1792" i="4"/>
  <c r="U1792" i="4"/>
  <c r="T1792" i="4"/>
  <c r="S1792" i="4"/>
  <c r="Q1792" i="4"/>
  <c r="R1792" i="4"/>
  <c r="O1792" i="4"/>
  <c r="P1792" i="4"/>
  <c r="N1792" i="4"/>
  <c r="L1792" i="4"/>
  <c r="M1792" i="4"/>
  <c r="K1792" i="4"/>
  <c r="I1792" i="4"/>
  <c r="G1792" i="4"/>
  <c r="J1792" i="4"/>
  <c r="H1792" i="4"/>
  <c r="F1792" i="4"/>
  <c r="E1792" i="4"/>
  <c r="AB1796" i="4"/>
  <c r="U1796" i="4"/>
  <c r="T1796" i="4"/>
  <c r="S1796" i="4"/>
  <c r="Q1796" i="4"/>
  <c r="R1796" i="4"/>
  <c r="O1796" i="4"/>
  <c r="P1796" i="4"/>
  <c r="N1796" i="4"/>
  <c r="L1796" i="4"/>
  <c r="M1796" i="4"/>
  <c r="K1796" i="4"/>
  <c r="I1796" i="4"/>
  <c r="G1796" i="4"/>
  <c r="J1796" i="4"/>
  <c r="H1796" i="4"/>
  <c r="F1796" i="4"/>
  <c r="E1796" i="4"/>
  <c r="AB1800" i="4"/>
  <c r="U1800" i="4"/>
  <c r="T1800" i="4"/>
  <c r="S1800" i="4"/>
  <c r="Q1800" i="4"/>
  <c r="R1800" i="4"/>
  <c r="O1800" i="4"/>
  <c r="P1800" i="4"/>
  <c r="N1800" i="4"/>
  <c r="L1800" i="4"/>
  <c r="M1800" i="4"/>
  <c r="K1800" i="4"/>
  <c r="I1800" i="4"/>
  <c r="G1800" i="4"/>
  <c r="J1800" i="4"/>
  <c r="H1800" i="4"/>
  <c r="F1800" i="4"/>
  <c r="E1800" i="4"/>
  <c r="AB1804" i="4"/>
  <c r="U1804" i="4"/>
  <c r="T1804" i="4"/>
  <c r="S1804" i="4"/>
  <c r="Q1804" i="4"/>
  <c r="R1804" i="4"/>
  <c r="O1804" i="4"/>
  <c r="P1804" i="4"/>
  <c r="N1804" i="4"/>
  <c r="L1804" i="4"/>
  <c r="M1804" i="4"/>
  <c r="K1804" i="4"/>
  <c r="I1804" i="4"/>
  <c r="G1804" i="4"/>
  <c r="J1804" i="4"/>
  <c r="H1804" i="4"/>
  <c r="F1804" i="4"/>
  <c r="E1804" i="4"/>
  <c r="AB1808" i="4"/>
  <c r="U1808" i="4"/>
  <c r="T1808" i="4"/>
  <c r="S1808" i="4"/>
  <c r="Q1808" i="4"/>
  <c r="R1808" i="4"/>
  <c r="O1808" i="4"/>
  <c r="P1808" i="4"/>
  <c r="N1808" i="4"/>
  <c r="L1808" i="4"/>
  <c r="M1808" i="4"/>
  <c r="K1808" i="4"/>
  <c r="I1808" i="4"/>
  <c r="G1808" i="4"/>
  <c r="J1808" i="4"/>
  <c r="H1808" i="4"/>
  <c r="F1808" i="4"/>
  <c r="E1808" i="4"/>
  <c r="AB1812" i="4"/>
  <c r="U1812" i="4"/>
  <c r="T1812" i="4"/>
  <c r="S1812" i="4"/>
  <c r="Q1812" i="4"/>
  <c r="R1812" i="4"/>
  <c r="O1812" i="4"/>
  <c r="P1812" i="4"/>
  <c r="N1812" i="4"/>
  <c r="L1812" i="4"/>
  <c r="M1812" i="4"/>
  <c r="K1812" i="4"/>
  <c r="I1812" i="4"/>
  <c r="G1812" i="4"/>
  <c r="J1812" i="4"/>
  <c r="H1812" i="4"/>
  <c r="F1812" i="4"/>
  <c r="E1812" i="4"/>
  <c r="AB1816" i="4"/>
  <c r="U1816" i="4"/>
  <c r="T1816" i="4"/>
  <c r="S1816" i="4"/>
  <c r="Q1816" i="4"/>
  <c r="R1816" i="4"/>
  <c r="O1816" i="4"/>
  <c r="P1816" i="4"/>
  <c r="N1816" i="4"/>
  <c r="L1816" i="4"/>
  <c r="M1816" i="4"/>
  <c r="K1816" i="4"/>
  <c r="I1816" i="4"/>
  <c r="G1816" i="4"/>
  <c r="J1816" i="4"/>
  <c r="H1816" i="4"/>
  <c r="F1816" i="4"/>
  <c r="E1816" i="4"/>
  <c r="AB1820" i="4"/>
  <c r="U1820" i="4"/>
  <c r="T1820" i="4"/>
  <c r="S1820" i="4"/>
  <c r="Q1820" i="4"/>
  <c r="R1820" i="4"/>
  <c r="O1820" i="4"/>
  <c r="P1820" i="4"/>
  <c r="N1820" i="4"/>
  <c r="L1820" i="4"/>
  <c r="M1820" i="4"/>
  <c r="K1820" i="4"/>
  <c r="I1820" i="4"/>
  <c r="G1820" i="4"/>
  <c r="J1820" i="4"/>
  <c r="H1820" i="4"/>
  <c r="F1820" i="4"/>
  <c r="E1820" i="4"/>
  <c r="AB1824" i="4"/>
  <c r="U1824" i="4"/>
  <c r="T1824" i="4"/>
  <c r="S1824" i="4"/>
  <c r="Q1824" i="4"/>
  <c r="R1824" i="4"/>
  <c r="O1824" i="4"/>
  <c r="P1824" i="4"/>
  <c r="N1824" i="4"/>
  <c r="L1824" i="4"/>
  <c r="M1824" i="4"/>
  <c r="K1824" i="4"/>
  <c r="I1824" i="4"/>
  <c r="G1824" i="4"/>
  <c r="J1824" i="4"/>
  <c r="H1824" i="4"/>
  <c r="F1824" i="4"/>
  <c r="E1824" i="4"/>
  <c r="AB1828" i="4"/>
  <c r="U1828" i="4"/>
  <c r="T1828" i="4"/>
  <c r="S1828" i="4"/>
  <c r="Q1828" i="4"/>
  <c r="R1828" i="4"/>
  <c r="O1828" i="4"/>
  <c r="P1828" i="4"/>
  <c r="N1828" i="4"/>
  <c r="L1828" i="4"/>
  <c r="M1828" i="4"/>
  <c r="K1828" i="4"/>
  <c r="I1828" i="4"/>
  <c r="G1828" i="4"/>
  <c r="J1828" i="4"/>
  <c r="H1828" i="4"/>
  <c r="F1828" i="4"/>
  <c r="E1828" i="4"/>
  <c r="AB1832" i="4"/>
  <c r="U1832" i="4"/>
  <c r="T1832" i="4"/>
  <c r="S1832" i="4"/>
  <c r="Q1832" i="4"/>
  <c r="R1832" i="4"/>
  <c r="O1832" i="4"/>
  <c r="P1832" i="4"/>
  <c r="N1832" i="4"/>
  <c r="L1832" i="4"/>
  <c r="M1832" i="4"/>
  <c r="K1832" i="4"/>
  <c r="I1832" i="4"/>
  <c r="G1832" i="4"/>
  <c r="J1832" i="4"/>
  <c r="H1832" i="4"/>
  <c r="F1832" i="4"/>
  <c r="E1832" i="4"/>
  <c r="AB1836" i="4"/>
  <c r="U1836" i="4"/>
  <c r="T1836" i="4"/>
  <c r="S1836" i="4"/>
  <c r="Q1836" i="4"/>
  <c r="R1836" i="4"/>
  <c r="O1836" i="4"/>
  <c r="P1836" i="4"/>
  <c r="N1836" i="4"/>
  <c r="L1836" i="4"/>
  <c r="M1836" i="4"/>
  <c r="K1836" i="4"/>
  <c r="I1836" i="4"/>
  <c r="G1836" i="4"/>
  <c r="J1836" i="4"/>
  <c r="H1836" i="4"/>
  <c r="F1836" i="4"/>
  <c r="E1836" i="4"/>
  <c r="AB1840" i="4"/>
  <c r="U1840" i="4"/>
  <c r="T1840" i="4"/>
  <c r="S1840" i="4"/>
  <c r="Q1840" i="4"/>
  <c r="R1840" i="4"/>
  <c r="O1840" i="4"/>
  <c r="P1840" i="4"/>
  <c r="N1840" i="4"/>
  <c r="L1840" i="4"/>
  <c r="M1840" i="4"/>
  <c r="K1840" i="4"/>
  <c r="I1840" i="4"/>
  <c r="G1840" i="4"/>
  <c r="J1840" i="4"/>
  <c r="H1840" i="4"/>
  <c r="F1840" i="4"/>
  <c r="E1840" i="4"/>
  <c r="AB1844" i="4"/>
  <c r="U1844" i="4"/>
  <c r="T1844" i="4"/>
  <c r="S1844" i="4"/>
  <c r="Q1844" i="4"/>
  <c r="R1844" i="4"/>
  <c r="O1844" i="4"/>
  <c r="P1844" i="4"/>
  <c r="N1844" i="4"/>
  <c r="L1844" i="4"/>
  <c r="M1844" i="4"/>
  <c r="K1844" i="4"/>
  <c r="I1844" i="4"/>
  <c r="G1844" i="4"/>
  <c r="J1844" i="4"/>
  <c r="H1844" i="4"/>
  <c r="F1844" i="4"/>
  <c r="E1844" i="4"/>
  <c r="AB1848" i="4"/>
  <c r="U1848" i="4"/>
  <c r="T1848" i="4"/>
  <c r="S1848" i="4"/>
  <c r="Q1848" i="4"/>
  <c r="R1848" i="4"/>
  <c r="O1848" i="4"/>
  <c r="P1848" i="4"/>
  <c r="N1848" i="4"/>
  <c r="L1848" i="4"/>
  <c r="M1848" i="4"/>
  <c r="K1848" i="4"/>
  <c r="I1848" i="4"/>
  <c r="G1848" i="4"/>
  <c r="J1848" i="4"/>
  <c r="H1848" i="4"/>
  <c r="F1848" i="4"/>
  <c r="E1848" i="4"/>
  <c r="AB1850" i="4"/>
  <c r="U1850" i="4"/>
  <c r="T1850" i="4"/>
  <c r="S1850" i="4"/>
  <c r="Q1850" i="4"/>
  <c r="R1850" i="4"/>
  <c r="P1850" i="4"/>
  <c r="N1850" i="4"/>
  <c r="L1850" i="4"/>
  <c r="O1850" i="4"/>
  <c r="I1850" i="4"/>
  <c r="M1850" i="4"/>
  <c r="K1850" i="4"/>
  <c r="E1850" i="4"/>
  <c r="G1850" i="4"/>
  <c r="J1850" i="4"/>
  <c r="H1850" i="4"/>
  <c r="F1850" i="4"/>
  <c r="AB1854" i="4"/>
  <c r="U1854" i="4"/>
  <c r="T1854" i="4"/>
  <c r="S1854" i="4"/>
  <c r="Q1854" i="4"/>
  <c r="R1854" i="4"/>
  <c r="P1854" i="4"/>
  <c r="N1854" i="4"/>
  <c r="L1854" i="4"/>
  <c r="O1854" i="4"/>
  <c r="I1854" i="4"/>
  <c r="M1854" i="4"/>
  <c r="K1854" i="4"/>
  <c r="E1854" i="4"/>
  <c r="G1854" i="4"/>
  <c r="J1854" i="4"/>
  <c r="H1854" i="4"/>
  <c r="F1854" i="4"/>
  <c r="AB1858" i="4"/>
  <c r="U1858" i="4"/>
  <c r="T1858" i="4"/>
  <c r="S1858" i="4"/>
  <c r="Q1858" i="4"/>
  <c r="R1858" i="4"/>
  <c r="P1858" i="4"/>
  <c r="N1858" i="4"/>
  <c r="L1858" i="4"/>
  <c r="O1858" i="4"/>
  <c r="I1858" i="4"/>
  <c r="M1858" i="4"/>
  <c r="K1858" i="4"/>
  <c r="E1858" i="4"/>
  <c r="G1858" i="4"/>
  <c r="J1858" i="4"/>
  <c r="H1858" i="4"/>
  <c r="F1858" i="4"/>
  <c r="AB1862" i="4"/>
  <c r="U1862" i="4"/>
  <c r="T1862" i="4"/>
  <c r="S1862" i="4"/>
  <c r="Q1862" i="4"/>
  <c r="R1862" i="4"/>
  <c r="P1862" i="4"/>
  <c r="N1862" i="4"/>
  <c r="L1862" i="4"/>
  <c r="O1862" i="4"/>
  <c r="I1862" i="4"/>
  <c r="M1862" i="4"/>
  <c r="K1862" i="4"/>
  <c r="E1862" i="4"/>
  <c r="G1862" i="4"/>
  <c r="J1862" i="4"/>
  <c r="H1862" i="4"/>
  <c r="F1862" i="4"/>
  <c r="AB1866" i="4"/>
  <c r="U1866" i="4"/>
  <c r="T1866" i="4"/>
  <c r="S1866" i="4"/>
  <c r="Q1866" i="4"/>
  <c r="R1866" i="4"/>
  <c r="P1866" i="4"/>
  <c r="N1866" i="4"/>
  <c r="L1866" i="4"/>
  <c r="O1866" i="4"/>
  <c r="I1866" i="4"/>
  <c r="M1866" i="4"/>
  <c r="K1866" i="4"/>
  <c r="E1866" i="4"/>
  <c r="G1866" i="4"/>
  <c r="J1866" i="4"/>
  <c r="H1866" i="4"/>
  <c r="F1866" i="4"/>
  <c r="AB1870" i="4"/>
  <c r="U1870" i="4"/>
  <c r="T1870" i="4"/>
  <c r="S1870" i="4"/>
  <c r="Q1870" i="4"/>
  <c r="R1870" i="4"/>
  <c r="P1870" i="4"/>
  <c r="N1870" i="4"/>
  <c r="L1870" i="4"/>
  <c r="O1870" i="4"/>
  <c r="I1870" i="4"/>
  <c r="M1870" i="4"/>
  <c r="K1870" i="4"/>
  <c r="E1870" i="4"/>
  <c r="G1870" i="4"/>
  <c r="J1870" i="4"/>
  <c r="H1870" i="4"/>
  <c r="F1870" i="4"/>
  <c r="AB1874" i="4"/>
  <c r="U1874" i="4"/>
  <c r="T1874" i="4"/>
  <c r="S1874" i="4"/>
  <c r="Q1874" i="4"/>
  <c r="R1874" i="4"/>
  <c r="P1874" i="4"/>
  <c r="N1874" i="4"/>
  <c r="L1874" i="4"/>
  <c r="O1874" i="4"/>
  <c r="I1874" i="4"/>
  <c r="M1874" i="4"/>
  <c r="K1874" i="4"/>
  <c r="E1874" i="4"/>
  <c r="G1874" i="4"/>
  <c r="J1874" i="4"/>
  <c r="H1874" i="4"/>
  <c r="F1874" i="4"/>
  <c r="AB1878" i="4"/>
  <c r="U1878" i="4"/>
  <c r="T1878" i="4"/>
  <c r="S1878" i="4"/>
  <c r="Q1878" i="4"/>
  <c r="R1878" i="4"/>
  <c r="P1878" i="4"/>
  <c r="N1878" i="4"/>
  <c r="L1878" i="4"/>
  <c r="O1878" i="4"/>
  <c r="I1878" i="4"/>
  <c r="M1878" i="4"/>
  <c r="K1878" i="4"/>
  <c r="E1878" i="4"/>
  <c r="G1878" i="4"/>
  <c r="J1878" i="4"/>
  <c r="H1878" i="4"/>
  <c r="F1878" i="4"/>
  <c r="AB1882" i="4"/>
  <c r="U1882" i="4"/>
  <c r="T1882" i="4"/>
  <c r="S1882" i="4"/>
  <c r="Q1882" i="4"/>
  <c r="R1882" i="4"/>
  <c r="P1882" i="4"/>
  <c r="N1882" i="4"/>
  <c r="L1882" i="4"/>
  <c r="O1882" i="4"/>
  <c r="I1882" i="4"/>
  <c r="M1882" i="4"/>
  <c r="K1882" i="4"/>
  <c r="E1882" i="4"/>
  <c r="G1882" i="4"/>
  <c r="J1882" i="4"/>
  <c r="H1882" i="4"/>
  <c r="F1882" i="4"/>
  <c r="AB1886" i="4"/>
  <c r="U1886" i="4"/>
  <c r="T1886" i="4"/>
  <c r="S1886" i="4"/>
  <c r="Q1886" i="4"/>
  <c r="R1886" i="4"/>
  <c r="P1886" i="4"/>
  <c r="N1886" i="4"/>
  <c r="L1886" i="4"/>
  <c r="O1886" i="4"/>
  <c r="I1886" i="4"/>
  <c r="M1886" i="4"/>
  <c r="K1886" i="4"/>
  <c r="E1886" i="4"/>
  <c r="G1886" i="4"/>
  <c r="J1886" i="4"/>
  <c r="H1886" i="4"/>
  <c r="F1886" i="4"/>
  <c r="AB1888" i="4"/>
  <c r="U1888" i="4"/>
  <c r="T1888" i="4"/>
  <c r="S1888" i="4"/>
  <c r="Q1888" i="4"/>
  <c r="R1888" i="4"/>
  <c r="O1888" i="4"/>
  <c r="P1888" i="4"/>
  <c r="N1888" i="4"/>
  <c r="L1888" i="4"/>
  <c r="M1888" i="4"/>
  <c r="K1888" i="4"/>
  <c r="I1888" i="4"/>
  <c r="G1888" i="4"/>
  <c r="J1888" i="4"/>
  <c r="H1888" i="4"/>
  <c r="F1888" i="4"/>
  <c r="E1888" i="4"/>
  <c r="AB1892" i="4"/>
  <c r="U1892" i="4"/>
  <c r="T1892" i="4"/>
  <c r="S1892" i="4"/>
  <c r="Q1892" i="4"/>
  <c r="R1892" i="4"/>
  <c r="O1892" i="4"/>
  <c r="P1892" i="4"/>
  <c r="N1892" i="4"/>
  <c r="L1892" i="4"/>
  <c r="M1892" i="4"/>
  <c r="K1892" i="4"/>
  <c r="I1892" i="4"/>
  <c r="G1892" i="4"/>
  <c r="J1892" i="4"/>
  <c r="H1892" i="4"/>
  <c r="F1892" i="4"/>
  <c r="E1892" i="4"/>
  <c r="AB1896" i="4"/>
  <c r="U1896" i="4"/>
  <c r="T1896" i="4"/>
  <c r="S1896" i="4"/>
  <c r="Q1896" i="4"/>
  <c r="R1896" i="4"/>
  <c r="O1896" i="4"/>
  <c r="P1896" i="4"/>
  <c r="N1896" i="4"/>
  <c r="L1896" i="4"/>
  <c r="M1896" i="4"/>
  <c r="K1896" i="4"/>
  <c r="I1896" i="4"/>
  <c r="G1896" i="4"/>
  <c r="J1896" i="4"/>
  <c r="H1896" i="4"/>
  <c r="F1896" i="4"/>
  <c r="E1896" i="4"/>
  <c r="AB1900" i="4"/>
  <c r="U1900" i="4"/>
  <c r="T1900" i="4"/>
  <c r="S1900" i="4"/>
  <c r="Q1900" i="4"/>
  <c r="R1900" i="4"/>
  <c r="O1900" i="4"/>
  <c r="P1900" i="4"/>
  <c r="N1900" i="4"/>
  <c r="L1900" i="4"/>
  <c r="M1900" i="4"/>
  <c r="K1900" i="4"/>
  <c r="I1900" i="4"/>
  <c r="G1900" i="4"/>
  <c r="J1900" i="4"/>
  <c r="H1900" i="4"/>
  <c r="F1900" i="4"/>
  <c r="E1900" i="4"/>
  <c r="AB1904" i="4"/>
  <c r="U1904" i="4"/>
  <c r="T1904" i="4"/>
  <c r="S1904" i="4"/>
  <c r="Q1904" i="4"/>
  <c r="R1904" i="4"/>
  <c r="O1904" i="4"/>
  <c r="P1904" i="4"/>
  <c r="N1904" i="4"/>
  <c r="L1904" i="4"/>
  <c r="M1904" i="4"/>
  <c r="K1904" i="4"/>
  <c r="I1904" i="4"/>
  <c r="G1904" i="4"/>
  <c r="J1904" i="4"/>
  <c r="H1904" i="4"/>
  <c r="F1904" i="4"/>
  <c r="E1904" i="4"/>
  <c r="AB1908" i="4"/>
  <c r="U1908" i="4"/>
  <c r="T1908" i="4"/>
  <c r="S1908" i="4"/>
  <c r="Q1908" i="4"/>
  <c r="R1908" i="4"/>
  <c r="O1908" i="4"/>
  <c r="P1908" i="4"/>
  <c r="N1908" i="4"/>
  <c r="L1908" i="4"/>
  <c r="M1908" i="4"/>
  <c r="K1908" i="4"/>
  <c r="I1908" i="4"/>
  <c r="G1908" i="4"/>
  <c r="J1908" i="4"/>
  <c r="H1908" i="4"/>
  <c r="F1908" i="4"/>
  <c r="E1908" i="4"/>
  <c r="AB1912" i="4"/>
  <c r="U1912" i="4"/>
  <c r="T1912" i="4"/>
  <c r="S1912" i="4"/>
  <c r="Q1912" i="4"/>
  <c r="R1912" i="4"/>
  <c r="O1912" i="4"/>
  <c r="P1912" i="4"/>
  <c r="N1912" i="4"/>
  <c r="L1912" i="4"/>
  <c r="M1912" i="4"/>
  <c r="K1912" i="4"/>
  <c r="I1912" i="4"/>
  <c r="G1912" i="4"/>
  <c r="J1912" i="4"/>
  <c r="H1912" i="4"/>
  <c r="F1912" i="4"/>
  <c r="E1912" i="4"/>
  <c r="AB1916" i="4"/>
  <c r="U1916" i="4"/>
  <c r="T1916" i="4"/>
  <c r="S1916" i="4"/>
  <c r="Q1916" i="4"/>
  <c r="R1916" i="4"/>
  <c r="O1916" i="4"/>
  <c r="P1916" i="4"/>
  <c r="N1916" i="4"/>
  <c r="L1916" i="4"/>
  <c r="M1916" i="4"/>
  <c r="K1916" i="4"/>
  <c r="I1916" i="4"/>
  <c r="G1916" i="4"/>
  <c r="J1916" i="4"/>
  <c r="H1916" i="4"/>
  <c r="F1916" i="4"/>
  <c r="E1916" i="4"/>
  <c r="AB1920" i="4"/>
  <c r="U1920" i="4"/>
  <c r="T1920" i="4"/>
  <c r="S1920" i="4"/>
  <c r="Q1920" i="4"/>
  <c r="R1920" i="4"/>
  <c r="O1920" i="4"/>
  <c r="P1920" i="4"/>
  <c r="N1920" i="4"/>
  <c r="L1920" i="4"/>
  <c r="M1920" i="4"/>
  <c r="K1920" i="4"/>
  <c r="I1920" i="4"/>
  <c r="G1920" i="4"/>
  <c r="J1920" i="4"/>
  <c r="H1920" i="4"/>
  <c r="F1920" i="4"/>
  <c r="E1920" i="4"/>
  <c r="AB1924" i="4"/>
  <c r="U1924" i="4"/>
  <c r="T1924" i="4"/>
  <c r="S1924" i="4"/>
  <c r="Q1924" i="4"/>
  <c r="R1924" i="4"/>
  <c r="O1924" i="4"/>
  <c r="P1924" i="4"/>
  <c r="N1924" i="4"/>
  <c r="L1924" i="4"/>
  <c r="M1924" i="4"/>
  <c r="K1924" i="4"/>
  <c r="I1924" i="4"/>
  <c r="G1924" i="4"/>
  <c r="J1924" i="4"/>
  <c r="H1924" i="4"/>
  <c r="F1924" i="4"/>
  <c r="E1924" i="4"/>
  <c r="AB1928" i="4"/>
  <c r="U1928" i="4"/>
  <c r="T1928" i="4"/>
  <c r="S1928" i="4"/>
  <c r="Q1928" i="4"/>
  <c r="R1928" i="4"/>
  <c r="O1928" i="4"/>
  <c r="P1928" i="4"/>
  <c r="N1928" i="4"/>
  <c r="L1928" i="4"/>
  <c r="M1928" i="4"/>
  <c r="K1928" i="4"/>
  <c r="I1928" i="4"/>
  <c r="G1928" i="4"/>
  <c r="J1928" i="4"/>
  <c r="H1928" i="4"/>
  <c r="F1928" i="4"/>
  <c r="E1928" i="4"/>
  <c r="AB1932" i="4"/>
  <c r="U1932" i="4"/>
  <c r="T1932" i="4"/>
  <c r="S1932" i="4"/>
  <c r="Q1932" i="4"/>
  <c r="R1932" i="4"/>
  <c r="O1932" i="4"/>
  <c r="P1932" i="4"/>
  <c r="N1932" i="4"/>
  <c r="L1932" i="4"/>
  <c r="M1932" i="4"/>
  <c r="K1932" i="4"/>
  <c r="I1932" i="4"/>
  <c r="G1932" i="4"/>
  <c r="J1932" i="4"/>
  <c r="H1932" i="4"/>
  <c r="F1932" i="4"/>
  <c r="E1932" i="4"/>
  <c r="AB1936" i="4"/>
  <c r="U1936" i="4"/>
  <c r="T1936" i="4"/>
  <c r="S1936" i="4"/>
  <c r="Q1936" i="4"/>
  <c r="R1936" i="4"/>
  <c r="O1936" i="4"/>
  <c r="P1936" i="4"/>
  <c r="N1936" i="4"/>
  <c r="L1936" i="4"/>
  <c r="M1936" i="4"/>
  <c r="K1936" i="4"/>
  <c r="I1936" i="4"/>
  <c r="G1936" i="4"/>
  <c r="J1936" i="4"/>
  <c r="H1936" i="4"/>
  <c r="F1936" i="4"/>
  <c r="E1936" i="4"/>
  <c r="AB1940" i="4"/>
  <c r="U1940" i="4"/>
  <c r="T1940" i="4"/>
  <c r="S1940" i="4"/>
  <c r="Q1940" i="4"/>
  <c r="R1940" i="4"/>
  <c r="O1940" i="4"/>
  <c r="P1940" i="4"/>
  <c r="N1940" i="4"/>
  <c r="L1940" i="4"/>
  <c r="M1940" i="4"/>
  <c r="K1940" i="4"/>
  <c r="I1940" i="4"/>
  <c r="G1940" i="4"/>
  <c r="J1940" i="4"/>
  <c r="H1940" i="4"/>
  <c r="F1940" i="4"/>
  <c r="E1940" i="4"/>
  <c r="AB1944" i="4"/>
  <c r="U1944" i="4"/>
  <c r="T1944" i="4"/>
  <c r="S1944" i="4"/>
  <c r="Q1944" i="4"/>
  <c r="R1944" i="4"/>
  <c r="O1944" i="4"/>
  <c r="P1944" i="4"/>
  <c r="N1944" i="4"/>
  <c r="L1944" i="4"/>
  <c r="M1944" i="4"/>
  <c r="K1944" i="4"/>
  <c r="I1944" i="4"/>
  <c r="G1944" i="4"/>
  <c r="J1944" i="4"/>
  <c r="H1944" i="4"/>
  <c r="F1944" i="4"/>
  <c r="E1944" i="4"/>
  <c r="AB1948" i="4"/>
  <c r="U1948" i="4"/>
  <c r="T1948" i="4"/>
  <c r="S1948" i="4"/>
  <c r="Q1948" i="4"/>
  <c r="R1948" i="4"/>
  <c r="O1948" i="4"/>
  <c r="P1948" i="4"/>
  <c r="N1948" i="4"/>
  <c r="L1948" i="4"/>
  <c r="M1948" i="4"/>
  <c r="K1948" i="4"/>
  <c r="I1948" i="4"/>
  <c r="G1948" i="4"/>
  <c r="J1948" i="4"/>
  <c r="H1948" i="4"/>
  <c r="F1948" i="4"/>
  <c r="E1948" i="4"/>
  <c r="AB1952" i="4"/>
  <c r="U1952" i="4"/>
  <c r="T1952" i="4"/>
  <c r="S1952" i="4"/>
  <c r="Q1952" i="4"/>
  <c r="R1952" i="4"/>
  <c r="O1952" i="4"/>
  <c r="P1952" i="4"/>
  <c r="N1952" i="4"/>
  <c r="L1952" i="4"/>
  <c r="M1952" i="4"/>
  <c r="K1952" i="4"/>
  <c r="I1952" i="4"/>
  <c r="G1952" i="4"/>
  <c r="J1952" i="4"/>
  <c r="H1952" i="4"/>
  <c r="F1952" i="4"/>
  <c r="E1952" i="4"/>
  <c r="AB1958" i="4"/>
  <c r="U1958" i="4"/>
  <c r="T1958" i="4"/>
  <c r="S1958" i="4"/>
  <c r="Q1958" i="4"/>
  <c r="R1958" i="4"/>
  <c r="P1958" i="4"/>
  <c r="N1958" i="4"/>
  <c r="L1958" i="4"/>
  <c r="O1958" i="4"/>
  <c r="I1958" i="4"/>
  <c r="M1958" i="4"/>
  <c r="K1958" i="4"/>
  <c r="E1958" i="4"/>
  <c r="G1958" i="4"/>
  <c r="J1958" i="4"/>
  <c r="H1958" i="4"/>
  <c r="F1958" i="4"/>
  <c r="AB1962" i="4"/>
  <c r="U1962" i="4"/>
  <c r="T1962" i="4"/>
  <c r="S1962" i="4"/>
  <c r="Q1962" i="4"/>
  <c r="R1962" i="4"/>
  <c r="P1962" i="4"/>
  <c r="N1962" i="4"/>
  <c r="L1962" i="4"/>
  <c r="O1962" i="4"/>
  <c r="I1962" i="4"/>
  <c r="M1962" i="4"/>
  <c r="K1962" i="4"/>
  <c r="E1962" i="4"/>
  <c r="G1962" i="4"/>
  <c r="J1962" i="4"/>
  <c r="H1962" i="4"/>
  <c r="F1962" i="4"/>
  <c r="AB1966" i="4"/>
  <c r="U1966" i="4"/>
  <c r="T1966" i="4"/>
  <c r="S1966" i="4"/>
  <c r="Q1966" i="4"/>
  <c r="R1966" i="4"/>
  <c r="P1966" i="4"/>
  <c r="N1966" i="4"/>
  <c r="L1966" i="4"/>
  <c r="O1966" i="4"/>
  <c r="I1966" i="4"/>
  <c r="M1966" i="4"/>
  <c r="K1966" i="4"/>
  <c r="E1966" i="4"/>
  <c r="G1966" i="4"/>
  <c r="J1966" i="4"/>
  <c r="H1966" i="4"/>
  <c r="F1966" i="4"/>
  <c r="AB1970" i="4"/>
  <c r="U1970" i="4"/>
  <c r="T1970" i="4"/>
  <c r="S1970" i="4"/>
  <c r="Q1970" i="4"/>
  <c r="R1970" i="4"/>
  <c r="P1970" i="4"/>
  <c r="N1970" i="4"/>
  <c r="L1970" i="4"/>
  <c r="O1970" i="4"/>
  <c r="I1970" i="4"/>
  <c r="M1970" i="4"/>
  <c r="K1970" i="4"/>
  <c r="E1970" i="4"/>
  <c r="G1970" i="4"/>
  <c r="J1970" i="4"/>
  <c r="H1970" i="4"/>
  <c r="F1970" i="4"/>
  <c r="AB1974" i="4"/>
  <c r="U1974" i="4"/>
  <c r="T1974" i="4"/>
  <c r="S1974" i="4"/>
  <c r="Q1974" i="4"/>
  <c r="R1974" i="4"/>
  <c r="P1974" i="4"/>
  <c r="N1974" i="4"/>
  <c r="L1974" i="4"/>
  <c r="O1974" i="4"/>
  <c r="I1974" i="4"/>
  <c r="M1974" i="4"/>
  <c r="K1974" i="4"/>
  <c r="E1974" i="4"/>
  <c r="G1974" i="4"/>
  <c r="J1974" i="4"/>
  <c r="H1974" i="4"/>
  <c r="F1974" i="4"/>
  <c r="AB1978" i="4"/>
  <c r="U1978" i="4"/>
  <c r="T1978" i="4"/>
  <c r="S1978" i="4"/>
  <c r="Q1978" i="4"/>
  <c r="R1978" i="4"/>
  <c r="P1978" i="4"/>
  <c r="N1978" i="4"/>
  <c r="L1978" i="4"/>
  <c r="O1978" i="4"/>
  <c r="I1978" i="4"/>
  <c r="M1978" i="4"/>
  <c r="K1978" i="4"/>
  <c r="E1978" i="4"/>
  <c r="G1978" i="4"/>
  <c r="J1978" i="4"/>
  <c r="H1978" i="4"/>
  <c r="F1978" i="4"/>
  <c r="AB1980" i="4"/>
  <c r="U1980" i="4"/>
  <c r="T1980" i="4"/>
  <c r="S1980" i="4"/>
  <c r="Q1980" i="4"/>
  <c r="R1980" i="4"/>
  <c r="O1980" i="4"/>
  <c r="P1980" i="4"/>
  <c r="N1980" i="4"/>
  <c r="L1980" i="4"/>
  <c r="M1980" i="4"/>
  <c r="K1980" i="4"/>
  <c r="I1980" i="4"/>
  <c r="G1980" i="4"/>
  <c r="J1980" i="4"/>
  <c r="H1980" i="4"/>
  <c r="F1980" i="4"/>
  <c r="E1980" i="4"/>
  <c r="AB1984" i="4"/>
  <c r="U1984" i="4"/>
  <c r="T1984" i="4"/>
  <c r="S1984" i="4"/>
  <c r="Q1984" i="4"/>
  <c r="R1984" i="4"/>
  <c r="O1984" i="4"/>
  <c r="P1984" i="4"/>
  <c r="N1984" i="4"/>
  <c r="L1984" i="4"/>
  <c r="M1984" i="4"/>
  <c r="K1984" i="4"/>
  <c r="I1984" i="4"/>
  <c r="G1984" i="4"/>
  <c r="J1984" i="4"/>
  <c r="H1984" i="4"/>
  <c r="F1984" i="4"/>
  <c r="E1984" i="4"/>
  <c r="AB1988" i="4"/>
  <c r="U1988" i="4"/>
  <c r="T1988" i="4"/>
  <c r="S1988" i="4"/>
  <c r="Q1988" i="4"/>
  <c r="R1988" i="4"/>
  <c r="O1988" i="4"/>
  <c r="P1988" i="4"/>
  <c r="N1988" i="4"/>
  <c r="L1988" i="4"/>
  <c r="M1988" i="4"/>
  <c r="K1988" i="4"/>
  <c r="I1988" i="4"/>
  <c r="G1988" i="4"/>
  <c r="J1988" i="4"/>
  <c r="H1988" i="4"/>
  <c r="F1988" i="4"/>
  <c r="E1988" i="4"/>
  <c r="AB1992" i="4"/>
  <c r="U1992" i="4"/>
  <c r="T1992" i="4"/>
  <c r="S1992" i="4"/>
  <c r="Q1992" i="4"/>
  <c r="R1992" i="4"/>
  <c r="O1992" i="4"/>
  <c r="P1992" i="4"/>
  <c r="N1992" i="4"/>
  <c r="L1992" i="4"/>
  <c r="M1992" i="4"/>
  <c r="K1992" i="4"/>
  <c r="I1992" i="4"/>
  <c r="G1992" i="4"/>
  <c r="J1992" i="4"/>
  <c r="H1992" i="4"/>
  <c r="F1992" i="4"/>
  <c r="E1992" i="4"/>
  <c r="AB1996" i="4"/>
  <c r="U1996" i="4"/>
  <c r="T1996" i="4"/>
  <c r="S1996" i="4"/>
  <c r="Q1996" i="4"/>
  <c r="R1996" i="4"/>
  <c r="O1996" i="4"/>
  <c r="P1996" i="4"/>
  <c r="N1996" i="4"/>
  <c r="L1996" i="4"/>
  <c r="M1996" i="4"/>
  <c r="K1996" i="4"/>
  <c r="I1996" i="4"/>
  <c r="G1996" i="4"/>
  <c r="J1996" i="4"/>
  <c r="H1996" i="4"/>
  <c r="F1996" i="4"/>
  <c r="E1996" i="4"/>
  <c r="AB2002" i="4"/>
  <c r="U2002" i="4"/>
  <c r="T2002" i="4"/>
  <c r="S2002" i="4"/>
  <c r="Q2002" i="4"/>
  <c r="R2002" i="4"/>
  <c r="P2002" i="4"/>
  <c r="N2002" i="4"/>
  <c r="L2002" i="4"/>
  <c r="O2002" i="4"/>
  <c r="I2002" i="4"/>
  <c r="M2002" i="4"/>
  <c r="K2002" i="4"/>
  <c r="E2002" i="4"/>
  <c r="G2002" i="4"/>
  <c r="J2002" i="4"/>
  <c r="H2002" i="4"/>
  <c r="F2002" i="4"/>
  <c r="AB2006" i="4"/>
  <c r="U2006" i="4"/>
  <c r="T2006" i="4"/>
  <c r="S2006" i="4"/>
  <c r="Q2006" i="4"/>
  <c r="R2006" i="4"/>
  <c r="P2006" i="4"/>
  <c r="N2006" i="4"/>
  <c r="L2006" i="4"/>
  <c r="O2006" i="4"/>
  <c r="I2006" i="4"/>
  <c r="M2006" i="4"/>
  <c r="K2006" i="4"/>
  <c r="E2006" i="4"/>
  <c r="G2006" i="4"/>
  <c r="J2006" i="4"/>
  <c r="H2006" i="4"/>
  <c r="F2006" i="4"/>
  <c r="AB2010" i="4"/>
  <c r="U2010" i="4"/>
  <c r="T2010" i="4"/>
  <c r="S2010" i="4"/>
  <c r="Q2010" i="4"/>
  <c r="R2010" i="4"/>
  <c r="P2010" i="4"/>
  <c r="N2010" i="4"/>
  <c r="L2010" i="4"/>
  <c r="O2010" i="4"/>
  <c r="I2010" i="4"/>
  <c r="M2010" i="4"/>
  <c r="K2010" i="4"/>
  <c r="E2010" i="4"/>
  <c r="G2010" i="4"/>
  <c r="J2010" i="4"/>
  <c r="H2010" i="4"/>
  <c r="F2010" i="4"/>
  <c r="AB2014" i="4"/>
  <c r="U2014" i="4"/>
  <c r="T2014" i="4"/>
  <c r="S2014" i="4"/>
  <c r="Q2014" i="4"/>
  <c r="R2014" i="4"/>
  <c r="P2014" i="4"/>
  <c r="N2014" i="4"/>
  <c r="L2014" i="4"/>
  <c r="O2014" i="4"/>
  <c r="I2014" i="4"/>
  <c r="M2014" i="4"/>
  <c r="K2014" i="4"/>
  <c r="E2014" i="4"/>
  <c r="G2014" i="4"/>
  <c r="J2014" i="4"/>
  <c r="H2014" i="4"/>
  <c r="F2014" i="4"/>
  <c r="AB2018" i="4"/>
  <c r="U2018" i="4"/>
  <c r="T2018" i="4"/>
  <c r="S2018" i="4"/>
  <c r="Q2018" i="4"/>
  <c r="R2018" i="4"/>
  <c r="P2018" i="4"/>
  <c r="N2018" i="4"/>
  <c r="L2018" i="4"/>
  <c r="O2018" i="4"/>
  <c r="I2018" i="4"/>
  <c r="M2018" i="4"/>
  <c r="K2018" i="4"/>
  <c r="E2018" i="4"/>
  <c r="G2018" i="4"/>
  <c r="J2018" i="4"/>
  <c r="H2018" i="4"/>
  <c r="F2018" i="4"/>
  <c r="AB2022" i="4"/>
  <c r="U2022" i="4"/>
  <c r="T2022" i="4"/>
  <c r="S2022" i="4"/>
  <c r="Q2022" i="4"/>
  <c r="R2022" i="4"/>
  <c r="P2022" i="4"/>
  <c r="N2022" i="4"/>
  <c r="L2022" i="4"/>
  <c r="O2022" i="4"/>
  <c r="I2022" i="4"/>
  <c r="M2022" i="4"/>
  <c r="K2022" i="4"/>
  <c r="E2022" i="4"/>
  <c r="G2022" i="4"/>
  <c r="J2022" i="4"/>
  <c r="H2022" i="4"/>
  <c r="F2022" i="4"/>
  <c r="AB2024" i="4"/>
  <c r="U2024" i="4"/>
  <c r="T2024" i="4"/>
  <c r="S2024" i="4"/>
  <c r="Q2024" i="4"/>
  <c r="R2024" i="4"/>
  <c r="O2024" i="4"/>
  <c r="P2024" i="4"/>
  <c r="N2024" i="4"/>
  <c r="L2024" i="4"/>
  <c r="M2024" i="4"/>
  <c r="K2024" i="4"/>
  <c r="I2024" i="4"/>
  <c r="G2024" i="4"/>
  <c r="J2024" i="4"/>
  <c r="H2024" i="4"/>
  <c r="F2024" i="4"/>
  <c r="E2024" i="4"/>
  <c r="AB2028" i="4"/>
  <c r="U2028" i="4"/>
  <c r="T2028" i="4"/>
  <c r="S2028" i="4"/>
  <c r="Q2028" i="4"/>
  <c r="R2028" i="4"/>
  <c r="O2028" i="4"/>
  <c r="P2028" i="4"/>
  <c r="N2028" i="4"/>
  <c r="L2028" i="4"/>
  <c r="M2028" i="4"/>
  <c r="K2028" i="4"/>
  <c r="I2028" i="4"/>
  <c r="G2028" i="4"/>
  <c r="J2028" i="4"/>
  <c r="H2028" i="4"/>
  <c r="F2028" i="4"/>
  <c r="E2028" i="4"/>
  <c r="AB2032" i="4"/>
  <c r="U2032" i="4"/>
  <c r="T2032" i="4"/>
  <c r="S2032" i="4"/>
  <c r="Q2032" i="4"/>
  <c r="R2032" i="4"/>
  <c r="O2032" i="4"/>
  <c r="P2032" i="4"/>
  <c r="N2032" i="4"/>
  <c r="L2032" i="4"/>
  <c r="M2032" i="4"/>
  <c r="K2032" i="4"/>
  <c r="I2032" i="4"/>
  <c r="G2032" i="4"/>
  <c r="J2032" i="4"/>
  <c r="H2032" i="4"/>
  <c r="F2032" i="4"/>
  <c r="E2032" i="4"/>
  <c r="AB2036" i="4"/>
  <c r="U2036" i="4"/>
  <c r="T2036" i="4"/>
  <c r="S2036" i="4"/>
  <c r="Q2036" i="4"/>
  <c r="R2036" i="4"/>
  <c r="O2036" i="4"/>
  <c r="P2036" i="4"/>
  <c r="N2036" i="4"/>
  <c r="L2036" i="4"/>
  <c r="M2036" i="4"/>
  <c r="K2036" i="4"/>
  <c r="I2036" i="4"/>
  <c r="G2036" i="4"/>
  <c r="J2036" i="4"/>
  <c r="H2036" i="4"/>
  <c r="F2036" i="4"/>
  <c r="E2036" i="4"/>
  <c r="AB2040" i="4"/>
  <c r="U2040" i="4"/>
  <c r="T2040" i="4"/>
  <c r="S2040" i="4"/>
  <c r="Q2040" i="4"/>
  <c r="R2040" i="4"/>
  <c r="O2040" i="4"/>
  <c r="P2040" i="4"/>
  <c r="N2040" i="4"/>
  <c r="L2040" i="4"/>
  <c r="M2040" i="4"/>
  <c r="K2040" i="4"/>
  <c r="I2040" i="4"/>
  <c r="G2040" i="4"/>
  <c r="J2040" i="4"/>
  <c r="H2040" i="4"/>
  <c r="F2040" i="4"/>
  <c r="E2040" i="4"/>
  <c r="AB2044" i="4"/>
  <c r="U2044" i="4"/>
  <c r="T2044" i="4"/>
  <c r="S2044" i="4"/>
  <c r="Q2044" i="4"/>
  <c r="R2044" i="4"/>
  <c r="O2044" i="4"/>
  <c r="P2044" i="4"/>
  <c r="N2044" i="4"/>
  <c r="L2044" i="4"/>
  <c r="M2044" i="4"/>
  <c r="K2044" i="4"/>
  <c r="I2044" i="4"/>
  <c r="G2044" i="4"/>
  <c r="J2044" i="4"/>
  <c r="H2044" i="4"/>
  <c r="F2044" i="4"/>
  <c r="E2044" i="4"/>
  <c r="AB2048" i="4"/>
  <c r="U2048" i="4"/>
  <c r="T2048" i="4"/>
  <c r="S2048" i="4"/>
  <c r="Q2048" i="4"/>
  <c r="R2048" i="4"/>
  <c r="O2048" i="4"/>
  <c r="P2048" i="4"/>
  <c r="N2048" i="4"/>
  <c r="L2048" i="4"/>
  <c r="M2048" i="4"/>
  <c r="K2048" i="4"/>
  <c r="I2048" i="4"/>
  <c r="G2048" i="4"/>
  <c r="J2048" i="4"/>
  <c r="H2048" i="4"/>
  <c r="F2048" i="4"/>
  <c r="E2048" i="4"/>
  <c r="AB2054" i="4"/>
  <c r="U2054" i="4"/>
  <c r="T2054" i="4"/>
  <c r="S2054" i="4"/>
  <c r="Q2054" i="4"/>
  <c r="R2054" i="4"/>
  <c r="P2054" i="4"/>
  <c r="N2054" i="4"/>
  <c r="L2054" i="4"/>
  <c r="O2054" i="4"/>
  <c r="I2054" i="4"/>
  <c r="M2054" i="4"/>
  <c r="K2054" i="4"/>
  <c r="E2054" i="4"/>
  <c r="G2054" i="4"/>
  <c r="J2054" i="4"/>
  <c r="H2054" i="4"/>
  <c r="F2054" i="4"/>
  <c r="AB2058" i="4"/>
  <c r="U2058" i="4"/>
  <c r="T2058" i="4"/>
  <c r="S2058" i="4"/>
  <c r="Q2058" i="4"/>
  <c r="R2058" i="4"/>
  <c r="P2058" i="4"/>
  <c r="N2058" i="4"/>
  <c r="L2058" i="4"/>
  <c r="O2058" i="4"/>
  <c r="I2058" i="4"/>
  <c r="M2058" i="4"/>
  <c r="K2058" i="4"/>
  <c r="E2058" i="4"/>
  <c r="G2058" i="4"/>
  <c r="J2058" i="4"/>
  <c r="H2058" i="4"/>
  <c r="F2058" i="4"/>
  <c r="AB2062" i="4"/>
  <c r="U2062" i="4"/>
  <c r="T2062" i="4"/>
  <c r="S2062" i="4"/>
  <c r="Q2062" i="4"/>
  <c r="R2062" i="4"/>
  <c r="P2062" i="4"/>
  <c r="N2062" i="4"/>
  <c r="L2062" i="4"/>
  <c r="O2062" i="4"/>
  <c r="I2062" i="4"/>
  <c r="M2062" i="4"/>
  <c r="K2062" i="4"/>
  <c r="E2062" i="4"/>
  <c r="G2062" i="4"/>
  <c r="J2062" i="4"/>
  <c r="H2062" i="4"/>
  <c r="F2062" i="4"/>
  <c r="AB2066" i="4"/>
  <c r="U2066" i="4"/>
  <c r="T2066" i="4"/>
  <c r="S2066" i="4"/>
  <c r="Q2066" i="4"/>
  <c r="R2066" i="4"/>
  <c r="P2066" i="4"/>
  <c r="N2066" i="4"/>
  <c r="L2066" i="4"/>
  <c r="O2066" i="4"/>
  <c r="I2066" i="4"/>
  <c r="M2066" i="4"/>
  <c r="K2066" i="4"/>
  <c r="E2066" i="4"/>
  <c r="G2066" i="4"/>
  <c r="J2066" i="4"/>
  <c r="H2066" i="4"/>
  <c r="F2066" i="4"/>
  <c r="AB2070" i="4"/>
  <c r="U2070" i="4"/>
  <c r="T2070" i="4"/>
  <c r="S2070" i="4"/>
  <c r="Q2070" i="4"/>
  <c r="R2070" i="4"/>
  <c r="P2070" i="4"/>
  <c r="N2070" i="4"/>
  <c r="L2070" i="4"/>
  <c r="O2070" i="4"/>
  <c r="I2070" i="4"/>
  <c r="M2070" i="4"/>
  <c r="K2070" i="4"/>
  <c r="E2070" i="4"/>
  <c r="G2070" i="4"/>
  <c r="J2070" i="4"/>
  <c r="H2070" i="4"/>
  <c r="F2070" i="4"/>
  <c r="AB2074" i="4"/>
  <c r="U2074" i="4"/>
  <c r="T2074" i="4"/>
  <c r="S2074" i="4"/>
  <c r="Q2074" i="4"/>
  <c r="R2074" i="4"/>
  <c r="P2074" i="4"/>
  <c r="N2074" i="4"/>
  <c r="L2074" i="4"/>
  <c r="O2074" i="4"/>
  <c r="I2074" i="4"/>
  <c r="M2074" i="4"/>
  <c r="K2074" i="4"/>
  <c r="E2074" i="4"/>
  <c r="G2074" i="4"/>
  <c r="J2074" i="4"/>
  <c r="H2074" i="4"/>
  <c r="F2074" i="4"/>
  <c r="AB2078" i="4"/>
  <c r="U2078" i="4"/>
  <c r="T2078" i="4"/>
  <c r="S2078" i="4"/>
  <c r="Q2078" i="4"/>
  <c r="R2078" i="4"/>
  <c r="P2078" i="4"/>
  <c r="N2078" i="4"/>
  <c r="L2078" i="4"/>
  <c r="O2078" i="4"/>
  <c r="I2078" i="4"/>
  <c r="M2078" i="4"/>
  <c r="K2078" i="4"/>
  <c r="E2078" i="4"/>
  <c r="G2078" i="4"/>
  <c r="J2078" i="4"/>
  <c r="H2078" i="4"/>
  <c r="F2078" i="4"/>
  <c r="AB2082" i="4"/>
  <c r="U2082" i="4"/>
  <c r="T2082" i="4"/>
  <c r="S2082" i="4"/>
  <c r="Q2082" i="4"/>
  <c r="R2082" i="4"/>
  <c r="P2082" i="4"/>
  <c r="N2082" i="4"/>
  <c r="L2082" i="4"/>
  <c r="O2082" i="4"/>
  <c r="I2082" i="4"/>
  <c r="M2082" i="4"/>
  <c r="K2082" i="4"/>
  <c r="E2082" i="4"/>
  <c r="G2082" i="4"/>
  <c r="J2082" i="4"/>
  <c r="H2082" i="4"/>
  <c r="F2082" i="4"/>
  <c r="AB2084" i="4"/>
  <c r="U2084" i="4"/>
  <c r="T2084" i="4"/>
  <c r="S2084" i="4"/>
  <c r="Q2084" i="4"/>
  <c r="R2084" i="4"/>
  <c r="O2084" i="4"/>
  <c r="P2084" i="4"/>
  <c r="N2084" i="4"/>
  <c r="L2084" i="4"/>
  <c r="M2084" i="4"/>
  <c r="K2084" i="4"/>
  <c r="I2084" i="4"/>
  <c r="G2084" i="4"/>
  <c r="J2084" i="4"/>
  <c r="H2084" i="4"/>
  <c r="F2084" i="4"/>
  <c r="E2084" i="4"/>
  <c r="AB2088" i="4"/>
  <c r="U2088" i="4"/>
  <c r="T2088" i="4"/>
  <c r="S2088" i="4"/>
  <c r="Q2088" i="4"/>
  <c r="R2088" i="4"/>
  <c r="O2088" i="4"/>
  <c r="P2088" i="4"/>
  <c r="N2088" i="4"/>
  <c r="L2088" i="4"/>
  <c r="M2088" i="4"/>
  <c r="K2088" i="4"/>
  <c r="I2088" i="4"/>
  <c r="G2088" i="4"/>
  <c r="J2088" i="4"/>
  <c r="H2088" i="4"/>
  <c r="F2088" i="4"/>
  <c r="E2088" i="4"/>
  <c r="AB2092" i="4"/>
  <c r="U2092" i="4"/>
  <c r="T2092" i="4"/>
  <c r="S2092" i="4"/>
  <c r="Q2092" i="4"/>
  <c r="R2092" i="4"/>
  <c r="O2092" i="4"/>
  <c r="P2092" i="4"/>
  <c r="N2092" i="4"/>
  <c r="L2092" i="4"/>
  <c r="M2092" i="4"/>
  <c r="K2092" i="4"/>
  <c r="I2092" i="4"/>
  <c r="G2092" i="4"/>
  <c r="J2092" i="4"/>
  <c r="H2092" i="4"/>
  <c r="F2092" i="4"/>
  <c r="E2092" i="4"/>
  <c r="AB2096" i="4"/>
  <c r="U2096" i="4"/>
  <c r="T2096" i="4"/>
  <c r="S2096" i="4"/>
  <c r="Q2096" i="4"/>
  <c r="R2096" i="4"/>
  <c r="O2096" i="4"/>
  <c r="P2096" i="4"/>
  <c r="N2096" i="4"/>
  <c r="L2096" i="4"/>
  <c r="M2096" i="4"/>
  <c r="K2096" i="4"/>
  <c r="I2096" i="4"/>
  <c r="G2096" i="4"/>
  <c r="J2096" i="4"/>
  <c r="H2096" i="4"/>
  <c r="F2096" i="4"/>
  <c r="E2096" i="4"/>
  <c r="AB2100" i="4"/>
  <c r="U2100" i="4"/>
  <c r="T2100" i="4"/>
  <c r="S2100" i="4"/>
  <c r="Q2100" i="4"/>
  <c r="R2100" i="4"/>
  <c r="O2100" i="4"/>
  <c r="P2100" i="4"/>
  <c r="N2100" i="4"/>
  <c r="L2100" i="4"/>
  <c r="M2100" i="4"/>
  <c r="K2100" i="4"/>
  <c r="I2100" i="4"/>
  <c r="G2100" i="4"/>
  <c r="J2100" i="4"/>
  <c r="H2100" i="4"/>
  <c r="F2100" i="4"/>
  <c r="E2100" i="4"/>
  <c r="AB2104" i="4"/>
  <c r="U2104" i="4"/>
  <c r="T2104" i="4"/>
  <c r="S2104" i="4"/>
  <c r="Q2104" i="4"/>
  <c r="R2104" i="4"/>
  <c r="O2104" i="4"/>
  <c r="P2104" i="4"/>
  <c r="N2104" i="4"/>
  <c r="L2104" i="4"/>
  <c r="M2104" i="4"/>
  <c r="K2104" i="4"/>
  <c r="I2104" i="4"/>
  <c r="G2104" i="4"/>
  <c r="J2104" i="4"/>
  <c r="H2104" i="4"/>
  <c r="F2104" i="4"/>
  <c r="E2104" i="4"/>
  <c r="AB2108" i="4"/>
  <c r="U2108" i="4"/>
  <c r="T2108" i="4"/>
  <c r="S2108" i="4"/>
  <c r="Q2108" i="4"/>
  <c r="R2108" i="4"/>
  <c r="O2108" i="4"/>
  <c r="P2108" i="4"/>
  <c r="N2108" i="4"/>
  <c r="L2108" i="4"/>
  <c r="M2108" i="4"/>
  <c r="K2108" i="4"/>
  <c r="I2108" i="4"/>
  <c r="G2108" i="4"/>
  <c r="J2108" i="4"/>
  <c r="H2108" i="4"/>
  <c r="F2108" i="4"/>
  <c r="E2108" i="4"/>
  <c r="AB2112" i="4"/>
  <c r="U2112" i="4"/>
  <c r="T2112" i="4"/>
  <c r="S2112" i="4"/>
  <c r="Q2112" i="4"/>
  <c r="R2112" i="4"/>
  <c r="O2112" i="4"/>
  <c r="P2112" i="4"/>
  <c r="N2112" i="4"/>
  <c r="L2112" i="4"/>
  <c r="M2112" i="4"/>
  <c r="K2112" i="4"/>
  <c r="I2112" i="4"/>
  <c r="G2112" i="4"/>
  <c r="J2112" i="4"/>
  <c r="H2112" i="4"/>
  <c r="F2112" i="4"/>
  <c r="E2112" i="4"/>
  <c r="AB2118" i="4"/>
  <c r="U2118" i="4"/>
  <c r="T2118" i="4"/>
  <c r="S2118" i="4"/>
  <c r="Q2118" i="4"/>
  <c r="R2118" i="4"/>
  <c r="P2118" i="4"/>
  <c r="N2118" i="4"/>
  <c r="L2118" i="4"/>
  <c r="O2118" i="4"/>
  <c r="I2118" i="4"/>
  <c r="M2118" i="4"/>
  <c r="K2118" i="4"/>
  <c r="E2118" i="4"/>
  <c r="G2118" i="4"/>
  <c r="J2118" i="4"/>
  <c r="H2118" i="4"/>
  <c r="F2118" i="4"/>
  <c r="AB2122" i="4"/>
  <c r="U2122" i="4"/>
  <c r="T2122" i="4"/>
  <c r="S2122" i="4"/>
  <c r="Q2122" i="4"/>
  <c r="R2122" i="4"/>
  <c r="P2122" i="4"/>
  <c r="N2122" i="4"/>
  <c r="L2122" i="4"/>
  <c r="O2122" i="4"/>
  <c r="I2122" i="4"/>
  <c r="M2122" i="4"/>
  <c r="K2122" i="4"/>
  <c r="E2122" i="4"/>
  <c r="G2122" i="4"/>
  <c r="J2122" i="4"/>
  <c r="H2122" i="4"/>
  <c r="F2122" i="4"/>
  <c r="AB2126" i="4"/>
  <c r="U2126" i="4"/>
  <c r="T2126" i="4"/>
  <c r="S2126" i="4"/>
  <c r="Q2126" i="4"/>
  <c r="R2126" i="4"/>
  <c r="P2126" i="4"/>
  <c r="N2126" i="4"/>
  <c r="L2126" i="4"/>
  <c r="O2126" i="4"/>
  <c r="I2126" i="4"/>
  <c r="M2126" i="4"/>
  <c r="K2126" i="4"/>
  <c r="E2126" i="4"/>
  <c r="G2126" i="4"/>
  <c r="J2126" i="4"/>
  <c r="H2126" i="4"/>
  <c r="F2126" i="4"/>
  <c r="AB2130" i="4"/>
  <c r="U2130" i="4"/>
  <c r="T2130" i="4"/>
  <c r="S2130" i="4"/>
  <c r="Q2130" i="4"/>
  <c r="R2130" i="4"/>
  <c r="P2130" i="4"/>
  <c r="N2130" i="4"/>
  <c r="L2130" i="4"/>
  <c r="O2130" i="4"/>
  <c r="I2130" i="4"/>
  <c r="M2130" i="4"/>
  <c r="K2130" i="4"/>
  <c r="E2130" i="4"/>
  <c r="G2130" i="4"/>
  <c r="J2130" i="4"/>
  <c r="H2130" i="4"/>
  <c r="F2130" i="4"/>
  <c r="AB2134" i="4"/>
  <c r="U2134" i="4"/>
  <c r="T2134" i="4"/>
  <c r="S2134" i="4"/>
  <c r="Q2134" i="4"/>
  <c r="R2134" i="4"/>
  <c r="P2134" i="4"/>
  <c r="N2134" i="4"/>
  <c r="L2134" i="4"/>
  <c r="O2134" i="4"/>
  <c r="I2134" i="4"/>
  <c r="M2134" i="4"/>
  <c r="K2134" i="4"/>
  <c r="E2134" i="4"/>
  <c r="G2134" i="4"/>
  <c r="J2134" i="4"/>
  <c r="H2134" i="4"/>
  <c r="F2134" i="4"/>
  <c r="AB2138" i="4"/>
  <c r="U2138" i="4"/>
  <c r="T2138" i="4"/>
  <c r="S2138" i="4"/>
  <c r="Q2138" i="4"/>
  <c r="R2138" i="4"/>
  <c r="P2138" i="4"/>
  <c r="N2138" i="4"/>
  <c r="L2138" i="4"/>
  <c r="O2138" i="4"/>
  <c r="I2138" i="4"/>
  <c r="M2138" i="4"/>
  <c r="K2138" i="4"/>
  <c r="E2138" i="4"/>
  <c r="G2138" i="4"/>
  <c r="J2138" i="4"/>
  <c r="H2138" i="4"/>
  <c r="F2138" i="4"/>
  <c r="AB2142" i="4"/>
  <c r="U2142" i="4"/>
  <c r="T2142" i="4"/>
  <c r="S2142" i="4"/>
  <c r="Q2142" i="4"/>
  <c r="R2142" i="4"/>
  <c r="P2142" i="4"/>
  <c r="N2142" i="4"/>
  <c r="L2142" i="4"/>
  <c r="O2142" i="4"/>
  <c r="I2142" i="4"/>
  <c r="M2142" i="4"/>
  <c r="K2142" i="4"/>
  <c r="E2142" i="4"/>
  <c r="G2142" i="4"/>
  <c r="J2142" i="4"/>
  <c r="H2142" i="4"/>
  <c r="F2142" i="4"/>
  <c r="AB2146" i="4"/>
  <c r="U2146" i="4"/>
  <c r="T2146" i="4"/>
  <c r="S2146" i="4"/>
  <c r="Q2146" i="4"/>
  <c r="R2146" i="4"/>
  <c r="P2146" i="4"/>
  <c r="N2146" i="4"/>
  <c r="L2146" i="4"/>
  <c r="O2146" i="4"/>
  <c r="I2146" i="4"/>
  <c r="M2146" i="4"/>
  <c r="K2146" i="4"/>
  <c r="E2146" i="4"/>
  <c r="G2146" i="4"/>
  <c r="J2146" i="4"/>
  <c r="H2146" i="4"/>
  <c r="F2146" i="4"/>
  <c r="AB2150" i="4"/>
  <c r="U2150" i="4"/>
  <c r="T2150" i="4"/>
  <c r="S2150" i="4"/>
  <c r="Q2150" i="4"/>
  <c r="R2150" i="4"/>
  <c r="P2150" i="4"/>
  <c r="N2150" i="4"/>
  <c r="L2150" i="4"/>
  <c r="O2150" i="4"/>
  <c r="I2150" i="4"/>
  <c r="M2150" i="4"/>
  <c r="K2150" i="4"/>
  <c r="E2150" i="4"/>
  <c r="G2150" i="4"/>
  <c r="J2150" i="4"/>
  <c r="H2150" i="4"/>
  <c r="F2150" i="4"/>
  <c r="AB2154" i="4"/>
  <c r="U2154" i="4"/>
  <c r="T2154" i="4"/>
  <c r="S2154" i="4"/>
  <c r="Q2154" i="4"/>
  <c r="R2154" i="4"/>
  <c r="P2154" i="4"/>
  <c r="N2154" i="4"/>
  <c r="L2154" i="4"/>
  <c r="O2154" i="4"/>
  <c r="I2154" i="4"/>
  <c r="M2154" i="4"/>
  <c r="K2154" i="4"/>
  <c r="E2154" i="4"/>
  <c r="G2154" i="4"/>
  <c r="J2154" i="4"/>
  <c r="H2154" i="4"/>
  <c r="F2154" i="4"/>
  <c r="AB2158" i="4"/>
  <c r="U2158" i="4"/>
  <c r="T2158" i="4"/>
  <c r="S2158" i="4"/>
  <c r="Q2158" i="4"/>
  <c r="R2158" i="4"/>
  <c r="P2158" i="4"/>
  <c r="N2158" i="4"/>
  <c r="L2158" i="4"/>
  <c r="O2158" i="4"/>
  <c r="I2158" i="4"/>
  <c r="M2158" i="4"/>
  <c r="K2158" i="4"/>
  <c r="E2158" i="4"/>
  <c r="G2158" i="4"/>
  <c r="J2158" i="4"/>
  <c r="H2158" i="4"/>
  <c r="F2158" i="4"/>
  <c r="AB2160" i="4"/>
  <c r="U2160" i="4"/>
  <c r="T2160" i="4"/>
  <c r="S2160" i="4"/>
  <c r="Q2160" i="4"/>
  <c r="R2160" i="4"/>
  <c r="O2160" i="4"/>
  <c r="P2160" i="4"/>
  <c r="N2160" i="4"/>
  <c r="L2160" i="4"/>
  <c r="M2160" i="4"/>
  <c r="K2160" i="4"/>
  <c r="I2160" i="4"/>
  <c r="G2160" i="4"/>
  <c r="J2160" i="4"/>
  <c r="H2160" i="4"/>
  <c r="F2160" i="4"/>
  <c r="E2160" i="4"/>
  <c r="AB2164" i="4"/>
  <c r="U2164" i="4"/>
  <c r="T2164" i="4"/>
  <c r="S2164" i="4"/>
  <c r="Q2164" i="4"/>
  <c r="R2164" i="4"/>
  <c r="O2164" i="4"/>
  <c r="P2164" i="4"/>
  <c r="N2164" i="4"/>
  <c r="L2164" i="4"/>
  <c r="M2164" i="4"/>
  <c r="K2164" i="4"/>
  <c r="I2164" i="4"/>
  <c r="G2164" i="4"/>
  <c r="J2164" i="4"/>
  <c r="H2164" i="4"/>
  <c r="F2164" i="4"/>
  <c r="E2164" i="4"/>
  <c r="AB2168" i="4"/>
  <c r="U2168" i="4"/>
  <c r="T2168" i="4"/>
  <c r="S2168" i="4"/>
  <c r="Q2168" i="4"/>
  <c r="R2168" i="4"/>
  <c r="O2168" i="4"/>
  <c r="P2168" i="4"/>
  <c r="N2168" i="4"/>
  <c r="L2168" i="4"/>
  <c r="M2168" i="4"/>
  <c r="K2168" i="4"/>
  <c r="I2168" i="4"/>
  <c r="G2168" i="4"/>
  <c r="J2168" i="4"/>
  <c r="H2168" i="4"/>
  <c r="F2168" i="4"/>
  <c r="E2168" i="4"/>
  <c r="AB2172" i="4"/>
  <c r="U2172" i="4"/>
  <c r="T2172" i="4"/>
  <c r="S2172" i="4"/>
  <c r="Q2172" i="4"/>
  <c r="R2172" i="4"/>
  <c r="O2172" i="4"/>
  <c r="P2172" i="4"/>
  <c r="N2172" i="4"/>
  <c r="L2172" i="4"/>
  <c r="M2172" i="4"/>
  <c r="K2172" i="4"/>
  <c r="I2172" i="4"/>
  <c r="G2172" i="4"/>
  <c r="J2172" i="4"/>
  <c r="H2172" i="4"/>
  <c r="F2172" i="4"/>
  <c r="E2172" i="4"/>
  <c r="AB2176" i="4"/>
  <c r="U2176" i="4"/>
  <c r="T2176" i="4"/>
  <c r="S2176" i="4"/>
  <c r="Q2176" i="4"/>
  <c r="R2176" i="4"/>
  <c r="O2176" i="4"/>
  <c r="P2176" i="4"/>
  <c r="N2176" i="4"/>
  <c r="L2176" i="4"/>
  <c r="M2176" i="4"/>
  <c r="K2176" i="4"/>
  <c r="I2176" i="4"/>
  <c r="G2176" i="4"/>
  <c r="J2176" i="4"/>
  <c r="H2176" i="4"/>
  <c r="F2176" i="4"/>
  <c r="E2176" i="4"/>
  <c r="AB2180" i="4"/>
  <c r="U2180" i="4"/>
  <c r="T2180" i="4"/>
  <c r="S2180" i="4"/>
  <c r="Q2180" i="4"/>
  <c r="R2180" i="4"/>
  <c r="O2180" i="4"/>
  <c r="P2180" i="4"/>
  <c r="N2180" i="4"/>
  <c r="L2180" i="4"/>
  <c r="M2180" i="4"/>
  <c r="K2180" i="4"/>
  <c r="I2180" i="4"/>
  <c r="G2180" i="4"/>
  <c r="J2180" i="4"/>
  <c r="H2180" i="4"/>
  <c r="F2180" i="4"/>
  <c r="E2180" i="4"/>
  <c r="AB2184" i="4"/>
  <c r="U2184" i="4"/>
  <c r="T2184" i="4"/>
  <c r="S2184" i="4"/>
  <c r="Q2184" i="4"/>
  <c r="R2184" i="4"/>
  <c r="O2184" i="4"/>
  <c r="P2184" i="4"/>
  <c r="N2184" i="4"/>
  <c r="L2184" i="4"/>
  <c r="M2184" i="4"/>
  <c r="K2184" i="4"/>
  <c r="I2184" i="4"/>
  <c r="G2184" i="4"/>
  <c r="J2184" i="4"/>
  <c r="H2184" i="4"/>
  <c r="F2184" i="4"/>
  <c r="E2184" i="4"/>
  <c r="AB2194" i="4"/>
  <c r="U2194" i="4"/>
  <c r="T2194" i="4"/>
  <c r="S2194" i="4"/>
  <c r="Q2194" i="4"/>
  <c r="R2194" i="4"/>
  <c r="P2194" i="4"/>
  <c r="N2194" i="4"/>
  <c r="L2194" i="4"/>
  <c r="O2194" i="4"/>
  <c r="I2194" i="4"/>
  <c r="M2194" i="4"/>
  <c r="K2194" i="4"/>
  <c r="E2194" i="4"/>
  <c r="G2194" i="4"/>
  <c r="J2194" i="4"/>
  <c r="H2194" i="4"/>
  <c r="F2194" i="4"/>
  <c r="AB2198" i="4"/>
  <c r="U2198" i="4"/>
  <c r="T2198" i="4"/>
  <c r="S2198" i="4"/>
  <c r="Q2198" i="4"/>
  <c r="R2198" i="4"/>
  <c r="P2198" i="4"/>
  <c r="N2198" i="4"/>
  <c r="L2198" i="4"/>
  <c r="O2198" i="4"/>
  <c r="I2198" i="4"/>
  <c r="M2198" i="4"/>
  <c r="K2198" i="4"/>
  <c r="E2198" i="4"/>
  <c r="G2198" i="4"/>
  <c r="J2198" i="4"/>
  <c r="H2198" i="4"/>
  <c r="F2198" i="4"/>
  <c r="AB2202" i="4"/>
  <c r="U2202" i="4"/>
  <c r="T2202" i="4"/>
  <c r="S2202" i="4"/>
  <c r="Q2202" i="4"/>
  <c r="R2202" i="4"/>
  <c r="P2202" i="4"/>
  <c r="N2202" i="4"/>
  <c r="L2202" i="4"/>
  <c r="O2202" i="4"/>
  <c r="I2202" i="4"/>
  <c r="M2202" i="4"/>
  <c r="K2202" i="4"/>
  <c r="E2202" i="4"/>
  <c r="G2202" i="4"/>
  <c r="J2202" i="4"/>
  <c r="H2202" i="4"/>
  <c r="F2202" i="4"/>
  <c r="AB2206" i="4"/>
  <c r="U2206" i="4"/>
  <c r="T2206" i="4"/>
  <c r="S2206" i="4"/>
  <c r="Q2206" i="4"/>
  <c r="R2206" i="4"/>
  <c r="P2206" i="4"/>
  <c r="N2206" i="4"/>
  <c r="L2206" i="4"/>
  <c r="O2206" i="4"/>
  <c r="I2206" i="4"/>
  <c r="M2206" i="4"/>
  <c r="K2206" i="4"/>
  <c r="E2206" i="4"/>
  <c r="G2206" i="4"/>
  <c r="J2206" i="4"/>
  <c r="H2206" i="4"/>
  <c r="F2206" i="4"/>
  <c r="AB2210" i="4"/>
  <c r="U2210" i="4"/>
  <c r="T2210" i="4"/>
  <c r="S2210" i="4"/>
  <c r="Q2210" i="4"/>
  <c r="R2210" i="4"/>
  <c r="P2210" i="4"/>
  <c r="N2210" i="4"/>
  <c r="L2210" i="4"/>
  <c r="O2210" i="4"/>
  <c r="I2210" i="4"/>
  <c r="M2210" i="4"/>
  <c r="K2210" i="4"/>
  <c r="E2210" i="4"/>
  <c r="G2210" i="4"/>
  <c r="J2210" i="4"/>
  <c r="H2210" i="4"/>
  <c r="F2210" i="4"/>
  <c r="AB2214" i="4"/>
  <c r="U2214" i="4"/>
  <c r="T2214" i="4"/>
  <c r="S2214" i="4"/>
  <c r="Q2214" i="4"/>
  <c r="R2214" i="4"/>
  <c r="P2214" i="4"/>
  <c r="N2214" i="4"/>
  <c r="L2214" i="4"/>
  <c r="O2214" i="4"/>
  <c r="I2214" i="4"/>
  <c r="M2214" i="4"/>
  <c r="K2214" i="4"/>
  <c r="E2214" i="4"/>
  <c r="G2214" i="4"/>
  <c r="J2214" i="4"/>
  <c r="H2214" i="4"/>
  <c r="F2214" i="4"/>
  <c r="AB2218" i="4"/>
  <c r="U2218" i="4"/>
  <c r="T2218" i="4"/>
  <c r="S2218" i="4"/>
  <c r="Q2218" i="4"/>
  <c r="R2218" i="4"/>
  <c r="P2218" i="4"/>
  <c r="N2218" i="4"/>
  <c r="L2218" i="4"/>
  <c r="O2218" i="4"/>
  <c r="I2218" i="4"/>
  <c r="M2218" i="4"/>
  <c r="K2218" i="4"/>
  <c r="E2218" i="4"/>
  <c r="G2218" i="4"/>
  <c r="J2218" i="4"/>
  <c r="H2218" i="4"/>
  <c r="F2218" i="4"/>
  <c r="AB2222" i="4"/>
  <c r="U2222" i="4"/>
  <c r="T2222" i="4"/>
  <c r="S2222" i="4"/>
  <c r="Q2222" i="4"/>
  <c r="R2222" i="4"/>
  <c r="P2222" i="4"/>
  <c r="N2222" i="4"/>
  <c r="L2222" i="4"/>
  <c r="O2222" i="4"/>
  <c r="I2222" i="4"/>
  <c r="M2222" i="4"/>
  <c r="K2222" i="4"/>
  <c r="E2222" i="4"/>
  <c r="G2222" i="4"/>
  <c r="J2222" i="4"/>
  <c r="H2222" i="4"/>
  <c r="F2222" i="4"/>
  <c r="AB2226" i="4"/>
  <c r="U2226" i="4"/>
  <c r="T2226" i="4"/>
  <c r="S2226" i="4"/>
  <c r="Q2226" i="4"/>
  <c r="R2226" i="4"/>
  <c r="P2226" i="4"/>
  <c r="N2226" i="4"/>
  <c r="L2226" i="4"/>
  <c r="O2226" i="4"/>
  <c r="I2226" i="4"/>
  <c r="M2226" i="4"/>
  <c r="K2226" i="4"/>
  <c r="E2226" i="4"/>
  <c r="G2226" i="4"/>
  <c r="J2226" i="4"/>
  <c r="H2226" i="4"/>
  <c r="F2226" i="4"/>
  <c r="AB2230" i="4"/>
  <c r="U2230" i="4"/>
  <c r="T2230" i="4"/>
  <c r="S2230" i="4"/>
  <c r="Q2230" i="4"/>
  <c r="R2230" i="4"/>
  <c r="P2230" i="4"/>
  <c r="N2230" i="4"/>
  <c r="L2230" i="4"/>
  <c r="O2230" i="4"/>
  <c r="I2230" i="4"/>
  <c r="M2230" i="4"/>
  <c r="K2230" i="4"/>
  <c r="E2230" i="4"/>
  <c r="G2230" i="4"/>
  <c r="J2230" i="4"/>
  <c r="H2230" i="4"/>
  <c r="F2230" i="4"/>
  <c r="AB2234" i="4"/>
  <c r="U2234" i="4"/>
  <c r="T2234" i="4"/>
  <c r="S2234" i="4"/>
  <c r="Q2234" i="4"/>
  <c r="R2234" i="4"/>
  <c r="P2234" i="4"/>
  <c r="N2234" i="4"/>
  <c r="L2234" i="4"/>
  <c r="O2234" i="4"/>
  <c r="I2234" i="4"/>
  <c r="M2234" i="4"/>
  <c r="K2234" i="4"/>
  <c r="E2234" i="4"/>
  <c r="G2234" i="4"/>
  <c r="J2234" i="4"/>
  <c r="H2234" i="4"/>
  <c r="F2234" i="4"/>
  <c r="AB2238" i="4"/>
  <c r="U2238" i="4"/>
  <c r="T2238" i="4"/>
  <c r="S2238" i="4"/>
  <c r="Q2238" i="4"/>
  <c r="R2238" i="4"/>
  <c r="P2238" i="4"/>
  <c r="N2238" i="4"/>
  <c r="L2238" i="4"/>
  <c r="O2238" i="4"/>
  <c r="I2238" i="4"/>
  <c r="M2238" i="4"/>
  <c r="K2238" i="4"/>
  <c r="E2238" i="4"/>
  <c r="G2238" i="4"/>
  <c r="J2238" i="4"/>
  <c r="H2238" i="4"/>
  <c r="F2238" i="4"/>
  <c r="AB2242" i="4"/>
  <c r="U2242" i="4"/>
  <c r="T2242" i="4"/>
  <c r="S2242" i="4"/>
  <c r="Q2242" i="4"/>
  <c r="R2242" i="4"/>
  <c r="P2242" i="4"/>
  <c r="N2242" i="4"/>
  <c r="L2242" i="4"/>
  <c r="O2242" i="4"/>
  <c r="I2242" i="4"/>
  <c r="M2242" i="4"/>
  <c r="K2242" i="4"/>
  <c r="E2242" i="4"/>
  <c r="G2242" i="4"/>
  <c r="J2242" i="4"/>
  <c r="H2242" i="4"/>
  <c r="F2242" i="4"/>
  <c r="AB2246" i="4"/>
  <c r="U2246" i="4"/>
  <c r="T2246" i="4"/>
  <c r="S2246" i="4"/>
  <c r="Q2246" i="4"/>
  <c r="R2246" i="4"/>
  <c r="P2246" i="4"/>
  <c r="N2246" i="4"/>
  <c r="L2246" i="4"/>
  <c r="O2246" i="4"/>
  <c r="I2246" i="4"/>
  <c r="M2246" i="4"/>
  <c r="K2246" i="4"/>
  <c r="E2246" i="4"/>
  <c r="G2246" i="4"/>
  <c r="J2246" i="4"/>
  <c r="H2246" i="4"/>
  <c r="F2246" i="4"/>
  <c r="AB2250" i="4"/>
  <c r="U2250" i="4"/>
  <c r="T2250" i="4"/>
  <c r="S2250" i="4"/>
  <c r="Q2250" i="4"/>
  <c r="R2250" i="4"/>
  <c r="P2250" i="4"/>
  <c r="N2250" i="4"/>
  <c r="L2250" i="4"/>
  <c r="O2250" i="4"/>
  <c r="I2250" i="4"/>
  <c r="M2250" i="4"/>
  <c r="K2250" i="4"/>
  <c r="E2250" i="4"/>
  <c r="G2250" i="4"/>
  <c r="J2250" i="4"/>
  <c r="H2250" i="4"/>
  <c r="F2250" i="4"/>
  <c r="AB2254" i="4"/>
  <c r="U2254" i="4"/>
  <c r="T2254" i="4"/>
  <c r="S2254" i="4"/>
  <c r="Q2254" i="4"/>
  <c r="R2254" i="4"/>
  <c r="P2254" i="4"/>
  <c r="N2254" i="4"/>
  <c r="L2254" i="4"/>
  <c r="O2254" i="4"/>
  <c r="I2254" i="4"/>
  <c r="M2254" i="4"/>
  <c r="K2254" i="4"/>
  <c r="E2254" i="4"/>
  <c r="G2254" i="4"/>
  <c r="J2254" i="4"/>
  <c r="H2254" i="4"/>
  <c r="F2254" i="4"/>
  <c r="AB2258" i="4"/>
  <c r="U2258" i="4"/>
  <c r="T2258" i="4"/>
  <c r="S2258" i="4"/>
  <c r="Q2258" i="4"/>
  <c r="R2258" i="4"/>
  <c r="P2258" i="4"/>
  <c r="N2258" i="4"/>
  <c r="L2258" i="4"/>
  <c r="O2258" i="4"/>
  <c r="I2258" i="4"/>
  <c r="M2258" i="4"/>
  <c r="K2258" i="4"/>
  <c r="E2258" i="4"/>
  <c r="G2258" i="4"/>
  <c r="J2258" i="4"/>
  <c r="H2258" i="4"/>
  <c r="F2258" i="4"/>
  <c r="AB2262" i="4"/>
  <c r="U2262" i="4"/>
  <c r="T2262" i="4"/>
  <c r="S2262" i="4"/>
  <c r="Q2262" i="4"/>
  <c r="R2262" i="4"/>
  <c r="P2262" i="4"/>
  <c r="N2262" i="4"/>
  <c r="L2262" i="4"/>
  <c r="O2262" i="4"/>
  <c r="I2262" i="4"/>
  <c r="M2262" i="4"/>
  <c r="K2262" i="4"/>
  <c r="E2262" i="4"/>
  <c r="G2262" i="4"/>
  <c r="J2262" i="4"/>
  <c r="H2262" i="4"/>
  <c r="F2262" i="4"/>
  <c r="AB2266" i="4"/>
  <c r="U2266" i="4"/>
  <c r="T2266" i="4"/>
  <c r="S2266" i="4"/>
  <c r="Q2266" i="4"/>
  <c r="R2266" i="4"/>
  <c r="P2266" i="4"/>
  <c r="N2266" i="4"/>
  <c r="L2266" i="4"/>
  <c r="O2266" i="4"/>
  <c r="I2266" i="4"/>
  <c r="M2266" i="4"/>
  <c r="K2266" i="4"/>
  <c r="E2266" i="4"/>
  <c r="G2266" i="4"/>
  <c r="J2266" i="4"/>
  <c r="H2266" i="4"/>
  <c r="F2266" i="4"/>
  <c r="AB2270" i="4"/>
  <c r="U2270" i="4"/>
  <c r="T2270" i="4"/>
  <c r="S2270" i="4"/>
  <c r="Q2270" i="4"/>
  <c r="R2270" i="4"/>
  <c r="P2270" i="4"/>
  <c r="N2270" i="4"/>
  <c r="L2270" i="4"/>
  <c r="O2270" i="4"/>
  <c r="I2270" i="4"/>
  <c r="M2270" i="4"/>
  <c r="K2270" i="4"/>
  <c r="E2270" i="4"/>
  <c r="G2270" i="4"/>
  <c r="J2270" i="4"/>
  <c r="H2270" i="4"/>
  <c r="F2270" i="4"/>
  <c r="AB2274" i="4"/>
  <c r="U2274" i="4"/>
  <c r="T2274" i="4"/>
  <c r="S2274" i="4"/>
  <c r="Q2274" i="4"/>
  <c r="R2274" i="4"/>
  <c r="P2274" i="4"/>
  <c r="N2274" i="4"/>
  <c r="L2274" i="4"/>
  <c r="O2274" i="4"/>
  <c r="I2274" i="4"/>
  <c r="M2274" i="4"/>
  <c r="K2274" i="4"/>
  <c r="E2274" i="4"/>
  <c r="G2274" i="4"/>
  <c r="J2274" i="4"/>
  <c r="H2274" i="4"/>
  <c r="F2274" i="4"/>
  <c r="AB2278" i="4"/>
  <c r="U2278" i="4"/>
  <c r="T2278" i="4"/>
  <c r="S2278" i="4"/>
  <c r="Q2278" i="4"/>
  <c r="R2278" i="4"/>
  <c r="P2278" i="4"/>
  <c r="N2278" i="4"/>
  <c r="L2278" i="4"/>
  <c r="O2278" i="4"/>
  <c r="I2278" i="4"/>
  <c r="M2278" i="4"/>
  <c r="K2278" i="4"/>
  <c r="E2278" i="4"/>
  <c r="G2278" i="4"/>
  <c r="J2278" i="4"/>
  <c r="H2278" i="4"/>
  <c r="F2278" i="4"/>
  <c r="AB2282" i="4"/>
  <c r="U2282" i="4"/>
  <c r="T2282" i="4"/>
  <c r="S2282" i="4"/>
  <c r="Q2282" i="4"/>
  <c r="R2282" i="4"/>
  <c r="P2282" i="4"/>
  <c r="N2282" i="4"/>
  <c r="L2282" i="4"/>
  <c r="O2282" i="4"/>
  <c r="I2282" i="4"/>
  <c r="M2282" i="4"/>
  <c r="K2282" i="4"/>
  <c r="E2282" i="4"/>
  <c r="G2282" i="4"/>
  <c r="J2282" i="4"/>
  <c r="H2282" i="4"/>
  <c r="F2282" i="4"/>
  <c r="AB2286" i="4"/>
  <c r="U2286" i="4"/>
  <c r="T2286" i="4"/>
  <c r="S2286" i="4"/>
  <c r="Q2286" i="4"/>
  <c r="R2286" i="4"/>
  <c r="P2286" i="4"/>
  <c r="N2286" i="4"/>
  <c r="L2286" i="4"/>
  <c r="O2286" i="4"/>
  <c r="I2286" i="4"/>
  <c r="M2286" i="4"/>
  <c r="K2286" i="4"/>
  <c r="E2286" i="4"/>
  <c r="G2286" i="4"/>
  <c r="J2286" i="4"/>
  <c r="H2286" i="4"/>
  <c r="F2286" i="4"/>
  <c r="AB2290" i="4"/>
  <c r="U2290" i="4"/>
  <c r="T2290" i="4"/>
  <c r="S2290" i="4"/>
  <c r="Q2290" i="4"/>
  <c r="R2290" i="4"/>
  <c r="P2290" i="4"/>
  <c r="N2290" i="4"/>
  <c r="L2290" i="4"/>
  <c r="O2290" i="4"/>
  <c r="I2290" i="4"/>
  <c r="M2290" i="4"/>
  <c r="K2290" i="4"/>
  <c r="E2290" i="4"/>
  <c r="G2290" i="4"/>
  <c r="J2290" i="4"/>
  <c r="H2290" i="4"/>
  <c r="F2290" i="4"/>
  <c r="AB2294" i="4"/>
  <c r="U2294" i="4"/>
  <c r="T2294" i="4"/>
  <c r="S2294" i="4"/>
  <c r="Q2294" i="4"/>
  <c r="R2294" i="4"/>
  <c r="P2294" i="4"/>
  <c r="N2294" i="4"/>
  <c r="L2294" i="4"/>
  <c r="O2294" i="4"/>
  <c r="I2294" i="4"/>
  <c r="M2294" i="4"/>
  <c r="K2294" i="4"/>
  <c r="E2294" i="4"/>
  <c r="G2294" i="4"/>
  <c r="J2294" i="4"/>
  <c r="H2294" i="4"/>
  <c r="F2294" i="4"/>
  <c r="AB2298" i="4"/>
  <c r="U2298" i="4"/>
  <c r="T2298" i="4"/>
  <c r="S2298" i="4"/>
  <c r="Q2298" i="4"/>
  <c r="R2298" i="4"/>
  <c r="P2298" i="4"/>
  <c r="N2298" i="4"/>
  <c r="L2298" i="4"/>
  <c r="O2298" i="4"/>
  <c r="I2298" i="4"/>
  <c r="M2298" i="4"/>
  <c r="K2298" i="4"/>
  <c r="E2298" i="4"/>
  <c r="G2298" i="4"/>
  <c r="J2298" i="4"/>
  <c r="H2298" i="4"/>
  <c r="F2298" i="4"/>
  <c r="AB2302" i="4"/>
  <c r="U2302" i="4"/>
  <c r="T2302" i="4"/>
  <c r="S2302" i="4"/>
  <c r="Q2302" i="4"/>
  <c r="R2302" i="4"/>
  <c r="P2302" i="4"/>
  <c r="N2302" i="4"/>
  <c r="L2302" i="4"/>
  <c r="O2302" i="4"/>
  <c r="I2302" i="4"/>
  <c r="M2302" i="4"/>
  <c r="K2302" i="4"/>
  <c r="E2302" i="4"/>
  <c r="G2302" i="4"/>
  <c r="J2302" i="4"/>
  <c r="H2302" i="4"/>
  <c r="F2302" i="4"/>
  <c r="AB2306" i="4"/>
  <c r="U2306" i="4"/>
  <c r="T2306" i="4"/>
  <c r="S2306" i="4"/>
  <c r="Q2306" i="4"/>
  <c r="R2306" i="4"/>
  <c r="P2306" i="4"/>
  <c r="N2306" i="4"/>
  <c r="L2306" i="4"/>
  <c r="O2306" i="4"/>
  <c r="I2306" i="4"/>
  <c r="M2306" i="4"/>
  <c r="K2306" i="4"/>
  <c r="E2306" i="4"/>
  <c r="G2306" i="4"/>
  <c r="J2306" i="4"/>
  <c r="H2306" i="4"/>
  <c r="F2306" i="4"/>
  <c r="AB2310" i="4"/>
  <c r="U2310" i="4"/>
  <c r="T2310" i="4"/>
  <c r="S2310" i="4"/>
  <c r="Q2310" i="4"/>
  <c r="R2310" i="4"/>
  <c r="P2310" i="4"/>
  <c r="N2310" i="4"/>
  <c r="L2310" i="4"/>
  <c r="O2310" i="4"/>
  <c r="I2310" i="4"/>
  <c r="M2310" i="4"/>
  <c r="K2310" i="4"/>
  <c r="E2310" i="4"/>
  <c r="G2310" i="4"/>
  <c r="J2310" i="4"/>
  <c r="H2310" i="4"/>
  <c r="F2310" i="4"/>
  <c r="AB2314" i="4"/>
  <c r="U2314" i="4"/>
  <c r="T2314" i="4"/>
  <c r="S2314" i="4"/>
  <c r="Q2314" i="4"/>
  <c r="R2314" i="4"/>
  <c r="P2314" i="4"/>
  <c r="N2314" i="4"/>
  <c r="L2314" i="4"/>
  <c r="O2314" i="4"/>
  <c r="I2314" i="4"/>
  <c r="M2314" i="4"/>
  <c r="K2314" i="4"/>
  <c r="E2314" i="4"/>
  <c r="G2314" i="4"/>
  <c r="J2314" i="4"/>
  <c r="H2314" i="4"/>
  <c r="F2314" i="4"/>
  <c r="AB2318" i="4"/>
  <c r="U2318" i="4"/>
  <c r="T2318" i="4"/>
  <c r="S2318" i="4"/>
  <c r="Q2318" i="4"/>
  <c r="R2318" i="4"/>
  <c r="P2318" i="4"/>
  <c r="N2318" i="4"/>
  <c r="L2318" i="4"/>
  <c r="O2318" i="4"/>
  <c r="I2318" i="4"/>
  <c r="M2318" i="4"/>
  <c r="K2318" i="4"/>
  <c r="E2318" i="4"/>
  <c r="G2318" i="4"/>
  <c r="J2318" i="4"/>
  <c r="H2318" i="4"/>
  <c r="F2318" i="4"/>
  <c r="AB2322" i="4"/>
  <c r="U2322" i="4"/>
  <c r="T2322" i="4"/>
  <c r="S2322" i="4"/>
  <c r="Q2322" i="4"/>
  <c r="R2322" i="4"/>
  <c r="P2322" i="4"/>
  <c r="N2322" i="4"/>
  <c r="L2322" i="4"/>
  <c r="O2322" i="4"/>
  <c r="I2322" i="4"/>
  <c r="M2322" i="4"/>
  <c r="K2322" i="4"/>
  <c r="E2322" i="4"/>
  <c r="G2322" i="4"/>
  <c r="J2322" i="4"/>
  <c r="H2322" i="4"/>
  <c r="F2322" i="4"/>
  <c r="AB2326" i="4"/>
  <c r="U2326" i="4"/>
  <c r="T2326" i="4"/>
  <c r="S2326" i="4"/>
  <c r="Q2326" i="4"/>
  <c r="R2326" i="4"/>
  <c r="P2326" i="4"/>
  <c r="N2326" i="4"/>
  <c r="L2326" i="4"/>
  <c r="O2326" i="4"/>
  <c r="I2326" i="4"/>
  <c r="M2326" i="4"/>
  <c r="K2326" i="4"/>
  <c r="E2326" i="4"/>
  <c r="G2326" i="4"/>
  <c r="J2326" i="4"/>
  <c r="H2326" i="4"/>
  <c r="F2326" i="4"/>
  <c r="AB2330" i="4"/>
  <c r="U2330" i="4"/>
  <c r="T2330" i="4"/>
  <c r="S2330" i="4"/>
  <c r="Q2330" i="4"/>
  <c r="R2330" i="4"/>
  <c r="P2330" i="4"/>
  <c r="N2330" i="4"/>
  <c r="L2330" i="4"/>
  <c r="O2330" i="4"/>
  <c r="I2330" i="4"/>
  <c r="M2330" i="4"/>
  <c r="K2330" i="4"/>
  <c r="E2330" i="4"/>
  <c r="G2330" i="4"/>
  <c r="J2330" i="4"/>
  <c r="H2330" i="4"/>
  <c r="F2330" i="4"/>
  <c r="AB2334" i="4"/>
  <c r="U2334" i="4"/>
  <c r="T2334" i="4"/>
  <c r="S2334" i="4"/>
  <c r="Q2334" i="4"/>
  <c r="R2334" i="4"/>
  <c r="P2334" i="4"/>
  <c r="N2334" i="4"/>
  <c r="L2334" i="4"/>
  <c r="O2334" i="4"/>
  <c r="I2334" i="4"/>
  <c r="M2334" i="4"/>
  <c r="K2334" i="4"/>
  <c r="E2334" i="4"/>
  <c r="G2334" i="4"/>
  <c r="J2334" i="4"/>
  <c r="H2334" i="4"/>
  <c r="F2334" i="4"/>
  <c r="AB2338" i="4"/>
  <c r="U2338" i="4"/>
  <c r="T2338" i="4"/>
  <c r="S2338" i="4"/>
  <c r="Q2338" i="4"/>
  <c r="R2338" i="4"/>
  <c r="P2338" i="4"/>
  <c r="N2338" i="4"/>
  <c r="L2338" i="4"/>
  <c r="O2338" i="4"/>
  <c r="I2338" i="4"/>
  <c r="M2338" i="4"/>
  <c r="K2338" i="4"/>
  <c r="E2338" i="4"/>
  <c r="G2338" i="4"/>
  <c r="J2338" i="4"/>
  <c r="H2338" i="4"/>
  <c r="F2338" i="4"/>
  <c r="AB2342" i="4"/>
  <c r="U2342" i="4"/>
  <c r="T2342" i="4"/>
  <c r="S2342" i="4"/>
  <c r="Q2342" i="4"/>
  <c r="R2342" i="4"/>
  <c r="P2342" i="4"/>
  <c r="N2342" i="4"/>
  <c r="L2342" i="4"/>
  <c r="O2342" i="4"/>
  <c r="I2342" i="4"/>
  <c r="M2342" i="4"/>
  <c r="K2342" i="4"/>
  <c r="E2342" i="4"/>
  <c r="G2342" i="4"/>
  <c r="J2342" i="4"/>
  <c r="H2342" i="4"/>
  <c r="F2342" i="4"/>
  <c r="AB2346" i="4"/>
  <c r="U2346" i="4"/>
  <c r="T2346" i="4"/>
  <c r="S2346" i="4"/>
  <c r="Q2346" i="4"/>
  <c r="R2346" i="4"/>
  <c r="P2346" i="4"/>
  <c r="N2346" i="4"/>
  <c r="L2346" i="4"/>
  <c r="O2346" i="4"/>
  <c r="I2346" i="4"/>
  <c r="M2346" i="4"/>
  <c r="K2346" i="4"/>
  <c r="E2346" i="4"/>
  <c r="G2346" i="4"/>
  <c r="J2346" i="4"/>
  <c r="H2346" i="4"/>
  <c r="F2346" i="4"/>
  <c r="AB2350" i="4"/>
  <c r="U2350" i="4"/>
  <c r="T2350" i="4"/>
  <c r="S2350" i="4"/>
  <c r="Q2350" i="4"/>
  <c r="R2350" i="4"/>
  <c r="P2350" i="4"/>
  <c r="N2350" i="4"/>
  <c r="L2350" i="4"/>
  <c r="O2350" i="4"/>
  <c r="I2350" i="4"/>
  <c r="M2350" i="4"/>
  <c r="K2350" i="4"/>
  <c r="E2350" i="4"/>
  <c r="G2350" i="4"/>
  <c r="J2350" i="4"/>
  <c r="H2350" i="4"/>
  <c r="F2350" i="4"/>
  <c r="AB2354" i="4"/>
  <c r="U2354" i="4"/>
  <c r="T2354" i="4"/>
  <c r="S2354" i="4"/>
  <c r="Q2354" i="4"/>
  <c r="R2354" i="4"/>
  <c r="P2354" i="4"/>
  <c r="N2354" i="4"/>
  <c r="L2354" i="4"/>
  <c r="O2354" i="4"/>
  <c r="I2354" i="4"/>
  <c r="M2354" i="4"/>
  <c r="K2354" i="4"/>
  <c r="E2354" i="4"/>
  <c r="G2354" i="4"/>
  <c r="J2354" i="4"/>
  <c r="H2354" i="4"/>
  <c r="F2354" i="4"/>
  <c r="AB2358" i="4"/>
  <c r="U2358" i="4"/>
  <c r="T2358" i="4"/>
  <c r="S2358" i="4"/>
  <c r="Q2358" i="4"/>
  <c r="R2358" i="4"/>
  <c r="P2358" i="4"/>
  <c r="N2358" i="4"/>
  <c r="L2358" i="4"/>
  <c r="O2358" i="4"/>
  <c r="I2358" i="4"/>
  <c r="M2358" i="4"/>
  <c r="K2358" i="4"/>
  <c r="E2358" i="4"/>
  <c r="G2358" i="4"/>
  <c r="J2358" i="4"/>
  <c r="H2358" i="4"/>
  <c r="F2358" i="4"/>
  <c r="AB2362" i="4"/>
  <c r="U2362" i="4"/>
  <c r="T2362" i="4"/>
  <c r="S2362" i="4"/>
  <c r="Q2362" i="4"/>
  <c r="R2362" i="4"/>
  <c r="P2362" i="4"/>
  <c r="N2362" i="4"/>
  <c r="L2362" i="4"/>
  <c r="O2362" i="4"/>
  <c r="I2362" i="4"/>
  <c r="M2362" i="4"/>
  <c r="K2362" i="4"/>
  <c r="E2362" i="4"/>
  <c r="G2362" i="4"/>
  <c r="J2362" i="4"/>
  <c r="H2362" i="4"/>
  <c r="F2362" i="4"/>
  <c r="AB2366" i="4"/>
  <c r="U2366" i="4"/>
  <c r="T2366" i="4"/>
  <c r="S2366" i="4"/>
  <c r="Q2366" i="4"/>
  <c r="R2366" i="4"/>
  <c r="P2366" i="4"/>
  <c r="N2366" i="4"/>
  <c r="L2366" i="4"/>
  <c r="O2366" i="4"/>
  <c r="I2366" i="4"/>
  <c r="M2366" i="4"/>
  <c r="K2366" i="4"/>
  <c r="E2366" i="4"/>
  <c r="G2366" i="4"/>
  <c r="J2366" i="4"/>
  <c r="H2366" i="4"/>
  <c r="F2366" i="4"/>
  <c r="AB2370" i="4"/>
  <c r="U2370" i="4"/>
  <c r="T2370" i="4"/>
  <c r="S2370" i="4"/>
  <c r="Q2370" i="4"/>
  <c r="R2370" i="4"/>
  <c r="P2370" i="4"/>
  <c r="N2370" i="4"/>
  <c r="L2370" i="4"/>
  <c r="O2370" i="4"/>
  <c r="I2370" i="4"/>
  <c r="M2370" i="4"/>
  <c r="K2370" i="4"/>
  <c r="E2370" i="4"/>
  <c r="G2370" i="4"/>
  <c r="J2370" i="4"/>
  <c r="H2370" i="4"/>
  <c r="F2370" i="4"/>
  <c r="AB2374" i="4"/>
  <c r="U2374" i="4"/>
  <c r="T2374" i="4"/>
  <c r="S2374" i="4"/>
  <c r="Q2374" i="4"/>
  <c r="R2374" i="4"/>
  <c r="P2374" i="4"/>
  <c r="N2374" i="4"/>
  <c r="L2374" i="4"/>
  <c r="O2374" i="4"/>
  <c r="I2374" i="4"/>
  <c r="M2374" i="4"/>
  <c r="K2374" i="4"/>
  <c r="E2374" i="4"/>
  <c r="G2374" i="4"/>
  <c r="J2374" i="4"/>
  <c r="H2374" i="4"/>
  <c r="F2374" i="4"/>
  <c r="AB2378" i="4"/>
  <c r="U2378" i="4"/>
  <c r="T2378" i="4"/>
  <c r="S2378" i="4"/>
  <c r="Q2378" i="4"/>
  <c r="R2378" i="4"/>
  <c r="P2378" i="4"/>
  <c r="N2378" i="4"/>
  <c r="L2378" i="4"/>
  <c r="O2378" i="4"/>
  <c r="I2378" i="4"/>
  <c r="M2378" i="4"/>
  <c r="K2378" i="4"/>
  <c r="E2378" i="4"/>
  <c r="G2378" i="4"/>
  <c r="J2378" i="4"/>
  <c r="H2378" i="4"/>
  <c r="F2378" i="4"/>
  <c r="AB2382" i="4"/>
  <c r="U2382" i="4"/>
  <c r="T2382" i="4"/>
  <c r="S2382" i="4"/>
  <c r="Q2382" i="4"/>
  <c r="R2382" i="4"/>
  <c r="P2382" i="4"/>
  <c r="N2382" i="4"/>
  <c r="L2382" i="4"/>
  <c r="O2382" i="4"/>
  <c r="I2382" i="4"/>
  <c r="M2382" i="4"/>
  <c r="K2382" i="4"/>
  <c r="E2382" i="4"/>
  <c r="G2382" i="4"/>
  <c r="J2382" i="4"/>
  <c r="H2382" i="4"/>
  <c r="F2382" i="4"/>
  <c r="AB2386" i="4"/>
  <c r="U2386" i="4"/>
  <c r="T2386" i="4"/>
  <c r="S2386" i="4"/>
  <c r="Q2386" i="4"/>
  <c r="R2386" i="4"/>
  <c r="P2386" i="4"/>
  <c r="N2386" i="4"/>
  <c r="L2386" i="4"/>
  <c r="O2386" i="4"/>
  <c r="I2386" i="4"/>
  <c r="M2386" i="4"/>
  <c r="K2386" i="4"/>
  <c r="E2386" i="4"/>
  <c r="G2386" i="4"/>
  <c r="J2386" i="4"/>
  <c r="H2386" i="4"/>
  <c r="F2386" i="4"/>
  <c r="AB2390" i="4"/>
  <c r="U2390" i="4"/>
  <c r="T2390" i="4"/>
  <c r="S2390" i="4"/>
  <c r="Q2390" i="4"/>
  <c r="R2390" i="4"/>
  <c r="P2390" i="4"/>
  <c r="N2390" i="4"/>
  <c r="L2390" i="4"/>
  <c r="O2390" i="4"/>
  <c r="I2390" i="4"/>
  <c r="M2390" i="4"/>
  <c r="K2390" i="4"/>
  <c r="E2390" i="4"/>
  <c r="G2390" i="4"/>
  <c r="J2390" i="4"/>
  <c r="H2390" i="4"/>
  <c r="F2390" i="4"/>
  <c r="AB2394" i="4"/>
  <c r="U2394" i="4"/>
  <c r="T2394" i="4"/>
  <c r="S2394" i="4"/>
  <c r="Q2394" i="4"/>
  <c r="R2394" i="4"/>
  <c r="P2394" i="4"/>
  <c r="N2394" i="4"/>
  <c r="L2394" i="4"/>
  <c r="O2394" i="4"/>
  <c r="I2394" i="4"/>
  <c r="M2394" i="4"/>
  <c r="K2394" i="4"/>
  <c r="E2394" i="4"/>
  <c r="G2394" i="4"/>
  <c r="J2394" i="4"/>
  <c r="H2394" i="4"/>
  <c r="F2394" i="4"/>
  <c r="AB2398" i="4"/>
  <c r="U2398" i="4"/>
  <c r="T2398" i="4"/>
  <c r="S2398" i="4"/>
  <c r="Q2398" i="4"/>
  <c r="R2398" i="4"/>
  <c r="P2398" i="4"/>
  <c r="N2398" i="4"/>
  <c r="L2398" i="4"/>
  <c r="O2398" i="4"/>
  <c r="I2398" i="4"/>
  <c r="M2398" i="4"/>
  <c r="K2398" i="4"/>
  <c r="E2398" i="4"/>
  <c r="G2398" i="4"/>
  <c r="J2398" i="4"/>
  <c r="H2398" i="4"/>
  <c r="F2398" i="4"/>
  <c r="AB2402" i="4"/>
  <c r="U2402" i="4"/>
  <c r="T2402" i="4"/>
  <c r="S2402" i="4"/>
  <c r="Q2402" i="4"/>
  <c r="R2402" i="4"/>
  <c r="P2402" i="4"/>
  <c r="N2402" i="4"/>
  <c r="L2402" i="4"/>
  <c r="O2402" i="4"/>
  <c r="I2402" i="4"/>
  <c r="M2402" i="4"/>
  <c r="K2402" i="4"/>
  <c r="E2402" i="4"/>
  <c r="G2402" i="4"/>
  <c r="J2402" i="4"/>
  <c r="H2402" i="4"/>
  <c r="F2402" i="4"/>
  <c r="AB2406" i="4"/>
  <c r="U2406" i="4"/>
  <c r="T2406" i="4"/>
  <c r="S2406" i="4"/>
  <c r="Q2406" i="4"/>
  <c r="R2406" i="4"/>
  <c r="P2406" i="4"/>
  <c r="N2406" i="4"/>
  <c r="L2406" i="4"/>
  <c r="O2406" i="4"/>
  <c r="I2406" i="4"/>
  <c r="M2406" i="4"/>
  <c r="K2406" i="4"/>
  <c r="E2406" i="4"/>
  <c r="G2406" i="4"/>
  <c r="J2406" i="4"/>
  <c r="H2406" i="4"/>
  <c r="F2406" i="4"/>
  <c r="AB2410" i="4"/>
  <c r="U2410" i="4"/>
  <c r="T2410" i="4"/>
  <c r="S2410" i="4"/>
  <c r="Q2410" i="4"/>
  <c r="R2410" i="4"/>
  <c r="P2410" i="4"/>
  <c r="N2410" i="4"/>
  <c r="L2410" i="4"/>
  <c r="O2410" i="4"/>
  <c r="I2410" i="4"/>
  <c r="M2410" i="4"/>
  <c r="K2410" i="4"/>
  <c r="E2410" i="4"/>
  <c r="G2410" i="4"/>
  <c r="J2410" i="4"/>
  <c r="H2410" i="4"/>
  <c r="F2410" i="4"/>
  <c r="AB2414" i="4"/>
  <c r="U2414" i="4"/>
  <c r="T2414" i="4"/>
  <c r="S2414" i="4"/>
  <c r="Q2414" i="4"/>
  <c r="R2414" i="4"/>
  <c r="P2414" i="4"/>
  <c r="N2414" i="4"/>
  <c r="L2414" i="4"/>
  <c r="O2414" i="4"/>
  <c r="I2414" i="4"/>
  <c r="M2414" i="4"/>
  <c r="K2414" i="4"/>
  <c r="E2414" i="4"/>
  <c r="G2414" i="4"/>
  <c r="J2414" i="4"/>
  <c r="H2414" i="4"/>
  <c r="F2414" i="4"/>
  <c r="AB2418" i="4"/>
  <c r="U2418" i="4"/>
  <c r="T2418" i="4"/>
  <c r="S2418" i="4"/>
  <c r="Q2418" i="4"/>
  <c r="R2418" i="4"/>
  <c r="P2418" i="4"/>
  <c r="N2418" i="4"/>
  <c r="L2418" i="4"/>
  <c r="O2418" i="4"/>
  <c r="I2418" i="4"/>
  <c r="M2418" i="4"/>
  <c r="K2418" i="4"/>
  <c r="E2418" i="4"/>
  <c r="G2418" i="4"/>
  <c r="J2418" i="4"/>
  <c r="H2418" i="4"/>
  <c r="F2418" i="4"/>
  <c r="AB2422" i="4"/>
  <c r="U2422" i="4"/>
  <c r="T2422" i="4"/>
  <c r="S2422" i="4"/>
  <c r="Q2422" i="4"/>
  <c r="R2422" i="4"/>
  <c r="P2422" i="4"/>
  <c r="N2422" i="4"/>
  <c r="L2422" i="4"/>
  <c r="O2422" i="4"/>
  <c r="I2422" i="4"/>
  <c r="M2422" i="4"/>
  <c r="K2422" i="4"/>
  <c r="E2422" i="4"/>
  <c r="G2422" i="4"/>
  <c r="J2422" i="4"/>
  <c r="H2422" i="4"/>
  <c r="F2422" i="4"/>
  <c r="AB2426" i="4"/>
  <c r="U2426" i="4"/>
  <c r="T2426" i="4"/>
  <c r="S2426" i="4"/>
  <c r="Q2426" i="4"/>
  <c r="R2426" i="4"/>
  <c r="P2426" i="4"/>
  <c r="N2426" i="4"/>
  <c r="L2426" i="4"/>
  <c r="O2426" i="4"/>
  <c r="I2426" i="4"/>
  <c r="M2426" i="4"/>
  <c r="K2426" i="4"/>
  <c r="E2426" i="4"/>
  <c r="G2426" i="4"/>
  <c r="J2426" i="4"/>
  <c r="H2426" i="4"/>
  <c r="F2426" i="4"/>
  <c r="AB2430" i="4"/>
  <c r="U2430" i="4"/>
  <c r="T2430" i="4"/>
  <c r="S2430" i="4"/>
  <c r="Q2430" i="4"/>
  <c r="R2430" i="4"/>
  <c r="P2430" i="4"/>
  <c r="N2430" i="4"/>
  <c r="L2430" i="4"/>
  <c r="O2430" i="4"/>
  <c r="I2430" i="4"/>
  <c r="M2430" i="4"/>
  <c r="K2430" i="4"/>
  <c r="E2430" i="4"/>
  <c r="G2430" i="4"/>
  <c r="J2430" i="4"/>
  <c r="H2430" i="4"/>
  <c r="F2430" i="4"/>
  <c r="AB2434" i="4"/>
  <c r="U2434" i="4"/>
  <c r="T2434" i="4"/>
  <c r="S2434" i="4"/>
  <c r="Q2434" i="4"/>
  <c r="R2434" i="4"/>
  <c r="P2434" i="4"/>
  <c r="N2434" i="4"/>
  <c r="L2434" i="4"/>
  <c r="O2434" i="4"/>
  <c r="I2434" i="4"/>
  <c r="M2434" i="4"/>
  <c r="K2434" i="4"/>
  <c r="E2434" i="4"/>
  <c r="G2434" i="4"/>
  <c r="J2434" i="4"/>
  <c r="H2434" i="4"/>
  <c r="F2434" i="4"/>
  <c r="AB2438" i="4"/>
  <c r="U2438" i="4"/>
  <c r="T2438" i="4"/>
  <c r="S2438" i="4"/>
  <c r="Q2438" i="4"/>
  <c r="R2438" i="4"/>
  <c r="P2438" i="4"/>
  <c r="N2438" i="4"/>
  <c r="L2438" i="4"/>
  <c r="O2438" i="4"/>
  <c r="I2438" i="4"/>
  <c r="M2438" i="4"/>
  <c r="K2438" i="4"/>
  <c r="E2438" i="4"/>
  <c r="G2438" i="4"/>
  <c r="J2438" i="4"/>
  <c r="H2438" i="4"/>
  <c r="F2438" i="4"/>
  <c r="AB2442" i="4"/>
  <c r="U2442" i="4"/>
  <c r="T2442" i="4"/>
  <c r="S2442" i="4"/>
  <c r="Q2442" i="4"/>
  <c r="R2442" i="4"/>
  <c r="P2442" i="4"/>
  <c r="N2442" i="4"/>
  <c r="L2442" i="4"/>
  <c r="O2442" i="4"/>
  <c r="I2442" i="4"/>
  <c r="M2442" i="4"/>
  <c r="K2442" i="4"/>
  <c r="E2442" i="4"/>
  <c r="G2442" i="4"/>
  <c r="J2442" i="4"/>
  <c r="H2442" i="4"/>
  <c r="F2442" i="4"/>
  <c r="AB2446" i="4"/>
  <c r="U2446" i="4"/>
  <c r="T2446" i="4"/>
  <c r="S2446" i="4"/>
  <c r="Q2446" i="4"/>
  <c r="R2446" i="4"/>
  <c r="P2446" i="4"/>
  <c r="N2446" i="4"/>
  <c r="L2446" i="4"/>
  <c r="O2446" i="4"/>
  <c r="I2446" i="4"/>
  <c r="M2446" i="4"/>
  <c r="K2446" i="4"/>
  <c r="E2446" i="4"/>
  <c r="G2446" i="4"/>
  <c r="J2446" i="4"/>
  <c r="H2446" i="4"/>
  <c r="F2446" i="4"/>
  <c r="AB2450" i="4"/>
  <c r="U2450" i="4"/>
  <c r="T2450" i="4"/>
  <c r="S2450" i="4"/>
  <c r="Q2450" i="4"/>
  <c r="R2450" i="4"/>
  <c r="P2450" i="4"/>
  <c r="N2450" i="4"/>
  <c r="L2450" i="4"/>
  <c r="O2450" i="4"/>
  <c r="I2450" i="4"/>
  <c r="M2450" i="4"/>
  <c r="K2450" i="4"/>
  <c r="E2450" i="4"/>
  <c r="G2450" i="4"/>
  <c r="J2450" i="4"/>
  <c r="H2450" i="4"/>
  <c r="F2450" i="4"/>
  <c r="AB2454" i="4"/>
  <c r="U2454" i="4"/>
  <c r="T2454" i="4"/>
  <c r="S2454" i="4"/>
  <c r="Q2454" i="4"/>
  <c r="R2454" i="4"/>
  <c r="P2454" i="4"/>
  <c r="N2454" i="4"/>
  <c r="L2454" i="4"/>
  <c r="O2454" i="4"/>
  <c r="I2454" i="4"/>
  <c r="M2454" i="4"/>
  <c r="K2454" i="4"/>
  <c r="E2454" i="4"/>
  <c r="G2454" i="4"/>
  <c r="J2454" i="4"/>
  <c r="H2454" i="4"/>
  <c r="F2454" i="4"/>
  <c r="AB2458" i="4"/>
  <c r="U2458" i="4"/>
  <c r="T2458" i="4"/>
  <c r="S2458" i="4"/>
  <c r="Q2458" i="4"/>
  <c r="R2458" i="4"/>
  <c r="P2458" i="4"/>
  <c r="N2458" i="4"/>
  <c r="L2458" i="4"/>
  <c r="O2458" i="4"/>
  <c r="I2458" i="4"/>
  <c r="M2458" i="4"/>
  <c r="K2458" i="4"/>
  <c r="E2458" i="4"/>
  <c r="G2458" i="4"/>
  <c r="J2458" i="4"/>
  <c r="H2458" i="4"/>
  <c r="F2458" i="4"/>
  <c r="AB2462" i="4"/>
  <c r="U2462" i="4"/>
  <c r="T2462" i="4"/>
  <c r="S2462" i="4"/>
  <c r="Q2462" i="4"/>
  <c r="R2462" i="4"/>
  <c r="P2462" i="4"/>
  <c r="N2462" i="4"/>
  <c r="L2462" i="4"/>
  <c r="O2462" i="4"/>
  <c r="I2462" i="4"/>
  <c r="M2462" i="4"/>
  <c r="K2462" i="4"/>
  <c r="E2462" i="4"/>
  <c r="G2462" i="4"/>
  <c r="J2462" i="4"/>
  <c r="H2462" i="4"/>
  <c r="F2462" i="4"/>
  <c r="AB2466" i="4"/>
  <c r="U2466" i="4"/>
  <c r="T2466" i="4"/>
  <c r="S2466" i="4"/>
  <c r="Q2466" i="4"/>
  <c r="R2466" i="4"/>
  <c r="P2466" i="4"/>
  <c r="N2466" i="4"/>
  <c r="L2466" i="4"/>
  <c r="O2466" i="4"/>
  <c r="I2466" i="4"/>
  <c r="M2466" i="4"/>
  <c r="K2466" i="4"/>
  <c r="E2466" i="4"/>
  <c r="G2466" i="4"/>
  <c r="J2466" i="4"/>
  <c r="H2466" i="4"/>
  <c r="F2466" i="4"/>
  <c r="AB2470" i="4"/>
  <c r="U2470" i="4"/>
  <c r="T2470" i="4"/>
  <c r="S2470" i="4"/>
  <c r="Q2470" i="4"/>
  <c r="R2470" i="4"/>
  <c r="P2470" i="4"/>
  <c r="N2470" i="4"/>
  <c r="L2470" i="4"/>
  <c r="O2470" i="4"/>
  <c r="I2470" i="4"/>
  <c r="M2470" i="4"/>
  <c r="K2470" i="4"/>
  <c r="E2470" i="4"/>
  <c r="G2470" i="4"/>
  <c r="J2470" i="4"/>
  <c r="H2470" i="4"/>
  <c r="F2470" i="4"/>
  <c r="AB2474" i="4"/>
  <c r="U2474" i="4"/>
  <c r="T2474" i="4"/>
  <c r="S2474" i="4"/>
  <c r="Q2474" i="4"/>
  <c r="R2474" i="4"/>
  <c r="P2474" i="4"/>
  <c r="N2474" i="4"/>
  <c r="L2474" i="4"/>
  <c r="O2474" i="4"/>
  <c r="I2474" i="4"/>
  <c r="M2474" i="4"/>
  <c r="K2474" i="4"/>
  <c r="E2474" i="4"/>
  <c r="G2474" i="4"/>
  <c r="J2474" i="4"/>
  <c r="H2474" i="4"/>
  <c r="F2474" i="4"/>
  <c r="AB2476" i="4"/>
  <c r="U2476" i="4"/>
  <c r="T2476" i="4"/>
  <c r="S2476" i="4"/>
  <c r="Q2476" i="4"/>
  <c r="R2476" i="4"/>
  <c r="O2476" i="4"/>
  <c r="P2476" i="4"/>
  <c r="N2476" i="4"/>
  <c r="L2476" i="4"/>
  <c r="M2476" i="4"/>
  <c r="K2476" i="4"/>
  <c r="I2476" i="4"/>
  <c r="G2476" i="4"/>
  <c r="J2476" i="4"/>
  <c r="H2476" i="4"/>
  <c r="F2476" i="4"/>
  <c r="E2476" i="4"/>
  <c r="AB2480" i="4"/>
  <c r="U2480" i="4"/>
  <c r="T2480" i="4"/>
  <c r="S2480" i="4"/>
  <c r="Q2480" i="4"/>
  <c r="R2480" i="4"/>
  <c r="O2480" i="4"/>
  <c r="P2480" i="4"/>
  <c r="N2480" i="4"/>
  <c r="L2480" i="4"/>
  <c r="M2480" i="4"/>
  <c r="K2480" i="4"/>
  <c r="I2480" i="4"/>
  <c r="G2480" i="4"/>
  <c r="J2480" i="4"/>
  <c r="H2480" i="4"/>
  <c r="F2480" i="4"/>
  <c r="E2480" i="4"/>
  <c r="AB2482" i="4"/>
  <c r="U2482" i="4"/>
  <c r="T2482" i="4"/>
  <c r="S2482" i="4"/>
  <c r="Q2482" i="4"/>
  <c r="R2482" i="4"/>
  <c r="P2482" i="4"/>
  <c r="N2482" i="4"/>
  <c r="L2482" i="4"/>
  <c r="O2482" i="4"/>
  <c r="I2482" i="4"/>
  <c r="M2482" i="4"/>
  <c r="K2482" i="4"/>
  <c r="E2482" i="4"/>
  <c r="G2482" i="4"/>
  <c r="J2482" i="4"/>
  <c r="H2482" i="4"/>
  <c r="F2482" i="4"/>
  <c r="AB2484" i="4"/>
  <c r="U2484" i="4"/>
  <c r="T2484" i="4"/>
  <c r="S2484" i="4"/>
  <c r="Q2484" i="4"/>
  <c r="R2484" i="4"/>
  <c r="O2484" i="4"/>
  <c r="P2484" i="4"/>
  <c r="N2484" i="4"/>
  <c r="L2484" i="4"/>
  <c r="M2484" i="4"/>
  <c r="K2484" i="4"/>
  <c r="I2484" i="4"/>
  <c r="G2484" i="4"/>
  <c r="J2484" i="4"/>
  <c r="H2484" i="4"/>
  <c r="F2484" i="4"/>
  <c r="E2484" i="4"/>
  <c r="AB2486" i="4"/>
  <c r="U2486" i="4"/>
  <c r="T2486" i="4"/>
  <c r="S2486" i="4"/>
  <c r="Q2486" i="4"/>
  <c r="R2486" i="4"/>
  <c r="P2486" i="4"/>
  <c r="N2486" i="4"/>
  <c r="L2486" i="4"/>
  <c r="O2486" i="4"/>
  <c r="I2486" i="4"/>
  <c r="M2486" i="4"/>
  <c r="K2486" i="4"/>
  <c r="E2486" i="4"/>
  <c r="G2486" i="4"/>
  <c r="J2486" i="4"/>
  <c r="H2486" i="4"/>
  <c r="F2486" i="4"/>
  <c r="AB2488" i="4"/>
  <c r="U2488" i="4"/>
  <c r="T2488" i="4"/>
  <c r="S2488" i="4"/>
  <c r="Q2488" i="4"/>
  <c r="R2488" i="4"/>
  <c r="O2488" i="4"/>
  <c r="P2488" i="4"/>
  <c r="N2488" i="4"/>
  <c r="L2488" i="4"/>
  <c r="M2488" i="4"/>
  <c r="K2488" i="4"/>
  <c r="I2488" i="4"/>
  <c r="G2488" i="4"/>
  <c r="J2488" i="4"/>
  <c r="H2488" i="4"/>
  <c r="F2488" i="4"/>
  <c r="E2488" i="4"/>
  <c r="AB2490" i="4"/>
  <c r="U2490" i="4"/>
  <c r="T2490" i="4"/>
  <c r="S2490" i="4"/>
  <c r="Q2490" i="4"/>
  <c r="R2490" i="4"/>
  <c r="P2490" i="4"/>
  <c r="N2490" i="4"/>
  <c r="L2490" i="4"/>
  <c r="O2490" i="4"/>
  <c r="I2490" i="4"/>
  <c r="M2490" i="4"/>
  <c r="K2490" i="4"/>
  <c r="E2490" i="4"/>
  <c r="G2490" i="4"/>
  <c r="J2490" i="4"/>
  <c r="H2490" i="4"/>
  <c r="F2490" i="4"/>
  <c r="AB2492" i="4"/>
  <c r="U2492" i="4"/>
  <c r="T2492" i="4"/>
  <c r="S2492" i="4"/>
  <c r="Q2492" i="4"/>
  <c r="R2492" i="4"/>
  <c r="O2492" i="4"/>
  <c r="P2492" i="4"/>
  <c r="N2492" i="4"/>
  <c r="L2492" i="4"/>
  <c r="M2492" i="4"/>
  <c r="K2492" i="4"/>
  <c r="I2492" i="4"/>
  <c r="G2492" i="4"/>
  <c r="J2492" i="4"/>
  <c r="H2492" i="4"/>
  <c r="F2492" i="4"/>
  <c r="E2492" i="4"/>
  <c r="AB2494" i="4"/>
  <c r="U2494" i="4"/>
  <c r="T2494" i="4"/>
  <c r="S2494" i="4"/>
  <c r="Q2494" i="4"/>
  <c r="R2494" i="4"/>
  <c r="P2494" i="4"/>
  <c r="N2494" i="4"/>
  <c r="L2494" i="4"/>
  <c r="O2494" i="4"/>
  <c r="I2494" i="4"/>
  <c r="M2494" i="4"/>
  <c r="K2494" i="4"/>
  <c r="E2494" i="4"/>
  <c r="G2494" i="4"/>
  <c r="J2494" i="4"/>
  <c r="H2494" i="4"/>
  <c r="F2494" i="4"/>
  <c r="AB2496" i="4"/>
  <c r="U2496" i="4"/>
  <c r="T2496" i="4"/>
  <c r="S2496" i="4"/>
  <c r="Q2496" i="4"/>
  <c r="R2496" i="4"/>
  <c r="O2496" i="4"/>
  <c r="P2496" i="4"/>
  <c r="N2496" i="4"/>
  <c r="L2496" i="4"/>
  <c r="M2496" i="4"/>
  <c r="K2496" i="4"/>
  <c r="I2496" i="4"/>
  <c r="G2496" i="4"/>
  <c r="J2496" i="4"/>
  <c r="H2496" i="4"/>
  <c r="F2496" i="4"/>
  <c r="E2496" i="4"/>
  <c r="AB2498" i="4"/>
  <c r="U2498" i="4"/>
  <c r="T2498" i="4"/>
  <c r="S2498" i="4"/>
  <c r="Q2498" i="4"/>
  <c r="R2498" i="4"/>
  <c r="P2498" i="4"/>
  <c r="N2498" i="4"/>
  <c r="L2498" i="4"/>
  <c r="O2498" i="4"/>
  <c r="I2498" i="4"/>
  <c r="M2498" i="4"/>
  <c r="K2498" i="4"/>
  <c r="E2498" i="4"/>
  <c r="G2498" i="4"/>
  <c r="J2498" i="4"/>
  <c r="H2498" i="4"/>
  <c r="F2498" i="4"/>
  <c r="AB2500" i="4"/>
  <c r="U2500" i="4"/>
  <c r="T2500" i="4"/>
  <c r="S2500" i="4"/>
  <c r="Q2500" i="4"/>
  <c r="R2500" i="4"/>
  <c r="O2500" i="4"/>
  <c r="P2500" i="4"/>
  <c r="N2500" i="4"/>
  <c r="L2500" i="4"/>
  <c r="M2500" i="4"/>
  <c r="K2500" i="4"/>
  <c r="I2500" i="4"/>
  <c r="G2500" i="4"/>
  <c r="J2500" i="4"/>
  <c r="H2500" i="4"/>
  <c r="F2500" i="4"/>
  <c r="E2500" i="4"/>
  <c r="AB2502" i="4"/>
  <c r="U2502" i="4"/>
  <c r="T2502" i="4"/>
  <c r="S2502" i="4"/>
  <c r="Q2502" i="4"/>
  <c r="R2502" i="4"/>
  <c r="P2502" i="4"/>
  <c r="N2502" i="4"/>
  <c r="L2502" i="4"/>
  <c r="O2502" i="4"/>
  <c r="I2502" i="4"/>
  <c r="M2502" i="4"/>
  <c r="K2502" i="4"/>
  <c r="E2502" i="4"/>
  <c r="G2502" i="4"/>
  <c r="J2502" i="4"/>
  <c r="H2502" i="4"/>
  <c r="F2502" i="4"/>
  <c r="AB2504" i="4"/>
  <c r="U2504" i="4"/>
  <c r="T2504" i="4"/>
  <c r="S2504" i="4"/>
  <c r="Q2504" i="4"/>
  <c r="R2504" i="4"/>
  <c r="O2504" i="4"/>
  <c r="P2504" i="4"/>
  <c r="N2504" i="4"/>
  <c r="L2504" i="4"/>
  <c r="M2504" i="4"/>
  <c r="K2504" i="4"/>
  <c r="I2504" i="4"/>
  <c r="G2504" i="4"/>
  <c r="J2504" i="4"/>
  <c r="H2504" i="4"/>
  <c r="F2504" i="4"/>
  <c r="E2504" i="4"/>
  <c r="AB2506" i="4"/>
  <c r="U2506" i="4"/>
  <c r="T2506" i="4"/>
  <c r="S2506" i="4"/>
  <c r="Q2506" i="4"/>
  <c r="R2506" i="4"/>
  <c r="P2506" i="4"/>
  <c r="N2506" i="4"/>
  <c r="L2506" i="4"/>
  <c r="O2506" i="4"/>
  <c r="I2506" i="4"/>
  <c r="M2506" i="4"/>
  <c r="K2506" i="4"/>
  <c r="E2506" i="4"/>
  <c r="G2506" i="4"/>
  <c r="J2506" i="4"/>
  <c r="H2506" i="4"/>
  <c r="F2506" i="4"/>
  <c r="AB2508" i="4"/>
  <c r="U2508" i="4"/>
  <c r="T2508" i="4"/>
  <c r="S2508" i="4"/>
  <c r="Q2508" i="4"/>
  <c r="R2508" i="4"/>
  <c r="O2508" i="4"/>
  <c r="P2508" i="4"/>
  <c r="N2508" i="4"/>
  <c r="L2508" i="4"/>
  <c r="M2508" i="4"/>
  <c r="K2508" i="4"/>
  <c r="I2508" i="4"/>
  <c r="G2508" i="4"/>
  <c r="J2508" i="4"/>
  <c r="H2508" i="4"/>
  <c r="F2508" i="4"/>
  <c r="E2508" i="4"/>
  <c r="AB2510" i="4"/>
  <c r="U2510" i="4"/>
  <c r="T2510" i="4"/>
  <c r="S2510" i="4"/>
  <c r="Q2510" i="4"/>
  <c r="R2510" i="4"/>
  <c r="P2510" i="4"/>
  <c r="N2510" i="4"/>
  <c r="L2510" i="4"/>
  <c r="O2510" i="4"/>
  <c r="I2510" i="4"/>
  <c r="M2510" i="4"/>
  <c r="K2510" i="4"/>
  <c r="E2510" i="4"/>
  <c r="G2510" i="4"/>
  <c r="J2510" i="4"/>
  <c r="H2510" i="4"/>
  <c r="F2510" i="4"/>
  <c r="AB2512" i="4"/>
  <c r="U2512" i="4"/>
  <c r="T2512" i="4"/>
  <c r="S2512" i="4"/>
  <c r="Q2512" i="4"/>
  <c r="R2512" i="4"/>
  <c r="O2512" i="4"/>
  <c r="P2512" i="4"/>
  <c r="N2512" i="4"/>
  <c r="L2512" i="4"/>
  <c r="M2512" i="4"/>
  <c r="K2512" i="4"/>
  <c r="I2512" i="4"/>
  <c r="G2512" i="4"/>
  <c r="J2512" i="4"/>
  <c r="H2512" i="4"/>
  <c r="F2512" i="4"/>
  <c r="E2512" i="4"/>
  <c r="AB2514" i="4"/>
  <c r="U2514" i="4"/>
  <c r="T2514" i="4"/>
  <c r="S2514" i="4"/>
  <c r="Q2514" i="4"/>
  <c r="R2514" i="4"/>
  <c r="P2514" i="4"/>
  <c r="N2514" i="4"/>
  <c r="L2514" i="4"/>
  <c r="O2514" i="4"/>
  <c r="I2514" i="4"/>
  <c r="M2514" i="4"/>
  <c r="K2514" i="4"/>
  <c r="E2514" i="4"/>
  <c r="G2514" i="4"/>
  <c r="J2514" i="4"/>
  <c r="H2514" i="4"/>
  <c r="F2514" i="4"/>
  <c r="AB2516" i="4"/>
  <c r="U2516" i="4"/>
  <c r="T2516" i="4"/>
  <c r="S2516" i="4"/>
  <c r="Q2516" i="4"/>
  <c r="R2516" i="4"/>
  <c r="O2516" i="4"/>
  <c r="P2516" i="4"/>
  <c r="N2516" i="4"/>
  <c r="L2516" i="4"/>
  <c r="M2516" i="4"/>
  <c r="K2516" i="4"/>
  <c r="I2516" i="4"/>
  <c r="G2516" i="4"/>
  <c r="J2516" i="4"/>
  <c r="H2516" i="4"/>
  <c r="F2516" i="4"/>
  <c r="E2516" i="4"/>
  <c r="AB2518" i="4"/>
  <c r="U2518" i="4"/>
  <c r="T2518" i="4"/>
  <c r="S2518" i="4"/>
  <c r="Q2518" i="4"/>
  <c r="R2518" i="4"/>
  <c r="P2518" i="4"/>
  <c r="N2518" i="4"/>
  <c r="L2518" i="4"/>
  <c r="O2518" i="4"/>
  <c r="I2518" i="4"/>
  <c r="M2518" i="4"/>
  <c r="K2518" i="4"/>
  <c r="E2518" i="4"/>
  <c r="G2518" i="4"/>
  <c r="J2518" i="4"/>
  <c r="H2518" i="4"/>
  <c r="F2518" i="4"/>
  <c r="AB2520" i="4"/>
  <c r="U2520" i="4"/>
  <c r="T2520" i="4"/>
  <c r="S2520" i="4"/>
  <c r="Q2520" i="4"/>
  <c r="R2520" i="4"/>
  <c r="O2520" i="4"/>
  <c r="P2520" i="4"/>
  <c r="N2520" i="4"/>
  <c r="L2520" i="4"/>
  <c r="M2520" i="4"/>
  <c r="K2520" i="4"/>
  <c r="I2520" i="4"/>
  <c r="G2520" i="4"/>
  <c r="J2520" i="4"/>
  <c r="H2520" i="4"/>
  <c r="F2520" i="4"/>
  <c r="E2520" i="4"/>
  <c r="AB2522" i="4"/>
  <c r="U2522" i="4"/>
  <c r="T2522" i="4"/>
  <c r="S2522" i="4"/>
  <c r="Q2522" i="4"/>
  <c r="R2522" i="4"/>
  <c r="P2522" i="4"/>
  <c r="N2522" i="4"/>
  <c r="L2522" i="4"/>
  <c r="O2522" i="4"/>
  <c r="I2522" i="4"/>
  <c r="M2522" i="4"/>
  <c r="K2522" i="4"/>
  <c r="E2522" i="4"/>
  <c r="G2522" i="4"/>
  <c r="J2522" i="4"/>
  <c r="H2522" i="4"/>
  <c r="F2522" i="4"/>
  <c r="AB2524" i="4"/>
  <c r="U2524" i="4"/>
  <c r="T2524" i="4"/>
  <c r="S2524" i="4"/>
  <c r="Q2524" i="4"/>
  <c r="R2524" i="4"/>
  <c r="O2524" i="4"/>
  <c r="P2524" i="4"/>
  <c r="N2524" i="4"/>
  <c r="L2524" i="4"/>
  <c r="M2524" i="4"/>
  <c r="K2524" i="4"/>
  <c r="I2524" i="4"/>
  <c r="G2524" i="4"/>
  <c r="J2524" i="4"/>
  <c r="H2524" i="4"/>
  <c r="F2524" i="4"/>
  <c r="E2524" i="4"/>
  <c r="AB2526" i="4"/>
  <c r="U2526" i="4"/>
  <c r="T2526" i="4"/>
  <c r="S2526" i="4"/>
  <c r="Q2526" i="4"/>
  <c r="R2526" i="4"/>
  <c r="P2526" i="4"/>
  <c r="N2526" i="4"/>
  <c r="L2526" i="4"/>
  <c r="O2526" i="4"/>
  <c r="I2526" i="4"/>
  <c r="M2526" i="4"/>
  <c r="K2526" i="4"/>
  <c r="E2526" i="4"/>
  <c r="G2526" i="4"/>
  <c r="J2526" i="4"/>
  <c r="H2526" i="4"/>
  <c r="F2526" i="4"/>
  <c r="AB2528" i="4"/>
  <c r="U2528" i="4"/>
  <c r="T2528" i="4"/>
  <c r="S2528" i="4"/>
  <c r="Q2528" i="4"/>
  <c r="R2528" i="4"/>
  <c r="O2528" i="4"/>
  <c r="P2528" i="4"/>
  <c r="N2528" i="4"/>
  <c r="L2528" i="4"/>
  <c r="M2528" i="4"/>
  <c r="K2528" i="4"/>
  <c r="I2528" i="4"/>
  <c r="G2528" i="4"/>
  <c r="J2528" i="4"/>
  <c r="H2528" i="4"/>
  <c r="F2528" i="4"/>
  <c r="E2528" i="4"/>
  <c r="AB2530" i="4"/>
  <c r="U2530" i="4"/>
  <c r="T2530" i="4"/>
  <c r="S2530" i="4"/>
  <c r="Q2530" i="4"/>
  <c r="R2530" i="4"/>
  <c r="P2530" i="4"/>
  <c r="N2530" i="4"/>
  <c r="L2530" i="4"/>
  <c r="O2530" i="4"/>
  <c r="I2530" i="4"/>
  <c r="M2530" i="4"/>
  <c r="K2530" i="4"/>
  <c r="E2530" i="4"/>
  <c r="G2530" i="4"/>
  <c r="J2530" i="4"/>
  <c r="H2530" i="4"/>
  <c r="F2530" i="4"/>
  <c r="AB2532" i="4"/>
  <c r="U2532" i="4"/>
  <c r="T2532" i="4"/>
  <c r="S2532" i="4"/>
  <c r="Q2532" i="4"/>
  <c r="R2532" i="4"/>
  <c r="O2532" i="4"/>
  <c r="P2532" i="4"/>
  <c r="N2532" i="4"/>
  <c r="L2532" i="4"/>
  <c r="M2532" i="4"/>
  <c r="K2532" i="4"/>
  <c r="I2532" i="4"/>
  <c r="G2532" i="4"/>
  <c r="J2532" i="4"/>
  <c r="H2532" i="4"/>
  <c r="F2532" i="4"/>
  <c r="E2532" i="4"/>
  <c r="AB2534" i="4"/>
  <c r="U2534" i="4"/>
  <c r="T2534" i="4"/>
  <c r="S2534" i="4"/>
  <c r="Q2534" i="4"/>
  <c r="R2534" i="4"/>
  <c r="P2534" i="4"/>
  <c r="N2534" i="4"/>
  <c r="L2534" i="4"/>
  <c r="O2534" i="4"/>
  <c r="I2534" i="4"/>
  <c r="M2534" i="4"/>
  <c r="K2534" i="4"/>
  <c r="E2534" i="4"/>
  <c r="G2534" i="4"/>
  <c r="J2534" i="4"/>
  <c r="H2534" i="4"/>
  <c r="F2534" i="4"/>
  <c r="AB2536" i="4"/>
  <c r="U2536" i="4"/>
  <c r="T2536" i="4"/>
  <c r="S2536" i="4"/>
  <c r="Q2536" i="4"/>
  <c r="R2536" i="4"/>
  <c r="O2536" i="4"/>
  <c r="P2536" i="4"/>
  <c r="N2536" i="4"/>
  <c r="L2536" i="4"/>
  <c r="M2536" i="4"/>
  <c r="K2536" i="4"/>
  <c r="I2536" i="4"/>
  <c r="G2536" i="4"/>
  <c r="J2536" i="4"/>
  <c r="H2536" i="4"/>
  <c r="F2536" i="4"/>
  <c r="E2536" i="4"/>
  <c r="AB2538" i="4"/>
  <c r="U2538" i="4"/>
  <c r="T2538" i="4"/>
  <c r="S2538" i="4"/>
  <c r="Q2538" i="4"/>
  <c r="R2538" i="4"/>
  <c r="P2538" i="4"/>
  <c r="N2538" i="4"/>
  <c r="L2538" i="4"/>
  <c r="O2538" i="4"/>
  <c r="I2538" i="4"/>
  <c r="M2538" i="4"/>
  <c r="K2538" i="4"/>
  <c r="E2538" i="4"/>
  <c r="G2538" i="4"/>
  <c r="J2538" i="4"/>
  <c r="H2538" i="4"/>
  <c r="F2538" i="4"/>
  <c r="AB2540" i="4"/>
  <c r="U2540" i="4"/>
  <c r="T2540" i="4"/>
  <c r="S2540" i="4"/>
  <c r="Q2540" i="4"/>
  <c r="R2540" i="4"/>
  <c r="O2540" i="4"/>
  <c r="P2540" i="4"/>
  <c r="N2540" i="4"/>
  <c r="L2540" i="4"/>
  <c r="M2540" i="4"/>
  <c r="K2540" i="4"/>
  <c r="I2540" i="4"/>
  <c r="G2540" i="4"/>
  <c r="J2540" i="4"/>
  <c r="H2540" i="4"/>
  <c r="F2540" i="4"/>
  <c r="E2540" i="4"/>
  <c r="AB2542" i="4"/>
  <c r="U2542" i="4"/>
  <c r="T2542" i="4"/>
  <c r="S2542" i="4"/>
  <c r="Q2542" i="4"/>
  <c r="R2542" i="4"/>
  <c r="P2542" i="4"/>
  <c r="N2542" i="4"/>
  <c r="L2542" i="4"/>
  <c r="O2542" i="4"/>
  <c r="I2542" i="4"/>
  <c r="M2542" i="4"/>
  <c r="K2542" i="4"/>
  <c r="E2542" i="4"/>
  <c r="G2542" i="4"/>
  <c r="J2542" i="4"/>
  <c r="H2542" i="4"/>
  <c r="F2542" i="4"/>
  <c r="AB2544" i="4"/>
  <c r="U2544" i="4"/>
  <c r="T2544" i="4"/>
  <c r="S2544" i="4"/>
  <c r="Q2544" i="4"/>
  <c r="R2544" i="4"/>
  <c r="O2544" i="4"/>
  <c r="P2544" i="4"/>
  <c r="N2544" i="4"/>
  <c r="L2544" i="4"/>
  <c r="M2544" i="4"/>
  <c r="K2544" i="4"/>
  <c r="I2544" i="4"/>
  <c r="G2544" i="4"/>
  <c r="J2544" i="4"/>
  <c r="H2544" i="4"/>
  <c r="F2544" i="4"/>
  <c r="E2544" i="4"/>
  <c r="AB2546" i="4"/>
  <c r="U2546" i="4"/>
  <c r="T2546" i="4"/>
  <c r="S2546" i="4"/>
  <c r="Q2546" i="4"/>
  <c r="R2546" i="4"/>
  <c r="P2546" i="4"/>
  <c r="N2546" i="4"/>
  <c r="L2546" i="4"/>
  <c r="O2546" i="4"/>
  <c r="I2546" i="4"/>
  <c r="M2546" i="4"/>
  <c r="K2546" i="4"/>
  <c r="E2546" i="4"/>
  <c r="G2546" i="4"/>
  <c r="J2546" i="4"/>
  <c r="H2546" i="4"/>
  <c r="F2546" i="4"/>
  <c r="AB2548" i="4"/>
  <c r="U2548" i="4"/>
  <c r="T2548" i="4"/>
  <c r="S2548" i="4"/>
  <c r="Q2548" i="4"/>
  <c r="R2548" i="4"/>
  <c r="O2548" i="4"/>
  <c r="P2548" i="4"/>
  <c r="N2548" i="4"/>
  <c r="L2548" i="4"/>
  <c r="M2548" i="4"/>
  <c r="K2548" i="4"/>
  <c r="I2548" i="4"/>
  <c r="G2548" i="4"/>
  <c r="J2548" i="4"/>
  <c r="H2548" i="4"/>
  <c r="F2548" i="4"/>
  <c r="E2548" i="4"/>
  <c r="AB2550" i="4"/>
  <c r="U2550" i="4"/>
  <c r="T2550" i="4"/>
  <c r="S2550" i="4"/>
  <c r="Q2550" i="4"/>
  <c r="R2550" i="4"/>
  <c r="P2550" i="4"/>
  <c r="N2550" i="4"/>
  <c r="L2550" i="4"/>
  <c r="O2550" i="4"/>
  <c r="I2550" i="4"/>
  <c r="M2550" i="4"/>
  <c r="K2550" i="4"/>
  <c r="E2550" i="4"/>
  <c r="G2550" i="4"/>
  <c r="J2550" i="4"/>
  <c r="H2550" i="4"/>
  <c r="F2550" i="4"/>
  <c r="AB2552" i="4"/>
  <c r="U2552" i="4"/>
  <c r="T2552" i="4"/>
  <c r="S2552" i="4"/>
  <c r="Q2552" i="4"/>
  <c r="R2552" i="4"/>
  <c r="O2552" i="4"/>
  <c r="P2552" i="4"/>
  <c r="N2552" i="4"/>
  <c r="L2552" i="4"/>
  <c r="M2552" i="4"/>
  <c r="K2552" i="4"/>
  <c r="I2552" i="4"/>
  <c r="G2552" i="4"/>
  <c r="J2552" i="4"/>
  <c r="H2552" i="4"/>
  <c r="F2552" i="4"/>
  <c r="E2552" i="4"/>
  <c r="AB2554" i="4"/>
  <c r="U2554" i="4"/>
  <c r="T2554" i="4"/>
  <c r="S2554" i="4"/>
  <c r="Q2554" i="4"/>
  <c r="R2554" i="4"/>
  <c r="P2554" i="4"/>
  <c r="N2554" i="4"/>
  <c r="L2554" i="4"/>
  <c r="O2554" i="4"/>
  <c r="I2554" i="4"/>
  <c r="M2554" i="4"/>
  <c r="K2554" i="4"/>
  <c r="E2554" i="4"/>
  <c r="G2554" i="4"/>
  <c r="J2554" i="4"/>
  <c r="H2554" i="4"/>
  <c r="F2554" i="4"/>
  <c r="AB2556" i="4"/>
  <c r="U2556" i="4"/>
  <c r="T2556" i="4"/>
  <c r="S2556" i="4"/>
  <c r="Q2556" i="4"/>
  <c r="R2556" i="4"/>
  <c r="O2556" i="4"/>
  <c r="P2556" i="4"/>
  <c r="N2556" i="4"/>
  <c r="L2556" i="4"/>
  <c r="M2556" i="4"/>
  <c r="K2556" i="4"/>
  <c r="I2556" i="4"/>
  <c r="G2556" i="4"/>
  <c r="J2556" i="4"/>
  <c r="H2556" i="4"/>
  <c r="F2556" i="4"/>
  <c r="E2556" i="4"/>
  <c r="AB2558" i="4"/>
  <c r="U2558" i="4"/>
  <c r="T2558" i="4"/>
  <c r="S2558" i="4"/>
  <c r="Q2558" i="4"/>
  <c r="R2558" i="4"/>
  <c r="P2558" i="4"/>
  <c r="N2558" i="4"/>
  <c r="L2558" i="4"/>
  <c r="O2558" i="4"/>
  <c r="I2558" i="4"/>
  <c r="M2558" i="4"/>
  <c r="K2558" i="4"/>
  <c r="E2558" i="4"/>
  <c r="G2558" i="4"/>
  <c r="J2558" i="4"/>
  <c r="H2558" i="4"/>
  <c r="F2558" i="4"/>
  <c r="AB2560" i="4"/>
  <c r="U2560" i="4"/>
  <c r="T2560" i="4"/>
  <c r="S2560" i="4"/>
  <c r="Q2560" i="4"/>
  <c r="R2560" i="4"/>
  <c r="O2560" i="4"/>
  <c r="P2560" i="4"/>
  <c r="N2560" i="4"/>
  <c r="L2560" i="4"/>
  <c r="M2560" i="4"/>
  <c r="K2560" i="4"/>
  <c r="I2560" i="4"/>
  <c r="G2560" i="4"/>
  <c r="J2560" i="4"/>
  <c r="H2560" i="4"/>
  <c r="F2560" i="4"/>
  <c r="E2560" i="4"/>
  <c r="AB2562" i="4"/>
  <c r="U2562" i="4"/>
  <c r="T2562" i="4"/>
  <c r="S2562" i="4"/>
  <c r="Q2562" i="4"/>
  <c r="R2562" i="4"/>
  <c r="P2562" i="4"/>
  <c r="N2562" i="4"/>
  <c r="L2562" i="4"/>
  <c r="O2562" i="4"/>
  <c r="I2562" i="4"/>
  <c r="M2562" i="4"/>
  <c r="K2562" i="4"/>
  <c r="E2562" i="4"/>
  <c r="G2562" i="4"/>
  <c r="J2562" i="4"/>
  <c r="H2562" i="4"/>
  <c r="F2562" i="4"/>
  <c r="AB2564" i="4"/>
  <c r="U2564" i="4"/>
  <c r="T2564" i="4"/>
  <c r="S2564" i="4"/>
  <c r="Q2564" i="4"/>
  <c r="R2564" i="4"/>
  <c r="O2564" i="4"/>
  <c r="P2564" i="4"/>
  <c r="N2564" i="4"/>
  <c r="L2564" i="4"/>
  <c r="M2564" i="4"/>
  <c r="K2564" i="4"/>
  <c r="I2564" i="4"/>
  <c r="G2564" i="4"/>
  <c r="J2564" i="4"/>
  <c r="H2564" i="4"/>
  <c r="F2564" i="4"/>
  <c r="E2564" i="4"/>
  <c r="AB2566" i="4"/>
  <c r="U2566" i="4"/>
  <c r="T2566" i="4"/>
  <c r="S2566" i="4"/>
  <c r="Q2566" i="4"/>
  <c r="R2566" i="4"/>
  <c r="P2566" i="4"/>
  <c r="N2566" i="4"/>
  <c r="L2566" i="4"/>
  <c r="O2566" i="4"/>
  <c r="I2566" i="4"/>
  <c r="M2566" i="4"/>
  <c r="K2566" i="4"/>
  <c r="E2566" i="4"/>
  <c r="G2566" i="4"/>
  <c r="J2566" i="4"/>
  <c r="H2566" i="4"/>
  <c r="F2566" i="4"/>
  <c r="AB2568" i="4"/>
  <c r="U2568" i="4"/>
  <c r="T2568" i="4"/>
  <c r="S2568" i="4"/>
  <c r="Q2568" i="4"/>
  <c r="R2568" i="4"/>
  <c r="O2568" i="4"/>
  <c r="P2568" i="4"/>
  <c r="N2568" i="4"/>
  <c r="L2568" i="4"/>
  <c r="M2568" i="4"/>
  <c r="K2568" i="4"/>
  <c r="I2568" i="4"/>
  <c r="G2568" i="4"/>
  <c r="J2568" i="4"/>
  <c r="H2568" i="4"/>
  <c r="F2568" i="4"/>
  <c r="E2568" i="4"/>
  <c r="AB2570" i="4"/>
  <c r="U2570" i="4"/>
  <c r="T2570" i="4"/>
  <c r="S2570" i="4"/>
  <c r="Q2570" i="4"/>
  <c r="R2570" i="4"/>
  <c r="P2570" i="4"/>
  <c r="N2570" i="4"/>
  <c r="L2570" i="4"/>
  <c r="O2570" i="4"/>
  <c r="I2570" i="4"/>
  <c r="M2570" i="4"/>
  <c r="K2570" i="4"/>
  <c r="E2570" i="4"/>
  <c r="G2570" i="4"/>
  <c r="J2570" i="4"/>
  <c r="H2570" i="4"/>
  <c r="F2570" i="4"/>
  <c r="AB2572" i="4"/>
  <c r="U2572" i="4"/>
  <c r="T2572" i="4"/>
  <c r="S2572" i="4"/>
  <c r="Q2572" i="4"/>
  <c r="R2572" i="4"/>
  <c r="O2572" i="4"/>
  <c r="P2572" i="4"/>
  <c r="N2572" i="4"/>
  <c r="L2572" i="4"/>
  <c r="M2572" i="4"/>
  <c r="K2572" i="4"/>
  <c r="I2572" i="4"/>
  <c r="G2572" i="4"/>
  <c r="J2572" i="4"/>
  <c r="H2572" i="4"/>
  <c r="F2572" i="4"/>
  <c r="E2572" i="4"/>
  <c r="AB2574" i="4"/>
  <c r="U2574" i="4"/>
  <c r="T2574" i="4"/>
  <c r="S2574" i="4"/>
  <c r="Q2574" i="4"/>
  <c r="R2574" i="4"/>
  <c r="P2574" i="4"/>
  <c r="N2574" i="4"/>
  <c r="L2574" i="4"/>
  <c r="O2574" i="4"/>
  <c r="I2574" i="4"/>
  <c r="M2574" i="4"/>
  <c r="K2574" i="4"/>
  <c r="E2574" i="4"/>
  <c r="G2574" i="4"/>
  <c r="J2574" i="4"/>
  <c r="H2574" i="4"/>
  <c r="F2574" i="4"/>
  <c r="AB2576" i="4"/>
  <c r="U2576" i="4"/>
  <c r="T2576" i="4"/>
  <c r="S2576" i="4"/>
  <c r="Q2576" i="4"/>
  <c r="R2576" i="4"/>
  <c r="O2576" i="4"/>
  <c r="P2576" i="4"/>
  <c r="N2576" i="4"/>
  <c r="L2576" i="4"/>
  <c r="M2576" i="4"/>
  <c r="K2576" i="4"/>
  <c r="I2576" i="4"/>
  <c r="G2576" i="4"/>
  <c r="J2576" i="4"/>
  <c r="H2576" i="4"/>
  <c r="F2576" i="4"/>
  <c r="E2576" i="4"/>
  <c r="AB2578" i="4"/>
  <c r="U2578" i="4"/>
  <c r="T2578" i="4"/>
  <c r="S2578" i="4"/>
  <c r="Q2578" i="4"/>
  <c r="R2578" i="4"/>
  <c r="P2578" i="4"/>
  <c r="N2578" i="4"/>
  <c r="L2578" i="4"/>
  <c r="O2578" i="4"/>
  <c r="I2578" i="4"/>
  <c r="M2578" i="4"/>
  <c r="K2578" i="4"/>
  <c r="E2578" i="4"/>
  <c r="G2578" i="4"/>
  <c r="J2578" i="4"/>
  <c r="H2578" i="4"/>
  <c r="F2578" i="4"/>
  <c r="AB2580" i="4"/>
  <c r="U2580" i="4"/>
  <c r="T2580" i="4"/>
  <c r="S2580" i="4"/>
  <c r="Q2580" i="4"/>
  <c r="R2580" i="4"/>
  <c r="O2580" i="4"/>
  <c r="P2580" i="4"/>
  <c r="N2580" i="4"/>
  <c r="L2580" i="4"/>
  <c r="M2580" i="4"/>
  <c r="K2580" i="4"/>
  <c r="I2580" i="4"/>
  <c r="G2580" i="4"/>
  <c r="J2580" i="4"/>
  <c r="H2580" i="4"/>
  <c r="F2580" i="4"/>
  <c r="E2580" i="4"/>
  <c r="AB2582" i="4"/>
  <c r="U2582" i="4"/>
  <c r="T2582" i="4"/>
  <c r="S2582" i="4"/>
  <c r="Q2582" i="4"/>
  <c r="R2582" i="4"/>
  <c r="P2582" i="4"/>
  <c r="N2582" i="4"/>
  <c r="L2582" i="4"/>
  <c r="O2582" i="4"/>
  <c r="I2582" i="4"/>
  <c r="M2582" i="4"/>
  <c r="K2582" i="4"/>
  <c r="E2582" i="4"/>
  <c r="G2582" i="4"/>
  <c r="J2582" i="4"/>
  <c r="H2582" i="4"/>
  <c r="F2582" i="4"/>
  <c r="AB2584" i="4"/>
  <c r="U2584" i="4"/>
  <c r="T2584" i="4"/>
  <c r="S2584" i="4"/>
  <c r="Q2584" i="4"/>
  <c r="R2584" i="4"/>
  <c r="O2584" i="4"/>
  <c r="P2584" i="4"/>
  <c r="N2584" i="4"/>
  <c r="L2584" i="4"/>
  <c r="M2584" i="4"/>
  <c r="K2584" i="4"/>
  <c r="I2584" i="4"/>
  <c r="G2584" i="4"/>
  <c r="J2584" i="4"/>
  <c r="H2584" i="4"/>
  <c r="F2584" i="4"/>
  <c r="E2584" i="4"/>
  <c r="AB2586" i="4"/>
  <c r="U2586" i="4"/>
  <c r="T2586" i="4"/>
  <c r="S2586" i="4"/>
  <c r="Q2586" i="4"/>
  <c r="R2586" i="4"/>
  <c r="P2586" i="4"/>
  <c r="N2586" i="4"/>
  <c r="L2586" i="4"/>
  <c r="O2586" i="4"/>
  <c r="I2586" i="4"/>
  <c r="M2586" i="4"/>
  <c r="K2586" i="4"/>
  <c r="E2586" i="4"/>
  <c r="G2586" i="4"/>
  <c r="J2586" i="4"/>
  <c r="H2586" i="4"/>
  <c r="F2586" i="4"/>
  <c r="AB2588" i="4"/>
  <c r="U2588" i="4"/>
  <c r="T2588" i="4"/>
  <c r="S2588" i="4"/>
  <c r="Q2588" i="4"/>
  <c r="R2588" i="4"/>
  <c r="O2588" i="4"/>
  <c r="P2588" i="4"/>
  <c r="N2588" i="4"/>
  <c r="L2588" i="4"/>
  <c r="M2588" i="4"/>
  <c r="K2588" i="4"/>
  <c r="I2588" i="4"/>
  <c r="G2588" i="4"/>
  <c r="J2588" i="4"/>
  <c r="H2588" i="4"/>
  <c r="F2588" i="4"/>
  <c r="E2588" i="4"/>
  <c r="AB2590" i="4"/>
  <c r="U2590" i="4"/>
  <c r="T2590" i="4"/>
  <c r="S2590" i="4"/>
  <c r="Q2590" i="4"/>
  <c r="R2590" i="4"/>
  <c r="P2590" i="4"/>
  <c r="N2590" i="4"/>
  <c r="L2590" i="4"/>
  <c r="O2590" i="4"/>
  <c r="I2590" i="4"/>
  <c r="M2590" i="4"/>
  <c r="K2590" i="4"/>
  <c r="E2590" i="4"/>
  <c r="G2590" i="4"/>
  <c r="J2590" i="4"/>
  <c r="H2590" i="4"/>
  <c r="F2590" i="4"/>
  <c r="AB2592" i="4"/>
  <c r="U2592" i="4"/>
  <c r="T2592" i="4"/>
  <c r="S2592" i="4"/>
  <c r="Q2592" i="4"/>
  <c r="R2592" i="4"/>
  <c r="O2592" i="4"/>
  <c r="P2592" i="4"/>
  <c r="N2592" i="4"/>
  <c r="L2592" i="4"/>
  <c r="M2592" i="4"/>
  <c r="K2592" i="4"/>
  <c r="I2592" i="4"/>
  <c r="G2592" i="4"/>
  <c r="J2592" i="4"/>
  <c r="H2592" i="4"/>
  <c r="F2592" i="4"/>
  <c r="E2592" i="4"/>
  <c r="AB2594" i="4"/>
  <c r="U2594" i="4"/>
  <c r="T2594" i="4"/>
  <c r="S2594" i="4"/>
  <c r="Q2594" i="4"/>
  <c r="R2594" i="4"/>
  <c r="P2594" i="4"/>
  <c r="N2594" i="4"/>
  <c r="L2594" i="4"/>
  <c r="O2594" i="4"/>
  <c r="I2594" i="4"/>
  <c r="M2594" i="4"/>
  <c r="K2594" i="4"/>
  <c r="E2594" i="4"/>
  <c r="G2594" i="4"/>
  <c r="J2594" i="4"/>
  <c r="H2594" i="4"/>
  <c r="F2594" i="4"/>
  <c r="AB2596" i="4"/>
  <c r="U2596" i="4"/>
  <c r="T2596" i="4"/>
  <c r="S2596" i="4"/>
  <c r="Q2596" i="4"/>
  <c r="R2596" i="4"/>
  <c r="O2596" i="4"/>
  <c r="P2596" i="4"/>
  <c r="N2596" i="4"/>
  <c r="L2596" i="4"/>
  <c r="M2596" i="4"/>
  <c r="K2596" i="4"/>
  <c r="I2596" i="4"/>
  <c r="G2596" i="4"/>
  <c r="J2596" i="4"/>
  <c r="H2596" i="4"/>
  <c r="F2596" i="4"/>
  <c r="E2596" i="4"/>
  <c r="AB2598" i="4"/>
  <c r="U2598" i="4"/>
  <c r="T2598" i="4"/>
  <c r="S2598" i="4"/>
  <c r="Q2598" i="4"/>
  <c r="R2598" i="4"/>
  <c r="P2598" i="4"/>
  <c r="N2598" i="4"/>
  <c r="L2598" i="4"/>
  <c r="O2598" i="4"/>
  <c r="I2598" i="4"/>
  <c r="M2598" i="4"/>
  <c r="K2598" i="4"/>
  <c r="E2598" i="4"/>
  <c r="G2598" i="4"/>
  <c r="J2598" i="4"/>
  <c r="H2598" i="4"/>
  <c r="F2598" i="4"/>
  <c r="AB2600" i="4"/>
  <c r="U2600" i="4"/>
  <c r="T2600" i="4"/>
  <c r="S2600" i="4"/>
  <c r="Q2600" i="4"/>
  <c r="R2600" i="4"/>
  <c r="O2600" i="4"/>
  <c r="P2600" i="4"/>
  <c r="N2600" i="4"/>
  <c r="L2600" i="4"/>
  <c r="M2600" i="4"/>
  <c r="K2600" i="4"/>
  <c r="I2600" i="4"/>
  <c r="G2600" i="4"/>
  <c r="J2600" i="4"/>
  <c r="H2600" i="4"/>
  <c r="F2600" i="4"/>
  <c r="E2600" i="4"/>
  <c r="AB2602" i="4"/>
  <c r="U2602" i="4"/>
  <c r="T2602" i="4"/>
  <c r="S2602" i="4"/>
  <c r="Q2602" i="4"/>
  <c r="R2602" i="4"/>
  <c r="P2602" i="4"/>
  <c r="N2602" i="4"/>
  <c r="L2602" i="4"/>
  <c r="O2602" i="4"/>
  <c r="I2602" i="4"/>
  <c r="M2602" i="4"/>
  <c r="K2602" i="4"/>
  <c r="E2602" i="4"/>
  <c r="G2602" i="4"/>
  <c r="J2602" i="4"/>
  <c r="H2602" i="4"/>
  <c r="F2602" i="4"/>
  <c r="AB2604" i="4"/>
  <c r="U2604" i="4"/>
  <c r="T2604" i="4"/>
  <c r="S2604" i="4"/>
  <c r="Q2604" i="4"/>
  <c r="R2604" i="4"/>
  <c r="O2604" i="4"/>
  <c r="P2604" i="4"/>
  <c r="N2604" i="4"/>
  <c r="L2604" i="4"/>
  <c r="M2604" i="4"/>
  <c r="K2604" i="4"/>
  <c r="I2604" i="4"/>
  <c r="G2604" i="4"/>
  <c r="J2604" i="4"/>
  <c r="H2604" i="4"/>
  <c r="F2604" i="4"/>
  <c r="E2604" i="4"/>
  <c r="AB2606" i="4"/>
  <c r="U2606" i="4"/>
  <c r="T2606" i="4"/>
  <c r="S2606" i="4"/>
  <c r="Q2606" i="4"/>
  <c r="R2606" i="4"/>
  <c r="P2606" i="4"/>
  <c r="N2606" i="4"/>
  <c r="L2606" i="4"/>
  <c r="O2606" i="4"/>
  <c r="I2606" i="4"/>
  <c r="M2606" i="4"/>
  <c r="K2606" i="4"/>
  <c r="E2606" i="4"/>
  <c r="G2606" i="4"/>
  <c r="J2606" i="4"/>
  <c r="H2606" i="4"/>
  <c r="F2606" i="4"/>
  <c r="AB2608" i="4"/>
  <c r="U2608" i="4"/>
  <c r="T2608" i="4"/>
  <c r="S2608" i="4"/>
  <c r="Q2608" i="4"/>
  <c r="R2608" i="4"/>
  <c r="O2608" i="4"/>
  <c r="P2608" i="4"/>
  <c r="N2608" i="4"/>
  <c r="L2608" i="4"/>
  <c r="M2608" i="4"/>
  <c r="K2608" i="4"/>
  <c r="I2608" i="4"/>
  <c r="G2608" i="4"/>
  <c r="J2608" i="4"/>
  <c r="H2608" i="4"/>
  <c r="F2608" i="4"/>
  <c r="E2608" i="4"/>
  <c r="AB2610" i="4"/>
  <c r="U2610" i="4"/>
  <c r="T2610" i="4"/>
  <c r="S2610" i="4"/>
  <c r="Q2610" i="4"/>
  <c r="R2610" i="4"/>
  <c r="P2610" i="4"/>
  <c r="N2610" i="4"/>
  <c r="L2610" i="4"/>
  <c r="O2610" i="4"/>
  <c r="I2610" i="4"/>
  <c r="M2610" i="4"/>
  <c r="K2610" i="4"/>
  <c r="E2610" i="4"/>
  <c r="G2610" i="4"/>
  <c r="J2610" i="4"/>
  <c r="H2610" i="4"/>
  <c r="F2610" i="4"/>
  <c r="AB2612" i="4"/>
  <c r="U2612" i="4"/>
  <c r="T2612" i="4"/>
  <c r="S2612" i="4"/>
  <c r="Q2612" i="4"/>
  <c r="R2612" i="4"/>
  <c r="O2612" i="4"/>
  <c r="P2612" i="4"/>
  <c r="N2612" i="4"/>
  <c r="L2612" i="4"/>
  <c r="M2612" i="4"/>
  <c r="K2612" i="4"/>
  <c r="I2612" i="4"/>
  <c r="G2612" i="4"/>
  <c r="J2612" i="4"/>
  <c r="H2612" i="4"/>
  <c r="F2612" i="4"/>
  <c r="E2612" i="4"/>
  <c r="AB2614" i="4"/>
  <c r="U2614" i="4"/>
  <c r="T2614" i="4"/>
  <c r="S2614" i="4"/>
  <c r="Q2614" i="4"/>
  <c r="R2614" i="4"/>
  <c r="P2614" i="4"/>
  <c r="N2614" i="4"/>
  <c r="L2614" i="4"/>
  <c r="O2614" i="4"/>
  <c r="I2614" i="4"/>
  <c r="M2614" i="4"/>
  <c r="K2614" i="4"/>
  <c r="E2614" i="4"/>
  <c r="G2614" i="4"/>
  <c r="J2614" i="4"/>
  <c r="H2614" i="4"/>
  <c r="F2614" i="4"/>
  <c r="AB2616" i="4"/>
  <c r="U2616" i="4"/>
  <c r="T2616" i="4"/>
  <c r="S2616" i="4"/>
  <c r="Q2616" i="4"/>
  <c r="R2616" i="4"/>
  <c r="O2616" i="4"/>
  <c r="P2616" i="4"/>
  <c r="N2616" i="4"/>
  <c r="L2616" i="4"/>
  <c r="M2616" i="4"/>
  <c r="K2616" i="4"/>
  <c r="I2616" i="4"/>
  <c r="G2616" i="4"/>
  <c r="J2616" i="4"/>
  <c r="H2616" i="4"/>
  <c r="F2616" i="4"/>
  <c r="E2616" i="4"/>
  <c r="AB2618" i="4"/>
  <c r="U2618" i="4"/>
  <c r="T2618" i="4"/>
  <c r="S2618" i="4"/>
  <c r="Q2618" i="4"/>
  <c r="R2618" i="4"/>
  <c r="P2618" i="4"/>
  <c r="N2618" i="4"/>
  <c r="L2618" i="4"/>
  <c r="O2618" i="4"/>
  <c r="I2618" i="4"/>
  <c r="M2618" i="4"/>
  <c r="K2618" i="4"/>
  <c r="E2618" i="4"/>
  <c r="G2618" i="4"/>
  <c r="J2618" i="4"/>
  <c r="H2618" i="4"/>
  <c r="F2618" i="4"/>
  <c r="AB2620" i="4"/>
  <c r="U2620" i="4"/>
  <c r="T2620" i="4"/>
  <c r="S2620" i="4"/>
  <c r="Q2620" i="4"/>
  <c r="R2620" i="4"/>
  <c r="O2620" i="4"/>
  <c r="P2620" i="4"/>
  <c r="N2620" i="4"/>
  <c r="L2620" i="4"/>
  <c r="M2620" i="4"/>
  <c r="K2620" i="4"/>
  <c r="I2620" i="4"/>
  <c r="G2620" i="4"/>
  <c r="J2620" i="4"/>
  <c r="H2620" i="4"/>
  <c r="F2620" i="4"/>
  <c r="E2620" i="4"/>
  <c r="AB2622" i="4"/>
  <c r="U2622" i="4"/>
  <c r="T2622" i="4"/>
  <c r="S2622" i="4"/>
  <c r="Q2622" i="4"/>
  <c r="R2622" i="4"/>
  <c r="P2622" i="4"/>
  <c r="N2622" i="4"/>
  <c r="L2622" i="4"/>
  <c r="O2622" i="4"/>
  <c r="I2622" i="4"/>
  <c r="M2622" i="4"/>
  <c r="K2622" i="4"/>
  <c r="E2622" i="4"/>
  <c r="G2622" i="4"/>
  <c r="J2622" i="4"/>
  <c r="H2622" i="4"/>
  <c r="F2622" i="4"/>
  <c r="AB2624" i="4"/>
  <c r="U2624" i="4"/>
  <c r="T2624" i="4"/>
  <c r="S2624" i="4"/>
  <c r="Q2624" i="4"/>
  <c r="R2624" i="4"/>
  <c r="O2624" i="4"/>
  <c r="P2624" i="4"/>
  <c r="N2624" i="4"/>
  <c r="L2624" i="4"/>
  <c r="M2624" i="4"/>
  <c r="K2624" i="4"/>
  <c r="I2624" i="4"/>
  <c r="G2624" i="4"/>
  <c r="J2624" i="4"/>
  <c r="H2624" i="4"/>
  <c r="F2624" i="4"/>
  <c r="E2624" i="4"/>
  <c r="AB2626" i="4"/>
  <c r="U2626" i="4"/>
  <c r="T2626" i="4"/>
  <c r="S2626" i="4"/>
  <c r="Q2626" i="4"/>
  <c r="R2626" i="4"/>
  <c r="P2626" i="4"/>
  <c r="N2626" i="4"/>
  <c r="L2626" i="4"/>
  <c r="O2626" i="4"/>
  <c r="I2626" i="4"/>
  <c r="M2626" i="4"/>
  <c r="K2626" i="4"/>
  <c r="E2626" i="4"/>
  <c r="G2626" i="4"/>
  <c r="J2626" i="4"/>
  <c r="H2626" i="4"/>
  <c r="F2626" i="4"/>
  <c r="AB2628" i="4"/>
  <c r="U2628" i="4"/>
  <c r="T2628" i="4"/>
  <c r="S2628" i="4"/>
  <c r="Q2628" i="4"/>
  <c r="R2628" i="4"/>
  <c r="O2628" i="4"/>
  <c r="P2628" i="4"/>
  <c r="N2628" i="4"/>
  <c r="L2628" i="4"/>
  <c r="M2628" i="4"/>
  <c r="K2628" i="4"/>
  <c r="I2628" i="4"/>
  <c r="G2628" i="4"/>
  <c r="J2628" i="4"/>
  <c r="H2628" i="4"/>
  <c r="F2628" i="4"/>
  <c r="E2628" i="4"/>
  <c r="AB2630" i="4"/>
  <c r="U2630" i="4"/>
  <c r="T2630" i="4"/>
  <c r="S2630" i="4"/>
  <c r="Q2630" i="4"/>
  <c r="R2630" i="4"/>
  <c r="P2630" i="4"/>
  <c r="N2630" i="4"/>
  <c r="L2630" i="4"/>
  <c r="O2630" i="4"/>
  <c r="I2630" i="4"/>
  <c r="M2630" i="4"/>
  <c r="K2630" i="4"/>
  <c r="E2630" i="4"/>
  <c r="G2630" i="4"/>
  <c r="J2630" i="4"/>
  <c r="H2630" i="4"/>
  <c r="F2630" i="4"/>
  <c r="AB2632" i="4"/>
  <c r="U2632" i="4"/>
  <c r="T2632" i="4"/>
  <c r="S2632" i="4"/>
  <c r="Q2632" i="4"/>
  <c r="R2632" i="4"/>
  <c r="O2632" i="4"/>
  <c r="P2632" i="4"/>
  <c r="N2632" i="4"/>
  <c r="L2632" i="4"/>
  <c r="M2632" i="4"/>
  <c r="K2632" i="4"/>
  <c r="I2632" i="4"/>
  <c r="G2632" i="4"/>
  <c r="J2632" i="4"/>
  <c r="H2632" i="4"/>
  <c r="F2632" i="4"/>
  <c r="E2632" i="4"/>
  <c r="AB2634" i="4"/>
  <c r="U2634" i="4"/>
  <c r="T2634" i="4"/>
  <c r="S2634" i="4"/>
  <c r="Q2634" i="4"/>
  <c r="R2634" i="4"/>
  <c r="P2634" i="4"/>
  <c r="N2634" i="4"/>
  <c r="L2634" i="4"/>
  <c r="O2634" i="4"/>
  <c r="I2634" i="4"/>
  <c r="M2634" i="4"/>
  <c r="K2634" i="4"/>
  <c r="E2634" i="4"/>
  <c r="G2634" i="4"/>
  <c r="J2634" i="4"/>
  <c r="H2634" i="4"/>
  <c r="F2634" i="4"/>
  <c r="AB2636" i="4"/>
  <c r="U2636" i="4"/>
  <c r="T2636" i="4"/>
  <c r="S2636" i="4"/>
  <c r="Q2636" i="4"/>
  <c r="R2636" i="4"/>
  <c r="O2636" i="4"/>
  <c r="P2636" i="4"/>
  <c r="N2636" i="4"/>
  <c r="L2636" i="4"/>
  <c r="M2636" i="4"/>
  <c r="K2636" i="4"/>
  <c r="I2636" i="4"/>
  <c r="G2636" i="4"/>
  <c r="J2636" i="4"/>
  <c r="H2636" i="4"/>
  <c r="F2636" i="4"/>
  <c r="E2636" i="4"/>
  <c r="AB2638" i="4"/>
  <c r="U2638" i="4"/>
  <c r="T2638" i="4"/>
  <c r="S2638" i="4"/>
  <c r="Q2638" i="4"/>
  <c r="R2638" i="4"/>
  <c r="P2638" i="4"/>
  <c r="N2638" i="4"/>
  <c r="L2638" i="4"/>
  <c r="O2638" i="4"/>
  <c r="I2638" i="4"/>
  <c r="M2638" i="4"/>
  <c r="K2638" i="4"/>
  <c r="E2638" i="4"/>
  <c r="G2638" i="4"/>
  <c r="J2638" i="4"/>
  <c r="H2638" i="4"/>
  <c r="F2638" i="4"/>
  <c r="AB2640" i="4"/>
  <c r="U2640" i="4"/>
  <c r="T2640" i="4"/>
  <c r="S2640" i="4"/>
  <c r="Q2640" i="4"/>
  <c r="R2640" i="4"/>
  <c r="O2640" i="4"/>
  <c r="P2640" i="4"/>
  <c r="N2640" i="4"/>
  <c r="L2640" i="4"/>
  <c r="M2640" i="4"/>
  <c r="K2640" i="4"/>
  <c r="I2640" i="4"/>
  <c r="G2640" i="4"/>
  <c r="J2640" i="4"/>
  <c r="H2640" i="4"/>
  <c r="F2640" i="4"/>
  <c r="E2640" i="4"/>
  <c r="AB2642" i="4"/>
  <c r="U2642" i="4"/>
  <c r="T2642" i="4"/>
  <c r="S2642" i="4"/>
  <c r="Q2642" i="4"/>
  <c r="R2642" i="4"/>
  <c r="P2642" i="4"/>
  <c r="N2642" i="4"/>
  <c r="L2642" i="4"/>
  <c r="O2642" i="4"/>
  <c r="I2642" i="4"/>
  <c r="M2642" i="4"/>
  <c r="K2642" i="4"/>
  <c r="E2642" i="4"/>
  <c r="G2642" i="4"/>
  <c r="J2642" i="4"/>
  <c r="H2642" i="4"/>
  <c r="F2642" i="4"/>
  <c r="AB2644" i="4"/>
  <c r="U2644" i="4"/>
  <c r="T2644" i="4"/>
  <c r="S2644" i="4"/>
  <c r="Q2644" i="4"/>
  <c r="R2644" i="4"/>
  <c r="O2644" i="4"/>
  <c r="P2644" i="4"/>
  <c r="N2644" i="4"/>
  <c r="L2644" i="4"/>
  <c r="M2644" i="4"/>
  <c r="K2644" i="4"/>
  <c r="I2644" i="4"/>
  <c r="G2644" i="4"/>
  <c r="J2644" i="4"/>
  <c r="H2644" i="4"/>
  <c r="F2644" i="4"/>
  <c r="E2644" i="4"/>
  <c r="AB2646" i="4"/>
  <c r="U2646" i="4"/>
  <c r="T2646" i="4"/>
  <c r="S2646" i="4"/>
  <c r="Q2646" i="4"/>
  <c r="R2646" i="4"/>
  <c r="P2646" i="4"/>
  <c r="N2646" i="4"/>
  <c r="L2646" i="4"/>
  <c r="O2646" i="4"/>
  <c r="I2646" i="4"/>
  <c r="M2646" i="4"/>
  <c r="K2646" i="4"/>
  <c r="E2646" i="4"/>
  <c r="G2646" i="4"/>
  <c r="J2646" i="4"/>
  <c r="H2646" i="4"/>
  <c r="F2646" i="4"/>
  <c r="AB2648" i="4"/>
  <c r="U2648" i="4"/>
  <c r="T2648" i="4"/>
  <c r="S2648" i="4"/>
  <c r="Q2648" i="4"/>
  <c r="R2648" i="4"/>
  <c r="O2648" i="4"/>
  <c r="P2648" i="4"/>
  <c r="N2648" i="4"/>
  <c r="L2648" i="4"/>
  <c r="M2648" i="4"/>
  <c r="K2648" i="4"/>
  <c r="I2648" i="4"/>
  <c r="G2648" i="4"/>
  <c r="J2648" i="4"/>
  <c r="H2648" i="4"/>
  <c r="F2648" i="4"/>
  <c r="E2648" i="4"/>
  <c r="AB2650" i="4"/>
  <c r="U2650" i="4"/>
  <c r="T2650" i="4"/>
  <c r="S2650" i="4"/>
  <c r="Q2650" i="4"/>
  <c r="R2650" i="4"/>
  <c r="P2650" i="4"/>
  <c r="N2650" i="4"/>
  <c r="L2650" i="4"/>
  <c r="O2650" i="4"/>
  <c r="I2650" i="4"/>
  <c r="M2650" i="4"/>
  <c r="K2650" i="4"/>
  <c r="E2650" i="4"/>
  <c r="G2650" i="4"/>
  <c r="J2650" i="4"/>
  <c r="H2650" i="4"/>
  <c r="F2650" i="4"/>
  <c r="AB2652" i="4"/>
  <c r="U2652" i="4"/>
  <c r="T2652" i="4"/>
  <c r="S2652" i="4"/>
  <c r="Q2652" i="4"/>
  <c r="R2652" i="4"/>
  <c r="O2652" i="4"/>
  <c r="P2652" i="4"/>
  <c r="N2652" i="4"/>
  <c r="L2652" i="4"/>
  <c r="M2652" i="4"/>
  <c r="K2652" i="4"/>
  <c r="I2652" i="4"/>
  <c r="G2652" i="4"/>
  <c r="J2652" i="4"/>
  <c r="H2652" i="4"/>
  <c r="F2652" i="4"/>
  <c r="E2652" i="4"/>
  <c r="AB2654" i="4"/>
  <c r="U2654" i="4"/>
  <c r="T2654" i="4"/>
  <c r="S2654" i="4"/>
  <c r="Q2654" i="4"/>
  <c r="R2654" i="4"/>
  <c r="P2654" i="4"/>
  <c r="N2654" i="4"/>
  <c r="L2654" i="4"/>
  <c r="O2654" i="4"/>
  <c r="I2654" i="4"/>
  <c r="M2654" i="4"/>
  <c r="K2654" i="4"/>
  <c r="E2654" i="4"/>
  <c r="G2654" i="4"/>
  <c r="J2654" i="4"/>
  <c r="H2654" i="4"/>
  <c r="F2654" i="4"/>
  <c r="AB2656" i="4"/>
  <c r="U2656" i="4"/>
  <c r="T2656" i="4"/>
  <c r="S2656" i="4"/>
  <c r="Q2656" i="4"/>
  <c r="R2656" i="4"/>
  <c r="O2656" i="4"/>
  <c r="P2656" i="4"/>
  <c r="N2656" i="4"/>
  <c r="L2656" i="4"/>
  <c r="M2656" i="4"/>
  <c r="K2656" i="4"/>
  <c r="I2656" i="4"/>
  <c r="G2656" i="4"/>
  <c r="J2656" i="4"/>
  <c r="H2656" i="4"/>
  <c r="F2656" i="4"/>
  <c r="E2656" i="4"/>
  <c r="AB2658" i="4"/>
  <c r="U2658" i="4"/>
  <c r="T2658" i="4"/>
  <c r="S2658" i="4"/>
  <c r="Q2658" i="4"/>
  <c r="R2658" i="4"/>
  <c r="P2658" i="4"/>
  <c r="N2658" i="4"/>
  <c r="L2658" i="4"/>
  <c r="O2658" i="4"/>
  <c r="I2658" i="4"/>
  <c r="M2658" i="4"/>
  <c r="K2658" i="4"/>
  <c r="E2658" i="4"/>
  <c r="G2658" i="4"/>
  <c r="J2658" i="4"/>
  <c r="H2658" i="4"/>
  <c r="F2658" i="4"/>
  <c r="AB2660" i="4"/>
  <c r="U2660" i="4"/>
  <c r="T2660" i="4"/>
  <c r="S2660" i="4"/>
  <c r="Q2660" i="4"/>
  <c r="R2660" i="4"/>
  <c r="O2660" i="4"/>
  <c r="P2660" i="4"/>
  <c r="N2660" i="4"/>
  <c r="L2660" i="4"/>
  <c r="M2660" i="4"/>
  <c r="K2660" i="4"/>
  <c r="I2660" i="4"/>
  <c r="G2660" i="4"/>
  <c r="J2660" i="4"/>
  <c r="H2660" i="4"/>
  <c r="F2660" i="4"/>
  <c r="E2660" i="4"/>
  <c r="AB2662" i="4"/>
  <c r="U2662" i="4"/>
  <c r="T2662" i="4"/>
  <c r="S2662" i="4"/>
  <c r="Q2662" i="4"/>
  <c r="R2662" i="4"/>
  <c r="P2662" i="4"/>
  <c r="N2662" i="4"/>
  <c r="L2662" i="4"/>
  <c r="O2662" i="4"/>
  <c r="I2662" i="4"/>
  <c r="M2662" i="4"/>
  <c r="K2662" i="4"/>
  <c r="E2662" i="4"/>
  <c r="G2662" i="4"/>
  <c r="J2662" i="4"/>
  <c r="H2662" i="4"/>
  <c r="F2662" i="4"/>
  <c r="AB2664" i="4"/>
  <c r="U2664" i="4"/>
  <c r="T2664" i="4"/>
  <c r="S2664" i="4"/>
  <c r="Q2664" i="4"/>
  <c r="R2664" i="4"/>
  <c r="O2664" i="4"/>
  <c r="P2664" i="4"/>
  <c r="N2664" i="4"/>
  <c r="L2664" i="4"/>
  <c r="M2664" i="4"/>
  <c r="K2664" i="4"/>
  <c r="I2664" i="4"/>
  <c r="G2664" i="4"/>
  <c r="J2664" i="4"/>
  <c r="H2664" i="4"/>
  <c r="F2664" i="4"/>
  <c r="E2664" i="4"/>
  <c r="AB2666" i="4"/>
  <c r="U2666" i="4"/>
  <c r="T2666" i="4"/>
  <c r="S2666" i="4"/>
  <c r="Q2666" i="4"/>
  <c r="R2666" i="4"/>
  <c r="P2666" i="4"/>
  <c r="N2666" i="4"/>
  <c r="L2666" i="4"/>
  <c r="O2666" i="4"/>
  <c r="I2666" i="4"/>
  <c r="M2666" i="4"/>
  <c r="K2666" i="4"/>
  <c r="E2666" i="4"/>
  <c r="G2666" i="4"/>
  <c r="J2666" i="4"/>
  <c r="H2666" i="4"/>
  <c r="F2666" i="4"/>
  <c r="AB2668" i="4"/>
  <c r="U2668" i="4"/>
  <c r="T2668" i="4"/>
  <c r="S2668" i="4"/>
  <c r="Q2668" i="4"/>
  <c r="R2668" i="4"/>
  <c r="O2668" i="4"/>
  <c r="P2668" i="4"/>
  <c r="N2668" i="4"/>
  <c r="L2668" i="4"/>
  <c r="M2668" i="4"/>
  <c r="K2668" i="4"/>
  <c r="I2668" i="4"/>
  <c r="G2668" i="4"/>
  <c r="J2668" i="4"/>
  <c r="H2668" i="4"/>
  <c r="F2668" i="4"/>
  <c r="E2668" i="4"/>
  <c r="AB2670" i="4"/>
  <c r="U2670" i="4"/>
  <c r="T2670" i="4"/>
  <c r="S2670" i="4"/>
  <c r="Q2670" i="4"/>
  <c r="R2670" i="4"/>
  <c r="P2670" i="4"/>
  <c r="N2670" i="4"/>
  <c r="L2670" i="4"/>
  <c r="O2670" i="4"/>
  <c r="I2670" i="4"/>
  <c r="M2670" i="4"/>
  <c r="K2670" i="4"/>
  <c r="E2670" i="4"/>
  <c r="G2670" i="4"/>
  <c r="J2670" i="4"/>
  <c r="H2670" i="4"/>
  <c r="F2670" i="4"/>
  <c r="AB2672" i="4"/>
  <c r="U2672" i="4"/>
  <c r="T2672" i="4"/>
  <c r="S2672" i="4"/>
  <c r="Q2672" i="4"/>
  <c r="R2672" i="4"/>
  <c r="O2672" i="4"/>
  <c r="P2672" i="4"/>
  <c r="N2672" i="4"/>
  <c r="L2672" i="4"/>
  <c r="M2672" i="4"/>
  <c r="K2672" i="4"/>
  <c r="I2672" i="4"/>
  <c r="G2672" i="4"/>
  <c r="J2672" i="4"/>
  <c r="H2672" i="4"/>
  <c r="F2672" i="4"/>
  <c r="E2672" i="4"/>
  <c r="AB2674" i="4"/>
  <c r="U2674" i="4"/>
  <c r="T2674" i="4"/>
  <c r="S2674" i="4"/>
  <c r="Q2674" i="4"/>
  <c r="R2674" i="4"/>
  <c r="P2674" i="4"/>
  <c r="N2674" i="4"/>
  <c r="L2674" i="4"/>
  <c r="O2674" i="4"/>
  <c r="I2674" i="4"/>
  <c r="M2674" i="4"/>
  <c r="K2674" i="4"/>
  <c r="E2674" i="4"/>
  <c r="G2674" i="4"/>
  <c r="J2674" i="4"/>
  <c r="H2674" i="4"/>
  <c r="F2674" i="4"/>
  <c r="AB2676" i="4"/>
  <c r="U2676" i="4"/>
  <c r="T2676" i="4"/>
  <c r="S2676" i="4"/>
  <c r="Q2676" i="4"/>
  <c r="R2676" i="4"/>
  <c r="O2676" i="4"/>
  <c r="P2676" i="4"/>
  <c r="N2676" i="4"/>
  <c r="L2676" i="4"/>
  <c r="M2676" i="4"/>
  <c r="K2676" i="4"/>
  <c r="I2676" i="4"/>
  <c r="G2676" i="4"/>
  <c r="J2676" i="4"/>
  <c r="H2676" i="4"/>
  <c r="F2676" i="4"/>
  <c r="E2676" i="4"/>
  <c r="AB2678" i="4"/>
  <c r="U2678" i="4"/>
  <c r="T2678" i="4"/>
  <c r="S2678" i="4"/>
  <c r="Q2678" i="4"/>
  <c r="R2678" i="4"/>
  <c r="P2678" i="4"/>
  <c r="N2678" i="4"/>
  <c r="L2678" i="4"/>
  <c r="O2678" i="4"/>
  <c r="I2678" i="4"/>
  <c r="M2678" i="4"/>
  <c r="K2678" i="4"/>
  <c r="E2678" i="4"/>
  <c r="G2678" i="4"/>
  <c r="J2678" i="4"/>
  <c r="H2678" i="4"/>
  <c r="F2678" i="4"/>
  <c r="AB2680" i="4"/>
  <c r="U2680" i="4"/>
  <c r="T2680" i="4"/>
  <c r="S2680" i="4"/>
  <c r="Q2680" i="4"/>
  <c r="R2680" i="4"/>
  <c r="O2680" i="4"/>
  <c r="P2680" i="4"/>
  <c r="N2680" i="4"/>
  <c r="L2680" i="4"/>
  <c r="M2680" i="4"/>
  <c r="K2680" i="4"/>
  <c r="I2680" i="4"/>
  <c r="G2680" i="4"/>
  <c r="J2680" i="4"/>
  <c r="H2680" i="4"/>
  <c r="F2680" i="4"/>
  <c r="E2680" i="4"/>
  <c r="AB2682" i="4"/>
  <c r="U2682" i="4"/>
  <c r="T2682" i="4"/>
  <c r="S2682" i="4"/>
  <c r="Q2682" i="4"/>
  <c r="R2682" i="4"/>
  <c r="P2682" i="4"/>
  <c r="N2682" i="4"/>
  <c r="L2682" i="4"/>
  <c r="O2682" i="4"/>
  <c r="I2682" i="4"/>
  <c r="M2682" i="4"/>
  <c r="K2682" i="4"/>
  <c r="E2682" i="4"/>
  <c r="G2682" i="4"/>
  <c r="J2682" i="4"/>
  <c r="H2682" i="4"/>
  <c r="F2682" i="4"/>
  <c r="AB2684" i="4"/>
  <c r="U2684" i="4"/>
  <c r="T2684" i="4"/>
  <c r="S2684" i="4"/>
  <c r="Q2684" i="4"/>
  <c r="R2684" i="4"/>
  <c r="O2684" i="4"/>
  <c r="P2684" i="4"/>
  <c r="N2684" i="4"/>
  <c r="L2684" i="4"/>
  <c r="M2684" i="4"/>
  <c r="K2684" i="4"/>
  <c r="I2684" i="4"/>
  <c r="G2684" i="4"/>
  <c r="J2684" i="4"/>
  <c r="H2684" i="4"/>
  <c r="F2684" i="4"/>
  <c r="E2684" i="4"/>
  <c r="AB2686" i="4"/>
  <c r="U2686" i="4"/>
  <c r="T2686" i="4"/>
  <c r="S2686" i="4"/>
  <c r="Q2686" i="4"/>
  <c r="R2686" i="4"/>
  <c r="P2686" i="4"/>
  <c r="N2686" i="4"/>
  <c r="L2686" i="4"/>
  <c r="O2686" i="4"/>
  <c r="I2686" i="4"/>
  <c r="M2686" i="4"/>
  <c r="K2686" i="4"/>
  <c r="E2686" i="4"/>
  <c r="G2686" i="4"/>
  <c r="J2686" i="4"/>
  <c r="H2686" i="4"/>
  <c r="F2686" i="4"/>
  <c r="AB2688" i="4"/>
  <c r="U2688" i="4"/>
  <c r="T2688" i="4"/>
  <c r="S2688" i="4"/>
  <c r="Q2688" i="4"/>
  <c r="R2688" i="4"/>
  <c r="O2688" i="4"/>
  <c r="P2688" i="4"/>
  <c r="N2688" i="4"/>
  <c r="L2688" i="4"/>
  <c r="M2688" i="4"/>
  <c r="K2688" i="4"/>
  <c r="I2688" i="4"/>
  <c r="G2688" i="4"/>
  <c r="J2688" i="4"/>
  <c r="H2688" i="4"/>
  <c r="F2688" i="4"/>
  <c r="E2688" i="4"/>
  <c r="AB2690" i="4"/>
  <c r="U2690" i="4"/>
  <c r="T2690" i="4"/>
  <c r="S2690" i="4"/>
  <c r="Q2690" i="4"/>
  <c r="R2690" i="4"/>
  <c r="P2690" i="4"/>
  <c r="N2690" i="4"/>
  <c r="L2690" i="4"/>
  <c r="O2690" i="4"/>
  <c r="I2690" i="4"/>
  <c r="M2690" i="4"/>
  <c r="K2690" i="4"/>
  <c r="E2690" i="4"/>
  <c r="G2690" i="4"/>
  <c r="J2690" i="4"/>
  <c r="H2690" i="4"/>
  <c r="F2690" i="4"/>
  <c r="AB2692" i="4"/>
  <c r="U2692" i="4"/>
  <c r="T2692" i="4"/>
  <c r="S2692" i="4"/>
  <c r="Q2692" i="4"/>
  <c r="R2692" i="4"/>
  <c r="O2692" i="4"/>
  <c r="P2692" i="4"/>
  <c r="N2692" i="4"/>
  <c r="L2692" i="4"/>
  <c r="M2692" i="4"/>
  <c r="K2692" i="4"/>
  <c r="I2692" i="4"/>
  <c r="G2692" i="4"/>
  <c r="J2692" i="4"/>
  <c r="H2692" i="4"/>
  <c r="F2692" i="4"/>
  <c r="E2692" i="4"/>
  <c r="AB2694" i="4"/>
  <c r="U2694" i="4"/>
  <c r="T2694" i="4"/>
  <c r="S2694" i="4"/>
  <c r="Q2694" i="4"/>
  <c r="R2694" i="4"/>
  <c r="P2694" i="4"/>
  <c r="N2694" i="4"/>
  <c r="L2694" i="4"/>
  <c r="O2694" i="4"/>
  <c r="I2694" i="4"/>
  <c r="M2694" i="4"/>
  <c r="K2694" i="4"/>
  <c r="E2694" i="4"/>
  <c r="G2694" i="4"/>
  <c r="J2694" i="4"/>
  <c r="H2694" i="4"/>
  <c r="F2694" i="4"/>
  <c r="AB2696" i="4"/>
  <c r="U2696" i="4"/>
  <c r="T2696" i="4"/>
  <c r="S2696" i="4"/>
  <c r="Q2696" i="4"/>
  <c r="R2696" i="4"/>
  <c r="O2696" i="4"/>
  <c r="P2696" i="4"/>
  <c r="N2696" i="4"/>
  <c r="L2696" i="4"/>
  <c r="M2696" i="4"/>
  <c r="K2696" i="4"/>
  <c r="I2696" i="4"/>
  <c r="G2696" i="4"/>
  <c r="J2696" i="4"/>
  <c r="H2696" i="4"/>
  <c r="F2696" i="4"/>
  <c r="E2696" i="4"/>
  <c r="AB2698" i="4"/>
  <c r="U2698" i="4"/>
  <c r="T2698" i="4"/>
  <c r="S2698" i="4"/>
  <c r="Q2698" i="4"/>
  <c r="R2698" i="4"/>
  <c r="P2698" i="4"/>
  <c r="N2698" i="4"/>
  <c r="L2698" i="4"/>
  <c r="O2698" i="4"/>
  <c r="I2698" i="4"/>
  <c r="M2698" i="4"/>
  <c r="K2698" i="4"/>
  <c r="E2698" i="4"/>
  <c r="G2698" i="4"/>
  <c r="J2698" i="4"/>
  <c r="H2698" i="4"/>
  <c r="F2698" i="4"/>
  <c r="AB2700" i="4"/>
  <c r="U2700" i="4"/>
  <c r="T2700" i="4"/>
  <c r="S2700" i="4"/>
  <c r="Q2700" i="4"/>
  <c r="R2700" i="4"/>
  <c r="O2700" i="4"/>
  <c r="P2700" i="4"/>
  <c r="N2700" i="4"/>
  <c r="L2700" i="4"/>
  <c r="M2700" i="4"/>
  <c r="K2700" i="4"/>
  <c r="I2700" i="4"/>
  <c r="G2700" i="4"/>
  <c r="J2700" i="4"/>
  <c r="H2700" i="4"/>
  <c r="F2700" i="4"/>
  <c r="E2700" i="4"/>
  <c r="AB2702" i="4"/>
  <c r="U2702" i="4"/>
  <c r="T2702" i="4"/>
  <c r="S2702" i="4"/>
  <c r="Q2702" i="4"/>
  <c r="R2702" i="4"/>
  <c r="P2702" i="4"/>
  <c r="N2702" i="4"/>
  <c r="L2702" i="4"/>
  <c r="O2702" i="4"/>
  <c r="I2702" i="4"/>
  <c r="M2702" i="4"/>
  <c r="K2702" i="4"/>
  <c r="E2702" i="4"/>
  <c r="G2702" i="4"/>
  <c r="J2702" i="4"/>
  <c r="H2702" i="4"/>
  <c r="F2702" i="4"/>
  <c r="AB2704" i="4"/>
  <c r="U2704" i="4"/>
  <c r="T2704" i="4"/>
  <c r="S2704" i="4"/>
  <c r="Q2704" i="4"/>
  <c r="R2704" i="4"/>
  <c r="O2704" i="4"/>
  <c r="P2704" i="4"/>
  <c r="N2704" i="4"/>
  <c r="L2704" i="4"/>
  <c r="M2704" i="4"/>
  <c r="K2704" i="4"/>
  <c r="I2704" i="4"/>
  <c r="G2704" i="4"/>
  <c r="J2704" i="4"/>
  <c r="H2704" i="4"/>
  <c r="F2704" i="4"/>
  <c r="E2704" i="4"/>
  <c r="AB2706" i="4"/>
  <c r="U2706" i="4"/>
  <c r="T2706" i="4"/>
  <c r="S2706" i="4"/>
  <c r="Q2706" i="4"/>
  <c r="R2706" i="4"/>
  <c r="P2706" i="4"/>
  <c r="N2706" i="4"/>
  <c r="L2706" i="4"/>
  <c r="O2706" i="4"/>
  <c r="I2706" i="4"/>
  <c r="M2706" i="4"/>
  <c r="K2706" i="4"/>
  <c r="E2706" i="4"/>
  <c r="G2706" i="4"/>
  <c r="J2706" i="4"/>
  <c r="H2706" i="4"/>
  <c r="F2706" i="4"/>
  <c r="AB2708" i="4"/>
  <c r="U2708" i="4"/>
  <c r="T2708" i="4"/>
  <c r="S2708" i="4"/>
  <c r="Q2708" i="4"/>
  <c r="R2708" i="4"/>
  <c r="O2708" i="4"/>
  <c r="P2708" i="4"/>
  <c r="N2708" i="4"/>
  <c r="L2708" i="4"/>
  <c r="M2708" i="4"/>
  <c r="K2708" i="4"/>
  <c r="I2708" i="4"/>
  <c r="G2708" i="4"/>
  <c r="J2708" i="4"/>
  <c r="H2708" i="4"/>
  <c r="F2708" i="4"/>
  <c r="E2708" i="4"/>
  <c r="AB2710" i="4"/>
  <c r="U2710" i="4"/>
  <c r="T2710" i="4"/>
  <c r="S2710" i="4"/>
  <c r="Q2710" i="4"/>
  <c r="R2710" i="4"/>
  <c r="P2710" i="4"/>
  <c r="N2710" i="4"/>
  <c r="L2710" i="4"/>
  <c r="O2710" i="4"/>
  <c r="I2710" i="4"/>
  <c r="M2710" i="4"/>
  <c r="K2710" i="4"/>
  <c r="E2710" i="4"/>
  <c r="G2710" i="4"/>
  <c r="J2710" i="4"/>
  <c r="H2710" i="4"/>
  <c r="F2710" i="4"/>
  <c r="AB2712" i="4"/>
  <c r="U2712" i="4"/>
  <c r="T2712" i="4"/>
  <c r="S2712" i="4"/>
  <c r="Q2712" i="4"/>
  <c r="R2712" i="4"/>
  <c r="O2712" i="4"/>
  <c r="P2712" i="4"/>
  <c r="N2712" i="4"/>
  <c r="L2712" i="4"/>
  <c r="M2712" i="4"/>
  <c r="K2712" i="4"/>
  <c r="I2712" i="4"/>
  <c r="G2712" i="4"/>
  <c r="J2712" i="4"/>
  <c r="H2712" i="4"/>
  <c r="F2712" i="4"/>
  <c r="E2712" i="4"/>
  <c r="AB2714" i="4"/>
  <c r="U2714" i="4"/>
  <c r="T2714" i="4"/>
  <c r="S2714" i="4"/>
  <c r="Q2714" i="4"/>
  <c r="R2714" i="4"/>
  <c r="P2714" i="4"/>
  <c r="N2714" i="4"/>
  <c r="L2714" i="4"/>
  <c r="O2714" i="4"/>
  <c r="I2714" i="4"/>
  <c r="M2714" i="4"/>
  <c r="K2714" i="4"/>
  <c r="E2714" i="4"/>
  <c r="G2714" i="4"/>
  <c r="J2714" i="4"/>
  <c r="H2714" i="4"/>
  <c r="F2714" i="4"/>
  <c r="AB2716" i="4"/>
  <c r="U2716" i="4"/>
  <c r="T2716" i="4"/>
  <c r="S2716" i="4"/>
  <c r="Q2716" i="4"/>
  <c r="R2716" i="4"/>
  <c r="O2716" i="4"/>
  <c r="P2716" i="4"/>
  <c r="N2716" i="4"/>
  <c r="L2716" i="4"/>
  <c r="M2716" i="4"/>
  <c r="K2716" i="4"/>
  <c r="I2716" i="4"/>
  <c r="G2716" i="4"/>
  <c r="J2716" i="4"/>
  <c r="H2716" i="4"/>
  <c r="F2716" i="4"/>
  <c r="E2716" i="4"/>
  <c r="AB2718" i="4"/>
  <c r="U2718" i="4"/>
  <c r="T2718" i="4"/>
  <c r="S2718" i="4"/>
  <c r="Q2718" i="4"/>
  <c r="R2718" i="4"/>
  <c r="P2718" i="4"/>
  <c r="N2718" i="4"/>
  <c r="L2718" i="4"/>
  <c r="O2718" i="4"/>
  <c r="I2718" i="4"/>
  <c r="M2718" i="4"/>
  <c r="K2718" i="4"/>
  <c r="E2718" i="4"/>
  <c r="G2718" i="4"/>
  <c r="J2718" i="4"/>
  <c r="H2718" i="4"/>
  <c r="F2718" i="4"/>
  <c r="AB2720" i="4"/>
  <c r="U2720" i="4"/>
  <c r="T2720" i="4"/>
  <c r="S2720" i="4"/>
  <c r="Q2720" i="4"/>
  <c r="R2720" i="4"/>
  <c r="O2720" i="4"/>
  <c r="P2720" i="4"/>
  <c r="N2720" i="4"/>
  <c r="L2720" i="4"/>
  <c r="M2720" i="4"/>
  <c r="K2720" i="4"/>
  <c r="I2720" i="4"/>
  <c r="G2720" i="4"/>
  <c r="J2720" i="4"/>
  <c r="H2720" i="4"/>
  <c r="F2720" i="4"/>
  <c r="E2720" i="4"/>
  <c r="AB2722" i="4"/>
  <c r="U2722" i="4"/>
  <c r="T2722" i="4"/>
  <c r="S2722" i="4"/>
  <c r="Q2722" i="4"/>
  <c r="R2722" i="4"/>
  <c r="P2722" i="4"/>
  <c r="N2722" i="4"/>
  <c r="L2722" i="4"/>
  <c r="O2722" i="4"/>
  <c r="I2722" i="4"/>
  <c r="M2722" i="4"/>
  <c r="K2722" i="4"/>
  <c r="E2722" i="4"/>
  <c r="G2722" i="4"/>
  <c r="J2722" i="4"/>
  <c r="H2722" i="4"/>
  <c r="F2722" i="4"/>
  <c r="AB2724" i="4"/>
  <c r="U2724" i="4"/>
  <c r="T2724" i="4"/>
  <c r="S2724" i="4"/>
  <c r="Q2724" i="4"/>
  <c r="R2724" i="4"/>
  <c r="O2724" i="4"/>
  <c r="P2724" i="4"/>
  <c r="N2724" i="4"/>
  <c r="L2724" i="4"/>
  <c r="M2724" i="4"/>
  <c r="K2724" i="4"/>
  <c r="I2724" i="4"/>
  <c r="G2724" i="4"/>
  <c r="J2724" i="4"/>
  <c r="H2724" i="4"/>
  <c r="F2724" i="4"/>
  <c r="E2724" i="4"/>
  <c r="AB2726" i="4"/>
  <c r="U2726" i="4"/>
  <c r="T2726" i="4"/>
  <c r="S2726" i="4"/>
  <c r="Q2726" i="4"/>
  <c r="R2726" i="4"/>
  <c r="P2726" i="4"/>
  <c r="N2726" i="4"/>
  <c r="L2726" i="4"/>
  <c r="O2726" i="4"/>
  <c r="I2726" i="4"/>
  <c r="M2726" i="4"/>
  <c r="K2726" i="4"/>
  <c r="E2726" i="4"/>
  <c r="G2726" i="4"/>
  <c r="J2726" i="4"/>
  <c r="H2726" i="4"/>
  <c r="F2726" i="4"/>
  <c r="AB2728" i="4"/>
  <c r="U2728" i="4"/>
  <c r="T2728" i="4"/>
  <c r="S2728" i="4"/>
  <c r="Q2728" i="4"/>
  <c r="R2728" i="4"/>
  <c r="O2728" i="4"/>
  <c r="P2728" i="4"/>
  <c r="N2728" i="4"/>
  <c r="L2728" i="4"/>
  <c r="M2728" i="4"/>
  <c r="K2728" i="4"/>
  <c r="I2728" i="4"/>
  <c r="G2728" i="4"/>
  <c r="J2728" i="4"/>
  <c r="H2728" i="4"/>
  <c r="F2728" i="4"/>
  <c r="E2728" i="4"/>
  <c r="AB2730" i="4"/>
  <c r="U2730" i="4"/>
  <c r="T2730" i="4"/>
  <c r="S2730" i="4"/>
  <c r="Q2730" i="4"/>
  <c r="R2730" i="4"/>
  <c r="P2730" i="4"/>
  <c r="N2730" i="4"/>
  <c r="L2730" i="4"/>
  <c r="O2730" i="4"/>
  <c r="I2730" i="4"/>
  <c r="M2730" i="4"/>
  <c r="K2730" i="4"/>
  <c r="E2730" i="4"/>
  <c r="G2730" i="4"/>
  <c r="J2730" i="4"/>
  <c r="H2730" i="4"/>
  <c r="F2730" i="4"/>
  <c r="AB2732" i="4"/>
  <c r="U2732" i="4"/>
  <c r="T2732" i="4"/>
  <c r="S2732" i="4"/>
  <c r="Q2732" i="4"/>
  <c r="R2732" i="4"/>
  <c r="O2732" i="4"/>
  <c r="P2732" i="4"/>
  <c r="N2732" i="4"/>
  <c r="L2732" i="4"/>
  <c r="M2732" i="4"/>
  <c r="K2732" i="4"/>
  <c r="I2732" i="4"/>
  <c r="G2732" i="4"/>
  <c r="J2732" i="4"/>
  <c r="H2732" i="4"/>
  <c r="F2732" i="4"/>
  <c r="E2732" i="4"/>
  <c r="AB2734" i="4"/>
  <c r="U2734" i="4"/>
  <c r="T2734" i="4"/>
  <c r="S2734" i="4"/>
  <c r="Q2734" i="4"/>
  <c r="R2734" i="4"/>
  <c r="P2734" i="4"/>
  <c r="N2734" i="4"/>
  <c r="L2734" i="4"/>
  <c r="O2734" i="4"/>
  <c r="I2734" i="4"/>
  <c r="M2734" i="4"/>
  <c r="K2734" i="4"/>
  <c r="E2734" i="4"/>
  <c r="G2734" i="4"/>
  <c r="J2734" i="4"/>
  <c r="H2734" i="4"/>
  <c r="F2734" i="4"/>
  <c r="AB2736" i="4"/>
  <c r="U2736" i="4"/>
  <c r="T2736" i="4"/>
  <c r="S2736" i="4"/>
  <c r="Q2736" i="4"/>
  <c r="R2736" i="4"/>
  <c r="O2736" i="4"/>
  <c r="P2736" i="4"/>
  <c r="N2736" i="4"/>
  <c r="L2736" i="4"/>
  <c r="M2736" i="4"/>
  <c r="K2736" i="4"/>
  <c r="I2736" i="4"/>
  <c r="G2736" i="4"/>
  <c r="J2736" i="4"/>
  <c r="H2736" i="4"/>
  <c r="F2736" i="4"/>
  <c r="E2736" i="4"/>
  <c r="AB2738" i="4"/>
  <c r="U2738" i="4"/>
  <c r="T2738" i="4"/>
  <c r="S2738" i="4"/>
  <c r="Q2738" i="4"/>
  <c r="R2738" i="4"/>
  <c r="P2738" i="4"/>
  <c r="N2738" i="4"/>
  <c r="L2738" i="4"/>
  <c r="O2738" i="4"/>
  <c r="I2738" i="4"/>
  <c r="M2738" i="4"/>
  <c r="K2738" i="4"/>
  <c r="E2738" i="4"/>
  <c r="G2738" i="4"/>
  <c r="J2738" i="4"/>
  <c r="H2738" i="4"/>
  <c r="F2738" i="4"/>
  <c r="AB2740" i="4"/>
  <c r="U2740" i="4"/>
  <c r="T2740" i="4"/>
  <c r="S2740" i="4"/>
  <c r="Q2740" i="4"/>
  <c r="R2740" i="4"/>
  <c r="O2740" i="4"/>
  <c r="P2740" i="4"/>
  <c r="N2740" i="4"/>
  <c r="L2740" i="4"/>
  <c r="M2740" i="4"/>
  <c r="K2740" i="4"/>
  <c r="I2740" i="4"/>
  <c r="G2740" i="4"/>
  <c r="J2740" i="4"/>
  <c r="H2740" i="4"/>
  <c r="F2740" i="4"/>
  <c r="E2740" i="4"/>
  <c r="AB2742" i="4"/>
  <c r="U2742" i="4"/>
  <c r="T2742" i="4"/>
  <c r="S2742" i="4"/>
  <c r="Q2742" i="4"/>
  <c r="R2742" i="4"/>
  <c r="P2742" i="4"/>
  <c r="N2742" i="4"/>
  <c r="L2742" i="4"/>
  <c r="O2742" i="4"/>
  <c r="I2742" i="4"/>
  <c r="M2742" i="4"/>
  <c r="K2742" i="4"/>
  <c r="E2742" i="4"/>
  <c r="G2742" i="4"/>
  <c r="J2742" i="4"/>
  <c r="H2742" i="4"/>
  <c r="F2742" i="4"/>
  <c r="AB2744" i="4"/>
  <c r="U2744" i="4"/>
  <c r="T2744" i="4"/>
  <c r="S2744" i="4"/>
  <c r="Q2744" i="4"/>
  <c r="R2744" i="4"/>
  <c r="O2744" i="4"/>
  <c r="P2744" i="4"/>
  <c r="N2744" i="4"/>
  <c r="L2744" i="4"/>
  <c r="M2744" i="4"/>
  <c r="K2744" i="4"/>
  <c r="I2744" i="4"/>
  <c r="G2744" i="4"/>
  <c r="J2744" i="4"/>
  <c r="H2744" i="4"/>
  <c r="F2744" i="4"/>
  <c r="E2744" i="4"/>
  <c r="AB2746" i="4"/>
  <c r="U2746" i="4"/>
  <c r="T2746" i="4"/>
  <c r="S2746" i="4"/>
  <c r="Q2746" i="4"/>
  <c r="R2746" i="4"/>
  <c r="P2746" i="4"/>
  <c r="N2746" i="4"/>
  <c r="L2746" i="4"/>
  <c r="O2746" i="4"/>
  <c r="I2746" i="4"/>
  <c r="M2746" i="4"/>
  <c r="K2746" i="4"/>
  <c r="E2746" i="4"/>
  <c r="G2746" i="4"/>
  <c r="J2746" i="4"/>
  <c r="H2746" i="4"/>
  <c r="F2746" i="4"/>
  <c r="AB2748" i="4"/>
  <c r="U2748" i="4"/>
  <c r="T2748" i="4"/>
  <c r="S2748" i="4"/>
  <c r="Q2748" i="4"/>
  <c r="R2748" i="4"/>
  <c r="O2748" i="4"/>
  <c r="P2748" i="4"/>
  <c r="N2748" i="4"/>
  <c r="L2748" i="4"/>
  <c r="M2748" i="4"/>
  <c r="K2748" i="4"/>
  <c r="I2748" i="4"/>
  <c r="G2748" i="4"/>
  <c r="J2748" i="4"/>
  <c r="H2748" i="4"/>
  <c r="F2748" i="4"/>
  <c r="E2748" i="4"/>
  <c r="AB2750" i="4"/>
  <c r="U2750" i="4"/>
  <c r="T2750" i="4"/>
  <c r="S2750" i="4"/>
  <c r="Q2750" i="4"/>
  <c r="R2750" i="4"/>
  <c r="P2750" i="4"/>
  <c r="N2750" i="4"/>
  <c r="L2750" i="4"/>
  <c r="O2750" i="4"/>
  <c r="I2750" i="4"/>
  <c r="M2750" i="4"/>
  <c r="K2750" i="4"/>
  <c r="E2750" i="4"/>
  <c r="G2750" i="4"/>
  <c r="J2750" i="4"/>
  <c r="H2750" i="4"/>
  <c r="F2750" i="4"/>
  <c r="AB2752" i="4"/>
  <c r="U2752" i="4"/>
  <c r="T2752" i="4"/>
  <c r="S2752" i="4"/>
  <c r="Q2752" i="4"/>
  <c r="R2752" i="4"/>
  <c r="O2752" i="4"/>
  <c r="P2752" i="4"/>
  <c r="N2752" i="4"/>
  <c r="L2752" i="4"/>
  <c r="M2752" i="4"/>
  <c r="K2752" i="4"/>
  <c r="I2752" i="4"/>
  <c r="G2752" i="4"/>
  <c r="J2752" i="4"/>
  <c r="H2752" i="4"/>
  <c r="F2752" i="4"/>
  <c r="E2752" i="4"/>
  <c r="AB2754" i="4"/>
  <c r="U2754" i="4"/>
  <c r="T2754" i="4"/>
  <c r="S2754" i="4"/>
  <c r="Q2754" i="4"/>
  <c r="R2754" i="4"/>
  <c r="P2754" i="4"/>
  <c r="N2754" i="4"/>
  <c r="L2754" i="4"/>
  <c r="O2754" i="4"/>
  <c r="I2754" i="4"/>
  <c r="M2754" i="4"/>
  <c r="K2754" i="4"/>
  <c r="E2754" i="4"/>
  <c r="G2754" i="4"/>
  <c r="J2754" i="4"/>
  <c r="H2754" i="4"/>
  <c r="F2754" i="4"/>
  <c r="AB2756" i="4"/>
  <c r="U2756" i="4"/>
  <c r="T2756" i="4"/>
  <c r="S2756" i="4"/>
  <c r="Q2756" i="4"/>
  <c r="R2756" i="4"/>
  <c r="O2756" i="4"/>
  <c r="P2756" i="4"/>
  <c r="N2756" i="4"/>
  <c r="L2756" i="4"/>
  <c r="M2756" i="4"/>
  <c r="K2756" i="4"/>
  <c r="I2756" i="4"/>
  <c r="G2756" i="4"/>
  <c r="J2756" i="4"/>
  <c r="H2756" i="4"/>
  <c r="F2756" i="4"/>
  <c r="E2756" i="4"/>
  <c r="AB2758" i="4"/>
  <c r="U2758" i="4"/>
  <c r="T2758" i="4"/>
  <c r="S2758" i="4"/>
  <c r="Q2758" i="4"/>
  <c r="R2758" i="4"/>
  <c r="P2758" i="4"/>
  <c r="N2758" i="4"/>
  <c r="L2758" i="4"/>
  <c r="O2758" i="4"/>
  <c r="I2758" i="4"/>
  <c r="M2758" i="4"/>
  <c r="K2758" i="4"/>
  <c r="E2758" i="4"/>
  <c r="G2758" i="4"/>
  <c r="J2758" i="4"/>
  <c r="H2758" i="4"/>
  <c r="F2758" i="4"/>
  <c r="AB2760" i="4"/>
  <c r="U2760" i="4"/>
  <c r="T2760" i="4"/>
  <c r="S2760" i="4"/>
  <c r="Q2760" i="4"/>
  <c r="R2760" i="4"/>
  <c r="O2760" i="4"/>
  <c r="P2760" i="4"/>
  <c r="N2760" i="4"/>
  <c r="L2760" i="4"/>
  <c r="M2760" i="4"/>
  <c r="K2760" i="4"/>
  <c r="I2760" i="4"/>
  <c r="G2760" i="4"/>
  <c r="J2760" i="4"/>
  <c r="H2760" i="4"/>
  <c r="F2760" i="4"/>
  <c r="E2760" i="4"/>
  <c r="AB2762" i="4"/>
  <c r="U2762" i="4"/>
  <c r="T2762" i="4"/>
  <c r="S2762" i="4"/>
  <c r="Q2762" i="4"/>
  <c r="R2762" i="4"/>
  <c r="P2762" i="4"/>
  <c r="N2762" i="4"/>
  <c r="L2762" i="4"/>
  <c r="O2762" i="4"/>
  <c r="I2762" i="4"/>
  <c r="M2762" i="4"/>
  <c r="K2762" i="4"/>
  <c r="E2762" i="4"/>
  <c r="G2762" i="4"/>
  <c r="J2762" i="4"/>
  <c r="H2762" i="4"/>
  <c r="F2762" i="4"/>
  <c r="AB2764" i="4"/>
  <c r="U2764" i="4"/>
  <c r="T2764" i="4"/>
  <c r="S2764" i="4"/>
  <c r="Q2764" i="4"/>
  <c r="R2764" i="4"/>
  <c r="O2764" i="4"/>
  <c r="P2764" i="4"/>
  <c r="N2764" i="4"/>
  <c r="L2764" i="4"/>
  <c r="M2764" i="4"/>
  <c r="K2764" i="4"/>
  <c r="I2764" i="4"/>
  <c r="G2764" i="4"/>
  <c r="J2764" i="4"/>
  <c r="H2764" i="4"/>
  <c r="F2764" i="4"/>
  <c r="E2764" i="4"/>
  <c r="AB2766" i="4"/>
  <c r="U2766" i="4"/>
  <c r="T2766" i="4"/>
  <c r="S2766" i="4"/>
  <c r="Q2766" i="4"/>
  <c r="R2766" i="4"/>
  <c r="P2766" i="4"/>
  <c r="N2766" i="4"/>
  <c r="L2766" i="4"/>
  <c r="O2766" i="4"/>
  <c r="I2766" i="4"/>
  <c r="M2766" i="4"/>
  <c r="K2766" i="4"/>
  <c r="E2766" i="4"/>
  <c r="G2766" i="4"/>
  <c r="J2766" i="4"/>
  <c r="H2766" i="4"/>
  <c r="F2766" i="4"/>
  <c r="AB2768" i="4"/>
  <c r="U2768" i="4"/>
  <c r="T2768" i="4"/>
  <c r="S2768" i="4"/>
  <c r="Q2768" i="4"/>
  <c r="R2768" i="4"/>
  <c r="O2768" i="4"/>
  <c r="P2768" i="4"/>
  <c r="N2768" i="4"/>
  <c r="L2768" i="4"/>
  <c r="M2768" i="4"/>
  <c r="K2768" i="4"/>
  <c r="I2768" i="4"/>
  <c r="G2768" i="4"/>
  <c r="J2768" i="4"/>
  <c r="H2768" i="4"/>
  <c r="F2768" i="4"/>
  <c r="E2768" i="4"/>
  <c r="AB2770" i="4"/>
  <c r="U2770" i="4"/>
  <c r="T2770" i="4"/>
  <c r="S2770" i="4"/>
  <c r="Q2770" i="4"/>
  <c r="R2770" i="4"/>
  <c r="P2770" i="4"/>
  <c r="N2770" i="4"/>
  <c r="L2770" i="4"/>
  <c r="O2770" i="4"/>
  <c r="I2770" i="4"/>
  <c r="M2770" i="4"/>
  <c r="K2770" i="4"/>
  <c r="E2770" i="4"/>
  <c r="G2770" i="4"/>
  <c r="J2770" i="4"/>
  <c r="H2770" i="4"/>
  <c r="F2770" i="4"/>
  <c r="AB2772" i="4"/>
  <c r="U2772" i="4"/>
  <c r="T2772" i="4"/>
  <c r="S2772" i="4"/>
  <c r="Q2772" i="4"/>
  <c r="R2772" i="4"/>
  <c r="O2772" i="4"/>
  <c r="P2772" i="4"/>
  <c r="N2772" i="4"/>
  <c r="L2772" i="4"/>
  <c r="M2772" i="4"/>
  <c r="K2772" i="4"/>
  <c r="I2772" i="4"/>
  <c r="G2772" i="4"/>
  <c r="J2772" i="4"/>
  <c r="H2772" i="4"/>
  <c r="F2772" i="4"/>
  <c r="E2772" i="4"/>
  <c r="AB2774" i="4"/>
  <c r="U2774" i="4"/>
  <c r="T2774" i="4"/>
  <c r="S2774" i="4"/>
  <c r="Q2774" i="4"/>
  <c r="R2774" i="4"/>
  <c r="P2774" i="4"/>
  <c r="N2774" i="4"/>
  <c r="L2774" i="4"/>
  <c r="O2774" i="4"/>
  <c r="I2774" i="4"/>
  <c r="M2774" i="4"/>
  <c r="K2774" i="4"/>
  <c r="E2774" i="4"/>
  <c r="G2774" i="4"/>
  <c r="J2774" i="4"/>
  <c r="H2774" i="4"/>
  <c r="F2774" i="4"/>
  <c r="AB2776" i="4"/>
  <c r="U2776" i="4"/>
  <c r="T2776" i="4"/>
  <c r="S2776" i="4"/>
  <c r="Q2776" i="4"/>
  <c r="R2776" i="4"/>
  <c r="O2776" i="4"/>
  <c r="P2776" i="4"/>
  <c r="N2776" i="4"/>
  <c r="L2776" i="4"/>
  <c r="M2776" i="4"/>
  <c r="K2776" i="4"/>
  <c r="I2776" i="4"/>
  <c r="G2776" i="4"/>
  <c r="J2776" i="4"/>
  <c r="H2776" i="4"/>
  <c r="F2776" i="4"/>
  <c r="E2776" i="4"/>
  <c r="AB2778" i="4"/>
  <c r="U2778" i="4"/>
  <c r="T2778" i="4"/>
  <c r="S2778" i="4"/>
  <c r="Q2778" i="4"/>
  <c r="R2778" i="4"/>
  <c r="P2778" i="4"/>
  <c r="N2778" i="4"/>
  <c r="L2778" i="4"/>
  <c r="O2778" i="4"/>
  <c r="I2778" i="4"/>
  <c r="M2778" i="4"/>
  <c r="K2778" i="4"/>
  <c r="E2778" i="4"/>
  <c r="G2778" i="4"/>
  <c r="J2778" i="4"/>
  <c r="H2778" i="4"/>
  <c r="F2778" i="4"/>
  <c r="AB2780" i="4"/>
  <c r="U2780" i="4"/>
  <c r="T2780" i="4"/>
  <c r="S2780" i="4"/>
  <c r="Q2780" i="4"/>
  <c r="R2780" i="4"/>
  <c r="O2780" i="4"/>
  <c r="P2780" i="4"/>
  <c r="N2780" i="4"/>
  <c r="L2780" i="4"/>
  <c r="M2780" i="4"/>
  <c r="K2780" i="4"/>
  <c r="I2780" i="4"/>
  <c r="G2780" i="4"/>
  <c r="J2780" i="4"/>
  <c r="H2780" i="4"/>
  <c r="F2780" i="4"/>
  <c r="E2780" i="4"/>
  <c r="AB2782" i="4"/>
  <c r="U2782" i="4"/>
  <c r="T2782" i="4"/>
  <c r="S2782" i="4"/>
  <c r="Q2782" i="4"/>
  <c r="R2782" i="4"/>
  <c r="P2782" i="4"/>
  <c r="N2782" i="4"/>
  <c r="L2782" i="4"/>
  <c r="O2782" i="4"/>
  <c r="I2782" i="4"/>
  <c r="M2782" i="4"/>
  <c r="K2782" i="4"/>
  <c r="E2782" i="4"/>
  <c r="G2782" i="4"/>
  <c r="J2782" i="4"/>
  <c r="H2782" i="4"/>
  <c r="F2782" i="4"/>
  <c r="AB2784" i="4"/>
  <c r="U2784" i="4"/>
  <c r="T2784" i="4"/>
  <c r="S2784" i="4"/>
  <c r="Q2784" i="4"/>
  <c r="R2784" i="4"/>
  <c r="O2784" i="4"/>
  <c r="P2784" i="4"/>
  <c r="N2784" i="4"/>
  <c r="L2784" i="4"/>
  <c r="M2784" i="4"/>
  <c r="K2784" i="4"/>
  <c r="I2784" i="4"/>
  <c r="G2784" i="4"/>
  <c r="J2784" i="4"/>
  <c r="H2784" i="4"/>
  <c r="F2784" i="4"/>
  <c r="E2784" i="4"/>
  <c r="AB2786" i="4"/>
  <c r="U2786" i="4"/>
  <c r="T2786" i="4"/>
  <c r="S2786" i="4"/>
  <c r="Q2786" i="4"/>
  <c r="R2786" i="4"/>
  <c r="P2786" i="4"/>
  <c r="N2786" i="4"/>
  <c r="L2786" i="4"/>
  <c r="O2786" i="4"/>
  <c r="I2786" i="4"/>
  <c r="M2786" i="4"/>
  <c r="K2786" i="4"/>
  <c r="E2786" i="4"/>
  <c r="G2786" i="4"/>
  <c r="J2786" i="4"/>
  <c r="H2786" i="4"/>
  <c r="F2786" i="4"/>
  <c r="AB2788" i="4"/>
  <c r="U2788" i="4"/>
  <c r="T2788" i="4"/>
  <c r="S2788" i="4"/>
  <c r="Q2788" i="4"/>
  <c r="R2788" i="4"/>
  <c r="O2788" i="4"/>
  <c r="P2788" i="4"/>
  <c r="N2788" i="4"/>
  <c r="L2788" i="4"/>
  <c r="M2788" i="4"/>
  <c r="K2788" i="4"/>
  <c r="I2788" i="4"/>
  <c r="G2788" i="4"/>
  <c r="J2788" i="4"/>
  <c r="H2788" i="4"/>
  <c r="F2788" i="4"/>
  <c r="E2788" i="4"/>
  <c r="AB2790" i="4"/>
  <c r="U2790" i="4"/>
  <c r="T2790" i="4"/>
  <c r="S2790" i="4"/>
  <c r="Q2790" i="4"/>
  <c r="R2790" i="4"/>
  <c r="P2790" i="4"/>
  <c r="N2790" i="4"/>
  <c r="L2790" i="4"/>
  <c r="O2790" i="4"/>
  <c r="I2790" i="4"/>
  <c r="M2790" i="4"/>
  <c r="K2790" i="4"/>
  <c r="E2790" i="4"/>
  <c r="G2790" i="4"/>
  <c r="J2790" i="4"/>
  <c r="H2790" i="4"/>
  <c r="F2790" i="4"/>
  <c r="AB2792" i="4"/>
  <c r="U2792" i="4"/>
  <c r="T2792" i="4"/>
  <c r="S2792" i="4"/>
  <c r="Q2792" i="4"/>
  <c r="R2792" i="4"/>
  <c r="O2792" i="4"/>
  <c r="P2792" i="4"/>
  <c r="N2792" i="4"/>
  <c r="L2792" i="4"/>
  <c r="M2792" i="4"/>
  <c r="K2792" i="4"/>
  <c r="I2792" i="4"/>
  <c r="G2792" i="4"/>
  <c r="J2792" i="4"/>
  <c r="H2792" i="4"/>
  <c r="F2792" i="4"/>
  <c r="E2792" i="4"/>
  <c r="AB2794" i="4"/>
  <c r="U2794" i="4"/>
  <c r="T2794" i="4"/>
  <c r="S2794" i="4"/>
  <c r="Q2794" i="4"/>
  <c r="R2794" i="4"/>
  <c r="P2794" i="4"/>
  <c r="N2794" i="4"/>
  <c r="L2794" i="4"/>
  <c r="O2794" i="4"/>
  <c r="I2794" i="4"/>
  <c r="M2794" i="4"/>
  <c r="K2794" i="4"/>
  <c r="E2794" i="4"/>
  <c r="G2794" i="4"/>
  <c r="J2794" i="4"/>
  <c r="H2794" i="4"/>
  <c r="F2794" i="4"/>
  <c r="AB2796" i="4"/>
  <c r="U2796" i="4"/>
  <c r="T2796" i="4"/>
  <c r="S2796" i="4"/>
  <c r="Q2796" i="4"/>
  <c r="R2796" i="4"/>
  <c r="O2796" i="4"/>
  <c r="P2796" i="4"/>
  <c r="N2796" i="4"/>
  <c r="L2796" i="4"/>
  <c r="M2796" i="4"/>
  <c r="K2796" i="4"/>
  <c r="I2796" i="4"/>
  <c r="G2796" i="4"/>
  <c r="J2796" i="4"/>
  <c r="H2796" i="4"/>
  <c r="F2796" i="4"/>
  <c r="E2796" i="4"/>
  <c r="AB2798" i="4"/>
  <c r="U2798" i="4"/>
  <c r="T2798" i="4"/>
  <c r="S2798" i="4"/>
  <c r="Q2798" i="4"/>
  <c r="R2798" i="4"/>
  <c r="P2798" i="4"/>
  <c r="N2798" i="4"/>
  <c r="L2798" i="4"/>
  <c r="O2798" i="4"/>
  <c r="I2798" i="4"/>
  <c r="M2798" i="4"/>
  <c r="K2798" i="4"/>
  <c r="E2798" i="4"/>
  <c r="G2798" i="4"/>
  <c r="J2798" i="4"/>
  <c r="H2798" i="4"/>
  <c r="F2798" i="4"/>
  <c r="AB2800" i="4"/>
  <c r="U2800" i="4"/>
  <c r="T2800" i="4"/>
  <c r="S2800" i="4"/>
  <c r="Q2800" i="4"/>
  <c r="R2800" i="4"/>
  <c r="O2800" i="4"/>
  <c r="P2800" i="4"/>
  <c r="N2800" i="4"/>
  <c r="L2800" i="4"/>
  <c r="M2800" i="4"/>
  <c r="K2800" i="4"/>
  <c r="I2800" i="4"/>
  <c r="G2800" i="4"/>
  <c r="J2800" i="4"/>
  <c r="H2800" i="4"/>
  <c r="F2800" i="4"/>
  <c r="E2800" i="4"/>
  <c r="AB2802" i="4"/>
  <c r="U2802" i="4"/>
  <c r="T2802" i="4"/>
  <c r="S2802" i="4"/>
  <c r="Q2802" i="4"/>
  <c r="R2802" i="4"/>
  <c r="P2802" i="4"/>
  <c r="N2802" i="4"/>
  <c r="L2802" i="4"/>
  <c r="O2802" i="4"/>
  <c r="I2802" i="4"/>
  <c r="M2802" i="4"/>
  <c r="K2802" i="4"/>
  <c r="E2802" i="4"/>
  <c r="G2802" i="4"/>
  <c r="J2802" i="4"/>
  <c r="H2802" i="4"/>
  <c r="F2802" i="4"/>
  <c r="AB2804" i="4"/>
  <c r="U2804" i="4"/>
  <c r="T2804" i="4"/>
  <c r="S2804" i="4"/>
  <c r="Q2804" i="4"/>
  <c r="R2804" i="4"/>
  <c r="O2804" i="4"/>
  <c r="P2804" i="4"/>
  <c r="N2804" i="4"/>
  <c r="L2804" i="4"/>
  <c r="M2804" i="4"/>
  <c r="K2804" i="4"/>
  <c r="I2804" i="4"/>
  <c r="G2804" i="4"/>
  <c r="J2804" i="4"/>
  <c r="H2804" i="4"/>
  <c r="F2804" i="4"/>
  <c r="E2804" i="4"/>
  <c r="AB2806" i="4"/>
  <c r="U2806" i="4"/>
  <c r="T2806" i="4"/>
  <c r="S2806" i="4"/>
  <c r="Q2806" i="4"/>
  <c r="R2806" i="4"/>
  <c r="P2806" i="4"/>
  <c r="N2806" i="4"/>
  <c r="L2806" i="4"/>
  <c r="O2806" i="4"/>
  <c r="I2806" i="4"/>
  <c r="M2806" i="4"/>
  <c r="K2806" i="4"/>
  <c r="E2806" i="4"/>
  <c r="G2806" i="4"/>
  <c r="J2806" i="4"/>
  <c r="H2806" i="4"/>
  <c r="F2806" i="4"/>
  <c r="AB2808" i="4"/>
  <c r="U2808" i="4"/>
  <c r="T2808" i="4"/>
  <c r="S2808" i="4"/>
  <c r="Q2808" i="4"/>
  <c r="R2808" i="4"/>
  <c r="O2808" i="4"/>
  <c r="P2808" i="4"/>
  <c r="N2808" i="4"/>
  <c r="L2808" i="4"/>
  <c r="M2808" i="4"/>
  <c r="K2808" i="4"/>
  <c r="I2808" i="4"/>
  <c r="G2808" i="4"/>
  <c r="J2808" i="4"/>
  <c r="H2808" i="4"/>
  <c r="F2808" i="4"/>
  <c r="E2808" i="4"/>
  <c r="AB2810" i="4"/>
  <c r="U2810" i="4"/>
  <c r="T2810" i="4"/>
  <c r="S2810" i="4"/>
  <c r="Q2810" i="4"/>
  <c r="R2810" i="4"/>
  <c r="P2810" i="4"/>
  <c r="N2810" i="4"/>
  <c r="L2810" i="4"/>
  <c r="O2810" i="4"/>
  <c r="I2810" i="4"/>
  <c r="M2810" i="4"/>
  <c r="K2810" i="4"/>
  <c r="E2810" i="4"/>
  <c r="G2810" i="4"/>
  <c r="J2810" i="4"/>
  <c r="H2810" i="4"/>
  <c r="F2810" i="4"/>
  <c r="AB2812" i="4"/>
  <c r="U2812" i="4"/>
  <c r="T2812" i="4"/>
  <c r="S2812" i="4"/>
  <c r="Q2812" i="4"/>
  <c r="R2812" i="4"/>
  <c r="O2812" i="4"/>
  <c r="P2812" i="4"/>
  <c r="N2812" i="4"/>
  <c r="L2812" i="4"/>
  <c r="M2812" i="4"/>
  <c r="K2812" i="4"/>
  <c r="I2812" i="4"/>
  <c r="G2812" i="4"/>
  <c r="J2812" i="4"/>
  <c r="H2812" i="4"/>
  <c r="F2812" i="4"/>
  <c r="E2812" i="4"/>
  <c r="AB2814" i="4"/>
  <c r="U2814" i="4"/>
  <c r="T2814" i="4"/>
  <c r="S2814" i="4"/>
  <c r="Q2814" i="4"/>
  <c r="R2814" i="4"/>
  <c r="P2814" i="4"/>
  <c r="N2814" i="4"/>
  <c r="L2814" i="4"/>
  <c r="O2814" i="4"/>
  <c r="I2814" i="4"/>
  <c r="M2814" i="4"/>
  <c r="K2814" i="4"/>
  <c r="E2814" i="4"/>
  <c r="G2814" i="4"/>
  <c r="J2814" i="4"/>
  <c r="H2814" i="4"/>
  <c r="F2814" i="4"/>
  <c r="AB2816" i="4"/>
  <c r="U2816" i="4"/>
  <c r="T2816" i="4"/>
  <c r="S2816" i="4"/>
  <c r="Q2816" i="4"/>
  <c r="R2816" i="4"/>
  <c r="O2816" i="4"/>
  <c r="P2816" i="4"/>
  <c r="N2816" i="4"/>
  <c r="L2816" i="4"/>
  <c r="M2816" i="4"/>
  <c r="K2816" i="4"/>
  <c r="I2816" i="4"/>
  <c r="G2816" i="4"/>
  <c r="J2816" i="4"/>
  <c r="H2816" i="4"/>
  <c r="F2816" i="4"/>
  <c r="E2816" i="4"/>
  <c r="AB2818" i="4"/>
  <c r="U2818" i="4"/>
  <c r="T2818" i="4"/>
  <c r="S2818" i="4"/>
  <c r="Q2818" i="4"/>
  <c r="R2818" i="4"/>
  <c r="P2818" i="4"/>
  <c r="N2818" i="4"/>
  <c r="L2818" i="4"/>
  <c r="O2818" i="4"/>
  <c r="I2818" i="4"/>
  <c r="M2818" i="4"/>
  <c r="K2818" i="4"/>
  <c r="E2818" i="4"/>
  <c r="G2818" i="4"/>
  <c r="J2818" i="4"/>
  <c r="H2818" i="4"/>
  <c r="F2818" i="4"/>
  <c r="AB2820" i="4"/>
  <c r="U2820" i="4"/>
  <c r="T2820" i="4"/>
  <c r="S2820" i="4"/>
  <c r="Q2820" i="4"/>
  <c r="R2820" i="4"/>
  <c r="O2820" i="4"/>
  <c r="P2820" i="4"/>
  <c r="N2820" i="4"/>
  <c r="L2820" i="4"/>
  <c r="M2820" i="4"/>
  <c r="K2820" i="4"/>
  <c r="I2820" i="4"/>
  <c r="G2820" i="4"/>
  <c r="J2820" i="4"/>
  <c r="H2820" i="4"/>
  <c r="F2820" i="4"/>
  <c r="E2820" i="4"/>
  <c r="AB2822" i="4"/>
  <c r="U2822" i="4"/>
  <c r="T2822" i="4"/>
  <c r="S2822" i="4"/>
  <c r="Q2822" i="4"/>
  <c r="R2822" i="4"/>
  <c r="P2822" i="4"/>
  <c r="N2822" i="4"/>
  <c r="L2822" i="4"/>
  <c r="O2822" i="4"/>
  <c r="I2822" i="4"/>
  <c r="M2822" i="4"/>
  <c r="K2822" i="4"/>
  <c r="E2822" i="4"/>
  <c r="G2822" i="4"/>
  <c r="J2822" i="4"/>
  <c r="H2822" i="4"/>
  <c r="F2822" i="4"/>
  <c r="AB2824" i="4"/>
  <c r="U2824" i="4"/>
  <c r="T2824" i="4"/>
  <c r="S2824" i="4"/>
  <c r="Q2824" i="4"/>
  <c r="R2824" i="4"/>
  <c r="O2824" i="4"/>
  <c r="P2824" i="4"/>
  <c r="N2824" i="4"/>
  <c r="L2824" i="4"/>
  <c r="M2824" i="4"/>
  <c r="K2824" i="4"/>
  <c r="I2824" i="4"/>
  <c r="G2824" i="4"/>
  <c r="J2824" i="4"/>
  <c r="H2824" i="4"/>
  <c r="F2824" i="4"/>
  <c r="E2824" i="4"/>
  <c r="AB2826" i="4"/>
  <c r="U2826" i="4"/>
  <c r="T2826" i="4"/>
  <c r="S2826" i="4"/>
  <c r="Q2826" i="4"/>
  <c r="R2826" i="4"/>
  <c r="P2826" i="4"/>
  <c r="N2826" i="4"/>
  <c r="L2826" i="4"/>
  <c r="O2826" i="4"/>
  <c r="I2826" i="4"/>
  <c r="M2826" i="4"/>
  <c r="K2826" i="4"/>
  <c r="E2826" i="4"/>
  <c r="G2826" i="4"/>
  <c r="J2826" i="4"/>
  <c r="H2826" i="4"/>
  <c r="F2826" i="4"/>
  <c r="AB2828" i="4"/>
  <c r="U2828" i="4"/>
  <c r="T2828" i="4"/>
  <c r="S2828" i="4"/>
  <c r="Q2828" i="4"/>
  <c r="R2828" i="4"/>
  <c r="O2828" i="4"/>
  <c r="P2828" i="4"/>
  <c r="N2828" i="4"/>
  <c r="L2828" i="4"/>
  <c r="M2828" i="4"/>
  <c r="K2828" i="4"/>
  <c r="I2828" i="4"/>
  <c r="G2828" i="4"/>
  <c r="J2828" i="4"/>
  <c r="H2828" i="4"/>
  <c r="F2828" i="4"/>
  <c r="E2828" i="4"/>
  <c r="AB2830" i="4"/>
  <c r="U2830" i="4"/>
  <c r="T2830" i="4"/>
  <c r="S2830" i="4"/>
  <c r="Q2830" i="4"/>
  <c r="R2830" i="4"/>
  <c r="P2830" i="4"/>
  <c r="N2830" i="4"/>
  <c r="L2830" i="4"/>
  <c r="O2830" i="4"/>
  <c r="I2830" i="4"/>
  <c r="M2830" i="4"/>
  <c r="K2830" i="4"/>
  <c r="E2830" i="4"/>
  <c r="G2830" i="4"/>
  <c r="J2830" i="4"/>
  <c r="H2830" i="4"/>
  <c r="F2830" i="4"/>
  <c r="AB2832" i="4"/>
  <c r="U2832" i="4"/>
  <c r="T2832" i="4"/>
  <c r="S2832" i="4"/>
  <c r="Q2832" i="4"/>
  <c r="R2832" i="4"/>
  <c r="O2832" i="4"/>
  <c r="P2832" i="4"/>
  <c r="N2832" i="4"/>
  <c r="L2832" i="4"/>
  <c r="M2832" i="4"/>
  <c r="K2832" i="4"/>
  <c r="I2832" i="4"/>
  <c r="G2832" i="4"/>
  <c r="J2832" i="4"/>
  <c r="H2832" i="4"/>
  <c r="F2832" i="4"/>
  <c r="E2832" i="4"/>
  <c r="AB2834" i="4"/>
  <c r="U2834" i="4"/>
  <c r="T2834" i="4"/>
  <c r="S2834" i="4"/>
  <c r="Q2834" i="4"/>
  <c r="R2834" i="4"/>
  <c r="P2834" i="4"/>
  <c r="N2834" i="4"/>
  <c r="L2834" i="4"/>
  <c r="O2834" i="4"/>
  <c r="I2834" i="4"/>
  <c r="M2834" i="4"/>
  <c r="K2834" i="4"/>
  <c r="E2834" i="4"/>
  <c r="G2834" i="4"/>
  <c r="J2834" i="4"/>
  <c r="H2834" i="4"/>
  <c r="F2834" i="4"/>
  <c r="AB2836" i="4"/>
  <c r="U2836" i="4"/>
  <c r="T2836" i="4"/>
  <c r="S2836" i="4"/>
  <c r="Q2836" i="4"/>
  <c r="R2836" i="4"/>
  <c r="O2836" i="4"/>
  <c r="P2836" i="4"/>
  <c r="N2836" i="4"/>
  <c r="L2836" i="4"/>
  <c r="M2836" i="4"/>
  <c r="K2836" i="4"/>
  <c r="I2836" i="4"/>
  <c r="G2836" i="4"/>
  <c r="J2836" i="4"/>
  <c r="H2836" i="4"/>
  <c r="F2836" i="4"/>
  <c r="E2836" i="4"/>
  <c r="AB2838" i="4"/>
  <c r="U2838" i="4"/>
  <c r="T2838" i="4"/>
  <c r="S2838" i="4"/>
  <c r="Q2838" i="4"/>
  <c r="R2838" i="4"/>
  <c r="P2838" i="4"/>
  <c r="N2838" i="4"/>
  <c r="L2838" i="4"/>
  <c r="O2838" i="4"/>
  <c r="I2838" i="4"/>
  <c r="M2838" i="4"/>
  <c r="K2838" i="4"/>
  <c r="E2838" i="4"/>
  <c r="G2838" i="4"/>
  <c r="J2838" i="4"/>
  <c r="H2838" i="4"/>
  <c r="F2838" i="4"/>
  <c r="AB2840" i="4"/>
  <c r="U2840" i="4"/>
  <c r="T2840" i="4"/>
  <c r="S2840" i="4"/>
  <c r="Q2840" i="4"/>
  <c r="R2840" i="4"/>
  <c r="O2840" i="4"/>
  <c r="P2840" i="4"/>
  <c r="N2840" i="4"/>
  <c r="L2840" i="4"/>
  <c r="M2840" i="4"/>
  <c r="K2840" i="4"/>
  <c r="I2840" i="4"/>
  <c r="G2840" i="4"/>
  <c r="J2840" i="4"/>
  <c r="H2840" i="4"/>
  <c r="F2840" i="4"/>
  <c r="E2840" i="4"/>
  <c r="AB2842" i="4"/>
  <c r="U2842" i="4"/>
  <c r="T2842" i="4"/>
  <c r="S2842" i="4"/>
  <c r="Q2842" i="4"/>
  <c r="R2842" i="4"/>
  <c r="P2842" i="4"/>
  <c r="N2842" i="4"/>
  <c r="L2842" i="4"/>
  <c r="O2842" i="4"/>
  <c r="I2842" i="4"/>
  <c r="M2842" i="4"/>
  <c r="K2842" i="4"/>
  <c r="E2842" i="4"/>
  <c r="G2842" i="4"/>
  <c r="J2842" i="4"/>
  <c r="H2842" i="4"/>
  <c r="F2842" i="4"/>
  <c r="AB2844" i="4"/>
  <c r="U2844" i="4"/>
  <c r="T2844" i="4"/>
  <c r="S2844" i="4"/>
  <c r="Q2844" i="4"/>
  <c r="R2844" i="4"/>
  <c r="O2844" i="4"/>
  <c r="P2844" i="4"/>
  <c r="N2844" i="4"/>
  <c r="L2844" i="4"/>
  <c r="M2844" i="4"/>
  <c r="K2844" i="4"/>
  <c r="I2844" i="4"/>
  <c r="G2844" i="4"/>
  <c r="J2844" i="4"/>
  <c r="H2844" i="4"/>
  <c r="F2844" i="4"/>
  <c r="E2844" i="4"/>
  <c r="AB2846" i="4"/>
  <c r="U2846" i="4"/>
  <c r="T2846" i="4"/>
  <c r="S2846" i="4"/>
  <c r="Q2846" i="4"/>
  <c r="R2846" i="4"/>
  <c r="P2846" i="4"/>
  <c r="N2846" i="4"/>
  <c r="L2846" i="4"/>
  <c r="O2846" i="4"/>
  <c r="I2846" i="4"/>
  <c r="M2846" i="4"/>
  <c r="K2846" i="4"/>
  <c r="E2846" i="4"/>
  <c r="G2846" i="4"/>
  <c r="J2846" i="4"/>
  <c r="H2846" i="4"/>
  <c r="F2846" i="4"/>
  <c r="AB2848" i="4"/>
  <c r="U2848" i="4"/>
  <c r="T2848" i="4"/>
  <c r="S2848" i="4"/>
  <c r="Q2848" i="4"/>
  <c r="R2848" i="4"/>
  <c r="O2848" i="4"/>
  <c r="P2848" i="4"/>
  <c r="N2848" i="4"/>
  <c r="L2848" i="4"/>
  <c r="M2848" i="4"/>
  <c r="K2848" i="4"/>
  <c r="I2848" i="4"/>
  <c r="G2848" i="4"/>
  <c r="J2848" i="4"/>
  <c r="H2848" i="4"/>
  <c r="F2848" i="4"/>
  <c r="E2848" i="4"/>
  <c r="AB2850" i="4"/>
  <c r="U2850" i="4"/>
  <c r="T2850" i="4"/>
  <c r="S2850" i="4"/>
  <c r="Q2850" i="4"/>
  <c r="R2850" i="4"/>
  <c r="P2850" i="4"/>
  <c r="N2850" i="4"/>
  <c r="L2850" i="4"/>
  <c r="O2850" i="4"/>
  <c r="I2850" i="4"/>
  <c r="M2850" i="4"/>
  <c r="K2850" i="4"/>
  <c r="E2850" i="4"/>
  <c r="G2850" i="4"/>
  <c r="J2850" i="4"/>
  <c r="H2850" i="4"/>
  <c r="F2850" i="4"/>
  <c r="AB2852" i="4"/>
  <c r="U2852" i="4"/>
  <c r="T2852" i="4"/>
  <c r="S2852" i="4"/>
  <c r="Q2852" i="4"/>
  <c r="R2852" i="4"/>
  <c r="O2852" i="4"/>
  <c r="P2852" i="4"/>
  <c r="N2852" i="4"/>
  <c r="L2852" i="4"/>
  <c r="M2852" i="4"/>
  <c r="K2852" i="4"/>
  <c r="I2852" i="4"/>
  <c r="G2852" i="4"/>
  <c r="J2852" i="4"/>
  <c r="H2852" i="4"/>
  <c r="F2852" i="4"/>
  <c r="E2852" i="4"/>
  <c r="AB2854" i="4"/>
  <c r="U2854" i="4"/>
  <c r="T2854" i="4"/>
  <c r="S2854" i="4"/>
  <c r="Q2854" i="4"/>
  <c r="R2854" i="4"/>
  <c r="P2854" i="4"/>
  <c r="N2854" i="4"/>
  <c r="L2854" i="4"/>
  <c r="O2854" i="4"/>
  <c r="I2854" i="4"/>
  <c r="M2854" i="4"/>
  <c r="K2854" i="4"/>
  <c r="E2854" i="4"/>
  <c r="G2854" i="4"/>
  <c r="J2854" i="4"/>
  <c r="H2854" i="4"/>
  <c r="F2854" i="4"/>
  <c r="AB2856" i="4"/>
  <c r="U2856" i="4"/>
  <c r="T2856" i="4"/>
  <c r="S2856" i="4"/>
  <c r="Q2856" i="4"/>
  <c r="R2856" i="4"/>
  <c r="O2856" i="4"/>
  <c r="P2856" i="4"/>
  <c r="N2856" i="4"/>
  <c r="L2856" i="4"/>
  <c r="M2856" i="4"/>
  <c r="K2856" i="4"/>
  <c r="I2856" i="4"/>
  <c r="G2856" i="4"/>
  <c r="J2856" i="4"/>
  <c r="H2856" i="4"/>
  <c r="F2856" i="4"/>
  <c r="E2856" i="4"/>
  <c r="AB2858" i="4"/>
  <c r="U2858" i="4"/>
  <c r="T2858" i="4"/>
  <c r="S2858" i="4"/>
  <c r="Q2858" i="4"/>
  <c r="R2858" i="4"/>
  <c r="P2858" i="4"/>
  <c r="N2858" i="4"/>
  <c r="L2858" i="4"/>
  <c r="O2858" i="4"/>
  <c r="I2858" i="4"/>
  <c r="M2858" i="4"/>
  <c r="K2858" i="4"/>
  <c r="E2858" i="4"/>
  <c r="G2858" i="4"/>
  <c r="J2858" i="4"/>
  <c r="H2858" i="4"/>
  <c r="F2858" i="4"/>
  <c r="AB2860" i="4"/>
  <c r="U2860" i="4"/>
  <c r="T2860" i="4"/>
  <c r="S2860" i="4"/>
  <c r="Q2860" i="4"/>
  <c r="R2860" i="4"/>
  <c r="O2860" i="4"/>
  <c r="P2860" i="4"/>
  <c r="N2860" i="4"/>
  <c r="L2860" i="4"/>
  <c r="M2860" i="4"/>
  <c r="K2860" i="4"/>
  <c r="I2860" i="4"/>
  <c r="G2860" i="4"/>
  <c r="J2860" i="4"/>
  <c r="H2860" i="4"/>
  <c r="F2860" i="4"/>
  <c r="E2860" i="4"/>
  <c r="AB2862" i="4"/>
  <c r="U2862" i="4"/>
  <c r="T2862" i="4"/>
  <c r="S2862" i="4"/>
  <c r="Q2862" i="4"/>
  <c r="R2862" i="4"/>
  <c r="P2862" i="4"/>
  <c r="N2862" i="4"/>
  <c r="L2862" i="4"/>
  <c r="O2862" i="4"/>
  <c r="I2862" i="4"/>
  <c r="M2862" i="4"/>
  <c r="K2862" i="4"/>
  <c r="E2862" i="4"/>
  <c r="G2862" i="4"/>
  <c r="J2862" i="4"/>
  <c r="H2862" i="4"/>
  <c r="F2862" i="4"/>
  <c r="AB2864" i="4"/>
  <c r="U2864" i="4"/>
  <c r="T2864" i="4"/>
  <c r="S2864" i="4"/>
  <c r="Q2864" i="4"/>
  <c r="R2864" i="4"/>
  <c r="O2864" i="4"/>
  <c r="P2864" i="4"/>
  <c r="N2864" i="4"/>
  <c r="L2864" i="4"/>
  <c r="M2864" i="4"/>
  <c r="K2864" i="4"/>
  <c r="I2864" i="4"/>
  <c r="G2864" i="4"/>
  <c r="J2864" i="4"/>
  <c r="H2864" i="4"/>
  <c r="F2864" i="4"/>
  <c r="E2864" i="4"/>
  <c r="AB2866" i="4"/>
  <c r="U2866" i="4"/>
  <c r="T2866" i="4"/>
  <c r="S2866" i="4"/>
  <c r="Q2866" i="4"/>
  <c r="R2866" i="4"/>
  <c r="P2866" i="4"/>
  <c r="N2866" i="4"/>
  <c r="L2866" i="4"/>
  <c r="O2866" i="4"/>
  <c r="I2866" i="4"/>
  <c r="M2866" i="4"/>
  <c r="K2866" i="4"/>
  <c r="E2866" i="4"/>
  <c r="G2866" i="4"/>
  <c r="J2866" i="4"/>
  <c r="H2866" i="4"/>
  <c r="F2866" i="4"/>
  <c r="AB2868" i="4"/>
  <c r="U2868" i="4"/>
  <c r="T2868" i="4"/>
  <c r="S2868" i="4"/>
  <c r="Q2868" i="4"/>
  <c r="R2868" i="4"/>
  <c r="O2868" i="4"/>
  <c r="P2868" i="4"/>
  <c r="N2868" i="4"/>
  <c r="L2868" i="4"/>
  <c r="M2868" i="4"/>
  <c r="K2868" i="4"/>
  <c r="I2868" i="4"/>
  <c r="G2868" i="4"/>
  <c r="J2868" i="4"/>
  <c r="H2868" i="4"/>
  <c r="F2868" i="4"/>
  <c r="E2868" i="4"/>
  <c r="AB2870" i="4"/>
  <c r="U2870" i="4"/>
  <c r="T2870" i="4"/>
  <c r="S2870" i="4"/>
  <c r="Q2870" i="4"/>
  <c r="R2870" i="4"/>
  <c r="P2870" i="4"/>
  <c r="N2870" i="4"/>
  <c r="L2870" i="4"/>
  <c r="O2870" i="4"/>
  <c r="I2870" i="4"/>
  <c r="M2870" i="4"/>
  <c r="K2870" i="4"/>
  <c r="E2870" i="4"/>
  <c r="G2870" i="4"/>
  <c r="J2870" i="4"/>
  <c r="H2870" i="4"/>
  <c r="F2870" i="4"/>
  <c r="AB2872" i="4"/>
  <c r="U2872" i="4"/>
  <c r="T2872" i="4"/>
  <c r="S2872" i="4"/>
  <c r="Q2872" i="4"/>
  <c r="R2872" i="4"/>
  <c r="O2872" i="4"/>
  <c r="P2872" i="4"/>
  <c r="N2872" i="4"/>
  <c r="L2872" i="4"/>
  <c r="M2872" i="4"/>
  <c r="K2872" i="4"/>
  <c r="I2872" i="4"/>
  <c r="G2872" i="4"/>
  <c r="J2872" i="4"/>
  <c r="H2872" i="4"/>
  <c r="F2872" i="4"/>
  <c r="E2872" i="4"/>
  <c r="AB2874" i="4"/>
  <c r="U2874" i="4"/>
  <c r="T2874" i="4"/>
  <c r="S2874" i="4"/>
  <c r="Q2874" i="4"/>
  <c r="R2874" i="4"/>
  <c r="P2874" i="4"/>
  <c r="N2874" i="4"/>
  <c r="L2874" i="4"/>
  <c r="O2874" i="4"/>
  <c r="I2874" i="4"/>
  <c r="M2874" i="4"/>
  <c r="K2874" i="4"/>
  <c r="E2874" i="4"/>
  <c r="G2874" i="4"/>
  <c r="J2874" i="4"/>
  <c r="H2874" i="4"/>
  <c r="F2874" i="4"/>
  <c r="AB2876" i="4"/>
  <c r="U2876" i="4"/>
  <c r="T2876" i="4"/>
  <c r="S2876" i="4"/>
  <c r="Q2876" i="4"/>
  <c r="R2876" i="4"/>
  <c r="O2876" i="4"/>
  <c r="P2876" i="4"/>
  <c r="N2876" i="4"/>
  <c r="L2876" i="4"/>
  <c r="M2876" i="4"/>
  <c r="K2876" i="4"/>
  <c r="I2876" i="4"/>
  <c r="G2876" i="4"/>
  <c r="J2876" i="4"/>
  <c r="H2876" i="4"/>
  <c r="F2876" i="4"/>
  <c r="E2876" i="4"/>
  <c r="AB2878" i="4"/>
  <c r="U2878" i="4"/>
  <c r="T2878" i="4"/>
  <c r="S2878" i="4"/>
  <c r="Q2878" i="4"/>
  <c r="R2878" i="4"/>
  <c r="P2878" i="4"/>
  <c r="N2878" i="4"/>
  <c r="L2878" i="4"/>
  <c r="O2878" i="4"/>
  <c r="I2878" i="4"/>
  <c r="M2878" i="4"/>
  <c r="K2878" i="4"/>
  <c r="E2878" i="4"/>
  <c r="G2878" i="4"/>
  <c r="J2878" i="4"/>
  <c r="H2878" i="4"/>
  <c r="F2878" i="4"/>
  <c r="AB2880" i="4"/>
  <c r="U2880" i="4"/>
  <c r="T2880" i="4"/>
  <c r="S2880" i="4"/>
  <c r="Q2880" i="4"/>
  <c r="R2880" i="4"/>
  <c r="O2880" i="4"/>
  <c r="P2880" i="4"/>
  <c r="N2880" i="4"/>
  <c r="L2880" i="4"/>
  <c r="M2880" i="4"/>
  <c r="K2880" i="4"/>
  <c r="I2880" i="4"/>
  <c r="G2880" i="4"/>
  <c r="J2880" i="4"/>
  <c r="H2880" i="4"/>
  <c r="F2880" i="4"/>
  <c r="E2880" i="4"/>
  <c r="AB2882" i="4"/>
  <c r="U2882" i="4"/>
  <c r="T2882" i="4"/>
  <c r="S2882" i="4"/>
  <c r="Q2882" i="4"/>
  <c r="R2882" i="4"/>
  <c r="P2882" i="4"/>
  <c r="N2882" i="4"/>
  <c r="L2882" i="4"/>
  <c r="O2882" i="4"/>
  <c r="I2882" i="4"/>
  <c r="M2882" i="4"/>
  <c r="K2882" i="4"/>
  <c r="E2882" i="4"/>
  <c r="G2882" i="4"/>
  <c r="J2882" i="4"/>
  <c r="H2882" i="4"/>
  <c r="F2882" i="4"/>
  <c r="AB2884" i="4"/>
  <c r="U2884" i="4"/>
  <c r="T2884" i="4"/>
  <c r="S2884" i="4"/>
  <c r="Q2884" i="4"/>
  <c r="R2884" i="4"/>
  <c r="O2884" i="4"/>
  <c r="P2884" i="4"/>
  <c r="N2884" i="4"/>
  <c r="L2884" i="4"/>
  <c r="M2884" i="4"/>
  <c r="K2884" i="4"/>
  <c r="I2884" i="4"/>
  <c r="G2884" i="4"/>
  <c r="J2884" i="4"/>
  <c r="H2884" i="4"/>
  <c r="F2884" i="4"/>
  <c r="E2884" i="4"/>
  <c r="AB2886" i="4"/>
  <c r="U2886" i="4"/>
  <c r="T2886" i="4"/>
  <c r="S2886" i="4"/>
  <c r="Q2886" i="4"/>
  <c r="R2886" i="4"/>
  <c r="P2886" i="4"/>
  <c r="N2886" i="4"/>
  <c r="L2886" i="4"/>
  <c r="O2886" i="4"/>
  <c r="I2886" i="4"/>
  <c r="M2886" i="4"/>
  <c r="K2886" i="4"/>
  <c r="E2886" i="4"/>
  <c r="G2886" i="4"/>
  <c r="J2886" i="4"/>
  <c r="H2886" i="4"/>
  <c r="F2886" i="4"/>
  <c r="AB2888" i="4"/>
  <c r="U2888" i="4"/>
  <c r="T2888" i="4"/>
  <c r="S2888" i="4"/>
  <c r="Q2888" i="4"/>
  <c r="R2888" i="4"/>
  <c r="O2888" i="4"/>
  <c r="P2888" i="4"/>
  <c r="N2888" i="4"/>
  <c r="L2888" i="4"/>
  <c r="M2888" i="4"/>
  <c r="K2888" i="4"/>
  <c r="I2888" i="4"/>
  <c r="G2888" i="4"/>
  <c r="J2888" i="4"/>
  <c r="H2888" i="4"/>
  <c r="F2888" i="4"/>
  <c r="E2888" i="4"/>
  <c r="AB2890" i="4"/>
  <c r="U2890" i="4"/>
  <c r="T2890" i="4"/>
  <c r="S2890" i="4"/>
  <c r="Q2890" i="4"/>
  <c r="R2890" i="4"/>
  <c r="P2890" i="4"/>
  <c r="N2890" i="4"/>
  <c r="L2890" i="4"/>
  <c r="O2890" i="4"/>
  <c r="I2890" i="4"/>
  <c r="M2890" i="4"/>
  <c r="K2890" i="4"/>
  <c r="E2890" i="4"/>
  <c r="G2890" i="4"/>
  <c r="J2890" i="4"/>
  <c r="H2890" i="4"/>
  <c r="F2890" i="4"/>
  <c r="AB2892" i="4"/>
  <c r="U2892" i="4"/>
  <c r="T2892" i="4"/>
  <c r="S2892" i="4"/>
  <c r="Q2892" i="4"/>
  <c r="R2892" i="4"/>
  <c r="O2892" i="4"/>
  <c r="P2892" i="4"/>
  <c r="N2892" i="4"/>
  <c r="L2892" i="4"/>
  <c r="M2892" i="4"/>
  <c r="K2892" i="4"/>
  <c r="I2892" i="4"/>
  <c r="G2892" i="4"/>
  <c r="J2892" i="4"/>
  <c r="H2892" i="4"/>
  <c r="F2892" i="4"/>
  <c r="E2892" i="4"/>
  <c r="AB2894" i="4"/>
  <c r="U2894" i="4"/>
  <c r="T2894" i="4"/>
  <c r="S2894" i="4"/>
  <c r="Q2894" i="4"/>
  <c r="R2894" i="4"/>
  <c r="P2894" i="4"/>
  <c r="N2894" i="4"/>
  <c r="L2894" i="4"/>
  <c r="O2894" i="4"/>
  <c r="I2894" i="4"/>
  <c r="M2894" i="4"/>
  <c r="K2894" i="4"/>
  <c r="E2894" i="4"/>
  <c r="G2894" i="4"/>
  <c r="J2894" i="4"/>
  <c r="H2894" i="4"/>
  <c r="F2894" i="4"/>
  <c r="AB2896" i="4"/>
  <c r="U2896" i="4"/>
  <c r="T2896" i="4"/>
  <c r="S2896" i="4"/>
  <c r="Q2896" i="4"/>
  <c r="R2896" i="4"/>
  <c r="O2896" i="4"/>
  <c r="P2896" i="4"/>
  <c r="N2896" i="4"/>
  <c r="L2896" i="4"/>
  <c r="M2896" i="4"/>
  <c r="K2896" i="4"/>
  <c r="I2896" i="4"/>
  <c r="G2896" i="4"/>
  <c r="J2896" i="4"/>
  <c r="H2896" i="4"/>
  <c r="F2896" i="4"/>
  <c r="E2896" i="4"/>
  <c r="AB2898" i="4"/>
  <c r="U2898" i="4"/>
  <c r="T2898" i="4"/>
  <c r="S2898" i="4"/>
  <c r="Q2898" i="4"/>
  <c r="R2898" i="4"/>
  <c r="P2898" i="4"/>
  <c r="N2898" i="4"/>
  <c r="L2898" i="4"/>
  <c r="O2898" i="4"/>
  <c r="I2898" i="4"/>
  <c r="M2898" i="4"/>
  <c r="K2898" i="4"/>
  <c r="E2898" i="4"/>
  <c r="G2898" i="4"/>
  <c r="J2898" i="4"/>
  <c r="H2898" i="4"/>
  <c r="F2898" i="4"/>
  <c r="AB2900" i="4"/>
  <c r="U2900" i="4"/>
  <c r="T2900" i="4"/>
  <c r="S2900" i="4"/>
  <c r="Q2900" i="4"/>
  <c r="R2900" i="4"/>
  <c r="O2900" i="4"/>
  <c r="P2900" i="4"/>
  <c r="N2900" i="4"/>
  <c r="L2900" i="4"/>
  <c r="M2900" i="4"/>
  <c r="K2900" i="4"/>
  <c r="I2900" i="4"/>
  <c r="G2900" i="4"/>
  <c r="J2900" i="4"/>
  <c r="H2900" i="4"/>
  <c r="F2900" i="4"/>
  <c r="E2900" i="4"/>
  <c r="AB2902" i="4"/>
  <c r="U2902" i="4"/>
  <c r="T2902" i="4"/>
  <c r="S2902" i="4"/>
  <c r="Q2902" i="4"/>
  <c r="R2902" i="4"/>
  <c r="P2902" i="4"/>
  <c r="N2902" i="4"/>
  <c r="L2902" i="4"/>
  <c r="O2902" i="4"/>
  <c r="I2902" i="4"/>
  <c r="M2902" i="4"/>
  <c r="K2902" i="4"/>
  <c r="E2902" i="4"/>
  <c r="G2902" i="4"/>
  <c r="J2902" i="4"/>
  <c r="H2902" i="4"/>
  <c r="F2902" i="4"/>
  <c r="AB2904" i="4"/>
  <c r="U2904" i="4"/>
  <c r="T2904" i="4"/>
  <c r="S2904" i="4"/>
  <c r="Q2904" i="4"/>
  <c r="R2904" i="4"/>
  <c r="O2904" i="4"/>
  <c r="P2904" i="4"/>
  <c r="N2904" i="4"/>
  <c r="L2904" i="4"/>
  <c r="M2904" i="4"/>
  <c r="K2904" i="4"/>
  <c r="I2904" i="4"/>
  <c r="G2904" i="4"/>
  <c r="J2904" i="4"/>
  <c r="H2904" i="4"/>
  <c r="F2904" i="4"/>
  <c r="E2904" i="4"/>
  <c r="AB2906" i="4"/>
  <c r="U2906" i="4"/>
  <c r="T2906" i="4"/>
  <c r="S2906" i="4"/>
  <c r="Q2906" i="4"/>
  <c r="R2906" i="4"/>
  <c r="P2906" i="4"/>
  <c r="N2906" i="4"/>
  <c r="L2906" i="4"/>
  <c r="O2906" i="4"/>
  <c r="I2906" i="4"/>
  <c r="M2906" i="4"/>
  <c r="K2906" i="4"/>
  <c r="E2906" i="4"/>
  <c r="G2906" i="4"/>
  <c r="J2906" i="4"/>
  <c r="H2906" i="4"/>
  <c r="F2906" i="4"/>
  <c r="AB2908" i="4"/>
  <c r="U2908" i="4"/>
  <c r="T2908" i="4"/>
  <c r="S2908" i="4"/>
  <c r="Q2908" i="4"/>
  <c r="R2908" i="4"/>
  <c r="O2908" i="4"/>
  <c r="P2908" i="4"/>
  <c r="N2908" i="4"/>
  <c r="L2908" i="4"/>
  <c r="M2908" i="4"/>
  <c r="K2908" i="4"/>
  <c r="I2908" i="4"/>
  <c r="G2908" i="4"/>
  <c r="J2908" i="4"/>
  <c r="H2908" i="4"/>
  <c r="F2908" i="4"/>
  <c r="E2908" i="4"/>
  <c r="AB2910" i="4"/>
  <c r="U2910" i="4"/>
  <c r="T2910" i="4"/>
  <c r="S2910" i="4"/>
  <c r="Q2910" i="4"/>
  <c r="R2910" i="4"/>
  <c r="P2910" i="4"/>
  <c r="N2910" i="4"/>
  <c r="L2910" i="4"/>
  <c r="O2910" i="4"/>
  <c r="I2910" i="4"/>
  <c r="M2910" i="4"/>
  <c r="K2910" i="4"/>
  <c r="E2910" i="4"/>
  <c r="G2910" i="4"/>
  <c r="J2910" i="4"/>
  <c r="H2910" i="4"/>
  <c r="F2910" i="4"/>
  <c r="AB2912" i="4"/>
  <c r="U2912" i="4"/>
  <c r="T2912" i="4"/>
  <c r="S2912" i="4"/>
  <c r="Q2912" i="4"/>
  <c r="R2912" i="4"/>
  <c r="O2912" i="4"/>
  <c r="P2912" i="4"/>
  <c r="N2912" i="4"/>
  <c r="L2912" i="4"/>
  <c r="M2912" i="4"/>
  <c r="K2912" i="4"/>
  <c r="I2912" i="4"/>
  <c r="G2912" i="4"/>
  <c r="J2912" i="4"/>
  <c r="H2912" i="4"/>
  <c r="F2912" i="4"/>
  <c r="E2912" i="4"/>
  <c r="AB2914" i="4"/>
  <c r="U2914" i="4"/>
  <c r="T2914" i="4"/>
  <c r="S2914" i="4"/>
  <c r="Q2914" i="4"/>
  <c r="R2914" i="4"/>
  <c r="P2914" i="4"/>
  <c r="N2914" i="4"/>
  <c r="L2914" i="4"/>
  <c r="O2914" i="4"/>
  <c r="I2914" i="4"/>
  <c r="M2914" i="4"/>
  <c r="K2914" i="4"/>
  <c r="E2914" i="4"/>
  <c r="G2914" i="4"/>
  <c r="J2914" i="4"/>
  <c r="H2914" i="4"/>
  <c r="F2914" i="4"/>
  <c r="AB2916" i="4"/>
  <c r="U2916" i="4"/>
  <c r="T2916" i="4"/>
  <c r="S2916" i="4"/>
  <c r="Q2916" i="4"/>
  <c r="R2916" i="4"/>
  <c r="O2916" i="4"/>
  <c r="P2916" i="4"/>
  <c r="N2916" i="4"/>
  <c r="L2916" i="4"/>
  <c r="M2916" i="4"/>
  <c r="K2916" i="4"/>
  <c r="I2916" i="4"/>
  <c r="G2916" i="4"/>
  <c r="J2916" i="4"/>
  <c r="H2916" i="4"/>
  <c r="F2916" i="4"/>
  <c r="E2916" i="4"/>
  <c r="AB2918" i="4"/>
  <c r="U2918" i="4"/>
  <c r="T2918" i="4"/>
  <c r="S2918" i="4"/>
  <c r="Q2918" i="4"/>
  <c r="R2918" i="4"/>
  <c r="P2918" i="4"/>
  <c r="N2918" i="4"/>
  <c r="L2918" i="4"/>
  <c r="O2918" i="4"/>
  <c r="I2918" i="4"/>
  <c r="M2918" i="4"/>
  <c r="K2918" i="4"/>
  <c r="E2918" i="4"/>
  <c r="G2918" i="4"/>
  <c r="J2918" i="4"/>
  <c r="H2918" i="4"/>
  <c r="F2918" i="4"/>
  <c r="AB2920" i="4"/>
  <c r="U2920" i="4"/>
  <c r="T2920" i="4"/>
  <c r="S2920" i="4"/>
  <c r="Q2920" i="4"/>
  <c r="R2920" i="4"/>
  <c r="O2920" i="4"/>
  <c r="P2920" i="4"/>
  <c r="N2920" i="4"/>
  <c r="L2920" i="4"/>
  <c r="M2920" i="4"/>
  <c r="K2920" i="4"/>
  <c r="I2920" i="4"/>
  <c r="G2920" i="4"/>
  <c r="J2920" i="4"/>
  <c r="H2920" i="4"/>
  <c r="F2920" i="4"/>
  <c r="E2920" i="4"/>
  <c r="AB2922" i="4"/>
  <c r="U2922" i="4"/>
  <c r="T2922" i="4"/>
  <c r="S2922" i="4"/>
  <c r="Q2922" i="4"/>
  <c r="R2922" i="4"/>
  <c r="P2922" i="4"/>
  <c r="N2922" i="4"/>
  <c r="L2922" i="4"/>
  <c r="O2922" i="4"/>
  <c r="I2922" i="4"/>
  <c r="M2922" i="4"/>
  <c r="K2922" i="4"/>
  <c r="E2922" i="4"/>
  <c r="G2922" i="4"/>
  <c r="J2922" i="4"/>
  <c r="H2922" i="4"/>
  <c r="F2922" i="4"/>
  <c r="AB2924" i="4"/>
  <c r="U2924" i="4"/>
  <c r="T2924" i="4"/>
  <c r="S2924" i="4"/>
  <c r="Q2924" i="4"/>
  <c r="R2924" i="4"/>
  <c r="O2924" i="4"/>
  <c r="P2924" i="4"/>
  <c r="N2924" i="4"/>
  <c r="L2924" i="4"/>
  <c r="M2924" i="4"/>
  <c r="K2924" i="4"/>
  <c r="I2924" i="4"/>
  <c r="G2924" i="4"/>
  <c r="J2924" i="4"/>
  <c r="H2924" i="4"/>
  <c r="F2924" i="4"/>
  <c r="E2924" i="4"/>
  <c r="AB2926" i="4"/>
  <c r="U2926" i="4"/>
  <c r="T2926" i="4"/>
  <c r="S2926" i="4"/>
  <c r="Q2926" i="4"/>
  <c r="R2926" i="4"/>
  <c r="P2926" i="4"/>
  <c r="N2926" i="4"/>
  <c r="L2926" i="4"/>
  <c r="O2926" i="4"/>
  <c r="I2926" i="4"/>
  <c r="M2926" i="4"/>
  <c r="K2926" i="4"/>
  <c r="E2926" i="4"/>
  <c r="G2926" i="4"/>
  <c r="J2926" i="4"/>
  <c r="H2926" i="4"/>
  <c r="F2926" i="4"/>
  <c r="AB2928" i="4"/>
  <c r="U2928" i="4"/>
  <c r="T2928" i="4"/>
  <c r="S2928" i="4"/>
  <c r="Q2928" i="4"/>
  <c r="R2928" i="4"/>
  <c r="O2928" i="4"/>
  <c r="P2928" i="4"/>
  <c r="N2928" i="4"/>
  <c r="L2928" i="4"/>
  <c r="M2928" i="4"/>
  <c r="K2928" i="4"/>
  <c r="I2928" i="4"/>
  <c r="G2928" i="4"/>
  <c r="J2928" i="4"/>
  <c r="H2928" i="4"/>
  <c r="F2928" i="4"/>
  <c r="E2928" i="4"/>
  <c r="AB2930" i="4"/>
  <c r="U2930" i="4"/>
  <c r="T2930" i="4"/>
  <c r="S2930" i="4"/>
  <c r="Q2930" i="4"/>
  <c r="R2930" i="4"/>
  <c r="P2930" i="4"/>
  <c r="N2930" i="4"/>
  <c r="L2930" i="4"/>
  <c r="O2930" i="4"/>
  <c r="I2930" i="4"/>
  <c r="M2930" i="4"/>
  <c r="K2930" i="4"/>
  <c r="E2930" i="4"/>
  <c r="G2930" i="4"/>
  <c r="J2930" i="4"/>
  <c r="H2930" i="4"/>
  <c r="F2930" i="4"/>
  <c r="AB2932" i="4"/>
  <c r="U2932" i="4"/>
  <c r="T2932" i="4"/>
  <c r="S2932" i="4"/>
  <c r="Q2932" i="4"/>
  <c r="R2932" i="4"/>
  <c r="O2932" i="4"/>
  <c r="P2932" i="4"/>
  <c r="N2932" i="4"/>
  <c r="L2932" i="4"/>
  <c r="M2932" i="4"/>
  <c r="K2932" i="4"/>
  <c r="I2932" i="4"/>
  <c r="G2932" i="4"/>
  <c r="J2932" i="4"/>
  <c r="H2932" i="4"/>
  <c r="F2932" i="4"/>
  <c r="E2932" i="4"/>
  <c r="AB2934" i="4"/>
  <c r="U2934" i="4"/>
  <c r="T2934" i="4"/>
  <c r="S2934" i="4"/>
  <c r="Q2934" i="4"/>
  <c r="R2934" i="4"/>
  <c r="P2934" i="4"/>
  <c r="N2934" i="4"/>
  <c r="L2934" i="4"/>
  <c r="O2934" i="4"/>
  <c r="I2934" i="4"/>
  <c r="M2934" i="4"/>
  <c r="K2934" i="4"/>
  <c r="E2934" i="4"/>
  <c r="G2934" i="4"/>
  <c r="J2934" i="4"/>
  <c r="H2934" i="4"/>
  <c r="F2934" i="4"/>
  <c r="AB2936" i="4"/>
  <c r="U2936" i="4"/>
  <c r="T2936" i="4"/>
  <c r="S2936" i="4"/>
  <c r="Q2936" i="4"/>
  <c r="R2936" i="4"/>
  <c r="O2936" i="4"/>
  <c r="P2936" i="4"/>
  <c r="N2936" i="4"/>
  <c r="L2936" i="4"/>
  <c r="M2936" i="4"/>
  <c r="K2936" i="4"/>
  <c r="I2936" i="4"/>
  <c r="G2936" i="4"/>
  <c r="J2936" i="4"/>
  <c r="H2936" i="4"/>
  <c r="F2936" i="4"/>
  <c r="E2936" i="4"/>
  <c r="AB2938" i="4"/>
  <c r="U2938" i="4"/>
  <c r="T2938" i="4"/>
  <c r="S2938" i="4"/>
  <c r="Q2938" i="4"/>
  <c r="R2938" i="4"/>
  <c r="P2938" i="4"/>
  <c r="N2938" i="4"/>
  <c r="L2938" i="4"/>
  <c r="O2938" i="4"/>
  <c r="I2938" i="4"/>
  <c r="M2938" i="4"/>
  <c r="K2938" i="4"/>
  <c r="E2938" i="4"/>
  <c r="G2938" i="4"/>
  <c r="J2938" i="4"/>
  <c r="H2938" i="4"/>
  <c r="F2938" i="4"/>
  <c r="AB2940" i="4"/>
  <c r="U2940" i="4"/>
  <c r="T2940" i="4"/>
  <c r="S2940" i="4"/>
  <c r="Q2940" i="4"/>
  <c r="R2940" i="4"/>
  <c r="O2940" i="4"/>
  <c r="P2940" i="4"/>
  <c r="N2940" i="4"/>
  <c r="L2940" i="4"/>
  <c r="M2940" i="4"/>
  <c r="K2940" i="4"/>
  <c r="I2940" i="4"/>
  <c r="G2940" i="4"/>
  <c r="J2940" i="4"/>
  <c r="H2940" i="4"/>
  <c r="F2940" i="4"/>
  <c r="E2940" i="4"/>
  <c r="AB2942" i="4"/>
  <c r="U2942" i="4"/>
  <c r="T2942" i="4"/>
  <c r="S2942" i="4"/>
  <c r="Q2942" i="4"/>
  <c r="R2942" i="4"/>
  <c r="P2942" i="4"/>
  <c r="N2942" i="4"/>
  <c r="L2942" i="4"/>
  <c r="O2942" i="4"/>
  <c r="I2942" i="4"/>
  <c r="M2942" i="4"/>
  <c r="K2942" i="4"/>
  <c r="E2942" i="4"/>
  <c r="G2942" i="4"/>
  <c r="J2942" i="4"/>
  <c r="H2942" i="4"/>
  <c r="F2942" i="4"/>
  <c r="AB2944" i="4"/>
  <c r="U2944" i="4"/>
  <c r="T2944" i="4"/>
  <c r="S2944" i="4"/>
  <c r="Q2944" i="4"/>
  <c r="R2944" i="4"/>
  <c r="O2944" i="4"/>
  <c r="P2944" i="4"/>
  <c r="N2944" i="4"/>
  <c r="L2944" i="4"/>
  <c r="M2944" i="4"/>
  <c r="K2944" i="4"/>
  <c r="I2944" i="4"/>
  <c r="G2944" i="4"/>
  <c r="J2944" i="4"/>
  <c r="H2944" i="4"/>
  <c r="F2944" i="4"/>
  <c r="E2944" i="4"/>
  <c r="AB2946" i="4"/>
  <c r="U2946" i="4"/>
  <c r="T2946" i="4"/>
  <c r="S2946" i="4"/>
  <c r="Q2946" i="4"/>
  <c r="R2946" i="4"/>
  <c r="P2946" i="4"/>
  <c r="N2946" i="4"/>
  <c r="L2946" i="4"/>
  <c r="O2946" i="4"/>
  <c r="I2946" i="4"/>
  <c r="M2946" i="4"/>
  <c r="K2946" i="4"/>
  <c r="E2946" i="4"/>
  <c r="G2946" i="4"/>
  <c r="J2946" i="4"/>
  <c r="H2946" i="4"/>
  <c r="F2946" i="4"/>
  <c r="AB2948" i="4"/>
  <c r="U2948" i="4"/>
  <c r="T2948" i="4"/>
  <c r="S2948" i="4"/>
  <c r="Q2948" i="4"/>
  <c r="R2948" i="4"/>
  <c r="O2948" i="4"/>
  <c r="P2948" i="4"/>
  <c r="N2948" i="4"/>
  <c r="L2948" i="4"/>
  <c r="M2948" i="4"/>
  <c r="K2948" i="4"/>
  <c r="I2948" i="4"/>
  <c r="G2948" i="4"/>
  <c r="J2948" i="4"/>
  <c r="H2948" i="4"/>
  <c r="F2948" i="4"/>
  <c r="E2948" i="4"/>
  <c r="AB2950" i="4"/>
  <c r="U2950" i="4"/>
  <c r="T2950" i="4"/>
  <c r="S2950" i="4"/>
  <c r="Q2950" i="4"/>
  <c r="R2950" i="4"/>
  <c r="P2950" i="4"/>
  <c r="N2950" i="4"/>
  <c r="L2950" i="4"/>
  <c r="O2950" i="4"/>
  <c r="I2950" i="4"/>
  <c r="M2950" i="4"/>
  <c r="K2950" i="4"/>
  <c r="E2950" i="4"/>
  <c r="G2950" i="4"/>
  <c r="J2950" i="4"/>
  <c r="H2950" i="4"/>
  <c r="F2950" i="4"/>
  <c r="AB2952" i="4"/>
  <c r="U2952" i="4"/>
  <c r="T2952" i="4"/>
  <c r="S2952" i="4"/>
  <c r="Q2952" i="4"/>
  <c r="R2952" i="4"/>
  <c r="O2952" i="4"/>
  <c r="P2952" i="4"/>
  <c r="N2952" i="4"/>
  <c r="L2952" i="4"/>
  <c r="M2952" i="4"/>
  <c r="K2952" i="4"/>
  <c r="I2952" i="4"/>
  <c r="G2952" i="4"/>
  <c r="J2952" i="4"/>
  <c r="H2952" i="4"/>
  <c r="F2952" i="4"/>
  <c r="E2952" i="4"/>
  <c r="AB2954" i="4"/>
  <c r="U2954" i="4"/>
  <c r="T2954" i="4"/>
  <c r="S2954" i="4"/>
  <c r="Q2954" i="4"/>
  <c r="R2954" i="4"/>
  <c r="P2954" i="4"/>
  <c r="N2954" i="4"/>
  <c r="L2954" i="4"/>
  <c r="O2954" i="4"/>
  <c r="I2954" i="4"/>
  <c r="M2954" i="4"/>
  <c r="K2954" i="4"/>
  <c r="E2954" i="4"/>
  <c r="G2954" i="4"/>
  <c r="J2954" i="4"/>
  <c r="H2954" i="4"/>
  <c r="F2954" i="4"/>
  <c r="AB2956" i="4"/>
  <c r="U2956" i="4"/>
  <c r="T2956" i="4"/>
  <c r="S2956" i="4"/>
  <c r="Q2956" i="4"/>
  <c r="R2956" i="4"/>
  <c r="O2956" i="4"/>
  <c r="P2956" i="4"/>
  <c r="N2956" i="4"/>
  <c r="L2956" i="4"/>
  <c r="M2956" i="4"/>
  <c r="K2956" i="4"/>
  <c r="I2956" i="4"/>
  <c r="G2956" i="4"/>
  <c r="J2956" i="4"/>
  <c r="H2956" i="4"/>
  <c r="F2956" i="4"/>
  <c r="E2956" i="4"/>
  <c r="AB2958" i="4"/>
  <c r="U2958" i="4"/>
  <c r="T2958" i="4"/>
  <c r="S2958" i="4"/>
  <c r="Q2958" i="4"/>
  <c r="R2958" i="4"/>
  <c r="P2958" i="4"/>
  <c r="N2958" i="4"/>
  <c r="L2958" i="4"/>
  <c r="O2958" i="4"/>
  <c r="I2958" i="4"/>
  <c r="M2958" i="4"/>
  <c r="K2958" i="4"/>
  <c r="E2958" i="4"/>
  <c r="G2958" i="4"/>
  <c r="J2958" i="4"/>
  <c r="H2958" i="4"/>
  <c r="F2958" i="4"/>
  <c r="AB2960" i="4"/>
  <c r="U2960" i="4"/>
  <c r="T2960" i="4"/>
  <c r="S2960" i="4"/>
  <c r="Q2960" i="4"/>
  <c r="R2960" i="4"/>
  <c r="O2960" i="4"/>
  <c r="P2960" i="4"/>
  <c r="N2960" i="4"/>
  <c r="L2960" i="4"/>
  <c r="M2960" i="4"/>
  <c r="K2960" i="4"/>
  <c r="I2960" i="4"/>
  <c r="G2960" i="4"/>
  <c r="J2960" i="4"/>
  <c r="H2960" i="4"/>
  <c r="F2960" i="4"/>
  <c r="E2960" i="4"/>
  <c r="AB2962" i="4"/>
  <c r="U2962" i="4"/>
  <c r="T2962" i="4"/>
  <c r="S2962" i="4"/>
  <c r="Q2962" i="4"/>
  <c r="R2962" i="4"/>
  <c r="P2962" i="4"/>
  <c r="N2962" i="4"/>
  <c r="L2962" i="4"/>
  <c r="O2962" i="4"/>
  <c r="I2962" i="4"/>
  <c r="M2962" i="4"/>
  <c r="K2962" i="4"/>
  <c r="E2962" i="4"/>
  <c r="G2962" i="4"/>
  <c r="J2962" i="4"/>
  <c r="H2962" i="4"/>
  <c r="F2962" i="4"/>
  <c r="AB2964" i="4"/>
  <c r="U2964" i="4"/>
  <c r="T2964" i="4"/>
  <c r="S2964" i="4"/>
  <c r="Q2964" i="4"/>
  <c r="R2964" i="4"/>
  <c r="O2964" i="4"/>
  <c r="P2964" i="4"/>
  <c r="N2964" i="4"/>
  <c r="L2964" i="4"/>
  <c r="M2964" i="4"/>
  <c r="K2964" i="4"/>
  <c r="I2964" i="4"/>
  <c r="G2964" i="4"/>
  <c r="J2964" i="4"/>
  <c r="H2964" i="4"/>
  <c r="F2964" i="4"/>
  <c r="E2964" i="4"/>
  <c r="AB2966" i="4"/>
  <c r="U2966" i="4"/>
  <c r="T2966" i="4"/>
  <c r="S2966" i="4"/>
  <c r="Q2966" i="4"/>
  <c r="R2966" i="4"/>
  <c r="P2966" i="4"/>
  <c r="N2966" i="4"/>
  <c r="L2966" i="4"/>
  <c r="O2966" i="4"/>
  <c r="I2966" i="4"/>
  <c r="M2966" i="4"/>
  <c r="K2966" i="4"/>
  <c r="E2966" i="4"/>
  <c r="G2966" i="4"/>
  <c r="J2966" i="4"/>
  <c r="H2966" i="4"/>
  <c r="F2966" i="4"/>
  <c r="AB2968" i="4"/>
  <c r="U2968" i="4"/>
  <c r="T2968" i="4"/>
  <c r="S2968" i="4"/>
  <c r="Q2968" i="4"/>
  <c r="R2968" i="4"/>
  <c r="O2968" i="4"/>
  <c r="P2968" i="4"/>
  <c r="N2968" i="4"/>
  <c r="L2968" i="4"/>
  <c r="M2968" i="4"/>
  <c r="K2968" i="4"/>
  <c r="I2968" i="4"/>
  <c r="G2968" i="4"/>
  <c r="J2968" i="4"/>
  <c r="H2968" i="4"/>
  <c r="F2968" i="4"/>
  <c r="E2968" i="4"/>
  <c r="AB2970" i="4"/>
  <c r="U2970" i="4"/>
  <c r="T2970" i="4"/>
  <c r="S2970" i="4"/>
  <c r="Q2970" i="4"/>
  <c r="R2970" i="4"/>
  <c r="P2970" i="4"/>
  <c r="N2970" i="4"/>
  <c r="L2970" i="4"/>
  <c r="O2970" i="4"/>
  <c r="I2970" i="4"/>
  <c r="M2970" i="4"/>
  <c r="K2970" i="4"/>
  <c r="E2970" i="4"/>
  <c r="G2970" i="4"/>
  <c r="J2970" i="4"/>
  <c r="H2970" i="4"/>
  <c r="F2970" i="4"/>
  <c r="AB2972" i="4"/>
  <c r="U2972" i="4"/>
  <c r="T2972" i="4"/>
  <c r="S2972" i="4"/>
  <c r="Q2972" i="4"/>
  <c r="R2972" i="4"/>
  <c r="O2972" i="4"/>
  <c r="P2972" i="4"/>
  <c r="N2972" i="4"/>
  <c r="L2972" i="4"/>
  <c r="M2972" i="4"/>
  <c r="K2972" i="4"/>
  <c r="I2972" i="4"/>
  <c r="G2972" i="4"/>
  <c r="J2972" i="4"/>
  <c r="H2972" i="4"/>
  <c r="F2972" i="4"/>
  <c r="E2972" i="4"/>
  <c r="AB2974" i="4"/>
  <c r="U2974" i="4"/>
  <c r="T2974" i="4"/>
  <c r="S2974" i="4"/>
  <c r="Q2974" i="4"/>
  <c r="R2974" i="4"/>
  <c r="P2974" i="4"/>
  <c r="N2974" i="4"/>
  <c r="L2974" i="4"/>
  <c r="O2974" i="4"/>
  <c r="I2974" i="4"/>
  <c r="M2974" i="4"/>
  <c r="K2974" i="4"/>
  <c r="E2974" i="4"/>
  <c r="G2974" i="4"/>
  <c r="J2974" i="4"/>
  <c r="H2974" i="4"/>
  <c r="F2974" i="4"/>
  <c r="AB2976" i="4"/>
  <c r="U2976" i="4"/>
  <c r="T2976" i="4"/>
  <c r="S2976" i="4"/>
  <c r="Q2976" i="4"/>
  <c r="R2976" i="4"/>
  <c r="O2976" i="4"/>
  <c r="P2976" i="4"/>
  <c r="N2976" i="4"/>
  <c r="L2976" i="4"/>
  <c r="M2976" i="4"/>
  <c r="K2976" i="4"/>
  <c r="I2976" i="4"/>
  <c r="G2976" i="4"/>
  <c r="J2976" i="4"/>
  <c r="H2976" i="4"/>
  <c r="F2976" i="4"/>
  <c r="E2976" i="4"/>
  <c r="AB2978" i="4"/>
  <c r="U2978" i="4"/>
  <c r="T2978" i="4"/>
  <c r="S2978" i="4"/>
  <c r="Q2978" i="4"/>
  <c r="R2978" i="4"/>
  <c r="P2978" i="4"/>
  <c r="N2978" i="4"/>
  <c r="L2978" i="4"/>
  <c r="O2978" i="4"/>
  <c r="I2978" i="4"/>
  <c r="M2978" i="4"/>
  <c r="K2978" i="4"/>
  <c r="E2978" i="4"/>
  <c r="G2978" i="4"/>
  <c r="J2978" i="4"/>
  <c r="H2978" i="4"/>
  <c r="F2978" i="4"/>
  <c r="AB2980" i="4"/>
  <c r="U2980" i="4"/>
  <c r="T2980" i="4"/>
  <c r="S2980" i="4"/>
  <c r="Q2980" i="4"/>
  <c r="R2980" i="4"/>
  <c r="O2980" i="4"/>
  <c r="P2980" i="4"/>
  <c r="N2980" i="4"/>
  <c r="L2980" i="4"/>
  <c r="M2980" i="4"/>
  <c r="K2980" i="4"/>
  <c r="I2980" i="4"/>
  <c r="G2980" i="4"/>
  <c r="J2980" i="4"/>
  <c r="H2980" i="4"/>
  <c r="F2980" i="4"/>
  <c r="E2980" i="4"/>
  <c r="AB2982" i="4"/>
  <c r="U2982" i="4"/>
  <c r="T2982" i="4"/>
  <c r="S2982" i="4"/>
  <c r="Q2982" i="4"/>
  <c r="R2982" i="4"/>
  <c r="P2982" i="4"/>
  <c r="N2982" i="4"/>
  <c r="L2982" i="4"/>
  <c r="O2982" i="4"/>
  <c r="I2982" i="4"/>
  <c r="M2982" i="4"/>
  <c r="K2982" i="4"/>
  <c r="E2982" i="4"/>
  <c r="G2982" i="4"/>
  <c r="J2982" i="4"/>
  <c r="H2982" i="4"/>
  <c r="F2982" i="4"/>
  <c r="AB2984" i="4"/>
  <c r="U2984" i="4"/>
  <c r="T2984" i="4"/>
  <c r="S2984" i="4"/>
  <c r="Q2984" i="4"/>
  <c r="R2984" i="4"/>
  <c r="O2984" i="4"/>
  <c r="P2984" i="4"/>
  <c r="N2984" i="4"/>
  <c r="L2984" i="4"/>
  <c r="M2984" i="4"/>
  <c r="K2984" i="4"/>
  <c r="I2984" i="4"/>
  <c r="G2984" i="4"/>
  <c r="J2984" i="4"/>
  <c r="H2984" i="4"/>
  <c r="F2984" i="4"/>
  <c r="E2984" i="4"/>
  <c r="AB2986" i="4"/>
  <c r="U2986" i="4"/>
  <c r="T2986" i="4"/>
  <c r="S2986" i="4"/>
  <c r="Q2986" i="4"/>
  <c r="R2986" i="4"/>
  <c r="P2986" i="4"/>
  <c r="N2986" i="4"/>
  <c r="L2986" i="4"/>
  <c r="O2986" i="4"/>
  <c r="I2986" i="4"/>
  <c r="M2986" i="4"/>
  <c r="K2986" i="4"/>
  <c r="E2986" i="4"/>
  <c r="G2986" i="4"/>
  <c r="J2986" i="4"/>
  <c r="H2986" i="4"/>
  <c r="F2986" i="4"/>
  <c r="AB2988" i="4"/>
  <c r="U2988" i="4"/>
  <c r="T2988" i="4"/>
  <c r="S2988" i="4"/>
  <c r="Q2988" i="4"/>
  <c r="R2988" i="4"/>
  <c r="O2988" i="4"/>
  <c r="P2988" i="4"/>
  <c r="N2988" i="4"/>
  <c r="L2988" i="4"/>
  <c r="M2988" i="4"/>
  <c r="K2988" i="4"/>
  <c r="I2988" i="4"/>
  <c r="G2988" i="4"/>
  <c r="J2988" i="4"/>
  <c r="H2988" i="4"/>
  <c r="F2988" i="4"/>
  <c r="E2988" i="4"/>
  <c r="AB2990" i="4"/>
  <c r="U2990" i="4"/>
  <c r="T2990" i="4"/>
  <c r="S2990" i="4"/>
  <c r="Q2990" i="4"/>
  <c r="R2990" i="4"/>
  <c r="P2990" i="4"/>
  <c r="N2990" i="4"/>
  <c r="L2990" i="4"/>
  <c r="O2990" i="4"/>
  <c r="I2990" i="4"/>
  <c r="M2990" i="4"/>
  <c r="K2990" i="4"/>
  <c r="E2990" i="4"/>
  <c r="G2990" i="4"/>
  <c r="J2990" i="4"/>
  <c r="H2990" i="4"/>
  <c r="F2990" i="4"/>
  <c r="AB2992" i="4"/>
  <c r="U2992" i="4"/>
  <c r="T2992" i="4"/>
  <c r="S2992" i="4"/>
  <c r="Q2992" i="4"/>
  <c r="R2992" i="4"/>
  <c r="O2992" i="4"/>
  <c r="P2992" i="4"/>
  <c r="N2992" i="4"/>
  <c r="L2992" i="4"/>
  <c r="M2992" i="4"/>
  <c r="K2992" i="4"/>
  <c r="I2992" i="4"/>
  <c r="G2992" i="4"/>
  <c r="J2992" i="4"/>
  <c r="H2992" i="4"/>
  <c r="F2992" i="4"/>
  <c r="E2992" i="4"/>
  <c r="AB2994" i="4"/>
  <c r="U2994" i="4"/>
  <c r="T2994" i="4"/>
  <c r="S2994" i="4"/>
  <c r="Q2994" i="4"/>
  <c r="R2994" i="4"/>
  <c r="P2994" i="4"/>
  <c r="N2994" i="4"/>
  <c r="L2994" i="4"/>
  <c r="O2994" i="4"/>
  <c r="I2994" i="4"/>
  <c r="M2994" i="4"/>
  <c r="K2994" i="4"/>
  <c r="E2994" i="4"/>
  <c r="G2994" i="4"/>
  <c r="J2994" i="4"/>
  <c r="H2994" i="4"/>
  <c r="F2994" i="4"/>
  <c r="AB2996" i="4"/>
  <c r="U2996" i="4"/>
  <c r="T2996" i="4"/>
  <c r="S2996" i="4"/>
  <c r="Q2996" i="4"/>
  <c r="R2996" i="4"/>
  <c r="O2996" i="4"/>
  <c r="P2996" i="4"/>
  <c r="N2996" i="4"/>
  <c r="L2996" i="4"/>
  <c r="M2996" i="4"/>
  <c r="K2996" i="4"/>
  <c r="I2996" i="4"/>
  <c r="G2996" i="4"/>
  <c r="J2996" i="4"/>
  <c r="H2996" i="4"/>
  <c r="F2996" i="4"/>
  <c r="E2996" i="4"/>
  <c r="AB2998" i="4"/>
  <c r="U2998" i="4"/>
  <c r="T2998" i="4"/>
  <c r="S2998" i="4"/>
  <c r="Q2998" i="4"/>
  <c r="R2998" i="4"/>
  <c r="P2998" i="4"/>
  <c r="N2998" i="4"/>
  <c r="L2998" i="4"/>
  <c r="O2998" i="4"/>
  <c r="I2998" i="4"/>
  <c r="M2998" i="4"/>
  <c r="K2998" i="4"/>
  <c r="E2998" i="4"/>
  <c r="G2998" i="4"/>
  <c r="J2998" i="4"/>
  <c r="H2998" i="4"/>
  <c r="F2998" i="4"/>
  <c r="AB3000" i="4"/>
  <c r="U3000" i="4"/>
  <c r="T3000" i="4"/>
  <c r="S3000" i="4"/>
  <c r="Q3000" i="4"/>
  <c r="R3000" i="4"/>
  <c r="O3000" i="4"/>
  <c r="P3000" i="4"/>
  <c r="N3000" i="4"/>
  <c r="L3000" i="4"/>
  <c r="M3000" i="4"/>
  <c r="K3000" i="4"/>
  <c r="I3000" i="4"/>
  <c r="G3000" i="4"/>
  <c r="J3000" i="4"/>
  <c r="H3000" i="4"/>
  <c r="F3000" i="4"/>
  <c r="E3000" i="4"/>
  <c r="AB3002" i="4"/>
  <c r="U3002" i="4"/>
  <c r="T3002" i="4"/>
  <c r="S3002" i="4"/>
  <c r="Q3002" i="4"/>
  <c r="R3002" i="4"/>
  <c r="P3002" i="4"/>
  <c r="N3002" i="4"/>
  <c r="L3002" i="4"/>
  <c r="O3002" i="4"/>
  <c r="I3002" i="4"/>
  <c r="M3002" i="4"/>
  <c r="K3002" i="4"/>
  <c r="E3002" i="4"/>
  <c r="G3002" i="4"/>
  <c r="J3002" i="4"/>
  <c r="H3002" i="4"/>
  <c r="F3002" i="4"/>
  <c r="AB3004" i="4"/>
  <c r="U3004" i="4"/>
  <c r="T3004" i="4"/>
  <c r="S3004" i="4"/>
  <c r="Q3004" i="4"/>
  <c r="R3004" i="4"/>
  <c r="O3004" i="4"/>
  <c r="P3004" i="4"/>
  <c r="N3004" i="4"/>
  <c r="L3004" i="4"/>
  <c r="M3004" i="4"/>
  <c r="K3004" i="4"/>
  <c r="I3004" i="4"/>
  <c r="G3004" i="4"/>
  <c r="J3004" i="4"/>
  <c r="H3004" i="4"/>
  <c r="F3004" i="4"/>
  <c r="E3004" i="4"/>
  <c r="AB3006" i="4"/>
  <c r="U3006" i="4"/>
  <c r="T3006" i="4"/>
  <c r="S3006" i="4"/>
  <c r="Q3006" i="4"/>
  <c r="R3006" i="4"/>
  <c r="P3006" i="4"/>
  <c r="N3006" i="4"/>
  <c r="L3006" i="4"/>
  <c r="O3006" i="4"/>
  <c r="I3006" i="4"/>
  <c r="M3006" i="4"/>
  <c r="K3006" i="4"/>
  <c r="E3006" i="4"/>
  <c r="G3006" i="4"/>
  <c r="J3006" i="4"/>
  <c r="H3006" i="4"/>
  <c r="F3006" i="4"/>
  <c r="AB3008" i="4"/>
  <c r="U3008" i="4"/>
  <c r="T3008" i="4"/>
  <c r="S3008" i="4"/>
  <c r="Q3008" i="4"/>
  <c r="R3008" i="4"/>
  <c r="O3008" i="4"/>
  <c r="P3008" i="4"/>
  <c r="N3008" i="4"/>
  <c r="L3008" i="4"/>
  <c r="M3008" i="4"/>
  <c r="K3008" i="4"/>
  <c r="I3008" i="4"/>
  <c r="G3008" i="4"/>
  <c r="J3008" i="4"/>
  <c r="H3008" i="4"/>
  <c r="F3008" i="4"/>
  <c r="E3008" i="4"/>
  <c r="AB3010" i="4"/>
  <c r="U3010" i="4"/>
  <c r="T3010" i="4"/>
  <c r="S3010" i="4"/>
  <c r="Q3010" i="4"/>
  <c r="R3010" i="4"/>
  <c r="P3010" i="4"/>
  <c r="N3010" i="4"/>
  <c r="L3010" i="4"/>
  <c r="O3010" i="4"/>
  <c r="I3010" i="4"/>
  <c r="M3010" i="4"/>
  <c r="K3010" i="4"/>
  <c r="E3010" i="4"/>
  <c r="G3010" i="4"/>
  <c r="J3010" i="4"/>
  <c r="H3010" i="4"/>
  <c r="F3010" i="4"/>
  <c r="AB3012" i="4"/>
  <c r="U3012" i="4"/>
  <c r="T3012" i="4"/>
  <c r="S3012" i="4"/>
  <c r="Q3012" i="4"/>
  <c r="R3012" i="4"/>
  <c r="O3012" i="4"/>
  <c r="P3012" i="4"/>
  <c r="N3012" i="4"/>
  <c r="L3012" i="4"/>
  <c r="M3012" i="4"/>
  <c r="K3012" i="4"/>
  <c r="I3012" i="4"/>
  <c r="G3012" i="4"/>
  <c r="J3012" i="4"/>
  <c r="H3012" i="4"/>
  <c r="F3012" i="4"/>
  <c r="E3012" i="4"/>
  <c r="AB3014" i="4"/>
  <c r="U3014" i="4"/>
  <c r="T3014" i="4"/>
  <c r="S3014" i="4"/>
  <c r="Q3014" i="4"/>
  <c r="R3014" i="4"/>
  <c r="P3014" i="4"/>
  <c r="N3014" i="4"/>
  <c r="L3014" i="4"/>
  <c r="O3014" i="4"/>
  <c r="I3014" i="4"/>
  <c r="M3014" i="4"/>
  <c r="K3014" i="4"/>
  <c r="E3014" i="4"/>
  <c r="G3014" i="4"/>
  <c r="J3014" i="4"/>
  <c r="H3014" i="4"/>
  <c r="F3014" i="4"/>
  <c r="AB3016" i="4"/>
  <c r="U3016" i="4"/>
  <c r="T3016" i="4"/>
  <c r="S3016" i="4"/>
  <c r="Q3016" i="4"/>
  <c r="R3016" i="4"/>
  <c r="O3016" i="4"/>
  <c r="P3016" i="4"/>
  <c r="N3016" i="4"/>
  <c r="L3016" i="4"/>
  <c r="M3016" i="4"/>
  <c r="K3016" i="4"/>
  <c r="I3016" i="4"/>
  <c r="G3016" i="4"/>
  <c r="J3016" i="4"/>
  <c r="H3016" i="4"/>
  <c r="F3016" i="4"/>
  <c r="E3016" i="4"/>
  <c r="AB3018" i="4"/>
  <c r="U3018" i="4"/>
  <c r="T3018" i="4"/>
  <c r="S3018" i="4"/>
  <c r="Q3018" i="4"/>
  <c r="R3018" i="4"/>
  <c r="P3018" i="4"/>
  <c r="N3018" i="4"/>
  <c r="L3018" i="4"/>
  <c r="O3018" i="4"/>
  <c r="I3018" i="4"/>
  <c r="M3018" i="4"/>
  <c r="K3018" i="4"/>
  <c r="E3018" i="4"/>
  <c r="G3018" i="4"/>
  <c r="J3018" i="4"/>
  <c r="H3018" i="4"/>
  <c r="F3018" i="4"/>
  <c r="AB3020" i="4"/>
  <c r="U3020" i="4"/>
  <c r="T3020" i="4"/>
  <c r="S3020" i="4"/>
  <c r="Q3020" i="4"/>
  <c r="R3020" i="4"/>
  <c r="O3020" i="4"/>
  <c r="P3020" i="4"/>
  <c r="N3020" i="4"/>
  <c r="L3020" i="4"/>
  <c r="M3020" i="4"/>
  <c r="K3020" i="4"/>
  <c r="I3020" i="4"/>
  <c r="G3020" i="4"/>
  <c r="J3020" i="4"/>
  <c r="H3020" i="4"/>
  <c r="F3020" i="4"/>
  <c r="E3020" i="4"/>
  <c r="AB3022" i="4"/>
  <c r="U3022" i="4"/>
  <c r="T3022" i="4"/>
  <c r="S3022" i="4"/>
  <c r="Q3022" i="4"/>
  <c r="R3022" i="4"/>
  <c r="P3022" i="4"/>
  <c r="N3022" i="4"/>
  <c r="L3022" i="4"/>
  <c r="O3022" i="4"/>
  <c r="I3022" i="4"/>
  <c r="M3022" i="4"/>
  <c r="K3022" i="4"/>
  <c r="E3022" i="4"/>
  <c r="G3022" i="4"/>
  <c r="J3022" i="4"/>
  <c r="H3022" i="4"/>
  <c r="F3022" i="4"/>
  <c r="AB3024" i="4"/>
  <c r="U3024" i="4"/>
  <c r="T3024" i="4"/>
  <c r="S3024" i="4"/>
  <c r="Q3024" i="4"/>
  <c r="R3024" i="4"/>
  <c r="O3024" i="4"/>
  <c r="P3024" i="4"/>
  <c r="N3024" i="4"/>
  <c r="L3024" i="4"/>
  <c r="M3024" i="4"/>
  <c r="K3024" i="4"/>
  <c r="I3024" i="4"/>
  <c r="G3024" i="4"/>
  <c r="J3024" i="4"/>
  <c r="H3024" i="4"/>
  <c r="F3024" i="4"/>
  <c r="E3024" i="4"/>
  <c r="AB3026" i="4"/>
  <c r="U3026" i="4"/>
  <c r="T3026" i="4"/>
  <c r="S3026" i="4"/>
  <c r="Q3026" i="4"/>
  <c r="R3026" i="4"/>
  <c r="P3026" i="4"/>
  <c r="N3026" i="4"/>
  <c r="L3026" i="4"/>
  <c r="O3026" i="4"/>
  <c r="I3026" i="4"/>
  <c r="M3026" i="4"/>
  <c r="K3026" i="4"/>
  <c r="E3026" i="4"/>
  <c r="G3026" i="4"/>
  <c r="J3026" i="4"/>
  <c r="H3026" i="4"/>
  <c r="F3026" i="4"/>
  <c r="AB3028" i="4"/>
  <c r="U3028" i="4"/>
  <c r="T3028" i="4"/>
  <c r="S3028" i="4"/>
  <c r="Q3028" i="4"/>
  <c r="R3028" i="4"/>
  <c r="O3028" i="4"/>
  <c r="P3028" i="4"/>
  <c r="N3028" i="4"/>
  <c r="L3028" i="4"/>
  <c r="M3028" i="4"/>
  <c r="K3028" i="4"/>
  <c r="I3028" i="4"/>
  <c r="G3028" i="4"/>
  <c r="J3028" i="4"/>
  <c r="H3028" i="4"/>
  <c r="F3028" i="4"/>
  <c r="E3028" i="4"/>
  <c r="AB3030" i="4"/>
  <c r="U3030" i="4"/>
  <c r="T3030" i="4"/>
  <c r="S3030" i="4"/>
  <c r="Q3030" i="4"/>
  <c r="R3030" i="4"/>
  <c r="P3030" i="4"/>
  <c r="N3030" i="4"/>
  <c r="L3030" i="4"/>
  <c r="O3030" i="4"/>
  <c r="I3030" i="4"/>
  <c r="M3030" i="4"/>
  <c r="K3030" i="4"/>
  <c r="E3030" i="4"/>
  <c r="G3030" i="4"/>
  <c r="J3030" i="4"/>
  <c r="H3030" i="4"/>
  <c r="F3030" i="4"/>
  <c r="AB3032" i="4"/>
  <c r="U3032" i="4"/>
  <c r="T3032" i="4"/>
  <c r="S3032" i="4"/>
  <c r="Q3032" i="4"/>
  <c r="R3032" i="4"/>
  <c r="O3032" i="4"/>
  <c r="P3032" i="4"/>
  <c r="N3032" i="4"/>
  <c r="L3032" i="4"/>
  <c r="M3032" i="4"/>
  <c r="K3032" i="4"/>
  <c r="I3032" i="4"/>
  <c r="G3032" i="4"/>
  <c r="J3032" i="4"/>
  <c r="H3032" i="4"/>
  <c r="F3032" i="4"/>
  <c r="E3032" i="4"/>
  <c r="AB3034" i="4"/>
  <c r="U3034" i="4"/>
  <c r="T3034" i="4"/>
  <c r="S3034" i="4"/>
  <c r="Q3034" i="4"/>
  <c r="R3034" i="4"/>
  <c r="P3034" i="4"/>
  <c r="N3034" i="4"/>
  <c r="L3034" i="4"/>
  <c r="O3034" i="4"/>
  <c r="I3034" i="4"/>
  <c r="M3034" i="4"/>
  <c r="K3034" i="4"/>
  <c r="E3034" i="4"/>
  <c r="G3034" i="4"/>
  <c r="J3034" i="4"/>
  <c r="H3034" i="4"/>
  <c r="F3034" i="4"/>
  <c r="AB3036" i="4"/>
  <c r="U3036" i="4"/>
  <c r="T3036" i="4"/>
  <c r="S3036" i="4"/>
  <c r="Q3036" i="4"/>
  <c r="R3036" i="4"/>
  <c r="O3036" i="4"/>
  <c r="P3036" i="4"/>
  <c r="N3036" i="4"/>
  <c r="L3036" i="4"/>
  <c r="M3036" i="4"/>
  <c r="K3036" i="4"/>
  <c r="I3036" i="4"/>
  <c r="G3036" i="4"/>
  <c r="J3036" i="4"/>
  <c r="H3036" i="4"/>
  <c r="F3036" i="4"/>
  <c r="E3036" i="4"/>
  <c r="AB3038" i="4"/>
  <c r="U3038" i="4"/>
  <c r="T3038" i="4"/>
  <c r="S3038" i="4"/>
  <c r="Q3038" i="4"/>
  <c r="R3038" i="4"/>
  <c r="P3038" i="4"/>
  <c r="N3038" i="4"/>
  <c r="L3038" i="4"/>
  <c r="O3038" i="4"/>
  <c r="I3038" i="4"/>
  <c r="M3038" i="4"/>
  <c r="K3038" i="4"/>
  <c r="E3038" i="4"/>
  <c r="G3038" i="4"/>
  <c r="J3038" i="4"/>
  <c r="H3038" i="4"/>
  <c r="F3038" i="4"/>
  <c r="AB3040" i="4"/>
  <c r="U3040" i="4"/>
  <c r="T3040" i="4"/>
  <c r="S3040" i="4"/>
  <c r="Q3040" i="4"/>
  <c r="R3040" i="4"/>
  <c r="O3040" i="4"/>
  <c r="P3040" i="4"/>
  <c r="N3040" i="4"/>
  <c r="L3040" i="4"/>
  <c r="M3040" i="4"/>
  <c r="K3040" i="4"/>
  <c r="I3040" i="4"/>
  <c r="G3040" i="4"/>
  <c r="J3040" i="4"/>
  <c r="H3040" i="4"/>
  <c r="F3040" i="4"/>
  <c r="E3040" i="4"/>
  <c r="AB3042" i="4"/>
  <c r="U3042" i="4"/>
  <c r="T3042" i="4"/>
  <c r="S3042" i="4"/>
  <c r="Q3042" i="4"/>
  <c r="R3042" i="4"/>
  <c r="P3042" i="4"/>
  <c r="N3042" i="4"/>
  <c r="L3042" i="4"/>
  <c r="O3042" i="4"/>
  <c r="I3042" i="4"/>
  <c r="M3042" i="4"/>
  <c r="K3042" i="4"/>
  <c r="E3042" i="4"/>
  <c r="G3042" i="4"/>
  <c r="J3042" i="4"/>
  <c r="H3042" i="4"/>
  <c r="F3042" i="4"/>
  <c r="AB3044" i="4"/>
  <c r="U3044" i="4"/>
  <c r="T3044" i="4"/>
  <c r="S3044" i="4"/>
  <c r="Q3044" i="4"/>
  <c r="R3044" i="4"/>
  <c r="O3044" i="4"/>
  <c r="P3044" i="4"/>
  <c r="N3044" i="4"/>
  <c r="L3044" i="4"/>
  <c r="M3044" i="4"/>
  <c r="K3044" i="4"/>
  <c r="I3044" i="4"/>
  <c r="G3044" i="4"/>
  <c r="J3044" i="4"/>
  <c r="H3044" i="4"/>
  <c r="F3044" i="4"/>
  <c r="E3044" i="4"/>
  <c r="AB3046" i="4"/>
  <c r="U3046" i="4"/>
  <c r="T3046" i="4"/>
  <c r="S3046" i="4"/>
  <c r="Q3046" i="4"/>
  <c r="R3046" i="4"/>
  <c r="P3046" i="4"/>
  <c r="N3046" i="4"/>
  <c r="L3046" i="4"/>
  <c r="O3046" i="4"/>
  <c r="I3046" i="4"/>
  <c r="M3046" i="4"/>
  <c r="K3046" i="4"/>
  <c r="E3046" i="4"/>
  <c r="G3046" i="4"/>
  <c r="J3046" i="4"/>
  <c r="H3046" i="4"/>
  <c r="F3046" i="4"/>
  <c r="AB3048" i="4"/>
  <c r="U3048" i="4"/>
  <c r="T3048" i="4"/>
  <c r="S3048" i="4"/>
  <c r="Q3048" i="4"/>
  <c r="R3048" i="4"/>
  <c r="O3048" i="4"/>
  <c r="P3048" i="4"/>
  <c r="N3048" i="4"/>
  <c r="L3048" i="4"/>
  <c r="M3048" i="4"/>
  <c r="K3048" i="4"/>
  <c r="I3048" i="4"/>
  <c r="G3048" i="4"/>
  <c r="J3048" i="4"/>
  <c r="H3048" i="4"/>
  <c r="F3048" i="4"/>
  <c r="E3048" i="4"/>
  <c r="AB3050" i="4"/>
  <c r="U3050" i="4"/>
  <c r="T3050" i="4"/>
  <c r="S3050" i="4"/>
  <c r="Q3050" i="4"/>
  <c r="R3050" i="4"/>
  <c r="P3050" i="4"/>
  <c r="N3050" i="4"/>
  <c r="L3050" i="4"/>
  <c r="O3050" i="4"/>
  <c r="I3050" i="4"/>
  <c r="M3050" i="4"/>
  <c r="K3050" i="4"/>
  <c r="E3050" i="4"/>
  <c r="G3050" i="4"/>
  <c r="J3050" i="4"/>
  <c r="H3050" i="4"/>
  <c r="F3050" i="4"/>
  <c r="AB3052" i="4"/>
  <c r="U3052" i="4"/>
  <c r="T3052" i="4"/>
  <c r="S3052" i="4"/>
  <c r="Q3052" i="4"/>
  <c r="R3052" i="4"/>
  <c r="O3052" i="4"/>
  <c r="P3052" i="4"/>
  <c r="N3052" i="4"/>
  <c r="L3052" i="4"/>
  <c r="M3052" i="4"/>
  <c r="K3052" i="4"/>
  <c r="I3052" i="4"/>
  <c r="G3052" i="4"/>
  <c r="J3052" i="4"/>
  <c r="H3052" i="4"/>
  <c r="F3052" i="4"/>
  <c r="E3052" i="4"/>
  <c r="AB3054" i="4"/>
  <c r="U3054" i="4"/>
  <c r="T3054" i="4"/>
  <c r="S3054" i="4"/>
  <c r="Q3054" i="4"/>
  <c r="R3054" i="4"/>
  <c r="P3054" i="4"/>
  <c r="N3054" i="4"/>
  <c r="L3054" i="4"/>
  <c r="O3054" i="4"/>
  <c r="I3054" i="4"/>
  <c r="M3054" i="4"/>
  <c r="K3054" i="4"/>
  <c r="E3054" i="4"/>
  <c r="G3054" i="4"/>
  <c r="J3054" i="4"/>
  <c r="H3054" i="4"/>
  <c r="F3054" i="4"/>
  <c r="AB3056" i="4"/>
  <c r="U3056" i="4"/>
  <c r="T3056" i="4"/>
  <c r="S3056" i="4"/>
  <c r="Q3056" i="4"/>
  <c r="R3056" i="4"/>
  <c r="O3056" i="4"/>
  <c r="P3056" i="4"/>
  <c r="N3056" i="4"/>
  <c r="L3056" i="4"/>
  <c r="M3056" i="4"/>
  <c r="K3056" i="4"/>
  <c r="I3056" i="4"/>
  <c r="G3056" i="4"/>
  <c r="J3056" i="4"/>
  <c r="H3056" i="4"/>
  <c r="F3056" i="4"/>
  <c r="E3056" i="4"/>
  <c r="AB3058" i="4"/>
  <c r="U3058" i="4"/>
  <c r="T3058" i="4"/>
  <c r="S3058" i="4"/>
  <c r="Q3058" i="4"/>
  <c r="R3058" i="4"/>
  <c r="P3058" i="4"/>
  <c r="N3058" i="4"/>
  <c r="L3058" i="4"/>
  <c r="O3058" i="4"/>
  <c r="I3058" i="4"/>
  <c r="M3058" i="4"/>
  <c r="K3058" i="4"/>
  <c r="E3058" i="4"/>
  <c r="G3058" i="4"/>
  <c r="J3058" i="4"/>
  <c r="H3058" i="4"/>
  <c r="F3058" i="4"/>
  <c r="AB3060" i="4"/>
  <c r="U3060" i="4"/>
  <c r="T3060" i="4"/>
  <c r="S3060" i="4"/>
  <c r="Q3060" i="4"/>
  <c r="R3060" i="4"/>
  <c r="O3060" i="4"/>
  <c r="P3060" i="4"/>
  <c r="N3060" i="4"/>
  <c r="L3060" i="4"/>
  <c r="M3060" i="4"/>
  <c r="K3060" i="4"/>
  <c r="I3060" i="4"/>
  <c r="G3060" i="4"/>
  <c r="J3060" i="4"/>
  <c r="H3060" i="4"/>
  <c r="F3060" i="4"/>
  <c r="E3060" i="4"/>
  <c r="AB3062" i="4"/>
  <c r="U3062" i="4"/>
  <c r="T3062" i="4"/>
  <c r="S3062" i="4"/>
  <c r="Q3062" i="4"/>
  <c r="R3062" i="4"/>
  <c r="P3062" i="4"/>
  <c r="N3062" i="4"/>
  <c r="L3062" i="4"/>
  <c r="O3062" i="4"/>
  <c r="I3062" i="4"/>
  <c r="M3062" i="4"/>
  <c r="K3062" i="4"/>
  <c r="E3062" i="4"/>
  <c r="G3062" i="4"/>
  <c r="J3062" i="4"/>
  <c r="H3062" i="4"/>
  <c r="F3062" i="4"/>
  <c r="AB3064" i="4"/>
  <c r="U3064" i="4"/>
  <c r="T3064" i="4"/>
  <c r="S3064" i="4"/>
  <c r="Q3064" i="4"/>
  <c r="R3064" i="4"/>
  <c r="O3064" i="4"/>
  <c r="P3064" i="4"/>
  <c r="N3064" i="4"/>
  <c r="L3064" i="4"/>
  <c r="M3064" i="4"/>
  <c r="K3064" i="4"/>
  <c r="I3064" i="4"/>
  <c r="G3064" i="4"/>
  <c r="J3064" i="4"/>
  <c r="H3064" i="4"/>
  <c r="F3064" i="4"/>
  <c r="E3064" i="4"/>
  <c r="AB3066" i="4"/>
  <c r="U3066" i="4"/>
  <c r="T3066" i="4"/>
  <c r="S3066" i="4"/>
  <c r="Q3066" i="4"/>
  <c r="R3066" i="4"/>
  <c r="P3066" i="4"/>
  <c r="N3066" i="4"/>
  <c r="L3066" i="4"/>
  <c r="O3066" i="4"/>
  <c r="I3066" i="4"/>
  <c r="M3066" i="4"/>
  <c r="K3066" i="4"/>
  <c r="E3066" i="4"/>
  <c r="G3066" i="4"/>
  <c r="J3066" i="4"/>
  <c r="H3066" i="4"/>
  <c r="F3066" i="4"/>
  <c r="AB3068" i="4"/>
  <c r="U3068" i="4"/>
  <c r="T3068" i="4"/>
  <c r="S3068" i="4"/>
  <c r="Q3068" i="4"/>
  <c r="R3068" i="4"/>
  <c r="O3068" i="4"/>
  <c r="P3068" i="4"/>
  <c r="N3068" i="4"/>
  <c r="L3068" i="4"/>
  <c r="M3068" i="4"/>
  <c r="K3068" i="4"/>
  <c r="I3068" i="4"/>
  <c r="G3068" i="4"/>
  <c r="J3068" i="4"/>
  <c r="H3068" i="4"/>
  <c r="F3068" i="4"/>
  <c r="E3068" i="4"/>
  <c r="AB3070" i="4"/>
  <c r="U3070" i="4"/>
  <c r="T3070" i="4"/>
  <c r="S3070" i="4"/>
  <c r="Q3070" i="4"/>
  <c r="R3070" i="4"/>
  <c r="P3070" i="4"/>
  <c r="N3070" i="4"/>
  <c r="L3070" i="4"/>
  <c r="O3070" i="4"/>
  <c r="I3070" i="4"/>
  <c r="M3070" i="4"/>
  <c r="K3070" i="4"/>
  <c r="E3070" i="4"/>
  <c r="G3070" i="4"/>
  <c r="J3070" i="4"/>
  <c r="H3070" i="4"/>
  <c r="F3070" i="4"/>
  <c r="AB3072" i="4"/>
  <c r="U3072" i="4"/>
  <c r="T3072" i="4"/>
  <c r="S3072" i="4"/>
  <c r="Q3072" i="4"/>
  <c r="R3072" i="4"/>
  <c r="O3072" i="4"/>
  <c r="P3072" i="4"/>
  <c r="N3072" i="4"/>
  <c r="L3072" i="4"/>
  <c r="M3072" i="4"/>
  <c r="K3072" i="4"/>
  <c r="I3072" i="4"/>
  <c r="G3072" i="4"/>
  <c r="J3072" i="4"/>
  <c r="H3072" i="4"/>
  <c r="F3072" i="4"/>
  <c r="E3072" i="4"/>
  <c r="AB3074" i="4"/>
  <c r="U3074" i="4"/>
  <c r="T3074" i="4"/>
  <c r="S3074" i="4"/>
  <c r="Q3074" i="4"/>
  <c r="R3074" i="4"/>
  <c r="P3074" i="4"/>
  <c r="N3074" i="4"/>
  <c r="L3074" i="4"/>
  <c r="O3074" i="4"/>
  <c r="I3074" i="4"/>
  <c r="M3074" i="4"/>
  <c r="K3074" i="4"/>
  <c r="E3074" i="4"/>
  <c r="G3074" i="4"/>
  <c r="J3074" i="4"/>
  <c r="H3074" i="4"/>
  <c r="F3074" i="4"/>
  <c r="AB3076" i="4"/>
  <c r="U3076" i="4"/>
  <c r="T3076" i="4"/>
  <c r="S3076" i="4"/>
  <c r="Q3076" i="4"/>
  <c r="R3076" i="4"/>
  <c r="O3076" i="4"/>
  <c r="P3076" i="4"/>
  <c r="N3076" i="4"/>
  <c r="L3076" i="4"/>
  <c r="M3076" i="4"/>
  <c r="K3076" i="4"/>
  <c r="I3076" i="4"/>
  <c r="G3076" i="4"/>
  <c r="J3076" i="4"/>
  <c r="H3076" i="4"/>
  <c r="F3076" i="4"/>
  <c r="E3076" i="4"/>
  <c r="AB3078" i="4"/>
  <c r="U3078" i="4"/>
  <c r="T3078" i="4"/>
  <c r="S3078" i="4"/>
  <c r="Q3078" i="4"/>
  <c r="R3078" i="4"/>
  <c r="P3078" i="4"/>
  <c r="N3078" i="4"/>
  <c r="L3078" i="4"/>
  <c r="O3078" i="4"/>
  <c r="I3078" i="4"/>
  <c r="M3078" i="4"/>
  <c r="K3078" i="4"/>
  <c r="E3078" i="4"/>
  <c r="G3078" i="4"/>
  <c r="J3078" i="4"/>
  <c r="H3078" i="4"/>
  <c r="F3078" i="4"/>
  <c r="AB3080" i="4"/>
  <c r="U3080" i="4"/>
  <c r="T3080" i="4"/>
  <c r="S3080" i="4"/>
  <c r="Q3080" i="4"/>
  <c r="R3080" i="4"/>
  <c r="O3080" i="4"/>
  <c r="P3080" i="4"/>
  <c r="N3080" i="4"/>
  <c r="L3080" i="4"/>
  <c r="M3080" i="4"/>
  <c r="K3080" i="4"/>
  <c r="I3080" i="4"/>
  <c r="G3080" i="4"/>
  <c r="J3080" i="4"/>
  <c r="H3080" i="4"/>
  <c r="F3080" i="4"/>
  <c r="E3080" i="4"/>
  <c r="AB3082" i="4"/>
  <c r="U3082" i="4"/>
  <c r="T3082" i="4"/>
  <c r="S3082" i="4"/>
  <c r="Q3082" i="4"/>
  <c r="R3082" i="4"/>
  <c r="P3082" i="4"/>
  <c r="N3082" i="4"/>
  <c r="L3082" i="4"/>
  <c r="O3082" i="4"/>
  <c r="I3082" i="4"/>
  <c r="M3082" i="4"/>
  <c r="K3082" i="4"/>
  <c r="E3082" i="4"/>
  <c r="G3082" i="4"/>
  <c r="J3082" i="4"/>
  <c r="H3082" i="4"/>
  <c r="F3082" i="4"/>
  <c r="AB3084" i="4"/>
  <c r="U3084" i="4"/>
  <c r="T3084" i="4"/>
  <c r="S3084" i="4"/>
  <c r="Q3084" i="4"/>
  <c r="R3084" i="4"/>
  <c r="O3084" i="4"/>
  <c r="P3084" i="4"/>
  <c r="N3084" i="4"/>
  <c r="L3084" i="4"/>
  <c r="M3084" i="4"/>
  <c r="K3084" i="4"/>
  <c r="I3084" i="4"/>
  <c r="G3084" i="4"/>
  <c r="J3084" i="4"/>
  <c r="H3084" i="4"/>
  <c r="F3084" i="4"/>
  <c r="E3084" i="4"/>
  <c r="AB3086" i="4"/>
  <c r="U3086" i="4"/>
  <c r="T3086" i="4"/>
  <c r="S3086" i="4"/>
  <c r="Q3086" i="4"/>
  <c r="R3086" i="4"/>
  <c r="P3086" i="4"/>
  <c r="N3086" i="4"/>
  <c r="L3086" i="4"/>
  <c r="O3086" i="4"/>
  <c r="I3086" i="4"/>
  <c r="M3086" i="4"/>
  <c r="K3086" i="4"/>
  <c r="E3086" i="4"/>
  <c r="G3086" i="4"/>
  <c r="J3086" i="4"/>
  <c r="H3086" i="4"/>
  <c r="F3086" i="4"/>
  <c r="AB3088" i="4"/>
  <c r="U3088" i="4"/>
  <c r="T3088" i="4"/>
  <c r="S3088" i="4"/>
  <c r="Q3088" i="4"/>
  <c r="R3088" i="4"/>
  <c r="O3088" i="4"/>
  <c r="P3088" i="4"/>
  <c r="N3088" i="4"/>
  <c r="L3088" i="4"/>
  <c r="M3088" i="4"/>
  <c r="K3088" i="4"/>
  <c r="I3088" i="4"/>
  <c r="G3088" i="4"/>
  <c r="J3088" i="4"/>
  <c r="H3088" i="4"/>
  <c r="F3088" i="4"/>
  <c r="E3088" i="4"/>
  <c r="AB3090" i="4"/>
  <c r="U3090" i="4"/>
  <c r="T3090" i="4"/>
  <c r="S3090" i="4"/>
  <c r="Q3090" i="4"/>
  <c r="R3090" i="4"/>
  <c r="P3090" i="4"/>
  <c r="N3090" i="4"/>
  <c r="L3090" i="4"/>
  <c r="O3090" i="4"/>
  <c r="I3090" i="4"/>
  <c r="M3090" i="4"/>
  <c r="K3090" i="4"/>
  <c r="E3090" i="4"/>
  <c r="G3090" i="4"/>
  <c r="J3090" i="4"/>
  <c r="H3090" i="4"/>
  <c r="F3090" i="4"/>
  <c r="AB3092" i="4"/>
  <c r="U3092" i="4"/>
  <c r="T3092" i="4"/>
  <c r="S3092" i="4"/>
  <c r="Q3092" i="4"/>
  <c r="R3092" i="4"/>
  <c r="O3092" i="4"/>
  <c r="P3092" i="4"/>
  <c r="N3092" i="4"/>
  <c r="L3092" i="4"/>
  <c r="M3092" i="4"/>
  <c r="K3092" i="4"/>
  <c r="I3092" i="4"/>
  <c r="G3092" i="4"/>
  <c r="J3092" i="4"/>
  <c r="H3092" i="4"/>
  <c r="F3092" i="4"/>
  <c r="E3092" i="4"/>
  <c r="AB3094" i="4"/>
  <c r="U3094" i="4"/>
  <c r="T3094" i="4"/>
  <c r="S3094" i="4"/>
  <c r="Q3094" i="4"/>
  <c r="R3094" i="4"/>
  <c r="P3094" i="4"/>
  <c r="N3094" i="4"/>
  <c r="L3094" i="4"/>
  <c r="O3094" i="4"/>
  <c r="I3094" i="4"/>
  <c r="M3094" i="4"/>
  <c r="K3094" i="4"/>
  <c r="E3094" i="4"/>
  <c r="G3094" i="4"/>
  <c r="J3094" i="4"/>
  <c r="H3094" i="4"/>
  <c r="F3094" i="4"/>
  <c r="AB3096" i="4"/>
  <c r="U3096" i="4"/>
  <c r="T3096" i="4"/>
  <c r="S3096" i="4"/>
  <c r="Q3096" i="4"/>
  <c r="R3096" i="4"/>
  <c r="O3096" i="4"/>
  <c r="P3096" i="4"/>
  <c r="N3096" i="4"/>
  <c r="L3096" i="4"/>
  <c r="M3096" i="4"/>
  <c r="K3096" i="4"/>
  <c r="I3096" i="4"/>
  <c r="G3096" i="4"/>
  <c r="J3096" i="4"/>
  <c r="H3096" i="4"/>
  <c r="F3096" i="4"/>
  <c r="E3096" i="4"/>
  <c r="AB3098" i="4"/>
  <c r="U3098" i="4"/>
  <c r="T3098" i="4"/>
  <c r="S3098" i="4"/>
  <c r="Q3098" i="4"/>
  <c r="R3098" i="4"/>
  <c r="P3098" i="4"/>
  <c r="N3098" i="4"/>
  <c r="L3098" i="4"/>
  <c r="O3098" i="4"/>
  <c r="I3098" i="4"/>
  <c r="M3098" i="4"/>
  <c r="K3098" i="4"/>
  <c r="E3098" i="4"/>
  <c r="G3098" i="4"/>
  <c r="J3098" i="4"/>
  <c r="H3098" i="4"/>
  <c r="F3098" i="4"/>
  <c r="AB3100" i="4"/>
  <c r="U3100" i="4"/>
  <c r="T3100" i="4"/>
  <c r="S3100" i="4"/>
  <c r="Q3100" i="4"/>
  <c r="R3100" i="4"/>
  <c r="O3100" i="4"/>
  <c r="P3100" i="4"/>
  <c r="N3100" i="4"/>
  <c r="L3100" i="4"/>
  <c r="M3100" i="4"/>
  <c r="K3100" i="4"/>
  <c r="I3100" i="4"/>
  <c r="G3100" i="4"/>
  <c r="J3100" i="4"/>
  <c r="H3100" i="4"/>
  <c r="F3100" i="4"/>
  <c r="E3100" i="4"/>
  <c r="AB3102" i="4"/>
  <c r="U3102" i="4"/>
  <c r="T3102" i="4"/>
  <c r="S3102" i="4"/>
  <c r="Q3102" i="4"/>
  <c r="R3102" i="4"/>
  <c r="P3102" i="4"/>
  <c r="N3102" i="4"/>
  <c r="L3102" i="4"/>
  <c r="O3102" i="4"/>
  <c r="I3102" i="4"/>
  <c r="M3102" i="4"/>
  <c r="K3102" i="4"/>
  <c r="E3102" i="4"/>
  <c r="G3102" i="4"/>
  <c r="J3102" i="4"/>
  <c r="H3102" i="4"/>
  <c r="F3102" i="4"/>
  <c r="AB3104" i="4"/>
  <c r="U3104" i="4"/>
  <c r="T3104" i="4"/>
  <c r="S3104" i="4"/>
  <c r="Q3104" i="4"/>
  <c r="R3104" i="4"/>
  <c r="O3104" i="4"/>
  <c r="P3104" i="4"/>
  <c r="N3104" i="4"/>
  <c r="L3104" i="4"/>
  <c r="M3104" i="4"/>
  <c r="K3104" i="4"/>
  <c r="I3104" i="4"/>
  <c r="G3104" i="4"/>
  <c r="J3104" i="4"/>
  <c r="H3104" i="4"/>
  <c r="F3104" i="4"/>
  <c r="E3104" i="4"/>
  <c r="AB3106" i="4"/>
  <c r="U3106" i="4"/>
  <c r="T3106" i="4"/>
  <c r="S3106" i="4"/>
  <c r="Q3106" i="4"/>
  <c r="R3106" i="4"/>
  <c r="P3106" i="4"/>
  <c r="N3106" i="4"/>
  <c r="L3106" i="4"/>
  <c r="O3106" i="4"/>
  <c r="I3106" i="4"/>
  <c r="M3106" i="4"/>
  <c r="K3106" i="4"/>
  <c r="E3106" i="4"/>
  <c r="G3106" i="4"/>
  <c r="J3106" i="4"/>
  <c r="H3106" i="4"/>
  <c r="F3106" i="4"/>
  <c r="AB3108" i="4"/>
  <c r="U3108" i="4"/>
  <c r="T3108" i="4"/>
  <c r="S3108" i="4"/>
  <c r="Q3108" i="4"/>
  <c r="R3108" i="4"/>
  <c r="O3108" i="4"/>
  <c r="P3108" i="4"/>
  <c r="N3108" i="4"/>
  <c r="L3108" i="4"/>
  <c r="M3108" i="4"/>
  <c r="K3108" i="4"/>
  <c r="I3108" i="4"/>
  <c r="G3108" i="4"/>
  <c r="J3108" i="4"/>
  <c r="H3108" i="4"/>
  <c r="F3108" i="4"/>
  <c r="E3108" i="4"/>
  <c r="AB3110" i="4"/>
  <c r="U3110" i="4"/>
  <c r="T3110" i="4"/>
  <c r="S3110" i="4"/>
  <c r="Q3110" i="4"/>
  <c r="R3110" i="4"/>
  <c r="P3110" i="4"/>
  <c r="N3110" i="4"/>
  <c r="L3110" i="4"/>
  <c r="O3110" i="4"/>
  <c r="I3110" i="4"/>
  <c r="M3110" i="4"/>
  <c r="K3110" i="4"/>
  <c r="E3110" i="4"/>
  <c r="G3110" i="4"/>
  <c r="J3110" i="4"/>
  <c r="H3110" i="4"/>
  <c r="F3110" i="4"/>
  <c r="AB3112" i="4"/>
  <c r="U3112" i="4"/>
  <c r="T3112" i="4"/>
  <c r="S3112" i="4"/>
  <c r="Q3112" i="4"/>
  <c r="R3112" i="4"/>
  <c r="O3112" i="4"/>
  <c r="P3112" i="4"/>
  <c r="N3112" i="4"/>
  <c r="L3112" i="4"/>
  <c r="M3112" i="4"/>
  <c r="K3112" i="4"/>
  <c r="I3112" i="4"/>
  <c r="G3112" i="4"/>
  <c r="J3112" i="4"/>
  <c r="H3112" i="4"/>
  <c r="F3112" i="4"/>
  <c r="E3112" i="4"/>
  <c r="AB3114" i="4"/>
  <c r="U3114" i="4"/>
  <c r="T3114" i="4"/>
  <c r="S3114" i="4"/>
  <c r="Q3114" i="4"/>
  <c r="R3114" i="4"/>
  <c r="P3114" i="4"/>
  <c r="N3114" i="4"/>
  <c r="L3114" i="4"/>
  <c r="O3114" i="4"/>
  <c r="I3114" i="4"/>
  <c r="M3114" i="4"/>
  <c r="K3114" i="4"/>
  <c r="E3114" i="4"/>
  <c r="G3114" i="4"/>
  <c r="J3114" i="4"/>
  <c r="H3114" i="4"/>
  <c r="F3114" i="4"/>
  <c r="AB3116" i="4"/>
  <c r="U3116" i="4"/>
  <c r="T3116" i="4"/>
  <c r="S3116" i="4"/>
  <c r="Q3116" i="4"/>
  <c r="R3116" i="4"/>
  <c r="O3116" i="4"/>
  <c r="P3116" i="4"/>
  <c r="N3116" i="4"/>
  <c r="L3116" i="4"/>
  <c r="M3116" i="4"/>
  <c r="K3116" i="4"/>
  <c r="I3116" i="4"/>
  <c r="G3116" i="4"/>
  <c r="J3116" i="4"/>
  <c r="H3116" i="4"/>
  <c r="F3116" i="4"/>
  <c r="E3116" i="4"/>
  <c r="AB3118" i="4"/>
  <c r="U3118" i="4"/>
  <c r="T3118" i="4"/>
  <c r="S3118" i="4"/>
  <c r="Q3118" i="4"/>
  <c r="R3118" i="4"/>
  <c r="P3118" i="4"/>
  <c r="N3118" i="4"/>
  <c r="L3118" i="4"/>
  <c r="O3118" i="4"/>
  <c r="I3118" i="4"/>
  <c r="M3118" i="4"/>
  <c r="K3118" i="4"/>
  <c r="E3118" i="4"/>
  <c r="G3118" i="4"/>
  <c r="J3118" i="4"/>
  <c r="H3118" i="4"/>
  <c r="F3118" i="4"/>
  <c r="AB3120" i="4"/>
  <c r="U3120" i="4"/>
  <c r="T3120" i="4"/>
  <c r="S3120" i="4"/>
  <c r="Q3120" i="4"/>
  <c r="R3120" i="4"/>
  <c r="O3120" i="4"/>
  <c r="P3120" i="4"/>
  <c r="N3120" i="4"/>
  <c r="L3120" i="4"/>
  <c r="M3120" i="4"/>
  <c r="K3120" i="4"/>
  <c r="I3120" i="4"/>
  <c r="G3120" i="4"/>
  <c r="J3120" i="4"/>
  <c r="H3120" i="4"/>
  <c r="F3120" i="4"/>
  <c r="E3120" i="4"/>
  <c r="AB3122" i="4"/>
  <c r="U3122" i="4"/>
  <c r="T3122" i="4"/>
  <c r="S3122" i="4"/>
  <c r="Q3122" i="4"/>
  <c r="R3122" i="4"/>
  <c r="P3122" i="4"/>
  <c r="N3122" i="4"/>
  <c r="L3122" i="4"/>
  <c r="O3122" i="4"/>
  <c r="I3122" i="4"/>
  <c r="M3122" i="4"/>
  <c r="K3122" i="4"/>
  <c r="E3122" i="4"/>
  <c r="G3122" i="4"/>
  <c r="J3122" i="4"/>
  <c r="H3122" i="4"/>
  <c r="F3122" i="4"/>
  <c r="AB3124" i="4"/>
  <c r="U3124" i="4"/>
  <c r="T3124" i="4"/>
  <c r="S3124" i="4"/>
  <c r="Q3124" i="4"/>
  <c r="R3124" i="4"/>
  <c r="O3124" i="4"/>
  <c r="P3124" i="4"/>
  <c r="N3124" i="4"/>
  <c r="L3124" i="4"/>
  <c r="M3124" i="4"/>
  <c r="K3124" i="4"/>
  <c r="I3124" i="4"/>
  <c r="G3124" i="4"/>
  <c r="J3124" i="4"/>
  <c r="H3124" i="4"/>
  <c r="F3124" i="4"/>
  <c r="E3124" i="4"/>
  <c r="AB3126" i="4"/>
  <c r="U3126" i="4"/>
  <c r="T3126" i="4"/>
  <c r="S3126" i="4"/>
  <c r="Q3126" i="4"/>
  <c r="R3126" i="4"/>
  <c r="P3126" i="4"/>
  <c r="N3126" i="4"/>
  <c r="L3126" i="4"/>
  <c r="O3126" i="4"/>
  <c r="I3126" i="4"/>
  <c r="M3126" i="4"/>
  <c r="K3126" i="4"/>
  <c r="E3126" i="4"/>
  <c r="G3126" i="4"/>
  <c r="J3126" i="4"/>
  <c r="H3126" i="4"/>
  <c r="F3126" i="4"/>
  <c r="AB3128" i="4"/>
  <c r="U3128" i="4"/>
  <c r="T3128" i="4"/>
  <c r="S3128" i="4"/>
  <c r="Q3128" i="4"/>
  <c r="R3128" i="4"/>
  <c r="O3128" i="4"/>
  <c r="P3128" i="4"/>
  <c r="N3128" i="4"/>
  <c r="L3128" i="4"/>
  <c r="M3128" i="4"/>
  <c r="K3128" i="4"/>
  <c r="I3128" i="4"/>
  <c r="G3128" i="4"/>
  <c r="J3128" i="4"/>
  <c r="H3128" i="4"/>
  <c r="F3128" i="4"/>
  <c r="E3128" i="4"/>
  <c r="AB3130" i="4"/>
  <c r="U3130" i="4"/>
  <c r="T3130" i="4"/>
  <c r="S3130" i="4"/>
  <c r="Q3130" i="4"/>
  <c r="R3130" i="4"/>
  <c r="P3130" i="4"/>
  <c r="N3130" i="4"/>
  <c r="L3130" i="4"/>
  <c r="O3130" i="4"/>
  <c r="I3130" i="4"/>
  <c r="M3130" i="4"/>
  <c r="K3130" i="4"/>
  <c r="E3130" i="4"/>
  <c r="G3130" i="4"/>
  <c r="J3130" i="4"/>
  <c r="H3130" i="4"/>
  <c r="F3130" i="4"/>
  <c r="AB3132" i="4"/>
  <c r="U3132" i="4"/>
  <c r="T3132" i="4"/>
  <c r="S3132" i="4"/>
  <c r="Q3132" i="4"/>
  <c r="R3132" i="4"/>
  <c r="O3132" i="4"/>
  <c r="P3132" i="4"/>
  <c r="N3132" i="4"/>
  <c r="L3132" i="4"/>
  <c r="M3132" i="4"/>
  <c r="K3132" i="4"/>
  <c r="I3132" i="4"/>
  <c r="G3132" i="4"/>
  <c r="J3132" i="4"/>
  <c r="H3132" i="4"/>
  <c r="F3132" i="4"/>
  <c r="E3132" i="4"/>
  <c r="AB3134" i="4"/>
  <c r="U3134" i="4"/>
  <c r="T3134" i="4"/>
  <c r="S3134" i="4"/>
  <c r="Q3134" i="4"/>
  <c r="R3134" i="4"/>
  <c r="P3134" i="4"/>
  <c r="N3134" i="4"/>
  <c r="L3134" i="4"/>
  <c r="O3134" i="4"/>
  <c r="I3134" i="4"/>
  <c r="M3134" i="4"/>
  <c r="K3134" i="4"/>
  <c r="E3134" i="4"/>
  <c r="G3134" i="4"/>
  <c r="J3134" i="4"/>
  <c r="H3134" i="4"/>
  <c r="F3134" i="4"/>
  <c r="AB3136" i="4"/>
  <c r="U3136" i="4"/>
  <c r="T3136" i="4"/>
  <c r="S3136" i="4"/>
  <c r="Q3136" i="4"/>
  <c r="R3136" i="4"/>
  <c r="O3136" i="4"/>
  <c r="P3136" i="4"/>
  <c r="N3136" i="4"/>
  <c r="L3136" i="4"/>
  <c r="M3136" i="4"/>
  <c r="K3136" i="4"/>
  <c r="I3136" i="4"/>
  <c r="G3136" i="4"/>
  <c r="J3136" i="4"/>
  <c r="H3136" i="4"/>
  <c r="F3136" i="4"/>
  <c r="E3136" i="4"/>
  <c r="AB3138" i="4"/>
  <c r="U3138" i="4"/>
  <c r="T3138" i="4"/>
  <c r="S3138" i="4"/>
  <c r="Q3138" i="4"/>
  <c r="R3138" i="4"/>
  <c r="P3138" i="4"/>
  <c r="N3138" i="4"/>
  <c r="L3138" i="4"/>
  <c r="O3138" i="4"/>
  <c r="I3138" i="4"/>
  <c r="M3138" i="4"/>
  <c r="K3138" i="4"/>
  <c r="E3138" i="4"/>
  <c r="G3138" i="4"/>
  <c r="J3138" i="4"/>
  <c r="H3138" i="4"/>
  <c r="F3138" i="4"/>
  <c r="AB3140" i="4"/>
  <c r="U3140" i="4"/>
  <c r="T3140" i="4"/>
  <c r="S3140" i="4"/>
  <c r="Q3140" i="4"/>
  <c r="R3140" i="4"/>
  <c r="O3140" i="4"/>
  <c r="P3140" i="4"/>
  <c r="N3140" i="4"/>
  <c r="L3140" i="4"/>
  <c r="M3140" i="4"/>
  <c r="K3140" i="4"/>
  <c r="I3140" i="4"/>
  <c r="G3140" i="4"/>
  <c r="J3140" i="4"/>
  <c r="H3140" i="4"/>
  <c r="F3140" i="4"/>
  <c r="E3140" i="4"/>
  <c r="AB3142" i="4"/>
  <c r="U3142" i="4"/>
  <c r="T3142" i="4"/>
  <c r="S3142" i="4"/>
  <c r="Q3142" i="4"/>
  <c r="R3142" i="4"/>
  <c r="P3142" i="4"/>
  <c r="N3142" i="4"/>
  <c r="L3142" i="4"/>
  <c r="O3142" i="4"/>
  <c r="I3142" i="4"/>
  <c r="M3142" i="4"/>
  <c r="K3142" i="4"/>
  <c r="E3142" i="4"/>
  <c r="G3142" i="4"/>
  <c r="J3142" i="4"/>
  <c r="H3142" i="4"/>
  <c r="F3142" i="4"/>
  <c r="AB3144" i="4"/>
  <c r="U3144" i="4"/>
  <c r="T3144" i="4"/>
  <c r="S3144" i="4"/>
  <c r="Q3144" i="4"/>
  <c r="R3144" i="4"/>
  <c r="O3144" i="4"/>
  <c r="P3144" i="4"/>
  <c r="N3144" i="4"/>
  <c r="L3144" i="4"/>
  <c r="M3144" i="4"/>
  <c r="K3144" i="4"/>
  <c r="I3144" i="4"/>
  <c r="G3144" i="4"/>
  <c r="J3144" i="4"/>
  <c r="H3144" i="4"/>
  <c r="F3144" i="4"/>
  <c r="E3144" i="4"/>
  <c r="AB3146" i="4"/>
  <c r="U3146" i="4"/>
  <c r="T3146" i="4"/>
  <c r="S3146" i="4"/>
  <c r="Q3146" i="4"/>
  <c r="R3146" i="4"/>
  <c r="P3146" i="4"/>
  <c r="N3146" i="4"/>
  <c r="L3146" i="4"/>
  <c r="O3146" i="4"/>
  <c r="I3146" i="4"/>
  <c r="M3146" i="4"/>
  <c r="K3146" i="4"/>
  <c r="E3146" i="4"/>
  <c r="G3146" i="4"/>
  <c r="J3146" i="4"/>
  <c r="H3146" i="4"/>
  <c r="F3146" i="4"/>
  <c r="AB3148" i="4"/>
  <c r="U3148" i="4"/>
  <c r="T3148" i="4"/>
  <c r="S3148" i="4"/>
  <c r="Q3148" i="4"/>
  <c r="R3148" i="4"/>
  <c r="O3148" i="4"/>
  <c r="P3148" i="4"/>
  <c r="N3148" i="4"/>
  <c r="L3148" i="4"/>
  <c r="M3148" i="4"/>
  <c r="K3148" i="4"/>
  <c r="I3148" i="4"/>
  <c r="G3148" i="4"/>
  <c r="J3148" i="4"/>
  <c r="H3148" i="4"/>
  <c r="F3148" i="4"/>
  <c r="E3148" i="4"/>
  <c r="AB3150" i="4"/>
  <c r="U3150" i="4"/>
  <c r="T3150" i="4"/>
  <c r="S3150" i="4"/>
  <c r="Q3150" i="4"/>
  <c r="R3150" i="4"/>
  <c r="P3150" i="4"/>
  <c r="N3150" i="4"/>
  <c r="L3150" i="4"/>
  <c r="O3150" i="4"/>
  <c r="I3150" i="4"/>
  <c r="M3150" i="4"/>
  <c r="K3150" i="4"/>
  <c r="E3150" i="4"/>
  <c r="G3150" i="4"/>
  <c r="J3150" i="4"/>
  <c r="H3150" i="4"/>
  <c r="F3150" i="4"/>
  <c r="AB3152" i="4"/>
  <c r="U3152" i="4"/>
  <c r="T3152" i="4"/>
  <c r="S3152" i="4"/>
  <c r="Q3152" i="4"/>
  <c r="R3152" i="4"/>
  <c r="O3152" i="4"/>
  <c r="P3152" i="4"/>
  <c r="N3152" i="4"/>
  <c r="L3152" i="4"/>
  <c r="M3152" i="4"/>
  <c r="K3152" i="4"/>
  <c r="I3152" i="4"/>
  <c r="G3152" i="4"/>
  <c r="J3152" i="4"/>
  <c r="H3152" i="4"/>
  <c r="F3152" i="4"/>
  <c r="E3152" i="4"/>
  <c r="AB3154" i="4"/>
  <c r="U3154" i="4"/>
  <c r="T3154" i="4"/>
  <c r="S3154" i="4"/>
  <c r="Q3154" i="4"/>
  <c r="R3154" i="4"/>
  <c r="P3154" i="4"/>
  <c r="N3154" i="4"/>
  <c r="L3154" i="4"/>
  <c r="O3154" i="4"/>
  <c r="I3154" i="4"/>
  <c r="M3154" i="4"/>
  <c r="K3154" i="4"/>
  <c r="E3154" i="4"/>
  <c r="G3154" i="4"/>
  <c r="J3154" i="4"/>
  <c r="H3154" i="4"/>
  <c r="F3154" i="4"/>
  <c r="AB3156" i="4"/>
  <c r="U3156" i="4"/>
  <c r="T3156" i="4"/>
  <c r="S3156" i="4"/>
  <c r="Q3156" i="4"/>
  <c r="R3156" i="4"/>
  <c r="O3156" i="4"/>
  <c r="P3156" i="4"/>
  <c r="N3156" i="4"/>
  <c r="L3156" i="4"/>
  <c r="M3156" i="4"/>
  <c r="K3156" i="4"/>
  <c r="I3156" i="4"/>
  <c r="G3156" i="4"/>
  <c r="J3156" i="4"/>
  <c r="H3156" i="4"/>
  <c r="F3156" i="4"/>
  <c r="E3156" i="4"/>
  <c r="AB3158" i="4"/>
  <c r="U3158" i="4"/>
  <c r="T3158" i="4"/>
  <c r="S3158" i="4"/>
  <c r="Q3158" i="4"/>
  <c r="R3158" i="4"/>
  <c r="P3158" i="4"/>
  <c r="N3158" i="4"/>
  <c r="L3158" i="4"/>
  <c r="O3158" i="4"/>
  <c r="I3158" i="4"/>
  <c r="M3158" i="4"/>
  <c r="K3158" i="4"/>
  <c r="E3158" i="4"/>
  <c r="G3158" i="4"/>
  <c r="J3158" i="4"/>
  <c r="H3158" i="4"/>
  <c r="F3158" i="4"/>
  <c r="AB3160" i="4"/>
  <c r="U3160" i="4"/>
  <c r="T3160" i="4"/>
  <c r="S3160" i="4"/>
  <c r="Q3160" i="4"/>
  <c r="R3160" i="4"/>
  <c r="O3160" i="4"/>
  <c r="P3160" i="4"/>
  <c r="N3160" i="4"/>
  <c r="L3160" i="4"/>
  <c r="M3160" i="4"/>
  <c r="K3160" i="4"/>
  <c r="I3160" i="4"/>
  <c r="G3160" i="4"/>
  <c r="J3160" i="4"/>
  <c r="H3160" i="4"/>
  <c r="F3160" i="4"/>
  <c r="E3160" i="4"/>
  <c r="AB3162" i="4"/>
  <c r="U3162" i="4"/>
  <c r="T3162" i="4"/>
  <c r="S3162" i="4"/>
  <c r="Q3162" i="4"/>
  <c r="R3162" i="4"/>
  <c r="P3162" i="4"/>
  <c r="N3162" i="4"/>
  <c r="L3162" i="4"/>
  <c r="O3162" i="4"/>
  <c r="I3162" i="4"/>
  <c r="M3162" i="4"/>
  <c r="K3162" i="4"/>
  <c r="E3162" i="4"/>
  <c r="G3162" i="4"/>
  <c r="J3162" i="4"/>
  <c r="H3162" i="4"/>
  <c r="F3162" i="4"/>
  <c r="AB3164" i="4"/>
  <c r="U3164" i="4"/>
  <c r="T3164" i="4"/>
  <c r="S3164" i="4"/>
  <c r="Q3164" i="4"/>
  <c r="R3164" i="4"/>
  <c r="O3164" i="4"/>
  <c r="P3164" i="4"/>
  <c r="N3164" i="4"/>
  <c r="L3164" i="4"/>
  <c r="M3164" i="4"/>
  <c r="K3164" i="4"/>
  <c r="I3164" i="4"/>
  <c r="G3164" i="4"/>
  <c r="J3164" i="4"/>
  <c r="H3164" i="4"/>
  <c r="F3164" i="4"/>
  <c r="E3164" i="4"/>
  <c r="AB3166" i="4"/>
  <c r="U3166" i="4"/>
  <c r="T3166" i="4"/>
  <c r="S3166" i="4"/>
  <c r="Q3166" i="4"/>
  <c r="R3166" i="4"/>
  <c r="P3166" i="4"/>
  <c r="N3166" i="4"/>
  <c r="L3166" i="4"/>
  <c r="O3166" i="4"/>
  <c r="I3166" i="4"/>
  <c r="M3166" i="4"/>
  <c r="K3166" i="4"/>
  <c r="E3166" i="4"/>
  <c r="G3166" i="4"/>
  <c r="J3166" i="4"/>
  <c r="H3166" i="4"/>
  <c r="F3166" i="4"/>
  <c r="AB3168" i="4"/>
  <c r="U3168" i="4"/>
  <c r="T3168" i="4"/>
  <c r="S3168" i="4"/>
  <c r="Q3168" i="4"/>
  <c r="R3168" i="4"/>
  <c r="O3168" i="4"/>
  <c r="P3168" i="4"/>
  <c r="N3168" i="4"/>
  <c r="L3168" i="4"/>
  <c r="M3168" i="4"/>
  <c r="K3168" i="4"/>
  <c r="I3168" i="4"/>
  <c r="G3168" i="4"/>
  <c r="J3168" i="4"/>
  <c r="H3168" i="4"/>
  <c r="F3168" i="4"/>
  <c r="E3168" i="4"/>
  <c r="AB3170" i="4"/>
  <c r="U3170" i="4"/>
  <c r="T3170" i="4"/>
  <c r="S3170" i="4"/>
  <c r="Q3170" i="4"/>
  <c r="R3170" i="4"/>
  <c r="P3170" i="4"/>
  <c r="N3170" i="4"/>
  <c r="L3170" i="4"/>
  <c r="O3170" i="4"/>
  <c r="I3170" i="4"/>
  <c r="M3170" i="4"/>
  <c r="K3170" i="4"/>
  <c r="E3170" i="4"/>
  <c r="G3170" i="4"/>
  <c r="J3170" i="4"/>
  <c r="H3170" i="4"/>
  <c r="F3170" i="4"/>
  <c r="AB3172" i="4"/>
  <c r="U3172" i="4"/>
  <c r="T3172" i="4"/>
  <c r="S3172" i="4"/>
  <c r="Q3172" i="4"/>
  <c r="R3172" i="4"/>
  <c r="O3172" i="4"/>
  <c r="P3172" i="4"/>
  <c r="N3172" i="4"/>
  <c r="L3172" i="4"/>
  <c r="M3172" i="4"/>
  <c r="K3172" i="4"/>
  <c r="I3172" i="4"/>
  <c r="G3172" i="4"/>
  <c r="J3172" i="4"/>
  <c r="H3172" i="4"/>
  <c r="F3172" i="4"/>
  <c r="E3172" i="4"/>
  <c r="AB3174" i="4"/>
  <c r="U3174" i="4"/>
  <c r="T3174" i="4"/>
  <c r="S3174" i="4"/>
  <c r="Q3174" i="4"/>
  <c r="R3174" i="4"/>
  <c r="P3174" i="4"/>
  <c r="N3174" i="4"/>
  <c r="L3174" i="4"/>
  <c r="O3174" i="4"/>
  <c r="I3174" i="4"/>
  <c r="M3174" i="4"/>
  <c r="K3174" i="4"/>
  <c r="E3174" i="4"/>
  <c r="G3174" i="4"/>
  <c r="J3174" i="4"/>
  <c r="H3174" i="4"/>
  <c r="F3174" i="4"/>
  <c r="AB3176" i="4"/>
  <c r="U3176" i="4"/>
  <c r="T3176" i="4"/>
  <c r="S3176" i="4"/>
  <c r="Q3176" i="4"/>
  <c r="R3176" i="4"/>
  <c r="O3176" i="4"/>
  <c r="P3176" i="4"/>
  <c r="N3176" i="4"/>
  <c r="L3176" i="4"/>
  <c r="M3176" i="4"/>
  <c r="K3176" i="4"/>
  <c r="I3176" i="4"/>
  <c r="G3176" i="4"/>
  <c r="J3176" i="4"/>
  <c r="H3176" i="4"/>
  <c r="F3176" i="4"/>
  <c r="E3176" i="4"/>
  <c r="AB3178" i="4"/>
  <c r="U3178" i="4"/>
  <c r="T3178" i="4"/>
  <c r="S3178" i="4"/>
  <c r="Q3178" i="4"/>
  <c r="R3178" i="4"/>
  <c r="P3178" i="4"/>
  <c r="N3178" i="4"/>
  <c r="L3178" i="4"/>
  <c r="O3178" i="4"/>
  <c r="I3178" i="4"/>
  <c r="M3178" i="4"/>
  <c r="K3178" i="4"/>
  <c r="E3178" i="4"/>
  <c r="G3178" i="4"/>
  <c r="J3178" i="4"/>
  <c r="H3178" i="4"/>
  <c r="F3178" i="4"/>
  <c r="AB3180" i="4"/>
  <c r="U3180" i="4"/>
  <c r="T3180" i="4"/>
  <c r="S3180" i="4"/>
  <c r="Q3180" i="4"/>
  <c r="R3180" i="4"/>
  <c r="O3180" i="4"/>
  <c r="P3180" i="4"/>
  <c r="N3180" i="4"/>
  <c r="L3180" i="4"/>
  <c r="M3180" i="4"/>
  <c r="K3180" i="4"/>
  <c r="I3180" i="4"/>
  <c r="G3180" i="4"/>
  <c r="J3180" i="4"/>
  <c r="H3180" i="4"/>
  <c r="F3180" i="4"/>
  <c r="E3180" i="4"/>
  <c r="AB3182" i="4"/>
  <c r="U3182" i="4"/>
  <c r="T3182" i="4"/>
  <c r="S3182" i="4"/>
  <c r="Q3182" i="4"/>
  <c r="R3182" i="4"/>
  <c r="P3182" i="4"/>
  <c r="N3182" i="4"/>
  <c r="L3182" i="4"/>
  <c r="O3182" i="4"/>
  <c r="I3182" i="4"/>
  <c r="M3182" i="4"/>
  <c r="K3182" i="4"/>
  <c r="E3182" i="4"/>
  <c r="G3182" i="4"/>
  <c r="J3182" i="4"/>
  <c r="H3182" i="4"/>
  <c r="F3182" i="4"/>
  <c r="AB3184" i="4"/>
  <c r="U3184" i="4"/>
  <c r="T3184" i="4"/>
  <c r="S3184" i="4"/>
  <c r="Q3184" i="4"/>
  <c r="R3184" i="4"/>
  <c r="O3184" i="4"/>
  <c r="P3184" i="4"/>
  <c r="N3184" i="4"/>
  <c r="L3184" i="4"/>
  <c r="M3184" i="4"/>
  <c r="K3184" i="4"/>
  <c r="I3184" i="4"/>
  <c r="G3184" i="4"/>
  <c r="J3184" i="4"/>
  <c r="H3184" i="4"/>
  <c r="F3184" i="4"/>
  <c r="E3184" i="4"/>
  <c r="AB3186" i="4"/>
  <c r="U3186" i="4"/>
  <c r="T3186" i="4"/>
  <c r="S3186" i="4"/>
  <c r="Q3186" i="4"/>
  <c r="R3186" i="4"/>
  <c r="P3186" i="4"/>
  <c r="N3186" i="4"/>
  <c r="L3186" i="4"/>
  <c r="O3186" i="4"/>
  <c r="I3186" i="4"/>
  <c r="M3186" i="4"/>
  <c r="K3186" i="4"/>
  <c r="E3186" i="4"/>
  <c r="G3186" i="4"/>
  <c r="J3186" i="4"/>
  <c r="H3186" i="4"/>
  <c r="F3186" i="4"/>
  <c r="AB3188" i="4"/>
  <c r="U3188" i="4"/>
  <c r="T3188" i="4"/>
  <c r="S3188" i="4"/>
  <c r="Q3188" i="4"/>
  <c r="R3188" i="4"/>
  <c r="O3188" i="4"/>
  <c r="P3188" i="4"/>
  <c r="N3188" i="4"/>
  <c r="L3188" i="4"/>
  <c r="M3188" i="4"/>
  <c r="K3188" i="4"/>
  <c r="I3188" i="4"/>
  <c r="G3188" i="4"/>
  <c r="J3188" i="4"/>
  <c r="H3188" i="4"/>
  <c r="F3188" i="4"/>
  <c r="E3188" i="4"/>
  <c r="AB3190" i="4"/>
  <c r="U3190" i="4"/>
  <c r="T3190" i="4"/>
  <c r="S3190" i="4"/>
  <c r="Q3190" i="4"/>
  <c r="R3190" i="4"/>
  <c r="P3190" i="4"/>
  <c r="N3190" i="4"/>
  <c r="L3190" i="4"/>
  <c r="O3190" i="4"/>
  <c r="I3190" i="4"/>
  <c r="M3190" i="4"/>
  <c r="K3190" i="4"/>
  <c r="E3190" i="4"/>
  <c r="G3190" i="4"/>
  <c r="J3190" i="4"/>
  <c r="H3190" i="4"/>
  <c r="F3190" i="4"/>
  <c r="AB3192" i="4"/>
  <c r="U3192" i="4"/>
  <c r="T3192" i="4"/>
  <c r="S3192" i="4"/>
  <c r="Q3192" i="4"/>
  <c r="R3192" i="4"/>
  <c r="O3192" i="4"/>
  <c r="P3192" i="4"/>
  <c r="N3192" i="4"/>
  <c r="L3192" i="4"/>
  <c r="M3192" i="4"/>
  <c r="K3192" i="4"/>
  <c r="I3192" i="4"/>
  <c r="G3192" i="4"/>
  <c r="J3192" i="4"/>
  <c r="H3192" i="4"/>
  <c r="F3192" i="4"/>
  <c r="E3192" i="4"/>
  <c r="AB3194" i="4"/>
  <c r="U3194" i="4"/>
  <c r="T3194" i="4"/>
  <c r="S3194" i="4"/>
  <c r="Q3194" i="4"/>
  <c r="R3194" i="4"/>
  <c r="P3194" i="4"/>
  <c r="N3194" i="4"/>
  <c r="L3194" i="4"/>
  <c r="O3194" i="4"/>
  <c r="I3194" i="4"/>
  <c r="M3194" i="4"/>
  <c r="K3194" i="4"/>
  <c r="E3194" i="4"/>
  <c r="G3194" i="4"/>
  <c r="J3194" i="4"/>
  <c r="H3194" i="4"/>
  <c r="F3194" i="4"/>
  <c r="AB3196" i="4"/>
  <c r="U3196" i="4"/>
  <c r="T3196" i="4"/>
  <c r="S3196" i="4"/>
  <c r="Q3196" i="4"/>
  <c r="R3196" i="4"/>
  <c r="O3196" i="4"/>
  <c r="P3196" i="4"/>
  <c r="N3196" i="4"/>
  <c r="L3196" i="4"/>
  <c r="M3196" i="4"/>
  <c r="K3196" i="4"/>
  <c r="I3196" i="4"/>
  <c r="G3196" i="4"/>
  <c r="J3196" i="4"/>
  <c r="H3196" i="4"/>
  <c r="F3196" i="4"/>
  <c r="E3196" i="4"/>
  <c r="AB3198" i="4"/>
  <c r="U3198" i="4"/>
  <c r="T3198" i="4"/>
  <c r="S3198" i="4"/>
  <c r="Q3198" i="4"/>
  <c r="R3198" i="4"/>
  <c r="P3198" i="4"/>
  <c r="N3198" i="4"/>
  <c r="L3198" i="4"/>
  <c r="O3198" i="4"/>
  <c r="I3198" i="4"/>
  <c r="M3198" i="4"/>
  <c r="K3198" i="4"/>
  <c r="E3198" i="4"/>
  <c r="G3198" i="4"/>
  <c r="J3198" i="4"/>
  <c r="H3198" i="4"/>
  <c r="F3198" i="4"/>
  <c r="AB3200" i="4"/>
  <c r="U3200" i="4"/>
  <c r="T3200" i="4"/>
  <c r="S3200" i="4"/>
  <c r="Q3200" i="4"/>
  <c r="R3200" i="4"/>
  <c r="O3200" i="4"/>
  <c r="P3200" i="4"/>
  <c r="N3200" i="4"/>
  <c r="L3200" i="4"/>
  <c r="M3200" i="4"/>
  <c r="K3200" i="4"/>
  <c r="I3200" i="4"/>
  <c r="G3200" i="4"/>
  <c r="J3200" i="4"/>
  <c r="H3200" i="4"/>
  <c r="F3200" i="4"/>
  <c r="E3200" i="4"/>
  <c r="AB3202" i="4"/>
  <c r="U3202" i="4"/>
  <c r="T3202" i="4"/>
  <c r="S3202" i="4"/>
  <c r="Q3202" i="4"/>
  <c r="R3202" i="4"/>
  <c r="P3202" i="4"/>
  <c r="N3202" i="4"/>
  <c r="L3202" i="4"/>
  <c r="O3202" i="4"/>
  <c r="I3202" i="4"/>
  <c r="M3202" i="4"/>
  <c r="K3202" i="4"/>
  <c r="E3202" i="4"/>
  <c r="G3202" i="4"/>
  <c r="J3202" i="4"/>
  <c r="H3202" i="4"/>
  <c r="F3202" i="4"/>
  <c r="AB3204" i="4"/>
  <c r="U3204" i="4"/>
  <c r="T3204" i="4"/>
  <c r="S3204" i="4"/>
  <c r="Q3204" i="4"/>
  <c r="R3204" i="4"/>
  <c r="O3204" i="4"/>
  <c r="P3204" i="4"/>
  <c r="N3204" i="4"/>
  <c r="L3204" i="4"/>
  <c r="M3204" i="4"/>
  <c r="K3204" i="4"/>
  <c r="I3204" i="4"/>
  <c r="G3204" i="4"/>
  <c r="J3204" i="4"/>
  <c r="H3204" i="4"/>
  <c r="F3204" i="4"/>
  <c r="E3204" i="4"/>
  <c r="AB3206" i="4"/>
  <c r="U3206" i="4"/>
  <c r="T3206" i="4"/>
  <c r="S3206" i="4"/>
  <c r="Q3206" i="4"/>
  <c r="R3206" i="4"/>
  <c r="P3206" i="4"/>
  <c r="N3206" i="4"/>
  <c r="L3206" i="4"/>
  <c r="O3206" i="4"/>
  <c r="I3206" i="4"/>
  <c r="M3206" i="4"/>
  <c r="K3206" i="4"/>
  <c r="E3206" i="4"/>
  <c r="G3206" i="4"/>
  <c r="J3206" i="4"/>
  <c r="H3206" i="4"/>
  <c r="F3206" i="4"/>
  <c r="AB3208" i="4"/>
  <c r="U3208" i="4"/>
  <c r="T3208" i="4"/>
  <c r="S3208" i="4"/>
  <c r="Q3208" i="4"/>
  <c r="R3208" i="4"/>
  <c r="O3208" i="4"/>
  <c r="P3208" i="4"/>
  <c r="N3208" i="4"/>
  <c r="L3208" i="4"/>
  <c r="M3208" i="4"/>
  <c r="K3208" i="4"/>
  <c r="I3208" i="4"/>
  <c r="G3208" i="4"/>
  <c r="J3208" i="4"/>
  <c r="H3208" i="4"/>
  <c r="F3208" i="4"/>
  <c r="E3208" i="4"/>
  <c r="AB3210" i="4"/>
  <c r="U3210" i="4"/>
  <c r="T3210" i="4"/>
  <c r="S3210" i="4"/>
  <c r="Q3210" i="4"/>
  <c r="R3210" i="4"/>
  <c r="P3210" i="4"/>
  <c r="N3210" i="4"/>
  <c r="L3210" i="4"/>
  <c r="O3210" i="4"/>
  <c r="I3210" i="4"/>
  <c r="M3210" i="4"/>
  <c r="K3210" i="4"/>
  <c r="E3210" i="4"/>
  <c r="G3210" i="4"/>
  <c r="J3210" i="4"/>
  <c r="H3210" i="4"/>
  <c r="F3210" i="4"/>
  <c r="AB3212" i="4"/>
  <c r="U3212" i="4"/>
  <c r="T3212" i="4"/>
  <c r="S3212" i="4"/>
  <c r="Q3212" i="4"/>
  <c r="R3212" i="4"/>
  <c r="O3212" i="4"/>
  <c r="P3212" i="4"/>
  <c r="N3212" i="4"/>
  <c r="L3212" i="4"/>
  <c r="M3212" i="4"/>
  <c r="K3212" i="4"/>
  <c r="I3212" i="4"/>
  <c r="G3212" i="4"/>
  <c r="J3212" i="4"/>
  <c r="H3212" i="4"/>
  <c r="F3212" i="4"/>
  <c r="E3212" i="4"/>
  <c r="AB3214" i="4"/>
  <c r="U3214" i="4"/>
  <c r="T3214" i="4"/>
  <c r="S3214" i="4"/>
  <c r="Q3214" i="4"/>
  <c r="R3214" i="4"/>
  <c r="P3214" i="4"/>
  <c r="N3214" i="4"/>
  <c r="L3214" i="4"/>
  <c r="O3214" i="4"/>
  <c r="I3214" i="4"/>
  <c r="M3214" i="4"/>
  <c r="K3214" i="4"/>
  <c r="E3214" i="4"/>
  <c r="G3214" i="4"/>
  <c r="J3214" i="4"/>
  <c r="H3214" i="4"/>
  <c r="F3214" i="4"/>
  <c r="AB3216" i="4"/>
  <c r="U3216" i="4"/>
  <c r="T3216" i="4"/>
  <c r="S3216" i="4"/>
  <c r="Q3216" i="4"/>
  <c r="R3216" i="4"/>
  <c r="O3216" i="4"/>
  <c r="P3216" i="4"/>
  <c r="N3216" i="4"/>
  <c r="L3216" i="4"/>
  <c r="M3216" i="4"/>
  <c r="K3216" i="4"/>
  <c r="I3216" i="4"/>
  <c r="G3216" i="4"/>
  <c r="J3216" i="4"/>
  <c r="H3216" i="4"/>
  <c r="F3216" i="4"/>
  <c r="E3216" i="4"/>
  <c r="AB3218" i="4"/>
  <c r="U3218" i="4"/>
  <c r="T3218" i="4"/>
  <c r="S3218" i="4"/>
  <c r="Q3218" i="4"/>
  <c r="R3218" i="4"/>
  <c r="P3218" i="4"/>
  <c r="N3218" i="4"/>
  <c r="L3218" i="4"/>
  <c r="O3218" i="4"/>
  <c r="I3218" i="4"/>
  <c r="M3218" i="4"/>
  <c r="K3218" i="4"/>
  <c r="E3218" i="4"/>
  <c r="G3218" i="4"/>
  <c r="J3218" i="4"/>
  <c r="H3218" i="4"/>
  <c r="F3218" i="4"/>
  <c r="AB3220" i="4"/>
  <c r="U3220" i="4"/>
  <c r="T3220" i="4"/>
  <c r="S3220" i="4"/>
  <c r="Q3220" i="4"/>
  <c r="R3220" i="4"/>
  <c r="O3220" i="4"/>
  <c r="P3220" i="4"/>
  <c r="N3220" i="4"/>
  <c r="L3220" i="4"/>
  <c r="M3220" i="4"/>
  <c r="K3220" i="4"/>
  <c r="I3220" i="4"/>
  <c r="G3220" i="4"/>
  <c r="J3220" i="4"/>
  <c r="H3220" i="4"/>
  <c r="F3220" i="4"/>
  <c r="E3220" i="4"/>
  <c r="AB3222" i="4"/>
  <c r="U3222" i="4"/>
  <c r="T3222" i="4"/>
  <c r="S3222" i="4"/>
  <c r="Q3222" i="4"/>
  <c r="R3222" i="4"/>
  <c r="P3222" i="4"/>
  <c r="N3222" i="4"/>
  <c r="L3222" i="4"/>
  <c r="O3222" i="4"/>
  <c r="I3222" i="4"/>
  <c r="M3222" i="4"/>
  <c r="K3222" i="4"/>
  <c r="E3222" i="4"/>
  <c r="G3222" i="4"/>
  <c r="J3222" i="4"/>
  <c r="H3222" i="4"/>
  <c r="F3222" i="4"/>
  <c r="AB3224" i="4"/>
  <c r="U3224" i="4"/>
  <c r="T3224" i="4"/>
  <c r="S3224" i="4"/>
  <c r="Q3224" i="4"/>
  <c r="R3224" i="4"/>
  <c r="O3224" i="4"/>
  <c r="P3224" i="4"/>
  <c r="N3224" i="4"/>
  <c r="L3224" i="4"/>
  <c r="M3224" i="4"/>
  <c r="K3224" i="4"/>
  <c r="I3224" i="4"/>
  <c r="G3224" i="4"/>
  <c r="J3224" i="4"/>
  <c r="H3224" i="4"/>
  <c r="F3224" i="4"/>
  <c r="E3224" i="4"/>
  <c r="AB3226" i="4"/>
  <c r="U3226" i="4"/>
  <c r="T3226" i="4"/>
  <c r="S3226" i="4"/>
  <c r="Q3226" i="4"/>
  <c r="R3226" i="4"/>
  <c r="P3226" i="4"/>
  <c r="N3226" i="4"/>
  <c r="L3226" i="4"/>
  <c r="O3226" i="4"/>
  <c r="I3226" i="4"/>
  <c r="M3226" i="4"/>
  <c r="K3226" i="4"/>
  <c r="E3226" i="4"/>
  <c r="G3226" i="4"/>
  <c r="J3226" i="4"/>
  <c r="H3226" i="4"/>
  <c r="F3226" i="4"/>
  <c r="AB3228" i="4"/>
  <c r="U3228" i="4"/>
  <c r="T3228" i="4"/>
  <c r="S3228" i="4"/>
  <c r="Q3228" i="4"/>
  <c r="R3228" i="4"/>
  <c r="O3228" i="4"/>
  <c r="P3228" i="4"/>
  <c r="N3228" i="4"/>
  <c r="L3228" i="4"/>
  <c r="M3228" i="4"/>
  <c r="K3228" i="4"/>
  <c r="I3228" i="4"/>
  <c r="G3228" i="4"/>
  <c r="J3228" i="4"/>
  <c r="H3228" i="4"/>
  <c r="F3228" i="4"/>
  <c r="E3228" i="4"/>
  <c r="AB3230" i="4"/>
  <c r="U3230" i="4"/>
  <c r="T3230" i="4"/>
  <c r="S3230" i="4"/>
  <c r="Q3230" i="4"/>
  <c r="R3230" i="4"/>
  <c r="P3230" i="4"/>
  <c r="N3230" i="4"/>
  <c r="L3230" i="4"/>
  <c r="O3230" i="4"/>
  <c r="I3230" i="4"/>
  <c r="M3230" i="4"/>
  <c r="K3230" i="4"/>
  <c r="E3230" i="4"/>
  <c r="G3230" i="4"/>
  <c r="J3230" i="4"/>
  <c r="H3230" i="4"/>
  <c r="F3230" i="4"/>
  <c r="AB3232" i="4"/>
  <c r="U3232" i="4"/>
  <c r="T3232" i="4"/>
  <c r="S3232" i="4"/>
  <c r="Q3232" i="4"/>
  <c r="R3232" i="4"/>
  <c r="O3232" i="4"/>
  <c r="P3232" i="4"/>
  <c r="N3232" i="4"/>
  <c r="L3232" i="4"/>
  <c r="M3232" i="4"/>
  <c r="K3232" i="4"/>
  <c r="I3232" i="4"/>
  <c r="G3232" i="4"/>
  <c r="J3232" i="4"/>
  <c r="H3232" i="4"/>
  <c r="F3232" i="4"/>
  <c r="E3232" i="4"/>
  <c r="AB3234" i="4"/>
  <c r="U3234" i="4"/>
  <c r="T3234" i="4"/>
  <c r="S3234" i="4"/>
  <c r="Q3234" i="4"/>
  <c r="R3234" i="4"/>
  <c r="P3234" i="4"/>
  <c r="N3234" i="4"/>
  <c r="L3234" i="4"/>
  <c r="O3234" i="4"/>
  <c r="I3234" i="4"/>
  <c r="M3234" i="4"/>
  <c r="K3234" i="4"/>
  <c r="E3234" i="4"/>
  <c r="G3234" i="4"/>
  <c r="J3234" i="4"/>
  <c r="H3234" i="4"/>
  <c r="F3234" i="4"/>
  <c r="AB3236" i="4"/>
  <c r="U3236" i="4"/>
  <c r="T3236" i="4"/>
  <c r="S3236" i="4"/>
  <c r="Q3236" i="4"/>
  <c r="R3236" i="4"/>
  <c r="O3236" i="4"/>
  <c r="P3236" i="4"/>
  <c r="N3236" i="4"/>
  <c r="L3236" i="4"/>
  <c r="M3236" i="4"/>
  <c r="K3236" i="4"/>
  <c r="I3236" i="4"/>
  <c r="G3236" i="4"/>
  <c r="J3236" i="4"/>
  <c r="H3236" i="4"/>
  <c r="F3236" i="4"/>
  <c r="E3236" i="4"/>
  <c r="AB3238" i="4"/>
  <c r="U3238" i="4"/>
  <c r="T3238" i="4"/>
  <c r="S3238" i="4"/>
  <c r="Q3238" i="4"/>
  <c r="R3238" i="4"/>
  <c r="P3238" i="4"/>
  <c r="N3238" i="4"/>
  <c r="L3238" i="4"/>
  <c r="O3238" i="4"/>
  <c r="I3238" i="4"/>
  <c r="M3238" i="4"/>
  <c r="K3238" i="4"/>
  <c r="E3238" i="4"/>
  <c r="G3238" i="4"/>
  <c r="J3238" i="4"/>
  <c r="H3238" i="4"/>
  <c r="F3238" i="4"/>
  <c r="AB3240" i="4"/>
  <c r="U3240" i="4"/>
  <c r="T3240" i="4"/>
  <c r="S3240" i="4"/>
  <c r="Q3240" i="4"/>
  <c r="R3240" i="4"/>
  <c r="O3240" i="4"/>
  <c r="P3240" i="4"/>
  <c r="N3240" i="4"/>
  <c r="L3240" i="4"/>
  <c r="M3240" i="4"/>
  <c r="K3240" i="4"/>
  <c r="I3240" i="4"/>
  <c r="G3240" i="4"/>
  <c r="J3240" i="4"/>
  <c r="H3240" i="4"/>
  <c r="F3240" i="4"/>
  <c r="E3240" i="4"/>
  <c r="AB3242" i="4"/>
  <c r="U3242" i="4"/>
  <c r="T3242" i="4"/>
  <c r="S3242" i="4"/>
  <c r="Q3242" i="4"/>
  <c r="R3242" i="4"/>
  <c r="P3242" i="4"/>
  <c r="N3242" i="4"/>
  <c r="L3242" i="4"/>
  <c r="O3242" i="4"/>
  <c r="I3242" i="4"/>
  <c r="M3242" i="4"/>
  <c r="K3242" i="4"/>
  <c r="E3242" i="4"/>
  <c r="G3242" i="4"/>
  <c r="J3242" i="4"/>
  <c r="H3242" i="4"/>
  <c r="F3242" i="4"/>
  <c r="AB3244" i="4"/>
  <c r="U3244" i="4"/>
  <c r="T3244" i="4"/>
  <c r="S3244" i="4"/>
  <c r="Q3244" i="4"/>
  <c r="R3244" i="4"/>
  <c r="O3244" i="4"/>
  <c r="P3244" i="4"/>
  <c r="N3244" i="4"/>
  <c r="L3244" i="4"/>
  <c r="M3244" i="4"/>
  <c r="K3244" i="4"/>
  <c r="I3244" i="4"/>
  <c r="G3244" i="4"/>
  <c r="J3244" i="4"/>
  <c r="H3244" i="4"/>
  <c r="F3244" i="4"/>
  <c r="E3244" i="4"/>
  <c r="AB3246" i="4"/>
  <c r="U3246" i="4"/>
  <c r="T3246" i="4"/>
  <c r="S3246" i="4"/>
  <c r="Q3246" i="4"/>
  <c r="R3246" i="4"/>
  <c r="P3246" i="4"/>
  <c r="N3246" i="4"/>
  <c r="L3246" i="4"/>
  <c r="O3246" i="4"/>
  <c r="I3246" i="4"/>
  <c r="M3246" i="4"/>
  <c r="K3246" i="4"/>
  <c r="E3246" i="4"/>
  <c r="G3246" i="4"/>
  <c r="J3246" i="4"/>
  <c r="H3246" i="4"/>
  <c r="F3246" i="4"/>
  <c r="AB3248" i="4"/>
  <c r="U3248" i="4"/>
  <c r="T3248" i="4"/>
  <c r="S3248" i="4"/>
  <c r="Q3248" i="4"/>
  <c r="R3248" i="4"/>
  <c r="O3248" i="4"/>
  <c r="P3248" i="4"/>
  <c r="N3248" i="4"/>
  <c r="L3248" i="4"/>
  <c r="M3248" i="4"/>
  <c r="K3248" i="4"/>
  <c r="I3248" i="4"/>
  <c r="G3248" i="4"/>
  <c r="J3248" i="4"/>
  <c r="H3248" i="4"/>
  <c r="F3248" i="4"/>
  <c r="E3248" i="4"/>
  <c r="AB3250" i="4"/>
  <c r="U3250" i="4"/>
  <c r="T3250" i="4"/>
  <c r="S3250" i="4"/>
  <c r="Q3250" i="4"/>
  <c r="R3250" i="4"/>
  <c r="P3250" i="4"/>
  <c r="N3250" i="4"/>
  <c r="L3250" i="4"/>
  <c r="O3250" i="4"/>
  <c r="I3250" i="4"/>
  <c r="M3250" i="4"/>
  <c r="K3250" i="4"/>
  <c r="E3250" i="4"/>
  <c r="G3250" i="4"/>
  <c r="J3250" i="4"/>
  <c r="H3250" i="4"/>
  <c r="F3250" i="4"/>
  <c r="AB3252" i="4"/>
  <c r="U3252" i="4"/>
  <c r="T3252" i="4"/>
  <c r="S3252" i="4"/>
  <c r="Q3252" i="4"/>
  <c r="R3252" i="4"/>
  <c r="O3252" i="4"/>
  <c r="P3252" i="4"/>
  <c r="N3252" i="4"/>
  <c r="L3252" i="4"/>
  <c r="M3252" i="4"/>
  <c r="K3252" i="4"/>
  <c r="I3252" i="4"/>
  <c r="G3252" i="4"/>
  <c r="J3252" i="4"/>
  <c r="H3252" i="4"/>
  <c r="F3252" i="4"/>
  <c r="E3252" i="4"/>
  <c r="AB3254" i="4"/>
  <c r="U3254" i="4"/>
  <c r="T3254" i="4"/>
  <c r="S3254" i="4"/>
  <c r="Q3254" i="4"/>
  <c r="R3254" i="4"/>
  <c r="P3254" i="4"/>
  <c r="N3254" i="4"/>
  <c r="L3254" i="4"/>
  <c r="O3254" i="4"/>
  <c r="I3254" i="4"/>
  <c r="M3254" i="4"/>
  <c r="K3254" i="4"/>
  <c r="E3254" i="4"/>
  <c r="G3254" i="4"/>
  <c r="J3254" i="4"/>
  <c r="H3254" i="4"/>
  <c r="F3254" i="4"/>
  <c r="AB3256" i="4"/>
  <c r="U3256" i="4"/>
  <c r="T3256" i="4"/>
  <c r="S3256" i="4"/>
  <c r="Q3256" i="4"/>
  <c r="R3256" i="4"/>
  <c r="O3256" i="4"/>
  <c r="P3256" i="4"/>
  <c r="N3256" i="4"/>
  <c r="L3256" i="4"/>
  <c r="M3256" i="4"/>
  <c r="K3256" i="4"/>
  <c r="I3256" i="4"/>
  <c r="G3256" i="4"/>
  <c r="J3256" i="4"/>
  <c r="H3256" i="4"/>
  <c r="F3256" i="4"/>
  <c r="E3256" i="4"/>
  <c r="AB3258" i="4"/>
  <c r="U3258" i="4"/>
  <c r="T3258" i="4"/>
  <c r="S3258" i="4"/>
  <c r="Q3258" i="4"/>
  <c r="R3258" i="4"/>
  <c r="P3258" i="4"/>
  <c r="N3258" i="4"/>
  <c r="L3258" i="4"/>
  <c r="O3258" i="4"/>
  <c r="I3258" i="4"/>
  <c r="M3258" i="4"/>
  <c r="K3258" i="4"/>
  <c r="E3258" i="4"/>
  <c r="G3258" i="4"/>
  <c r="J3258" i="4"/>
  <c r="H3258" i="4"/>
  <c r="F3258" i="4"/>
  <c r="AB3260" i="4"/>
  <c r="U3260" i="4"/>
  <c r="T3260" i="4"/>
  <c r="S3260" i="4"/>
  <c r="Q3260" i="4"/>
  <c r="R3260" i="4"/>
  <c r="O3260" i="4"/>
  <c r="P3260" i="4"/>
  <c r="N3260" i="4"/>
  <c r="L3260" i="4"/>
  <c r="M3260" i="4"/>
  <c r="K3260" i="4"/>
  <c r="I3260" i="4"/>
  <c r="G3260" i="4"/>
  <c r="J3260" i="4"/>
  <c r="H3260" i="4"/>
  <c r="F3260" i="4"/>
  <c r="E3260" i="4"/>
  <c r="AB3262" i="4"/>
  <c r="U3262" i="4"/>
  <c r="T3262" i="4"/>
  <c r="S3262" i="4"/>
  <c r="Q3262" i="4"/>
  <c r="R3262" i="4"/>
  <c r="P3262" i="4"/>
  <c r="N3262" i="4"/>
  <c r="L3262" i="4"/>
  <c r="O3262" i="4"/>
  <c r="I3262" i="4"/>
  <c r="M3262" i="4"/>
  <c r="K3262" i="4"/>
  <c r="E3262" i="4"/>
  <c r="G3262" i="4"/>
  <c r="J3262" i="4"/>
  <c r="H3262" i="4"/>
  <c r="F3262" i="4"/>
  <c r="AB3264" i="4"/>
  <c r="U3264" i="4"/>
  <c r="T3264" i="4"/>
  <c r="S3264" i="4"/>
  <c r="Q3264" i="4"/>
  <c r="R3264" i="4"/>
  <c r="O3264" i="4"/>
  <c r="P3264" i="4"/>
  <c r="N3264" i="4"/>
  <c r="L3264" i="4"/>
  <c r="M3264" i="4"/>
  <c r="K3264" i="4"/>
  <c r="I3264" i="4"/>
  <c r="G3264" i="4"/>
  <c r="J3264" i="4"/>
  <c r="H3264" i="4"/>
  <c r="F3264" i="4"/>
  <c r="E3264" i="4"/>
  <c r="AB3266" i="4"/>
  <c r="U3266" i="4"/>
  <c r="T3266" i="4"/>
  <c r="S3266" i="4"/>
  <c r="Q3266" i="4"/>
  <c r="R3266" i="4"/>
  <c r="P3266" i="4"/>
  <c r="N3266" i="4"/>
  <c r="L3266" i="4"/>
  <c r="O3266" i="4"/>
  <c r="I3266" i="4"/>
  <c r="M3266" i="4"/>
  <c r="K3266" i="4"/>
  <c r="E3266" i="4"/>
  <c r="G3266" i="4"/>
  <c r="J3266" i="4"/>
  <c r="H3266" i="4"/>
  <c r="F3266" i="4"/>
  <c r="AB3268" i="4"/>
  <c r="U3268" i="4"/>
  <c r="T3268" i="4"/>
  <c r="S3268" i="4"/>
  <c r="Q3268" i="4"/>
  <c r="R3268" i="4"/>
  <c r="O3268" i="4"/>
  <c r="P3268" i="4"/>
  <c r="N3268" i="4"/>
  <c r="L3268" i="4"/>
  <c r="M3268" i="4"/>
  <c r="K3268" i="4"/>
  <c r="I3268" i="4"/>
  <c r="G3268" i="4"/>
  <c r="J3268" i="4"/>
  <c r="H3268" i="4"/>
  <c r="F3268" i="4"/>
  <c r="E3268" i="4"/>
  <c r="AB3270" i="4"/>
  <c r="U3270" i="4"/>
  <c r="T3270" i="4"/>
  <c r="S3270" i="4"/>
  <c r="Q3270" i="4"/>
  <c r="R3270" i="4"/>
  <c r="P3270" i="4"/>
  <c r="N3270" i="4"/>
  <c r="L3270" i="4"/>
  <c r="O3270" i="4"/>
  <c r="I3270" i="4"/>
  <c r="M3270" i="4"/>
  <c r="K3270" i="4"/>
  <c r="E3270" i="4"/>
  <c r="G3270" i="4"/>
  <c r="J3270" i="4"/>
  <c r="H3270" i="4"/>
  <c r="F3270" i="4"/>
  <c r="AB3272" i="4"/>
  <c r="U3272" i="4"/>
  <c r="T3272" i="4"/>
  <c r="S3272" i="4"/>
  <c r="Q3272" i="4"/>
  <c r="R3272" i="4"/>
  <c r="O3272" i="4"/>
  <c r="P3272" i="4"/>
  <c r="N3272" i="4"/>
  <c r="L3272" i="4"/>
  <c r="M3272" i="4"/>
  <c r="K3272" i="4"/>
  <c r="I3272" i="4"/>
  <c r="G3272" i="4"/>
  <c r="J3272" i="4"/>
  <c r="H3272" i="4"/>
  <c r="F3272" i="4"/>
  <c r="E3272" i="4"/>
  <c r="AB3274" i="4"/>
  <c r="U3274" i="4"/>
  <c r="T3274" i="4"/>
  <c r="S3274" i="4"/>
  <c r="Q3274" i="4"/>
  <c r="R3274" i="4"/>
  <c r="P3274" i="4"/>
  <c r="N3274" i="4"/>
  <c r="L3274" i="4"/>
  <c r="O3274" i="4"/>
  <c r="I3274" i="4"/>
  <c r="M3274" i="4"/>
  <c r="K3274" i="4"/>
  <c r="E3274" i="4"/>
  <c r="G3274" i="4"/>
  <c r="J3274" i="4"/>
  <c r="H3274" i="4"/>
  <c r="F3274" i="4"/>
  <c r="AB3276" i="4"/>
  <c r="U3276" i="4"/>
  <c r="T3276" i="4"/>
  <c r="S3276" i="4"/>
  <c r="Q3276" i="4"/>
  <c r="R3276" i="4"/>
  <c r="O3276" i="4"/>
  <c r="P3276" i="4"/>
  <c r="N3276" i="4"/>
  <c r="L3276" i="4"/>
  <c r="M3276" i="4"/>
  <c r="K3276" i="4"/>
  <c r="I3276" i="4"/>
  <c r="G3276" i="4"/>
  <c r="J3276" i="4"/>
  <c r="H3276" i="4"/>
  <c r="F3276" i="4"/>
  <c r="E3276" i="4"/>
  <c r="AB3278" i="4"/>
  <c r="U3278" i="4"/>
  <c r="T3278" i="4"/>
  <c r="S3278" i="4"/>
  <c r="Q3278" i="4"/>
  <c r="R3278" i="4"/>
  <c r="P3278" i="4"/>
  <c r="N3278" i="4"/>
  <c r="L3278" i="4"/>
  <c r="O3278" i="4"/>
  <c r="I3278" i="4"/>
  <c r="M3278" i="4"/>
  <c r="K3278" i="4"/>
  <c r="E3278" i="4"/>
  <c r="G3278" i="4"/>
  <c r="J3278" i="4"/>
  <c r="H3278" i="4"/>
  <c r="F3278" i="4"/>
  <c r="AB3280" i="4"/>
  <c r="U3280" i="4"/>
  <c r="T3280" i="4"/>
  <c r="S3280" i="4"/>
  <c r="Q3280" i="4"/>
  <c r="R3280" i="4"/>
  <c r="O3280" i="4"/>
  <c r="P3280" i="4"/>
  <c r="N3280" i="4"/>
  <c r="L3280" i="4"/>
  <c r="M3280" i="4"/>
  <c r="K3280" i="4"/>
  <c r="I3280" i="4"/>
  <c r="G3280" i="4"/>
  <c r="J3280" i="4"/>
  <c r="H3280" i="4"/>
  <c r="F3280" i="4"/>
  <c r="E3280" i="4"/>
  <c r="AB3282" i="4"/>
  <c r="U3282" i="4"/>
  <c r="T3282" i="4"/>
  <c r="S3282" i="4"/>
  <c r="Q3282" i="4"/>
  <c r="R3282" i="4"/>
  <c r="P3282" i="4"/>
  <c r="N3282" i="4"/>
  <c r="L3282" i="4"/>
  <c r="O3282" i="4"/>
  <c r="I3282" i="4"/>
  <c r="M3282" i="4"/>
  <c r="K3282" i="4"/>
  <c r="E3282" i="4"/>
  <c r="G3282" i="4"/>
  <c r="J3282" i="4"/>
  <c r="H3282" i="4"/>
  <c r="F3282" i="4"/>
  <c r="AB3284" i="4"/>
  <c r="U3284" i="4"/>
  <c r="T3284" i="4"/>
  <c r="S3284" i="4"/>
  <c r="Q3284" i="4"/>
  <c r="R3284" i="4"/>
  <c r="O3284" i="4"/>
  <c r="P3284" i="4"/>
  <c r="N3284" i="4"/>
  <c r="L3284" i="4"/>
  <c r="M3284" i="4"/>
  <c r="K3284" i="4"/>
  <c r="I3284" i="4"/>
  <c r="G3284" i="4"/>
  <c r="J3284" i="4"/>
  <c r="H3284" i="4"/>
  <c r="F3284" i="4"/>
  <c r="E3284" i="4"/>
  <c r="AB3286" i="4"/>
  <c r="U3286" i="4"/>
  <c r="T3286" i="4"/>
  <c r="S3286" i="4"/>
  <c r="Q3286" i="4"/>
  <c r="R3286" i="4"/>
  <c r="P3286" i="4"/>
  <c r="N3286" i="4"/>
  <c r="L3286" i="4"/>
  <c r="O3286" i="4"/>
  <c r="I3286" i="4"/>
  <c r="M3286" i="4"/>
  <c r="K3286" i="4"/>
  <c r="E3286" i="4"/>
  <c r="G3286" i="4"/>
  <c r="J3286" i="4"/>
  <c r="H3286" i="4"/>
  <c r="F3286" i="4"/>
  <c r="AB3288" i="4"/>
  <c r="U3288" i="4"/>
  <c r="T3288" i="4"/>
  <c r="S3288" i="4"/>
  <c r="Q3288" i="4"/>
  <c r="R3288" i="4"/>
  <c r="O3288" i="4"/>
  <c r="P3288" i="4"/>
  <c r="N3288" i="4"/>
  <c r="L3288" i="4"/>
  <c r="M3288" i="4"/>
  <c r="K3288" i="4"/>
  <c r="I3288" i="4"/>
  <c r="G3288" i="4"/>
  <c r="J3288" i="4"/>
  <c r="H3288" i="4"/>
  <c r="F3288" i="4"/>
  <c r="E3288" i="4"/>
  <c r="AB3290" i="4"/>
  <c r="U3290" i="4"/>
  <c r="T3290" i="4"/>
  <c r="S3290" i="4"/>
  <c r="Q3290" i="4"/>
  <c r="R3290" i="4"/>
  <c r="P3290" i="4"/>
  <c r="N3290" i="4"/>
  <c r="L3290" i="4"/>
  <c r="O3290" i="4"/>
  <c r="I3290" i="4"/>
  <c r="M3290" i="4"/>
  <c r="K3290" i="4"/>
  <c r="E3290" i="4"/>
  <c r="G3290" i="4"/>
  <c r="J3290" i="4"/>
  <c r="H3290" i="4"/>
  <c r="F3290" i="4"/>
  <c r="AB3292" i="4"/>
  <c r="U3292" i="4"/>
  <c r="T3292" i="4"/>
  <c r="S3292" i="4"/>
  <c r="Q3292" i="4"/>
  <c r="R3292" i="4"/>
  <c r="O3292" i="4"/>
  <c r="P3292" i="4"/>
  <c r="N3292" i="4"/>
  <c r="L3292" i="4"/>
  <c r="M3292" i="4"/>
  <c r="K3292" i="4"/>
  <c r="I3292" i="4"/>
  <c r="G3292" i="4"/>
  <c r="J3292" i="4"/>
  <c r="H3292" i="4"/>
  <c r="F3292" i="4"/>
  <c r="E3292" i="4"/>
  <c r="AB3294" i="4"/>
  <c r="U3294" i="4"/>
  <c r="T3294" i="4"/>
  <c r="S3294" i="4"/>
  <c r="Q3294" i="4"/>
  <c r="R3294" i="4"/>
  <c r="P3294" i="4"/>
  <c r="N3294" i="4"/>
  <c r="L3294" i="4"/>
  <c r="O3294" i="4"/>
  <c r="I3294" i="4"/>
  <c r="M3294" i="4"/>
  <c r="K3294" i="4"/>
  <c r="E3294" i="4"/>
  <c r="G3294" i="4"/>
  <c r="J3294" i="4"/>
  <c r="H3294" i="4"/>
  <c r="F3294" i="4"/>
  <c r="AB3296" i="4"/>
  <c r="U3296" i="4"/>
  <c r="T3296" i="4"/>
  <c r="S3296" i="4"/>
  <c r="Q3296" i="4"/>
  <c r="R3296" i="4"/>
  <c r="O3296" i="4"/>
  <c r="P3296" i="4"/>
  <c r="N3296" i="4"/>
  <c r="L3296" i="4"/>
  <c r="M3296" i="4"/>
  <c r="K3296" i="4"/>
  <c r="I3296" i="4"/>
  <c r="G3296" i="4"/>
  <c r="J3296" i="4"/>
  <c r="H3296" i="4"/>
  <c r="F3296" i="4"/>
  <c r="E3296" i="4"/>
  <c r="AB3298" i="4"/>
  <c r="U3298" i="4"/>
  <c r="T3298" i="4"/>
  <c r="S3298" i="4"/>
  <c r="Q3298" i="4"/>
  <c r="R3298" i="4"/>
  <c r="P3298" i="4"/>
  <c r="N3298" i="4"/>
  <c r="L3298" i="4"/>
  <c r="O3298" i="4"/>
  <c r="I3298" i="4"/>
  <c r="M3298" i="4"/>
  <c r="K3298" i="4"/>
  <c r="E3298" i="4"/>
  <c r="G3298" i="4"/>
  <c r="J3298" i="4"/>
  <c r="H3298" i="4"/>
  <c r="F3298" i="4"/>
  <c r="AB3300" i="4"/>
  <c r="U3300" i="4"/>
  <c r="T3300" i="4"/>
  <c r="S3300" i="4"/>
  <c r="Q3300" i="4"/>
  <c r="R3300" i="4"/>
  <c r="O3300" i="4"/>
  <c r="P3300" i="4"/>
  <c r="N3300" i="4"/>
  <c r="L3300" i="4"/>
  <c r="M3300" i="4"/>
  <c r="K3300" i="4"/>
  <c r="I3300" i="4"/>
  <c r="G3300" i="4"/>
  <c r="J3300" i="4"/>
  <c r="H3300" i="4"/>
  <c r="F3300" i="4"/>
  <c r="E3300" i="4"/>
  <c r="AB3302" i="4"/>
  <c r="U3302" i="4"/>
  <c r="T3302" i="4"/>
  <c r="S3302" i="4"/>
  <c r="Q3302" i="4"/>
  <c r="R3302" i="4"/>
  <c r="P3302" i="4"/>
  <c r="N3302" i="4"/>
  <c r="L3302" i="4"/>
  <c r="O3302" i="4"/>
  <c r="I3302" i="4"/>
  <c r="M3302" i="4"/>
  <c r="K3302" i="4"/>
  <c r="E3302" i="4"/>
  <c r="G3302" i="4"/>
  <c r="J3302" i="4"/>
  <c r="H3302" i="4"/>
  <c r="F3302" i="4"/>
  <c r="AB3304" i="4"/>
  <c r="U3304" i="4"/>
  <c r="T3304" i="4"/>
  <c r="S3304" i="4"/>
  <c r="Q3304" i="4"/>
  <c r="R3304" i="4"/>
  <c r="O3304" i="4"/>
  <c r="P3304" i="4"/>
  <c r="N3304" i="4"/>
  <c r="L3304" i="4"/>
  <c r="M3304" i="4"/>
  <c r="K3304" i="4"/>
  <c r="I3304" i="4"/>
  <c r="G3304" i="4"/>
  <c r="J3304" i="4"/>
  <c r="H3304" i="4"/>
  <c r="F3304" i="4"/>
  <c r="E3304" i="4"/>
  <c r="AB3306" i="4"/>
  <c r="U3306" i="4"/>
  <c r="T3306" i="4"/>
  <c r="S3306" i="4"/>
  <c r="Q3306" i="4"/>
  <c r="R3306" i="4"/>
  <c r="P3306" i="4"/>
  <c r="N3306" i="4"/>
  <c r="L3306" i="4"/>
  <c r="O3306" i="4"/>
  <c r="I3306" i="4"/>
  <c r="M3306" i="4"/>
  <c r="K3306" i="4"/>
  <c r="E3306" i="4"/>
  <c r="G3306" i="4"/>
  <c r="J3306" i="4"/>
  <c r="H3306" i="4"/>
  <c r="F3306" i="4"/>
  <c r="AB3308" i="4"/>
  <c r="U3308" i="4"/>
  <c r="T3308" i="4"/>
  <c r="S3308" i="4"/>
  <c r="Q3308" i="4"/>
  <c r="R3308" i="4"/>
  <c r="O3308" i="4"/>
  <c r="P3308" i="4"/>
  <c r="N3308" i="4"/>
  <c r="L3308" i="4"/>
  <c r="M3308" i="4"/>
  <c r="K3308" i="4"/>
  <c r="I3308" i="4"/>
  <c r="G3308" i="4"/>
  <c r="J3308" i="4"/>
  <c r="H3308" i="4"/>
  <c r="F3308" i="4"/>
  <c r="E3308" i="4"/>
  <c r="AB3310" i="4"/>
  <c r="U3310" i="4"/>
  <c r="T3310" i="4"/>
  <c r="S3310" i="4"/>
  <c r="Q3310" i="4"/>
  <c r="R3310" i="4"/>
  <c r="P3310" i="4"/>
  <c r="N3310" i="4"/>
  <c r="L3310" i="4"/>
  <c r="O3310" i="4"/>
  <c r="I3310" i="4"/>
  <c r="M3310" i="4"/>
  <c r="K3310" i="4"/>
  <c r="E3310" i="4"/>
  <c r="G3310" i="4"/>
  <c r="J3310" i="4"/>
  <c r="H3310" i="4"/>
  <c r="F3310" i="4"/>
  <c r="AB3312" i="4"/>
  <c r="U3312" i="4"/>
  <c r="T3312" i="4"/>
  <c r="S3312" i="4"/>
  <c r="Q3312" i="4"/>
  <c r="R3312" i="4"/>
  <c r="O3312" i="4"/>
  <c r="P3312" i="4"/>
  <c r="N3312" i="4"/>
  <c r="L3312" i="4"/>
  <c r="M3312" i="4"/>
  <c r="K3312" i="4"/>
  <c r="I3312" i="4"/>
  <c r="G3312" i="4"/>
  <c r="J3312" i="4"/>
  <c r="H3312" i="4"/>
  <c r="F3312" i="4"/>
  <c r="E3312" i="4"/>
  <c r="AB3314" i="4"/>
  <c r="U3314" i="4"/>
  <c r="T3314" i="4"/>
  <c r="S3314" i="4"/>
  <c r="Q3314" i="4"/>
  <c r="R3314" i="4"/>
  <c r="P3314" i="4"/>
  <c r="N3314" i="4"/>
  <c r="L3314" i="4"/>
  <c r="O3314" i="4"/>
  <c r="I3314" i="4"/>
  <c r="M3314" i="4"/>
  <c r="K3314" i="4"/>
  <c r="E3314" i="4"/>
  <c r="G3314" i="4"/>
  <c r="J3314" i="4"/>
  <c r="H3314" i="4"/>
  <c r="F3314" i="4"/>
  <c r="AB3316" i="4"/>
  <c r="U3316" i="4"/>
  <c r="T3316" i="4"/>
  <c r="S3316" i="4"/>
  <c r="Q3316" i="4"/>
  <c r="R3316" i="4"/>
  <c r="O3316" i="4"/>
  <c r="P3316" i="4"/>
  <c r="N3316" i="4"/>
  <c r="L3316" i="4"/>
  <c r="M3316" i="4"/>
  <c r="K3316" i="4"/>
  <c r="I3316" i="4"/>
  <c r="G3316" i="4"/>
  <c r="J3316" i="4"/>
  <c r="H3316" i="4"/>
  <c r="F3316" i="4"/>
  <c r="E3316" i="4"/>
  <c r="AB3318" i="4"/>
  <c r="U3318" i="4"/>
  <c r="T3318" i="4"/>
  <c r="S3318" i="4"/>
  <c r="Q3318" i="4"/>
  <c r="R3318" i="4"/>
  <c r="P3318" i="4"/>
  <c r="N3318" i="4"/>
  <c r="L3318" i="4"/>
  <c r="O3318" i="4"/>
  <c r="I3318" i="4"/>
  <c r="M3318" i="4"/>
  <c r="K3318" i="4"/>
  <c r="E3318" i="4"/>
  <c r="G3318" i="4"/>
  <c r="J3318" i="4"/>
  <c r="H3318" i="4"/>
  <c r="F3318" i="4"/>
  <c r="AB3320" i="4"/>
  <c r="U3320" i="4"/>
  <c r="T3320" i="4"/>
  <c r="S3320" i="4"/>
  <c r="Q3320" i="4"/>
  <c r="R3320" i="4"/>
  <c r="O3320" i="4"/>
  <c r="P3320" i="4"/>
  <c r="N3320" i="4"/>
  <c r="L3320" i="4"/>
  <c r="M3320" i="4"/>
  <c r="K3320" i="4"/>
  <c r="I3320" i="4"/>
  <c r="G3320" i="4"/>
  <c r="J3320" i="4"/>
  <c r="H3320" i="4"/>
  <c r="F3320" i="4"/>
  <c r="E3320" i="4"/>
  <c r="AB3322" i="4"/>
  <c r="U3322" i="4"/>
  <c r="T3322" i="4"/>
  <c r="S3322" i="4"/>
  <c r="Q3322" i="4"/>
  <c r="R3322" i="4"/>
  <c r="P3322" i="4"/>
  <c r="N3322" i="4"/>
  <c r="L3322" i="4"/>
  <c r="O3322" i="4"/>
  <c r="I3322" i="4"/>
  <c r="M3322" i="4"/>
  <c r="K3322" i="4"/>
  <c r="E3322" i="4"/>
  <c r="G3322" i="4"/>
  <c r="J3322" i="4"/>
  <c r="H3322" i="4"/>
  <c r="F3322" i="4"/>
  <c r="AB3324" i="4"/>
  <c r="U3324" i="4"/>
  <c r="T3324" i="4"/>
  <c r="S3324" i="4"/>
  <c r="Q3324" i="4"/>
  <c r="R3324" i="4"/>
  <c r="O3324" i="4"/>
  <c r="P3324" i="4"/>
  <c r="N3324" i="4"/>
  <c r="L3324" i="4"/>
  <c r="M3324" i="4"/>
  <c r="K3324" i="4"/>
  <c r="I3324" i="4"/>
  <c r="G3324" i="4"/>
  <c r="J3324" i="4"/>
  <c r="H3324" i="4"/>
  <c r="F3324" i="4"/>
  <c r="E3324" i="4"/>
  <c r="AB3326" i="4"/>
  <c r="U3326" i="4"/>
  <c r="T3326" i="4"/>
  <c r="S3326" i="4"/>
  <c r="Q3326" i="4"/>
  <c r="R3326" i="4"/>
  <c r="P3326" i="4"/>
  <c r="N3326" i="4"/>
  <c r="L3326" i="4"/>
  <c r="O3326" i="4"/>
  <c r="I3326" i="4"/>
  <c r="M3326" i="4"/>
  <c r="K3326" i="4"/>
  <c r="E3326" i="4"/>
  <c r="G3326" i="4"/>
  <c r="J3326" i="4"/>
  <c r="H3326" i="4"/>
  <c r="F3326" i="4"/>
  <c r="AB3328" i="4"/>
  <c r="U3328" i="4"/>
  <c r="T3328" i="4"/>
  <c r="S3328" i="4"/>
  <c r="Q3328" i="4"/>
  <c r="R3328" i="4"/>
  <c r="O3328" i="4"/>
  <c r="P3328" i="4"/>
  <c r="N3328" i="4"/>
  <c r="L3328" i="4"/>
  <c r="M3328" i="4"/>
  <c r="K3328" i="4"/>
  <c r="I3328" i="4"/>
  <c r="G3328" i="4"/>
  <c r="J3328" i="4"/>
  <c r="H3328" i="4"/>
  <c r="F3328" i="4"/>
  <c r="E3328" i="4"/>
  <c r="AB3330" i="4"/>
  <c r="U3330" i="4"/>
  <c r="T3330" i="4"/>
  <c r="S3330" i="4"/>
  <c r="Q3330" i="4"/>
  <c r="R3330" i="4"/>
  <c r="P3330" i="4"/>
  <c r="N3330" i="4"/>
  <c r="L3330" i="4"/>
  <c r="O3330" i="4"/>
  <c r="I3330" i="4"/>
  <c r="M3330" i="4"/>
  <c r="K3330" i="4"/>
  <c r="E3330" i="4"/>
  <c r="G3330" i="4"/>
  <c r="J3330" i="4"/>
  <c r="H3330" i="4"/>
  <c r="F3330" i="4"/>
  <c r="AB3332" i="4"/>
  <c r="U3332" i="4"/>
  <c r="T3332" i="4"/>
  <c r="S3332" i="4"/>
  <c r="Q3332" i="4"/>
  <c r="R3332" i="4"/>
  <c r="O3332" i="4"/>
  <c r="P3332" i="4"/>
  <c r="N3332" i="4"/>
  <c r="L3332" i="4"/>
  <c r="M3332" i="4"/>
  <c r="K3332" i="4"/>
  <c r="I3332" i="4"/>
  <c r="G3332" i="4"/>
  <c r="J3332" i="4"/>
  <c r="H3332" i="4"/>
  <c r="F3332" i="4"/>
  <c r="E3332" i="4"/>
  <c r="AB3334" i="4"/>
  <c r="U3334" i="4"/>
  <c r="T3334" i="4"/>
  <c r="S3334" i="4"/>
  <c r="Q3334" i="4"/>
  <c r="R3334" i="4"/>
  <c r="P3334" i="4"/>
  <c r="N3334" i="4"/>
  <c r="L3334" i="4"/>
  <c r="O3334" i="4"/>
  <c r="I3334" i="4"/>
  <c r="M3334" i="4"/>
  <c r="K3334" i="4"/>
  <c r="E3334" i="4"/>
  <c r="G3334" i="4"/>
  <c r="J3334" i="4"/>
  <c r="H3334" i="4"/>
  <c r="F3334" i="4"/>
  <c r="AB3336" i="4"/>
  <c r="U3336" i="4"/>
  <c r="T3336" i="4"/>
  <c r="S3336" i="4"/>
  <c r="Q3336" i="4"/>
  <c r="R3336" i="4"/>
  <c r="O3336" i="4"/>
  <c r="P3336" i="4"/>
  <c r="N3336" i="4"/>
  <c r="L3336" i="4"/>
  <c r="M3336" i="4"/>
  <c r="K3336" i="4"/>
  <c r="I3336" i="4"/>
  <c r="G3336" i="4"/>
  <c r="J3336" i="4"/>
  <c r="H3336" i="4"/>
  <c r="F3336" i="4"/>
  <c r="E3336" i="4"/>
  <c r="AB3338" i="4"/>
  <c r="U3338" i="4"/>
  <c r="T3338" i="4"/>
  <c r="S3338" i="4"/>
  <c r="Q3338" i="4"/>
  <c r="R3338" i="4"/>
  <c r="P3338" i="4"/>
  <c r="N3338" i="4"/>
  <c r="L3338" i="4"/>
  <c r="O3338" i="4"/>
  <c r="I3338" i="4"/>
  <c r="M3338" i="4"/>
  <c r="K3338" i="4"/>
  <c r="E3338" i="4"/>
  <c r="G3338" i="4"/>
  <c r="J3338" i="4"/>
  <c r="H3338" i="4"/>
  <c r="F3338" i="4"/>
  <c r="AB3340" i="4"/>
  <c r="U3340" i="4"/>
  <c r="T3340" i="4"/>
  <c r="S3340" i="4"/>
  <c r="Q3340" i="4"/>
  <c r="R3340" i="4"/>
  <c r="O3340" i="4"/>
  <c r="P3340" i="4"/>
  <c r="N3340" i="4"/>
  <c r="L3340" i="4"/>
  <c r="M3340" i="4"/>
  <c r="K3340" i="4"/>
  <c r="I3340" i="4"/>
  <c r="G3340" i="4"/>
  <c r="J3340" i="4"/>
  <c r="H3340" i="4"/>
  <c r="F3340" i="4"/>
  <c r="E3340" i="4"/>
  <c r="AB3342" i="4"/>
  <c r="U3342" i="4"/>
  <c r="T3342" i="4"/>
  <c r="S3342" i="4"/>
  <c r="Q3342" i="4"/>
  <c r="R3342" i="4"/>
  <c r="P3342" i="4"/>
  <c r="N3342" i="4"/>
  <c r="L3342" i="4"/>
  <c r="O3342" i="4"/>
  <c r="I3342" i="4"/>
  <c r="M3342" i="4"/>
  <c r="K3342" i="4"/>
  <c r="E3342" i="4"/>
  <c r="G3342" i="4"/>
  <c r="J3342" i="4"/>
  <c r="H3342" i="4"/>
  <c r="F3342" i="4"/>
  <c r="AB3344" i="4"/>
  <c r="U3344" i="4"/>
  <c r="T3344" i="4"/>
  <c r="S3344" i="4"/>
  <c r="Q3344" i="4"/>
  <c r="R3344" i="4"/>
  <c r="O3344" i="4"/>
  <c r="P3344" i="4"/>
  <c r="N3344" i="4"/>
  <c r="L3344" i="4"/>
  <c r="M3344" i="4"/>
  <c r="K3344" i="4"/>
  <c r="I3344" i="4"/>
  <c r="G3344" i="4"/>
  <c r="J3344" i="4"/>
  <c r="H3344" i="4"/>
  <c r="F3344" i="4"/>
  <c r="E3344" i="4"/>
  <c r="AB3346" i="4"/>
  <c r="U3346" i="4"/>
  <c r="T3346" i="4"/>
  <c r="S3346" i="4"/>
  <c r="Q3346" i="4"/>
  <c r="R3346" i="4"/>
  <c r="P3346" i="4"/>
  <c r="N3346" i="4"/>
  <c r="L3346" i="4"/>
  <c r="O3346" i="4"/>
  <c r="I3346" i="4"/>
  <c r="M3346" i="4"/>
  <c r="K3346" i="4"/>
  <c r="E3346" i="4"/>
  <c r="G3346" i="4"/>
  <c r="J3346" i="4"/>
  <c r="H3346" i="4"/>
  <c r="F3346" i="4"/>
  <c r="AB3348" i="4"/>
  <c r="U3348" i="4"/>
  <c r="T3348" i="4"/>
  <c r="S3348" i="4"/>
  <c r="Q3348" i="4"/>
  <c r="R3348" i="4"/>
  <c r="O3348" i="4"/>
  <c r="P3348" i="4"/>
  <c r="N3348" i="4"/>
  <c r="L3348" i="4"/>
  <c r="M3348" i="4"/>
  <c r="K3348" i="4"/>
  <c r="I3348" i="4"/>
  <c r="G3348" i="4"/>
  <c r="J3348" i="4"/>
  <c r="H3348" i="4"/>
  <c r="F3348" i="4"/>
  <c r="E3348" i="4"/>
  <c r="AB3350" i="4"/>
  <c r="U3350" i="4"/>
  <c r="T3350" i="4"/>
  <c r="S3350" i="4"/>
  <c r="Q3350" i="4"/>
  <c r="R3350" i="4"/>
  <c r="P3350" i="4"/>
  <c r="N3350" i="4"/>
  <c r="L3350" i="4"/>
  <c r="O3350" i="4"/>
  <c r="I3350" i="4"/>
  <c r="M3350" i="4"/>
  <c r="K3350" i="4"/>
  <c r="E3350" i="4"/>
  <c r="G3350" i="4"/>
  <c r="J3350" i="4"/>
  <c r="H3350" i="4"/>
  <c r="F3350" i="4"/>
  <c r="AB3352" i="4"/>
  <c r="U3352" i="4"/>
  <c r="T3352" i="4"/>
  <c r="S3352" i="4"/>
  <c r="Q3352" i="4"/>
  <c r="R3352" i="4"/>
  <c r="O3352" i="4"/>
  <c r="P3352" i="4"/>
  <c r="N3352" i="4"/>
  <c r="L3352" i="4"/>
  <c r="M3352" i="4"/>
  <c r="K3352" i="4"/>
  <c r="I3352" i="4"/>
  <c r="G3352" i="4"/>
  <c r="J3352" i="4"/>
  <c r="H3352" i="4"/>
  <c r="F3352" i="4"/>
  <c r="E3352" i="4"/>
  <c r="AB3354" i="4"/>
  <c r="U3354" i="4"/>
  <c r="T3354" i="4"/>
  <c r="S3354" i="4"/>
  <c r="Q3354" i="4"/>
  <c r="R3354" i="4"/>
  <c r="P3354" i="4"/>
  <c r="N3354" i="4"/>
  <c r="L3354" i="4"/>
  <c r="O3354" i="4"/>
  <c r="I3354" i="4"/>
  <c r="M3354" i="4"/>
  <c r="K3354" i="4"/>
  <c r="E3354" i="4"/>
  <c r="G3354" i="4"/>
  <c r="J3354" i="4"/>
  <c r="H3354" i="4"/>
  <c r="F3354" i="4"/>
  <c r="AB3356" i="4"/>
  <c r="U3356" i="4"/>
  <c r="T3356" i="4"/>
  <c r="S3356" i="4"/>
  <c r="Q3356" i="4"/>
  <c r="R3356" i="4"/>
  <c r="O3356" i="4"/>
  <c r="P3356" i="4"/>
  <c r="N3356" i="4"/>
  <c r="L3356" i="4"/>
  <c r="M3356" i="4"/>
  <c r="K3356" i="4"/>
  <c r="I3356" i="4"/>
  <c r="G3356" i="4"/>
  <c r="J3356" i="4"/>
  <c r="H3356" i="4"/>
  <c r="F3356" i="4"/>
  <c r="E3356" i="4"/>
  <c r="AB3358" i="4"/>
  <c r="U3358" i="4"/>
  <c r="T3358" i="4"/>
  <c r="S3358" i="4"/>
  <c r="Q3358" i="4"/>
  <c r="R3358" i="4"/>
  <c r="P3358" i="4"/>
  <c r="N3358" i="4"/>
  <c r="L3358" i="4"/>
  <c r="O3358" i="4"/>
  <c r="I3358" i="4"/>
  <c r="M3358" i="4"/>
  <c r="K3358" i="4"/>
  <c r="E3358" i="4"/>
  <c r="G3358" i="4"/>
  <c r="J3358" i="4"/>
  <c r="H3358" i="4"/>
  <c r="F3358" i="4"/>
  <c r="AB3360" i="4"/>
  <c r="U3360" i="4"/>
  <c r="T3360" i="4"/>
  <c r="S3360" i="4"/>
  <c r="Q3360" i="4"/>
  <c r="R3360" i="4"/>
  <c r="O3360" i="4"/>
  <c r="P3360" i="4"/>
  <c r="N3360" i="4"/>
  <c r="L3360" i="4"/>
  <c r="M3360" i="4"/>
  <c r="K3360" i="4"/>
  <c r="I3360" i="4"/>
  <c r="G3360" i="4"/>
  <c r="J3360" i="4"/>
  <c r="H3360" i="4"/>
  <c r="F3360" i="4"/>
  <c r="E3360" i="4"/>
  <c r="AB3362" i="4"/>
  <c r="U3362" i="4"/>
  <c r="T3362" i="4"/>
  <c r="S3362" i="4"/>
  <c r="Q3362" i="4"/>
  <c r="R3362" i="4"/>
  <c r="P3362" i="4"/>
  <c r="N3362" i="4"/>
  <c r="L3362" i="4"/>
  <c r="O3362" i="4"/>
  <c r="I3362" i="4"/>
  <c r="M3362" i="4"/>
  <c r="K3362" i="4"/>
  <c r="E3362" i="4"/>
  <c r="G3362" i="4"/>
  <c r="J3362" i="4"/>
  <c r="H3362" i="4"/>
  <c r="F3362" i="4"/>
  <c r="AB3364" i="4"/>
  <c r="U3364" i="4"/>
  <c r="T3364" i="4"/>
  <c r="S3364" i="4"/>
  <c r="Q3364" i="4"/>
  <c r="R3364" i="4"/>
  <c r="O3364" i="4"/>
  <c r="P3364" i="4"/>
  <c r="N3364" i="4"/>
  <c r="L3364" i="4"/>
  <c r="M3364" i="4"/>
  <c r="K3364" i="4"/>
  <c r="I3364" i="4"/>
  <c r="G3364" i="4"/>
  <c r="J3364" i="4"/>
  <c r="H3364" i="4"/>
  <c r="F3364" i="4"/>
  <c r="E3364" i="4"/>
  <c r="AB3366" i="4"/>
  <c r="U3366" i="4"/>
  <c r="T3366" i="4"/>
  <c r="S3366" i="4"/>
  <c r="Q3366" i="4"/>
  <c r="R3366" i="4"/>
  <c r="P3366" i="4"/>
  <c r="N3366" i="4"/>
  <c r="L3366" i="4"/>
  <c r="O3366" i="4"/>
  <c r="I3366" i="4"/>
  <c r="M3366" i="4"/>
  <c r="K3366" i="4"/>
  <c r="E3366" i="4"/>
  <c r="G3366" i="4"/>
  <c r="J3366" i="4"/>
  <c r="H3366" i="4"/>
  <c r="F3366" i="4"/>
  <c r="AB3368" i="4"/>
  <c r="U3368" i="4"/>
  <c r="T3368" i="4"/>
  <c r="S3368" i="4"/>
  <c r="Q3368" i="4"/>
  <c r="R3368" i="4"/>
  <c r="O3368" i="4"/>
  <c r="P3368" i="4"/>
  <c r="N3368" i="4"/>
  <c r="L3368" i="4"/>
  <c r="M3368" i="4"/>
  <c r="K3368" i="4"/>
  <c r="I3368" i="4"/>
  <c r="G3368" i="4"/>
  <c r="J3368" i="4"/>
  <c r="H3368" i="4"/>
  <c r="F3368" i="4"/>
  <c r="E3368" i="4"/>
  <c r="AB3370" i="4"/>
  <c r="U3370" i="4"/>
  <c r="T3370" i="4"/>
  <c r="S3370" i="4"/>
  <c r="Q3370" i="4"/>
  <c r="R3370" i="4"/>
  <c r="P3370" i="4"/>
  <c r="N3370" i="4"/>
  <c r="L3370" i="4"/>
  <c r="O3370" i="4"/>
  <c r="I3370" i="4"/>
  <c r="M3370" i="4"/>
  <c r="K3370" i="4"/>
  <c r="E3370" i="4"/>
  <c r="G3370" i="4"/>
  <c r="J3370" i="4"/>
  <c r="H3370" i="4"/>
  <c r="F3370" i="4"/>
  <c r="AB3372" i="4"/>
  <c r="U3372" i="4"/>
  <c r="T3372" i="4"/>
  <c r="S3372" i="4"/>
  <c r="Q3372" i="4"/>
  <c r="R3372" i="4"/>
  <c r="O3372" i="4"/>
  <c r="P3372" i="4"/>
  <c r="N3372" i="4"/>
  <c r="L3372" i="4"/>
  <c r="M3372" i="4"/>
  <c r="K3372" i="4"/>
  <c r="I3372" i="4"/>
  <c r="G3372" i="4"/>
  <c r="J3372" i="4"/>
  <c r="H3372" i="4"/>
  <c r="F3372" i="4"/>
  <c r="E3372" i="4"/>
  <c r="AB3374" i="4"/>
  <c r="U3374" i="4"/>
  <c r="T3374" i="4"/>
  <c r="S3374" i="4"/>
  <c r="Q3374" i="4"/>
  <c r="R3374" i="4"/>
  <c r="P3374" i="4"/>
  <c r="N3374" i="4"/>
  <c r="L3374" i="4"/>
  <c r="O3374" i="4"/>
  <c r="I3374" i="4"/>
  <c r="M3374" i="4"/>
  <c r="K3374" i="4"/>
  <c r="E3374" i="4"/>
  <c r="G3374" i="4"/>
  <c r="J3374" i="4"/>
  <c r="H3374" i="4"/>
  <c r="F3374" i="4"/>
  <c r="AB3376" i="4"/>
  <c r="U3376" i="4"/>
  <c r="T3376" i="4"/>
  <c r="S3376" i="4"/>
  <c r="Q3376" i="4"/>
  <c r="R3376" i="4"/>
  <c r="O3376" i="4"/>
  <c r="P3376" i="4"/>
  <c r="N3376" i="4"/>
  <c r="L3376" i="4"/>
  <c r="M3376" i="4"/>
  <c r="K3376" i="4"/>
  <c r="I3376" i="4"/>
  <c r="G3376" i="4"/>
  <c r="J3376" i="4"/>
  <c r="H3376" i="4"/>
  <c r="F3376" i="4"/>
  <c r="E3376" i="4"/>
  <c r="AB3378" i="4"/>
  <c r="U3378" i="4"/>
  <c r="T3378" i="4"/>
  <c r="S3378" i="4"/>
  <c r="Q3378" i="4"/>
  <c r="R3378" i="4"/>
  <c r="P3378" i="4"/>
  <c r="N3378" i="4"/>
  <c r="L3378" i="4"/>
  <c r="O3378" i="4"/>
  <c r="I3378" i="4"/>
  <c r="M3378" i="4"/>
  <c r="K3378" i="4"/>
  <c r="E3378" i="4"/>
  <c r="G3378" i="4"/>
  <c r="J3378" i="4"/>
  <c r="H3378" i="4"/>
  <c r="F3378" i="4"/>
  <c r="AB3380" i="4"/>
  <c r="U3380" i="4"/>
  <c r="T3380" i="4"/>
  <c r="S3380" i="4"/>
  <c r="Q3380" i="4"/>
  <c r="R3380" i="4"/>
  <c r="O3380" i="4"/>
  <c r="P3380" i="4"/>
  <c r="N3380" i="4"/>
  <c r="L3380" i="4"/>
  <c r="M3380" i="4"/>
  <c r="K3380" i="4"/>
  <c r="I3380" i="4"/>
  <c r="G3380" i="4"/>
  <c r="J3380" i="4"/>
  <c r="H3380" i="4"/>
  <c r="F3380" i="4"/>
  <c r="E3380" i="4"/>
  <c r="AB3382" i="4"/>
  <c r="U3382" i="4"/>
  <c r="T3382" i="4"/>
  <c r="S3382" i="4"/>
  <c r="Q3382" i="4"/>
  <c r="R3382" i="4"/>
  <c r="P3382" i="4"/>
  <c r="N3382" i="4"/>
  <c r="L3382" i="4"/>
  <c r="O3382" i="4"/>
  <c r="I3382" i="4"/>
  <c r="M3382" i="4"/>
  <c r="K3382" i="4"/>
  <c r="E3382" i="4"/>
  <c r="G3382" i="4"/>
  <c r="J3382" i="4"/>
  <c r="H3382" i="4"/>
  <c r="F3382" i="4"/>
  <c r="AB3384" i="4"/>
  <c r="U3384" i="4"/>
  <c r="T3384" i="4"/>
  <c r="S3384" i="4"/>
  <c r="Q3384" i="4"/>
  <c r="R3384" i="4"/>
  <c r="O3384" i="4"/>
  <c r="P3384" i="4"/>
  <c r="N3384" i="4"/>
  <c r="L3384" i="4"/>
  <c r="M3384" i="4"/>
  <c r="K3384" i="4"/>
  <c r="I3384" i="4"/>
  <c r="G3384" i="4"/>
  <c r="J3384" i="4"/>
  <c r="H3384" i="4"/>
  <c r="F3384" i="4"/>
  <c r="E3384" i="4"/>
  <c r="AB3386" i="4"/>
  <c r="U3386" i="4"/>
  <c r="T3386" i="4"/>
  <c r="S3386" i="4"/>
  <c r="Q3386" i="4"/>
  <c r="R3386" i="4"/>
  <c r="P3386" i="4"/>
  <c r="N3386" i="4"/>
  <c r="L3386" i="4"/>
  <c r="O3386" i="4"/>
  <c r="I3386" i="4"/>
  <c r="M3386" i="4"/>
  <c r="K3386" i="4"/>
  <c r="E3386" i="4"/>
  <c r="G3386" i="4"/>
  <c r="J3386" i="4"/>
  <c r="H3386" i="4"/>
  <c r="F3386" i="4"/>
  <c r="AB3388" i="4"/>
  <c r="U3388" i="4"/>
  <c r="T3388" i="4"/>
  <c r="S3388" i="4"/>
  <c r="Q3388" i="4"/>
  <c r="R3388" i="4"/>
  <c r="O3388" i="4"/>
  <c r="P3388" i="4"/>
  <c r="N3388" i="4"/>
  <c r="L3388" i="4"/>
  <c r="M3388" i="4"/>
  <c r="K3388" i="4"/>
  <c r="I3388" i="4"/>
  <c r="G3388" i="4"/>
  <c r="J3388" i="4"/>
  <c r="H3388" i="4"/>
  <c r="F3388" i="4"/>
  <c r="E3388" i="4"/>
  <c r="AB3390" i="4"/>
  <c r="U3390" i="4"/>
  <c r="T3390" i="4"/>
  <c r="S3390" i="4"/>
  <c r="Q3390" i="4"/>
  <c r="R3390" i="4"/>
  <c r="P3390" i="4"/>
  <c r="N3390" i="4"/>
  <c r="L3390" i="4"/>
  <c r="O3390" i="4"/>
  <c r="I3390" i="4"/>
  <c r="M3390" i="4"/>
  <c r="K3390" i="4"/>
  <c r="E3390" i="4"/>
  <c r="G3390" i="4"/>
  <c r="J3390" i="4"/>
  <c r="H3390" i="4"/>
  <c r="F3390" i="4"/>
  <c r="AB3392" i="4"/>
  <c r="U3392" i="4"/>
  <c r="T3392" i="4"/>
  <c r="S3392" i="4"/>
  <c r="Q3392" i="4"/>
  <c r="R3392" i="4"/>
  <c r="O3392" i="4"/>
  <c r="P3392" i="4"/>
  <c r="N3392" i="4"/>
  <c r="L3392" i="4"/>
  <c r="M3392" i="4"/>
  <c r="K3392" i="4"/>
  <c r="I3392" i="4"/>
  <c r="G3392" i="4"/>
  <c r="J3392" i="4"/>
  <c r="H3392" i="4"/>
  <c r="F3392" i="4"/>
  <c r="E3392" i="4"/>
  <c r="AB3394" i="4"/>
  <c r="U3394" i="4"/>
  <c r="T3394" i="4"/>
  <c r="S3394" i="4"/>
  <c r="Q3394" i="4"/>
  <c r="R3394" i="4"/>
  <c r="P3394" i="4"/>
  <c r="N3394" i="4"/>
  <c r="L3394" i="4"/>
  <c r="O3394" i="4"/>
  <c r="I3394" i="4"/>
  <c r="M3394" i="4"/>
  <c r="K3394" i="4"/>
  <c r="E3394" i="4"/>
  <c r="G3394" i="4"/>
  <c r="J3394" i="4"/>
  <c r="H3394" i="4"/>
  <c r="F3394" i="4"/>
  <c r="AB3396" i="4"/>
  <c r="U3396" i="4"/>
  <c r="T3396" i="4"/>
  <c r="S3396" i="4"/>
  <c r="Q3396" i="4"/>
  <c r="R3396" i="4"/>
  <c r="O3396" i="4"/>
  <c r="P3396" i="4"/>
  <c r="N3396" i="4"/>
  <c r="L3396" i="4"/>
  <c r="M3396" i="4"/>
  <c r="K3396" i="4"/>
  <c r="I3396" i="4"/>
  <c r="G3396" i="4"/>
  <c r="J3396" i="4"/>
  <c r="H3396" i="4"/>
  <c r="F3396" i="4"/>
  <c r="E3396" i="4"/>
  <c r="AB3398" i="4"/>
  <c r="U3398" i="4"/>
  <c r="T3398" i="4"/>
  <c r="S3398" i="4"/>
  <c r="Q3398" i="4"/>
  <c r="R3398" i="4"/>
  <c r="P3398" i="4"/>
  <c r="N3398" i="4"/>
  <c r="L3398" i="4"/>
  <c r="O3398" i="4"/>
  <c r="I3398" i="4"/>
  <c r="M3398" i="4"/>
  <c r="K3398" i="4"/>
  <c r="E3398" i="4"/>
  <c r="G3398" i="4"/>
  <c r="J3398" i="4"/>
  <c r="H3398" i="4"/>
  <c r="F3398" i="4"/>
  <c r="AB3400" i="4"/>
  <c r="U3400" i="4"/>
  <c r="T3400" i="4"/>
  <c r="S3400" i="4"/>
  <c r="Q3400" i="4"/>
  <c r="R3400" i="4"/>
  <c r="O3400" i="4"/>
  <c r="P3400" i="4"/>
  <c r="N3400" i="4"/>
  <c r="L3400" i="4"/>
  <c r="M3400" i="4"/>
  <c r="K3400" i="4"/>
  <c r="I3400" i="4"/>
  <c r="G3400" i="4"/>
  <c r="J3400" i="4"/>
  <c r="H3400" i="4"/>
  <c r="F3400" i="4"/>
  <c r="E3400" i="4"/>
  <c r="AB3402" i="4"/>
  <c r="U3402" i="4"/>
  <c r="T3402" i="4"/>
  <c r="S3402" i="4"/>
  <c r="Q3402" i="4"/>
  <c r="R3402" i="4"/>
  <c r="P3402" i="4"/>
  <c r="N3402" i="4"/>
  <c r="L3402" i="4"/>
  <c r="O3402" i="4"/>
  <c r="I3402" i="4"/>
  <c r="M3402" i="4"/>
  <c r="K3402" i="4"/>
  <c r="E3402" i="4"/>
  <c r="G3402" i="4"/>
  <c r="J3402" i="4"/>
  <c r="H3402" i="4"/>
  <c r="F3402" i="4"/>
  <c r="AB3404" i="4"/>
  <c r="U3404" i="4"/>
  <c r="T3404" i="4"/>
  <c r="S3404" i="4"/>
  <c r="Q3404" i="4"/>
  <c r="R3404" i="4"/>
  <c r="O3404" i="4"/>
  <c r="P3404" i="4"/>
  <c r="N3404" i="4"/>
  <c r="L3404" i="4"/>
  <c r="M3404" i="4"/>
  <c r="K3404" i="4"/>
  <c r="I3404" i="4"/>
  <c r="G3404" i="4"/>
  <c r="J3404" i="4"/>
  <c r="H3404" i="4"/>
  <c r="F3404" i="4"/>
  <c r="E3404" i="4"/>
  <c r="AB3406" i="4"/>
  <c r="U3406" i="4"/>
  <c r="T3406" i="4"/>
  <c r="S3406" i="4"/>
  <c r="Q3406" i="4"/>
  <c r="R3406" i="4"/>
  <c r="P3406" i="4"/>
  <c r="N3406" i="4"/>
  <c r="L3406" i="4"/>
  <c r="O3406" i="4"/>
  <c r="I3406" i="4"/>
  <c r="M3406" i="4"/>
  <c r="K3406" i="4"/>
  <c r="E3406" i="4"/>
  <c r="G3406" i="4"/>
  <c r="J3406" i="4"/>
  <c r="H3406" i="4"/>
  <c r="F3406" i="4"/>
  <c r="AB3408" i="4"/>
  <c r="U3408" i="4"/>
  <c r="T3408" i="4"/>
  <c r="S3408" i="4"/>
  <c r="Q3408" i="4"/>
  <c r="R3408" i="4"/>
  <c r="O3408" i="4"/>
  <c r="P3408" i="4"/>
  <c r="N3408" i="4"/>
  <c r="L3408" i="4"/>
  <c r="M3408" i="4"/>
  <c r="K3408" i="4"/>
  <c r="I3408" i="4"/>
  <c r="G3408" i="4"/>
  <c r="J3408" i="4"/>
  <c r="H3408" i="4"/>
  <c r="F3408" i="4"/>
  <c r="E3408" i="4"/>
  <c r="AB3410" i="4"/>
  <c r="U3410" i="4"/>
  <c r="T3410" i="4"/>
  <c r="S3410" i="4"/>
  <c r="Q3410" i="4"/>
  <c r="R3410" i="4"/>
  <c r="P3410" i="4"/>
  <c r="N3410" i="4"/>
  <c r="L3410" i="4"/>
  <c r="O3410" i="4"/>
  <c r="I3410" i="4"/>
  <c r="M3410" i="4"/>
  <c r="K3410" i="4"/>
  <c r="E3410" i="4"/>
  <c r="G3410" i="4"/>
  <c r="J3410" i="4"/>
  <c r="H3410" i="4"/>
  <c r="F3410" i="4"/>
  <c r="AB3412" i="4"/>
  <c r="U3412" i="4"/>
  <c r="T3412" i="4"/>
  <c r="S3412" i="4"/>
  <c r="Q3412" i="4"/>
  <c r="R3412" i="4"/>
  <c r="O3412" i="4"/>
  <c r="P3412" i="4"/>
  <c r="N3412" i="4"/>
  <c r="L3412" i="4"/>
  <c r="M3412" i="4"/>
  <c r="K3412" i="4"/>
  <c r="I3412" i="4"/>
  <c r="G3412" i="4"/>
  <c r="J3412" i="4"/>
  <c r="H3412" i="4"/>
  <c r="F3412" i="4"/>
  <c r="E3412" i="4"/>
  <c r="AB3414" i="4"/>
  <c r="U3414" i="4"/>
  <c r="T3414" i="4"/>
  <c r="S3414" i="4"/>
  <c r="Q3414" i="4"/>
  <c r="R3414" i="4"/>
  <c r="P3414" i="4"/>
  <c r="N3414" i="4"/>
  <c r="L3414" i="4"/>
  <c r="O3414" i="4"/>
  <c r="I3414" i="4"/>
  <c r="M3414" i="4"/>
  <c r="K3414" i="4"/>
  <c r="E3414" i="4"/>
  <c r="G3414" i="4"/>
  <c r="J3414" i="4"/>
  <c r="H3414" i="4"/>
  <c r="F3414" i="4"/>
  <c r="AB3416" i="4"/>
  <c r="U3416" i="4"/>
  <c r="T3416" i="4"/>
  <c r="S3416" i="4"/>
  <c r="Q3416" i="4"/>
  <c r="R3416" i="4"/>
  <c r="O3416" i="4"/>
  <c r="P3416" i="4"/>
  <c r="N3416" i="4"/>
  <c r="L3416" i="4"/>
  <c r="M3416" i="4"/>
  <c r="K3416" i="4"/>
  <c r="I3416" i="4"/>
  <c r="G3416" i="4"/>
  <c r="J3416" i="4"/>
  <c r="H3416" i="4"/>
  <c r="F3416" i="4"/>
  <c r="E3416" i="4"/>
  <c r="AB3418" i="4"/>
  <c r="U3418" i="4"/>
  <c r="T3418" i="4"/>
  <c r="S3418" i="4"/>
  <c r="Q3418" i="4"/>
  <c r="R3418" i="4"/>
  <c r="P3418" i="4"/>
  <c r="N3418" i="4"/>
  <c r="L3418" i="4"/>
  <c r="O3418" i="4"/>
  <c r="I3418" i="4"/>
  <c r="M3418" i="4"/>
  <c r="K3418" i="4"/>
  <c r="E3418" i="4"/>
  <c r="G3418" i="4"/>
  <c r="J3418" i="4"/>
  <c r="H3418" i="4"/>
  <c r="F3418" i="4"/>
  <c r="AB3420" i="4"/>
  <c r="U3420" i="4"/>
  <c r="T3420" i="4"/>
  <c r="S3420" i="4"/>
  <c r="Q3420" i="4"/>
  <c r="R3420" i="4"/>
  <c r="O3420" i="4"/>
  <c r="P3420" i="4"/>
  <c r="N3420" i="4"/>
  <c r="L3420" i="4"/>
  <c r="M3420" i="4"/>
  <c r="K3420" i="4"/>
  <c r="I3420" i="4"/>
  <c r="G3420" i="4"/>
  <c r="J3420" i="4"/>
  <c r="H3420" i="4"/>
  <c r="F3420" i="4"/>
  <c r="E3420" i="4"/>
  <c r="AB3422" i="4"/>
  <c r="U3422" i="4"/>
  <c r="T3422" i="4"/>
  <c r="S3422" i="4"/>
  <c r="Q3422" i="4"/>
  <c r="R3422" i="4"/>
  <c r="P3422" i="4"/>
  <c r="N3422" i="4"/>
  <c r="L3422" i="4"/>
  <c r="O3422" i="4"/>
  <c r="I3422" i="4"/>
  <c r="M3422" i="4"/>
  <c r="K3422" i="4"/>
  <c r="E3422" i="4"/>
  <c r="G3422" i="4"/>
  <c r="J3422" i="4"/>
  <c r="H3422" i="4"/>
  <c r="F3422" i="4"/>
  <c r="AB3424" i="4"/>
  <c r="U3424" i="4"/>
  <c r="T3424" i="4"/>
  <c r="S3424" i="4"/>
  <c r="Q3424" i="4"/>
  <c r="R3424" i="4"/>
  <c r="O3424" i="4"/>
  <c r="P3424" i="4"/>
  <c r="N3424" i="4"/>
  <c r="L3424" i="4"/>
  <c r="M3424" i="4"/>
  <c r="K3424" i="4"/>
  <c r="I3424" i="4"/>
  <c r="G3424" i="4"/>
  <c r="J3424" i="4"/>
  <c r="H3424" i="4"/>
  <c r="F3424" i="4"/>
  <c r="E3424" i="4"/>
  <c r="AB3426" i="4"/>
  <c r="U3426" i="4"/>
  <c r="T3426" i="4"/>
  <c r="S3426" i="4"/>
  <c r="Q3426" i="4"/>
  <c r="R3426" i="4"/>
  <c r="P3426" i="4"/>
  <c r="N3426" i="4"/>
  <c r="L3426" i="4"/>
  <c r="O3426" i="4"/>
  <c r="I3426" i="4"/>
  <c r="M3426" i="4"/>
  <c r="K3426" i="4"/>
  <c r="E3426" i="4"/>
  <c r="G3426" i="4"/>
  <c r="J3426" i="4"/>
  <c r="H3426" i="4"/>
  <c r="F3426" i="4"/>
  <c r="AB3428" i="4"/>
  <c r="U3428" i="4"/>
  <c r="T3428" i="4"/>
  <c r="S3428" i="4"/>
  <c r="Q3428" i="4"/>
  <c r="R3428" i="4"/>
  <c r="O3428" i="4"/>
  <c r="P3428" i="4"/>
  <c r="N3428" i="4"/>
  <c r="L3428" i="4"/>
  <c r="M3428" i="4"/>
  <c r="K3428" i="4"/>
  <c r="I3428" i="4"/>
  <c r="G3428" i="4"/>
  <c r="J3428" i="4"/>
  <c r="H3428" i="4"/>
  <c r="F3428" i="4"/>
  <c r="E3428" i="4"/>
  <c r="AB3430" i="4"/>
  <c r="U3430" i="4"/>
  <c r="T3430" i="4"/>
  <c r="S3430" i="4"/>
  <c r="Q3430" i="4"/>
  <c r="R3430" i="4"/>
  <c r="P3430" i="4"/>
  <c r="N3430" i="4"/>
  <c r="L3430" i="4"/>
  <c r="O3430" i="4"/>
  <c r="I3430" i="4"/>
  <c r="M3430" i="4"/>
  <c r="K3430" i="4"/>
  <c r="E3430" i="4"/>
  <c r="G3430" i="4"/>
  <c r="J3430" i="4"/>
  <c r="H3430" i="4"/>
  <c r="F3430" i="4"/>
  <c r="AB3432" i="4"/>
  <c r="U3432" i="4"/>
  <c r="T3432" i="4"/>
  <c r="S3432" i="4"/>
  <c r="Q3432" i="4"/>
  <c r="R3432" i="4"/>
  <c r="O3432" i="4"/>
  <c r="P3432" i="4"/>
  <c r="N3432" i="4"/>
  <c r="L3432" i="4"/>
  <c r="M3432" i="4"/>
  <c r="K3432" i="4"/>
  <c r="I3432" i="4"/>
  <c r="G3432" i="4"/>
  <c r="J3432" i="4"/>
  <c r="H3432" i="4"/>
  <c r="F3432" i="4"/>
  <c r="E3432" i="4"/>
  <c r="AB3434" i="4"/>
  <c r="U3434" i="4"/>
  <c r="T3434" i="4"/>
  <c r="S3434" i="4"/>
  <c r="Q3434" i="4"/>
  <c r="R3434" i="4"/>
  <c r="P3434" i="4"/>
  <c r="N3434" i="4"/>
  <c r="L3434" i="4"/>
  <c r="O3434" i="4"/>
  <c r="I3434" i="4"/>
  <c r="M3434" i="4"/>
  <c r="K3434" i="4"/>
  <c r="E3434" i="4"/>
  <c r="G3434" i="4"/>
  <c r="J3434" i="4"/>
  <c r="H3434" i="4"/>
  <c r="F3434" i="4"/>
  <c r="AB3436" i="4"/>
  <c r="U3436" i="4"/>
  <c r="T3436" i="4"/>
  <c r="S3436" i="4"/>
  <c r="Q3436" i="4"/>
  <c r="R3436" i="4"/>
  <c r="O3436" i="4"/>
  <c r="P3436" i="4"/>
  <c r="N3436" i="4"/>
  <c r="L3436" i="4"/>
  <c r="M3436" i="4"/>
  <c r="K3436" i="4"/>
  <c r="I3436" i="4"/>
  <c r="G3436" i="4"/>
  <c r="J3436" i="4"/>
  <c r="H3436" i="4"/>
  <c r="F3436" i="4"/>
  <c r="E3436" i="4"/>
  <c r="AB3438" i="4"/>
  <c r="U3438" i="4"/>
  <c r="T3438" i="4"/>
  <c r="S3438" i="4"/>
  <c r="Q3438" i="4"/>
  <c r="R3438" i="4"/>
  <c r="P3438" i="4"/>
  <c r="N3438" i="4"/>
  <c r="L3438" i="4"/>
  <c r="O3438" i="4"/>
  <c r="I3438" i="4"/>
  <c r="M3438" i="4"/>
  <c r="K3438" i="4"/>
  <c r="E3438" i="4"/>
  <c r="G3438" i="4"/>
  <c r="J3438" i="4"/>
  <c r="H3438" i="4"/>
  <c r="F3438" i="4"/>
  <c r="AB3440" i="4"/>
  <c r="U3440" i="4"/>
  <c r="T3440" i="4"/>
  <c r="S3440" i="4"/>
  <c r="Q3440" i="4"/>
  <c r="R3440" i="4"/>
  <c r="O3440" i="4"/>
  <c r="P3440" i="4"/>
  <c r="N3440" i="4"/>
  <c r="L3440" i="4"/>
  <c r="M3440" i="4"/>
  <c r="K3440" i="4"/>
  <c r="I3440" i="4"/>
  <c r="G3440" i="4"/>
  <c r="J3440" i="4"/>
  <c r="H3440" i="4"/>
  <c r="F3440" i="4"/>
  <c r="E3440" i="4"/>
  <c r="AB3442" i="4"/>
  <c r="U3442" i="4"/>
  <c r="T3442" i="4"/>
  <c r="S3442" i="4"/>
  <c r="Q3442" i="4"/>
  <c r="R3442" i="4"/>
  <c r="P3442" i="4"/>
  <c r="N3442" i="4"/>
  <c r="L3442" i="4"/>
  <c r="O3442" i="4"/>
  <c r="I3442" i="4"/>
  <c r="M3442" i="4"/>
  <c r="K3442" i="4"/>
  <c r="E3442" i="4"/>
  <c r="G3442" i="4"/>
  <c r="J3442" i="4"/>
  <c r="H3442" i="4"/>
  <c r="F3442" i="4"/>
  <c r="AB3444" i="4"/>
  <c r="U3444" i="4"/>
  <c r="T3444" i="4"/>
  <c r="S3444" i="4"/>
  <c r="Q3444" i="4"/>
  <c r="R3444" i="4"/>
  <c r="O3444" i="4"/>
  <c r="P3444" i="4"/>
  <c r="N3444" i="4"/>
  <c r="L3444" i="4"/>
  <c r="M3444" i="4"/>
  <c r="K3444" i="4"/>
  <c r="I3444" i="4"/>
  <c r="G3444" i="4"/>
  <c r="J3444" i="4"/>
  <c r="H3444" i="4"/>
  <c r="F3444" i="4"/>
  <c r="E3444" i="4"/>
  <c r="AB3446" i="4"/>
  <c r="U3446" i="4"/>
  <c r="T3446" i="4"/>
  <c r="S3446" i="4"/>
  <c r="Q3446" i="4"/>
  <c r="R3446" i="4"/>
  <c r="P3446" i="4"/>
  <c r="N3446" i="4"/>
  <c r="L3446" i="4"/>
  <c r="O3446" i="4"/>
  <c r="I3446" i="4"/>
  <c r="M3446" i="4"/>
  <c r="K3446" i="4"/>
  <c r="E3446" i="4"/>
  <c r="G3446" i="4"/>
  <c r="J3446" i="4"/>
  <c r="H3446" i="4"/>
  <c r="F3446" i="4"/>
  <c r="AB3448" i="4"/>
  <c r="U3448" i="4"/>
  <c r="T3448" i="4"/>
  <c r="S3448" i="4"/>
  <c r="Q3448" i="4"/>
  <c r="R3448" i="4"/>
  <c r="O3448" i="4"/>
  <c r="P3448" i="4"/>
  <c r="N3448" i="4"/>
  <c r="L3448" i="4"/>
  <c r="M3448" i="4"/>
  <c r="K3448" i="4"/>
  <c r="I3448" i="4"/>
  <c r="G3448" i="4"/>
  <c r="J3448" i="4"/>
  <c r="H3448" i="4"/>
  <c r="F3448" i="4"/>
  <c r="E3448" i="4"/>
  <c r="AB3450" i="4"/>
  <c r="U3450" i="4"/>
  <c r="T3450" i="4"/>
  <c r="S3450" i="4"/>
  <c r="Q3450" i="4"/>
  <c r="R3450" i="4"/>
  <c r="P3450" i="4"/>
  <c r="N3450" i="4"/>
  <c r="L3450" i="4"/>
  <c r="O3450" i="4"/>
  <c r="I3450" i="4"/>
  <c r="M3450" i="4"/>
  <c r="K3450" i="4"/>
  <c r="E3450" i="4"/>
  <c r="G3450" i="4"/>
  <c r="J3450" i="4"/>
  <c r="H3450" i="4"/>
  <c r="F3450" i="4"/>
  <c r="AB3452" i="4"/>
  <c r="U3452" i="4"/>
  <c r="T3452" i="4"/>
  <c r="S3452" i="4"/>
  <c r="Q3452" i="4"/>
  <c r="R3452" i="4"/>
  <c r="O3452" i="4"/>
  <c r="P3452" i="4"/>
  <c r="N3452" i="4"/>
  <c r="L3452" i="4"/>
  <c r="M3452" i="4"/>
  <c r="K3452" i="4"/>
  <c r="I3452" i="4"/>
  <c r="G3452" i="4"/>
  <c r="J3452" i="4"/>
  <c r="H3452" i="4"/>
  <c r="F3452" i="4"/>
  <c r="E3452" i="4"/>
  <c r="AB3454" i="4"/>
  <c r="U3454" i="4"/>
  <c r="T3454" i="4"/>
  <c r="S3454" i="4"/>
  <c r="Q3454" i="4"/>
  <c r="R3454" i="4"/>
  <c r="P3454" i="4"/>
  <c r="N3454" i="4"/>
  <c r="L3454" i="4"/>
  <c r="O3454" i="4"/>
  <c r="I3454" i="4"/>
  <c r="M3454" i="4"/>
  <c r="K3454" i="4"/>
  <c r="E3454" i="4"/>
  <c r="G3454" i="4"/>
  <c r="J3454" i="4"/>
  <c r="H3454" i="4"/>
  <c r="F3454" i="4"/>
  <c r="AB3456" i="4"/>
  <c r="U3456" i="4"/>
  <c r="T3456" i="4"/>
  <c r="S3456" i="4"/>
  <c r="Q3456" i="4"/>
  <c r="R3456" i="4"/>
  <c r="O3456" i="4"/>
  <c r="P3456" i="4"/>
  <c r="N3456" i="4"/>
  <c r="L3456" i="4"/>
  <c r="M3456" i="4"/>
  <c r="K3456" i="4"/>
  <c r="I3456" i="4"/>
  <c r="G3456" i="4"/>
  <c r="J3456" i="4"/>
  <c r="H3456" i="4"/>
  <c r="F3456" i="4"/>
  <c r="E3456" i="4"/>
  <c r="AB3458" i="4"/>
  <c r="U3458" i="4"/>
  <c r="T3458" i="4"/>
  <c r="S3458" i="4"/>
  <c r="Q3458" i="4"/>
  <c r="R3458" i="4"/>
  <c r="P3458" i="4"/>
  <c r="N3458" i="4"/>
  <c r="L3458" i="4"/>
  <c r="O3458" i="4"/>
  <c r="I3458" i="4"/>
  <c r="M3458" i="4"/>
  <c r="K3458" i="4"/>
  <c r="E3458" i="4"/>
  <c r="G3458" i="4"/>
  <c r="J3458" i="4"/>
  <c r="H3458" i="4"/>
  <c r="F3458" i="4"/>
  <c r="AB3460" i="4"/>
  <c r="U3460" i="4"/>
  <c r="T3460" i="4"/>
  <c r="S3460" i="4"/>
  <c r="Q3460" i="4"/>
  <c r="R3460" i="4"/>
  <c r="O3460" i="4"/>
  <c r="P3460" i="4"/>
  <c r="N3460" i="4"/>
  <c r="L3460" i="4"/>
  <c r="M3460" i="4"/>
  <c r="K3460" i="4"/>
  <c r="I3460" i="4"/>
  <c r="G3460" i="4"/>
  <c r="J3460" i="4"/>
  <c r="H3460" i="4"/>
  <c r="F3460" i="4"/>
  <c r="E3460" i="4"/>
  <c r="AB3462" i="4"/>
  <c r="U3462" i="4"/>
  <c r="T3462" i="4"/>
  <c r="S3462" i="4"/>
  <c r="Q3462" i="4"/>
  <c r="R3462" i="4"/>
  <c r="P3462" i="4"/>
  <c r="N3462" i="4"/>
  <c r="L3462" i="4"/>
  <c r="O3462" i="4"/>
  <c r="I3462" i="4"/>
  <c r="M3462" i="4"/>
  <c r="K3462" i="4"/>
  <c r="E3462" i="4"/>
  <c r="G3462" i="4"/>
  <c r="J3462" i="4"/>
  <c r="H3462" i="4"/>
  <c r="F3462" i="4"/>
  <c r="AB3464" i="4"/>
  <c r="U3464" i="4"/>
  <c r="T3464" i="4"/>
  <c r="S3464" i="4"/>
  <c r="Q3464" i="4"/>
  <c r="R3464" i="4"/>
  <c r="O3464" i="4"/>
  <c r="P3464" i="4"/>
  <c r="N3464" i="4"/>
  <c r="L3464" i="4"/>
  <c r="M3464" i="4"/>
  <c r="K3464" i="4"/>
  <c r="I3464" i="4"/>
  <c r="G3464" i="4"/>
  <c r="J3464" i="4"/>
  <c r="H3464" i="4"/>
  <c r="F3464" i="4"/>
  <c r="E3464" i="4"/>
  <c r="AB3466" i="4"/>
  <c r="U3466" i="4"/>
  <c r="T3466" i="4"/>
  <c r="S3466" i="4"/>
  <c r="Q3466" i="4"/>
  <c r="R3466" i="4"/>
  <c r="P3466" i="4"/>
  <c r="N3466" i="4"/>
  <c r="L3466" i="4"/>
  <c r="O3466" i="4"/>
  <c r="I3466" i="4"/>
  <c r="M3466" i="4"/>
  <c r="K3466" i="4"/>
  <c r="E3466" i="4"/>
  <c r="G3466" i="4"/>
  <c r="J3466" i="4"/>
  <c r="H3466" i="4"/>
  <c r="F3466" i="4"/>
  <c r="AB3468" i="4"/>
  <c r="U3468" i="4"/>
  <c r="T3468" i="4"/>
  <c r="S3468" i="4"/>
  <c r="Q3468" i="4"/>
  <c r="R3468" i="4"/>
  <c r="O3468" i="4"/>
  <c r="P3468" i="4"/>
  <c r="N3468" i="4"/>
  <c r="L3468" i="4"/>
  <c r="M3468" i="4"/>
  <c r="K3468" i="4"/>
  <c r="I3468" i="4"/>
  <c r="G3468" i="4"/>
  <c r="J3468" i="4"/>
  <c r="H3468" i="4"/>
  <c r="F3468" i="4"/>
  <c r="E3468" i="4"/>
  <c r="AB3470" i="4"/>
  <c r="U3470" i="4"/>
  <c r="T3470" i="4"/>
  <c r="S3470" i="4"/>
  <c r="Q3470" i="4"/>
  <c r="R3470" i="4"/>
  <c r="P3470" i="4"/>
  <c r="N3470" i="4"/>
  <c r="L3470" i="4"/>
  <c r="O3470" i="4"/>
  <c r="I3470" i="4"/>
  <c r="M3470" i="4"/>
  <c r="K3470" i="4"/>
  <c r="E3470" i="4"/>
  <c r="G3470" i="4"/>
  <c r="J3470" i="4"/>
  <c r="H3470" i="4"/>
  <c r="F3470" i="4"/>
  <c r="AB3472" i="4"/>
  <c r="U3472" i="4"/>
  <c r="T3472" i="4"/>
  <c r="S3472" i="4"/>
  <c r="Q3472" i="4"/>
  <c r="R3472" i="4"/>
  <c r="O3472" i="4"/>
  <c r="P3472" i="4"/>
  <c r="N3472" i="4"/>
  <c r="L3472" i="4"/>
  <c r="M3472" i="4"/>
  <c r="K3472" i="4"/>
  <c r="I3472" i="4"/>
  <c r="G3472" i="4"/>
  <c r="J3472" i="4"/>
  <c r="H3472" i="4"/>
  <c r="F3472" i="4"/>
  <c r="E3472" i="4"/>
  <c r="AB3474" i="4"/>
  <c r="U3474" i="4"/>
  <c r="T3474" i="4"/>
  <c r="S3474" i="4"/>
  <c r="Q3474" i="4"/>
  <c r="R3474" i="4"/>
  <c r="P3474" i="4"/>
  <c r="N3474" i="4"/>
  <c r="L3474" i="4"/>
  <c r="O3474" i="4"/>
  <c r="I3474" i="4"/>
  <c r="M3474" i="4"/>
  <c r="K3474" i="4"/>
  <c r="E3474" i="4"/>
  <c r="G3474" i="4"/>
  <c r="J3474" i="4"/>
  <c r="H3474" i="4"/>
  <c r="F3474" i="4"/>
  <c r="AB3476" i="4"/>
  <c r="U3476" i="4"/>
  <c r="T3476" i="4"/>
  <c r="S3476" i="4"/>
  <c r="Q3476" i="4"/>
  <c r="R3476" i="4"/>
  <c r="O3476" i="4"/>
  <c r="P3476" i="4"/>
  <c r="N3476" i="4"/>
  <c r="L3476" i="4"/>
  <c r="M3476" i="4"/>
  <c r="K3476" i="4"/>
  <c r="I3476" i="4"/>
  <c r="G3476" i="4"/>
  <c r="J3476" i="4"/>
  <c r="H3476" i="4"/>
  <c r="F3476" i="4"/>
  <c r="E3476" i="4"/>
  <c r="AB3478" i="4"/>
  <c r="U3478" i="4"/>
  <c r="T3478" i="4"/>
  <c r="S3478" i="4"/>
  <c r="Q3478" i="4"/>
  <c r="R3478" i="4"/>
  <c r="P3478" i="4"/>
  <c r="N3478" i="4"/>
  <c r="L3478" i="4"/>
  <c r="O3478" i="4"/>
  <c r="I3478" i="4"/>
  <c r="M3478" i="4"/>
  <c r="K3478" i="4"/>
  <c r="E3478" i="4"/>
  <c r="G3478" i="4"/>
  <c r="J3478" i="4"/>
  <c r="H3478" i="4"/>
  <c r="F3478" i="4"/>
  <c r="AB3480" i="4"/>
  <c r="U3480" i="4"/>
  <c r="T3480" i="4"/>
  <c r="S3480" i="4"/>
  <c r="Q3480" i="4"/>
  <c r="R3480" i="4"/>
  <c r="O3480" i="4"/>
  <c r="P3480" i="4"/>
  <c r="N3480" i="4"/>
  <c r="L3480" i="4"/>
  <c r="M3480" i="4"/>
  <c r="K3480" i="4"/>
  <c r="I3480" i="4"/>
  <c r="G3480" i="4"/>
  <c r="J3480" i="4"/>
  <c r="H3480" i="4"/>
  <c r="F3480" i="4"/>
  <c r="E3480" i="4"/>
  <c r="AB3482" i="4"/>
  <c r="U3482" i="4"/>
  <c r="T3482" i="4"/>
  <c r="S3482" i="4"/>
  <c r="Q3482" i="4"/>
  <c r="R3482" i="4"/>
  <c r="P3482" i="4"/>
  <c r="N3482" i="4"/>
  <c r="L3482" i="4"/>
  <c r="O3482" i="4"/>
  <c r="I3482" i="4"/>
  <c r="M3482" i="4"/>
  <c r="K3482" i="4"/>
  <c r="E3482" i="4"/>
  <c r="G3482" i="4"/>
  <c r="J3482" i="4"/>
  <c r="H3482" i="4"/>
  <c r="F3482" i="4"/>
  <c r="AB3484" i="4"/>
  <c r="U3484" i="4"/>
  <c r="T3484" i="4"/>
  <c r="S3484" i="4"/>
  <c r="Q3484" i="4"/>
  <c r="R3484" i="4"/>
  <c r="O3484" i="4"/>
  <c r="P3484" i="4"/>
  <c r="N3484" i="4"/>
  <c r="L3484" i="4"/>
  <c r="M3484" i="4"/>
  <c r="K3484" i="4"/>
  <c r="I3484" i="4"/>
  <c r="G3484" i="4"/>
  <c r="J3484" i="4"/>
  <c r="H3484" i="4"/>
  <c r="F3484" i="4"/>
  <c r="E3484" i="4"/>
  <c r="AB3486" i="4"/>
  <c r="U3486" i="4"/>
  <c r="T3486" i="4"/>
  <c r="S3486" i="4"/>
  <c r="Q3486" i="4"/>
  <c r="R3486" i="4"/>
  <c r="P3486" i="4"/>
  <c r="N3486" i="4"/>
  <c r="L3486" i="4"/>
  <c r="O3486" i="4"/>
  <c r="I3486" i="4"/>
  <c r="M3486" i="4"/>
  <c r="K3486" i="4"/>
  <c r="E3486" i="4"/>
  <c r="G3486" i="4"/>
  <c r="J3486" i="4"/>
  <c r="H3486" i="4"/>
  <c r="F3486" i="4"/>
  <c r="AB3488" i="4"/>
  <c r="U3488" i="4"/>
  <c r="T3488" i="4"/>
  <c r="S3488" i="4"/>
  <c r="Q3488" i="4"/>
  <c r="R3488" i="4"/>
  <c r="O3488" i="4"/>
  <c r="P3488" i="4"/>
  <c r="N3488" i="4"/>
  <c r="L3488" i="4"/>
  <c r="M3488" i="4"/>
  <c r="K3488" i="4"/>
  <c r="I3488" i="4"/>
  <c r="G3488" i="4"/>
  <c r="J3488" i="4"/>
  <c r="H3488" i="4"/>
  <c r="F3488" i="4"/>
  <c r="E3488" i="4"/>
  <c r="AB3490" i="4"/>
  <c r="U3490" i="4"/>
  <c r="T3490" i="4"/>
  <c r="S3490" i="4"/>
  <c r="Q3490" i="4"/>
  <c r="R3490" i="4"/>
  <c r="P3490" i="4"/>
  <c r="N3490" i="4"/>
  <c r="L3490" i="4"/>
  <c r="O3490" i="4"/>
  <c r="I3490" i="4"/>
  <c r="M3490" i="4"/>
  <c r="K3490" i="4"/>
  <c r="E3490" i="4"/>
  <c r="G3490" i="4"/>
  <c r="J3490" i="4"/>
  <c r="H3490" i="4"/>
  <c r="F3490" i="4"/>
  <c r="AB3492" i="4"/>
  <c r="U3492" i="4"/>
  <c r="T3492" i="4"/>
  <c r="S3492" i="4"/>
  <c r="Q3492" i="4"/>
  <c r="R3492" i="4"/>
  <c r="O3492" i="4"/>
  <c r="P3492" i="4"/>
  <c r="N3492" i="4"/>
  <c r="L3492" i="4"/>
  <c r="M3492" i="4"/>
  <c r="K3492" i="4"/>
  <c r="I3492" i="4"/>
  <c r="G3492" i="4"/>
  <c r="J3492" i="4"/>
  <c r="H3492" i="4"/>
  <c r="F3492" i="4"/>
  <c r="E3492" i="4"/>
  <c r="AB3494" i="4"/>
  <c r="U3494" i="4"/>
  <c r="T3494" i="4"/>
  <c r="S3494" i="4"/>
  <c r="Q3494" i="4"/>
  <c r="R3494" i="4"/>
  <c r="P3494" i="4"/>
  <c r="N3494" i="4"/>
  <c r="L3494" i="4"/>
  <c r="O3494" i="4"/>
  <c r="I3494" i="4"/>
  <c r="M3494" i="4"/>
  <c r="K3494" i="4"/>
  <c r="E3494" i="4"/>
  <c r="G3494" i="4"/>
  <c r="J3494" i="4"/>
  <c r="H3494" i="4"/>
  <c r="F3494" i="4"/>
  <c r="AB3496" i="4"/>
  <c r="U3496" i="4"/>
  <c r="T3496" i="4"/>
  <c r="S3496" i="4"/>
  <c r="Q3496" i="4"/>
  <c r="R3496" i="4"/>
  <c r="O3496" i="4"/>
  <c r="P3496" i="4"/>
  <c r="N3496" i="4"/>
  <c r="L3496" i="4"/>
  <c r="M3496" i="4"/>
  <c r="K3496" i="4"/>
  <c r="I3496" i="4"/>
  <c r="G3496" i="4"/>
  <c r="J3496" i="4"/>
  <c r="H3496" i="4"/>
  <c r="F3496" i="4"/>
  <c r="E3496" i="4"/>
  <c r="AB3498" i="4"/>
  <c r="U3498" i="4"/>
  <c r="T3498" i="4"/>
  <c r="S3498" i="4"/>
  <c r="Q3498" i="4"/>
  <c r="R3498" i="4"/>
  <c r="P3498" i="4"/>
  <c r="N3498" i="4"/>
  <c r="L3498" i="4"/>
  <c r="O3498" i="4"/>
  <c r="I3498" i="4"/>
  <c r="M3498" i="4"/>
  <c r="K3498" i="4"/>
  <c r="E3498" i="4"/>
  <c r="G3498" i="4"/>
  <c r="J3498" i="4"/>
  <c r="H3498" i="4"/>
  <c r="F3498" i="4"/>
  <c r="AB3500" i="4"/>
  <c r="U3500" i="4"/>
  <c r="T3500" i="4"/>
  <c r="S3500" i="4"/>
  <c r="Q3500" i="4"/>
  <c r="R3500" i="4"/>
  <c r="O3500" i="4"/>
  <c r="P3500" i="4"/>
  <c r="N3500" i="4"/>
  <c r="L3500" i="4"/>
  <c r="M3500" i="4"/>
  <c r="K3500" i="4"/>
  <c r="I3500" i="4"/>
  <c r="G3500" i="4"/>
  <c r="J3500" i="4"/>
  <c r="H3500" i="4"/>
  <c r="F3500" i="4"/>
  <c r="E3500" i="4"/>
  <c r="AB3502" i="4"/>
  <c r="U3502" i="4"/>
  <c r="T3502" i="4"/>
  <c r="S3502" i="4"/>
  <c r="Q3502" i="4"/>
  <c r="R3502" i="4"/>
  <c r="P3502" i="4"/>
  <c r="N3502" i="4"/>
  <c r="L3502" i="4"/>
  <c r="O3502" i="4"/>
  <c r="I3502" i="4"/>
  <c r="M3502" i="4"/>
  <c r="K3502" i="4"/>
  <c r="E3502" i="4"/>
  <c r="G3502" i="4"/>
  <c r="J3502" i="4"/>
  <c r="H3502" i="4"/>
  <c r="F3502" i="4"/>
  <c r="AB3504" i="4"/>
  <c r="U3504" i="4"/>
  <c r="T3504" i="4"/>
  <c r="S3504" i="4"/>
  <c r="Q3504" i="4"/>
  <c r="R3504" i="4"/>
  <c r="O3504" i="4"/>
  <c r="P3504" i="4"/>
  <c r="N3504" i="4"/>
  <c r="L3504" i="4"/>
  <c r="M3504" i="4"/>
  <c r="K3504" i="4"/>
  <c r="I3504" i="4"/>
  <c r="G3504" i="4"/>
  <c r="J3504" i="4"/>
  <c r="H3504" i="4"/>
  <c r="F3504" i="4"/>
  <c r="E3504" i="4"/>
  <c r="AB3506" i="4"/>
  <c r="U3506" i="4"/>
  <c r="T3506" i="4"/>
  <c r="S3506" i="4"/>
  <c r="Q3506" i="4"/>
  <c r="R3506" i="4"/>
  <c r="P3506" i="4"/>
  <c r="N3506" i="4"/>
  <c r="L3506" i="4"/>
  <c r="O3506" i="4"/>
  <c r="I3506" i="4"/>
  <c r="M3506" i="4"/>
  <c r="K3506" i="4"/>
  <c r="E3506" i="4"/>
  <c r="G3506" i="4"/>
  <c r="J3506" i="4"/>
  <c r="H3506" i="4"/>
  <c r="F3506" i="4"/>
  <c r="AB3508" i="4"/>
  <c r="U3508" i="4"/>
  <c r="T3508" i="4"/>
  <c r="S3508" i="4"/>
  <c r="Q3508" i="4"/>
  <c r="R3508" i="4"/>
  <c r="O3508" i="4"/>
  <c r="P3508" i="4"/>
  <c r="N3508" i="4"/>
  <c r="L3508" i="4"/>
  <c r="M3508" i="4"/>
  <c r="K3508" i="4"/>
  <c r="I3508" i="4"/>
  <c r="G3508" i="4"/>
  <c r="J3508" i="4"/>
  <c r="H3508" i="4"/>
  <c r="F3508" i="4"/>
  <c r="E3508" i="4"/>
  <c r="AB3510" i="4"/>
  <c r="U3510" i="4"/>
  <c r="T3510" i="4"/>
  <c r="S3510" i="4"/>
  <c r="Q3510" i="4"/>
  <c r="R3510" i="4"/>
  <c r="P3510" i="4"/>
  <c r="N3510" i="4"/>
  <c r="L3510" i="4"/>
  <c r="O3510" i="4"/>
  <c r="I3510" i="4"/>
  <c r="M3510" i="4"/>
  <c r="K3510" i="4"/>
  <c r="E3510" i="4"/>
  <c r="G3510" i="4"/>
  <c r="J3510" i="4"/>
  <c r="H3510" i="4"/>
  <c r="F3510" i="4"/>
  <c r="AB3512" i="4"/>
  <c r="U3512" i="4"/>
  <c r="T3512" i="4"/>
  <c r="S3512" i="4"/>
  <c r="Q3512" i="4"/>
  <c r="R3512" i="4"/>
  <c r="O3512" i="4"/>
  <c r="P3512" i="4"/>
  <c r="N3512" i="4"/>
  <c r="L3512" i="4"/>
  <c r="M3512" i="4"/>
  <c r="K3512" i="4"/>
  <c r="I3512" i="4"/>
  <c r="G3512" i="4"/>
  <c r="J3512" i="4"/>
  <c r="H3512" i="4"/>
  <c r="F3512" i="4"/>
  <c r="E3512" i="4"/>
  <c r="AB3514" i="4"/>
  <c r="U3514" i="4"/>
  <c r="T3514" i="4"/>
  <c r="S3514" i="4"/>
  <c r="Q3514" i="4"/>
  <c r="R3514" i="4"/>
  <c r="P3514" i="4"/>
  <c r="N3514" i="4"/>
  <c r="L3514" i="4"/>
  <c r="O3514" i="4"/>
  <c r="I3514" i="4"/>
  <c r="M3514" i="4"/>
  <c r="K3514" i="4"/>
  <c r="E3514" i="4"/>
  <c r="G3514" i="4"/>
  <c r="J3514" i="4"/>
  <c r="H3514" i="4"/>
  <c r="F3514" i="4"/>
  <c r="AB6" i="4"/>
  <c r="U6" i="4"/>
  <c r="T6" i="4"/>
  <c r="S6" i="4"/>
  <c r="Q6" i="4"/>
  <c r="R6" i="4"/>
  <c r="O6" i="4"/>
  <c r="P6" i="4"/>
  <c r="N6" i="4"/>
  <c r="L6" i="4"/>
  <c r="J6" i="4"/>
  <c r="I6" i="4"/>
  <c r="M6" i="4"/>
  <c r="K6" i="4"/>
  <c r="E6" i="4"/>
  <c r="G6" i="4"/>
  <c r="H6" i="4"/>
  <c r="F6" i="4"/>
  <c r="AB8" i="4"/>
  <c r="U8" i="4"/>
  <c r="T8" i="4"/>
  <c r="S8" i="4"/>
  <c r="Q8" i="4"/>
  <c r="O8" i="4"/>
  <c r="R8" i="4"/>
  <c r="P8" i="4"/>
  <c r="N8" i="4"/>
  <c r="L8" i="4"/>
  <c r="M8" i="4"/>
  <c r="K8" i="4"/>
  <c r="J8" i="4"/>
  <c r="I8" i="4"/>
  <c r="G8" i="4"/>
  <c r="H8" i="4"/>
  <c r="F8" i="4"/>
  <c r="E8" i="4"/>
  <c r="AB12" i="4"/>
  <c r="U12" i="4"/>
  <c r="T12" i="4"/>
  <c r="S12" i="4"/>
  <c r="Q12" i="4"/>
  <c r="O12" i="4"/>
  <c r="R12" i="4"/>
  <c r="P12" i="4"/>
  <c r="N12" i="4"/>
  <c r="L12" i="4"/>
  <c r="M12" i="4"/>
  <c r="K12" i="4"/>
  <c r="J12" i="4"/>
  <c r="I12" i="4"/>
  <c r="G12" i="4"/>
  <c r="H12" i="4"/>
  <c r="F12" i="4"/>
  <c r="E12" i="4"/>
  <c r="AB16" i="4"/>
  <c r="U16" i="4"/>
  <c r="T16" i="4"/>
  <c r="S16" i="4"/>
  <c r="Q16" i="4"/>
  <c r="O16" i="4"/>
  <c r="R16" i="4"/>
  <c r="P16" i="4"/>
  <c r="N16" i="4"/>
  <c r="L16" i="4"/>
  <c r="M16" i="4"/>
  <c r="K16" i="4"/>
  <c r="J16" i="4"/>
  <c r="I16" i="4"/>
  <c r="G16" i="4"/>
  <c r="H16" i="4"/>
  <c r="F16" i="4"/>
  <c r="E16" i="4"/>
  <c r="AB22" i="4"/>
  <c r="U22" i="4"/>
  <c r="T22" i="4"/>
  <c r="S22" i="4"/>
  <c r="Q22" i="4"/>
  <c r="R22" i="4"/>
  <c r="O22" i="4"/>
  <c r="P22" i="4"/>
  <c r="N22" i="4"/>
  <c r="L22" i="4"/>
  <c r="J22" i="4"/>
  <c r="I22" i="4"/>
  <c r="M22" i="4"/>
  <c r="K22" i="4"/>
  <c r="E22" i="4"/>
  <c r="G22" i="4"/>
  <c r="H22" i="4"/>
  <c r="F22" i="4"/>
  <c r="AB26" i="4"/>
  <c r="U26" i="4"/>
  <c r="T26" i="4"/>
  <c r="S26" i="4"/>
  <c r="Q26" i="4"/>
  <c r="R26" i="4"/>
  <c r="O26" i="4"/>
  <c r="P26" i="4"/>
  <c r="N26" i="4"/>
  <c r="L26" i="4"/>
  <c r="J26" i="4"/>
  <c r="I26" i="4"/>
  <c r="M26" i="4"/>
  <c r="K26" i="4"/>
  <c r="E26" i="4"/>
  <c r="G26" i="4"/>
  <c r="H26" i="4"/>
  <c r="F26" i="4"/>
  <c r="AB30" i="4"/>
  <c r="U30" i="4"/>
  <c r="T30" i="4"/>
  <c r="S30" i="4"/>
  <c r="Q30" i="4"/>
  <c r="R30" i="4"/>
  <c r="O30" i="4"/>
  <c r="P30" i="4"/>
  <c r="N30" i="4"/>
  <c r="L30" i="4"/>
  <c r="J30" i="4"/>
  <c r="I30" i="4"/>
  <c r="M30" i="4"/>
  <c r="K30" i="4"/>
  <c r="E30" i="4"/>
  <c r="G30" i="4"/>
  <c r="H30" i="4"/>
  <c r="F30" i="4"/>
  <c r="AB34" i="4"/>
  <c r="U34" i="4"/>
  <c r="T34" i="4"/>
  <c r="S34" i="4"/>
  <c r="Q34" i="4"/>
  <c r="R34" i="4"/>
  <c r="O34" i="4"/>
  <c r="P34" i="4"/>
  <c r="N34" i="4"/>
  <c r="L34" i="4"/>
  <c r="J34" i="4"/>
  <c r="I34" i="4"/>
  <c r="M34" i="4"/>
  <c r="K34" i="4"/>
  <c r="E34" i="4"/>
  <c r="G34" i="4"/>
  <c r="H34" i="4"/>
  <c r="F34" i="4"/>
  <c r="AB36" i="4"/>
  <c r="U36" i="4"/>
  <c r="T36" i="4"/>
  <c r="S36" i="4"/>
  <c r="Q36" i="4"/>
  <c r="O36" i="4"/>
  <c r="R36" i="4"/>
  <c r="P36" i="4"/>
  <c r="N36" i="4"/>
  <c r="L36" i="4"/>
  <c r="M36" i="4"/>
  <c r="K36" i="4"/>
  <c r="J36" i="4"/>
  <c r="I36" i="4"/>
  <c r="G36" i="4"/>
  <c r="H36" i="4"/>
  <c r="F36" i="4"/>
  <c r="E36" i="4"/>
  <c r="AB40" i="4"/>
  <c r="U40" i="4"/>
  <c r="T40" i="4"/>
  <c r="S40" i="4"/>
  <c r="Q40" i="4"/>
  <c r="O40" i="4"/>
  <c r="R40" i="4"/>
  <c r="P40" i="4"/>
  <c r="N40" i="4"/>
  <c r="L40" i="4"/>
  <c r="M40" i="4"/>
  <c r="K40" i="4"/>
  <c r="J40" i="4"/>
  <c r="I40" i="4"/>
  <c r="G40" i="4"/>
  <c r="H40" i="4"/>
  <c r="F40" i="4"/>
  <c r="E40" i="4"/>
  <c r="AB44" i="4"/>
  <c r="U44" i="4"/>
  <c r="T44" i="4"/>
  <c r="S44" i="4"/>
  <c r="Q44" i="4"/>
  <c r="O44" i="4"/>
  <c r="R44" i="4"/>
  <c r="P44" i="4"/>
  <c r="N44" i="4"/>
  <c r="L44" i="4"/>
  <c r="M44" i="4"/>
  <c r="K44" i="4"/>
  <c r="J44" i="4"/>
  <c r="I44" i="4"/>
  <c r="G44" i="4"/>
  <c r="H44" i="4"/>
  <c r="F44" i="4"/>
  <c r="E44" i="4"/>
  <c r="AB48" i="4"/>
  <c r="U48" i="4"/>
  <c r="T48" i="4"/>
  <c r="S48" i="4"/>
  <c r="Q48" i="4"/>
  <c r="O48" i="4"/>
  <c r="R48" i="4"/>
  <c r="P48" i="4"/>
  <c r="N48" i="4"/>
  <c r="L48" i="4"/>
  <c r="M48" i="4"/>
  <c r="K48" i="4"/>
  <c r="J48" i="4"/>
  <c r="I48" i="4"/>
  <c r="G48" i="4"/>
  <c r="H48" i="4"/>
  <c r="F48" i="4"/>
  <c r="E48" i="4"/>
  <c r="AB52" i="4"/>
  <c r="U52" i="4"/>
  <c r="T52" i="4"/>
  <c r="S52" i="4"/>
  <c r="Q52" i="4"/>
  <c r="O52" i="4"/>
  <c r="R52" i="4"/>
  <c r="P52" i="4"/>
  <c r="N52" i="4"/>
  <c r="L52" i="4"/>
  <c r="M52" i="4"/>
  <c r="K52" i="4"/>
  <c r="J52" i="4"/>
  <c r="I52" i="4"/>
  <c r="G52" i="4"/>
  <c r="H52" i="4"/>
  <c r="F52" i="4"/>
  <c r="E52" i="4"/>
  <c r="AB56" i="4"/>
  <c r="U56" i="4"/>
  <c r="T56" i="4"/>
  <c r="S56" i="4"/>
  <c r="Q56" i="4"/>
  <c r="O56" i="4"/>
  <c r="R56" i="4"/>
  <c r="P56" i="4"/>
  <c r="N56" i="4"/>
  <c r="L56" i="4"/>
  <c r="M56" i="4"/>
  <c r="K56" i="4"/>
  <c r="J56" i="4"/>
  <c r="I56" i="4"/>
  <c r="G56" i="4"/>
  <c r="H56" i="4"/>
  <c r="F56" i="4"/>
  <c r="E56" i="4"/>
  <c r="AB60" i="4"/>
  <c r="U60" i="4"/>
  <c r="T60" i="4"/>
  <c r="S60" i="4"/>
  <c r="Q60" i="4"/>
  <c r="O60" i="4"/>
  <c r="R60" i="4"/>
  <c r="P60" i="4"/>
  <c r="N60" i="4"/>
  <c r="L60" i="4"/>
  <c r="M60" i="4"/>
  <c r="K60" i="4"/>
  <c r="J60" i="4"/>
  <c r="I60" i="4"/>
  <c r="G60" i="4"/>
  <c r="H60" i="4"/>
  <c r="F60" i="4"/>
  <c r="E60" i="4"/>
  <c r="AB64" i="4"/>
  <c r="U64" i="4"/>
  <c r="T64" i="4"/>
  <c r="S64" i="4"/>
  <c r="Q64" i="4"/>
  <c r="O64" i="4"/>
  <c r="R64" i="4"/>
  <c r="P64" i="4"/>
  <c r="N64" i="4"/>
  <c r="L64" i="4"/>
  <c r="M64" i="4"/>
  <c r="K64" i="4"/>
  <c r="J64" i="4"/>
  <c r="I64" i="4"/>
  <c r="G64" i="4"/>
  <c r="H64" i="4"/>
  <c r="F64" i="4"/>
  <c r="E64" i="4"/>
  <c r="AB68" i="4"/>
  <c r="U68" i="4"/>
  <c r="T68" i="4"/>
  <c r="S68" i="4"/>
  <c r="Q68" i="4"/>
  <c r="O68" i="4"/>
  <c r="R68" i="4"/>
  <c r="P68" i="4"/>
  <c r="N68" i="4"/>
  <c r="L68" i="4"/>
  <c r="M68" i="4"/>
  <c r="K68" i="4"/>
  <c r="J68" i="4"/>
  <c r="I68" i="4"/>
  <c r="G68" i="4"/>
  <c r="H68" i="4"/>
  <c r="F68" i="4"/>
  <c r="E68" i="4"/>
  <c r="AB72" i="4"/>
  <c r="U72" i="4"/>
  <c r="T72" i="4"/>
  <c r="S72" i="4"/>
  <c r="Q72" i="4"/>
  <c r="O72" i="4"/>
  <c r="R72" i="4"/>
  <c r="P72" i="4"/>
  <c r="N72" i="4"/>
  <c r="L72" i="4"/>
  <c r="M72" i="4"/>
  <c r="K72" i="4"/>
  <c r="J72" i="4"/>
  <c r="I72" i="4"/>
  <c r="G72" i="4"/>
  <c r="H72" i="4"/>
  <c r="F72" i="4"/>
  <c r="E72" i="4"/>
  <c r="AB76" i="4"/>
  <c r="U76" i="4"/>
  <c r="T76" i="4"/>
  <c r="S76" i="4"/>
  <c r="Q76" i="4"/>
  <c r="O76" i="4"/>
  <c r="R76" i="4"/>
  <c r="P76" i="4"/>
  <c r="N76" i="4"/>
  <c r="L76" i="4"/>
  <c r="M76" i="4"/>
  <c r="K76" i="4"/>
  <c r="J76" i="4"/>
  <c r="I76" i="4"/>
  <c r="G76" i="4"/>
  <c r="H76" i="4"/>
  <c r="F76" i="4"/>
  <c r="E76" i="4"/>
  <c r="AB80" i="4"/>
  <c r="U80" i="4"/>
  <c r="T80" i="4"/>
  <c r="S80" i="4"/>
  <c r="Q80" i="4"/>
  <c r="O80" i="4"/>
  <c r="R80" i="4"/>
  <c r="P80" i="4"/>
  <c r="N80" i="4"/>
  <c r="L80" i="4"/>
  <c r="M80" i="4"/>
  <c r="K80" i="4"/>
  <c r="J80" i="4"/>
  <c r="I80" i="4"/>
  <c r="G80" i="4"/>
  <c r="H80" i="4"/>
  <c r="F80" i="4"/>
  <c r="E80" i="4"/>
  <c r="AB84" i="4"/>
  <c r="U84" i="4"/>
  <c r="T84" i="4"/>
  <c r="S84" i="4"/>
  <c r="Q84" i="4"/>
  <c r="O84" i="4"/>
  <c r="R84" i="4"/>
  <c r="P84" i="4"/>
  <c r="N84" i="4"/>
  <c r="L84" i="4"/>
  <c r="M84" i="4"/>
  <c r="K84" i="4"/>
  <c r="J84" i="4"/>
  <c r="I84" i="4"/>
  <c r="G84" i="4"/>
  <c r="H84" i="4"/>
  <c r="F84" i="4"/>
  <c r="E84" i="4"/>
  <c r="AB88" i="4"/>
  <c r="U88" i="4"/>
  <c r="T88" i="4"/>
  <c r="S88" i="4"/>
  <c r="Q88" i="4"/>
  <c r="O88" i="4"/>
  <c r="R88" i="4"/>
  <c r="P88" i="4"/>
  <c r="N88" i="4"/>
  <c r="L88" i="4"/>
  <c r="M88" i="4"/>
  <c r="K88" i="4"/>
  <c r="J88" i="4"/>
  <c r="I88" i="4"/>
  <c r="G88" i="4"/>
  <c r="H88" i="4"/>
  <c r="F88" i="4"/>
  <c r="E88" i="4"/>
  <c r="AB92" i="4"/>
  <c r="U92" i="4"/>
  <c r="T92" i="4"/>
  <c r="S92" i="4"/>
  <c r="Q92" i="4"/>
  <c r="O92" i="4"/>
  <c r="R92" i="4"/>
  <c r="P92" i="4"/>
  <c r="N92" i="4"/>
  <c r="L92" i="4"/>
  <c r="M92" i="4"/>
  <c r="K92" i="4"/>
  <c r="J92" i="4"/>
  <c r="I92" i="4"/>
  <c r="G92" i="4"/>
  <c r="H92" i="4"/>
  <c r="F92" i="4"/>
  <c r="E92" i="4"/>
  <c r="AB96" i="4"/>
  <c r="U96" i="4"/>
  <c r="T96" i="4"/>
  <c r="S96" i="4"/>
  <c r="Q96" i="4"/>
  <c r="O96" i="4"/>
  <c r="R96" i="4"/>
  <c r="P96" i="4"/>
  <c r="N96" i="4"/>
  <c r="L96" i="4"/>
  <c r="M96" i="4"/>
  <c r="K96" i="4"/>
  <c r="J96" i="4"/>
  <c r="I96" i="4"/>
  <c r="G96" i="4"/>
  <c r="H96" i="4"/>
  <c r="F96" i="4"/>
  <c r="E96" i="4"/>
  <c r="AB100" i="4"/>
  <c r="U100" i="4"/>
  <c r="T100" i="4"/>
  <c r="S100" i="4"/>
  <c r="Q100" i="4"/>
  <c r="O100" i="4"/>
  <c r="R100" i="4"/>
  <c r="P100" i="4"/>
  <c r="N100" i="4"/>
  <c r="L100" i="4"/>
  <c r="M100" i="4"/>
  <c r="K100" i="4"/>
  <c r="J100" i="4"/>
  <c r="I100" i="4"/>
  <c r="G100" i="4"/>
  <c r="H100" i="4"/>
  <c r="F100" i="4"/>
  <c r="E100" i="4"/>
  <c r="AB104" i="4"/>
  <c r="U104" i="4"/>
  <c r="T104" i="4"/>
  <c r="S104" i="4"/>
  <c r="Q104" i="4"/>
  <c r="O104" i="4"/>
  <c r="R104" i="4"/>
  <c r="P104" i="4"/>
  <c r="N104" i="4"/>
  <c r="L104" i="4"/>
  <c r="M104" i="4"/>
  <c r="K104" i="4"/>
  <c r="J104" i="4"/>
  <c r="I104" i="4"/>
  <c r="G104" i="4"/>
  <c r="H104" i="4"/>
  <c r="F104" i="4"/>
  <c r="E104" i="4"/>
  <c r="AB108" i="4"/>
  <c r="U108" i="4"/>
  <c r="T108" i="4"/>
  <c r="S108" i="4"/>
  <c r="Q108" i="4"/>
  <c r="O108" i="4"/>
  <c r="R108" i="4"/>
  <c r="P108" i="4"/>
  <c r="N108" i="4"/>
  <c r="L108" i="4"/>
  <c r="M108" i="4"/>
  <c r="K108" i="4"/>
  <c r="J108" i="4"/>
  <c r="I108" i="4"/>
  <c r="G108" i="4"/>
  <c r="H108" i="4"/>
  <c r="F108" i="4"/>
  <c r="E108" i="4"/>
  <c r="AB112" i="4"/>
  <c r="U112" i="4"/>
  <c r="T112" i="4"/>
  <c r="S112" i="4"/>
  <c r="Q112" i="4"/>
  <c r="O112" i="4"/>
  <c r="R112" i="4"/>
  <c r="P112" i="4"/>
  <c r="N112" i="4"/>
  <c r="L112" i="4"/>
  <c r="M112" i="4"/>
  <c r="K112" i="4"/>
  <c r="J112" i="4"/>
  <c r="I112" i="4"/>
  <c r="G112" i="4"/>
  <c r="H112" i="4"/>
  <c r="F112" i="4"/>
  <c r="E112" i="4"/>
  <c r="AB116" i="4"/>
  <c r="U116" i="4"/>
  <c r="T116" i="4"/>
  <c r="S116" i="4"/>
  <c r="Q116" i="4"/>
  <c r="O116" i="4"/>
  <c r="R116" i="4"/>
  <c r="P116" i="4"/>
  <c r="N116" i="4"/>
  <c r="L116" i="4"/>
  <c r="M116" i="4"/>
  <c r="K116" i="4"/>
  <c r="J116" i="4"/>
  <c r="I116" i="4"/>
  <c r="G116" i="4"/>
  <c r="H116" i="4"/>
  <c r="F116" i="4"/>
  <c r="E116" i="4"/>
  <c r="AB120" i="4"/>
  <c r="U120" i="4"/>
  <c r="T120" i="4"/>
  <c r="S120" i="4"/>
  <c r="Q120" i="4"/>
  <c r="O120" i="4"/>
  <c r="R120" i="4"/>
  <c r="P120" i="4"/>
  <c r="N120" i="4"/>
  <c r="L120" i="4"/>
  <c r="M120" i="4"/>
  <c r="K120" i="4"/>
  <c r="J120" i="4"/>
  <c r="I120" i="4"/>
  <c r="G120" i="4"/>
  <c r="H120" i="4"/>
  <c r="F120" i="4"/>
  <c r="E120" i="4"/>
  <c r="AB124" i="4"/>
  <c r="U124" i="4"/>
  <c r="T124" i="4"/>
  <c r="S124" i="4"/>
  <c r="Q124" i="4"/>
  <c r="O124" i="4"/>
  <c r="R124" i="4"/>
  <c r="P124" i="4"/>
  <c r="N124" i="4"/>
  <c r="L124" i="4"/>
  <c r="M124" i="4"/>
  <c r="K124" i="4"/>
  <c r="J124" i="4"/>
  <c r="I124" i="4"/>
  <c r="G124" i="4"/>
  <c r="H124" i="4"/>
  <c r="F124" i="4"/>
  <c r="E124" i="4"/>
  <c r="AB128" i="4"/>
  <c r="U128" i="4"/>
  <c r="T128" i="4"/>
  <c r="S128" i="4"/>
  <c r="Q128" i="4"/>
  <c r="O128" i="4"/>
  <c r="R128" i="4"/>
  <c r="P128" i="4"/>
  <c r="N128" i="4"/>
  <c r="L128" i="4"/>
  <c r="M128" i="4"/>
  <c r="K128" i="4"/>
  <c r="J128" i="4"/>
  <c r="I128" i="4"/>
  <c r="G128" i="4"/>
  <c r="H128" i="4"/>
  <c r="F128" i="4"/>
  <c r="E128" i="4"/>
  <c r="AB132" i="4"/>
  <c r="U132" i="4"/>
  <c r="T132" i="4"/>
  <c r="S132" i="4"/>
  <c r="Q132" i="4"/>
  <c r="O132" i="4"/>
  <c r="R132" i="4"/>
  <c r="P132" i="4"/>
  <c r="N132" i="4"/>
  <c r="L132" i="4"/>
  <c r="M132" i="4"/>
  <c r="K132" i="4"/>
  <c r="J132" i="4"/>
  <c r="I132" i="4"/>
  <c r="G132" i="4"/>
  <c r="H132" i="4"/>
  <c r="F132" i="4"/>
  <c r="E132" i="4"/>
  <c r="AB136" i="4"/>
  <c r="U136" i="4"/>
  <c r="T136" i="4"/>
  <c r="S136" i="4"/>
  <c r="Q136" i="4"/>
  <c r="O136" i="4"/>
  <c r="R136" i="4"/>
  <c r="P136" i="4"/>
  <c r="N136" i="4"/>
  <c r="L136" i="4"/>
  <c r="M136" i="4"/>
  <c r="K136" i="4"/>
  <c r="J136" i="4"/>
  <c r="I136" i="4"/>
  <c r="G136" i="4"/>
  <c r="H136" i="4"/>
  <c r="F136" i="4"/>
  <c r="E136" i="4"/>
  <c r="AB140" i="4"/>
  <c r="U140" i="4"/>
  <c r="T140" i="4"/>
  <c r="S140" i="4"/>
  <c r="Q140" i="4"/>
  <c r="O140" i="4"/>
  <c r="R140" i="4"/>
  <c r="P140" i="4"/>
  <c r="N140" i="4"/>
  <c r="L140" i="4"/>
  <c r="M140" i="4"/>
  <c r="K140" i="4"/>
  <c r="J140" i="4"/>
  <c r="I140" i="4"/>
  <c r="G140" i="4"/>
  <c r="H140" i="4"/>
  <c r="F140" i="4"/>
  <c r="E140" i="4"/>
  <c r="AB144" i="4"/>
  <c r="U144" i="4"/>
  <c r="T144" i="4"/>
  <c r="S144" i="4"/>
  <c r="Q144" i="4"/>
  <c r="O144" i="4"/>
  <c r="R144" i="4"/>
  <c r="P144" i="4"/>
  <c r="N144" i="4"/>
  <c r="L144" i="4"/>
  <c r="M144" i="4"/>
  <c r="K144" i="4"/>
  <c r="J144" i="4"/>
  <c r="I144" i="4"/>
  <c r="G144" i="4"/>
  <c r="H144" i="4"/>
  <c r="F144" i="4"/>
  <c r="E144" i="4"/>
  <c r="AB148" i="4"/>
  <c r="U148" i="4"/>
  <c r="T148" i="4"/>
  <c r="S148" i="4"/>
  <c r="Q148" i="4"/>
  <c r="O148" i="4"/>
  <c r="R148" i="4"/>
  <c r="P148" i="4"/>
  <c r="N148" i="4"/>
  <c r="L148" i="4"/>
  <c r="M148" i="4"/>
  <c r="K148" i="4"/>
  <c r="J148" i="4"/>
  <c r="I148" i="4"/>
  <c r="G148" i="4"/>
  <c r="H148" i="4"/>
  <c r="F148" i="4"/>
  <c r="E148" i="4"/>
  <c r="AB152" i="4"/>
  <c r="U152" i="4"/>
  <c r="T152" i="4"/>
  <c r="S152" i="4"/>
  <c r="Q152" i="4"/>
  <c r="O152" i="4"/>
  <c r="R152" i="4"/>
  <c r="P152" i="4"/>
  <c r="N152" i="4"/>
  <c r="L152" i="4"/>
  <c r="M152" i="4"/>
  <c r="K152" i="4"/>
  <c r="J152" i="4"/>
  <c r="I152" i="4"/>
  <c r="G152" i="4"/>
  <c r="H152" i="4"/>
  <c r="F152" i="4"/>
  <c r="E152" i="4"/>
  <c r="AB156" i="4"/>
  <c r="U156" i="4"/>
  <c r="T156" i="4"/>
  <c r="S156" i="4"/>
  <c r="Q156" i="4"/>
  <c r="O156" i="4"/>
  <c r="R156" i="4"/>
  <c r="P156" i="4"/>
  <c r="N156" i="4"/>
  <c r="L156" i="4"/>
  <c r="M156" i="4"/>
  <c r="K156" i="4"/>
  <c r="J156" i="4"/>
  <c r="I156" i="4"/>
  <c r="G156" i="4"/>
  <c r="H156" i="4"/>
  <c r="F156" i="4"/>
  <c r="E156" i="4"/>
  <c r="AB160" i="4"/>
  <c r="U160" i="4"/>
  <c r="T160" i="4"/>
  <c r="S160" i="4"/>
  <c r="Q160" i="4"/>
  <c r="O160" i="4"/>
  <c r="R160" i="4"/>
  <c r="P160" i="4"/>
  <c r="N160" i="4"/>
  <c r="L160" i="4"/>
  <c r="M160" i="4"/>
  <c r="K160" i="4"/>
  <c r="J160" i="4"/>
  <c r="I160" i="4"/>
  <c r="G160" i="4"/>
  <c r="H160" i="4"/>
  <c r="F160" i="4"/>
  <c r="E160" i="4"/>
  <c r="AB164" i="4"/>
  <c r="U164" i="4"/>
  <c r="T164" i="4"/>
  <c r="S164" i="4"/>
  <c r="Q164" i="4"/>
  <c r="O164" i="4"/>
  <c r="R164" i="4"/>
  <c r="P164" i="4"/>
  <c r="N164" i="4"/>
  <c r="L164" i="4"/>
  <c r="M164" i="4"/>
  <c r="K164" i="4"/>
  <c r="J164" i="4"/>
  <c r="I164" i="4"/>
  <c r="G164" i="4"/>
  <c r="H164" i="4"/>
  <c r="F164" i="4"/>
  <c r="E164" i="4"/>
  <c r="AB168" i="4"/>
  <c r="U168" i="4"/>
  <c r="T168" i="4"/>
  <c r="S168" i="4"/>
  <c r="Q168" i="4"/>
  <c r="O168" i="4"/>
  <c r="R168" i="4"/>
  <c r="P168" i="4"/>
  <c r="N168" i="4"/>
  <c r="L168" i="4"/>
  <c r="M168" i="4"/>
  <c r="K168" i="4"/>
  <c r="J168" i="4"/>
  <c r="I168" i="4"/>
  <c r="G168" i="4"/>
  <c r="H168" i="4"/>
  <c r="F168" i="4"/>
  <c r="E168" i="4"/>
  <c r="AB172" i="4"/>
  <c r="U172" i="4"/>
  <c r="T172" i="4"/>
  <c r="S172" i="4"/>
  <c r="Q172" i="4"/>
  <c r="O172" i="4"/>
  <c r="R172" i="4"/>
  <c r="P172" i="4"/>
  <c r="N172" i="4"/>
  <c r="L172" i="4"/>
  <c r="M172" i="4"/>
  <c r="K172" i="4"/>
  <c r="J172" i="4"/>
  <c r="I172" i="4"/>
  <c r="G172" i="4"/>
  <c r="H172" i="4"/>
  <c r="F172" i="4"/>
  <c r="E172" i="4"/>
  <c r="AB176" i="4"/>
  <c r="U176" i="4"/>
  <c r="T176" i="4"/>
  <c r="S176" i="4"/>
  <c r="Q176" i="4"/>
  <c r="O176" i="4"/>
  <c r="R176" i="4"/>
  <c r="P176" i="4"/>
  <c r="N176" i="4"/>
  <c r="L176" i="4"/>
  <c r="M176" i="4"/>
  <c r="K176" i="4"/>
  <c r="J176" i="4"/>
  <c r="I176" i="4"/>
  <c r="G176" i="4"/>
  <c r="H176" i="4"/>
  <c r="F176" i="4"/>
  <c r="E176" i="4"/>
  <c r="AB180" i="4"/>
  <c r="U180" i="4"/>
  <c r="T180" i="4"/>
  <c r="S180" i="4"/>
  <c r="Q180" i="4"/>
  <c r="O180" i="4"/>
  <c r="R180" i="4"/>
  <c r="P180" i="4"/>
  <c r="N180" i="4"/>
  <c r="L180" i="4"/>
  <c r="M180" i="4"/>
  <c r="K180" i="4"/>
  <c r="J180" i="4"/>
  <c r="I180" i="4"/>
  <c r="G180" i="4"/>
  <c r="H180" i="4"/>
  <c r="F180" i="4"/>
  <c r="E180" i="4"/>
  <c r="AB184" i="4"/>
  <c r="U184" i="4"/>
  <c r="T184" i="4"/>
  <c r="S184" i="4"/>
  <c r="Q184" i="4"/>
  <c r="O184" i="4"/>
  <c r="R184" i="4"/>
  <c r="P184" i="4"/>
  <c r="N184" i="4"/>
  <c r="L184" i="4"/>
  <c r="M184" i="4"/>
  <c r="K184" i="4"/>
  <c r="J184" i="4"/>
  <c r="I184" i="4"/>
  <c r="G184" i="4"/>
  <c r="H184" i="4"/>
  <c r="F184" i="4"/>
  <c r="E184" i="4"/>
  <c r="AB188" i="4"/>
  <c r="U188" i="4"/>
  <c r="T188" i="4"/>
  <c r="S188" i="4"/>
  <c r="Q188" i="4"/>
  <c r="O188" i="4"/>
  <c r="R188" i="4"/>
  <c r="P188" i="4"/>
  <c r="N188" i="4"/>
  <c r="L188" i="4"/>
  <c r="M188" i="4"/>
  <c r="K188" i="4"/>
  <c r="I188" i="4"/>
  <c r="G188" i="4"/>
  <c r="J188" i="4"/>
  <c r="H188" i="4"/>
  <c r="F188" i="4"/>
  <c r="E188" i="4"/>
  <c r="AB192" i="4"/>
  <c r="U192" i="4"/>
  <c r="T192" i="4"/>
  <c r="S192" i="4"/>
  <c r="Q192" i="4"/>
  <c r="O192" i="4"/>
  <c r="R192" i="4"/>
  <c r="P192" i="4"/>
  <c r="N192" i="4"/>
  <c r="L192" i="4"/>
  <c r="M192" i="4"/>
  <c r="K192" i="4"/>
  <c r="I192" i="4"/>
  <c r="G192" i="4"/>
  <c r="J192" i="4"/>
  <c r="H192" i="4"/>
  <c r="F192" i="4"/>
  <c r="E192" i="4"/>
  <c r="AB196" i="4"/>
  <c r="U196" i="4"/>
  <c r="T196" i="4"/>
  <c r="S196" i="4"/>
  <c r="Q196" i="4"/>
  <c r="O196" i="4"/>
  <c r="R196" i="4"/>
  <c r="P196" i="4"/>
  <c r="N196" i="4"/>
  <c r="L196" i="4"/>
  <c r="M196" i="4"/>
  <c r="K196" i="4"/>
  <c r="I196" i="4"/>
  <c r="G196" i="4"/>
  <c r="J196" i="4"/>
  <c r="H196" i="4"/>
  <c r="F196" i="4"/>
  <c r="E196" i="4"/>
  <c r="AB200" i="4"/>
  <c r="U200" i="4"/>
  <c r="T200" i="4"/>
  <c r="S200" i="4"/>
  <c r="Q200" i="4"/>
  <c r="O200" i="4"/>
  <c r="R200" i="4"/>
  <c r="P200" i="4"/>
  <c r="N200" i="4"/>
  <c r="L200" i="4"/>
  <c r="M200" i="4"/>
  <c r="K200" i="4"/>
  <c r="I200" i="4"/>
  <c r="G200" i="4"/>
  <c r="J200" i="4"/>
  <c r="H200" i="4"/>
  <c r="F200" i="4"/>
  <c r="E200" i="4"/>
  <c r="AB204" i="4"/>
  <c r="U204" i="4"/>
  <c r="T204" i="4"/>
  <c r="S204" i="4"/>
  <c r="Q204" i="4"/>
  <c r="O204" i="4"/>
  <c r="R204" i="4"/>
  <c r="P204" i="4"/>
  <c r="N204" i="4"/>
  <c r="L204" i="4"/>
  <c r="M204" i="4"/>
  <c r="K204" i="4"/>
  <c r="I204" i="4"/>
  <c r="G204" i="4"/>
  <c r="J204" i="4"/>
  <c r="H204" i="4"/>
  <c r="F204" i="4"/>
  <c r="E204" i="4"/>
  <c r="AB208" i="4"/>
  <c r="U208" i="4"/>
  <c r="T208" i="4"/>
  <c r="S208" i="4"/>
  <c r="Q208" i="4"/>
  <c r="O208" i="4"/>
  <c r="R208" i="4"/>
  <c r="P208" i="4"/>
  <c r="N208" i="4"/>
  <c r="L208" i="4"/>
  <c r="M208" i="4"/>
  <c r="K208" i="4"/>
  <c r="I208" i="4"/>
  <c r="G208" i="4"/>
  <c r="J208" i="4"/>
  <c r="H208" i="4"/>
  <c r="F208" i="4"/>
  <c r="E208" i="4"/>
  <c r="AB212" i="4"/>
  <c r="U212" i="4"/>
  <c r="T212" i="4"/>
  <c r="S212" i="4"/>
  <c r="Q212" i="4"/>
  <c r="O212" i="4"/>
  <c r="R212" i="4"/>
  <c r="P212" i="4"/>
  <c r="N212" i="4"/>
  <c r="L212" i="4"/>
  <c r="M212" i="4"/>
  <c r="K212" i="4"/>
  <c r="I212" i="4"/>
  <c r="G212" i="4"/>
  <c r="J212" i="4"/>
  <c r="H212" i="4"/>
  <c r="F212" i="4"/>
  <c r="E212" i="4"/>
  <c r="AB216" i="4"/>
  <c r="U216" i="4"/>
  <c r="T216" i="4"/>
  <c r="S216" i="4"/>
  <c r="Q216" i="4"/>
  <c r="O216" i="4"/>
  <c r="R216" i="4"/>
  <c r="P216" i="4"/>
  <c r="N216" i="4"/>
  <c r="L216" i="4"/>
  <c r="M216" i="4"/>
  <c r="K216" i="4"/>
  <c r="I216" i="4"/>
  <c r="G216" i="4"/>
  <c r="J216" i="4"/>
  <c r="H216" i="4"/>
  <c r="F216" i="4"/>
  <c r="E216" i="4"/>
  <c r="AB220" i="4"/>
  <c r="U220" i="4"/>
  <c r="T220" i="4"/>
  <c r="S220" i="4"/>
  <c r="Q220" i="4"/>
  <c r="O220" i="4"/>
  <c r="R220" i="4"/>
  <c r="P220" i="4"/>
  <c r="N220" i="4"/>
  <c r="L220" i="4"/>
  <c r="M220" i="4"/>
  <c r="K220" i="4"/>
  <c r="I220" i="4"/>
  <c r="G220" i="4"/>
  <c r="J220" i="4"/>
  <c r="H220" i="4"/>
  <c r="F220" i="4"/>
  <c r="E220" i="4"/>
  <c r="AB224" i="4"/>
  <c r="U224" i="4"/>
  <c r="T224" i="4"/>
  <c r="S224" i="4"/>
  <c r="Q224" i="4"/>
  <c r="O224" i="4"/>
  <c r="R224" i="4"/>
  <c r="P224" i="4"/>
  <c r="N224" i="4"/>
  <c r="L224" i="4"/>
  <c r="M224" i="4"/>
  <c r="K224" i="4"/>
  <c r="I224" i="4"/>
  <c r="G224" i="4"/>
  <c r="J224" i="4"/>
  <c r="H224" i="4"/>
  <c r="F224" i="4"/>
  <c r="E224" i="4"/>
  <c r="AB228" i="4"/>
  <c r="U228" i="4"/>
  <c r="T228" i="4"/>
  <c r="S228" i="4"/>
  <c r="Q228" i="4"/>
  <c r="O228" i="4"/>
  <c r="R228" i="4"/>
  <c r="P228" i="4"/>
  <c r="N228" i="4"/>
  <c r="L228" i="4"/>
  <c r="M228" i="4"/>
  <c r="K228" i="4"/>
  <c r="I228" i="4"/>
  <c r="G228" i="4"/>
  <c r="J228" i="4"/>
  <c r="H228" i="4"/>
  <c r="F228" i="4"/>
  <c r="E228" i="4"/>
  <c r="AB232" i="4"/>
  <c r="U232" i="4"/>
  <c r="T232" i="4"/>
  <c r="S232" i="4"/>
  <c r="Q232" i="4"/>
  <c r="O232" i="4"/>
  <c r="R232" i="4"/>
  <c r="P232" i="4"/>
  <c r="N232" i="4"/>
  <c r="L232" i="4"/>
  <c r="M232" i="4"/>
  <c r="K232" i="4"/>
  <c r="I232" i="4"/>
  <c r="G232" i="4"/>
  <c r="J232" i="4"/>
  <c r="H232" i="4"/>
  <c r="F232" i="4"/>
  <c r="E232" i="4"/>
  <c r="AB236" i="4"/>
  <c r="U236" i="4"/>
  <c r="T236" i="4"/>
  <c r="S236" i="4"/>
  <c r="Q236" i="4"/>
  <c r="O236" i="4"/>
  <c r="R236" i="4"/>
  <c r="P236" i="4"/>
  <c r="N236" i="4"/>
  <c r="L236" i="4"/>
  <c r="M236" i="4"/>
  <c r="K236" i="4"/>
  <c r="I236" i="4"/>
  <c r="G236" i="4"/>
  <c r="J236" i="4"/>
  <c r="H236" i="4"/>
  <c r="F236" i="4"/>
  <c r="E236" i="4"/>
  <c r="AB240" i="4"/>
  <c r="U240" i="4"/>
  <c r="T240" i="4"/>
  <c r="S240" i="4"/>
  <c r="Q240" i="4"/>
  <c r="O240" i="4"/>
  <c r="R240" i="4"/>
  <c r="P240" i="4"/>
  <c r="N240" i="4"/>
  <c r="L240" i="4"/>
  <c r="M240" i="4"/>
  <c r="K240" i="4"/>
  <c r="I240" i="4"/>
  <c r="G240" i="4"/>
  <c r="J240" i="4"/>
  <c r="H240" i="4"/>
  <c r="F240" i="4"/>
  <c r="E240" i="4"/>
  <c r="AB244" i="4"/>
  <c r="U244" i="4"/>
  <c r="T244" i="4"/>
  <c r="S244" i="4"/>
  <c r="Q244" i="4"/>
  <c r="O244" i="4"/>
  <c r="R244" i="4"/>
  <c r="P244" i="4"/>
  <c r="N244" i="4"/>
  <c r="L244" i="4"/>
  <c r="M244" i="4"/>
  <c r="K244" i="4"/>
  <c r="I244" i="4"/>
  <c r="G244" i="4"/>
  <c r="J244" i="4"/>
  <c r="H244" i="4"/>
  <c r="F244" i="4"/>
  <c r="E244" i="4"/>
  <c r="AB248" i="4"/>
  <c r="U248" i="4"/>
  <c r="T248" i="4"/>
  <c r="S248" i="4"/>
  <c r="Q248" i="4"/>
  <c r="O248" i="4"/>
  <c r="R248" i="4"/>
  <c r="P248" i="4"/>
  <c r="N248" i="4"/>
  <c r="L248" i="4"/>
  <c r="M248" i="4"/>
  <c r="K248" i="4"/>
  <c r="I248" i="4"/>
  <c r="G248" i="4"/>
  <c r="J248" i="4"/>
  <c r="H248" i="4"/>
  <c r="F248" i="4"/>
  <c r="E248" i="4"/>
  <c r="AB252" i="4"/>
  <c r="U252" i="4"/>
  <c r="T252" i="4"/>
  <c r="S252" i="4"/>
  <c r="Q252" i="4"/>
  <c r="O252" i="4"/>
  <c r="R252" i="4"/>
  <c r="P252" i="4"/>
  <c r="N252" i="4"/>
  <c r="L252" i="4"/>
  <c r="M252" i="4"/>
  <c r="K252" i="4"/>
  <c r="I252" i="4"/>
  <c r="G252" i="4"/>
  <c r="J252" i="4"/>
  <c r="H252" i="4"/>
  <c r="F252" i="4"/>
  <c r="E252" i="4"/>
  <c r="AB256" i="4"/>
  <c r="U256" i="4"/>
  <c r="T256" i="4"/>
  <c r="S256" i="4"/>
  <c r="Q256" i="4"/>
  <c r="O256" i="4"/>
  <c r="R256" i="4"/>
  <c r="P256" i="4"/>
  <c r="N256" i="4"/>
  <c r="L256" i="4"/>
  <c r="M256" i="4"/>
  <c r="K256" i="4"/>
  <c r="I256" i="4"/>
  <c r="G256" i="4"/>
  <c r="J256" i="4"/>
  <c r="H256" i="4"/>
  <c r="F256" i="4"/>
  <c r="E256" i="4"/>
  <c r="AB260" i="4"/>
  <c r="U260" i="4"/>
  <c r="T260" i="4"/>
  <c r="S260" i="4"/>
  <c r="Q260" i="4"/>
  <c r="O260" i="4"/>
  <c r="R260" i="4"/>
  <c r="P260" i="4"/>
  <c r="N260" i="4"/>
  <c r="L260" i="4"/>
  <c r="M260" i="4"/>
  <c r="K260" i="4"/>
  <c r="I260" i="4"/>
  <c r="G260" i="4"/>
  <c r="J260" i="4"/>
  <c r="H260" i="4"/>
  <c r="F260" i="4"/>
  <c r="E260" i="4"/>
  <c r="AB264" i="4"/>
  <c r="U264" i="4"/>
  <c r="T264" i="4"/>
  <c r="S264" i="4"/>
  <c r="Q264" i="4"/>
  <c r="O264" i="4"/>
  <c r="R264" i="4"/>
  <c r="P264" i="4"/>
  <c r="N264" i="4"/>
  <c r="L264" i="4"/>
  <c r="M264" i="4"/>
  <c r="K264" i="4"/>
  <c r="I264" i="4"/>
  <c r="G264" i="4"/>
  <c r="J264" i="4"/>
  <c r="H264" i="4"/>
  <c r="F264" i="4"/>
  <c r="E264" i="4"/>
  <c r="AB268" i="4"/>
  <c r="U268" i="4"/>
  <c r="T268" i="4"/>
  <c r="S268" i="4"/>
  <c r="Q268" i="4"/>
  <c r="O268" i="4"/>
  <c r="R268" i="4"/>
  <c r="P268" i="4"/>
  <c r="N268" i="4"/>
  <c r="L268" i="4"/>
  <c r="M268" i="4"/>
  <c r="K268" i="4"/>
  <c r="I268" i="4"/>
  <c r="G268" i="4"/>
  <c r="J268" i="4"/>
  <c r="H268" i="4"/>
  <c r="F268" i="4"/>
  <c r="E268" i="4"/>
  <c r="AB272" i="4"/>
  <c r="U272" i="4"/>
  <c r="T272" i="4"/>
  <c r="S272" i="4"/>
  <c r="Q272" i="4"/>
  <c r="O272" i="4"/>
  <c r="R272" i="4"/>
  <c r="P272" i="4"/>
  <c r="N272" i="4"/>
  <c r="L272" i="4"/>
  <c r="M272" i="4"/>
  <c r="K272" i="4"/>
  <c r="I272" i="4"/>
  <c r="G272" i="4"/>
  <c r="J272" i="4"/>
  <c r="H272" i="4"/>
  <c r="F272" i="4"/>
  <c r="E272" i="4"/>
  <c r="AB276" i="4"/>
  <c r="U276" i="4"/>
  <c r="T276" i="4"/>
  <c r="S276" i="4"/>
  <c r="Q276" i="4"/>
  <c r="O276" i="4"/>
  <c r="R276" i="4"/>
  <c r="P276" i="4"/>
  <c r="N276" i="4"/>
  <c r="L276" i="4"/>
  <c r="M276" i="4"/>
  <c r="K276" i="4"/>
  <c r="I276" i="4"/>
  <c r="G276" i="4"/>
  <c r="J276" i="4"/>
  <c r="H276" i="4"/>
  <c r="F276" i="4"/>
  <c r="E276" i="4"/>
  <c r="AB280" i="4"/>
  <c r="U280" i="4"/>
  <c r="T280" i="4"/>
  <c r="S280" i="4"/>
  <c r="Q280" i="4"/>
  <c r="O280" i="4"/>
  <c r="R280" i="4"/>
  <c r="P280" i="4"/>
  <c r="N280" i="4"/>
  <c r="L280" i="4"/>
  <c r="M280" i="4"/>
  <c r="K280" i="4"/>
  <c r="I280" i="4"/>
  <c r="G280" i="4"/>
  <c r="J280" i="4"/>
  <c r="H280" i="4"/>
  <c r="F280" i="4"/>
  <c r="E280" i="4"/>
  <c r="AB284" i="4"/>
  <c r="U284" i="4"/>
  <c r="T284" i="4"/>
  <c r="S284" i="4"/>
  <c r="Q284" i="4"/>
  <c r="O284" i="4"/>
  <c r="R284" i="4"/>
  <c r="P284" i="4"/>
  <c r="N284" i="4"/>
  <c r="L284" i="4"/>
  <c r="M284" i="4"/>
  <c r="K284" i="4"/>
  <c r="I284" i="4"/>
  <c r="G284" i="4"/>
  <c r="J284" i="4"/>
  <c r="H284" i="4"/>
  <c r="F284" i="4"/>
  <c r="E284" i="4"/>
  <c r="AB288" i="4"/>
  <c r="U288" i="4"/>
  <c r="T288" i="4"/>
  <c r="S288" i="4"/>
  <c r="Q288" i="4"/>
  <c r="O288" i="4"/>
  <c r="R288" i="4"/>
  <c r="P288" i="4"/>
  <c r="N288" i="4"/>
  <c r="L288" i="4"/>
  <c r="M288" i="4"/>
  <c r="K288" i="4"/>
  <c r="I288" i="4"/>
  <c r="G288" i="4"/>
  <c r="J288" i="4"/>
  <c r="H288" i="4"/>
  <c r="F288" i="4"/>
  <c r="E288" i="4"/>
  <c r="AB292" i="4"/>
  <c r="U292" i="4"/>
  <c r="T292" i="4"/>
  <c r="S292" i="4"/>
  <c r="Q292" i="4"/>
  <c r="O292" i="4"/>
  <c r="R292" i="4"/>
  <c r="P292" i="4"/>
  <c r="N292" i="4"/>
  <c r="L292" i="4"/>
  <c r="M292" i="4"/>
  <c r="K292" i="4"/>
  <c r="I292" i="4"/>
  <c r="G292" i="4"/>
  <c r="J292" i="4"/>
  <c r="H292" i="4"/>
  <c r="F292" i="4"/>
  <c r="E292" i="4"/>
  <c r="AB296" i="4"/>
  <c r="U296" i="4"/>
  <c r="T296" i="4"/>
  <c r="S296" i="4"/>
  <c r="Q296" i="4"/>
  <c r="O296" i="4"/>
  <c r="R296" i="4"/>
  <c r="P296" i="4"/>
  <c r="N296" i="4"/>
  <c r="L296" i="4"/>
  <c r="M296" i="4"/>
  <c r="K296" i="4"/>
  <c r="I296" i="4"/>
  <c r="G296" i="4"/>
  <c r="J296" i="4"/>
  <c r="H296" i="4"/>
  <c r="F296" i="4"/>
  <c r="E296" i="4"/>
  <c r="AB300" i="4"/>
  <c r="U300" i="4"/>
  <c r="T300" i="4"/>
  <c r="S300" i="4"/>
  <c r="Q300" i="4"/>
  <c r="O300" i="4"/>
  <c r="R300" i="4"/>
  <c r="P300" i="4"/>
  <c r="N300" i="4"/>
  <c r="L300" i="4"/>
  <c r="M300" i="4"/>
  <c r="K300" i="4"/>
  <c r="I300" i="4"/>
  <c r="G300" i="4"/>
  <c r="J300" i="4"/>
  <c r="H300" i="4"/>
  <c r="F300" i="4"/>
  <c r="E300" i="4"/>
  <c r="AB304" i="4"/>
  <c r="U304" i="4"/>
  <c r="T304" i="4"/>
  <c r="S304" i="4"/>
  <c r="Q304" i="4"/>
  <c r="O304" i="4"/>
  <c r="R304" i="4"/>
  <c r="P304" i="4"/>
  <c r="N304" i="4"/>
  <c r="L304" i="4"/>
  <c r="M304" i="4"/>
  <c r="K304" i="4"/>
  <c r="I304" i="4"/>
  <c r="G304" i="4"/>
  <c r="J304" i="4"/>
  <c r="H304" i="4"/>
  <c r="F304" i="4"/>
  <c r="E304" i="4"/>
  <c r="AB308" i="4"/>
  <c r="U308" i="4"/>
  <c r="T308" i="4"/>
  <c r="S308" i="4"/>
  <c r="Q308" i="4"/>
  <c r="O308" i="4"/>
  <c r="R308" i="4"/>
  <c r="P308" i="4"/>
  <c r="N308" i="4"/>
  <c r="L308" i="4"/>
  <c r="M308" i="4"/>
  <c r="K308" i="4"/>
  <c r="I308" i="4"/>
  <c r="G308" i="4"/>
  <c r="J308" i="4"/>
  <c r="H308" i="4"/>
  <c r="F308" i="4"/>
  <c r="E308" i="4"/>
  <c r="AB312" i="4"/>
  <c r="U312" i="4"/>
  <c r="T312" i="4"/>
  <c r="S312" i="4"/>
  <c r="Q312" i="4"/>
  <c r="O312" i="4"/>
  <c r="R312" i="4"/>
  <c r="P312" i="4"/>
  <c r="N312" i="4"/>
  <c r="L312" i="4"/>
  <c r="M312" i="4"/>
  <c r="K312" i="4"/>
  <c r="I312" i="4"/>
  <c r="G312" i="4"/>
  <c r="J312" i="4"/>
  <c r="H312" i="4"/>
  <c r="F312" i="4"/>
  <c r="E312" i="4"/>
  <c r="AB316" i="4"/>
  <c r="U316" i="4"/>
  <c r="T316" i="4"/>
  <c r="S316" i="4"/>
  <c r="Q316" i="4"/>
  <c r="O316" i="4"/>
  <c r="R316" i="4"/>
  <c r="P316" i="4"/>
  <c r="N316" i="4"/>
  <c r="L316" i="4"/>
  <c r="M316" i="4"/>
  <c r="K316" i="4"/>
  <c r="I316" i="4"/>
  <c r="G316" i="4"/>
  <c r="J316" i="4"/>
  <c r="H316" i="4"/>
  <c r="F316" i="4"/>
  <c r="E316" i="4"/>
  <c r="AB320" i="4"/>
  <c r="U320" i="4"/>
  <c r="T320" i="4"/>
  <c r="S320" i="4"/>
  <c r="Q320" i="4"/>
  <c r="O320" i="4"/>
  <c r="R320" i="4"/>
  <c r="P320" i="4"/>
  <c r="N320" i="4"/>
  <c r="L320" i="4"/>
  <c r="M320" i="4"/>
  <c r="K320" i="4"/>
  <c r="I320" i="4"/>
  <c r="G320" i="4"/>
  <c r="J320" i="4"/>
  <c r="H320" i="4"/>
  <c r="F320" i="4"/>
  <c r="E320" i="4"/>
  <c r="AB324" i="4"/>
  <c r="U324" i="4"/>
  <c r="T324" i="4"/>
  <c r="S324" i="4"/>
  <c r="Q324" i="4"/>
  <c r="O324" i="4"/>
  <c r="R324" i="4"/>
  <c r="P324" i="4"/>
  <c r="N324" i="4"/>
  <c r="L324" i="4"/>
  <c r="M324" i="4"/>
  <c r="K324" i="4"/>
  <c r="I324" i="4"/>
  <c r="G324" i="4"/>
  <c r="J324" i="4"/>
  <c r="H324" i="4"/>
  <c r="F324" i="4"/>
  <c r="E324" i="4"/>
  <c r="AB328" i="4"/>
  <c r="U328" i="4"/>
  <c r="T328" i="4"/>
  <c r="S328" i="4"/>
  <c r="Q328" i="4"/>
  <c r="O328" i="4"/>
  <c r="R328" i="4"/>
  <c r="P328" i="4"/>
  <c r="N328" i="4"/>
  <c r="L328" i="4"/>
  <c r="M328" i="4"/>
  <c r="K328" i="4"/>
  <c r="I328" i="4"/>
  <c r="G328" i="4"/>
  <c r="J328" i="4"/>
  <c r="H328" i="4"/>
  <c r="F328" i="4"/>
  <c r="E328" i="4"/>
  <c r="AB332" i="4"/>
  <c r="U332" i="4"/>
  <c r="T332" i="4"/>
  <c r="S332" i="4"/>
  <c r="Q332" i="4"/>
  <c r="O332" i="4"/>
  <c r="R332" i="4"/>
  <c r="P332" i="4"/>
  <c r="N332" i="4"/>
  <c r="L332" i="4"/>
  <c r="M332" i="4"/>
  <c r="K332" i="4"/>
  <c r="I332" i="4"/>
  <c r="G332" i="4"/>
  <c r="J332" i="4"/>
  <c r="H332" i="4"/>
  <c r="F332" i="4"/>
  <c r="E332" i="4"/>
  <c r="AB336" i="4"/>
  <c r="U336" i="4"/>
  <c r="T336" i="4"/>
  <c r="S336" i="4"/>
  <c r="Q336" i="4"/>
  <c r="O336" i="4"/>
  <c r="R336" i="4"/>
  <c r="P336" i="4"/>
  <c r="N336" i="4"/>
  <c r="L336" i="4"/>
  <c r="M336" i="4"/>
  <c r="K336" i="4"/>
  <c r="I336" i="4"/>
  <c r="G336" i="4"/>
  <c r="J336" i="4"/>
  <c r="H336" i="4"/>
  <c r="F336" i="4"/>
  <c r="E336" i="4"/>
  <c r="AB340" i="4"/>
  <c r="U340" i="4"/>
  <c r="T340" i="4"/>
  <c r="S340" i="4"/>
  <c r="Q340" i="4"/>
  <c r="O340" i="4"/>
  <c r="R340" i="4"/>
  <c r="P340" i="4"/>
  <c r="N340" i="4"/>
  <c r="L340" i="4"/>
  <c r="M340" i="4"/>
  <c r="K340" i="4"/>
  <c r="I340" i="4"/>
  <c r="G340" i="4"/>
  <c r="J340" i="4"/>
  <c r="H340" i="4"/>
  <c r="F340" i="4"/>
  <c r="E340" i="4"/>
  <c r="AB344" i="4"/>
  <c r="U344" i="4"/>
  <c r="T344" i="4"/>
  <c r="S344" i="4"/>
  <c r="Q344" i="4"/>
  <c r="O344" i="4"/>
  <c r="R344" i="4"/>
  <c r="P344" i="4"/>
  <c r="N344" i="4"/>
  <c r="L344" i="4"/>
  <c r="M344" i="4"/>
  <c r="K344" i="4"/>
  <c r="I344" i="4"/>
  <c r="G344" i="4"/>
  <c r="J344" i="4"/>
  <c r="H344" i="4"/>
  <c r="F344" i="4"/>
  <c r="E344" i="4"/>
  <c r="AB348" i="4"/>
  <c r="U348" i="4"/>
  <c r="T348" i="4"/>
  <c r="S348" i="4"/>
  <c r="Q348" i="4"/>
  <c r="O348" i="4"/>
  <c r="R348" i="4"/>
  <c r="P348" i="4"/>
  <c r="N348" i="4"/>
  <c r="L348" i="4"/>
  <c r="M348" i="4"/>
  <c r="K348" i="4"/>
  <c r="I348" i="4"/>
  <c r="G348" i="4"/>
  <c r="J348" i="4"/>
  <c r="H348" i="4"/>
  <c r="F348" i="4"/>
  <c r="E348" i="4"/>
  <c r="AB352" i="4"/>
  <c r="U352" i="4"/>
  <c r="T352" i="4"/>
  <c r="S352" i="4"/>
  <c r="Q352" i="4"/>
  <c r="O352" i="4"/>
  <c r="R352" i="4"/>
  <c r="P352" i="4"/>
  <c r="N352" i="4"/>
  <c r="L352" i="4"/>
  <c r="M352" i="4"/>
  <c r="K352" i="4"/>
  <c r="I352" i="4"/>
  <c r="G352" i="4"/>
  <c r="J352" i="4"/>
  <c r="H352" i="4"/>
  <c r="F352" i="4"/>
  <c r="E352" i="4"/>
  <c r="AB356" i="4"/>
  <c r="U356" i="4"/>
  <c r="T356" i="4"/>
  <c r="S356" i="4"/>
  <c r="Q356" i="4"/>
  <c r="O356" i="4"/>
  <c r="R356" i="4"/>
  <c r="P356" i="4"/>
  <c r="N356" i="4"/>
  <c r="L356" i="4"/>
  <c r="M356" i="4"/>
  <c r="K356" i="4"/>
  <c r="I356" i="4"/>
  <c r="G356" i="4"/>
  <c r="J356" i="4"/>
  <c r="H356" i="4"/>
  <c r="F356" i="4"/>
  <c r="E356" i="4"/>
  <c r="AB360" i="4"/>
  <c r="U360" i="4"/>
  <c r="T360" i="4"/>
  <c r="S360" i="4"/>
  <c r="Q360" i="4"/>
  <c r="O360" i="4"/>
  <c r="R360" i="4"/>
  <c r="P360" i="4"/>
  <c r="N360" i="4"/>
  <c r="L360" i="4"/>
  <c r="M360" i="4"/>
  <c r="K360" i="4"/>
  <c r="I360" i="4"/>
  <c r="G360" i="4"/>
  <c r="J360" i="4"/>
  <c r="H360" i="4"/>
  <c r="F360" i="4"/>
  <c r="E360" i="4"/>
  <c r="AB364" i="4"/>
  <c r="U364" i="4"/>
  <c r="T364" i="4"/>
  <c r="S364" i="4"/>
  <c r="Q364" i="4"/>
  <c r="O364" i="4"/>
  <c r="R364" i="4"/>
  <c r="P364" i="4"/>
  <c r="N364" i="4"/>
  <c r="L364" i="4"/>
  <c r="M364" i="4"/>
  <c r="K364" i="4"/>
  <c r="I364" i="4"/>
  <c r="G364" i="4"/>
  <c r="J364" i="4"/>
  <c r="H364" i="4"/>
  <c r="F364" i="4"/>
  <c r="E364" i="4"/>
  <c r="AB368" i="4"/>
  <c r="U368" i="4"/>
  <c r="T368" i="4"/>
  <c r="S368" i="4"/>
  <c r="Q368" i="4"/>
  <c r="O368" i="4"/>
  <c r="R368" i="4"/>
  <c r="P368" i="4"/>
  <c r="N368" i="4"/>
  <c r="L368" i="4"/>
  <c r="M368" i="4"/>
  <c r="K368" i="4"/>
  <c r="I368" i="4"/>
  <c r="G368" i="4"/>
  <c r="J368" i="4"/>
  <c r="H368" i="4"/>
  <c r="F368" i="4"/>
  <c r="E368" i="4"/>
  <c r="AB372" i="4"/>
  <c r="U372" i="4"/>
  <c r="T372" i="4"/>
  <c r="S372" i="4"/>
  <c r="Q372" i="4"/>
  <c r="O372" i="4"/>
  <c r="R372" i="4"/>
  <c r="P372" i="4"/>
  <c r="N372" i="4"/>
  <c r="L372" i="4"/>
  <c r="M372" i="4"/>
  <c r="K372" i="4"/>
  <c r="I372" i="4"/>
  <c r="G372" i="4"/>
  <c r="J372" i="4"/>
  <c r="H372" i="4"/>
  <c r="F372" i="4"/>
  <c r="E372" i="4"/>
  <c r="AB376" i="4"/>
  <c r="U376" i="4"/>
  <c r="T376" i="4"/>
  <c r="S376" i="4"/>
  <c r="Q376" i="4"/>
  <c r="O376" i="4"/>
  <c r="R376" i="4"/>
  <c r="P376" i="4"/>
  <c r="N376" i="4"/>
  <c r="L376" i="4"/>
  <c r="M376" i="4"/>
  <c r="K376" i="4"/>
  <c r="I376" i="4"/>
  <c r="G376" i="4"/>
  <c r="J376" i="4"/>
  <c r="H376" i="4"/>
  <c r="F376" i="4"/>
  <c r="E376" i="4"/>
  <c r="AB380" i="4"/>
  <c r="U380" i="4"/>
  <c r="T380" i="4"/>
  <c r="S380" i="4"/>
  <c r="Q380" i="4"/>
  <c r="O380" i="4"/>
  <c r="R380" i="4"/>
  <c r="P380" i="4"/>
  <c r="N380" i="4"/>
  <c r="L380" i="4"/>
  <c r="M380" i="4"/>
  <c r="K380" i="4"/>
  <c r="I380" i="4"/>
  <c r="G380" i="4"/>
  <c r="J380" i="4"/>
  <c r="H380" i="4"/>
  <c r="F380" i="4"/>
  <c r="E380" i="4"/>
  <c r="AB384" i="4"/>
  <c r="U384" i="4"/>
  <c r="T384" i="4"/>
  <c r="S384" i="4"/>
  <c r="Q384" i="4"/>
  <c r="O384" i="4"/>
  <c r="R384" i="4"/>
  <c r="P384" i="4"/>
  <c r="N384" i="4"/>
  <c r="L384" i="4"/>
  <c r="M384" i="4"/>
  <c r="K384" i="4"/>
  <c r="I384" i="4"/>
  <c r="G384" i="4"/>
  <c r="J384" i="4"/>
  <c r="H384" i="4"/>
  <c r="F384" i="4"/>
  <c r="E384" i="4"/>
  <c r="AB388" i="4"/>
  <c r="U388" i="4"/>
  <c r="T388" i="4"/>
  <c r="S388" i="4"/>
  <c r="Q388" i="4"/>
  <c r="O388" i="4"/>
  <c r="R388" i="4"/>
  <c r="P388" i="4"/>
  <c r="N388" i="4"/>
  <c r="L388" i="4"/>
  <c r="M388" i="4"/>
  <c r="K388" i="4"/>
  <c r="I388" i="4"/>
  <c r="G388" i="4"/>
  <c r="J388" i="4"/>
  <c r="H388" i="4"/>
  <c r="F388" i="4"/>
  <c r="E388" i="4"/>
  <c r="AB392" i="4"/>
  <c r="U392" i="4"/>
  <c r="T392" i="4"/>
  <c r="S392" i="4"/>
  <c r="Q392" i="4"/>
  <c r="O392" i="4"/>
  <c r="R392" i="4"/>
  <c r="P392" i="4"/>
  <c r="N392" i="4"/>
  <c r="L392" i="4"/>
  <c r="M392" i="4"/>
  <c r="K392" i="4"/>
  <c r="I392" i="4"/>
  <c r="G392" i="4"/>
  <c r="J392" i="4"/>
  <c r="H392" i="4"/>
  <c r="F392" i="4"/>
  <c r="E392" i="4"/>
  <c r="AB396" i="4"/>
  <c r="U396" i="4"/>
  <c r="T396" i="4"/>
  <c r="S396" i="4"/>
  <c r="Q396" i="4"/>
  <c r="O396" i="4"/>
  <c r="R396" i="4"/>
  <c r="P396" i="4"/>
  <c r="N396" i="4"/>
  <c r="L396" i="4"/>
  <c r="M396" i="4"/>
  <c r="K396" i="4"/>
  <c r="I396" i="4"/>
  <c r="G396" i="4"/>
  <c r="J396" i="4"/>
  <c r="H396" i="4"/>
  <c r="F396" i="4"/>
  <c r="E396" i="4"/>
  <c r="AB400" i="4"/>
  <c r="U400" i="4"/>
  <c r="T400" i="4"/>
  <c r="S400" i="4"/>
  <c r="Q400" i="4"/>
  <c r="O400" i="4"/>
  <c r="R400" i="4"/>
  <c r="P400" i="4"/>
  <c r="N400" i="4"/>
  <c r="L400" i="4"/>
  <c r="M400" i="4"/>
  <c r="K400" i="4"/>
  <c r="I400" i="4"/>
  <c r="G400" i="4"/>
  <c r="J400" i="4"/>
  <c r="H400" i="4"/>
  <c r="F400" i="4"/>
  <c r="E400" i="4"/>
  <c r="AB404" i="4"/>
  <c r="U404" i="4"/>
  <c r="T404" i="4"/>
  <c r="S404" i="4"/>
  <c r="Q404" i="4"/>
  <c r="O404" i="4"/>
  <c r="R404" i="4"/>
  <c r="P404" i="4"/>
  <c r="N404" i="4"/>
  <c r="L404" i="4"/>
  <c r="M404" i="4"/>
  <c r="K404" i="4"/>
  <c r="I404" i="4"/>
  <c r="G404" i="4"/>
  <c r="J404" i="4"/>
  <c r="H404" i="4"/>
  <c r="F404" i="4"/>
  <c r="E404" i="4"/>
  <c r="AB408" i="4"/>
  <c r="U408" i="4"/>
  <c r="T408" i="4"/>
  <c r="S408" i="4"/>
  <c r="Q408" i="4"/>
  <c r="O408" i="4"/>
  <c r="R408" i="4"/>
  <c r="P408" i="4"/>
  <c r="N408" i="4"/>
  <c r="L408" i="4"/>
  <c r="M408" i="4"/>
  <c r="K408" i="4"/>
  <c r="I408" i="4"/>
  <c r="G408" i="4"/>
  <c r="J408" i="4"/>
  <c r="H408" i="4"/>
  <c r="F408" i="4"/>
  <c r="E408" i="4"/>
  <c r="AB412" i="4"/>
  <c r="U412" i="4"/>
  <c r="T412" i="4"/>
  <c r="S412" i="4"/>
  <c r="Q412" i="4"/>
  <c r="O412" i="4"/>
  <c r="R412" i="4"/>
  <c r="P412" i="4"/>
  <c r="N412" i="4"/>
  <c r="L412" i="4"/>
  <c r="M412" i="4"/>
  <c r="K412" i="4"/>
  <c r="I412" i="4"/>
  <c r="G412" i="4"/>
  <c r="J412" i="4"/>
  <c r="H412" i="4"/>
  <c r="F412" i="4"/>
  <c r="E412" i="4"/>
  <c r="AB416" i="4"/>
  <c r="U416" i="4"/>
  <c r="T416" i="4"/>
  <c r="S416" i="4"/>
  <c r="Q416" i="4"/>
  <c r="O416" i="4"/>
  <c r="R416" i="4"/>
  <c r="P416" i="4"/>
  <c r="N416" i="4"/>
  <c r="L416" i="4"/>
  <c r="M416" i="4"/>
  <c r="K416" i="4"/>
  <c r="I416" i="4"/>
  <c r="G416" i="4"/>
  <c r="J416" i="4"/>
  <c r="H416" i="4"/>
  <c r="F416" i="4"/>
  <c r="E416" i="4"/>
  <c r="AB420" i="4"/>
  <c r="U420" i="4"/>
  <c r="T420" i="4"/>
  <c r="S420" i="4"/>
  <c r="Q420" i="4"/>
  <c r="O420" i="4"/>
  <c r="R420" i="4"/>
  <c r="P420" i="4"/>
  <c r="N420" i="4"/>
  <c r="L420" i="4"/>
  <c r="M420" i="4"/>
  <c r="K420" i="4"/>
  <c r="I420" i="4"/>
  <c r="G420" i="4"/>
  <c r="J420" i="4"/>
  <c r="H420" i="4"/>
  <c r="F420" i="4"/>
  <c r="E420" i="4"/>
  <c r="AB424" i="4"/>
  <c r="U424" i="4"/>
  <c r="T424" i="4"/>
  <c r="S424" i="4"/>
  <c r="Q424" i="4"/>
  <c r="O424" i="4"/>
  <c r="R424" i="4"/>
  <c r="P424" i="4"/>
  <c r="N424" i="4"/>
  <c r="L424" i="4"/>
  <c r="M424" i="4"/>
  <c r="K424" i="4"/>
  <c r="I424" i="4"/>
  <c r="G424" i="4"/>
  <c r="J424" i="4"/>
  <c r="H424" i="4"/>
  <c r="F424" i="4"/>
  <c r="E424" i="4"/>
  <c r="AB428" i="4"/>
  <c r="U428" i="4"/>
  <c r="T428" i="4"/>
  <c r="S428" i="4"/>
  <c r="Q428" i="4"/>
  <c r="O428" i="4"/>
  <c r="R428" i="4"/>
  <c r="P428" i="4"/>
  <c r="N428" i="4"/>
  <c r="L428" i="4"/>
  <c r="M428" i="4"/>
  <c r="K428" i="4"/>
  <c r="I428" i="4"/>
  <c r="G428" i="4"/>
  <c r="J428" i="4"/>
  <c r="H428" i="4"/>
  <c r="F428" i="4"/>
  <c r="E428" i="4"/>
  <c r="AB432" i="4"/>
  <c r="U432" i="4"/>
  <c r="T432" i="4"/>
  <c r="S432" i="4"/>
  <c r="Q432" i="4"/>
  <c r="O432" i="4"/>
  <c r="R432" i="4"/>
  <c r="P432" i="4"/>
  <c r="N432" i="4"/>
  <c r="L432" i="4"/>
  <c r="M432" i="4"/>
  <c r="K432" i="4"/>
  <c r="I432" i="4"/>
  <c r="G432" i="4"/>
  <c r="J432" i="4"/>
  <c r="H432" i="4"/>
  <c r="F432" i="4"/>
  <c r="E432" i="4"/>
  <c r="AB436" i="4"/>
  <c r="U436" i="4"/>
  <c r="T436" i="4"/>
  <c r="S436" i="4"/>
  <c r="Q436" i="4"/>
  <c r="O436" i="4"/>
  <c r="R436" i="4"/>
  <c r="P436" i="4"/>
  <c r="N436" i="4"/>
  <c r="L436" i="4"/>
  <c r="M436" i="4"/>
  <c r="K436" i="4"/>
  <c r="I436" i="4"/>
  <c r="G436" i="4"/>
  <c r="J436" i="4"/>
  <c r="H436" i="4"/>
  <c r="F436" i="4"/>
  <c r="E436" i="4"/>
  <c r="AB440" i="4"/>
  <c r="U440" i="4"/>
  <c r="T440" i="4"/>
  <c r="S440" i="4"/>
  <c r="Q440" i="4"/>
  <c r="O440" i="4"/>
  <c r="R440" i="4"/>
  <c r="P440" i="4"/>
  <c r="N440" i="4"/>
  <c r="L440" i="4"/>
  <c r="M440" i="4"/>
  <c r="K440" i="4"/>
  <c r="I440" i="4"/>
  <c r="G440" i="4"/>
  <c r="J440" i="4"/>
  <c r="H440" i="4"/>
  <c r="F440" i="4"/>
  <c r="E440" i="4"/>
  <c r="AB444" i="4"/>
  <c r="U444" i="4"/>
  <c r="T444" i="4"/>
  <c r="S444" i="4"/>
  <c r="Q444" i="4"/>
  <c r="O444" i="4"/>
  <c r="R444" i="4"/>
  <c r="P444" i="4"/>
  <c r="N444" i="4"/>
  <c r="L444" i="4"/>
  <c r="M444" i="4"/>
  <c r="K444" i="4"/>
  <c r="I444" i="4"/>
  <c r="G444" i="4"/>
  <c r="J444" i="4"/>
  <c r="H444" i="4"/>
  <c r="F444" i="4"/>
  <c r="E444" i="4"/>
  <c r="AB448" i="4"/>
  <c r="U448" i="4"/>
  <c r="T448" i="4"/>
  <c r="S448" i="4"/>
  <c r="Q448" i="4"/>
  <c r="O448" i="4"/>
  <c r="R448" i="4"/>
  <c r="P448" i="4"/>
  <c r="N448" i="4"/>
  <c r="L448" i="4"/>
  <c r="M448" i="4"/>
  <c r="K448" i="4"/>
  <c r="I448" i="4"/>
  <c r="G448" i="4"/>
  <c r="J448" i="4"/>
  <c r="H448" i="4"/>
  <c r="F448" i="4"/>
  <c r="E448" i="4"/>
  <c r="AB452" i="4"/>
  <c r="U452" i="4"/>
  <c r="T452" i="4"/>
  <c r="S452" i="4"/>
  <c r="Q452" i="4"/>
  <c r="O452" i="4"/>
  <c r="R452" i="4"/>
  <c r="P452" i="4"/>
  <c r="N452" i="4"/>
  <c r="L452" i="4"/>
  <c r="M452" i="4"/>
  <c r="K452" i="4"/>
  <c r="I452" i="4"/>
  <c r="G452" i="4"/>
  <c r="J452" i="4"/>
  <c r="H452" i="4"/>
  <c r="F452" i="4"/>
  <c r="E452" i="4"/>
  <c r="AB456" i="4"/>
  <c r="U456" i="4"/>
  <c r="T456" i="4"/>
  <c r="S456" i="4"/>
  <c r="Q456" i="4"/>
  <c r="O456" i="4"/>
  <c r="R456" i="4"/>
  <c r="P456" i="4"/>
  <c r="N456" i="4"/>
  <c r="L456" i="4"/>
  <c r="M456" i="4"/>
  <c r="K456" i="4"/>
  <c r="I456" i="4"/>
  <c r="G456" i="4"/>
  <c r="J456" i="4"/>
  <c r="H456" i="4"/>
  <c r="F456" i="4"/>
  <c r="E456" i="4"/>
  <c r="AB460" i="4"/>
  <c r="U460" i="4"/>
  <c r="T460" i="4"/>
  <c r="S460" i="4"/>
  <c r="Q460" i="4"/>
  <c r="O460" i="4"/>
  <c r="R460" i="4"/>
  <c r="P460" i="4"/>
  <c r="N460" i="4"/>
  <c r="L460" i="4"/>
  <c r="M460" i="4"/>
  <c r="K460" i="4"/>
  <c r="I460" i="4"/>
  <c r="G460" i="4"/>
  <c r="J460" i="4"/>
  <c r="H460" i="4"/>
  <c r="F460" i="4"/>
  <c r="E460" i="4"/>
  <c r="AB466" i="4"/>
  <c r="U466" i="4"/>
  <c r="T466" i="4"/>
  <c r="S466" i="4"/>
  <c r="Q466" i="4"/>
  <c r="R466" i="4"/>
  <c r="O466" i="4"/>
  <c r="P466" i="4"/>
  <c r="N466" i="4"/>
  <c r="L466" i="4"/>
  <c r="I466" i="4"/>
  <c r="M466" i="4"/>
  <c r="K466" i="4"/>
  <c r="E466" i="4"/>
  <c r="G466" i="4"/>
  <c r="J466" i="4"/>
  <c r="H466" i="4"/>
  <c r="F466" i="4"/>
  <c r="AB470" i="4"/>
  <c r="U470" i="4"/>
  <c r="T470" i="4"/>
  <c r="S470" i="4"/>
  <c r="Q470" i="4"/>
  <c r="R470" i="4"/>
  <c r="O470" i="4"/>
  <c r="P470" i="4"/>
  <c r="N470" i="4"/>
  <c r="L470" i="4"/>
  <c r="I470" i="4"/>
  <c r="M470" i="4"/>
  <c r="K470" i="4"/>
  <c r="E470" i="4"/>
  <c r="G470" i="4"/>
  <c r="J470" i="4"/>
  <c r="H470" i="4"/>
  <c r="F470" i="4"/>
  <c r="AB474" i="4"/>
  <c r="U474" i="4"/>
  <c r="T474" i="4"/>
  <c r="S474" i="4"/>
  <c r="Q474" i="4"/>
  <c r="R474" i="4"/>
  <c r="O474" i="4"/>
  <c r="P474" i="4"/>
  <c r="N474" i="4"/>
  <c r="L474" i="4"/>
  <c r="I474" i="4"/>
  <c r="M474" i="4"/>
  <c r="K474" i="4"/>
  <c r="E474" i="4"/>
  <c r="G474" i="4"/>
  <c r="J474" i="4"/>
  <c r="H474" i="4"/>
  <c r="F474" i="4"/>
  <c r="AB478" i="4"/>
  <c r="U478" i="4"/>
  <c r="T478" i="4"/>
  <c r="S478" i="4"/>
  <c r="Q478" i="4"/>
  <c r="R478" i="4"/>
  <c r="O478" i="4"/>
  <c r="P478" i="4"/>
  <c r="N478" i="4"/>
  <c r="L478" i="4"/>
  <c r="I478" i="4"/>
  <c r="M478" i="4"/>
  <c r="K478" i="4"/>
  <c r="E478" i="4"/>
  <c r="G478" i="4"/>
  <c r="J478" i="4"/>
  <c r="H478" i="4"/>
  <c r="F478" i="4"/>
  <c r="AB482" i="4"/>
  <c r="U482" i="4"/>
  <c r="T482" i="4"/>
  <c r="S482" i="4"/>
  <c r="Q482" i="4"/>
  <c r="R482" i="4"/>
  <c r="O482" i="4"/>
  <c r="P482" i="4"/>
  <c r="N482" i="4"/>
  <c r="L482" i="4"/>
  <c r="I482" i="4"/>
  <c r="M482" i="4"/>
  <c r="K482" i="4"/>
  <c r="E482" i="4"/>
  <c r="G482" i="4"/>
  <c r="J482" i="4"/>
  <c r="H482" i="4"/>
  <c r="F482" i="4"/>
  <c r="AB486" i="4"/>
  <c r="U486" i="4"/>
  <c r="T486" i="4"/>
  <c r="S486" i="4"/>
  <c r="Q486" i="4"/>
  <c r="R486" i="4"/>
  <c r="O486" i="4"/>
  <c r="P486" i="4"/>
  <c r="N486" i="4"/>
  <c r="L486" i="4"/>
  <c r="I486" i="4"/>
  <c r="M486" i="4"/>
  <c r="K486" i="4"/>
  <c r="E486" i="4"/>
  <c r="G486" i="4"/>
  <c r="J486" i="4"/>
  <c r="H486" i="4"/>
  <c r="F486" i="4"/>
  <c r="AB490" i="4"/>
  <c r="U490" i="4"/>
  <c r="T490" i="4"/>
  <c r="S490" i="4"/>
  <c r="Q490" i="4"/>
  <c r="R490" i="4"/>
  <c r="O490" i="4"/>
  <c r="P490" i="4"/>
  <c r="N490" i="4"/>
  <c r="L490" i="4"/>
  <c r="I490" i="4"/>
  <c r="M490" i="4"/>
  <c r="K490" i="4"/>
  <c r="E490" i="4"/>
  <c r="G490" i="4"/>
  <c r="J490" i="4"/>
  <c r="H490" i="4"/>
  <c r="F490" i="4"/>
  <c r="AB494" i="4"/>
  <c r="U494" i="4"/>
  <c r="T494" i="4"/>
  <c r="S494" i="4"/>
  <c r="Q494" i="4"/>
  <c r="R494" i="4"/>
  <c r="O494" i="4"/>
  <c r="P494" i="4"/>
  <c r="N494" i="4"/>
  <c r="L494" i="4"/>
  <c r="I494" i="4"/>
  <c r="M494" i="4"/>
  <c r="K494" i="4"/>
  <c r="E494" i="4"/>
  <c r="G494" i="4"/>
  <c r="J494" i="4"/>
  <c r="H494" i="4"/>
  <c r="F494" i="4"/>
  <c r="AB498" i="4"/>
  <c r="U498" i="4"/>
  <c r="T498" i="4"/>
  <c r="S498" i="4"/>
  <c r="Q498" i="4"/>
  <c r="R498" i="4"/>
  <c r="O498" i="4"/>
  <c r="P498" i="4"/>
  <c r="N498" i="4"/>
  <c r="L498" i="4"/>
  <c r="I498" i="4"/>
  <c r="M498" i="4"/>
  <c r="K498" i="4"/>
  <c r="E498" i="4"/>
  <c r="G498" i="4"/>
  <c r="J498" i="4"/>
  <c r="H498" i="4"/>
  <c r="F498" i="4"/>
  <c r="AB502" i="4"/>
  <c r="U502" i="4"/>
  <c r="T502" i="4"/>
  <c r="S502" i="4"/>
  <c r="Q502" i="4"/>
  <c r="R502" i="4"/>
  <c r="O502" i="4"/>
  <c r="P502" i="4"/>
  <c r="N502" i="4"/>
  <c r="L502" i="4"/>
  <c r="I502" i="4"/>
  <c r="M502" i="4"/>
  <c r="K502" i="4"/>
  <c r="E502" i="4"/>
  <c r="G502" i="4"/>
  <c r="J502" i="4"/>
  <c r="H502" i="4"/>
  <c r="F502" i="4"/>
  <c r="AB506" i="4"/>
  <c r="U506" i="4"/>
  <c r="T506" i="4"/>
  <c r="S506" i="4"/>
  <c r="Q506" i="4"/>
  <c r="R506" i="4"/>
  <c r="O506" i="4"/>
  <c r="P506" i="4"/>
  <c r="N506" i="4"/>
  <c r="L506" i="4"/>
  <c r="I506" i="4"/>
  <c r="M506" i="4"/>
  <c r="K506" i="4"/>
  <c r="E506" i="4"/>
  <c r="G506" i="4"/>
  <c r="J506" i="4"/>
  <c r="H506" i="4"/>
  <c r="F506" i="4"/>
  <c r="AB510" i="4"/>
  <c r="U510" i="4"/>
  <c r="T510" i="4"/>
  <c r="S510" i="4"/>
  <c r="Q510" i="4"/>
  <c r="R510" i="4"/>
  <c r="O510" i="4"/>
  <c r="P510" i="4"/>
  <c r="N510" i="4"/>
  <c r="L510" i="4"/>
  <c r="I510" i="4"/>
  <c r="M510" i="4"/>
  <c r="K510" i="4"/>
  <c r="E510" i="4"/>
  <c r="G510" i="4"/>
  <c r="J510" i="4"/>
  <c r="H510" i="4"/>
  <c r="F510" i="4"/>
  <c r="AB514" i="4"/>
  <c r="U514" i="4"/>
  <c r="T514" i="4"/>
  <c r="S514" i="4"/>
  <c r="Q514" i="4"/>
  <c r="R514" i="4"/>
  <c r="O514" i="4"/>
  <c r="P514" i="4"/>
  <c r="N514" i="4"/>
  <c r="L514" i="4"/>
  <c r="I514" i="4"/>
  <c r="M514" i="4"/>
  <c r="K514" i="4"/>
  <c r="E514" i="4"/>
  <c r="G514" i="4"/>
  <c r="J514" i="4"/>
  <c r="H514" i="4"/>
  <c r="F514" i="4"/>
  <c r="AB518" i="4"/>
  <c r="U518" i="4"/>
  <c r="T518" i="4"/>
  <c r="S518" i="4"/>
  <c r="Q518" i="4"/>
  <c r="R518" i="4"/>
  <c r="O518" i="4"/>
  <c r="P518" i="4"/>
  <c r="N518" i="4"/>
  <c r="L518" i="4"/>
  <c r="I518" i="4"/>
  <c r="M518" i="4"/>
  <c r="K518" i="4"/>
  <c r="E518" i="4"/>
  <c r="G518" i="4"/>
  <c r="J518" i="4"/>
  <c r="H518" i="4"/>
  <c r="F518" i="4"/>
  <c r="AB522" i="4"/>
  <c r="U522" i="4"/>
  <c r="T522" i="4"/>
  <c r="S522" i="4"/>
  <c r="Q522" i="4"/>
  <c r="R522" i="4"/>
  <c r="O522" i="4"/>
  <c r="P522" i="4"/>
  <c r="N522" i="4"/>
  <c r="L522" i="4"/>
  <c r="I522" i="4"/>
  <c r="M522" i="4"/>
  <c r="K522" i="4"/>
  <c r="E522" i="4"/>
  <c r="G522" i="4"/>
  <c r="J522" i="4"/>
  <c r="H522" i="4"/>
  <c r="F522" i="4"/>
  <c r="AB526" i="4"/>
  <c r="U526" i="4"/>
  <c r="T526" i="4"/>
  <c r="S526" i="4"/>
  <c r="Q526" i="4"/>
  <c r="R526" i="4"/>
  <c r="O526" i="4"/>
  <c r="P526" i="4"/>
  <c r="N526" i="4"/>
  <c r="L526" i="4"/>
  <c r="I526" i="4"/>
  <c r="M526" i="4"/>
  <c r="K526" i="4"/>
  <c r="E526" i="4"/>
  <c r="G526" i="4"/>
  <c r="J526" i="4"/>
  <c r="H526" i="4"/>
  <c r="F526" i="4"/>
  <c r="AB530" i="4"/>
  <c r="U530" i="4"/>
  <c r="T530" i="4"/>
  <c r="S530" i="4"/>
  <c r="Q530" i="4"/>
  <c r="R530" i="4"/>
  <c r="O530" i="4"/>
  <c r="P530" i="4"/>
  <c r="N530" i="4"/>
  <c r="L530" i="4"/>
  <c r="I530" i="4"/>
  <c r="M530" i="4"/>
  <c r="K530" i="4"/>
  <c r="E530" i="4"/>
  <c r="G530" i="4"/>
  <c r="J530" i="4"/>
  <c r="H530" i="4"/>
  <c r="F530" i="4"/>
  <c r="AB534" i="4"/>
  <c r="U534" i="4"/>
  <c r="T534" i="4"/>
  <c r="S534" i="4"/>
  <c r="Q534" i="4"/>
  <c r="R534" i="4"/>
  <c r="O534" i="4"/>
  <c r="P534" i="4"/>
  <c r="N534" i="4"/>
  <c r="L534" i="4"/>
  <c r="I534" i="4"/>
  <c r="M534" i="4"/>
  <c r="K534" i="4"/>
  <c r="E534" i="4"/>
  <c r="G534" i="4"/>
  <c r="J534" i="4"/>
  <c r="H534" i="4"/>
  <c r="F534" i="4"/>
  <c r="AB538" i="4"/>
  <c r="U538" i="4"/>
  <c r="T538" i="4"/>
  <c r="S538" i="4"/>
  <c r="Q538" i="4"/>
  <c r="R538" i="4"/>
  <c r="O538" i="4"/>
  <c r="P538" i="4"/>
  <c r="N538" i="4"/>
  <c r="L538" i="4"/>
  <c r="I538" i="4"/>
  <c r="M538" i="4"/>
  <c r="K538" i="4"/>
  <c r="E538" i="4"/>
  <c r="G538" i="4"/>
  <c r="J538" i="4"/>
  <c r="H538" i="4"/>
  <c r="F538" i="4"/>
  <c r="AB542" i="4"/>
  <c r="U542" i="4"/>
  <c r="T542" i="4"/>
  <c r="S542" i="4"/>
  <c r="Q542" i="4"/>
  <c r="R542" i="4"/>
  <c r="O542" i="4"/>
  <c r="P542" i="4"/>
  <c r="N542" i="4"/>
  <c r="L542" i="4"/>
  <c r="I542" i="4"/>
  <c r="M542" i="4"/>
  <c r="K542" i="4"/>
  <c r="E542" i="4"/>
  <c r="G542" i="4"/>
  <c r="J542" i="4"/>
  <c r="H542" i="4"/>
  <c r="F542" i="4"/>
  <c r="AB546" i="4"/>
  <c r="U546" i="4"/>
  <c r="T546" i="4"/>
  <c r="S546" i="4"/>
  <c r="Q546" i="4"/>
  <c r="R546" i="4"/>
  <c r="O546" i="4"/>
  <c r="P546" i="4"/>
  <c r="N546" i="4"/>
  <c r="L546" i="4"/>
  <c r="I546" i="4"/>
  <c r="M546" i="4"/>
  <c r="K546" i="4"/>
  <c r="E546" i="4"/>
  <c r="G546" i="4"/>
  <c r="J546" i="4"/>
  <c r="H546" i="4"/>
  <c r="F546" i="4"/>
  <c r="AB550" i="4"/>
  <c r="U550" i="4"/>
  <c r="T550" i="4"/>
  <c r="S550" i="4"/>
  <c r="Q550" i="4"/>
  <c r="R550" i="4"/>
  <c r="O550" i="4"/>
  <c r="P550" i="4"/>
  <c r="N550" i="4"/>
  <c r="L550" i="4"/>
  <c r="I550" i="4"/>
  <c r="M550" i="4"/>
  <c r="K550" i="4"/>
  <c r="E550" i="4"/>
  <c r="G550" i="4"/>
  <c r="J550" i="4"/>
  <c r="H550" i="4"/>
  <c r="F550" i="4"/>
  <c r="AB554" i="4"/>
  <c r="U554" i="4"/>
  <c r="T554" i="4"/>
  <c r="S554" i="4"/>
  <c r="Q554" i="4"/>
  <c r="R554" i="4"/>
  <c r="O554" i="4"/>
  <c r="P554" i="4"/>
  <c r="N554" i="4"/>
  <c r="L554" i="4"/>
  <c r="I554" i="4"/>
  <c r="M554" i="4"/>
  <c r="K554" i="4"/>
  <c r="E554" i="4"/>
  <c r="G554" i="4"/>
  <c r="J554" i="4"/>
  <c r="H554" i="4"/>
  <c r="F554" i="4"/>
  <c r="AB558" i="4"/>
  <c r="U558" i="4"/>
  <c r="T558" i="4"/>
  <c r="S558" i="4"/>
  <c r="Q558" i="4"/>
  <c r="R558" i="4"/>
  <c r="O558" i="4"/>
  <c r="P558" i="4"/>
  <c r="N558" i="4"/>
  <c r="L558" i="4"/>
  <c r="I558" i="4"/>
  <c r="M558" i="4"/>
  <c r="K558" i="4"/>
  <c r="E558" i="4"/>
  <c r="G558" i="4"/>
  <c r="J558" i="4"/>
  <c r="H558" i="4"/>
  <c r="F558" i="4"/>
  <c r="AB562" i="4"/>
  <c r="U562" i="4"/>
  <c r="T562" i="4"/>
  <c r="S562" i="4"/>
  <c r="Q562" i="4"/>
  <c r="R562" i="4"/>
  <c r="O562" i="4"/>
  <c r="P562" i="4"/>
  <c r="N562" i="4"/>
  <c r="L562" i="4"/>
  <c r="I562" i="4"/>
  <c r="M562" i="4"/>
  <c r="K562" i="4"/>
  <c r="E562" i="4"/>
  <c r="G562" i="4"/>
  <c r="J562" i="4"/>
  <c r="H562" i="4"/>
  <c r="F562" i="4"/>
  <c r="AB566" i="4"/>
  <c r="U566" i="4"/>
  <c r="T566" i="4"/>
  <c r="S566" i="4"/>
  <c r="Q566" i="4"/>
  <c r="R566" i="4"/>
  <c r="O566" i="4"/>
  <c r="P566" i="4"/>
  <c r="N566" i="4"/>
  <c r="L566" i="4"/>
  <c r="I566" i="4"/>
  <c r="M566" i="4"/>
  <c r="K566" i="4"/>
  <c r="E566" i="4"/>
  <c r="G566" i="4"/>
  <c r="J566" i="4"/>
  <c r="H566" i="4"/>
  <c r="F566" i="4"/>
  <c r="AB570" i="4"/>
  <c r="U570" i="4"/>
  <c r="T570" i="4"/>
  <c r="S570" i="4"/>
  <c r="Q570" i="4"/>
  <c r="R570" i="4"/>
  <c r="O570" i="4"/>
  <c r="P570" i="4"/>
  <c r="N570" i="4"/>
  <c r="L570" i="4"/>
  <c r="I570" i="4"/>
  <c r="M570" i="4"/>
  <c r="K570" i="4"/>
  <c r="E570" i="4"/>
  <c r="G570" i="4"/>
  <c r="J570" i="4"/>
  <c r="H570" i="4"/>
  <c r="F570" i="4"/>
  <c r="AB574" i="4"/>
  <c r="U574" i="4"/>
  <c r="T574" i="4"/>
  <c r="S574" i="4"/>
  <c r="Q574" i="4"/>
  <c r="R574" i="4"/>
  <c r="O574" i="4"/>
  <c r="P574" i="4"/>
  <c r="N574" i="4"/>
  <c r="L574" i="4"/>
  <c r="I574" i="4"/>
  <c r="M574" i="4"/>
  <c r="K574" i="4"/>
  <c r="E574" i="4"/>
  <c r="G574" i="4"/>
  <c r="J574" i="4"/>
  <c r="H574" i="4"/>
  <c r="F574" i="4"/>
  <c r="AB578" i="4"/>
  <c r="U578" i="4"/>
  <c r="T578" i="4"/>
  <c r="S578" i="4"/>
  <c r="Q578" i="4"/>
  <c r="R578" i="4"/>
  <c r="O578" i="4"/>
  <c r="P578" i="4"/>
  <c r="N578" i="4"/>
  <c r="L578" i="4"/>
  <c r="I578" i="4"/>
  <c r="M578" i="4"/>
  <c r="K578" i="4"/>
  <c r="E578" i="4"/>
  <c r="G578" i="4"/>
  <c r="J578" i="4"/>
  <c r="H578" i="4"/>
  <c r="F578" i="4"/>
  <c r="AB582" i="4"/>
  <c r="U582" i="4"/>
  <c r="T582" i="4"/>
  <c r="S582" i="4"/>
  <c r="Q582" i="4"/>
  <c r="R582" i="4"/>
  <c r="O582" i="4"/>
  <c r="P582" i="4"/>
  <c r="N582" i="4"/>
  <c r="L582" i="4"/>
  <c r="I582" i="4"/>
  <c r="M582" i="4"/>
  <c r="K582" i="4"/>
  <c r="E582" i="4"/>
  <c r="G582" i="4"/>
  <c r="J582" i="4"/>
  <c r="H582" i="4"/>
  <c r="F582" i="4"/>
  <c r="AB586" i="4"/>
  <c r="U586" i="4"/>
  <c r="T586" i="4"/>
  <c r="S586" i="4"/>
  <c r="Q586" i="4"/>
  <c r="R586" i="4"/>
  <c r="O586" i="4"/>
  <c r="P586" i="4"/>
  <c r="N586" i="4"/>
  <c r="L586" i="4"/>
  <c r="I586" i="4"/>
  <c r="M586" i="4"/>
  <c r="K586" i="4"/>
  <c r="E586" i="4"/>
  <c r="G586" i="4"/>
  <c r="J586" i="4"/>
  <c r="H586" i="4"/>
  <c r="F586" i="4"/>
  <c r="AB590" i="4"/>
  <c r="U590" i="4"/>
  <c r="T590" i="4"/>
  <c r="S590" i="4"/>
  <c r="Q590" i="4"/>
  <c r="R590" i="4"/>
  <c r="O590" i="4"/>
  <c r="P590" i="4"/>
  <c r="N590" i="4"/>
  <c r="L590" i="4"/>
  <c r="I590" i="4"/>
  <c r="M590" i="4"/>
  <c r="K590" i="4"/>
  <c r="E590" i="4"/>
  <c r="G590" i="4"/>
  <c r="J590" i="4"/>
  <c r="H590" i="4"/>
  <c r="F590" i="4"/>
  <c r="AB594" i="4"/>
  <c r="U594" i="4"/>
  <c r="T594" i="4"/>
  <c r="S594" i="4"/>
  <c r="Q594" i="4"/>
  <c r="R594" i="4"/>
  <c r="O594" i="4"/>
  <c r="P594" i="4"/>
  <c r="N594" i="4"/>
  <c r="L594" i="4"/>
  <c r="I594" i="4"/>
  <c r="M594" i="4"/>
  <c r="K594" i="4"/>
  <c r="E594" i="4"/>
  <c r="G594" i="4"/>
  <c r="J594" i="4"/>
  <c r="H594" i="4"/>
  <c r="F594" i="4"/>
  <c r="AB598" i="4"/>
  <c r="U598" i="4"/>
  <c r="T598" i="4"/>
  <c r="S598" i="4"/>
  <c r="Q598" i="4"/>
  <c r="R598" i="4"/>
  <c r="O598" i="4"/>
  <c r="P598" i="4"/>
  <c r="N598" i="4"/>
  <c r="L598" i="4"/>
  <c r="I598" i="4"/>
  <c r="M598" i="4"/>
  <c r="K598" i="4"/>
  <c r="E598" i="4"/>
  <c r="G598" i="4"/>
  <c r="J598" i="4"/>
  <c r="H598" i="4"/>
  <c r="F598" i="4"/>
  <c r="AB602" i="4"/>
  <c r="U602" i="4"/>
  <c r="T602" i="4"/>
  <c r="S602" i="4"/>
  <c r="Q602" i="4"/>
  <c r="R602" i="4"/>
  <c r="O602" i="4"/>
  <c r="P602" i="4"/>
  <c r="N602" i="4"/>
  <c r="L602" i="4"/>
  <c r="I602" i="4"/>
  <c r="M602" i="4"/>
  <c r="K602" i="4"/>
  <c r="E602" i="4"/>
  <c r="G602" i="4"/>
  <c r="J602" i="4"/>
  <c r="H602" i="4"/>
  <c r="F602" i="4"/>
  <c r="AB606" i="4"/>
  <c r="U606" i="4"/>
  <c r="T606" i="4"/>
  <c r="S606" i="4"/>
  <c r="Q606" i="4"/>
  <c r="R606" i="4"/>
  <c r="O606" i="4"/>
  <c r="P606" i="4"/>
  <c r="N606" i="4"/>
  <c r="L606" i="4"/>
  <c r="I606" i="4"/>
  <c r="M606" i="4"/>
  <c r="K606" i="4"/>
  <c r="E606" i="4"/>
  <c r="G606" i="4"/>
  <c r="J606" i="4"/>
  <c r="H606" i="4"/>
  <c r="F606" i="4"/>
  <c r="AB610" i="4"/>
  <c r="U610" i="4"/>
  <c r="T610" i="4"/>
  <c r="S610" i="4"/>
  <c r="Q610" i="4"/>
  <c r="R610" i="4"/>
  <c r="O610" i="4"/>
  <c r="P610" i="4"/>
  <c r="N610" i="4"/>
  <c r="L610" i="4"/>
  <c r="I610" i="4"/>
  <c r="M610" i="4"/>
  <c r="K610" i="4"/>
  <c r="E610" i="4"/>
  <c r="G610" i="4"/>
  <c r="J610" i="4"/>
  <c r="H610" i="4"/>
  <c r="F610" i="4"/>
  <c r="AB614" i="4"/>
  <c r="U614" i="4"/>
  <c r="T614" i="4"/>
  <c r="S614" i="4"/>
  <c r="Q614" i="4"/>
  <c r="R614" i="4"/>
  <c r="O614" i="4"/>
  <c r="P614" i="4"/>
  <c r="N614" i="4"/>
  <c r="L614" i="4"/>
  <c r="I614" i="4"/>
  <c r="M614" i="4"/>
  <c r="K614" i="4"/>
  <c r="E614" i="4"/>
  <c r="G614" i="4"/>
  <c r="J614" i="4"/>
  <c r="H614" i="4"/>
  <c r="F614" i="4"/>
  <c r="AB618" i="4"/>
  <c r="U618" i="4"/>
  <c r="T618" i="4"/>
  <c r="S618" i="4"/>
  <c r="Q618" i="4"/>
  <c r="R618" i="4"/>
  <c r="O618" i="4"/>
  <c r="P618" i="4"/>
  <c r="N618" i="4"/>
  <c r="L618" i="4"/>
  <c r="I618" i="4"/>
  <c r="M618" i="4"/>
  <c r="K618" i="4"/>
  <c r="E618" i="4"/>
  <c r="G618" i="4"/>
  <c r="J618" i="4"/>
  <c r="H618" i="4"/>
  <c r="F618" i="4"/>
  <c r="AB622" i="4"/>
  <c r="U622" i="4"/>
  <c r="T622" i="4"/>
  <c r="S622" i="4"/>
  <c r="Q622" i="4"/>
  <c r="R622" i="4"/>
  <c r="O622" i="4"/>
  <c r="P622" i="4"/>
  <c r="N622" i="4"/>
  <c r="L622" i="4"/>
  <c r="I622" i="4"/>
  <c r="M622" i="4"/>
  <c r="K622" i="4"/>
  <c r="E622" i="4"/>
  <c r="G622" i="4"/>
  <c r="J622" i="4"/>
  <c r="H622" i="4"/>
  <c r="F622" i="4"/>
  <c r="AB626" i="4"/>
  <c r="U626" i="4"/>
  <c r="T626" i="4"/>
  <c r="S626" i="4"/>
  <c r="Q626" i="4"/>
  <c r="R626" i="4"/>
  <c r="O626" i="4"/>
  <c r="P626" i="4"/>
  <c r="N626" i="4"/>
  <c r="L626" i="4"/>
  <c r="I626" i="4"/>
  <c r="M626" i="4"/>
  <c r="K626" i="4"/>
  <c r="E626" i="4"/>
  <c r="G626" i="4"/>
  <c r="J626" i="4"/>
  <c r="H626" i="4"/>
  <c r="F626" i="4"/>
  <c r="AB630" i="4"/>
  <c r="U630" i="4"/>
  <c r="T630" i="4"/>
  <c r="S630" i="4"/>
  <c r="Q630" i="4"/>
  <c r="R630" i="4"/>
  <c r="O630" i="4"/>
  <c r="P630" i="4"/>
  <c r="N630" i="4"/>
  <c r="L630" i="4"/>
  <c r="I630" i="4"/>
  <c r="M630" i="4"/>
  <c r="K630" i="4"/>
  <c r="E630" i="4"/>
  <c r="G630" i="4"/>
  <c r="J630" i="4"/>
  <c r="H630" i="4"/>
  <c r="F630" i="4"/>
  <c r="AB634" i="4"/>
  <c r="U634" i="4"/>
  <c r="T634" i="4"/>
  <c r="S634" i="4"/>
  <c r="Q634" i="4"/>
  <c r="R634" i="4"/>
  <c r="O634" i="4"/>
  <c r="P634" i="4"/>
  <c r="N634" i="4"/>
  <c r="L634" i="4"/>
  <c r="I634" i="4"/>
  <c r="M634" i="4"/>
  <c r="K634" i="4"/>
  <c r="E634" i="4"/>
  <c r="G634" i="4"/>
  <c r="J634" i="4"/>
  <c r="H634" i="4"/>
  <c r="F634" i="4"/>
  <c r="AB638" i="4"/>
  <c r="U638" i="4"/>
  <c r="T638" i="4"/>
  <c r="S638" i="4"/>
  <c r="Q638" i="4"/>
  <c r="R638" i="4"/>
  <c r="O638" i="4"/>
  <c r="P638" i="4"/>
  <c r="N638" i="4"/>
  <c r="L638" i="4"/>
  <c r="I638" i="4"/>
  <c r="M638" i="4"/>
  <c r="K638" i="4"/>
  <c r="E638" i="4"/>
  <c r="G638" i="4"/>
  <c r="J638" i="4"/>
  <c r="H638" i="4"/>
  <c r="F638" i="4"/>
  <c r="AB642" i="4"/>
  <c r="U642" i="4"/>
  <c r="T642" i="4"/>
  <c r="S642" i="4"/>
  <c r="Q642" i="4"/>
  <c r="R642" i="4"/>
  <c r="O642" i="4"/>
  <c r="P642" i="4"/>
  <c r="N642" i="4"/>
  <c r="L642" i="4"/>
  <c r="I642" i="4"/>
  <c r="M642" i="4"/>
  <c r="K642" i="4"/>
  <c r="E642" i="4"/>
  <c r="G642" i="4"/>
  <c r="J642" i="4"/>
  <c r="H642" i="4"/>
  <c r="F642" i="4"/>
  <c r="AB646" i="4"/>
  <c r="U646" i="4"/>
  <c r="T646" i="4"/>
  <c r="S646" i="4"/>
  <c r="Q646" i="4"/>
  <c r="R646" i="4"/>
  <c r="O646" i="4"/>
  <c r="P646" i="4"/>
  <c r="N646" i="4"/>
  <c r="L646" i="4"/>
  <c r="I646" i="4"/>
  <c r="M646" i="4"/>
  <c r="K646" i="4"/>
  <c r="E646" i="4"/>
  <c r="G646" i="4"/>
  <c r="J646" i="4"/>
  <c r="H646" i="4"/>
  <c r="F646" i="4"/>
  <c r="AB650" i="4"/>
  <c r="U650" i="4"/>
  <c r="T650" i="4"/>
  <c r="S650" i="4"/>
  <c r="Q650" i="4"/>
  <c r="R650" i="4"/>
  <c r="O650" i="4"/>
  <c r="P650" i="4"/>
  <c r="N650" i="4"/>
  <c r="L650" i="4"/>
  <c r="I650" i="4"/>
  <c r="M650" i="4"/>
  <c r="K650" i="4"/>
  <c r="E650" i="4"/>
  <c r="G650" i="4"/>
  <c r="J650" i="4"/>
  <c r="H650" i="4"/>
  <c r="F650" i="4"/>
  <c r="AB654" i="4"/>
  <c r="U654" i="4"/>
  <c r="T654" i="4"/>
  <c r="S654" i="4"/>
  <c r="Q654" i="4"/>
  <c r="R654" i="4"/>
  <c r="O654" i="4"/>
  <c r="P654" i="4"/>
  <c r="N654" i="4"/>
  <c r="L654" i="4"/>
  <c r="I654" i="4"/>
  <c r="M654" i="4"/>
  <c r="K654" i="4"/>
  <c r="E654" i="4"/>
  <c r="G654" i="4"/>
  <c r="J654" i="4"/>
  <c r="H654" i="4"/>
  <c r="F654" i="4"/>
  <c r="AB658" i="4"/>
  <c r="U658" i="4"/>
  <c r="T658" i="4"/>
  <c r="S658" i="4"/>
  <c r="Q658" i="4"/>
  <c r="R658" i="4"/>
  <c r="O658" i="4"/>
  <c r="P658" i="4"/>
  <c r="N658" i="4"/>
  <c r="L658" i="4"/>
  <c r="I658" i="4"/>
  <c r="M658" i="4"/>
  <c r="K658" i="4"/>
  <c r="E658" i="4"/>
  <c r="G658" i="4"/>
  <c r="J658" i="4"/>
  <c r="H658" i="4"/>
  <c r="F658" i="4"/>
  <c r="AB662" i="4"/>
  <c r="U662" i="4"/>
  <c r="T662" i="4"/>
  <c r="S662" i="4"/>
  <c r="Q662" i="4"/>
  <c r="R662" i="4"/>
  <c r="O662" i="4"/>
  <c r="P662" i="4"/>
  <c r="N662" i="4"/>
  <c r="L662" i="4"/>
  <c r="I662" i="4"/>
  <c r="M662" i="4"/>
  <c r="K662" i="4"/>
  <c r="E662" i="4"/>
  <c r="G662" i="4"/>
  <c r="J662" i="4"/>
  <c r="H662" i="4"/>
  <c r="F662" i="4"/>
  <c r="AB666" i="4"/>
  <c r="U666" i="4"/>
  <c r="T666" i="4"/>
  <c r="S666" i="4"/>
  <c r="Q666" i="4"/>
  <c r="R666" i="4"/>
  <c r="O666" i="4"/>
  <c r="P666" i="4"/>
  <c r="N666" i="4"/>
  <c r="L666" i="4"/>
  <c r="I666" i="4"/>
  <c r="M666" i="4"/>
  <c r="K666" i="4"/>
  <c r="E666" i="4"/>
  <c r="G666" i="4"/>
  <c r="J666" i="4"/>
  <c r="H666" i="4"/>
  <c r="F666" i="4"/>
  <c r="AB670" i="4"/>
  <c r="U670" i="4"/>
  <c r="T670" i="4"/>
  <c r="S670" i="4"/>
  <c r="Q670" i="4"/>
  <c r="R670" i="4"/>
  <c r="O670" i="4"/>
  <c r="P670" i="4"/>
  <c r="N670" i="4"/>
  <c r="L670" i="4"/>
  <c r="I670" i="4"/>
  <c r="M670" i="4"/>
  <c r="K670" i="4"/>
  <c r="E670" i="4"/>
  <c r="G670" i="4"/>
  <c r="J670" i="4"/>
  <c r="H670" i="4"/>
  <c r="F670" i="4"/>
  <c r="AB674" i="4"/>
  <c r="U674" i="4"/>
  <c r="T674" i="4"/>
  <c r="S674" i="4"/>
  <c r="Q674" i="4"/>
  <c r="R674" i="4"/>
  <c r="O674" i="4"/>
  <c r="P674" i="4"/>
  <c r="N674" i="4"/>
  <c r="L674" i="4"/>
  <c r="I674" i="4"/>
  <c r="M674" i="4"/>
  <c r="K674" i="4"/>
  <c r="E674" i="4"/>
  <c r="G674" i="4"/>
  <c r="J674" i="4"/>
  <c r="H674" i="4"/>
  <c r="F674" i="4"/>
  <c r="AB678" i="4"/>
  <c r="U678" i="4"/>
  <c r="T678" i="4"/>
  <c r="S678" i="4"/>
  <c r="Q678" i="4"/>
  <c r="R678" i="4"/>
  <c r="O678" i="4"/>
  <c r="P678" i="4"/>
  <c r="N678" i="4"/>
  <c r="L678" i="4"/>
  <c r="I678" i="4"/>
  <c r="M678" i="4"/>
  <c r="K678" i="4"/>
  <c r="E678" i="4"/>
  <c r="G678" i="4"/>
  <c r="J678" i="4"/>
  <c r="H678" i="4"/>
  <c r="F678" i="4"/>
  <c r="AB682" i="4"/>
  <c r="U682" i="4"/>
  <c r="T682" i="4"/>
  <c r="S682" i="4"/>
  <c r="Q682" i="4"/>
  <c r="R682" i="4"/>
  <c r="O682" i="4"/>
  <c r="P682" i="4"/>
  <c r="N682" i="4"/>
  <c r="L682" i="4"/>
  <c r="I682" i="4"/>
  <c r="M682" i="4"/>
  <c r="K682" i="4"/>
  <c r="E682" i="4"/>
  <c r="G682" i="4"/>
  <c r="J682" i="4"/>
  <c r="H682" i="4"/>
  <c r="F682" i="4"/>
  <c r="AB686" i="4"/>
  <c r="U686" i="4"/>
  <c r="T686" i="4"/>
  <c r="S686" i="4"/>
  <c r="Q686" i="4"/>
  <c r="R686" i="4"/>
  <c r="O686" i="4"/>
  <c r="P686" i="4"/>
  <c r="N686" i="4"/>
  <c r="L686" i="4"/>
  <c r="I686" i="4"/>
  <c r="M686" i="4"/>
  <c r="K686" i="4"/>
  <c r="E686" i="4"/>
  <c r="G686" i="4"/>
  <c r="J686" i="4"/>
  <c r="H686" i="4"/>
  <c r="F686" i="4"/>
  <c r="AB692" i="4"/>
  <c r="U692" i="4"/>
  <c r="T692" i="4"/>
  <c r="S692" i="4"/>
  <c r="Q692" i="4"/>
  <c r="O692" i="4"/>
  <c r="R692" i="4"/>
  <c r="P692" i="4"/>
  <c r="N692" i="4"/>
  <c r="L692" i="4"/>
  <c r="M692" i="4"/>
  <c r="K692" i="4"/>
  <c r="I692" i="4"/>
  <c r="G692" i="4"/>
  <c r="J692" i="4"/>
  <c r="H692" i="4"/>
  <c r="F692" i="4"/>
  <c r="E692" i="4"/>
  <c r="AB696" i="4"/>
  <c r="U696" i="4"/>
  <c r="T696" i="4"/>
  <c r="S696" i="4"/>
  <c r="Q696" i="4"/>
  <c r="O696" i="4"/>
  <c r="R696" i="4"/>
  <c r="P696" i="4"/>
  <c r="N696" i="4"/>
  <c r="L696" i="4"/>
  <c r="M696" i="4"/>
  <c r="K696" i="4"/>
  <c r="I696" i="4"/>
  <c r="G696" i="4"/>
  <c r="J696" i="4"/>
  <c r="H696" i="4"/>
  <c r="F696" i="4"/>
  <c r="E696" i="4"/>
  <c r="AB700" i="4"/>
  <c r="U700" i="4"/>
  <c r="T700" i="4"/>
  <c r="S700" i="4"/>
  <c r="Q700" i="4"/>
  <c r="O700" i="4"/>
  <c r="R700" i="4"/>
  <c r="P700" i="4"/>
  <c r="N700" i="4"/>
  <c r="L700" i="4"/>
  <c r="M700" i="4"/>
  <c r="K700" i="4"/>
  <c r="I700" i="4"/>
  <c r="G700" i="4"/>
  <c r="J700" i="4"/>
  <c r="H700" i="4"/>
  <c r="F700" i="4"/>
  <c r="E700" i="4"/>
  <c r="AB704" i="4"/>
  <c r="U704" i="4"/>
  <c r="T704" i="4"/>
  <c r="S704" i="4"/>
  <c r="Q704" i="4"/>
  <c r="O704" i="4"/>
  <c r="R704" i="4"/>
  <c r="P704" i="4"/>
  <c r="N704" i="4"/>
  <c r="L704" i="4"/>
  <c r="M704" i="4"/>
  <c r="K704" i="4"/>
  <c r="I704" i="4"/>
  <c r="G704" i="4"/>
  <c r="J704" i="4"/>
  <c r="H704" i="4"/>
  <c r="F704" i="4"/>
  <c r="E704" i="4"/>
  <c r="AB708" i="4"/>
  <c r="U708" i="4"/>
  <c r="T708" i="4"/>
  <c r="S708" i="4"/>
  <c r="Q708" i="4"/>
  <c r="O708" i="4"/>
  <c r="R708" i="4"/>
  <c r="P708" i="4"/>
  <c r="N708" i="4"/>
  <c r="L708" i="4"/>
  <c r="M708" i="4"/>
  <c r="K708" i="4"/>
  <c r="I708" i="4"/>
  <c r="G708" i="4"/>
  <c r="J708" i="4"/>
  <c r="H708" i="4"/>
  <c r="F708" i="4"/>
  <c r="E708" i="4"/>
  <c r="AB712" i="4"/>
  <c r="U712" i="4"/>
  <c r="T712" i="4"/>
  <c r="S712" i="4"/>
  <c r="Q712" i="4"/>
  <c r="O712" i="4"/>
  <c r="R712" i="4"/>
  <c r="P712" i="4"/>
  <c r="N712" i="4"/>
  <c r="L712" i="4"/>
  <c r="M712" i="4"/>
  <c r="K712" i="4"/>
  <c r="I712" i="4"/>
  <c r="G712" i="4"/>
  <c r="J712" i="4"/>
  <c r="H712" i="4"/>
  <c r="F712" i="4"/>
  <c r="E712" i="4"/>
  <c r="AB716" i="4"/>
  <c r="U716" i="4"/>
  <c r="T716" i="4"/>
  <c r="S716" i="4"/>
  <c r="Q716" i="4"/>
  <c r="O716" i="4"/>
  <c r="R716" i="4"/>
  <c r="P716" i="4"/>
  <c r="N716" i="4"/>
  <c r="L716" i="4"/>
  <c r="M716" i="4"/>
  <c r="K716" i="4"/>
  <c r="I716" i="4"/>
  <c r="G716" i="4"/>
  <c r="J716" i="4"/>
  <c r="H716" i="4"/>
  <c r="F716" i="4"/>
  <c r="E716" i="4"/>
  <c r="AB720" i="4"/>
  <c r="U720" i="4"/>
  <c r="T720" i="4"/>
  <c r="S720" i="4"/>
  <c r="Q720" i="4"/>
  <c r="O720" i="4"/>
  <c r="R720" i="4"/>
  <c r="P720" i="4"/>
  <c r="N720" i="4"/>
  <c r="L720" i="4"/>
  <c r="M720" i="4"/>
  <c r="K720" i="4"/>
  <c r="I720" i="4"/>
  <c r="G720" i="4"/>
  <c r="J720" i="4"/>
  <c r="H720" i="4"/>
  <c r="F720" i="4"/>
  <c r="E720" i="4"/>
  <c r="AB724" i="4"/>
  <c r="U724" i="4"/>
  <c r="T724" i="4"/>
  <c r="S724" i="4"/>
  <c r="Q724" i="4"/>
  <c r="O724" i="4"/>
  <c r="R724" i="4"/>
  <c r="P724" i="4"/>
  <c r="N724" i="4"/>
  <c r="L724" i="4"/>
  <c r="M724" i="4"/>
  <c r="K724" i="4"/>
  <c r="I724" i="4"/>
  <c r="G724" i="4"/>
  <c r="J724" i="4"/>
  <c r="H724" i="4"/>
  <c r="F724" i="4"/>
  <c r="E724" i="4"/>
  <c r="AB728" i="4"/>
  <c r="U728" i="4"/>
  <c r="T728" i="4"/>
  <c r="S728" i="4"/>
  <c r="Q728" i="4"/>
  <c r="O728" i="4"/>
  <c r="R728" i="4"/>
  <c r="P728" i="4"/>
  <c r="N728" i="4"/>
  <c r="L728" i="4"/>
  <c r="M728" i="4"/>
  <c r="K728" i="4"/>
  <c r="I728" i="4"/>
  <c r="G728" i="4"/>
  <c r="J728" i="4"/>
  <c r="H728" i="4"/>
  <c r="F728" i="4"/>
  <c r="E728" i="4"/>
  <c r="AB732" i="4"/>
  <c r="U732" i="4"/>
  <c r="T732" i="4"/>
  <c r="S732" i="4"/>
  <c r="Q732" i="4"/>
  <c r="O732" i="4"/>
  <c r="R732" i="4"/>
  <c r="P732" i="4"/>
  <c r="N732" i="4"/>
  <c r="L732" i="4"/>
  <c r="M732" i="4"/>
  <c r="K732" i="4"/>
  <c r="I732" i="4"/>
  <c r="G732" i="4"/>
  <c r="J732" i="4"/>
  <c r="H732" i="4"/>
  <c r="F732" i="4"/>
  <c r="E732" i="4"/>
  <c r="AB736" i="4"/>
  <c r="U736" i="4"/>
  <c r="T736" i="4"/>
  <c r="S736" i="4"/>
  <c r="Q736" i="4"/>
  <c r="O736" i="4"/>
  <c r="R736" i="4"/>
  <c r="P736" i="4"/>
  <c r="N736" i="4"/>
  <c r="L736" i="4"/>
  <c r="M736" i="4"/>
  <c r="K736" i="4"/>
  <c r="I736" i="4"/>
  <c r="G736" i="4"/>
  <c r="J736" i="4"/>
  <c r="H736" i="4"/>
  <c r="F736" i="4"/>
  <c r="E736" i="4"/>
  <c r="AB740" i="4"/>
  <c r="U740" i="4"/>
  <c r="T740" i="4"/>
  <c r="S740" i="4"/>
  <c r="Q740" i="4"/>
  <c r="O740" i="4"/>
  <c r="R740" i="4"/>
  <c r="P740" i="4"/>
  <c r="N740" i="4"/>
  <c r="L740" i="4"/>
  <c r="M740" i="4"/>
  <c r="K740" i="4"/>
  <c r="I740" i="4"/>
  <c r="G740" i="4"/>
  <c r="J740" i="4"/>
  <c r="H740" i="4"/>
  <c r="F740" i="4"/>
  <c r="E740" i="4"/>
  <c r="AB744" i="4"/>
  <c r="U744" i="4"/>
  <c r="T744" i="4"/>
  <c r="S744" i="4"/>
  <c r="Q744" i="4"/>
  <c r="O744" i="4"/>
  <c r="R744" i="4"/>
  <c r="P744" i="4"/>
  <c r="N744" i="4"/>
  <c r="L744" i="4"/>
  <c r="M744" i="4"/>
  <c r="K744" i="4"/>
  <c r="I744" i="4"/>
  <c r="G744" i="4"/>
  <c r="J744" i="4"/>
  <c r="H744" i="4"/>
  <c r="F744" i="4"/>
  <c r="E744" i="4"/>
  <c r="AB748" i="4"/>
  <c r="U748" i="4"/>
  <c r="T748" i="4"/>
  <c r="S748" i="4"/>
  <c r="Q748" i="4"/>
  <c r="O748" i="4"/>
  <c r="R748" i="4"/>
  <c r="P748" i="4"/>
  <c r="N748" i="4"/>
  <c r="L748" i="4"/>
  <c r="M748" i="4"/>
  <c r="K748" i="4"/>
  <c r="I748" i="4"/>
  <c r="G748" i="4"/>
  <c r="J748" i="4"/>
  <c r="H748" i="4"/>
  <c r="F748" i="4"/>
  <c r="E748" i="4"/>
  <c r="AB752" i="4"/>
  <c r="U752" i="4"/>
  <c r="T752" i="4"/>
  <c r="S752" i="4"/>
  <c r="Q752" i="4"/>
  <c r="O752" i="4"/>
  <c r="R752" i="4"/>
  <c r="P752" i="4"/>
  <c r="N752" i="4"/>
  <c r="L752" i="4"/>
  <c r="M752" i="4"/>
  <c r="K752" i="4"/>
  <c r="I752" i="4"/>
  <c r="G752" i="4"/>
  <c r="J752" i="4"/>
  <c r="H752" i="4"/>
  <c r="F752" i="4"/>
  <c r="E752" i="4"/>
  <c r="AB756" i="4"/>
  <c r="U756" i="4"/>
  <c r="T756" i="4"/>
  <c r="S756" i="4"/>
  <c r="Q756" i="4"/>
  <c r="O756" i="4"/>
  <c r="R756" i="4"/>
  <c r="P756" i="4"/>
  <c r="N756" i="4"/>
  <c r="L756" i="4"/>
  <c r="M756" i="4"/>
  <c r="K756" i="4"/>
  <c r="I756" i="4"/>
  <c r="G756" i="4"/>
  <c r="J756" i="4"/>
  <c r="H756" i="4"/>
  <c r="F756" i="4"/>
  <c r="E756" i="4"/>
  <c r="AB760" i="4"/>
  <c r="U760" i="4"/>
  <c r="T760" i="4"/>
  <c r="S760" i="4"/>
  <c r="Q760" i="4"/>
  <c r="O760" i="4"/>
  <c r="R760" i="4"/>
  <c r="P760" i="4"/>
  <c r="N760" i="4"/>
  <c r="L760" i="4"/>
  <c r="M760" i="4"/>
  <c r="K760" i="4"/>
  <c r="I760" i="4"/>
  <c r="G760" i="4"/>
  <c r="J760" i="4"/>
  <c r="H760" i="4"/>
  <c r="F760" i="4"/>
  <c r="E760" i="4"/>
  <c r="AB764" i="4"/>
  <c r="U764" i="4"/>
  <c r="T764" i="4"/>
  <c r="S764" i="4"/>
  <c r="Q764" i="4"/>
  <c r="O764" i="4"/>
  <c r="R764" i="4"/>
  <c r="P764" i="4"/>
  <c r="N764" i="4"/>
  <c r="L764" i="4"/>
  <c r="M764" i="4"/>
  <c r="K764" i="4"/>
  <c r="I764" i="4"/>
  <c r="G764" i="4"/>
  <c r="J764" i="4"/>
  <c r="H764" i="4"/>
  <c r="F764" i="4"/>
  <c r="E764" i="4"/>
  <c r="AB768" i="4"/>
  <c r="U768" i="4"/>
  <c r="T768" i="4"/>
  <c r="S768" i="4"/>
  <c r="Q768" i="4"/>
  <c r="O768" i="4"/>
  <c r="R768" i="4"/>
  <c r="P768" i="4"/>
  <c r="N768" i="4"/>
  <c r="L768" i="4"/>
  <c r="M768" i="4"/>
  <c r="K768" i="4"/>
  <c r="I768" i="4"/>
  <c r="G768" i="4"/>
  <c r="J768" i="4"/>
  <c r="H768" i="4"/>
  <c r="F768" i="4"/>
  <c r="E768" i="4"/>
  <c r="AB772" i="4"/>
  <c r="U772" i="4"/>
  <c r="T772" i="4"/>
  <c r="S772" i="4"/>
  <c r="Q772" i="4"/>
  <c r="O772" i="4"/>
  <c r="R772" i="4"/>
  <c r="P772" i="4"/>
  <c r="N772" i="4"/>
  <c r="L772" i="4"/>
  <c r="M772" i="4"/>
  <c r="K772" i="4"/>
  <c r="I772" i="4"/>
  <c r="G772" i="4"/>
  <c r="J772" i="4"/>
  <c r="H772" i="4"/>
  <c r="F772" i="4"/>
  <c r="E772" i="4"/>
  <c r="AB776" i="4"/>
  <c r="U776" i="4"/>
  <c r="T776" i="4"/>
  <c r="S776" i="4"/>
  <c r="Q776" i="4"/>
  <c r="O776" i="4"/>
  <c r="R776" i="4"/>
  <c r="P776" i="4"/>
  <c r="N776" i="4"/>
  <c r="L776" i="4"/>
  <c r="M776" i="4"/>
  <c r="K776" i="4"/>
  <c r="I776" i="4"/>
  <c r="G776" i="4"/>
  <c r="J776" i="4"/>
  <c r="H776" i="4"/>
  <c r="F776" i="4"/>
  <c r="E776" i="4"/>
  <c r="AB780" i="4"/>
  <c r="U780" i="4"/>
  <c r="T780" i="4"/>
  <c r="S780" i="4"/>
  <c r="Q780" i="4"/>
  <c r="O780" i="4"/>
  <c r="R780" i="4"/>
  <c r="P780" i="4"/>
  <c r="N780" i="4"/>
  <c r="L780" i="4"/>
  <c r="M780" i="4"/>
  <c r="K780" i="4"/>
  <c r="I780" i="4"/>
  <c r="G780" i="4"/>
  <c r="J780" i="4"/>
  <c r="H780" i="4"/>
  <c r="F780" i="4"/>
  <c r="E780" i="4"/>
  <c r="AB784" i="4"/>
  <c r="U784" i="4"/>
  <c r="T784" i="4"/>
  <c r="S784" i="4"/>
  <c r="Q784" i="4"/>
  <c r="O784" i="4"/>
  <c r="R784" i="4"/>
  <c r="P784" i="4"/>
  <c r="N784" i="4"/>
  <c r="L784" i="4"/>
  <c r="M784" i="4"/>
  <c r="K784" i="4"/>
  <c r="I784" i="4"/>
  <c r="G784" i="4"/>
  <c r="J784" i="4"/>
  <c r="H784" i="4"/>
  <c r="F784" i="4"/>
  <c r="E784" i="4"/>
  <c r="AB788" i="4"/>
  <c r="U788" i="4"/>
  <c r="T788" i="4"/>
  <c r="S788" i="4"/>
  <c r="Q788" i="4"/>
  <c r="O788" i="4"/>
  <c r="R788" i="4"/>
  <c r="P788" i="4"/>
  <c r="N788" i="4"/>
  <c r="L788" i="4"/>
  <c r="M788" i="4"/>
  <c r="K788" i="4"/>
  <c r="I788" i="4"/>
  <c r="G788" i="4"/>
  <c r="J788" i="4"/>
  <c r="H788" i="4"/>
  <c r="F788" i="4"/>
  <c r="E788" i="4"/>
  <c r="AB792" i="4"/>
  <c r="U792" i="4"/>
  <c r="T792" i="4"/>
  <c r="S792" i="4"/>
  <c r="Q792" i="4"/>
  <c r="O792" i="4"/>
  <c r="R792" i="4"/>
  <c r="P792" i="4"/>
  <c r="N792" i="4"/>
  <c r="L792" i="4"/>
  <c r="M792" i="4"/>
  <c r="K792" i="4"/>
  <c r="I792" i="4"/>
  <c r="G792" i="4"/>
  <c r="J792" i="4"/>
  <c r="H792" i="4"/>
  <c r="F792" i="4"/>
  <c r="E792" i="4"/>
  <c r="AB796" i="4"/>
  <c r="U796" i="4"/>
  <c r="T796" i="4"/>
  <c r="S796" i="4"/>
  <c r="Q796" i="4"/>
  <c r="O796" i="4"/>
  <c r="R796" i="4"/>
  <c r="P796" i="4"/>
  <c r="N796" i="4"/>
  <c r="L796" i="4"/>
  <c r="M796" i="4"/>
  <c r="K796" i="4"/>
  <c r="I796" i="4"/>
  <c r="G796" i="4"/>
  <c r="J796" i="4"/>
  <c r="H796" i="4"/>
  <c r="F796" i="4"/>
  <c r="E796" i="4"/>
  <c r="AB800" i="4"/>
  <c r="U800" i="4"/>
  <c r="T800" i="4"/>
  <c r="S800" i="4"/>
  <c r="Q800" i="4"/>
  <c r="O800" i="4"/>
  <c r="R800" i="4"/>
  <c r="P800" i="4"/>
  <c r="N800" i="4"/>
  <c r="L800" i="4"/>
  <c r="M800" i="4"/>
  <c r="K800" i="4"/>
  <c r="I800" i="4"/>
  <c r="G800" i="4"/>
  <c r="J800" i="4"/>
  <c r="H800" i="4"/>
  <c r="F800" i="4"/>
  <c r="E800" i="4"/>
  <c r="AB804" i="4"/>
  <c r="U804" i="4"/>
  <c r="T804" i="4"/>
  <c r="S804" i="4"/>
  <c r="Q804" i="4"/>
  <c r="O804" i="4"/>
  <c r="R804" i="4"/>
  <c r="P804" i="4"/>
  <c r="N804" i="4"/>
  <c r="L804" i="4"/>
  <c r="M804" i="4"/>
  <c r="K804" i="4"/>
  <c r="I804" i="4"/>
  <c r="G804" i="4"/>
  <c r="J804" i="4"/>
  <c r="H804" i="4"/>
  <c r="F804" i="4"/>
  <c r="E804" i="4"/>
  <c r="AB808" i="4"/>
  <c r="U808" i="4"/>
  <c r="T808" i="4"/>
  <c r="S808" i="4"/>
  <c r="Q808" i="4"/>
  <c r="O808" i="4"/>
  <c r="R808" i="4"/>
  <c r="P808" i="4"/>
  <c r="N808" i="4"/>
  <c r="L808" i="4"/>
  <c r="M808" i="4"/>
  <c r="K808" i="4"/>
  <c r="I808" i="4"/>
  <c r="G808" i="4"/>
  <c r="J808" i="4"/>
  <c r="H808" i="4"/>
  <c r="F808" i="4"/>
  <c r="E808" i="4"/>
  <c r="AB812" i="4"/>
  <c r="U812" i="4"/>
  <c r="T812" i="4"/>
  <c r="S812" i="4"/>
  <c r="Q812" i="4"/>
  <c r="O812" i="4"/>
  <c r="R812" i="4"/>
  <c r="P812" i="4"/>
  <c r="N812" i="4"/>
  <c r="L812" i="4"/>
  <c r="M812" i="4"/>
  <c r="K812" i="4"/>
  <c r="I812" i="4"/>
  <c r="G812" i="4"/>
  <c r="J812" i="4"/>
  <c r="H812" i="4"/>
  <c r="F812" i="4"/>
  <c r="E812" i="4"/>
  <c r="AB816" i="4"/>
  <c r="U816" i="4"/>
  <c r="T816" i="4"/>
  <c r="S816" i="4"/>
  <c r="Q816" i="4"/>
  <c r="O816" i="4"/>
  <c r="R816" i="4"/>
  <c r="P816" i="4"/>
  <c r="N816" i="4"/>
  <c r="L816" i="4"/>
  <c r="M816" i="4"/>
  <c r="K816" i="4"/>
  <c r="I816" i="4"/>
  <c r="G816" i="4"/>
  <c r="J816" i="4"/>
  <c r="H816" i="4"/>
  <c r="F816" i="4"/>
  <c r="E816" i="4"/>
  <c r="AB820" i="4"/>
  <c r="U820" i="4"/>
  <c r="T820" i="4"/>
  <c r="S820" i="4"/>
  <c r="Q820" i="4"/>
  <c r="O820" i="4"/>
  <c r="R820" i="4"/>
  <c r="P820" i="4"/>
  <c r="N820" i="4"/>
  <c r="L820" i="4"/>
  <c r="M820" i="4"/>
  <c r="K820" i="4"/>
  <c r="I820" i="4"/>
  <c r="G820" i="4"/>
  <c r="J820" i="4"/>
  <c r="H820" i="4"/>
  <c r="F820" i="4"/>
  <c r="E820" i="4"/>
  <c r="AB824" i="4"/>
  <c r="U824" i="4"/>
  <c r="T824" i="4"/>
  <c r="S824" i="4"/>
  <c r="Q824" i="4"/>
  <c r="O824" i="4"/>
  <c r="R824" i="4"/>
  <c r="P824" i="4"/>
  <c r="N824" i="4"/>
  <c r="L824" i="4"/>
  <c r="M824" i="4"/>
  <c r="K824" i="4"/>
  <c r="I824" i="4"/>
  <c r="G824" i="4"/>
  <c r="J824" i="4"/>
  <c r="H824" i="4"/>
  <c r="F824" i="4"/>
  <c r="E824" i="4"/>
  <c r="AB828" i="4"/>
  <c r="U828" i="4"/>
  <c r="T828" i="4"/>
  <c r="S828" i="4"/>
  <c r="Q828" i="4"/>
  <c r="O828" i="4"/>
  <c r="R828" i="4"/>
  <c r="P828" i="4"/>
  <c r="N828" i="4"/>
  <c r="L828" i="4"/>
  <c r="M828" i="4"/>
  <c r="K828" i="4"/>
  <c r="I828" i="4"/>
  <c r="G828" i="4"/>
  <c r="J828" i="4"/>
  <c r="H828" i="4"/>
  <c r="F828" i="4"/>
  <c r="E828" i="4"/>
  <c r="AB832" i="4"/>
  <c r="U832" i="4"/>
  <c r="T832" i="4"/>
  <c r="S832" i="4"/>
  <c r="Q832" i="4"/>
  <c r="O832" i="4"/>
  <c r="R832" i="4"/>
  <c r="P832" i="4"/>
  <c r="N832" i="4"/>
  <c r="L832" i="4"/>
  <c r="M832" i="4"/>
  <c r="K832" i="4"/>
  <c r="I832" i="4"/>
  <c r="G832" i="4"/>
  <c r="J832" i="4"/>
  <c r="H832" i="4"/>
  <c r="F832" i="4"/>
  <c r="E832" i="4"/>
  <c r="AB836" i="4"/>
  <c r="U836" i="4"/>
  <c r="T836" i="4"/>
  <c r="S836" i="4"/>
  <c r="Q836" i="4"/>
  <c r="O836" i="4"/>
  <c r="R836" i="4"/>
  <c r="P836" i="4"/>
  <c r="N836" i="4"/>
  <c r="L836" i="4"/>
  <c r="M836" i="4"/>
  <c r="K836" i="4"/>
  <c r="I836" i="4"/>
  <c r="G836" i="4"/>
  <c r="J836" i="4"/>
  <c r="H836" i="4"/>
  <c r="F836" i="4"/>
  <c r="E836" i="4"/>
  <c r="AB840" i="4"/>
  <c r="U840" i="4"/>
  <c r="T840" i="4"/>
  <c r="S840" i="4"/>
  <c r="Q840" i="4"/>
  <c r="O840" i="4"/>
  <c r="R840" i="4"/>
  <c r="P840" i="4"/>
  <c r="N840" i="4"/>
  <c r="L840" i="4"/>
  <c r="M840" i="4"/>
  <c r="K840" i="4"/>
  <c r="I840" i="4"/>
  <c r="G840" i="4"/>
  <c r="J840" i="4"/>
  <c r="H840" i="4"/>
  <c r="F840" i="4"/>
  <c r="E840" i="4"/>
  <c r="AB844" i="4"/>
  <c r="U844" i="4"/>
  <c r="T844" i="4"/>
  <c r="S844" i="4"/>
  <c r="Q844" i="4"/>
  <c r="O844" i="4"/>
  <c r="R844" i="4"/>
  <c r="P844" i="4"/>
  <c r="N844" i="4"/>
  <c r="L844" i="4"/>
  <c r="M844" i="4"/>
  <c r="K844" i="4"/>
  <c r="I844" i="4"/>
  <c r="G844" i="4"/>
  <c r="J844" i="4"/>
  <c r="H844" i="4"/>
  <c r="F844" i="4"/>
  <c r="E844" i="4"/>
  <c r="AB848" i="4"/>
  <c r="U848" i="4"/>
  <c r="T848" i="4"/>
  <c r="S848" i="4"/>
  <c r="Q848" i="4"/>
  <c r="O848" i="4"/>
  <c r="R848" i="4"/>
  <c r="P848" i="4"/>
  <c r="N848" i="4"/>
  <c r="L848" i="4"/>
  <c r="M848" i="4"/>
  <c r="K848" i="4"/>
  <c r="I848" i="4"/>
  <c r="G848" i="4"/>
  <c r="J848" i="4"/>
  <c r="H848" i="4"/>
  <c r="F848" i="4"/>
  <c r="E848" i="4"/>
  <c r="AB852" i="4"/>
  <c r="U852" i="4"/>
  <c r="T852" i="4"/>
  <c r="S852" i="4"/>
  <c r="Q852" i="4"/>
  <c r="O852" i="4"/>
  <c r="R852" i="4"/>
  <c r="P852" i="4"/>
  <c r="N852" i="4"/>
  <c r="L852" i="4"/>
  <c r="M852" i="4"/>
  <c r="K852" i="4"/>
  <c r="I852" i="4"/>
  <c r="G852" i="4"/>
  <c r="J852" i="4"/>
  <c r="H852" i="4"/>
  <c r="F852" i="4"/>
  <c r="E852" i="4"/>
  <c r="AB854" i="4"/>
  <c r="U854" i="4"/>
  <c r="T854" i="4"/>
  <c r="S854" i="4"/>
  <c r="Q854" i="4"/>
  <c r="R854" i="4"/>
  <c r="O854" i="4"/>
  <c r="P854" i="4"/>
  <c r="N854" i="4"/>
  <c r="L854" i="4"/>
  <c r="I854" i="4"/>
  <c r="M854" i="4"/>
  <c r="K854" i="4"/>
  <c r="E854" i="4"/>
  <c r="G854" i="4"/>
  <c r="J854" i="4"/>
  <c r="H854" i="4"/>
  <c r="F854" i="4"/>
  <c r="AB858" i="4"/>
  <c r="U858" i="4"/>
  <c r="T858" i="4"/>
  <c r="S858" i="4"/>
  <c r="Q858" i="4"/>
  <c r="R858" i="4"/>
  <c r="O858" i="4"/>
  <c r="P858" i="4"/>
  <c r="N858" i="4"/>
  <c r="L858" i="4"/>
  <c r="I858" i="4"/>
  <c r="M858" i="4"/>
  <c r="K858" i="4"/>
  <c r="E858" i="4"/>
  <c r="G858" i="4"/>
  <c r="J858" i="4"/>
  <c r="H858" i="4"/>
  <c r="F858" i="4"/>
  <c r="AB862" i="4"/>
  <c r="U862" i="4"/>
  <c r="T862" i="4"/>
  <c r="S862" i="4"/>
  <c r="Q862" i="4"/>
  <c r="R862" i="4"/>
  <c r="O862" i="4"/>
  <c r="P862" i="4"/>
  <c r="N862" i="4"/>
  <c r="L862" i="4"/>
  <c r="I862" i="4"/>
  <c r="M862" i="4"/>
  <c r="K862" i="4"/>
  <c r="E862" i="4"/>
  <c r="G862" i="4"/>
  <c r="J862" i="4"/>
  <c r="H862" i="4"/>
  <c r="F862" i="4"/>
  <c r="AB866" i="4"/>
  <c r="U866" i="4"/>
  <c r="T866" i="4"/>
  <c r="S866" i="4"/>
  <c r="Q866" i="4"/>
  <c r="R866" i="4"/>
  <c r="O866" i="4"/>
  <c r="P866" i="4"/>
  <c r="N866" i="4"/>
  <c r="L866" i="4"/>
  <c r="I866" i="4"/>
  <c r="M866" i="4"/>
  <c r="K866" i="4"/>
  <c r="E866" i="4"/>
  <c r="G866" i="4"/>
  <c r="J866" i="4"/>
  <c r="H866" i="4"/>
  <c r="F866" i="4"/>
  <c r="AB870" i="4"/>
  <c r="U870" i="4"/>
  <c r="T870" i="4"/>
  <c r="S870" i="4"/>
  <c r="Q870" i="4"/>
  <c r="R870" i="4"/>
  <c r="O870" i="4"/>
  <c r="P870" i="4"/>
  <c r="N870" i="4"/>
  <c r="L870" i="4"/>
  <c r="I870" i="4"/>
  <c r="M870" i="4"/>
  <c r="K870" i="4"/>
  <c r="E870" i="4"/>
  <c r="G870" i="4"/>
  <c r="J870" i="4"/>
  <c r="H870" i="4"/>
  <c r="F870" i="4"/>
  <c r="AB874" i="4"/>
  <c r="U874" i="4"/>
  <c r="T874" i="4"/>
  <c r="S874" i="4"/>
  <c r="Q874" i="4"/>
  <c r="R874" i="4"/>
  <c r="O874" i="4"/>
  <c r="P874" i="4"/>
  <c r="N874" i="4"/>
  <c r="L874" i="4"/>
  <c r="I874" i="4"/>
  <c r="M874" i="4"/>
  <c r="K874" i="4"/>
  <c r="E874" i="4"/>
  <c r="G874" i="4"/>
  <c r="J874" i="4"/>
  <c r="H874" i="4"/>
  <c r="F874" i="4"/>
  <c r="AB878" i="4"/>
  <c r="U878" i="4"/>
  <c r="T878" i="4"/>
  <c r="S878" i="4"/>
  <c r="Q878" i="4"/>
  <c r="R878" i="4"/>
  <c r="O878" i="4"/>
  <c r="P878" i="4"/>
  <c r="N878" i="4"/>
  <c r="L878" i="4"/>
  <c r="I878" i="4"/>
  <c r="M878" i="4"/>
  <c r="K878" i="4"/>
  <c r="E878" i="4"/>
  <c r="G878" i="4"/>
  <c r="J878" i="4"/>
  <c r="H878" i="4"/>
  <c r="F878" i="4"/>
  <c r="AB882" i="4"/>
  <c r="U882" i="4"/>
  <c r="T882" i="4"/>
  <c r="S882" i="4"/>
  <c r="Q882" i="4"/>
  <c r="R882" i="4"/>
  <c r="O882" i="4"/>
  <c r="P882" i="4"/>
  <c r="N882" i="4"/>
  <c r="L882" i="4"/>
  <c r="I882" i="4"/>
  <c r="M882" i="4"/>
  <c r="K882" i="4"/>
  <c r="E882" i="4"/>
  <c r="G882" i="4"/>
  <c r="J882" i="4"/>
  <c r="H882" i="4"/>
  <c r="F882" i="4"/>
  <c r="AB886" i="4"/>
  <c r="U886" i="4"/>
  <c r="T886" i="4"/>
  <c r="S886" i="4"/>
  <c r="Q886" i="4"/>
  <c r="R886" i="4"/>
  <c r="O886" i="4"/>
  <c r="P886" i="4"/>
  <c r="N886" i="4"/>
  <c r="L886" i="4"/>
  <c r="I886" i="4"/>
  <c r="M886" i="4"/>
  <c r="K886" i="4"/>
  <c r="E886" i="4"/>
  <c r="G886" i="4"/>
  <c r="J886" i="4"/>
  <c r="H886" i="4"/>
  <c r="F886" i="4"/>
  <c r="AB890" i="4"/>
  <c r="U890" i="4"/>
  <c r="T890" i="4"/>
  <c r="S890" i="4"/>
  <c r="Q890" i="4"/>
  <c r="R890" i="4"/>
  <c r="O890" i="4"/>
  <c r="P890" i="4"/>
  <c r="N890" i="4"/>
  <c r="L890" i="4"/>
  <c r="I890" i="4"/>
  <c r="M890" i="4"/>
  <c r="K890" i="4"/>
  <c r="E890" i="4"/>
  <c r="G890" i="4"/>
  <c r="J890" i="4"/>
  <c r="H890" i="4"/>
  <c r="F890" i="4"/>
  <c r="AB894" i="4"/>
  <c r="U894" i="4"/>
  <c r="T894" i="4"/>
  <c r="S894" i="4"/>
  <c r="Q894" i="4"/>
  <c r="R894" i="4"/>
  <c r="O894" i="4"/>
  <c r="P894" i="4"/>
  <c r="N894" i="4"/>
  <c r="L894" i="4"/>
  <c r="I894" i="4"/>
  <c r="M894" i="4"/>
  <c r="K894" i="4"/>
  <c r="E894" i="4"/>
  <c r="G894" i="4"/>
  <c r="J894" i="4"/>
  <c r="H894" i="4"/>
  <c r="F894" i="4"/>
  <c r="AB900" i="4"/>
  <c r="U900" i="4"/>
  <c r="T900" i="4"/>
  <c r="S900" i="4"/>
  <c r="Q900" i="4"/>
  <c r="O900" i="4"/>
  <c r="R900" i="4"/>
  <c r="P900" i="4"/>
  <c r="N900" i="4"/>
  <c r="L900" i="4"/>
  <c r="M900" i="4"/>
  <c r="K900" i="4"/>
  <c r="I900" i="4"/>
  <c r="G900" i="4"/>
  <c r="J900" i="4"/>
  <c r="H900" i="4"/>
  <c r="F900" i="4"/>
  <c r="E900" i="4"/>
  <c r="AB904" i="4"/>
  <c r="U904" i="4"/>
  <c r="T904" i="4"/>
  <c r="S904" i="4"/>
  <c r="Q904" i="4"/>
  <c r="O904" i="4"/>
  <c r="R904" i="4"/>
  <c r="P904" i="4"/>
  <c r="N904" i="4"/>
  <c r="L904" i="4"/>
  <c r="M904" i="4"/>
  <c r="K904" i="4"/>
  <c r="I904" i="4"/>
  <c r="G904" i="4"/>
  <c r="J904" i="4"/>
  <c r="H904" i="4"/>
  <c r="F904" i="4"/>
  <c r="E904" i="4"/>
  <c r="AB908" i="4"/>
  <c r="U908" i="4"/>
  <c r="T908" i="4"/>
  <c r="S908" i="4"/>
  <c r="Q908" i="4"/>
  <c r="O908" i="4"/>
  <c r="R908" i="4"/>
  <c r="P908" i="4"/>
  <c r="N908" i="4"/>
  <c r="L908" i="4"/>
  <c r="M908" i="4"/>
  <c r="K908" i="4"/>
  <c r="I908" i="4"/>
  <c r="G908" i="4"/>
  <c r="J908" i="4"/>
  <c r="H908" i="4"/>
  <c r="F908" i="4"/>
  <c r="E908" i="4"/>
  <c r="AB912" i="4"/>
  <c r="U912" i="4"/>
  <c r="T912" i="4"/>
  <c r="S912" i="4"/>
  <c r="Q912" i="4"/>
  <c r="O912" i="4"/>
  <c r="R912" i="4"/>
  <c r="P912" i="4"/>
  <c r="N912" i="4"/>
  <c r="L912" i="4"/>
  <c r="M912" i="4"/>
  <c r="K912" i="4"/>
  <c r="I912" i="4"/>
  <c r="G912" i="4"/>
  <c r="J912" i="4"/>
  <c r="H912" i="4"/>
  <c r="F912" i="4"/>
  <c r="E912" i="4"/>
  <c r="AB916" i="4"/>
  <c r="U916" i="4"/>
  <c r="T916" i="4"/>
  <c r="S916" i="4"/>
  <c r="Q916" i="4"/>
  <c r="O916" i="4"/>
  <c r="R916" i="4"/>
  <c r="P916" i="4"/>
  <c r="N916" i="4"/>
  <c r="L916" i="4"/>
  <c r="M916" i="4"/>
  <c r="K916" i="4"/>
  <c r="I916" i="4"/>
  <c r="G916" i="4"/>
  <c r="J916" i="4"/>
  <c r="H916" i="4"/>
  <c r="F916" i="4"/>
  <c r="E916" i="4"/>
  <c r="AB920" i="4"/>
  <c r="U920" i="4"/>
  <c r="T920" i="4"/>
  <c r="S920" i="4"/>
  <c r="Q920" i="4"/>
  <c r="O920" i="4"/>
  <c r="R920" i="4"/>
  <c r="P920" i="4"/>
  <c r="N920" i="4"/>
  <c r="L920" i="4"/>
  <c r="M920" i="4"/>
  <c r="K920" i="4"/>
  <c r="I920" i="4"/>
  <c r="G920" i="4"/>
  <c r="J920" i="4"/>
  <c r="H920" i="4"/>
  <c r="F920" i="4"/>
  <c r="E920" i="4"/>
  <c r="AB924" i="4"/>
  <c r="U924" i="4"/>
  <c r="T924" i="4"/>
  <c r="S924" i="4"/>
  <c r="Q924" i="4"/>
  <c r="O924" i="4"/>
  <c r="R924" i="4"/>
  <c r="P924" i="4"/>
  <c r="N924" i="4"/>
  <c r="L924" i="4"/>
  <c r="M924" i="4"/>
  <c r="K924" i="4"/>
  <c r="I924" i="4"/>
  <c r="G924" i="4"/>
  <c r="J924" i="4"/>
  <c r="H924" i="4"/>
  <c r="F924" i="4"/>
  <c r="E924" i="4"/>
  <c r="AB928" i="4"/>
  <c r="U928" i="4"/>
  <c r="T928" i="4"/>
  <c r="S928" i="4"/>
  <c r="Q928" i="4"/>
  <c r="O928" i="4"/>
  <c r="R928" i="4"/>
  <c r="P928" i="4"/>
  <c r="N928" i="4"/>
  <c r="L928" i="4"/>
  <c r="M928" i="4"/>
  <c r="K928" i="4"/>
  <c r="I928" i="4"/>
  <c r="G928" i="4"/>
  <c r="J928" i="4"/>
  <c r="H928" i="4"/>
  <c r="F928" i="4"/>
  <c r="E928" i="4"/>
  <c r="AB932" i="4"/>
  <c r="U932" i="4"/>
  <c r="T932" i="4"/>
  <c r="S932" i="4"/>
  <c r="Q932" i="4"/>
  <c r="O932" i="4"/>
  <c r="R932" i="4"/>
  <c r="P932" i="4"/>
  <c r="N932" i="4"/>
  <c r="L932" i="4"/>
  <c r="M932" i="4"/>
  <c r="K932" i="4"/>
  <c r="I932" i="4"/>
  <c r="G932" i="4"/>
  <c r="J932" i="4"/>
  <c r="H932" i="4"/>
  <c r="F932" i="4"/>
  <c r="E932" i="4"/>
  <c r="AB936" i="4"/>
  <c r="U936" i="4"/>
  <c r="T936" i="4"/>
  <c r="S936" i="4"/>
  <c r="Q936" i="4"/>
  <c r="O936" i="4"/>
  <c r="R936" i="4"/>
  <c r="P936" i="4"/>
  <c r="N936" i="4"/>
  <c r="L936" i="4"/>
  <c r="M936" i="4"/>
  <c r="K936" i="4"/>
  <c r="I936" i="4"/>
  <c r="G936" i="4"/>
  <c r="J936" i="4"/>
  <c r="H936" i="4"/>
  <c r="F936" i="4"/>
  <c r="E936" i="4"/>
  <c r="AB940" i="4"/>
  <c r="U940" i="4"/>
  <c r="T940" i="4"/>
  <c r="S940" i="4"/>
  <c r="Q940" i="4"/>
  <c r="O940" i="4"/>
  <c r="R940" i="4"/>
  <c r="P940" i="4"/>
  <c r="N940" i="4"/>
  <c r="L940" i="4"/>
  <c r="M940" i="4"/>
  <c r="K940" i="4"/>
  <c r="I940" i="4"/>
  <c r="G940" i="4"/>
  <c r="J940" i="4"/>
  <c r="H940" i="4"/>
  <c r="F940" i="4"/>
  <c r="E940" i="4"/>
  <c r="AB944" i="4"/>
  <c r="U944" i="4"/>
  <c r="T944" i="4"/>
  <c r="S944" i="4"/>
  <c r="Q944" i="4"/>
  <c r="O944" i="4"/>
  <c r="R944" i="4"/>
  <c r="P944" i="4"/>
  <c r="N944" i="4"/>
  <c r="L944" i="4"/>
  <c r="M944" i="4"/>
  <c r="K944" i="4"/>
  <c r="I944" i="4"/>
  <c r="G944" i="4"/>
  <c r="J944" i="4"/>
  <c r="H944" i="4"/>
  <c r="F944" i="4"/>
  <c r="E944" i="4"/>
  <c r="AB948" i="4"/>
  <c r="U948" i="4"/>
  <c r="T948" i="4"/>
  <c r="S948" i="4"/>
  <c r="Q948" i="4"/>
  <c r="O948" i="4"/>
  <c r="R948" i="4"/>
  <c r="P948" i="4"/>
  <c r="N948" i="4"/>
  <c r="L948" i="4"/>
  <c r="M948" i="4"/>
  <c r="K948" i="4"/>
  <c r="I948" i="4"/>
  <c r="G948" i="4"/>
  <c r="J948" i="4"/>
  <c r="H948" i="4"/>
  <c r="F948" i="4"/>
  <c r="E948" i="4"/>
  <c r="AB952" i="4"/>
  <c r="U952" i="4"/>
  <c r="T952" i="4"/>
  <c r="S952" i="4"/>
  <c r="Q952" i="4"/>
  <c r="O952" i="4"/>
  <c r="R952" i="4"/>
  <c r="P952" i="4"/>
  <c r="N952" i="4"/>
  <c r="L952" i="4"/>
  <c r="M952" i="4"/>
  <c r="K952" i="4"/>
  <c r="I952" i="4"/>
  <c r="G952" i="4"/>
  <c r="J952" i="4"/>
  <c r="H952" i="4"/>
  <c r="F952" i="4"/>
  <c r="E952" i="4"/>
  <c r="AB956" i="4"/>
  <c r="U956" i="4"/>
  <c r="T956" i="4"/>
  <c r="S956" i="4"/>
  <c r="Q956" i="4"/>
  <c r="O956" i="4"/>
  <c r="R956" i="4"/>
  <c r="P956" i="4"/>
  <c r="N956" i="4"/>
  <c r="L956" i="4"/>
  <c r="M956" i="4"/>
  <c r="K956" i="4"/>
  <c r="I956" i="4"/>
  <c r="G956" i="4"/>
  <c r="J956" i="4"/>
  <c r="H956" i="4"/>
  <c r="F956" i="4"/>
  <c r="E956" i="4"/>
  <c r="AB960" i="4"/>
  <c r="U960" i="4"/>
  <c r="T960" i="4"/>
  <c r="S960" i="4"/>
  <c r="Q960" i="4"/>
  <c r="O960" i="4"/>
  <c r="R960" i="4"/>
  <c r="P960" i="4"/>
  <c r="N960" i="4"/>
  <c r="L960" i="4"/>
  <c r="M960" i="4"/>
  <c r="K960" i="4"/>
  <c r="I960" i="4"/>
  <c r="G960" i="4"/>
  <c r="J960" i="4"/>
  <c r="H960" i="4"/>
  <c r="F960" i="4"/>
  <c r="E960" i="4"/>
  <c r="AB964" i="4"/>
  <c r="U964" i="4"/>
  <c r="T964" i="4"/>
  <c r="S964" i="4"/>
  <c r="Q964" i="4"/>
  <c r="O964" i="4"/>
  <c r="R964" i="4"/>
  <c r="P964" i="4"/>
  <c r="N964" i="4"/>
  <c r="L964" i="4"/>
  <c r="M964" i="4"/>
  <c r="K964" i="4"/>
  <c r="I964" i="4"/>
  <c r="G964" i="4"/>
  <c r="J964" i="4"/>
  <c r="H964" i="4"/>
  <c r="F964" i="4"/>
  <c r="E964" i="4"/>
  <c r="AB968" i="4"/>
  <c r="U968" i="4"/>
  <c r="T968" i="4"/>
  <c r="S968" i="4"/>
  <c r="Q968" i="4"/>
  <c r="O968" i="4"/>
  <c r="R968" i="4"/>
  <c r="P968" i="4"/>
  <c r="N968" i="4"/>
  <c r="L968" i="4"/>
  <c r="M968" i="4"/>
  <c r="K968" i="4"/>
  <c r="I968" i="4"/>
  <c r="G968" i="4"/>
  <c r="J968" i="4"/>
  <c r="H968" i="4"/>
  <c r="F968" i="4"/>
  <c r="E968" i="4"/>
  <c r="AB972" i="4"/>
  <c r="U972" i="4"/>
  <c r="T972" i="4"/>
  <c r="S972" i="4"/>
  <c r="Q972" i="4"/>
  <c r="O972" i="4"/>
  <c r="R972" i="4"/>
  <c r="P972" i="4"/>
  <c r="N972" i="4"/>
  <c r="L972" i="4"/>
  <c r="M972" i="4"/>
  <c r="K972" i="4"/>
  <c r="I972" i="4"/>
  <c r="G972" i="4"/>
  <c r="J972" i="4"/>
  <c r="H972" i="4"/>
  <c r="F972" i="4"/>
  <c r="E972" i="4"/>
  <c r="AB976" i="4"/>
  <c r="U976" i="4"/>
  <c r="T976" i="4"/>
  <c r="S976" i="4"/>
  <c r="Q976" i="4"/>
  <c r="O976" i="4"/>
  <c r="R976" i="4"/>
  <c r="P976" i="4"/>
  <c r="N976" i="4"/>
  <c r="L976" i="4"/>
  <c r="M976" i="4"/>
  <c r="K976" i="4"/>
  <c r="I976" i="4"/>
  <c r="G976" i="4"/>
  <c r="J976" i="4"/>
  <c r="H976" i="4"/>
  <c r="F976" i="4"/>
  <c r="E976" i="4"/>
  <c r="AB980" i="4"/>
  <c r="U980" i="4"/>
  <c r="T980" i="4"/>
  <c r="S980" i="4"/>
  <c r="Q980" i="4"/>
  <c r="O980" i="4"/>
  <c r="R980" i="4"/>
  <c r="P980" i="4"/>
  <c r="N980" i="4"/>
  <c r="L980" i="4"/>
  <c r="M980" i="4"/>
  <c r="K980" i="4"/>
  <c r="I980" i="4"/>
  <c r="G980" i="4"/>
  <c r="J980" i="4"/>
  <c r="H980" i="4"/>
  <c r="F980" i="4"/>
  <c r="E980" i="4"/>
  <c r="AB984" i="4"/>
  <c r="U984" i="4"/>
  <c r="T984" i="4"/>
  <c r="S984" i="4"/>
  <c r="Q984" i="4"/>
  <c r="O984" i="4"/>
  <c r="R984" i="4"/>
  <c r="P984" i="4"/>
  <c r="N984" i="4"/>
  <c r="L984" i="4"/>
  <c r="M984" i="4"/>
  <c r="K984" i="4"/>
  <c r="I984" i="4"/>
  <c r="G984" i="4"/>
  <c r="J984" i="4"/>
  <c r="H984" i="4"/>
  <c r="F984" i="4"/>
  <c r="E984" i="4"/>
  <c r="AB988" i="4"/>
  <c r="U988" i="4"/>
  <c r="T988" i="4"/>
  <c r="S988" i="4"/>
  <c r="Q988" i="4"/>
  <c r="O988" i="4"/>
  <c r="R988" i="4"/>
  <c r="P988" i="4"/>
  <c r="N988" i="4"/>
  <c r="L988" i="4"/>
  <c r="M988" i="4"/>
  <c r="K988" i="4"/>
  <c r="I988" i="4"/>
  <c r="G988" i="4"/>
  <c r="J988" i="4"/>
  <c r="H988" i="4"/>
  <c r="F988" i="4"/>
  <c r="E988" i="4"/>
  <c r="AB992" i="4"/>
  <c r="U992" i="4"/>
  <c r="T992" i="4"/>
  <c r="S992" i="4"/>
  <c r="Q992" i="4"/>
  <c r="O992" i="4"/>
  <c r="R992" i="4"/>
  <c r="P992" i="4"/>
  <c r="N992" i="4"/>
  <c r="L992" i="4"/>
  <c r="M992" i="4"/>
  <c r="K992" i="4"/>
  <c r="I992" i="4"/>
  <c r="G992" i="4"/>
  <c r="J992" i="4"/>
  <c r="H992" i="4"/>
  <c r="F992" i="4"/>
  <c r="E992" i="4"/>
  <c r="AB996" i="4"/>
  <c r="U996" i="4"/>
  <c r="T996" i="4"/>
  <c r="S996" i="4"/>
  <c r="Q996" i="4"/>
  <c r="O996" i="4"/>
  <c r="R996" i="4"/>
  <c r="P996" i="4"/>
  <c r="N996" i="4"/>
  <c r="L996" i="4"/>
  <c r="M996" i="4"/>
  <c r="K996" i="4"/>
  <c r="I996" i="4"/>
  <c r="G996" i="4"/>
  <c r="J996" i="4"/>
  <c r="H996" i="4"/>
  <c r="F996" i="4"/>
  <c r="E996" i="4"/>
  <c r="AB1000" i="4"/>
  <c r="U1000" i="4"/>
  <c r="T1000" i="4"/>
  <c r="S1000" i="4"/>
  <c r="Q1000" i="4"/>
  <c r="O1000" i="4"/>
  <c r="R1000" i="4"/>
  <c r="P1000" i="4"/>
  <c r="N1000" i="4"/>
  <c r="L1000" i="4"/>
  <c r="M1000" i="4"/>
  <c r="K1000" i="4"/>
  <c r="I1000" i="4"/>
  <c r="G1000" i="4"/>
  <c r="J1000" i="4"/>
  <c r="H1000" i="4"/>
  <c r="F1000" i="4"/>
  <c r="E1000" i="4"/>
  <c r="AB1004" i="4"/>
  <c r="U1004" i="4"/>
  <c r="T1004" i="4"/>
  <c r="S1004" i="4"/>
  <c r="Q1004" i="4"/>
  <c r="O1004" i="4"/>
  <c r="R1004" i="4"/>
  <c r="P1004" i="4"/>
  <c r="N1004" i="4"/>
  <c r="L1004" i="4"/>
  <c r="M1004" i="4"/>
  <c r="K1004" i="4"/>
  <c r="I1004" i="4"/>
  <c r="G1004" i="4"/>
  <c r="J1004" i="4"/>
  <c r="H1004" i="4"/>
  <c r="F1004" i="4"/>
  <c r="E1004" i="4"/>
  <c r="AB1008" i="4"/>
  <c r="U1008" i="4"/>
  <c r="T1008" i="4"/>
  <c r="S1008" i="4"/>
  <c r="Q1008" i="4"/>
  <c r="O1008" i="4"/>
  <c r="R1008" i="4"/>
  <c r="P1008" i="4"/>
  <c r="N1008" i="4"/>
  <c r="L1008" i="4"/>
  <c r="M1008" i="4"/>
  <c r="K1008" i="4"/>
  <c r="I1008" i="4"/>
  <c r="G1008" i="4"/>
  <c r="J1008" i="4"/>
  <c r="H1008" i="4"/>
  <c r="F1008" i="4"/>
  <c r="E1008" i="4"/>
  <c r="AB1012" i="4"/>
  <c r="U1012" i="4"/>
  <c r="T1012" i="4"/>
  <c r="S1012" i="4"/>
  <c r="Q1012" i="4"/>
  <c r="O1012" i="4"/>
  <c r="R1012" i="4"/>
  <c r="P1012" i="4"/>
  <c r="N1012" i="4"/>
  <c r="L1012" i="4"/>
  <c r="M1012" i="4"/>
  <c r="K1012" i="4"/>
  <c r="I1012" i="4"/>
  <c r="G1012" i="4"/>
  <c r="J1012" i="4"/>
  <c r="H1012" i="4"/>
  <c r="F1012" i="4"/>
  <c r="E1012" i="4"/>
  <c r="AB1016" i="4"/>
  <c r="U1016" i="4"/>
  <c r="T1016" i="4"/>
  <c r="S1016" i="4"/>
  <c r="Q1016" i="4"/>
  <c r="O1016" i="4"/>
  <c r="R1016" i="4"/>
  <c r="P1016" i="4"/>
  <c r="N1016" i="4"/>
  <c r="L1016" i="4"/>
  <c r="M1016" i="4"/>
  <c r="K1016" i="4"/>
  <c r="I1016" i="4"/>
  <c r="G1016" i="4"/>
  <c r="J1016" i="4"/>
  <c r="H1016" i="4"/>
  <c r="F1016" i="4"/>
  <c r="E1016" i="4"/>
  <c r="AB1020" i="4"/>
  <c r="U1020" i="4"/>
  <c r="T1020" i="4"/>
  <c r="S1020" i="4"/>
  <c r="Q1020" i="4"/>
  <c r="O1020" i="4"/>
  <c r="R1020" i="4"/>
  <c r="P1020" i="4"/>
  <c r="N1020" i="4"/>
  <c r="L1020" i="4"/>
  <c r="M1020" i="4"/>
  <c r="K1020" i="4"/>
  <c r="I1020" i="4"/>
  <c r="G1020" i="4"/>
  <c r="J1020" i="4"/>
  <c r="H1020" i="4"/>
  <c r="F1020" i="4"/>
  <c r="E1020" i="4"/>
  <c r="AB1024" i="4"/>
  <c r="U1024" i="4"/>
  <c r="T1024" i="4"/>
  <c r="S1024" i="4"/>
  <c r="Q1024" i="4"/>
  <c r="O1024" i="4"/>
  <c r="R1024" i="4"/>
  <c r="P1024" i="4"/>
  <c r="N1024" i="4"/>
  <c r="L1024" i="4"/>
  <c r="M1024" i="4"/>
  <c r="K1024" i="4"/>
  <c r="I1024" i="4"/>
  <c r="G1024" i="4"/>
  <c r="J1024" i="4"/>
  <c r="H1024" i="4"/>
  <c r="F1024" i="4"/>
  <c r="E1024" i="4"/>
  <c r="AB1028" i="4"/>
  <c r="U1028" i="4"/>
  <c r="T1028" i="4"/>
  <c r="S1028" i="4"/>
  <c r="Q1028" i="4"/>
  <c r="O1028" i="4"/>
  <c r="R1028" i="4"/>
  <c r="P1028" i="4"/>
  <c r="N1028" i="4"/>
  <c r="L1028" i="4"/>
  <c r="M1028" i="4"/>
  <c r="K1028" i="4"/>
  <c r="I1028" i="4"/>
  <c r="G1028" i="4"/>
  <c r="J1028" i="4"/>
  <c r="H1028" i="4"/>
  <c r="F1028" i="4"/>
  <c r="E1028" i="4"/>
  <c r="AB1032" i="4"/>
  <c r="U1032" i="4"/>
  <c r="T1032" i="4"/>
  <c r="S1032" i="4"/>
  <c r="Q1032" i="4"/>
  <c r="O1032" i="4"/>
  <c r="R1032" i="4"/>
  <c r="P1032" i="4"/>
  <c r="N1032" i="4"/>
  <c r="L1032" i="4"/>
  <c r="M1032" i="4"/>
  <c r="K1032" i="4"/>
  <c r="I1032" i="4"/>
  <c r="G1032" i="4"/>
  <c r="J1032" i="4"/>
  <c r="H1032" i="4"/>
  <c r="F1032" i="4"/>
  <c r="E1032" i="4"/>
  <c r="AB1036" i="4"/>
  <c r="U1036" i="4"/>
  <c r="T1036" i="4"/>
  <c r="S1036" i="4"/>
  <c r="Q1036" i="4"/>
  <c r="O1036" i="4"/>
  <c r="R1036" i="4"/>
  <c r="P1036" i="4"/>
  <c r="N1036" i="4"/>
  <c r="L1036" i="4"/>
  <c r="M1036" i="4"/>
  <c r="K1036" i="4"/>
  <c r="I1036" i="4"/>
  <c r="G1036" i="4"/>
  <c r="J1036" i="4"/>
  <c r="H1036" i="4"/>
  <c r="F1036" i="4"/>
  <c r="E1036" i="4"/>
  <c r="AB1040" i="4"/>
  <c r="U1040" i="4"/>
  <c r="T1040" i="4"/>
  <c r="S1040" i="4"/>
  <c r="Q1040" i="4"/>
  <c r="O1040" i="4"/>
  <c r="R1040" i="4"/>
  <c r="P1040" i="4"/>
  <c r="N1040" i="4"/>
  <c r="L1040" i="4"/>
  <c r="M1040" i="4"/>
  <c r="K1040" i="4"/>
  <c r="I1040" i="4"/>
  <c r="G1040" i="4"/>
  <c r="J1040" i="4"/>
  <c r="H1040" i="4"/>
  <c r="F1040" i="4"/>
  <c r="E1040" i="4"/>
  <c r="AB1044" i="4"/>
  <c r="U1044" i="4"/>
  <c r="T1044" i="4"/>
  <c r="S1044" i="4"/>
  <c r="Q1044" i="4"/>
  <c r="O1044" i="4"/>
  <c r="R1044" i="4"/>
  <c r="P1044" i="4"/>
  <c r="N1044" i="4"/>
  <c r="L1044" i="4"/>
  <c r="M1044" i="4"/>
  <c r="K1044" i="4"/>
  <c r="I1044" i="4"/>
  <c r="G1044" i="4"/>
  <c r="J1044" i="4"/>
  <c r="H1044" i="4"/>
  <c r="F1044" i="4"/>
  <c r="E1044" i="4"/>
  <c r="AB1048" i="4"/>
  <c r="U1048" i="4"/>
  <c r="T1048" i="4"/>
  <c r="S1048" i="4"/>
  <c r="Q1048" i="4"/>
  <c r="O1048" i="4"/>
  <c r="R1048" i="4"/>
  <c r="P1048" i="4"/>
  <c r="N1048" i="4"/>
  <c r="L1048" i="4"/>
  <c r="M1048" i="4"/>
  <c r="K1048" i="4"/>
  <c r="I1048" i="4"/>
  <c r="G1048" i="4"/>
  <c r="J1048" i="4"/>
  <c r="H1048" i="4"/>
  <c r="F1048" i="4"/>
  <c r="E1048" i="4"/>
  <c r="AB1052" i="4"/>
  <c r="U1052" i="4"/>
  <c r="T1052" i="4"/>
  <c r="S1052" i="4"/>
  <c r="Q1052" i="4"/>
  <c r="O1052" i="4"/>
  <c r="R1052" i="4"/>
  <c r="P1052" i="4"/>
  <c r="N1052" i="4"/>
  <c r="L1052" i="4"/>
  <c r="M1052" i="4"/>
  <c r="K1052" i="4"/>
  <c r="I1052" i="4"/>
  <c r="G1052" i="4"/>
  <c r="J1052" i="4"/>
  <c r="H1052" i="4"/>
  <c r="F1052" i="4"/>
  <c r="E1052" i="4"/>
  <c r="AB1056" i="4"/>
  <c r="U1056" i="4"/>
  <c r="T1056" i="4"/>
  <c r="S1056" i="4"/>
  <c r="Q1056" i="4"/>
  <c r="O1056" i="4"/>
  <c r="R1056" i="4"/>
  <c r="P1056" i="4"/>
  <c r="N1056" i="4"/>
  <c r="L1056" i="4"/>
  <c r="M1056" i="4"/>
  <c r="K1056" i="4"/>
  <c r="I1056" i="4"/>
  <c r="G1056" i="4"/>
  <c r="J1056" i="4"/>
  <c r="H1056" i="4"/>
  <c r="F1056" i="4"/>
  <c r="E1056" i="4"/>
  <c r="AB1060" i="4"/>
  <c r="U1060" i="4"/>
  <c r="T1060" i="4"/>
  <c r="S1060" i="4"/>
  <c r="Q1060" i="4"/>
  <c r="O1060" i="4"/>
  <c r="R1060" i="4"/>
  <c r="P1060" i="4"/>
  <c r="N1060" i="4"/>
  <c r="L1060" i="4"/>
  <c r="M1060" i="4"/>
  <c r="K1060" i="4"/>
  <c r="I1060" i="4"/>
  <c r="G1060" i="4"/>
  <c r="J1060" i="4"/>
  <c r="H1060" i="4"/>
  <c r="F1060" i="4"/>
  <c r="E1060" i="4"/>
  <c r="AB1064" i="4"/>
  <c r="U1064" i="4"/>
  <c r="T1064" i="4"/>
  <c r="S1064" i="4"/>
  <c r="Q1064" i="4"/>
  <c r="O1064" i="4"/>
  <c r="R1064" i="4"/>
  <c r="P1064" i="4"/>
  <c r="N1064" i="4"/>
  <c r="L1064" i="4"/>
  <c r="M1064" i="4"/>
  <c r="K1064" i="4"/>
  <c r="I1064" i="4"/>
  <c r="G1064" i="4"/>
  <c r="J1064" i="4"/>
  <c r="H1064" i="4"/>
  <c r="F1064" i="4"/>
  <c r="E1064" i="4"/>
  <c r="AB1068" i="4"/>
  <c r="U1068" i="4"/>
  <c r="T1068" i="4"/>
  <c r="S1068" i="4"/>
  <c r="Q1068" i="4"/>
  <c r="O1068" i="4"/>
  <c r="R1068" i="4"/>
  <c r="P1068" i="4"/>
  <c r="N1068" i="4"/>
  <c r="L1068" i="4"/>
  <c r="M1068" i="4"/>
  <c r="K1068" i="4"/>
  <c r="I1068" i="4"/>
  <c r="G1068" i="4"/>
  <c r="J1068" i="4"/>
  <c r="H1068" i="4"/>
  <c r="F1068" i="4"/>
  <c r="E1068" i="4"/>
  <c r="AB1072" i="4"/>
  <c r="U1072" i="4"/>
  <c r="T1072" i="4"/>
  <c r="S1072" i="4"/>
  <c r="Q1072" i="4"/>
  <c r="O1072" i="4"/>
  <c r="R1072" i="4"/>
  <c r="P1072" i="4"/>
  <c r="N1072" i="4"/>
  <c r="L1072" i="4"/>
  <c r="M1072" i="4"/>
  <c r="K1072" i="4"/>
  <c r="I1072" i="4"/>
  <c r="G1072" i="4"/>
  <c r="J1072" i="4"/>
  <c r="H1072" i="4"/>
  <c r="F1072" i="4"/>
  <c r="E1072" i="4"/>
  <c r="AB1076" i="4"/>
  <c r="U1076" i="4"/>
  <c r="T1076" i="4"/>
  <c r="S1076" i="4"/>
  <c r="Q1076" i="4"/>
  <c r="O1076" i="4"/>
  <c r="R1076" i="4"/>
  <c r="P1076" i="4"/>
  <c r="N1076" i="4"/>
  <c r="L1076" i="4"/>
  <c r="M1076" i="4"/>
  <c r="K1076" i="4"/>
  <c r="I1076" i="4"/>
  <c r="G1076" i="4"/>
  <c r="J1076" i="4"/>
  <c r="H1076" i="4"/>
  <c r="F1076" i="4"/>
  <c r="E1076" i="4"/>
  <c r="AB1080" i="4"/>
  <c r="U1080" i="4"/>
  <c r="T1080" i="4"/>
  <c r="S1080" i="4"/>
  <c r="Q1080" i="4"/>
  <c r="O1080" i="4"/>
  <c r="R1080" i="4"/>
  <c r="P1080" i="4"/>
  <c r="N1080" i="4"/>
  <c r="L1080" i="4"/>
  <c r="M1080" i="4"/>
  <c r="K1080" i="4"/>
  <c r="I1080" i="4"/>
  <c r="G1080" i="4"/>
  <c r="J1080" i="4"/>
  <c r="H1080" i="4"/>
  <c r="F1080" i="4"/>
  <c r="E1080" i="4"/>
  <c r="AB1084" i="4"/>
  <c r="U1084" i="4"/>
  <c r="T1084" i="4"/>
  <c r="S1084" i="4"/>
  <c r="Q1084" i="4"/>
  <c r="O1084" i="4"/>
  <c r="R1084" i="4"/>
  <c r="P1084" i="4"/>
  <c r="N1084" i="4"/>
  <c r="L1084" i="4"/>
  <c r="M1084" i="4"/>
  <c r="K1084" i="4"/>
  <c r="I1084" i="4"/>
  <c r="G1084" i="4"/>
  <c r="J1084" i="4"/>
  <c r="H1084" i="4"/>
  <c r="F1084" i="4"/>
  <c r="E1084" i="4"/>
  <c r="AB1088" i="4"/>
  <c r="U1088" i="4"/>
  <c r="T1088" i="4"/>
  <c r="S1088" i="4"/>
  <c r="Q1088" i="4"/>
  <c r="O1088" i="4"/>
  <c r="R1088" i="4"/>
  <c r="P1088" i="4"/>
  <c r="N1088" i="4"/>
  <c r="L1088" i="4"/>
  <c r="M1088" i="4"/>
  <c r="K1088" i="4"/>
  <c r="I1088" i="4"/>
  <c r="G1088" i="4"/>
  <c r="J1088" i="4"/>
  <c r="H1088" i="4"/>
  <c r="F1088" i="4"/>
  <c r="E1088" i="4"/>
  <c r="AB1092" i="4"/>
  <c r="U1092" i="4"/>
  <c r="T1092" i="4"/>
  <c r="S1092" i="4"/>
  <c r="Q1092" i="4"/>
  <c r="O1092" i="4"/>
  <c r="R1092" i="4"/>
  <c r="P1092" i="4"/>
  <c r="N1092" i="4"/>
  <c r="L1092" i="4"/>
  <c r="M1092" i="4"/>
  <c r="K1092" i="4"/>
  <c r="I1092" i="4"/>
  <c r="G1092" i="4"/>
  <c r="J1092" i="4"/>
  <c r="H1092" i="4"/>
  <c r="F1092" i="4"/>
  <c r="E1092" i="4"/>
  <c r="AB1096" i="4"/>
  <c r="U1096" i="4"/>
  <c r="T1096" i="4"/>
  <c r="S1096" i="4"/>
  <c r="Q1096" i="4"/>
  <c r="O1096" i="4"/>
  <c r="R1096" i="4"/>
  <c r="P1096" i="4"/>
  <c r="N1096" i="4"/>
  <c r="L1096" i="4"/>
  <c r="M1096" i="4"/>
  <c r="K1096" i="4"/>
  <c r="I1096" i="4"/>
  <c r="G1096" i="4"/>
  <c r="J1096" i="4"/>
  <c r="H1096" i="4"/>
  <c r="F1096" i="4"/>
  <c r="E1096" i="4"/>
  <c r="AB1100" i="4"/>
  <c r="U1100" i="4"/>
  <c r="T1100" i="4"/>
  <c r="S1100" i="4"/>
  <c r="Q1100" i="4"/>
  <c r="O1100" i="4"/>
  <c r="R1100" i="4"/>
  <c r="P1100" i="4"/>
  <c r="N1100" i="4"/>
  <c r="L1100" i="4"/>
  <c r="M1100" i="4"/>
  <c r="K1100" i="4"/>
  <c r="I1100" i="4"/>
  <c r="G1100" i="4"/>
  <c r="J1100" i="4"/>
  <c r="H1100" i="4"/>
  <c r="F1100" i="4"/>
  <c r="E1100" i="4"/>
  <c r="AB1104" i="4"/>
  <c r="U1104" i="4"/>
  <c r="T1104" i="4"/>
  <c r="S1104" i="4"/>
  <c r="Q1104" i="4"/>
  <c r="O1104" i="4"/>
  <c r="R1104" i="4"/>
  <c r="P1104" i="4"/>
  <c r="N1104" i="4"/>
  <c r="L1104" i="4"/>
  <c r="M1104" i="4"/>
  <c r="K1104" i="4"/>
  <c r="I1104" i="4"/>
  <c r="G1104" i="4"/>
  <c r="J1104" i="4"/>
  <c r="H1104" i="4"/>
  <c r="F1104" i="4"/>
  <c r="E1104" i="4"/>
  <c r="AB1108" i="4"/>
  <c r="U1108" i="4"/>
  <c r="T1108" i="4"/>
  <c r="S1108" i="4"/>
  <c r="Q1108" i="4"/>
  <c r="O1108" i="4"/>
  <c r="R1108" i="4"/>
  <c r="P1108" i="4"/>
  <c r="N1108" i="4"/>
  <c r="L1108" i="4"/>
  <c r="M1108" i="4"/>
  <c r="K1108" i="4"/>
  <c r="I1108" i="4"/>
  <c r="G1108" i="4"/>
  <c r="J1108" i="4"/>
  <c r="H1108" i="4"/>
  <c r="F1108" i="4"/>
  <c r="E1108" i="4"/>
  <c r="AB1112" i="4"/>
  <c r="U1112" i="4"/>
  <c r="T1112" i="4"/>
  <c r="S1112" i="4"/>
  <c r="Q1112" i="4"/>
  <c r="O1112" i="4"/>
  <c r="R1112" i="4"/>
  <c r="P1112" i="4"/>
  <c r="N1112" i="4"/>
  <c r="L1112" i="4"/>
  <c r="M1112" i="4"/>
  <c r="K1112" i="4"/>
  <c r="I1112" i="4"/>
  <c r="G1112" i="4"/>
  <c r="J1112" i="4"/>
  <c r="H1112" i="4"/>
  <c r="F1112" i="4"/>
  <c r="E1112" i="4"/>
  <c r="AB1116" i="4"/>
  <c r="U1116" i="4"/>
  <c r="T1116" i="4"/>
  <c r="S1116" i="4"/>
  <c r="Q1116" i="4"/>
  <c r="O1116" i="4"/>
  <c r="R1116" i="4"/>
  <c r="P1116" i="4"/>
  <c r="N1116" i="4"/>
  <c r="L1116" i="4"/>
  <c r="M1116" i="4"/>
  <c r="K1116" i="4"/>
  <c r="I1116" i="4"/>
  <c r="G1116" i="4"/>
  <c r="J1116" i="4"/>
  <c r="H1116" i="4"/>
  <c r="F1116" i="4"/>
  <c r="E1116" i="4"/>
  <c r="AB1120" i="4"/>
  <c r="U1120" i="4"/>
  <c r="T1120" i="4"/>
  <c r="S1120" i="4"/>
  <c r="Q1120" i="4"/>
  <c r="O1120" i="4"/>
  <c r="R1120" i="4"/>
  <c r="P1120" i="4"/>
  <c r="N1120" i="4"/>
  <c r="L1120" i="4"/>
  <c r="M1120" i="4"/>
  <c r="K1120" i="4"/>
  <c r="I1120" i="4"/>
  <c r="G1120" i="4"/>
  <c r="J1120" i="4"/>
  <c r="H1120" i="4"/>
  <c r="F1120" i="4"/>
  <c r="E1120" i="4"/>
  <c r="AB1124" i="4"/>
  <c r="U1124" i="4"/>
  <c r="T1124" i="4"/>
  <c r="S1124" i="4"/>
  <c r="Q1124" i="4"/>
  <c r="O1124" i="4"/>
  <c r="R1124" i="4"/>
  <c r="P1124" i="4"/>
  <c r="N1124" i="4"/>
  <c r="L1124" i="4"/>
  <c r="M1124" i="4"/>
  <c r="K1124" i="4"/>
  <c r="I1124" i="4"/>
  <c r="G1124" i="4"/>
  <c r="J1124" i="4"/>
  <c r="H1124" i="4"/>
  <c r="F1124" i="4"/>
  <c r="E1124" i="4"/>
  <c r="AB1128" i="4"/>
  <c r="U1128" i="4"/>
  <c r="T1128" i="4"/>
  <c r="S1128" i="4"/>
  <c r="Q1128" i="4"/>
  <c r="O1128" i="4"/>
  <c r="R1128" i="4"/>
  <c r="P1128" i="4"/>
  <c r="N1128" i="4"/>
  <c r="L1128" i="4"/>
  <c r="M1128" i="4"/>
  <c r="K1128" i="4"/>
  <c r="I1128" i="4"/>
  <c r="G1128" i="4"/>
  <c r="J1128" i="4"/>
  <c r="H1128" i="4"/>
  <c r="F1128" i="4"/>
  <c r="E1128" i="4"/>
  <c r="AB1130" i="4"/>
  <c r="U1130" i="4"/>
  <c r="T1130" i="4"/>
  <c r="S1130" i="4"/>
  <c r="Q1130" i="4"/>
  <c r="R1130" i="4"/>
  <c r="O1130" i="4"/>
  <c r="P1130" i="4"/>
  <c r="N1130" i="4"/>
  <c r="L1130" i="4"/>
  <c r="I1130" i="4"/>
  <c r="M1130" i="4"/>
  <c r="K1130" i="4"/>
  <c r="E1130" i="4"/>
  <c r="G1130" i="4"/>
  <c r="J1130" i="4"/>
  <c r="H1130" i="4"/>
  <c r="F1130" i="4"/>
  <c r="AB1134" i="4"/>
  <c r="U1134" i="4"/>
  <c r="T1134" i="4"/>
  <c r="S1134" i="4"/>
  <c r="Q1134" i="4"/>
  <c r="R1134" i="4"/>
  <c r="O1134" i="4"/>
  <c r="P1134" i="4"/>
  <c r="N1134" i="4"/>
  <c r="L1134" i="4"/>
  <c r="I1134" i="4"/>
  <c r="M1134" i="4"/>
  <c r="K1134" i="4"/>
  <c r="E1134" i="4"/>
  <c r="G1134" i="4"/>
  <c r="J1134" i="4"/>
  <c r="H1134" i="4"/>
  <c r="F1134" i="4"/>
  <c r="AB1138" i="4"/>
  <c r="U1138" i="4"/>
  <c r="T1138" i="4"/>
  <c r="S1138" i="4"/>
  <c r="Q1138" i="4"/>
  <c r="R1138" i="4"/>
  <c r="O1138" i="4"/>
  <c r="P1138" i="4"/>
  <c r="N1138" i="4"/>
  <c r="L1138" i="4"/>
  <c r="I1138" i="4"/>
  <c r="M1138" i="4"/>
  <c r="K1138" i="4"/>
  <c r="E1138" i="4"/>
  <c r="G1138" i="4"/>
  <c r="J1138" i="4"/>
  <c r="H1138" i="4"/>
  <c r="F1138" i="4"/>
  <c r="AB1142" i="4"/>
  <c r="U1142" i="4"/>
  <c r="T1142" i="4"/>
  <c r="S1142" i="4"/>
  <c r="Q1142" i="4"/>
  <c r="R1142" i="4"/>
  <c r="O1142" i="4"/>
  <c r="P1142" i="4"/>
  <c r="N1142" i="4"/>
  <c r="L1142" i="4"/>
  <c r="I1142" i="4"/>
  <c r="M1142" i="4"/>
  <c r="K1142" i="4"/>
  <c r="E1142" i="4"/>
  <c r="G1142" i="4"/>
  <c r="J1142" i="4"/>
  <c r="H1142" i="4"/>
  <c r="F1142" i="4"/>
  <c r="AB1146" i="4"/>
  <c r="U1146" i="4"/>
  <c r="T1146" i="4"/>
  <c r="S1146" i="4"/>
  <c r="Q1146" i="4"/>
  <c r="R1146" i="4"/>
  <c r="O1146" i="4"/>
  <c r="P1146" i="4"/>
  <c r="N1146" i="4"/>
  <c r="L1146" i="4"/>
  <c r="I1146" i="4"/>
  <c r="M1146" i="4"/>
  <c r="K1146" i="4"/>
  <c r="E1146" i="4"/>
  <c r="G1146" i="4"/>
  <c r="J1146" i="4"/>
  <c r="H1146" i="4"/>
  <c r="F1146" i="4"/>
  <c r="AB1150" i="4"/>
  <c r="U1150" i="4"/>
  <c r="T1150" i="4"/>
  <c r="S1150" i="4"/>
  <c r="Q1150" i="4"/>
  <c r="R1150" i="4"/>
  <c r="O1150" i="4"/>
  <c r="P1150" i="4"/>
  <c r="N1150" i="4"/>
  <c r="L1150" i="4"/>
  <c r="I1150" i="4"/>
  <c r="M1150" i="4"/>
  <c r="K1150" i="4"/>
  <c r="E1150" i="4"/>
  <c r="G1150" i="4"/>
  <c r="J1150" i="4"/>
  <c r="H1150" i="4"/>
  <c r="F1150" i="4"/>
  <c r="AB1156" i="4"/>
  <c r="U1156" i="4"/>
  <c r="T1156" i="4"/>
  <c r="S1156" i="4"/>
  <c r="Q1156" i="4"/>
  <c r="O1156" i="4"/>
  <c r="R1156" i="4"/>
  <c r="P1156" i="4"/>
  <c r="N1156" i="4"/>
  <c r="L1156" i="4"/>
  <c r="M1156" i="4"/>
  <c r="K1156" i="4"/>
  <c r="I1156" i="4"/>
  <c r="G1156" i="4"/>
  <c r="J1156" i="4"/>
  <c r="H1156" i="4"/>
  <c r="F1156" i="4"/>
  <c r="E1156" i="4"/>
  <c r="AB1160" i="4"/>
  <c r="U1160" i="4"/>
  <c r="T1160" i="4"/>
  <c r="S1160" i="4"/>
  <c r="Q1160" i="4"/>
  <c r="O1160" i="4"/>
  <c r="R1160" i="4"/>
  <c r="P1160" i="4"/>
  <c r="N1160" i="4"/>
  <c r="L1160" i="4"/>
  <c r="M1160" i="4"/>
  <c r="K1160" i="4"/>
  <c r="I1160" i="4"/>
  <c r="G1160" i="4"/>
  <c r="J1160" i="4"/>
  <c r="H1160" i="4"/>
  <c r="F1160" i="4"/>
  <c r="E1160" i="4"/>
  <c r="AB1164" i="4"/>
  <c r="U1164" i="4"/>
  <c r="T1164" i="4"/>
  <c r="S1164" i="4"/>
  <c r="Q1164" i="4"/>
  <c r="O1164" i="4"/>
  <c r="R1164" i="4"/>
  <c r="P1164" i="4"/>
  <c r="N1164" i="4"/>
  <c r="L1164" i="4"/>
  <c r="M1164" i="4"/>
  <c r="K1164" i="4"/>
  <c r="I1164" i="4"/>
  <c r="G1164" i="4"/>
  <c r="J1164" i="4"/>
  <c r="H1164" i="4"/>
  <c r="F1164" i="4"/>
  <c r="E1164" i="4"/>
  <c r="AB1168" i="4"/>
  <c r="U1168" i="4"/>
  <c r="T1168" i="4"/>
  <c r="S1168" i="4"/>
  <c r="Q1168" i="4"/>
  <c r="O1168" i="4"/>
  <c r="R1168" i="4"/>
  <c r="P1168" i="4"/>
  <c r="N1168" i="4"/>
  <c r="L1168" i="4"/>
  <c r="M1168" i="4"/>
  <c r="K1168" i="4"/>
  <c r="I1168" i="4"/>
  <c r="G1168" i="4"/>
  <c r="J1168" i="4"/>
  <c r="H1168" i="4"/>
  <c r="F1168" i="4"/>
  <c r="E1168" i="4"/>
  <c r="AB1172" i="4"/>
  <c r="U1172" i="4"/>
  <c r="T1172" i="4"/>
  <c r="S1172" i="4"/>
  <c r="Q1172" i="4"/>
  <c r="O1172" i="4"/>
  <c r="R1172" i="4"/>
  <c r="P1172" i="4"/>
  <c r="N1172" i="4"/>
  <c r="L1172" i="4"/>
  <c r="M1172" i="4"/>
  <c r="K1172" i="4"/>
  <c r="I1172" i="4"/>
  <c r="G1172" i="4"/>
  <c r="J1172" i="4"/>
  <c r="H1172" i="4"/>
  <c r="F1172" i="4"/>
  <c r="E1172" i="4"/>
  <c r="AB1176" i="4"/>
  <c r="U1176" i="4"/>
  <c r="T1176" i="4"/>
  <c r="S1176" i="4"/>
  <c r="Q1176" i="4"/>
  <c r="O1176" i="4"/>
  <c r="R1176" i="4"/>
  <c r="P1176" i="4"/>
  <c r="N1176" i="4"/>
  <c r="L1176" i="4"/>
  <c r="M1176" i="4"/>
  <c r="K1176" i="4"/>
  <c r="I1176" i="4"/>
  <c r="G1176" i="4"/>
  <c r="J1176" i="4"/>
  <c r="H1176" i="4"/>
  <c r="F1176" i="4"/>
  <c r="E1176" i="4"/>
  <c r="AB1180" i="4"/>
  <c r="U1180" i="4"/>
  <c r="T1180" i="4"/>
  <c r="S1180" i="4"/>
  <c r="Q1180" i="4"/>
  <c r="O1180" i="4"/>
  <c r="R1180" i="4"/>
  <c r="P1180" i="4"/>
  <c r="N1180" i="4"/>
  <c r="L1180" i="4"/>
  <c r="M1180" i="4"/>
  <c r="K1180" i="4"/>
  <c r="I1180" i="4"/>
  <c r="G1180" i="4"/>
  <c r="J1180" i="4"/>
  <c r="H1180" i="4"/>
  <c r="F1180" i="4"/>
  <c r="E1180" i="4"/>
  <c r="AB1184" i="4"/>
  <c r="U1184" i="4"/>
  <c r="T1184" i="4"/>
  <c r="S1184" i="4"/>
  <c r="Q1184" i="4"/>
  <c r="O1184" i="4"/>
  <c r="R1184" i="4"/>
  <c r="P1184" i="4"/>
  <c r="N1184" i="4"/>
  <c r="L1184" i="4"/>
  <c r="M1184" i="4"/>
  <c r="K1184" i="4"/>
  <c r="I1184" i="4"/>
  <c r="G1184" i="4"/>
  <c r="J1184" i="4"/>
  <c r="H1184" i="4"/>
  <c r="F1184" i="4"/>
  <c r="E1184" i="4"/>
  <c r="AB1188" i="4"/>
  <c r="U1188" i="4"/>
  <c r="T1188" i="4"/>
  <c r="S1188" i="4"/>
  <c r="Q1188" i="4"/>
  <c r="O1188" i="4"/>
  <c r="R1188" i="4"/>
  <c r="P1188" i="4"/>
  <c r="N1188" i="4"/>
  <c r="L1188" i="4"/>
  <c r="M1188" i="4"/>
  <c r="K1188" i="4"/>
  <c r="I1188" i="4"/>
  <c r="G1188" i="4"/>
  <c r="J1188" i="4"/>
  <c r="H1188" i="4"/>
  <c r="F1188" i="4"/>
  <c r="E1188" i="4"/>
  <c r="AB1192" i="4"/>
  <c r="U1192" i="4"/>
  <c r="T1192" i="4"/>
  <c r="S1192" i="4"/>
  <c r="Q1192" i="4"/>
  <c r="O1192" i="4"/>
  <c r="R1192" i="4"/>
  <c r="P1192" i="4"/>
  <c r="N1192" i="4"/>
  <c r="L1192" i="4"/>
  <c r="M1192" i="4"/>
  <c r="K1192" i="4"/>
  <c r="I1192" i="4"/>
  <c r="G1192" i="4"/>
  <c r="J1192" i="4"/>
  <c r="H1192" i="4"/>
  <c r="F1192" i="4"/>
  <c r="E1192" i="4"/>
  <c r="AB1196" i="4"/>
  <c r="U1196" i="4"/>
  <c r="T1196" i="4"/>
  <c r="S1196" i="4"/>
  <c r="Q1196" i="4"/>
  <c r="O1196" i="4"/>
  <c r="R1196" i="4"/>
  <c r="P1196" i="4"/>
  <c r="N1196" i="4"/>
  <c r="L1196" i="4"/>
  <c r="M1196" i="4"/>
  <c r="K1196" i="4"/>
  <c r="I1196" i="4"/>
  <c r="G1196" i="4"/>
  <c r="J1196" i="4"/>
  <c r="H1196" i="4"/>
  <c r="F1196" i="4"/>
  <c r="E1196" i="4"/>
  <c r="AB1200" i="4"/>
  <c r="U1200" i="4"/>
  <c r="T1200" i="4"/>
  <c r="S1200" i="4"/>
  <c r="Q1200" i="4"/>
  <c r="O1200" i="4"/>
  <c r="R1200" i="4"/>
  <c r="P1200" i="4"/>
  <c r="N1200" i="4"/>
  <c r="L1200" i="4"/>
  <c r="M1200" i="4"/>
  <c r="K1200" i="4"/>
  <c r="I1200" i="4"/>
  <c r="G1200" i="4"/>
  <c r="J1200" i="4"/>
  <c r="H1200" i="4"/>
  <c r="F1200" i="4"/>
  <c r="E1200" i="4"/>
  <c r="AB1204" i="4"/>
  <c r="U1204" i="4"/>
  <c r="T1204" i="4"/>
  <c r="S1204" i="4"/>
  <c r="Q1204" i="4"/>
  <c r="O1204" i="4"/>
  <c r="R1204" i="4"/>
  <c r="P1204" i="4"/>
  <c r="N1204" i="4"/>
  <c r="L1204" i="4"/>
  <c r="M1204" i="4"/>
  <c r="K1204" i="4"/>
  <c r="I1204" i="4"/>
  <c r="G1204" i="4"/>
  <c r="J1204" i="4"/>
  <c r="H1204" i="4"/>
  <c r="F1204" i="4"/>
  <c r="E1204" i="4"/>
  <c r="AB1208" i="4"/>
  <c r="U1208" i="4"/>
  <c r="T1208" i="4"/>
  <c r="S1208" i="4"/>
  <c r="Q1208" i="4"/>
  <c r="O1208" i="4"/>
  <c r="R1208" i="4"/>
  <c r="P1208" i="4"/>
  <c r="N1208" i="4"/>
  <c r="L1208" i="4"/>
  <c r="M1208" i="4"/>
  <c r="K1208" i="4"/>
  <c r="I1208" i="4"/>
  <c r="G1208" i="4"/>
  <c r="J1208" i="4"/>
  <c r="H1208" i="4"/>
  <c r="F1208" i="4"/>
  <c r="E1208" i="4"/>
  <c r="AB1212" i="4"/>
  <c r="U1212" i="4"/>
  <c r="T1212" i="4"/>
  <c r="S1212" i="4"/>
  <c r="Q1212" i="4"/>
  <c r="O1212" i="4"/>
  <c r="R1212" i="4"/>
  <c r="P1212" i="4"/>
  <c r="N1212" i="4"/>
  <c r="L1212" i="4"/>
  <c r="M1212" i="4"/>
  <c r="K1212" i="4"/>
  <c r="I1212" i="4"/>
  <c r="G1212" i="4"/>
  <c r="J1212" i="4"/>
  <c r="H1212" i="4"/>
  <c r="F1212" i="4"/>
  <c r="E1212" i="4"/>
  <c r="AB1216" i="4"/>
  <c r="U1216" i="4"/>
  <c r="T1216" i="4"/>
  <c r="S1216" i="4"/>
  <c r="Q1216" i="4"/>
  <c r="O1216" i="4"/>
  <c r="R1216" i="4"/>
  <c r="P1216" i="4"/>
  <c r="N1216" i="4"/>
  <c r="L1216" i="4"/>
  <c r="M1216" i="4"/>
  <c r="K1216" i="4"/>
  <c r="I1216" i="4"/>
  <c r="G1216" i="4"/>
  <c r="J1216" i="4"/>
  <c r="H1216" i="4"/>
  <c r="F1216" i="4"/>
  <c r="E1216" i="4"/>
  <c r="AB1240" i="4"/>
  <c r="U1240" i="4"/>
  <c r="T1240" i="4"/>
  <c r="S1240" i="4"/>
  <c r="Q1240" i="4"/>
  <c r="O1240" i="4"/>
  <c r="R1240" i="4"/>
  <c r="P1240" i="4"/>
  <c r="N1240" i="4"/>
  <c r="L1240" i="4"/>
  <c r="M1240" i="4"/>
  <c r="K1240" i="4"/>
  <c r="I1240" i="4"/>
  <c r="G1240" i="4"/>
  <c r="J1240" i="4"/>
  <c r="H1240" i="4"/>
  <c r="F1240" i="4"/>
  <c r="E1240" i="4"/>
  <c r="AB1244" i="4"/>
  <c r="U1244" i="4"/>
  <c r="T1244" i="4"/>
  <c r="S1244" i="4"/>
  <c r="Q1244" i="4"/>
  <c r="O1244" i="4"/>
  <c r="R1244" i="4"/>
  <c r="P1244" i="4"/>
  <c r="N1244" i="4"/>
  <c r="L1244" i="4"/>
  <c r="M1244" i="4"/>
  <c r="K1244" i="4"/>
  <c r="I1244" i="4"/>
  <c r="G1244" i="4"/>
  <c r="J1244" i="4"/>
  <c r="H1244" i="4"/>
  <c r="F1244" i="4"/>
  <c r="E1244" i="4"/>
  <c r="AB1248" i="4"/>
  <c r="U1248" i="4"/>
  <c r="T1248" i="4"/>
  <c r="S1248" i="4"/>
  <c r="Q1248" i="4"/>
  <c r="O1248" i="4"/>
  <c r="R1248" i="4"/>
  <c r="P1248" i="4"/>
  <c r="N1248" i="4"/>
  <c r="L1248" i="4"/>
  <c r="M1248" i="4"/>
  <c r="K1248" i="4"/>
  <c r="I1248" i="4"/>
  <c r="G1248" i="4"/>
  <c r="J1248" i="4"/>
  <c r="H1248" i="4"/>
  <c r="F1248" i="4"/>
  <c r="E1248" i="4"/>
  <c r="AB1252" i="4"/>
  <c r="U1252" i="4"/>
  <c r="T1252" i="4"/>
  <c r="S1252" i="4"/>
  <c r="Q1252" i="4"/>
  <c r="O1252" i="4"/>
  <c r="R1252" i="4"/>
  <c r="P1252" i="4"/>
  <c r="N1252" i="4"/>
  <c r="L1252" i="4"/>
  <c r="M1252" i="4"/>
  <c r="K1252" i="4"/>
  <c r="I1252" i="4"/>
  <c r="G1252" i="4"/>
  <c r="J1252" i="4"/>
  <c r="H1252" i="4"/>
  <c r="F1252" i="4"/>
  <c r="E1252" i="4"/>
  <c r="AB1256" i="4"/>
  <c r="U1256" i="4"/>
  <c r="T1256" i="4"/>
  <c r="S1256" i="4"/>
  <c r="Q1256" i="4"/>
  <c r="O1256" i="4"/>
  <c r="R1256" i="4"/>
  <c r="P1256" i="4"/>
  <c r="N1256" i="4"/>
  <c r="L1256" i="4"/>
  <c r="M1256" i="4"/>
  <c r="K1256" i="4"/>
  <c r="I1256" i="4"/>
  <c r="G1256" i="4"/>
  <c r="J1256" i="4"/>
  <c r="H1256" i="4"/>
  <c r="F1256" i="4"/>
  <c r="E1256" i="4"/>
  <c r="AB1260" i="4"/>
  <c r="U1260" i="4"/>
  <c r="T1260" i="4"/>
  <c r="S1260" i="4"/>
  <c r="Q1260" i="4"/>
  <c r="O1260" i="4"/>
  <c r="R1260" i="4"/>
  <c r="P1260" i="4"/>
  <c r="N1260" i="4"/>
  <c r="L1260" i="4"/>
  <c r="M1260" i="4"/>
  <c r="K1260" i="4"/>
  <c r="I1260" i="4"/>
  <c r="G1260" i="4"/>
  <c r="J1260" i="4"/>
  <c r="H1260" i="4"/>
  <c r="F1260" i="4"/>
  <c r="E1260" i="4"/>
  <c r="AB1264" i="4"/>
  <c r="U1264" i="4"/>
  <c r="T1264" i="4"/>
  <c r="S1264" i="4"/>
  <c r="Q1264" i="4"/>
  <c r="O1264" i="4"/>
  <c r="R1264" i="4"/>
  <c r="P1264" i="4"/>
  <c r="N1264" i="4"/>
  <c r="L1264" i="4"/>
  <c r="M1264" i="4"/>
  <c r="K1264" i="4"/>
  <c r="I1264" i="4"/>
  <c r="G1264" i="4"/>
  <c r="J1264" i="4"/>
  <c r="H1264" i="4"/>
  <c r="F1264" i="4"/>
  <c r="E1264" i="4"/>
  <c r="AB1268" i="4"/>
  <c r="U1268" i="4"/>
  <c r="T1268" i="4"/>
  <c r="S1268" i="4"/>
  <c r="Q1268" i="4"/>
  <c r="O1268" i="4"/>
  <c r="R1268" i="4"/>
  <c r="P1268" i="4"/>
  <c r="N1268" i="4"/>
  <c r="L1268" i="4"/>
  <c r="M1268" i="4"/>
  <c r="K1268" i="4"/>
  <c r="I1268" i="4"/>
  <c r="G1268" i="4"/>
  <c r="J1268" i="4"/>
  <c r="H1268" i="4"/>
  <c r="F1268" i="4"/>
  <c r="E1268" i="4"/>
  <c r="AB1272" i="4"/>
  <c r="U1272" i="4"/>
  <c r="T1272" i="4"/>
  <c r="S1272" i="4"/>
  <c r="Q1272" i="4"/>
  <c r="O1272" i="4"/>
  <c r="R1272" i="4"/>
  <c r="P1272" i="4"/>
  <c r="N1272" i="4"/>
  <c r="L1272" i="4"/>
  <c r="M1272" i="4"/>
  <c r="K1272" i="4"/>
  <c r="I1272" i="4"/>
  <c r="G1272" i="4"/>
  <c r="J1272" i="4"/>
  <c r="H1272" i="4"/>
  <c r="F1272" i="4"/>
  <c r="E1272" i="4"/>
  <c r="AB1276" i="4"/>
  <c r="U1276" i="4"/>
  <c r="T1276" i="4"/>
  <c r="S1276" i="4"/>
  <c r="Q1276" i="4"/>
  <c r="O1276" i="4"/>
  <c r="R1276" i="4"/>
  <c r="P1276" i="4"/>
  <c r="N1276" i="4"/>
  <c r="L1276" i="4"/>
  <c r="M1276" i="4"/>
  <c r="K1276" i="4"/>
  <c r="I1276" i="4"/>
  <c r="G1276" i="4"/>
  <c r="J1276" i="4"/>
  <c r="H1276" i="4"/>
  <c r="F1276" i="4"/>
  <c r="E1276" i="4"/>
  <c r="AB1280" i="4"/>
  <c r="U1280" i="4"/>
  <c r="T1280" i="4"/>
  <c r="S1280" i="4"/>
  <c r="Q1280" i="4"/>
  <c r="O1280" i="4"/>
  <c r="R1280" i="4"/>
  <c r="P1280" i="4"/>
  <c r="N1280" i="4"/>
  <c r="L1280" i="4"/>
  <c r="M1280" i="4"/>
  <c r="K1280" i="4"/>
  <c r="I1280" i="4"/>
  <c r="G1280" i="4"/>
  <c r="J1280" i="4"/>
  <c r="H1280" i="4"/>
  <c r="F1280" i="4"/>
  <c r="E1280" i="4"/>
  <c r="AB1284" i="4"/>
  <c r="U1284" i="4"/>
  <c r="T1284" i="4"/>
  <c r="S1284" i="4"/>
  <c r="Q1284" i="4"/>
  <c r="O1284" i="4"/>
  <c r="R1284" i="4"/>
  <c r="P1284" i="4"/>
  <c r="N1284" i="4"/>
  <c r="L1284" i="4"/>
  <c r="M1284" i="4"/>
  <c r="K1284" i="4"/>
  <c r="I1284" i="4"/>
  <c r="G1284" i="4"/>
  <c r="J1284" i="4"/>
  <c r="H1284" i="4"/>
  <c r="F1284" i="4"/>
  <c r="E1284" i="4"/>
  <c r="AB1288" i="4"/>
  <c r="U1288" i="4"/>
  <c r="T1288" i="4"/>
  <c r="S1288" i="4"/>
  <c r="Q1288" i="4"/>
  <c r="O1288" i="4"/>
  <c r="R1288" i="4"/>
  <c r="P1288" i="4"/>
  <c r="N1288" i="4"/>
  <c r="L1288" i="4"/>
  <c r="M1288" i="4"/>
  <c r="K1288" i="4"/>
  <c r="I1288" i="4"/>
  <c r="G1288" i="4"/>
  <c r="J1288" i="4"/>
  <c r="H1288" i="4"/>
  <c r="F1288" i="4"/>
  <c r="E1288" i="4"/>
  <c r="AB1292" i="4"/>
  <c r="U1292" i="4"/>
  <c r="T1292" i="4"/>
  <c r="S1292" i="4"/>
  <c r="Q1292" i="4"/>
  <c r="O1292" i="4"/>
  <c r="R1292" i="4"/>
  <c r="P1292" i="4"/>
  <c r="N1292" i="4"/>
  <c r="L1292" i="4"/>
  <c r="M1292" i="4"/>
  <c r="K1292" i="4"/>
  <c r="I1292" i="4"/>
  <c r="G1292" i="4"/>
  <c r="J1292" i="4"/>
  <c r="H1292" i="4"/>
  <c r="F1292" i="4"/>
  <c r="E1292" i="4"/>
  <c r="AB1296" i="4"/>
  <c r="U1296" i="4"/>
  <c r="T1296" i="4"/>
  <c r="S1296" i="4"/>
  <c r="Q1296" i="4"/>
  <c r="O1296" i="4"/>
  <c r="R1296" i="4"/>
  <c r="P1296" i="4"/>
  <c r="N1296" i="4"/>
  <c r="L1296" i="4"/>
  <c r="M1296" i="4"/>
  <c r="K1296" i="4"/>
  <c r="I1296" i="4"/>
  <c r="G1296" i="4"/>
  <c r="J1296" i="4"/>
  <c r="H1296" i="4"/>
  <c r="F1296" i="4"/>
  <c r="E1296" i="4"/>
  <c r="AB1300" i="4"/>
  <c r="U1300" i="4"/>
  <c r="T1300" i="4"/>
  <c r="S1300" i="4"/>
  <c r="Q1300" i="4"/>
  <c r="O1300" i="4"/>
  <c r="R1300" i="4"/>
  <c r="P1300" i="4"/>
  <c r="N1300" i="4"/>
  <c r="L1300" i="4"/>
  <c r="M1300" i="4"/>
  <c r="K1300" i="4"/>
  <c r="I1300" i="4"/>
  <c r="G1300" i="4"/>
  <c r="J1300" i="4"/>
  <c r="H1300" i="4"/>
  <c r="F1300" i="4"/>
  <c r="E1300" i="4"/>
  <c r="AB1304" i="4"/>
  <c r="U1304" i="4"/>
  <c r="T1304" i="4"/>
  <c r="S1304" i="4"/>
  <c r="Q1304" i="4"/>
  <c r="O1304" i="4"/>
  <c r="R1304" i="4"/>
  <c r="P1304" i="4"/>
  <c r="N1304" i="4"/>
  <c r="L1304" i="4"/>
  <c r="M1304" i="4"/>
  <c r="K1304" i="4"/>
  <c r="I1304" i="4"/>
  <c r="G1304" i="4"/>
  <c r="J1304" i="4"/>
  <c r="H1304" i="4"/>
  <c r="F1304" i="4"/>
  <c r="E1304" i="4"/>
  <c r="AB1308" i="4"/>
  <c r="U1308" i="4"/>
  <c r="T1308" i="4"/>
  <c r="S1308" i="4"/>
  <c r="Q1308" i="4"/>
  <c r="O1308" i="4"/>
  <c r="R1308" i="4"/>
  <c r="P1308" i="4"/>
  <c r="N1308" i="4"/>
  <c r="L1308" i="4"/>
  <c r="M1308" i="4"/>
  <c r="K1308" i="4"/>
  <c r="I1308" i="4"/>
  <c r="G1308" i="4"/>
  <c r="J1308" i="4"/>
  <c r="H1308" i="4"/>
  <c r="F1308" i="4"/>
  <c r="E1308" i="4"/>
  <c r="AB1312" i="4"/>
  <c r="U1312" i="4"/>
  <c r="T1312" i="4"/>
  <c r="S1312" i="4"/>
  <c r="Q1312" i="4"/>
  <c r="O1312" i="4"/>
  <c r="R1312" i="4"/>
  <c r="P1312" i="4"/>
  <c r="N1312" i="4"/>
  <c r="L1312" i="4"/>
  <c r="M1312" i="4"/>
  <c r="K1312" i="4"/>
  <c r="I1312" i="4"/>
  <c r="G1312" i="4"/>
  <c r="J1312" i="4"/>
  <c r="H1312" i="4"/>
  <c r="F1312" i="4"/>
  <c r="E1312" i="4"/>
  <c r="AB1316" i="4"/>
  <c r="U1316" i="4"/>
  <c r="T1316" i="4"/>
  <c r="S1316" i="4"/>
  <c r="Q1316" i="4"/>
  <c r="O1316" i="4"/>
  <c r="R1316" i="4"/>
  <c r="P1316" i="4"/>
  <c r="N1316" i="4"/>
  <c r="L1316" i="4"/>
  <c r="M1316" i="4"/>
  <c r="K1316" i="4"/>
  <c r="I1316" i="4"/>
  <c r="G1316" i="4"/>
  <c r="J1316" i="4"/>
  <c r="H1316" i="4"/>
  <c r="F1316" i="4"/>
  <c r="E1316" i="4"/>
  <c r="AB1320" i="4"/>
  <c r="U1320" i="4"/>
  <c r="T1320" i="4"/>
  <c r="S1320" i="4"/>
  <c r="Q1320" i="4"/>
  <c r="O1320" i="4"/>
  <c r="R1320" i="4"/>
  <c r="P1320" i="4"/>
  <c r="N1320" i="4"/>
  <c r="L1320" i="4"/>
  <c r="M1320" i="4"/>
  <c r="K1320" i="4"/>
  <c r="I1320" i="4"/>
  <c r="G1320" i="4"/>
  <c r="J1320" i="4"/>
  <c r="H1320" i="4"/>
  <c r="F1320" i="4"/>
  <c r="E1320" i="4"/>
  <c r="AB1324" i="4"/>
  <c r="U1324" i="4"/>
  <c r="T1324" i="4"/>
  <c r="S1324" i="4"/>
  <c r="Q1324" i="4"/>
  <c r="O1324" i="4"/>
  <c r="R1324" i="4"/>
  <c r="P1324" i="4"/>
  <c r="N1324" i="4"/>
  <c r="L1324" i="4"/>
  <c r="M1324" i="4"/>
  <c r="K1324" i="4"/>
  <c r="I1324" i="4"/>
  <c r="G1324" i="4"/>
  <c r="J1324" i="4"/>
  <c r="H1324" i="4"/>
  <c r="F1324" i="4"/>
  <c r="E1324" i="4"/>
  <c r="AB1328" i="4"/>
  <c r="U1328" i="4"/>
  <c r="T1328" i="4"/>
  <c r="S1328" i="4"/>
  <c r="Q1328" i="4"/>
  <c r="O1328" i="4"/>
  <c r="R1328" i="4"/>
  <c r="P1328" i="4"/>
  <c r="N1328" i="4"/>
  <c r="L1328" i="4"/>
  <c r="M1328" i="4"/>
  <c r="K1328" i="4"/>
  <c r="I1328" i="4"/>
  <c r="G1328" i="4"/>
  <c r="J1328" i="4"/>
  <c r="H1328" i="4"/>
  <c r="F1328" i="4"/>
  <c r="E1328" i="4"/>
  <c r="AB1332" i="4"/>
  <c r="U1332" i="4"/>
  <c r="T1332" i="4"/>
  <c r="S1332" i="4"/>
  <c r="Q1332" i="4"/>
  <c r="O1332" i="4"/>
  <c r="R1332" i="4"/>
  <c r="P1332" i="4"/>
  <c r="N1332" i="4"/>
  <c r="L1332" i="4"/>
  <c r="M1332" i="4"/>
  <c r="K1332" i="4"/>
  <c r="I1332" i="4"/>
  <c r="G1332" i="4"/>
  <c r="J1332" i="4"/>
  <c r="H1332" i="4"/>
  <c r="F1332" i="4"/>
  <c r="E1332" i="4"/>
  <c r="AB1336" i="4"/>
  <c r="U1336" i="4"/>
  <c r="T1336" i="4"/>
  <c r="S1336" i="4"/>
  <c r="Q1336" i="4"/>
  <c r="O1336" i="4"/>
  <c r="R1336" i="4"/>
  <c r="P1336" i="4"/>
  <c r="N1336" i="4"/>
  <c r="L1336" i="4"/>
  <c r="M1336" i="4"/>
  <c r="K1336" i="4"/>
  <c r="I1336" i="4"/>
  <c r="G1336" i="4"/>
  <c r="J1336" i="4"/>
  <c r="H1336" i="4"/>
  <c r="F1336" i="4"/>
  <c r="E1336" i="4"/>
  <c r="AB1340" i="4"/>
  <c r="U1340" i="4"/>
  <c r="T1340" i="4"/>
  <c r="S1340" i="4"/>
  <c r="Q1340" i="4"/>
  <c r="O1340" i="4"/>
  <c r="R1340" i="4"/>
  <c r="P1340" i="4"/>
  <c r="N1340" i="4"/>
  <c r="L1340" i="4"/>
  <c r="M1340" i="4"/>
  <c r="K1340" i="4"/>
  <c r="I1340" i="4"/>
  <c r="G1340" i="4"/>
  <c r="J1340" i="4"/>
  <c r="H1340" i="4"/>
  <c r="F1340" i="4"/>
  <c r="E1340" i="4"/>
  <c r="AB1344" i="4"/>
  <c r="U1344" i="4"/>
  <c r="T1344" i="4"/>
  <c r="S1344" i="4"/>
  <c r="Q1344" i="4"/>
  <c r="O1344" i="4"/>
  <c r="R1344" i="4"/>
  <c r="P1344" i="4"/>
  <c r="N1344" i="4"/>
  <c r="L1344" i="4"/>
  <c r="M1344" i="4"/>
  <c r="K1344" i="4"/>
  <c r="I1344" i="4"/>
  <c r="G1344" i="4"/>
  <c r="J1344" i="4"/>
  <c r="H1344" i="4"/>
  <c r="F1344" i="4"/>
  <c r="E1344" i="4"/>
  <c r="AB1348" i="4"/>
  <c r="U1348" i="4"/>
  <c r="T1348" i="4"/>
  <c r="S1348" i="4"/>
  <c r="Q1348" i="4"/>
  <c r="O1348" i="4"/>
  <c r="R1348" i="4"/>
  <c r="P1348" i="4"/>
  <c r="N1348" i="4"/>
  <c r="L1348" i="4"/>
  <c r="M1348" i="4"/>
  <c r="K1348" i="4"/>
  <c r="I1348" i="4"/>
  <c r="G1348" i="4"/>
  <c r="J1348" i="4"/>
  <c r="H1348" i="4"/>
  <c r="F1348" i="4"/>
  <c r="E1348" i="4"/>
  <c r="AB1352" i="4"/>
  <c r="U1352" i="4"/>
  <c r="T1352" i="4"/>
  <c r="S1352" i="4"/>
  <c r="Q1352" i="4"/>
  <c r="O1352" i="4"/>
  <c r="R1352" i="4"/>
  <c r="P1352" i="4"/>
  <c r="N1352" i="4"/>
  <c r="L1352" i="4"/>
  <c r="M1352" i="4"/>
  <c r="K1352" i="4"/>
  <c r="I1352" i="4"/>
  <c r="G1352" i="4"/>
  <c r="J1352" i="4"/>
  <c r="H1352" i="4"/>
  <c r="F1352" i="4"/>
  <c r="E1352" i="4"/>
  <c r="AB1356" i="4"/>
  <c r="U1356" i="4"/>
  <c r="T1356" i="4"/>
  <c r="S1356" i="4"/>
  <c r="Q1356" i="4"/>
  <c r="O1356" i="4"/>
  <c r="R1356" i="4"/>
  <c r="P1356" i="4"/>
  <c r="N1356" i="4"/>
  <c r="L1356" i="4"/>
  <c r="M1356" i="4"/>
  <c r="K1356" i="4"/>
  <c r="I1356" i="4"/>
  <c r="G1356" i="4"/>
  <c r="J1356" i="4"/>
  <c r="H1356" i="4"/>
  <c r="F1356" i="4"/>
  <c r="E1356" i="4"/>
  <c r="AB1360" i="4"/>
  <c r="U1360" i="4"/>
  <c r="T1360" i="4"/>
  <c r="S1360" i="4"/>
  <c r="Q1360" i="4"/>
  <c r="O1360" i="4"/>
  <c r="R1360" i="4"/>
  <c r="P1360" i="4"/>
  <c r="N1360" i="4"/>
  <c r="L1360" i="4"/>
  <c r="M1360" i="4"/>
  <c r="K1360" i="4"/>
  <c r="I1360" i="4"/>
  <c r="G1360" i="4"/>
  <c r="J1360" i="4"/>
  <c r="H1360" i="4"/>
  <c r="F1360" i="4"/>
  <c r="E1360" i="4"/>
  <c r="AB1364" i="4"/>
  <c r="U1364" i="4"/>
  <c r="T1364" i="4"/>
  <c r="S1364" i="4"/>
  <c r="Q1364" i="4"/>
  <c r="O1364" i="4"/>
  <c r="R1364" i="4"/>
  <c r="P1364" i="4"/>
  <c r="N1364" i="4"/>
  <c r="L1364" i="4"/>
  <c r="M1364" i="4"/>
  <c r="K1364" i="4"/>
  <c r="I1364" i="4"/>
  <c r="G1364" i="4"/>
  <c r="J1364" i="4"/>
  <c r="H1364" i="4"/>
  <c r="F1364" i="4"/>
  <c r="E1364" i="4"/>
  <c r="AB1368" i="4"/>
  <c r="U1368" i="4"/>
  <c r="T1368" i="4"/>
  <c r="S1368" i="4"/>
  <c r="Q1368" i="4"/>
  <c r="O1368" i="4"/>
  <c r="R1368" i="4"/>
  <c r="P1368" i="4"/>
  <c r="N1368" i="4"/>
  <c r="L1368" i="4"/>
  <c r="M1368" i="4"/>
  <c r="K1368" i="4"/>
  <c r="I1368" i="4"/>
  <c r="G1368" i="4"/>
  <c r="J1368" i="4"/>
  <c r="H1368" i="4"/>
  <c r="F1368" i="4"/>
  <c r="E1368" i="4"/>
  <c r="AB1372" i="4"/>
  <c r="U1372" i="4"/>
  <c r="T1372" i="4"/>
  <c r="S1372" i="4"/>
  <c r="Q1372" i="4"/>
  <c r="O1372" i="4"/>
  <c r="R1372" i="4"/>
  <c r="P1372" i="4"/>
  <c r="N1372" i="4"/>
  <c r="L1372" i="4"/>
  <c r="M1372" i="4"/>
  <c r="K1372" i="4"/>
  <c r="I1372" i="4"/>
  <c r="G1372" i="4"/>
  <c r="J1372" i="4"/>
  <c r="H1372" i="4"/>
  <c r="F1372" i="4"/>
  <c r="E1372" i="4"/>
  <c r="AB1376" i="4"/>
  <c r="U1376" i="4"/>
  <c r="T1376" i="4"/>
  <c r="S1376" i="4"/>
  <c r="Q1376" i="4"/>
  <c r="O1376" i="4"/>
  <c r="R1376" i="4"/>
  <c r="P1376" i="4"/>
  <c r="N1376" i="4"/>
  <c r="L1376" i="4"/>
  <c r="M1376" i="4"/>
  <c r="K1376" i="4"/>
  <c r="I1376" i="4"/>
  <c r="G1376" i="4"/>
  <c r="J1376" i="4"/>
  <c r="H1376" i="4"/>
  <c r="F1376" i="4"/>
  <c r="E1376" i="4"/>
  <c r="AB1380" i="4"/>
  <c r="U1380" i="4"/>
  <c r="T1380" i="4"/>
  <c r="S1380" i="4"/>
  <c r="Q1380" i="4"/>
  <c r="O1380" i="4"/>
  <c r="R1380" i="4"/>
  <c r="P1380" i="4"/>
  <c r="N1380" i="4"/>
  <c r="L1380" i="4"/>
  <c r="M1380" i="4"/>
  <c r="K1380" i="4"/>
  <c r="I1380" i="4"/>
  <c r="G1380" i="4"/>
  <c r="J1380" i="4"/>
  <c r="H1380" i="4"/>
  <c r="F1380" i="4"/>
  <c r="E1380" i="4"/>
  <c r="AB1384" i="4"/>
  <c r="U1384" i="4"/>
  <c r="T1384" i="4"/>
  <c r="S1384" i="4"/>
  <c r="Q1384" i="4"/>
  <c r="O1384" i="4"/>
  <c r="R1384" i="4"/>
  <c r="P1384" i="4"/>
  <c r="N1384" i="4"/>
  <c r="L1384" i="4"/>
  <c r="M1384" i="4"/>
  <c r="K1384" i="4"/>
  <c r="I1384" i="4"/>
  <c r="G1384" i="4"/>
  <c r="J1384" i="4"/>
  <c r="H1384" i="4"/>
  <c r="F1384" i="4"/>
  <c r="E1384" i="4"/>
  <c r="AB1388" i="4"/>
  <c r="U1388" i="4"/>
  <c r="T1388" i="4"/>
  <c r="S1388" i="4"/>
  <c r="Q1388" i="4"/>
  <c r="O1388" i="4"/>
  <c r="R1388" i="4"/>
  <c r="P1388" i="4"/>
  <c r="N1388" i="4"/>
  <c r="L1388" i="4"/>
  <c r="M1388" i="4"/>
  <c r="K1388" i="4"/>
  <c r="I1388" i="4"/>
  <c r="G1388" i="4"/>
  <c r="J1388" i="4"/>
  <c r="H1388" i="4"/>
  <c r="F1388" i="4"/>
  <c r="E1388" i="4"/>
  <c r="AB1392" i="4"/>
  <c r="U1392" i="4"/>
  <c r="T1392" i="4"/>
  <c r="S1392" i="4"/>
  <c r="Q1392" i="4"/>
  <c r="O1392" i="4"/>
  <c r="R1392" i="4"/>
  <c r="P1392" i="4"/>
  <c r="N1392" i="4"/>
  <c r="L1392" i="4"/>
  <c r="M1392" i="4"/>
  <c r="K1392" i="4"/>
  <c r="I1392" i="4"/>
  <c r="G1392" i="4"/>
  <c r="J1392" i="4"/>
  <c r="H1392" i="4"/>
  <c r="F1392" i="4"/>
  <c r="E1392" i="4"/>
  <c r="AB1396" i="4"/>
  <c r="U1396" i="4"/>
  <c r="T1396" i="4"/>
  <c r="S1396" i="4"/>
  <c r="Q1396" i="4"/>
  <c r="O1396" i="4"/>
  <c r="R1396" i="4"/>
  <c r="P1396" i="4"/>
  <c r="N1396" i="4"/>
  <c r="L1396" i="4"/>
  <c r="M1396" i="4"/>
  <c r="K1396" i="4"/>
  <c r="I1396" i="4"/>
  <c r="G1396" i="4"/>
  <c r="J1396" i="4"/>
  <c r="H1396" i="4"/>
  <c r="F1396" i="4"/>
  <c r="E1396" i="4"/>
  <c r="AB1400" i="4"/>
  <c r="U1400" i="4"/>
  <c r="T1400" i="4"/>
  <c r="S1400" i="4"/>
  <c r="Q1400" i="4"/>
  <c r="O1400" i="4"/>
  <c r="R1400" i="4"/>
  <c r="P1400" i="4"/>
  <c r="N1400" i="4"/>
  <c r="L1400" i="4"/>
  <c r="M1400" i="4"/>
  <c r="K1400" i="4"/>
  <c r="I1400" i="4"/>
  <c r="G1400" i="4"/>
  <c r="J1400" i="4"/>
  <c r="H1400" i="4"/>
  <c r="F1400" i="4"/>
  <c r="E1400" i="4"/>
  <c r="AB1404" i="4"/>
  <c r="U1404" i="4"/>
  <c r="T1404" i="4"/>
  <c r="S1404" i="4"/>
  <c r="Q1404" i="4"/>
  <c r="O1404" i="4"/>
  <c r="R1404" i="4"/>
  <c r="P1404" i="4"/>
  <c r="N1404" i="4"/>
  <c r="L1404" i="4"/>
  <c r="M1404" i="4"/>
  <c r="K1404" i="4"/>
  <c r="I1404" i="4"/>
  <c r="G1404" i="4"/>
  <c r="J1404" i="4"/>
  <c r="H1404" i="4"/>
  <c r="F1404" i="4"/>
  <c r="E1404" i="4"/>
  <c r="AB1408" i="4"/>
  <c r="U1408" i="4"/>
  <c r="T1408" i="4"/>
  <c r="S1408" i="4"/>
  <c r="Q1408" i="4"/>
  <c r="O1408" i="4"/>
  <c r="R1408" i="4"/>
  <c r="P1408" i="4"/>
  <c r="N1408" i="4"/>
  <c r="L1408" i="4"/>
  <c r="M1408" i="4"/>
  <c r="K1408" i="4"/>
  <c r="I1408" i="4"/>
  <c r="G1408" i="4"/>
  <c r="J1408" i="4"/>
  <c r="H1408" i="4"/>
  <c r="F1408" i="4"/>
  <c r="E1408" i="4"/>
  <c r="AB1410" i="4"/>
  <c r="U1410" i="4"/>
  <c r="T1410" i="4"/>
  <c r="S1410" i="4"/>
  <c r="Q1410" i="4"/>
  <c r="R1410" i="4"/>
  <c r="O1410" i="4"/>
  <c r="P1410" i="4"/>
  <c r="N1410" i="4"/>
  <c r="L1410" i="4"/>
  <c r="I1410" i="4"/>
  <c r="M1410" i="4"/>
  <c r="K1410" i="4"/>
  <c r="E1410" i="4"/>
  <c r="G1410" i="4"/>
  <c r="J1410" i="4"/>
  <c r="H1410" i="4"/>
  <c r="F1410" i="4"/>
  <c r="AB1414" i="4"/>
  <c r="U1414" i="4"/>
  <c r="T1414" i="4"/>
  <c r="S1414" i="4"/>
  <c r="Q1414" i="4"/>
  <c r="R1414" i="4"/>
  <c r="O1414" i="4"/>
  <c r="P1414" i="4"/>
  <c r="N1414" i="4"/>
  <c r="L1414" i="4"/>
  <c r="I1414" i="4"/>
  <c r="M1414" i="4"/>
  <c r="K1414" i="4"/>
  <c r="E1414" i="4"/>
  <c r="G1414" i="4"/>
  <c r="J1414" i="4"/>
  <c r="H1414" i="4"/>
  <c r="F1414" i="4"/>
  <c r="AB1418" i="4"/>
  <c r="U1418" i="4"/>
  <c r="T1418" i="4"/>
  <c r="S1418" i="4"/>
  <c r="Q1418" i="4"/>
  <c r="R1418" i="4"/>
  <c r="O1418" i="4"/>
  <c r="P1418" i="4"/>
  <c r="N1418" i="4"/>
  <c r="L1418" i="4"/>
  <c r="I1418" i="4"/>
  <c r="M1418" i="4"/>
  <c r="K1418" i="4"/>
  <c r="E1418" i="4"/>
  <c r="G1418" i="4"/>
  <c r="J1418" i="4"/>
  <c r="H1418" i="4"/>
  <c r="F1418" i="4"/>
  <c r="AB1422" i="4"/>
  <c r="U1422" i="4"/>
  <c r="T1422" i="4"/>
  <c r="S1422" i="4"/>
  <c r="Q1422" i="4"/>
  <c r="R1422" i="4"/>
  <c r="O1422" i="4"/>
  <c r="P1422" i="4"/>
  <c r="N1422" i="4"/>
  <c r="L1422" i="4"/>
  <c r="I1422" i="4"/>
  <c r="M1422" i="4"/>
  <c r="K1422" i="4"/>
  <c r="E1422" i="4"/>
  <c r="G1422" i="4"/>
  <c r="J1422" i="4"/>
  <c r="H1422" i="4"/>
  <c r="F1422" i="4"/>
  <c r="AB1426" i="4"/>
  <c r="U1426" i="4"/>
  <c r="T1426" i="4"/>
  <c r="S1426" i="4"/>
  <c r="Q1426" i="4"/>
  <c r="R1426" i="4"/>
  <c r="O1426" i="4"/>
  <c r="P1426" i="4"/>
  <c r="N1426" i="4"/>
  <c r="L1426" i="4"/>
  <c r="I1426" i="4"/>
  <c r="M1426" i="4"/>
  <c r="K1426" i="4"/>
  <c r="E1426" i="4"/>
  <c r="G1426" i="4"/>
  <c r="J1426" i="4"/>
  <c r="H1426" i="4"/>
  <c r="F1426" i="4"/>
  <c r="AB1430" i="4"/>
  <c r="U1430" i="4"/>
  <c r="T1430" i="4"/>
  <c r="S1430" i="4"/>
  <c r="Q1430" i="4"/>
  <c r="R1430" i="4"/>
  <c r="O1430" i="4"/>
  <c r="P1430" i="4"/>
  <c r="N1430" i="4"/>
  <c r="L1430" i="4"/>
  <c r="I1430" i="4"/>
  <c r="M1430" i="4"/>
  <c r="K1430" i="4"/>
  <c r="E1430" i="4"/>
  <c r="G1430" i="4"/>
  <c r="J1430" i="4"/>
  <c r="H1430" i="4"/>
  <c r="F1430" i="4"/>
  <c r="AB1434" i="4"/>
  <c r="U1434" i="4"/>
  <c r="T1434" i="4"/>
  <c r="S1434" i="4"/>
  <c r="Q1434" i="4"/>
  <c r="R1434" i="4"/>
  <c r="O1434" i="4"/>
  <c r="P1434" i="4"/>
  <c r="N1434" i="4"/>
  <c r="L1434" i="4"/>
  <c r="I1434" i="4"/>
  <c r="M1434" i="4"/>
  <c r="K1434" i="4"/>
  <c r="E1434" i="4"/>
  <c r="G1434" i="4"/>
  <c r="J1434" i="4"/>
  <c r="H1434" i="4"/>
  <c r="F1434" i="4"/>
  <c r="AB1438" i="4"/>
  <c r="U1438" i="4"/>
  <c r="T1438" i="4"/>
  <c r="S1438" i="4"/>
  <c r="Q1438" i="4"/>
  <c r="R1438" i="4"/>
  <c r="O1438" i="4"/>
  <c r="P1438" i="4"/>
  <c r="N1438" i="4"/>
  <c r="L1438" i="4"/>
  <c r="I1438" i="4"/>
  <c r="M1438" i="4"/>
  <c r="K1438" i="4"/>
  <c r="E1438" i="4"/>
  <c r="G1438" i="4"/>
  <c r="J1438" i="4"/>
  <c r="H1438" i="4"/>
  <c r="F1438" i="4"/>
  <c r="AB1442" i="4"/>
  <c r="U1442" i="4"/>
  <c r="T1442" i="4"/>
  <c r="S1442" i="4"/>
  <c r="Q1442" i="4"/>
  <c r="R1442" i="4"/>
  <c r="O1442" i="4"/>
  <c r="P1442" i="4"/>
  <c r="N1442" i="4"/>
  <c r="L1442" i="4"/>
  <c r="I1442" i="4"/>
  <c r="M1442" i="4"/>
  <c r="K1442" i="4"/>
  <c r="E1442" i="4"/>
  <c r="G1442" i="4"/>
  <c r="J1442" i="4"/>
  <c r="H1442" i="4"/>
  <c r="F1442" i="4"/>
  <c r="AB1446" i="4"/>
  <c r="U1446" i="4"/>
  <c r="T1446" i="4"/>
  <c r="S1446" i="4"/>
  <c r="Q1446" i="4"/>
  <c r="R1446" i="4"/>
  <c r="O1446" i="4"/>
  <c r="P1446" i="4"/>
  <c r="N1446" i="4"/>
  <c r="L1446" i="4"/>
  <c r="I1446" i="4"/>
  <c r="M1446" i="4"/>
  <c r="K1446" i="4"/>
  <c r="E1446" i="4"/>
  <c r="G1446" i="4"/>
  <c r="J1446" i="4"/>
  <c r="H1446" i="4"/>
  <c r="F1446" i="4"/>
  <c r="AB1450" i="4"/>
  <c r="U1450" i="4"/>
  <c r="T1450" i="4"/>
  <c r="S1450" i="4"/>
  <c r="Q1450" i="4"/>
  <c r="R1450" i="4"/>
  <c r="O1450" i="4"/>
  <c r="P1450" i="4"/>
  <c r="N1450" i="4"/>
  <c r="L1450" i="4"/>
  <c r="I1450" i="4"/>
  <c r="M1450" i="4"/>
  <c r="K1450" i="4"/>
  <c r="E1450" i="4"/>
  <c r="G1450" i="4"/>
  <c r="J1450" i="4"/>
  <c r="H1450" i="4"/>
  <c r="F1450" i="4"/>
  <c r="AB1454" i="4"/>
  <c r="U1454" i="4"/>
  <c r="T1454" i="4"/>
  <c r="S1454" i="4"/>
  <c r="Q1454" i="4"/>
  <c r="R1454" i="4"/>
  <c r="O1454" i="4"/>
  <c r="P1454" i="4"/>
  <c r="N1454" i="4"/>
  <c r="L1454" i="4"/>
  <c r="I1454" i="4"/>
  <c r="M1454" i="4"/>
  <c r="K1454" i="4"/>
  <c r="E1454" i="4"/>
  <c r="G1454" i="4"/>
  <c r="J1454" i="4"/>
  <c r="H1454" i="4"/>
  <c r="F1454" i="4"/>
  <c r="AB1458" i="4"/>
  <c r="U1458" i="4"/>
  <c r="T1458" i="4"/>
  <c r="S1458" i="4"/>
  <c r="Q1458" i="4"/>
  <c r="R1458" i="4"/>
  <c r="O1458" i="4"/>
  <c r="P1458" i="4"/>
  <c r="N1458" i="4"/>
  <c r="L1458" i="4"/>
  <c r="I1458" i="4"/>
  <c r="M1458" i="4"/>
  <c r="K1458" i="4"/>
  <c r="E1458" i="4"/>
  <c r="G1458" i="4"/>
  <c r="J1458" i="4"/>
  <c r="H1458" i="4"/>
  <c r="F1458" i="4"/>
  <c r="AB1462" i="4"/>
  <c r="U1462" i="4"/>
  <c r="T1462" i="4"/>
  <c r="S1462" i="4"/>
  <c r="Q1462" i="4"/>
  <c r="R1462" i="4"/>
  <c r="O1462" i="4"/>
  <c r="P1462" i="4"/>
  <c r="N1462" i="4"/>
  <c r="L1462" i="4"/>
  <c r="I1462" i="4"/>
  <c r="M1462" i="4"/>
  <c r="K1462" i="4"/>
  <c r="E1462" i="4"/>
  <c r="G1462" i="4"/>
  <c r="J1462" i="4"/>
  <c r="H1462" i="4"/>
  <c r="F1462" i="4"/>
  <c r="AB1466" i="4"/>
  <c r="U1466" i="4"/>
  <c r="T1466" i="4"/>
  <c r="S1466" i="4"/>
  <c r="Q1466" i="4"/>
  <c r="R1466" i="4"/>
  <c r="O1466" i="4"/>
  <c r="P1466" i="4"/>
  <c r="N1466" i="4"/>
  <c r="L1466" i="4"/>
  <c r="I1466" i="4"/>
  <c r="M1466" i="4"/>
  <c r="K1466" i="4"/>
  <c r="E1466" i="4"/>
  <c r="G1466" i="4"/>
  <c r="J1466" i="4"/>
  <c r="H1466" i="4"/>
  <c r="F1466" i="4"/>
  <c r="AB1470" i="4"/>
  <c r="U1470" i="4"/>
  <c r="T1470" i="4"/>
  <c r="S1470" i="4"/>
  <c r="Q1470" i="4"/>
  <c r="R1470" i="4"/>
  <c r="O1470" i="4"/>
  <c r="P1470" i="4"/>
  <c r="N1470" i="4"/>
  <c r="L1470" i="4"/>
  <c r="I1470" i="4"/>
  <c r="M1470" i="4"/>
  <c r="K1470" i="4"/>
  <c r="E1470" i="4"/>
  <c r="G1470" i="4"/>
  <c r="J1470" i="4"/>
  <c r="H1470" i="4"/>
  <c r="F1470" i="4"/>
  <c r="AB1474" i="4"/>
  <c r="U1474" i="4"/>
  <c r="T1474" i="4"/>
  <c r="S1474" i="4"/>
  <c r="Q1474" i="4"/>
  <c r="R1474" i="4"/>
  <c r="O1474" i="4"/>
  <c r="P1474" i="4"/>
  <c r="N1474" i="4"/>
  <c r="L1474" i="4"/>
  <c r="I1474" i="4"/>
  <c r="M1474" i="4"/>
  <c r="K1474" i="4"/>
  <c r="E1474" i="4"/>
  <c r="G1474" i="4"/>
  <c r="J1474" i="4"/>
  <c r="H1474" i="4"/>
  <c r="F1474" i="4"/>
  <c r="AB1478" i="4"/>
  <c r="U1478" i="4"/>
  <c r="T1478" i="4"/>
  <c r="S1478" i="4"/>
  <c r="Q1478" i="4"/>
  <c r="R1478" i="4"/>
  <c r="O1478" i="4"/>
  <c r="P1478" i="4"/>
  <c r="N1478" i="4"/>
  <c r="L1478" i="4"/>
  <c r="I1478" i="4"/>
  <c r="M1478" i="4"/>
  <c r="K1478" i="4"/>
  <c r="E1478" i="4"/>
  <c r="G1478" i="4"/>
  <c r="J1478" i="4"/>
  <c r="H1478" i="4"/>
  <c r="F1478" i="4"/>
  <c r="AB1482" i="4"/>
  <c r="U1482" i="4"/>
  <c r="T1482" i="4"/>
  <c r="S1482" i="4"/>
  <c r="Q1482" i="4"/>
  <c r="R1482" i="4"/>
  <c r="O1482" i="4"/>
  <c r="P1482" i="4"/>
  <c r="N1482" i="4"/>
  <c r="L1482" i="4"/>
  <c r="I1482" i="4"/>
  <c r="M1482" i="4"/>
  <c r="K1482" i="4"/>
  <c r="E1482" i="4"/>
  <c r="G1482" i="4"/>
  <c r="J1482" i="4"/>
  <c r="H1482" i="4"/>
  <c r="F1482" i="4"/>
  <c r="AB1486" i="4"/>
  <c r="U1486" i="4"/>
  <c r="T1486" i="4"/>
  <c r="S1486" i="4"/>
  <c r="Q1486" i="4"/>
  <c r="R1486" i="4"/>
  <c r="O1486" i="4"/>
  <c r="P1486" i="4"/>
  <c r="N1486" i="4"/>
  <c r="L1486" i="4"/>
  <c r="I1486" i="4"/>
  <c r="M1486" i="4"/>
  <c r="K1486" i="4"/>
  <c r="E1486" i="4"/>
  <c r="G1486" i="4"/>
  <c r="J1486" i="4"/>
  <c r="H1486" i="4"/>
  <c r="F1486" i="4"/>
  <c r="AB1490" i="4"/>
  <c r="U1490" i="4"/>
  <c r="T1490" i="4"/>
  <c r="S1490" i="4"/>
  <c r="Q1490" i="4"/>
  <c r="R1490" i="4"/>
  <c r="O1490" i="4"/>
  <c r="P1490" i="4"/>
  <c r="N1490" i="4"/>
  <c r="L1490" i="4"/>
  <c r="I1490" i="4"/>
  <c r="M1490" i="4"/>
  <c r="K1490" i="4"/>
  <c r="E1490" i="4"/>
  <c r="G1490" i="4"/>
  <c r="J1490" i="4"/>
  <c r="H1490" i="4"/>
  <c r="F1490" i="4"/>
  <c r="AB1494" i="4"/>
  <c r="U1494" i="4"/>
  <c r="T1494" i="4"/>
  <c r="S1494" i="4"/>
  <c r="Q1494" i="4"/>
  <c r="R1494" i="4"/>
  <c r="O1494" i="4"/>
  <c r="P1494" i="4"/>
  <c r="N1494" i="4"/>
  <c r="L1494" i="4"/>
  <c r="I1494" i="4"/>
  <c r="M1494" i="4"/>
  <c r="K1494" i="4"/>
  <c r="E1494" i="4"/>
  <c r="G1494" i="4"/>
  <c r="J1494" i="4"/>
  <c r="H1494" i="4"/>
  <c r="F1494" i="4"/>
  <c r="AB1498" i="4"/>
  <c r="U1498" i="4"/>
  <c r="T1498" i="4"/>
  <c r="S1498" i="4"/>
  <c r="Q1498" i="4"/>
  <c r="R1498" i="4"/>
  <c r="O1498" i="4"/>
  <c r="P1498" i="4"/>
  <c r="N1498" i="4"/>
  <c r="L1498" i="4"/>
  <c r="I1498" i="4"/>
  <c r="M1498" i="4"/>
  <c r="K1498" i="4"/>
  <c r="E1498" i="4"/>
  <c r="G1498" i="4"/>
  <c r="J1498" i="4"/>
  <c r="H1498" i="4"/>
  <c r="F1498" i="4"/>
  <c r="AB1502" i="4"/>
  <c r="U1502" i="4"/>
  <c r="T1502" i="4"/>
  <c r="S1502" i="4"/>
  <c r="Q1502" i="4"/>
  <c r="R1502" i="4"/>
  <c r="O1502" i="4"/>
  <c r="P1502" i="4"/>
  <c r="N1502" i="4"/>
  <c r="L1502" i="4"/>
  <c r="I1502" i="4"/>
  <c r="M1502" i="4"/>
  <c r="K1502" i="4"/>
  <c r="E1502" i="4"/>
  <c r="G1502" i="4"/>
  <c r="J1502" i="4"/>
  <c r="H1502" i="4"/>
  <c r="F1502" i="4"/>
  <c r="AB1506" i="4"/>
  <c r="U1506" i="4"/>
  <c r="T1506" i="4"/>
  <c r="S1506" i="4"/>
  <c r="Q1506" i="4"/>
  <c r="R1506" i="4"/>
  <c r="O1506" i="4"/>
  <c r="P1506" i="4"/>
  <c r="N1506" i="4"/>
  <c r="L1506" i="4"/>
  <c r="I1506" i="4"/>
  <c r="M1506" i="4"/>
  <c r="K1506" i="4"/>
  <c r="E1506" i="4"/>
  <c r="G1506" i="4"/>
  <c r="J1506" i="4"/>
  <c r="H1506" i="4"/>
  <c r="F1506" i="4"/>
  <c r="AB1510" i="4"/>
  <c r="U1510" i="4"/>
  <c r="T1510" i="4"/>
  <c r="S1510" i="4"/>
  <c r="Q1510" i="4"/>
  <c r="R1510" i="4"/>
  <c r="P1510" i="4"/>
  <c r="N1510" i="4"/>
  <c r="L1510" i="4"/>
  <c r="O1510" i="4"/>
  <c r="I1510" i="4"/>
  <c r="M1510" i="4"/>
  <c r="K1510" i="4"/>
  <c r="E1510" i="4"/>
  <c r="G1510" i="4"/>
  <c r="J1510" i="4"/>
  <c r="H1510" i="4"/>
  <c r="F1510" i="4"/>
  <c r="AB1514" i="4"/>
  <c r="U1514" i="4"/>
  <c r="T1514" i="4"/>
  <c r="S1514" i="4"/>
  <c r="Q1514" i="4"/>
  <c r="R1514" i="4"/>
  <c r="P1514" i="4"/>
  <c r="N1514" i="4"/>
  <c r="L1514" i="4"/>
  <c r="O1514" i="4"/>
  <c r="I1514" i="4"/>
  <c r="M1514" i="4"/>
  <c r="K1514" i="4"/>
  <c r="E1514" i="4"/>
  <c r="G1514" i="4"/>
  <c r="J1514" i="4"/>
  <c r="H1514" i="4"/>
  <c r="F1514" i="4"/>
  <c r="AB1518" i="4"/>
  <c r="U1518" i="4"/>
  <c r="T1518" i="4"/>
  <c r="S1518" i="4"/>
  <c r="Q1518" i="4"/>
  <c r="R1518" i="4"/>
  <c r="P1518" i="4"/>
  <c r="N1518" i="4"/>
  <c r="L1518" i="4"/>
  <c r="O1518" i="4"/>
  <c r="I1518" i="4"/>
  <c r="M1518" i="4"/>
  <c r="K1518" i="4"/>
  <c r="E1518" i="4"/>
  <c r="G1518" i="4"/>
  <c r="J1518" i="4"/>
  <c r="H1518" i="4"/>
  <c r="F1518" i="4"/>
  <c r="AB1522" i="4"/>
  <c r="U1522" i="4"/>
  <c r="T1522" i="4"/>
  <c r="S1522" i="4"/>
  <c r="Q1522" i="4"/>
  <c r="R1522" i="4"/>
  <c r="P1522" i="4"/>
  <c r="N1522" i="4"/>
  <c r="L1522" i="4"/>
  <c r="O1522" i="4"/>
  <c r="I1522" i="4"/>
  <c r="M1522" i="4"/>
  <c r="K1522" i="4"/>
  <c r="E1522" i="4"/>
  <c r="G1522" i="4"/>
  <c r="J1522" i="4"/>
  <c r="H1522" i="4"/>
  <c r="F1522" i="4"/>
  <c r="AB1526" i="4"/>
  <c r="U1526" i="4"/>
  <c r="T1526" i="4"/>
  <c r="S1526" i="4"/>
  <c r="Q1526" i="4"/>
  <c r="R1526" i="4"/>
  <c r="P1526" i="4"/>
  <c r="N1526" i="4"/>
  <c r="L1526" i="4"/>
  <c r="O1526" i="4"/>
  <c r="I1526" i="4"/>
  <c r="M1526" i="4"/>
  <c r="K1526" i="4"/>
  <c r="E1526" i="4"/>
  <c r="G1526" i="4"/>
  <c r="J1526" i="4"/>
  <c r="H1526" i="4"/>
  <c r="F1526" i="4"/>
  <c r="AB1530" i="4"/>
  <c r="U1530" i="4"/>
  <c r="T1530" i="4"/>
  <c r="S1530" i="4"/>
  <c r="Q1530" i="4"/>
  <c r="R1530" i="4"/>
  <c r="P1530" i="4"/>
  <c r="N1530" i="4"/>
  <c r="L1530" i="4"/>
  <c r="O1530" i="4"/>
  <c r="I1530" i="4"/>
  <c r="M1530" i="4"/>
  <c r="K1530" i="4"/>
  <c r="E1530" i="4"/>
  <c r="G1530" i="4"/>
  <c r="J1530" i="4"/>
  <c r="H1530" i="4"/>
  <c r="F1530" i="4"/>
  <c r="AB1534" i="4"/>
  <c r="U1534" i="4"/>
  <c r="T1534" i="4"/>
  <c r="S1534" i="4"/>
  <c r="Q1534" i="4"/>
  <c r="R1534" i="4"/>
  <c r="P1534" i="4"/>
  <c r="N1534" i="4"/>
  <c r="L1534" i="4"/>
  <c r="O1534" i="4"/>
  <c r="I1534" i="4"/>
  <c r="M1534" i="4"/>
  <c r="K1534" i="4"/>
  <c r="E1534" i="4"/>
  <c r="G1534" i="4"/>
  <c r="J1534" i="4"/>
  <c r="H1534" i="4"/>
  <c r="F1534" i="4"/>
  <c r="AB1538" i="4"/>
  <c r="U1538" i="4"/>
  <c r="T1538" i="4"/>
  <c r="S1538" i="4"/>
  <c r="Q1538" i="4"/>
  <c r="R1538" i="4"/>
  <c r="P1538" i="4"/>
  <c r="N1538" i="4"/>
  <c r="L1538" i="4"/>
  <c r="O1538" i="4"/>
  <c r="I1538" i="4"/>
  <c r="M1538" i="4"/>
  <c r="K1538" i="4"/>
  <c r="E1538" i="4"/>
  <c r="G1538" i="4"/>
  <c r="J1538" i="4"/>
  <c r="H1538" i="4"/>
  <c r="F1538" i="4"/>
  <c r="AB1542" i="4"/>
  <c r="U1542" i="4"/>
  <c r="T1542" i="4"/>
  <c r="S1542" i="4"/>
  <c r="Q1542" i="4"/>
  <c r="R1542" i="4"/>
  <c r="P1542" i="4"/>
  <c r="N1542" i="4"/>
  <c r="L1542" i="4"/>
  <c r="O1542" i="4"/>
  <c r="I1542" i="4"/>
  <c r="M1542" i="4"/>
  <c r="K1542" i="4"/>
  <c r="E1542" i="4"/>
  <c r="G1542" i="4"/>
  <c r="J1542" i="4"/>
  <c r="H1542" i="4"/>
  <c r="F1542" i="4"/>
  <c r="AB1546" i="4"/>
  <c r="U1546" i="4"/>
  <c r="T1546" i="4"/>
  <c r="S1546" i="4"/>
  <c r="Q1546" i="4"/>
  <c r="R1546" i="4"/>
  <c r="P1546" i="4"/>
  <c r="N1546" i="4"/>
  <c r="L1546" i="4"/>
  <c r="O1546" i="4"/>
  <c r="I1546" i="4"/>
  <c r="M1546" i="4"/>
  <c r="K1546" i="4"/>
  <c r="E1546" i="4"/>
  <c r="G1546" i="4"/>
  <c r="J1546" i="4"/>
  <c r="H1546" i="4"/>
  <c r="F1546" i="4"/>
  <c r="AB1550" i="4"/>
  <c r="U1550" i="4"/>
  <c r="T1550" i="4"/>
  <c r="S1550" i="4"/>
  <c r="Q1550" i="4"/>
  <c r="R1550" i="4"/>
  <c r="P1550" i="4"/>
  <c r="N1550" i="4"/>
  <c r="L1550" i="4"/>
  <c r="O1550" i="4"/>
  <c r="I1550" i="4"/>
  <c r="M1550" i="4"/>
  <c r="K1550" i="4"/>
  <c r="E1550" i="4"/>
  <c r="G1550" i="4"/>
  <c r="J1550" i="4"/>
  <c r="H1550" i="4"/>
  <c r="F1550" i="4"/>
  <c r="AB1554" i="4"/>
  <c r="U1554" i="4"/>
  <c r="T1554" i="4"/>
  <c r="S1554" i="4"/>
  <c r="Q1554" i="4"/>
  <c r="R1554" i="4"/>
  <c r="P1554" i="4"/>
  <c r="N1554" i="4"/>
  <c r="L1554" i="4"/>
  <c r="O1554" i="4"/>
  <c r="I1554" i="4"/>
  <c r="M1554" i="4"/>
  <c r="K1554" i="4"/>
  <c r="E1554" i="4"/>
  <c r="G1554" i="4"/>
  <c r="J1554" i="4"/>
  <c r="H1554" i="4"/>
  <c r="F1554" i="4"/>
  <c r="AB1558" i="4"/>
  <c r="U1558" i="4"/>
  <c r="T1558" i="4"/>
  <c r="S1558" i="4"/>
  <c r="Q1558" i="4"/>
  <c r="R1558" i="4"/>
  <c r="P1558" i="4"/>
  <c r="N1558" i="4"/>
  <c r="L1558" i="4"/>
  <c r="O1558" i="4"/>
  <c r="I1558" i="4"/>
  <c r="M1558" i="4"/>
  <c r="K1558" i="4"/>
  <c r="E1558" i="4"/>
  <c r="G1558" i="4"/>
  <c r="J1558" i="4"/>
  <c r="H1558" i="4"/>
  <c r="F1558" i="4"/>
  <c r="AB1562" i="4"/>
  <c r="U1562" i="4"/>
  <c r="T1562" i="4"/>
  <c r="S1562" i="4"/>
  <c r="Q1562" i="4"/>
  <c r="R1562" i="4"/>
  <c r="P1562" i="4"/>
  <c r="N1562" i="4"/>
  <c r="L1562" i="4"/>
  <c r="O1562" i="4"/>
  <c r="I1562" i="4"/>
  <c r="M1562" i="4"/>
  <c r="K1562" i="4"/>
  <c r="E1562" i="4"/>
  <c r="G1562" i="4"/>
  <c r="J1562" i="4"/>
  <c r="H1562" i="4"/>
  <c r="F1562" i="4"/>
  <c r="AB1566" i="4"/>
  <c r="U1566" i="4"/>
  <c r="T1566" i="4"/>
  <c r="S1566" i="4"/>
  <c r="Q1566" i="4"/>
  <c r="R1566" i="4"/>
  <c r="P1566" i="4"/>
  <c r="N1566" i="4"/>
  <c r="L1566" i="4"/>
  <c r="O1566" i="4"/>
  <c r="I1566" i="4"/>
  <c r="M1566" i="4"/>
  <c r="K1566" i="4"/>
  <c r="E1566" i="4"/>
  <c r="G1566" i="4"/>
  <c r="J1566" i="4"/>
  <c r="H1566" i="4"/>
  <c r="F1566" i="4"/>
  <c r="AB1570" i="4"/>
  <c r="U1570" i="4"/>
  <c r="T1570" i="4"/>
  <c r="S1570" i="4"/>
  <c r="Q1570" i="4"/>
  <c r="R1570" i="4"/>
  <c r="P1570" i="4"/>
  <c r="N1570" i="4"/>
  <c r="L1570" i="4"/>
  <c r="O1570" i="4"/>
  <c r="I1570" i="4"/>
  <c r="M1570" i="4"/>
  <c r="K1570" i="4"/>
  <c r="E1570" i="4"/>
  <c r="G1570" i="4"/>
  <c r="J1570" i="4"/>
  <c r="H1570" i="4"/>
  <c r="F1570" i="4"/>
  <c r="AB1574" i="4"/>
  <c r="U1574" i="4"/>
  <c r="T1574" i="4"/>
  <c r="S1574" i="4"/>
  <c r="Q1574" i="4"/>
  <c r="R1574" i="4"/>
  <c r="P1574" i="4"/>
  <c r="N1574" i="4"/>
  <c r="L1574" i="4"/>
  <c r="O1574" i="4"/>
  <c r="I1574" i="4"/>
  <c r="M1574" i="4"/>
  <c r="K1574" i="4"/>
  <c r="E1574" i="4"/>
  <c r="G1574" i="4"/>
  <c r="J1574" i="4"/>
  <c r="H1574" i="4"/>
  <c r="F1574" i="4"/>
  <c r="AB1578" i="4"/>
  <c r="U1578" i="4"/>
  <c r="T1578" i="4"/>
  <c r="S1578" i="4"/>
  <c r="Q1578" i="4"/>
  <c r="R1578" i="4"/>
  <c r="P1578" i="4"/>
  <c r="N1578" i="4"/>
  <c r="L1578" i="4"/>
  <c r="O1578" i="4"/>
  <c r="I1578" i="4"/>
  <c r="M1578" i="4"/>
  <c r="K1578" i="4"/>
  <c r="E1578" i="4"/>
  <c r="G1578" i="4"/>
  <c r="J1578" i="4"/>
  <c r="H1578" i="4"/>
  <c r="F1578" i="4"/>
  <c r="AB1582" i="4"/>
  <c r="U1582" i="4"/>
  <c r="T1582" i="4"/>
  <c r="S1582" i="4"/>
  <c r="Q1582" i="4"/>
  <c r="R1582" i="4"/>
  <c r="P1582" i="4"/>
  <c r="N1582" i="4"/>
  <c r="L1582" i="4"/>
  <c r="O1582" i="4"/>
  <c r="I1582" i="4"/>
  <c r="M1582" i="4"/>
  <c r="K1582" i="4"/>
  <c r="E1582" i="4"/>
  <c r="G1582" i="4"/>
  <c r="J1582" i="4"/>
  <c r="H1582" i="4"/>
  <c r="F1582" i="4"/>
  <c r="AB1586" i="4"/>
  <c r="U1586" i="4"/>
  <c r="T1586" i="4"/>
  <c r="S1586" i="4"/>
  <c r="Q1586" i="4"/>
  <c r="R1586" i="4"/>
  <c r="P1586" i="4"/>
  <c r="N1586" i="4"/>
  <c r="L1586" i="4"/>
  <c r="O1586" i="4"/>
  <c r="I1586" i="4"/>
  <c r="M1586" i="4"/>
  <c r="K1586" i="4"/>
  <c r="E1586" i="4"/>
  <c r="G1586" i="4"/>
  <c r="J1586" i="4"/>
  <c r="H1586" i="4"/>
  <c r="F1586" i="4"/>
  <c r="AB1590" i="4"/>
  <c r="U1590" i="4"/>
  <c r="T1590" i="4"/>
  <c r="S1590" i="4"/>
  <c r="Q1590" i="4"/>
  <c r="R1590" i="4"/>
  <c r="P1590" i="4"/>
  <c r="N1590" i="4"/>
  <c r="L1590" i="4"/>
  <c r="O1590" i="4"/>
  <c r="I1590" i="4"/>
  <c r="M1590" i="4"/>
  <c r="K1590" i="4"/>
  <c r="E1590" i="4"/>
  <c r="G1590" i="4"/>
  <c r="J1590" i="4"/>
  <c r="H1590" i="4"/>
  <c r="F1590" i="4"/>
  <c r="AB1594" i="4"/>
  <c r="U1594" i="4"/>
  <c r="T1594" i="4"/>
  <c r="S1594" i="4"/>
  <c r="Q1594" i="4"/>
  <c r="R1594" i="4"/>
  <c r="P1594" i="4"/>
  <c r="N1594" i="4"/>
  <c r="L1594" i="4"/>
  <c r="O1594" i="4"/>
  <c r="I1594" i="4"/>
  <c r="M1594" i="4"/>
  <c r="K1594" i="4"/>
  <c r="E1594" i="4"/>
  <c r="G1594" i="4"/>
  <c r="J1594" i="4"/>
  <c r="H1594" i="4"/>
  <c r="F1594" i="4"/>
  <c r="AB1598" i="4"/>
  <c r="U1598" i="4"/>
  <c r="T1598" i="4"/>
  <c r="S1598" i="4"/>
  <c r="Q1598" i="4"/>
  <c r="R1598" i="4"/>
  <c r="P1598" i="4"/>
  <c r="N1598" i="4"/>
  <c r="L1598" i="4"/>
  <c r="O1598" i="4"/>
  <c r="I1598" i="4"/>
  <c r="M1598" i="4"/>
  <c r="K1598" i="4"/>
  <c r="E1598" i="4"/>
  <c r="G1598" i="4"/>
  <c r="J1598" i="4"/>
  <c r="H1598" i="4"/>
  <c r="F1598" i="4"/>
  <c r="AB1602" i="4"/>
  <c r="U1602" i="4"/>
  <c r="T1602" i="4"/>
  <c r="S1602" i="4"/>
  <c r="Q1602" i="4"/>
  <c r="R1602" i="4"/>
  <c r="P1602" i="4"/>
  <c r="N1602" i="4"/>
  <c r="L1602" i="4"/>
  <c r="O1602" i="4"/>
  <c r="I1602" i="4"/>
  <c r="M1602" i="4"/>
  <c r="K1602" i="4"/>
  <c r="E1602" i="4"/>
  <c r="G1602" i="4"/>
  <c r="J1602" i="4"/>
  <c r="H1602" i="4"/>
  <c r="F1602" i="4"/>
  <c r="AB1606" i="4"/>
  <c r="U1606" i="4"/>
  <c r="T1606" i="4"/>
  <c r="S1606" i="4"/>
  <c r="Q1606" i="4"/>
  <c r="R1606" i="4"/>
  <c r="P1606" i="4"/>
  <c r="N1606" i="4"/>
  <c r="L1606" i="4"/>
  <c r="O1606" i="4"/>
  <c r="I1606" i="4"/>
  <c r="M1606" i="4"/>
  <c r="K1606" i="4"/>
  <c r="E1606" i="4"/>
  <c r="G1606" i="4"/>
  <c r="J1606" i="4"/>
  <c r="H1606" i="4"/>
  <c r="F1606" i="4"/>
  <c r="AB1610" i="4"/>
  <c r="U1610" i="4"/>
  <c r="T1610" i="4"/>
  <c r="S1610" i="4"/>
  <c r="Q1610" i="4"/>
  <c r="R1610" i="4"/>
  <c r="P1610" i="4"/>
  <c r="N1610" i="4"/>
  <c r="L1610" i="4"/>
  <c r="O1610" i="4"/>
  <c r="I1610" i="4"/>
  <c r="M1610" i="4"/>
  <c r="K1610" i="4"/>
  <c r="E1610" i="4"/>
  <c r="G1610" i="4"/>
  <c r="J1610" i="4"/>
  <c r="H1610" i="4"/>
  <c r="F1610" i="4"/>
  <c r="AB1614" i="4"/>
  <c r="U1614" i="4"/>
  <c r="T1614" i="4"/>
  <c r="S1614" i="4"/>
  <c r="Q1614" i="4"/>
  <c r="R1614" i="4"/>
  <c r="P1614" i="4"/>
  <c r="N1614" i="4"/>
  <c r="L1614" i="4"/>
  <c r="O1614" i="4"/>
  <c r="I1614" i="4"/>
  <c r="M1614" i="4"/>
  <c r="K1614" i="4"/>
  <c r="E1614" i="4"/>
  <c r="G1614" i="4"/>
  <c r="J1614" i="4"/>
  <c r="H1614" i="4"/>
  <c r="F1614" i="4"/>
  <c r="AB1618" i="4"/>
  <c r="U1618" i="4"/>
  <c r="T1618" i="4"/>
  <c r="S1618" i="4"/>
  <c r="Q1618" i="4"/>
  <c r="R1618" i="4"/>
  <c r="P1618" i="4"/>
  <c r="N1618" i="4"/>
  <c r="L1618" i="4"/>
  <c r="O1618" i="4"/>
  <c r="I1618" i="4"/>
  <c r="M1618" i="4"/>
  <c r="K1618" i="4"/>
  <c r="E1618" i="4"/>
  <c r="G1618" i="4"/>
  <c r="J1618" i="4"/>
  <c r="H1618" i="4"/>
  <c r="F1618" i="4"/>
  <c r="AB1622" i="4"/>
  <c r="U1622" i="4"/>
  <c r="T1622" i="4"/>
  <c r="S1622" i="4"/>
  <c r="Q1622" i="4"/>
  <c r="R1622" i="4"/>
  <c r="P1622" i="4"/>
  <c r="N1622" i="4"/>
  <c r="L1622" i="4"/>
  <c r="O1622" i="4"/>
  <c r="I1622" i="4"/>
  <c r="M1622" i="4"/>
  <c r="K1622" i="4"/>
  <c r="E1622" i="4"/>
  <c r="G1622" i="4"/>
  <c r="J1622" i="4"/>
  <c r="H1622" i="4"/>
  <c r="F1622" i="4"/>
  <c r="AB1626" i="4"/>
  <c r="U1626" i="4"/>
  <c r="T1626" i="4"/>
  <c r="S1626" i="4"/>
  <c r="Q1626" i="4"/>
  <c r="R1626" i="4"/>
  <c r="P1626" i="4"/>
  <c r="N1626" i="4"/>
  <c r="L1626" i="4"/>
  <c r="O1626" i="4"/>
  <c r="I1626" i="4"/>
  <c r="M1626" i="4"/>
  <c r="K1626" i="4"/>
  <c r="E1626" i="4"/>
  <c r="G1626" i="4"/>
  <c r="J1626" i="4"/>
  <c r="H1626" i="4"/>
  <c r="F1626" i="4"/>
  <c r="AB1630" i="4"/>
  <c r="U1630" i="4"/>
  <c r="T1630" i="4"/>
  <c r="S1630" i="4"/>
  <c r="Q1630" i="4"/>
  <c r="R1630" i="4"/>
  <c r="P1630" i="4"/>
  <c r="N1630" i="4"/>
  <c r="L1630" i="4"/>
  <c r="O1630" i="4"/>
  <c r="I1630" i="4"/>
  <c r="M1630" i="4"/>
  <c r="K1630" i="4"/>
  <c r="E1630" i="4"/>
  <c r="G1630" i="4"/>
  <c r="J1630" i="4"/>
  <c r="H1630" i="4"/>
  <c r="F1630" i="4"/>
  <c r="AB1634" i="4"/>
  <c r="U1634" i="4"/>
  <c r="T1634" i="4"/>
  <c r="S1634" i="4"/>
  <c r="Q1634" i="4"/>
  <c r="R1634" i="4"/>
  <c r="P1634" i="4"/>
  <c r="N1634" i="4"/>
  <c r="L1634" i="4"/>
  <c r="O1634" i="4"/>
  <c r="I1634" i="4"/>
  <c r="M1634" i="4"/>
  <c r="K1634" i="4"/>
  <c r="E1634" i="4"/>
  <c r="G1634" i="4"/>
  <c r="J1634" i="4"/>
  <c r="H1634" i="4"/>
  <c r="F1634" i="4"/>
  <c r="AB1638" i="4"/>
  <c r="U1638" i="4"/>
  <c r="T1638" i="4"/>
  <c r="S1638" i="4"/>
  <c r="Q1638" i="4"/>
  <c r="R1638" i="4"/>
  <c r="P1638" i="4"/>
  <c r="N1638" i="4"/>
  <c r="L1638" i="4"/>
  <c r="O1638" i="4"/>
  <c r="I1638" i="4"/>
  <c r="M1638" i="4"/>
  <c r="K1638" i="4"/>
  <c r="E1638" i="4"/>
  <c r="G1638" i="4"/>
  <c r="J1638" i="4"/>
  <c r="H1638" i="4"/>
  <c r="F1638" i="4"/>
  <c r="AB1642" i="4"/>
  <c r="U1642" i="4"/>
  <c r="T1642" i="4"/>
  <c r="S1642" i="4"/>
  <c r="Q1642" i="4"/>
  <c r="R1642" i="4"/>
  <c r="P1642" i="4"/>
  <c r="N1642" i="4"/>
  <c r="L1642" i="4"/>
  <c r="O1642" i="4"/>
  <c r="I1642" i="4"/>
  <c r="M1642" i="4"/>
  <c r="K1642" i="4"/>
  <c r="E1642" i="4"/>
  <c r="G1642" i="4"/>
  <c r="J1642" i="4"/>
  <c r="H1642" i="4"/>
  <c r="F1642" i="4"/>
  <c r="AB1646" i="4"/>
  <c r="U1646" i="4"/>
  <c r="T1646" i="4"/>
  <c r="S1646" i="4"/>
  <c r="Q1646" i="4"/>
  <c r="R1646" i="4"/>
  <c r="P1646" i="4"/>
  <c r="N1646" i="4"/>
  <c r="L1646" i="4"/>
  <c r="O1646" i="4"/>
  <c r="I1646" i="4"/>
  <c r="M1646" i="4"/>
  <c r="K1646" i="4"/>
  <c r="E1646" i="4"/>
  <c r="G1646" i="4"/>
  <c r="J1646" i="4"/>
  <c r="H1646" i="4"/>
  <c r="F1646" i="4"/>
  <c r="AB1650" i="4"/>
  <c r="U1650" i="4"/>
  <c r="T1650" i="4"/>
  <c r="S1650" i="4"/>
  <c r="Q1650" i="4"/>
  <c r="R1650" i="4"/>
  <c r="P1650" i="4"/>
  <c r="N1650" i="4"/>
  <c r="L1650" i="4"/>
  <c r="O1650" i="4"/>
  <c r="I1650" i="4"/>
  <c r="M1650" i="4"/>
  <c r="K1650" i="4"/>
  <c r="E1650" i="4"/>
  <c r="G1650" i="4"/>
  <c r="J1650" i="4"/>
  <c r="H1650" i="4"/>
  <c r="F1650" i="4"/>
  <c r="AB1654" i="4"/>
  <c r="U1654" i="4"/>
  <c r="T1654" i="4"/>
  <c r="S1654" i="4"/>
  <c r="Q1654" i="4"/>
  <c r="R1654" i="4"/>
  <c r="P1654" i="4"/>
  <c r="N1654" i="4"/>
  <c r="L1654" i="4"/>
  <c r="O1654" i="4"/>
  <c r="I1654" i="4"/>
  <c r="M1654" i="4"/>
  <c r="K1654" i="4"/>
  <c r="E1654" i="4"/>
  <c r="G1654" i="4"/>
  <c r="J1654" i="4"/>
  <c r="H1654" i="4"/>
  <c r="F1654" i="4"/>
  <c r="AB1658" i="4"/>
  <c r="U1658" i="4"/>
  <c r="T1658" i="4"/>
  <c r="S1658" i="4"/>
  <c r="Q1658" i="4"/>
  <c r="R1658" i="4"/>
  <c r="P1658" i="4"/>
  <c r="N1658" i="4"/>
  <c r="L1658" i="4"/>
  <c r="O1658" i="4"/>
  <c r="I1658" i="4"/>
  <c r="M1658" i="4"/>
  <c r="K1658" i="4"/>
  <c r="E1658" i="4"/>
  <c r="G1658" i="4"/>
  <c r="J1658" i="4"/>
  <c r="H1658" i="4"/>
  <c r="F1658" i="4"/>
  <c r="AB1662" i="4"/>
  <c r="U1662" i="4"/>
  <c r="T1662" i="4"/>
  <c r="S1662" i="4"/>
  <c r="Q1662" i="4"/>
  <c r="R1662" i="4"/>
  <c r="P1662" i="4"/>
  <c r="N1662" i="4"/>
  <c r="L1662" i="4"/>
  <c r="O1662" i="4"/>
  <c r="I1662" i="4"/>
  <c r="M1662" i="4"/>
  <c r="K1662" i="4"/>
  <c r="E1662" i="4"/>
  <c r="G1662" i="4"/>
  <c r="J1662" i="4"/>
  <c r="H1662" i="4"/>
  <c r="F1662" i="4"/>
  <c r="AB1666" i="4"/>
  <c r="U1666" i="4"/>
  <c r="T1666" i="4"/>
  <c r="S1666" i="4"/>
  <c r="Q1666" i="4"/>
  <c r="R1666" i="4"/>
  <c r="P1666" i="4"/>
  <c r="N1666" i="4"/>
  <c r="L1666" i="4"/>
  <c r="O1666" i="4"/>
  <c r="I1666" i="4"/>
  <c r="M1666" i="4"/>
  <c r="K1666" i="4"/>
  <c r="E1666" i="4"/>
  <c r="G1666" i="4"/>
  <c r="J1666" i="4"/>
  <c r="H1666" i="4"/>
  <c r="F1666" i="4"/>
  <c r="AB1670" i="4"/>
  <c r="U1670" i="4"/>
  <c r="T1670" i="4"/>
  <c r="S1670" i="4"/>
  <c r="Q1670" i="4"/>
  <c r="R1670" i="4"/>
  <c r="P1670" i="4"/>
  <c r="N1670" i="4"/>
  <c r="L1670" i="4"/>
  <c r="O1670" i="4"/>
  <c r="I1670" i="4"/>
  <c r="M1670" i="4"/>
  <c r="K1670" i="4"/>
  <c r="E1670" i="4"/>
  <c r="G1670" i="4"/>
  <c r="J1670" i="4"/>
  <c r="H1670" i="4"/>
  <c r="F1670" i="4"/>
  <c r="AB1674" i="4"/>
  <c r="U1674" i="4"/>
  <c r="T1674" i="4"/>
  <c r="S1674" i="4"/>
  <c r="Q1674" i="4"/>
  <c r="R1674" i="4"/>
  <c r="P1674" i="4"/>
  <c r="N1674" i="4"/>
  <c r="L1674" i="4"/>
  <c r="O1674" i="4"/>
  <c r="I1674" i="4"/>
  <c r="M1674" i="4"/>
  <c r="K1674" i="4"/>
  <c r="E1674" i="4"/>
  <c r="G1674" i="4"/>
  <c r="J1674" i="4"/>
  <c r="H1674" i="4"/>
  <c r="F1674" i="4"/>
  <c r="AB1678" i="4"/>
  <c r="U1678" i="4"/>
  <c r="T1678" i="4"/>
  <c r="S1678" i="4"/>
  <c r="Q1678" i="4"/>
  <c r="R1678" i="4"/>
  <c r="P1678" i="4"/>
  <c r="N1678" i="4"/>
  <c r="L1678" i="4"/>
  <c r="O1678" i="4"/>
  <c r="I1678" i="4"/>
  <c r="M1678" i="4"/>
  <c r="K1678" i="4"/>
  <c r="E1678" i="4"/>
  <c r="G1678" i="4"/>
  <c r="J1678" i="4"/>
  <c r="H1678" i="4"/>
  <c r="F1678" i="4"/>
  <c r="AB1682" i="4"/>
  <c r="U1682" i="4"/>
  <c r="T1682" i="4"/>
  <c r="S1682" i="4"/>
  <c r="Q1682" i="4"/>
  <c r="R1682" i="4"/>
  <c r="P1682" i="4"/>
  <c r="N1682" i="4"/>
  <c r="L1682" i="4"/>
  <c r="O1682" i="4"/>
  <c r="I1682" i="4"/>
  <c r="M1682" i="4"/>
  <c r="K1682" i="4"/>
  <c r="E1682" i="4"/>
  <c r="G1682" i="4"/>
  <c r="J1682" i="4"/>
  <c r="H1682" i="4"/>
  <c r="F1682" i="4"/>
  <c r="AB1686" i="4"/>
  <c r="U1686" i="4"/>
  <c r="T1686" i="4"/>
  <c r="S1686" i="4"/>
  <c r="Q1686" i="4"/>
  <c r="R1686" i="4"/>
  <c r="P1686" i="4"/>
  <c r="N1686" i="4"/>
  <c r="L1686" i="4"/>
  <c r="O1686" i="4"/>
  <c r="I1686" i="4"/>
  <c r="M1686" i="4"/>
  <c r="K1686" i="4"/>
  <c r="E1686" i="4"/>
  <c r="G1686" i="4"/>
  <c r="J1686" i="4"/>
  <c r="H1686" i="4"/>
  <c r="F1686" i="4"/>
  <c r="AB1690" i="4"/>
  <c r="U1690" i="4"/>
  <c r="T1690" i="4"/>
  <c r="S1690" i="4"/>
  <c r="Q1690" i="4"/>
  <c r="R1690" i="4"/>
  <c r="P1690" i="4"/>
  <c r="N1690" i="4"/>
  <c r="L1690" i="4"/>
  <c r="O1690" i="4"/>
  <c r="I1690" i="4"/>
  <c r="M1690" i="4"/>
  <c r="K1690" i="4"/>
  <c r="E1690" i="4"/>
  <c r="G1690" i="4"/>
  <c r="J1690" i="4"/>
  <c r="H1690" i="4"/>
  <c r="F1690" i="4"/>
  <c r="AB1694" i="4"/>
  <c r="U1694" i="4"/>
  <c r="T1694" i="4"/>
  <c r="S1694" i="4"/>
  <c r="Q1694" i="4"/>
  <c r="R1694" i="4"/>
  <c r="P1694" i="4"/>
  <c r="N1694" i="4"/>
  <c r="L1694" i="4"/>
  <c r="O1694" i="4"/>
  <c r="I1694" i="4"/>
  <c r="M1694" i="4"/>
  <c r="K1694" i="4"/>
  <c r="E1694" i="4"/>
  <c r="G1694" i="4"/>
  <c r="J1694" i="4"/>
  <c r="H1694" i="4"/>
  <c r="F1694" i="4"/>
  <c r="AB1698" i="4"/>
  <c r="U1698" i="4"/>
  <c r="T1698" i="4"/>
  <c r="S1698" i="4"/>
  <c r="Q1698" i="4"/>
  <c r="R1698" i="4"/>
  <c r="P1698" i="4"/>
  <c r="N1698" i="4"/>
  <c r="L1698" i="4"/>
  <c r="O1698" i="4"/>
  <c r="I1698" i="4"/>
  <c r="M1698" i="4"/>
  <c r="K1698" i="4"/>
  <c r="E1698" i="4"/>
  <c r="G1698" i="4"/>
  <c r="J1698" i="4"/>
  <c r="H1698" i="4"/>
  <c r="F1698" i="4"/>
  <c r="AB1702" i="4"/>
  <c r="U1702" i="4"/>
  <c r="T1702" i="4"/>
  <c r="S1702" i="4"/>
  <c r="Q1702" i="4"/>
  <c r="R1702" i="4"/>
  <c r="P1702" i="4"/>
  <c r="N1702" i="4"/>
  <c r="L1702" i="4"/>
  <c r="O1702" i="4"/>
  <c r="I1702" i="4"/>
  <c r="M1702" i="4"/>
  <c r="K1702" i="4"/>
  <c r="E1702" i="4"/>
  <c r="G1702" i="4"/>
  <c r="J1702" i="4"/>
  <c r="H1702" i="4"/>
  <c r="F1702" i="4"/>
  <c r="AB1706" i="4"/>
  <c r="U1706" i="4"/>
  <c r="T1706" i="4"/>
  <c r="S1706" i="4"/>
  <c r="Q1706" i="4"/>
  <c r="R1706" i="4"/>
  <c r="P1706" i="4"/>
  <c r="N1706" i="4"/>
  <c r="L1706" i="4"/>
  <c r="O1706" i="4"/>
  <c r="I1706" i="4"/>
  <c r="M1706" i="4"/>
  <c r="K1706" i="4"/>
  <c r="E1706" i="4"/>
  <c r="G1706" i="4"/>
  <c r="J1706" i="4"/>
  <c r="H1706" i="4"/>
  <c r="F1706" i="4"/>
  <c r="AB1710" i="4"/>
  <c r="U1710" i="4"/>
  <c r="T1710" i="4"/>
  <c r="S1710" i="4"/>
  <c r="Q1710" i="4"/>
  <c r="R1710" i="4"/>
  <c r="P1710" i="4"/>
  <c r="N1710" i="4"/>
  <c r="L1710" i="4"/>
  <c r="O1710" i="4"/>
  <c r="I1710" i="4"/>
  <c r="M1710" i="4"/>
  <c r="K1710" i="4"/>
  <c r="E1710" i="4"/>
  <c r="G1710" i="4"/>
  <c r="J1710" i="4"/>
  <c r="H1710" i="4"/>
  <c r="F1710" i="4"/>
  <c r="AB1714" i="4"/>
  <c r="U1714" i="4"/>
  <c r="T1714" i="4"/>
  <c r="S1714" i="4"/>
  <c r="Q1714" i="4"/>
  <c r="R1714" i="4"/>
  <c r="P1714" i="4"/>
  <c r="N1714" i="4"/>
  <c r="L1714" i="4"/>
  <c r="O1714" i="4"/>
  <c r="I1714" i="4"/>
  <c r="M1714" i="4"/>
  <c r="K1714" i="4"/>
  <c r="E1714" i="4"/>
  <c r="G1714" i="4"/>
  <c r="J1714" i="4"/>
  <c r="H1714" i="4"/>
  <c r="F1714" i="4"/>
  <c r="AB1718" i="4"/>
  <c r="U1718" i="4"/>
  <c r="T1718" i="4"/>
  <c r="S1718" i="4"/>
  <c r="Q1718" i="4"/>
  <c r="R1718" i="4"/>
  <c r="P1718" i="4"/>
  <c r="N1718" i="4"/>
  <c r="L1718" i="4"/>
  <c r="O1718" i="4"/>
  <c r="I1718" i="4"/>
  <c r="M1718" i="4"/>
  <c r="K1718" i="4"/>
  <c r="E1718" i="4"/>
  <c r="G1718" i="4"/>
  <c r="J1718" i="4"/>
  <c r="H1718" i="4"/>
  <c r="F1718" i="4"/>
  <c r="AB1722" i="4"/>
  <c r="U1722" i="4"/>
  <c r="T1722" i="4"/>
  <c r="S1722" i="4"/>
  <c r="Q1722" i="4"/>
  <c r="R1722" i="4"/>
  <c r="P1722" i="4"/>
  <c r="N1722" i="4"/>
  <c r="L1722" i="4"/>
  <c r="O1722" i="4"/>
  <c r="I1722" i="4"/>
  <c r="M1722" i="4"/>
  <c r="K1722" i="4"/>
  <c r="E1722" i="4"/>
  <c r="G1722" i="4"/>
  <c r="J1722" i="4"/>
  <c r="H1722" i="4"/>
  <c r="F1722" i="4"/>
  <c r="AB1726" i="4"/>
  <c r="U1726" i="4"/>
  <c r="T1726" i="4"/>
  <c r="S1726" i="4"/>
  <c r="Q1726" i="4"/>
  <c r="R1726" i="4"/>
  <c r="P1726" i="4"/>
  <c r="N1726" i="4"/>
  <c r="L1726" i="4"/>
  <c r="O1726" i="4"/>
  <c r="I1726" i="4"/>
  <c r="M1726" i="4"/>
  <c r="K1726" i="4"/>
  <c r="E1726" i="4"/>
  <c r="G1726" i="4"/>
  <c r="J1726" i="4"/>
  <c r="H1726" i="4"/>
  <c r="F1726" i="4"/>
  <c r="AB1730" i="4"/>
  <c r="U1730" i="4"/>
  <c r="T1730" i="4"/>
  <c r="S1730" i="4"/>
  <c r="Q1730" i="4"/>
  <c r="R1730" i="4"/>
  <c r="P1730" i="4"/>
  <c r="N1730" i="4"/>
  <c r="L1730" i="4"/>
  <c r="O1730" i="4"/>
  <c r="I1730" i="4"/>
  <c r="M1730" i="4"/>
  <c r="K1730" i="4"/>
  <c r="E1730" i="4"/>
  <c r="G1730" i="4"/>
  <c r="J1730" i="4"/>
  <c r="H1730" i="4"/>
  <c r="F1730" i="4"/>
  <c r="AB1734" i="4"/>
  <c r="U1734" i="4"/>
  <c r="T1734" i="4"/>
  <c r="S1734" i="4"/>
  <c r="Q1734" i="4"/>
  <c r="R1734" i="4"/>
  <c r="P1734" i="4"/>
  <c r="N1734" i="4"/>
  <c r="L1734" i="4"/>
  <c r="O1734" i="4"/>
  <c r="I1734" i="4"/>
  <c r="M1734" i="4"/>
  <c r="K1734" i="4"/>
  <c r="E1734" i="4"/>
  <c r="G1734" i="4"/>
  <c r="J1734" i="4"/>
  <c r="H1734" i="4"/>
  <c r="F1734" i="4"/>
  <c r="AB1738" i="4"/>
  <c r="U1738" i="4"/>
  <c r="T1738" i="4"/>
  <c r="S1738" i="4"/>
  <c r="Q1738" i="4"/>
  <c r="R1738" i="4"/>
  <c r="P1738" i="4"/>
  <c r="N1738" i="4"/>
  <c r="L1738" i="4"/>
  <c r="O1738" i="4"/>
  <c r="I1738" i="4"/>
  <c r="M1738" i="4"/>
  <c r="K1738" i="4"/>
  <c r="E1738" i="4"/>
  <c r="G1738" i="4"/>
  <c r="J1738" i="4"/>
  <c r="H1738" i="4"/>
  <c r="F1738" i="4"/>
  <c r="AB1742" i="4"/>
  <c r="U1742" i="4"/>
  <c r="T1742" i="4"/>
  <c r="S1742" i="4"/>
  <c r="Q1742" i="4"/>
  <c r="R1742" i="4"/>
  <c r="P1742" i="4"/>
  <c r="N1742" i="4"/>
  <c r="L1742" i="4"/>
  <c r="O1742" i="4"/>
  <c r="I1742" i="4"/>
  <c r="M1742" i="4"/>
  <c r="K1742" i="4"/>
  <c r="E1742" i="4"/>
  <c r="G1742" i="4"/>
  <c r="J1742" i="4"/>
  <c r="H1742" i="4"/>
  <c r="F1742" i="4"/>
  <c r="AB1746" i="4"/>
  <c r="U1746" i="4"/>
  <c r="T1746" i="4"/>
  <c r="S1746" i="4"/>
  <c r="Q1746" i="4"/>
  <c r="R1746" i="4"/>
  <c r="P1746" i="4"/>
  <c r="N1746" i="4"/>
  <c r="L1746" i="4"/>
  <c r="O1746" i="4"/>
  <c r="I1746" i="4"/>
  <c r="M1746" i="4"/>
  <c r="K1746" i="4"/>
  <c r="E1746" i="4"/>
  <c r="G1746" i="4"/>
  <c r="J1746" i="4"/>
  <c r="H1746" i="4"/>
  <c r="F1746" i="4"/>
  <c r="AB1750" i="4"/>
  <c r="U1750" i="4"/>
  <c r="T1750" i="4"/>
  <c r="S1750" i="4"/>
  <c r="Q1750" i="4"/>
  <c r="R1750" i="4"/>
  <c r="P1750" i="4"/>
  <c r="N1750" i="4"/>
  <c r="L1750" i="4"/>
  <c r="O1750" i="4"/>
  <c r="I1750" i="4"/>
  <c r="M1750" i="4"/>
  <c r="K1750" i="4"/>
  <c r="E1750" i="4"/>
  <c r="G1750" i="4"/>
  <c r="J1750" i="4"/>
  <c r="H1750" i="4"/>
  <c r="F1750" i="4"/>
  <c r="AB1754" i="4"/>
  <c r="U1754" i="4"/>
  <c r="T1754" i="4"/>
  <c r="S1754" i="4"/>
  <c r="Q1754" i="4"/>
  <c r="R1754" i="4"/>
  <c r="P1754" i="4"/>
  <c r="N1754" i="4"/>
  <c r="L1754" i="4"/>
  <c r="O1754" i="4"/>
  <c r="I1754" i="4"/>
  <c r="M1754" i="4"/>
  <c r="K1754" i="4"/>
  <c r="E1754" i="4"/>
  <c r="G1754" i="4"/>
  <c r="J1754" i="4"/>
  <c r="H1754" i="4"/>
  <c r="F1754" i="4"/>
  <c r="AB1758" i="4"/>
  <c r="U1758" i="4"/>
  <c r="T1758" i="4"/>
  <c r="S1758" i="4"/>
  <c r="Q1758" i="4"/>
  <c r="R1758" i="4"/>
  <c r="P1758" i="4"/>
  <c r="N1758" i="4"/>
  <c r="L1758" i="4"/>
  <c r="O1758" i="4"/>
  <c r="I1758" i="4"/>
  <c r="M1758" i="4"/>
  <c r="K1758" i="4"/>
  <c r="E1758" i="4"/>
  <c r="G1758" i="4"/>
  <c r="J1758" i="4"/>
  <c r="H1758" i="4"/>
  <c r="F1758" i="4"/>
  <c r="AB1762" i="4"/>
  <c r="U1762" i="4"/>
  <c r="T1762" i="4"/>
  <c r="S1762" i="4"/>
  <c r="Q1762" i="4"/>
  <c r="R1762" i="4"/>
  <c r="P1762" i="4"/>
  <c r="N1762" i="4"/>
  <c r="L1762" i="4"/>
  <c r="O1762" i="4"/>
  <c r="I1762" i="4"/>
  <c r="M1762" i="4"/>
  <c r="K1762" i="4"/>
  <c r="E1762" i="4"/>
  <c r="G1762" i="4"/>
  <c r="J1762" i="4"/>
  <c r="H1762" i="4"/>
  <c r="F1762" i="4"/>
  <c r="AB1766" i="4"/>
  <c r="U1766" i="4"/>
  <c r="T1766" i="4"/>
  <c r="S1766" i="4"/>
  <c r="Q1766" i="4"/>
  <c r="R1766" i="4"/>
  <c r="P1766" i="4"/>
  <c r="N1766" i="4"/>
  <c r="L1766" i="4"/>
  <c r="O1766" i="4"/>
  <c r="I1766" i="4"/>
  <c r="M1766" i="4"/>
  <c r="K1766" i="4"/>
  <c r="E1766" i="4"/>
  <c r="G1766" i="4"/>
  <c r="J1766" i="4"/>
  <c r="H1766" i="4"/>
  <c r="F1766" i="4"/>
  <c r="AB1770" i="4"/>
  <c r="U1770" i="4"/>
  <c r="T1770" i="4"/>
  <c r="S1770" i="4"/>
  <c r="Q1770" i="4"/>
  <c r="R1770" i="4"/>
  <c r="P1770" i="4"/>
  <c r="N1770" i="4"/>
  <c r="L1770" i="4"/>
  <c r="O1770" i="4"/>
  <c r="I1770" i="4"/>
  <c r="M1770" i="4"/>
  <c r="K1770" i="4"/>
  <c r="E1770" i="4"/>
  <c r="G1770" i="4"/>
  <c r="J1770" i="4"/>
  <c r="H1770" i="4"/>
  <c r="F1770" i="4"/>
  <c r="AB1774" i="4"/>
  <c r="U1774" i="4"/>
  <c r="T1774" i="4"/>
  <c r="S1774" i="4"/>
  <c r="Q1774" i="4"/>
  <c r="R1774" i="4"/>
  <c r="P1774" i="4"/>
  <c r="N1774" i="4"/>
  <c r="L1774" i="4"/>
  <c r="O1774" i="4"/>
  <c r="I1774" i="4"/>
  <c r="M1774" i="4"/>
  <c r="K1774" i="4"/>
  <c r="E1774" i="4"/>
  <c r="G1774" i="4"/>
  <c r="J1774" i="4"/>
  <c r="H1774" i="4"/>
  <c r="F1774" i="4"/>
  <c r="AB1778" i="4"/>
  <c r="U1778" i="4"/>
  <c r="T1778" i="4"/>
  <c r="S1778" i="4"/>
  <c r="Q1778" i="4"/>
  <c r="R1778" i="4"/>
  <c r="P1778" i="4"/>
  <c r="N1778" i="4"/>
  <c r="L1778" i="4"/>
  <c r="O1778" i="4"/>
  <c r="I1778" i="4"/>
  <c r="M1778" i="4"/>
  <c r="K1778" i="4"/>
  <c r="E1778" i="4"/>
  <c r="G1778" i="4"/>
  <c r="J1778" i="4"/>
  <c r="H1778" i="4"/>
  <c r="F1778" i="4"/>
  <c r="AB1782" i="4"/>
  <c r="U1782" i="4"/>
  <c r="T1782" i="4"/>
  <c r="S1782" i="4"/>
  <c r="Q1782" i="4"/>
  <c r="R1782" i="4"/>
  <c r="P1782" i="4"/>
  <c r="N1782" i="4"/>
  <c r="L1782" i="4"/>
  <c r="O1782" i="4"/>
  <c r="I1782" i="4"/>
  <c r="M1782" i="4"/>
  <c r="K1782" i="4"/>
  <c r="E1782" i="4"/>
  <c r="G1782" i="4"/>
  <c r="J1782" i="4"/>
  <c r="H1782" i="4"/>
  <c r="F1782" i="4"/>
  <c r="AB1786" i="4"/>
  <c r="U1786" i="4"/>
  <c r="T1786" i="4"/>
  <c r="S1786" i="4"/>
  <c r="Q1786" i="4"/>
  <c r="R1786" i="4"/>
  <c r="P1786" i="4"/>
  <c r="N1786" i="4"/>
  <c r="L1786" i="4"/>
  <c r="O1786" i="4"/>
  <c r="I1786" i="4"/>
  <c r="M1786" i="4"/>
  <c r="K1786" i="4"/>
  <c r="E1786" i="4"/>
  <c r="G1786" i="4"/>
  <c r="J1786" i="4"/>
  <c r="H1786" i="4"/>
  <c r="F1786" i="4"/>
  <c r="AB1790" i="4"/>
  <c r="U1790" i="4"/>
  <c r="T1790" i="4"/>
  <c r="S1790" i="4"/>
  <c r="Q1790" i="4"/>
  <c r="R1790" i="4"/>
  <c r="P1790" i="4"/>
  <c r="N1790" i="4"/>
  <c r="L1790" i="4"/>
  <c r="O1790" i="4"/>
  <c r="I1790" i="4"/>
  <c r="M1790" i="4"/>
  <c r="K1790" i="4"/>
  <c r="E1790" i="4"/>
  <c r="G1790" i="4"/>
  <c r="J1790" i="4"/>
  <c r="H1790" i="4"/>
  <c r="F1790" i="4"/>
  <c r="AB1794" i="4"/>
  <c r="U1794" i="4"/>
  <c r="T1794" i="4"/>
  <c r="S1794" i="4"/>
  <c r="Q1794" i="4"/>
  <c r="R1794" i="4"/>
  <c r="P1794" i="4"/>
  <c r="N1794" i="4"/>
  <c r="L1794" i="4"/>
  <c r="O1794" i="4"/>
  <c r="I1794" i="4"/>
  <c r="M1794" i="4"/>
  <c r="K1794" i="4"/>
  <c r="E1794" i="4"/>
  <c r="G1794" i="4"/>
  <c r="J1794" i="4"/>
  <c r="H1794" i="4"/>
  <c r="F1794" i="4"/>
  <c r="AB1798" i="4"/>
  <c r="U1798" i="4"/>
  <c r="T1798" i="4"/>
  <c r="S1798" i="4"/>
  <c r="Q1798" i="4"/>
  <c r="R1798" i="4"/>
  <c r="P1798" i="4"/>
  <c r="N1798" i="4"/>
  <c r="L1798" i="4"/>
  <c r="O1798" i="4"/>
  <c r="I1798" i="4"/>
  <c r="M1798" i="4"/>
  <c r="K1798" i="4"/>
  <c r="E1798" i="4"/>
  <c r="G1798" i="4"/>
  <c r="J1798" i="4"/>
  <c r="H1798" i="4"/>
  <c r="F1798" i="4"/>
  <c r="AB1802" i="4"/>
  <c r="U1802" i="4"/>
  <c r="T1802" i="4"/>
  <c r="S1802" i="4"/>
  <c r="Q1802" i="4"/>
  <c r="R1802" i="4"/>
  <c r="P1802" i="4"/>
  <c r="N1802" i="4"/>
  <c r="L1802" i="4"/>
  <c r="O1802" i="4"/>
  <c r="I1802" i="4"/>
  <c r="M1802" i="4"/>
  <c r="K1802" i="4"/>
  <c r="E1802" i="4"/>
  <c r="G1802" i="4"/>
  <c r="J1802" i="4"/>
  <c r="H1802" i="4"/>
  <c r="F1802" i="4"/>
  <c r="AB1806" i="4"/>
  <c r="U1806" i="4"/>
  <c r="T1806" i="4"/>
  <c r="S1806" i="4"/>
  <c r="Q1806" i="4"/>
  <c r="R1806" i="4"/>
  <c r="P1806" i="4"/>
  <c r="N1806" i="4"/>
  <c r="L1806" i="4"/>
  <c r="O1806" i="4"/>
  <c r="I1806" i="4"/>
  <c r="M1806" i="4"/>
  <c r="K1806" i="4"/>
  <c r="E1806" i="4"/>
  <c r="G1806" i="4"/>
  <c r="J1806" i="4"/>
  <c r="H1806" i="4"/>
  <c r="F1806" i="4"/>
  <c r="AB1810" i="4"/>
  <c r="U1810" i="4"/>
  <c r="T1810" i="4"/>
  <c r="S1810" i="4"/>
  <c r="Q1810" i="4"/>
  <c r="R1810" i="4"/>
  <c r="P1810" i="4"/>
  <c r="N1810" i="4"/>
  <c r="L1810" i="4"/>
  <c r="O1810" i="4"/>
  <c r="I1810" i="4"/>
  <c r="M1810" i="4"/>
  <c r="K1810" i="4"/>
  <c r="E1810" i="4"/>
  <c r="G1810" i="4"/>
  <c r="J1810" i="4"/>
  <c r="H1810" i="4"/>
  <c r="F1810" i="4"/>
  <c r="AB1814" i="4"/>
  <c r="U1814" i="4"/>
  <c r="T1814" i="4"/>
  <c r="S1814" i="4"/>
  <c r="Q1814" i="4"/>
  <c r="R1814" i="4"/>
  <c r="P1814" i="4"/>
  <c r="N1814" i="4"/>
  <c r="L1814" i="4"/>
  <c r="O1814" i="4"/>
  <c r="I1814" i="4"/>
  <c r="M1814" i="4"/>
  <c r="K1814" i="4"/>
  <c r="E1814" i="4"/>
  <c r="G1814" i="4"/>
  <c r="J1814" i="4"/>
  <c r="H1814" i="4"/>
  <c r="F1814" i="4"/>
  <c r="AB1818" i="4"/>
  <c r="U1818" i="4"/>
  <c r="T1818" i="4"/>
  <c r="S1818" i="4"/>
  <c r="Q1818" i="4"/>
  <c r="R1818" i="4"/>
  <c r="P1818" i="4"/>
  <c r="N1818" i="4"/>
  <c r="L1818" i="4"/>
  <c r="O1818" i="4"/>
  <c r="I1818" i="4"/>
  <c r="M1818" i="4"/>
  <c r="K1818" i="4"/>
  <c r="E1818" i="4"/>
  <c r="G1818" i="4"/>
  <c r="J1818" i="4"/>
  <c r="H1818" i="4"/>
  <c r="F1818" i="4"/>
  <c r="AB1822" i="4"/>
  <c r="U1822" i="4"/>
  <c r="T1822" i="4"/>
  <c r="S1822" i="4"/>
  <c r="Q1822" i="4"/>
  <c r="R1822" i="4"/>
  <c r="P1822" i="4"/>
  <c r="N1822" i="4"/>
  <c r="L1822" i="4"/>
  <c r="O1822" i="4"/>
  <c r="I1822" i="4"/>
  <c r="M1822" i="4"/>
  <c r="K1822" i="4"/>
  <c r="E1822" i="4"/>
  <c r="G1822" i="4"/>
  <c r="J1822" i="4"/>
  <c r="H1822" i="4"/>
  <c r="F1822" i="4"/>
  <c r="AB1826" i="4"/>
  <c r="U1826" i="4"/>
  <c r="T1826" i="4"/>
  <c r="S1826" i="4"/>
  <c r="Q1826" i="4"/>
  <c r="R1826" i="4"/>
  <c r="P1826" i="4"/>
  <c r="N1826" i="4"/>
  <c r="L1826" i="4"/>
  <c r="O1826" i="4"/>
  <c r="I1826" i="4"/>
  <c r="M1826" i="4"/>
  <c r="K1826" i="4"/>
  <c r="E1826" i="4"/>
  <c r="G1826" i="4"/>
  <c r="J1826" i="4"/>
  <c r="H1826" i="4"/>
  <c r="F1826" i="4"/>
  <c r="AB1830" i="4"/>
  <c r="U1830" i="4"/>
  <c r="T1830" i="4"/>
  <c r="S1830" i="4"/>
  <c r="Q1830" i="4"/>
  <c r="R1830" i="4"/>
  <c r="P1830" i="4"/>
  <c r="N1830" i="4"/>
  <c r="L1830" i="4"/>
  <c r="O1830" i="4"/>
  <c r="I1830" i="4"/>
  <c r="M1830" i="4"/>
  <c r="K1830" i="4"/>
  <c r="E1830" i="4"/>
  <c r="G1830" i="4"/>
  <c r="J1830" i="4"/>
  <c r="H1830" i="4"/>
  <c r="F1830" i="4"/>
  <c r="AB1834" i="4"/>
  <c r="U1834" i="4"/>
  <c r="T1834" i="4"/>
  <c r="S1834" i="4"/>
  <c r="Q1834" i="4"/>
  <c r="R1834" i="4"/>
  <c r="P1834" i="4"/>
  <c r="N1834" i="4"/>
  <c r="L1834" i="4"/>
  <c r="O1834" i="4"/>
  <c r="I1834" i="4"/>
  <c r="M1834" i="4"/>
  <c r="K1834" i="4"/>
  <c r="E1834" i="4"/>
  <c r="G1834" i="4"/>
  <c r="J1834" i="4"/>
  <c r="H1834" i="4"/>
  <c r="F1834" i="4"/>
  <c r="AB1838" i="4"/>
  <c r="U1838" i="4"/>
  <c r="T1838" i="4"/>
  <c r="S1838" i="4"/>
  <c r="Q1838" i="4"/>
  <c r="R1838" i="4"/>
  <c r="P1838" i="4"/>
  <c r="N1838" i="4"/>
  <c r="L1838" i="4"/>
  <c r="O1838" i="4"/>
  <c r="I1838" i="4"/>
  <c r="M1838" i="4"/>
  <c r="K1838" i="4"/>
  <c r="E1838" i="4"/>
  <c r="G1838" i="4"/>
  <c r="J1838" i="4"/>
  <c r="H1838" i="4"/>
  <c r="F1838" i="4"/>
  <c r="AB1842" i="4"/>
  <c r="U1842" i="4"/>
  <c r="T1842" i="4"/>
  <c r="S1842" i="4"/>
  <c r="Q1842" i="4"/>
  <c r="R1842" i="4"/>
  <c r="P1842" i="4"/>
  <c r="N1842" i="4"/>
  <c r="L1842" i="4"/>
  <c r="O1842" i="4"/>
  <c r="I1842" i="4"/>
  <c r="M1842" i="4"/>
  <c r="K1842" i="4"/>
  <c r="E1842" i="4"/>
  <c r="G1842" i="4"/>
  <c r="J1842" i="4"/>
  <c r="H1842" i="4"/>
  <c r="F1842" i="4"/>
  <c r="AB1846" i="4"/>
  <c r="U1846" i="4"/>
  <c r="T1846" i="4"/>
  <c r="S1846" i="4"/>
  <c r="Q1846" i="4"/>
  <c r="R1846" i="4"/>
  <c r="P1846" i="4"/>
  <c r="N1846" i="4"/>
  <c r="L1846" i="4"/>
  <c r="O1846" i="4"/>
  <c r="I1846" i="4"/>
  <c r="M1846" i="4"/>
  <c r="K1846" i="4"/>
  <c r="E1846" i="4"/>
  <c r="G1846" i="4"/>
  <c r="J1846" i="4"/>
  <c r="H1846" i="4"/>
  <c r="F1846" i="4"/>
  <c r="AB1852" i="4"/>
  <c r="U1852" i="4"/>
  <c r="T1852" i="4"/>
  <c r="S1852" i="4"/>
  <c r="Q1852" i="4"/>
  <c r="R1852" i="4"/>
  <c r="O1852" i="4"/>
  <c r="P1852" i="4"/>
  <c r="N1852" i="4"/>
  <c r="L1852" i="4"/>
  <c r="M1852" i="4"/>
  <c r="K1852" i="4"/>
  <c r="I1852" i="4"/>
  <c r="G1852" i="4"/>
  <c r="J1852" i="4"/>
  <c r="H1852" i="4"/>
  <c r="F1852" i="4"/>
  <c r="E1852" i="4"/>
  <c r="AB1856" i="4"/>
  <c r="U1856" i="4"/>
  <c r="T1856" i="4"/>
  <c r="S1856" i="4"/>
  <c r="Q1856" i="4"/>
  <c r="R1856" i="4"/>
  <c r="O1856" i="4"/>
  <c r="P1856" i="4"/>
  <c r="N1856" i="4"/>
  <c r="L1856" i="4"/>
  <c r="M1856" i="4"/>
  <c r="K1856" i="4"/>
  <c r="I1856" i="4"/>
  <c r="G1856" i="4"/>
  <c r="J1856" i="4"/>
  <c r="H1856" i="4"/>
  <c r="F1856" i="4"/>
  <c r="E1856" i="4"/>
  <c r="AB1860" i="4"/>
  <c r="U1860" i="4"/>
  <c r="T1860" i="4"/>
  <c r="S1860" i="4"/>
  <c r="Q1860" i="4"/>
  <c r="R1860" i="4"/>
  <c r="O1860" i="4"/>
  <c r="P1860" i="4"/>
  <c r="N1860" i="4"/>
  <c r="L1860" i="4"/>
  <c r="M1860" i="4"/>
  <c r="K1860" i="4"/>
  <c r="I1860" i="4"/>
  <c r="G1860" i="4"/>
  <c r="J1860" i="4"/>
  <c r="H1860" i="4"/>
  <c r="F1860" i="4"/>
  <c r="E1860" i="4"/>
  <c r="AB1864" i="4"/>
  <c r="U1864" i="4"/>
  <c r="T1864" i="4"/>
  <c r="S1864" i="4"/>
  <c r="Q1864" i="4"/>
  <c r="R1864" i="4"/>
  <c r="O1864" i="4"/>
  <c r="P1864" i="4"/>
  <c r="N1864" i="4"/>
  <c r="L1864" i="4"/>
  <c r="M1864" i="4"/>
  <c r="K1864" i="4"/>
  <c r="I1864" i="4"/>
  <c r="G1864" i="4"/>
  <c r="J1864" i="4"/>
  <c r="H1864" i="4"/>
  <c r="F1864" i="4"/>
  <c r="E1864" i="4"/>
  <c r="AB1868" i="4"/>
  <c r="U1868" i="4"/>
  <c r="T1868" i="4"/>
  <c r="S1868" i="4"/>
  <c r="Q1868" i="4"/>
  <c r="R1868" i="4"/>
  <c r="O1868" i="4"/>
  <c r="P1868" i="4"/>
  <c r="N1868" i="4"/>
  <c r="L1868" i="4"/>
  <c r="M1868" i="4"/>
  <c r="K1868" i="4"/>
  <c r="I1868" i="4"/>
  <c r="G1868" i="4"/>
  <c r="J1868" i="4"/>
  <c r="H1868" i="4"/>
  <c r="F1868" i="4"/>
  <c r="E1868" i="4"/>
  <c r="AB1872" i="4"/>
  <c r="U1872" i="4"/>
  <c r="T1872" i="4"/>
  <c r="S1872" i="4"/>
  <c r="Q1872" i="4"/>
  <c r="R1872" i="4"/>
  <c r="O1872" i="4"/>
  <c r="P1872" i="4"/>
  <c r="N1872" i="4"/>
  <c r="L1872" i="4"/>
  <c r="M1872" i="4"/>
  <c r="K1872" i="4"/>
  <c r="I1872" i="4"/>
  <c r="G1872" i="4"/>
  <c r="J1872" i="4"/>
  <c r="H1872" i="4"/>
  <c r="F1872" i="4"/>
  <c r="E1872" i="4"/>
  <c r="AB1876" i="4"/>
  <c r="U1876" i="4"/>
  <c r="T1876" i="4"/>
  <c r="S1876" i="4"/>
  <c r="Q1876" i="4"/>
  <c r="R1876" i="4"/>
  <c r="O1876" i="4"/>
  <c r="P1876" i="4"/>
  <c r="N1876" i="4"/>
  <c r="L1876" i="4"/>
  <c r="M1876" i="4"/>
  <c r="K1876" i="4"/>
  <c r="I1876" i="4"/>
  <c r="G1876" i="4"/>
  <c r="J1876" i="4"/>
  <c r="H1876" i="4"/>
  <c r="F1876" i="4"/>
  <c r="E1876" i="4"/>
  <c r="AB1880" i="4"/>
  <c r="U1880" i="4"/>
  <c r="T1880" i="4"/>
  <c r="S1880" i="4"/>
  <c r="Q1880" i="4"/>
  <c r="R1880" i="4"/>
  <c r="O1880" i="4"/>
  <c r="P1880" i="4"/>
  <c r="N1880" i="4"/>
  <c r="L1880" i="4"/>
  <c r="M1880" i="4"/>
  <c r="K1880" i="4"/>
  <c r="I1880" i="4"/>
  <c r="G1880" i="4"/>
  <c r="J1880" i="4"/>
  <c r="H1880" i="4"/>
  <c r="F1880" i="4"/>
  <c r="E1880" i="4"/>
  <c r="AB1884" i="4"/>
  <c r="U1884" i="4"/>
  <c r="T1884" i="4"/>
  <c r="S1884" i="4"/>
  <c r="Q1884" i="4"/>
  <c r="R1884" i="4"/>
  <c r="O1884" i="4"/>
  <c r="P1884" i="4"/>
  <c r="N1884" i="4"/>
  <c r="L1884" i="4"/>
  <c r="M1884" i="4"/>
  <c r="K1884" i="4"/>
  <c r="I1884" i="4"/>
  <c r="G1884" i="4"/>
  <c r="J1884" i="4"/>
  <c r="H1884" i="4"/>
  <c r="F1884" i="4"/>
  <c r="E1884" i="4"/>
  <c r="AB1890" i="4"/>
  <c r="U1890" i="4"/>
  <c r="T1890" i="4"/>
  <c r="S1890" i="4"/>
  <c r="Q1890" i="4"/>
  <c r="R1890" i="4"/>
  <c r="P1890" i="4"/>
  <c r="N1890" i="4"/>
  <c r="L1890" i="4"/>
  <c r="O1890" i="4"/>
  <c r="I1890" i="4"/>
  <c r="M1890" i="4"/>
  <c r="K1890" i="4"/>
  <c r="E1890" i="4"/>
  <c r="G1890" i="4"/>
  <c r="J1890" i="4"/>
  <c r="H1890" i="4"/>
  <c r="F1890" i="4"/>
  <c r="AB1894" i="4"/>
  <c r="U1894" i="4"/>
  <c r="T1894" i="4"/>
  <c r="S1894" i="4"/>
  <c r="Q1894" i="4"/>
  <c r="R1894" i="4"/>
  <c r="P1894" i="4"/>
  <c r="N1894" i="4"/>
  <c r="L1894" i="4"/>
  <c r="O1894" i="4"/>
  <c r="I1894" i="4"/>
  <c r="M1894" i="4"/>
  <c r="K1894" i="4"/>
  <c r="E1894" i="4"/>
  <c r="G1894" i="4"/>
  <c r="J1894" i="4"/>
  <c r="H1894" i="4"/>
  <c r="F1894" i="4"/>
  <c r="AB1898" i="4"/>
  <c r="U1898" i="4"/>
  <c r="T1898" i="4"/>
  <c r="S1898" i="4"/>
  <c r="Q1898" i="4"/>
  <c r="R1898" i="4"/>
  <c r="P1898" i="4"/>
  <c r="N1898" i="4"/>
  <c r="L1898" i="4"/>
  <c r="O1898" i="4"/>
  <c r="I1898" i="4"/>
  <c r="M1898" i="4"/>
  <c r="K1898" i="4"/>
  <c r="E1898" i="4"/>
  <c r="G1898" i="4"/>
  <c r="J1898" i="4"/>
  <c r="H1898" i="4"/>
  <c r="F1898" i="4"/>
  <c r="AB1902" i="4"/>
  <c r="U1902" i="4"/>
  <c r="T1902" i="4"/>
  <c r="S1902" i="4"/>
  <c r="Q1902" i="4"/>
  <c r="R1902" i="4"/>
  <c r="P1902" i="4"/>
  <c r="N1902" i="4"/>
  <c r="L1902" i="4"/>
  <c r="O1902" i="4"/>
  <c r="I1902" i="4"/>
  <c r="M1902" i="4"/>
  <c r="K1902" i="4"/>
  <c r="E1902" i="4"/>
  <c r="G1902" i="4"/>
  <c r="J1902" i="4"/>
  <c r="H1902" i="4"/>
  <c r="F1902" i="4"/>
  <c r="AB1906" i="4"/>
  <c r="U1906" i="4"/>
  <c r="T1906" i="4"/>
  <c r="S1906" i="4"/>
  <c r="Q1906" i="4"/>
  <c r="R1906" i="4"/>
  <c r="P1906" i="4"/>
  <c r="N1906" i="4"/>
  <c r="L1906" i="4"/>
  <c r="O1906" i="4"/>
  <c r="I1906" i="4"/>
  <c r="M1906" i="4"/>
  <c r="K1906" i="4"/>
  <c r="E1906" i="4"/>
  <c r="G1906" i="4"/>
  <c r="J1906" i="4"/>
  <c r="H1906" i="4"/>
  <c r="F1906" i="4"/>
  <c r="AB1910" i="4"/>
  <c r="U1910" i="4"/>
  <c r="T1910" i="4"/>
  <c r="S1910" i="4"/>
  <c r="Q1910" i="4"/>
  <c r="R1910" i="4"/>
  <c r="P1910" i="4"/>
  <c r="N1910" i="4"/>
  <c r="L1910" i="4"/>
  <c r="O1910" i="4"/>
  <c r="I1910" i="4"/>
  <c r="M1910" i="4"/>
  <c r="K1910" i="4"/>
  <c r="E1910" i="4"/>
  <c r="G1910" i="4"/>
  <c r="J1910" i="4"/>
  <c r="H1910" i="4"/>
  <c r="F1910" i="4"/>
  <c r="AB1914" i="4"/>
  <c r="U1914" i="4"/>
  <c r="T1914" i="4"/>
  <c r="S1914" i="4"/>
  <c r="Q1914" i="4"/>
  <c r="R1914" i="4"/>
  <c r="P1914" i="4"/>
  <c r="N1914" i="4"/>
  <c r="L1914" i="4"/>
  <c r="O1914" i="4"/>
  <c r="I1914" i="4"/>
  <c r="M1914" i="4"/>
  <c r="K1914" i="4"/>
  <c r="E1914" i="4"/>
  <c r="G1914" i="4"/>
  <c r="J1914" i="4"/>
  <c r="H1914" i="4"/>
  <c r="F1914" i="4"/>
  <c r="AB1918" i="4"/>
  <c r="U1918" i="4"/>
  <c r="T1918" i="4"/>
  <c r="S1918" i="4"/>
  <c r="Q1918" i="4"/>
  <c r="R1918" i="4"/>
  <c r="P1918" i="4"/>
  <c r="N1918" i="4"/>
  <c r="L1918" i="4"/>
  <c r="O1918" i="4"/>
  <c r="I1918" i="4"/>
  <c r="M1918" i="4"/>
  <c r="K1918" i="4"/>
  <c r="E1918" i="4"/>
  <c r="G1918" i="4"/>
  <c r="J1918" i="4"/>
  <c r="H1918" i="4"/>
  <c r="F1918" i="4"/>
  <c r="AB1922" i="4"/>
  <c r="U1922" i="4"/>
  <c r="T1922" i="4"/>
  <c r="S1922" i="4"/>
  <c r="Q1922" i="4"/>
  <c r="R1922" i="4"/>
  <c r="P1922" i="4"/>
  <c r="N1922" i="4"/>
  <c r="L1922" i="4"/>
  <c r="O1922" i="4"/>
  <c r="I1922" i="4"/>
  <c r="M1922" i="4"/>
  <c r="K1922" i="4"/>
  <c r="E1922" i="4"/>
  <c r="G1922" i="4"/>
  <c r="J1922" i="4"/>
  <c r="H1922" i="4"/>
  <c r="F1922" i="4"/>
  <c r="AB1926" i="4"/>
  <c r="U1926" i="4"/>
  <c r="T1926" i="4"/>
  <c r="S1926" i="4"/>
  <c r="Q1926" i="4"/>
  <c r="R1926" i="4"/>
  <c r="P1926" i="4"/>
  <c r="N1926" i="4"/>
  <c r="L1926" i="4"/>
  <c r="O1926" i="4"/>
  <c r="I1926" i="4"/>
  <c r="M1926" i="4"/>
  <c r="K1926" i="4"/>
  <c r="E1926" i="4"/>
  <c r="G1926" i="4"/>
  <c r="J1926" i="4"/>
  <c r="H1926" i="4"/>
  <c r="F1926" i="4"/>
  <c r="AB1930" i="4"/>
  <c r="U1930" i="4"/>
  <c r="T1930" i="4"/>
  <c r="S1930" i="4"/>
  <c r="Q1930" i="4"/>
  <c r="R1930" i="4"/>
  <c r="P1930" i="4"/>
  <c r="N1930" i="4"/>
  <c r="L1930" i="4"/>
  <c r="O1930" i="4"/>
  <c r="I1930" i="4"/>
  <c r="M1930" i="4"/>
  <c r="K1930" i="4"/>
  <c r="E1930" i="4"/>
  <c r="G1930" i="4"/>
  <c r="J1930" i="4"/>
  <c r="H1930" i="4"/>
  <c r="F1930" i="4"/>
  <c r="AB1934" i="4"/>
  <c r="U1934" i="4"/>
  <c r="T1934" i="4"/>
  <c r="S1934" i="4"/>
  <c r="Q1934" i="4"/>
  <c r="R1934" i="4"/>
  <c r="P1934" i="4"/>
  <c r="N1934" i="4"/>
  <c r="L1934" i="4"/>
  <c r="O1934" i="4"/>
  <c r="I1934" i="4"/>
  <c r="M1934" i="4"/>
  <c r="K1934" i="4"/>
  <c r="E1934" i="4"/>
  <c r="G1934" i="4"/>
  <c r="J1934" i="4"/>
  <c r="H1934" i="4"/>
  <c r="F1934" i="4"/>
  <c r="AB1938" i="4"/>
  <c r="U1938" i="4"/>
  <c r="T1938" i="4"/>
  <c r="S1938" i="4"/>
  <c r="Q1938" i="4"/>
  <c r="R1938" i="4"/>
  <c r="P1938" i="4"/>
  <c r="N1938" i="4"/>
  <c r="L1938" i="4"/>
  <c r="O1938" i="4"/>
  <c r="I1938" i="4"/>
  <c r="M1938" i="4"/>
  <c r="K1938" i="4"/>
  <c r="E1938" i="4"/>
  <c r="G1938" i="4"/>
  <c r="J1938" i="4"/>
  <c r="H1938" i="4"/>
  <c r="F1938" i="4"/>
  <c r="AB1942" i="4"/>
  <c r="U1942" i="4"/>
  <c r="T1942" i="4"/>
  <c r="S1942" i="4"/>
  <c r="Q1942" i="4"/>
  <c r="R1942" i="4"/>
  <c r="P1942" i="4"/>
  <c r="N1942" i="4"/>
  <c r="L1942" i="4"/>
  <c r="O1942" i="4"/>
  <c r="I1942" i="4"/>
  <c r="M1942" i="4"/>
  <c r="K1942" i="4"/>
  <c r="E1942" i="4"/>
  <c r="G1942" i="4"/>
  <c r="J1942" i="4"/>
  <c r="H1942" i="4"/>
  <c r="F1942" i="4"/>
  <c r="AB1946" i="4"/>
  <c r="U1946" i="4"/>
  <c r="T1946" i="4"/>
  <c r="S1946" i="4"/>
  <c r="Q1946" i="4"/>
  <c r="R1946" i="4"/>
  <c r="P1946" i="4"/>
  <c r="N1946" i="4"/>
  <c r="L1946" i="4"/>
  <c r="O1946" i="4"/>
  <c r="I1946" i="4"/>
  <c r="M1946" i="4"/>
  <c r="K1946" i="4"/>
  <c r="E1946" i="4"/>
  <c r="G1946" i="4"/>
  <c r="J1946" i="4"/>
  <c r="H1946" i="4"/>
  <c r="F1946" i="4"/>
  <c r="AB1950" i="4"/>
  <c r="U1950" i="4"/>
  <c r="T1950" i="4"/>
  <c r="S1950" i="4"/>
  <c r="Q1950" i="4"/>
  <c r="R1950" i="4"/>
  <c r="P1950" i="4"/>
  <c r="N1950" i="4"/>
  <c r="L1950" i="4"/>
  <c r="O1950" i="4"/>
  <c r="I1950" i="4"/>
  <c r="M1950" i="4"/>
  <c r="K1950" i="4"/>
  <c r="E1950" i="4"/>
  <c r="G1950" i="4"/>
  <c r="J1950" i="4"/>
  <c r="H1950" i="4"/>
  <c r="F1950" i="4"/>
  <c r="AB1954" i="4"/>
  <c r="U1954" i="4"/>
  <c r="T1954" i="4"/>
  <c r="S1954" i="4"/>
  <c r="Q1954" i="4"/>
  <c r="R1954" i="4"/>
  <c r="P1954" i="4"/>
  <c r="N1954" i="4"/>
  <c r="L1954" i="4"/>
  <c r="O1954" i="4"/>
  <c r="I1954" i="4"/>
  <c r="M1954" i="4"/>
  <c r="K1954" i="4"/>
  <c r="E1954" i="4"/>
  <c r="G1954" i="4"/>
  <c r="J1954" i="4"/>
  <c r="H1954" i="4"/>
  <c r="F1954" i="4"/>
  <c r="AB1956" i="4"/>
  <c r="U1956" i="4"/>
  <c r="T1956" i="4"/>
  <c r="S1956" i="4"/>
  <c r="Q1956" i="4"/>
  <c r="R1956" i="4"/>
  <c r="O1956" i="4"/>
  <c r="P1956" i="4"/>
  <c r="N1956" i="4"/>
  <c r="L1956" i="4"/>
  <c r="M1956" i="4"/>
  <c r="K1956" i="4"/>
  <c r="I1956" i="4"/>
  <c r="G1956" i="4"/>
  <c r="J1956" i="4"/>
  <c r="H1956" i="4"/>
  <c r="F1956" i="4"/>
  <c r="E1956" i="4"/>
  <c r="AB1960" i="4"/>
  <c r="U1960" i="4"/>
  <c r="T1960" i="4"/>
  <c r="S1960" i="4"/>
  <c r="Q1960" i="4"/>
  <c r="R1960" i="4"/>
  <c r="O1960" i="4"/>
  <c r="P1960" i="4"/>
  <c r="N1960" i="4"/>
  <c r="L1960" i="4"/>
  <c r="M1960" i="4"/>
  <c r="K1960" i="4"/>
  <c r="I1960" i="4"/>
  <c r="G1960" i="4"/>
  <c r="J1960" i="4"/>
  <c r="H1960" i="4"/>
  <c r="F1960" i="4"/>
  <c r="E1960" i="4"/>
  <c r="AB1964" i="4"/>
  <c r="U1964" i="4"/>
  <c r="T1964" i="4"/>
  <c r="S1964" i="4"/>
  <c r="Q1964" i="4"/>
  <c r="R1964" i="4"/>
  <c r="O1964" i="4"/>
  <c r="P1964" i="4"/>
  <c r="N1964" i="4"/>
  <c r="L1964" i="4"/>
  <c r="M1964" i="4"/>
  <c r="K1964" i="4"/>
  <c r="I1964" i="4"/>
  <c r="G1964" i="4"/>
  <c r="J1964" i="4"/>
  <c r="H1964" i="4"/>
  <c r="F1964" i="4"/>
  <c r="E1964" i="4"/>
  <c r="AB1968" i="4"/>
  <c r="U1968" i="4"/>
  <c r="T1968" i="4"/>
  <c r="S1968" i="4"/>
  <c r="Q1968" i="4"/>
  <c r="R1968" i="4"/>
  <c r="O1968" i="4"/>
  <c r="P1968" i="4"/>
  <c r="N1968" i="4"/>
  <c r="L1968" i="4"/>
  <c r="M1968" i="4"/>
  <c r="K1968" i="4"/>
  <c r="I1968" i="4"/>
  <c r="G1968" i="4"/>
  <c r="J1968" i="4"/>
  <c r="H1968" i="4"/>
  <c r="F1968" i="4"/>
  <c r="E1968" i="4"/>
  <c r="AB1972" i="4"/>
  <c r="U1972" i="4"/>
  <c r="T1972" i="4"/>
  <c r="S1972" i="4"/>
  <c r="Q1972" i="4"/>
  <c r="R1972" i="4"/>
  <c r="O1972" i="4"/>
  <c r="P1972" i="4"/>
  <c r="N1972" i="4"/>
  <c r="L1972" i="4"/>
  <c r="M1972" i="4"/>
  <c r="K1972" i="4"/>
  <c r="I1972" i="4"/>
  <c r="G1972" i="4"/>
  <c r="J1972" i="4"/>
  <c r="H1972" i="4"/>
  <c r="F1972" i="4"/>
  <c r="E1972" i="4"/>
  <c r="AB1976" i="4"/>
  <c r="U1976" i="4"/>
  <c r="T1976" i="4"/>
  <c r="S1976" i="4"/>
  <c r="Q1976" i="4"/>
  <c r="R1976" i="4"/>
  <c r="O1976" i="4"/>
  <c r="P1976" i="4"/>
  <c r="N1976" i="4"/>
  <c r="L1976" i="4"/>
  <c r="M1976" i="4"/>
  <c r="K1976" i="4"/>
  <c r="I1976" i="4"/>
  <c r="G1976" i="4"/>
  <c r="J1976" i="4"/>
  <c r="H1976" i="4"/>
  <c r="F1976" i="4"/>
  <c r="E1976" i="4"/>
  <c r="AB1982" i="4"/>
  <c r="U1982" i="4"/>
  <c r="T1982" i="4"/>
  <c r="S1982" i="4"/>
  <c r="Q1982" i="4"/>
  <c r="R1982" i="4"/>
  <c r="P1982" i="4"/>
  <c r="N1982" i="4"/>
  <c r="L1982" i="4"/>
  <c r="O1982" i="4"/>
  <c r="I1982" i="4"/>
  <c r="M1982" i="4"/>
  <c r="K1982" i="4"/>
  <c r="E1982" i="4"/>
  <c r="G1982" i="4"/>
  <c r="J1982" i="4"/>
  <c r="H1982" i="4"/>
  <c r="F1982" i="4"/>
  <c r="AB1986" i="4"/>
  <c r="U1986" i="4"/>
  <c r="T1986" i="4"/>
  <c r="S1986" i="4"/>
  <c r="Q1986" i="4"/>
  <c r="R1986" i="4"/>
  <c r="P1986" i="4"/>
  <c r="N1986" i="4"/>
  <c r="L1986" i="4"/>
  <c r="O1986" i="4"/>
  <c r="I1986" i="4"/>
  <c r="M1986" i="4"/>
  <c r="K1986" i="4"/>
  <c r="E1986" i="4"/>
  <c r="G1986" i="4"/>
  <c r="J1986" i="4"/>
  <c r="H1986" i="4"/>
  <c r="F1986" i="4"/>
  <c r="AB1990" i="4"/>
  <c r="U1990" i="4"/>
  <c r="T1990" i="4"/>
  <c r="S1990" i="4"/>
  <c r="Q1990" i="4"/>
  <c r="R1990" i="4"/>
  <c r="P1990" i="4"/>
  <c r="N1990" i="4"/>
  <c r="L1990" i="4"/>
  <c r="O1990" i="4"/>
  <c r="I1990" i="4"/>
  <c r="M1990" i="4"/>
  <c r="K1990" i="4"/>
  <c r="E1990" i="4"/>
  <c r="G1990" i="4"/>
  <c r="J1990" i="4"/>
  <c r="H1990" i="4"/>
  <c r="F1990" i="4"/>
  <c r="AB1994" i="4"/>
  <c r="U1994" i="4"/>
  <c r="T1994" i="4"/>
  <c r="S1994" i="4"/>
  <c r="Q1994" i="4"/>
  <c r="R1994" i="4"/>
  <c r="P1994" i="4"/>
  <c r="N1994" i="4"/>
  <c r="L1994" i="4"/>
  <c r="O1994" i="4"/>
  <c r="I1994" i="4"/>
  <c r="M1994" i="4"/>
  <c r="K1994" i="4"/>
  <c r="E1994" i="4"/>
  <c r="G1994" i="4"/>
  <c r="J1994" i="4"/>
  <c r="H1994" i="4"/>
  <c r="F1994" i="4"/>
  <c r="AB1998" i="4"/>
  <c r="U1998" i="4"/>
  <c r="T1998" i="4"/>
  <c r="S1998" i="4"/>
  <c r="Q1998" i="4"/>
  <c r="R1998" i="4"/>
  <c r="P1998" i="4"/>
  <c r="N1998" i="4"/>
  <c r="L1998" i="4"/>
  <c r="O1998" i="4"/>
  <c r="I1998" i="4"/>
  <c r="M1998" i="4"/>
  <c r="K1998" i="4"/>
  <c r="E1998" i="4"/>
  <c r="G1998" i="4"/>
  <c r="J1998" i="4"/>
  <c r="H1998" i="4"/>
  <c r="F1998" i="4"/>
  <c r="AB2000" i="4"/>
  <c r="U2000" i="4"/>
  <c r="T2000" i="4"/>
  <c r="S2000" i="4"/>
  <c r="Q2000" i="4"/>
  <c r="R2000" i="4"/>
  <c r="O2000" i="4"/>
  <c r="P2000" i="4"/>
  <c r="N2000" i="4"/>
  <c r="L2000" i="4"/>
  <c r="M2000" i="4"/>
  <c r="K2000" i="4"/>
  <c r="I2000" i="4"/>
  <c r="G2000" i="4"/>
  <c r="J2000" i="4"/>
  <c r="H2000" i="4"/>
  <c r="F2000" i="4"/>
  <c r="E2000" i="4"/>
  <c r="AB2004" i="4"/>
  <c r="U2004" i="4"/>
  <c r="T2004" i="4"/>
  <c r="S2004" i="4"/>
  <c r="Q2004" i="4"/>
  <c r="R2004" i="4"/>
  <c r="O2004" i="4"/>
  <c r="P2004" i="4"/>
  <c r="N2004" i="4"/>
  <c r="L2004" i="4"/>
  <c r="M2004" i="4"/>
  <c r="K2004" i="4"/>
  <c r="I2004" i="4"/>
  <c r="G2004" i="4"/>
  <c r="J2004" i="4"/>
  <c r="H2004" i="4"/>
  <c r="F2004" i="4"/>
  <c r="E2004" i="4"/>
  <c r="AB2008" i="4"/>
  <c r="U2008" i="4"/>
  <c r="T2008" i="4"/>
  <c r="S2008" i="4"/>
  <c r="Q2008" i="4"/>
  <c r="R2008" i="4"/>
  <c r="O2008" i="4"/>
  <c r="P2008" i="4"/>
  <c r="N2008" i="4"/>
  <c r="L2008" i="4"/>
  <c r="M2008" i="4"/>
  <c r="K2008" i="4"/>
  <c r="I2008" i="4"/>
  <c r="G2008" i="4"/>
  <c r="J2008" i="4"/>
  <c r="H2008" i="4"/>
  <c r="F2008" i="4"/>
  <c r="E2008" i="4"/>
  <c r="AB2012" i="4"/>
  <c r="U2012" i="4"/>
  <c r="T2012" i="4"/>
  <c r="S2012" i="4"/>
  <c r="Q2012" i="4"/>
  <c r="R2012" i="4"/>
  <c r="O2012" i="4"/>
  <c r="P2012" i="4"/>
  <c r="N2012" i="4"/>
  <c r="L2012" i="4"/>
  <c r="M2012" i="4"/>
  <c r="K2012" i="4"/>
  <c r="I2012" i="4"/>
  <c r="G2012" i="4"/>
  <c r="J2012" i="4"/>
  <c r="H2012" i="4"/>
  <c r="F2012" i="4"/>
  <c r="E2012" i="4"/>
  <c r="AB2016" i="4"/>
  <c r="U2016" i="4"/>
  <c r="T2016" i="4"/>
  <c r="S2016" i="4"/>
  <c r="Q2016" i="4"/>
  <c r="R2016" i="4"/>
  <c r="O2016" i="4"/>
  <c r="P2016" i="4"/>
  <c r="N2016" i="4"/>
  <c r="L2016" i="4"/>
  <c r="M2016" i="4"/>
  <c r="K2016" i="4"/>
  <c r="I2016" i="4"/>
  <c r="G2016" i="4"/>
  <c r="J2016" i="4"/>
  <c r="H2016" i="4"/>
  <c r="F2016" i="4"/>
  <c r="E2016" i="4"/>
  <c r="AB2020" i="4"/>
  <c r="U2020" i="4"/>
  <c r="T2020" i="4"/>
  <c r="S2020" i="4"/>
  <c r="Q2020" i="4"/>
  <c r="R2020" i="4"/>
  <c r="O2020" i="4"/>
  <c r="P2020" i="4"/>
  <c r="N2020" i="4"/>
  <c r="L2020" i="4"/>
  <c r="M2020" i="4"/>
  <c r="K2020" i="4"/>
  <c r="I2020" i="4"/>
  <c r="G2020" i="4"/>
  <c r="J2020" i="4"/>
  <c r="H2020" i="4"/>
  <c r="F2020" i="4"/>
  <c r="E2020" i="4"/>
  <c r="AB2026" i="4"/>
  <c r="U2026" i="4"/>
  <c r="T2026" i="4"/>
  <c r="S2026" i="4"/>
  <c r="Q2026" i="4"/>
  <c r="R2026" i="4"/>
  <c r="P2026" i="4"/>
  <c r="N2026" i="4"/>
  <c r="L2026" i="4"/>
  <c r="O2026" i="4"/>
  <c r="I2026" i="4"/>
  <c r="M2026" i="4"/>
  <c r="K2026" i="4"/>
  <c r="E2026" i="4"/>
  <c r="G2026" i="4"/>
  <c r="J2026" i="4"/>
  <c r="H2026" i="4"/>
  <c r="F2026" i="4"/>
  <c r="AB2030" i="4"/>
  <c r="U2030" i="4"/>
  <c r="T2030" i="4"/>
  <c r="S2030" i="4"/>
  <c r="Q2030" i="4"/>
  <c r="R2030" i="4"/>
  <c r="P2030" i="4"/>
  <c r="N2030" i="4"/>
  <c r="L2030" i="4"/>
  <c r="O2030" i="4"/>
  <c r="I2030" i="4"/>
  <c r="M2030" i="4"/>
  <c r="K2030" i="4"/>
  <c r="E2030" i="4"/>
  <c r="G2030" i="4"/>
  <c r="J2030" i="4"/>
  <c r="H2030" i="4"/>
  <c r="F2030" i="4"/>
  <c r="AB2034" i="4"/>
  <c r="U2034" i="4"/>
  <c r="T2034" i="4"/>
  <c r="S2034" i="4"/>
  <c r="Q2034" i="4"/>
  <c r="R2034" i="4"/>
  <c r="P2034" i="4"/>
  <c r="N2034" i="4"/>
  <c r="L2034" i="4"/>
  <c r="O2034" i="4"/>
  <c r="I2034" i="4"/>
  <c r="M2034" i="4"/>
  <c r="K2034" i="4"/>
  <c r="E2034" i="4"/>
  <c r="G2034" i="4"/>
  <c r="J2034" i="4"/>
  <c r="H2034" i="4"/>
  <c r="F2034" i="4"/>
  <c r="AB2038" i="4"/>
  <c r="U2038" i="4"/>
  <c r="T2038" i="4"/>
  <c r="S2038" i="4"/>
  <c r="Q2038" i="4"/>
  <c r="R2038" i="4"/>
  <c r="P2038" i="4"/>
  <c r="N2038" i="4"/>
  <c r="L2038" i="4"/>
  <c r="O2038" i="4"/>
  <c r="I2038" i="4"/>
  <c r="M2038" i="4"/>
  <c r="K2038" i="4"/>
  <c r="E2038" i="4"/>
  <c r="G2038" i="4"/>
  <c r="J2038" i="4"/>
  <c r="H2038" i="4"/>
  <c r="F2038" i="4"/>
  <c r="AB2042" i="4"/>
  <c r="U2042" i="4"/>
  <c r="T2042" i="4"/>
  <c r="S2042" i="4"/>
  <c r="Q2042" i="4"/>
  <c r="R2042" i="4"/>
  <c r="P2042" i="4"/>
  <c r="N2042" i="4"/>
  <c r="L2042" i="4"/>
  <c r="O2042" i="4"/>
  <c r="I2042" i="4"/>
  <c r="M2042" i="4"/>
  <c r="K2042" i="4"/>
  <c r="E2042" i="4"/>
  <c r="G2042" i="4"/>
  <c r="J2042" i="4"/>
  <c r="H2042" i="4"/>
  <c r="F2042" i="4"/>
  <c r="AB2046" i="4"/>
  <c r="U2046" i="4"/>
  <c r="T2046" i="4"/>
  <c r="S2046" i="4"/>
  <c r="Q2046" i="4"/>
  <c r="R2046" i="4"/>
  <c r="P2046" i="4"/>
  <c r="N2046" i="4"/>
  <c r="L2046" i="4"/>
  <c r="O2046" i="4"/>
  <c r="I2046" i="4"/>
  <c r="M2046" i="4"/>
  <c r="K2046" i="4"/>
  <c r="E2046" i="4"/>
  <c r="G2046" i="4"/>
  <c r="J2046" i="4"/>
  <c r="H2046" i="4"/>
  <c r="F2046" i="4"/>
  <c r="AB2050" i="4"/>
  <c r="U2050" i="4"/>
  <c r="T2050" i="4"/>
  <c r="S2050" i="4"/>
  <c r="Q2050" i="4"/>
  <c r="R2050" i="4"/>
  <c r="P2050" i="4"/>
  <c r="N2050" i="4"/>
  <c r="L2050" i="4"/>
  <c r="O2050" i="4"/>
  <c r="I2050" i="4"/>
  <c r="M2050" i="4"/>
  <c r="K2050" i="4"/>
  <c r="E2050" i="4"/>
  <c r="G2050" i="4"/>
  <c r="J2050" i="4"/>
  <c r="H2050" i="4"/>
  <c r="F2050" i="4"/>
  <c r="AB2052" i="4"/>
  <c r="U2052" i="4"/>
  <c r="T2052" i="4"/>
  <c r="S2052" i="4"/>
  <c r="Q2052" i="4"/>
  <c r="R2052" i="4"/>
  <c r="O2052" i="4"/>
  <c r="P2052" i="4"/>
  <c r="N2052" i="4"/>
  <c r="L2052" i="4"/>
  <c r="M2052" i="4"/>
  <c r="K2052" i="4"/>
  <c r="I2052" i="4"/>
  <c r="G2052" i="4"/>
  <c r="J2052" i="4"/>
  <c r="H2052" i="4"/>
  <c r="F2052" i="4"/>
  <c r="E2052" i="4"/>
  <c r="AB2056" i="4"/>
  <c r="U2056" i="4"/>
  <c r="T2056" i="4"/>
  <c r="S2056" i="4"/>
  <c r="Q2056" i="4"/>
  <c r="R2056" i="4"/>
  <c r="O2056" i="4"/>
  <c r="P2056" i="4"/>
  <c r="N2056" i="4"/>
  <c r="L2056" i="4"/>
  <c r="M2056" i="4"/>
  <c r="K2056" i="4"/>
  <c r="I2056" i="4"/>
  <c r="G2056" i="4"/>
  <c r="J2056" i="4"/>
  <c r="H2056" i="4"/>
  <c r="F2056" i="4"/>
  <c r="E2056" i="4"/>
  <c r="AB2060" i="4"/>
  <c r="U2060" i="4"/>
  <c r="T2060" i="4"/>
  <c r="S2060" i="4"/>
  <c r="Q2060" i="4"/>
  <c r="R2060" i="4"/>
  <c r="O2060" i="4"/>
  <c r="P2060" i="4"/>
  <c r="N2060" i="4"/>
  <c r="L2060" i="4"/>
  <c r="M2060" i="4"/>
  <c r="K2060" i="4"/>
  <c r="I2060" i="4"/>
  <c r="G2060" i="4"/>
  <c r="J2060" i="4"/>
  <c r="H2060" i="4"/>
  <c r="F2060" i="4"/>
  <c r="E2060" i="4"/>
  <c r="AB2064" i="4"/>
  <c r="U2064" i="4"/>
  <c r="T2064" i="4"/>
  <c r="S2064" i="4"/>
  <c r="Q2064" i="4"/>
  <c r="R2064" i="4"/>
  <c r="O2064" i="4"/>
  <c r="P2064" i="4"/>
  <c r="N2064" i="4"/>
  <c r="L2064" i="4"/>
  <c r="M2064" i="4"/>
  <c r="K2064" i="4"/>
  <c r="I2064" i="4"/>
  <c r="G2064" i="4"/>
  <c r="J2064" i="4"/>
  <c r="H2064" i="4"/>
  <c r="F2064" i="4"/>
  <c r="E2064" i="4"/>
  <c r="AB2068" i="4"/>
  <c r="U2068" i="4"/>
  <c r="T2068" i="4"/>
  <c r="S2068" i="4"/>
  <c r="Q2068" i="4"/>
  <c r="R2068" i="4"/>
  <c r="O2068" i="4"/>
  <c r="P2068" i="4"/>
  <c r="N2068" i="4"/>
  <c r="L2068" i="4"/>
  <c r="M2068" i="4"/>
  <c r="K2068" i="4"/>
  <c r="I2068" i="4"/>
  <c r="G2068" i="4"/>
  <c r="J2068" i="4"/>
  <c r="H2068" i="4"/>
  <c r="F2068" i="4"/>
  <c r="E2068" i="4"/>
  <c r="AB2072" i="4"/>
  <c r="U2072" i="4"/>
  <c r="T2072" i="4"/>
  <c r="S2072" i="4"/>
  <c r="Q2072" i="4"/>
  <c r="R2072" i="4"/>
  <c r="O2072" i="4"/>
  <c r="P2072" i="4"/>
  <c r="N2072" i="4"/>
  <c r="L2072" i="4"/>
  <c r="M2072" i="4"/>
  <c r="K2072" i="4"/>
  <c r="I2072" i="4"/>
  <c r="G2072" i="4"/>
  <c r="J2072" i="4"/>
  <c r="H2072" i="4"/>
  <c r="F2072" i="4"/>
  <c r="E2072" i="4"/>
  <c r="AB2076" i="4"/>
  <c r="U2076" i="4"/>
  <c r="T2076" i="4"/>
  <c r="S2076" i="4"/>
  <c r="Q2076" i="4"/>
  <c r="R2076" i="4"/>
  <c r="O2076" i="4"/>
  <c r="P2076" i="4"/>
  <c r="N2076" i="4"/>
  <c r="L2076" i="4"/>
  <c r="M2076" i="4"/>
  <c r="K2076" i="4"/>
  <c r="I2076" i="4"/>
  <c r="G2076" i="4"/>
  <c r="J2076" i="4"/>
  <c r="H2076" i="4"/>
  <c r="F2076" i="4"/>
  <c r="E2076" i="4"/>
  <c r="AB2080" i="4"/>
  <c r="U2080" i="4"/>
  <c r="T2080" i="4"/>
  <c r="S2080" i="4"/>
  <c r="Q2080" i="4"/>
  <c r="R2080" i="4"/>
  <c r="O2080" i="4"/>
  <c r="P2080" i="4"/>
  <c r="N2080" i="4"/>
  <c r="L2080" i="4"/>
  <c r="M2080" i="4"/>
  <c r="K2080" i="4"/>
  <c r="I2080" i="4"/>
  <c r="G2080" i="4"/>
  <c r="J2080" i="4"/>
  <c r="H2080" i="4"/>
  <c r="F2080" i="4"/>
  <c r="E2080" i="4"/>
  <c r="AB2086" i="4"/>
  <c r="U2086" i="4"/>
  <c r="T2086" i="4"/>
  <c r="S2086" i="4"/>
  <c r="Q2086" i="4"/>
  <c r="R2086" i="4"/>
  <c r="P2086" i="4"/>
  <c r="N2086" i="4"/>
  <c r="L2086" i="4"/>
  <c r="O2086" i="4"/>
  <c r="I2086" i="4"/>
  <c r="M2086" i="4"/>
  <c r="K2086" i="4"/>
  <c r="E2086" i="4"/>
  <c r="G2086" i="4"/>
  <c r="J2086" i="4"/>
  <c r="H2086" i="4"/>
  <c r="F2086" i="4"/>
  <c r="AB2090" i="4"/>
  <c r="U2090" i="4"/>
  <c r="T2090" i="4"/>
  <c r="S2090" i="4"/>
  <c r="Q2090" i="4"/>
  <c r="R2090" i="4"/>
  <c r="P2090" i="4"/>
  <c r="N2090" i="4"/>
  <c r="L2090" i="4"/>
  <c r="O2090" i="4"/>
  <c r="I2090" i="4"/>
  <c r="M2090" i="4"/>
  <c r="K2090" i="4"/>
  <c r="E2090" i="4"/>
  <c r="G2090" i="4"/>
  <c r="J2090" i="4"/>
  <c r="H2090" i="4"/>
  <c r="F2090" i="4"/>
  <c r="AB2094" i="4"/>
  <c r="U2094" i="4"/>
  <c r="T2094" i="4"/>
  <c r="S2094" i="4"/>
  <c r="Q2094" i="4"/>
  <c r="R2094" i="4"/>
  <c r="P2094" i="4"/>
  <c r="N2094" i="4"/>
  <c r="L2094" i="4"/>
  <c r="O2094" i="4"/>
  <c r="I2094" i="4"/>
  <c r="M2094" i="4"/>
  <c r="K2094" i="4"/>
  <c r="E2094" i="4"/>
  <c r="G2094" i="4"/>
  <c r="J2094" i="4"/>
  <c r="H2094" i="4"/>
  <c r="F2094" i="4"/>
  <c r="AB2098" i="4"/>
  <c r="U2098" i="4"/>
  <c r="T2098" i="4"/>
  <c r="S2098" i="4"/>
  <c r="Q2098" i="4"/>
  <c r="R2098" i="4"/>
  <c r="P2098" i="4"/>
  <c r="N2098" i="4"/>
  <c r="L2098" i="4"/>
  <c r="O2098" i="4"/>
  <c r="I2098" i="4"/>
  <c r="M2098" i="4"/>
  <c r="K2098" i="4"/>
  <c r="E2098" i="4"/>
  <c r="G2098" i="4"/>
  <c r="J2098" i="4"/>
  <c r="H2098" i="4"/>
  <c r="F2098" i="4"/>
  <c r="AB2102" i="4"/>
  <c r="U2102" i="4"/>
  <c r="T2102" i="4"/>
  <c r="S2102" i="4"/>
  <c r="Q2102" i="4"/>
  <c r="R2102" i="4"/>
  <c r="P2102" i="4"/>
  <c r="N2102" i="4"/>
  <c r="L2102" i="4"/>
  <c r="O2102" i="4"/>
  <c r="I2102" i="4"/>
  <c r="M2102" i="4"/>
  <c r="K2102" i="4"/>
  <c r="E2102" i="4"/>
  <c r="G2102" i="4"/>
  <c r="J2102" i="4"/>
  <c r="H2102" i="4"/>
  <c r="F2102" i="4"/>
  <c r="AB2106" i="4"/>
  <c r="U2106" i="4"/>
  <c r="T2106" i="4"/>
  <c r="S2106" i="4"/>
  <c r="Q2106" i="4"/>
  <c r="R2106" i="4"/>
  <c r="P2106" i="4"/>
  <c r="N2106" i="4"/>
  <c r="L2106" i="4"/>
  <c r="O2106" i="4"/>
  <c r="I2106" i="4"/>
  <c r="M2106" i="4"/>
  <c r="K2106" i="4"/>
  <c r="E2106" i="4"/>
  <c r="G2106" i="4"/>
  <c r="J2106" i="4"/>
  <c r="H2106" i="4"/>
  <c r="F2106" i="4"/>
  <c r="AB2110" i="4"/>
  <c r="U2110" i="4"/>
  <c r="T2110" i="4"/>
  <c r="S2110" i="4"/>
  <c r="Q2110" i="4"/>
  <c r="R2110" i="4"/>
  <c r="P2110" i="4"/>
  <c r="N2110" i="4"/>
  <c r="L2110" i="4"/>
  <c r="O2110" i="4"/>
  <c r="I2110" i="4"/>
  <c r="M2110" i="4"/>
  <c r="K2110" i="4"/>
  <c r="E2110" i="4"/>
  <c r="G2110" i="4"/>
  <c r="J2110" i="4"/>
  <c r="H2110" i="4"/>
  <c r="F2110" i="4"/>
  <c r="AB2114" i="4"/>
  <c r="U2114" i="4"/>
  <c r="T2114" i="4"/>
  <c r="S2114" i="4"/>
  <c r="Q2114" i="4"/>
  <c r="R2114" i="4"/>
  <c r="P2114" i="4"/>
  <c r="N2114" i="4"/>
  <c r="L2114" i="4"/>
  <c r="O2114" i="4"/>
  <c r="I2114" i="4"/>
  <c r="M2114" i="4"/>
  <c r="K2114" i="4"/>
  <c r="E2114" i="4"/>
  <c r="G2114" i="4"/>
  <c r="J2114" i="4"/>
  <c r="H2114" i="4"/>
  <c r="F2114" i="4"/>
  <c r="AB2116" i="4"/>
  <c r="U2116" i="4"/>
  <c r="T2116" i="4"/>
  <c r="S2116" i="4"/>
  <c r="Q2116" i="4"/>
  <c r="R2116" i="4"/>
  <c r="O2116" i="4"/>
  <c r="P2116" i="4"/>
  <c r="N2116" i="4"/>
  <c r="L2116" i="4"/>
  <c r="M2116" i="4"/>
  <c r="K2116" i="4"/>
  <c r="I2116" i="4"/>
  <c r="G2116" i="4"/>
  <c r="J2116" i="4"/>
  <c r="H2116" i="4"/>
  <c r="F2116" i="4"/>
  <c r="E2116" i="4"/>
  <c r="AB2120" i="4"/>
  <c r="U2120" i="4"/>
  <c r="T2120" i="4"/>
  <c r="S2120" i="4"/>
  <c r="Q2120" i="4"/>
  <c r="R2120" i="4"/>
  <c r="O2120" i="4"/>
  <c r="P2120" i="4"/>
  <c r="N2120" i="4"/>
  <c r="L2120" i="4"/>
  <c r="M2120" i="4"/>
  <c r="K2120" i="4"/>
  <c r="I2120" i="4"/>
  <c r="G2120" i="4"/>
  <c r="J2120" i="4"/>
  <c r="H2120" i="4"/>
  <c r="F2120" i="4"/>
  <c r="E2120" i="4"/>
  <c r="AB2124" i="4"/>
  <c r="U2124" i="4"/>
  <c r="T2124" i="4"/>
  <c r="S2124" i="4"/>
  <c r="Q2124" i="4"/>
  <c r="R2124" i="4"/>
  <c r="O2124" i="4"/>
  <c r="P2124" i="4"/>
  <c r="N2124" i="4"/>
  <c r="L2124" i="4"/>
  <c r="M2124" i="4"/>
  <c r="K2124" i="4"/>
  <c r="I2124" i="4"/>
  <c r="G2124" i="4"/>
  <c r="J2124" i="4"/>
  <c r="H2124" i="4"/>
  <c r="F2124" i="4"/>
  <c r="E2124" i="4"/>
  <c r="AB2128" i="4"/>
  <c r="U2128" i="4"/>
  <c r="T2128" i="4"/>
  <c r="S2128" i="4"/>
  <c r="Q2128" i="4"/>
  <c r="R2128" i="4"/>
  <c r="O2128" i="4"/>
  <c r="P2128" i="4"/>
  <c r="N2128" i="4"/>
  <c r="L2128" i="4"/>
  <c r="M2128" i="4"/>
  <c r="K2128" i="4"/>
  <c r="I2128" i="4"/>
  <c r="G2128" i="4"/>
  <c r="J2128" i="4"/>
  <c r="H2128" i="4"/>
  <c r="F2128" i="4"/>
  <c r="E2128" i="4"/>
  <c r="AB2132" i="4"/>
  <c r="U2132" i="4"/>
  <c r="T2132" i="4"/>
  <c r="S2132" i="4"/>
  <c r="Q2132" i="4"/>
  <c r="R2132" i="4"/>
  <c r="O2132" i="4"/>
  <c r="P2132" i="4"/>
  <c r="N2132" i="4"/>
  <c r="L2132" i="4"/>
  <c r="M2132" i="4"/>
  <c r="K2132" i="4"/>
  <c r="I2132" i="4"/>
  <c r="G2132" i="4"/>
  <c r="J2132" i="4"/>
  <c r="H2132" i="4"/>
  <c r="F2132" i="4"/>
  <c r="E2132" i="4"/>
  <c r="AB2136" i="4"/>
  <c r="U2136" i="4"/>
  <c r="T2136" i="4"/>
  <c r="S2136" i="4"/>
  <c r="Q2136" i="4"/>
  <c r="R2136" i="4"/>
  <c r="O2136" i="4"/>
  <c r="P2136" i="4"/>
  <c r="N2136" i="4"/>
  <c r="L2136" i="4"/>
  <c r="M2136" i="4"/>
  <c r="K2136" i="4"/>
  <c r="I2136" i="4"/>
  <c r="G2136" i="4"/>
  <c r="J2136" i="4"/>
  <c r="H2136" i="4"/>
  <c r="F2136" i="4"/>
  <c r="E2136" i="4"/>
  <c r="AB2140" i="4"/>
  <c r="U2140" i="4"/>
  <c r="T2140" i="4"/>
  <c r="S2140" i="4"/>
  <c r="Q2140" i="4"/>
  <c r="R2140" i="4"/>
  <c r="O2140" i="4"/>
  <c r="P2140" i="4"/>
  <c r="N2140" i="4"/>
  <c r="L2140" i="4"/>
  <c r="M2140" i="4"/>
  <c r="K2140" i="4"/>
  <c r="I2140" i="4"/>
  <c r="G2140" i="4"/>
  <c r="J2140" i="4"/>
  <c r="H2140" i="4"/>
  <c r="F2140" i="4"/>
  <c r="E2140" i="4"/>
  <c r="AB2144" i="4"/>
  <c r="U2144" i="4"/>
  <c r="T2144" i="4"/>
  <c r="S2144" i="4"/>
  <c r="Q2144" i="4"/>
  <c r="R2144" i="4"/>
  <c r="O2144" i="4"/>
  <c r="P2144" i="4"/>
  <c r="N2144" i="4"/>
  <c r="L2144" i="4"/>
  <c r="M2144" i="4"/>
  <c r="K2144" i="4"/>
  <c r="I2144" i="4"/>
  <c r="G2144" i="4"/>
  <c r="J2144" i="4"/>
  <c r="H2144" i="4"/>
  <c r="F2144" i="4"/>
  <c r="E2144" i="4"/>
  <c r="AB2148" i="4"/>
  <c r="U2148" i="4"/>
  <c r="T2148" i="4"/>
  <c r="S2148" i="4"/>
  <c r="Q2148" i="4"/>
  <c r="R2148" i="4"/>
  <c r="O2148" i="4"/>
  <c r="P2148" i="4"/>
  <c r="N2148" i="4"/>
  <c r="L2148" i="4"/>
  <c r="M2148" i="4"/>
  <c r="K2148" i="4"/>
  <c r="I2148" i="4"/>
  <c r="G2148" i="4"/>
  <c r="J2148" i="4"/>
  <c r="H2148" i="4"/>
  <c r="F2148" i="4"/>
  <c r="E2148" i="4"/>
  <c r="AB2152" i="4"/>
  <c r="U2152" i="4"/>
  <c r="T2152" i="4"/>
  <c r="S2152" i="4"/>
  <c r="Q2152" i="4"/>
  <c r="R2152" i="4"/>
  <c r="O2152" i="4"/>
  <c r="P2152" i="4"/>
  <c r="N2152" i="4"/>
  <c r="L2152" i="4"/>
  <c r="M2152" i="4"/>
  <c r="K2152" i="4"/>
  <c r="I2152" i="4"/>
  <c r="G2152" i="4"/>
  <c r="J2152" i="4"/>
  <c r="H2152" i="4"/>
  <c r="F2152" i="4"/>
  <c r="E2152" i="4"/>
  <c r="AB2156" i="4"/>
  <c r="U2156" i="4"/>
  <c r="T2156" i="4"/>
  <c r="S2156" i="4"/>
  <c r="Q2156" i="4"/>
  <c r="R2156" i="4"/>
  <c r="O2156" i="4"/>
  <c r="P2156" i="4"/>
  <c r="N2156" i="4"/>
  <c r="L2156" i="4"/>
  <c r="M2156" i="4"/>
  <c r="K2156" i="4"/>
  <c r="I2156" i="4"/>
  <c r="G2156" i="4"/>
  <c r="J2156" i="4"/>
  <c r="H2156" i="4"/>
  <c r="F2156" i="4"/>
  <c r="E2156" i="4"/>
  <c r="AB2162" i="4"/>
  <c r="U2162" i="4"/>
  <c r="T2162" i="4"/>
  <c r="S2162" i="4"/>
  <c r="Q2162" i="4"/>
  <c r="R2162" i="4"/>
  <c r="P2162" i="4"/>
  <c r="N2162" i="4"/>
  <c r="L2162" i="4"/>
  <c r="O2162" i="4"/>
  <c r="I2162" i="4"/>
  <c r="M2162" i="4"/>
  <c r="K2162" i="4"/>
  <c r="E2162" i="4"/>
  <c r="G2162" i="4"/>
  <c r="J2162" i="4"/>
  <c r="H2162" i="4"/>
  <c r="F2162" i="4"/>
  <c r="AB2166" i="4"/>
  <c r="U2166" i="4"/>
  <c r="T2166" i="4"/>
  <c r="S2166" i="4"/>
  <c r="Q2166" i="4"/>
  <c r="R2166" i="4"/>
  <c r="P2166" i="4"/>
  <c r="N2166" i="4"/>
  <c r="L2166" i="4"/>
  <c r="O2166" i="4"/>
  <c r="I2166" i="4"/>
  <c r="M2166" i="4"/>
  <c r="K2166" i="4"/>
  <c r="E2166" i="4"/>
  <c r="G2166" i="4"/>
  <c r="J2166" i="4"/>
  <c r="H2166" i="4"/>
  <c r="F2166" i="4"/>
  <c r="AB2170" i="4"/>
  <c r="U2170" i="4"/>
  <c r="T2170" i="4"/>
  <c r="S2170" i="4"/>
  <c r="Q2170" i="4"/>
  <c r="R2170" i="4"/>
  <c r="P2170" i="4"/>
  <c r="N2170" i="4"/>
  <c r="L2170" i="4"/>
  <c r="O2170" i="4"/>
  <c r="I2170" i="4"/>
  <c r="M2170" i="4"/>
  <c r="K2170" i="4"/>
  <c r="E2170" i="4"/>
  <c r="G2170" i="4"/>
  <c r="J2170" i="4"/>
  <c r="H2170" i="4"/>
  <c r="F2170" i="4"/>
  <c r="AB2174" i="4"/>
  <c r="U2174" i="4"/>
  <c r="T2174" i="4"/>
  <c r="S2174" i="4"/>
  <c r="Q2174" i="4"/>
  <c r="R2174" i="4"/>
  <c r="P2174" i="4"/>
  <c r="N2174" i="4"/>
  <c r="L2174" i="4"/>
  <c r="O2174" i="4"/>
  <c r="I2174" i="4"/>
  <c r="M2174" i="4"/>
  <c r="K2174" i="4"/>
  <c r="E2174" i="4"/>
  <c r="G2174" i="4"/>
  <c r="J2174" i="4"/>
  <c r="H2174" i="4"/>
  <c r="F2174" i="4"/>
  <c r="AB2178" i="4"/>
  <c r="U2178" i="4"/>
  <c r="T2178" i="4"/>
  <c r="S2178" i="4"/>
  <c r="Q2178" i="4"/>
  <c r="R2178" i="4"/>
  <c r="P2178" i="4"/>
  <c r="N2178" i="4"/>
  <c r="L2178" i="4"/>
  <c r="O2178" i="4"/>
  <c r="I2178" i="4"/>
  <c r="M2178" i="4"/>
  <c r="K2178" i="4"/>
  <c r="E2178" i="4"/>
  <c r="G2178" i="4"/>
  <c r="J2178" i="4"/>
  <c r="H2178" i="4"/>
  <c r="F2178" i="4"/>
  <c r="AB2182" i="4"/>
  <c r="U2182" i="4"/>
  <c r="T2182" i="4"/>
  <c r="S2182" i="4"/>
  <c r="Q2182" i="4"/>
  <c r="R2182" i="4"/>
  <c r="P2182" i="4"/>
  <c r="N2182" i="4"/>
  <c r="L2182" i="4"/>
  <c r="O2182" i="4"/>
  <c r="I2182" i="4"/>
  <c r="M2182" i="4"/>
  <c r="K2182" i="4"/>
  <c r="E2182" i="4"/>
  <c r="G2182" i="4"/>
  <c r="J2182" i="4"/>
  <c r="H2182" i="4"/>
  <c r="F2182" i="4"/>
  <c r="AB2186" i="4"/>
  <c r="U2186" i="4"/>
  <c r="T2186" i="4"/>
  <c r="S2186" i="4"/>
  <c r="Q2186" i="4"/>
  <c r="R2186" i="4"/>
  <c r="P2186" i="4"/>
  <c r="N2186" i="4"/>
  <c r="L2186" i="4"/>
  <c r="O2186" i="4"/>
  <c r="I2186" i="4"/>
  <c r="M2186" i="4"/>
  <c r="K2186" i="4"/>
  <c r="E2186" i="4"/>
  <c r="G2186" i="4"/>
  <c r="J2186" i="4"/>
  <c r="H2186" i="4"/>
  <c r="F2186" i="4"/>
  <c r="AB2188" i="4"/>
  <c r="U2188" i="4"/>
  <c r="T2188" i="4"/>
  <c r="S2188" i="4"/>
  <c r="Q2188" i="4"/>
  <c r="R2188" i="4"/>
  <c r="O2188" i="4"/>
  <c r="P2188" i="4"/>
  <c r="N2188" i="4"/>
  <c r="L2188" i="4"/>
  <c r="M2188" i="4"/>
  <c r="K2188" i="4"/>
  <c r="I2188" i="4"/>
  <c r="G2188" i="4"/>
  <c r="J2188" i="4"/>
  <c r="H2188" i="4"/>
  <c r="F2188" i="4"/>
  <c r="E2188" i="4"/>
  <c r="AB2190" i="4"/>
  <c r="U2190" i="4"/>
  <c r="T2190" i="4"/>
  <c r="S2190" i="4"/>
  <c r="Q2190" i="4"/>
  <c r="R2190" i="4"/>
  <c r="P2190" i="4"/>
  <c r="N2190" i="4"/>
  <c r="L2190" i="4"/>
  <c r="O2190" i="4"/>
  <c r="I2190" i="4"/>
  <c r="M2190" i="4"/>
  <c r="K2190" i="4"/>
  <c r="E2190" i="4"/>
  <c r="G2190" i="4"/>
  <c r="J2190" i="4"/>
  <c r="H2190" i="4"/>
  <c r="F2190" i="4"/>
  <c r="AB2192" i="4"/>
  <c r="U2192" i="4"/>
  <c r="T2192" i="4"/>
  <c r="S2192" i="4"/>
  <c r="Q2192" i="4"/>
  <c r="R2192" i="4"/>
  <c r="O2192" i="4"/>
  <c r="P2192" i="4"/>
  <c r="N2192" i="4"/>
  <c r="L2192" i="4"/>
  <c r="M2192" i="4"/>
  <c r="K2192" i="4"/>
  <c r="I2192" i="4"/>
  <c r="G2192" i="4"/>
  <c r="J2192" i="4"/>
  <c r="H2192" i="4"/>
  <c r="F2192" i="4"/>
  <c r="E2192" i="4"/>
  <c r="AB2196" i="4"/>
  <c r="U2196" i="4"/>
  <c r="T2196" i="4"/>
  <c r="S2196" i="4"/>
  <c r="Q2196" i="4"/>
  <c r="R2196" i="4"/>
  <c r="O2196" i="4"/>
  <c r="P2196" i="4"/>
  <c r="N2196" i="4"/>
  <c r="L2196" i="4"/>
  <c r="M2196" i="4"/>
  <c r="K2196" i="4"/>
  <c r="I2196" i="4"/>
  <c r="G2196" i="4"/>
  <c r="J2196" i="4"/>
  <c r="H2196" i="4"/>
  <c r="F2196" i="4"/>
  <c r="E2196" i="4"/>
  <c r="AB2200" i="4"/>
  <c r="U2200" i="4"/>
  <c r="T2200" i="4"/>
  <c r="S2200" i="4"/>
  <c r="Q2200" i="4"/>
  <c r="R2200" i="4"/>
  <c r="O2200" i="4"/>
  <c r="P2200" i="4"/>
  <c r="N2200" i="4"/>
  <c r="L2200" i="4"/>
  <c r="M2200" i="4"/>
  <c r="K2200" i="4"/>
  <c r="I2200" i="4"/>
  <c r="G2200" i="4"/>
  <c r="J2200" i="4"/>
  <c r="H2200" i="4"/>
  <c r="F2200" i="4"/>
  <c r="E2200" i="4"/>
  <c r="AB2204" i="4"/>
  <c r="U2204" i="4"/>
  <c r="T2204" i="4"/>
  <c r="S2204" i="4"/>
  <c r="Q2204" i="4"/>
  <c r="R2204" i="4"/>
  <c r="O2204" i="4"/>
  <c r="P2204" i="4"/>
  <c r="N2204" i="4"/>
  <c r="L2204" i="4"/>
  <c r="M2204" i="4"/>
  <c r="K2204" i="4"/>
  <c r="I2204" i="4"/>
  <c r="G2204" i="4"/>
  <c r="J2204" i="4"/>
  <c r="H2204" i="4"/>
  <c r="F2204" i="4"/>
  <c r="E2204" i="4"/>
  <c r="AB2208" i="4"/>
  <c r="U2208" i="4"/>
  <c r="T2208" i="4"/>
  <c r="S2208" i="4"/>
  <c r="Q2208" i="4"/>
  <c r="R2208" i="4"/>
  <c r="O2208" i="4"/>
  <c r="P2208" i="4"/>
  <c r="N2208" i="4"/>
  <c r="L2208" i="4"/>
  <c r="M2208" i="4"/>
  <c r="K2208" i="4"/>
  <c r="I2208" i="4"/>
  <c r="G2208" i="4"/>
  <c r="J2208" i="4"/>
  <c r="H2208" i="4"/>
  <c r="F2208" i="4"/>
  <c r="E2208" i="4"/>
  <c r="AB2212" i="4"/>
  <c r="U2212" i="4"/>
  <c r="T2212" i="4"/>
  <c r="S2212" i="4"/>
  <c r="Q2212" i="4"/>
  <c r="R2212" i="4"/>
  <c r="O2212" i="4"/>
  <c r="P2212" i="4"/>
  <c r="N2212" i="4"/>
  <c r="L2212" i="4"/>
  <c r="M2212" i="4"/>
  <c r="K2212" i="4"/>
  <c r="I2212" i="4"/>
  <c r="G2212" i="4"/>
  <c r="J2212" i="4"/>
  <c r="H2212" i="4"/>
  <c r="F2212" i="4"/>
  <c r="E2212" i="4"/>
  <c r="AB2216" i="4"/>
  <c r="U2216" i="4"/>
  <c r="T2216" i="4"/>
  <c r="S2216" i="4"/>
  <c r="Q2216" i="4"/>
  <c r="R2216" i="4"/>
  <c r="O2216" i="4"/>
  <c r="P2216" i="4"/>
  <c r="N2216" i="4"/>
  <c r="L2216" i="4"/>
  <c r="M2216" i="4"/>
  <c r="K2216" i="4"/>
  <c r="I2216" i="4"/>
  <c r="G2216" i="4"/>
  <c r="J2216" i="4"/>
  <c r="H2216" i="4"/>
  <c r="F2216" i="4"/>
  <c r="E2216" i="4"/>
  <c r="AB2220" i="4"/>
  <c r="U2220" i="4"/>
  <c r="T2220" i="4"/>
  <c r="S2220" i="4"/>
  <c r="Q2220" i="4"/>
  <c r="R2220" i="4"/>
  <c r="O2220" i="4"/>
  <c r="P2220" i="4"/>
  <c r="N2220" i="4"/>
  <c r="L2220" i="4"/>
  <c r="M2220" i="4"/>
  <c r="K2220" i="4"/>
  <c r="I2220" i="4"/>
  <c r="G2220" i="4"/>
  <c r="J2220" i="4"/>
  <c r="H2220" i="4"/>
  <c r="F2220" i="4"/>
  <c r="E2220" i="4"/>
  <c r="AB2224" i="4"/>
  <c r="U2224" i="4"/>
  <c r="T2224" i="4"/>
  <c r="S2224" i="4"/>
  <c r="Q2224" i="4"/>
  <c r="R2224" i="4"/>
  <c r="O2224" i="4"/>
  <c r="P2224" i="4"/>
  <c r="N2224" i="4"/>
  <c r="L2224" i="4"/>
  <c r="M2224" i="4"/>
  <c r="K2224" i="4"/>
  <c r="I2224" i="4"/>
  <c r="G2224" i="4"/>
  <c r="J2224" i="4"/>
  <c r="H2224" i="4"/>
  <c r="F2224" i="4"/>
  <c r="E2224" i="4"/>
  <c r="AB2228" i="4"/>
  <c r="U2228" i="4"/>
  <c r="T2228" i="4"/>
  <c r="S2228" i="4"/>
  <c r="Q2228" i="4"/>
  <c r="R2228" i="4"/>
  <c r="O2228" i="4"/>
  <c r="P2228" i="4"/>
  <c r="N2228" i="4"/>
  <c r="L2228" i="4"/>
  <c r="M2228" i="4"/>
  <c r="K2228" i="4"/>
  <c r="I2228" i="4"/>
  <c r="G2228" i="4"/>
  <c r="J2228" i="4"/>
  <c r="H2228" i="4"/>
  <c r="F2228" i="4"/>
  <c r="E2228" i="4"/>
  <c r="AB2232" i="4"/>
  <c r="U2232" i="4"/>
  <c r="T2232" i="4"/>
  <c r="S2232" i="4"/>
  <c r="Q2232" i="4"/>
  <c r="R2232" i="4"/>
  <c r="O2232" i="4"/>
  <c r="P2232" i="4"/>
  <c r="N2232" i="4"/>
  <c r="L2232" i="4"/>
  <c r="M2232" i="4"/>
  <c r="K2232" i="4"/>
  <c r="I2232" i="4"/>
  <c r="G2232" i="4"/>
  <c r="J2232" i="4"/>
  <c r="H2232" i="4"/>
  <c r="F2232" i="4"/>
  <c r="E2232" i="4"/>
  <c r="AB2236" i="4"/>
  <c r="U2236" i="4"/>
  <c r="T2236" i="4"/>
  <c r="S2236" i="4"/>
  <c r="Q2236" i="4"/>
  <c r="R2236" i="4"/>
  <c r="O2236" i="4"/>
  <c r="P2236" i="4"/>
  <c r="N2236" i="4"/>
  <c r="L2236" i="4"/>
  <c r="M2236" i="4"/>
  <c r="K2236" i="4"/>
  <c r="I2236" i="4"/>
  <c r="G2236" i="4"/>
  <c r="J2236" i="4"/>
  <c r="H2236" i="4"/>
  <c r="F2236" i="4"/>
  <c r="E2236" i="4"/>
  <c r="AB2240" i="4"/>
  <c r="U2240" i="4"/>
  <c r="T2240" i="4"/>
  <c r="S2240" i="4"/>
  <c r="Q2240" i="4"/>
  <c r="R2240" i="4"/>
  <c r="O2240" i="4"/>
  <c r="P2240" i="4"/>
  <c r="N2240" i="4"/>
  <c r="L2240" i="4"/>
  <c r="M2240" i="4"/>
  <c r="K2240" i="4"/>
  <c r="I2240" i="4"/>
  <c r="G2240" i="4"/>
  <c r="J2240" i="4"/>
  <c r="H2240" i="4"/>
  <c r="F2240" i="4"/>
  <c r="E2240" i="4"/>
  <c r="AB2244" i="4"/>
  <c r="U2244" i="4"/>
  <c r="T2244" i="4"/>
  <c r="S2244" i="4"/>
  <c r="Q2244" i="4"/>
  <c r="R2244" i="4"/>
  <c r="O2244" i="4"/>
  <c r="P2244" i="4"/>
  <c r="N2244" i="4"/>
  <c r="L2244" i="4"/>
  <c r="M2244" i="4"/>
  <c r="K2244" i="4"/>
  <c r="I2244" i="4"/>
  <c r="G2244" i="4"/>
  <c r="J2244" i="4"/>
  <c r="H2244" i="4"/>
  <c r="F2244" i="4"/>
  <c r="E2244" i="4"/>
  <c r="AB2248" i="4"/>
  <c r="U2248" i="4"/>
  <c r="T2248" i="4"/>
  <c r="S2248" i="4"/>
  <c r="Q2248" i="4"/>
  <c r="R2248" i="4"/>
  <c r="O2248" i="4"/>
  <c r="P2248" i="4"/>
  <c r="N2248" i="4"/>
  <c r="L2248" i="4"/>
  <c r="M2248" i="4"/>
  <c r="K2248" i="4"/>
  <c r="I2248" i="4"/>
  <c r="G2248" i="4"/>
  <c r="J2248" i="4"/>
  <c r="H2248" i="4"/>
  <c r="F2248" i="4"/>
  <c r="E2248" i="4"/>
  <c r="AB2252" i="4"/>
  <c r="U2252" i="4"/>
  <c r="T2252" i="4"/>
  <c r="S2252" i="4"/>
  <c r="Q2252" i="4"/>
  <c r="R2252" i="4"/>
  <c r="O2252" i="4"/>
  <c r="P2252" i="4"/>
  <c r="N2252" i="4"/>
  <c r="L2252" i="4"/>
  <c r="M2252" i="4"/>
  <c r="K2252" i="4"/>
  <c r="I2252" i="4"/>
  <c r="G2252" i="4"/>
  <c r="J2252" i="4"/>
  <c r="H2252" i="4"/>
  <c r="F2252" i="4"/>
  <c r="E2252" i="4"/>
  <c r="AB2256" i="4"/>
  <c r="U2256" i="4"/>
  <c r="T2256" i="4"/>
  <c r="S2256" i="4"/>
  <c r="Q2256" i="4"/>
  <c r="R2256" i="4"/>
  <c r="O2256" i="4"/>
  <c r="P2256" i="4"/>
  <c r="N2256" i="4"/>
  <c r="L2256" i="4"/>
  <c r="M2256" i="4"/>
  <c r="K2256" i="4"/>
  <c r="I2256" i="4"/>
  <c r="G2256" i="4"/>
  <c r="J2256" i="4"/>
  <c r="H2256" i="4"/>
  <c r="F2256" i="4"/>
  <c r="E2256" i="4"/>
  <c r="AB2260" i="4"/>
  <c r="U2260" i="4"/>
  <c r="T2260" i="4"/>
  <c r="S2260" i="4"/>
  <c r="Q2260" i="4"/>
  <c r="R2260" i="4"/>
  <c r="O2260" i="4"/>
  <c r="P2260" i="4"/>
  <c r="N2260" i="4"/>
  <c r="L2260" i="4"/>
  <c r="M2260" i="4"/>
  <c r="K2260" i="4"/>
  <c r="I2260" i="4"/>
  <c r="G2260" i="4"/>
  <c r="J2260" i="4"/>
  <c r="H2260" i="4"/>
  <c r="F2260" i="4"/>
  <c r="E2260" i="4"/>
  <c r="AB2264" i="4"/>
  <c r="U2264" i="4"/>
  <c r="T2264" i="4"/>
  <c r="S2264" i="4"/>
  <c r="Q2264" i="4"/>
  <c r="R2264" i="4"/>
  <c r="O2264" i="4"/>
  <c r="P2264" i="4"/>
  <c r="N2264" i="4"/>
  <c r="L2264" i="4"/>
  <c r="M2264" i="4"/>
  <c r="K2264" i="4"/>
  <c r="I2264" i="4"/>
  <c r="G2264" i="4"/>
  <c r="J2264" i="4"/>
  <c r="H2264" i="4"/>
  <c r="F2264" i="4"/>
  <c r="E2264" i="4"/>
  <c r="AB2268" i="4"/>
  <c r="U2268" i="4"/>
  <c r="T2268" i="4"/>
  <c r="S2268" i="4"/>
  <c r="Q2268" i="4"/>
  <c r="R2268" i="4"/>
  <c r="O2268" i="4"/>
  <c r="P2268" i="4"/>
  <c r="N2268" i="4"/>
  <c r="L2268" i="4"/>
  <c r="M2268" i="4"/>
  <c r="K2268" i="4"/>
  <c r="I2268" i="4"/>
  <c r="G2268" i="4"/>
  <c r="J2268" i="4"/>
  <c r="H2268" i="4"/>
  <c r="F2268" i="4"/>
  <c r="E2268" i="4"/>
  <c r="AB2272" i="4"/>
  <c r="U2272" i="4"/>
  <c r="T2272" i="4"/>
  <c r="S2272" i="4"/>
  <c r="Q2272" i="4"/>
  <c r="R2272" i="4"/>
  <c r="O2272" i="4"/>
  <c r="P2272" i="4"/>
  <c r="N2272" i="4"/>
  <c r="L2272" i="4"/>
  <c r="M2272" i="4"/>
  <c r="K2272" i="4"/>
  <c r="I2272" i="4"/>
  <c r="G2272" i="4"/>
  <c r="J2272" i="4"/>
  <c r="H2272" i="4"/>
  <c r="F2272" i="4"/>
  <c r="E2272" i="4"/>
  <c r="AB2276" i="4"/>
  <c r="U2276" i="4"/>
  <c r="T2276" i="4"/>
  <c r="S2276" i="4"/>
  <c r="Q2276" i="4"/>
  <c r="R2276" i="4"/>
  <c r="O2276" i="4"/>
  <c r="P2276" i="4"/>
  <c r="N2276" i="4"/>
  <c r="L2276" i="4"/>
  <c r="M2276" i="4"/>
  <c r="K2276" i="4"/>
  <c r="I2276" i="4"/>
  <c r="G2276" i="4"/>
  <c r="J2276" i="4"/>
  <c r="H2276" i="4"/>
  <c r="F2276" i="4"/>
  <c r="E2276" i="4"/>
  <c r="AB2280" i="4"/>
  <c r="U2280" i="4"/>
  <c r="T2280" i="4"/>
  <c r="S2280" i="4"/>
  <c r="Q2280" i="4"/>
  <c r="R2280" i="4"/>
  <c r="O2280" i="4"/>
  <c r="P2280" i="4"/>
  <c r="N2280" i="4"/>
  <c r="L2280" i="4"/>
  <c r="M2280" i="4"/>
  <c r="K2280" i="4"/>
  <c r="I2280" i="4"/>
  <c r="G2280" i="4"/>
  <c r="J2280" i="4"/>
  <c r="H2280" i="4"/>
  <c r="F2280" i="4"/>
  <c r="E2280" i="4"/>
  <c r="AB2284" i="4"/>
  <c r="U2284" i="4"/>
  <c r="T2284" i="4"/>
  <c r="S2284" i="4"/>
  <c r="Q2284" i="4"/>
  <c r="R2284" i="4"/>
  <c r="O2284" i="4"/>
  <c r="P2284" i="4"/>
  <c r="N2284" i="4"/>
  <c r="L2284" i="4"/>
  <c r="M2284" i="4"/>
  <c r="K2284" i="4"/>
  <c r="I2284" i="4"/>
  <c r="G2284" i="4"/>
  <c r="J2284" i="4"/>
  <c r="H2284" i="4"/>
  <c r="F2284" i="4"/>
  <c r="E2284" i="4"/>
  <c r="AB2288" i="4"/>
  <c r="U2288" i="4"/>
  <c r="T2288" i="4"/>
  <c r="S2288" i="4"/>
  <c r="Q2288" i="4"/>
  <c r="R2288" i="4"/>
  <c r="O2288" i="4"/>
  <c r="P2288" i="4"/>
  <c r="N2288" i="4"/>
  <c r="L2288" i="4"/>
  <c r="M2288" i="4"/>
  <c r="K2288" i="4"/>
  <c r="I2288" i="4"/>
  <c r="G2288" i="4"/>
  <c r="J2288" i="4"/>
  <c r="H2288" i="4"/>
  <c r="F2288" i="4"/>
  <c r="E2288" i="4"/>
  <c r="AB2292" i="4"/>
  <c r="U2292" i="4"/>
  <c r="T2292" i="4"/>
  <c r="S2292" i="4"/>
  <c r="Q2292" i="4"/>
  <c r="R2292" i="4"/>
  <c r="O2292" i="4"/>
  <c r="P2292" i="4"/>
  <c r="N2292" i="4"/>
  <c r="L2292" i="4"/>
  <c r="M2292" i="4"/>
  <c r="K2292" i="4"/>
  <c r="I2292" i="4"/>
  <c r="G2292" i="4"/>
  <c r="J2292" i="4"/>
  <c r="H2292" i="4"/>
  <c r="F2292" i="4"/>
  <c r="E2292" i="4"/>
  <c r="AB2296" i="4"/>
  <c r="U2296" i="4"/>
  <c r="T2296" i="4"/>
  <c r="S2296" i="4"/>
  <c r="Q2296" i="4"/>
  <c r="R2296" i="4"/>
  <c r="O2296" i="4"/>
  <c r="P2296" i="4"/>
  <c r="N2296" i="4"/>
  <c r="L2296" i="4"/>
  <c r="M2296" i="4"/>
  <c r="K2296" i="4"/>
  <c r="I2296" i="4"/>
  <c r="G2296" i="4"/>
  <c r="J2296" i="4"/>
  <c r="H2296" i="4"/>
  <c r="F2296" i="4"/>
  <c r="E2296" i="4"/>
  <c r="AB2300" i="4"/>
  <c r="U2300" i="4"/>
  <c r="T2300" i="4"/>
  <c r="S2300" i="4"/>
  <c r="Q2300" i="4"/>
  <c r="R2300" i="4"/>
  <c r="O2300" i="4"/>
  <c r="P2300" i="4"/>
  <c r="N2300" i="4"/>
  <c r="L2300" i="4"/>
  <c r="M2300" i="4"/>
  <c r="K2300" i="4"/>
  <c r="I2300" i="4"/>
  <c r="G2300" i="4"/>
  <c r="J2300" i="4"/>
  <c r="H2300" i="4"/>
  <c r="F2300" i="4"/>
  <c r="E2300" i="4"/>
  <c r="AB2304" i="4"/>
  <c r="U2304" i="4"/>
  <c r="T2304" i="4"/>
  <c r="S2304" i="4"/>
  <c r="Q2304" i="4"/>
  <c r="R2304" i="4"/>
  <c r="O2304" i="4"/>
  <c r="P2304" i="4"/>
  <c r="N2304" i="4"/>
  <c r="L2304" i="4"/>
  <c r="M2304" i="4"/>
  <c r="K2304" i="4"/>
  <c r="I2304" i="4"/>
  <c r="G2304" i="4"/>
  <c r="J2304" i="4"/>
  <c r="H2304" i="4"/>
  <c r="F2304" i="4"/>
  <c r="E2304" i="4"/>
  <c r="AB2308" i="4"/>
  <c r="U2308" i="4"/>
  <c r="T2308" i="4"/>
  <c r="S2308" i="4"/>
  <c r="Q2308" i="4"/>
  <c r="R2308" i="4"/>
  <c r="O2308" i="4"/>
  <c r="P2308" i="4"/>
  <c r="N2308" i="4"/>
  <c r="L2308" i="4"/>
  <c r="M2308" i="4"/>
  <c r="K2308" i="4"/>
  <c r="I2308" i="4"/>
  <c r="G2308" i="4"/>
  <c r="J2308" i="4"/>
  <c r="H2308" i="4"/>
  <c r="F2308" i="4"/>
  <c r="E2308" i="4"/>
  <c r="AB2312" i="4"/>
  <c r="U2312" i="4"/>
  <c r="T2312" i="4"/>
  <c r="S2312" i="4"/>
  <c r="Q2312" i="4"/>
  <c r="R2312" i="4"/>
  <c r="O2312" i="4"/>
  <c r="P2312" i="4"/>
  <c r="N2312" i="4"/>
  <c r="L2312" i="4"/>
  <c r="M2312" i="4"/>
  <c r="K2312" i="4"/>
  <c r="I2312" i="4"/>
  <c r="G2312" i="4"/>
  <c r="J2312" i="4"/>
  <c r="H2312" i="4"/>
  <c r="F2312" i="4"/>
  <c r="E2312" i="4"/>
  <c r="AB2316" i="4"/>
  <c r="U2316" i="4"/>
  <c r="T2316" i="4"/>
  <c r="S2316" i="4"/>
  <c r="Q2316" i="4"/>
  <c r="R2316" i="4"/>
  <c r="O2316" i="4"/>
  <c r="P2316" i="4"/>
  <c r="N2316" i="4"/>
  <c r="L2316" i="4"/>
  <c r="M2316" i="4"/>
  <c r="K2316" i="4"/>
  <c r="I2316" i="4"/>
  <c r="G2316" i="4"/>
  <c r="J2316" i="4"/>
  <c r="H2316" i="4"/>
  <c r="F2316" i="4"/>
  <c r="E2316" i="4"/>
  <c r="AB2320" i="4"/>
  <c r="U2320" i="4"/>
  <c r="T2320" i="4"/>
  <c r="S2320" i="4"/>
  <c r="Q2320" i="4"/>
  <c r="R2320" i="4"/>
  <c r="O2320" i="4"/>
  <c r="P2320" i="4"/>
  <c r="N2320" i="4"/>
  <c r="L2320" i="4"/>
  <c r="M2320" i="4"/>
  <c r="K2320" i="4"/>
  <c r="I2320" i="4"/>
  <c r="G2320" i="4"/>
  <c r="J2320" i="4"/>
  <c r="H2320" i="4"/>
  <c r="F2320" i="4"/>
  <c r="E2320" i="4"/>
  <c r="AB2324" i="4"/>
  <c r="U2324" i="4"/>
  <c r="T2324" i="4"/>
  <c r="S2324" i="4"/>
  <c r="Q2324" i="4"/>
  <c r="R2324" i="4"/>
  <c r="O2324" i="4"/>
  <c r="P2324" i="4"/>
  <c r="N2324" i="4"/>
  <c r="L2324" i="4"/>
  <c r="M2324" i="4"/>
  <c r="K2324" i="4"/>
  <c r="I2324" i="4"/>
  <c r="G2324" i="4"/>
  <c r="J2324" i="4"/>
  <c r="H2324" i="4"/>
  <c r="F2324" i="4"/>
  <c r="E2324" i="4"/>
  <c r="AB2328" i="4"/>
  <c r="U2328" i="4"/>
  <c r="T2328" i="4"/>
  <c r="S2328" i="4"/>
  <c r="Q2328" i="4"/>
  <c r="R2328" i="4"/>
  <c r="O2328" i="4"/>
  <c r="P2328" i="4"/>
  <c r="N2328" i="4"/>
  <c r="L2328" i="4"/>
  <c r="M2328" i="4"/>
  <c r="K2328" i="4"/>
  <c r="I2328" i="4"/>
  <c r="G2328" i="4"/>
  <c r="J2328" i="4"/>
  <c r="H2328" i="4"/>
  <c r="F2328" i="4"/>
  <c r="E2328" i="4"/>
  <c r="AB2332" i="4"/>
  <c r="U2332" i="4"/>
  <c r="T2332" i="4"/>
  <c r="S2332" i="4"/>
  <c r="Q2332" i="4"/>
  <c r="R2332" i="4"/>
  <c r="O2332" i="4"/>
  <c r="P2332" i="4"/>
  <c r="N2332" i="4"/>
  <c r="L2332" i="4"/>
  <c r="M2332" i="4"/>
  <c r="K2332" i="4"/>
  <c r="I2332" i="4"/>
  <c r="G2332" i="4"/>
  <c r="J2332" i="4"/>
  <c r="H2332" i="4"/>
  <c r="F2332" i="4"/>
  <c r="E2332" i="4"/>
  <c r="AB2336" i="4"/>
  <c r="U2336" i="4"/>
  <c r="T2336" i="4"/>
  <c r="S2336" i="4"/>
  <c r="Q2336" i="4"/>
  <c r="R2336" i="4"/>
  <c r="O2336" i="4"/>
  <c r="P2336" i="4"/>
  <c r="N2336" i="4"/>
  <c r="L2336" i="4"/>
  <c r="M2336" i="4"/>
  <c r="K2336" i="4"/>
  <c r="I2336" i="4"/>
  <c r="G2336" i="4"/>
  <c r="J2336" i="4"/>
  <c r="H2336" i="4"/>
  <c r="F2336" i="4"/>
  <c r="E2336" i="4"/>
  <c r="AB2340" i="4"/>
  <c r="U2340" i="4"/>
  <c r="T2340" i="4"/>
  <c r="S2340" i="4"/>
  <c r="Q2340" i="4"/>
  <c r="R2340" i="4"/>
  <c r="O2340" i="4"/>
  <c r="P2340" i="4"/>
  <c r="N2340" i="4"/>
  <c r="L2340" i="4"/>
  <c r="M2340" i="4"/>
  <c r="K2340" i="4"/>
  <c r="I2340" i="4"/>
  <c r="G2340" i="4"/>
  <c r="J2340" i="4"/>
  <c r="H2340" i="4"/>
  <c r="F2340" i="4"/>
  <c r="E2340" i="4"/>
  <c r="AB2344" i="4"/>
  <c r="U2344" i="4"/>
  <c r="T2344" i="4"/>
  <c r="S2344" i="4"/>
  <c r="Q2344" i="4"/>
  <c r="R2344" i="4"/>
  <c r="O2344" i="4"/>
  <c r="P2344" i="4"/>
  <c r="N2344" i="4"/>
  <c r="L2344" i="4"/>
  <c r="M2344" i="4"/>
  <c r="K2344" i="4"/>
  <c r="I2344" i="4"/>
  <c r="G2344" i="4"/>
  <c r="J2344" i="4"/>
  <c r="H2344" i="4"/>
  <c r="F2344" i="4"/>
  <c r="E2344" i="4"/>
  <c r="AB2348" i="4"/>
  <c r="U2348" i="4"/>
  <c r="T2348" i="4"/>
  <c r="S2348" i="4"/>
  <c r="Q2348" i="4"/>
  <c r="R2348" i="4"/>
  <c r="O2348" i="4"/>
  <c r="P2348" i="4"/>
  <c r="N2348" i="4"/>
  <c r="L2348" i="4"/>
  <c r="M2348" i="4"/>
  <c r="K2348" i="4"/>
  <c r="I2348" i="4"/>
  <c r="G2348" i="4"/>
  <c r="J2348" i="4"/>
  <c r="H2348" i="4"/>
  <c r="F2348" i="4"/>
  <c r="E2348" i="4"/>
  <c r="AB2352" i="4"/>
  <c r="U2352" i="4"/>
  <c r="T2352" i="4"/>
  <c r="S2352" i="4"/>
  <c r="Q2352" i="4"/>
  <c r="R2352" i="4"/>
  <c r="O2352" i="4"/>
  <c r="P2352" i="4"/>
  <c r="N2352" i="4"/>
  <c r="L2352" i="4"/>
  <c r="M2352" i="4"/>
  <c r="K2352" i="4"/>
  <c r="I2352" i="4"/>
  <c r="G2352" i="4"/>
  <c r="J2352" i="4"/>
  <c r="H2352" i="4"/>
  <c r="F2352" i="4"/>
  <c r="E2352" i="4"/>
  <c r="AB2356" i="4"/>
  <c r="U2356" i="4"/>
  <c r="T2356" i="4"/>
  <c r="S2356" i="4"/>
  <c r="Q2356" i="4"/>
  <c r="R2356" i="4"/>
  <c r="O2356" i="4"/>
  <c r="P2356" i="4"/>
  <c r="N2356" i="4"/>
  <c r="L2356" i="4"/>
  <c r="M2356" i="4"/>
  <c r="K2356" i="4"/>
  <c r="I2356" i="4"/>
  <c r="G2356" i="4"/>
  <c r="J2356" i="4"/>
  <c r="H2356" i="4"/>
  <c r="F2356" i="4"/>
  <c r="E2356" i="4"/>
  <c r="AB2360" i="4"/>
  <c r="U2360" i="4"/>
  <c r="T2360" i="4"/>
  <c r="S2360" i="4"/>
  <c r="Q2360" i="4"/>
  <c r="R2360" i="4"/>
  <c r="O2360" i="4"/>
  <c r="P2360" i="4"/>
  <c r="N2360" i="4"/>
  <c r="L2360" i="4"/>
  <c r="M2360" i="4"/>
  <c r="K2360" i="4"/>
  <c r="I2360" i="4"/>
  <c r="G2360" i="4"/>
  <c r="J2360" i="4"/>
  <c r="H2360" i="4"/>
  <c r="F2360" i="4"/>
  <c r="E2360" i="4"/>
  <c r="AB2364" i="4"/>
  <c r="U2364" i="4"/>
  <c r="T2364" i="4"/>
  <c r="S2364" i="4"/>
  <c r="Q2364" i="4"/>
  <c r="R2364" i="4"/>
  <c r="O2364" i="4"/>
  <c r="P2364" i="4"/>
  <c r="N2364" i="4"/>
  <c r="L2364" i="4"/>
  <c r="M2364" i="4"/>
  <c r="K2364" i="4"/>
  <c r="I2364" i="4"/>
  <c r="G2364" i="4"/>
  <c r="J2364" i="4"/>
  <c r="H2364" i="4"/>
  <c r="F2364" i="4"/>
  <c r="E2364" i="4"/>
  <c r="AB2368" i="4"/>
  <c r="U2368" i="4"/>
  <c r="T2368" i="4"/>
  <c r="S2368" i="4"/>
  <c r="Q2368" i="4"/>
  <c r="R2368" i="4"/>
  <c r="O2368" i="4"/>
  <c r="P2368" i="4"/>
  <c r="N2368" i="4"/>
  <c r="L2368" i="4"/>
  <c r="M2368" i="4"/>
  <c r="K2368" i="4"/>
  <c r="I2368" i="4"/>
  <c r="G2368" i="4"/>
  <c r="J2368" i="4"/>
  <c r="H2368" i="4"/>
  <c r="F2368" i="4"/>
  <c r="E2368" i="4"/>
  <c r="AB2372" i="4"/>
  <c r="U2372" i="4"/>
  <c r="T2372" i="4"/>
  <c r="S2372" i="4"/>
  <c r="Q2372" i="4"/>
  <c r="R2372" i="4"/>
  <c r="O2372" i="4"/>
  <c r="P2372" i="4"/>
  <c r="N2372" i="4"/>
  <c r="L2372" i="4"/>
  <c r="M2372" i="4"/>
  <c r="K2372" i="4"/>
  <c r="I2372" i="4"/>
  <c r="G2372" i="4"/>
  <c r="J2372" i="4"/>
  <c r="H2372" i="4"/>
  <c r="F2372" i="4"/>
  <c r="E2372" i="4"/>
  <c r="AB2376" i="4"/>
  <c r="U2376" i="4"/>
  <c r="T2376" i="4"/>
  <c r="S2376" i="4"/>
  <c r="Q2376" i="4"/>
  <c r="R2376" i="4"/>
  <c r="O2376" i="4"/>
  <c r="P2376" i="4"/>
  <c r="N2376" i="4"/>
  <c r="L2376" i="4"/>
  <c r="M2376" i="4"/>
  <c r="K2376" i="4"/>
  <c r="I2376" i="4"/>
  <c r="G2376" i="4"/>
  <c r="J2376" i="4"/>
  <c r="H2376" i="4"/>
  <c r="F2376" i="4"/>
  <c r="E2376" i="4"/>
  <c r="AB2380" i="4"/>
  <c r="U2380" i="4"/>
  <c r="T2380" i="4"/>
  <c r="S2380" i="4"/>
  <c r="Q2380" i="4"/>
  <c r="R2380" i="4"/>
  <c r="O2380" i="4"/>
  <c r="P2380" i="4"/>
  <c r="N2380" i="4"/>
  <c r="L2380" i="4"/>
  <c r="M2380" i="4"/>
  <c r="K2380" i="4"/>
  <c r="I2380" i="4"/>
  <c r="G2380" i="4"/>
  <c r="J2380" i="4"/>
  <c r="H2380" i="4"/>
  <c r="F2380" i="4"/>
  <c r="E2380" i="4"/>
  <c r="AB2384" i="4"/>
  <c r="U2384" i="4"/>
  <c r="T2384" i="4"/>
  <c r="S2384" i="4"/>
  <c r="Q2384" i="4"/>
  <c r="R2384" i="4"/>
  <c r="O2384" i="4"/>
  <c r="P2384" i="4"/>
  <c r="N2384" i="4"/>
  <c r="L2384" i="4"/>
  <c r="M2384" i="4"/>
  <c r="K2384" i="4"/>
  <c r="I2384" i="4"/>
  <c r="G2384" i="4"/>
  <c r="J2384" i="4"/>
  <c r="H2384" i="4"/>
  <c r="F2384" i="4"/>
  <c r="E2384" i="4"/>
  <c r="AB2388" i="4"/>
  <c r="U2388" i="4"/>
  <c r="T2388" i="4"/>
  <c r="S2388" i="4"/>
  <c r="Q2388" i="4"/>
  <c r="R2388" i="4"/>
  <c r="O2388" i="4"/>
  <c r="P2388" i="4"/>
  <c r="N2388" i="4"/>
  <c r="L2388" i="4"/>
  <c r="M2388" i="4"/>
  <c r="K2388" i="4"/>
  <c r="I2388" i="4"/>
  <c r="G2388" i="4"/>
  <c r="J2388" i="4"/>
  <c r="H2388" i="4"/>
  <c r="F2388" i="4"/>
  <c r="E2388" i="4"/>
  <c r="AB2392" i="4"/>
  <c r="U2392" i="4"/>
  <c r="T2392" i="4"/>
  <c r="S2392" i="4"/>
  <c r="Q2392" i="4"/>
  <c r="R2392" i="4"/>
  <c r="O2392" i="4"/>
  <c r="P2392" i="4"/>
  <c r="N2392" i="4"/>
  <c r="L2392" i="4"/>
  <c r="M2392" i="4"/>
  <c r="K2392" i="4"/>
  <c r="I2392" i="4"/>
  <c r="G2392" i="4"/>
  <c r="J2392" i="4"/>
  <c r="H2392" i="4"/>
  <c r="F2392" i="4"/>
  <c r="E2392" i="4"/>
  <c r="AB2396" i="4"/>
  <c r="U2396" i="4"/>
  <c r="T2396" i="4"/>
  <c r="S2396" i="4"/>
  <c r="Q2396" i="4"/>
  <c r="R2396" i="4"/>
  <c r="O2396" i="4"/>
  <c r="P2396" i="4"/>
  <c r="N2396" i="4"/>
  <c r="L2396" i="4"/>
  <c r="M2396" i="4"/>
  <c r="K2396" i="4"/>
  <c r="I2396" i="4"/>
  <c r="G2396" i="4"/>
  <c r="J2396" i="4"/>
  <c r="H2396" i="4"/>
  <c r="F2396" i="4"/>
  <c r="E2396" i="4"/>
  <c r="AB2400" i="4"/>
  <c r="U2400" i="4"/>
  <c r="T2400" i="4"/>
  <c r="S2400" i="4"/>
  <c r="Q2400" i="4"/>
  <c r="R2400" i="4"/>
  <c r="O2400" i="4"/>
  <c r="P2400" i="4"/>
  <c r="N2400" i="4"/>
  <c r="L2400" i="4"/>
  <c r="M2400" i="4"/>
  <c r="K2400" i="4"/>
  <c r="I2400" i="4"/>
  <c r="G2400" i="4"/>
  <c r="J2400" i="4"/>
  <c r="H2400" i="4"/>
  <c r="F2400" i="4"/>
  <c r="E2400" i="4"/>
  <c r="AB2404" i="4"/>
  <c r="U2404" i="4"/>
  <c r="T2404" i="4"/>
  <c r="S2404" i="4"/>
  <c r="Q2404" i="4"/>
  <c r="R2404" i="4"/>
  <c r="O2404" i="4"/>
  <c r="P2404" i="4"/>
  <c r="N2404" i="4"/>
  <c r="L2404" i="4"/>
  <c r="M2404" i="4"/>
  <c r="K2404" i="4"/>
  <c r="I2404" i="4"/>
  <c r="G2404" i="4"/>
  <c r="J2404" i="4"/>
  <c r="H2404" i="4"/>
  <c r="F2404" i="4"/>
  <c r="E2404" i="4"/>
  <c r="AB2408" i="4"/>
  <c r="U2408" i="4"/>
  <c r="T2408" i="4"/>
  <c r="S2408" i="4"/>
  <c r="Q2408" i="4"/>
  <c r="R2408" i="4"/>
  <c r="O2408" i="4"/>
  <c r="P2408" i="4"/>
  <c r="N2408" i="4"/>
  <c r="L2408" i="4"/>
  <c r="M2408" i="4"/>
  <c r="K2408" i="4"/>
  <c r="I2408" i="4"/>
  <c r="G2408" i="4"/>
  <c r="J2408" i="4"/>
  <c r="H2408" i="4"/>
  <c r="F2408" i="4"/>
  <c r="E2408" i="4"/>
  <c r="AB2412" i="4"/>
  <c r="U2412" i="4"/>
  <c r="T2412" i="4"/>
  <c r="S2412" i="4"/>
  <c r="Q2412" i="4"/>
  <c r="R2412" i="4"/>
  <c r="O2412" i="4"/>
  <c r="P2412" i="4"/>
  <c r="N2412" i="4"/>
  <c r="L2412" i="4"/>
  <c r="M2412" i="4"/>
  <c r="K2412" i="4"/>
  <c r="I2412" i="4"/>
  <c r="G2412" i="4"/>
  <c r="J2412" i="4"/>
  <c r="H2412" i="4"/>
  <c r="F2412" i="4"/>
  <c r="E2412" i="4"/>
  <c r="AB2416" i="4"/>
  <c r="U2416" i="4"/>
  <c r="T2416" i="4"/>
  <c r="S2416" i="4"/>
  <c r="Q2416" i="4"/>
  <c r="R2416" i="4"/>
  <c r="O2416" i="4"/>
  <c r="P2416" i="4"/>
  <c r="N2416" i="4"/>
  <c r="L2416" i="4"/>
  <c r="M2416" i="4"/>
  <c r="K2416" i="4"/>
  <c r="I2416" i="4"/>
  <c r="G2416" i="4"/>
  <c r="J2416" i="4"/>
  <c r="H2416" i="4"/>
  <c r="F2416" i="4"/>
  <c r="E2416" i="4"/>
  <c r="AB2420" i="4"/>
  <c r="U2420" i="4"/>
  <c r="T2420" i="4"/>
  <c r="S2420" i="4"/>
  <c r="Q2420" i="4"/>
  <c r="R2420" i="4"/>
  <c r="O2420" i="4"/>
  <c r="P2420" i="4"/>
  <c r="N2420" i="4"/>
  <c r="L2420" i="4"/>
  <c r="M2420" i="4"/>
  <c r="K2420" i="4"/>
  <c r="I2420" i="4"/>
  <c r="G2420" i="4"/>
  <c r="J2420" i="4"/>
  <c r="H2420" i="4"/>
  <c r="F2420" i="4"/>
  <c r="E2420" i="4"/>
  <c r="AB2424" i="4"/>
  <c r="U2424" i="4"/>
  <c r="T2424" i="4"/>
  <c r="S2424" i="4"/>
  <c r="Q2424" i="4"/>
  <c r="R2424" i="4"/>
  <c r="O2424" i="4"/>
  <c r="P2424" i="4"/>
  <c r="N2424" i="4"/>
  <c r="L2424" i="4"/>
  <c r="M2424" i="4"/>
  <c r="K2424" i="4"/>
  <c r="I2424" i="4"/>
  <c r="G2424" i="4"/>
  <c r="J2424" i="4"/>
  <c r="H2424" i="4"/>
  <c r="F2424" i="4"/>
  <c r="E2424" i="4"/>
  <c r="AB2428" i="4"/>
  <c r="U2428" i="4"/>
  <c r="T2428" i="4"/>
  <c r="S2428" i="4"/>
  <c r="Q2428" i="4"/>
  <c r="R2428" i="4"/>
  <c r="O2428" i="4"/>
  <c r="P2428" i="4"/>
  <c r="N2428" i="4"/>
  <c r="L2428" i="4"/>
  <c r="M2428" i="4"/>
  <c r="K2428" i="4"/>
  <c r="I2428" i="4"/>
  <c r="G2428" i="4"/>
  <c r="J2428" i="4"/>
  <c r="H2428" i="4"/>
  <c r="F2428" i="4"/>
  <c r="E2428" i="4"/>
  <c r="AB2432" i="4"/>
  <c r="U2432" i="4"/>
  <c r="T2432" i="4"/>
  <c r="S2432" i="4"/>
  <c r="Q2432" i="4"/>
  <c r="R2432" i="4"/>
  <c r="O2432" i="4"/>
  <c r="P2432" i="4"/>
  <c r="N2432" i="4"/>
  <c r="L2432" i="4"/>
  <c r="M2432" i="4"/>
  <c r="K2432" i="4"/>
  <c r="I2432" i="4"/>
  <c r="G2432" i="4"/>
  <c r="J2432" i="4"/>
  <c r="H2432" i="4"/>
  <c r="F2432" i="4"/>
  <c r="E2432" i="4"/>
  <c r="AB2436" i="4"/>
  <c r="U2436" i="4"/>
  <c r="T2436" i="4"/>
  <c r="S2436" i="4"/>
  <c r="Q2436" i="4"/>
  <c r="R2436" i="4"/>
  <c r="O2436" i="4"/>
  <c r="P2436" i="4"/>
  <c r="N2436" i="4"/>
  <c r="L2436" i="4"/>
  <c r="M2436" i="4"/>
  <c r="K2436" i="4"/>
  <c r="I2436" i="4"/>
  <c r="G2436" i="4"/>
  <c r="J2436" i="4"/>
  <c r="H2436" i="4"/>
  <c r="F2436" i="4"/>
  <c r="E2436" i="4"/>
  <c r="AB2440" i="4"/>
  <c r="U2440" i="4"/>
  <c r="T2440" i="4"/>
  <c r="S2440" i="4"/>
  <c r="Q2440" i="4"/>
  <c r="R2440" i="4"/>
  <c r="O2440" i="4"/>
  <c r="P2440" i="4"/>
  <c r="N2440" i="4"/>
  <c r="L2440" i="4"/>
  <c r="M2440" i="4"/>
  <c r="K2440" i="4"/>
  <c r="I2440" i="4"/>
  <c r="G2440" i="4"/>
  <c r="J2440" i="4"/>
  <c r="H2440" i="4"/>
  <c r="F2440" i="4"/>
  <c r="E2440" i="4"/>
  <c r="AB2444" i="4"/>
  <c r="U2444" i="4"/>
  <c r="T2444" i="4"/>
  <c r="S2444" i="4"/>
  <c r="Q2444" i="4"/>
  <c r="R2444" i="4"/>
  <c r="O2444" i="4"/>
  <c r="P2444" i="4"/>
  <c r="N2444" i="4"/>
  <c r="L2444" i="4"/>
  <c r="M2444" i="4"/>
  <c r="K2444" i="4"/>
  <c r="I2444" i="4"/>
  <c r="G2444" i="4"/>
  <c r="J2444" i="4"/>
  <c r="H2444" i="4"/>
  <c r="F2444" i="4"/>
  <c r="E2444" i="4"/>
  <c r="AB2448" i="4"/>
  <c r="U2448" i="4"/>
  <c r="T2448" i="4"/>
  <c r="S2448" i="4"/>
  <c r="Q2448" i="4"/>
  <c r="R2448" i="4"/>
  <c r="O2448" i="4"/>
  <c r="P2448" i="4"/>
  <c r="N2448" i="4"/>
  <c r="L2448" i="4"/>
  <c r="M2448" i="4"/>
  <c r="K2448" i="4"/>
  <c r="I2448" i="4"/>
  <c r="G2448" i="4"/>
  <c r="J2448" i="4"/>
  <c r="H2448" i="4"/>
  <c r="F2448" i="4"/>
  <c r="E2448" i="4"/>
  <c r="AB2452" i="4"/>
  <c r="U2452" i="4"/>
  <c r="T2452" i="4"/>
  <c r="S2452" i="4"/>
  <c r="Q2452" i="4"/>
  <c r="R2452" i="4"/>
  <c r="O2452" i="4"/>
  <c r="P2452" i="4"/>
  <c r="N2452" i="4"/>
  <c r="L2452" i="4"/>
  <c r="M2452" i="4"/>
  <c r="K2452" i="4"/>
  <c r="I2452" i="4"/>
  <c r="G2452" i="4"/>
  <c r="J2452" i="4"/>
  <c r="H2452" i="4"/>
  <c r="F2452" i="4"/>
  <c r="E2452" i="4"/>
  <c r="AB2456" i="4"/>
  <c r="U2456" i="4"/>
  <c r="T2456" i="4"/>
  <c r="S2456" i="4"/>
  <c r="Q2456" i="4"/>
  <c r="R2456" i="4"/>
  <c r="O2456" i="4"/>
  <c r="P2456" i="4"/>
  <c r="N2456" i="4"/>
  <c r="L2456" i="4"/>
  <c r="M2456" i="4"/>
  <c r="K2456" i="4"/>
  <c r="I2456" i="4"/>
  <c r="G2456" i="4"/>
  <c r="J2456" i="4"/>
  <c r="H2456" i="4"/>
  <c r="F2456" i="4"/>
  <c r="E2456" i="4"/>
  <c r="AB2460" i="4"/>
  <c r="U2460" i="4"/>
  <c r="T2460" i="4"/>
  <c r="S2460" i="4"/>
  <c r="Q2460" i="4"/>
  <c r="R2460" i="4"/>
  <c r="O2460" i="4"/>
  <c r="P2460" i="4"/>
  <c r="N2460" i="4"/>
  <c r="L2460" i="4"/>
  <c r="M2460" i="4"/>
  <c r="K2460" i="4"/>
  <c r="I2460" i="4"/>
  <c r="G2460" i="4"/>
  <c r="J2460" i="4"/>
  <c r="H2460" i="4"/>
  <c r="F2460" i="4"/>
  <c r="E2460" i="4"/>
  <c r="AB2464" i="4"/>
  <c r="U2464" i="4"/>
  <c r="T2464" i="4"/>
  <c r="S2464" i="4"/>
  <c r="Q2464" i="4"/>
  <c r="R2464" i="4"/>
  <c r="O2464" i="4"/>
  <c r="P2464" i="4"/>
  <c r="N2464" i="4"/>
  <c r="L2464" i="4"/>
  <c r="M2464" i="4"/>
  <c r="K2464" i="4"/>
  <c r="I2464" i="4"/>
  <c r="G2464" i="4"/>
  <c r="J2464" i="4"/>
  <c r="H2464" i="4"/>
  <c r="F2464" i="4"/>
  <c r="E2464" i="4"/>
  <c r="AB2468" i="4"/>
  <c r="U2468" i="4"/>
  <c r="T2468" i="4"/>
  <c r="S2468" i="4"/>
  <c r="Q2468" i="4"/>
  <c r="R2468" i="4"/>
  <c r="O2468" i="4"/>
  <c r="P2468" i="4"/>
  <c r="N2468" i="4"/>
  <c r="L2468" i="4"/>
  <c r="M2468" i="4"/>
  <c r="K2468" i="4"/>
  <c r="I2468" i="4"/>
  <c r="G2468" i="4"/>
  <c r="J2468" i="4"/>
  <c r="H2468" i="4"/>
  <c r="F2468" i="4"/>
  <c r="E2468" i="4"/>
  <c r="AB2472" i="4"/>
  <c r="U2472" i="4"/>
  <c r="T2472" i="4"/>
  <c r="S2472" i="4"/>
  <c r="Q2472" i="4"/>
  <c r="R2472" i="4"/>
  <c r="O2472" i="4"/>
  <c r="P2472" i="4"/>
  <c r="N2472" i="4"/>
  <c r="L2472" i="4"/>
  <c r="M2472" i="4"/>
  <c r="K2472" i="4"/>
  <c r="I2472" i="4"/>
  <c r="G2472" i="4"/>
  <c r="J2472" i="4"/>
  <c r="H2472" i="4"/>
  <c r="F2472" i="4"/>
  <c r="E2472" i="4"/>
  <c r="AB2478" i="4"/>
  <c r="U2478" i="4"/>
  <c r="T2478" i="4"/>
  <c r="S2478" i="4"/>
  <c r="Q2478" i="4"/>
  <c r="R2478" i="4"/>
  <c r="P2478" i="4"/>
  <c r="N2478" i="4"/>
  <c r="L2478" i="4"/>
  <c r="O2478" i="4"/>
  <c r="I2478" i="4"/>
  <c r="M2478" i="4"/>
  <c r="K2478" i="4"/>
  <c r="E2478" i="4"/>
  <c r="G2478" i="4"/>
  <c r="J2478" i="4"/>
  <c r="H2478" i="4"/>
  <c r="F2478" i="4"/>
  <c r="AB3" i="4"/>
  <c r="U3" i="4"/>
  <c r="T3" i="4"/>
  <c r="S3" i="4"/>
  <c r="R3" i="4"/>
  <c r="Q3" i="4"/>
  <c r="P3" i="4"/>
  <c r="N3" i="4"/>
  <c r="L3" i="4"/>
  <c r="I3" i="4"/>
  <c r="O3" i="4"/>
  <c r="M3" i="4"/>
  <c r="E3" i="4"/>
  <c r="G3" i="4"/>
  <c r="K3" i="4"/>
  <c r="J3" i="4"/>
  <c r="H3" i="4"/>
  <c r="F3" i="4"/>
  <c r="AB5" i="4"/>
  <c r="U5" i="4"/>
  <c r="T5" i="4"/>
  <c r="S5" i="4"/>
  <c r="R5" i="4"/>
  <c r="P5" i="4"/>
  <c r="Q5" i="4"/>
  <c r="O5" i="4"/>
  <c r="M5" i="4"/>
  <c r="K5" i="4"/>
  <c r="N5" i="4"/>
  <c r="L5" i="4"/>
  <c r="J5" i="4"/>
  <c r="H5" i="4"/>
  <c r="I5" i="4"/>
  <c r="G5" i="4"/>
  <c r="E5" i="4"/>
  <c r="F5" i="4"/>
  <c r="AB7" i="4"/>
  <c r="U7" i="4"/>
  <c r="T7" i="4"/>
  <c r="S7" i="4"/>
  <c r="R7" i="4"/>
  <c r="Q7" i="4"/>
  <c r="P7" i="4"/>
  <c r="O7" i="4"/>
  <c r="M7" i="4"/>
  <c r="K7" i="4"/>
  <c r="H7" i="4"/>
  <c r="N7" i="4"/>
  <c r="L7" i="4"/>
  <c r="J7" i="4"/>
  <c r="I7" i="4"/>
  <c r="G7" i="4"/>
  <c r="F7" i="4"/>
  <c r="E7" i="4"/>
  <c r="AB9" i="4"/>
  <c r="U9" i="4"/>
  <c r="T9" i="4"/>
  <c r="S9" i="4"/>
  <c r="R9" i="4"/>
  <c r="P9" i="4"/>
  <c r="Q9" i="4"/>
  <c r="O9" i="4"/>
  <c r="M9" i="4"/>
  <c r="K9" i="4"/>
  <c r="N9" i="4"/>
  <c r="L9" i="4"/>
  <c r="J9" i="4"/>
  <c r="H9" i="4"/>
  <c r="I9" i="4"/>
  <c r="G9" i="4"/>
  <c r="F9" i="4"/>
  <c r="E9" i="4"/>
  <c r="AB11" i="4"/>
  <c r="U11" i="4"/>
  <c r="T11" i="4"/>
  <c r="S11" i="4"/>
  <c r="R11" i="4"/>
  <c r="Q11" i="4"/>
  <c r="P11" i="4"/>
  <c r="O11" i="4"/>
  <c r="M11" i="4"/>
  <c r="K11" i="4"/>
  <c r="H11" i="4"/>
  <c r="N11" i="4"/>
  <c r="L11" i="4"/>
  <c r="F11" i="4"/>
  <c r="J11" i="4"/>
  <c r="I11" i="4"/>
  <c r="G11" i="4"/>
  <c r="E11" i="4"/>
  <c r="AB13" i="4"/>
  <c r="U13" i="4"/>
  <c r="T13" i="4"/>
  <c r="S13" i="4"/>
  <c r="R13" i="4"/>
  <c r="P13" i="4"/>
  <c r="Q13" i="4"/>
  <c r="O13" i="4"/>
  <c r="M13" i="4"/>
  <c r="K13" i="4"/>
  <c r="N13" i="4"/>
  <c r="L13" i="4"/>
  <c r="J13" i="4"/>
  <c r="H13" i="4"/>
  <c r="I13" i="4"/>
  <c r="G13" i="4"/>
  <c r="E13" i="4"/>
  <c r="F13" i="4"/>
  <c r="AB15" i="4"/>
  <c r="U15" i="4"/>
  <c r="T15" i="4"/>
  <c r="S15" i="4"/>
  <c r="R15" i="4"/>
  <c r="Q15" i="4"/>
  <c r="P15" i="4"/>
  <c r="O15" i="4"/>
  <c r="M15" i="4"/>
  <c r="K15" i="4"/>
  <c r="H15" i="4"/>
  <c r="N15" i="4"/>
  <c r="L15" i="4"/>
  <c r="J15" i="4"/>
  <c r="I15" i="4"/>
  <c r="G15" i="4"/>
  <c r="F15" i="4"/>
  <c r="E15" i="4"/>
  <c r="AB17" i="4"/>
  <c r="U17" i="4"/>
  <c r="T17" i="4"/>
  <c r="S17" i="4"/>
  <c r="R17" i="4"/>
  <c r="P17" i="4"/>
  <c r="Q17" i="4"/>
  <c r="O17" i="4"/>
  <c r="M17" i="4"/>
  <c r="K17" i="4"/>
  <c r="N17" i="4"/>
  <c r="L17" i="4"/>
  <c r="J17" i="4"/>
  <c r="H17" i="4"/>
  <c r="I17" i="4"/>
  <c r="G17" i="4"/>
  <c r="F17" i="4"/>
  <c r="E17" i="4"/>
  <c r="AB19" i="4"/>
  <c r="U19" i="4"/>
  <c r="T19" i="4"/>
  <c r="S19" i="4"/>
  <c r="R19" i="4"/>
  <c r="Q19" i="4"/>
  <c r="P19" i="4"/>
  <c r="O19" i="4"/>
  <c r="M19" i="4"/>
  <c r="K19" i="4"/>
  <c r="H19" i="4"/>
  <c r="N19" i="4"/>
  <c r="L19" i="4"/>
  <c r="F19" i="4"/>
  <c r="J19" i="4"/>
  <c r="I19" i="4"/>
  <c r="G19" i="4"/>
  <c r="E19" i="4"/>
  <c r="AB21" i="4"/>
  <c r="U21" i="4"/>
  <c r="T21" i="4"/>
  <c r="S21" i="4"/>
  <c r="R21" i="4"/>
  <c r="P21" i="4"/>
  <c r="Q21" i="4"/>
  <c r="O21" i="4"/>
  <c r="M21" i="4"/>
  <c r="K21" i="4"/>
  <c r="N21" i="4"/>
  <c r="L21" i="4"/>
  <c r="J21" i="4"/>
  <c r="H21" i="4"/>
  <c r="I21" i="4"/>
  <c r="G21" i="4"/>
  <c r="E21" i="4"/>
  <c r="F21" i="4"/>
  <c r="AB23" i="4"/>
  <c r="U23" i="4"/>
  <c r="T23" i="4"/>
  <c r="S23" i="4"/>
  <c r="R23" i="4"/>
  <c r="Q23" i="4"/>
  <c r="P23" i="4"/>
  <c r="O23" i="4"/>
  <c r="M23" i="4"/>
  <c r="K23" i="4"/>
  <c r="H23" i="4"/>
  <c r="N23" i="4"/>
  <c r="L23" i="4"/>
  <c r="J23" i="4"/>
  <c r="I23" i="4"/>
  <c r="G23" i="4"/>
  <c r="F23" i="4"/>
  <c r="E23" i="4"/>
  <c r="AB25" i="4"/>
  <c r="U25" i="4"/>
  <c r="T25" i="4"/>
  <c r="S25" i="4"/>
  <c r="R25" i="4"/>
  <c r="P25" i="4"/>
  <c r="Q25" i="4"/>
  <c r="O25" i="4"/>
  <c r="M25" i="4"/>
  <c r="K25" i="4"/>
  <c r="N25" i="4"/>
  <c r="L25" i="4"/>
  <c r="J25" i="4"/>
  <c r="H25" i="4"/>
  <c r="I25" i="4"/>
  <c r="G25" i="4"/>
  <c r="F25" i="4"/>
  <c r="E25" i="4"/>
  <c r="AB27" i="4"/>
  <c r="U27" i="4"/>
  <c r="T27" i="4"/>
  <c r="S27" i="4"/>
  <c r="R27" i="4"/>
  <c r="Q27" i="4"/>
  <c r="P27" i="4"/>
  <c r="O27" i="4"/>
  <c r="M27" i="4"/>
  <c r="K27" i="4"/>
  <c r="H27" i="4"/>
  <c r="N27" i="4"/>
  <c r="L27" i="4"/>
  <c r="F27" i="4"/>
  <c r="J27" i="4"/>
  <c r="I27" i="4"/>
  <c r="G27" i="4"/>
  <c r="E27" i="4"/>
  <c r="AB29" i="4"/>
  <c r="U29" i="4"/>
  <c r="T29" i="4"/>
  <c r="S29" i="4"/>
  <c r="R29" i="4"/>
  <c r="P29" i="4"/>
  <c r="Q29" i="4"/>
  <c r="O29" i="4"/>
  <c r="M29" i="4"/>
  <c r="K29" i="4"/>
  <c r="N29" i="4"/>
  <c r="L29" i="4"/>
  <c r="J29" i="4"/>
  <c r="H29" i="4"/>
  <c r="I29" i="4"/>
  <c r="G29" i="4"/>
  <c r="E29" i="4"/>
  <c r="F29" i="4"/>
  <c r="AB31" i="4"/>
  <c r="U31" i="4"/>
  <c r="T31" i="4"/>
  <c r="S31" i="4"/>
  <c r="R31" i="4"/>
  <c r="Q31" i="4"/>
  <c r="P31" i="4"/>
  <c r="O31" i="4"/>
  <c r="M31" i="4"/>
  <c r="K31" i="4"/>
  <c r="H31" i="4"/>
  <c r="N31" i="4"/>
  <c r="L31" i="4"/>
  <c r="J31" i="4"/>
  <c r="I31" i="4"/>
  <c r="G31" i="4"/>
  <c r="F31" i="4"/>
  <c r="E31" i="4"/>
  <c r="AB33" i="4"/>
  <c r="U33" i="4"/>
  <c r="T33" i="4"/>
  <c r="S33" i="4"/>
  <c r="R33" i="4"/>
  <c r="P33" i="4"/>
  <c r="Q33" i="4"/>
  <c r="O33" i="4"/>
  <c r="M33" i="4"/>
  <c r="K33" i="4"/>
  <c r="N33" i="4"/>
  <c r="L33" i="4"/>
  <c r="J33" i="4"/>
  <c r="H33" i="4"/>
  <c r="I33" i="4"/>
  <c r="G33" i="4"/>
  <c r="F33" i="4"/>
  <c r="E33" i="4"/>
  <c r="AB35" i="4"/>
  <c r="U35" i="4"/>
  <c r="T35" i="4"/>
  <c r="S35" i="4"/>
  <c r="R35" i="4"/>
  <c r="Q35" i="4"/>
  <c r="P35" i="4"/>
  <c r="O35" i="4"/>
  <c r="M35" i="4"/>
  <c r="K35" i="4"/>
  <c r="H35" i="4"/>
  <c r="N35" i="4"/>
  <c r="L35" i="4"/>
  <c r="F35" i="4"/>
  <c r="J35" i="4"/>
  <c r="I35" i="4"/>
  <c r="G35" i="4"/>
  <c r="E35" i="4"/>
  <c r="AB37" i="4"/>
  <c r="U37" i="4"/>
  <c r="T37" i="4"/>
  <c r="S37" i="4"/>
  <c r="R37" i="4"/>
  <c r="P37" i="4"/>
  <c r="Q37" i="4"/>
  <c r="O37" i="4"/>
  <c r="M37" i="4"/>
  <c r="K37" i="4"/>
  <c r="N37" i="4"/>
  <c r="L37" i="4"/>
  <c r="J37" i="4"/>
  <c r="H37" i="4"/>
  <c r="I37" i="4"/>
  <c r="G37" i="4"/>
  <c r="E37" i="4"/>
  <c r="F37" i="4"/>
  <c r="AB39" i="4"/>
  <c r="U39" i="4"/>
  <c r="T39" i="4"/>
  <c r="S39" i="4"/>
  <c r="R39" i="4"/>
  <c r="Q39" i="4"/>
  <c r="P39" i="4"/>
  <c r="O39" i="4"/>
  <c r="M39" i="4"/>
  <c r="K39" i="4"/>
  <c r="H39" i="4"/>
  <c r="N39" i="4"/>
  <c r="L39" i="4"/>
  <c r="J39" i="4"/>
  <c r="I39" i="4"/>
  <c r="G39" i="4"/>
  <c r="F39" i="4"/>
  <c r="E39" i="4"/>
  <c r="AB41" i="4"/>
  <c r="U41" i="4"/>
  <c r="T41" i="4"/>
  <c r="S41" i="4"/>
  <c r="R41" i="4"/>
  <c r="P41" i="4"/>
  <c r="Q41" i="4"/>
  <c r="O41" i="4"/>
  <c r="M41" i="4"/>
  <c r="K41" i="4"/>
  <c r="N41" i="4"/>
  <c r="L41" i="4"/>
  <c r="J41" i="4"/>
  <c r="H41" i="4"/>
  <c r="I41" i="4"/>
  <c r="G41" i="4"/>
  <c r="F41" i="4"/>
  <c r="E41" i="4"/>
  <c r="AB43" i="4"/>
  <c r="U43" i="4"/>
  <c r="T43" i="4"/>
  <c r="S43" i="4"/>
  <c r="R43" i="4"/>
  <c r="Q43" i="4"/>
  <c r="P43" i="4"/>
  <c r="O43" i="4"/>
  <c r="M43" i="4"/>
  <c r="K43" i="4"/>
  <c r="H43" i="4"/>
  <c r="N43" i="4"/>
  <c r="L43" i="4"/>
  <c r="F43" i="4"/>
  <c r="J43" i="4"/>
  <c r="I43" i="4"/>
  <c r="G43" i="4"/>
  <c r="E43" i="4"/>
  <c r="AB45" i="4"/>
  <c r="U45" i="4"/>
  <c r="T45" i="4"/>
  <c r="S45" i="4"/>
  <c r="R45" i="4"/>
  <c r="P45" i="4"/>
  <c r="Q45" i="4"/>
  <c r="O45" i="4"/>
  <c r="M45" i="4"/>
  <c r="K45" i="4"/>
  <c r="N45" i="4"/>
  <c r="L45" i="4"/>
  <c r="J45" i="4"/>
  <c r="H45" i="4"/>
  <c r="I45" i="4"/>
  <c r="G45" i="4"/>
  <c r="E45" i="4"/>
  <c r="F45" i="4"/>
  <c r="AB47" i="4"/>
  <c r="U47" i="4"/>
  <c r="T47" i="4"/>
  <c r="S47" i="4"/>
  <c r="R47" i="4"/>
  <c r="Q47" i="4"/>
  <c r="P47" i="4"/>
  <c r="O47" i="4"/>
  <c r="M47" i="4"/>
  <c r="K47" i="4"/>
  <c r="H47" i="4"/>
  <c r="N47" i="4"/>
  <c r="L47" i="4"/>
  <c r="J47" i="4"/>
  <c r="F47" i="4"/>
  <c r="I47" i="4"/>
  <c r="G47" i="4"/>
  <c r="E47" i="4"/>
  <c r="AB49" i="4"/>
  <c r="U49" i="4"/>
  <c r="T49" i="4"/>
  <c r="S49" i="4"/>
  <c r="R49" i="4"/>
  <c r="P49" i="4"/>
  <c r="Q49" i="4"/>
  <c r="O49" i="4"/>
  <c r="M49" i="4"/>
  <c r="K49" i="4"/>
  <c r="N49" i="4"/>
  <c r="L49" i="4"/>
  <c r="J49" i="4"/>
  <c r="H49" i="4"/>
  <c r="I49" i="4"/>
  <c r="G49" i="4"/>
  <c r="E49" i="4"/>
  <c r="F49" i="4"/>
  <c r="AB51" i="4"/>
  <c r="U51" i="4"/>
  <c r="T51" i="4"/>
  <c r="S51" i="4"/>
  <c r="R51" i="4"/>
  <c r="Q51" i="4"/>
  <c r="P51" i="4"/>
  <c r="O51" i="4"/>
  <c r="M51" i="4"/>
  <c r="K51" i="4"/>
  <c r="H51" i="4"/>
  <c r="N51" i="4"/>
  <c r="L51" i="4"/>
  <c r="F51" i="4"/>
  <c r="J51" i="4"/>
  <c r="I51" i="4"/>
  <c r="G51" i="4"/>
  <c r="E51" i="4"/>
  <c r="AB53" i="4"/>
  <c r="U53" i="4"/>
  <c r="T53" i="4"/>
  <c r="S53" i="4"/>
  <c r="R53" i="4"/>
  <c r="P53" i="4"/>
  <c r="Q53" i="4"/>
  <c r="O53" i="4"/>
  <c r="M53" i="4"/>
  <c r="K53" i="4"/>
  <c r="N53" i="4"/>
  <c r="L53" i="4"/>
  <c r="J53" i="4"/>
  <c r="H53" i="4"/>
  <c r="I53" i="4"/>
  <c r="G53" i="4"/>
  <c r="E53" i="4"/>
  <c r="F53" i="4"/>
  <c r="AB55" i="4"/>
  <c r="U55" i="4"/>
  <c r="T55" i="4"/>
  <c r="S55" i="4"/>
  <c r="R55" i="4"/>
  <c r="Q55" i="4"/>
  <c r="P55" i="4"/>
  <c r="O55" i="4"/>
  <c r="M55" i="4"/>
  <c r="K55" i="4"/>
  <c r="H55" i="4"/>
  <c r="N55" i="4"/>
  <c r="L55" i="4"/>
  <c r="J55" i="4"/>
  <c r="F55" i="4"/>
  <c r="I55" i="4"/>
  <c r="G55" i="4"/>
  <c r="E55" i="4"/>
  <c r="AB57" i="4"/>
  <c r="U57" i="4"/>
  <c r="T57" i="4"/>
  <c r="S57" i="4"/>
  <c r="R57" i="4"/>
  <c r="P57" i="4"/>
  <c r="Q57" i="4"/>
  <c r="O57" i="4"/>
  <c r="M57" i="4"/>
  <c r="K57" i="4"/>
  <c r="N57" i="4"/>
  <c r="L57" i="4"/>
  <c r="J57" i="4"/>
  <c r="H57" i="4"/>
  <c r="I57" i="4"/>
  <c r="G57" i="4"/>
  <c r="E57" i="4"/>
  <c r="F57" i="4"/>
  <c r="AB59" i="4"/>
  <c r="U59" i="4"/>
  <c r="T59" i="4"/>
  <c r="S59" i="4"/>
  <c r="R59" i="4"/>
  <c r="Q59" i="4"/>
  <c r="P59" i="4"/>
  <c r="O59" i="4"/>
  <c r="M59" i="4"/>
  <c r="K59" i="4"/>
  <c r="H59" i="4"/>
  <c r="N59" i="4"/>
  <c r="L59" i="4"/>
  <c r="F59" i="4"/>
  <c r="J59" i="4"/>
  <c r="I59" i="4"/>
  <c r="G59" i="4"/>
  <c r="E59" i="4"/>
  <c r="AB61" i="4"/>
  <c r="U61" i="4"/>
  <c r="T61" i="4"/>
  <c r="S61" i="4"/>
  <c r="R61" i="4"/>
  <c r="P61" i="4"/>
  <c r="Q61" i="4"/>
  <c r="O61" i="4"/>
  <c r="M61" i="4"/>
  <c r="K61" i="4"/>
  <c r="N61" i="4"/>
  <c r="L61" i="4"/>
  <c r="J61" i="4"/>
  <c r="H61" i="4"/>
  <c r="I61" i="4"/>
  <c r="G61" i="4"/>
  <c r="E61" i="4"/>
  <c r="F61" i="4"/>
  <c r="AB63" i="4"/>
  <c r="U63" i="4"/>
  <c r="T63" i="4"/>
  <c r="S63" i="4"/>
  <c r="R63" i="4"/>
  <c r="Q63" i="4"/>
  <c r="P63" i="4"/>
  <c r="O63" i="4"/>
  <c r="M63" i="4"/>
  <c r="K63" i="4"/>
  <c r="H63" i="4"/>
  <c r="N63" i="4"/>
  <c r="L63" i="4"/>
  <c r="J63" i="4"/>
  <c r="F63" i="4"/>
  <c r="I63" i="4"/>
  <c r="G63" i="4"/>
  <c r="E63" i="4"/>
  <c r="AB65" i="4"/>
  <c r="U65" i="4"/>
  <c r="T65" i="4"/>
  <c r="S65" i="4"/>
  <c r="R65" i="4"/>
  <c r="P65" i="4"/>
  <c r="Q65" i="4"/>
  <c r="O65" i="4"/>
  <c r="M65" i="4"/>
  <c r="K65" i="4"/>
  <c r="N65" i="4"/>
  <c r="L65" i="4"/>
  <c r="J65" i="4"/>
  <c r="H65" i="4"/>
  <c r="I65" i="4"/>
  <c r="G65" i="4"/>
  <c r="E65" i="4"/>
  <c r="F65" i="4"/>
  <c r="AB67" i="4"/>
  <c r="U67" i="4"/>
  <c r="T67" i="4"/>
  <c r="S67" i="4"/>
  <c r="R67" i="4"/>
  <c r="Q67" i="4"/>
  <c r="P67" i="4"/>
  <c r="O67" i="4"/>
  <c r="M67" i="4"/>
  <c r="K67" i="4"/>
  <c r="H67" i="4"/>
  <c r="N67" i="4"/>
  <c r="L67" i="4"/>
  <c r="F67" i="4"/>
  <c r="J67" i="4"/>
  <c r="I67" i="4"/>
  <c r="G67" i="4"/>
  <c r="E67" i="4"/>
  <c r="AB69" i="4"/>
  <c r="U69" i="4"/>
  <c r="T69" i="4"/>
  <c r="S69" i="4"/>
  <c r="R69" i="4"/>
  <c r="P69" i="4"/>
  <c r="Q69" i="4"/>
  <c r="O69" i="4"/>
  <c r="M69" i="4"/>
  <c r="K69" i="4"/>
  <c r="N69" i="4"/>
  <c r="L69" i="4"/>
  <c r="J69" i="4"/>
  <c r="H69" i="4"/>
  <c r="I69" i="4"/>
  <c r="G69" i="4"/>
  <c r="E69" i="4"/>
  <c r="F69" i="4"/>
  <c r="AB71" i="4"/>
  <c r="U71" i="4"/>
  <c r="T71" i="4"/>
  <c r="S71" i="4"/>
  <c r="R71" i="4"/>
  <c r="Q71" i="4"/>
  <c r="P71" i="4"/>
  <c r="O71" i="4"/>
  <c r="M71" i="4"/>
  <c r="K71" i="4"/>
  <c r="H71" i="4"/>
  <c r="N71" i="4"/>
  <c r="L71" i="4"/>
  <c r="J71" i="4"/>
  <c r="F71" i="4"/>
  <c r="I71" i="4"/>
  <c r="G71" i="4"/>
  <c r="E71" i="4"/>
  <c r="AB73" i="4"/>
  <c r="U73" i="4"/>
  <c r="T73" i="4"/>
  <c r="S73" i="4"/>
  <c r="R73" i="4"/>
  <c r="P73" i="4"/>
  <c r="Q73" i="4"/>
  <c r="O73" i="4"/>
  <c r="M73" i="4"/>
  <c r="K73" i="4"/>
  <c r="N73" i="4"/>
  <c r="L73" i="4"/>
  <c r="J73" i="4"/>
  <c r="H73" i="4"/>
  <c r="I73" i="4"/>
  <c r="G73" i="4"/>
  <c r="E73" i="4"/>
  <c r="F73" i="4"/>
  <c r="AB75" i="4"/>
  <c r="U75" i="4"/>
  <c r="T75" i="4"/>
  <c r="S75" i="4"/>
  <c r="R75" i="4"/>
  <c r="Q75" i="4"/>
  <c r="P75" i="4"/>
  <c r="O75" i="4"/>
  <c r="M75" i="4"/>
  <c r="K75" i="4"/>
  <c r="H75" i="4"/>
  <c r="N75" i="4"/>
  <c r="L75" i="4"/>
  <c r="F75" i="4"/>
  <c r="J75" i="4"/>
  <c r="I75" i="4"/>
  <c r="G75" i="4"/>
  <c r="E75" i="4"/>
  <c r="AB77" i="4"/>
  <c r="U77" i="4"/>
  <c r="T77" i="4"/>
  <c r="S77" i="4"/>
  <c r="R77" i="4"/>
  <c r="P77" i="4"/>
  <c r="Q77" i="4"/>
  <c r="O77" i="4"/>
  <c r="M77" i="4"/>
  <c r="K77" i="4"/>
  <c r="N77" i="4"/>
  <c r="L77" i="4"/>
  <c r="J77" i="4"/>
  <c r="H77" i="4"/>
  <c r="I77" i="4"/>
  <c r="G77" i="4"/>
  <c r="E77" i="4"/>
  <c r="F77" i="4"/>
  <c r="AB79" i="4"/>
  <c r="U79" i="4"/>
  <c r="T79" i="4"/>
  <c r="S79" i="4"/>
  <c r="R79" i="4"/>
  <c r="Q79" i="4"/>
  <c r="P79" i="4"/>
  <c r="O79" i="4"/>
  <c r="M79" i="4"/>
  <c r="K79" i="4"/>
  <c r="H79" i="4"/>
  <c r="N79" i="4"/>
  <c r="L79" i="4"/>
  <c r="J79" i="4"/>
  <c r="F79" i="4"/>
  <c r="I79" i="4"/>
  <c r="G79" i="4"/>
  <c r="E79" i="4"/>
  <c r="AB81" i="4"/>
  <c r="U81" i="4"/>
  <c r="T81" i="4"/>
  <c r="S81" i="4"/>
  <c r="R81" i="4"/>
  <c r="P81" i="4"/>
  <c r="Q81" i="4"/>
  <c r="O81" i="4"/>
  <c r="M81" i="4"/>
  <c r="K81" i="4"/>
  <c r="N81" i="4"/>
  <c r="L81" i="4"/>
  <c r="J81" i="4"/>
  <c r="H81" i="4"/>
  <c r="I81" i="4"/>
  <c r="G81" i="4"/>
  <c r="E81" i="4"/>
  <c r="F81" i="4"/>
  <c r="AB83" i="4"/>
  <c r="U83" i="4"/>
  <c r="T83" i="4"/>
  <c r="S83" i="4"/>
  <c r="R83" i="4"/>
  <c r="Q83" i="4"/>
  <c r="P83" i="4"/>
  <c r="O83" i="4"/>
  <c r="M83" i="4"/>
  <c r="K83" i="4"/>
  <c r="H83" i="4"/>
  <c r="N83" i="4"/>
  <c r="L83" i="4"/>
  <c r="F83" i="4"/>
  <c r="J83" i="4"/>
  <c r="I83" i="4"/>
  <c r="G83" i="4"/>
  <c r="E83" i="4"/>
  <c r="AB85" i="4"/>
  <c r="U85" i="4"/>
  <c r="T85" i="4"/>
  <c r="S85" i="4"/>
  <c r="R85" i="4"/>
  <c r="P85" i="4"/>
  <c r="Q85" i="4"/>
  <c r="O85" i="4"/>
  <c r="M85" i="4"/>
  <c r="K85" i="4"/>
  <c r="N85" i="4"/>
  <c r="L85" i="4"/>
  <c r="J85" i="4"/>
  <c r="H85" i="4"/>
  <c r="I85" i="4"/>
  <c r="G85" i="4"/>
  <c r="E85" i="4"/>
  <c r="F85" i="4"/>
  <c r="AB87" i="4"/>
  <c r="U87" i="4"/>
  <c r="T87" i="4"/>
  <c r="S87" i="4"/>
  <c r="R87" i="4"/>
  <c r="Q87" i="4"/>
  <c r="P87" i="4"/>
  <c r="O87" i="4"/>
  <c r="M87" i="4"/>
  <c r="K87" i="4"/>
  <c r="H87" i="4"/>
  <c r="N87" i="4"/>
  <c r="L87" i="4"/>
  <c r="J87" i="4"/>
  <c r="F87" i="4"/>
  <c r="I87" i="4"/>
  <c r="G87" i="4"/>
  <c r="E87" i="4"/>
  <c r="AB89" i="4"/>
  <c r="U89" i="4"/>
  <c r="T89" i="4"/>
  <c r="S89" i="4"/>
  <c r="R89" i="4"/>
  <c r="P89" i="4"/>
  <c r="Q89" i="4"/>
  <c r="O89" i="4"/>
  <c r="M89" i="4"/>
  <c r="K89" i="4"/>
  <c r="N89" i="4"/>
  <c r="L89" i="4"/>
  <c r="J89" i="4"/>
  <c r="H89" i="4"/>
  <c r="I89" i="4"/>
  <c r="G89" i="4"/>
  <c r="E89" i="4"/>
  <c r="F89" i="4"/>
  <c r="AB91" i="4"/>
  <c r="U91" i="4"/>
  <c r="T91" i="4"/>
  <c r="S91" i="4"/>
  <c r="R91" i="4"/>
  <c r="Q91" i="4"/>
  <c r="P91" i="4"/>
  <c r="O91" i="4"/>
  <c r="M91" i="4"/>
  <c r="K91" i="4"/>
  <c r="H91" i="4"/>
  <c r="N91" i="4"/>
  <c r="L91" i="4"/>
  <c r="F91" i="4"/>
  <c r="J91" i="4"/>
  <c r="I91" i="4"/>
  <c r="G91" i="4"/>
  <c r="E91" i="4"/>
  <c r="AB93" i="4"/>
  <c r="U93" i="4"/>
  <c r="T93" i="4"/>
  <c r="S93" i="4"/>
  <c r="R93" i="4"/>
  <c r="P93" i="4"/>
  <c r="Q93" i="4"/>
  <c r="O93" i="4"/>
  <c r="M93" i="4"/>
  <c r="K93" i="4"/>
  <c r="N93" i="4"/>
  <c r="L93" i="4"/>
  <c r="J93" i="4"/>
  <c r="H93" i="4"/>
  <c r="I93" i="4"/>
  <c r="G93" i="4"/>
  <c r="E93" i="4"/>
  <c r="F93" i="4"/>
  <c r="AB95" i="4"/>
  <c r="U95" i="4"/>
  <c r="T95" i="4"/>
  <c r="S95" i="4"/>
  <c r="R95" i="4"/>
  <c r="Q95" i="4"/>
  <c r="P95" i="4"/>
  <c r="O95" i="4"/>
  <c r="M95" i="4"/>
  <c r="K95" i="4"/>
  <c r="H95" i="4"/>
  <c r="N95" i="4"/>
  <c r="L95" i="4"/>
  <c r="J95" i="4"/>
  <c r="F95" i="4"/>
  <c r="I95" i="4"/>
  <c r="G95" i="4"/>
  <c r="E95" i="4"/>
  <c r="AB97" i="4"/>
  <c r="U97" i="4"/>
  <c r="T97" i="4"/>
  <c r="S97" i="4"/>
  <c r="R97" i="4"/>
  <c r="P97" i="4"/>
  <c r="Q97" i="4"/>
  <c r="O97" i="4"/>
  <c r="M97" i="4"/>
  <c r="K97" i="4"/>
  <c r="N97" i="4"/>
  <c r="L97" i="4"/>
  <c r="J97" i="4"/>
  <c r="H97" i="4"/>
  <c r="I97" i="4"/>
  <c r="G97" i="4"/>
  <c r="E97" i="4"/>
  <c r="F97" i="4"/>
  <c r="AB99" i="4"/>
  <c r="U99" i="4"/>
  <c r="T99" i="4"/>
  <c r="S99" i="4"/>
  <c r="R99" i="4"/>
  <c r="Q99" i="4"/>
  <c r="P99" i="4"/>
  <c r="O99" i="4"/>
  <c r="M99" i="4"/>
  <c r="K99" i="4"/>
  <c r="H99" i="4"/>
  <c r="N99" i="4"/>
  <c r="L99" i="4"/>
  <c r="F99" i="4"/>
  <c r="J99" i="4"/>
  <c r="I99" i="4"/>
  <c r="G99" i="4"/>
  <c r="E99" i="4"/>
  <c r="AB101" i="4"/>
  <c r="U101" i="4"/>
  <c r="T101" i="4"/>
  <c r="S101" i="4"/>
  <c r="R101" i="4"/>
  <c r="P101" i="4"/>
  <c r="Q101" i="4"/>
  <c r="O101" i="4"/>
  <c r="M101" i="4"/>
  <c r="K101" i="4"/>
  <c r="N101" i="4"/>
  <c r="L101" i="4"/>
  <c r="J101" i="4"/>
  <c r="H101" i="4"/>
  <c r="I101" i="4"/>
  <c r="G101" i="4"/>
  <c r="E101" i="4"/>
  <c r="F101" i="4"/>
  <c r="AB103" i="4"/>
  <c r="U103" i="4"/>
  <c r="T103" i="4"/>
  <c r="S103" i="4"/>
  <c r="R103" i="4"/>
  <c r="Q103" i="4"/>
  <c r="P103" i="4"/>
  <c r="O103" i="4"/>
  <c r="M103" i="4"/>
  <c r="K103" i="4"/>
  <c r="H103" i="4"/>
  <c r="N103" i="4"/>
  <c r="L103" i="4"/>
  <c r="J103" i="4"/>
  <c r="F103" i="4"/>
  <c r="I103" i="4"/>
  <c r="G103" i="4"/>
  <c r="E103" i="4"/>
  <c r="AB105" i="4"/>
  <c r="U105" i="4"/>
  <c r="T105" i="4"/>
  <c r="S105" i="4"/>
  <c r="R105" i="4"/>
  <c r="P105" i="4"/>
  <c r="Q105" i="4"/>
  <c r="O105" i="4"/>
  <c r="M105" i="4"/>
  <c r="K105" i="4"/>
  <c r="N105" i="4"/>
  <c r="L105" i="4"/>
  <c r="J105" i="4"/>
  <c r="H105" i="4"/>
  <c r="I105" i="4"/>
  <c r="G105" i="4"/>
  <c r="E105" i="4"/>
  <c r="F105" i="4"/>
  <c r="AB107" i="4"/>
  <c r="U107" i="4"/>
  <c r="T107" i="4"/>
  <c r="S107" i="4"/>
  <c r="R107" i="4"/>
  <c r="Q107" i="4"/>
  <c r="P107" i="4"/>
  <c r="O107" i="4"/>
  <c r="M107" i="4"/>
  <c r="K107" i="4"/>
  <c r="H107" i="4"/>
  <c r="N107" i="4"/>
  <c r="L107" i="4"/>
  <c r="F107" i="4"/>
  <c r="J107" i="4"/>
  <c r="I107" i="4"/>
  <c r="G107" i="4"/>
  <c r="E107" i="4"/>
  <c r="AB109" i="4"/>
  <c r="U109" i="4"/>
  <c r="T109" i="4"/>
  <c r="S109" i="4"/>
  <c r="R109" i="4"/>
  <c r="P109" i="4"/>
  <c r="Q109" i="4"/>
  <c r="O109" i="4"/>
  <c r="M109" i="4"/>
  <c r="K109" i="4"/>
  <c r="N109" i="4"/>
  <c r="L109" i="4"/>
  <c r="J109" i="4"/>
  <c r="H109" i="4"/>
  <c r="I109" i="4"/>
  <c r="G109" i="4"/>
  <c r="E109" i="4"/>
  <c r="F109" i="4"/>
  <c r="AB111" i="4"/>
  <c r="U111" i="4"/>
  <c r="T111" i="4"/>
  <c r="S111" i="4"/>
  <c r="R111" i="4"/>
  <c r="Q111" i="4"/>
  <c r="P111" i="4"/>
  <c r="O111" i="4"/>
  <c r="M111" i="4"/>
  <c r="K111" i="4"/>
  <c r="H111" i="4"/>
  <c r="N111" i="4"/>
  <c r="L111" i="4"/>
  <c r="J111" i="4"/>
  <c r="F111" i="4"/>
  <c r="I111" i="4"/>
  <c r="G111" i="4"/>
  <c r="E111" i="4"/>
  <c r="AB113" i="4"/>
  <c r="U113" i="4"/>
  <c r="T113" i="4"/>
  <c r="S113" i="4"/>
  <c r="R113" i="4"/>
  <c r="P113" i="4"/>
  <c r="Q113" i="4"/>
  <c r="O113" i="4"/>
  <c r="M113" i="4"/>
  <c r="K113" i="4"/>
  <c r="N113" i="4"/>
  <c r="L113" i="4"/>
  <c r="J113" i="4"/>
  <c r="H113" i="4"/>
  <c r="I113" i="4"/>
  <c r="G113" i="4"/>
  <c r="E113" i="4"/>
  <c r="F113" i="4"/>
  <c r="AB115" i="4"/>
  <c r="U115" i="4"/>
  <c r="T115" i="4"/>
  <c r="S115" i="4"/>
  <c r="R115" i="4"/>
  <c r="Q115" i="4"/>
  <c r="P115" i="4"/>
  <c r="O115" i="4"/>
  <c r="M115" i="4"/>
  <c r="K115" i="4"/>
  <c r="H115" i="4"/>
  <c r="N115" i="4"/>
  <c r="L115" i="4"/>
  <c r="F115" i="4"/>
  <c r="J115" i="4"/>
  <c r="I115" i="4"/>
  <c r="G115" i="4"/>
  <c r="E115" i="4"/>
  <c r="AB117" i="4"/>
  <c r="U117" i="4"/>
  <c r="T117" i="4"/>
  <c r="S117" i="4"/>
  <c r="R117" i="4"/>
  <c r="P117" i="4"/>
  <c r="Q117" i="4"/>
  <c r="O117" i="4"/>
  <c r="M117" i="4"/>
  <c r="K117" i="4"/>
  <c r="N117" i="4"/>
  <c r="L117" i="4"/>
  <c r="J117" i="4"/>
  <c r="H117" i="4"/>
  <c r="I117" i="4"/>
  <c r="G117" i="4"/>
  <c r="E117" i="4"/>
  <c r="F117" i="4"/>
  <c r="AB119" i="4"/>
  <c r="U119" i="4"/>
  <c r="T119" i="4"/>
  <c r="S119" i="4"/>
  <c r="R119" i="4"/>
  <c r="Q119" i="4"/>
  <c r="P119" i="4"/>
  <c r="O119" i="4"/>
  <c r="M119" i="4"/>
  <c r="K119" i="4"/>
  <c r="H119" i="4"/>
  <c r="N119" i="4"/>
  <c r="L119" i="4"/>
  <c r="J119" i="4"/>
  <c r="F119" i="4"/>
  <c r="I119" i="4"/>
  <c r="G119" i="4"/>
  <c r="E119" i="4"/>
  <c r="AB121" i="4"/>
  <c r="U121" i="4"/>
  <c r="T121" i="4"/>
  <c r="S121" i="4"/>
  <c r="R121" i="4"/>
  <c r="P121" i="4"/>
  <c r="Q121" i="4"/>
  <c r="O121" i="4"/>
  <c r="M121" i="4"/>
  <c r="K121" i="4"/>
  <c r="N121" i="4"/>
  <c r="L121" i="4"/>
  <c r="J121" i="4"/>
  <c r="H121" i="4"/>
  <c r="I121" i="4"/>
  <c r="G121" i="4"/>
  <c r="E121" i="4"/>
  <c r="F121" i="4"/>
  <c r="AB123" i="4"/>
  <c r="U123" i="4"/>
  <c r="T123" i="4"/>
  <c r="S123" i="4"/>
  <c r="R123" i="4"/>
  <c r="Q123" i="4"/>
  <c r="P123" i="4"/>
  <c r="O123" i="4"/>
  <c r="M123" i="4"/>
  <c r="K123" i="4"/>
  <c r="H123" i="4"/>
  <c r="N123" i="4"/>
  <c r="L123" i="4"/>
  <c r="F123" i="4"/>
  <c r="J123" i="4"/>
  <c r="I123" i="4"/>
  <c r="G123" i="4"/>
  <c r="E123" i="4"/>
  <c r="AB125" i="4"/>
  <c r="U125" i="4"/>
  <c r="T125" i="4"/>
  <c r="S125" i="4"/>
  <c r="R125" i="4"/>
  <c r="P125" i="4"/>
  <c r="Q125" i="4"/>
  <c r="O125" i="4"/>
  <c r="M125" i="4"/>
  <c r="K125" i="4"/>
  <c r="N125" i="4"/>
  <c r="L125" i="4"/>
  <c r="J125" i="4"/>
  <c r="H125" i="4"/>
  <c r="I125" i="4"/>
  <c r="G125" i="4"/>
  <c r="E125" i="4"/>
  <c r="F125" i="4"/>
  <c r="AB127" i="4"/>
  <c r="U127" i="4"/>
  <c r="T127" i="4"/>
  <c r="S127" i="4"/>
  <c r="R127" i="4"/>
  <c r="Q127" i="4"/>
  <c r="P127" i="4"/>
  <c r="O127" i="4"/>
  <c r="M127" i="4"/>
  <c r="K127" i="4"/>
  <c r="H127" i="4"/>
  <c r="N127" i="4"/>
  <c r="L127" i="4"/>
  <c r="J127" i="4"/>
  <c r="F127" i="4"/>
  <c r="I127" i="4"/>
  <c r="G127" i="4"/>
  <c r="E127" i="4"/>
  <c r="AB129" i="4"/>
  <c r="U129" i="4"/>
  <c r="T129" i="4"/>
  <c r="S129" i="4"/>
  <c r="R129" i="4"/>
  <c r="P129" i="4"/>
  <c r="Q129" i="4"/>
  <c r="O129" i="4"/>
  <c r="M129" i="4"/>
  <c r="K129" i="4"/>
  <c r="N129" i="4"/>
  <c r="L129" i="4"/>
  <c r="J129" i="4"/>
  <c r="H129" i="4"/>
  <c r="I129" i="4"/>
  <c r="G129" i="4"/>
  <c r="E129" i="4"/>
  <c r="F129" i="4"/>
  <c r="AB131" i="4"/>
  <c r="U131" i="4"/>
  <c r="T131" i="4"/>
  <c r="S131" i="4"/>
  <c r="R131" i="4"/>
  <c r="Q131" i="4"/>
  <c r="P131" i="4"/>
  <c r="O131" i="4"/>
  <c r="M131" i="4"/>
  <c r="K131" i="4"/>
  <c r="H131" i="4"/>
  <c r="N131" i="4"/>
  <c r="L131" i="4"/>
  <c r="F131" i="4"/>
  <c r="J131" i="4"/>
  <c r="I131" i="4"/>
  <c r="G131" i="4"/>
  <c r="E131" i="4"/>
  <c r="AB133" i="4"/>
  <c r="U133" i="4"/>
  <c r="T133" i="4"/>
  <c r="S133" i="4"/>
  <c r="R133" i="4"/>
  <c r="P133" i="4"/>
  <c r="Q133" i="4"/>
  <c r="O133" i="4"/>
  <c r="M133" i="4"/>
  <c r="K133" i="4"/>
  <c r="N133" i="4"/>
  <c r="L133" i="4"/>
  <c r="J133" i="4"/>
  <c r="H133" i="4"/>
  <c r="I133" i="4"/>
  <c r="G133" i="4"/>
  <c r="E133" i="4"/>
  <c r="F133" i="4"/>
  <c r="AB135" i="4"/>
  <c r="U135" i="4"/>
  <c r="T135" i="4"/>
  <c r="S135" i="4"/>
  <c r="R135" i="4"/>
  <c r="Q135" i="4"/>
  <c r="P135" i="4"/>
  <c r="O135" i="4"/>
  <c r="M135" i="4"/>
  <c r="K135" i="4"/>
  <c r="H135" i="4"/>
  <c r="N135" i="4"/>
  <c r="L135" i="4"/>
  <c r="J135" i="4"/>
  <c r="F135" i="4"/>
  <c r="I135" i="4"/>
  <c r="G135" i="4"/>
  <c r="E135" i="4"/>
  <c r="AB137" i="4"/>
  <c r="U137" i="4"/>
  <c r="T137" i="4"/>
  <c r="S137" i="4"/>
  <c r="R137" i="4"/>
  <c r="P137" i="4"/>
  <c r="Q137" i="4"/>
  <c r="O137" i="4"/>
  <c r="M137" i="4"/>
  <c r="K137" i="4"/>
  <c r="N137" i="4"/>
  <c r="L137" i="4"/>
  <c r="J137" i="4"/>
  <c r="H137" i="4"/>
  <c r="I137" i="4"/>
  <c r="G137" i="4"/>
  <c r="E137" i="4"/>
  <c r="F137" i="4"/>
  <c r="AB139" i="4"/>
  <c r="U139" i="4"/>
  <c r="T139" i="4"/>
  <c r="S139" i="4"/>
  <c r="R139" i="4"/>
  <c r="Q139" i="4"/>
  <c r="P139" i="4"/>
  <c r="O139" i="4"/>
  <c r="M139" i="4"/>
  <c r="K139" i="4"/>
  <c r="H139" i="4"/>
  <c r="N139" i="4"/>
  <c r="L139" i="4"/>
  <c r="F139" i="4"/>
  <c r="J139" i="4"/>
  <c r="I139" i="4"/>
  <c r="G139" i="4"/>
  <c r="E139" i="4"/>
  <c r="AB141" i="4"/>
  <c r="U141" i="4"/>
  <c r="T141" i="4"/>
  <c r="S141" i="4"/>
  <c r="R141" i="4"/>
  <c r="P141" i="4"/>
  <c r="Q141" i="4"/>
  <c r="O141" i="4"/>
  <c r="M141" i="4"/>
  <c r="K141" i="4"/>
  <c r="N141" i="4"/>
  <c r="L141" i="4"/>
  <c r="J141" i="4"/>
  <c r="H141" i="4"/>
  <c r="I141" i="4"/>
  <c r="G141" i="4"/>
  <c r="E141" i="4"/>
  <c r="F141" i="4"/>
  <c r="AB143" i="4"/>
  <c r="U143" i="4"/>
  <c r="T143" i="4"/>
  <c r="S143" i="4"/>
  <c r="R143" i="4"/>
  <c r="Q143" i="4"/>
  <c r="P143" i="4"/>
  <c r="O143" i="4"/>
  <c r="M143" i="4"/>
  <c r="K143" i="4"/>
  <c r="H143" i="4"/>
  <c r="N143" i="4"/>
  <c r="L143" i="4"/>
  <c r="J143" i="4"/>
  <c r="F143" i="4"/>
  <c r="I143" i="4"/>
  <c r="G143" i="4"/>
  <c r="E143" i="4"/>
  <c r="AB145" i="4"/>
  <c r="U145" i="4"/>
  <c r="T145" i="4"/>
  <c r="S145" i="4"/>
  <c r="R145" i="4"/>
  <c r="P145" i="4"/>
  <c r="Q145" i="4"/>
  <c r="O145" i="4"/>
  <c r="M145" i="4"/>
  <c r="K145" i="4"/>
  <c r="N145" i="4"/>
  <c r="L145" i="4"/>
  <c r="J145" i="4"/>
  <c r="H145" i="4"/>
  <c r="I145" i="4"/>
  <c r="G145" i="4"/>
  <c r="E145" i="4"/>
  <c r="F145" i="4"/>
  <c r="AB147" i="4"/>
  <c r="U147" i="4"/>
  <c r="T147" i="4"/>
  <c r="S147" i="4"/>
  <c r="R147" i="4"/>
  <c r="Q147" i="4"/>
  <c r="P147" i="4"/>
  <c r="O147" i="4"/>
  <c r="M147" i="4"/>
  <c r="K147" i="4"/>
  <c r="H147" i="4"/>
  <c r="N147" i="4"/>
  <c r="L147" i="4"/>
  <c r="F147" i="4"/>
  <c r="J147" i="4"/>
  <c r="I147" i="4"/>
  <c r="G147" i="4"/>
  <c r="E147" i="4"/>
  <c r="AB149" i="4"/>
  <c r="U149" i="4"/>
  <c r="T149" i="4"/>
  <c r="S149" i="4"/>
  <c r="R149" i="4"/>
  <c r="P149" i="4"/>
  <c r="Q149" i="4"/>
  <c r="O149" i="4"/>
  <c r="M149" i="4"/>
  <c r="K149" i="4"/>
  <c r="N149" i="4"/>
  <c r="L149" i="4"/>
  <c r="J149" i="4"/>
  <c r="H149" i="4"/>
  <c r="I149" i="4"/>
  <c r="G149" i="4"/>
  <c r="E149" i="4"/>
  <c r="F149" i="4"/>
  <c r="AB151" i="4"/>
  <c r="U151" i="4"/>
  <c r="T151" i="4"/>
  <c r="S151" i="4"/>
  <c r="R151" i="4"/>
  <c r="Q151" i="4"/>
  <c r="P151" i="4"/>
  <c r="O151" i="4"/>
  <c r="M151" i="4"/>
  <c r="K151" i="4"/>
  <c r="H151" i="4"/>
  <c r="N151" i="4"/>
  <c r="L151" i="4"/>
  <c r="J151" i="4"/>
  <c r="F151" i="4"/>
  <c r="I151" i="4"/>
  <c r="G151" i="4"/>
  <c r="E151" i="4"/>
  <c r="AB153" i="4"/>
  <c r="U153" i="4"/>
  <c r="T153" i="4"/>
  <c r="S153" i="4"/>
  <c r="R153" i="4"/>
  <c r="P153" i="4"/>
  <c r="Q153" i="4"/>
  <c r="O153" i="4"/>
  <c r="M153" i="4"/>
  <c r="K153" i="4"/>
  <c r="N153" i="4"/>
  <c r="L153" i="4"/>
  <c r="J153" i="4"/>
  <c r="H153" i="4"/>
  <c r="I153" i="4"/>
  <c r="G153" i="4"/>
  <c r="E153" i="4"/>
  <c r="F153" i="4"/>
  <c r="AB155" i="4"/>
  <c r="U155" i="4"/>
  <c r="T155" i="4"/>
  <c r="S155" i="4"/>
  <c r="R155" i="4"/>
  <c r="Q155" i="4"/>
  <c r="P155" i="4"/>
  <c r="O155" i="4"/>
  <c r="M155" i="4"/>
  <c r="K155" i="4"/>
  <c r="H155" i="4"/>
  <c r="N155" i="4"/>
  <c r="L155" i="4"/>
  <c r="F155" i="4"/>
  <c r="J155" i="4"/>
  <c r="I155" i="4"/>
  <c r="G155" i="4"/>
  <c r="E155" i="4"/>
  <c r="AB157" i="4"/>
  <c r="U157" i="4"/>
  <c r="T157" i="4"/>
  <c r="S157" i="4"/>
  <c r="R157" i="4"/>
  <c r="P157" i="4"/>
  <c r="Q157" i="4"/>
  <c r="O157" i="4"/>
  <c r="M157" i="4"/>
  <c r="K157" i="4"/>
  <c r="N157" i="4"/>
  <c r="L157" i="4"/>
  <c r="J157" i="4"/>
  <c r="H157" i="4"/>
  <c r="I157" i="4"/>
  <c r="G157" i="4"/>
  <c r="E157" i="4"/>
  <c r="F157" i="4"/>
  <c r="AB159" i="4"/>
  <c r="U159" i="4"/>
  <c r="T159" i="4"/>
  <c r="S159" i="4"/>
  <c r="R159" i="4"/>
  <c r="Q159" i="4"/>
  <c r="P159" i="4"/>
  <c r="O159" i="4"/>
  <c r="M159" i="4"/>
  <c r="K159" i="4"/>
  <c r="H159" i="4"/>
  <c r="N159" i="4"/>
  <c r="L159" i="4"/>
  <c r="J159" i="4"/>
  <c r="F159" i="4"/>
  <c r="I159" i="4"/>
  <c r="G159" i="4"/>
  <c r="E159" i="4"/>
  <c r="AB161" i="4"/>
  <c r="U161" i="4"/>
  <c r="T161" i="4"/>
  <c r="S161" i="4"/>
  <c r="R161" i="4"/>
  <c r="P161" i="4"/>
  <c r="Q161" i="4"/>
  <c r="O161" i="4"/>
  <c r="M161" i="4"/>
  <c r="K161" i="4"/>
  <c r="N161" i="4"/>
  <c r="L161" i="4"/>
  <c r="J161" i="4"/>
  <c r="H161" i="4"/>
  <c r="I161" i="4"/>
  <c r="G161" i="4"/>
  <c r="E161" i="4"/>
  <c r="F161" i="4"/>
  <c r="AB163" i="4"/>
  <c r="U163" i="4"/>
  <c r="T163" i="4"/>
  <c r="S163" i="4"/>
  <c r="R163" i="4"/>
  <c r="Q163" i="4"/>
  <c r="P163" i="4"/>
  <c r="O163" i="4"/>
  <c r="M163" i="4"/>
  <c r="K163" i="4"/>
  <c r="H163" i="4"/>
  <c r="N163" i="4"/>
  <c r="L163" i="4"/>
  <c r="F163" i="4"/>
  <c r="J163" i="4"/>
  <c r="I163" i="4"/>
  <c r="G163" i="4"/>
  <c r="E163" i="4"/>
  <c r="AB165" i="4"/>
  <c r="U165" i="4"/>
  <c r="T165" i="4"/>
  <c r="S165" i="4"/>
  <c r="R165" i="4"/>
  <c r="P165" i="4"/>
  <c r="Q165" i="4"/>
  <c r="O165" i="4"/>
  <c r="M165" i="4"/>
  <c r="K165" i="4"/>
  <c r="N165" i="4"/>
  <c r="L165" i="4"/>
  <c r="J165" i="4"/>
  <c r="H165" i="4"/>
  <c r="I165" i="4"/>
  <c r="G165" i="4"/>
  <c r="E165" i="4"/>
  <c r="F165" i="4"/>
  <c r="AB167" i="4"/>
  <c r="U167" i="4"/>
  <c r="T167" i="4"/>
  <c r="S167" i="4"/>
  <c r="R167" i="4"/>
  <c r="Q167" i="4"/>
  <c r="P167" i="4"/>
  <c r="O167" i="4"/>
  <c r="M167" i="4"/>
  <c r="K167" i="4"/>
  <c r="H167" i="4"/>
  <c r="N167" i="4"/>
  <c r="L167" i="4"/>
  <c r="J167" i="4"/>
  <c r="F167" i="4"/>
  <c r="I167" i="4"/>
  <c r="G167" i="4"/>
  <c r="E167" i="4"/>
  <c r="AB169" i="4"/>
  <c r="U169" i="4"/>
  <c r="T169" i="4"/>
  <c r="S169" i="4"/>
  <c r="R169" i="4"/>
  <c r="P169" i="4"/>
  <c r="Q169" i="4"/>
  <c r="O169" i="4"/>
  <c r="M169" i="4"/>
  <c r="K169" i="4"/>
  <c r="N169" i="4"/>
  <c r="L169" i="4"/>
  <c r="J169" i="4"/>
  <c r="H169" i="4"/>
  <c r="I169" i="4"/>
  <c r="G169" i="4"/>
  <c r="E169" i="4"/>
  <c r="F169" i="4"/>
  <c r="AB171" i="4"/>
  <c r="U171" i="4"/>
  <c r="T171" i="4"/>
  <c r="S171" i="4"/>
  <c r="R171" i="4"/>
  <c r="Q171" i="4"/>
  <c r="P171" i="4"/>
  <c r="O171" i="4"/>
  <c r="M171" i="4"/>
  <c r="K171" i="4"/>
  <c r="H171" i="4"/>
  <c r="N171" i="4"/>
  <c r="L171" i="4"/>
  <c r="F171" i="4"/>
  <c r="J171" i="4"/>
  <c r="I171" i="4"/>
  <c r="G171" i="4"/>
  <c r="E171" i="4"/>
  <c r="AB173" i="4"/>
  <c r="U173" i="4"/>
  <c r="T173" i="4"/>
  <c r="S173" i="4"/>
  <c r="R173" i="4"/>
  <c r="P173" i="4"/>
  <c r="Q173" i="4"/>
  <c r="O173" i="4"/>
  <c r="M173" i="4"/>
  <c r="K173" i="4"/>
  <c r="N173" i="4"/>
  <c r="L173" i="4"/>
  <c r="J173" i="4"/>
  <c r="H173" i="4"/>
  <c r="I173" i="4"/>
  <c r="G173" i="4"/>
  <c r="E173" i="4"/>
  <c r="F173" i="4"/>
  <c r="AB175" i="4"/>
  <c r="U175" i="4"/>
  <c r="T175" i="4"/>
  <c r="S175" i="4"/>
  <c r="R175" i="4"/>
  <c r="Q175" i="4"/>
  <c r="P175" i="4"/>
  <c r="O175" i="4"/>
  <c r="M175" i="4"/>
  <c r="K175" i="4"/>
  <c r="H175" i="4"/>
  <c r="N175" i="4"/>
  <c r="L175" i="4"/>
  <c r="J175" i="4"/>
  <c r="F175" i="4"/>
  <c r="I175" i="4"/>
  <c r="G175" i="4"/>
  <c r="E175" i="4"/>
  <c r="AB177" i="4"/>
  <c r="U177" i="4"/>
  <c r="T177" i="4"/>
  <c r="S177" i="4"/>
  <c r="R177" i="4"/>
  <c r="P177" i="4"/>
  <c r="Q177" i="4"/>
  <c r="O177" i="4"/>
  <c r="M177" i="4"/>
  <c r="K177" i="4"/>
  <c r="N177" i="4"/>
  <c r="L177" i="4"/>
  <c r="J177" i="4"/>
  <c r="H177" i="4"/>
  <c r="I177" i="4"/>
  <c r="G177" i="4"/>
  <c r="E177" i="4"/>
  <c r="F177" i="4"/>
  <c r="AB179" i="4"/>
  <c r="U179" i="4"/>
  <c r="T179" i="4"/>
  <c r="S179" i="4"/>
  <c r="R179" i="4"/>
  <c r="Q179" i="4"/>
  <c r="P179" i="4"/>
  <c r="O179" i="4"/>
  <c r="M179" i="4"/>
  <c r="K179" i="4"/>
  <c r="H179" i="4"/>
  <c r="N179" i="4"/>
  <c r="L179" i="4"/>
  <c r="F179" i="4"/>
  <c r="J179" i="4"/>
  <c r="I179" i="4"/>
  <c r="G179" i="4"/>
  <c r="E179" i="4"/>
  <c r="AB181" i="4"/>
  <c r="U181" i="4"/>
  <c r="T181" i="4"/>
  <c r="S181" i="4"/>
  <c r="R181" i="4"/>
  <c r="P181" i="4"/>
  <c r="Q181" i="4"/>
  <c r="O181" i="4"/>
  <c r="M181" i="4"/>
  <c r="K181" i="4"/>
  <c r="N181" i="4"/>
  <c r="L181" i="4"/>
  <c r="J181" i="4"/>
  <c r="H181" i="4"/>
  <c r="I181" i="4"/>
  <c r="G181" i="4"/>
  <c r="E181" i="4"/>
  <c r="F181" i="4"/>
  <c r="AB183" i="4"/>
  <c r="U183" i="4"/>
  <c r="T183" i="4"/>
  <c r="S183" i="4"/>
  <c r="R183" i="4"/>
  <c r="Q183" i="4"/>
  <c r="P183" i="4"/>
  <c r="O183" i="4"/>
  <c r="M183" i="4"/>
  <c r="K183" i="4"/>
  <c r="H183" i="4"/>
  <c r="N183" i="4"/>
  <c r="L183" i="4"/>
  <c r="J183" i="4"/>
  <c r="F183" i="4"/>
  <c r="I183" i="4"/>
  <c r="G183" i="4"/>
  <c r="E183" i="4"/>
  <c r="AB185" i="4"/>
  <c r="U185" i="4"/>
  <c r="T185" i="4"/>
  <c r="S185" i="4"/>
  <c r="R185" i="4"/>
  <c r="P185" i="4"/>
  <c r="Q185" i="4"/>
  <c r="O185" i="4"/>
  <c r="M185" i="4"/>
  <c r="K185" i="4"/>
  <c r="N185" i="4"/>
  <c r="L185" i="4"/>
  <c r="J185" i="4"/>
  <c r="H185" i="4"/>
  <c r="I185" i="4"/>
  <c r="G185" i="4"/>
  <c r="E185" i="4"/>
  <c r="F185" i="4"/>
  <c r="AB187" i="4"/>
  <c r="U187" i="4"/>
  <c r="T187" i="4"/>
  <c r="S187" i="4"/>
  <c r="R187" i="4"/>
  <c r="Q187" i="4"/>
  <c r="P187" i="4"/>
  <c r="O187" i="4"/>
  <c r="M187" i="4"/>
  <c r="K187" i="4"/>
  <c r="J187" i="4"/>
  <c r="H187" i="4"/>
  <c r="N187" i="4"/>
  <c r="L187" i="4"/>
  <c r="F187" i="4"/>
  <c r="I187" i="4"/>
  <c r="G187" i="4"/>
  <c r="E187" i="4"/>
  <c r="AB189" i="4"/>
  <c r="U189" i="4"/>
  <c r="T189" i="4"/>
  <c r="S189" i="4"/>
  <c r="R189" i="4"/>
  <c r="P189" i="4"/>
  <c r="Q189" i="4"/>
  <c r="O189" i="4"/>
  <c r="M189" i="4"/>
  <c r="K189" i="4"/>
  <c r="N189" i="4"/>
  <c r="L189" i="4"/>
  <c r="J189" i="4"/>
  <c r="H189" i="4"/>
  <c r="I189" i="4"/>
  <c r="G189" i="4"/>
  <c r="E189" i="4"/>
  <c r="F189" i="4"/>
  <c r="AB191" i="4"/>
  <c r="U191" i="4"/>
  <c r="T191" i="4"/>
  <c r="S191" i="4"/>
  <c r="R191" i="4"/>
  <c r="Q191" i="4"/>
  <c r="P191" i="4"/>
  <c r="O191" i="4"/>
  <c r="M191" i="4"/>
  <c r="K191" i="4"/>
  <c r="J191" i="4"/>
  <c r="H191" i="4"/>
  <c r="N191" i="4"/>
  <c r="L191" i="4"/>
  <c r="F191" i="4"/>
  <c r="I191" i="4"/>
  <c r="G191" i="4"/>
  <c r="E191" i="4"/>
  <c r="AB193" i="4"/>
  <c r="U193" i="4"/>
  <c r="T193" i="4"/>
  <c r="S193" i="4"/>
  <c r="R193" i="4"/>
  <c r="P193" i="4"/>
  <c r="Q193" i="4"/>
  <c r="O193" i="4"/>
  <c r="M193" i="4"/>
  <c r="K193" i="4"/>
  <c r="N193" i="4"/>
  <c r="L193" i="4"/>
  <c r="J193" i="4"/>
  <c r="H193" i="4"/>
  <c r="I193" i="4"/>
  <c r="G193" i="4"/>
  <c r="E193" i="4"/>
  <c r="F193" i="4"/>
  <c r="AB195" i="4"/>
  <c r="U195" i="4"/>
  <c r="T195" i="4"/>
  <c r="S195" i="4"/>
  <c r="R195" i="4"/>
  <c r="Q195" i="4"/>
  <c r="P195" i="4"/>
  <c r="O195" i="4"/>
  <c r="M195" i="4"/>
  <c r="K195" i="4"/>
  <c r="J195" i="4"/>
  <c r="H195" i="4"/>
  <c r="N195" i="4"/>
  <c r="L195" i="4"/>
  <c r="F195" i="4"/>
  <c r="I195" i="4"/>
  <c r="G195" i="4"/>
  <c r="E195" i="4"/>
  <c r="AB197" i="4"/>
  <c r="U197" i="4"/>
  <c r="T197" i="4"/>
  <c r="S197" i="4"/>
  <c r="R197" i="4"/>
  <c r="P197" i="4"/>
  <c r="Q197" i="4"/>
  <c r="O197" i="4"/>
  <c r="M197" i="4"/>
  <c r="K197" i="4"/>
  <c r="N197" i="4"/>
  <c r="L197" i="4"/>
  <c r="J197" i="4"/>
  <c r="H197" i="4"/>
  <c r="I197" i="4"/>
  <c r="G197" i="4"/>
  <c r="E197" i="4"/>
  <c r="F197" i="4"/>
  <c r="AB199" i="4"/>
  <c r="U199" i="4"/>
  <c r="T199" i="4"/>
  <c r="S199" i="4"/>
  <c r="R199" i="4"/>
  <c r="Q199" i="4"/>
  <c r="P199" i="4"/>
  <c r="O199" i="4"/>
  <c r="M199" i="4"/>
  <c r="K199" i="4"/>
  <c r="J199" i="4"/>
  <c r="H199" i="4"/>
  <c r="N199" i="4"/>
  <c r="L199" i="4"/>
  <c r="F199" i="4"/>
  <c r="I199" i="4"/>
  <c r="G199" i="4"/>
  <c r="E199" i="4"/>
  <c r="AB201" i="4"/>
  <c r="U201" i="4"/>
  <c r="T201" i="4"/>
  <c r="S201" i="4"/>
  <c r="R201" i="4"/>
  <c r="P201" i="4"/>
  <c r="Q201" i="4"/>
  <c r="O201" i="4"/>
  <c r="M201" i="4"/>
  <c r="K201" i="4"/>
  <c r="N201" i="4"/>
  <c r="L201" i="4"/>
  <c r="J201" i="4"/>
  <c r="H201" i="4"/>
  <c r="I201" i="4"/>
  <c r="G201" i="4"/>
  <c r="E201" i="4"/>
  <c r="F201" i="4"/>
  <c r="AB203" i="4"/>
  <c r="U203" i="4"/>
  <c r="T203" i="4"/>
  <c r="S203" i="4"/>
  <c r="R203" i="4"/>
  <c r="Q203" i="4"/>
  <c r="P203" i="4"/>
  <c r="O203" i="4"/>
  <c r="M203" i="4"/>
  <c r="K203" i="4"/>
  <c r="J203" i="4"/>
  <c r="H203" i="4"/>
  <c r="N203" i="4"/>
  <c r="L203" i="4"/>
  <c r="F203" i="4"/>
  <c r="I203" i="4"/>
  <c r="G203" i="4"/>
  <c r="E203" i="4"/>
  <c r="AB205" i="4"/>
  <c r="U205" i="4"/>
  <c r="T205" i="4"/>
  <c r="S205" i="4"/>
  <c r="R205" i="4"/>
  <c r="P205" i="4"/>
  <c r="Q205" i="4"/>
  <c r="O205" i="4"/>
  <c r="M205" i="4"/>
  <c r="K205" i="4"/>
  <c r="N205" i="4"/>
  <c r="L205" i="4"/>
  <c r="J205" i="4"/>
  <c r="H205" i="4"/>
  <c r="I205" i="4"/>
  <c r="G205" i="4"/>
  <c r="E205" i="4"/>
  <c r="F205" i="4"/>
  <c r="AB207" i="4"/>
  <c r="U207" i="4"/>
  <c r="T207" i="4"/>
  <c r="S207" i="4"/>
  <c r="R207" i="4"/>
  <c r="Q207" i="4"/>
  <c r="P207" i="4"/>
  <c r="O207" i="4"/>
  <c r="M207" i="4"/>
  <c r="K207" i="4"/>
  <c r="J207" i="4"/>
  <c r="H207" i="4"/>
  <c r="N207" i="4"/>
  <c r="L207" i="4"/>
  <c r="F207" i="4"/>
  <c r="I207" i="4"/>
  <c r="G207" i="4"/>
  <c r="E207" i="4"/>
  <c r="AB209" i="4"/>
  <c r="U209" i="4"/>
  <c r="T209" i="4"/>
  <c r="S209" i="4"/>
  <c r="R209" i="4"/>
  <c r="P209" i="4"/>
  <c r="Q209" i="4"/>
  <c r="O209" i="4"/>
  <c r="M209" i="4"/>
  <c r="K209" i="4"/>
  <c r="N209" i="4"/>
  <c r="L209" i="4"/>
  <c r="J209" i="4"/>
  <c r="H209" i="4"/>
  <c r="I209" i="4"/>
  <c r="G209" i="4"/>
  <c r="E209" i="4"/>
  <c r="F209" i="4"/>
  <c r="AB211" i="4"/>
  <c r="U211" i="4"/>
  <c r="T211" i="4"/>
  <c r="S211" i="4"/>
  <c r="R211" i="4"/>
  <c r="Q211" i="4"/>
  <c r="P211" i="4"/>
  <c r="O211" i="4"/>
  <c r="M211" i="4"/>
  <c r="K211" i="4"/>
  <c r="J211" i="4"/>
  <c r="H211" i="4"/>
  <c r="N211" i="4"/>
  <c r="L211" i="4"/>
  <c r="F211" i="4"/>
  <c r="I211" i="4"/>
  <c r="G211" i="4"/>
  <c r="E211" i="4"/>
  <c r="AB213" i="4"/>
  <c r="U213" i="4"/>
  <c r="T213" i="4"/>
  <c r="S213" i="4"/>
  <c r="R213" i="4"/>
  <c r="P213" i="4"/>
  <c r="Q213" i="4"/>
  <c r="O213" i="4"/>
  <c r="M213" i="4"/>
  <c r="K213" i="4"/>
  <c r="N213" i="4"/>
  <c r="L213" i="4"/>
  <c r="J213" i="4"/>
  <c r="H213" i="4"/>
  <c r="I213" i="4"/>
  <c r="G213" i="4"/>
  <c r="E213" i="4"/>
  <c r="F213" i="4"/>
  <c r="AB215" i="4"/>
  <c r="U215" i="4"/>
  <c r="T215" i="4"/>
  <c r="S215" i="4"/>
  <c r="R215" i="4"/>
  <c r="Q215" i="4"/>
  <c r="P215" i="4"/>
  <c r="O215" i="4"/>
  <c r="M215" i="4"/>
  <c r="K215" i="4"/>
  <c r="J215" i="4"/>
  <c r="H215" i="4"/>
  <c r="N215" i="4"/>
  <c r="L215" i="4"/>
  <c r="F215" i="4"/>
  <c r="I215" i="4"/>
  <c r="G215" i="4"/>
  <c r="E215" i="4"/>
  <c r="AB217" i="4"/>
  <c r="U217" i="4"/>
  <c r="T217" i="4"/>
  <c r="S217" i="4"/>
  <c r="R217" i="4"/>
  <c r="P217" i="4"/>
  <c r="Q217" i="4"/>
  <c r="O217" i="4"/>
  <c r="M217" i="4"/>
  <c r="K217" i="4"/>
  <c r="N217" i="4"/>
  <c r="L217" i="4"/>
  <c r="J217" i="4"/>
  <c r="H217" i="4"/>
  <c r="I217" i="4"/>
  <c r="G217" i="4"/>
  <c r="E217" i="4"/>
  <c r="F217" i="4"/>
  <c r="AB219" i="4"/>
  <c r="U219" i="4"/>
  <c r="T219" i="4"/>
  <c r="S219" i="4"/>
  <c r="R219" i="4"/>
  <c r="Q219" i="4"/>
  <c r="P219" i="4"/>
  <c r="O219" i="4"/>
  <c r="M219" i="4"/>
  <c r="K219" i="4"/>
  <c r="J219" i="4"/>
  <c r="H219" i="4"/>
  <c r="N219" i="4"/>
  <c r="L219" i="4"/>
  <c r="F219" i="4"/>
  <c r="I219" i="4"/>
  <c r="G219" i="4"/>
  <c r="E219" i="4"/>
  <c r="AB221" i="4"/>
  <c r="U221" i="4"/>
  <c r="T221" i="4"/>
  <c r="S221" i="4"/>
  <c r="R221" i="4"/>
  <c r="P221" i="4"/>
  <c r="Q221" i="4"/>
  <c r="O221" i="4"/>
  <c r="M221" i="4"/>
  <c r="K221" i="4"/>
  <c r="N221" i="4"/>
  <c r="L221" i="4"/>
  <c r="J221" i="4"/>
  <c r="H221" i="4"/>
  <c r="I221" i="4"/>
  <c r="G221" i="4"/>
  <c r="E221" i="4"/>
  <c r="F221" i="4"/>
  <c r="AB223" i="4"/>
  <c r="U223" i="4"/>
  <c r="T223" i="4"/>
  <c r="S223" i="4"/>
  <c r="R223" i="4"/>
  <c r="Q223" i="4"/>
  <c r="P223" i="4"/>
  <c r="O223" i="4"/>
  <c r="M223" i="4"/>
  <c r="K223" i="4"/>
  <c r="J223" i="4"/>
  <c r="H223" i="4"/>
  <c r="N223" i="4"/>
  <c r="L223" i="4"/>
  <c r="F223" i="4"/>
  <c r="I223" i="4"/>
  <c r="G223" i="4"/>
  <c r="E223" i="4"/>
  <c r="AB225" i="4"/>
  <c r="U225" i="4"/>
  <c r="T225" i="4"/>
  <c r="S225" i="4"/>
  <c r="R225" i="4"/>
  <c r="P225" i="4"/>
  <c r="Q225" i="4"/>
  <c r="O225" i="4"/>
  <c r="M225" i="4"/>
  <c r="K225" i="4"/>
  <c r="N225" i="4"/>
  <c r="L225" i="4"/>
  <c r="J225" i="4"/>
  <c r="H225" i="4"/>
  <c r="I225" i="4"/>
  <c r="G225" i="4"/>
  <c r="E225" i="4"/>
  <c r="F225" i="4"/>
  <c r="AB227" i="4"/>
  <c r="U227" i="4"/>
  <c r="T227" i="4"/>
  <c r="S227" i="4"/>
  <c r="R227" i="4"/>
  <c r="Q227" i="4"/>
  <c r="P227" i="4"/>
  <c r="O227" i="4"/>
  <c r="M227" i="4"/>
  <c r="K227" i="4"/>
  <c r="J227" i="4"/>
  <c r="H227" i="4"/>
  <c r="N227" i="4"/>
  <c r="L227" i="4"/>
  <c r="F227" i="4"/>
  <c r="I227" i="4"/>
  <c r="G227" i="4"/>
  <c r="E227" i="4"/>
  <c r="AB229" i="4"/>
  <c r="U229" i="4"/>
  <c r="T229" i="4"/>
  <c r="S229" i="4"/>
  <c r="R229" i="4"/>
  <c r="P229" i="4"/>
  <c r="Q229" i="4"/>
  <c r="O229" i="4"/>
  <c r="M229" i="4"/>
  <c r="K229" i="4"/>
  <c r="N229" i="4"/>
  <c r="L229" i="4"/>
  <c r="J229" i="4"/>
  <c r="H229" i="4"/>
  <c r="I229" i="4"/>
  <c r="G229" i="4"/>
  <c r="E229" i="4"/>
  <c r="F229" i="4"/>
  <c r="AB231" i="4"/>
  <c r="U231" i="4"/>
  <c r="T231" i="4"/>
  <c r="S231" i="4"/>
  <c r="R231" i="4"/>
  <c r="Q231" i="4"/>
  <c r="P231" i="4"/>
  <c r="O231" i="4"/>
  <c r="M231" i="4"/>
  <c r="K231" i="4"/>
  <c r="J231" i="4"/>
  <c r="H231" i="4"/>
  <c r="N231" i="4"/>
  <c r="L231" i="4"/>
  <c r="F231" i="4"/>
  <c r="I231" i="4"/>
  <c r="G231" i="4"/>
  <c r="E231" i="4"/>
  <c r="AB233" i="4"/>
  <c r="U233" i="4"/>
  <c r="T233" i="4"/>
  <c r="S233" i="4"/>
  <c r="R233" i="4"/>
  <c r="P233" i="4"/>
  <c r="Q233" i="4"/>
  <c r="O233" i="4"/>
  <c r="M233" i="4"/>
  <c r="K233" i="4"/>
  <c r="N233" i="4"/>
  <c r="L233" i="4"/>
  <c r="J233" i="4"/>
  <c r="H233" i="4"/>
  <c r="I233" i="4"/>
  <c r="G233" i="4"/>
  <c r="E233" i="4"/>
  <c r="F233" i="4"/>
  <c r="AB235" i="4"/>
  <c r="U235" i="4"/>
  <c r="T235" i="4"/>
  <c r="S235" i="4"/>
  <c r="R235" i="4"/>
  <c r="Q235" i="4"/>
  <c r="P235" i="4"/>
  <c r="O235" i="4"/>
  <c r="M235" i="4"/>
  <c r="K235" i="4"/>
  <c r="J235" i="4"/>
  <c r="H235" i="4"/>
  <c r="N235" i="4"/>
  <c r="L235" i="4"/>
  <c r="F235" i="4"/>
  <c r="I235" i="4"/>
  <c r="G235" i="4"/>
  <c r="E235" i="4"/>
  <c r="AB237" i="4"/>
  <c r="U237" i="4"/>
  <c r="T237" i="4"/>
  <c r="S237" i="4"/>
  <c r="R237" i="4"/>
  <c r="P237" i="4"/>
  <c r="Q237" i="4"/>
  <c r="O237" i="4"/>
  <c r="M237" i="4"/>
  <c r="K237" i="4"/>
  <c r="N237" i="4"/>
  <c r="L237" i="4"/>
  <c r="J237" i="4"/>
  <c r="H237" i="4"/>
  <c r="I237" i="4"/>
  <c r="G237" i="4"/>
  <c r="E237" i="4"/>
  <c r="F237" i="4"/>
  <c r="AB239" i="4"/>
  <c r="U239" i="4"/>
  <c r="T239" i="4"/>
  <c r="S239" i="4"/>
  <c r="R239" i="4"/>
  <c r="Q239" i="4"/>
  <c r="P239" i="4"/>
  <c r="O239" i="4"/>
  <c r="M239" i="4"/>
  <c r="K239" i="4"/>
  <c r="J239" i="4"/>
  <c r="H239" i="4"/>
  <c r="N239" i="4"/>
  <c r="L239" i="4"/>
  <c r="F239" i="4"/>
  <c r="I239" i="4"/>
  <c r="G239" i="4"/>
  <c r="E239" i="4"/>
  <c r="AB241" i="4"/>
  <c r="U241" i="4"/>
  <c r="T241" i="4"/>
  <c r="S241" i="4"/>
  <c r="R241" i="4"/>
  <c r="P241" i="4"/>
  <c r="Q241" i="4"/>
  <c r="O241" i="4"/>
  <c r="M241" i="4"/>
  <c r="K241" i="4"/>
  <c r="N241" i="4"/>
  <c r="L241" i="4"/>
  <c r="J241" i="4"/>
  <c r="H241" i="4"/>
  <c r="I241" i="4"/>
  <c r="G241" i="4"/>
  <c r="E241" i="4"/>
  <c r="F241" i="4"/>
  <c r="AB243" i="4"/>
  <c r="U243" i="4"/>
  <c r="T243" i="4"/>
  <c r="S243" i="4"/>
  <c r="R243" i="4"/>
  <c r="Q243" i="4"/>
  <c r="P243" i="4"/>
  <c r="O243" i="4"/>
  <c r="M243" i="4"/>
  <c r="K243" i="4"/>
  <c r="J243" i="4"/>
  <c r="H243" i="4"/>
  <c r="N243" i="4"/>
  <c r="L243" i="4"/>
  <c r="F243" i="4"/>
  <c r="I243" i="4"/>
  <c r="G243" i="4"/>
  <c r="E243" i="4"/>
  <c r="AB245" i="4"/>
  <c r="U245" i="4"/>
  <c r="T245" i="4"/>
  <c r="S245" i="4"/>
  <c r="R245" i="4"/>
  <c r="P245" i="4"/>
  <c r="Q245" i="4"/>
  <c r="O245" i="4"/>
  <c r="M245" i="4"/>
  <c r="K245" i="4"/>
  <c r="N245" i="4"/>
  <c r="L245" i="4"/>
  <c r="J245" i="4"/>
  <c r="H245" i="4"/>
  <c r="I245" i="4"/>
  <c r="G245" i="4"/>
  <c r="E245" i="4"/>
  <c r="F245" i="4"/>
  <c r="AB247" i="4"/>
  <c r="U247" i="4"/>
  <c r="T247" i="4"/>
  <c r="S247" i="4"/>
  <c r="R247" i="4"/>
  <c r="Q247" i="4"/>
  <c r="P247" i="4"/>
  <c r="O247" i="4"/>
  <c r="M247" i="4"/>
  <c r="K247" i="4"/>
  <c r="J247" i="4"/>
  <c r="H247" i="4"/>
  <c r="N247" i="4"/>
  <c r="L247" i="4"/>
  <c r="F247" i="4"/>
  <c r="I247" i="4"/>
  <c r="G247" i="4"/>
  <c r="E247" i="4"/>
  <c r="AB249" i="4"/>
  <c r="U249" i="4"/>
  <c r="T249" i="4"/>
  <c r="S249" i="4"/>
  <c r="R249" i="4"/>
  <c r="P249" i="4"/>
  <c r="Q249" i="4"/>
  <c r="O249" i="4"/>
  <c r="M249" i="4"/>
  <c r="K249" i="4"/>
  <c r="N249" i="4"/>
  <c r="L249" i="4"/>
  <c r="J249" i="4"/>
  <c r="H249" i="4"/>
  <c r="I249" i="4"/>
  <c r="G249" i="4"/>
  <c r="E249" i="4"/>
  <c r="F249" i="4"/>
  <c r="AB251" i="4"/>
  <c r="U251" i="4"/>
  <c r="T251" i="4"/>
  <c r="S251" i="4"/>
  <c r="R251" i="4"/>
  <c r="Q251" i="4"/>
  <c r="P251" i="4"/>
  <c r="O251" i="4"/>
  <c r="M251" i="4"/>
  <c r="K251" i="4"/>
  <c r="J251" i="4"/>
  <c r="H251" i="4"/>
  <c r="N251" i="4"/>
  <c r="L251" i="4"/>
  <c r="F251" i="4"/>
  <c r="I251" i="4"/>
  <c r="G251" i="4"/>
  <c r="E251" i="4"/>
  <c r="AB253" i="4"/>
  <c r="U253" i="4"/>
  <c r="T253" i="4"/>
  <c r="S253" i="4"/>
  <c r="R253" i="4"/>
  <c r="P253" i="4"/>
  <c r="Q253" i="4"/>
  <c r="O253" i="4"/>
  <c r="M253" i="4"/>
  <c r="K253" i="4"/>
  <c r="N253" i="4"/>
  <c r="L253" i="4"/>
  <c r="J253" i="4"/>
  <c r="H253" i="4"/>
  <c r="I253" i="4"/>
  <c r="G253" i="4"/>
  <c r="E253" i="4"/>
  <c r="F253" i="4"/>
  <c r="AB255" i="4"/>
  <c r="U255" i="4"/>
  <c r="T255" i="4"/>
  <c r="S255" i="4"/>
  <c r="R255" i="4"/>
  <c r="Q255" i="4"/>
  <c r="P255" i="4"/>
  <c r="O255" i="4"/>
  <c r="M255" i="4"/>
  <c r="K255" i="4"/>
  <c r="J255" i="4"/>
  <c r="H255" i="4"/>
  <c r="N255" i="4"/>
  <c r="L255" i="4"/>
  <c r="F255" i="4"/>
  <c r="I255" i="4"/>
  <c r="G255" i="4"/>
  <c r="E255" i="4"/>
  <c r="AB257" i="4"/>
  <c r="U257" i="4"/>
  <c r="T257" i="4"/>
  <c r="S257" i="4"/>
  <c r="R257" i="4"/>
  <c r="P257" i="4"/>
  <c r="Q257" i="4"/>
  <c r="O257" i="4"/>
  <c r="M257" i="4"/>
  <c r="K257" i="4"/>
  <c r="N257" i="4"/>
  <c r="L257" i="4"/>
  <c r="J257" i="4"/>
  <c r="H257" i="4"/>
  <c r="I257" i="4"/>
  <c r="G257" i="4"/>
  <c r="E257" i="4"/>
  <c r="F257" i="4"/>
  <c r="AB259" i="4"/>
  <c r="U259" i="4"/>
  <c r="T259" i="4"/>
  <c r="S259" i="4"/>
  <c r="R259" i="4"/>
  <c r="Q259" i="4"/>
  <c r="P259" i="4"/>
  <c r="O259" i="4"/>
  <c r="M259" i="4"/>
  <c r="K259" i="4"/>
  <c r="J259" i="4"/>
  <c r="H259" i="4"/>
  <c r="N259" i="4"/>
  <c r="L259" i="4"/>
  <c r="F259" i="4"/>
  <c r="I259" i="4"/>
  <c r="G259" i="4"/>
  <c r="E259" i="4"/>
  <c r="AB261" i="4"/>
  <c r="U261" i="4"/>
  <c r="T261" i="4"/>
  <c r="S261" i="4"/>
  <c r="R261" i="4"/>
  <c r="P261" i="4"/>
  <c r="Q261" i="4"/>
  <c r="O261" i="4"/>
  <c r="M261" i="4"/>
  <c r="K261" i="4"/>
  <c r="N261" i="4"/>
  <c r="L261" i="4"/>
  <c r="J261" i="4"/>
  <c r="H261" i="4"/>
  <c r="I261" i="4"/>
  <c r="G261" i="4"/>
  <c r="E261" i="4"/>
  <c r="F261" i="4"/>
  <c r="AB263" i="4"/>
  <c r="U263" i="4"/>
  <c r="T263" i="4"/>
  <c r="S263" i="4"/>
  <c r="R263" i="4"/>
  <c r="Q263" i="4"/>
  <c r="P263" i="4"/>
  <c r="O263" i="4"/>
  <c r="M263" i="4"/>
  <c r="K263" i="4"/>
  <c r="J263" i="4"/>
  <c r="H263" i="4"/>
  <c r="N263" i="4"/>
  <c r="L263" i="4"/>
  <c r="F263" i="4"/>
  <c r="I263" i="4"/>
  <c r="G263" i="4"/>
  <c r="E263" i="4"/>
  <c r="AB265" i="4"/>
  <c r="U265" i="4"/>
  <c r="T265" i="4"/>
  <c r="S265" i="4"/>
  <c r="R265" i="4"/>
  <c r="P265" i="4"/>
  <c r="Q265" i="4"/>
  <c r="O265" i="4"/>
  <c r="M265" i="4"/>
  <c r="K265" i="4"/>
  <c r="N265" i="4"/>
  <c r="L265" i="4"/>
  <c r="J265" i="4"/>
  <c r="H265" i="4"/>
  <c r="I265" i="4"/>
  <c r="G265" i="4"/>
  <c r="E265" i="4"/>
  <c r="F265" i="4"/>
  <c r="AB267" i="4"/>
  <c r="U267" i="4"/>
  <c r="T267" i="4"/>
  <c r="S267" i="4"/>
  <c r="R267" i="4"/>
  <c r="Q267" i="4"/>
  <c r="P267" i="4"/>
  <c r="O267" i="4"/>
  <c r="M267" i="4"/>
  <c r="K267" i="4"/>
  <c r="J267" i="4"/>
  <c r="H267" i="4"/>
  <c r="N267" i="4"/>
  <c r="L267" i="4"/>
  <c r="F267" i="4"/>
  <c r="I267" i="4"/>
  <c r="G267" i="4"/>
  <c r="E267" i="4"/>
  <c r="AB269" i="4"/>
  <c r="U269" i="4"/>
  <c r="T269" i="4"/>
  <c r="S269" i="4"/>
  <c r="R269" i="4"/>
  <c r="P269" i="4"/>
  <c r="Q269" i="4"/>
  <c r="O269" i="4"/>
  <c r="M269" i="4"/>
  <c r="K269" i="4"/>
  <c r="N269" i="4"/>
  <c r="L269" i="4"/>
  <c r="J269" i="4"/>
  <c r="H269" i="4"/>
  <c r="I269" i="4"/>
  <c r="G269" i="4"/>
  <c r="E269" i="4"/>
  <c r="F269" i="4"/>
  <c r="AB271" i="4"/>
  <c r="U271" i="4"/>
  <c r="T271" i="4"/>
  <c r="S271" i="4"/>
  <c r="R271" i="4"/>
  <c r="Q271" i="4"/>
  <c r="P271" i="4"/>
  <c r="O271" i="4"/>
  <c r="M271" i="4"/>
  <c r="K271" i="4"/>
  <c r="J271" i="4"/>
  <c r="H271" i="4"/>
  <c r="N271" i="4"/>
  <c r="L271" i="4"/>
  <c r="F271" i="4"/>
  <c r="I271" i="4"/>
  <c r="G271" i="4"/>
  <c r="E271" i="4"/>
  <c r="AB273" i="4"/>
  <c r="U273" i="4"/>
  <c r="T273" i="4"/>
  <c r="S273" i="4"/>
  <c r="R273" i="4"/>
  <c r="P273" i="4"/>
  <c r="Q273" i="4"/>
  <c r="O273" i="4"/>
  <c r="M273" i="4"/>
  <c r="K273" i="4"/>
  <c r="N273" i="4"/>
  <c r="L273" i="4"/>
  <c r="J273" i="4"/>
  <c r="H273" i="4"/>
  <c r="I273" i="4"/>
  <c r="G273" i="4"/>
  <c r="E273" i="4"/>
  <c r="F273" i="4"/>
  <c r="AB275" i="4"/>
  <c r="U275" i="4"/>
  <c r="T275" i="4"/>
  <c r="S275" i="4"/>
  <c r="R275" i="4"/>
  <c r="Q275" i="4"/>
  <c r="P275" i="4"/>
  <c r="O275" i="4"/>
  <c r="M275" i="4"/>
  <c r="K275" i="4"/>
  <c r="J275" i="4"/>
  <c r="H275" i="4"/>
  <c r="N275" i="4"/>
  <c r="L275" i="4"/>
  <c r="F275" i="4"/>
  <c r="I275" i="4"/>
  <c r="G275" i="4"/>
  <c r="E275" i="4"/>
  <c r="AB277" i="4"/>
  <c r="U277" i="4"/>
  <c r="T277" i="4"/>
  <c r="S277" i="4"/>
  <c r="R277" i="4"/>
  <c r="P277" i="4"/>
  <c r="Q277" i="4"/>
  <c r="O277" i="4"/>
  <c r="M277" i="4"/>
  <c r="K277" i="4"/>
  <c r="N277" i="4"/>
  <c r="L277" i="4"/>
  <c r="J277" i="4"/>
  <c r="H277" i="4"/>
  <c r="I277" i="4"/>
  <c r="G277" i="4"/>
  <c r="E277" i="4"/>
  <c r="F277" i="4"/>
  <c r="AB279" i="4"/>
  <c r="U279" i="4"/>
  <c r="T279" i="4"/>
  <c r="S279" i="4"/>
  <c r="R279" i="4"/>
  <c r="Q279" i="4"/>
  <c r="P279" i="4"/>
  <c r="O279" i="4"/>
  <c r="M279" i="4"/>
  <c r="K279" i="4"/>
  <c r="J279" i="4"/>
  <c r="H279" i="4"/>
  <c r="N279" i="4"/>
  <c r="L279" i="4"/>
  <c r="F279" i="4"/>
  <c r="I279" i="4"/>
  <c r="G279" i="4"/>
  <c r="E279" i="4"/>
  <c r="AB281" i="4"/>
  <c r="U281" i="4"/>
  <c r="T281" i="4"/>
  <c r="S281" i="4"/>
  <c r="R281" i="4"/>
  <c r="P281" i="4"/>
  <c r="Q281" i="4"/>
  <c r="O281" i="4"/>
  <c r="M281" i="4"/>
  <c r="K281" i="4"/>
  <c r="N281" i="4"/>
  <c r="L281" i="4"/>
  <c r="J281" i="4"/>
  <c r="H281" i="4"/>
  <c r="I281" i="4"/>
  <c r="G281" i="4"/>
  <c r="E281" i="4"/>
  <c r="F281" i="4"/>
  <c r="AB283" i="4"/>
  <c r="U283" i="4"/>
  <c r="T283" i="4"/>
  <c r="S283" i="4"/>
  <c r="R283" i="4"/>
  <c r="Q283" i="4"/>
  <c r="P283" i="4"/>
  <c r="O283" i="4"/>
  <c r="M283" i="4"/>
  <c r="K283" i="4"/>
  <c r="J283" i="4"/>
  <c r="H283" i="4"/>
  <c r="N283" i="4"/>
  <c r="L283" i="4"/>
  <c r="F283" i="4"/>
  <c r="I283" i="4"/>
  <c r="G283" i="4"/>
  <c r="E283" i="4"/>
  <c r="AB285" i="4"/>
  <c r="U285" i="4"/>
  <c r="T285" i="4"/>
  <c r="S285" i="4"/>
  <c r="R285" i="4"/>
  <c r="P285" i="4"/>
  <c r="Q285" i="4"/>
  <c r="O285" i="4"/>
  <c r="M285" i="4"/>
  <c r="K285" i="4"/>
  <c r="N285" i="4"/>
  <c r="L285" i="4"/>
  <c r="J285" i="4"/>
  <c r="H285" i="4"/>
  <c r="I285" i="4"/>
  <c r="G285" i="4"/>
  <c r="E285" i="4"/>
  <c r="F285" i="4"/>
  <c r="AB287" i="4"/>
  <c r="U287" i="4"/>
  <c r="T287" i="4"/>
  <c r="S287" i="4"/>
  <c r="R287" i="4"/>
  <c r="Q287" i="4"/>
  <c r="P287" i="4"/>
  <c r="O287" i="4"/>
  <c r="M287" i="4"/>
  <c r="K287" i="4"/>
  <c r="J287" i="4"/>
  <c r="H287" i="4"/>
  <c r="N287" i="4"/>
  <c r="L287" i="4"/>
  <c r="F287" i="4"/>
  <c r="I287" i="4"/>
  <c r="G287" i="4"/>
  <c r="E287" i="4"/>
  <c r="AB289" i="4"/>
  <c r="U289" i="4"/>
  <c r="T289" i="4"/>
  <c r="S289" i="4"/>
  <c r="R289" i="4"/>
  <c r="P289" i="4"/>
  <c r="Q289" i="4"/>
  <c r="O289" i="4"/>
  <c r="M289" i="4"/>
  <c r="K289" i="4"/>
  <c r="N289" i="4"/>
  <c r="L289" i="4"/>
  <c r="J289" i="4"/>
  <c r="H289" i="4"/>
  <c r="I289" i="4"/>
  <c r="G289" i="4"/>
  <c r="E289" i="4"/>
  <c r="F289" i="4"/>
  <c r="AB291" i="4"/>
  <c r="U291" i="4"/>
  <c r="T291" i="4"/>
  <c r="S291" i="4"/>
  <c r="R291" i="4"/>
  <c r="Q291" i="4"/>
  <c r="P291" i="4"/>
  <c r="O291" i="4"/>
  <c r="M291" i="4"/>
  <c r="K291" i="4"/>
  <c r="J291" i="4"/>
  <c r="H291" i="4"/>
  <c r="N291" i="4"/>
  <c r="L291" i="4"/>
  <c r="F291" i="4"/>
  <c r="I291" i="4"/>
  <c r="G291" i="4"/>
  <c r="E291" i="4"/>
  <c r="AB293" i="4"/>
  <c r="U293" i="4"/>
  <c r="T293" i="4"/>
  <c r="S293" i="4"/>
  <c r="R293" i="4"/>
  <c r="P293" i="4"/>
  <c r="Q293" i="4"/>
  <c r="O293" i="4"/>
  <c r="M293" i="4"/>
  <c r="K293" i="4"/>
  <c r="N293" i="4"/>
  <c r="L293" i="4"/>
  <c r="J293" i="4"/>
  <c r="H293" i="4"/>
  <c r="I293" i="4"/>
  <c r="G293" i="4"/>
  <c r="E293" i="4"/>
  <c r="F293" i="4"/>
  <c r="AB295" i="4"/>
  <c r="U295" i="4"/>
  <c r="T295" i="4"/>
  <c r="S295" i="4"/>
  <c r="R295" i="4"/>
  <c r="Q295" i="4"/>
  <c r="P295" i="4"/>
  <c r="O295" i="4"/>
  <c r="M295" i="4"/>
  <c r="K295" i="4"/>
  <c r="J295" i="4"/>
  <c r="H295" i="4"/>
  <c r="N295" i="4"/>
  <c r="L295" i="4"/>
  <c r="F295" i="4"/>
  <c r="I295" i="4"/>
  <c r="G295" i="4"/>
  <c r="E295" i="4"/>
  <c r="AB297" i="4"/>
  <c r="U297" i="4"/>
  <c r="T297" i="4"/>
  <c r="S297" i="4"/>
  <c r="R297" i="4"/>
  <c r="P297" i="4"/>
  <c r="Q297" i="4"/>
  <c r="O297" i="4"/>
  <c r="M297" i="4"/>
  <c r="K297" i="4"/>
  <c r="N297" i="4"/>
  <c r="L297" i="4"/>
  <c r="J297" i="4"/>
  <c r="H297" i="4"/>
  <c r="I297" i="4"/>
  <c r="G297" i="4"/>
  <c r="E297" i="4"/>
  <c r="F297" i="4"/>
  <c r="AB299" i="4"/>
  <c r="U299" i="4"/>
  <c r="T299" i="4"/>
  <c r="S299" i="4"/>
  <c r="R299" i="4"/>
  <c r="Q299" i="4"/>
  <c r="P299" i="4"/>
  <c r="O299" i="4"/>
  <c r="M299" i="4"/>
  <c r="K299" i="4"/>
  <c r="J299" i="4"/>
  <c r="H299" i="4"/>
  <c r="N299" i="4"/>
  <c r="L299" i="4"/>
  <c r="F299" i="4"/>
  <c r="I299" i="4"/>
  <c r="G299" i="4"/>
  <c r="E299" i="4"/>
  <c r="AB301" i="4"/>
  <c r="U301" i="4"/>
  <c r="T301" i="4"/>
  <c r="S301" i="4"/>
  <c r="R301" i="4"/>
  <c r="P301" i="4"/>
  <c r="Q301" i="4"/>
  <c r="O301" i="4"/>
  <c r="M301" i="4"/>
  <c r="K301" i="4"/>
  <c r="N301" i="4"/>
  <c r="L301" i="4"/>
  <c r="J301" i="4"/>
  <c r="H301" i="4"/>
  <c r="I301" i="4"/>
  <c r="G301" i="4"/>
  <c r="E301" i="4"/>
  <c r="F301" i="4"/>
  <c r="AB303" i="4"/>
  <c r="U303" i="4"/>
  <c r="T303" i="4"/>
  <c r="S303" i="4"/>
  <c r="R303" i="4"/>
  <c r="Q303" i="4"/>
  <c r="P303" i="4"/>
  <c r="O303" i="4"/>
  <c r="M303" i="4"/>
  <c r="K303" i="4"/>
  <c r="J303" i="4"/>
  <c r="H303" i="4"/>
  <c r="N303" i="4"/>
  <c r="L303" i="4"/>
  <c r="F303" i="4"/>
  <c r="I303" i="4"/>
  <c r="G303" i="4"/>
  <c r="E303" i="4"/>
  <c r="AB305" i="4"/>
  <c r="U305" i="4"/>
  <c r="T305" i="4"/>
  <c r="S305" i="4"/>
  <c r="R305" i="4"/>
  <c r="P305" i="4"/>
  <c r="Q305" i="4"/>
  <c r="O305" i="4"/>
  <c r="M305" i="4"/>
  <c r="K305" i="4"/>
  <c r="N305" i="4"/>
  <c r="L305" i="4"/>
  <c r="J305" i="4"/>
  <c r="H305" i="4"/>
  <c r="I305" i="4"/>
  <c r="G305" i="4"/>
  <c r="E305" i="4"/>
  <c r="F305" i="4"/>
  <c r="AB307" i="4"/>
  <c r="U307" i="4"/>
  <c r="T307" i="4"/>
  <c r="S307" i="4"/>
  <c r="R307" i="4"/>
  <c r="Q307" i="4"/>
  <c r="P307" i="4"/>
  <c r="O307" i="4"/>
  <c r="M307" i="4"/>
  <c r="K307" i="4"/>
  <c r="J307" i="4"/>
  <c r="H307" i="4"/>
  <c r="N307" i="4"/>
  <c r="L307" i="4"/>
  <c r="F307" i="4"/>
  <c r="I307" i="4"/>
  <c r="G307" i="4"/>
  <c r="E307" i="4"/>
  <c r="AB309" i="4"/>
  <c r="U309" i="4"/>
  <c r="T309" i="4"/>
  <c r="S309" i="4"/>
  <c r="R309" i="4"/>
  <c r="P309" i="4"/>
  <c r="Q309" i="4"/>
  <c r="O309" i="4"/>
  <c r="M309" i="4"/>
  <c r="K309" i="4"/>
  <c r="N309" i="4"/>
  <c r="L309" i="4"/>
  <c r="J309" i="4"/>
  <c r="H309" i="4"/>
  <c r="I309" i="4"/>
  <c r="G309" i="4"/>
  <c r="E309" i="4"/>
  <c r="F309" i="4"/>
  <c r="AB311" i="4"/>
  <c r="U311" i="4"/>
  <c r="T311" i="4"/>
  <c r="S311" i="4"/>
  <c r="R311" i="4"/>
  <c r="Q311" i="4"/>
  <c r="P311" i="4"/>
  <c r="O311" i="4"/>
  <c r="M311" i="4"/>
  <c r="K311" i="4"/>
  <c r="J311" i="4"/>
  <c r="H311" i="4"/>
  <c r="N311" i="4"/>
  <c r="L311" i="4"/>
  <c r="F311" i="4"/>
  <c r="I311" i="4"/>
  <c r="G311" i="4"/>
  <c r="E311" i="4"/>
  <c r="AB313" i="4"/>
  <c r="U313" i="4"/>
  <c r="T313" i="4"/>
  <c r="S313" i="4"/>
  <c r="R313" i="4"/>
  <c r="P313" i="4"/>
  <c r="Q313" i="4"/>
  <c r="O313" i="4"/>
  <c r="M313" i="4"/>
  <c r="K313" i="4"/>
  <c r="N313" i="4"/>
  <c r="L313" i="4"/>
  <c r="J313" i="4"/>
  <c r="H313" i="4"/>
  <c r="I313" i="4"/>
  <c r="G313" i="4"/>
  <c r="E313" i="4"/>
  <c r="F313" i="4"/>
  <c r="AB315" i="4"/>
  <c r="U315" i="4"/>
  <c r="T315" i="4"/>
  <c r="S315" i="4"/>
  <c r="R315" i="4"/>
  <c r="Q315" i="4"/>
  <c r="P315" i="4"/>
  <c r="O315" i="4"/>
  <c r="M315" i="4"/>
  <c r="K315" i="4"/>
  <c r="J315" i="4"/>
  <c r="H315" i="4"/>
  <c r="N315" i="4"/>
  <c r="L315" i="4"/>
  <c r="F315" i="4"/>
  <c r="I315" i="4"/>
  <c r="G315" i="4"/>
  <c r="E315" i="4"/>
  <c r="AB317" i="4"/>
  <c r="U317" i="4"/>
  <c r="T317" i="4"/>
  <c r="S317" i="4"/>
  <c r="R317" i="4"/>
  <c r="P317" i="4"/>
  <c r="Q317" i="4"/>
  <c r="O317" i="4"/>
  <c r="M317" i="4"/>
  <c r="K317" i="4"/>
  <c r="N317" i="4"/>
  <c r="L317" i="4"/>
  <c r="J317" i="4"/>
  <c r="H317" i="4"/>
  <c r="I317" i="4"/>
  <c r="G317" i="4"/>
  <c r="E317" i="4"/>
  <c r="F317" i="4"/>
  <c r="AB319" i="4"/>
  <c r="U319" i="4"/>
  <c r="T319" i="4"/>
  <c r="S319" i="4"/>
  <c r="R319" i="4"/>
  <c r="Q319" i="4"/>
  <c r="P319" i="4"/>
  <c r="O319" i="4"/>
  <c r="M319" i="4"/>
  <c r="K319" i="4"/>
  <c r="J319" i="4"/>
  <c r="H319" i="4"/>
  <c r="N319" i="4"/>
  <c r="L319" i="4"/>
  <c r="F319" i="4"/>
  <c r="I319" i="4"/>
  <c r="G319" i="4"/>
  <c r="E319" i="4"/>
  <c r="AB321" i="4"/>
  <c r="U321" i="4"/>
  <c r="T321" i="4"/>
  <c r="S321" i="4"/>
  <c r="R321" i="4"/>
  <c r="P321" i="4"/>
  <c r="Q321" i="4"/>
  <c r="O321" i="4"/>
  <c r="M321" i="4"/>
  <c r="K321" i="4"/>
  <c r="N321" i="4"/>
  <c r="L321" i="4"/>
  <c r="J321" i="4"/>
  <c r="H321" i="4"/>
  <c r="I321" i="4"/>
  <c r="G321" i="4"/>
  <c r="E321" i="4"/>
  <c r="F321" i="4"/>
  <c r="AB323" i="4"/>
  <c r="U323" i="4"/>
  <c r="T323" i="4"/>
  <c r="S323" i="4"/>
  <c r="R323" i="4"/>
  <c r="Q323" i="4"/>
  <c r="P323" i="4"/>
  <c r="O323" i="4"/>
  <c r="M323" i="4"/>
  <c r="K323" i="4"/>
  <c r="J323" i="4"/>
  <c r="H323" i="4"/>
  <c r="N323" i="4"/>
  <c r="L323" i="4"/>
  <c r="F323" i="4"/>
  <c r="I323" i="4"/>
  <c r="G323" i="4"/>
  <c r="E323" i="4"/>
  <c r="AB325" i="4"/>
  <c r="U325" i="4"/>
  <c r="T325" i="4"/>
  <c r="S325" i="4"/>
  <c r="R325" i="4"/>
  <c r="P325" i="4"/>
  <c r="Q325" i="4"/>
  <c r="O325" i="4"/>
  <c r="M325" i="4"/>
  <c r="K325" i="4"/>
  <c r="N325" i="4"/>
  <c r="L325" i="4"/>
  <c r="J325" i="4"/>
  <c r="H325" i="4"/>
  <c r="I325" i="4"/>
  <c r="G325" i="4"/>
  <c r="E325" i="4"/>
  <c r="F325" i="4"/>
  <c r="AB327" i="4"/>
  <c r="U327" i="4"/>
  <c r="T327" i="4"/>
  <c r="S327" i="4"/>
  <c r="R327" i="4"/>
  <c r="Q327" i="4"/>
  <c r="P327" i="4"/>
  <c r="O327" i="4"/>
  <c r="M327" i="4"/>
  <c r="K327" i="4"/>
  <c r="J327" i="4"/>
  <c r="H327" i="4"/>
  <c r="N327" i="4"/>
  <c r="L327" i="4"/>
  <c r="F327" i="4"/>
  <c r="I327" i="4"/>
  <c r="G327" i="4"/>
  <c r="E327" i="4"/>
  <c r="AB329" i="4"/>
  <c r="U329" i="4"/>
  <c r="T329" i="4"/>
  <c r="S329" i="4"/>
  <c r="R329" i="4"/>
  <c r="P329" i="4"/>
  <c r="Q329" i="4"/>
  <c r="O329" i="4"/>
  <c r="M329" i="4"/>
  <c r="K329" i="4"/>
  <c r="N329" i="4"/>
  <c r="L329" i="4"/>
  <c r="J329" i="4"/>
  <c r="H329" i="4"/>
  <c r="I329" i="4"/>
  <c r="G329" i="4"/>
  <c r="E329" i="4"/>
  <c r="F329" i="4"/>
  <c r="AB331" i="4"/>
  <c r="U331" i="4"/>
  <c r="T331" i="4"/>
  <c r="S331" i="4"/>
  <c r="R331" i="4"/>
  <c r="Q331" i="4"/>
  <c r="P331" i="4"/>
  <c r="O331" i="4"/>
  <c r="M331" i="4"/>
  <c r="K331" i="4"/>
  <c r="J331" i="4"/>
  <c r="H331" i="4"/>
  <c r="N331" i="4"/>
  <c r="L331" i="4"/>
  <c r="F331" i="4"/>
  <c r="I331" i="4"/>
  <c r="G331" i="4"/>
  <c r="E331" i="4"/>
  <c r="AB333" i="4"/>
  <c r="U333" i="4"/>
  <c r="T333" i="4"/>
  <c r="S333" i="4"/>
  <c r="R333" i="4"/>
  <c r="P333" i="4"/>
  <c r="Q333" i="4"/>
  <c r="O333" i="4"/>
  <c r="M333" i="4"/>
  <c r="K333" i="4"/>
  <c r="N333" i="4"/>
  <c r="L333" i="4"/>
  <c r="J333" i="4"/>
  <c r="H333" i="4"/>
  <c r="I333" i="4"/>
  <c r="G333" i="4"/>
  <c r="E333" i="4"/>
  <c r="F333" i="4"/>
  <c r="AB335" i="4"/>
  <c r="U335" i="4"/>
  <c r="T335" i="4"/>
  <c r="S335" i="4"/>
  <c r="R335" i="4"/>
  <c r="Q335" i="4"/>
  <c r="P335" i="4"/>
  <c r="O335" i="4"/>
  <c r="M335" i="4"/>
  <c r="K335" i="4"/>
  <c r="J335" i="4"/>
  <c r="H335" i="4"/>
  <c r="N335" i="4"/>
  <c r="L335" i="4"/>
  <c r="F335" i="4"/>
  <c r="I335" i="4"/>
  <c r="G335" i="4"/>
  <c r="E335" i="4"/>
  <c r="AB337" i="4"/>
  <c r="U337" i="4"/>
  <c r="T337" i="4"/>
  <c r="S337" i="4"/>
  <c r="R337" i="4"/>
  <c r="P337" i="4"/>
  <c r="Q337" i="4"/>
  <c r="O337" i="4"/>
  <c r="M337" i="4"/>
  <c r="K337" i="4"/>
  <c r="N337" i="4"/>
  <c r="L337" i="4"/>
  <c r="J337" i="4"/>
  <c r="H337" i="4"/>
  <c r="I337" i="4"/>
  <c r="G337" i="4"/>
  <c r="E337" i="4"/>
  <c r="F337" i="4"/>
  <c r="AB339" i="4"/>
  <c r="U339" i="4"/>
  <c r="T339" i="4"/>
  <c r="S339" i="4"/>
  <c r="R339" i="4"/>
  <c r="Q339" i="4"/>
  <c r="P339" i="4"/>
  <c r="O339" i="4"/>
  <c r="M339" i="4"/>
  <c r="K339" i="4"/>
  <c r="J339" i="4"/>
  <c r="H339" i="4"/>
  <c r="N339" i="4"/>
  <c r="L339" i="4"/>
  <c r="F339" i="4"/>
  <c r="I339" i="4"/>
  <c r="G339" i="4"/>
  <c r="E339" i="4"/>
  <c r="AB341" i="4"/>
  <c r="U341" i="4"/>
  <c r="T341" i="4"/>
  <c r="S341" i="4"/>
  <c r="R341" i="4"/>
  <c r="P341" i="4"/>
  <c r="Q341" i="4"/>
  <c r="O341" i="4"/>
  <c r="M341" i="4"/>
  <c r="K341" i="4"/>
  <c r="N341" i="4"/>
  <c r="L341" i="4"/>
  <c r="J341" i="4"/>
  <c r="H341" i="4"/>
  <c r="I341" i="4"/>
  <c r="G341" i="4"/>
  <c r="E341" i="4"/>
  <c r="F341" i="4"/>
  <c r="AB343" i="4"/>
  <c r="U343" i="4"/>
  <c r="T343" i="4"/>
  <c r="S343" i="4"/>
  <c r="R343" i="4"/>
  <c r="Q343" i="4"/>
  <c r="P343" i="4"/>
  <c r="O343" i="4"/>
  <c r="M343" i="4"/>
  <c r="K343" i="4"/>
  <c r="J343" i="4"/>
  <c r="H343" i="4"/>
  <c r="N343" i="4"/>
  <c r="L343" i="4"/>
  <c r="F343" i="4"/>
  <c r="I343" i="4"/>
  <c r="G343" i="4"/>
  <c r="E343" i="4"/>
  <c r="AB345" i="4"/>
  <c r="U345" i="4"/>
  <c r="T345" i="4"/>
  <c r="S345" i="4"/>
  <c r="R345" i="4"/>
  <c r="P345" i="4"/>
  <c r="Q345" i="4"/>
  <c r="O345" i="4"/>
  <c r="M345" i="4"/>
  <c r="K345" i="4"/>
  <c r="N345" i="4"/>
  <c r="L345" i="4"/>
  <c r="J345" i="4"/>
  <c r="H345" i="4"/>
  <c r="I345" i="4"/>
  <c r="G345" i="4"/>
  <c r="E345" i="4"/>
  <c r="F345" i="4"/>
  <c r="AB347" i="4"/>
  <c r="U347" i="4"/>
  <c r="T347" i="4"/>
  <c r="S347" i="4"/>
  <c r="R347" i="4"/>
  <c r="Q347" i="4"/>
  <c r="P347" i="4"/>
  <c r="O347" i="4"/>
  <c r="M347" i="4"/>
  <c r="K347" i="4"/>
  <c r="J347" i="4"/>
  <c r="H347" i="4"/>
  <c r="N347" i="4"/>
  <c r="L347" i="4"/>
  <c r="F347" i="4"/>
  <c r="I347" i="4"/>
  <c r="G347" i="4"/>
  <c r="E347" i="4"/>
  <c r="AB349" i="4"/>
  <c r="U349" i="4"/>
  <c r="T349" i="4"/>
  <c r="S349" i="4"/>
  <c r="R349" i="4"/>
  <c r="P349" i="4"/>
  <c r="Q349" i="4"/>
  <c r="O349" i="4"/>
  <c r="M349" i="4"/>
  <c r="K349" i="4"/>
  <c r="N349" i="4"/>
  <c r="L349" i="4"/>
  <c r="J349" i="4"/>
  <c r="H349" i="4"/>
  <c r="I349" i="4"/>
  <c r="G349" i="4"/>
  <c r="E349" i="4"/>
  <c r="F349" i="4"/>
  <c r="AB351" i="4"/>
  <c r="U351" i="4"/>
  <c r="T351" i="4"/>
  <c r="S351" i="4"/>
  <c r="R351" i="4"/>
  <c r="Q351" i="4"/>
  <c r="P351" i="4"/>
  <c r="O351" i="4"/>
  <c r="M351" i="4"/>
  <c r="K351" i="4"/>
  <c r="J351" i="4"/>
  <c r="H351" i="4"/>
  <c r="N351" i="4"/>
  <c r="L351" i="4"/>
  <c r="F351" i="4"/>
  <c r="I351" i="4"/>
  <c r="G351" i="4"/>
  <c r="E351" i="4"/>
  <c r="AB353" i="4"/>
  <c r="U353" i="4"/>
  <c r="T353" i="4"/>
  <c r="S353" i="4"/>
  <c r="R353" i="4"/>
  <c r="P353" i="4"/>
  <c r="Q353" i="4"/>
  <c r="O353" i="4"/>
  <c r="M353" i="4"/>
  <c r="K353" i="4"/>
  <c r="N353" i="4"/>
  <c r="L353" i="4"/>
  <c r="J353" i="4"/>
  <c r="H353" i="4"/>
  <c r="I353" i="4"/>
  <c r="G353" i="4"/>
  <c r="E353" i="4"/>
  <c r="F353" i="4"/>
  <c r="AB355" i="4"/>
  <c r="U355" i="4"/>
  <c r="T355" i="4"/>
  <c r="S355" i="4"/>
  <c r="R355" i="4"/>
  <c r="Q355" i="4"/>
  <c r="P355" i="4"/>
  <c r="O355" i="4"/>
  <c r="M355" i="4"/>
  <c r="K355" i="4"/>
  <c r="J355" i="4"/>
  <c r="H355" i="4"/>
  <c r="N355" i="4"/>
  <c r="L355" i="4"/>
  <c r="F355" i="4"/>
  <c r="I355" i="4"/>
  <c r="G355" i="4"/>
  <c r="E355" i="4"/>
  <c r="AB357" i="4"/>
  <c r="U357" i="4"/>
  <c r="T357" i="4"/>
  <c r="S357" i="4"/>
  <c r="R357" i="4"/>
  <c r="P357" i="4"/>
  <c r="Q357" i="4"/>
  <c r="O357" i="4"/>
  <c r="M357" i="4"/>
  <c r="K357" i="4"/>
  <c r="N357" i="4"/>
  <c r="L357" i="4"/>
  <c r="J357" i="4"/>
  <c r="H357" i="4"/>
  <c r="I357" i="4"/>
  <c r="G357" i="4"/>
  <c r="E357" i="4"/>
  <c r="F357" i="4"/>
  <c r="AB359" i="4"/>
  <c r="U359" i="4"/>
  <c r="T359" i="4"/>
  <c r="S359" i="4"/>
  <c r="R359" i="4"/>
  <c r="Q359" i="4"/>
  <c r="P359" i="4"/>
  <c r="O359" i="4"/>
  <c r="M359" i="4"/>
  <c r="K359" i="4"/>
  <c r="J359" i="4"/>
  <c r="H359" i="4"/>
  <c r="N359" i="4"/>
  <c r="L359" i="4"/>
  <c r="F359" i="4"/>
  <c r="I359" i="4"/>
  <c r="G359" i="4"/>
  <c r="E359" i="4"/>
  <c r="AB361" i="4"/>
  <c r="U361" i="4"/>
  <c r="T361" i="4"/>
  <c r="S361" i="4"/>
  <c r="R361" i="4"/>
  <c r="P361" i="4"/>
  <c r="Q361" i="4"/>
  <c r="O361" i="4"/>
  <c r="M361" i="4"/>
  <c r="K361" i="4"/>
  <c r="N361" i="4"/>
  <c r="L361" i="4"/>
  <c r="J361" i="4"/>
  <c r="H361" i="4"/>
  <c r="I361" i="4"/>
  <c r="G361" i="4"/>
  <c r="E361" i="4"/>
  <c r="F361" i="4"/>
  <c r="AB363" i="4"/>
  <c r="U363" i="4"/>
  <c r="T363" i="4"/>
  <c r="S363" i="4"/>
  <c r="R363" i="4"/>
  <c r="Q363" i="4"/>
  <c r="P363" i="4"/>
  <c r="O363" i="4"/>
  <c r="M363" i="4"/>
  <c r="K363" i="4"/>
  <c r="J363" i="4"/>
  <c r="H363" i="4"/>
  <c r="N363" i="4"/>
  <c r="L363" i="4"/>
  <c r="F363" i="4"/>
  <c r="I363" i="4"/>
  <c r="G363" i="4"/>
  <c r="E363" i="4"/>
  <c r="AB365" i="4"/>
  <c r="U365" i="4"/>
  <c r="T365" i="4"/>
  <c r="S365" i="4"/>
  <c r="R365" i="4"/>
  <c r="P365" i="4"/>
  <c r="Q365" i="4"/>
  <c r="O365" i="4"/>
  <c r="M365" i="4"/>
  <c r="K365" i="4"/>
  <c r="N365" i="4"/>
  <c r="L365" i="4"/>
  <c r="J365" i="4"/>
  <c r="H365" i="4"/>
  <c r="I365" i="4"/>
  <c r="G365" i="4"/>
  <c r="E365" i="4"/>
  <c r="F365" i="4"/>
  <c r="AB367" i="4"/>
  <c r="U367" i="4"/>
  <c r="T367" i="4"/>
  <c r="S367" i="4"/>
  <c r="R367" i="4"/>
  <c r="Q367" i="4"/>
  <c r="P367" i="4"/>
  <c r="O367" i="4"/>
  <c r="M367" i="4"/>
  <c r="K367" i="4"/>
  <c r="J367" i="4"/>
  <c r="H367" i="4"/>
  <c r="N367" i="4"/>
  <c r="L367" i="4"/>
  <c r="F367" i="4"/>
  <c r="I367" i="4"/>
  <c r="G367" i="4"/>
  <c r="E367" i="4"/>
  <c r="AB369" i="4"/>
  <c r="U369" i="4"/>
  <c r="T369" i="4"/>
  <c r="S369" i="4"/>
  <c r="R369" i="4"/>
  <c r="P369" i="4"/>
  <c r="Q369" i="4"/>
  <c r="O369" i="4"/>
  <c r="M369" i="4"/>
  <c r="K369" i="4"/>
  <c r="N369" i="4"/>
  <c r="L369" i="4"/>
  <c r="J369" i="4"/>
  <c r="H369" i="4"/>
  <c r="I369" i="4"/>
  <c r="G369" i="4"/>
  <c r="E369" i="4"/>
  <c r="F369" i="4"/>
  <c r="AB371" i="4"/>
  <c r="U371" i="4"/>
  <c r="T371" i="4"/>
  <c r="S371" i="4"/>
  <c r="R371" i="4"/>
  <c r="Q371" i="4"/>
  <c r="P371" i="4"/>
  <c r="O371" i="4"/>
  <c r="M371" i="4"/>
  <c r="K371" i="4"/>
  <c r="J371" i="4"/>
  <c r="H371" i="4"/>
  <c r="N371" i="4"/>
  <c r="L371" i="4"/>
  <c r="F371" i="4"/>
  <c r="I371" i="4"/>
  <c r="G371" i="4"/>
  <c r="E371" i="4"/>
  <c r="AB373" i="4"/>
  <c r="U373" i="4"/>
  <c r="T373" i="4"/>
  <c r="S373" i="4"/>
  <c r="R373" i="4"/>
  <c r="P373" i="4"/>
  <c r="Q373" i="4"/>
  <c r="O373" i="4"/>
  <c r="M373" i="4"/>
  <c r="K373" i="4"/>
  <c r="N373" i="4"/>
  <c r="L373" i="4"/>
  <c r="J373" i="4"/>
  <c r="H373" i="4"/>
  <c r="I373" i="4"/>
  <c r="G373" i="4"/>
  <c r="E373" i="4"/>
  <c r="F373" i="4"/>
  <c r="AB375" i="4"/>
  <c r="U375" i="4"/>
  <c r="T375" i="4"/>
  <c r="S375" i="4"/>
  <c r="R375" i="4"/>
  <c r="Q375" i="4"/>
  <c r="P375" i="4"/>
  <c r="O375" i="4"/>
  <c r="M375" i="4"/>
  <c r="K375" i="4"/>
  <c r="J375" i="4"/>
  <c r="H375" i="4"/>
  <c r="N375" i="4"/>
  <c r="L375" i="4"/>
  <c r="F375" i="4"/>
  <c r="I375" i="4"/>
  <c r="G375" i="4"/>
  <c r="E375" i="4"/>
  <c r="AB377" i="4"/>
  <c r="U377" i="4"/>
  <c r="T377" i="4"/>
  <c r="S377" i="4"/>
  <c r="R377" i="4"/>
  <c r="P377" i="4"/>
  <c r="Q377" i="4"/>
  <c r="O377" i="4"/>
  <c r="M377" i="4"/>
  <c r="K377" i="4"/>
  <c r="N377" i="4"/>
  <c r="L377" i="4"/>
  <c r="J377" i="4"/>
  <c r="H377" i="4"/>
  <c r="I377" i="4"/>
  <c r="G377" i="4"/>
  <c r="E377" i="4"/>
  <c r="F377" i="4"/>
  <c r="AB379" i="4"/>
  <c r="U379" i="4"/>
  <c r="T379" i="4"/>
  <c r="S379" i="4"/>
  <c r="R379" i="4"/>
  <c r="Q379" i="4"/>
  <c r="P379" i="4"/>
  <c r="O379" i="4"/>
  <c r="M379" i="4"/>
  <c r="K379" i="4"/>
  <c r="J379" i="4"/>
  <c r="H379" i="4"/>
  <c r="N379" i="4"/>
  <c r="L379" i="4"/>
  <c r="F379" i="4"/>
  <c r="I379" i="4"/>
  <c r="G379" i="4"/>
  <c r="E379" i="4"/>
  <c r="AB381" i="4"/>
  <c r="U381" i="4"/>
  <c r="T381" i="4"/>
  <c r="S381" i="4"/>
  <c r="R381" i="4"/>
  <c r="P381" i="4"/>
  <c r="Q381" i="4"/>
  <c r="O381" i="4"/>
  <c r="M381" i="4"/>
  <c r="K381" i="4"/>
  <c r="N381" i="4"/>
  <c r="L381" i="4"/>
  <c r="J381" i="4"/>
  <c r="H381" i="4"/>
  <c r="I381" i="4"/>
  <c r="G381" i="4"/>
  <c r="E381" i="4"/>
  <c r="F381" i="4"/>
  <c r="AB383" i="4"/>
  <c r="U383" i="4"/>
  <c r="T383" i="4"/>
  <c r="S383" i="4"/>
  <c r="R383" i="4"/>
  <c r="Q383" i="4"/>
  <c r="P383" i="4"/>
  <c r="O383" i="4"/>
  <c r="M383" i="4"/>
  <c r="K383" i="4"/>
  <c r="J383" i="4"/>
  <c r="H383" i="4"/>
  <c r="N383" i="4"/>
  <c r="L383" i="4"/>
  <c r="F383" i="4"/>
  <c r="I383" i="4"/>
  <c r="G383" i="4"/>
  <c r="E383" i="4"/>
  <c r="AB385" i="4"/>
  <c r="U385" i="4"/>
  <c r="T385" i="4"/>
  <c r="S385" i="4"/>
  <c r="R385" i="4"/>
  <c r="P385" i="4"/>
  <c r="Q385" i="4"/>
  <c r="O385" i="4"/>
  <c r="M385" i="4"/>
  <c r="K385" i="4"/>
  <c r="N385" i="4"/>
  <c r="L385" i="4"/>
  <c r="J385" i="4"/>
  <c r="H385" i="4"/>
  <c r="I385" i="4"/>
  <c r="G385" i="4"/>
  <c r="E385" i="4"/>
  <c r="F385" i="4"/>
  <c r="AB387" i="4"/>
  <c r="U387" i="4"/>
  <c r="T387" i="4"/>
  <c r="S387" i="4"/>
  <c r="R387" i="4"/>
  <c r="Q387" i="4"/>
  <c r="P387" i="4"/>
  <c r="O387" i="4"/>
  <c r="M387" i="4"/>
  <c r="K387" i="4"/>
  <c r="J387" i="4"/>
  <c r="H387" i="4"/>
  <c r="N387" i="4"/>
  <c r="L387" i="4"/>
  <c r="F387" i="4"/>
  <c r="I387" i="4"/>
  <c r="G387" i="4"/>
  <c r="E387" i="4"/>
  <c r="AB389" i="4"/>
  <c r="U389" i="4"/>
  <c r="T389" i="4"/>
  <c r="S389" i="4"/>
  <c r="R389" i="4"/>
  <c r="P389" i="4"/>
  <c r="Q389" i="4"/>
  <c r="O389" i="4"/>
  <c r="M389" i="4"/>
  <c r="K389" i="4"/>
  <c r="N389" i="4"/>
  <c r="L389" i="4"/>
  <c r="J389" i="4"/>
  <c r="H389" i="4"/>
  <c r="I389" i="4"/>
  <c r="G389" i="4"/>
  <c r="E389" i="4"/>
  <c r="F389" i="4"/>
  <c r="AB391" i="4"/>
  <c r="U391" i="4"/>
  <c r="T391" i="4"/>
  <c r="S391" i="4"/>
  <c r="R391" i="4"/>
  <c r="Q391" i="4"/>
  <c r="P391" i="4"/>
  <c r="O391" i="4"/>
  <c r="M391" i="4"/>
  <c r="K391" i="4"/>
  <c r="J391" i="4"/>
  <c r="H391" i="4"/>
  <c r="N391" i="4"/>
  <c r="L391" i="4"/>
  <c r="F391" i="4"/>
  <c r="I391" i="4"/>
  <c r="G391" i="4"/>
  <c r="E391" i="4"/>
  <c r="AB393" i="4"/>
  <c r="U393" i="4"/>
  <c r="T393" i="4"/>
  <c r="S393" i="4"/>
  <c r="R393" i="4"/>
  <c r="P393" i="4"/>
  <c r="Q393" i="4"/>
  <c r="O393" i="4"/>
  <c r="M393" i="4"/>
  <c r="K393" i="4"/>
  <c r="N393" i="4"/>
  <c r="L393" i="4"/>
  <c r="J393" i="4"/>
  <c r="H393" i="4"/>
  <c r="I393" i="4"/>
  <c r="G393" i="4"/>
  <c r="E393" i="4"/>
  <c r="F393" i="4"/>
  <c r="AB395" i="4"/>
  <c r="U395" i="4"/>
  <c r="T395" i="4"/>
  <c r="S395" i="4"/>
  <c r="R395" i="4"/>
  <c r="Q395" i="4"/>
  <c r="P395" i="4"/>
  <c r="O395" i="4"/>
  <c r="M395" i="4"/>
  <c r="K395" i="4"/>
  <c r="J395" i="4"/>
  <c r="H395" i="4"/>
  <c r="N395" i="4"/>
  <c r="L395" i="4"/>
  <c r="F395" i="4"/>
  <c r="I395" i="4"/>
  <c r="G395" i="4"/>
  <c r="E395" i="4"/>
  <c r="AB397" i="4"/>
  <c r="U397" i="4"/>
  <c r="T397" i="4"/>
  <c r="S397" i="4"/>
  <c r="R397" i="4"/>
  <c r="P397" i="4"/>
  <c r="Q397" i="4"/>
  <c r="O397" i="4"/>
  <c r="M397" i="4"/>
  <c r="K397" i="4"/>
  <c r="N397" i="4"/>
  <c r="L397" i="4"/>
  <c r="J397" i="4"/>
  <c r="H397" i="4"/>
  <c r="I397" i="4"/>
  <c r="G397" i="4"/>
  <c r="E397" i="4"/>
  <c r="F397" i="4"/>
  <c r="AB399" i="4"/>
  <c r="U399" i="4"/>
  <c r="T399" i="4"/>
  <c r="S399" i="4"/>
  <c r="R399" i="4"/>
  <c r="Q399" i="4"/>
  <c r="P399" i="4"/>
  <c r="O399" i="4"/>
  <c r="M399" i="4"/>
  <c r="K399" i="4"/>
  <c r="J399" i="4"/>
  <c r="H399" i="4"/>
  <c r="N399" i="4"/>
  <c r="L399" i="4"/>
  <c r="F399" i="4"/>
  <c r="I399" i="4"/>
  <c r="G399" i="4"/>
  <c r="E399" i="4"/>
  <c r="AB401" i="4"/>
  <c r="U401" i="4"/>
  <c r="T401" i="4"/>
  <c r="S401" i="4"/>
  <c r="R401" i="4"/>
  <c r="P401" i="4"/>
  <c r="Q401" i="4"/>
  <c r="O401" i="4"/>
  <c r="M401" i="4"/>
  <c r="K401" i="4"/>
  <c r="N401" i="4"/>
  <c r="L401" i="4"/>
  <c r="J401" i="4"/>
  <c r="H401" i="4"/>
  <c r="I401" i="4"/>
  <c r="G401" i="4"/>
  <c r="E401" i="4"/>
  <c r="F401" i="4"/>
  <c r="AB403" i="4"/>
  <c r="U403" i="4"/>
  <c r="T403" i="4"/>
  <c r="S403" i="4"/>
  <c r="R403" i="4"/>
  <c r="Q403" i="4"/>
  <c r="P403" i="4"/>
  <c r="O403" i="4"/>
  <c r="M403" i="4"/>
  <c r="K403" i="4"/>
  <c r="J403" i="4"/>
  <c r="H403" i="4"/>
  <c r="N403" i="4"/>
  <c r="L403" i="4"/>
  <c r="F403" i="4"/>
  <c r="I403" i="4"/>
  <c r="G403" i="4"/>
  <c r="E403" i="4"/>
  <c r="AB405" i="4"/>
  <c r="U405" i="4"/>
  <c r="T405" i="4"/>
  <c r="S405" i="4"/>
  <c r="R405" i="4"/>
  <c r="P405" i="4"/>
  <c r="Q405" i="4"/>
  <c r="O405" i="4"/>
  <c r="M405" i="4"/>
  <c r="K405" i="4"/>
  <c r="N405" i="4"/>
  <c r="L405" i="4"/>
  <c r="J405" i="4"/>
  <c r="H405" i="4"/>
  <c r="I405" i="4"/>
  <c r="G405" i="4"/>
  <c r="E405" i="4"/>
  <c r="F405" i="4"/>
  <c r="AB407" i="4"/>
  <c r="U407" i="4"/>
  <c r="T407" i="4"/>
  <c r="S407" i="4"/>
  <c r="R407" i="4"/>
  <c r="Q407" i="4"/>
  <c r="P407" i="4"/>
  <c r="O407" i="4"/>
  <c r="M407" i="4"/>
  <c r="K407" i="4"/>
  <c r="J407" i="4"/>
  <c r="H407" i="4"/>
  <c r="N407" i="4"/>
  <c r="L407" i="4"/>
  <c r="F407" i="4"/>
  <c r="I407" i="4"/>
  <c r="G407" i="4"/>
  <c r="E407" i="4"/>
  <c r="AB409" i="4"/>
  <c r="U409" i="4"/>
  <c r="T409" i="4"/>
  <c r="S409" i="4"/>
  <c r="R409" i="4"/>
  <c r="P409" i="4"/>
  <c r="Q409" i="4"/>
  <c r="O409" i="4"/>
  <c r="M409" i="4"/>
  <c r="K409" i="4"/>
  <c r="N409" i="4"/>
  <c r="L409" i="4"/>
  <c r="J409" i="4"/>
  <c r="H409" i="4"/>
  <c r="I409" i="4"/>
  <c r="G409" i="4"/>
  <c r="E409" i="4"/>
  <c r="F409" i="4"/>
  <c r="AB411" i="4"/>
  <c r="U411" i="4"/>
  <c r="T411" i="4"/>
  <c r="S411" i="4"/>
  <c r="R411" i="4"/>
  <c r="Q411" i="4"/>
  <c r="P411" i="4"/>
  <c r="O411" i="4"/>
  <c r="M411" i="4"/>
  <c r="K411" i="4"/>
  <c r="J411" i="4"/>
  <c r="H411" i="4"/>
  <c r="N411" i="4"/>
  <c r="L411" i="4"/>
  <c r="F411" i="4"/>
  <c r="I411" i="4"/>
  <c r="G411" i="4"/>
  <c r="E411" i="4"/>
  <c r="AB413" i="4"/>
  <c r="U413" i="4"/>
  <c r="T413" i="4"/>
  <c r="S413" i="4"/>
  <c r="R413" i="4"/>
  <c r="P413" i="4"/>
  <c r="Q413" i="4"/>
  <c r="O413" i="4"/>
  <c r="M413" i="4"/>
  <c r="K413" i="4"/>
  <c r="N413" i="4"/>
  <c r="L413" i="4"/>
  <c r="J413" i="4"/>
  <c r="H413" i="4"/>
  <c r="I413" i="4"/>
  <c r="G413" i="4"/>
  <c r="E413" i="4"/>
  <c r="F413" i="4"/>
  <c r="AB415" i="4"/>
  <c r="U415" i="4"/>
  <c r="T415" i="4"/>
  <c r="S415" i="4"/>
  <c r="R415" i="4"/>
  <c r="Q415" i="4"/>
  <c r="P415" i="4"/>
  <c r="O415" i="4"/>
  <c r="M415" i="4"/>
  <c r="K415" i="4"/>
  <c r="J415" i="4"/>
  <c r="H415" i="4"/>
  <c r="N415" i="4"/>
  <c r="L415" i="4"/>
  <c r="F415" i="4"/>
  <c r="I415" i="4"/>
  <c r="G415" i="4"/>
  <c r="E415" i="4"/>
  <c r="AB417" i="4"/>
  <c r="U417" i="4"/>
  <c r="T417" i="4"/>
  <c r="S417" i="4"/>
  <c r="R417" i="4"/>
  <c r="P417" i="4"/>
  <c r="Q417" i="4"/>
  <c r="O417" i="4"/>
  <c r="M417" i="4"/>
  <c r="K417" i="4"/>
  <c r="N417" i="4"/>
  <c r="L417" i="4"/>
  <c r="J417" i="4"/>
  <c r="H417" i="4"/>
  <c r="I417" i="4"/>
  <c r="G417" i="4"/>
  <c r="E417" i="4"/>
  <c r="F417" i="4"/>
  <c r="AB419" i="4"/>
  <c r="U419" i="4"/>
  <c r="T419" i="4"/>
  <c r="S419" i="4"/>
  <c r="R419" i="4"/>
  <c r="Q419" i="4"/>
  <c r="P419" i="4"/>
  <c r="O419" i="4"/>
  <c r="M419" i="4"/>
  <c r="K419" i="4"/>
  <c r="J419" i="4"/>
  <c r="H419" i="4"/>
  <c r="N419" i="4"/>
  <c r="L419" i="4"/>
  <c r="F419" i="4"/>
  <c r="I419" i="4"/>
  <c r="G419" i="4"/>
  <c r="E419" i="4"/>
  <c r="AB421" i="4"/>
  <c r="U421" i="4"/>
  <c r="T421" i="4"/>
  <c r="S421" i="4"/>
  <c r="R421" i="4"/>
  <c r="P421" i="4"/>
  <c r="Q421" i="4"/>
  <c r="O421" i="4"/>
  <c r="M421" i="4"/>
  <c r="K421" i="4"/>
  <c r="N421" i="4"/>
  <c r="L421" i="4"/>
  <c r="J421" i="4"/>
  <c r="H421" i="4"/>
  <c r="I421" i="4"/>
  <c r="G421" i="4"/>
  <c r="E421" i="4"/>
  <c r="F421" i="4"/>
  <c r="AB423" i="4"/>
  <c r="U423" i="4"/>
  <c r="T423" i="4"/>
  <c r="S423" i="4"/>
  <c r="R423" i="4"/>
  <c r="Q423" i="4"/>
  <c r="P423" i="4"/>
  <c r="O423" i="4"/>
  <c r="M423" i="4"/>
  <c r="K423" i="4"/>
  <c r="J423" i="4"/>
  <c r="H423" i="4"/>
  <c r="N423" i="4"/>
  <c r="L423" i="4"/>
  <c r="F423" i="4"/>
  <c r="I423" i="4"/>
  <c r="G423" i="4"/>
  <c r="E423" i="4"/>
  <c r="AB425" i="4"/>
  <c r="U425" i="4"/>
  <c r="T425" i="4"/>
  <c r="S425" i="4"/>
  <c r="R425" i="4"/>
  <c r="P425" i="4"/>
  <c r="Q425" i="4"/>
  <c r="O425" i="4"/>
  <c r="M425" i="4"/>
  <c r="K425" i="4"/>
  <c r="N425" i="4"/>
  <c r="L425" i="4"/>
  <c r="J425" i="4"/>
  <c r="H425" i="4"/>
  <c r="I425" i="4"/>
  <c r="G425" i="4"/>
  <c r="E425" i="4"/>
  <c r="F425" i="4"/>
  <c r="AB427" i="4"/>
  <c r="U427" i="4"/>
  <c r="T427" i="4"/>
  <c r="S427" i="4"/>
  <c r="R427" i="4"/>
  <c r="Q427" i="4"/>
  <c r="P427" i="4"/>
  <c r="O427" i="4"/>
  <c r="M427" i="4"/>
  <c r="K427" i="4"/>
  <c r="J427" i="4"/>
  <c r="H427" i="4"/>
  <c r="N427" i="4"/>
  <c r="L427" i="4"/>
  <c r="F427" i="4"/>
  <c r="I427" i="4"/>
  <c r="G427" i="4"/>
  <c r="E427" i="4"/>
  <c r="AB429" i="4"/>
  <c r="U429" i="4"/>
  <c r="T429" i="4"/>
  <c r="S429" i="4"/>
  <c r="R429" i="4"/>
  <c r="P429" i="4"/>
  <c r="Q429" i="4"/>
  <c r="O429" i="4"/>
  <c r="M429" i="4"/>
  <c r="K429" i="4"/>
  <c r="N429" i="4"/>
  <c r="L429" i="4"/>
  <c r="J429" i="4"/>
  <c r="H429" i="4"/>
  <c r="I429" i="4"/>
  <c r="G429" i="4"/>
  <c r="E429" i="4"/>
  <c r="F429" i="4"/>
  <c r="AB431" i="4"/>
  <c r="U431" i="4"/>
  <c r="T431" i="4"/>
  <c r="S431" i="4"/>
  <c r="R431" i="4"/>
  <c r="Q431" i="4"/>
  <c r="P431" i="4"/>
  <c r="O431" i="4"/>
  <c r="M431" i="4"/>
  <c r="K431" i="4"/>
  <c r="J431" i="4"/>
  <c r="H431" i="4"/>
  <c r="N431" i="4"/>
  <c r="L431" i="4"/>
  <c r="F431" i="4"/>
  <c r="I431" i="4"/>
  <c r="G431" i="4"/>
  <c r="E431" i="4"/>
  <c r="AB433" i="4"/>
  <c r="U433" i="4"/>
  <c r="T433" i="4"/>
  <c r="S433" i="4"/>
  <c r="R433" i="4"/>
  <c r="P433" i="4"/>
  <c r="Q433" i="4"/>
  <c r="O433" i="4"/>
  <c r="M433" i="4"/>
  <c r="K433" i="4"/>
  <c r="N433" i="4"/>
  <c r="L433" i="4"/>
  <c r="J433" i="4"/>
  <c r="H433" i="4"/>
  <c r="I433" i="4"/>
  <c r="G433" i="4"/>
  <c r="E433" i="4"/>
  <c r="F433" i="4"/>
  <c r="AB435" i="4"/>
  <c r="U435" i="4"/>
  <c r="T435" i="4"/>
  <c r="S435" i="4"/>
  <c r="R435" i="4"/>
  <c r="Q435" i="4"/>
  <c r="P435" i="4"/>
  <c r="O435" i="4"/>
  <c r="M435" i="4"/>
  <c r="K435" i="4"/>
  <c r="J435" i="4"/>
  <c r="H435" i="4"/>
  <c r="N435" i="4"/>
  <c r="L435" i="4"/>
  <c r="F435" i="4"/>
  <c r="I435" i="4"/>
  <c r="G435" i="4"/>
  <c r="E435" i="4"/>
  <c r="AB437" i="4"/>
  <c r="U437" i="4"/>
  <c r="T437" i="4"/>
  <c r="S437" i="4"/>
  <c r="R437" i="4"/>
  <c r="P437" i="4"/>
  <c r="Q437" i="4"/>
  <c r="O437" i="4"/>
  <c r="M437" i="4"/>
  <c r="K437" i="4"/>
  <c r="N437" i="4"/>
  <c r="L437" i="4"/>
  <c r="J437" i="4"/>
  <c r="H437" i="4"/>
  <c r="I437" i="4"/>
  <c r="G437" i="4"/>
  <c r="E437" i="4"/>
  <c r="F437" i="4"/>
  <c r="AB439" i="4"/>
  <c r="U439" i="4"/>
  <c r="T439" i="4"/>
  <c r="S439" i="4"/>
  <c r="R439" i="4"/>
  <c r="Q439" i="4"/>
  <c r="P439" i="4"/>
  <c r="O439" i="4"/>
  <c r="M439" i="4"/>
  <c r="K439" i="4"/>
  <c r="J439" i="4"/>
  <c r="H439" i="4"/>
  <c r="N439" i="4"/>
  <c r="L439" i="4"/>
  <c r="F439" i="4"/>
  <c r="I439" i="4"/>
  <c r="G439" i="4"/>
  <c r="E439" i="4"/>
  <c r="AB441" i="4"/>
  <c r="U441" i="4"/>
  <c r="T441" i="4"/>
  <c r="S441" i="4"/>
  <c r="R441" i="4"/>
  <c r="P441" i="4"/>
  <c r="Q441" i="4"/>
  <c r="O441" i="4"/>
  <c r="M441" i="4"/>
  <c r="K441" i="4"/>
  <c r="N441" i="4"/>
  <c r="L441" i="4"/>
  <c r="J441" i="4"/>
  <c r="H441" i="4"/>
  <c r="I441" i="4"/>
  <c r="G441" i="4"/>
  <c r="E441" i="4"/>
  <c r="F441" i="4"/>
  <c r="AB443" i="4"/>
  <c r="U443" i="4"/>
  <c r="T443" i="4"/>
  <c r="S443" i="4"/>
  <c r="R443" i="4"/>
  <c r="Q443" i="4"/>
  <c r="P443" i="4"/>
  <c r="O443" i="4"/>
  <c r="M443" i="4"/>
  <c r="K443" i="4"/>
  <c r="J443" i="4"/>
  <c r="H443" i="4"/>
  <c r="N443" i="4"/>
  <c r="L443" i="4"/>
  <c r="F443" i="4"/>
  <c r="I443" i="4"/>
  <c r="G443" i="4"/>
  <c r="E443" i="4"/>
  <c r="AB445" i="4"/>
  <c r="U445" i="4"/>
  <c r="T445" i="4"/>
  <c r="S445" i="4"/>
  <c r="R445" i="4"/>
  <c r="P445" i="4"/>
  <c r="Q445" i="4"/>
  <c r="O445" i="4"/>
  <c r="M445" i="4"/>
  <c r="K445" i="4"/>
  <c r="N445" i="4"/>
  <c r="L445" i="4"/>
  <c r="J445" i="4"/>
  <c r="H445" i="4"/>
  <c r="I445" i="4"/>
  <c r="G445" i="4"/>
  <c r="E445" i="4"/>
  <c r="F445" i="4"/>
  <c r="AB447" i="4"/>
  <c r="U447" i="4"/>
  <c r="T447" i="4"/>
  <c r="S447" i="4"/>
  <c r="R447" i="4"/>
  <c r="Q447" i="4"/>
  <c r="P447" i="4"/>
  <c r="O447" i="4"/>
  <c r="M447" i="4"/>
  <c r="K447" i="4"/>
  <c r="J447" i="4"/>
  <c r="H447" i="4"/>
  <c r="N447" i="4"/>
  <c r="L447" i="4"/>
  <c r="F447" i="4"/>
  <c r="I447" i="4"/>
  <c r="G447" i="4"/>
  <c r="E447" i="4"/>
  <c r="AB449" i="4"/>
  <c r="U449" i="4"/>
  <c r="T449" i="4"/>
  <c r="S449" i="4"/>
  <c r="R449" i="4"/>
  <c r="P449" i="4"/>
  <c r="Q449" i="4"/>
  <c r="O449" i="4"/>
  <c r="M449" i="4"/>
  <c r="K449" i="4"/>
  <c r="N449" i="4"/>
  <c r="L449" i="4"/>
  <c r="J449" i="4"/>
  <c r="H449" i="4"/>
  <c r="I449" i="4"/>
  <c r="G449" i="4"/>
  <c r="E449" i="4"/>
  <c r="F449" i="4"/>
  <c r="AB451" i="4"/>
  <c r="U451" i="4"/>
  <c r="T451" i="4"/>
  <c r="S451" i="4"/>
  <c r="R451" i="4"/>
  <c r="Q451" i="4"/>
  <c r="P451" i="4"/>
  <c r="O451" i="4"/>
  <c r="M451" i="4"/>
  <c r="K451" i="4"/>
  <c r="J451" i="4"/>
  <c r="H451" i="4"/>
  <c r="N451" i="4"/>
  <c r="L451" i="4"/>
  <c r="F451" i="4"/>
  <c r="I451" i="4"/>
  <c r="G451" i="4"/>
  <c r="E451" i="4"/>
  <c r="AB453" i="4"/>
  <c r="U453" i="4"/>
  <c r="T453" i="4"/>
  <c r="S453" i="4"/>
  <c r="R453" i="4"/>
  <c r="P453" i="4"/>
  <c r="Q453" i="4"/>
  <c r="O453" i="4"/>
  <c r="M453" i="4"/>
  <c r="K453" i="4"/>
  <c r="N453" i="4"/>
  <c r="L453" i="4"/>
  <c r="J453" i="4"/>
  <c r="H453" i="4"/>
  <c r="I453" i="4"/>
  <c r="G453" i="4"/>
  <c r="E453" i="4"/>
  <c r="F453" i="4"/>
  <c r="AB455" i="4"/>
  <c r="U455" i="4"/>
  <c r="T455" i="4"/>
  <c r="S455" i="4"/>
  <c r="R455" i="4"/>
  <c r="Q455" i="4"/>
  <c r="P455" i="4"/>
  <c r="O455" i="4"/>
  <c r="M455" i="4"/>
  <c r="K455" i="4"/>
  <c r="J455" i="4"/>
  <c r="H455" i="4"/>
  <c r="N455" i="4"/>
  <c r="L455" i="4"/>
  <c r="F455" i="4"/>
  <c r="I455" i="4"/>
  <c r="G455" i="4"/>
  <c r="E455" i="4"/>
  <c r="AB457" i="4"/>
  <c r="U457" i="4"/>
  <c r="T457" i="4"/>
  <c r="S457" i="4"/>
  <c r="R457" i="4"/>
  <c r="P457" i="4"/>
  <c r="Q457" i="4"/>
  <c r="O457" i="4"/>
  <c r="M457" i="4"/>
  <c r="K457" i="4"/>
  <c r="N457" i="4"/>
  <c r="L457" i="4"/>
  <c r="J457" i="4"/>
  <c r="H457" i="4"/>
  <c r="I457" i="4"/>
  <c r="G457" i="4"/>
  <c r="E457" i="4"/>
  <c r="F457" i="4"/>
  <c r="AB459" i="4"/>
  <c r="U459" i="4"/>
  <c r="T459" i="4"/>
  <c r="S459" i="4"/>
  <c r="R459" i="4"/>
  <c r="Q459" i="4"/>
  <c r="P459" i="4"/>
  <c r="O459" i="4"/>
  <c r="M459" i="4"/>
  <c r="K459" i="4"/>
  <c r="J459" i="4"/>
  <c r="H459" i="4"/>
  <c r="N459" i="4"/>
  <c r="L459" i="4"/>
  <c r="F459" i="4"/>
  <c r="I459" i="4"/>
  <c r="G459" i="4"/>
  <c r="E459" i="4"/>
  <c r="AB461" i="4"/>
  <c r="U461" i="4"/>
  <c r="T461" i="4"/>
  <c r="S461" i="4"/>
  <c r="R461" i="4"/>
  <c r="P461" i="4"/>
  <c r="Q461" i="4"/>
  <c r="O461" i="4"/>
  <c r="M461" i="4"/>
  <c r="K461" i="4"/>
  <c r="N461" i="4"/>
  <c r="L461" i="4"/>
  <c r="J461" i="4"/>
  <c r="H461" i="4"/>
  <c r="I461" i="4"/>
  <c r="G461" i="4"/>
  <c r="E461" i="4"/>
  <c r="F461" i="4"/>
  <c r="AB463" i="4"/>
  <c r="U463" i="4"/>
  <c r="T463" i="4"/>
  <c r="S463" i="4"/>
  <c r="R463" i="4"/>
  <c r="Q463" i="4"/>
  <c r="P463" i="4"/>
  <c r="O463" i="4"/>
  <c r="M463" i="4"/>
  <c r="K463" i="4"/>
  <c r="J463" i="4"/>
  <c r="H463" i="4"/>
  <c r="N463" i="4"/>
  <c r="L463" i="4"/>
  <c r="F463" i="4"/>
  <c r="I463" i="4"/>
  <c r="G463" i="4"/>
  <c r="E463" i="4"/>
  <c r="AB465" i="4"/>
  <c r="U465" i="4"/>
  <c r="T465" i="4"/>
  <c r="S465" i="4"/>
  <c r="R465" i="4"/>
  <c r="P465" i="4"/>
  <c r="Q465" i="4"/>
  <c r="O465" i="4"/>
  <c r="M465" i="4"/>
  <c r="K465" i="4"/>
  <c r="N465" i="4"/>
  <c r="L465" i="4"/>
  <c r="J465" i="4"/>
  <c r="H465" i="4"/>
  <c r="I465" i="4"/>
  <c r="G465" i="4"/>
  <c r="E465" i="4"/>
  <c r="F465" i="4"/>
  <c r="AB467" i="4"/>
  <c r="U467" i="4"/>
  <c r="T467" i="4"/>
  <c r="S467" i="4"/>
  <c r="R467" i="4"/>
  <c r="Q467" i="4"/>
  <c r="P467" i="4"/>
  <c r="O467" i="4"/>
  <c r="M467" i="4"/>
  <c r="K467" i="4"/>
  <c r="J467" i="4"/>
  <c r="H467" i="4"/>
  <c r="N467" i="4"/>
  <c r="L467" i="4"/>
  <c r="F467" i="4"/>
  <c r="I467" i="4"/>
  <c r="G467" i="4"/>
  <c r="E467" i="4"/>
  <c r="AB469" i="4"/>
  <c r="U469" i="4"/>
  <c r="T469" i="4"/>
  <c r="S469" i="4"/>
  <c r="R469" i="4"/>
  <c r="P469" i="4"/>
  <c r="Q469" i="4"/>
  <c r="O469" i="4"/>
  <c r="M469" i="4"/>
  <c r="K469" i="4"/>
  <c r="N469" i="4"/>
  <c r="L469" i="4"/>
  <c r="J469" i="4"/>
  <c r="H469" i="4"/>
  <c r="I469" i="4"/>
  <c r="G469" i="4"/>
  <c r="E469" i="4"/>
  <c r="F469" i="4"/>
  <c r="AB471" i="4"/>
  <c r="U471" i="4"/>
  <c r="T471" i="4"/>
  <c r="S471" i="4"/>
  <c r="R471" i="4"/>
  <c r="Q471" i="4"/>
  <c r="P471" i="4"/>
  <c r="O471" i="4"/>
  <c r="M471" i="4"/>
  <c r="K471" i="4"/>
  <c r="J471" i="4"/>
  <c r="H471" i="4"/>
  <c r="N471" i="4"/>
  <c r="L471" i="4"/>
  <c r="F471" i="4"/>
  <c r="I471" i="4"/>
  <c r="G471" i="4"/>
  <c r="E471" i="4"/>
  <c r="AB473" i="4"/>
  <c r="U473" i="4"/>
  <c r="T473" i="4"/>
  <c r="S473" i="4"/>
  <c r="R473" i="4"/>
  <c r="P473" i="4"/>
  <c r="Q473" i="4"/>
  <c r="O473" i="4"/>
  <c r="M473" i="4"/>
  <c r="K473" i="4"/>
  <c r="N473" i="4"/>
  <c r="L473" i="4"/>
  <c r="J473" i="4"/>
  <c r="H473" i="4"/>
  <c r="I473" i="4"/>
  <c r="G473" i="4"/>
  <c r="E473" i="4"/>
  <c r="F473" i="4"/>
  <c r="AB475" i="4"/>
  <c r="U475" i="4"/>
  <c r="T475" i="4"/>
  <c r="S475" i="4"/>
  <c r="R475" i="4"/>
  <c r="Q475" i="4"/>
  <c r="P475" i="4"/>
  <c r="O475" i="4"/>
  <c r="M475" i="4"/>
  <c r="K475" i="4"/>
  <c r="J475" i="4"/>
  <c r="H475" i="4"/>
  <c r="N475" i="4"/>
  <c r="L475" i="4"/>
  <c r="F475" i="4"/>
  <c r="I475" i="4"/>
  <c r="G475" i="4"/>
  <c r="E475" i="4"/>
  <c r="AB477" i="4"/>
  <c r="U477" i="4"/>
  <c r="T477" i="4"/>
  <c r="S477" i="4"/>
  <c r="R477" i="4"/>
  <c r="P477" i="4"/>
  <c r="Q477" i="4"/>
  <c r="O477" i="4"/>
  <c r="M477" i="4"/>
  <c r="K477" i="4"/>
  <c r="N477" i="4"/>
  <c r="L477" i="4"/>
  <c r="J477" i="4"/>
  <c r="H477" i="4"/>
  <c r="I477" i="4"/>
  <c r="G477" i="4"/>
  <c r="E477" i="4"/>
  <c r="F477" i="4"/>
  <c r="AB479" i="4"/>
  <c r="U479" i="4"/>
  <c r="T479" i="4"/>
  <c r="S479" i="4"/>
  <c r="R479" i="4"/>
  <c r="Q479" i="4"/>
  <c r="P479" i="4"/>
  <c r="O479" i="4"/>
  <c r="M479" i="4"/>
  <c r="K479" i="4"/>
  <c r="J479" i="4"/>
  <c r="H479" i="4"/>
  <c r="N479" i="4"/>
  <c r="L479" i="4"/>
  <c r="F479" i="4"/>
  <c r="I479" i="4"/>
  <c r="G479" i="4"/>
  <c r="E479" i="4"/>
  <c r="AB481" i="4"/>
  <c r="U481" i="4"/>
  <c r="T481" i="4"/>
  <c r="S481" i="4"/>
  <c r="R481" i="4"/>
  <c r="P481" i="4"/>
  <c r="Q481" i="4"/>
  <c r="O481" i="4"/>
  <c r="M481" i="4"/>
  <c r="K481" i="4"/>
  <c r="N481" i="4"/>
  <c r="L481" i="4"/>
  <c r="J481" i="4"/>
  <c r="H481" i="4"/>
  <c r="I481" i="4"/>
  <c r="G481" i="4"/>
  <c r="E481" i="4"/>
  <c r="F481" i="4"/>
  <c r="AB483" i="4"/>
  <c r="U483" i="4"/>
  <c r="T483" i="4"/>
  <c r="S483" i="4"/>
  <c r="R483" i="4"/>
  <c r="Q483" i="4"/>
  <c r="P483" i="4"/>
  <c r="O483" i="4"/>
  <c r="M483" i="4"/>
  <c r="K483" i="4"/>
  <c r="J483" i="4"/>
  <c r="H483" i="4"/>
  <c r="N483" i="4"/>
  <c r="L483" i="4"/>
  <c r="F483" i="4"/>
  <c r="I483" i="4"/>
  <c r="G483" i="4"/>
  <c r="E483" i="4"/>
  <c r="AB485" i="4"/>
  <c r="U485" i="4"/>
  <c r="T485" i="4"/>
  <c r="S485" i="4"/>
  <c r="R485" i="4"/>
  <c r="P485" i="4"/>
  <c r="Q485" i="4"/>
  <c r="O485" i="4"/>
  <c r="M485" i="4"/>
  <c r="K485" i="4"/>
  <c r="N485" i="4"/>
  <c r="L485" i="4"/>
  <c r="J485" i="4"/>
  <c r="H485" i="4"/>
  <c r="I485" i="4"/>
  <c r="G485" i="4"/>
  <c r="E485" i="4"/>
  <c r="F485" i="4"/>
  <c r="AB487" i="4"/>
  <c r="U487" i="4"/>
  <c r="T487" i="4"/>
  <c r="S487" i="4"/>
  <c r="R487" i="4"/>
  <c r="Q487" i="4"/>
  <c r="P487" i="4"/>
  <c r="O487" i="4"/>
  <c r="M487" i="4"/>
  <c r="K487" i="4"/>
  <c r="J487" i="4"/>
  <c r="H487" i="4"/>
  <c r="N487" i="4"/>
  <c r="L487" i="4"/>
  <c r="F487" i="4"/>
  <c r="I487" i="4"/>
  <c r="G487" i="4"/>
  <c r="E487" i="4"/>
  <c r="AB489" i="4"/>
  <c r="U489" i="4"/>
  <c r="T489" i="4"/>
  <c r="S489" i="4"/>
  <c r="R489" i="4"/>
  <c r="P489" i="4"/>
  <c r="Q489" i="4"/>
  <c r="O489" i="4"/>
  <c r="M489" i="4"/>
  <c r="K489" i="4"/>
  <c r="N489" i="4"/>
  <c r="L489" i="4"/>
  <c r="J489" i="4"/>
  <c r="H489" i="4"/>
  <c r="I489" i="4"/>
  <c r="G489" i="4"/>
  <c r="E489" i="4"/>
  <c r="F489" i="4"/>
  <c r="AB491" i="4"/>
  <c r="U491" i="4"/>
  <c r="T491" i="4"/>
  <c r="S491" i="4"/>
  <c r="R491" i="4"/>
  <c r="Q491" i="4"/>
  <c r="P491" i="4"/>
  <c r="O491" i="4"/>
  <c r="M491" i="4"/>
  <c r="K491" i="4"/>
  <c r="J491" i="4"/>
  <c r="H491" i="4"/>
  <c r="N491" i="4"/>
  <c r="L491" i="4"/>
  <c r="F491" i="4"/>
  <c r="I491" i="4"/>
  <c r="G491" i="4"/>
  <c r="E491" i="4"/>
  <c r="AB493" i="4"/>
  <c r="U493" i="4"/>
  <c r="T493" i="4"/>
  <c r="S493" i="4"/>
  <c r="R493" i="4"/>
  <c r="P493" i="4"/>
  <c r="Q493" i="4"/>
  <c r="O493" i="4"/>
  <c r="M493" i="4"/>
  <c r="K493" i="4"/>
  <c r="N493" i="4"/>
  <c r="L493" i="4"/>
  <c r="J493" i="4"/>
  <c r="H493" i="4"/>
  <c r="I493" i="4"/>
  <c r="G493" i="4"/>
  <c r="E493" i="4"/>
  <c r="F493" i="4"/>
  <c r="AB495" i="4"/>
  <c r="U495" i="4"/>
  <c r="T495" i="4"/>
  <c r="S495" i="4"/>
  <c r="R495" i="4"/>
  <c r="Q495" i="4"/>
  <c r="P495" i="4"/>
  <c r="O495" i="4"/>
  <c r="M495" i="4"/>
  <c r="K495" i="4"/>
  <c r="J495" i="4"/>
  <c r="H495" i="4"/>
  <c r="N495" i="4"/>
  <c r="L495" i="4"/>
  <c r="F495" i="4"/>
  <c r="I495" i="4"/>
  <c r="G495" i="4"/>
  <c r="E495" i="4"/>
  <c r="AB497" i="4"/>
  <c r="U497" i="4"/>
  <c r="T497" i="4"/>
  <c r="S497" i="4"/>
  <c r="R497" i="4"/>
  <c r="P497" i="4"/>
  <c r="Q497" i="4"/>
  <c r="O497" i="4"/>
  <c r="M497" i="4"/>
  <c r="K497" i="4"/>
  <c r="N497" i="4"/>
  <c r="L497" i="4"/>
  <c r="J497" i="4"/>
  <c r="H497" i="4"/>
  <c r="I497" i="4"/>
  <c r="G497" i="4"/>
  <c r="E497" i="4"/>
  <c r="F497" i="4"/>
  <c r="AB499" i="4"/>
  <c r="U499" i="4"/>
  <c r="T499" i="4"/>
  <c r="S499" i="4"/>
  <c r="R499" i="4"/>
  <c r="Q499" i="4"/>
  <c r="P499" i="4"/>
  <c r="O499" i="4"/>
  <c r="M499" i="4"/>
  <c r="K499" i="4"/>
  <c r="J499" i="4"/>
  <c r="H499" i="4"/>
  <c r="N499" i="4"/>
  <c r="L499" i="4"/>
  <c r="F499" i="4"/>
  <c r="I499" i="4"/>
  <c r="G499" i="4"/>
  <c r="E499" i="4"/>
  <c r="AB501" i="4"/>
  <c r="U501" i="4"/>
  <c r="T501" i="4"/>
  <c r="S501" i="4"/>
  <c r="R501" i="4"/>
  <c r="P501" i="4"/>
  <c r="Q501" i="4"/>
  <c r="O501" i="4"/>
  <c r="M501" i="4"/>
  <c r="K501" i="4"/>
  <c r="N501" i="4"/>
  <c r="L501" i="4"/>
  <c r="J501" i="4"/>
  <c r="H501" i="4"/>
  <c r="I501" i="4"/>
  <c r="G501" i="4"/>
  <c r="E501" i="4"/>
  <c r="F501" i="4"/>
  <c r="AB503" i="4"/>
  <c r="U503" i="4"/>
  <c r="T503" i="4"/>
  <c r="S503" i="4"/>
  <c r="R503" i="4"/>
  <c r="Q503" i="4"/>
  <c r="P503" i="4"/>
  <c r="O503" i="4"/>
  <c r="M503" i="4"/>
  <c r="K503" i="4"/>
  <c r="J503" i="4"/>
  <c r="H503" i="4"/>
  <c r="N503" i="4"/>
  <c r="L503" i="4"/>
  <c r="F503" i="4"/>
  <c r="I503" i="4"/>
  <c r="G503" i="4"/>
  <c r="E503" i="4"/>
  <c r="AB505" i="4"/>
  <c r="U505" i="4"/>
  <c r="T505" i="4"/>
  <c r="S505" i="4"/>
  <c r="R505" i="4"/>
  <c r="P505" i="4"/>
  <c r="Q505" i="4"/>
  <c r="O505" i="4"/>
  <c r="M505" i="4"/>
  <c r="K505" i="4"/>
  <c r="N505" i="4"/>
  <c r="L505" i="4"/>
  <c r="J505" i="4"/>
  <c r="H505" i="4"/>
  <c r="I505" i="4"/>
  <c r="G505" i="4"/>
  <c r="E505" i="4"/>
  <c r="F505" i="4"/>
  <c r="AB507" i="4"/>
  <c r="U507" i="4"/>
  <c r="T507" i="4"/>
  <c r="S507" i="4"/>
  <c r="R507" i="4"/>
  <c r="Q507" i="4"/>
  <c r="P507" i="4"/>
  <c r="O507" i="4"/>
  <c r="M507" i="4"/>
  <c r="K507" i="4"/>
  <c r="J507" i="4"/>
  <c r="H507" i="4"/>
  <c r="N507" i="4"/>
  <c r="L507" i="4"/>
  <c r="F507" i="4"/>
  <c r="I507" i="4"/>
  <c r="G507" i="4"/>
  <c r="E507" i="4"/>
  <c r="AB509" i="4"/>
  <c r="U509" i="4"/>
  <c r="T509" i="4"/>
  <c r="S509" i="4"/>
  <c r="R509" i="4"/>
  <c r="P509" i="4"/>
  <c r="Q509" i="4"/>
  <c r="O509" i="4"/>
  <c r="M509" i="4"/>
  <c r="K509" i="4"/>
  <c r="N509" i="4"/>
  <c r="L509" i="4"/>
  <c r="J509" i="4"/>
  <c r="H509" i="4"/>
  <c r="I509" i="4"/>
  <c r="G509" i="4"/>
  <c r="E509" i="4"/>
  <c r="F509" i="4"/>
  <c r="AB511" i="4"/>
  <c r="U511" i="4"/>
  <c r="T511" i="4"/>
  <c r="S511" i="4"/>
  <c r="R511" i="4"/>
  <c r="Q511" i="4"/>
  <c r="P511" i="4"/>
  <c r="O511" i="4"/>
  <c r="M511" i="4"/>
  <c r="K511" i="4"/>
  <c r="J511" i="4"/>
  <c r="H511" i="4"/>
  <c r="N511" i="4"/>
  <c r="L511" i="4"/>
  <c r="F511" i="4"/>
  <c r="I511" i="4"/>
  <c r="G511" i="4"/>
  <c r="E511" i="4"/>
  <c r="AB513" i="4"/>
  <c r="U513" i="4"/>
  <c r="T513" i="4"/>
  <c r="S513" i="4"/>
  <c r="R513" i="4"/>
  <c r="P513" i="4"/>
  <c r="Q513" i="4"/>
  <c r="O513" i="4"/>
  <c r="M513" i="4"/>
  <c r="K513" i="4"/>
  <c r="N513" i="4"/>
  <c r="L513" i="4"/>
  <c r="J513" i="4"/>
  <c r="H513" i="4"/>
  <c r="I513" i="4"/>
  <c r="G513" i="4"/>
  <c r="E513" i="4"/>
  <c r="F513" i="4"/>
  <c r="AB515" i="4"/>
  <c r="U515" i="4"/>
  <c r="T515" i="4"/>
  <c r="S515" i="4"/>
  <c r="R515" i="4"/>
  <c r="Q515" i="4"/>
  <c r="P515" i="4"/>
  <c r="O515" i="4"/>
  <c r="M515" i="4"/>
  <c r="K515" i="4"/>
  <c r="J515" i="4"/>
  <c r="H515" i="4"/>
  <c r="N515" i="4"/>
  <c r="L515" i="4"/>
  <c r="F515" i="4"/>
  <c r="I515" i="4"/>
  <c r="G515" i="4"/>
  <c r="E515" i="4"/>
  <c r="AB517" i="4"/>
  <c r="U517" i="4"/>
  <c r="T517" i="4"/>
  <c r="S517" i="4"/>
  <c r="R517" i="4"/>
  <c r="P517" i="4"/>
  <c r="Q517" i="4"/>
  <c r="O517" i="4"/>
  <c r="M517" i="4"/>
  <c r="K517" i="4"/>
  <c r="N517" i="4"/>
  <c r="L517" i="4"/>
  <c r="J517" i="4"/>
  <c r="H517" i="4"/>
  <c r="I517" i="4"/>
  <c r="G517" i="4"/>
  <c r="E517" i="4"/>
  <c r="F517" i="4"/>
  <c r="AB519" i="4"/>
  <c r="U519" i="4"/>
  <c r="T519" i="4"/>
  <c r="S519" i="4"/>
  <c r="R519" i="4"/>
  <c r="Q519" i="4"/>
  <c r="P519" i="4"/>
  <c r="O519" i="4"/>
  <c r="M519" i="4"/>
  <c r="K519" i="4"/>
  <c r="J519" i="4"/>
  <c r="H519" i="4"/>
  <c r="N519" i="4"/>
  <c r="L519" i="4"/>
  <c r="F519" i="4"/>
  <c r="I519" i="4"/>
  <c r="G519" i="4"/>
  <c r="E519" i="4"/>
  <c r="AB521" i="4"/>
  <c r="U521" i="4"/>
  <c r="T521" i="4"/>
  <c r="S521" i="4"/>
  <c r="R521" i="4"/>
  <c r="P521" i="4"/>
  <c r="Q521" i="4"/>
  <c r="O521" i="4"/>
  <c r="M521" i="4"/>
  <c r="K521" i="4"/>
  <c r="N521" i="4"/>
  <c r="L521" i="4"/>
  <c r="J521" i="4"/>
  <c r="H521" i="4"/>
  <c r="I521" i="4"/>
  <c r="G521" i="4"/>
  <c r="E521" i="4"/>
  <c r="F521" i="4"/>
  <c r="AB523" i="4"/>
  <c r="U523" i="4"/>
  <c r="T523" i="4"/>
  <c r="S523" i="4"/>
  <c r="R523" i="4"/>
  <c r="Q523" i="4"/>
  <c r="P523" i="4"/>
  <c r="O523" i="4"/>
  <c r="M523" i="4"/>
  <c r="K523" i="4"/>
  <c r="J523" i="4"/>
  <c r="H523" i="4"/>
  <c r="N523" i="4"/>
  <c r="L523" i="4"/>
  <c r="F523" i="4"/>
  <c r="I523" i="4"/>
  <c r="G523" i="4"/>
  <c r="E523" i="4"/>
  <c r="AB525" i="4"/>
  <c r="U525" i="4"/>
  <c r="T525" i="4"/>
  <c r="S525" i="4"/>
  <c r="R525" i="4"/>
  <c r="P525" i="4"/>
  <c r="Q525" i="4"/>
  <c r="O525" i="4"/>
  <c r="M525" i="4"/>
  <c r="K525" i="4"/>
  <c r="N525" i="4"/>
  <c r="L525" i="4"/>
  <c r="J525" i="4"/>
  <c r="H525" i="4"/>
  <c r="I525" i="4"/>
  <c r="G525" i="4"/>
  <c r="E525" i="4"/>
  <c r="F525" i="4"/>
  <c r="AB527" i="4"/>
  <c r="U527" i="4"/>
  <c r="T527" i="4"/>
  <c r="S527" i="4"/>
  <c r="R527" i="4"/>
  <c r="Q527" i="4"/>
  <c r="P527" i="4"/>
  <c r="O527" i="4"/>
  <c r="M527" i="4"/>
  <c r="K527" i="4"/>
  <c r="J527" i="4"/>
  <c r="H527" i="4"/>
  <c r="N527" i="4"/>
  <c r="L527" i="4"/>
  <c r="F527" i="4"/>
  <c r="I527" i="4"/>
  <c r="G527" i="4"/>
  <c r="E527" i="4"/>
  <c r="AB529" i="4"/>
  <c r="U529" i="4"/>
  <c r="T529" i="4"/>
  <c r="S529" i="4"/>
  <c r="R529" i="4"/>
  <c r="P529" i="4"/>
  <c r="Q529" i="4"/>
  <c r="O529" i="4"/>
  <c r="M529" i="4"/>
  <c r="K529" i="4"/>
  <c r="N529" i="4"/>
  <c r="L529" i="4"/>
  <c r="J529" i="4"/>
  <c r="H529" i="4"/>
  <c r="I529" i="4"/>
  <c r="G529" i="4"/>
  <c r="E529" i="4"/>
  <c r="F529" i="4"/>
  <c r="AB531" i="4"/>
  <c r="U531" i="4"/>
  <c r="T531" i="4"/>
  <c r="S531" i="4"/>
  <c r="R531" i="4"/>
  <c r="Q531" i="4"/>
  <c r="P531" i="4"/>
  <c r="O531" i="4"/>
  <c r="M531" i="4"/>
  <c r="K531" i="4"/>
  <c r="J531" i="4"/>
  <c r="H531" i="4"/>
  <c r="N531" i="4"/>
  <c r="L531" i="4"/>
  <c r="F531" i="4"/>
  <c r="I531" i="4"/>
  <c r="G531" i="4"/>
  <c r="E531" i="4"/>
  <c r="AB533" i="4"/>
  <c r="U533" i="4"/>
  <c r="T533" i="4"/>
  <c r="S533" i="4"/>
  <c r="R533" i="4"/>
  <c r="P533" i="4"/>
  <c r="Q533" i="4"/>
  <c r="O533" i="4"/>
  <c r="M533" i="4"/>
  <c r="K533" i="4"/>
  <c r="N533" i="4"/>
  <c r="L533" i="4"/>
  <c r="J533" i="4"/>
  <c r="H533" i="4"/>
  <c r="I533" i="4"/>
  <c r="G533" i="4"/>
  <c r="E533" i="4"/>
  <c r="F533" i="4"/>
  <c r="AB535" i="4"/>
  <c r="U535" i="4"/>
  <c r="T535" i="4"/>
  <c r="S535" i="4"/>
  <c r="R535" i="4"/>
  <c r="Q535" i="4"/>
  <c r="P535" i="4"/>
  <c r="O535" i="4"/>
  <c r="M535" i="4"/>
  <c r="K535" i="4"/>
  <c r="J535" i="4"/>
  <c r="H535" i="4"/>
  <c r="N535" i="4"/>
  <c r="L535" i="4"/>
  <c r="F535" i="4"/>
  <c r="I535" i="4"/>
  <c r="G535" i="4"/>
  <c r="E535" i="4"/>
  <c r="AB537" i="4"/>
  <c r="U537" i="4"/>
  <c r="T537" i="4"/>
  <c r="S537" i="4"/>
  <c r="R537" i="4"/>
  <c r="P537" i="4"/>
  <c r="Q537" i="4"/>
  <c r="O537" i="4"/>
  <c r="M537" i="4"/>
  <c r="K537" i="4"/>
  <c r="N537" i="4"/>
  <c r="L537" i="4"/>
  <c r="J537" i="4"/>
  <c r="H537" i="4"/>
  <c r="I537" i="4"/>
  <c r="G537" i="4"/>
  <c r="E537" i="4"/>
  <c r="F537" i="4"/>
  <c r="AB539" i="4"/>
  <c r="U539" i="4"/>
  <c r="T539" i="4"/>
  <c r="S539" i="4"/>
  <c r="R539" i="4"/>
  <c r="Q539" i="4"/>
  <c r="P539" i="4"/>
  <c r="O539" i="4"/>
  <c r="M539" i="4"/>
  <c r="K539" i="4"/>
  <c r="J539" i="4"/>
  <c r="H539" i="4"/>
  <c r="N539" i="4"/>
  <c r="L539" i="4"/>
  <c r="F539" i="4"/>
  <c r="I539" i="4"/>
  <c r="G539" i="4"/>
  <c r="E539" i="4"/>
  <c r="AB541" i="4"/>
  <c r="U541" i="4"/>
  <c r="T541" i="4"/>
  <c r="S541" i="4"/>
  <c r="R541" i="4"/>
  <c r="P541" i="4"/>
  <c r="Q541" i="4"/>
  <c r="O541" i="4"/>
  <c r="M541" i="4"/>
  <c r="K541" i="4"/>
  <c r="N541" i="4"/>
  <c r="L541" i="4"/>
  <c r="J541" i="4"/>
  <c r="H541" i="4"/>
  <c r="I541" i="4"/>
  <c r="G541" i="4"/>
  <c r="E541" i="4"/>
  <c r="F541" i="4"/>
  <c r="AB543" i="4"/>
  <c r="U543" i="4"/>
  <c r="T543" i="4"/>
  <c r="S543" i="4"/>
  <c r="R543" i="4"/>
  <c r="Q543" i="4"/>
  <c r="P543" i="4"/>
  <c r="O543" i="4"/>
  <c r="M543" i="4"/>
  <c r="K543" i="4"/>
  <c r="J543" i="4"/>
  <c r="H543" i="4"/>
  <c r="N543" i="4"/>
  <c r="L543" i="4"/>
  <c r="F543" i="4"/>
  <c r="I543" i="4"/>
  <c r="G543" i="4"/>
  <c r="E543" i="4"/>
  <c r="AB545" i="4"/>
  <c r="U545" i="4"/>
  <c r="T545" i="4"/>
  <c r="S545" i="4"/>
  <c r="R545" i="4"/>
  <c r="P545" i="4"/>
  <c r="Q545" i="4"/>
  <c r="O545" i="4"/>
  <c r="M545" i="4"/>
  <c r="K545" i="4"/>
  <c r="N545" i="4"/>
  <c r="L545" i="4"/>
  <c r="J545" i="4"/>
  <c r="H545" i="4"/>
  <c r="I545" i="4"/>
  <c r="G545" i="4"/>
  <c r="E545" i="4"/>
  <c r="F545" i="4"/>
  <c r="AB547" i="4"/>
  <c r="U547" i="4"/>
  <c r="T547" i="4"/>
  <c r="S547" i="4"/>
  <c r="R547" i="4"/>
  <c r="Q547" i="4"/>
  <c r="P547" i="4"/>
  <c r="O547" i="4"/>
  <c r="M547" i="4"/>
  <c r="K547" i="4"/>
  <c r="J547" i="4"/>
  <c r="H547" i="4"/>
  <c r="N547" i="4"/>
  <c r="L547" i="4"/>
  <c r="F547" i="4"/>
  <c r="I547" i="4"/>
  <c r="G547" i="4"/>
  <c r="E547" i="4"/>
  <c r="AB549" i="4"/>
  <c r="U549" i="4"/>
  <c r="T549" i="4"/>
  <c r="S549" i="4"/>
  <c r="R549" i="4"/>
  <c r="P549" i="4"/>
  <c r="Q549" i="4"/>
  <c r="O549" i="4"/>
  <c r="M549" i="4"/>
  <c r="K549" i="4"/>
  <c r="N549" i="4"/>
  <c r="L549" i="4"/>
  <c r="J549" i="4"/>
  <c r="H549" i="4"/>
  <c r="I549" i="4"/>
  <c r="G549" i="4"/>
  <c r="E549" i="4"/>
  <c r="F549" i="4"/>
  <c r="AB551" i="4"/>
  <c r="U551" i="4"/>
  <c r="T551" i="4"/>
  <c r="S551" i="4"/>
  <c r="R551" i="4"/>
  <c r="Q551" i="4"/>
  <c r="P551" i="4"/>
  <c r="O551" i="4"/>
  <c r="M551" i="4"/>
  <c r="K551" i="4"/>
  <c r="J551" i="4"/>
  <c r="H551" i="4"/>
  <c r="N551" i="4"/>
  <c r="L551" i="4"/>
  <c r="F551" i="4"/>
  <c r="I551" i="4"/>
  <c r="G551" i="4"/>
  <c r="E551" i="4"/>
  <c r="AB553" i="4"/>
  <c r="U553" i="4"/>
  <c r="T553" i="4"/>
  <c r="S553" i="4"/>
  <c r="R553" i="4"/>
  <c r="P553" i="4"/>
  <c r="Q553" i="4"/>
  <c r="O553" i="4"/>
  <c r="M553" i="4"/>
  <c r="K553" i="4"/>
  <c r="N553" i="4"/>
  <c r="L553" i="4"/>
  <c r="J553" i="4"/>
  <c r="H553" i="4"/>
  <c r="I553" i="4"/>
  <c r="G553" i="4"/>
  <c r="E553" i="4"/>
  <c r="F553" i="4"/>
  <c r="AB555" i="4"/>
  <c r="U555" i="4"/>
  <c r="T555" i="4"/>
  <c r="S555" i="4"/>
  <c r="R555" i="4"/>
  <c r="Q555" i="4"/>
  <c r="P555" i="4"/>
  <c r="O555" i="4"/>
  <c r="M555" i="4"/>
  <c r="K555" i="4"/>
  <c r="J555" i="4"/>
  <c r="H555" i="4"/>
  <c r="N555" i="4"/>
  <c r="L555" i="4"/>
  <c r="F555" i="4"/>
  <c r="I555" i="4"/>
  <c r="G555" i="4"/>
  <c r="E555" i="4"/>
  <c r="AB557" i="4"/>
  <c r="U557" i="4"/>
  <c r="T557" i="4"/>
  <c r="S557" i="4"/>
  <c r="R557" i="4"/>
  <c r="P557" i="4"/>
  <c r="Q557" i="4"/>
  <c r="O557" i="4"/>
  <c r="M557" i="4"/>
  <c r="K557" i="4"/>
  <c r="N557" i="4"/>
  <c r="L557" i="4"/>
  <c r="J557" i="4"/>
  <c r="H557" i="4"/>
  <c r="I557" i="4"/>
  <c r="G557" i="4"/>
  <c r="E557" i="4"/>
  <c r="F557" i="4"/>
  <c r="AB559" i="4"/>
  <c r="U559" i="4"/>
  <c r="T559" i="4"/>
  <c r="S559" i="4"/>
  <c r="R559" i="4"/>
  <c r="Q559" i="4"/>
  <c r="P559" i="4"/>
  <c r="O559" i="4"/>
  <c r="M559" i="4"/>
  <c r="K559" i="4"/>
  <c r="J559" i="4"/>
  <c r="H559" i="4"/>
  <c r="N559" i="4"/>
  <c r="L559" i="4"/>
  <c r="F559" i="4"/>
  <c r="I559" i="4"/>
  <c r="G559" i="4"/>
  <c r="E559" i="4"/>
  <c r="AB561" i="4"/>
  <c r="U561" i="4"/>
  <c r="T561" i="4"/>
  <c r="S561" i="4"/>
  <c r="R561" i="4"/>
  <c r="P561" i="4"/>
  <c r="Q561" i="4"/>
  <c r="O561" i="4"/>
  <c r="M561" i="4"/>
  <c r="K561" i="4"/>
  <c r="N561" i="4"/>
  <c r="L561" i="4"/>
  <c r="J561" i="4"/>
  <c r="H561" i="4"/>
  <c r="I561" i="4"/>
  <c r="G561" i="4"/>
  <c r="E561" i="4"/>
  <c r="F561" i="4"/>
  <c r="AB563" i="4"/>
  <c r="U563" i="4"/>
  <c r="T563" i="4"/>
  <c r="S563" i="4"/>
  <c r="R563" i="4"/>
  <c r="Q563" i="4"/>
  <c r="P563" i="4"/>
  <c r="O563" i="4"/>
  <c r="M563" i="4"/>
  <c r="K563" i="4"/>
  <c r="J563" i="4"/>
  <c r="H563" i="4"/>
  <c r="N563" i="4"/>
  <c r="L563" i="4"/>
  <c r="F563" i="4"/>
  <c r="I563" i="4"/>
  <c r="G563" i="4"/>
  <c r="E563" i="4"/>
  <c r="AB565" i="4"/>
  <c r="U565" i="4"/>
  <c r="T565" i="4"/>
  <c r="S565" i="4"/>
  <c r="R565" i="4"/>
  <c r="P565" i="4"/>
  <c r="Q565" i="4"/>
  <c r="O565" i="4"/>
  <c r="M565" i="4"/>
  <c r="K565" i="4"/>
  <c r="N565" i="4"/>
  <c r="L565" i="4"/>
  <c r="J565" i="4"/>
  <c r="H565" i="4"/>
  <c r="I565" i="4"/>
  <c r="G565" i="4"/>
  <c r="E565" i="4"/>
  <c r="F565" i="4"/>
  <c r="AB567" i="4"/>
  <c r="U567" i="4"/>
  <c r="T567" i="4"/>
  <c r="S567" i="4"/>
  <c r="R567" i="4"/>
  <c r="Q567" i="4"/>
  <c r="P567" i="4"/>
  <c r="O567" i="4"/>
  <c r="M567" i="4"/>
  <c r="K567" i="4"/>
  <c r="J567" i="4"/>
  <c r="H567" i="4"/>
  <c r="N567" i="4"/>
  <c r="L567" i="4"/>
  <c r="F567" i="4"/>
  <c r="I567" i="4"/>
  <c r="G567" i="4"/>
  <c r="E567" i="4"/>
  <c r="AB569" i="4"/>
  <c r="U569" i="4"/>
  <c r="T569" i="4"/>
  <c r="S569" i="4"/>
  <c r="R569" i="4"/>
  <c r="P569" i="4"/>
  <c r="Q569" i="4"/>
  <c r="O569" i="4"/>
  <c r="M569" i="4"/>
  <c r="K569" i="4"/>
  <c r="N569" i="4"/>
  <c r="L569" i="4"/>
  <c r="J569" i="4"/>
  <c r="H569" i="4"/>
  <c r="I569" i="4"/>
  <c r="G569" i="4"/>
  <c r="E569" i="4"/>
  <c r="F569" i="4"/>
  <c r="AB571" i="4"/>
  <c r="U571" i="4"/>
  <c r="T571" i="4"/>
  <c r="S571" i="4"/>
  <c r="R571" i="4"/>
  <c r="Q571" i="4"/>
  <c r="P571" i="4"/>
  <c r="O571" i="4"/>
  <c r="M571" i="4"/>
  <c r="K571" i="4"/>
  <c r="J571" i="4"/>
  <c r="H571" i="4"/>
  <c r="N571" i="4"/>
  <c r="L571" i="4"/>
  <c r="F571" i="4"/>
  <c r="I571" i="4"/>
  <c r="G571" i="4"/>
  <c r="E571" i="4"/>
  <c r="AB573" i="4"/>
  <c r="U573" i="4"/>
  <c r="T573" i="4"/>
  <c r="S573" i="4"/>
  <c r="R573" i="4"/>
  <c r="P573" i="4"/>
  <c r="Q573" i="4"/>
  <c r="O573" i="4"/>
  <c r="M573" i="4"/>
  <c r="K573" i="4"/>
  <c r="N573" i="4"/>
  <c r="L573" i="4"/>
  <c r="J573" i="4"/>
  <c r="H573" i="4"/>
  <c r="I573" i="4"/>
  <c r="G573" i="4"/>
  <c r="E573" i="4"/>
  <c r="F573" i="4"/>
  <c r="AB575" i="4"/>
  <c r="U575" i="4"/>
  <c r="T575" i="4"/>
  <c r="S575" i="4"/>
  <c r="R575" i="4"/>
  <c r="Q575" i="4"/>
  <c r="P575" i="4"/>
  <c r="O575" i="4"/>
  <c r="M575" i="4"/>
  <c r="K575" i="4"/>
  <c r="J575" i="4"/>
  <c r="H575" i="4"/>
  <c r="N575" i="4"/>
  <c r="L575" i="4"/>
  <c r="F575" i="4"/>
  <c r="I575" i="4"/>
  <c r="G575" i="4"/>
  <c r="E575" i="4"/>
  <c r="AB577" i="4"/>
  <c r="U577" i="4"/>
  <c r="T577" i="4"/>
  <c r="S577" i="4"/>
  <c r="R577" i="4"/>
  <c r="P577" i="4"/>
  <c r="Q577" i="4"/>
  <c r="O577" i="4"/>
  <c r="M577" i="4"/>
  <c r="K577" i="4"/>
  <c r="N577" i="4"/>
  <c r="L577" i="4"/>
  <c r="J577" i="4"/>
  <c r="H577" i="4"/>
  <c r="I577" i="4"/>
  <c r="G577" i="4"/>
  <c r="E577" i="4"/>
  <c r="F577" i="4"/>
  <c r="AB579" i="4"/>
  <c r="U579" i="4"/>
  <c r="T579" i="4"/>
  <c r="S579" i="4"/>
  <c r="R579" i="4"/>
  <c r="Q579" i="4"/>
  <c r="P579" i="4"/>
  <c r="O579" i="4"/>
  <c r="M579" i="4"/>
  <c r="K579" i="4"/>
  <c r="J579" i="4"/>
  <c r="H579" i="4"/>
  <c r="N579" i="4"/>
  <c r="L579" i="4"/>
  <c r="F579" i="4"/>
  <c r="I579" i="4"/>
  <c r="G579" i="4"/>
  <c r="E579" i="4"/>
  <c r="AB581" i="4"/>
  <c r="U581" i="4"/>
  <c r="T581" i="4"/>
  <c r="S581" i="4"/>
  <c r="R581" i="4"/>
  <c r="P581" i="4"/>
  <c r="Q581" i="4"/>
  <c r="O581" i="4"/>
  <c r="M581" i="4"/>
  <c r="K581" i="4"/>
  <c r="N581" i="4"/>
  <c r="L581" i="4"/>
  <c r="J581" i="4"/>
  <c r="H581" i="4"/>
  <c r="I581" i="4"/>
  <c r="G581" i="4"/>
  <c r="E581" i="4"/>
  <c r="F581" i="4"/>
  <c r="AB583" i="4"/>
  <c r="U583" i="4"/>
  <c r="T583" i="4"/>
  <c r="S583" i="4"/>
  <c r="R583" i="4"/>
  <c r="Q583" i="4"/>
  <c r="P583" i="4"/>
  <c r="O583" i="4"/>
  <c r="M583" i="4"/>
  <c r="K583" i="4"/>
  <c r="J583" i="4"/>
  <c r="H583" i="4"/>
  <c r="N583" i="4"/>
  <c r="L583" i="4"/>
  <c r="F583" i="4"/>
  <c r="I583" i="4"/>
  <c r="G583" i="4"/>
  <c r="E583" i="4"/>
  <c r="AB585" i="4"/>
  <c r="U585" i="4"/>
  <c r="T585" i="4"/>
  <c r="S585" i="4"/>
  <c r="R585" i="4"/>
  <c r="P585" i="4"/>
  <c r="Q585" i="4"/>
  <c r="O585" i="4"/>
  <c r="M585" i="4"/>
  <c r="K585" i="4"/>
  <c r="N585" i="4"/>
  <c r="L585" i="4"/>
  <c r="J585" i="4"/>
  <c r="H585" i="4"/>
  <c r="I585" i="4"/>
  <c r="G585" i="4"/>
  <c r="E585" i="4"/>
  <c r="F585" i="4"/>
  <c r="AB587" i="4"/>
  <c r="U587" i="4"/>
  <c r="T587" i="4"/>
  <c r="S587" i="4"/>
  <c r="R587" i="4"/>
  <c r="Q587" i="4"/>
  <c r="P587" i="4"/>
  <c r="O587" i="4"/>
  <c r="M587" i="4"/>
  <c r="K587" i="4"/>
  <c r="J587" i="4"/>
  <c r="H587" i="4"/>
  <c r="N587" i="4"/>
  <c r="L587" i="4"/>
  <c r="F587" i="4"/>
  <c r="I587" i="4"/>
  <c r="G587" i="4"/>
  <c r="E587" i="4"/>
  <c r="AB589" i="4"/>
  <c r="U589" i="4"/>
  <c r="T589" i="4"/>
  <c r="S589" i="4"/>
  <c r="R589" i="4"/>
  <c r="P589" i="4"/>
  <c r="Q589" i="4"/>
  <c r="O589" i="4"/>
  <c r="M589" i="4"/>
  <c r="K589" i="4"/>
  <c r="N589" i="4"/>
  <c r="L589" i="4"/>
  <c r="J589" i="4"/>
  <c r="H589" i="4"/>
  <c r="I589" i="4"/>
  <c r="G589" i="4"/>
  <c r="E589" i="4"/>
  <c r="F589" i="4"/>
  <c r="AB591" i="4"/>
  <c r="U591" i="4"/>
  <c r="T591" i="4"/>
  <c r="S591" i="4"/>
  <c r="R591" i="4"/>
  <c r="Q591" i="4"/>
  <c r="P591" i="4"/>
  <c r="O591" i="4"/>
  <c r="M591" i="4"/>
  <c r="K591" i="4"/>
  <c r="J591" i="4"/>
  <c r="H591" i="4"/>
  <c r="N591" i="4"/>
  <c r="L591" i="4"/>
  <c r="F591" i="4"/>
  <c r="I591" i="4"/>
  <c r="G591" i="4"/>
  <c r="E591" i="4"/>
  <c r="AB593" i="4"/>
  <c r="U593" i="4"/>
  <c r="T593" i="4"/>
  <c r="S593" i="4"/>
  <c r="R593" i="4"/>
  <c r="P593" i="4"/>
  <c r="Q593" i="4"/>
  <c r="O593" i="4"/>
  <c r="M593" i="4"/>
  <c r="K593" i="4"/>
  <c r="N593" i="4"/>
  <c r="L593" i="4"/>
  <c r="J593" i="4"/>
  <c r="H593" i="4"/>
  <c r="I593" i="4"/>
  <c r="G593" i="4"/>
  <c r="E593" i="4"/>
  <c r="F593" i="4"/>
  <c r="AB595" i="4"/>
  <c r="U595" i="4"/>
  <c r="T595" i="4"/>
  <c r="S595" i="4"/>
  <c r="R595" i="4"/>
  <c r="Q595" i="4"/>
  <c r="P595" i="4"/>
  <c r="O595" i="4"/>
  <c r="M595" i="4"/>
  <c r="K595" i="4"/>
  <c r="J595" i="4"/>
  <c r="H595" i="4"/>
  <c r="N595" i="4"/>
  <c r="L595" i="4"/>
  <c r="F595" i="4"/>
  <c r="I595" i="4"/>
  <c r="G595" i="4"/>
  <c r="E595" i="4"/>
  <c r="AB597" i="4"/>
  <c r="U597" i="4"/>
  <c r="T597" i="4"/>
  <c r="S597" i="4"/>
  <c r="R597" i="4"/>
  <c r="P597" i="4"/>
  <c r="Q597" i="4"/>
  <c r="O597" i="4"/>
  <c r="M597" i="4"/>
  <c r="K597" i="4"/>
  <c r="N597" i="4"/>
  <c r="L597" i="4"/>
  <c r="J597" i="4"/>
  <c r="H597" i="4"/>
  <c r="I597" i="4"/>
  <c r="G597" i="4"/>
  <c r="E597" i="4"/>
  <c r="F597" i="4"/>
  <c r="AB599" i="4"/>
  <c r="U599" i="4"/>
  <c r="T599" i="4"/>
  <c r="S599" i="4"/>
  <c r="R599" i="4"/>
  <c r="Q599" i="4"/>
  <c r="P599" i="4"/>
  <c r="O599" i="4"/>
  <c r="M599" i="4"/>
  <c r="K599" i="4"/>
  <c r="J599" i="4"/>
  <c r="H599" i="4"/>
  <c r="N599" i="4"/>
  <c r="L599" i="4"/>
  <c r="F599" i="4"/>
  <c r="I599" i="4"/>
  <c r="G599" i="4"/>
  <c r="E599" i="4"/>
  <c r="AB601" i="4"/>
  <c r="U601" i="4"/>
  <c r="T601" i="4"/>
  <c r="S601" i="4"/>
  <c r="R601" i="4"/>
  <c r="P601" i="4"/>
  <c r="Q601" i="4"/>
  <c r="O601" i="4"/>
  <c r="M601" i="4"/>
  <c r="K601" i="4"/>
  <c r="N601" i="4"/>
  <c r="L601" i="4"/>
  <c r="J601" i="4"/>
  <c r="H601" i="4"/>
  <c r="I601" i="4"/>
  <c r="G601" i="4"/>
  <c r="E601" i="4"/>
  <c r="F601" i="4"/>
  <c r="AB603" i="4"/>
  <c r="U603" i="4"/>
  <c r="T603" i="4"/>
  <c r="S603" i="4"/>
  <c r="R603" i="4"/>
  <c r="Q603" i="4"/>
  <c r="P603" i="4"/>
  <c r="O603" i="4"/>
  <c r="M603" i="4"/>
  <c r="K603" i="4"/>
  <c r="J603" i="4"/>
  <c r="H603" i="4"/>
  <c r="N603" i="4"/>
  <c r="L603" i="4"/>
  <c r="F603" i="4"/>
  <c r="I603" i="4"/>
  <c r="G603" i="4"/>
  <c r="E603" i="4"/>
  <c r="AB605" i="4"/>
  <c r="U605" i="4"/>
  <c r="T605" i="4"/>
  <c r="S605" i="4"/>
  <c r="R605" i="4"/>
  <c r="P605" i="4"/>
  <c r="Q605" i="4"/>
  <c r="O605" i="4"/>
  <c r="M605" i="4"/>
  <c r="K605" i="4"/>
  <c r="N605" i="4"/>
  <c r="L605" i="4"/>
  <c r="J605" i="4"/>
  <c r="H605" i="4"/>
  <c r="I605" i="4"/>
  <c r="G605" i="4"/>
  <c r="E605" i="4"/>
  <c r="F605" i="4"/>
  <c r="AB607" i="4"/>
  <c r="U607" i="4"/>
  <c r="T607" i="4"/>
  <c r="S607" i="4"/>
  <c r="R607" i="4"/>
  <c r="Q607" i="4"/>
  <c r="P607" i="4"/>
  <c r="O607" i="4"/>
  <c r="M607" i="4"/>
  <c r="K607" i="4"/>
  <c r="J607" i="4"/>
  <c r="H607" i="4"/>
  <c r="N607" i="4"/>
  <c r="L607" i="4"/>
  <c r="F607" i="4"/>
  <c r="I607" i="4"/>
  <c r="G607" i="4"/>
  <c r="E607" i="4"/>
  <c r="AB609" i="4"/>
  <c r="U609" i="4"/>
  <c r="T609" i="4"/>
  <c r="S609" i="4"/>
  <c r="R609" i="4"/>
  <c r="P609" i="4"/>
  <c r="Q609" i="4"/>
  <c r="O609" i="4"/>
  <c r="M609" i="4"/>
  <c r="K609" i="4"/>
  <c r="N609" i="4"/>
  <c r="L609" i="4"/>
  <c r="J609" i="4"/>
  <c r="H609" i="4"/>
  <c r="I609" i="4"/>
  <c r="G609" i="4"/>
  <c r="E609" i="4"/>
  <c r="F609" i="4"/>
  <c r="AB611" i="4"/>
  <c r="U611" i="4"/>
  <c r="T611" i="4"/>
  <c r="S611" i="4"/>
  <c r="R611" i="4"/>
  <c r="Q611" i="4"/>
  <c r="P611" i="4"/>
  <c r="O611" i="4"/>
  <c r="M611" i="4"/>
  <c r="K611" i="4"/>
  <c r="J611" i="4"/>
  <c r="H611" i="4"/>
  <c r="N611" i="4"/>
  <c r="L611" i="4"/>
  <c r="F611" i="4"/>
  <c r="I611" i="4"/>
  <c r="G611" i="4"/>
  <c r="E611" i="4"/>
  <c r="AB613" i="4"/>
  <c r="U613" i="4"/>
  <c r="T613" i="4"/>
  <c r="S613" i="4"/>
  <c r="R613" i="4"/>
  <c r="P613" i="4"/>
  <c r="Q613" i="4"/>
  <c r="O613" i="4"/>
  <c r="M613" i="4"/>
  <c r="K613" i="4"/>
  <c r="N613" i="4"/>
  <c r="L613" i="4"/>
  <c r="J613" i="4"/>
  <c r="H613" i="4"/>
  <c r="I613" i="4"/>
  <c r="G613" i="4"/>
  <c r="E613" i="4"/>
  <c r="F613" i="4"/>
  <c r="AB615" i="4"/>
  <c r="U615" i="4"/>
  <c r="T615" i="4"/>
  <c r="S615" i="4"/>
  <c r="R615" i="4"/>
  <c r="Q615" i="4"/>
  <c r="P615" i="4"/>
  <c r="O615" i="4"/>
  <c r="M615" i="4"/>
  <c r="K615" i="4"/>
  <c r="J615" i="4"/>
  <c r="H615" i="4"/>
  <c r="N615" i="4"/>
  <c r="L615" i="4"/>
  <c r="F615" i="4"/>
  <c r="I615" i="4"/>
  <c r="G615" i="4"/>
  <c r="E615" i="4"/>
  <c r="AB617" i="4"/>
  <c r="U617" i="4"/>
  <c r="T617" i="4"/>
  <c r="S617" i="4"/>
  <c r="R617" i="4"/>
  <c r="P617" i="4"/>
  <c r="Q617" i="4"/>
  <c r="O617" i="4"/>
  <c r="M617" i="4"/>
  <c r="K617" i="4"/>
  <c r="N617" i="4"/>
  <c r="L617" i="4"/>
  <c r="J617" i="4"/>
  <c r="H617" i="4"/>
  <c r="I617" i="4"/>
  <c r="G617" i="4"/>
  <c r="E617" i="4"/>
  <c r="F617" i="4"/>
  <c r="AB619" i="4"/>
  <c r="U619" i="4"/>
  <c r="T619" i="4"/>
  <c r="S619" i="4"/>
  <c r="R619" i="4"/>
  <c r="Q619" i="4"/>
  <c r="P619" i="4"/>
  <c r="O619" i="4"/>
  <c r="M619" i="4"/>
  <c r="K619" i="4"/>
  <c r="J619" i="4"/>
  <c r="H619" i="4"/>
  <c r="N619" i="4"/>
  <c r="L619" i="4"/>
  <c r="F619" i="4"/>
  <c r="I619" i="4"/>
  <c r="G619" i="4"/>
  <c r="E619" i="4"/>
  <c r="AB621" i="4"/>
  <c r="U621" i="4"/>
  <c r="T621" i="4"/>
  <c r="S621" i="4"/>
  <c r="R621" i="4"/>
  <c r="P621" i="4"/>
  <c r="Q621" i="4"/>
  <c r="O621" i="4"/>
  <c r="M621" i="4"/>
  <c r="K621" i="4"/>
  <c r="N621" i="4"/>
  <c r="L621" i="4"/>
  <c r="J621" i="4"/>
  <c r="H621" i="4"/>
  <c r="I621" i="4"/>
  <c r="G621" i="4"/>
  <c r="E621" i="4"/>
  <c r="F621" i="4"/>
  <c r="AB623" i="4"/>
  <c r="U623" i="4"/>
  <c r="T623" i="4"/>
  <c r="S623" i="4"/>
  <c r="R623" i="4"/>
  <c r="Q623" i="4"/>
  <c r="P623" i="4"/>
  <c r="O623" i="4"/>
  <c r="M623" i="4"/>
  <c r="K623" i="4"/>
  <c r="J623" i="4"/>
  <c r="H623" i="4"/>
  <c r="N623" i="4"/>
  <c r="L623" i="4"/>
  <c r="F623" i="4"/>
  <c r="I623" i="4"/>
  <c r="G623" i="4"/>
  <c r="E623" i="4"/>
  <c r="AB625" i="4"/>
  <c r="U625" i="4"/>
  <c r="T625" i="4"/>
  <c r="S625" i="4"/>
  <c r="R625" i="4"/>
  <c r="P625" i="4"/>
  <c r="Q625" i="4"/>
  <c r="O625" i="4"/>
  <c r="M625" i="4"/>
  <c r="K625" i="4"/>
  <c r="N625" i="4"/>
  <c r="L625" i="4"/>
  <c r="J625" i="4"/>
  <c r="H625" i="4"/>
  <c r="I625" i="4"/>
  <c r="G625" i="4"/>
  <c r="E625" i="4"/>
  <c r="F625" i="4"/>
  <c r="AB627" i="4"/>
  <c r="U627" i="4"/>
  <c r="T627" i="4"/>
  <c r="S627" i="4"/>
  <c r="R627" i="4"/>
  <c r="Q627" i="4"/>
  <c r="P627" i="4"/>
  <c r="O627" i="4"/>
  <c r="M627" i="4"/>
  <c r="K627" i="4"/>
  <c r="J627" i="4"/>
  <c r="H627" i="4"/>
  <c r="N627" i="4"/>
  <c r="L627" i="4"/>
  <c r="F627" i="4"/>
  <c r="I627" i="4"/>
  <c r="G627" i="4"/>
  <c r="E627" i="4"/>
  <c r="AB629" i="4"/>
  <c r="U629" i="4"/>
  <c r="T629" i="4"/>
  <c r="S629" i="4"/>
  <c r="R629" i="4"/>
  <c r="P629" i="4"/>
  <c r="Q629" i="4"/>
  <c r="O629" i="4"/>
  <c r="M629" i="4"/>
  <c r="K629" i="4"/>
  <c r="N629" i="4"/>
  <c r="L629" i="4"/>
  <c r="J629" i="4"/>
  <c r="H629" i="4"/>
  <c r="I629" i="4"/>
  <c r="G629" i="4"/>
  <c r="E629" i="4"/>
  <c r="F629" i="4"/>
  <c r="AB631" i="4"/>
  <c r="U631" i="4"/>
  <c r="T631" i="4"/>
  <c r="S631" i="4"/>
  <c r="R631" i="4"/>
  <c r="Q631" i="4"/>
  <c r="P631" i="4"/>
  <c r="O631" i="4"/>
  <c r="M631" i="4"/>
  <c r="K631" i="4"/>
  <c r="J631" i="4"/>
  <c r="H631" i="4"/>
  <c r="N631" i="4"/>
  <c r="L631" i="4"/>
  <c r="F631" i="4"/>
  <c r="I631" i="4"/>
  <c r="G631" i="4"/>
  <c r="E631" i="4"/>
  <c r="AB633" i="4"/>
  <c r="U633" i="4"/>
  <c r="T633" i="4"/>
  <c r="S633" i="4"/>
  <c r="R633" i="4"/>
  <c r="P633" i="4"/>
  <c r="Q633" i="4"/>
  <c r="O633" i="4"/>
  <c r="M633" i="4"/>
  <c r="K633" i="4"/>
  <c r="N633" i="4"/>
  <c r="L633" i="4"/>
  <c r="J633" i="4"/>
  <c r="H633" i="4"/>
  <c r="I633" i="4"/>
  <c r="G633" i="4"/>
  <c r="E633" i="4"/>
  <c r="F633" i="4"/>
  <c r="AB635" i="4"/>
  <c r="U635" i="4"/>
  <c r="T635" i="4"/>
  <c r="S635" i="4"/>
  <c r="R635" i="4"/>
  <c r="Q635" i="4"/>
  <c r="P635" i="4"/>
  <c r="O635" i="4"/>
  <c r="M635" i="4"/>
  <c r="K635" i="4"/>
  <c r="J635" i="4"/>
  <c r="H635" i="4"/>
  <c r="N635" i="4"/>
  <c r="L635" i="4"/>
  <c r="F635" i="4"/>
  <c r="I635" i="4"/>
  <c r="G635" i="4"/>
  <c r="E635" i="4"/>
  <c r="AB637" i="4"/>
  <c r="U637" i="4"/>
  <c r="T637" i="4"/>
  <c r="S637" i="4"/>
  <c r="R637" i="4"/>
  <c r="P637" i="4"/>
  <c r="Q637" i="4"/>
  <c r="O637" i="4"/>
  <c r="M637" i="4"/>
  <c r="K637" i="4"/>
  <c r="N637" i="4"/>
  <c r="L637" i="4"/>
  <c r="J637" i="4"/>
  <c r="H637" i="4"/>
  <c r="I637" i="4"/>
  <c r="G637" i="4"/>
  <c r="E637" i="4"/>
  <c r="F637" i="4"/>
  <c r="AB639" i="4"/>
  <c r="U639" i="4"/>
  <c r="T639" i="4"/>
  <c r="S639" i="4"/>
  <c r="R639" i="4"/>
  <c r="Q639" i="4"/>
  <c r="P639" i="4"/>
  <c r="O639" i="4"/>
  <c r="M639" i="4"/>
  <c r="K639" i="4"/>
  <c r="J639" i="4"/>
  <c r="H639" i="4"/>
  <c r="N639" i="4"/>
  <c r="L639" i="4"/>
  <c r="F639" i="4"/>
  <c r="I639" i="4"/>
  <c r="G639" i="4"/>
  <c r="E639" i="4"/>
  <c r="AB641" i="4"/>
  <c r="U641" i="4"/>
  <c r="T641" i="4"/>
  <c r="S641" i="4"/>
  <c r="R641" i="4"/>
  <c r="P641" i="4"/>
  <c r="Q641" i="4"/>
  <c r="O641" i="4"/>
  <c r="M641" i="4"/>
  <c r="K641" i="4"/>
  <c r="N641" i="4"/>
  <c r="L641" i="4"/>
  <c r="J641" i="4"/>
  <c r="H641" i="4"/>
  <c r="I641" i="4"/>
  <c r="G641" i="4"/>
  <c r="E641" i="4"/>
  <c r="F641" i="4"/>
  <c r="AB643" i="4"/>
  <c r="U643" i="4"/>
  <c r="T643" i="4"/>
  <c r="S643" i="4"/>
  <c r="R643" i="4"/>
  <c r="Q643" i="4"/>
  <c r="P643" i="4"/>
  <c r="O643" i="4"/>
  <c r="M643" i="4"/>
  <c r="K643" i="4"/>
  <c r="J643" i="4"/>
  <c r="H643" i="4"/>
  <c r="N643" i="4"/>
  <c r="L643" i="4"/>
  <c r="F643" i="4"/>
  <c r="I643" i="4"/>
  <c r="G643" i="4"/>
  <c r="E643" i="4"/>
  <c r="AB645" i="4"/>
  <c r="U645" i="4"/>
  <c r="T645" i="4"/>
  <c r="S645" i="4"/>
  <c r="R645" i="4"/>
  <c r="P645" i="4"/>
  <c r="Q645" i="4"/>
  <c r="O645" i="4"/>
  <c r="M645" i="4"/>
  <c r="K645" i="4"/>
  <c r="N645" i="4"/>
  <c r="L645" i="4"/>
  <c r="J645" i="4"/>
  <c r="H645" i="4"/>
  <c r="I645" i="4"/>
  <c r="G645" i="4"/>
  <c r="E645" i="4"/>
  <c r="F645" i="4"/>
  <c r="AB647" i="4"/>
  <c r="U647" i="4"/>
  <c r="T647" i="4"/>
  <c r="S647" i="4"/>
  <c r="R647" i="4"/>
  <c r="Q647" i="4"/>
  <c r="P647" i="4"/>
  <c r="O647" i="4"/>
  <c r="M647" i="4"/>
  <c r="K647" i="4"/>
  <c r="J647" i="4"/>
  <c r="H647" i="4"/>
  <c r="N647" i="4"/>
  <c r="L647" i="4"/>
  <c r="F647" i="4"/>
  <c r="I647" i="4"/>
  <c r="G647" i="4"/>
  <c r="E647" i="4"/>
  <c r="AB649" i="4"/>
  <c r="U649" i="4"/>
  <c r="T649" i="4"/>
  <c r="S649" i="4"/>
  <c r="R649" i="4"/>
  <c r="P649" i="4"/>
  <c r="Q649" i="4"/>
  <c r="O649" i="4"/>
  <c r="M649" i="4"/>
  <c r="K649" i="4"/>
  <c r="N649" i="4"/>
  <c r="L649" i="4"/>
  <c r="J649" i="4"/>
  <c r="H649" i="4"/>
  <c r="I649" i="4"/>
  <c r="G649" i="4"/>
  <c r="E649" i="4"/>
  <c r="F649" i="4"/>
  <c r="AB651" i="4"/>
  <c r="U651" i="4"/>
  <c r="T651" i="4"/>
  <c r="S651" i="4"/>
  <c r="R651" i="4"/>
  <c r="Q651" i="4"/>
  <c r="P651" i="4"/>
  <c r="O651" i="4"/>
  <c r="M651" i="4"/>
  <c r="K651" i="4"/>
  <c r="J651" i="4"/>
  <c r="H651" i="4"/>
  <c r="N651" i="4"/>
  <c r="L651" i="4"/>
  <c r="F651" i="4"/>
  <c r="I651" i="4"/>
  <c r="G651" i="4"/>
  <c r="E651" i="4"/>
  <c r="AB653" i="4"/>
  <c r="U653" i="4"/>
  <c r="T653" i="4"/>
  <c r="S653" i="4"/>
  <c r="R653" i="4"/>
  <c r="P653" i="4"/>
  <c r="Q653" i="4"/>
  <c r="O653" i="4"/>
  <c r="M653" i="4"/>
  <c r="K653" i="4"/>
  <c r="N653" i="4"/>
  <c r="L653" i="4"/>
  <c r="J653" i="4"/>
  <c r="H653" i="4"/>
  <c r="I653" i="4"/>
  <c r="G653" i="4"/>
  <c r="E653" i="4"/>
  <c r="F653" i="4"/>
  <c r="AB655" i="4"/>
  <c r="U655" i="4"/>
  <c r="T655" i="4"/>
  <c r="S655" i="4"/>
  <c r="R655" i="4"/>
  <c r="Q655" i="4"/>
  <c r="P655" i="4"/>
  <c r="O655" i="4"/>
  <c r="M655" i="4"/>
  <c r="K655" i="4"/>
  <c r="J655" i="4"/>
  <c r="H655" i="4"/>
  <c r="N655" i="4"/>
  <c r="L655" i="4"/>
  <c r="F655" i="4"/>
  <c r="I655" i="4"/>
  <c r="G655" i="4"/>
  <c r="E655" i="4"/>
  <c r="AB657" i="4"/>
  <c r="U657" i="4"/>
  <c r="T657" i="4"/>
  <c r="S657" i="4"/>
  <c r="R657" i="4"/>
  <c r="P657" i="4"/>
  <c r="Q657" i="4"/>
  <c r="O657" i="4"/>
  <c r="M657" i="4"/>
  <c r="K657" i="4"/>
  <c r="N657" i="4"/>
  <c r="L657" i="4"/>
  <c r="J657" i="4"/>
  <c r="H657" i="4"/>
  <c r="I657" i="4"/>
  <c r="G657" i="4"/>
  <c r="E657" i="4"/>
  <c r="F657" i="4"/>
  <c r="AB659" i="4"/>
  <c r="U659" i="4"/>
  <c r="T659" i="4"/>
  <c r="S659" i="4"/>
  <c r="R659" i="4"/>
  <c r="Q659" i="4"/>
  <c r="P659" i="4"/>
  <c r="O659" i="4"/>
  <c r="M659" i="4"/>
  <c r="K659" i="4"/>
  <c r="J659" i="4"/>
  <c r="H659" i="4"/>
  <c r="N659" i="4"/>
  <c r="L659" i="4"/>
  <c r="F659" i="4"/>
  <c r="I659" i="4"/>
  <c r="G659" i="4"/>
  <c r="E659" i="4"/>
  <c r="AB661" i="4"/>
  <c r="U661" i="4"/>
  <c r="T661" i="4"/>
  <c r="S661" i="4"/>
  <c r="R661" i="4"/>
  <c r="P661" i="4"/>
  <c r="Q661" i="4"/>
  <c r="O661" i="4"/>
  <c r="M661" i="4"/>
  <c r="K661" i="4"/>
  <c r="N661" i="4"/>
  <c r="L661" i="4"/>
  <c r="J661" i="4"/>
  <c r="H661" i="4"/>
  <c r="I661" i="4"/>
  <c r="G661" i="4"/>
  <c r="E661" i="4"/>
  <c r="F661" i="4"/>
  <c r="AB663" i="4"/>
  <c r="U663" i="4"/>
  <c r="T663" i="4"/>
  <c r="S663" i="4"/>
  <c r="R663" i="4"/>
  <c r="Q663" i="4"/>
  <c r="P663" i="4"/>
  <c r="O663" i="4"/>
  <c r="M663" i="4"/>
  <c r="K663" i="4"/>
  <c r="J663" i="4"/>
  <c r="H663" i="4"/>
  <c r="N663" i="4"/>
  <c r="L663" i="4"/>
  <c r="F663" i="4"/>
  <c r="I663" i="4"/>
  <c r="G663" i="4"/>
  <c r="E663" i="4"/>
  <c r="AB665" i="4"/>
  <c r="U665" i="4"/>
  <c r="T665" i="4"/>
  <c r="S665" i="4"/>
  <c r="R665" i="4"/>
  <c r="P665" i="4"/>
  <c r="Q665" i="4"/>
  <c r="O665" i="4"/>
  <c r="M665" i="4"/>
  <c r="K665" i="4"/>
  <c r="N665" i="4"/>
  <c r="L665" i="4"/>
  <c r="J665" i="4"/>
  <c r="H665" i="4"/>
  <c r="I665" i="4"/>
  <c r="G665" i="4"/>
  <c r="E665" i="4"/>
  <c r="F665" i="4"/>
  <c r="AB667" i="4"/>
  <c r="U667" i="4"/>
  <c r="T667" i="4"/>
  <c r="S667" i="4"/>
  <c r="R667" i="4"/>
  <c r="Q667" i="4"/>
  <c r="P667" i="4"/>
  <c r="O667" i="4"/>
  <c r="M667" i="4"/>
  <c r="K667" i="4"/>
  <c r="J667" i="4"/>
  <c r="H667" i="4"/>
  <c r="N667" i="4"/>
  <c r="L667" i="4"/>
  <c r="F667" i="4"/>
  <c r="I667" i="4"/>
  <c r="G667" i="4"/>
  <c r="E667" i="4"/>
  <c r="AB669" i="4"/>
  <c r="U669" i="4"/>
  <c r="T669" i="4"/>
  <c r="S669" i="4"/>
  <c r="R669" i="4"/>
  <c r="P669" i="4"/>
  <c r="Q669" i="4"/>
  <c r="O669" i="4"/>
  <c r="M669" i="4"/>
  <c r="K669" i="4"/>
  <c r="N669" i="4"/>
  <c r="L669" i="4"/>
  <c r="J669" i="4"/>
  <c r="H669" i="4"/>
  <c r="I669" i="4"/>
  <c r="G669" i="4"/>
  <c r="E669" i="4"/>
  <c r="F669" i="4"/>
  <c r="AB671" i="4"/>
  <c r="U671" i="4"/>
  <c r="T671" i="4"/>
  <c r="S671" i="4"/>
  <c r="R671" i="4"/>
  <c r="Q671" i="4"/>
  <c r="P671" i="4"/>
  <c r="O671" i="4"/>
  <c r="M671" i="4"/>
  <c r="K671" i="4"/>
  <c r="J671" i="4"/>
  <c r="H671" i="4"/>
  <c r="N671" i="4"/>
  <c r="L671" i="4"/>
  <c r="F671" i="4"/>
  <c r="I671" i="4"/>
  <c r="G671" i="4"/>
  <c r="E671" i="4"/>
  <c r="AB673" i="4"/>
  <c r="U673" i="4"/>
  <c r="T673" i="4"/>
  <c r="S673" i="4"/>
  <c r="R673" i="4"/>
  <c r="P673" i="4"/>
  <c r="Q673" i="4"/>
  <c r="O673" i="4"/>
  <c r="M673" i="4"/>
  <c r="K673" i="4"/>
  <c r="N673" i="4"/>
  <c r="L673" i="4"/>
  <c r="J673" i="4"/>
  <c r="H673" i="4"/>
  <c r="I673" i="4"/>
  <c r="G673" i="4"/>
  <c r="E673" i="4"/>
  <c r="F673" i="4"/>
  <c r="AB675" i="4"/>
  <c r="U675" i="4"/>
  <c r="T675" i="4"/>
  <c r="S675" i="4"/>
  <c r="R675" i="4"/>
  <c r="Q675" i="4"/>
  <c r="P675" i="4"/>
  <c r="O675" i="4"/>
  <c r="M675" i="4"/>
  <c r="K675" i="4"/>
  <c r="J675" i="4"/>
  <c r="H675" i="4"/>
  <c r="N675" i="4"/>
  <c r="L675" i="4"/>
  <c r="F675" i="4"/>
  <c r="I675" i="4"/>
  <c r="G675" i="4"/>
  <c r="E675" i="4"/>
  <c r="AB677" i="4"/>
  <c r="U677" i="4"/>
  <c r="T677" i="4"/>
  <c r="S677" i="4"/>
  <c r="R677" i="4"/>
  <c r="P677" i="4"/>
  <c r="Q677" i="4"/>
  <c r="O677" i="4"/>
  <c r="M677" i="4"/>
  <c r="K677" i="4"/>
  <c r="N677" i="4"/>
  <c r="L677" i="4"/>
  <c r="J677" i="4"/>
  <c r="H677" i="4"/>
  <c r="I677" i="4"/>
  <c r="G677" i="4"/>
  <c r="E677" i="4"/>
  <c r="F677" i="4"/>
  <c r="AB679" i="4"/>
  <c r="U679" i="4"/>
  <c r="T679" i="4"/>
  <c r="S679" i="4"/>
  <c r="R679" i="4"/>
  <c r="Q679" i="4"/>
  <c r="P679" i="4"/>
  <c r="O679" i="4"/>
  <c r="M679" i="4"/>
  <c r="K679" i="4"/>
  <c r="J679" i="4"/>
  <c r="H679" i="4"/>
  <c r="N679" i="4"/>
  <c r="L679" i="4"/>
  <c r="F679" i="4"/>
  <c r="I679" i="4"/>
  <c r="G679" i="4"/>
  <c r="E679" i="4"/>
  <c r="AB681" i="4"/>
  <c r="U681" i="4"/>
  <c r="T681" i="4"/>
  <c r="S681" i="4"/>
  <c r="R681" i="4"/>
  <c r="P681" i="4"/>
  <c r="Q681" i="4"/>
  <c r="O681" i="4"/>
  <c r="M681" i="4"/>
  <c r="K681" i="4"/>
  <c r="N681" i="4"/>
  <c r="L681" i="4"/>
  <c r="J681" i="4"/>
  <c r="H681" i="4"/>
  <c r="I681" i="4"/>
  <c r="G681" i="4"/>
  <c r="E681" i="4"/>
  <c r="F681" i="4"/>
  <c r="AB683" i="4"/>
  <c r="U683" i="4"/>
  <c r="T683" i="4"/>
  <c r="S683" i="4"/>
  <c r="R683" i="4"/>
  <c r="Q683" i="4"/>
  <c r="P683" i="4"/>
  <c r="O683" i="4"/>
  <c r="M683" i="4"/>
  <c r="K683" i="4"/>
  <c r="J683" i="4"/>
  <c r="H683" i="4"/>
  <c r="N683" i="4"/>
  <c r="L683" i="4"/>
  <c r="F683" i="4"/>
  <c r="I683" i="4"/>
  <c r="G683" i="4"/>
  <c r="E683" i="4"/>
  <c r="AB685" i="4"/>
  <c r="U685" i="4"/>
  <c r="T685" i="4"/>
  <c r="S685" i="4"/>
  <c r="R685" i="4"/>
  <c r="P685" i="4"/>
  <c r="Q685" i="4"/>
  <c r="O685" i="4"/>
  <c r="M685" i="4"/>
  <c r="K685" i="4"/>
  <c r="N685" i="4"/>
  <c r="L685" i="4"/>
  <c r="J685" i="4"/>
  <c r="H685" i="4"/>
  <c r="I685" i="4"/>
  <c r="G685" i="4"/>
  <c r="E685" i="4"/>
  <c r="F685" i="4"/>
  <c r="AB687" i="4"/>
  <c r="U687" i="4"/>
  <c r="T687" i="4"/>
  <c r="S687" i="4"/>
  <c r="R687" i="4"/>
  <c r="Q687" i="4"/>
  <c r="P687" i="4"/>
  <c r="O687" i="4"/>
  <c r="M687" i="4"/>
  <c r="K687" i="4"/>
  <c r="J687" i="4"/>
  <c r="H687" i="4"/>
  <c r="N687" i="4"/>
  <c r="L687" i="4"/>
  <c r="F687" i="4"/>
  <c r="I687" i="4"/>
  <c r="G687" i="4"/>
  <c r="E687" i="4"/>
  <c r="AB689" i="4"/>
  <c r="U689" i="4"/>
  <c r="T689" i="4"/>
  <c r="S689" i="4"/>
  <c r="R689" i="4"/>
  <c r="P689" i="4"/>
  <c r="Q689" i="4"/>
  <c r="O689" i="4"/>
  <c r="M689" i="4"/>
  <c r="K689" i="4"/>
  <c r="N689" i="4"/>
  <c r="L689" i="4"/>
  <c r="J689" i="4"/>
  <c r="H689" i="4"/>
  <c r="I689" i="4"/>
  <c r="G689" i="4"/>
  <c r="E689" i="4"/>
  <c r="F689" i="4"/>
  <c r="AB691" i="4"/>
  <c r="U691" i="4"/>
  <c r="T691" i="4"/>
  <c r="S691" i="4"/>
  <c r="R691" i="4"/>
  <c r="Q691" i="4"/>
  <c r="P691" i="4"/>
  <c r="O691" i="4"/>
  <c r="M691" i="4"/>
  <c r="K691" i="4"/>
  <c r="J691" i="4"/>
  <c r="H691" i="4"/>
  <c r="N691" i="4"/>
  <c r="L691" i="4"/>
  <c r="F691" i="4"/>
  <c r="I691" i="4"/>
  <c r="G691" i="4"/>
  <c r="E691" i="4"/>
  <c r="AB693" i="4"/>
  <c r="U693" i="4"/>
  <c r="T693" i="4"/>
  <c r="S693" i="4"/>
  <c r="R693" i="4"/>
  <c r="P693" i="4"/>
  <c r="Q693" i="4"/>
  <c r="O693" i="4"/>
  <c r="M693" i="4"/>
  <c r="K693" i="4"/>
  <c r="N693" i="4"/>
  <c r="L693" i="4"/>
  <c r="J693" i="4"/>
  <c r="H693" i="4"/>
  <c r="I693" i="4"/>
  <c r="G693" i="4"/>
  <c r="E693" i="4"/>
  <c r="F693" i="4"/>
  <c r="AB695" i="4"/>
  <c r="U695" i="4"/>
  <c r="T695" i="4"/>
  <c r="S695" i="4"/>
  <c r="R695" i="4"/>
  <c r="Q695" i="4"/>
  <c r="P695" i="4"/>
  <c r="O695" i="4"/>
  <c r="M695" i="4"/>
  <c r="K695" i="4"/>
  <c r="J695" i="4"/>
  <c r="H695" i="4"/>
  <c r="N695" i="4"/>
  <c r="L695" i="4"/>
  <c r="F695" i="4"/>
  <c r="I695" i="4"/>
  <c r="G695" i="4"/>
  <c r="E695" i="4"/>
  <c r="AB697" i="4"/>
  <c r="U697" i="4"/>
  <c r="T697" i="4"/>
  <c r="S697" i="4"/>
  <c r="R697" i="4"/>
  <c r="P697" i="4"/>
  <c r="Q697" i="4"/>
  <c r="O697" i="4"/>
  <c r="M697" i="4"/>
  <c r="K697" i="4"/>
  <c r="N697" i="4"/>
  <c r="L697" i="4"/>
  <c r="J697" i="4"/>
  <c r="H697" i="4"/>
  <c r="I697" i="4"/>
  <c r="G697" i="4"/>
  <c r="E697" i="4"/>
  <c r="F697" i="4"/>
  <c r="AB699" i="4"/>
  <c r="U699" i="4"/>
  <c r="T699" i="4"/>
  <c r="S699" i="4"/>
  <c r="R699" i="4"/>
  <c r="Q699" i="4"/>
  <c r="P699" i="4"/>
  <c r="O699" i="4"/>
  <c r="M699" i="4"/>
  <c r="K699" i="4"/>
  <c r="J699" i="4"/>
  <c r="H699" i="4"/>
  <c r="N699" i="4"/>
  <c r="L699" i="4"/>
  <c r="F699" i="4"/>
  <c r="I699" i="4"/>
  <c r="G699" i="4"/>
  <c r="E699" i="4"/>
  <c r="AB701" i="4"/>
  <c r="U701" i="4"/>
  <c r="T701" i="4"/>
  <c r="S701" i="4"/>
  <c r="R701" i="4"/>
  <c r="P701" i="4"/>
  <c r="Q701" i="4"/>
  <c r="O701" i="4"/>
  <c r="M701" i="4"/>
  <c r="K701" i="4"/>
  <c r="N701" i="4"/>
  <c r="L701" i="4"/>
  <c r="J701" i="4"/>
  <c r="H701" i="4"/>
  <c r="I701" i="4"/>
  <c r="G701" i="4"/>
  <c r="E701" i="4"/>
  <c r="F701" i="4"/>
  <c r="AB703" i="4"/>
  <c r="U703" i="4"/>
  <c r="T703" i="4"/>
  <c r="S703" i="4"/>
  <c r="R703" i="4"/>
  <c r="Q703" i="4"/>
  <c r="P703" i="4"/>
  <c r="O703" i="4"/>
  <c r="M703" i="4"/>
  <c r="K703" i="4"/>
  <c r="J703" i="4"/>
  <c r="H703" i="4"/>
  <c r="N703" i="4"/>
  <c r="L703" i="4"/>
  <c r="F703" i="4"/>
  <c r="I703" i="4"/>
  <c r="G703" i="4"/>
  <c r="E703" i="4"/>
  <c r="AB705" i="4"/>
  <c r="U705" i="4"/>
  <c r="T705" i="4"/>
  <c r="S705" i="4"/>
  <c r="R705" i="4"/>
  <c r="P705" i="4"/>
  <c r="Q705" i="4"/>
  <c r="O705" i="4"/>
  <c r="M705" i="4"/>
  <c r="K705" i="4"/>
  <c r="N705" i="4"/>
  <c r="L705" i="4"/>
  <c r="J705" i="4"/>
  <c r="H705" i="4"/>
  <c r="I705" i="4"/>
  <c r="G705" i="4"/>
  <c r="E705" i="4"/>
  <c r="F705" i="4"/>
  <c r="AB707" i="4"/>
  <c r="U707" i="4"/>
  <c r="T707" i="4"/>
  <c r="S707" i="4"/>
  <c r="R707" i="4"/>
  <c r="Q707" i="4"/>
  <c r="P707" i="4"/>
  <c r="O707" i="4"/>
  <c r="M707" i="4"/>
  <c r="K707" i="4"/>
  <c r="J707" i="4"/>
  <c r="H707" i="4"/>
  <c r="N707" i="4"/>
  <c r="L707" i="4"/>
  <c r="F707" i="4"/>
  <c r="I707" i="4"/>
  <c r="G707" i="4"/>
  <c r="E707" i="4"/>
  <c r="AB709" i="4"/>
  <c r="U709" i="4"/>
  <c r="T709" i="4"/>
  <c r="S709" i="4"/>
  <c r="R709" i="4"/>
  <c r="P709" i="4"/>
  <c r="Q709" i="4"/>
  <c r="O709" i="4"/>
  <c r="M709" i="4"/>
  <c r="K709" i="4"/>
  <c r="N709" i="4"/>
  <c r="L709" i="4"/>
  <c r="J709" i="4"/>
  <c r="H709" i="4"/>
  <c r="I709" i="4"/>
  <c r="G709" i="4"/>
  <c r="E709" i="4"/>
  <c r="F709" i="4"/>
  <c r="AB711" i="4"/>
  <c r="U711" i="4"/>
  <c r="T711" i="4"/>
  <c r="S711" i="4"/>
  <c r="R711" i="4"/>
  <c r="Q711" i="4"/>
  <c r="P711" i="4"/>
  <c r="O711" i="4"/>
  <c r="M711" i="4"/>
  <c r="K711" i="4"/>
  <c r="J711" i="4"/>
  <c r="H711" i="4"/>
  <c r="N711" i="4"/>
  <c r="L711" i="4"/>
  <c r="F711" i="4"/>
  <c r="I711" i="4"/>
  <c r="G711" i="4"/>
  <c r="E711" i="4"/>
  <c r="AB713" i="4"/>
  <c r="U713" i="4"/>
  <c r="T713" i="4"/>
  <c r="S713" i="4"/>
  <c r="R713" i="4"/>
  <c r="P713" i="4"/>
  <c r="Q713" i="4"/>
  <c r="O713" i="4"/>
  <c r="M713" i="4"/>
  <c r="K713" i="4"/>
  <c r="N713" i="4"/>
  <c r="L713" i="4"/>
  <c r="J713" i="4"/>
  <c r="H713" i="4"/>
  <c r="I713" i="4"/>
  <c r="G713" i="4"/>
  <c r="E713" i="4"/>
  <c r="F713" i="4"/>
  <c r="AB715" i="4"/>
  <c r="U715" i="4"/>
  <c r="T715" i="4"/>
  <c r="S715" i="4"/>
  <c r="R715" i="4"/>
  <c r="Q715" i="4"/>
  <c r="P715" i="4"/>
  <c r="O715" i="4"/>
  <c r="M715" i="4"/>
  <c r="K715" i="4"/>
  <c r="J715" i="4"/>
  <c r="H715" i="4"/>
  <c r="N715" i="4"/>
  <c r="L715" i="4"/>
  <c r="F715" i="4"/>
  <c r="I715" i="4"/>
  <c r="G715" i="4"/>
  <c r="E715" i="4"/>
  <c r="AB717" i="4"/>
  <c r="U717" i="4"/>
  <c r="T717" i="4"/>
  <c r="S717" i="4"/>
  <c r="R717" i="4"/>
  <c r="P717" i="4"/>
  <c r="Q717" i="4"/>
  <c r="O717" i="4"/>
  <c r="M717" i="4"/>
  <c r="K717" i="4"/>
  <c r="N717" i="4"/>
  <c r="L717" i="4"/>
  <c r="J717" i="4"/>
  <c r="H717" i="4"/>
  <c r="I717" i="4"/>
  <c r="G717" i="4"/>
  <c r="E717" i="4"/>
  <c r="F717" i="4"/>
  <c r="AB719" i="4"/>
  <c r="U719" i="4"/>
  <c r="T719" i="4"/>
  <c r="S719" i="4"/>
  <c r="R719" i="4"/>
  <c r="Q719" i="4"/>
  <c r="P719" i="4"/>
  <c r="O719" i="4"/>
  <c r="M719" i="4"/>
  <c r="K719" i="4"/>
  <c r="J719" i="4"/>
  <c r="H719" i="4"/>
  <c r="N719" i="4"/>
  <c r="L719" i="4"/>
  <c r="F719" i="4"/>
  <c r="I719" i="4"/>
  <c r="G719" i="4"/>
  <c r="E719" i="4"/>
  <c r="AB721" i="4"/>
  <c r="U721" i="4"/>
  <c r="T721" i="4"/>
  <c r="S721" i="4"/>
  <c r="R721" i="4"/>
  <c r="P721" i="4"/>
  <c r="Q721" i="4"/>
  <c r="O721" i="4"/>
  <c r="M721" i="4"/>
  <c r="K721" i="4"/>
  <c r="N721" i="4"/>
  <c r="L721" i="4"/>
  <c r="J721" i="4"/>
  <c r="H721" i="4"/>
  <c r="I721" i="4"/>
  <c r="G721" i="4"/>
  <c r="E721" i="4"/>
  <c r="F721" i="4"/>
  <c r="AB723" i="4"/>
  <c r="U723" i="4"/>
  <c r="T723" i="4"/>
  <c r="S723" i="4"/>
  <c r="R723" i="4"/>
  <c r="Q723" i="4"/>
  <c r="P723" i="4"/>
  <c r="O723" i="4"/>
  <c r="M723" i="4"/>
  <c r="K723" i="4"/>
  <c r="J723" i="4"/>
  <c r="H723" i="4"/>
  <c r="N723" i="4"/>
  <c r="L723" i="4"/>
  <c r="F723" i="4"/>
  <c r="I723" i="4"/>
  <c r="G723" i="4"/>
  <c r="E723" i="4"/>
  <c r="AB725" i="4"/>
  <c r="U725" i="4"/>
  <c r="T725" i="4"/>
  <c r="S725" i="4"/>
  <c r="R725" i="4"/>
  <c r="P725" i="4"/>
  <c r="Q725" i="4"/>
  <c r="O725" i="4"/>
  <c r="M725" i="4"/>
  <c r="K725" i="4"/>
  <c r="N725" i="4"/>
  <c r="L725" i="4"/>
  <c r="J725" i="4"/>
  <c r="H725" i="4"/>
  <c r="I725" i="4"/>
  <c r="G725" i="4"/>
  <c r="E725" i="4"/>
  <c r="F725" i="4"/>
  <c r="AB727" i="4"/>
  <c r="U727" i="4"/>
  <c r="T727" i="4"/>
  <c r="S727" i="4"/>
  <c r="R727" i="4"/>
  <c r="Q727" i="4"/>
  <c r="P727" i="4"/>
  <c r="O727" i="4"/>
  <c r="M727" i="4"/>
  <c r="K727" i="4"/>
  <c r="J727" i="4"/>
  <c r="H727" i="4"/>
  <c r="N727" i="4"/>
  <c r="L727" i="4"/>
  <c r="F727" i="4"/>
  <c r="I727" i="4"/>
  <c r="G727" i="4"/>
  <c r="E727" i="4"/>
  <c r="AB729" i="4"/>
  <c r="U729" i="4"/>
  <c r="T729" i="4"/>
  <c r="S729" i="4"/>
  <c r="R729" i="4"/>
  <c r="P729" i="4"/>
  <c r="Q729" i="4"/>
  <c r="O729" i="4"/>
  <c r="M729" i="4"/>
  <c r="K729" i="4"/>
  <c r="N729" i="4"/>
  <c r="L729" i="4"/>
  <c r="J729" i="4"/>
  <c r="H729" i="4"/>
  <c r="I729" i="4"/>
  <c r="G729" i="4"/>
  <c r="E729" i="4"/>
  <c r="F729" i="4"/>
  <c r="AB731" i="4"/>
  <c r="U731" i="4"/>
  <c r="T731" i="4"/>
  <c r="S731" i="4"/>
  <c r="R731" i="4"/>
  <c r="Q731" i="4"/>
  <c r="P731" i="4"/>
  <c r="O731" i="4"/>
  <c r="M731" i="4"/>
  <c r="K731" i="4"/>
  <c r="J731" i="4"/>
  <c r="H731" i="4"/>
  <c r="N731" i="4"/>
  <c r="L731" i="4"/>
  <c r="F731" i="4"/>
  <c r="I731" i="4"/>
  <c r="G731" i="4"/>
  <c r="E731" i="4"/>
  <c r="AB733" i="4"/>
  <c r="U733" i="4"/>
  <c r="T733" i="4"/>
  <c r="S733" i="4"/>
  <c r="R733" i="4"/>
  <c r="P733" i="4"/>
  <c r="Q733" i="4"/>
  <c r="O733" i="4"/>
  <c r="M733" i="4"/>
  <c r="K733" i="4"/>
  <c r="N733" i="4"/>
  <c r="L733" i="4"/>
  <c r="J733" i="4"/>
  <c r="H733" i="4"/>
  <c r="I733" i="4"/>
  <c r="G733" i="4"/>
  <c r="E733" i="4"/>
  <c r="F733" i="4"/>
  <c r="AB735" i="4"/>
  <c r="U735" i="4"/>
  <c r="T735" i="4"/>
  <c r="S735" i="4"/>
  <c r="R735" i="4"/>
  <c r="Q735" i="4"/>
  <c r="P735" i="4"/>
  <c r="O735" i="4"/>
  <c r="M735" i="4"/>
  <c r="K735" i="4"/>
  <c r="J735" i="4"/>
  <c r="H735" i="4"/>
  <c r="N735" i="4"/>
  <c r="L735" i="4"/>
  <c r="F735" i="4"/>
  <c r="I735" i="4"/>
  <c r="G735" i="4"/>
  <c r="E735" i="4"/>
  <c r="AB737" i="4"/>
  <c r="U737" i="4"/>
  <c r="T737" i="4"/>
  <c r="S737" i="4"/>
  <c r="R737" i="4"/>
  <c r="P737" i="4"/>
  <c r="Q737" i="4"/>
  <c r="O737" i="4"/>
  <c r="M737" i="4"/>
  <c r="K737" i="4"/>
  <c r="N737" i="4"/>
  <c r="L737" i="4"/>
  <c r="J737" i="4"/>
  <c r="H737" i="4"/>
  <c r="I737" i="4"/>
  <c r="G737" i="4"/>
  <c r="E737" i="4"/>
  <c r="F737" i="4"/>
  <c r="AB739" i="4"/>
  <c r="U739" i="4"/>
  <c r="T739" i="4"/>
  <c r="S739" i="4"/>
  <c r="R739" i="4"/>
  <c r="Q739" i="4"/>
  <c r="P739" i="4"/>
  <c r="O739" i="4"/>
  <c r="M739" i="4"/>
  <c r="K739" i="4"/>
  <c r="J739" i="4"/>
  <c r="H739" i="4"/>
  <c r="N739" i="4"/>
  <c r="L739" i="4"/>
  <c r="F739" i="4"/>
  <c r="I739" i="4"/>
  <c r="G739" i="4"/>
  <c r="E739" i="4"/>
  <c r="AB741" i="4"/>
  <c r="U741" i="4"/>
  <c r="T741" i="4"/>
  <c r="S741" i="4"/>
  <c r="R741" i="4"/>
  <c r="P741" i="4"/>
  <c r="Q741" i="4"/>
  <c r="O741" i="4"/>
  <c r="M741" i="4"/>
  <c r="K741" i="4"/>
  <c r="N741" i="4"/>
  <c r="L741" i="4"/>
  <c r="J741" i="4"/>
  <c r="H741" i="4"/>
  <c r="I741" i="4"/>
  <c r="G741" i="4"/>
  <c r="E741" i="4"/>
  <c r="F741" i="4"/>
  <c r="AB743" i="4"/>
  <c r="U743" i="4"/>
  <c r="T743" i="4"/>
  <c r="S743" i="4"/>
  <c r="R743" i="4"/>
  <c r="Q743" i="4"/>
  <c r="P743" i="4"/>
  <c r="O743" i="4"/>
  <c r="M743" i="4"/>
  <c r="K743" i="4"/>
  <c r="J743" i="4"/>
  <c r="H743" i="4"/>
  <c r="N743" i="4"/>
  <c r="L743" i="4"/>
  <c r="F743" i="4"/>
  <c r="I743" i="4"/>
  <c r="G743" i="4"/>
  <c r="E743" i="4"/>
  <c r="AB745" i="4"/>
  <c r="U745" i="4"/>
  <c r="T745" i="4"/>
  <c r="S745" i="4"/>
  <c r="R745" i="4"/>
  <c r="P745" i="4"/>
  <c r="Q745" i="4"/>
  <c r="O745" i="4"/>
  <c r="M745" i="4"/>
  <c r="K745" i="4"/>
  <c r="N745" i="4"/>
  <c r="L745" i="4"/>
  <c r="J745" i="4"/>
  <c r="H745" i="4"/>
  <c r="I745" i="4"/>
  <c r="G745" i="4"/>
  <c r="E745" i="4"/>
  <c r="F745" i="4"/>
  <c r="AB747" i="4"/>
  <c r="U747" i="4"/>
  <c r="T747" i="4"/>
  <c r="S747" i="4"/>
  <c r="R747" i="4"/>
  <c r="Q747" i="4"/>
  <c r="P747" i="4"/>
  <c r="O747" i="4"/>
  <c r="M747" i="4"/>
  <c r="K747" i="4"/>
  <c r="J747" i="4"/>
  <c r="H747" i="4"/>
  <c r="N747" i="4"/>
  <c r="L747" i="4"/>
  <c r="F747" i="4"/>
  <c r="I747" i="4"/>
  <c r="G747" i="4"/>
  <c r="E747" i="4"/>
  <c r="AB749" i="4"/>
  <c r="U749" i="4"/>
  <c r="T749" i="4"/>
  <c r="S749" i="4"/>
  <c r="R749" i="4"/>
  <c r="P749" i="4"/>
  <c r="Q749" i="4"/>
  <c r="O749" i="4"/>
  <c r="M749" i="4"/>
  <c r="K749" i="4"/>
  <c r="N749" i="4"/>
  <c r="L749" i="4"/>
  <c r="J749" i="4"/>
  <c r="H749" i="4"/>
  <c r="I749" i="4"/>
  <c r="G749" i="4"/>
  <c r="E749" i="4"/>
  <c r="F749" i="4"/>
  <c r="AB751" i="4"/>
  <c r="U751" i="4"/>
  <c r="T751" i="4"/>
  <c r="S751" i="4"/>
  <c r="R751" i="4"/>
  <c r="Q751" i="4"/>
  <c r="P751" i="4"/>
  <c r="O751" i="4"/>
  <c r="M751" i="4"/>
  <c r="K751" i="4"/>
  <c r="J751" i="4"/>
  <c r="H751" i="4"/>
  <c r="N751" i="4"/>
  <c r="L751" i="4"/>
  <c r="F751" i="4"/>
  <c r="I751" i="4"/>
  <c r="G751" i="4"/>
  <c r="E751" i="4"/>
  <c r="AB753" i="4"/>
  <c r="U753" i="4"/>
  <c r="T753" i="4"/>
  <c r="S753" i="4"/>
  <c r="R753" i="4"/>
  <c r="P753" i="4"/>
  <c r="Q753" i="4"/>
  <c r="O753" i="4"/>
  <c r="M753" i="4"/>
  <c r="K753" i="4"/>
  <c r="N753" i="4"/>
  <c r="L753" i="4"/>
  <c r="J753" i="4"/>
  <c r="H753" i="4"/>
  <c r="I753" i="4"/>
  <c r="G753" i="4"/>
  <c r="E753" i="4"/>
  <c r="F753" i="4"/>
  <c r="AB755" i="4"/>
  <c r="U755" i="4"/>
  <c r="T755" i="4"/>
  <c r="S755" i="4"/>
  <c r="R755" i="4"/>
  <c r="Q755" i="4"/>
  <c r="P755" i="4"/>
  <c r="O755" i="4"/>
  <c r="M755" i="4"/>
  <c r="K755" i="4"/>
  <c r="J755" i="4"/>
  <c r="H755" i="4"/>
  <c r="N755" i="4"/>
  <c r="L755" i="4"/>
  <c r="F755" i="4"/>
  <c r="I755" i="4"/>
  <c r="G755" i="4"/>
  <c r="E755" i="4"/>
  <c r="AB757" i="4"/>
  <c r="U757" i="4"/>
  <c r="T757" i="4"/>
  <c r="S757" i="4"/>
  <c r="R757" i="4"/>
  <c r="P757" i="4"/>
  <c r="Q757" i="4"/>
  <c r="O757" i="4"/>
  <c r="M757" i="4"/>
  <c r="K757" i="4"/>
  <c r="N757" i="4"/>
  <c r="L757" i="4"/>
  <c r="J757" i="4"/>
  <c r="H757" i="4"/>
  <c r="I757" i="4"/>
  <c r="G757" i="4"/>
  <c r="E757" i="4"/>
  <c r="F757" i="4"/>
  <c r="AB759" i="4"/>
  <c r="U759" i="4"/>
  <c r="T759" i="4"/>
  <c r="S759" i="4"/>
  <c r="R759" i="4"/>
  <c r="Q759" i="4"/>
  <c r="P759" i="4"/>
  <c r="O759" i="4"/>
  <c r="M759" i="4"/>
  <c r="K759" i="4"/>
  <c r="J759" i="4"/>
  <c r="H759" i="4"/>
  <c r="N759" i="4"/>
  <c r="L759" i="4"/>
  <c r="F759" i="4"/>
  <c r="I759" i="4"/>
  <c r="G759" i="4"/>
  <c r="E759" i="4"/>
  <c r="AB761" i="4"/>
  <c r="U761" i="4"/>
  <c r="T761" i="4"/>
  <c r="S761" i="4"/>
  <c r="R761" i="4"/>
  <c r="P761" i="4"/>
  <c r="Q761" i="4"/>
  <c r="O761" i="4"/>
  <c r="M761" i="4"/>
  <c r="K761" i="4"/>
  <c r="N761" i="4"/>
  <c r="L761" i="4"/>
  <c r="J761" i="4"/>
  <c r="H761" i="4"/>
  <c r="I761" i="4"/>
  <c r="G761" i="4"/>
  <c r="E761" i="4"/>
  <c r="F761" i="4"/>
  <c r="AB763" i="4"/>
  <c r="U763" i="4"/>
  <c r="T763" i="4"/>
  <c r="S763" i="4"/>
  <c r="R763" i="4"/>
  <c r="Q763" i="4"/>
  <c r="P763" i="4"/>
  <c r="O763" i="4"/>
  <c r="M763" i="4"/>
  <c r="K763" i="4"/>
  <c r="J763" i="4"/>
  <c r="H763" i="4"/>
  <c r="N763" i="4"/>
  <c r="L763" i="4"/>
  <c r="F763" i="4"/>
  <c r="I763" i="4"/>
  <c r="G763" i="4"/>
  <c r="E763" i="4"/>
  <c r="AB765" i="4"/>
  <c r="U765" i="4"/>
  <c r="T765" i="4"/>
  <c r="S765" i="4"/>
  <c r="R765" i="4"/>
  <c r="P765" i="4"/>
  <c r="Q765" i="4"/>
  <c r="O765" i="4"/>
  <c r="M765" i="4"/>
  <c r="K765" i="4"/>
  <c r="N765" i="4"/>
  <c r="L765" i="4"/>
  <c r="J765" i="4"/>
  <c r="H765" i="4"/>
  <c r="I765" i="4"/>
  <c r="G765" i="4"/>
  <c r="E765" i="4"/>
  <c r="F765" i="4"/>
  <c r="AB767" i="4"/>
  <c r="U767" i="4"/>
  <c r="T767" i="4"/>
  <c r="S767" i="4"/>
  <c r="R767" i="4"/>
  <c r="Q767" i="4"/>
  <c r="P767" i="4"/>
  <c r="O767" i="4"/>
  <c r="M767" i="4"/>
  <c r="K767" i="4"/>
  <c r="J767" i="4"/>
  <c r="H767" i="4"/>
  <c r="N767" i="4"/>
  <c r="L767" i="4"/>
  <c r="F767" i="4"/>
  <c r="I767" i="4"/>
  <c r="G767" i="4"/>
  <c r="E767" i="4"/>
  <c r="AB769" i="4"/>
  <c r="U769" i="4"/>
  <c r="T769" i="4"/>
  <c r="S769" i="4"/>
  <c r="R769" i="4"/>
  <c r="P769" i="4"/>
  <c r="Q769" i="4"/>
  <c r="O769" i="4"/>
  <c r="M769" i="4"/>
  <c r="K769" i="4"/>
  <c r="N769" i="4"/>
  <c r="L769" i="4"/>
  <c r="J769" i="4"/>
  <c r="H769" i="4"/>
  <c r="I769" i="4"/>
  <c r="G769" i="4"/>
  <c r="E769" i="4"/>
  <c r="F769" i="4"/>
  <c r="AB771" i="4"/>
  <c r="U771" i="4"/>
  <c r="T771" i="4"/>
  <c r="S771" i="4"/>
  <c r="R771" i="4"/>
  <c r="Q771" i="4"/>
  <c r="P771" i="4"/>
  <c r="O771" i="4"/>
  <c r="M771" i="4"/>
  <c r="K771" i="4"/>
  <c r="J771" i="4"/>
  <c r="H771" i="4"/>
  <c r="N771" i="4"/>
  <c r="L771" i="4"/>
  <c r="F771" i="4"/>
  <c r="I771" i="4"/>
  <c r="G771" i="4"/>
  <c r="E771" i="4"/>
  <c r="AB773" i="4"/>
  <c r="U773" i="4"/>
  <c r="T773" i="4"/>
  <c r="S773" i="4"/>
  <c r="R773" i="4"/>
  <c r="P773" i="4"/>
  <c r="Q773" i="4"/>
  <c r="O773" i="4"/>
  <c r="M773" i="4"/>
  <c r="K773" i="4"/>
  <c r="N773" i="4"/>
  <c r="L773" i="4"/>
  <c r="J773" i="4"/>
  <c r="H773" i="4"/>
  <c r="I773" i="4"/>
  <c r="G773" i="4"/>
  <c r="E773" i="4"/>
  <c r="F773" i="4"/>
  <c r="AB775" i="4"/>
  <c r="U775" i="4"/>
  <c r="T775" i="4"/>
  <c r="S775" i="4"/>
  <c r="R775" i="4"/>
  <c r="Q775" i="4"/>
  <c r="P775" i="4"/>
  <c r="O775" i="4"/>
  <c r="M775" i="4"/>
  <c r="K775" i="4"/>
  <c r="J775" i="4"/>
  <c r="H775" i="4"/>
  <c r="N775" i="4"/>
  <c r="L775" i="4"/>
  <c r="F775" i="4"/>
  <c r="I775" i="4"/>
  <c r="G775" i="4"/>
  <c r="E775" i="4"/>
  <c r="AB777" i="4"/>
  <c r="U777" i="4"/>
  <c r="T777" i="4"/>
  <c r="S777" i="4"/>
  <c r="R777" i="4"/>
  <c r="P777" i="4"/>
  <c r="Q777" i="4"/>
  <c r="O777" i="4"/>
  <c r="M777" i="4"/>
  <c r="K777" i="4"/>
  <c r="N777" i="4"/>
  <c r="L777" i="4"/>
  <c r="J777" i="4"/>
  <c r="H777" i="4"/>
  <c r="I777" i="4"/>
  <c r="G777" i="4"/>
  <c r="E777" i="4"/>
  <c r="F777" i="4"/>
  <c r="AB779" i="4"/>
  <c r="U779" i="4"/>
  <c r="T779" i="4"/>
  <c r="S779" i="4"/>
  <c r="R779" i="4"/>
  <c r="Q779" i="4"/>
  <c r="P779" i="4"/>
  <c r="O779" i="4"/>
  <c r="M779" i="4"/>
  <c r="K779" i="4"/>
  <c r="J779" i="4"/>
  <c r="H779" i="4"/>
  <c r="N779" i="4"/>
  <c r="L779" i="4"/>
  <c r="F779" i="4"/>
  <c r="I779" i="4"/>
  <c r="G779" i="4"/>
  <c r="E779" i="4"/>
  <c r="AB781" i="4"/>
  <c r="U781" i="4"/>
  <c r="T781" i="4"/>
  <c r="S781" i="4"/>
  <c r="R781" i="4"/>
  <c r="P781" i="4"/>
  <c r="Q781" i="4"/>
  <c r="O781" i="4"/>
  <c r="M781" i="4"/>
  <c r="K781" i="4"/>
  <c r="N781" i="4"/>
  <c r="L781" i="4"/>
  <c r="J781" i="4"/>
  <c r="H781" i="4"/>
  <c r="I781" i="4"/>
  <c r="G781" i="4"/>
  <c r="E781" i="4"/>
  <c r="F781" i="4"/>
  <c r="AB783" i="4"/>
  <c r="U783" i="4"/>
  <c r="T783" i="4"/>
  <c r="S783" i="4"/>
  <c r="R783" i="4"/>
  <c r="Q783" i="4"/>
  <c r="P783" i="4"/>
  <c r="O783" i="4"/>
  <c r="M783" i="4"/>
  <c r="K783" i="4"/>
  <c r="J783" i="4"/>
  <c r="H783" i="4"/>
  <c r="N783" i="4"/>
  <c r="L783" i="4"/>
  <c r="F783" i="4"/>
  <c r="I783" i="4"/>
  <c r="G783" i="4"/>
  <c r="E783" i="4"/>
  <c r="AB785" i="4"/>
  <c r="U785" i="4"/>
  <c r="T785" i="4"/>
  <c r="S785" i="4"/>
  <c r="R785" i="4"/>
  <c r="P785" i="4"/>
  <c r="Q785" i="4"/>
  <c r="O785" i="4"/>
  <c r="M785" i="4"/>
  <c r="K785" i="4"/>
  <c r="N785" i="4"/>
  <c r="L785" i="4"/>
  <c r="J785" i="4"/>
  <c r="H785" i="4"/>
  <c r="I785" i="4"/>
  <c r="G785" i="4"/>
  <c r="E785" i="4"/>
  <c r="F785" i="4"/>
  <c r="AB787" i="4"/>
  <c r="U787" i="4"/>
  <c r="T787" i="4"/>
  <c r="S787" i="4"/>
  <c r="R787" i="4"/>
  <c r="Q787" i="4"/>
  <c r="P787" i="4"/>
  <c r="O787" i="4"/>
  <c r="M787" i="4"/>
  <c r="K787" i="4"/>
  <c r="J787" i="4"/>
  <c r="H787" i="4"/>
  <c r="N787" i="4"/>
  <c r="L787" i="4"/>
  <c r="F787" i="4"/>
  <c r="I787" i="4"/>
  <c r="G787" i="4"/>
  <c r="E787" i="4"/>
  <c r="AB789" i="4"/>
  <c r="U789" i="4"/>
  <c r="T789" i="4"/>
  <c r="S789" i="4"/>
  <c r="R789" i="4"/>
  <c r="P789" i="4"/>
  <c r="Q789" i="4"/>
  <c r="O789" i="4"/>
  <c r="M789" i="4"/>
  <c r="K789" i="4"/>
  <c r="N789" i="4"/>
  <c r="L789" i="4"/>
  <c r="J789" i="4"/>
  <c r="H789" i="4"/>
  <c r="I789" i="4"/>
  <c r="G789" i="4"/>
  <c r="E789" i="4"/>
  <c r="F789" i="4"/>
  <c r="AB791" i="4"/>
  <c r="U791" i="4"/>
  <c r="T791" i="4"/>
  <c r="S791" i="4"/>
  <c r="R791" i="4"/>
  <c r="Q791" i="4"/>
  <c r="P791" i="4"/>
  <c r="O791" i="4"/>
  <c r="M791" i="4"/>
  <c r="K791" i="4"/>
  <c r="J791" i="4"/>
  <c r="H791" i="4"/>
  <c r="N791" i="4"/>
  <c r="L791" i="4"/>
  <c r="F791" i="4"/>
  <c r="I791" i="4"/>
  <c r="G791" i="4"/>
  <c r="E791" i="4"/>
  <c r="AB793" i="4"/>
  <c r="U793" i="4"/>
  <c r="T793" i="4"/>
  <c r="S793" i="4"/>
  <c r="R793" i="4"/>
  <c r="P793" i="4"/>
  <c r="Q793" i="4"/>
  <c r="O793" i="4"/>
  <c r="M793" i="4"/>
  <c r="K793" i="4"/>
  <c r="N793" i="4"/>
  <c r="L793" i="4"/>
  <c r="J793" i="4"/>
  <c r="H793" i="4"/>
  <c r="I793" i="4"/>
  <c r="G793" i="4"/>
  <c r="E793" i="4"/>
  <c r="F793" i="4"/>
  <c r="AB795" i="4"/>
  <c r="U795" i="4"/>
  <c r="T795" i="4"/>
  <c r="S795" i="4"/>
  <c r="R795" i="4"/>
  <c r="Q795" i="4"/>
  <c r="P795" i="4"/>
  <c r="O795" i="4"/>
  <c r="M795" i="4"/>
  <c r="K795" i="4"/>
  <c r="J795" i="4"/>
  <c r="H795" i="4"/>
  <c r="N795" i="4"/>
  <c r="L795" i="4"/>
  <c r="F795" i="4"/>
  <c r="I795" i="4"/>
  <c r="G795" i="4"/>
  <c r="E795" i="4"/>
  <c r="AB797" i="4"/>
  <c r="U797" i="4"/>
  <c r="T797" i="4"/>
  <c r="S797" i="4"/>
  <c r="R797" i="4"/>
  <c r="P797" i="4"/>
  <c r="Q797" i="4"/>
  <c r="O797" i="4"/>
  <c r="M797" i="4"/>
  <c r="K797" i="4"/>
  <c r="N797" i="4"/>
  <c r="L797" i="4"/>
  <c r="J797" i="4"/>
  <c r="H797" i="4"/>
  <c r="I797" i="4"/>
  <c r="G797" i="4"/>
  <c r="E797" i="4"/>
  <c r="F797" i="4"/>
  <c r="AB799" i="4"/>
  <c r="U799" i="4"/>
  <c r="T799" i="4"/>
  <c r="S799" i="4"/>
  <c r="R799" i="4"/>
  <c r="Q799" i="4"/>
  <c r="P799" i="4"/>
  <c r="O799" i="4"/>
  <c r="M799" i="4"/>
  <c r="K799" i="4"/>
  <c r="J799" i="4"/>
  <c r="H799" i="4"/>
  <c r="N799" i="4"/>
  <c r="L799" i="4"/>
  <c r="F799" i="4"/>
  <c r="I799" i="4"/>
  <c r="G799" i="4"/>
  <c r="E799" i="4"/>
  <c r="AB801" i="4"/>
  <c r="U801" i="4"/>
  <c r="T801" i="4"/>
  <c r="S801" i="4"/>
  <c r="R801" i="4"/>
  <c r="P801" i="4"/>
  <c r="Q801" i="4"/>
  <c r="O801" i="4"/>
  <c r="M801" i="4"/>
  <c r="K801" i="4"/>
  <c r="N801" i="4"/>
  <c r="L801" i="4"/>
  <c r="J801" i="4"/>
  <c r="H801" i="4"/>
  <c r="I801" i="4"/>
  <c r="G801" i="4"/>
  <c r="E801" i="4"/>
  <c r="F801" i="4"/>
  <c r="AB803" i="4"/>
  <c r="U803" i="4"/>
  <c r="T803" i="4"/>
  <c r="S803" i="4"/>
  <c r="R803" i="4"/>
  <c r="Q803" i="4"/>
  <c r="P803" i="4"/>
  <c r="O803" i="4"/>
  <c r="M803" i="4"/>
  <c r="K803" i="4"/>
  <c r="J803" i="4"/>
  <c r="H803" i="4"/>
  <c r="N803" i="4"/>
  <c r="L803" i="4"/>
  <c r="F803" i="4"/>
  <c r="I803" i="4"/>
  <c r="G803" i="4"/>
  <c r="E803" i="4"/>
  <c r="AB805" i="4"/>
  <c r="U805" i="4"/>
  <c r="T805" i="4"/>
  <c r="S805" i="4"/>
  <c r="R805" i="4"/>
  <c r="P805" i="4"/>
  <c r="Q805" i="4"/>
  <c r="O805" i="4"/>
  <c r="M805" i="4"/>
  <c r="K805" i="4"/>
  <c r="N805" i="4"/>
  <c r="L805" i="4"/>
  <c r="J805" i="4"/>
  <c r="H805" i="4"/>
  <c r="I805" i="4"/>
  <c r="G805" i="4"/>
  <c r="E805" i="4"/>
  <c r="F805" i="4"/>
  <c r="AB807" i="4"/>
  <c r="U807" i="4"/>
  <c r="T807" i="4"/>
  <c r="S807" i="4"/>
  <c r="R807" i="4"/>
  <c r="Q807" i="4"/>
  <c r="P807" i="4"/>
  <c r="O807" i="4"/>
  <c r="M807" i="4"/>
  <c r="K807" i="4"/>
  <c r="J807" i="4"/>
  <c r="H807" i="4"/>
  <c r="N807" i="4"/>
  <c r="L807" i="4"/>
  <c r="F807" i="4"/>
  <c r="I807" i="4"/>
  <c r="G807" i="4"/>
  <c r="E807" i="4"/>
  <c r="AB809" i="4"/>
  <c r="U809" i="4"/>
  <c r="T809" i="4"/>
  <c r="S809" i="4"/>
  <c r="R809" i="4"/>
  <c r="P809" i="4"/>
  <c r="Q809" i="4"/>
  <c r="O809" i="4"/>
  <c r="M809" i="4"/>
  <c r="K809" i="4"/>
  <c r="N809" i="4"/>
  <c r="L809" i="4"/>
  <c r="J809" i="4"/>
  <c r="H809" i="4"/>
  <c r="I809" i="4"/>
  <c r="G809" i="4"/>
  <c r="E809" i="4"/>
  <c r="F809" i="4"/>
  <c r="AB811" i="4"/>
  <c r="U811" i="4"/>
  <c r="T811" i="4"/>
  <c r="S811" i="4"/>
  <c r="R811" i="4"/>
  <c r="Q811" i="4"/>
  <c r="P811" i="4"/>
  <c r="O811" i="4"/>
  <c r="M811" i="4"/>
  <c r="K811" i="4"/>
  <c r="J811" i="4"/>
  <c r="H811" i="4"/>
  <c r="N811" i="4"/>
  <c r="L811" i="4"/>
  <c r="F811" i="4"/>
  <c r="I811" i="4"/>
  <c r="G811" i="4"/>
  <c r="E811" i="4"/>
  <c r="AB813" i="4"/>
  <c r="U813" i="4"/>
  <c r="T813" i="4"/>
  <c r="S813" i="4"/>
  <c r="R813" i="4"/>
  <c r="P813" i="4"/>
  <c r="Q813" i="4"/>
  <c r="O813" i="4"/>
  <c r="M813" i="4"/>
  <c r="K813" i="4"/>
  <c r="N813" i="4"/>
  <c r="L813" i="4"/>
  <c r="J813" i="4"/>
  <c r="H813" i="4"/>
  <c r="I813" i="4"/>
  <c r="G813" i="4"/>
  <c r="E813" i="4"/>
  <c r="F813" i="4"/>
  <c r="AB815" i="4"/>
  <c r="U815" i="4"/>
  <c r="T815" i="4"/>
  <c r="S815" i="4"/>
  <c r="R815" i="4"/>
  <c r="Q815" i="4"/>
  <c r="P815" i="4"/>
  <c r="O815" i="4"/>
  <c r="M815" i="4"/>
  <c r="K815" i="4"/>
  <c r="J815" i="4"/>
  <c r="H815" i="4"/>
  <c r="N815" i="4"/>
  <c r="L815" i="4"/>
  <c r="F815" i="4"/>
  <c r="I815" i="4"/>
  <c r="G815" i="4"/>
  <c r="E815" i="4"/>
  <c r="AB817" i="4"/>
  <c r="U817" i="4"/>
  <c r="T817" i="4"/>
  <c r="S817" i="4"/>
  <c r="R817" i="4"/>
  <c r="P817" i="4"/>
  <c r="Q817" i="4"/>
  <c r="O817" i="4"/>
  <c r="M817" i="4"/>
  <c r="K817" i="4"/>
  <c r="N817" i="4"/>
  <c r="L817" i="4"/>
  <c r="J817" i="4"/>
  <c r="H817" i="4"/>
  <c r="I817" i="4"/>
  <c r="G817" i="4"/>
  <c r="E817" i="4"/>
  <c r="F817" i="4"/>
  <c r="AB819" i="4"/>
  <c r="U819" i="4"/>
  <c r="T819" i="4"/>
  <c r="S819" i="4"/>
  <c r="R819" i="4"/>
  <c r="Q819" i="4"/>
  <c r="P819" i="4"/>
  <c r="O819" i="4"/>
  <c r="M819" i="4"/>
  <c r="K819" i="4"/>
  <c r="J819" i="4"/>
  <c r="H819" i="4"/>
  <c r="N819" i="4"/>
  <c r="L819" i="4"/>
  <c r="F819" i="4"/>
  <c r="I819" i="4"/>
  <c r="G819" i="4"/>
  <c r="E819" i="4"/>
  <c r="AB821" i="4"/>
  <c r="U821" i="4"/>
  <c r="T821" i="4"/>
  <c r="S821" i="4"/>
  <c r="R821" i="4"/>
  <c r="P821" i="4"/>
  <c r="Q821" i="4"/>
  <c r="O821" i="4"/>
  <c r="M821" i="4"/>
  <c r="K821" i="4"/>
  <c r="N821" i="4"/>
  <c r="L821" i="4"/>
  <c r="J821" i="4"/>
  <c r="H821" i="4"/>
  <c r="I821" i="4"/>
  <c r="G821" i="4"/>
  <c r="E821" i="4"/>
  <c r="F821" i="4"/>
  <c r="AB823" i="4"/>
  <c r="U823" i="4"/>
  <c r="T823" i="4"/>
  <c r="S823" i="4"/>
  <c r="R823" i="4"/>
  <c r="Q823" i="4"/>
  <c r="P823" i="4"/>
  <c r="O823" i="4"/>
  <c r="M823" i="4"/>
  <c r="K823" i="4"/>
  <c r="J823" i="4"/>
  <c r="H823" i="4"/>
  <c r="N823" i="4"/>
  <c r="L823" i="4"/>
  <c r="F823" i="4"/>
  <c r="I823" i="4"/>
  <c r="G823" i="4"/>
  <c r="E823" i="4"/>
  <c r="AB825" i="4"/>
  <c r="U825" i="4"/>
  <c r="T825" i="4"/>
  <c r="S825" i="4"/>
  <c r="R825" i="4"/>
  <c r="P825" i="4"/>
  <c r="Q825" i="4"/>
  <c r="O825" i="4"/>
  <c r="M825" i="4"/>
  <c r="K825" i="4"/>
  <c r="N825" i="4"/>
  <c r="L825" i="4"/>
  <c r="J825" i="4"/>
  <c r="H825" i="4"/>
  <c r="I825" i="4"/>
  <c r="G825" i="4"/>
  <c r="E825" i="4"/>
  <c r="F825" i="4"/>
  <c r="AB827" i="4"/>
  <c r="U827" i="4"/>
  <c r="T827" i="4"/>
  <c r="S827" i="4"/>
  <c r="R827" i="4"/>
  <c r="Q827" i="4"/>
  <c r="P827" i="4"/>
  <c r="O827" i="4"/>
  <c r="M827" i="4"/>
  <c r="K827" i="4"/>
  <c r="J827" i="4"/>
  <c r="H827" i="4"/>
  <c r="N827" i="4"/>
  <c r="L827" i="4"/>
  <c r="F827" i="4"/>
  <c r="I827" i="4"/>
  <c r="G827" i="4"/>
  <c r="E827" i="4"/>
  <c r="AB829" i="4"/>
  <c r="U829" i="4"/>
  <c r="T829" i="4"/>
  <c r="S829" i="4"/>
  <c r="R829" i="4"/>
  <c r="P829" i="4"/>
  <c r="Q829" i="4"/>
  <c r="O829" i="4"/>
  <c r="M829" i="4"/>
  <c r="K829" i="4"/>
  <c r="N829" i="4"/>
  <c r="L829" i="4"/>
  <c r="J829" i="4"/>
  <c r="H829" i="4"/>
  <c r="I829" i="4"/>
  <c r="G829" i="4"/>
  <c r="E829" i="4"/>
  <c r="F829" i="4"/>
  <c r="AB831" i="4"/>
  <c r="U831" i="4"/>
  <c r="T831" i="4"/>
  <c r="S831" i="4"/>
  <c r="R831" i="4"/>
  <c r="Q831" i="4"/>
  <c r="P831" i="4"/>
  <c r="O831" i="4"/>
  <c r="M831" i="4"/>
  <c r="K831" i="4"/>
  <c r="J831" i="4"/>
  <c r="H831" i="4"/>
  <c r="N831" i="4"/>
  <c r="L831" i="4"/>
  <c r="F831" i="4"/>
  <c r="I831" i="4"/>
  <c r="G831" i="4"/>
  <c r="E831" i="4"/>
  <c r="AB833" i="4"/>
  <c r="U833" i="4"/>
  <c r="T833" i="4"/>
  <c r="S833" i="4"/>
  <c r="R833" i="4"/>
  <c r="P833" i="4"/>
  <c r="Q833" i="4"/>
  <c r="O833" i="4"/>
  <c r="M833" i="4"/>
  <c r="K833" i="4"/>
  <c r="N833" i="4"/>
  <c r="L833" i="4"/>
  <c r="J833" i="4"/>
  <c r="H833" i="4"/>
  <c r="I833" i="4"/>
  <c r="G833" i="4"/>
  <c r="E833" i="4"/>
  <c r="F833" i="4"/>
  <c r="AB835" i="4"/>
  <c r="U835" i="4"/>
  <c r="T835" i="4"/>
  <c r="S835" i="4"/>
  <c r="R835" i="4"/>
  <c r="Q835" i="4"/>
  <c r="P835" i="4"/>
  <c r="O835" i="4"/>
  <c r="M835" i="4"/>
  <c r="K835" i="4"/>
  <c r="J835" i="4"/>
  <c r="H835" i="4"/>
  <c r="N835" i="4"/>
  <c r="L835" i="4"/>
  <c r="F835" i="4"/>
  <c r="I835" i="4"/>
  <c r="G835" i="4"/>
  <c r="E835" i="4"/>
  <c r="AB837" i="4"/>
  <c r="U837" i="4"/>
  <c r="T837" i="4"/>
  <c r="S837" i="4"/>
  <c r="R837" i="4"/>
  <c r="P837" i="4"/>
  <c r="Q837" i="4"/>
  <c r="O837" i="4"/>
  <c r="M837" i="4"/>
  <c r="K837" i="4"/>
  <c r="N837" i="4"/>
  <c r="L837" i="4"/>
  <c r="J837" i="4"/>
  <c r="H837" i="4"/>
  <c r="I837" i="4"/>
  <c r="G837" i="4"/>
  <c r="E837" i="4"/>
  <c r="F837" i="4"/>
  <c r="AB839" i="4"/>
  <c r="U839" i="4"/>
  <c r="T839" i="4"/>
  <c r="S839" i="4"/>
  <c r="R839" i="4"/>
  <c r="Q839" i="4"/>
  <c r="P839" i="4"/>
  <c r="O839" i="4"/>
  <c r="M839" i="4"/>
  <c r="K839" i="4"/>
  <c r="J839" i="4"/>
  <c r="H839" i="4"/>
  <c r="N839" i="4"/>
  <c r="L839" i="4"/>
  <c r="F839" i="4"/>
  <c r="I839" i="4"/>
  <c r="G839" i="4"/>
  <c r="E839" i="4"/>
  <c r="AB841" i="4"/>
  <c r="U841" i="4"/>
  <c r="T841" i="4"/>
  <c r="S841" i="4"/>
  <c r="R841" i="4"/>
  <c r="P841" i="4"/>
  <c r="Q841" i="4"/>
  <c r="O841" i="4"/>
  <c r="M841" i="4"/>
  <c r="K841" i="4"/>
  <c r="N841" i="4"/>
  <c r="L841" i="4"/>
  <c r="J841" i="4"/>
  <c r="H841" i="4"/>
  <c r="I841" i="4"/>
  <c r="G841" i="4"/>
  <c r="E841" i="4"/>
  <c r="F841" i="4"/>
  <c r="AB843" i="4"/>
  <c r="U843" i="4"/>
  <c r="T843" i="4"/>
  <c r="S843" i="4"/>
  <c r="R843" i="4"/>
  <c r="Q843" i="4"/>
  <c r="P843" i="4"/>
  <c r="O843" i="4"/>
  <c r="M843" i="4"/>
  <c r="K843" i="4"/>
  <c r="J843" i="4"/>
  <c r="H843" i="4"/>
  <c r="N843" i="4"/>
  <c r="L843" i="4"/>
  <c r="F843" i="4"/>
  <c r="I843" i="4"/>
  <c r="G843" i="4"/>
  <c r="E843" i="4"/>
  <c r="AB845" i="4"/>
  <c r="U845" i="4"/>
  <c r="T845" i="4"/>
  <c r="S845" i="4"/>
  <c r="R845" i="4"/>
  <c r="P845" i="4"/>
  <c r="Q845" i="4"/>
  <c r="O845" i="4"/>
  <c r="M845" i="4"/>
  <c r="K845" i="4"/>
  <c r="N845" i="4"/>
  <c r="L845" i="4"/>
  <c r="J845" i="4"/>
  <c r="H845" i="4"/>
  <c r="I845" i="4"/>
  <c r="G845" i="4"/>
  <c r="E845" i="4"/>
  <c r="F845" i="4"/>
  <c r="AB847" i="4"/>
  <c r="U847" i="4"/>
  <c r="T847" i="4"/>
  <c r="S847" i="4"/>
  <c r="R847" i="4"/>
  <c r="Q847" i="4"/>
  <c r="P847" i="4"/>
  <c r="O847" i="4"/>
  <c r="M847" i="4"/>
  <c r="K847" i="4"/>
  <c r="J847" i="4"/>
  <c r="H847" i="4"/>
  <c r="N847" i="4"/>
  <c r="L847" i="4"/>
  <c r="F847" i="4"/>
  <c r="I847" i="4"/>
  <c r="G847" i="4"/>
  <c r="E847" i="4"/>
  <c r="AB849" i="4"/>
  <c r="U849" i="4"/>
  <c r="T849" i="4"/>
  <c r="S849" i="4"/>
  <c r="R849" i="4"/>
  <c r="P849" i="4"/>
  <c r="Q849" i="4"/>
  <c r="O849" i="4"/>
  <c r="M849" i="4"/>
  <c r="K849" i="4"/>
  <c r="N849" i="4"/>
  <c r="L849" i="4"/>
  <c r="J849" i="4"/>
  <c r="H849" i="4"/>
  <c r="I849" i="4"/>
  <c r="G849" i="4"/>
  <c r="E849" i="4"/>
  <c r="F849" i="4"/>
  <c r="AB851" i="4"/>
  <c r="U851" i="4"/>
  <c r="T851" i="4"/>
  <c r="S851" i="4"/>
  <c r="R851" i="4"/>
  <c r="Q851" i="4"/>
  <c r="P851" i="4"/>
  <c r="O851" i="4"/>
  <c r="M851" i="4"/>
  <c r="K851" i="4"/>
  <c r="J851" i="4"/>
  <c r="H851" i="4"/>
  <c r="N851" i="4"/>
  <c r="L851" i="4"/>
  <c r="F851" i="4"/>
  <c r="I851" i="4"/>
  <c r="G851" i="4"/>
  <c r="E851" i="4"/>
  <c r="AB853" i="4"/>
  <c r="U853" i="4"/>
  <c r="T853" i="4"/>
  <c r="S853" i="4"/>
  <c r="R853" i="4"/>
  <c r="P853" i="4"/>
  <c r="Q853" i="4"/>
  <c r="O853" i="4"/>
  <c r="M853" i="4"/>
  <c r="K853" i="4"/>
  <c r="N853" i="4"/>
  <c r="L853" i="4"/>
  <c r="J853" i="4"/>
  <c r="H853" i="4"/>
  <c r="I853" i="4"/>
  <c r="G853" i="4"/>
  <c r="E853" i="4"/>
  <c r="F853" i="4"/>
  <c r="AB855" i="4"/>
  <c r="U855" i="4"/>
  <c r="T855" i="4"/>
  <c r="S855" i="4"/>
  <c r="R855" i="4"/>
  <c r="Q855" i="4"/>
  <c r="P855" i="4"/>
  <c r="O855" i="4"/>
  <c r="M855" i="4"/>
  <c r="K855" i="4"/>
  <c r="J855" i="4"/>
  <c r="H855" i="4"/>
  <c r="N855" i="4"/>
  <c r="L855" i="4"/>
  <c r="F855" i="4"/>
  <c r="I855" i="4"/>
  <c r="G855" i="4"/>
  <c r="E855" i="4"/>
  <c r="AB857" i="4"/>
  <c r="U857" i="4"/>
  <c r="T857" i="4"/>
  <c r="S857" i="4"/>
  <c r="R857" i="4"/>
  <c r="P857" i="4"/>
  <c r="Q857" i="4"/>
  <c r="O857" i="4"/>
  <c r="M857" i="4"/>
  <c r="K857" i="4"/>
  <c r="N857" i="4"/>
  <c r="L857" i="4"/>
  <c r="J857" i="4"/>
  <c r="H857" i="4"/>
  <c r="I857" i="4"/>
  <c r="G857" i="4"/>
  <c r="E857" i="4"/>
  <c r="F857" i="4"/>
  <c r="AB859" i="4"/>
  <c r="U859" i="4"/>
  <c r="T859" i="4"/>
  <c r="S859" i="4"/>
  <c r="R859" i="4"/>
  <c r="Q859" i="4"/>
  <c r="P859" i="4"/>
  <c r="O859" i="4"/>
  <c r="M859" i="4"/>
  <c r="K859" i="4"/>
  <c r="J859" i="4"/>
  <c r="H859" i="4"/>
  <c r="N859" i="4"/>
  <c r="L859" i="4"/>
  <c r="F859" i="4"/>
  <c r="I859" i="4"/>
  <c r="G859" i="4"/>
  <c r="E859" i="4"/>
  <c r="AB861" i="4"/>
  <c r="U861" i="4"/>
  <c r="T861" i="4"/>
  <c r="S861" i="4"/>
  <c r="R861" i="4"/>
  <c r="P861" i="4"/>
  <c r="Q861" i="4"/>
  <c r="O861" i="4"/>
  <c r="M861" i="4"/>
  <c r="K861" i="4"/>
  <c r="N861" i="4"/>
  <c r="L861" i="4"/>
  <c r="J861" i="4"/>
  <c r="H861" i="4"/>
  <c r="I861" i="4"/>
  <c r="G861" i="4"/>
  <c r="E861" i="4"/>
  <c r="F861" i="4"/>
  <c r="AB863" i="4"/>
  <c r="U863" i="4"/>
  <c r="T863" i="4"/>
  <c r="S863" i="4"/>
  <c r="R863" i="4"/>
  <c r="Q863" i="4"/>
  <c r="P863" i="4"/>
  <c r="O863" i="4"/>
  <c r="M863" i="4"/>
  <c r="K863" i="4"/>
  <c r="J863" i="4"/>
  <c r="H863" i="4"/>
  <c r="N863" i="4"/>
  <c r="L863" i="4"/>
  <c r="F863" i="4"/>
  <c r="I863" i="4"/>
  <c r="G863" i="4"/>
  <c r="E863" i="4"/>
  <c r="AB865" i="4"/>
  <c r="U865" i="4"/>
  <c r="T865" i="4"/>
  <c r="S865" i="4"/>
  <c r="R865" i="4"/>
  <c r="P865" i="4"/>
  <c r="Q865" i="4"/>
  <c r="O865" i="4"/>
  <c r="M865" i="4"/>
  <c r="K865" i="4"/>
  <c r="N865" i="4"/>
  <c r="L865" i="4"/>
  <c r="J865" i="4"/>
  <c r="H865" i="4"/>
  <c r="I865" i="4"/>
  <c r="G865" i="4"/>
  <c r="E865" i="4"/>
  <c r="F865" i="4"/>
  <c r="AB867" i="4"/>
  <c r="U867" i="4"/>
  <c r="T867" i="4"/>
  <c r="S867" i="4"/>
  <c r="R867" i="4"/>
  <c r="Q867" i="4"/>
  <c r="P867" i="4"/>
  <c r="O867" i="4"/>
  <c r="M867" i="4"/>
  <c r="K867" i="4"/>
  <c r="J867" i="4"/>
  <c r="H867" i="4"/>
  <c r="N867" i="4"/>
  <c r="L867" i="4"/>
  <c r="F867" i="4"/>
  <c r="I867" i="4"/>
  <c r="G867" i="4"/>
  <c r="E867" i="4"/>
  <c r="AB869" i="4"/>
  <c r="U869" i="4"/>
  <c r="T869" i="4"/>
  <c r="S869" i="4"/>
  <c r="R869" i="4"/>
  <c r="P869" i="4"/>
  <c r="Q869" i="4"/>
  <c r="O869" i="4"/>
  <c r="M869" i="4"/>
  <c r="K869" i="4"/>
  <c r="N869" i="4"/>
  <c r="L869" i="4"/>
  <c r="J869" i="4"/>
  <c r="H869" i="4"/>
  <c r="I869" i="4"/>
  <c r="G869" i="4"/>
  <c r="E869" i="4"/>
  <c r="F869" i="4"/>
  <c r="AB871" i="4"/>
  <c r="U871" i="4"/>
  <c r="T871" i="4"/>
  <c r="S871" i="4"/>
  <c r="R871" i="4"/>
  <c r="Q871" i="4"/>
  <c r="P871" i="4"/>
  <c r="O871" i="4"/>
  <c r="M871" i="4"/>
  <c r="K871" i="4"/>
  <c r="J871" i="4"/>
  <c r="H871" i="4"/>
  <c r="N871" i="4"/>
  <c r="L871" i="4"/>
  <c r="F871" i="4"/>
  <c r="I871" i="4"/>
  <c r="G871" i="4"/>
  <c r="E871" i="4"/>
  <c r="AB873" i="4"/>
  <c r="U873" i="4"/>
  <c r="T873" i="4"/>
  <c r="S873" i="4"/>
  <c r="R873" i="4"/>
  <c r="P873" i="4"/>
  <c r="Q873" i="4"/>
  <c r="O873" i="4"/>
  <c r="M873" i="4"/>
  <c r="K873" i="4"/>
  <c r="N873" i="4"/>
  <c r="L873" i="4"/>
  <c r="J873" i="4"/>
  <c r="H873" i="4"/>
  <c r="I873" i="4"/>
  <c r="G873" i="4"/>
  <c r="E873" i="4"/>
  <c r="F873" i="4"/>
  <c r="AB875" i="4"/>
  <c r="U875" i="4"/>
  <c r="T875" i="4"/>
  <c r="S875" i="4"/>
  <c r="R875" i="4"/>
  <c r="Q875" i="4"/>
  <c r="P875" i="4"/>
  <c r="O875" i="4"/>
  <c r="M875" i="4"/>
  <c r="K875" i="4"/>
  <c r="J875" i="4"/>
  <c r="H875" i="4"/>
  <c r="N875" i="4"/>
  <c r="L875" i="4"/>
  <c r="F875" i="4"/>
  <c r="I875" i="4"/>
  <c r="G875" i="4"/>
  <c r="E875" i="4"/>
  <c r="AB877" i="4"/>
  <c r="U877" i="4"/>
  <c r="T877" i="4"/>
  <c r="S877" i="4"/>
  <c r="R877" i="4"/>
  <c r="P877" i="4"/>
  <c r="Q877" i="4"/>
  <c r="O877" i="4"/>
  <c r="M877" i="4"/>
  <c r="K877" i="4"/>
  <c r="N877" i="4"/>
  <c r="L877" i="4"/>
  <c r="J877" i="4"/>
  <c r="H877" i="4"/>
  <c r="I877" i="4"/>
  <c r="G877" i="4"/>
  <c r="E877" i="4"/>
  <c r="F877" i="4"/>
  <c r="AB879" i="4"/>
  <c r="U879" i="4"/>
  <c r="T879" i="4"/>
  <c r="S879" i="4"/>
  <c r="R879" i="4"/>
  <c r="Q879" i="4"/>
  <c r="P879" i="4"/>
  <c r="O879" i="4"/>
  <c r="M879" i="4"/>
  <c r="K879" i="4"/>
  <c r="J879" i="4"/>
  <c r="H879" i="4"/>
  <c r="N879" i="4"/>
  <c r="L879" i="4"/>
  <c r="F879" i="4"/>
  <c r="I879" i="4"/>
  <c r="G879" i="4"/>
  <c r="E879" i="4"/>
  <c r="AB881" i="4"/>
  <c r="U881" i="4"/>
  <c r="T881" i="4"/>
  <c r="S881" i="4"/>
  <c r="R881" i="4"/>
  <c r="P881" i="4"/>
  <c r="Q881" i="4"/>
  <c r="O881" i="4"/>
  <c r="M881" i="4"/>
  <c r="K881" i="4"/>
  <c r="N881" i="4"/>
  <c r="L881" i="4"/>
  <c r="J881" i="4"/>
  <c r="H881" i="4"/>
  <c r="I881" i="4"/>
  <c r="G881" i="4"/>
  <c r="E881" i="4"/>
  <c r="F881" i="4"/>
  <c r="AB883" i="4"/>
  <c r="U883" i="4"/>
  <c r="T883" i="4"/>
  <c r="S883" i="4"/>
  <c r="R883" i="4"/>
  <c r="Q883" i="4"/>
  <c r="P883" i="4"/>
  <c r="O883" i="4"/>
  <c r="M883" i="4"/>
  <c r="K883" i="4"/>
  <c r="J883" i="4"/>
  <c r="H883" i="4"/>
  <c r="N883" i="4"/>
  <c r="L883" i="4"/>
  <c r="F883" i="4"/>
  <c r="I883" i="4"/>
  <c r="G883" i="4"/>
  <c r="E883" i="4"/>
  <c r="AB885" i="4"/>
  <c r="U885" i="4"/>
  <c r="T885" i="4"/>
  <c r="S885" i="4"/>
  <c r="R885" i="4"/>
  <c r="P885" i="4"/>
  <c r="Q885" i="4"/>
  <c r="O885" i="4"/>
  <c r="M885" i="4"/>
  <c r="K885" i="4"/>
  <c r="N885" i="4"/>
  <c r="L885" i="4"/>
  <c r="J885" i="4"/>
  <c r="H885" i="4"/>
  <c r="I885" i="4"/>
  <c r="G885" i="4"/>
  <c r="E885" i="4"/>
  <c r="F885" i="4"/>
  <c r="AB887" i="4"/>
  <c r="U887" i="4"/>
  <c r="T887" i="4"/>
  <c r="S887" i="4"/>
  <c r="R887" i="4"/>
  <c r="Q887" i="4"/>
  <c r="P887" i="4"/>
  <c r="O887" i="4"/>
  <c r="M887" i="4"/>
  <c r="K887" i="4"/>
  <c r="J887" i="4"/>
  <c r="H887" i="4"/>
  <c r="N887" i="4"/>
  <c r="L887" i="4"/>
  <c r="F887" i="4"/>
  <c r="I887" i="4"/>
  <c r="G887" i="4"/>
  <c r="E887" i="4"/>
  <c r="AB889" i="4"/>
  <c r="U889" i="4"/>
  <c r="T889" i="4"/>
  <c r="S889" i="4"/>
  <c r="R889" i="4"/>
  <c r="P889" i="4"/>
  <c r="Q889" i="4"/>
  <c r="O889" i="4"/>
  <c r="M889" i="4"/>
  <c r="K889" i="4"/>
  <c r="N889" i="4"/>
  <c r="L889" i="4"/>
  <c r="J889" i="4"/>
  <c r="H889" i="4"/>
  <c r="I889" i="4"/>
  <c r="G889" i="4"/>
  <c r="E889" i="4"/>
  <c r="F889" i="4"/>
  <c r="AB891" i="4"/>
  <c r="U891" i="4"/>
  <c r="T891" i="4"/>
  <c r="S891" i="4"/>
  <c r="R891" i="4"/>
  <c r="Q891" i="4"/>
  <c r="P891" i="4"/>
  <c r="O891" i="4"/>
  <c r="M891" i="4"/>
  <c r="K891" i="4"/>
  <c r="J891" i="4"/>
  <c r="H891" i="4"/>
  <c r="N891" i="4"/>
  <c r="L891" i="4"/>
  <c r="F891" i="4"/>
  <c r="I891" i="4"/>
  <c r="G891" i="4"/>
  <c r="E891" i="4"/>
  <c r="AB893" i="4"/>
  <c r="U893" i="4"/>
  <c r="T893" i="4"/>
  <c r="S893" i="4"/>
  <c r="R893" i="4"/>
  <c r="P893" i="4"/>
  <c r="Q893" i="4"/>
  <c r="O893" i="4"/>
  <c r="M893" i="4"/>
  <c r="K893" i="4"/>
  <c r="N893" i="4"/>
  <c r="L893" i="4"/>
  <c r="J893" i="4"/>
  <c r="H893" i="4"/>
  <c r="I893" i="4"/>
  <c r="G893" i="4"/>
  <c r="E893" i="4"/>
  <c r="F893" i="4"/>
  <c r="AB895" i="4"/>
  <c r="U895" i="4"/>
  <c r="T895" i="4"/>
  <c r="S895" i="4"/>
  <c r="R895" i="4"/>
  <c r="Q895" i="4"/>
  <c r="P895" i="4"/>
  <c r="O895" i="4"/>
  <c r="M895" i="4"/>
  <c r="K895" i="4"/>
  <c r="J895" i="4"/>
  <c r="H895" i="4"/>
  <c r="N895" i="4"/>
  <c r="L895" i="4"/>
  <c r="F895" i="4"/>
  <c r="I895" i="4"/>
  <c r="G895" i="4"/>
  <c r="E895" i="4"/>
  <c r="AB897" i="4"/>
  <c r="U897" i="4"/>
  <c r="T897" i="4"/>
  <c r="S897" i="4"/>
  <c r="R897" i="4"/>
  <c r="P897" i="4"/>
  <c r="Q897" i="4"/>
  <c r="O897" i="4"/>
  <c r="M897" i="4"/>
  <c r="K897" i="4"/>
  <c r="N897" i="4"/>
  <c r="L897" i="4"/>
  <c r="J897" i="4"/>
  <c r="H897" i="4"/>
  <c r="I897" i="4"/>
  <c r="G897" i="4"/>
  <c r="E897" i="4"/>
  <c r="F897" i="4"/>
  <c r="AB899" i="4"/>
  <c r="U899" i="4"/>
  <c r="T899" i="4"/>
  <c r="S899" i="4"/>
  <c r="R899" i="4"/>
  <c r="Q899" i="4"/>
  <c r="P899" i="4"/>
  <c r="O899" i="4"/>
  <c r="M899" i="4"/>
  <c r="K899" i="4"/>
  <c r="J899" i="4"/>
  <c r="H899" i="4"/>
  <c r="N899" i="4"/>
  <c r="L899" i="4"/>
  <c r="F899" i="4"/>
  <c r="I899" i="4"/>
  <c r="G899" i="4"/>
  <c r="E899" i="4"/>
  <c r="AB901" i="4"/>
  <c r="U901" i="4"/>
  <c r="T901" i="4"/>
  <c r="S901" i="4"/>
  <c r="R901" i="4"/>
  <c r="P901" i="4"/>
  <c r="Q901" i="4"/>
  <c r="O901" i="4"/>
  <c r="M901" i="4"/>
  <c r="K901" i="4"/>
  <c r="N901" i="4"/>
  <c r="L901" i="4"/>
  <c r="J901" i="4"/>
  <c r="H901" i="4"/>
  <c r="I901" i="4"/>
  <c r="G901" i="4"/>
  <c r="E901" i="4"/>
  <c r="F901" i="4"/>
  <c r="AB903" i="4"/>
  <c r="U903" i="4"/>
  <c r="T903" i="4"/>
  <c r="S903" i="4"/>
  <c r="R903" i="4"/>
  <c r="Q903" i="4"/>
  <c r="P903" i="4"/>
  <c r="O903" i="4"/>
  <c r="M903" i="4"/>
  <c r="K903" i="4"/>
  <c r="J903" i="4"/>
  <c r="H903" i="4"/>
  <c r="N903" i="4"/>
  <c r="L903" i="4"/>
  <c r="F903" i="4"/>
  <c r="I903" i="4"/>
  <c r="G903" i="4"/>
  <c r="E903" i="4"/>
  <c r="AB905" i="4"/>
  <c r="U905" i="4"/>
  <c r="T905" i="4"/>
  <c r="S905" i="4"/>
  <c r="R905" i="4"/>
  <c r="P905" i="4"/>
  <c r="Q905" i="4"/>
  <c r="O905" i="4"/>
  <c r="M905" i="4"/>
  <c r="K905" i="4"/>
  <c r="N905" i="4"/>
  <c r="L905" i="4"/>
  <c r="J905" i="4"/>
  <c r="H905" i="4"/>
  <c r="I905" i="4"/>
  <c r="G905" i="4"/>
  <c r="E905" i="4"/>
  <c r="F905" i="4"/>
  <c r="AB907" i="4"/>
  <c r="U907" i="4"/>
  <c r="T907" i="4"/>
  <c r="S907" i="4"/>
  <c r="R907" i="4"/>
  <c r="Q907" i="4"/>
  <c r="P907" i="4"/>
  <c r="O907" i="4"/>
  <c r="M907" i="4"/>
  <c r="K907" i="4"/>
  <c r="J907" i="4"/>
  <c r="H907" i="4"/>
  <c r="N907" i="4"/>
  <c r="L907" i="4"/>
  <c r="F907" i="4"/>
  <c r="I907" i="4"/>
  <c r="G907" i="4"/>
  <c r="E907" i="4"/>
  <c r="AB909" i="4"/>
  <c r="U909" i="4"/>
  <c r="T909" i="4"/>
  <c r="S909" i="4"/>
  <c r="R909" i="4"/>
  <c r="P909" i="4"/>
  <c r="Q909" i="4"/>
  <c r="O909" i="4"/>
  <c r="M909" i="4"/>
  <c r="K909" i="4"/>
  <c r="N909" i="4"/>
  <c r="L909" i="4"/>
  <c r="J909" i="4"/>
  <c r="H909" i="4"/>
  <c r="I909" i="4"/>
  <c r="G909" i="4"/>
  <c r="E909" i="4"/>
  <c r="F909" i="4"/>
  <c r="AB911" i="4"/>
  <c r="U911" i="4"/>
  <c r="T911" i="4"/>
  <c r="S911" i="4"/>
  <c r="R911" i="4"/>
  <c r="Q911" i="4"/>
  <c r="P911" i="4"/>
  <c r="O911" i="4"/>
  <c r="M911" i="4"/>
  <c r="K911" i="4"/>
  <c r="J911" i="4"/>
  <c r="H911" i="4"/>
  <c r="N911" i="4"/>
  <c r="L911" i="4"/>
  <c r="F911" i="4"/>
  <c r="I911" i="4"/>
  <c r="G911" i="4"/>
  <c r="E911" i="4"/>
  <c r="AB913" i="4"/>
  <c r="U913" i="4"/>
  <c r="T913" i="4"/>
  <c r="S913" i="4"/>
  <c r="R913" i="4"/>
  <c r="P913" i="4"/>
  <c r="Q913" i="4"/>
  <c r="O913" i="4"/>
  <c r="M913" i="4"/>
  <c r="K913" i="4"/>
  <c r="N913" i="4"/>
  <c r="L913" i="4"/>
  <c r="J913" i="4"/>
  <c r="H913" i="4"/>
  <c r="I913" i="4"/>
  <c r="G913" i="4"/>
  <c r="E913" i="4"/>
  <c r="F913" i="4"/>
  <c r="AB915" i="4"/>
  <c r="U915" i="4"/>
  <c r="T915" i="4"/>
  <c r="S915" i="4"/>
  <c r="R915" i="4"/>
  <c r="Q915" i="4"/>
  <c r="P915" i="4"/>
  <c r="O915" i="4"/>
  <c r="M915" i="4"/>
  <c r="K915" i="4"/>
  <c r="J915" i="4"/>
  <c r="H915" i="4"/>
  <c r="N915" i="4"/>
  <c r="L915" i="4"/>
  <c r="F915" i="4"/>
  <c r="I915" i="4"/>
  <c r="G915" i="4"/>
  <c r="E915" i="4"/>
  <c r="AB917" i="4"/>
  <c r="U917" i="4"/>
  <c r="T917" i="4"/>
  <c r="S917" i="4"/>
  <c r="R917" i="4"/>
  <c r="P917" i="4"/>
  <c r="Q917" i="4"/>
  <c r="O917" i="4"/>
  <c r="M917" i="4"/>
  <c r="K917" i="4"/>
  <c r="N917" i="4"/>
  <c r="L917" i="4"/>
  <c r="J917" i="4"/>
  <c r="H917" i="4"/>
  <c r="I917" i="4"/>
  <c r="G917" i="4"/>
  <c r="E917" i="4"/>
  <c r="F917" i="4"/>
  <c r="AB919" i="4"/>
  <c r="U919" i="4"/>
  <c r="T919" i="4"/>
  <c r="S919" i="4"/>
  <c r="R919" i="4"/>
  <c r="Q919" i="4"/>
  <c r="P919" i="4"/>
  <c r="O919" i="4"/>
  <c r="M919" i="4"/>
  <c r="K919" i="4"/>
  <c r="J919" i="4"/>
  <c r="H919" i="4"/>
  <c r="N919" i="4"/>
  <c r="L919" i="4"/>
  <c r="F919" i="4"/>
  <c r="I919" i="4"/>
  <c r="G919" i="4"/>
  <c r="E919" i="4"/>
  <c r="AB921" i="4"/>
  <c r="U921" i="4"/>
  <c r="T921" i="4"/>
  <c r="S921" i="4"/>
  <c r="R921" i="4"/>
  <c r="P921" i="4"/>
  <c r="Q921" i="4"/>
  <c r="O921" i="4"/>
  <c r="M921" i="4"/>
  <c r="K921" i="4"/>
  <c r="N921" i="4"/>
  <c r="L921" i="4"/>
  <c r="J921" i="4"/>
  <c r="H921" i="4"/>
  <c r="I921" i="4"/>
  <c r="G921" i="4"/>
  <c r="E921" i="4"/>
  <c r="F921" i="4"/>
  <c r="AB923" i="4"/>
  <c r="U923" i="4"/>
  <c r="T923" i="4"/>
  <c r="S923" i="4"/>
  <c r="R923" i="4"/>
  <c r="Q923" i="4"/>
  <c r="P923" i="4"/>
  <c r="O923" i="4"/>
  <c r="M923" i="4"/>
  <c r="K923" i="4"/>
  <c r="J923" i="4"/>
  <c r="H923" i="4"/>
  <c r="N923" i="4"/>
  <c r="L923" i="4"/>
  <c r="F923" i="4"/>
  <c r="I923" i="4"/>
  <c r="G923" i="4"/>
  <c r="E923" i="4"/>
  <c r="AB925" i="4"/>
  <c r="U925" i="4"/>
  <c r="T925" i="4"/>
  <c r="S925" i="4"/>
  <c r="R925" i="4"/>
  <c r="P925" i="4"/>
  <c r="Q925" i="4"/>
  <c r="O925" i="4"/>
  <c r="M925" i="4"/>
  <c r="K925" i="4"/>
  <c r="N925" i="4"/>
  <c r="L925" i="4"/>
  <c r="J925" i="4"/>
  <c r="H925" i="4"/>
  <c r="I925" i="4"/>
  <c r="G925" i="4"/>
  <c r="E925" i="4"/>
  <c r="F925" i="4"/>
  <c r="AB927" i="4"/>
  <c r="U927" i="4"/>
  <c r="T927" i="4"/>
  <c r="S927" i="4"/>
  <c r="R927" i="4"/>
  <c r="Q927" i="4"/>
  <c r="P927" i="4"/>
  <c r="O927" i="4"/>
  <c r="M927" i="4"/>
  <c r="K927" i="4"/>
  <c r="J927" i="4"/>
  <c r="H927" i="4"/>
  <c r="N927" i="4"/>
  <c r="L927" i="4"/>
  <c r="F927" i="4"/>
  <c r="I927" i="4"/>
  <c r="G927" i="4"/>
  <c r="E927" i="4"/>
  <c r="AB929" i="4"/>
  <c r="U929" i="4"/>
  <c r="T929" i="4"/>
  <c r="S929" i="4"/>
  <c r="R929" i="4"/>
  <c r="P929" i="4"/>
  <c r="Q929" i="4"/>
  <c r="O929" i="4"/>
  <c r="M929" i="4"/>
  <c r="K929" i="4"/>
  <c r="N929" i="4"/>
  <c r="L929" i="4"/>
  <c r="J929" i="4"/>
  <c r="H929" i="4"/>
  <c r="I929" i="4"/>
  <c r="G929" i="4"/>
  <c r="E929" i="4"/>
  <c r="F929" i="4"/>
  <c r="AB931" i="4"/>
  <c r="U931" i="4"/>
  <c r="T931" i="4"/>
  <c r="S931" i="4"/>
  <c r="R931" i="4"/>
  <c r="Q931" i="4"/>
  <c r="P931" i="4"/>
  <c r="O931" i="4"/>
  <c r="M931" i="4"/>
  <c r="K931" i="4"/>
  <c r="J931" i="4"/>
  <c r="H931" i="4"/>
  <c r="N931" i="4"/>
  <c r="L931" i="4"/>
  <c r="F931" i="4"/>
  <c r="I931" i="4"/>
  <c r="G931" i="4"/>
  <c r="E931" i="4"/>
  <c r="AB933" i="4"/>
  <c r="U933" i="4"/>
  <c r="T933" i="4"/>
  <c r="S933" i="4"/>
  <c r="R933" i="4"/>
  <c r="P933" i="4"/>
  <c r="Q933" i="4"/>
  <c r="O933" i="4"/>
  <c r="M933" i="4"/>
  <c r="K933" i="4"/>
  <c r="N933" i="4"/>
  <c r="L933" i="4"/>
  <c r="J933" i="4"/>
  <c r="H933" i="4"/>
  <c r="I933" i="4"/>
  <c r="G933" i="4"/>
  <c r="E933" i="4"/>
  <c r="F933" i="4"/>
  <c r="AB935" i="4"/>
  <c r="U935" i="4"/>
  <c r="T935" i="4"/>
  <c r="S935" i="4"/>
  <c r="R935" i="4"/>
  <c r="Q935" i="4"/>
  <c r="P935" i="4"/>
  <c r="O935" i="4"/>
  <c r="M935" i="4"/>
  <c r="K935" i="4"/>
  <c r="J935" i="4"/>
  <c r="H935" i="4"/>
  <c r="N935" i="4"/>
  <c r="L935" i="4"/>
  <c r="F935" i="4"/>
  <c r="I935" i="4"/>
  <c r="G935" i="4"/>
  <c r="E935" i="4"/>
  <c r="AB937" i="4"/>
  <c r="U937" i="4"/>
  <c r="T937" i="4"/>
  <c r="S937" i="4"/>
  <c r="R937" i="4"/>
  <c r="P937" i="4"/>
  <c r="Q937" i="4"/>
  <c r="O937" i="4"/>
  <c r="M937" i="4"/>
  <c r="K937" i="4"/>
  <c r="N937" i="4"/>
  <c r="L937" i="4"/>
  <c r="J937" i="4"/>
  <c r="H937" i="4"/>
  <c r="I937" i="4"/>
  <c r="G937" i="4"/>
  <c r="E937" i="4"/>
  <c r="F937" i="4"/>
  <c r="AB939" i="4"/>
  <c r="U939" i="4"/>
  <c r="T939" i="4"/>
  <c r="S939" i="4"/>
  <c r="R939" i="4"/>
  <c r="Q939" i="4"/>
  <c r="P939" i="4"/>
  <c r="O939" i="4"/>
  <c r="M939" i="4"/>
  <c r="K939" i="4"/>
  <c r="J939" i="4"/>
  <c r="H939" i="4"/>
  <c r="N939" i="4"/>
  <c r="L939" i="4"/>
  <c r="F939" i="4"/>
  <c r="I939" i="4"/>
  <c r="G939" i="4"/>
  <c r="E939" i="4"/>
  <c r="AB941" i="4"/>
  <c r="U941" i="4"/>
  <c r="T941" i="4"/>
  <c r="S941" i="4"/>
  <c r="R941" i="4"/>
  <c r="P941" i="4"/>
  <c r="Q941" i="4"/>
  <c r="O941" i="4"/>
  <c r="M941" i="4"/>
  <c r="K941" i="4"/>
  <c r="N941" i="4"/>
  <c r="L941" i="4"/>
  <c r="J941" i="4"/>
  <c r="H941" i="4"/>
  <c r="I941" i="4"/>
  <c r="G941" i="4"/>
  <c r="E941" i="4"/>
  <c r="F941" i="4"/>
  <c r="AB943" i="4"/>
  <c r="U943" i="4"/>
  <c r="T943" i="4"/>
  <c r="S943" i="4"/>
  <c r="R943" i="4"/>
  <c r="Q943" i="4"/>
  <c r="P943" i="4"/>
  <c r="O943" i="4"/>
  <c r="M943" i="4"/>
  <c r="K943" i="4"/>
  <c r="J943" i="4"/>
  <c r="H943" i="4"/>
  <c r="N943" i="4"/>
  <c r="L943" i="4"/>
  <c r="F943" i="4"/>
  <c r="I943" i="4"/>
  <c r="G943" i="4"/>
  <c r="E943" i="4"/>
  <c r="AB945" i="4"/>
  <c r="U945" i="4"/>
  <c r="T945" i="4"/>
  <c r="S945" i="4"/>
  <c r="R945" i="4"/>
  <c r="P945" i="4"/>
  <c r="Q945" i="4"/>
  <c r="O945" i="4"/>
  <c r="M945" i="4"/>
  <c r="K945" i="4"/>
  <c r="N945" i="4"/>
  <c r="L945" i="4"/>
  <c r="J945" i="4"/>
  <c r="H945" i="4"/>
  <c r="I945" i="4"/>
  <c r="G945" i="4"/>
  <c r="E945" i="4"/>
  <c r="F945" i="4"/>
  <c r="AB947" i="4"/>
  <c r="U947" i="4"/>
  <c r="T947" i="4"/>
  <c r="S947" i="4"/>
  <c r="R947" i="4"/>
  <c r="Q947" i="4"/>
  <c r="P947" i="4"/>
  <c r="O947" i="4"/>
  <c r="M947" i="4"/>
  <c r="K947" i="4"/>
  <c r="J947" i="4"/>
  <c r="H947" i="4"/>
  <c r="N947" i="4"/>
  <c r="L947" i="4"/>
  <c r="F947" i="4"/>
  <c r="I947" i="4"/>
  <c r="G947" i="4"/>
  <c r="E947" i="4"/>
  <c r="AB949" i="4"/>
  <c r="U949" i="4"/>
  <c r="T949" i="4"/>
  <c r="S949" i="4"/>
  <c r="R949" i="4"/>
  <c r="P949" i="4"/>
  <c r="Q949" i="4"/>
  <c r="O949" i="4"/>
  <c r="M949" i="4"/>
  <c r="K949" i="4"/>
  <c r="N949" i="4"/>
  <c r="L949" i="4"/>
  <c r="J949" i="4"/>
  <c r="H949" i="4"/>
  <c r="I949" i="4"/>
  <c r="G949" i="4"/>
  <c r="E949" i="4"/>
  <c r="F949" i="4"/>
  <c r="AB951" i="4"/>
  <c r="U951" i="4"/>
  <c r="T951" i="4"/>
  <c r="S951" i="4"/>
  <c r="R951" i="4"/>
  <c r="Q951" i="4"/>
  <c r="P951" i="4"/>
  <c r="O951" i="4"/>
  <c r="M951" i="4"/>
  <c r="K951" i="4"/>
  <c r="J951" i="4"/>
  <c r="H951" i="4"/>
  <c r="N951" i="4"/>
  <c r="L951" i="4"/>
  <c r="F951" i="4"/>
  <c r="I951" i="4"/>
  <c r="G951" i="4"/>
  <c r="E951" i="4"/>
  <c r="AB953" i="4"/>
  <c r="U953" i="4"/>
  <c r="T953" i="4"/>
  <c r="S953" i="4"/>
  <c r="R953" i="4"/>
  <c r="P953" i="4"/>
  <c r="Q953" i="4"/>
  <c r="O953" i="4"/>
  <c r="M953" i="4"/>
  <c r="K953" i="4"/>
  <c r="N953" i="4"/>
  <c r="L953" i="4"/>
  <c r="J953" i="4"/>
  <c r="H953" i="4"/>
  <c r="I953" i="4"/>
  <c r="G953" i="4"/>
  <c r="E953" i="4"/>
  <c r="F953" i="4"/>
  <c r="AB955" i="4"/>
  <c r="U955" i="4"/>
  <c r="T955" i="4"/>
  <c r="S955" i="4"/>
  <c r="R955" i="4"/>
  <c r="Q955" i="4"/>
  <c r="P955" i="4"/>
  <c r="O955" i="4"/>
  <c r="M955" i="4"/>
  <c r="K955" i="4"/>
  <c r="J955" i="4"/>
  <c r="H955" i="4"/>
  <c r="N955" i="4"/>
  <c r="L955" i="4"/>
  <c r="F955" i="4"/>
  <c r="I955" i="4"/>
  <c r="G955" i="4"/>
  <c r="E955" i="4"/>
  <c r="AB957" i="4"/>
  <c r="U957" i="4"/>
  <c r="T957" i="4"/>
  <c r="S957" i="4"/>
  <c r="R957" i="4"/>
  <c r="P957" i="4"/>
  <c r="Q957" i="4"/>
  <c r="O957" i="4"/>
  <c r="M957" i="4"/>
  <c r="K957" i="4"/>
  <c r="N957" i="4"/>
  <c r="L957" i="4"/>
  <c r="J957" i="4"/>
  <c r="H957" i="4"/>
  <c r="I957" i="4"/>
  <c r="G957" i="4"/>
  <c r="E957" i="4"/>
  <c r="F957" i="4"/>
  <c r="AB959" i="4"/>
  <c r="U959" i="4"/>
  <c r="T959" i="4"/>
  <c r="S959" i="4"/>
  <c r="R959" i="4"/>
  <c r="Q959" i="4"/>
  <c r="P959" i="4"/>
  <c r="O959" i="4"/>
  <c r="M959" i="4"/>
  <c r="K959" i="4"/>
  <c r="J959" i="4"/>
  <c r="H959" i="4"/>
  <c r="N959" i="4"/>
  <c r="L959" i="4"/>
  <c r="F959" i="4"/>
  <c r="I959" i="4"/>
  <c r="G959" i="4"/>
  <c r="E959" i="4"/>
  <c r="AB961" i="4"/>
  <c r="U961" i="4"/>
  <c r="T961" i="4"/>
  <c r="S961" i="4"/>
  <c r="R961" i="4"/>
  <c r="P961" i="4"/>
  <c r="Q961" i="4"/>
  <c r="O961" i="4"/>
  <c r="M961" i="4"/>
  <c r="K961" i="4"/>
  <c r="N961" i="4"/>
  <c r="L961" i="4"/>
  <c r="J961" i="4"/>
  <c r="H961" i="4"/>
  <c r="I961" i="4"/>
  <c r="G961" i="4"/>
  <c r="E961" i="4"/>
  <c r="F961" i="4"/>
  <c r="AB963" i="4"/>
  <c r="U963" i="4"/>
  <c r="T963" i="4"/>
  <c r="S963" i="4"/>
  <c r="R963" i="4"/>
  <c r="Q963" i="4"/>
  <c r="P963" i="4"/>
  <c r="O963" i="4"/>
  <c r="M963" i="4"/>
  <c r="K963" i="4"/>
  <c r="J963" i="4"/>
  <c r="H963" i="4"/>
  <c r="N963" i="4"/>
  <c r="L963" i="4"/>
  <c r="F963" i="4"/>
  <c r="I963" i="4"/>
  <c r="G963" i="4"/>
  <c r="E963" i="4"/>
  <c r="AB965" i="4"/>
  <c r="U965" i="4"/>
  <c r="T965" i="4"/>
  <c r="S965" i="4"/>
  <c r="R965" i="4"/>
  <c r="P965" i="4"/>
  <c r="Q965" i="4"/>
  <c r="O965" i="4"/>
  <c r="M965" i="4"/>
  <c r="K965" i="4"/>
  <c r="N965" i="4"/>
  <c r="L965" i="4"/>
  <c r="J965" i="4"/>
  <c r="H965" i="4"/>
  <c r="I965" i="4"/>
  <c r="G965" i="4"/>
  <c r="E965" i="4"/>
  <c r="F965" i="4"/>
  <c r="AB967" i="4"/>
  <c r="U967" i="4"/>
  <c r="T967" i="4"/>
  <c r="S967" i="4"/>
  <c r="R967" i="4"/>
  <c r="Q967" i="4"/>
  <c r="P967" i="4"/>
  <c r="O967" i="4"/>
  <c r="M967" i="4"/>
  <c r="K967" i="4"/>
  <c r="J967" i="4"/>
  <c r="H967" i="4"/>
  <c r="N967" i="4"/>
  <c r="L967" i="4"/>
  <c r="F967" i="4"/>
  <c r="I967" i="4"/>
  <c r="G967" i="4"/>
  <c r="E967" i="4"/>
  <c r="AB969" i="4"/>
  <c r="U969" i="4"/>
  <c r="T969" i="4"/>
  <c r="S969" i="4"/>
  <c r="R969" i="4"/>
  <c r="P969" i="4"/>
  <c r="Q969" i="4"/>
  <c r="O969" i="4"/>
  <c r="M969" i="4"/>
  <c r="K969" i="4"/>
  <c r="N969" i="4"/>
  <c r="L969" i="4"/>
  <c r="J969" i="4"/>
  <c r="H969" i="4"/>
  <c r="I969" i="4"/>
  <c r="G969" i="4"/>
  <c r="E969" i="4"/>
  <c r="F969" i="4"/>
  <c r="AB971" i="4"/>
  <c r="U971" i="4"/>
  <c r="T971" i="4"/>
  <c r="S971" i="4"/>
  <c r="R971" i="4"/>
  <c r="Q971" i="4"/>
  <c r="P971" i="4"/>
  <c r="O971" i="4"/>
  <c r="M971" i="4"/>
  <c r="K971" i="4"/>
  <c r="J971" i="4"/>
  <c r="H971" i="4"/>
  <c r="N971" i="4"/>
  <c r="L971" i="4"/>
  <c r="F971" i="4"/>
  <c r="I971" i="4"/>
  <c r="G971" i="4"/>
  <c r="E971" i="4"/>
  <c r="AB973" i="4"/>
  <c r="U973" i="4"/>
  <c r="T973" i="4"/>
  <c r="S973" i="4"/>
  <c r="R973" i="4"/>
  <c r="P973" i="4"/>
  <c r="Q973" i="4"/>
  <c r="O973" i="4"/>
  <c r="M973" i="4"/>
  <c r="K973" i="4"/>
  <c r="N973" i="4"/>
  <c r="L973" i="4"/>
  <c r="J973" i="4"/>
  <c r="H973" i="4"/>
  <c r="I973" i="4"/>
  <c r="G973" i="4"/>
  <c r="E973" i="4"/>
  <c r="F973" i="4"/>
  <c r="AB975" i="4"/>
  <c r="U975" i="4"/>
  <c r="T975" i="4"/>
  <c r="S975" i="4"/>
  <c r="R975" i="4"/>
  <c r="Q975" i="4"/>
  <c r="P975" i="4"/>
  <c r="O975" i="4"/>
  <c r="M975" i="4"/>
  <c r="K975" i="4"/>
  <c r="J975" i="4"/>
  <c r="H975" i="4"/>
  <c r="N975" i="4"/>
  <c r="L975" i="4"/>
  <c r="F975" i="4"/>
  <c r="I975" i="4"/>
  <c r="G975" i="4"/>
  <c r="E975" i="4"/>
  <c r="AB977" i="4"/>
  <c r="U977" i="4"/>
  <c r="T977" i="4"/>
  <c r="S977" i="4"/>
  <c r="R977" i="4"/>
  <c r="P977" i="4"/>
  <c r="Q977" i="4"/>
  <c r="O977" i="4"/>
  <c r="M977" i="4"/>
  <c r="K977" i="4"/>
  <c r="N977" i="4"/>
  <c r="L977" i="4"/>
  <c r="J977" i="4"/>
  <c r="H977" i="4"/>
  <c r="I977" i="4"/>
  <c r="G977" i="4"/>
  <c r="E977" i="4"/>
  <c r="F977" i="4"/>
  <c r="AB979" i="4"/>
  <c r="U979" i="4"/>
  <c r="T979" i="4"/>
  <c r="S979" i="4"/>
  <c r="R979" i="4"/>
  <c r="Q979" i="4"/>
  <c r="P979" i="4"/>
  <c r="O979" i="4"/>
  <c r="M979" i="4"/>
  <c r="K979" i="4"/>
  <c r="J979" i="4"/>
  <c r="H979" i="4"/>
  <c r="N979" i="4"/>
  <c r="L979" i="4"/>
  <c r="F979" i="4"/>
  <c r="I979" i="4"/>
  <c r="G979" i="4"/>
  <c r="E979" i="4"/>
  <c r="AB981" i="4"/>
  <c r="U981" i="4"/>
  <c r="T981" i="4"/>
  <c r="S981" i="4"/>
  <c r="R981" i="4"/>
  <c r="P981" i="4"/>
  <c r="Q981" i="4"/>
  <c r="O981" i="4"/>
  <c r="M981" i="4"/>
  <c r="K981" i="4"/>
  <c r="N981" i="4"/>
  <c r="L981" i="4"/>
  <c r="J981" i="4"/>
  <c r="H981" i="4"/>
  <c r="I981" i="4"/>
  <c r="G981" i="4"/>
  <c r="E981" i="4"/>
  <c r="F981" i="4"/>
  <c r="AB983" i="4"/>
  <c r="U983" i="4"/>
  <c r="T983" i="4"/>
  <c r="S983" i="4"/>
  <c r="R983" i="4"/>
  <c r="Q983" i="4"/>
  <c r="P983" i="4"/>
  <c r="O983" i="4"/>
  <c r="M983" i="4"/>
  <c r="K983" i="4"/>
  <c r="J983" i="4"/>
  <c r="H983" i="4"/>
  <c r="N983" i="4"/>
  <c r="L983" i="4"/>
  <c r="F983" i="4"/>
  <c r="I983" i="4"/>
  <c r="G983" i="4"/>
  <c r="E983" i="4"/>
  <c r="AB985" i="4"/>
  <c r="U985" i="4"/>
  <c r="T985" i="4"/>
  <c r="S985" i="4"/>
  <c r="R985" i="4"/>
  <c r="P985" i="4"/>
  <c r="Q985" i="4"/>
  <c r="O985" i="4"/>
  <c r="M985" i="4"/>
  <c r="K985" i="4"/>
  <c r="N985" i="4"/>
  <c r="L985" i="4"/>
  <c r="J985" i="4"/>
  <c r="H985" i="4"/>
  <c r="I985" i="4"/>
  <c r="G985" i="4"/>
  <c r="E985" i="4"/>
  <c r="F985" i="4"/>
  <c r="AB987" i="4"/>
  <c r="U987" i="4"/>
  <c r="T987" i="4"/>
  <c r="S987" i="4"/>
  <c r="R987" i="4"/>
  <c r="Q987" i="4"/>
  <c r="P987" i="4"/>
  <c r="O987" i="4"/>
  <c r="M987" i="4"/>
  <c r="K987" i="4"/>
  <c r="J987" i="4"/>
  <c r="H987" i="4"/>
  <c r="N987" i="4"/>
  <c r="L987" i="4"/>
  <c r="F987" i="4"/>
  <c r="I987" i="4"/>
  <c r="G987" i="4"/>
  <c r="E987" i="4"/>
  <c r="AB989" i="4"/>
  <c r="U989" i="4"/>
  <c r="T989" i="4"/>
  <c r="S989" i="4"/>
  <c r="R989" i="4"/>
  <c r="P989" i="4"/>
  <c r="Q989" i="4"/>
  <c r="O989" i="4"/>
  <c r="M989" i="4"/>
  <c r="K989" i="4"/>
  <c r="N989" i="4"/>
  <c r="L989" i="4"/>
  <c r="J989" i="4"/>
  <c r="H989" i="4"/>
  <c r="I989" i="4"/>
  <c r="G989" i="4"/>
  <c r="E989" i="4"/>
  <c r="F989" i="4"/>
  <c r="AB991" i="4"/>
  <c r="U991" i="4"/>
  <c r="T991" i="4"/>
  <c r="S991" i="4"/>
  <c r="R991" i="4"/>
  <c r="Q991" i="4"/>
  <c r="P991" i="4"/>
  <c r="O991" i="4"/>
  <c r="M991" i="4"/>
  <c r="K991" i="4"/>
  <c r="J991" i="4"/>
  <c r="H991" i="4"/>
  <c r="N991" i="4"/>
  <c r="L991" i="4"/>
  <c r="F991" i="4"/>
  <c r="I991" i="4"/>
  <c r="G991" i="4"/>
  <c r="E991" i="4"/>
  <c r="AB993" i="4"/>
  <c r="U993" i="4"/>
  <c r="T993" i="4"/>
  <c r="S993" i="4"/>
  <c r="R993" i="4"/>
  <c r="P993" i="4"/>
  <c r="Q993" i="4"/>
  <c r="O993" i="4"/>
  <c r="M993" i="4"/>
  <c r="K993" i="4"/>
  <c r="N993" i="4"/>
  <c r="L993" i="4"/>
  <c r="J993" i="4"/>
  <c r="H993" i="4"/>
  <c r="I993" i="4"/>
  <c r="G993" i="4"/>
  <c r="E993" i="4"/>
  <c r="F993" i="4"/>
  <c r="AB995" i="4"/>
  <c r="U995" i="4"/>
  <c r="T995" i="4"/>
  <c r="S995" i="4"/>
  <c r="R995" i="4"/>
  <c r="Q995" i="4"/>
  <c r="P995" i="4"/>
  <c r="O995" i="4"/>
  <c r="M995" i="4"/>
  <c r="K995" i="4"/>
  <c r="J995" i="4"/>
  <c r="H995" i="4"/>
  <c r="N995" i="4"/>
  <c r="L995" i="4"/>
  <c r="F995" i="4"/>
  <c r="I995" i="4"/>
  <c r="G995" i="4"/>
  <c r="E995" i="4"/>
  <c r="AB997" i="4"/>
  <c r="U997" i="4"/>
  <c r="T997" i="4"/>
  <c r="S997" i="4"/>
  <c r="R997" i="4"/>
  <c r="P997" i="4"/>
  <c r="Q997" i="4"/>
  <c r="O997" i="4"/>
  <c r="M997" i="4"/>
  <c r="K997" i="4"/>
  <c r="N997" i="4"/>
  <c r="L997" i="4"/>
  <c r="J997" i="4"/>
  <c r="H997" i="4"/>
  <c r="I997" i="4"/>
  <c r="G997" i="4"/>
  <c r="E997" i="4"/>
  <c r="F997" i="4"/>
  <c r="AB999" i="4"/>
  <c r="U999" i="4"/>
  <c r="T999" i="4"/>
  <c r="S999" i="4"/>
  <c r="R999" i="4"/>
  <c r="Q999" i="4"/>
  <c r="P999" i="4"/>
  <c r="O999" i="4"/>
  <c r="M999" i="4"/>
  <c r="K999" i="4"/>
  <c r="J999" i="4"/>
  <c r="H999" i="4"/>
  <c r="N999" i="4"/>
  <c r="L999" i="4"/>
  <c r="F999" i="4"/>
  <c r="I999" i="4"/>
  <c r="G999" i="4"/>
  <c r="E999" i="4"/>
  <c r="AB1001" i="4"/>
  <c r="U1001" i="4"/>
  <c r="T1001" i="4"/>
  <c r="S1001" i="4"/>
  <c r="R1001" i="4"/>
  <c r="P1001" i="4"/>
  <c r="Q1001" i="4"/>
  <c r="O1001" i="4"/>
  <c r="M1001" i="4"/>
  <c r="K1001" i="4"/>
  <c r="N1001" i="4"/>
  <c r="L1001" i="4"/>
  <c r="J1001" i="4"/>
  <c r="H1001" i="4"/>
  <c r="I1001" i="4"/>
  <c r="G1001" i="4"/>
  <c r="E1001" i="4"/>
  <c r="F1001" i="4"/>
  <c r="AB1003" i="4"/>
  <c r="U1003" i="4"/>
  <c r="T1003" i="4"/>
  <c r="S1003" i="4"/>
  <c r="R1003" i="4"/>
  <c r="Q1003" i="4"/>
  <c r="P1003" i="4"/>
  <c r="O1003" i="4"/>
  <c r="M1003" i="4"/>
  <c r="K1003" i="4"/>
  <c r="J1003" i="4"/>
  <c r="H1003" i="4"/>
  <c r="N1003" i="4"/>
  <c r="L1003" i="4"/>
  <c r="F1003" i="4"/>
  <c r="I1003" i="4"/>
  <c r="G1003" i="4"/>
  <c r="E1003" i="4"/>
  <c r="AB1005" i="4"/>
  <c r="U1005" i="4"/>
  <c r="T1005" i="4"/>
  <c r="S1005" i="4"/>
  <c r="R1005" i="4"/>
  <c r="P1005" i="4"/>
  <c r="Q1005" i="4"/>
  <c r="O1005" i="4"/>
  <c r="M1005" i="4"/>
  <c r="K1005" i="4"/>
  <c r="N1005" i="4"/>
  <c r="L1005" i="4"/>
  <c r="J1005" i="4"/>
  <c r="H1005" i="4"/>
  <c r="I1005" i="4"/>
  <c r="G1005" i="4"/>
  <c r="E1005" i="4"/>
  <c r="F1005" i="4"/>
  <c r="AB1007" i="4"/>
  <c r="U1007" i="4"/>
  <c r="T1007" i="4"/>
  <c r="S1007" i="4"/>
  <c r="R1007" i="4"/>
  <c r="Q1007" i="4"/>
  <c r="P1007" i="4"/>
  <c r="O1007" i="4"/>
  <c r="M1007" i="4"/>
  <c r="K1007" i="4"/>
  <c r="J1007" i="4"/>
  <c r="H1007" i="4"/>
  <c r="N1007" i="4"/>
  <c r="L1007" i="4"/>
  <c r="F1007" i="4"/>
  <c r="I1007" i="4"/>
  <c r="G1007" i="4"/>
  <c r="E1007" i="4"/>
  <c r="AB1009" i="4"/>
  <c r="U1009" i="4"/>
  <c r="T1009" i="4"/>
  <c r="S1009" i="4"/>
  <c r="R1009" i="4"/>
  <c r="P1009" i="4"/>
  <c r="Q1009" i="4"/>
  <c r="O1009" i="4"/>
  <c r="M1009" i="4"/>
  <c r="K1009" i="4"/>
  <c r="N1009" i="4"/>
  <c r="L1009" i="4"/>
  <c r="J1009" i="4"/>
  <c r="H1009" i="4"/>
  <c r="I1009" i="4"/>
  <c r="G1009" i="4"/>
  <c r="E1009" i="4"/>
  <c r="F1009" i="4"/>
  <c r="AB1011" i="4"/>
  <c r="U1011" i="4"/>
  <c r="T1011" i="4"/>
  <c r="S1011" i="4"/>
  <c r="R1011" i="4"/>
  <c r="Q1011" i="4"/>
  <c r="P1011" i="4"/>
  <c r="O1011" i="4"/>
  <c r="M1011" i="4"/>
  <c r="K1011" i="4"/>
  <c r="J1011" i="4"/>
  <c r="H1011" i="4"/>
  <c r="N1011" i="4"/>
  <c r="L1011" i="4"/>
  <c r="F1011" i="4"/>
  <c r="I1011" i="4"/>
  <c r="G1011" i="4"/>
  <c r="E1011" i="4"/>
  <c r="AB1013" i="4"/>
  <c r="U1013" i="4"/>
  <c r="T1013" i="4"/>
  <c r="S1013" i="4"/>
  <c r="R1013" i="4"/>
  <c r="P1013" i="4"/>
  <c r="Q1013" i="4"/>
  <c r="O1013" i="4"/>
  <c r="M1013" i="4"/>
  <c r="K1013" i="4"/>
  <c r="N1013" i="4"/>
  <c r="L1013" i="4"/>
  <c r="J1013" i="4"/>
  <c r="H1013" i="4"/>
  <c r="I1013" i="4"/>
  <c r="G1013" i="4"/>
  <c r="E1013" i="4"/>
  <c r="F1013" i="4"/>
  <c r="AB1015" i="4"/>
  <c r="U1015" i="4"/>
  <c r="T1015" i="4"/>
  <c r="S1015" i="4"/>
  <c r="R1015" i="4"/>
  <c r="Q1015" i="4"/>
  <c r="P1015" i="4"/>
  <c r="O1015" i="4"/>
  <c r="M1015" i="4"/>
  <c r="K1015" i="4"/>
  <c r="J1015" i="4"/>
  <c r="H1015" i="4"/>
  <c r="N1015" i="4"/>
  <c r="L1015" i="4"/>
  <c r="F1015" i="4"/>
  <c r="I1015" i="4"/>
  <c r="G1015" i="4"/>
  <c r="E1015" i="4"/>
  <c r="AB1017" i="4"/>
  <c r="U1017" i="4"/>
  <c r="T1017" i="4"/>
  <c r="S1017" i="4"/>
  <c r="R1017" i="4"/>
  <c r="P1017" i="4"/>
  <c r="Q1017" i="4"/>
  <c r="O1017" i="4"/>
  <c r="M1017" i="4"/>
  <c r="K1017" i="4"/>
  <c r="N1017" i="4"/>
  <c r="L1017" i="4"/>
  <c r="J1017" i="4"/>
  <c r="H1017" i="4"/>
  <c r="I1017" i="4"/>
  <c r="G1017" i="4"/>
  <c r="E1017" i="4"/>
  <c r="F1017" i="4"/>
  <c r="AB1019" i="4"/>
  <c r="U1019" i="4"/>
  <c r="T1019" i="4"/>
  <c r="S1019" i="4"/>
  <c r="R1019" i="4"/>
  <c r="Q1019" i="4"/>
  <c r="P1019" i="4"/>
  <c r="O1019" i="4"/>
  <c r="M1019" i="4"/>
  <c r="K1019" i="4"/>
  <c r="J1019" i="4"/>
  <c r="H1019" i="4"/>
  <c r="N1019" i="4"/>
  <c r="L1019" i="4"/>
  <c r="F1019" i="4"/>
  <c r="I1019" i="4"/>
  <c r="G1019" i="4"/>
  <c r="E1019" i="4"/>
  <c r="AB1021" i="4"/>
  <c r="U1021" i="4"/>
  <c r="T1021" i="4"/>
  <c r="S1021" i="4"/>
  <c r="R1021" i="4"/>
  <c r="P1021" i="4"/>
  <c r="Q1021" i="4"/>
  <c r="O1021" i="4"/>
  <c r="M1021" i="4"/>
  <c r="K1021" i="4"/>
  <c r="N1021" i="4"/>
  <c r="L1021" i="4"/>
  <c r="J1021" i="4"/>
  <c r="H1021" i="4"/>
  <c r="I1021" i="4"/>
  <c r="G1021" i="4"/>
  <c r="E1021" i="4"/>
  <c r="F1021" i="4"/>
  <c r="AB1023" i="4"/>
  <c r="U1023" i="4"/>
  <c r="T1023" i="4"/>
  <c r="S1023" i="4"/>
  <c r="R1023" i="4"/>
  <c r="Q1023" i="4"/>
  <c r="P1023" i="4"/>
  <c r="O1023" i="4"/>
  <c r="M1023" i="4"/>
  <c r="K1023" i="4"/>
  <c r="J1023" i="4"/>
  <c r="H1023" i="4"/>
  <c r="N1023" i="4"/>
  <c r="L1023" i="4"/>
  <c r="F1023" i="4"/>
  <c r="I1023" i="4"/>
  <c r="G1023" i="4"/>
  <c r="E1023" i="4"/>
  <c r="AB1025" i="4"/>
  <c r="U1025" i="4"/>
  <c r="T1025" i="4"/>
  <c r="S1025" i="4"/>
  <c r="R1025" i="4"/>
  <c r="P1025" i="4"/>
  <c r="Q1025" i="4"/>
  <c r="O1025" i="4"/>
  <c r="M1025" i="4"/>
  <c r="K1025" i="4"/>
  <c r="N1025" i="4"/>
  <c r="L1025" i="4"/>
  <c r="J1025" i="4"/>
  <c r="H1025" i="4"/>
  <c r="I1025" i="4"/>
  <c r="G1025" i="4"/>
  <c r="E1025" i="4"/>
  <c r="F1025" i="4"/>
  <c r="AB1027" i="4"/>
  <c r="U1027" i="4"/>
  <c r="T1027" i="4"/>
  <c r="S1027" i="4"/>
  <c r="R1027" i="4"/>
  <c r="Q1027" i="4"/>
  <c r="P1027" i="4"/>
  <c r="O1027" i="4"/>
  <c r="M1027" i="4"/>
  <c r="K1027" i="4"/>
  <c r="J1027" i="4"/>
  <c r="H1027" i="4"/>
  <c r="N1027" i="4"/>
  <c r="L1027" i="4"/>
  <c r="F1027" i="4"/>
  <c r="I1027" i="4"/>
  <c r="G1027" i="4"/>
  <c r="E1027" i="4"/>
  <c r="AB1029" i="4"/>
  <c r="U1029" i="4"/>
  <c r="T1029" i="4"/>
  <c r="S1029" i="4"/>
  <c r="R1029" i="4"/>
  <c r="P1029" i="4"/>
  <c r="Q1029" i="4"/>
  <c r="O1029" i="4"/>
  <c r="M1029" i="4"/>
  <c r="K1029" i="4"/>
  <c r="N1029" i="4"/>
  <c r="L1029" i="4"/>
  <c r="J1029" i="4"/>
  <c r="H1029" i="4"/>
  <c r="I1029" i="4"/>
  <c r="G1029" i="4"/>
  <c r="E1029" i="4"/>
  <c r="F1029" i="4"/>
  <c r="AB1031" i="4"/>
  <c r="U1031" i="4"/>
  <c r="T1031" i="4"/>
  <c r="S1031" i="4"/>
  <c r="R1031" i="4"/>
  <c r="Q1031" i="4"/>
  <c r="P1031" i="4"/>
  <c r="O1031" i="4"/>
  <c r="M1031" i="4"/>
  <c r="K1031" i="4"/>
  <c r="J1031" i="4"/>
  <c r="H1031" i="4"/>
  <c r="N1031" i="4"/>
  <c r="L1031" i="4"/>
  <c r="F1031" i="4"/>
  <c r="I1031" i="4"/>
  <c r="G1031" i="4"/>
  <c r="E1031" i="4"/>
  <c r="AB1033" i="4"/>
  <c r="U1033" i="4"/>
  <c r="T1033" i="4"/>
  <c r="S1033" i="4"/>
  <c r="R1033" i="4"/>
  <c r="P1033" i="4"/>
  <c r="Q1033" i="4"/>
  <c r="O1033" i="4"/>
  <c r="M1033" i="4"/>
  <c r="K1033" i="4"/>
  <c r="N1033" i="4"/>
  <c r="L1033" i="4"/>
  <c r="J1033" i="4"/>
  <c r="H1033" i="4"/>
  <c r="I1033" i="4"/>
  <c r="G1033" i="4"/>
  <c r="E1033" i="4"/>
  <c r="F1033" i="4"/>
  <c r="AB1035" i="4"/>
  <c r="U1035" i="4"/>
  <c r="T1035" i="4"/>
  <c r="S1035" i="4"/>
  <c r="R1035" i="4"/>
  <c r="Q1035" i="4"/>
  <c r="P1035" i="4"/>
  <c r="O1035" i="4"/>
  <c r="M1035" i="4"/>
  <c r="K1035" i="4"/>
  <c r="J1035" i="4"/>
  <c r="H1035" i="4"/>
  <c r="N1035" i="4"/>
  <c r="L1035" i="4"/>
  <c r="F1035" i="4"/>
  <c r="I1035" i="4"/>
  <c r="G1035" i="4"/>
  <c r="E1035" i="4"/>
  <c r="AB1037" i="4"/>
  <c r="U1037" i="4"/>
  <c r="T1037" i="4"/>
  <c r="S1037" i="4"/>
  <c r="R1037" i="4"/>
  <c r="P1037" i="4"/>
  <c r="Q1037" i="4"/>
  <c r="O1037" i="4"/>
  <c r="M1037" i="4"/>
  <c r="K1037" i="4"/>
  <c r="N1037" i="4"/>
  <c r="L1037" i="4"/>
  <c r="J1037" i="4"/>
  <c r="H1037" i="4"/>
  <c r="I1037" i="4"/>
  <c r="G1037" i="4"/>
  <c r="E1037" i="4"/>
  <c r="F1037" i="4"/>
  <c r="AB1039" i="4"/>
  <c r="U1039" i="4"/>
  <c r="T1039" i="4"/>
  <c r="S1039" i="4"/>
  <c r="R1039" i="4"/>
  <c r="Q1039" i="4"/>
  <c r="P1039" i="4"/>
  <c r="O1039" i="4"/>
  <c r="M1039" i="4"/>
  <c r="K1039" i="4"/>
  <c r="J1039" i="4"/>
  <c r="H1039" i="4"/>
  <c r="N1039" i="4"/>
  <c r="L1039" i="4"/>
  <c r="F1039" i="4"/>
  <c r="I1039" i="4"/>
  <c r="G1039" i="4"/>
  <c r="E1039" i="4"/>
  <c r="AB1041" i="4"/>
  <c r="U1041" i="4"/>
  <c r="T1041" i="4"/>
  <c r="S1041" i="4"/>
  <c r="R1041" i="4"/>
  <c r="P1041" i="4"/>
  <c r="Q1041" i="4"/>
  <c r="O1041" i="4"/>
  <c r="M1041" i="4"/>
  <c r="K1041" i="4"/>
  <c r="N1041" i="4"/>
  <c r="L1041" i="4"/>
  <c r="J1041" i="4"/>
  <c r="H1041" i="4"/>
  <c r="I1041" i="4"/>
  <c r="G1041" i="4"/>
  <c r="E1041" i="4"/>
  <c r="F1041" i="4"/>
  <c r="AB1043" i="4"/>
  <c r="U1043" i="4"/>
  <c r="T1043" i="4"/>
  <c r="S1043" i="4"/>
  <c r="R1043" i="4"/>
  <c r="Q1043" i="4"/>
  <c r="P1043" i="4"/>
  <c r="O1043" i="4"/>
  <c r="M1043" i="4"/>
  <c r="K1043" i="4"/>
  <c r="J1043" i="4"/>
  <c r="H1043" i="4"/>
  <c r="N1043" i="4"/>
  <c r="L1043" i="4"/>
  <c r="F1043" i="4"/>
  <c r="I1043" i="4"/>
  <c r="G1043" i="4"/>
  <c r="E1043" i="4"/>
  <c r="AB1045" i="4"/>
  <c r="U1045" i="4"/>
  <c r="T1045" i="4"/>
  <c r="S1045" i="4"/>
  <c r="R1045" i="4"/>
  <c r="P1045" i="4"/>
  <c r="Q1045" i="4"/>
  <c r="O1045" i="4"/>
  <c r="M1045" i="4"/>
  <c r="K1045" i="4"/>
  <c r="N1045" i="4"/>
  <c r="L1045" i="4"/>
  <c r="J1045" i="4"/>
  <c r="H1045" i="4"/>
  <c r="I1045" i="4"/>
  <c r="G1045" i="4"/>
  <c r="E1045" i="4"/>
  <c r="F1045" i="4"/>
  <c r="AB1047" i="4"/>
  <c r="U1047" i="4"/>
  <c r="T1047" i="4"/>
  <c r="S1047" i="4"/>
  <c r="R1047" i="4"/>
  <c r="Q1047" i="4"/>
  <c r="P1047" i="4"/>
  <c r="O1047" i="4"/>
  <c r="M1047" i="4"/>
  <c r="K1047" i="4"/>
  <c r="J1047" i="4"/>
  <c r="H1047" i="4"/>
  <c r="N1047" i="4"/>
  <c r="L1047" i="4"/>
  <c r="F1047" i="4"/>
  <c r="I1047" i="4"/>
  <c r="G1047" i="4"/>
  <c r="E1047" i="4"/>
  <c r="AB1049" i="4"/>
  <c r="U1049" i="4"/>
  <c r="T1049" i="4"/>
  <c r="S1049" i="4"/>
  <c r="R1049" i="4"/>
  <c r="P1049" i="4"/>
  <c r="Q1049" i="4"/>
  <c r="O1049" i="4"/>
  <c r="M1049" i="4"/>
  <c r="K1049" i="4"/>
  <c r="N1049" i="4"/>
  <c r="L1049" i="4"/>
  <c r="J1049" i="4"/>
  <c r="H1049" i="4"/>
  <c r="I1049" i="4"/>
  <c r="G1049" i="4"/>
  <c r="E1049" i="4"/>
  <c r="F1049" i="4"/>
  <c r="AB1051" i="4"/>
  <c r="U1051" i="4"/>
  <c r="T1051" i="4"/>
  <c r="S1051" i="4"/>
  <c r="R1051" i="4"/>
  <c r="Q1051" i="4"/>
  <c r="P1051" i="4"/>
  <c r="O1051" i="4"/>
  <c r="M1051" i="4"/>
  <c r="K1051" i="4"/>
  <c r="J1051" i="4"/>
  <c r="H1051" i="4"/>
  <c r="N1051" i="4"/>
  <c r="L1051" i="4"/>
  <c r="F1051" i="4"/>
  <c r="I1051" i="4"/>
  <c r="G1051" i="4"/>
  <c r="E1051" i="4"/>
  <c r="AB1053" i="4"/>
  <c r="U1053" i="4"/>
  <c r="T1053" i="4"/>
  <c r="S1053" i="4"/>
  <c r="R1053" i="4"/>
  <c r="P1053" i="4"/>
  <c r="Q1053" i="4"/>
  <c r="O1053" i="4"/>
  <c r="M1053" i="4"/>
  <c r="K1053" i="4"/>
  <c r="N1053" i="4"/>
  <c r="L1053" i="4"/>
  <c r="J1053" i="4"/>
  <c r="H1053" i="4"/>
  <c r="I1053" i="4"/>
  <c r="G1053" i="4"/>
  <c r="E1053" i="4"/>
  <c r="F1053" i="4"/>
  <c r="AB1055" i="4"/>
  <c r="U1055" i="4"/>
  <c r="T1055" i="4"/>
  <c r="S1055" i="4"/>
  <c r="R1055" i="4"/>
  <c r="Q1055" i="4"/>
  <c r="P1055" i="4"/>
  <c r="O1055" i="4"/>
  <c r="M1055" i="4"/>
  <c r="K1055" i="4"/>
  <c r="J1055" i="4"/>
  <c r="H1055" i="4"/>
  <c r="N1055" i="4"/>
  <c r="L1055" i="4"/>
  <c r="F1055" i="4"/>
  <c r="I1055" i="4"/>
  <c r="G1055" i="4"/>
  <c r="E1055" i="4"/>
  <c r="AB1057" i="4"/>
  <c r="U1057" i="4"/>
  <c r="T1057" i="4"/>
  <c r="S1057" i="4"/>
  <c r="R1057" i="4"/>
  <c r="P1057" i="4"/>
  <c r="Q1057" i="4"/>
  <c r="O1057" i="4"/>
  <c r="M1057" i="4"/>
  <c r="K1057" i="4"/>
  <c r="N1057" i="4"/>
  <c r="L1057" i="4"/>
  <c r="J1057" i="4"/>
  <c r="H1057" i="4"/>
  <c r="I1057" i="4"/>
  <c r="G1057" i="4"/>
  <c r="E1057" i="4"/>
  <c r="F1057" i="4"/>
  <c r="AB1059" i="4"/>
  <c r="U1059" i="4"/>
  <c r="S1059" i="4"/>
  <c r="T1059" i="4"/>
  <c r="R1059" i="4"/>
  <c r="Q1059" i="4"/>
  <c r="P1059" i="4"/>
  <c r="O1059" i="4"/>
  <c r="M1059" i="4"/>
  <c r="K1059" i="4"/>
  <c r="J1059" i="4"/>
  <c r="H1059" i="4"/>
  <c r="N1059" i="4"/>
  <c r="L1059" i="4"/>
  <c r="F1059" i="4"/>
  <c r="I1059" i="4"/>
  <c r="G1059" i="4"/>
  <c r="E1059" i="4"/>
  <c r="AB1061" i="4"/>
  <c r="U1061" i="4"/>
  <c r="T1061" i="4"/>
  <c r="S1061" i="4"/>
  <c r="R1061" i="4"/>
  <c r="P1061" i="4"/>
  <c r="Q1061" i="4"/>
  <c r="O1061" i="4"/>
  <c r="M1061" i="4"/>
  <c r="K1061" i="4"/>
  <c r="N1061" i="4"/>
  <c r="L1061" i="4"/>
  <c r="J1061" i="4"/>
  <c r="H1061" i="4"/>
  <c r="I1061" i="4"/>
  <c r="G1061" i="4"/>
  <c r="E1061" i="4"/>
  <c r="F1061" i="4"/>
  <c r="AB1063" i="4"/>
  <c r="U1063" i="4"/>
  <c r="S1063" i="4"/>
  <c r="T1063" i="4"/>
  <c r="R1063" i="4"/>
  <c r="Q1063" i="4"/>
  <c r="P1063" i="4"/>
  <c r="O1063" i="4"/>
  <c r="M1063" i="4"/>
  <c r="K1063" i="4"/>
  <c r="J1063" i="4"/>
  <c r="H1063" i="4"/>
  <c r="N1063" i="4"/>
  <c r="L1063" i="4"/>
  <c r="F1063" i="4"/>
  <c r="I1063" i="4"/>
  <c r="G1063" i="4"/>
  <c r="E1063" i="4"/>
  <c r="AB1065" i="4"/>
  <c r="U1065" i="4"/>
  <c r="T1065" i="4"/>
  <c r="S1065" i="4"/>
  <c r="R1065" i="4"/>
  <c r="P1065" i="4"/>
  <c r="Q1065" i="4"/>
  <c r="O1065" i="4"/>
  <c r="M1065" i="4"/>
  <c r="K1065" i="4"/>
  <c r="N1065" i="4"/>
  <c r="L1065" i="4"/>
  <c r="J1065" i="4"/>
  <c r="H1065" i="4"/>
  <c r="I1065" i="4"/>
  <c r="G1065" i="4"/>
  <c r="E1065" i="4"/>
  <c r="F1065" i="4"/>
  <c r="AB1067" i="4"/>
  <c r="U1067" i="4"/>
  <c r="S1067" i="4"/>
  <c r="T1067" i="4"/>
  <c r="R1067" i="4"/>
  <c r="Q1067" i="4"/>
  <c r="P1067" i="4"/>
  <c r="O1067" i="4"/>
  <c r="M1067" i="4"/>
  <c r="K1067" i="4"/>
  <c r="J1067" i="4"/>
  <c r="H1067" i="4"/>
  <c r="N1067" i="4"/>
  <c r="L1067" i="4"/>
  <c r="F1067" i="4"/>
  <c r="I1067" i="4"/>
  <c r="G1067" i="4"/>
  <c r="E1067" i="4"/>
  <c r="AB1069" i="4"/>
  <c r="U1069" i="4"/>
  <c r="T1069" i="4"/>
  <c r="S1069" i="4"/>
  <c r="R1069" i="4"/>
  <c r="P1069" i="4"/>
  <c r="Q1069" i="4"/>
  <c r="O1069" i="4"/>
  <c r="M1069" i="4"/>
  <c r="K1069" i="4"/>
  <c r="N1069" i="4"/>
  <c r="L1069" i="4"/>
  <c r="J1069" i="4"/>
  <c r="H1069" i="4"/>
  <c r="I1069" i="4"/>
  <c r="G1069" i="4"/>
  <c r="E1069" i="4"/>
  <c r="F1069" i="4"/>
  <c r="AB1071" i="4"/>
  <c r="U1071" i="4"/>
  <c r="S1071" i="4"/>
  <c r="T1071" i="4"/>
  <c r="R1071" i="4"/>
  <c r="Q1071" i="4"/>
  <c r="P1071" i="4"/>
  <c r="O1071" i="4"/>
  <c r="M1071" i="4"/>
  <c r="K1071" i="4"/>
  <c r="J1071" i="4"/>
  <c r="H1071" i="4"/>
  <c r="N1071" i="4"/>
  <c r="L1071" i="4"/>
  <c r="F1071" i="4"/>
  <c r="I1071" i="4"/>
  <c r="G1071" i="4"/>
  <c r="E1071" i="4"/>
  <c r="AB1073" i="4"/>
  <c r="U1073" i="4"/>
  <c r="T1073" i="4"/>
  <c r="S1073" i="4"/>
  <c r="R1073" i="4"/>
  <c r="P1073" i="4"/>
  <c r="Q1073" i="4"/>
  <c r="O1073" i="4"/>
  <c r="M1073" i="4"/>
  <c r="K1073" i="4"/>
  <c r="N1073" i="4"/>
  <c r="L1073" i="4"/>
  <c r="J1073" i="4"/>
  <c r="H1073" i="4"/>
  <c r="I1073" i="4"/>
  <c r="G1073" i="4"/>
  <c r="E1073" i="4"/>
  <c r="F1073" i="4"/>
  <c r="AB1075" i="4"/>
  <c r="U1075" i="4"/>
  <c r="S1075" i="4"/>
  <c r="T1075" i="4"/>
  <c r="R1075" i="4"/>
  <c r="Q1075" i="4"/>
  <c r="P1075" i="4"/>
  <c r="O1075" i="4"/>
  <c r="M1075" i="4"/>
  <c r="K1075" i="4"/>
  <c r="J1075" i="4"/>
  <c r="H1075" i="4"/>
  <c r="N1075" i="4"/>
  <c r="L1075" i="4"/>
  <c r="F1075" i="4"/>
  <c r="I1075" i="4"/>
  <c r="G1075" i="4"/>
  <c r="E1075" i="4"/>
  <c r="AB1077" i="4"/>
  <c r="U1077" i="4"/>
  <c r="T1077" i="4"/>
  <c r="S1077" i="4"/>
  <c r="R1077" i="4"/>
  <c r="P1077" i="4"/>
  <c r="Q1077" i="4"/>
  <c r="O1077" i="4"/>
  <c r="M1077" i="4"/>
  <c r="K1077" i="4"/>
  <c r="N1077" i="4"/>
  <c r="L1077" i="4"/>
  <c r="J1077" i="4"/>
  <c r="H1077" i="4"/>
  <c r="I1077" i="4"/>
  <c r="G1077" i="4"/>
  <c r="E1077" i="4"/>
  <c r="F1077" i="4"/>
  <c r="AB1079" i="4"/>
  <c r="U1079" i="4"/>
  <c r="S1079" i="4"/>
  <c r="T1079" i="4"/>
  <c r="R1079" i="4"/>
  <c r="Q1079" i="4"/>
  <c r="P1079" i="4"/>
  <c r="O1079" i="4"/>
  <c r="M1079" i="4"/>
  <c r="K1079" i="4"/>
  <c r="J1079" i="4"/>
  <c r="H1079" i="4"/>
  <c r="N1079" i="4"/>
  <c r="L1079" i="4"/>
  <c r="F1079" i="4"/>
  <c r="I1079" i="4"/>
  <c r="G1079" i="4"/>
  <c r="E1079" i="4"/>
  <c r="AB1081" i="4"/>
  <c r="U1081" i="4"/>
  <c r="T1081" i="4"/>
  <c r="S1081" i="4"/>
  <c r="R1081" i="4"/>
  <c r="P1081" i="4"/>
  <c r="Q1081" i="4"/>
  <c r="O1081" i="4"/>
  <c r="M1081" i="4"/>
  <c r="K1081" i="4"/>
  <c r="N1081" i="4"/>
  <c r="L1081" i="4"/>
  <c r="J1081" i="4"/>
  <c r="H1081" i="4"/>
  <c r="I1081" i="4"/>
  <c r="G1081" i="4"/>
  <c r="E1081" i="4"/>
  <c r="F1081" i="4"/>
  <c r="AB1083" i="4"/>
  <c r="U1083" i="4"/>
  <c r="S1083" i="4"/>
  <c r="T1083" i="4"/>
  <c r="R1083" i="4"/>
  <c r="Q1083" i="4"/>
  <c r="P1083" i="4"/>
  <c r="O1083" i="4"/>
  <c r="M1083" i="4"/>
  <c r="K1083" i="4"/>
  <c r="J1083" i="4"/>
  <c r="H1083" i="4"/>
  <c r="N1083" i="4"/>
  <c r="L1083" i="4"/>
  <c r="F1083" i="4"/>
  <c r="I1083" i="4"/>
  <c r="G1083" i="4"/>
  <c r="E1083" i="4"/>
  <c r="AB1085" i="4"/>
  <c r="U1085" i="4"/>
  <c r="T1085" i="4"/>
  <c r="S1085" i="4"/>
  <c r="R1085" i="4"/>
  <c r="P1085" i="4"/>
  <c r="Q1085" i="4"/>
  <c r="O1085" i="4"/>
  <c r="M1085" i="4"/>
  <c r="K1085" i="4"/>
  <c r="N1085" i="4"/>
  <c r="L1085" i="4"/>
  <c r="J1085" i="4"/>
  <c r="H1085" i="4"/>
  <c r="I1085" i="4"/>
  <c r="G1085" i="4"/>
  <c r="E1085" i="4"/>
  <c r="F1085" i="4"/>
  <c r="AB1087" i="4"/>
  <c r="U1087" i="4"/>
  <c r="S1087" i="4"/>
  <c r="T1087" i="4"/>
  <c r="R1087" i="4"/>
  <c r="Q1087" i="4"/>
  <c r="P1087" i="4"/>
  <c r="O1087" i="4"/>
  <c r="M1087" i="4"/>
  <c r="K1087" i="4"/>
  <c r="J1087" i="4"/>
  <c r="H1087" i="4"/>
  <c r="N1087" i="4"/>
  <c r="L1087" i="4"/>
  <c r="F1087" i="4"/>
  <c r="I1087" i="4"/>
  <c r="G1087" i="4"/>
  <c r="E1087" i="4"/>
  <c r="AB1089" i="4"/>
  <c r="U1089" i="4"/>
  <c r="T1089" i="4"/>
  <c r="S1089" i="4"/>
  <c r="R1089" i="4"/>
  <c r="P1089" i="4"/>
  <c r="Q1089" i="4"/>
  <c r="O1089" i="4"/>
  <c r="M1089" i="4"/>
  <c r="K1089" i="4"/>
  <c r="N1089" i="4"/>
  <c r="L1089" i="4"/>
  <c r="J1089" i="4"/>
  <c r="H1089" i="4"/>
  <c r="I1089" i="4"/>
  <c r="G1089" i="4"/>
  <c r="E1089" i="4"/>
  <c r="F1089" i="4"/>
  <c r="AB1091" i="4"/>
  <c r="U1091" i="4"/>
  <c r="S1091" i="4"/>
  <c r="T1091" i="4"/>
  <c r="R1091" i="4"/>
  <c r="Q1091" i="4"/>
  <c r="P1091" i="4"/>
  <c r="O1091" i="4"/>
  <c r="M1091" i="4"/>
  <c r="K1091" i="4"/>
  <c r="J1091" i="4"/>
  <c r="H1091" i="4"/>
  <c r="N1091" i="4"/>
  <c r="L1091" i="4"/>
  <c r="F1091" i="4"/>
  <c r="I1091" i="4"/>
  <c r="G1091" i="4"/>
  <c r="E1091" i="4"/>
  <c r="AB1093" i="4"/>
  <c r="U1093" i="4"/>
  <c r="T1093" i="4"/>
  <c r="S1093" i="4"/>
  <c r="R1093" i="4"/>
  <c r="P1093" i="4"/>
  <c r="Q1093" i="4"/>
  <c r="O1093" i="4"/>
  <c r="M1093" i="4"/>
  <c r="K1093" i="4"/>
  <c r="N1093" i="4"/>
  <c r="L1093" i="4"/>
  <c r="J1093" i="4"/>
  <c r="H1093" i="4"/>
  <c r="I1093" i="4"/>
  <c r="G1093" i="4"/>
  <c r="E1093" i="4"/>
  <c r="F1093" i="4"/>
  <c r="AB1095" i="4"/>
  <c r="U1095" i="4"/>
  <c r="S1095" i="4"/>
  <c r="T1095" i="4"/>
  <c r="R1095" i="4"/>
  <c r="Q1095" i="4"/>
  <c r="P1095" i="4"/>
  <c r="O1095" i="4"/>
  <c r="M1095" i="4"/>
  <c r="K1095" i="4"/>
  <c r="J1095" i="4"/>
  <c r="H1095" i="4"/>
  <c r="N1095" i="4"/>
  <c r="L1095" i="4"/>
  <c r="F1095" i="4"/>
  <c r="I1095" i="4"/>
  <c r="G1095" i="4"/>
  <c r="E1095" i="4"/>
  <c r="AB1097" i="4"/>
  <c r="U1097" i="4"/>
  <c r="T1097" i="4"/>
  <c r="S1097" i="4"/>
  <c r="R1097" i="4"/>
  <c r="P1097" i="4"/>
  <c r="Q1097" i="4"/>
  <c r="O1097" i="4"/>
  <c r="M1097" i="4"/>
  <c r="K1097" i="4"/>
  <c r="N1097" i="4"/>
  <c r="L1097" i="4"/>
  <c r="J1097" i="4"/>
  <c r="H1097" i="4"/>
  <c r="I1097" i="4"/>
  <c r="G1097" i="4"/>
  <c r="E1097" i="4"/>
  <c r="F1097" i="4"/>
  <c r="AB1099" i="4"/>
  <c r="U1099" i="4"/>
  <c r="S1099" i="4"/>
  <c r="T1099" i="4"/>
  <c r="R1099" i="4"/>
  <c r="Q1099" i="4"/>
  <c r="P1099" i="4"/>
  <c r="O1099" i="4"/>
  <c r="M1099" i="4"/>
  <c r="K1099" i="4"/>
  <c r="J1099" i="4"/>
  <c r="H1099" i="4"/>
  <c r="N1099" i="4"/>
  <c r="L1099" i="4"/>
  <c r="F1099" i="4"/>
  <c r="I1099" i="4"/>
  <c r="G1099" i="4"/>
  <c r="E1099" i="4"/>
  <c r="AB1101" i="4"/>
  <c r="U1101" i="4"/>
  <c r="T1101" i="4"/>
  <c r="S1101" i="4"/>
  <c r="R1101" i="4"/>
  <c r="P1101" i="4"/>
  <c r="Q1101" i="4"/>
  <c r="O1101" i="4"/>
  <c r="M1101" i="4"/>
  <c r="K1101" i="4"/>
  <c r="N1101" i="4"/>
  <c r="L1101" i="4"/>
  <c r="J1101" i="4"/>
  <c r="H1101" i="4"/>
  <c r="I1101" i="4"/>
  <c r="G1101" i="4"/>
  <c r="E1101" i="4"/>
  <c r="F1101" i="4"/>
  <c r="AB1103" i="4"/>
  <c r="U1103" i="4"/>
  <c r="S1103" i="4"/>
  <c r="T1103" i="4"/>
  <c r="R1103" i="4"/>
  <c r="Q1103" i="4"/>
  <c r="P1103" i="4"/>
  <c r="O1103" i="4"/>
  <c r="M1103" i="4"/>
  <c r="K1103" i="4"/>
  <c r="J1103" i="4"/>
  <c r="H1103" i="4"/>
  <c r="N1103" i="4"/>
  <c r="L1103" i="4"/>
  <c r="F1103" i="4"/>
  <c r="I1103" i="4"/>
  <c r="G1103" i="4"/>
  <c r="E1103" i="4"/>
  <c r="AB1105" i="4"/>
  <c r="U1105" i="4"/>
  <c r="T1105" i="4"/>
  <c r="S1105" i="4"/>
  <c r="R1105" i="4"/>
  <c r="P1105" i="4"/>
  <c r="Q1105" i="4"/>
  <c r="O1105" i="4"/>
  <c r="M1105" i="4"/>
  <c r="K1105" i="4"/>
  <c r="N1105" i="4"/>
  <c r="L1105" i="4"/>
  <c r="J1105" i="4"/>
  <c r="H1105" i="4"/>
  <c r="I1105" i="4"/>
  <c r="G1105" i="4"/>
  <c r="E1105" i="4"/>
  <c r="F1105" i="4"/>
  <c r="AB1107" i="4"/>
  <c r="U1107" i="4"/>
  <c r="S1107" i="4"/>
  <c r="T1107" i="4"/>
  <c r="R1107" i="4"/>
  <c r="Q1107" i="4"/>
  <c r="P1107" i="4"/>
  <c r="O1107" i="4"/>
  <c r="M1107" i="4"/>
  <c r="K1107" i="4"/>
  <c r="J1107" i="4"/>
  <c r="H1107" i="4"/>
  <c r="N1107" i="4"/>
  <c r="L1107" i="4"/>
  <c r="F1107" i="4"/>
  <c r="I1107" i="4"/>
  <c r="G1107" i="4"/>
  <c r="E1107" i="4"/>
  <c r="AB1109" i="4"/>
  <c r="U1109" i="4"/>
  <c r="T1109" i="4"/>
  <c r="S1109" i="4"/>
  <c r="R1109" i="4"/>
  <c r="P1109" i="4"/>
  <c r="Q1109" i="4"/>
  <c r="O1109" i="4"/>
  <c r="M1109" i="4"/>
  <c r="K1109" i="4"/>
  <c r="N1109" i="4"/>
  <c r="L1109" i="4"/>
  <c r="J1109" i="4"/>
  <c r="H1109" i="4"/>
  <c r="I1109" i="4"/>
  <c r="G1109" i="4"/>
  <c r="E1109" i="4"/>
  <c r="F1109" i="4"/>
  <c r="AB1111" i="4"/>
  <c r="U1111" i="4"/>
  <c r="S1111" i="4"/>
  <c r="T1111" i="4"/>
  <c r="R1111" i="4"/>
  <c r="Q1111" i="4"/>
  <c r="P1111" i="4"/>
  <c r="O1111" i="4"/>
  <c r="M1111" i="4"/>
  <c r="K1111" i="4"/>
  <c r="J1111" i="4"/>
  <c r="H1111" i="4"/>
  <c r="N1111" i="4"/>
  <c r="L1111" i="4"/>
  <c r="F1111" i="4"/>
  <c r="I1111" i="4"/>
  <c r="G1111" i="4"/>
  <c r="E1111" i="4"/>
  <c r="AB1113" i="4"/>
  <c r="U1113" i="4"/>
  <c r="T1113" i="4"/>
  <c r="S1113" i="4"/>
  <c r="R1113" i="4"/>
  <c r="P1113" i="4"/>
  <c r="Q1113" i="4"/>
  <c r="O1113" i="4"/>
  <c r="M1113" i="4"/>
  <c r="K1113" i="4"/>
  <c r="N1113" i="4"/>
  <c r="L1113" i="4"/>
  <c r="J1113" i="4"/>
  <c r="H1113" i="4"/>
  <c r="I1113" i="4"/>
  <c r="G1113" i="4"/>
  <c r="E1113" i="4"/>
  <c r="F1113" i="4"/>
  <c r="AB1115" i="4"/>
  <c r="U1115" i="4"/>
  <c r="S1115" i="4"/>
  <c r="T1115" i="4"/>
  <c r="R1115" i="4"/>
  <c r="Q1115" i="4"/>
  <c r="P1115" i="4"/>
  <c r="O1115" i="4"/>
  <c r="M1115" i="4"/>
  <c r="K1115" i="4"/>
  <c r="J1115" i="4"/>
  <c r="H1115" i="4"/>
  <c r="N1115" i="4"/>
  <c r="L1115" i="4"/>
  <c r="F1115" i="4"/>
  <c r="I1115" i="4"/>
  <c r="G1115" i="4"/>
  <c r="E1115" i="4"/>
  <c r="AB1117" i="4"/>
  <c r="U1117" i="4"/>
  <c r="T1117" i="4"/>
  <c r="S1117" i="4"/>
  <c r="R1117" i="4"/>
  <c r="P1117" i="4"/>
  <c r="Q1117" i="4"/>
  <c r="O1117" i="4"/>
  <c r="M1117" i="4"/>
  <c r="K1117" i="4"/>
  <c r="N1117" i="4"/>
  <c r="L1117" i="4"/>
  <c r="J1117" i="4"/>
  <c r="H1117" i="4"/>
  <c r="I1117" i="4"/>
  <c r="G1117" i="4"/>
  <c r="E1117" i="4"/>
  <c r="F1117" i="4"/>
  <c r="AB1119" i="4"/>
  <c r="U1119" i="4"/>
  <c r="S1119" i="4"/>
  <c r="T1119" i="4"/>
  <c r="R1119" i="4"/>
  <c r="Q1119" i="4"/>
  <c r="P1119" i="4"/>
  <c r="O1119" i="4"/>
  <c r="M1119" i="4"/>
  <c r="K1119" i="4"/>
  <c r="J1119" i="4"/>
  <c r="H1119" i="4"/>
  <c r="N1119" i="4"/>
  <c r="L1119" i="4"/>
  <c r="F1119" i="4"/>
  <c r="I1119" i="4"/>
  <c r="G1119" i="4"/>
  <c r="E1119" i="4"/>
  <c r="AB1121" i="4"/>
  <c r="U1121" i="4"/>
  <c r="T1121" i="4"/>
  <c r="S1121" i="4"/>
  <c r="R1121" i="4"/>
  <c r="P1121" i="4"/>
  <c r="Q1121" i="4"/>
  <c r="O1121" i="4"/>
  <c r="M1121" i="4"/>
  <c r="K1121" i="4"/>
  <c r="N1121" i="4"/>
  <c r="L1121" i="4"/>
  <c r="J1121" i="4"/>
  <c r="H1121" i="4"/>
  <c r="I1121" i="4"/>
  <c r="G1121" i="4"/>
  <c r="E1121" i="4"/>
  <c r="F1121" i="4"/>
  <c r="AB1123" i="4"/>
  <c r="U1123" i="4"/>
  <c r="S1123" i="4"/>
  <c r="T1123" i="4"/>
  <c r="R1123" i="4"/>
  <c r="Q1123" i="4"/>
  <c r="P1123" i="4"/>
  <c r="O1123" i="4"/>
  <c r="M1123" i="4"/>
  <c r="K1123" i="4"/>
  <c r="J1123" i="4"/>
  <c r="H1123" i="4"/>
  <c r="N1123" i="4"/>
  <c r="L1123" i="4"/>
  <c r="F1123" i="4"/>
  <c r="I1123" i="4"/>
  <c r="G1123" i="4"/>
  <c r="E1123" i="4"/>
  <c r="AB1125" i="4"/>
  <c r="U1125" i="4"/>
  <c r="T1125" i="4"/>
  <c r="S1125" i="4"/>
  <c r="R1125" i="4"/>
  <c r="P1125" i="4"/>
  <c r="Q1125" i="4"/>
  <c r="O1125" i="4"/>
  <c r="M1125" i="4"/>
  <c r="K1125" i="4"/>
  <c r="N1125" i="4"/>
  <c r="L1125" i="4"/>
  <c r="J1125" i="4"/>
  <c r="H1125" i="4"/>
  <c r="I1125" i="4"/>
  <c r="G1125" i="4"/>
  <c r="E1125" i="4"/>
  <c r="F1125" i="4"/>
  <c r="AB1127" i="4"/>
  <c r="U1127" i="4"/>
  <c r="S1127" i="4"/>
  <c r="T1127" i="4"/>
  <c r="R1127" i="4"/>
  <c r="Q1127" i="4"/>
  <c r="P1127" i="4"/>
  <c r="O1127" i="4"/>
  <c r="M1127" i="4"/>
  <c r="K1127" i="4"/>
  <c r="J1127" i="4"/>
  <c r="H1127" i="4"/>
  <c r="N1127" i="4"/>
  <c r="L1127" i="4"/>
  <c r="F1127" i="4"/>
  <c r="I1127" i="4"/>
  <c r="G1127" i="4"/>
  <c r="E1127" i="4"/>
  <c r="AB1129" i="4"/>
  <c r="U1129" i="4"/>
  <c r="T1129" i="4"/>
  <c r="S1129" i="4"/>
  <c r="R1129" i="4"/>
  <c r="P1129" i="4"/>
  <c r="Q1129" i="4"/>
  <c r="O1129" i="4"/>
  <c r="M1129" i="4"/>
  <c r="K1129" i="4"/>
  <c r="N1129" i="4"/>
  <c r="L1129" i="4"/>
  <c r="J1129" i="4"/>
  <c r="H1129" i="4"/>
  <c r="I1129" i="4"/>
  <c r="G1129" i="4"/>
  <c r="E1129" i="4"/>
  <c r="F1129" i="4"/>
  <c r="AB1131" i="4"/>
  <c r="U1131" i="4"/>
  <c r="S1131" i="4"/>
  <c r="T1131" i="4"/>
  <c r="R1131" i="4"/>
  <c r="Q1131" i="4"/>
  <c r="P1131" i="4"/>
  <c r="O1131" i="4"/>
  <c r="M1131" i="4"/>
  <c r="K1131" i="4"/>
  <c r="J1131" i="4"/>
  <c r="H1131" i="4"/>
  <c r="N1131" i="4"/>
  <c r="L1131" i="4"/>
  <c r="F1131" i="4"/>
  <c r="I1131" i="4"/>
  <c r="G1131" i="4"/>
  <c r="E1131" i="4"/>
  <c r="AB1133" i="4"/>
  <c r="U1133" i="4"/>
  <c r="T1133" i="4"/>
  <c r="S1133" i="4"/>
  <c r="R1133" i="4"/>
  <c r="P1133" i="4"/>
  <c r="Q1133" i="4"/>
  <c r="O1133" i="4"/>
  <c r="M1133" i="4"/>
  <c r="K1133" i="4"/>
  <c r="N1133" i="4"/>
  <c r="L1133" i="4"/>
  <c r="J1133" i="4"/>
  <c r="H1133" i="4"/>
  <c r="I1133" i="4"/>
  <c r="G1133" i="4"/>
  <c r="E1133" i="4"/>
  <c r="F1133" i="4"/>
  <c r="AB1135" i="4"/>
  <c r="U1135" i="4"/>
  <c r="S1135" i="4"/>
  <c r="T1135" i="4"/>
  <c r="R1135" i="4"/>
  <c r="Q1135" i="4"/>
  <c r="P1135" i="4"/>
  <c r="O1135" i="4"/>
  <c r="M1135" i="4"/>
  <c r="K1135" i="4"/>
  <c r="J1135" i="4"/>
  <c r="H1135" i="4"/>
  <c r="N1135" i="4"/>
  <c r="L1135" i="4"/>
  <c r="F1135" i="4"/>
  <c r="I1135" i="4"/>
  <c r="G1135" i="4"/>
  <c r="E1135" i="4"/>
  <c r="AB1137" i="4"/>
  <c r="U1137" i="4"/>
  <c r="T1137" i="4"/>
  <c r="S1137" i="4"/>
  <c r="R1137" i="4"/>
  <c r="P1137" i="4"/>
  <c r="Q1137" i="4"/>
  <c r="O1137" i="4"/>
  <c r="M1137" i="4"/>
  <c r="K1137" i="4"/>
  <c r="N1137" i="4"/>
  <c r="L1137" i="4"/>
  <c r="J1137" i="4"/>
  <c r="H1137" i="4"/>
  <c r="I1137" i="4"/>
  <c r="G1137" i="4"/>
  <c r="E1137" i="4"/>
  <c r="F1137" i="4"/>
  <c r="AB1139" i="4"/>
  <c r="U1139" i="4"/>
  <c r="S1139" i="4"/>
  <c r="T1139" i="4"/>
  <c r="R1139" i="4"/>
  <c r="Q1139" i="4"/>
  <c r="P1139" i="4"/>
  <c r="O1139" i="4"/>
  <c r="M1139" i="4"/>
  <c r="K1139" i="4"/>
  <c r="J1139" i="4"/>
  <c r="H1139" i="4"/>
  <c r="N1139" i="4"/>
  <c r="L1139" i="4"/>
  <c r="F1139" i="4"/>
  <c r="I1139" i="4"/>
  <c r="G1139" i="4"/>
  <c r="E1139" i="4"/>
  <c r="AB1141" i="4"/>
  <c r="U1141" i="4"/>
  <c r="T1141" i="4"/>
  <c r="S1141" i="4"/>
  <c r="R1141" i="4"/>
  <c r="P1141" i="4"/>
  <c r="Q1141" i="4"/>
  <c r="O1141" i="4"/>
  <c r="M1141" i="4"/>
  <c r="K1141" i="4"/>
  <c r="N1141" i="4"/>
  <c r="L1141" i="4"/>
  <c r="J1141" i="4"/>
  <c r="H1141" i="4"/>
  <c r="I1141" i="4"/>
  <c r="G1141" i="4"/>
  <c r="E1141" i="4"/>
  <c r="F1141" i="4"/>
  <c r="AB1143" i="4"/>
  <c r="U1143" i="4"/>
  <c r="S1143" i="4"/>
  <c r="T1143" i="4"/>
  <c r="R1143" i="4"/>
  <c r="Q1143" i="4"/>
  <c r="P1143" i="4"/>
  <c r="O1143" i="4"/>
  <c r="M1143" i="4"/>
  <c r="K1143" i="4"/>
  <c r="J1143" i="4"/>
  <c r="H1143" i="4"/>
  <c r="N1143" i="4"/>
  <c r="L1143" i="4"/>
  <c r="F1143" i="4"/>
  <c r="I1143" i="4"/>
  <c r="G1143" i="4"/>
  <c r="E1143" i="4"/>
  <c r="AB1145" i="4"/>
  <c r="U1145" i="4"/>
  <c r="T1145" i="4"/>
  <c r="S1145" i="4"/>
  <c r="R1145" i="4"/>
  <c r="P1145" i="4"/>
  <c r="Q1145" i="4"/>
  <c r="O1145" i="4"/>
  <c r="M1145" i="4"/>
  <c r="K1145" i="4"/>
  <c r="N1145" i="4"/>
  <c r="L1145" i="4"/>
  <c r="J1145" i="4"/>
  <c r="H1145" i="4"/>
  <c r="I1145" i="4"/>
  <c r="G1145" i="4"/>
  <c r="E1145" i="4"/>
  <c r="F1145" i="4"/>
  <c r="AB1147" i="4"/>
  <c r="U1147" i="4"/>
  <c r="S1147" i="4"/>
  <c r="T1147" i="4"/>
  <c r="R1147" i="4"/>
  <c r="Q1147" i="4"/>
  <c r="P1147" i="4"/>
  <c r="O1147" i="4"/>
  <c r="M1147" i="4"/>
  <c r="K1147" i="4"/>
  <c r="J1147" i="4"/>
  <c r="H1147" i="4"/>
  <c r="N1147" i="4"/>
  <c r="L1147" i="4"/>
  <c r="F1147" i="4"/>
  <c r="I1147" i="4"/>
  <c r="G1147" i="4"/>
  <c r="E1147" i="4"/>
  <c r="AB1149" i="4"/>
  <c r="U1149" i="4"/>
  <c r="T1149" i="4"/>
  <c r="S1149" i="4"/>
  <c r="R1149" i="4"/>
  <c r="P1149" i="4"/>
  <c r="Q1149" i="4"/>
  <c r="O1149" i="4"/>
  <c r="M1149" i="4"/>
  <c r="K1149" i="4"/>
  <c r="N1149" i="4"/>
  <c r="L1149" i="4"/>
  <c r="J1149" i="4"/>
  <c r="H1149" i="4"/>
  <c r="I1149" i="4"/>
  <c r="G1149" i="4"/>
  <c r="E1149" i="4"/>
  <c r="F1149" i="4"/>
  <c r="AB1151" i="4"/>
  <c r="U1151" i="4"/>
  <c r="S1151" i="4"/>
  <c r="T1151" i="4"/>
  <c r="R1151" i="4"/>
  <c r="Q1151" i="4"/>
  <c r="P1151" i="4"/>
  <c r="O1151" i="4"/>
  <c r="M1151" i="4"/>
  <c r="K1151" i="4"/>
  <c r="J1151" i="4"/>
  <c r="H1151" i="4"/>
  <c r="N1151" i="4"/>
  <c r="L1151" i="4"/>
  <c r="F1151" i="4"/>
  <c r="I1151" i="4"/>
  <c r="G1151" i="4"/>
  <c r="E1151" i="4"/>
  <c r="AB1153" i="4"/>
  <c r="U1153" i="4"/>
  <c r="T1153" i="4"/>
  <c r="S1153" i="4"/>
  <c r="R1153" i="4"/>
  <c r="P1153" i="4"/>
  <c r="Q1153" i="4"/>
  <c r="O1153" i="4"/>
  <c r="M1153" i="4"/>
  <c r="K1153" i="4"/>
  <c r="N1153" i="4"/>
  <c r="L1153" i="4"/>
  <c r="J1153" i="4"/>
  <c r="H1153" i="4"/>
  <c r="I1153" i="4"/>
  <c r="G1153" i="4"/>
  <c r="E1153" i="4"/>
  <c r="F1153" i="4"/>
  <c r="AB1155" i="4"/>
  <c r="U1155" i="4"/>
  <c r="S1155" i="4"/>
  <c r="T1155" i="4"/>
  <c r="R1155" i="4"/>
  <c r="Q1155" i="4"/>
  <c r="P1155" i="4"/>
  <c r="O1155" i="4"/>
  <c r="M1155" i="4"/>
  <c r="K1155" i="4"/>
  <c r="J1155" i="4"/>
  <c r="H1155" i="4"/>
  <c r="N1155" i="4"/>
  <c r="L1155" i="4"/>
  <c r="F1155" i="4"/>
  <c r="I1155" i="4"/>
  <c r="G1155" i="4"/>
  <c r="E1155" i="4"/>
  <c r="AB1157" i="4"/>
  <c r="U1157" i="4"/>
  <c r="T1157" i="4"/>
  <c r="S1157" i="4"/>
  <c r="R1157" i="4"/>
  <c r="P1157" i="4"/>
  <c r="Q1157" i="4"/>
  <c r="O1157" i="4"/>
  <c r="M1157" i="4"/>
  <c r="K1157" i="4"/>
  <c r="N1157" i="4"/>
  <c r="L1157" i="4"/>
  <c r="J1157" i="4"/>
  <c r="H1157" i="4"/>
  <c r="I1157" i="4"/>
  <c r="G1157" i="4"/>
  <c r="E1157" i="4"/>
  <c r="F1157" i="4"/>
  <c r="AB1159" i="4"/>
  <c r="U1159" i="4"/>
  <c r="S1159" i="4"/>
  <c r="T1159" i="4"/>
  <c r="R1159" i="4"/>
  <c r="Q1159" i="4"/>
  <c r="P1159" i="4"/>
  <c r="O1159" i="4"/>
  <c r="M1159" i="4"/>
  <c r="K1159" i="4"/>
  <c r="J1159" i="4"/>
  <c r="H1159" i="4"/>
  <c r="N1159" i="4"/>
  <c r="L1159" i="4"/>
  <c r="F1159" i="4"/>
  <c r="I1159" i="4"/>
  <c r="G1159" i="4"/>
  <c r="E1159" i="4"/>
  <c r="AB1161" i="4"/>
  <c r="U1161" i="4"/>
  <c r="T1161" i="4"/>
  <c r="S1161" i="4"/>
  <c r="R1161" i="4"/>
  <c r="P1161" i="4"/>
  <c r="Q1161" i="4"/>
  <c r="O1161" i="4"/>
  <c r="M1161" i="4"/>
  <c r="K1161" i="4"/>
  <c r="N1161" i="4"/>
  <c r="L1161" i="4"/>
  <c r="J1161" i="4"/>
  <c r="H1161" i="4"/>
  <c r="I1161" i="4"/>
  <c r="G1161" i="4"/>
  <c r="E1161" i="4"/>
  <c r="F1161" i="4"/>
  <c r="AB1163" i="4"/>
  <c r="U1163" i="4"/>
  <c r="S1163" i="4"/>
  <c r="T1163" i="4"/>
  <c r="R1163" i="4"/>
  <c r="Q1163" i="4"/>
  <c r="P1163" i="4"/>
  <c r="O1163" i="4"/>
  <c r="M1163" i="4"/>
  <c r="K1163" i="4"/>
  <c r="J1163" i="4"/>
  <c r="H1163" i="4"/>
  <c r="N1163" i="4"/>
  <c r="L1163" i="4"/>
  <c r="F1163" i="4"/>
  <c r="I1163" i="4"/>
  <c r="G1163" i="4"/>
  <c r="E1163" i="4"/>
  <c r="AB1165" i="4"/>
  <c r="U1165" i="4"/>
  <c r="T1165" i="4"/>
  <c r="S1165" i="4"/>
  <c r="R1165" i="4"/>
  <c r="P1165" i="4"/>
  <c r="Q1165" i="4"/>
  <c r="O1165" i="4"/>
  <c r="M1165" i="4"/>
  <c r="K1165" i="4"/>
  <c r="N1165" i="4"/>
  <c r="L1165" i="4"/>
  <c r="J1165" i="4"/>
  <c r="H1165" i="4"/>
  <c r="I1165" i="4"/>
  <c r="G1165" i="4"/>
  <c r="E1165" i="4"/>
  <c r="F1165" i="4"/>
  <c r="AB1167" i="4"/>
  <c r="U1167" i="4"/>
  <c r="S1167" i="4"/>
  <c r="T1167" i="4"/>
  <c r="R1167" i="4"/>
  <c r="Q1167" i="4"/>
  <c r="P1167" i="4"/>
  <c r="O1167" i="4"/>
  <c r="M1167" i="4"/>
  <c r="K1167" i="4"/>
  <c r="J1167" i="4"/>
  <c r="H1167" i="4"/>
  <c r="N1167" i="4"/>
  <c r="L1167" i="4"/>
  <c r="F1167" i="4"/>
  <c r="I1167" i="4"/>
  <c r="G1167" i="4"/>
  <c r="E1167" i="4"/>
  <c r="AB1169" i="4"/>
  <c r="U1169" i="4"/>
  <c r="T1169" i="4"/>
  <c r="S1169" i="4"/>
  <c r="R1169" i="4"/>
  <c r="P1169" i="4"/>
  <c r="Q1169" i="4"/>
  <c r="O1169" i="4"/>
  <c r="M1169" i="4"/>
  <c r="K1169" i="4"/>
  <c r="N1169" i="4"/>
  <c r="L1169" i="4"/>
  <c r="J1169" i="4"/>
  <c r="H1169" i="4"/>
  <c r="I1169" i="4"/>
  <c r="G1169" i="4"/>
  <c r="E1169" i="4"/>
  <c r="F1169" i="4"/>
  <c r="AB1171" i="4"/>
  <c r="U1171" i="4"/>
  <c r="S1171" i="4"/>
  <c r="T1171" i="4"/>
  <c r="R1171" i="4"/>
  <c r="Q1171" i="4"/>
  <c r="P1171" i="4"/>
  <c r="O1171" i="4"/>
  <c r="M1171" i="4"/>
  <c r="K1171" i="4"/>
  <c r="J1171" i="4"/>
  <c r="H1171" i="4"/>
  <c r="N1171" i="4"/>
  <c r="L1171" i="4"/>
  <c r="F1171" i="4"/>
  <c r="I1171" i="4"/>
  <c r="G1171" i="4"/>
  <c r="E1171" i="4"/>
  <c r="AB1173" i="4"/>
  <c r="U1173" i="4"/>
  <c r="T1173" i="4"/>
  <c r="S1173" i="4"/>
  <c r="R1173" i="4"/>
  <c r="P1173" i="4"/>
  <c r="Q1173" i="4"/>
  <c r="O1173" i="4"/>
  <c r="M1173" i="4"/>
  <c r="K1173" i="4"/>
  <c r="N1173" i="4"/>
  <c r="L1173" i="4"/>
  <c r="J1173" i="4"/>
  <c r="H1173" i="4"/>
  <c r="I1173" i="4"/>
  <c r="G1173" i="4"/>
  <c r="E1173" i="4"/>
  <c r="F1173" i="4"/>
  <c r="AB1175" i="4"/>
  <c r="U1175" i="4"/>
  <c r="S1175" i="4"/>
  <c r="T1175" i="4"/>
  <c r="R1175" i="4"/>
  <c r="Q1175" i="4"/>
  <c r="P1175" i="4"/>
  <c r="O1175" i="4"/>
  <c r="M1175" i="4"/>
  <c r="K1175" i="4"/>
  <c r="J1175" i="4"/>
  <c r="H1175" i="4"/>
  <c r="N1175" i="4"/>
  <c r="L1175" i="4"/>
  <c r="F1175" i="4"/>
  <c r="I1175" i="4"/>
  <c r="G1175" i="4"/>
  <c r="E1175" i="4"/>
  <c r="AB1177" i="4"/>
  <c r="U1177" i="4"/>
  <c r="T1177" i="4"/>
  <c r="S1177" i="4"/>
  <c r="R1177" i="4"/>
  <c r="P1177" i="4"/>
  <c r="Q1177" i="4"/>
  <c r="O1177" i="4"/>
  <c r="M1177" i="4"/>
  <c r="K1177" i="4"/>
  <c r="N1177" i="4"/>
  <c r="L1177" i="4"/>
  <c r="J1177" i="4"/>
  <c r="H1177" i="4"/>
  <c r="I1177" i="4"/>
  <c r="G1177" i="4"/>
  <c r="E1177" i="4"/>
  <c r="F1177" i="4"/>
  <c r="AB1179" i="4"/>
  <c r="U1179" i="4"/>
  <c r="S1179" i="4"/>
  <c r="T1179" i="4"/>
  <c r="R1179" i="4"/>
  <c r="Q1179" i="4"/>
  <c r="P1179" i="4"/>
  <c r="O1179" i="4"/>
  <c r="M1179" i="4"/>
  <c r="K1179" i="4"/>
  <c r="J1179" i="4"/>
  <c r="H1179" i="4"/>
  <c r="N1179" i="4"/>
  <c r="L1179" i="4"/>
  <c r="F1179" i="4"/>
  <c r="I1179" i="4"/>
  <c r="G1179" i="4"/>
  <c r="E1179" i="4"/>
  <c r="AB1181" i="4"/>
  <c r="U1181" i="4"/>
  <c r="T1181" i="4"/>
  <c r="S1181" i="4"/>
  <c r="R1181" i="4"/>
  <c r="P1181" i="4"/>
  <c r="Q1181" i="4"/>
  <c r="O1181" i="4"/>
  <c r="M1181" i="4"/>
  <c r="K1181" i="4"/>
  <c r="N1181" i="4"/>
  <c r="L1181" i="4"/>
  <c r="J1181" i="4"/>
  <c r="H1181" i="4"/>
  <c r="I1181" i="4"/>
  <c r="G1181" i="4"/>
  <c r="E1181" i="4"/>
  <c r="F1181" i="4"/>
  <c r="AB1183" i="4"/>
  <c r="U1183" i="4"/>
  <c r="S1183" i="4"/>
  <c r="T1183" i="4"/>
  <c r="R1183" i="4"/>
  <c r="Q1183" i="4"/>
  <c r="P1183" i="4"/>
  <c r="O1183" i="4"/>
  <c r="M1183" i="4"/>
  <c r="K1183" i="4"/>
  <c r="J1183" i="4"/>
  <c r="H1183" i="4"/>
  <c r="N1183" i="4"/>
  <c r="L1183" i="4"/>
  <c r="F1183" i="4"/>
  <c r="I1183" i="4"/>
  <c r="G1183" i="4"/>
  <c r="E1183" i="4"/>
  <c r="AB1185" i="4"/>
  <c r="U1185" i="4"/>
  <c r="T1185" i="4"/>
  <c r="S1185" i="4"/>
  <c r="R1185" i="4"/>
  <c r="P1185" i="4"/>
  <c r="Q1185" i="4"/>
  <c r="O1185" i="4"/>
  <c r="M1185" i="4"/>
  <c r="K1185" i="4"/>
  <c r="N1185" i="4"/>
  <c r="L1185" i="4"/>
  <c r="J1185" i="4"/>
  <c r="H1185" i="4"/>
  <c r="I1185" i="4"/>
  <c r="G1185" i="4"/>
  <c r="E1185" i="4"/>
  <c r="F1185" i="4"/>
  <c r="AB1187" i="4"/>
  <c r="U1187" i="4"/>
  <c r="S1187" i="4"/>
  <c r="T1187" i="4"/>
  <c r="R1187" i="4"/>
  <c r="Q1187" i="4"/>
  <c r="P1187" i="4"/>
  <c r="O1187" i="4"/>
  <c r="M1187" i="4"/>
  <c r="K1187" i="4"/>
  <c r="J1187" i="4"/>
  <c r="H1187" i="4"/>
  <c r="N1187" i="4"/>
  <c r="L1187" i="4"/>
  <c r="F1187" i="4"/>
  <c r="I1187" i="4"/>
  <c r="G1187" i="4"/>
  <c r="E1187" i="4"/>
  <c r="AB1189" i="4"/>
  <c r="U1189" i="4"/>
  <c r="T1189" i="4"/>
  <c r="S1189" i="4"/>
  <c r="R1189" i="4"/>
  <c r="P1189" i="4"/>
  <c r="Q1189" i="4"/>
  <c r="O1189" i="4"/>
  <c r="M1189" i="4"/>
  <c r="K1189" i="4"/>
  <c r="N1189" i="4"/>
  <c r="L1189" i="4"/>
  <c r="J1189" i="4"/>
  <c r="H1189" i="4"/>
  <c r="I1189" i="4"/>
  <c r="G1189" i="4"/>
  <c r="E1189" i="4"/>
  <c r="F1189" i="4"/>
  <c r="AB1191" i="4"/>
  <c r="U1191" i="4"/>
  <c r="S1191" i="4"/>
  <c r="T1191" i="4"/>
  <c r="R1191" i="4"/>
  <c r="Q1191" i="4"/>
  <c r="P1191" i="4"/>
  <c r="O1191" i="4"/>
  <c r="M1191" i="4"/>
  <c r="K1191" i="4"/>
  <c r="J1191" i="4"/>
  <c r="H1191" i="4"/>
  <c r="N1191" i="4"/>
  <c r="L1191" i="4"/>
  <c r="F1191" i="4"/>
  <c r="I1191" i="4"/>
  <c r="G1191" i="4"/>
  <c r="E1191" i="4"/>
  <c r="AB1193" i="4"/>
  <c r="U1193" i="4"/>
  <c r="T1193" i="4"/>
  <c r="S1193" i="4"/>
  <c r="R1193" i="4"/>
  <c r="P1193" i="4"/>
  <c r="Q1193" i="4"/>
  <c r="O1193" i="4"/>
  <c r="M1193" i="4"/>
  <c r="K1193" i="4"/>
  <c r="N1193" i="4"/>
  <c r="L1193" i="4"/>
  <c r="J1193" i="4"/>
  <c r="H1193" i="4"/>
  <c r="I1193" i="4"/>
  <c r="G1193" i="4"/>
  <c r="E1193" i="4"/>
  <c r="F1193" i="4"/>
  <c r="AB1195" i="4"/>
  <c r="U1195" i="4"/>
  <c r="S1195" i="4"/>
  <c r="T1195" i="4"/>
  <c r="R1195" i="4"/>
  <c r="Q1195" i="4"/>
  <c r="P1195" i="4"/>
  <c r="O1195" i="4"/>
  <c r="M1195" i="4"/>
  <c r="K1195" i="4"/>
  <c r="J1195" i="4"/>
  <c r="H1195" i="4"/>
  <c r="N1195" i="4"/>
  <c r="L1195" i="4"/>
  <c r="F1195" i="4"/>
  <c r="I1195" i="4"/>
  <c r="G1195" i="4"/>
  <c r="E1195" i="4"/>
  <c r="AB1197" i="4"/>
  <c r="U1197" i="4"/>
  <c r="T1197" i="4"/>
  <c r="S1197" i="4"/>
  <c r="R1197" i="4"/>
  <c r="P1197" i="4"/>
  <c r="Q1197" i="4"/>
  <c r="O1197" i="4"/>
  <c r="M1197" i="4"/>
  <c r="K1197" i="4"/>
  <c r="N1197" i="4"/>
  <c r="L1197" i="4"/>
  <c r="J1197" i="4"/>
  <c r="H1197" i="4"/>
  <c r="I1197" i="4"/>
  <c r="G1197" i="4"/>
  <c r="E1197" i="4"/>
  <c r="F1197" i="4"/>
  <c r="AB1199" i="4"/>
  <c r="U1199" i="4"/>
  <c r="S1199" i="4"/>
  <c r="T1199" i="4"/>
  <c r="R1199" i="4"/>
  <c r="Q1199" i="4"/>
  <c r="P1199" i="4"/>
  <c r="O1199" i="4"/>
  <c r="M1199" i="4"/>
  <c r="K1199" i="4"/>
  <c r="J1199" i="4"/>
  <c r="H1199" i="4"/>
  <c r="N1199" i="4"/>
  <c r="L1199" i="4"/>
  <c r="F1199" i="4"/>
  <c r="I1199" i="4"/>
  <c r="G1199" i="4"/>
  <c r="E1199" i="4"/>
  <c r="AB1201" i="4"/>
  <c r="U1201" i="4"/>
  <c r="T1201" i="4"/>
  <c r="S1201" i="4"/>
  <c r="R1201" i="4"/>
  <c r="P1201" i="4"/>
  <c r="Q1201" i="4"/>
  <c r="O1201" i="4"/>
  <c r="M1201" i="4"/>
  <c r="K1201" i="4"/>
  <c r="N1201" i="4"/>
  <c r="L1201" i="4"/>
  <c r="J1201" i="4"/>
  <c r="H1201" i="4"/>
  <c r="I1201" i="4"/>
  <c r="G1201" i="4"/>
  <c r="E1201" i="4"/>
  <c r="F1201" i="4"/>
  <c r="AB1203" i="4"/>
  <c r="U1203" i="4"/>
  <c r="S1203" i="4"/>
  <c r="T1203" i="4"/>
  <c r="R1203" i="4"/>
  <c r="Q1203" i="4"/>
  <c r="P1203" i="4"/>
  <c r="O1203" i="4"/>
  <c r="M1203" i="4"/>
  <c r="K1203" i="4"/>
  <c r="J1203" i="4"/>
  <c r="H1203" i="4"/>
  <c r="N1203" i="4"/>
  <c r="L1203" i="4"/>
  <c r="F1203" i="4"/>
  <c r="I1203" i="4"/>
  <c r="G1203" i="4"/>
  <c r="E1203" i="4"/>
  <c r="AB1205" i="4"/>
  <c r="U1205" i="4"/>
  <c r="T1205" i="4"/>
  <c r="S1205" i="4"/>
  <c r="R1205" i="4"/>
  <c r="P1205" i="4"/>
  <c r="Q1205" i="4"/>
  <c r="O1205" i="4"/>
  <c r="M1205" i="4"/>
  <c r="K1205" i="4"/>
  <c r="N1205" i="4"/>
  <c r="L1205" i="4"/>
  <c r="J1205" i="4"/>
  <c r="H1205" i="4"/>
  <c r="I1205" i="4"/>
  <c r="G1205" i="4"/>
  <c r="E1205" i="4"/>
  <c r="F1205" i="4"/>
  <c r="AB1207" i="4"/>
  <c r="U1207" i="4"/>
  <c r="S1207" i="4"/>
  <c r="T1207" i="4"/>
  <c r="R1207" i="4"/>
  <c r="Q1207" i="4"/>
  <c r="P1207" i="4"/>
  <c r="O1207" i="4"/>
  <c r="M1207" i="4"/>
  <c r="K1207" i="4"/>
  <c r="J1207" i="4"/>
  <c r="H1207" i="4"/>
  <c r="N1207" i="4"/>
  <c r="L1207" i="4"/>
  <c r="F1207" i="4"/>
  <c r="I1207" i="4"/>
  <c r="G1207" i="4"/>
  <c r="E1207" i="4"/>
  <c r="AB1209" i="4"/>
  <c r="U1209" i="4"/>
  <c r="T1209" i="4"/>
  <c r="S1209" i="4"/>
  <c r="R1209" i="4"/>
  <c r="P1209" i="4"/>
  <c r="Q1209" i="4"/>
  <c r="O1209" i="4"/>
  <c r="M1209" i="4"/>
  <c r="K1209" i="4"/>
  <c r="N1209" i="4"/>
  <c r="L1209" i="4"/>
  <c r="J1209" i="4"/>
  <c r="H1209" i="4"/>
  <c r="I1209" i="4"/>
  <c r="G1209" i="4"/>
  <c r="E1209" i="4"/>
  <c r="F1209" i="4"/>
  <c r="AB1211" i="4"/>
  <c r="U1211" i="4"/>
  <c r="S1211" i="4"/>
  <c r="T1211" i="4"/>
  <c r="R1211" i="4"/>
  <c r="Q1211" i="4"/>
  <c r="P1211" i="4"/>
  <c r="O1211" i="4"/>
  <c r="M1211" i="4"/>
  <c r="K1211" i="4"/>
  <c r="J1211" i="4"/>
  <c r="H1211" i="4"/>
  <c r="N1211" i="4"/>
  <c r="L1211" i="4"/>
  <c r="F1211" i="4"/>
  <c r="I1211" i="4"/>
  <c r="G1211" i="4"/>
  <c r="E1211" i="4"/>
  <c r="AB1213" i="4"/>
  <c r="U1213" i="4"/>
  <c r="T1213" i="4"/>
  <c r="S1213" i="4"/>
  <c r="R1213" i="4"/>
  <c r="P1213" i="4"/>
  <c r="Q1213" i="4"/>
  <c r="O1213" i="4"/>
  <c r="M1213" i="4"/>
  <c r="K1213" i="4"/>
  <c r="N1213" i="4"/>
  <c r="L1213" i="4"/>
  <c r="J1213" i="4"/>
  <c r="H1213" i="4"/>
  <c r="I1213" i="4"/>
  <c r="G1213" i="4"/>
  <c r="E1213" i="4"/>
  <c r="F1213" i="4"/>
  <c r="AB1215" i="4"/>
  <c r="U1215" i="4"/>
  <c r="S1215" i="4"/>
  <c r="T1215" i="4"/>
  <c r="R1215" i="4"/>
  <c r="Q1215" i="4"/>
  <c r="P1215" i="4"/>
  <c r="O1215" i="4"/>
  <c r="M1215" i="4"/>
  <c r="K1215" i="4"/>
  <c r="J1215" i="4"/>
  <c r="H1215" i="4"/>
  <c r="N1215" i="4"/>
  <c r="L1215" i="4"/>
  <c r="F1215" i="4"/>
  <c r="I1215" i="4"/>
  <c r="G1215" i="4"/>
  <c r="E1215" i="4"/>
  <c r="AB1217" i="4"/>
  <c r="U1217" i="4"/>
  <c r="T1217" i="4"/>
  <c r="S1217" i="4"/>
  <c r="R1217" i="4"/>
  <c r="P1217" i="4"/>
  <c r="Q1217" i="4"/>
  <c r="O1217" i="4"/>
  <c r="M1217" i="4"/>
  <c r="K1217" i="4"/>
  <c r="N1217" i="4"/>
  <c r="L1217" i="4"/>
  <c r="J1217" i="4"/>
  <c r="H1217" i="4"/>
  <c r="I1217" i="4"/>
  <c r="G1217" i="4"/>
  <c r="E1217" i="4"/>
  <c r="F1217" i="4"/>
  <c r="AB1219" i="4"/>
  <c r="U1219" i="4"/>
  <c r="S1219" i="4"/>
  <c r="T1219" i="4"/>
  <c r="R1219" i="4"/>
  <c r="Q1219" i="4"/>
  <c r="P1219" i="4"/>
  <c r="O1219" i="4"/>
  <c r="M1219" i="4"/>
  <c r="K1219" i="4"/>
  <c r="J1219" i="4"/>
  <c r="H1219" i="4"/>
  <c r="N1219" i="4"/>
  <c r="L1219" i="4"/>
  <c r="F1219" i="4"/>
  <c r="I1219" i="4"/>
  <c r="G1219" i="4"/>
  <c r="E1219" i="4"/>
  <c r="AB1221" i="4"/>
  <c r="U1221" i="4"/>
  <c r="T1221" i="4"/>
  <c r="S1221" i="4"/>
  <c r="R1221" i="4"/>
  <c r="P1221" i="4"/>
  <c r="Q1221" i="4"/>
  <c r="O1221" i="4"/>
  <c r="M1221" i="4"/>
  <c r="K1221" i="4"/>
  <c r="N1221" i="4"/>
  <c r="L1221" i="4"/>
  <c r="J1221" i="4"/>
  <c r="H1221" i="4"/>
  <c r="I1221" i="4"/>
  <c r="G1221" i="4"/>
  <c r="E1221" i="4"/>
  <c r="F1221" i="4"/>
  <c r="AB1223" i="4"/>
  <c r="U1223" i="4"/>
  <c r="S1223" i="4"/>
  <c r="T1223" i="4"/>
  <c r="R1223" i="4"/>
  <c r="Q1223" i="4"/>
  <c r="P1223" i="4"/>
  <c r="O1223" i="4"/>
  <c r="M1223" i="4"/>
  <c r="K1223" i="4"/>
  <c r="J1223" i="4"/>
  <c r="H1223" i="4"/>
  <c r="N1223" i="4"/>
  <c r="L1223" i="4"/>
  <c r="F1223" i="4"/>
  <c r="I1223" i="4"/>
  <c r="G1223" i="4"/>
  <c r="E1223" i="4"/>
  <c r="AB1225" i="4"/>
  <c r="U1225" i="4"/>
  <c r="T1225" i="4"/>
  <c r="S1225" i="4"/>
  <c r="R1225" i="4"/>
  <c r="P1225" i="4"/>
  <c r="Q1225" i="4"/>
  <c r="O1225" i="4"/>
  <c r="M1225" i="4"/>
  <c r="K1225" i="4"/>
  <c r="N1225" i="4"/>
  <c r="L1225" i="4"/>
  <c r="J1225" i="4"/>
  <c r="H1225" i="4"/>
  <c r="I1225" i="4"/>
  <c r="G1225" i="4"/>
  <c r="E1225" i="4"/>
  <c r="F1225" i="4"/>
  <c r="AB1227" i="4"/>
  <c r="U1227" i="4"/>
  <c r="S1227" i="4"/>
  <c r="T1227" i="4"/>
  <c r="R1227" i="4"/>
  <c r="Q1227" i="4"/>
  <c r="P1227" i="4"/>
  <c r="O1227" i="4"/>
  <c r="M1227" i="4"/>
  <c r="K1227" i="4"/>
  <c r="J1227" i="4"/>
  <c r="H1227" i="4"/>
  <c r="N1227" i="4"/>
  <c r="L1227" i="4"/>
  <c r="F1227" i="4"/>
  <c r="I1227" i="4"/>
  <c r="G1227" i="4"/>
  <c r="E1227" i="4"/>
  <c r="AB1229" i="4"/>
  <c r="U1229" i="4"/>
  <c r="T1229" i="4"/>
  <c r="S1229" i="4"/>
  <c r="R1229" i="4"/>
  <c r="P1229" i="4"/>
  <c r="Q1229" i="4"/>
  <c r="O1229" i="4"/>
  <c r="M1229" i="4"/>
  <c r="K1229" i="4"/>
  <c r="N1229" i="4"/>
  <c r="L1229" i="4"/>
  <c r="J1229" i="4"/>
  <c r="H1229" i="4"/>
  <c r="I1229" i="4"/>
  <c r="G1229" i="4"/>
  <c r="E1229" i="4"/>
  <c r="F1229" i="4"/>
  <c r="AB1231" i="4"/>
  <c r="U1231" i="4"/>
  <c r="S1231" i="4"/>
  <c r="T1231" i="4"/>
  <c r="R1231" i="4"/>
  <c r="Q1231" i="4"/>
  <c r="P1231" i="4"/>
  <c r="O1231" i="4"/>
  <c r="M1231" i="4"/>
  <c r="K1231" i="4"/>
  <c r="J1231" i="4"/>
  <c r="H1231" i="4"/>
  <c r="N1231" i="4"/>
  <c r="L1231" i="4"/>
  <c r="F1231" i="4"/>
  <c r="I1231" i="4"/>
  <c r="G1231" i="4"/>
  <c r="E1231" i="4"/>
  <c r="AB1233" i="4"/>
  <c r="U1233" i="4"/>
  <c r="T1233" i="4"/>
  <c r="S1233" i="4"/>
  <c r="R1233" i="4"/>
  <c r="P1233" i="4"/>
  <c r="Q1233" i="4"/>
  <c r="O1233" i="4"/>
  <c r="M1233" i="4"/>
  <c r="K1233" i="4"/>
  <c r="N1233" i="4"/>
  <c r="L1233" i="4"/>
  <c r="J1233" i="4"/>
  <c r="H1233" i="4"/>
  <c r="I1233" i="4"/>
  <c r="G1233" i="4"/>
  <c r="E1233" i="4"/>
  <c r="F1233" i="4"/>
  <c r="AB1235" i="4"/>
  <c r="U1235" i="4"/>
  <c r="S1235" i="4"/>
  <c r="T1235" i="4"/>
  <c r="R1235" i="4"/>
  <c r="Q1235" i="4"/>
  <c r="P1235" i="4"/>
  <c r="O1235" i="4"/>
  <c r="M1235" i="4"/>
  <c r="K1235" i="4"/>
  <c r="J1235" i="4"/>
  <c r="H1235" i="4"/>
  <c r="N1235" i="4"/>
  <c r="L1235" i="4"/>
  <c r="F1235" i="4"/>
  <c r="I1235" i="4"/>
  <c r="G1235" i="4"/>
  <c r="E1235" i="4"/>
  <c r="AB1237" i="4"/>
  <c r="U1237" i="4"/>
  <c r="T1237" i="4"/>
  <c r="S1237" i="4"/>
  <c r="R1237" i="4"/>
  <c r="P1237" i="4"/>
  <c r="Q1237" i="4"/>
  <c r="O1237" i="4"/>
  <c r="M1237" i="4"/>
  <c r="K1237" i="4"/>
  <c r="N1237" i="4"/>
  <c r="L1237" i="4"/>
  <c r="J1237" i="4"/>
  <c r="H1237" i="4"/>
  <c r="I1237" i="4"/>
  <c r="G1237" i="4"/>
  <c r="E1237" i="4"/>
  <c r="F1237" i="4"/>
  <c r="AB1239" i="4"/>
  <c r="U1239" i="4"/>
  <c r="S1239" i="4"/>
  <c r="T1239" i="4"/>
  <c r="R1239" i="4"/>
  <c r="Q1239" i="4"/>
  <c r="P1239" i="4"/>
  <c r="O1239" i="4"/>
  <c r="M1239" i="4"/>
  <c r="K1239" i="4"/>
  <c r="J1239" i="4"/>
  <c r="H1239" i="4"/>
  <c r="N1239" i="4"/>
  <c r="L1239" i="4"/>
  <c r="F1239" i="4"/>
  <c r="I1239" i="4"/>
  <c r="G1239" i="4"/>
  <c r="E1239" i="4"/>
  <c r="AB1241" i="4"/>
  <c r="U1241" i="4"/>
  <c r="T1241" i="4"/>
  <c r="S1241" i="4"/>
  <c r="R1241" i="4"/>
  <c r="P1241" i="4"/>
  <c r="Q1241" i="4"/>
  <c r="O1241" i="4"/>
  <c r="M1241" i="4"/>
  <c r="K1241" i="4"/>
  <c r="N1241" i="4"/>
  <c r="L1241" i="4"/>
  <c r="J1241" i="4"/>
  <c r="H1241" i="4"/>
  <c r="I1241" i="4"/>
  <c r="G1241" i="4"/>
  <c r="E1241" i="4"/>
  <c r="F1241" i="4"/>
  <c r="AB1243" i="4"/>
  <c r="U1243" i="4"/>
  <c r="S1243" i="4"/>
  <c r="T1243" i="4"/>
  <c r="R1243" i="4"/>
  <c r="Q1243" i="4"/>
  <c r="P1243" i="4"/>
  <c r="O1243" i="4"/>
  <c r="M1243" i="4"/>
  <c r="K1243" i="4"/>
  <c r="J1243" i="4"/>
  <c r="H1243" i="4"/>
  <c r="N1243" i="4"/>
  <c r="L1243" i="4"/>
  <c r="F1243" i="4"/>
  <c r="I1243" i="4"/>
  <c r="G1243" i="4"/>
  <c r="E1243" i="4"/>
  <c r="AB1245" i="4"/>
  <c r="U1245" i="4"/>
  <c r="T1245" i="4"/>
  <c r="S1245" i="4"/>
  <c r="R1245" i="4"/>
  <c r="P1245" i="4"/>
  <c r="Q1245" i="4"/>
  <c r="O1245" i="4"/>
  <c r="M1245" i="4"/>
  <c r="K1245" i="4"/>
  <c r="N1245" i="4"/>
  <c r="L1245" i="4"/>
  <c r="J1245" i="4"/>
  <c r="H1245" i="4"/>
  <c r="I1245" i="4"/>
  <c r="G1245" i="4"/>
  <c r="E1245" i="4"/>
  <c r="F1245" i="4"/>
  <c r="AB1247" i="4"/>
  <c r="U1247" i="4"/>
  <c r="S1247" i="4"/>
  <c r="T1247" i="4"/>
  <c r="R1247" i="4"/>
  <c r="Q1247" i="4"/>
  <c r="P1247" i="4"/>
  <c r="O1247" i="4"/>
  <c r="M1247" i="4"/>
  <c r="K1247" i="4"/>
  <c r="J1247" i="4"/>
  <c r="H1247" i="4"/>
  <c r="N1247" i="4"/>
  <c r="L1247" i="4"/>
  <c r="F1247" i="4"/>
  <c r="I1247" i="4"/>
  <c r="G1247" i="4"/>
  <c r="E1247" i="4"/>
  <c r="AB1249" i="4"/>
  <c r="U1249" i="4"/>
  <c r="T1249" i="4"/>
  <c r="S1249" i="4"/>
  <c r="R1249" i="4"/>
  <c r="P1249" i="4"/>
  <c r="Q1249" i="4"/>
  <c r="O1249" i="4"/>
  <c r="M1249" i="4"/>
  <c r="K1249" i="4"/>
  <c r="N1249" i="4"/>
  <c r="L1249" i="4"/>
  <c r="J1249" i="4"/>
  <c r="H1249" i="4"/>
  <c r="I1249" i="4"/>
  <c r="G1249" i="4"/>
  <c r="E1249" i="4"/>
  <c r="F1249" i="4"/>
  <c r="AB1251" i="4"/>
  <c r="U1251" i="4"/>
  <c r="S1251" i="4"/>
  <c r="T1251" i="4"/>
  <c r="R1251" i="4"/>
  <c r="Q1251" i="4"/>
  <c r="P1251" i="4"/>
  <c r="O1251" i="4"/>
  <c r="M1251" i="4"/>
  <c r="K1251" i="4"/>
  <c r="J1251" i="4"/>
  <c r="H1251" i="4"/>
  <c r="N1251" i="4"/>
  <c r="L1251" i="4"/>
  <c r="F1251" i="4"/>
  <c r="I1251" i="4"/>
  <c r="G1251" i="4"/>
  <c r="E1251" i="4"/>
  <c r="AB1253" i="4"/>
  <c r="U1253" i="4"/>
  <c r="T1253" i="4"/>
  <c r="S1253" i="4"/>
  <c r="R1253" i="4"/>
  <c r="P1253" i="4"/>
  <c r="Q1253" i="4"/>
  <c r="O1253" i="4"/>
  <c r="M1253" i="4"/>
  <c r="K1253" i="4"/>
  <c r="N1253" i="4"/>
  <c r="L1253" i="4"/>
  <c r="J1253" i="4"/>
  <c r="H1253" i="4"/>
  <c r="I1253" i="4"/>
  <c r="G1253" i="4"/>
  <c r="E1253" i="4"/>
  <c r="F1253" i="4"/>
  <c r="AB1255" i="4"/>
  <c r="U1255" i="4"/>
  <c r="S1255" i="4"/>
  <c r="T1255" i="4"/>
  <c r="R1255" i="4"/>
  <c r="Q1255" i="4"/>
  <c r="P1255" i="4"/>
  <c r="O1255" i="4"/>
  <c r="M1255" i="4"/>
  <c r="K1255" i="4"/>
  <c r="J1255" i="4"/>
  <c r="H1255" i="4"/>
  <c r="N1255" i="4"/>
  <c r="L1255" i="4"/>
  <c r="F1255" i="4"/>
  <c r="I1255" i="4"/>
  <c r="G1255" i="4"/>
  <c r="E1255" i="4"/>
  <c r="AB1257" i="4"/>
  <c r="U1257" i="4"/>
  <c r="T1257" i="4"/>
  <c r="S1257" i="4"/>
  <c r="R1257" i="4"/>
  <c r="P1257" i="4"/>
  <c r="Q1257" i="4"/>
  <c r="O1257" i="4"/>
  <c r="M1257" i="4"/>
  <c r="K1257" i="4"/>
  <c r="N1257" i="4"/>
  <c r="L1257" i="4"/>
  <c r="J1257" i="4"/>
  <c r="H1257" i="4"/>
  <c r="I1257" i="4"/>
  <c r="G1257" i="4"/>
  <c r="E1257" i="4"/>
  <c r="F1257" i="4"/>
  <c r="AB1259" i="4"/>
  <c r="U1259" i="4"/>
  <c r="S1259" i="4"/>
  <c r="T1259" i="4"/>
  <c r="R1259" i="4"/>
  <c r="Q1259" i="4"/>
  <c r="P1259" i="4"/>
  <c r="O1259" i="4"/>
  <c r="M1259" i="4"/>
  <c r="K1259" i="4"/>
  <c r="J1259" i="4"/>
  <c r="H1259" i="4"/>
  <c r="N1259" i="4"/>
  <c r="L1259" i="4"/>
  <c r="F1259" i="4"/>
  <c r="I1259" i="4"/>
  <c r="G1259" i="4"/>
  <c r="E1259" i="4"/>
  <c r="AB1261" i="4"/>
  <c r="U1261" i="4"/>
  <c r="T1261" i="4"/>
  <c r="S1261" i="4"/>
  <c r="R1261" i="4"/>
  <c r="P1261" i="4"/>
  <c r="Q1261" i="4"/>
  <c r="O1261" i="4"/>
  <c r="M1261" i="4"/>
  <c r="K1261" i="4"/>
  <c r="N1261" i="4"/>
  <c r="L1261" i="4"/>
  <c r="J1261" i="4"/>
  <c r="H1261" i="4"/>
  <c r="I1261" i="4"/>
  <c r="G1261" i="4"/>
  <c r="E1261" i="4"/>
  <c r="F1261" i="4"/>
  <c r="AB1263" i="4"/>
  <c r="U1263" i="4"/>
  <c r="S1263" i="4"/>
  <c r="T1263" i="4"/>
  <c r="R1263" i="4"/>
  <c r="Q1263" i="4"/>
  <c r="P1263" i="4"/>
  <c r="O1263" i="4"/>
  <c r="M1263" i="4"/>
  <c r="K1263" i="4"/>
  <c r="J1263" i="4"/>
  <c r="H1263" i="4"/>
  <c r="N1263" i="4"/>
  <c r="L1263" i="4"/>
  <c r="F1263" i="4"/>
  <c r="I1263" i="4"/>
  <c r="G1263" i="4"/>
  <c r="E1263" i="4"/>
  <c r="AB1265" i="4"/>
  <c r="U1265" i="4"/>
  <c r="T1265" i="4"/>
  <c r="S1265" i="4"/>
  <c r="R1265" i="4"/>
  <c r="P1265" i="4"/>
  <c r="Q1265" i="4"/>
  <c r="O1265" i="4"/>
  <c r="M1265" i="4"/>
  <c r="K1265" i="4"/>
  <c r="N1265" i="4"/>
  <c r="L1265" i="4"/>
  <c r="J1265" i="4"/>
  <c r="H1265" i="4"/>
  <c r="I1265" i="4"/>
  <c r="G1265" i="4"/>
  <c r="E1265" i="4"/>
  <c r="F1265" i="4"/>
  <c r="AB1267" i="4"/>
  <c r="U1267" i="4"/>
  <c r="S1267" i="4"/>
  <c r="T1267" i="4"/>
  <c r="R1267" i="4"/>
  <c r="Q1267" i="4"/>
  <c r="P1267" i="4"/>
  <c r="O1267" i="4"/>
  <c r="M1267" i="4"/>
  <c r="K1267" i="4"/>
  <c r="J1267" i="4"/>
  <c r="H1267" i="4"/>
  <c r="N1267" i="4"/>
  <c r="L1267" i="4"/>
  <c r="F1267" i="4"/>
  <c r="I1267" i="4"/>
  <c r="G1267" i="4"/>
  <c r="E1267" i="4"/>
  <c r="AB1269" i="4"/>
  <c r="U1269" i="4"/>
  <c r="T1269" i="4"/>
  <c r="S1269" i="4"/>
  <c r="R1269" i="4"/>
  <c r="P1269" i="4"/>
  <c r="Q1269" i="4"/>
  <c r="O1269" i="4"/>
  <c r="M1269" i="4"/>
  <c r="K1269" i="4"/>
  <c r="N1269" i="4"/>
  <c r="L1269" i="4"/>
  <c r="J1269" i="4"/>
  <c r="H1269" i="4"/>
  <c r="I1269" i="4"/>
  <c r="G1269" i="4"/>
  <c r="E1269" i="4"/>
  <c r="F1269" i="4"/>
  <c r="AB1271" i="4"/>
  <c r="U1271" i="4"/>
  <c r="S1271" i="4"/>
  <c r="T1271" i="4"/>
  <c r="R1271" i="4"/>
  <c r="Q1271" i="4"/>
  <c r="P1271" i="4"/>
  <c r="O1271" i="4"/>
  <c r="M1271" i="4"/>
  <c r="K1271" i="4"/>
  <c r="J1271" i="4"/>
  <c r="H1271" i="4"/>
  <c r="N1271" i="4"/>
  <c r="L1271" i="4"/>
  <c r="F1271" i="4"/>
  <c r="I1271" i="4"/>
  <c r="G1271" i="4"/>
  <c r="E1271" i="4"/>
  <c r="AB1273" i="4"/>
  <c r="U1273" i="4"/>
  <c r="T1273" i="4"/>
  <c r="S1273" i="4"/>
  <c r="R1273" i="4"/>
  <c r="P1273" i="4"/>
  <c r="Q1273" i="4"/>
  <c r="O1273" i="4"/>
  <c r="M1273" i="4"/>
  <c r="K1273" i="4"/>
  <c r="N1273" i="4"/>
  <c r="L1273" i="4"/>
  <c r="J1273" i="4"/>
  <c r="H1273" i="4"/>
  <c r="I1273" i="4"/>
  <c r="G1273" i="4"/>
  <c r="E1273" i="4"/>
  <c r="F1273" i="4"/>
  <c r="AB1275" i="4"/>
  <c r="U1275" i="4"/>
  <c r="S1275" i="4"/>
  <c r="T1275" i="4"/>
  <c r="R1275" i="4"/>
  <c r="Q1275" i="4"/>
  <c r="P1275" i="4"/>
  <c r="O1275" i="4"/>
  <c r="M1275" i="4"/>
  <c r="K1275" i="4"/>
  <c r="J1275" i="4"/>
  <c r="H1275" i="4"/>
  <c r="N1275" i="4"/>
  <c r="L1275" i="4"/>
  <c r="F1275" i="4"/>
  <c r="I1275" i="4"/>
  <c r="G1275" i="4"/>
  <c r="E1275" i="4"/>
  <c r="AB1277" i="4"/>
  <c r="U1277" i="4"/>
  <c r="T1277" i="4"/>
  <c r="S1277" i="4"/>
  <c r="R1277" i="4"/>
  <c r="P1277" i="4"/>
  <c r="Q1277" i="4"/>
  <c r="O1277" i="4"/>
  <c r="M1277" i="4"/>
  <c r="K1277" i="4"/>
  <c r="N1277" i="4"/>
  <c r="L1277" i="4"/>
  <c r="J1277" i="4"/>
  <c r="H1277" i="4"/>
  <c r="I1277" i="4"/>
  <c r="G1277" i="4"/>
  <c r="E1277" i="4"/>
  <c r="F1277" i="4"/>
  <c r="AB1279" i="4"/>
  <c r="U1279" i="4"/>
  <c r="S1279" i="4"/>
  <c r="T1279" i="4"/>
  <c r="R1279" i="4"/>
  <c r="Q1279" i="4"/>
  <c r="P1279" i="4"/>
  <c r="O1279" i="4"/>
  <c r="M1279" i="4"/>
  <c r="K1279" i="4"/>
  <c r="J1279" i="4"/>
  <c r="H1279" i="4"/>
  <c r="N1279" i="4"/>
  <c r="L1279" i="4"/>
  <c r="F1279" i="4"/>
  <c r="I1279" i="4"/>
  <c r="G1279" i="4"/>
  <c r="E1279" i="4"/>
  <c r="AB1281" i="4"/>
  <c r="U1281" i="4"/>
  <c r="T1281" i="4"/>
  <c r="S1281" i="4"/>
  <c r="R1281" i="4"/>
  <c r="P1281" i="4"/>
  <c r="Q1281" i="4"/>
  <c r="O1281" i="4"/>
  <c r="M1281" i="4"/>
  <c r="K1281" i="4"/>
  <c r="N1281" i="4"/>
  <c r="L1281" i="4"/>
  <c r="J1281" i="4"/>
  <c r="H1281" i="4"/>
  <c r="I1281" i="4"/>
  <c r="G1281" i="4"/>
  <c r="E1281" i="4"/>
  <c r="F1281" i="4"/>
  <c r="AB1283" i="4"/>
  <c r="U1283" i="4"/>
  <c r="S1283" i="4"/>
  <c r="T1283" i="4"/>
  <c r="R1283" i="4"/>
  <c r="Q1283" i="4"/>
  <c r="P1283" i="4"/>
  <c r="O1283" i="4"/>
  <c r="M1283" i="4"/>
  <c r="K1283" i="4"/>
  <c r="J1283" i="4"/>
  <c r="H1283" i="4"/>
  <c r="N1283" i="4"/>
  <c r="L1283" i="4"/>
  <c r="F1283" i="4"/>
  <c r="I1283" i="4"/>
  <c r="G1283" i="4"/>
  <c r="E1283" i="4"/>
  <c r="AB1285" i="4"/>
  <c r="U1285" i="4"/>
  <c r="T1285" i="4"/>
  <c r="S1285" i="4"/>
  <c r="R1285" i="4"/>
  <c r="P1285" i="4"/>
  <c r="Q1285" i="4"/>
  <c r="O1285" i="4"/>
  <c r="M1285" i="4"/>
  <c r="K1285" i="4"/>
  <c r="N1285" i="4"/>
  <c r="L1285" i="4"/>
  <c r="J1285" i="4"/>
  <c r="H1285" i="4"/>
  <c r="I1285" i="4"/>
  <c r="G1285" i="4"/>
  <c r="E1285" i="4"/>
  <c r="F1285" i="4"/>
  <c r="AB1287" i="4"/>
  <c r="U1287" i="4"/>
  <c r="S1287" i="4"/>
  <c r="T1287" i="4"/>
  <c r="R1287" i="4"/>
  <c r="Q1287" i="4"/>
  <c r="P1287" i="4"/>
  <c r="O1287" i="4"/>
  <c r="M1287" i="4"/>
  <c r="K1287" i="4"/>
  <c r="J1287" i="4"/>
  <c r="H1287" i="4"/>
  <c r="N1287" i="4"/>
  <c r="L1287" i="4"/>
  <c r="F1287" i="4"/>
  <c r="I1287" i="4"/>
  <c r="G1287" i="4"/>
  <c r="E1287" i="4"/>
  <c r="AB1289" i="4"/>
  <c r="U1289" i="4"/>
  <c r="T1289" i="4"/>
  <c r="S1289" i="4"/>
  <c r="R1289" i="4"/>
  <c r="P1289" i="4"/>
  <c r="Q1289" i="4"/>
  <c r="O1289" i="4"/>
  <c r="M1289" i="4"/>
  <c r="K1289" i="4"/>
  <c r="N1289" i="4"/>
  <c r="L1289" i="4"/>
  <c r="J1289" i="4"/>
  <c r="H1289" i="4"/>
  <c r="I1289" i="4"/>
  <c r="G1289" i="4"/>
  <c r="E1289" i="4"/>
  <c r="F1289" i="4"/>
  <c r="AB1291" i="4"/>
  <c r="U1291" i="4"/>
  <c r="S1291" i="4"/>
  <c r="T1291" i="4"/>
  <c r="R1291" i="4"/>
  <c r="Q1291" i="4"/>
  <c r="P1291" i="4"/>
  <c r="O1291" i="4"/>
  <c r="M1291" i="4"/>
  <c r="K1291" i="4"/>
  <c r="J1291" i="4"/>
  <c r="H1291" i="4"/>
  <c r="N1291" i="4"/>
  <c r="L1291" i="4"/>
  <c r="F1291" i="4"/>
  <c r="I1291" i="4"/>
  <c r="G1291" i="4"/>
  <c r="E1291" i="4"/>
  <c r="AB1293" i="4"/>
  <c r="U1293" i="4"/>
  <c r="T1293" i="4"/>
  <c r="S1293" i="4"/>
  <c r="R1293" i="4"/>
  <c r="P1293" i="4"/>
  <c r="Q1293" i="4"/>
  <c r="O1293" i="4"/>
  <c r="M1293" i="4"/>
  <c r="K1293" i="4"/>
  <c r="N1293" i="4"/>
  <c r="L1293" i="4"/>
  <c r="J1293" i="4"/>
  <c r="H1293" i="4"/>
  <c r="I1293" i="4"/>
  <c r="G1293" i="4"/>
  <c r="E1293" i="4"/>
  <c r="F1293" i="4"/>
  <c r="AB1295" i="4"/>
  <c r="U1295" i="4"/>
  <c r="S1295" i="4"/>
  <c r="T1295" i="4"/>
  <c r="R1295" i="4"/>
  <c r="Q1295" i="4"/>
  <c r="P1295" i="4"/>
  <c r="O1295" i="4"/>
  <c r="M1295" i="4"/>
  <c r="K1295" i="4"/>
  <c r="J1295" i="4"/>
  <c r="H1295" i="4"/>
  <c r="N1295" i="4"/>
  <c r="L1295" i="4"/>
  <c r="F1295" i="4"/>
  <c r="I1295" i="4"/>
  <c r="G1295" i="4"/>
  <c r="E1295" i="4"/>
  <c r="AB1297" i="4"/>
  <c r="U1297" i="4"/>
  <c r="T1297" i="4"/>
  <c r="S1297" i="4"/>
  <c r="R1297" i="4"/>
  <c r="P1297" i="4"/>
  <c r="Q1297" i="4"/>
  <c r="O1297" i="4"/>
  <c r="M1297" i="4"/>
  <c r="K1297" i="4"/>
  <c r="N1297" i="4"/>
  <c r="L1297" i="4"/>
  <c r="J1297" i="4"/>
  <c r="H1297" i="4"/>
  <c r="I1297" i="4"/>
  <c r="G1297" i="4"/>
  <c r="E1297" i="4"/>
  <c r="F1297" i="4"/>
  <c r="AB1299" i="4"/>
  <c r="U1299" i="4"/>
  <c r="S1299" i="4"/>
  <c r="T1299" i="4"/>
  <c r="R1299" i="4"/>
  <c r="Q1299" i="4"/>
  <c r="P1299" i="4"/>
  <c r="O1299" i="4"/>
  <c r="M1299" i="4"/>
  <c r="K1299" i="4"/>
  <c r="J1299" i="4"/>
  <c r="H1299" i="4"/>
  <c r="N1299" i="4"/>
  <c r="L1299" i="4"/>
  <c r="F1299" i="4"/>
  <c r="I1299" i="4"/>
  <c r="G1299" i="4"/>
  <c r="E1299" i="4"/>
  <c r="AB1301" i="4"/>
  <c r="U1301" i="4"/>
  <c r="T1301" i="4"/>
  <c r="S1301" i="4"/>
  <c r="R1301" i="4"/>
  <c r="P1301" i="4"/>
  <c r="Q1301" i="4"/>
  <c r="O1301" i="4"/>
  <c r="M1301" i="4"/>
  <c r="K1301" i="4"/>
  <c r="N1301" i="4"/>
  <c r="L1301" i="4"/>
  <c r="J1301" i="4"/>
  <c r="H1301" i="4"/>
  <c r="I1301" i="4"/>
  <c r="G1301" i="4"/>
  <c r="E1301" i="4"/>
  <c r="F1301" i="4"/>
  <c r="AB1303" i="4"/>
  <c r="U1303" i="4"/>
  <c r="S1303" i="4"/>
  <c r="T1303" i="4"/>
  <c r="R1303" i="4"/>
  <c r="Q1303" i="4"/>
  <c r="P1303" i="4"/>
  <c r="O1303" i="4"/>
  <c r="M1303" i="4"/>
  <c r="K1303" i="4"/>
  <c r="J1303" i="4"/>
  <c r="H1303" i="4"/>
  <c r="N1303" i="4"/>
  <c r="L1303" i="4"/>
  <c r="F1303" i="4"/>
  <c r="I1303" i="4"/>
  <c r="G1303" i="4"/>
  <c r="E1303" i="4"/>
  <c r="AB1305" i="4"/>
  <c r="U1305" i="4"/>
  <c r="T1305" i="4"/>
  <c r="S1305" i="4"/>
  <c r="R1305" i="4"/>
  <c r="P1305" i="4"/>
  <c r="Q1305" i="4"/>
  <c r="O1305" i="4"/>
  <c r="M1305" i="4"/>
  <c r="K1305" i="4"/>
  <c r="N1305" i="4"/>
  <c r="L1305" i="4"/>
  <c r="J1305" i="4"/>
  <c r="H1305" i="4"/>
  <c r="I1305" i="4"/>
  <c r="G1305" i="4"/>
  <c r="E1305" i="4"/>
  <c r="F1305" i="4"/>
  <c r="AB1307" i="4"/>
  <c r="U1307" i="4"/>
  <c r="S1307" i="4"/>
  <c r="T1307" i="4"/>
  <c r="R1307" i="4"/>
  <c r="Q1307" i="4"/>
  <c r="P1307" i="4"/>
  <c r="O1307" i="4"/>
  <c r="M1307" i="4"/>
  <c r="K1307" i="4"/>
  <c r="J1307" i="4"/>
  <c r="H1307" i="4"/>
  <c r="N1307" i="4"/>
  <c r="L1307" i="4"/>
  <c r="F1307" i="4"/>
  <c r="I1307" i="4"/>
  <c r="G1307" i="4"/>
  <c r="E1307" i="4"/>
  <c r="AB1309" i="4"/>
  <c r="U1309" i="4"/>
  <c r="T1309" i="4"/>
  <c r="S1309" i="4"/>
  <c r="R1309" i="4"/>
  <c r="P1309" i="4"/>
  <c r="Q1309" i="4"/>
  <c r="O1309" i="4"/>
  <c r="M1309" i="4"/>
  <c r="K1309" i="4"/>
  <c r="N1309" i="4"/>
  <c r="L1309" i="4"/>
  <c r="J1309" i="4"/>
  <c r="H1309" i="4"/>
  <c r="I1309" i="4"/>
  <c r="G1309" i="4"/>
  <c r="E1309" i="4"/>
  <c r="F1309" i="4"/>
  <c r="AB1311" i="4"/>
  <c r="U1311" i="4"/>
  <c r="S1311" i="4"/>
  <c r="T1311" i="4"/>
  <c r="R1311" i="4"/>
  <c r="Q1311" i="4"/>
  <c r="P1311" i="4"/>
  <c r="O1311" i="4"/>
  <c r="M1311" i="4"/>
  <c r="K1311" i="4"/>
  <c r="J1311" i="4"/>
  <c r="H1311" i="4"/>
  <c r="N1311" i="4"/>
  <c r="L1311" i="4"/>
  <c r="F1311" i="4"/>
  <c r="I1311" i="4"/>
  <c r="G1311" i="4"/>
  <c r="E1311" i="4"/>
  <c r="AB1313" i="4"/>
  <c r="U1313" i="4"/>
  <c r="T1313" i="4"/>
  <c r="S1313" i="4"/>
  <c r="R1313" i="4"/>
  <c r="P1313" i="4"/>
  <c r="Q1313" i="4"/>
  <c r="O1313" i="4"/>
  <c r="M1313" i="4"/>
  <c r="K1313" i="4"/>
  <c r="N1313" i="4"/>
  <c r="L1313" i="4"/>
  <c r="J1313" i="4"/>
  <c r="H1313" i="4"/>
  <c r="I1313" i="4"/>
  <c r="G1313" i="4"/>
  <c r="E1313" i="4"/>
  <c r="F1313" i="4"/>
  <c r="AB1315" i="4"/>
  <c r="U1315" i="4"/>
  <c r="S1315" i="4"/>
  <c r="T1315" i="4"/>
  <c r="R1315" i="4"/>
  <c r="Q1315" i="4"/>
  <c r="P1315" i="4"/>
  <c r="O1315" i="4"/>
  <c r="M1315" i="4"/>
  <c r="K1315" i="4"/>
  <c r="J1315" i="4"/>
  <c r="H1315" i="4"/>
  <c r="N1315" i="4"/>
  <c r="L1315" i="4"/>
  <c r="F1315" i="4"/>
  <c r="I1315" i="4"/>
  <c r="G1315" i="4"/>
  <c r="E1315" i="4"/>
  <c r="AB1317" i="4"/>
  <c r="U1317" i="4"/>
  <c r="T1317" i="4"/>
  <c r="S1317" i="4"/>
  <c r="R1317" i="4"/>
  <c r="P1317" i="4"/>
  <c r="Q1317" i="4"/>
  <c r="O1317" i="4"/>
  <c r="M1317" i="4"/>
  <c r="K1317" i="4"/>
  <c r="N1317" i="4"/>
  <c r="L1317" i="4"/>
  <c r="J1317" i="4"/>
  <c r="H1317" i="4"/>
  <c r="I1317" i="4"/>
  <c r="G1317" i="4"/>
  <c r="E1317" i="4"/>
  <c r="F1317" i="4"/>
  <c r="AB1319" i="4"/>
  <c r="U1319" i="4"/>
  <c r="S1319" i="4"/>
  <c r="T1319" i="4"/>
  <c r="R1319" i="4"/>
  <c r="Q1319" i="4"/>
  <c r="P1319" i="4"/>
  <c r="O1319" i="4"/>
  <c r="M1319" i="4"/>
  <c r="K1319" i="4"/>
  <c r="J1319" i="4"/>
  <c r="H1319" i="4"/>
  <c r="N1319" i="4"/>
  <c r="L1319" i="4"/>
  <c r="F1319" i="4"/>
  <c r="I1319" i="4"/>
  <c r="G1319" i="4"/>
  <c r="E1319" i="4"/>
  <c r="AB1321" i="4"/>
  <c r="U1321" i="4"/>
  <c r="T1321" i="4"/>
  <c r="S1321" i="4"/>
  <c r="R1321" i="4"/>
  <c r="P1321" i="4"/>
  <c r="Q1321" i="4"/>
  <c r="O1321" i="4"/>
  <c r="M1321" i="4"/>
  <c r="K1321" i="4"/>
  <c r="N1321" i="4"/>
  <c r="L1321" i="4"/>
  <c r="J1321" i="4"/>
  <c r="H1321" i="4"/>
  <c r="I1321" i="4"/>
  <c r="G1321" i="4"/>
  <c r="E1321" i="4"/>
  <c r="F1321" i="4"/>
  <c r="AB1323" i="4"/>
  <c r="U1323" i="4"/>
  <c r="S1323" i="4"/>
  <c r="T1323" i="4"/>
  <c r="R1323" i="4"/>
  <c r="Q1323" i="4"/>
  <c r="P1323" i="4"/>
  <c r="O1323" i="4"/>
  <c r="M1323" i="4"/>
  <c r="K1323" i="4"/>
  <c r="J1323" i="4"/>
  <c r="H1323" i="4"/>
  <c r="N1323" i="4"/>
  <c r="L1323" i="4"/>
  <c r="F1323" i="4"/>
  <c r="I1323" i="4"/>
  <c r="G1323" i="4"/>
  <c r="E1323" i="4"/>
  <c r="AB1325" i="4"/>
  <c r="U1325" i="4"/>
  <c r="T1325" i="4"/>
  <c r="S1325" i="4"/>
  <c r="R1325" i="4"/>
  <c r="P1325" i="4"/>
  <c r="Q1325" i="4"/>
  <c r="O1325" i="4"/>
  <c r="M1325" i="4"/>
  <c r="K1325" i="4"/>
  <c r="N1325" i="4"/>
  <c r="L1325" i="4"/>
  <c r="J1325" i="4"/>
  <c r="H1325" i="4"/>
  <c r="I1325" i="4"/>
  <c r="G1325" i="4"/>
  <c r="E1325" i="4"/>
  <c r="F1325" i="4"/>
  <c r="AB1327" i="4"/>
  <c r="U1327" i="4"/>
  <c r="S1327" i="4"/>
  <c r="T1327" i="4"/>
  <c r="R1327" i="4"/>
  <c r="Q1327" i="4"/>
  <c r="P1327" i="4"/>
  <c r="O1327" i="4"/>
  <c r="M1327" i="4"/>
  <c r="K1327" i="4"/>
  <c r="J1327" i="4"/>
  <c r="H1327" i="4"/>
  <c r="N1327" i="4"/>
  <c r="L1327" i="4"/>
  <c r="F1327" i="4"/>
  <c r="I1327" i="4"/>
  <c r="G1327" i="4"/>
  <c r="E1327" i="4"/>
  <c r="AB1329" i="4"/>
  <c r="U1329" i="4"/>
  <c r="T1329" i="4"/>
  <c r="S1329" i="4"/>
  <c r="R1329" i="4"/>
  <c r="P1329" i="4"/>
  <c r="Q1329" i="4"/>
  <c r="O1329" i="4"/>
  <c r="M1329" i="4"/>
  <c r="K1329" i="4"/>
  <c r="N1329" i="4"/>
  <c r="L1329" i="4"/>
  <c r="J1329" i="4"/>
  <c r="H1329" i="4"/>
  <c r="I1329" i="4"/>
  <c r="G1329" i="4"/>
  <c r="E1329" i="4"/>
  <c r="F1329" i="4"/>
  <c r="AB1331" i="4"/>
  <c r="U1331" i="4"/>
  <c r="S1331" i="4"/>
  <c r="T1331" i="4"/>
  <c r="R1331" i="4"/>
  <c r="Q1331" i="4"/>
  <c r="P1331" i="4"/>
  <c r="O1331" i="4"/>
  <c r="M1331" i="4"/>
  <c r="K1331" i="4"/>
  <c r="J1331" i="4"/>
  <c r="H1331" i="4"/>
  <c r="N1331" i="4"/>
  <c r="L1331" i="4"/>
  <c r="F1331" i="4"/>
  <c r="I1331" i="4"/>
  <c r="G1331" i="4"/>
  <c r="E1331" i="4"/>
  <c r="AB1333" i="4"/>
  <c r="U1333" i="4"/>
  <c r="T1333" i="4"/>
  <c r="S1333" i="4"/>
  <c r="R1333" i="4"/>
  <c r="P1333" i="4"/>
  <c r="Q1333" i="4"/>
  <c r="O1333" i="4"/>
  <c r="M1333" i="4"/>
  <c r="K1333" i="4"/>
  <c r="N1333" i="4"/>
  <c r="L1333" i="4"/>
  <c r="J1333" i="4"/>
  <c r="H1333" i="4"/>
  <c r="I1333" i="4"/>
  <c r="G1333" i="4"/>
  <c r="E1333" i="4"/>
  <c r="F1333" i="4"/>
  <c r="AB1335" i="4"/>
  <c r="U1335" i="4"/>
  <c r="S1335" i="4"/>
  <c r="T1335" i="4"/>
  <c r="R1335" i="4"/>
  <c r="Q1335" i="4"/>
  <c r="P1335" i="4"/>
  <c r="O1335" i="4"/>
  <c r="M1335" i="4"/>
  <c r="K1335" i="4"/>
  <c r="J1335" i="4"/>
  <c r="H1335" i="4"/>
  <c r="N1335" i="4"/>
  <c r="L1335" i="4"/>
  <c r="F1335" i="4"/>
  <c r="I1335" i="4"/>
  <c r="G1335" i="4"/>
  <c r="E1335" i="4"/>
  <c r="AB1337" i="4"/>
  <c r="U1337" i="4"/>
  <c r="T1337" i="4"/>
  <c r="S1337" i="4"/>
  <c r="R1337" i="4"/>
  <c r="P1337" i="4"/>
  <c r="Q1337" i="4"/>
  <c r="O1337" i="4"/>
  <c r="M1337" i="4"/>
  <c r="K1337" i="4"/>
  <c r="N1337" i="4"/>
  <c r="L1337" i="4"/>
  <c r="J1337" i="4"/>
  <c r="H1337" i="4"/>
  <c r="I1337" i="4"/>
  <c r="G1337" i="4"/>
  <c r="E1337" i="4"/>
  <c r="F1337" i="4"/>
  <c r="AB1339" i="4"/>
  <c r="U1339" i="4"/>
  <c r="S1339" i="4"/>
  <c r="T1339" i="4"/>
  <c r="R1339" i="4"/>
  <c r="Q1339" i="4"/>
  <c r="P1339" i="4"/>
  <c r="O1339" i="4"/>
  <c r="M1339" i="4"/>
  <c r="K1339" i="4"/>
  <c r="J1339" i="4"/>
  <c r="H1339" i="4"/>
  <c r="N1339" i="4"/>
  <c r="L1339" i="4"/>
  <c r="F1339" i="4"/>
  <c r="I1339" i="4"/>
  <c r="G1339" i="4"/>
  <c r="E1339" i="4"/>
  <c r="AB1341" i="4"/>
  <c r="U1341" i="4"/>
  <c r="T1341" i="4"/>
  <c r="S1341" i="4"/>
  <c r="R1341" i="4"/>
  <c r="P1341" i="4"/>
  <c r="Q1341" i="4"/>
  <c r="O1341" i="4"/>
  <c r="M1341" i="4"/>
  <c r="K1341" i="4"/>
  <c r="N1341" i="4"/>
  <c r="L1341" i="4"/>
  <c r="J1341" i="4"/>
  <c r="H1341" i="4"/>
  <c r="I1341" i="4"/>
  <c r="G1341" i="4"/>
  <c r="E1341" i="4"/>
  <c r="F1341" i="4"/>
  <c r="AB1343" i="4"/>
  <c r="U1343" i="4"/>
  <c r="S1343" i="4"/>
  <c r="T1343" i="4"/>
  <c r="R1343" i="4"/>
  <c r="Q1343" i="4"/>
  <c r="P1343" i="4"/>
  <c r="O1343" i="4"/>
  <c r="M1343" i="4"/>
  <c r="K1343" i="4"/>
  <c r="J1343" i="4"/>
  <c r="H1343" i="4"/>
  <c r="N1343" i="4"/>
  <c r="L1343" i="4"/>
  <c r="F1343" i="4"/>
  <c r="I1343" i="4"/>
  <c r="G1343" i="4"/>
  <c r="E1343" i="4"/>
  <c r="AB1345" i="4"/>
  <c r="U1345" i="4"/>
  <c r="T1345" i="4"/>
  <c r="S1345" i="4"/>
  <c r="R1345" i="4"/>
  <c r="P1345" i="4"/>
  <c r="Q1345" i="4"/>
  <c r="O1345" i="4"/>
  <c r="M1345" i="4"/>
  <c r="K1345" i="4"/>
  <c r="N1345" i="4"/>
  <c r="L1345" i="4"/>
  <c r="J1345" i="4"/>
  <c r="H1345" i="4"/>
  <c r="I1345" i="4"/>
  <c r="G1345" i="4"/>
  <c r="E1345" i="4"/>
  <c r="F1345" i="4"/>
  <c r="AB1347" i="4"/>
  <c r="U1347" i="4"/>
  <c r="S1347" i="4"/>
  <c r="T1347" i="4"/>
  <c r="R1347" i="4"/>
  <c r="Q1347" i="4"/>
  <c r="P1347" i="4"/>
  <c r="O1347" i="4"/>
  <c r="M1347" i="4"/>
  <c r="K1347" i="4"/>
  <c r="J1347" i="4"/>
  <c r="H1347" i="4"/>
  <c r="N1347" i="4"/>
  <c r="L1347" i="4"/>
  <c r="F1347" i="4"/>
  <c r="I1347" i="4"/>
  <c r="G1347" i="4"/>
  <c r="E1347" i="4"/>
  <c r="AB1349" i="4"/>
  <c r="U1349" i="4"/>
  <c r="T1349" i="4"/>
  <c r="S1349" i="4"/>
  <c r="R1349" i="4"/>
  <c r="P1349" i="4"/>
  <c r="Q1349" i="4"/>
  <c r="O1349" i="4"/>
  <c r="M1349" i="4"/>
  <c r="K1349" i="4"/>
  <c r="N1349" i="4"/>
  <c r="L1349" i="4"/>
  <c r="J1349" i="4"/>
  <c r="H1349" i="4"/>
  <c r="I1349" i="4"/>
  <c r="G1349" i="4"/>
  <c r="E1349" i="4"/>
  <c r="F1349" i="4"/>
  <c r="AB1351" i="4"/>
  <c r="U1351" i="4"/>
  <c r="S1351" i="4"/>
  <c r="T1351" i="4"/>
  <c r="R1351" i="4"/>
  <c r="Q1351" i="4"/>
  <c r="P1351" i="4"/>
  <c r="O1351" i="4"/>
  <c r="M1351" i="4"/>
  <c r="K1351" i="4"/>
  <c r="J1351" i="4"/>
  <c r="H1351" i="4"/>
  <c r="N1351" i="4"/>
  <c r="L1351" i="4"/>
  <c r="F1351" i="4"/>
  <c r="I1351" i="4"/>
  <c r="G1351" i="4"/>
  <c r="E1351" i="4"/>
  <c r="AB1353" i="4"/>
  <c r="U1353" i="4"/>
  <c r="T1353" i="4"/>
  <c r="S1353" i="4"/>
  <c r="R1353" i="4"/>
  <c r="P1353" i="4"/>
  <c r="Q1353" i="4"/>
  <c r="O1353" i="4"/>
  <c r="M1353" i="4"/>
  <c r="K1353" i="4"/>
  <c r="N1353" i="4"/>
  <c r="L1353" i="4"/>
  <c r="J1353" i="4"/>
  <c r="H1353" i="4"/>
  <c r="I1353" i="4"/>
  <c r="G1353" i="4"/>
  <c r="E1353" i="4"/>
  <c r="F1353" i="4"/>
  <c r="AB1355" i="4"/>
  <c r="U1355" i="4"/>
  <c r="S1355" i="4"/>
  <c r="T1355" i="4"/>
  <c r="R1355" i="4"/>
  <c r="Q1355" i="4"/>
  <c r="P1355" i="4"/>
  <c r="O1355" i="4"/>
  <c r="M1355" i="4"/>
  <c r="K1355" i="4"/>
  <c r="J1355" i="4"/>
  <c r="H1355" i="4"/>
  <c r="N1355" i="4"/>
  <c r="L1355" i="4"/>
  <c r="F1355" i="4"/>
  <c r="I1355" i="4"/>
  <c r="G1355" i="4"/>
  <c r="E1355" i="4"/>
  <c r="AB1357" i="4"/>
  <c r="U1357" i="4"/>
  <c r="T1357" i="4"/>
  <c r="S1357" i="4"/>
  <c r="R1357" i="4"/>
  <c r="P1357" i="4"/>
  <c r="Q1357" i="4"/>
  <c r="O1357" i="4"/>
  <c r="M1357" i="4"/>
  <c r="K1357" i="4"/>
  <c r="N1357" i="4"/>
  <c r="L1357" i="4"/>
  <c r="J1357" i="4"/>
  <c r="H1357" i="4"/>
  <c r="I1357" i="4"/>
  <c r="G1357" i="4"/>
  <c r="E1357" i="4"/>
  <c r="F1357" i="4"/>
  <c r="AB1359" i="4"/>
  <c r="U1359" i="4"/>
  <c r="S1359" i="4"/>
  <c r="T1359" i="4"/>
  <c r="R1359" i="4"/>
  <c r="Q1359" i="4"/>
  <c r="P1359" i="4"/>
  <c r="O1359" i="4"/>
  <c r="M1359" i="4"/>
  <c r="K1359" i="4"/>
  <c r="J1359" i="4"/>
  <c r="H1359" i="4"/>
  <c r="N1359" i="4"/>
  <c r="L1359" i="4"/>
  <c r="F1359" i="4"/>
  <c r="I1359" i="4"/>
  <c r="G1359" i="4"/>
  <c r="E1359" i="4"/>
  <c r="AB1361" i="4"/>
  <c r="U1361" i="4"/>
  <c r="T1361" i="4"/>
  <c r="S1361" i="4"/>
  <c r="R1361" i="4"/>
  <c r="P1361" i="4"/>
  <c r="Q1361" i="4"/>
  <c r="O1361" i="4"/>
  <c r="M1361" i="4"/>
  <c r="K1361" i="4"/>
  <c r="N1361" i="4"/>
  <c r="L1361" i="4"/>
  <c r="J1361" i="4"/>
  <c r="H1361" i="4"/>
  <c r="I1361" i="4"/>
  <c r="G1361" i="4"/>
  <c r="E1361" i="4"/>
  <c r="F1361" i="4"/>
  <c r="AB1363" i="4"/>
  <c r="U1363" i="4"/>
  <c r="S1363" i="4"/>
  <c r="T1363" i="4"/>
  <c r="R1363" i="4"/>
  <c r="Q1363" i="4"/>
  <c r="P1363" i="4"/>
  <c r="O1363" i="4"/>
  <c r="M1363" i="4"/>
  <c r="K1363" i="4"/>
  <c r="J1363" i="4"/>
  <c r="H1363" i="4"/>
  <c r="N1363" i="4"/>
  <c r="L1363" i="4"/>
  <c r="F1363" i="4"/>
  <c r="I1363" i="4"/>
  <c r="G1363" i="4"/>
  <c r="E1363" i="4"/>
  <c r="AB1365" i="4"/>
  <c r="U1365" i="4"/>
  <c r="T1365" i="4"/>
  <c r="S1365" i="4"/>
  <c r="R1365" i="4"/>
  <c r="P1365" i="4"/>
  <c r="Q1365" i="4"/>
  <c r="O1365" i="4"/>
  <c r="M1365" i="4"/>
  <c r="K1365" i="4"/>
  <c r="N1365" i="4"/>
  <c r="L1365" i="4"/>
  <c r="J1365" i="4"/>
  <c r="H1365" i="4"/>
  <c r="I1365" i="4"/>
  <c r="G1365" i="4"/>
  <c r="E1365" i="4"/>
  <c r="F1365" i="4"/>
  <c r="AB1367" i="4"/>
  <c r="U1367" i="4"/>
  <c r="S1367" i="4"/>
  <c r="T1367" i="4"/>
  <c r="R1367" i="4"/>
  <c r="Q1367" i="4"/>
  <c r="P1367" i="4"/>
  <c r="O1367" i="4"/>
  <c r="M1367" i="4"/>
  <c r="K1367" i="4"/>
  <c r="J1367" i="4"/>
  <c r="H1367" i="4"/>
  <c r="N1367" i="4"/>
  <c r="L1367" i="4"/>
  <c r="F1367" i="4"/>
  <c r="I1367" i="4"/>
  <c r="G1367" i="4"/>
  <c r="E1367" i="4"/>
  <c r="AB1369" i="4"/>
  <c r="U1369" i="4"/>
  <c r="T1369" i="4"/>
  <c r="S1369" i="4"/>
  <c r="R1369" i="4"/>
  <c r="P1369" i="4"/>
  <c r="Q1369" i="4"/>
  <c r="O1369" i="4"/>
  <c r="M1369" i="4"/>
  <c r="K1369" i="4"/>
  <c r="N1369" i="4"/>
  <c r="L1369" i="4"/>
  <c r="J1369" i="4"/>
  <c r="H1369" i="4"/>
  <c r="I1369" i="4"/>
  <c r="G1369" i="4"/>
  <c r="E1369" i="4"/>
  <c r="F1369" i="4"/>
  <c r="AB1371" i="4"/>
  <c r="U1371" i="4"/>
  <c r="S1371" i="4"/>
  <c r="T1371" i="4"/>
  <c r="R1371" i="4"/>
  <c r="Q1371" i="4"/>
  <c r="P1371" i="4"/>
  <c r="O1371" i="4"/>
  <c r="M1371" i="4"/>
  <c r="K1371" i="4"/>
  <c r="J1371" i="4"/>
  <c r="H1371" i="4"/>
  <c r="N1371" i="4"/>
  <c r="L1371" i="4"/>
  <c r="F1371" i="4"/>
  <c r="I1371" i="4"/>
  <c r="G1371" i="4"/>
  <c r="E1371" i="4"/>
  <c r="AB1373" i="4"/>
  <c r="U1373" i="4"/>
  <c r="T1373" i="4"/>
  <c r="S1373" i="4"/>
  <c r="R1373" i="4"/>
  <c r="P1373" i="4"/>
  <c r="Q1373" i="4"/>
  <c r="O1373" i="4"/>
  <c r="M1373" i="4"/>
  <c r="K1373" i="4"/>
  <c r="N1373" i="4"/>
  <c r="L1373" i="4"/>
  <c r="J1373" i="4"/>
  <c r="H1373" i="4"/>
  <c r="I1373" i="4"/>
  <c r="G1373" i="4"/>
  <c r="E1373" i="4"/>
  <c r="F1373" i="4"/>
  <c r="AB1375" i="4"/>
  <c r="U1375" i="4"/>
  <c r="S1375" i="4"/>
  <c r="T1375" i="4"/>
  <c r="R1375" i="4"/>
  <c r="Q1375" i="4"/>
  <c r="P1375" i="4"/>
  <c r="O1375" i="4"/>
  <c r="M1375" i="4"/>
  <c r="K1375" i="4"/>
  <c r="J1375" i="4"/>
  <c r="H1375" i="4"/>
  <c r="N1375" i="4"/>
  <c r="L1375" i="4"/>
  <c r="F1375" i="4"/>
  <c r="I1375" i="4"/>
  <c r="G1375" i="4"/>
  <c r="E1375" i="4"/>
  <c r="AB1377" i="4"/>
  <c r="U1377" i="4"/>
  <c r="T1377" i="4"/>
  <c r="S1377" i="4"/>
  <c r="R1377" i="4"/>
  <c r="P1377" i="4"/>
  <c r="Q1377" i="4"/>
  <c r="O1377" i="4"/>
  <c r="M1377" i="4"/>
  <c r="K1377" i="4"/>
  <c r="N1377" i="4"/>
  <c r="L1377" i="4"/>
  <c r="J1377" i="4"/>
  <c r="H1377" i="4"/>
  <c r="I1377" i="4"/>
  <c r="G1377" i="4"/>
  <c r="E1377" i="4"/>
  <c r="F1377" i="4"/>
  <c r="AB1379" i="4"/>
  <c r="U1379" i="4"/>
  <c r="S1379" i="4"/>
  <c r="T1379" i="4"/>
  <c r="R1379" i="4"/>
  <c r="Q1379" i="4"/>
  <c r="P1379" i="4"/>
  <c r="O1379" i="4"/>
  <c r="M1379" i="4"/>
  <c r="K1379" i="4"/>
  <c r="J1379" i="4"/>
  <c r="H1379" i="4"/>
  <c r="N1379" i="4"/>
  <c r="L1379" i="4"/>
  <c r="F1379" i="4"/>
  <c r="I1379" i="4"/>
  <c r="G1379" i="4"/>
  <c r="E1379" i="4"/>
  <c r="AB1381" i="4"/>
  <c r="U1381" i="4"/>
  <c r="T1381" i="4"/>
  <c r="S1381" i="4"/>
  <c r="R1381" i="4"/>
  <c r="P1381" i="4"/>
  <c r="Q1381" i="4"/>
  <c r="O1381" i="4"/>
  <c r="M1381" i="4"/>
  <c r="K1381" i="4"/>
  <c r="N1381" i="4"/>
  <c r="L1381" i="4"/>
  <c r="J1381" i="4"/>
  <c r="H1381" i="4"/>
  <c r="I1381" i="4"/>
  <c r="G1381" i="4"/>
  <c r="E1381" i="4"/>
  <c r="F1381" i="4"/>
  <c r="AB1383" i="4"/>
  <c r="U1383" i="4"/>
  <c r="S1383" i="4"/>
  <c r="T1383" i="4"/>
  <c r="R1383" i="4"/>
  <c r="Q1383" i="4"/>
  <c r="P1383" i="4"/>
  <c r="O1383" i="4"/>
  <c r="M1383" i="4"/>
  <c r="K1383" i="4"/>
  <c r="J1383" i="4"/>
  <c r="H1383" i="4"/>
  <c r="N1383" i="4"/>
  <c r="L1383" i="4"/>
  <c r="F1383" i="4"/>
  <c r="I1383" i="4"/>
  <c r="G1383" i="4"/>
  <c r="E1383" i="4"/>
  <c r="AB1385" i="4"/>
  <c r="U1385" i="4"/>
  <c r="T1385" i="4"/>
  <c r="S1385" i="4"/>
  <c r="R1385" i="4"/>
  <c r="P1385" i="4"/>
  <c r="Q1385" i="4"/>
  <c r="O1385" i="4"/>
  <c r="M1385" i="4"/>
  <c r="K1385" i="4"/>
  <c r="N1385" i="4"/>
  <c r="L1385" i="4"/>
  <c r="J1385" i="4"/>
  <c r="H1385" i="4"/>
  <c r="I1385" i="4"/>
  <c r="G1385" i="4"/>
  <c r="E1385" i="4"/>
  <c r="F1385" i="4"/>
  <c r="AB1387" i="4"/>
  <c r="U1387" i="4"/>
  <c r="S1387" i="4"/>
  <c r="T1387" i="4"/>
  <c r="R1387" i="4"/>
  <c r="Q1387" i="4"/>
  <c r="P1387" i="4"/>
  <c r="O1387" i="4"/>
  <c r="M1387" i="4"/>
  <c r="K1387" i="4"/>
  <c r="J1387" i="4"/>
  <c r="H1387" i="4"/>
  <c r="N1387" i="4"/>
  <c r="L1387" i="4"/>
  <c r="F1387" i="4"/>
  <c r="I1387" i="4"/>
  <c r="G1387" i="4"/>
  <c r="E1387" i="4"/>
  <c r="AB1389" i="4"/>
  <c r="U1389" i="4"/>
  <c r="T1389" i="4"/>
  <c r="S1389" i="4"/>
  <c r="R1389" i="4"/>
  <c r="P1389" i="4"/>
  <c r="Q1389" i="4"/>
  <c r="O1389" i="4"/>
  <c r="M1389" i="4"/>
  <c r="K1389" i="4"/>
  <c r="N1389" i="4"/>
  <c r="L1389" i="4"/>
  <c r="J1389" i="4"/>
  <c r="H1389" i="4"/>
  <c r="I1389" i="4"/>
  <c r="G1389" i="4"/>
  <c r="E1389" i="4"/>
  <c r="F1389" i="4"/>
  <c r="AB1391" i="4"/>
  <c r="U1391" i="4"/>
  <c r="S1391" i="4"/>
  <c r="T1391" i="4"/>
  <c r="R1391" i="4"/>
  <c r="Q1391" i="4"/>
  <c r="P1391" i="4"/>
  <c r="O1391" i="4"/>
  <c r="M1391" i="4"/>
  <c r="K1391" i="4"/>
  <c r="J1391" i="4"/>
  <c r="H1391" i="4"/>
  <c r="N1391" i="4"/>
  <c r="L1391" i="4"/>
  <c r="F1391" i="4"/>
  <c r="I1391" i="4"/>
  <c r="G1391" i="4"/>
  <c r="E1391" i="4"/>
  <c r="AB1393" i="4"/>
  <c r="U1393" i="4"/>
  <c r="T1393" i="4"/>
  <c r="S1393" i="4"/>
  <c r="R1393" i="4"/>
  <c r="P1393" i="4"/>
  <c r="Q1393" i="4"/>
  <c r="O1393" i="4"/>
  <c r="M1393" i="4"/>
  <c r="K1393" i="4"/>
  <c r="N1393" i="4"/>
  <c r="L1393" i="4"/>
  <c r="J1393" i="4"/>
  <c r="H1393" i="4"/>
  <c r="I1393" i="4"/>
  <c r="G1393" i="4"/>
  <c r="E1393" i="4"/>
  <c r="F1393" i="4"/>
  <c r="AB1395" i="4"/>
  <c r="U1395" i="4"/>
  <c r="S1395" i="4"/>
  <c r="T1395" i="4"/>
  <c r="R1395" i="4"/>
  <c r="Q1395" i="4"/>
  <c r="P1395" i="4"/>
  <c r="O1395" i="4"/>
  <c r="M1395" i="4"/>
  <c r="K1395" i="4"/>
  <c r="J1395" i="4"/>
  <c r="H1395" i="4"/>
  <c r="N1395" i="4"/>
  <c r="L1395" i="4"/>
  <c r="F1395" i="4"/>
  <c r="I1395" i="4"/>
  <c r="G1395" i="4"/>
  <c r="E1395" i="4"/>
  <c r="AB1397" i="4"/>
  <c r="U1397" i="4"/>
  <c r="T1397" i="4"/>
  <c r="S1397" i="4"/>
  <c r="R1397" i="4"/>
  <c r="P1397" i="4"/>
  <c r="Q1397" i="4"/>
  <c r="O1397" i="4"/>
  <c r="M1397" i="4"/>
  <c r="K1397" i="4"/>
  <c r="N1397" i="4"/>
  <c r="L1397" i="4"/>
  <c r="J1397" i="4"/>
  <c r="H1397" i="4"/>
  <c r="I1397" i="4"/>
  <c r="G1397" i="4"/>
  <c r="E1397" i="4"/>
  <c r="F1397" i="4"/>
  <c r="AB1399" i="4"/>
  <c r="U1399" i="4"/>
  <c r="S1399" i="4"/>
  <c r="T1399" i="4"/>
  <c r="R1399" i="4"/>
  <c r="Q1399" i="4"/>
  <c r="P1399" i="4"/>
  <c r="O1399" i="4"/>
  <c r="M1399" i="4"/>
  <c r="K1399" i="4"/>
  <c r="J1399" i="4"/>
  <c r="H1399" i="4"/>
  <c r="N1399" i="4"/>
  <c r="L1399" i="4"/>
  <c r="F1399" i="4"/>
  <c r="I1399" i="4"/>
  <c r="G1399" i="4"/>
  <c r="E1399" i="4"/>
  <c r="AB1401" i="4"/>
  <c r="U1401" i="4"/>
  <c r="T1401" i="4"/>
  <c r="S1401" i="4"/>
  <c r="R1401" i="4"/>
  <c r="P1401" i="4"/>
  <c r="Q1401" i="4"/>
  <c r="O1401" i="4"/>
  <c r="M1401" i="4"/>
  <c r="K1401" i="4"/>
  <c r="N1401" i="4"/>
  <c r="L1401" i="4"/>
  <c r="J1401" i="4"/>
  <c r="H1401" i="4"/>
  <c r="I1401" i="4"/>
  <c r="G1401" i="4"/>
  <c r="E1401" i="4"/>
  <c r="F1401" i="4"/>
  <c r="AB1403" i="4"/>
  <c r="U1403" i="4"/>
  <c r="S1403" i="4"/>
  <c r="T1403" i="4"/>
  <c r="R1403" i="4"/>
  <c r="Q1403" i="4"/>
  <c r="P1403" i="4"/>
  <c r="O1403" i="4"/>
  <c r="M1403" i="4"/>
  <c r="K1403" i="4"/>
  <c r="J1403" i="4"/>
  <c r="H1403" i="4"/>
  <c r="N1403" i="4"/>
  <c r="L1403" i="4"/>
  <c r="F1403" i="4"/>
  <c r="I1403" i="4"/>
  <c r="G1403" i="4"/>
  <c r="E1403" i="4"/>
  <c r="AB1405" i="4"/>
  <c r="U1405" i="4"/>
  <c r="T1405" i="4"/>
  <c r="S1405" i="4"/>
  <c r="R1405" i="4"/>
  <c r="P1405" i="4"/>
  <c r="Q1405" i="4"/>
  <c r="O1405" i="4"/>
  <c r="M1405" i="4"/>
  <c r="K1405" i="4"/>
  <c r="N1405" i="4"/>
  <c r="L1405" i="4"/>
  <c r="J1405" i="4"/>
  <c r="H1405" i="4"/>
  <c r="I1405" i="4"/>
  <c r="G1405" i="4"/>
  <c r="E1405" i="4"/>
  <c r="F1405" i="4"/>
  <c r="AB1407" i="4"/>
  <c r="U1407" i="4"/>
  <c r="S1407" i="4"/>
  <c r="T1407" i="4"/>
  <c r="R1407" i="4"/>
  <c r="Q1407" i="4"/>
  <c r="P1407" i="4"/>
  <c r="O1407" i="4"/>
  <c r="M1407" i="4"/>
  <c r="K1407" i="4"/>
  <c r="J1407" i="4"/>
  <c r="H1407" i="4"/>
  <c r="N1407" i="4"/>
  <c r="L1407" i="4"/>
  <c r="F1407" i="4"/>
  <c r="I1407" i="4"/>
  <c r="G1407" i="4"/>
  <c r="E1407" i="4"/>
  <c r="AB1409" i="4"/>
  <c r="U1409" i="4"/>
  <c r="T1409" i="4"/>
  <c r="S1409" i="4"/>
  <c r="R1409" i="4"/>
  <c r="P1409" i="4"/>
  <c r="Q1409" i="4"/>
  <c r="O1409" i="4"/>
  <c r="M1409" i="4"/>
  <c r="K1409" i="4"/>
  <c r="N1409" i="4"/>
  <c r="L1409" i="4"/>
  <c r="J1409" i="4"/>
  <c r="H1409" i="4"/>
  <c r="I1409" i="4"/>
  <c r="G1409" i="4"/>
  <c r="E1409" i="4"/>
  <c r="F1409" i="4"/>
  <c r="AB1411" i="4"/>
  <c r="U1411" i="4"/>
  <c r="S1411" i="4"/>
  <c r="T1411" i="4"/>
  <c r="R1411" i="4"/>
  <c r="Q1411" i="4"/>
  <c r="P1411" i="4"/>
  <c r="O1411" i="4"/>
  <c r="M1411" i="4"/>
  <c r="K1411" i="4"/>
  <c r="J1411" i="4"/>
  <c r="H1411" i="4"/>
  <c r="N1411" i="4"/>
  <c r="L1411" i="4"/>
  <c r="F1411" i="4"/>
  <c r="I1411" i="4"/>
  <c r="G1411" i="4"/>
  <c r="E1411" i="4"/>
  <c r="AB1413" i="4"/>
  <c r="U1413" i="4"/>
  <c r="T1413" i="4"/>
  <c r="S1413" i="4"/>
  <c r="R1413" i="4"/>
  <c r="P1413" i="4"/>
  <c r="Q1413" i="4"/>
  <c r="O1413" i="4"/>
  <c r="M1413" i="4"/>
  <c r="K1413" i="4"/>
  <c r="N1413" i="4"/>
  <c r="L1413" i="4"/>
  <c r="J1413" i="4"/>
  <c r="H1413" i="4"/>
  <c r="I1413" i="4"/>
  <c r="G1413" i="4"/>
  <c r="E1413" i="4"/>
  <c r="F1413" i="4"/>
  <c r="AB1415" i="4"/>
  <c r="U1415" i="4"/>
  <c r="S1415" i="4"/>
  <c r="T1415" i="4"/>
  <c r="R1415" i="4"/>
  <c r="Q1415" i="4"/>
  <c r="P1415" i="4"/>
  <c r="O1415" i="4"/>
  <c r="M1415" i="4"/>
  <c r="K1415" i="4"/>
  <c r="J1415" i="4"/>
  <c r="H1415" i="4"/>
  <c r="N1415" i="4"/>
  <c r="L1415" i="4"/>
  <c r="F1415" i="4"/>
  <c r="I1415" i="4"/>
  <c r="G1415" i="4"/>
  <c r="E1415" i="4"/>
  <c r="AB1417" i="4"/>
  <c r="U1417" i="4"/>
  <c r="T1417" i="4"/>
  <c r="S1417" i="4"/>
  <c r="R1417" i="4"/>
  <c r="P1417" i="4"/>
  <c r="Q1417" i="4"/>
  <c r="O1417" i="4"/>
  <c r="M1417" i="4"/>
  <c r="K1417" i="4"/>
  <c r="N1417" i="4"/>
  <c r="L1417" i="4"/>
  <c r="J1417" i="4"/>
  <c r="H1417" i="4"/>
  <c r="I1417" i="4"/>
  <c r="G1417" i="4"/>
  <c r="E1417" i="4"/>
  <c r="F1417" i="4"/>
  <c r="AB1419" i="4"/>
  <c r="U1419" i="4"/>
  <c r="S1419" i="4"/>
  <c r="T1419" i="4"/>
  <c r="R1419" i="4"/>
  <c r="Q1419" i="4"/>
  <c r="P1419" i="4"/>
  <c r="O1419" i="4"/>
  <c r="M1419" i="4"/>
  <c r="K1419" i="4"/>
  <c r="J1419" i="4"/>
  <c r="H1419" i="4"/>
  <c r="N1419" i="4"/>
  <c r="L1419" i="4"/>
  <c r="F1419" i="4"/>
  <c r="I1419" i="4"/>
  <c r="G1419" i="4"/>
  <c r="E1419" i="4"/>
  <c r="AB1421" i="4"/>
  <c r="U1421" i="4"/>
  <c r="T1421" i="4"/>
  <c r="S1421" i="4"/>
  <c r="R1421" i="4"/>
  <c r="P1421" i="4"/>
  <c r="Q1421" i="4"/>
  <c r="O1421" i="4"/>
  <c r="M1421" i="4"/>
  <c r="K1421" i="4"/>
  <c r="N1421" i="4"/>
  <c r="L1421" i="4"/>
  <c r="J1421" i="4"/>
  <c r="H1421" i="4"/>
  <c r="I1421" i="4"/>
  <c r="G1421" i="4"/>
  <c r="E1421" i="4"/>
  <c r="F1421" i="4"/>
  <c r="AB1423" i="4"/>
  <c r="U1423" i="4"/>
  <c r="S1423" i="4"/>
  <c r="T1423" i="4"/>
  <c r="R1423" i="4"/>
  <c r="Q1423" i="4"/>
  <c r="P1423" i="4"/>
  <c r="O1423" i="4"/>
  <c r="M1423" i="4"/>
  <c r="K1423" i="4"/>
  <c r="J1423" i="4"/>
  <c r="H1423" i="4"/>
  <c r="N1423" i="4"/>
  <c r="L1423" i="4"/>
  <c r="F1423" i="4"/>
  <c r="I1423" i="4"/>
  <c r="G1423" i="4"/>
  <c r="E1423" i="4"/>
  <c r="AB1425" i="4"/>
  <c r="U1425" i="4"/>
  <c r="T1425" i="4"/>
  <c r="S1425" i="4"/>
  <c r="R1425" i="4"/>
  <c r="P1425" i="4"/>
  <c r="Q1425" i="4"/>
  <c r="O1425" i="4"/>
  <c r="M1425" i="4"/>
  <c r="K1425" i="4"/>
  <c r="N1425" i="4"/>
  <c r="L1425" i="4"/>
  <c r="J1425" i="4"/>
  <c r="H1425" i="4"/>
  <c r="I1425" i="4"/>
  <c r="G1425" i="4"/>
  <c r="E1425" i="4"/>
  <c r="F1425" i="4"/>
  <c r="AB1427" i="4"/>
  <c r="U1427" i="4"/>
  <c r="S1427" i="4"/>
  <c r="T1427" i="4"/>
  <c r="R1427" i="4"/>
  <c r="Q1427" i="4"/>
  <c r="P1427" i="4"/>
  <c r="O1427" i="4"/>
  <c r="M1427" i="4"/>
  <c r="K1427" i="4"/>
  <c r="J1427" i="4"/>
  <c r="H1427" i="4"/>
  <c r="N1427" i="4"/>
  <c r="L1427" i="4"/>
  <c r="F1427" i="4"/>
  <c r="I1427" i="4"/>
  <c r="G1427" i="4"/>
  <c r="E1427" i="4"/>
  <c r="AB1429" i="4"/>
  <c r="U1429" i="4"/>
  <c r="T1429" i="4"/>
  <c r="S1429" i="4"/>
  <c r="R1429" i="4"/>
  <c r="P1429" i="4"/>
  <c r="Q1429" i="4"/>
  <c r="O1429" i="4"/>
  <c r="M1429" i="4"/>
  <c r="K1429" i="4"/>
  <c r="N1429" i="4"/>
  <c r="L1429" i="4"/>
  <c r="J1429" i="4"/>
  <c r="H1429" i="4"/>
  <c r="I1429" i="4"/>
  <c r="G1429" i="4"/>
  <c r="E1429" i="4"/>
  <c r="F1429" i="4"/>
  <c r="AB1431" i="4"/>
  <c r="U1431" i="4"/>
  <c r="S1431" i="4"/>
  <c r="T1431" i="4"/>
  <c r="R1431" i="4"/>
  <c r="Q1431" i="4"/>
  <c r="P1431" i="4"/>
  <c r="O1431" i="4"/>
  <c r="M1431" i="4"/>
  <c r="K1431" i="4"/>
  <c r="J1431" i="4"/>
  <c r="H1431" i="4"/>
  <c r="N1431" i="4"/>
  <c r="L1431" i="4"/>
  <c r="F1431" i="4"/>
  <c r="I1431" i="4"/>
  <c r="G1431" i="4"/>
  <c r="E1431" i="4"/>
  <c r="AB1433" i="4"/>
  <c r="U1433" i="4"/>
  <c r="T1433" i="4"/>
  <c r="S1433" i="4"/>
  <c r="R1433" i="4"/>
  <c r="P1433" i="4"/>
  <c r="Q1433" i="4"/>
  <c r="O1433" i="4"/>
  <c r="M1433" i="4"/>
  <c r="K1433" i="4"/>
  <c r="N1433" i="4"/>
  <c r="L1433" i="4"/>
  <c r="J1433" i="4"/>
  <c r="H1433" i="4"/>
  <c r="I1433" i="4"/>
  <c r="G1433" i="4"/>
  <c r="E1433" i="4"/>
  <c r="F1433" i="4"/>
  <c r="AB1435" i="4"/>
  <c r="U1435" i="4"/>
  <c r="S1435" i="4"/>
  <c r="T1435" i="4"/>
  <c r="R1435" i="4"/>
  <c r="Q1435" i="4"/>
  <c r="P1435" i="4"/>
  <c r="O1435" i="4"/>
  <c r="M1435" i="4"/>
  <c r="K1435" i="4"/>
  <c r="J1435" i="4"/>
  <c r="H1435" i="4"/>
  <c r="N1435" i="4"/>
  <c r="L1435" i="4"/>
  <c r="F1435" i="4"/>
  <c r="I1435" i="4"/>
  <c r="G1435" i="4"/>
  <c r="E1435" i="4"/>
  <c r="AB1437" i="4"/>
  <c r="U1437" i="4"/>
  <c r="T1437" i="4"/>
  <c r="S1437" i="4"/>
  <c r="R1437" i="4"/>
  <c r="P1437" i="4"/>
  <c r="Q1437" i="4"/>
  <c r="O1437" i="4"/>
  <c r="M1437" i="4"/>
  <c r="K1437" i="4"/>
  <c r="N1437" i="4"/>
  <c r="L1437" i="4"/>
  <c r="J1437" i="4"/>
  <c r="H1437" i="4"/>
  <c r="I1437" i="4"/>
  <c r="G1437" i="4"/>
  <c r="E1437" i="4"/>
  <c r="F1437" i="4"/>
  <c r="AB1439" i="4"/>
  <c r="U1439" i="4"/>
  <c r="S1439" i="4"/>
  <c r="T1439" i="4"/>
  <c r="R1439" i="4"/>
  <c r="Q1439" i="4"/>
  <c r="P1439" i="4"/>
  <c r="O1439" i="4"/>
  <c r="M1439" i="4"/>
  <c r="K1439" i="4"/>
  <c r="J1439" i="4"/>
  <c r="H1439" i="4"/>
  <c r="N1439" i="4"/>
  <c r="L1439" i="4"/>
  <c r="F1439" i="4"/>
  <c r="I1439" i="4"/>
  <c r="G1439" i="4"/>
  <c r="E1439" i="4"/>
  <c r="AB1441" i="4"/>
  <c r="U1441" i="4"/>
  <c r="T1441" i="4"/>
  <c r="S1441" i="4"/>
  <c r="R1441" i="4"/>
  <c r="P1441" i="4"/>
  <c r="Q1441" i="4"/>
  <c r="O1441" i="4"/>
  <c r="M1441" i="4"/>
  <c r="K1441" i="4"/>
  <c r="N1441" i="4"/>
  <c r="L1441" i="4"/>
  <c r="J1441" i="4"/>
  <c r="H1441" i="4"/>
  <c r="I1441" i="4"/>
  <c r="G1441" i="4"/>
  <c r="E1441" i="4"/>
  <c r="F1441" i="4"/>
  <c r="AB1443" i="4"/>
  <c r="U1443" i="4"/>
  <c r="S1443" i="4"/>
  <c r="T1443" i="4"/>
  <c r="R1443" i="4"/>
  <c r="Q1443" i="4"/>
  <c r="P1443" i="4"/>
  <c r="O1443" i="4"/>
  <c r="M1443" i="4"/>
  <c r="K1443" i="4"/>
  <c r="J1443" i="4"/>
  <c r="H1443" i="4"/>
  <c r="N1443" i="4"/>
  <c r="L1443" i="4"/>
  <c r="F1443" i="4"/>
  <c r="I1443" i="4"/>
  <c r="G1443" i="4"/>
  <c r="E1443" i="4"/>
  <c r="AB1445" i="4"/>
  <c r="U1445" i="4"/>
  <c r="T1445" i="4"/>
  <c r="S1445" i="4"/>
  <c r="R1445" i="4"/>
  <c r="P1445" i="4"/>
  <c r="Q1445" i="4"/>
  <c r="O1445" i="4"/>
  <c r="M1445" i="4"/>
  <c r="K1445" i="4"/>
  <c r="N1445" i="4"/>
  <c r="L1445" i="4"/>
  <c r="J1445" i="4"/>
  <c r="H1445" i="4"/>
  <c r="I1445" i="4"/>
  <c r="G1445" i="4"/>
  <c r="E1445" i="4"/>
  <c r="F1445" i="4"/>
  <c r="AB1447" i="4"/>
  <c r="U1447" i="4"/>
  <c r="S1447" i="4"/>
  <c r="T1447" i="4"/>
  <c r="R1447" i="4"/>
  <c r="Q1447" i="4"/>
  <c r="P1447" i="4"/>
  <c r="O1447" i="4"/>
  <c r="M1447" i="4"/>
  <c r="K1447" i="4"/>
  <c r="J1447" i="4"/>
  <c r="H1447" i="4"/>
  <c r="N1447" i="4"/>
  <c r="L1447" i="4"/>
  <c r="F1447" i="4"/>
  <c r="I1447" i="4"/>
  <c r="G1447" i="4"/>
  <c r="E1447" i="4"/>
  <c r="AB1449" i="4"/>
  <c r="U1449" i="4"/>
  <c r="T1449" i="4"/>
  <c r="S1449" i="4"/>
  <c r="R1449" i="4"/>
  <c r="P1449" i="4"/>
  <c r="Q1449" i="4"/>
  <c r="O1449" i="4"/>
  <c r="M1449" i="4"/>
  <c r="K1449" i="4"/>
  <c r="N1449" i="4"/>
  <c r="L1449" i="4"/>
  <c r="J1449" i="4"/>
  <c r="H1449" i="4"/>
  <c r="I1449" i="4"/>
  <c r="G1449" i="4"/>
  <c r="E1449" i="4"/>
  <c r="F1449" i="4"/>
  <c r="AB1451" i="4"/>
  <c r="U1451" i="4"/>
  <c r="S1451" i="4"/>
  <c r="T1451" i="4"/>
  <c r="R1451" i="4"/>
  <c r="Q1451" i="4"/>
  <c r="P1451" i="4"/>
  <c r="O1451" i="4"/>
  <c r="M1451" i="4"/>
  <c r="K1451" i="4"/>
  <c r="J1451" i="4"/>
  <c r="H1451" i="4"/>
  <c r="N1451" i="4"/>
  <c r="L1451" i="4"/>
  <c r="F1451" i="4"/>
  <c r="I1451" i="4"/>
  <c r="G1451" i="4"/>
  <c r="E1451" i="4"/>
  <c r="AB1453" i="4"/>
  <c r="U1453" i="4"/>
  <c r="T1453" i="4"/>
  <c r="S1453" i="4"/>
  <c r="R1453" i="4"/>
  <c r="P1453" i="4"/>
  <c r="Q1453" i="4"/>
  <c r="O1453" i="4"/>
  <c r="M1453" i="4"/>
  <c r="K1453" i="4"/>
  <c r="N1453" i="4"/>
  <c r="L1453" i="4"/>
  <c r="J1453" i="4"/>
  <c r="H1453" i="4"/>
  <c r="I1453" i="4"/>
  <c r="G1453" i="4"/>
  <c r="E1453" i="4"/>
  <c r="F1453" i="4"/>
  <c r="AB1455" i="4"/>
  <c r="U1455" i="4"/>
  <c r="S1455" i="4"/>
  <c r="T1455" i="4"/>
  <c r="R1455" i="4"/>
  <c r="Q1455" i="4"/>
  <c r="P1455" i="4"/>
  <c r="O1455" i="4"/>
  <c r="M1455" i="4"/>
  <c r="K1455" i="4"/>
  <c r="J1455" i="4"/>
  <c r="H1455" i="4"/>
  <c r="N1455" i="4"/>
  <c r="L1455" i="4"/>
  <c r="F1455" i="4"/>
  <c r="I1455" i="4"/>
  <c r="G1455" i="4"/>
  <c r="E1455" i="4"/>
  <c r="AB1457" i="4"/>
  <c r="U1457" i="4"/>
  <c r="T1457" i="4"/>
  <c r="S1457" i="4"/>
  <c r="R1457" i="4"/>
  <c r="P1457" i="4"/>
  <c r="Q1457" i="4"/>
  <c r="O1457" i="4"/>
  <c r="M1457" i="4"/>
  <c r="K1457" i="4"/>
  <c r="N1457" i="4"/>
  <c r="L1457" i="4"/>
  <c r="J1457" i="4"/>
  <c r="H1457" i="4"/>
  <c r="I1457" i="4"/>
  <c r="G1457" i="4"/>
  <c r="E1457" i="4"/>
  <c r="F1457" i="4"/>
  <c r="AB1459" i="4"/>
  <c r="U1459" i="4"/>
  <c r="S1459" i="4"/>
  <c r="T1459" i="4"/>
  <c r="R1459" i="4"/>
  <c r="Q1459" i="4"/>
  <c r="P1459" i="4"/>
  <c r="O1459" i="4"/>
  <c r="M1459" i="4"/>
  <c r="K1459" i="4"/>
  <c r="J1459" i="4"/>
  <c r="H1459" i="4"/>
  <c r="N1459" i="4"/>
  <c r="L1459" i="4"/>
  <c r="F1459" i="4"/>
  <c r="I1459" i="4"/>
  <c r="G1459" i="4"/>
  <c r="E1459" i="4"/>
  <c r="AB1461" i="4"/>
  <c r="U1461" i="4"/>
  <c r="T1461" i="4"/>
  <c r="S1461" i="4"/>
  <c r="R1461" i="4"/>
  <c r="P1461" i="4"/>
  <c r="Q1461" i="4"/>
  <c r="O1461" i="4"/>
  <c r="M1461" i="4"/>
  <c r="K1461" i="4"/>
  <c r="N1461" i="4"/>
  <c r="L1461" i="4"/>
  <c r="J1461" i="4"/>
  <c r="H1461" i="4"/>
  <c r="I1461" i="4"/>
  <c r="G1461" i="4"/>
  <c r="E1461" i="4"/>
  <c r="F1461" i="4"/>
  <c r="AB1463" i="4"/>
  <c r="U1463" i="4"/>
  <c r="S1463" i="4"/>
  <c r="T1463" i="4"/>
  <c r="R1463" i="4"/>
  <c r="Q1463" i="4"/>
  <c r="P1463" i="4"/>
  <c r="O1463" i="4"/>
  <c r="M1463" i="4"/>
  <c r="K1463" i="4"/>
  <c r="J1463" i="4"/>
  <c r="H1463" i="4"/>
  <c r="N1463" i="4"/>
  <c r="L1463" i="4"/>
  <c r="F1463" i="4"/>
  <c r="I1463" i="4"/>
  <c r="G1463" i="4"/>
  <c r="E1463" i="4"/>
  <c r="AB1465" i="4"/>
  <c r="U1465" i="4"/>
  <c r="T1465" i="4"/>
  <c r="S1465" i="4"/>
  <c r="R1465" i="4"/>
  <c r="P1465" i="4"/>
  <c r="Q1465" i="4"/>
  <c r="O1465" i="4"/>
  <c r="M1465" i="4"/>
  <c r="K1465" i="4"/>
  <c r="N1465" i="4"/>
  <c r="L1465" i="4"/>
  <c r="J1465" i="4"/>
  <c r="H1465" i="4"/>
  <c r="I1465" i="4"/>
  <c r="G1465" i="4"/>
  <c r="E1465" i="4"/>
  <c r="F1465" i="4"/>
  <c r="AB1467" i="4"/>
  <c r="U1467" i="4"/>
  <c r="S1467" i="4"/>
  <c r="T1467" i="4"/>
  <c r="R1467" i="4"/>
  <c r="Q1467" i="4"/>
  <c r="P1467" i="4"/>
  <c r="O1467" i="4"/>
  <c r="M1467" i="4"/>
  <c r="K1467" i="4"/>
  <c r="J1467" i="4"/>
  <c r="H1467" i="4"/>
  <c r="N1467" i="4"/>
  <c r="L1467" i="4"/>
  <c r="F1467" i="4"/>
  <c r="I1467" i="4"/>
  <c r="G1467" i="4"/>
  <c r="E1467" i="4"/>
  <c r="AB1469" i="4"/>
  <c r="U1469" i="4"/>
  <c r="T1469" i="4"/>
  <c r="S1469" i="4"/>
  <c r="R1469" i="4"/>
  <c r="P1469" i="4"/>
  <c r="Q1469" i="4"/>
  <c r="O1469" i="4"/>
  <c r="M1469" i="4"/>
  <c r="K1469" i="4"/>
  <c r="N1469" i="4"/>
  <c r="L1469" i="4"/>
  <c r="J1469" i="4"/>
  <c r="H1469" i="4"/>
  <c r="I1469" i="4"/>
  <c r="G1469" i="4"/>
  <c r="E1469" i="4"/>
  <c r="F1469" i="4"/>
  <c r="AB1471" i="4"/>
  <c r="U1471" i="4"/>
  <c r="S1471" i="4"/>
  <c r="T1471" i="4"/>
  <c r="R1471" i="4"/>
  <c r="Q1471" i="4"/>
  <c r="P1471" i="4"/>
  <c r="O1471" i="4"/>
  <c r="M1471" i="4"/>
  <c r="K1471" i="4"/>
  <c r="J1471" i="4"/>
  <c r="H1471" i="4"/>
  <c r="N1471" i="4"/>
  <c r="L1471" i="4"/>
  <c r="F1471" i="4"/>
  <c r="I1471" i="4"/>
  <c r="G1471" i="4"/>
  <c r="E1471" i="4"/>
  <c r="AB1473" i="4"/>
  <c r="U1473" i="4"/>
  <c r="T1473" i="4"/>
  <c r="S1473" i="4"/>
  <c r="R1473" i="4"/>
  <c r="P1473" i="4"/>
  <c r="Q1473" i="4"/>
  <c r="O1473" i="4"/>
  <c r="M1473" i="4"/>
  <c r="K1473" i="4"/>
  <c r="N1473" i="4"/>
  <c r="L1473" i="4"/>
  <c r="J1473" i="4"/>
  <c r="H1473" i="4"/>
  <c r="I1473" i="4"/>
  <c r="G1473" i="4"/>
  <c r="E1473" i="4"/>
  <c r="F1473" i="4"/>
  <c r="AB1475" i="4"/>
  <c r="U1475" i="4"/>
  <c r="S1475" i="4"/>
  <c r="T1475" i="4"/>
  <c r="R1475" i="4"/>
  <c r="Q1475" i="4"/>
  <c r="P1475" i="4"/>
  <c r="O1475" i="4"/>
  <c r="M1475" i="4"/>
  <c r="K1475" i="4"/>
  <c r="J1475" i="4"/>
  <c r="H1475" i="4"/>
  <c r="N1475" i="4"/>
  <c r="L1475" i="4"/>
  <c r="F1475" i="4"/>
  <c r="I1475" i="4"/>
  <c r="G1475" i="4"/>
  <c r="E1475" i="4"/>
  <c r="AB1477" i="4"/>
  <c r="U1477" i="4"/>
  <c r="T1477" i="4"/>
  <c r="S1477" i="4"/>
  <c r="R1477" i="4"/>
  <c r="P1477" i="4"/>
  <c r="Q1477" i="4"/>
  <c r="O1477" i="4"/>
  <c r="M1477" i="4"/>
  <c r="K1477" i="4"/>
  <c r="N1477" i="4"/>
  <c r="L1477" i="4"/>
  <c r="J1477" i="4"/>
  <c r="H1477" i="4"/>
  <c r="I1477" i="4"/>
  <c r="G1477" i="4"/>
  <c r="E1477" i="4"/>
  <c r="F1477" i="4"/>
  <c r="AB1479" i="4"/>
  <c r="U1479" i="4"/>
  <c r="S1479" i="4"/>
  <c r="T1479" i="4"/>
  <c r="R1479" i="4"/>
  <c r="Q1479" i="4"/>
  <c r="P1479" i="4"/>
  <c r="O1479" i="4"/>
  <c r="M1479" i="4"/>
  <c r="K1479" i="4"/>
  <c r="J1479" i="4"/>
  <c r="H1479" i="4"/>
  <c r="N1479" i="4"/>
  <c r="L1479" i="4"/>
  <c r="F1479" i="4"/>
  <c r="I1479" i="4"/>
  <c r="G1479" i="4"/>
  <c r="E1479" i="4"/>
  <c r="AB1481" i="4"/>
  <c r="U1481" i="4"/>
  <c r="T1481" i="4"/>
  <c r="S1481" i="4"/>
  <c r="R1481" i="4"/>
  <c r="P1481" i="4"/>
  <c r="Q1481" i="4"/>
  <c r="O1481" i="4"/>
  <c r="M1481" i="4"/>
  <c r="K1481" i="4"/>
  <c r="N1481" i="4"/>
  <c r="L1481" i="4"/>
  <c r="J1481" i="4"/>
  <c r="H1481" i="4"/>
  <c r="I1481" i="4"/>
  <c r="G1481" i="4"/>
  <c r="E1481" i="4"/>
  <c r="F1481" i="4"/>
  <c r="AB1483" i="4"/>
  <c r="U1483" i="4"/>
  <c r="S1483" i="4"/>
  <c r="T1483" i="4"/>
  <c r="R1483" i="4"/>
  <c r="Q1483" i="4"/>
  <c r="P1483" i="4"/>
  <c r="O1483" i="4"/>
  <c r="M1483" i="4"/>
  <c r="K1483" i="4"/>
  <c r="J1483" i="4"/>
  <c r="H1483" i="4"/>
  <c r="N1483" i="4"/>
  <c r="L1483" i="4"/>
  <c r="F1483" i="4"/>
  <c r="I1483" i="4"/>
  <c r="G1483" i="4"/>
  <c r="E1483" i="4"/>
  <c r="AB1485" i="4"/>
  <c r="U1485" i="4"/>
  <c r="T1485" i="4"/>
  <c r="S1485" i="4"/>
  <c r="R1485" i="4"/>
  <c r="P1485" i="4"/>
  <c r="Q1485" i="4"/>
  <c r="O1485" i="4"/>
  <c r="M1485" i="4"/>
  <c r="K1485" i="4"/>
  <c r="N1485" i="4"/>
  <c r="L1485" i="4"/>
  <c r="J1485" i="4"/>
  <c r="H1485" i="4"/>
  <c r="I1485" i="4"/>
  <c r="G1485" i="4"/>
  <c r="E1485" i="4"/>
  <c r="F1485" i="4"/>
  <c r="AB1487" i="4"/>
  <c r="U1487" i="4"/>
  <c r="S1487" i="4"/>
  <c r="T1487" i="4"/>
  <c r="R1487" i="4"/>
  <c r="Q1487" i="4"/>
  <c r="P1487" i="4"/>
  <c r="O1487" i="4"/>
  <c r="M1487" i="4"/>
  <c r="K1487" i="4"/>
  <c r="J1487" i="4"/>
  <c r="H1487" i="4"/>
  <c r="N1487" i="4"/>
  <c r="L1487" i="4"/>
  <c r="F1487" i="4"/>
  <c r="I1487" i="4"/>
  <c r="G1487" i="4"/>
  <c r="E1487" i="4"/>
  <c r="AB1489" i="4"/>
  <c r="U1489" i="4"/>
  <c r="T1489" i="4"/>
  <c r="S1489" i="4"/>
  <c r="R1489" i="4"/>
  <c r="P1489" i="4"/>
  <c r="Q1489" i="4"/>
  <c r="O1489" i="4"/>
  <c r="M1489" i="4"/>
  <c r="K1489" i="4"/>
  <c r="N1489" i="4"/>
  <c r="L1489" i="4"/>
  <c r="J1489" i="4"/>
  <c r="H1489" i="4"/>
  <c r="I1489" i="4"/>
  <c r="G1489" i="4"/>
  <c r="E1489" i="4"/>
  <c r="F1489" i="4"/>
  <c r="AB1491" i="4"/>
  <c r="U1491" i="4"/>
  <c r="S1491" i="4"/>
  <c r="T1491" i="4"/>
  <c r="R1491" i="4"/>
  <c r="Q1491" i="4"/>
  <c r="P1491" i="4"/>
  <c r="O1491" i="4"/>
  <c r="M1491" i="4"/>
  <c r="K1491" i="4"/>
  <c r="J1491" i="4"/>
  <c r="H1491" i="4"/>
  <c r="N1491" i="4"/>
  <c r="L1491" i="4"/>
  <c r="F1491" i="4"/>
  <c r="I1491" i="4"/>
  <c r="G1491" i="4"/>
  <c r="E1491" i="4"/>
  <c r="AB1493" i="4"/>
  <c r="U1493" i="4"/>
  <c r="T1493" i="4"/>
  <c r="S1493" i="4"/>
  <c r="R1493" i="4"/>
  <c r="P1493" i="4"/>
  <c r="Q1493" i="4"/>
  <c r="O1493" i="4"/>
  <c r="M1493" i="4"/>
  <c r="K1493" i="4"/>
  <c r="N1493" i="4"/>
  <c r="L1493" i="4"/>
  <c r="J1493" i="4"/>
  <c r="H1493" i="4"/>
  <c r="I1493" i="4"/>
  <c r="G1493" i="4"/>
  <c r="E1493" i="4"/>
  <c r="F1493" i="4"/>
  <c r="AB1495" i="4"/>
  <c r="U1495" i="4"/>
  <c r="S1495" i="4"/>
  <c r="T1495" i="4"/>
  <c r="R1495" i="4"/>
  <c r="Q1495" i="4"/>
  <c r="P1495" i="4"/>
  <c r="O1495" i="4"/>
  <c r="M1495" i="4"/>
  <c r="K1495" i="4"/>
  <c r="J1495" i="4"/>
  <c r="H1495" i="4"/>
  <c r="N1495" i="4"/>
  <c r="L1495" i="4"/>
  <c r="F1495" i="4"/>
  <c r="I1495" i="4"/>
  <c r="G1495" i="4"/>
  <c r="E1495" i="4"/>
  <c r="AB1497" i="4"/>
  <c r="U1497" i="4"/>
  <c r="T1497" i="4"/>
  <c r="S1497" i="4"/>
  <c r="R1497" i="4"/>
  <c r="P1497" i="4"/>
  <c r="Q1497" i="4"/>
  <c r="O1497" i="4"/>
  <c r="M1497" i="4"/>
  <c r="K1497" i="4"/>
  <c r="N1497" i="4"/>
  <c r="L1497" i="4"/>
  <c r="J1497" i="4"/>
  <c r="H1497" i="4"/>
  <c r="I1497" i="4"/>
  <c r="G1497" i="4"/>
  <c r="E1497" i="4"/>
  <c r="F1497" i="4"/>
  <c r="AB1499" i="4"/>
  <c r="U1499" i="4"/>
  <c r="S1499" i="4"/>
  <c r="T1499" i="4"/>
  <c r="R1499" i="4"/>
  <c r="Q1499" i="4"/>
  <c r="P1499" i="4"/>
  <c r="O1499" i="4"/>
  <c r="M1499" i="4"/>
  <c r="K1499" i="4"/>
  <c r="J1499" i="4"/>
  <c r="H1499" i="4"/>
  <c r="N1499" i="4"/>
  <c r="L1499" i="4"/>
  <c r="F1499" i="4"/>
  <c r="I1499" i="4"/>
  <c r="G1499" i="4"/>
  <c r="E1499" i="4"/>
  <c r="AB1501" i="4"/>
  <c r="U1501" i="4"/>
  <c r="T1501" i="4"/>
  <c r="S1501" i="4"/>
  <c r="R1501" i="4"/>
  <c r="P1501" i="4"/>
  <c r="Q1501" i="4"/>
  <c r="O1501" i="4"/>
  <c r="M1501" i="4"/>
  <c r="K1501" i="4"/>
  <c r="N1501" i="4"/>
  <c r="L1501" i="4"/>
  <c r="J1501" i="4"/>
  <c r="H1501" i="4"/>
  <c r="I1501" i="4"/>
  <c r="G1501" i="4"/>
  <c r="E1501" i="4"/>
  <c r="F1501" i="4"/>
  <c r="AB1503" i="4"/>
  <c r="U1503" i="4"/>
  <c r="S1503" i="4"/>
  <c r="T1503" i="4"/>
  <c r="R1503" i="4"/>
  <c r="Q1503" i="4"/>
  <c r="P1503" i="4"/>
  <c r="O1503" i="4"/>
  <c r="M1503" i="4"/>
  <c r="K1503" i="4"/>
  <c r="J1503" i="4"/>
  <c r="H1503" i="4"/>
  <c r="N1503" i="4"/>
  <c r="L1503" i="4"/>
  <c r="F1503" i="4"/>
  <c r="I1503" i="4"/>
  <c r="G1503" i="4"/>
  <c r="E1503" i="4"/>
  <c r="AB1505" i="4"/>
  <c r="U1505" i="4"/>
  <c r="T1505" i="4"/>
  <c r="S1505" i="4"/>
  <c r="R1505" i="4"/>
  <c r="P1505" i="4"/>
  <c r="Q1505" i="4"/>
  <c r="O1505" i="4"/>
  <c r="M1505" i="4"/>
  <c r="K1505" i="4"/>
  <c r="N1505" i="4"/>
  <c r="L1505" i="4"/>
  <c r="J1505" i="4"/>
  <c r="H1505" i="4"/>
  <c r="I1505" i="4"/>
  <c r="G1505" i="4"/>
  <c r="E1505" i="4"/>
  <c r="F1505" i="4"/>
  <c r="AB1507" i="4"/>
  <c r="U1507" i="4"/>
  <c r="S1507" i="4"/>
  <c r="T1507" i="4"/>
  <c r="R1507" i="4"/>
  <c r="Q1507" i="4"/>
  <c r="P1507" i="4"/>
  <c r="O1507" i="4"/>
  <c r="M1507" i="4"/>
  <c r="K1507" i="4"/>
  <c r="J1507" i="4"/>
  <c r="H1507" i="4"/>
  <c r="N1507" i="4"/>
  <c r="L1507" i="4"/>
  <c r="F1507" i="4"/>
  <c r="I1507" i="4"/>
  <c r="G1507" i="4"/>
  <c r="E1507" i="4"/>
  <c r="AB1509" i="4"/>
  <c r="U1509" i="4"/>
  <c r="T1509" i="4"/>
  <c r="S1509" i="4"/>
  <c r="R1509" i="4"/>
  <c r="P1509" i="4"/>
  <c r="Q1509" i="4"/>
  <c r="O1509" i="4"/>
  <c r="M1509" i="4"/>
  <c r="K1509" i="4"/>
  <c r="N1509" i="4"/>
  <c r="L1509" i="4"/>
  <c r="J1509" i="4"/>
  <c r="H1509" i="4"/>
  <c r="I1509" i="4"/>
  <c r="G1509" i="4"/>
  <c r="E1509" i="4"/>
  <c r="F1509" i="4"/>
  <c r="AB1511" i="4"/>
  <c r="U1511" i="4"/>
  <c r="S1511" i="4"/>
  <c r="T1511" i="4"/>
  <c r="R1511" i="4"/>
  <c r="Q1511" i="4"/>
  <c r="P1511" i="4"/>
  <c r="O1511" i="4"/>
  <c r="M1511" i="4"/>
  <c r="K1511" i="4"/>
  <c r="J1511" i="4"/>
  <c r="H1511" i="4"/>
  <c r="N1511" i="4"/>
  <c r="L1511" i="4"/>
  <c r="F1511" i="4"/>
  <c r="I1511" i="4"/>
  <c r="G1511" i="4"/>
  <c r="E1511" i="4"/>
  <c r="AB1513" i="4"/>
  <c r="U1513" i="4"/>
  <c r="T1513" i="4"/>
  <c r="S1513" i="4"/>
  <c r="R1513" i="4"/>
  <c r="P1513" i="4"/>
  <c r="Q1513" i="4"/>
  <c r="O1513" i="4"/>
  <c r="M1513" i="4"/>
  <c r="K1513" i="4"/>
  <c r="N1513" i="4"/>
  <c r="L1513" i="4"/>
  <c r="J1513" i="4"/>
  <c r="H1513" i="4"/>
  <c r="I1513" i="4"/>
  <c r="G1513" i="4"/>
  <c r="E1513" i="4"/>
  <c r="F1513" i="4"/>
  <c r="AB1515" i="4"/>
  <c r="U1515" i="4"/>
  <c r="S1515" i="4"/>
  <c r="T1515" i="4"/>
  <c r="R1515" i="4"/>
  <c r="Q1515" i="4"/>
  <c r="P1515" i="4"/>
  <c r="O1515" i="4"/>
  <c r="M1515" i="4"/>
  <c r="K1515" i="4"/>
  <c r="J1515" i="4"/>
  <c r="H1515" i="4"/>
  <c r="N1515" i="4"/>
  <c r="L1515" i="4"/>
  <c r="F1515" i="4"/>
  <c r="I1515" i="4"/>
  <c r="G1515" i="4"/>
  <c r="E1515" i="4"/>
  <c r="AB1517" i="4"/>
  <c r="U1517" i="4"/>
  <c r="T1517" i="4"/>
  <c r="S1517" i="4"/>
  <c r="R1517" i="4"/>
  <c r="P1517" i="4"/>
  <c r="Q1517" i="4"/>
  <c r="O1517" i="4"/>
  <c r="M1517" i="4"/>
  <c r="K1517" i="4"/>
  <c r="N1517" i="4"/>
  <c r="L1517" i="4"/>
  <c r="J1517" i="4"/>
  <c r="H1517" i="4"/>
  <c r="I1517" i="4"/>
  <c r="G1517" i="4"/>
  <c r="E1517" i="4"/>
  <c r="F1517" i="4"/>
  <c r="AB1519" i="4"/>
  <c r="U1519" i="4"/>
  <c r="S1519" i="4"/>
  <c r="T1519" i="4"/>
  <c r="R1519" i="4"/>
  <c r="Q1519" i="4"/>
  <c r="P1519" i="4"/>
  <c r="O1519" i="4"/>
  <c r="M1519" i="4"/>
  <c r="K1519" i="4"/>
  <c r="J1519" i="4"/>
  <c r="H1519" i="4"/>
  <c r="N1519" i="4"/>
  <c r="L1519" i="4"/>
  <c r="F1519" i="4"/>
  <c r="I1519" i="4"/>
  <c r="G1519" i="4"/>
  <c r="E1519" i="4"/>
  <c r="AB1521" i="4"/>
  <c r="U1521" i="4"/>
  <c r="T1521" i="4"/>
  <c r="S1521" i="4"/>
  <c r="R1521" i="4"/>
  <c r="P1521" i="4"/>
  <c r="Q1521" i="4"/>
  <c r="O1521" i="4"/>
  <c r="M1521" i="4"/>
  <c r="K1521" i="4"/>
  <c r="N1521" i="4"/>
  <c r="L1521" i="4"/>
  <c r="J1521" i="4"/>
  <c r="H1521" i="4"/>
  <c r="I1521" i="4"/>
  <c r="G1521" i="4"/>
  <c r="E1521" i="4"/>
  <c r="F1521" i="4"/>
  <c r="AB1523" i="4"/>
  <c r="U1523" i="4"/>
  <c r="S1523" i="4"/>
  <c r="T1523" i="4"/>
  <c r="R1523" i="4"/>
  <c r="Q1523" i="4"/>
  <c r="P1523" i="4"/>
  <c r="O1523" i="4"/>
  <c r="M1523" i="4"/>
  <c r="K1523" i="4"/>
  <c r="J1523" i="4"/>
  <c r="H1523" i="4"/>
  <c r="N1523" i="4"/>
  <c r="L1523" i="4"/>
  <c r="F1523" i="4"/>
  <c r="I1523" i="4"/>
  <c r="G1523" i="4"/>
  <c r="E1523" i="4"/>
  <c r="AB1525" i="4"/>
  <c r="U1525" i="4"/>
  <c r="T1525" i="4"/>
  <c r="S1525" i="4"/>
  <c r="R1525" i="4"/>
  <c r="P1525" i="4"/>
  <c r="Q1525" i="4"/>
  <c r="O1525" i="4"/>
  <c r="M1525" i="4"/>
  <c r="K1525" i="4"/>
  <c r="N1525" i="4"/>
  <c r="L1525" i="4"/>
  <c r="J1525" i="4"/>
  <c r="H1525" i="4"/>
  <c r="I1525" i="4"/>
  <c r="G1525" i="4"/>
  <c r="E1525" i="4"/>
  <c r="F1525" i="4"/>
  <c r="AB1527" i="4"/>
  <c r="U1527" i="4"/>
  <c r="S1527" i="4"/>
  <c r="T1527" i="4"/>
  <c r="R1527" i="4"/>
  <c r="Q1527" i="4"/>
  <c r="P1527" i="4"/>
  <c r="O1527" i="4"/>
  <c r="M1527" i="4"/>
  <c r="K1527" i="4"/>
  <c r="J1527" i="4"/>
  <c r="H1527" i="4"/>
  <c r="N1527" i="4"/>
  <c r="L1527" i="4"/>
  <c r="F1527" i="4"/>
  <c r="I1527" i="4"/>
  <c r="G1527" i="4"/>
  <c r="E1527" i="4"/>
  <c r="AB1529" i="4"/>
  <c r="U1529" i="4"/>
  <c r="T1529" i="4"/>
  <c r="S1529" i="4"/>
  <c r="R1529" i="4"/>
  <c r="P1529" i="4"/>
  <c r="Q1529" i="4"/>
  <c r="O1529" i="4"/>
  <c r="M1529" i="4"/>
  <c r="K1529" i="4"/>
  <c r="N1529" i="4"/>
  <c r="L1529" i="4"/>
  <c r="J1529" i="4"/>
  <c r="H1529" i="4"/>
  <c r="I1529" i="4"/>
  <c r="G1529" i="4"/>
  <c r="E1529" i="4"/>
  <c r="F1529" i="4"/>
  <c r="AB1531" i="4"/>
  <c r="U1531" i="4"/>
  <c r="S1531" i="4"/>
  <c r="T1531" i="4"/>
  <c r="R1531" i="4"/>
  <c r="Q1531" i="4"/>
  <c r="P1531" i="4"/>
  <c r="O1531" i="4"/>
  <c r="M1531" i="4"/>
  <c r="K1531" i="4"/>
  <c r="J1531" i="4"/>
  <c r="H1531" i="4"/>
  <c r="N1531" i="4"/>
  <c r="L1531" i="4"/>
  <c r="F1531" i="4"/>
  <c r="I1531" i="4"/>
  <c r="G1531" i="4"/>
  <c r="E1531" i="4"/>
  <c r="AB1533" i="4"/>
  <c r="U1533" i="4"/>
  <c r="T1533" i="4"/>
  <c r="S1533" i="4"/>
  <c r="R1533" i="4"/>
  <c r="P1533" i="4"/>
  <c r="Q1533" i="4"/>
  <c r="O1533" i="4"/>
  <c r="M1533" i="4"/>
  <c r="K1533" i="4"/>
  <c r="N1533" i="4"/>
  <c r="L1533" i="4"/>
  <c r="J1533" i="4"/>
  <c r="H1533" i="4"/>
  <c r="I1533" i="4"/>
  <c r="G1533" i="4"/>
  <c r="E1533" i="4"/>
  <c r="F1533" i="4"/>
  <c r="AB1535" i="4"/>
  <c r="U1535" i="4"/>
  <c r="S1535" i="4"/>
  <c r="T1535" i="4"/>
  <c r="R1535" i="4"/>
  <c r="Q1535" i="4"/>
  <c r="P1535" i="4"/>
  <c r="O1535" i="4"/>
  <c r="M1535" i="4"/>
  <c r="K1535" i="4"/>
  <c r="J1535" i="4"/>
  <c r="H1535" i="4"/>
  <c r="N1535" i="4"/>
  <c r="L1535" i="4"/>
  <c r="F1535" i="4"/>
  <c r="I1535" i="4"/>
  <c r="G1535" i="4"/>
  <c r="E1535" i="4"/>
  <c r="AB1537" i="4"/>
  <c r="U1537" i="4"/>
  <c r="T1537" i="4"/>
  <c r="S1537" i="4"/>
  <c r="R1537" i="4"/>
  <c r="P1537" i="4"/>
  <c r="Q1537" i="4"/>
  <c r="O1537" i="4"/>
  <c r="M1537" i="4"/>
  <c r="K1537" i="4"/>
  <c r="N1537" i="4"/>
  <c r="L1537" i="4"/>
  <c r="J1537" i="4"/>
  <c r="H1537" i="4"/>
  <c r="I1537" i="4"/>
  <c r="G1537" i="4"/>
  <c r="E1537" i="4"/>
  <c r="F1537" i="4"/>
  <c r="AB1539" i="4"/>
  <c r="U1539" i="4"/>
  <c r="S1539" i="4"/>
  <c r="T1539" i="4"/>
  <c r="R1539" i="4"/>
  <c r="Q1539" i="4"/>
  <c r="P1539" i="4"/>
  <c r="O1539" i="4"/>
  <c r="M1539" i="4"/>
  <c r="K1539" i="4"/>
  <c r="J1539" i="4"/>
  <c r="H1539" i="4"/>
  <c r="N1539" i="4"/>
  <c r="L1539" i="4"/>
  <c r="F1539" i="4"/>
  <c r="I1539" i="4"/>
  <c r="G1539" i="4"/>
  <c r="E1539" i="4"/>
  <c r="AB1541" i="4"/>
  <c r="U1541" i="4"/>
  <c r="T1541" i="4"/>
  <c r="S1541" i="4"/>
  <c r="R1541" i="4"/>
  <c r="P1541" i="4"/>
  <c r="Q1541" i="4"/>
  <c r="O1541" i="4"/>
  <c r="M1541" i="4"/>
  <c r="K1541" i="4"/>
  <c r="N1541" i="4"/>
  <c r="L1541" i="4"/>
  <c r="J1541" i="4"/>
  <c r="H1541" i="4"/>
  <c r="I1541" i="4"/>
  <c r="G1541" i="4"/>
  <c r="E1541" i="4"/>
  <c r="F1541" i="4"/>
  <c r="AB1543" i="4"/>
  <c r="U1543" i="4"/>
  <c r="S1543" i="4"/>
  <c r="T1543" i="4"/>
  <c r="R1543" i="4"/>
  <c r="Q1543" i="4"/>
  <c r="P1543" i="4"/>
  <c r="O1543" i="4"/>
  <c r="M1543" i="4"/>
  <c r="K1543" i="4"/>
  <c r="J1543" i="4"/>
  <c r="H1543" i="4"/>
  <c r="N1543" i="4"/>
  <c r="L1543" i="4"/>
  <c r="F1543" i="4"/>
  <c r="I1543" i="4"/>
  <c r="G1543" i="4"/>
  <c r="E1543" i="4"/>
  <c r="AB1545" i="4"/>
  <c r="U1545" i="4"/>
  <c r="T1545" i="4"/>
  <c r="S1545" i="4"/>
  <c r="R1545" i="4"/>
  <c r="P1545" i="4"/>
  <c r="Q1545" i="4"/>
  <c r="O1545" i="4"/>
  <c r="M1545" i="4"/>
  <c r="K1545" i="4"/>
  <c r="N1545" i="4"/>
  <c r="L1545" i="4"/>
  <c r="J1545" i="4"/>
  <c r="H1545" i="4"/>
  <c r="I1545" i="4"/>
  <c r="G1545" i="4"/>
  <c r="E1545" i="4"/>
  <c r="F1545" i="4"/>
  <c r="AB1547" i="4"/>
  <c r="U1547" i="4"/>
  <c r="S1547" i="4"/>
  <c r="T1547" i="4"/>
  <c r="R1547" i="4"/>
  <c r="Q1547" i="4"/>
  <c r="P1547" i="4"/>
  <c r="O1547" i="4"/>
  <c r="M1547" i="4"/>
  <c r="K1547" i="4"/>
  <c r="J1547" i="4"/>
  <c r="H1547" i="4"/>
  <c r="N1547" i="4"/>
  <c r="L1547" i="4"/>
  <c r="F1547" i="4"/>
  <c r="I1547" i="4"/>
  <c r="G1547" i="4"/>
  <c r="E1547" i="4"/>
  <c r="AB1549" i="4"/>
  <c r="U1549" i="4"/>
  <c r="T1549" i="4"/>
  <c r="S1549" i="4"/>
  <c r="R1549" i="4"/>
  <c r="P1549" i="4"/>
  <c r="Q1549" i="4"/>
  <c r="O1549" i="4"/>
  <c r="M1549" i="4"/>
  <c r="K1549" i="4"/>
  <c r="N1549" i="4"/>
  <c r="L1549" i="4"/>
  <c r="J1549" i="4"/>
  <c r="H1549" i="4"/>
  <c r="I1549" i="4"/>
  <c r="G1549" i="4"/>
  <c r="E1549" i="4"/>
  <c r="F1549" i="4"/>
  <c r="AB1551" i="4"/>
  <c r="U1551" i="4"/>
  <c r="S1551" i="4"/>
  <c r="T1551" i="4"/>
  <c r="R1551" i="4"/>
  <c r="Q1551" i="4"/>
  <c r="P1551" i="4"/>
  <c r="O1551" i="4"/>
  <c r="M1551" i="4"/>
  <c r="K1551" i="4"/>
  <c r="J1551" i="4"/>
  <c r="H1551" i="4"/>
  <c r="N1551" i="4"/>
  <c r="L1551" i="4"/>
  <c r="F1551" i="4"/>
  <c r="I1551" i="4"/>
  <c r="G1551" i="4"/>
  <c r="E1551" i="4"/>
  <c r="AB1553" i="4"/>
  <c r="U1553" i="4"/>
  <c r="T1553" i="4"/>
  <c r="S1553" i="4"/>
  <c r="R1553" i="4"/>
  <c r="P1553" i="4"/>
  <c r="Q1553" i="4"/>
  <c r="O1553" i="4"/>
  <c r="M1553" i="4"/>
  <c r="K1553" i="4"/>
  <c r="N1553" i="4"/>
  <c r="L1553" i="4"/>
  <c r="J1553" i="4"/>
  <c r="H1553" i="4"/>
  <c r="I1553" i="4"/>
  <c r="G1553" i="4"/>
  <c r="E1553" i="4"/>
  <c r="F1553" i="4"/>
  <c r="AB1555" i="4"/>
  <c r="U1555" i="4"/>
  <c r="S1555" i="4"/>
  <c r="T1555" i="4"/>
  <c r="R1555" i="4"/>
  <c r="Q1555" i="4"/>
  <c r="P1555" i="4"/>
  <c r="O1555" i="4"/>
  <c r="M1555" i="4"/>
  <c r="K1555" i="4"/>
  <c r="J1555" i="4"/>
  <c r="H1555" i="4"/>
  <c r="N1555" i="4"/>
  <c r="L1555" i="4"/>
  <c r="F1555" i="4"/>
  <c r="I1555" i="4"/>
  <c r="G1555" i="4"/>
  <c r="E1555" i="4"/>
  <c r="AB1557" i="4"/>
  <c r="U1557" i="4"/>
  <c r="T1557" i="4"/>
  <c r="S1557" i="4"/>
  <c r="R1557" i="4"/>
  <c r="P1557" i="4"/>
  <c r="Q1557" i="4"/>
  <c r="O1557" i="4"/>
  <c r="M1557" i="4"/>
  <c r="K1557" i="4"/>
  <c r="N1557" i="4"/>
  <c r="L1557" i="4"/>
  <c r="J1557" i="4"/>
  <c r="H1557" i="4"/>
  <c r="I1557" i="4"/>
  <c r="G1557" i="4"/>
  <c r="E1557" i="4"/>
  <c r="F1557" i="4"/>
  <c r="AB1559" i="4"/>
  <c r="U1559" i="4"/>
  <c r="S1559" i="4"/>
  <c r="T1559" i="4"/>
  <c r="R1559" i="4"/>
  <c r="Q1559" i="4"/>
  <c r="P1559" i="4"/>
  <c r="O1559" i="4"/>
  <c r="M1559" i="4"/>
  <c r="K1559" i="4"/>
  <c r="J1559" i="4"/>
  <c r="H1559" i="4"/>
  <c r="N1559" i="4"/>
  <c r="L1559" i="4"/>
  <c r="F1559" i="4"/>
  <c r="I1559" i="4"/>
  <c r="G1559" i="4"/>
  <c r="E1559" i="4"/>
  <c r="AB1561" i="4"/>
  <c r="U1561" i="4"/>
  <c r="T1561" i="4"/>
  <c r="S1561" i="4"/>
  <c r="R1561" i="4"/>
  <c r="P1561" i="4"/>
  <c r="Q1561" i="4"/>
  <c r="O1561" i="4"/>
  <c r="M1561" i="4"/>
  <c r="K1561" i="4"/>
  <c r="N1561" i="4"/>
  <c r="L1561" i="4"/>
  <c r="J1561" i="4"/>
  <c r="H1561" i="4"/>
  <c r="I1561" i="4"/>
  <c r="G1561" i="4"/>
  <c r="E1561" i="4"/>
  <c r="F1561" i="4"/>
  <c r="AB1563" i="4"/>
  <c r="U1563" i="4"/>
  <c r="S1563" i="4"/>
  <c r="T1563" i="4"/>
  <c r="R1563" i="4"/>
  <c r="Q1563" i="4"/>
  <c r="P1563" i="4"/>
  <c r="O1563" i="4"/>
  <c r="M1563" i="4"/>
  <c r="K1563" i="4"/>
  <c r="J1563" i="4"/>
  <c r="H1563" i="4"/>
  <c r="N1563" i="4"/>
  <c r="L1563" i="4"/>
  <c r="F1563" i="4"/>
  <c r="I1563" i="4"/>
  <c r="G1563" i="4"/>
  <c r="E1563" i="4"/>
  <c r="AB1565" i="4"/>
  <c r="U1565" i="4"/>
  <c r="T1565" i="4"/>
  <c r="S1565" i="4"/>
  <c r="R1565" i="4"/>
  <c r="P1565" i="4"/>
  <c r="Q1565" i="4"/>
  <c r="O1565" i="4"/>
  <c r="M1565" i="4"/>
  <c r="K1565" i="4"/>
  <c r="N1565" i="4"/>
  <c r="L1565" i="4"/>
  <c r="J1565" i="4"/>
  <c r="H1565" i="4"/>
  <c r="I1565" i="4"/>
  <c r="G1565" i="4"/>
  <c r="E1565" i="4"/>
  <c r="F1565" i="4"/>
  <c r="AB1567" i="4"/>
  <c r="U1567" i="4"/>
  <c r="S1567" i="4"/>
  <c r="T1567" i="4"/>
  <c r="R1567" i="4"/>
  <c r="Q1567" i="4"/>
  <c r="P1567" i="4"/>
  <c r="O1567" i="4"/>
  <c r="M1567" i="4"/>
  <c r="K1567" i="4"/>
  <c r="J1567" i="4"/>
  <c r="H1567" i="4"/>
  <c r="N1567" i="4"/>
  <c r="L1567" i="4"/>
  <c r="F1567" i="4"/>
  <c r="I1567" i="4"/>
  <c r="G1567" i="4"/>
  <c r="E1567" i="4"/>
  <c r="AB1569" i="4"/>
  <c r="U1569" i="4"/>
  <c r="T1569" i="4"/>
  <c r="S1569" i="4"/>
  <c r="R1569" i="4"/>
  <c r="P1569" i="4"/>
  <c r="Q1569" i="4"/>
  <c r="O1569" i="4"/>
  <c r="M1569" i="4"/>
  <c r="K1569" i="4"/>
  <c r="N1569" i="4"/>
  <c r="L1569" i="4"/>
  <c r="J1569" i="4"/>
  <c r="H1569" i="4"/>
  <c r="I1569" i="4"/>
  <c r="G1569" i="4"/>
  <c r="E1569" i="4"/>
  <c r="F1569" i="4"/>
  <c r="AB1571" i="4"/>
  <c r="U1571" i="4"/>
  <c r="S1571" i="4"/>
  <c r="T1571" i="4"/>
  <c r="R1571" i="4"/>
  <c r="Q1571" i="4"/>
  <c r="P1571" i="4"/>
  <c r="O1571" i="4"/>
  <c r="M1571" i="4"/>
  <c r="K1571" i="4"/>
  <c r="J1571" i="4"/>
  <c r="H1571" i="4"/>
  <c r="N1571" i="4"/>
  <c r="L1571" i="4"/>
  <c r="F1571" i="4"/>
  <c r="I1571" i="4"/>
  <c r="G1571" i="4"/>
  <c r="E1571" i="4"/>
  <c r="AB1573" i="4"/>
  <c r="U1573" i="4"/>
  <c r="T1573" i="4"/>
  <c r="S1573" i="4"/>
  <c r="R1573" i="4"/>
  <c r="P1573" i="4"/>
  <c r="Q1573" i="4"/>
  <c r="O1573" i="4"/>
  <c r="M1573" i="4"/>
  <c r="K1573" i="4"/>
  <c r="N1573" i="4"/>
  <c r="L1573" i="4"/>
  <c r="J1573" i="4"/>
  <c r="H1573" i="4"/>
  <c r="I1573" i="4"/>
  <c r="G1573" i="4"/>
  <c r="E1573" i="4"/>
  <c r="F1573" i="4"/>
  <c r="AB1575" i="4"/>
  <c r="U1575" i="4"/>
  <c r="S1575" i="4"/>
  <c r="T1575" i="4"/>
  <c r="R1575" i="4"/>
  <c r="Q1575" i="4"/>
  <c r="P1575" i="4"/>
  <c r="O1575" i="4"/>
  <c r="M1575" i="4"/>
  <c r="K1575" i="4"/>
  <c r="J1575" i="4"/>
  <c r="H1575" i="4"/>
  <c r="N1575" i="4"/>
  <c r="L1575" i="4"/>
  <c r="F1575" i="4"/>
  <c r="I1575" i="4"/>
  <c r="G1575" i="4"/>
  <c r="E1575" i="4"/>
  <c r="AB1577" i="4"/>
  <c r="U1577" i="4"/>
  <c r="T1577" i="4"/>
  <c r="S1577" i="4"/>
  <c r="R1577" i="4"/>
  <c r="P1577" i="4"/>
  <c r="Q1577" i="4"/>
  <c r="O1577" i="4"/>
  <c r="M1577" i="4"/>
  <c r="K1577" i="4"/>
  <c r="N1577" i="4"/>
  <c r="L1577" i="4"/>
  <c r="J1577" i="4"/>
  <c r="H1577" i="4"/>
  <c r="I1577" i="4"/>
  <c r="G1577" i="4"/>
  <c r="E1577" i="4"/>
  <c r="F1577" i="4"/>
  <c r="AB1579" i="4"/>
  <c r="U1579" i="4"/>
  <c r="S1579" i="4"/>
  <c r="T1579" i="4"/>
  <c r="R1579" i="4"/>
  <c r="Q1579" i="4"/>
  <c r="P1579" i="4"/>
  <c r="O1579" i="4"/>
  <c r="M1579" i="4"/>
  <c r="K1579" i="4"/>
  <c r="J1579" i="4"/>
  <c r="H1579" i="4"/>
  <c r="N1579" i="4"/>
  <c r="L1579" i="4"/>
  <c r="F1579" i="4"/>
  <c r="I1579" i="4"/>
  <c r="G1579" i="4"/>
  <c r="E1579" i="4"/>
  <c r="AB1581" i="4"/>
  <c r="U1581" i="4"/>
  <c r="T1581" i="4"/>
  <c r="S1581" i="4"/>
  <c r="R1581" i="4"/>
  <c r="P1581" i="4"/>
  <c r="Q1581" i="4"/>
  <c r="O1581" i="4"/>
  <c r="M1581" i="4"/>
  <c r="K1581" i="4"/>
  <c r="N1581" i="4"/>
  <c r="L1581" i="4"/>
  <c r="J1581" i="4"/>
  <c r="H1581" i="4"/>
  <c r="I1581" i="4"/>
  <c r="G1581" i="4"/>
  <c r="E1581" i="4"/>
  <c r="F1581" i="4"/>
  <c r="AB1583" i="4"/>
  <c r="U1583" i="4"/>
  <c r="S1583" i="4"/>
  <c r="T1583" i="4"/>
  <c r="R1583" i="4"/>
  <c r="Q1583" i="4"/>
  <c r="P1583" i="4"/>
  <c r="O1583" i="4"/>
  <c r="M1583" i="4"/>
  <c r="K1583" i="4"/>
  <c r="J1583" i="4"/>
  <c r="H1583" i="4"/>
  <c r="N1583" i="4"/>
  <c r="L1583" i="4"/>
  <c r="F1583" i="4"/>
  <c r="I1583" i="4"/>
  <c r="G1583" i="4"/>
  <c r="E1583" i="4"/>
  <c r="AB1585" i="4"/>
  <c r="U1585" i="4"/>
  <c r="T1585" i="4"/>
  <c r="S1585" i="4"/>
  <c r="R1585" i="4"/>
  <c r="P1585" i="4"/>
  <c r="Q1585" i="4"/>
  <c r="O1585" i="4"/>
  <c r="M1585" i="4"/>
  <c r="K1585" i="4"/>
  <c r="N1585" i="4"/>
  <c r="L1585" i="4"/>
  <c r="J1585" i="4"/>
  <c r="H1585" i="4"/>
  <c r="I1585" i="4"/>
  <c r="G1585" i="4"/>
  <c r="E1585" i="4"/>
  <c r="F1585" i="4"/>
  <c r="AB1587" i="4"/>
  <c r="U1587" i="4"/>
  <c r="S1587" i="4"/>
  <c r="T1587" i="4"/>
  <c r="R1587" i="4"/>
  <c r="Q1587" i="4"/>
  <c r="P1587" i="4"/>
  <c r="O1587" i="4"/>
  <c r="M1587" i="4"/>
  <c r="K1587" i="4"/>
  <c r="J1587" i="4"/>
  <c r="H1587" i="4"/>
  <c r="N1587" i="4"/>
  <c r="L1587" i="4"/>
  <c r="F1587" i="4"/>
  <c r="I1587" i="4"/>
  <c r="G1587" i="4"/>
  <c r="E1587" i="4"/>
  <c r="AB1589" i="4"/>
  <c r="U1589" i="4"/>
  <c r="T1589" i="4"/>
  <c r="S1589" i="4"/>
  <c r="R1589" i="4"/>
  <c r="P1589" i="4"/>
  <c r="Q1589" i="4"/>
  <c r="O1589" i="4"/>
  <c r="M1589" i="4"/>
  <c r="K1589" i="4"/>
  <c r="N1589" i="4"/>
  <c r="L1589" i="4"/>
  <c r="J1589" i="4"/>
  <c r="H1589" i="4"/>
  <c r="I1589" i="4"/>
  <c r="G1589" i="4"/>
  <c r="E1589" i="4"/>
  <c r="F1589" i="4"/>
  <c r="AB1591" i="4"/>
  <c r="U1591" i="4"/>
  <c r="S1591" i="4"/>
  <c r="T1591" i="4"/>
  <c r="R1591" i="4"/>
  <c r="Q1591" i="4"/>
  <c r="P1591" i="4"/>
  <c r="O1591" i="4"/>
  <c r="M1591" i="4"/>
  <c r="K1591" i="4"/>
  <c r="J1591" i="4"/>
  <c r="H1591" i="4"/>
  <c r="N1591" i="4"/>
  <c r="L1591" i="4"/>
  <c r="F1591" i="4"/>
  <c r="I1591" i="4"/>
  <c r="G1591" i="4"/>
  <c r="E1591" i="4"/>
  <c r="AB1593" i="4"/>
  <c r="U1593" i="4"/>
  <c r="T1593" i="4"/>
  <c r="S1593" i="4"/>
  <c r="R1593" i="4"/>
  <c r="P1593" i="4"/>
  <c r="Q1593" i="4"/>
  <c r="O1593" i="4"/>
  <c r="M1593" i="4"/>
  <c r="K1593" i="4"/>
  <c r="N1593" i="4"/>
  <c r="L1593" i="4"/>
  <c r="J1593" i="4"/>
  <c r="H1593" i="4"/>
  <c r="I1593" i="4"/>
  <c r="G1593" i="4"/>
  <c r="E1593" i="4"/>
  <c r="F1593" i="4"/>
  <c r="AB1595" i="4"/>
  <c r="U1595" i="4"/>
  <c r="S1595" i="4"/>
  <c r="T1595" i="4"/>
  <c r="R1595" i="4"/>
  <c r="Q1595" i="4"/>
  <c r="P1595" i="4"/>
  <c r="O1595" i="4"/>
  <c r="M1595" i="4"/>
  <c r="K1595" i="4"/>
  <c r="J1595" i="4"/>
  <c r="H1595" i="4"/>
  <c r="N1595" i="4"/>
  <c r="L1595" i="4"/>
  <c r="F1595" i="4"/>
  <c r="I1595" i="4"/>
  <c r="G1595" i="4"/>
  <c r="E1595" i="4"/>
  <c r="AB1597" i="4"/>
  <c r="U1597" i="4"/>
  <c r="T1597" i="4"/>
  <c r="S1597" i="4"/>
  <c r="R1597" i="4"/>
  <c r="P1597" i="4"/>
  <c r="Q1597" i="4"/>
  <c r="O1597" i="4"/>
  <c r="M1597" i="4"/>
  <c r="K1597" i="4"/>
  <c r="N1597" i="4"/>
  <c r="L1597" i="4"/>
  <c r="J1597" i="4"/>
  <c r="H1597" i="4"/>
  <c r="I1597" i="4"/>
  <c r="G1597" i="4"/>
  <c r="E1597" i="4"/>
  <c r="F1597" i="4"/>
  <c r="AB1599" i="4"/>
  <c r="U1599" i="4"/>
  <c r="S1599" i="4"/>
  <c r="T1599" i="4"/>
  <c r="R1599" i="4"/>
  <c r="Q1599" i="4"/>
  <c r="P1599" i="4"/>
  <c r="O1599" i="4"/>
  <c r="M1599" i="4"/>
  <c r="K1599" i="4"/>
  <c r="J1599" i="4"/>
  <c r="H1599" i="4"/>
  <c r="N1599" i="4"/>
  <c r="L1599" i="4"/>
  <c r="F1599" i="4"/>
  <c r="I1599" i="4"/>
  <c r="G1599" i="4"/>
  <c r="E1599" i="4"/>
  <c r="AB1601" i="4"/>
  <c r="U1601" i="4"/>
  <c r="T1601" i="4"/>
  <c r="S1601" i="4"/>
  <c r="R1601" i="4"/>
  <c r="P1601" i="4"/>
  <c r="Q1601" i="4"/>
  <c r="O1601" i="4"/>
  <c r="M1601" i="4"/>
  <c r="K1601" i="4"/>
  <c r="N1601" i="4"/>
  <c r="L1601" i="4"/>
  <c r="J1601" i="4"/>
  <c r="H1601" i="4"/>
  <c r="I1601" i="4"/>
  <c r="G1601" i="4"/>
  <c r="E1601" i="4"/>
  <c r="F1601" i="4"/>
  <c r="AB1603" i="4"/>
  <c r="U1603" i="4"/>
  <c r="S1603" i="4"/>
  <c r="T1603" i="4"/>
  <c r="R1603" i="4"/>
  <c r="Q1603" i="4"/>
  <c r="P1603" i="4"/>
  <c r="O1603" i="4"/>
  <c r="M1603" i="4"/>
  <c r="K1603" i="4"/>
  <c r="J1603" i="4"/>
  <c r="H1603" i="4"/>
  <c r="N1603" i="4"/>
  <c r="L1603" i="4"/>
  <c r="F1603" i="4"/>
  <c r="I1603" i="4"/>
  <c r="G1603" i="4"/>
  <c r="E1603" i="4"/>
  <c r="AB1605" i="4"/>
  <c r="U1605" i="4"/>
  <c r="T1605" i="4"/>
  <c r="S1605" i="4"/>
  <c r="R1605" i="4"/>
  <c r="P1605" i="4"/>
  <c r="Q1605" i="4"/>
  <c r="O1605" i="4"/>
  <c r="M1605" i="4"/>
  <c r="K1605" i="4"/>
  <c r="N1605" i="4"/>
  <c r="L1605" i="4"/>
  <c r="J1605" i="4"/>
  <c r="H1605" i="4"/>
  <c r="I1605" i="4"/>
  <c r="G1605" i="4"/>
  <c r="E1605" i="4"/>
  <c r="F1605" i="4"/>
  <c r="AB1607" i="4"/>
  <c r="U1607" i="4"/>
  <c r="S1607" i="4"/>
  <c r="T1607" i="4"/>
  <c r="R1607" i="4"/>
  <c r="Q1607" i="4"/>
  <c r="P1607" i="4"/>
  <c r="O1607" i="4"/>
  <c r="M1607" i="4"/>
  <c r="K1607" i="4"/>
  <c r="J1607" i="4"/>
  <c r="H1607" i="4"/>
  <c r="N1607" i="4"/>
  <c r="L1607" i="4"/>
  <c r="F1607" i="4"/>
  <c r="I1607" i="4"/>
  <c r="G1607" i="4"/>
  <c r="E1607" i="4"/>
  <c r="AB1609" i="4"/>
  <c r="U1609" i="4"/>
  <c r="T1609" i="4"/>
  <c r="S1609" i="4"/>
  <c r="R1609" i="4"/>
  <c r="P1609" i="4"/>
  <c r="Q1609" i="4"/>
  <c r="O1609" i="4"/>
  <c r="M1609" i="4"/>
  <c r="K1609" i="4"/>
  <c r="N1609" i="4"/>
  <c r="L1609" i="4"/>
  <c r="J1609" i="4"/>
  <c r="H1609" i="4"/>
  <c r="I1609" i="4"/>
  <c r="G1609" i="4"/>
  <c r="E1609" i="4"/>
  <c r="F1609" i="4"/>
  <c r="AB1611" i="4"/>
  <c r="U1611" i="4"/>
  <c r="S1611" i="4"/>
  <c r="T1611" i="4"/>
  <c r="R1611" i="4"/>
  <c r="Q1611" i="4"/>
  <c r="P1611" i="4"/>
  <c r="O1611" i="4"/>
  <c r="M1611" i="4"/>
  <c r="K1611" i="4"/>
  <c r="J1611" i="4"/>
  <c r="H1611" i="4"/>
  <c r="N1611" i="4"/>
  <c r="L1611" i="4"/>
  <c r="F1611" i="4"/>
  <c r="I1611" i="4"/>
  <c r="G1611" i="4"/>
  <c r="E1611" i="4"/>
  <c r="AB1613" i="4"/>
  <c r="U1613" i="4"/>
  <c r="T1613" i="4"/>
  <c r="S1613" i="4"/>
  <c r="R1613" i="4"/>
  <c r="P1613" i="4"/>
  <c r="Q1613" i="4"/>
  <c r="O1613" i="4"/>
  <c r="M1613" i="4"/>
  <c r="K1613" i="4"/>
  <c r="N1613" i="4"/>
  <c r="L1613" i="4"/>
  <c r="J1613" i="4"/>
  <c r="H1613" i="4"/>
  <c r="I1613" i="4"/>
  <c r="G1613" i="4"/>
  <c r="E1613" i="4"/>
  <c r="F1613" i="4"/>
  <c r="AB1615" i="4"/>
  <c r="U1615" i="4"/>
  <c r="S1615" i="4"/>
  <c r="T1615" i="4"/>
  <c r="R1615" i="4"/>
  <c r="Q1615" i="4"/>
  <c r="P1615" i="4"/>
  <c r="O1615" i="4"/>
  <c r="M1615" i="4"/>
  <c r="K1615" i="4"/>
  <c r="J1615" i="4"/>
  <c r="H1615" i="4"/>
  <c r="N1615" i="4"/>
  <c r="L1615" i="4"/>
  <c r="F1615" i="4"/>
  <c r="I1615" i="4"/>
  <c r="G1615" i="4"/>
  <c r="E1615" i="4"/>
  <c r="AB1617" i="4"/>
  <c r="U1617" i="4"/>
  <c r="T1617" i="4"/>
  <c r="S1617" i="4"/>
  <c r="R1617" i="4"/>
  <c r="P1617" i="4"/>
  <c r="Q1617" i="4"/>
  <c r="O1617" i="4"/>
  <c r="M1617" i="4"/>
  <c r="K1617" i="4"/>
  <c r="N1617" i="4"/>
  <c r="L1617" i="4"/>
  <c r="J1617" i="4"/>
  <c r="H1617" i="4"/>
  <c r="I1617" i="4"/>
  <c r="G1617" i="4"/>
  <c r="E1617" i="4"/>
  <c r="F1617" i="4"/>
  <c r="AB1619" i="4"/>
  <c r="U1619" i="4"/>
  <c r="S1619" i="4"/>
  <c r="T1619" i="4"/>
  <c r="R1619" i="4"/>
  <c r="Q1619" i="4"/>
  <c r="P1619" i="4"/>
  <c r="O1619" i="4"/>
  <c r="M1619" i="4"/>
  <c r="K1619" i="4"/>
  <c r="J1619" i="4"/>
  <c r="H1619" i="4"/>
  <c r="N1619" i="4"/>
  <c r="L1619" i="4"/>
  <c r="F1619" i="4"/>
  <c r="I1619" i="4"/>
  <c r="G1619" i="4"/>
  <c r="E1619" i="4"/>
  <c r="AB1621" i="4"/>
  <c r="U1621" i="4"/>
  <c r="T1621" i="4"/>
  <c r="S1621" i="4"/>
  <c r="R1621" i="4"/>
  <c r="P1621" i="4"/>
  <c r="Q1621" i="4"/>
  <c r="O1621" i="4"/>
  <c r="M1621" i="4"/>
  <c r="K1621" i="4"/>
  <c r="N1621" i="4"/>
  <c r="L1621" i="4"/>
  <c r="J1621" i="4"/>
  <c r="H1621" i="4"/>
  <c r="I1621" i="4"/>
  <c r="G1621" i="4"/>
  <c r="E1621" i="4"/>
  <c r="F1621" i="4"/>
  <c r="AB1623" i="4"/>
  <c r="U1623" i="4"/>
  <c r="S1623" i="4"/>
  <c r="T1623" i="4"/>
  <c r="R1623" i="4"/>
  <c r="Q1623" i="4"/>
  <c r="P1623" i="4"/>
  <c r="O1623" i="4"/>
  <c r="M1623" i="4"/>
  <c r="K1623" i="4"/>
  <c r="J1623" i="4"/>
  <c r="H1623" i="4"/>
  <c r="N1623" i="4"/>
  <c r="L1623" i="4"/>
  <c r="F1623" i="4"/>
  <c r="I1623" i="4"/>
  <c r="G1623" i="4"/>
  <c r="E1623" i="4"/>
  <c r="AB1625" i="4"/>
  <c r="U1625" i="4"/>
  <c r="T1625" i="4"/>
  <c r="S1625" i="4"/>
  <c r="R1625" i="4"/>
  <c r="P1625" i="4"/>
  <c r="Q1625" i="4"/>
  <c r="O1625" i="4"/>
  <c r="M1625" i="4"/>
  <c r="K1625" i="4"/>
  <c r="N1625" i="4"/>
  <c r="L1625" i="4"/>
  <c r="J1625" i="4"/>
  <c r="H1625" i="4"/>
  <c r="I1625" i="4"/>
  <c r="G1625" i="4"/>
  <c r="E1625" i="4"/>
  <c r="F1625" i="4"/>
  <c r="AB1627" i="4"/>
  <c r="U1627" i="4"/>
  <c r="S1627" i="4"/>
  <c r="T1627" i="4"/>
  <c r="R1627" i="4"/>
  <c r="Q1627" i="4"/>
  <c r="P1627" i="4"/>
  <c r="O1627" i="4"/>
  <c r="M1627" i="4"/>
  <c r="K1627" i="4"/>
  <c r="J1627" i="4"/>
  <c r="H1627" i="4"/>
  <c r="N1627" i="4"/>
  <c r="L1627" i="4"/>
  <c r="F1627" i="4"/>
  <c r="I1627" i="4"/>
  <c r="G1627" i="4"/>
  <c r="E1627" i="4"/>
  <c r="AB1629" i="4"/>
  <c r="U1629" i="4"/>
  <c r="T1629" i="4"/>
  <c r="S1629" i="4"/>
  <c r="R1629" i="4"/>
  <c r="P1629" i="4"/>
  <c r="Q1629" i="4"/>
  <c r="O1629" i="4"/>
  <c r="M1629" i="4"/>
  <c r="K1629" i="4"/>
  <c r="N1629" i="4"/>
  <c r="L1629" i="4"/>
  <c r="J1629" i="4"/>
  <c r="H1629" i="4"/>
  <c r="I1629" i="4"/>
  <c r="G1629" i="4"/>
  <c r="E1629" i="4"/>
  <c r="F1629" i="4"/>
  <c r="AB1631" i="4"/>
  <c r="U1631" i="4"/>
  <c r="S1631" i="4"/>
  <c r="T1631" i="4"/>
  <c r="R1631" i="4"/>
  <c r="Q1631" i="4"/>
  <c r="P1631" i="4"/>
  <c r="O1631" i="4"/>
  <c r="M1631" i="4"/>
  <c r="K1631" i="4"/>
  <c r="J1631" i="4"/>
  <c r="H1631" i="4"/>
  <c r="N1631" i="4"/>
  <c r="L1631" i="4"/>
  <c r="F1631" i="4"/>
  <c r="I1631" i="4"/>
  <c r="G1631" i="4"/>
  <c r="E1631" i="4"/>
  <c r="AB1633" i="4"/>
  <c r="U1633" i="4"/>
  <c r="T1633" i="4"/>
  <c r="S1633" i="4"/>
  <c r="R1633" i="4"/>
  <c r="P1633" i="4"/>
  <c r="Q1633" i="4"/>
  <c r="O1633" i="4"/>
  <c r="M1633" i="4"/>
  <c r="K1633" i="4"/>
  <c r="N1633" i="4"/>
  <c r="L1633" i="4"/>
  <c r="J1633" i="4"/>
  <c r="H1633" i="4"/>
  <c r="I1633" i="4"/>
  <c r="G1633" i="4"/>
  <c r="E1633" i="4"/>
  <c r="F1633" i="4"/>
  <c r="AB1635" i="4"/>
  <c r="U1635" i="4"/>
  <c r="S1635" i="4"/>
  <c r="T1635" i="4"/>
  <c r="R1635" i="4"/>
  <c r="Q1635" i="4"/>
  <c r="P1635" i="4"/>
  <c r="O1635" i="4"/>
  <c r="M1635" i="4"/>
  <c r="K1635" i="4"/>
  <c r="J1635" i="4"/>
  <c r="H1635" i="4"/>
  <c r="N1635" i="4"/>
  <c r="L1635" i="4"/>
  <c r="F1635" i="4"/>
  <c r="I1635" i="4"/>
  <c r="G1635" i="4"/>
  <c r="E1635" i="4"/>
  <c r="AB1637" i="4"/>
  <c r="U1637" i="4"/>
  <c r="T1637" i="4"/>
  <c r="S1637" i="4"/>
  <c r="R1637" i="4"/>
  <c r="P1637" i="4"/>
  <c r="Q1637" i="4"/>
  <c r="O1637" i="4"/>
  <c r="M1637" i="4"/>
  <c r="K1637" i="4"/>
  <c r="N1637" i="4"/>
  <c r="L1637" i="4"/>
  <c r="J1637" i="4"/>
  <c r="H1637" i="4"/>
  <c r="I1637" i="4"/>
  <c r="G1637" i="4"/>
  <c r="E1637" i="4"/>
  <c r="F1637" i="4"/>
  <c r="AB1639" i="4"/>
  <c r="U1639" i="4"/>
  <c r="S1639" i="4"/>
  <c r="T1639" i="4"/>
  <c r="R1639" i="4"/>
  <c r="Q1639" i="4"/>
  <c r="P1639" i="4"/>
  <c r="O1639" i="4"/>
  <c r="M1639" i="4"/>
  <c r="K1639" i="4"/>
  <c r="J1639" i="4"/>
  <c r="H1639" i="4"/>
  <c r="N1639" i="4"/>
  <c r="L1639" i="4"/>
  <c r="F1639" i="4"/>
  <c r="I1639" i="4"/>
  <c r="G1639" i="4"/>
  <c r="E1639" i="4"/>
  <c r="AB1641" i="4"/>
  <c r="U1641" i="4"/>
  <c r="T1641" i="4"/>
  <c r="S1641" i="4"/>
  <c r="R1641" i="4"/>
  <c r="P1641" i="4"/>
  <c r="Q1641" i="4"/>
  <c r="O1641" i="4"/>
  <c r="M1641" i="4"/>
  <c r="K1641" i="4"/>
  <c r="N1641" i="4"/>
  <c r="L1641" i="4"/>
  <c r="J1641" i="4"/>
  <c r="H1641" i="4"/>
  <c r="I1641" i="4"/>
  <c r="G1641" i="4"/>
  <c r="E1641" i="4"/>
  <c r="F1641" i="4"/>
  <c r="AB1643" i="4"/>
  <c r="U1643" i="4"/>
  <c r="S1643" i="4"/>
  <c r="T1643" i="4"/>
  <c r="R1643" i="4"/>
  <c r="Q1643" i="4"/>
  <c r="P1643" i="4"/>
  <c r="O1643" i="4"/>
  <c r="M1643" i="4"/>
  <c r="K1643" i="4"/>
  <c r="J1643" i="4"/>
  <c r="H1643" i="4"/>
  <c r="N1643" i="4"/>
  <c r="L1643" i="4"/>
  <c r="F1643" i="4"/>
  <c r="I1643" i="4"/>
  <c r="G1643" i="4"/>
  <c r="E1643" i="4"/>
  <c r="AB1645" i="4"/>
  <c r="U1645" i="4"/>
  <c r="T1645" i="4"/>
  <c r="S1645" i="4"/>
  <c r="R1645" i="4"/>
  <c r="P1645" i="4"/>
  <c r="Q1645" i="4"/>
  <c r="O1645" i="4"/>
  <c r="M1645" i="4"/>
  <c r="K1645" i="4"/>
  <c r="N1645" i="4"/>
  <c r="L1645" i="4"/>
  <c r="J1645" i="4"/>
  <c r="H1645" i="4"/>
  <c r="I1645" i="4"/>
  <c r="G1645" i="4"/>
  <c r="E1645" i="4"/>
  <c r="F1645" i="4"/>
  <c r="AB1647" i="4"/>
  <c r="U1647" i="4"/>
  <c r="S1647" i="4"/>
  <c r="T1647" i="4"/>
  <c r="R1647" i="4"/>
  <c r="Q1647" i="4"/>
  <c r="P1647" i="4"/>
  <c r="O1647" i="4"/>
  <c r="M1647" i="4"/>
  <c r="K1647" i="4"/>
  <c r="J1647" i="4"/>
  <c r="H1647" i="4"/>
  <c r="N1647" i="4"/>
  <c r="L1647" i="4"/>
  <c r="F1647" i="4"/>
  <c r="I1647" i="4"/>
  <c r="G1647" i="4"/>
  <c r="E1647" i="4"/>
  <c r="AB1649" i="4"/>
  <c r="U1649" i="4"/>
  <c r="T1649" i="4"/>
  <c r="S1649" i="4"/>
  <c r="R1649" i="4"/>
  <c r="P1649" i="4"/>
  <c r="Q1649" i="4"/>
  <c r="O1649" i="4"/>
  <c r="M1649" i="4"/>
  <c r="K1649" i="4"/>
  <c r="N1649" i="4"/>
  <c r="L1649" i="4"/>
  <c r="J1649" i="4"/>
  <c r="H1649" i="4"/>
  <c r="I1649" i="4"/>
  <c r="G1649" i="4"/>
  <c r="E1649" i="4"/>
  <c r="F1649" i="4"/>
  <c r="AB1651" i="4"/>
  <c r="U1651" i="4"/>
  <c r="S1651" i="4"/>
  <c r="T1651" i="4"/>
  <c r="R1651" i="4"/>
  <c r="Q1651" i="4"/>
  <c r="P1651" i="4"/>
  <c r="O1651" i="4"/>
  <c r="M1651" i="4"/>
  <c r="K1651" i="4"/>
  <c r="J1651" i="4"/>
  <c r="H1651" i="4"/>
  <c r="N1651" i="4"/>
  <c r="L1651" i="4"/>
  <c r="F1651" i="4"/>
  <c r="I1651" i="4"/>
  <c r="G1651" i="4"/>
  <c r="E1651" i="4"/>
  <c r="AB1653" i="4"/>
  <c r="U1653" i="4"/>
  <c r="T1653" i="4"/>
  <c r="S1653" i="4"/>
  <c r="R1653" i="4"/>
  <c r="P1653" i="4"/>
  <c r="Q1653" i="4"/>
  <c r="O1653" i="4"/>
  <c r="M1653" i="4"/>
  <c r="K1653" i="4"/>
  <c r="N1653" i="4"/>
  <c r="L1653" i="4"/>
  <c r="J1653" i="4"/>
  <c r="H1653" i="4"/>
  <c r="I1653" i="4"/>
  <c r="G1653" i="4"/>
  <c r="E1653" i="4"/>
  <c r="F1653" i="4"/>
  <c r="AB1655" i="4"/>
  <c r="U1655" i="4"/>
  <c r="S1655" i="4"/>
  <c r="T1655" i="4"/>
  <c r="R1655" i="4"/>
  <c r="Q1655" i="4"/>
  <c r="P1655" i="4"/>
  <c r="O1655" i="4"/>
  <c r="M1655" i="4"/>
  <c r="K1655" i="4"/>
  <c r="J1655" i="4"/>
  <c r="H1655" i="4"/>
  <c r="N1655" i="4"/>
  <c r="L1655" i="4"/>
  <c r="F1655" i="4"/>
  <c r="I1655" i="4"/>
  <c r="G1655" i="4"/>
  <c r="E1655" i="4"/>
  <c r="AB1657" i="4"/>
  <c r="U1657" i="4"/>
  <c r="T1657" i="4"/>
  <c r="S1657" i="4"/>
  <c r="R1657" i="4"/>
  <c r="P1657" i="4"/>
  <c r="Q1657" i="4"/>
  <c r="O1657" i="4"/>
  <c r="M1657" i="4"/>
  <c r="K1657" i="4"/>
  <c r="N1657" i="4"/>
  <c r="L1657" i="4"/>
  <c r="J1657" i="4"/>
  <c r="H1657" i="4"/>
  <c r="I1657" i="4"/>
  <c r="G1657" i="4"/>
  <c r="E1657" i="4"/>
  <c r="F1657" i="4"/>
  <c r="AB1659" i="4"/>
  <c r="U1659" i="4"/>
  <c r="S1659" i="4"/>
  <c r="T1659" i="4"/>
  <c r="R1659" i="4"/>
  <c r="Q1659" i="4"/>
  <c r="P1659" i="4"/>
  <c r="O1659" i="4"/>
  <c r="M1659" i="4"/>
  <c r="K1659" i="4"/>
  <c r="J1659" i="4"/>
  <c r="H1659" i="4"/>
  <c r="N1659" i="4"/>
  <c r="L1659" i="4"/>
  <c r="F1659" i="4"/>
  <c r="I1659" i="4"/>
  <c r="G1659" i="4"/>
  <c r="E1659" i="4"/>
  <c r="AB1661" i="4"/>
  <c r="U1661" i="4"/>
  <c r="T1661" i="4"/>
  <c r="S1661" i="4"/>
  <c r="R1661" i="4"/>
  <c r="P1661" i="4"/>
  <c r="Q1661" i="4"/>
  <c r="O1661" i="4"/>
  <c r="M1661" i="4"/>
  <c r="K1661" i="4"/>
  <c r="N1661" i="4"/>
  <c r="L1661" i="4"/>
  <c r="J1661" i="4"/>
  <c r="H1661" i="4"/>
  <c r="I1661" i="4"/>
  <c r="G1661" i="4"/>
  <c r="E1661" i="4"/>
  <c r="F1661" i="4"/>
  <c r="AB1663" i="4"/>
  <c r="U1663" i="4"/>
  <c r="S1663" i="4"/>
  <c r="T1663" i="4"/>
  <c r="R1663" i="4"/>
  <c r="Q1663" i="4"/>
  <c r="P1663" i="4"/>
  <c r="O1663" i="4"/>
  <c r="M1663" i="4"/>
  <c r="K1663" i="4"/>
  <c r="J1663" i="4"/>
  <c r="H1663" i="4"/>
  <c r="N1663" i="4"/>
  <c r="L1663" i="4"/>
  <c r="F1663" i="4"/>
  <c r="I1663" i="4"/>
  <c r="G1663" i="4"/>
  <c r="E1663" i="4"/>
  <c r="AB1665" i="4"/>
  <c r="U1665" i="4"/>
  <c r="T1665" i="4"/>
  <c r="S1665" i="4"/>
  <c r="R1665" i="4"/>
  <c r="P1665" i="4"/>
  <c r="Q1665" i="4"/>
  <c r="O1665" i="4"/>
  <c r="M1665" i="4"/>
  <c r="K1665" i="4"/>
  <c r="N1665" i="4"/>
  <c r="L1665" i="4"/>
  <c r="J1665" i="4"/>
  <c r="H1665" i="4"/>
  <c r="I1665" i="4"/>
  <c r="G1665" i="4"/>
  <c r="E1665" i="4"/>
  <c r="F1665" i="4"/>
  <c r="AB1667" i="4"/>
  <c r="U1667" i="4"/>
  <c r="S1667" i="4"/>
  <c r="T1667" i="4"/>
  <c r="R1667" i="4"/>
  <c r="Q1667" i="4"/>
  <c r="P1667" i="4"/>
  <c r="O1667" i="4"/>
  <c r="M1667" i="4"/>
  <c r="K1667" i="4"/>
  <c r="J1667" i="4"/>
  <c r="H1667" i="4"/>
  <c r="N1667" i="4"/>
  <c r="L1667" i="4"/>
  <c r="F1667" i="4"/>
  <c r="I1667" i="4"/>
  <c r="G1667" i="4"/>
  <c r="E1667" i="4"/>
  <c r="AB1669" i="4"/>
  <c r="U1669" i="4"/>
  <c r="T1669" i="4"/>
  <c r="S1669" i="4"/>
  <c r="R1669" i="4"/>
  <c r="P1669" i="4"/>
  <c r="Q1669" i="4"/>
  <c r="O1669" i="4"/>
  <c r="M1669" i="4"/>
  <c r="K1669" i="4"/>
  <c r="N1669" i="4"/>
  <c r="L1669" i="4"/>
  <c r="J1669" i="4"/>
  <c r="H1669" i="4"/>
  <c r="I1669" i="4"/>
  <c r="G1669" i="4"/>
  <c r="E1669" i="4"/>
  <c r="F1669" i="4"/>
  <c r="AB1671" i="4"/>
  <c r="U1671" i="4"/>
  <c r="S1671" i="4"/>
  <c r="T1671" i="4"/>
  <c r="R1671" i="4"/>
  <c r="Q1671" i="4"/>
  <c r="P1671" i="4"/>
  <c r="O1671" i="4"/>
  <c r="M1671" i="4"/>
  <c r="K1671" i="4"/>
  <c r="J1671" i="4"/>
  <c r="H1671" i="4"/>
  <c r="N1671" i="4"/>
  <c r="L1671" i="4"/>
  <c r="F1671" i="4"/>
  <c r="I1671" i="4"/>
  <c r="G1671" i="4"/>
  <c r="E1671" i="4"/>
  <c r="AB1673" i="4"/>
  <c r="U1673" i="4"/>
  <c r="T1673" i="4"/>
  <c r="S1673" i="4"/>
  <c r="R1673" i="4"/>
  <c r="P1673" i="4"/>
  <c r="Q1673" i="4"/>
  <c r="O1673" i="4"/>
  <c r="M1673" i="4"/>
  <c r="K1673" i="4"/>
  <c r="N1673" i="4"/>
  <c r="L1673" i="4"/>
  <c r="J1673" i="4"/>
  <c r="H1673" i="4"/>
  <c r="I1673" i="4"/>
  <c r="G1673" i="4"/>
  <c r="E1673" i="4"/>
  <c r="F1673" i="4"/>
  <c r="AB1675" i="4"/>
  <c r="U1675" i="4"/>
  <c r="S1675" i="4"/>
  <c r="T1675" i="4"/>
  <c r="R1675" i="4"/>
  <c r="Q1675" i="4"/>
  <c r="P1675" i="4"/>
  <c r="O1675" i="4"/>
  <c r="M1675" i="4"/>
  <c r="K1675" i="4"/>
  <c r="J1675" i="4"/>
  <c r="H1675" i="4"/>
  <c r="N1675" i="4"/>
  <c r="L1675" i="4"/>
  <c r="F1675" i="4"/>
  <c r="I1675" i="4"/>
  <c r="G1675" i="4"/>
  <c r="E1675" i="4"/>
  <c r="AB1677" i="4"/>
  <c r="U1677" i="4"/>
  <c r="T1677" i="4"/>
  <c r="S1677" i="4"/>
  <c r="R1677" i="4"/>
  <c r="P1677" i="4"/>
  <c r="Q1677" i="4"/>
  <c r="O1677" i="4"/>
  <c r="M1677" i="4"/>
  <c r="K1677" i="4"/>
  <c r="N1677" i="4"/>
  <c r="L1677" i="4"/>
  <c r="J1677" i="4"/>
  <c r="H1677" i="4"/>
  <c r="I1677" i="4"/>
  <c r="G1677" i="4"/>
  <c r="E1677" i="4"/>
  <c r="F1677" i="4"/>
  <c r="AB1679" i="4"/>
  <c r="U1679" i="4"/>
  <c r="S1679" i="4"/>
  <c r="T1679" i="4"/>
  <c r="R1679" i="4"/>
  <c r="Q1679" i="4"/>
  <c r="P1679" i="4"/>
  <c r="O1679" i="4"/>
  <c r="M1679" i="4"/>
  <c r="K1679" i="4"/>
  <c r="J1679" i="4"/>
  <c r="H1679" i="4"/>
  <c r="N1679" i="4"/>
  <c r="L1679" i="4"/>
  <c r="F1679" i="4"/>
  <c r="I1679" i="4"/>
  <c r="G1679" i="4"/>
  <c r="E1679" i="4"/>
  <c r="AB1681" i="4"/>
  <c r="U1681" i="4"/>
  <c r="T1681" i="4"/>
  <c r="S1681" i="4"/>
  <c r="R1681" i="4"/>
  <c r="P1681" i="4"/>
  <c r="Q1681" i="4"/>
  <c r="O1681" i="4"/>
  <c r="M1681" i="4"/>
  <c r="K1681" i="4"/>
  <c r="N1681" i="4"/>
  <c r="L1681" i="4"/>
  <c r="J1681" i="4"/>
  <c r="H1681" i="4"/>
  <c r="I1681" i="4"/>
  <c r="G1681" i="4"/>
  <c r="E1681" i="4"/>
  <c r="F1681" i="4"/>
  <c r="AB1683" i="4"/>
  <c r="U1683" i="4"/>
  <c r="S1683" i="4"/>
  <c r="T1683" i="4"/>
  <c r="R1683" i="4"/>
  <c r="Q1683" i="4"/>
  <c r="P1683" i="4"/>
  <c r="O1683" i="4"/>
  <c r="M1683" i="4"/>
  <c r="K1683" i="4"/>
  <c r="J1683" i="4"/>
  <c r="H1683" i="4"/>
  <c r="N1683" i="4"/>
  <c r="L1683" i="4"/>
  <c r="F1683" i="4"/>
  <c r="I1683" i="4"/>
  <c r="G1683" i="4"/>
  <c r="E1683" i="4"/>
  <c r="AB1685" i="4"/>
  <c r="U1685" i="4"/>
  <c r="T1685" i="4"/>
  <c r="S1685" i="4"/>
  <c r="R1685" i="4"/>
  <c r="P1685" i="4"/>
  <c r="Q1685" i="4"/>
  <c r="O1685" i="4"/>
  <c r="M1685" i="4"/>
  <c r="K1685" i="4"/>
  <c r="N1685" i="4"/>
  <c r="L1685" i="4"/>
  <c r="J1685" i="4"/>
  <c r="H1685" i="4"/>
  <c r="I1685" i="4"/>
  <c r="G1685" i="4"/>
  <c r="E1685" i="4"/>
  <c r="F1685" i="4"/>
  <c r="AB1687" i="4"/>
  <c r="U1687" i="4"/>
  <c r="S1687" i="4"/>
  <c r="T1687" i="4"/>
  <c r="R1687" i="4"/>
  <c r="Q1687" i="4"/>
  <c r="P1687" i="4"/>
  <c r="O1687" i="4"/>
  <c r="M1687" i="4"/>
  <c r="K1687" i="4"/>
  <c r="J1687" i="4"/>
  <c r="H1687" i="4"/>
  <c r="N1687" i="4"/>
  <c r="L1687" i="4"/>
  <c r="F1687" i="4"/>
  <c r="I1687" i="4"/>
  <c r="G1687" i="4"/>
  <c r="E1687" i="4"/>
  <c r="AB1689" i="4"/>
  <c r="U1689" i="4"/>
  <c r="T1689" i="4"/>
  <c r="S1689" i="4"/>
  <c r="R1689" i="4"/>
  <c r="P1689" i="4"/>
  <c r="Q1689" i="4"/>
  <c r="O1689" i="4"/>
  <c r="M1689" i="4"/>
  <c r="K1689" i="4"/>
  <c r="N1689" i="4"/>
  <c r="L1689" i="4"/>
  <c r="J1689" i="4"/>
  <c r="H1689" i="4"/>
  <c r="I1689" i="4"/>
  <c r="G1689" i="4"/>
  <c r="E1689" i="4"/>
  <c r="F1689" i="4"/>
  <c r="AB1691" i="4"/>
  <c r="U1691" i="4"/>
  <c r="S1691" i="4"/>
  <c r="T1691" i="4"/>
  <c r="R1691" i="4"/>
  <c r="Q1691" i="4"/>
  <c r="P1691" i="4"/>
  <c r="O1691" i="4"/>
  <c r="M1691" i="4"/>
  <c r="K1691" i="4"/>
  <c r="J1691" i="4"/>
  <c r="H1691" i="4"/>
  <c r="N1691" i="4"/>
  <c r="L1691" i="4"/>
  <c r="F1691" i="4"/>
  <c r="I1691" i="4"/>
  <c r="G1691" i="4"/>
  <c r="E1691" i="4"/>
  <c r="AB1693" i="4"/>
  <c r="U1693" i="4"/>
  <c r="T1693" i="4"/>
  <c r="S1693" i="4"/>
  <c r="R1693" i="4"/>
  <c r="P1693" i="4"/>
  <c r="Q1693" i="4"/>
  <c r="O1693" i="4"/>
  <c r="M1693" i="4"/>
  <c r="K1693" i="4"/>
  <c r="N1693" i="4"/>
  <c r="L1693" i="4"/>
  <c r="J1693" i="4"/>
  <c r="H1693" i="4"/>
  <c r="I1693" i="4"/>
  <c r="G1693" i="4"/>
  <c r="E1693" i="4"/>
  <c r="F1693" i="4"/>
  <c r="AB1695" i="4"/>
  <c r="U1695" i="4"/>
  <c r="S1695" i="4"/>
  <c r="T1695" i="4"/>
  <c r="R1695" i="4"/>
  <c r="Q1695" i="4"/>
  <c r="P1695" i="4"/>
  <c r="O1695" i="4"/>
  <c r="M1695" i="4"/>
  <c r="K1695" i="4"/>
  <c r="J1695" i="4"/>
  <c r="H1695" i="4"/>
  <c r="N1695" i="4"/>
  <c r="L1695" i="4"/>
  <c r="F1695" i="4"/>
  <c r="I1695" i="4"/>
  <c r="G1695" i="4"/>
  <c r="E1695" i="4"/>
  <c r="AB1697" i="4"/>
  <c r="U1697" i="4"/>
  <c r="T1697" i="4"/>
  <c r="S1697" i="4"/>
  <c r="R1697" i="4"/>
  <c r="P1697" i="4"/>
  <c r="Q1697" i="4"/>
  <c r="O1697" i="4"/>
  <c r="M1697" i="4"/>
  <c r="K1697" i="4"/>
  <c r="N1697" i="4"/>
  <c r="L1697" i="4"/>
  <c r="J1697" i="4"/>
  <c r="H1697" i="4"/>
  <c r="I1697" i="4"/>
  <c r="G1697" i="4"/>
  <c r="E1697" i="4"/>
  <c r="F1697" i="4"/>
  <c r="AB1699" i="4"/>
  <c r="U1699" i="4"/>
  <c r="S1699" i="4"/>
  <c r="T1699" i="4"/>
  <c r="R1699" i="4"/>
  <c r="Q1699" i="4"/>
  <c r="P1699" i="4"/>
  <c r="O1699" i="4"/>
  <c r="M1699" i="4"/>
  <c r="K1699" i="4"/>
  <c r="J1699" i="4"/>
  <c r="H1699" i="4"/>
  <c r="N1699" i="4"/>
  <c r="L1699" i="4"/>
  <c r="F1699" i="4"/>
  <c r="I1699" i="4"/>
  <c r="G1699" i="4"/>
  <c r="E1699" i="4"/>
  <c r="AB1701" i="4"/>
  <c r="U1701" i="4"/>
  <c r="T1701" i="4"/>
  <c r="S1701" i="4"/>
  <c r="R1701" i="4"/>
  <c r="P1701" i="4"/>
  <c r="Q1701" i="4"/>
  <c r="O1701" i="4"/>
  <c r="M1701" i="4"/>
  <c r="K1701" i="4"/>
  <c r="N1701" i="4"/>
  <c r="L1701" i="4"/>
  <c r="J1701" i="4"/>
  <c r="H1701" i="4"/>
  <c r="I1701" i="4"/>
  <c r="G1701" i="4"/>
  <c r="E1701" i="4"/>
  <c r="F1701" i="4"/>
  <c r="AB1703" i="4"/>
  <c r="U1703" i="4"/>
  <c r="S1703" i="4"/>
  <c r="T1703" i="4"/>
  <c r="R1703" i="4"/>
  <c r="Q1703" i="4"/>
  <c r="P1703" i="4"/>
  <c r="O1703" i="4"/>
  <c r="M1703" i="4"/>
  <c r="K1703" i="4"/>
  <c r="J1703" i="4"/>
  <c r="H1703" i="4"/>
  <c r="N1703" i="4"/>
  <c r="L1703" i="4"/>
  <c r="F1703" i="4"/>
  <c r="I1703" i="4"/>
  <c r="G1703" i="4"/>
  <c r="E1703" i="4"/>
  <c r="AB1705" i="4"/>
  <c r="U1705" i="4"/>
  <c r="T1705" i="4"/>
  <c r="S1705" i="4"/>
  <c r="R1705" i="4"/>
  <c r="P1705" i="4"/>
  <c r="Q1705" i="4"/>
  <c r="O1705" i="4"/>
  <c r="M1705" i="4"/>
  <c r="K1705" i="4"/>
  <c r="N1705" i="4"/>
  <c r="L1705" i="4"/>
  <c r="J1705" i="4"/>
  <c r="H1705" i="4"/>
  <c r="I1705" i="4"/>
  <c r="G1705" i="4"/>
  <c r="E1705" i="4"/>
  <c r="F1705" i="4"/>
  <c r="AB1707" i="4"/>
  <c r="U1707" i="4"/>
  <c r="S1707" i="4"/>
  <c r="T1707" i="4"/>
  <c r="R1707" i="4"/>
  <c r="Q1707" i="4"/>
  <c r="P1707" i="4"/>
  <c r="O1707" i="4"/>
  <c r="M1707" i="4"/>
  <c r="K1707" i="4"/>
  <c r="J1707" i="4"/>
  <c r="H1707" i="4"/>
  <c r="N1707" i="4"/>
  <c r="L1707" i="4"/>
  <c r="F1707" i="4"/>
  <c r="I1707" i="4"/>
  <c r="G1707" i="4"/>
  <c r="E1707" i="4"/>
  <c r="AB1709" i="4"/>
  <c r="U1709" i="4"/>
  <c r="T1709" i="4"/>
  <c r="S1709" i="4"/>
  <c r="R1709" i="4"/>
  <c r="P1709" i="4"/>
  <c r="Q1709" i="4"/>
  <c r="O1709" i="4"/>
  <c r="M1709" i="4"/>
  <c r="K1709" i="4"/>
  <c r="N1709" i="4"/>
  <c r="L1709" i="4"/>
  <c r="J1709" i="4"/>
  <c r="H1709" i="4"/>
  <c r="I1709" i="4"/>
  <c r="G1709" i="4"/>
  <c r="E1709" i="4"/>
  <c r="F1709" i="4"/>
  <c r="AB1711" i="4"/>
  <c r="U1711" i="4"/>
  <c r="S1711" i="4"/>
  <c r="T1711" i="4"/>
  <c r="R1711" i="4"/>
  <c r="Q1711" i="4"/>
  <c r="P1711" i="4"/>
  <c r="O1711" i="4"/>
  <c r="M1711" i="4"/>
  <c r="K1711" i="4"/>
  <c r="J1711" i="4"/>
  <c r="H1711" i="4"/>
  <c r="N1711" i="4"/>
  <c r="L1711" i="4"/>
  <c r="F1711" i="4"/>
  <c r="I1711" i="4"/>
  <c r="G1711" i="4"/>
  <c r="E1711" i="4"/>
  <c r="AB1713" i="4"/>
  <c r="U1713" i="4"/>
  <c r="T1713" i="4"/>
  <c r="S1713" i="4"/>
  <c r="R1713" i="4"/>
  <c r="P1713" i="4"/>
  <c r="Q1713" i="4"/>
  <c r="O1713" i="4"/>
  <c r="M1713" i="4"/>
  <c r="K1713" i="4"/>
  <c r="N1713" i="4"/>
  <c r="L1713" i="4"/>
  <c r="J1713" i="4"/>
  <c r="H1713" i="4"/>
  <c r="I1713" i="4"/>
  <c r="G1713" i="4"/>
  <c r="E1713" i="4"/>
  <c r="F1713" i="4"/>
  <c r="AB1715" i="4"/>
  <c r="U1715" i="4"/>
  <c r="S1715" i="4"/>
  <c r="T1715" i="4"/>
  <c r="R1715" i="4"/>
  <c r="Q1715" i="4"/>
  <c r="P1715" i="4"/>
  <c r="O1715" i="4"/>
  <c r="M1715" i="4"/>
  <c r="K1715" i="4"/>
  <c r="J1715" i="4"/>
  <c r="H1715" i="4"/>
  <c r="N1715" i="4"/>
  <c r="L1715" i="4"/>
  <c r="F1715" i="4"/>
  <c r="I1715" i="4"/>
  <c r="G1715" i="4"/>
  <c r="E1715" i="4"/>
  <c r="AB1717" i="4"/>
  <c r="U1717" i="4"/>
  <c r="T1717" i="4"/>
  <c r="S1717" i="4"/>
  <c r="R1717" i="4"/>
  <c r="P1717" i="4"/>
  <c r="Q1717" i="4"/>
  <c r="O1717" i="4"/>
  <c r="M1717" i="4"/>
  <c r="K1717" i="4"/>
  <c r="N1717" i="4"/>
  <c r="L1717" i="4"/>
  <c r="J1717" i="4"/>
  <c r="H1717" i="4"/>
  <c r="I1717" i="4"/>
  <c r="G1717" i="4"/>
  <c r="E1717" i="4"/>
  <c r="F1717" i="4"/>
  <c r="AB1719" i="4"/>
  <c r="U1719" i="4"/>
  <c r="S1719" i="4"/>
  <c r="T1719" i="4"/>
  <c r="R1719" i="4"/>
  <c r="Q1719" i="4"/>
  <c r="P1719" i="4"/>
  <c r="O1719" i="4"/>
  <c r="M1719" i="4"/>
  <c r="K1719" i="4"/>
  <c r="J1719" i="4"/>
  <c r="H1719" i="4"/>
  <c r="N1719" i="4"/>
  <c r="L1719" i="4"/>
  <c r="F1719" i="4"/>
  <c r="I1719" i="4"/>
  <c r="G1719" i="4"/>
  <c r="E1719" i="4"/>
  <c r="AB1721" i="4"/>
  <c r="U1721" i="4"/>
  <c r="T1721" i="4"/>
  <c r="S1721" i="4"/>
  <c r="R1721" i="4"/>
  <c r="P1721" i="4"/>
  <c r="Q1721" i="4"/>
  <c r="O1721" i="4"/>
  <c r="M1721" i="4"/>
  <c r="K1721" i="4"/>
  <c r="N1721" i="4"/>
  <c r="L1721" i="4"/>
  <c r="J1721" i="4"/>
  <c r="H1721" i="4"/>
  <c r="I1721" i="4"/>
  <c r="G1721" i="4"/>
  <c r="E1721" i="4"/>
  <c r="F1721" i="4"/>
  <c r="AB1723" i="4"/>
  <c r="U1723" i="4"/>
  <c r="S1723" i="4"/>
  <c r="T1723" i="4"/>
  <c r="R1723" i="4"/>
  <c r="Q1723" i="4"/>
  <c r="P1723" i="4"/>
  <c r="O1723" i="4"/>
  <c r="M1723" i="4"/>
  <c r="K1723" i="4"/>
  <c r="J1723" i="4"/>
  <c r="H1723" i="4"/>
  <c r="N1723" i="4"/>
  <c r="L1723" i="4"/>
  <c r="F1723" i="4"/>
  <c r="I1723" i="4"/>
  <c r="G1723" i="4"/>
  <c r="E1723" i="4"/>
  <c r="AB1725" i="4"/>
  <c r="U1725" i="4"/>
  <c r="T1725" i="4"/>
  <c r="S1725" i="4"/>
  <c r="R1725" i="4"/>
  <c r="P1725" i="4"/>
  <c r="Q1725" i="4"/>
  <c r="O1725" i="4"/>
  <c r="M1725" i="4"/>
  <c r="K1725" i="4"/>
  <c r="N1725" i="4"/>
  <c r="L1725" i="4"/>
  <c r="J1725" i="4"/>
  <c r="H1725" i="4"/>
  <c r="I1725" i="4"/>
  <c r="G1725" i="4"/>
  <c r="E1725" i="4"/>
  <c r="F1725" i="4"/>
  <c r="AB1727" i="4"/>
  <c r="U1727" i="4"/>
  <c r="S1727" i="4"/>
  <c r="T1727" i="4"/>
  <c r="R1727" i="4"/>
  <c r="Q1727" i="4"/>
  <c r="P1727" i="4"/>
  <c r="O1727" i="4"/>
  <c r="M1727" i="4"/>
  <c r="K1727" i="4"/>
  <c r="J1727" i="4"/>
  <c r="H1727" i="4"/>
  <c r="N1727" i="4"/>
  <c r="L1727" i="4"/>
  <c r="F1727" i="4"/>
  <c r="I1727" i="4"/>
  <c r="G1727" i="4"/>
  <c r="E1727" i="4"/>
  <c r="AB1729" i="4"/>
  <c r="U1729" i="4"/>
  <c r="T1729" i="4"/>
  <c r="S1729" i="4"/>
  <c r="R1729" i="4"/>
  <c r="P1729" i="4"/>
  <c r="Q1729" i="4"/>
  <c r="O1729" i="4"/>
  <c r="M1729" i="4"/>
  <c r="K1729" i="4"/>
  <c r="N1729" i="4"/>
  <c r="L1729" i="4"/>
  <c r="J1729" i="4"/>
  <c r="H1729" i="4"/>
  <c r="I1729" i="4"/>
  <c r="G1729" i="4"/>
  <c r="E1729" i="4"/>
  <c r="F1729" i="4"/>
  <c r="AB1731" i="4"/>
  <c r="U1731" i="4"/>
  <c r="S1731" i="4"/>
  <c r="T1731" i="4"/>
  <c r="R1731" i="4"/>
  <c r="Q1731" i="4"/>
  <c r="P1731" i="4"/>
  <c r="O1731" i="4"/>
  <c r="M1731" i="4"/>
  <c r="K1731" i="4"/>
  <c r="J1731" i="4"/>
  <c r="H1731" i="4"/>
  <c r="N1731" i="4"/>
  <c r="L1731" i="4"/>
  <c r="F1731" i="4"/>
  <c r="I1731" i="4"/>
  <c r="G1731" i="4"/>
  <c r="E1731" i="4"/>
  <c r="AB1733" i="4"/>
  <c r="U1733" i="4"/>
  <c r="T1733" i="4"/>
  <c r="S1733" i="4"/>
  <c r="R1733" i="4"/>
  <c r="P1733" i="4"/>
  <c r="Q1733" i="4"/>
  <c r="O1733" i="4"/>
  <c r="M1733" i="4"/>
  <c r="K1733" i="4"/>
  <c r="N1733" i="4"/>
  <c r="L1733" i="4"/>
  <c r="J1733" i="4"/>
  <c r="H1733" i="4"/>
  <c r="I1733" i="4"/>
  <c r="G1733" i="4"/>
  <c r="E1733" i="4"/>
  <c r="F1733" i="4"/>
  <c r="AB1735" i="4"/>
  <c r="U1735" i="4"/>
  <c r="S1735" i="4"/>
  <c r="T1735" i="4"/>
  <c r="R1735" i="4"/>
  <c r="Q1735" i="4"/>
  <c r="P1735" i="4"/>
  <c r="O1735" i="4"/>
  <c r="M1735" i="4"/>
  <c r="K1735" i="4"/>
  <c r="J1735" i="4"/>
  <c r="H1735" i="4"/>
  <c r="N1735" i="4"/>
  <c r="L1735" i="4"/>
  <c r="F1735" i="4"/>
  <c r="I1735" i="4"/>
  <c r="G1735" i="4"/>
  <c r="E1735" i="4"/>
  <c r="AB1737" i="4"/>
  <c r="U1737" i="4"/>
  <c r="T1737" i="4"/>
  <c r="S1737" i="4"/>
  <c r="R1737" i="4"/>
  <c r="P1737" i="4"/>
  <c r="Q1737" i="4"/>
  <c r="O1737" i="4"/>
  <c r="M1737" i="4"/>
  <c r="K1737" i="4"/>
  <c r="N1737" i="4"/>
  <c r="L1737" i="4"/>
  <c r="J1737" i="4"/>
  <c r="H1737" i="4"/>
  <c r="I1737" i="4"/>
  <c r="G1737" i="4"/>
  <c r="E1737" i="4"/>
  <c r="F1737" i="4"/>
  <c r="AB1739" i="4"/>
  <c r="U1739" i="4"/>
  <c r="S1739" i="4"/>
  <c r="T1739" i="4"/>
  <c r="R1739" i="4"/>
  <c r="Q1739" i="4"/>
  <c r="P1739" i="4"/>
  <c r="O1739" i="4"/>
  <c r="M1739" i="4"/>
  <c r="K1739" i="4"/>
  <c r="J1739" i="4"/>
  <c r="H1739" i="4"/>
  <c r="N1739" i="4"/>
  <c r="L1739" i="4"/>
  <c r="F1739" i="4"/>
  <c r="I1739" i="4"/>
  <c r="G1739" i="4"/>
  <c r="E1739" i="4"/>
  <c r="AB1741" i="4"/>
  <c r="U1741" i="4"/>
  <c r="T1741" i="4"/>
  <c r="S1741" i="4"/>
  <c r="R1741" i="4"/>
  <c r="P1741" i="4"/>
  <c r="Q1741" i="4"/>
  <c r="O1741" i="4"/>
  <c r="M1741" i="4"/>
  <c r="K1741" i="4"/>
  <c r="N1741" i="4"/>
  <c r="L1741" i="4"/>
  <c r="J1741" i="4"/>
  <c r="H1741" i="4"/>
  <c r="I1741" i="4"/>
  <c r="G1741" i="4"/>
  <c r="E1741" i="4"/>
  <c r="F1741" i="4"/>
  <c r="AB1743" i="4"/>
  <c r="U1743" i="4"/>
  <c r="S1743" i="4"/>
  <c r="T1743" i="4"/>
  <c r="R1743" i="4"/>
  <c r="Q1743" i="4"/>
  <c r="P1743" i="4"/>
  <c r="O1743" i="4"/>
  <c r="M1743" i="4"/>
  <c r="K1743" i="4"/>
  <c r="J1743" i="4"/>
  <c r="H1743" i="4"/>
  <c r="N1743" i="4"/>
  <c r="L1743" i="4"/>
  <c r="F1743" i="4"/>
  <c r="I1743" i="4"/>
  <c r="G1743" i="4"/>
  <c r="E1743" i="4"/>
  <c r="AB1745" i="4"/>
  <c r="U1745" i="4"/>
  <c r="T1745" i="4"/>
  <c r="S1745" i="4"/>
  <c r="R1745" i="4"/>
  <c r="P1745" i="4"/>
  <c r="Q1745" i="4"/>
  <c r="O1745" i="4"/>
  <c r="M1745" i="4"/>
  <c r="K1745" i="4"/>
  <c r="N1745" i="4"/>
  <c r="L1745" i="4"/>
  <c r="J1745" i="4"/>
  <c r="H1745" i="4"/>
  <c r="I1745" i="4"/>
  <c r="G1745" i="4"/>
  <c r="E1745" i="4"/>
  <c r="F1745" i="4"/>
  <c r="AB1747" i="4"/>
  <c r="U1747" i="4"/>
  <c r="S1747" i="4"/>
  <c r="T1747" i="4"/>
  <c r="R1747" i="4"/>
  <c r="Q1747" i="4"/>
  <c r="P1747" i="4"/>
  <c r="O1747" i="4"/>
  <c r="M1747" i="4"/>
  <c r="K1747" i="4"/>
  <c r="J1747" i="4"/>
  <c r="H1747" i="4"/>
  <c r="N1747" i="4"/>
  <c r="L1747" i="4"/>
  <c r="F1747" i="4"/>
  <c r="I1747" i="4"/>
  <c r="G1747" i="4"/>
  <c r="E1747" i="4"/>
  <c r="AB1749" i="4"/>
  <c r="U1749" i="4"/>
  <c r="T1749" i="4"/>
  <c r="S1749" i="4"/>
  <c r="R1749" i="4"/>
  <c r="P1749" i="4"/>
  <c r="Q1749" i="4"/>
  <c r="O1749" i="4"/>
  <c r="M1749" i="4"/>
  <c r="K1749" i="4"/>
  <c r="N1749" i="4"/>
  <c r="L1749" i="4"/>
  <c r="J1749" i="4"/>
  <c r="H1749" i="4"/>
  <c r="I1749" i="4"/>
  <c r="G1749" i="4"/>
  <c r="E1749" i="4"/>
  <c r="F1749" i="4"/>
  <c r="AB1751" i="4"/>
  <c r="U1751" i="4"/>
  <c r="S1751" i="4"/>
  <c r="T1751" i="4"/>
  <c r="R1751" i="4"/>
  <c r="Q1751" i="4"/>
  <c r="P1751" i="4"/>
  <c r="O1751" i="4"/>
  <c r="M1751" i="4"/>
  <c r="K1751" i="4"/>
  <c r="J1751" i="4"/>
  <c r="H1751" i="4"/>
  <c r="N1751" i="4"/>
  <c r="L1751" i="4"/>
  <c r="F1751" i="4"/>
  <c r="I1751" i="4"/>
  <c r="G1751" i="4"/>
  <c r="E1751" i="4"/>
  <c r="AB1753" i="4"/>
  <c r="U1753" i="4"/>
  <c r="T1753" i="4"/>
  <c r="S1753" i="4"/>
  <c r="R1753" i="4"/>
  <c r="P1753" i="4"/>
  <c r="Q1753" i="4"/>
  <c r="O1753" i="4"/>
  <c r="M1753" i="4"/>
  <c r="K1753" i="4"/>
  <c r="N1753" i="4"/>
  <c r="L1753" i="4"/>
  <c r="J1753" i="4"/>
  <c r="H1753" i="4"/>
  <c r="I1753" i="4"/>
  <c r="G1753" i="4"/>
  <c r="E1753" i="4"/>
  <c r="F1753" i="4"/>
  <c r="AB1755" i="4"/>
  <c r="U1755" i="4"/>
  <c r="S1755" i="4"/>
  <c r="T1755" i="4"/>
  <c r="R1755" i="4"/>
  <c r="Q1755" i="4"/>
  <c r="P1755" i="4"/>
  <c r="O1755" i="4"/>
  <c r="M1755" i="4"/>
  <c r="K1755" i="4"/>
  <c r="J1755" i="4"/>
  <c r="H1755" i="4"/>
  <c r="N1755" i="4"/>
  <c r="L1755" i="4"/>
  <c r="F1755" i="4"/>
  <c r="I1755" i="4"/>
  <c r="G1755" i="4"/>
  <c r="E1755" i="4"/>
  <c r="AB1757" i="4"/>
  <c r="U1757" i="4"/>
  <c r="T1757" i="4"/>
  <c r="S1757" i="4"/>
  <c r="R1757" i="4"/>
  <c r="P1757" i="4"/>
  <c r="Q1757" i="4"/>
  <c r="O1757" i="4"/>
  <c r="M1757" i="4"/>
  <c r="K1757" i="4"/>
  <c r="N1757" i="4"/>
  <c r="L1757" i="4"/>
  <c r="J1757" i="4"/>
  <c r="H1757" i="4"/>
  <c r="I1757" i="4"/>
  <c r="G1757" i="4"/>
  <c r="E1757" i="4"/>
  <c r="F1757" i="4"/>
  <c r="AB1759" i="4"/>
  <c r="U1759" i="4"/>
  <c r="S1759" i="4"/>
  <c r="T1759" i="4"/>
  <c r="R1759" i="4"/>
  <c r="Q1759" i="4"/>
  <c r="P1759" i="4"/>
  <c r="O1759" i="4"/>
  <c r="M1759" i="4"/>
  <c r="K1759" i="4"/>
  <c r="J1759" i="4"/>
  <c r="H1759" i="4"/>
  <c r="N1759" i="4"/>
  <c r="L1759" i="4"/>
  <c r="F1759" i="4"/>
  <c r="I1759" i="4"/>
  <c r="G1759" i="4"/>
  <c r="E1759" i="4"/>
  <c r="AB1761" i="4"/>
  <c r="U1761" i="4"/>
  <c r="T1761" i="4"/>
  <c r="S1761" i="4"/>
  <c r="R1761" i="4"/>
  <c r="P1761" i="4"/>
  <c r="Q1761" i="4"/>
  <c r="O1761" i="4"/>
  <c r="M1761" i="4"/>
  <c r="K1761" i="4"/>
  <c r="N1761" i="4"/>
  <c r="L1761" i="4"/>
  <c r="J1761" i="4"/>
  <c r="H1761" i="4"/>
  <c r="I1761" i="4"/>
  <c r="G1761" i="4"/>
  <c r="E1761" i="4"/>
  <c r="F1761" i="4"/>
  <c r="AB1763" i="4"/>
  <c r="U1763" i="4"/>
  <c r="S1763" i="4"/>
  <c r="T1763" i="4"/>
  <c r="R1763" i="4"/>
  <c r="Q1763" i="4"/>
  <c r="P1763" i="4"/>
  <c r="O1763" i="4"/>
  <c r="M1763" i="4"/>
  <c r="K1763" i="4"/>
  <c r="J1763" i="4"/>
  <c r="H1763" i="4"/>
  <c r="N1763" i="4"/>
  <c r="L1763" i="4"/>
  <c r="F1763" i="4"/>
  <c r="I1763" i="4"/>
  <c r="G1763" i="4"/>
  <c r="E1763" i="4"/>
  <c r="AB1765" i="4"/>
  <c r="U1765" i="4"/>
  <c r="T1765" i="4"/>
  <c r="S1765" i="4"/>
  <c r="R1765" i="4"/>
  <c r="P1765" i="4"/>
  <c r="Q1765" i="4"/>
  <c r="O1765" i="4"/>
  <c r="M1765" i="4"/>
  <c r="K1765" i="4"/>
  <c r="N1765" i="4"/>
  <c r="L1765" i="4"/>
  <c r="J1765" i="4"/>
  <c r="H1765" i="4"/>
  <c r="I1765" i="4"/>
  <c r="G1765" i="4"/>
  <c r="E1765" i="4"/>
  <c r="F1765" i="4"/>
  <c r="AB1767" i="4"/>
  <c r="U1767" i="4"/>
  <c r="S1767" i="4"/>
  <c r="T1767" i="4"/>
  <c r="R1767" i="4"/>
  <c r="Q1767" i="4"/>
  <c r="P1767" i="4"/>
  <c r="O1767" i="4"/>
  <c r="M1767" i="4"/>
  <c r="K1767" i="4"/>
  <c r="J1767" i="4"/>
  <c r="H1767" i="4"/>
  <c r="N1767" i="4"/>
  <c r="L1767" i="4"/>
  <c r="F1767" i="4"/>
  <c r="I1767" i="4"/>
  <c r="G1767" i="4"/>
  <c r="E1767" i="4"/>
  <c r="AB1769" i="4"/>
  <c r="U1769" i="4"/>
  <c r="T1769" i="4"/>
  <c r="S1769" i="4"/>
  <c r="R1769" i="4"/>
  <c r="P1769" i="4"/>
  <c r="Q1769" i="4"/>
  <c r="O1769" i="4"/>
  <c r="M1769" i="4"/>
  <c r="K1769" i="4"/>
  <c r="N1769" i="4"/>
  <c r="L1769" i="4"/>
  <c r="J1769" i="4"/>
  <c r="H1769" i="4"/>
  <c r="I1769" i="4"/>
  <c r="G1769" i="4"/>
  <c r="E1769" i="4"/>
  <c r="F1769" i="4"/>
  <c r="AB1771" i="4"/>
  <c r="U1771" i="4"/>
  <c r="S1771" i="4"/>
  <c r="T1771" i="4"/>
  <c r="R1771" i="4"/>
  <c r="Q1771" i="4"/>
  <c r="P1771" i="4"/>
  <c r="O1771" i="4"/>
  <c r="M1771" i="4"/>
  <c r="K1771" i="4"/>
  <c r="J1771" i="4"/>
  <c r="H1771" i="4"/>
  <c r="N1771" i="4"/>
  <c r="L1771" i="4"/>
  <c r="F1771" i="4"/>
  <c r="I1771" i="4"/>
  <c r="G1771" i="4"/>
  <c r="E1771" i="4"/>
  <c r="AB1773" i="4"/>
  <c r="U1773" i="4"/>
  <c r="T1773" i="4"/>
  <c r="S1773" i="4"/>
  <c r="R1773" i="4"/>
  <c r="P1773" i="4"/>
  <c r="Q1773" i="4"/>
  <c r="O1773" i="4"/>
  <c r="M1773" i="4"/>
  <c r="K1773" i="4"/>
  <c r="N1773" i="4"/>
  <c r="L1773" i="4"/>
  <c r="J1773" i="4"/>
  <c r="H1773" i="4"/>
  <c r="I1773" i="4"/>
  <c r="G1773" i="4"/>
  <c r="E1773" i="4"/>
  <c r="F1773" i="4"/>
  <c r="AB1775" i="4"/>
  <c r="U1775" i="4"/>
  <c r="S1775" i="4"/>
  <c r="T1775" i="4"/>
  <c r="R1775" i="4"/>
  <c r="Q1775" i="4"/>
  <c r="P1775" i="4"/>
  <c r="O1775" i="4"/>
  <c r="M1775" i="4"/>
  <c r="K1775" i="4"/>
  <c r="J1775" i="4"/>
  <c r="H1775" i="4"/>
  <c r="N1775" i="4"/>
  <c r="L1775" i="4"/>
  <c r="F1775" i="4"/>
  <c r="I1775" i="4"/>
  <c r="G1775" i="4"/>
  <c r="E1775" i="4"/>
  <c r="AB1777" i="4"/>
  <c r="U1777" i="4"/>
  <c r="T1777" i="4"/>
  <c r="S1777" i="4"/>
  <c r="R1777" i="4"/>
  <c r="P1777" i="4"/>
  <c r="Q1777" i="4"/>
  <c r="O1777" i="4"/>
  <c r="M1777" i="4"/>
  <c r="K1777" i="4"/>
  <c r="N1777" i="4"/>
  <c r="L1777" i="4"/>
  <c r="J1777" i="4"/>
  <c r="H1777" i="4"/>
  <c r="I1777" i="4"/>
  <c r="G1777" i="4"/>
  <c r="E1777" i="4"/>
  <c r="F1777" i="4"/>
  <c r="AB1779" i="4"/>
  <c r="U1779" i="4"/>
  <c r="S1779" i="4"/>
  <c r="T1779" i="4"/>
  <c r="R1779" i="4"/>
  <c r="Q1779" i="4"/>
  <c r="P1779" i="4"/>
  <c r="O1779" i="4"/>
  <c r="M1779" i="4"/>
  <c r="K1779" i="4"/>
  <c r="J1779" i="4"/>
  <c r="H1779" i="4"/>
  <c r="N1779" i="4"/>
  <c r="L1779" i="4"/>
  <c r="F1779" i="4"/>
  <c r="I1779" i="4"/>
  <c r="G1779" i="4"/>
  <c r="E1779" i="4"/>
  <c r="AB1781" i="4"/>
  <c r="U1781" i="4"/>
  <c r="T1781" i="4"/>
  <c r="S1781" i="4"/>
  <c r="R1781" i="4"/>
  <c r="P1781" i="4"/>
  <c r="Q1781" i="4"/>
  <c r="O1781" i="4"/>
  <c r="M1781" i="4"/>
  <c r="K1781" i="4"/>
  <c r="N1781" i="4"/>
  <c r="L1781" i="4"/>
  <c r="J1781" i="4"/>
  <c r="H1781" i="4"/>
  <c r="I1781" i="4"/>
  <c r="G1781" i="4"/>
  <c r="E1781" i="4"/>
  <c r="F1781" i="4"/>
  <c r="AB1783" i="4"/>
  <c r="U1783" i="4"/>
  <c r="S1783" i="4"/>
  <c r="T1783" i="4"/>
  <c r="R1783" i="4"/>
  <c r="Q1783" i="4"/>
  <c r="P1783" i="4"/>
  <c r="O1783" i="4"/>
  <c r="M1783" i="4"/>
  <c r="K1783" i="4"/>
  <c r="J1783" i="4"/>
  <c r="H1783" i="4"/>
  <c r="N1783" i="4"/>
  <c r="L1783" i="4"/>
  <c r="F1783" i="4"/>
  <c r="I1783" i="4"/>
  <c r="G1783" i="4"/>
  <c r="E1783" i="4"/>
  <c r="AB1785" i="4"/>
  <c r="U1785" i="4"/>
  <c r="T1785" i="4"/>
  <c r="S1785" i="4"/>
  <c r="R1785" i="4"/>
  <c r="P1785" i="4"/>
  <c r="Q1785" i="4"/>
  <c r="O1785" i="4"/>
  <c r="M1785" i="4"/>
  <c r="K1785" i="4"/>
  <c r="N1785" i="4"/>
  <c r="L1785" i="4"/>
  <c r="J1785" i="4"/>
  <c r="H1785" i="4"/>
  <c r="I1785" i="4"/>
  <c r="G1785" i="4"/>
  <c r="E1785" i="4"/>
  <c r="F1785" i="4"/>
  <c r="AB1787" i="4"/>
  <c r="U1787" i="4"/>
  <c r="S1787" i="4"/>
  <c r="T1787" i="4"/>
  <c r="R1787" i="4"/>
  <c r="Q1787" i="4"/>
  <c r="P1787" i="4"/>
  <c r="O1787" i="4"/>
  <c r="M1787" i="4"/>
  <c r="K1787" i="4"/>
  <c r="J1787" i="4"/>
  <c r="H1787" i="4"/>
  <c r="N1787" i="4"/>
  <c r="L1787" i="4"/>
  <c r="F1787" i="4"/>
  <c r="I1787" i="4"/>
  <c r="G1787" i="4"/>
  <c r="E1787" i="4"/>
  <c r="AB1789" i="4"/>
  <c r="U1789" i="4"/>
  <c r="T1789" i="4"/>
  <c r="S1789" i="4"/>
  <c r="R1789" i="4"/>
  <c r="P1789" i="4"/>
  <c r="Q1789" i="4"/>
  <c r="O1789" i="4"/>
  <c r="M1789" i="4"/>
  <c r="K1789" i="4"/>
  <c r="N1789" i="4"/>
  <c r="L1789" i="4"/>
  <c r="J1789" i="4"/>
  <c r="H1789" i="4"/>
  <c r="I1789" i="4"/>
  <c r="G1789" i="4"/>
  <c r="E1789" i="4"/>
  <c r="F1789" i="4"/>
  <c r="AB1791" i="4"/>
  <c r="U1791" i="4"/>
  <c r="S1791" i="4"/>
  <c r="T1791" i="4"/>
  <c r="R1791" i="4"/>
  <c r="Q1791" i="4"/>
  <c r="P1791" i="4"/>
  <c r="O1791" i="4"/>
  <c r="M1791" i="4"/>
  <c r="K1791" i="4"/>
  <c r="J1791" i="4"/>
  <c r="H1791" i="4"/>
  <c r="N1791" i="4"/>
  <c r="L1791" i="4"/>
  <c r="F1791" i="4"/>
  <c r="I1791" i="4"/>
  <c r="G1791" i="4"/>
  <c r="E1791" i="4"/>
  <c r="AB1793" i="4"/>
  <c r="U1793" i="4"/>
  <c r="T1793" i="4"/>
  <c r="S1793" i="4"/>
  <c r="R1793" i="4"/>
  <c r="P1793" i="4"/>
  <c r="Q1793" i="4"/>
  <c r="O1793" i="4"/>
  <c r="M1793" i="4"/>
  <c r="K1793" i="4"/>
  <c r="N1793" i="4"/>
  <c r="L1793" i="4"/>
  <c r="J1793" i="4"/>
  <c r="H1793" i="4"/>
  <c r="I1793" i="4"/>
  <c r="G1793" i="4"/>
  <c r="E1793" i="4"/>
  <c r="F1793" i="4"/>
  <c r="AB1795" i="4"/>
  <c r="U1795" i="4"/>
  <c r="S1795" i="4"/>
  <c r="T1795" i="4"/>
  <c r="R1795" i="4"/>
  <c r="Q1795" i="4"/>
  <c r="P1795" i="4"/>
  <c r="O1795" i="4"/>
  <c r="M1795" i="4"/>
  <c r="K1795" i="4"/>
  <c r="J1795" i="4"/>
  <c r="H1795" i="4"/>
  <c r="N1795" i="4"/>
  <c r="L1795" i="4"/>
  <c r="F1795" i="4"/>
  <c r="I1795" i="4"/>
  <c r="G1795" i="4"/>
  <c r="E1795" i="4"/>
  <c r="AB1797" i="4"/>
  <c r="U1797" i="4"/>
  <c r="T1797" i="4"/>
  <c r="S1797" i="4"/>
  <c r="R1797" i="4"/>
  <c r="P1797" i="4"/>
  <c r="Q1797" i="4"/>
  <c r="O1797" i="4"/>
  <c r="M1797" i="4"/>
  <c r="K1797" i="4"/>
  <c r="N1797" i="4"/>
  <c r="L1797" i="4"/>
  <c r="J1797" i="4"/>
  <c r="H1797" i="4"/>
  <c r="I1797" i="4"/>
  <c r="G1797" i="4"/>
  <c r="E1797" i="4"/>
  <c r="F1797" i="4"/>
  <c r="AB1799" i="4"/>
  <c r="U1799" i="4"/>
  <c r="S1799" i="4"/>
  <c r="T1799" i="4"/>
  <c r="R1799" i="4"/>
  <c r="Q1799" i="4"/>
  <c r="P1799" i="4"/>
  <c r="O1799" i="4"/>
  <c r="M1799" i="4"/>
  <c r="K1799" i="4"/>
  <c r="J1799" i="4"/>
  <c r="H1799" i="4"/>
  <c r="N1799" i="4"/>
  <c r="L1799" i="4"/>
  <c r="F1799" i="4"/>
  <c r="I1799" i="4"/>
  <c r="G1799" i="4"/>
  <c r="E1799" i="4"/>
  <c r="AB1801" i="4"/>
  <c r="U1801" i="4"/>
  <c r="T1801" i="4"/>
  <c r="S1801" i="4"/>
  <c r="R1801" i="4"/>
  <c r="P1801" i="4"/>
  <c r="Q1801" i="4"/>
  <c r="O1801" i="4"/>
  <c r="M1801" i="4"/>
  <c r="K1801" i="4"/>
  <c r="N1801" i="4"/>
  <c r="L1801" i="4"/>
  <c r="J1801" i="4"/>
  <c r="H1801" i="4"/>
  <c r="I1801" i="4"/>
  <c r="G1801" i="4"/>
  <c r="E1801" i="4"/>
  <c r="F1801" i="4"/>
  <c r="AB1803" i="4"/>
  <c r="U1803" i="4"/>
  <c r="S1803" i="4"/>
  <c r="T1803" i="4"/>
  <c r="R1803" i="4"/>
  <c r="Q1803" i="4"/>
  <c r="P1803" i="4"/>
  <c r="O1803" i="4"/>
  <c r="M1803" i="4"/>
  <c r="K1803" i="4"/>
  <c r="J1803" i="4"/>
  <c r="H1803" i="4"/>
  <c r="N1803" i="4"/>
  <c r="L1803" i="4"/>
  <c r="F1803" i="4"/>
  <c r="I1803" i="4"/>
  <c r="G1803" i="4"/>
  <c r="E1803" i="4"/>
  <c r="AB1805" i="4"/>
  <c r="U1805" i="4"/>
  <c r="T1805" i="4"/>
  <c r="S1805" i="4"/>
  <c r="R1805" i="4"/>
  <c r="P1805" i="4"/>
  <c r="Q1805" i="4"/>
  <c r="O1805" i="4"/>
  <c r="M1805" i="4"/>
  <c r="K1805" i="4"/>
  <c r="N1805" i="4"/>
  <c r="L1805" i="4"/>
  <c r="J1805" i="4"/>
  <c r="H1805" i="4"/>
  <c r="I1805" i="4"/>
  <c r="G1805" i="4"/>
  <c r="E1805" i="4"/>
  <c r="F1805" i="4"/>
  <c r="AB1807" i="4"/>
  <c r="U1807" i="4"/>
  <c r="S1807" i="4"/>
  <c r="T1807" i="4"/>
  <c r="R1807" i="4"/>
  <c r="Q1807" i="4"/>
  <c r="P1807" i="4"/>
  <c r="O1807" i="4"/>
  <c r="M1807" i="4"/>
  <c r="K1807" i="4"/>
  <c r="J1807" i="4"/>
  <c r="H1807" i="4"/>
  <c r="N1807" i="4"/>
  <c r="L1807" i="4"/>
  <c r="F1807" i="4"/>
  <c r="I1807" i="4"/>
  <c r="G1807" i="4"/>
  <c r="E1807" i="4"/>
  <c r="AB1809" i="4"/>
  <c r="U1809" i="4"/>
  <c r="T1809" i="4"/>
  <c r="S1809" i="4"/>
  <c r="R1809" i="4"/>
  <c r="P1809" i="4"/>
  <c r="Q1809" i="4"/>
  <c r="O1809" i="4"/>
  <c r="M1809" i="4"/>
  <c r="K1809" i="4"/>
  <c r="N1809" i="4"/>
  <c r="L1809" i="4"/>
  <c r="J1809" i="4"/>
  <c r="H1809" i="4"/>
  <c r="I1809" i="4"/>
  <c r="G1809" i="4"/>
  <c r="E1809" i="4"/>
  <c r="F1809" i="4"/>
  <c r="AB1811" i="4"/>
  <c r="U1811" i="4"/>
  <c r="S1811" i="4"/>
  <c r="T1811" i="4"/>
  <c r="R1811" i="4"/>
  <c r="Q1811" i="4"/>
  <c r="P1811" i="4"/>
  <c r="O1811" i="4"/>
  <c r="M1811" i="4"/>
  <c r="K1811" i="4"/>
  <c r="J1811" i="4"/>
  <c r="H1811" i="4"/>
  <c r="N1811" i="4"/>
  <c r="L1811" i="4"/>
  <c r="F1811" i="4"/>
  <c r="I1811" i="4"/>
  <c r="G1811" i="4"/>
  <c r="E1811" i="4"/>
  <c r="AB1813" i="4"/>
  <c r="U1813" i="4"/>
  <c r="T1813" i="4"/>
  <c r="S1813" i="4"/>
  <c r="R1813" i="4"/>
  <c r="P1813" i="4"/>
  <c r="Q1813" i="4"/>
  <c r="O1813" i="4"/>
  <c r="M1813" i="4"/>
  <c r="K1813" i="4"/>
  <c r="N1813" i="4"/>
  <c r="L1813" i="4"/>
  <c r="J1813" i="4"/>
  <c r="H1813" i="4"/>
  <c r="I1813" i="4"/>
  <c r="G1813" i="4"/>
  <c r="E1813" i="4"/>
  <c r="F1813" i="4"/>
  <c r="AB1815" i="4"/>
  <c r="U1815" i="4"/>
  <c r="S1815" i="4"/>
  <c r="T1815" i="4"/>
  <c r="R1815" i="4"/>
  <c r="Q1815" i="4"/>
  <c r="P1815" i="4"/>
  <c r="O1815" i="4"/>
  <c r="M1815" i="4"/>
  <c r="K1815" i="4"/>
  <c r="J1815" i="4"/>
  <c r="H1815" i="4"/>
  <c r="N1815" i="4"/>
  <c r="L1815" i="4"/>
  <c r="F1815" i="4"/>
  <c r="I1815" i="4"/>
  <c r="G1815" i="4"/>
  <c r="E1815" i="4"/>
  <c r="AB1817" i="4"/>
  <c r="U1817" i="4"/>
  <c r="T1817" i="4"/>
  <c r="S1817" i="4"/>
  <c r="R1817" i="4"/>
  <c r="P1817" i="4"/>
  <c r="Q1817" i="4"/>
  <c r="O1817" i="4"/>
  <c r="M1817" i="4"/>
  <c r="K1817" i="4"/>
  <c r="N1817" i="4"/>
  <c r="L1817" i="4"/>
  <c r="J1817" i="4"/>
  <c r="H1817" i="4"/>
  <c r="I1817" i="4"/>
  <c r="G1817" i="4"/>
  <c r="E1817" i="4"/>
  <c r="F1817" i="4"/>
  <c r="AB1819" i="4"/>
  <c r="U1819" i="4"/>
  <c r="S1819" i="4"/>
  <c r="T1819" i="4"/>
  <c r="R1819" i="4"/>
  <c r="Q1819" i="4"/>
  <c r="P1819" i="4"/>
  <c r="O1819" i="4"/>
  <c r="M1819" i="4"/>
  <c r="K1819" i="4"/>
  <c r="J1819" i="4"/>
  <c r="H1819" i="4"/>
  <c r="N1819" i="4"/>
  <c r="L1819" i="4"/>
  <c r="F1819" i="4"/>
  <c r="I1819" i="4"/>
  <c r="G1819" i="4"/>
  <c r="E1819" i="4"/>
  <c r="AB1821" i="4"/>
  <c r="U1821" i="4"/>
  <c r="T1821" i="4"/>
  <c r="S1821" i="4"/>
  <c r="R1821" i="4"/>
  <c r="P1821" i="4"/>
  <c r="Q1821" i="4"/>
  <c r="O1821" i="4"/>
  <c r="M1821" i="4"/>
  <c r="K1821" i="4"/>
  <c r="N1821" i="4"/>
  <c r="L1821" i="4"/>
  <c r="J1821" i="4"/>
  <c r="H1821" i="4"/>
  <c r="I1821" i="4"/>
  <c r="G1821" i="4"/>
  <c r="E1821" i="4"/>
  <c r="F1821" i="4"/>
  <c r="AB1823" i="4"/>
  <c r="U1823" i="4"/>
  <c r="S1823" i="4"/>
  <c r="T1823" i="4"/>
  <c r="R1823" i="4"/>
  <c r="Q1823" i="4"/>
  <c r="P1823" i="4"/>
  <c r="O1823" i="4"/>
  <c r="M1823" i="4"/>
  <c r="K1823" i="4"/>
  <c r="J1823" i="4"/>
  <c r="H1823" i="4"/>
  <c r="N1823" i="4"/>
  <c r="L1823" i="4"/>
  <c r="F1823" i="4"/>
  <c r="I1823" i="4"/>
  <c r="G1823" i="4"/>
  <c r="E1823" i="4"/>
  <c r="AB1825" i="4"/>
  <c r="U1825" i="4"/>
  <c r="T1825" i="4"/>
  <c r="S1825" i="4"/>
  <c r="R1825" i="4"/>
  <c r="P1825" i="4"/>
  <c r="Q1825" i="4"/>
  <c r="O1825" i="4"/>
  <c r="M1825" i="4"/>
  <c r="K1825" i="4"/>
  <c r="N1825" i="4"/>
  <c r="L1825" i="4"/>
  <c r="J1825" i="4"/>
  <c r="H1825" i="4"/>
  <c r="I1825" i="4"/>
  <c r="G1825" i="4"/>
  <c r="E1825" i="4"/>
  <c r="F1825" i="4"/>
  <c r="AB1827" i="4"/>
  <c r="U1827" i="4"/>
  <c r="S1827" i="4"/>
  <c r="T1827" i="4"/>
  <c r="R1827" i="4"/>
  <c r="Q1827" i="4"/>
  <c r="P1827" i="4"/>
  <c r="O1827" i="4"/>
  <c r="M1827" i="4"/>
  <c r="K1827" i="4"/>
  <c r="J1827" i="4"/>
  <c r="H1827" i="4"/>
  <c r="N1827" i="4"/>
  <c r="L1827" i="4"/>
  <c r="F1827" i="4"/>
  <c r="I1827" i="4"/>
  <c r="G1827" i="4"/>
  <c r="E1827" i="4"/>
  <c r="AB1829" i="4"/>
  <c r="U1829" i="4"/>
  <c r="T1829" i="4"/>
  <c r="S1829" i="4"/>
  <c r="R1829" i="4"/>
  <c r="P1829" i="4"/>
  <c r="Q1829" i="4"/>
  <c r="O1829" i="4"/>
  <c r="M1829" i="4"/>
  <c r="K1829" i="4"/>
  <c r="N1829" i="4"/>
  <c r="L1829" i="4"/>
  <c r="J1829" i="4"/>
  <c r="H1829" i="4"/>
  <c r="I1829" i="4"/>
  <c r="G1829" i="4"/>
  <c r="E1829" i="4"/>
  <c r="F1829" i="4"/>
  <c r="AB1831" i="4"/>
  <c r="U1831" i="4"/>
  <c r="S1831" i="4"/>
  <c r="T1831" i="4"/>
  <c r="R1831" i="4"/>
  <c r="Q1831" i="4"/>
  <c r="P1831" i="4"/>
  <c r="O1831" i="4"/>
  <c r="M1831" i="4"/>
  <c r="K1831" i="4"/>
  <c r="J1831" i="4"/>
  <c r="H1831" i="4"/>
  <c r="N1831" i="4"/>
  <c r="L1831" i="4"/>
  <c r="F1831" i="4"/>
  <c r="I1831" i="4"/>
  <c r="G1831" i="4"/>
  <c r="E1831" i="4"/>
  <c r="AB1833" i="4"/>
  <c r="U1833" i="4"/>
  <c r="T1833" i="4"/>
  <c r="S1833" i="4"/>
  <c r="R1833" i="4"/>
  <c r="P1833" i="4"/>
  <c r="Q1833" i="4"/>
  <c r="O1833" i="4"/>
  <c r="M1833" i="4"/>
  <c r="K1833" i="4"/>
  <c r="N1833" i="4"/>
  <c r="L1833" i="4"/>
  <c r="J1833" i="4"/>
  <c r="H1833" i="4"/>
  <c r="I1833" i="4"/>
  <c r="G1833" i="4"/>
  <c r="E1833" i="4"/>
  <c r="F1833" i="4"/>
  <c r="AB1835" i="4"/>
  <c r="U1835" i="4"/>
  <c r="S1835" i="4"/>
  <c r="T1835" i="4"/>
  <c r="R1835" i="4"/>
  <c r="Q1835" i="4"/>
  <c r="P1835" i="4"/>
  <c r="O1835" i="4"/>
  <c r="M1835" i="4"/>
  <c r="K1835" i="4"/>
  <c r="J1835" i="4"/>
  <c r="H1835" i="4"/>
  <c r="N1835" i="4"/>
  <c r="L1835" i="4"/>
  <c r="F1835" i="4"/>
  <c r="I1835" i="4"/>
  <c r="G1835" i="4"/>
  <c r="E1835" i="4"/>
  <c r="AB1837" i="4"/>
  <c r="U1837" i="4"/>
  <c r="T1837" i="4"/>
  <c r="S1837" i="4"/>
  <c r="R1837" i="4"/>
  <c r="P1837" i="4"/>
  <c r="Q1837" i="4"/>
  <c r="O1837" i="4"/>
  <c r="M1837" i="4"/>
  <c r="K1837" i="4"/>
  <c r="N1837" i="4"/>
  <c r="L1837" i="4"/>
  <c r="J1837" i="4"/>
  <c r="H1837" i="4"/>
  <c r="I1837" i="4"/>
  <c r="G1837" i="4"/>
  <c r="E1837" i="4"/>
  <c r="F1837" i="4"/>
  <c r="AB1839" i="4"/>
  <c r="U1839" i="4"/>
  <c r="S1839" i="4"/>
  <c r="T1839" i="4"/>
  <c r="R1839" i="4"/>
  <c r="Q1839" i="4"/>
  <c r="P1839" i="4"/>
  <c r="O1839" i="4"/>
  <c r="M1839" i="4"/>
  <c r="K1839" i="4"/>
  <c r="J1839" i="4"/>
  <c r="H1839" i="4"/>
  <c r="N1839" i="4"/>
  <c r="L1839" i="4"/>
  <c r="F1839" i="4"/>
  <c r="I1839" i="4"/>
  <c r="G1839" i="4"/>
  <c r="E1839" i="4"/>
  <c r="AB1841" i="4"/>
  <c r="U1841" i="4"/>
  <c r="T1841" i="4"/>
  <c r="S1841" i="4"/>
  <c r="R1841" i="4"/>
  <c r="P1841" i="4"/>
  <c r="Q1841" i="4"/>
  <c r="O1841" i="4"/>
  <c r="M1841" i="4"/>
  <c r="K1841" i="4"/>
  <c r="N1841" i="4"/>
  <c r="L1841" i="4"/>
  <c r="J1841" i="4"/>
  <c r="H1841" i="4"/>
  <c r="I1841" i="4"/>
  <c r="G1841" i="4"/>
  <c r="E1841" i="4"/>
  <c r="F1841" i="4"/>
  <c r="AB1843" i="4"/>
  <c r="U1843" i="4"/>
  <c r="S1843" i="4"/>
  <c r="T1843" i="4"/>
  <c r="R1843" i="4"/>
  <c r="Q1843" i="4"/>
  <c r="P1843" i="4"/>
  <c r="O1843" i="4"/>
  <c r="M1843" i="4"/>
  <c r="K1843" i="4"/>
  <c r="J1843" i="4"/>
  <c r="H1843" i="4"/>
  <c r="N1843" i="4"/>
  <c r="L1843" i="4"/>
  <c r="F1843" i="4"/>
  <c r="I1843" i="4"/>
  <c r="G1843" i="4"/>
  <c r="E1843" i="4"/>
  <c r="AB1845" i="4"/>
  <c r="U1845" i="4"/>
  <c r="T1845" i="4"/>
  <c r="S1845" i="4"/>
  <c r="R1845" i="4"/>
  <c r="P1845" i="4"/>
  <c r="Q1845" i="4"/>
  <c r="O1845" i="4"/>
  <c r="M1845" i="4"/>
  <c r="K1845" i="4"/>
  <c r="N1845" i="4"/>
  <c r="L1845" i="4"/>
  <c r="J1845" i="4"/>
  <c r="H1845" i="4"/>
  <c r="I1845" i="4"/>
  <c r="G1845" i="4"/>
  <c r="E1845" i="4"/>
  <c r="F1845" i="4"/>
  <c r="AB1847" i="4"/>
  <c r="U1847" i="4"/>
  <c r="S1847" i="4"/>
  <c r="T1847" i="4"/>
  <c r="R1847" i="4"/>
  <c r="Q1847" i="4"/>
  <c r="P1847" i="4"/>
  <c r="O1847" i="4"/>
  <c r="M1847" i="4"/>
  <c r="K1847" i="4"/>
  <c r="J1847" i="4"/>
  <c r="N1847" i="4"/>
  <c r="L1847" i="4"/>
  <c r="F1847" i="4"/>
  <c r="H1847" i="4"/>
  <c r="I1847" i="4"/>
  <c r="G1847" i="4"/>
  <c r="E1847" i="4"/>
  <c r="AB1849" i="4"/>
  <c r="U1849" i="4"/>
  <c r="T1849" i="4"/>
  <c r="S1849" i="4"/>
  <c r="R1849" i="4"/>
  <c r="P1849" i="4"/>
  <c r="Q1849" i="4"/>
  <c r="O1849" i="4"/>
  <c r="M1849" i="4"/>
  <c r="K1849" i="4"/>
  <c r="N1849" i="4"/>
  <c r="L1849" i="4"/>
  <c r="J1849" i="4"/>
  <c r="H1849" i="4"/>
  <c r="I1849" i="4"/>
  <c r="G1849" i="4"/>
  <c r="E1849" i="4"/>
  <c r="F1849" i="4"/>
  <c r="AB1851" i="4"/>
  <c r="U1851" i="4"/>
  <c r="S1851" i="4"/>
  <c r="T1851" i="4"/>
  <c r="R1851" i="4"/>
  <c r="Q1851" i="4"/>
  <c r="P1851" i="4"/>
  <c r="O1851" i="4"/>
  <c r="M1851" i="4"/>
  <c r="K1851" i="4"/>
  <c r="J1851" i="4"/>
  <c r="N1851" i="4"/>
  <c r="L1851" i="4"/>
  <c r="F1851" i="4"/>
  <c r="H1851" i="4"/>
  <c r="I1851" i="4"/>
  <c r="G1851" i="4"/>
  <c r="E1851" i="4"/>
  <c r="AB1853" i="4"/>
  <c r="U1853" i="4"/>
  <c r="T1853" i="4"/>
  <c r="S1853" i="4"/>
  <c r="R1853" i="4"/>
  <c r="P1853" i="4"/>
  <c r="Q1853" i="4"/>
  <c r="O1853" i="4"/>
  <c r="M1853" i="4"/>
  <c r="K1853" i="4"/>
  <c r="N1853" i="4"/>
  <c r="L1853" i="4"/>
  <c r="J1853" i="4"/>
  <c r="H1853" i="4"/>
  <c r="I1853" i="4"/>
  <c r="G1853" i="4"/>
  <c r="E1853" i="4"/>
  <c r="F1853" i="4"/>
  <c r="AB1855" i="4"/>
  <c r="U1855" i="4"/>
  <c r="S1855" i="4"/>
  <c r="T1855" i="4"/>
  <c r="R1855" i="4"/>
  <c r="Q1855" i="4"/>
  <c r="P1855" i="4"/>
  <c r="O1855" i="4"/>
  <c r="M1855" i="4"/>
  <c r="K1855" i="4"/>
  <c r="J1855" i="4"/>
  <c r="N1855" i="4"/>
  <c r="L1855" i="4"/>
  <c r="F1855" i="4"/>
  <c r="H1855" i="4"/>
  <c r="I1855" i="4"/>
  <c r="G1855" i="4"/>
  <c r="E1855" i="4"/>
  <c r="AB1857" i="4"/>
  <c r="U1857" i="4"/>
  <c r="T1857" i="4"/>
  <c r="S1857" i="4"/>
  <c r="R1857" i="4"/>
  <c r="P1857" i="4"/>
  <c r="Q1857" i="4"/>
  <c r="O1857" i="4"/>
  <c r="M1857" i="4"/>
  <c r="K1857" i="4"/>
  <c r="N1857" i="4"/>
  <c r="L1857" i="4"/>
  <c r="J1857" i="4"/>
  <c r="H1857" i="4"/>
  <c r="I1857" i="4"/>
  <c r="G1857" i="4"/>
  <c r="E1857" i="4"/>
  <c r="F1857" i="4"/>
  <c r="AB1859" i="4"/>
  <c r="U1859" i="4"/>
  <c r="S1859" i="4"/>
  <c r="T1859" i="4"/>
  <c r="R1859" i="4"/>
  <c r="Q1859" i="4"/>
  <c r="P1859" i="4"/>
  <c r="O1859" i="4"/>
  <c r="M1859" i="4"/>
  <c r="K1859" i="4"/>
  <c r="J1859" i="4"/>
  <c r="N1859" i="4"/>
  <c r="L1859" i="4"/>
  <c r="F1859" i="4"/>
  <c r="H1859" i="4"/>
  <c r="I1859" i="4"/>
  <c r="G1859" i="4"/>
  <c r="E1859" i="4"/>
  <c r="AB1861" i="4"/>
  <c r="U1861" i="4"/>
  <c r="T1861" i="4"/>
  <c r="S1861" i="4"/>
  <c r="R1861" i="4"/>
  <c r="P1861" i="4"/>
  <c r="Q1861" i="4"/>
  <c r="O1861" i="4"/>
  <c r="M1861" i="4"/>
  <c r="K1861" i="4"/>
  <c r="N1861" i="4"/>
  <c r="L1861" i="4"/>
  <c r="J1861" i="4"/>
  <c r="H1861" i="4"/>
  <c r="I1861" i="4"/>
  <c r="G1861" i="4"/>
  <c r="E1861" i="4"/>
  <c r="F1861" i="4"/>
  <c r="AB1863" i="4"/>
  <c r="U1863" i="4"/>
  <c r="S1863" i="4"/>
  <c r="T1863" i="4"/>
  <c r="R1863" i="4"/>
  <c r="Q1863" i="4"/>
  <c r="P1863" i="4"/>
  <c r="O1863" i="4"/>
  <c r="M1863" i="4"/>
  <c r="K1863" i="4"/>
  <c r="J1863" i="4"/>
  <c r="N1863" i="4"/>
  <c r="L1863" i="4"/>
  <c r="F1863" i="4"/>
  <c r="H1863" i="4"/>
  <c r="I1863" i="4"/>
  <c r="G1863" i="4"/>
  <c r="E1863" i="4"/>
  <c r="AB1865" i="4"/>
  <c r="U1865" i="4"/>
  <c r="T1865" i="4"/>
  <c r="S1865" i="4"/>
  <c r="R1865" i="4"/>
  <c r="P1865" i="4"/>
  <c r="Q1865" i="4"/>
  <c r="O1865" i="4"/>
  <c r="M1865" i="4"/>
  <c r="K1865" i="4"/>
  <c r="N1865" i="4"/>
  <c r="L1865" i="4"/>
  <c r="J1865" i="4"/>
  <c r="H1865" i="4"/>
  <c r="I1865" i="4"/>
  <c r="G1865" i="4"/>
  <c r="E1865" i="4"/>
  <c r="F1865" i="4"/>
  <c r="AB1867" i="4"/>
  <c r="U1867" i="4"/>
  <c r="S1867" i="4"/>
  <c r="T1867" i="4"/>
  <c r="R1867" i="4"/>
  <c r="Q1867" i="4"/>
  <c r="P1867" i="4"/>
  <c r="O1867" i="4"/>
  <c r="M1867" i="4"/>
  <c r="K1867" i="4"/>
  <c r="J1867" i="4"/>
  <c r="N1867" i="4"/>
  <c r="L1867" i="4"/>
  <c r="F1867" i="4"/>
  <c r="H1867" i="4"/>
  <c r="I1867" i="4"/>
  <c r="G1867" i="4"/>
  <c r="E1867" i="4"/>
  <c r="AB1869" i="4"/>
  <c r="U1869" i="4"/>
  <c r="T1869" i="4"/>
  <c r="S1869" i="4"/>
  <c r="R1869" i="4"/>
  <c r="P1869" i="4"/>
  <c r="Q1869" i="4"/>
  <c r="O1869" i="4"/>
  <c r="M1869" i="4"/>
  <c r="K1869" i="4"/>
  <c r="N1869" i="4"/>
  <c r="L1869" i="4"/>
  <c r="J1869" i="4"/>
  <c r="H1869" i="4"/>
  <c r="I1869" i="4"/>
  <c r="G1869" i="4"/>
  <c r="E1869" i="4"/>
  <c r="F1869" i="4"/>
  <c r="AB1871" i="4"/>
  <c r="U1871" i="4"/>
  <c r="S1871" i="4"/>
  <c r="T1871" i="4"/>
  <c r="R1871" i="4"/>
  <c r="Q1871" i="4"/>
  <c r="P1871" i="4"/>
  <c r="O1871" i="4"/>
  <c r="M1871" i="4"/>
  <c r="K1871" i="4"/>
  <c r="J1871" i="4"/>
  <c r="N1871" i="4"/>
  <c r="L1871" i="4"/>
  <c r="F1871" i="4"/>
  <c r="H1871" i="4"/>
  <c r="I1871" i="4"/>
  <c r="G1871" i="4"/>
  <c r="E1871" i="4"/>
  <c r="AB1873" i="4"/>
  <c r="U1873" i="4"/>
  <c r="T1873" i="4"/>
  <c r="S1873" i="4"/>
  <c r="R1873" i="4"/>
  <c r="P1873" i="4"/>
  <c r="Q1873" i="4"/>
  <c r="O1873" i="4"/>
  <c r="M1873" i="4"/>
  <c r="K1873" i="4"/>
  <c r="N1873" i="4"/>
  <c r="L1873" i="4"/>
  <c r="J1873" i="4"/>
  <c r="H1873" i="4"/>
  <c r="I1873" i="4"/>
  <c r="G1873" i="4"/>
  <c r="E1873" i="4"/>
  <c r="F1873" i="4"/>
  <c r="AB1875" i="4"/>
  <c r="U1875" i="4"/>
  <c r="S1875" i="4"/>
  <c r="T1875" i="4"/>
  <c r="R1875" i="4"/>
  <c r="Q1875" i="4"/>
  <c r="P1875" i="4"/>
  <c r="O1875" i="4"/>
  <c r="M1875" i="4"/>
  <c r="K1875" i="4"/>
  <c r="J1875" i="4"/>
  <c r="N1875" i="4"/>
  <c r="L1875" i="4"/>
  <c r="F1875" i="4"/>
  <c r="H1875" i="4"/>
  <c r="I1875" i="4"/>
  <c r="G1875" i="4"/>
  <c r="E1875" i="4"/>
  <c r="AB1877" i="4"/>
  <c r="U1877" i="4"/>
  <c r="T1877" i="4"/>
  <c r="S1877" i="4"/>
  <c r="R1877" i="4"/>
  <c r="P1877" i="4"/>
  <c r="Q1877" i="4"/>
  <c r="O1877" i="4"/>
  <c r="M1877" i="4"/>
  <c r="K1877" i="4"/>
  <c r="N1877" i="4"/>
  <c r="L1877" i="4"/>
  <c r="J1877" i="4"/>
  <c r="H1877" i="4"/>
  <c r="I1877" i="4"/>
  <c r="G1877" i="4"/>
  <c r="E1877" i="4"/>
  <c r="F1877" i="4"/>
  <c r="AB1879" i="4"/>
  <c r="U1879" i="4"/>
  <c r="S1879" i="4"/>
  <c r="T1879" i="4"/>
  <c r="R1879" i="4"/>
  <c r="Q1879" i="4"/>
  <c r="P1879" i="4"/>
  <c r="O1879" i="4"/>
  <c r="M1879" i="4"/>
  <c r="K1879" i="4"/>
  <c r="J1879" i="4"/>
  <c r="N1879" i="4"/>
  <c r="L1879" i="4"/>
  <c r="F1879" i="4"/>
  <c r="H1879" i="4"/>
  <c r="I1879" i="4"/>
  <c r="G1879" i="4"/>
  <c r="E1879" i="4"/>
  <c r="AB1881" i="4"/>
  <c r="U1881" i="4"/>
  <c r="T1881" i="4"/>
  <c r="S1881" i="4"/>
  <c r="R1881" i="4"/>
  <c r="P1881" i="4"/>
  <c r="Q1881" i="4"/>
  <c r="O1881" i="4"/>
  <c r="M1881" i="4"/>
  <c r="K1881" i="4"/>
  <c r="N1881" i="4"/>
  <c r="L1881" i="4"/>
  <c r="J1881" i="4"/>
  <c r="H1881" i="4"/>
  <c r="I1881" i="4"/>
  <c r="G1881" i="4"/>
  <c r="E1881" i="4"/>
  <c r="F1881" i="4"/>
  <c r="AB1883" i="4"/>
  <c r="U1883" i="4"/>
  <c r="S1883" i="4"/>
  <c r="T1883" i="4"/>
  <c r="R1883" i="4"/>
  <c r="Q1883" i="4"/>
  <c r="P1883" i="4"/>
  <c r="O1883" i="4"/>
  <c r="M1883" i="4"/>
  <c r="K1883" i="4"/>
  <c r="J1883" i="4"/>
  <c r="N1883" i="4"/>
  <c r="L1883" i="4"/>
  <c r="F1883" i="4"/>
  <c r="H1883" i="4"/>
  <c r="I1883" i="4"/>
  <c r="G1883" i="4"/>
  <c r="E1883" i="4"/>
  <c r="AB1885" i="4"/>
  <c r="U1885" i="4"/>
  <c r="T1885" i="4"/>
  <c r="S1885" i="4"/>
  <c r="R1885" i="4"/>
  <c r="P1885" i="4"/>
  <c r="Q1885" i="4"/>
  <c r="O1885" i="4"/>
  <c r="M1885" i="4"/>
  <c r="K1885" i="4"/>
  <c r="N1885" i="4"/>
  <c r="L1885" i="4"/>
  <c r="J1885" i="4"/>
  <c r="H1885" i="4"/>
  <c r="I1885" i="4"/>
  <c r="G1885" i="4"/>
  <c r="E1885" i="4"/>
  <c r="F1885" i="4"/>
  <c r="AB1887" i="4"/>
  <c r="U1887" i="4"/>
  <c r="S1887" i="4"/>
  <c r="T1887" i="4"/>
  <c r="R1887" i="4"/>
  <c r="Q1887" i="4"/>
  <c r="P1887" i="4"/>
  <c r="O1887" i="4"/>
  <c r="M1887" i="4"/>
  <c r="K1887" i="4"/>
  <c r="J1887" i="4"/>
  <c r="N1887" i="4"/>
  <c r="L1887" i="4"/>
  <c r="F1887" i="4"/>
  <c r="H1887" i="4"/>
  <c r="I1887" i="4"/>
  <c r="G1887" i="4"/>
  <c r="E1887" i="4"/>
  <c r="AB1889" i="4"/>
  <c r="U1889" i="4"/>
  <c r="T1889" i="4"/>
  <c r="S1889" i="4"/>
  <c r="R1889" i="4"/>
  <c r="P1889" i="4"/>
  <c r="Q1889" i="4"/>
  <c r="O1889" i="4"/>
  <c r="M1889" i="4"/>
  <c r="K1889" i="4"/>
  <c r="N1889" i="4"/>
  <c r="L1889" i="4"/>
  <c r="J1889" i="4"/>
  <c r="H1889" i="4"/>
  <c r="I1889" i="4"/>
  <c r="G1889" i="4"/>
  <c r="E1889" i="4"/>
  <c r="F1889" i="4"/>
  <c r="AB1891" i="4"/>
  <c r="U1891" i="4"/>
  <c r="S1891" i="4"/>
  <c r="T1891" i="4"/>
  <c r="R1891" i="4"/>
  <c r="Q1891" i="4"/>
  <c r="P1891" i="4"/>
  <c r="O1891" i="4"/>
  <c r="M1891" i="4"/>
  <c r="K1891" i="4"/>
  <c r="J1891" i="4"/>
  <c r="N1891" i="4"/>
  <c r="L1891" i="4"/>
  <c r="F1891" i="4"/>
  <c r="H1891" i="4"/>
  <c r="I1891" i="4"/>
  <c r="G1891" i="4"/>
  <c r="E1891" i="4"/>
  <c r="AB1893" i="4"/>
  <c r="U1893" i="4"/>
  <c r="T1893" i="4"/>
  <c r="S1893" i="4"/>
  <c r="R1893" i="4"/>
  <c r="P1893" i="4"/>
  <c r="Q1893" i="4"/>
  <c r="O1893" i="4"/>
  <c r="M1893" i="4"/>
  <c r="K1893" i="4"/>
  <c r="N1893" i="4"/>
  <c r="L1893" i="4"/>
  <c r="J1893" i="4"/>
  <c r="H1893" i="4"/>
  <c r="I1893" i="4"/>
  <c r="G1893" i="4"/>
  <c r="E1893" i="4"/>
  <c r="F1893" i="4"/>
  <c r="AB1895" i="4"/>
  <c r="U1895" i="4"/>
  <c r="S1895" i="4"/>
  <c r="T1895" i="4"/>
  <c r="R1895" i="4"/>
  <c r="Q1895" i="4"/>
  <c r="P1895" i="4"/>
  <c r="O1895" i="4"/>
  <c r="M1895" i="4"/>
  <c r="K1895" i="4"/>
  <c r="J1895" i="4"/>
  <c r="N1895" i="4"/>
  <c r="L1895" i="4"/>
  <c r="F1895" i="4"/>
  <c r="H1895" i="4"/>
  <c r="I1895" i="4"/>
  <c r="G1895" i="4"/>
  <c r="E1895" i="4"/>
  <c r="AB1897" i="4"/>
  <c r="U1897" i="4"/>
  <c r="T1897" i="4"/>
  <c r="S1897" i="4"/>
  <c r="R1897" i="4"/>
  <c r="P1897" i="4"/>
  <c r="Q1897" i="4"/>
  <c r="O1897" i="4"/>
  <c r="M1897" i="4"/>
  <c r="K1897" i="4"/>
  <c r="N1897" i="4"/>
  <c r="L1897" i="4"/>
  <c r="J1897" i="4"/>
  <c r="H1897" i="4"/>
  <c r="I1897" i="4"/>
  <c r="G1897" i="4"/>
  <c r="E1897" i="4"/>
  <c r="F1897" i="4"/>
  <c r="AB1899" i="4"/>
  <c r="U1899" i="4"/>
  <c r="S1899" i="4"/>
  <c r="T1899" i="4"/>
  <c r="R1899" i="4"/>
  <c r="Q1899" i="4"/>
  <c r="P1899" i="4"/>
  <c r="O1899" i="4"/>
  <c r="M1899" i="4"/>
  <c r="K1899" i="4"/>
  <c r="J1899" i="4"/>
  <c r="N1899" i="4"/>
  <c r="L1899" i="4"/>
  <c r="F1899" i="4"/>
  <c r="H1899" i="4"/>
  <c r="I1899" i="4"/>
  <c r="G1899" i="4"/>
  <c r="E1899" i="4"/>
  <c r="AB1901" i="4"/>
  <c r="U1901" i="4"/>
  <c r="T1901" i="4"/>
  <c r="S1901" i="4"/>
  <c r="R1901" i="4"/>
  <c r="P1901" i="4"/>
  <c r="Q1901" i="4"/>
  <c r="O1901" i="4"/>
  <c r="M1901" i="4"/>
  <c r="K1901" i="4"/>
  <c r="N1901" i="4"/>
  <c r="L1901" i="4"/>
  <c r="J1901" i="4"/>
  <c r="H1901" i="4"/>
  <c r="I1901" i="4"/>
  <c r="G1901" i="4"/>
  <c r="E1901" i="4"/>
  <c r="F1901" i="4"/>
  <c r="AB1903" i="4"/>
  <c r="U1903" i="4"/>
  <c r="S1903" i="4"/>
  <c r="T1903" i="4"/>
  <c r="R1903" i="4"/>
  <c r="Q1903" i="4"/>
  <c r="P1903" i="4"/>
  <c r="O1903" i="4"/>
  <c r="M1903" i="4"/>
  <c r="K1903" i="4"/>
  <c r="J1903" i="4"/>
  <c r="N1903" i="4"/>
  <c r="L1903" i="4"/>
  <c r="F1903" i="4"/>
  <c r="H1903" i="4"/>
  <c r="I1903" i="4"/>
  <c r="G1903" i="4"/>
  <c r="E1903" i="4"/>
  <c r="AB1905" i="4"/>
  <c r="U1905" i="4"/>
  <c r="T1905" i="4"/>
  <c r="S1905" i="4"/>
  <c r="R1905" i="4"/>
  <c r="P1905" i="4"/>
  <c r="Q1905" i="4"/>
  <c r="O1905" i="4"/>
  <c r="M1905" i="4"/>
  <c r="K1905" i="4"/>
  <c r="N1905" i="4"/>
  <c r="L1905" i="4"/>
  <c r="J1905" i="4"/>
  <c r="H1905" i="4"/>
  <c r="I1905" i="4"/>
  <c r="G1905" i="4"/>
  <c r="E1905" i="4"/>
  <c r="F1905" i="4"/>
  <c r="AB1907" i="4"/>
  <c r="U1907" i="4"/>
  <c r="S1907" i="4"/>
  <c r="T1907" i="4"/>
  <c r="R1907" i="4"/>
  <c r="Q1907" i="4"/>
  <c r="P1907" i="4"/>
  <c r="O1907" i="4"/>
  <c r="M1907" i="4"/>
  <c r="K1907" i="4"/>
  <c r="J1907" i="4"/>
  <c r="N1907" i="4"/>
  <c r="L1907" i="4"/>
  <c r="F1907" i="4"/>
  <c r="H1907" i="4"/>
  <c r="I1907" i="4"/>
  <c r="G1907" i="4"/>
  <c r="E1907" i="4"/>
  <c r="AB1909" i="4"/>
  <c r="U1909" i="4"/>
  <c r="T1909" i="4"/>
  <c r="S1909" i="4"/>
  <c r="R1909" i="4"/>
  <c r="P1909" i="4"/>
  <c r="Q1909" i="4"/>
  <c r="O1909" i="4"/>
  <c r="M1909" i="4"/>
  <c r="K1909" i="4"/>
  <c r="N1909" i="4"/>
  <c r="L1909" i="4"/>
  <c r="J1909" i="4"/>
  <c r="H1909" i="4"/>
  <c r="I1909" i="4"/>
  <c r="G1909" i="4"/>
  <c r="E1909" i="4"/>
  <c r="F1909" i="4"/>
  <c r="AB1911" i="4"/>
  <c r="U1911" i="4"/>
  <c r="S1911" i="4"/>
  <c r="T1911" i="4"/>
  <c r="R1911" i="4"/>
  <c r="Q1911" i="4"/>
  <c r="P1911" i="4"/>
  <c r="O1911" i="4"/>
  <c r="M1911" i="4"/>
  <c r="K1911" i="4"/>
  <c r="J1911" i="4"/>
  <c r="N1911" i="4"/>
  <c r="L1911" i="4"/>
  <c r="F1911" i="4"/>
  <c r="H1911" i="4"/>
  <c r="I1911" i="4"/>
  <c r="G1911" i="4"/>
  <c r="E1911" i="4"/>
  <c r="AB1913" i="4"/>
  <c r="U1913" i="4"/>
  <c r="T1913" i="4"/>
  <c r="S1913" i="4"/>
  <c r="R1913" i="4"/>
  <c r="P1913" i="4"/>
  <c r="Q1913" i="4"/>
  <c r="O1913" i="4"/>
  <c r="M1913" i="4"/>
  <c r="K1913" i="4"/>
  <c r="N1913" i="4"/>
  <c r="L1913" i="4"/>
  <c r="J1913" i="4"/>
  <c r="H1913" i="4"/>
  <c r="I1913" i="4"/>
  <c r="G1913" i="4"/>
  <c r="E1913" i="4"/>
  <c r="F1913" i="4"/>
  <c r="AB1915" i="4"/>
  <c r="U1915" i="4"/>
  <c r="S1915" i="4"/>
  <c r="T1915" i="4"/>
  <c r="R1915" i="4"/>
  <c r="Q1915" i="4"/>
  <c r="P1915" i="4"/>
  <c r="O1915" i="4"/>
  <c r="M1915" i="4"/>
  <c r="K1915" i="4"/>
  <c r="J1915" i="4"/>
  <c r="N1915" i="4"/>
  <c r="L1915" i="4"/>
  <c r="F1915" i="4"/>
  <c r="H1915" i="4"/>
  <c r="I1915" i="4"/>
  <c r="G1915" i="4"/>
  <c r="E1915" i="4"/>
  <c r="AB1917" i="4"/>
  <c r="U1917" i="4"/>
  <c r="T1917" i="4"/>
  <c r="S1917" i="4"/>
  <c r="R1917" i="4"/>
  <c r="P1917" i="4"/>
  <c r="Q1917" i="4"/>
  <c r="O1917" i="4"/>
  <c r="M1917" i="4"/>
  <c r="K1917" i="4"/>
  <c r="N1917" i="4"/>
  <c r="L1917" i="4"/>
  <c r="J1917" i="4"/>
  <c r="H1917" i="4"/>
  <c r="I1917" i="4"/>
  <c r="G1917" i="4"/>
  <c r="E1917" i="4"/>
  <c r="F1917" i="4"/>
  <c r="AB1919" i="4"/>
  <c r="U1919" i="4"/>
  <c r="S1919" i="4"/>
  <c r="T1919" i="4"/>
  <c r="R1919" i="4"/>
  <c r="Q1919" i="4"/>
  <c r="P1919" i="4"/>
  <c r="O1919" i="4"/>
  <c r="M1919" i="4"/>
  <c r="K1919" i="4"/>
  <c r="J1919" i="4"/>
  <c r="N1919" i="4"/>
  <c r="L1919" i="4"/>
  <c r="F1919" i="4"/>
  <c r="H1919" i="4"/>
  <c r="I1919" i="4"/>
  <c r="G1919" i="4"/>
  <c r="E1919" i="4"/>
  <c r="AB1921" i="4"/>
  <c r="U1921" i="4"/>
  <c r="T1921" i="4"/>
  <c r="S1921" i="4"/>
  <c r="R1921" i="4"/>
  <c r="P1921" i="4"/>
  <c r="Q1921" i="4"/>
  <c r="O1921" i="4"/>
  <c r="M1921" i="4"/>
  <c r="K1921" i="4"/>
  <c r="N1921" i="4"/>
  <c r="L1921" i="4"/>
  <c r="J1921" i="4"/>
  <c r="H1921" i="4"/>
  <c r="I1921" i="4"/>
  <c r="G1921" i="4"/>
  <c r="E1921" i="4"/>
  <c r="F1921" i="4"/>
  <c r="AB1923" i="4"/>
  <c r="U1923" i="4"/>
  <c r="S1923" i="4"/>
  <c r="T1923" i="4"/>
  <c r="R1923" i="4"/>
  <c r="Q1923" i="4"/>
  <c r="P1923" i="4"/>
  <c r="O1923" i="4"/>
  <c r="M1923" i="4"/>
  <c r="K1923" i="4"/>
  <c r="J1923" i="4"/>
  <c r="N1923" i="4"/>
  <c r="L1923" i="4"/>
  <c r="F1923" i="4"/>
  <c r="H1923" i="4"/>
  <c r="I1923" i="4"/>
  <c r="G1923" i="4"/>
  <c r="E1923" i="4"/>
  <c r="AB1925" i="4"/>
  <c r="U1925" i="4"/>
  <c r="T1925" i="4"/>
  <c r="S1925" i="4"/>
  <c r="R1925" i="4"/>
  <c r="P1925" i="4"/>
  <c r="Q1925" i="4"/>
  <c r="O1925" i="4"/>
  <c r="M1925" i="4"/>
  <c r="K1925" i="4"/>
  <c r="N1925" i="4"/>
  <c r="L1925" i="4"/>
  <c r="J1925" i="4"/>
  <c r="H1925" i="4"/>
  <c r="I1925" i="4"/>
  <c r="G1925" i="4"/>
  <c r="E1925" i="4"/>
  <c r="F1925" i="4"/>
  <c r="AB1927" i="4"/>
  <c r="U1927" i="4"/>
  <c r="S1927" i="4"/>
  <c r="T1927" i="4"/>
  <c r="R1927" i="4"/>
  <c r="Q1927" i="4"/>
  <c r="P1927" i="4"/>
  <c r="O1927" i="4"/>
  <c r="M1927" i="4"/>
  <c r="K1927" i="4"/>
  <c r="J1927" i="4"/>
  <c r="N1927" i="4"/>
  <c r="L1927" i="4"/>
  <c r="F1927" i="4"/>
  <c r="H1927" i="4"/>
  <c r="I1927" i="4"/>
  <c r="G1927" i="4"/>
  <c r="E1927" i="4"/>
  <c r="AB1929" i="4"/>
  <c r="U1929" i="4"/>
  <c r="T1929" i="4"/>
  <c r="S1929" i="4"/>
  <c r="R1929" i="4"/>
  <c r="P1929" i="4"/>
  <c r="Q1929" i="4"/>
  <c r="O1929" i="4"/>
  <c r="M1929" i="4"/>
  <c r="K1929" i="4"/>
  <c r="N1929" i="4"/>
  <c r="L1929" i="4"/>
  <c r="J1929" i="4"/>
  <c r="H1929" i="4"/>
  <c r="I1929" i="4"/>
  <c r="G1929" i="4"/>
  <c r="E1929" i="4"/>
  <c r="F1929" i="4"/>
  <c r="AB1931" i="4"/>
  <c r="U1931" i="4"/>
  <c r="S1931" i="4"/>
  <c r="T1931" i="4"/>
  <c r="R1931" i="4"/>
  <c r="Q1931" i="4"/>
  <c r="P1931" i="4"/>
  <c r="O1931" i="4"/>
  <c r="M1931" i="4"/>
  <c r="K1931" i="4"/>
  <c r="J1931" i="4"/>
  <c r="N1931" i="4"/>
  <c r="L1931" i="4"/>
  <c r="F1931" i="4"/>
  <c r="H1931" i="4"/>
  <c r="I1931" i="4"/>
  <c r="G1931" i="4"/>
  <c r="E1931" i="4"/>
  <c r="AB1933" i="4"/>
  <c r="U1933" i="4"/>
  <c r="T1933" i="4"/>
  <c r="S1933" i="4"/>
  <c r="R1933" i="4"/>
  <c r="P1933" i="4"/>
  <c r="Q1933" i="4"/>
  <c r="O1933" i="4"/>
  <c r="M1933" i="4"/>
  <c r="K1933" i="4"/>
  <c r="N1933" i="4"/>
  <c r="L1933" i="4"/>
  <c r="J1933" i="4"/>
  <c r="H1933" i="4"/>
  <c r="I1933" i="4"/>
  <c r="G1933" i="4"/>
  <c r="E1933" i="4"/>
  <c r="F1933" i="4"/>
  <c r="AB1935" i="4"/>
  <c r="U1935" i="4"/>
  <c r="S1935" i="4"/>
  <c r="T1935" i="4"/>
  <c r="R1935" i="4"/>
  <c r="Q1935" i="4"/>
  <c r="P1935" i="4"/>
  <c r="O1935" i="4"/>
  <c r="M1935" i="4"/>
  <c r="K1935" i="4"/>
  <c r="J1935" i="4"/>
  <c r="N1935" i="4"/>
  <c r="L1935" i="4"/>
  <c r="F1935" i="4"/>
  <c r="H1935" i="4"/>
  <c r="I1935" i="4"/>
  <c r="G1935" i="4"/>
  <c r="E1935" i="4"/>
  <c r="AB1937" i="4"/>
  <c r="U1937" i="4"/>
  <c r="T1937" i="4"/>
  <c r="S1937" i="4"/>
  <c r="R1937" i="4"/>
  <c r="P1937" i="4"/>
  <c r="Q1937" i="4"/>
  <c r="O1937" i="4"/>
  <c r="M1937" i="4"/>
  <c r="K1937" i="4"/>
  <c r="N1937" i="4"/>
  <c r="L1937" i="4"/>
  <c r="J1937" i="4"/>
  <c r="H1937" i="4"/>
  <c r="I1937" i="4"/>
  <c r="G1937" i="4"/>
  <c r="E1937" i="4"/>
  <c r="F1937" i="4"/>
  <c r="AB1939" i="4"/>
  <c r="U1939" i="4"/>
  <c r="S1939" i="4"/>
  <c r="T1939" i="4"/>
  <c r="R1939" i="4"/>
  <c r="Q1939" i="4"/>
  <c r="P1939" i="4"/>
  <c r="O1939" i="4"/>
  <c r="M1939" i="4"/>
  <c r="K1939" i="4"/>
  <c r="J1939" i="4"/>
  <c r="N1939" i="4"/>
  <c r="L1939" i="4"/>
  <c r="F1939" i="4"/>
  <c r="H1939" i="4"/>
  <c r="I1939" i="4"/>
  <c r="G1939" i="4"/>
  <c r="E1939" i="4"/>
  <c r="AB1941" i="4"/>
  <c r="U1941" i="4"/>
  <c r="T1941" i="4"/>
  <c r="S1941" i="4"/>
  <c r="R1941" i="4"/>
  <c r="P1941" i="4"/>
  <c r="Q1941" i="4"/>
  <c r="O1941" i="4"/>
  <c r="M1941" i="4"/>
  <c r="K1941" i="4"/>
  <c r="N1941" i="4"/>
  <c r="L1941" i="4"/>
  <c r="J1941" i="4"/>
  <c r="H1941" i="4"/>
  <c r="I1941" i="4"/>
  <c r="G1941" i="4"/>
  <c r="E1941" i="4"/>
  <c r="F1941" i="4"/>
  <c r="AB1943" i="4"/>
  <c r="U1943" i="4"/>
  <c r="S1943" i="4"/>
  <c r="T1943" i="4"/>
  <c r="R1943" i="4"/>
  <c r="Q1943" i="4"/>
  <c r="P1943" i="4"/>
  <c r="O1943" i="4"/>
  <c r="M1943" i="4"/>
  <c r="K1943" i="4"/>
  <c r="J1943" i="4"/>
  <c r="N1943" i="4"/>
  <c r="L1943" i="4"/>
  <c r="F1943" i="4"/>
  <c r="H1943" i="4"/>
  <c r="I1943" i="4"/>
  <c r="G1943" i="4"/>
  <c r="E1943" i="4"/>
  <c r="AB1945" i="4"/>
  <c r="U1945" i="4"/>
  <c r="T1945" i="4"/>
  <c r="S1945" i="4"/>
  <c r="R1945" i="4"/>
  <c r="P1945" i="4"/>
  <c r="Q1945" i="4"/>
  <c r="O1945" i="4"/>
  <c r="M1945" i="4"/>
  <c r="K1945" i="4"/>
  <c r="N1945" i="4"/>
  <c r="L1945" i="4"/>
  <c r="J1945" i="4"/>
  <c r="H1945" i="4"/>
  <c r="I1945" i="4"/>
  <c r="G1945" i="4"/>
  <c r="E1945" i="4"/>
  <c r="F1945" i="4"/>
  <c r="AB1947" i="4"/>
  <c r="U1947" i="4"/>
  <c r="S1947" i="4"/>
  <c r="T1947" i="4"/>
  <c r="R1947" i="4"/>
  <c r="Q1947" i="4"/>
  <c r="P1947" i="4"/>
  <c r="O1947" i="4"/>
  <c r="M1947" i="4"/>
  <c r="K1947" i="4"/>
  <c r="J1947" i="4"/>
  <c r="N1947" i="4"/>
  <c r="L1947" i="4"/>
  <c r="F1947" i="4"/>
  <c r="H1947" i="4"/>
  <c r="I1947" i="4"/>
  <c r="G1947" i="4"/>
  <c r="E1947" i="4"/>
  <c r="AB1949" i="4"/>
  <c r="U1949" i="4"/>
  <c r="T1949" i="4"/>
  <c r="S1949" i="4"/>
  <c r="R1949" i="4"/>
  <c r="P1949" i="4"/>
  <c r="Q1949" i="4"/>
  <c r="O1949" i="4"/>
  <c r="M1949" i="4"/>
  <c r="K1949" i="4"/>
  <c r="N1949" i="4"/>
  <c r="L1949" i="4"/>
  <c r="J1949" i="4"/>
  <c r="H1949" i="4"/>
  <c r="I1949" i="4"/>
  <c r="G1949" i="4"/>
  <c r="E1949" i="4"/>
  <c r="F1949" i="4"/>
  <c r="AB1951" i="4"/>
  <c r="U1951" i="4"/>
  <c r="S1951" i="4"/>
  <c r="T1951" i="4"/>
  <c r="R1951" i="4"/>
  <c r="Q1951" i="4"/>
  <c r="P1951" i="4"/>
  <c r="O1951" i="4"/>
  <c r="M1951" i="4"/>
  <c r="K1951" i="4"/>
  <c r="J1951" i="4"/>
  <c r="N1951" i="4"/>
  <c r="L1951" i="4"/>
  <c r="F1951" i="4"/>
  <c r="H1951" i="4"/>
  <c r="I1951" i="4"/>
  <c r="G1951" i="4"/>
  <c r="E1951" i="4"/>
  <c r="AB1953" i="4"/>
  <c r="U1953" i="4"/>
  <c r="T1953" i="4"/>
  <c r="S1953" i="4"/>
  <c r="R1953" i="4"/>
  <c r="P1953" i="4"/>
  <c r="Q1953" i="4"/>
  <c r="O1953" i="4"/>
  <c r="M1953" i="4"/>
  <c r="K1953" i="4"/>
  <c r="N1953" i="4"/>
  <c r="L1953" i="4"/>
  <c r="J1953" i="4"/>
  <c r="H1953" i="4"/>
  <c r="I1953" i="4"/>
  <c r="G1953" i="4"/>
  <c r="E1953" i="4"/>
  <c r="F1953" i="4"/>
  <c r="AB1955" i="4"/>
  <c r="U1955" i="4"/>
  <c r="S1955" i="4"/>
  <c r="T1955" i="4"/>
  <c r="R1955" i="4"/>
  <c r="Q1955" i="4"/>
  <c r="P1955" i="4"/>
  <c r="O1955" i="4"/>
  <c r="M1955" i="4"/>
  <c r="K1955" i="4"/>
  <c r="J1955" i="4"/>
  <c r="N1955" i="4"/>
  <c r="L1955" i="4"/>
  <c r="F1955" i="4"/>
  <c r="H1955" i="4"/>
  <c r="I1955" i="4"/>
  <c r="G1955" i="4"/>
  <c r="E1955" i="4"/>
  <c r="AB1957" i="4"/>
  <c r="U1957" i="4"/>
  <c r="T1957" i="4"/>
  <c r="S1957" i="4"/>
  <c r="R1957" i="4"/>
  <c r="P1957" i="4"/>
  <c r="Q1957" i="4"/>
  <c r="O1957" i="4"/>
  <c r="M1957" i="4"/>
  <c r="K1957" i="4"/>
  <c r="N1957" i="4"/>
  <c r="L1957" i="4"/>
  <c r="J1957" i="4"/>
  <c r="H1957" i="4"/>
  <c r="I1957" i="4"/>
  <c r="G1957" i="4"/>
  <c r="E1957" i="4"/>
  <c r="F1957" i="4"/>
  <c r="AB1959" i="4"/>
  <c r="U1959" i="4"/>
  <c r="S1959" i="4"/>
  <c r="T1959" i="4"/>
  <c r="R1959" i="4"/>
  <c r="Q1959" i="4"/>
  <c r="P1959" i="4"/>
  <c r="O1959" i="4"/>
  <c r="M1959" i="4"/>
  <c r="K1959" i="4"/>
  <c r="J1959" i="4"/>
  <c r="N1959" i="4"/>
  <c r="L1959" i="4"/>
  <c r="F1959" i="4"/>
  <c r="H1959" i="4"/>
  <c r="I1959" i="4"/>
  <c r="G1959" i="4"/>
  <c r="E1959" i="4"/>
  <c r="AB1961" i="4"/>
  <c r="U1961" i="4"/>
  <c r="T1961" i="4"/>
  <c r="S1961" i="4"/>
  <c r="R1961" i="4"/>
  <c r="P1961" i="4"/>
  <c r="Q1961" i="4"/>
  <c r="O1961" i="4"/>
  <c r="M1961" i="4"/>
  <c r="K1961" i="4"/>
  <c r="N1961" i="4"/>
  <c r="L1961" i="4"/>
  <c r="J1961" i="4"/>
  <c r="H1961" i="4"/>
  <c r="I1961" i="4"/>
  <c r="G1961" i="4"/>
  <c r="E1961" i="4"/>
  <c r="F1961" i="4"/>
  <c r="AB1963" i="4"/>
  <c r="U1963" i="4"/>
  <c r="S1963" i="4"/>
  <c r="T1963" i="4"/>
  <c r="R1963" i="4"/>
  <c r="Q1963" i="4"/>
  <c r="P1963" i="4"/>
  <c r="O1963" i="4"/>
  <c r="M1963" i="4"/>
  <c r="K1963" i="4"/>
  <c r="J1963" i="4"/>
  <c r="N1963" i="4"/>
  <c r="L1963" i="4"/>
  <c r="F1963" i="4"/>
  <c r="H1963" i="4"/>
  <c r="I1963" i="4"/>
  <c r="G1963" i="4"/>
  <c r="E1963" i="4"/>
  <c r="AB1965" i="4"/>
  <c r="U1965" i="4"/>
  <c r="T1965" i="4"/>
  <c r="S1965" i="4"/>
  <c r="R1965" i="4"/>
  <c r="P1965" i="4"/>
  <c r="Q1965" i="4"/>
  <c r="O1965" i="4"/>
  <c r="M1965" i="4"/>
  <c r="K1965" i="4"/>
  <c r="N1965" i="4"/>
  <c r="L1965" i="4"/>
  <c r="J1965" i="4"/>
  <c r="H1965" i="4"/>
  <c r="I1965" i="4"/>
  <c r="G1965" i="4"/>
  <c r="E1965" i="4"/>
  <c r="F1965" i="4"/>
  <c r="AB1967" i="4"/>
  <c r="U1967" i="4"/>
  <c r="S1967" i="4"/>
  <c r="T1967" i="4"/>
  <c r="R1967" i="4"/>
  <c r="Q1967" i="4"/>
  <c r="P1967" i="4"/>
  <c r="O1967" i="4"/>
  <c r="M1967" i="4"/>
  <c r="K1967" i="4"/>
  <c r="J1967" i="4"/>
  <c r="N1967" i="4"/>
  <c r="L1967" i="4"/>
  <c r="F1967" i="4"/>
  <c r="H1967" i="4"/>
  <c r="I1967" i="4"/>
  <c r="G1967" i="4"/>
  <c r="E1967" i="4"/>
  <c r="AB1969" i="4"/>
  <c r="U1969" i="4"/>
  <c r="T1969" i="4"/>
  <c r="S1969" i="4"/>
  <c r="R1969" i="4"/>
  <c r="P1969" i="4"/>
  <c r="Q1969" i="4"/>
  <c r="O1969" i="4"/>
  <c r="M1969" i="4"/>
  <c r="K1969" i="4"/>
  <c r="N1969" i="4"/>
  <c r="L1969" i="4"/>
  <c r="J1969" i="4"/>
  <c r="H1969" i="4"/>
  <c r="I1969" i="4"/>
  <c r="G1969" i="4"/>
  <c r="E1969" i="4"/>
  <c r="F1969" i="4"/>
  <c r="AB1971" i="4"/>
  <c r="U1971" i="4"/>
  <c r="S1971" i="4"/>
  <c r="T1971" i="4"/>
  <c r="R1971" i="4"/>
  <c r="Q1971" i="4"/>
  <c r="P1971" i="4"/>
  <c r="O1971" i="4"/>
  <c r="M1971" i="4"/>
  <c r="K1971" i="4"/>
  <c r="J1971" i="4"/>
  <c r="N1971" i="4"/>
  <c r="L1971" i="4"/>
  <c r="F1971" i="4"/>
  <c r="H1971" i="4"/>
  <c r="I1971" i="4"/>
  <c r="G1971" i="4"/>
  <c r="E1971" i="4"/>
  <c r="AB1973" i="4"/>
  <c r="U1973" i="4"/>
  <c r="T1973" i="4"/>
  <c r="S1973" i="4"/>
  <c r="R1973" i="4"/>
  <c r="P1973" i="4"/>
  <c r="Q1973" i="4"/>
  <c r="O1973" i="4"/>
  <c r="M1973" i="4"/>
  <c r="K1973" i="4"/>
  <c r="N1973" i="4"/>
  <c r="L1973" i="4"/>
  <c r="J1973" i="4"/>
  <c r="H1973" i="4"/>
  <c r="I1973" i="4"/>
  <c r="G1973" i="4"/>
  <c r="E1973" i="4"/>
  <c r="F1973" i="4"/>
  <c r="AB1975" i="4"/>
  <c r="U1975" i="4"/>
  <c r="S1975" i="4"/>
  <c r="T1975" i="4"/>
  <c r="R1975" i="4"/>
  <c r="Q1975" i="4"/>
  <c r="P1975" i="4"/>
  <c r="O1975" i="4"/>
  <c r="M1975" i="4"/>
  <c r="K1975" i="4"/>
  <c r="J1975" i="4"/>
  <c r="N1975" i="4"/>
  <c r="L1975" i="4"/>
  <c r="F1975" i="4"/>
  <c r="H1975" i="4"/>
  <c r="I1975" i="4"/>
  <c r="G1975" i="4"/>
  <c r="E1975" i="4"/>
  <c r="AB1977" i="4"/>
  <c r="U1977" i="4"/>
  <c r="T1977" i="4"/>
  <c r="S1977" i="4"/>
  <c r="R1977" i="4"/>
  <c r="P1977" i="4"/>
  <c r="Q1977" i="4"/>
  <c r="O1977" i="4"/>
  <c r="M1977" i="4"/>
  <c r="K1977" i="4"/>
  <c r="N1977" i="4"/>
  <c r="L1977" i="4"/>
  <c r="J1977" i="4"/>
  <c r="H1977" i="4"/>
  <c r="I1977" i="4"/>
  <c r="G1977" i="4"/>
  <c r="E1977" i="4"/>
  <c r="F1977" i="4"/>
  <c r="AB1979" i="4"/>
  <c r="U1979" i="4"/>
  <c r="S1979" i="4"/>
  <c r="T1979" i="4"/>
  <c r="R1979" i="4"/>
  <c r="Q1979" i="4"/>
  <c r="P1979" i="4"/>
  <c r="O1979" i="4"/>
  <c r="M1979" i="4"/>
  <c r="K1979" i="4"/>
  <c r="J1979" i="4"/>
  <c r="N1979" i="4"/>
  <c r="L1979" i="4"/>
  <c r="F1979" i="4"/>
  <c r="H1979" i="4"/>
  <c r="I1979" i="4"/>
  <c r="G1979" i="4"/>
  <c r="E1979" i="4"/>
  <c r="AB1981" i="4"/>
  <c r="U1981" i="4"/>
  <c r="T1981" i="4"/>
  <c r="S1981" i="4"/>
  <c r="R1981" i="4"/>
  <c r="P1981" i="4"/>
  <c r="Q1981" i="4"/>
  <c r="O1981" i="4"/>
  <c r="M1981" i="4"/>
  <c r="K1981" i="4"/>
  <c r="N1981" i="4"/>
  <c r="L1981" i="4"/>
  <c r="J1981" i="4"/>
  <c r="H1981" i="4"/>
  <c r="I1981" i="4"/>
  <c r="G1981" i="4"/>
  <c r="E1981" i="4"/>
  <c r="F1981" i="4"/>
  <c r="AB1983" i="4"/>
  <c r="U1983" i="4"/>
  <c r="S1983" i="4"/>
  <c r="T1983" i="4"/>
  <c r="R1983" i="4"/>
  <c r="Q1983" i="4"/>
  <c r="P1983" i="4"/>
  <c r="O1983" i="4"/>
  <c r="M1983" i="4"/>
  <c r="K1983" i="4"/>
  <c r="J1983" i="4"/>
  <c r="N1983" i="4"/>
  <c r="L1983" i="4"/>
  <c r="F1983" i="4"/>
  <c r="H1983" i="4"/>
  <c r="I1983" i="4"/>
  <c r="G1983" i="4"/>
  <c r="E1983" i="4"/>
  <c r="AB1985" i="4"/>
  <c r="U1985" i="4"/>
  <c r="T1985" i="4"/>
  <c r="S1985" i="4"/>
  <c r="R1985" i="4"/>
  <c r="P1985" i="4"/>
  <c r="Q1985" i="4"/>
  <c r="O1985" i="4"/>
  <c r="M1985" i="4"/>
  <c r="K1985" i="4"/>
  <c r="N1985" i="4"/>
  <c r="L1985" i="4"/>
  <c r="J1985" i="4"/>
  <c r="H1985" i="4"/>
  <c r="I1985" i="4"/>
  <c r="G1985" i="4"/>
  <c r="E1985" i="4"/>
  <c r="F1985" i="4"/>
  <c r="AB1987" i="4"/>
  <c r="U1987" i="4"/>
  <c r="S1987" i="4"/>
  <c r="T1987" i="4"/>
  <c r="R1987" i="4"/>
  <c r="Q1987" i="4"/>
  <c r="P1987" i="4"/>
  <c r="O1987" i="4"/>
  <c r="M1987" i="4"/>
  <c r="K1987" i="4"/>
  <c r="J1987" i="4"/>
  <c r="N1987" i="4"/>
  <c r="L1987" i="4"/>
  <c r="F1987" i="4"/>
  <c r="H1987" i="4"/>
  <c r="I1987" i="4"/>
  <c r="G1987" i="4"/>
  <c r="E1987" i="4"/>
  <c r="AB1989" i="4"/>
  <c r="U1989" i="4"/>
  <c r="T1989" i="4"/>
  <c r="S1989" i="4"/>
  <c r="R1989" i="4"/>
  <c r="P1989" i="4"/>
  <c r="Q1989" i="4"/>
  <c r="O1989" i="4"/>
  <c r="M1989" i="4"/>
  <c r="K1989" i="4"/>
  <c r="N1989" i="4"/>
  <c r="L1989" i="4"/>
  <c r="J1989" i="4"/>
  <c r="H1989" i="4"/>
  <c r="I1989" i="4"/>
  <c r="G1989" i="4"/>
  <c r="E1989" i="4"/>
  <c r="F1989" i="4"/>
  <c r="AB1991" i="4"/>
  <c r="U1991" i="4"/>
  <c r="S1991" i="4"/>
  <c r="T1991" i="4"/>
  <c r="R1991" i="4"/>
  <c r="Q1991" i="4"/>
  <c r="P1991" i="4"/>
  <c r="O1991" i="4"/>
  <c r="M1991" i="4"/>
  <c r="K1991" i="4"/>
  <c r="J1991" i="4"/>
  <c r="N1991" i="4"/>
  <c r="L1991" i="4"/>
  <c r="F1991" i="4"/>
  <c r="H1991" i="4"/>
  <c r="I1991" i="4"/>
  <c r="G1991" i="4"/>
  <c r="E1991" i="4"/>
  <c r="AB1993" i="4"/>
  <c r="U1993" i="4"/>
  <c r="T1993" i="4"/>
  <c r="S1993" i="4"/>
  <c r="R1993" i="4"/>
  <c r="P1993" i="4"/>
  <c r="Q1993" i="4"/>
  <c r="O1993" i="4"/>
  <c r="M1993" i="4"/>
  <c r="K1993" i="4"/>
  <c r="N1993" i="4"/>
  <c r="L1993" i="4"/>
  <c r="J1993" i="4"/>
  <c r="H1993" i="4"/>
  <c r="I1993" i="4"/>
  <c r="G1993" i="4"/>
  <c r="E1993" i="4"/>
  <c r="F1993" i="4"/>
  <c r="AB1995" i="4"/>
  <c r="U1995" i="4"/>
  <c r="S1995" i="4"/>
  <c r="T1995" i="4"/>
  <c r="R1995" i="4"/>
  <c r="Q1995" i="4"/>
  <c r="P1995" i="4"/>
  <c r="O1995" i="4"/>
  <c r="M1995" i="4"/>
  <c r="K1995" i="4"/>
  <c r="J1995" i="4"/>
  <c r="N1995" i="4"/>
  <c r="L1995" i="4"/>
  <c r="F1995" i="4"/>
  <c r="H1995" i="4"/>
  <c r="I1995" i="4"/>
  <c r="G1995" i="4"/>
  <c r="E1995" i="4"/>
  <c r="AB1997" i="4"/>
  <c r="U1997" i="4"/>
  <c r="T1997" i="4"/>
  <c r="S1997" i="4"/>
  <c r="R1997" i="4"/>
  <c r="P1997" i="4"/>
  <c r="Q1997" i="4"/>
  <c r="O1997" i="4"/>
  <c r="M1997" i="4"/>
  <c r="K1997" i="4"/>
  <c r="N1997" i="4"/>
  <c r="L1997" i="4"/>
  <c r="J1997" i="4"/>
  <c r="H1997" i="4"/>
  <c r="I1997" i="4"/>
  <c r="G1997" i="4"/>
  <c r="E1997" i="4"/>
  <c r="F1997" i="4"/>
  <c r="AB1999" i="4"/>
  <c r="U1999" i="4"/>
  <c r="S1999" i="4"/>
  <c r="T1999" i="4"/>
  <c r="R1999" i="4"/>
  <c r="Q1999" i="4"/>
  <c r="P1999" i="4"/>
  <c r="O1999" i="4"/>
  <c r="M1999" i="4"/>
  <c r="K1999" i="4"/>
  <c r="J1999" i="4"/>
  <c r="N1999" i="4"/>
  <c r="L1999" i="4"/>
  <c r="F1999" i="4"/>
  <c r="H1999" i="4"/>
  <c r="I1999" i="4"/>
  <c r="G1999" i="4"/>
  <c r="E1999" i="4"/>
  <c r="AB2001" i="4"/>
  <c r="U2001" i="4"/>
  <c r="T2001" i="4"/>
  <c r="S2001" i="4"/>
  <c r="R2001" i="4"/>
  <c r="P2001" i="4"/>
  <c r="Q2001" i="4"/>
  <c r="O2001" i="4"/>
  <c r="M2001" i="4"/>
  <c r="K2001" i="4"/>
  <c r="N2001" i="4"/>
  <c r="L2001" i="4"/>
  <c r="J2001" i="4"/>
  <c r="H2001" i="4"/>
  <c r="I2001" i="4"/>
  <c r="G2001" i="4"/>
  <c r="E2001" i="4"/>
  <c r="F2001" i="4"/>
  <c r="AB2003" i="4"/>
  <c r="U2003" i="4"/>
  <c r="S2003" i="4"/>
  <c r="T2003" i="4"/>
  <c r="R2003" i="4"/>
  <c r="Q2003" i="4"/>
  <c r="P2003" i="4"/>
  <c r="O2003" i="4"/>
  <c r="M2003" i="4"/>
  <c r="K2003" i="4"/>
  <c r="J2003" i="4"/>
  <c r="N2003" i="4"/>
  <c r="L2003" i="4"/>
  <c r="F2003" i="4"/>
  <c r="H2003" i="4"/>
  <c r="I2003" i="4"/>
  <c r="G2003" i="4"/>
  <c r="E2003" i="4"/>
  <c r="AB2005" i="4"/>
  <c r="U2005" i="4"/>
  <c r="T2005" i="4"/>
  <c r="S2005" i="4"/>
  <c r="R2005" i="4"/>
  <c r="P2005" i="4"/>
  <c r="Q2005" i="4"/>
  <c r="O2005" i="4"/>
  <c r="M2005" i="4"/>
  <c r="K2005" i="4"/>
  <c r="N2005" i="4"/>
  <c r="L2005" i="4"/>
  <c r="J2005" i="4"/>
  <c r="H2005" i="4"/>
  <c r="I2005" i="4"/>
  <c r="G2005" i="4"/>
  <c r="E2005" i="4"/>
  <c r="F2005" i="4"/>
  <c r="AB2007" i="4"/>
  <c r="U2007" i="4"/>
  <c r="S2007" i="4"/>
  <c r="T2007" i="4"/>
  <c r="R2007" i="4"/>
  <c r="Q2007" i="4"/>
  <c r="P2007" i="4"/>
  <c r="O2007" i="4"/>
  <c r="M2007" i="4"/>
  <c r="K2007" i="4"/>
  <c r="J2007" i="4"/>
  <c r="N2007" i="4"/>
  <c r="L2007" i="4"/>
  <c r="F2007" i="4"/>
  <c r="H2007" i="4"/>
  <c r="I2007" i="4"/>
  <c r="G2007" i="4"/>
  <c r="E2007" i="4"/>
  <c r="AB2009" i="4"/>
  <c r="U2009" i="4"/>
  <c r="T2009" i="4"/>
  <c r="S2009" i="4"/>
  <c r="R2009" i="4"/>
  <c r="P2009" i="4"/>
  <c r="Q2009" i="4"/>
  <c r="O2009" i="4"/>
  <c r="M2009" i="4"/>
  <c r="K2009" i="4"/>
  <c r="N2009" i="4"/>
  <c r="L2009" i="4"/>
  <c r="J2009" i="4"/>
  <c r="H2009" i="4"/>
  <c r="I2009" i="4"/>
  <c r="G2009" i="4"/>
  <c r="E2009" i="4"/>
  <c r="F2009" i="4"/>
  <c r="AB2011" i="4"/>
  <c r="U2011" i="4"/>
  <c r="S2011" i="4"/>
  <c r="T2011" i="4"/>
  <c r="R2011" i="4"/>
  <c r="Q2011" i="4"/>
  <c r="P2011" i="4"/>
  <c r="O2011" i="4"/>
  <c r="M2011" i="4"/>
  <c r="K2011" i="4"/>
  <c r="J2011" i="4"/>
  <c r="N2011" i="4"/>
  <c r="L2011" i="4"/>
  <c r="F2011" i="4"/>
  <c r="H2011" i="4"/>
  <c r="I2011" i="4"/>
  <c r="G2011" i="4"/>
  <c r="E2011" i="4"/>
  <c r="AB2013" i="4"/>
  <c r="U2013" i="4"/>
  <c r="T2013" i="4"/>
  <c r="S2013" i="4"/>
  <c r="R2013" i="4"/>
  <c r="P2013" i="4"/>
  <c r="Q2013" i="4"/>
  <c r="O2013" i="4"/>
  <c r="M2013" i="4"/>
  <c r="K2013" i="4"/>
  <c r="N2013" i="4"/>
  <c r="L2013" i="4"/>
  <c r="J2013" i="4"/>
  <c r="H2013" i="4"/>
  <c r="I2013" i="4"/>
  <c r="G2013" i="4"/>
  <c r="E2013" i="4"/>
  <c r="F2013" i="4"/>
  <c r="AB2015" i="4"/>
  <c r="U2015" i="4"/>
  <c r="S2015" i="4"/>
  <c r="T2015" i="4"/>
  <c r="R2015" i="4"/>
  <c r="Q2015" i="4"/>
  <c r="P2015" i="4"/>
  <c r="O2015" i="4"/>
  <c r="M2015" i="4"/>
  <c r="K2015" i="4"/>
  <c r="J2015" i="4"/>
  <c r="N2015" i="4"/>
  <c r="L2015" i="4"/>
  <c r="F2015" i="4"/>
  <c r="H2015" i="4"/>
  <c r="I2015" i="4"/>
  <c r="G2015" i="4"/>
  <c r="E2015" i="4"/>
  <c r="AB2017" i="4"/>
  <c r="U2017" i="4"/>
  <c r="T2017" i="4"/>
  <c r="S2017" i="4"/>
  <c r="R2017" i="4"/>
  <c r="P2017" i="4"/>
  <c r="Q2017" i="4"/>
  <c r="O2017" i="4"/>
  <c r="M2017" i="4"/>
  <c r="K2017" i="4"/>
  <c r="N2017" i="4"/>
  <c r="L2017" i="4"/>
  <c r="J2017" i="4"/>
  <c r="H2017" i="4"/>
  <c r="I2017" i="4"/>
  <c r="G2017" i="4"/>
  <c r="E2017" i="4"/>
  <c r="F2017" i="4"/>
  <c r="AB2019" i="4"/>
  <c r="U2019" i="4"/>
  <c r="S2019" i="4"/>
  <c r="T2019" i="4"/>
  <c r="R2019" i="4"/>
  <c r="Q2019" i="4"/>
  <c r="P2019" i="4"/>
  <c r="O2019" i="4"/>
  <c r="M2019" i="4"/>
  <c r="K2019" i="4"/>
  <c r="J2019" i="4"/>
  <c r="N2019" i="4"/>
  <c r="L2019" i="4"/>
  <c r="F2019" i="4"/>
  <c r="H2019" i="4"/>
  <c r="I2019" i="4"/>
  <c r="G2019" i="4"/>
  <c r="E2019" i="4"/>
  <c r="AB2021" i="4"/>
  <c r="U2021" i="4"/>
  <c r="T2021" i="4"/>
  <c r="S2021" i="4"/>
  <c r="R2021" i="4"/>
  <c r="P2021" i="4"/>
  <c r="Q2021" i="4"/>
  <c r="O2021" i="4"/>
  <c r="M2021" i="4"/>
  <c r="K2021" i="4"/>
  <c r="N2021" i="4"/>
  <c r="L2021" i="4"/>
  <c r="J2021" i="4"/>
  <c r="H2021" i="4"/>
  <c r="I2021" i="4"/>
  <c r="G2021" i="4"/>
  <c r="E2021" i="4"/>
  <c r="F2021" i="4"/>
  <c r="AB2023" i="4"/>
  <c r="U2023" i="4"/>
  <c r="S2023" i="4"/>
  <c r="T2023" i="4"/>
  <c r="R2023" i="4"/>
  <c r="Q2023" i="4"/>
  <c r="P2023" i="4"/>
  <c r="O2023" i="4"/>
  <c r="M2023" i="4"/>
  <c r="K2023" i="4"/>
  <c r="J2023" i="4"/>
  <c r="N2023" i="4"/>
  <c r="L2023" i="4"/>
  <c r="F2023" i="4"/>
  <c r="H2023" i="4"/>
  <c r="I2023" i="4"/>
  <c r="G2023" i="4"/>
  <c r="E2023" i="4"/>
  <c r="AB2025" i="4"/>
  <c r="U2025" i="4"/>
  <c r="T2025" i="4"/>
  <c r="S2025" i="4"/>
  <c r="R2025" i="4"/>
  <c r="P2025" i="4"/>
  <c r="Q2025" i="4"/>
  <c r="O2025" i="4"/>
  <c r="M2025" i="4"/>
  <c r="K2025" i="4"/>
  <c r="N2025" i="4"/>
  <c r="L2025" i="4"/>
  <c r="J2025" i="4"/>
  <c r="H2025" i="4"/>
  <c r="I2025" i="4"/>
  <c r="G2025" i="4"/>
  <c r="E2025" i="4"/>
  <c r="F2025" i="4"/>
  <c r="AB2027" i="4"/>
  <c r="U2027" i="4"/>
  <c r="S2027" i="4"/>
  <c r="T2027" i="4"/>
  <c r="R2027" i="4"/>
  <c r="Q2027" i="4"/>
  <c r="P2027" i="4"/>
  <c r="O2027" i="4"/>
  <c r="M2027" i="4"/>
  <c r="K2027" i="4"/>
  <c r="J2027" i="4"/>
  <c r="N2027" i="4"/>
  <c r="L2027" i="4"/>
  <c r="F2027" i="4"/>
  <c r="H2027" i="4"/>
  <c r="I2027" i="4"/>
  <c r="G2027" i="4"/>
  <c r="E2027" i="4"/>
  <c r="AB2029" i="4"/>
  <c r="U2029" i="4"/>
  <c r="T2029" i="4"/>
  <c r="S2029" i="4"/>
  <c r="R2029" i="4"/>
  <c r="P2029" i="4"/>
  <c r="Q2029" i="4"/>
  <c r="O2029" i="4"/>
  <c r="M2029" i="4"/>
  <c r="K2029" i="4"/>
  <c r="N2029" i="4"/>
  <c r="L2029" i="4"/>
  <c r="J2029" i="4"/>
  <c r="H2029" i="4"/>
  <c r="I2029" i="4"/>
  <c r="G2029" i="4"/>
  <c r="E2029" i="4"/>
  <c r="F2029" i="4"/>
  <c r="AB2031" i="4"/>
  <c r="U2031" i="4"/>
  <c r="S2031" i="4"/>
  <c r="T2031" i="4"/>
  <c r="R2031" i="4"/>
  <c r="Q2031" i="4"/>
  <c r="P2031" i="4"/>
  <c r="O2031" i="4"/>
  <c r="M2031" i="4"/>
  <c r="K2031" i="4"/>
  <c r="J2031" i="4"/>
  <c r="N2031" i="4"/>
  <c r="L2031" i="4"/>
  <c r="F2031" i="4"/>
  <c r="H2031" i="4"/>
  <c r="I2031" i="4"/>
  <c r="G2031" i="4"/>
  <c r="E2031" i="4"/>
  <c r="AB2033" i="4"/>
  <c r="U2033" i="4"/>
  <c r="T2033" i="4"/>
  <c r="S2033" i="4"/>
  <c r="R2033" i="4"/>
  <c r="P2033" i="4"/>
  <c r="Q2033" i="4"/>
  <c r="O2033" i="4"/>
  <c r="M2033" i="4"/>
  <c r="K2033" i="4"/>
  <c r="N2033" i="4"/>
  <c r="L2033" i="4"/>
  <c r="J2033" i="4"/>
  <c r="H2033" i="4"/>
  <c r="I2033" i="4"/>
  <c r="G2033" i="4"/>
  <c r="E2033" i="4"/>
  <c r="F2033" i="4"/>
  <c r="AB2035" i="4"/>
  <c r="U2035" i="4"/>
  <c r="S2035" i="4"/>
  <c r="T2035" i="4"/>
  <c r="R2035" i="4"/>
  <c r="Q2035" i="4"/>
  <c r="P2035" i="4"/>
  <c r="O2035" i="4"/>
  <c r="M2035" i="4"/>
  <c r="K2035" i="4"/>
  <c r="J2035" i="4"/>
  <c r="N2035" i="4"/>
  <c r="L2035" i="4"/>
  <c r="F2035" i="4"/>
  <c r="H2035" i="4"/>
  <c r="I2035" i="4"/>
  <c r="G2035" i="4"/>
  <c r="E2035" i="4"/>
  <c r="AB2037" i="4"/>
  <c r="U2037" i="4"/>
  <c r="T2037" i="4"/>
  <c r="S2037" i="4"/>
  <c r="R2037" i="4"/>
  <c r="P2037" i="4"/>
  <c r="Q2037" i="4"/>
  <c r="O2037" i="4"/>
  <c r="M2037" i="4"/>
  <c r="K2037" i="4"/>
  <c r="N2037" i="4"/>
  <c r="L2037" i="4"/>
  <c r="J2037" i="4"/>
  <c r="H2037" i="4"/>
  <c r="I2037" i="4"/>
  <c r="G2037" i="4"/>
  <c r="E2037" i="4"/>
  <c r="F2037" i="4"/>
  <c r="AB2039" i="4"/>
  <c r="U2039" i="4"/>
  <c r="S2039" i="4"/>
  <c r="T2039" i="4"/>
  <c r="R2039" i="4"/>
  <c r="Q2039" i="4"/>
  <c r="P2039" i="4"/>
  <c r="O2039" i="4"/>
  <c r="M2039" i="4"/>
  <c r="K2039" i="4"/>
  <c r="J2039" i="4"/>
  <c r="N2039" i="4"/>
  <c r="L2039" i="4"/>
  <c r="F2039" i="4"/>
  <c r="H2039" i="4"/>
  <c r="I2039" i="4"/>
  <c r="G2039" i="4"/>
  <c r="E2039" i="4"/>
  <c r="AB2041" i="4"/>
  <c r="U2041" i="4"/>
  <c r="T2041" i="4"/>
  <c r="S2041" i="4"/>
  <c r="R2041" i="4"/>
  <c r="P2041" i="4"/>
  <c r="Q2041" i="4"/>
  <c r="O2041" i="4"/>
  <c r="M2041" i="4"/>
  <c r="K2041" i="4"/>
  <c r="N2041" i="4"/>
  <c r="L2041" i="4"/>
  <c r="J2041" i="4"/>
  <c r="H2041" i="4"/>
  <c r="I2041" i="4"/>
  <c r="G2041" i="4"/>
  <c r="E2041" i="4"/>
  <c r="F2041" i="4"/>
  <c r="AB2043" i="4"/>
  <c r="U2043" i="4"/>
  <c r="S2043" i="4"/>
  <c r="T2043" i="4"/>
  <c r="R2043" i="4"/>
  <c r="Q2043" i="4"/>
  <c r="P2043" i="4"/>
  <c r="O2043" i="4"/>
  <c r="M2043" i="4"/>
  <c r="K2043" i="4"/>
  <c r="J2043" i="4"/>
  <c r="N2043" i="4"/>
  <c r="L2043" i="4"/>
  <c r="F2043" i="4"/>
  <c r="H2043" i="4"/>
  <c r="I2043" i="4"/>
  <c r="G2043" i="4"/>
  <c r="E2043" i="4"/>
  <c r="AB2045" i="4"/>
  <c r="U2045" i="4"/>
  <c r="T2045" i="4"/>
  <c r="S2045" i="4"/>
  <c r="R2045" i="4"/>
  <c r="P2045" i="4"/>
  <c r="Q2045" i="4"/>
  <c r="O2045" i="4"/>
  <c r="M2045" i="4"/>
  <c r="K2045" i="4"/>
  <c r="N2045" i="4"/>
  <c r="L2045" i="4"/>
  <c r="J2045" i="4"/>
  <c r="H2045" i="4"/>
  <c r="I2045" i="4"/>
  <c r="G2045" i="4"/>
  <c r="E2045" i="4"/>
  <c r="F2045" i="4"/>
  <c r="AB2047" i="4"/>
  <c r="U2047" i="4"/>
  <c r="S2047" i="4"/>
  <c r="T2047" i="4"/>
  <c r="R2047" i="4"/>
  <c r="Q2047" i="4"/>
  <c r="P2047" i="4"/>
  <c r="O2047" i="4"/>
  <c r="M2047" i="4"/>
  <c r="K2047" i="4"/>
  <c r="J2047" i="4"/>
  <c r="N2047" i="4"/>
  <c r="L2047" i="4"/>
  <c r="F2047" i="4"/>
  <c r="H2047" i="4"/>
  <c r="I2047" i="4"/>
  <c r="G2047" i="4"/>
  <c r="E2047" i="4"/>
  <c r="AB2049" i="4"/>
  <c r="U2049" i="4"/>
  <c r="T2049" i="4"/>
  <c r="S2049" i="4"/>
  <c r="R2049" i="4"/>
  <c r="P2049" i="4"/>
  <c r="Q2049" i="4"/>
  <c r="O2049" i="4"/>
  <c r="M2049" i="4"/>
  <c r="K2049" i="4"/>
  <c r="N2049" i="4"/>
  <c r="L2049" i="4"/>
  <c r="J2049" i="4"/>
  <c r="H2049" i="4"/>
  <c r="I2049" i="4"/>
  <c r="G2049" i="4"/>
  <c r="E2049" i="4"/>
  <c r="F2049" i="4"/>
  <c r="AB2051" i="4"/>
  <c r="U2051" i="4"/>
  <c r="S2051" i="4"/>
  <c r="T2051" i="4"/>
  <c r="R2051" i="4"/>
  <c r="Q2051" i="4"/>
  <c r="P2051" i="4"/>
  <c r="O2051" i="4"/>
  <c r="M2051" i="4"/>
  <c r="K2051" i="4"/>
  <c r="J2051" i="4"/>
  <c r="N2051" i="4"/>
  <c r="L2051" i="4"/>
  <c r="F2051" i="4"/>
  <c r="H2051" i="4"/>
  <c r="I2051" i="4"/>
  <c r="G2051" i="4"/>
  <c r="E2051" i="4"/>
  <c r="AB2053" i="4"/>
  <c r="U2053" i="4"/>
  <c r="T2053" i="4"/>
  <c r="S2053" i="4"/>
  <c r="R2053" i="4"/>
  <c r="P2053" i="4"/>
  <c r="Q2053" i="4"/>
  <c r="O2053" i="4"/>
  <c r="M2053" i="4"/>
  <c r="K2053" i="4"/>
  <c r="N2053" i="4"/>
  <c r="L2053" i="4"/>
  <c r="J2053" i="4"/>
  <c r="H2053" i="4"/>
  <c r="I2053" i="4"/>
  <c r="G2053" i="4"/>
  <c r="E2053" i="4"/>
  <c r="F2053" i="4"/>
  <c r="AB2055" i="4"/>
  <c r="U2055" i="4"/>
  <c r="S2055" i="4"/>
  <c r="T2055" i="4"/>
  <c r="R2055" i="4"/>
  <c r="Q2055" i="4"/>
  <c r="P2055" i="4"/>
  <c r="O2055" i="4"/>
  <c r="M2055" i="4"/>
  <c r="K2055" i="4"/>
  <c r="J2055" i="4"/>
  <c r="N2055" i="4"/>
  <c r="L2055" i="4"/>
  <c r="F2055" i="4"/>
  <c r="H2055" i="4"/>
  <c r="I2055" i="4"/>
  <c r="G2055" i="4"/>
  <c r="E2055" i="4"/>
  <c r="AB2057" i="4"/>
  <c r="U2057" i="4"/>
  <c r="T2057" i="4"/>
  <c r="S2057" i="4"/>
  <c r="R2057" i="4"/>
  <c r="P2057" i="4"/>
  <c r="Q2057" i="4"/>
  <c r="O2057" i="4"/>
  <c r="M2057" i="4"/>
  <c r="K2057" i="4"/>
  <c r="N2057" i="4"/>
  <c r="L2057" i="4"/>
  <c r="J2057" i="4"/>
  <c r="H2057" i="4"/>
  <c r="I2057" i="4"/>
  <c r="G2057" i="4"/>
  <c r="E2057" i="4"/>
  <c r="F2057" i="4"/>
  <c r="AB2059" i="4"/>
  <c r="U2059" i="4"/>
  <c r="S2059" i="4"/>
  <c r="T2059" i="4"/>
  <c r="R2059" i="4"/>
  <c r="Q2059" i="4"/>
  <c r="P2059" i="4"/>
  <c r="O2059" i="4"/>
  <c r="M2059" i="4"/>
  <c r="K2059" i="4"/>
  <c r="J2059" i="4"/>
  <c r="N2059" i="4"/>
  <c r="L2059" i="4"/>
  <c r="F2059" i="4"/>
  <c r="H2059" i="4"/>
  <c r="I2059" i="4"/>
  <c r="G2059" i="4"/>
  <c r="E2059" i="4"/>
  <c r="AB2061" i="4"/>
  <c r="U2061" i="4"/>
  <c r="T2061" i="4"/>
  <c r="S2061" i="4"/>
  <c r="R2061" i="4"/>
  <c r="P2061" i="4"/>
  <c r="Q2061" i="4"/>
  <c r="O2061" i="4"/>
  <c r="M2061" i="4"/>
  <c r="K2061" i="4"/>
  <c r="N2061" i="4"/>
  <c r="L2061" i="4"/>
  <c r="J2061" i="4"/>
  <c r="H2061" i="4"/>
  <c r="I2061" i="4"/>
  <c r="G2061" i="4"/>
  <c r="E2061" i="4"/>
  <c r="F2061" i="4"/>
  <c r="AB2063" i="4"/>
  <c r="U2063" i="4"/>
  <c r="S2063" i="4"/>
  <c r="T2063" i="4"/>
  <c r="R2063" i="4"/>
  <c r="Q2063" i="4"/>
  <c r="P2063" i="4"/>
  <c r="O2063" i="4"/>
  <c r="M2063" i="4"/>
  <c r="K2063" i="4"/>
  <c r="J2063" i="4"/>
  <c r="N2063" i="4"/>
  <c r="L2063" i="4"/>
  <c r="F2063" i="4"/>
  <c r="H2063" i="4"/>
  <c r="I2063" i="4"/>
  <c r="G2063" i="4"/>
  <c r="E2063" i="4"/>
  <c r="AB2065" i="4"/>
  <c r="U2065" i="4"/>
  <c r="T2065" i="4"/>
  <c r="S2065" i="4"/>
  <c r="R2065" i="4"/>
  <c r="P2065" i="4"/>
  <c r="Q2065" i="4"/>
  <c r="O2065" i="4"/>
  <c r="M2065" i="4"/>
  <c r="K2065" i="4"/>
  <c r="N2065" i="4"/>
  <c r="L2065" i="4"/>
  <c r="J2065" i="4"/>
  <c r="H2065" i="4"/>
  <c r="I2065" i="4"/>
  <c r="G2065" i="4"/>
  <c r="E2065" i="4"/>
  <c r="F2065" i="4"/>
  <c r="AB2067" i="4"/>
  <c r="U2067" i="4"/>
  <c r="S2067" i="4"/>
  <c r="T2067" i="4"/>
  <c r="R2067" i="4"/>
  <c r="Q2067" i="4"/>
  <c r="P2067" i="4"/>
  <c r="O2067" i="4"/>
  <c r="M2067" i="4"/>
  <c r="K2067" i="4"/>
  <c r="J2067" i="4"/>
  <c r="N2067" i="4"/>
  <c r="L2067" i="4"/>
  <c r="F2067" i="4"/>
  <c r="H2067" i="4"/>
  <c r="I2067" i="4"/>
  <c r="G2067" i="4"/>
  <c r="E2067" i="4"/>
  <c r="AB2069" i="4"/>
  <c r="U2069" i="4"/>
  <c r="T2069" i="4"/>
  <c r="S2069" i="4"/>
  <c r="R2069" i="4"/>
  <c r="P2069" i="4"/>
  <c r="Q2069" i="4"/>
  <c r="O2069" i="4"/>
  <c r="M2069" i="4"/>
  <c r="K2069" i="4"/>
  <c r="N2069" i="4"/>
  <c r="L2069" i="4"/>
  <c r="J2069" i="4"/>
  <c r="H2069" i="4"/>
  <c r="I2069" i="4"/>
  <c r="G2069" i="4"/>
  <c r="E2069" i="4"/>
  <c r="F2069" i="4"/>
  <c r="AB2071" i="4"/>
  <c r="U2071" i="4"/>
  <c r="S2071" i="4"/>
  <c r="T2071" i="4"/>
  <c r="R2071" i="4"/>
  <c r="Q2071" i="4"/>
  <c r="P2071" i="4"/>
  <c r="O2071" i="4"/>
  <c r="M2071" i="4"/>
  <c r="K2071" i="4"/>
  <c r="J2071" i="4"/>
  <c r="N2071" i="4"/>
  <c r="L2071" i="4"/>
  <c r="F2071" i="4"/>
  <c r="H2071" i="4"/>
  <c r="I2071" i="4"/>
  <c r="G2071" i="4"/>
  <c r="E2071" i="4"/>
  <c r="AB2073" i="4"/>
  <c r="U2073" i="4"/>
  <c r="T2073" i="4"/>
  <c r="S2073" i="4"/>
  <c r="R2073" i="4"/>
  <c r="P2073" i="4"/>
  <c r="Q2073" i="4"/>
  <c r="O2073" i="4"/>
  <c r="M2073" i="4"/>
  <c r="K2073" i="4"/>
  <c r="N2073" i="4"/>
  <c r="L2073" i="4"/>
  <c r="J2073" i="4"/>
  <c r="H2073" i="4"/>
  <c r="I2073" i="4"/>
  <c r="G2073" i="4"/>
  <c r="E2073" i="4"/>
  <c r="F2073" i="4"/>
  <c r="AB2075" i="4"/>
  <c r="U2075" i="4"/>
  <c r="S2075" i="4"/>
  <c r="T2075" i="4"/>
  <c r="R2075" i="4"/>
  <c r="Q2075" i="4"/>
  <c r="P2075" i="4"/>
  <c r="O2075" i="4"/>
  <c r="M2075" i="4"/>
  <c r="K2075" i="4"/>
  <c r="J2075" i="4"/>
  <c r="N2075" i="4"/>
  <c r="L2075" i="4"/>
  <c r="F2075" i="4"/>
  <c r="H2075" i="4"/>
  <c r="I2075" i="4"/>
  <c r="G2075" i="4"/>
  <c r="E2075" i="4"/>
  <c r="AB2077" i="4"/>
  <c r="U2077" i="4"/>
  <c r="T2077" i="4"/>
  <c r="S2077" i="4"/>
  <c r="R2077" i="4"/>
  <c r="P2077" i="4"/>
  <c r="Q2077" i="4"/>
  <c r="O2077" i="4"/>
  <c r="M2077" i="4"/>
  <c r="K2077" i="4"/>
  <c r="N2077" i="4"/>
  <c r="L2077" i="4"/>
  <c r="J2077" i="4"/>
  <c r="H2077" i="4"/>
  <c r="I2077" i="4"/>
  <c r="G2077" i="4"/>
  <c r="E2077" i="4"/>
  <c r="F2077" i="4"/>
  <c r="AB2079" i="4"/>
  <c r="U2079" i="4"/>
  <c r="S2079" i="4"/>
  <c r="T2079" i="4"/>
  <c r="R2079" i="4"/>
  <c r="Q2079" i="4"/>
  <c r="P2079" i="4"/>
  <c r="O2079" i="4"/>
  <c r="M2079" i="4"/>
  <c r="K2079" i="4"/>
  <c r="J2079" i="4"/>
  <c r="N2079" i="4"/>
  <c r="L2079" i="4"/>
  <c r="F2079" i="4"/>
  <c r="H2079" i="4"/>
  <c r="I2079" i="4"/>
  <c r="G2079" i="4"/>
  <c r="E2079" i="4"/>
  <c r="AB2081" i="4"/>
  <c r="U2081" i="4"/>
  <c r="T2081" i="4"/>
  <c r="S2081" i="4"/>
  <c r="R2081" i="4"/>
  <c r="P2081" i="4"/>
  <c r="Q2081" i="4"/>
  <c r="O2081" i="4"/>
  <c r="M2081" i="4"/>
  <c r="K2081" i="4"/>
  <c r="N2081" i="4"/>
  <c r="L2081" i="4"/>
  <c r="J2081" i="4"/>
  <c r="H2081" i="4"/>
  <c r="I2081" i="4"/>
  <c r="G2081" i="4"/>
  <c r="E2081" i="4"/>
  <c r="F2081" i="4"/>
  <c r="AB2083" i="4"/>
  <c r="U2083" i="4"/>
  <c r="S2083" i="4"/>
  <c r="T2083" i="4"/>
  <c r="R2083" i="4"/>
  <c r="Q2083" i="4"/>
  <c r="P2083" i="4"/>
  <c r="O2083" i="4"/>
  <c r="M2083" i="4"/>
  <c r="K2083" i="4"/>
  <c r="J2083" i="4"/>
  <c r="N2083" i="4"/>
  <c r="L2083" i="4"/>
  <c r="F2083" i="4"/>
  <c r="H2083" i="4"/>
  <c r="I2083" i="4"/>
  <c r="G2083" i="4"/>
  <c r="E2083" i="4"/>
  <c r="AB2085" i="4"/>
  <c r="U2085" i="4"/>
  <c r="T2085" i="4"/>
  <c r="S2085" i="4"/>
  <c r="R2085" i="4"/>
  <c r="P2085" i="4"/>
  <c r="Q2085" i="4"/>
  <c r="O2085" i="4"/>
  <c r="M2085" i="4"/>
  <c r="K2085" i="4"/>
  <c r="N2085" i="4"/>
  <c r="L2085" i="4"/>
  <c r="J2085" i="4"/>
  <c r="H2085" i="4"/>
  <c r="I2085" i="4"/>
  <c r="G2085" i="4"/>
  <c r="E2085" i="4"/>
  <c r="F2085" i="4"/>
  <c r="AB2087" i="4"/>
  <c r="U2087" i="4"/>
  <c r="S2087" i="4"/>
  <c r="T2087" i="4"/>
  <c r="R2087" i="4"/>
  <c r="Q2087" i="4"/>
  <c r="P2087" i="4"/>
  <c r="O2087" i="4"/>
  <c r="M2087" i="4"/>
  <c r="K2087" i="4"/>
  <c r="J2087" i="4"/>
  <c r="N2087" i="4"/>
  <c r="L2087" i="4"/>
  <c r="F2087" i="4"/>
  <c r="H2087" i="4"/>
  <c r="I2087" i="4"/>
  <c r="G2087" i="4"/>
  <c r="E2087" i="4"/>
  <c r="AB2089" i="4"/>
  <c r="U2089" i="4"/>
  <c r="T2089" i="4"/>
  <c r="S2089" i="4"/>
  <c r="R2089" i="4"/>
  <c r="P2089" i="4"/>
  <c r="Q2089" i="4"/>
  <c r="O2089" i="4"/>
  <c r="M2089" i="4"/>
  <c r="K2089" i="4"/>
  <c r="N2089" i="4"/>
  <c r="L2089" i="4"/>
  <c r="J2089" i="4"/>
  <c r="H2089" i="4"/>
  <c r="I2089" i="4"/>
  <c r="G2089" i="4"/>
  <c r="E2089" i="4"/>
  <c r="F2089" i="4"/>
  <c r="AB2091" i="4"/>
  <c r="U2091" i="4"/>
  <c r="S2091" i="4"/>
  <c r="T2091" i="4"/>
  <c r="R2091" i="4"/>
  <c r="Q2091" i="4"/>
  <c r="P2091" i="4"/>
  <c r="O2091" i="4"/>
  <c r="M2091" i="4"/>
  <c r="K2091" i="4"/>
  <c r="J2091" i="4"/>
  <c r="N2091" i="4"/>
  <c r="L2091" i="4"/>
  <c r="F2091" i="4"/>
  <c r="H2091" i="4"/>
  <c r="I2091" i="4"/>
  <c r="G2091" i="4"/>
  <c r="E2091" i="4"/>
  <c r="AB2093" i="4"/>
  <c r="U2093" i="4"/>
  <c r="T2093" i="4"/>
  <c r="S2093" i="4"/>
  <c r="R2093" i="4"/>
  <c r="P2093" i="4"/>
  <c r="Q2093" i="4"/>
  <c r="O2093" i="4"/>
  <c r="M2093" i="4"/>
  <c r="K2093" i="4"/>
  <c r="N2093" i="4"/>
  <c r="L2093" i="4"/>
  <c r="J2093" i="4"/>
  <c r="H2093" i="4"/>
  <c r="I2093" i="4"/>
  <c r="G2093" i="4"/>
  <c r="E2093" i="4"/>
  <c r="F2093" i="4"/>
  <c r="AB2095" i="4"/>
  <c r="U2095" i="4"/>
  <c r="S2095" i="4"/>
  <c r="T2095" i="4"/>
  <c r="R2095" i="4"/>
  <c r="Q2095" i="4"/>
  <c r="P2095" i="4"/>
  <c r="O2095" i="4"/>
  <c r="M2095" i="4"/>
  <c r="K2095" i="4"/>
  <c r="J2095" i="4"/>
  <c r="N2095" i="4"/>
  <c r="L2095" i="4"/>
  <c r="F2095" i="4"/>
  <c r="H2095" i="4"/>
  <c r="I2095" i="4"/>
  <c r="G2095" i="4"/>
  <c r="E2095" i="4"/>
  <c r="AB2097" i="4"/>
  <c r="U2097" i="4"/>
  <c r="T2097" i="4"/>
  <c r="S2097" i="4"/>
  <c r="R2097" i="4"/>
  <c r="P2097" i="4"/>
  <c r="Q2097" i="4"/>
  <c r="O2097" i="4"/>
  <c r="M2097" i="4"/>
  <c r="K2097" i="4"/>
  <c r="N2097" i="4"/>
  <c r="L2097" i="4"/>
  <c r="J2097" i="4"/>
  <c r="H2097" i="4"/>
  <c r="I2097" i="4"/>
  <c r="G2097" i="4"/>
  <c r="E2097" i="4"/>
  <c r="F2097" i="4"/>
  <c r="AB2099" i="4"/>
  <c r="U2099" i="4"/>
  <c r="S2099" i="4"/>
  <c r="T2099" i="4"/>
  <c r="R2099" i="4"/>
  <c r="Q2099" i="4"/>
  <c r="P2099" i="4"/>
  <c r="O2099" i="4"/>
  <c r="M2099" i="4"/>
  <c r="K2099" i="4"/>
  <c r="J2099" i="4"/>
  <c r="N2099" i="4"/>
  <c r="L2099" i="4"/>
  <c r="F2099" i="4"/>
  <c r="H2099" i="4"/>
  <c r="I2099" i="4"/>
  <c r="G2099" i="4"/>
  <c r="E2099" i="4"/>
  <c r="AB2101" i="4"/>
  <c r="U2101" i="4"/>
  <c r="T2101" i="4"/>
  <c r="S2101" i="4"/>
  <c r="R2101" i="4"/>
  <c r="P2101" i="4"/>
  <c r="Q2101" i="4"/>
  <c r="O2101" i="4"/>
  <c r="M2101" i="4"/>
  <c r="K2101" i="4"/>
  <c r="N2101" i="4"/>
  <c r="L2101" i="4"/>
  <c r="J2101" i="4"/>
  <c r="H2101" i="4"/>
  <c r="I2101" i="4"/>
  <c r="G2101" i="4"/>
  <c r="E2101" i="4"/>
  <c r="F2101" i="4"/>
  <c r="AB2103" i="4"/>
  <c r="U2103" i="4"/>
  <c r="S2103" i="4"/>
  <c r="T2103" i="4"/>
  <c r="R2103" i="4"/>
  <c r="Q2103" i="4"/>
  <c r="P2103" i="4"/>
  <c r="O2103" i="4"/>
  <c r="M2103" i="4"/>
  <c r="K2103" i="4"/>
  <c r="J2103" i="4"/>
  <c r="N2103" i="4"/>
  <c r="L2103" i="4"/>
  <c r="F2103" i="4"/>
  <c r="H2103" i="4"/>
  <c r="I2103" i="4"/>
  <c r="G2103" i="4"/>
  <c r="E2103" i="4"/>
  <c r="AB2105" i="4"/>
  <c r="U2105" i="4"/>
  <c r="T2105" i="4"/>
  <c r="S2105" i="4"/>
  <c r="R2105" i="4"/>
  <c r="P2105" i="4"/>
  <c r="Q2105" i="4"/>
  <c r="O2105" i="4"/>
  <c r="M2105" i="4"/>
  <c r="K2105" i="4"/>
  <c r="N2105" i="4"/>
  <c r="L2105" i="4"/>
  <c r="J2105" i="4"/>
  <c r="H2105" i="4"/>
  <c r="I2105" i="4"/>
  <c r="G2105" i="4"/>
  <c r="E2105" i="4"/>
  <c r="F2105" i="4"/>
  <c r="AB2107" i="4"/>
  <c r="U2107" i="4"/>
  <c r="S2107" i="4"/>
  <c r="T2107" i="4"/>
  <c r="R2107" i="4"/>
  <c r="Q2107" i="4"/>
  <c r="P2107" i="4"/>
  <c r="O2107" i="4"/>
  <c r="M2107" i="4"/>
  <c r="K2107" i="4"/>
  <c r="J2107" i="4"/>
  <c r="N2107" i="4"/>
  <c r="L2107" i="4"/>
  <c r="F2107" i="4"/>
  <c r="H2107" i="4"/>
  <c r="I2107" i="4"/>
  <c r="G2107" i="4"/>
  <c r="E2107" i="4"/>
  <c r="AB2109" i="4"/>
  <c r="U2109" i="4"/>
  <c r="T2109" i="4"/>
  <c r="S2109" i="4"/>
  <c r="R2109" i="4"/>
  <c r="P2109" i="4"/>
  <c r="Q2109" i="4"/>
  <c r="O2109" i="4"/>
  <c r="M2109" i="4"/>
  <c r="K2109" i="4"/>
  <c r="N2109" i="4"/>
  <c r="L2109" i="4"/>
  <c r="J2109" i="4"/>
  <c r="H2109" i="4"/>
  <c r="I2109" i="4"/>
  <c r="G2109" i="4"/>
  <c r="E2109" i="4"/>
  <c r="F2109" i="4"/>
  <c r="AB2111" i="4"/>
  <c r="U2111" i="4"/>
  <c r="S2111" i="4"/>
  <c r="T2111" i="4"/>
  <c r="R2111" i="4"/>
  <c r="Q2111" i="4"/>
  <c r="P2111" i="4"/>
  <c r="O2111" i="4"/>
  <c r="M2111" i="4"/>
  <c r="K2111" i="4"/>
  <c r="J2111" i="4"/>
  <c r="N2111" i="4"/>
  <c r="L2111" i="4"/>
  <c r="F2111" i="4"/>
  <c r="H2111" i="4"/>
  <c r="I2111" i="4"/>
  <c r="G2111" i="4"/>
  <c r="E2111" i="4"/>
  <c r="AB2113" i="4"/>
  <c r="U2113" i="4"/>
  <c r="T2113" i="4"/>
  <c r="S2113" i="4"/>
  <c r="R2113" i="4"/>
  <c r="P2113" i="4"/>
  <c r="Q2113" i="4"/>
  <c r="O2113" i="4"/>
  <c r="M2113" i="4"/>
  <c r="K2113" i="4"/>
  <c r="N2113" i="4"/>
  <c r="L2113" i="4"/>
  <c r="J2113" i="4"/>
  <c r="H2113" i="4"/>
  <c r="I2113" i="4"/>
  <c r="G2113" i="4"/>
  <c r="E2113" i="4"/>
  <c r="F2113" i="4"/>
  <c r="AB2115" i="4"/>
  <c r="U2115" i="4"/>
  <c r="S2115" i="4"/>
  <c r="T2115" i="4"/>
  <c r="R2115" i="4"/>
  <c r="Q2115" i="4"/>
  <c r="P2115" i="4"/>
  <c r="O2115" i="4"/>
  <c r="M2115" i="4"/>
  <c r="K2115" i="4"/>
  <c r="J2115" i="4"/>
  <c r="N2115" i="4"/>
  <c r="L2115" i="4"/>
  <c r="F2115" i="4"/>
  <c r="H2115" i="4"/>
  <c r="I2115" i="4"/>
  <c r="G2115" i="4"/>
  <c r="E2115" i="4"/>
  <c r="AB2117" i="4"/>
  <c r="U2117" i="4"/>
  <c r="T2117" i="4"/>
  <c r="S2117" i="4"/>
  <c r="R2117" i="4"/>
  <c r="P2117" i="4"/>
  <c r="Q2117" i="4"/>
  <c r="O2117" i="4"/>
  <c r="M2117" i="4"/>
  <c r="K2117" i="4"/>
  <c r="N2117" i="4"/>
  <c r="L2117" i="4"/>
  <c r="J2117" i="4"/>
  <c r="H2117" i="4"/>
  <c r="I2117" i="4"/>
  <c r="G2117" i="4"/>
  <c r="E2117" i="4"/>
  <c r="F2117" i="4"/>
  <c r="AB2119" i="4"/>
  <c r="U2119" i="4"/>
  <c r="S2119" i="4"/>
  <c r="T2119" i="4"/>
  <c r="R2119" i="4"/>
  <c r="Q2119" i="4"/>
  <c r="P2119" i="4"/>
  <c r="O2119" i="4"/>
  <c r="M2119" i="4"/>
  <c r="K2119" i="4"/>
  <c r="J2119" i="4"/>
  <c r="N2119" i="4"/>
  <c r="L2119" i="4"/>
  <c r="F2119" i="4"/>
  <c r="H2119" i="4"/>
  <c r="I2119" i="4"/>
  <c r="G2119" i="4"/>
  <c r="E2119" i="4"/>
  <c r="AB2121" i="4"/>
  <c r="U2121" i="4"/>
  <c r="T2121" i="4"/>
  <c r="S2121" i="4"/>
  <c r="R2121" i="4"/>
  <c r="P2121" i="4"/>
  <c r="Q2121" i="4"/>
  <c r="O2121" i="4"/>
  <c r="M2121" i="4"/>
  <c r="K2121" i="4"/>
  <c r="N2121" i="4"/>
  <c r="L2121" i="4"/>
  <c r="J2121" i="4"/>
  <c r="H2121" i="4"/>
  <c r="I2121" i="4"/>
  <c r="G2121" i="4"/>
  <c r="E2121" i="4"/>
  <c r="F2121" i="4"/>
  <c r="AB2123" i="4"/>
  <c r="U2123" i="4"/>
  <c r="S2123" i="4"/>
  <c r="T2123" i="4"/>
  <c r="R2123" i="4"/>
  <c r="Q2123" i="4"/>
  <c r="P2123" i="4"/>
  <c r="O2123" i="4"/>
  <c r="M2123" i="4"/>
  <c r="K2123" i="4"/>
  <c r="J2123" i="4"/>
  <c r="N2123" i="4"/>
  <c r="L2123" i="4"/>
  <c r="F2123" i="4"/>
  <c r="H2123" i="4"/>
  <c r="I2123" i="4"/>
  <c r="G2123" i="4"/>
  <c r="E2123" i="4"/>
  <c r="AB2125" i="4"/>
  <c r="U2125" i="4"/>
  <c r="T2125" i="4"/>
  <c r="S2125" i="4"/>
  <c r="R2125" i="4"/>
  <c r="P2125" i="4"/>
  <c r="Q2125" i="4"/>
  <c r="O2125" i="4"/>
  <c r="M2125" i="4"/>
  <c r="K2125" i="4"/>
  <c r="N2125" i="4"/>
  <c r="L2125" i="4"/>
  <c r="J2125" i="4"/>
  <c r="H2125" i="4"/>
  <c r="I2125" i="4"/>
  <c r="G2125" i="4"/>
  <c r="E2125" i="4"/>
  <c r="F2125" i="4"/>
  <c r="AB2127" i="4"/>
  <c r="U2127" i="4"/>
  <c r="S2127" i="4"/>
  <c r="T2127" i="4"/>
  <c r="R2127" i="4"/>
  <c r="Q2127" i="4"/>
  <c r="P2127" i="4"/>
  <c r="O2127" i="4"/>
  <c r="M2127" i="4"/>
  <c r="K2127" i="4"/>
  <c r="J2127" i="4"/>
  <c r="N2127" i="4"/>
  <c r="L2127" i="4"/>
  <c r="F2127" i="4"/>
  <c r="H2127" i="4"/>
  <c r="I2127" i="4"/>
  <c r="G2127" i="4"/>
  <c r="E2127" i="4"/>
  <c r="AB2129" i="4"/>
  <c r="U2129" i="4"/>
  <c r="T2129" i="4"/>
  <c r="S2129" i="4"/>
  <c r="R2129" i="4"/>
  <c r="P2129" i="4"/>
  <c r="Q2129" i="4"/>
  <c r="O2129" i="4"/>
  <c r="M2129" i="4"/>
  <c r="K2129" i="4"/>
  <c r="N2129" i="4"/>
  <c r="L2129" i="4"/>
  <c r="J2129" i="4"/>
  <c r="H2129" i="4"/>
  <c r="I2129" i="4"/>
  <c r="G2129" i="4"/>
  <c r="E2129" i="4"/>
  <c r="F2129" i="4"/>
  <c r="AB2131" i="4"/>
  <c r="U2131" i="4"/>
  <c r="S2131" i="4"/>
  <c r="T2131" i="4"/>
  <c r="R2131" i="4"/>
  <c r="Q2131" i="4"/>
  <c r="P2131" i="4"/>
  <c r="O2131" i="4"/>
  <c r="M2131" i="4"/>
  <c r="K2131" i="4"/>
  <c r="J2131" i="4"/>
  <c r="N2131" i="4"/>
  <c r="L2131" i="4"/>
  <c r="F2131" i="4"/>
  <c r="H2131" i="4"/>
  <c r="I2131" i="4"/>
  <c r="G2131" i="4"/>
  <c r="E2131" i="4"/>
  <c r="AB2133" i="4"/>
  <c r="U2133" i="4"/>
  <c r="T2133" i="4"/>
  <c r="S2133" i="4"/>
  <c r="R2133" i="4"/>
  <c r="P2133" i="4"/>
  <c r="Q2133" i="4"/>
  <c r="O2133" i="4"/>
  <c r="M2133" i="4"/>
  <c r="K2133" i="4"/>
  <c r="N2133" i="4"/>
  <c r="L2133" i="4"/>
  <c r="J2133" i="4"/>
  <c r="H2133" i="4"/>
  <c r="I2133" i="4"/>
  <c r="G2133" i="4"/>
  <c r="E2133" i="4"/>
  <c r="F2133" i="4"/>
  <c r="AB2135" i="4"/>
  <c r="U2135" i="4"/>
  <c r="S2135" i="4"/>
  <c r="T2135" i="4"/>
  <c r="R2135" i="4"/>
  <c r="Q2135" i="4"/>
  <c r="P2135" i="4"/>
  <c r="O2135" i="4"/>
  <c r="M2135" i="4"/>
  <c r="K2135" i="4"/>
  <c r="J2135" i="4"/>
  <c r="N2135" i="4"/>
  <c r="L2135" i="4"/>
  <c r="F2135" i="4"/>
  <c r="H2135" i="4"/>
  <c r="I2135" i="4"/>
  <c r="G2135" i="4"/>
  <c r="E2135" i="4"/>
  <c r="AB2137" i="4"/>
  <c r="U2137" i="4"/>
  <c r="T2137" i="4"/>
  <c r="S2137" i="4"/>
  <c r="R2137" i="4"/>
  <c r="P2137" i="4"/>
  <c r="Q2137" i="4"/>
  <c r="O2137" i="4"/>
  <c r="M2137" i="4"/>
  <c r="K2137" i="4"/>
  <c r="N2137" i="4"/>
  <c r="L2137" i="4"/>
  <c r="J2137" i="4"/>
  <c r="H2137" i="4"/>
  <c r="I2137" i="4"/>
  <c r="G2137" i="4"/>
  <c r="E2137" i="4"/>
  <c r="F2137" i="4"/>
  <c r="AB2139" i="4"/>
  <c r="U2139" i="4"/>
  <c r="S2139" i="4"/>
  <c r="T2139" i="4"/>
  <c r="R2139" i="4"/>
  <c r="Q2139" i="4"/>
  <c r="P2139" i="4"/>
  <c r="O2139" i="4"/>
  <c r="M2139" i="4"/>
  <c r="K2139" i="4"/>
  <c r="J2139" i="4"/>
  <c r="N2139" i="4"/>
  <c r="L2139" i="4"/>
  <c r="F2139" i="4"/>
  <c r="H2139" i="4"/>
  <c r="I2139" i="4"/>
  <c r="G2139" i="4"/>
  <c r="E2139" i="4"/>
  <c r="AB2141" i="4"/>
  <c r="U2141" i="4"/>
  <c r="T2141" i="4"/>
  <c r="S2141" i="4"/>
  <c r="R2141" i="4"/>
  <c r="P2141" i="4"/>
  <c r="Q2141" i="4"/>
  <c r="O2141" i="4"/>
  <c r="M2141" i="4"/>
  <c r="K2141" i="4"/>
  <c r="N2141" i="4"/>
  <c r="L2141" i="4"/>
  <c r="J2141" i="4"/>
  <c r="H2141" i="4"/>
  <c r="I2141" i="4"/>
  <c r="G2141" i="4"/>
  <c r="E2141" i="4"/>
  <c r="F2141" i="4"/>
  <c r="AB2143" i="4"/>
  <c r="U2143" i="4"/>
  <c r="S2143" i="4"/>
  <c r="T2143" i="4"/>
  <c r="R2143" i="4"/>
  <c r="Q2143" i="4"/>
  <c r="P2143" i="4"/>
  <c r="O2143" i="4"/>
  <c r="M2143" i="4"/>
  <c r="K2143" i="4"/>
  <c r="J2143" i="4"/>
  <c r="N2143" i="4"/>
  <c r="L2143" i="4"/>
  <c r="F2143" i="4"/>
  <c r="H2143" i="4"/>
  <c r="I2143" i="4"/>
  <c r="G2143" i="4"/>
  <c r="E2143" i="4"/>
  <c r="AB2145" i="4"/>
  <c r="U2145" i="4"/>
  <c r="T2145" i="4"/>
  <c r="S2145" i="4"/>
  <c r="R2145" i="4"/>
  <c r="P2145" i="4"/>
  <c r="Q2145" i="4"/>
  <c r="O2145" i="4"/>
  <c r="M2145" i="4"/>
  <c r="K2145" i="4"/>
  <c r="N2145" i="4"/>
  <c r="L2145" i="4"/>
  <c r="J2145" i="4"/>
  <c r="H2145" i="4"/>
  <c r="I2145" i="4"/>
  <c r="G2145" i="4"/>
  <c r="E2145" i="4"/>
  <c r="F2145" i="4"/>
  <c r="AB2147" i="4"/>
  <c r="U2147" i="4"/>
  <c r="S2147" i="4"/>
  <c r="T2147" i="4"/>
  <c r="R2147" i="4"/>
  <c r="Q2147" i="4"/>
  <c r="P2147" i="4"/>
  <c r="O2147" i="4"/>
  <c r="M2147" i="4"/>
  <c r="K2147" i="4"/>
  <c r="J2147" i="4"/>
  <c r="N2147" i="4"/>
  <c r="L2147" i="4"/>
  <c r="F2147" i="4"/>
  <c r="H2147" i="4"/>
  <c r="I2147" i="4"/>
  <c r="G2147" i="4"/>
  <c r="E2147" i="4"/>
  <c r="AB2149" i="4"/>
  <c r="U2149" i="4"/>
  <c r="T2149" i="4"/>
  <c r="S2149" i="4"/>
  <c r="R2149" i="4"/>
  <c r="P2149" i="4"/>
  <c r="Q2149" i="4"/>
  <c r="O2149" i="4"/>
  <c r="M2149" i="4"/>
  <c r="K2149" i="4"/>
  <c r="N2149" i="4"/>
  <c r="L2149" i="4"/>
  <c r="J2149" i="4"/>
  <c r="H2149" i="4"/>
  <c r="I2149" i="4"/>
  <c r="G2149" i="4"/>
  <c r="E2149" i="4"/>
  <c r="F2149" i="4"/>
  <c r="AB2151" i="4"/>
  <c r="U2151" i="4"/>
  <c r="S2151" i="4"/>
  <c r="T2151" i="4"/>
  <c r="R2151" i="4"/>
  <c r="Q2151" i="4"/>
  <c r="P2151" i="4"/>
  <c r="O2151" i="4"/>
  <c r="M2151" i="4"/>
  <c r="K2151" i="4"/>
  <c r="J2151" i="4"/>
  <c r="N2151" i="4"/>
  <c r="L2151" i="4"/>
  <c r="F2151" i="4"/>
  <c r="H2151" i="4"/>
  <c r="I2151" i="4"/>
  <c r="G2151" i="4"/>
  <c r="E2151" i="4"/>
  <c r="AB2153" i="4"/>
  <c r="U2153" i="4"/>
  <c r="T2153" i="4"/>
  <c r="S2153" i="4"/>
  <c r="R2153" i="4"/>
  <c r="P2153" i="4"/>
  <c r="Q2153" i="4"/>
  <c r="O2153" i="4"/>
  <c r="M2153" i="4"/>
  <c r="K2153" i="4"/>
  <c r="N2153" i="4"/>
  <c r="L2153" i="4"/>
  <c r="J2153" i="4"/>
  <c r="H2153" i="4"/>
  <c r="I2153" i="4"/>
  <c r="G2153" i="4"/>
  <c r="E2153" i="4"/>
  <c r="F2153" i="4"/>
  <c r="AB2155" i="4"/>
  <c r="U2155" i="4"/>
  <c r="S2155" i="4"/>
  <c r="T2155" i="4"/>
  <c r="R2155" i="4"/>
  <c r="Q2155" i="4"/>
  <c r="P2155" i="4"/>
  <c r="O2155" i="4"/>
  <c r="M2155" i="4"/>
  <c r="K2155" i="4"/>
  <c r="J2155" i="4"/>
  <c r="N2155" i="4"/>
  <c r="L2155" i="4"/>
  <c r="F2155" i="4"/>
  <c r="H2155" i="4"/>
  <c r="I2155" i="4"/>
  <c r="G2155" i="4"/>
  <c r="E2155" i="4"/>
  <c r="AB2157" i="4"/>
  <c r="U2157" i="4"/>
  <c r="T2157" i="4"/>
  <c r="S2157" i="4"/>
  <c r="R2157" i="4"/>
  <c r="P2157" i="4"/>
  <c r="Q2157" i="4"/>
  <c r="O2157" i="4"/>
  <c r="M2157" i="4"/>
  <c r="K2157" i="4"/>
  <c r="N2157" i="4"/>
  <c r="L2157" i="4"/>
  <c r="J2157" i="4"/>
  <c r="H2157" i="4"/>
  <c r="I2157" i="4"/>
  <c r="G2157" i="4"/>
  <c r="E2157" i="4"/>
  <c r="F2157" i="4"/>
  <c r="AB2159" i="4"/>
  <c r="U2159" i="4"/>
  <c r="S2159" i="4"/>
  <c r="T2159" i="4"/>
  <c r="R2159" i="4"/>
  <c r="Q2159" i="4"/>
  <c r="P2159" i="4"/>
  <c r="O2159" i="4"/>
  <c r="M2159" i="4"/>
  <c r="K2159" i="4"/>
  <c r="J2159" i="4"/>
  <c r="N2159" i="4"/>
  <c r="L2159" i="4"/>
  <c r="F2159" i="4"/>
  <c r="H2159" i="4"/>
  <c r="I2159" i="4"/>
  <c r="G2159" i="4"/>
  <c r="E2159" i="4"/>
  <c r="AB2161" i="4"/>
  <c r="U2161" i="4"/>
  <c r="T2161" i="4"/>
  <c r="S2161" i="4"/>
  <c r="R2161" i="4"/>
  <c r="P2161" i="4"/>
  <c r="Q2161" i="4"/>
  <c r="O2161" i="4"/>
  <c r="M2161" i="4"/>
  <c r="K2161" i="4"/>
  <c r="N2161" i="4"/>
  <c r="L2161" i="4"/>
  <c r="J2161" i="4"/>
  <c r="H2161" i="4"/>
  <c r="I2161" i="4"/>
  <c r="G2161" i="4"/>
  <c r="E2161" i="4"/>
  <c r="F2161" i="4"/>
  <c r="AB2163" i="4"/>
  <c r="U2163" i="4"/>
  <c r="S2163" i="4"/>
  <c r="T2163" i="4"/>
  <c r="R2163" i="4"/>
  <c r="Q2163" i="4"/>
  <c r="P2163" i="4"/>
  <c r="O2163" i="4"/>
  <c r="M2163" i="4"/>
  <c r="K2163" i="4"/>
  <c r="J2163" i="4"/>
  <c r="N2163" i="4"/>
  <c r="L2163" i="4"/>
  <c r="F2163" i="4"/>
  <c r="H2163" i="4"/>
  <c r="I2163" i="4"/>
  <c r="G2163" i="4"/>
  <c r="E2163" i="4"/>
  <c r="AB2165" i="4"/>
  <c r="U2165" i="4"/>
  <c r="T2165" i="4"/>
  <c r="S2165" i="4"/>
  <c r="R2165" i="4"/>
  <c r="P2165" i="4"/>
  <c r="Q2165" i="4"/>
  <c r="O2165" i="4"/>
  <c r="M2165" i="4"/>
  <c r="K2165" i="4"/>
  <c r="N2165" i="4"/>
  <c r="L2165" i="4"/>
  <c r="J2165" i="4"/>
  <c r="H2165" i="4"/>
  <c r="I2165" i="4"/>
  <c r="G2165" i="4"/>
  <c r="E2165" i="4"/>
  <c r="F2165" i="4"/>
  <c r="AB2167" i="4"/>
  <c r="U2167" i="4"/>
  <c r="S2167" i="4"/>
  <c r="T2167" i="4"/>
  <c r="R2167" i="4"/>
  <c r="Q2167" i="4"/>
  <c r="P2167" i="4"/>
  <c r="O2167" i="4"/>
  <c r="M2167" i="4"/>
  <c r="K2167" i="4"/>
  <c r="J2167" i="4"/>
  <c r="N2167" i="4"/>
  <c r="L2167" i="4"/>
  <c r="F2167" i="4"/>
  <c r="H2167" i="4"/>
  <c r="I2167" i="4"/>
  <c r="G2167" i="4"/>
  <c r="E2167" i="4"/>
  <c r="AB2169" i="4"/>
  <c r="U2169" i="4"/>
  <c r="T2169" i="4"/>
  <c r="S2169" i="4"/>
  <c r="R2169" i="4"/>
  <c r="P2169" i="4"/>
  <c r="Q2169" i="4"/>
  <c r="O2169" i="4"/>
  <c r="M2169" i="4"/>
  <c r="K2169" i="4"/>
  <c r="N2169" i="4"/>
  <c r="L2169" i="4"/>
  <c r="J2169" i="4"/>
  <c r="H2169" i="4"/>
  <c r="I2169" i="4"/>
  <c r="G2169" i="4"/>
  <c r="E2169" i="4"/>
  <c r="F2169" i="4"/>
  <c r="AB2171" i="4"/>
  <c r="U2171" i="4"/>
  <c r="S2171" i="4"/>
  <c r="T2171" i="4"/>
  <c r="R2171" i="4"/>
  <c r="Q2171" i="4"/>
  <c r="P2171" i="4"/>
  <c r="O2171" i="4"/>
  <c r="M2171" i="4"/>
  <c r="K2171" i="4"/>
  <c r="J2171" i="4"/>
  <c r="N2171" i="4"/>
  <c r="L2171" i="4"/>
  <c r="F2171" i="4"/>
  <c r="H2171" i="4"/>
  <c r="I2171" i="4"/>
  <c r="G2171" i="4"/>
  <c r="E2171" i="4"/>
  <c r="AB2173" i="4"/>
  <c r="U2173" i="4"/>
  <c r="T2173" i="4"/>
  <c r="S2173" i="4"/>
  <c r="R2173" i="4"/>
  <c r="P2173" i="4"/>
  <c r="Q2173" i="4"/>
  <c r="O2173" i="4"/>
  <c r="M2173" i="4"/>
  <c r="K2173" i="4"/>
  <c r="N2173" i="4"/>
  <c r="L2173" i="4"/>
  <c r="J2173" i="4"/>
  <c r="H2173" i="4"/>
  <c r="I2173" i="4"/>
  <c r="G2173" i="4"/>
  <c r="E2173" i="4"/>
  <c r="F2173" i="4"/>
  <c r="AB2175" i="4"/>
  <c r="U2175" i="4"/>
  <c r="S2175" i="4"/>
  <c r="T2175" i="4"/>
  <c r="R2175" i="4"/>
  <c r="Q2175" i="4"/>
  <c r="P2175" i="4"/>
  <c r="O2175" i="4"/>
  <c r="M2175" i="4"/>
  <c r="K2175" i="4"/>
  <c r="J2175" i="4"/>
  <c r="N2175" i="4"/>
  <c r="L2175" i="4"/>
  <c r="F2175" i="4"/>
  <c r="H2175" i="4"/>
  <c r="I2175" i="4"/>
  <c r="G2175" i="4"/>
  <c r="E2175" i="4"/>
  <c r="AB2177" i="4"/>
  <c r="U2177" i="4"/>
  <c r="T2177" i="4"/>
  <c r="S2177" i="4"/>
  <c r="R2177" i="4"/>
  <c r="P2177" i="4"/>
  <c r="Q2177" i="4"/>
  <c r="O2177" i="4"/>
  <c r="M2177" i="4"/>
  <c r="K2177" i="4"/>
  <c r="N2177" i="4"/>
  <c r="L2177" i="4"/>
  <c r="J2177" i="4"/>
  <c r="H2177" i="4"/>
  <c r="I2177" i="4"/>
  <c r="G2177" i="4"/>
  <c r="E2177" i="4"/>
  <c r="F2177" i="4"/>
  <c r="AB2179" i="4"/>
  <c r="U2179" i="4"/>
  <c r="S2179" i="4"/>
  <c r="T2179" i="4"/>
  <c r="R2179" i="4"/>
  <c r="Q2179" i="4"/>
  <c r="P2179" i="4"/>
  <c r="O2179" i="4"/>
  <c r="M2179" i="4"/>
  <c r="K2179" i="4"/>
  <c r="J2179" i="4"/>
  <c r="N2179" i="4"/>
  <c r="L2179" i="4"/>
  <c r="F2179" i="4"/>
  <c r="H2179" i="4"/>
  <c r="I2179" i="4"/>
  <c r="G2179" i="4"/>
  <c r="E2179" i="4"/>
  <c r="AB2181" i="4"/>
  <c r="U2181" i="4"/>
  <c r="T2181" i="4"/>
  <c r="S2181" i="4"/>
  <c r="R2181" i="4"/>
  <c r="P2181" i="4"/>
  <c r="Q2181" i="4"/>
  <c r="O2181" i="4"/>
  <c r="M2181" i="4"/>
  <c r="K2181" i="4"/>
  <c r="N2181" i="4"/>
  <c r="L2181" i="4"/>
  <c r="J2181" i="4"/>
  <c r="H2181" i="4"/>
  <c r="I2181" i="4"/>
  <c r="G2181" i="4"/>
  <c r="E2181" i="4"/>
  <c r="F2181" i="4"/>
  <c r="AB2183" i="4"/>
  <c r="U2183" i="4"/>
  <c r="S2183" i="4"/>
  <c r="T2183" i="4"/>
  <c r="R2183" i="4"/>
  <c r="Q2183" i="4"/>
  <c r="P2183" i="4"/>
  <c r="O2183" i="4"/>
  <c r="M2183" i="4"/>
  <c r="K2183" i="4"/>
  <c r="J2183" i="4"/>
  <c r="N2183" i="4"/>
  <c r="L2183" i="4"/>
  <c r="F2183" i="4"/>
  <c r="H2183" i="4"/>
  <c r="I2183" i="4"/>
  <c r="G2183" i="4"/>
  <c r="E2183" i="4"/>
  <c r="AB2185" i="4"/>
  <c r="U2185" i="4"/>
  <c r="T2185" i="4"/>
  <c r="S2185" i="4"/>
  <c r="R2185" i="4"/>
  <c r="P2185" i="4"/>
  <c r="Q2185" i="4"/>
  <c r="O2185" i="4"/>
  <c r="M2185" i="4"/>
  <c r="K2185" i="4"/>
  <c r="N2185" i="4"/>
  <c r="L2185" i="4"/>
  <c r="J2185" i="4"/>
  <c r="H2185" i="4"/>
  <c r="I2185" i="4"/>
  <c r="G2185" i="4"/>
  <c r="E2185" i="4"/>
  <c r="F2185" i="4"/>
  <c r="AB2187" i="4"/>
  <c r="U2187" i="4"/>
  <c r="S2187" i="4"/>
  <c r="T2187" i="4"/>
  <c r="R2187" i="4"/>
  <c r="Q2187" i="4"/>
  <c r="P2187" i="4"/>
  <c r="O2187" i="4"/>
  <c r="M2187" i="4"/>
  <c r="K2187" i="4"/>
  <c r="J2187" i="4"/>
  <c r="N2187" i="4"/>
  <c r="L2187" i="4"/>
  <c r="F2187" i="4"/>
  <c r="H2187" i="4"/>
  <c r="I2187" i="4"/>
  <c r="G2187" i="4"/>
  <c r="E2187" i="4"/>
  <c r="AB2189" i="4"/>
  <c r="U2189" i="4"/>
  <c r="T2189" i="4"/>
  <c r="S2189" i="4"/>
  <c r="R2189" i="4"/>
  <c r="P2189" i="4"/>
  <c r="Q2189" i="4"/>
  <c r="O2189" i="4"/>
  <c r="M2189" i="4"/>
  <c r="K2189" i="4"/>
  <c r="N2189" i="4"/>
  <c r="L2189" i="4"/>
  <c r="J2189" i="4"/>
  <c r="H2189" i="4"/>
  <c r="I2189" i="4"/>
  <c r="G2189" i="4"/>
  <c r="E2189" i="4"/>
  <c r="F2189" i="4"/>
  <c r="AB2191" i="4"/>
  <c r="U2191" i="4"/>
  <c r="S2191" i="4"/>
  <c r="T2191" i="4"/>
  <c r="R2191" i="4"/>
  <c r="Q2191" i="4"/>
  <c r="P2191" i="4"/>
  <c r="O2191" i="4"/>
  <c r="M2191" i="4"/>
  <c r="K2191" i="4"/>
  <c r="J2191" i="4"/>
  <c r="N2191" i="4"/>
  <c r="L2191" i="4"/>
  <c r="F2191" i="4"/>
  <c r="H2191" i="4"/>
  <c r="I2191" i="4"/>
  <c r="G2191" i="4"/>
  <c r="E2191" i="4"/>
  <c r="AB2193" i="4"/>
  <c r="U2193" i="4"/>
  <c r="T2193" i="4"/>
  <c r="S2193" i="4"/>
  <c r="R2193" i="4"/>
  <c r="P2193" i="4"/>
  <c r="Q2193" i="4"/>
  <c r="O2193" i="4"/>
  <c r="M2193" i="4"/>
  <c r="K2193" i="4"/>
  <c r="N2193" i="4"/>
  <c r="L2193" i="4"/>
  <c r="J2193" i="4"/>
  <c r="H2193" i="4"/>
  <c r="I2193" i="4"/>
  <c r="G2193" i="4"/>
  <c r="E2193" i="4"/>
  <c r="F2193" i="4"/>
  <c r="AB2195" i="4"/>
  <c r="U2195" i="4"/>
  <c r="S2195" i="4"/>
  <c r="T2195" i="4"/>
  <c r="R2195" i="4"/>
  <c r="Q2195" i="4"/>
  <c r="P2195" i="4"/>
  <c r="O2195" i="4"/>
  <c r="M2195" i="4"/>
  <c r="K2195" i="4"/>
  <c r="J2195" i="4"/>
  <c r="N2195" i="4"/>
  <c r="L2195" i="4"/>
  <c r="F2195" i="4"/>
  <c r="H2195" i="4"/>
  <c r="I2195" i="4"/>
  <c r="G2195" i="4"/>
  <c r="E2195" i="4"/>
  <c r="AB2197" i="4"/>
  <c r="U2197" i="4"/>
  <c r="T2197" i="4"/>
  <c r="S2197" i="4"/>
  <c r="R2197" i="4"/>
  <c r="P2197" i="4"/>
  <c r="Q2197" i="4"/>
  <c r="O2197" i="4"/>
  <c r="M2197" i="4"/>
  <c r="K2197" i="4"/>
  <c r="N2197" i="4"/>
  <c r="L2197" i="4"/>
  <c r="J2197" i="4"/>
  <c r="H2197" i="4"/>
  <c r="I2197" i="4"/>
  <c r="G2197" i="4"/>
  <c r="E2197" i="4"/>
  <c r="F2197" i="4"/>
  <c r="AB2199" i="4"/>
  <c r="U2199" i="4"/>
  <c r="S2199" i="4"/>
  <c r="T2199" i="4"/>
  <c r="R2199" i="4"/>
  <c r="Q2199" i="4"/>
  <c r="P2199" i="4"/>
  <c r="O2199" i="4"/>
  <c r="M2199" i="4"/>
  <c r="K2199" i="4"/>
  <c r="J2199" i="4"/>
  <c r="N2199" i="4"/>
  <c r="L2199" i="4"/>
  <c r="F2199" i="4"/>
  <c r="H2199" i="4"/>
  <c r="I2199" i="4"/>
  <c r="G2199" i="4"/>
  <c r="E2199" i="4"/>
  <c r="AB2201" i="4"/>
  <c r="U2201" i="4"/>
  <c r="T2201" i="4"/>
  <c r="S2201" i="4"/>
  <c r="R2201" i="4"/>
  <c r="P2201" i="4"/>
  <c r="Q2201" i="4"/>
  <c r="O2201" i="4"/>
  <c r="M2201" i="4"/>
  <c r="K2201" i="4"/>
  <c r="N2201" i="4"/>
  <c r="L2201" i="4"/>
  <c r="J2201" i="4"/>
  <c r="H2201" i="4"/>
  <c r="I2201" i="4"/>
  <c r="G2201" i="4"/>
  <c r="E2201" i="4"/>
  <c r="F2201" i="4"/>
  <c r="AB2203" i="4"/>
  <c r="U2203" i="4"/>
  <c r="S2203" i="4"/>
  <c r="T2203" i="4"/>
  <c r="R2203" i="4"/>
  <c r="Q2203" i="4"/>
  <c r="P2203" i="4"/>
  <c r="O2203" i="4"/>
  <c r="M2203" i="4"/>
  <c r="K2203" i="4"/>
  <c r="J2203" i="4"/>
  <c r="N2203" i="4"/>
  <c r="L2203" i="4"/>
  <c r="F2203" i="4"/>
  <c r="H2203" i="4"/>
  <c r="I2203" i="4"/>
  <c r="G2203" i="4"/>
  <c r="E2203" i="4"/>
  <c r="AB2205" i="4"/>
  <c r="U2205" i="4"/>
  <c r="T2205" i="4"/>
  <c r="S2205" i="4"/>
  <c r="R2205" i="4"/>
  <c r="P2205" i="4"/>
  <c r="Q2205" i="4"/>
  <c r="O2205" i="4"/>
  <c r="M2205" i="4"/>
  <c r="K2205" i="4"/>
  <c r="N2205" i="4"/>
  <c r="L2205" i="4"/>
  <c r="J2205" i="4"/>
  <c r="H2205" i="4"/>
  <c r="I2205" i="4"/>
  <c r="G2205" i="4"/>
  <c r="E2205" i="4"/>
  <c r="F2205" i="4"/>
  <c r="AB2207" i="4"/>
  <c r="U2207" i="4"/>
  <c r="S2207" i="4"/>
  <c r="T2207" i="4"/>
  <c r="R2207" i="4"/>
  <c r="Q2207" i="4"/>
  <c r="P2207" i="4"/>
  <c r="O2207" i="4"/>
  <c r="M2207" i="4"/>
  <c r="K2207" i="4"/>
  <c r="J2207" i="4"/>
  <c r="N2207" i="4"/>
  <c r="L2207" i="4"/>
  <c r="F2207" i="4"/>
  <c r="H2207" i="4"/>
  <c r="I2207" i="4"/>
  <c r="G2207" i="4"/>
  <c r="E2207" i="4"/>
  <c r="AB2209" i="4"/>
  <c r="U2209" i="4"/>
  <c r="T2209" i="4"/>
  <c r="S2209" i="4"/>
  <c r="R2209" i="4"/>
  <c r="P2209" i="4"/>
  <c r="Q2209" i="4"/>
  <c r="O2209" i="4"/>
  <c r="M2209" i="4"/>
  <c r="K2209" i="4"/>
  <c r="N2209" i="4"/>
  <c r="L2209" i="4"/>
  <c r="J2209" i="4"/>
  <c r="H2209" i="4"/>
  <c r="I2209" i="4"/>
  <c r="G2209" i="4"/>
  <c r="E2209" i="4"/>
  <c r="F2209" i="4"/>
  <c r="AB2211" i="4"/>
  <c r="U2211" i="4"/>
  <c r="S2211" i="4"/>
  <c r="T2211" i="4"/>
  <c r="R2211" i="4"/>
  <c r="Q2211" i="4"/>
  <c r="P2211" i="4"/>
  <c r="O2211" i="4"/>
  <c r="M2211" i="4"/>
  <c r="K2211" i="4"/>
  <c r="J2211" i="4"/>
  <c r="N2211" i="4"/>
  <c r="L2211" i="4"/>
  <c r="F2211" i="4"/>
  <c r="H2211" i="4"/>
  <c r="I2211" i="4"/>
  <c r="G2211" i="4"/>
  <c r="E2211" i="4"/>
  <c r="AB2213" i="4"/>
  <c r="U2213" i="4"/>
  <c r="T2213" i="4"/>
  <c r="S2213" i="4"/>
  <c r="R2213" i="4"/>
  <c r="P2213" i="4"/>
  <c r="Q2213" i="4"/>
  <c r="O2213" i="4"/>
  <c r="M2213" i="4"/>
  <c r="K2213" i="4"/>
  <c r="N2213" i="4"/>
  <c r="L2213" i="4"/>
  <c r="J2213" i="4"/>
  <c r="H2213" i="4"/>
  <c r="I2213" i="4"/>
  <c r="G2213" i="4"/>
  <c r="E2213" i="4"/>
  <c r="F2213" i="4"/>
  <c r="AB2215" i="4"/>
  <c r="U2215" i="4"/>
  <c r="S2215" i="4"/>
  <c r="T2215" i="4"/>
  <c r="R2215" i="4"/>
  <c r="Q2215" i="4"/>
  <c r="P2215" i="4"/>
  <c r="O2215" i="4"/>
  <c r="M2215" i="4"/>
  <c r="K2215" i="4"/>
  <c r="J2215" i="4"/>
  <c r="N2215" i="4"/>
  <c r="L2215" i="4"/>
  <c r="F2215" i="4"/>
  <c r="H2215" i="4"/>
  <c r="I2215" i="4"/>
  <c r="G2215" i="4"/>
  <c r="E2215" i="4"/>
  <c r="AB2217" i="4"/>
  <c r="U2217" i="4"/>
  <c r="T2217" i="4"/>
  <c r="S2217" i="4"/>
  <c r="R2217" i="4"/>
  <c r="P2217" i="4"/>
  <c r="Q2217" i="4"/>
  <c r="O2217" i="4"/>
  <c r="M2217" i="4"/>
  <c r="K2217" i="4"/>
  <c r="N2217" i="4"/>
  <c r="L2217" i="4"/>
  <c r="J2217" i="4"/>
  <c r="H2217" i="4"/>
  <c r="I2217" i="4"/>
  <c r="G2217" i="4"/>
  <c r="E2217" i="4"/>
  <c r="F2217" i="4"/>
  <c r="AB2219" i="4"/>
  <c r="U2219" i="4"/>
  <c r="S2219" i="4"/>
  <c r="T2219" i="4"/>
  <c r="R2219" i="4"/>
  <c r="Q2219" i="4"/>
  <c r="P2219" i="4"/>
  <c r="O2219" i="4"/>
  <c r="M2219" i="4"/>
  <c r="K2219" i="4"/>
  <c r="J2219" i="4"/>
  <c r="N2219" i="4"/>
  <c r="L2219" i="4"/>
  <c r="F2219" i="4"/>
  <c r="H2219" i="4"/>
  <c r="I2219" i="4"/>
  <c r="G2219" i="4"/>
  <c r="E2219" i="4"/>
  <c r="AB2221" i="4"/>
  <c r="U2221" i="4"/>
  <c r="T2221" i="4"/>
  <c r="S2221" i="4"/>
  <c r="R2221" i="4"/>
  <c r="P2221" i="4"/>
  <c r="Q2221" i="4"/>
  <c r="O2221" i="4"/>
  <c r="M2221" i="4"/>
  <c r="K2221" i="4"/>
  <c r="N2221" i="4"/>
  <c r="L2221" i="4"/>
  <c r="J2221" i="4"/>
  <c r="H2221" i="4"/>
  <c r="I2221" i="4"/>
  <c r="G2221" i="4"/>
  <c r="E2221" i="4"/>
  <c r="F2221" i="4"/>
  <c r="AB2223" i="4"/>
  <c r="U2223" i="4"/>
  <c r="S2223" i="4"/>
  <c r="T2223" i="4"/>
  <c r="R2223" i="4"/>
  <c r="Q2223" i="4"/>
  <c r="P2223" i="4"/>
  <c r="O2223" i="4"/>
  <c r="M2223" i="4"/>
  <c r="K2223" i="4"/>
  <c r="J2223" i="4"/>
  <c r="N2223" i="4"/>
  <c r="L2223" i="4"/>
  <c r="F2223" i="4"/>
  <c r="H2223" i="4"/>
  <c r="I2223" i="4"/>
  <c r="G2223" i="4"/>
  <c r="E2223" i="4"/>
  <c r="AB2225" i="4"/>
  <c r="U2225" i="4"/>
  <c r="T2225" i="4"/>
  <c r="S2225" i="4"/>
  <c r="R2225" i="4"/>
  <c r="P2225" i="4"/>
  <c r="Q2225" i="4"/>
  <c r="O2225" i="4"/>
  <c r="M2225" i="4"/>
  <c r="K2225" i="4"/>
  <c r="N2225" i="4"/>
  <c r="L2225" i="4"/>
  <c r="J2225" i="4"/>
  <c r="H2225" i="4"/>
  <c r="I2225" i="4"/>
  <c r="G2225" i="4"/>
  <c r="E2225" i="4"/>
  <c r="F2225" i="4"/>
  <c r="AB2227" i="4"/>
  <c r="U2227" i="4"/>
  <c r="S2227" i="4"/>
  <c r="T2227" i="4"/>
  <c r="R2227" i="4"/>
  <c r="Q2227" i="4"/>
  <c r="P2227" i="4"/>
  <c r="O2227" i="4"/>
  <c r="M2227" i="4"/>
  <c r="K2227" i="4"/>
  <c r="J2227" i="4"/>
  <c r="N2227" i="4"/>
  <c r="L2227" i="4"/>
  <c r="F2227" i="4"/>
  <c r="H2227" i="4"/>
  <c r="I2227" i="4"/>
  <c r="G2227" i="4"/>
  <c r="E2227" i="4"/>
  <c r="AB2229" i="4"/>
  <c r="U2229" i="4"/>
  <c r="T2229" i="4"/>
  <c r="S2229" i="4"/>
  <c r="R2229" i="4"/>
  <c r="P2229" i="4"/>
  <c r="Q2229" i="4"/>
  <c r="O2229" i="4"/>
  <c r="M2229" i="4"/>
  <c r="K2229" i="4"/>
  <c r="N2229" i="4"/>
  <c r="L2229" i="4"/>
  <c r="J2229" i="4"/>
  <c r="H2229" i="4"/>
  <c r="I2229" i="4"/>
  <c r="G2229" i="4"/>
  <c r="E2229" i="4"/>
  <c r="F2229" i="4"/>
  <c r="AB2231" i="4"/>
  <c r="U2231" i="4"/>
  <c r="S2231" i="4"/>
  <c r="T2231" i="4"/>
  <c r="R2231" i="4"/>
  <c r="Q2231" i="4"/>
  <c r="P2231" i="4"/>
  <c r="O2231" i="4"/>
  <c r="M2231" i="4"/>
  <c r="K2231" i="4"/>
  <c r="J2231" i="4"/>
  <c r="N2231" i="4"/>
  <c r="L2231" i="4"/>
  <c r="F2231" i="4"/>
  <c r="H2231" i="4"/>
  <c r="I2231" i="4"/>
  <c r="G2231" i="4"/>
  <c r="E2231" i="4"/>
  <c r="AB2233" i="4"/>
  <c r="U2233" i="4"/>
  <c r="T2233" i="4"/>
  <c r="S2233" i="4"/>
  <c r="R2233" i="4"/>
  <c r="P2233" i="4"/>
  <c r="Q2233" i="4"/>
  <c r="O2233" i="4"/>
  <c r="M2233" i="4"/>
  <c r="K2233" i="4"/>
  <c r="N2233" i="4"/>
  <c r="L2233" i="4"/>
  <c r="J2233" i="4"/>
  <c r="H2233" i="4"/>
  <c r="I2233" i="4"/>
  <c r="G2233" i="4"/>
  <c r="E2233" i="4"/>
  <c r="F2233" i="4"/>
  <c r="AB2235" i="4"/>
  <c r="U2235" i="4"/>
  <c r="S2235" i="4"/>
  <c r="T2235" i="4"/>
  <c r="R2235" i="4"/>
  <c r="Q2235" i="4"/>
  <c r="P2235" i="4"/>
  <c r="O2235" i="4"/>
  <c r="M2235" i="4"/>
  <c r="K2235" i="4"/>
  <c r="J2235" i="4"/>
  <c r="N2235" i="4"/>
  <c r="L2235" i="4"/>
  <c r="F2235" i="4"/>
  <c r="H2235" i="4"/>
  <c r="I2235" i="4"/>
  <c r="G2235" i="4"/>
  <c r="E2235" i="4"/>
  <c r="AB2237" i="4"/>
  <c r="U2237" i="4"/>
  <c r="T2237" i="4"/>
  <c r="S2237" i="4"/>
  <c r="R2237" i="4"/>
  <c r="P2237" i="4"/>
  <c r="Q2237" i="4"/>
  <c r="O2237" i="4"/>
  <c r="M2237" i="4"/>
  <c r="K2237" i="4"/>
  <c r="N2237" i="4"/>
  <c r="L2237" i="4"/>
  <c r="J2237" i="4"/>
  <c r="H2237" i="4"/>
  <c r="I2237" i="4"/>
  <c r="G2237" i="4"/>
  <c r="E2237" i="4"/>
  <c r="F2237" i="4"/>
  <c r="AB2239" i="4"/>
  <c r="U2239" i="4"/>
  <c r="S2239" i="4"/>
  <c r="T2239" i="4"/>
  <c r="R2239" i="4"/>
  <c r="Q2239" i="4"/>
  <c r="P2239" i="4"/>
  <c r="O2239" i="4"/>
  <c r="M2239" i="4"/>
  <c r="K2239" i="4"/>
  <c r="J2239" i="4"/>
  <c r="N2239" i="4"/>
  <c r="L2239" i="4"/>
  <c r="F2239" i="4"/>
  <c r="H2239" i="4"/>
  <c r="I2239" i="4"/>
  <c r="G2239" i="4"/>
  <c r="E2239" i="4"/>
  <c r="AB2241" i="4"/>
  <c r="U2241" i="4"/>
  <c r="T2241" i="4"/>
  <c r="S2241" i="4"/>
  <c r="R2241" i="4"/>
  <c r="P2241" i="4"/>
  <c r="Q2241" i="4"/>
  <c r="O2241" i="4"/>
  <c r="M2241" i="4"/>
  <c r="K2241" i="4"/>
  <c r="N2241" i="4"/>
  <c r="L2241" i="4"/>
  <c r="J2241" i="4"/>
  <c r="H2241" i="4"/>
  <c r="I2241" i="4"/>
  <c r="G2241" i="4"/>
  <c r="E2241" i="4"/>
  <c r="F2241" i="4"/>
  <c r="AB2243" i="4"/>
  <c r="U2243" i="4"/>
  <c r="S2243" i="4"/>
  <c r="T2243" i="4"/>
  <c r="R2243" i="4"/>
  <c r="Q2243" i="4"/>
  <c r="P2243" i="4"/>
  <c r="O2243" i="4"/>
  <c r="M2243" i="4"/>
  <c r="K2243" i="4"/>
  <c r="J2243" i="4"/>
  <c r="N2243" i="4"/>
  <c r="L2243" i="4"/>
  <c r="F2243" i="4"/>
  <c r="H2243" i="4"/>
  <c r="I2243" i="4"/>
  <c r="G2243" i="4"/>
  <c r="E2243" i="4"/>
  <c r="AB2245" i="4"/>
  <c r="U2245" i="4"/>
  <c r="T2245" i="4"/>
  <c r="S2245" i="4"/>
  <c r="R2245" i="4"/>
  <c r="P2245" i="4"/>
  <c r="Q2245" i="4"/>
  <c r="O2245" i="4"/>
  <c r="M2245" i="4"/>
  <c r="K2245" i="4"/>
  <c r="N2245" i="4"/>
  <c r="L2245" i="4"/>
  <c r="J2245" i="4"/>
  <c r="H2245" i="4"/>
  <c r="I2245" i="4"/>
  <c r="G2245" i="4"/>
  <c r="E2245" i="4"/>
  <c r="F2245" i="4"/>
  <c r="AB2247" i="4"/>
  <c r="U2247" i="4"/>
  <c r="S2247" i="4"/>
  <c r="T2247" i="4"/>
  <c r="R2247" i="4"/>
  <c r="Q2247" i="4"/>
  <c r="P2247" i="4"/>
  <c r="O2247" i="4"/>
  <c r="M2247" i="4"/>
  <c r="K2247" i="4"/>
  <c r="J2247" i="4"/>
  <c r="N2247" i="4"/>
  <c r="L2247" i="4"/>
  <c r="F2247" i="4"/>
  <c r="H2247" i="4"/>
  <c r="I2247" i="4"/>
  <c r="G2247" i="4"/>
  <c r="E2247" i="4"/>
  <c r="AB2249" i="4"/>
  <c r="U2249" i="4"/>
  <c r="T2249" i="4"/>
  <c r="S2249" i="4"/>
  <c r="R2249" i="4"/>
  <c r="P2249" i="4"/>
  <c r="Q2249" i="4"/>
  <c r="O2249" i="4"/>
  <c r="M2249" i="4"/>
  <c r="K2249" i="4"/>
  <c r="N2249" i="4"/>
  <c r="L2249" i="4"/>
  <c r="J2249" i="4"/>
  <c r="H2249" i="4"/>
  <c r="I2249" i="4"/>
  <c r="G2249" i="4"/>
  <c r="E2249" i="4"/>
  <c r="F2249" i="4"/>
  <c r="AB2251" i="4"/>
  <c r="U2251" i="4"/>
  <c r="S2251" i="4"/>
  <c r="T2251" i="4"/>
  <c r="R2251" i="4"/>
  <c r="Q2251" i="4"/>
  <c r="P2251" i="4"/>
  <c r="O2251" i="4"/>
  <c r="M2251" i="4"/>
  <c r="K2251" i="4"/>
  <c r="J2251" i="4"/>
  <c r="N2251" i="4"/>
  <c r="L2251" i="4"/>
  <c r="F2251" i="4"/>
  <c r="H2251" i="4"/>
  <c r="I2251" i="4"/>
  <c r="G2251" i="4"/>
  <c r="E2251" i="4"/>
  <c r="AB2253" i="4"/>
  <c r="U2253" i="4"/>
  <c r="T2253" i="4"/>
  <c r="S2253" i="4"/>
  <c r="R2253" i="4"/>
  <c r="P2253" i="4"/>
  <c r="Q2253" i="4"/>
  <c r="O2253" i="4"/>
  <c r="M2253" i="4"/>
  <c r="K2253" i="4"/>
  <c r="N2253" i="4"/>
  <c r="L2253" i="4"/>
  <c r="J2253" i="4"/>
  <c r="H2253" i="4"/>
  <c r="I2253" i="4"/>
  <c r="G2253" i="4"/>
  <c r="E2253" i="4"/>
  <c r="F2253" i="4"/>
  <c r="AB2255" i="4"/>
  <c r="U2255" i="4"/>
  <c r="S2255" i="4"/>
  <c r="T2255" i="4"/>
  <c r="R2255" i="4"/>
  <c r="Q2255" i="4"/>
  <c r="P2255" i="4"/>
  <c r="O2255" i="4"/>
  <c r="M2255" i="4"/>
  <c r="K2255" i="4"/>
  <c r="J2255" i="4"/>
  <c r="N2255" i="4"/>
  <c r="L2255" i="4"/>
  <c r="F2255" i="4"/>
  <c r="H2255" i="4"/>
  <c r="I2255" i="4"/>
  <c r="G2255" i="4"/>
  <c r="E2255" i="4"/>
  <c r="AB2257" i="4"/>
  <c r="U2257" i="4"/>
  <c r="T2257" i="4"/>
  <c r="S2257" i="4"/>
  <c r="R2257" i="4"/>
  <c r="P2257" i="4"/>
  <c r="Q2257" i="4"/>
  <c r="O2257" i="4"/>
  <c r="M2257" i="4"/>
  <c r="K2257" i="4"/>
  <c r="N2257" i="4"/>
  <c r="L2257" i="4"/>
  <c r="J2257" i="4"/>
  <c r="H2257" i="4"/>
  <c r="I2257" i="4"/>
  <c r="G2257" i="4"/>
  <c r="E2257" i="4"/>
  <c r="F2257" i="4"/>
  <c r="AB2259" i="4"/>
  <c r="U2259" i="4"/>
  <c r="S2259" i="4"/>
  <c r="T2259" i="4"/>
  <c r="R2259" i="4"/>
  <c r="Q2259" i="4"/>
  <c r="P2259" i="4"/>
  <c r="O2259" i="4"/>
  <c r="M2259" i="4"/>
  <c r="K2259" i="4"/>
  <c r="J2259" i="4"/>
  <c r="N2259" i="4"/>
  <c r="L2259" i="4"/>
  <c r="F2259" i="4"/>
  <c r="H2259" i="4"/>
  <c r="I2259" i="4"/>
  <c r="G2259" i="4"/>
  <c r="E2259" i="4"/>
  <c r="AB2261" i="4"/>
  <c r="U2261" i="4"/>
  <c r="T2261" i="4"/>
  <c r="S2261" i="4"/>
  <c r="R2261" i="4"/>
  <c r="P2261" i="4"/>
  <c r="Q2261" i="4"/>
  <c r="O2261" i="4"/>
  <c r="M2261" i="4"/>
  <c r="K2261" i="4"/>
  <c r="N2261" i="4"/>
  <c r="L2261" i="4"/>
  <c r="J2261" i="4"/>
  <c r="H2261" i="4"/>
  <c r="I2261" i="4"/>
  <c r="G2261" i="4"/>
  <c r="E2261" i="4"/>
  <c r="F2261" i="4"/>
  <c r="AB2263" i="4"/>
  <c r="U2263" i="4"/>
  <c r="S2263" i="4"/>
  <c r="T2263" i="4"/>
  <c r="R2263" i="4"/>
  <c r="Q2263" i="4"/>
  <c r="P2263" i="4"/>
  <c r="O2263" i="4"/>
  <c r="M2263" i="4"/>
  <c r="K2263" i="4"/>
  <c r="J2263" i="4"/>
  <c r="N2263" i="4"/>
  <c r="L2263" i="4"/>
  <c r="F2263" i="4"/>
  <c r="H2263" i="4"/>
  <c r="I2263" i="4"/>
  <c r="G2263" i="4"/>
  <c r="E2263" i="4"/>
  <c r="AB2265" i="4"/>
  <c r="U2265" i="4"/>
  <c r="T2265" i="4"/>
  <c r="S2265" i="4"/>
  <c r="R2265" i="4"/>
  <c r="P2265" i="4"/>
  <c r="Q2265" i="4"/>
  <c r="O2265" i="4"/>
  <c r="M2265" i="4"/>
  <c r="K2265" i="4"/>
  <c r="N2265" i="4"/>
  <c r="L2265" i="4"/>
  <c r="J2265" i="4"/>
  <c r="H2265" i="4"/>
  <c r="I2265" i="4"/>
  <c r="G2265" i="4"/>
  <c r="E2265" i="4"/>
  <c r="F2265" i="4"/>
  <c r="AB2267" i="4"/>
  <c r="U2267" i="4"/>
  <c r="S2267" i="4"/>
  <c r="T2267" i="4"/>
  <c r="R2267" i="4"/>
  <c r="Q2267" i="4"/>
  <c r="P2267" i="4"/>
  <c r="O2267" i="4"/>
  <c r="M2267" i="4"/>
  <c r="K2267" i="4"/>
  <c r="J2267" i="4"/>
  <c r="N2267" i="4"/>
  <c r="L2267" i="4"/>
  <c r="F2267" i="4"/>
  <c r="H2267" i="4"/>
  <c r="I2267" i="4"/>
  <c r="G2267" i="4"/>
  <c r="E2267" i="4"/>
  <c r="AB2269" i="4"/>
  <c r="U2269" i="4"/>
  <c r="T2269" i="4"/>
  <c r="S2269" i="4"/>
  <c r="R2269" i="4"/>
  <c r="P2269" i="4"/>
  <c r="Q2269" i="4"/>
  <c r="O2269" i="4"/>
  <c r="M2269" i="4"/>
  <c r="K2269" i="4"/>
  <c r="N2269" i="4"/>
  <c r="L2269" i="4"/>
  <c r="J2269" i="4"/>
  <c r="H2269" i="4"/>
  <c r="I2269" i="4"/>
  <c r="G2269" i="4"/>
  <c r="E2269" i="4"/>
  <c r="F2269" i="4"/>
  <c r="AB2271" i="4"/>
  <c r="U2271" i="4"/>
  <c r="S2271" i="4"/>
  <c r="T2271" i="4"/>
  <c r="R2271" i="4"/>
  <c r="Q2271" i="4"/>
  <c r="P2271" i="4"/>
  <c r="O2271" i="4"/>
  <c r="M2271" i="4"/>
  <c r="K2271" i="4"/>
  <c r="J2271" i="4"/>
  <c r="N2271" i="4"/>
  <c r="L2271" i="4"/>
  <c r="F2271" i="4"/>
  <c r="H2271" i="4"/>
  <c r="I2271" i="4"/>
  <c r="G2271" i="4"/>
  <c r="E2271" i="4"/>
  <c r="AB2273" i="4"/>
  <c r="U2273" i="4"/>
  <c r="T2273" i="4"/>
  <c r="S2273" i="4"/>
  <c r="R2273" i="4"/>
  <c r="P2273" i="4"/>
  <c r="Q2273" i="4"/>
  <c r="O2273" i="4"/>
  <c r="M2273" i="4"/>
  <c r="K2273" i="4"/>
  <c r="N2273" i="4"/>
  <c r="L2273" i="4"/>
  <c r="J2273" i="4"/>
  <c r="H2273" i="4"/>
  <c r="I2273" i="4"/>
  <c r="G2273" i="4"/>
  <c r="E2273" i="4"/>
  <c r="F2273" i="4"/>
  <c r="AB2275" i="4"/>
  <c r="U2275" i="4"/>
  <c r="S2275" i="4"/>
  <c r="T2275" i="4"/>
  <c r="R2275" i="4"/>
  <c r="Q2275" i="4"/>
  <c r="P2275" i="4"/>
  <c r="O2275" i="4"/>
  <c r="M2275" i="4"/>
  <c r="K2275" i="4"/>
  <c r="J2275" i="4"/>
  <c r="N2275" i="4"/>
  <c r="L2275" i="4"/>
  <c r="F2275" i="4"/>
  <c r="H2275" i="4"/>
  <c r="I2275" i="4"/>
  <c r="G2275" i="4"/>
  <c r="E2275" i="4"/>
  <c r="AB2277" i="4"/>
  <c r="U2277" i="4"/>
  <c r="T2277" i="4"/>
  <c r="S2277" i="4"/>
  <c r="R2277" i="4"/>
  <c r="P2277" i="4"/>
  <c r="Q2277" i="4"/>
  <c r="O2277" i="4"/>
  <c r="M2277" i="4"/>
  <c r="K2277" i="4"/>
  <c r="N2277" i="4"/>
  <c r="L2277" i="4"/>
  <c r="J2277" i="4"/>
  <c r="H2277" i="4"/>
  <c r="I2277" i="4"/>
  <c r="G2277" i="4"/>
  <c r="E2277" i="4"/>
  <c r="F2277" i="4"/>
  <c r="AB2279" i="4"/>
  <c r="U2279" i="4"/>
  <c r="S2279" i="4"/>
  <c r="T2279" i="4"/>
  <c r="R2279" i="4"/>
  <c r="Q2279" i="4"/>
  <c r="P2279" i="4"/>
  <c r="O2279" i="4"/>
  <c r="M2279" i="4"/>
  <c r="K2279" i="4"/>
  <c r="J2279" i="4"/>
  <c r="N2279" i="4"/>
  <c r="L2279" i="4"/>
  <c r="F2279" i="4"/>
  <c r="H2279" i="4"/>
  <c r="I2279" i="4"/>
  <c r="G2279" i="4"/>
  <c r="E2279" i="4"/>
  <c r="AB2281" i="4"/>
  <c r="U2281" i="4"/>
  <c r="T2281" i="4"/>
  <c r="S2281" i="4"/>
  <c r="R2281" i="4"/>
  <c r="P2281" i="4"/>
  <c r="Q2281" i="4"/>
  <c r="O2281" i="4"/>
  <c r="M2281" i="4"/>
  <c r="K2281" i="4"/>
  <c r="N2281" i="4"/>
  <c r="L2281" i="4"/>
  <c r="J2281" i="4"/>
  <c r="H2281" i="4"/>
  <c r="I2281" i="4"/>
  <c r="G2281" i="4"/>
  <c r="E2281" i="4"/>
  <c r="F2281" i="4"/>
  <c r="AB2283" i="4"/>
  <c r="U2283" i="4"/>
  <c r="S2283" i="4"/>
  <c r="T2283" i="4"/>
  <c r="R2283" i="4"/>
  <c r="Q2283" i="4"/>
  <c r="P2283" i="4"/>
  <c r="O2283" i="4"/>
  <c r="M2283" i="4"/>
  <c r="K2283" i="4"/>
  <c r="J2283" i="4"/>
  <c r="N2283" i="4"/>
  <c r="L2283" i="4"/>
  <c r="F2283" i="4"/>
  <c r="H2283" i="4"/>
  <c r="I2283" i="4"/>
  <c r="G2283" i="4"/>
  <c r="E2283" i="4"/>
  <c r="AB2285" i="4"/>
  <c r="U2285" i="4"/>
  <c r="T2285" i="4"/>
  <c r="S2285" i="4"/>
  <c r="R2285" i="4"/>
  <c r="P2285" i="4"/>
  <c r="Q2285" i="4"/>
  <c r="O2285" i="4"/>
  <c r="M2285" i="4"/>
  <c r="K2285" i="4"/>
  <c r="N2285" i="4"/>
  <c r="L2285" i="4"/>
  <c r="J2285" i="4"/>
  <c r="H2285" i="4"/>
  <c r="I2285" i="4"/>
  <c r="G2285" i="4"/>
  <c r="E2285" i="4"/>
  <c r="F2285" i="4"/>
  <c r="AB2287" i="4"/>
  <c r="U2287" i="4"/>
  <c r="S2287" i="4"/>
  <c r="T2287" i="4"/>
  <c r="R2287" i="4"/>
  <c r="Q2287" i="4"/>
  <c r="P2287" i="4"/>
  <c r="O2287" i="4"/>
  <c r="M2287" i="4"/>
  <c r="K2287" i="4"/>
  <c r="J2287" i="4"/>
  <c r="N2287" i="4"/>
  <c r="L2287" i="4"/>
  <c r="F2287" i="4"/>
  <c r="H2287" i="4"/>
  <c r="I2287" i="4"/>
  <c r="G2287" i="4"/>
  <c r="E2287" i="4"/>
  <c r="AB2289" i="4"/>
  <c r="U2289" i="4"/>
  <c r="T2289" i="4"/>
  <c r="S2289" i="4"/>
  <c r="R2289" i="4"/>
  <c r="P2289" i="4"/>
  <c r="Q2289" i="4"/>
  <c r="O2289" i="4"/>
  <c r="M2289" i="4"/>
  <c r="K2289" i="4"/>
  <c r="N2289" i="4"/>
  <c r="L2289" i="4"/>
  <c r="J2289" i="4"/>
  <c r="H2289" i="4"/>
  <c r="I2289" i="4"/>
  <c r="G2289" i="4"/>
  <c r="E2289" i="4"/>
  <c r="F2289" i="4"/>
  <c r="AB2291" i="4"/>
  <c r="U2291" i="4"/>
  <c r="S2291" i="4"/>
  <c r="T2291" i="4"/>
  <c r="R2291" i="4"/>
  <c r="Q2291" i="4"/>
  <c r="P2291" i="4"/>
  <c r="O2291" i="4"/>
  <c r="M2291" i="4"/>
  <c r="K2291" i="4"/>
  <c r="J2291" i="4"/>
  <c r="N2291" i="4"/>
  <c r="L2291" i="4"/>
  <c r="F2291" i="4"/>
  <c r="H2291" i="4"/>
  <c r="I2291" i="4"/>
  <c r="G2291" i="4"/>
  <c r="E2291" i="4"/>
  <c r="AB2293" i="4"/>
  <c r="U2293" i="4"/>
  <c r="T2293" i="4"/>
  <c r="S2293" i="4"/>
  <c r="R2293" i="4"/>
  <c r="P2293" i="4"/>
  <c r="Q2293" i="4"/>
  <c r="O2293" i="4"/>
  <c r="M2293" i="4"/>
  <c r="K2293" i="4"/>
  <c r="N2293" i="4"/>
  <c r="L2293" i="4"/>
  <c r="J2293" i="4"/>
  <c r="H2293" i="4"/>
  <c r="I2293" i="4"/>
  <c r="G2293" i="4"/>
  <c r="E2293" i="4"/>
  <c r="F2293" i="4"/>
  <c r="AB2295" i="4"/>
  <c r="U2295" i="4"/>
  <c r="S2295" i="4"/>
  <c r="T2295" i="4"/>
  <c r="R2295" i="4"/>
  <c r="Q2295" i="4"/>
  <c r="P2295" i="4"/>
  <c r="O2295" i="4"/>
  <c r="M2295" i="4"/>
  <c r="K2295" i="4"/>
  <c r="J2295" i="4"/>
  <c r="N2295" i="4"/>
  <c r="L2295" i="4"/>
  <c r="F2295" i="4"/>
  <c r="H2295" i="4"/>
  <c r="I2295" i="4"/>
  <c r="G2295" i="4"/>
  <c r="E2295" i="4"/>
  <c r="AB2297" i="4"/>
  <c r="U2297" i="4"/>
  <c r="T2297" i="4"/>
  <c r="S2297" i="4"/>
  <c r="R2297" i="4"/>
  <c r="P2297" i="4"/>
  <c r="Q2297" i="4"/>
  <c r="O2297" i="4"/>
  <c r="M2297" i="4"/>
  <c r="K2297" i="4"/>
  <c r="N2297" i="4"/>
  <c r="L2297" i="4"/>
  <c r="J2297" i="4"/>
  <c r="H2297" i="4"/>
  <c r="I2297" i="4"/>
  <c r="G2297" i="4"/>
  <c r="E2297" i="4"/>
  <c r="F2297" i="4"/>
  <c r="AB2299" i="4"/>
  <c r="U2299" i="4"/>
  <c r="S2299" i="4"/>
  <c r="T2299" i="4"/>
  <c r="R2299" i="4"/>
  <c r="Q2299" i="4"/>
  <c r="P2299" i="4"/>
  <c r="O2299" i="4"/>
  <c r="M2299" i="4"/>
  <c r="K2299" i="4"/>
  <c r="J2299" i="4"/>
  <c r="N2299" i="4"/>
  <c r="L2299" i="4"/>
  <c r="F2299" i="4"/>
  <c r="H2299" i="4"/>
  <c r="I2299" i="4"/>
  <c r="G2299" i="4"/>
  <c r="E2299" i="4"/>
  <c r="AB2301" i="4"/>
  <c r="U2301" i="4"/>
  <c r="T2301" i="4"/>
  <c r="S2301" i="4"/>
  <c r="R2301" i="4"/>
  <c r="P2301" i="4"/>
  <c r="Q2301" i="4"/>
  <c r="O2301" i="4"/>
  <c r="M2301" i="4"/>
  <c r="K2301" i="4"/>
  <c r="N2301" i="4"/>
  <c r="L2301" i="4"/>
  <c r="J2301" i="4"/>
  <c r="H2301" i="4"/>
  <c r="I2301" i="4"/>
  <c r="G2301" i="4"/>
  <c r="E2301" i="4"/>
  <c r="F2301" i="4"/>
  <c r="AB2303" i="4"/>
  <c r="U2303" i="4"/>
  <c r="S2303" i="4"/>
  <c r="T2303" i="4"/>
  <c r="R2303" i="4"/>
  <c r="Q2303" i="4"/>
  <c r="P2303" i="4"/>
  <c r="O2303" i="4"/>
  <c r="M2303" i="4"/>
  <c r="K2303" i="4"/>
  <c r="J2303" i="4"/>
  <c r="N2303" i="4"/>
  <c r="L2303" i="4"/>
  <c r="F2303" i="4"/>
  <c r="H2303" i="4"/>
  <c r="I2303" i="4"/>
  <c r="G2303" i="4"/>
  <c r="E2303" i="4"/>
  <c r="AB2305" i="4"/>
  <c r="U2305" i="4"/>
  <c r="T2305" i="4"/>
  <c r="S2305" i="4"/>
  <c r="R2305" i="4"/>
  <c r="P2305" i="4"/>
  <c r="Q2305" i="4"/>
  <c r="O2305" i="4"/>
  <c r="M2305" i="4"/>
  <c r="K2305" i="4"/>
  <c r="N2305" i="4"/>
  <c r="L2305" i="4"/>
  <c r="J2305" i="4"/>
  <c r="H2305" i="4"/>
  <c r="I2305" i="4"/>
  <c r="G2305" i="4"/>
  <c r="E2305" i="4"/>
  <c r="F2305" i="4"/>
  <c r="AB2307" i="4"/>
  <c r="U2307" i="4"/>
  <c r="S2307" i="4"/>
  <c r="T2307" i="4"/>
  <c r="R2307" i="4"/>
  <c r="Q2307" i="4"/>
  <c r="P2307" i="4"/>
  <c r="O2307" i="4"/>
  <c r="M2307" i="4"/>
  <c r="K2307" i="4"/>
  <c r="J2307" i="4"/>
  <c r="N2307" i="4"/>
  <c r="L2307" i="4"/>
  <c r="F2307" i="4"/>
  <c r="H2307" i="4"/>
  <c r="I2307" i="4"/>
  <c r="G2307" i="4"/>
  <c r="E2307" i="4"/>
  <c r="AB2309" i="4"/>
  <c r="U2309" i="4"/>
  <c r="T2309" i="4"/>
  <c r="S2309" i="4"/>
  <c r="R2309" i="4"/>
  <c r="P2309" i="4"/>
  <c r="Q2309" i="4"/>
  <c r="O2309" i="4"/>
  <c r="M2309" i="4"/>
  <c r="K2309" i="4"/>
  <c r="N2309" i="4"/>
  <c r="L2309" i="4"/>
  <c r="J2309" i="4"/>
  <c r="H2309" i="4"/>
  <c r="I2309" i="4"/>
  <c r="G2309" i="4"/>
  <c r="E2309" i="4"/>
  <c r="F2309" i="4"/>
  <c r="AB2311" i="4"/>
  <c r="U2311" i="4"/>
  <c r="S2311" i="4"/>
  <c r="T2311" i="4"/>
  <c r="R2311" i="4"/>
  <c r="Q2311" i="4"/>
  <c r="P2311" i="4"/>
  <c r="O2311" i="4"/>
  <c r="M2311" i="4"/>
  <c r="K2311" i="4"/>
  <c r="J2311" i="4"/>
  <c r="N2311" i="4"/>
  <c r="L2311" i="4"/>
  <c r="F2311" i="4"/>
  <c r="H2311" i="4"/>
  <c r="I2311" i="4"/>
  <c r="G2311" i="4"/>
  <c r="E2311" i="4"/>
  <c r="AB2313" i="4"/>
  <c r="U2313" i="4"/>
  <c r="T2313" i="4"/>
  <c r="S2313" i="4"/>
  <c r="R2313" i="4"/>
  <c r="P2313" i="4"/>
  <c r="Q2313" i="4"/>
  <c r="O2313" i="4"/>
  <c r="M2313" i="4"/>
  <c r="K2313" i="4"/>
  <c r="N2313" i="4"/>
  <c r="L2313" i="4"/>
  <c r="J2313" i="4"/>
  <c r="H2313" i="4"/>
  <c r="I2313" i="4"/>
  <c r="G2313" i="4"/>
  <c r="E2313" i="4"/>
  <c r="F2313" i="4"/>
  <c r="AB2315" i="4"/>
  <c r="U2315" i="4"/>
  <c r="S2315" i="4"/>
  <c r="T2315" i="4"/>
  <c r="R2315" i="4"/>
  <c r="Q2315" i="4"/>
  <c r="P2315" i="4"/>
  <c r="O2315" i="4"/>
  <c r="M2315" i="4"/>
  <c r="K2315" i="4"/>
  <c r="J2315" i="4"/>
  <c r="N2315" i="4"/>
  <c r="L2315" i="4"/>
  <c r="F2315" i="4"/>
  <c r="H2315" i="4"/>
  <c r="I2315" i="4"/>
  <c r="G2315" i="4"/>
  <c r="E2315" i="4"/>
  <c r="AB2317" i="4"/>
  <c r="U2317" i="4"/>
  <c r="T2317" i="4"/>
  <c r="S2317" i="4"/>
  <c r="R2317" i="4"/>
  <c r="P2317" i="4"/>
  <c r="Q2317" i="4"/>
  <c r="O2317" i="4"/>
  <c r="M2317" i="4"/>
  <c r="K2317" i="4"/>
  <c r="N2317" i="4"/>
  <c r="L2317" i="4"/>
  <c r="J2317" i="4"/>
  <c r="H2317" i="4"/>
  <c r="I2317" i="4"/>
  <c r="G2317" i="4"/>
  <c r="E2317" i="4"/>
  <c r="F2317" i="4"/>
  <c r="AB2319" i="4"/>
  <c r="U2319" i="4"/>
  <c r="S2319" i="4"/>
  <c r="T2319" i="4"/>
  <c r="R2319" i="4"/>
  <c r="Q2319" i="4"/>
  <c r="P2319" i="4"/>
  <c r="O2319" i="4"/>
  <c r="M2319" i="4"/>
  <c r="K2319" i="4"/>
  <c r="J2319" i="4"/>
  <c r="N2319" i="4"/>
  <c r="L2319" i="4"/>
  <c r="F2319" i="4"/>
  <c r="H2319" i="4"/>
  <c r="I2319" i="4"/>
  <c r="G2319" i="4"/>
  <c r="E2319" i="4"/>
  <c r="AB2321" i="4"/>
  <c r="U2321" i="4"/>
  <c r="T2321" i="4"/>
  <c r="S2321" i="4"/>
  <c r="R2321" i="4"/>
  <c r="P2321" i="4"/>
  <c r="Q2321" i="4"/>
  <c r="O2321" i="4"/>
  <c r="M2321" i="4"/>
  <c r="K2321" i="4"/>
  <c r="N2321" i="4"/>
  <c r="L2321" i="4"/>
  <c r="J2321" i="4"/>
  <c r="H2321" i="4"/>
  <c r="I2321" i="4"/>
  <c r="G2321" i="4"/>
  <c r="E2321" i="4"/>
  <c r="F2321" i="4"/>
  <c r="AB2323" i="4"/>
  <c r="U2323" i="4"/>
  <c r="S2323" i="4"/>
  <c r="T2323" i="4"/>
  <c r="R2323" i="4"/>
  <c r="Q2323" i="4"/>
  <c r="P2323" i="4"/>
  <c r="O2323" i="4"/>
  <c r="M2323" i="4"/>
  <c r="K2323" i="4"/>
  <c r="J2323" i="4"/>
  <c r="N2323" i="4"/>
  <c r="L2323" i="4"/>
  <c r="F2323" i="4"/>
  <c r="H2323" i="4"/>
  <c r="I2323" i="4"/>
  <c r="G2323" i="4"/>
  <c r="E2323" i="4"/>
  <c r="AB2325" i="4"/>
  <c r="U2325" i="4"/>
  <c r="T2325" i="4"/>
  <c r="S2325" i="4"/>
  <c r="R2325" i="4"/>
  <c r="P2325" i="4"/>
  <c r="Q2325" i="4"/>
  <c r="O2325" i="4"/>
  <c r="M2325" i="4"/>
  <c r="K2325" i="4"/>
  <c r="N2325" i="4"/>
  <c r="L2325" i="4"/>
  <c r="J2325" i="4"/>
  <c r="H2325" i="4"/>
  <c r="I2325" i="4"/>
  <c r="G2325" i="4"/>
  <c r="E2325" i="4"/>
  <c r="F2325" i="4"/>
  <c r="AB2327" i="4"/>
  <c r="U2327" i="4"/>
  <c r="S2327" i="4"/>
  <c r="T2327" i="4"/>
  <c r="R2327" i="4"/>
  <c r="Q2327" i="4"/>
  <c r="P2327" i="4"/>
  <c r="O2327" i="4"/>
  <c r="M2327" i="4"/>
  <c r="K2327" i="4"/>
  <c r="J2327" i="4"/>
  <c r="N2327" i="4"/>
  <c r="L2327" i="4"/>
  <c r="F2327" i="4"/>
  <c r="H2327" i="4"/>
  <c r="I2327" i="4"/>
  <c r="G2327" i="4"/>
  <c r="E2327" i="4"/>
  <c r="AB2329" i="4"/>
  <c r="U2329" i="4"/>
  <c r="T2329" i="4"/>
  <c r="S2329" i="4"/>
  <c r="R2329" i="4"/>
  <c r="P2329" i="4"/>
  <c r="Q2329" i="4"/>
  <c r="O2329" i="4"/>
  <c r="M2329" i="4"/>
  <c r="K2329" i="4"/>
  <c r="N2329" i="4"/>
  <c r="L2329" i="4"/>
  <c r="J2329" i="4"/>
  <c r="H2329" i="4"/>
  <c r="I2329" i="4"/>
  <c r="G2329" i="4"/>
  <c r="E2329" i="4"/>
  <c r="F2329" i="4"/>
  <c r="AB2331" i="4"/>
  <c r="U2331" i="4"/>
  <c r="S2331" i="4"/>
  <c r="T2331" i="4"/>
  <c r="R2331" i="4"/>
  <c r="Q2331" i="4"/>
  <c r="P2331" i="4"/>
  <c r="O2331" i="4"/>
  <c r="M2331" i="4"/>
  <c r="K2331" i="4"/>
  <c r="J2331" i="4"/>
  <c r="N2331" i="4"/>
  <c r="L2331" i="4"/>
  <c r="F2331" i="4"/>
  <c r="H2331" i="4"/>
  <c r="I2331" i="4"/>
  <c r="G2331" i="4"/>
  <c r="E2331" i="4"/>
  <c r="AB2333" i="4"/>
  <c r="U2333" i="4"/>
  <c r="T2333" i="4"/>
  <c r="S2333" i="4"/>
  <c r="R2333" i="4"/>
  <c r="P2333" i="4"/>
  <c r="Q2333" i="4"/>
  <c r="O2333" i="4"/>
  <c r="M2333" i="4"/>
  <c r="K2333" i="4"/>
  <c r="N2333" i="4"/>
  <c r="L2333" i="4"/>
  <c r="J2333" i="4"/>
  <c r="H2333" i="4"/>
  <c r="I2333" i="4"/>
  <c r="G2333" i="4"/>
  <c r="E2333" i="4"/>
  <c r="F2333" i="4"/>
  <c r="AB2335" i="4"/>
  <c r="U2335" i="4"/>
  <c r="S2335" i="4"/>
  <c r="T2335" i="4"/>
  <c r="R2335" i="4"/>
  <c r="Q2335" i="4"/>
  <c r="P2335" i="4"/>
  <c r="O2335" i="4"/>
  <c r="M2335" i="4"/>
  <c r="K2335" i="4"/>
  <c r="J2335" i="4"/>
  <c r="N2335" i="4"/>
  <c r="L2335" i="4"/>
  <c r="F2335" i="4"/>
  <c r="H2335" i="4"/>
  <c r="I2335" i="4"/>
  <c r="G2335" i="4"/>
  <c r="E2335" i="4"/>
  <c r="AB2337" i="4"/>
  <c r="U2337" i="4"/>
  <c r="T2337" i="4"/>
  <c r="S2337" i="4"/>
  <c r="R2337" i="4"/>
  <c r="P2337" i="4"/>
  <c r="Q2337" i="4"/>
  <c r="O2337" i="4"/>
  <c r="M2337" i="4"/>
  <c r="K2337" i="4"/>
  <c r="N2337" i="4"/>
  <c r="L2337" i="4"/>
  <c r="J2337" i="4"/>
  <c r="H2337" i="4"/>
  <c r="I2337" i="4"/>
  <c r="G2337" i="4"/>
  <c r="E2337" i="4"/>
  <c r="F2337" i="4"/>
  <c r="AB2339" i="4"/>
  <c r="U2339" i="4"/>
  <c r="S2339" i="4"/>
  <c r="T2339" i="4"/>
  <c r="R2339" i="4"/>
  <c r="Q2339" i="4"/>
  <c r="P2339" i="4"/>
  <c r="O2339" i="4"/>
  <c r="M2339" i="4"/>
  <c r="K2339" i="4"/>
  <c r="J2339" i="4"/>
  <c r="N2339" i="4"/>
  <c r="L2339" i="4"/>
  <c r="F2339" i="4"/>
  <c r="H2339" i="4"/>
  <c r="I2339" i="4"/>
  <c r="G2339" i="4"/>
  <c r="E2339" i="4"/>
  <c r="AB2341" i="4"/>
  <c r="U2341" i="4"/>
  <c r="T2341" i="4"/>
  <c r="S2341" i="4"/>
  <c r="R2341" i="4"/>
  <c r="P2341" i="4"/>
  <c r="Q2341" i="4"/>
  <c r="O2341" i="4"/>
  <c r="M2341" i="4"/>
  <c r="K2341" i="4"/>
  <c r="N2341" i="4"/>
  <c r="L2341" i="4"/>
  <c r="J2341" i="4"/>
  <c r="H2341" i="4"/>
  <c r="I2341" i="4"/>
  <c r="G2341" i="4"/>
  <c r="E2341" i="4"/>
  <c r="F2341" i="4"/>
  <c r="AB2343" i="4"/>
  <c r="U2343" i="4"/>
  <c r="S2343" i="4"/>
  <c r="T2343" i="4"/>
  <c r="R2343" i="4"/>
  <c r="Q2343" i="4"/>
  <c r="P2343" i="4"/>
  <c r="O2343" i="4"/>
  <c r="M2343" i="4"/>
  <c r="K2343" i="4"/>
  <c r="J2343" i="4"/>
  <c r="N2343" i="4"/>
  <c r="L2343" i="4"/>
  <c r="F2343" i="4"/>
  <c r="H2343" i="4"/>
  <c r="I2343" i="4"/>
  <c r="G2343" i="4"/>
  <c r="E2343" i="4"/>
  <c r="AB2345" i="4"/>
  <c r="U2345" i="4"/>
  <c r="T2345" i="4"/>
  <c r="S2345" i="4"/>
  <c r="R2345" i="4"/>
  <c r="P2345" i="4"/>
  <c r="Q2345" i="4"/>
  <c r="O2345" i="4"/>
  <c r="M2345" i="4"/>
  <c r="K2345" i="4"/>
  <c r="N2345" i="4"/>
  <c r="L2345" i="4"/>
  <c r="J2345" i="4"/>
  <c r="H2345" i="4"/>
  <c r="I2345" i="4"/>
  <c r="G2345" i="4"/>
  <c r="E2345" i="4"/>
  <c r="F2345" i="4"/>
  <c r="AB2347" i="4"/>
  <c r="U2347" i="4"/>
  <c r="S2347" i="4"/>
  <c r="T2347" i="4"/>
  <c r="R2347" i="4"/>
  <c r="Q2347" i="4"/>
  <c r="P2347" i="4"/>
  <c r="O2347" i="4"/>
  <c r="M2347" i="4"/>
  <c r="K2347" i="4"/>
  <c r="J2347" i="4"/>
  <c r="N2347" i="4"/>
  <c r="L2347" i="4"/>
  <c r="F2347" i="4"/>
  <c r="H2347" i="4"/>
  <c r="I2347" i="4"/>
  <c r="G2347" i="4"/>
  <c r="E2347" i="4"/>
  <c r="AB2349" i="4"/>
  <c r="U2349" i="4"/>
  <c r="T2349" i="4"/>
  <c r="S2349" i="4"/>
  <c r="R2349" i="4"/>
  <c r="P2349" i="4"/>
  <c r="Q2349" i="4"/>
  <c r="O2349" i="4"/>
  <c r="M2349" i="4"/>
  <c r="K2349" i="4"/>
  <c r="N2349" i="4"/>
  <c r="L2349" i="4"/>
  <c r="J2349" i="4"/>
  <c r="H2349" i="4"/>
  <c r="I2349" i="4"/>
  <c r="G2349" i="4"/>
  <c r="E2349" i="4"/>
  <c r="F2349" i="4"/>
  <c r="AB2351" i="4"/>
  <c r="U2351" i="4"/>
  <c r="S2351" i="4"/>
  <c r="T2351" i="4"/>
  <c r="R2351" i="4"/>
  <c r="Q2351" i="4"/>
  <c r="P2351" i="4"/>
  <c r="O2351" i="4"/>
  <c r="M2351" i="4"/>
  <c r="K2351" i="4"/>
  <c r="J2351" i="4"/>
  <c r="N2351" i="4"/>
  <c r="L2351" i="4"/>
  <c r="F2351" i="4"/>
  <c r="H2351" i="4"/>
  <c r="I2351" i="4"/>
  <c r="G2351" i="4"/>
  <c r="E2351" i="4"/>
  <c r="AB2353" i="4"/>
  <c r="U2353" i="4"/>
  <c r="T2353" i="4"/>
  <c r="S2353" i="4"/>
  <c r="R2353" i="4"/>
  <c r="P2353" i="4"/>
  <c r="Q2353" i="4"/>
  <c r="O2353" i="4"/>
  <c r="M2353" i="4"/>
  <c r="K2353" i="4"/>
  <c r="N2353" i="4"/>
  <c r="L2353" i="4"/>
  <c r="J2353" i="4"/>
  <c r="H2353" i="4"/>
  <c r="I2353" i="4"/>
  <c r="G2353" i="4"/>
  <c r="E2353" i="4"/>
  <c r="F2353" i="4"/>
  <c r="AB2355" i="4"/>
  <c r="U2355" i="4"/>
  <c r="S2355" i="4"/>
  <c r="T2355" i="4"/>
  <c r="R2355" i="4"/>
  <c r="Q2355" i="4"/>
  <c r="P2355" i="4"/>
  <c r="O2355" i="4"/>
  <c r="M2355" i="4"/>
  <c r="K2355" i="4"/>
  <c r="J2355" i="4"/>
  <c r="N2355" i="4"/>
  <c r="L2355" i="4"/>
  <c r="F2355" i="4"/>
  <c r="H2355" i="4"/>
  <c r="I2355" i="4"/>
  <c r="G2355" i="4"/>
  <c r="E2355" i="4"/>
  <c r="AB2357" i="4"/>
  <c r="U2357" i="4"/>
  <c r="T2357" i="4"/>
  <c r="S2357" i="4"/>
  <c r="R2357" i="4"/>
  <c r="P2357" i="4"/>
  <c r="Q2357" i="4"/>
  <c r="O2357" i="4"/>
  <c r="M2357" i="4"/>
  <c r="K2357" i="4"/>
  <c r="N2357" i="4"/>
  <c r="L2357" i="4"/>
  <c r="J2357" i="4"/>
  <c r="H2357" i="4"/>
  <c r="I2357" i="4"/>
  <c r="G2357" i="4"/>
  <c r="E2357" i="4"/>
  <c r="F2357" i="4"/>
  <c r="AB2359" i="4"/>
  <c r="U2359" i="4"/>
  <c r="S2359" i="4"/>
  <c r="T2359" i="4"/>
  <c r="R2359" i="4"/>
  <c r="Q2359" i="4"/>
  <c r="P2359" i="4"/>
  <c r="O2359" i="4"/>
  <c r="M2359" i="4"/>
  <c r="K2359" i="4"/>
  <c r="J2359" i="4"/>
  <c r="N2359" i="4"/>
  <c r="L2359" i="4"/>
  <c r="F2359" i="4"/>
  <c r="H2359" i="4"/>
  <c r="I2359" i="4"/>
  <c r="G2359" i="4"/>
  <c r="E2359" i="4"/>
  <c r="AB2361" i="4"/>
  <c r="U2361" i="4"/>
  <c r="T2361" i="4"/>
  <c r="S2361" i="4"/>
  <c r="R2361" i="4"/>
  <c r="P2361" i="4"/>
  <c r="Q2361" i="4"/>
  <c r="O2361" i="4"/>
  <c r="M2361" i="4"/>
  <c r="K2361" i="4"/>
  <c r="N2361" i="4"/>
  <c r="L2361" i="4"/>
  <c r="J2361" i="4"/>
  <c r="H2361" i="4"/>
  <c r="I2361" i="4"/>
  <c r="G2361" i="4"/>
  <c r="E2361" i="4"/>
  <c r="F2361" i="4"/>
  <c r="AB2363" i="4"/>
  <c r="U2363" i="4"/>
  <c r="S2363" i="4"/>
  <c r="T2363" i="4"/>
  <c r="R2363" i="4"/>
  <c r="Q2363" i="4"/>
  <c r="P2363" i="4"/>
  <c r="O2363" i="4"/>
  <c r="M2363" i="4"/>
  <c r="K2363" i="4"/>
  <c r="J2363" i="4"/>
  <c r="N2363" i="4"/>
  <c r="L2363" i="4"/>
  <c r="F2363" i="4"/>
  <c r="H2363" i="4"/>
  <c r="I2363" i="4"/>
  <c r="G2363" i="4"/>
  <c r="E2363" i="4"/>
  <c r="AB2365" i="4"/>
  <c r="U2365" i="4"/>
  <c r="T2365" i="4"/>
  <c r="S2365" i="4"/>
  <c r="R2365" i="4"/>
  <c r="P2365" i="4"/>
  <c r="Q2365" i="4"/>
  <c r="O2365" i="4"/>
  <c r="M2365" i="4"/>
  <c r="K2365" i="4"/>
  <c r="N2365" i="4"/>
  <c r="L2365" i="4"/>
  <c r="J2365" i="4"/>
  <c r="H2365" i="4"/>
  <c r="I2365" i="4"/>
  <c r="G2365" i="4"/>
  <c r="E2365" i="4"/>
  <c r="F2365" i="4"/>
  <c r="AB2367" i="4"/>
  <c r="U2367" i="4"/>
  <c r="S2367" i="4"/>
  <c r="T2367" i="4"/>
  <c r="R2367" i="4"/>
  <c r="Q2367" i="4"/>
  <c r="P2367" i="4"/>
  <c r="O2367" i="4"/>
  <c r="M2367" i="4"/>
  <c r="K2367" i="4"/>
  <c r="J2367" i="4"/>
  <c r="N2367" i="4"/>
  <c r="L2367" i="4"/>
  <c r="F2367" i="4"/>
  <c r="H2367" i="4"/>
  <c r="I2367" i="4"/>
  <c r="G2367" i="4"/>
  <c r="E2367" i="4"/>
  <c r="AB2369" i="4"/>
  <c r="U2369" i="4"/>
  <c r="T2369" i="4"/>
  <c r="S2369" i="4"/>
  <c r="R2369" i="4"/>
  <c r="P2369" i="4"/>
  <c r="Q2369" i="4"/>
  <c r="O2369" i="4"/>
  <c r="M2369" i="4"/>
  <c r="K2369" i="4"/>
  <c r="N2369" i="4"/>
  <c r="L2369" i="4"/>
  <c r="J2369" i="4"/>
  <c r="H2369" i="4"/>
  <c r="I2369" i="4"/>
  <c r="G2369" i="4"/>
  <c r="E2369" i="4"/>
  <c r="F2369" i="4"/>
  <c r="AB2371" i="4"/>
  <c r="U2371" i="4"/>
  <c r="S2371" i="4"/>
  <c r="T2371" i="4"/>
  <c r="R2371" i="4"/>
  <c r="Q2371" i="4"/>
  <c r="P2371" i="4"/>
  <c r="O2371" i="4"/>
  <c r="M2371" i="4"/>
  <c r="K2371" i="4"/>
  <c r="J2371" i="4"/>
  <c r="N2371" i="4"/>
  <c r="L2371" i="4"/>
  <c r="F2371" i="4"/>
  <c r="H2371" i="4"/>
  <c r="I2371" i="4"/>
  <c r="G2371" i="4"/>
  <c r="E2371" i="4"/>
  <c r="AB2373" i="4"/>
  <c r="U2373" i="4"/>
  <c r="T2373" i="4"/>
  <c r="S2373" i="4"/>
  <c r="R2373" i="4"/>
  <c r="P2373" i="4"/>
  <c r="Q2373" i="4"/>
  <c r="O2373" i="4"/>
  <c r="M2373" i="4"/>
  <c r="K2373" i="4"/>
  <c r="N2373" i="4"/>
  <c r="L2373" i="4"/>
  <c r="J2373" i="4"/>
  <c r="H2373" i="4"/>
  <c r="I2373" i="4"/>
  <c r="G2373" i="4"/>
  <c r="E2373" i="4"/>
  <c r="F2373" i="4"/>
  <c r="AB2375" i="4"/>
  <c r="U2375" i="4"/>
  <c r="S2375" i="4"/>
  <c r="T2375" i="4"/>
  <c r="R2375" i="4"/>
  <c r="Q2375" i="4"/>
  <c r="P2375" i="4"/>
  <c r="O2375" i="4"/>
  <c r="M2375" i="4"/>
  <c r="K2375" i="4"/>
  <c r="J2375" i="4"/>
  <c r="N2375" i="4"/>
  <c r="L2375" i="4"/>
  <c r="F2375" i="4"/>
  <c r="H2375" i="4"/>
  <c r="I2375" i="4"/>
  <c r="G2375" i="4"/>
  <c r="E2375" i="4"/>
  <c r="AB2377" i="4"/>
  <c r="U2377" i="4"/>
  <c r="T2377" i="4"/>
  <c r="S2377" i="4"/>
  <c r="R2377" i="4"/>
  <c r="P2377" i="4"/>
  <c r="Q2377" i="4"/>
  <c r="O2377" i="4"/>
  <c r="M2377" i="4"/>
  <c r="K2377" i="4"/>
  <c r="N2377" i="4"/>
  <c r="L2377" i="4"/>
  <c r="J2377" i="4"/>
  <c r="H2377" i="4"/>
  <c r="I2377" i="4"/>
  <c r="G2377" i="4"/>
  <c r="E2377" i="4"/>
  <c r="F2377" i="4"/>
  <c r="AB2379" i="4"/>
  <c r="U2379" i="4"/>
  <c r="S2379" i="4"/>
  <c r="T2379" i="4"/>
  <c r="R2379" i="4"/>
  <c r="Q2379" i="4"/>
  <c r="P2379" i="4"/>
  <c r="O2379" i="4"/>
  <c r="M2379" i="4"/>
  <c r="K2379" i="4"/>
  <c r="J2379" i="4"/>
  <c r="N2379" i="4"/>
  <c r="L2379" i="4"/>
  <c r="F2379" i="4"/>
  <c r="H2379" i="4"/>
  <c r="I2379" i="4"/>
  <c r="G2379" i="4"/>
  <c r="E2379" i="4"/>
  <c r="AB2381" i="4"/>
  <c r="U2381" i="4"/>
  <c r="T2381" i="4"/>
  <c r="S2381" i="4"/>
  <c r="R2381" i="4"/>
  <c r="P2381" i="4"/>
  <c r="Q2381" i="4"/>
  <c r="O2381" i="4"/>
  <c r="M2381" i="4"/>
  <c r="K2381" i="4"/>
  <c r="N2381" i="4"/>
  <c r="L2381" i="4"/>
  <c r="J2381" i="4"/>
  <c r="H2381" i="4"/>
  <c r="I2381" i="4"/>
  <c r="G2381" i="4"/>
  <c r="E2381" i="4"/>
  <c r="F2381" i="4"/>
  <c r="AB2383" i="4"/>
  <c r="U2383" i="4"/>
  <c r="S2383" i="4"/>
  <c r="T2383" i="4"/>
  <c r="R2383" i="4"/>
  <c r="Q2383" i="4"/>
  <c r="P2383" i="4"/>
  <c r="O2383" i="4"/>
  <c r="M2383" i="4"/>
  <c r="K2383" i="4"/>
  <c r="J2383" i="4"/>
  <c r="N2383" i="4"/>
  <c r="L2383" i="4"/>
  <c r="F2383" i="4"/>
  <c r="H2383" i="4"/>
  <c r="I2383" i="4"/>
  <c r="G2383" i="4"/>
  <c r="E2383" i="4"/>
  <c r="AB2385" i="4"/>
  <c r="U2385" i="4"/>
  <c r="T2385" i="4"/>
  <c r="S2385" i="4"/>
  <c r="R2385" i="4"/>
  <c r="P2385" i="4"/>
  <c r="Q2385" i="4"/>
  <c r="O2385" i="4"/>
  <c r="M2385" i="4"/>
  <c r="K2385" i="4"/>
  <c r="N2385" i="4"/>
  <c r="L2385" i="4"/>
  <c r="J2385" i="4"/>
  <c r="H2385" i="4"/>
  <c r="I2385" i="4"/>
  <c r="G2385" i="4"/>
  <c r="E2385" i="4"/>
  <c r="F2385" i="4"/>
  <c r="AB2387" i="4"/>
  <c r="U2387" i="4"/>
  <c r="S2387" i="4"/>
  <c r="T2387" i="4"/>
  <c r="R2387" i="4"/>
  <c r="Q2387" i="4"/>
  <c r="P2387" i="4"/>
  <c r="O2387" i="4"/>
  <c r="M2387" i="4"/>
  <c r="K2387" i="4"/>
  <c r="J2387" i="4"/>
  <c r="N2387" i="4"/>
  <c r="L2387" i="4"/>
  <c r="F2387" i="4"/>
  <c r="H2387" i="4"/>
  <c r="I2387" i="4"/>
  <c r="G2387" i="4"/>
  <c r="E2387" i="4"/>
  <c r="AB2389" i="4"/>
  <c r="U2389" i="4"/>
  <c r="T2389" i="4"/>
  <c r="S2389" i="4"/>
  <c r="R2389" i="4"/>
  <c r="P2389" i="4"/>
  <c r="Q2389" i="4"/>
  <c r="O2389" i="4"/>
  <c r="M2389" i="4"/>
  <c r="K2389" i="4"/>
  <c r="N2389" i="4"/>
  <c r="L2389" i="4"/>
  <c r="J2389" i="4"/>
  <c r="H2389" i="4"/>
  <c r="I2389" i="4"/>
  <c r="G2389" i="4"/>
  <c r="E2389" i="4"/>
  <c r="F2389" i="4"/>
  <c r="AB2391" i="4"/>
  <c r="U2391" i="4"/>
  <c r="S2391" i="4"/>
  <c r="T2391" i="4"/>
  <c r="R2391" i="4"/>
  <c r="Q2391" i="4"/>
  <c r="P2391" i="4"/>
  <c r="O2391" i="4"/>
  <c r="M2391" i="4"/>
  <c r="K2391" i="4"/>
  <c r="J2391" i="4"/>
  <c r="N2391" i="4"/>
  <c r="L2391" i="4"/>
  <c r="F2391" i="4"/>
  <c r="H2391" i="4"/>
  <c r="I2391" i="4"/>
  <c r="G2391" i="4"/>
  <c r="E2391" i="4"/>
  <c r="AB2393" i="4"/>
  <c r="U2393" i="4"/>
  <c r="T2393" i="4"/>
  <c r="S2393" i="4"/>
  <c r="R2393" i="4"/>
  <c r="P2393" i="4"/>
  <c r="Q2393" i="4"/>
  <c r="O2393" i="4"/>
  <c r="M2393" i="4"/>
  <c r="K2393" i="4"/>
  <c r="N2393" i="4"/>
  <c r="L2393" i="4"/>
  <c r="J2393" i="4"/>
  <c r="H2393" i="4"/>
  <c r="I2393" i="4"/>
  <c r="G2393" i="4"/>
  <c r="E2393" i="4"/>
  <c r="F2393" i="4"/>
  <c r="AB2395" i="4"/>
  <c r="U2395" i="4"/>
  <c r="S2395" i="4"/>
  <c r="T2395" i="4"/>
  <c r="R2395" i="4"/>
  <c r="Q2395" i="4"/>
  <c r="P2395" i="4"/>
  <c r="O2395" i="4"/>
  <c r="M2395" i="4"/>
  <c r="K2395" i="4"/>
  <c r="J2395" i="4"/>
  <c r="N2395" i="4"/>
  <c r="L2395" i="4"/>
  <c r="F2395" i="4"/>
  <c r="H2395" i="4"/>
  <c r="I2395" i="4"/>
  <c r="G2395" i="4"/>
  <c r="E2395" i="4"/>
  <c r="AB2397" i="4"/>
  <c r="U2397" i="4"/>
  <c r="T2397" i="4"/>
  <c r="S2397" i="4"/>
  <c r="R2397" i="4"/>
  <c r="P2397" i="4"/>
  <c r="Q2397" i="4"/>
  <c r="O2397" i="4"/>
  <c r="M2397" i="4"/>
  <c r="K2397" i="4"/>
  <c r="N2397" i="4"/>
  <c r="L2397" i="4"/>
  <c r="J2397" i="4"/>
  <c r="H2397" i="4"/>
  <c r="I2397" i="4"/>
  <c r="G2397" i="4"/>
  <c r="E2397" i="4"/>
  <c r="F2397" i="4"/>
  <c r="AB2399" i="4"/>
  <c r="U2399" i="4"/>
  <c r="S2399" i="4"/>
  <c r="T2399" i="4"/>
  <c r="R2399" i="4"/>
  <c r="Q2399" i="4"/>
  <c r="P2399" i="4"/>
  <c r="O2399" i="4"/>
  <c r="M2399" i="4"/>
  <c r="K2399" i="4"/>
  <c r="J2399" i="4"/>
  <c r="N2399" i="4"/>
  <c r="L2399" i="4"/>
  <c r="F2399" i="4"/>
  <c r="H2399" i="4"/>
  <c r="I2399" i="4"/>
  <c r="G2399" i="4"/>
  <c r="E2399" i="4"/>
  <c r="AB2401" i="4"/>
  <c r="U2401" i="4"/>
  <c r="T2401" i="4"/>
  <c r="S2401" i="4"/>
  <c r="R2401" i="4"/>
  <c r="P2401" i="4"/>
  <c r="Q2401" i="4"/>
  <c r="O2401" i="4"/>
  <c r="M2401" i="4"/>
  <c r="K2401" i="4"/>
  <c r="N2401" i="4"/>
  <c r="L2401" i="4"/>
  <c r="J2401" i="4"/>
  <c r="H2401" i="4"/>
  <c r="I2401" i="4"/>
  <c r="G2401" i="4"/>
  <c r="E2401" i="4"/>
  <c r="F2401" i="4"/>
  <c r="AB2403" i="4"/>
  <c r="U2403" i="4"/>
  <c r="S2403" i="4"/>
  <c r="T2403" i="4"/>
  <c r="R2403" i="4"/>
  <c r="Q2403" i="4"/>
  <c r="P2403" i="4"/>
  <c r="O2403" i="4"/>
  <c r="M2403" i="4"/>
  <c r="K2403" i="4"/>
  <c r="J2403" i="4"/>
  <c r="N2403" i="4"/>
  <c r="L2403" i="4"/>
  <c r="F2403" i="4"/>
  <c r="H2403" i="4"/>
  <c r="I2403" i="4"/>
  <c r="G2403" i="4"/>
  <c r="E2403" i="4"/>
  <c r="AB2405" i="4"/>
  <c r="U2405" i="4"/>
  <c r="T2405" i="4"/>
  <c r="S2405" i="4"/>
  <c r="R2405" i="4"/>
  <c r="P2405" i="4"/>
  <c r="Q2405" i="4"/>
  <c r="O2405" i="4"/>
  <c r="M2405" i="4"/>
  <c r="K2405" i="4"/>
  <c r="N2405" i="4"/>
  <c r="L2405" i="4"/>
  <c r="J2405" i="4"/>
  <c r="H2405" i="4"/>
  <c r="I2405" i="4"/>
  <c r="G2405" i="4"/>
  <c r="E2405" i="4"/>
  <c r="F2405" i="4"/>
  <c r="AB2407" i="4"/>
  <c r="U2407" i="4"/>
  <c r="S2407" i="4"/>
  <c r="T2407" i="4"/>
  <c r="R2407" i="4"/>
  <c r="Q2407" i="4"/>
  <c r="P2407" i="4"/>
  <c r="O2407" i="4"/>
  <c r="M2407" i="4"/>
  <c r="K2407" i="4"/>
  <c r="J2407" i="4"/>
  <c r="N2407" i="4"/>
  <c r="L2407" i="4"/>
  <c r="F2407" i="4"/>
  <c r="H2407" i="4"/>
  <c r="I2407" i="4"/>
  <c r="G2407" i="4"/>
  <c r="E2407" i="4"/>
  <c r="AB2409" i="4"/>
  <c r="U2409" i="4"/>
  <c r="T2409" i="4"/>
  <c r="S2409" i="4"/>
  <c r="R2409" i="4"/>
  <c r="P2409" i="4"/>
  <c r="Q2409" i="4"/>
  <c r="O2409" i="4"/>
  <c r="M2409" i="4"/>
  <c r="K2409" i="4"/>
  <c r="N2409" i="4"/>
  <c r="L2409" i="4"/>
  <c r="J2409" i="4"/>
  <c r="H2409" i="4"/>
  <c r="I2409" i="4"/>
  <c r="G2409" i="4"/>
  <c r="E2409" i="4"/>
  <c r="F2409" i="4"/>
  <c r="AB2411" i="4"/>
  <c r="U2411" i="4"/>
  <c r="S2411" i="4"/>
  <c r="T2411" i="4"/>
  <c r="R2411" i="4"/>
  <c r="Q2411" i="4"/>
  <c r="P2411" i="4"/>
  <c r="O2411" i="4"/>
  <c r="M2411" i="4"/>
  <c r="K2411" i="4"/>
  <c r="J2411" i="4"/>
  <c r="N2411" i="4"/>
  <c r="L2411" i="4"/>
  <c r="F2411" i="4"/>
  <c r="H2411" i="4"/>
  <c r="I2411" i="4"/>
  <c r="G2411" i="4"/>
  <c r="E2411" i="4"/>
  <c r="AB2413" i="4"/>
  <c r="U2413" i="4"/>
  <c r="T2413" i="4"/>
  <c r="S2413" i="4"/>
  <c r="R2413" i="4"/>
  <c r="P2413" i="4"/>
  <c r="Q2413" i="4"/>
  <c r="O2413" i="4"/>
  <c r="M2413" i="4"/>
  <c r="K2413" i="4"/>
  <c r="N2413" i="4"/>
  <c r="L2413" i="4"/>
  <c r="J2413" i="4"/>
  <c r="H2413" i="4"/>
  <c r="I2413" i="4"/>
  <c r="G2413" i="4"/>
  <c r="E2413" i="4"/>
  <c r="F2413" i="4"/>
  <c r="AB2415" i="4"/>
  <c r="U2415" i="4"/>
  <c r="S2415" i="4"/>
  <c r="T2415" i="4"/>
  <c r="R2415" i="4"/>
  <c r="Q2415" i="4"/>
  <c r="P2415" i="4"/>
  <c r="O2415" i="4"/>
  <c r="M2415" i="4"/>
  <c r="K2415" i="4"/>
  <c r="J2415" i="4"/>
  <c r="N2415" i="4"/>
  <c r="L2415" i="4"/>
  <c r="F2415" i="4"/>
  <c r="H2415" i="4"/>
  <c r="I2415" i="4"/>
  <c r="G2415" i="4"/>
  <c r="E2415" i="4"/>
  <c r="AB2417" i="4"/>
  <c r="U2417" i="4"/>
  <c r="T2417" i="4"/>
  <c r="S2417" i="4"/>
  <c r="R2417" i="4"/>
  <c r="P2417" i="4"/>
  <c r="Q2417" i="4"/>
  <c r="O2417" i="4"/>
  <c r="M2417" i="4"/>
  <c r="K2417" i="4"/>
  <c r="N2417" i="4"/>
  <c r="L2417" i="4"/>
  <c r="J2417" i="4"/>
  <c r="H2417" i="4"/>
  <c r="I2417" i="4"/>
  <c r="G2417" i="4"/>
  <c r="E2417" i="4"/>
  <c r="F2417" i="4"/>
  <c r="AB2419" i="4"/>
  <c r="U2419" i="4"/>
  <c r="S2419" i="4"/>
  <c r="T2419" i="4"/>
  <c r="R2419" i="4"/>
  <c r="Q2419" i="4"/>
  <c r="P2419" i="4"/>
  <c r="O2419" i="4"/>
  <c r="M2419" i="4"/>
  <c r="K2419" i="4"/>
  <c r="J2419" i="4"/>
  <c r="N2419" i="4"/>
  <c r="L2419" i="4"/>
  <c r="F2419" i="4"/>
  <c r="H2419" i="4"/>
  <c r="I2419" i="4"/>
  <c r="G2419" i="4"/>
  <c r="E2419" i="4"/>
  <c r="AB2421" i="4"/>
  <c r="U2421" i="4"/>
  <c r="T2421" i="4"/>
  <c r="S2421" i="4"/>
  <c r="R2421" i="4"/>
  <c r="P2421" i="4"/>
  <c r="Q2421" i="4"/>
  <c r="O2421" i="4"/>
  <c r="M2421" i="4"/>
  <c r="K2421" i="4"/>
  <c r="N2421" i="4"/>
  <c r="L2421" i="4"/>
  <c r="J2421" i="4"/>
  <c r="H2421" i="4"/>
  <c r="I2421" i="4"/>
  <c r="G2421" i="4"/>
  <c r="E2421" i="4"/>
  <c r="F2421" i="4"/>
  <c r="AB2423" i="4"/>
  <c r="U2423" i="4"/>
  <c r="S2423" i="4"/>
  <c r="T2423" i="4"/>
  <c r="R2423" i="4"/>
  <c r="Q2423" i="4"/>
  <c r="P2423" i="4"/>
  <c r="O2423" i="4"/>
  <c r="M2423" i="4"/>
  <c r="K2423" i="4"/>
  <c r="J2423" i="4"/>
  <c r="N2423" i="4"/>
  <c r="L2423" i="4"/>
  <c r="F2423" i="4"/>
  <c r="H2423" i="4"/>
  <c r="I2423" i="4"/>
  <c r="G2423" i="4"/>
  <c r="E2423" i="4"/>
  <c r="AB2425" i="4"/>
  <c r="U2425" i="4"/>
  <c r="T2425" i="4"/>
  <c r="S2425" i="4"/>
  <c r="R2425" i="4"/>
  <c r="P2425" i="4"/>
  <c r="Q2425" i="4"/>
  <c r="O2425" i="4"/>
  <c r="M2425" i="4"/>
  <c r="K2425" i="4"/>
  <c r="N2425" i="4"/>
  <c r="L2425" i="4"/>
  <c r="J2425" i="4"/>
  <c r="H2425" i="4"/>
  <c r="I2425" i="4"/>
  <c r="G2425" i="4"/>
  <c r="E2425" i="4"/>
  <c r="F2425" i="4"/>
  <c r="AB2427" i="4"/>
  <c r="U2427" i="4"/>
  <c r="S2427" i="4"/>
  <c r="T2427" i="4"/>
  <c r="R2427" i="4"/>
  <c r="Q2427" i="4"/>
  <c r="P2427" i="4"/>
  <c r="O2427" i="4"/>
  <c r="M2427" i="4"/>
  <c r="K2427" i="4"/>
  <c r="J2427" i="4"/>
  <c r="N2427" i="4"/>
  <c r="L2427" i="4"/>
  <c r="F2427" i="4"/>
  <c r="H2427" i="4"/>
  <c r="I2427" i="4"/>
  <c r="G2427" i="4"/>
  <c r="E2427" i="4"/>
  <c r="AB2429" i="4"/>
  <c r="U2429" i="4"/>
  <c r="T2429" i="4"/>
  <c r="S2429" i="4"/>
  <c r="R2429" i="4"/>
  <c r="P2429" i="4"/>
  <c r="Q2429" i="4"/>
  <c r="O2429" i="4"/>
  <c r="M2429" i="4"/>
  <c r="K2429" i="4"/>
  <c r="N2429" i="4"/>
  <c r="L2429" i="4"/>
  <c r="J2429" i="4"/>
  <c r="H2429" i="4"/>
  <c r="I2429" i="4"/>
  <c r="G2429" i="4"/>
  <c r="E2429" i="4"/>
  <c r="F2429" i="4"/>
  <c r="AB2431" i="4"/>
  <c r="U2431" i="4"/>
  <c r="S2431" i="4"/>
  <c r="T2431" i="4"/>
  <c r="R2431" i="4"/>
  <c r="Q2431" i="4"/>
  <c r="P2431" i="4"/>
  <c r="O2431" i="4"/>
  <c r="M2431" i="4"/>
  <c r="K2431" i="4"/>
  <c r="J2431" i="4"/>
  <c r="N2431" i="4"/>
  <c r="L2431" i="4"/>
  <c r="F2431" i="4"/>
  <c r="H2431" i="4"/>
  <c r="I2431" i="4"/>
  <c r="G2431" i="4"/>
  <c r="E2431" i="4"/>
  <c r="AB2433" i="4"/>
  <c r="U2433" i="4"/>
  <c r="T2433" i="4"/>
  <c r="S2433" i="4"/>
  <c r="R2433" i="4"/>
  <c r="P2433" i="4"/>
  <c r="Q2433" i="4"/>
  <c r="O2433" i="4"/>
  <c r="M2433" i="4"/>
  <c r="K2433" i="4"/>
  <c r="N2433" i="4"/>
  <c r="L2433" i="4"/>
  <c r="J2433" i="4"/>
  <c r="H2433" i="4"/>
  <c r="I2433" i="4"/>
  <c r="G2433" i="4"/>
  <c r="E2433" i="4"/>
  <c r="F2433" i="4"/>
  <c r="AB2435" i="4"/>
  <c r="U2435" i="4"/>
  <c r="S2435" i="4"/>
  <c r="T2435" i="4"/>
  <c r="R2435" i="4"/>
  <c r="Q2435" i="4"/>
  <c r="P2435" i="4"/>
  <c r="O2435" i="4"/>
  <c r="M2435" i="4"/>
  <c r="K2435" i="4"/>
  <c r="J2435" i="4"/>
  <c r="N2435" i="4"/>
  <c r="L2435" i="4"/>
  <c r="F2435" i="4"/>
  <c r="H2435" i="4"/>
  <c r="I2435" i="4"/>
  <c r="G2435" i="4"/>
  <c r="E2435" i="4"/>
  <c r="AB2437" i="4"/>
  <c r="U2437" i="4"/>
  <c r="T2437" i="4"/>
  <c r="S2437" i="4"/>
  <c r="R2437" i="4"/>
  <c r="P2437" i="4"/>
  <c r="Q2437" i="4"/>
  <c r="O2437" i="4"/>
  <c r="M2437" i="4"/>
  <c r="K2437" i="4"/>
  <c r="N2437" i="4"/>
  <c r="L2437" i="4"/>
  <c r="J2437" i="4"/>
  <c r="H2437" i="4"/>
  <c r="I2437" i="4"/>
  <c r="G2437" i="4"/>
  <c r="E2437" i="4"/>
  <c r="F2437" i="4"/>
  <c r="AB2439" i="4"/>
  <c r="U2439" i="4"/>
  <c r="S2439" i="4"/>
  <c r="T2439" i="4"/>
  <c r="R2439" i="4"/>
  <c r="Q2439" i="4"/>
  <c r="P2439" i="4"/>
  <c r="O2439" i="4"/>
  <c r="M2439" i="4"/>
  <c r="K2439" i="4"/>
  <c r="J2439" i="4"/>
  <c r="N2439" i="4"/>
  <c r="L2439" i="4"/>
  <c r="F2439" i="4"/>
  <c r="H2439" i="4"/>
  <c r="I2439" i="4"/>
  <c r="G2439" i="4"/>
  <c r="E2439" i="4"/>
  <c r="AB2441" i="4"/>
  <c r="U2441" i="4"/>
  <c r="T2441" i="4"/>
  <c r="S2441" i="4"/>
  <c r="R2441" i="4"/>
  <c r="P2441" i="4"/>
  <c r="Q2441" i="4"/>
  <c r="O2441" i="4"/>
  <c r="M2441" i="4"/>
  <c r="K2441" i="4"/>
  <c r="N2441" i="4"/>
  <c r="L2441" i="4"/>
  <c r="J2441" i="4"/>
  <c r="H2441" i="4"/>
  <c r="I2441" i="4"/>
  <c r="G2441" i="4"/>
  <c r="E2441" i="4"/>
  <c r="F2441" i="4"/>
  <c r="AB2443" i="4"/>
  <c r="U2443" i="4"/>
  <c r="S2443" i="4"/>
  <c r="T2443" i="4"/>
  <c r="R2443" i="4"/>
  <c r="Q2443" i="4"/>
  <c r="P2443" i="4"/>
  <c r="O2443" i="4"/>
  <c r="M2443" i="4"/>
  <c r="K2443" i="4"/>
  <c r="J2443" i="4"/>
  <c r="N2443" i="4"/>
  <c r="L2443" i="4"/>
  <c r="F2443" i="4"/>
  <c r="H2443" i="4"/>
  <c r="I2443" i="4"/>
  <c r="G2443" i="4"/>
  <c r="E2443" i="4"/>
  <c r="AB2445" i="4"/>
  <c r="U2445" i="4"/>
  <c r="T2445" i="4"/>
  <c r="S2445" i="4"/>
  <c r="R2445" i="4"/>
  <c r="P2445" i="4"/>
  <c r="Q2445" i="4"/>
  <c r="O2445" i="4"/>
  <c r="M2445" i="4"/>
  <c r="K2445" i="4"/>
  <c r="N2445" i="4"/>
  <c r="L2445" i="4"/>
  <c r="J2445" i="4"/>
  <c r="H2445" i="4"/>
  <c r="I2445" i="4"/>
  <c r="G2445" i="4"/>
  <c r="E2445" i="4"/>
  <c r="F2445" i="4"/>
  <c r="AB2447" i="4"/>
  <c r="U2447" i="4"/>
  <c r="S2447" i="4"/>
  <c r="T2447" i="4"/>
  <c r="R2447" i="4"/>
  <c r="Q2447" i="4"/>
  <c r="P2447" i="4"/>
  <c r="O2447" i="4"/>
  <c r="M2447" i="4"/>
  <c r="K2447" i="4"/>
  <c r="J2447" i="4"/>
  <c r="N2447" i="4"/>
  <c r="L2447" i="4"/>
  <c r="F2447" i="4"/>
  <c r="H2447" i="4"/>
  <c r="I2447" i="4"/>
  <c r="G2447" i="4"/>
  <c r="E2447" i="4"/>
  <c r="AB2449" i="4"/>
  <c r="U2449" i="4"/>
  <c r="T2449" i="4"/>
  <c r="S2449" i="4"/>
  <c r="R2449" i="4"/>
  <c r="P2449" i="4"/>
  <c r="Q2449" i="4"/>
  <c r="O2449" i="4"/>
  <c r="M2449" i="4"/>
  <c r="K2449" i="4"/>
  <c r="N2449" i="4"/>
  <c r="L2449" i="4"/>
  <c r="J2449" i="4"/>
  <c r="H2449" i="4"/>
  <c r="I2449" i="4"/>
  <c r="G2449" i="4"/>
  <c r="E2449" i="4"/>
  <c r="F2449" i="4"/>
  <c r="AB2451" i="4"/>
  <c r="U2451" i="4"/>
  <c r="S2451" i="4"/>
  <c r="T2451" i="4"/>
  <c r="R2451" i="4"/>
  <c r="Q2451" i="4"/>
  <c r="P2451" i="4"/>
  <c r="O2451" i="4"/>
  <c r="M2451" i="4"/>
  <c r="K2451" i="4"/>
  <c r="J2451" i="4"/>
  <c r="N2451" i="4"/>
  <c r="L2451" i="4"/>
  <c r="F2451" i="4"/>
  <c r="H2451" i="4"/>
  <c r="I2451" i="4"/>
  <c r="G2451" i="4"/>
  <c r="E2451" i="4"/>
  <c r="AB2453" i="4"/>
  <c r="U2453" i="4"/>
  <c r="T2453" i="4"/>
  <c r="S2453" i="4"/>
  <c r="R2453" i="4"/>
  <c r="P2453" i="4"/>
  <c r="Q2453" i="4"/>
  <c r="O2453" i="4"/>
  <c r="M2453" i="4"/>
  <c r="K2453" i="4"/>
  <c r="N2453" i="4"/>
  <c r="L2453" i="4"/>
  <c r="J2453" i="4"/>
  <c r="H2453" i="4"/>
  <c r="I2453" i="4"/>
  <c r="G2453" i="4"/>
  <c r="E2453" i="4"/>
  <c r="F2453" i="4"/>
  <c r="AB2455" i="4"/>
  <c r="U2455" i="4"/>
  <c r="S2455" i="4"/>
  <c r="T2455" i="4"/>
  <c r="R2455" i="4"/>
  <c r="Q2455" i="4"/>
  <c r="P2455" i="4"/>
  <c r="O2455" i="4"/>
  <c r="M2455" i="4"/>
  <c r="K2455" i="4"/>
  <c r="J2455" i="4"/>
  <c r="N2455" i="4"/>
  <c r="L2455" i="4"/>
  <c r="F2455" i="4"/>
  <c r="H2455" i="4"/>
  <c r="I2455" i="4"/>
  <c r="G2455" i="4"/>
  <c r="E2455" i="4"/>
  <c r="AB2457" i="4"/>
  <c r="U2457" i="4"/>
  <c r="T2457" i="4"/>
  <c r="S2457" i="4"/>
  <c r="R2457" i="4"/>
  <c r="P2457" i="4"/>
  <c r="Q2457" i="4"/>
  <c r="O2457" i="4"/>
  <c r="M2457" i="4"/>
  <c r="K2457" i="4"/>
  <c r="N2457" i="4"/>
  <c r="L2457" i="4"/>
  <c r="J2457" i="4"/>
  <c r="H2457" i="4"/>
  <c r="I2457" i="4"/>
  <c r="G2457" i="4"/>
  <c r="E2457" i="4"/>
  <c r="F2457" i="4"/>
  <c r="AB2459" i="4"/>
  <c r="U2459" i="4"/>
  <c r="S2459" i="4"/>
  <c r="T2459" i="4"/>
  <c r="R2459" i="4"/>
  <c r="Q2459" i="4"/>
  <c r="P2459" i="4"/>
  <c r="O2459" i="4"/>
  <c r="M2459" i="4"/>
  <c r="K2459" i="4"/>
  <c r="J2459" i="4"/>
  <c r="N2459" i="4"/>
  <c r="L2459" i="4"/>
  <c r="F2459" i="4"/>
  <c r="H2459" i="4"/>
  <c r="I2459" i="4"/>
  <c r="G2459" i="4"/>
  <c r="E2459" i="4"/>
  <c r="AB2461" i="4"/>
  <c r="U2461" i="4"/>
  <c r="T2461" i="4"/>
  <c r="S2461" i="4"/>
  <c r="R2461" i="4"/>
  <c r="P2461" i="4"/>
  <c r="Q2461" i="4"/>
  <c r="O2461" i="4"/>
  <c r="M2461" i="4"/>
  <c r="K2461" i="4"/>
  <c r="N2461" i="4"/>
  <c r="L2461" i="4"/>
  <c r="J2461" i="4"/>
  <c r="H2461" i="4"/>
  <c r="I2461" i="4"/>
  <c r="G2461" i="4"/>
  <c r="E2461" i="4"/>
  <c r="F2461" i="4"/>
  <c r="AB2463" i="4"/>
  <c r="U2463" i="4"/>
  <c r="S2463" i="4"/>
  <c r="T2463" i="4"/>
  <c r="R2463" i="4"/>
  <c r="Q2463" i="4"/>
  <c r="P2463" i="4"/>
  <c r="O2463" i="4"/>
  <c r="M2463" i="4"/>
  <c r="K2463" i="4"/>
  <c r="J2463" i="4"/>
  <c r="N2463" i="4"/>
  <c r="L2463" i="4"/>
  <c r="F2463" i="4"/>
  <c r="H2463" i="4"/>
  <c r="I2463" i="4"/>
  <c r="G2463" i="4"/>
  <c r="E2463" i="4"/>
  <c r="AB2465" i="4"/>
  <c r="U2465" i="4"/>
  <c r="T2465" i="4"/>
  <c r="S2465" i="4"/>
  <c r="R2465" i="4"/>
  <c r="P2465" i="4"/>
  <c r="Q2465" i="4"/>
  <c r="O2465" i="4"/>
  <c r="M2465" i="4"/>
  <c r="K2465" i="4"/>
  <c r="N2465" i="4"/>
  <c r="L2465" i="4"/>
  <c r="J2465" i="4"/>
  <c r="H2465" i="4"/>
  <c r="I2465" i="4"/>
  <c r="G2465" i="4"/>
  <c r="E2465" i="4"/>
  <c r="F2465" i="4"/>
  <c r="AB2467" i="4"/>
  <c r="U2467" i="4"/>
  <c r="S2467" i="4"/>
  <c r="T2467" i="4"/>
  <c r="R2467" i="4"/>
  <c r="Q2467" i="4"/>
  <c r="P2467" i="4"/>
  <c r="O2467" i="4"/>
  <c r="M2467" i="4"/>
  <c r="K2467" i="4"/>
  <c r="J2467" i="4"/>
  <c r="N2467" i="4"/>
  <c r="L2467" i="4"/>
  <c r="F2467" i="4"/>
  <c r="H2467" i="4"/>
  <c r="I2467" i="4"/>
  <c r="G2467" i="4"/>
  <c r="E2467" i="4"/>
  <c r="AB2469" i="4"/>
  <c r="U2469" i="4"/>
  <c r="T2469" i="4"/>
  <c r="S2469" i="4"/>
  <c r="R2469" i="4"/>
  <c r="P2469" i="4"/>
  <c r="Q2469" i="4"/>
  <c r="O2469" i="4"/>
  <c r="M2469" i="4"/>
  <c r="K2469" i="4"/>
  <c r="N2469" i="4"/>
  <c r="L2469" i="4"/>
  <c r="J2469" i="4"/>
  <c r="H2469" i="4"/>
  <c r="I2469" i="4"/>
  <c r="G2469" i="4"/>
  <c r="E2469" i="4"/>
  <c r="F2469" i="4"/>
  <c r="AB2471" i="4"/>
  <c r="U2471" i="4"/>
  <c r="S2471" i="4"/>
  <c r="T2471" i="4"/>
  <c r="R2471" i="4"/>
  <c r="Q2471" i="4"/>
  <c r="P2471" i="4"/>
  <c r="O2471" i="4"/>
  <c r="M2471" i="4"/>
  <c r="K2471" i="4"/>
  <c r="J2471" i="4"/>
  <c r="N2471" i="4"/>
  <c r="L2471" i="4"/>
  <c r="F2471" i="4"/>
  <c r="H2471" i="4"/>
  <c r="I2471" i="4"/>
  <c r="G2471" i="4"/>
  <c r="E2471" i="4"/>
  <c r="AB2473" i="4"/>
  <c r="U2473" i="4"/>
  <c r="T2473" i="4"/>
  <c r="S2473" i="4"/>
  <c r="R2473" i="4"/>
  <c r="P2473" i="4"/>
  <c r="Q2473" i="4"/>
  <c r="O2473" i="4"/>
  <c r="M2473" i="4"/>
  <c r="K2473" i="4"/>
  <c r="N2473" i="4"/>
  <c r="L2473" i="4"/>
  <c r="J2473" i="4"/>
  <c r="H2473" i="4"/>
  <c r="I2473" i="4"/>
  <c r="G2473" i="4"/>
  <c r="E2473" i="4"/>
  <c r="F2473" i="4"/>
  <c r="AB2475" i="4"/>
  <c r="U2475" i="4"/>
  <c r="S2475" i="4"/>
  <c r="T2475" i="4"/>
  <c r="R2475" i="4"/>
  <c r="Q2475" i="4"/>
  <c r="P2475" i="4"/>
  <c r="O2475" i="4"/>
  <c r="M2475" i="4"/>
  <c r="K2475" i="4"/>
  <c r="J2475" i="4"/>
  <c r="N2475" i="4"/>
  <c r="L2475" i="4"/>
  <c r="F2475" i="4"/>
  <c r="H2475" i="4"/>
  <c r="I2475" i="4"/>
  <c r="G2475" i="4"/>
  <c r="E2475" i="4"/>
  <c r="AB2477" i="4"/>
  <c r="U2477" i="4"/>
  <c r="T2477" i="4"/>
  <c r="S2477" i="4"/>
  <c r="R2477" i="4"/>
  <c r="P2477" i="4"/>
  <c r="Q2477" i="4"/>
  <c r="O2477" i="4"/>
  <c r="M2477" i="4"/>
  <c r="K2477" i="4"/>
  <c r="N2477" i="4"/>
  <c r="L2477" i="4"/>
  <c r="J2477" i="4"/>
  <c r="H2477" i="4"/>
  <c r="I2477" i="4"/>
  <c r="G2477" i="4"/>
  <c r="E2477" i="4"/>
  <c r="F2477" i="4"/>
  <c r="AB2479" i="4"/>
  <c r="U2479" i="4"/>
  <c r="S2479" i="4"/>
  <c r="T2479" i="4"/>
  <c r="R2479" i="4"/>
  <c r="Q2479" i="4"/>
  <c r="P2479" i="4"/>
  <c r="O2479" i="4"/>
  <c r="M2479" i="4"/>
  <c r="K2479" i="4"/>
  <c r="J2479" i="4"/>
  <c r="N2479" i="4"/>
  <c r="L2479" i="4"/>
  <c r="F2479" i="4"/>
  <c r="H2479" i="4"/>
  <c r="I2479" i="4"/>
  <c r="G2479" i="4"/>
  <c r="E2479" i="4"/>
  <c r="AB2481" i="4"/>
  <c r="U2481" i="4"/>
  <c r="T2481" i="4"/>
  <c r="S2481" i="4"/>
  <c r="R2481" i="4"/>
  <c r="P2481" i="4"/>
  <c r="Q2481" i="4"/>
  <c r="O2481" i="4"/>
  <c r="M2481" i="4"/>
  <c r="K2481" i="4"/>
  <c r="N2481" i="4"/>
  <c r="L2481" i="4"/>
  <c r="J2481" i="4"/>
  <c r="H2481" i="4"/>
  <c r="I2481" i="4"/>
  <c r="G2481" i="4"/>
  <c r="E2481" i="4"/>
  <c r="F2481" i="4"/>
  <c r="AB2483" i="4"/>
  <c r="U2483" i="4"/>
  <c r="S2483" i="4"/>
  <c r="T2483" i="4"/>
  <c r="R2483" i="4"/>
  <c r="Q2483" i="4"/>
  <c r="P2483" i="4"/>
  <c r="O2483" i="4"/>
  <c r="M2483" i="4"/>
  <c r="K2483" i="4"/>
  <c r="J2483" i="4"/>
  <c r="N2483" i="4"/>
  <c r="L2483" i="4"/>
  <c r="F2483" i="4"/>
  <c r="H2483" i="4"/>
  <c r="I2483" i="4"/>
  <c r="G2483" i="4"/>
  <c r="E2483" i="4"/>
  <c r="AB2485" i="4"/>
  <c r="U2485" i="4"/>
  <c r="T2485" i="4"/>
  <c r="S2485" i="4"/>
  <c r="R2485" i="4"/>
  <c r="P2485" i="4"/>
  <c r="Q2485" i="4"/>
  <c r="O2485" i="4"/>
  <c r="M2485" i="4"/>
  <c r="K2485" i="4"/>
  <c r="N2485" i="4"/>
  <c r="L2485" i="4"/>
  <c r="J2485" i="4"/>
  <c r="H2485" i="4"/>
  <c r="I2485" i="4"/>
  <c r="G2485" i="4"/>
  <c r="E2485" i="4"/>
  <c r="F2485" i="4"/>
  <c r="AB2487" i="4"/>
  <c r="U2487" i="4"/>
  <c r="S2487" i="4"/>
  <c r="T2487" i="4"/>
  <c r="R2487" i="4"/>
  <c r="Q2487" i="4"/>
  <c r="P2487" i="4"/>
  <c r="O2487" i="4"/>
  <c r="M2487" i="4"/>
  <c r="K2487" i="4"/>
  <c r="J2487" i="4"/>
  <c r="N2487" i="4"/>
  <c r="L2487" i="4"/>
  <c r="F2487" i="4"/>
  <c r="H2487" i="4"/>
  <c r="I2487" i="4"/>
  <c r="G2487" i="4"/>
  <c r="E2487" i="4"/>
  <c r="AB2489" i="4"/>
  <c r="U2489" i="4"/>
  <c r="T2489" i="4"/>
  <c r="S2489" i="4"/>
  <c r="R2489" i="4"/>
  <c r="P2489" i="4"/>
  <c r="Q2489" i="4"/>
  <c r="O2489" i="4"/>
  <c r="M2489" i="4"/>
  <c r="K2489" i="4"/>
  <c r="N2489" i="4"/>
  <c r="L2489" i="4"/>
  <c r="J2489" i="4"/>
  <c r="H2489" i="4"/>
  <c r="I2489" i="4"/>
  <c r="G2489" i="4"/>
  <c r="E2489" i="4"/>
  <c r="F2489" i="4"/>
  <c r="AB2491" i="4"/>
  <c r="U2491" i="4"/>
  <c r="S2491" i="4"/>
  <c r="T2491" i="4"/>
  <c r="R2491" i="4"/>
  <c r="Q2491" i="4"/>
  <c r="P2491" i="4"/>
  <c r="O2491" i="4"/>
  <c r="M2491" i="4"/>
  <c r="K2491" i="4"/>
  <c r="J2491" i="4"/>
  <c r="N2491" i="4"/>
  <c r="L2491" i="4"/>
  <c r="F2491" i="4"/>
  <c r="H2491" i="4"/>
  <c r="I2491" i="4"/>
  <c r="G2491" i="4"/>
  <c r="E2491" i="4"/>
  <c r="AB2493" i="4"/>
  <c r="U2493" i="4"/>
  <c r="T2493" i="4"/>
  <c r="S2493" i="4"/>
  <c r="R2493" i="4"/>
  <c r="P2493" i="4"/>
  <c r="Q2493" i="4"/>
  <c r="O2493" i="4"/>
  <c r="M2493" i="4"/>
  <c r="K2493" i="4"/>
  <c r="N2493" i="4"/>
  <c r="L2493" i="4"/>
  <c r="J2493" i="4"/>
  <c r="H2493" i="4"/>
  <c r="I2493" i="4"/>
  <c r="G2493" i="4"/>
  <c r="E2493" i="4"/>
  <c r="F2493" i="4"/>
  <c r="AB2495" i="4"/>
  <c r="U2495" i="4"/>
  <c r="S2495" i="4"/>
  <c r="T2495" i="4"/>
  <c r="R2495" i="4"/>
  <c r="Q2495" i="4"/>
  <c r="P2495" i="4"/>
  <c r="O2495" i="4"/>
  <c r="M2495" i="4"/>
  <c r="K2495" i="4"/>
  <c r="J2495" i="4"/>
  <c r="N2495" i="4"/>
  <c r="L2495" i="4"/>
  <c r="F2495" i="4"/>
  <c r="H2495" i="4"/>
  <c r="I2495" i="4"/>
  <c r="G2495" i="4"/>
  <c r="E2495" i="4"/>
  <c r="AB2497" i="4"/>
  <c r="U2497" i="4"/>
  <c r="T2497" i="4"/>
  <c r="S2497" i="4"/>
  <c r="R2497" i="4"/>
  <c r="P2497" i="4"/>
  <c r="Q2497" i="4"/>
  <c r="O2497" i="4"/>
  <c r="M2497" i="4"/>
  <c r="K2497" i="4"/>
  <c r="N2497" i="4"/>
  <c r="L2497" i="4"/>
  <c r="J2497" i="4"/>
  <c r="H2497" i="4"/>
  <c r="I2497" i="4"/>
  <c r="G2497" i="4"/>
  <c r="E2497" i="4"/>
  <c r="F2497" i="4"/>
  <c r="AB2499" i="4"/>
  <c r="U2499" i="4"/>
  <c r="S2499" i="4"/>
  <c r="T2499" i="4"/>
  <c r="R2499" i="4"/>
  <c r="Q2499" i="4"/>
  <c r="P2499" i="4"/>
  <c r="O2499" i="4"/>
  <c r="M2499" i="4"/>
  <c r="K2499" i="4"/>
  <c r="J2499" i="4"/>
  <c r="N2499" i="4"/>
  <c r="L2499" i="4"/>
  <c r="F2499" i="4"/>
  <c r="H2499" i="4"/>
  <c r="I2499" i="4"/>
  <c r="G2499" i="4"/>
  <c r="E2499" i="4"/>
  <c r="AB2501" i="4"/>
  <c r="U2501" i="4"/>
  <c r="T2501" i="4"/>
  <c r="S2501" i="4"/>
  <c r="R2501" i="4"/>
  <c r="P2501" i="4"/>
  <c r="Q2501" i="4"/>
  <c r="O2501" i="4"/>
  <c r="M2501" i="4"/>
  <c r="K2501" i="4"/>
  <c r="N2501" i="4"/>
  <c r="L2501" i="4"/>
  <c r="J2501" i="4"/>
  <c r="H2501" i="4"/>
  <c r="I2501" i="4"/>
  <c r="G2501" i="4"/>
  <c r="E2501" i="4"/>
  <c r="F2501" i="4"/>
  <c r="AB2503" i="4"/>
  <c r="U2503" i="4"/>
  <c r="S2503" i="4"/>
  <c r="T2503" i="4"/>
  <c r="R2503" i="4"/>
  <c r="Q2503" i="4"/>
  <c r="P2503" i="4"/>
  <c r="O2503" i="4"/>
  <c r="M2503" i="4"/>
  <c r="K2503" i="4"/>
  <c r="J2503" i="4"/>
  <c r="N2503" i="4"/>
  <c r="L2503" i="4"/>
  <c r="F2503" i="4"/>
  <c r="H2503" i="4"/>
  <c r="I2503" i="4"/>
  <c r="G2503" i="4"/>
  <c r="E2503" i="4"/>
  <c r="AB2505" i="4"/>
  <c r="U2505" i="4"/>
  <c r="T2505" i="4"/>
  <c r="S2505" i="4"/>
  <c r="R2505" i="4"/>
  <c r="P2505" i="4"/>
  <c r="Q2505" i="4"/>
  <c r="O2505" i="4"/>
  <c r="M2505" i="4"/>
  <c r="K2505" i="4"/>
  <c r="N2505" i="4"/>
  <c r="L2505" i="4"/>
  <c r="J2505" i="4"/>
  <c r="H2505" i="4"/>
  <c r="I2505" i="4"/>
  <c r="G2505" i="4"/>
  <c r="E2505" i="4"/>
  <c r="F2505" i="4"/>
  <c r="AB2507" i="4"/>
  <c r="U2507" i="4"/>
  <c r="S2507" i="4"/>
  <c r="T2507" i="4"/>
  <c r="R2507" i="4"/>
  <c r="Q2507" i="4"/>
  <c r="P2507" i="4"/>
  <c r="O2507" i="4"/>
  <c r="M2507" i="4"/>
  <c r="K2507" i="4"/>
  <c r="J2507" i="4"/>
  <c r="N2507" i="4"/>
  <c r="L2507" i="4"/>
  <c r="F2507" i="4"/>
  <c r="H2507" i="4"/>
  <c r="I2507" i="4"/>
  <c r="G2507" i="4"/>
  <c r="E2507" i="4"/>
  <c r="AB2509" i="4"/>
  <c r="U2509" i="4"/>
  <c r="T2509" i="4"/>
  <c r="S2509" i="4"/>
  <c r="R2509" i="4"/>
  <c r="P2509" i="4"/>
  <c r="Q2509" i="4"/>
  <c r="O2509" i="4"/>
  <c r="M2509" i="4"/>
  <c r="K2509" i="4"/>
  <c r="N2509" i="4"/>
  <c r="L2509" i="4"/>
  <c r="J2509" i="4"/>
  <c r="H2509" i="4"/>
  <c r="I2509" i="4"/>
  <c r="G2509" i="4"/>
  <c r="E2509" i="4"/>
  <c r="F2509" i="4"/>
  <c r="AB2511" i="4"/>
  <c r="U2511" i="4"/>
  <c r="S2511" i="4"/>
  <c r="T2511" i="4"/>
  <c r="R2511" i="4"/>
  <c r="Q2511" i="4"/>
  <c r="P2511" i="4"/>
  <c r="O2511" i="4"/>
  <c r="M2511" i="4"/>
  <c r="K2511" i="4"/>
  <c r="J2511" i="4"/>
  <c r="N2511" i="4"/>
  <c r="L2511" i="4"/>
  <c r="F2511" i="4"/>
  <c r="H2511" i="4"/>
  <c r="I2511" i="4"/>
  <c r="G2511" i="4"/>
  <c r="E2511" i="4"/>
  <c r="AB2513" i="4"/>
  <c r="U2513" i="4"/>
  <c r="T2513" i="4"/>
  <c r="S2513" i="4"/>
  <c r="R2513" i="4"/>
  <c r="P2513" i="4"/>
  <c r="Q2513" i="4"/>
  <c r="O2513" i="4"/>
  <c r="M2513" i="4"/>
  <c r="K2513" i="4"/>
  <c r="N2513" i="4"/>
  <c r="L2513" i="4"/>
  <c r="J2513" i="4"/>
  <c r="H2513" i="4"/>
  <c r="I2513" i="4"/>
  <c r="G2513" i="4"/>
  <c r="E2513" i="4"/>
  <c r="F2513" i="4"/>
  <c r="AB2515" i="4"/>
  <c r="U2515" i="4"/>
  <c r="S2515" i="4"/>
  <c r="T2515" i="4"/>
  <c r="R2515" i="4"/>
  <c r="Q2515" i="4"/>
  <c r="P2515" i="4"/>
  <c r="O2515" i="4"/>
  <c r="M2515" i="4"/>
  <c r="K2515" i="4"/>
  <c r="J2515" i="4"/>
  <c r="N2515" i="4"/>
  <c r="L2515" i="4"/>
  <c r="F2515" i="4"/>
  <c r="H2515" i="4"/>
  <c r="I2515" i="4"/>
  <c r="G2515" i="4"/>
  <c r="E2515" i="4"/>
  <c r="AB2517" i="4"/>
  <c r="U2517" i="4"/>
  <c r="T2517" i="4"/>
  <c r="S2517" i="4"/>
  <c r="R2517" i="4"/>
  <c r="P2517" i="4"/>
  <c r="Q2517" i="4"/>
  <c r="O2517" i="4"/>
  <c r="M2517" i="4"/>
  <c r="K2517" i="4"/>
  <c r="N2517" i="4"/>
  <c r="L2517" i="4"/>
  <c r="J2517" i="4"/>
  <c r="H2517" i="4"/>
  <c r="I2517" i="4"/>
  <c r="G2517" i="4"/>
  <c r="E2517" i="4"/>
  <c r="F2517" i="4"/>
  <c r="AB2519" i="4"/>
  <c r="U2519" i="4"/>
  <c r="S2519" i="4"/>
  <c r="T2519" i="4"/>
  <c r="R2519" i="4"/>
  <c r="Q2519" i="4"/>
  <c r="P2519" i="4"/>
  <c r="O2519" i="4"/>
  <c r="M2519" i="4"/>
  <c r="K2519" i="4"/>
  <c r="J2519" i="4"/>
  <c r="N2519" i="4"/>
  <c r="L2519" i="4"/>
  <c r="F2519" i="4"/>
  <c r="H2519" i="4"/>
  <c r="I2519" i="4"/>
  <c r="G2519" i="4"/>
  <c r="E2519" i="4"/>
  <c r="AB2521" i="4"/>
  <c r="U2521" i="4"/>
  <c r="T2521" i="4"/>
  <c r="S2521" i="4"/>
  <c r="R2521" i="4"/>
  <c r="P2521" i="4"/>
  <c r="Q2521" i="4"/>
  <c r="O2521" i="4"/>
  <c r="M2521" i="4"/>
  <c r="K2521" i="4"/>
  <c r="N2521" i="4"/>
  <c r="L2521" i="4"/>
  <c r="J2521" i="4"/>
  <c r="H2521" i="4"/>
  <c r="I2521" i="4"/>
  <c r="G2521" i="4"/>
  <c r="E2521" i="4"/>
  <c r="F2521" i="4"/>
  <c r="AB2523" i="4"/>
  <c r="U2523" i="4"/>
  <c r="S2523" i="4"/>
  <c r="T2523" i="4"/>
  <c r="R2523" i="4"/>
  <c r="Q2523" i="4"/>
  <c r="P2523" i="4"/>
  <c r="O2523" i="4"/>
  <c r="M2523" i="4"/>
  <c r="K2523" i="4"/>
  <c r="J2523" i="4"/>
  <c r="N2523" i="4"/>
  <c r="L2523" i="4"/>
  <c r="F2523" i="4"/>
  <c r="H2523" i="4"/>
  <c r="I2523" i="4"/>
  <c r="G2523" i="4"/>
  <c r="E2523" i="4"/>
  <c r="AB2525" i="4"/>
  <c r="U2525" i="4"/>
  <c r="T2525" i="4"/>
  <c r="S2525" i="4"/>
  <c r="R2525" i="4"/>
  <c r="P2525" i="4"/>
  <c r="Q2525" i="4"/>
  <c r="O2525" i="4"/>
  <c r="M2525" i="4"/>
  <c r="K2525" i="4"/>
  <c r="N2525" i="4"/>
  <c r="L2525" i="4"/>
  <c r="J2525" i="4"/>
  <c r="H2525" i="4"/>
  <c r="I2525" i="4"/>
  <c r="G2525" i="4"/>
  <c r="E2525" i="4"/>
  <c r="F2525" i="4"/>
  <c r="AB2527" i="4"/>
  <c r="U2527" i="4"/>
  <c r="S2527" i="4"/>
  <c r="T2527" i="4"/>
  <c r="R2527" i="4"/>
  <c r="Q2527" i="4"/>
  <c r="P2527" i="4"/>
  <c r="O2527" i="4"/>
  <c r="M2527" i="4"/>
  <c r="K2527" i="4"/>
  <c r="J2527" i="4"/>
  <c r="N2527" i="4"/>
  <c r="L2527" i="4"/>
  <c r="F2527" i="4"/>
  <c r="H2527" i="4"/>
  <c r="I2527" i="4"/>
  <c r="G2527" i="4"/>
  <c r="E2527" i="4"/>
  <c r="AB2529" i="4"/>
  <c r="U2529" i="4"/>
  <c r="T2529" i="4"/>
  <c r="S2529" i="4"/>
  <c r="R2529" i="4"/>
  <c r="P2529" i="4"/>
  <c r="Q2529" i="4"/>
  <c r="O2529" i="4"/>
  <c r="M2529" i="4"/>
  <c r="K2529" i="4"/>
  <c r="N2529" i="4"/>
  <c r="L2529" i="4"/>
  <c r="J2529" i="4"/>
  <c r="H2529" i="4"/>
  <c r="I2529" i="4"/>
  <c r="G2529" i="4"/>
  <c r="E2529" i="4"/>
  <c r="F2529" i="4"/>
  <c r="AB2531" i="4"/>
  <c r="U2531" i="4"/>
  <c r="S2531" i="4"/>
  <c r="T2531" i="4"/>
  <c r="R2531" i="4"/>
  <c r="Q2531" i="4"/>
  <c r="P2531" i="4"/>
  <c r="O2531" i="4"/>
  <c r="M2531" i="4"/>
  <c r="K2531" i="4"/>
  <c r="J2531" i="4"/>
  <c r="N2531" i="4"/>
  <c r="L2531" i="4"/>
  <c r="F2531" i="4"/>
  <c r="H2531" i="4"/>
  <c r="I2531" i="4"/>
  <c r="G2531" i="4"/>
  <c r="E2531" i="4"/>
  <c r="AB2533" i="4"/>
  <c r="U2533" i="4"/>
  <c r="T2533" i="4"/>
  <c r="S2533" i="4"/>
  <c r="R2533" i="4"/>
  <c r="P2533" i="4"/>
  <c r="Q2533" i="4"/>
  <c r="O2533" i="4"/>
  <c r="M2533" i="4"/>
  <c r="K2533" i="4"/>
  <c r="N2533" i="4"/>
  <c r="L2533" i="4"/>
  <c r="J2533" i="4"/>
  <c r="H2533" i="4"/>
  <c r="I2533" i="4"/>
  <c r="G2533" i="4"/>
  <c r="E2533" i="4"/>
  <c r="F2533" i="4"/>
  <c r="AB2535" i="4"/>
  <c r="U2535" i="4"/>
  <c r="S2535" i="4"/>
  <c r="T2535" i="4"/>
  <c r="R2535" i="4"/>
  <c r="Q2535" i="4"/>
  <c r="P2535" i="4"/>
  <c r="O2535" i="4"/>
  <c r="M2535" i="4"/>
  <c r="K2535" i="4"/>
  <c r="J2535" i="4"/>
  <c r="N2535" i="4"/>
  <c r="L2535" i="4"/>
  <c r="F2535" i="4"/>
  <c r="H2535" i="4"/>
  <c r="I2535" i="4"/>
  <c r="G2535" i="4"/>
  <c r="E2535" i="4"/>
  <c r="AB2537" i="4"/>
  <c r="U2537" i="4"/>
  <c r="T2537" i="4"/>
  <c r="S2537" i="4"/>
  <c r="R2537" i="4"/>
  <c r="P2537" i="4"/>
  <c r="Q2537" i="4"/>
  <c r="O2537" i="4"/>
  <c r="M2537" i="4"/>
  <c r="K2537" i="4"/>
  <c r="N2537" i="4"/>
  <c r="L2537" i="4"/>
  <c r="J2537" i="4"/>
  <c r="H2537" i="4"/>
  <c r="I2537" i="4"/>
  <c r="G2537" i="4"/>
  <c r="E2537" i="4"/>
  <c r="F2537" i="4"/>
  <c r="AB2539" i="4"/>
  <c r="U2539" i="4"/>
  <c r="S2539" i="4"/>
  <c r="T2539" i="4"/>
  <c r="R2539" i="4"/>
  <c r="Q2539" i="4"/>
  <c r="P2539" i="4"/>
  <c r="O2539" i="4"/>
  <c r="M2539" i="4"/>
  <c r="K2539" i="4"/>
  <c r="J2539" i="4"/>
  <c r="N2539" i="4"/>
  <c r="L2539" i="4"/>
  <c r="F2539" i="4"/>
  <c r="H2539" i="4"/>
  <c r="I2539" i="4"/>
  <c r="G2539" i="4"/>
  <c r="E2539" i="4"/>
  <c r="AB2541" i="4"/>
  <c r="U2541" i="4"/>
  <c r="T2541" i="4"/>
  <c r="S2541" i="4"/>
  <c r="R2541" i="4"/>
  <c r="P2541" i="4"/>
  <c r="Q2541" i="4"/>
  <c r="O2541" i="4"/>
  <c r="M2541" i="4"/>
  <c r="K2541" i="4"/>
  <c r="N2541" i="4"/>
  <c r="L2541" i="4"/>
  <c r="J2541" i="4"/>
  <c r="H2541" i="4"/>
  <c r="I2541" i="4"/>
  <c r="G2541" i="4"/>
  <c r="E2541" i="4"/>
  <c r="F2541" i="4"/>
  <c r="AB2543" i="4"/>
  <c r="U2543" i="4"/>
  <c r="S2543" i="4"/>
  <c r="T2543" i="4"/>
  <c r="R2543" i="4"/>
  <c r="Q2543" i="4"/>
  <c r="P2543" i="4"/>
  <c r="O2543" i="4"/>
  <c r="M2543" i="4"/>
  <c r="K2543" i="4"/>
  <c r="J2543" i="4"/>
  <c r="N2543" i="4"/>
  <c r="L2543" i="4"/>
  <c r="F2543" i="4"/>
  <c r="H2543" i="4"/>
  <c r="I2543" i="4"/>
  <c r="G2543" i="4"/>
  <c r="E2543" i="4"/>
  <c r="AB2545" i="4"/>
  <c r="U2545" i="4"/>
  <c r="T2545" i="4"/>
  <c r="S2545" i="4"/>
  <c r="R2545" i="4"/>
  <c r="P2545" i="4"/>
  <c r="Q2545" i="4"/>
  <c r="O2545" i="4"/>
  <c r="M2545" i="4"/>
  <c r="K2545" i="4"/>
  <c r="N2545" i="4"/>
  <c r="L2545" i="4"/>
  <c r="J2545" i="4"/>
  <c r="H2545" i="4"/>
  <c r="I2545" i="4"/>
  <c r="G2545" i="4"/>
  <c r="E2545" i="4"/>
  <c r="F2545" i="4"/>
  <c r="AB2547" i="4"/>
  <c r="U2547" i="4"/>
  <c r="S2547" i="4"/>
  <c r="T2547" i="4"/>
  <c r="R2547" i="4"/>
  <c r="Q2547" i="4"/>
  <c r="P2547" i="4"/>
  <c r="O2547" i="4"/>
  <c r="M2547" i="4"/>
  <c r="K2547" i="4"/>
  <c r="J2547" i="4"/>
  <c r="N2547" i="4"/>
  <c r="L2547" i="4"/>
  <c r="F2547" i="4"/>
  <c r="H2547" i="4"/>
  <c r="I2547" i="4"/>
  <c r="G2547" i="4"/>
  <c r="E2547" i="4"/>
  <c r="AB2549" i="4"/>
  <c r="U2549" i="4"/>
  <c r="T2549" i="4"/>
  <c r="S2549" i="4"/>
  <c r="R2549" i="4"/>
  <c r="P2549" i="4"/>
  <c r="Q2549" i="4"/>
  <c r="O2549" i="4"/>
  <c r="M2549" i="4"/>
  <c r="K2549" i="4"/>
  <c r="N2549" i="4"/>
  <c r="L2549" i="4"/>
  <c r="J2549" i="4"/>
  <c r="H2549" i="4"/>
  <c r="I2549" i="4"/>
  <c r="G2549" i="4"/>
  <c r="E2549" i="4"/>
  <c r="F2549" i="4"/>
  <c r="AB2551" i="4"/>
  <c r="U2551" i="4"/>
  <c r="S2551" i="4"/>
  <c r="T2551" i="4"/>
  <c r="R2551" i="4"/>
  <c r="Q2551" i="4"/>
  <c r="P2551" i="4"/>
  <c r="O2551" i="4"/>
  <c r="M2551" i="4"/>
  <c r="K2551" i="4"/>
  <c r="J2551" i="4"/>
  <c r="N2551" i="4"/>
  <c r="L2551" i="4"/>
  <c r="F2551" i="4"/>
  <c r="H2551" i="4"/>
  <c r="I2551" i="4"/>
  <c r="G2551" i="4"/>
  <c r="E2551" i="4"/>
  <c r="AB2553" i="4"/>
  <c r="U2553" i="4"/>
  <c r="T2553" i="4"/>
  <c r="S2553" i="4"/>
  <c r="R2553" i="4"/>
  <c r="P2553" i="4"/>
  <c r="Q2553" i="4"/>
  <c r="O2553" i="4"/>
  <c r="M2553" i="4"/>
  <c r="K2553" i="4"/>
  <c r="N2553" i="4"/>
  <c r="L2553" i="4"/>
  <c r="J2553" i="4"/>
  <c r="H2553" i="4"/>
  <c r="I2553" i="4"/>
  <c r="G2553" i="4"/>
  <c r="E2553" i="4"/>
  <c r="F2553" i="4"/>
  <c r="AB2555" i="4"/>
  <c r="U2555" i="4"/>
  <c r="S2555" i="4"/>
  <c r="T2555" i="4"/>
  <c r="R2555" i="4"/>
  <c r="Q2555" i="4"/>
  <c r="P2555" i="4"/>
  <c r="O2555" i="4"/>
  <c r="M2555" i="4"/>
  <c r="K2555" i="4"/>
  <c r="J2555" i="4"/>
  <c r="N2555" i="4"/>
  <c r="L2555" i="4"/>
  <c r="F2555" i="4"/>
  <c r="H2555" i="4"/>
  <c r="I2555" i="4"/>
  <c r="G2555" i="4"/>
  <c r="E2555" i="4"/>
  <c r="AB2557" i="4"/>
  <c r="U2557" i="4"/>
  <c r="T2557" i="4"/>
  <c r="S2557" i="4"/>
  <c r="R2557" i="4"/>
  <c r="P2557" i="4"/>
  <c r="Q2557" i="4"/>
  <c r="O2557" i="4"/>
  <c r="M2557" i="4"/>
  <c r="K2557" i="4"/>
  <c r="N2557" i="4"/>
  <c r="L2557" i="4"/>
  <c r="J2557" i="4"/>
  <c r="H2557" i="4"/>
  <c r="I2557" i="4"/>
  <c r="G2557" i="4"/>
  <c r="E2557" i="4"/>
  <c r="F2557" i="4"/>
  <c r="AB2559" i="4"/>
  <c r="U2559" i="4"/>
  <c r="S2559" i="4"/>
  <c r="T2559" i="4"/>
  <c r="R2559" i="4"/>
  <c r="Q2559" i="4"/>
  <c r="P2559" i="4"/>
  <c r="O2559" i="4"/>
  <c r="M2559" i="4"/>
  <c r="K2559" i="4"/>
  <c r="J2559" i="4"/>
  <c r="N2559" i="4"/>
  <c r="L2559" i="4"/>
  <c r="F2559" i="4"/>
  <c r="H2559" i="4"/>
  <c r="I2559" i="4"/>
  <c r="G2559" i="4"/>
  <c r="E2559" i="4"/>
  <c r="AB2561" i="4"/>
  <c r="U2561" i="4"/>
  <c r="T2561" i="4"/>
  <c r="S2561" i="4"/>
  <c r="R2561" i="4"/>
  <c r="P2561" i="4"/>
  <c r="Q2561" i="4"/>
  <c r="O2561" i="4"/>
  <c r="M2561" i="4"/>
  <c r="K2561" i="4"/>
  <c r="N2561" i="4"/>
  <c r="L2561" i="4"/>
  <c r="J2561" i="4"/>
  <c r="H2561" i="4"/>
  <c r="I2561" i="4"/>
  <c r="G2561" i="4"/>
  <c r="E2561" i="4"/>
  <c r="F2561" i="4"/>
  <c r="AB2563" i="4"/>
  <c r="U2563" i="4"/>
  <c r="S2563" i="4"/>
  <c r="T2563" i="4"/>
  <c r="R2563" i="4"/>
  <c r="Q2563" i="4"/>
  <c r="P2563" i="4"/>
  <c r="O2563" i="4"/>
  <c r="M2563" i="4"/>
  <c r="K2563" i="4"/>
  <c r="J2563" i="4"/>
  <c r="N2563" i="4"/>
  <c r="L2563" i="4"/>
  <c r="F2563" i="4"/>
  <c r="H2563" i="4"/>
  <c r="I2563" i="4"/>
  <c r="G2563" i="4"/>
  <c r="E2563" i="4"/>
  <c r="AB2565" i="4"/>
  <c r="U2565" i="4"/>
  <c r="T2565" i="4"/>
  <c r="S2565" i="4"/>
  <c r="R2565" i="4"/>
  <c r="P2565" i="4"/>
  <c r="Q2565" i="4"/>
  <c r="O2565" i="4"/>
  <c r="M2565" i="4"/>
  <c r="K2565" i="4"/>
  <c r="N2565" i="4"/>
  <c r="L2565" i="4"/>
  <c r="J2565" i="4"/>
  <c r="H2565" i="4"/>
  <c r="I2565" i="4"/>
  <c r="G2565" i="4"/>
  <c r="E2565" i="4"/>
  <c r="F2565" i="4"/>
  <c r="AB2567" i="4"/>
  <c r="U2567" i="4"/>
  <c r="S2567" i="4"/>
  <c r="T2567" i="4"/>
  <c r="R2567" i="4"/>
  <c r="Q2567" i="4"/>
  <c r="P2567" i="4"/>
  <c r="O2567" i="4"/>
  <c r="M2567" i="4"/>
  <c r="K2567" i="4"/>
  <c r="J2567" i="4"/>
  <c r="N2567" i="4"/>
  <c r="L2567" i="4"/>
  <c r="F2567" i="4"/>
  <c r="H2567" i="4"/>
  <c r="I2567" i="4"/>
  <c r="G2567" i="4"/>
  <c r="E2567" i="4"/>
  <c r="AB2569" i="4"/>
  <c r="U2569" i="4"/>
  <c r="T2569" i="4"/>
  <c r="S2569" i="4"/>
  <c r="R2569" i="4"/>
  <c r="P2569" i="4"/>
  <c r="Q2569" i="4"/>
  <c r="O2569" i="4"/>
  <c r="M2569" i="4"/>
  <c r="K2569" i="4"/>
  <c r="N2569" i="4"/>
  <c r="L2569" i="4"/>
  <c r="J2569" i="4"/>
  <c r="H2569" i="4"/>
  <c r="I2569" i="4"/>
  <c r="G2569" i="4"/>
  <c r="E2569" i="4"/>
  <c r="F2569" i="4"/>
  <c r="AB2571" i="4"/>
  <c r="U2571" i="4"/>
  <c r="S2571" i="4"/>
  <c r="T2571" i="4"/>
  <c r="R2571" i="4"/>
  <c r="Q2571" i="4"/>
  <c r="P2571" i="4"/>
  <c r="O2571" i="4"/>
  <c r="M2571" i="4"/>
  <c r="K2571" i="4"/>
  <c r="J2571" i="4"/>
  <c r="N2571" i="4"/>
  <c r="L2571" i="4"/>
  <c r="F2571" i="4"/>
  <c r="H2571" i="4"/>
  <c r="I2571" i="4"/>
  <c r="G2571" i="4"/>
  <c r="E2571" i="4"/>
  <c r="AB2573" i="4"/>
  <c r="U2573" i="4"/>
  <c r="T2573" i="4"/>
  <c r="S2573" i="4"/>
  <c r="R2573" i="4"/>
  <c r="P2573" i="4"/>
  <c r="Q2573" i="4"/>
  <c r="O2573" i="4"/>
  <c r="M2573" i="4"/>
  <c r="K2573" i="4"/>
  <c r="N2573" i="4"/>
  <c r="L2573" i="4"/>
  <c r="J2573" i="4"/>
  <c r="H2573" i="4"/>
  <c r="I2573" i="4"/>
  <c r="G2573" i="4"/>
  <c r="E2573" i="4"/>
  <c r="F2573" i="4"/>
  <c r="AB2575" i="4"/>
  <c r="U2575" i="4"/>
  <c r="S2575" i="4"/>
  <c r="T2575" i="4"/>
  <c r="R2575" i="4"/>
  <c r="Q2575" i="4"/>
  <c r="P2575" i="4"/>
  <c r="O2575" i="4"/>
  <c r="M2575" i="4"/>
  <c r="K2575" i="4"/>
  <c r="J2575" i="4"/>
  <c r="N2575" i="4"/>
  <c r="L2575" i="4"/>
  <c r="F2575" i="4"/>
  <c r="H2575" i="4"/>
  <c r="I2575" i="4"/>
  <c r="G2575" i="4"/>
  <c r="E2575" i="4"/>
  <c r="AB2577" i="4"/>
  <c r="U2577" i="4"/>
  <c r="T2577" i="4"/>
  <c r="S2577" i="4"/>
  <c r="R2577" i="4"/>
  <c r="P2577" i="4"/>
  <c r="Q2577" i="4"/>
  <c r="O2577" i="4"/>
  <c r="M2577" i="4"/>
  <c r="K2577" i="4"/>
  <c r="N2577" i="4"/>
  <c r="L2577" i="4"/>
  <c r="J2577" i="4"/>
  <c r="H2577" i="4"/>
  <c r="I2577" i="4"/>
  <c r="G2577" i="4"/>
  <c r="E2577" i="4"/>
  <c r="F2577" i="4"/>
  <c r="AB2579" i="4"/>
  <c r="U2579" i="4"/>
  <c r="S2579" i="4"/>
  <c r="T2579" i="4"/>
  <c r="R2579" i="4"/>
  <c r="Q2579" i="4"/>
  <c r="P2579" i="4"/>
  <c r="O2579" i="4"/>
  <c r="M2579" i="4"/>
  <c r="K2579" i="4"/>
  <c r="J2579" i="4"/>
  <c r="N2579" i="4"/>
  <c r="L2579" i="4"/>
  <c r="F2579" i="4"/>
  <c r="H2579" i="4"/>
  <c r="I2579" i="4"/>
  <c r="G2579" i="4"/>
  <c r="E2579" i="4"/>
  <c r="AB2581" i="4"/>
  <c r="U2581" i="4"/>
  <c r="T2581" i="4"/>
  <c r="S2581" i="4"/>
  <c r="R2581" i="4"/>
  <c r="P2581" i="4"/>
  <c r="Q2581" i="4"/>
  <c r="O2581" i="4"/>
  <c r="M2581" i="4"/>
  <c r="K2581" i="4"/>
  <c r="N2581" i="4"/>
  <c r="L2581" i="4"/>
  <c r="J2581" i="4"/>
  <c r="H2581" i="4"/>
  <c r="I2581" i="4"/>
  <c r="G2581" i="4"/>
  <c r="E2581" i="4"/>
  <c r="F2581" i="4"/>
  <c r="AB2583" i="4"/>
  <c r="U2583" i="4"/>
  <c r="S2583" i="4"/>
  <c r="T2583" i="4"/>
  <c r="R2583" i="4"/>
  <c r="Q2583" i="4"/>
  <c r="P2583" i="4"/>
  <c r="O2583" i="4"/>
  <c r="M2583" i="4"/>
  <c r="K2583" i="4"/>
  <c r="J2583" i="4"/>
  <c r="N2583" i="4"/>
  <c r="L2583" i="4"/>
  <c r="F2583" i="4"/>
  <c r="H2583" i="4"/>
  <c r="I2583" i="4"/>
  <c r="G2583" i="4"/>
  <c r="E2583" i="4"/>
  <c r="AB2585" i="4"/>
  <c r="U2585" i="4"/>
  <c r="T2585" i="4"/>
  <c r="S2585" i="4"/>
  <c r="R2585" i="4"/>
  <c r="P2585" i="4"/>
  <c r="Q2585" i="4"/>
  <c r="O2585" i="4"/>
  <c r="M2585" i="4"/>
  <c r="K2585" i="4"/>
  <c r="N2585" i="4"/>
  <c r="L2585" i="4"/>
  <c r="J2585" i="4"/>
  <c r="H2585" i="4"/>
  <c r="I2585" i="4"/>
  <c r="G2585" i="4"/>
  <c r="E2585" i="4"/>
  <c r="F2585" i="4"/>
  <c r="AB2587" i="4"/>
  <c r="U2587" i="4"/>
  <c r="S2587" i="4"/>
  <c r="T2587" i="4"/>
  <c r="R2587" i="4"/>
  <c r="Q2587" i="4"/>
  <c r="P2587" i="4"/>
  <c r="O2587" i="4"/>
  <c r="M2587" i="4"/>
  <c r="K2587" i="4"/>
  <c r="J2587" i="4"/>
  <c r="N2587" i="4"/>
  <c r="L2587" i="4"/>
  <c r="F2587" i="4"/>
  <c r="H2587" i="4"/>
  <c r="I2587" i="4"/>
  <c r="G2587" i="4"/>
  <c r="E2587" i="4"/>
  <c r="AB2589" i="4"/>
  <c r="U2589" i="4"/>
  <c r="T2589" i="4"/>
  <c r="S2589" i="4"/>
  <c r="R2589" i="4"/>
  <c r="P2589" i="4"/>
  <c r="Q2589" i="4"/>
  <c r="O2589" i="4"/>
  <c r="M2589" i="4"/>
  <c r="K2589" i="4"/>
  <c r="N2589" i="4"/>
  <c r="L2589" i="4"/>
  <c r="J2589" i="4"/>
  <c r="H2589" i="4"/>
  <c r="I2589" i="4"/>
  <c r="G2589" i="4"/>
  <c r="E2589" i="4"/>
  <c r="F2589" i="4"/>
  <c r="AB2591" i="4"/>
  <c r="U2591" i="4"/>
  <c r="S2591" i="4"/>
  <c r="T2591" i="4"/>
  <c r="R2591" i="4"/>
  <c r="Q2591" i="4"/>
  <c r="P2591" i="4"/>
  <c r="O2591" i="4"/>
  <c r="M2591" i="4"/>
  <c r="K2591" i="4"/>
  <c r="J2591" i="4"/>
  <c r="N2591" i="4"/>
  <c r="L2591" i="4"/>
  <c r="F2591" i="4"/>
  <c r="H2591" i="4"/>
  <c r="I2591" i="4"/>
  <c r="G2591" i="4"/>
  <c r="E2591" i="4"/>
  <c r="AB2593" i="4"/>
  <c r="U2593" i="4"/>
  <c r="T2593" i="4"/>
  <c r="S2593" i="4"/>
  <c r="R2593" i="4"/>
  <c r="P2593" i="4"/>
  <c r="Q2593" i="4"/>
  <c r="O2593" i="4"/>
  <c r="M2593" i="4"/>
  <c r="K2593" i="4"/>
  <c r="N2593" i="4"/>
  <c r="L2593" i="4"/>
  <c r="J2593" i="4"/>
  <c r="H2593" i="4"/>
  <c r="I2593" i="4"/>
  <c r="G2593" i="4"/>
  <c r="E2593" i="4"/>
  <c r="F2593" i="4"/>
  <c r="AB2595" i="4"/>
  <c r="U2595" i="4"/>
  <c r="S2595" i="4"/>
  <c r="T2595" i="4"/>
  <c r="R2595" i="4"/>
  <c r="Q2595" i="4"/>
  <c r="P2595" i="4"/>
  <c r="O2595" i="4"/>
  <c r="M2595" i="4"/>
  <c r="K2595" i="4"/>
  <c r="J2595" i="4"/>
  <c r="N2595" i="4"/>
  <c r="L2595" i="4"/>
  <c r="F2595" i="4"/>
  <c r="H2595" i="4"/>
  <c r="I2595" i="4"/>
  <c r="G2595" i="4"/>
  <c r="E2595" i="4"/>
  <c r="AB2597" i="4"/>
  <c r="U2597" i="4"/>
  <c r="T2597" i="4"/>
  <c r="S2597" i="4"/>
  <c r="R2597" i="4"/>
  <c r="P2597" i="4"/>
  <c r="Q2597" i="4"/>
  <c r="O2597" i="4"/>
  <c r="M2597" i="4"/>
  <c r="K2597" i="4"/>
  <c r="N2597" i="4"/>
  <c r="L2597" i="4"/>
  <c r="J2597" i="4"/>
  <c r="H2597" i="4"/>
  <c r="I2597" i="4"/>
  <c r="G2597" i="4"/>
  <c r="E2597" i="4"/>
  <c r="F2597" i="4"/>
  <c r="AB2599" i="4"/>
  <c r="U2599" i="4"/>
  <c r="S2599" i="4"/>
  <c r="T2599" i="4"/>
  <c r="R2599" i="4"/>
  <c r="Q2599" i="4"/>
  <c r="P2599" i="4"/>
  <c r="O2599" i="4"/>
  <c r="M2599" i="4"/>
  <c r="K2599" i="4"/>
  <c r="J2599" i="4"/>
  <c r="N2599" i="4"/>
  <c r="L2599" i="4"/>
  <c r="F2599" i="4"/>
  <c r="H2599" i="4"/>
  <c r="I2599" i="4"/>
  <c r="G2599" i="4"/>
  <c r="E2599" i="4"/>
  <c r="AB2601" i="4"/>
  <c r="U2601" i="4"/>
  <c r="T2601" i="4"/>
  <c r="S2601" i="4"/>
  <c r="R2601" i="4"/>
  <c r="P2601" i="4"/>
  <c r="Q2601" i="4"/>
  <c r="O2601" i="4"/>
  <c r="M2601" i="4"/>
  <c r="K2601" i="4"/>
  <c r="N2601" i="4"/>
  <c r="L2601" i="4"/>
  <c r="J2601" i="4"/>
  <c r="H2601" i="4"/>
  <c r="I2601" i="4"/>
  <c r="G2601" i="4"/>
  <c r="E2601" i="4"/>
  <c r="F2601" i="4"/>
  <c r="AB2603" i="4"/>
  <c r="U2603" i="4"/>
  <c r="S2603" i="4"/>
  <c r="T2603" i="4"/>
  <c r="R2603" i="4"/>
  <c r="Q2603" i="4"/>
  <c r="P2603" i="4"/>
  <c r="O2603" i="4"/>
  <c r="M2603" i="4"/>
  <c r="K2603" i="4"/>
  <c r="J2603" i="4"/>
  <c r="N2603" i="4"/>
  <c r="L2603" i="4"/>
  <c r="F2603" i="4"/>
  <c r="H2603" i="4"/>
  <c r="I2603" i="4"/>
  <c r="G2603" i="4"/>
  <c r="E2603" i="4"/>
  <c r="AB2605" i="4"/>
  <c r="U2605" i="4"/>
  <c r="T2605" i="4"/>
  <c r="S2605" i="4"/>
  <c r="R2605" i="4"/>
  <c r="P2605" i="4"/>
  <c r="Q2605" i="4"/>
  <c r="O2605" i="4"/>
  <c r="M2605" i="4"/>
  <c r="K2605" i="4"/>
  <c r="N2605" i="4"/>
  <c r="L2605" i="4"/>
  <c r="J2605" i="4"/>
  <c r="H2605" i="4"/>
  <c r="I2605" i="4"/>
  <c r="G2605" i="4"/>
  <c r="E2605" i="4"/>
  <c r="F2605" i="4"/>
  <c r="AB2607" i="4"/>
  <c r="U2607" i="4"/>
  <c r="S2607" i="4"/>
  <c r="T2607" i="4"/>
  <c r="R2607" i="4"/>
  <c r="Q2607" i="4"/>
  <c r="P2607" i="4"/>
  <c r="O2607" i="4"/>
  <c r="M2607" i="4"/>
  <c r="K2607" i="4"/>
  <c r="J2607" i="4"/>
  <c r="N2607" i="4"/>
  <c r="L2607" i="4"/>
  <c r="F2607" i="4"/>
  <c r="H2607" i="4"/>
  <c r="I2607" i="4"/>
  <c r="G2607" i="4"/>
  <c r="E2607" i="4"/>
  <c r="AB2609" i="4"/>
  <c r="U2609" i="4"/>
  <c r="T2609" i="4"/>
  <c r="S2609" i="4"/>
  <c r="R2609" i="4"/>
  <c r="P2609" i="4"/>
  <c r="Q2609" i="4"/>
  <c r="O2609" i="4"/>
  <c r="M2609" i="4"/>
  <c r="K2609" i="4"/>
  <c r="N2609" i="4"/>
  <c r="L2609" i="4"/>
  <c r="J2609" i="4"/>
  <c r="H2609" i="4"/>
  <c r="I2609" i="4"/>
  <c r="G2609" i="4"/>
  <c r="E2609" i="4"/>
  <c r="F2609" i="4"/>
  <c r="AB2611" i="4"/>
  <c r="U2611" i="4"/>
  <c r="S2611" i="4"/>
  <c r="T2611" i="4"/>
  <c r="R2611" i="4"/>
  <c r="Q2611" i="4"/>
  <c r="P2611" i="4"/>
  <c r="O2611" i="4"/>
  <c r="M2611" i="4"/>
  <c r="K2611" i="4"/>
  <c r="J2611" i="4"/>
  <c r="N2611" i="4"/>
  <c r="L2611" i="4"/>
  <c r="F2611" i="4"/>
  <c r="H2611" i="4"/>
  <c r="I2611" i="4"/>
  <c r="G2611" i="4"/>
  <c r="E2611" i="4"/>
  <c r="AB2613" i="4"/>
  <c r="U2613" i="4"/>
  <c r="T2613" i="4"/>
  <c r="S2613" i="4"/>
  <c r="R2613" i="4"/>
  <c r="P2613" i="4"/>
  <c r="Q2613" i="4"/>
  <c r="O2613" i="4"/>
  <c r="M2613" i="4"/>
  <c r="K2613" i="4"/>
  <c r="N2613" i="4"/>
  <c r="L2613" i="4"/>
  <c r="J2613" i="4"/>
  <c r="H2613" i="4"/>
  <c r="I2613" i="4"/>
  <c r="G2613" i="4"/>
  <c r="E2613" i="4"/>
  <c r="F2613" i="4"/>
  <c r="AB2615" i="4"/>
  <c r="U2615" i="4"/>
  <c r="S2615" i="4"/>
  <c r="T2615" i="4"/>
  <c r="R2615" i="4"/>
  <c r="Q2615" i="4"/>
  <c r="P2615" i="4"/>
  <c r="O2615" i="4"/>
  <c r="M2615" i="4"/>
  <c r="K2615" i="4"/>
  <c r="J2615" i="4"/>
  <c r="N2615" i="4"/>
  <c r="L2615" i="4"/>
  <c r="F2615" i="4"/>
  <c r="H2615" i="4"/>
  <c r="I2615" i="4"/>
  <c r="G2615" i="4"/>
  <c r="E2615" i="4"/>
  <c r="AB2617" i="4"/>
  <c r="U2617" i="4"/>
  <c r="T2617" i="4"/>
  <c r="S2617" i="4"/>
  <c r="R2617" i="4"/>
  <c r="P2617" i="4"/>
  <c r="Q2617" i="4"/>
  <c r="O2617" i="4"/>
  <c r="M2617" i="4"/>
  <c r="K2617" i="4"/>
  <c r="N2617" i="4"/>
  <c r="L2617" i="4"/>
  <c r="J2617" i="4"/>
  <c r="H2617" i="4"/>
  <c r="I2617" i="4"/>
  <c r="G2617" i="4"/>
  <c r="E2617" i="4"/>
  <c r="F2617" i="4"/>
  <c r="AB2619" i="4"/>
  <c r="U2619" i="4"/>
  <c r="S2619" i="4"/>
  <c r="T2619" i="4"/>
  <c r="R2619" i="4"/>
  <c r="Q2619" i="4"/>
  <c r="P2619" i="4"/>
  <c r="O2619" i="4"/>
  <c r="M2619" i="4"/>
  <c r="K2619" i="4"/>
  <c r="J2619" i="4"/>
  <c r="N2619" i="4"/>
  <c r="L2619" i="4"/>
  <c r="F2619" i="4"/>
  <c r="H2619" i="4"/>
  <c r="I2619" i="4"/>
  <c r="G2619" i="4"/>
  <c r="E2619" i="4"/>
  <c r="AB2621" i="4"/>
  <c r="U2621" i="4"/>
  <c r="T2621" i="4"/>
  <c r="S2621" i="4"/>
  <c r="R2621" i="4"/>
  <c r="P2621" i="4"/>
  <c r="Q2621" i="4"/>
  <c r="O2621" i="4"/>
  <c r="M2621" i="4"/>
  <c r="K2621" i="4"/>
  <c r="N2621" i="4"/>
  <c r="L2621" i="4"/>
  <c r="J2621" i="4"/>
  <c r="H2621" i="4"/>
  <c r="I2621" i="4"/>
  <c r="G2621" i="4"/>
  <c r="E2621" i="4"/>
  <c r="F2621" i="4"/>
  <c r="AB2623" i="4"/>
  <c r="U2623" i="4"/>
  <c r="S2623" i="4"/>
  <c r="T2623" i="4"/>
  <c r="R2623" i="4"/>
  <c r="Q2623" i="4"/>
  <c r="P2623" i="4"/>
  <c r="O2623" i="4"/>
  <c r="M2623" i="4"/>
  <c r="K2623" i="4"/>
  <c r="J2623" i="4"/>
  <c r="N2623" i="4"/>
  <c r="L2623" i="4"/>
  <c r="F2623" i="4"/>
  <c r="H2623" i="4"/>
  <c r="I2623" i="4"/>
  <c r="G2623" i="4"/>
  <c r="E2623" i="4"/>
  <c r="AB2625" i="4"/>
  <c r="U2625" i="4"/>
  <c r="T2625" i="4"/>
  <c r="S2625" i="4"/>
  <c r="R2625" i="4"/>
  <c r="P2625" i="4"/>
  <c r="Q2625" i="4"/>
  <c r="O2625" i="4"/>
  <c r="M2625" i="4"/>
  <c r="K2625" i="4"/>
  <c r="N2625" i="4"/>
  <c r="L2625" i="4"/>
  <c r="J2625" i="4"/>
  <c r="H2625" i="4"/>
  <c r="I2625" i="4"/>
  <c r="G2625" i="4"/>
  <c r="E2625" i="4"/>
  <c r="F2625" i="4"/>
  <c r="AB2627" i="4"/>
  <c r="U2627" i="4"/>
  <c r="S2627" i="4"/>
  <c r="T2627" i="4"/>
  <c r="R2627" i="4"/>
  <c r="Q2627" i="4"/>
  <c r="P2627" i="4"/>
  <c r="O2627" i="4"/>
  <c r="M2627" i="4"/>
  <c r="K2627" i="4"/>
  <c r="J2627" i="4"/>
  <c r="N2627" i="4"/>
  <c r="L2627" i="4"/>
  <c r="F2627" i="4"/>
  <c r="H2627" i="4"/>
  <c r="I2627" i="4"/>
  <c r="G2627" i="4"/>
  <c r="E2627" i="4"/>
  <c r="AB2629" i="4"/>
  <c r="U2629" i="4"/>
  <c r="T2629" i="4"/>
  <c r="S2629" i="4"/>
  <c r="R2629" i="4"/>
  <c r="P2629" i="4"/>
  <c r="Q2629" i="4"/>
  <c r="O2629" i="4"/>
  <c r="M2629" i="4"/>
  <c r="K2629" i="4"/>
  <c r="N2629" i="4"/>
  <c r="L2629" i="4"/>
  <c r="J2629" i="4"/>
  <c r="H2629" i="4"/>
  <c r="I2629" i="4"/>
  <c r="G2629" i="4"/>
  <c r="E2629" i="4"/>
  <c r="F2629" i="4"/>
  <c r="AB2631" i="4"/>
  <c r="U2631" i="4"/>
  <c r="S2631" i="4"/>
  <c r="T2631" i="4"/>
  <c r="R2631" i="4"/>
  <c r="Q2631" i="4"/>
  <c r="P2631" i="4"/>
  <c r="O2631" i="4"/>
  <c r="M2631" i="4"/>
  <c r="K2631" i="4"/>
  <c r="J2631" i="4"/>
  <c r="N2631" i="4"/>
  <c r="L2631" i="4"/>
  <c r="F2631" i="4"/>
  <c r="H2631" i="4"/>
  <c r="I2631" i="4"/>
  <c r="G2631" i="4"/>
  <c r="E2631" i="4"/>
  <c r="AB2633" i="4"/>
  <c r="U2633" i="4"/>
  <c r="T2633" i="4"/>
  <c r="S2633" i="4"/>
  <c r="R2633" i="4"/>
  <c r="P2633" i="4"/>
  <c r="Q2633" i="4"/>
  <c r="O2633" i="4"/>
  <c r="M2633" i="4"/>
  <c r="K2633" i="4"/>
  <c r="N2633" i="4"/>
  <c r="L2633" i="4"/>
  <c r="J2633" i="4"/>
  <c r="H2633" i="4"/>
  <c r="I2633" i="4"/>
  <c r="G2633" i="4"/>
  <c r="E2633" i="4"/>
  <c r="F2633" i="4"/>
  <c r="AB2635" i="4"/>
  <c r="U2635" i="4"/>
  <c r="S2635" i="4"/>
  <c r="T2635" i="4"/>
  <c r="R2635" i="4"/>
  <c r="Q2635" i="4"/>
  <c r="P2635" i="4"/>
  <c r="O2635" i="4"/>
  <c r="M2635" i="4"/>
  <c r="K2635" i="4"/>
  <c r="J2635" i="4"/>
  <c r="N2635" i="4"/>
  <c r="L2635" i="4"/>
  <c r="F2635" i="4"/>
  <c r="H2635" i="4"/>
  <c r="I2635" i="4"/>
  <c r="G2635" i="4"/>
  <c r="E2635" i="4"/>
  <c r="AB2637" i="4"/>
  <c r="U2637" i="4"/>
  <c r="T2637" i="4"/>
  <c r="S2637" i="4"/>
  <c r="R2637" i="4"/>
  <c r="P2637" i="4"/>
  <c r="Q2637" i="4"/>
  <c r="O2637" i="4"/>
  <c r="M2637" i="4"/>
  <c r="K2637" i="4"/>
  <c r="N2637" i="4"/>
  <c r="L2637" i="4"/>
  <c r="J2637" i="4"/>
  <c r="H2637" i="4"/>
  <c r="I2637" i="4"/>
  <c r="G2637" i="4"/>
  <c r="E2637" i="4"/>
  <c r="F2637" i="4"/>
  <c r="AB2639" i="4"/>
  <c r="U2639" i="4"/>
  <c r="S2639" i="4"/>
  <c r="T2639" i="4"/>
  <c r="R2639" i="4"/>
  <c r="Q2639" i="4"/>
  <c r="P2639" i="4"/>
  <c r="O2639" i="4"/>
  <c r="M2639" i="4"/>
  <c r="K2639" i="4"/>
  <c r="J2639" i="4"/>
  <c r="N2639" i="4"/>
  <c r="L2639" i="4"/>
  <c r="F2639" i="4"/>
  <c r="H2639" i="4"/>
  <c r="I2639" i="4"/>
  <c r="G2639" i="4"/>
  <c r="E2639" i="4"/>
  <c r="AB2641" i="4"/>
  <c r="U2641" i="4"/>
  <c r="T2641" i="4"/>
  <c r="S2641" i="4"/>
  <c r="R2641" i="4"/>
  <c r="P2641" i="4"/>
  <c r="Q2641" i="4"/>
  <c r="O2641" i="4"/>
  <c r="M2641" i="4"/>
  <c r="K2641" i="4"/>
  <c r="N2641" i="4"/>
  <c r="L2641" i="4"/>
  <c r="J2641" i="4"/>
  <c r="H2641" i="4"/>
  <c r="I2641" i="4"/>
  <c r="G2641" i="4"/>
  <c r="E2641" i="4"/>
  <c r="F2641" i="4"/>
  <c r="AB2643" i="4"/>
  <c r="U2643" i="4"/>
  <c r="S2643" i="4"/>
  <c r="T2643" i="4"/>
  <c r="R2643" i="4"/>
  <c r="Q2643" i="4"/>
  <c r="P2643" i="4"/>
  <c r="O2643" i="4"/>
  <c r="M2643" i="4"/>
  <c r="K2643" i="4"/>
  <c r="J2643" i="4"/>
  <c r="N2643" i="4"/>
  <c r="L2643" i="4"/>
  <c r="F2643" i="4"/>
  <c r="H2643" i="4"/>
  <c r="I2643" i="4"/>
  <c r="G2643" i="4"/>
  <c r="E2643" i="4"/>
  <c r="AB2645" i="4"/>
  <c r="U2645" i="4"/>
  <c r="T2645" i="4"/>
  <c r="S2645" i="4"/>
  <c r="R2645" i="4"/>
  <c r="P2645" i="4"/>
  <c r="Q2645" i="4"/>
  <c r="O2645" i="4"/>
  <c r="M2645" i="4"/>
  <c r="K2645" i="4"/>
  <c r="N2645" i="4"/>
  <c r="L2645" i="4"/>
  <c r="J2645" i="4"/>
  <c r="H2645" i="4"/>
  <c r="I2645" i="4"/>
  <c r="G2645" i="4"/>
  <c r="E2645" i="4"/>
  <c r="F2645" i="4"/>
  <c r="AB2647" i="4"/>
  <c r="U2647" i="4"/>
  <c r="S2647" i="4"/>
  <c r="T2647" i="4"/>
  <c r="R2647" i="4"/>
  <c r="Q2647" i="4"/>
  <c r="P2647" i="4"/>
  <c r="O2647" i="4"/>
  <c r="M2647" i="4"/>
  <c r="K2647" i="4"/>
  <c r="J2647" i="4"/>
  <c r="N2647" i="4"/>
  <c r="L2647" i="4"/>
  <c r="F2647" i="4"/>
  <c r="H2647" i="4"/>
  <c r="I2647" i="4"/>
  <c r="G2647" i="4"/>
  <c r="E2647" i="4"/>
  <c r="AB2649" i="4"/>
  <c r="U2649" i="4"/>
  <c r="T2649" i="4"/>
  <c r="S2649" i="4"/>
  <c r="R2649" i="4"/>
  <c r="P2649" i="4"/>
  <c r="Q2649" i="4"/>
  <c r="O2649" i="4"/>
  <c r="M2649" i="4"/>
  <c r="K2649" i="4"/>
  <c r="N2649" i="4"/>
  <c r="L2649" i="4"/>
  <c r="J2649" i="4"/>
  <c r="H2649" i="4"/>
  <c r="I2649" i="4"/>
  <c r="G2649" i="4"/>
  <c r="E2649" i="4"/>
  <c r="F2649" i="4"/>
  <c r="AB2651" i="4"/>
  <c r="U2651" i="4"/>
  <c r="S2651" i="4"/>
  <c r="T2651" i="4"/>
  <c r="R2651" i="4"/>
  <c r="Q2651" i="4"/>
  <c r="P2651" i="4"/>
  <c r="O2651" i="4"/>
  <c r="M2651" i="4"/>
  <c r="K2651" i="4"/>
  <c r="J2651" i="4"/>
  <c r="N2651" i="4"/>
  <c r="L2651" i="4"/>
  <c r="F2651" i="4"/>
  <c r="H2651" i="4"/>
  <c r="I2651" i="4"/>
  <c r="G2651" i="4"/>
  <c r="E2651" i="4"/>
  <c r="AB2653" i="4"/>
  <c r="U2653" i="4"/>
  <c r="T2653" i="4"/>
  <c r="S2653" i="4"/>
  <c r="R2653" i="4"/>
  <c r="P2653" i="4"/>
  <c r="Q2653" i="4"/>
  <c r="O2653" i="4"/>
  <c r="M2653" i="4"/>
  <c r="K2653" i="4"/>
  <c r="N2653" i="4"/>
  <c r="L2653" i="4"/>
  <c r="J2653" i="4"/>
  <c r="H2653" i="4"/>
  <c r="I2653" i="4"/>
  <c r="G2653" i="4"/>
  <c r="E2653" i="4"/>
  <c r="F2653" i="4"/>
  <c r="AB2655" i="4"/>
  <c r="U2655" i="4"/>
  <c r="S2655" i="4"/>
  <c r="T2655" i="4"/>
  <c r="R2655" i="4"/>
  <c r="Q2655" i="4"/>
  <c r="P2655" i="4"/>
  <c r="O2655" i="4"/>
  <c r="M2655" i="4"/>
  <c r="K2655" i="4"/>
  <c r="J2655" i="4"/>
  <c r="N2655" i="4"/>
  <c r="L2655" i="4"/>
  <c r="F2655" i="4"/>
  <c r="H2655" i="4"/>
  <c r="I2655" i="4"/>
  <c r="G2655" i="4"/>
  <c r="E2655" i="4"/>
  <c r="AB2657" i="4"/>
  <c r="U2657" i="4"/>
  <c r="T2657" i="4"/>
  <c r="S2657" i="4"/>
  <c r="R2657" i="4"/>
  <c r="P2657" i="4"/>
  <c r="Q2657" i="4"/>
  <c r="O2657" i="4"/>
  <c r="M2657" i="4"/>
  <c r="K2657" i="4"/>
  <c r="N2657" i="4"/>
  <c r="L2657" i="4"/>
  <c r="J2657" i="4"/>
  <c r="H2657" i="4"/>
  <c r="I2657" i="4"/>
  <c r="G2657" i="4"/>
  <c r="E2657" i="4"/>
  <c r="F2657" i="4"/>
  <c r="AB2659" i="4"/>
  <c r="U2659" i="4"/>
  <c r="S2659" i="4"/>
  <c r="T2659" i="4"/>
  <c r="R2659" i="4"/>
  <c r="Q2659" i="4"/>
  <c r="P2659" i="4"/>
  <c r="O2659" i="4"/>
  <c r="M2659" i="4"/>
  <c r="K2659" i="4"/>
  <c r="J2659" i="4"/>
  <c r="N2659" i="4"/>
  <c r="L2659" i="4"/>
  <c r="F2659" i="4"/>
  <c r="H2659" i="4"/>
  <c r="I2659" i="4"/>
  <c r="G2659" i="4"/>
  <c r="E2659" i="4"/>
  <c r="AB2661" i="4"/>
  <c r="U2661" i="4"/>
  <c r="T2661" i="4"/>
  <c r="S2661" i="4"/>
  <c r="R2661" i="4"/>
  <c r="P2661" i="4"/>
  <c r="Q2661" i="4"/>
  <c r="O2661" i="4"/>
  <c r="M2661" i="4"/>
  <c r="K2661" i="4"/>
  <c r="N2661" i="4"/>
  <c r="L2661" i="4"/>
  <c r="J2661" i="4"/>
  <c r="H2661" i="4"/>
  <c r="I2661" i="4"/>
  <c r="G2661" i="4"/>
  <c r="E2661" i="4"/>
  <c r="F2661" i="4"/>
  <c r="AB2663" i="4"/>
  <c r="U2663" i="4"/>
  <c r="S2663" i="4"/>
  <c r="T2663" i="4"/>
  <c r="R2663" i="4"/>
  <c r="Q2663" i="4"/>
  <c r="P2663" i="4"/>
  <c r="O2663" i="4"/>
  <c r="M2663" i="4"/>
  <c r="K2663" i="4"/>
  <c r="J2663" i="4"/>
  <c r="N2663" i="4"/>
  <c r="L2663" i="4"/>
  <c r="F2663" i="4"/>
  <c r="H2663" i="4"/>
  <c r="I2663" i="4"/>
  <c r="G2663" i="4"/>
  <c r="E2663" i="4"/>
  <c r="AB2665" i="4"/>
  <c r="U2665" i="4"/>
  <c r="T2665" i="4"/>
  <c r="S2665" i="4"/>
  <c r="R2665" i="4"/>
  <c r="P2665" i="4"/>
  <c r="Q2665" i="4"/>
  <c r="O2665" i="4"/>
  <c r="M2665" i="4"/>
  <c r="K2665" i="4"/>
  <c r="N2665" i="4"/>
  <c r="L2665" i="4"/>
  <c r="J2665" i="4"/>
  <c r="H2665" i="4"/>
  <c r="I2665" i="4"/>
  <c r="G2665" i="4"/>
  <c r="E2665" i="4"/>
  <c r="F2665" i="4"/>
  <c r="AB2667" i="4"/>
  <c r="U2667" i="4"/>
  <c r="S2667" i="4"/>
  <c r="T2667" i="4"/>
  <c r="R2667" i="4"/>
  <c r="Q2667" i="4"/>
  <c r="P2667" i="4"/>
  <c r="O2667" i="4"/>
  <c r="M2667" i="4"/>
  <c r="K2667" i="4"/>
  <c r="J2667" i="4"/>
  <c r="N2667" i="4"/>
  <c r="L2667" i="4"/>
  <c r="F2667" i="4"/>
  <c r="H2667" i="4"/>
  <c r="I2667" i="4"/>
  <c r="G2667" i="4"/>
  <c r="E2667" i="4"/>
  <c r="AB2669" i="4"/>
  <c r="U2669" i="4"/>
  <c r="T2669" i="4"/>
  <c r="S2669" i="4"/>
  <c r="R2669" i="4"/>
  <c r="P2669" i="4"/>
  <c r="Q2669" i="4"/>
  <c r="O2669" i="4"/>
  <c r="M2669" i="4"/>
  <c r="K2669" i="4"/>
  <c r="N2669" i="4"/>
  <c r="L2669" i="4"/>
  <c r="J2669" i="4"/>
  <c r="H2669" i="4"/>
  <c r="I2669" i="4"/>
  <c r="G2669" i="4"/>
  <c r="E2669" i="4"/>
  <c r="F2669" i="4"/>
  <c r="AB2671" i="4"/>
  <c r="U2671" i="4"/>
  <c r="S2671" i="4"/>
  <c r="T2671" i="4"/>
  <c r="R2671" i="4"/>
  <c r="Q2671" i="4"/>
  <c r="P2671" i="4"/>
  <c r="O2671" i="4"/>
  <c r="M2671" i="4"/>
  <c r="K2671" i="4"/>
  <c r="J2671" i="4"/>
  <c r="N2671" i="4"/>
  <c r="L2671" i="4"/>
  <c r="F2671" i="4"/>
  <c r="H2671" i="4"/>
  <c r="I2671" i="4"/>
  <c r="G2671" i="4"/>
  <c r="E2671" i="4"/>
  <c r="AB2673" i="4"/>
  <c r="U2673" i="4"/>
  <c r="T2673" i="4"/>
  <c r="S2673" i="4"/>
  <c r="R2673" i="4"/>
  <c r="P2673" i="4"/>
  <c r="Q2673" i="4"/>
  <c r="O2673" i="4"/>
  <c r="M2673" i="4"/>
  <c r="K2673" i="4"/>
  <c r="N2673" i="4"/>
  <c r="L2673" i="4"/>
  <c r="J2673" i="4"/>
  <c r="H2673" i="4"/>
  <c r="I2673" i="4"/>
  <c r="G2673" i="4"/>
  <c r="E2673" i="4"/>
  <c r="F2673" i="4"/>
  <c r="AB2675" i="4"/>
  <c r="U2675" i="4"/>
  <c r="S2675" i="4"/>
  <c r="T2675" i="4"/>
  <c r="R2675" i="4"/>
  <c r="Q2675" i="4"/>
  <c r="P2675" i="4"/>
  <c r="O2675" i="4"/>
  <c r="M2675" i="4"/>
  <c r="K2675" i="4"/>
  <c r="J2675" i="4"/>
  <c r="N2675" i="4"/>
  <c r="L2675" i="4"/>
  <c r="F2675" i="4"/>
  <c r="H2675" i="4"/>
  <c r="I2675" i="4"/>
  <c r="G2675" i="4"/>
  <c r="E2675" i="4"/>
  <c r="AB2677" i="4"/>
  <c r="U2677" i="4"/>
  <c r="T2677" i="4"/>
  <c r="S2677" i="4"/>
  <c r="R2677" i="4"/>
  <c r="P2677" i="4"/>
  <c r="Q2677" i="4"/>
  <c r="O2677" i="4"/>
  <c r="M2677" i="4"/>
  <c r="K2677" i="4"/>
  <c r="N2677" i="4"/>
  <c r="L2677" i="4"/>
  <c r="J2677" i="4"/>
  <c r="H2677" i="4"/>
  <c r="I2677" i="4"/>
  <c r="G2677" i="4"/>
  <c r="E2677" i="4"/>
  <c r="F2677" i="4"/>
  <c r="AB2679" i="4"/>
  <c r="U2679" i="4"/>
  <c r="S2679" i="4"/>
  <c r="T2679" i="4"/>
  <c r="R2679" i="4"/>
  <c r="Q2679" i="4"/>
  <c r="P2679" i="4"/>
  <c r="O2679" i="4"/>
  <c r="M2679" i="4"/>
  <c r="K2679" i="4"/>
  <c r="J2679" i="4"/>
  <c r="N2679" i="4"/>
  <c r="L2679" i="4"/>
  <c r="F2679" i="4"/>
  <c r="H2679" i="4"/>
  <c r="I2679" i="4"/>
  <c r="G2679" i="4"/>
  <c r="E2679" i="4"/>
  <c r="AB2681" i="4"/>
  <c r="U2681" i="4"/>
  <c r="T2681" i="4"/>
  <c r="S2681" i="4"/>
  <c r="R2681" i="4"/>
  <c r="P2681" i="4"/>
  <c r="Q2681" i="4"/>
  <c r="O2681" i="4"/>
  <c r="M2681" i="4"/>
  <c r="K2681" i="4"/>
  <c r="N2681" i="4"/>
  <c r="L2681" i="4"/>
  <c r="J2681" i="4"/>
  <c r="H2681" i="4"/>
  <c r="I2681" i="4"/>
  <c r="G2681" i="4"/>
  <c r="E2681" i="4"/>
  <c r="F2681" i="4"/>
  <c r="AB2683" i="4"/>
  <c r="U2683" i="4"/>
  <c r="S2683" i="4"/>
  <c r="T2683" i="4"/>
  <c r="R2683" i="4"/>
  <c r="Q2683" i="4"/>
  <c r="P2683" i="4"/>
  <c r="O2683" i="4"/>
  <c r="M2683" i="4"/>
  <c r="K2683" i="4"/>
  <c r="J2683" i="4"/>
  <c r="N2683" i="4"/>
  <c r="L2683" i="4"/>
  <c r="F2683" i="4"/>
  <c r="H2683" i="4"/>
  <c r="I2683" i="4"/>
  <c r="G2683" i="4"/>
  <c r="E2683" i="4"/>
  <c r="AB2685" i="4"/>
  <c r="U2685" i="4"/>
  <c r="T2685" i="4"/>
  <c r="S2685" i="4"/>
  <c r="R2685" i="4"/>
  <c r="P2685" i="4"/>
  <c r="Q2685" i="4"/>
  <c r="O2685" i="4"/>
  <c r="M2685" i="4"/>
  <c r="K2685" i="4"/>
  <c r="N2685" i="4"/>
  <c r="L2685" i="4"/>
  <c r="J2685" i="4"/>
  <c r="H2685" i="4"/>
  <c r="I2685" i="4"/>
  <c r="G2685" i="4"/>
  <c r="E2685" i="4"/>
  <c r="F2685" i="4"/>
  <c r="AB2687" i="4"/>
  <c r="U2687" i="4"/>
  <c r="S2687" i="4"/>
  <c r="T2687" i="4"/>
  <c r="R2687" i="4"/>
  <c r="Q2687" i="4"/>
  <c r="P2687" i="4"/>
  <c r="O2687" i="4"/>
  <c r="M2687" i="4"/>
  <c r="K2687" i="4"/>
  <c r="J2687" i="4"/>
  <c r="N2687" i="4"/>
  <c r="L2687" i="4"/>
  <c r="F2687" i="4"/>
  <c r="H2687" i="4"/>
  <c r="I2687" i="4"/>
  <c r="G2687" i="4"/>
  <c r="E2687" i="4"/>
  <c r="AB2689" i="4"/>
  <c r="U2689" i="4"/>
  <c r="T2689" i="4"/>
  <c r="S2689" i="4"/>
  <c r="R2689" i="4"/>
  <c r="P2689" i="4"/>
  <c r="Q2689" i="4"/>
  <c r="O2689" i="4"/>
  <c r="M2689" i="4"/>
  <c r="K2689" i="4"/>
  <c r="N2689" i="4"/>
  <c r="L2689" i="4"/>
  <c r="J2689" i="4"/>
  <c r="H2689" i="4"/>
  <c r="I2689" i="4"/>
  <c r="G2689" i="4"/>
  <c r="E2689" i="4"/>
  <c r="F2689" i="4"/>
  <c r="AB2691" i="4"/>
  <c r="U2691" i="4"/>
  <c r="S2691" i="4"/>
  <c r="T2691" i="4"/>
  <c r="R2691" i="4"/>
  <c r="Q2691" i="4"/>
  <c r="P2691" i="4"/>
  <c r="O2691" i="4"/>
  <c r="M2691" i="4"/>
  <c r="K2691" i="4"/>
  <c r="J2691" i="4"/>
  <c r="N2691" i="4"/>
  <c r="L2691" i="4"/>
  <c r="F2691" i="4"/>
  <c r="H2691" i="4"/>
  <c r="I2691" i="4"/>
  <c r="G2691" i="4"/>
  <c r="E2691" i="4"/>
  <c r="AB2693" i="4"/>
  <c r="U2693" i="4"/>
  <c r="T2693" i="4"/>
  <c r="S2693" i="4"/>
  <c r="R2693" i="4"/>
  <c r="P2693" i="4"/>
  <c r="Q2693" i="4"/>
  <c r="O2693" i="4"/>
  <c r="M2693" i="4"/>
  <c r="K2693" i="4"/>
  <c r="N2693" i="4"/>
  <c r="L2693" i="4"/>
  <c r="J2693" i="4"/>
  <c r="H2693" i="4"/>
  <c r="I2693" i="4"/>
  <c r="G2693" i="4"/>
  <c r="E2693" i="4"/>
  <c r="F2693" i="4"/>
  <c r="AB2695" i="4"/>
  <c r="U2695" i="4"/>
  <c r="S2695" i="4"/>
  <c r="T2695" i="4"/>
  <c r="R2695" i="4"/>
  <c r="Q2695" i="4"/>
  <c r="P2695" i="4"/>
  <c r="O2695" i="4"/>
  <c r="M2695" i="4"/>
  <c r="K2695" i="4"/>
  <c r="J2695" i="4"/>
  <c r="N2695" i="4"/>
  <c r="L2695" i="4"/>
  <c r="F2695" i="4"/>
  <c r="H2695" i="4"/>
  <c r="I2695" i="4"/>
  <c r="G2695" i="4"/>
  <c r="E2695" i="4"/>
  <c r="AB2697" i="4"/>
  <c r="U2697" i="4"/>
  <c r="T2697" i="4"/>
  <c r="S2697" i="4"/>
  <c r="R2697" i="4"/>
  <c r="P2697" i="4"/>
  <c r="Q2697" i="4"/>
  <c r="O2697" i="4"/>
  <c r="M2697" i="4"/>
  <c r="K2697" i="4"/>
  <c r="N2697" i="4"/>
  <c r="L2697" i="4"/>
  <c r="J2697" i="4"/>
  <c r="H2697" i="4"/>
  <c r="I2697" i="4"/>
  <c r="G2697" i="4"/>
  <c r="E2697" i="4"/>
  <c r="F2697" i="4"/>
  <c r="AB2699" i="4"/>
  <c r="U2699" i="4"/>
  <c r="S2699" i="4"/>
  <c r="T2699" i="4"/>
  <c r="R2699" i="4"/>
  <c r="Q2699" i="4"/>
  <c r="P2699" i="4"/>
  <c r="O2699" i="4"/>
  <c r="M2699" i="4"/>
  <c r="K2699" i="4"/>
  <c r="J2699" i="4"/>
  <c r="N2699" i="4"/>
  <c r="L2699" i="4"/>
  <c r="F2699" i="4"/>
  <c r="H2699" i="4"/>
  <c r="I2699" i="4"/>
  <c r="G2699" i="4"/>
  <c r="E2699" i="4"/>
  <c r="AB2701" i="4"/>
  <c r="U2701" i="4"/>
  <c r="T2701" i="4"/>
  <c r="S2701" i="4"/>
  <c r="R2701" i="4"/>
  <c r="P2701" i="4"/>
  <c r="Q2701" i="4"/>
  <c r="O2701" i="4"/>
  <c r="M2701" i="4"/>
  <c r="K2701" i="4"/>
  <c r="N2701" i="4"/>
  <c r="L2701" i="4"/>
  <c r="J2701" i="4"/>
  <c r="H2701" i="4"/>
  <c r="I2701" i="4"/>
  <c r="G2701" i="4"/>
  <c r="E2701" i="4"/>
  <c r="F2701" i="4"/>
  <c r="AB2703" i="4"/>
  <c r="U2703" i="4"/>
  <c r="S2703" i="4"/>
  <c r="T2703" i="4"/>
  <c r="R2703" i="4"/>
  <c r="Q2703" i="4"/>
  <c r="P2703" i="4"/>
  <c r="O2703" i="4"/>
  <c r="M2703" i="4"/>
  <c r="K2703" i="4"/>
  <c r="J2703" i="4"/>
  <c r="N2703" i="4"/>
  <c r="L2703" i="4"/>
  <c r="F2703" i="4"/>
  <c r="H2703" i="4"/>
  <c r="I2703" i="4"/>
  <c r="G2703" i="4"/>
  <c r="E2703" i="4"/>
  <c r="AB2705" i="4"/>
  <c r="U2705" i="4"/>
  <c r="T2705" i="4"/>
  <c r="S2705" i="4"/>
  <c r="R2705" i="4"/>
  <c r="P2705" i="4"/>
  <c r="Q2705" i="4"/>
  <c r="O2705" i="4"/>
  <c r="M2705" i="4"/>
  <c r="K2705" i="4"/>
  <c r="N2705" i="4"/>
  <c r="L2705" i="4"/>
  <c r="J2705" i="4"/>
  <c r="H2705" i="4"/>
  <c r="I2705" i="4"/>
  <c r="G2705" i="4"/>
  <c r="E2705" i="4"/>
  <c r="F2705" i="4"/>
  <c r="AB2707" i="4"/>
  <c r="U2707" i="4"/>
  <c r="S2707" i="4"/>
  <c r="T2707" i="4"/>
  <c r="R2707" i="4"/>
  <c r="Q2707" i="4"/>
  <c r="P2707" i="4"/>
  <c r="O2707" i="4"/>
  <c r="M2707" i="4"/>
  <c r="K2707" i="4"/>
  <c r="J2707" i="4"/>
  <c r="N2707" i="4"/>
  <c r="L2707" i="4"/>
  <c r="F2707" i="4"/>
  <c r="H2707" i="4"/>
  <c r="I2707" i="4"/>
  <c r="G2707" i="4"/>
  <c r="E2707" i="4"/>
  <c r="AB2709" i="4"/>
  <c r="U2709" i="4"/>
  <c r="T2709" i="4"/>
  <c r="S2709" i="4"/>
  <c r="R2709" i="4"/>
  <c r="P2709" i="4"/>
  <c r="Q2709" i="4"/>
  <c r="O2709" i="4"/>
  <c r="M2709" i="4"/>
  <c r="K2709" i="4"/>
  <c r="N2709" i="4"/>
  <c r="L2709" i="4"/>
  <c r="J2709" i="4"/>
  <c r="H2709" i="4"/>
  <c r="I2709" i="4"/>
  <c r="G2709" i="4"/>
  <c r="E2709" i="4"/>
  <c r="F2709" i="4"/>
  <c r="AB2711" i="4"/>
  <c r="U2711" i="4"/>
  <c r="S2711" i="4"/>
  <c r="T2711" i="4"/>
  <c r="R2711" i="4"/>
  <c r="Q2711" i="4"/>
  <c r="P2711" i="4"/>
  <c r="O2711" i="4"/>
  <c r="M2711" i="4"/>
  <c r="K2711" i="4"/>
  <c r="J2711" i="4"/>
  <c r="N2711" i="4"/>
  <c r="L2711" i="4"/>
  <c r="F2711" i="4"/>
  <c r="H2711" i="4"/>
  <c r="I2711" i="4"/>
  <c r="G2711" i="4"/>
  <c r="E2711" i="4"/>
  <c r="AB2713" i="4"/>
  <c r="U2713" i="4"/>
  <c r="T2713" i="4"/>
  <c r="S2713" i="4"/>
  <c r="R2713" i="4"/>
  <c r="P2713" i="4"/>
  <c r="Q2713" i="4"/>
  <c r="O2713" i="4"/>
  <c r="M2713" i="4"/>
  <c r="K2713" i="4"/>
  <c r="N2713" i="4"/>
  <c r="L2713" i="4"/>
  <c r="J2713" i="4"/>
  <c r="H2713" i="4"/>
  <c r="I2713" i="4"/>
  <c r="G2713" i="4"/>
  <c r="E2713" i="4"/>
  <c r="F2713" i="4"/>
  <c r="AB2715" i="4"/>
  <c r="U2715" i="4"/>
  <c r="S2715" i="4"/>
  <c r="T2715" i="4"/>
  <c r="R2715" i="4"/>
  <c r="Q2715" i="4"/>
  <c r="P2715" i="4"/>
  <c r="O2715" i="4"/>
  <c r="M2715" i="4"/>
  <c r="K2715" i="4"/>
  <c r="J2715" i="4"/>
  <c r="N2715" i="4"/>
  <c r="L2715" i="4"/>
  <c r="F2715" i="4"/>
  <c r="H2715" i="4"/>
  <c r="I2715" i="4"/>
  <c r="G2715" i="4"/>
  <c r="E2715" i="4"/>
  <c r="AB2717" i="4"/>
  <c r="U2717" i="4"/>
  <c r="T2717" i="4"/>
  <c r="S2717" i="4"/>
  <c r="R2717" i="4"/>
  <c r="P2717" i="4"/>
  <c r="Q2717" i="4"/>
  <c r="O2717" i="4"/>
  <c r="M2717" i="4"/>
  <c r="K2717" i="4"/>
  <c r="N2717" i="4"/>
  <c r="L2717" i="4"/>
  <c r="J2717" i="4"/>
  <c r="H2717" i="4"/>
  <c r="I2717" i="4"/>
  <c r="G2717" i="4"/>
  <c r="E2717" i="4"/>
  <c r="F2717" i="4"/>
  <c r="AB2719" i="4"/>
  <c r="U2719" i="4"/>
  <c r="S2719" i="4"/>
  <c r="T2719" i="4"/>
  <c r="R2719" i="4"/>
  <c r="Q2719" i="4"/>
  <c r="P2719" i="4"/>
  <c r="O2719" i="4"/>
  <c r="M2719" i="4"/>
  <c r="K2719" i="4"/>
  <c r="J2719" i="4"/>
  <c r="N2719" i="4"/>
  <c r="L2719" i="4"/>
  <c r="F2719" i="4"/>
  <c r="H2719" i="4"/>
  <c r="I2719" i="4"/>
  <c r="G2719" i="4"/>
  <c r="E2719" i="4"/>
  <c r="AB2721" i="4"/>
  <c r="U2721" i="4"/>
  <c r="T2721" i="4"/>
  <c r="S2721" i="4"/>
  <c r="R2721" i="4"/>
  <c r="P2721" i="4"/>
  <c r="Q2721" i="4"/>
  <c r="O2721" i="4"/>
  <c r="M2721" i="4"/>
  <c r="K2721" i="4"/>
  <c r="N2721" i="4"/>
  <c r="L2721" i="4"/>
  <c r="J2721" i="4"/>
  <c r="H2721" i="4"/>
  <c r="I2721" i="4"/>
  <c r="G2721" i="4"/>
  <c r="E2721" i="4"/>
  <c r="F2721" i="4"/>
  <c r="AB2723" i="4"/>
  <c r="U2723" i="4"/>
  <c r="S2723" i="4"/>
  <c r="T2723" i="4"/>
  <c r="R2723" i="4"/>
  <c r="Q2723" i="4"/>
  <c r="P2723" i="4"/>
  <c r="O2723" i="4"/>
  <c r="M2723" i="4"/>
  <c r="K2723" i="4"/>
  <c r="J2723" i="4"/>
  <c r="N2723" i="4"/>
  <c r="L2723" i="4"/>
  <c r="F2723" i="4"/>
  <c r="H2723" i="4"/>
  <c r="I2723" i="4"/>
  <c r="G2723" i="4"/>
  <c r="E2723" i="4"/>
  <c r="AB2725" i="4"/>
  <c r="U2725" i="4"/>
  <c r="T2725" i="4"/>
  <c r="S2725" i="4"/>
  <c r="R2725" i="4"/>
  <c r="P2725" i="4"/>
  <c r="Q2725" i="4"/>
  <c r="O2725" i="4"/>
  <c r="M2725" i="4"/>
  <c r="K2725" i="4"/>
  <c r="N2725" i="4"/>
  <c r="L2725" i="4"/>
  <c r="J2725" i="4"/>
  <c r="H2725" i="4"/>
  <c r="I2725" i="4"/>
  <c r="G2725" i="4"/>
  <c r="E2725" i="4"/>
  <c r="F2725" i="4"/>
  <c r="AB2727" i="4"/>
  <c r="U2727" i="4"/>
  <c r="S2727" i="4"/>
  <c r="T2727" i="4"/>
  <c r="R2727" i="4"/>
  <c r="Q2727" i="4"/>
  <c r="P2727" i="4"/>
  <c r="O2727" i="4"/>
  <c r="M2727" i="4"/>
  <c r="K2727" i="4"/>
  <c r="J2727" i="4"/>
  <c r="N2727" i="4"/>
  <c r="L2727" i="4"/>
  <c r="F2727" i="4"/>
  <c r="H2727" i="4"/>
  <c r="I2727" i="4"/>
  <c r="G2727" i="4"/>
  <c r="E2727" i="4"/>
  <c r="AB2729" i="4"/>
  <c r="U2729" i="4"/>
  <c r="T2729" i="4"/>
  <c r="S2729" i="4"/>
  <c r="R2729" i="4"/>
  <c r="P2729" i="4"/>
  <c r="Q2729" i="4"/>
  <c r="O2729" i="4"/>
  <c r="M2729" i="4"/>
  <c r="K2729" i="4"/>
  <c r="N2729" i="4"/>
  <c r="L2729" i="4"/>
  <c r="J2729" i="4"/>
  <c r="H2729" i="4"/>
  <c r="I2729" i="4"/>
  <c r="G2729" i="4"/>
  <c r="E2729" i="4"/>
  <c r="F2729" i="4"/>
  <c r="AB2731" i="4"/>
  <c r="U2731" i="4"/>
  <c r="S2731" i="4"/>
  <c r="T2731" i="4"/>
  <c r="R2731" i="4"/>
  <c r="Q2731" i="4"/>
  <c r="P2731" i="4"/>
  <c r="O2731" i="4"/>
  <c r="M2731" i="4"/>
  <c r="K2731" i="4"/>
  <c r="J2731" i="4"/>
  <c r="N2731" i="4"/>
  <c r="L2731" i="4"/>
  <c r="F2731" i="4"/>
  <c r="H2731" i="4"/>
  <c r="I2731" i="4"/>
  <c r="G2731" i="4"/>
  <c r="E2731" i="4"/>
  <c r="AB2733" i="4"/>
  <c r="U2733" i="4"/>
  <c r="T2733" i="4"/>
  <c r="S2733" i="4"/>
  <c r="R2733" i="4"/>
  <c r="P2733" i="4"/>
  <c r="Q2733" i="4"/>
  <c r="O2733" i="4"/>
  <c r="M2733" i="4"/>
  <c r="K2733" i="4"/>
  <c r="N2733" i="4"/>
  <c r="L2733" i="4"/>
  <c r="J2733" i="4"/>
  <c r="H2733" i="4"/>
  <c r="I2733" i="4"/>
  <c r="G2733" i="4"/>
  <c r="E2733" i="4"/>
  <c r="F2733" i="4"/>
  <c r="AB2735" i="4"/>
  <c r="U2735" i="4"/>
  <c r="S2735" i="4"/>
  <c r="T2735" i="4"/>
  <c r="R2735" i="4"/>
  <c r="Q2735" i="4"/>
  <c r="P2735" i="4"/>
  <c r="O2735" i="4"/>
  <c r="M2735" i="4"/>
  <c r="K2735" i="4"/>
  <c r="J2735" i="4"/>
  <c r="N2735" i="4"/>
  <c r="L2735" i="4"/>
  <c r="F2735" i="4"/>
  <c r="H2735" i="4"/>
  <c r="I2735" i="4"/>
  <c r="G2735" i="4"/>
  <c r="E2735" i="4"/>
  <c r="AB2737" i="4"/>
  <c r="U2737" i="4"/>
  <c r="T2737" i="4"/>
  <c r="S2737" i="4"/>
  <c r="R2737" i="4"/>
  <c r="P2737" i="4"/>
  <c r="Q2737" i="4"/>
  <c r="O2737" i="4"/>
  <c r="M2737" i="4"/>
  <c r="K2737" i="4"/>
  <c r="N2737" i="4"/>
  <c r="L2737" i="4"/>
  <c r="J2737" i="4"/>
  <c r="H2737" i="4"/>
  <c r="I2737" i="4"/>
  <c r="G2737" i="4"/>
  <c r="E2737" i="4"/>
  <c r="F2737" i="4"/>
  <c r="AB2739" i="4"/>
  <c r="U2739" i="4"/>
  <c r="S2739" i="4"/>
  <c r="T2739" i="4"/>
  <c r="R2739" i="4"/>
  <c r="Q2739" i="4"/>
  <c r="P2739" i="4"/>
  <c r="O2739" i="4"/>
  <c r="M2739" i="4"/>
  <c r="K2739" i="4"/>
  <c r="J2739" i="4"/>
  <c r="N2739" i="4"/>
  <c r="L2739" i="4"/>
  <c r="F2739" i="4"/>
  <c r="H2739" i="4"/>
  <c r="I2739" i="4"/>
  <c r="G2739" i="4"/>
  <c r="E2739" i="4"/>
  <c r="AB2741" i="4"/>
  <c r="U2741" i="4"/>
  <c r="T2741" i="4"/>
  <c r="S2741" i="4"/>
  <c r="R2741" i="4"/>
  <c r="P2741" i="4"/>
  <c r="Q2741" i="4"/>
  <c r="O2741" i="4"/>
  <c r="M2741" i="4"/>
  <c r="K2741" i="4"/>
  <c r="N2741" i="4"/>
  <c r="L2741" i="4"/>
  <c r="J2741" i="4"/>
  <c r="H2741" i="4"/>
  <c r="I2741" i="4"/>
  <c r="G2741" i="4"/>
  <c r="E2741" i="4"/>
  <c r="F2741" i="4"/>
  <c r="AB2743" i="4"/>
  <c r="U2743" i="4"/>
  <c r="S2743" i="4"/>
  <c r="T2743" i="4"/>
  <c r="R2743" i="4"/>
  <c r="Q2743" i="4"/>
  <c r="P2743" i="4"/>
  <c r="O2743" i="4"/>
  <c r="M2743" i="4"/>
  <c r="K2743" i="4"/>
  <c r="J2743" i="4"/>
  <c r="N2743" i="4"/>
  <c r="L2743" i="4"/>
  <c r="F2743" i="4"/>
  <c r="H2743" i="4"/>
  <c r="I2743" i="4"/>
  <c r="G2743" i="4"/>
  <c r="E2743" i="4"/>
  <c r="AB2745" i="4"/>
  <c r="U2745" i="4"/>
  <c r="T2745" i="4"/>
  <c r="S2745" i="4"/>
  <c r="R2745" i="4"/>
  <c r="P2745" i="4"/>
  <c r="Q2745" i="4"/>
  <c r="O2745" i="4"/>
  <c r="M2745" i="4"/>
  <c r="K2745" i="4"/>
  <c r="N2745" i="4"/>
  <c r="L2745" i="4"/>
  <c r="J2745" i="4"/>
  <c r="H2745" i="4"/>
  <c r="I2745" i="4"/>
  <c r="G2745" i="4"/>
  <c r="E2745" i="4"/>
  <c r="F2745" i="4"/>
  <c r="AB2747" i="4"/>
  <c r="U2747" i="4"/>
  <c r="S2747" i="4"/>
  <c r="T2747" i="4"/>
  <c r="R2747" i="4"/>
  <c r="Q2747" i="4"/>
  <c r="P2747" i="4"/>
  <c r="O2747" i="4"/>
  <c r="M2747" i="4"/>
  <c r="K2747" i="4"/>
  <c r="J2747" i="4"/>
  <c r="N2747" i="4"/>
  <c r="L2747" i="4"/>
  <c r="F2747" i="4"/>
  <c r="H2747" i="4"/>
  <c r="I2747" i="4"/>
  <c r="G2747" i="4"/>
  <c r="E2747" i="4"/>
  <c r="AB2749" i="4"/>
  <c r="U2749" i="4"/>
  <c r="T2749" i="4"/>
  <c r="S2749" i="4"/>
  <c r="R2749" i="4"/>
  <c r="P2749" i="4"/>
  <c r="Q2749" i="4"/>
  <c r="O2749" i="4"/>
  <c r="M2749" i="4"/>
  <c r="K2749" i="4"/>
  <c r="N2749" i="4"/>
  <c r="L2749" i="4"/>
  <c r="J2749" i="4"/>
  <c r="H2749" i="4"/>
  <c r="I2749" i="4"/>
  <c r="G2749" i="4"/>
  <c r="E2749" i="4"/>
  <c r="F2749" i="4"/>
  <c r="AB2751" i="4"/>
  <c r="U2751" i="4"/>
  <c r="S2751" i="4"/>
  <c r="T2751" i="4"/>
  <c r="R2751" i="4"/>
  <c r="Q2751" i="4"/>
  <c r="P2751" i="4"/>
  <c r="O2751" i="4"/>
  <c r="M2751" i="4"/>
  <c r="K2751" i="4"/>
  <c r="J2751" i="4"/>
  <c r="N2751" i="4"/>
  <c r="L2751" i="4"/>
  <c r="F2751" i="4"/>
  <c r="H2751" i="4"/>
  <c r="I2751" i="4"/>
  <c r="G2751" i="4"/>
  <c r="E2751" i="4"/>
  <c r="AB2753" i="4"/>
  <c r="U2753" i="4"/>
  <c r="T2753" i="4"/>
  <c r="S2753" i="4"/>
  <c r="R2753" i="4"/>
  <c r="P2753" i="4"/>
  <c r="Q2753" i="4"/>
  <c r="O2753" i="4"/>
  <c r="M2753" i="4"/>
  <c r="K2753" i="4"/>
  <c r="N2753" i="4"/>
  <c r="L2753" i="4"/>
  <c r="J2753" i="4"/>
  <c r="H2753" i="4"/>
  <c r="I2753" i="4"/>
  <c r="G2753" i="4"/>
  <c r="E2753" i="4"/>
  <c r="F2753" i="4"/>
  <c r="AB2755" i="4"/>
  <c r="U2755" i="4"/>
  <c r="S2755" i="4"/>
  <c r="T2755" i="4"/>
  <c r="R2755" i="4"/>
  <c r="Q2755" i="4"/>
  <c r="P2755" i="4"/>
  <c r="O2755" i="4"/>
  <c r="M2755" i="4"/>
  <c r="K2755" i="4"/>
  <c r="J2755" i="4"/>
  <c r="N2755" i="4"/>
  <c r="L2755" i="4"/>
  <c r="F2755" i="4"/>
  <c r="H2755" i="4"/>
  <c r="I2755" i="4"/>
  <c r="G2755" i="4"/>
  <c r="E2755" i="4"/>
  <c r="AB2757" i="4"/>
  <c r="U2757" i="4"/>
  <c r="T2757" i="4"/>
  <c r="S2757" i="4"/>
  <c r="R2757" i="4"/>
  <c r="P2757" i="4"/>
  <c r="Q2757" i="4"/>
  <c r="O2757" i="4"/>
  <c r="M2757" i="4"/>
  <c r="K2757" i="4"/>
  <c r="N2757" i="4"/>
  <c r="L2757" i="4"/>
  <c r="J2757" i="4"/>
  <c r="H2757" i="4"/>
  <c r="I2757" i="4"/>
  <c r="G2757" i="4"/>
  <c r="E2757" i="4"/>
  <c r="F2757" i="4"/>
  <c r="AB2759" i="4"/>
  <c r="U2759" i="4"/>
  <c r="S2759" i="4"/>
  <c r="T2759" i="4"/>
  <c r="R2759" i="4"/>
  <c r="Q2759" i="4"/>
  <c r="P2759" i="4"/>
  <c r="O2759" i="4"/>
  <c r="M2759" i="4"/>
  <c r="K2759" i="4"/>
  <c r="J2759" i="4"/>
  <c r="N2759" i="4"/>
  <c r="L2759" i="4"/>
  <c r="F2759" i="4"/>
  <c r="H2759" i="4"/>
  <c r="I2759" i="4"/>
  <c r="G2759" i="4"/>
  <c r="E2759" i="4"/>
  <c r="AB2761" i="4"/>
  <c r="U2761" i="4"/>
  <c r="T2761" i="4"/>
  <c r="S2761" i="4"/>
  <c r="R2761" i="4"/>
  <c r="P2761" i="4"/>
  <c r="Q2761" i="4"/>
  <c r="O2761" i="4"/>
  <c r="M2761" i="4"/>
  <c r="K2761" i="4"/>
  <c r="N2761" i="4"/>
  <c r="L2761" i="4"/>
  <c r="J2761" i="4"/>
  <c r="H2761" i="4"/>
  <c r="I2761" i="4"/>
  <c r="G2761" i="4"/>
  <c r="E2761" i="4"/>
  <c r="F2761" i="4"/>
  <c r="AB2763" i="4"/>
  <c r="U2763" i="4"/>
  <c r="S2763" i="4"/>
  <c r="T2763" i="4"/>
  <c r="R2763" i="4"/>
  <c r="Q2763" i="4"/>
  <c r="P2763" i="4"/>
  <c r="O2763" i="4"/>
  <c r="M2763" i="4"/>
  <c r="K2763" i="4"/>
  <c r="J2763" i="4"/>
  <c r="N2763" i="4"/>
  <c r="L2763" i="4"/>
  <c r="F2763" i="4"/>
  <c r="H2763" i="4"/>
  <c r="I2763" i="4"/>
  <c r="G2763" i="4"/>
  <c r="E2763" i="4"/>
  <c r="AB2765" i="4"/>
  <c r="U2765" i="4"/>
  <c r="T2765" i="4"/>
  <c r="S2765" i="4"/>
  <c r="R2765" i="4"/>
  <c r="P2765" i="4"/>
  <c r="Q2765" i="4"/>
  <c r="O2765" i="4"/>
  <c r="M2765" i="4"/>
  <c r="K2765" i="4"/>
  <c r="N2765" i="4"/>
  <c r="L2765" i="4"/>
  <c r="J2765" i="4"/>
  <c r="H2765" i="4"/>
  <c r="I2765" i="4"/>
  <c r="G2765" i="4"/>
  <c r="E2765" i="4"/>
  <c r="F2765" i="4"/>
  <c r="AB2767" i="4"/>
  <c r="U2767" i="4"/>
  <c r="S2767" i="4"/>
  <c r="T2767" i="4"/>
  <c r="R2767" i="4"/>
  <c r="Q2767" i="4"/>
  <c r="P2767" i="4"/>
  <c r="O2767" i="4"/>
  <c r="M2767" i="4"/>
  <c r="K2767" i="4"/>
  <c r="J2767" i="4"/>
  <c r="N2767" i="4"/>
  <c r="L2767" i="4"/>
  <c r="F2767" i="4"/>
  <c r="H2767" i="4"/>
  <c r="I2767" i="4"/>
  <c r="G2767" i="4"/>
  <c r="E2767" i="4"/>
  <c r="AB2769" i="4"/>
  <c r="U2769" i="4"/>
  <c r="T2769" i="4"/>
  <c r="S2769" i="4"/>
  <c r="R2769" i="4"/>
  <c r="P2769" i="4"/>
  <c r="Q2769" i="4"/>
  <c r="O2769" i="4"/>
  <c r="M2769" i="4"/>
  <c r="K2769" i="4"/>
  <c r="N2769" i="4"/>
  <c r="L2769" i="4"/>
  <c r="J2769" i="4"/>
  <c r="H2769" i="4"/>
  <c r="I2769" i="4"/>
  <c r="G2769" i="4"/>
  <c r="E2769" i="4"/>
  <c r="F2769" i="4"/>
  <c r="AB2771" i="4"/>
  <c r="U2771" i="4"/>
  <c r="S2771" i="4"/>
  <c r="T2771" i="4"/>
  <c r="R2771" i="4"/>
  <c r="Q2771" i="4"/>
  <c r="P2771" i="4"/>
  <c r="O2771" i="4"/>
  <c r="M2771" i="4"/>
  <c r="K2771" i="4"/>
  <c r="J2771" i="4"/>
  <c r="N2771" i="4"/>
  <c r="L2771" i="4"/>
  <c r="F2771" i="4"/>
  <c r="H2771" i="4"/>
  <c r="I2771" i="4"/>
  <c r="G2771" i="4"/>
  <c r="E2771" i="4"/>
  <c r="AB2773" i="4"/>
  <c r="U2773" i="4"/>
  <c r="T2773" i="4"/>
  <c r="S2773" i="4"/>
  <c r="R2773" i="4"/>
  <c r="P2773" i="4"/>
  <c r="Q2773" i="4"/>
  <c r="O2773" i="4"/>
  <c r="M2773" i="4"/>
  <c r="K2773" i="4"/>
  <c r="N2773" i="4"/>
  <c r="L2773" i="4"/>
  <c r="J2773" i="4"/>
  <c r="H2773" i="4"/>
  <c r="I2773" i="4"/>
  <c r="G2773" i="4"/>
  <c r="E2773" i="4"/>
  <c r="F2773" i="4"/>
  <c r="AB2775" i="4"/>
  <c r="U2775" i="4"/>
  <c r="S2775" i="4"/>
  <c r="T2775" i="4"/>
  <c r="R2775" i="4"/>
  <c r="Q2775" i="4"/>
  <c r="P2775" i="4"/>
  <c r="O2775" i="4"/>
  <c r="M2775" i="4"/>
  <c r="K2775" i="4"/>
  <c r="J2775" i="4"/>
  <c r="N2775" i="4"/>
  <c r="L2775" i="4"/>
  <c r="F2775" i="4"/>
  <c r="H2775" i="4"/>
  <c r="I2775" i="4"/>
  <c r="G2775" i="4"/>
  <c r="E2775" i="4"/>
  <c r="AB2777" i="4"/>
  <c r="U2777" i="4"/>
  <c r="T2777" i="4"/>
  <c r="S2777" i="4"/>
  <c r="R2777" i="4"/>
  <c r="P2777" i="4"/>
  <c r="Q2777" i="4"/>
  <c r="O2777" i="4"/>
  <c r="M2777" i="4"/>
  <c r="K2777" i="4"/>
  <c r="N2777" i="4"/>
  <c r="L2777" i="4"/>
  <c r="J2777" i="4"/>
  <c r="H2777" i="4"/>
  <c r="I2777" i="4"/>
  <c r="G2777" i="4"/>
  <c r="E2777" i="4"/>
  <c r="F2777" i="4"/>
  <c r="AB2779" i="4"/>
  <c r="U2779" i="4"/>
  <c r="S2779" i="4"/>
  <c r="T2779" i="4"/>
  <c r="R2779" i="4"/>
  <c r="Q2779" i="4"/>
  <c r="P2779" i="4"/>
  <c r="O2779" i="4"/>
  <c r="M2779" i="4"/>
  <c r="K2779" i="4"/>
  <c r="J2779" i="4"/>
  <c r="N2779" i="4"/>
  <c r="L2779" i="4"/>
  <c r="F2779" i="4"/>
  <c r="H2779" i="4"/>
  <c r="I2779" i="4"/>
  <c r="G2779" i="4"/>
  <c r="E2779" i="4"/>
  <c r="AB2781" i="4"/>
  <c r="U2781" i="4"/>
  <c r="T2781" i="4"/>
  <c r="S2781" i="4"/>
  <c r="R2781" i="4"/>
  <c r="P2781" i="4"/>
  <c r="Q2781" i="4"/>
  <c r="O2781" i="4"/>
  <c r="M2781" i="4"/>
  <c r="K2781" i="4"/>
  <c r="N2781" i="4"/>
  <c r="L2781" i="4"/>
  <c r="J2781" i="4"/>
  <c r="H2781" i="4"/>
  <c r="I2781" i="4"/>
  <c r="G2781" i="4"/>
  <c r="E2781" i="4"/>
  <c r="F2781" i="4"/>
  <c r="AB2783" i="4"/>
  <c r="U2783" i="4"/>
  <c r="S2783" i="4"/>
  <c r="T2783" i="4"/>
  <c r="R2783" i="4"/>
  <c r="Q2783" i="4"/>
  <c r="P2783" i="4"/>
  <c r="O2783" i="4"/>
  <c r="M2783" i="4"/>
  <c r="K2783" i="4"/>
  <c r="J2783" i="4"/>
  <c r="N2783" i="4"/>
  <c r="L2783" i="4"/>
  <c r="F2783" i="4"/>
  <c r="H2783" i="4"/>
  <c r="I2783" i="4"/>
  <c r="G2783" i="4"/>
  <c r="E2783" i="4"/>
  <c r="AB2785" i="4"/>
  <c r="U2785" i="4"/>
  <c r="T2785" i="4"/>
  <c r="S2785" i="4"/>
  <c r="R2785" i="4"/>
  <c r="P2785" i="4"/>
  <c r="Q2785" i="4"/>
  <c r="O2785" i="4"/>
  <c r="M2785" i="4"/>
  <c r="K2785" i="4"/>
  <c r="N2785" i="4"/>
  <c r="L2785" i="4"/>
  <c r="J2785" i="4"/>
  <c r="H2785" i="4"/>
  <c r="I2785" i="4"/>
  <c r="G2785" i="4"/>
  <c r="E2785" i="4"/>
  <c r="F2785" i="4"/>
  <c r="AB2787" i="4"/>
  <c r="U2787" i="4"/>
  <c r="S2787" i="4"/>
  <c r="T2787" i="4"/>
  <c r="R2787" i="4"/>
  <c r="Q2787" i="4"/>
  <c r="P2787" i="4"/>
  <c r="O2787" i="4"/>
  <c r="M2787" i="4"/>
  <c r="K2787" i="4"/>
  <c r="J2787" i="4"/>
  <c r="N2787" i="4"/>
  <c r="L2787" i="4"/>
  <c r="F2787" i="4"/>
  <c r="H2787" i="4"/>
  <c r="I2787" i="4"/>
  <c r="G2787" i="4"/>
  <c r="E2787" i="4"/>
  <c r="AB2789" i="4"/>
  <c r="U2789" i="4"/>
  <c r="T2789" i="4"/>
  <c r="S2789" i="4"/>
  <c r="R2789" i="4"/>
  <c r="P2789" i="4"/>
  <c r="Q2789" i="4"/>
  <c r="O2789" i="4"/>
  <c r="M2789" i="4"/>
  <c r="K2789" i="4"/>
  <c r="N2789" i="4"/>
  <c r="L2789" i="4"/>
  <c r="J2789" i="4"/>
  <c r="H2789" i="4"/>
  <c r="I2789" i="4"/>
  <c r="G2789" i="4"/>
  <c r="E2789" i="4"/>
  <c r="F2789" i="4"/>
  <c r="AB2791" i="4"/>
  <c r="U2791" i="4"/>
  <c r="S2791" i="4"/>
  <c r="T2791" i="4"/>
  <c r="R2791" i="4"/>
  <c r="Q2791" i="4"/>
  <c r="P2791" i="4"/>
  <c r="O2791" i="4"/>
  <c r="M2791" i="4"/>
  <c r="K2791" i="4"/>
  <c r="J2791" i="4"/>
  <c r="N2791" i="4"/>
  <c r="L2791" i="4"/>
  <c r="F2791" i="4"/>
  <c r="H2791" i="4"/>
  <c r="I2791" i="4"/>
  <c r="G2791" i="4"/>
  <c r="E2791" i="4"/>
  <c r="AB2793" i="4"/>
  <c r="U2793" i="4"/>
  <c r="T2793" i="4"/>
  <c r="S2793" i="4"/>
  <c r="R2793" i="4"/>
  <c r="P2793" i="4"/>
  <c r="Q2793" i="4"/>
  <c r="O2793" i="4"/>
  <c r="M2793" i="4"/>
  <c r="K2793" i="4"/>
  <c r="N2793" i="4"/>
  <c r="L2793" i="4"/>
  <c r="J2793" i="4"/>
  <c r="H2793" i="4"/>
  <c r="I2793" i="4"/>
  <c r="G2793" i="4"/>
  <c r="E2793" i="4"/>
  <c r="F2793" i="4"/>
  <c r="AB2795" i="4"/>
  <c r="U2795" i="4"/>
  <c r="S2795" i="4"/>
  <c r="T2795" i="4"/>
  <c r="R2795" i="4"/>
  <c r="Q2795" i="4"/>
  <c r="P2795" i="4"/>
  <c r="O2795" i="4"/>
  <c r="M2795" i="4"/>
  <c r="K2795" i="4"/>
  <c r="J2795" i="4"/>
  <c r="N2795" i="4"/>
  <c r="L2795" i="4"/>
  <c r="F2795" i="4"/>
  <c r="H2795" i="4"/>
  <c r="I2795" i="4"/>
  <c r="G2795" i="4"/>
  <c r="E2795" i="4"/>
  <c r="AB2797" i="4"/>
  <c r="U2797" i="4"/>
  <c r="T2797" i="4"/>
  <c r="S2797" i="4"/>
  <c r="R2797" i="4"/>
  <c r="P2797" i="4"/>
  <c r="Q2797" i="4"/>
  <c r="O2797" i="4"/>
  <c r="M2797" i="4"/>
  <c r="K2797" i="4"/>
  <c r="N2797" i="4"/>
  <c r="L2797" i="4"/>
  <c r="J2797" i="4"/>
  <c r="H2797" i="4"/>
  <c r="I2797" i="4"/>
  <c r="G2797" i="4"/>
  <c r="E2797" i="4"/>
  <c r="F2797" i="4"/>
  <c r="AB2799" i="4"/>
  <c r="U2799" i="4"/>
  <c r="S2799" i="4"/>
  <c r="T2799" i="4"/>
  <c r="R2799" i="4"/>
  <c r="Q2799" i="4"/>
  <c r="P2799" i="4"/>
  <c r="O2799" i="4"/>
  <c r="M2799" i="4"/>
  <c r="K2799" i="4"/>
  <c r="J2799" i="4"/>
  <c r="N2799" i="4"/>
  <c r="L2799" i="4"/>
  <c r="F2799" i="4"/>
  <c r="H2799" i="4"/>
  <c r="I2799" i="4"/>
  <c r="G2799" i="4"/>
  <c r="E2799" i="4"/>
  <c r="AB2801" i="4"/>
  <c r="U2801" i="4"/>
  <c r="T2801" i="4"/>
  <c r="S2801" i="4"/>
  <c r="R2801" i="4"/>
  <c r="P2801" i="4"/>
  <c r="Q2801" i="4"/>
  <c r="O2801" i="4"/>
  <c r="M2801" i="4"/>
  <c r="K2801" i="4"/>
  <c r="N2801" i="4"/>
  <c r="L2801" i="4"/>
  <c r="J2801" i="4"/>
  <c r="H2801" i="4"/>
  <c r="I2801" i="4"/>
  <c r="G2801" i="4"/>
  <c r="E2801" i="4"/>
  <c r="F2801" i="4"/>
  <c r="AB2803" i="4"/>
  <c r="U2803" i="4"/>
  <c r="S2803" i="4"/>
  <c r="T2803" i="4"/>
  <c r="R2803" i="4"/>
  <c r="Q2803" i="4"/>
  <c r="P2803" i="4"/>
  <c r="O2803" i="4"/>
  <c r="M2803" i="4"/>
  <c r="K2803" i="4"/>
  <c r="J2803" i="4"/>
  <c r="N2803" i="4"/>
  <c r="L2803" i="4"/>
  <c r="F2803" i="4"/>
  <c r="H2803" i="4"/>
  <c r="I2803" i="4"/>
  <c r="G2803" i="4"/>
  <c r="E2803" i="4"/>
  <c r="AB2805" i="4"/>
  <c r="U2805" i="4"/>
  <c r="T2805" i="4"/>
  <c r="S2805" i="4"/>
  <c r="R2805" i="4"/>
  <c r="P2805" i="4"/>
  <c r="Q2805" i="4"/>
  <c r="O2805" i="4"/>
  <c r="M2805" i="4"/>
  <c r="K2805" i="4"/>
  <c r="N2805" i="4"/>
  <c r="L2805" i="4"/>
  <c r="J2805" i="4"/>
  <c r="H2805" i="4"/>
  <c r="I2805" i="4"/>
  <c r="G2805" i="4"/>
  <c r="E2805" i="4"/>
  <c r="F2805" i="4"/>
  <c r="AB2807" i="4"/>
  <c r="U2807" i="4"/>
  <c r="S2807" i="4"/>
  <c r="T2807" i="4"/>
  <c r="R2807" i="4"/>
  <c r="Q2807" i="4"/>
  <c r="P2807" i="4"/>
  <c r="O2807" i="4"/>
  <c r="M2807" i="4"/>
  <c r="K2807" i="4"/>
  <c r="J2807" i="4"/>
  <c r="N2807" i="4"/>
  <c r="L2807" i="4"/>
  <c r="F2807" i="4"/>
  <c r="H2807" i="4"/>
  <c r="I2807" i="4"/>
  <c r="G2807" i="4"/>
  <c r="E2807" i="4"/>
  <c r="AB2809" i="4"/>
  <c r="U2809" i="4"/>
  <c r="T2809" i="4"/>
  <c r="S2809" i="4"/>
  <c r="R2809" i="4"/>
  <c r="P2809" i="4"/>
  <c r="Q2809" i="4"/>
  <c r="O2809" i="4"/>
  <c r="M2809" i="4"/>
  <c r="K2809" i="4"/>
  <c r="N2809" i="4"/>
  <c r="L2809" i="4"/>
  <c r="J2809" i="4"/>
  <c r="H2809" i="4"/>
  <c r="I2809" i="4"/>
  <c r="G2809" i="4"/>
  <c r="E2809" i="4"/>
  <c r="F2809" i="4"/>
  <c r="AB2811" i="4"/>
  <c r="U2811" i="4"/>
  <c r="S2811" i="4"/>
  <c r="T2811" i="4"/>
  <c r="R2811" i="4"/>
  <c r="Q2811" i="4"/>
  <c r="P2811" i="4"/>
  <c r="O2811" i="4"/>
  <c r="M2811" i="4"/>
  <c r="K2811" i="4"/>
  <c r="J2811" i="4"/>
  <c r="N2811" i="4"/>
  <c r="L2811" i="4"/>
  <c r="F2811" i="4"/>
  <c r="H2811" i="4"/>
  <c r="I2811" i="4"/>
  <c r="G2811" i="4"/>
  <c r="E2811" i="4"/>
  <c r="AB2813" i="4"/>
  <c r="U2813" i="4"/>
  <c r="T2813" i="4"/>
  <c r="S2813" i="4"/>
  <c r="R2813" i="4"/>
  <c r="P2813" i="4"/>
  <c r="Q2813" i="4"/>
  <c r="O2813" i="4"/>
  <c r="M2813" i="4"/>
  <c r="K2813" i="4"/>
  <c r="N2813" i="4"/>
  <c r="L2813" i="4"/>
  <c r="J2813" i="4"/>
  <c r="H2813" i="4"/>
  <c r="I2813" i="4"/>
  <c r="G2813" i="4"/>
  <c r="E2813" i="4"/>
  <c r="F2813" i="4"/>
  <c r="AB2815" i="4"/>
  <c r="U2815" i="4"/>
  <c r="S2815" i="4"/>
  <c r="T2815" i="4"/>
  <c r="R2815" i="4"/>
  <c r="Q2815" i="4"/>
  <c r="P2815" i="4"/>
  <c r="O2815" i="4"/>
  <c r="M2815" i="4"/>
  <c r="K2815" i="4"/>
  <c r="J2815" i="4"/>
  <c r="N2815" i="4"/>
  <c r="L2815" i="4"/>
  <c r="F2815" i="4"/>
  <c r="H2815" i="4"/>
  <c r="I2815" i="4"/>
  <c r="G2815" i="4"/>
  <c r="E2815" i="4"/>
  <c r="AB2817" i="4"/>
  <c r="U2817" i="4"/>
  <c r="T2817" i="4"/>
  <c r="S2817" i="4"/>
  <c r="R2817" i="4"/>
  <c r="P2817" i="4"/>
  <c r="Q2817" i="4"/>
  <c r="O2817" i="4"/>
  <c r="M2817" i="4"/>
  <c r="K2817" i="4"/>
  <c r="N2817" i="4"/>
  <c r="L2817" i="4"/>
  <c r="J2817" i="4"/>
  <c r="H2817" i="4"/>
  <c r="I2817" i="4"/>
  <c r="G2817" i="4"/>
  <c r="E2817" i="4"/>
  <c r="F2817" i="4"/>
  <c r="AB2819" i="4"/>
  <c r="U2819" i="4"/>
  <c r="S2819" i="4"/>
  <c r="T2819" i="4"/>
  <c r="R2819" i="4"/>
  <c r="Q2819" i="4"/>
  <c r="P2819" i="4"/>
  <c r="O2819" i="4"/>
  <c r="M2819" i="4"/>
  <c r="K2819" i="4"/>
  <c r="J2819" i="4"/>
  <c r="N2819" i="4"/>
  <c r="L2819" i="4"/>
  <c r="F2819" i="4"/>
  <c r="H2819" i="4"/>
  <c r="I2819" i="4"/>
  <c r="G2819" i="4"/>
  <c r="E2819" i="4"/>
  <c r="AB2821" i="4"/>
  <c r="U2821" i="4"/>
  <c r="T2821" i="4"/>
  <c r="S2821" i="4"/>
  <c r="R2821" i="4"/>
  <c r="P2821" i="4"/>
  <c r="Q2821" i="4"/>
  <c r="O2821" i="4"/>
  <c r="M2821" i="4"/>
  <c r="K2821" i="4"/>
  <c r="N2821" i="4"/>
  <c r="L2821" i="4"/>
  <c r="J2821" i="4"/>
  <c r="H2821" i="4"/>
  <c r="I2821" i="4"/>
  <c r="G2821" i="4"/>
  <c r="E2821" i="4"/>
  <c r="F2821" i="4"/>
  <c r="AB2823" i="4"/>
  <c r="U2823" i="4"/>
  <c r="S2823" i="4"/>
  <c r="T2823" i="4"/>
  <c r="R2823" i="4"/>
  <c r="Q2823" i="4"/>
  <c r="P2823" i="4"/>
  <c r="O2823" i="4"/>
  <c r="M2823" i="4"/>
  <c r="K2823" i="4"/>
  <c r="J2823" i="4"/>
  <c r="N2823" i="4"/>
  <c r="L2823" i="4"/>
  <c r="F2823" i="4"/>
  <c r="H2823" i="4"/>
  <c r="I2823" i="4"/>
  <c r="G2823" i="4"/>
  <c r="E2823" i="4"/>
  <c r="AB2825" i="4"/>
  <c r="U2825" i="4"/>
  <c r="T2825" i="4"/>
  <c r="S2825" i="4"/>
  <c r="R2825" i="4"/>
  <c r="P2825" i="4"/>
  <c r="Q2825" i="4"/>
  <c r="O2825" i="4"/>
  <c r="M2825" i="4"/>
  <c r="K2825" i="4"/>
  <c r="N2825" i="4"/>
  <c r="L2825" i="4"/>
  <c r="J2825" i="4"/>
  <c r="H2825" i="4"/>
  <c r="I2825" i="4"/>
  <c r="G2825" i="4"/>
  <c r="E2825" i="4"/>
  <c r="F2825" i="4"/>
  <c r="AB2827" i="4"/>
  <c r="U2827" i="4"/>
  <c r="S2827" i="4"/>
  <c r="T2827" i="4"/>
  <c r="R2827" i="4"/>
  <c r="Q2827" i="4"/>
  <c r="P2827" i="4"/>
  <c r="O2827" i="4"/>
  <c r="M2827" i="4"/>
  <c r="K2827" i="4"/>
  <c r="J2827" i="4"/>
  <c r="N2827" i="4"/>
  <c r="L2827" i="4"/>
  <c r="F2827" i="4"/>
  <c r="H2827" i="4"/>
  <c r="I2827" i="4"/>
  <c r="G2827" i="4"/>
  <c r="E2827" i="4"/>
  <c r="AB2829" i="4"/>
  <c r="U2829" i="4"/>
  <c r="T2829" i="4"/>
  <c r="S2829" i="4"/>
  <c r="R2829" i="4"/>
  <c r="P2829" i="4"/>
  <c r="Q2829" i="4"/>
  <c r="O2829" i="4"/>
  <c r="M2829" i="4"/>
  <c r="K2829" i="4"/>
  <c r="N2829" i="4"/>
  <c r="L2829" i="4"/>
  <c r="J2829" i="4"/>
  <c r="H2829" i="4"/>
  <c r="I2829" i="4"/>
  <c r="G2829" i="4"/>
  <c r="E2829" i="4"/>
  <c r="F2829" i="4"/>
  <c r="AB2831" i="4"/>
  <c r="U2831" i="4"/>
  <c r="S2831" i="4"/>
  <c r="T2831" i="4"/>
  <c r="R2831" i="4"/>
  <c r="Q2831" i="4"/>
  <c r="P2831" i="4"/>
  <c r="O2831" i="4"/>
  <c r="M2831" i="4"/>
  <c r="K2831" i="4"/>
  <c r="J2831" i="4"/>
  <c r="N2831" i="4"/>
  <c r="L2831" i="4"/>
  <c r="F2831" i="4"/>
  <c r="H2831" i="4"/>
  <c r="I2831" i="4"/>
  <c r="G2831" i="4"/>
  <c r="E2831" i="4"/>
  <c r="AB2833" i="4"/>
  <c r="U2833" i="4"/>
  <c r="T2833" i="4"/>
  <c r="S2833" i="4"/>
  <c r="R2833" i="4"/>
  <c r="P2833" i="4"/>
  <c r="Q2833" i="4"/>
  <c r="O2833" i="4"/>
  <c r="M2833" i="4"/>
  <c r="K2833" i="4"/>
  <c r="N2833" i="4"/>
  <c r="L2833" i="4"/>
  <c r="J2833" i="4"/>
  <c r="H2833" i="4"/>
  <c r="I2833" i="4"/>
  <c r="G2833" i="4"/>
  <c r="E2833" i="4"/>
  <c r="F2833" i="4"/>
  <c r="AB2835" i="4"/>
  <c r="U2835" i="4"/>
  <c r="S2835" i="4"/>
  <c r="T2835" i="4"/>
  <c r="R2835" i="4"/>
  <c r="Q2835" i="4"/>
  <c r="P2835" i="4"/>
  <c r="O2835" i="4"/>
  <c r="M2835" i="4"/>
  <c r="K2835" i="4"/>
  <c r="J2835" i="4"/>
  <c r="N2835" i="4"/>
  <c r="L2835" i="4"/>
  <c r="F2835" i="4"/>
  <c r="H2835" i="4"/>
  <c r="I2835" i="4"/>
  <c r="G2835" i="4"/>
  <c r="E2835" i="4"/>
  <c r="AB2837" i="4"/>
  <c r="U2837" i="4"/>
  <c r="T2837" i="4"/>
  <c r="S2837" i="4"/>
  <c r="R2837" i="4"/>
  <c r="P2837" i="4"/>
  <c r="Q2837" i="4"/>
  <c r="O2837" i="4"/>
  <c r="M2837" i="4"/>
  <c r="K2837" i="4"/>
  <c r="N2837" i="4"/>
  <c r="L2837" i="4"/>
  <c r="J2837" i="4"/>
  <c r="H2837" i="4"/>
  <c r="I2837" i="4"/>
  <c r="G2837" i="4"/>
  <c r="E2837" i="4"/>
  <c r="F2837" i="4"/>
  <c r="AB2839" i="4"/>
  <c r="U2839" i="4"/>
  <c r="S2839" i="4"/>
  <c r="T2839" i="4"/>
  <c r="R2839" i="4"/>
  <c r="Q2839" i="4"/>
  <c r="P2839" i="4"/>
  <c r="O2839" i="4"/>
  <c r="M2839" i="4"/>
  <c r="K2839" i="4"/>
  <c r="J2839" i="4"/>
  <c r="N2839" i="4"/>
  <c r="L2839" i="4"/>
  <c r="F2839" i="4"/>
  <c r="H2839" i="4"/>
  <c r="I2839" i="4"/>
  <c r="G2839" i="4"/>
  <c r="E2839" i="4"/>
  <c r="AB2841" i="4"/>
  <c r="U2841" i="4"/>
  <c r="T2841" i="4"/>
  <c r="S2841" i="4"/>
  <c r="R2841" i="4"/>
  <c r="P2841" i="4"/>
  <c r="Q2841" i="4"/>
  <c r="O2841" i="4"/>
  <c r="M2841" i="4"/>
  <c r="K2841" i="4"/>
  <c r="N2841" i="4"/>
  <c r="L2841" i="4"/>
  <c r="J2841" i="4"/>
  <c r="H2841" i="4"/>
  <c r="I2841" i="4"/>
  <c r="G2841" i="4"/>
  <c r="E2841" i="4"/>
  <c r="F2841" i="4"/>
  <c r="AB2843" i="4"/>
  <c r="U2843" i="4"/>
  <c r="S2843" i="4"/>
  <c r="T2843" i="4"/>
  <c r="R2843" i="4"/>
  <c r="Q2843" i="4"/>
  <c r="P2843" i="4"/>
  <c r="O2843" i="4"/>
  <c r="M2843" i="4"/>
  <c r="K2843" i="4"/>
  <c r="J2843" i="4"/>
  <c r="N2843" i="4"/>
  <c r="L2843" i="4"/>
  <c r="F2843" i="4"/>
  <c r="H2843" i="4"/>
  <c r="I2843" i="4"/>
  <c r="G2843" i="4"/>
  <c r="E2843" i="4"/>
  <c r="AB2845" i="4"/>
  <c r="U2845" i="4"/>
  <c r="T2845" i="4"/>
  <c r="S2845" i="4"/>
  <c r="R2845" i="4"/>
  <c r="P2845" i="4"/>
  <c r="Q2845" i="4"/>
  <c r="O2845" i="4"/>
  <c r="M2845" i="4"/>
  <c r="K2845" i="4"/>
  <c r="N2845" i="4"/>
  <c r="L2845" i="4"/>
  <c r="J2845" i="4"/>
  <c r="H2845" i="4"/>
  <c r="I2845" i="4"/>
  <c r="G2845" i="4"/>
  <c r="E2845" i="4"/>
  <c r="F2845" i="4"/>
  <c r="AB2847" i="4"/>
  <c r="U2847" i="4"/>
  <c r="S2847" i="4"/>
  <c r="T2847" i="4"/>
  <c r="R2847" i="4"/>
  <c r="Q2847" i="4"/>
  <c r="P2847" i="4"/>
  <c r="O2847" i="4"/>
  <c r="M2847" i="4"/>
  <c r="K2847" i="4"/>
  <c r="J2847" i="4"/>
  <c r="N2847" i="4"/>
  <c r="L2847" i="4"/>
  <c r="F2847" i="4"/>
  <c r="H2847" i="4"/>
  <c r="I2847" i="4"/>
  <c r="G2847" i="4"/>
  <c r="E2847" i="4"/>
  <c r="AB2849" i="4"/>
  <c r="U2849" i="4"/>
  <c r="T2849" i="4"/>
  <c r="S2849" i="4"/>
  <c r="R2849" i="4"/>
  <c r="P2849" i="4"/>
  <c r="Q2849" i="4"/>
  <c r="O2849" i="4"/>
  <c r="M2849" i="4"/>
  <c r="K2849" i="4"/>
  <c r="N2849" i="4"/>
  <c r="L2849" i="4"/>
  <c r="J2849" i="4"/>
  <c r="H2849" i="4"/>
  <c r="I2849" i="4"/>
  <c r="G2849" i="4"/>
  <c r="E2849" i="4"/>
  <c r="F2849" i="4"/>
  <c r="AB2851" i="4"/>
  <c r="U2851" i="4"/>
  <c r="S2851" i="4"/>
  <c r="T2851" i="4"/>
  <c r="R2851" i="4"/>
  <c r="Q2851" i="4"/>
  <c r="P2851" i="4"/>
  <c r="O2851" i="4"/>
  <c r="M2851" i="4"/>
  <c r="K2851" i="4"/>
  <c r="J2851" i="4"/>
  <c r="N2851" i="4"/>
  <c r="L2851" i="4"/>
  <c r="F2851" i="4"/>
  <c r="H2851" i="4"/>
  <c r="I2851" i="4"/>
  <c r="G2851" i="4"/>
  <c r="E2851" i="4"/>
  <c r="AB2853" i="4"/>
  <c r="U2853" i="4"/>
  <c r="T2853" i="4"/>
  <c r="S2853" i="4"/>
  <c r="R2853" i="4"/>
  <c r="P2853" i="4"/>
  <c r="Q2853" i="4"/>
  <c r="O2853" i="4"/>
  <c r="M2853" i="4"/>
  <c r="K2853" i="4"/>
  <c r="N2853" i="4"/>
  <c r="L2853" i="4"/>
  <c r="J2853" i="4"/>
  <c r="H2853" i="4"/>
  <c r="I2853" i="4"/>
  <c r="G2853" i="4"/>
  <c r="E2853" i="4"/>
  <c r="F2853" i="4"/>
  <c r="AB2855" i="4"/>
  <c r="U2855" i="4"/>
  <c r="S2855" i="4"/>
  <c r="T2855" i="4"/>
  <c r="R2855" i="4"/>
  <c r="Q2855" i="4"/>
  <c r="P2855" i="4"/>
  <c r="O2855" i="4"/>
  <c r="M2855" i="4"/>
  <c r="K2855" i="4"/>
  <c r="J2855" i="4"/>
  <c r="N2855" i="4"/>
  <c r="L2855" i="4"/>
  <c r="F2855" i="4"/>
  <c r="H2855" i="4"/>
  <c r="I2855" i="4"/>
  <c r="G2855" i="4"/>
  <c r="E2855" i="4"/>
  <c r="AB2857" i="4"/>
  <c r="U2857" i="4"/>
  <c r="T2857" i="4"/>
  <c r="S2857" i="4"/>
  <c r="R2857" i="4"/>
  <c r="P2857" i="4"/>
  <c r="Q2857" i="4"/>
  <c r="O2857" i="4"/>
  <c r="M2857" i="4"/>
  <c r="K2857" i="4"/>
  <c r="N2857" i="4"/>
  <c r="L2857" i="4"/>
  <c r="J2857" i="4"/>
  <c r="H2857" i="4"/>
  <c r="I2857" i="4"/>
  <c r="G2857" i="4"/>
  <c r="E2857" i="4"/>
  <c r="F2857" i="4"/>
  <c r="AB2859" i="4"/>
  <c r="U2859" i="4"/>
  <c r="S2859" i="4"/>
  <c r="T2859" i="4"/>
  <c r="R2859" i="4"/>
  <c r="Q2859" i="4"/>
  <c r="P2859" i="4"/>
  <c r="O2859" i="4"/>
  <c r="M2859" i="4"/>
  <c r="K2859" i="4"/>
  <c r="J2859" i="4"/>
  <c r="N2859" i="4"/>
  <c r="L2859" i="4"/>
  <c r="F2859" i="4"/>
  <c r="H2859" i="4"/>
  <c r="I2859" i="4"/>
  <c r="G2859" i="4"/>
  <c r="E2859" i="4"/>
  <c r="AB2861" i="4"/>
  <c r="U2861" i="4"/>
  <c r="T2861" i="4"/>
  <c r="S2861" i="4"/>
  <c r="R2861" i="4"/>
  <c r="P2861" i="4"/>
  <c r="Q2861" i="4"/>
  <c r="O2861" i="4"/>
  <c r="M2861" i="4"/>
  <c r="K2861" i="4"/>
  <c r="N2861" i="4"/>
  <c r="L2861" i="4"/>
  <c r="J2861" i="4"/>
  <c r="H2861" i="4"/>
  <c r="I2861" i="4"/>
  <c r="G2861" i="4"/>
  <c r="E2861" i="4"/>
  <c r="F2861" i="4"/>
  <c r="AB2863" i="4"/>
  <c r="U2863" i="4"/>
  <c r="S2863" i="4"/>
  <c r="T2863" i="4"/>
  <c r="R2863" i="4"/>
  <c r="Q2863" i="4"/>
  <c r="P2863" i="4"/>
  <c r="O2863" i="4"/>
  <c r="M2863" i="4"/>
  <c r="K2863" i="4"/>
  <c r="J2863" i="4"/>
  <c r="N2863" i="4"/>
  <c r="L2863" i="4"/>
  <c r="F2863" i="4"/>
  <c r="H2863" i="4"/>
  <c r="I2863" i="4"/>
  <c r="G2863" i="4"/>
  <c r="E2863" i="4"/>
  <c r="AB2865" i="4"/>
  <c r="U2865" i="4"/>
  <c r="T2865" i="4"/>
  <c r="S2865" i="4"/>
  <c r="R2865" i="4"/>
  <c r="P2865" i="4"/>
  <c r="Q2865" i="4"/>
  <c r="O2865" i="4"/>
  <c r="M2865" i="4"/>
  <c r="K2865" i="4"/>
  <c r="N2865" i="4"/>
  <c r="L2865" i="4"/>
  <c r="J2865" i="4"/>
  <c r="H2865" i="4"/>
  <c r="I2865" i="4"/>
  <c r="G2865" i="4"/>
  <c r="E2865" i="4"/>
  <c r="F2865" i="4"/>
  <c r="AB2867" i="4"/>
  <c r="U2867" i="4"/>
  <c r="S2867" i="4"/>
  <c r="T2867" i="4"/>
  <c r="R2867" i="4"/>
  <c r="Q2867" i="4"/>
  <c r="P2867" i="4"/>
  <c r="O2867" i="4"/>
  <c r="M2867" i="4"/>
  <c r="K2867" i="4"/>
  <c r="J2867" i="4"/>
  <c r="N2867" i="4"/>
  <c r="L2867" i="4"/>
  <c r="F2867" i="4"/>
  <c r="H2867" i="4"/>
  <c r="I2867" i="4"/>
  <c r="G2867" i="4"/>
  <c r="E2867" i="4"/>
  <c r="AB2869" i="4"/>
  <c r="U2869" i="4"/>
  <c r="T2869" i="4"/>
  <c r="S2869" i="4"/>
  <c r="R2869" i="4"/>
  <c r="P2869" i="4"/>
  <c r="Q2869" i="4"/>
  <c r="O2869" i="4"/>
  <c r="M2869" i="4"/>
  <c r="K2869" i="4"/>
  <c r="N2869" i="4"/>
  <c r="L2869" i="4"/>
  <c r="J2869" i="4"/>
  <c r="H2869" i="4"/>
  <c r="I2869" i="4"/>
  <c r="G2869" i="4"/>
  <c r="E2869" i="4"/>
  <c r="F2869" i="4"/>
  <c r="AB2871" i="4"/>
  <c r="U2871" i="4"/>
  <c r="S2871" i="4"/>
  <c r="T2871" i="4"/>
  <c r="R2871" i="4"/>
  <c r="Q2871" i="4"/>
  <c r="P2871" i="4"/>
  <c r="O2871" i="4"/>
  <c r="M2871" i="4"/>
  <c r="K2871" i="4"/>
  <c r="J2871" i="4"/>
  <c r="N2871" i="4"/>
  <c r="L2871" i="4"/>
  <c r="F2871" i="4"/>
  <c r="H2871" i="4"/>
  <c r="I2871" i="4"/>
  <c r="G2871" i="4"/>
  <c r="E2871" i="4"/>
  <c r="AB2873" i="4"/>
  <c r="U2873" i="4"/>
  <c r="T2873" i="4"/>
  <c r="S2873" i="4"/>
  <c r="R2873" i="4"/>
  <c r="P2873" i="4"/>
  <c r="Q2873" i="4"/>
  <c r="O2873" i="4"/>
  <c r="M2873" i="4"/>
  <c r="K2873" i="4"/>
  <c r="N2873" i="4"/>
  <c r="L2873" i="4"/>
  <c r="J2873" i="4"/>
  <c r="H2873" i="4"/>
  <c r="I2873" i="4"/>
  <c r="G2873" i="4"/>
  <c r="E2873" i="4"/>
  <c r="F2873" i="4"/>
  <c r="AB2875" i="4"/>
  <c r="U2875" i="4"/>
  <c r="S2875" i="4"/>
  <c r="T2875" i="4"/>
  <c r="R2875" i="4"/>
  <c r="Q2875" i="4"/>
  <c r="P2875" i="4"/>
  <c r="O2875" i="4"/>
  <c r="M2875" i="4"/>
  <c r="K2875" i="4"/>
  <c r="J2875" i="4"/>
  <c r="N2875" i="4"/>
  <c r="L2875" i="4"/>
  <c r="F2875" i="4"/>
  <c r="H2875" i="4"/>
  <c r="I2875" i="4"/>
  <c r="G2875" i="4"/>
  <c r="E2875" i="4"/>
  <c r="AB2877" i="4"/>
  <c r="U2877" i="4"/>
  <c r="T2877" i="4"/>
  <c r="S2877" i="4"/>
  <c r="R2877" i="4"/>
  <c r="P2877" i="4"/>
  <c r="Q2877" i="4"/>
  <c r="O2877" i="4"/>
  <c r="M2877" i="4"/>
  <c r="K2877" i="4"/>
  <c r="N2877" i="4"/>
  <c r="L2877" i="4"/>
  <c r="J2877" i="4"/>
  <c r="H2877" i="4"/>
  <c r="I2877" i="4"/>
  <c r="G2877" i="4"/>
  <c r="E2877" i="4"/>
  <c r="F2877" i="4"/>
  <c r="AB2879" i="4"/>
  <c r="U2879" i="4"/>
  <c r="S2879" i="4"/>
  <c r="T2879" i="4"/>
  <c r="R2879" i="4"/>
  <c r="Q2879" i="4"/>
  <c r="P2879" i="4"/>
  <c r="O2879" i="4"/>
  <c r="M2879" i="4"/>
  <c r="K2879" i="4"/>
  <c r="J2879" i="4"/>
  <c r="N2879" i="4"/>
  <c r="L2879" i="4"/>
  <c r="F2879" i="4"/>
  <c r="H2879" i="4"/>
  <c r="I2879" i="4"/>
  <c r="G2879" i="4"/>
  <c r="E2879" i="4"/>
  <c r="AB2881" i="4"/>
  <c r="U2881" i="4"/>
  <c r="T2881" i="4"/>
  <c r="S2881" i="4"/>
  <c r="R2881" i="4"/>
  <c r="P2881" i="4"/>
  <c r="Q2881" i="4"/>
  <c r="O2881" i="4"/>
  <c r="M2881" i="4"/>
  <c r="K2881" i="4"/>
  <c r="N2881" i="4"/>
  <c r="L2881" i="4"/>
  <c r="J2881" i="4"/>
  <c r="H2881" i="4"/>
  <c r="I2881" i="4"/>
  <c r="G2881" i="4"/>
  <c r="E2881" i="4"/>
  <c r="F2881" i="4"/>
  <c r="AB2883" i="4"/>
  <c r="U2883" i="4"/>
  <c r="S2883" i="4"/>
  <c r="T2883" i="4"/>
  <c r="R2883" i="4"/>
  <c r="Q2883" i="4"/>
  <c r="P2883" i="4"/>
  <c r="O2883" i="4"/>
  <c r="M2883" i="4"/>
  <c r="K2883" i="4"/>
  <c r="J2883" i="4"/>
  <c r="N2883" i="4"/>
  <c r="L2883" i="4"/>
  <c r="F2883" i="4"/>
  <c r="H2883" i="4"/>
  <c r="I2883" i="4"/>
  <c r="G2883" i="4"/>
  <c r="E2883" i="4"/>
  <c r="AB2885" i="4"/>
  <c r="U2885" i="4"/>
  <c r="T2885" i="4"/>
  <c r="S2885" i="4"/>
  <c r="R2885" i="4"/>
  <c r="P2885" i="4"/>
  <c r="Q2885" i="4"/>
  <c r="O2885" i="4"/>
  <c r="M2885" i="4"/>
  <c r="K2885" i="4"/>
  <c r="N2885" i="4"/>
  <c r="L2885" i="4"/>
  <c r="J2885" i="4"/>
  <c r="H2885" i="4"/>
  <c r="I2885" i="4"/>
  <c r="G2885" i="4"/>
  <c r="E2885" i="4"/>
  <c r="F2885" i="4"/>
  <c r="AB2887" i="4"/>
  <c r="U2887" i="4"/>
  <c r="S2887" i="4"/>
  <c r="T2887" i="4"/>
  <c r="R2887" i="4"/>
  <c r="Q2887" i="4"/>
  <c r="P2887" i="4"/>
  <c r="O2887" i="4"/>
  <c r="M2887" i="4"/>
  <c r="K2887" i="4"/>
  <c r="J2887" i="4"/>
  <c r="N2887" i="4"/>
  <c r="L2887" i="4"/>
  <c r="F2887" i="4"/>
  <c r="H2887" i="4"/>
  <c r="I2887" i="4"/>
  <c r="G2887" i="4"/>
  <c r="E2887" i="4"/>
  <c r="AB2889" i="4"/>
  <c r="U2889" i="4"/>
  <c r="T2889" i="4"/>
  <c r="S2889" i="4"/>
  <c r="R2889" i="4"/>
  <c r="P2889" i="4"/>
  <c r="Q2889" i="4"/>
  <c r="O2889" i="4"/>
  <c r="M2889" i="4"/>
  <c r="K2889" i="4"/>
  <c r="N2889" i="4"/>
  <c r="L2889" i="4"/>
  <c r="J2889" i="4"/>
  <c r="H2889" i="4"/>
  <c r="I2889" i="4"/>
  <c r="G2889" i="4"/>
  <c r="E2889" i="4"/>
  <c r="F2889" i="4"/>
  <c r="AB2891" i="4"/>
  <c r="U2891" i="4"/>
  <c r="S2891" i="4"/>
  <c r="T2891" i="4"/>
  <c r="R2891" i="4"/>
  <c r="Q2891" i="4"/>
  <c r="P2891" i="4"/>
  <c r="O2891" i="4"/>
  <c r="M2891" i="4"/>
  <c r="K2891" i="4"/>
  <c r="J2891" i="4"/>
  <c r="N2891" i="4"/>
  <c r="L2891" i="4"/>
  <c r="F2891" i="4"/>
  <c r="H2891" i="4"/>
  <c r="I2891" i="4"/>
  <c r="G2891" i="4"/>
  <c r="E2891" i="4"/>
  <c r="AB2893" i="4"/>
  <c r="U2893" i="4"/>
  <c r="T2893" i="4"/>
  <c r="S2893" i="4"/>
  <c r="R2893" i="4"/>
  <c r="P2893" i="4"/>
  <c r="Q2893" i="4"/>
  <c r="O2893" i="4"/>
  <c r="M2893" i="4"/>
  <c r="K2893" i="4"/>
  <c r="N2893" i="4"/>
  <c r="L2893" i="4"/>
  <c r="J2893" i="4"/>
  <c r="H2893" i="4"/>
  <c r="I2893" i="4"/>
  <c r="G2893" i="4"/>
  <c r="E2893" i="4"/>
  <c r="F2893" i="4"/>
  <c r="AB2895" i="4"/>
  <c r="U2895" i="4"/>
  <c r="S2895" i="4"/>
  <c r="T2895" i="4"/>
  <c r="R2895" i="4"/>
  <c r="Q2895" i="4"/>
  <c r="P2895" i="4"/>
  <c r="O2895" i="4"/>
  <c r="M2895" i="4"/>
  <c r="K2895" i="4"/>
  <c r="J2895" i="4"/>
  <c r="N2895" i="4"/>
  <c r="L2895" i="4"/>
  <c r="F2895" i="4"/>
  <c r="H2895" i="4"/>
  <c r="I2895" i="4"/>
  <c r="G2895" i="4"/>
  <c r="E2895" i="4"/>
  <c r="AB2897" i="4"/>
  <c r="U2897" i="4"/>
  <c r="T2897" i="4"/>
  <c r="S2897" i="4"/>
  <c r="R2897" i="4"/>
  <c r="P2897" i="4"/>
  <c r="Q2897" i="4"/>
  <c r="O2897" i="4"/>
  <c r="M2897" i="4"/>
  <c r="K2897" i="4"/>
  <c r="N2897" i="4"/>
  <c r="L2897" i="4"/>
  <c r="J2897" i="4"/>
  <c r="H2897" i="4"/>
  <c r="I2897" i="4"/>
  <c r="G2897" i="4"/>
  <c r="E2897" i="4"/>
  <c r="F2897" i="4"/>
  <c r="AB2899" i="4"/>
  <c r="U2899" i="4"/>
  <c r="S2899" i="4"/>
  <c r="T2899" i="4"/>
  <c r="R2899" i="4"/>
  <c r="Q2899" i="4"/>
  <c r="P2899" i="4"/>
  <c r="O2899" i="4"/>
  <c r="M2899" i="4"/>
  <c r="K2899" i="4"/>
  <c r="J2899" i="4"/>
  <c r="N2899" i="4"/>
  <c r="L2899" i="4"/>
  <c r="F2899" i="4"/>
  <c r="H2899" i="4"/>
  <c r="I2899" i="4"/>
  <c r="G2899" i="4"/>
  <c r="E2899" i="4"/>
  <c r="AB2901" i="4"/>
  <c r="U2901" i="4"/>
  <c r="T2901" i="4"/>
  <c r="S2901" i="4"/>
  <c r="R2901" i="4"/>
  <c r="P2901" i="4"/>
  <c r="Q2901" i="4"/>
  <c r="O2901" i="4"/>
  <c r="M2901" i="4"/>
  <c r="K2901" i="4"/>
  <c r="N2901" i="4"/>
  <c r="L2901" i="4"/>
  <c r="J2901" i="4"/>
  <c r="H2901" i="4"/>
  <c r="I2901" i="4"/>
  <c r="G2901" i="4"/>
  <c r="E2901" i="4"/>
  <c r="F2901" i="4"/>
  <c r="AB2903" i="4"/>
  <c r="U2903" i="4"/>
  <c r="S2903" i="4"/>
  <c r="T2903" i="4"/>
  <c r="R2903" i="4"/>
  <c r="Q2903" i="4"/>
  <c r="P2903" i="4"/>
  <c r="O2903" i="4"/>
  <c r="M2903" i="4"/>
  <c r="K2903" i="4"/>
  <c r="J2903" i="4"/>
  <c r="N2903" i="4"/>
  <c r="L2903" i="4"/>
  <c r="F2903" i="4"/>
  <c r="H2903" i="4"/>
  <c r="I2903" i="4"/>
  <c r="G2903" i="4"/>
  <c r="E2903" i="4"/>
  <c r="AB2905" i="4"/>
  <c r="U2905" i="4"/>
  <c r="T2905" i="4"/>
  <c r="S2905" i="4"/>
  <c r="R2905" i="4"/>
  <c r="P2905" i="4"/>
  <c r="Q2905" i="4"/>
  <c r="O2905" i="4"/>
  <c r="M2905" i="4"/>
  <c r="K2905" i="4"/>
  <c r="N2905" i="4"/>
  <c r="L2905" i="4"/>
  <c r="J2905" i="4"/>
  <c r="H2905" i="4"/>
  <c r="I2905" i="4"/>
  <c r="G2905" i="4"/>
  <c r="E2905" i="4"/>
  <c r="F2905" i="4"/>
  <c r="AB2907" i="4"/>
  <c r="U2907" i="4"/>
  <c r="S2907" i="4"/>
  <c r="T2907" i="4"/>
  <c r="R2907" i="4"/>
  <c r="Q2907" i="4"/>
  <c r="P2907" i="4"/>
  <c r="O2907" i="4"/>
  <c r="M2907" i="4"/>
  <c r="K2907" i="4"/>
  <c r="J2907" i="4"/>
  <c r="N2907" i="4"/>
  <c r="L2907" i="4"/>
  <c r="F2907" i="4"/>
  <c r="H2907" i="4"/>
  <c r="I2907" i="4"/>
  <c r="G2907" i="4"/>
  <c r="E2907" i="4"/>
  <c r="AB2909" i="4"/>
  <c r="U2909" i="4"/>
  <c r="T2909" i="4"/>
  <c r="S2909" i="4"/>
  <c r="R2909" i="4"/>
  <c r="P2909" i="4"/>
  <c r="Q2909" i="4"/>
  <c r="O2909" i="4"/>
  <c r="M2909" i="4"/>
  <c r="K2909" i="4"/>
  <c r="N2909" i="4"/>
  <c r="L2909" i="4"/>
  <c r="J2909" i="4"/>
  <c r="H2909" i="4"/>
  <c r="I2909" i="4"/>
  <c r="G2909" i="4"/>
  <c r="E2909" i="4"/>
  <c r="F2909" i="4"/>
  <c r="AB2911" i="4"/>
  <c r="U2911" i="4"/>
  <c r="S2911" i="4"/>
  <c r="T2911" i="4"/>
  <c r="R2911" i="4"/>
  <c r="Q2911" i="4"/>
  <c r="P2911" i="4"/>
  <c r="O2911" i="4"/>
  <c r="M2911" i="4"/>
  <c r="K2911" i="4"/>
  <c r="J2911" i="4"/>
  <c r="N2911" i="4"/>
  <c r="L2911" i="4"/>
  <c r="F2911" i="4"/>
  <c r="H2911" i="4"/>
  <c r="I2911" i="4"/>
  <c r="G2911" i="4"/>
  <c r="E2911" i="4"/>
  <c r="AB2913" i="4"/>
  <c r="U2913" i="4"/>
  <c r="T2913" i="4"/>
  <c r="S2913" i="4"/>
  <c r="R2913" i="4"/>
  <c r="P2913" i="4"/>
  <c r="Q2913" i="4"/>
  <c r="O2913" i="4"/>
  <c r="M2913" i="4"/>
  <c r="K2913" i="4"/>
  <c r="N2913" i="4"/>
  <c r="L2913" i="4"/>
  <c r="J2913" i="4"/>
  <c r="H2913" i="4"/>
  <c r="I2913" i="4"/>
  <c r="G2913" i="4"/>
  <c r="E2913" i="4"/>
  <c r="F2913" i="4"/>
  <c r="AB2915" i="4"/>
  <c r="U2915" i="4"/>
  <c r="S2915" i="4"/>
  <c r="T2915" i="4"/>
  <c r="R2915" i="4"/>
  <c r="Q2915" i="4"/>
  <c r="P2915" i="4"/>
  <c r="O2915" i="4"/>
  <c r="M2915" i="4"/>
  <c r="K2915" i="4"/>
  <c r="J2915" i="4"/>
  <c r="N2915" i="4"/>
  <c r="L2915" i="4"/>
  <c r="F2915" i="4"/>
  <c r="H2915" i="4"/>
  <c r="I2915" i="4"/>
  <c r="G2915" i="4"/>
  <c r="E2915" i="4"/>
  <c r="AB2917" i="4"/>
  <c r="U2917" i="4"/>
  <c r="T2917" i="4"/>
  <c r="S2917" i="4"/>
  <c r="R2917" i="4"/>
  <c r="P2917" i="4"/>
  <c r="Q2917" i="4"/>
  <c r="O2917" i="4"/>
  <c r="M2917" i="4"/>
  <c r="K2917" i="4"/>
  <c r="N2917" i="4"/>
  <c r="L2917" i="4"/>
  <c r="J2917" i="4"/>
  <c r="H2917" i="4"/>
  <c r="I2917" i="4"/>
  <c r="G2917" i="4"/>
  <c r="E2917" i="4"/>
  <c r="F2917" i="4"/>
  <c r="AB2919" i="4"/>
  <c r="U2919" i="4"/>
  <c r="S2919" i="4"/>
  <c r="T2919" i="4"/>
  <c r="R2919" i="4"/>
  <c r="Q2919" i="4"/>
  <c r="P2919" i="4"/>
  <c r="O2919" i="4"/>
  <c r="M2919" i="4"/>
  <c r="K2919" i="4"/>
  <c r="J2919" i="4"/>
  <c r="N2919" i="4"/>
  <c r="L2919" i="4"/>
  <c r="F2919" i="4"/>
  <c r="H2919" i="4"/>
  <c r="I2919" i="4"/>
  <c r="G2919" i="4"/>
  <c r="E2919" i="4"/>
  <c r="AB2921" i="4"/>
  <c r="U2921" i="4"/>
  <c r="T2921" i="4"/>
  <c r="S2921" i="4"/>
  <c r="R2921" i="4"/>
  <c r="P2921" i="4"/>
  <c r="Q2921" i="4"/>
  <c r="O2921" i="4"/>
  <c r="M2921" i="4"/>
  <c r="K2921" i="4"/>
  <c r="N2921" i="4"/>
  <c r="L2921" i="4"/>
  <c r="J2921" i="4"/>
  <c r="H2921" i="4"/>
  <c r="I2921" i="4"/>
  <c r="G2921" i="4"/>
  <c r="E2921" i="4"/>
  <c r="F2921" i="4"/>
  <c r="AB2923" i="4"/>
  <c r="U2923" i="4"/>
  <c r="S2923" i="4"/>
  <c r="T2923" i="4"/>
  <c r="R2923" i="4"/>
  <c r="Q2923" i="4"/>
  <c r="P2923" i="4"/>
  <c r="O2923" i="4"/>
  <c r="M2923" i="4"/>
  <c r="K2923" i="4"/>
  <c r="J2923" i="4"/>
  <c r="N2923" i="4"/>
  <c r="L2923" i="4"/>
  <c r="F2923" i="4"/>
  <c r="H2923" i="4"/>
  <c r="I2923" i="4"/>
  <c r="G2923" i="4"/>
  <c r="E2923" i="4"/>
  <c r="AB2925" i="4"/>
  <c r="U2925" i="4"/>
  <c r="T2925" i="4"/>
  <c r="S2925" i="4"/>
  <c r="R2925" i="4"/>
  <c r="P2925" i="4"/>
  <c r="Q2925" i="4"/>
  <c r="O2925" i="4"/>
  <c r="M2925" i="4"/>
  <c r="K2925" i="4"/>
  <c r="N2925" i="4"/>
  <c r="L2925" i="4"/>
  <c r="J2925" i="4"/>
  <c r="H2925" i="4"/>
  <c r="I2925" i="4"/>
  <c r="G2925" i="4"/>
  <c r="E2925" i="4"/>
  <c r="F2925" i="4"/>
  <c r="AB2927" i="4"/>
  <c r="U2927" i="4"/>
  <c r="S2927" i="4"/>
  <c r="T2927" i="4"/>
  <c r="R2927" i="4"/>
  <c r="Q2927" i="4"/>
  <c r="P2927" i="4"/>
  <c r="O2927" i="4"/>
  <c r="M2927" i="4"/>
  <c r="K2927" i="4"/>
  <c r="J2927" i="4"/>
  <c r="N2927" i="4"/>
  <c r="L2927" i="4"/>
  <c r="F2927" i="4"/>
  <c r="H2927" i="4"/>
  <c r="I2927" i="4"/>
  <c r="G2927" i="4"/>
  <c r="E2927" i="4"/>
  <c r="AB2929" i="4"/>
  <c r="U2929" i="4"/>
  <c r="T2929" i="4"/>
  <c r="S2929" i="4"/>
  <c r="R2929" i="4"/>
  <c r="P2929" i="4"/>
  <c r="Q2929" i="4"/>
  <c r="O2929" i="4"/>
  <c r="M2929" i="4"/>
  <c r="K2929" i="4"/>
  <c r="N2929" i="4"/>
  <c r="L2929" i="4"/>
  <c r="J2929" i="4"/>
  <c r="H2929" i="4"/>
  <c r="I2929" i="4"/>
  <c r="G2929" i="4"/>
  <c r="E2929" i="4"/>
  <c r="F2929" i="4"/>
  <c r="AB2931" i="4"/>
  <c r="U2931" i="4"/>
  <c r="S2931" i="4"/>
  <c r="T2931" i="4"/>
  <c r="R2931" i="4"/>
  <c r="Q2931" i="4"/>
  <c r="P2931" i="4"/>
  <c r="O2931" i="4"/>
  <c r="M2931" i="4"/>
  <c r="K2931" i="4"/>
  <c r="J2931" i="4"/>
  <c r="N2931" i="4"/>
  <c r="L2931" i="4"/>
  <c r="F2931" i="4"/>
  <c r="H2931" i="4"/>
  <c r="I2931" i="4"/>
  <c r="G2931" i="4"/>
  <c r="E2931" i="4"/>
  <c r="AB2933" i="4"/>
  <c r="U2933" i="4"/>
  <c r="T2933" i="4"/>
  <c r="S2933" i="4"/>
  <c r="R2933" i="4"/>
  <c r="P2933" i="4"/>
  <c r="Q2933" i="4"/>
  <c r="O2933" i="4"/>
  <c r="M2933" i="4"/>
  <c r="K2933" i="4"/>
  <c r="N2933" i="4"/>
  <c r="L2933" i="4"/>
  <c r="J2933" i="4"/>
  <c r="H2933" i="4"/>
  <c r="I2933" i="4"/>
  <c r="G2933" i="4"/>
  <c r="E2933" i="4"/>
  <c r="F2933" i="4"/>
  <c r="AB2935" i="4"/>
  <c r="U2935" i="4"/>
  <c r="S2935" i="4"/>
  <c r="T2935" i="4"/>
  <c r="R2935" i="4"/>
  <c r="Q2935" i="4"/>
  <c r="P2935" i="4"/>
  <c r="O2935" i="4"/>
  <c r="M2935" i="4"/>
  <c r="K2935" i="4"/>
  <c r="J2935" i="4"/>
  <c r="N2935" i="4"/>
  <c r="L2935" i="4"/>
  <c r="F2935" i="4"/>
  <c r="H2935" i="4"/>
  <c r="I2935" i="4"/>
  <c r="G2935" i="4"/>
  <c r="E2935" i="4"/>
  <c r="AB2937" i="4"/>
  <c r="U2937" i="4"/>
  <c r="T2937" i="4"/>
  <c r="S2937" i="4"/>
  <c r="R2937" i="4"/>
  <c r="P2937" i="4"/>
  <c r="Q2937" i="4"/>
  <c r="O2937" i="4"/>
  <c r="M2937" i="4"/>
  <c r="K2937" i="4"/>
  <c r="N2937" i="4"/>
  <c r="L2937" i="4"/>
  <c r="J2937" i="4"/>
  <c r="H2937" i="4"/>
  <c r="I2937" i="4"/>
  <c r="G2937" i="4"/>
  <c r="E2937" i="4"/>
  <c r="F2937" i="4"/>
  <c r="AB2939" i="4"/>
  <c r="U2939" i="4"/>
  <c r="S2939" i="4"/>
  <c r="T2939" i="4"/>
  <c r="R2939" i="4"/>
  <c r="Q2939" i="4"/>
  <c r="P2939" i="4"/>
  <c r="O2939" i="4"/>
  <c r="M2939" i="4"/>
  <c r="K2939" i="4"/>
  <c r="J2939" i="4"/>
  <c r="N2939" i="4"/>
  <c r="L2939" i="4"/>
  <c r="F2939" i="4"/>
  <c r="H2939" i="4"/>
  <c r="I2939" i="4"/>
  <c r="G2939" i="4"/>
  <c r="E2939" i="4"/>
  <c r="AB2941" i="4"/>
  <c r="U2941" i="4"/>
  <c r="T2941" i="4"/>
  <c r="S2941" i="4"/>
  <c r="R2941" i="4"/>
  <c r="P2941" i="4"/>
  <c r="Q2941" i="4"/>
  <c r="O2941" i="4"/>
  <c r="M2941" i="4"/>
  <c r="K2941" i="4"/>
  <c r="N2941" i="4"/>
  <c r="L2941" i="4"/>
  <c r="J2941" i="4"/>
  <c r="H2941" i="4"/>
  <c r="I2941" i="4"/>
  <c r="G2941" i="4"/>
  <c r="E2941" i="4"/>
  <c r="F2941" i="4"/>
  <c r="AB2943" i="4"/>
  <c r="U2943" i="4"/>
  <c r="S2943" i="4"/>
  <c r="T2943" i="4"/>
  <c r="R2943" i="4"/>
  <c r="Q2943" i="4"/>
  <c r="P2943" i="4"/>
  <c r="O2943" i="4"/>
  <c r="M2943" i="4"/>
  <c r="K2943" i="4"/>
  <c r="J2943" i="4"/>
  <c r="N2943" i="4"/>
  <c r="L2943" i="4"/>
  <c r="F2943" i="4"/>
  <c r="H2943" i="4"/>
  <c r="I2943" i="4"/>
  <c r="G2943" i="4"/>
  <c r="E2943" i="4"/>
  <c r="AB2945" i="4"/>
  <c r="U2945" i="4"/>
  <c r="T2945" i="4"/>
  <c r="S2945" i="4"/>
  <c r="R2945" i="4"/>
  <c r="P2945" i="4"/>
  <c r="Q2945" i="4"/>
  <c r="O2945" i="4"/>
  <c r="M2945" i="4"/>
  <c r="K2945" i="4"/>
  <c r="N2945" i="4"/>
  <c r="L2945" i="4"/>
  <c r="J2945" i="4"/>
  <c r="H2945" i="4"/>
  <c r="I2945" i="4"/>
  <c r="G2945" i="4"/>
  <c r="E2945" i="4"/>
  <c r="F2945" i="4"/>
  <c r="AB2947" i="4"/>
  <c r="U2947" i="4"/>
  <c r="S2947" i="4"/>
  <c r="T2947" i="4"/>
  <c r="R2947" i="4"/>
  <c r="Q2947" i="4"/>
  <c r="P2947" i="4"/>
  <c r="O2947" i="4"/>
  <c r="M2947" i="4"/>
  <c r="K2947" i="4"/>
  <c r="J2947" i="4"/>
  <c r="N2947" i="4"/>
  <c r="L2947" i="4"/>
  <c r="F2947" i="4"/>
  <c r="H2947" i="4"/>
  <c r="I2947" i="4"/>
  <c r="G2947" i="4"/>
  <c r="E2947" i="4"/>
  <c r="AB2949" i="4"/>
  <c r="U2949" i="4"/>
  <c r="T2949" i="4"/>
  <c r="S2949" i="4"/>
  <c r="R2949" i="4"/>
  <c r="P2949" i="4"/>
  <c r="Q2949" i="4"/>
  <c r="O2949" i="4"/>
  <c r="M2949" i="4"/>
  <c r="K2949" i="4"/>
  <c r="N2949" i="4"/>
  <c r="L2949" i="4"/>
  <c r="J2949" i="4"/>
  <c r="H2949" i="4"/>
  <c r="I2949" i="4"/>
  <c r="G2949" i="4"/>
  <c r="E2949" i="4"/>
  <c r="F2949" i="4"/>
  <c r="AB2951" i="4"/>
  <c r="U2951" i="4"/>
  <c r="S2951" i="4"/>
  <c r="T2951" i="4"/>
  <c r="R2951" i="4"/>
  <c r="Q2951" i="4"/>
  <c r="P2951" i="4"/>
  <c r="O2951" i="4"/>
  <c r="M2951" i="4"/>
  <c r="K2951" i="4"/>
  <c r="J2951" i="4"/>
  <c r="N2951" i="4"/>
  <c r="L2951" i="4"/>
  <c r="F2951" i="4"/>
  <c r="H2951" i="4"/>
  <c r="I2951" i="4"/>
  <c r="G2951" i="4"/>
  <c r="E2951" i="4"/>
  <c r="AB2953" i="4"/>
  <c r="U2953" i="4"/>
  <c r="T2953" i="4"/>
  <c r="S2953" i="4"/>
  <c r="R2953" i="4"/>
  <c r="P2953" i="4"/>
  <c r="Q2953" i="4"/>
  <c r="O2953" i="4"/>
  <c r="M2953" i="4"/>
  <c r="K2953" i="4"/>
  <c r="N2953" i="4"/>
  <c r="L2953" i="4"/>
  <c r="J2953" i="4"/>
  <c r="H2953" i="4"/>
  <c r="I2953" i="4"/>
  <c r="G2953" i="4"/>
  <c r="E2953" i="4"/>
  <c r="F2953" i="4"/>
  <c r="AB2955" i="4"/>
  <c r="U2955" i="4"/>
  <c r="S2955" i="4"/>
  <c r="T2955" i="4"/>
  <c r="R2955" i="4"/>
  <c r="Q2955" i="4"/>
  <c r="P2955" i="4"/>
  <c r="O2955" i="4"/>
  <c r="M2955" i="4"/>
  <c r="K2955" i="4"/>
  <c r="J2955" i="4"/>
  <c r="N2955" i="4"/>
  <c r="L2955" i="4"/>
  <c r="F2955" i="4"/>
  <c r="H2955" i="4"/>
  <c r="I2955" i="4"/>
  <c r="G2955" i="4"/>
  <c r="E2955" i="4"/>
  <c r="AB2957" i="4"/>
  <c r="U2957" i="4"/>
  <c r="T2957" i="4"/>
  <c r="S2957" i="4"/>
  <c r="R2957" i="4"/>
  <c r="P2957" i="4"/>
  <c r="Q2957" i="4"/>
  <c r="O2957" i="4"/>
  <c r="M2957" i="4"/>
  <c r="K2957" i="4"/>
  <c r="N2957" i="4"/>
  <c r="L2957" i="4"/>
  <c r="J2957" i="4"/>
  <c r="H2957" i="4"/>
  <c r="I2957" i="4"/>
  <c r="G2957" i="4"/>
  <c r="E2957" i="4"/>
  <c r="F2957" i="4"/>
  <c r="AB2959" i="4"/>
  <c r="U2959" i="4"/>
  <c r="S2959" i="4"/>
  <c r="T2959" i="4"/>
  <c r="R2959" i="4"/>
  <c r="Q2959" i="4"/>
  <c r="P2959" i="4"/>
  <c r="O2959" i="4"/>
  <c r="M2959" i="4"/>
  <c r="K2959" i="4"/>
  <c r="J2959" i="4"/>
  <c r="N2959" i="4"/>
  <c r="L2959" i="4"/>
  <c r="F2959" i="4"/>
  <c r="H2959" i="4"/>
  <c r="I2959" i="4"/>
  <c r="G2959" i="4"/>
  <c r="E2959" i="4"/>
  <c r="AB2961" i="4"/>
  <c r="U2961" i="4"/>
  <c r="T2961" i="4"/>
  <c r="S2961" i="4"/>
  <c r="R2961" i="4"/>
  <c r="P2961" i="4"/>
  <c r="Q2961" i="4"/>
  <c r="O2961" i="4"/>
  <c r="M2961" i="4"/>
  <c r="K2961" i="4"/>
  <c r="N2961" i="4"/>
  <c r="L2961" i="4"/>
  <c r="J2961" i="4"/>
  <c r="H2961" i="4"/>
  <c r="I2961" i="4"/>
  <c r="G2961" i="4"/>
  <c r="E2961" i="4"/>
  <c r="F2961" i="4"/>
  <c r="AB2963" i="4"/>
  <c r="U2963" i="4"/>
  <c r="S2963" i="4"/>
  <c r="T2963" i="4"/>
  <c r="R2963" i="4"/>
  <c r="Q2963" i="4"/>
  <c r="P2963" i="4"/>
  <c r="O2963" i="4"/>
  <c r="M2963" i="4"/>
  <c r="K2963" i="4"/>
  <c r="J2963" i="4"/>
  <c r="N2963" i="4"/>
  <c r="L2963" i="4"/>
  <c r="F2963" i="4"/>
  <c r="H2963" i="4"/>
  <c r="I2963" i="4"/>
  <c r="G2963" i="4"/>
  <c r="E2963" i="4"/>
  <c r="AB2965" i="4"/>
  <c r="U2965" i="4"/>
  <c r="T2965" i="4"/>
  <c r="S2965" i="4"/>
  <c r="R2965" i="4"/>
  <c r="P2965" i="4"/>
  <c r="Q2965" i="4"/>
  <c r="O2965" i="4"/>
  <c r="M2965" i="4"/>
  <c r="K2965" i="4"/>
  <c r="N2965" i="4"/>
  <c r="L2965" i="4"/>
  <c r="J2965" i="4"/>
  <c r="H2965" i="4"/>
  <c r="I2965" i="4"/>
  <c r="G2965" i="4"/>
  <c r="E2965" i="4"/>
  <c r="F2965" i="4"/>
  <c r="AB2967" i="4"/>
  <c r="U2967" i="4"/>
  <c r="S2967" i="4"/>
  <c r="T2967" i="4"/>
  <c r="R2967" i="4"/>
  <c r="Q2967" i="4"/>
  <c r="P2967" i="4"/>
  <c r="O2967" i="4"/>
  <c r="M2967" i="4"/>
  <c r="K2967" i="4"/>
  <c r="J2967" i="4"/>
  <c r="N2967" i="4"/>
  <c r="L2967" i="4"/>
  <c r="F2967" i="4"/>
  <c r="H2967" i="4"/>
  <c r="I2967" i="4"/>
  <c r="G2967" i="4"/>
  <c r="E2967" i="4"/>
  <c r="AB2969" i="4"/>
  <c r="U2969" i="4"/>
  <c r="T2969" i="4"/>
  <c r="S2969" i="4"/>
  <c r="R2969" i="4"/>
  <c r="P2969" i="4"/>
  <c r="Q2969" i="4"/>
  <c r="O2969" i="4"/>
  <c r="M2969" i="4"/>
  <c r="K2969" i="4"/>
  <c r="N2969" i="4"/>
  <c r="L2969" i="4"/>
  <c r="J2969" i="4"/>
  <c r="H2969" i="4"/>
  <c r="I2969" i="4"/>
  <c r="G2969" i="4"/>
  <c r="E2969" i="4"/>
  <c r="F2969" i="4"/>
  <c r="AB2971" i="4"/>
  <c r="U2971" i="4"/>
  <c r="S2971" i="4"/>
  <c r="T2971" i="4"/>
  <c r="R2971" i="4"/>
  <c r="Q2971" i="4"/>
  <c r="P2971" i="4"/>
  <c r="O2971" i="4"/>
  <c r="M2971" i="4"/>
  <c r="K2971" i="4"/>
  <c r="J2971" i="4"/>
  <c r="N2971" i="4"/>
  <c r="L2971" i="4"/>
  <c r="F2971" i="4"/>
  <c r="H2971" i="4"/>
  <c r="I2971" i="4"/>
  <c r="G2971" i="4"/>
  <c r="E2971" i="4"/>
  <c r="AB2973" i="4"/>
  <c r="U2973" i="4"/>
  <c r="T2973" i="4"/>
  <c r="S2973" i="4"/>
  <c r="R2973" i="4"/>
  <c r="P2973" i="4"/>
  <c r="Q2973" i="4"/>
  <c r="O2973" i="4"/>
  <c r="M2973" i="4"/>
  <c r="K2973" i="4"/>
  <c r="N2973" i="4"/>
  <c r="L2973" i="4"/>
  <c r="J2973" i="4"/>
  <c r="H2973" i="4"/>
  <c r="I2973" i="4"/>
  <c r="G2973" i="4"/>
  <c r="E2973" i="4"/>
  <c r="F2973" i="4"/>
  <c r="AB2975" i="4"/>
  <c r="U2975" i="4"/>
  <c r="S2975" i="4"/>
  <c r="T2975" i="4"/>
  <c r="R2975" i="4"/>
  <c r="Q2975" i="4"/>
  <c r="P2975" i="4"/>
  <c r="O2975" i="4"/>
  <c r="M2975" i="4"/>
  <c r="K2975" i="4"/>
  <c r="J2975" i="4"/>
  <c r="N2975" i="4"/>
  <c r="L2975" i="4"/>
  <c r="F2975" i="4"/>
  <c r="H2975" i="4"/>
  <c r="I2975" i="4"/>
  <c r="G2975" i="4"/>
  <c r="E2975" i="4"/>
  <c r="AB2977" i="4"/>
  <c r="U2977" i="4"/>
  <c r="T2977" i="4"/>
  <c r="S2977" i="4"/>
  <c r="R2977" i="4"/>
  <c r="P2977" i="4"/>
  <c r="Q2977" i="4"/>
  <c r="O2977" i="4"/>
  <c r="M2977" i="4"/>
  <c r="K2977" i="4"/>
  <c r="N2977" i="4"/>
  <c r="L2977" i="4"/>
  <c r="J2977" i="4"/>
  <c r="H2977" i="4"/>
  <c r="I2977" i="4"/>
  <c r="G2977" i="4"/>
  <c r="E2977" i="4"/>
  <c r="F2977" i="4"/>
  <c r="AB2979" i="4"/>
  <c r="U2979" i="4"/>
  <c r="S2979" i="4"/>
  <c r="T2979" i="4"/>
  <c r="R2979" i="4"/>
  <c r="Q2979" i="4"/>
  <c r="P2979" i="4"/>
  <c r="O2979" i="4"/>
  <c r="M2979" i="4"/>
  <c r="K2979" i="4"/>
  <c r="J2979" i="4"/>
  <c r="N2979" i="4"/>
  <c r="L2979" i="4"/>
  <c r="F2979" i="4"/>
  <c r="H2979" i="4"/>
  <c r="I2979" i="4"/>
  <c r="G2979" i="4"/>
  <c r="E2979" i="4"/>
  <c r="AB2981" i="4"/>
  <c r="U2981" i="4"/>
  <c r="T2981" i="4"/>
  <c r="S2981" i="4"/>
  <c r="R2981" i="4"/>
  <c r="P2981" i="4"/>
  <c r="Q2981" i="4"/>
  <c r="O2981" i="4"/>
  <c r="M2981" i="4"/>
  <c r="K2981" i="4"/>
  <c r="N2981" i="4"/>
  <c r="L2981" i="4"/>
  <c r="J2981" i="4"/>
  <c r="H2981" i="4"/>
  <c r="I2981" i="4"/>
  <c r="G2981" i="4"/>
  <c r="E2981" i="4"/>
  <c r="F2981" i="4"/>
  <c r="AB2983" i="4"/>
  <c r="U2983" i="4"/>
  <c r="S2983" i="4"/>
  <c r="T2983" i="4"/>
  <c r="R2983" i="4"/>
  <c r="Q2983" i="4"/>
  <c r="P2983" i="4"/>
  <c r="O2983" i="4"/>
  <c r="M2983" i="4"/>
  <c r="K2983" i="4"/>
  <c r="J2983" i="4"/>
  <c r="N2983" i="4"/>
  <c r="L2983" i="4"/>
  <c r="F2983" i="4"/>
  <c r="H2983" i="4"/>
  <c r="I2983" i="4"/>
  <c r="G2983" i="4"/>
  <c r="E2983" i="4"/>
  <c r="AB2985" i="4"/>
  <c r="U2985" i="4"/>
  <c r="T2985" i="4"/>
  <c r="S2985" i="4"/>
  <c r="R2985" i="4"/>
  <c r="P2985" i="4"/>
  <c r="Q2985" i="4"/>
  <c r="O2985" i="4"/>
  <c r="M2985" i="4"/>
  <c r="K2985" i="4"/>
  <c r="N2985" i="4"/>
  <c r="L2985" i="4"/>
  <c r="J2985" i="4"/>
  <c r="H2985" i="4"/>
  <c r="I2985" i="4"/>
  <c r="G2985" i="4"/>
  <c r="E2985" i="4"/>
  <c r="F2985" i="4"/>
  <c r="AB2987" i="4"/>
  <c r="U2987" i="4"/>
  <c r="S2987" i="4"/>
  <c r="T2987" i="4"/>
  <c r="R2987" i="4"/>
  <c r="Q2987" i="4"/>
  <c r="P2987" i="4"/>
  <c r="O2987" i="4"/>
  <c r="M2987" i="4"/>
  <c r="K2987" i="4"/>
  <c r="J2987" i="4"/>
  <c r="N2987" i="4"/>
  <c r="L2987" i="4"/>
  <c r="F2987" i="4"/>
  <c r="H2987" i="4"/>
  <c r="I2987" i="4"/>
  <c r="G2987" i="4"/>
  <c r="E2987" i="4"/>
  <c r="AB2989" i="4"/>
  <c r="U2989" i="4"/>
  <c r="T2989" i="4"/>
  <c r="S2989" i="4"/>
  <c r="R2989" i="4"/>
  <c r="P2989" i="4"/>
  <c r="Q2989" i="4"/>
  <c r="O2989" i="4"/>
  <c r="M2989" i="4"/>
  <c r="K2989" i="4"/>
  <c r="N2989" i="4"/>
  <c r="L2989" i="4"/>
  <c r="J2989" i="4"/>
  <c r="H2989" i="4"/>
  <c r="I2989" i="4"/>
  <c r="G2989" i="4"/>
  <c r="E2989" i="4"/>
  <c r="F2989" i="4"/>
  <c r="AB2991" i="4"/>
  <c r="U2991" i="4"/>
  <c r="S2991" i="4"/>
  <c r="T2991" i="4"/>
  <c r="R2991" i="4"/>
  <c r="Q2991" i="4"/>
  <c r="P2991" i="4"/>
  <c r="O2991" i="4"/>
  <c r="M2991" i="4"/>
  <c r="K2991" i="4"/>
  <c r="J2991" i="4"/>
  <c r="N2991" i="4"/>
  <c r="L2991" i="4"/>
  <c r="F2991" i="4"/>
  <c r="H2991" i="4"/>
  <c r="I2991" i="4"/>
  <c r="G2991" i="4"/>
  <c r="E2991" i="4"/>
  <c r="AB2993" i="4"/>
  <c r="U2993" i="4"/>
  <c r="T2993" i="4"/>
  <c r="S2993" i="4"/>
  <c r="R2993" i="4"/>
  <c r="P2993" i="4"/>
  <c r="Q2993" i="4"/>
  <c r="O2993" i="4"/>
  <c r="M2993" i="4"/>
  <c r="K2993" i="4"/>
  <c r="N2993" i="4"/>
  <c r="L2993" i="4"/>
  <c r="J2993" i="4"/>
  <c r="H2993" i="4"/>
  <c r="I2993" i="4"/>
  <c r="G2993" i="4"/>
  <c r="E2993" i="4"/>
  <c r="F2993" i="4"/>
  <c r="AB2995" i="4"/>
  <c r="U2995" i="4"/>
  <c r="S2995" i="4"/>
  <c r="T2995" i="4"/>
  <c r="R2995" i="4"/>
  <c r="Q2995" i="4"/>
  <c r="P2995" i="4"/>
  <c r="O2995" i="4"/>
  <c r="M2995" i="4"/>
  <c r="K2995" i="4"/>
  <c r="J2995" i="4"/>
  <c r="N2995" i="4"/>
  <c r="L2995" i="4"/>
  <c r="F2995" i="4"/>
  <c r="H2995" i="4"/>
  <c r="I2995" i="4"/>
  <c r="G2995" i="4"/>
  <c r="E2995" i="4"/>
  <c r="AB2997" i="4"/>
  <c r="U2997" i="4"/>
  <c r="T2997" i="4"/>
  <c r="S2997" i="4"/>
  <c r="R2997" i="4"/>
  <c r="P2997" i="4"/>
  <c r="Q2997" i="4"/>
  <c r="O2997" i="4"/>
  <c r="M2997" i="4"/>
  <c r="K2997" i="4"/>
  <c r="N2997" i="4"/>
  <c r="L2997" i="4"/>
  <c r="J2997" i="4"/>
  <c r="H2997" i="4"/>
  <c r="I2997" i="4"/>
  <c r="G2997" i="4"/>
  <c r="E2997" i="4"/>
  <c r="F2997" i="4"/>
  <c r="AB2999" i="4"/>
  <c r="U2999" i="4"/>
  <c r="S2999" i="4"/>
  <c r="T2999" i="4"/>
  <c r="R2999" i="4"/>
  <c r="Q2999" i="4"/>
  <c r="P2999" i="4"/>
  <c r="O2999" i="4"/>
  <c r="M2999" i="4"/>
  <c r="K2999" i="4"/>
  <c r="J2999" i="4"/>
  <c r="N2999" i="4"/>
  <c r="L2999" i="4"/>
  <c r="F2999" i="4"/>
  <c r="H2999" i="4"/>
  <c r="I2999" i="4"/>
  <c r="G2999" i="4"/>
  <c r="E2999" i="4"/>
  <c r="AB3001" i="4"/>
  <c r="U3001" i="4"/>
  <c r="T3001" i="4"/>
  <c r="S3001" i="4"/>
  <c r="R3001" i="4"/>
  <c r="P3001" i="4"/>
  <c r="Q3001" i="4"/>
  <c r="O3001" i="4"/>
  <c r="M3001" i="4"/>
  <c r="K3001" i="4"/>
  <c r="N3001" i="4"/>
  <c r="L3001" i="4"/>
  <c r="J3001" i="4"/>
  <c r="H3001" i="4"/>
  <c r="I3001" i="4"/>
  <c r="G3001" i="4"/>
  <c r="E3001" i="4"/>
  <c r="F3001" i="4"/>
  <c r="AB3003" i="4"/>
  <c r="U3003" i="4"/>
  <c r="S3003" i="4"/>
  <c r="T3003" i="4"/>
  <c r="R3003" i="4"/>
  <c r="Q3003" i="4"/>
  <c r="P3003" i="4"/>
  <c r="O3003" i="4"/>
  <c r="M3003" i="4"/>
  <c r="K3003" i="4"/>
  <c r="J3003" i="4"/>
  <c r="N3003" i="4"/>
  <c r="L3003" i="4"/>
  <c r="F3003" i="4"/>
  <c r="H3003" i="4"/>
  <c r="I3003" i="4"/>
  <c r="G3003" i="4"/>
  <c r="E3003" i="4"/>
  <c r="AB3005" i="4"/>
  <c r="U3005" i="4"/>
  <c r="T3005" i="4"/>
  <c r="S3005" i="4"/>
  <c r="R3005" i="4"/>
  <c r="P3005" i="4"/>
  <c r="Q3005" i="4"/>
  <c r="O3005" i="4"/>
  <c r="M3005" i="4"/>
  <c r="K3005" i="4"/>
  <c r="N3005" i="4"/>
  <c r="L3005" i="4"/>
  <c r="J3005" i="4"/>
  <c r="H3005" i="4"/>
  <c r="I3005" i="4"/>
  <c r="G3005" i="4"/>
  <c r="E3005" i="4"/>
  <c r="F3005" i="4"/>
  <c r="AB3007" i="4"/>
  <c r="U3007" i="4"/>
  <c r="S3007" i="4"/>
  <c r="T3007" i="4"/>
  <c r="R3007" i="4"/>
  <c r="Q3007" i="4"/>
  <c r="P3007" i="4"/>
  <c r="O3007" i="4"/>
  <c r="M3007" i="4"/>
  <c r="K3007" i="4"/>
  <c r="J3007" i="4"/>
  <c r="N3007" i="4"/>
  <c r="L3007" i="4"/>
  <c r="F3007" i="4"/>
  <c r="H3007" i="4"/>
  <c r="I3007" i="4"/>
  <c r="G3007" i="4"/>
  <c r="E3007" i="4"/>
  <c r="AB3009" i="4"/>
  <c r="U3009" i="4"/>
  <c r="T3009" i="4"/>
  <c r="S3009" i="4"/>
  <c r="R3009" i="4"/>
  <c r="P3009" i="4"/>
  <c r="Q3009" i="4"/>
  <c r="O3009" i="4"/>
  <c r="M3009" i="4"/>
  <c r="K3009" i="4"/>
  <c r="N3009" i="4"/>
  <c r="L3009" i="4"/>
  <c r="J3009" i="4"/>
  <c r="H3009" i="4"/>
  <c r="I3009" i="4"/>
  <c r="G3009" i="4"/>
  <c r="E3009" i="4"/>
  <c r="F3009" i="4"/>
  <c r="AB3011" i="4"/>
  <c r="U3011" i="4"/>
  <c r="S3011" i="4"/>
  <c r="T3011" i="4"/>
  <c r="R3011" i="4"/>
  <c r="Q3011" i="4"/>
  <c r="P3011" i="4"/>
  <c r="O3011" i="4"/>
  <c r="M3011" i="4"/>
  <c r="K3011" i="4"/>
  <c r="J3011" i="4"/>
  <c r="N3011" i="4"/>
  <c r="L3011" i="4"/>
  <c r="F3011" i="4"/>
  <c r="H3011" i="4"/>
  <c r="I3011" i="4"/>
  <c r="G3011" i="4"/>
  <c r="E3011" i="4"/>
  <c r="AB3013" i="4"/>
  <c r="U3013" i="4"/>
  <c r="T3013" i="4"/>
  <c r="S3013" i="4"/>
  <c r="R3013" i="4"/>
  <c r="P3013" i="4"/>
  <c r="Q3013" i="4"/>
  <c r="O3013" i="4"/>
  <c r="M3013" i="4"/>
  <c r="K3013" i="4"/>
  <c r="N3013" i="4"/>
  <c r="L3013" i="4"/>
  <c r="J3013" i="4"/>
  <c r="H3013" i="4"/>
  <c r="I3013" i="4"/>
  <c r="G3013" i="4"/>
  <c r="E3013" i="4"/>
  <c r="F3013" i="4"/>
  <c r="AB3015" i="4"/>
  <c r="U3015" i="4"/>
  <c r="S3015" i="4"/>
  <c r="T3015" i="4"/>
  <c r="R3015" i="4"/>
  <c r="Q3015" i="4"/>
  <c r="P3015" i="4"/>
  <c r="O3015" i="4"/>
  <c r="M3015" i="4"/>
  <c r="K3015" i="4"/>
  <c r="J3015" i="4"/>
  <c r="N3015" i="4"/>
  <c r="L3015" i="4"/>
  <c r="F3015" i="4"/>
  <c r="H3015" i="4"/>
  <c r="I3015" i="4"/>
  <c r="G3015" i="4"/>
  <c r="E3015" i="4"/>
  <c r="AB3017" i="4"/>
  <c r="U3017" i="4"/>
  <c r="T3017" i="4"/>
  <c r="S3017" i="4"/>
  <c r="R3017" i="4"/>
  <c r="P3017" i="4"/>
  <c r="Q3017" i="4"/>
  <c r="O3017" i="4"/>
  <c r="M3017" i="4"/>
  <c r="K3017" i="4"/>
  <c r="N3017" i="4"/>
  <c r="L3017" i="4"/>
  <c r="J3017" i="4"/>
  <c r="H3017" i="4"/>
  <c r="I3017" i="4"/>
  <c r="G3017" i="4"/>
  <c r="E3017" i="4"/>
  <c r="F3017" i="4"/>
  <c r="AB3019" i="4"/>
  <c r="U3019" i="4"/>
  <c r="S3019" i="4"/>
  <c r="T3019" i="4"/>
  <c r="R3019" i="4"/>
  <c r="Q3019" i="4"/>
  <c r="P3019" i="4"/>
  <c r="O3019" i="4"/>
  <c r="M3019" i="4"/>
  <c r="K3019" i="4"/>
  <c r="J3019" i="4"/>
  <c r="N3019" i="4"/>
  <c r="L3019" i="4"/>
  <c r="F3019" i="4"/>
  <c r="H3019" i="4"/>
  <c r="I3019" i="4"/>
  <c r="G3019" i="4"/>
  <c r="E3019" i="4"/>
  <c r="AB3021" i="4"/>
  <c r="U3021" i="4"/>
  <c r="T3021" i="4"/>
  <c r="S3021" i="4"/>
  <c r="R3021" i="4"/>
  <c r="P3021" i="4"/>
  <c r="Q3021" i="4"/>
  <c r="O3021" i="4"/>
  <c r="M3021" i="4"/>
  <c r="K3021" i="4"/>
  <c r="N3021" i="4"/>
  <c r="L3021" i="4"/>
  <c r="J3021" i="4"/>
  <c r="H3021" i="4"/>
  <c r="I3021" i="4"/>
  <c r="G3021" i="4"/>
  <c r="E3021" i="4"/>
  <c r="F3021" i="4"/>
  <c r="AB3023" i="4"/>
  <c r="U3023" i="4"/>
  <c r="S3023" i="4"/>
  <c r="T3023" i="4"/>
  <c r="R3023" i="4"/>
  <c r="Q3023" i="4"/>
  <c r="P3023" i="4"/>
  <c r="O3023" i="4"/>
  <c r="M3023" i="4"/>
  <c r="K3023" i="4"/>
  <c r="J3023" i="4"/>
  <c r="N3023" i="4"/>
  <c r="L3023" i="4"/>
  <c r="F3023" i="4"/>
  <c r="H3023" i="4"/>
  <c r="I3023" i="4"/>
  <c r="G3023" i="4"/>
  <c r="E3023" i="4"/>
  <c r="AB3025" i="4"/>
  <c r="U3025" i="4"/>
  <c r="T3025" i="4"/>
  <c r="S3025" i="4"/>
  <c r="R3025" i="4"/>
  <c r="P3025" i="4"/>
  <c r="Q3025" i="4"/>
  <c r="O3025" i="4"/>
  <c r="M3025" i="4"/>
  <c r="K3025" i="4"/>
  <c r="N3025" i="4"/>
  <c r="L3025" i="4"/>
  <c r="J3025" i="4"/>
  <c r="H3025" i="4"/>
  <c r="I3025" i="4"/>
  <c r="G3025" i="4"/>
  <c r="E3025" i="4"/>
  <c r="F3025" i="4"/>
  <c r="AB3027" i="4"/>
  <c r="U3027" i="4"/>
  <c r="S3027" i="4"/>
  <c r="T3027" i="4"/>
  <c r="R3027" i="4"/>
  <c r="Q3027" i="4"/>
  <c r="P3027" i="4"/>
  <c r="O3027" i="4"/>
  <c r="M3027" i="4"/>
  <c r="K3027" i="4"/>
  <c r="J3027" i="4"/>
  <c r="N3027" i="4"/>
  <c r="L3027" i="4"/>
  <c r="F3027" i="4"/>
  <c r="H3027" i="4"/>
  <c r="I3027" i="4"/>
  <c r="G3027" i="4"/>
  <c r="E3027" i="4"/>
  <c r="AB3029" i="4"/>
  <c r="U3029" i="4"/>
  <c r="T3029" i="4"/>
  <c r="S3029" i="4"/>
  <c r="R3029" i="4"/>
  <c r="P3029" i="4"/>
  <c r="Q3029" i="4"/>
  <c r="O3029" i="4"/>
  <c r="M3029" i="4"/>
  <c r="K3029" i="4"/>
  <c r="N3029" i="4"/>
  <c r="L3029" i="4"/>
  <c r="J3029" i="4"/>
  <c r="H3029" i="4"/>
  <c r="I3029" i="4"/>
  <c r="G3029" i="4"/>
  <c r="E3029" i="4"/>
  <c r="F3029" i="4"/>
  <c r="AB3031" i="4"/>
  <c r="U3031" i="4"/>
  <c r="S3031" i="4"/>
  <c r="T3031" i="4"/>
  <c r="R3031" i="4"/>
  <c r="Q3031" i="4"/>
  <c r="P3031" i="4"/>
  <c r="O3031" i="4"/>
  <c r="M3031" i="4"/>
  <c r="K3031" i="4"/>
  <c r="J3031" i="4"/>
  <c r="N3031" i="4"/>
  <c r="L3031" i="4"/>
  <c r="F3031" i="4"/>
  <c r="H3031" i="4"/>
  <c r="I3031" i="4"/>
  <c r="G3031" i="4"/>
  <c r="E3031" i="4"/>
  <c r="AB3033" i="4"/>
  <c r="U3033" i="4"/>
  <c r="T3033" i="4"/>
  <c r="S3033" i="4"/>
  <c r="R3033" i="4"/>
  <c r="P3033" i="4"/>
  <c r="Q3033" i="4"/>
  <c r="O3033" i="4"/>
  <c r="M3033" i="4"/>
  <c r="K3033" i="4"/>
  <c r="N3033" i="4"/>
  <c r="L3033" i="4"/>
  <c r="J3033" i="4"/>
  <c r="H3033" i="4"/>
  <c r="I3033" i="4"/>
  <c r="G3033" i="4"/>
  <c r="E3033" i="4"/>
  <c r="F3033" i="4"/>
  <c r="AB3035" i="4"/>
  <c r="U3035" i="4"/>
  <c r="S3035" i="4"/>
  <c r="T3035" i="4"/>
  <c r="R3035" i="4"/>
  <c r="Q3035" i="4"/>
  <c r="P3035" i="4"/>
  <c r="O3035" i="4"/>
  <c r="M3035" i="4"/>
  <c r="K3035" i="4"/>
  <c r="J3035" i="4"/>
  <c r="N3035" i="4"/>
  <c r="L3035" i="4"/>
  <c r="F3035" i="4"/>
  <c r="H3035" i="4"/>
  <c r="I3035" i="4"/>
  <c r="G3035" i="4"/>
  <c r="E3035" i="4"/>
  <c r="AB3037" i="4"/>
  <c r="U3037" i="4"/>
  <c r="T3037" i="4"/>
  <c r="S3037" i="4"/>
  <c r="R3037" i="4"/>
  <c r="P3037" i="4"/>
  <c r="Q3037" i="4"/>
  <c r="O3037" i="4"/>
  <c r="M3037" i="4"/>
  <c r="K3037" i="4"/>
  <c r="N3037" i="4"/>
  <c r="L3037" i="4"/>
  <c r="J3037" i="4"/>
  <c r="H3037" i="4"/>
  <c r="I3037" i="4"/>
  <c r="G3037" i="4"/>
  <c r="E3037" i="4"/>
  <c r="F3037" i="4"/>
  <c r="AB3039" i="4"/>
  <c r="U3039" i="4"/>
  <c r="S3039" i="4"/>
  <c r="T3039" i="4"/>
  <c r="R3039" i="4"/>
  <c r="Q3039" i="4"/>
  <c r="P3039" i="4"/>
  <c r="O3039" i="4"/>
  <c r="M3039" i="4"/>
  <c r="K3039" i="4"/>
  <c r="J3039" i="4"/>
  <c r="N3039" i="4"/>
  <c r="L3039" i="4"/>
  <c r="F3039" i="4"/>
  <c r="H3039" i="4"/>
  <c r="I3039" i="4"/>
  <c r="G3039" i="4"/>
  <c r="E3039" i="4"/>
  <c r="AB3041" i="4"/>
  <c r="U3041" i="4"/>
  <c r="T3041" i="4"/>
  <c r="S3041" i="4"/>
  <c r="R3041" i="4"/>
  <c r="P3041" i="4"/>
  <c r="Q3041" i="4"/>
  <c r="O3041" i="4"/>
  <c r="M3041" i="4"/>
  <c r="K3041" i="4"/>
  <c r="N3041" i="4"/>
  <c r="L3041" i="4"/>
  <c r="J3041" i="4"/>
  <c r="H3041" i="4"/>
  <c r="I3041" i="4"/>
  <c r="G3041" i="4"/>
  <c r="E3041" i="4"/>
  <c r="F3041" i="4"/>
  <c r="AB3043" i="4"/>
  <c r="U3043" i="4"/>
  <c r="S3043" i="4"/>
  <c r="T3043" i="4"/>
  <c r="R3043" i="4"/>
  <c r="Q3043" i="4"/>
  <c r="P3043" i="4"/>
  <c r="O3043" i="4"/>
  <c r="M3043" i="4"/>
  <c r="K3043" i="4"/>
  <c r="J3043" i="4"/>
  <c r="N3043" i="4"/>
  <c r="L3043" i="4"/>
  <c r="F3043" i="4"/>
  <c r="H3043" i="4"/>
  <c r="I3043" i="4"/>
  <c r="G3043" i="4"/>
  <c r="E3043" i="4"/>
  <c r="AB3045" i="4"/>
  <c r="U3045" i="4"/>
  <c r="T3045" i="4"/>
  <c r="S3045" i="4"/>
  <c r="R3045" i="4"/>
  <c r="P3045" i="4"/>
  <c r="Q3045" i="4"/>
  <c r="O3045" i="4"/>
  <c r="M3045" i="4"/>
  <c r="K3045" i="4"/>
  <c r="N3045" i="4"/>
  <c r="L3045" i="4"/>
  <c r="J3045" i="4"/>
  <c r="H3045" i="4"/>
  <c r="I3045" i="4"/>
  <c r="G3045" i="4"/>
  <c r="E3045" i="4"/>
  <c r="F3045" i="4"/>
  <c r="AB3047" i="4"/>
  <c r="U3047" i="4"/>
  <c r="S3047" i="4"/>
  <c r="T3047" i="4"/>
  <c r="R3047" i="4"/>
  <c r="Q3047" i="4"/>
  <c r="P3047" i="4"/>
  <c r="O3047" i="4"/>
  <c r="M3047" i="4"/>
  <c r="K3047" i="4"/>
  <c r="J3047" i="4"/>
  <c r="N3047" i="4"/>
  <c r="L3047" i="4"/>
  <c r="F3047" i="4"/>
  <c r="H3047" i="4"/>
  <c r="I3047" i="4"/>
  <c r="G3047" i="4"/>
  <c r="E3047" i="4"/>
  <c r="AB3049" i="4"/>
  <c r="U3049" i="4"/>
  <c r="T3049" i="4"/>
  <c r="S3049" i="4"/>
  <c r="R3049" i="4"/>
  <c r="P3049" i="4"/>
  <c r="Q3049" i="4"/>
  <c r="O3049" i="4"/>
  <c r="M3049" i="4"/>
  <c r="K3049" i="4"/>
  <c r="N3049" i="4"/>
  <c r="L3049" i="4"/>
  <c r="J3049" i="4"/>
  <c r="H3049" i="4"/>
  <c r="I3049" i="4"/>
  <c r="G3049" i="4"/>
  <c r="E3049" i="4"/>
  <c r="F3049" i="4"/>
  <c r="AB3051" i="4"/>
  <c r="U3051" i="4"/>
  <c r="S3051" i="4"/>
  <c r="T3051" i="4"/>
  <c r="R3051" i="4"/>
  <c r="Q3051" i="4"/>
  <c r="P3051" i="4"/>
  <c r="O3051" i="4"/>
  <c r="M3051" i="4"/>
  <c r="K3051" i="4"/>
  <c r="J3051" i="4"/>
  <c r="N3051" i="4"/>
  <c r="L3051" i="4"/>
  <c r="F3051" i="4"/>
  <c r="H3051" i="4"/>
  <c r="I3051" i="4"/>
  <c r="G3051" i="4"/>
  <c r="E3051" i="4"/>
  <c r="AB3053" i="4"/>
  <c r="U3053" i="4"/>
  <c r="T3053" i="4"/>
  <c r="S3053" i="4"/>
  <c r="R3053" i="4"/>
  <c r="P3053" i="4"/>
  <c r="Q3053" i="4"/>
  <c r="O3053" i="4"/>
  <c r="M3053" i="4"/>
  <c r="K3053" i="4"/>
  <c r="N3053" i="4"/>
  <c r="L3053" i="4"/>
  <c r="J3053" i="4"/>
  <c r="H3053" i="4"/>
  <c r="I3053" i="4"/>
  <c r="G3053" i="4"/>
  <c r="E3053" i="4"/>
  <c r="F3053" i="4"/>
  <c r="AB3055" i="4"/>
  <c r="U3055" i="4"/>
  <c r="S3055" i="4"/>
  <c r="T3055" i="4"/>
  <c r="R3055" i="4"/>
  <c r="Q3055" i="4"/>
  <c r="P3055" i="4"/>
  <c r="O3055" i="4"/>
  <c r="M3055" i="4"/>
  <c r="K3055" i="4"/>
  <c r="J3055" i="4"/>
  <c r="N3055" i="4"/>
  <c r="L3055" i="4"/>
  <c r="F3055" i="4"/>
  <c r="H3055" i="4"/>
  <c r="I3055" i="4"/>
  <c r="G3055" i="4"/>
  <c r="E3055" i="4"/>
  <c r="AB3057" i="4"/>
  <c r="U3057" i="4"/>
  <c r="T3057" i="4"/>
  <c r="S3057" i="4"/>
  <c r="R3057" i="4"/>
  <c r="P3057" i="4"/>
  <c r="Q3057" i="4"/>
  <c r="O3057" i="4"/>
  <c r="M3057" i="4"/>
  <c r="K3057" i="4"/>
  <c r="N3057" i="4"/>
  <c r="L3057" i="4"/>
  <c r="J3057" i="4"/>
  <c r="H3057" i="4"/>
  <c r="I3057" i="4"/>
  <c r="G3057" i="4"/>
  <c r="E3057" i="4"/>
  <c r="F3057" i="4"/>
  <c r="AB3059" i="4"/>
  <c r="U3059" i="4"/>
  <c r="S3059" i="4"/>
  <c r="T3059" i="4"/>
  <c r="R3059" i="4"/>
  <c r="Q3059" i="4"/>
  <c r="P3059" i="4"/>
  <c r="O3059" i="4"/>
  <c r="M3059" i="4"/>
  <c r="K3059" i="4"/>
  <c r="J3059" i="4"/>
  <c r="N3059" i="4"/>
  <c r="L3059" i="4"/>
  <c r="F3059" i="4"/>
  <c r="H3059" i="4"/>
  <c r="I3059" i="4"/>
  <c r="G3059" i="4"/>
  <c r="E3059" i="4"/>
  <c r="AB3061" i="4"/>
  <c r="U3061" i="4"/>
  <c r="T3061" i="4"/>
  <c r="S3061" i="4"/>
  <c r="R3061" i="4"/>
  <c r="P3061" i="4"/>
  <c r="Q3061" i="4"/>
  <c r="O3061" i="4"/>
  <c r="M3061" i="4"/>
  <c r="K3061" i="4"/>
  <c r="N3061" i="4"/>
  <c r="L3061" i="4"/>
  <c r="J3061" i="4"/>
  <c r="H3061" i="4"/>
  <c r="I3061" i="4"/>
  <c r="G3061" i="4"/>
  <c r="E3061" i="4"/>
  <c r="F3061" i="4"/>
  <c r="AB3063" i="4"/>
  <c r="U3063" i="4"/>
  <c r="S3063" i="4"/>
  <c r="T3063" i="4"/>
  <c r="R3063" i="4"/>
  <c r="Q3063" i="4"/>
  <c r="P3063" i="4"/>
  <c r="O3063" i="4"/>
  <c r="M3063" i="4"/>
  <c r="K3063" i="4"/>
  <c r="J3063" i="4"/>
  <c r="N3063" i="4"/>
  <c r="L3063" i="4"/>
  <c r="F3063" i="4"/>
  <c r="H3063" i="4"/>
  <c r="I3063" i="4"/>
  <c r="G3063" i="4"/>
  <c r="E3063" i="4"/>
  <c r="AB3065" i="4"/>
  <c r="U3065" i="4"/>
  <c r="T3065" i="4"/>
  <c r="S3065" i="4"/>
  <c r="R3065" i="4"/>
  <c r="P3065" i="4"/>
  <c r="Q3065" i="4"/>
  <c r="O3065" i="4"/>
  <c r="M3065" i="4"/>
  <c r="K3065" i="4"/>
  <c r="N3065" i="4"/>
  <c r="L3065" i="4"/>
  <c r="J3065" i="4"/>
  <c r="H3065" i="4"/>
  <c r="I3065" i="4"/>
  <c r="G3065" i="4"/>
  <c r="E3065" i="4"/>
  <c r="F3065" i="4"/>
  <c r="AB3067" i="4"/>
  <c r="U3067" i="4"/>
  <c r="S3067" i="4"/>
  <c r="T3067" i="4"/>
  <c r="R3067" i="4"/>
  <c r="Q3067" i="4"/>
  <c r="P3067" i="4"/>
  <c r="O3067" i="4"/>
  <c r="M3067" i="4"/>
  <c r="K3067" i="4"/>
  <c r="J3067" i="4"/>
  <c r="N3067" i="4"/>
  <c r="L3067" i="4"/>
  <c r="F3067" i="4"/>
  <c r="H3067" i="4"/>
  <c r="I3067" i="4"/>
  <c r="G3067" i="4"/>
  <c r="E3067" i="4"/>
  <c r="AB3069" i="4"/>
  <c r="U3069" i="4"/>
  <c r="T3069" i="4"/>
  <c r="S3069" i="4"/>
  <c r="R3069" i="4"/>
  <c r="P3069" i="4"/>
  <c r="Q3069" i="4"/>
  <c r="O3069" i="4"/>
  <c r="M3069" i="4"/>
  <c r="K3069" i="4"/>
  <c r="N3069" i="4"/>
  <c r="L3069" i="4"/>
  <c r="J3069" i="4"/>
  <c r="H3069" i="4"/>
  <c r="I3069" i="4"/>
  <c r="G3069" i="4"/>
  <c r="E3069" i="4"/>
  <c r="F3069" i="4"/>
  <c r="AB3071" i="4"/>
  <c r="U3071" i="4"/>
  <c r="S3071" i="4"/>
  <c r="T3071" i="4"/>
  <c r="R3071" i="4"/>
  <c r="Q3071" i="4"/>
  <c r="P3071" i="4"/>
  <c r="O3071" i="4"/>
  <c r="M3071" i="4"/>
  <c r="K3071" i="4"/>
  <c r="J3071" i="4"/>
  <c r="N3071" i="4"/>
  <c r="L3071" i="4"/>
  <c r="F3071" i="4"/>
  <c r="H3071" i="4"/>
  <c r="I3071" i="4"/>
  <c r="G3071" i="4"/>
  <c r="E3071" i="4"/>
  <c r="AB3073" i="4"/>
  <c r="U3073" i="4"/>
  <c r="T3073" i="4"/>
  <c r="S3073" i="4"/>
  <c r="R3073" i="4"/>
  <c r="P3073" i="4"/>
  <c r="Q3073" i="4"/>
  <c r="O3073" i="4"/>
  <c r="M3073" i="4"/>
  <c r="K3073" i="4"/>
  <c r="N3073" i="4"/>
  <c r="L3073" i="4"/>
  <c r="J3073" i="4"/>
  <c r="H3073" i="4"/>
  <c r="I3073" i="4"/>
  <c r="G3073" i="4"/>
  <c r="E3073" i="4"/>
  <c r="F3073" i="4"/>
  <c r="AB3075" i="4"/>
  <c r="U3075" i="4"/>
  <c r="S3075" i="4"/>
  <c r="T3075" i="4"/>
  <c r="R3075" i="4"/>
  <c r="Q3075" i="4"/>
  <c r="P3075" i="4"/>
  <c r="O3075" i="4"/>
  <c r="M3075" i="4"/>
  <c r="K3075" i="4"/>
  <c r="J3075" i="4"/>
  <c r="N3075" i="4"/>
  <c r="L3075" i="4"/>
  <c r="F3075" i="4"/>
  <c r="H3075" i="4"/>
  <c r="I3075" i="4"/>
  <c r="G3075" i="4"/>
  <c r="E3075" i="4"/>
  <c r="AB3077" i="4"/>
  <c r="U3077" i="4"/>
  <c r="T3077" i="4"/>
  <c r="S3077" i="4"/>
  <c r="R3077" i="4"/>
  <c r="P3077" i="4"/>
  <c r="Q3077" i="4"/>
  <c r="O3077" i="4"/>
  <c r="M3077" i="4"/>
  <c r="K3077" i="4"/>
  <c r="N3077" i="4"/>
  <c r="L3077" i="4"/>
  <c r="J3077" i="4"/>
  <c r="H3077" i="4"/>
  <c r="I3077" i="4"/>
  <c r="G3077" i="4"/>
  <c r="E3077" i="4"/>
  <c r="F3077" i="4"/>
  <c r="AB3079" i="4"/>
  <c r="U3079" i="4"/>
  <c r="S3079" i="4"/>
  <c r="T3079" i="4"/>
  <c r="R3079" i="4"/>
  <c r="Q3079" i="4"/>
  <c r="P3079" i="4"/>
  <c r="O3079" i="4"/>
  <c r="M3079" i="4"/>
  <c r="K3079" i="4"/>
  <c r="J3079" i="4"/>
  <c r="N3079" i="4"/>
  <c r="L3079" i="4"/>
  <c r="F3079" i="4"/>
  <c r="H3079" i="4"/>
  <c r="I3079" i="4"/>
  <c r="G3079" i="4"/>
  <c r="E3079" i="4"/>
  <c r="AB3081" i="4"/>
  <c r="U3081" i="4"/>
  <c r="T3081" i="4"/>
  <c r="S3081" i="4"/>
  <c r="R3081" i="4"/>
  <c r="P3081" i="4"/>
  <c r="Q3081" i="4"/>
  <c r="O3081" i="4"/>
  <c r="M3081" i="4"/>
  <c r="K3081" i="4"/>
  <c r="N3081" i="4"/>
  <c r="L3081" i="4"/>
  <c r="J3081" i="4"/>
  <c r="H3081" i="4"/>
  <c r="I3081" i="4"/>
  <c r="G3081" i="4"/>
  <c r="E3081" i="4"/>
  <c r="F3081" i="4"/>
  <c r="AB3083" i="4"/>
  <c r="U3083" i="4"/>
  <c r="S3083" i="4"/>
  <c r="T3083" i="4"/>
  <c r="R3083" i="4"/>
  <c r="Q3083" i="4"/>
  <c r="P3083" i="4"/>
  <c r="O3083" i="4"/>
  <c r="M3083" i="4"/>
  <c r="K3083" i="4"/>
  <c r="J3083" i="4"/>
  <c r="N3083" i="4"/>
  <c r="L3083" i="4"/>
  <c r="F3083" i="4"/>
  <c r="H3083" i="4"/>
  <c r="I3083" i="4"/>
  <c r="G3083" i="4"/>
  <c r="E3083" i="4"/>
  <c r="AB3085" i="4"/>
  <c r="U3085" i="4"/>
  <c r="T3085" i="4"/>
  <c r="S3085" i="4"/>
  <c r="R3085" i="4"/>
  <c r="P3085" i="4"/>
  <c r="Q3085" i="4"/>
  <c r="O3085" i="4"/>
  <c r="M3085" i="4"/>
  <c r="K3085" i="4"/>
  <c r="N3085" i="4"/>
  <c r="L3085" i="4"/>
  <c r="J3085" i="4"/>
  <c r="H3085" i="4"/>
  <c r="I3085" i="4"/>
  <c r="G3085" i="4"/>
  <c r="E3085" i="4"/>
  <c r="F3085" i="4"/>
  <c r="AB3087" i="4"/>
  <c r="U3087" i="4"/>
  <c r="S3087" i="4"/>
  <c r="T3087" i="4"/>
  <c r="R3087" i="4"/>
  <c r="Q3087" i="4"/>
  <c r="P3087" i="4"/>
  <c r="O3087" i="4"/>
  <c r="M3087" i="4"/>
  <c r="K3087" i="4"/>
  <c r="J3087" i="4"/>
  <c r="N3087" i="4"/>
  <c r="L3087" i="4"/>
  <c r="F3087" i="4"/>
  <c r="H3087" i="4"/>
  <c r="I3087" i="4"/>
  <c r="G3087" i="4"/>
  <c r="E3087" i="4"/>
  <c r="AB3089" i="4"/>
  <c r="U3089" i="4"/>
  <c r="T3089" i="4"/>
  <c r="S3089" i="4"/>
  <c r="R3089" i="4"/>
  <c r="P3089" i="4"/>
  <c r="Q3089" i="4"/>
  <c r="O3089" i="4"/>
  <c r="M3089" i="4"/>
  <c r="K3089" i="4"/>
  <c r="N3089" i="4"/>
  <c r="L3089" i="4"/>
  <c r="J3089" i="4"/>
  <c r="H3089" i="4"/>
  <c r="I3089" i="4"/>
  <c r="G3089" i="4"/>
  <c r="E3089" i="4"/>
  <c r="F3089" i="4"/>
  <c r="AB3091" i="4"/>
  <c r="U3091" i="4"/>
  <c r="S3091" i="4"/>
  <c r="T3091" i="4"/>
  <c r="R3091" i="4"/>
  <c r="Q3091" i="4"/>
  <c r="P3091" i="4"/>
  <c r="O3091" i="4"/>
  <c r="M3091" i="4"/>
  <c r="K3091" i="4"/>
  <c r="J3091" i="4"/>
  <c r="N3091" i="4"/>
  <c r="L3091" i="4"/>
  <c r="F3091" i="4"/>
  <c r="H3091" i="4"/>
  <c r="I3091" i="4"/>
  <c r="G3091" i="4"/>
  <c r="E3091" i="4"/>
  <c r="AB3093" i="4"/>
  <c r="U3093" i="4"/>
  <c r="T3093" i="4"/>
  <c r="S3093" i="4"/>
  <c r="R3093" i="4"/>
  <c r="P3093" i="4"/>
  <c r="Q3093" i="4"/>
  <c r="O3093" i="4"/>
  <c r="M3093" i="4"/>
  <c r="K3093" i="4"/>
  <c r="N3093" i="4"/>
  <c r="L3093" i="4"/>
  <c r="J3093" i="4"/>
  <c r="H3093" i="4"/>
  <c r="I3093" i="4"/>
  <c r="G3093" i="4"/>
  <c r="E3093" i="4"/>
  <c r="F3093" i="4"/>
  <c r="AB3095" i="4"/>
  <c r="U3095" i="4"/>
  <c r="S3095" i="4"/>
  <c r="T3095" i="4"/>
  <c r="R3095" i="4"/>
  <c r="Q3095" i="4"/>
  <c r="P3095" i="4"/>
  <c r="O3095" i="4"/>
  <c r="M3095" i="4"/>
  <c r="K3095" i="4"/>
  <c r="J3095" i="4"/>
  <c r="N3095" i="4"/>
  <c r="L3095" i="4"/>
  <c r="F3095" i="4"/>
  <c r="H3095" i="4"/>
  <c r="I3095" i="4"/>
  <c r="G3095" i="4"/>
  <c r="E3095" i="4"/>
  <c r="AB3097" i="4"/>
  <c r="U3097" i="4"/>
  <c r="T3097" i="4"/>
  <c r="S3097" i="4"/>
  <c r="R3097" i="4"/>
  <c r="P3097" i="4"/>
  <c r="Q3097" i="4"/>
  <c r="O3097" i="4"/>
  <c r="M3097" i="4"/>
  <c r="K3097" i="4"/>
  <c r="N3097" i="4"/>
  <c r="L3097" i="4"/>
  <c r="J3097" i="4"/>
  <c r="H3097" i="4"/>
  <c r="I3097" i="4"/>
  <c r="G3097" i="4"/>
  <c r="E3097" i="4"/>
  <c r="F3097" i="4"/>
  <c r="AB3099" i="4"/>
  <c r="U3099" i="4"/>
  <c r="S3099" i="4"/>
  <c r="T3099" i="4"/>
  <c r="R3099" i="4"/>
  <c r="Q3099" i="4"/>
  <c r="P3099" i="4"/>
  <c r="O3099" i="4"/>
  <c r="M3099" i="4"/>
  <c r="K3099" i="4"/>
  <c r="J3099" i="4"/>
  <c r="N3099" i="4"/>
  <c r="L3099" i="4"/>
  <c r="F3099" i="4"/>
  <c r="H3099" i="4"/>
  <c r="I3099" i="4"/>
  <c r="G3099" i="4"/>
  <c r="E3099" i="4"/>
  <c r="AB3101" i="4"/>
  <c r="U3101" i="4"/>
  <c r="T3101" i="4"/>
  <c r="S3101" i="4"/>
  <c r="R3101" i="4"/>
  <c r="P3101" i="4"/>
  <c r="Q3101" i="4"/>
  <c r="O3101" i="4"/>
  <c r="M3101" i="4"/>
  <c r="K3101" i="4"/>
  <c r="N3101" i="4"/>
  <c r="L3101" i="4"/>
  <c r="J3101" i="4"/>
  <c r="H3101" i="4"/>
  <c r="I3101" i="4"/>
  <c r="G3101" i="4"/>
  <c r="E3101" i="4"/>
  <c r="F3101" i="4"/>
  <c r="AB3103" i="4"/>
  <c r="U3103" i="4"/>
  <c r="S3103" i="4"/>
  <c r="T3103" i="4"/>
  <c r="R3103" i="4"/>
  <c r="Q3103" i="4"/>
  <c r="P3103" i="4"/>
  <c r="O3103" i="4"/>
  <c r="M3103" i="4"/>
  <c r="K3103" i="4"/>
  <c r="J3103" i="4"/>
  <c r="N3103" i="4"/>
  <c r="L3103" i="4"/>
  <c r="F3103" i="4"/>
  <c r="H3103" i="4"/>
  <c r="I3103" i="4"/>
  <c r="G3103" i="4"/>
  <c r="E3103" i="4"/>
  <c r="AB3105" i="4"/>
  <c r="U3105" i="4"/>
  <c r="T3105" i="4"/>
  <c r="S3105" i="4"/>
  <c r="R3105" i="4"/>
  <c r="P3105" i="4"/>
  <c r="Q3105" i="4"/>
  <c r="O3105" i="4"/>
  <c r="M3105" i="4"/>
  <c r="K3105" i="4"/>
  <c r="N3105" i="4"/>
  <c r="L3105" i="4"/>
  <c r="J3105" i="4"/>
  <c r="H3105" i="4"/>
  <c r="I3105" i="4"/>
  <c r="G3105" i="4"/>
  <c r="E3105" i="4"/>
  <c r="F3105" i="4"/>
  <c r="AB3107" i="4"/>
  <c r="U3107" i="4"/>
  <c r="S3107" i="4"/>
  <c r="T3107" i="4"/>
  <c r="R3107" i="4"/>
  <c r="Q3107" i="4"/>
  <c r="P3107" i="4"/>
  <c r="O3107" i="4"/>
  <c r="M3107" i="4"/>
  <c r="K3107" i="4"/>
  <c r="J3107" i="4"/>
  <c r="N3107" i="4"/>
  <c r="L3107" i="4"/>
  <c r="F3107" i="4"/>
  <c r="H3107" i="4"/>
  <c r="I3107" i="4"/>
  <c r="G3107" i="4"/>
  <c r="E3107" i="4"/>
  <c r="AB3109" i="4"/>
  <c r="U3109" i="4"/>
  <c r="T3109" i="4"/>
  <c r="S3109" i="4"/>
  <c r="R3109" i="4"/>
  <c r="P3109" i="4"/>
  <c r="Q3109" i="4"/>
  <c r="O3109" i="4"/>
  <c r="M3109" i="4"/>
  <c r="K3109" i="4"/>
  <c r="N3109" i="4"/>
  <c r="L3109" i="4"/>
  <c r="J3109" i="4"/>
  <c r="H3109" i="4"/>
  <c r="I3109" i="4"/>
  <c r="G3109" i="4"/>
  <c r="E3109" i="4"/>
  <c r="F3109" i="4"/>
  <c r="AB3111" i="4"/>
  <c r="U3111" i="4"/>
  <c r="S3111" i="4"/>
  <c r="T3111" i="4"/>
  <c r="R3111" i="4"/>
  <c r="Q3111" i="4"/>
  <c r="P3111" i="4"/>
  <c r="O3111" i="4"/>
  <c r="M3111" i="4"/>
  <c r="K3111" i="4"/>
  <c r="J3111" i="4"/>
  <c r="N3111" i="4"/>
  <c r="L3111" i="4"/>
  <c r="F3111" i="4"/>
  <c r="H3111" i="4"/>
  <c r="I3111" i="4"/>
  <c r="G3111" i="4"/>
  <c r="E3111" i="4"/>
  <c r="AB3113" i="4"/>
  <c r="U3113" i="4"/>
  <c r="T3113" i="4"/>
  <c r="S3113" i="4"/>
  <c r="R3113" i="4"/>
  <c r="P3113" i="4"/>
  <c r="Q3113" i="4"/>
  <c r="O3113" i="4"/>
  <c r="M3113" i="4"/>
  <c r="K3113" i="4"/>
  <c r="N3113" i="4"/>
  <c r="L3113" i="4"/>
  <c r="J3113" i="4"/>
  <c r="H3113" i="4"/>
  <c r="I3113" i="4"/>
  <c r="G3113" i="4"/>
  <c r="E3113" i="4"/>
  <c r="F3113" i="4"/>
  <c r="AB3115" i="4"/>
  <c r="U3115" i="4"/>
  <c r="S3115" i="4"/>
  <c r="T3115" i="4"/>
  <c r="R3115" i="4"/>
  <c r="Q3115" i="4"/>
  <c r="P3115" i="4"/>
  <c r="O3115" i="4"/>
  <c r="M3115" i="4"/>
  <c r="K3115" i="4"/>
  <c r="J3115" i="4"/>
  <c r="N3115" i="4"/>
  <c r="L3115" i="4"/>
  <c r="F3115" i="4"/>
  <c r="H3115" i="4"/>
  <c r="I3115" i="4"/>
  <c r="G3115" i="4"/>
  <c r="E3115" i="4"/>
  <c r="AB3117" i="4"/>
  <c r="U3117" i="4"/>
  <c r="T3117" i="4"/>
  <c r="S3117" i="4"/>
  <c r="R3117" i="4"/>
  <c r="P3117" i="4"/>
  <c r="Q3117" i="4"/>
  <c r="O3117" i="4"/>
  <c r="M3117" i="4"/>
  <c r="K3117" i="4"/>
  <c r="N3117" i="4"/>
  <c r="L3117" i="4"/>
  <c r="J3117" i="4"/>
  <c r="H3117" i="4"/>
  <c r="I3117" i="4"/>
  <c r="G3117" i="4"/>
  <c r="E3117" i="4"/>
  <c r="F3117" i="4"/>
  <c r="AB3119" i="4"/>
  <c r="U3119" i="4"/>
  <c r="S3119" i="4"/>
  <c r="T3119" i="4"/>
  <c r="R3119" i="4"/>
  <c r="Q3119" i="4"/>
  <c r="P3119" i="4"/>
  <c r="O3119" i="4"/>
  <c r="M3119" i="4"/>
  <c r="K3119" i="4"/>
  <c r="J3119" i="4"/>
  <c r="N3119" i="4"/>
  <c r="L3119" i="4"/>
  <c r="F3119" i="4"/>
  <c r="H3119" i="4"/>
  <c r="I3119" i="4"/>
  <c r="G3119" i="4"/>
  <c r="E3119" i="4"/>
  <c r="AB3121" i="4"/>
  <c r="U3121" i="4"/>
  <c r="T3121" i="4"/>
  <c r="S3121" i="4"/>
  <c r="R3121" i="4"/>
  <c r="P3121" i="4"/>
  <c r="Q3121" i="4"/>
  <c r="O3121" i="4"/>
  <c r="M3121" i="4"/>
  <c r="K3121" i="4"/>
  <c r="N3121" i="4"/>
  <c r="L3121" i="4"/>
  <c r="J3121" i="4"/>
  <c r="H3121" i="4"/>
  <c r="I3121" i="4"/>
  <c r="G3121" i="4"/>
  <c r="E3121" i="4"/>
  <c r="F3121" i="4"/>
  <c r="AB3123" i="4"/>
  <c r="U3123" i="4"/>
  <c r="S3123" i="4"/>
  <c r="T3123" i="4"/>
  <c r="R3123" i="4"/>
  <c r="Q3123" i="4"/>
  <c r="P3123" i="4"/>
  <c r="O3123" i="4"/>
  <c r="M3123" i="4"/>
  <c r="K3123" i="4"/>
  <c r="J3123" i="4"/>
  <c r="N3123" i="4"/>
  <c r="L3123" i="4"/>
  <c r="F3123" i="4"/>
  <c r="H3123" i="4"/>
  <c r="I3123" i="4"/>
  <c r="G3123" i="4"/>
  <c r="E3123" i="4"/>
  <c r="AB3125" i="4"/>
  <c r="U3125" i="4"/>
  <c r="T3125" i="4"/>
  <c r="S3125" i="4"/>
  <c r="R3125" i="4"/>
  <c r="P3125" i="4"/>
  <c r="Q3125" i="4"/>
  <c r="O3125" i="4"/>
  <c r="M3125" i="4"/>
  <c r="K3125" i="4"/>
  <c r="N3125" i="4"/>
  <c r="L3125" i="4"/>
  <c r="J3125" i="4"/>
  <c r="H3125" i="4"/>
  <c r="I3125" i="4"/>
  <c r="G3125" i="4"/>
  <c r="E3125" i="4"/>
  <c r="F3125" i="4"/>
  <c r="AB3127" i="4"/>
  <c r="U3127" i="4"/>
  <c r="S3127" i="4"/>
  <c r="T3127" i="4"/>
  <c r="R3127" i="4"/>
  <c r="Q3127" i="4"/>
  <c r="P3127" i="4"/>
  <c r="O3127" i="4"/>
  <c r="M3127" i="4"/>
  <c r="K3127" i="4"/>
  <c r="J3127" i="4"/>
  <c r="N3127" i="4"/>
  <c r="L3127" i="4"/>
  <c r="F3127" i="4"/>
  <c r="H3127" i="4"/>
  <c r="I3127" i="4"/>
  <c r="G3127" i="4"/>
  <c r="E3127" i="4"/>
  <c r="AB3129" i="4"/>
  <c r="U3129" i="4"/>
  <c r="T3129" i="4"/>
  <c r="S3129" i="4"/>
  <c r="R3129" i="4"/>
  <c r="P3129" i="4"/>
  <c r="Q3129" i="4"/>
  <c r="O3129" i="4"/>
  <c r="M3129" i="4"/>
  <c r="K3129" i="4"/>
  <c r="N3129" i="4"/>
  <c r="L3129" i="4"/>
  <c r="J3129" i="4"/>
  <c r="H3129" i="4"/>
  <c r="I3129" i="4"/>
  <c r="G3129" i="4"/>
  <c r="E3129" i="4"/>
  <c r="F3129" i="4"/>
  <c r="AB3131" i="4"/>
  <c r="U3131" i="4"/>
  <c r="S3131" i="4"/>
  <c r="T3131" i="4"/>
  <c r="R3131" i="4"/>
  <c r="Q3131" i="4"/>
  <c r="P3131" i="4"/>
  <c r="O3131" i="4"/>
  <c r="M3131" i="4"/>
  <c r="K3131" i="4"/>
  <c r="J3131" i="4"/>
  <c r="N3131" i="4"/>
  <c r="L3131" i="4"/>
  <c r="F3131" i="4"/>
  <c r="H3131" i="4"/>
  <c r="I3131" i="4"/>
  <c r="G3131" i="4"/>
  <c r="E3131" i="4"/>
  <c r="AB3133" i="4"/>
  <c r="U3133" i="4"/>
  <c r="T3133" i="4"/>
  <c r="S3133" i="4"/>
  <c r="R3133" i="4"/>
  <c r="P3133" i="4"/>
  <c r="Q3133" i="4"/>
  <c r="O3133" i="4"/>
  <c r="M3133" i="4"/>
  <c r="K3133" i="4"/>
  <c r="N3133" i="4"/>
  <c r="L3133" i="4"/>
  <c r="J3133" i="4"/>
  <c r="H3133" i="4"/>
  <c r="I3133" i="4"/>
  <c r="G3133" i="4"/>
  <c r="E3133" i="4"/>
  <c r="F3133" i="4"/>
  <c r="AB3135" i="4"/>
  <c r="U3135" i="4"/>
  <c r="S3135" i="4"/>
  <c r="T3135" i="4"/>
  <c r="R3135" i="4"/>
  <c r="Q3135" i="4"/>
  <c r="P3135" i="4"/>
  <c r="O3135" i="4"/>
  <c r="M3135" i="4"/>
  <c r="K3135" i="4"/>
  <c r="J3135" i="4"/>
  <c r="N3135" i="4"/>
  <c r="L3135" i="4"/>
  <c r="F3135" i="4"/>
  <c r="H3135" i="4"/>
  <c r="I3135" i="4"/>
  <c r="G3135" i="4"/>
  <c r="E3135" i="4"/>
  <c r="AB3137" i="4"/>
  <c r="U3137" i="4"/>
  <c r="T3137" i="4"/>
  <c r="S3137" i="4"/>
  <c r="R3137" i="4"/>
  <c r="P3137" i="4"/>
  <c r="Q3137" i="4"/>
  <c r="O3137" i="4"/>
  <c r="M3137" i="4"/>
  <c r="K3137" i="4"/>
  <c r="N3137" i="4"/>
  <c r="L3137" i="4"/>
  <c r="J3137" i="4"/>
  <c r="H3137" i="4"/>
  <c r="I3137" i="4"/>
  <c r="G3137" i="4"/>
  <c r="E3137" i="4"/>
  <c r="F3137" i="4"/>
  <c r="AB3139" i="4"/>
  <c r="U3139" i="4"/>
  <c r="S3139" i="4"/>
  <c r="T3139" i="4"/>
  <c r="R3139" i="4"/>
  <c r="Q3139" i="4"/>
  <c r="P3139" i="4"/>
  <c r="O3139" i="4"/>
  <c r="M3139" i="4"/>
  <c r="K3139" i="4"/>
  <c r="J3139" i="4"/>
  <c r="N3139" i="4"/>
  <c r="L3139" i="4"/>
  <c r="F3139" i="4"/>
  <c r="H3139" i="4"/>
  <c r="I3139" i="4"/>
  <c r="G3139" i="4"/>
  <c r="E3139" i="4"/>
  <c r="AB3141" i="4"/>
  <c r="U3141" i="4"/>
  <c r="T3141" i="4"/>
  <c r="S3141" i="4"/>
  <c r="R3141" i="4"/>
  <c r="P3141" i="4"/>
  <c r="Q3141" i="4"/>
  <c r="O3141" i="4"/>
  <c r="M3141" i="4"/>
  <c r="K3141" i="4"/>
  <c r="N3141" i="4"/>
  <c r="L3141" i="4"/>
  <c r="J3141" i="4"/>
  <c r="H3141" i="4"/>
  <c r="I3141" i="4"/>
  <c r="G3141" i="4"/>
  <c r="E3141" i="4"/>
  <c r="F3141" i="4"/>
  <c r="AB3143" i="4"/>
  <c r="U3143" i="4"/>
  <c r="S3143" i="4"/>
  <c r="T3143" i="4"/>
  <c r="R3143" i="4"/>
  <c r="Q3143" i="4"/>
  <c r="P3143" i="4"/>
  <c r="O3143" i="4"/>
  <c r="M3143" i="4"/>
  <c r="K3143" i="4"/>
  <c r="J3143" i="4"/>
  <c r="N3143" i="4"/>
  <c r="L3143" i="4"/>
  <c r="F3143" i="4"/>
  <c r="H3143" i="4"/>
  <c r="I3143" i="4"/>
  <c r="G3143" i="4"/>
  <c r="E3143" i="4"/>
  <c r="AB3145" i="4"/>
  <c r="U3145" i="4"/>
  <c r="T3145" i="4"/>
  <c r="S3145" i="4"/>
  <c r="R3145" i="4"/>
  <c r="P3145" i="4"/>
  <c r="Q3145" i="4"/>
  <c r="O3145" i="4"/>
  <c r="M3145" i="4"/>
  <c r="K3145" i="4"/>
  <c r="N3145" i="4"/>
  <c r="L3145" i="4"/>
  <c r="J3145" i="4"/>
  <c r="H3145" i="4"/>
  <c r="I3145" i="4"/>
  <c r="G3145" i="4"/>
  <c r="E3145" i="4"/>
  <c r="F3145" i="4"/>
  <c r="AB3147" i="4"/>
  <c r="U3147" i="4"/>
  <c r="S3147" i="4"/>
  <c r="T3147" i="4"/>
  <c r="R3147" i="4"/>
  <c r="Q3147" i="4"/>
  <c r="P3147" i="4"/>
  <c r="O3147" i="4"/>
  <c r="M3147" i="4"/>
  <c r="K3147" i="4"/>
  <c r="J3147" i="4"/>
  <c r="N3147" i="4"/>
  <c r="L3147" i="4"/>
  <c r="F3147" i="4"/>
  <c r="H3147" i="4"/>
  <c r="I3147" i="4"/>
  <c r="G3147" i="4"/>
  <c r="E3147" i="4"/>
  <c r="AB3149" i="4"/>
  <c r="U3149" i="4"/>
  <c r="T3149" i="4"/>
  <c r="S3149" i="4"/>
  <c r="R3149" i="4"/>
  <c r="P3149" i="4"/>
  <c r="Q3149" i="4"/>
  <c r="O3149" i="4"/>
  <c r="M3149" i="4"/>
  <c r="K3149" i="4"/>
  <c r="N3149" i="4"/>
  <c r="L3149" i="4"/>
  <c r="J3149" i="4"/>
  <c r="H3149" i="4"/>
  <c r="I3149" i="4"/>
  <c r="G3149" i="4"/>
  <c r="E3149" i="4"/>
  <c r="F3149" i="4"/>
  <c r="AB3151" i="4"/>
  <c r="U3151" i="4"/>
  <c r="S3151" i="4"/>
  <c r="T3151" i="4"/>
  <c r="R3151" i="4"/>
  <c r="Q3151" i="4"/>
  <c r="P3151" i="4"/>
  <c r="O3151" i="4"/>
  <c r="M3151" i="4"/>
  <c r="K3151" i="4"/>
  <c r="J3151" i="4"/>
  <c r="N3151" i="4"/>
  <c r="L3151" i="4"/>
  <c r="F3151" i="4"/>
  <c r="H3151" i="4"/>
  <c r="I3151" i="4"/>
  <c r="G3151" i="4"/>
  <c r="E3151" i="4"/>
  <c r="AB3153" i="4"/>
  <c r="U3153" i="4"/>
  <c r="T3153" i="4"/>
  <c r="S3153" i="4"/>
  <c r="R3153" i="4"/>
  <c r="P3153" i="4"/>
  <c r="Q3153" i="4"/>
  <c r="O3153" i="4"/>
  <c r="M3153" i="4"/>
  <c r="K3153" i="4"/>
  <c r="N3153" i="4"/>
  <c r="L3153" i="4"/>
  <c r="J3153" i="4"/>
  <c r="H3153" i="4"/>
  <c r="I3153" i="4"/>
  <c r="G3153" i="4"/>
  <c r="E3153" i="4"/>
  <c r="F3153" i="4"/>
  <c r="AB3155" i="4"/>
  <c r="U3155" i="4"/>
  <c r="S3155" i="4"/>
  <c r="T3155" i="4"/>
  <c r="R3155" i="4"/>
  <c r="Q3155" i="4"/>
  <c r="P3155" i="4"/>
  <c r="O3155" i="4"/>
  <c r="M3155" i="4"/>
  <c r="K3155" i="4"/>
  <c r="J3155" i="4"/>
  <c r="N3155" i="4"/>
  <c r="L3155" i="4"/>
  <c r="F3155" i="4"/>
  <c r="H3155" i="4"/>
  <c r="I3155" i="4"/>
  <c r="G3155" i="4"/>
  <c r="E3155" i="4"/>
  <c r="AB3157" i="4"/>
  <c r="U3157" i="4"/>
  <c r="T3157" i="4"/>
  <c r="S3157" i="4"/>
  <c r="R3157" i="4"/>
  <c r="P3157" i="4"/>
  <c r="Q3157" i="4"/>
  <c r="O3157" i="4"/>
  <c r="M3157" i="4"/>
  <c r="K3157" i="4"/>
  <c r="N3157" i="4"/>
  <c r="L3157" i="4"/>
  <c r="J3157" i="4"/>
  <c r="H3157" i="4"/>
  <c r="I3157" i="4"/>
  <c r="G3157" i="4"/>
  <c r="E3157" i="4"/>
  <c r="F3157" i="4"/>
  <c r="AB3159" i="4"/>
  <c r="U3159" i="4"/>
  <c r="S3159" i="4"/>
  <c r="T3159" i="4"/>
  <c r="R3159" i="4"/>
  <c r="Q3159" i="4"/>
  <c r="P3159" i="4"/>
  <c r="O3159" i="4"/>
  <c r="M3159" i="4"/>
  <c r="K3159" i="4"/>
  <c r="J3159" i="4"/>
  <c r="N3159" i="4"/>
  <c r="L3159" i="4"/>
  <c r="F3159" i="4"/>
  <c r="H3159" i="4"/>
  <c r="I3159" i="4"/>
  <c r="G3159" i="4"/>
  <c r="E3159" i="4"/>
  <c r="AB3161" i="4"/>
  <c r="U3161" i="4"/>
  <c r="T3161" i="4"/>
  <c r="S3161" i="4"/>
  <c r="R3161" i="4"/>
  <c r="P3161" i="4"/>
  <c r="Q3161" i="4"/>
  <c r="O3161" i="4"/>
  <c r="M3161" i="4"/>
  <c r="K3161" i="4"/>
  <c r="N3161" i="4"/>
  <c r="L3161" i="4"/>
  <c r="J3161" i="4"/>
  <c r="H3161" i="4"/>
  <c r="I3161" i="4"/>
  <c r="G3161" i="4"/>
  <c r="E3161" i="4"/>
  <c r="F3161" i="4"/>
  <c r="AB3163" i="4"/>
  <c r="U3163" i="4"/>
  <c r="S3163" i="4"/>
  <c r="T3163" i="4"/>
  <c r="R3163" i="4"/>
  <c r="Q3163" i="4"/>
  <c r="P3163" i="4"/>
  <c r="O3163" i="4"/>
  <c r="M3163" i="4"/>
  <c r="K3163" i="4"/>
  <c r="J3163" i="4"/>
  <c r="N3163" i="4"/>
  <c r="L3163" i="4"/>
  <c r="F3163" i="4"/>
  <c r="H3163" i="4"/>
  <c r="I3163" i="4"/>
  <c r="G3163" i="4"/>
  <c r="E3163" i="4"/>
  <c r="AB3165" i="4"/>
  <c r="U3165" i="4"/>
  <c r="T3165" i="4"/>
  <c r="S3165" i="4"/>
  <c r="R3165" i="4"/>
  <c r="P3165" i="4"/>
  <c r="Q3165" i="4"/>
  <c r="O3165" i="4"/>
  <c r="M3165" i="4"/>
  <c r="K3165" i="4"/>
  <c r="N3165" i="4"/>
  <c r="L3165" i="4"/>
  <c r="J3165" i="4"/>
  <c r="H3165" i="4"/>
  <c r="I3165" i="4"/>
  <c r="G3165" i="4"/>
  <c r="E3165" i="4"/>
  <c r="F3165" i="4"/>
  <c r="AB3167" i="4"/>
  <c r="U3167" i="4"/>
  <c r="S3167" i="4"/>
  <c r="T3167" i="4"/>
  <c r="R3167" i="4"/>
  <c r="Q3167" i="4"/>
  <c r="P3167" i="4"/>
  <c r="O3167" i="4"/>
  <c r="M3167" i="4"/>
  <c r="K3167" i="4"/>
  <c r="J3167" i="4"/>
  <c r="N3167" i="4"/>
  <c r="L3167" i="4"/>
  <c r="F3167" i="4"/>
  <c r="H3167" i="4"/>
  <c r="I3167" i="4"/>
  <c r="G3167" i="4"/>
  <c r="E3167" i="4"/>
  <c r="AB3169" i="4"/>
  <c r="U3169" i="4"/>
  <c r="T3169" i="4"/>
  <c r="S3169" i="4"/>
  <c r="R3169" i="4"/>
  <c r="P3169" i="4"/>
  <c r="Q3169" i="4"/>
  <c r="O3169" i="4"/>
  <c r="M3169" i="4"/>
  <c r="K3169" i="4"/>
  <c r="N3169" i="4"/>
  <c r="L3169" i="4"/>
  <c r="J3169" i="4"/>
  <c r="H3169" i="4"/>
  <c r="I3169" i="4"/>
  <c r="G3169" i="4"/>
  <c r="E3169" i="4"/>
  <c r="F3169" i="4"/>
  <c r="AB3171" i="4"/>
  <c r="U3171" i="4"/>
  <c r="S3171" i="4"/>
  <c r="T3171" i="4"/>
  <c r="R3171" i="4"/>
  <c r="Q3171" i="4"/>
  <c r="P3171" i="4"/>
  <c r="O3171" i="4"/>
  <c r="M3171" i="4"/>
  <c r="K3171" i="4"/>
  <c r="J3171" i="4"/>
  <c r="N3171" i="4"/>
  <c r="L3171" i="4"/>
  <c r="F3171" i="4"/>
  <c r="H3171" i="4"/>
  <c r="I3171" i="4"/>
  <c r="G3171" i="4"/>
  <c r="E3171" i="4"/>
  <c r="AB3173" i="4"/>
  <c r="U3173" i="4"/>
  <c r="T3173" i="4"/>
  <c r="S3173" i="4"/>
  <c r="R3173" i="4"/>
  <c r="P3173" i="4"/>
  <c r="Q3173" i="4"/>
  <c r="O3173" i="4"/>
  <c r="M3173" i="4"/>
  <c r="K3173" i="4"/>
  <c r="N3173" i="4"/>
  <c r="L3173" i="4"/>
  <c r="J3173" i="4"/>
  <c r="H3173" i="4"/>
  <c r="I3173" i="4"/>
  <c r="G3173" i="4"/>
  <c r="E3173" i="4"/>
  <c r="F3173" i="4"/>
  <c r="AB3175" i="4"/>
  <c r="U3175" i="4"/>
  <c r="S3175" i="4"/>
  <c r="T3175" i="4"/>
  <c r="R3175" i="4"/>
  <c r="Q3175" i="4"/>
  <c r="P3175" i="4"/>
  <c r="O3175" i="4"/>
  <c r="M3175" i="4"/>
  <c r="K3175" i="4"/>
  <c r="J3175" i="4"/>
  <c r="N3175" i="4"/>
  <c r="L3175" i="4"/>
  <c r="F3175" i="4"/>
  <c r="H3175" i="4"/>
  <c r="I3175" i="4"/>
  <c r="G3175" i="4"/>
  <c r="E3175" i="4"/>
  <c r="AB3177" i="4"/>
  <c r="U3177" i="4"/>
  <c r="T3177" i="4"/>
  <c r="S3177" i="4"/>
  <c r="R3177" i="4"/>
  <c r="P3177" i="4"/>
  <c r="Q3177" i="4"/>
  <c r="O3177" i="4"/>
  <c r="M3177" i="4"/>
  <c r="K3177" i="4"/>
  <c r="N3177" i="4"/>
  <c r="L3177" i="4"/>
  <c r="J3177" i="4"/>
  <c r="H3177" i="4"/>
  <c r="I3177" i="4"/>
  <c r="G3177" i="4"/>
  <c r="E3177" i="4"/>
  <c r="F3177" i="4"/>
  <c r="AB3179" i="4"/>
  <c r="U3179" i="4"/>
  <c r="S3179" i="4"/>
  <c r="T3179" i="4"/>
  <c r="R3179" i="4"/>
  <c r="Q3179" i="4"/>
  <c r="P3179" i="4"/>
  <c r="O3179" i="4"/>
  <c r="M3179" i="4"/>
  <c r="K3179" i="4"/>
  <c r="J3179" i="4"/>
  <c r="N3179" i="4"/>
  <c r="L3179" i="4"/>
  <c r="F3179" i="4"/>
  <c r="H3179" i="4"/>
  <c r="I3179" i="4"/>
  <c r="G3179" i="4"/>
  <c r="E3179" i="4"/>
  <c r="AB3181" i="4"/>
  <c r="U3181" i="4"/>
  <c r="T3181" i="4"/>
  <c r="S3181" i="4"/>
  <c r="R3181" i="4"/>
  <c r="P3181" i="4"/>
  <c r="Q3181" i="4"/>
  <c r="O3181" i="4"/>
  <c r="M3181" i="4"/>
  <c r="K3181" i="4"/>
  <c r="N3181" i="4"/>
  <c r="L3181" i="4"/>
  <c r="J3181" i="4"/>
  <c r="H3181" i="4"/>
  <c r="I3181" i="4"/>
  <c r="G3181" i="4"/>
  <c r="E3181" i="4"/>
  <c r="F3181" i="4"/>
  <c r="AB3183" i="4"/>
  <c r="U3183" i="4"/>
  <c r="S3183" i="4"/>
  <c r="T3183" i="4"/>
  <c r="R3183" i="4"/>
  <c r="Q3183" i="4"/>
  <c r="P3183" i="4"/>
  <c r="O3183" i="4"/>
  <c r="M3183" i="4"/>
  <c r="K3183" i="4"/>
  <c r="J3183" i="4"/>
  <c r="N3183" i="4"/>
  <c r="L3183" i="4"/>
  <c r="F3183" i="4"/>
  <c r="H3183" i="4"/>
  <c r="I3183" i="4"/>
  <c r="G3183" i="4"/>
  <c r="E3183" i="4"/>
  <c r="AB3185" i="4"/>
  <c r="U3185" i="4"/>
  <c r="T3185" i="4"/>
  <c r="S3185" i="4"/>
  <c r="R3185" i="4"/>
  <c r="P3185" i="4"/>
  <c r="Q3185" i="4"/>
  <c r="O3185" i="4"/>
  <c r="M3185" i="4"/>
  <c r="K3185" i="4"/>
  <c r="N3185" i="4"/>
  <c r="L3185" i="4"/>
  <c r="J3185" i="4"/>
  <c r="H3185" i="4"/>
  <c r="I3185" i="4"/>
  <c r="G3185" i="4"/>
  <c r="E3185" i="4"/>
  <c r="F3185" i="4"/>
  <c r="AB3187" i="4"/>
  <c r="U3187" i="4"/>
  <c r="S3187" i="4"/>
  <c r="T3187" i="4"/>
  <c r="R3187" i="4"/>
  <c r="Q3187" i="4"/>
  <c r="P3187" i="4"/>
  <c r="O3187" i="4"/>
  <c r="M3187" i="4"/>
  <c r="K3187" i="4"/>
  <c r="J3187" i="4"/>
  <c r="N3187" i="4"/>
  <c r="L3187" i="4"/>
  <c r="F3187" i="4"/>
  <c r="H3187" i="4"/>
  <c r="I3187" i="4"/>
  <c r="G3187" i="4"/>
  <c r="E3187" i="4"/>
  <c r="AB3189" i="4"/>
  <c r="U3189" i="4"/>
  <c r="T3189" i="4"/>
  <c r="S3189" i="4"/>
  <c r="R3189" i="4"/>
  <c r="P3189" i="4"/>
  <c r="Q3189" i="4"/>
  <c r="O3189" i="4"/>
  <c r="M3189" i="4"/>
  <c r="K3189" i="4"/>
  <c r="N3189" i="4"/>
  <c r="L3189" i="4"/>
  <c r="J3189" i="4"/>
  <c r="H3189" i="4"/>
  <c r="I3189" i="4"/>
  <c r="G3189" i="4"/>
  <c r="E3189" i="4"/>
  <c r="F3189" i="4"/>
  <c r="AB3191" i="4"/>
  <c r="U3191" i="4"/>
  <c r="S3191" i="4"/>
  <c r="T3191" i="4"/>
  <c r="R3191" i="4"/>
  <c r="Q3191" i="4"/>
  <c r="P3191" i="4"/>
  <c r="O3191" i="4"/>
  <c r="M3191" i="4"/>
  <c r="K3191" i="4"/>
  <c r="J3191" i="4"/>
  <c r="N3191" i="4"/>
  <c r="L3191" i="4"/>
  <c r="F3191" i="4"/>
  <c r="H3191" i="4"/>
  <c r="I3191" i="4"/>
  <c r="G3191" i="4"/>
  <c r="E3191" i="4"/>
  <c r="AB3193" i="4"/>
  <c r="U3193" i="4"/>
  <c r="T3193" i="4"/>
  <c r="S3193" i="4"/>
  <c r="R3193" i="4"/>
  <c r="P3193" i="4"/>
  <c r="Q3193" i="4"/>
  <c r="O3193" i="4"/>
  <c r="M3193" i="4"/>
  <c r="K3193" i="4"/>
  <c r="N3193" i="4"/>
  <c r="L3193" i="4"/>
  <c r="J3193" i="4"/>
  <c r="H3193" i="4"/>
  <c r="I3193" i="4"/>
  <c r="G3193" i="4"/>
  <c r="E3193" i="4"/>
  <c r="F3193" i="4"/>
  <c r="AB3195" i="4"/>
  <c r="U3195" i="4"/>
  <c r="S3195" i="4"/>
  <c r="T3195" i="4"/>
  <c r="R3195" i="4"/>
  <c r="Q3195" i="4"/>
  <c r="P3195" i="4"/>
  <c r="O3195" i="4"/>
  <c r="M3195" i="4"/>
  <c r="K3195" i="4"/>
  <c r="J3195" i="4"/>
  <c r="N3195" i="4"/>
  <c r="L3195" i="4"/>
  <c r="F3195" i="4"/>
  <c r="H3195" i="4"/>
  <c r="I3195" i="4"/>
  <c r="G3195" i="4"/>
  <c r="E3195" i="4"/>
  <c r="AB3197" i="4"/>
  <c r="U3197" i="4"/>
  <c r="T3197" i="4"/>
  <c r="S3197" i="4"/>
  <c r="R3197" i="4"/>
  <c r="P3197" i="4"/>
  <c r="Q3197" i="4"/>
  <c r="O3197" i="4"/>
  <c r="M3197" i="4"/>
  <c r="K3197" i="4"/>
  <c r="N3197" i="4"/>
  <c r="L3197" i="4"/>
  <c r="J3197" i="4"/>
  <c r="H3197" i="4"/>
  <c r="I3197" i="4"/>
  <c r="G3197" i="4"/>
  <c r="E3197" i="4"/>
  <c r="F3197" i="4"/>
  <c r="AB3199" i="4"/>
  <c r="U3199" i="4"/>
  <c r="S3199" i="4"/>
  <c r="T3199" i="4"/>
  <c r="R3199" i="4"/>
  <c r="Q3199" i="4"/>
  <c r="P3199" i="4"/>
  <c r="O3199" i="4"/>
  <c r="M3199" i="4"/>
  <c r="K3199" i="4"/>
  <c r="J3199" i="4"/>
  <c r="N3199" i="4"/>
  <c r="L3199" i="4"/>
  <c r="F3199" i="4"/>
  <c r="H3199" i="4"/>
  <c r="I3199" i="4"/>
  <c r="G3199" i="4"/>
  <c r="E3199" i="4"/>
  <c r="AB3201" i="4"/>
  <c r="U3201" i="4"/>
  <c r="T3201" i="4"/>
  <c r="S3201" i="4"/>
  <c r="R3201" i="4"/>
  <c r="P3201" i="4"/>
  <c r="Q3201" i="4"/>
  <c r="O3201" i="4"/>
  <c r="M3201" i="4"/>
  <c r="K3201" i="4"/>
  <c r="N3201" i="4"/>
  <c r="L3201" i="4"/>
  <c r="J3201" i="4"/>
  <c r="H3201" i="4"/>
  <c r="I3201" i="4"/>
  <c r="G3201" i="4"/>
  <c r="E3201" i="4"/>
  <c r="F3201" i="4"/>
  <c r="AB3203" i="4"/>
  <c r="U3203" i="4"/>
  <c r="S3203" i="4"/>
  <c r="T3203" i="4"/>
  <c r="R3203" i="4"/>
  <c r="Q3203" i="4"/>
  <c r="P3203" i="4"/>
  <c r="O3203" i="4"/>
  <c r="M3203" i="4"/>
  <c r="K3203" i="4"/>
  <c r="J3203" i="4"/>
  <c r="N3203" i="4"/>
  <c r="L3203" i="4"/>
  <c r="F3203" i="4"/>
  <c r="H3203" i="4"/>
  <c r="I3203" i="4"/>
  <c r="G3203" i="4"/>
  <c r="E3203" i="4"/>
  <c r="AB3205" i="4"/>
  <c r="U3205" i="4"/>
  <c r="T3205" i="4"/>
  <c r="S3205" i="4"/>
  <c r="R3205" i="4"/>
  <c r="P3205" i="4"/>
  <c r="Q3205" i="4"/>
  <c r="O3205" i="4"/>
  <c r="M3205" i="4"/>
  <c r="K3205" i="4"/>
  <c r="N3205" i="4"/>
  <c r="L3205" i="4"/>
  <c r="J3205" i="4"/>
  <c r="H3205" i="4"/>
  <c r="I3205" i="4"/>
  <c r="G3205" i="4"/>
  <c r="E3205" i="4"/>
  <c r="F3205" i="4"/>
  <c r="AB3207" i="4"/>
  <c r="U3207" i="4"/>
  <c r="S3207" i="4"/>
  <c r="T3207" i="4"/>
  <c r="R3207" i="4"/>
  <c r="Q3207" i="4"/>
  <c r="P3207" i="4"/>
  <c r="O3207" i="4"/>
  <c r="M3207" i="4"/>
  <c r="K3207" i="4"/>
  <c r="J3207" i="4"/>
  <c r="N3207" i="4"/>
  <c r="L3207" i="4"/>
  <c r="F3207" i="4"/>
  <c r="H3207" i="4"/>
  <c r="I3207" i="4"/>
  <c r="G3207" i="4"/>
  <c r="E3207" i="4"/>
  <c r="AB3209" i="4"/>
  <c r="U3209" i="4"/>
  <c r="T3209" i="4"/>
  <c r="S3209" i="4"/>
  <c r="R3209" i="4"/>
  <c r="P3209" i="4"/>
  <c r="Q3209" i="4"/>
  <c r="O3209" i="4"/>
  <c r="M3209" i="4"/>
  <c r="K3209" i="4"/>
  <c r="N3209" i="4"/>
  <c r="L3209" i="4"/>
  <c r="J3209" i="4"/>
  <c r="H3209" i="4"/>
  <c r="I3209" i="4"/>
  <c r="G3209" i="4"/>
  <c r="E3209" i="4"/>
  <c r="F3209" i="4"/>
  <c r="AB3211" i="4"/>
  <c r="U3211" i="4"/>
  <c r="S3211" i="4"/>
  <c r="T3211" i="4"/>
  <c r="R3211" i="4"/>
  <c r="Q3211" i="4"/>
  <c r="P3211" i="4"/>
  <c r="O3211" i="4"/>
  <c r="M3211" i="4"/>
  <c r="K3211" i="4"/>
  <c r="J3211" i="4"/>
  <c r="N3211" i="4"/>
  <c r="L3211" i="4"/>
  <c r="F3211" i="4"/>
  <c r="H3211" i="4"/>
  <c r="I3211" i="4"/>
  <c r="G3211" i="4"/>
  <c r="E3211" i="4"/>
  <c r="AB3213" i="4"/>
  <c r="U3213" i="4"/>
  <c r="T3213" i="4"/>
  <c r="S3213" i="4"/>
  <c r="R3213" i="4"/>
  <c r="P3213" i="4"/>
  <c r="Q3213" i="4"/>
  <c r="O3213" i="4"/>
  <c r="M3213" i="4"/>
  <c r="K3213" i="4"/>
  <c r="N3213" i="4"/>
  <c r="L3213" i="4"/>
  <c r="J3213" i="4"/>
  <c r="H3213" i="4"/>
  <c r="I3213" i="4"/>
  <c r="G3213" i="4"/>
  <c r="E3213" i="4"/>
  <c r="F3213" i="4"/>
  <c r="AB3215" i="4"/>
  <c r="U3215" i="4"/>
  <c r="S3215" i="4"/>
  <c r="T3215" i="4"/>
  <c r="R3215" i="4"/>
  <c r="Q3215" i="4"/>
  <c r="P3215" i="4"/>
  <c r="O3215" i="4"/>
  <c r="M3215" i="4"/>
  <c r="K3215" i="4"/>
  <c r="J3215" i="4"/>
  <c r="N3215" i="4"/>
  <c r="L3215" i="4"/>
  <c r="F3215" i="4"/>
  <c r="H3215" i="4"/>
  <c r="I3215" i="4"/>
  <c r="G3215" i="4"/>
  <c r="E3215" i="4"/>
  <c r="AB3217" i="4"/>
  <c r="U3217" i="4"/>
  <c r="T3217" i="4"/>
  <c r="S3217" i="4"/>
  <c r="R3217" i="4"/>
  <c r="P3217" i="4"/>
  <c r="Q3217" i="4"/>
  <c r="O3217" i="4"/>
  <c r="M3217" i="4"/>
  <c r="K3217" i="4"/>
  <c r="N3217" i="4"/>
  <c r="L3217" i="4"/>
  <c r="J3217" i="4"/>
  <c r="H3217" i="4"/>
  <c r="I3217" i="4"/>
  <c r="G3217" i="4"/>
  <c r="E3217" i="4"/>
  <c r="F3217" i="4"/>
  <c r="AB3219" i="4"/>
  <c r="U3219" i="4"/>
  <c r="S3219" i="4"/>
  <c r="T3219" i="4"/>
  <c r="R3219" i="4"/>
  <c r="Q3219" i="4"/>
  <c r="P3219" i="4"/>
  <c r="O3219" i="4"/>
  <c r="M3219" i="4"/>
  <c r="K3219" i="4"/>
  <c r="J3219" i="4"/>
  <c r="N3219" i="4"/>
  <c r="L3219" i="4"/>
  <c r="F3219" i="4"/>
  <c r="H3219" i="4"/>
  <c r="I3219" i="4"/>
  <c r="G3219" i="4"/>
  <c r="E3219" i="4"/>
  <c r="AB3221" i="4"/>
  <c r="U3221" i="4"/>
  <c r="T3221" i="4"/>
  <c r="S3221" i="4"/>
  <c r="R3221" i="4"/>
  <c r="P3221" i="4"/>
  <c r="Q3221" i="4"/>
  <c r="O3221" i="4"/>
  <c r="M3221" i="4"/>
  <c r="K3221" i="4"/>
  <c r="N3221" i="4"/>
  <c r="L3221" i="4"/>
  <c r="J3221" i="4"/>
  <c r="H3221" i="4"/>
  <c r="I3221" i="4"/>
  <c r="G3221" i="4"/>
  <c r="E3221" i="4"/>
  <c r="F3221" i="4"/>
  <c r="AB3223" i="4"/>
  <c r="U3223" i="4"/>
  <c r="S3223" i="4"/>
  <c r="T3223" i="4"/>
  <c r="R3223" i="4"/>
  <c r="Q3223" i="4"/>
  <c r="P3223" i="4"/>
  <c r="O3223" i="4"/>
  <c r="M3223" i="4"/>
  <c r="K3223" i="4"/>
  <c r="J3223" i="4"/>
  <c r="N3223" i="4"/>
  <c r="L3223" i="4"/>
  <c r="F3223" i="4"/>
  <c r="H3223" i="4"/>
  <c r="I3223" i="4"/>
  <c r="G3223" i="4"/>
  <c r="E3223" i="4"/>
  <c r="AB3225" i="4"/>
  <c r="U3225" i="4"/>
  <c r="T3225" i="4"/>
  <c r="S3225" i="4"/>
  <c r="R3225" i="4"/>
  <c r="P3225" i="4"/>
  <c r="Q3225" i="4"/>
  <c r="O3225" i="4"/>
  <c r="M3225" i="4"/>
  <c r="K3225" i="4"/>
  <c r="N3225" i="4"/>
  <c r="L3225" i="4"/>
  <c r="J3225" i="4"/>
  <c r="H3225" i="4"/>
  <c r="I3225" i="4"/>
  <c r="G3225" i="4"/>
  <c r="E3225" i="4"/>
  <c r="F3225" i="4"/>
  <c r="AB3227" i="4"/>
  <c r="U3227" i="4"/>
  <c r="S3227" i="4"/>
  <c r="T3227" i="4"/>
  <c r="R3227" i="4"/>
  <c r="Q3227" i="4"/>
  <c r="P3227" i="4"/>
  <c r="O3227" i="4"/>
  <c r="M3227" i="4"/>
  <c r="K3227" i="4"/>
  <c r="J3227" i="4"/>
  <c r="N3227" i="4"/>
  <c r="L3227" i="4"/>
  <c r="F3227" i="4"/>
  <c r="H3227" i="4"/>
  <c r="I3227" i="4"/>
  <c r="G3227" i="4"/>
  <c r="E3227" i="4"/>
  <c r="AB3229" i="4"/>
  <c r="U3229" i="4"/>
  <c r="T3229" i="4"/>
  <c r="S3229" i="4"/>
  <c r="R3229" i="4"/>
  <c r="P3229" i="4"/>
  <c r="Q3229" i="4"/>
  <c r="O3229" i="4"/>
  <c r="M3229" i="4"/>
  <c r="K3229" i="4"/>
  <c r="N3229" i="4"/>
  <c r="L3229" i="4"/>
  <c r="J3229" i="4"/>
  <c r="H3229" i="4"/>
  <c r="I3229" i="4"/>
  <c r="G3229" i="4"/>
  <c r="E3229" i="4"/>
  <c r="F3229" i="4"/>
  <c r="AB3231" i="4"/>
  <c r="U3231" i="4"/>
  <c r="S3231" i="4"/>
  <c r="T3231" i="4"/>
  <c r="R3231" i="4"/>
  <c r="Q3231" i="4"/>
  <c r="P3231" i="4"/>
  <c r="O3231" i="4"/>
  <c r="M3231" i="4"/>
  <c r="K3231" i="4"/>
  <c r="J3231" i="4"/>
  <c r="N3231" i="4"/>
  <c r="L3231" i="4"/>
  <c r="F3231" i="4"/>
  <c r="H3231" i="4"/>
  <c r="I3231" i="4"/>
  <c r="G3231" i="4"/>
  <c r="E3231" i="4"/>
  <c r="AB3233" i="4"/>
  <c r="U3233" i="4"/>
  <c r="T3233" i="4"/>
  <c r="S3233" i="4"/>
  <c r="R3233" i="4"/>
  <c r="P3233" i="4"/>
  <c r="Q3233" i="4"/>
  <c r="O3233" i="4"/>
  <c r="M3233" i="4"/>
  <c r="K3233" i="4"/>
  <c r="N3233" i="4"/>
  <c r="L3233" i="4"/>
  <c r="J3233" i="4"/>
  <c r="H3233" i="4"/>
  <c r="I3233" i="4"/>
  <c r="G3233" i="4"/>
  <c r="E3233" i="4"/>
  <c r="F3233" i="4"/>
  <c r="AB3235" i="4"/>
  <c r="U3235" i="4"/>
  <c r="S3235" i="4"/>
  <c r="T3235" i="4"/>
  <c r="R3235" i="4"/>
  <c r="Q3235" i="4"/>
  <c r="P3235" i="4"/>
  <c r="O3235" i="4"/>
  <c r="M3235" i="4"/>
  <c r="K3235" i="4"/>
  <c r="J3235" i="4"/>
  <c r="N3235" i="4"/>
  <c r="L3235" i="4"/>
  <c r="F3235" i="4"/>
  <c r="H3235" i="4"/>
  <c r="I3235" i="4"/>
  <c r="G3235" i="4"/>
  <c r="E3235" i="4"/>
  <c r="AB3237" i="4"/>
  <c r="U3237" i="4"/>
  <c r="T3237" i="4"/>
  <c r="S3237" i="4"/>
  <c r="R3237" i="4"/>
  <c r="P3237" i="4"/>
  <c r="Q3237" i="4"/>
  <c r="O3237" i="4"/>
  <c r="M3237" i="4"/>
  <c r="K3237" i="4"/>
  <c r="N3237" i="4"/>
  <c r="L3237" i="4"/>
  <c r="J3237" i="4"/>
  <c r="H3237" i="4"/>
  <c r="I3237" i="4"/>
  <c r="G3237" i="4"/>
  <c r="E3237" i="4"/>
  <c r="F3237" i="4"/>
  <c r="AB3239" i="4"/>
  <c r="U3239" i="4"/>
  <c r="S3239" i="4"/>
  <c r="T3239" i="4"/>
  <c r="R3239" i="4"/>
  <c r="Q3239" i="4"/>
  <c r="P3239" i="4"/>
  <c r="O3239" i="4"/>
  <c r="M3239" i="4"/>
  <c r="K3239" i="4"/>
  <c r="J3239" i="4"/>
  <c r="N3239" i="4"/>
  <c r="L3239" i="4"/>
  <c r="F3239" i="4"/>
  <c r="H3239" i="4"/>
  <c r="I3239" i="4"/>
  <c r="G3239" i="4"/>
  <c r="E3239" i="4"/>
  <c r="AB3241" i="4"/>
  <c r="U3241" i="4"/>
  <c r="T3241" i="4"/>
  <c r="S3241" i="4"/>
  <c r="R3241" i="4"/>
  <c r="P3241" i="4"/>
  <c r="Q3241" i="4"/>
  <c r="O3241" i="4"/>
  <c r="M3241" i="4"/>
  <c r="K3241" i="4"/>
  <c r="N3241" i="4"/>
  <c r="L3241" i="4"/>
  <c r="J3241" i="4"/>
  <c r="H3241" i="4"/>
  <c r="I3241" i="4"/>
  <c r="G3241" i="4"/>
  <c r="E3241" i="4"/>
  <c r="F3241" i="4"/>
  <c r="AB3243" i="4"/>
  <c r="U3243" i="4"/>
  <c r="S3243" i="4"/>
  <c r="T3243" i="4"/>
  <c r="R3243" i="4"/>
  <c r="Q3243" i="4"/>
  <c r="P3243" i="4"/>
  <c r="O3243" i="4"/>
  <c r="M3243" i="4"/>
  <c r="K3243" i="4"/>
  <c r="J3243" i="4"/>
  <c r="N3243" i="4"/>
  <c r="L3243" i="4"/>
  <c r="F3243" i="4"/>
  <c r="H3243" i="4"/>
  <c r="I3243" i="4"/>
  <c r="G3243" i="4"/>
  <c r="E3243" i="4"/>
  <c r="AB3245" i="4"/>
  <c r="U3245" i="4"/>
  <c r="T3245" i="4"/>
  <c r="S3245" i="4"/>
  <c r="R3245" i="4"/>
  <c r="P3245" i="4"/>
  <c r="Q3245" i="4"/>
  <c r="O3245" i="4"/>
  <c r="M3245" i="4"/>
  <c r="K3245" i="4"/>
  <c r="N3245" i="4"/>
  <c r="L3245" i="4"/>
  <c r="J3245" i="4"/>
  <c r="H3245" i="4"/>
  <c r="I3245" i="4"/>
  <c r="G3245" i="4"/>
  <c r="E3245" i="4"/>
  <c r="F3245" i="4"/>
  <c r="AB3247" i="4"/>
  <c r="U3247" i="4"/>
  <c r="S3247" i="4"/>
  <c r="T3247" i="4"/>
  <c r="R3247" i="4"/>
  <c r="Q3247" i="4"/>
  <c r="P3247" i="4"/>
  <c r="O3247" i="4"/>
  <c r="M3247" i="4"/>
  <c r="K3247" i="4"/>
  <c r="J3247" i="4"/>
  <c r="N3247" i="4"/>
  <c r="L3247" i="4"/>
  <c r="F3247" i="4"/>
  <c r="H3247" i="4"/>
  <c r="I3247" i="4"/>
  <c r="G3247" i="4"/>
  <c r="E3247" i="4"/>
  <c r="AB3249" i="4"/>
  <c r="U3249" i="4"/>
  <c r="T3249" i="4"/>
  <c r="S3249" i="4"/>
  <c r="R3249" i="4"/>
  <c r="P3249" i="4"/>
  <c r="Q3249" i="4"/>
  <c r="O3249" i="4"/>
  <c r="M3249" i="4"/>
  <c r="K3249" i="4"/>
  <c r="N3249" i="4"/>
  <c r="L3249" i="4"/>
  <c r="J3249" i="4"/>
  <c r="H3249" i="4"/>
  <c r="I3249" i="4"/>
  <c r="G3249" i="4"/>
  <c r="E3249" i="4"/>
  <c r="F3249" i="4"/>
  <c r="AB3251" i="4"/>
  <c r="U3251" i="4"/>
  <c r="S3251" i="4"/>
  <c r="T3251" i="4"/>
  <c r="R3251" i="4"/>
  <c r="Q3251" i="4"/>
  <c r="P3251" i="4"/>
  <c r="O3251" i="4"/>
  <c r="M3251" i="4"/>
  <c r="K3251" i="4"/>
  <c r="J3251" i="4"/>
  <c r="N3251" i="4"/>
  <c r="L3251" i="4"/>
  <c r="F3251" i="4"/>
  <c r="H3251" i="4"/>
  <c r="I3251" i="4"/>
  <c r="G3251" i="4"/>
  <c r="E3251" i="4"/>
  <c r="AB3253" i="4"/>
  <c r="U3253" i="4"/>
  <c r="T3253" i="4"/>
  <c r="S3253" i="4"/>
  <c r="R3253" i="4"/>
  <c r="P3253" i="4"/>
  <c r="Q3253" i="4"/>
  <c r="O3253" i="4"/>
  <c r="M3253" i="4"/>
  <c r="K3253" i="4"/>
  <c r="N3253" i="4"/>
  <c r="L3253" i="4"/>
  <c r="J3253" i="4"/>
  <c r="H3253" i="4"/>
  <c r="I3253" i="4"/>
  <c r="G3253" i="4"/>
  <c r="E3253" i="4"/>
  <c r="F3253" i="4"/>
  <c r="AB3255" i="4"/>
  <c r="U3255" i="4"/>
  <c r="S3255" i="4"/>
  <c r="T3255" i="4"/>
  <c r="R3255" i="4"/>
  <c r="Q3255" i="4"/>
  <c r="P3255" i="4"/>
  <c r="O3255" i="4"/>
  <c r="M3255" i="4"/>
  <c r="K3255" i="4"/>
  <c r="J3255" i="4"/>
  <c r="N3255" i="4"/>
  <c r="L3255" i="4"/>
  <c r="F3255" i="4"/>
  <c r="H3255" i="4"/>
  <c r="I3255" i="4"/>
  <c r="G3255" i="4"/>
  <c r="E3255" i="4"/>
  <c r="AB3257" i="4"/>
  <c r="U3257" i="4"/>
  <c r="T3257" i="4"/>
  <c r="S3257" i="4"/>
  <c r="R3257" i="4"/>
  <c r="P3257" i="4"/>
  <c r="Q3257" i="4"/>
  <c r="O3257" i="4"/>
  <c r="M3257" i="4"/>
  <c r="K3257" i="4"/>
  <c r="N3257" i="4"/>
  <c r="L3257" i="4"/>
  <c r="J3257" i="4"/>
  <c r="H3257" i="4"/>
  <c r="I3257" i="4"/>
  <c r="G3257" i="4"/>
  <c r="E3257" i="4"/>
  <c r="F3257" i="4"/>
  <c r="AB3259" i="4"/>
  <c r="U3259" i="4"/>
  <c r="S3259" i="4"/>
  <c r="T3259" i="4"/>
  <c r="R3259" i="4"/>
  <c r="Q3259" i="4"/>
  <c r="P3259" i="4"/>
  <c r="O3259" i="4"/>
  <c r="M3259" i="4"/>
  <c r="K3259" i="4"/>
  <c r="J3259" i="4"/>
  <c r="N3259" i="4"/>
  <c r="L3259" i="4"/>
  <c r="F3259" i="4"/>
  <c r="H3259" i="4"/>
  <c r="I3259" i="4"/>
  <c r="G3259" i="4"/>
  <c r="E3259" i="4"/>
  <c r="AB3261" i="4"/>
  <c r="U3261" i="4"/>
  <c r="T3261" i="4"/>
  <c r="S3261" i="4"/>
  <c r="R3261" i="4"/>
  <c r="P3261" i="4"/>
  <c r="Q3261" i="4"/>
  <c r="O3261" i="4"/>
  <c r="M3261" i="4"/>
  <c r="K3261" i="4"/>
  <c r="N3261" i="4"/>
  <c r="L3261" i="4"/>
  <c r="J3261" i="4"/>
  <c r="H3261" i="4"/>
  <c r="I3261" i="4"/>
  <c r="G3261" i="4"/>
  <c r="E3261" i="4"/>
  <c r="F3261" i="4"/>
  <c r="AB3263" i="4"/>
  <c r="U3263" i="4"/>
  <c r="S3263" i="4"/>
  <c r="T3263" i="4"/>
  <c r="R3263" i="4"/>
  <c r="Q3263" i="4"/>
  <c r="P3263" i="4"/>
  <c r="O3263" i="4"/>
  <c r="M3263" i="4"/>
  <c r="K3263" i="4"/>
  <c r="J3263" i="4"/>
  <c r="N3263" i="4"/>
  <c r="L3263" i="4"/>
  <c r="F3263" i="4"/>
  <c r="H3263" i="4"/>
  <c r="I3263" i="4"/>
  <c r="G3263" i="4"/>
  <c r="E3263" i="4"/>
  <c r="AB3265" i="4"/>
  <c r="U3265" i="4"/>
  <c r="T3265" i="4"/>
  <c r="S3265" i="4"/>
  <c r="R3265" i="4"/>
  <c r="P3265" i="4"/>
  <c r="Q3265" i="4"/>
  <c r="O3265" i="4"/>
  <c r="M3265" i="4"/>
  <c r="K3265" i="4"/>
  <c r="N3265" i="4"/>
  <c r="L3265" i="4"/>
  <c r="J3265" i="4"/>
  <c r="H3265" i="4"/>
  <c r="I3265" i="4"/>
  <c r="G3265" i="4"/>
  <c r="E3265" i="4"/>
  <c r="F3265" i="4"/>
  <c r="AB3267" i="4"/>
  <c r="U3267" i="4"/>
  <c r="S3267" i="4"/>
  <c r="T3267" i="4"/>
  <c r="R3267" i="4"/>
  <c r="Q3267" i="4"/>
  <c r="P3267" i="4"/>
  <c r="O3267" i="4"/>
  <c r="M3267" i="4"/>
  <c r="K3267" i="4"/>
  <c r="J3267" i="4"/>
  <c r="N3267" i="4"/>
  <c r="L3267" i="4"/>
  <c r="F3267" i="4"/>
  <c r="H3267" i="4"/>
  <c r="I3267" i="4"/>
  <c r="G3267" i="4"/>
  <c r="E3267" i="4"/>
  <c r="AB3269" i="4"/>
  <c r="U3269" i="4"/>
  <c r="T3269" i="4"/>
  <c r="S3269" i="4"/>
  <c r="R3269" i="4"/>
  <c r="P3269" i="4"/>
  <c r="Q3269" i="4"/>
  <c r="O3269" i="4"/>
  <c r="M3269" i="4"/>
  <c r="K3269" i="4"/>
  <c r="N3269" i="4"/>
  <c r="L3269" i="4"/>
  <c r="J3269" i="4"/>
  <c r="H3269" i="4"/>
  <c r="I3269" i="4"/>
  <c r="G3269" i="4"/>
  <c r="E3269" i="4"/>
  <c r="F3269" i="4"/>
  <c r="AB3271" i="4"/>
  <c r="U3271" i="4"/>
  <c r="S3271" i="4"/>
  <c r="T3271" i="4"/>
  <c r="R3271" i="4"/>
  <c r="Q3271" i="4"/>
  <c r="P3271" i="4"/>
  <c r="O3271" i="4"/>
  <c r="M3271" i="4"/>
  <c r="K3271" i="4"/>
  <c r="J3271" i="4"/>
  <c r="N3271" i="4"/>
  <c r="L3271" i="4"/>
  <c r="F3271" i="4"/>
  <c r="H3271" i="4"/>
  <c r="I3271" i="4"/>
  <c r="G3271" i="4"/>
  <c r="E3271" i="4"/>
  <c r="AB3273" i="4"/>
  <c r="U3273" i="4"/>
  <c r="T3273" i="4"/>
  <c r="S3273" i="4"/>
  <c r="R3273" i="4"/>
  <c r="P3273" i="4"/>
  <c r="Q3273" i="4"/>
  <c r="O3273" i="4"/>
  <c r="M3273" i="4"/>
  <c r="K3273" i="4"/>
  <c r="N3273" i="4"/>
  <c r="L3273" i="4"/>
  <c r="J3273" i="4"/>
  <c r="H3273" i="4"/>
  <c r="I3273" i="4"/>
  <c r="G3273" i="4"/>
  <c r="E3273" i="4"/>
  <c r="F3273" i="4"/>
  <c r="AB3275" i="4"/>
  <c r="U3275" i="4"/>
  <c r="S3275" i="4"/>
  <c r="T3275" i="4"/>
  <c r="R3275" i="4"/>
  <c r="Q3275" i="4"/>
  <c r="P3275" i="4"/>
  <c r="O3275" i="4"/>
  <c r="M3275" i="4"/>
  <c r="K3275" i="4"/>
  <c r="J3275" i="4"/>
  <c r="N3275" i="4"/>
  <c r="L3275" i="4"/>
  <c r="F3275" i="4"/>
  <c r="H3275" i="4"/>
  <c r="I3275" i="4"/>
  <c r="G3275" i="4"/>
  <c r="E3275" i="4"/>
  <c r="AB3277" i="4"/>
  <c r="U3277" i="4"/>
  <c r="T3277" i="4"/>
  <c r="S3277" i="4"/>
  <c r="R3277" i="4"/>
  <c r="P3277" i="4"/>
  <c r="Q3277" i="4"/>
  <c r="O3277" i="4"/>
  <c r="M3277" i="4"/>
  <c r="K3277" i="4"/>
  <c r="N3277" i="4"/>
  <c r="L3277" i="4"/>
  <c r="J3277" i="4"/>
  <c r="H3277" i="4"/>
  <c r="I3277" i="4"/>
  <c r="G3277" i="4"/>
  <c r="E3277" i="4"/>
  <c r="F3277" i="4"/>
  <c r="AB3279" i="4"/>
  <c r="U3279" i="4"/>
  <c r="S3279" i="4"/>
  <c r="T3279" i="4"/>
  <c r="R3279" i="4"/>
  <c r="Q3279" i="4"/>
  <c r="P3279" i="4"/>
  <c r="O3279" i="4"/>
  <c r="M3279" i="4"/>
  <c r="K3279" i="4"/>
  <c r="J3279" i="4"/>
  <c r="N3279" i="4"/>
  <c r="L3279" i="4"/>
  <c r="F3279" i="4"/>
  <c r="H3279" i="4"/>
  <c r="I3279" i="4"/>
  <c r="G3279" i="4"/>
  <c r="E3279" i="4"/>
  <c r="AB3281" i="4"/>
  <c r="U3281" i="4"/>
  <c r="T3281" i="4"/>
  <c r="S3281" i="4"/>
  <c r="R3281" i="4"/>
  <c r="P3281" i="4"/>
  <c r="Q3281" i="4"/>
  <c r="O3281" i="4"/>
  <c r="M3281" i="4"/>
  <c r="K3281" i="4"/>
  <c r="N3281" i="4"/>
  <c r="L3281" i="4"/>
  <c r="J3281" i="4"/>
  <c r="H3281" i="4"/>
  <c r="I3281" i="4"/>
  <c r="G3281" i="4"/>
  <c r="E3281" i="4"/>
  <c r="F3281" i="4"/>
  <c r="AB3283" i="4"/>
  <c r="U3283" i="4"/>
  <c r="S3283" i="4"/>
  <c r="T3283" i="4"/>
  <c r="R3283" i="4"/>
  <c r="Q3283" i="4"/>
  <c r="P3283" i="4"/>
  <c r="O3283" i="4"/>
  <c r="M3283" i="4"/>
  <c r="K3283" i="4"/>
  <c r="J3283" i="4"/>
  <c r="N3283" i="4"/>
  <c r="L3283" i="4"/>
  <c r="F3283" i="4"/>
  <c r="H3283" i="4"/>
  <c r="I3283" i="4"/>
  <c r="G3283" i="4"/>
  <c r="E3283" i="4"/>
  <c r="AB3285" i="4"/>
  <c r="U3285" i="4"/>
  <c r="T3285" i="4"/>
  <c r="S3285" i="4"/>
  <c r="R3285" i="4"/>
  <c r="P3285" i="4"/>
  <c r="Q3285" i="4"/>
  <c r="O3285" i="4"/>
  <c r="M3285" i="4"/>
  <c r="K3285" i="4"/>
  <c r="N3285" i="4"/>
  <c r="L3285" i="4"/>
  <c r="J3285" i="4"/>
  <c r="H3285" i="4"/>
  <c r="I3285" i="4"/>
  <c r="G3285" i="4"/>
  <c r="E3285" i="4"/>
  <c r="F3285" i="4"/>
  <c r="AB3287" i="4"/>
  <c r="U3287" i="4"/>
  <c r="S3287" i="4"/>
  <c r="T3287" i="4"/>
  <c r="R3287" i="4"/>
  <c r="Q3287" i="4"/>
  <c r="P3287" i="4"/>
  <c r="O3287" i="4"/>
  <c r="M3287" i="4"/>
  <c r="K3287" i="4"/>
  <c r="J3287" i="4"/>
  <c r="N3287" i="4"/>
  <c r="L3287" i="4"/>
  <c r="F3287" i="4"/>
  <c r="H3287" i="4"/>
  <c r="I3287" i="4"/>
  <c r="G3287" i="4"/>
  <c r="E3287" i="4"/>
  <c r="AB3289" i="4"/>
  <c r="U3289" i="4"/>
  <c r="T3289" i="4"/>
  <c r="S3289" i="4"/>
  <c r="R3289" i="4"/>
  <c r="P3289" i="4"/>
  <c r="Q3289" i="4"/>
  <c r="O3289" i="4"/>
  <c r="M3289" i="4"/>
  <c r="K3289" i="4"/>
  <c r="N3289" i="4"/>
  <c r="L3289" i="4"/>
  <c r="J3289" i="4"/>
  <c r="H3289" i="4"/>
  <c r="I3289" i="4"/>
  <c r="G3289" i="4"/>
  <c r="E3289" i="4"/>
  <c r="F3289" i="4"/>
  <c r="AB3291" i="4"/>
  <c r="U3291" i="4"/>
  <c r="S3291" i="4"/>
  <c r="T3291" i="4"/>
  <c r="R3291" i="4"/>
  <c r="Q3291" i="4"/>
  <c r="P3291" i="4"/>
  <c r="O3291" i="4"/>
  <c r="M3291" i="4"/>
  <c r="K3291" i="4"/>
  <c r="J3291" i="4"/>
  <c r="N3291" i="4"/>
  <c r="L3291" i="4"/>
  <c r="F3291" i="4"/>
  <c r="H3291" i="4"/>
  <c r="I3291" i="4"/>
  <c r="G3291" i="4"/>
  <c r="E3291" i="4"/>
  <c r="AB3293" i="4"/>
  <c r="U3293" i="4"/>
  <c r="T3293" i="4"/>
  <c r="S3293" i="4"/>
  <c r="R3293" i="4"/>
  <c r="P3293" i="4"/>
  <c r="Q3293" i="4"/>
  <c r="O3293" i="4"/>
  <c r="M3293" i="4"/>
  <c r="K3293" i="4"/>
  <c r="N3293" i="4"/>
  <c r="L3293" i="4"/>
  <c r="J3293" i="4"/>
  <c r="H3293" i="4"/>
  <c r="I3293" i="4"/>
  <c r="G3293" i="4"/>
  <c r="E3293" i="4"/>
  <c r="F3293" i="4"/>
  <c r="AB3295" i="4"/>
  <c r="U3295" i="4"/>
  <c r="S3295" i="4"/>
  <c r="T3295" i="4"/>
  <c r="R3295" i="4"/>
  <c r="Q3295" i="4"/>
  <c r="P3295" i="4"/>
  <c r="O3295" i="4"/>
  <c r="M3295" i="4"/>
  <c r="K3295" i="4"/>
  <c r="J3295" i="4"/>
  <c r="N3295" i="4"/>
  <c r="L3295" i="4"/>
  <c r="F3295" i="4"/>
  <c r="H3295" i="4"/>
  <c r="I3295" i="4"/>
  <c r="G3295" i="4"/>
  <c r="E3295" i="4"/>
  <c r="AB3297" i="4"/>
  <c r="U3297" i="4"/>
  <c r="T3297" i="4"/>
  <c r="S3297" i="4"/>
  <c r="R3297" i="4"/>
  <c r="P3297" i="4"/>
  <c r="Q3297" i="4"/>
  <c r="O3297" i="4"/>
  <c r="M3297" i="4"/>
  <c r="K3297" i="4"/>
  <c r="N3297" i="4"/>
  <c r="L3297" i="4"/>
  <c r="J3297" i="4"/>
  <c r="H3297" i="4"/>
  <c r="I3297" i="4"/>
  <c r="G3297" i="4"/>
  <c r="E3297" i="4"/>
  <c r="F3297" i="4"/>
  <c r="AB3299" i="4"/>
  <c r="U3299" i="4"/>
  <c r="S3299" i="4"/>
  <c r="T3299" i="4"/>
  <c r="R3299" i="4"/>
  <c r="Q3299" i="4"/>
  <c r="P3299" i="4"/>
  <c r="O3299" i="4"/>
  <c r="M3299" i="4"/>
  <c r="K3299" i="4"/>
  <c r="J3299" i="4"/>
  <c r="N3299" i="4"/>
  <c r="L3299" i="4"/>
  <c r="F3299" i="4"/>
  <c r="H3299" i="4"/>
  <c r="I3299" i="4"/>
  <c r="G3299" i="4"/>
  <c r="E3299" i="4"/>
  <c r="AB3301" i="4"/>
  <c r="U3301" i="4"/>
  <c r="T3301" i="4"/>
  <c r="S3301" i="4"/>
  <c r="R3301" i="4"/>
  <c r="P3301" i="4"/>
  <c r="Q3301" i="4"/>
  <c r="O3301" i="4"/>
  <c r="M3301" i="4"/>
  <c r="K3301" i="4"/>
  <c r="N3301" i="4"/>
  <c r="L3301" i="4"/>
  <c r="J3301" i="4"/>
  <c r="H3301" i="4"/>
  <c r="I3301" i="4"/>
  <c r="G3301" i="4"/>
  <c r="E3301" i="4"/>
  <c r="F3301" i="4"/>
  <c r="AB3303" i="4"/>
  <c r="U3303" i="4"/>
  <c r="S3303" i="4"/>
  <c r="T3303" i="4"/>
  <c r="R3303" i="4"/>
  <c r="Q3303" i="4"/>
  <c r="P3303" i="4"/>
  <c r="O3303" i="4"/>
  <c r="M3303" i="4"/>
  <c r="K3303" i="4"/>
  <c r="J3303" i="4"/>
  <c r="N3303" i="4"/>
  <c r="L3303" i="4"/>
  <c r="F3303" i="4"/>
  <c r="H3303" i="4"/>
  <c r="I3303" i="4"/>
  <c r="G3303" i="4"/>
  <c r="E3303" i="4"/>
  <c r="AB3305" i="4"/>
  <c r="U3305" i="4"/>
  <c r="T3305" i="4"/>
  <c r="S3305" i="4"/>
  <c r="R3305" i="4"/>
  <c r="P3305" i="4"/>
  <c r="Q3305" i="4"/>
  <c r="O3305" i="4"/>
  <c r="M3305" i="4"/>
  <c r="K3305" i="4"/>
  <c r="N3305" i="4"/>
  <c r="L3305" i="4"/>
  <c r="J3305" i="4"/>
  <c r="H3305" i="4"/>
  <c r="I3305" i="4"/>
  <c r="G3305" i="4"/>
  <c r="E3305" i="4"/>
  <c r="F3305" i="4"/>
  <c r="AB3307" i="4"/>
  <c r="U3307" i="4"/>
  <c r="S3307" i="4"/>
  <c r="T3307" i="4"/>
  <c r="R3307" i="4"/>
  <c r="Q3307" i="4"/>
  <c r="P3307" i="4"/>
  <c r="O3307" i="4"/>
  <c r="M3307" i="4"/>
  <c r="K3307" i="4"/>
  <c r="J3307" i="4"/>
  <c r="N3307" i="4"/>
  <c r="L3307" i="4"/>
  <c r="F3307" i="4"/>
  <c r="H3307" i="4"/>
  <c r="I3307" i="4"/>
  <c r="G3307" i="4"/>
  <c r="E3307" i="4"/>
  <c r="AB3309" i="4"/>
  <c r="U3309" i="4"/>
  <c r="T3309" i="4"/>
  <c r="S3309" i="4"/>
  <c r="R3309" i="4"/>
  <c r="P3309" i="4"/>
  <c r="Q3309" i="4"/>
  <c r="O3309" i="4"/>
  <c r="M3309" i="4"/>
  <c r="K3309" i="4"/>
  <c r="N3309" i="4"/>
  <c r="L3309" i="4"/>
  <c r="J3309" i="4"/>
  <c r="H3309" i="4"/>
  <c r="I3309" i="4"/>
  <c r="G3309" i="4"/>
  <c r="E3309" i="4"/>
  <c r="F3309" i="4"/>
  <c r="AB3311" i="4"/>
  <c r="U3311" i="4"/>
  <c r="S3311" i="4"/>
  <c r="T3311" i="4"/>
  <c r="R3311" i="4"/>
  <c r="Q3311" i="4"/>
  <c r="P3311" i="4"/>
  <c r="O3311" i="4"/>
  <c r="M3311" i="4"/>
  <c r="K3311" i="4"/>
  <c r="J3311" i="4"/>
  <c r="N3311" i="4"/>
  <c r="L3311" i="4"/>
  <c r="F3311" i="4"/>
  <c r="H3311" i="4"/>
  <c r="I3311" i="4"/>
  <c r="G3311" i="4"/>
  <c r="E3311" i="4"/>
  <c r="AB3313" i="4"/>
  <c r="U3313" i="4"/>
  <c r="T3313" i="4"/>
  <c r="S3313" i="4"/>
  <c r="R3313" i="4"/>
  <c r="P3313" i="4"/>
  <c r="Q3313" i="4"/>
  <c r="O3313" i="4"/>
  <c r="M3313" i="4"/>
  <c r="K3313" i="4"/>
  <c r="N3313" i="4"/>
  <c r="L3313" i="4"/>
  <c r="J3313" i="4"/>
  <c r="H3313" i="4"/>
  <c r="I3313" i="4"/>
  <c r="G3313" i="4"/>
  <c r="E3313" i="4"/>
  <c r="F3313" i="4"/>
  <c r="AB3315" i="4"/>
  <c r="U3315" i="4"/>
  <c r="S3315" i="4"/>
  <c r="T3315" i="4"/>
  <c r="R3315" i="4"/>
  <c r="Q3315" i="4"/>
  <c r="P3315" i="4"/>
  <c r="O3315" i="4"/>
  <c r="M3315" i="4"/>
  <c r="K3315" i="4"/>
  <c r="J3315" i="4"/>
  <c r="N3315" i="4"/>
  <c r="L3315" i="4"/>
  <c r="F3315" i="4"/>
  <c r="H3315" i="4"/>
  <c r="I3315" i="4"/>
  <c r="G3315" i="4"/>
  <c r="E3315" i="4"/>
  <c r="AB3317" i="4"/>
  <c r="U3317" i="4"/>
  <c r="T3317" i="4"/>
  <c r="S3317" i="4"/>
  <c r="R3317" i="4"/>
  <c r="P3317" i="4"/>
  <c r="Q3317" i="4"/>
  <c r="O3317" i="4"/>
  <c r="M3317" i="4"/>
  <c r="K3317" i="4"/>
  <c r="N3317" i="4"/>
  <c r="L3317" i="4"/>
  <c r="J3317" i="4"/>
  <c r="H3317" i="4"/>
  <c r="I3317" i="4"/>
  <c r="G3317" i="4"/>
  <c r="E3317" i="4"/>
  <c r="F3317" i="4"/>
  <c r="AB3319" i="4"/>
  <c r="U3319" i="4"/>
  <c r="S3319" i="4"/>
  <c r="T3319" i="4"/>
  <c r="R3319" i="4"/>
  <c r="Q3319" i="4"/>
  <c r="P3319" i="4"/>
  <c r="O3319" i="4"/>
  <c r="M3319" i="4"/>
  <c r="K3319" i="4"/>
  <c r="J3319" i="4"/>
  <c r="N3319" i="4"/>
  <c r="L3319" i="4"/>
  <c r="F3319" i="4"/>
  <c r="H3319" i="4"/>
  <c r="I3319" i="4"/>
  <c r="G3319" i="4"/>
  <c r="E3319" i="4"/>
  <c r="AB3321" i="4"/>
  <c r="U3321" i="4"/>
  <c r="T3321" i="4"/>
  <c r="S3321" i="4"/>
  <c r="R3321" i="4"/>
  <c r="P3321" i="4"/>
  <c r="Q3321" i="4"/>
  <c r="O3321" i="4"/>
  <c r="M3321" i="4"/>
  <c r="K3321" i="4"/>
  <c r="N3321" i="4"/>
  <c r="L3321" i="4"/>
  <c r="J3321" i="4"/>
  <c r="H3321" i="4"/>
  <c r="I3321" i="4"/>
  <c r="G3321" i="4"/>
  <c r="E3321" i="4"/>
  <c r="F3321" i="4"/>
  <c r="AB3323" i="4"/>
  <c r="U3323" i="4"/>
  <c r="S3323" i="4"/>
  <c r="T3323" i="4"/>
  <c r="R3323" i="4"/>
  <c r="Q3323" i="4"/>
  <c r="P3323" i="4"/>
  <c r="O3323" i="4"/>
  <c r="M3323" i="4"/>
  <c r="K3323" i="4"/>
  <c r="J3323" i="4"/>
  <c r="N3323" i="4"/>
  <c r="L3323" i="4"/>
  <c r="F3323" i="4"/>
  <c r="H3323" i="4"/>
  <c r="I3323" i="4"/>
  <c r="G3323" i="4"/>
  <c r="E3323" i="4"/>
  <c r="AB3325" i="4"/>
  <c r="U3325" i="4"/>
  <c r="T3325" i="4"/>
  <c r="S3325" i="4"/>
  <c r="R3325" i="4"/>
  <c r="P3325" i="4"/>
  <c r="Q3325" i="4"/>
  <c r="O3325" i="4"/>
  <c r="M3325" i="4"/>
  <c r="K3325" i="4"/>
  <c r="N3325" i="4"/>
  <c r="L3325" i="4"/>
  <c r="J3325" i="4"/>
  <c r="H3325" i="4"/>
  <c r="I3325" i="4"/>
  <c r="G3325" i="4"/>
  <c r="E3325" i="4"/>
  <c r="F3325" i="4"/>
  <c r="AB3327" i="4"/>
  <c r="U3327" i="4"/>
  <c r="S3327" i="4"/>
  <c r="T3327" i="4"/>
  <c r="R3327" i="4"/>
  <c r="Q3327" i="4"/>
  <c r="P3327" i="4"/>
  <c r="O3327" i="4"/>
  <c r="M3327" i="4"/>
  <c r="K3327" i="4"/>
  <c r="J3327" i="4"/>
  <c r="N3327" i="4"/>
  <c r="L3327" i="4"/>
  <c r="F3327" i="4"/>
  <c r="H3327" i="4"/>
  <c r="I3327" i="4"/>
  <c r="G3327" i="4"/>
  <c r="E3327" i="4"/>
  <c r="AB3329" i="4"/>
  <c r="U3329" i="4"/>
  <c r="T3329" i="4"/>
  <c r="S3329" i="4"/>
  <c r="R3329" i="4"/>
  <c r="P3329" i="4"/>
  <c r="Q3329" i="4"/>
  <c r="O3329" i="4"/>
  <c r="M3329" i="4"/>
  <c r="K3329" i="4"/>
  <c r="N3329" i="4"/>
  <c r="L3329" i="4"/>
  <c r="J3329" i="4"/>
  <c r="H3329" i="4"/>
  <c r="I3329" i="4"/>
  <c r="G3329" i="4"/>
  <c r="E3329" i="4"/>
  <c r="F3329" i="4"/>
  <c r="AB3331" i="4"/>
  <c r="U3331" i="4"/>
  <c r="S3331" i="4"/>
  <c r="T3331" i="4"/>
  <c r="R3331" i="4"/>
  <c r="Q3331" i="4"/>
  <c r="P3331" i="4"/>
  <c r="O3331" i="4"/>
  <c r="M3331" i="4"/>
  <c r="K3331" i="4"/>
  <c r="J3331" i="4"/>
  <c r="N3331" i="4"/>
  <c r="L3331" i="4"/>
  <c r="F3331" i="4"/>
  <c r="H3331" i="4"/>
  <c r="I3331" i="4"/>
  <c r="G3331" i="4"/>
  <c r="E3331" i="4"/>
  <c r="AB3333" i="4"/>
  <c r="U3333" i="4"/>
  <c r="T3333" i="4"/>
  <c r="S3333" i="4"/>
  <c r="R3333" i="4"/>
  <c r="P3333" i="4"/>
  <c r="Q3333" i="4"/>
  <c r="O3333" i="4"/>
  <c r="M3333" i="4"/>
  <c r="K3333" i="4"/>
  <c r="N3333" i="4"/>
  <c r="L3333" i="4"/>
  <c r="J3333" i="4"/>
  <c r="H3333" i="4"/>
  <c r="I3333" i="4"/>
  <c r="G3333" i="4"/>
  <c r="E3333" i="4"/>
  <c r="F3333" i="4"/>
  <c r="AB3335" i="4"/>
  <c r="U3335" i="4"/>
  <c r="S3335" i="4"/>
  <c r="T3335" i="4"/>
  <c r="R3335" i="4"/>
  <c r="Q3335" i="4"/>
  <c r="P3335" i="4"/>
  <c r="O3335" i="4"/>
  <c r="M3335" i="4"/>
  <c r="K3335" i="4"/>
  <c r="J3335" i="4"/>
  <c r="N3335" i="4"/>
  <c r="L3335" i="4"/>
  <c r="F3335" i="4"/>
  <c r="H3335" i="4"/>
  <c r="I3335" i="4"/>
  <c r="G3335" i="4"/>
  <c r="E3335" i="4"/>
  <c r="AB3337" i="4"/>
  <c r="U3337" i="4"/>
  <c r="T3337" i="4"/>
  <c r="S3337" i="4"/>
  <c r="R3337" i="4"/>
  <c r="P3337" i="4"/>
  <c r="Q3337" i="4"/>
  <c r="O3337" i="4"/>
  <c r="M3337" i="4"/>
  <c r="K3337" i="4"/>
  <c r="N3337" i="4"/>
  <c r="L3337" i="4"/>
  <c r="J3337" i="4"/>
  <c r="H3337" i="4"/>
  <c r="I3337" i="4"/>
  <c r="G3337" i="4"/>
  <c r="E3337" i="4"/>
  <c r="F3337" i="4"/>
  <c r="AB3339" i="4"/>
  <c r="U3339" i="4"/>
  <c r="S3339" i="4"/>
  <c r="T3339" i="4"/>
  <c r="R3339" i="4"/>
  <c r="Q3339" i="4"/>
  <c r="P3339" i="4"/>
  <c r="O3339" i="4"/>
  <c r="M3339" i="4"/>
  <c r="K3339" i="4"/>
  <c r="J3339" i="4"/>
  <c r="N3339" i="4"/>
  <c r="L3339" i="4"/>
  <c r="F3339" i="4"/>
  <c r="H3339" i="4"/>
  <c r="I3339" i="4"/>
  <c r="G3339" i="4"/>
  <c r="E3339" i="4"/>
  <c r="AB3341" i="4"/>
  <c r="U3341" i="4"/>
  <c r="T3341" i="4"/>
  <c r="S3341" i="4"/>
  <c r="R3341" i="4"/>
  <c r="P3341" i="4"/>
  <c r="Q3341" i="4"/>
  <c r="O3341" i="4"/>
  <c r="M3341" i="4"/>
  <c r="K3341" i="4"/>
  <c r="N3341" i="4"/>
  <c r="L3341" i="4"/>
  <c r="J3341" i="4"/>
  <c r="H3341" i="4"/>
  <c r="I3341" i="4"/>
  <c r="G3341" i="4"/>
  <c r="E3341" i="4"/>
  <c r="F3341" i="4"/>
  <c r="AB3343" i="4"/>
  <c r="U3343" i="4"/>
  <c r="S3343" i="4"/>
  <c r="T3343" i="4"/>
  <c r="R3343" i="4"/>
  <c r="Q3343" i="4"/>
  <c r="P3343" i="4"/>
  <c r="O3343" i="4"/>
  <c r="M3343" i="4"/>
  <c r="K3343" i="4"/>
  <c r="J3343" i="4"/>
  <c r="N3343" i="4"/>
  <c r="L3343" i="4"/>
  <c r="F3343" i="4"/>
  <c r="H3343" i="4"/>
  <c r="I3343" i="4"/>
  <c r="G3343" i="4"/>
  <c r="E3343" i="4"/>
  <c r="AB3345" i="4"/>
  <c r="U3345" i="4"/>
  <c r="T3345" i="4"/>
  <c r="S3345" i="4"/>
  <c r="R3345" i="4"/>
  <c r="P3345" i="4"/>
  <c r="Q3345" i="4"/>
  <c r="O3345" i="4"/>
  <c r="M3345" i="4"/>
  <c r="K3345" i="4"/>
  <c r="N3345" i="4"/>
  <c r="L3345" i="4"/>
  <c r="J3345" i="4"/>
  <c r="H3345" i="4"/>
  <c r="I3345" i="4"/>
  <c r="G3345" i="4"/>
  <c r="E3345" i="4"/>
  <c r="F3345" i="4"/>
  <c r="AB3347" i="4"/>
  <c r="U3347" i="4"/>
  <c r="S3347" i="4"/>
  <c r="T3347" i="4"/>
  <c r="R3347" i="4"/>
  <c r="Q3347" i="4"/>
  <c r="P3347" i="4"/>
  <c r="O3347" i="4"/>
  <c r="M3347" i="4"/>
  <c r="K3347" i="4"/>
  <c r="J3347" i="4"/>
  <c r="N3347" i="4"/>
  <c r="L3347" i="4"/>
  <c r="F3347" i="4"/>
  <c r="H3347" i="4"/>
  <c r="I3347" i="4"/>
  <c r="G3347" i="4"/>
  <c r="E3347" i="4"/>
  <c r="AB3349" i="4"/>
  <c r="U3349" i="4"/>
  <c r="T3349" i="4"/>
  <c r="S3349" i="4"/>
  <c r="R3349" i="4"/>
  <c r="P3349" i="4"/>
  <c r="Q3349" i="4"/>
  <c r="O3349" i="4"/>
  <c r="M3349" i="4"/>
  <c r="K3349" i="4"/>
  <c r="N3349" i="4"/>
  <c r="L3349" i="4"/>
  <c r="J3349" i="4"/>
  <c r="H3349" i="4"/>
  <c r="I3349" i="4"/>
  <c r="G3349" i="4"/>
  <c r="E3349" i="4"/>
  <c r="F3349" i="4"/>
  <c r="AB3351" i="4"/>
  <c r="U3351" i="4"/>
  <c r="S3351" i="4"/>
  <c r="T3351" i="4"/>
  <c r="R3351" i="4"/>
  <c r="Q3351" i="4"/>
  <c r="P3351" i="4"/>
  <c r="O3351" i="4"/>
  <c r="M3351" i="4"/>
  <c r="K3351" i="4"/>
  <c r="J3351" i="4"/>
  <c r="N3351" i="4"/>
  <c r="L3351" i="4"/>
  <c r="F3351" i="4"/>
  <c r="H3351" i="4"/>
  <c r="I3351" i="4"/>
  <c r="G3351" i="4"/>
  <c r="E3351" i="4"/>
  <c r="AB3353" i="4"/>
  <c r="U3353" i="4"/>
  <c r="T3353" i="4"/>
  <c r="S3353" i="4"/>
  <c r="R3353" i="4"/>
  <c r="P3353" i="4"/>
  <c r="Q3353" i="4"/>
  <c r="O3353" i="4"/>
  <c r="M3353" i="4"/>
  <c r="K3353" i="4"/>
  <c r="N3353" i="4"/>
  <c r="L3353" i="4"/>
  <c r="J3353" i="4"/>
  <c r="H3353" i="4"/>
  <c r="I3353" i="4"/>
  <c r="G3353" i="4"/>
  <c r="E3353" i="4"/>
  <c r="F3353" i="4"/>
  <c r="AB3355" i="4"/>
  <c r="U3355" i="4"/>
  <c r="S3355" i="4"/>
  <c r="T3355" i="4"/>
  <c r="R3355" i="4"/>
  <c r="Q3355" i="4"/>
  <c r="P3355" i="4"/>
  <c r="O3355" i="4"/>
  <c r="M3355" i="4"/>
  <c r="K3355" i="4"/>
  <c r="J3355" i="4"/>
  <c r="N3355" i="4"/>
  <c r="L3355" i="4"/>
  <c r="F3355" i="4"/>
  <c r="H3355" i="4"/>
  <c r="I3355" i="4"/>
  <c r="G3355" i="4"/>
  <c r="E3355" i="4"/>
  <c r="AB3357" i="4"/>
  <c r="U3357" i="4"/>
  <c r="T3357" i="4"/>
  <c r="S3357" i="4"/>
  <c r="R3357" i="4"/>
  <c r="P3357" i="4"/>
  <c r="Q3357" i="4"/>
  <c r="O3357" i="4"/>
  <c r="M3357" i="4"/>
  <c r="K3357" i="4"/>
  <c r="N3357" i="4"/>
  <c r="L3357" i="4"/>
  <c r="J3357" i="4"/>
  <c r="H3357" i="4"/>
  <c r="I3357" i="4"/>
  <c r="G3357" i="4"/>
  <c r="E3357" i="4"/>
  <c r="F3357" i="4"/>
  <c r="AB3359" i="4"/>
  <c r="U3359" i="4"/>
  <c r="S3359" i="4"/>
  <c r="T3359" i="4"/>
  <c r="R3359" i="4"/>
  <c r="Q3359" i="4"/>
  <c r="P3359" i="4"/>
  <c r="O3359" i="4"/>
  <c r="M3359" i="4"/>
  <c r="K3359" i="4"/>
  <c r="J3359" i="4"/>
  <c r="N3359" i="4"/>
  <c r="L3359" i="4"/>
  <c r="F3359" i="4"/>
  <c r="H3359" i="4"/>
  <c r="I3359" i="4"/>
  <c r="G3359" i="4"/>
  <c r="E3359" i="4"/>
  <c r="AB3361" i="4"/>
  <c r="U3361" i="4"/>
  <c r="T3361" i="4"/>
  <c r="S3361" i="4"/>
  <c r="R3361" i="4"/>
  <c r="P3361" i="4"/>
  <c r="Q3361" i="4"/>
  <c r="O3361" i="4"/>
  <c r="M3361" i="4"/>
  <c r="K3361" i="4"/>
  <c r="N3361" i="4"/>
  <c r="L3361" i="4"/>
  <c r="J3361" i="4"/>
  <c r="H3361" i="4"/>
  <c r="I3361" i="4"/>
  <c r="G3361" i="4"/>
  <c r="E3361" i="4"/>
  <c r="F3361" i="4"/>
  <c r="AB3363" i="4"/>
  <c r="U3363" i="4"/>
  <c r="S3363" i="4"/>
  <c r="T3363" i="4"/>
  <c r="R3363" i="4"/>
  <c r="Q3363" i="4"/>
  <c r="P3363" i="4"/>
  <c r="O3363" i="4"/>
  <c r="M3363" i="4"/>
  <c r="K3363" i="4"/>
  <c r="J3363" i="4"/>
  <c r="N3363" i="4"/>
  <c r="L3363" i="4"/>
  <c r="F3363" i="4"/>
  <c r="H3363" i="4"/>
  <c r="I3363" i="4"/>
  <c r="G3363" i="4"/>
  <c r="E3363" i="4"/>
  <c r="AB3365" i="4"/>
  <c r="U3365" i="4"/>
  <c r="T3365" i="4"/>
  <c r="S3365" i="4"/>
  <c r="R3365" i="4"/>
  <c r="P3365" i="4"/>
  <c r="Q3365" i="4"/>
  <c r="O3365" i="4"/>
  <c r="M3365" i="4"/>
  <c r="K3365" i="4"/>
  <c r="N3365" i="4"/>
  <c r="L3365" i="4"/>
  <c r="J3365" i="4"/>
  <c r="H3365" i="4"/>
  <c r="I3365" i="4"/>
  <c r="G3365" i="4"/>
  <c r="E3365" i="4"/>
  <c r="F3365" i="4"/>
  <c r="AB3367" i="4"/>
  <c r="U3367" i="4"/>
  <c r="S3367" i="4"/>
  <c r="T3367" i="4"/>
  <c r="R3367" i="4"/>
  <c r="Q3367" i="4"/>
  <c r="P3367" i="4"/>
  <c r="O3367" i="4"/>
  <c r="M3367" i="4"/>
  <c r="K3367" i="4"/>
  <c r="J3367" i="4"/>
  <c r="N3367" i="4"/>
  <c r="L3367" i="4"/>
  <c r="F3367" i="4"/>
  <c r="H3367" i="4"/>
  <c r="I3367" i="4"/>
  <c r="G3367" i="4"/>
  <c r="E3367" i="4"/>
  <c r="AB3369" i="4"/>
  <c r="U3369" i="4"/>
  <c r="T3369" i="4"/>
  <c r="S3369" i="4"/>
  <c r="R3369" i="4"/>
  <c r="P3369" i="4"/>
  <c r="Q3369" i="4"/>
  <c r="O3369" i="4"/>
  <c r="M3369" i="4"/>
  <c r="K3369" i="4"/>
  <c r="N3369" i="4"/>
  <c r="L3369" i="4"/>
  <c r="J3369" i="4"/>
  <c r="H3369" i="4"/>
  <c r="I3369" i="4"/>
  <c r="G3369" i="4"/>
  <c r="E3369" i="4"/>
  <c r="F3369" i="4"/>
  <c r="AB3371" i="4"/>
  <c r="U3371" i="4"/>
  <c r="S3371" i="4"/>
  <c r="T3371" i="4"/>
  <c r="R3371" i="4"/>
  <c r="Q3371" i="4"/>
  <c r="P3371" i="4"/>
  <c r="O3371" i="4"/>
  <c r="M3371" i="4"/>
  <c r="K3371" i="4"/>
  <c r="J3371" i="4"/>
  <c r="N3371" i="4"/>
  <c r="L3371" i="4"/>
  <c r="F3371" i="4"/>
  <c r="H3371" i="4"/>
  <c r="I3371" i="4"/>
  <c r="G3371" i="4"/>
  <c r="E3371" i="4"/>
  <c r="AB3373" i="4"/>
  <c r="U3373" i="4"/>
  <c r="T3373" i="4"/>
  <c r="S3373" i="4"/>
  <c r="R3373" i="4"/>
  <c r="P3373" i="4"/>
  <c r="Q3373" i="4"/>
  <c r="O3373" i="4"/>
  <c r="M3373" i="4"/>
  <c r="K3373" i="4"/>
  <c r="N3373" i="4"/>
  <c r="L3373" i="4"/>
  <c r="J3373" i="4"/>
  <c r="H3373" i="4"/>
  <c r="I3373" i="4"/>
  <c r="G3373" i="4"/>
  <c r="E3373" i="4"/>
  <c r="F3373" i="4"/>
  <c r="AB3375" i="4"/>
  <c r="U3375" i="4"/>
  <c r="S3375" i="4"/>
  <c r="T3375" i="4"/>
  <c r="R3375" i="4"/>
  <c r="Q3375" i="4"/>
  <c r="P3375" i="4"/>
  <c r="O3375" i="4"/>
  <c r="M3375" i="4"/>
  <c r="K3375" i="4"/>
  <c r="J3375" i="4"/>
  <c r="N3375" i="4"/>
  <c r="L3375" i="4"/>
  <c r="F3375" i="4"/>
  <c r="H3375" i="4"/>
  <c r="I3375" i="4"/>
  <c r="G3375" i="4"/>
  <c r="E3375" i="4"/>
  <c r="AB3377" i="4"/>
  <c r="U3377" i="4"/>
  <c r="T3377" i="4"/>
  <c r="S3377" i="4"/>
  <c r="R3377" i="4"/>
  <c r="P3377" i="4"/>
  <c r="Q3377" i="4"/>
  <c r="O3377" i="4"/>
  <c r="M3377" i="4"/>
  <c r="K3377" i="4"/>
  <c r="N3377" i="4"/>
  <c r="L3377" i="4"/>
  <c r="J3377" i="4"/>
  <c r="H3377" i="4"/>
  <c r="I3377" i="4"/>
  <c r="G3377" i="4"/>
  <c r="E3377" i="4"/>
  <c r="F3377" i="4"/>
  <c r="AB3379" i="4"/>
  <c r="U3379" i="4"/>
  <c r="S3379" i="4"/>
  <c r="T3379" i="4"/>
  <c r="R3379" i="4"/>
  <c r="Q3379" i="4"/>
  <c r="P3379" i="4"/>
  <c r="O3379" i="4"/>
  <c r="M3379" i="4"/>
  <c r="K3379" i="4"/>
  <c r="J3379" i="4"/>
  <c r="N3379" i="4"/>
  <c r="L3379" i="4"/>
  <c r="F3379" i="4"/>
  <c r="H3379" i="4"/>
  <c r="I3379" i="4"/>
  <c r="G3379" i="4"/>
  <c r="E3379" i="4"/>
  <c r="AB3381" i="4"/>
  <c r="U3381" i="4"/>
  <c r="T3381" i="4"/>
  <c r="S3381" i="4"/>
  <c r="R3381" i="4"/>
  <c r="P3381" i="4"/>
  <c r="Q3381" i="4"/>
  <c r="O3381" i="4"/>
  <c r="M3381" i="4"/>
  <c r="K3381" i="4"/>
  <c r="N3381" i="4"/>
  <c r="L3381" i="4"/>
  <c r="J3381" i="4"/>
  <c r="H3381" i="4"/>
  <c r="I3381" i="4"/>
  <c r="G3381" i="4"/>
  <c r="E3381" i="4"/>
  <c r="F3381" i="4"/>
  <c r="AB3383" i="4"/>
  <c r="U3383" i="4"/>
  <c r="S3383" i="4"/>
  <c r="T3383" i="4"/>
  <c r="R3383" i="4"/>
  <c r="Q3383" i="4"/>
  <c r="P3383" i="4"/>
  <c r="O3383" i="4"/>
  <c r="M3383" i="4"/>
  <c r="K3383" i="4"/>
  <c r="J3383" i="4"/>
  <c r="N3383" i="4"/>
  <c r="L3383" i="4"/>
  <c r="F3383" i="4"/>
  <c r="H3383" i="4"/>
  <c r="I3383" i="4"/>
  <c r="G3383" i="4"/>
  <c r="E3383" i="4"/>
  <c r="AB3385" i="4"/>
  <c r="U3385" i="4"/>
  <c r="T3385" i="4"/>
  <c r="S3385" i="4"/>
  <c r="R3385" i="4"/>
  <c r="P3385" i="4"/>
  <c r="Q3385" i="4"/>
  <c r="O3385" i="4"/>
  <c r="M3385" i="4"/>
  <c r="K3385" i="4"/>
  <c r="N3385" i="4"/>
  <c r="L3385" i="4"/>
  <c r="J3385" i="4"/>
  <c r="H3385" i="4"/>
  <c r="I3385" i="4"/>
  <c r="G3385" i="4"/>
  <c r="E3385" i="4"/>
  <c r="F3385" i="4"/>
  <c r="AB3387" i="4"/>
  <c r="U3387" i="4"/>
  <c r="S3387" i="4"/>
  <c r="T3387" i="4"/>
  <c r="R3387" i="4"/>
  <c r="Q3387" i="4"/>
  <c r="P3387" i="4"/>
  <c r="O3387" i="4"/>
  <c r="M3387" i="4"/>
  <c r="K3387" i="4"/>
  <c r="J3387" i="4"/>
  <c r="N3387" i="4"/>
  <c r="L3387" i="4"/>
  <c r="F3387" i="4"/>
  <c r="H3387" i="4"/>
  <c r="I3387" i="4"/>
  <c r="G3387" i="4"/>
  <c r="E3387" i="4"/>
  <c r="AB3389" i="4"/>
  <c r="U3389" i="4"/>
  <c r="T3389" i="4"/>
  <c r="S3389" i="4"/>
  <c r="R3389" i="4"/>
  <c r="P3389" i="4"/>
  <c r="Q3389" i="4"/>
  <c r="O3389" i="4"/>
  <c r="M3389" i="4"/>
  <c r="K3389" i="4"/>
  <c r="N3389" i="4"/>
  <c r="L3389" i="4"/>
  <c r="J3389" i="4"/>
  <c r="H3389" i="4"/>
  <c r="I3389" i="4"/>
  <c r="G3389" i="4"/>
  <c r="E3389" i="4"/>
  <c r="F3389" i="4"/>
  <c r="AB3391" i="4"/>
  <c r="U3391" i="4"/>
  <c r="S3391" i="4"/>
  <c r="T3391" i="4"/>
  <c r="R3391" i="4"/>
  <c r="Q3391" i="4"/>
  <c r="P3391" i="4"/>
  <c r="O3391" i="4"/>
  <c r="M3391" i="4"/>
  <c r="K3391" i="4"/>
  <c r="J3391" i="4"/>
  <c r="N3391" i="4"/>
  <c r="L3391" i="4"/>
  <c r="F3391" i="4"/>
  <c r="H3391" i="4"/>
  <c r="I3391" i="4"/>
  <c r="G3391" i="4"/>
  <c r="E3391" i="4"/>
  <c r="AB3393" i="4"/>
  <c r="U3393" i="4"/>
  <c r="T3393" i="4"/>
  <c r="S3393" i="4"/>
  <c r="R3393" i="4"/>
  <c r="P3393" i="4"/>
  <c r="Q3393" i="4"/>
  <c r="O3393" i="4"/>
  <c r="M3393" i="4"/>
  <c r="K3393" i="4"/>
  <c r="N3393" i="4"/>
  <c r="L3393" i="4"/>
  <c r="J3393" i="4"/>
  <c r="H3393" i="4"/>
  <c r="I3393" i="4"/>
  <c r="G3393" i="4"/>
  <c r="E3393" i="4"/>
  <c r="F3393" i="4"/>
  <c r="AB3395" i="4"/>
  <c r="U3395" i="4"/>
  <c r="S3395" i="4"/>
  <c r="T3395" i="4"/>
  <c r="R3395" i="4"/>
  <c r="Q3395" i="4"/>
  <c r="P3395" i="4"/>
  <c r="O3395" i="4"/>
  <c r="M3395" i="4"/>
  <c r="K3395" i="4"/>
  <c r="J3395" i="4"/>
  <c r="N3395" i="4"/>
  <c r="L3395" i="4"/>
  <c r="F3395" i="4"/>
  <c r="H3395" i="4"/>
  <c r="I3395" i="4"/>
  <c r="G3395" i="4"/>
  <c r="E3395" i="4"/>
  <c r="AB3397" i="4"/>
  <c r="U3397" i="4"/>
  <c r="T3397" i="4"/>
  <c r="S3397" i="4"/>
  <c r="R3397" i="4"/>
  <c r="P3397" i="4"/>
  <c r="Q3397" i="4"/>
  <c r="O3397" i="4"/>
  <c r="M3397" i="4"/>
  <c r="K3397" i="4"/>
  <c r="N3397" i="4"/>
  <c r="L3397" i="4"/>
  <c r="J3397" i="4"/>
  <c r="H3397" i="4"/>
  <c r="I3397" i="4"/>
  <c r="G3397" i="4"/>
  <c r="E3397" i="4"/>
  <c r="F3397" i="4"/>
  <c r="AB3399" i="4"/>
  <c r="U3399" i="4"/>
  <c r="S3399" i="4"/>
  <c r="T3399" i="4"/>
  <c r="R3399" i="4"/>
  <c r="Q3399" i="4"/>
  <c r="P3399" i="4"/>
  <c r="O3399" i="4"/>
  <c r="M3399" i="4"/>
  <c r="K3399" i="4"/>
  <c r="J3399" i="4"/>
  <c r="N3399" i="4"/>
  <c r="L3399" i="4"/>
  <c r="F3399" i="4"/>
  <c r="H3399" i="4"/>
  <c r="I3399" i="4"/>
  <c r="G3399" i="4"/>
  <c r="E3399" i="4"/>
  <c r="AB3401" i="4"/>
  <c r="U3401" i="4"/>
  <c r="T3401" i="4"/>
  <c r="S3401" i="4"/>
  <c r="R3401" i="4"/>
  <c r="P3401" i="4"/>
  <c r="Q3401" i="4"/>
  <c r="O3401" i="4"/>
  <c r="M3401" i="4"/>
  <c r="K3401" i="4"/>
  <c r="N3401" i="4"/>
  <c r="L3401" i="4"/>
  <c r="J3401" i="4"/>
  <c r="H3401" i="4"/>
  <c r="I3401" i="4"/>
  <c r="G3401" i="4"/>
  <c r="E3401" i="4"/>
  <c r="F3401" i="4"/>
  <c r="AB3403" i="4"/>
  <c r="U3403" i="4"/>
  <c r="S3403" i="4"/>
  <c r="T3403" i="4"/>
  <c r="R3403" i="4"/>
  <c r="Q3403" i="4"/>
  <c r="P3403" i="4"/>
  <c r="O3403" i="4"/>
  <c r="M3403" i="4"/>
  <c r="K3403" i="4"/>
  <c r="J3403" i="4"/>
  <c r="N3403" i="4"/>
  <c r="L3403" i="4"/>
  <c r="F3403" i="4"/>
  <c r="H3403" i="4"/>
  <c r="I3403" i="4"/>
  <c r="G3403" i="4"/>
  <c r="E3403" i="4"/>
  <c r="AB3405" i="4"/>
  <c r="U3405" i="4"/>
  <c r="T3405" i="4"/>
  <c r="S3405" i="4"/>
  <c r="R3405" i="4"/>
  <c r="P3405" i="4"/>
  <c r="Q3405" i="4"/>
  <c r="O3405" i="4"/>
  <c r="M3405" i="4"/>
  <c r="K3405" i="4"/>
  <c r="N3405" i="4"/>
  <c r="L3405" i="4"/>
  <c r="J3405" i="4"/>
  <c r="H3405" i="4"/>
  <c r="I3405" i="4"/>
  <c r="G3405" i="4"/>
  <c r="E3405" i="4"/>
  <c r="F3405" i="4"/>
  <c r="AB3407" i="4"/>
  <c r="U3407" i="4"/>
  <c r="S3407" i="4"/>
  <c r="T3407" i="4"/>
  <c r="R3407" i="4"/>
  <c r="Q3407" i="4"/>
  <c r="P3407" i="4"/>
  <c r="O3407" i="4"/>
  <c r="M3407" i="4"/>
  <c r="K3407" i="4"/>
  <c r="J3407" i="4"/>
  <c r="N3407" i="4"/>
  <c r="L3407" i="4"/>
  <c r="F3407" i="4"/>
  <c r="H3407" i="4"/>
  <c r="I3407" i="4"/>
  <c r="G3407" i="4"/>
  <c r="E3407" i="4"/>
  <c r="AB3409" i="4"/>
  <c r="U3409" i="4"/>
  <c r="T3409" i="4"/>
  <c r="S3409" i="4"/>
  <c r="R3409" i="4"/>
  <c r="P3409" i="4"/>
  <c r="Q3409" i="4"/>
  <c r="O3409" i="4"/>
  <c r="M3409" i="4"/>
  <c r="K3409" i="4"/>
  <c r="N3409" i="4"/>
  <c r="L3409" i="4"/>
  <c r="J3409" i="4"/>
  <c r="H3409" i="4"/>
  <c r="I3409" i="4"/>
  <c r="G3409" i="4"/>
  <c r="E3409" i="4"/>
  <c r="F3409" i="4"/>
  <c r="AB3411" i="4"/>
  <c r="U3411" i="4"/>
  <c r="S3411" i="4"/>
  <c r="T3411" i="4"/>
  <c r="R3411" i="4"/>
  <c r="Q3411" i="4"/>
  <c r="P3411" i="4"/>
  <c r="O3411" i="4"/>
  <c r="M3411" i="4"/>
  <c r="K3411" i="4"/>
  <c r="J3411" i="4"/>
  <c r="N3411" i="4"/>
  <c r="L3411" i="4"/>
  <c r="F3411" i="4"/>
  <c r="H3411" i="4"/>
  <c r="I3411" i="4"/>
  <c r="G3411" i="4"/>
  <c r="E3411" i="4"/>
  <c r="AB3413" i="4"/>
  <c r="U3413" i="4"/>
  <c r="T3413" i="4"/>
  <c r="S3413" i="4"/>
  <c r="R3413" i="4"/>
  <c r="P3413" i="4"/>
  <c r="Q3413" i="4"/>
  <c r="O3413" i="4"/>
  <c r="M3413" i="4"/>
  <c r="K3413" i="4"/>
  <c r="N3413" i="4"/>
  <c r="L3413" i="4"/>
  <c r="J3413" i="4"/>
  <c r="H3413" i="4"/>
  <c r="I3413" i="4"/>
  <c r="G3413" i="4"/>
  <c r="E3413" i="4"/>
  <c r="F3413" i="4"/>
  <c r="AB3415" i="4"/>
  <c r="U3415" i="4"/>
  <c r="S3415" i="4"/>
  <c r="T3415" i="4"/>
  <c r="R3415" i="4"/>
  <c r="Q3415" i="4"/>
  <c r="P3415" i="4"/>
  <c r="O3415" i="4"/>
  <c r="M3415" i="4"/>
  <c r="K3415" i="4"/>
  <c r="J3415" i="4"/>
  <c r="N3415" i="4"/>
  <c r="L3415" i="4"/>
  <c r="F3415" i="4"/>
  <c r="H3415" i="4"/>
  <c r="I3415" i="4"/>
  <c r="G3415" i="4"/>
  <c r="E3415" i="4"/>
  <c r="AB3417" i="4"/>
  <c r="U3417" i="4"/>
  <c r="T3417" i="4"/>
  <c r="S3417" i="4"/>
  <c r="R3417" i="4"/>
  <c r="P3417" i="4"/>
  <c r="Q3417" i="4"/>
  <c r="O3417" i="4"/>
  <c r="M3417" i="4"/>
  <c r="K3417" i="4"/>
  <c r="N3417" i="4"/>
  <c r="L3417" i="4"/>
  <c r="J3417" i="4"/>
  <c r="H3417" i="4"/>
  <c r="I3417" i="4"/>
  <c r="G3417" i="4"/>
  <c r="E3417" i="4"/>
  <c r="F3417" i="4"/>
  <c r="AB3419" i="4"/>
  <c r="U3419" i="4"/>
  <c r="S3419" i="4"/>
  <c r="T3419" i="4"/>
  <c r="R3419" i="4"/>
  <c r="Q3419" i="4"/>
  <c r="P3419" i="4"/>
  <c r="O3419" i="4"/>
  <c r="M3419" i="4"/>
  <c r="K3419" i="4"/>
  <c r="J3419" i="4"/>
  <c r="N3419" i="4"/>
  <c r="L3419" i="4"/>
  <c r="F3419" i="4"/>
  <c r="H3419" i="4"/>
  <c r="I3419" i="4"/>
  <c r="G3419" i="4"/>
  <c r="E3419" i="4"/>
  <c r="AB3421" i="4"/>
  <c r="U3421" i="4"/>
  <c r="T3421" i="4"/>
  <c r="S3421" i="4"/>
  <c r="R3421" i="4"/>
  <c r="P3421" i="4"/>
  <c r="Q3421" i="4"/>
  <c r="O3421" i="4"/>
  <c r="M3421" i="4"/>
  <c r="K3421" i="4"/>
  <c r="N3421" i="4"/>
  <c r="L3421" i="4"/>
  <c r="J3421" i="4"/>
  <c r="H3421" i="4"/>
  <c r="I3421" i="4"/>
  <c r="G3421" i="4"/>
  <c r="E3421" i="4"/>
  <c r="F3421" i="4"/>
  <c r="AB3423" i="4"/>
  <c r="U3423" i="4"/>
  <c r="S3423" i="4"/>
  <c r="T3423" i="4"/>
  <c r="R3423" i="4"/>
  <c r="Q3423" i="4"/>
  <c r="P3423" i="4"/>
  <c r="O3423" i="4"/>
  <c r="M3423" i="4"/>
  <c r="K3423" i="4"/>
  <c r="J3423" i="4"/>
  <c r="N3423" i="4"/>
  <c r="L3423" i="4"/>
  <c r="F3423" i="4"/>
  <c r="H3423" i="4"/>
  <c r="I3423" i="4"/>
  <c r="G3423" i="4"/>
  <c r="E3423" i="4"/>
  <c r="AB3425" i="4"/>
  <c r="U3425" i="4"/>
  <c r="T3425" i="4"/>
  <c r="S3425" i="4"/>
  <c r="R3425" i="4"/>
  <c r="P3425" i="4"/>
  <c r="Q3425" i="4"/>
  <c r="O3425" i="4"/>
  <c r="M3425" i="4"/>
  <c r="K3425" i="4"/>
  <c r="N3425" i="4"/>
  <c r="L3425" i="4"/>
  <c r="J3425" i="4"/>
  <c r="H3425" i="4"/>
  <c r="I3425" i="4"/>
  <c r="G3425" i="4"/>
  <c r="E3425" i="4"/>
  <c r="F3425" i="4"/>
  <c r="AB3427" i="4"/>
  <c r="U3427" i="4"/>
  <c r="S3427" i="4"/>
  <c r="T3427" i="4"/>
  <c r="R3427" i="4"/>
  <c r="Q3427" i="4"/>
  <c r="P3427" i="4"/>
  <c r="O3427" i="4"/>
  <c r="M3427" i="4"/>
  <c r="K3427" i="4"/>
  <c r="J3427" i="4"/>
  <c r="N3427" i="4"/>
  <c r="L3427" i="4"/>
  <c r="F3427" i="4"/>
  <c r="H3427" i="4"/>
  <c r="I3427" i="4"/>
  <c r="G3427" i="4"/>
  <c r="E3427" i="4"/>
  <c r="AB3429" i="4"/>
  <c r="U3429" i="4"/>
  <c r="T3429" i="4"/>
  <c r="S3429" i="4"/>
  <c r="R3429" i="4"/>
  <c r="P3429" i="4"/>
  <c r="Q3429" i="4"/>
  <c r="O3429" i="4"/>
  <c r="M3429" i="4"/>
  <c r="K3429" i="4"/>
  <c r="N3429" i="4"/>
  <c r="L3429" i="4"/>
  <c r="J3429" i="4"/>
  <c r="H3429" i="4"/>
  <c r="I3429" i="4"/>
  <c r="G3429" i="4"/>
  <c r="E3429" i="4"/>
  <c r="F3429" i="4"/>
  <c r="AB3431" i="4"/>
  <c r="U3431" i="4"/>
  <c r="S3431" i="4"/>
  <c r="T3431" i="4"/>
  <c r="R3431" i="4"/>
  <c r="Q3431" i="4"/>
  <c r="P3431" i="4"/>
  <c r="O3431" i="4"/>
  <c r="M3431" i="4"/>
  <c r="K3431" i="4"/>
  <c r="J3431" i="4"/>
  <c r="N3431" i="4"/>
  <c r="L3431" i="4"/>
  <c r="F3431" i="4"/>
  <c r="H3431" i="4"/>
  <c r="I3431" i="4"/>
  <c r="G3431" i="4"/>
  <c r="E3431" i="4"/>
  <c r="AB3433" i="4"/>
  <c r="U3433" i="4"/>
  <c r="T3433" i="4"/>
  <c r="S3433" i="4"/>
  <c r="R3433" i="4"/>
  <c r="P3433" i="4"/>
  <c r="Q3433" i="4"/>
  <c r="O3433" i="4"/>
  <c r="M3433" i="4"/>
  <c r="K3433" i="4"/>
  <c r="N3433" i="4"/>
  <c r="L3433" i="4"/>
  <c r="J3433" i="4"/>
  <c r="H3433" i="4"/>
  <c r="I3433" i="4"/>
  <c r="G3433" i="4"/>
  <c r="E3433" i="4"/>
  <c r="F3433" i="4"/>
  <c r="AB3435" i="4"/>
  <c r="U3435" i="4"/>
  <c r="S3435" i="4"/>
  <c r="T3435" i="4"/>
  <c r="R3435" i="4"/>
  <c r="Q3435" i="4"/>
  <c r="P3435" i="4"/>
  <c r="O3435" i="4"/>
  <c r="M3435" i="4"/>
  <c r="K3435" i="4"/>
  <c r="J3435" i="4"/>
  <c r="N3435" i="4"/>
  <c r="L3435" i="4"/>
  <c r="F3435" i="4"/>
  <c r="H3435" i="4"/>
  <c r="I3435" i="4"/>
  <c r="G3435" i="4"/>
  <c r="E3435" i="4"/>
  <c r="AB3437" i="4"/>
  <c r="U3437" i="4"/>
  <c r="T3437" i="4"/>
  <c r="S3437" i="4"/>
  <c r="R3437" i="4"/>
  <c r="P3437" i="4"/>
  <c r="Q3437" i="4"/>
  <c r="O3437" i="4"/>
  <c r="M3437" i="4"/>
  <c r="K3437" i="4"/>
  <c r="N3437" i="4"/>
  <c r="L3437" i="4"/>
  <c r="J3437" i="4"/>
  <c r="H3437" i="4"/>
  <c r="I3437" i="4"/>
  <c r="G3437" i="4"/>
  <c r="E3437" i="4"/>
  <c r="F3437" i="4"/>
  <c r="AB3439" i="4"/>
  <c r="U3439" i="4"/>
  <c r="S3439" i="4"/>
  <c r="T3439" i="4"/>
  <c r="R3439" i="4"/>
  <c r="Q3439" i="4"/>
  <c r="P3439" i="4"/>
  <c r="O3439" i="4"/>
  <c r="M3439" i="4"/>
  <c r="K3439" i="4"/>
  <c r="J3439" i="4"/>
  <c r="N3439" i="4"/>
  <c r="L3439" i="4"/>
  <c r="F3439" i="4"/>
  <c r="H3439" i="4"/>
  <c r="I3439" i="4"/>
  <c r="G3439" i="4"/>
  <c r="E3439" i="4"/>
  <c r="AB3441" i="4"/>
  <c r="U3441" i="4"/>
  <c r="T3441" i="4"/>
  <c r="S3441" i="4"/>
  <c r="R3441" i="4"/>
  <c r="P3441" i="4"/>
  <c r="Q3441" i="4"/>
  <c r="O3441" i="4"/>
  <c r="M3441" i="4"/>
  <c r="K3441" i="4"/>
  <c r="N3441" i="4"/>
  <c r="L3441" i="4"/>
  <c r="J3441" i="4"/>
  <c r="H3441" i="4"/>
  <c r="I3441" i="4"/>
  <c r="G3441" i="4"/>
  <c r="E3441" i="4"/>
  <c r="F3441" i="4"/>
  <c r="AB3443" i="4"/>
  <c r="U3443" i="4"/>
  <c r="S3443" i="4"/>
  <c r="T3443" i="4"/>
  <c r="R3443" i="4"/>
  <c r="Q3443" i="4"/>
  <c r="P3443" i="4"/>
  <c r="O3443" i="4"/>
  <c r="M3443" i="4"/>
  <c r="K3443" i="4"/>
  <c r="J3443" i="4"/>
  <c r="N3443" i="4"/>
  <c r="L3443" i="4"/>
  <c r="F3443" i="4"/>
  <c r="H3443" i="4"/>
  <c r="I3443" i="4"/>
  <c r="G3443" i="4"/>
  <c r="E3443" i="4"/>
  <c r="AB3445" i="4"/>
  <c r="U3445" i="4"/>
  <c r="T3445" i="4"/>
  <c r="S3445" i="4"/>
  <c r="R3445" i="4"/>
  <c r="P3445" i="4"/>
  <c r="Q3445" i="4"/>
  <c r="O3445" i="4"/>
  <c r="M3445" i="4"/>
  <c r="K3445" i="4"/>
  <c r="N3445" i="4"/>
  <c r="L3445" i="4"/>
  <c r="J3445" i="4"/>
  <c r="H3445" i="4"/>
  <c r="I3445" i="4"/>
  <c r="G3445" i="4"/>
  <c r="E3445" i="4"/>
  <c r="F3445" i="4"/>
  <c r="AB3447" i="4"/>
  <c r="U3447" i="4"/>
  <c r="S3447" i="4"/>
  <c r="T3447" i="4"/>
  <c r="R3447" i="4"/>
  <c r="Q3447" i="4"/>
  <c r="P3447" i="4"/>
  <c r="O3447" i="4"/>
  <c r="M3447" i="4"/>
  <c r="K3447" i="4"/>
  <c r="J3447" i="4"/>
  <c r="N3447" i="4"/>
  <c r="L3447" i="4"/>
  <c r="F3447" i="4"/>
  <c r="H3447" i="4"/>
  <c r="I3447" i="4"/>
  <c r="G3447" i="4"/>
  <c r="E3447" i="4"/>
  <c r="AB3449" i="4"/>
  <c r="U3449" i="4"/>
  <c r="T3449" i="4"/>
  <c r="S3449" i="4"/>
  <c r="R3449" i="4"/>
  <c r="P3449" i="4"/>
  <c r="Q3449" i="4"/>
  <c r="O3449" i="4"/>
  <c r="M3449" i="4"/>
  <c r="K3449" i="4"/>
  <c r="N3449" i="4"/>
  <c r="L3449" i="4"/>
  <c r="J3449" i="4"/>
  <c r="H3449" i="4"/>
  <c r="I3449" i="4"/>
  <c r="G3449" i="4"/>
  <c r="E3449" i="4"/>
  <c r="F3449" i="4"/>
  <c r="AB3451" i="4"/>
  <c r="U3451" i="4"/>
  <c r="S3451" i="4"/>
  <c r="T3451" i="4"/>
  <c r="R3451" i="4"/>
  <c r="Q3451" i="4"/>
  <c r="P3451" i="4"/>
  <c r="O3451" i="4"/>
  <c r="M3451" i="4"/>
  <c r="K3451" i="4"/>
  <c r="J3451" i="4"/>
  <c r="N3451" i="4"/>
  <c r="L3451" i="4"/>
  <c r="F3451" i="4"/>
  <c r="H3451" i="4"/>
  <c r="I3451" i="4"/>
  <c r="G3451" i="4"/>
  <c r="E3451" i="4"/>
  <c r="AB3453" i="4"/>
  <c r="U3453" i="4"/>
  <c r="T3453" i="4"/>
  <c r="S3453" i="4"/>
  <c r="R3453" i="4"/>
  <c r="P3453" i="4"/>
  <c r="Q3453" i="4"/>
  <c r="O3453" i="4"/>
  <c r="M3453" i="4"/>
  <c r="K3453" i="4"/>
  <c r="N3453" i="4"/>
  <c r="L3453" i="4"/>
  <c r="J3453" i="4"/>
  <c r="H3453" i="4"/>
  <c r="I3453" i="4"/>
  <c r="G3453" i="4"/>
  <c r="E3453" i="4"/>
  <c r="F3453" i="4"/>
  <c r="AB3455" i="4"/>
  <c r="U3455" i="4"/>
  <c r="S3455" i="4"/>
  <c r="T3455" i="4"/>
  <c r="R3455" i="4"/>
  <c r="Q3455" i="4"/>
  <c r="P3455" i="4"/>
  <c r="O3455" i="4"/>
  <c r="M3455" i="4"/>
  <c r="K3455" i="4"/>
  <c r="J3455" i="4"/>
  <c r="N3455" i="4"/>
  <c r="L3455" i="4"/>
  <c r="F3455" i="4"/>
  <c r="H3455" i="4"/>
  <c r="I3455" i="4"/>
  <c r="G3455" i="4"/>
  <c r="E3455" i="4"/>
  <c r="AB3457" i="4"/>
  <c r="U3457" i="4"/>
  <c r="T3457" i="4"/>
  <c r="S3457" i="4"/>
  <c r="R3457" i="4"/>
  <c r="P3457" i="4"/>
  <c r="Q3457" i="4"/>
  <c r="O3457" i="4"/>
  <c r="M3457" i="4"/>
  <c r="K3457" i="4"/>
  <c r="N3457" i="4"/>
  <c r="L3457" i="4"/>
  <c r="J3457" i="4"/>
  <c r="H3457" i="4"/>
  <c r="I3457" i="4"/>
  <c r="G3457" i="4"/>
  <c r="E3457" i="4"/>
  <c r="F3457" i="4"/>
  <c r="AB3459" i="4"/>
  <c r="U3459" i="4"/>
  <c r="S3459" i="4"/>
  <c r="T3459" i="4"/>
  <c r="R3459" i="4"/>
  <c r="Q3459" i="4"/>
  <c r="P3459" i="4"/>
  <c r="O3459" i="4"/>
  <c r="M3459" i="4"/>
  <c r="K3459" i="4"/>
  <c r="J3459" i="4"/>
  <c r="N3459" i="4"/>
  <c r="L3459" i="4"/>
  <c r="F3459" i="4"/>
  <c r="H3459" i="4"/>
  <c r="I3459" i="4"/>
  <c r="G3459" i="4"/>
  <c r="E3459" i="4"/>
  <c r="AB3461" i="4"/>
  <c r="U3461" i="4"/>
  <c r="T3461" i="4"/>
  <c r="S3461" i="4"/>
  <c r="R3461" i="4"/>
  <c r="P3461" i="4"/>
  <c r="Q3461" i="4"/>
  <c r="O3461" i="4"/>
  <c r="M3461" i="4"/>
  <c r="K3461" i="4"/>
  <c r="N3461" i="4"/>
  <c r="L3461" i="4"/>
  <c r="J3461" i="4"/>
  <c r="H3461" i="4"/>
  <c r="I3461" i="4"/>
  <c r="G3461" i="4"/>
  <c r="E3461" i="4"/>
  <c r="F3461" i="4"/>
  <c r="AB3463" i="4"/>
  <c r="U3463" i="4"/>
  <c r="S3463" i="4"/>
  <c r="T3463" i="4"/>
  <c r="R3463" i="4"/>
  <c r="Q3463" i="4"/>
  <c r="P3463" i="4"/>
  <c r="O3463" i="4"/>
  <c r="M3463" i="4"/>
  <c r="K3463" i="4"/>
  <c r="J3463" i="4"/>
  <c r="N3463" i="4"/>
  <c r="L3463" i="4"/>
  <c r="F3463" i="4"/>
  <c r="H3463" i="4"/>
  <c r="I3463" i="4"/>
  <c r="G3463" i="4"/>
  <c r="E3463" i="4"/>
  <c r="AB3465" i="4"/>
  <c r="U3465" i="4"/>
  <c r="T3465" i="4"/>
  <c r="S3465" i="4"/>
  <c r="R3465" i="4"/>
  <c r="P3465" i="4"/>
  <c r="Q3465" i="4"/>
  <c r="O3465" i="4"/>
  <c r="M3465" i="4"/>
  <c r="K3465" i="4"/>
  <c r="N3465" i="4"/>
  <c r="L3465" i="4"/>
  <c r="J3465" i="4"/>
  <c r="H3465" i="4"/>
  <c r="I3465" i="4"/>
  <c r="G3465" i="4"/>
  <c r="E3465" i="4"/>
  <c r="F3465" i="4"/>
  <c r="AB3467" i="4"/>
  <c r="U3467" i="4"/>
  <c r="S3467" i="4"/>
  <c r="T3467" i="4"/>
  <c r="R3467" i="4"/>
  <c r="Q3467" i="4"/>
  <c r="P3467" i="4"/>
  <c r="O3467" i="4"/>
  <c r="M3467" i="4"/>
  <c r="K3467" i="4"/>
  <c r="J3467" i="4"/>
  <c r="N3467" i="4"/>
  <c r="L3467" i="4"/>
  <c r="F3467" i="4"/>
  <c r="H3467" i="4"/>
  <c r="I3467" i="4"/>
  <c r="G3467" i="4"/>
  <c r="E3467" i="4"/>
  <c r="AB3469" i="4"/>
  <c r="U3469" i="4"/>
  <c r="T3469" i="4"/>
  <c r="S3469" i="4"/>
  <c r="R3469" i="4"/>
  <c r="P3469" i="4"/>
  <c r="Q3469" i="4"/>
  <c r="O3469" i="4"/>
  <c r="M3469" i="4"/>
  <c r="K3469" i="4"/>
  <c r="N3469" i="4"/>
  <c r="L3469" i="4"/>
  <c r="J3469" i="4"/>
  <c r="H3469" i="4"/>
  <c r="I3469" i="4"/>
  <c r="G3469" i="4"/>
  <c r="E3469" i="4"/>
  <c r="F3469" i="4"/>
  <c r="AB3471" i="4"/>
  <c r="U3471" i="4"/>
  <c r="S3471" i="4"/>
  <c r="T3471" i="4"/>
  <c r="R3471" i="4"/>
  <c r="Q3471" i="4"/>
  <c r="P3471" i="4"/>
  <c r="O3471" i="4"/>
  <c r="M3471" i="4"/>
  <c r="K3471" i="4"/>
  <c r="J3471" i="4"/>
  <c r="N3471" i="4"/>
  <c r="L3471" i="4"/>
  <c r="F3471" i="4"/>
  <c r="H3471" i="4"/>
  <c r="I3471" i="4"/>
  <c r="G3471" i="4"/>
  <c r="E3471" i="4"/>
  <c r="AB3473" i="4"/>
  <c r="U3473" i="4"/>
  <c r="T3473" i="4"/>
  <c r="S3473" i="4"/>
  <c r="R3473" i="4"/>
  <c r="P3473" i="4"/>
  <c r="Q3473" i="4"/>
  <c r="O3473" i="4"/>
  <c r="M3473" i="4"/>
  <c r="K3473" i="4"/>
  <c r="N3473" i="4"/>
  <c r="L3473" i="4"/>
  <c r="J3473" i="4"/>
  <c r="H3473" i="4"/>
  <c r="I3473" i="4"/>
  <c r="G3473" i="4"/>
  <c r="E3473" i="4"/>
  <c r="F3473" i="4"/>
  <c r="AB3475" i="4"/>
  <c r="U3475" i="4"/>
  <c r="S3475" i="4"/>
  <c r="T3475" i="4"/>
  <c r="R3475" i="4"/>
  <c r="Q3475" i="4"/>
  <c r="P3475" i="4"/>
  <c r="O3475" i="4"/>
  <c r="M3475" i="4"/>
  <c r="K3475" i="4"/>
  <c r="J3475" i="4"/>
  <c r="N3475" i="4"/>
  <c r="L3475" i="4"/>
  <c r="F3475" i="4"/>
  <c r="H3475" i="4"/>
  <c r="I3475" i="4"/>
  <c r="G3475" i="4"/>
  <c r="E3475" i="4"/>
  <c r="AB3477" i="4"/>
  <c r="U3477" i="4"/>
  <c r="T3477" i="4"/>
  <c r="S3477" i="4"/>
  <c r="R3477" i="4"/>
  <c r="P3477" i="4"/>
  <c r="Q3477" i="4"/>
  <c r="O3477" i="4"/>
  <c r="M3477" i="4"/>
  <c r="K3477" i="4"/>
  <c r="N3477" i="4"/>
  <c r="L3477" i="4"/>
  <c r="J3477" i="4"/>
  <c r="H3477" i="4"/>
  <c r="I3477" i="4"/>
  <c r="G3477" i="4"/>
  <c r="E3477" i="4"/>
  <c r="F3477" i="4"/>
  <c r="AB3479" i="4"/>
  <c r="U3479" i="4"/>
  <c r="S3479" i="4"/>
  <c r="T3479" i="4"/>
  <c r="R3479" i="4"/>
  <c r="Q3479" i="4"/>
  <c r="P3479" i="4"/>
  <c r="O3479" i="4"/>
  <c r="M3479" i="4"/>
  <c r="K3479" i="4"/>
  <c r="J3479" i="4"/>
  <c r="N3479" i="4"/>
  <c r="L3479" i="4"/>
  <c r="F3479" i="4"/>
  <c r="H3479" i="4"/>
  <c r="I3479" i="4"/>
  <c r="G3479" i="4"/>
  <c r="E3479" i="4"/>
  <c r="AB3481" i="4"/>
  <c r="U3481" i="4"/>
  <c r="T3481" i="4"/>
  <c r="S3481" i="4"/>
  <c r="R3481" i="4"/>
  <c r="P3481" i="4"/>
  <c r="Q3481" i="4"/>
  <c r="O3481" i="4"/>
  <c r="M3481" i="4"/>
  <c r="K3481" i="4"/>
  <c r="N3481" i="4"/>
  <c r="L3481" i="4"/>
  <c r="J3481" i="4"/>
  <c r="H3481" i="4"/>
  <c r="I3481" i="4"/>
  <c r="G3481" i="4"/>
  <c r="E3481" i="4"/>
  <c r="F3481" i="4"/>
  <c r="AB3483" i="4"/>
  <c r="U3483" i="4"/>
  <c r="S3483" i="4"/>
  <c r="T3483" i="4"/>
  <c r="R3483" i="4"/>
  <c r="Q3483" i="4"/>
  <c r="P3483" i="4"/>
  <c r="O3483" i="4"/>
  <c r="M3483" i="4"/>
  <c r="K3483" i="4"/>
  <c r="J3483" i="4"/>
  <c r="N3483" i="4"/>
  <c r="L3483" i="4"/>
  <c r="F3483" i="4"/>
  <c r="H3483" i="4"/>
  <c r="I3483" i="4"/>
  <c r="G3483" i="4"/>
  <c r="E3483" i="4"/>
  <c r="AB3485" i="4"/>
  <c r="U3485" i="4"/>
  <c r="T3485" i="4"/>
  <c r="S3485" i="4"/>
  <c r="R3485" i="4"/>
  <c r="P3485" i="4"/>
  <c r="Q3485" i="4"/>
  <c r="O3485" i="4"/>
  <c r="M3485" i="4"/>
  <c r="K3485" i="4"/>
  <c r="N3485" i="4"/>
  <c r="L3485" i="4"/>
  <c r="J3485" i="4"/>
  <c r="H3485" i="4"/>
  <c r="I3485" i="4"/>
  <c r="G3485" i="4"/>
  <c r="E3485" i="4"/>
  <c r="F3485" i="4"/>
  <c r="AB3487" i="4"/>
  <c r="U3487" i="4"/>
  <c r="S3487" i="4"/>
  <c r="T3487" i="4"/>
  <c r="R3487" i="4"/>
  <c r="Q3487" i="4"/>
  <c r="P3487" i="4"/>
  <c r="O3487" i="4"/>
  <c r="M3487" i="4"/>
  <c r="K3487" i="4"/>
  <c r="J3487" i="4"/>
  <c r="N3487" i="4"/>
  <c r="L3487" i="4"/>
  <c r="F3487" i="4"/>
  <c r="H3487" i="4"/>
  <c r="I3487" i="4"/>
  <c r="G3487" i="4"/>
  <c r="E3487" i="4"/>
  <c r="AB3489" i="4"/>
  <c r="U3489" i="4"/>
  <c r="T3489" i="4"/>
  <c r="S3489" i="4"/>
  <c r="R3489" i="4"/>
  <c r="P3489" i="4"/>
  <c r="Q3489" i="4"/>
  <c r="O3489" i="4"/>
  <c r="M3489" i="4"/>
  <c r="K3489" i="4"/>
  <c r="N3489" i="4"/>
  <c r="L3489" i="4"/>
  <c r="J3489" i="4"/>
  <c r="H3489" i="4"/>
  <c r="I3489" i="4"/>
  <c r="G3489" i="4"/>
  <c r="E3489" i="4"/>
  <c r="F3489" i="4"/>
  <c r="AB3491" i="4"/>
  <c r="U3491" i="4"/>
  <c r="S3491" i="4"/>
  <c r="T3491" i="4"/>
  <c r="R3491" i="4"/>
  <c r="Q3491" i="4"/>
  <c r="P3491" i="4"/>
  <c r="O3491" i="4"/>
  <c r="M3491" i="4"/>
  <c r="K3491" i="4"/>
  <c r="J3491" i="4"/>
  <c r="N3491" i="4"/>
  <c r="L3491" i="4"/>
  <c r="F3491" i="4"/>
  <c r="H3491" i="4"/>
  <c r="I3491" i="4"/>
  <c r="G3491" i="4"/>
  <c r="E3491" i="4"/>
  <c r="AB3493" i="4"/>
  <c r="U3493" i="4"/>
  <c r="T3493" i="4"/>
  <c r="S3493" i="4"/>
  <c r="R3493" i="4"/>
  <c r="P3493" i="4"/>
  <c r="Q3493" i="4"/>
  <c r="O3493" i="4"/>
  <c r="M3493" i="4"/>
  <c r="K3493" i="4"/>
  <c r="N3493" i="4"/>
  <c r="L3493" i="4"/>
  <c r="J3493" i="4"/>
  <c r="H3493" i="4"/>
  <c r="I3493" i="4"/>
  <c r="G3493" i="4"/>
  <c r="E3493" i="4"/>
  <c r="F3493" i="4"/>
  <c r="AB3495" i="4"/>
  <c r="U3495" i="4"/>
  <c r="S3495" i="4"/>
  <c r="T3495" i="4"/>
  <c r="R3495" i="4"/>
  <c r="Q3495" i="4"/>
  <c r="P3495" i="4"/>
  <c r="O3495" i="4"/>
  <c r="M3495" i="4"/>
  <c r="K3495" i="4"/>
  <c r="J3495" i="4"/>
  <c r="N3495" i="4"/>
  <c r="L3495" i="4"/>
  <c r="F3495" i="4"/>
  <c r="H3495" i="4"/>
  <c r="I3495" i="4"/>
  <c r="G3495" i="4"/>
  <c r="E3495" i="4"/>
  <c r="AB3497" i="4"/>
  <c r="U3497" i="4"/>
  <c r="T3497" i="4"/>
  <c r="S3497" i="4"/>
  <c r="R3497" i="4"/>
  <c r="P3497" i="4"/>
  <c r="Q3497" i="4"/>
  <c r="O3497" i="4"/>
  <c r="M3497" i="4"/>
  <c r="K3497" i="4"/>
  <c r="N3497" i="4"/>
  <c r="L3497" i="4"/>
  <c r="J3497" i="4"/>
  <c r="H3497" i="4"/>
  <c r="I3497" i="4"/>
  <c r="G3497" i="4"/>
  <c r="E3497" i="4"/>
  <c r="F3497" i="4"/>
  <c r="AB3499" i="4"/>
  <c r="U3499" i="4"/>
  <c r="S3499" i="4"/>
  <c r="T3499" i="4"/>
  <c r="R3499" i="4"/>
  <c r="Q3499" i="4"/>
  <c r="P3499" i="4"/>
  <c r="O3499" i="4"/>
  <c r="M3499" i="4"/>
  <c r="K3499" i="4"/>
  <c r="J3499" i="4"/>
  <c r="N3499" i="4"/>
  <c r="L3499" i="4"/>
  <c r="F3499" i="4"/>
  <c r="H3499" i="4"/>
  <c r="I3499" i="4"/>
  <c r="G3499" i="4"/>
  <c r="E3499" i="4"/>
  <c r="AB3501" i="4"/>
  <c r="U3501" i="4"/>
  <c r="T3501" i="4"/>
  <c r="S3501" i="4"/>
  <c r="R3501" i="4"/>
  <c r="P3501" i="4"/>
  <c r="Q3501" i="4"/>
  <c r="O3501" i="4"/>
  <c r="M3501" i="4"/>
  <c r="K3501" i="4"/>
  <c r="N3501" i="4"/>
  <c r="L3501" i="4"/>
  <c r="J3501" i="4"/>
  <c r="H3501" i="4"/>
  <c r="I3501" i="4"/>
  <c r="G3501" i="4"/>
  <c r="E3501" i="4"/>
  <c r="F3501" i="4"/>
  <c r="AB3503" i="4"/>
  <c r="U3503" i="4"/>
  <c r="S3503" i="4"/>
  <c r="T3503" i="4"/>
  <c r="R3503" i="4"/>
  <c r="Q3503" i="4"/>
  <c r="P3503" i="4"/>
  <c r="O3503" i="4"/>
  <c r="M3503" i="4"/>
  <c r="K3503" i="4"/>
  <c r="J3503" i="4"/>
  <c r="N3503" i="4"/>
  <c r="L3503" i="4"/>
  <c r="F3503" i="4"/>
  <c r="H3503" i="4"/>
  <c r="I3503" i="4"/>
  <c r="G3503" i="4"/>
  <c r="E3503" i="4"/>
  <c r="AB3505" i="4"/>
  <c r="U3505" i="4"/>
  <c r="T3505" i="4"/>
  <c r="S3505" i="4"/>
  <c r="R3505" i="4"/>
  <c r="P3505" i="4"/>
  <c r="Q3505" i="4"/>
  <c r="O3505" i="4"/>
  <c r="M3505" i="4"/>
  <c r="K3505" i="4"/>
  <c r="N3505" i="4"/>
  <c r="L3505" i="4"/>
  <c r="J3505" i="4"/>
  <c r="H3505" i="4"/>
  <c r="I3505" i="4"/>
  <c r="G3505" i="4"/>
  <c r="E3505" i="4"/>
  <c r="F3505" i="4"/>
  <c r="AB3507" i="4"/>
  <c r="U3507" i="4"/>
  <c r="S3507" i="4"/>
  <c r="T3507" i="4"/>
  <c r="R3507" i="4"/>
  <c r="Q3507" i="4"/>
  <c r="P3507" i="4"/>
  <c r="O3507" i="4"/>
  <c r="M3507" i="4"/>
  <c r="K3507" i="4"/>
  <c r="J3507" i="4"/>
  <c r="N3507" i="4"/>
  <c r="L3507" i="4"/>
  <c r="F3507" i="4"/>
  <c r="H3507" i="4"/>
  <c r="I3507" i="4"/>
  <c r="G3507" i="4"/>
  <c r="E3507" i="4"/>
  <c r="AB3509" i="4"/>
  <c r="U3509" i="4"/>
  <c r="T3509" i="4"/>
  <c r="S3509" i="4"/>
  <c r="R3509" i="4"/>
  <c r="P3509" i="4"/>
  <c r="Q3509" i="4"/>
  <c r="O3509" i="4"/>
  <c r="M3509" i="4"/>
  <c r="K3509" i="4"/>
  <c r="N3509" i="4"/>
  <c r="L3509" i="4"/>
  <c r="J3509" i="4"/>
  <c r="H3509" i="4"/>
  <c r="I3509" i="4"/>
  <c r="G3509" i="4"/>
  <c r="E3509" i="4"/>
  <c r="F3509" i="4"/>
  <c r="AB3511" i="4"/>
  <c r="U3511" i="4"/>
  <c r="S3511" i="4"/>
  <c r="T3511" i="4"/>
  <c r="R3511" i="4"/>
  <c r="Q3511" i="4"/>
  <c r="P3511" i="4"/>
  <c r="O3511" i="4"/>
  <c r="M3511" i="4"/>
  <c r="K3511" i="4"/>
  <c r="J3511" i="4"/>
  <c r="N3511" i="4"/>
  <c r="L3511" i="4"/>
  <c r="F3511" i="4"/>
  <c r="H3511" i="4"/>
  <c r="I3511" i="4"/>
  <c r="G3511" i="4"/>
  <c r="E3511" i="4"/>
  <c r="AB3513" i="4"/>
  <c r="U3513" i="4"/>
  <c r="T3513" i="4"/>
  <c r="S3513" i="4"/>
  <c r="R3513" i="4"/>
  <c r="P3513" i="4"/>
  <c r="Q3513" i="4"/>
  <c r="O3513" i="4"/>
  <c r="M3513" i="4"/>
  <c r="K3513" i="4"/>
  <c r="N3513" i="4"/>
  <c r="L3513" i="4"/>
  <c r="J3513" i="4"/>
  <c r="H3513" i="4"/>
  <c r="I3513" i="4"/>
  <c r="G3513" i="4"/>
  <c r="E3513" i="4"/>
  <c r="F3513" i="4"/>
  <c r="AB3515" i="4"/>
  <c r="U3515" i="4"/>
  <c r="S3515" i="4"/>
  <c r="T3515" i="4"/>
  <c r="R3515" i="4"/>
  <c r="Q3515" i="4"/>
  <c r="P3515" i="4"/>
  <c r="O3515" i="4"/>
  <c r="M3515" i="4"/>
  <c r="K3515" i="4"/>
  <c r="J3515" i="4"/>
  <c r="N3515" i="4"/>
  <c r="L3515" i="4"/>
  <c r="F3515" i="4"/>
  <c r="H3515" i="4"/>
  <c r="I3515" i="4"/>
  <c r="G3515" i="4"/>
  <c r="E3515" i="4"/>
  <c r="L42" i="19"/>
  <c r="D3" i="4"/>
  <c r="C3" i="4"/>
  <c r="C4" i="4"/>
  <c r="D4" i="4"/>
  <c r="D5" i="4"/>
  <c r="C5" i="4"/>
  <c r="D6" i="4"/>
  <c r="C6" i="4"/>
  <c r="D7" i="4"/>
  <c r="C7" i="4"/>
  <c r="D8" i="4"/>
  <c r="C8" i="4"/>
  <c r="D9" i="4"/>
  <c r="C9" i="4"/>
  <c r="D10" i="4"/>
  <c r="C10" i="4"/>
  <c r="D11" i="4"/>
  <c r="C11" i="4"/>
  <c r="D12" i="4"/>
  <c r="C12" i="4"/>
  <c r="D13" i="4"/>
  <c r="C13" i="4"/>
  <c r="D14" i="4"/>
  <c r="C14" i="4"/>
  <c r="D15" i="4"/>
  <c r="C15" i="4"/>
  <c r="D16" i="4"/>
  <c r="C16" i="4"/>
  <c r="D17" i="4"/>
  <c r="C17" i="4"/>
  <c r="D18" i="4"/>
  <c r="C18" i="4"/>
  <c r="D19" i="4"/>
  <c r="C19" i="4"/>
  <c r="D20" i="4"/>
  <c r="C20" i="4"/>
  <c r="D21" i="4"/>
  <c r="C21" i="4"/>
  <c r="D22" i="4"/>
  <c r="C22" i="4"/>
  <c r="D23" i="4"/>
  <c r="C23" i="4"/>
  <c r="D24" i="4"/>
  <c r="C24" i="4"/>
  <c r="D25" i="4"/>
  <c r="C25" i="4"/>
  <c r="D26" i="4"/>
  <c r="C26" i="4"/>
  <c r="D27" i="4"/>
  <c r="C27" i="4"/>
  <c r="D28" i="4"/>
  <c r="C28" i="4"/>
  <c r="D29" i="4"/>
  <c r="C29" i="4"/>
  <c r="D30" i="4"/>
  <c r="C30" i="4"/>
  <c r="D31" i="4"/>
  <c r="C31" i="4"/>
  <c r="D32" i="4"/>
  <c r="C32" i="4"/>
  <c r="D33" i="4"/>
  <c r="C33" i="4"/>
  <c r="D34" i="4"/>
  <c r="C34" i="4"/>
  <c r="D35" i="4"/>
  <c r="C35" i="4"/>
  <c r="D36" i="4"/>
  <c r="C36" i="4"/>
  <c r="D37" i="4"/>
  <c r="C37" i="4"/>
  <c r="D38" i="4"/>
  <c r="C38" i="4"/>
  <c r="D39" i="4"/>
  <c r="C39" i="4"/>
  <c r="D40" i="4"/>
  <c r="C40" i="4"/>
  <c r="D41" i="4"/>
  <c r="C41" i="4"/>
  <c r="D42" i="4"/>
  <c r="C42" i="4"/>
  <c r="D43" i="4"/>
  <c r="C43" i="4"/>
  <c r="D44" i="4"/>
  <c r="C44" i="4"/>
  <c r="D45" i="4"/>
  <c r="C45" i="4"/>
  <c r="D46" i="4"/>
  <c r="C46" i="4"/>
  <c r="D47" i="4"/>
  <c r="C47" i="4"/>
  <c r="D48" i="4"/>
  <c r="C48" i="4"/>
  <c r="D49" i="4"/>
  <c r="C49" i="4"/>
  <c r="D50" i="4"/>
  <c r="C50" i="4"/>
  <c r="D51" i="4"/>
  <c r="C51" i="4"/>
  <c r="D52" i="4"/>
  <c r="C52" i="4"/>
  <c r="D53" i="4"/>
  <c r="C53" i="4"/>
  <c r="D54" i="4"/>
  <c r="C54" i="4"/>
  <c r="D55" i="4"/>
  <c r="C55" i="4"/>
  <c r="D56" i="4"/>
  <c r="C56" i="4"/>
  <c r="D57" i="4"/>
  <c r="C57" i="4"/>
  <c r="D58" i="4"/>
  <c r="C58" i="4"/>
  <c r="D59" i="4"/>
  <c r="C59" i="4"/>
  <c r="D60" i="4"/>
  <c r="C60" i="4"/>
  <c r="D61" i="4"/>
  <c r="C61" i="4"/>
  <c r="D62" i="4"/>
  <c r="C62" i="4"/>
  <c r="D63" i="4"/>
  <c r="C63" i="4"/>
  <c r="D64" i="4"/>
  <c r="C64" i="4"/>
  <c r="D65" i="4"/>
  <c r="C65" i="4"/>
  <c r="D66" i="4"/>
  <c r="C66" i="4"/>
  <c r="D67" i="4"/>
  <c r="C67" i="4"/>
  <c r="D68" i="4"/>
  <c r="C68" i="4"/>
  <c r="D69" i="4"/>
  <c r="C69" i="4"/>
  <c r="D70" i="4"/>
  <c r="C70" i="4"/>
  <c r="D71" i="4"/>
  <c r="C71" i="4"/>
  <c r="D72" i="4"/>
  <c r="C72" i="4"/>
  <c r="D73" i="4"/>
  <c r="C73" i="4"/>
  <c r="D74" i="4"/>
  <c r="C74" i="4"/>
  <c r="D75" i="4"/>
  <c r="C75" i="4"/>
  <c r="D76" i="4"/>
  <c r="C76" i="4"/>
  <c r="D77" i="4"/>
  <c r="C77" i="4"/>
  <c r="D78" i="4"/>
  <c r="C78" i="4"/>
  <c r="D79" i="4"/>
  <c r="C79" i="4"/>
  <c r="D80" i="4"/>
  <c r="C80" i="4"/>
  <c r="D81" i="4"/>
  <c r="C81" i="4"/>
  <c r="D82" i="4"/>
  <c r="C82" i="4"/>
  <c r="D83" i="4"/>
  <c r="C83" i="4"/>
  <c r="D84" i="4"/>
  <c r="C84" i="4"/>
  <c r="D85" i="4"/>
  <c r="C85" i="4"/>
  <c r="D86" i="4"/>
  <c r="C86" i="4"/>
  <c r="D87" i="4"/>
  <c r="C87" i="4"/>
  <c r="D88" i="4"/>
  <c r="C88" i="4"/>
  <c r="D89" i="4"/>
  <c r="C89" i="4"/>
  <c r="D90" i="4"/>
  <c r="C90" i="4"/>
  <c r="D91" i="4"/>
  <c r="C91" i="4"/>
  <c r="D92" i="4"/>
  <c r="C92" i="4"/>
  <c r="D93" i="4"/>
  <c r="C93" i="4"/>
  <c r="D94" i="4"/>
  <c r="C94" i="4"/>
  <c r="D95" i="4"/>
  <c r="C95" i="4"/>
  <c r="D96" i="4"/>
  <c r="C96" i="4"/>
  <c r="D97" i="4"/>
  <c r="C97" i="4"/>
  <c r="D98" i="4"/>
  <c r="C98" i="4"/>
  <c r="D99" i="4"/>
  <c r="C99" i="4"/>
  <c r="D100" i="4"/>
  <c r="C100" i="4"/>
  <c r="D101" i="4"/>
  <c r="C101" i="4"/>
  <c r="D102" i="4"/>
  <c r="C102" i="4"/>
  <c r="D103" i="4"/>
  <c r="C103" i="4"/>
  <c r="D104" i="4"/>
  <c r="C104" i="4"/>
  <c r="D105" i="4"/>
  <c r="C105" i="4"/>
  <c r="D106" i="4"/>
  <c r="C106" i="4"/>
  <c r="D107" i="4"/>
  <c r="C107" i="4"/>
  <c r="D108" i="4"/>
  <c r="C108" i="4"/>
  <c r="D109" i="4"/>
  <c r="C109" i="4"/>
  <c r="D110" i="4"/>
  <c r="C110" i="4"/>
  <c r="D111" i="4"/>
  <c r="C111" i="4"/>
  <c r="D112" i="4"/>
  <c r="C112" i="4"/>
  <c r="D113" i="4"/>
  <c r="C113" i="4"/>
  <c r="D114" i="4"/>
  <c r="C114" i="4"/>
  <c r="D115" i="4"/>
  <c r="C115" i="4"/>
  <c r="D116" i="4"/>
  <c r="C116" i="4"/>
  <c r="D117" i="4"/>
  <c r="C117" i="4"/>
  <c r="D118" i="4"/>
  <c r="C118" i="4"/>
  <c r="D119" i="4"/>
  <c r="C119" i="4"/>
  <c r="D120" i="4"/>
  <c r="C120" i="4"/>
  <c r="D121" i="4"/>
  <c r="C121" i="4"/>
  <c r="D122" i="4"/>
  <c r="C122" i="4"/>
  <c r="D123" i="4"/>
  <c r="C123" i="4"/>
  <c r="D124" i="4"/>
  <c r="C124" i="4"/>
  <c r="D125" i="4"/>
  <c r="C125" i="4"/>
  <c r="D126" i="4"/>
  <c r="C126" i="4"/>
  <c r="D127" i="4"/>
  <c r="C127" i="4"/>
  <c r="D128" i="4"/>
  <c r="C128" i="4"/>
  <c r="D129" i="4"/>
  <c r="C129" i="4"/>
  <c r="D130" i="4"/>
  <c r="C130" i="4"/>
  <c r="D131" i="4"/>
  <c r="C131" i="4"/>
  <c r="D132" i="4"/>
  <c r="C132" i="4"/>
  <c r="D133" i="4"/>
  <c r="C133" i="4"/>
  <c r="D134" i="4"/>
  <c r="C134" i="4"/>
  <c r="D135" i="4"/>
  <c r="C135" i="4"/>
  <c r="D136" i="4"/>
  <c r="C136" i="4"/>
  <c r="D137" i="4"/>
  <c r="C137" i="4"/>
  <c r="D138" i="4"/>
  <c r="C138" i="4"/>
  <c r="D139" i="4"/>
  <c r="C139" i="4"/>
  <c r="D140" i="4"/>
  <c r="C140" i="4"/>
  <c r="D141" i="4"/>
  <c r="C141" i="4"/>
  <c r="D142" i="4"/>
  <c r="C142" i="4"/>
  <c r="D143" i="4"/>
  <c r="C143" i="4"/>
  <c r="D144" i="4"/>
  <c r="C144" i="4"/>
  <c r="D145" i="4"/>
  <c r="C145" i="4"/>
  <c r="D146" i="4"/>
  <c r="C146" i="4"/>
  <c r="D147" i="4"/>
  <c r="C147" i="4"/>
  <c r="D148" i="4"/>
  <c r="C148" i="4"/>
  <c r="D149" i="4"/>
  <c r="C149" i="4"/>
  <c r="D150" i="4"/>
  <c r="C150" i="4"/>
  <c r="D151" i="4"/>
  <c r="C151" i="4"/>
  <c r="D152" i="4"/>
  <c r="C152" i="4"/>
  <c r="D153" i="4"/>
  <c r="C153" i="4"/>
  <c r="D154" i="4"/>
  <c r="C154" i="4"/>
  <c r="D155" i="4"/>
  <c r="C155" i="4"/>
  <c r="D156" i="4"/>
  <c r="C156" i="4"/>
  <c r="D157" i="4"/>
  <c r="C157" i="4"/>
  <c r="D158" i="4"/>
  <c r="C158" i="4"/>
  <c r="D159" i="4"/>
  <c r="C159" i="4"/>
  <c r="D160" i="4"/>
  <c r="C160" i="4"/>
  <c r="D161" i="4"/>
  <c r="C161" i="4"/>
  <c r="D162" i="4"/>
  <c r="C162" i="4"/>
  <c r="D163" i="4"/>
  <c r="C163" i="4"/>
  <c r="D164" i="4"/>
  <c r="C164" i="4"/>
  <c r="D165" i="4"/>
  <c r="C165" i="4"/>
  <c r="D166" i="4"/>
  <c r="C166" i="4"/>
  <c r="D167" i="4"/>
  <c r="C167" i="4"/>
  <c r="D168" i="4"/>
  <c r="C168" i="4"/>
  <c r="D169" i="4"/>
  <c r="C169" i="4"/>
  <c r="D170" i="4"/>
  <c r="C170" i="4"/>
  <c r="D171" i="4"/>
  <c r="C171" i="4"/>
  <c r="D172" i="4"/>
  <c r="C172" i="4"/>
  <c r="D173" i="4"/>
  <c r="C173" i="4"/>
  <c r="D174" i="4"/>
  <c r="C174" i="4"/>
  <c r="D175" i="4"/>
  <c r="C175" i="4"/>
  <c r="D176" i="4"/>
  <c r="C176" i="4"/>
  <c r="D177" i="4"/>
  <c r="C177" i="4"/>
  <c r="D178" i="4"/>
  <c r="C178" i="4"/>
  <c r="D179" i="4"/>
  <c r="C179" i="4"/>
  <c r="D180" i="4"/>
  <c r="C180" i="4"/>
  <c r="D181" i="4"/>
  <c r="C181" i="4"/>
  <c r="D182" i="4"/>
  <c r="C182" i="4"/>
  <c r="D183" i="4"/>
  <c r="C183" i="4"/>
  <c r="D184" i="4"/>
  <c r="C184" i="4"/>
  <c r="D185" i="4"/>
  <c r="C185" i="4"/>
  <c r="D186" i="4"/>
  <c r="C186" i="4"/>
  <c r="D187" i="4"/>
  <c r="C187" i="4"/>
  <c r="D188" i="4"/>
  <c r="C188" i="4"/>
  <c r="D189" i="4"/>
  <c r="C189" i="4"/>
  <c r="D190" i="4"/>
  <c r="C190" i="4"/>
  <c r="D191" i="4"/>
  <c r="C191" i="4"/>
  <c r="D192" i="4"/>
  <c r="C192" i="4"/>
  <c r="D193" i="4"/>
  <c r="C193" i="4"/>
  <c r="D194" i="4"/>
  <c r="C194" i="4"/>
  <c r="D195" i="4"/>
  <c r="C195" i="4"/>
  <c r="D196" i="4"/>
  <c r="C196" i="4"/>
  <c r="D197" i="4"/>
  <c r="C197" i="4"/>
  <c r="D198" i="4"/>
  <c r="C198" i="4"/>
  <c r="D199" i="4"/>
  <c r="C199" i="4"/>
  <c r="D200" i="4"/>
  <c r="C200" i="4"/>
  <c r="D201" i="4"/>
  <c r="C201" i="4"/>
  <c r="D202" i="4"/>
  <c r="C202" i="4"/>
  <c r="D203" i="4"/>
  <c r="C203" i="4"/>
  <c r="D204" i="4"/>
  <c r="C204" i="4"/>
  <c r="D205" i="4"/>
  <c r="C205" i="4"/>
  <c r="D206" i="4"/>
  <c r="C206" i="4"/>
  <c r="D207" i="4"/>
  <c r="C207" i="4"/>
  <c r="D208" i="4"/>
  <c r="C208" i="4"/>
  <c r="D209" i="4"/>
  <c r="C209" i="4"/>
  <c r="D210" i="4"/>
  <c r="C210" i="4"/>
  <c r="D211" i="4"/>
  <c r="C211" i="4"/>
  <c r="D212" i="4"/>
  <c r="C212" i="4"/>
  <c r="D213" i="4"/>
  <c r="C213" i="4"/>
  <c r="D214" i="4"/>
  <c r="C214" i="4"/>
  <c r="D215" i="4"/>
  <c r="C215" i="4"/>
  <c r="D216" i="4"/>
  <c r="C216" i="4"/>
  <c r="C217" i="4"/>
  <c r="D217" i="4"/>
  <c r="D218" i="4"/>
  <c r="C218" i="4"/>
  <c r="D219" i="4"/>
  <c r="C219" i="4"/>
  <c r="D220" i="4"/>
  <c r="C220" i="4"/>
  <c r="D221" i="4"/>
  <c r="C221" i="4"/>
  <c r="D222" i="4"/>
  <c r="C222" i="4"/>
  <c r="D223" i="4"/>
  <c r="C223" i="4"/>
  <c r="D224" i="4"/>
  <c r="C224" i="4"/>
  <c r="D225" i="4"/>
  <c r="C225" i="4"/>
  <c r="D226" i="4"/>
  <c r="C226" i="4"/>
  <c r="D227" i="4"/>
  <c r="C227" i="4"/>
  <c r="D228" i="4"/>
  <c r="C228" i="4"/>
  <c r="D229" i="4"/>
  <c r="C229" i="4"/>
  <c r="D230" i="4"/>
  <c r="C230" i="4"/>
  <c r="D231" i="4"/>
  <c r="C231" i="4"/>
  <c r="D232" i="4"/>
  <c r="C232" i="4"/>
  <c r="D233" i="4"/>
  <c r="C233" i="4"/>
  <c r="D234" i="4"/>
  <c r="C234" i="4"/>
  <c r="D235" i="4"/>
  <c r="C235" i="4"/>
  <c r="D236" i="4"/>
  <c r="C236" i="4"/>
  <c r="D237" i="4"/>
  <c r="C237" i="4"/>
  <c r="D238" i="4"/>
  <c r="C238" i="4"/>
  <c r="D239" i="4"/>
  <c r="C239" i="4"/>
  <c r="D240" i="4"/>
  <c r="C240" i="4"/>
  <c r="D241" i="4"/>
  <c r="C241" i="4"/>
  <c r="D242" i="4"/>
  <c r="C242" i="4"/>
  <c r="D243" i="4"/>
  <c r="C243" i="4"/>
  <c r="D244" i="4"/>
  <c r="C244" i="4"/>
  <c r="D245" i="4"/>
  <c r="C245" i="4"/>
  <c r="D246" i="4"/>
  <c r="C246" i="4"/>
  <c r="D247" i="4"/>
  <c r="C247" i="4"/>
  <c r="D248" i="4"/>
  <c r="C248" i="4"/>
  <c r="D249" i="4"/>
  <c r="C249" i="4"/>
  <c r="D250" i="4"/>
  <c r="C250" i="4"/>
  <c r="D251" i="4"/>
  <c r="C251" i="4"/>
  <c r="D252" i="4"/>
  <c r="C252" i="4"/>
  <c r="D253" i="4"/>
  <c r="C253" i="4"/>
  <c r="D254" i="4"/>
  <c r="C254" i="4"/>
  <c r="D255" i="4"/>
  <c r="C255" i="4"/>
  <c r="D256" i="4"/>
  <c r="C256" i="4"/>
  <c r="D257" i="4"/>
  <c r="C257" i="4"/>
  <c r="D258" i="4"/>
  <c r="C258" i="4"/>
  <c r="D259" i="4"/>
  <c r="C259" i="4"/>
  <c r="D260" i="4"/>
  <c r="C260" i="4"/>
  <c r="D261" i="4"/>
  <c r="C261" i="4"/>
  <c r="D262" i="4"/>
  <c r="C262" i="4"/>
  <c r="D263" i="4"/>
  <c r="C263" i="4"/>
  <c r="D264" i="4"/>
  <c r="C264" i="4"/>
  <c r="D265" i="4"/>
  <c r="C265" i="4"/>
  <c r="D266" i="4"/>
  <c r="C266" i="4"/>
  <c r="D267" i="4"/>
  <c r="C267" i="4"/>
  <c r="D268" i="4"/>
  <c r="C268" i="4"/>
  <c r="D269" i="4"/>
  <c r="C269" i="4"/>
  <c r="D270" i="4"/>
  <c r="C270" i="4"/>
  <c r="D271" i="4"/>
  <c r="C271" i="4"/>
  <c r="D272" i="4"/>
  <c r="C272" i="4"/>
  <c r="D273" i="4"/>
  <c r="C273" i="4"/>
  <c r="D274" i="4"/>
  <c r="C274" i="4"/>
  <c r="D275" i="4"/>
  <c r="C275" i="4"/>
  <c r="D276" i="4"/>
  <c r="C276" i="4"/>
  <c r="D277" i="4"/>
  <c r="C277" i="4"/>
  <c r="D278" i="4"/>
  <c r="C278" i="4"/>
  <c r="D279" i="4"/>
  <c r="C279" i="4"/>
  <c r="D280" i="4"/>
  <c r="C280" i="4"/>
  <c r="C281" i="4"/>
  <c r="D281" i="4"/>
  <c r="D282" i="4"/>
  <c r="C282" i="4"/>
  <c r="D283" i="4"/>
  <c r="C283" i="4"/>
  <c r="D284" i="4"/>
  <c r="C284" i="4"/>
  <c r="D285" i="4"/>
  <c r="C285" i="4"/>
  <c r="D286" i="4"/>
  <c r="C286" i="4"/>
  <c r="D287" i="4"/>
  <c r="C287" i="4"/>
  <c r="D288" i="4"/>
  <c r="C288" i="4"/>
  <c r="D289" i="4"/>
  <c r="C289" i="4"/>
  <c r="D290" i="4"/>
  <c r="C290" i="4"/>
  <c r="D291" i="4"/>
  <c r="C291" i="4"/>
  <c r="D292" i="4"/>
  <c r="C292" i="4"/>
  <c r="D293" i="4"/>
  <c r="C293" i="4"/>
  <c r="D294" i="4"/>
  <c r="C294" i="4"/>
  <c r="D295" i="4"/>
  <c r="C295" i="4"/>
  <c r="D296" i="4"/>
  <c r="C296" i="4"/>
  <c r="D297" i="4"/>
  <c r="C297" i="4"/>
  <c r="D298" i="4"/>
  <c r="C298" i="4"/>
  <c r="D299" i="4"/>
  <c r="C299" i="4"/>
  <c r="D300" i="4"/>
  <c r="C300" i="4"/>
  <c r="D301" i="4"/>
  <c r="C301" i="4"/>
  <c r="D302" i="4"/>
  <c r="C302" i="4"/>
  <c r="D303" i="4"/>
  <c r="C303" i="4"/>
  <c r="D304" i="4"/>
  <c r="C304" i="4"/>
  <c r="D305" i="4"/>
  <c r="C305" i="4"/>
  <c r="D306" i="4"/>
  <c r="C306" i="4"/>
  <c r="D307" i="4"/>
  <c r="C307" i="4"/>
  <c r="D308" i="4"/>
  <c r="C308" i="4"/>
  <c r="D309" i="4"/>
  <c r="C309" i="4"/>
  <c r="D310" i="4"/>
  <c r="C310" i="4"/>
  <c r="D311" i="4"/>
  <c r="C311" i="4"/>
  <c r="D312" i="4"/>
  <c r="C312" i="4"/>
  <c r="D313" i="4"/>
  <c r="C313" i="4"/>
  <c r="D314" i="4"/>
  <c r="C314" i="4"/>
  <c r="D315" i="4"/>
  <c r="C315" i="4"/>
  <c r="D316" i="4"/>
  <c r="C316" i="4"/>
  <c r="D317" i="4"/>
  <c r="C317" i="4"/>
  <c r="D318" i="4"/>
  <c r="C318" i="4"/>
  <c r="D319" i="4"/>
  <c r="C319" i="4"/>
  <c r="D320" i="4"/>
  <c r="C320" i="4"/>
  <c r="D321" i="4"/>
  <c r="C321" i="4"/>
  <c r="D322" i="4"/>
  <c r="C322" i="4"/>
  <c r="D323" i="4"/>
  <c r="C323" i="4"/>
  <c r="D324" i="4"/>
  <c r="C324" i="4"/>
  <c r="D325" i="4"/>
  <c r="C325" i="4"/>
  <c r="D326" i="4"/>
  <c r="C326" i="4"/>
  <c r="D327" i="4"/>
  <c r="C327" i="4"/>
  <c r="D328" i="4"/>
  <c r="C328" i="4"/>
  <c r="D329" i="4"/>
  <c r="C329" i="4"/>
  <c r="D330" i="4"/>
  <c r="C330" i="4"/>
  <c r="D331" i="4"/>
  <c r="C331" i="4"/>
  <c r="D332" i="4"/>
  <c r="C332" i="4"/>
  <c r="D333" i="4"/>
  <c r="C333" i="4"/>
  <c r="D334" i="4"/>
  <c r="C334" i="4"/>
  <c r="D335" i="4"/>
  <c r="C335" i="4"/>
  <c r="D336" i="4"/>
  <c r="C336" i="4"/>
  <c r="D337" i="4"/>
  <c r="C337" i="4"/>
  <c r="D338" i="4"/>
  <c r="C338" i="4"/>
  <c r="D339" i="4"/>
  <c r="C339" i="4"/>
  <c r="D340" i="4"/>
  <c r="C340" i="4"/>
  <c r="D341" i="4"/>
  <c r="C341" i="4"/>
  <c r="D342" i="4"/>
  <c r="C342" i="4"/>
  <c r="D343" i="4"/>
  <c r="C343" i="4"/>
  <c r="D344" i="4"/>
  <c r="C344" i="4"/>
  <c r="C345" i="4"/>
  <c r="D345" i="4"/>
  <c r="D346" i="4"/>
  <c r="C346" i="4"/>
  <c r="D347" i="4"/>
  <c r="C347" i="4"/>
  <c r="D348" i="4"/>
  <c r="C348" i="4"/>
  <c r="D349" i="4"/>
  <c r="C349" i="4"/>
  <c r="D350" i="4"/>
  <c r="C350" i="4"/>
  <c r="D351" i="4"/>
  <c r="C351" i="4"/>
  <c r="D352" i="4"/>
  <c r="C352" i="4"/>
  <c r="D353" i="4"/>
  <c r="C353" i="4"/>
  <c r="D354" i="4"/>
  <c r="C354" i="4"/>
  <c r="D355" i="4"/>
  <c r="C355" i="4"/>
  <c r="D356" i="4"/>
  <c r="C356" i="4"/>
  <c r="D357" i="4"/>
  <c r="C357" i="4"/>
  <c r="D358" i="4"/>
  <c r="C358" i="4"/>
  <c r="D359" i="4"/>
  <c r="C359" i="4"/>
  <c r="D360" i="4"/>
  <c r="C360" i="4"/>
  <c r="D361" i="4"/>
  <c r="C361" i="4"/>
  <c r="D362" i="4"/>
  <c r="C362" i="4"/>
  <c r="D363" i="4"/>
  <c r="C363" i="4"/>
  <c r="D364" i="4"/>
  <c r="C364" i="4"/>
  <c r="D365" i="4"/>
  <c r="C365" i="4"/>
  <c r="D366" i="4"/>
  <c r="C366" i="4"/>
  <c r="D367" i="4"/>
  <c r="C367" i="4"/>
  <c r="D368" i="4"/>
  <c r="C368" i="4"/>
  <c r="D369" i="4"/>
  <c r="C369" i="4"/>
  <c r="D370" i="4"/>
  <c r="C370" i="4"/>
  <c r="D371" i="4"/>
  <c r="C371" i="4"/>
  <c r="D372" i="4"/>
  <c r="C372" i="4"/>
  <c r="D373" i="4"/>
  <c r="C373" i="4"/>
  <c r="D374" i="4"/>
  <c r="C374" i="4"/>
  <c r="D375" i="4"/>
  <c r="C375" i="4"/>
  <c r="D376" i="4"/>
  <c r="C376" i="4"/>
  <c r="D377" i="4"/>
  <c r="C377" i="4"/>
  <c r="D378" i="4"/>
  <c r="C378" i="4"/>
  <c r="D379" i="4"/>
  <c r="C379" i="4"/>
  <c r="D380" i="4"/>
  <c r="C380" i="4"/>
  <c r="D381" i="4"/>
  <c r="C381" i="4"/>
  <c r="D382" i="4"/>
  <c r="C382" i="4"/>
  <c r="D383" i="4"/>
  <c r="C383" i="4"/>
  <c r="D384" i="4"/>
  <c r="C384" i="4"/>
  <c r="D385" i="4"/>
  <c r="C385" i="4"/>
  <c r="D386" i="4"/>
  <c r="C386" i="4"/>
  <c r="D387" i="4"/>
  <c r="C387" i="4"/>
  <c r="D388" i="4"/>
  <c r="C388" i="4"/>
  <c r="D389" i="4"/>
  <c r="C389" i="4"/>
  <c r="D390" i="4"/>
  <c r="C390" i="4"/>
  <c r="D391" i="4"/>
  <c r="C391" i="4"/>
  <c r="D392" i="4"/>
  <c r="C392" i="4"/>
  <c r="D393" i="4"/>
  <c r="C393" i="4"/>
  <c r="D394" i="4"/>
  <c r="C394" i="4"/>
  <c r="D395" i="4"/>
  <c r="C395" i="4"/>
  <c r="D396" i="4"/>
  <c r="C396" i="4"/>
  <c r="D397" i="4"/>
  <c r="C397" i="4"/>
  <c r="D398" i="4"/>
  <c r="C398" i="4"/>
  <c r="D399" i="4"/>
  <c r="C399" i="4"/>
  <c r="D400" i="4"/>
  <c r="C400" i="4"/>
  <c r="D401" i="4"/>
  <c r="C401" i="4"/>
  <c r="D402" i="4"/>
  <c r="C402" i="4"/>
  <c r="D403" i="4"/>
  <c r="C403" i="4"/>
  <c r="D404" i="4"/>
  <c r="C404" i="4"/>
  <c r="D405" i="4"/>
  <c r="C405" i="4"/>
  <c r="D406" i="4"/>
  <c r="C406" i="4"/>
  <c r="D407" i="4"/>
  <c r="C407" i="4"/>
  <c r="D408" i="4"/>
  <c r="C408" i="4"/>
  <c r="C409" i="4"/>
  <c r="D409" i="4"/>
  <c r="D410" i="4"/>
  <c r="C410" i="4"/>
  <c r="D411" i="4"/>
  <c r="C411" i="4"/>
  <c r="D412" i="4"/>
  <c r="C412" i="4"/>
  <c r="D413" i="4"/>
  <c r="C413" i="4"/>
  <c r="D414" i="4"/>
  <c r="C414" i="4"/>
  <c r="D415" i="4"/>
  <c r="C415" i="4"/>
  <c r="D416" i="4"/>
  <c r="C416" i="4"/>
  <c r="D417" i="4"/>
  <c r="C417" i="4"/>
  <c r="D418" i="4"/>
  <c r="C418" i="4"/>
  <c r="D419" i="4"/>
  <c r="C419" i="4"/>
  <c r="D420" i="4"/>
  <c r="C420" i="4"/>
  <c r="D421" i="4"/>
  <c r="C421" i="4"/>
  <c r="D422" i="4"/>
  <c r="C422" i="4"/>
  <c r="D423" i="4"/>
  <c r="C423" i="4"/>
  <c r="D424" i="4"/>
  <c r="C424" i="4"/>
  <c r="D425" i="4"/>
  <c r="C425" i="4"/>
  <c r="D426" i="4"/>
  <c r="C426" i="4"/>
  <c r="D427" i="4"/>
  <c r="C427" i="4"/>
  <c r="D428" i="4"/>
  <c r="C428" i="4"/>
  <c r="D429" i="4"/>
  <c r="C429" i="4"/>
  <c r="D430" i="4"/>
  <c r="C430" i="4"/>
  <c r="D431" i="4"/>
  <c r="C431" i="4"/>
  <c r="D432" i="4"/>
  <c r="C432" i="4"/>
  <c r="D433" i="4"/>
  <c r="C433" i="4"/>
  <c r="D434" i="4"/>
  <c r="C434" i="4"/>
  <c r="D435" i="4"/>
  <c r="C435" i="4"/>
  <c r="D436" i="4"/>
  <c r="C436" i="4"/>
  <c r="D437" i="4"/>
  <c r="C437" i="4"/>
  <c r="D438" i="4"/>
  <c r="C438" i="4"/>
  <c r="D439" i="4"/>
  <c r="C439" i="4"/>
  <c r="D440" i="4"/>
  <c r="C440" i="4"/>
  <c r="D441" i="4"/>
  <c r="C441" i="4"/>
  <c r="D442" i="4"/>
  <c r="C442" i="4"/>
  <c r="D443" i="4"/>
  <c r="C443" i="4"/>
  <c r="D444" i="4"/>
  <c r="C444" i="4"/>
  <c r="D445" i="4"/>
  <c r="C445" i="4"/>
  <c r="D446" i="4"/>
  <c r="C446" i="4"/>
  <c r="D447" i="4"/>
  <c r="C447" i="4"/>
  <c r="D448" i="4"/>
  <c r="C448" i="4"/>
  <c r="D449" i="4"/>
  <c r="C449" i="4"/>
  <c r="D450" i="4"/>
  <c r="C450" i="4"/>
  <c r="C451" i="4"/>
  <c r="D451" i="4"/>
  <c r="D452" i="4"/>
  <c r="C452" i="4"/>
  <c r="D453" i="4"/>
  <c r="C453" i="4"/>
  <c r="D454" i="4"/>
  <c r="C454" i="4"/>
  <c r="D455" i="4"/>
  <c r="C455" i="4"/>
  <c r="D456" i="4"/>
  <c r="C456" i="4"/>
  <c r="D457" i="4"/>
  <c r="C457" i="4"/>
  <c r="D458" i="4"/>
  <c r="C458" i="4"/>
  <c r="D459" i="4"/>
  <c r="C459" i="4"/>
  <c r="D460" i="4"/>
  <c r="C460" i="4"/>
  <c r="D461" i="4"/>
  <c r="C461" i="4"/>
  <c r="D462" i="4"/>
  <c r="C462" i="4"/>
  <c r="D463" i="4"/>
  <c r="C463" i="4"/>
  <c r="D464" i="4"/>
  <c r="C464" i="4"/>
  <c r="D465" i="4"/>
  <c r="C465" i="4"/>
  <c r="D466" i="4"/>
  <c r="C466" i="4"/>
  <c r="D467" i="4"/>
  <c r="C467" i="4"/>
  <c r="D468" i="4"/>
  <c r="C468" i="4"/>
  <c r="D469" i="4"/>
  <c r="C469" i="4"/>
  <c r="D470" i="4"/>
  <c r="C470" i="4"/>
  <c r="D471" i="4"/>
  <c r="C471" i="4"/>
  <c r="D472" i="4"/>
  <c r="C472" i="4"/>
  <c r="D473" i="4"/>
  <c r="C473" i="4"/>
  <c r="D474" i="4"/>
  <c r="C474" i="4"/>
  <c r="D475" i="4"/>
  <c r="C475" i="4"/>
  <c r="D476" i="4"/>
  <c r="C476" i="4"/>
  <c r="D477" i="4"/>
  <c r="C477" i="4"/>
  <c r="D478" i="4"/>
  <c r="C478" i="4"/>
  <c r="D479" i="4"/>
  <c r="C479" i="4"/>
  <c r="D480" i="4"/>
  <c r="C480" i="4"/>
  <c r="D481" i="4"/>
  <c r="C481" i="4"/>
  <c r="D482" i="4"/>
  <c r="C482" i="4"/>
  <c r="C483" i="4"/>
  <c r="D483" i="4"/>
  <c r="D484" i="4"/>
  <c r="C484" i="4"/>
  <c r="D485" i="4"/>
  <c r="C485" i="4"/>
  <c r="D486" i="4"/>
  <c r="C486" i="4"/>
  <c r="D487" i="4"/>
  <c r="C487" i="4"/>
  <c r="D488" i="4"/>
  <c r="C488" i="4"/>
  <c r="D489" i="4"/>
  <c r="C489" i="4"/>
  <c r="D490" i="4"/>
  <c r="C490" i="4"/>
  <c r="D491" i="4"/>
  <c r="C491" i="4"/>
  <c r="D492" i="4"/>
  <c r="C492" i="4"/>
  <c r="D493" i="4"/>
  <c r="C493" i="4"/>
  <c r="D494" i="4"/>
  <c r="C494" i="4"/>
  <c r="D495" i="4"/>
  <c r="C495" i="4"/>
  <c r="D496" i="4"/>
  <c r="C496" i="4"/>
  <c r="D497" i="4"/>
  <c r="C497" i="4"/>
  <c r="D498" i="4"/>
  <c r="C498" i="4"/>
  <c r="D499" i="4"/>
  <c r="C499" i="4"/>
  <c r="D500" i="4"/>
  <c r="C500" i="4"/>
  <c r="D501" i="4"/>
  <c r="C501" i="4"/>
  <c r="D502" i="4"/>
  <c r="C502" i="4"/>
  <c r="D503" i="4"/>
  <c r="C503" i="4"/>
  <c r="D504" i="4"/>
  <c r="C504" i="4"/>
  <c r="D505" i="4"/>
  <c r="C505" i="4"/>
  <c r="D506" i="4"/>
  <c r="C506" i="4"/>
  <c r="D507" i="4"/>
  <c r="C507" i="4"/>
  <c r="D508" i="4"/>
  <c r="C508" i="4"/>
  <c r="D509" i="4"/>
  <c r="C509" i="4"/>
  <c r="D510" i="4"/>
  <c r="C510" i="4"/>
  <c r="D511" i="4"/>
  <c r="C511" i="4"/>
  <c r="D512" i="4"/>
  <c r="C512" i="4"/>
  <c r="D513" i="4"/>
  <c r="C513" i="4"/>
  <c r="D514" i="4"/>
  <c r="C514" i="4"/>
  <c r="C515" i="4"/>
  <c r="D515" i="4"/>
  <c r="D516" i="4"/>
  <c r="C516" i="4"/>
  <c r="D517" i="4"/>
  <c r="C517" i="4"/>
  <c r="D518" i="4"/>
  <c r="C518" i="4"/>
  <c r="D519" i="4"/>
  <c r="C519" i="4"/>
  <c r="D520" i="4"/>
  <c r="C520" i="4"/>
  <c r="D521" i="4"/>
  <c r="C521" i="4"/>
  <c r="D522" i="4"/>
  <c r="C522" i="4"/>
  <c r="D523" i="4"/>
  <c r="C523" i="4"/>
  <c r="D524" i="4"/>
  <c r="C524" i="4"/>
  <c r="D525" i="4"/>
  <c r="C525" i="4"/>
  <c r="D526" i="4"/>
  <c r="C526" i="4"/>
  <c r="D527" i="4"/>
  <c r="C527" i="4"/>
  <c r="D528" i="4"/>
  <c r="C528" i="4"/>
  <c r="D529" i="4"/>
  <c r="C529" i="4"/>
  <c r="D530" i="4"/>
  <c r="C530" i="4"/>
  <c r="D531" i="4"/>
  <c r="C531" i="4"/>
  <c r="D532" i="4"/>
  <c r="C532" i="4"/>
  <c r="D533" i="4"/>
  <c r="C533" i="4"/>
  <c r="D534" i="4"/>
  <c r="C534" i="4"/>
  <c r="D535" i="4"/>
  <c r="C535" i="4"/>
  <c r="D536" i="4"/>
  <c r="C536" i="4"/>
  <c r="D537" i="4"/>
  <c r="C537" i="4"/>
  <c r="D538" i="4"/>
  <c r="C538" i="4"/>
  <c r="D539" i="4"/>
  <c r="C539" i="4"/>
  <c r="D540" i="4"/>
  <c r="C540" i="4"/>
  <c r="D541" i="4"/>
  <c r="C541" i="4"/>
  <c r="D542" i="4"/>
  <c r="C542" i="4"/>
  <c r="D543" i="4"/>
  <c r="C543" i="4"/>
  <c r="D544" i="4"/>
  <c r="C544" i="4"/>
  <c r="D545" i="4"/>
  <c r="C545" i="4"/>
  <c r="D546" i="4"/>
  <c r="C546" i="4"/>
  <c r="C547" i="4"/>
  <c r="D547" i="4"/>
  <c r="D548" i="4"/>
  <c r="C548" i="4"/>
  <c r="D549" i="4"/>
  <c r="C549" i="4"/>
  <c r="D550" i="4"/>
  <c r="C550" i="4"/>
  <c r="D551" i="4"/>
  <c r="C551" i="4"/>
  <c r="D552" i="4"/>
  <c r="C552" i="4"/>
  <c r="D553" i="4"/>
  <c r="C553" i="4"/>
  <c r="D554" i="4"/>
  <c r="C554" i="4"/>
  <c r="D555" i="4"/>
  <c r="C555" i="4"/>
  <c r="D556" i="4"/>
  <c r="C556" i="4"/>
  <c r="D557" i="4"/>
  <c r="C557" i="4"/>
  <c r="D558" i="4"/>
  <c r="C558" i="4"/>
  <c r="D559" i="4"/>
  <c r="C559" i="4"/>
  <c r="D560" i="4"/>
  <c r="C560" i="4"/>
  <c r="D561" i="4"/>
  <c r="C561" i="4"/>
  <c r="D562" i="4"/>
  <c r="C562" i="4"/>
  <c r="D563" i="4"/>
  <c r="C563" i="4"/>
  <c r="D564" i="4"/>
  <c r="C564" i="4"/>
  <c r="D565" i="4"/>
  <c r="C565" i="4"/>
  <c r="D566" i="4"/>
  <c r="C566" i="4"/>
  <c r="D567" i="4"/>
  <c r="C567" i="4"/>
  <c r="D568" i="4"/>
  <c r="C568" i="4"/>
  <c r="D569" i="4"/>
  <c r="C569" i="4"/>
  <c r="D570" i="4"/>
  <c r="C570" i="4"/>
  <c r="D571" i="4"/>
  <c r="C571" i="4"/>
  <c r="D572" i="4"/>
  <c r="C572" i="4"/>
  <c r="D573" i="4"/>
  <c r="C573" i="4"/>
  <c r="D574" i="4"/>
  <c r="C574" i="4"/>
  <c r="D575" i="4"/>
  <c r="C575" i="4"/>
  <c r="D576" i="4"/>
  <c r="C576" i="4"/>
  <c r="D577" i="4"/>
  <c r="C577" i="4"/>
  <c r="D578" i="4"/>
  <c r="C578" i="4"/>
  <c r="C579" i="4"/>
  <c r="D579" i="4"/>
  <c r="D580" i="4"/>
  <c r="C580" i="4"/>
  <c r="D581" i="4"/>
  <c r="C581" i="4"/>
  <c r="D582" i="4"/>
  <c r="C582" i="4"/>
  <c r="D583" i="4"/>
  <c r="C583" i="4"/>
  <c r="D584" i="4"/>
  <c r="C584" i="4"/>
  <c r="D585" i="4"/>
  <c r="C585" i="4"/>
  <c r="D586" i="4"/>
  <c r="C586" i="4"/>
  <c r="D587" i="4"/>
  <c r="C587" i="4"/>
  <c r="D588" i="4"/>
  <c r="C588" i="4"/>
  <c r="D589" i="4"/>
  <c r="C589" i="4"/>
  <c r="D590" i="4"/>
  <c r="C590" i="4"/>
  <c r="D591" i="4"/>
  <c r="C591" i="4"/>
  <c r="D592" i="4"/>
  <c r="C592" i="4"/>
  <c r="D593" i="4"/>
  <c r="C593" i="4"/>
  <c r="D594" i="4"/>
  <c r="C594" i="4"/>
  <c r="D595" i="4"/>
  <c r="C595" i="4"/>
  <c r="D596" i="4"/>
  <c r="C596" i="4"/>
  <c r="D597" i="4"/>
  <c r="C597" i="4"/>
  <c r="D598" i="4"/>
  <c r="C598" i="4"/>
  <c r="D599" i="4"/>
  <c r="C599" i="4"/>
  <c r="D600" i="4"/>
  <c r="C600" i="4"/>
  <c r="D601" i="4"/>
  <c r="C601" i="4"/>
  <c r="D602" i="4"/>
  <c r="C602" i="4"/>
  <c r="D603" i="4"/>
  <c r="C603" i="4"/>
  <c r="D604" i="4"/>
  <c r="C604" i="4"/>
  <c r="D605" i="4"/>
  <c r="C605" i="4"/>
  <c r="D606" i="4"/>
  <c r="C606" i="4"/>
  <c r="D607" i="4"/>
  <c r="C607" i="4"/>
  <c r="D608" i="4"/>
  <c r="C608" i="4"/>
  <c r="D609" i="4"/>
  <c r="C609" i="4"/>
  <c r="D610" i="4"/>
  <c r="C610" i="4"/>
  <c r="C611" i="4"/>
  <c r="D611" i="4"/>
  <c r="D612" i="4"/>
  <c r="C612" i="4"/>
  <c r="D613" i="4"/>
  <c r="C613" i="4"/>
  <c r="D614" i="4"/>
  <c r="C614" i="4"/>
  <c r="D615" i="4"/>
  <c r="C615" i="4"/>
  <c r="D616" i="4"/>
  <c r="C616" i="4"/>
  <c r="D617" i="4"/>
  <c r="C617" i="4"/>
  <c r="D618" i="4"/>
  <c r="C618" i="4"/>
  <c r="D619" i="4"/>
  <c r="C619" i="4"/>
  <c r="D620" i="4"/>
  <c r="C620" i="4"/>
  <c r="D621" i="4"/>
  <c r="C621" i="4"/>
  <c r="D622" i="4"/>
  <c r="C622" i="4"/>
  <c r="D623" i="4"/>
  <c r="C623" i="4"/>
  <c r="D624" i="4"/>
  <c r="C624" i="4"/>
  <c r="D625" i="4"/>
  <c r="C625" i="4"/>
  <c r="D626" i="4"/>
  <c r="C626" i="4"/>
  <c r="D627" i="4"/>
  <c r="C627" i="4"/>
  <c r="D628" i="4"/>
  <c r="C628" i="4"/>
  <c r="D629" i="4"/>
  <c r="C629" i="4"/>
  <c r="D630" i="4"/>
  <c r="C630" i="4"/>
  <c r="D631" i="4"/>
  <c r="C631" i="4"/>
  <c r="D632" i="4"/>
  <c r="C632" i="4"/>
  <c r="D633" i="4"/>
  <c r="C633" i="4"/>
  <c r="D634" i="4"/>
  <c r="C634" i="4"/>
  <c r="D635" i="4"/>
  <c r="C635" i="4"/>
  <c r="D636" i="4"/>
  <c r="C636" i="4"/>
  <c r="D637" i="4"/>
  <c r="C637" i="4"/>
  <c r="D638" i="4"/>
  <c r="C638" i="4"/>
  <c r="D639" i="4"/>
  <c r="C639" i="4"/>
  <c r="D640" i="4"/>
  <c r="C640" i="4"/>
  <c r="D641" i="4"/>
  <c r="C641" i="4"/>
  <c r="D642" i="4"/>
  <c r="C642" i="4"/>
  <c r="C643" i="4"/>
  <c r="D643" i="4"/>
  <c r="D644" i="4"/>
  <c r="C644" i="4"/>
  <c r="D645" i="4"/>
  <c r="C645" i="4"/>
  <c r="D646" i="4"/>
  <c r="C646" i="4"/>
  <c r="D647" i="4"/>
  <c r="C647" i="4"/>
  <c r="D648" i="4"/>
  <c r="C648" i="4"/>
  <c r="D649" i="4"/>
  <c r="C649" i="4"/>
  <c r="D650" i="4"/>
  <c r="C650" i="4"/>
  <c r="D651" i="4"/>
  <c r="C651" i="4"/>
  <c r="D652" i="4"/>
  <c r="C652" i="4"/>
  <c r="D653" i="4"/>
  <c r="C653" i="4"/>
  <c r="D654" i="4"/>
  <c r="C654" i="4"/>
  <c r="D655" i="4"/>
  <c r="C655" i="4"/>
  <c r="D656" i="4"/>
  <c r="C656" i="4"/>
  <c r="D657" i="4"/>
  <c r="C657" i="4"/>
  <c r="D658" i="4"/>
  <c r="C658" i="4"/>
  <c r="D659" i="4"/>
  <c r="C659" i="4"/>
  <c r="D660" i="4"/>
  <c r="C660" i="4"/>
  <c r="D661" i="4"/>
  <c r="C661" i="4"/>
  <c r="D662" i="4"/>
  <c r="C662" i="4"/>
  <c r="D663" i="4"/>
  <c r="C663" i="4"/>
  <c r="D664" i="4"/>
  <c r="C664" i="4"/>
  <c r="D665" i="4"/>
  <c r="C665" i="4"/>
  <c r="D666" i="4"/>
  <c r="C666" i="4"/>
  <c r="D667" i="4"/>
  <c r="C667" i="4"/>
  <c r="D668" i="4"/>
  <c r="C668" i="4"/>
  <c r="D669" i="4"/>
  <c r="C669" i="4"/>
  <c r="D670" i="4"/>
  <c r="C670" i="4"/>
  <c r="D671" i="4"/>
  <c r="C671" i="4"/>
  <c r="D672" i="4"/>
  <c r="C672" i="4"/>
  <c r="D673" i="4"/>
  <c r="C673" i="4"/>
  <c r="D674" i="4"/>
  <c r="C674" i="4"/>
  <c r="C675" i="4"/>
  <c r="D675" i="4"/>
  <c r="D676" i="4"/>
  <c r="C676" i="4"/>
  <c r="D677" i="4"/>
  <c r="C677" i="4"/>
  <c r="D678" i="4"/>
  <c r="C678" i="4"/>
  <c r="D679" i="4"/>
  <c r="C679" i="4"/>
  <c r="D680" i="4"/>
  <c r="C680" i="4"/>
  <c r="D681" i="4"/>
  <c r="C681" i="4"/>
  <c r="D682" i="4"/>
  <c r="C682" i="4"/>
  <c r="D683" i="4"/>
  <c r="C683" i="4"/>
  <c r="D684" i="4"/>
  <c r="C684" i="4"/>
  <c r="D685" i="4"/>
  <c r="C685" i="4"/>
  <c r="D686" i="4"/>
  <c r="C686" i="4"/>
  <c r="D687" i="4"/>
  <c r="C687" i="4"/>
  <c r="D688" i="4"/>
  <c r="C688" i="4"/>
  <c r="D689" i="4"/>
  <c r="C689" i="4"/>
  <c r="D690" i="4"/>
  <c r="C690" i="4"/>
  <c r="D691" i="4"/>
  <c r="C691" i="4"/>
  <c r="D692" i="4"/>
  <c r="C692" i="4"/>
  <c r="D693" i="4"/>
  <c r="C693" i="4"/>
  <c r="D694" i="4"/>
  <c r="C694" i="4"/>
  <c r="D695" i="4"/>
  <c r="C695" i="4"/>
  <c r="D696" i="4"/>
  <c r="C696" i="4"/>
  <c r="D697" i="4"/>
  <c r="C697" i="4"/>
  <c r="D698" i="4"/>
  <c r="C698" i="4"/>
  <c r="D699" i="4"/>
  <c r="C699" i="4"/>
  <c r="D700" i="4"/>
  <c r="C700" i="4"/>
  <c r="D701" i="4"/>
  <c r="C701" i="4"/>
  <c r="D702" i="4"/>
  <c r="C702" i="4"/>
  <c r="D703" i="4"/>
  <c r="C703" i="4"/>
  <c r="D704" i="4"/>
  <c r="C704" i="4"/>
  <c r="D705" i="4"/>
  <c r="C705" i="4"/>
  <c r="D706" i="4"/>
  <c r="C706" i="4"/>
  <c r="C707" i="4"/>
  <c r="D707" i="4"/>
  <c r="D708" i="4"/>
  <c r="C708" i="4"/>
  <c r="D709" i="4"/>
  <c r="C709" i="4"/>
  <c r="D710" i="4"/>
  <c r="C710" i="4"/>
  <c r="D711" i="4"/>
  <c r="C711" i="4"/>
  <c r="D712" i="4"/>
  <c r="C712" i="4"/>
  <c r="D713" i="4"/>
  <c r="C713" i="4"/>
  <c r="D714" i="4"/>
  <c r="C714" i="4"/>
  <c r="D715" i="4"/>
  <c r="C715" i="4"/>
  <c r="D716" i="4"/>
  <c r="C716" i="4"/>
  <c r="D717" i="4"/>
  <c r="C717" i="4"/>
  <c r="D718" i="4"/>
  <c r="C718" i="4"/>
  <c r="D719" i="4"/>
  <c r="C719" i="4"/>
  <c r="D720" i="4"/>
  <c r="C720" i="4"/>
  <c r="D721" i="4"/>
  <c r="C721" i="4"/>
  <c r="D722" i="4"/>
  <c r="C722" i="4"/>
  <c r="D723" i="4"/>
  <c r="C723" i="4"/>
  <c r="D724" i="4"/>
  <c r="C724" i="4"/>
  <c r="D725" i="4"/>
  <c r="C725" i="4"/>
  <c r="D726" i="4"/>
  <c r="C726" i="4"/>
  <c r="D727" i="4"/>
  <c r="C727" i="4"/>
  <c r="D728" i="4"/>
  <c r="C728" i="4"/>
  <c r="D729" i="4"/>
  <c r="C729" i="4"/>
  <c r="D730" i="4"/>
  <c r="C730" i="4"/>
  <c r="D731" i="4"/>
  <c r="C731" i="4"/>
  <c r="D732" i="4"/>
  <c r="C732" i="4"/>
  <c r="D733" i="4"/>
  <c r="C733" i="4"/>
  <c r="D734" i="4"/>
  <c r="C734" i="4"/>
  <c r="D735" i="4"/>
  <c r="C735" i="4"/>
  <c r="D736" i="4"/>
  <c r="C736" i="4"/>
  <c r="D737" i="4"/>
  <c r="C737" i="4"/>
  <c r="D738" i="4"/>
  <c r="C738" i="4"/>
  <c r="C739" i="4"/>
  <c r="D739" i="4"/>
  <c r="D740" i="4"/>
  <c r="C740" i="4"/>
  <c r="D741" i="4"/>
  <c r="C741" i="4"/>
  <c r="D742" i="4"/>
  <c r="C742" i="4"/>
  <c r="D743" i="4"/>
  <c r="C743" i="4"/>
  <c r="D744" i="4"/>
  <c r="C744" i="4"/>
  <c r="D745" i="4"/>
  <c r="C745" i="4"/>
  <c r="D746" i="4"/>
  <c r="C746" i="4"/>
  <c r="D747" i="4"/>
  <c r="C747" i="4"/>
  <c r="D748" i="4"/>
  <c r="C748" i="4"/>
  <c r="D749" i="4"/>
  <c r="C749" i="4"/>
  <c r="D750" i="4"/>
  <c r="C750" i="4"/>
  <c r="D751" i="4"/>
  <c r="C751" i="4"/>
  <c r="D752" i="4"/>
  <c r="C752" i="4"/>
  <c r="D753" i="4"/>
  <c r="C753" i="4"/>
  <c r="D754" i="4"/>
  <c r="C754" i="4"/>
  <c r="D755" i="4"/>
  <c r="C755" i="4"/>
  <c r="D756" i="4"/>
  <c r="C756" i="4"/>
  <c r="D757" i="4"/>
  <c r="C757" i="4"/>
  <c r="D758" i="4"/>
  <c r="C758" i="4"/>
  <c r="D759" i="4"/>
  <c r="C759" i="4"/>
  <c r="D760" i="4"/>
  <c r="C760" i="4"/>
  <c r="D761" i="4"/>
  <c r="C761" i="4"/>
  <c r="D762" i="4"/>
  <c r="C762" i="4"/>
  <c r="D763" i="4"/>
  <c r="C763" i="4"/>
  <c r="D764" i="4"/>
  <c r="C764" i="4"/>
  <c r="D765" i="4"/>
  <c r="C765" i="4"/>
  <c r="D766" i="4"/>
  <c r="C766" i="4"/>
  <c r="D767" i="4"/>
  <c r="C767" i="4"/>
  <c r="D768" i="4"/>
  <c r="C768" i="4"/>
  <c r="D769" i="4"/>
  <c r="C769" i="4"/>
  <c r="D770" i="4"/>
  <c r="C770" i="4"/>
  <c r="C771" i="4"/>
  <c r="D771" i="4"/>
  <c r="D772" i="4"/>
  <c r="C772" i="4"/>
  <c r="D773" i="4"/>
  <c r="C773" i="4"/>
  <c r="D774" i="4"/>
  <c r="C774" i="4"/>
  <c r="D775" i="4"/>
  <c r="C775" i="4"/>
  <c r="D776" i="4"/>
  <c r="C776" i="4"/>
  <c r="D777" i="4"/>
  <c r="C777" i="4"/>
  <c r="D778" i="4"/>
  <c r="C778" i="4"/>
  <c r="D779" i="4"/>
  <c r="C779" i="4"/>
  <c r="D780" i="4"/>
  <c r="C780" i="4"/>
  <c r="D781" i="4"/>
  <c r="C781" i="4"/>
  <c r="D782" i="4"/>
  <c r="C782" i="4"/>
  <c r="D783" i="4"/>
  <c r="C783" i="4"/>
  <c r="D784" i="4"/>
  <c r="C784" i="4"/>
  <c r="D785" i="4"/>
  <c r="C785" i="4"/>
  <c r="D786" i="4"/>
  <c r="C786" i="4"/>
  <c r="D787" i="4"/>
  <c r="C787" i="4"/>
  <c r="D788" i="4"/>
  <c r="C788" i="4"/>
  <c r="D789" i="4"/>
  <c r="C789" i="4"/>
  <c r="D790" i="4"/>
  <c r="C790" i="4"/>
  <c r="D791" i="4"/>
  <c r="C791" i="4"/>
  <c r="D792" i="4"/>
  <c r="C792" i="4"/>
  <c r="D793" i="4"/>
  <c r="C793" i="4"/>
  <c r="D794" i="4"/>
  <c r="C794" i="4"/>
  <c r="D795" i="4"/>
  <c r="C795" i="4"/>
  <c r="D796" i="4"/>
  <c r="C796" i="4"/>
  <c r="D797" i="4"/>
  <c r="C797" i="4"/>
  <c r="D798" i="4"/>
  <c r="C798" i="4"/>
  <c r="D799" i="4"/>
  <c r="C799" i="4"/>
  <c r="D800" i="4"/>
  <c r="C800" i="4"/>
  <c r="D801" i="4"/>
  <c r="C801" i="4"/>
  <c r="D802" i="4"/>
  <c r="C802" i="4"/>
  <c r="C803" i="4"/>
  <c r="D803" i="4"/>
  <c r="D804" i="4"/>
  <c r="C804" i="4"/>
  <c r="D805" i="4"/>
  <c r="C805" i="4"/>
  <c r="D806" i="4"/>
  <c r="C806" i="4"/>
  <c r="D807" i="4"/>
  <c r="C807" i="4"/>
  <c r="D808" i="4"/>
  <c r="C808" i="4"/>
  <c r="D809" i="4"/>
  <c r="C809" i="4"/>
  <c r="D810" i="4"/>
  <c r="C810" i="4"/>
  <c r="D811" i="4"/>
  <c r="C811" i="4"/>
  <c r="D812" i="4"/>
  <c r="C812" i="4"/>
  <c r="D813" i="4"/>
  <c r="C813" i="4"/>
  <c r="D814" i="4"/>
  <c r="C814" i="4"/>
  <c r="D815" i="4"/>
  <c r="C815" i="4"/>
  <c r="D816" i="4"/>
  <c r="C816" i="4"/>
  <c r="D817" i="4"/>
  <c r="C817" i="4"/>
  <c r="D818" i="4"/>
  <c r="C818" i="4"/>
  <c r="D819" i="4"/>
  <c r="C819" i="4"/>
  <c r="D820" i="4"/>
  <c r="C820" i="4"/>
  <c r="D821" i="4"/>
  <c r="C821" i="4"/>
  <c r="D822" i="4"/>
  <c r="C822" i="4"/>
  <c r="D823" i="4"/>
  <c r="C823" i="4"/>
  <c r="D824" i="4"/>
  <c r="C824" i="4"/>
  <c r="D825" i="4"/>
  <c r="C825" i="4"/>
  <c r="D826" i="4"/>
  <c r="C826" i="4"/>
  <c r="D827" i="4"/>
  <c r="C827" i="4"/>
  <c r="D828" i="4"/>
  <c r="C828" i="4"/>
  <c r="D829" i="4"/>
  <c r="C829" i="4"/>
  <c r="D830" i="4"/>
  <c r="C830" i="4"/>
  <c r="D831" i="4"/>
  <c r="C831" i="4"/>
  <c r="D832" i="4"/>
  <c r="C832" i="4"/>
  <c r="D833" i="4"/>
  <c r="C833" i="4"/>
  <c r="D834" i="4"/>
  <c r="C834" i="4"/>
  <c r="C835" i="4"/>
  <c r="D835" i="4"/>
  <c r="D836" i="4"/>
  <c r="C836" i="4"/>
  <c r="D837" i="4"/>
  <c r="C837" i="4"/>
  <c r="D838" i="4"/>
  <c r="C838" i="4"/>
  <c r="D839" i="4"/>
  <c r="C839" i="4"/>
  <c r="D840" i="4"/>
  <c r="C840" i="4"/>
  <c r="D841" i="4"/>
  <c r="C841" i="4"/>
  <c r="D842" i="4"/>
  <c r="C842" i="4"/>
  <c r="D843" i="4"/>
  <c r="C843" i="4"/>
  <c r="D844" i="4"/>
  <c r="C844" i="4"/>
  <c r="D845" i="4"/>
  <c r="C845" i="4"/>
  <c r="D846" i="4"/>
  <c r="C846" i="4"/>
  <c r="D847" i="4"/>
  <c r="C847" i="4"/>
  <c r="D848" i="4"/>
  <c r="C848" i="4"/>
  <c r="D849" i="4"/>
  <c r="C849" i="4"/>
  <c r="D850" i="4"/>
  <c r="C850" i="4"/>
  <c r="D851" i="4"/>
  <c r="C851" i="4"/>
  <c r="D852" i="4"/>
  <c r="C852" i="4"/>
  <c r="D853" i="4"/>
  <c r="C853" i="4"/>
  <c r="D854" i="4"/>
  <c r="C854" i="4"/>
  <c r="D855" i="4"/>
  <c r="C855" i="4"/>
  <c r="D856" i="4"/>
  <c r="C856" i="4"/>
  <c r="D857" i="4"/>
  <c r="C857" i="4"/>
  <c r="D858" i="4"/>
  <c r="C858" i="4"/>
  <c r="D859" i="4"/>
  <c r="C859" i="4"/>
  <c r="D860" i="4"/>
  <c r="C860" i="4"/>
  <c r="D861" i="4"/>
  <c r="C861" i="4"/>
  <c r="D862" i="4"/>
  <c r="C862" i="4"/>
  <c r="D863" i="4"/>
  <c r="C863" i="4"/>
  <c r="D864" i="4"/>
  <c r="C864" i="4"/>
  <c r="D865" i="4"/>
  <c r="C865" i="4"/>
  <c r="D866" i="4"/>
  <c r="C866" i="4"/>
  <c r="C867" i="4"/>
  <c r="D867" i="4"/>
  <c r="D868" i="4"/>
  <c r="C868" i="4"/>
  <c r="D869" i="4"/>
  <c r="C869" i="4"/>
  <c r="D870" i="4"/>
  <c r="C870" i="4"/>
  <c r="D871" i="4"/>
  <c r="C871" i="4"/>
  <c r="D872" i="4"/>
  <c r="C872" i="4"/>
  <c r="D873" i="4"/>
  <c r="C873" i="4"/>
  <c r="D874" i="4"/>
  <c r="C874" i="4"/>
  <c r="D875" i="4"/>
  <c r="C875" i="4"/>
  <c r="D876" i="4"/>
  <c r="C876" i="4"/>
  <c r="D877" i="4"/>
  <c r="C877" i="4"/>
  <c r="D878" i="4"/>
  <c r="C878" i="4"/>
  <c r="D879" i="4"/>
  <c r="C879" i="4"/>
  <c r="D880" i="4"/>
  <c r="C880" i="4"/>
  <c r="D881" i="4"/>
  <c r="C881" i="4"/>
  <c r="D882" i="4"/>
  <c r="C882" i="4"/>
  <c r="D883" i="4"/>
  <c r="C883" i="4"/>
  <c r="D884" i="4"/>
  <c r="C884" i="4"/>
  <c r="D885" i="4"/>
  <c r="C885" i="4"/>
  <c r="D886" i="4"/>
  <c r="C886" i="4"/>
  <c r="D887" i="4"/>
  <c r="C887" i="4"/>
  <c r="D888" i="4"/>
  <c r="C888" i="4"/>
  <c r="D889" i="4"/>
  <c r="C889" i="4"/>
  <c r="D890" i="4"/>
  <c r="C890" i="4"/>
  <c r="D891" i="4"/>
  <c r="C891" i="4"/>
  <c r="D892" i="4"/>
  <c r="C892" i="4"/>
  <c r="D893" i="4"/>
  <c r="C893" i="4"/>
  <c r="D894" i="4"/>
  <c r="C894" i="4"/>
  <c r="D895" i="4"/>
  <c r="C895" i="4"/>
  <c r="D896" i="4"/>
  <c r="C896" i="4"/>
  <c r="D897" i="4"/>
  <c r="C897" i="4"/>
  <c r="D898" i="4"/>
  <c r="C898" i="4"/>
  <c r="C899" i="4"/>
  <c r="D899" i="4"/>
  <c r="D900" i="4"/>
  <c r="C900" i="4"/>
  <c r="D901" i="4"/>
  <c r="C901" i="4"/>
  <c r="D902" i="4"/>
  <c r="C902" i="4"/>
  <c r="D903" i="4"/>
  <c r="C903" i="4"/>
  <c r="D904" i="4"/>
  <c r="C904" i="4"/>
  <c r="D905" i="4"/>
  <c r="C905" i="4"/>
  <c r="D906" i="4"/>
  <c r="C906" i="4"/>
  <c r="D907" i="4"/>
  <c r="C907" i="4"/>
  <c r="D908" i="4"/>
  <c r="C908" i="4"/>
  <c r="D909" i="4"/>
  <c r="C909" i="4"/>
  <c r="D910" i="4"/>
  <c r="C910" i="4"/>
  <c r="D911" i="4"/>
  <c r="C911" i="4"/>
  <c r="D912" i="4"/>
  <c r="C912" i="4"/>
  <c r="D913" i="4"/>
  <c r="C913" i="4"/>
  <c r="D914" i="4"/>
  <c r="C914" i="4"/>
  <c r="D915" i="4"/>
  <c r="C915" i="4"/>
  <c r="D916" i="4"/>
  <c r="C916" i="4"/>
  <c r="D917" i="4"/>
  <c r="C917" i="4"/>
  <c r="D918" i="4"/>
  <c r="C918" i="4"/>
  <c r="D919" i="4"/>
  <c r="C919" i="4"/>
  <c r="D920" i="4"/>
  <c r="C920" i="4"/>
  <c r="D921" i="4"/>
  <c r="C921" i="4"/>
  <c r="D922" i="4"/>
  <c r="C922" i="4"/>
  <c r="D923" i="4"/>
  <c r="C923" i="4"/>
  <c r="D924" i="4"/>
  <c r="C924" i="4"/>
  <c r="D925" i="4"/>
  <c r="C925" i="4"/>
  <c r="D926" i="4"/>
  <c r="C926" i="4"/>
  <c r="D927" i="4"/>
  <c r="C927" i="4"/>
  <c r="D928" i="4"/>
  <c r="C928" i="4"/>
  <c r="D929" i="4"/>
  <c r="C929" i="4"/>
  <c r="D930" i="4"/>
  <c r="C930" i="4"/>
  <c r="C931" i="4"/>
  <c r="D931" i="4"/>
  <c r="D932" i="4"/>
  <c r="C932" i="4"/>
  <c r="D933" i="4"/>
  <c r="C933" i="4"/>
  <c r="D934" i="4"/>
  <c r="C934" i="4"/>
  <c r="D935" i="4"/>
  <c r="C935" i="4"/>
  <c r="D936" i="4"/>
  <c r="C936" i="4"/>
  <c r="D937" i="4"/>
  <c r="C937" i="4"/>
  <c r="D938" i="4"/>
  <c r="C938" i="4"/>
  <c r="D939" i="4"/>
  <c r="C939" i="4"/>
  <c r="D940" i="4"/>
  <c r="C940" i="4"/>
  <c r="D941" i="4"/>
  <c r="C941" i="4"/>
  <c r="D942" i="4"/>
  <c r="C942" i="4"/>
  <c r="D943" i="4"/>
  <c r="C943" i="4"/>
  <c r="D944" i="4"/>
  <c r="C944" i="4"/>
  <c r="D945" i="4"/>
  <c r="C945" i="4"/>
  <c r="D946" i="4"/>
  <c r="C946" i="4"/>
  <c r="D947" i="4"/>
  <c r="C947" i="4"/>
  <c r="D948" i="4"/>
  <c r="C948" i="4"/>
  <c r="D949" i="4"/>
  <c r="C949" i="4"/>
  <c r="D950" i="4"/>
  <c r="C950" i="4"/>
  <c r="D951" i="4"/>
  <c r="C951" i="4"/>
  <c r="C952" i="4"/>
  <c r="D952" i="4"/>
  <c r="D953" i="4"/>
  <c r="C953" i="4"/>
  <c r="D954" i="4"/>
  <c r="C954" i="4"/>
  <c r="D955" i="4"/>
  <c r="C955" i="4"/>
  <c r="D956" i="4"/>
  <c r="C956" i="4"/>
  <c r="D957" i="4"/>
  <c r="C957" i="4"/>
  <c r="D958" i="4"/>
  <c r="C958" i="4"/>
  <c r="D959" i="4"/>
  <c r="C959" i="4"/>
  <c r="D960" i="4"/>
  <c r="C960" i="4"/>
  <c r="D961" i="4"/>
  <c r="C961" i="4"/>
  <c r="D962" i="4"/>
  <c r="C962" i="4"/>
  <c r="D963" i="4"/>
  <c r="C963" i="4"/>
  <c r="D964" i="4"/>
  <c r="C964" i="4"/>
  <c r="D965" i="4"/>
  <c r="C965" i="4"/>
  <c r="D966" i="4"/>
  <c r="C966" i="4"/>
  <c r="D967" i="4"/>
  <c r="C967" i="4"/>
  <c r="D968" i="4"/>
  <c r="C968" i="4"/>
  <c r="D969" i="4"/>
  <c r="C969" i="4"/>
  <c r="D970" i="4"/>
  <c r="C970" i="4"/>
  <c r="D971" i="4"/>
  <c r="C971" i="4"/>
  <c r="D972" i="4"/>
  <c r="C972" i="4"/>
  <c r="D973" i="4"/>
  <c r="C973" i="4"/>
  <c r="D974" i="4"/>
  <c r="C974" i="4"/>
  <c r="D975" i="4"/>
  <c r="C975" i="4"/>
  <c r="D976" i="4"/>
  <c r="C976" i="4"/>
  <c r="D977" i="4"/>
  <c r="C977" i="4"/>
  <c r="D978" i="4"/>
  <c r="C978" i="4"/>
  <c r="D979" i="4"/>
  <c r="C979" i="4"/>
  <c r="D980" i="4"/>
  <c r="C980" i="4"/>
  <c r="D981" i="4"/>
  <c r="C981" i="4"/>
  <c r="D982" i="4"/>
  <c r="C982" i="4"/>
  <c r="D983" i="4"/>
  <c r="C983" i="4"/>
  <c r="C984" i="4"/>
  <c r="D984" i="4"/>
  <c r="D985" i="4"/>
  <c r="C985" i="4"/>
  <c r="D986" i="4"/>
  <c r="C986" i="4"/>
  <c r="D987" i="4"/>
  <c r="C987" i="4"/>
  <c r="D988" i="4"/>
  <c r="C988" i="4"/>
  <c r="D989" i="4"/>
  <c r="C989" i="4"/>
  <c r="D990" i="4"/>
  <c r="C990" i="4"/>
  <c r="D991" i="4"/>
  <c r="C991" i="4"/>
  <c r="D992" i="4"/>
  <c r="C992" i="4"/>
  <c r="D993" i="4"/>
  <c r="C993" i="4"/>
  <c r="D994" i="4"/>
  <c r="C994" i="4"/>
  <c r="D995" i="4"/>
  <c r="C995" i="4"/>
  <c r="D996" i="4"/>
  <c r="C996" i="4"/>
  <c r="D997" i="4"/>
  <c r="C997" i="4"/>
  <c r="D998" i="4"/>
  <c r="C998" i="4"/>
  <c r="D999" i="4"/>
  <c r="C999" i="4"/>
  <c r="D1000" i="4"/>
  <c r="C1000" i="4"/>
  <c r="D1001" i="4"/>
  <c r="C1001" i="4"/>
  <c r="D1002" i="4"/>
  <c r="C1002" i="4"/>
  <c r="D1003" i="4"/>
  <c r="C1003" i="4"/>
  <c r="D1004" i="4"/>
  <c r="C1004" i="4"/>
  <c r="D1005" i="4"/>
  <c r="C1005" i="4"/>
  <c r="D1006" i="4"/>
  <c r="C1006" i="4"/>
  <c r="D1007" i="4"/>
  <c r="C1007" i="4"/>
  <c r="D1008" i="4"/>
  <c r="C1008" i="4"/>
  <c r="D1009" i="4"/>
  <c r="C1009" i="4"/>
  <c r="D1010" i="4"/>
  <c r="C1010" i="4"/>
  <c r="D1011" i="4"/>
  <c r="C1011" i="4"/>
  <c r="D1012" i="4"/>
  <c r="C1012" i="4"/>
  <c r="D1013" i="4"/>
  <c r="C1013" i="4"/>
  <c r="D1014" i="4"/>
  <c r="C1014" i="4"/>
  <c r="D1015" i="4"/>
  <c r="C1015" i="4"/>
  <c r="C1016" i="4"/>
  <c r="D1016" i="4"/>
  <c r="D1017" i="4"/>
  <c r="C1017" i="4"/>
  <c r="D1018" i="4"/>
  <c r="C1018" i="4"/>
  <c r="D1019" i="4"/>
  <c r="C1019" i="4"/>
  <c r="D1020" i="4"/>
  <c r="C1020" i="4"/>
  <c r="D1021" i="4"/>
  <c r="C1021" i="4"/>
  <c r="D1022" i="4"/>
  <c r="C1022" i="4"/>
  <c r="D1023" i="4"/>
  <c r="C1023" i="4"/>
  <c r="D1024" i="4"/>
  <c r="C1024" i="4"/>
  <c r="D1025" i="4"/>
  <c r="C1025" i="4"/>
  <c r="D1026" i="4"/>
  <c r="C1026" i="4"/>
  <c r="D1027" i="4"/>
  <c r="C1027" i="4"/>
  <c r="D1028" i="4"/>
  <c r="C1028" i="4"/>
  <c r="D1029" i="4"/>
  <c r="C1029" i="4"/>
  <c r="D1030" i="4"/>
  <c r="C1030" i="4"/>
  <c r="D1031" i="4"/>
  <c r="C1031" i="4"/>
  <c r="D1032" i="4"/>
  <c r="C1032" i="4"/>
  <c r="D1033" i="4"/>
  <c r="C1033" i="4"/>
  <c r="D1034" i="4"/>
  <c r="C1034" i="4"/>
  <c r="D1035" i="4"/>
  <c r="C1035" i="4"/>
  <c r="D1036" i="4"/>
  <c r="C1036" i="4"/>
  <c r="D1037" i="4"/>
  <c r="C1037" i="4"/>
  <c r="D1038" i="4"/>
  <c r="C1038" i="4"/>
  <c r="D1039" i="4"/>
  <c r="C1039" i="4"/>
  <c r="D1040" i="4"/>
  <c r="C1040" i="4"/>
  <c r="D1041" i="4"/>
  <c r="C1041" i="4"/>
  <c r="D1042" i="4"/>
  <c r="C1042" i="4"/>
  <c r="D1043" i="4"/>
  <c r="C1043" i="4"/>
  <c r="D1044" i="4"/>
  <c r="C1044" i="4"/>
  <c r="D1045" i="4"/>
  <c r="C1045" i="4"/>
  <c r="D1046" i="4"/>
  <c r="C1046" i="4"/>
  <c r="D1047" i="4"/>
  <c r="C1047" i="4"/>
  <c r="C1048" i="4"/>
  <c r="D1048" i="4"/>
  <c r="D1049" i="4"/>
  <c r="C1049" i="4"/>
  <c r="D1050" i="4"/>
  <c r="C1050" i="4"/>
  <c r="D1051" i="4"/>
  <c r="C1051" i="4"/>
  <c r="D1052" i="4"/>
  <c r="C1052" i="4"/>
  <c r="D1053" i="4"/>
  <c r="C1053" i="4"/>
  <c r="D1054" i="4"/>
  <c r="C1054" i="4"/>
  <c r="D1055" i="4"/>
  <c r="C1055" i="4"/>
  <c r="D1056" i="4"/>
  <c r="C1056" i="4"/>
  <c r="D1057" i="4"/>
  <c r="C1057" i="4"/>
  <c r="D1058" i="4"/>
  <c r="C1058" i="4"/>
  <c r="D1059" i="4"/>
  <c r="C1059" i="4"/>
  <c r="D1060" i="4"/>
  <c r="C1060" i="4"/>
  <c r="D1061" i="4"/>
  <c r="C1061" i="4"/>
  <c r="D1062" i="4"/>
  <c r="C1062" i="4"/>
  <c r="D1063" i="4"/>
  <c r="C1063" i="4"/>
  <c r="D1064" i="4"/>
  <c r="C1064" i="4"/>
  <c r="D1065" i="4"/>
  <c r="C1065" i="4"/>
  <c r="D1066" i="4"/>
  <c r="C1066" i="4"/>
  <c r="D1067" i="4"/>
  <c r="C1067" i="4"/>
  <c r="D1068" i="4"/>
  <c r="C1068" i="4"/>
  <c r="D1069" i="4"/>
  <c r="C1069" i="4"/>
  <c r="D1070" i="4"/>
  <c r="C1070" i="4"/>
  <c r="D1071" i="4"/>
  <c r="C1071" i="4"/>
  <c r="D1072" i="4"/>
  <c r="C1072" i="4"/>
  <c r="D1073" i="4"/>
  <c r="C1073" i="4"/>
  <c r="D1074" i="4"/>
  <c r="C1074" i="4"/>
  <c r="D1075" i="4"/>
  <c r="C1075" i="4"/>
  <c r="D1076" i="4"/>
  <c r="C1076" i="4"/>
  <c r="D1077" i="4"/>
  <c r="C1077" i="4"/>
  <c r="D1078" i="4"/>
  <c r="C1078" i="4"/>
  <c r="D1079" i="4"/>
  <c r="C1079" i="4"/>
  <c r="C1080" i="4"/>
  <c r="D1080" i="4"/>
  <c r="D1081" i="4"/>
  <c r="C1081" i="4"/>
  <c r="D1082" i="4"/>
  <c r="C1082" i="4"/>
  <c r="D1083" i="4"/>
  <c r="C1083" i="4"/>
  <c r="D1084" i="4"/>
  <c r="C1084" i="4"/>
  <c r="D1085" i="4"/>
  <c r="C1085" i="4"/>
  <c r="D1086" i="4"/>
  <c r="C1086" i="4"/>
  <c r="D1087" i="4"/>
  <c r="C1087" i="4"/>
  <c r="D1088" i="4"/>
  <c r="C1088" i="4"/>
  <c r="D1089" i="4"/>
  <c r="C1089" i="4"/>
  <c r="D1090" i="4"/>
  <c r="C1090" i="4"/>
  <c r="D1091" i="4"/>
  <c r="C1091" i="4"/>
  <c r="D1092" i="4"/>
  <c r="C1092" i="4"/>
  <c r="D1093" i="4"/>
  <c r="C1093" i="4"/>
  <c r="D1094" i="4"/>
  <c r="C1094" i="4"/>
  <c r="D1095" i="4"/>
  <c r="C1095" i="4"/>
  <c r="D1096" i="4"/>
  <c r="C1096" i="4"/>
  <c r="D1097" i="4"/>
  <c r="C1097" i="4"/>
  <c r="D1098" i="4"/>
  <c r="C1098" i="4"/>
  <c r="D1099" i="4"/>
  <c r="C1099" i="4"/>
  <c r="D1100" i="4"/>
  <c r="C1100" i="4"/>
  <c r="D1101" i="4"/>
  <c r="C1101" i="4"/>
  <c r="D1102" i="4"/>
  <c r="C1102" i="4"/>
  <c r="D1103" i="4"/>
  <c r="C1103" i="4"/>
  <c r="D1104" i="4"/>
  <c r="C1104" i="4"/>
  <c r="D1105" i="4"/>
  <c r="C1105" i="4"/>
  <c r="D1106" i="4"/>
  <c r="C1106" i="4"/>
  <c r="D1107" i="4"/>
  <c r="C1107" i="4"/>
  <c r="D1108" i="4"/>
  <c r="C1108" i="4"/>
  <c r="D1109" i="4"/>
  <c r="C1109" i="4"/>
  <c r="D1110" i="4"/>
  <c r="C1110" i="4"/>
  <c r="D1111" i="4"/>
  <c r="C1111" i="4"/>
  <c r="C1112" i="4"/>
  <c r="D1112" i="4"/>
  <c r="D1113" i="4"/>
  <c r="C1113" i="4"/>
  <c r="D1114" i="4"/>
  <c r="C1114" i="4"/>
  <c r="D1115" i="4"/>
  <c r="C1115" i="4"/>
  <c r="D1116" i="4"/>
  <c r="C1116" i="4"/>
  <c r="D1117" i="4"/>
  <c r="C1117" i="4"/>
  <c r="D1118" i="4"/>
  <c r="C1118" i="4"/>
  <c r="D1119" i="4"/>
  <c r="C1119" i="4"/>
  <c r="D1120" i="4"/>
  <c r="C1120" i="4"/>
  <c r="D1121" i="4"/>
  <c r="C1121" i="4"/>
  <c r="D1122" i="4"/>
  <c r="C1122" i="4"/>
  <c r="D1123" i="4"/>
  <c r="C1123" i="4"/>
  <c r="D1124" i="4"/>
  <c r="C1124" i="4"/>
  <c r="D1125" i="4"/>
  <c r="C1125" i="4"/>
  <c r="D1126" i="4"/>
  <c r="C1126" i="4"/>
  <c r="D1127" i="4"/>
  <c r="C1127" i="4"/>
  <c r="D1128" i="4"/>
  <c r="C1128" i="4"/>
  <c r="D1129" i="4"/>
  <c r="C1129" i="4"/>
  <c r="D1130" i="4"/>
  <c r="C1130" i="4"/>
  <c r="D1131" i="4"/>
  <c r="C1131" i="4"/>
  <c r="D1132" i="4"/>
  <c r="C1132" i="4"/>
  <c r="D1133" i="4"/>
  <c r="C1133" i="4"/>
  <c r="D1134" i="4"/>
  <c r="C1134" i="4"/>
  <c r="D1135" i="4"/>
  <c r="C1135" i="4"/>
  <c r="D1136" i="4"/>
  <c r="C1136" i="4"/>
  <c r="D1137" i="4"/>
  <c r="C1137" i="4"/>
  <c r="D1138" i="4"/>
  <c r="C1138" i="4"/>
  <c r="D1139" i="4"/>
  <c r="C1139" i="4"/>
  <c r="D1140" i="4"/>
  <c r="C1140" i="4"/>
  <c r="D1141" i="4"/>
  <c r="C1141" i="4"/>
  <c r="D1142" i="4"/>
  <c r="C1142" i="4"/>
  <c r="D1143" i="4"/>
  <c r="C1143" i="4"/>
  <c r="C1144" i="4"/>
  <c r="D1144" i="4"/>
  <c r="D1145" i="4"/>
  <c r="C1145" i="4"/>
  <c r="D1146" i="4"/>
  <c r="C1146" i="4"/>
  <c r="D1147" i="4"/>
  <c r="C1147" i="4"/>
  <c r="D1148" i="4"/>
  <c r="C1148" i="4"/>
  <c r="D1149" i="4"/>
  <c r="C1149" i="4"/>
  <c r="D1150" i="4"/>
  <c r="C1150" i="4"/>
  <c r="D1151" i="4"/>
  <c r="C1151" i="4"/>
  <c r="D1152" i="4"/>
  <c r="C1152" i="4"/>
  <c r="D1153" i="4"/>
  <c r="C1153" i="4"/>
  <c r="D1154" i="4"/>
  <c r="C1154" i="4"/>
  <c r="D1155" i="4"/>
  <c r="C1155" i="4"/>
  <c r="D1156" i="4"/>
  <c r="C1156" i="4"/>
  <c r="D1157" i="4"/>
  <c r="C1157" i="4"/>
  <c r="D1158" i="4"/>
  <c r="C1158" i="4"/>
  <c r="D1159" i="4"/>
  <c r="C1159" i="4"/>
  <c r="D1160" i="4"/>
  <c r="C1160" i="4"/>
  <c r="D1161" i="4"/>
  <c r="C1161" i="4"/>
  <c r="D1162" i="4"/>
  <c r="C1162" i="4"/>
  <c r="D1163" i="4"/>
  <c r="C1163" i="4"/>
  <c r="D1164" i="4"/>
  <c r="C1164" i="4"/>
  <c r="D1165" i="4"/>
  <c r="C1165" i="4"/>
  <c r="D1166" i="4"/>
  <c r="C1166" i="4"/>
  <c r="D1167" i="4"/>
  <c r="C1167" i="4"/>
  <c r="D1168" i="4"/>
  <c r="C1168" i="4"/>
  <c r="D1169" i="4"/>
  <c r="C1169" i="4"/>
  <c r="D1170" i="4"/>
  <c r="C1170" i="4"/>
  <c r="D1171" i="4"/>
  <c r="C1171" i="4"/>
  <c r="D1172" i="4"/>
  <c r="C1172" i="4"/>
  <c r="D1173" i="4"/>
  <c r="C1173" i="4"/>
  <c r="D1174" i="4"/>
  <c r="C1174" i="4"/>
  <c r="D1175" i="4"/>
  <c r="C1175" i="4"/>
  <c r="C1176" i="4"/>
  <c r="D1176" i="4"/>
  <c r="D1177" i="4"/>
  <c r="C1177" i="4"/>
  <c r="D1178" i="4"/>
  <c r="C1178" i="4"/>
  <c r="D1179" i="4"/>
  <c r="C1179" i="4"/>
  <c r="D1180" i="4"/>
  <c r="C1180" i="4"/>
  <c r="D1181" i="4"/>
  <c r="C1181" i="4"/>
  <c r="D1182" i="4"/>
  <c r="C1182" i="4"/>
  <c r="D1183" i="4"/>
  <c r="C1183" i="4"/>
  <c r="D1184" i="4"/>
  <c r="C1184" i="4"/>
  <c r="D1185" i="4"/>
  <c r="C1185" i="4"/>
  <c r="D1186" i="4"/>
  <c r="C1186" i="4"/>
  <c r="D1187" i="4"/>
  <c r="C1187" i="4"/>
  <c r="D1188" i="4"/>
  <c r="C1188" i="4"/>
  <c r="D1189" i="4"/>
  <c r="C1189" i="4"/>
  <c r="D1190" i="4"/>
  <c r="C1190" i="4"/>
  <c r="D1191" i="4"/>
  <c r="C1191" i="4"/>
  <c r="D1192" i="4"/>
  <c r="C1192" i="4"/>
  <c r="D1193" i="4"/>
  <c r="C1193" i="4"/>
  <c r="D1194" i="4"/>
  <c r="C1194" i="4"/>
  <c r="D1195" i="4"/>
  <c r="C1195" i="4"/>
  <c r="D1196" i="4"/>
  <c r="C1196" i="4"/>
  <c r="D1197" i="4"/>
  <c r="C1197" i="4"/>
  <c r="D1198" i="4"/>
  <c r="C1198" i="4"/>
  <c r="D1199" i="4"/>
  <c r="C1199" i="4"/>
  <c r="D1200" i="4"/>
  <c r="C1200" i="4"/>
  <c r="D1201" i="4"/>
  <c r="C1201" i="4"/>
  <c r="D1202" i="4"/>
  <c r="C1202" i="4"/>
  <c r="D1203" i="4"/>
  <c r="C1203" i="4"/>
  <c r="D1204" i="4"/>
  <c r="C1204" i="4"/>
  <c r="D1205" i="4"/>
  <c r="C1205" i="4"/>
  <c r="D1206" i="4"/>
  <c r="C1206" i="4"/>
  <c r="D1207" i="4"/>
  <c r="C1207" i="4"/>
  <c r="C1208" i="4"/>
  <c r="D1208" i="4"/>
  <c r="D1209" i="4"/>
  <c r="C1209" i="4"/>
  <c r="D1210" i="4"/>
  <c r="C1210" i="4"/>
  <c r="D1211" i="4"/>
  <c r="C1211" i="4"/>
  <c r="D1212" i="4"/>
  <c r="C1212" i="4"/>
  <c r="D1213" i="4"/>
  <c r="C1213" i="4"/>
  <c r="D1214" i="4"/>
  <c r="C1214" i="4"/>
  <c r="D1215" i="4"/>
  <c r="C1215" i="4"/>
  <c r="D1216" i="4"/>
  <c r="C1216" i="4"/>
  <c r="D1217" i="4"/>
  <c r="C1217" i="4"/>
  <c r="D1218" i="4"/>
  <c r="C1218" i="4"/>
  <c r="D1219" i="4"/>
  <c r="C1219" i="4"/>
  <c r="D1220" i="4"/>
  <c r="C1220" i="4"/>
  <c r="D1221" i="4"/>
  <c r="C1221" i="4"/>
  <c r="D1222" i="4"/>
  <c r="C1222" i="4"/>
  <c r="D1223" i="4"/>
  <c r="C1223" i="4"/>
  <c r="D1224" i="4"/>
  <c r="C1224" i="4"/>
  <c r="D1225" i="4"/>
  <c r="C1225" i="4"/>
  <c r="D1226" i="4"/>
  <c r="C1226" i="4"/>
  <c r="D1227" i="4"/>
  <c r="C1227" i="4"/>
  <c r="D1228" i="4"/>
  <c r="C1228" i="4"/>
  <c r="D1229" i="4"/>
  <c r="C1229" i="4"/>
  <c r="D1230" i="4"/>
  <c r="C1230" i="4"/>
  <c r="D1231" i="4"/>
  <c r="C1231" i="4"/>
  <c r="D1232" i="4"/>
  <c r="C1232" i="4"/>
  <c r="D1233" i="4"/>
  <c r="C1233" i="4"/>
  <c r="D1234" i="4"/>
  <c r="C1234" i="4"/>
  <c r="D1235" i="4"/>
  <c r="C1235" i="4"/>
  <c r="D1236" i="4"/>
  <c r="C1236" i="4"/>
  <c r="D1237" i="4"/>
  <c r="C1237" i="4"/>
  <c r="D1238" i="4"/>
  <c r="C1238" i="4"/>
  <c r="D1239" i="4"/>
  <c r="C1239" i="4"/>
  <c r="C1240" i="4"/>
  <c r="D1240" i="4"/>
  <c r="D1241" i="4"/>
  <c r="C1241" i="4"/>
  <c r="D1242" i="4"/>
  <c r="C1242" i="4"/>
  <c r="D1243" i="4"/>
  <c r="C1243" i="4"/>
  <c r="D1244" i="4"/>
  <c r="C1244" i="4"/>
  <c r="D1245" i="4"/>
  <c r="C1245" i="4"/>
  <c r="D1246" i="4"/>
  <c r="C1246" i="4"/>
  <c r="D1247" i="4"/>
  <c r="C1247" i="4"/>
  <c r="D1248" i="4"/>
  <c r="C1248" i="4"/>
  <c r="D1249" i="4"/>
  <c r="C1249" i="4"/>
  <c r="D1250" i="4"/>
  <c r="C1250" i="4"/>
  <c r="D1251" i="4"/>
  <c r="C1251" i="4"/>
  <c r="D1252" i="4"/>
  <c r="C1252" i="4"/>
  <c r="D1253" i="4"/>
  <c r="C1253" i="4"/>
  <c r="D1254" i="4"/>
  <c r="C1254" i="4"/>
  <c r="D1255" i="4"/>
  <c r="C1255" i="4"/>
  <c r="D1256" i="4"/>
  <c r="C1256" i="4"/>
  <c r="D1257" i="4"/>
  <c r="C1257" i="4"/>
  <c r="D1258" i="4"/>
  <c r="C1258" i="4"/>
  <c r="D1259" i="4"/>
  <c r="C1259" i="4"/>
  <c r="D1260" i="4"/>
  <c r="C1260" i="4"/>
  <c r="D1261" i="4"/>
  <c r="C1261" i="4"/>
  <c r="D1262" i="4"/>
  <c r="C1262" i="4"/>
  <c r="D1263" i="4"/>
  <c r="C1263" i="4"/>
  <c r="D1264" i="4"/>
  <c r="C1264" i="4"/>
  <c r="D1265" i="4"/>
  <c r="C1265" i="4"/>
  <c r="D1266" i="4"/>
  <c r="C1266" i="4"/>
  <c r="D1267" i="4"/>
  <c r="C1267" i="4"/>
  <c r="D1268" i="4"/>
  <c r="C1268" i="4"/>
  <c r="D1269" i="4"/>
  <c r="C1269" i="4"/>
  <c r="D1270" i="4"/>
  <c r="C1270" i="4"/>
  <c r="D1271" i="4"/>
  <c r="C1271" i="4"/>
  <c r="C1272" i="4"/>
  <c r="D1272" i="4"/>
  <c r="D1273" i="4"/>
  <c r="C1273" i="4"/>
  <c r="D1274" i="4"/>
  <c r="C1274" i="4"/>
  <c r="D1275" i="4"/>
  <c r="C1275" i="4"/>
  <c r="D1276" i="4"/>
  <c r="C1276" i="4"/>
  <c r="D1277" i="4"/>
  <c r="C1277" i="4"/>
  <c r="D1278" i="4"/>
  <c r="C1278" i="4"/>
  <c r="D1279" i="4"/>
  <c r="C1279" i="4"/>
  <c r="D1280" i="4"/>
  <c r="C1280" i="4"/>
  <c r="D1281" i="4"/>
  <c r="C1281" i="4"/>
  <c r="D1282" i="4"/>
  <c r="C1282" i="4"/>
  <c r="D1283" i="4"/>
  <c r="C1283" i="4"/>
  <c r="D1284" i="4"/>
  <c r="C1284" i="4"/>
  <c r="D1285" i="4"/>
  <c r="C1285" i="4"/>
  <c r="D1286" i="4"/>
  <c r="C1286" i="4"/>
  <c r="D1287" i="4"/>
  <c r="C1287" i="4"/>
  <c r="D1288" i="4"/>
  <c r="C1288" i="4"/>
  <c r="D1289" i="4"/>
  <c r="C1289" i="4"/>
  <c r="D1290" i="4"/>
  <c r="C1290" i="4"/>
  <c r="D1291" i="4"/>
  <c r="C1291" i="4"/>
  <c r="D1292" i="4"/>
  <c r="C1292" i="4"/>
  <c r="D1293" i="4"/>
  <c r="C1293" i="4"/>
  <c r="D1294" i="4"/>
  <c r="C1294" i="4"/>
  <c r="D1295" i="4"/>
  <c r="C1295" i="4"/>
  <c r="D1296" i="4"/>
  <c r="C1296" i="4"/>
  <c r="D1297" i="4"/>
  <c r="C1297" i="4"/>
  <c r="D1298" i="4"/>
  <c r="C1298" i="4"/>
  <c r="D1299" i="4"/>
  <c r="C1299" i="4"/>
  <c r="D1300" i="4"/>
  <c r="C1300" i="4"/>
  <c r="D1301" i="4"/>
  <c r="C1301" i="4"/>
  <c r="D1302" i="4"/>
  <c r="C1302" i="4"/>
  <c r="D1303" i="4"/>
  <c r="C1303" i="4"/>
  <c r="C1304" i="4"/>
  <c r="D1304" i="4"/>
  <c r="D1305" i="4"/>
  <c r="C1305" i="4"/>
  <c r="D1306" i="4"/>
  <c r="C1306" i="4"/>
  <c r="D1307" i="4"/>
  <c r="C1307" i="4"/>
  <c r="D1308" i="4"/>
  <c r="C1308" i="4"/>
  <c r="D1309" i="4"/>
  <c r="C1309" i="4"/>
  <c r="D1310" i="4"/>
  <c r="C1310" i="4"/>
  <c r="D1311" i="4"/>
  <c r="C1311" i="4"/>
  <c r="D1312" i="4"/>
  <c r="C1312" i="4"/>
  <c r="D1313" i="4"/>
  <c r="C1313" i="4"/>
  <c r="D1314" i="4"/>
  <c r="C1314" i="4"/>
  <c r="D1315" i="4"/>
  <c r="C1315" i="4"/>
  <c r="D1316" i="4"/>
  <c r="C1316" i="4"/>
  <c r="D1317" i="4"/>
  <c r="C1317" i="4"/>
  <c r="D1318" i="4"/>
  <c r="C1318" i="4"/>
  <c r="D1319" i="4"/>
  <c r="C1319" i="4"/>
  <c r="D1320" i="4"/>
  <c r="C1320" i="4"/>
  <c r="D1321" i="4"/>
  <c r="C1321" i="4"/>
  <c r="D1322" i="4"/>
  <c r="C1322" i="4"/>
  <c r="D1323" i="4"/>
  <c r="C1323" i="4"/>
  <c r="D1324" i="4"/>
  <c r="C1324" i="4"/>
  <c r="D1325" i="4"/>
  <c r="C1325" i="4"/>
  <c r="D1326" i="4"/>
  <c r="C1326" i="4"/>
  <c r="D1327" i="4"/>
  <c r="C1327" i="4"/>
  <c r="D1328" i="4"/>
  <c r="C1328" i="4"/>
  <c r="D1329" i="4"/>
  <c r="C1329" i="4"/>
  <c r="D1330" i="4"/>
  <c r="C1330" i="4"/>
  <c r="D1331" i="4"/>
  <c r="C1331" i="4"/>
  <c r="D1332" i="4"/>
  <c r="C1332" i="4"/>
  <c r="D1333" i="4"/>
  <c r="C1333" i="4"/>
  <c r="D1334" i="4"/>
  <c r="C1334" i="4"/>
  <c r="D1335" i="4"/>
  <c r="C1335" i="4"/>
  <c r="C1336" i="4"/>
  <c r="D1336" i="4"/>
  <c r="D1337" i="4"/>
  <c r="C1337" i="4"/>
  <c r="D1338" i="4"/>
  <c r="C1338" i="4"/>
  <c r="D1339" i="4"/>
  <c r="C1339" i="4"/>
  <c r="D1340" i="4"/>
  <c r="C1340" i="4"/>
  <c r="D1341" i="4"/>
  <c r="C1341" i="4"/>
  <c r="D1342" i="4"/>
  <c r="C1342" i="4"/>
  <c r="D1343" i="4"/>
  <c r="C1343" i="4"/>
  <c r="D1344" i="4"/>
  <c r="C1344" i="4"/>
  <c r="D1345" i="4"/>
  <c r="C1345" i="4"/>
  <c r="D1346" i="4"/>
  <c r="C1346" i="4"/>
  <c r="D1347" i="4"/>
  <c r="C1347" i="4"/>
  <c r="D1348" i="4"/>
  <c r="C1348" i="4"/>
  <c r="D1349" i="4"/>
  <c r="C1349" i="4"/>
  <c r="D1350" i="4"/>
  <c r="C1350" i="4"/>
  <c r="D1351" i="4"/>
  <c r="C1351" i="4"/>
  <c r="D1352" i="4"/>
  <c r="C1352" i="4"/>
  <c r="D1353" i="4"/>
  <c r="C1353" i="4"/>
  <c r="D1354" i="4"/>
  <c r="C1354" i="4"/>
  <c r="D1355" i="4"/>
  <c r="C1355" i="4"/>
  <c r="D1356" i="4"/>
  <c r="C1356" i="4"/>
  <c r="D1357" i="4"/>
  <c r="C1357" i="4"/>
  <c r="D1358" i="4"/>
  <c r="C1358" i="4"/>
  <c r="D1359" i="4"/>
  <c r="C1359" i="4"/>
  <c r="D1360" i="4"/>
  <c r="C1360" i="4"/>
  <c r="D1361" i="4"/>
  <c r="C1361" i="4"/>
  <c r="D1362" i="4"/>
  <c r="C1362" i="4"/>
  <c r="D1363" i="4"/>
  <c r="C1363" i="4"/>
  <c r="D1364" i="4"/>
  <c r="C1364" i="4"/>
  <c r="D1365" i="4"/>
  <c r="C1365" i="4"/>
  <c r="D1366" i="4"/>
  <c r="C1366" i="4"/>
  <c r="D1367" i="4"/>
  <c r="C1367" i="4"/>
  <c r="C1368" i="4"/>
  <c r="D1368" i="4"/>
  <c r="D1369" i="4"/>
  <c r="C1369" i="4"/>
  <c r="D1370" i="4"/>
  <c r="C1370" i="4"/>
  <c r="D1371" i="4"/>
  <c r="C1371" i="4"/>
  <c r="D1372" i="4"/>
  <c r="C1372" i="4"/>
  <c r="D1373" i="4"/>
  <c r="C1373" i="4"/>
  <c r="D1374" i="4"/>
  <c r="C1374" i="4"/>
  <c r="D1375" i="4"/>
  <c r="C1375" i="4"/>
  <c r="D1376" i="4"/>
  <c r="C1376" i="4"/>
  <c r="D1377" i="4"/>
  <c r="C1377" i="4"/>
  <c r="D1378" i="4"/>
  <c r="C1378" i="4"/>
  <c r="D1379" i="4"/>
  <c r="C1379" i="4"/>
  <c r="D1380" i="4"/>
  <c r="C1380" i="4"/>
  <c r="D1381" i="4"/>
  <c r="C1381" i="4"/>
  <c r="D1382" i="4"/>
  <c r="C1382" i="4"/>
  <c r="D1383" i="4"/>
  <c r="C1383" i="4"/>
  <c r="D1384" i="4"/>
  <c r="C1384" i="4"/>
  <c r="D1385" i="4"/>
  <c r="C1385" i="4"/>
  <c r="D1386" i="4"/>
  <c r="C1386" i="4"/>
  <c r="D1387" i="4"/>
  <c r="C1387" i="4"/>
  <c r="D1388" i="4"/>
  <c r="C1388" i="4"/>
  <c r="D1389" i="4"/>
  <c r="C1389" i="4"/>
  <c r="D1390" i="4"/>
  <c r="C1390" i="4"/>
  <c r="D1391" i="4"/>
  <c r="C1391" i="4"/>
  <c r="D1392" i="4"/>
  <c r="C1392" i="4"/>
  <c r="D1393" i="4"/>
  <c r="C1393" i="4"/>
  <c r="D1394" i="4"/>
  <c r="C1394" i="4"/>
  <c r="D1395" i="4"/>
  <c r="C1395" i="4"/>
  <c r="D1396" i="4"/>
  <c r="C1396" i="4"/>
  <c r="D1397" i="4"/>
  <c r="C1397" i="4"/>
  <c r="D1398" i="4"/>
  <c r="C1398" i="4"/>
  <c r="D1399" i="4"/>
  <c r="C1399" i="4"/>
  <c r="C1400" i="4"/>
  <c r="D1400" i="4"/>
  <c r="D1401" i="4"/>
  <c r="C1401" i="4"/>
  <c r="D1402" i="4"/>
  <c r="C1402" i="4"/>
  <c r="D1403" i="4"/>
  <c r="C1403" i="4"/>
  <c r="D1404" i="4"/>
  <c r="C1404" i="4"/>
  <c r="D1405" i="4"/>
  <c r="C1405" i="4"/>
  <c r="D1406" i="4"/>
  <c r="C1406" i="4"/>
  <c r="D1407" i="4"/>
  <c r="C1407" i="4"/>
  <c r="D1408" i="4"/>
  <c r="C1408" i="4"/>
  <c r="D1409" i="4"/>
  <c r="C1409" i="4"/>
  <c r="D1410" i="4"/>
  <c r="C1410" i="4"/>
  <c r="D1411" i="4"/>
  <c r="C1411" i="4"/>
  <c r="D1412" i="4"/>
  <c r="C1412" i="4"/>
  <c r="D1413" i="4"/>
  <c r="C1413" i="4"/>
  <c r="D1414" i="4"/>
  <c r="C1414" i="4"/>
  <c r="D1415" i="4"/>
  <c r="C1415" i="4"/>
  <c r="D1416" i="4"/>
  <c r="C1416" i="4"/>
  <c r="D1417" i="4"/>
  <c r="C1417" i="4"/>
  <c r="D1418" i="4"/>
  <c r="C1418" i="4"/>
  <c r="D1419" i="4"/>
  <c r="C1419" i="4"/>
  <c r="D1420" i="4"/>
  <c r="C1420" i="4"/>
  <c r="D1421" i="4"/>
  <c r="C1421" i="4"/>
  <c r="D1422" i="4"/>
  <c r="C1422" i="4"/>
  <c r="D1423" i="4"/>
  <c r="C1423" i="4"/>
  <c r="D1424" i="4"/>
  <c r="C1424" i="4"/>
  <c r="D1425" i="4"/>
  <c r="C1425" i="4"/>
  <c r="D1426" i="4"/>
  <c r="C1426" i="4"/>
  <c r="D1427" i="4"/>
  <c r="C1427" i="4"/>
  <c r="D1428" i="4"/>
  <c r="C1428" i="4"/>
  <c r="D1429" i="4"/>
  <c r="C1429" i="4"/>
  <c r="D1430" i="4"/>
  <c r="C1430" i="4"/>
  <c r="D1431" i="4"/>
  <c r="C1431" i="4"/>
  <c r="C1432" i="4"/>
  <c r="D1432" i="4"/>
  <c r="D1433" i="4"/>
  <c r="C1433" i="4"/>
  <c r="D1434" i="4"/>
  <c r="C1434" i="4"/>
  <c r="D1435" i="4"/>
  <c r="C1435" i="4"/>
  <c r="D1436" i="4"/>
  <c r="C1436" i="4"/>
  <c r="D1437" i="4"/>
  <c r="C1437" i="4"/>
  <c r="D1438" i="4"/>
  <c r="C1438" i="4"/>
  <c r="D1439" i="4"/>
  <c r="C1439" i="4"/>
  <c r="D1440" i="4"/>
  <c r="C1440" i="4"/>
  <c r="D1441" i="4"/>
  <c r="C1441" i="4"/>
  <c r="D1442" i="4"/>
  <c r="C1442" i="4"/>
  <c r="D1443" i="4"/>
  <c r="C1443" i="4"/>
  <c r="D1444" i="4"/>
  <c r="C1444" i="4"/>
  <c r="D1445" i="4"/>
  <c r="C1445" i="4"/>
  <c r="D1446" i="4"/>
  <c r="C1446" i="4"/>
  <c r="D1447" i="4"/>
  <c r="C1447" i="4"/>
  <c r="D1448" i="4"/>
  <c r="C1448" i="4"/>
  <c r="D1449" i="4"/>
  <c r="C1449" i="4"/>
  <c r="D1450" i="4"/>
  <c r="C1450" i="4"/>
  <c r="D1451" i="4"/>
  <c r="C1451" i="4"/>
  <c r="D1452" i="4"/>
  <c r="C1452" i="4"/>
  <c r="D1453" i="4"/>
  <c r="C1453" i="4"/>
  <c r="D1454" i="4"/>
  <c r="C1454" i="4"/>
  <c r="D1455" i="4"/>
  <c r="C1455" i="4"/>
  <c r="D1456" i="4"/>
  <c r="C1456" i="4"/>
  <c r="D1457" i="4"/>
  <c r="C1457" i="4"/>
  <c r="D1458" i="4"/>
  <c r="C1458" i="4"/>
  <c r="D1459" i="4"/>
  <c r="C1459" i="4"/>
  <c r="D1460" i="4"/>
  <c r="C1460" i="4"/>
  <c r="D1461" i="4"/>
  <c r="C1461" i="4"/>
  <c r="D1462" i="4"/>
  <c r="C1462" i="4"/>
  <c r="D1463" i="4"/>
  <c r="C1463" i="4"/>
  <c r="C1464" i="4"/>
  <c r="D1464" i="4"/>
  <c r="D1465" i="4"/>
  <c r="C1465" i="4"/>
  <c r="D1466" i="4"/>
  <c r="C1466" i="4"/>
  <c r="D1467" i="4"/>
  <c r="C1467" i="4"/>
  <c r="D1468" i="4"/>
  <c r="C1468" i="4"/>
  <c r="D1469" i="4"/>
  <c r="C1469" i="4"/>
  <c r="D1470" i="4"/>
  <c r="C1470" i="4"/>
  <c r="D1471" i="4"/>
  <c r="C1471" i="4"/>
  <c r="D1472" i="4"/>
  <c r="C1472" i="4"/>
  <c r="D1473" i="4"/>
  <c r="C1473" i="4"/>
  <c r="D1474" i="4"/>
  <c r="C1474" i="4"/>
  <c r="D1475" i="4"/>
  <c r="C1475" i="4"/>
  <c r="D1476" i="4"/>
  <c r="C1476" i="4"/>
  <c r="D1477" i="4"/>
  <c r="C1477" i="4"/>
  <c r="D1478" i="4"/>
  <c r="C1478" i="4"/>
  <c r="D1479" i="4"/>
  <c r="C1479" i="4"/>
  <c r="D1480" i="4"/>
  <c r="C1480" i="4"/>
  <c r="D1481" i="4"/>
  <c r="C1481" i="4"/>
  <c r="D1482" i="4"/>
  <c r="C1482" i="4"/>
  <c r="D1483" i="4"/>
  <c r="C1483" i="4"/>
  <c r="D1484" i="4"/>
  <c r="C1484" i="4"/>
  <c r="D1485" i="4"/>
  <c r="C1485" i="4"/>
  <c r="D1486" i="4"/>
  <c r="C1486" i="4"/>
  <c r="D1487" i="4"/>
  <c r="C1487" i="4"/>
  <c r="D1488" i="4"/>
  <c r="C1488" i="4"/>
  <c r="D1489" i="4"/>
  <c r="C1489" i="4"/>
  <c r="D1490" i="4"/>
  <c r="C1490" i="4"/>
  <c r="D1491" i="4"/>
  <c r="C1491" i="4"/>
  <c r="D1492" i="4"/>
  <c r="C1492" i="4"/>
  <c r="D1493" i="4"/>
  <c r="C1493" i="4"/>
  <c r="D1494" i="4"/>
  <c r="C1494" i="4"/>
  <c r="D1495" i="4"/>
  <c r="C1495" i="4"/>
  <c r="C1496" i="4"/>
  <c r="D1496" i="4"/>
  <c r="D1497" i="4"/>
  <c r="C1497" i="4"/>
  <c r="D1498" i="4"/>
  <c r="C1498" i="4"/>
  <c r="D1499" i="4"/>
  <c r="C1499" i="4"/>
  <c r="D1500" i="4"/>
  <c r="C1500" i="4"/>
  <c r="D1501" i="4"/>
  <c r="C1501" i="4"/>
  <c r="D1502" i="4"/>
  <c r="C1502" i="4"/>
  <c r="D1503" i="4"/>
  <c r="C1503" i="4"/>
  <c r="D1504" i="4"/>
  <c r="C1504" i="4"/>
  <c r="D1505" i="4"/>
  <c r="C1505" i="4"/>
  <c r="D1506" i="4"/>
  <c r="C1506" i="4"/>
  <c r="D1507" i="4"/>
  <c r="C1507" i="4"/>
  <c r="D1508" i="4"/>
  <c r="C1508" i="4"/>
  <c r="D1509" i="4"/>
  <c r="C1509" i="4"/>
  <c r="D1510" i="4"/>
  <c r="C1510" i="4"/>
  <c r="D1511" i="4"/>
  <c r="C1511" i="4"/>
  <c r="D1512" i="4"/>
  <c r="C1512" i="4"/>
  <c r="D1513" i="4"/>
  <c r="C1513" i="4"/>
  <c r="D1514" i="4"/>
  <c r="C1514" i="4"/>
  <c r="D1515" i="4"/>
  <c r="C1515" i="4"/>
  <c r="D1516" i="4"/>
  <c r="C1516" i="4"/>
  <c r="D1517" i="4"/>
  <c r="C1517" i="4"/>
  <c r="D1518" i="4"/>
  <c r="C1518" i="4"/>
  <c r="D1519" i="4"/>
  <c r="C1519" i="4"/>
  <c r="D1520" i="4"/>
  <c r="C1520" i="4"/>
  <c r="D1521" i="4"/>
  <c r="C1521" i="4"/>
  <c r="D1522" i="4"/>
  <c r="C1522" i="4"/>
  <c r="D1523" i="4"/>
  <c r="C1523" i="4"/>
  <c r="D1524" i="4"/>
  <c r="C1524" i="4"/>
  <c r="D1525" i="4"/>
  <c r="C1525" i="4"/>
  <c r="D1526" i="4"/>
  <c r="C1526" i="4"/>
  <c r="D1527" i="4"/>
  <c r="C1527" i="4"/>
  <c r="C1528" i="4"/>
  <c r="D1528" i="4"/>
  <c r="D1529" i="4"/>
  <c r="C1529" i="4"/>
  <c r="D1530" i="4"/>
  <c r="C1530" i="4"/>
  <c r="D1531" i="4"/>
  <c r="C1531" i="4"/>
  <c r="D1532" i="4"/>
  <c r="C1532" i="4"/>
  <c r="D1533" i="4"/>
  <c r="C1533" i="4"/>
  <c r="D1534" i="4"/>
  <c r="C1534" i="4"/>
  <c r="D1535" i="4"/>
  <c r="C1535" i="4"/>
  <c r="D1536" i="4"/>
  <c r="C1536" i="4"/>
  <c r="D1537" i="4"/>
  <c r="C1537" i="4"/>
  <c r="D1538" i="4"/>
  <c r="C1538" i="4"/>
  <c r="D1539" i="4"/>
  <c r="C1539" i="4"/>
  <c r="D1540" i="4"/>
  <c r="C1540" i="4"/>
  <c r="D1541" i="4"/>
  <c r="C1541" i="4"/>
  <c r="D1542" i="4"/>
  <c r="C1542" i="4"/>
  <c r="D1543" i="4"/>
  <c r="C1543" i="4"/>
  <c r="D1544" i="4"/>
  <c r="C1544" i="4"/>
  <c r="D1545" i="4"/>
  <c r="C1545" i="4"/>
  <c r="D1546" i="4"/>
  <c r="C1546" i="4"/>
  <c r="D1547" i="4"/>
  <c r="C1547" i="4"/>
  <c r="D1548" i="4"/>
  <c r="C1548" i="4"/>
  <c r="D1549" i="4"/>
  <c r="C1549" i="4"/>
  <c r="D1550" i="4"/>
  <c r="C1550" i="4"/>
  <c r="D1551" i="4"/>
  <c r="C1551" i="4"/>
  <c r="D1552" i="4"/>
  <c r="C1552" i="4"/>
  <c r="D1553" i="4"/>
  <c r="C1553" i="4"/>
  <c r="D1554" i="4"/>
  <c r="C1554" i="4"/>
  <c r="D1555" i="4"/>
  <c r="C1555" i="4"/>
  <c r="D1556" i="4"/>
  <c r="C1556" i="4"/>
  <c r="D1557" i="4"/>
  <c r="C1557" i="4"/>
  <c r="D1558" i="4"/>
  <c r="C1558" i="4"/>
  <c r="D1559" i="4"/>
  <c r="C1559" i="4"/>
  <c r="C1560" i="4"/>
  <c r="D1560" i="4"/>
  <c r="D1561" i="4"/>
  <c r="C1561" i="4"/>
  <c r="D1562" i="4"/>
  <c r="C1562" i="4"/>
  <c r="D1563" i="4"/>
  <c r="C1563" i="4"/>
  <c r="D1564" i="4"/>
  <c r="C1564" i="4"/>
  <c r="D1565" i="4"/>
  <c r="C1565" i="4"/>
  <c r="D1566" i="4"/>
  <c r="C1566" i="4"/>
  <c r="D1567" i="4"/>
  <c r="C1567" i="4"/>
  <c r="D1568" i="4"/>
  <c r="C1568" i="4"/>
  <c r="D1569" i="4"/>
  <c r="C1569" i="4"/>
  <c r="D1570" i="4"/>
  <c r="C1570" i="4"/>
  <c r="D1571" i="4"/>
  <c r="C1571" i="4"/>
  <c r="D1572" i="4"/>
  <c r="C1572" i="4"/>
  <c r="D1573" i="4"/>
  <c r="C1573" i="4"/>
  <c r="D1574" i="4"/>
  <c r="C1574" i="4"/>
  <c r="D1575" i="4"/>
  <c r="C1575" i="4"/>
  <c r="D1576" i="4"/>
  <c r="C1576" i="4"/>
  <c r="D1577" i="4"/>
  <c r="C1577" i="4"/>
  <c r="D1578" i="4"/>
  <c r="C1578" i="4"/>
  <c r="D1579" i="4"/>
  <c r="C1579" i="4"/>
  <c r="D1580" i="4"/>
  <c r="C1580" i="4"/>
  <c r="D1581" i="4"/>
  <c r="C1581" i="4"/>
  <c r="D1582" i="4"/>
  <c r="C1582" i="4"/>
  <c r="D1583" i="4"/>
  <c r="C1583" i="4"/>
  <c r="D1584" i="4"/>
  <c r="C1584" i="4"/>
  <c r="D1585" i="4"/>
  <c r="C1585" i="4"/>
  <c r="D1586" i="4"/>
  <c r="C1586" i="4"/>
  <c r="D1587" i="4"/>
  <c r="C1587" i="4"/>
  <c r="D1588" i="4"/>
  <c r="C1588" i="4"/>
  <c r="D1589" i="4"/>
  <c r="C1589" i="4"/>
  <c r="D1590" i="4"/>
  <c r="C1590" i="4"/>
  <c r="D1591" i="4"/>
  <c r="C1591" i="4"/>
  <c r="C1592" i="4"/>
  <c r="D1592" i="4"/>
  <c r="D1593" i="4"/>
  <c r="C1593" i="4"/>
  <c r="D1594" i="4"/>
  <c r="C1594" i="4"/>
  <c r="D1595" i="4"/>
  <c r="C1595" i="4"/>
  <c r="D1596" i="4"/>
  <c r="C1596" i="4"/>
  <c r="D1597" i="4"/>
  <c r="C1597" i="4"/>
  <c r="D1598" i="4"/>
  <c r="C1598" i="4"/>
  <c r="D1599" i="4"/>
  <c r="C1599" i="4"/>
  <c r="D1600" i="4"/>
  <c r="C1600" i="4"/>
  <c r="D1601" i="4"/>
  <c r="C1601" i="4"/>
  <c r="D1602" i="4"/>
  <c r="C1602" i="4"/>
  <c r="D1603" i="4"/>
  <c r="C1603" i="4"/>
  <c r="D1604" i="4"/>
  <c r="C1604" i="4"/>
  <c r="D1605" i="4"/>
  <c r="C1605" i="4"/>
  <c r="D1606" i="4"/>
  <c r="C1606" i="4"/>
  <c r="D1607" i="4"/>
  <c r="C1607" i="4"/>
  <c r="D1608" i="4"/>
  <c r="C1608" i="4"/>
  <c r="D1609" i="4"/>
  <c r="C1609" i="4"/>
  <c r="D1610" i="4"/>
  <c r="C1610" i="4"/>
  <c r="D1611" i="4"/>
  <c r="C1611" i="4"/>
  <c r="D1612" i="4"/>
  <c r="C1612" i="4"/>
  <c r="D1613" i="4"/>
  <c r="C1613" i="4"/>
  <c r="D1614" i="4"/>
  <c r="C1614" i="4"/>
  <c r="D1615" i="4"/>
  <c r="C1615" i="4"/>
  <c r="D1616" i="4"/>
  <c r="C1616" i="4"/>
  <c r="D1617" i="4"/>
  <c r="C1617" i="4"/>
  <c r="D1618" i="4"/>
  <c r="C1618" i="4"/>
  <c r="D1619" i="4"/>
  <c r="C1619" i="4"/>
  <c r="D1620" i="4"/>
  <c r="C1620" i="4"/>
  <c r="D1621" i="4"/>
  <c r="C1621" i="4"/>
  <c r="D1622" i="4"/>
  <c r="C1622" i="4"/>
  <c r="D1623" i="4"/>
  <c r="C1623" i="4"/>
  <c r="C1624" i="4"/>
  <c r="D1624" i="4"/>
  <c r="D1625" i="4"/>
  <c r="C1625" i="4"/>
  <c r="D1626" i="4"/>
  <c r="C1626" i="4"/>
  <c r="D1627" i="4"/>
  <c r="C1627" i="4"/>
  <c r="D1628" i="4"/>
  <c r="C1628" i="4"/>
  <c r="D1629" i="4"/>
  <c r="C1629" i="4"/>
  <c r="D1630" i="4"/>
  <c r="C1630" i="4"/>
  <c r="D1631" i="4"/>
  <c r="C1631" i="4"/>
  <c r="D1632" i="4"/>
  <c r="C1632" i="4"/>
  <c r="D1633" i="4"/>
  <c r="C1633" i="4"/>
  <c r="D1634" i="4"/>
  <c r="C1634" i="4"/>
  <c r="D1635" i="4"/>
  <c r="C1635" i="4"/>
  <c r="D1636" i="4"/>
  <c r="C1636" i="4"/>
  <c r="D1637" i="4"/>
  <c r="C1637" i="4"/>
  <c r="D1638" i="4"/>
  <c r="C1638" i="4"/>
  <c r="D1639" i="4"/>
  <c r="C1639" i="4"/>
  <c r="D1640" i="4"/>
  <c r="C1640" i="4"/>
  <c r="D1641" i="4"/>
  <c r="C1641" i="4"/>
  <c r="D1642" i="4"/>
  <c r="C1642" i="4"/>
  <c r="D1643" i="4"/>
  <c r="C1643" i="4"/>
  <c r="D1644" i="4"/>
  <c r="C1644" i="4"/>
  <c r="D1645" i="4"/>
  <c r="C1645" i="4"/>
  <c r="D1646" i="4"/>
  <c r="C1646" i="4"/>
  <c r="D1647" i="4"/>
  <c r="C1647" i="4"/>
  <c r="D1648" i="4"/>
  <c r="C1648" i="4"/>
  <c r="D1649" i="4"/>
  <c r="C1649" i="4"/>
  <c r="D1650" i="4"/>
  <c r="C1650" i="4"/>
  <c r="D1651" i="4"/>
  <c r="C1651" i="4"/>
  <c r="D1652" i="4"/>
  <c r="C1652" i="4"/>
  <c r="D1653" i="4"/>
  <c r="C1653" i="4"/>
  <c r="D1654" i="4"/>
  <c r="C1654" i="4"/>
  <c r="D1655" i="4"/>
  <c r="C1655" i="4"/>
  <c r="C1656" i="4"/>
  <c r="D1656" i="4"/>
  <c r="D1657" i="4"/>
  <c r="C1657" i="4"/>
  <c r="D1658" i="4"/>
  <c r="C1658" i="4"/>
  <c r="D1659" i="4"/>
  <c r="C1659" i="4"/>
  <c r="D1660" i="4"/>
  <c r="C1660" i="4"/>
  <c r="D1661" i="4"/>
  <c r="C1661" i="4"/>
  <c r="D1662" i="4"/>
  <c r="C1662" i="4"/>
  <c r="D1663" i="4"/>
  <c r="C1663" i="4"/>
  <c r="D1664" i="4"/>
  <c r="C1664" i="4"/>
  <c r="D1665" i="4"/>
  <c r="C1665" i="4"/>
  <c r="D1666" i="4"/>
  <c r="C1666" i="4"/>
  <c r="D1667" i="4"/>
  <c r="C1667" i="4"/>
  <c r="D1668" i="4"/>
  <c r="C1668" i="4"/>
  <c r="D1669" i="4"/>
  <c r="C1669" i="4"/>
  <c r="D1670" i="4"/>
  <c r="C1670" i="4"/>
  <c r="D1671" i="4"/>
  <c r="C1671" i="4"/>
  <c r="D1672" i="4"/>
  <c r="C1672" i="4"/>
  <c r="D1673" i="4"/>
  <c r="C1673" i="4"/>
  <c r="D1674" i="4"/>
  <c r="C1674" i="4"/>
  <c r="D1675" i="4"/>
  <c r="C1675" i="4"/>
  <c r="D1676" i="4"/>
  <c r="C1676" i="4"/>
  <c r="D1677" i="4"/>
  <c r="C1677" i="4"/>
  <c r="D1678" i="4"/>
  <c r="C1678" i="4"/>
  <c r="D1679" i="4"/>
  <c r="C1679" i="4"/>
  <c r="D1680" i="4"/>
  <c r="C1680" i="4"/>
  <c r="D1681" i="4"/>
  <c r="C1681" i="4"/>
  <c r="D1682" i="4"/>
  <c r="C1682" i="4"/>
  <c r="D1683" i="4"/>
  <c r="C1683" i="4"/>
  <c r="D1684" i="4"/>
  <c r="C1684" i="4"/>
  <c r="D1685" i="4"/>
  <c r="C1685" i="4"/>
  <c r="D1686" i="4"/>
  <c r="C1686" i="4"/>
  <c r="D1687" i="4"/>
  <c r="C1687" i="4"/>
  <c r="C1688" i="4"/>
  <c r="D1688" i="4"/>
  <c r="D1689" i="4"/>
  <c r="C1689" i="4"/>
  <c r="D1690" i="4"/>
  <c r="C1690" i="4"/>
  <c r="D1691" i="4"/>
  <c r="C1691" i="4"/>
  <c r="D1692" i="4"/>
  <c r="C1692" i="4"/>
  <c r="D1693" i="4"/>
  <c r="C1693" i="4"/>
  <c r="D1694" i="4"/>
  <c r="C1694" i="4"/>
  <c r="D1695" i="4"/>
  <c r="C1695" i="4"/>
  <c r="D1696" i="4"/>
  <c r="C1696" i="4"/>
  <c r="D1697" i="4"/>
  <c r="C1697" i="4"/>
  <c r="D1698" i="4"/>
  <c r="C1698" i="4"/>
  <c r="D1699" i="4"/>
  <c r="C1699" i="4"/>
  <c r="D1700" i="4"/>
  <c r="C1700" i="4"/>
  <c r="D1701" i="4"/>
  <c r="C1701" i="4"/>
  <c r="D1702" i="4"/>
  <c r="C1702" i="4"/>
  <c r="D1703" i="4"/>
  <c r="C1703" i="4"/>
  <c r="D1704" i="4"/>
  <c r="C1704" i="4"/>
  <c r="D1705" i="4"/>
  <c r="C1705" i="4"/>
  <c r="D1706" i="4"/>
  <c r="C1706" i="4"/>
  <c r="D1707" i="4"/>
  <c r="C1707" i="4"/>
  <c r="D1708" i="4"/>
  <c r="C1708" i="4"/>
  <c r="D1709" i="4"/>
  <c r="C1709" i="4"/>
  <c r="D1710" i="4"/>
  <c r="C1710" i="4"/>
  <c r="D1711" i="4"/>
  <c r="C1711" i="4"/>
  <c r="D1712" i="4"/>
  <c r="C1712" i="4"/>
  <c r="D1713" i="4"/>
  <c r="C1713" i="4"/>
  <c r="D1714" i="4"/>
  <c r="C1714" i="4"/>
  <c r="D1715" i="4"/>
  <c r="C1715" i="4"/>
  <c r="D1716" i="4"/>
  <c r="C1716" i="4"/>
  <c r="D1717" i="4"/>
  <c r="C1717" i="4"/>
  <c r="D1718" i="4"/>
  <c r="C1718" i="4"/>
  <c r="D1719" i="4"/>
  <c r="C1719" i="4"/>
  <c r="C1720" i="4"/>
  <c r="D1720" i="4"/>
  <c r="D1721" i="4"/>
  <c r="C1721" i="4"/>
  <c r="D1722" i="4"/>
  <c r="C1722" i="4"/>
  <c r="D1723" i="4"/>
  <c r="C1723" i="4"/>
  <c r="D1724" i="4"/>
  <c r="C1724" i="4"/>
  <c r="D1725" i="4"/>
  <c r="C1725" i="4"/>
  <c r="D1726" i="4"/>
  <c r="C1726" i="4"/>
  <c r="D1727" i="4"/>
  <c r="C1727" i="4"/>
  <c r="D1728" i="4"/>
  <c r="C1728" i="4"/>
  <c r="D1729" i="4"/>
  <c r="C1729" i="4"/>
  <c r="D1730" i="4"/>
  <c r="C1730" i="4"/>
  <c r="D1731" i="4"/>
  <c r="C1731" i="4"/>
  <c r="D1732" i="4"/>
  <c r="C1732" i="4"/>
  <c r="D1733" i="4"/>
  <c r="C1733" i="4"/>
  <c r="D1734" i="4"/>
  <c r="C1734" i="4"/>
  <c r="D1735" i="4"/>
  <c r="C1735" i="4"/>
  <c r="D1736" i="4"/>
  <c r="C1736" i="4"/>
  <c r="D1737" i="4"/>
  <c r="C1737" i="4"/>
  <c r="D1738" i="4"/>
  <c r="C1738" i="4"/>
  <c r="D1739" i="4"/>
  <c r="C1739" i="4"/>
  <c r="D1740" i="4"/>
  <c r="C1740" i="4"/>
  <c r="D1741" i="4"/>
  <c r="C1741" i="4"/>
  <c r="D1742" i="4"/>
  <c r="C1742" i="4"/>
  <c r="D1743" i="4"/>
  <c r="C1743" i="4"/>
  <c r="D1744" i="4"/>
  <c r="C1744" i="4"/>
  <c r="D1745" i="4"/>
  <c r="C1745" i="4"/>
  <c r="D1746" i="4"/>
  <c r="C1746" i="4"/>
  <c r="D1747" i="4"/>
  <c r="C1747" i="4"/>
  <c r="D1748" i="4"/>
  <c r="C1748" i="4"/>
  <c r="D1749" i="4"/>
  <c r="C1749" i="4"/>
  <c r="D1750" i="4"/>
  <c r="C1750" i="4"/>
  <c r="D1751" i="4"/>
  <c r="C1751" i="4"/>
  <c r="C1752" i="4"/>
  <c r="D1752" i="4"/>
  <c r="D1753" i="4"/>
  <c r="C1753" i="4"/>
  <c r="D1754" i="4"/>
  <c r="C1754" i="4"/>
  <c r="D1755" i="4"/>
  <c r="C1755" i="4"/>
  <c r="D1756" i="4"/>
  <c r="C1756" i="4"/>
  <c r="D1757" i="4"/>
  <c r="C1757" i="4"/>
  <c r="D1758" i="4"/>
  <c r="C1758" i="4"/>
  <c r="D1759" i="4"/>
  <c r="C1759" i="4"/>
  <c r="D1760" i="4"/>
  <c r="C1760" i="4"/>
  <c r="D1761" i="4"/>
  <c r="C1761" i="4"/>
  <c r="D1762" i="4"/>
  <c r="C1762" i="4"/>
  <c r="D1763" i="4"/>
  <c r="C1763" i="4"/>
  <c r="D1764" i="4"/>
  <c r="C1764" i="4"/>
  <c r="D1765" i="4"/>
  <c r="C1765" i="4"/>
  <c r="D1766" i="4"/>
  <c r="C1766" i="4"/>
  <c r="D1767" i="4"/>
  <c r="C1767" i="4"/>
  <c r="D1768" i="4"/>
  <c r="C1768" i="4"/>
  <c r="D1769" i="4"/>
  <c r="C1769" i="4"/>
  <c r="D1770" i="4"/>
  <c r="C1770" i="4"/>
  <c r="D1771" i="4"/>
  <c r="C1771" i="4"/>
  <c r="D1772" i="4"/>
  <c r="C1772" i="4"/>
  <c r="D1773" i="4"/>
  <c r="C1773" i="4"/>
  <c r="D1774" i="4"/>
  <c r="C1774" i="4"/>
  <c r="D1775" i="4"/>
  <c r="C1775" i="4"/>
  <c r="D1776" i="4"/>
  <c r="C1776" i="4"/>
  <c r="D1777" i="4"/>
  <c r="C1777" i="4"/>
  <c r="D1778" i="4"/>
  <c r="C1778" i="4"/>
  <c r="D1779" i="4"/>
  <c r="C1779" i="4"/>
  <c r="D1780" i="4"/>
  <c r="C1780" i="4"/>
  <c r="D1781" i="4"/>
  <c r="C1781" i="4"/>
  <c r="D1782" i="4"/>
  <c r="C1782" i="4"/>
  <c r="D1783" i="4"/>
  <c r="C1783" i="4"/>
  <c r="C1784" i="4"/>
  <c r="D1784" i="4"/>
  <c r="D1785" i="4"/>
  <c r="C1785" i="4"/>
  <c r="D1786" i="4"/>
  <c r="C1786" i="4"/>
  <c r="D1787" i="4"/>
  <c r="C1787" i="4"/>
  <c r="D1788" i="4"/>
  <c r="C1788" i="4"/>
  <c r="D1789" i="4"/>
  <c r="C1789" i="4"/>
  <c r="D1790" i="4"/>
  <c r="C1790" i="4"/>
  <c r="D1791" i="4"/>
  <c r="C1791" i="4"/>
  <c r="D1792" i="4"/>
  <c r="C1792" i="4"/>
  <c r="D1793" i="4"/>
  <c r="C1793" i="4"/>
  <c r="D1794" i="4"/>
  <c r="C1794" i="4"/>
  <c r="D1795" i="4"/>
  <c r="C1795" i="4"/>
  <c r="D1796" i="4"/>
  <c r="C1796" i="4"/>
  <c r="D1797" i="4"/>
  <c r="C1797" i="4"/>
  <c r="D1798" i="4"/>
  <c r="C1798" i="4"/>
  <c r="D1799" i="4"/>
  <c r="C1799" i="4"/>
  <c r="D1800" i="4"/>
  <c r="C1800" i="4"/>
  <c r="D1801" i="4"/>
  <c r="C1801" i="4"/>
  <c r="D1802" i="4"/>
  <c r="C1802" i="4"/>
  <c r="D1803" i="4"/>
  <c r="C1803" i="4"/>
  <c r="D1804" i="4"/>
  <c r="C1804" i="4"/>
  <c r="D1805" i="4"/>
  <c r="C1805" i="4"/>
  <c r="D1806" i="4"/>
  <c r="C1806" i="4"/>
  <c r="D1807" i="4"/>
  <c r="C1807" i="4"/>
  <c r="D1808" i="4"/>
  <c r="C1808" i="4"/>
  <c r="D1809" i="4"/>
  <c r="C1809" i="4"/>
  <c r="D1810" i="4"/>
  <c r="C1810" i="4"/>
  <c r="D1811" i="4"/>
  <c r="C1811" i="4"/>
  <c r="D1812" i="4"/>
  <c r="C1812" i="4"/>
  <c r="D1813" i="4"/>
  <c r="C1813" i="4"/>
  <c r="D1814" i="4"/>
  <c r="C1814" i="4"/>
  <c r="D1815" i="4"/>
  <c r="C1815" i="4"/>
  <c r="C1816" i="4"/>
  <c r="D1816" i="4"/>
  <c r="D1817" i="4"/>
  <c r="C1817" i="4"/>
  <c r="D1818" i="4"/>
  <c r="C1818" i="4"/>
  <c r="D1819" i="4"/>
  <c r="C1819" i="4"/>
  <c r="D1820" i="4"/>
  <c r="C1820" i="4"/>
  <c r="D1821" i="4"/>
  <c r="C1821" i="4"/>
  <c r="D1822" i="4"/>
  <c r="C1822" i="4"/>
  <c r="D1823" i="4"/>
  <c r="C1823" i="4"/>
  <c r="D1824" i="4"/>
  <c r="C1824" i="4"/>
  <c r="D1825" i="4"/>
  <c r="C1825" i="4"/>
  <c r="D1826" i="4"/>
  <c r="C1826" i="4"/>
  <c r="D1827" i="4"/>
  <c r="C1827" i="4"/>
  <c r="D1828" i="4"/>
  <c r="C1828" i="4"/>
  <c r="D1829" i="4"/>
  <c r="C1829" i="4"/>
  <c r="D1830" i="4"/>
  <c r="C1830" i="4"/>
  <c r="D1831" i="4"/>
  <c r="C1831" i="4"/>
  <c r="D1832" i="4"/>
  <c r="C1832" i="4"/>
  <c r="D1833" i="4"/>
  <c r="C1833" i="4"/>
  <c r="D1834" i="4"/>
  <c r="C1834" i="4"/>
  <c r="D1835" i="4"/>
  <c r="C1835" i="4"/>
  <c r="D1836" i="4"/>
  <c r="C1836" i="4"/>
  <c r="D1837" i="4"/>
  <c r="C1837" i="4"/>
  <c r="D1838" i="4"/>
  <c r="C1838" i="4"/>
  <c r="D1839" i="4"/>
  <c r="C1839" i="4"/>
  <c r="D1840" i="4"/>
  <c r="C1840" i="4"/>
  <c r="D1841" i="4"/>
  <c r="C1841" i="4"/>
  <c r="D1842" i="4"/>
  <c r="C1842" i="4"/>
  <c r="D1843" i="4"/>
  <c r="C1843" i="4"/>
  <c r="D1844" i="4"/>
  <c r="C1844" i="4"/>
  <c r="D1845" i="4"/>
  <c r="C1845" i="4"/>
  <c r="D1846" i="4"/>
  <c r="C1846" i="4"/>
  <c r="D1847" i="4"/>
  <c r="C1847" i="4"/>
  <c r="C1848" i="4"/>
  <c r="D1848" i="4"/>
  <c r="D1849" i="4"/>
  <c r="C1849" i="4"/>
  <c r="D1850" i="4"/>
  <c r="C1850" i="4"/>
  <c r="D1851" i="4"/>
  <c r="C1851" i="4"/>
  <c r="D1852" i="4"/>
  <c r="C1852" i="4"/>
  <c r="D1853" i="4"/>
  <c r="C1853" i="4"/>
  <c r="D1854" i="4"/>
  <c r="C1854" i="4"/>
  <c r="D1855" i="4"/>
  <c r="C1855" i="4"/>
  <c r="D1856" i="4"/>
  <c r="C1856" i="4"/>
  <c r="D1857" i="4"/>
  <c r="C1857" i="4"/>
  <c r="D1858" i="4"/>
  <c r="C1858" i="4"/>
  <c r="D1859" i="4"/>
  <c r="C1859" i="4"/>
  <c r="D1860" i="4"/>
  <c r="C1860" i="4"/>
  <c r="D1861" i="4"/>
  <c r="C1861" i="4"/>
  <c r="D1862" i="4"/>
  <c r="C1862" i="4"/>
  <c r="D1863" i="4"/>
  <c r="C1863" i="4"/>
  <c r="D1864" i="4"/>
  <c r="C1864" i="4"/>
  <c r="D1865" i="4"/>
  <c r="C1865" i="4"/>
  <c r="D1866" i="4"/>
  <c r="C1866" i="4"/>
  <c r="D1867" i="4"/>
  <c r="C1867" i="4"/>
  <c r="D1868" i="4"/>
  <c r="C1868" i="4"/>
  <c r="D1869" i="4"/>
  <c r="C1869" i="4"/>
  <c r="D1870" i="4"/>
  <c r="C1870" i="4"/>
  <c r="D1871" i="4"/>
  <c r="C1871" i="4"/>
  <c r="D1872" i="4"/>
  <c r="C1872" i="4"/>
  <c r="D1873" i="4"/>
  <c r="C1873" i="4"/>
  <c r="D1874" i="4"/>
  <c r="C1874" i="4"/>
  <c r="D1875" i="4"/>
  <c r="C1875" i="4"/>
  <c r="D1876" i="4"/>
  <c r="C1876" i="4"/>
  <c r="D1877" i="4"/>
  <c r="C1877" i="4"/>
  <c r="D1878" i="4"/>
  <c r="C1878" i="4"/>
  <c r="D1879" i="4"/>
  <c r="C1879" i="4"/>
  <c r="C1880" i="4"/>
  <c r="D1880" i="4"/>
  <c r="D1881" i="4"/>
  <c r="C1881" i="4"/>
  <c r="D1882" i="4"/>
  <c r="C1882" i="4"/>
  <c r="D1883" i="4"/>
  <c r="C1883" i="4"/>
  <c r="D1884" i="4"/>
  <c r="C1884" i="4"/>
  <c r="D1885" i="4"/>
  <c r="C1885" i="4"/>
  <c r="D1886" i="4"/>
  <c r="C1886" i="4"/>
  <c r="D1887" i="4"/>
  <c r="C1887" i="4"/>
  <c r="D1888" i="4"/>
  <c r="C1888" i="4"/>
  <c r="D1889" i="4"/>
  <c r="C1889" i="4"/>
  <c r="D1890" i="4"/>
  <c r="C1890" i="4"/>
  <c r="D1891" i="4"/>
  <c r="C1891" i="4"/>
  <c r="D1892" i="4"/>
  <c r="C1892" i="4"/>
  <c r="D1893" i="4"/>
  <c r="C1893" i="4"/>
  <c r="D1894" i="4"/>
  <c r="C1894" i="4"/>
  <c r="D1895" i="4"/>
  <c r="C1895" i="4"/>
  <c r="D1896" i="4"/>
  <c r="C1896" i="4"/>
  <c r="D1897" i="4"/>
  <c r="C1897" i="4"/>
  <c r="D1898" i="4"/>
  <c r="C1898" i="4"/>
  <c r="D1899" i="4"/>
  <c r="C1899" i="4"/>
  <c r="D1900" i="4"/>
  <c r="C1900" i="4"/>
  <c r="D1901" i="4"/>
  <c r="C1901" i="4"/>
  <c r="D1902" i="4"/>
  <c r="C1902" i="4"/>
  <c r="D1903" i="4"/>
  <c r="C1903" i="4"/>
  <c r="D1904" i="4"/>
  <c r="C1904" i="4"/>
  <c r="D1905" i="4"/>
  <c r="C1905" i="4"/>
  <c r="D1906" i="4"/>
  <c r="C1906" i="4"/>
  <c r="D1907" i="4"/>
  <c r="C1907" i="4"/>
  <c r="D1908" i="4"/>
  <c r="C1908" i="4"/>
  <c r="D1909" i="4"/>
  <c r="C1909" i="4"/>
  <c r="D1910" i="4"/>
  <c r="C1910" i="4"/>
  <c r="D1911" i="4"/>
  <c r="C1911" i="4"/>
  <c r="C1912" i="4"/>
  <c r="D1912" i="4"/>
  <c r="D1913" i="4"/>
  <c r="C1913" i="4"/>
  <c r="D1914" i="4"/>
  <c r="C1914" i="4"/>
  <c r="D1915" i="4"/>
  <c r="C1915" i="4"/>
  <c r="D1916" i="4"/>
  <c r="C1916" i="4"/>
  <c r="D1917" i="4"/>
  <c r="C1917" i="4"/>
  <c r="D1918" i="4"/>
  <c r="C1918" i="4"/>
  <c r="D1919" i="4"/>
  <c r="C1919" i="4"/>
  <c r="D1920" i="4"/>
  <c r="C1920" i="4"/>
  <c r="D1921" i="4"/>
  <c r="C1921" i="4"/>
  <c r="D1922" i="4"/>
  <c r="C1922" i="4"/>
  <c r="D1923" i="4"/>
  <c r="C1923" i="4"/>
  <c r="D1924" i="4"/>
  <c r="C1924" i="4"/>
  <c r="D1925" i="4"/>
  <c r="C1925" i="4"/>
  <c r="D1926" i="4"/>
  <c r="C1926" i="4"/>
  <c r="D1927" i="4"/>
  <c r="C1927" i="4"/>
  <c r="D1928" i="4"/>
  <c r="C1928" i="4"/>
  <c r="D1929" i="4"/>
  <c r="C1929" i="4"/>
  <c r="D1930" i="4"/>
  <c r="C1930" i="4"/>
  <c r="D1931" i="4"/>
  <c r="C1931" i="4"/>
  <c r="D1932" i="4"/>
  <c r="C1932" i="4"/>
  <c r="D1933" i="4"/>
  <c r="C1933" i="4"/>
  <c r="D1934" i="4"/>
  <c r="C1934" i="4"/>
  <c r="D1935" i="4"/>
  <c r="C1935" i="4"/>
  <c r="D1936" i="4"/>
  <c r="C1936" i="4"/>
  <c r="D1937" i="4"/>
  <c r="C1937" i="4"/>
  <c r="D1938" i="4"/>
  <c r="C1938" i="4"/>
  <c r="D1939" i="4"/>
  <c r="C1939" i="4"/>
  <c r="D1940" i="4"/>
  <c r="C1940" i="4"/>
  <c r="D1941" i="4"/>
  <c r="C1941" i="4"/>
  <c r="D1942" i="4"/>
  <c r="C1942" i="4"/>
  <c r="D1943" i="4"/>
  <c r="C1943" i="4"/>
  <c r="C1944" i="4"/>
  <c r="D1944" i="4"/>
  <c r="D1945" i="4"/>
  <c r="C1945" i="4"/>
  <c r="D1946" i="4"/>
  <c r="C1946" i="4"/>
  <c r="D1947" i="4"/>
  <c r="C1947" i="4"/>
  <c r="D1948" i="4"/>
  <c r="C1948" i="4"/>
  <c r="D1949" i="4"/>
  <c r="C1949" i="4"/>
  <c r="D1950" i="4"/>
  <c r="C1950" i="4"/>
  <c r="D1951" i="4"/>
  <c r="C1951" i="4"/>
  <c r="D1952" i="4"/>
  <c r="C1952" i="4"/>
  <c r="D1953" i="4"/>
  <c r="C1953" i="4"/>
  <c r="D1954" i="4"/>
  <c r="C1954" i="4"/>
  <c r="D1955" i="4"/>
  <c r="C1955" i="4"/>
  <c r="D1956" i="4"/>
  <c r="C1956" i="4"/>
  <c r="D1957" i="4"/>
  <c r="C1957" i="4"/>
  <c r="D1958" i="4"/>
  <c r="C1958" i="4"/>
  <c r="D1959" i="4"/>
  <c r="C1959" i="4"/>
  <c r="D1960" i="4"/>
  <c r="C1960" i="4"/>
  <c r="D1961" i="4"/>
  <c r="C1961" i="4"/>
  <c r="D1962" i="4"/>
  <c r="C1962" i="4"/>
  <c r="D1963" i="4"/>
  <c r="C1963" i="4"/>
  <c r="D1964" i="4"/>
  <c r="C1964" i="4"/>
  <c r="D1965" i="4"/>
  <c r="C1965" i="4"/>
  <c r="D1966" i="4"/>
  <c r="C1966" i="4"/>
  <c r="D1967" i="4"/>
  <c r="C1967" i="4"/>
  <c r="D1968" i="4"/>
  <c r="C1968" i="4"/>
  <c r="D1969" i="4"/>
  <c r="C1969" i="4"/>
  <c r="D1970" i="4"/>
  <c r="C1970" i="4"/>
  <c r="D1971" i="4"/>
  <c r="C1971" i="4"/>
  <c r="D1972" i="4"/>
  <c r="C1972" i="4"/>
  <c r="D1973" i="4"/>
  <c r="C1973" i="4"/>
  <c r="D1974" i="4"/>
  <c r="C1974" i="4"/>
  <c r="D1975" i="4"/>
  <c r="C1975" i="4"/>
  <c r="D1976" i="4"/>
  <c r="C1976" i="4"/>
  <c r="D1977" i="4"/>
  <c r="C1977" i="4"/>
  <c r="D1978" i="4"/>
  <c r="C1978" i="4"/>
  <c r="D1979" i="4"/>
  <c r="C1979" i="4"/>
  <c r="D1980" i="4"/>
  <c r="C1980" i="4"/>
  <c r="D1981" i="4"/>
  <c r="C1981" i="4"/>
  <c r="D1982" i="4"/>
  <c r="C1982" i="4"/>
  <c r="D1983" i="4"/>
  <c r="C1983" i="4"/>
  <c r="D1984" i="4"/>
  <c r="C1984" i="4"/>
  <c r="D1985" i="4"/>
  <c r="C1985" i="4"/>
  <c r="D1986" i="4"/>
  <c r="C1986" i="4"/>
  <c r="D1987" i="4"/>
  <c r="C1987" i="4"/>
  <c r="D1988" i="4"/>
  <c r="C1988" i="4"/>
  <c r="D1989" i="4"/>
  <c r="C1989" i="4"/>
  <c r="D1990" i="4"/>
  <c r="C1990" i="4"/>
  <c r="D1991" i="4"/>
  <c r="C1991" i="4"/>
  <c r="D1992" i="4"/>
  <c r="C1992" i="4"/>
  <c r="D1993" i="4"/>
  <c r="C1993" i="4"/>
  <c r="D1994" i="4"/>
  <c r="C1994" i="4"/>
  <c r="D1995" i="4"/>
  <c r="C1995" i="4"/>
  <c r="D1996" i="4"/>
  <c r="C1996" i="4"/>
  <c r="D1997" i="4"/>
  <c r="C1997" i="4"/>
  <c r="D1998" i="4"/>
  <c r="C1998" i="4"/>
  <c r="D1999" i="4"/>
  <c r="C1999" i="4"/>
  <c r="D2000" i="4"/>
  <c r="C2000" i="4"/>
  <c r="D2001" i="4"/>
  <c r="C2001" i="4"/>
  <c r="D2002" i="4"/>
  <c r="C2002" i="4"/>
  <c r="D2003" i="4"/>
  <c r="C2003" i="4"/>
  <c r="D2004" i="4"/>
  <c r="C2004" i="4"/>
  <c r="D2005" i="4"/>
  <c r="C2005" i="4"/>
  <c r="D2006" i="4"/>
  <c r="C2006" i="4"/>
  <c r="D2007" i="4"/>
  <c r="C2007" i="4"/>
  <c r="D2008" i="4"/>
  <c r="C2008" i="4"/>
  <c r="D2009" i="4"/>
  <c r="C2009" i="4"/>
  <c r="D2010" i="4"/>
  <c r="C2010" i="4"/>
  <c r="D2011" i="4"/>
  <c r="C2011" i="4"/>
  <c r="D2012" i="4"/>
  <c r="C2012" i="4"/>
  <c r="D2013" i="4"/>
  <c r="C2013" i="4"/>
  <c r="D2014" i="4"/>
  <c r="C2014" i="4"/>
  <c r="D2015" i="4"/>
  <c r="C2015" i="4"/>
  <c r="D2016" i="4"/>
  <c r="C2016" i="4"/>
  <c r="D2017" i="4"/>
  <c r="C2017" i="4"/>
  <c r="D2018" i="4"/>
  <c r="C2018" i="4"/>
  <c r="D2019" i="4"/>
  <c r="C2019" i="4"/>
  <c r="D2020" i="4"/>
  <c r="C2020" i="4"/>
  <c r="D2021" i="4"/>
  <c r="C2021" i="4"/>
  <c r="D2022" i="4"/>
  <c r="C2022" i="4"/>
  <c r="D2023" i="4"/>
  <c r="C2023" i="4"/>
  <c r="D2024" i="4"/>
  <c r="C2024" i="4"/>
  <c r="D2025" i="4"/>
  <c r="C2025" i="4"/>
  <c r="D2026" i="4"/>
  <c r="C2026" i="4"/>
  <c r="D2027" i="4"/>
  <c r="C2027" i="4"/>
  <c r="D2028" i="4"/>
  <c r="C2028" i="4"/>
  <c r="D2029" i="4"/>
  <c r="C2029" i="4"/>
  <c r="D2030" i="4"/>
  <c r="C2030" i="4"/>
  <c r="D2031" i="4"/>
  <c r="C2031" i="4"/>
  <c r="D2032" i="4"/>
  <c r="C2032" i="4"/>
  <c r="D2033" i="4"/>
  <c r="C2033" i="4"/>
  <c r="D2034" i="4"/>
  <c r="C2034" i="4"/>
  <c r="D2035" i="4"/>
  <c r="C2035" i="4"/>
  <c r="D2036" i="4"/>
  <c r="C2036" i="4"/>
  <c r="D2037" i="4"/>
  <c r="C2037" i="4"/>
  <c r="D2038" i="4"/>
  <c r="C2038" i="4"/>
  <c r="D2039" i="4"/>
  <c r="C2039" i="4"/>
  <c r="D2040" i="4"/>
  <c r="C2040" i="4"/>
  <c r="D2041" i="4"/>
  <c r="C2041" i="4"/>
  <c r="D2042" i="4"/>
  <c r="C2042" i="4"/>
  <c r="D2043" i="4"/>
  <c r="C2043" i="4"/>
  <c r="D2044" i="4"/>
  <c r="C2044" i="4"/>
  <c r="D2045" i="4"/>
  <c r="C2045" i="4"/>
  <c r="D2046" i="4"/>
  <c r="C2046" i="4"/>
  <c r="D2047" i="4"/>
  <c r="C2047" i="4"/>
  <c r="D2048" i="4"/>
  <c r="C2048" i="4"/>
  <c r="D2049" i="4"/>
  <c r="C2049" i="4"/>
  <c r="D2050" i="4"/>
  <c r="C2050" i="4"/>
  <c r="D2051" i="4"/>
  <c r="C2051" i="4"/>
  <c r="D2052" i="4"/>
  <c r="C2052" i="4"/>
  <c r="D2053" i="4"/>
  <c r="C2053" i="4"/>
  <c r="D2054" i="4"/>
  <c r="C2054" i="4"/>
  <c r="D2055" i="4"/>
  <c r="C2055" i="4"/>
  <c r="D2056" i="4"/>
  <c r="C2056" i="4"/>
  <c r="D2057" i="4"/>
  <c r="C2057" i="4"/>
  <c r="D2058" i="4"/>
  <c r="C2058" i="4"/>
  <c r="D2059" i="4"/>
  <c r="C2059" i="4"/>
  <c r="D2060" i="4"/>
  <c r="C2060" i="4"/>
  <c r="D2061" i="4"/>
  <c r="C2061" i="4"/>
  <c r="D2062" i="4"/>
  <c r="C2062" i="4"/>
  <c r="D2063" i="4"/>
  <c r="C2063" i="4"/>
  <c r="D2064" i="4"/>
  <c r="C2064" i="4"/>
  <c r="D2065" i="4"/>
  <c r="C2065" i="4"/>
  <c r="D2066" i="4"/>
  <c r="C2066" i="4"/>
  <c r="D2067" i="4"/>
  <c r="C2067" i="4"/>
  <c r="D2068" i="4"/>
  <c r="C2068" i="4"/>
  <c r="D2069" i="4"/>
  <c r="C2069" i="4"/>
  <c r="D2070" i="4"/>
  <c r="C2070" i="4"/>
  <c r="D2071" i="4"/>
  <c r="C2071" i="4"/>
  <c r="D2072" i="4"/>
  <c r="C2072" i="4"/>
  <c r="D2073" i="4"/>
  <c r="C2073" i="4"/>
  <c r="D2074" i="4"/>
  <c r="C2074" i="4"/>
  <c r="D2075" i="4"/>
  <c r="C2075" i="4"/>
  <c r="D2076" i="4"/>
  <c r="C2076" i="4"/>
  <c r="D2077" i="4"/>
  <c r="C2077" i="4"/>
  <c r="D2078" i="4"/>
  <c r="C2078" i="4"/>
  <c r="D2079" i="4"/>
  <c r="C2079" i="4"/>
  <c r="D2080" i="4"/>
  <c r="C2080" i="4"/>
  <c r="D2081" i="4"/>
  <c r="C2081" i="4"/>
  <c r="D2082" i="4"/>
  <c r="C2082" i="4"/>
  <c r="D2083" i="4"/>
  <c r="C2083" i="4"/>
  <c r="D2084" i="4"/>
  <c r="C2084" i="4"/>
  <c r="D2085" i="4"/>
  <c r="C2085" i="4"/>
  <c r="D2086" i="4"/>
  <c r="C2086" i="4"/>
  <c r="D2087" i="4"/>
  <c r="C2087" i="4"/>
  <c r="D2088" i="4"/>
  <c r="C2088" i="4"/>
  <c r="D2089" i="4"/>
  <c r="C2089" i="4"/>
  <c r="D2090" i="4"/>
  <c r="C2090" i="4"/>
  <c r="D2091" i="4"/>
  <c r="C2091" i="4"/>
  <c r="D2092" i="4"/>
  <c r="C2092" i="4"/>
  <c r="D2093" i="4"/>
  <c r="C2093" i="4"/>
  <c r="D2094" i="4"/>
  <c r="C2094" i="4"/>
  <c r="D2095" i="4"/>
  <c r="C2095" i="4"/>
  <c r="D2096" i="4"/>
  <c r="C2096" i="4"/>
  <c r="D2097" i="4"/>
  <c r="C2097" i="4"/>
  <c r="D2098" i="4"/>
  <c r="C2098" i="4"/>
  <c r="D2099" i="4"/>
  <c r="C2099" i="4"/>
  <c r="D2100" i="4"/>
  <c r="C2100" i="4"/>
  <c r="D2101" i="4"/>
  <c r="C2101" i="4"/>
  <c r="D2102" i="4"/>
  <c r="C2102" i="4"/>
  <c r="D2103" i="4"/>
  <c r="C2103" i="4"/>
  <c r="D2104" i="4"/>
  <c r="C2104" i="4"/>
  <c r="D2105" i="4"/>
  <c r="C2105" i="4"/>
  <c r="D2106" i="4"/>
  <c r="C2106" i="4"/>
  <c r="D2107" i="4"/>
  <c r="C2107" i="4"/>
  <c r="D2108" i="4"/>
  <c r="C2108" i="4"/>
  <c r="D2109" i="4"/>
  <c r="C2109" i="4"/>
  <c r="D2110" i="4"/>
  <c r="C2110" i="4"/>
  <c r="D2111" i="4"/>
  <c r="C2111" i="4"/>
  <c r="D2112" i="4"/>
  <c r="C2112" i="4"/>
  <c r="D2113" i="4"/>
  <c r="C2113" i="4"/>
  <c r="D2114" i="4"/>
  <c r="C2114" i="4"/>
  <c r="D2115" i="4"/>
  <c r="C2115" i="4"/>
  <c r="D2116" i="4"/>
  <c r="C2116" i="4"/>
  <c r="D2117" i="4"/>
  <c r="C2117" i="4"/>
  <c r="D2118" i="4"/>
  <c r="C2118" i="4"/>
  <c r="D2119" i="4"/>
  <c r="C2119" i="4"/>
  <c r="D2120" i="4"/>
  <c r="C2120" i="4"/>
  <c r="D2121" i="4"/>
  <c r="C2121" i="4"/>
  <c r="D2122" i="4"/>
  <c r="C2122" i="4"/>
  <c r="D2123" i="4"/>
  <c r="C2123" i="4"/>
  <c r="D2124" i="4"/>
  <c r="C2124" i="4"/>
  <c r="D2125" i="4"/>
  <c r="C2125" i="4"/>
  <c r="D2126" i="4"/>
  <c r="C2126" i="4"/>
  <c r="D2127" i="4"/>
  <c r="C2127" i="4"/>
  <c r="D2128" i="4"/>
  <c r="C2128" i="4"/>
  <c r="D2129" i="4"/>
  <c r="C2129" i="4"/>
  <c r="D2130" i="4"/>
  <c r="C2130" i="4"/>
  <c r="D2131" i="4"/>
  <c r="C2131" i="4"/>
  <c r="D2132" i="4"/>
  <c r="C2132" i="4"/>
  <c r="D2133" i="4"/>
  <c r="C2133" i="4"/>
  <c r="D2134" i="4"/>
  <c r="C2134" i="4"/>
  <c r="D2135" i="4"/>
  <c r="C2135" i="4"/>
  <c r="D2136" i="4"/>
  <c r="C2136" i="4"/>
  <c r="D2137" i="4"/>
  <c r="C2137" i="4"/>
  <c r="D2138" i="4"/>
  <c r="C2138" i="4"/>
  <c r="D2139" i="4"/>
  <c r="C2139" i="4"/>
  <c r="D2140" i="4"/>
  <c r="C2140" i="4"/>
  <c r="D2141" i="4"/>
  <c r="C2141" i="4"/>
  <c r="D2142" i="4"/>
  <c r="C2142" i="4"/>
  <c r="D2143" i="4"/>
  <c r="C2143" i="4"/>
  <c r="D2144" i="4"/>
  <c r="C2144" i="4"/>
  <c r="D2145" i="4"/>
  <c r="C2145" i="4"/>
  <c r="D2146" i="4"/>
  <c r="C2146" i="4"/>
  <c r="D2147" i="4"/>
  <c r="C2147" i="4"/>
  <c r="D2148" i="4"/>
  <c r="C2148" i="4"/>
  <c r="D2149" i="4"/>
  <c r="C2149" i="4"/>
  <c r="D2150" i="4"/>
  <c r="C2150" i="4"/>
  <c r="D2151" i="4"/>
  <c r="C2151" i="4"/>
  <c r="D2152" i="4"/>
  <c r="C2152" i="4"/>
  <c r="D2153" i="4"/>
  <c r="C2153" i="4"/>
  <c r="D2154" i="4"/>
  <c r="C2154" i="4"/>
  <c r="D2155" i="4"/>
  <c r="C2155" i="4"/>
  <c r="D2156" i="4"/>
  <c r="C2156" i="4"/>
  <c r="D2157" i="4"/>
  <c r="C2157" i="4"/>
  <c r="D2158" i="4"/>
  <c r="C2158" i="4"/>
  <c r="D2159" i="4"/>
  <c r="C2159" i="4"/>
  <c r="D2160" i="4"/>
  <c r="C2160" i="4"/>
  <c r="D2161" i="4"/>
  <c r="C2161" i="4"/>
  <c r="D2162" i="4"/>
  <c r="C2162" i="4"/>
  <c r="D2163" i="4"/>
  <c r="C2163" i="4"/>
  <c r="D2164" i="4"/>
  <c r="C2164" i="4"/>
  <c r="D2165" i="4"/>
  <c r="C2165" i="4"/>
  <c r="D2166" i="4"/>
  <c r="C2166" i="4"/>
  <c r="D2167" i="4"/>
  <c r="C2167" i="4"/>
  <c r="D2168" i="4"/>
  <c r="C2168" i="4"/>
  <c r="D2169" i="4"/>
  <c r="C2169" i="4"/>
  <c r="D2170" i="4"/>
  <c r="C2170" i="4"/>
  <c r="D2171" i="4"/>
  <c r="C2171" i="4"/>
  <c r="D2172" i="4"/>
  <c r="C2172" i="4"/>
  <c r="D2173" i="4"/>
  <c r="C2173" i="4"/>
  <c r="D2174" i="4"/>
  <c r="C2174" i="4"/>
  <c r="D2175" i="4"/>
  <c r="C2175" i="4"/>
  <c r="D2176" i="4"/>
  <c r="C2176" i="4"/>
  <c r="D2177" i="4"/>
  <c r="C2177" i="4"/>
  <c r="D2178" i="4"/>
  <c r="C2178" i="4"/>
  <c r="D2179" i="4"/>
  <c r="C2179" i="4"/>
  <c r="D2180" i="4"/>
  <c r="C2180" i="4"/>
  <c r="D2181" i="4"/>
  <c r="C2181" i="4"/>
  <c r="D2182" i="4"/>
  <c r="C2182" i="4"/>
  <c r="D2183" i="4"/>
  <c r="C2183" i="4"/>
  <c r="D2184" i="4"/>
  <c r="C2184" i="4"/>
  <c r="D2185" i="4"/>
  <c r="C2185" i="4"/>
  <c r="D2186" i="4"/>
  <c r="C2186" i="4"/>
  <c r="D2187" i="4"/>
  <c r="C2187" i="4"/>
  <c r="D2188" i="4"/>
  <c r="C2188" i="4"/>
  <c r="D2189" i="4"/>
  <c r="C2189" i="4"/>
  <c r="D2190" i="4"/>
  <c r="C2190" i="4"/>
  <c r="D2191" i="4"/>
  <c r="C2191" i="4"/>
  <c r="D2192" i="4"/>
  <c r="C2192" i="4"/>
  <c r="D2193" i="4"/>
  <c r="C2193" i="4"/>
  <c r="D2194" i="4"/>
  <c r="C2194" i="4"/>
  <c r="D2195" i="4"/>
  <c r="C2195" i="4"/>
  <c r="D2196" i="4"/>
  <c r="C2196" i="4"/>
  <c r="D2197" i="4"/>
  <c r="C2197" i="4"/>
  <c r="D2198" i="4"/>
  <c r="C2198" i="4"/>
  <c r="D2199" i="4"/>
  <c r="C2199" i="4"/>
  <c r="D2200" i="4"/>
  <c r="C2200" i="4"/>
  <c r="D2201" i="4"/>
  <c r="C2201" i="4"/>
  <c r="D2202" i="4"/>
  <c r="C2202" i="4"/>
  <c r="D2203" i="4"/>
  <c r="C2203" i="4"/>
  <c r="D2204" i="4"/>
  <c r="C2204" i="4"/>
  <c r="D2205" i="4"/>
  <c r="C2205" i="4"/>
  <c r="D2206" i="4"/>
  <c r="C2206" i="4"/>
  <c r="D2207" i="4"/>
  <c r="C2207" i="4"/>
  <c r="D2208" i="4"/>
  <c r="C2208" i="4"/>
  <c r="D2209" i="4"/>
  <c r="C2209" i="4"/>
  <c r="D2210" i="4"/>
  <c r="C2210" i="4"/>
  <c r="D2211" i="4"/>
  <c r="C2211" i="4"/>
  <c r="D2212" i="4"/>
  <c r="C2212" i="4"/>
  <c r="D2213" i="4"/>
  <c r="C2213" i="4"/>
  <c r="D2214" i="4"/>
  <c r="C2214" i="4"/>
  <c r="D2215" i="4"/>
  <c r="C2215" i="4"/>
  <c r="D2216" i="4"/>
  <c r="C2216" i="4"/>
  <c r="D2217" i="4"/>
  <c r="C2217" i="4"/>
  <c r="D2218" i="4"/>
  <c r="C2218" i="4"/>
  <c r="D2219" i="4"/>
  <c r="C2219" i="4"/>
  <c r="D2220" i="4"/>
  <c r="C2220" i="4"/>
  <c r="D2221" i="4"/>
  <c r="C2221" i="4"/>
  <c r="D2222" i="4"/>
  <c r="C2222" i="4"/>
  <c r="D2223" i="4"/>
  <c r="C2223" i="4"/>
  <c r="D2224" i="4"/>
  <c r="C2224" i="4"/>
  <c r="D2225" i="4"/>
  <c r="C2225" i="4"/>
  <c r="D2226" i="4"/>
  <c r="C2226" i="4"/>
  <c r="D2227" i="4"/>
  <c r="C2227" i="4"/>
  <c r="D2228" i="4"/>
  <c r="C2228" i="4"/>
  <c r="D2229" i="4"/>
  <c r="C2229" i="4"/>
  <c r="D2230" i="4"/>
  <c r="C2230" i="4"/>
  <c r="D2231" i="4"/>
  <c r="C2231" i="4"/>
  <c r="D2232" i="4"/>
  <c r="C2232" i="4"/>
  <c r="D2233" i="4"/>
  <c r="C2233" i="4"/>
  <c r="D2234" i="4"/>
  <c r="C2234" i="4"/>
  <c r="D2235" i="4"/>
  <c r="C2235" i="4"/>
  <c r="D2236" i="4"/>
  <c r="C2236" i="4"/>
  <c r="D2237" i="4"/>
  <c r="C2237" i="4"/>
  <c r="D2238" i="4"/>
  <c r="C2238" i="4"/>
  <c r="D2239" i="4"/>
  <c r="C2239" i="4"/>
  <c r="D2240" i="4"/>
  <c r="C2240" i="4"/>
  <c r="D2241" i="4"/>
  <c r="C2241" i="4"/>
  <c r="D2242" i="4"/>
  <c r="C2242" i="4"/>
  <c r="D2243" i="4"/>
  <c r="C2243" i="4"/>
  <c r="D2244" i="4"/>
  <c r="C2244" i="4"/>
  <c r="D2245" i="4"/>
  <c r="C2245" i="4"/>
  <c r="D2246" i="4"/>
  <c r="C2246" i="4"/>
  <c r="D2247" i="4"/>
  <c r="C2247" i="4"/>
  <c r="D2248" i="4"/>
  <c r="C2248" i="4"/>
  <c r="D2249" i="4"/>
  <c r="C2249" i="4"/>
  <c r="D2250" i="4"/>
  <c r="C2250" i="4"/>
  <c r="D2251" i="4"/>
  <c r="C2251" i="4"/>
  <c r="D2252" i="4"/>
  <c r="C2252" i="4"/>
  <c r="D2253" i="4"/>
  <c r="C2253" i="4"/>
  <c r="D2254" i="4"/>
  <c r="C2254" i="4"/>
  <c r="D2255" i="4"/>
  <c r="C2255" i="4"/>
  <c r="D2256" i="4"/>
  <c r="C2256" i="4"/>
  <c r="D2257" i="4"/>
  <c r="C2257" i="4"/>
  <c r="D2258" i="4"/>
  <c r="C2258" i="4"/>
  <c r="D2259" i="4"/>
  <c r="C2259" i="4"/>
  <c r="D2260" i="4"/>
  <c r="C2260" i="4"/>
  <c r="D2261" i="4"/>
  <c r="C2261" i="4"/>
  <c r="D2262" i="4"/>
  <c r="C2262" i="4"/>
  <c r="D2263" i="4"/>
  <c r="C2263" i="4"/>
  <c r="D2264" i="4"/>
  <c r="C2264" i="4"/>
  <c r="D2265" i="4"/>
  <c r="C2265" i="4"/>
  <c r="D2266" i="4"/>
  <c r="C2266" i="4"/>
  <c r="D2267" i="4"/>
  <c r="C2267" i="4"/>
  <c r="D2268" i="4"/>
  <c r="C2268" i="4"/>
  <c r="D2269" i="4"/>
  <c r="C2269" i="4"/>
  <c r="D2270" i="4"/>
  <c r="C2270" i="4"/>
  <c r="D2271" i="4"/>
  <c r="C2271" i="4"/>
  <c r="D2272" i="4"/>
  <c r="C2272" i="4"/>
  <c r="D2273" i="4"/>
  <c r="C2273" i="4"/>
  <c r="D2274" i="4"/>
  <c r="C2274" i="4"/>
  <c r="D2275" i="4"/>
  <c r="C2275" i="4"/>
  <c r="D2276" i="4"/>
  <c r="C2276" i="4"/>
  <c r="D2277" i="4"/>
  <c r="C2277" i="4"/>
  <c r="D2278" i="4"/>
  <c r="C2278" i="4"/>
  <c r="D2279" i="4"/>
  <c r="C2279" i="4"/>
  <c r="D2280" i="4"/>
  <c r="C2280" i="4"/>
  <c r="D2281" i="4"/>
  <c r="C2281" i="4"/>
  <c r="D2282" i="4"/>
  <c r="C2282" i="4"/>
  <c r="D2283" i="4"/>
  <c r="C2283" i="4"/>
  <c r="D2284" i="4"/>
  <c r="C2284" i="4"/>
  <c r="D2285" i="4"/>
  <c r="C2285" i="4"/>
  <c r="D2286" i="4"/>
  <c r="C2286" i="4"/>
  <c r="D2287" i="4"/>
  <c r="C2287" i="4"/>
  <c r="D2288" i="4"/>
  <c r="C2288" i="4"/>
  <c r="D2289" i="4"/>
  <c r="C2289" i="4"/>
  <c r="D2290" i="4"/>
  <c r="C2290" i="4"/>
  <c r="D2291" i="4"/>
  <c r="C2291" i="4"/>
  <c r="D2292" i="4"/>
  <c r="C2292" i="4"/>
  <c r="D2293" i="4"/>
  <c r="C2293" i="4"/>
  <c r="D2294" i="4"/>
  <c r="C2294" i="4"/>
  <c r="D2295" i="4"/>
  <c r="C2295" i="4"/>
  <c r="D2296" i="4"/>
  <c r="C2296" i="4"/>
  <c r="D2297" i="4"/>
  <c r="C2297" i="4"/>
  <c r="D2298" i="4"/>
  <c r="C2298" i="4"/>
  <c r="D2299" i="4"/>
  <c r="C2299" i="4"/>
  <c r="D2300" i="4"/>
  <c r="C2300" i="4"/>
  <c r="D2301" i="4"/>
  <c r="C2301" i="4"/>
  <c r="D2302" i="4"/>
  <c r="C2302" i="4"/>
  <c r="D2303" i="4"/>
  <c r="C2303" i="4"/>
  <c r="D2304" i="4"/>
  <c r="C2304" i="4"/>
  <c r="D2305" i="4"/>
  <c r="C2305" i="4"/>
  <c r="D2306" i="4"/>
  <c r="C2306" i="4"/>
  <c r="D2307" i="4"/>
  <c r="C2307" i="4"/>
  <c r="D2308" i="4"/>
  <c r="C2308" i="4"/>
  <c r="D2309" i="4"/>
  <c r="C2309" i="4"/>
  <c r="D2310" i="4"/>
  <c r="C2310" i="4"/>
  <c r="D2311" i="4"/>
  <c r="C2311" i="4"/>
  <c r="D2312" i="4"/>
  <c r="C2312" i="4"/>
  <c r="D2313" i="4"/>
  <c r="C2313" i="4"/>
  <c r="D2314" i="4"/>
  <c r="C2314" i="4"/>
  <c r="D2315" i="4"/>
  <c r="C2315" i="4"/>
  <c r="D2316" i="4"/>
  <c r="C2316" i="4"/>
  <c r="D2317" i="4"/>
  <c r="C2317" i="4"/>
  <c r="D2318" i="4"/>
  <c r="C2318" i="4"/>
  <c r="D2319" i="4"/>
  <c r="C2319" i="4"/>
  <c r="D2320" i="4"/>
  <c r="C2320" i="4"/>
  <c r="D2321" i="4"/>
  <c r="C2321" i="4"/>
  <c r="D2322" i="4"/>
  <c r="C2322" i="4"/>
  <c r="D2323" i="4"/>
  <c r="C2323" i="4"/>
  <c r="D2324" i="4"/>
  <c r="C2324" i="4"/>
  <c r="D2325" i="4"/>
  <c r="C2325" i="4"/>
  <c r="D2326" i="4"/>
  <c r="C2326" i="4"/>
  <c r="D2327" i="4"/>
  <c r="C2327" i="4"/>
  <c r="D2328" i="4"/>
  <c r="C2328" i="4"/>
  <c r="D2329" i="4"/>
  <c r="C2329" i="4"/>
  <c r="D2330" i="4"/>
  <c r="C2330" i="4"/>
  <c r="D2331" i="4"/>
  <c r="C2331" i="4"/>
  <c r="D2332" i="4"/>
  <c r="C2332" i="4"/>
  <c r="D2333" i="4"/>
  <c r="C2333" i="4"/>
  <c r="D2334" i="4"/>
  <c r="C2334" i="4"/>
  <c r="D2335" i="4"/>
  <c r="C2335" i="4"/>
  <c r="D2336" i="4"/>
  <c r="C2336" i="4"/>
  <c r="D2337" i="4"/>
  <c r="C2337" i="4"/>
  <c r="D2338" i="4"/>
  <c r="C2338" i="4"/>
  <c r="D2339" i="4"/>
  <c r="C2339" i="4"/>
  <c r="D2340" i="4"/>
  <c r="C2340" i="4"/>
  <c r="D2341" i="4"/>
  <c r="C2341" i="4"/>
  <c r="D2342" i="4"/>
  <c r="C2342" i="4"/>
  <c r="D2343" i="4"/>
  <c r="C2343" i="4"/>
  <c r="D2344" i="4"/>
  <c r="C2344" i="4"/>
  <c r="D2345" i="4"/>
  <c r="C2345" i="4"/>
  <c r="D2346" i="4"/>
  <c r="C2346" i="4"/>
  <c r="D2347" i="4"/>
  <c r="C2347" i="4"/>
  <c r="D2348" i="4"/>
  <c r="C2348" i="4"/>
  <c r="D2349" i="4"/>
  <c r="C2349" i="4"/>
  <c r="D2350" i="4"/>
  <c r="C2350" i="4"/>
  <c r="D2351" i="4"/>
  <c r="C2351" i="4"/>
  <c r="D2352" i="4"/>
  <c r="C2352" i="4"/>
  <c r="D2353" i="4"/>
  <c r="C2353" i="4"/>
  <c r="D2354" i="4"/>
  <c r="C2354" i="4"/>
  <c r="D2355" i="4"/>
  <c r="C2355" i="4"/>
  <c r="D2356" i="4"/>
  <c r="C2356" i="4"/>
  <c r="D2357" i="4"/>
  <c r="C2357" i="4"/>
  <c r="D2358" i="4"/>
  <c r="C2358" i="4"/>
  <c r="D2359" i="4"/>
  <c r="C2359" i="4"/>
  <c r="D2360" i="4"/>
  <c r="C2360" i="4"/>
  <c r="D2361" i="4"/>
  <c r="C2361" i="4"/>
  <c r="D2362" i="4"/>
  <c r="C2362" i="4"/>
  <c r="D2363" i="4"/>
  <c r="C2363" i="4"/>
  <c r="D2364" i="4"/>
  <c r="C2364" i="4"/>
  <c r="D2365" i="4"/>
  <c r="C2365" i="4"/>
  <c r="D2366" i="4"/>
  <c r="C2366" i="4"/>
  <c r="D2367" i="4"/>
  <c r="C2367" i="4"/>
  <c r="D2368" i="4"/>
  <c r="C2368" i="4"/>
  <c r="D2369" i="4"/>
  <c r="C2369" i="4"/>
  <c r="D2370" i="4"/>
  <c r="C2370" i="4"/>
  <c r="D2371" i="4"/>
  <c r="C2371" i="4"/>
  <c r="D2372" i="4"/>
  <c r="C2372" i="4"/>
  <c r="D2373" i="4"/>
  <c r="C2373" i="4"/>
  <c r="D2374" i="4"/>
  <c r="C2374" i="4"/>
  <c r="D2375" i="4"/>
  <c r="C2375" i="4"/>
  <c r="D2376" i="4"/>
  <c r="C2376" i="4"/>
  <c r="D2377" i="4"/>
  <c r="C2377" i="4"/>
  <c r="D2378" i="4"/>
  <c r="C2378" i="4"/>
  <c r="D2379" i="4"/>
  <c r="C2379" i="4"/>
  <c r="D2380" i="4"/>
  <c r="C2380" i="4"/>
  <c r="D2381" i="4"/>
  <c r="C2381" i="4"/>
  <c r="D2382" i="4"/>
  <c r="C2382" i="4"/>
  <c r="D2383" i="4"/>
  <c r="C2383" i="4"/>
  <c r="D2384" i="4"/>
  <c r="C2384" i="4"/>
  <c r="D2385" i="4"/>
  <c r="C2385" i="4"/>
  <c r="D2386" i="4"/>
  <c r="C2386" i="4"/>
  <c r="D2387" i="4"/>
  <c r="C2387" i="4"/>
  <c r="D2388" i="4"/>
  <c r="C2388" i="4"/>
  <c r="D2389" i="4"/>
  <c r="C2389" i="4"/>
  <c r="D2390" i="4"/>
  <c r="C2390" i="4"/>
  <c r="D2391" i="4"/>
  <c r="C2391" i="4"/>
  <c r="D2392" i="4"/>
  <c r="C2392" i="4"/>
  <c r="D2393" i="4"/>
  <c r="C2393" i="4"/>
  <c r="D2394" i="4"/>
  <c r="C2394" i="4"/>
  <c r="D2395" i="4"/>
  <c r="C2395" i="4"/>
  <c r="D2396" i="4"/>
  <c r="C2396" i="4"/>
  <c r="D2397" i="4"/>
  <c r="C2397" i="4"/>
  <c r="D2398" i="4"/>
  <c r="C2398" i="4"/>
  <c r="D2399" i="4"/>
  <c r="C2399" i="4"/>
  <c r="D2400" i="4"/>
  <c r="C2400" i="4"/>
  <c r="D2401" i="4"/>
  <c r="C2401" i="4"/>
  <c r="D2402" i="4"/>
  <c r="C2402" i="4"/>
  <c r="D2403" i="4"/>
  <c r="C2403" i="4"/>
  <c r="D2404" i="4"/>
  <c r="C2404" i="4"/>
  <c r="D2405" i="4"/>
  <c r="C2405" i="4"/>
  <c r="D2406" i="4"/>
  <c r="C2406" i="4"/>
  <c r="D2407" i="4"/>
  <c r="C2407" i="4"/>
  <c r="D2408" i="4"/>
  <c r="C2408" i="4"/>
  <c r="D2409" i="4"/>
  <c r="C2409" i="4"/>
  <c r="D2410" i="4"/>
  <c r="C2410" i="4"/>
  <c r="D2411" i="4"/>
  <c r="C2411" i="4"/>
  <c r="D2412" i="4"/>
  <c r="C2412" i="4"/>
  <c r="D2413" i="4"/>
  <c r="C2413" i="4"/>
  <c r="D2414" i="4"/>
  <c r="C2414" i="4"/>
  <c r="D2415" i="4"/>
  <c r="C2415" i="4"/>
  <c r="D2416" i="4"/>
  <c r="C2416" i="4"/>
  <c r="D2417" i="4"/>
  <c r="C2417" i="4"/>
  <c r="D2418" i="4"/>
  <c r="C2418" i="4"/>
  <c r="D2419" i="4"/>
  <c r="C2419" i="4"/>
  <c r="D2420" i="4"/>
  <c r="C2420" i="4"/>
  <c r="D2421" i="4"/>
  <c r="C2421" i="4"/>
  <c r="D2422" i="4"/>
  <c r="C2422" i="4"/>
  <c r="D2423" i="4"/>
  <c r="C2423" i="4"/>
  <c r="D2424" i="4"/>
  <c r="C2424" i="4"/>
  <c r="D2425" i="4"/>
  <c r="C2425" i="4"/>
  <c r="D2426" i="4"/>
  <c r="C2426" i="4"/>
  <c r="D2427" i="4"/>
  <c r="C2427" i="4"/>
  <c r="D2428" i="4"/>
  <c r="C2428" i="4"/>
  <c r="D2429" i="4"/>
  <c r="C2429" i="4"/>
  <c r="D2430" i="4"/>
  <c r="C2430" i="4"/>
  <c r="D2431" i="4"/>
  <c r="C2431" i="4"/>
  <c r="D2432" i="4"/>
  <c r="C2432" i="4"/>
  <c r="D2433" i="4"/>
  <c r="C2433" i="4"/>
  <c r="D2434" i="4"/>
  <c r="C2434" i="4"/>
  <c r="D2435" i="4"/>
  <c r="C2435" i="4"/>
  <c r="D2436" i="4"/>
  <c r="C2436" i="4"/>
  <c r="D2437" i="4"/>
  <c r="C2437" i="4"/>
  <c r="D2438" i="4"/>
  <c r="C2438" i="4"/>
  <c r="D2439" i="4"/>
  <c r="C2439" i="4"/>
  <c r="D2440" i="4"/>
  <c r="C2440" i="4"/>
  <c r="D2441" i="4"/>
  <c r="C2441" i="4"/>
  <c r="D2442" i="4"/>
  <c r="C2442" i="4"/>
  <c r="D2443" i="4"/>
  <c r="C2443" i="4"/>
  <c r="D2444" i="4"/>
  <c r="C2444" i="4"/>
  <c r="D2445" i="4"/>
  <c r="C2445" i="4"/>
  <c r="D2446" i="4"/>
  <c r="C2446" i="4"/>
  <c r="D2447" i="4"/>
  <c r="C2447" i="4"/>
  <c r="D2448" i="4"/>
  <c r="C2448" i="4"/>
  <c r="D2449" i="4"/>
  <c r="C2449" i="4"/>
  <c r="D2450" i="4"/>
  <c r="C2450" i="4"/>
  <c r="D2451" i="4"/>
  <c r="C2451" i="4"/>
  <c r="D2452" i="4"/>
  <c r="C2452" i="4"/>
  <c r="D2453" i="4"/>
  <c r="C2453" i="4"/>
  <c r="D2454" i="4"/>
  <c r="C2454" i="4"/>
  <c r="D2455" i="4"/>
  <c r="C2455" i="4"/>
  <c r="D2456" i="4"/>
  <c r="C2456" i="4"/>
  <c r="D2457" i="4"/>
  <c r="C2457" i="4"/>
  <c r="D2458" i="4"/>
  <c r="C2458" i="4"/>
  <c r="D2459" i="4"/>
  <c r="C2459" i="4"/>
  <c r="D2460" i="4"/>
  <c r="C2460" i="4"/>
  <c r="D2461" i="4"/>
  <c r="C2461" i="4"/>
  <c r="D2462" i="4"/>
  <c r="C2462" i="4"/>
  <c r="D2463" i="4"/>
  <c r="C2463" i="4"/>
  <c r="D2464" i="4"/>
  <c r="C2464" i="4"/>
  <c r="D2465" i="4"/>
  <c r="C2465" i="4"/>
  <c r="D2466" i="4"/>
  <c r="C2466" i="4"/>
  <c r="D2467" i="4"/>
  <c r="C2467" i="4"/>
  <c r="D2468" i="4"/>
  <c r="C2468" i="4"/>
  <c r="D2469" i="4"/>
  <c r="C2469" i="4"/>
  <c r="D2470" i="4"/>
  <c r="C2470" i="4"/>
  <c r="D2471" i="4"/>
  <c r="C2471" i="4"/>
  <c r="D2472" i="4"/>
  <c r="C2472" i="4"/>
  <c r="D2473" i="4"/>
  <c r="C2473" i="4"/>
  <c r="D2474" i="4"/>
  <c r="C2474" i="4"/>
  <c r="D2475" i="4"/>
  <c r="C2475" i="4"/>
  <c r="D2476" i="4"/>
  <c r="C2476" i="4"/>
  <c r="D2477" i="4"/>
  <c r="C2477" i="4"/>
  <c r="D2478" i="4"/>
  <c r="C2478" i="4"/>
  <c r="D2479" i="4"/>
  <c r="C2479" i="4"/>
  <c r="D2480" i="4"/>
  <c r="C2480" i="4"/>
  <c r="D2481" i="4"/>
  <c r="C2481" i="4"/>
  <c r="D2482" i="4"/>
  <c r="C2482" i="4"/>
  <c r="D2483" i="4"/>
  <c r="C2483" i="4"/>
  <c r="D2484" i="4"/>
  <c r="C2484" i="4"/>
  <c r="D2485" i="4"/>
  <c r="C2485" i="4"/>
  <c r="D2486" i="4"/>
  <c r="C2486" i="4"/>
  <c r="D2487" i="4"/>
  <c r="C2487" i="4"/>
  <c r="D2488" i="4"/>
  <c r="C2488" i="4"/>
  <c r="D2489" i="4"/>
  <c r="C2489" i="4"/>
  <c r="D2490" i="4"/>
  <c r="C2490" i="4"/>
  <c r="D2491" i="4"/>
  <c r="C2491" i="4"/>
  <c r="D2492" i="4"/>
  <c r="C2492" i="4"/>
  <c r="D2493" i="4"/>
  <c r="C2493" i="4"/>
  <c r="D2494" i="4"/>
  <c r="C2494" i="4"/>
  <c r="D2495" i="4"/>
  <c r="C2495" i="4"/>
  <c r="D2496" i="4"/>
  <c r="C2496" i="4"/>
  <c r="D2497" i="4"/>
  <c r="C2497" i="4"/>
  <c r="D2498" i="4"/>
  <c r="C2498" i="4"/>
  <c r="D2499" i="4"/>
  <c r="C2499" i="4"/>
  <c r="D2500" i="4"/>
  <c r="C2500" i="4"/>
  <c r="D2501" i="4"/>
  <c r="C2501" i="4"/>
  <c r="D2502" i="4"/>
  <c r="C2502" i="4"/>
  <c r="D2503" i="4"/>
  <c r="C2503" i="4"/>
  <c r="D2504" i="4"/>
  <c r="C2504" i="4"/>
  <c r="D2505" i="4"/>
  <c r="C2505" i="4"/>
  <c r="D2506" i="4"/>
  <c r="C2506" i="4"/>
  <c r="D2507" i="4"/>
  <c r="C2507" i="4"/>
  <c r="D2508" i="4"/>
  <c r="C2508" i="4"/>
  <c r="D2509" i="4"/>
  <c r="C2509" i="4"/>
  <c r="D2510" i="4"/>
  <c r="C2510" i="4"/>
  <c r="D2511" i="4"/>
  <c r="C2511" i="4"/>
  <c r="D2512" i="4"/>
  <c r="C2512" i="4"/>
  <c r="D2513" i="4"/>
  <c r="C2513" i="4"/>
  <c r="D2514" i="4"/>
  <c r="C2514" i="4"/>
  <c r="D2515" i="4"/>
  <c r="C2515" i="4"/>
  <c r="D2516" i="4"/>
  <c r="C2516" i="4"/>
  <c r="D2517" i="4"/>
  <c r="C2517" i="4"/>
  <c r="D2518" i="4"/>
  <c r="C2518" i="4"/>
  <c r="D2519" i="4"/>
  <c r="C2519" i="4"/>
  <c r="D2520" i="4"/>
  <c r="C2520" i="4"/>
  <c r="D2521" i="4"/>
  <c r="C2521" i="4"/>
  <c r="D2522" i="4"/>
  <c r="C2522" i="4"/>
  <c r="D2523" i="4"/>
  <c r="C2523" i="4"/>
  <c r="D2524" i="4"/>
  <c r="C2524" i="4"/>
  <c r="D2525" i="4"/>
  <c r="C2525" i="4"/>
  <c r="D2526" i="4"/>
  <c r="C2526" i="4"/>
  <c r="D2527" i="4"/>
  <c r="C2527" i="4"/>
  <c r="D2528" i="4"/>
  <c r="C2528" i="4"/>
  <c r="D2529" i="4"/>
  <c r="C2529" i="4"/>
  <c r="D2530" i="4"/>
  <c r="C2530" i="4"/>
  <c r="D2531" i="4"/>
  <c r="C2531" i="4"/>
  <c r="D2532" i="4"/>
  <c r="C2532" i="4"/>
  <c r="D2533" i="4"/>
  <c r="C2533" i="4"/>
  <c r="D2534" i="4"/>
  <c r="C2534" i="4"/>
  <c r="D2535" i="4"/>
  <c r="C2535" i="4"/>
  <c r="D2536" i="4"/>
  <c r="C2536" i="4"/>
  <c r="D2537" i="4"/>
  <c r="C2537" i="4"/>
  <c r="D2538" i="4"/>
  <c r="C2538" i="4"/>
  <c r="D2539" i="4"/>
  <c r="C2539" i="4"/>
  <c r="D2540" i="4"/>
  <c r="C2540" i="4"/>
  <c r="D2541" i="4"/>
  <c r="C2541" i="4"/>
  <c r="D2542" i="4"/>
  <c r="C2542" i="4"/>
  <c r="D2543" i="4"/>
  <c r="C2543" i="4"/>
  <c r="D2544" i="4"/>
  <c r="C2544" i="4"/>
  <c r="D2545" i="4"/>
  <c r="C2545" i="4"/>
  <c r="D2546" i="4"/>
  <c r="C2546" i="4"/>
  <c r="D2547" i="4"/>
  <c r="C2547" i="4"/>
  <c r="D2548" i="4"/>
  <c r="C2548" i="4"/>
  <c r="D2549" i="4"/>
  <c r="C2549" i="4"/>
  <c r="D2550" i="4"/>
  <c r="C2550" i="4"/>
  <c r="D2551" i="4"/>
  <c r="C2551" i="4"/>
  <c r="D2552" i="4"/>
  <c r="C2552" i="4"/>
  <c r="D2553" i="4"/>
  <c r="C2553" i="4"/>
  <c r="D2554" i="4"/>
  <c r="C2554" i="4"/>
  <c r="D2555" i="4"/>
  <c r="C2555" i="4"/>
  <c r="D2556" i="4"/>
  <c r="C2556" i="4"/>
  <c r="D2557" i="4"/>
  <c r="C2557" i="4"/>
  <c r="D2558" i="4"/>
  <c r="C2558" i="4"/>
  <c r="D2559" i="4"/>
  <c r="C2559" i="4"/>
  <c r="D2560" i="4"/>
  <c r="C2560" i="4"/>
  <c r="D2561" i="4"/>
  <c r="C2561" i="4"/>
  <c r="D2562" i="4"/>
  <c r="C2562" i="4"/>
  <c r="D2563" i="4"/>
  <c r="C2563" i="4"/>
  <c r="D2564" i="4"/>
  <c r="C2564" i="4"/>
  <c r="D2565" i="4"/>
  <c r="C2565" i="4"/>
  <c r="D2566" i="4"/>
  <c r="C2566" i="4"/>
  <c r="D2567" i="4"/>
  <c r="C2567" i="4"/>
  <c r="D2568" i="4"/>
  <c r="C2568" i="4"/>
  <c r="D2569" i="4"/>
  <c r="C2569" i="4"/>
  <c r="D2570" i="4"/>
  <c r="C2570" i="4"/>
  <c r="D2571" i="4"/>
  <c r="C2571" i="4"/>
  <c r="D2572" i="4"/>
  <c r="C2572" i="4"/>
  <c r="D2573" i="4"/>
  <c r="C2573" i="4"/>
  <c r="D2574" i="4"/>
  <c r="C2574" i="4"/>
  <c r="D2575" i="4"/>
  <c r="C2575" i="4"/>
  <c r="D2576" i="4"/>
  <c r="C2576" i="4"/>
  <c r="D2577" i="4"/>
  <c r="C2577" i="4"/>
  <c r="D2578" i="4"/>
  <c r="C2578" i="4"/>
  <c r="D2579" i="4"/>
  <c r="C2579" i="4"/>
  <c r="D2580" i="4"/>
  <c r="C2580" i="4"/>
  <c r="D2581" i="4"/>
  <c r="C2581" i="4"/>
  <c r="D2582" i="4"/>
  <c r="C2582" i="4"/>
  <c r="D2583" i="4"/>
  <c r="C2583" i="4"/>
  <c r="D2584" i="4"/>
  <c r="C2584" i="4"/>
  <c r="D2585" i="4"/>
  <c r="C2585" i="4"/>
  <c r="D2586" i="4"/>
  <c r="C2586" i="4"/>
  <c r="D2587" i="4"/>
  <c r="C2587" i="4"/>
  <c r="D2588" i="4"/>
  <c r="C2588" i="4"/>
  <c r="D2589" i="4"/>
  <c r="C2589" i="4"/>
  <c r="D2590" i="4"/>
  <c r="C2590" i="4"/>
  <c r="D2591" i="4"/>
  <c r="C2591" i="4"/>
  <c r="D2592" i="4"/>
  <c r="C2592" i="4"/>
  <c r="D2593" i="4"/>
  <c r="C2593" i="4"/>
  <c r="D2594" i="4"/>
  <c r="C2594" i="4"/>
  <c r="D2595" i="4"/>
  <c r="C2595" i="4"/>
  <c r="D2596" i="4"/>
  <c r="C2596" i="4"/>
  <c r="D2597" i="4"/>
  <c r="C2597" i="4"/>
  <c r="D2598" i="4"/>
  <c r="C2598" i="4"/>
  <c r="D2599" i="4"/>
  <c r="C2599" i="4"/>
  <c r="D2600" i="4"/>
  <c r="C2600" i="4"/>
  <c r="D2601" i="4"/>
  <c r="C2601" i="4"/>
  <c r="D2602" i="4"/>
  <c r="C2602" i="4"/>
  <c r="D2603" i="4"/>
  <c r="C2603" i="4"/>
  <c r="D2604" i="4"/>
  <c r="C2604" i="4"/>
  <c r="D2605" i="4"/>
  <c r="C2605" i="4"/>
  <c r="D2606" i="4"/>
  <c r="C2606" i="4"/>
  <c r="D2607" i="4"/>
  <c r="C2607" i="4"/>
  <c r="D2608" i="4"/>
  <c r="C2608" i="4"/>
  <c r="D2609" i="4"/>
  <c r="C2609" i="4"/>
  <c r="D2610" i="4"/>
  <c r="C2610" i="4"/>
  <c r="D2611" i="4"/>
  <c r="C2611" i="4"/>
  <c r="D2612" i="4"/>
  <c r="C2612" i="4"/>
  <c r="D2613" i="4"/>
  <c r="C2613" i="4"/>
  <c r="D2614" i="4"/>
  <c r="C2614" i="4"/>
  <c r="D2615" i="4"/>
  <c r="C2615" i="4"/>
  <c r="D2616" i="4"/>
  <c r="C2616" i="4"/>
  <c r="D2617" i="4"/>
  <c r="C2617" i="4"/>
  <c r="D2618" i="4"/>
  <c r="C2618" i="4"/>
  <c r="D2619" i="4"/>
  <c r="C2619" i="4"/>
  <c r="D2620" i="4"/>
  <c r="C2620" i="4"/>
  <c r="D2621" i="4"/>
  <c r="C2621" i="4"/>
  <c r="D2622" i="4"/>
  <c r="C2622" i="4"/>
  <c r="D2623" i="4"/>
  <c r="C2623" i="4"/>
  <c r="D2624" i="4"/>
  <c r="C2624" i="4"/>
  <c r="D2625" i="4"/>
  <c r="C2625" i="4"/>
  <c r="D2626" i="4"/>
  <c r="C2626" i="4"/>
  <c r="D2627" i="4"/>
  <c r="C2627" i="4"/>
  <c r="D2628" i="4"/>
  <c r="C2628" i="4"/>
  <c r="D2629" i="4"/>
  <c r="C2629" i="4"/>
  <c r="D2630" i="4"/>
  <c r="C2630" i="4"/>
  <c r="D2631" i="4"/>
  <c r="C2631" i="4"/>
  <c r="D2632" i="4"/>
  <c r="C2632" i="4"/>
  <c r="D2633" i="4"/>
  <c r="C2633" i="4"/>
  <c r="D2634" i="4"/>
  <c r="C2634" i="4"/>
  <c r="D2635" i="4"/>
  <c r="C2635" i="4"/>
  <c r="D2636" i="4"/>
  <c r="C2636" i="4"/>
  <c r="D2637" i="4"/>
  <c r="C2637" i="4"/>
  <c r="D2638" i="4"/>
  <c r="C2638" i="4"/>
  <c r="D2639" i="4"/>
  <c r="C2639" i="4"/>
  <c r="D2640" i="4"/>
  <c r="C2640" i="4"/>
  <c r="D2641" i="4"/>
  <c r="C2641" i="4"/>
  <c r="D2642" i="4"/>
  <c r="C2642" i="4"/>
  <c r="D2643" i="4"/>
  <c r="C2643" i="4"/>
  <c r="D2644" i="4"/>
  <c r="C2644" i="4"/>
  <c r="D2645" i="4"/>
  <c r="C2645" i="4"/>
  <c r="D2646" i="4"/>
  <c r="C2646" i="4"/>
  <c r="D2647" i="4"/>
  <c r="C2647" i="4"/>
  <c r="D2648" i="4"/>
  <c r="C2648" i="4"/>
  <c r="D2649" i="4"/>
  <c r="C2649" i="4"/>
  <c r="D2650" i="4"/>
  <c r="C2650" i="4"/>
  <c r="D2651" i="4"/>
  <c r="C2651" i="4"/>
  <c r="D2652" i="4"/>
  <c r="C2652" i="4"/>
  <c r="D2653" i="4"/>
  <c r="C2653" i="4"/>
  <c r="D2654" i="4"/>
  <c r="C2654" i="4"/>
  <c r="D2655" i="4"/>
  <c r="C2655" i="4"/>
  <c r="D2656" i="4"/>
  <c r="C2656" i="4"/>
  <c r="D2657" i="4"/>
  <c r="C2657" i="4"/>
  <c r="D2658" i="4"/>
  <c r="C2658" i="4"/>
  <c r="D2659" i="4"/>
  <c r="C2659" i="4"/>
  <c r="D2660" i="4"/>
  <c r="C2660" i="4"/>
  <c r="D2661" i="4"/>
  <c r="C2661" i="4"/>
  <c r="D2662" i="4"/>
  <c r="C2662" i="4"/>
  <c r="D2663" i="4"/>
  <c r="C2663" i="4"/>
  <c r="D2664" i="4"/>
  <c r="C2664" i="4"/>
  <c r="D2665" i="4"/>
  <c r="C2665" i="4"/>
  <c r="D2666" i="4"/>
  <c r="C2666" i="4"/>
  <c r="D2667" i="4"/>
  <c r="C2667" i="4"/>
  <c r="D2668" i="4"/>
  <c r="C2668" i="4"/>
  <c r="D2669" i="4"/>
  <c r="C2669" i="4"/>
  <c r="D2670" i="4"/>
  <c r="C2670" i="4"/>
  <c r="D2671" i="4"/>
  <c r="C2671" i="4"/>
  <c r="D2672" i="4"/>
  <c r="C2672" i="4"/>
  <c r="D2673" i="4"/>
  <c r="C2673" i="4"/>
  <c r="D2674" i="4"/>
  <c r="C2674" i="4"/>
  <c r="D2675" i="4"/>
  <c r="C2675" i="4"/>
  <c r="D2676" i="4"/>
  <c r="C2676" i="4"/>
  <c r="D2677" i="4"/>
  <c r="C2677" i="4"/>
  <c r="D2678" i="4"/>
  <c r="C2678" i="4"/>
  <c r="D2679" i="4"/>
  <c r="C2679" i="4"/>
  <c r="D2680" i="4"/>
  <c r="C2680" i="4"/>
  <c r="D2681" i="4"/>
  <c r="C2681" i="4"/>
  <c r="D2682" i="4"/>
  <c r="C2682" i="4"/>
  <c r="D2683" i="4"/>
  <c r="C2683" i="4"/>
  <c r="D2684" i="4"/>
  <c r="C2684" i="4"/>
  <c r="D2685" i="4"/>
  <c r="C2685" i="4"/>
  <c r="D2686" i="4"/>
  <c r="C2686" i="4"/>
  <c r="D2687" i="4"/>
  <c r="C2687" i="4"/>
  <c r="D2688" i="4"/>
  <c r="C2688" i="4"/>
  <c r="D2689" i="4"/>
  <c r="C2689" i="4"/>
  <c r="D2690" i="4"/>
  <c r="C2690" i="4"/>
  <c r="D2691" i="4"/>
  <c r="C2691" i="4"/>
  <c r="D2692" i="4"/>
  <c r="C2692" i="4"/>
  <c r="D2693" i="4"/>
  <c r="C2693" i="4"/>
  <c r="D2694" i="4"/>
  <c r="C2694" i="4"/>
  <c r="D2695" i="4"/>
  <c r="C2695" i="4"/>
  <c r="D2696" i="4"/>
  <c r="C2696" i="4"/>
  <c r="D2697" i="4"/>
  <c r="C2697" i="4"/>
  <c r="D2698" i="4"/>
  <c r="C2698" i="4"/>
  <c r="D2699" i="4"/>
  <c r="C2699" i="4"/>
  <c r="D2700" i="4"/>
  <c r="C2700" i="4"/>
  <c r="D2701" i="4"/>
  <c r="C2701" i="4"/>
  <c r="D2702" i="4"/>
  <c r="C2702" i="4"/>
  <c r="D2703" i="4"/>
  <c r="C2703" i="4"/>
  <c r="D2704" i="4"/>
  <c r="C2704" i="4"/>
  <c r="D2705" i="4"/>
  <c r="C2705" i="4"/>
  <c r="D2706" i="4"/>
  <c r="C2706" i="4"/>
  <c r="D2707" i="4"/>
  <c r="C2707" i="4"/>
  <c r="D2708" i="4"/>
  <c r="C2708" i="4"/>
  <c r="D2709" i="4"/>
  <c r="C2709" i="4"/>
  <c r="D2710" i="4"/>
  <c r="C2710" i="4"/>
  <c r="D2711" i="4"/>
  <c r="C2711" i="4"/>
  <c r="D2712" i="4"/>
  <c r="C2712" i="4"/>
  <c r="D2713" i="4"/>
  <c r="C2713" i="4"/>
  <c r="D2714" i="4"/>
  <c r="C2714" i="4"/>
  <c r="D2715" i="4"/>
  <c r="C2715" i="4"/>
  <c r="D2716" i="4"/>
  <c r="C2716" i="4"/>
  <c r="D2717" i="4"/>
  <c r="C2717" i="4"/>
  <c r="D2718" i="4"/>
  <c r="C2718" i="4"/>
  <c r="D2719" i="4"/>
  <c r="C2719" i="4"/>
  <c r="D2720" i="4"/>
  <c r="C2720" i="4"/>
  <c r="D2721" i="4"/>
  <c r="C2721" i="4"/>
  <c r="D2722" i="4"/>
  <c r="C2722" i="4"/>
  <c r="D2723" i="4"/>
  <c r="C2723" i="4"/>
  <c r="D2724" i="4"/>
  <c r="C2724" i="4"/>
  <c r="D2725" i="4"/>
  <c r="C2725" i="4"/>
  <c r="D2726" i="4"/>
  <c r="C2726" i="4"/>
  <c r="D2727" i="4"/>
  <c r="C2727" i="4"/>
  <c r="D2728" i="4"/>
  <c r="C2728" i="4"/>
  <c r="D2729" i="4"/>
  <c r="C2729" i="4"/>
  <c r="D2730" i="4"/>
  <c r="C2730" i="4"/>
  <c r="D2731" i="4"/>
  <c r="C2731" i="4"/>
  <c r="D2732" i="4"/>
  <c r="C2732" i="4"/>
  <c r="D2733" i="4"/>
  <c r="C2733" i="4"/>
  <c r="D2734" i="4"/>
  <c r="C2734" i="4"/>
  <c r="D2735" i="4"/>
  <c r="C2735" i="4"/>
  <c r="D2736" i="4"/>
  <c r="C2736" i="4"/>
  <c r="D2737" i="4"/>
  <c r="C2737" i="4"/>
  <c r="D2738" i="4"/>
  <c r="C2738" i="4"/>
  <c r="D2739" i="4"/>
  <c r="C2739" i="4"/>
  <c r="D2740" i="4"/>
  <c r="C2740" i="4"/>
  <c r="D2741" i="4"/>
  <c r="C2741" i="4"/>
  <c r="D2742" i="4"/>
  <c r="C2742" i="4"/>
  <c r="D2743" i="4"/>
  <c r="C2743" i="4"/>
  <c r="D2744" i="4"/>
  <c r="C2744" i="4"/>
  <c r="D2745" i="4"/>
  <c r="C2745" i="4"/>
  <c r="D2746" i="4"/>
  <c r="C2746" i="4"/>
  <c r="D2747" i="4"/>
  <c r="C2747" i="4"/>
  <c r="D2748" i="4"/>
  <c r="C2748" i="4"/>
  <c r="D2749" i="4"/>
  <c r="C2749" i="4"/>
  <c r="D2750" i="4"/>
  <c r="C2750" i="4"/>
  <c r="D2751" i="4"/>
  <c r="C2751" i="4"/>
  <c r="D2752" i="4"/>
  <c r="C2752" i="4"/>
  <c r="D2753" i="4"/>
  <c r="C2753" i="4"/>
  <c r="D2754" i="4"/>
  <c r="C2754" i="4"/>
  <c r="D2755" i="4"/>
  <c r="C2755" i="4"/>
  <c r="D2756" i="4"/>
  <c r="C2756" i="4"/>
  <c r="D2757" i="4"/>
  <c r="C2757" i="4"/>
  <c r="D2758" i="4"/>
  <c r="C2758" i="4"/>
  <c r="D2759" i="4"/>
  <c r="C2759" i="4"/>
  <c r="D2760" i="4"/>
  <c r="C2760" i="4"/>
  <c r="D2761" i="4"/>
  <c r="C2761" i="4"/>
  <c r="D2762" i="4"/>
  <c r="C2762" i="4"/>
  <c r="D2763" i="4"/>
  <c r="C2763" i="4"/>
  <c r="D2764" i="4"/>
  <c r="C2764" i="4"/>
  <c r="D2765" i="4"/>
  <c r="C2765" i="4"/>
  <c r="D2766" i="4"/>
  <c r="C2766" i="4"/>
  <c r="D2767" i="4"/>
  <c r="C2767" i="4"/>
  <c r="D2768" i="4"/>
  <c r="C2768" i="4"/>
  <c r="D2769" i="4"/>
  <c r="C2769" i="4"/>
  <c r="D2770" i="4"/>
  <c r="C2770" i="4"/>
  <c r="D2771" i="4"/>
  <c r="C2771" i="4"/>
  <c r="D2772" i="4"/>
  <c r="C2772" i="4"/>
  <c r="D2773" i="4"/>
  <c r="C2773" i="4"/>
  <c r="D2774" i="4"/>
  <c r="C2774" i="4"/>
  <c r="D2775" i="4"/>
  <c r="C2775" i="4"/>
  <c r="D2776" i="4"/>
  <c r="C2776" i="4"/>
  <c r="D2777" i="4"/>
  <c r="C2777" i="4"/>
  <c r="D2778" i="4"/>
  <c r="C2778" i="4"/>
  <c r="D2779" i="4"/>
  <c r="C2779" i="4"/>
  <c r="D2780" i="4"/>
  <c r="C2780" i="4"/>
  <c r="D2781" i="4"/>
  <c r="C2781" i="4"/>
  <c r="D2782" i="4"/>
  <c r="C2782" i="4"/>
  <c r="D2783" i="4"/>
  <c r="C2783" i="4"/>
  <c r="D2784" i="4"/>
  <c r="C2784" i="4"/>
  <c r="D2785" i="4"/>
  <c r="C2785" i="4"/>
  <c r="D2786" i="4"/>
  <c r="C2786" i="4"/>
  <c r="D2787" i="4"/>
  <c r="C2787" i="4"/>
  <c r="D2788" i="4"/>
  <c r="C2788" i="4"/>
  <c r="D2789" i="4"/>
  <c r="C2789" i="4"/>
  <c r="D2790" i="4"/>
  <c r="C2790" i="4"/>
  <c r="D2791" i="4"/>
  <c r="C2791" i="4"/>
  <c r="D2792" i="4"/>
  <c r="C2792" i="4"/>
  <c r="D2793" i="4"/>
  <c r="C2793" i="4"/>
  <c r="D2794" i="4"/>
  <c r="C2794" i="4"/>
  <c r="D2795" i="4"/>
  <c r="C2795" i="4"/>
  <c r="D2796" i="4"/>
  <c r="C2796" i="4"/>
  <c r="D2797" i="4"/>
  <c r="C2797" i="4"/>
  <c r="D2798" i="4"/>
  <c r="C2798" i="4"/>
  <c r="D2799" i="4"/>
  <c r="C2799" i="4"/>
  <c r="D2800" i="4"/>
  <c r="C2800" i="4"/>
  <c r="D2801" i="4"/>
  <c r="C2801" i="4"/>
  <c r="D2802" i="4"/>
  <c r="C2802" i="4"/>
  <c r="D2803" i="4"/>
  <c r="C2803" i="4"/>
  <c r="D2804" i="4"/>
  <c r="C2804" i="4"/>
  <c r="D2805" i="4"/>
  <c r="C2805" i="4"/>
  <c r="D2806" i="4"/>
  <c r="C2806" i="4"/>
  <c r="D2807" i="4"/>
  <c r="C2807" i="4"/>
  <c r="D2808" i="4"/>
  <c r="C2808" i="4"/>
  <c r="D2809" i="4"/>
  <c r="C2809" i="4"/>
  <c r="D2810" i="4"/>
  <c r="C2810" i="4"/>
  <c r="D2811" i="4"/>
  <c r="C2811" i="4"/>
  <c r="D2812" i="4"/>
  <c r="C2812" i="4"/>
  <c r="D2813" i="4"/>
  <c r="C2813" i="4"/>
  <c r="D2814" i="4"/>
  <c r="C2814" i="4"/>
  <c r="D2815" i="4"/>
  <c r="C2815" i="4"/>
  <c r="D2816" i="4"/>
  <c r="C2816" i="4"/>
  <c r="D2817" i="4"/>
  <c r="C2817" i="4"/>
  <c r="D2818" i="4"/>
  <c r="C2818" i="4"/>
  <c r="D2819" i="4"/>
  <c r="C2819" i="4"/>
  <c r="D2820" i="4"/>
  <c r="C2820" i="4"/>
  <c r="D2821" i="4"/>
  <c r="C2821" i="4"/>
  <c r="D2822" i="4"/>
  <c r="C2822" i="4"/>
  <c r="D2823" i="4"/>
  <c r="C2823" i="4"/>
  <c r="D2824" i="4"/>
  <c r="C2824" i="4"/>
  <c r="D2825" i="4"/>
  <c r="C2825" i="4"/>
  <c r="D2826" i="4"/>
  <c r="C2826" i="4"/>
  <c r="D2827" i="4"/>
  <c r="C2827" i="4"/>
  <c r="D2828" i="4"/>
  <c r="C2828" i="4"/>
  <c r="D2829" i="4"/>
  <c r="C2829" i="4"/>
  <c r="D2830" i="4"/>
  <c r="C2830" i="4"/>
  <c r="D2831" i="4"/>
  <c r="C2831" i="4"/>
  <c r="D2832" i="4"/>
  <c r="C2832" i="4"/>
  <c r="D2833" i="4"/>
  <c r="C2833" i="4"/>
  <c r="D2834" i="4"/>
  <c r="C2834" i="4"/>
  <c r="D2835" i="4"/>
  <c r="C2835" i="4"/>
  <c r="D2836" i="4"/>
  <c r="C2836" i="4"/>
  <c r="D2837" i="4"/>
  <c r="C2837" i="4"/>
  <c r="D2838" i="4"/>
  <c r="C2838" i="4"/>
  <c r="D2839" i="4"/>
  <c r="C2839" i="4"/>
  <c r="D2840" i="4"/>
  <c r="C2840" i="4"/>
  <c r="D2841" i="4"/>
  <c r="C2841" i="4"/>
  <c r="D2842" i="4"/>
  <c r="C2842" i="4"/>
  <c r="D2843" i="4"/>
  <c r="C2843" i="4"/>
  <c r="D2844" i="4"/>
  <c r="C2844" i="4"/>
  <c r="D2845" i="4"/>
  <c r="C2845" i="4"/>
  <c r="D2846" i="4"/>
  <c r="C2846" i="4"/>
  <c r="D2847" i="4"/>
  <c r="C2847" i="4"/>
  <c r="D2848" i="4"/>
  <c r="C2848" i="4"/>
  <c r="D2849" i="4"/>
  <c r="C2849" i="4"/>
  <c r="D2850" i="4"/>
  <c r="C2850" i="4"/>
  <c r="D2851" i="4"/>
  <c r="C2851" i="4"/>
  <c r="D2852" i="4"/>
  <c r="C2852" i="4"/>
  <c r="D2853" i="4"/>
  <c r="C2853" i="4"/>
  <c r="D2854" i="4"/>
  <c r="C2854" i="4"/>
  <c r="D2855" i="4"/>
  <c r="C2855" i="4"/>
  <c r="D2856" i="4"/>
  <c r="C2856" i="4"/>
  <c r="D2857" i="4"/>
  <c r="C2857" i="4"/>
  <c r="D2858" i="4"/>
  <c r="C2858" i="4"/>
  <c r="D2859" i="4"/>
  <c r="C2859" i="4"/>
  <c r="D2860" i="4"/>
  <c r="C2860" i="4"/>
  <c r="D2861" i="4"/>
  <c r="C2861" i="4"/>
  <c r="D2862" i="4"/>
  <c r="C2862" i="4"/>
  <c r="D2863" i="4"/>
  <c r="C2863" i="4"/>
  <c r="D2864" i="4"/>
  <c r="C2864" i="4"/>
  <c r="D2865" i="4"/>
  <c r="C2865" i="4"/>
  <c r="D2866" i="4"/>
  <c r="C2866" i="4"/>
  <c r="D2867" i="4"/>
  <c r="C2867" i="4"/>
  <c r="D2868" i="4"/>
  <c r="C2868" i="4"/>
  <c r="D2869" i="4"/>
  <c r="C2869" i="4"/>
  <c r="D2870" i="4"/>
  <c r="C2870" i="4"/>
  <c r="D2871" i="4"/>
  <c r="C2871" i="4"/>
  <c r="D2872" i="4"/>
  <c r="C2872" i="4"/>
  <c r="D2873" i="4"/>
  <c r="C2873" i="4"/>
  <c r="D2874" i="4"/>
  <c r="C2874" i="4"/>
  <c r="D2875" i="4"/>
  <c r="C2875" i="4"/>
  <c r="D2876" i="4"/>
  <c r="C2876" i="4"/>
  <c r="D2877" i="4"/>
  <c r="C2877" i="4"/>
  <c r="D2878" i="4"/>
  <c r="C2878" i="4"/>
  <c r="D2879" i="4"/>
  <c r="C2879" i="4"/>
  <c r="D2880" i="4"/>
  <c r="C2880" i="4"/>
  <c r="D2881" i="4"/>
  <c r="C2881" i="4"/>
  <c r="D2882" i="4"/>
  <c r="C2882" i="4"/>
  <c r="D2883" i="4"/>
  <c r="C2883" i="4"/>
  <c r="D2884" i="4"/>
  <c r="C2884" i="4"/>
  <c r="D2885" i="4"/>
  <c r="C2885" i="4"/>
  <c r="D2886" i="4"/>
  <c r="C2886" i="4"/>
  <c r="D2887" i="4"/>
  <c r="C2887" i="4"/>
  <c r="D2888" i="4"/>
  <c r="C2888" i="4"/>
  <c r="D2889" i="4"/>
  <c r="C2889" i="4"/>
  <c r="D2890" i="4"/>
  <c r="C2890" i="4"/>
  <c r="D2891" i="4"/>
  <c r="C2891" i="4"/>
  <c r="D2892" i="4"/>
  <c r="C2892" i="4"/>
  <c r="D2893" i="4"/>
  <c r="C2893" i="4"/>
  <c r="D2894" i="4"/>
  <c r="C2894" i="4"/>
  <c r="D2895" i="4"/>
  <c r="C2895" i="4"/>
  <c r="D2896" i="4"/>
  <c r="C2896" i="4"/>
  <c r="D2897" i="4"/>
  <c r="C2897" i="4"/>
  <c r="D2898" i="4"/>
  <c r="C2898" i="4"/>
  <c r="D2899" i="4"/>
  <c r="C2899" i="4"/>
  <c r="D2900" i="4"/>
  <c r="C2900" i="4"/>
  <c r="D2901" i="4"/>
  <c r="C2901" i="4"/>
  <c r="D2902" i="4"/>
  <c r="C2902" i="4"/>
  <c r="D2903" i="4"/>
  <c r="C2903" i="4"/>
  <c r="D2904" i="4"/>
  <c r="C2904" i="4"/>
  <c r="D2905" i="4"/>
  <c r="C2905" i="4"/>
  <c r="D2906" i="4"/>
  <c r="C2906" i="4"/>
  <c r="D2907" i="4"/>
  <c r="C2907" i="4"/>
  <c r="D2908" i="4"/>
  <c r="C2908" i="4"/>
  <c r="D2909" i="4"/>
  <c r="C2909" i="4"/>
  <c r="D2910" i="4"/>
  <c r="C2910" i="4"/>
  <c r="D2911" i="4"/>
  <c r="C2911" i="4"/>
  <c r="D2912" i="4"/>
  <c r="C2912" i="4"/>
  <c r="D2913" i="4"/>
  <c r="C2913" i="4"/>
  <c r="D2914" i="4"/>
  <c r="C2914" i="4"/>
  <c r="D2915" i="4"/>
  <c r="C2915" i="4"/>
  <c r="D2916" i="4"/>
  <c r="C2916" i="4"/>
  <c r="D2917" i="4"/>
  <c r="C2917" i="4"/>
  <c r="D2918" i="4"/>
  <c r="C2918" i="4"/>
  <c r="D2919" i="4"/>
  <c r="C2919" i="4"/>
  <c r="D2920" i="4"/>
  <c r="C2920" i="4"/>
  <c r="D2921" i="4"/>
  <c r="C2921" i="4"/>
  <c r="D2922" i="4"/>
  <c r="C2922" i="4"/>
  <c r="D2923" i="4"/>
  <c r="C2923" i="4"/>
  <c r="D2924" i="4"/>
  <c r="C2924" i="4"/>
  <c r="D2925" i="4"/>
  <c r="C2925" i="4"/>
  <c r="D2926" i="4"/>
  <c r="C2926" i="4"/>
  <c r="D2927" i="4"/>
  <c r="C2927" i="4"/>
  <c r="D2928" i="4"/>
  <c r="C2928" i="4"/>
  <c r="D2929" i="4"/>
  <c r="C2929" i="4"/>
  <c r="D2930" i="4"/>
  <c r="C2930" i="4"/>
  <c r="D2931" i="4"/>
  <c r="C2931" i="4"/>
  <c r="D2932" i="4"/>
  <c r="C2932" i="4"/>
  <c r="D2933" i="4"/>
  <c r="C2933" i="4"/>
  <c r="D2934" i="4"/>
  <c r="C2934" i="4"/>
  <c r="D2935" i="4"/>
  <c r="C2935" i="4"/>
  <c r="D2936" i="4"/>
  <c r="C2936" i="4"/>
  <c r="D2937" i="4"/>
  <c r="C2937" i="4"/>
  <c r="D2938" i="4"/>
  <c r="C2938" i="4"/>
  <c r="D2939" i="4"/>
  <c r="C2939" i="4"/>
  <c r="D2940" i="4"/>
  <c r="C2940" i="4"/>
  <c r="D2941" i="4"/>
  <c r="C2941" i="4"/>
  <c r="D2942" i="4"/>
  <c r="C2942" i="4"/>
  <c r="D2943" i="4"/>
  <c r="C2943" i="4"/>
  <c r="D2944" i="4"/>
  <c r="C2944" i="4"/>
  <c r="D2945" i="4"/>
  <c r="C2945" i="4"/>
  <c r="D2946" i="4"/>
  <c r="C2946" i="4"/>
  <c r="D2947" i="4"/>
  <c r="C2947" i="4"/>
  <c r="D2948" i="4"/>
  <c r="C2948" i="4"/>
  <c r="D2949" i="4"/>
  <c r="C2949" i="4"/>
  <c r="D2950" i="4"/>
  <c r="C2950" i="4"/>
  <c r="D2951" i="4"/>
  <c r="C2951" i="4"/>
  <c r="D2952" i="4"/>
  <c r="C2952" i="4"/>
  <c r="D2953" i="4"/>
  <c r="C2953" i="4"/>
  <c r="D2954" i="4"/>
  <c r="C2954" i="4"/>
  <c r="D2955" i="4"/>
  <c r="C2955" i="4"/>
  <c r="D2956" i="4"/>
  <c r="C2956" i="4"/>
  <c r="D2957" i="4"/>
  <c r="C2957" i="4"/>
  <c r="D2958" i="4"/>
  <c r="C2958" i="4"/>
  <c r="D2959" i="4"/>
  <c r="C2959" i="4"/>
  <c r="D2960" i="4"/>
  <c r="C2960" i="4"/>
  <c r="D2961" i="4"/>
  <c r="C2961" i="4"/>
  <c r="D2962" i="4"/>
  <c r="C2962" i="4"/>
  <c r="D2963" i="4"/>
  <c r="C2963" i="4"/>
  <c r="D2964" i="4"/>
  <c r="C2964" i="4"/>
  <c r="D2965" i="4"/>
  <c r="C2965" i="4"/>
  <c r="D2966" i="4"/>
  <c r="C2966" i="4"/>
  <c r="D2967" i="4"/>
  <c r="C2967" i="4"/>
  <c r="D2968" i="4"/>
  <c r="C2968" i="4"/>
  <c r="D2969" i="4"/>
  <c r="C2969" i="4"/>
  <c r="D2970" i="4"/>
  <c r="C2970" i="4"/>
  <c r="D2971" i="4"/>
  <c r="C2971" i="4"/>
  <c r="D2972" i="4"/>
  <c r="C2972" i="4"/>
  <c r="D2973" i="4"/>
  <c r="C2973" i="4"/>
  <c r="D2974" i="4"/>
  <c r="C2974" i="4"/>
  <c r="D2975" i="4"/>
  <c r="C2975" i="4"/>
  <c r="D2976" i="4"/>
  <c r="C2976" i="4"/>
  <c r="D2977" i="4"/>
  <c r="C2977" i="4"/>
  <c r="D2978" i="4"/>
  <c r="C2978" i="4"/>
  <c r="D2979" i="4"/>
  <c r="C2979" i="4"/>
  <c r="D2980" i="4"/>
  <c r="C2980" i="4"/>
  <c r="D2981" i="4"/>
  <c r="C2981" i="4"/>
  <c r="D2982" i="4"/>
  <c r="C2982" i="4"/>
  <c r="D2983" i="4"/>
  <c r="C2983" i="4"/>
  <c r="D2984" i="4"/>
  <c r="C2984" i="4"/>
  <c r="D2985" i="4"/>
  <c r="C2985" i="4"/>
  <c r="D2986" i="4"/>
  <c r="C2986" i="4"/>
  <c r="D2987" i="4"/>
  <c r="C2987" i="4"/>
  <c r="D2988" i="4"/>
  <c r="C2988" i="4"/>
  <c r="D2989" i="4"/>
  <c r="C2989" i="4"/>
  <c r="D2990" i="4"/>
  <c r="C2990" i="4"/>
  <c r="D2991" i="4"/>
  <c r="C2991" i="4"/>
  <c r="D2992" i="4"/>
  <c r="C2992" i="4"/>
  <c r="D2993" i="4"/>
  <c r="C2993" i="4"/>
  <c r="D2994" i="4"/>
  <c r="C2994" i="4"/>
  <c r="D2995" i="4"/>
  <c r="C2995" i="4"/>
  <c r="D2996" i="4"/>
  <c r="C2996" i="4"/>
  <c r="D2997" i="4"/>
  <c r="C2997" i="4"/>
  <c r="D2998" i="4"/>
  <c r="C2998" i="4"/>
  <c r="D2999" i="4"/>
  <c r="C2999" i="4"/>
  <c r="D3000" i="4"/>
  <c r="C3000" i="4"/>
  <c r="D3001" i="4"/>
  <c r="C3001" i="4"/>
  <c r="D3002" i="4"/>
  <c r="C3002" i="4"/>
  <c r="D3003" i="4"/>
  <c r="C3003" i="4"/>
  <c r="D3004" i="4"/>
  <c r="C3004" i="4"/>
  <c r="D3005" i="4"/>
  <c r="C3005" i="4"/>
  <c r="D3006" i="4"/>
  <c r="C3006" i="4"/>
  <c r="D3007" i="4"/>
  <c r="C3007" i="4"/>
  <c r="D3008" i="4"/>
  <c r="C3008" i="4"/>
  <c r="D3009" i="4"/>
  <c r="C3009" i="4"/>
  <c r="D3010" i="4"/>
  <c r="C3010" i="4"/>
  <c r="D3011" i="4"/>
  <c r="C3011" i="4"/>
  <c r="D3012" i="4"/>
  <c r="C3012" i="4"/>
  <c r="D3013" i="4"/>
  <c r="C3013" i="4"/>
  <c r="D3014" i="4"/>
  <c r="C3014" i="4"/>
  <c r="D3015" i="4"/>
  <c r="C3015" i="4"/>
  <c r="D3016" i="4"/>
  <c r="C3016" i="4"/>
  <c r="D3017" i="4"/>
  <c r="C3017" i="4"/>
  <c r="D3018" i="4"/>
  <c r="C3018" i="4"/>
  <c r="D3019" i="4"/>
  <c r="C3019" i="4"/>
  <c r="D3020" i="4"/>
  <c r="C3020" i="4"/>
  <c r="D3021" i="4"/>
  <c r="C3021" i="4"/>
  <c r="D3022" i="4"/>
  <c r="C3022" i="4"/>
  <c r="D3023" i="4"/>
  <c r="C3023" i="4"/>
  <c r="D3024" i="4"/>
  <c r="C3024" i="4"/>
  <c r="D3025" i="4"/>
  <c r="C3025" i="4"/>
  <c r="D3026" i="4"/>
  <c r="C3026" i="4"/>
  <c r="D3027" i="4"/>
  <c r="C3027" i="4"/>
  <c r="D3028" i="4"/>
  <c r="C3028" i="4"/>
  <c r="D3029" i="4"/>
  <c r="C3029" i="4"/>
  <c r="D3030" i="4"/>
  <c r="C3030" i="4"/>
  <c r="D3031" i="4"/>
  <c r="C3031" i="4"/>
  <c r="D3032" i="4"/>
  <c r="C3032" i="4"/>
  <c r="D3033" i="4"/>
  <c r="C3033" i="4"/>
  <c r="D3034" i="4"/>
  <c r="C3034" i="4"/>
  <c r="D3035" i="4"/>
  <c r="C3035" i="4"/>
  <c r="D3036" i="4"/>
  <c r="C3036" i="4"/>
  <c r="D3037" i="4"/>
  <c r="C3037" i="4"/>
  <c r="D3038" i="4"/>
  <c r="C3038" i="4"/>
  <c r="D3039" i="4"/>
  <c r="C3039" i="4"/>
  <c r="D3040" i="4"/>
  <c r="C3040" i="4"/>
  <c r="D3041" i="4"/>
  <c r="C3041" i="4"/>
  <c r="D3042" i="4"/>
  <c r="C3042" i="4"/>
  <c r="D3043" i="4"/>
  <c r="C3043" i="4"/>
  <c r="D3044" i="4"/>
  <c r="C3044" i="4"/>
  <c r="D3045" i="4"/>
  <c r="C3045" i="4"/>
  <c r="D3046" i="4"/>
  <c r="C3046" i="4"/>
  <c r="D3047" i="4"/>
  <c r="C3047" i="4"/>
  <c r="D3048" i="4"/>
  <c r="C3048" i="4"/>
  <c r="D3049" i="4"/>
  <c r="C3049" i="4"/>
  <c r="D3050" i="4"/>
  <c r="C3050" i="4"/>
  <c r="D3051" i="4"/>
  <c r="C3051" i="4"/>
  <c r="D3052" i="4"/>
  <c r="C3052" i="4"/>
  <c r="D3053" i="4"/>
  <c r="C3053" i="4"/>
  <c r="D3054" i="4"/>
  <c r="C3054" i="4"/>
  <c r="D3055" i="4"/>
  <c r="C3055" i="4"/>
  <c r="D3056" i="4"/>
  <c r="C3056" i="4"/>
  <c r="D3057" i="4"/>
  <c r="C3057" i="4"/>
  <c r="D3058" i="4"/>
  <c r="C3058" i="4"/>
  <c r="D3059" i="4"/>
  <c r="C3059" i="4"/>
  <c r="D3060" i="4"/>
  <c r="C3060" i="4"/>
  <c r="D3061" i="4"/>
  <c r="C3061" i="4"/>
  <c r="D3062" i="4"/>
  <c r="C3062" i="4"/>
  <c r="D3063" i="4"/>
  <c r="C3063" i="4"/>
  <c r="D3064" i="4"/>
  <c r="C3064" i="4"/>
  <c r="D3065" i="4"/>
  <c r="C3065" i="4"/>
  <c r="D3066" i="4"/>
  <c r="C3066" i="4"/>
  <c r="D3067" i="4"/>
  <c r="C3067" i="4"/>
  <c r="D3068" i="4"/>
  <c r="C3068" i="4"/>
  <c r="D3069" i="4"/>
  <c r="C3069" i="4"/>
  <c r="D3070" i="4"/>
  <c r="C3070" i="4"/>
  <c r="D3071" i="4"/>
  <c r="C3071" i="4"/>
  <c r="D3072" i="4"/>
  <c r="C3072" i="4"/>
  <c r="D3073" i="4"/>
  <c r="C3073" i="4"/>
  <c r="D3074" i="4"/>
  <c r="C3074" i="4"/>
  <c r="D3075" i="4"/>
  <c r="C3075" i="4"/>
  <c r="D3076" i="4"/>
  <c r="C3076" i="4"/>
  <c r="D3077" i="4"/>
  <c r="C3077" i="4"/>
  <c r="D3078" i="4"/>
  <c r="C3078" i="4"/>
  <c r="D3079" i="4"/>
  <c r="C3079" i="4"/>
  <c r="D3080" i="4"/>
  <c r="C3080" i="4"/>
  <c r="D3081" i="4"/>
  <c r="C3081" i="4"/>
  <c r="D3082" i="4"/>
  <c r="C3082" i="4"/>
  <c r="D3083" i="4"/>
  <c r="C3083" i="4"/>
  <c r="D3084" i="4"/>
  <c r="C3084" i="4"/>
  <c r="D3085" i="4"/>
  <c r="C3085" i="4"/>
  <c r="D3086" i="4"/>
  <c r="C3086" i="4"/>
  <c r="D3087" i="4"/>
  <c r="C3087" i="4"/>
  <c r="D3088" i="4"/>
  <c r="C3088" i="4"/>
  <c r="D3089" i="4"/>
  <c r="C3089" i="4"/>
  <c r="D3090" i="4"/>
  <c r="C3090" i="4"/>
  <c r="D3091" i="4"/>
  <c r="C3091" i="4"/>
  <c r="D3092" i="4"/>
  <c r="C3092" i="4"/>
  <c r="D3093" i="4"/>
  <c r="C3093" i="4"/>
  <c r="D3094" i="4"/>
  <c r="C3094" i="4"/>
  <c r="D3095" i="4"/>
  <c r="C3095" i="4"/>
  <c r="D3096" i="4"/>
  <c r="C3096" i="4"/>
  <c r="D3097" i="4"/>
  <c r="C3097" i="4"/>
  <c r="D3098" i="4"/>
  <c r="C3098" i="4"/>
  <c r="D3099" i="4"/>
  <c r="C3099" i="4"/>
  <c r="D3100" i="4"/>
  <c r="C3100" i="4"/>
  <c r="D3101" i="4"/>
  <c r="C3101" i="4"/>
  <c r="D3102" i="4"/>
  <c r="C3102" i="4"/>
  <c r="D3103" i="4"/>
  <c r="C3103" i="4"/>
  <c r="D3104" i="4"/>
  <c r="C3104" i="4"/>
  <c r="D3105" i="4"/>
  <c r="C3105" i="4"/>
  <c r="D3106" i="4"/>
  <c r="C3106" i="4"/>
  <c r="D3107" i="4"/>
  <c r="C3107" i="4"/>
  <c r="D3108" i="4"/>
  <c r="C3108" i="4"/>
  <c r="D3109" i="4"/>
  <c r="C3109" i="4"/>
  <c r="D3110" i="4"/>
  <c r="C3110" i="4"/>
  <c r="D3111" i="4"/>
  <c r="C3111" i="4"/>
  <c r="D3112" i="4"/>
  <c r="C3112" i="4"/>
  <c r="D3113" i="4"/>
  <c r="C3113" i="4"/>
  <c r="D3114" i="4"/>
  <c r="C3114" i="4"/>
  <c r="D3115" i="4"/>
  <c r="C3115" i="4"/>
  <c r="D3116" i="4"/>
  <c r="C3116" i="4"/>
  <c r="D3117" i="4"/>
  <c r="C3117" i="4"/>
  <c r="D3118" i="4"/>
  <c r="C3118" i="4"/>
  <c r="D3119" i="4"/>
  <c r="C3119" i="4"/>
  <c r="D3120" i="4"/>
  <c r="C3120" i="4"/>
  <c r="D3121" i="4"/>
  <c r="C3121" i="4"/>
  <c r="D3122" i="4"/>
  <c r="C3122" i="4"/>
  <c r="D3123" i="4"/>
  <c r="C3123" i="4"/>
  <c r="D3124" i="4"/>
  <c r="C3124" i="4"/>
  <c r="D3125" i="4"/>
  <c r="C3125" i="4"/>
  <c r="D3126" i="4"/>
  <c r="C3126" i="4"/>
  <c r="D3127" i="4"/>
  <c r="C3127" i="4"/>
  <c r="D3128" i="4"/>
  <c r="C3128" i="4"/>
  <c r="D3129" i="4"/>
  <c r="C3129" i="4"/>
  <c r="D3130" i="4"/>
  <c r="C3130" i="4"/>
  <c r="D3131" i="4"/>
  <c r="C3131" i="4"/>
  <c r="D3132" i="4"/>
  <c r="C3132" i="4"/>
  <c r="D3133" i="4"/>
  <c r="C3133" i="4"/>
  <c r="D3134" i="4"/>
  <c r="C3134" i="4"/>
  <c r="D3135" i="4"/>
  <c r="C3135" i="4"/>
  <c r="D3136" i="4"/>
  <c r="C3136" i="4"/>
  <c r="D3137" i="4"/>
  <c r="C3137" i="4"/>
  <c r="D3138" i="4"/>
  <c r="C3138" i="4"/>
  <c r="D3139" i="4"/>
  <c r="C3139" i="4"/>
  <c r="D3140" i="4"/>
  <c r="C3140" i="4"/>
  <c r="D3141" i="4"/>
  <c r="C3141" i="4"/>
  <c r="D3142" i="4"/>
  <c r="C3142" i="4"/>
  <c r="D3143" i="4"/>
  <c r="C3143" i="4"/>
  <c r="D3144" i="4"/>
  <c r="C3144" i="4"/>
  <c r="D3145" i="4"/>
  <c r="C3145" i="4"/>
  <c r="D3146" i="4"/>
  <c r="C3146" i="4"/>
  <c r="D3147" i="4"/>
  <c r="C3147" i="4"/>
  <c r="D3148" i="4"/>
  <c r="C3148" i="4"/>
  <c r="D3149" i="4"/>
  <c r="C3149" i="4"/>
  <c r="D3150" i="4"/>
  <c r="C3150" i="4"/>
  <c r="D3151" i="4"/>
  <c r="C3151" i="4"/>
  <c r="D3152" i="4"/>
  <c r="C3152" i="4"/>
  <c r="D3153" i="4"/>
  <c r="C3153" i="4"/>
  <c r="D3154" i="4"/>
  <c r="C3154" i="4"/>
  <c r="D3155" i="4"/>
  <c r="C3155" i="4"/>
  <c r="D3156" i="4"/>
  <c r="C3156" i="4"/>
  <c r="D3157" i="4"/>
  <c r="C3157" i="4"/>
  <c r="D3158" i="4"/>
  <c r="C3158" i="4"/>
  <c r="D3159" i="4"/>
  <c r="C3159" i="4"/>
  <c r="D3160" i="4"/>
  <c r="C3160" i="4"/>
  <c r="D3161" i="4"/>
  <c r="C3161" i="4"/>
  <c r="D3162" i="4"/>
  <c r="C3162" i="4"/>
  <c r="D3163" i="4"/>
  <c r="C3163" i="4"/>
  <c r="D3164" i="4"/>
  <c r="C3164" i="4"/>
  <c r="D3165" i="4"/>
  <c r="C3165" i="4"/>
  <c r="D3166" i="4"/>
  <c r="C3166" i="4"/>
  <c r="D3167" i="4"/>
  <c r="C3167" i="4"/>
  <c r="D3168" i="4"/>
  <c r="C3168" i="4"/>
  <c r="D3169" i="4"/>
  <c r="C3169" i="4"/>
  <c r="D3170" i="4"/>
  <c r="C3170" i="4"/>
  <c r="D3171" i="4"/>
  <c r="C3171" i="4"/>
  <c r="D3172" i="4"/>
  <c r="C3172" i="4"/>
  <c r="D3173" i="4"/>
  <c r="C3173" i="4"/>
  <c r="D3174" i="4"/>
  <c r="C3174" i="4"/>
  <c r="D3175" i="4"/>
  <c r="C3175" i="4"/>
  <c r="D3176" i="4"/>
  <c r="C3176" i="4"/>
  <c r="D3177" i="4"/>
  <c r="C3177" i="4"/>
  <c r="D3178" i="4"/>
  <c r="C3178" i="4"/>
  <c r="D3179" i="4"/>
  <c r="C3179" i="4"/>
  <c r="D3180" i="4"/>
  <c r="C3180" i="4"/>
  <c r="D3181" i="4"/>
  <c r="C3181" i="4"/>
  <c r="D3182" i="4"/>
  <c r="C3182" i="4"/>
  <c r="D3183" i="4"/>
  <c r="C3183" i="4"/>
  <c r="D3184" i="4"/>
  <c r="C3184" i="4"/>
  <c r="D3185" i="4"/>
  <c r="C3185" i="4"/>
  <c r="D3186" i="4"/>
  <c r="C3186" i="4"/>
  <c r="D3187" i="4"/>
  <c r="C3187" i="4"/>
  <c r="D3188" i="4"/>
  <c r="C3188" i="4"/>
  <c r="D3189" i="4"/>
  <c r="C3189" i="4"/>
  <c r="D3190" i="4"/>
  <c r="C3190" i="4"/>
  <c r="D3191" i="4"/>
  <c r="C3191" i="4"/>
  <c r="D3192" i="4"/>
  <c r="C3192" i="4"/>
  <c r="D3193" i="4"/>
  <c r="C3193" i="4"/>
  <c r="D3194" i="4"/>
  <c r="C3194" i="4"/>
  <c r="D3195" i="4"/>
  <c r="C3195" i="4"/>
  <c r="D3196" i="4"/>
  <c r="C3196" i="4"/>
  <c r="D3197" i="4"/>
  <c r="C3197" i="4"/>
  <c r="D3198" i="4"/>
  <c r="C3198" i="4"/>
  <c r="D3199" i="4"/>
  <c r="C3199" i="4"/>
  <c r="D3200" i="4"/>
  <c r="C3200" i="4"/>
  <c r="D3201" i="4"/>
  <c r="C3201" i="4"/>
  <c r="D3202" i="4"/>
  <c r="C3202" i="4"/>
  <c r="D3203" i="4"/>
  <c r="C3203" i="4"/>
  <c r="D3204" i="4"/>
  <c r="C3204" i="4"/>
  <c r="D3205" i="4"/>
  <c r="C3205" i="4"/>
  <c r="D3206" i="4"/>
  <c r="C3206" i="4"/>
  <c r="D3207" i="4"/>
  <c r="C3207" i="4"/>
  <c r="D3208" i="4"/>
  <c r="C3208" i="4"/>
  <c r="D3209" i="4"/>
  <c r="C3209" i="4"/>
  <c r="D3210" i="4"/>
  <c r="C3210" i="4"/>
  <c r="D3211" i="4"/>
  <c r="C3211" i="4"/>
  <c r="D3212" i="4"/>
  <c r="C3212" i="4"/>
  <c r="D3213" i="4"/>
  <c r="C3213" i="4"/>
  <c r="D3214" i="4"/>
  <c r="C3214" i="4"/>
  <c r="D3215" i="4"/>
  <c r="C3215" i="4"/>
  <c r="D3216" i="4"/>
  <c r="C3216" i="4"/>
  <c r="D3217" i="4"/>
  <c r="C3217" i="4"/>
  <c r="D3218" i="4"/>
  <c r="C3218" i="4"/>
  <c r="D3219" i="4"/>
  <c r="C3219" i="4"/>
  <c r="D3220" i="4"/>
  <c r="C3220" i="4"/>
  <c r="D3221" i="4"/>
  <c r="C3221" i="4"/>
  <c r="D3222" i="4"/>
  <c r="C3222" i="4"/>
  <c r="D3223" i="4"/>
  <c r="C3223" i="4"/>
  <c r="D3224" i="4"/>
  <c r="C3224" i="4"/>
  <c r="D3225" i="4"/>
  <c r="C3225" i="4"/>
  <c r="D3226" i="4"/>
  <c r="C3226" i="4"/>
  <c r="D3227" i="4"/>
  <c r="C3227" i="4"/>
  <c r="D3228" i="4"/>
  <c r="C3228" i="4"/>
  <c r="D3229" i="4"/>
  <c r="C3229" i="4"/>
  <c r="D3230" i="4"/>
  <c r="C3230" i="4"/>
  <c r="D3231" i="4"/>
  <c r="C3231" i="4"/>
  <c r="D3232" i="4"/>
  <c r="C3232" i="4"/>
  <c r="D3233" i="4"/>
  <c r="C3233" i="4"/>
  <c r="D3234" i="4"/>
  <c r="C3234" i="4"/>
  <c r="D3235" i="4"/>
  <c r="C3235" i="4"/>
  <c r="D3236" i="4"/>
  <c r="C3236" i="4"/>
  <c r="D3237" i="4"/>
  <c r="C3237" i="4"/>
  <c r="D3238" i="4"/>
  <c r="C3238" i="4"/>
  <c r="D3239" i="4"/>
  <c r="C3239" i="4"/>
  <c r="D3240" i="4"/>
  <c r="C3240" i="4"/>
  <c r="D3241" i="4"/>
  <c r="C3241" i="4"/>
  <c r="D3242" i="4"/>
  <c r="C3242" i="4"/>
  <c r="D3243" i="4"/>
  <c r="C3243" i="4"/>
  <c r="D3244" i="4"/>
  <c r="C3244" i="4"/>
  <c r="D3245" i="4"/>
  <c r="C3245" i="4"/>
  <c r="D3246" i="4"/>
  <c r="C3246" i="4"/>
  <c r="D3247" i="4"/>
  <c r="C3247" i="4"/>
  <c r="D3248" i="4"/>
  <c r="C3248" i="4"/>
  <c r="D3249" i="4"/>
  <c r="C3249" i="4"/>
  <c r="D3250" i="4"/>
  <c r="C3250" i="4"/>
  <c r="D3251" i="4"/>
  <c r="C3251" i="4"/>
  <c r="D3252" i="4"/>
  <c r="C3252" i="4"/>
  <c r="D3253" i="4"/>
  <c r="C3253" i="4"/>
  <c r="D3254" i="4"/>
  <c r="C3254" i="4"/>
  <c r="D3255" i="4"/>
  <c r="C3255" i="4"/>
  <c r="D3256" i="4"/>
  <c r="C3256" i="4"/>
  <c r="D3257" i="4"/>
  <c r="C3257" i="4"/>
  <c r="D3258" i="4"/>
  <c r="C3258" i="4"/>
  <c r="D3259" i="4"/>
  <c r="C3259" i="4"/>
  <c r="D3260" i="4"/>
  <c r="C3260" i="4"/>
  <c r="D3261" i="4"/>
  <c r="C3261" i="4"/>
  <c r="D3262" i="4"/>
  <c r="C3262" i="4"/>
  <c r="D3263" i="4"/>
  <c r="C3263" i="4"/>
  <c r="D3264" i="4"/>
  <c r="C3264" i="4"/>
  <c r="D3265" i="4"/>
  <c r="C3265" i="4"/>
  <c r="D3266" i="4"/>
  <c r="C3266" i="4"/>
  <c r="D3267" i="4"/>
  <c r="C3267" i="4"/>
  <c r="D3268" i="4"/>
  <c r="C3268" i="4"/>
  <c r="D3269" i="4"/>
  <c r="C3269" i="4"/>
  <c r="D3270" i="4"/>
  <c r="C3270" i="4"/>
  <c r="D3271" i="4"/>
  <c r="C3271" i="4"/>
  <c r="D3272" i="4"/>
  <c r="C3272" i="4"/>
  <c r="D3273" i="4"/>
  <c r="C3273" i="4"/>
  <c r="D3274" i="4"/>
  <c r="C3274" i="4"/>
  <c r="D3275" i="4"/>
  <c r="C3275" i="4"/>
  <c r="D3276" i="4"/>
  <c r="C3276" i="4"/>
  <c r="D3277" i="4"/>
  <c r="C3277" i="4"/>
  <c r="D3278" i="4"/>
  <c r="C3278" i="4"/>
  <c r="D3279" i="4"/>
  <c r="C3279" i="4"/>
  <c r="D3280" i="4"/>
  <c r="C3280" i="4"/>
  <c r="D3281" i="4"/>
  <c r="C3281" i="4"/>
  <c r="D3282" i="4"/>
  <c r="C3282" i="4"/>
  <c r="D3283" i="4"/>
  <c r="C3283" i="4"/>
  <c r="D3284" i="4"/>
  <c r="C3284" i="4"/>
  <c r="D3285" i="4"/>
  <c r="C3285" i="4"/>
  <c r="D3286" i="4"/>
  <c r="C3286" i="4"/>
  <c r="D3287" i="4"/>
  <c r="C3287" i="4"/>
  <c r="D3288" i="4"/>
  <c r="C3288" i="4"/>
  <c r="D3289" i="4"/>
  <c r="C3289" i="4"/>
  <c r="D3290" i="4"/>
  <c r="C3290" i="4"/>
  <c r="D3291" i="4"/>
  <c r="C3291" i="4"/>
  <c r="D3292" i="4"/>
  <c r="C3292" i="4"/>
  <c r="D3293" i="4"/>
  <c r="C3293" i="4"/>
  <c r="D3294" i="4"/>
  <c r="C3294" i="4"/>
  <c r="D3295" i="4"/>
  <c r="C3295" i="4"/>
  <c r="D3296" i="4"/>
  <c r="C3296" i="4"/>
  <c r="D3297" i="4"/>
  <c r="C3297" i="4"/>
  <c r="D3298" i="4"/>
  <c r="C3298" i="4"/>
  <c r="D3299" i="4"/>
  <c r="C3299" i="4"/>
  <c r="D3300" i="4"/>
  <c r="C3300" i="4"/>
  <c r="D3301" i="4"/>
  <c r="C3301" i="4"/>
  <c r="D3302" i="4"/>
  <c r="C3302" i="4"/>
  <c r="D3303" i="4"/>
  <c r="C3303" i="4"/>
  <c r="D3304" i="4"/>
  <c r="C3304" i="4"/>
  <c r="D3305" i="4"/>
  <c r="C3305" i="4"/>
  <c r="D3306" i="4"/>
  <c r="C3306" i="4"/>
  <c r="D3307" i="4"/>
  <c r="C3307" i="4"/>
  <c r="D3308" i="4"/>
  <c r="C3308" i="4"/>
  <c r="D3309" i="4"/>
  <c r="C3309" i="4"/>
  <c r="D3310" i="4"/>
  <c r="C3310" i="4"/>
  <c r="D3311" i="4"/>
  <c r="C3311" i="4"/>
  <c r="D3312" i="4"/>
  <c r="C3312" i="4"/>
  <c r="D3313" i="4"/>
  <c r="C3313" i="4"/>
  <c r="D3314" i="4"/>
  <c r="C3314" i="4"/>
  <c r="D3315" i="4"/>
  <c r="C3315" i="4"/>
  <c r="D3316" i="4"/>
  <c r="C3316" i="4"/>
  <c r="D3317" i="4"/>
  <c r="C3317" i="4"/>
  <c r="D3318" i="4"/>
  <c r="C3318" i="4"/>
  <c r="D3319" i="4"/>
  <c r="C3319" i="4"/>
  <c r="D3320" i="4"/>
  <c r="C3320" i="4"/>
  <c r="D3321" i="4"/>
  <c r="C3321" i="4"/>
  <c r="D3322" i="4"/>
  <c r="C3322" i="4"/>
  <c r="D3323" i="4"/>
  <c r="C3323" i="4"/>
  <c r="D3324" i="4"/>
  <c r="C3324" i="4"/>
  <c r="D3325" i="4"/>
  <c r="C3325" i="4"/>
  <c r="D3326" i="4"/>
  <c r="C3326" i="4"/>
  <c r="D3327" i="4"/>
  <c r="C3327" i="4"/>
  <c r="D3328" i="4"/>
  <c r="C3328" i="4"/>
  <c r="D3329" i="4"/>
  <c r="C3329" i="4"/>
  <c r="D3330" i="4"/>
  <c r="C3330" i="4"/>
  <c r="D3331" i="4"/>
  <c r="C3331" i="4"/>
  <c r="D3332" i="4"/>
  <c r="C3332" i="4"/>
  <c r="D3333" i="4"/>
  <c r="C3333" i="4"/>
  <c r="D3334" i="4"/>
  <c r="C3334" i="4"/>
  <c r="D3335" i="4"/>
  <c r="C3335" i="4"/>
  <c r="D3336" i="4"/>
  <c r="C3336" i="4"/>
  <c r="D3337" i="4"/>
  <c r="C3337" i="4"/>
  <c r="D3338" i="4"/>
  <c r="C3338" i="4"/>
  <c r="D3339" i="4"/>
  <c r="C3339" i="4"/>
  <c r="D3340" i="4"/>
  <c r="C3340" i="4"/>
  <c r="D3341" i="4"/>
  <c r="C3341" i="4"/>
  <c r="D3342" i="4"/>
  <c r="C3342" i="4"/>
  <c r="D3343" i="4"/>
  <c r="C3343" i="4"/>
  <c r="D3344" i="4"/>
  <c r="C3344" i="4"/>
  <c r="D3345" i="4"/>
  <c r="C3345" i="4"/>
  <c r="D3346" i="4"/>
  <c r="C3346" i="4"/>
  <c r="D3347" i="4"/>
  <c r="C3347" i="4"/>
  <c r="D3348" i="4"/>
  <c r="C3348" i="4"/>
  <c r="D3349" i="4"/>
  <c r="C3349" i="4"/>
  <c r="D3350" i="4"/>
  <c r="C3350" i="4"/>
  <c r="D3351" i="4"/>
  <c r="C3351" i="4"/>
  <c r="D3352" i="4"/>
  <c r="C3352" i="4"/>
  <c r="D3353" i="4"/>
  <c r="C3353" i="4"/>
  <c r="D3354" i="4"/>
  <c r="C3354" i="4"/>
  <c r="D3355" i="4"/>
  <c r="C3355" i="4"/>
  <c r="D3356" i="4"/>
  <c r="C3356" i="4"/>
  <c r="D3357" i="4"/>
  <c r="C3357" i="4"/>
  <c r="D3358" i="4"/>
  <c r="C3358" i="4"/>
  <c r="D3359" i="4"/>
  <c r="C3359" i="4"/>
  <c r="D3360" i="4"/>
  <c r="C3360" i="4"/>
  <c r="D3361" i="4"/>
  <c r="C3361" i="4"/>
  <c r="D3362" i="4"/>
  <c r="C3362" i="4"/>
  <c r="D3363" i="4"/>
  <c r="C3363" i="4"/>
  <c r="D3364" i="4"/>
  <c r="C3364" i="4"/>
  <c r="D3365" i="4"/>
  <c r="C3365" i="4"/>
  <c r="D3366" i="4"/>
  <c r="C3366" i="4"/>
  <c r="D3367" i="4"/>
  <c r="C3367" i="4"/>
  <c r="D3368" i="4"/>
  <c r="C3368" i="4"/>
  <c r="D3369" i="4"/>
  <c r="C3369" i="4"/>
  <c r="D3370" i="4"/>
  <c r="C3370" i="4"/>
  <c r="D3371" i="4"/>
  <c r="C3371" i="4"/>
  <c r="D3372" i="4"/>
  <c r="C3372" i="4"/>
  <c r="D3373" i="4"/>
  <c r="C3373" i="4"/>
  <c r="D3374" i="4"/>
  <c r="C3374" i="4"/>
  <c r="D3375" i="4"/>
  <c r="C3375" i="4"/>
  <c r="D3376" i="4"/>
  <c r="C3376" i="4"/>
  <c r="D3377" i="4"/>
  <c r="C3377" i="4"/>
  <c r="D3378" i="4"/>
  <c r="C3378" i="4"/>
  <c r="D3379" i="4"/>
  <c r="C3379" i="4"/>
  <c r="D3380" i="4"/>
  <c r="C3380" i="4"/>
  <c r="D3381" i="4"/>
  <c r="C3381" i="4"/>
  <c r="D3382" i="4"/>
  <c r="C3382" i="4"/>
  <c r="D3383" i="4"/>
  <c r="C3383" i="4"/>
  <c r="D3384" i="4"/>
  <c r="C3384" i="4"/>
  <c r="D3385" i="4"/>
  <c r="C3385" i="4"/>
  <c r="D3386" i="4"/>
  <c r="C3386" i="4"/>
  <c r="D3387" i="4"/>
  <c r="C3387" i="4"/>
  <c r="D3388" i="4"/>
  <c r="C3388" i="4"/>
  <c r="D3389" i="4"/>
  <c r="C3389" i="4"/>
  <c r="D3390" i="4"/>
  <c r="C3390" i="4"/>
  <c r="D3391" i="4"/>
  <c r="C3391" i="4"/>
  <c r="D3392" i="4"/>
  <c r="C3392" i="4"/>
  <c r="D3393" i="4"/>
  <c r="C3393" i="4"/>
  <c r="D3394" i="4"/>
  <c r="C3394" i="4"/>
  <c r="D3395" i="4"/>
  <c r="C3395" i="4"/>
  <c r="D3396" i="4"/>
  <c r="C3396" i="4"/>
  <c r="D3397" i="4"/>
  <c r="C3397" i="4"/>
  <c r="D3398" i="4"/>
  <c r="C3398" i="4"/>
  <c r="D3399" i="4"/>
  <c r="C3399" i="4"/>
  <c r="D3400" i="4"/>
  <c r="C3400" i="4"/>
  <c r="D3401" i="4"/>
  <c r="C3401" i="4"/>
  <c r="D3402" i="4"/>
  <c r="C3402" i="4"/>
  <c r="D3403" i="4"/>
  <c r="C3403" i="4"/>
  <c r="D3404" i="4"/>
  <c r="C3404" i="4"/>
  <c r="D3405" i="4"/>
  <c r="C3405" i="4"/>
  <c r="D3406" i="4"/>
  <c r="C3406" i="4"/>
  <c r="D3407" i="4"/>
  <c r="C3407" i="4"/>
  <c r="D3408" i="4"/>
  <c r="C3408" i="4"/>
  <c r="D3409" i="4"/>
  <c r="C3409" i="4"/>
  <c r="D3410" i="4"/>
  <c r="C3410" i="4"/>
  <c r="D3411" i="4"/>
  <c r="C3411" i="4"/>
  <c r="D3412" i="4"/>
  <c r="C3412" i="4"/>
  <c r="D3413" i="4"/>
  <c r="C3413" i="4"/>
  <c r="D3414" i="4"/>
  <c r="C3414" i="4"/>
  <c r="D3415" i="4"/>
  <c r="C3415" i="4"/>
  <c r="D3416" i="4"/>
  <c r="C3416" i="4"/>
  <c r="D3417" i="4"/>
  <c r="C3417" i="4"/>
  <c r="D3418" i="4"/>
  <c r="C3418" i="4"/>
  <c r="D3419" i="4"/>
  <c r="C3419" i="4"/>
  <c r="D3420" i="4"/>
  <c r="C3420" i="4"/>
  <c r="D3421" i="4"/>
  <c r="C3421" i="4"/>
  <c r="D3422" i="4"/>
  <c r="C3422" i="4"/>
  <c r="D3423" i="4"/>
  <c r="C3423" i="4"/>
  <c r="D3424" i="4"/>
  <c r="C3424" i="4"/>
  <c r="D3425" i="4"/>
  <c r="C3425" i="4"/>
  <c r="D3426" i="4"/>
  <c r="C3426" i="4"/>
  <c r="D3427" i="4"/>
  <c r="C3427" i="4"/>
  <c r="D3428" i="4"/>
  <c r="C3428" i="4"/>
  <c r="D3429" i="4"/>
  <c r="C3429" i="4"/>
  <c r="D3430" i="4"/>
  <c r="C3430" i="4"/>
  <c r="D3431" i="4"/>
  <c r="C3431" i="4"/>
  <c r="D3432" i="4"/>
  <c r="C3432" i="4"/>
  <c r="D3433" i="4"/>
  <c r="C3433" i="4"/>
  <c r="D3434" i="4"/>
  <c r="C3434" i="4"/>
  <c r="D3435" i="4"/>
  <c r="C3435" i="4"/>
  <c r="D3436" i="4"/>
  <c r="C3436" i="4"/>
  <c r="D3437" i="4"/>
  <c r="C3437" i="4"/>
  <c r="D3438" i="4"/>
  <c r="C3438" i="4"/>
  <c r="D3439" i="4"/>
  <c r="C3439" i="4"/>
  <c r="D3440" i="4"/>
  <c r="C3440" i="4"/>
  <c r="D3441" i="4"/>
  <c r="C3441" i="4"/>
  <c r="D3442" i="4"/>
  <c r="C3442" i="4"/>
  <c r="D3443" i="4"/>
  <c r="C3443" i="4"/>
  <c r="D3444" i="4"/>
  <c r="C3444" i="4"/>
  <c r="D3445" i="4"/>
  <c r="C3445" i="4"/>
  <c r="D3446" i="4"/>
  <c r="C3446" i="4"/>
  <c r="D3447" i="4"/>
  <c r="C3447" i="4"/>
  <c r="D3448" i="4"/>
  <c r="C3448" i="4"/>
  <c r="D3449" i="4"/>
  <c r="C3449" i="4"/>
  <c r="D3450" i="4"/>
  <c r="C3450" i="4"/>
  <c r="D3451" i="4"/>
  <c r="C3451" i="4"/>
  <c r="D3452" i="4"/>
  <c r="C3452" i="4"/>
  <c r="D3453" i="4"/>
  <c r="C3453" i="4"/>
  <c r="D3454" i="4"/>
  <c r="C3454" i="4"/>
  <c r="D3455" i="4"/>
  <c r="C3455" i="4"/>
  <c r="D3456" i="4"/>
  <c r="C3456" i="4"/>
  <c r="D3457" i="4"/>
  <c r="C3457" i="4"/>
  <c r="D3458" i="4"/>
  <c r="C3458" i="4"/>
  <c r="D3459" i="4"/>
  <c r="C3459" i="4"/>
  <c r="D3460" i="4"/>
  <c r="C3460" i="4"/>
  <c r="D3461" i="4"/>
  <c r="C3461" i="4"/>
  <c r="D3462" i="4"/>
  <c r="C3462" i="4"/>
  <c r="D3463" i="4"/>
  <c r="C3463" i="4"/>
  <c r="D3464" i="4"/>
  <c r="C3464" i="4"/>
  <c r="D3465" i="4"/>
  <c r="C3465" i="4"/>
  <c r="D3466" i="4"/>
  <c r="C3466" i="4"/>
  <c r="D3467" i="4"/>
  <c r="C3467" i="4"/>
  <c r="D3468" i="4"/>
  <c r="C3468" i="4"/>
  <c r="D3469" i="4"/>
  <c r="C3469" i="4"/>
  <c r="D3470" i="4"/>
  <c r="C3470" i="4"/>
  <c r="D3471" i="4"/>
  <c r="C3471" i="4"/>
  <c r="D3472" i="4"/>
  <c r="C3472" i="4"/>
  <c r="D3473" i="4"/>
  <c r="C3473" i="4"/>
  <c r="D3474" i="4"/>
  <c r="C3474" i="4"/>
  <c r="D3475" i="4"/>
  <c r="C3475" i="4"/>
  <c r="D3476" i="4"/>
  <c r="C3476" i="4"/>
  <c r="D3477" i="4"/>
  <c r="C3477" i="4"/>
  <c r="D3478" i="4"/>
  <c r="C3478" i="4"/>
  <c r="D3479" i="4"/>
  <c r="C3479" i="4"/>
  <c r="D3480" i="4"/>
  <c r="C3480" i="4"/>
  <c r="D3481" i="4"/>
  <c r="C3481" i="4"/>
  <c r="D3482" i="4"/>
  <c r="C3482" i="4"/>
  <c r="D3483" i="4"/>
  <c r="C3483" i="4"/>
  <c r="D3484" i="4"/>
  <c r="C3484" i="4"/>
  <c r="D3485" i="4"/>
  <c r="C3485" i="4"/>
  <c r="D3486" i="4"/>
  <c r="C3486" i="4"/>
  <c r="D3487" i="4"/>
  <c r="C3487" i="4"/>
  <c r="D3488" i="4"/>
  <c r="C3488" i="4"/>
  <c r="D3489" i="4"/>
  <c r="C3489" i="4"/>
  <c r="D3490" i="4"/>
  <c r="C3490" i="4"/>
  <c r="D3491" i="4"/>
  <c r="C3491" i="4"/>
  <c r="D3492" i="4"/>
  <c r="C3492" i="4"/>
  <c r="D3493" i="4"/>
  <c r="C3493" i="4"/>
  <c r="D3494" i="4"/>
  <c r="C3494" i="4"/>
  <c r="D3495" i="4"/>
  <c r="C3495" i="4"/>
  <c r="D3496" i="4"/>
  <c r="C3496" i="4"/>
  <c r="D3497" i="4"/>
  <c r="C3497" i="4"/>
  <c r="D3498" i="4"/>
  <c r="C3498" i="4"/>
  <c r="D3499" i="4"/>
  <c r="C3499" i="4"/>
  <c r="D3500" i="4"/>
  <c r="C3500" i="4"/>
  <c r="D3501" i="4"/>
  <c r="C3501" i="4"/>
  <c r="D3502" i="4"/>
  <c r="C3502" i="4"/>
  <c r="D3503" i="4"/>
  <c r="C3503" i="4"/>
  <c r="D3504" i="4"/>
  <c r="C3504" i="4"/>
  <c r="D3505" i="4"/>
  <c r="C3505" i="4"/>
  <c r="D3506" i="4"/>
  <c r="C3506" i="4"/>
  <c r="D3507" i="4"/>
  <c r="C3507" i="4"/>
  <c r="D3508" i="4"/>
  <c r="C3508" i="4"/>
  <c r="D3509" i="4"/>
  <c r="C3509" i="4"/>
  <c r="D3510" i="4"/>
  <c r="C3510" i="4"/>
  <c r="D3511" i="4"/>
  <c r="C3511" i="4"/>
  <c r="D3512" i="4"/>
  <c r="C3512" i="4"/>
  <c r="D3513" i="4"/>
  <c r="C3513" i="4"/>
  <c r="D3514" i="4"/>
  <c r="C3514" i="4"/>
  <c r="D3515" i="4"/>
  <c r="C3515" i="4"/>
  <c r="K135" i="11"/>
  <c r="J4" i="18"/>
  <c r="J135" i="18" s="1"/>
  <c r="L46" i="19" s="1"/>
  <c r="O135" i="14"/>
  <c r="K4" i="18"/>
  <c r="K135" i="18" s="1"/>
  <c r="L57" i="19" s="1"/>
  <c r="Q136" i="13"/>
  <c r="G4" i="18"/>
  <c r="N133" i="18"/>
  <c r="R133" i="18" s="1"/>
  <c r="O133" i="17"/>
  <c r="N129" i="18"/>
  <c r="R129" i="18" s="1"/>
  <c r="O129" i="17"/>
  <c r="N125" i="18"/>
  <c r="R125" i="18" s="1"/>
  <c r="O125" i="17"/>
  <c r="N121" i="18"/>
  <c r="R121" i="18" s="1"/>
  <c r="O121" i="17"/>
  <c r="N117" i="18"/>
  <c r="R117" i="18" s="1"/>
  <c r="O117" i="17"/>
  <c r="N113" i="18"/>
  <c r="R113" i="18" s="1"/>
  <c r="O113" i="17"/>
  <c r="N109" i="18"/>
  <c r="R109" i="18" s="1"/>
  <c r="O109" i="17"/>
  <c r="N105" i="18"/>
  <c r="R105" i="18" s="1"/>
  <c r="O105" i="17"/>
  <c r="N101" i="18"/>
  <c r="R101" i="18" s="1"/>
  <c r="O101" i="17"/>
  <c r="N97" i="18"/>
  <c r="R97" i="18" s="1"/>
  <c r="O97" i="17"/>
  <c r="N93" i="18"/>
  <c r="R93" i="18" s="1"/>
  <c r="O93" i="17"/>
  <c r="N89" i="18"/>
  <c r="R89" i="18" s="1"/>
  <c r="O89" i="17"/>
  <c r="N85" i="18"/>
  <c r="R85" i="18" s="1"/>
  <c r="O85" i="17"/>
  <c r="N81" i="18"/>
  <c r="R81" i="18" s="1"/>
  <c r="O81" i="17"/>
  <c r="N77" i="18"/>
  <c r="R77" i="18" s="1"/>
  <c r="O77" i="17"/>
  <c r="N73" i="18"/>
  <c r="R73" i="18" s="1"/>
  <c r="O73" i="17"/>
  <c r="N69" i="18"/>
  <c r="R69" i="18" s="1"/>
  <c r="O69" i="17"/>
  <c r="N65" i="18"/>
  <c r="R65" i="18" s="1"/>
  <c r="O65" i="17"/>
  <c r="N61" i="18"/>
  <c r="R61" i="18" s="1"/>
  <c r="O61" i="17"/>
  <c r="N57" i="18"/>
  <c r="R57" i="18" s="1"/>
  <c r="O57" i="17"/>
  <c r="N53" i="18"/>
  <c r="R53" i="18" s="1"/>
  <c r="O53" i="17"/>
  <c r="N49" i="18"/>
  <c r="R49" i="18" s="1"/>
  <c r="O49" i="17"/>
  <c r="N45" i="18"/>
  <c r="R45" i="18" s="1"/>
  <c r="O45" i="17"/>
  <c r="N41" i="18"/>
  <c r="R41" i="18" s="1"/>
  <c r="O41" i="17"/>
  <c r="N37" i="18"/>
  <c r="R37" i="18" s="1"/>
  <c r="O37" i="17"/>
  <c r="N33" i="18"/>
  <c r="R33" i="18" s="1"/>
  <c r="O33" i="17"/>
  <c r="N29" i="18"/>
  <c r="R29" i="18" s="1"/>
  <c r="O29" i="17"/>
  <c r="N25" i="18"/>
  <c r="R25" i="18" s="1"/>
  <c r="O25" i="17"/>
  <c r="N21" i="18"/>
  <c r="R21" i="18" s="1"/>
  <c r="O21" i="17"/>
  <c r="N17" i="18"/>
  <c r="R17" i="18" s="1"/>
  <c r="O17" i="17"/>
  <c r="N13" i="18"/>
  <c r="R13" i="18" s="1"/>
  <c r="O13" i="17"/>
  <c r="N9" i="18"/>
  <c r="R9" i="18" s="1"/>
  <c r="O9" i="17"/>
  <c r="N5" i="18"/>
  <c r="R5" i="18" s="1"/>
  <c r="O5" i="17"/>
  <c r="N134" i="18"/>
  <c r="R134" i="18" s="1"/>
  <c r="O134" i="17"/>
  <c r="N130" i="18"/>
  <c r="R130" i="18" s="1"/>
  <c r="O130" i="17"/>
  <c r="N126" i="18"/>
  <c r="R126" i="18" s="1"/>
  <c r="O126" i="17"/>
  <c r="N122" i="18"/>
  <c r="R122" i="18" s="1"/>
  <c r="O122" i="17"/>
  <c r="N118" i="18"/>
  <c r="R118" i="18" s="1"/>
  <c r="O118" i="17"/>
  <c r="N114" i="18"/>
  <c r="R114" i="18" s="1"/>
  <c r="O114" i="17"/>
  <c r="N110" i="18"/>
  <c r="R110" i="18" s="1"/>
  <c r="O110" i="17"/>
  <c r="N106" i="18"/>
  <c r="R106" i="18" s="1"/>
  <c r="O106" i="17"/>
  <c r="N102" i="18"/>
  <c r="R102" i="18" s="1"/>
  <c r="O102" i="17"/>
  <c r="N98" i="18"/>
  <c r="R98" i="18" s="1"/>
  <c r="O98" i="17"/>
  <c r="N94" i="18"/>
  <c r="R94" i="18" s="1"/>
  <c r="O94" i="17"/>
  <c r="N90" i="18"/>
  <c r="R90" i="18" s="1"/>
  <c r="O90" i="17"/>
  <c r="N86" i="18"/>
  <c r="R86" i="18" s="1"/>
  <c r="O86" i="17"/>
  <c r="N82" i="18"/>
  <c r="R82" i="18" s="1"/>
  <c r="O82" i="17"/>
  <c r="N78" i="18"/>
  <c r="R78" i="18" s="1"/>
  <c r="O78" i="17"/>
  <c r="N74" i="18"/>
  <c r="R74" i="18" s="1"/>
  <c r="O74" i="17"/>
  <c r="N70" i="18"/>
  <c r="R70" i="18" s="1"/>
  <c r="O70" i="17"/>
  <c r="N66" i="18"/>
  <c r="R66" i="18" s="1"/>
  <c r="O66" i="17"/>
  <c r="N60" i="18"/>
  <c r="R60" i="18" s="1"/>
  <c r="O60" i="17"/>
  <c r="N56" i="18"/>
  <c r="R56" i="18" s="1"/>
  <c r="O56" i="17"/>
  <c r="N52" i="18"/>
  <c r="R52" i="18" s="1"/>
  <c r="O52" i="17"/>
  <c r="N48" i="18"/>
  <c r="R48" i="18" s="1"/>
  <c r="O48" i="17"/>
  <c r="N44" i="18"/>
  <c r="R44" i="18" s="1"/>
  <c r="O44" i="17"/>
  <c r="N40" i="18"/>
  <c r="R40" i="18" s="1"/>
  <c r="O40" i="17"/>
  <c r="N36" i="18"/>
  <c r="R36" i="18" s="1"/>
  <c r="O36" i="17"/>
  <c r="N32" i="18"/>
  <c r="R32" i="18" s="1"/>
  <c r="O32" i="17"/>
  <c r="N28" i="18"/>
  <c r="R28" i="18" s="1"/>
  <c r="O28" i="17"/>
  <c r="N24" i="18"/>
  <c r="R24" i="18" s="1"/>
  <c r="O24" i="17"/>
  <c r="N20" i="18"/>
  <c r="R20" i="18" s="1"/>
  <c r="O20" i="17"/>
  <c r="N16" i="18"/>
  <c r="R16" i="18" s="1"/>
  <c r="O16" i="17"/>
  <c r="N12" i="18"/>
  <c r="R12" i="18" s="1"/>
  <c r="O12" i="17"/>
  <c r="N8" i="18"/>
  <c r="R8" i="18" s="1"/>
  <c r="O8" i="17"/>
  <c r="N131" i="18"/>
  <c r="R131" i="18" s="1"/>
  <c r="O131" i="17"/>
  <c r="N127" i="18"/>
  <c r="R127" i="18" s="1"/>
  <c r="O127" i="17"/>
  <c r="N123" i="18"/>
  <c r="R123" i="18" s="1"/>
  <c r="O123" i="17"/>
  <c r="N119" i="18"/>
  <c r="R119" i="18" s="1"/>
  <c r="O119" i="17"/>
  <c r="N115" i="18"/>
  <c r="R115" i="18" s="1"/>
  <c r="O115" i="17"/>
  <c r="N111" i="18"/>
  <c r="R111" i="18" s="1"/>
  <c r="O111" i="17"/>
  <c r="N107" i="18"/>
  <c r="R107" i="18" s="1"/>
  <c r="O107" i="17"/>
  <c r="N103" i="18"/>
  <c r="R103" i="18" s="1"/>
  <c r="O103" i="17"/>
  <c r="N99" i="18"/>
  <c r="R99" i="18" s="1"/>
  <c r="O99" i="17"/>
  <c r="N95" i="18"/>
  <c r="R95" i="18" s="1"/>
  <c r="O95" i="17"/>
  <c r="N91" i="18"/>
  <c r="R91" i="18" s="1"/>
  <c r="O91" i="17"/>
  <c r="N87" i="18"/>
  <c r="R87" i="18" s="1"/>
  <c r="O87" i="17"/>
  <c r="N83" i="18"/>
  <c r="R83" i="18" s="1"/>
  <c r="O83" i="17"/>
  <c r="N79" i="18"/>
  <c r="R79" i="18" s="1"/>
  <c r="O79" i="17"/>
  <c r="N75" i="18"/>
  <c r="R75" i="18" s="1"/>
  <c r="O75" i="17"/>
  <c r="N71" i="18"/>
  <c r="R71" i="18" s="1"/>
  <c r="O71" i="17"/>
  <c r="N67" i="18"/>
  <c r="R67" i="18" s="1"/>
  <c r="O67" i="17"/>
  <c r="N63" i="18"/>
  <c r="R63" i="18" s="1"/>
  <c r="O63" i="17"/>
  <c r="N59" i="18"/>
  <c r="R59" i="18" s="1"/>
  <c r="O59" i="17"/>
  <c r="N55" i="18"/>
  <c r="R55" i="18" s="1"/>
  <c r="O55" i="17"/>
  <c r="N51" i="18"/>
  <c r="R51" i="18" s="1"/>
  <c r="O51" i="17"/>
  <c r="N47" i="18"/>
  <c r="R47" i="18" s="1"/>
  <c r="O47" i="17"/>
  <c r="N43" i="18"/>
  <c r="R43" i="18" s="1"/>
  <c r="O43" i="17"/>
  <c r="N39" i="18"/>
  <c r="R39" i="18" s="1"/>
  <c r="O39" i="17"/>
  <c r="N35" i="18"/>
  <c r="R35" i="18" s="1"/>
  <c r="O35" i="17"/>
  <c r="N31" i="18"/>
  <c r="R31" i="18" s="1"/>
  <c r="O31" i="17"/>
  <c r="N27" i="18"/>
  <c r="R27" i="18" s="1"/>
  <c r="O27" i="17"/>
  <c r="N23" i="18"/>
  <c r="R23" i="18" s="1"/>
  <c r="O23" i="17"/>
  <c r="N19" i="18"/>
  <c r="R19" i="18" s="1"/>
  <c r="O19" i="17"/>
  <c r="N15" i="18"/>
  <c r="R15" i="18" s="1"/>
  <c r="O15" i="17"/>
  <c r="N11" i="18"/>
  <c r="R11" i="18" s="1"/>
  <c r="O11" i="17"/>
  <c r="N7" i="18"/>
  <c r="R7" i="18" s="1"/>
  <c r="O7" i="17"/>
  <c r="J4" i="17"/>
  <c r="E135" i="17"/>
  <c r="N132" i="18"/>
  <c r="R132" i="18" s="1"/>
  <c r="O132" i="17"/>
  <c r="N128" i="18"/>
  <c r="R128" i="18" s="1"/>
  <c r="O128" i="17"/>
  <c r="N124" i="18"/>
  <c r="R124" i="18" s="1"/>
  <c r="O124" i="17"/>
  <c r="N120" i="18"/>
  <c r="R120" i="18" s="1"/>
  <c r="O120" i="17"/>
  <c r="N116" i="18"/>
  <c r="R116" i="18" s="1"/>
  <c r="O116" i="17"/>
  <c r="N112" i="18"/>
  <c r="R112" i="18" s="1"/>
  <c r="O112" i="17"/>
  <c r="N108" i="18"/>
  <c r="R108" i="18" s="1"/>
  <c r="O108" i="17"/>
  <c r="N104" i="18"/>
  <c r="R104" i="18" s="1"/>
  <c r="O104" i="17"/>
  <c r="N100" i="18"/>
  <c r="R100" i="18" s="1"/>
  <c r="O100" i="17"/>
  <c r="N96" i="18"/>
  <c r="R96" i="18" s="1"/>
  <c r="O96" i="17"/>
  <c r="N92" i="18"/>
  <c r="R92" i="18" s="1"/>
  <c r="O92" i="17"/>
  <c r="N88" i="18"/>
  <c r="R88" i="18" s="1"/>
  <c r="O88" i="17"/>
  <c r="N84" i="18"/>
  <c r="R84" i="18" s="1"/>
  <c r="O84" i="17"/>
  <c r="N80" i="18"/>
  <c r="R80" i="18" s="1"/>
  <c r="O80" i="17"/>
  <c r="N76" i="18"/>
  <c r="R76" i="18" s="1"/>
  <c r="O76" i="17"/>
  <c r="N72" i="18"/>
  <c r="R72" i="18" s="1"/>
  <c r="O72" i="17"/>
  <c r="N68" i="18"/>
  <c r="R68" i="18" s="1"/>
  <c r="O68" i="17"/>
  <c r="N64" i="18"/>
  <c r="R64" i="18" s="1"/>
  <c r="O64" i="17"/>
  <c r="N62" i="18"/>
  <c r="R62" i="18" s="1"/>
  <c r="O62" i="17"/>
  <c r="N58" i="18"/>
  <c r="R58" i="18" s="1"/>
  <c r="O58" i="17"/>
  <c r="N54" i="18"/>
  <c r="R54" i="18" s="1"/>
  <c r="O54" i="17"/>
  <c r="N50" i="18"/>
  <c r="R50" i="18" s="1"/>
  <c r="O50" i="17"/>
  <c r="N46" i="18"/>
  <c r="R46" i="18" s="1"/>
  <c r="O46" i="17"/>
  <c r="N42" i="18"/>
  <c r="R42" i="18" s="1"/>
  <c r="O42" i="17"/>
  <c r="N38" i="18"/>
  <c r="R38" i="18" s="1"/>
  <c r="O38" i="17"/>
  <c r="N34" i="18"/>
  <c r="R34" i="18" s="1"/>
  <c r="O34" i="17"/>
  <c r="N30" i="18"/>
  <c r="R30" i="18" s="1"/>
  <c r="O30" i="17"/>
  <c r="N26" i="18"/>
  <c r="R26" i="18" s="1"/>
  <c r="O26" i="17"/>
  <c r="N22" i="18"/>
  <c r="R22" i="18" s="1"/>
  <c r="O22" i="17"/>
  <c r="N18" i="18"/>
  <c r="R18" i="18" s="1"/>
  <c r="O18" i="17"/>
  <c r="N14" i="18"/>
  <c r="R14" i="18" s="1"/>
  <c r="O14" i="17"/>
  <c r="N10" i="18"/>
  <c r="R10" i="18" s="1"/>
  <c r="O10" i="17"/>
  <c r="N6" i="18"/>
  <c r="R6" i="18" s="1"/>
  <c r="O6" i="17"/>
  <c r="Z1772" i="4"/>
  <c r="Z1770" i="4"/>
  <c r="Z1768" i="4"/>
  <c r="Z1766" i="4"/>
  <c r="Z1764" i="4"/>
  <c r="Z1762" i="4"/>
  <c r="Z1760" i="4"/>
  <c r="Z1758" i="4"/>
  <c r="Z1756" i="4"/>
  <c r="Z1754" i="4"/>
  <c r="Z1752" i="4"/>
  <c r="Z1750" i="4"/>
  <c r="Z1748" i="4"/>
  <c r="Z1746" i="4"/>
  <c r="Z1744" i="4"/>
  <c r="Z1742" i="4"/>
  <c r="Z1740" i="4"/>
  <c r="Z1738" i="4"/>
  <c r="Z1736" i="4"/>
  <c r="Z1734" i="4"/>
  <c r="Z1732" i="4"/>
  <c r="Z1730" i="4"/>
  <c r="Z1728" i="4"/>
  <c r="Z1726" i="4"/>
  <c r="Z1724" i="4"/>
  <c r="Z1722" i="4"/>
  <c r="Z1720" i="4"/>
  <c r="Z1718" i="4"/>
  <c r="Z1716" i="4"/>
  <c r="Z1714" i="4"/>
  <c r="Z1712" i="4"/>
  <c r="Z1710" i="4"/>
  <c r="Z1708" i="4"/>
  <c r="Z1706" i="4"/>
  <c r="Z1704" i="4"/>
  <c r="Z1702" i="4"/>
  <c r="Z1700" i="4"/>
  <c r="Z1698" i="4"/>
  <c r="Z1696" i="4"/>
  <c r="Z1694" i="4"/>
  <c r="Z1692" i="4"/>
  <c r="Z1690" i="4"/>
  <c r="Z1688" i="4"/>
  <c r="Z1686" i="4"/>
  <c r="Z1684" i="4"/>
  <c r="Z1682" i="4"/>
  <c r="Z1680" i="4"/>
  <c r="Z1678" i="4"/>
  <c r="Z1676" i="4"/>
  <c r="Z1674" i="4"/>
  <c r="Z1672" i="4"/>
  <c r="Z1670" i="4"/>
  <c r="Z1668" i="4"/>
  <c r="Z1666" i="4"/>
  <c r="Z1664" i="4"/>
  <c r="Z1662" i="4"/>
  <c r="Z1660" i="4"/>
  <c r="Z1658" i="4"/>
  <c r="Z1656" i="4"/>
  <c r="Z1654" i="4"/>
  <c r="Z1652" i="4"/>
  <c r="Z1650" i="4"/>
  <c r="Z1648" i="4"/>
  <c r="Z1646" i="4"/>
  <c r="Z1644" i="4"/>
  <c r="Z1642" i="4"/>
  <c r="Z1640" i="4"/>
  <c r="Z1638" i="4"/>
  <c r="Z1636" i="4"/>
  <c r="Z1634" i="4"/>
  <c r="Z1632" i="4"/>
  <c r="Z1630" i="4"/>
  <c r="Z1628" i="4"/>
  <c r="Z1626" i="4"/>
  <c r="Z1624" i="4"/>
  <c r="Z1622" i="4"/>
  <c r="Z1620" i="4"/>
  <c r="Z1618" i="4"/>
  <c r="Z1616" i="4"/>
  <c r="Z1614" i="4"/>
  <c r="Z1612" i="4"/>
  <c r="Z1610" i="4"/>
  <c r="Z1608" i="4"/>
  <c r="Z1606" i="4"/>
  <c r="Z1604" i="4"/>
  <c r="Z1602" i="4"/>
  <c r="Z1600" i="4"/>
  <c r="Z1598" i="4"/>
  <c r="Z1596" i="4"/>
  <c r="Z1594" i="4"/>
  <c r="Z1592" i="4"/>
  <c r="Z1590" i="4"/>
  <c r="Z1588" i="4"/>
  <c r="Z1586" i="4"/>
  <c r="Z1584" i="4"/>
  <c r="Z1582" i="4"/>
  <c r="Z1580" i="4"/>
  <c r="Z1578" i="4"/>
  <c r="Z1576" i="4"/>
  <c r="Z1574" i="4"/>
  <c r="Z1572" i="4"/>
  <c r="Z1570" i="4"/>
  <c r="Z1568" i="4"/>
  <c r="Z1566" i="4"/>
  <c r="Z1564" i="4"/>
  <c r="Z1562" i="4"/>
  <c r="Z1560" i="4"/>
  <c r="Z1558" i="4"/>
  <c r="Z1556" i="4"/>
  <c r="Z1554" i="4"/>
  <c r="Z1552" i="4"/>
  <c r="Z954" i="4"/>
  <c r="Z952" i="4"/>
  <c r="Z950" i="4"/>
  <c r="Z948" i="4"/>
  <c r="Z946" i="4"/>
  <c r="Z944" i="4"/>
  <c r="Z942" i="4"/>
  <c r="Z940" i="4"/>
  <c r="Z938" i="4"/>
  <c r="Z936" i="4"/>
  <c r="Z934" i="4"/>
  <c r="Z932" i="4"/>
  <c r="Z930" i="4"/>
  <c r="Z928" i="4"/>
  <c r="Z926" i="4"/>
  <c r="Z924" i="4"/>
  <c r="Z922" i="4"/>
  <c r="Z920" i="4"/>
  <c r="Z918" i="4"/>
  <c r="Z916" i="4"/>
  <c r="Z914" i="4"/>
  <c r="Z912" i="4"/>
  <c r="Z910" i="4"/>
  <c r="Z908" i="4"/>
  <c r="Z906" i="4"/>
  <c r="Z904" i="4"/>
  <c r="Z902" i="4"/>
  <c r="Z900" i="4"/>
  <c r="Z898" i="4"/>
  <c r="Z896" i="4"/>
  <c r="Z894" i="4"/>
  <c r="Z892" i="4"/>
  <c r="Z890" i="4"/>
  <c r="Z888" i="4"/>
  <c r="Z886" i="4"/>
  <c r="Z884" i="4"/>
  <c r="Z882" i="4"/>
  <c r="Z880" i="4"/>
  <c r="Z878" i="4"/>
  <c r="Z876" i="4"/>
  <c r="Z874" i="4"/>
  <c r="Z872" i="4"/>
  <c r="Z870" i="4"/>
  <c r="Z868" i="4"/>
  <c r="Z866" i="4"/>
  <c r="Z864" i="4"/>
  <c r="Z862" i="4"/>
  <c r="Z860" i="4"/>
  <c r="Z858" i="4"/>
  <c r="Z856" i="4"/>
  <c r="Z854" i="4"/>
  <c r="Z852" i="4"/>
  <c r="Z850" i="4"/>
  <c r="Z848" i="4"/>
  <c r="Z846" i="4"/>
  <c r="Z844" i="4"/>
  <c r="Z842" i="4"/>
  <c r="Z840" i="4"/>
  <c r="Z838" i="4"/>
  <c r="Z836" i="4"/>
  <c r="Z834" i="4"/>
  <c r="Z832" i="4"/>
  <c r="Z830" i="4"/>
  <c r="Z828" i="4"/>
  <c r="Z826" i="4"/>
  <c r="Z824" i="4"/>
  <c r="Z822" i="4"/>
  <c r="Z820" i="4"/>
  <c r="Z818" i="4"/>
  <c r="Z816" i="4"/>
  <c r="Z814" i="4"/>
  <c r="Z812" i="4"/>
  <c r="Z810" i="4"/>
  <c r="Z808" i="4"/>
  <c r="Z806" i="4"/>
  <c r="Z804" i="4"/>
  <c r="Z802" i="4"/>
  <c r="Z800" i="4"/>
  <c r="Z798" i="4"/>
  <c r="Z796" i="4"/>
  <c r="Z794" i="4"/>
  <c r="Z792" i="4"/>
  <c r="Z790" i="4"/>
  <c r="Z788" i="4"/>
  <c r="Z786" i="4"/>
  <c r="Z784" i="4"/>
  <c r="Z782" i="4"/>
  <c r="Z780" i="4"/>
  <c r="Z778" i="4"/>
  <c r="Z776" i="4"/>
  <c r="Z774" i="4"/>
  <c r="Z772" i="4"/>
  <c r="Z770" i="4"/>
  <c r="Z768" i="4"/>
  <c r="Z766" i="4"/>
  <c r="Z764" i="4"/>
  <c r="Z762" i="4"/>
  <c r="Z760" i="4"/>
  <c r="Z758" i="4"/>
  <c r="Z756" i="4"/>
  <c r="Z754" i="4"/>
  <c r="Z752" i="4"/>
  <c r="Z750" i="4"/>
  <c r="Z748" i="4"/>
  <c r="Z746" i="4"/>
  <c r="Z744" i="4"/>
  <c r="Z742" i="4"/>
  <c r="Z740" i="4"/>
  <c r="Z738" i="4"/>
  <c r="Z736" i="4"/>
  <c r="Z734" i="4"/>
  <c r="Z732" i="4"/>
  <c r="Z730" i="4"/>
  <c r="Z728" i="4"/>
  <c r="Z726" i="4"/>
  <c r="Z724" i="4"/>
  <c r="Z722" i="4"/>
  <c r="Z720" i="4"/>
  <c r="Z718" i="4"/>
  <c r="Z716" i="4"/>
  <c r="Z714" i="4"/>
  <c r="Z712" i="4"/>
  <c r="Z710" i="4"/>
  <c r="Z708" i="4"/>
  <c r="Z706" i="4"/>
  <c r="Z704" i="4"/>
  <c r="Z702" i="4"/>
  <c r="Z700" i="4"/>
  <c r="Z698" i="4"/>
  <c r="Z696" i="4"/>
  <c r="Z694" i="4"/>
  <c r="Z692" i="4"/>
  <c r="Z690" i="4"/>
  <c r="Z688" i="4"/>
  <c r="Z686" i="4"/>
  <c r="Z684" i="4"/>
  <c r="Z682" i="4"/>
  <c r="Z680" i="4"/>
  <c r="Z678" i="4"/>
  <c r="Z676" i="4"/>
  <c r="Z674" i="4"/>
  <c r="Z672" i="4"/>
  <c r="Z670" i="4"/>
  <c r="Z668" i="4"/>
  <c r="Z666" i="4"/>
  <c r="Z664" i="4"/>
  <c r="Z662" i="4"/>
  <c r="Z660" i="4"/>
  <c r="Z658" i="4"/>
  <c r="Z656" i="4"/>
  <c r="Z654" i="4"/>
  <c r="Z652" i="4"/>
  <c r="Z650" i="4"/>
  <c r="Z648" i="4"/>
  <c r="Z646" i="4"/>
  <c r="Z644" i="4"/>
  <c r="Z642" i="4"/>
  <c r="Z640" i="4"/>
  <c r="Z638" i="4"/>
  <c r="Z636" i="4"/>
  <c r="Z634" i="4"/>
  <c r="Z632" i="4"/>
  <c r="Z630" i="4"/>
  <c r="Z628" i="4"/>
  <c r="Z626" i="4"/>
  <c r="Z624" i="4"/>
  <c r="Z622" i="4"/>
  <c r="Z620" i="4"/>
  <c r="Z618" i="4"/>
  <c r="Z616" i="4"/>
  <c r="Z614" i="4"/>
  <c r="Z612" i="4"/>
  <c r="Z610" i="4"/>
  <c r="Z608" i="4"/>
  <c r="Z606" i="4"/>
  <c r="Z604" i="4"/>
  <c r="Z602" i="4"/>
  <c r="Z600" i="4"/>
  <c r="Z598" i="4"/>
  <c r="Z596" i="4"/>
  <c r="Z594" i="4"/>
  <c r="Z592" i="4"/>
  <c r="Z590" i="4"/>
  <c r="Z588" i="4"/>
  <c r="Z586" i="4"/>
  <c r="Z584" i="4"/>
  <c r="Z582" i="4"/>
  <c r="Z580" i="4"/>
  <c r="Z578" i="4"/>
  <c r="Z576" i="4"/>
  <c r="Z574" i="4"/>
  <c r="Z572" i="4"/>
  <c r="Z570" i="4"/>
  <c r="Z568" i="4"/>
  <c r="Z566" i="4"/>
  <c r="Z564" i="4"/>
  <c r="Z562" i="4"/>
  <c r="Z560" i="4"/>
  <c r="Z558" i="4"/>
  <c r="Z556" i="4"/>
  <c r="Z554" i="4"/>
  <c r="Z552" i="4"/>
  <c r="Z550" i="4"/>
  <c r="Z548" i="4"/>
  <c r="Z546" i="4"/>
  <c r="Z544" i="4"/>
  <c r="Z542" i="4"/>
  <c r="Z540" i="4"/>
  <c r="Z538" i="4"/>
  <c r="Z536" i="4"/>
  <c r="Z534" i="4"/>
  <c r="Z532" i="4"/>
  <c r="Z530" i="4"/>
  <c r="Z528" i="4"/>
  <c r="Z526" i="4"/>
  <c r="Z524" i="4"/>
  <c r="Z522" i="4"/>
  <c r="Z520" i="4"/>
  <c r="Z518" i="4"/>
  <c r="Z516" i="4"/>
  <c r="Z514" i="4"/>
  <c r="Z512" i="4"/>
  <c r="Z510" i="4"/>
  <c r="Z508" i="4"/>
  <c r="Z506" i="4"/>
  <c r="Z504" i="4"/>
  <c r="Z502" i="4"/>
  <c r="Z500" i="4"/>
  <c r="Z498" i="4"/>
  <c r="Z496" i="4"/>
  <c r="Z494" i="4"/>
  <c r="Z492" i="4"/>
  <c r="Z490" i="4"/>
  <c r="Z488" i="4"/>
  <c r="Z486" i="4"/>
  <c r="Z484" i="4"/>
  <c r="Z482" i="4"/>
  <c r="Z480" i="4"/>
  <c r="Z478" i="4"/>
  <c r="Z476" i="4"/>
  <c r="Z474" i="4"/>
  <c r="Z472" i="4"/>
  <c r="Z470" i="4"/>
  <c r="Z468" i="4"/>
  <c r="Z466" i="4"/>
  <c r="Z464" i="4"/>
  <c r="Z462" i="4"/>
  <c r="Z460" i="4"/>
  <c r="Z458" i="4"/>
  <c r="Z456" i="4"/>
  <c r="Z454" i="4"/>
  <c r="Z452" i="4"/>
  <c r="Z450" i="4"/>
  <c r="Z448" i="4"/>
  <c r="Z446" i="4"/>
  <c r="Z444" i="4"/>
  <c r="Z442" i="4"/>
  <c r="Z440" i="4"/>
  <c r="Z438" i="4"/>
  <c r="Z436" i="4"/>
  <c r="Z434" i="4"/>
  <c r="Z432" i="4"/>
  <c r="Z430" i="4"/>
  <c r="Z428" i="4"/>
  <c r="Z426" i="4"/>
  <c r="Z424" i="4"/>
  <c r="Z422" i="4"/>
  <c r="Z420" i="4"/>
  <c r="Z418" i="4"/>
  <c r="Z416" i="4"/>
  <c r="Z414" i="4"/>
  <c r="Z412" i="4"/>
  <c r="Z410" i="4"/>
  <c r="Z408" i="4"/>
  <c r="Z406" i="4"/>
  <c r="Z404" i="4"/>
  <c r="Z402" i="4"/>
  <c r="Z400" i="4"/>
  <c r="Z398" i="4"/>
  <c r="Z396" i="4"/>
  <c r="Z394" i="4"/>
  <c r="Z392" i="4"/>
  <c r="Z390" i="4"/>
  <c r="Z388" i="4"/>
  <c r="Z386" i="4"/>
  <c r="Z384" i="4"/>
  <c r="Z382" i="4"/>
  <c r="Z380" i="4"/>
  <c r="Z378" i="4"/>
  <c r="Z376" i="4"/>
  <c r="Z374" i="4"/>
  <c r="Z372" i="4"/>
  <c r="Z370" i="4"/>
  <c r="Z368" i="4"/>
  <c r="Z366" i="4"/>
  <c r="Z364" i="4"/>
  <c r="Z362" i="4"/>
  <c r="Z360" i="4"/>
  <c r="Z358" i="4"/>
  <c r="Z356" i="4"/>
  <c r="Z354" i="4"/>
  <c r="Z352" i="4"/>
  <c r="Z350" i="4"/>
  <c r="Z348" i="4"/>
  <c r="Z346" i="4"/>
  <c r="Z344" i="4"/>
  <c r="Z342" i="4"/>
  <c r="Z340" i="4"/>
  <c r="Z338" i="4"/>
  <c r="Z336" i="4"/>
  <c r="Z334" i="4"/>
  <c r="Z332" i="4"/>
  <c r="Z330" i="4"/>
  <c r="Z328" i="4"/>
  <c r="Z326" i="4"/>
  <c r="Z324" i="4"/>
  <c r="Z322" i="4"/>
  <c r="Z320" i="4"/>
  <c r="Z318" i="4"/>
  <c r="Z316" i="4"/>
  <c r="Z314" i="4"/>
  <c r="Z312" i="4"/>
  <c r="Z310" i="4"/>
  <c r="Z308" i="4"/>
  <c r="Z306" i="4"/>
  <c r="Z304" i="4"/>
  <c r="Z302" i="4"/>
  <c r="Z300" i="4"/>
  <c r="Z298" i="4"/>
  <c r="Z296" i="4"/>
  <c r="Z294" i="4"/>
  <c r="Z292" i="4"/>
  <c r="Z290" i="4"/>
  <c r="Z288" i="4"/>
  <c r="Z286" i="4"/>
  <c r="Z284" i="4"/>
  <c r="Z282" i="4"/>
  <c r="Z280" i="4"/>
  <c r="Z278" i="4"/>
  <c r="Z276" i="4"/>
  <c r="Z274" i="4"/>
  <c r="Z272" i="4"/>
  <c r="Z270" i="4"/>
  <c r="Z268" i="4"/>
  <c r="Z266" i="4"/>
  <c r="Z264" i="4"/>
  <c r="Z262" i="4"/>
  <c r="Z260" i="4"/>
  <c r="Z258" i="4"/>
  <c r="Z256" i="4"/>
  <c r="Z254" i="4"/>
  <c r="Z252" i="4"/>
  <c r="Z250" i="4"/>
  <c r="Z248" i="4"/>
  <c r="Z246" i="4"/>
  <c r="Z244" i="4"/>
  <c r="Z242" i="4"/>
  <c r="Z240" i="4"/>
  <c r="Z238" i="4"/>
  <c r="Z236" i="4"/>
  <c r="Z234" i="4"/>
  <c r="Z232" i="4"/>
  <c r="Z230" i="4"/>
  <c r="Z228" i="4"/>
  <c r="Z226" i="4"/>
  <c r="Z224" i="4"/>
  <c r="Z222" i="4"/>
  <c r="Z220" i="4"/>
  <c r="Z218" i="4"/>
  <c r="Z216" i="4"/>
  <c r="Z214" i="4"/>
  <c r="Z212" i="4"/>
  <c r="Z210" i="4"/>
  <c r="Z208" i="4"/>
  <c r="Z206" i="4"/>
  <c r="Z204" i="4"/>
  <c r="Z202" i="4"/>
  <c r="Z200" i="4"/>
  <c r="Z198" i="4"/>
  <c r="Z196" i="4"/>
  <c r="Z194" i="4"/>
  <c r="Z192" i="4"/>
  <c r="Z190" i="4"/>
  <c r="Z188" i="4"/>
  <c r="Z186" i="4"/>
  <c r="Z184" i="4"/>
  <c r="Z182" i="4"/>
  <c r="Z180" i="4"/>
  <c r="Z178" i="4"/>
  <c r="Z176" i="4"/>
  <c r="Z174" i="4"/>
  <c r="Z172" i="4"/>
  <c r="Z170" i="4"/>
  <c r="Z168" i="4"/>
  <c r="Z166" i="4"/>
  <c r="Z164" i="4"/>
  <c r="Z162" i="4"/>
  <c r="Z160" i="4"/>
  <c r="Z158" i="4"/>
  <c r="Z156" i="4"/>
  <c r="Z110" i="4"/>
  <c r="Z108" i="4"/>
  <c r="Z106" i="4"/>
  <c r="Z104" i="4"/>
  <c r="Z102" i="4"/>
  <c r="Z100" i="4"/>
  <c r="Z98" i="4"/>
  <c r="Z96" i="4"/>
  <c r="Z94" i="4"/>
  <c r="Z1773" i="4"/>
  <c r="Z1771" i="4"/>
  <c r="Z1769" i="4"/>
  <c r="Z1767" i="4"/>
  <c r="Z1765" i="4"/>
  <c r="Z1763" i="4"/>
  <c r="Z1761" i="4"/>
  <c r="Z1759" i="4"/>
  <c r="Z1757" i="4"/>
  <c r="Z1755" i="4"/>
  <c r="Z1753" i="4"/>
  <c r="Z1751" i="4"/>
  <c r="Z1749" i="4"/>
  <c r="Z1747" i="4"/>
  <c r="Z1745" i="4"/>
  <c r="Z1743" i="4"/>
  <c r="Z1741" i="4"/>
  <c r="Z1739" i="4"/>
  <c r="Z1737" i="4"/>
  <c r="Z1735" i="4"/>
  <c r="Z1733" i="4"/>
  <c r="Z1731" i="4"/>
  <c r="Z1729" i="4"/>
  <c r="Z1727" i="4"/>
  <c r="Z1725" i="4"/>
  <c r="Z1723" i="4"/>
  <c r="Z1721" i="4"/>
  <c r="Z1719" i="4"/>
  <c r="Z1717" i="4"/>
  <c r="Z1715" i="4"/>
  <c r="Z1713" i="4"/>
  <c r="Z1711" i="4"/>
  <c r="Z1709" i="4"/>
  <c r="Z1707" i="4"/>
  <c r="Z1705" i="4"/>
  <c r="Z1703" i="4"/>
  <c r="Z1701" i="4"/>
  <c r="Z1699" i="4"/>
  <c r="Z1697" i="4"/>
  <c r="Z1695" i="4"/>
  <c r="Z1693" i="4"/>
  <c r="Z1691" i="4"/>
  <c r="Z1689" i="4"/>
  <c r="Z1687" i="4"/>
  <c r="Z1685" i="4"/>
  <c r="Z1683" i="4"/>
  <c r="Z1681" i="4"/>
  <c r="Z1679" i="4"/>
  <c r="Z1677" i="4"/>
  <c r="Z1675" i="4"/>
  <c r="Z1673" i="4"/>
  <c r="Z1671" i="4"/>
  <c r="Z1669" i="4"/>
  <c r="Z1667" i="4"/>
  <c r="Z1665" i="4"/>
  <c r="Z1663" i="4"/>
  <c r="Z1661" i="4"/>
  <c r="Z1659" i="4"/>
  <c r="Z1657" i="4"/>
  <c r="Z1655" i="4"/>
  <c r="Z1653" i="4"/>
  <c r="Z1651" i="4"/>
  <c r="Z1649" i="4"/>
  <c r="Z1647" i="4"/>
  <c r="Z1645" i="4"/>
  <c r="Z1643" i="4"/>
  <c r="Z1641" i="4"/>
  <c r="Z1639" i="4"/>
  <c r="Z1637" i="4"/>
  <c r="Z1635" i="4"/>
  <c r="Z1633" i="4"/>
  <c r="Z1631" i="4"/>
  <c r="Z1629" i="4"/>
  <c r="Z1627" i="4"/>
  <c r="Z1625" i="4"/>
  <c r="Z1623" i="4"/>
  <c r="Z1621" i="4"/>
  <c r="Z1619" i="4"/>
  <c r="Z1617" i="4"/>
  <c r="Z1615" i="4"/>
  <c r="Z1613" i="4"/>
  <c r="Z1611" i="4"/>
  <c r="Z1609" i="4"/>
  <c r="Z1607" i="4"/>
  <c r="Z1605" i="4"/>
  <c r="Z1603" i="4"/>
  <c r="Z1601" i="4"/>
  <c r="Z1599" i="4"/>
  <c r="Z1597" i="4"/>
  <c r="Z1595" i="4"/>
  <c r="Z1593" i="4"/>
  <c r="Z1591" i="4"/>
  <c r="Z1589" i="4"/>
  <c r="Z1587" i="4"/>
  <c r="Z1585" i="4"/>
  <c r="Z1583" i="4"/>
  <c r="Z1581" i="4"/>
  <c r="Z1579" i="4"/>
  <c r="Z1577" i="4"/>
  <c r="Z1575" i="4"/>
  <c r="Z1573" i="4"/>
  <c r="Z1571" i="4"/>
  <c r="Z1569" i="4"/>
  <c r="Z1567" i="4"/>
  <c r="Z1565" i="4"/>
  <c r="Z1563" i="4"/>
  <c r="Z1561" i="4"/>
  <c r="Z1559" i="4"/>
  <c r="Z1557" i="4"/>
  <c r="Z1555" i="4"/>
  <c r="Z1553" i="4"/>
  <c r="Z1551" i="4"/>
  <c r="Z955" i="4"/>
  <c r="Z953" i="4"/>
  <c r="Z951" i="4"/>
  <c r="Z949" i="4"/>
  <c r="Z947" i="4"/>
  <c r="Z945" i="4"/>
  <c r="Z943" i="4"/>
  <c r="Z941" i="4"/>
  <c r="Z939" i="4"/>
  <c r="Z937" i="4"/>
  <c r="Z935" i="4"/>
  <c r="Z933" i="4"/>
  <c r="Z931" i="4"/>
  <c r="Z929" i="4"/>
  <c r="Z927" i="4"/>
  <c r="Z925" i="4"/>
  <c r="Z923" i="4"/>
  <c r="Z921" i="4"/>
  <c r="Z919" i="4"/>
  <c r="Z917" i="4"/>
  <c r="Z915" i="4"/>
  <c r="Z913" i="4"/>
  <c r="Z911" i="4"/>
  <c r="Z909" i="4"/>
  <c r="Z907" i="4"/>
  <c r="Z905" i="4"/>
  <c r="Z903" i="4"/>
  <c r="Z901" i="4"/>
  <c r="Z899" i="4"/>
  <c r="Z897" i="4"/>
  <c r="Z895" i="4"/>
  <c r="Z893" i="4"/>
  <c r="Z891" i="4"/>
  <c r="Z889" i="4"/>
  <c r="Z887" i="4"/>
  <c r="Z885" i="4"/>
  <c r="Z883" i="4"/>
  <c r="Z881" i="4"/>
  <c r="Z879" i="4"/>
  <c r="Z877" i="4"/>
  <c r="Z875" i="4"/>
  <c r="Z873" i="4"/>
  <c r="Z871" i="4"/>
  <c r="Z869" i="4"/>
  <c r="Z867" i="4"/>
  <c r="Z865" i="4"/>
  <c r="Z863" i="4"/>
  <c r="Z861" i="4"/>
  <c r="Z859" i="4"/>
  <c r="Z857" i="4"/>
  <c r="Z855" i="4"/>
  <c r="Z853" i="4"/>
  <c r="Z851" i="4"/>
  <c r="Z849" i="4"/>
  <c r="Z847" i="4"/>
  <c r="Z845" i="4"/>
  <c r="Z843" i="4"/>
  <c r="Z841" i="4"/>
  <c r="Z839" i="4"/>
  <c r="Z837" i="4"/>
  <c r="Z835" i="4"/>
  <c r="Z833" i="4"/>
  <c r="Z831" i="4"/>
  <c r="Z829" i="4"/>
  <c r="Z827" i="4"/>
  <c r="Z825" i="4"/>
  <c r="Z823" i="4"/>
  <c r="Z821" i="4"/>
  <c r="Z819" i="4"/>
  <c r="Z817" i="4"/>
  <c r="Z815" i="4"/>
  <c r="Z813" i="4"/>
  <c r="Z811" i="4"/>
  <c r="Z809" i="4"/>
  <c r="Z807" i="4"/>
  <c r="Z805" i="4"/>
  <c r="Z803" i="4"/>
  <c r="Z801" i="4"/>
  <c r="Z799" i="4"/>
  <c r="Z797" i="4"/>
  <c r="Z795" i="4"/>
  <c r="Z793" i="4"/>
  <c r="Z791" i="4"/>
  <c r="Z789" i="4"/>
  <c r="Z787" i="4"/>
  <c r="Z785" i="4"/>
  <c r="Z783" i="4"/>
  <c r="Z781" i="4"/>
  <c r="Z779" i="4"/>
  <c r="Z777" i="4"/>
  <c r="Z775" i="4"/>
  <c r="Z773" i="4"/>
  <c r="Z771" i="4"/>
  <c r="Z769" i="4"/>
  <c r="Z767" i="4"/>
  <c r="Z765" i="4"/>
  <c r="Z763" i="4"/>
  <c r="Z761" i="4"/>
  <c r="Z759" i="4"/>
  <c r="Z757" i="4"/>
  <c r="Z755" i="4"/>
  <c r="Z753" i="4"/>
  <c r="Z751" i="4"/>
  <c r="Z749" i="4"/>
  <c r="Z747" i="4"/>
  <c r="Z745" i="4"/>
  <c r="Z743" i="4"/>
  <c r="Z741" i="4"/>
  <c r="Z739" i="4"/>
  <c r="Z737" i="4"/>
  <c r="Z735" i="4"/>
  <c r="Z733" i="4"/>
  <c r="Z731" i="4"/>
  <c r="Z729" i="4"/>
  <c r="Z727" i="4"/>
  <c r="Z725" i="4"/>
  <c r="Z723" i="4"/>
  <c r="Z721" i="4"/>
  <c r="Z719" i="4"/>
  <c r="Z717" i="4"/>
  <c r="Z715" i="4"/>
  <c r="Z713" i="4"/>
  <c r="Z711" i="4"/>
  <c r="Z709" i="4"/>
  <c r="Z707" i="4"/>
  <c r="Z705" i="4"/>
  <c r="Z703" i="4"/>
  <c r="Z701" i="4"/>
  <c r="Z699" i="4"/>
  <c r="Z697" i="4"/>
  <c r="Z695" i="4"/>
  <c r="Z693" i="4"/>
  <c r="Z691" i="4"/>
  <c r="Z689" i="4"/>
  <c r="Z687" i="4"/>
  <c r="Z685" i="4"/>
  <c r="Z683" i="4"/>
  <c r="Z681" i="4"/>
  <c r="Z679" i="4"/>
  <c r="Z677" i="4"/>
  <c r="Z675" i="4"/>
  <c r="Z673" i="4"/>
  <c r="Z671" i="4"/>
  <c r="Z669" i="4"/>
  <c r="Z667" i="4"/>
  <c r="Z665" i="4"/>
  <c r="Z663" i="4"/>
  <c r="Z661" i="4"/>
  <c r="Z659" i="4"/>
  <c r="Z657" i="4"/>
  <c r="Z655" i="4"/>
  <c r="Z653" i="4"/>
  <c r="Z651" i="4"/>
  <c r="Z649" i="4"/>
  <c r="Z647" i="4"/>
  <c r="Z645" i="4"/>
  <c r="Z643" i="4"/>
  <c r="Z641" i="4"/>
  <c r="Z639" i="4"/>
  <c r="Z637" i="4"/>
  <c r="Z635" i="4"/>
  <c r="Z633" i="4"/>
  <c r="Z631" i="4"/>
  <c r="Z629" i="4"/>
  <c r="Z627" i="4"/>
  <c r="Z625" i="4"/>
  <c r="Z623" i="4"/>
  <c r="Z621" i="4"/>
  <c r="Z619" i="4"/>
  <c r="Z617" i="4"/>
  <c r="Z615" i="4"/>
  <c r="Z613" i="4"/>
  <c r="Z611" i="4"/>
  <c r="Z609" i="4"/>
  <c r="Z607" i="4"/>
  <c r="Z605" i="4"/>
  <c r="Z603" i="4"/>
  <c r="Z601" i="4"/>
  <c r="Z599" i="4"/>
  <c r="Z597" i="4"/>
  <c r="Z595" i="4"/>
  <c r="Z593" i="4"/>
  <c r="Z591" i="4"/>
  <c r="Z589" i="4"/>
  <c r="Z587" i="4"/>
  <c r="Z585" i="4"/>
  <c r="Z583" i="4"/>
  <c r="Z581" i="4"/>
  <c r="Z579" i="4"/>
  <c r="Z577" i="4"/>
  <c r="Z575" i="4"/>
  <c r="Z573" i="4"/>
  <c r="Z571" i="4"/>
  <c r="Z569" i="4"/>
  <c r="Z567" i="4"/>
  <c r="Z565" i="4"/>
  <c r="Z563" i="4"/>
  <c r="Z561" i="4"/>
  <c r="Z559" i="4"/>
  <c r="Z557" i="4"/>
  <c r="Z555" i="4"/>
  <c r="Z553" i="4"/>
  <c r="Z551" i="4"/>
  <c r="Z549" i="4"/>
  <c r="Z547" i="4"/>
  <c r="Z545" i="4"/>
  <c r="Z543" i="4"/>
  <c r="Z541" i="4"/>
  <c r="Z539" i="4"/>
  <c r="Z537" i="4"/>
  <c r="Z535" i="4"/>
  <c r="Z533" i="4"/>
  <c r="Z531" i="4"/>
  <c r="Z529" i="4"/>
  <c r="Z527" i="4"/>
  <c r="Z525" i="4"/>
  <c r="Z523" i="4"/>
  <c r="Z521" i="4"/>
  <c r="Z519" i="4"/>
  <c r="Z517" i="4"/>
  <c r="Z515" i="4"/>
  <c r="Z513" i="4"/>
  <c r="Z511" i="4"/>
  <c r="Z509" i="4"/>
  <c r="Z507" i="4"/>
  <c r="Z505" i="4"/>
  <c r="Z503" i="4"/>
  <c r="Z501" i="4"/>
  <c r="Z499" i="4"/>
  <c r="Z497" i="4"/>
  <c r="Z495" i="4"/>
  <c r="Z493" i="4"/>
  <c r="Z491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9" i="4"/>
  <c r="Z327" i="4"/>
  <c r="Z325" i="4"/>
  <c r="Z323" i="4"/>
  <c r="Z321" i="4"/>
  <c r="Z319" i="4"/>
  <c r="Z317" i="4"/>
  <c r="Z315" i="4"/>
  <c r="Z313" i="4"/>
  <c r="Z311" i="4"/>
  <c r="Z309" i="4"/>
  <c r="Z307" i="4"/>
  <c r="Z305" i="4"/>
  <c r="Z303" i="4"/>
  <c r="Z301" i="4"/>
  <c r="Z299" i="4"/>
  <c r="Z297" i="4"/>
  <c r="Z295" i="4"/>
  <c r="Z293" i="4"/>
  <c r="Z291" i="4"/>
  <c r="Z289" i="4"/>
  <c r="Z287" i="4"/>
  <c r="Z285" i="4"/>
  <c r="Z283" i="4"/>
  <c r="Z281" i="4"/>
  <c r="Z279" i="4"/>
  <c r="Z277" i="4"/>
  <c r="Z275" i="4"/>
  <c r="Z273" i="4"/>
  <c r="Z271" i="4"/>
  <c r="Z269" i="4"/>
  <c r="Z267" i="4"/>
  <c r="Z265" i="4"/>
  <c r="Z263" i="4"/>
  <c r="Z261" i="4"/>
  <c r="Z259" i="4"/>
  <c r="Z257" i="4"/>
  <c r="Z255" i="4"/>
  <c r="Z253" i="4"/>
  <c r="Z251" i="4"/>
  <c r="Z249" i="4"/>
  <c r="Z247" i="4"/>
  <c r="Z245" i="4"/>
  <c r="Z243" i="4"/>
  <c r="Z241" i="4"/>
  <c r="Z239" i="4"/>
  <c r="Z237" i="4"/>
  <c r="Z235" i="4"/>
  <c r="Z233" i="4"/>
  <c r="Z231" i="4"/>
  <c r="Z229" i="4"/>
  <c r="Z227" i="4"/>
  <c r="Z225" i="4"/>
  <c r="Z223" i="4"/>
  <c r="Z221" i="4"/>
  <c r="Z219" i="4"/>
  <c r="Z217" i="4"/>
  <c r="Z215" i="4"/>
  <c r="Z213" i="4"/>
  <c r="Z211" i="4"/>
  <c r="Z209" i="4"/>
  <c r="Z207" i="4"/>
  <c r="Z205" i="4"/>
  <c r="Z203" i="4"/>
  <c r="Z201" i="4"/>
  <c r="Z199" i="4"/>
  <c r="Z197" i="4"/>
  <c r="Z195" i="4"/>
  <c r="Z193" i="4"/>
  <c r="Z191" i="4"/>
  <c r="Z189" i="4"/>
  <c r="Z187" i="4"/>
  <c r="Z185" i="4"/>
  <c r="Z183" i="4"/>
  <c r="Z181" i="4"/>
  <c r="Z179" i="4"/>
  <c r="Z177" i="4"/>
  <c r="Z175" i="4"/>
  <c r="Z173" i="4"/>
  <c r="Z171" i="4"/>
  <c r="Z169" i="4"/>
  <c r="Z167" i="4"/>
  <c r="Z165" i="4"/>
  <c r="Z163" i="4"/>
  <c r="Z161" i="4"/>
  <c r="Z159" i="4"/>
  <c r="Z157" i="4"/>
  <c r="Z155" i="4"/>
  <c r="Z109" i="4"/>
  <c r="Z107" i="4"/>
  <c r="Z105" i="4"/>
  <c r="Z103" i="4"/>
  <c r="Z101" i="4"/>
  <c r="Z99" i="4"/>
  <c r="Z97" i="4"/>
  <c r="Z95" i="4"/>
  <c r="G135" i="18" l="1"/>
  <c r="L50" i="19" s="1"/>
  <c r="M4" i="18"/>
  <c r="N4" i="18"/>
  <c r="N135" i="18" s="1"/>
  <c r="L66" i="19" s="1"/>
  <c r="O4" i="17"/>
  <c r="J135" i="17"/>
  <c r="I1" i="17" s="1"/>
  <c r="J1" i="17" s="1"/>
  <c r="AB3522" i="4"/>
  <c r="AD3512" i="4"/>
  <c r="AD3508" i="4"/>
  <c r="AD3504" i="4"/>
  <c r="AD3500" i="4"/>
  <c r="AD3496" i="4"/>
  <c r="AD3492" i="4"/>
  <c r="AD3488" i="4"/>
  <c r="AD3484" i="4"/>
  <c r="AD3480" i="4"/>
  <c r="AD3476" i="4"/>
  <c r="AD3472" i="4"/>
  <c r="AD3468" i="4"/>
  <c r="AD3464" i="4"/>
  <c r="AD3460" i="4"/>
  <c r="AD3456" i="4"/>
  <c r="AD3452" i="4"/>
  <c r="AD3448" i="4"/>
  <c r="AD3444" i="4"/>
  <c r="AD3440" i="4"/>
  <c r="AD3436" i="4"/>
  <c r="AD3432" i="4"/>
  <c r="AD3428" i="4"/>
  <c r="AD3424" i="4"/>
  <c r="AD3420" i="4"/>
  <c r="AD3416" i="4"/>
  <c r="AD3412" i="4"/>
  <c r="AD3408" i="4"/>
  <c r="AD3404" i="4"/>
  <c r="AD3400" i="4"/>
  <c r="AD3396" i="4"/>
  <c r="AD3392" i="4"/>
  <c r="AD3388" i="4"/>
  <c r="AD3384" i="4"/>
  <c r="AD3380" i="4"/>
  <c r="AD3376" i="4"/>
  <c r="AD3372" i="4"/>
  <c r="AD3368" i="4"/>
  <c r="AD3364" i="4"/>
  <c r="AD3360" i="4"/>
  <c r="AD3356" i="4"/>
  <c r="AD3352" i="4"/>
  <c r="AD3348" i="4"/>
  <c r="AD3344" i="4"/>
  <c r="AD3340" i="4"/>
  <c r="AD3336" i="4"/>
  <c r="AD3332" i="4"/>
  <c r="AD3328" i="4"/>
  <c r="AD3324" i="4"/>
  <c r="AD3320" i="4"/>
  <c r="AD3316" i="4"/>
  <c r="AD3312" i="4"/>
  <c r="AD3308" i="4"/>
  <c r="AD3304" i="4"/>
  <c r="AD3300" i="4"/>
  <c r="AD3296" i="4"/>
  <c r="AD3292" i="4"/>
  <c r="AD3288" i="4"/>
  <c r="AD3284" i="4"/>
  <c r="AD3280" i="4"/>
  <c r="AD3276" i="4"/>
  <c r="AD3272" i="4"/>
  <c r="AD3268" i="4"/>
  <c r="AD3264" i="4"/>
  <c r="AD3260" i="4"/>
  <c r="AD3256" i="4"/>
  <c r="AD3252" i="4"/>
  <c r="AD3248" i="4"/>
  <c r="AD3244" i="4"/>
  <c r="AD3240" i="4"/>
  <c r="AD3236" i="4"/>
  <c r="AD3232" i="4"/>
  <c r="AD3228" i="4"/>
  <c r="AD3224" i="4"/>
  <c r="AD3220" i="4"/>
  <c r="AD3216" i="4"/>
  <c r="AD3212" i="4"/>
  <c r="AD3208" i="4"/>
  <c r="AD3204" i="4"/>
  <c r="AD3200" i="4"/>
  <c r="AD3196" i="4"/>
  <c r="AD3192" i="4"/>
  <c r="AD3188" i="4"/>
  <c r="AD3184" i="4"/>
  <c r="AD3180" i="4"/>
  <c r="AD3176" i="4"/>
  <c r="AD3172" i="4"/>
  <c r="AD3168" i="4"/>
  <c r="AD3164" i="4"/>
  <c r="AD3160" i="4"/>
  <c r="AD3156" i="4"/>
  <c r="AD3152" i="4"/>
  <c r="AD3148" i="4"/>
  <c r="AD3144" i="4"/>
  <c r="AD3140" i="4"/>
  <c r="AD3136" i="4"/>
  <c r="AD3132" i="4"/>
  <c r="AD3128" i="4"/>
  <c r="AD3124" i="4"/>
  <c r="AD3120" i="4"/>
  <c r="AD3116" i="4"/>
  <c r="AD3112" i="4"/>
  <c r="AD3108" i="4"/>
  <c r="AD3104" i="4"/>
  <c r="AD3100" i="4"/>
  <c r="AD3096" i="4"/>
  <c r="AD3092" i="4"/>
  <c r="AD3088" i="4"/>
  <c r="AD3084" i="4"/>
  <c r="AD3080" i="4"/>
  <c r="AD3076" i="4"/>
  <c r="AD3072" i="4"/>
  <c r="AD3068" i="4"/>
  <c r="AD3064" i="4"/>
  <c r="AD3060" i="4"/>
  <c r="AD3056" i="4"/>
  <c r="AD3052" i="4"/>
  <c r="AD3048" i="4"/>
  <c r="AD3044" i="4"/>
  <c r="AD3040" i="4"/>
  <c r="AD3036" i="4"/>
  <c r="AD3032" i="4"/>
  <c r="AD3028" i="4"/>
  <c r="AD3024" i="4"/>
  <c r="AD3020" i="4"/>
  <c r="AD3016" i="4"/>
  <c r="AD3012" i="4"/>
  <c r="AD3008" i="4"/>
  <c r="AD3004" i="4"/>
  <c r="AD3000" i="4"/>
  <c r="AD2996" i="4"/>
  <c r="AD2992" i="4"/>
  <c r="AD2988" i="4"/>
  <c r="AD2984" i="4"/>
  <c r="AD2980" i="4"/>
  <c r="AD2976" i="4"/>
  <c r="AD2972" i="4"/>
  <c r="AD2968" i="4"/>
  <c r="AD2964" i="4"/>
  <c r="AD2960" i="4"/>
  <c r="AD2956" i="4"/>
  <c r="AD2952" i="4"/>
  <c r="AD2948" i="4"/>
  <c r="AD2944" i="4"/>
  <c r="AD2940" i="4"/>
  <c r="AD2936" i="4"/>
  <c r="AD2930" i="4"/>
  <c r="AD2922" i="4"/>
  <c r="AD2914" i="4"/>
  <c r="AD2906" i="4"/>
  <c r="AD2898" i="4"/>
  <c r="AD2890" i="4"/>
  <c r="AD2882" i="4"/>
  <c r="AD2874" i="4"/>
  <c r="AD2866" i="4"/>
  <c r="AD2858" i="4"/>
  <c r="AD2850" i="4"/>
  <c r="AD2842" i="4"/>
  <c r="AD2834" i="4"/>
  <c r="AD2826" i="4"/>
  <c r="AD2818" i="4"/>
  <c r="AD2810" i="4"/>
  <c r="AD2802" i="4"/>
  <c r="AD2794" i="4"/>
  <c r="AD2786" i="4"/>
  <c r="AD2778" i="4"/>
  <c r="AD2770" i="4"/>
  <c r="AD2762" i="4"/>
  <c r="AD2754" i="4"/>
  <c r="AD2746" i="4"/>
  <c r="AD2738" i="4"/>
  <c r="AD2730" i="4"/>
  <c r="AD2722" i="4"/>
  <c r="AD2714" i="4"/>
  <c r="AD2706" i="4"/>
  <c r="AD2698" i="4"/>
  <c r="AD2690" i="4"/>
  <c r="AD2682" i="4"/>
  <c r="AD2674" i="4"/>
  <c r="AD2666" i="4"/>
  <c r="AD2658" i="4"/>
  <c r="AD2650" i="4"/>
  <c r="AD2642" i="4"/>
  <c r="AD2344" i="4"/>
  <c r="AD2340" i="4"/>
  <c r="AE2340" i="4" s="1"/>
  <c r="AD2336" i="4"/>
  <c r="AD2332" i="4"/>
  <c r="AE2332" i="4" s="1"/>
  <c r="AD2328" i="4"/>
  <c r="AD2324" i="4"/>
  <c r="AE2324" i="4" s="1"/>
  <c r="AD2320" i="4"/>
  <c r="AD2316" i="4"/>
  <c r="AE2316" i="4" s="1"/>
  <c r="AD2312" i="4"/>
  <c r="AD2308" i="4"/>
  <c r="AE2308" i="4" s="1"/>
  <c r="AD2304" i="4"/>
  <c r="AD2300" i="4"/>
  <c r="AE2300" i="4" s="1"/>
  <c r="AD2296" i="4"/>
  <c r="AD2292" i="4"/>
  <c r="AE2292" i="4" s="1"/>
  <c r="AD2288" i="4"/>
  <c r="AD2284" i="4"/>
  <c r="AE2284" i="4" s="1"/>
  <c r="AD2280" i="4"/>
  <c r="AD2276" i="4"/>
  <c r="AE2276" i="4" s="1"/>
  <c r="AD2272" i="4"/>
  <c r="AD2268" i="4"/>
  <c r="AE2268" i="4" s="1"/>
  <c r="AD2264" i="4"/>
  <c r="AD2260" i="4"/>
  <c r="AE2260" i="4" s="1"/>
  <c r="AD2256" i="4"/>
  <c r="AD2252" i="4"/>
  <c r="AE2252" i="4" s="1"/>
  <c r="AD2248" i="4"/>
  <c r="AD2244" i="4"/>
  <c r="AE2244" i="4" s="1"/>
  <c r="AD2240" i="4"/>
  <c r="AD2236" i="4"/>
  <c r="AE2236" i="4" s="1"/>
  <c r="AD2232" i="4"/>
  <c r="AD2228" i="4"/>
  <c r="AE2228" i="4" s="1"/>
  <c r="AD2224" i="4"/>
  <c r="AD2220" i="4"/>
  <c r="AE2220" i="4" s="1"/>
  <c r="AD2216" i="4"/>
  <c r="AD2212" i="4"/>
  <c r="AE2212" i="4" s="1"/>
  <c r="AD2208" i="4"/>
  <c r="AD2204" i="4"/>
  <c r="AE2204" i="4" s="1"/>
  <c r="AD2200" i="4"/>
  <c r="AD2196" i="4"/>
  <c r="AE2196" i="4" s="1"/>
  <c r="AD2192" i="4"/>
  <c r="AD2188" i="4"/>
  <c r="AE2188" i="4" s="1"/>
  <c r="AD2184" i="4"/>
  <c r="AD2180" i="4"/>
  <c r="AE2180" i="4" s="1"/>
  <c r="AD2176" i="4"/>
  <c r="AD2172" i="4"/>
  <c r="AE2172" i="4" s="1"/>
  <c r="AD2168" i="4"/>
  <c r="AD2164" i="4"/>
  <c r="AE2164" i="4" s="1"/>
  <c r="AD2160" i="4"/>
  <c r="AD2156" i="4"/>
  <c r="AE2156" i="4" s="1"/>
  <c r="AD2152" i="4"/>
  <c r="AD2148" i="4"/>
  <c r="AE2148" i="4" s="1"/>
  <c r="AD2144" i="4"/>
  <c r="AD2140" i="4"/>
  <c r="AE2140" i="4" s="1"/>
  <c r="AD2136" i="4"/>
  <c r="AD2132" i="4"/>
  <c r="AE2132" i="4" s="1"/>
  <c r="AD2128" i="4"/>
  <c r="AD2124" i="4"/>
  <c r="AE2124" i="4" s="1"/>
  <c r="AD2120" i="4"/>
  <c r="AD2116" i="4"/>
  <c r="AE2116" i="4" s="1"/>
  <c r="AD2112" i="4"/>
  <c r="AD2108" i="4"/>
  <c r="AE2108" i="4" s="1"/>
  <c r="AD2104" i="4"/>
  <c r="AD2100" i="4"/>
  <c r="AE2100" i="4" s="1"/>
  <c r="AD2096" i="4"/>
  <c r="AD2092" i="4"/>
  <c r="AE2092" i="4" s="1"/>
  <c r="AD2088" i="4"/>
  <c r="AD2084" i="4"/>
  <c r="AE2084" i="4" s="1"/>
  <c r="AD2080" i="4"/>
  <c r="AD2076" i="4"/>
  <c r="AE2076" i="4" s="1"/>
  <c r="AD2072" i="4"/>
  <c r="AD2068" i="4"/>
  <c r="AE2068" i="4" s="1"/>
  <c r="AD2064" i="4"/>
  <c r="AD2060" i="4"/>
  <c r="AE2060" i="4" s="1"/>
  <c r="AD2056" i="4"/>
  <c r="AD2052" i="4"/>
  <c r="AE2052" i="4" s="1"/>
  <c r="AD2048" i="4"/>
  <c r="AD2044" i="4"/>
  <c r="AE2044" i="4" s="1"/>
  <c r="AD2040" i="4"/>
  <c r="AD2036" i="4"/>
  <c r="AE2036" i="4" s="1"/>
  <c r="AD2032" i="4"/>
  <c r="AD2028" i="4"/>
  <c r="AE2028" i="4" s="1"/>
  <c r="AD2024" i="4"/>
  <c r="AD2020" i="4"/>
  <c r="AE2020" i="4" s="1"/>
  <c r="AD2016" i="4"/>
  <c r="AD2012" i="4"/>
  <c r="AE2012" i="4" s="1"/>
  <c r="AD2008" i="4"/>
  <c r="AD2004" i="4"/>
  <c r="AE2004" i="4" s="1"/>
  <c r="AD2000" i="4"/>
  <c r="AD1996" i="4"/>
  <c r="AE1996" i="4" s="1"/>
  <c r="AD1992" i="4"/>
  <c r="AD1988" i="4"/>
  <c r="AE1988" i="4" s="1"/>
  <c r="AD1984" i="4"/>
  <c r="AD1980" i="4"/>
  <c r="AE1980" i="4" s="1"/>
  <c r="AD1976" i="4"/>
  <c r="AD1972" i="4"/>
  <c r="AE1972" i="4" s="1"/>
  <c r="AD1968" i="4"/>
  <c r="AD1964" i="4"/>
  <c r="AE1964" i="4" s="1"/>
  <c r="AD1960" i="4"/>
  <c r="AD1956" i="4"/>
  <c r="AE1956" i="4" s="1"/>
  <c r="AD1952" i="4"/>
  <c r="AD1948" i="4"/>
  <c r="AE1948" i="4" s="1"/>
  <c r="AD1944" i="4"/>
  <c r="AD1940" i="4"/>
  <c r="AE1940" i="4" s="1"/>
  <c r="AD1936" i="4"/>
  <c r="AD1932" i="4"/>
  <c r="AE1932" i="4" s="1"/>
  <c r="AD1928" i="4"/>
  <c r="AD1924" i="4"/>
  <c r="AE1924" i="4" s="1"/>
  <c r="AD1920" i="4"/>
  <c r="AD1916" i="4"/>
  <c r="AE1916" i="4" s="1"/>
  <c r="AD1912" i="4"/>
  <c r="AD1566" i="4"/>
  <c r="AE1566" i="4" s="1"/>
  <c r="AD1558" i="4"/>
  <c r="AE1558" i="4" s="1"/>
  <c r="AD1550" i="4"/>
  <c r="AE1550" i="4" s="1"/>
  <c r="AD1542" i="4"/>
  <c r="AD1534" i="4"/>
  <c r="AE1534" i="4" s="1"/>
  <c r="AD1526" i="4"/>
  <c r="AD1510" i="4"/>
  <c r="AE1510" i="4" s="1"/>
  <c r="AD1456" i="4"/>
  <c r="AD1452" i="4"/>
  <c r="AD1448" i="4"/>
  <c r="AD1444" i="4"/>
  <c r="AD1440" i="4"/>
  <c r="AD1436" i="4"/>
  <c r="AD1432" i="4"/>
  <c r="AD1428" i="4"/>
  <c r="AD1424" i="4"/>
  <c r="AD1420" i="4"/>
  <c r="AD1416" i="4"/>
  <c r="AD1412" i="4"/>
  <c r="AD1408" i="4"/>
  <c r="AD1404" i="4"/>
  <c r="AD1400" i="4"/>
  <c r="AD1396" i="4"/>
  <c r="AD1392" i="4"/>
  <c r="AD1388" i="4"/>
  <c r="AD1384" i="4"/>
  <c r="AD1380" i="4"/>
  <c r="AD1376" i="4"/>
  <c r="AD1372" i="4"/>
  <c r="AD1368" i="4"/>
  <c r="AD1364" i="4"/>
  <c r="AD1360" i="4"/>
  <c r="AD1356" i="4"/>
  <c r="AD1352" i="4"/>
  <c r="AD1348" i="4"/>
  <c r="AD1344" i="4"/>
  <c r="AD1340" i="4"/>
  <c r="AD1336" i="4"/>
  <c r="AD1332" i="4"/>
  <c r="AD1328" i="4"/>
  <c r="AD1324" i="4"/>
  <c r="AD1320" i="4"/>
  <c r="AD1316" i="4"/>
  <c r="AD1312" i="4"/>
  <c r="AD1308" i="4"/>
  <c r="AD1304" i="4"/>
  <c r="AD1300" i="4"/>
  <c r="AD1296" i="4"/>
  <c r="AD1292" i="4"/>
  <c r="AD1288" i="4"/>
  <c r="AD1284" i="4"/>
  <c r="AD1280" i="4"/>
  <c r="AD1276" i="4"/>
  <c r="AD1272" i="4"/>
  <c r="AD1268" i="4"/>
  <c r="AD1264" i="4"/>
  <c r="AD1260" i="4"/>
  <c r="AD1256" i="4"/>
  <c r="AD1252" i="4"/>
  <c r="AD1248" i="4"/>
  <c r="AD1244" i="4"/>
  <c r="AD1240" i="4"/>
  <c r="AD1236" i="4"/>
  <c r="AD1232" i="4"/>
  <c r="AD1228" i="4"/>
  <c r="AD1224" i="4"/>
  <c r="AD1220" i="4"/>
  <c r="AD1216" i="4"/>
  <c r="AD1212" i="4"/>
  <c r="AD1208" i="4"/>
  <c r="AD1204" i="4"/>
  <c r="AD1200" i="4"/>
  <c r="AD1196" i="4"/>
  <c r="AD1192" i="4"/>
  <c r="AD1188" i="4"/>
  <c r="AD1184" i="4"/>
  <c r="AD1180" i="4"/>
  <c r="AD1176" i="4"/>
  <c r="AD1172" i="4"/>
  <c r="AD1168" i="4"/>
  <c r="AD1164" i="4"/>
  <c r="AD1160" i="4"/>
  <c r="AD1156" i="4"/>
  <c r="AD1152" i="4"/>
  <c r="AD1148" i="4"/>
  <c r="AD1144" i="4"/>
  <c r="AD1140" i="4"/>
  <c r="AD1130" i="4"/>
  <c r="AD1122" i="4"/>
  <c r="AE1122" i="4" s="1"/>
  <c r="AD1114" i="4"/>
  <c r="AD1106" i="4"/>
  <c r="AE1106" i="4" s="1"/>
  <c r="AD1100" i="4"/>
  <c r="AD1096" i="4"/>
  <c r="AE1096" i="4" s="1"/>
  <c r="AD1092" i="4"/>
  <c r="AD1088" i="4"/>
  <c r="AE1088" i="4" s="1"/>
  <c r="AD1084" i="4"/>
  <c r="AD1080" i="4"/>
  <c r="AE1080" i="4" s="1"/>
  <c r="AD1076" i="4"/>
  <c r="AD1072" i="4"/>
  <c r="AE1072" i="4" s="1"/>
  <c r="AD1068" i="4"/>
  <c r="AD1064" i="4"/>
  <c r="AE1064" i="4" s="1"/>
  <c r="AD1060" i="4"/>
  <c r="AD1056" i="4"/>
  <c r="AE1056" i="4" s="1"/>
  <c r="AD1052" i="4"/>
  <c r="AD1048" i="4"/>
  <c r="AE1048" i="4" s="1"/>
  <c r="AD1044" i="4"/>
  <c r="AD1040" i="4"/>
  <c r="AE1040" i="4" s="1"/>
  <c r="AD1036" i="4"/>
  <c r="AD1032" i="4"/>
  <c r="AE1032" i="4" s="1"/>
  <c r="AD1028" i="4"/>
  <c r="AD1024" i="4"/>
  <c r="AE1024" i="4" s="1"/>
  <c r="AD1020" i="4"/>
  <c r="AD1016" i="4"/>
  <c r="AE1016" i="4" s="1"/>
  <c r="AD1012" i="4"/>
  <c r="AD1008" i="4"/>
  <c r="AE1008" i="4" s="1"/>
  <c r="AD1004" i="4"/>
  <c r="AD1000" i="4"/>
  <c r="AE1000" i="4" s="1"/>
  <c r="AD996" i="4"/>
  <c r="AD992" i="4"/>
  <c r="AE992" i="4" s="1"/>
  <c r="AD988" i="4"/>
  <c r="AD984" i="4"/>
  <c r="AE984" i="4" s="1"/>
  <c r="AD980" i="4"/>
  <c r="AD976" i="4"/>
  <c r="AE976" i="4" s="1"/>
  <c r="AD972" i="4"/>
  <c r="AD968" i="4"/>
  <c r="AE968" i="4" s="1"/>
  <c r="AD964" i="4"/>
  <c r="AD960" i="4"/>
  <c r="AE960" i="4" s="1"/>
  <c r="AD956" i="4"/>
  <c r="AD952" i="4"/>
  <c r="AE952" i="4" s="1"/>
  <c r="AD948" i="4"/>
  <c r="AE948" i="4" s="1"/>
  <c r="AD944" i="4"/>
  <c r="AE944" i="4" s="1"/>
  <c r="AD940" i="4"/>
  <c r="AE940" i="4" s="1"/>
  <c r="AD936" i="4"/>
  <c r="AE936" i="4" s="1"/>
  <c r="AD932" i="4"/>
  <c r="AE932" i="4" s="1"/>
  <c r="AD928" i="4"/>
  <c r="AE928" i="4" s="1"/>
  <c r="AD924" i="4"/>
  <c r="AE924" i="4" s="1"/>
  <c r="AD920" i="4"/>
  <c r="AE920" i="4" s="1"/>
  <c r="AD916" i="4"/>
  <c r="AE916" i="4" s="1"/>
  <c r="AD912" i="4"/>
  <c r="AE912" i="4" s="1"/>
  <c r="AD908" i="4"/>
  <c r="AE908" i="4" s="1"/>
  <c r="AD904" i="4"/>
  <c r="AE904" i="4" s="1"/>
  <c r="AD900" i="4"/>
  <c r="AE900" i="4" s="1"/>
  <c r="AD896" i="4"/>
  <c r="AE896" i="4" s="1"/>
  <c r="AD892" i="4"/>
  <c r="AE892" i="4" s="1"/>
  <c r="AD888" i="4"/>
  <c r="AE888" i="4" s="1"/>
  <c r="AD882" i="4"/>
  <c r="AE882" i="4" s="1"/>
  <c r="AD874" i="4"/>
  <c r="AE874" i="4" s="1"/>
  <c r="AD866" i="4"/>
  <c r="AE866" i="4" s="1"/>
  <c r="AD712" i="4"/>
  <c r="AE712" i="4" s="1"/>
  <c r="AD704" i="4"/>
  <c r="AE704" i="4" s="1"/>
  <c r="AD696" i="4"/>
  <c r="AE696" i="4" s="1"/>
  <c r="AD688" i="4"/>
  <c r="AE688" i="4" s="1"/>
  <c r="AD680" i="4"/>
  <c r="AE680" i="4" s="1"/>
  <c r="AD672" i="4"/>
  <c r="AE672" i="4" s="1"/>
  <c r="AD664" i="4"/>
  <c r="AE664" i="4" s="1"/>
  <c r="AD656" i="4"/>
  <c r="AE656" i="4" s="1"/>
  <c r="AD648" i="4"/>
  <c r="AE648" i="4" s="1"/>
  <c r="AD640" i="4"/>
  <c r="AE640" i="4" s="1"/>
  <c r="AD632" i="4"/>
  <c r="AE632" i="4" s="1"/>
  <c r="AD624" i="4"/>
  <c r="AE624" i="4" s="1"/>
  <c r="AD616" i="4"/>
  <c r="AE616" i="4" s="1"/>
  <c r="AD608" i="4"/>
  <c r="AE608" i="4" s="1"/>
  <c r="AD600" i="4"/>
  <c r="AE600" i="4" s="1"/>
  <c r="AD592" i="4"/>
  <c r="AE592" i="4" s="1"/>
  <c r="AD584" i="4"/>
  <c r="AE584" i="4" s="1"/>
  <c r="AD576" i="4"/>
  <c r="AE576" i="4" s="1"/>
  <c r="AD568" i="4"/>
  <c r="AE568" i="4" s="1"/>
  <c r="AD560" i="4"/>
  <c r="AE560" i="4" s="1"/>
  <c r="AD552" i="4"/>
  <c r="AE552" i="4" s="1"/>
  <c r="AD544" i="4"/>
  <c r="AE544" i="4" s="1"/>
  <c r="AD536" i="4"/>
  <c r="AE536" i="4" s="1"/>
  <c r="AD528" i="4"/>
  <c r="AE528" i="4" s="1"/>
  <c r="AD520" i="4"/>
  <c r="AE520" i="4" s="1"/>
  <c r="AD512" i="4"/>
  <c r="AE512" i="4" s="1"/>
  <c r="AD504" i="4"/>
  <c r="AE504" i="4" s="1"/>
  <c r="AD496" i="4"/>
  <c r="AE496" i="4" s="1"/>
  <c r="AD488" i="4"/>
  <c r="AE488" i="4" s="1"/>
  <c r="AD480" i="4"/>
  <c r="AE480" i="4" s="1"/>
  <c r="AD472" i="4"/>
  <c r="AE472" i="4" s="1"/>
  <c r="AD464" i="4"/>
  <c r="AE464" i="4" s="1"/>
  <c r="AD456" i="4"/>
  <c r="AE456" i="4" s="1"/>
  <c r="AD448" i="4"/>
  <c r="AE448" i="4" s="1"/>
  <c r="AD440" i="4"/>
  <c r="AE440" i="4" s="1"/>
  <c r="AD432" i="4"/>
  <c r="AE432" i="4" s="1"/>
  <c r="AD424" i="4"/>
  <c r="AE424" i="4" s="1"/>
  <c r="AD416" i="4"/>
  <c r="AE416" i="4" s="1"/>
  <c r="AD408" i="4"/>
  <c r="AE408" i="4" s="1"/>
  <c r="AD400" i="4"/>
  <c r="AE400" i="4" s="1"/>
  <c r="AD392" i="4"/>
  <c r="AE392" i="4" s="1"/>
  <c r="AD384" i="4"/>
  <c r="AE384" i="4" s="1"/>
  <c r="AD376" i="4"/>
  <c r="AE376" i="4" s="1"/>
  <c r="AD368" i="4"/>
  <c r="AE368" i="4" s="1"/>
  <c r="AD360" i="4"/>
  <c r="AE360" i="4" s="1"/>
  <c r="AD352" i="4"/>
  <c r="AE352" i="4" s="1"/>
  <c r="AD344" i="4"/>
  <c r="AE344" i="4" s="1"/>
  <c r="AD336" i="4"/>
  <c r="AE336" i="4" s="1"/>
  <c r="AD328" i="4"/>
  <c r="AE328" i="4" s="1"/>
  <c r="AD320" i="4"/>
  <c r="AE320" i="4" s="1"/>
  <c r="AD312" i="4"/>
  <c r="AE312" i="4" s="1"/>
  <c r="AD304" i="4"/>
  <c r="AE304" i="4" s="1"/>
  <c r="AD296" i="4"/>
  <c r="AE296" i="4" s="1"/>
  <c r="AD288" i="4"/>
  <c r="AE288" i="4" s="1"/>
  <c r="AD280" i="4"/>
  <c r="AE280" i="4" s="1"/>
  <c r="AD272" i="4"/>
  <c r="AE272" i="4" s="1"/>
  <c r="AD264" i="4"/>
  <c r="AE264" i="4" s="1"/>
  <c r="AD256" i="4"/>
  <c r="AE256" i="4" s="1"/>
  <c r="AD248" i="4"/>
  <c r="AE248" i="4" s="1"/>
  <c r="AD240" i="4"/>
  <c r="AE240" i="4" s="1"/>
  <c r="AD232" i="4"/>
  <c r="AE232" i="4" s="1"/>
  <c r="AD224" i="4"/>
  <c r="AE224" i="4" s="1"/>
  <c r="AD216" i="4"/>
  <c r="AE216" i="4" s="1"/>
  <c r="AD206" i="4"/>
  <c r="AE206" i="4" s="1"/>
  <c r="AD198" i="4"/>
  <c r="AE198" i="4" s="1"/>
  <c r="AD190" i="4"/>
  <c r="AE190" i="4" s="1"/>
  <c r="AD182" i="4"/>
  <c r="AE182" i="4" s="1"/>
  <c r="AD174" i="4"/>
  <c r="AE174" i="4" s="1"/>
  <c r="AD166" i="4"/>
  <c r="AE166" i="4" s="1"/>
  <c r="AD158" i="4"/>
  <c r="AE158" i="4" s="1"/>
  <c r="AD150" i="4"/>
  <c r="AD142" i="4"/>
  <c r="AD136" i="4"/>
  <c r="AD128" i="4"/>
  <c r="AD118" i="4"/>
  <c r="AD110" i="4"/>
  <c r="AE110" i="4" s="1"/>
  <c r="AD104" i="4"/>
  <c r="AE104" i="4" s="1"/>
  <c r="AD96" i="4"/>
  <c r="AE96" i="4" s="1"/>
  <c r="AD88" i="4"/>
  <c r="AD80" i="4"/>
  <c r="AD72" i="4"/>
  <c r="AD62" i="4"/>
  <c r="AD54" i="4"/>
  <c r="AD46" i="4"/>
  <c r="AD38" i="4"/>
  <c r="AD30" i="4"/>
  <c r="AD22" i="4"/>
  <c r="AD14" i="4"/>
  <c r="AD6" i="4"/>
  <c r="AD3514" i="4"/>
  <c r="AE3514" i="4" s="1"/>
  <c r="AD3510" i="4"/>
  <c r="AE3510" i="4" s="1"/>
  <c r="AD3506" i="4"/>
  <c r="AE3506" i="4" s="1"/>
  <c r="AD3502" i="4"/>
  <c r="AD3498" i="4"/>
  <c r="AE3498" i="4" s="1"/>
  <c r="AD3494" i="4"/>
  <c r="AE3494" i="4" s="1"/>
  <c r="AD3490" i="4"/>
  <c r="AE3490" i="4" s="1"/>
  <c r="AD3486" i="4"/>
  <c r="AD3482" i="4"/>
  <c r="AE3482" i="4" s="1"/>
  <c r="AD3478" i="4"/>
  <c r="AE3478" i="4" s="1"/>
  <c r="AD3474" i="4"/>
  <c r="AE3474" i="4" s="1"/>
  <c r="AD3470" i="4"/>
  <c r="AD3466" i="4"/>
  <c r="AE3466" i="4" s="1"/>
  <c r="AD3462" i="4"/>
  <c r="AE3462" i="4" s="1"/>
  <c r="AD3458" i="4"/>
  <c r="AE3458" i="4" s="1"/>
  <c r="AD3454" i="4"/>
  <c r="AD3450" i="4"/>
  <c r="AE3450" i="4" s="1"/>
  <c r="AD3446" i="4"/>
  <c r="AE3446" i="4" s="1"/>
  <c r="AD3442" i="4"/>
  <c r="AE3442" i="4" s="1"/>
  <c r="AD3438" i="4"/>
  <c r="AD3434" i="4"/>
  <c r="AE3434" i="4" s="1"/>
  <c r="AD3430" i="4"/>
  <c r="AE3430" i="4" s="1"/>
  <c r="AD3426" i="4"/>
  <c r="AE3426" i="4" s="1"/>
  <c r="AD3422" i="4"/>
  <c r="AD3418" i="4"/>
  <c r="AE3418" i="4" s="1"/>
  <c r="AD3414" i="4"/>
  <c r="AE3414" i="4" s="1"/>
  <c r="AD3410" i="4"/>
  <c r="AE3410" i="4" s="1"/>
  <c r="AD3406" i="4"/>
  <c r="AD3402" i="4"/>
  <c r="AE3402" i="4" s="1"/>
  <c r="AD3398" i="4"/>
  <c r="AE3398" i="4" s="1"/>
  <c r="AD3394" i="4"/>
  <c r="AE3394" i="4" s="1"/>
  <c r="AD3390" i="4"/>
  <c r="AD3386" i="4"/>
  <c r="AE3386" i="4" s="1"/>
  <c r="AD3382" i="4"/>
  <c r="AE3382" i="4" s="1"/>
  <c r="AD3378" i="4"/>
  <c r="AE3378" i="4" s="1"/>
  <c r="AD3374" i="4"/>
  <c r="AD3370" i="4"/>
  <c r="AE3370" i="4" s="1"/>
  <c r="AD3366" i="4"/>
  <c r="AE3366" i="4" s="1"/>
  <c r="AD3362" i="4"/>
  <c r="AE3362" i="4" s="1"/>
  <c r="AD3358" i="4"/>
  <c r="AD3354" i="4"/>
  <c r="AE3354" i="4" s="1"/>
  <c r="AD3350" i="4"/>
  <c r="AE3350" i="4" s="1"/>
  <c r="AD3346" i="4"/>
  <c r="AE3346" i="4" s="1"/>
  <c r="AD3342" i="4"/>
  <c r="AD3338" i="4"/>
  <c r="AE3338" i="4" s="1"/>
  <c r="AD3334" i="4"/>
  <c r="AE3334" i="4" s="1"/>
  <c r="AD3330" i="4"/>
  <c r="AE3330" i="4" s="1"/>
  <c r="AD3326" i="4"/>
  <c r="AD3322" i="4"/>
  <c r="AE3322" i="4" s="1"/>
  <c r="AD3318" i="4"/>
  <c r="AE3318" i="4" s="1"/>
  <c r="AD3314" i="4"/>
  <c r="AE3314" i="4" s="1"/>
  <c r="AD3310" i="4"/>
  <c r="AD3306" i="4"/>
  <c r="AE3306" i="4" s="1"/>
  <c r="AD3302" i="4"/>
  <c r="AE3302" i="4" s="1"/>
  <c r="AD3298" i="4"/>
  <c r="AE3298" i="4" s="1"/>
  <c r="AD3294" i="4"/>
  <c r="AD3290" i="4"/>
  <c r="AE3290" i="4" s="1"/>
  <c r="AD3286" i="4"/>
  <c r="AE3286" i="4" s="1"/>
  <c r="AD3282" i="4"/>
  <c r="AE3282" i="4" s="1"/>
  <c r="AD3278" i="4"/>
  <c r="AD3274" i="4"/>
  <c r="AE3274" i="4" s="1"/>
  <c r="AD3270" i="4"/>
  <c r="AE3270" i="4" s="1"/>
  <c r="AD3266" i="4"/>
  <c r="AE3266" i="4" s="1"/>
  <c r="AD3262" i="4"/>
  <c r="AD3258" i="4"/>
  <c r="AE3258" i="4" s="1"/>
  <c r="AD3254" i="4"/>
  <c r="AE3254" i="4" s="1"/>
  <c r="AD3250" i="4"/>
  <c r="AE3250" i="4" s="1"/>
  <c r="AD3246" i="4"/>
  <c r="AD3242" i="4"/>
  <c r="AE3242" i="4" s="1"/>
  <c r="AD3238" i="4"/>
  <c r="AE3238" i="4" s="1"/>
  <c r="AD3234" i="4"/>
  <c r="AE3234" i="4" s="1"/>
  <c r="AD3230" i="4"/>
  <c r="AD3226" i="4"/>
  <c r="AE3226" i="4" s="1"/>
  <c r="AD3222" i="4"/>
  <c r="AE3222" i="4" s="1"/>
  <c r="AD3218" i="4"/>
  <c r="AE3218" i="4" s="1"/>
  <c r="AD3214" i="4"/>
  <c r="AD3210" i="4"/>
  <c r="AE3210" i="4" s="1"/>
  <c r="AD3206" i="4"/>
  <c r="AE3206" i="4" s="1"/>
  <c r="AD3202" i="4"/>
  <c r="AE3202" i="4" s="1"/>
  <c r="AD3198" i="4"/>
  <c r="AD3194" i="4"/>
  <c r="AE3194" i="4" s="1"/>
  <c r="AD3190" i="4"/>
  <c r="AE3190" i="4" s="1"/>
  <c r="AD3186" i="4"/>
  <c r="AE3186" i="4" s="1"/>
  <c r="AD3182" i="4"/>
  <c r="AD3178" i="4"/>
  <c r="AE3178" i="4" s="1"/>
  <c r="AD3174" i="4"/>
  <c r="AE3174" i="4" s="1"/>
  <c r="AD3170" i="4"/>
  <c r="AE3170" i="4" s="1"/>
  <c r="AD3166" i="4"/>
  <c r="AD3162" i="4"/>
  <c r="AE3162" i="4" s="1"/>
  <c r="AD3158" i="4"/>
  <c r="AE3158" i="4" s="1"/>
  <c r="AD3154" i="4"/>
  <c r="AE3154" i="4" s="1"/>
  <c r="AD3150" i="4"/>
  <c r="AD3146" i="4"/>
  <c r="AE3146" i="4" s="1"/>
  <c r="AD3142" i="4"/>
  <c r="AE3142" i="4" s="1"/>
  <c r="AD3138" i="4"/>
  <c r="AE3138" i="4" s="1"/>
  <c r="AD3134" i="4"/>
  <c r="AD3130" i="4"/>
  <c r="AE3130" i="4" s="1"/>
  <c r="AD3126" i="4"/>
  <c r="AE3126" i="4" s="1"/>
  <c r="AD3122" i="4"/>
  <c r="AE3122" i="4" s="1"/>
  <c r="AD3118" i="4"/>
  <c r="AD3114" i="4"/>
  <c r="AE3114" i="4" s="1"/>
  <c r="AD3110" i="4"/>
  <c r="AE3110" i="4" s="1"/>
  <c r="AD3106" i="4"/>
  <c r="AE3106" i="4" s="1"/>
  <c r="AD3102" i="4"/>
  <c r="AD3098" i="4"/>
  <c r="AE3098" i="4" s="1"/>
  <c r="AD3094" i="4"/>
  <c r="AE3094" i="4" s="1"/>
  <c r="AD3090" i="4"/>
  <c r="AE3090" i="4" s="1"/>
  <c r="AD3086" i="4"/>
  <c r="AD3082" i="4"/>
  <c r="AE3082" i="4" s="1"/>
  <c r="AD3078" i="4"/>
  <c r="AE3078" i="4" s="1"/>
  <c r="AD3074" i="4"/>
  <c r="AE3074" i="4" s="1"/>
  <c r="AD3070" i="4"/>
  <c r="AD3066" i="4"/>
  <c r="AE3066" i="4" s="1"/>
  <c r="AD3062" i="4"/>
  <c r="AE3062" i="4" s="1"/>
  <c r="AD3058" i="4"/>
  <c r="AE3058" i="4" s="1"/>
  <c r="AD3054" i="4"/>
  <c r="AD3050" i="4"/>
  <c r="AE3050" i="4" s="1"/>
  <c r="AD3046" i="4"/>
  <c r="AE3046" i="4" s="1"/>
  <c r="AD3042" i="4"/>
  <c r="AE3042" i="4" s="1"/>
  <c r="AD3038" i="4"/>
  <c r="AD3034" i="4"/>
  <c r="AE3034" i="4" s="1"/>
  <c r="AD3030" i="4"/>
  <c r="AE3030" i="4" s="1"/>
  <c r="AD3026" i="4"/>
  <c r="AE3026" i="4" s="1"/>
  <c r="AD3022" i="4"/>
  <c r="AD3018" i="4"/>
  <c r="AE3018" i="4" s="1"/>
  <c r="AD3014" i="4"/>
  <c r="AE3014" i="4" s="1"/>
  <c r="AD3010" i="4"/>
  <c r="AE3010" i="4" s="1"/>
  <c r="AD3006" i="4"/>
  <c r="AD3002" i="4"/>
  <c r="AE3002" i="4" s="1"/>
  <c r="AD2998" i="4"/>
  <c r="AE2998" i="4" s="1"/>
  <c r="AD2994" i="4"/>
  <c r="AE2994" i="4" s="1"/>
  <c r="AD2990" i="4"/>
  <c r="AD2986" i="4"/>
  <c r="AE2986" i="4" s="1"/>
  <c r="AD2982" i="4"/>
  <c r="AE2982" i="4" s="1"/>
  <c r="AD2978" i="4"/>
  <c r="AE2978" i="4" s="1"/>
  <c r="AD2974" i="4"/>
  <c r="AD2970" i="4"/>
  <c r="AE2970" i="4" s="1"/>
  <c r="AD2966" i="4"/>
  <c r="AE2966" i="4" s="1"/>
  <c r="AD2962" i="4"/>
  <c r="AE2962" i="4" s="1"/>
  <c r="AD2958" i="4"/>
  <c r="AD2954" i="4"/>
  <c r="AE2954" i="4" s="1"/>
  <c r="AD2950" i="4"/>
  <c r="AE2950" i="4" s="1"/>
  <c r="AD2946" i="4"/>
  <c r="AE2946" i="4" s="1"/>
  <c r="AD2942" i="4"/>
  <c r="AD2938" i="4"/>
  <c r="AE2938" i="4" s="1"/>
  <c r="AD2934" i="4"/>
  <c r="AE2934" i="4" s="1"/>
  <c r="AD2926" i="4"/>
  <c r="AE2926" i="4" s="1"/>
  <c r="AD2918" i="4"/>
  <c r="AD2910" i="4"/>
  <c r="AE2910" i="4" s="1"/>
  <c r="AD2902" i="4"/>
  <c r="AE2902" i="4" s="1"/>
  <c r="AD2894" i="4"/>
  <c r="AE2894" i="4" s="1"/>
  <c r="AD2886" i="4"/>
  <c r="AD2878" i="4"/>
  <c r="AE2878" i="4" s="1"/>
  <c r="AD2870" i="4"/>
  <c r="AE2870" i="4" s="1"/>
  <c r="AD2862" i="4"/>
  <c r="AE2862" i="4" s="1"/>
  <c r="AD2854" i="4"/>
  <c r="AD2846" i="4"/>
  <c r="AE2846" i="4" s="1"/>
  <c r="AD2838" i="4"/>
  <c r="AE2838" i="4" s="1"/>
  <c r="AD2830" i="4"/>
  <c r="AE2830" i="4" s="1"/>
  <c r="AD2822" i="4"/>
  <c r="AD2814" i="4"/>
  <c r="AE2814" i="4" s="1"/>
  <c r="AD2806" i="4"/>
  <c r="AE2806" i="4" s="1"/>
  <c r="AD2798" i="4"/>
  <c r="AE2798" i="4" s="1"/>
  <c r="AD2790" i="4"/>
  <c r="AD2782" i="4"/>
  <c r="AE2782" i="4" s="1"/>
  <c r="AD2774" i="4"/>
  <c r="AE2774" i="4" s="1"/>
  <c r="AD2766" i="4"/>
  <c r="AE2766" i="4" s="1"/>
  <c r="AD2758" i="4"/>
  <c r="AE2758" i="4" s="1"/>
  <c r="AD2750" i="4"/>
  <c r="AE2750" i="4" s="1"/>
  <c r="AD2742" i="4"/>
  <c r="AD2734" i="4"/>
  <c r="AE2734" i="4" s="1"/>
  <c r="AD2726" i="4"/>
  <c r="AE2726" i="4" s="1"/>
  <c r="AD2718" i="4"/>
  <c r="AE2718" i="4" s="1"/>
  <c r="AD2710" i="4"/>
  <c r="AE2710" i="4" s="1"/>
  <c r="AD2702" i="4"/>
  <c r="AE2702" i="4" s="1"/>
  <c r="AD2694" i="4"/>
  <c r="AE2694" i="4" s="1"/>
  <c r="AD2678" i="4"/>
  <c r="AE2678" i="4" s="1"/>
  <c r="AD2670" i="4"/>
  <c r="AE2670" i="4" s="1"/>
  <c r="AD2662" i="4"/>
  <c r="AE2662" i="4" s="1"/>
  <c r="AD2654" i="4"/>
  <c r="AE2654" i="4" s="1"/>
  <c r="AD2646" i="4"/>
  <c r="AE2646" i="4" s="1"/>
  <c r="AD2640" i="4"/>
  <c r="AE2640" i="4" s="1"/>
  <c r="AD2636" i="4"/>
  <c r="AE2636" i="4" s="1"/>
  <c r="AD2632" i="4"/>
  <c r="AD2628" i="4"/>
  <c r="AE2628" i="4" s="1"/>
  <c r="AD2624" i="4"/>
  <c r="AE2624" i="4" s="1"/>
  <c r="AD2620" i="4"/>
  <c r="AE2620" i="4" s="1"/>
  <c r="AD2616" i="4"/>
  <c r="AE2616" i="4" s="1"/>
  <c r="AD2612" i="4"/>
  <c r="AE2612" i="4" s="1"/>
  <c r="AD2608" i="4"/>
  <c r="AE2608" i="4" s="1"/>
  <c r="AD2604" i="4"/>
  <c r="AE2604" i="4" s="1"/>
  <c r="AD2600" i="4"/>
  <c r="AD2596" i="4"/>
  <c r="AE2596" i="4" s="1"/>
  <c r="AD2592" i="4"/>
  <c r="AE2592" i="4" s="1"/>
  <c r="AD2588" i="4"/>
  <c r="AE2588" i="4" s="1"/>
  <c r="AD2584" i="4"/>
  <c r="AE2584" i="4" s="1"/>
  <c r="AD2580" i="4"/>
  <c r="AE2580" i="4" s="1"/>
  <c r="AD2576" i="4"/>
  <c r="AE2576" i="4" s="1"/>
  <c r="AD2572" i="4"/>
  <c r="AE2572" i="4" s="1"/>
  <c r="AD2568" i="4"/>
  <c r="AD2564" i="4"/>
  <c r="AE2564" i="4" s="1"/>
  <c r="AD2560" i="4"/>
  <c r="AE2560" i="4" s="1"/>
  <c r="AD2556" i="4"/>
  <c r="AE2556" i="4" s="1"/>
  <c r="AD2552" i="4"/>
  <c r="AE2552" i="4" s="1"/>
  <c r="AD2548" i="4"/>
  <c r="AE2548" i="4" s="1"/>
  <c r="AD2544" i="4"/>
  <c r="AE2544" i="4" s="1"/>
  <c r="AD2540" i="4"/>
  <c r="AE2540" i="4" s="1"/>
  <c r="AD2536" i="4"/>
  <c r="AD2532" i="4"/>
  <c r="AE2532" i="4" s="1"/>
  <c r="AD2528" i="4"/>
  <c r="AE2528" i="4" s="1"/>
  <c r="AD2524" i="4"/>
  <c r="AE2524" i="4" s="1"/>
  <c r="AD2520" i="4"/>
  <c r="AE2520" i="4" s="1"/>
  <c r="AD2516" i="4"/>
  <c r="AE2516" i="4" s="1"/>
  <c r="AD2512" i="4"/>
  <c r="AE2512" i="4" s="1"/>
  <c r="AD2508" i="4"/>
  <c r="AE2508" i="4" s="1"/>
  <c r="AD2504" i="4"/>
  <c r="AD2500" i="4"/>
  <c r="AE2500" i="4" s="1"/>
  <c r="AD2496" i="4"/>
  <c r="AE2496" i="4" s="1"/>
  <c r="AD2492" i="4"/>
  <c r="AE2492" i="4" s="1"/>
  <c r="AD2488" i="4"/>
  <c r="AE2488" i="4" s="1"/>
  <c r="AD2484" i="4"/>
  <c r="AE2484" i="4" s="1"/>
  <c r="AD2480" i="4"/>
  <c r="AE2480" i="4" s="1"/>
  <c r="AD2476" i="4"/>
  <c r="AE2476" i="4" s="1"/>
  <c r="AD2472" i="4"/>
  <c r="AD2468" i="4"/>
  <c r="AE2468" i="4" s="1"/>
  <c r="AD2464" i="4"/>
  <c r="AE2464" i="4" s="1"/>
  <c r="AD2460" i="4"/>
  <c r="AE2460" i="4" s="1"/>
  <c r="AD2456" i="4"/>
  <c r="AE2456" i="4" s="1"/>
  <c r="AD2452" i="4"/>
  <c r="AE2452" i="4" s="1"/>
  <c r="AD2448" i="4"/>
  <c r="AE2448" i="4" s="1"/>
  <c r="AD2444" i="4"/>
  <c r="AE2444" i="4" s="1"/>
  <c r="AD2440" i="4"/>
  <c r="AD2436" i="4"/>
  <c r="AE2436" i="4" s="1"/>
  <c r="AD2432" i="4"/>
  <c r="AE2432" i="4" s="1"/>
  <c r="AD2428" i="4"/>
  <c r="AE2428" i="4" s="1"/>
  <c r="AD2424" i="4"/>
  <c r="AE2424" i="4" s="1"/>
  <c r="AD2420" i="4"/>
  <c r="AE2420" i="4" s="1"/>
  <c r="AD2416" i="4"/>
  <c r="AE2416" i="4" s="1"/>
  <c r="AD2412" i="4"/>
  <c r="AE2412" i="4" s="1"/>
  <c r="AD2408" i="4"/>
  <c r="AD2404" i="4"/>
  <c r="AE2404" i="4" s="1"/>
  <c r="AD2400" i="4"/>
  <c r="AE2400" i="4" s="1"/>
  <c r="AD2396" i="4"/>
  <c r="AE2396" i="4" s="1"/>
  <c r="AD2392" i="4"/>
  <c r="AE2392" i="4" s="1"/>
  <c r="AD2388" i="4"/>
  <c r="AE2388" i="4" s="1"/>
  <c r="AD2384" i="4"/>
  <c r="AE2384" i="4" s="1"/>
  <c r="AD2380" i="4"/>
  <c r="AE2380" i="4" s="1"/>
  <c r="AD2376" i="4"/>
  <c r="AD2372" i="4"/>
  <c r="AE2372" i="4" s="1"/>
  <c r="AD2368" i="4"/>
  <c r="AE2368" i="4" s="1"/>
  <c r="AD2364" i="4"/>
  <c r="AE2364" i="4" s="1"/>
  <c r="AD2360" i="4"/>
  <c r="AE2360" i="4" s="1"/>
  <c r="AD2356" i="4"/>
  <c r="AE2356" i="4" s="1"/>
  <c r="AD2352" i="4"/>
  <c r="AE2352" i="4" s="1"/>
  <c r="AD1904" i="4"/>
  <c r="AE1904" i="4" s="1"/>
  <c r="AD1900" i="4"/>
  <c r="AD1896" i="4"/>
  <c r="AE1896" i="4" s="1"/>
  <c r="AD1892" i="4"/>
  <c r="AE1892" i="4" s="1"/>
  <c r="AD1888" i="4"/>
  <c r="AE1888" i="4" s="1"/>
  <c r="AD1884" i="4"/>
  <c r="AE1884" i="4" s="1"/>
  <c r="AD1880" i="4"/>
  <c r="AE1880" i="4" s="1"/>
  <c r="AD1876" i="4"/>
  <c r="AE1876" i="4" s="1"/>
  <c r="AD1872" i="4"/>
  <c r="AE1872" i="4" s="1"/>
  <c r="AD1868" i="4"/>
  <c r="AD1864" i="4"/>
  <c r="AE1864" i="4" s="1"/>
  <c r="AD1860" i="4"/>
  <c r="AE1860" i="4" s="1"/>
  <c r="AD1856" i="4"/>
  <c r="AE1856" i="4" s="1"/>
  <c r="AD1852" i="4"/>
  <c r="AE1852" i="4" s="1"/>
  <c r="AD1848" i="4"/>
  <c r="AE1848" i="4" s="1"/>
  <c r="AD1844" i="4"/>
  <c r="AE1844" i="4" s="1"/>
  <c r="AD1840" i="4"/>
  <c r="AE1840" i="4" s="1"/>
  <c r="AD1836" i="4"/>
  <c r="AD1832" i="4"/>
  <c r="AD1828" i="4"/>
  <c r="AD1824" i="4"/>
  <c r="AD1820" i="4"/>
  <c r="AD1816" i="4"/>
  <c r="AD1812" i="4"/>
  <c r="AD1808" i="4"/>
  <c r="AD1804" i="4"/>
  <c r="AD1800" i="4"/>
  <c r="AD1796" i="4"/>
  <c r="AD1792" i="4"/>
  <c r="AD1788" i="4"/>
  <c r="AD1784" i="4"/>
  <c r="AD1780" i="4"/>
  <c r="AD1776" i="4"/>
  <c r="AD1772" i="4"/>
  <c r="AE1772" i="4" s="1"/>
  <c r="AD1768" i="4"/>
  <c r="AE1768" i="4" s="1"/>
  <c r="AD1764" i="4"/>
  <c r="AE1764" i="4" s="1"/>
  <c r="AD1760" i="4"/>
  <c r="AE1760" i="4" s="1"/>
  <c r="AD1756" i="4"/>
  <c r="AE1756" i="4" s="1"/>
  <c r="AD1752" i="4"/>
  <c r="AE1752" i="4" s="1"/>
  <c r="AD1748" i="4"/>
  <c r="AE1748" i="4" s="1"/>
  <c r="AD1744" i="4"/>
  <c r="AE1744" i="4" s="1"/>
  <c r="AD1740" i="4"/>
  <c r="AE1740" i="4" s="1"/>
  <c r="AD1736" i="4"/>
  <c r="AE1736" i="4" s="1"/>
  <c r="AD1732" i="4"/>
  <c r="AE1732" i="4" s="1"/>
  <c r="AD1728" i="4"/>
  <c r="AE1728" i="4" s="1"/>
  <c r="AD1724" i="4"/>
  <c r="AE1724" i="4" s="1"/>
  <c r="AD1720" i="4"/>
  <c r="AE1720" i="4" s="1"/>
  <c r="AD1716" i="4"/>
  <c r="AE1716" i="4" s="1"/>
  <c r="AD1712" i="4"/>
  <c r="AE1712" i="4" s="1"/>
  <c r="AD1708" i="4"/>
  <c r="AE1708" i="4" s="1"/>
  <c r="AD1704" i="4"/>
  <c r="AE1704" i="4" s="1"/>
  <c r="AD1700" i="4"/>
  <c r="AE1700" i="4" s="1"/>
  <c r="AD1696" i="4"/>
  <c r="AE1696" i="4" s="1"/>
  <c r="AD1692" i="4"/>
  <c r="AE1692" i="4" s="1"/>
  <c r="AD1688" i="4"/>
  <c r="AE1688" i="4" s="1"/>
  <c r="AD1684" i="4"/>
  <c r="AE1684" i="4" s="1"/>
  <c r="AD1680" i="4"/>
  <c r="AE1680" i="4" s="1"/>
  <c r="AD1676" i="4"/>
  <c r="AE1676" i="4" s="1"/>
  <c r="AD1672" i="4"/>
  <c r="AE1672" i="4" s="1"/>
  <c r="AD1668" i="4"/>
  <c r="AE1668" i="4" s="1"/>
  <c r="AD1664" i="4"/>
  <c r="AE1664" i="4" s="1"/>
  <c r="AD1660" i="4"/>
  <c r="AE1660" i="4" s="1"/>
  <c r="AD1656" i="4"/>
  <c r="AE1656" i="4" s="1"/>
  <c r="AD1652" i="4"/>
  <c r="AE1652" i="4" s="1"/>
  <c r="AD1648" i="4"/>
  <c r="AE1648" i="4" s="1"/>
  <c r="AD1644" i="4"/>
  <c r="AE1644" i="4" s="1"/>
  <c r="AD1640" i="4"/>
  <c r="AE1640" i="4" s="1"/>
  <c r="AD1636" i="4"/>
  <c r="AE1636" i="4" s="1"/>
  <c r="AD1632" i="4"/>
  <c r="AE1632" i="4" s="1"/>
  <c r="AD1628" i="4"/>
  <c r="AE1628" i="4" s="1"/>
  <c r="AD1624" i="4"/>
  <c r="AE1624" i="4" s="1"/>
  <c r="AD1620" i="4"/>
  <c r="AE1620" i="4" s="1"/>
  <c r="AD1616" i="4"/>
  <c r="AE1616" i="4" s="1"/>
  <c r="AD1612" i="4"/>
  <c r="AE1612" i="4" s="1"/>
  <c r="AD1608" i="4"/>
  <c r="AE1608" i="4" s="1"/>
  <c r="AD1604" i="4"/>
  <c r="AE1604" i="4" s="1"/>
  <c r="AD1600" i="4"/>
  <c r="AE1600" i="4" s="1"/>
  <c r="AD1596" i="4"/>
  <c r="AE1596" i="4" s="1"/>
  <c r="AD1592" i="4"/>
  <c r="AE1592" i="4" s="1"/>
  <c r="AD1588" i="4"/>
  <c r="AE1588" i="4" s="1"/>
  <c r="AD1584" i="4"/>
  <c r="AE1584" i="4" s="1"/>
  <c r="AD1580" i="4"/>
  <c r="AE1580" i="4" s="1"/>
  <c r="AD1576" i="4"/>
  <c r="AE1576" i="4" s="1"/>
  <c r="AD1570" i="4"/>
  <c r="AE1570" i="4" s="1"/>
  <c r="AD1562" i="4"/>
  <c r="AE1562" i="4" s="1"/>
  <c r="AD1554" i="4"/>
  <c r="AE1554" i="4" s="1"/>
  <c r="AD1546" i="4"/>
  <c r="AE1546" i="4" s="1"/>
  <c r="AD1538" i="4"/>
  <c r="AE1538" i="4" s="1"/>
  <c r="AD1530" i="4"/>
  <c r="AE1530" i="4" s="1"/>
  <c r="AD1524" i="4"/>
  <c r="AE1524" i="4" s="1"/>
  <c r="AD1520" i="4"/>
  <c r="AE1520" i="4" s="1"/>
  <c r="AD1514" i="4"/>
  <c r="AE1514" i="4" s="1"/>
  <c r="AD1508" i="4"/>
  <c r="AE1508" i="4" s="1"/>
  <c r="AD1504" i="4"/>
  <c r="AD1500" i="4"/>
  <c r="AE1500" i="4" s="1"/>
  <c r="AD1496" i="4"/>
  <c r="AE1496" i="4" s="1"/>
  <c r="AD1492" i="4"/>
  <c r="AE1492" i="4" s="1"/>
  <c r="AD1488" i="4"/>
  <c r="AE1488" i="4" s="1"/>
  <c r="AD1484" i="4"/>
  <c r="AE1484" i="4" s="1"/>
  <c r="AD1480" i="4"/>
  <c r="AE1480" i="4" s="1"/>
  <c r="AD1476" i="4"/>
  <c r="AE1476" i="4" s="1"/>
  <c r="AD1472" i="4"/>
  <c r="AD1138" i="4"/>
  <c r="AE1138" i="4" s="1"/>
  <c r="AD1132" i="4"/>
  <c r="AE1132" i="4" s="1"/>
  <c r="AD1126" i="4"/>
  <c r="AE1126" i="4" s="1"/>
  <c r="AD1118" i="4"/>
  <c r="AE1118" i="4" s="1"/>
  <c r="AD1110" i="4"/>
  <c r="AE1110" i="4" s="1"/>
  <c r="AD886" i="4"/>
  <c r="AE886" i="4" s="1"/>
  <c r="AD878" i="4"/>
  <c r="AE878" i="4" s="1"/>
  <c r="AD870" i="4"/>
  <c r="AE870" i="4" s="1"/>
  <c r="AD862" i="4"/>
  <c r="AE862" i="4" s="1"/>
  <c r="AD856" i="4"/>
  <c r="AE856" i="4" s="1"/>
  <c r="AD852" i="4"/>
  <c r="AE852" i="4" s="1"/>
  <c r="AD848" i="4"/>
  <c r="AE848" i="4" s="1"/>
  <c r="AD844" i="4"/>
  <c r="AE844" i="4" s="1"/>
  <c r="AD840" i="4"/>
  <c r="AE840" i="4" s="1"/>
  <c r="AD836" i="4"/>
  <c r="AE836" i="4" s="1"/>
  <c r="AD832" i="4"/>
  <c r="AE832" i="4" s="1"/>
  <c r="AD828" i="4"/>
  <c r="AE828" i="4" s="1"/>
  <c r="AD824" i="4"/>
  <c r="AE824" i="4" s="1"/>
  <c r="AD812" i="4"/>
  <c r="AE812" i="4" s="1"/>
  <c r="AD808" i="4"/>
  <c r="AE808" i="4" s="1"/>
  <c r="AD804" i="4"/>
  <c r="AE804" i="4" s="1"/>
  <c r="AD800" i="4"/>
  <c r="AE800" i="4" s="1"/>
  <c r="AD796" i="4"/>
  <c r="AE796" i="4" s="1"/>
  <c r="AD792" i="4"/>
  <c r="AE792" i="4" s="1"/>
  <c r="AD788" i="4"/>
  <c r="AE788" i="4" s="1"/>
  <c r="AD784" i="4"/>
  <c r="AE784" i="4" s="1"/>
  <c r="AD780" i="4"/>
  <c r="AE780" i="4" s="1"/>
  <c r="AD776" i="4"/>
  <c r="AE776" i="4" s="1"/>
  <c r="AD772" i="4"/>
  <c r="AE772" i="4" s="1"/>
  <c r="AD768" i="4"/>
  <c r="AE768" i="4" s="1"/>
  <c r="AD764" i="4"/>
  <c r="AE764" i="4" s="1"/>
  <c r="AD760" i="4"/>
  <c r="AE760" i="4" s="1"/>
  <c r="AD756" i="4"/>
  <c r="AE756" i="4" s="1"/>
  <c r="AD752" i="4"/>
  <c r="AE752" i="4" s="1"/>
  <c r="AD748" i="4"/>
  <c r="AE748" i="4" s="1"/>
  <c r="AD744" i="4"/>
  <c r="AE744" i="4" s="1"/>
  <c r="AD740" i="4"/>
  <c r="AE740" i="4" s="1"/>
  <c r="AD736" i="4"/>
  <c r="AE736" i="4" s="1"/>
  <c r="AD732" i="4"/>
  <c r="AE732" i="4" s="1"/>
  <c r="AD728" i="4"/>
  <c r="AE728" i="4" s="1"/>
  <c r="AD724" i="4"/>
  <c r="AE724" i="4" s="1"/>
  <c r="AD720" i="4"/>
  <c r="AE720" i="4" s="1"/>
  <c r="AD716" i="4"/>
  <c r="AE716" i="4" s="1"/>
  <c r="AD708" i="4"/>
  <c r="AE708" i="4" s="1"/>
  <c r="AD700" i="4"/>
  <c r="AE700" i="4" s="1"/>
  <c r="AD692" i="4"/>
  <c r="AE692" i="4" s="1"/>
  <c r="AD684" i="4"/>
  <c r="AE684" i="4" s="1"/>
  <c r="AD676" i="4"/>
  <c r="AE676" i="4" s="1"/>
  <c r="AD668" i="4"/>
  <c r="AE668" i="4" s="1"/>
  <c r="AD660" i="4"/>
  <c r="AE660" i="4" s="1"/>
  <c r="AD652" i="4"/>
  <c r="AE652" i="4" s="1"/>
  <c r="AD644" i="4"/>
  <c r="AE644" i="4" s="1"/>
  <c r="AD636" i="4"/>
  <c r="AE636" i="4" s="1"/>
  <c r="AD628" i="4"/>
  <c r="AE628" i="4" s="1"/>
  <c r="AD620" i="4"/>
  <c r="AE620" i="4" s="1"/>
  <c r="AD612" i="4"/>
  <c r="AE612" i="4" s="1"/>
  <c r="AD604" i="4"/>
  <c r="AE604" i="4" s="1"/>
  <c r="AD596" i="4"/>
  <c r="AE596" i="4" s="1"/>
  <c r="AD588" i="4"/>
  <c r="AE588" i="4" s="1"/>
  <c r="AD580" i="4"/>
  <c r="AE580" i="4" s="1"/>
  <c r="AD572" i="4"/>
  <c r="AE572" i="4" s="1"/>
  <c r="AD564" i="4"/>
  <c r="AE564" i="4" s="1"/>
  <c r="AD556" i="4"/>
  <c r="AE556" i="4" s="1"/>
  <c r="AD548" i="4"/>
  <c r="AE548" i="4" s="1"/>
  <c r="AD540" i="4"/>
  <c r="AE540" i="4" s="1"/>
  <c r="AD532" i="4"/>
  <c r="AE532" i="4" s="1"/>
  <c r="AD524" i="4"/>
  <c r="AE524" i="4" s="1"/>
  <c r="AD516" i="4"/>
  <c r="AE516" i="4" s="1"/>
  <c r="AD508" i="4"/>
  <c r="AE508" i="4" s="1"/>
  <c r="AD500" i="4"/>
  <c r="AE500" i="4" s="1"/>
  <c r="AD492" i="4"/>
  <c r="AE492" i="4" s="1"/>
  <c r="AD484" i="4"/>
  <c r="AE484" i="4" s="1"/>
  <c r="AD476" i="4"/>
  <c r="AE476" i="4" s="1"/>
  <c r="AD468" i="4"/>
  <c r="AE468" i="4" s="1"/>
  <c r="AD460" i="4"/>
  <c r="AE460" i="4" s="1"/>
  <c r="AD452" i="4"/>
  <c r="AE452" i="4" s="1"/>
  <c r="AD444" i="4"/>
  <c r="AE444" i="4" s="1"/>
  <c r="AD436" i="4"/>
  <c r="AE436" i="4" s="1"/>
  <c r="AD428" i="4"/>
  <c r="AE428" i="4" s="1"/>
  <c r="AD420" i="4"/>
  <c r="AE420" i="4" s="1"/>
  <c r="AD412" i="4"/>
  <c r="AE412" i="4" s="1"/>
  <c r="AD404" i="4"/>
  <c r="AE404" i="4" s="1"/>
  <c r="AD396" i="4"/>
  <c r="AE396" i="4" s="1"/>
  <c r="AD388" i="4"/>
  <c r="AE388" i="4" s="1"/>
  <c r="AD380" i="4"/>
  <c r="AE380" i="4" s="1"/>
  <c r="AD372" i="4"/>
  <c r="AE372" i="4" s="1"/>
  <c r="AD364" i="4"/>
  <c r="AE364" i="4" s="1"/>
  <c r="AD356" i="4"/>
  <c r="AE356" i="4" s="1"/>
  <c r="AD348" i="4"/>
  <c r="AE348" i="4" s="1"/>
  <c r="AD340" i="4"/>
  <c r="AE340" i="4" s="1"/>
  <c r="AD332" i="4"/>
  <c r="AE332" i="4" s="1"/>
  <c r="AD324" i="4"/>
  <c r="AE324" i="4" s="1"/>
  <c r="AD316" i="4"/>
  <c r="AE316" i="4" s="1"/>
  <c r="AD308" i="4"/>
  <c r="AE308" i="4" s="1"/>
  <c r="AD300" i="4"/>
  <c r="AE300" i="4" s="1"/>
  <c r="AD292" i="4"/>
  <c r="AE292" i="4" s="1"/>
  <c r="AD284" i="4"/>
  <c r="AE284" i="4" s="1"/>
  <c r="AD276" i="4"/>
  <c r="AE276" i="4" s="1"/>
  <c r="AD268" i="4"/>
  <c r="AE268" i="4" s="1"/>
  <c r="AD260" i="4"/>
  <c r="AE260" i="4" s="1"/>
  <c r="AD252" i="4"/>
  <c r="AE252" i="4" s="1"/>
  <c r="AD244" i="4"/>
  <c r="AE244" i="4" s="1"/>
  <c r="AD236" i="4"/>
  <c r="AE236" i="4" s="1"/>
  <c r="AD228" i="4"/>
  <c r="AE228" i="4" s="1"/>
  <c r="AD220" i="4"/>
  <c r="AE220" i="4" s="1"/>
  <c r="AD212" i="4"/>
  <c r="AE212" i="4" s="1"/>
  <c r="AD202" i="4"/>
  <c r="AE202" i="4" s="1"/>
  <c r="AD194" i="4"/>
  <c r="AE194" i="4" s="1"/>
  <c r="AD186" i="4"/>
  <c r="AE186" i="4" s="1"/>
  <c r="AD178" i="4"/>
  <c r="AE178" i="4" s="1"/>
  <c r="AD170" i="4"/>
  <c r="AE170" i="4" s="1"/>
  <c r="AD162" i="4"/>
  <c r="AE162" i="4" s="1"/>
  <c r="AD154" i="4"/>
  <c r="AD146" i="4"/>
  <c r="AD138" i="4"/>
  <c r="AE138" i="4" s="1"/>
  <c r="AD132" i="4"/>
  <c r="AE132" i="4" s="1"/>
  <c r="AD122" i="4"/>
  <c r="AE122" i="4" s="1"/>
  <c r="AD114" i="4"/>
  <c r="AE114" i="4" s="1"/>
  <c r="AD108" i="4"/>
  <c r="AE108" i="4" s="1"/>
  <c r="AD100" i="4"/>
  <c r="AE100" i="4" s="1"/>
  <c r="AD92" i="4"/>
  <c r="AD84" i="4"/>
  <c r="AD76" i="4"/>
  <c r="AE76" i="4" s="1"/>
  <c r="AD66" i="4"/>
  <c r="AE66" i="4" s="1"/>
  <c r="AD58" i="4"/>
  <c r="AE58" i="4" s="1"/>
  <c r="AD50" i="4"/>
  <c r="AE50" i="4" s="1"/>
  <c r="AD42" i="4"/>
  <c r="AE42" i="4" s="1"/>
  <c r="AD34" i="4"/>
  <c r="AE34" i="4" s="1"/>
  <c r="AD26" i="4"/>
  <c r="AE26" i="4" s="1"/>
  <c r="AD18" i="4"/>
  <c r="AD10" i="4"/>
  <c r="AE10" i="4" s="1"/>
  <c r="AD3515" i="4"/>
  <c r="AE3515" i="4" s="1"/>
  <c r="AD598" i="4"/>
  <c r="AE598" i="4" s="1"/>
  <c r="AD614" i="4"/>
  <c r="AE614" i="4" s="1"/>
  <c r="AD630" i="4"/>
  <c r="AE630" i="4" s="1"/>
  <c r="AD646" i="4"/>
  <c r="AE646" i="4" s="1"/>
  <c r="AD662" i="4"/>
  <c r="AE662" i="4" s="1"/>
  <c r="AD678" i="4"/>
  <c r="AE678" i="4" s="1"/>
  <c r="AD694" i="4"/>
  <c r="AE694" i="4" s="1"/>
  <c r="AD710" i="4"/>
  <c r="AE710" i="4" s="1"/>
  <c r="AD818" i="4"/>
  <c r="AE818" i="4" s="1"/>
  <c r="AD894" i="4"/>
  <c r="AE894" i="4" s="1"/>
  <c r="AD902" i="4"/>
  <c r="AE902" i="4" s="1"/>
  <c r="AD910" i="4"/>
  <c r="AE910" i="4" s="1"/>
  <c r="AD918" i="4"/>
  <c r="AE918" i="4" s="1"/>
  <c r="AD926" i="4"/>
  <c r="AE926" i="4" s="1"/>
  <c r="AD934" i="4"/>
  <c r="AE934" i="4" s="1"/>
  <c r="AD942" i="4"/>
  <c r="AE942" i="4" s="1"/>
  <c r="AD950" i="4"/>
  <c r="AE950" i="4" s="1"/>
  <c r="AD958" i="4"/>
  <c r="AD966" i="4"/>
  <c r="AD974" i="4"/>
  <c r="AD982" i="4"/>
  <c r="AD990" i="4"/>
  <c r="AD998" i="4"/>
  <c r="AD1006" i="4"/>
  <c r="AD1014" i="4"/>
  <c r="AD1022" i="4"/>
  <c r="AD1030" i="4"/>
  <c r="AD1038" i="4"/>
  <c r="AD1046" i="4"/>
  <c r="AD1054" i="4"/>
  <c r="AD1062" i="4"/>
  <c r="AD1070" i="4"/>
  <c r="AD1078" i="4"/>
  <c r="AD1086" i="4"/>
  <c r="AD1094" i="4"/>
  <c r="AD1102" i="4"/>
  <c r="AD1142" i="4"/>
  <c r="AD1150" i="4"/>
  <c r="AD1158" i="4"/>
  <c r="AD1166" i="4"/>
  <c r="AD1174" i="4"/>
  <c r="AD1182" i="4"/>
  <c r="AD1190" i="4"/>
  <c r="AD1198" i="4"/>
  <c r="AD1206" i="4"/>
  <c r="AD1214" i="4"/>
  <c r="AD1222" i="4"/>
  <c r="AD1230" i="4"/>
  <c r="AD1238" i="4"/>
  <c r="AD1246" i="4"/>
  <c r="AD1254" i="4"/>
  <c r="AD1262" i="4"/>
  <c r="AD1270" i="4"/>
  <c r="AD1278" i="4"/>
  <c r="AD1286" i="4"/>
  <c r="AD1294" i="4"/>
  <c r="AD1302" i="4"/>
  <c r="AD1310" i="4"/>
  <c r="AD1318" i="4"/>
  <c r="AD1326" i="4"/>
  <c r="AD1334" i="4"/>
  <c r="AD1342" i="4"/>
  <c r="AD1350" i="4"/>
  <c r="AD1358" i="4"/>
  <c r="AD1366" i="4"/>
  <c r="AD1374" i="4"/>
  <c r="AD1382" i="4"/>
  <c r="AD1390" i="4"/>
  <c r="AD1398" i="4"/>
  <c r="AD1406" i="4"/>
  <c r="AD1414" i="4"/>
  <c r="AD1422" i="4"/>
  <c r="AD1430" i="4"/>
  <c r="AD1438" i="4"/>
  <c r="AD1446" i="4"/>
  <c r="AD1454" i="4"/>
  <c r="AD1466" i="4"/>
  <c r="AD7" i="4"/>
  <c r="AE7" i="4" s="1"/>
  <c r="AD11" i="4"/>
  <c r="AD15" i="4"/>
  <c r="AE15" i="4" s="1"/>
  <c r="AD19" i="4"/>
  <c r="AE19" i="4" s="1"/>
  <c r="AD23" i="4"/>
  <c r="AE23" i="4" s="1"/>
  <c r="AD27" i="4"/>
  <c r="AE27" i="4" s="1"/>
  <c r="AD31" i="4"/>
  <c r="AE31" i="4" s="1"/>
  <c r="AD35" i="4"/>
  <c r="AE35" i="4" s="1"/>
  <c r="AD39" i="4"/>
  <c r="AE39" i="4" s="1"/>
  <c r="AD43" i="4"/>
  <c r="AE43" i="4" s="1"/>
  <c r="AD47" i="4"/>
  <c r="AE47" i="4" s="1"/>
  <c r="AD51" i="4"/>
  <c r="AE51" i="4" s="1"/>
  <c r="AD55" i="4"/>
  <c r="AE55" i="4" s="1"/>
  <c r="AD59" i="4"/>
  <c r="AE59" i="4" s="1"/>
  <c r="AD63" i="4"/>
  <c r="AE63" i="4" s="1"/>
  <c r="AD67" i="4"/>
  <c r="AE67" i="4" s="1"/>
  <c r="AD71" i="4"/>
  <c r="AE71" i="4" s="1"/>
  <c r="AD75" i="4"/>
  <c r="AE75" i="4" s="1"/>
  <c r="AD79" i="4"/>
  <c r="AE79" i="4" s="1"/>
  <c r="AD83" i="4"/>
  <c r="AE83" i="4" s="1"/>
  <c r="AD87" i="4"/>
  <c r="AD91" i="4"/>
  <c r="AD95" i="4"/>
  <c r="AE95" i="4" s="1"/>
  <c r="AD99" i="4"/>
  <c r="AE99" i="4" s="1"/>
  <c r="AD103" i="4"/>
  <c r="AE103" i="4" s="1"/>
  <c r="AD107" i="4"/>
  <c r="AE107" i="4" s="1"/>
  <c r="AD111" i="4"/>
  <c r="AE111" i="4" s="1"/>
  <c r="AD115" i="4"/>
  <c r="AE115" i="4" s="1"/>
  <c r="AD119" i="4"/>
  <c r="AE119" i="4" s="1"/>
  <c r="AD123" i="4"/>
  <c r="AE123" i="4" s="1"/>
  <c r="AD127" i="4"/>
  <c r="AE127" i="4" s="1"/>
  <c r="AD131" i="4"/>
  <c r="AE131" i="4" s="1"/>
  <c r="AD135" i="4"/>
  <c r="AE135" i="4" s="1"/>
  <c r="AD139" i="4"/>
  <c r="AE139" i="4" s="1"/>
  <c r="AD143" i="4"/>
  <c r="AD147" i="4"/>
  <c r="AD151" i="4"/>
  <c r="AD155" i="4"/>
  <c r="AE155" i="4" s="1"/>
  <c r="AD159" i="4"/>
  <c r="AE159" i="4" s="1"/>
  <c r="AD163" i="4"/>
  <c r="AE163" i="4" s="1"/>
  <c r="AD167" i="4"/>
  <c r="AE167" i="4" s="1"/>
  <c r="AD171" i="4"/>
  <c r="AE171" i="4" s="1"/>
  <c r="AD175" i="4"/>
  <c r="AE175" i="4" s="1"/>
  <c r="AD179" i="4"/>
  <c r="AE179" i="4" s="1"/>
  <c r="AD183" i="4"/>
  <c r="AE183" i="4" s="1"/>
  <c r="AD187" i="4"/>
  <c r="AE187" i="4" s="1"/>
  <c r="AD191" i="4"/>
  <c r="AE191" i="4" s="1"/>
  <c r="AD195" i="4"/>
  <c r="AE195" i="4" s="1"/>
  <c r="AD199" i="4"/>
  <c r="AE199" i="4" s="1"/>
  <c r="AD203" i="4"/>
  <c r="AE203" i="4" s="1"/>
  <c r="AD207" i="4"/>
  <c r="AE207" i="4" s="1"/>
  <c r="AD211" i="4"/>
  <c r="AE211" i="4" s="1"/>
  <c r="AD215" i="4"/>
  <c r="AE215" i="4" s="1"/>
  <c r="AD219" i="4"/>
  <c r="AE219" i="4" s="1"/>
  <c r="AD223" i="4"/>
  <c r="AE223" i="4" s="1"/>
  <c r="AD227" i="4"/>
  <c r="AE227" i="4" s="1"/>
  <c r="AD231" i="4"/>
  <c r="AE231" i="4" s="1"/>
  <c r="AD235" i="4"/>
  <c r="AE235" i="4" s="1"/>
  <c r="AD239" i="4"/>
  <c r="AE239" i="4" s="1"/>
  <c r="AD243" i="4"/>
  <c r="AE243" i="4" s="1"/>
  <c r="AD247" i="4"/>
  <c r="AE247" i="4" s="1"/>
  <c r="AD251" i="4"/>
  <c r="AE251" i="4" s="1"/>
  <c r="AD255" i="4"/>
  <c r="AE255" i="4" s="1"/>
  <c r="AD259" i="4"/>
  <c r="AE259" i="4" s="1"/>
  <c r="AD263" i="4"/>
  <c r="AE263" i="4" s="1"/>
  <c r="AD267" i="4"/>
  <c r="AE267" i="4" s="1"/>
  <c r="AD271" i="4"/>
  <c r="AE271" i="4" s="1"/>
  <c r="AD275" i="4"/>
  <c r="AE275" i="4" s="1"/>
  <c r="AD279" i="4"/>
  <c r="AE279" i="4" s="1"/>
  <c r="AD283" i="4"/>
  <c r="AE283" i="4" s="1"/>
  <c r="AD287" i="4"/>
  <c r="AE287" i="4" s="1"/>
  <c r="AD291" i="4"/>
  <c r="AE291" i="4" s="1"/>
  <c r="AD295" i="4"/>
  <c r="AE295" i="4" s="1"/>
  <c r="AD299" i="4"/>
  <c r="AE299" i="4" s="1"/>
  <c r="AD303" i="4"/>
  <c r="AE303" i="4" s="1"/>
  <c r="AD307" i="4"/>
  <c r="AE307" i="4" s="1"/>
  <c r="AD311" i="4"/>
  <c r="AE311" i="4" s="1"/>
  <c r="AD315" i="4"/>
  <c r="AE315" i="4" s="1"/>
  <c r="AD319" i="4"/>
  <c r="AE319" i="4" s="1"/>
  <c r="AD323" i="4"/>
  <c r="AE323" i="4" s="1"/>
  <c r="AD327" i="4"/>
  <c r="AE327" i="4" s="1"/>
  <c r="AD331" i="4"/>
  <c r="AE331" i="4" s="1"/>
  <c r="AD335" i="4"/>
  <c r="AE335" i="4" s="1"/>
  <c r="AD339" i="4"/>
  <c r="AE339" i="4" s="1"/>
  <c r="AD343" i="4"/>
  <c r="AE343" i="4" s="1"/>
  <c r="AD347" i="4"/>
  <c r="AE347" i="4" s="1"/>
  <c r="AD351" i="4"/>
  <c r="AE351" i="4" s="1"/>
  <c r="AD355" i="4"/>
  <c r="AE355" i="4" s="1"/>
  <c r="AD359" i="4"/>
  <c r="AE359" i="4" s="1"/>
  <c r="AD363" i="4"/>
  <c r="AE363" i="4" s="1"/>
  <c r="AD367" i="4"/>
  <c r="AE367" i="4" s="1"/>
  <c r="AD371" i="4"/>
  <c r="AE371" i="4" s="1"/>
  <c r="AD375" i="4"/>
  <c r="AE375" i="4" s="1"/>
  <c r="AD379" i="4"/>
  <c r="AE379" i="4" s="1"/>
  <c r="AD383" i="4"/>
  <c r="AE383" i="4" s="1"/>
  <c r="AD387" i="4"/>
  <c r="AE387" i="4" s="1"/>
  <c r="AD391" i="4"/>
  <c r="AE391" i="4" s="1"/>
  <c r="AD395" i="4"/>
  <c r="AE395" i="4" s="1"/>
  <c r="AD399" i="4"/>
  <c r="AE399" i="4" s="1"/>
  <c r="AD403" i="4"/>
  <c r="AE403" i="4" s="1"/>
  <c r="AD407" i="4"/>
  <c r="AE407" i="4" s="1"/>
  <c r="AD411" i="4"/>
  <c r="AE411" i="4" s="1"/>
  <c r="AD415" i="4"/>
  <c r="AE415" i="4" s="1"/>
  <c r="AD419" i="4"/>
  <c r="AE419" i="4" s="1"/>
  <c r="AD423" i="4"/>
  <c r="AE423" i="4" s="1"/>
  <c r="AD427" i="4"/>
  <c r="AE427" i="4" s="1"/>
  <c r="AD431" i="4"/>
  <c r="AE431" i="4" s="1"/>
  <c r="AD435" i="4"/>
  <c r="AE435" i="4" s="1"/>
  <c r="AD439" i="4"/>
  <c r="AE439" i="4" s="1"/>
  <c r="AD443" i="4"/>
  <c r="AE443" i="4" s="1"/>
  <c r="AD447" i="4"/>
  <c r="AE447" i="4" s="1"/>
  <c r="AD451" i="4"/>
  <c r="AE451" i="4" s="1"/>
  <c r="AD455" i="4"/>
  <c r="AE455" i="4" s="1"/>
  <c r="AD459" i="4"/>
  <c r="AE459" i="4" s="1"/>
  <c r="AD463" i="4"/>
  <c r="AE463" i="4" s="1"/>
  <c r="AD467" i="4"/>
  <c r="AE467" i="4" s="1"/>
  <c r="AD471" i="4"/>
  <c r="AE471" i="4" s="1"/>
  <c r="AD475" i="4"/>
  <c r="AE475" i="4" s="1"/>
  <c r="AD479" i="4"/>
  <c r="AE479" i="4" s="1"/>
  <c r="AD483" i="4"/>
  <c r="AE483" i="4" s="1"/>
  <c r="AD487" i="4"/>
  <c r="AE487" i="4" s="1"/>
  <c r="AD491" i="4"/>
  <c r="AE491" i="4" s="1"/>
  <c r="AD495" i="4"/>
  <c r="AE495" i="4" s="1"/>
  <c r="AD499" i="4"/>
  <c r="AE499" i="4" s="1"/>
  <c r="AD503" i="4"/>
  <c r="AE503" i="4" s="1"/>
  <c r="AD507" i="4"/>
  <c r="AE507" i="4" s="1"/>
  <c r="AD511" i="4"/>
  <c r="AE511" i="4" s="1"/>
  <c r="AD515" i="4"/>
  <c r="AE515" i="4" s="1"/>
  <c r="AD519" i="4"/>
  <c r="AE519" i="4" s="1"/>
  <c r="AD523" i="4"/>
  <c r="AE523" i="4" s="1"/>
  <c r="AD527" i="4"/>
  <c r="AE527" i="4" s="1"/>
  <c r="AD531" i="4"/>
  <c r="AE531" i="4" s="1"/>
  <c r="AD535" i="4"/>
  <c r="AE535" i="4" s="1"/>
  <c r="AD539" i="4"/>
  <c r="AE539" i="4" s="1"/>
  <c r="AD543" i="4"/>
  <c r="AE543" i="4" s="1"/>
  <c r="AD547" i="4"/>
  <c r="AE547" i="4" s="1"/>
  <c r="AD551" i="4"/>
  <c r="AE551" i="4" s="1"/>
  <c r="AD555" i="4"/>
  <c r="AE555" i="4" s="1"/>
  <c r="AD559" i="4"/>
  <c r="AE559" i="4" s="1"/>
  <c r="AD563" i="4"/>
  <c r="AE563" i="4" s="1"/>
  <c r="AD567" i="4"/>
  <c r="AE567" i="4" s="1"/>
  <c r="AD571" i="4"/>
  <c r="AE571" i="4" s="1"/>
  <c r="AD575" i="4"/>
  <c r="AE575" i="4" s="1"/>
  <c r="AD579" i="4"/>
  <c r="AE579" i="4" s="1"/>
  <c r="AD583" i="4"/>
  <c r="AE583" i="4" s="1"/>
  <c r="AD587" i="4"/>
  <c r="AE587" i="4" s="1"/>
  <c r="AD591" i="4"/>
  <c r="AE591" i="4" s="1"/>
  <c r="AD595" i="4"/>
  <c r="AE595" i="4" s="1"/>
  <c r="AD599" i="4"/>
  <c r="AE599" i="4" s="1"/>
  <c r="AD603" i="4"/>
  <c r="AE603" i="4" s="1"/>
  <c r="AD607" i="4"/>
  <c r="AE607" i="4" s="1"/>
  <c r="AD611" i="4"/>
  <c r="AE611" i="4" s="1"/>
  <c r="AD615" i="4"/>
  <c r="AE615" i="4" s="1"/>
  <c r="AD619" i="4"/>
  <c r="AE619" i="4" s="1"/>
  <c r="AD623" i="4"/>
  <c r="AE623" i="4" s="1"/>
  <c r="AD627" i="4"/>
  <c r="AE627" i="4" s="1"/>
  <c r="AD631" i="4"/>
  <c r="AE631" i="4" s="1"/>
  <c r="AD635" i="4"/>
  <c r="AE635" i="4" s="1"/>
  <c r="AD639" i="4"/>
  <c r="AE639" i="4" s="1"/>
  <c r="AD643" i="4"/>
  <c r="AE643" i="4" s="1"/>
  <c r="AD647" i="4"/>
  <c r="AE647" i="4" s="1"/>
  <c r="AD651" i="4"/>
  <c r="AE651" i="4" s="1"/>
  <c r="AD655" i="4"/>
  <c r="AE655" i="4" s="1"/>
  <c r="AD659" i="4"/>
  <c r="AE659" i="4" s="1"/>
  <c r="AD663" i="4"/>
  <c r="AE663" i="4" s="1"/>
  <c r="AD667" i="4"/>
  <c r="AE667" i="4" s="1"/>
  <c r="AD671" i="4"/>
  <c r="AE671" i="4" s="1"/>
  <c r="AD675" i="4"/>
  <c r="AE675" i="4" s="1"/>
  <c r="AD679" i="4"/>
  <c r="AE679" i="4" s="1"/>
  <c r="AD683" i="4"/>
  <c r="AE683" i="4" s="1"/>
  <c r="AD687" i="4"/>
  <c r="AE687" i="4" s="1"/>
  <c r="AD691" i="4"/>
  <c r="AE691" i="4" s="1"/>
  <c r="AD695" i="4"/>
  <c r="AE695" i="4" s="1"/>
  <c r="AD699" i="4"/>
  <c r="AE699" i="4" s="1"/>
  <c r="AD703" i="4"/>
  <c r="AE703" i="4" s="1"/>
  <c r="AD707" i="4"/>
  <c r="AE707" i="4" s="1"/>
  <c r="AD711" i="4"/>
  <c r="AE711" i="4" s="1"/>
  <c r="AD715" i="4"/>
  <c r="AE715" i="4" s="1"/>
  <c r="AD719" i="4"/>
  <c r="AE719" i="4" s="1"/>
  <c r="AD723" i="4"/>
  <c r="AE723" i="4" s="1"/>
  <c r="AD727" i="4"/>
  <c r="AE727" i="4" s="1"/>
  <c r="AD731" i="4"/>
  <c r="AE731" i="4" s="1"/>
  <c r="AD735" i="4"/>
  <c r="AE735" i="4" s="1"/>
  <c r="AD739" i="4"/>
  <c r="AE739" i="4" s="1"/>
  <c r="AD743" i="4"/>
  <c r="AE743" i="4" s="1"/>
  <c r="AD747" i="4"/>
  <c r="AE747" i="4" s="1"/>
  <c r="AD751" i="4"/>
  <c r="AE751" i="4" s="1"/>
  <c r="AD755" i="4"/>
  <c r="AE755" i="4" s="1"/>
  <c r="AD759" i="4"/>
  <c r="AE759" i="4" s="1"/>
  <c r="AD763" i="4"/>
  <c r="AE763" i="4" s="1"/>
  <c r="AD767" i="4"/>
  <c r="AE767" i="4" s="1"/>
  <c r="AD771" i="4"/>
  <c r="AE771" i="4" s="1"/>
  <c r="AD775" i="4"/>
  <c r="AE775" i="4" s="1"/>
  <c r="AD779" i="4"/>
  <c r="AE779" i="4" s="1"/>
  <c r="AD783" i="4"/>
  <c r="AE783" i="4" s="1"/>
  <c r="AD787" i="4"/>
  <c r="AE787" i="4" s="1"/>
  <c r="AD791" i="4"/>
  <c r="AE791" i="4" s="1"/>
  <c r="AD795" i="4"/>
  <c r="AE795" i="4" s="1"/>
  <c r="AD799" i="4"/>
  <c r="AE799" i="4" s="1"/>
  <c r="AD803" i="4"/>
  <c r="AE803" i="4" s="1"/>
  <c r="AD807" i="4"/>
  <c r="AE807" i="4" s="1"/>
  <c r="AD811" i="4"/>
  <c r="AE811" i="4" s="1"/>
  <c r="AD815" i="4"/>
  <c r="AE815" i="4" s="1"/>
  <c r="AD819" i="4"/>
  <c r="AE819" i="4" s="1"/>
  <c r="AD823" i="4"/>
  <c r="AE823" i="4" s="1"/>
  <c r="AD827" i="4"/>
  <c r="AE827" i="4" s="1"/>
  <c r="AD831" i="4"/>
  <c r="AE831" i="4" s="1"/>
  <c r="AD835" i="4"/>
  <c r="AE835" i="4" s="1"/>
  <c r="AD839" i="4"/>
  <c r="AE839" i="4" s="1"/>
  <c r="AD843" i="4"/>
  <c r="AE843" i="4" s="1"/>
  <c r="AD847" i="4"/>
  <c r="AE847" i="4" s="1"/>
  <c r="AD851" i="4"/>
  <c r="AE851" i="4" s="1"/>
  <c r="AD855" i="4"/>
  <c r="AE855" i="4" s="1"/>
  <c r="AD859" i="4"/>
  <c r="AE859" i="4" s="1"/>
  <c r="AD863" i="4"/>
  <c r="AE863" i="4" s="1"/>
  <c r="AD867" i="4"/>
  <c r="AE867" i="4" s="1"/>
  <c r="AD871" i="4"/>
  <c r="AE871" i="4" s="1"/>
  <c r="AD875" i="4"/>
  <c r="AE875" i="4" s="1"/>
  <c r="AD879" i="4"/>
  <c r="AE879" i="4" s="1"/>
  <c r="AD883" i="4"/>
  <c r="AE883" i="4" s="1"/>
  <c r="AD887" i="4"/>
  <c r="AE887" i="4" s="1"/>
  <c r="AD891" i="4"/>
  <c r="AE891" i="4" s="1"/>
  <c r="AD895" i="4"/>
  <c r="AE895" i="4" s="1"/>
  <c r="AD899" i="4"/>
  <c r="AE899" i="4" s="1"/>
  <c r="AD903" i="4"/>
  <c r="AE903" i="4" s="1"/>
  <c r="AD907" i="4"/>
  <c r="AE907" i="4" s="1"/>
  <c r="AD911" i="4"/>
  <c r="AE911" i="4" s="1"/>
  <c r="AD915" i="4"/>
  <c r="AE915" i="4" s="1"/>
  <c r="AD919" i="4"/>
  <c r="AE919" i="4" s="1"/>
  <c r="AD923" i="4"/>
  <c r="AE923" i="4" s="1"/>
  <c r="AD927" i="4"/>
  <c r="AE927" i="4" s="1"/>
  <c r="AD931" i="4"/>
  <c r="AE931" i="4" s="1"/>
  <c r="AD935" i="4"/>
  <c r="AE935" i="4" s="1"/>
  <c r="AD939" i="4"/>
  <c r="AE939" i="4" s="1"/>
  <c r="AD943" i="4"/>
  <c r="AE943" i="4" s="1"/>
  <c r="AD947" i="4"/>
  <c r="AE947" i="4" s="1"/>
  <c r="AD951" i="4"/>
  <c r="AE951" i="4" s="1"/>
  <c r="AD955" i="4"/>
  <c r="AE955" i="4" s="1"/>
  <c r="AD959" i="4"/>
  <c r="AE959" i="4" s="1"/>
  <c r="AD963" i="4"/>
  <c r="AE963" i="4" s="1"/>
  <c r="AD967" i="4"/>
  <c r="AE967" i="4" s="1"/>
  <c r="AD971" i="4"/>
  <c r="AE971" i="4" s="1"/>
  <c r="AD975" i="4"/>
  <c r="AE975" i="4" s="1"/>
  <c r="AD979" i="4"/>
  <c r="AE979" i="4" s="1"/>
  <c r="AD983" i="4"/>
  <c r="AE983" i="4" s="1"/>
  <c r="AD987" i="4"/>
  <c r="AE987" i="4" s="1"/>
  <c r="AD991" i="4"/>
  <c r="AE991" i="4" s="1"/>
  <c r="AD995" i="4"/>
  <c r="AE995" i="4" s="1"/>
  <c r="AD999" i="4"/>
  <c r="AE999" i="4" s="1"/>
  <c r="AD1003" i="4"/>
  <c r="AE1003" i="4" s="1"/>
  <c r="AD1007" i="4"/>
  <c r="AE1007" i="4" s="1"/>
  <c r="AD1011" i="4"/>
  <c r="AE1011" i="4" s="1"/>
  <c r="AD1015" i="4"/>
  <c r="AE1015" i="4" s="1"/>
  <c r="AD1019" i="4"/>
  <c r="AE1019" i="4" s="1"/>
  <c r="AD1023" i="4"/>
  <c r="AE1023" i="4" s="1"/>
  <c r="AD1027" i="4"/>
  <c r="AE1027" i="4" s="1"/>
  <c r="AD1031" i="4"/>
  <c r="AE1031" i="4" s="1"/>
  <c r="AD1035" i="4"/>
  <c r="AE1035" i="4" s="1"/>
  <c r="AD1039" i="4"/>
  <c r="AE1039" i="4" s="1"/>
  <c r="AD1043" i="4"/>
  <c r="AE1043" i="4" s="1"/>
  <c r="AD1047" i="4"/>
  <c r="AE1047" i="4" s="1"/>
  <c r="AD1051" i="4"/>
  <c r="AE1051" i="4" s="1"/>
  <c r="AD1055" i="4"/>
  <c r="AE1055" i="4" s="1"/>
  <c r="AD1059" i="4"/>
  <c r="AE1059" i="4" s="1"/>
  <c r="AD1063" i="4"/>
  <c r="AE1063" i="4" s="1"/>
  <c r="AD1067" i="4"/>
  <c r="AE1067" i="4" s="1"/>
  <c r="AD1071" i="4"/>
  <c r="AE1071" i="4" s="1"/>
  <c r="AD1075" i="4"/>
  <c r="AE1075" i="4" s="1"/>
  <c r="AD1079" i="4"/>
  <c r="AE1079" i="4" s="1"/>
  <c r="AD1083" i="4"/>
  <c r="AE1083" i="4" s="1"/>
  <c r="AD1087" i="4"/>
  <c r="AE1087" i="4" s="1"/>
  <c r="AD1091" i="4"/>
  <c r="AE1091" i="4" s="1"/>
  <c r="AD1095" i="4"/>
  <c r="AE1095" i="4" s="1"/>
  <c r="AD1099" i="4"/>
  <c r="AE1099" i="4" s="1"/>
  <c r="AD1103" i="4"/>
  <c r="AE1103" i="4" s="1"/>
  <c r="AD1107" i="4"/>
  <c r="AE1107" i="4" s="1"/>
  <c r="AD1111" i="4"/>
  <c r="AE1111" i="4" s="1"/>
  <c r="AD1115" i="4"/>
  <c r="AE1115" i="4" s="1"/>
  <c r="AD1119" i="4"/>
  <c r="AE1119" i="4" s="1"/>
  <c r="AD1123" i="4"/>
  <c r="AE1123" i="4" s="1"/>
  <c r="AD1127" i="4"/>
  <c r="AE1127" i="4" s="1"/>
  <c r="AD1131" i="4"/>
  <c r="AE1131" i="4" s="1"/>
  <c r="AD1135" i="4"/>
  <c r="AE1135" i="4" s="1"/>
  <c r="AD1139" i="4"/>
  <c r="AE1139" i="4" s="1"/>
  <c r="AD1143" i="4"/>
  <c r="AE1143" i="4" s="1"/>
  <c r="AD1147" i="4"/>
  <c r="AE1147" i="4" s="1"/>
  <c r="AD1151" i="4"/>
  <c r="AE1151" i="4" s="1"/>
  <c r="AD1155" i="4"/>
  <c r="AE1155" i="4" s="1"/>
  <c r="AD1159" i="4"/>
  <c r="AE1159" i="4" s="1"/>
  <c r="AD1163" i="4"/>
  <c r="AE1163" i="4" s="1"/>
  <c r="AD1167" i="4"/>
  <c r="AE1167" i="4" s="1"/>
  <c r="AD1171" i="4"/>
  <c r="AE1171" i="4" s="1"/>
  <c r="AD1175" i="4"/>
  <c r="AE1175" i="4" s="1"/>
  <c r="AD1179" i="4"/>
  <c r="AE1179" i="4" s="1"/>
  <c r="AD1183" i="4"/>
  <c r="AE1183" i="4" s="1"/>
  <c r="AD1187" i="4"/>
  <c r="AE1187" i="4" s="1"/>
  <c r="AD1191" i="4"/>
  <c r="AE1191" i="4" s="1"/>
  <c r="AD1195" i="4"/>
  <c r="AE1195" i="4" s="1"/>
  <c r="AD1199" i="4"/>
  <c r="AE1199" i="4" s="1"/>
  <c r="AD1203" i="4"/>
  <c r="AE1203" i="4" s="1"/>
  <c r="AD1207" i="4"/>
  <c r="AE1207" i="4" s="1"/>
  <c r="AD1211" i="4"/>
  <c r="AE1211" i="4" s="1"/>
  <c r="AD1215" i="4"/>
  <c r="AE1215" i="4" s="1"/>
  <c r="AD1219" i="4"/>
  <c r="AE1219" i="4" s="1"/>
  <c r="AD1223" i="4"/>
  <c r="AE1223" i="4" s="1"/>
  <c r="AD1227" i="4"/>
  <c r="AE1227" i="4" s="1"/>
  <c r="AD1231" i="4"/>
  <c r="AE1231" i="4" s="1"/>
  <c r="AD1235" i="4"/>
  <c r="AE1235" i="4" s="1"/>
  <c r="AD1239" i="4"/>
  <c r="AE1239" i="4" s="1"/>
  <c r="AD1243" i="4"/>
  <c r="AE1243" i="4" s="1"/>
  <c r="AD1247" i="4"/>
  <c r="AE1247" i="4" s="1"/>
  <c r="AD1251" i="4"/>
  <c r="AE1251" i="4" s="1"/>
  <c r="AD1255" i="4"/>
  <c r="AE1255" i="4" s="1"/>
  <c r="AD1259" i="4"/>
  <c r="AE1259" i="4" s="1"/>
  <c r="AD1263" i="4"/>
  <c r="AE1263" i="4" s="1"/>
  <c r="AD1267" i="4"/>
  <c r="AE1267" i="4" s="1"/>
  <c r="AD1271" i="4"/>
  <c r="AE1271" i="4" s="1"/>
  <c r="AD1275" i="4"/>
  <c r="AE1275" i="4" s="1"/>
  <c r="AD1279" i="4"/>
  <c r="AE1279" i="4" s="1"/>
  <c r="AD1283" i="4"/>
  <c r="AE1283" i="4" s="1"/>
  <c r="AD1287" i="4"/>
  <c r="AE1287" i="4" s="1"/>
  <c r="AD1291" i="4"/>
  <c r="AE1291" i="4" s="1"/>
  <c r="AD1295" i="4"/>
  <c r="AE1295" i="4" s="1"/>
  <c r="AD1299" i="4"/>
  <c r="AE1299" i="4" s="1"/>
  <c r="AD1303" i="4"/>
  <c r="AE1303" i="4" s="1"/>
  <c r="AD1307" i="4"/>
  <c r="AE1307" i="4" s="1"/>
  <c r="AD1311" i="4"/>
  <c r="AE1311" i="4" s="1"/>
  <c r="AD1315" i="4"/>
  <c r="AE1315" i="4" s="1"/>
  <c r="AD1319" i="4"/>
  <c r="AE1319" i="4" s="1"/>
  <c r="AD1323" i="4"/>
  <c r="AE1323" i="4" s="1"/>
  <c r="AD1327" i="4"/>
  <c r="AE1327" i="4" s="1"/>
  <c r="AD1331" i="4"/>
  <c r="AE1331" i="4" s="1"/>
  <c r="AD1335" i="4"/>
  <c r="AE1335" i="4" s="1"/>
  <c r="AD1339" i="4"/>
  <c r="AE1339" i="4" s="1"/>
  <c r="AD1343" i="4"/>
  <c r="AE1343" i="4" s="1"/>
  <c r="AD1347" i="4"/>
  <c r="AE1347" i="4" s="1"/>
  <c r="AD1351" i="4"/>
  <c r="AE1351" i="4" s="1"/>
  <c r="AD1355" i="4"/>
  <c r="AE1355" i="4" s="1"/>
  <c r="AD1359" i="4"/>
  <c r="AE1359" i="4" s="1"/>
  <c r="AD1363" i="4"/>
  <c r="AE1363" i="4" s="1"/>
  <c r="AD1367" i="4"/>
  <c r="AE1367" i="4" s="1"/>
  <c r="AD1371" i="4"/>
  <c r="AE1371" i="4" s="1"/>
  <c r="AD1375" i="4"/>
  <c r="AE1375" i="4" s="1"/>
  <c r="AD1379" i="4"/>
  <c r="AE1379" i="4" s="1"/>
  <c r="AD1383" i="4"/>
  <c r="AE1383" i="4" s="1"/>
  <c r="AD1387" i="4"/>
  <c r="AE1387" i="4" s="1"/>
  <c r="AD1391" i="4"/>
  <c r="AE1391" i="4" s="1"/>
  <c r="AD1395" i="4"/>
  <c r="AE1395" i="4" s="1"/>
  <c r="AD1399" i="4"/>
  <c r="AE1399" i="4" s="1"/>
  <c r="AD1403" i="4"/>
  <c r="AE1403" i="4" s="1"/>
  <c r="AD1407" i="4"/>
  <c r="AE1407" i="4" s="1"/>
  <c r="AD1411" i="4"/>
  <c r="AE1411" i="4" s="1"/>
  <c r="AD1415" i="4"/>
  <c r="AE1415" i="4" s="1"/>
  <c r="AD1419" i="4"/>
  <c r="AE1419" i="4" s="1"/>
  <c r="AD1423" i="4"/>
  <c r="AE1423" i="4" s="1"/>
  <c r="AD1427" i="4"/>
  <c r="AE1427" i="4" s="1"/>
  <c r="AD1431" i="4"/>
  <c r="AE1431" i="4" s="1"/>
  <c r="AD1435" i="4"/>
  <c r="AE1435" i="4" s="1"/>
  <c r="AD1439" i="4"/>
  <c r="AE1439" i="4" s="1"/>
  <c r="AD1443" i="4"/>
  <c r="AE1443" i="4" s="1"/>
  <c r="AD1447" i="4"/>
  <c r="AE1447" i="4" s="1"/>
  <c r="AD1451" i="4"/>
  <c r="AE1451" i="4" s="1"/>
  <c r="AD1455" i="4"/>
  <c r="AE1455" i="4" s="1"/>
  <c r="AD1459" i="4"/>
  <c r="AE1459" i="4" s="1"/>
  <c r="AD1463" i="4"/>
  <c r="AE1463" i="4" s="1"/>
  <c r="AD1467" i="4"/>
  <c r="AE1467" i="4" s="1"/>
  <c r="AD1471" i="4"/>
  <c r="AE1471" i="4" s="1"/>
  <c r="AD1475" i="4"/>
  <c r="AE1475" i="4" s="1"/>
  <c r="AD1479" i="4"/>
  <c r="AE1479" i="4" s="1"/>
  <c r="AD1483" i="4"/>
  <c r="AE1483" i="4" s="1"/>
  <c r="AD1487" i="4"/>
  <c r="AE1487" i="4" s="1"/>
  <c r="AD1491" i="4"/>
  <c r="AE1491" i="4" s="1"/>
  <c r="AD1495" i="4"/>
  <c r="AE1495" i="4" s="1"/>
  <c r="AD1499" i="4"/>
  <c r="AE1499" i="4" s="1"/>
  <c r="AD1503" i="4"/>
  <c r="AE1503" i="4" s="1"/>
  <c r="AD1507" i="4"/>
  <c r="AE1507" i="4" s="1"/>
  <c r="AD1511" i="4"/>
  <c r="AE1511" i="4" s="1"/>
  <c r="AD1515" i="4"/>
  <c r="AE1515" i="4" s="1"/>
  <c r="AD1519" i="4"/>
  <c r="AE1519" i="4" s="1"/>
  <c r="AD1523" i="4"/>
  <c r="AE1523" i="4" s="1"/>
  <c r="AD1527" i="4"/>
  <c r="AE1527" i="4" s="1"/>
  <c r="AD1531" i="4"/>
  <c r="AE1531" i="4" s="1"/>
  <c r="AD1535" i="4"/>
  <c r="AE1535" i="4" s="1"/>
  <c r="AD1539" i="4"/>
  <c r="AE1539" i="4" s="1"/>
  <c r="AD1543" i="4"/>
  <c r="AE1543" i="4" s="1"/>
  <c r="AD1547" i="4"/>
  <c r="AE1547" i="4" s="1"/>
  <c r="AD1551" i="4"/>
  <c r="AE1551" i="4" s="1"/>
  <c r="AD1555" i="4"/>
  <c r="AE1555" i="4" s="1"/>
  <c r="AD1559" i="4"/>
  <c r="AE1559" i="4" s="1"/>
  <c r="AD1563" i="4"/>
  <c r="AE1563" i="4" s="1"/>
  <c r="AD1567" i="4"/>
  <c r="AE1567" i="4" s="1"/>
  <c r="AD1571" i="4"/>
  <c r="AE1571" i="4" s="1"/>
  <c r="AD1575" i="4"/>
  <c r="AE1575" i="4" s="1"/>
  <c r="AD1579" i="4"/>
  <c r="AE1579" i="4" s="1"/>
  <c r="AD1583" i="4"/>
  <c r="AE1583" i="4" s="1"/>
  <c r="AD1587" i="4"/>
  <c r="AE1587" i="4" s="1"/>
  <c r="AD1591" i="4"/>
  <c r="AE1591" i="4" s="1"/>
  <c r="AD1595" i="4"/>
  <c r="AE1595" i="4" s="1"/>
  <c r="AD1599" i="4"/>
  <c r="AE1599" i="4" s="1"/>
  <c r="AD1603" i="4"/>
  <c r="AE1603" i="4" s="1"/>
  <c r="AD1607" i="4"/>
  <c r="AE1607" i="4" s="1"/>
  <c r="AD1611" i="4"/>
  <c r="AE1611" i="4" s="1"/>
  <c r="AD1615" i="4"/>
  <c r="AE1615" i="4" s="1"/>
  <c r="AD1619" i="4"/>
  <c r="AE1619" i="4" s="1"/>
  <c r="AD1623" i="4"/>
  <c r="AE1623" i="4" s="1"/>
  <c r="AD1627" i="4"/>
  <c r="AE1627" i="4" s="1"/>
  <c r="AD1631" i="4"/>
  <c r="AE1631" i="4" s="1"/>
  <c r="AD1635" i="4"/>
  <c r="AE1635" i="4" s="1"/>
  <c r="AD1639" i="4"/>
  <c r="AE1639" i="4" s="1"/>
  <c r="AD1643" i="4"/>
  <c r="AE1643" i="4" s="1"/>
  <c r="AD1647" i="4"/>
  <c r="AE1647" i="4" s="1"/>
  <c r="AD1651" i="4"/>
  <c r="AE1651" i="4" s="1"/>
  <c r="AD1655" i="4"/>
  <c r="AE1655" i="4" s="1"/>
  <c r="AD1659" i="4"/>
  <c r="AE1659" i="4" s="1"/>
  <c r="AD1663" i="4"/>
  <c r="AE1663" i="4" s="1"/>
  <c r="AD1667" i="4"/>
  <c r="AE1667" i="4" s="1"/>
  <c r="AD1671" i="4"/>
  <c r="AE1671" i="4" s="1"/>
  <c r="AD1675" i="4"/>
  <c r="AE1675" i="4" s="1"/>
  <c r="AD1679" i="4"/>
  <c r="AE1679" i="4" s="1"/>
  <c r="AD1683" i="4"/>
  <c r="AE1683" i="4" s="1"/>
  <c r="AD1687" i="4"/>
  <c r="AE1687" i="4" s="1"/>
  <c r="AD1691" i="4"/>
  <c r="AE1691" i="4" s="1"/>
  <c r="AD1695" i="4"/>
  <c r="AE1695" i="4" s="1"/>
  <c r="AD1699" i="4"/>
  <c r="AE1699" i="4" s="1"/>
  <c r="AD1703" i="4"/>
  <c r="AE1703" i="4" s="1"/>
  <c r="AD1707" i="4"/>
  <c r="AE1707" i="4" s="1"/>
  <c r="AD1711" i="4"/>
  <c r="AE1711" i="4" s="1"/>
  <c r="AD1715" i="4"/>
  <c r="AE1715" i="4" s="1"/>
  <c r="AD1719" i="4"/>
  <c r="AE1719" i="4" s="1"/>
  <c r="AD1723" i="4"/>
  <c r="AE1723" i="4" s="1"/>
  <c r="AD1727" i="4"/>
  <c r="AE1727" i="4" s="1"/>
  <c r="AD1731" i="4"/>
  <c r="AE1731" i="4" s="1"/>
  <c r="AD1735" i="4"/>
  <c r="AE1735" i="4" s="1"/>
  <c r="AD1739" i="4"/>
  <c r="AE1739" i="4" s="1"/>
  <c r="AD1743" i="4"/>
  <c r="AE1743" i="4" s="1"/>
  <c r="AD1747" i="4"/>
  <c r="AE1747" i="4" s="1"/>
  <c r="AD1751" i="4"/>
  <c r="AE1751" i="4" s="1"/>
  <c r="AD1755" i="4"/>
  <c r="AE1755" i="4" s="1"/>
  <c r="AD1759" i="4"/>
  <c r="AE1759" i="4" s="1"/>
  <c r="AD1763" i="4"/>
  <c r="AE1763" i="4" s="1"/>
  <c r="AD1767" i="4"/>
  <c r="AE1767" i="4" s="1"/>
  <c r="AD1771" i="4"/>
  <c r="AE1771" i="4" s="1"/>
  <c r="AD1775" i="4"/>
  <c r="AD1779" i="4"/>
  <c r="AD1783" i="4"/>
  <c r="AD1787" i="4"/>
  <c r="AD1791" i="4"/>
  <c r="AD1795" i="4"/>
  <c r="AD1799" i="4"/>
  <c r="AD1803" i="4"/>
  <c r="AD1807" i="4"/>
  <c r="AD1811" i="4"/>
  <c r="AD1815" i="4"/>
  <c r="AD1819" i="4"/>
  <c r="AD1823" i="4"/>
  <c r="AD1827" i="4"/>
  <c r="AD1831" i="4"/>
  <c r="AD1835" i="4"/>
  <c r="AD1839" i="4"/>
  <c r="AE1839" i="4" s="1"/>
  <c r="AD1843" i="4"/>
  <c r="AE1843" i="4" s="1"/>
  <c r="AD1847" i="4"/>
  <c r="AE1847" i="4" s="1"/>
  <c r="AD1851" i="4"/>
  <c r="AE1851" i="4" s="1"/>
  <c r="AD1855" i="4"/>
  <c r="AE1855" i="4" s="1"/>
  <c r="AD1859" i="4"/>
  <c r="AE1859" i="4" s="1"/>
  <c r="AD1863" i="4"/>
  <c r="AE1863" i="4" s="1"/>
  <c r="AD1867" i="4"/>
  <c r="AE1867" i="4" s="1"/>
  <c r="AD1871" i="4"/>
  <c r="AE1871" i="4" s="1"/>
  <c r="AD1875" i="4"/>
  <c r="AE1875" i="4" s="1"/>
  <c r="AD1879" i="4"/>
  <c r="AE1879" i="4" s="1"/>
  <c r="AD1883" i="4"/>
  <c r="AE1883" i="4" s="1"/>
  <c r="AD1887" i="4"/>
  <c r="AE1887" i="4" s="1"/>
  <c r="AD1891" i="4"/>
  <c r="AE1891" i="4" s="1"/>
  <c r="AD1895" i="4"/>
  <c r="AE1895" i="4" s="1"/>
  <c r="AD1899" i="4"/>
  <c r="AE1899" i="4" s="1"/>
  <c r="AD1903" i="4"/>
  <c r="AE1903" i="4" s="1"/>
  <c r="AD1907" i="4"/>
  <c r="AE1907" i="4" s="1"/>
  <c r="AD1911" i="4"/>
  <c r="AE1911" i="4" s="1"/>
  <c r="AD1915" i="4"/>
  <c r="AE1915" i="4" s="1"/>
  <c r="AD1919" i="4"/>
  <c r="AE1919" i="4" s="1"/>
  <c r="AD1923" i="4"/>
  <c r="AE1923" i="4" s="1"/>
  <c r="AD1927" i="4"/>
  <c r="AE1927" i="4" s="1"/>
  <c r="AD1931" i="4"/>
  <c r="AE1931" i="4" s="1"/>
  <c r="AD1935" i="4"/>
  <c r="AE1935" i="4" s="1"/>
  <c r="AD1939" i="4"/>
  <c r="AE1939" i="4" s="1"/>
  <c r="AD1943" i="4"/>
  <c r="AE1943" i="4" s="1"/>
  <c r="AD1947" i="4"/>
  <c r="AE1947" i="4" s="1"/>
  <c r="AD1951" i="4"/>
  <c r="AE1951" i="4" s="1"/>
  <c r="AD1955" i="4"/>
  <c r="AE1955" i="4" s="1"/>
  <c r="AD1959" i="4"/>
  <c r="AD1963" i="4"/>
  <c r="AE1963" i="4" s="1"/>
  <c r="AD1967" i="4"/>
  <c r="AE1967" i="4" s="1"/>
  <c r="AD1971" i="4"/>
  <c r="AE1971" i="4" s="1"/>
  <c r="AD1975" i="4"/>
  <c r="AE1975" i="4" s="1"/>
  <c r="AD1979" i="4"/>
  <c r="AE1979" i="4" s="1"/>
  <c r="AD1983" i="4"/>
  <c r="AE1983" i="4" s="1"/>
  <c r="AD1987" i="4"/>
  <c r="AE1987" i="4" s="1"/>
  <c r="AD1991" i="4"/>
  <c r="AE1991" i="4" s="1"/>
  <c r="AD1995" i="4"/>
  <c r="AE1995" i="4" s="1"/>
  <c r="AD1999" i="4"/>
  <c r="AE1999" i="4" s="1"/>
  <c r="AD2003" i="4"/>
  <c r="AE2003" i="4" s="1"/>
  <c r="AD2007" i="4"/>
  <c r="AE2007" i="4" s="1"/>
  <c r="AD2011" i="4"/>
  <c r="AE2011" i="4" s="1"/>
  <c r="AD2015" i="4"/>
  <c r="AE2015" i="4" s="1"/>
  <c r="AD2019" i="4"/>
  <c r="AE2019" i="4" s="1"/>
  <c r="AD2023" i="4"/>
  <c r="AE2023" i="4" s="1"/>
  <c r="AD2027" i="4"/>
  <c r="AE2027" i="4" s="1"/>
  <c r="AD2031" i="4"/>
  <c r="AE2031" i="4" s="1"/>
  <c r="AD2035" i="4"/>
  <c r="AE2035" i="4" s="1"/>
  <c r="AD2039" i="4"/>
  <c r="AE2039" i="4" s="1"/>
  <c r="AD2043" i="4"/>
  <c r="AE2043" i="4" s="1"/>
  <c r="AD2047" i="4"/>
  <c r="AE2047" i="4" s="1"/>
  <c r="AD2051" i="4"/>
  <c r="AE2051" i="4" s="1"/>
  <c r="AD2055" i="4"/>
  <c r="AE2055" i="4" s="1"/>
  <c r="AD2059" i="4"/>
  <c r="AE2059" i="4" s="1"/>
  <c r="AD2063" i="4"/>
  <c r="AE2063" i="4" s="1"/>
  <c r="AD2067" i="4"/>
  <c r="AE2067" i="4" s="1"/>
  <c r="AD2071" i="4"/>
  <c r="AE2071" i="4" s="1"/>
  <c r="AD2075" i="4"/>
  <c r="AE2075" i="4" s="1"/>
  <c r="AD2079" i="4"/>
  <c r="AE2079" i="4" s="1"/>
  <c r="AD2083" i="4"/>
  <c r="AE2083" i="4" s="1"/>
  <c r="AD2087" i="4"/>
  <c r="AE2087" i="4" s="1"/>
  <c r="AD2091" i="4"/>
  <c r="AE2091" i="4" s="1"/>
  <c r="AD2095" i="4"/>
  <c r="AE2095" i="4" s="1"/>
  <c r="AD2099" i="4"/>
  <c r="AE2099" i="4" s="1"/>
  <c r="AD2103" i="4"/>
  <c r="AE2103" i="4" s="1"/>
  <c r="AD2107" i="4"/>
  <c r="AE2107" i="4" s="1"/>
  <c r="AD2111" i="4"/>
  <c r="AE2111" i="4" s="1"/>
  <c r="AD2115" i="4"/>
  <c r="AE2115" i="4" s="1"/>
  <c r="AD2119" i="4"/>
  <c r="AE2119" i="4" s="1"/>
  <c r="AD2123" i="4"/>
  <c r="AE2123" i="4" s="1"/>
  <c r="AD2127" i="4"/>
  <c r="AE2127" i="4" s="1"/>
  <c r="AD2131" i="4"/>
  <c r="AE2131" i="4" s="1"/>
  <c r="AD2135" i="4"/>
  <c r="AE2135" i="4" s="1"/>
  <c r="AD2139" i="4"/>
  <c r="AE2139" i="4" s="1"/>
  <c r="AD2143" i="4"/>
  <c r="AE2143" i="4" s="1"/>
  <c r="AD2147" i="4"/>
  <c r="AE2147" i="4" s="1"/>
  <c r="AD2151" i="4"/>
  <c r="AE2151" i="4" s="1"/>
  <c r="AD2155" i="4"/>
  <c r="AE2155" i="4" s="1"/>
  <c r="AD2159" i="4"/>
  <c r="AE2159" i="4" s="1"/>
  <c r="AD2163" i="4"/>
  <c r="AE2163" i="4" s="1"/>
  <c r="AD2167" i="4"/>
  <c r="AE2167" i="4" s="1"/>
  <c r="AD2171" i="4"/>
  <c r="AE2171" i="4" s="1"/>
  <c r="AD2175" i="4"/>
  <c r="AE2175" i="4" s="1"/>
  <c r="AD2179" i="4"/>
  <c r="AE2179" i="4" s="1"/>
  <c r="AD2183" i="4"/>
  <c r="AE2183" i="4" s="1"/>
  <c r="AD2187" i="4"/>
  <c r="AE2187" i="4" s="1"/>
  <c r="AD2191" i="4"/>
  <c r="AE2191" i="4" s="1"/>
  <c r="AD2195" i="4"/>
  <c r="AE2195" i="4" s="1"/>
  <c r="AD2199" i="4"/>
  <c r="AE2199" i="4" s="1"/>
  <c r="AD2203" i="4"/>
  <c r="AE2203" i="4" s="1"/>
  <c r="AD2207" i="4"/>
  <c r="AE2207" i="4" s="1"/>
  <c r="AD2211" i="4"/>
  <c r="AE2211" i="4" s="1"/>
  <c r="AD2215" i="4"/>
  <c r="AE2215" i="4" s="1"/>
  <c r="AD2219" i="4"/>
  <c r="AE2219" i="4" s="1"/>
  <c r="AD2223" i="4"/>
  <c r="AE2223" i="4" s="1"/>
  <c r="AD2227" i="4"/>
  <c r="AE2227" i="4" s="1"/>
  <c r="AD2231" i="4"/>
  <c r="AE2231" i="4" s="1"/>
  <c r="AD2235" i="4"/>
  <c r="AE2235" i="4" s="1"/>
  <c r="AD2239" i="4"/>
  <c r="AE2239" i="4" s="1"/>
  <c r="AD2243" i="4"/>
  <c r="AE2243" i="4" s="1"/>
  <c r="AD2247" i="4"/>
  <c r="AE2247" i="4" s="1"/>
  <c r="AD2251" i="4"/>
  <c r="AE2251" i="4" s="1"/>
  <c r="AD2255" i="4"/>
  <c r="AE2255" i="4" s="1"/>
  <c r="AD2259" i="4"/>
  <c r="AE2259" i="4" s="1"/>
  <c r="AD2263" i="4"/>
  <c r="AE2263" i="4" s="1"/>
  <c r="AD2267" i="4"/>
  <c r="AE2267" i="4" s="1"/>
  <c r="AD2271" i="4"/>
  <c r="AE2271" i="4" s="1"/>
  <c r="AD2275" i="4"/>
  <c r="AE2275" i="4" s="1"/>
  <c r="AD2279" i="4"/>
  <c r="AE2279" i="4" s="1"/>
  <c r="AD2283" i="4"/>
  <c r="AE2283" i="4" s="1"/>
  <c r="AD2287" i="4"/>
  <c r="AE2287" i="4" s="1"/>
  <c r="AD2291" i="4"/>
  <c r="AE2291" i="4" s="1"/>
  <c r="AD2295" i="4"/>
  <c r="AE2295" i="4" s="1"/>
  <c r="AD2299" i="4"/>
  <c r="AE2299" i="4" s="1"/>
  <c r="AD2303" i="4"/>
  <c r="AE2303" i="4" s="1"/>
  <c r="AD2307" i="4"/>
  <c r="AE2307" i="4" s="1"/>
  <c r="AD2311" i="4"/>
  <c r="AE2311" i="4" s="1"/>
  <c r="AD2315" i="4"/>
  <c r="AE2315" i="4" s="1"/>
  <c r="AD2319" i="4"/>
  <c r="AE2319" i="4" s="1"/>
  <c r="AD2323" i="4"/>
  <c r="AE2323" i="4" s="1"/>
  <c r="AD2327" i="4"/>
  <c r="AE2327" i="4" s="1"/>
  <c r="AD2331" i="4"/>
  <c r="AE2331" i="4" s="1"/>
  <c r="AD2335" i="4"/>
  <c r="AD2339" i="4"/>
  <c r="AE2339" i="4" s="1"/>
  <c r="AD2343" i="4"/>
  <c r="AE2343" i="4" s="1"/>
  <c r="AD2347" i="4"/>
  <c r="AE2347" i="4" s="1"/>
  <c r="AD2351" i="4"/>
  <c r="AE2351" i="4" s="1"/>
  <c r="AD2355" i="4"/>
  <c r="AE2355" i="4" s="1"/>
  <c r="AD2359" i="4"/>
  <c r="AE2359" i="4" s="1"/>
  <c r="AD2363" i="4"/>
  <c r="AE2363" i="4" s="1"/>
  <c r="AD2367" i="4"/>
  <c r="AE2367" i="4" s="1"/>
  <c r="AD2371" i="4"/>
  <c r="AE2371" i="4" s="1"/>
  <c r="AD2375" i="4"/>
  <c r="AE2375" i="4" s="1"/>
  <c r="AD2379" i="4"/>
  <c r="AE2379" i="4" s="1"/>
  <c r="AD2383" i="4"/>
  <c r="AE2383" i="4" s="1"/>
  <c r="AD2387" i="4"/>
  <c r="AE2387" i="4" s="1"/>
  <c r="AD2391" i="4"/>
  <c r="AE2391" i="4" s="1"/>
  <c r="AD2395" i="4"/>
  <c r="AE2395" i="4" s="1"/>
  <c r="AD2399" i="4"/>
  <c r="AE2399" i="4" s="1"/>
  <c r="AD2403" i="4"/>
  <c r="AE2403" i="4" s="1"/>
  <c r="AD2407" i="4"/>
  <c r="AE2407" i="4" s="1"/>
  <c r="AD2411" i="4"/>
  <c r="AE2411" i="4" s="1"/>
  <c r="AD2415" i="4"/>
  <c r="AE2415" i="4" s="1"/>
  <c r="AD2419" i="4"/>
  <c r="AE2419" i="4" s="1"/>
  <c r="AD2423" i="4"/>
  <c r="AE2423" i="4" s="1"/>
  <c r="AD2427" i="4"/>
  <c r="AE2427" i="4" s="1"/>
  <c r="AD2431" i="4"/>
  <c r="AE2431" i="4" s="1"/>
  <c r="AD2435" i="4"/>
  <c r="AE2435" i="4" s="1"/>
  <c r="AD2439" i="4"/>
  <c r="AE2439" i="4" s="1"/>
  <c r="AD2443" i="4"/>
  <c r="AE2443" i="4" s="1"/>
  <c r="AD2447" i="4"/>
  <c r="AE2447" i="4" s="1"/>
  <c r="AD2451" i="4"/>
  <c r="AE2451" i="4" s="1"/>
  <c r="AD2455" i="4"/>
  <c r="AE2455" i="4" s="1"/>
  <c r="AD2459" i="4"/>
  <c r="AE2459" i="4" s="1"/>
  <c r="AD2463" i="4"/>
  <c r="AE2463" i="4" s="1"/>
  <c r="AD2467" i="4"/>
  <c r="AE2467" i="4" s="1"/>
  <c r="AD2471" i="4"/>
  <c r="AE2471" i="4" s="1"/>
  <c r="AD2475" i="4"/>
  <c r="AE2475" i="4" s="1"/>
  <c r="AD2479" i="4"/>
  <c r="AE2479" i="4" s="1"/>
  <c r="AD2483" i="4"/>
  <c r="AE2483" i="4" s="1"/>
  <c r="AD2487" i="4"/>
  <c r="AE2487" i="4" s="1"/>
  <c r="AD2491" i="4"/>
  <c r="AE2491" i="4" s="1"/>
  <c r="AD2495" i="4"/>
  <c r="AE2495" i="4" s="1"/>
  <c r="AD2499" i="4"/>
  <c r="AE2499" i="4" s="1"/>
  <c r="AD2503" i="4"/>
  <c r="AE2503" i="4" s="1"/>
  <c r="AD2507" i="4"/>
  <c r="AE2507" i="4" s="1"/>
  <c r="AD2511" i="4"/>
  <c r="AE2511" i="4" s="1"/>
  <c r="AD2515" i="4"/>
  <c r="AE2515" i="4" s="1"/>
  <c r="AD2519" i="4"/>
  <c r="AE2519" i="4" s="1"/>
  <c r="AD2523" i="4"/>
  <c r="AE2523" i="4" s="1"/>
  <c r="AD2527" i="4"/>
  <c r="AE2527" i="4" s="1"/>
  <c r="AD2531" i="4"/>
  <c r="AE2531" i="4" s="1"/>
  <c r="AD2535" i="4"/>
  <c r="AE2535" i="4" s="1"/>
  <c r="AD2539" i="4"/>
  <c r="AE2539" i="4" s="1"/>
  <c r="AD2543" i="4"/>
  <c r="AE2543" i="4" s="1"/>
  <c r="AD2547" i="4"/>
  <c r="AE2547" i="4" s="1"/>
  <c r="AD2551" i="4"/>
  <c r="AE2551" i="4" s="1"/>
  <c r="AD2555" i="4"/>
  <c r="AE2555" i="4" s="1"/>
  <c r="AD2559" i="4"/>
  <c r="AE2559" i="4" s="1"/>
  <c r="AD2563" i="4"/>
  <c r="AE2563" i="4" s="1"/>
  <c r="AD2567" i="4"/>
  <c r="AE2567" i="4" s="1"/>
  <c r="AD2571" i="4"/>
  <c r="AE2571" i="4" s="1"/>
  <c r="AD2575" i="4"/>
  <c r="AE2575" i="4" s="1"/>
  <c r="AD2579" i="4"/>
  <c r="AE2579" i="4" s="1"/>
  <c r="AD2583" i="4"/>
  <c r="AE2583" i="4" s="1"/>
  <c r="AD2587" i="4"/>
  <c r="AE2587" i="4" s="1"/>
  <c r="AD2591" i="4"/>
  <c r="AD2595" i="4"/>
  <c r="AE2595" i="4" s="1"/>
  <c r="AD2599" i="4"/>
  <c r="AE2599" i="4" s="1"/>
  <c r="AD2603" i="4"/>
  <c r="AE2603" i="4" s="1"/>
  <c r="AD2607" i="4"/>
  <c r="AE2607" i="4" s="1"/>
  <c r="AD2611" i="4"/>
  <c r="AE2611" i="4" s="1"/>
  <c r="AD2615" i="4"/>
  <c r="AE2615" i="4" s="1"/>
  <c r="AD2619" i="4"/>
  <c r="AE2619" i="4" s="1"/>
  <c r="AD2623" i="4"/>
  <c r="AE2623" i="4" s="1"/>
  <c r="AD2627" i="4"/>
  <c r="AE2627" i="4" s="1"/>
  <c r="AD2631" i="4"/>
  <c r="AE2631" i="4" s="1"/>
  <c r="AD2635" i="4"/>
  <c r="AE2635" i="4" s="1"/>
  <c r="AD2639" i="4"/>
  <c r="AE2639" i="4" s="1"/>
  <c r="AD2643" i="4"/>
  <c r="AE2643" i="4" s="1"/>
  <c r="AD2647" i="4"/>
  <c r="AE2647" i="4" s="1"/>
  <c r="AD2651" i="4"/>
  <c r="AE2651" i="4" s="1"/>
  <c r="AD2655" i="4"/>
  <c r="AE2655" i="4" s="1"/>
  <c r="AD2659" i="4"/>
  <c r="AE2659" i="4" s="1"/>
  <c r="AD2663" i="4"/>
  <c r="AE2663" i="4" s="1"/>
  <c r="AD2667" i="4"/>
  <c r="AE2667" i="4" s="1"/>
  <c r="AD2671" i="4"/>
  <c r="AE2671" i="4" s="1"/>
  <c r="AD2675" i="4"/>
  <c r="AE2675" i="4" s="1"/>
  <c r="AD2679" i="4"/>
  <c r="AE2679" i="4" s="1"/>
  <c r="AD2683" i="4"/>
  <c r="AE2683" i="4" s="1"/>
  <c r="AD2687" i="4"/>
  <c r="AE2687" i="4" s="1"/>
  <c r="AD2691" i="4"/>
  <c r="AE2691" i="4" s="1"/>
  <c r="AD2695" i="4"/>
  <c r="AE2695" i="4" s="1"/>
  <c r="AD2699" i="4"/>
  <c r="AE2699" i="4" s="1"/>
  <c r="AD2703" i="4"/>
  <c r="AE2703" i="4" s="1"/>
  <c r="AD2707" i="4"/>
  <c r="AE2707" i="4" s="1"/>
  <c r="AD2711" i="4"/>
  <c r="AE2711" i="4" s="1"/>
  <c r="AD2715" i="4"/>
  <c r="AE2715" i="4" s="1"/>
  <c r="AD2719" i="4"/>
  <c r="AE2719" i="4" s="1"/>
  <c r="AD2723" i="4"/>
  <c r="AE2723" i="4" s="1"/>
  <c r="AD2727" i="4"/>
  <c r="AE2727" i="4" s="1"/>
  <c r="AD2731" i="4"/>
  <c r="AE2731" i="4" s="1"/>
  <c r="AD2735" i="4"/>
  <c r="AE2735" i="4" s="1"/>
  <c r="AD2739" i="4"/>
  <c r="AE2739" i="4" s="1"/>
  <c r="AD2743" i="4"/>
  <c r="AE2743" i="4" s="1"/>
  <c r="AD2747" i="4"/>
  <c r="AE2747" i="4" s="1"/>
  <c r="AD2751" i="4"/>
  <c r="AE2751" i="4" s="1"/>
  <c r="AD2755" i="4"/>
  <c r="AE2755" i="4" s="1"/>
  <c r="AD2759" i="4"/>
  <c r="AE2759" i="4" s="1"/>
  <c r="AD2763" i="4"/>
  <c r="AE2763" i="4" s="1"/>
  <c r="AD2767" i="4"/>
  <c r="AE2767" i="4" s="1"/>
  <c r="AD2771" i="4"/>
  <c r="AE2771" i="4" s="1"/>
  <c r="AD2775" i="4"/>
  <c r="AE2775" i="4" s="1"/>
  <c r="AD2779" i="4"/>
  <c r="AE2779" i="4" s="1"/>
  <c r="AD2783" i="4"/>
  <c r="AE2783" i="4" s="1"/>
  <c r="AD2787" i="4"/>
  <c r="AE2787" i="4" s="1"/>
  <c r="AD2791" i="4"/>
  <c r="AE2791" i="4" s="1"/>
  <c r="AD2795" i="4"/>
  <c r="AE2795" i="4" s="1"/>
  <c r="AD2799" i="4"/>
  <c r="AE2799" i="4" s="1"/>
  <c r="AD2803" i="4"/>
  <c r="AE2803" i="4" s="1"/>
  <c r="AD2807" i="4"/>
  <c r="AE2807" i="4" s="1"/>
  <c r="AD2811" i="4"/>
  <c r="AE2811" i="4" s="1"/>
  <c r="AD2815" i="4"/>
  <c r="AE2815" i="4" s="1"/>
  <c r="AD2819" i="4"/>
  <c r="AE2819" i="4" s="1"/>
  <c r="AD2823" i="4"/>
  <c r="AE2823" i="4" s="1"/>
  <c r="AD2827" i="4"/>
  <c r="AE2827" i="4" s="1"/>
  <c r="AD2831" i="4"/>
  <c r="AE2831" i="4" s="1"/>
  <c r="AD2835" i="4"/>
  <c r="AE2835" i="4" s="1"/>
  <c r="AD2839" i="4"/>
  <c r="AE2839" i="4" s="1"/>
  <c r="AD2843" i="4"/>
  <c r="AE2843" i="4" s="1"/>
  <c r="AD2847" i="4"/>
  <c r="AD2851" i="4"/>
  <c r="AE2851" i="4" s="1"/>
  <c r="AD2855" i="4"/>
  <c r="AE2855" i="4" s="1"/>
  <c r="AD2859" i="4"/>
  <c r="AE2859" i="4" s="1"/>
  <c r="AD2863" i="4"/>
  <c r="AE2863" i="4" s="1"/>
  <c r="AD2867" i="4"/>
  <c r="AE2867" i="4" s="1"/>
  <c r="AD2871" i="4"/>
  <c r="AE2871" i="4" s="1"/>
  <c r="AD2875" i="4"/>
  <c r="AE2875" i="4" s="1"/>
  <c r="AD2879" i="4"/>
  <c r="AD2883" i="4"/>
  <c r="AE2883" i="4" s="1"/>
  <c r="AD2887" i="4"/>
  <c r="AE2887" i="4" s="1"/>
  <c r="AD2891" i="4"/>
  <c r="AE2891" i="4" s="1"/>
  <c r="AD2895" i="4"/>
  <c r="AE2895" i="4" s="1"/>
  <c r="AD2899" i="4"/>
  <c r="AE2899" i="4" s="1"/>
  <c r="AD2903" i="4"/>
  <c r="AE2903" i="4" s="1"/>
  <c r="AD2907" i="4"/>
  <c r="AE2907" i="4" s="1"/>
  <c r="AD2911" i="4"/>
  <c r="AD2915" i="4"/>
  <c r="AE2915" i="4" s="1"/>
  <c r="AD2919" i="4"/>
  <c r="AE2919" i="4" s="1"/>
  <c r="AD2923" i="4"/>
  <c r="AE2923" i="4" s="1"/>
  <c r="AD2927" i="4"/>
  <c r="AE2927" i="4" s="1"/>
  <c r="AD2931" i="4"/>
  <c r="AE2931" i="4" s="1"/>
  <c r="AD2935" i="4"/>
  <c r="AE2935" i="4" s="1"/>
  <c r="AD2939" i="4"/>
  <c r="AE2939" i="4" s="1"/>
  <c r="AD2943" i="4"/>
  <c r="AD2947" i="4"/>
  <c r="AE2947" i="4" s="1"/>
  <c r="AD2951" i="4"/>
  <c r="AE2951" i="4" s="1"/>
  <c r="AD2955" i="4"/>
  <c r="AE2955" i="4" s="1"/>
  <c r="AD2959" i="4"/>
  <c r="AE2959" i="4" s="1"/>
  <c r="AD2963" i="4"/>
  <c r="AE2963" i="4" s="1"/>
  <c r="AD2967" i="4"/>
  <c r="AE2967" i="4" s="1"/>
  <c r="AD2971" i="4"/>
  <c r="AE2971" i="4" s="1"/>
  <c r="AD2975" i="4"/>
  <c r="AD2979" i="4"/>
  <c r="AE2979" i="4" s="1"/>
  <c r="AD2983" i="4"/>
  <c r="AE2983" i="4" s="1"/>
  <c r="AD2987" i="4"/>
  <c r="AE2987" i="4" s="1"/>
  <c r="AD2991" i="4"/>
  <c r="AE2991" i="4" s="1"/>
  <c r="AD2995" i="4"/>
  <c r="AE2995" i="4" s="1"/>
  <c r="AD2999" i="4"/>
  <c r="AE2999" i="4" s="1"/>
  <c r="AD3003" i="4"/>
  <c r="AE3003" i="4" s="1"/>
  <c r="AD3007" i="4"/>
  <c r="AD3011" i="4"/>
  <c r="AE3011" i="4" s="1"/>
  <c r="AD3015" i="4"/>
  <c r="AE3015" i="4" s="1"/>
  <c r="AD3019" i="4"/>
  <c r="AE3019" i="4" s="1"/>
  <c r="AD3023" i="4"/>
  <c r="AE3023" i="4" s="1"/>
  <c r="AD3027" i="4"/>
  <c r="AE3027" i="4" s="1"/>
  <c r="AD3031" i="4"/>
  <c r="AE3031" i="4" s="1"/>
  <c r="AD3035" i="4"/>
  <c r="AE3035" i="4" s="1"/>
  <c r="AD3039" i="4"/>
  <c r="AD3043" i="4"/>
  <c r="AE3043" i="4" s="1"/>
  <c r="AD3047" i="4"/>
  <c r="AE3047" i="4" s="1"/>
  <c r="AD3051" i="4"/>
  <c r="AE3051" i="4" s="1"/>
  <c r="AD3055" i="4"/>
  <c r="AE3055" i="4" s="1"/>
  <c r="AD3059" i="4"/>
  <c r="AE3059" i="4" s="1"/>
  <c r="AD3063" i="4"/>
  <c r="AE3063" i="4" s="1"/>
  <c r="AD3067" i="4"/>
  <c r="AE3067" i="4" s="1"/>
  <c r="AD3071" i="4"/>
  <c r="AD3075" i="4"/>
  <c r="AE3075" i="4" s="1"/>
  <c r="AD3079" i="4"/>
  <c r="AE3079" i="4" s="1"/>
  <c r="AD3083" i="4"/>
  <c r="AE3083" i="4" s="1"/>
  <c r="AD3087" i="4"/>
  <c r="AE3087" i="4" s="1"/>
  <c r="AD3091" i="4"/>
  <c r="AE3091" i="4" s="1"/>
  <c r="AD3095" i="4"/>
  <c r="AE3095" i="4" s="1"/>
  <c r="AD3099" i="4"/>
  <c r="AE3099" i="4" s="1"/>
  <c r="AD3103" i="4"/>
  <c r="AD3107" i="4"/>
  <c r="AE3107" i="4" s="1"/>
  <c r="AD3111" i="4"/>
  <c r="AE3111" i="4" s="1"/>
  <c r="AD3115" i="4"/>
  <c r="AE3115" i="4" s="1"/>
  <c r="AD3119" i="4"/>
  <c r="AE3119" i="4" s="1"/>
  <c r="AD3123" i="4"/>
  <c r="AE3123" i="4" s="1"/>
  <c r="AD3127" i="4"/>
  <c r="AE3127" i="4" s="1"/>
  <c r="AD3131" i="4"/>
  <c r="AE3131" i="4" s="1"/>
  <c r="AD3135" i="4"/>
  <c r="AD3139" i="4"/>
  <c r="AE3139" i="4" s="1"/>
  <c r="AD3143" i="4"/>
  <c r="AE3143" i="4" s="1"/>
  <c r="AD3147" i="4"/>
  <c r="AE3147" i="4" s="1"/>
  <c r="AD3151" i="4"/>
  <c r="AE3151" i="4" s="1"/>
  <c r="AD3155" i="4"/>
  <c r="AE3155" i="4" s="1"/>
  <c r="AD3159" i="4"/>
  <c r="AE3159" i="4" s="1"/>
  <c r="AD3163" i="4"/>
  <c r="AE3163" i="4" s="1"/>
  <c r="AD3167" i="4"/>
  <c r="AD3171" i="4"/>
  <c r="AE3171" i="4" s="1"/>
  <c r="AD3175" i="4"/>
  <c r="AE3175" i="4" s="1"/>
  <c r="AD3179" i="4"/>
  <c r="AE3179" i="4" s="1"/>
  <c r="AD3183" i="4"/>
  <c r="AE3183" i="4" s="1"/>
  <c r="AD3187" i="4"/>
  <c r="AE3187" i="4" s="1"/>
  <c r="AD3191" i="4"/>
  <c r="AE3191" i="4" s="1"/>
  <c r="AD3195" i="4"/>
  <c r="AE3195" i="4" s="1"/>
  <c r="AD3199" i="4"/>
  <c r="AD3203" i="4"/>
  <c r="AE3203" i="4" s="1"/>
  <c r="AD3207" i="4"/>
  <c r="AE3207" i="4" s="1"/>
  <c r="AD3211" i="4"/>
  <c r="AE3211" i="4" s="1"/>
  <c r="AD3215" i="4"/>
  <c r="AE3215" i="4" s="1"/>
  <c r="AD3219" i="4"/>
  <c r="AE3219" i="4" s="1"/>
  <c r="AD3223" i="4"/>
  <c r="AE3223" i="4" s="1"/>
  <c r="AD3227" i="4"/>
  <c r="AE3227" i="4" s="1"/>
  <c r="AD3231" i="4"/>
  <c r="AD3235" i="4"/>
  <c r="AE3235" i="4" s="1"/>
  <c r="AD3239" i="4"/>
  <c r="AE3239" i="4" s="1"/>
  <c r="AD3243" i="4"/>
  <c r="AE3243" i="4" s="1"/>
  <c r="AD3247" i="4"/>
  <c r="AE3247" i="4" s="1"/>
  <c r="AD3251" i="4"/>
  <c r="AE3251" i="4" s="1"/>
  <c r="AD3255" i="4"/>
  <c r="AE3255" i="4" s="1"/>
  <c r="AD3259" i="4"/>
  <c r="AE3259" i="4" s="1"/>
  <c r="AD3263" i="4"/>
  <c r="AD3267" i="4"/>
  <c r="AE3267" i="4" s="1"/>
  <c r="AD3271" i="4"/>
  <c r="AE3271" i="4" s="1"/>
  <c r="AD3275" i="4"/>
  <c r="AE3275" i="4" s="1"/>
  <c r="AD3279" i="4"/>
  <c r="AE3279" i="4" s="1"/>
  <c r="AD3283" i="4"/>
  <c r="AE3283" i="4" s="1"/>
  <c r="AD3287" i="4"/>
  <c r="AE3287" i="4" s="1"/>
  <c r="AD3291" i="4"/>
  <c r="AE3291" i="4" s="1"/>
  <c r="AD3295" i="4"/>
  <c r="AD3299" i="4"/>
  <c r="AE3299" i="4" s="1"/>
  <c r="AD3303" i="4"/>
  <c r="AE3303" i="4" s="1"/>
  <c r="AD3307" i="4"/>
  <c r="AE3307" i="4" s="1"/>
  <c r="AD3311" i="4"/>
  <c r="AE3311" i="4" s="1"/>
  <c r="AD3315" i="4"/>
  <c r="AE3315" i="4" s="1"/>
  <c r="AD3319" i="4"/>
  <c r="AE3319" i="4" s="1"/>
  <c r="AD3323" i="4"/>
  <c r="AE3323" i="4" s="1"/>
  <c r="AD3327" i="4"/>
  <c r="AD3331" i="4"/>
  <c r="AE3331" i="4" s="1"/>
  <c r="AD3335" i="4"/>
  <c r="AE3335" i="4" s="1"/>
  <c r="AD3339" i="4"/>
  <c r="AE3339" i="4" s="1"/>
  <c r="AD3343" i="4"/>
  <c r="AE3343" i="4" s="1"/>
  <c r="AD3347" i="4"/>
  <c r="AE3347" i="4" s="1"/>
  <c r="AD3351" i="4"/>
  <c r="AE3351" i="4" s="1"/>
  <c r="AD3355" i="4"/>
  <c r="AE3355" i="4" s="1"/>
  <c r="AD3359" i="4"/>
  <c r="AD3363" i="4"/>
  <c r="AE3363" i="4" s="1"/>
  <c r="AD3367" i="4"/>
  <c r="AE3367" i="4" s="1"/>
  <c r="AD3371" i="4"/>
  <c r="AE3371" i="4" s="1"/>
  <c r="AD3375" i="4"/>
  <c r="AE3375" i="4" s="1"/>
  <c r="AD3379" i="4"/>
  <c r="AE3379" i="4" s="1"/>
  <c r="AD3383" i="4"/>
  <c r="AE3383" i="4" s="1"/>
  <c r="AD3387" i="4"/>
  <c r="AE3387" i="4" s="1"/>
  <c r="AD3391" i="4"/>
  <c r="AD3395" i="4"/>
  <c r="AE3395" i="4" s="1"/>
  <c r="AD3399" i="4"/>
  <c r="AE3399" i="4" s="1"/>
  <c r="AD3403" i="4"/>
  <c r="AE3403" i="4" s="1"/>
  <c r="AD3407" i="4"/>
  <c r="AE3407" i="4" s="1"/>
  <c r="AD3411" i="4"/>
  <c r="AE3411" i="4" s="1"/>
  <c r="AD3415" i="4"/>
  <c r="AE3415" i="4" s="1"/>
  <c r="AD3419" i="4"/>
  <c r="AE3419" i="4" s="1"/>
  <c r="AD3423" i="4"/>
  <c r="AD3427" i="4"/>
  <c r="AE3427" i="4" s="1"/>
  <c r="AD3431" i="4"/>
  <c r="AE3431" i="4" s="1"/>
  <c r="AD3435" i="4"/>
  <c r="AE3435" i="4" s="1"/>
  <c r="AD3439" i="4"/>
  <c r="AE3439" i="4" s="1"/>
  <c r="AD3443" i="4"/>
  <c r="AE3443" i="4" s="1"/>
  <c r="AD3447" i="4"/>
  <c r="AE3447" i="4" s="1"/>
  <c r="AD3451" i="4"/>
  <c r="AE3451" i="4" s="1"/>
  <c r="AD3455" i="4"/>
  <c r="AD3459" i="4"/>
  <c r="AE3459" i="4" s="1"/>
  <c r="AD3463" i="4"/>
  <c r="AE3463" i="4" s="1"/>
  <c r="AD3467" i="4"/>
  <c r="AE3467" i="4" s="1"/>
  <c r="AD3471" i="4"/>
  <c r="AE3471" i="4" s="1"/>
  <c r="AD3475" i="4"/>
  <c r="AE3475" i="4" s="1"/>
  <c r="AD3479" i="4"/>
  <c r="AE3479" i="4" s="1"/>
  <c r="AD3483" i="4"/>
  <c r="AE3483" i="4" s="1"/>
  <c r="AD3487" i="4"/>
  <c r="AD3491" i="4"/>
  <c r="AE3491" i="4" s="1"/>
  <c r="AD3495" i="4"/>
  <c r="AE3495" i="4" s="1"/>
  <c r="AD3499" i="4"/>
  <c r="AE3499" i="4" s="1"/>
  <c r="AD3503" i="4"/>
  <c r="AE3503" i="4" s="1"/>
  <c r="AD3507" i="4"/>
  <c r="AE3507" i="4" s="1"/>
  <c r="AD3511" i="4"/>
  <c r="AE3511" i="4" s="1"/>
  <c r="AD3" i="4"/>
  <c r="AE11" i="4"/>
  <c r="AE1959" i="4"/>
  <c r="AE2335" i="4"/>
  <c r="AE2591" i="4"/>
  <c r="AE2847" i="4"/>
  <c r="AE2879" i="4"/>
  <c r="AE2911" i="4"/>
  <c r="AE2943" i="4"/>
  <c r="AE2975" i="4"/>
  <c r="AE3007" i="4"/>
  <c r="AE3039" i="4"/>
  <c r="AE3071" i="4"/>
  <c r="AE3103" i="4"/>
  <c r="AE3135" i="4"/>
  <c r="AE3167" i="4"/>
  <c r="AE3199" i="4"/>
  <c r="AE3231" i="4"/>
  <c r="AE3263" i="4"/>
  <c r="AE3295" i="4"/>
  <c r="AE3327" i="4"/>
  <c r="AE3359" i="4"/>
  <c r="AE3391" i="4"/>
  <c r="AE3423" i="4"/>
  <c r="AE3455" i="4"/>
  <c r="AE3487" i="4"/>
  <c r="AE18" i="4"/>
  <c r="AE84" i="4"/>
  <c r="AD890" i="4"/>
  <c r="AE890" i="4" s="1"/>
  <c r="AD898" i="4"/>
  <c r="AE898" i="4" s="1"/>
  <c r="AD906" i="4"/>
  <c r="AE906" i="4" s="1"/>
  <c r="AD914" i="4"/>
  <c r="AE914" i="4" s="1"/>
  <c r="AD922" i="4"/>
  <c r="AE922" i="4" s="1"/>
  <c r="AD930" i="4"/>
  <c r="AE930" i="4" s="1"/>
  <c r="AD938" i="4"/>
  <c r="AE938" i="4" s="1"/>
  <c r="AD946" i="4"/>
  <c r="AE946" i="4" s="1"/>
  <c r="AD954" i="4"/>
  <c r="AE954" i="4" s="1"/>
  <c r="AD962" i="4"/>
  <c r="AD970" i="4"/>
  <c r="AD978" i="4"/>
  <c r="AD986" i="4"/>
  <c r="AD994" i="4"/>
  <c r="AD1002" i="4"/>
  <c r="AD1010" i="4"/>
  <c r="AD1018" i="4"/>
  <c r="AD1026" i="4"/>
  <c r="AD1034" i="4"/>
  <c r="AD1042" i="4"/>
  <c r="AD1050" i="4"/>
  <c r="AD1058" i="4"/>
  <c r="AD1066" i="4"/>
  <c r="AD1074" i="4"/>
  <c r="AD1082" i="4"/>
  <c r="AD1090" i="4"/>
  <c r="AD1098" i="4"/>
  <c r="AD1146" i="4"/>
  <c r="AD1154" i="4"/>
  <c r="AD1162" i="4"/>
  <c r="AD1170" i="4"/>
  <c r="AD1178" i="4"/>
  <c r="AD1186" i="4"/>
  <c r="AD1194" i="4"/>
  <c r="AD1202" i="4"/>
  <c r="AD1210" i="4"/>
  <c r="AD1218" i="4"/>
  <c r="AD1226" i="4"/>
  <c r="AD1234" i="4"/>
  <c r="AD1242" i="4"/>
  <c r="AD1250" i="4"/>
  <c r="AD1258" i="4"/>
  <c r="AD1266" i="4"/>
  <c r="AD1274" i="4"/>
  <c r="AD1282" i="4"/>
  <c r="AD1290" i="4"/>
  <c r="AD1298" i="4"/>
  <c r="AD1306" i="4"/>
  <c r="AD1314" i="4"/>
  <c r="AD1322" i="4"/>
  <c r="AD1330" i="4"/>
  <c r="AD1338" i="4"/>
  <c r="AD1346" i="4"/>
  <c r="AD1354" i="4"/>
  <c r="AD1362" i="4"/>
  <c r="AD1370" i="4"/>
  <c r="AD1378" i="4"/>
  <c r="AD1386" i="4"/>
  <c r="AD1394" i="4"/>
  <c r="AD1402" i="4"/>
  <c r="AD1410" i="4"/>
  <c r="AD1418" i="4"/>
  <c r="AD1426" i="4"/>
  <c r="AD1434" i="4"/>
  <c r="AD1442" i="4"/>
  <c r="AD1450" i="4"/>
  <c r="AD1458" i="4"/>
  <c r="AE1472" i="4"/>
  <c r="AE1504" i="4"/>
  <c r="AE1836" i="4"/>
  <c r="AE1868" i="4"/>
  <c r="AE1900" i="4"/>
  <c r="AD1910" i="4"/>
  <c r="AD1914" i="4"/>
  <c r="AD1918" i="4"/>
  <c r="AD1922" i="4"/>
  <c r="AD1926" i="4"/>
  <c r="AD1930" i="4"/>
  <c r="AD1934" i="4"/>
  <c r="AD1938" i="4"/>
  <c r="AD1942" i="4"/>
  <c r="AD1946" i="4"/>
  <c r="AD1950" i="4"/>
  <c r="AD1954" i="4"/>
  <c r="AD1958" i="4"/>
  <c r="AD1962" i="4"/>
  <c r="AD1966" i="4"/>
  <c r="AD1970" i="4"/>
  <c r="AD1974" i="4"/>
  <c r="AD1978" i="4"/>
  <c r="AD1982" i="4"/>
  <c r="AD1986" i="4"/>
  <c r="AD1990" i="4"/>
  <c r="AD1994" i="4"/>
  <c r="AD1998" i="4"/>
  <c r="AD2002" i="4"/>
  <c r="AD2006" i="4"/>
  <c r="AD2010" i="4"/>
  <c r="AD2014" i="4"/>
  <c r="AD2018" i="4"/>
  <c r="AD2022" i="4"/>
  <c r="AD2026" i="4"/>
  <c r="AD2030" i="4"/>
  <c r="AD2034" i="4"/>
  <c r="AD2038" i="4"/>
  <c r="AD2042" i="4"/>
  <c r="AD2046" i="4"/>
  <c r="AD2050" i="4"/>
  <c r="AD2054" i="4"/>
  <c r="AD2058" i="4"/>
  <c r="AD2062" i="4"/>
  <c r="AD2066" i="4"/>
  <c r="AD2070" i="4"/>
  <c r="AD2074" i="4"/>
  <c r="AD2078" i="4"/>
  <c r="AD2082" i="4"/>
  <c r="AD2086" i="4"/>
  <c r="AD2090" i="4"/>
  <c r="AD2094" i="4"/>
  <c r="AD2098" i="4"/>
  <c r="AD2102" i="4"/>
  <c r="AD2106" i="4"/>
  <c r="AD2110" i="4"/>
  <c r="AD2114" i="4"/>
  <c r="AD2118" i="4"/>
  <c r="AD2122" i="4"/>
  <c r="AD2126" i="4"/>
  <c r="AD2130" i="4"/>
  <c r="AD2134" i="4"/>
  <c r="AD2138" i="4"/>
  <c r="AD2142" i="4"/>
  <c r="AD2146" i="4"/>
  <c r="AD2150" i="4"/>
  <c r="AD2154" i="4"/>
  <c r="AD2158" i="4"/>
  <c r="AD2162" i="4"/>
  <c r="AD2166" i="4"/>
  <c r="AD2170" i="4"/>
  <c r="AD2174" i="4"/>
  <c r="AD2178" i="4"/>
  <c r="AD2182" i="4"/>
  <c r="AD2186" i="4"/>
  <c r="AD2190" i="4"/>
  <c r="AD2194" i="4"/>
  <c r="AD2198" i="4"/>
  <c r="AD2202" i="4"/>
  <c r="AD2206" i="4"/>
  <c r="AD2210" i="4"/>
  <c r="AD2214" i="4"/>
  <c r="AD2218" i="4"/>
  <c r="AD2222" i="4"/>
  <c r="AD2226" i="4"/>
  <c r="AD2230" i="4"/>
  <c r="AD2234" i="4"/>
  <c r="AD2238" i="4"/>
  <c r="AD2242" i="4"/>
  <c r="AD2246" i="4"/>
  <c r="AD2250" i="4"/>
  <c r="AD2254" i="4"/>
  <c r="AD2258" i="4"/>
  <c r="AD2262" i="4"/>
  <c r="AD2266" i="4"/>
  <c r="AD2270" i="4"/>
  <c r="AD2274" i="4"/>
  <c r="AD2278" i="4"/>
  <c r="AD2282" i="4"/>
  <c r="AD2286" i="4"/>
  <c r="AD2290" i="4"/>
  <c r="AD2294" i="4"/>
  <c r="AD2298" i="4"/>
  <c r="AD2302" i="4"/>
  <c r="AD2306" i="4"/>
  <c r="AD2310" i="4"/>
  <c r="AD2314" i="4"/>
  <c r="AD2318" i="4"/>
  <c r="AD2322" i="4"/>
  <c r="AD2326" i="4"/>
  <c r="AD2330" i="4"/>
  <c r="AD2334" i="4"/>
  <c r="AD2338" i="4"/>
  <c r="AD2342" i="4"/>
  <c r="AD2346" i="4"/>
  <c r="AE2376" i="4"/>
  <c r="AE2408" i="4"/>
  <c r="AE2440" i="4"/>
  <c r="AE2472" i="4"/>
  <c r="AE2504" i="4"/>
  <c r="AE2536" i="4"/>
  <c r="AE2568" i="4"/>
  <c r="AE2600" i="4"/>
  <c r="AE2632" i="4"/>
  <c r="AD2686" i="4"/>
  <c r="AE2742" i="4"/>
  <c r="AE2790" i="4"/>
  <c r="AE2822" i="4"/>
  <c r="AE2854" i="4"/>
  <c r="AE2886" i="4"/>
  <c r="AE2918" i="4"/>
  <c r="AE2942" i="4"/>
  <c r="AE2958" i="4"/>
  <c r="AE2974" i="4"/>
  <c r="AE2990" i="4"/>
  <c r="AE3006" i="4"/>
  <c r="AE3022" i="4"/>
  <c r="AE3038" i="4"/>
  <c r="AE3054" i="4"/>
  <c r="AE3070" i="4"/>
  <c r="AE3086" i="4"/>
  <c r="AE3102" i="4"/>
  <c r="AE3118" i="4"/>
  <c r="AE3134" i="4"/>
  <c r="AE3150" i="4"/>
  <c r="AE3166" i="4"/>
  <c r="AE3182" i="4"/>
  <c r="AE3198" i="4"/>
  <c r="AE3214" i="4"/>
  <c r="AE3230" i="4"/>
  <c r="AE3246" i="4"/>
  <c r="AE3262" i="4"/>
  <c r="AE3278" i="4"/>
  <c r="AE3294" i="4"/>
  <c r="AE3310" i="4"/>
  <c r="AE3326" i="4"/>
  <c r="AE3342" i="4"/>
  <c r="AE3358" i="4"/>
  <c r="AE3374" i="4"/>
  <c r="AE3390" i="4"/>
  <c r="AE3406" i="4"/>
  <c r="AE3422" i="4"/>
  <c r="AE3438" i="4"/>
  <c r="AE3454" i="4"/>
  <c r="AE3470" i="4"/>
  <c r="AE3486" i="4"/>
  <c r="AE3502" i="4"/>
  <c r="AD2932" i="4"/>
  <c r="AD2928" i="4"/>
  <c r="AD2924" i="4"/>
  <c r="AD2920" i="4"/>
  <c r="AD2916" i="4"/>
  <c r="AD2912" i="4"/>
  <c r="AD2908" i="4"/>
  <c r="AD2904" i="4"/>
  <c r="AD2900" i="4"/>
  <c r="AD2896" i="4"/>
  <c r="AD2892" i="4"/>
  <c r="AD2888" i="4"/>
  <c r="AD2884" i="4"/>
  <c r="AD2880" i="4"/>
  <c r="AD2876" i="4"/>
  <c r="AD2872" i="4"/>
  <c r="AD2868" i="4"/>
  <c r="AD2864" i="4"/>
  <c r="AD2860" i="4"/>
  <c r="AD2856" i="4"/>
  <c r="AD2852" i="4"/>
  <c r="AD2848" i="4"/>
  <c r="AD2844" i="4"/>
  <c r="AD2840" i="4"/>
  <c r="AD2836" i="4"/>
  <c r="AD2832" i="4"/>
  <c r="AD2828" i="4"/>
  <c r="AD2824" i="4"/>
  <c r="AD2820" i="4"/>
  <c r="AD2816" i="4"/>
  <c r="AD2812" i="4"/>
  <c r="AD2808" i="4"/>
  <c r="AD2804" i="4"/>
  <c r="AD2800" i="4"/>
  <c r="AD2796" i="4"/>
  <c r="AD2792" i="4"/>
  <c r="AD2788" i="4"/>
  <c r="AD2784" i="4"/>
  <c r="AD2780" i="4"/>
  <c r="AD2776" i="4"/>
  <c r="AD2772" i="4"/>
  <c r="AD2768" i="4"/>
  <c r="AD2764" i="4"/>
  <c r="AD2760" i="4"/>
  <c r="AD2756" i="4"/>
  <c r="AD2752" i="4"/>
  <c r="AD2748" i="4"/>
  <c r="AD2744" i="4"/>
  <c r="AD2740" i="4"/>
  <c r="AD2736" i="4"/>
  <c r="AD2732" i="4"/>
  <c r="AD2728" i="4"/>
  <c r="AD2724" i="4"/>
  <c r="AD2720" i="4"/>
  <c r="AD2716" i="4"/>
  <c r="AD2712" i="4"/>
  <c r="AD2708" i="4"/>
  <c r="AD2704" i="4"/>
  <c r="AD2700" i="4"/>
  <c r="AD2696" i="4"/>
  <c r="AD2692" i="4"/>
  <c r="AD2688" i="4"/>
  <c r="AD2684" i="4"/>
  <c r="AD2680" i="4"/>
  <c r="AD2676" i="4"/>
  <c r="AD2672" i="4"/>
  <c r="AD2668" i="4"/>
  <c r="AD2664" i="4"/>
  <c r="AD2660" i="4"/>
  <c r="AD2656" i="4"/>
  <c r="AD2652" i="4"/>
  <c r="AD2648" i="4"/>
  <c r="AD2644" i="4"/>
  <c r="AD2348" i="4"/>
  <c r="AD1908" i="4"/>
  <c r="AD1572" i="4"/>
  <c r="AE1572" i="4" s="1"/>
  <c r="AD1568" i="4"/>
  <c r="AE1568" i="4" s="1"/>
  <c r="AD1564" i="4"/>
  <c r="AE1564" i="4" s="1"/>
  <c r="AD1560" i="4"/>
  <c r="AE1560" i="4" s="1"/>
  <c r="AD1556" i="4"/>
  <c r="AE1556" i="4" s="1"/>
  <c r="AD1552" i="4"/>
  <c r="AE1552" i="4" s="1"/>
  <c r="AD1548" i="4"/>
  <c r="AD1544" i="4"/>
  <c r="AD1540" i="4"/>
  <c r="AD1536" i="4"/>
  <c r="AD1532" i="4"/>
  <c r="AD1528" i="4"/>
  <c r="AD1516" i="4"/>
  <c r="AD1512" i="4"/>
  <c r="AD1468" i="4"/>
  <c r="AD1464" i="4"/>
  <c r="AD1460" i="4"/>
  <c r="AD1136" i="4"/>
  <c r="AD1128" i="4"/>
  <c r="AD1124" i="4"/>
  <c r="AD1120" i="4"/>
  <c r="AD1116" i="4"/>
  <c r="AD1112" i="4"/>
  <c r="AD1108" i="4"/>
  <c r="AD1104" i="4"/>
  <c r="AD884" i="4"/>
  <c r="AE884" i="4" s="1"/>
  <c r="AD880" i="4"/>
  <c r="AE880" i="4" s="1"/>
  <c r="AD876" i="4"/>
  <c r="AE876" i="4" s="1"/>
  <c r="AD872" i="4"/>
  <c r="AE872" i="4" s="1"/>
  <c r="AD868" i="4"/>
  <c r="AE868" i="4" s="1"/>
  <c r="AD864" i="4"/>
  <c r="AE864" i="4" s="1"/>
  <c r="AD860" i="4"/>
  <c r="AE860" i="4" s="1"/>
  <c r="AD820" i="4"/>
  <c r="AE820" i="4" s="1"/>
  <c r="AD816" i="4"/>
  <c r="AE816" i="4" s="1"/>
  <c r="AD714" i="4"/>
  <c r="AE714" i="4" s="1"/>
  <c r="AD706" i="4"/>
  <c r="AE706" i="4" s="1"/>
  <c r="AD702" i="4"/>
  <c r="AE702" i="4" s="1"/>
  <c r="AD698" i="4"/>
  <c r="AE698" i="4" s="1"/>
  <c r="AD690" i="4"/>
  <c r="AE690" i="4" s="1"/>
  <c r="AD686" i="4"/>
  <c r="AE686" i="4" s="1"/>
  <c r="AD682" i="4"/>
  <c r="AE682" i="4" s="1"/>
  <c r="AD674" i="4"/>
  <c r="AE674" i="4" s="1"/>
  <c r="AD670" i="4"/>
  <c r="AE670" i="4" s="1"/>
  <c r="AD666" i="4"/>
  <c r="AE666" i="4" s="1"/>
  <c r="AD658" i="4"/>
  <c r="AE658" i="4" s="1"/>
  <c r="AD654" i="4"/>
  <c r="AE654" i="4" s="1"/>
  <c r="AD650" i="4"/>
  <c r="AE650" i="4" s="1"/>
  <c r="AD642" i="4"/>
  <c r="AE642" i="4" s="1"/>
  <c r="AD638" i="4"/>
  <c r="AE638" i="4" s="1"/>
  <c r="AD634" i="4"/>
  <c r="AE634" i="4" s="1"/>
  <c r="AD626" i="4"/>
  <c r="AE626" i="4" s="1"/>
  <c r="AD622" i="4"/>
  <c r="AE622" i="4" s="1"/>
  <c r="AD618" i="4"/>
  <c r="AE618" i="4" s="1"/>
  <c r="AD610" i="4"/>
  <c r="AE610" i="4" s="1"/>
  <c r="AD606" i="4"/>
  <c r="AE606" i="4" s="1"/>
  <c r="AD602" i="4"/>
  <c r="AE602" i="4" s="1"/>
  <c r="AD594" i="4"/>
  <c r="AE594" i="4" s="1"/>
  <c r="AD590" i="4"/>
  <c r="AE590" i="4" s="1"/>
  <c r="AD586" i="4"/>
  <c r="AE586" i="4" s="1"/>
  <c r="AD582" i="4"/>
  <c r="AE582" i="4" s="1"/>
  <c r="AD578" i="4"/>
  <c r="AE578" i="4" s="1"/>
  <c r="AD574" i="4"/>
  <c r="AE574" i="4" s="1"/>
  <c r="AD570" i="4"/>
  <c r="AE570" i="4" s="1"/>
  <c r="AD566" i="4"/>
  <c r="AE566" i="4" s="1"/>
  <c r="AD562" i="4"/>
  <c r="AE562" i="4" s="1"/>
  <c r="AD558" i="4"/>
  <c r="AE558" i="4" s="1"/>
  <c r="AD554" i="4"/>
  <c r="AE554" i="4" s="1"/>
  <c r="AD550" i="4"/>
  <c r="AE550" i="4" s="1"/>
  <c r="AD546" i="4"/>
  <c r="AE546" i="4" s="1"/>
  <c r="AD542" i="4"/>
  <c r="AE542" i="4" s="1"/>
  <c r="AD538" i="4"/>
  <c r="AE538" i="4" s="1"/>
  <c r="AD534" i="4"/>
  <c r="AE534" i="4" s="1"/>
  <c r="AD530" i="4"/>
  <c r="AE530" i="4" s="1"/>
  <c r="AD526" i="4"/>
  <c r="AE526" i="4" s="1"/>
  <c r="AD522" i="4"/>
  <c r="AE522" i="4" s="1"/>
  <c r="AD518" i="4"/>
  <c r="AE518" i="4" s="1"/>
  <c r="AD514" i="4"/>
  <c r="AE514" i="4" s="1"/>
  <c r="AD510" i="4"/>
  <c r="AE510" i="4" s="1"/>
  <c r="AD506" i="4"/>
  <c r="AE506" i="4" s="1"/>
  <c r="AD502" i="4"/>
  <c r="AE502" i="4" s="1"/>
  <c r="AD498" i="4"/>
  <c r="AE498" i="4" s="1"/>
  <c r="AD494" i="4"/>
  <c r="AE494" i="4" s="1"/>
  <c r="AD490" i="4"/>
  <c r="AE490" i="4" s="1"/>
  <c r="AD486" i="4"/>
  <c r="AE486" i="4" s="1"/>
  <c r="AD482" i="4"/>
  <c r="AE482" i="4" s="1"/>
  <c r="AD478" i="4"/>
  <c r="AE478" i="4" s="1"/>
  <c r="AD474" i="4"/>
  <c r="AE474" i="4" s="1"/>
  <c r="AD470" i="4"/>
  <c r="AE470" i="4" s="1"/>
  <c r="AD466" i="4"/>
  <c r="AE466" i="4" s="1"/>
  <c r="AD462" i="4"/>
  <c r="AE462" i="4" s="1"/>
  <c r="AD458" i="4"/>
  <c r="AE458" i="4" s="1"/>
  <c r="AD454" i="4"/>
  <c r="AE454" i="4" s="1"/>
  <c r="AD450" i="4"/>
  <c r="AE450" i="4" s="1"/>
  <c r="AD446" i="4"/>
  <c r="AE446" i="4" s="1"/>
  <c r="AD442" i="4"/>
  <c r="AE442" i="4" s="1"/>
  <c r="AD438" i="4"/>
  <c r="AE438" i="4" s="1"/>
  <c r="AD434" i="4"/>
  <c r="AE434" i="4" s="1"/>
  <c r="AD430" i="4"/>
  <c r="AE430" i="4" s="1"/>
  <c r="AD426" i="4"/>
  <c r="AE426" i="4" s="1"/>
  <c r="AD422" i="4"/>
  <c r="AE422" i="4" s="1"/>
  <c r="AD418" i="4"/>
  <c r="AE418" i="4" s="1"/>
  <c r="AD414" i="4"/>
  <c r="AE414" i="4" s="1"/>
  <c r="AD410" i="4"/>
  <c r="AE410" i="4" s="1"/>
  <c r="AD406" i="4"/>
  <c r="AE406" i="4" s="1"/>
  <c r="AD402" i="4"/>
  <c r="AE402" i="4" s="1"/>
  <c r="AD398" i="4"/>
  <c r="AE398" i="4" s="1"/>
  <c r="AD394" i="4"/>
  <c r="AE394" i="4" s="1"/>
  <c r="AD390" i="4"/>
  <c r="AE390" i="4" s="1"/>
  <c r="AD386" i="4"/>
  <c r="AE386" i="4" s="1"/>
  <c r="AD382" i="4"/>
  <c r="AE382" i="4" s="1"/>
  <c r="AD378" i="4"/>
  <c r="AE378" i="4" s="1"/>
  <c r="AD374" i="4"/>
  <c r="AE374" i="4" s="1"/>
  <c r="AD370" i="4"/>
  <c r="AE370" i="4" s="1"/>
  <c r="AD366" i="4"/>
  <c r="AE366" i="4" s="1"/>
  <c r="AD362" i="4"/>
  <c r="AE362" i="4" s="1"/>
  <c r="AD358" i="4"/>
  <c r="AE358" i="4" s="1"/>
  <c r="AD354" i="4"/>
  <c r="AE354" i="4" s="1"/>
  <c r="AD350" i="4"/>
  <c r="AE350" i="4" s="1"/>
  <c r="AD346" i="4"/>
  <c r="AE346" i="4" s="1"/>
  <c r="AD342" i="4"/>
  <c r="AE342" i="4" s="1"/>
  <c r="AD338" i="4"/>
  <c r="AE338" i="4" s="1"/>
  <c r="AD334" i="4"/>
  <c r="AE334" i="4" s="1"/>
  <c r="AD330" i="4"/>
  <c r="AE330" i="4" s="1"/>
  <c r="AD326" i="4"/>
  <c r="AE326" i="4" s="1"/>
  <c r="AD322" i="4"/>
  <c r="AE322" i="4" s="1"/>
  <c r="AD318" i="4"/>
  <c r="AE318" i="4" s="1"/>
  <c r="AD314" i="4"/>
  <c r="AE314" i="4" s="1"/>
  <c r="AD310" i="4"/>
  <c r="AE310" i="4" s="1"/>
  <c r="AD306" i="4"/>
  <c r="AE306" i="4" s="1"/>
  <c r="AD302" i="4"/>
  <c r="AE302" i="4" s="1"/>
  <c r="AD298" i="4"/>
  <c r="AE298" i="4" s="1"/>
  <c r="AD294" i="4"/>
  <c r="AE294" i="4" s="1"/>
  <c r="AD290" i="4"/>
  <c r="AE290" i="4" s="1"/>
  <c r="AD286" i="4"/>
  <c r="AE286" i="4" s="1"/>
  <c r="AD282" i="4"/>
  <c r="AE282" i="4" s="1"/>
  <c r="AD278" i="4"/>
  <c r="AE278" i="4" s="1"/>
  <c r="AD274" i="4"/>
  <c r="AE274" i="4" s="1"/>
  <c r="AD270" i="4"/>
  <c r="AE270" i="4" s="1"/>
  <c r="AD266" i="4"/>
  <c r="AE266" i="4" s="1"/>
  <c r="AD262" i="4"/>
  <c r="AE262" i="4" s="1"/>
  <c r="AD258" i="4"/>
  <c r="AE258" i="4" s="1"/>
  <c r="AD254" i="4"/>
  <c r="AE254" i="4" s="1"/>
  <c r="AD250" i="4"/>
  <c r="AE250" i="4" s="1"/>
  <c r="AD246" i="4"/>
  <c r="AE246" i="4" s="1"/>
  <c r="AD242" i="4"/>
  <c r="AE242" i="4" s="1"/>
  <c r="AD238" i="4"/>
  <c r="AE238" i="4" s="1"/>
  <c r="AD234" i="4"/>
  <c r="AE234" i="4" s="1"/>
  <c r="AD230" i="4"/>
  <c r="AE230" i="4" s="1"/>
  <c r="AD226" i="4"/>
  <c r="AE226" i="4" s="1"/>
  <c r="AD222" i="4"/>
  <c r="AE222" i="4" s="1"/>
  <c r="AD218" i="4"/>
  <c r="AE218" i="4" s="1"/>
  <c r="AD214" i="4"/>
  <c r="AE214" i="4" s="1"/>
  <c r="AD210" i="4"/>
  <c r="AE210" i="4" s="1"/>
  <c r="AD208" i="4"/>
  <c r="AE208" i="4" s="1"/>
  <c r="AD204" i="4"/>
  <c r="AE204" i="4" s="1"/>
  <c r="AD200" i="4"/>
  <c r="AE200" i="4" s="1"/>
  <c r="AD196" i="4"/>
  <c r="AE196" i="4" s="1"/>
  <c r="AD192" i="4"/>
  <c r="AE192" i="4" s="1"/>
  <c r="AD188" i="4"/>
  <c r="AE188" i="4" s="1"/>
  <c r="AD184" i="4"/>
  <c r="AE184" i="4" s="1"/>
  <c r="AD180" i="4"/>
  <c r="AE180" i="4" s="1"/>
  <c r="AD176" i="4"/>
  <c r="AE176" i="4" s="1"/>
  <c r="AD172" i="4"/>
  <c r="AE172" i="4" s="1"/>
  <c r="AD168" i="4"/>
  <c r="AE168" i="4" s="1"/>
  <c r="AD164" i="4"/>
  <c r="AE164" i="4" s="1"/>
  <c r="AD160" i="4"/>
  <c r="AE160" i="4" s="1"/>
  <c r="AD156" i="4"/>
  <c r="AE156" i="4" s="1"/>
  <c r="AD152" i="4"/>
  <c r="AD148" i="4"/>
  <c r="AD144" i="4"/>
  <c r="AD140" i="4"/>
  <c r="AD134" i="4"/>
  <c r="AD130" i="4"/>
  <c r="AD126" i="4"/>
  <c r="AD124" i="4"/>
  <c r="AD120" i="4"/>
  <c r="AD116" i="4"/>
  <c r="AD112" i="4"/>
  <c r="AD106" i="4"/>
  <c r="AE106" i="4" s="1"/>
  <c r="AD102" i="4"/>
  <c r="AE102" i="4" s="1"/>
  <c r="AD98" i="4"/>
  <c r="AE98" i="4" s="1"/>
  <c r="AD94" i="4"/>
  <c r="AE94" i="4" s="1"/>
  <c r="AD90" i="4"/>
  <c r="AD86" i="4"/>
  <c r="AD82" i="4"/>
  <c r="AD78" i="4"/>
  <c r="AD74" i="4"/>
  <c r="AD70" i="4"/>
  <c r="AD68" i="4"/>
  <c r="AD64" i="4"/>
  <c r="AD60" i="4"/>
  <c r="AD56" i="4"/>
  <c r="AD52" i="4"/>
  <c r="AD48" i="4"/>
  <c r="AD44" i="4"/>
  <c r="AD40" i="4"/>
  <c r="AD36" i="4"/>
  <c r="AD32" i="4"/>
  <c r="AD28" i="4"/>
  <c r="AD24" i="4"/>
  <c r="AD20" i="4"/>
  <c r="AD16" i="4"/>
  <c r="AD12" i="4"/>
  <c r="AD8" i="4"/>
  <c r="AD4" i="4"/>
  <c r="AE6" i="4"/>
  <c r="AE14" i="4"/>
  <c r="AE22" i="4"/>
  <c r="AE30" i="4"/>
  <c r="AE38" i="4"/>
  <c r="AE46" i="4"/>
  <c r="AE54" i="4"/>
  <c r="AE62" i="4"/>
  <c r="AE72" i="4"/>
  <c r="AE80" i="4"/>
  <c r="AE118" i="4"/>
  <c r="AE128" i="4"/>
  <c r="AE136" i="4"/>
  <c r="AD718" i="4"/>
  <c r="AE718" i="4" s="1"/>
  <c r="AD722" i="4"/>
  <c r="AE722" i="4" s="1"/>
  <c r="AD726" i="4"/>
  <c r="AE726" i="4" s="1"/>
  <c r="AD730" i="4"/>
  <c r="AE730" i="4" s="1"/>
  <c r="AD734" i="4"/>
  <c r="AE734" i="4" s="1"/>
  <c r="AD738" i="4"/>
  <c r="AE738" i="4" s="1"/>
  <c r="AD742" i="4"/>
  <c r="AE742" i="4" s="1"/>
  <c r="AD746" i="4"/>
  <c r="AE746" i="4" s="1"/>
  <c r="AD750" i="4"/>
  <c r="AE750" i="4" s="1"/>
  <c r="AD754" i="4"/>
  <c r="AE754" i="4" s="1"/>
  <c r="AD758" i="4"/>
  <c r="AE758" i="4" s="1"/>
  <c r="AD762" i="4"/>
  <c r="AE762" i="4" s="1"/>
  <c r="AD766" i="4"/>
  <c r="AE766" i="4" s="1"/>
  <c r="AD770" i="4"/>
  <c r="AE770" i="4" s="1"/>
  <c r="AD774" i="4"/>
  <c r="AE774" i="4" s="1"/>
  <c r="AD778" i="4"/>
  <c r="AE778" i="4" s="1"/>
  <c r="AD782" i="4"/>
  <c r="AE782" i="4" s="1"/>
  <c r="AD786" i="4"/>
  <c r="AE786" i="4" s="1"/>
  <c r="AD790" i="4"/>
  <c r="AE790" i="4" s="1"/>
  <c r="AD794" i="4"/>
  <c r="AE794" i="4" s="1"/>
  <c r="AD798" i="4"/>
  <c r="AE798" i="4" s="1"/>
  <c r="AD802" i="4"/>
  <c r="AE802" i="4" s="1"/>
  <c r="AD806" i="4"/>
  <c r="AE806" i="4" s="1"/>
  <c r="AD810" i="4"/>
  <c r="AE810" i="4" s="1"/>
  <c r="AD814" i="4"/>
  <c r="AE814" i="4" s="1"/>
  <c r="AD822" i="4"/>
  <c r="AE822" i="4" s="1"/>
  <c r="AD826" i="4"/>
  <c r="AE826" i="4" s="1"/>
  <c r="AD830" i="4"/>
  <c r="AE830" i="4" s="1"/>
  <c r="AD834" i="4"/>
  <c r="AE834" i="4" s="1"/>
  <c r="AD838" i="4"/>
  <c r="AE838" i="4" s="1"/>
  <c r="AD842" i="4"/>
  <c r="AE842" i="4" s="1"/>
  <c r="AD846" i="4"/>
  <c r="AE846" i="4" s="1"/>
  <c r="AD850" i="4"/>
  <c r="AE850" i="4" s="1"/>
  <c r="AD854" i="4"/>
  <c r="AE854" i="4" s="1"/>
  <c r="AD858" i="4"/>
  <c r="AE858" i="4" s="1"/>
  <c r="AE956" i="4"/>
  <c r="AE964" i="4"/>
  <c r="AE972" i="4"/>
  <c r="AE980" i="4"/>
  <c r="AE988" i="4"/>
  <c r="AE996" i="4"/>
  <c r="AE1004" i="4"/>
  <c r="AE1012" i="4"/>
  <c r="AE1020" i="4"/>
  <c r="AE1028" i="4"/>
  <c r="AE1036" i="4"/>
  <c r="AE1044" i="4"/>
  <c r="AE1052" i="4"/>
  <c r="AE1060" i="4"/>
  <c r="AE1068" i="4"/>
  <c r="AE1076" i="4"/>
  <c r="AE1084" i="4"/>
  <c r="AE1092" i="4"/>
  <c r="AE1100" i="4"/>
  <c r="AE1114" i="4"/>
  <c r="AE1130" i="4"/>
  <c r="AD1134" i="4"/>
  <c r="AE1140" i="4"/>
  <c r="AE1144" i="4"/>
  <c r="AE1148" i="4"/>
  <c r="AE1152" i="4"/>
  <c r="AE1156" i="4"/>
  <c r="AE1160" i="4"/>
  <c r="AE1164" i="4"/>
  <c r="AE1168" i="4"/>
  <c r="AE1172" i="4"/>
  <c r="AE1176" i="4"/>
  <c r="AE1180" i="4"/>
  <c r="AE1184" i="4"/>
  <c r="AE1188" i="4"/>
  <c r="AE1192" i="4"/>
  <c r="AE1196" i="4"/>
  <c r="AE1200" i="4"/>
  <c r="AE1204" i="4"/>
  <c r="AE1208" i="4"/>
  <c r="AE1212" i="4"/>
  <c r="AE1216" i="4"/>
  <c r="AE1220" i="4"/>
  <c r="AE1224" i="4"/>
  <c r="AE1228" i="4"/>
  <c r="AE1232" i="4"/>
  <c r="AE1236" i="4"/>
  <c r="AE1240" i="4"/>
  <c r="AE1244" i="4"/>
  <c r="AE1248" i="4"/>
  <c r="AE1252" i="4"/>
  <c r="AE1256" i="4"/>
  <c r="AE1260" i="4"/>
  <c r="AE1264" i="4"/>
  <c r="AE1268" i="4"/>
  <c r="AE1272" i="4"/>
  <c r="AE1276" i="4"/>
  <c r="AE1280" i="4"/>
  <c r="AE1284" i="4"/>
  <c r="AE1288" i="4"/>
  <c r="AE1292" i="4"/>
  <c r="AE1296" i="4"/>
  <c r="AE1300" i="4"/>
  <c r="AE1304" i="4"/>
  <c r="AE1308" i="4"/>
  <c r="AE1312" i="4"/>
  <c r="AE1316" i="4"/>
  <c r="AE1320" i="4"/>
  <c r="AE1324" i="4"/>
  <c r="AE1328" i="4"/>
  <c r="AE1332" i="4"/>
  <c r="AE1336" i="4"/>
  <c r="AE1340" i="4"/>
  <c r="AE1344" i="4"/>
  <c r="AE1348" i="4"/>
  <c r="AE1352" i="4"/>
  <c r="AE1356" i="4"/>
  <c r="AE1360" i="4"/>
  <c r="AE1364" i="4"/>
  <c r="AE1368" i="4"/>
  <c r="AE1372" i="4"/>
  <c r="AE1376" i="4"/>
  <c r="AE1380" i="4"/>
  <c r="AE1384" i="4"/>
  <c r="AE1388" i="4"/>
  <c r="AE1392" i="4"/>
  <c r="AE1396" i="4"/>
  <c r="AE1400" i="4"/>
  <c r="AE1404" i="4"/>
  <c r="AE1408" i="4"/>
  <c r="AE1412" i="4"/>
  <c r="AE1416" i="4"/>
  <c r="AE1420" i="4"/>
  <c r="AE1424" i="4"/>
  <c r="AE1428" i="4"/>
  <c r="AE1432" i="4"/>
  <c r="AE1436" i="4"/>
  <c r="AE1440" i="4"/>
  <c r="AE1444" i="4"/>
  <c r="AE1448" i="4"/>
  <c r="AE1452" i="4"/>
  <c r="AE1456" i="4"/>
  <c r="AD1462" i="4"/>
  <c r="AD1470" i="4"/>
  <c r="AD1474" i="4"/>
  <c r="AD1478" i="4"/>
  <c r="AD1482" i="4"/>
  <c r="AD1486" i="4"/>
  <c r="AD1490" i="4"/>
  <c r="AD1494" i="4"/>
  <c r="AD1498" i="4"/>
  <c r="AD1502" i="4"/>
  <c r="AD1506" i="4"/>
  <c r="AD1518" i="4"/>
  <c r="AD1522" i="4"/>
  <c r="AE1526" i="4"/>
  <c r="AE1542" i="4"/>
  <c r="AD1574" i="4"/>
  <c r="AE1574" i="4" s="1"/>
  <c r="AD1578" i="4"/>
  <c r="AE1578" i="4" s="1"/>
  <c r="AD1582" i="4"/>
  <c r="AE1582" i="4" s="1"/>
  <c r="AD1586" i="4"/>
  <c r="AE1586" i="4" s="1"/>
  <c r="AD1590" i="4"/>
  <c r="AE1590" i="4" s="1"/>
  <c r="AD1594" i="4"/>
  <c r="AE1594" i="4" s="1"/>
  <c r="AD1598" i="4"/>
  <c r="AE1598" i="4" s="1"/>
  <c r="AD1602" i="4"/>
  <c r="AE1602" i="4" s="1"/>
  <c r="AD1606" i="4"/>
  <c r="AE1606" i="4" s="1"/>
  <c r="AD1610" i="4"/>
  <c r="AE1610" i="4" s="1"/>
  <c r="AD1614" i="4"/>
  <c r="AE1614" i="4" s="1"/>
  <c r="AD1618" i="4"/>
  <c r="AE1618" i="4" s="1"/>
  <c r="AD1622" i="4"/>
  <c r="AE1622" i="4" s="1"/>
  <c r="AD1626" i="4"/>
  <c r="AE1626" i="4" s="1"/>
  <c r="AD1630" i="4"/>
  <c r="AE1630" i="4" s="1"/>
  <c r="AD1634" i="4"/>
  <c r="AE1634" i="4" s="1"/>
  <c r="AD1638" i="4"/>
  <c r="AE1638" i="4" s="1"/>
  <c r="AD1642" i="4"/>
  <c r="AE1642" i="4" s="1"/>
  <c r="AD1646" i="4"/>
  <c r="AE1646" i="4" s="1"/>
  <c r="AD1650" i="4"/>
  <c r="AE1650" i="4" s="1"/>
  <c r="AD1654" i="4"/>
  <c r="AE1654" i="4" s="1"/>
  <c r="AD1658" i="4"/>
  <c r="AE1658" i="4" s="1"/>
  <c r="AD1662" i="4"/>
  <c r="AE1662" i="4" s="1"/>
  <c r="AD1666" i="4"/>
  <c r="AE1666" i="4" s="1"/>
  <c r="AD1670" i="4"/>
  <c r="AE1670" i="4" s="1"/>
  <c r="AD1674" i="4"/>
  <c r="AE1674" i="4" s="1"/>
  <c r="AD1678" i="4"/>
  <c r="AE1678" i="4" s="1"/>
  <c r="AD1682" i="4"/>
  <c r="AE1682" i="4" s="1"/>
  <c r="AD1686" i="4"/>
  <c r="AE1686" i="4" s="1"/>
  <c r="AD1690" i="4"/>
  <c r="AE1690" i="4" s="1"/>
  <c r="AD1694" i="4"/>
  <c r="AE1694" i="4" s="1"/>
  <c r="AD1698" i="4"/>
  <c r="AE1698" i="4" s="1"/>
  <c r="AD1702" i="4"/>
  <c r="AE1702" i="4" s="1"/>
  <c r="AD1706" i="4"/>
  <c r="AE1706" i="4" s="1"/>
  <c r="AD1710" i="4"/>
  <c r="AE1710" i="4" s="1"/>
  <c r="AD1714" i="4"/>
  <c r="AE1714" i="4" s="1"/>
  <c r="AD1718" i="4"/>
  <c r="AE1718" i="4" s="1"/>
  <c r="AD1722" i="4"/>
  <c r="AE1722" i="4" s="1"/>
  <c r="AD1726" i="4"/>
  <c r="AE1726" i="4" s="1"/>
  <c r="AD1730" i="4"/>
  <c r="AE1730" i="4" s="1"/>
  <c r="AD1734" i="4"/>
  <c r="AE1734" i="4" s="1"/>
  <c r="AD1738" i="4"/>
  <c r="AE1738" i="4" s="1"/>
  <c r="AD1742" i="4"/>
  <c r="AE1742" i="4" s="1"/>
  <c r="AD1746" i="4"/>
  <c r="AE1746" i="4" s="1"/>
  <c r="AD1750" i="4"/>
  <c r="AE1750" i="4" s="1"/>
  <c r="AD1754" i="4"/>
  <c r="AE1754" i="4" s="1"/>
  <c r="AD1758" i="4"/>
  <c r="AE1758" i="4" s="1"/>
  <c r="AD1762" i="4"/>
  <c r="AE1762" i="4" s="1"/>
  <c r="AD1766" i="4"/>
  <c r="AE1766" i="4" s="1"/>
  <c r="AD1770" i="4"/>
  <c r="AE1770" i="4" s="1"/>
  <c r="AD1774" i="4"/>
  <c r="AD1778" i="4"/>
  <c r="AD1782" i="4"/>
  <c r="AD1786" i="4"/>
  <c r="AD1790" i="4"/>
  <c r="AD1794" i="4"/>
  <c r="AD1798" i="4"/>
  <c r="AD1802" i="4"/>
  <c r="AD1806" i="4"/>
  <c r="AD1810" i="4"/>
  <c r="AD1814" i="4"/>
  <c r="AD1818" i="4"/>
  <c r="AD1822" i="4"/>
  <c r="AD1826" i="4"/>
  <c r="AD1830" i="4"/>
  <c r="AD1834" i="4"/>
  <c r="AD1838" i="4"/>
  <c r="AD1842" i="4"/>
  <c r="AD1846" i="4"/>
  <c r="AD1850" i="4"/>
  <c r="AD1854" i="4"/>
  <c r="AD1858" i="4"/>
  <c r="AD1862" i="4"/>
  <c r="AD1866" i="4"/>
  <c r="AD1870" i="4"/>
  <c r="AD1874" i="4"/>
  <c r="AD1878" i="4"/>
  <c r="AD1882" i="4"/>
  <c r="AD1886" i="4"/>
  <c r="AD1890" i="4"/>
  <c r="AD1894" i="4"/>
  <c r="AD1898" i="4"/>
  <c r="AD1902" i="4"/>
  <c r="AD1906" i="4"/>
  <c r="AE1912" i="4"/>
  <c r="AE1920" i="4"/>
  <c r="AE1928" i="4"/>
  <c r="AE1936" i="4"/>
  <c r="AE1944" i="4"/>
  <c r="AE1952" i="4"/>
  <c r="AE1960" i="4"/>
  <c r="AE1968" i="4"/>
  <c r="AE1976" i="4"/>
  <c r="AE1984" i="4"/>
  <c r="AE1992" i="4"/>
  <c r="AE2000" i="4"/>
  <c r="AE2008" i="4"/>
  <c r="AE2016" i="4"/>
  <c r="AE2024" i="4"/>
  <c r="AE2032" i="4"/>
  <c r="AE2040" i="4"/>
  <c r="AE2048" i="4"/>
  <c r="AE2056" i="4"/>
  <c r="AE2064" i="4"/>
  <c r="AE2072" i="4"/>
  <c r="AE2080" i="4"/>
  <c r="AE2088" i="4"/>
  <c r="AE2096" i="4"/>
  <c r="AE2104" i="4"/>
  <c r="AE2112" i="4"/>
  <c r="AE2120" i="4"/>
  <c r="AE2128" i="4"/>
  <c r="AE2136" i="4"/>
  <c r="AE2144" i="4"/>
  <c r="AE2152" i="4"/>
  <c r="AE2160" i="4"/>
  <c r="AE2168" i="4"/>
  <c r="AE2176" i="4"/>
  <c r="AE2184" i="4"/>
  <c r="AE2192" i="4"/>
  <c r="AE2200" i="4"/>
  <c r="AE2208" i="4"/>
  <c r="AE2216" i="4"/>
  <c r="AE2224" i="4"/>
  <c r="AE2232" i="4"/>
  <c r="AE2240" i="4"/>
  <c r="AE2248" i="4"/>
  <c r="AE2256" i="4"/>
  <c r="AE2264" i="4"/>
  <c r="AE2272" i="4"/>
  <c r="AE2280" i="4"/>
  <c r="AE2288" i="4"/>
  <c r="AE2296" i="4"/>
  <c r="AE2304" i="4"/>
  <c r="AE2312" i="4"/>
  <c r="AE2320" i="4"/>
  <c r="AE2328" i="4"/>
  <c r="AE2336" i="4"/>
  <c r="AE2344" i="4"/>
  <c r="AD2350" i="4"/>
  <c r="AD2354" i="4"/>
  <c r="AD2358" i="4"/>
  <c r="AD2362" i="4"/>
  <c r="AD2366" i="4"/>
  <c r="AD2370" i="4"/>
  <c r="AD2374" i="4"/>
  <c r="AD2378" i="4"/>
  <c r="AD2382" i="4"/>
  <c r="AD2386" i="4"/>
  <c r="AD2390" i="4"/>
  <c r="AD2394" i="4"/>
  <c r="AD2398" i="4"/>
  <c r="AD2402" i="4"/>
  <c r="AD2406" i="4"/>
  <c r="AD2410" i="4"/>
  <c r="AD2414" i="4"/>
  <c r="AD2418" i="4"/>
  <c r="AD2422" i="4"/>
  <c r="AD2426" i="4"/>
  <c r="AD2430" i="4"/>
  <c r="AD2434" i="4"/>
  <c r="AD2438" i="4"/>
  <c r="AD2442" i="4"/>
  <c r="AD2446" i="4"/>
  <c r="AD2450" i="4"/>
  <c r="AD2454" i="4"/>
  <c r="AD2458" i="4"/>
  <c r="AD2462" i="4"/>
  <c r="AD2466" i="4"/>
  <c r="AD2470" i="4"/>
  <c r="AD2474" i="4"/>
  <c r="AD2478" i="4"/>
  <c r="AD2482" i="4"/>
  <c r="AD2486" i="4"/>
  <c r="AD2490" i="4"/>
  <c r="AD2494" i="4"/>
  <c r="AD2498" i="4"/>
  <c r="AD2502" i="4"/>
  <c r="AD2506" i="4"/>
  <c r="AD2510" i="4"/>
  <c r="AD2514" i="4"/>
  <c r="AD2518" i="4"/>
  <c r="AD2522" i="4"/>
  <c r="AD2526" i="4"/>
  <c r="AD2530" i="4"/>
  <c r="AD2534" i="4"/>
  <c r="AD2538" i="4"/>
  <c r="AD2542" i="4"/>
  <c r="AD2546" i="4"/>
  <c r="AD2550" i="4"/>
  <c r="AD2554" i="4"/>
  <c r="AD2558" i="4"/>
  <c r="AD2562" i="4"/>
  <c r="AD2566" i="4"/>
  <c r="AD2570" i="4"/>
  <c r="AD2574" i="4"/>
  <c r="AD2578" i="4"/>
  <c r="AD2582" i="4"/>
  <c r="AD2586" i="4"/>
  <c r="AD2590" i="4"/>
  <c r="AD2594" i="4"/>
  <c r="AD2598" i="4"/>
  <c r="AD2602" i="4"/>
  <c r="AD2606" i="4"/>
  <c r="AD2610" i="4"/>
  <c r="AD2614" i="4"/>
  <c r="AD2618" i="4"/>
  <c r="AD2622" i="4"/>
  <c r="AD2626" i="4"/>
  <c r="AD2630" i="4"/>
  <c r="AD2634" i="4"/>
  <c r="AD2638" i="4"/>
  <c r="AE2642" i="4"/>
  <c r="AE2650" i="4"/>
  <c r="AE2658" i="4"/>
  <c r="AE2666" i="4"/>
  <c r="AE2674" i="4"/>
  <c r="AE2682" i="4"/>
  <c r="AE2690" i="4"/>
  <c r="AE2698" i="4"/>
  <c r="AE2706" i="4"/>
  <c r="AE2714" i="4"/>
  <c r="AE2722" i="4"/>
  <c r="AE2730" i="4"/>
  <c r="AE2738" i="4"/>
  <c r="AE2746" i="4"/>
  <c r="AE2754" i="4"/>
  <c r="AE2762" i="4"/>
  <c r="AE2770" i="4"/>
  <c r="AE2778" i="4"/>
  <c r="AE2786" i="4"/>
  <c r="AE2794" i="4"/>
  <c r="AE2802" i="4"/>
  <c r="AE2810" i="4"/>
  <c r="AE2818" i="4"/>
  <c r="AE2826" i="4"/>
  <c r="AE2834" i="4"/>
  <c r="AE2842" i="4"/>
  <c r="AE2850" i="4"/>
  <c r="AE2858" i="4"/>
  <c r="AE2866" i="4"/>
  <c r="AE2874" i="4"/>
  <c r="AE2882" i="4"/>
  <c r="AE2890" i="4"/>
  <c r="AE2898" i="4"/>
  <c r="AE2906" i="4"/>
  <c r="AE2914" i="4"/>
  <c r="AE2922" i="4"/>
  <c r="AE2930" i="4"/>
  <c r="AE2936" i="4"/>
  <c r="AE2940" i="4"/>
  <c r="AE2944" i="4"/>
  <c r="AE2948" i="4"/>
  <c r="AE2952" i="4"/>
  <c r="AE2956" i="4"/>
  <c r="AE2960" i="4"/>
  <c r="AE2964" i="4"/>
  <c r="AE2968" i="4"/>
  <c r="AE2972" i="4"/>
  <c r="AE2976" i="4"/>
  <c r="AE2980" i="4"/>
  <c r="AE2984" i="4"/>
  <c r="AE2988" i="4"/>
  <c r="AE2992" i="4"/>
  <c r="AE2996" i="4"/>
  <c r="AE3000" i="4"/>
  <c r="AE3004" i="4"/>
  <c r="AE3008" i="4"/>
  <c r="AE3012" i="4"/>
  <c r="AE3016" i="4"/>
  <c r="AE3020" i="4"/>
  <c r="AE3024" i="4"/>
  <c r="AE3028" i="4"/>
  <c r="AE3032" i="4"/>
  <c r="AE3036" i="4"/>
  <c r="AE3040" i="4"/>
  <c r="AE3044" i="4"/>
  <c r="AE3048" i="4"/>
  <c r="AE3052" i="4"/>
  <c r="AE3056" i="4"/>
  <c r="AE3060" i="4"/>
  <c r="AE3064" i="4"/>
  <c r="AE3068" i="4"/>
  <c r="AE3072" i="4"/>
  <c r="AE3076" i="4"/>
  <c r="AE3080" i="4"/>
  <c r="AE3084" i="4"/>
  <c r="AE3088" i="4"/>
  <c r="AE3092" i="4"/>
  <c r="AE3096" i="4"/>
  <c r="AE3100" i="4"/>
  <c r="AE3104" i="4"/>
  <c r="AE3108" i="4"/>
  <c r="AE3112" i="4"/>
  <c r="AE3116" i="4"/>
  <c r="AE3120" i="4"/>
  <c r="AE3124" i="4"/>
  <c r="AE3128" i="4"/>
  <c r="AE3132" i="4"/>
  <c r="AE3136" i="4"/>
  <c r="AE3140" i="4"/>
  <c r="AE3144" i="4"/>
  <c r="AE3148" i="4"/>
  <c r="AE3152" i="4"/>
  <c r="AE3156" i="4"/>
  <c r="AE3160" i="4"/>
  <c r="AE3164" i="4"/>
  <c r="AE3168" i="4"/>
  <c r="AE3172" i="4"/>
  <c r="AE3176" i="4"/>
  <c r="AE3180" i="4"/>
  <c r="AE3184" i="4"/>
  <c r="AE3188" i="4"/>
  <c r="AE3192" i="4"/>
  <c r="AE3196" i="4"/>
  <c r="AE3200" i="4"/>
  <c r="AE3204" i="4"/>
  <c r="AE3208" i="4"/>
  <c r="AE3212" i="4"/>
  <c r="AE3216" i="4"/>
  <c r="AE3220" i="4"/>
  <c r="AE3224" i="4"/>
  <c r="AE3228" i="4"/>
  <c r="AE3232" i="4"/>
  <c r="AE3236" i="4"/>
  <c r="AE3240" i="4"/>
  <c r="AE3244" i="4"/>
  <c r="AE3248" i="4"/>
  <c r="AE3252" i="4"/>
  <c r="AE3256" i="4"/>
  <c r="AE3260" i="4"/>
  <c r="AE3264" i="4"/>
  <c r="AE3268" i="4"/>
  <c r="AE3272" i="4"/>
  <c r="AE3276" i="4"/>
  <c r="AE3280" i="4"/>
  <c r="AE3284" i="4"/>
  <c r="AE3288" i="4"/>
  <c r="AE3292" i="4"/>
  <c r="AE3296" i="4"/>
  <c r="AE3300" i="4"/>
  <c r="AE3304" i="4"/>
  <c r="AE3308" i="4"/>
  <c r="AE3312" i="4"/>
  <c r="AE3316" i="4"/>
  <c r="AE3320" i="4"/>
  <c r="AE3324" i="4"/>
  <c r="AE3328" i="4"/>
  <c r="AE3332" i="4"/>
  <c r="AE3336" i="4"/>
  <c r="AE3340" i="4"/>
  <c r="AE3344" i="4"/>
  <c r="AE3348" i="4"/>
  <c r="AE3352" i="4"/>
  <c r="AE3356" i="4"/>
  <c r="AE3360" i="4"/>
  <c r="AE3364" i="4"/>
  <c r="AE3368" i="4"/>
  <c r="AE3372" i="4"/>
  <c r="AE3376" i="4"/>
  <c r="AE3380" i="4"/>
  <c r="AE3384" i="4"/>
  <c r="AE3388" i="4"/>
  <c r="AE3392" i="4"/>
  <c r="AE3396" i="4"/>
  <c r="AE3400" i="4"/>
  <c r="AE3404" i="4"/>
  <c r="AE3408" i="4"/>
  <c r="AE3412" i="4"/>
  <c r="AE3416" i="4"/>
  <c r="AE3420" i="4"/>
  <c r="AE3424" i="4"/>
  <c r="AE3428" i="4"/>
  <c r="AE3432" i="4"/>
  <c r="AE3436" i="4"/>
  <c r="AE3440" i="4"/>
  <c r="AE3444" i="4"/>
  <c r="AE3448" i="4"/>
  <c r="AE3452" i="4"/>
  <c r="AE3456" i="4"/>
  <c r="AE3460" i="4"/>
  <c r="AE3464" i="4"/>
  <c r="AE3468" i="4"/>
  <c r="AE3472" i="4"/>
  <c r="AE3476" i="4"/>
  <c r="AE3480" i="4"/>
  <c r="AE3484" i="4"/>
  <c r="AE3488" i="4"/>
  <c r="AE3492" i="4"/>
  <c r="AE3496" i="4"/>
  <c r="AE3500" i="4"/>
  <c r="AE3504" i="4"/>
  <c r="AE3508" i="4"/>
  <c r="AE3512" i="4"/>
  <c r="M135" i="18"/>
  <c r="L64" i="19" s="1"/>
  <c r="AE3" i="4" l="1"/>
  <c r="R4" i="18"/>
  <c r="R135" i="18" s="1"/>
  <c r="AE1830" i="4"/>
  <c r="AE1814" i="4"/>
  <c r="AE1798" i="4"/>
  <c r="AE1782" i="4"/>
  <c r="AE144" i="4"/>
  <c r="AE1834" i="4"/>
  <c r="AE1826" i="4"/>
  <c r="AE1818" i="4"/>
  <c r="AE1810" i="4"/>
  <c r="AE1802" i="4"/>
  <c r="AE1794" i="4"/>
  <c r="AE1786" i="4"/>
  <c r="AE1778" i="4"/>
  <c r="AE90" i="4"/>
  <c r="AE140" i="4"/>
  <c r="AE148" i="4"/>
  <c r="AE1835" i="4"/>
  <c r="AE1827" i="4"/>
  <c r="AE1819" i="4"/>
  <c r="AE1811" i="4"/>
  <c r="AE1803" i="4"/>
  <c r="AE1795" i="4"/>
  <c r="AE1787" i="4"/>
  <c r="AE1779" i="4"/>
  <c r="AE147" i="4"/>
  <c r="AE91" i="4"/>
  <c r="AE92" i="4"/>
  <c r="AE154" i="4"/>
  <c r="AE1776" i="4"/>
  <c r="AE1784" i="4"/>
  <c r="AE1792" i="4"/>
  <c r="AE1800" i="4"/>
  <c r="AE1808" i="4"/>
  <c r="AE1816" i="4"/>
  <c r="AE1824" i="4"/>
  <c r="AE1832" i="4"/>
  <c r="AE88" i="4"/>
  <c r="AE150" i="4"/>
  <c r="AE1822" i="4"/>
  <c r="AE1806" i="4"/>
  <c r="AE1790" i="4"/>
  <c r="AE1774" i="4"/>
  <c r="AE152" i="4"/>
  <c r="AE1831" i="4"/>
  <c r="AE1823" i="4"/>
  <c r="AE1815" i="4"/>
  <c r="AE1807" i="4"/>
  <c r="AE1799" i="4"/>
  <c r="AE1791" i="4"/>
  <c r="AE1783" i="4"/>
  <c r="AE1775" i="4"/>
  <c r="AE151" i="4"/>
  <c r="AE143" i="4"/>
  <c r="AE87" i="4"/>
  <c r="AE146" i="4"/>
  <c r="AE1780" i="4"/>
  <c r="AE1788" i="4"/>
  <c r="AE1796" i="4"/>
  <c r="AE1804" i="4"/>
  <c r="AE1812" i="4"/>
  <c r="AE1820" i="4"/>
  <c r="AE1828" i="4"/>
  <c r="AE142" i="4"/>
  <c r="AA5" i="4"/>
  <c r="AC5" i="4" s="1"/>
  <c r="W5" i="4"/>
  <c r="Z5" i="4" s="1"/>
  <c r="V5" i="4"/>
  <c r="AA9" i="4"/>
  <c r="W9" i="4"/>
  <c r="V9" i="4"/>
  <c r="AA13" i="4"/>
  <c r="W13" i="4"/>
  <c r="Z13" i="4" s="1"/>
  <c r="V13" i="4"/>
  <c r="AA17" i="4"/>
  <c r="AC17" i="4" s="1"/>
  <c r="W17" i="4"/>
  <c r="V17" i="4"/>
  <c r="AA21" i="4"/>
  <c r="AC21" i="4" s="1"/>
  <c r="W21" i="4"/>
  <c r="Z21" i="4" s="1"/>
  <c r="V21" i="4"/>
  <c r="AA25" i="4"/>
  <c r="W25" i="4"/>
  <c r="V25" i="4"/>
  <c r="AA29" i="4"/>
  <c r="W29" i="4"/>
  <c r="Z29" i="4" s="1"/>
  <c r="V29" i="4"/>
  <c r="AA33" i="4"/>
  <c r="AC33" i="4" s="1"/>
  <c r="W33" i="4"/>
  <c r="V33" i="4"/>
  <c r="AA37" i="4"/>
  <c r="AC37" i="4" s="1"/>
  <c r="W37" i="4"/>
  <c r="Z37" i="4" s="1"/>
  <c r="V37" i="4"/>
  <c r="AA41" i="4"/>
  <c r="W41" i="4"/>
  <c r="V41" i="4"/>
  <c r="AA45" i="4"/>
  <c r="W45" i="4"/>
  <c r="Z45" i="4" s="1"/>
  <c r="V45" i="4"/>
  <c r="AA49" i="4"/>
  <c r="AC49" i="4" s="1"/>
  <c r="W49" i="4"/>
  <c r="V49" i="4"/>
  <c r="AA53" i="4"/>
  <c r="AC53" i="4" s="1"/>
  <c r="W53" i="4"/>
  <c r="Z53" i="4" s="1"/>
  <c r="V53" i="4"/>
  <c r="AA57" i="4"/>
  <c r="W57" i="4"/>
  <c r="V57" i="4"/>
  <c r="AA61" i="4"/>
  <c r="AC61" i="4" s="1"/>
  <c r="W61" i="4"/>
  <c r="Z61" i="4" s="1"/>
  <c r="V61" i="4"/>
  <c r="AA65" i="4"/>
  <c r="AC65" i="4" s="1"/>
  <c r="W65" i="4"/>
  <c r="V65" i="4"/>
  <c r="AA69" i="4"/>
  <c r="W69" i="4"/>
  <c r="Z69" i="4" s="1"/>
  <c r="V69" i="4"/>
  <c r="AA73" i="4"/>
  <c r="W73" i="4"/>
  <c r="V73" i="4"/>
  <c r="AA77" i="4"/>
  <c r="AC77" i="4" s="1"/>
  <c r="W77" i="4"/>
  <c r="Z77" i="4" s="1"/>
  <c r="V77" i="4"/>
  <c r="AA81" i="4"/>
  <c r="AC81" i="4" s="1"/>
  <c r="W81" i="4"/>
  <c r="V81" i="4"/>
  <c r="AA85" i="4"/>
  <c r="AC85" i="4" s="1"/>
  <c r="W85" i="4"/>
  <c r="Z85" i="4" s="1"/>
  <c r="V85" i="4"/>
  <c r="AA89" i="4"/>
  <c r="W89" i="4"/>
  <c r="Z89" i="4" s="1"/>
  <c r="V89" i="4"/>
  <c r="AA93" i="4"/>
  <c r="W93" i="4"/>
  <c r="Z93" i="4" s="1"/>
  <c r="V93" i="4"/>
  <c r="AA97" i="4"/>
  <c r="AC97" i="4" s="1"/>
  <c r="W97" i="4"/>
  <c r="V97" i="4"/>
  <c r="AA101" i="4"/>
  <c r="AC101" i="4" s="1"/>
  <c r="W101" i="4"/>
  <c r="V101" i="4"/>
  <c r="AA105" i="4"/>
  <c r="W105" i="4"/>
  <c r="V105" i="4"/>
  <c r="AA109" i="4"/>
  <c r="W109" i="4"/>
  <c r="V109" i="4"/>
  <c r="AA113" i="4"/>
  <c r="AC113" i="4" s="1"/>
  <c r="W113" i="4"/>
  <c r="V113" i="4"/>
  <c r="AA117" i="4"/>
  <c r="AC117" i="4" s="1"/>
  <c r="W117" i="4"/>
  <c r="Z117" i="4" s="1"/>
  <c r="V117" i="4"/>
  <c r="AA121" i="4"/>
  <c r="W121" i="4"/>
  <c r="V121" i="4"/>
  <c r="AA125" i="4"/>
  <c r="W125" i="4"/>
  <c r="Z125" i="4" s="1"/>
  <c r="V125" i="4"/>
  <c r="AA129" i="4"/>
  <c r="AC129" i="4" s="1"/>
  <c r="W129" i="4"/>
  <c r="V129" i="4"/>
  <c r="AA133" i="4"/>
  <c r="W133" i="4"/>
  <c r="Z133" i="4" s="1"/>
  <c r="V133" i="4"/>
  <c r="AA137" i="4"/>
  <c r="W137" i="4"/>
  <c r="V137" i="4"/>
  <c r="AA141" i="4"/>
  <c r="AC141" i="4" s="1"/>
  <c r="W141" i="4"/>
  <c r="Z141" i="4" s="1"/>
  <c r="V141" i="4"/>
  <c r="AA145" i="4"/>
  <c r="AC145" i="4" s="1"/>
  <c r="W145" i="4"/>
  <c r="Z145" i="4" s="1"/>
  <c r="V145" i="4"/>
  <c r="AA149" i="4"/>
  <c r="W149" i="4"/>
  <c r="Z149" i="4" s="1"/>
  <c r="V149" i="4"/>
  <c r="AA153" i="4"/>
  <c r="W153" i="4"/>
  <c r="Z153" i="4" s="1"/>
  <c r="V153" i="4"/>
  <c r="AA157" i="4"/>
  <c r="AC157" i="4" s="1"/>
  <c r="W157" i="4"/>
  <c r="V157" i="4"/>
  <c r="AA161" i="4"/>
  <c r="AC161" i="4" s="1"/>
  <c r="W161" i="4"/>
  <c r="V161" i="4"/>
  <c r="AA165" i="4"/>
  <c r="AC165" i="4" s="1"/>
  <c r="W165" i="4"/>
  <c r="V165" i="4"/>
  <c r="AA169" i="4"/>
  <c r="W169" i="4"/>
  <c r="V169" i="4"/>
  <c r="AA173" i="4"/>
  <c r="W173" i="4"/>
  <c r="V173" i="4"/>
  <c r="AA177" i="4"/>
  <c r="AC177" i="4" s="1"/>
  <c r="W177" i="4"/>
  <c r="V177" i="4"/>
  <c r="AA181" i="4"/>
  <c r="AC181" i="4" s="1"/>
  <c r="W181" i="4"/>
  <c r="V181" i="4"/>
  <c r="AA185" i="4"/>
  <c r="W185" i="4"/>
  <c r="V185" i="4"/>
  <c r="AA189" i="4"/>
  <c r="W189" i="4"/>
  <c r="V189" i="4"/>
  <c r="AA193" i="4"/>
  <c r="AC193" i="4" s="1"/>
  <c r="W193" i="4"/>
  <c r="V193" i="4"/>
  <c r="AA197" i="4"/>
  <c r="AC197" i="4" s="1"/>
  <c r="W197" i="4"/>
  <c r="V197" i="4"/>
  <c r="AA201" i="4"/>
  <c r="W201" i="4"/>
  <c r="V201" i="4"/>
  <c r="AA205" i="4"/>
  <c r="W205" i="4"/>
  <c r="V205" i="4"/>
  <c r="AA209" i="4"/>
  <c r="AC209" i="4" s="1"/>
  <c r="W209" i="4"/>
  <c r="V209" i="4"/>
  <c r="AA213" i="4"/>
  <c r="AC213" i="4" s="1"/>
  <c r="W213" i="4"/>
  <c r="V213" i="4"/>
  <c r="AA217" i="4"/>
  <c r="W217" i="4"/>
  <c r="V217" i="4"/>
  <c r="AA221" i="4"/>
  <c r="W221" i="4"/>
  <c r="V221" i="4"/>
  <c r="AA225" i="4"/>
  <c r="AC225" i="4" s="1"/>
  <c r="W225" i="4"/>
  <c r="V225" i="4"/>
  <c r="AA229" i="4"/>
  <c r="AC229" i="4" s="1"/>
  <c r="W229" i="4"/>
  <c r="V229" i="4"/>
  <c r="AA233" i="4"/>
  <c r="W233" i="4"/>
  <c r="V233" i="4"/>
  <c r="AA237" i="4"/>
  <c r="W237" i="4"/>
  <c r="V237" i="4"/>
  <c r="AA241" i="4"/>
  <c r="AC241" i="4" s="1"/>
  <c r="W241" i="4"/>
  <c r="V241" i="4"/>
  <c r="AA245" i="4"/>
  <c r="AC245" i="4" s="1"/>
  <c r="W245" i="4"/>
  <c r="V245" i="4"/>
  <c r="AA249" i="4"/>
  <c r="W249" i="4"/>
  <c r="V249" i="4"/>
  <c r="AA253" i="4"/>
  <c r="W253" i="4"/>
  <c r="V253" i="4"/>
  <c r="AA257" i="4"/>
  <c r="AC257" i="4" s="1"/>
  <c r="W257" i="4"/>
  <c r="V257" i="4"/>
  <c r="AA261" i="4"/>
  <c r="AC261" i="4" s="1"/>
  <c r="W261" i="4"/>
  <c r="V261" i="4"/>
  <c r="AA265" i="4"/>
  <c r="W265" i="4"/>
  <c r="V265" i="4"/>
  <c r="AA269" i="4"/>
  <c r="W269" i="4"/>
  <c r="V269" i="4"/>
  <c r="AA273" i="4"/>
  <c r="AC273" i="4" s="1"/>
  <c r="W273" i="4"/>
  <c r="V273" i="4"/>
  <c r="AA277" i="4"/>
  <c r="AC277" i="4" s="1"/>
  <c r="W277" i="4"/>
  <c r="V277" i="4"/>
  <c r="AA281" i="4"/>
  <c r="W281" i="4"/>
  <c r="V281" i="4"/>
  <c r="AA285" i="4"/>
  <c r="W285" i="4"/>
  <c r="V285" i="4"/>
  <c r="AA289" i="4"/>
  <c r="AC289" i="4" s="1"/>
  <c r="W289" i="4"/>
  <c r="V289" i="4"/>
  <c r="AA293" i="4"/>
  <c r="AC293" i="4" s="1"/>
  <c r="W293" i="4"/>
  <c r="V293" i="4"/>
  <c r="AA297" i="4"/>
  <c r="W297" i="4"/>
  <c r="V297" i="4"/>
  <c r="AA301" i="4"/>
  <c r="W301" i="4"/>
  <c r="V301" i="4"/>
  <c r="AA305" i="4"/>
  <c r="AC305" i="4" s="1"/>
  <c r="W305" i="4"/>
  <c r="V305" i="4"/>
  <c r="AA309" i="4"/>
  <c r="AC309" i="4" s="1"/>
  <c r="W309" i="4"/>
  <c r="V309" i="4"/>
  <c r="AA313" i="4"/>
  <c r="W313" i="4"/>
  <c r="V313" i="4"/>
  <c r="AA317" i="4"/>
  <c r="W317" i="4"/>
  <c r="V317" i="4"/>
  <c r="AA321" i="4"/>
  <c r="AC321" i="4" s="1"/>
  <c r="W321" i="4"/>
  <c r="V321" i="4"/>
  <c r="AA325" i="4"/>
  <c r="AC325" i="4" s="1"/>
  <c r="W325" i="4"/>
  <c r="V325" i="4"/>
  <c r="AA329" i="4"/>
  <c r="W329" i="4"/>
  <c r="V329" i="4"/>
  <c r="AA333" i="4"/>
  <c r="W333" i="4"/>
  <c r="V333" i="4"/>
  <c r="AA337" i="4"/>
  <c r="AC337" i="4" s="1"/>
  <c r="W337" i="4"/>
  <c r="V337" i="4"/>
  <c r="AA341" i="4"/>
  <c r="AC341" i="4" s="1"/>
  <c r="W341" i="4"/>
  <c r="V341" i="4"/>
  <c r="AA345" i="4"/>
  <c r="W345" i="4"/>
  <c r="V345" i="4"/>
  <c r="AA349" i="4"/>
  <c r="W349" i="4"/>
  <c r="V349" i="4"/>
  <c r="AA353" i="4"/>
  <c r="AC353" i="4" s="1"/>
  <c r="W353" i="4"/>
  <c r="V353" i="4"/>
  <c r="AA357" i="4"/>
  <c r="AC357" i="4" s="1"/>
  <c r="W357" i="4"/>
  <c r="V357" i="4"/>
  <c r="AA361" i="4"/>
  <c r="W361" i="4"/>
  <c r="V361" i="4"/>
  <c r="AA365" i="4"/>
  <c r="AC365" i="4" s="1"/>
  <c r="W365" i="4"/>
  <c r="V365" i="4"/>
  <c r="AA369" i="4"/>
  <c r="AC369" i="4" s="1"/>
  <c r="W369" i="4"/>
  <c r="V369" i="4"/>
  <c r="AA373" i="4"/>
  <c r="W373" i="4"/>
  <c r="V373" i="4"/>
  <c r="AA377" i="4"/>
  <c r="W377" i="4"/>
  <c r="V377" i="4"/>
  <c r="AA381" i="4"/>
  <c r="AC381" i="4" s="1"/>
  <c r="W381" i="4"/>
  <c r="V381" i="4"/>
  <c r="AA385" i="4"/>
  <c r="AC385" i="4" s="1"/>
  <c r="W385" i="4"/>
  <c r="V385" i="4"/>
  <c r="AA389" i="4"/>
  <c r="W389" i="4"/>
  <c r="V389" i="4"/>
  <c r="AA393" i="4"/>
  <c r="W393" i="4"/>
  <c r="V393" i="4"/>
  <c r="AA397" i="4"/>
  <c r="AC397" i="4" s="1"/>
  <c r="W397" i="4"/>
  <c r="V397" i="4"/>
  <c r="AA401" i="4"/>
  <c r="AC401" i="4" s="1"/>
  <c r="W401" i="4"/>
  <c r="V401" i="4"/>
  <c r="AA405" i="4"/>
  <c r="W405" i="4"/>
  <c r="V405" i="4"/>
  <c r="AA409" i="4"/>
  <c r="W409" i="4"/>
  <c r="V409" i="4"/>
  <c r="AA413" i="4"/>
  <c r="AC413" i="4" s="1"/>
  <c r="W413" i="4"/>
  <c r="V413" i="4"/>
  <c r="AA417" i="4"/>
  <c r="AC417" i="4" s="1"/>
  <c r="W417" i="4"/>
  <c r="V417" i="4"/>
  <c r="AA421" i="4"/>
  <c r="W421" i="4"/>
  <c r="V421" i="4"/>
  <c r="AA425" i="4"/>
  <c r="W425" i="4"/>
  <c r="V425" i="4"/>
  <c r="AA429" i="4"/>
  <c r="AC429" i="4" s="1"/>
  <c r="W429" i="4"/>
  <c r="V429" i="4"/>
  <c r="AA433" i="4"/>
  <c r="AC433" i="4" s="1"/>
  <c r="W433" i="4"/>
  <c r="V433" i="4"/>
  <c r="AA437" i="4"/>
  <c r="W437" i="4"/>
  <c r="V437" i="4"/>
  <c r="AA441" i="4"/>
  <c r="W441" i="4"/>
  <c r="V441" i="4"/>
  <c r="AA445" i="4"/>
  <c r="AC445" i="4" s="1"/>
  <c r="W445" i="4"/>
  <c r="V445" i="4"/>
  <c r="AA449" i="4"/>
  <c r="AC449" i="4" s="1"/>
  <c r="W449" i="4"/>
  <c r="V449" i="4"/>
  <c r="AA453" i="4"/>
  <c r="W453" i="4"/>
  <c r="V453" i="4"/>
  <c r="AA457" i="4"/>
  <c r="W457" i="4"/>
  <c r="V457" i="4"/>
  <c r="AA461" i="4"/>
  <c r="AC461" i="4" s="1"/>
  <c r="W461" i="4"/>
  <c r="V461" i="4"/>
  <c r="AA465" i="4"/>
  <c r="AC465" i="4" s="1"/>
  <c r="W465" i="4"/>
  <c r="V465" i="4"/>
  <c r="AA469" i="4"/>
  <c r="W469" i="4"/>
  <c r="V469" i="4"/>
  <c r="AA4" i="4"/>
  <c r="AC4" i="4" s="1"/>
  <c r="W4" i="4"/>
  <c r="V4" i="4"/>
  <c r="AA8" i="4"/>
  <c r="W8" i="4"/>
  <c r="Z8" i="4" s="1"/>
  <c r="V8" i="4"/>
  <c r="AA12" i="4"/>
  <c r="AC12" i="4" s="1"/>
  <c r="W12" i="4"/>
  <c r="Z12" i="4" s="1"/>
  <c r="V12" i="4"/>
  <c r="AA16" i="4"/>
  <c r="AC16" i="4" s="1"/>
  <c r="W16" i="4"/>
  <c r="V16" i="4"/>
  <c r="AA20" i="4"/>
  <c r="AC20" i="4" s="1"/>
  <c r="W20" i="4"/>
  <c r="V20" i="4"/>
  <c r="AA24" i="4"/>
  <c r="W24" i="4"/>
  <c r="Z24" i="4" s="1"/>
  <c r="V24" i="4"/>
  <c r="AA28" i="4"/>
  <c r="AC28" i="4" s="1"/>
  <c r="W28" i="4"/>
  <c r="Z28" i="4" s="1"/>
  <c r="V28" i="4"/>
  <c r="AA32" i="4"/>
  <c r="AC32" i="4" s="1"/>
  <c r="W32" i="4"/>
  <c r="V32" i="4"/>
  <c r="AA36" i="4"/>
  <c r="AC36" i="4" s="1"/>
  <c r="W36" i="4"/>
  <c r="Z36" i="4" s="1"/>
  <c r="V36" i="4"/>
  <c r="AA40" i="4"/>
  <c r="W40" i="4"/>
  <c r="Z40" i="4" s="1"/>
  <c r="V40" i="4"/>
  <c r="AA44" i="4"/>
  <c r="AC44" i="4" s="1"/>
  <c r="W44" i="4"/>
  <c r="Z44" i="4" s="1"/>
  <c r="V44" i="4"/>
  <c r="AA48" i="4"/>
  <c r="AC48" i="4" s="1"/>
  <c r="W48" i="4"/>
  <c r="V48" i="4"/>
  <c r="AA52" i="4"/>
  <c r="AC52" i="4" s="1"/>
  <c r="W52" i="4"/>
  <c r="V52" i="4"/>
  <c r="AA56" i="4"/>
  <c r="W56" i="4"/>
  <c r="Z56" i="4" s="1"/>
  <c r="V56" i="4"/>
  <c r="AA60" i="4"/>
  <c r="AC60" i="4" s="1"/>
  <c r="W60" i="4"/>
  <c r="Z60" i="4" s="1"/>
  <c r="V60" i="4"/>
  <c r="AA64" i="4"/>
  <c r="AC64" i="4" s="1"/>
  <c r="W64" i="4"/>
  <c r="V64" i="4"/>
  <c r="AA68" i="4"/>
  <c r="AC68" i="4" s="1"/>
  <c r="W68" i="4"/>
  <c r="Z68" i="4" s="1"/>
  <c r="V68" i="4"/>
  <c r="AA72" i="4"/>
  <c r="AC72" i="4" s="1"/>
  <c r="W72" i="4"/>
  <c r="Z72" i="4" s="1"/>
  <c r="V72" i="4"/>
  <c r="Y72" i="4" s="1"/>
  <c r="AA76" i="4"/>
  <c r="W76" i="4"/>
  <c r="Z76" i="4" s="1"/>
  <c r="V76" i="4"/>
  <c r="Y76" i="4" s="1"/>
  <c r="AA80" i="4"/>
  <c r="AC80" i="4" s="1"/>
  <c r="W80" i="4"/>
  <c r="V80" i="4"/>
  <c r="Y80" i="4" s="1"/>
  <c r="AA84" i="4"/>
  <c r="AC84" i="4" s="1"/>
  <c r="W84" i="4"/>
  <c r="V84" i="4"/>
  <c r="Y84" i="4" s="1"/>
  <c r="AA88" i="4"/>
  <c r="W88" i="4"/>
  <c r="Z88" i="4" s="1"/>
  <c r="V88" i="4"/>
  <c r="Y88" i="4" s="1"/>
  <c r="AA92" i="4"/>
  <c r="W92" i="4"/>
  <c r="Z92" i="4" s="1"/>
  <c r="V92" i="4"/>
  <c r="Y92" i="4" s="1"/>
  <c r="AA96" i="4"/>
  <c r="AC96" i="4" s="1"/>
  <c r="W96" i="4"/>
  <c r="V96" i="4"/>
  <c r="AA100" i="4"/>
  <c r="AC100" i="4" s="1"/>
  <c r="W100" i="4"/>
  <c r="V100" i="4"/>
  <c r="AA104" i="4"/>
  <c r="AC104" i="4" s="1"/>
  <c r="W104" i="4"/>
  <c r="V104" i="4"/>
  <c r="AA108" i="4"/>
  <c r="W108" i="4"/>
  <c r="V108" i="4"/>
  <c r="AA112" i="4"/>
  <c r="W112" i="4"/>
  <c r="V112" i="4"/>
  <c r="AA116" i="4"/>
  <c r="AC116" i="4" s="1"/>
  <c r="W116" i="4"/>
  <c r="V116" i="4"/>
  <c r="AA120" i="4"/>
  <c r="AC120" i="4" s="1"/>
  <c r="W120" i="4"/>
  <c r="Z120" i="4" s="1"/>
  <c r="V120" i="4"/>
  <c r="AA124" i="4"/>
  <c r="AC124" i="4" s="1"/>
  <c r="W124" i="4"/>
  <c r="Z124" i="4" s="1"/>
  <c r="V124" i="4"/>
  <c r="AA128" i="4"/>
  <c r="AC128" i="4" s="1"/>
  <c r="W128" i="4"/>
  <c r="V128" i="4"/>
  <c r="Y128" i="4" s="1"/>
  <c r="AA132" i="4"/>
  <c r="AC132" i="4" s="1"/>
  <c r="W132" i="4"/>
  <c r="Z132" i="4" s="1"/>
  <c r="V132" i="4"/>
  <c r="Y132" i="4" s="1"/>
  <c r="AA136" i="4"/>
  <c r="AC136" i="4" s="1"/>
  <c r="W136" i="4"/>
  <c r="Z136" i="4" s="1"/>
  <c r="V136" i="4"/>
  <c r="Y136" i="4" s="1"/>
  <c r="AA140" i="4"/>
  <c r="AC140" i="4" s="1"/>
  <c r="W140" i="4"/>
  <c r="Z140" i="4" s="1"/>
  <c r="V140" i="4"/>
  <c r="Y140" i="4" s="1"/>
  <c r="AA144" i="4"/>
  <c r="AC144" i="4" s="1"/>
  <c r="W144" i="4"/>
  <c r="Z144" i="4" s="1"/>
  <c r="V144" i="4"/>
  <c r="Y144" i="4" s="1"/>
  <c r="AA148" i="4"/>
  <c r="AC148" i="4" s="1"/>
  <c r="W148" i="4"/>
  <c r="Z148" i="4" s="1"/>
  <c r="V148" i="4"/>
  <c r="Y148" i="4" s="1"/>
  <c r="AA152" i="4"/>
  <c r="AC152" i="4" s="1"/>
  <c r="W152" i="4"/>
  <c r="Z152" i="4" s="1"/>
  <c r="V152" i="4"/>
  <c r="Y152" i="4" s="1"/>
  <c r="AA156" i="4"/>
  <c r="AC156" i="4" s="1"/>
  <c r="W156" i="4"/>
  <c r="V156" i="4"/>
  <c r="AA160" i="4"/>
  <c r="W160" i="4"/>
  <c r="V160" i="4"/>
  <c r="AA164" i="4"/>
  <c r="AC164" i="4" s="1"/>
  <c r="W164" i="4"/>
  <c r="V164" i="4"/>
  <c r="AA168" i="4"/>
  <c r="AC168" i="4" s="1"/>
  <c r="W168" i="4"/>
  <c r="V168" i="4"/>
  <c r="AA172" i="4"/>
  <c r="AC172" i="4" s="1"/>
  <c r="W172" i="4"/>
  <c r="V172" i="4"/>
  <c r="AA176" i="4"/>
  <c r="AC176" i="4" s="1"/>
  <c r="W176" i="4"/>
  <c r="V176" i="4"/>
  <c r="AA180" i="4"/>
  <c r="AC180" i="4" s="1"/>
  <c r="W180" i="4"/>
  <c r="V180" i="4"/>
  <c r="AA184" i="4"/>
  <c r="AC184" i="4" s="1"/>
  <c r="W184" i="4"/>
  <c r="V184" i="4"/>
  <c r="AA188" i="4"/>
  <c r="AC188" i="4" s="1"/>
  <c r="W188" i="4"/>
  <c r="V188" i="4"/>
  <c r="AA192" i="4"/>
  <c r="W192" i="4"/>
  <c r="V192" i="4"/>
  <c r="AA196" i="4"/>
  <c r="AC196" i="4" s="1"/>
  <c r="W196" i="4"/>
  <c r="V196" i="4"/>
  <c r="AA200" i="4"/>
  <c r="AC200" i="4" s="1"/>
  <c r="W200" i="4"/>
  <c r="V200" i="4"/>
  <c r="AA204" i="4"/>
  <c r="AC204" i="4" s="1"/>
  <c r="W204" i="4"/>
  <c r="V204" i="4"/>
  <c r="AA208" i="4"/>
  <c r="AC208" i="4" s="1"/>
  <c r="W208" i="4"/>
  <c r="V208" i="4"/>
  <c r="AA212" i="4"/>
  <c r="AC212" i="4" s="1"/>
  <c r="W212" i="4"/>
  <c r="V212" i="4"/>
  <c r="AA216" i="4"/>
  <c r="W216" i="4"/>
  <c r="V216" i="4"/>
  <c r="AA220" i="4"/>
  <c r="W220" i="4"/>
  <c r="V220" i="4"/>
  <c r="AA224" i="4"/>
  <c r="AC224" i="4" s="1"/>
  <c r="W224" i="4"/>
  <c r="V224" i="4"/>
  <c r="AA228" i="4"/>
  <c r="AC228" i="4" s="1"/>
  <c r="W228" i="4"/>
  <c r="V228" i="4"/>
  <c r="AA232" i="4"/>
  <c r="AC232" i="4" s="1"/>
  <c r="W232" i="4"/>
  <c r="V232" i="4"/>
  <c r="AA236" i="4"/>
  <c r="W236" i="4"/>
  <c r="V236" i="4"/>
  <c r="AA240" i="4"/>
  <c r="AC240" i="4" s="1"/>
  <c r="W240" i="4"/>
  <c r="V240" i="4"/>
  <c r="AA244" i="4"/>
  <c r="AC244" i="4" s="1"/>
  <c r="W244" i="4"/>
  <c r="V244" i="4"/>
  <c r="AA248" i="4"/>
  <c r="AC248" i="4" s="1"/>
  <c r="W248" i="4"/>
  <c r="V248" i="4"/>
  <c r="AA252" i="4"/>
  <c r="W252" i="4"/>
  <c r="V252" i="4"/>
  <c r="AA256" i="4"/>
  <c r="AC256" i="4" s="1"/>
  <c r="W256" i="4"/>
  <c r="V256" i="4"/>
  <c r="AA260" i="4"/>
  <c r="AC260" i="4" s="1"/>
  <c r="W260" i="4"/>
  <c r="V260" i="4"/>
  <c r="AA264" i="4"/>
  <c r="AC264" i="4" s="1"/>
  <c r="W264" i="4"/>
  <c r="V264" i="4"/>
  <c r="AA268" i="4"/>
  <c r="W268" i="4"/>
  <c r="V268" i="4"/>
  <c r="AA272" i="4"/>
  <c r="AC272" i="4" s="1"/>
  <c r="W272" i="4"/>
  <c r="V272" i="4"/>
  <c r="AA276" i="4"/>
  <c r="AC276" i="4" s="1"/>
  <c r="W276" i="4"/>
  <c r="V276" i="4"/>
  <c r="AA280" i="4"/>
  <c r="W280" i="4"/>
  <c r="V280" i="4"/>
  <c r="AA284" i="4"/>
  <c r="W284" i="4"/>
  <c r="V284" i="4"/>
  <c r="AA288" i="4"/>
  <c r="AC288" i="4" s="1"/>
  <c r="W288" i="4"/>
  <c r="V288" i="4"/>
  <c r="AA292" i="4"/>
  <c r="AC292" i="4" s="1"/>
  <c r="W292" i="4"/>
  <c r="V292" i="4"/>
  <c r="AA296" i="4"/>
  <c r="AC296" i="4" s="1"/>
  <c r="W296" i="4"/>
  <c r="V296" i="4"/>
  <c r="AA300" i="4"/>
  <c r="W300" i="4"/>
  <c r="V300" i="4"/>
  <c r="AA304" i="4"/>
  <c r="AC304" i="4" s="1"/>
  <c r="W304" i="4"/>
  <c r="V304" i="4"/>
  <c r="AA308" i="4"/>
  <c r="AC308" i="4" s="1"/>
  <c r="W308" i="4"/>
  <c r="V308" i="4"/>
  <c r="AA312" i="4"/>
  <c r="AC312" i="4" s="1"/>
  <c r="W312" i="4"/>
  <c r="V312" i="4"/>
  <c r="AA316" i="4"/>
  <c r="W316" i="4"/>
  <c r="V316" i="4"/>
  <c r="AA320" i="4"/>
  <c r="AC320" i="4" s="1"/>
  <c r="W320" i="4"/>
  <c r="V320" i="4"/>
  <c r="AA324" i="4"/>
  <c r="AC324" i="4" s="1"/>
  <c r="W324" i="4"/>
  <c r="V324" i="4"/>
  <c r="AA328" i="4"/>
  <c r="AC328" i="4" s="1"/>
  <c r="W328" i="4"/>
  <c r="V328" i="4"/>
  <c r="AA332" i="4"/>
  <c r="W332" i="4"/>
  <c r="V332" i="4"/>
  <c r="AA336" i="4"/>
  <c r="AC336" i="4" s="1"/>
  <c r="W336" i="4"/>
  <c r="V336" i="4"/>
  <c r="AA340" i="4"/>
  <c r="AC340" i="4" s="1"/>
  <c r="W340" i="4"/>
  <c r="V340" i="4"/>
  <c r="AA344" i="4"/>
  <c r="W344" i="4"/>
  <c r="V344" i="4"/>
  <c r="AA348" i="4"/>
  <c r="W348" i="4"/>
  <c r="V348" i="4"/>
  <c r="AA352" i="4"/>
  <c r="AC352" i="4" s="1"/>
  <c r="W352" i="4"/>
  <c r="V352" i="4"/>
  <c r="AA356" i="4"/>
  <c r="AC356" i="4" s="1"/>
  <c r="W356" i="4"/>
  <c r="V356" i="4"/>
  <c r="AA360" i="4"/>
  <c r="AC360" i="4" s="1"/>
  <c r="W360" i="4"/>
  <c r="V360" i="4"/>
  <c r="AA364" i="4"/>
  <c r="W364" i="4"/>
  <c r="V364" i="4"/>
  <c r="AA368" i="4"/>
  <c r="AC368" i="4" s="1"/>
  <c r="W368" i="4"/>
  <c r="V368" i="4"/>
  <c r="AA372" i="4"/>
  <c r="AC372" i="4" s="1"/>
  <c r="W372" i="4"/>
  <c r="V372" i="4"/>
  <c r="AA376" i="4"/>
  <c r="AC376" i="4" s="1"/>
  <c r="W376" i="4"/>
  <c r="V376" i="4"/>
  <c r="AA380" i="4"/>
  <c r="W380" i="4"/>
  <c r="V380" i="4"/>
  <c r="AA384" i="4"/>
  <c r="AC384" i="4" s="1"/>
  <c r="W384" i="4"/>
  <c r="V384" i="4"/>
  <c r="AA388" i="4"/>
  <c r="AC388" i="4" s="1"/>
  <c r="W388" i="4"/>
  <c r="V388" i="4"/>
  <c r="AA392" i="4"/>
  <c r="AC392" i="4" s="1"/>
  <c r="W392" i="4"/>
  <c r="V392" i="4"/>
  <c r="AA396" i="4"/>
  <c r="W396" i="4"/>
  <c r="V396" i="4"/>
  <c r="AA400" i="4"/>
  <c r="AC400" i="4" s="1"/>
  <c r="W400" i="4"/>
  <c r="V400" i="4"/>
  <c r="AA404" i="4"/>
  <c r="AC404" i="4" s="1"/>
  <c r="W404" i="4"/>
  <c r="V404" i="4"/>
  <c r="AA408" i="4"/>
  <c r="W408" i="4"/>
  <c r="V408" i="4"/>
  <c r="AA412" i="4"/>
  <c r="W412" i="4"/>
  <c r="V412" i="4"/>
  <c r="AA416" i="4"/>
  <c r="AC416" i="4" s="1"/>
  <c r="W416" i="4"/>
  <c r="V416" i="4"/>
  <c r="AA420" i="4"/>
  <c r="AC420" i="4" s="1"/>
  <c r="W420" i="4"/>
  <c r="V420" i="4"/>
  <c r="AA424" i="4"/>
  <c r="AC424" i="4" s="1"/>
  <c r="W424" i="4"/>
  <c r="V424" i="4"/>
  <c r="AA428" i="4"/>
  <c r="W428" i="4"/>
  <c r="V428" i="4"/>
  <c r="AA432" i="4"/>
  <c r="AC432" i="4" s="1"/>
  <c r="W432" i="4"/>
  <c r="V432" i="4"/>
  <c r="AA436" i="4"/>
  <c r="AC436" i="4" s="1"/>
  <c r="W436" i="4"/>
  <c r="V436" i="4"/>
  <c r="AA440" i="4"/>
  <c r="AC440" i="4" s="1"/>
  <c r="W440" i="4"/>
  <c r="V440" i="4"/>
  <c r="AA444" i="4"/>
  <c r="W444" i="4"/>
  <c r="V444" i="4"/>
  <c r="AA448" i="4"/>
  <c r="AC448" i="4" s="1"/>
  <c r="W448" i="4"/>
  <c r="V448" i="4"/>
  <c r="AA452" i="4"/>
  <c r="AC452" i="4" s="1"/>
  <c r="W452" i="4"/>
  <c r="V452" i="4"/>
  <c r="AA456" i="4"/>
  <c r="AC456" i="4" s="1"/>
  <c r="W456" i="4"/>
  <c r="V456" i="4"/>
  <c r="AA460" i="4"/>
  <c r="W460" i="4"/>
  <c r="V460" i="4"/>
  <c r="AA464" i="4"/>
  <c r="AC464" i="4" s="1"/>
  <c r="W464" i="4"/>
  <c r="V464" i="4"/>
  <c r="AA468" i="4"/>
  <c r="AC468" i="4" s="1"/>
  <c r="W468" i="4"/>
  <c r="V468" i="4"/>
  <c r="AA474" i="4"/>
  <c r="AC474" i="4" s="1"/>
  <c r="W474" i="4"/>
  <c r="V474" i="4"/>
  <c r="AA478" i="4"/>
  <c r="W478" i="4"/>
  <c r="V478" i="4"/>
  <c r="AA482" i="4"/>
  <c r="AC482" i="4" s="1"/>
  <c r="W482" i="4"/>
  <c r="V482" i="4"/>
  <c r="AA486" i="4"/>
  <c r="W486" i="4"/>
  <c r="V486" i="4"/>
  <c r="AA490" i="4"/>
  <c r="AC490" i="4" s="1"/>
  <c r="W490" i="4"/>
  <c r="V490" i="4"/>
  <c r="AA494" i="4"/>
  <c r="W494" i="4"/>
  <c r="V494" i="4"/>
  <c r="AA498" i="4"/>
  <c r="AC498" i="4" s="1"/>
  <c r="W498" i="4"/>
  <c r="V498" i="4"/>
  <c r="AA502" i="4"/>
  <c r="W502" i="4"/>
  <c r="V502" i="4"/>
  <c r="AA506" i="4"/>
  <c r="AC506" i="4" s="1"/>
  <c r="W506" i="4"/>
  <c r="V506" i="4"/>
  <c r="AA510" i="4"/>
  <c r="W510" i="4"/>
  <c r="V510" i="4"/>
  <c r="AA514" i="4"/>
  <c r="AC514" i="4" s="1"/>
  <c r="W514" i="4"/>
  <c r="V514" i="4"/>
  <c r="AA518" i="4"/>
  <c r="W518" i="4"/>
  <c r="V518" i="4"/>
  <c r="AA522" i="4"/>
  <c r="AC522" i="4" s="1"/>
  <c r="W522" i="4"/>
  <c r="V522" i="4"/>
  <c r="AA526" i="4"/>
  <c r="W526" i="4"/>
  <c r="V526" i="4"/>
  <c r="AA530" i="4"/>
  <c r="AC530" i="4" s="1"/>
  <c r="W530" i="4"/>
  <c r="V530" i="4"/>
  <c r="AA534" i="4"/>
  <c r="W534" i="4"/>
  <c r="V534" i="4"/>
  <c r="AA538" i="4"/>
  <c r="AC538" i="4" s="1"/>
  <c r="W538" i="4"/>
  <c r="V538" i="4"/>
  <c r="AA542" i="4"/>
  <c r="W542" i="4"/>
  <c r="V542" i="4"/>
  <c r="AA546" i="4"/>
  <c r="AC546" i="4" s="1"/>
  <c r="W546" i="4"/>
  <c r="V546" i="4"/>
  <c r="AA550" i="4"/>
  <c r="W550" i="4"/>
  <c r="V550" i="4"/>
  <c r="AA554" i="4"/>
  <c r="AC554" i="4" s="1"/>
  <c r="W554" i="4"/>
  <c r="V554" i="4"/>
  <c r="AA558" i="4"/>
  <c r="W558" i="4"/>
  <c r="V558" i="4"/>
  <c r="AA562" i="4"/>
  <c r="AC562" i="4" s="1"/>
  <c r="W562" i="4"/>
  <c r="V562" i="4"/>
  <c r="AA566" i="4"/>
  <c r="W566" i="4"/>
  <c r="V566" i="4"/>
  <c r="AA570" i="4"/>
  <c r="AC570" i="4" s="1"/>
  <c r="W570" i="4"/>
  <c r="V570" i="4"/>
  <c r="AA574" i="4"/>
  <c r="W574" i="4"/>
  <c r="V574" i="4"/>
  <c r="AA578" i="4"/>
  <c r="AC578" i="4" s="1"/>
  <c r="W578" i="4"/>
  <c r="V578" i="4"/>
  <c r="AA582" i="4"/>
  <c r="W582" i="4"/>
  <c r="V582" i="4"/>
  <c r="AA586" i="4"/>
  <c r="AC586" i="4" s="1"/>
  <c r="W586" i="4"/>
  <c r="V586" i="4"/>
  <c r="AA590" i="4"/>
  <c r="W590" i="4"/>
  <c r="V590" i="4"/>
  <c r="AA594" i="4"/>
  <c r="AC594" i="4" s="1"/>
  <c r="W594" i="4"/>
  <c r="V594" i="4"/>
  <c r="AA598" i="4"/>
  <c r="W598" i="4"/>
  <c r="V598" i="4"/>
  <c r="AA602" i="4"/>
  <c r="AC602" i="4" s="1"/>
  <c r="W602" i="4"/>
  <c r="V602" i="4"/>
  <c r="AA606" i="4"/>
  <c r="W606" i="4"/>
  <c r="V606" i="4"/>
  <c r="AA610" i="4"/>
  <c r="AC610" i="4" s="1"/>
  <c r="W610" i="4"/>
  <c r="V610" i="4"/>
  <c r="AA614" i="4"/>
  <c r="W614" i="4"/>
  <c r="V614" i="4"/>
  <c r="AA618" i="4"/>
  <c r="AC618" i="4" s="1"/>
  <c r="W618" i="4"/>
  <c r="V618" i="4"/>
  <c r="AA622" i="4"/>
  <c r="W622" i="4"/>
  <c r="V622" i="4"/>
  <c r="AA626" i="4"/>
  <c r="AC626" i="4" s="1"/>
  <c r="W626" i="4"/>
  <c r="V626" i="4"/>
  <c r="AA630" i="4"/>
  <c r="W630" i="4"/>
  <c r="V630" i="4"/>
  <c r="AA634" i="4"/>
  <c r="AC634" i="4" s="1"/>
  <c r="W634" i="4"/>
  <c r="V634" i="4"/>
  <c r="AA638" i="4"/>
  <c r="W638" i="4"/>
  <c r="V638" i="4"/>
  <c r="AA642" i="4"/>
  <c r="AC642" i="4" s="1"/>
  <c r="W642" i="4"/>
  <c r="V642" i="4"/>
  <c r="AA646" i="4"/>
  <c r="W646" i="4"/>
  <c r="V646" i="4"/>
  <c r="AA650" i="4"/>
  <c r="AC650" i="4" s="1"/>
  <c r="W650" i="4"/>
  <c r="V650" i="4"/>
  <c r="AA654" i="4"/>
  <c r="W654" i="4"/>
  <c r="V654" i="4"/>
  <c r="AA658" i="4"/>
  <c r="AC658" i="4" s="1"/>
  <c r="W658" i="4"/>
  <c r="V658" i="4"/>
  <c r="AA662" i="4"/>
  <c r="W662" i="4"/>
  <c r="V662" i="4"/>
  <c r="AA666" i="4"/>
  <c r="AC666" i="4" s="1"/>
  <c r="W666" i="4"/>
  <c r="V666" i="4"/>
  <c r="AA670" i="4"/>
  <c r="W670" i="4"/>
  <c r="V670" i="4"/>
  <c r="AA674" i="4"/>
  <c r="AC674" i="4" s="1"/>
  <c r="W674" i="4"/>
  <c r="V674" i="4"/>
  <c r="AA678" i="4"/>
  <c r="W678" i="4"/>
  <c r="V678" i="4"/>
  <c r="AA682" i="4"/>
  <c r="AC682" i="4" s="1"/>
  <c r="W682" i="4"/>
  <c r="V682" i="4"/>
  <c r="AA686" i="4"/>
  <c r="W686" i="4"/>
  <c r="V686" i="4"/>
  <c r="AA690" i="4"/>
  <c r="AC690" i="4" s="1"/>
  <c r="W690" i="4"/>
  <c r="V690" i="4"/>
  <c r="AA694" i="4"/>
  <c r="W694" i="4"/>
  <c r="V694" i="4"/>
  <c r="AA698" i="4"/>
  <c r="AC698" i="4" s="1"/>
  <c r="W698" i="4"/>
  <c r="V698" i="4"/>
  <c r="AA702" i="4"/>
  <c r="W702" i="4"/>
  <c r="V702" i="4"/>
  <c r="AA706" i="4"/>
  <c r="AC706" i="4" s="1"/>
  <c r="W706" i="4"/>
  <c r="V706" i="4"/>
  <c r="AA710" i="4"/>
  <c r="W710" i="4"/>
  <c r="V710" i="4"/>
  <c r="AA714" i="4"/>
  <c r="AC714" i="4" s="1"/>
  <c r="W714" i="4"/>
  <c r="V714" i="4"/>
  <c r="AA718" i="4"/>
  <c r="W718" i="4"/>
  <c r="V718" i="4"/>
  <c r="AA722" i="4"/>
  <c r="AC722" i="4" s="1"/>
  <c r="W722" i="4"/>
  <c r="V722" i="4"/>
  <c r="AA726" i="4"/>
  <c r="W726" i="4"/>
  <c r="V726" i="4"/>
  <c r="AA730" i="4"/>
  <c r="AC730" i="4" s="1"/>
  <c r="W730" i="4"/>
  <c r="V730" i="4"/>
  <c r="AA734" i="4"/>
  <c r="W734" i="4"/>
  <c r="V734" i="4"/>
  <c r="AA738" i="4"/>
  <c r="AC738" i="4" s="1"/>
  <c r="W738" i="4"/>
  <c r="V738" i="4"/>
  <c r="AA742" i="4"/>
  <c r="W742" i="4"/>
  <c r="V742" i="4"/>
  <c r="AA746" i="4"/>
  <c r="AC746" i="4" s="1"/>
  <c r="W746" i="4"/>
  <c r="V746" i="4"/>
  <c r="AA750" i="4"/>
  <c r="W750" i="4"/>
  <c r="V750" i="4"/>
  <c r="AA754" i="4"/>
  <c r="AC754" i="4" s="1"/>
  <c r="W754" i="4"/>
  <c r="V754" i="4"/>
  <c r="AA758" i="4"/>
  <c r="W758" i="4"/>
  <c r="V758" i="4"/>
  <c r="AA762" i="4"/>
  <c r="AC762" i="4" s="1"/>
  <c r="W762" i="4"/>
  <c r="V762" i="4"/>
  <c r="AA766" i="4"/>
  <c r="W766" i="4"/>
  <c r="V766" i="4"/>
  <c r="AA770" i="4"/>
  <c r="AC770" i="4" s="1"/>
  <c r="W770" i="4"/>
  <c r="V770" i="4"/>
  <c r="AA774" i="4"/>
  <c r="W774" i="4"/>
  <c r="V774" i="4"/>
  <c r="AA778" i="4"/>
  <c r="AC778" i="4" s="1"/>
  <c r="W778" i="4"/>
  <c r="V778" i="4"/>
  <c r="AA782" i="4"/>
  <c r="W782" i="4"/>
  <c r="V782" i="4"/>
  <c r="AA786" i="4"/>
  <c r="AC786" i="4" s="1"/>
  <c r="W786" i="4"/>
  <c r="V786" i="4"/>
  <c r="AA790" i="4"/>
  <c r="W790" i="4"/>
  <c r="V790" i="4"/>
  <c r="AA794" i="4"/>
  <c r="AC794" i="4" s="1"/>
  <c r="W794" i="4"/>
  <c r="V794" i="4"/>
  <c r="AA798" i="4"/>
  <c r="W798" i="4"/>
  <c r="V798" i="4"/>
  <c r="AA802" i="4"/>
  <c r="AC802" i="4" s="1"/>
  <c r="W802" i="4"/>
  <c r="V802" i="4"/>
  <c r="AA806" i="4"/>
  <c r="W806" i="4"/>
  <c r="V806" i="4"/>
  <c r="AA810" i="4"/>
  <c r="AC810" i="4" s="1"/>
  <c r="W810" i="4"/>
  <c r="V810" i="4"/>
  <c r="AA814" i="4"/>
  <c r="W814" i="4"/>
  <c r="V814" i="4"/>
  <c r="AA818" i="4"/>
  <c r="AC818" i="4" s="1"/>
  <c r="W818" i="4"/>
  <c r="V818" i="4"/>
  <c r="AA822" i="4"/>
  <c r="W822" i="4"/>
  <c r="V822" i="4"/>
  <c r="AA826" i="4"/>
  <c r="AC826" i="4" s="1"/>
  <c r="W826" i="4"/>
  <c r="V826" i="4"/>
  <c r="AA830" i="4"/>
  <c r="W830" i="4"/>
  <c r="V830" i="4"/>
  <c r="AA834" i="4"/>
  <c r="AC834" i="4" s="1"/>
  <c r="W834" i="4"/>
  <c r="V834" i="4"/>
  <c r="AA838" i="4"/>
  <c r="W838" i="4"/>
  <c r="V838" i="4"/>
  <c r="AA842" i="4"/>
  <c r="AC842" i="4" s="1"/>
  <c r="W842" i="4"/>
  <c r="V842" i="4"/>
  <c r="AA846" i="4"/>
  <c r="W846" i="4"/>
  <c r="V846" i="4"/>
  <c r="AA850" i="4"/>
  <c r="AC850" i="4" s="1"/>
  <c r="W850" i="4"/>
  <c r="V850" i="4"/>
  <c r="AA854" i="4"/>
  <c r="W854" i="4"/>
  <c r="V854" i="4"/>
  <c r="AA858" i="4"/>
  <c r="AC858" i="4" s="1"/>
  <c r="W858" i="4"/>
  <c r="V858" i="4"/>
  <c r="AA862" i="4"/>
  <c r="AC862" i="4" s="1"/>
  <c r="W862" i="4"/>
  <c r="V862" i="4"/>
  <c r="AA866" i="4"/>
  <c r="W866" i="4"/>
  <c r="V866" i="4"/>
  <c r="AA870" i="4"/>
  <c r="W870" i="4"/>
  <c r="V870" i="4"/>
  <c r="AA874" i="4"/>
  <c r="AC874" i="4" s="1"/>
  <c r="W874" i="4"/>
  <c r="V874" i="4"/>
  <c r="AA878" i="4"/>
  <c r="AC878" i="4" s="1"/>
  <c r="W878" i="4"/>
  <c r="V878" i="4"/>
  <c r="AA882" i="4"/>
  <c r="AC882" i="4" s="1"/>
  <c r="W882" i="4"/>
  <c r="V882" i="4"/>
  <c r="AA886" i="4"/>
  <c r="W886" i="4"/>
  <c r="V886" i="4"/>
  <c r="AA890" i="4"/>
  <c r="AC890" i="4" s="1"/>
  <c r="W890" i="4"/>
  <c r="V890" i="4"/>
  <c r="AA894" i="4"/>
  <c r="W894" i="4"/>
  <c r="V894" i="4"/>
  <c r="AA898" i="4"/>
  <c r="AC898" i="4" s="1"/>
  <c r="W898" i="4"/>
  <c r="V898" i="4"/>
  <c r="AA902" i="4"/>
  <c r="W902" i="4"/>
  <c r="V902" i="4"/>
  <c r="AA906" i="4"/>
  <c r="AC906" i="4" s="1"/>
  <c r="W906" i="4"/>
  <c r="V906" i="4"/>
  <c r="AA910" i="4"/>
  <c r="W910" i="4"/>
  <c r="V910" i="4"/>
  <c r="AA914" i="4"/>
  <c r="AC914" i="4" s="1"/>
  <c r="W914" i="4"/>
  <c r="V914" i="4"/>
  <c r="AA918" i="4"/>
  <c r="W918" i="4"/>
  <c r="V918" i="4"/>
  <c r="AA922" i="4"/>
  <c r="AC922" i="4" s="1"/>
  <c r="W922" i="4"/>
  <c r="V922" i="4"/>
  <c r="AA926" i="4"/>
  <c r="W926" i="4"/>
  <c r="V926" i="4"/>
  <c r="AA930" i="4"/>
  <c r="AC930" i="4" s="1"/>
  <c r="W930" i="4"/>
  <c r="V930" i="4"/>
  <c r="AA934" i="4"/>
  <c r="W934" i="4"/>
  <c r="V934" i="4"/>
  <c r="AA938" i="4"/>
  <c r="AC938" i="4" s="1"/>
  <c r="W938" i="4"/>
  <c r="V938" i="4"/>
  <c r="AA942" i="4"/>
  <c r="W942" i="4"/>
  <c r="V942" i="4"/>
  <c r="AA946" i="4"/>
  <c r="AC946" i="4" s="1"/>
  <c r="W946" i="4"/>
  <c r="V946" i="4"/>
  <c r="AA950" i="4"/>
  <c r="W950" i="4"/>
  <c r="V950" i="4"/>
  <c r="AA954" i="4"/>
  <c r="AC954" i="4" s="1"/>
  <c r="W954" i="4"/>
  <c r="V954" i="4"/>
  <c r="AA958" i="4"/>
  <c r="W958" i="4"/>
  <c r="Z958" i="4" s="1"/>
  <c r="V958" i="4"/>
  <c r="AA962" i="4"/>
  <c r="AC962" i="4" s="1"/>
  <c r="W962" i="4"/>
  <c r="Z962" i="4" s="1"/>
  <c r="V962" i="4"/>
  <c r="AA966" i="4"/>
  <c r="W966" i="4"/>
  <c r="Z966" i="4" s="1"/>
  <c r="V966" i="4"/>
  <c r="AA970" i="4"/>
  <c r="AC970" i="4" s="1"/>
  <c r="W970" i="4"/>
  <c r="Z970" i="4" s="1"/>
  <c r="V970" i="4"/>
  <c r="AA974" i="4"/>
  <c r="W974" i="4"/>
  <c r="Z974" i="4" s="1"/>
  <c r="V974" i="4"/>
  <c r="AA978" i="4"/>
  <c r="AC978" i="4" s="1"/>
  <c r="W978" i="4"/>
  <c r="Z978" i="4" s="1"/>
  <c r="V978" i="4"/>
  <c r="AA982" i="4"/>
  <c r="W982" i="4"/>
  <c r="Z982" i="4" s="1"/>
  <c r="V982" i="4"/>
  <c r="AA986" i="4"/>
  <c r="AC986" i="4" s="1"/>
  <c r="W986" i="4"/>
  <c r="Z986" i="4" s="1"/>
  <c r="V986" i="4"/>
  <c r="AA990" i="4"/>
  <c r="W990" i="4"/>
  <c r="Z990" i="4" s="1"/>
  <c r="V990" i="4"/>
  <c r="AA994" i="4"/>
  <c r="AC994" i="4" s="1"/>
  <c r="W994" i="4"/>
  <c r="Z994" i="4" s="1"/>
  <c r="V994" i="4"/>
  <c r="AA998" i="4"/>
  <c r="W998" i="4"/>
  <c r="Z998" i="4" s="1"/>
  <c r="V998" i="4"/>
  <c r="AA1002" i="4"/>
  <c r="AC1002" i="4" s="1"/>
  <c r="W1002" i="4"/>
  <c r="Z1002" i="4" s="1"/>
  <c r="V1002" i="4"/>
  <c r="AA1006" i="4"/>
  <c r="W1006" i="4"/>
  <c r="Z1006" i="4" s="1"/>
  <c r="V1006" i="4"/>
  <c r="AA1010" i="4"/>
  <c r="AC1010" i="4" s="1"/>
  <c r="W1010" i="4"/>
  <c r="Z1010" i="4" s="1"/>
  <c r="V1010" i="4"/>
  <c r="AA1014" i="4"/>
  <c r="W1014" i="4"/>
  <c r="Z1014" i="4" s="1"/>
  <c r="V1014" i="4"/>
  <c r="AA1018" i="4"/>
  <c r="AC1018" i="4" s="1"/>
  <c r="W1018" i="4"/>
  <c r="Z1018" i="4" s="1"/>
  <c r="V1018" i="4"/>
  <c r="AA1022" i="4"/>
  <c r="W1022" i="4"/>
  <c r="Z1022" i="4" s="1"/>
  <c r="V1022" i="4"/>
  <c r="AA1026" i="4"/>
  <c r="AC1026" i="4" s="1"/>
  <c r="W1026" i="4"/>
  <c r="Z1026" i="4" s="1"/>
  <c r="V1026" i="4"/>
  <c r="AA1030" i="4"/>
  <c r="W1030" i="4"/>
  <c r="Z1030" i="4" s="1"/>
  <c r="V1030" i="4"/>
  <c r="AA1034" i="4"/>
  <c r="AC1034" i="4" s="1"/>
  <c r="W1034" i="4"/>
  <c r="Z1034" i="4" s="1"/>
  <c r="V1034" i="4"/>
  <c r="AA1038" i="4"/>
  <c r="W1038" i="4"/>
  <c r="Z1038" i="4" s="1"/>
  <c r="V1038" i="4"/>
  <c r="AA1042" i="4"/>
  <c r="AC1042" i="4" s="1"/>
  <c r="W1042" i="4"/>
  <c r="Z1042" i="4" s="1"/>
  <c r="V1042" i="4"/>
  <c r="AA1046" i="4"/>
  <c r="W1046" i="4"/>
  <c r="Z1046" i="4" s="1"/>
  <c r="V1046" i="4"/>
  <c r="AA1050" i="4"/>
  <c r="AC1050" i="4" s="1"/>
  <c r="W1050" i="4"/>
  <c r="Z1050" i="4" s="1"/>
  <c r="V1050" i="4"/>
  <c r="AA1054" i="4"/>
  <c r="W1054" i="4"/>
  <c r="Z1054" i="4" s="1"/>
  <c r="V1054" i="4"/>
  <c r="AA1058" i="4"/>
  <c r="AC1058" i="4" s="1"/>
  <c r="W1058" i="4"/>
  <c r="Z1058" i="4" s="1"/>
  <c r="V1058" i="4"/>
  <c r="AA1062" i="4"/>
  <c r="W1062" i="4"/>
  <c r="Z1062" i="4" s="1"/>
  <c r="V1062" i="4"/>
  <c r="AA1066" i="4"/>
  <c r="AC1066" i="4" s="1"/>
  <c r="W1066" i="4"/>
  <c r="Z1066" i="4" s="1"/>
  <c r="V1066" i="4"/>
  <c r="AA1070" i="4"/>
  <c r="AC1070" i="4" s="1"/>
  <c r="W1070" i="4"/>
  <c r="Z1070" i="4" s="1"/>
  <c r="V1070" i="4"/>
  <c r="AA1074" i="4"/>
  <c r="AC1074" i="4" s="1"/>
  <c r="W1074" i="4"/>
  <c r="Z1074" i="4" s="1"/>
  <c r="V1074" i="4"/>
  <c r="AA1078" i="4"/>
  <c r="W1078" i="4"/>
  <c r="Z1078" i="4" s="1"/>
  <c r="V1078" i="4"/>
  <c r="AA1082" i="4"/>
  <c r="AC1082" i="4" s="1"/>
  <c r="W1082" i="4"/>
  <c r="Z1082" i="4" s="1"/>
  <c r="V1082" i="4"/>
  <c r="AA1086" i="4"/>
  <c r="AC1086" i="4" s="1"/>
  <c r="W1086" i="4"/>
  <c r="Z1086" i="4" s="1"/>
  <c r="V1086" i="4"/>
  <c r="AA1090" i="4"/>
  <c r="AC1090" i="4" s="1"/>
  <c r="W1090" i="4"/>
  <c r="Z1090" i="4" s="1"/>
  <c r="V1090" i="4"/>
  <c r="AA1094" i="4"/>
  <c r="W1094" i="4"/>
  <c r="Z1094" i="4" s="1"/>
  <c r="V1094" i="4"/>
  <c r="AA1098" i="4"/>
  <c r="AC1098" i="4" s="1"/>
  <c r="W1098" i="4"/>
  <c r="Z1098" i="4" s="1"/>
  <c r="V1098" i="4"/>
  <c r="AA1102" i="4"/>
  <c r="AC1102" i="4" s="1"/>
  <c r="W1102" i="4"/>
  <c r="Z1102" i="4" s="1"/>
  <c r="V1102" i="4"/>
  <c r="AA1106" i="4"/>
  <c r="AC1106" i="4" s="1"/>
  <c r="W1106" i="4"/>
  <c r="Z1106" i="4" s="1"/>
  <c r="V1106" i="4"/>
  <c r="Y1106" i="4" s="1"/>
  <c r="AA1110" i="4"/>
  <c r="W1110" i="4"/>
  <c r="Z1110" i="4" s="1"/>
  <c r="V1110" i="4"/>
  <c r="Y1110" i="4" s="1"/>
  <c r="AA1114" i="4"/>
  <c r="AC1114" i="4" s="1"/>
  <c r="W1114" i="4"/>
  <c r="Z1114" i="4" s="1"/>
  <c r="V1114" i="4"/>
  <c r="Y1114" i="4" s="1"/>
  <c r="AA1118" i="4"/>
  <c r="AC1118" i="4" s="1"/>
  <c r="W1118" i="4"/>
  <c r="Z1118" i="4" s="1"/>
  <c r="V1118" i="4"/>
  <c r="Y1118" i="4" s="1"/>
  <c r="AA1122" i="4"/>
  <c r="AC1122" i="4" s="1"/>
  <c r="W1122" i="4"/>
  <c r="Z1122" i="4" s="1"/>
  <c r="V1122" i="4"/>
  <c r="Y1122" i="4" s="1"/>
  <c r="AA1126" i="4"/>
  <c r="W1126" i="4"/>
  <c r="Z1126" i="4" s="1"/>
  <c r="V1126" i="4"/>
  <c r="Y1126" i="4" s="1"/>
  <c r="AA1130" i="4"/>
  <c r="AC1130" i="4" s="1"/>
  <c r="W1130" i="4"/>
  <c r="Z1130" i="4" s="1"/>
  <c r="V1130" i="4"/>
  <c r="Y1130" i="4" s="1"/>
  <c r="AA1134" i="4"/>
  <c r="W1134" i="4"/>
  <c r="Z1134" i="4" s="1"/>
  <c r="V1134" i="4"/>
  <c r="AA1138" i="4"/>
  <c r="W1138" i="4"/>
  <c r="Z1138" i="4" s="1"/>
  <c r="V1138" i="4"/>
  <c r="Y1138" i="4" s="1"/>
  <c r="AA1142" i="4"/>
  <c r="AC1142" i="4" s="1"/>
  <c r="W1142" i="4"/>
  <c r="Z1142" i="4" s="1"/>
  <c r="V1142" i="4"/>
  <c r="AA1146" i="4"/>
  <c r="AC1146" i="4" s="1"/>
  <c r="W1146" i="4"/>
  <c r="Z1146" i="4" s="1"/>
  <c r="V1146" i="4"/>
  <c r="AA1150" i="4"/>
  <c r="W1150" i="4"/>
  <c r="Z1150" i="4" s="1"/>
  <c r="V1150" i="4"/>
  <c r="AA1154" i="4"/>
  <c r="AC1154" i="4" s="1"/>
  <c r="W1154" i="4"/>
  <c r="Z1154" i="4" s="1"/>
  <c r="V1154" i="4"/>
  <c r="AA1158" i="4"/>
  <c r="AC1158" i="4" s="1"/>
  <c r="W1158" i="4"/>
  <c r="Z1158" i="4" s="1"/>
  <c r="V1158" i="4"/>
  <c r="AA1162" i="4"/>
  <c r="AC1162" i="4" s="1"/>
  <c r="W1162" i="4"/>
  <c r="Z1162" i="4" s="1"/>
  <c r="V1162" i="4"/>
  <c r="AA1166" i="4"/>
  <c r="W1166" i="4"/>
  <c r="Z1166" i="4" s="1"/>
  <c r="V1166" i="4"/>
  <c r="AA1170" i="4"/>
  <c r="AC1170" i="4" s="1"/>
  <c r="W1170" i="4"/>
  <c r="Z1170" i="4" s="1"/>
  <c r="V1170" i="4"/>
  <c r="AA1174" i="4"/>
  <c r="AC1174" i="4" s="1"/>
  <c r="W1174" i="4"/>
  <c r="Z1174" i="4" s="1"/>
  <c r="V1174" i="4"/>
  <c r="AA1178" i="4"/>
  <c r="AC1178" i="4" s="1"/>
  <c r="W1178" i="4"/>
  <c r="Z1178" i="4" s="1"/>
  <c r="V1178" i="4"/>
  <c r="AA1182" i="4"/>
  <c r="W1182" i="4"/>
  <c r="Z1182" i="4" s="1"/>
  <c r="V1182" i="4"/>
  <c r="AA1186" i="4"/>
  <c r="AC1186" i="4" s="1"/>
  <c r="W1186" i="4"/>
  <c r="Z1186" i="4" s="1"/>
  <c r="V1186" i="4"/>
  <c r="AA1190" i="4"/>
  <c r="AC1190" i="4" s="1"/>
  <c r="W1190" i="4"/>
  <c r="Z1190" i="4" s="1"/>
  <c r="V1190" i="4"/>
  <c r="AA1194" i="4"/>
  <c r="AC1194" i="4" s="1"/>
  <c r="W1194" i="4"/>
  <c r="Z1194" i="4" s="1"/>
  <c r="V1194" i="4"/>
  <c r="AA1198" i="4"/>
  <c r="W1198" i="4"/>
  <c r="Z1198" i="4" s="1"/>
  <c r="V1198" i="4"/>
  <c r="AA1202" i="4"/>
  <c r="AC1202" i="4" s="1"/>
  <c r="W1202" i="4"/>
  <c r="Z1202" i="4" s="1"/>
  <c r="V1202" i="4"/>
  <c r="AA1206" i="4"/>
  <c r="AC1206" i="4" s="1"/>
  <c r="W1206" i="4"/>
  <c r="Z1206" i="4" s="1"/>
  <c r="V1206" i="4"/>
  <c r="AA1210" i="4"/>
  <c r="AC1210" i="4" s="1"/>
  <c r="W1210" i="4"/>
  <c r="Z1210" i="4" s="1"/>
  <c r="V1210" i="4"/>
  <c r="AA1214" i="4"/>
  <c r="W1214" i="4"/>
  <c r="Z1214" i="4" s="1"/>
  <c r="V1214" i="4"/>
  <c r="AA1218" i="4"/>
  <c r="AC1218" i="4" s="1"/>
  <c r="W1218" i="4"/>
  <c r="Z1218" i="4" s="1"/>
  <c r="V1218" i="4"/>
  <c r="AA1222" i="4"/>
  <c r="AC1222" i="4" s="1"/>
  <c r="W1222" i="4"/>
  <c r="Z1222" i="4" s="1"/>
  <c r="V1222" i="4"/>
  <c r="AA1226" i="4"/>
  <c r="AC1226" i="4" s="1"/>
  <c r="W1226" i="4"/>
  <c r="Z1226" i="4" s="1"/>
  <c r="V1226" i="4"/>
  <c r="AA1230" i="4"/>
  <c r="W1230" i="4"/>
  <c r="Z1230" i="4" s="1"/>
  <c r="V1230" i="4"/>
  <c r="AA1234" i="4"/>
  <c r="AC1234" i="4" s="1"/>
  <c r="W1234" i="4"/>
  <c r="Z1234" i="4" s="1"/>
  <c r="V1234" i="4"/>
  <c r="AA1238" i="4"/>
  <c r="AC1238" i="4" s="1"/>
  <c r="W1238" i="4"/>
  <c r="Z1238" i="4" s="1"/>
  <c r="V1238" i="4"/>
  <c r="AA1242" i="4"/>
  <c r="AC1242" i="4" s="1"/>
  <c r="W1242" i="4"/>
  <c r="Z1242" i="4" s="1"/>
  <c r="V1242" i="4"/>
  <c r="AA1246" i="4"/>
  <c r="W1246" i="4"/>
  <c r="Z1246" i="4" s="1"/>
  <c r="V1246" i="4"/>
  <c r="AA1250" i="4"/>
  <c r="AC1250" i="4" s="1"/>
  <c r="W1250" i="4"/>
  <c r="Z1250" i="4" s="1"/>
  <c r="V1250" i="4"/>
  <c r="AA1254" i="4"/>
  <c r="AC1254" i="4" s="1"/>
  <c r="W1254" i="4"/>
  <c r="Z1254" i="4" s="1"/>
  <c r="V1254" i="4"/>
  <c r="AA1258" i="4"/>
  <c r="AC1258" i="4" s="1"/>
  <c r="W1258" i="4"/>
  <c r="Z1258" i="4" s="1"/>
  <c r="V1258" i="4"/>
  <c r="AA1262" i="4"/>
  <c r="W1262" i="4"/>
  <c r="Z1262" i="4" s="1"/>
  <c r="V1262" i="4"/>
  <c r="AA1266" i="4"/>
  <c r="AC1266" i="4" s="1"/>
  <c r="W1266" i="4"/>
  <c r="Z1266" i="4" s="1"/>
  <c r="V1266" i="4"/>
  <c r="AA1270" i="4"/>
  <c r="AC1270" i="4" s="1"/>
  <c r="W1270" i="4"/>
  <c r="Z1270" i="4" s="1"/>
  <c r="V1270" i="4"/>
  <c r="AA1274" i="4"/>
  <c r="AC1274" i="4" s="1"/>
  <c r="W1274" i="4"/>
  <c r="Z1274" i="4" s="1"/>
  <c r="V1274" i="4"/>
  <c r="AA1278" i="4"/>
  <c r="W1278" i="4"/>
  <c r="Z1278" i="4" s="1"/>
  <c r="V1278" i="4"/>
  <c r="AA1282" i="4"/>
  <c r="AC1282" i="4" s="1"/>
  <c r="W1282" i="4"/>
  <c r="Z1282" i="4" s="1"/>
  <c r="V1282" i="4"/>
  <c r="AA1286" i="4"/>
  <c r="AC1286" i="4" s="1"/>
  <c r="W1286" i="4"/>
  <c r="Z1286" i="4" s="1"/>
  <c r="V1286" i="4"/>
  <c r="AA1290" i="4"/>
  <c r="AC1290" i="4" s="1"/>
  <c r="W1290" i="4"/>
  <c r="Z1290" i="4" s="1"/>
  <c r="V1290" i="4"/>
  <c r="AA1294" i="4"/>
  <c r="W1294" i="4"/>
  <c r="Z1294" i="4" s="1"/>
  <c r="V1294" i="4"/>
  <c r="AA1298" i="4"/>
  <c r="AC1298" i="4" s="1"/>
  <c r="W1298" i="4"/>
  <c r="Z1298" i="4" s="1"/>
  <c r="V1298" i="4"/>
  <c r="AA1302" i="4"/>
  <c r="AC1302" i="4" s="1"/>
  <c r="W1302" i="4"/>
  <c r="Z1302" i="4" s="1"/>
  <c r="V1302" i="4"/>
  <c r="AA1306" i="4"/>
  <c r="AC1306" i="4" s="1"/>
  <c r="W1306" i="4"/>
  <c r="Z1306" i="4" s="1"/>
  <c r="V1306" i="4"/>
  <c r="AA1310" i="4"/>
  <c r="W1310" i="4"/>
  <c r="Z1310" i="4" s="1"/>
  <c r="V1310" i="4"/>
  <c r="AA1314" i="4"/>
  <c r="AC1314" i="4" s="1"/>
  <c r="W1314" i="4"/>
  <c r="Z1314" i="4" s="1"/>
  <c r="V1314" i="4"/>
  <c r="AA1318" i="4"/>
  <c r="AC1318" i="4" s="1"/>
  <c r="W1318" i="4"/>
  <c r="Z1318" i="4" s="1"/>
  <c r="V1318" i="4"/>
  <c r="AA1322" i="4"/>
  <c r="AC1322" i="4" s="1"/>
  <c r="W1322" i="4"/>
  <c r="Z1322" i="4" s="1"/>
  <c r="V1322" i="4"/>
  <c r="AA1326" i="4"/>
  <c r="W1326" i="4"/>
  <c r="Z1326" i="4" s="1"/>
  <c r="V1326" i="4"/>
  <c r="AA1330" i="4"/>
  <c r="AC1330" i="4" s="1"/>
  <c r="W1330" i="4"/>
  <c r="Z1330" i="4" s="1"/>
  <c r="V1330" i="4"/>
  <c r="AA1334" i="4"/>
  <c r="AC1334" i="4" s="1"/>
  <c r="W1334" i="4"/>
  <c r="Z1334" i="4" s="1"/>
  <c r="V1334" i="4"/>
  <c r="AA1338" i="4"/>
  <c r="AC1338" i="4" s="1"/>
  <c r="W1338" i="4"/>
  <c r="Z1338" i="4" s="1"/>
  <c r="V1338" i="4"/>
  <c r="AA1342" i="4"/>
  <c r="AC1342" i="4" s="1"/>
  <c r="W1342" i="4"/>
  <c r="Z1342" i="4" s="1"/>
  <c r="V1342" i="4"/>
  <c r="AA1346" i="4"/>
  <c r="AC1346" i="4" s="1"/>
  <c r="W1346" i="4"/>
  <c r="Z1346" i="4" s="1"/>
  <c r="V1346" i="4"/>
  <c r="AA1350" i="4"/>
  <c r="AC1350" i="4" s="1"/>
  <c r="W1350" i="4"/>
  <c r="Z1350" i="4" s="1"/>
  <c r="V1350" i="4"/>
  <c r="AA1354" i="4"/>
  <c r="AC1354" i="4" s="1"/>
  <c r="W1354" i="4"/>
  <c r="Z1354" i="4" s="1"/>
  <c r="V1354" i="4"/>
  <c r="AA1358" i="4"/>
  <c r="W1358" i="4"/>
  <c r="Z1358" i="4" s="1"/>
  <c r="V1358" i="4"/>
  <c r="AA1362" i="4"/>
  <c r="AC1362" i="4" s="1"/>
  <c r="W1362" i="4"/>
  <c r="Z1362" i="4" s="1"/>
  <c r="V1362" i="4"/>
  <c r="AA1366" i="4"/>
  <c r="AC1366" i="4" s="1"/>
  <c r="W1366" i="4"/>
  <c r="Z1366" i="4" s="1"/>
  <c r="V1366" i="4"/>
  <c r="AA1370" i="4"/>
  <c r="AC1370" i="4" s="1"/>
  <c r="W1370" i="4"/>
  <c r="Z1370" i="4" s="1"/>
  <c r="V1370" i="4"/>
  <c r="AA1374" i="4"/>
  <c r="AC1374" i="4" s="1"/>
  <c r="W1374" i="4"/>
  <c r="Z1374" i="4" s="1"/>
  <c r="V1374" i="4"/>
  <c r="AA1378" i="4"/>
  <c r="AC1378" i="4" s="1"/>
  <c r="W1378" i="4"/>
  <c r="Z1378" i="4" s="1"/>
  <c r="V1378" i="4"/>
  <c r="AA1382" i="4"/>
  <c r="AC1382" i="4" s="1"/>
  <c r="W1382" i="4"/>
  <c r="Z1382" i="4" s="1"/>
  <c r="V1382" i="4"/>
  <c r="AA1386" i="4"/>
  <c r="AC1386" i="4" s="1"/>
  <c r="W1386" i="4"/>
  <c r="Z1386" i="4" s="1"/>
  <c r="V1386" i="4"/>
  <c r="AA1390" i="4"/>
  <c r="W1390" i="4"/>
  <c r="Z1390" i="4" s="1"/>
  <c r="V1390" i="4"/>
  <c r="AA1394" i="4"/>
  <c r="AC1394" i="4" s="1"/>
  <c r="W1394" i="4"/>
  <c r="Z1394" i="4" s="1"/>
  <c r="V1394" i="4"/>
  <c r="AA1398" i="4"/>
  <c r="AC1398" i="4" s="1"/>
  <c r="W1398" i="4"/>
  <c r="Z1398" i="4" s="1"/>
  <c r="V1398" i="4"/>
  <c r="AA1402" i="4"/>
  <c r="AC1402" i="4" s="1"/>
  <c r="W1402" i="4"/>
  <c r="Z1402" i="4" s="1"/>
  <c r="V1402" i="4"/>
  <c r="AA1406" i="4"/>
  <c r="AC1406" i="4" s="1"/>
  <c r="W1406" i="4"/>
  <c r="Z1406" i="4" s="1"/>
  <c r="V1406" i="4"/>
  <c r="AA1410" i="4"/>
  <c r="AC1410" i="4" s="1"/>
  <c r="W1410" i="4"/>
  <c r="Z1410" i="4" s="1"/>
  <c r="V1410" i="4"/>
  <c r="AA1414" i="4"/>
  <c r="AC1414" i="4" s="1"/>
  <c r="W1414" i="4"/>
  <c r="Z1414" i="4" s="1"/>
  <c r="V1414" i="4"/>
  <c r="AA1418" i="4"/>
  <c r="AC1418" i="4" s="1"/>
  <c r="W1418" i="4"/>
  <c r="Z1418" i="4" s="1"/>
  <c r="V1418" i="4"/>
  <c r="AA1422" i="4"/>
  <c r="W1422" i="4"/>
  <c r="Z1422" i="4" s="1"/>
  <c r="V1422" i="4"/>
  <c r="AA1426" i="4"/>
  <c r="AC1426" i="4" s="1"/>
  <c r="W1426" i="4"/>
  <c r="Z1426" i="4" s="1"/>
  <c r="V1426" i="4"/>
  <c r="AA1430" i="4"/>
  <c r="AC1430" i="4" s="1"/>
  <c r="W1430" i="4"/>
  <c r="Z1430" i="4" s="1"/>
  <c r="V1430" i="4"/>
  <c r="AA1434" i="4"/>
  <c r="AC1434" i="4" s="1"/>
  <c r="W1434" i="4"/>
  <c r="Z1434" i="4" s="1"/>
  <c r="V1434" i="4"/>
  <c r="AA1438" i="4"/>
  <c r="AC1438" i="4" s="1"/>
  <c r="W1438" i="4"/>
  <c r="Z1438" i="4" s="1"/>
  <c r="V1438" i="4"/>
  <c r="AA1442" i="4"/>
  <c r="AC1442" i="4" s="1"/>
  <c r="W1442" i="4"/>
  <c r="Z1442" i="4" s="1"/>
  <c r="V1442" i="4"/>
  <c r="AA1446" i="4"/>
  <c r="AC1446" i="4" s="1"/>
  <c r="W1446" i="4"/>
  <c r="Z1446" i="4" s="1"/>
  <c r="V1446" i="4"/>
  <c r="AA1450" i="4"/>
  <c r="AC1450" i="4" s="1"/>
  <c r="W1450" i="4"/>
  <c r="Z1450" i="4" s="1"/>
  <c r="V1450" i="4"/>
  <c r="AA1454" i="4"/>
  <c r="W1454" i="4"/>
  <c r="Z1454" i="4" s="1"/>
  <c r="V1454" i="4"/>
  <c r="AA1458" i="4"/>
  <c r="AC1458" i="4" s="1"/>
  <c r="W1458" i="4"/>
  <c r="Z1458" i="4" s="1"/>
  <c r="V1458" i="4"/>
  <c r="AA1462" i="4"/>
  <c r="AC1462" i="4" s="1"/>
  <c r="W1462" i="4"/>
  <c r="Z1462" i="4" s="1"/>
  <c r="V1462" i="4"/>
  <c r="AA1466" i="4"/>
  <c r="AC1466" i="4" s="1"/>
  <c r="W1466" i="4"/>
  <c r="Z1466" i="4" s="1"/>
  <c r="V1466" i="4"/>
  <c r="AA1470" i="4"/>
  <c r="AC1470" i="4" s="1"/>
  <c r="W1470" i="4"/>
  <c r="Z1470" i="4" s="1"/>
  <c r="V1470" i="4"/>
  <c r="AA1474" i="4"/>
  <c r="AC1474" i="4" s="1"/>
  <c r="W1474" i="4"/>
  <c r="Z1474" i="4" s="1"/>
  <c r="V1474" i="4"/>
  <c r="AA1478" i="4"/>
  <c r="AC1478" i="4" s="1"/>
  <c r="W1478" i="4"/>
  <c r="Z1478" i="4" s="1"/>
  <c r="V1478" i="4"/>
  <c r="AA1482" i="4"/>
  <c r="AC1482" i="4" s="1"/>
  <c r="W1482" i="4"/>
  <c r="Z1482" i="4" s="1"/>
  <c r="V1482" i="4"/>
  <c r="AA1486" i="4"/>
  <c r="AC1486" i="4" s="1"/>
  <c r="W1486" i="4"/>
  <c r="Z1486" i="4" s="1"/>
  <c r="V1486" i="4"/>
  <c r="AA1490" i="4"/>
  <c r="W1490" i="4"/>
  <c r="Z1490" i="4" s="1"/>
  <c r="V1490" i="4"/>
  <c r="AA1494" i="4"/>
  <c r="AC1494" i="4" s="1"/>
  <c r="W1494" i="4"/>
  <c r="Z1494" i="4" s="1"/>
  <c r="V1494" i="4"/>
  <c r="AA1498" i="4"/>
  <c r="AC1498" i="4" s="1"/>
  <c r="W1498" i="4"/>
  <c r="Z1498" i="4" s="1"/>
  <c r="V1498" i="4"/>
  <c r="AA1502" i="4"/>
  <c r="AC1502" i="4" s="1"/>
  <c r="W1502" i="4"/>
  <c r="Z1502" i="4" s="1"/>
  <c r="V1502" i="4"/>
  <c r="AA1506" i="4"/>
  <c r="AC1506" i="4" s="1"/>
  <c r="W1506" i="4"/>
  <c r="Z1506" i="4" s="1"/>
  <c r="V1506" i="4"/>
  <c r="AA1510" i="4"/>
  <c r="AC1510" i="4" s="1"/>
  <c r="W1510" i="4"/>
  <c r="Z1510" i="4" s="1"/>
  <c r="V1510" i="4"/>
  <c r="Y1510" i="4" s="1"/>
  <c r="AA1514" i="4"/>
  <c r="AC1514" i="4" s="1"/>
  <c r="W1514" i="4"/>
  <c r="Z1514" i="4" s="1"/>
  <c r="V1514" i="4"/>
  <c r="Y1514" i="4" s="1"/>
  <c r="AA1518" i="4"/>
  <c r="AC1518" i="4" s="1"/>
  <c r="W1518" i="4"/>
  <c r="Z1518" i="4" s="1"/>
  <c r="V1518" i="4"/>
  <c r="AA1522" i="4"/>
  <c r="AC1522" i="4" s="1"/>
  <c r="W1522" i="4"/>
  <c r="Z1522" i="4" s="1"/>
  <c r="V1522" i="4"/>
  <c r="AA1526" i="4"/>
  <c r="AC1526" i="4" s="1"/>
  <c r="W1526" i="4"/>
  <c r="Z1526" i="4" s="1"/>
  <c r="V1526" i="4"/>
  <c r="Y1526" i="4" s="1"/>
  <c r="AA1530" i="4"/>
  <c r="AC1530" i="4" s="1"/>
  <c r="W1530" i="4"/>
  <c r="Z1530" i="4" s="1"/>
  <c r="V1530" i="4"/>
  <c r="Y1530" i="4" s="1"/>
  <c r="AA1534" i="4"/>
  <c r="W1534" i="4"/>
  <c r="Z1534" i="4" s="1"/>
  <c r="V1534" i="4"/>
  <c r="Y1534" i="4" s="1"/>
  <c r="AA1538" i="4"/>
  <c r="AC1538" i="4" s="1"/>
  <c r="W1538" i="4"/>
  <c r="Z1538" i="4" s="1"/>
  <c r="V1538" i="4"/>
  <c r="Y1538" i="4" s="1"/>
  <c r="AA1542" i="4"/>
  <c r="AC1542" i="4" s="1"/>
  <c r="W1542" i="4"/>
  <c r="Z1542" i="4" s="1"/>
  <c r="V1542" i="4"/>
  <c r="Y1542" i="4" s="1"/>
  <c r="AA1546" i="4"/>
  <c r="AC1546" i="4" s="1"/>
  <c r="W1546" i="4"/>
  <c r="Z1546" i="4" s="1"/>
  <c r="V1546" i="4"/>
  <c r="Y1546" i="4" s="1"/>
  <c r="AA1550" i="4"/>
  <c r="W1550" i="4"/>
  <c r="Z1550" i="4" s="1"/>
  <c r="V1550" i="4"/>
  <c r="Y1550" i="4" s="1"/>
  <c r="AA1554" i="4"/>
  <c r="AC1554" i="4" s="1"/>
  <c r="W1554" i="4"/>
  <c r="V1554" i="4"/>
  <c r="AA1558" i="4"/>
  <c r="AC1558" i="4" s="1"/>
  <c r="W1558" i="4"/>
  <c r="V1558" i="4"/>
  <c r="AA1562" i="4"/>
  <c r="W1562" i="4"/>
  <c r="V1562" i="4"/>
  <c r="AA1566" i="4"/>
  <c r="W1566" i="4"/>
  <c r="V1566" i="4"/>
  <c r="AA1570" i="4"/>
  <c r="AC1570" i="4" s="1"/>
  <c r="W1570" i="4"/>
  <c r="V1570" i="4"/>
  <c r="AA1574" i="4"/>
  <c r="AC1574" i="4" s="1"/>
  <c r="W1574" i="4"/>
  <c r="V1574" i="4"/>
  <c r="AA1578" i="4"/>
  <c r="W1578" i="4"/>
  <c r="V1578" i="4"/>
  <c r="AA1582" i="4"/>
  <c r="AC1582" i="4" s="1"/>
  <c r="W1582" i="4"/>
  <c r="V1582" i="4"/>
  <c r="AA1586" i="4"/>
  <c r="AC1586" i="4" s="1"/>
  <c r="W1586" i="4"/>
  <c r="V1586" i="4"/>
  <c r="AA1590" i="4"/>
  <c r="AC1590" i="4" s="1"/>
  <c r="W1590" i="4"/>
  <c r="V1590" i="4"/>
  <c r="AA1594" i="4"/>
  <c r="AC1594" i="4" s="1"/>
  <c r="W1594" i="4"/>
  <c r="V1594" i="4"/>
  <c r="AA1598" i="4"/>
  <c r="AC1598" i="4" s="1"/>
  <c r="W1598" i="4"/>
  <c r="V1598" i="4"/>
  <c r="AA1602" i="4"/>
  <c r="AC1602" i="4" s="1"/>
  <c r="W1602" i="4"/>
  <c r="V1602" i="4"/>
  <c r="AA1606" i="4"/>
  <c r="AC1606" i="4" s="1"/>
  <c r="W1606" i="4"/>
  <c r="V1606" i="4"/>
  <c r="AA1610" i="4"/>
  <c r="W1610" i="4"/>
  <c r="V1610" i="4"/>
  <c r="AA1614" i="4"/>
  <c r="AC1614" i="4" s="1"/>
  <c r="W1614" i="4"/>
  <c r="V1614" i="4"/>
  <c r="AA1618" i="4"/>
  <c r="AC1618" i="4" s="1"/>
  <c r="W1618" i="4"/>
  <c r="V1618" i="4"/>
  <c r="AA1622" i="4"/>
  <c r="AC1622" i="4" s="1"/>
  <c r="W1622" i="4"/>
  <c r="V1622" i="4"/>
  <c r="AA1626" i="4"/>
  <c r="AC1626" i="4" s="1"/>
  <c r="W1626" i="4"/>
  <c r="V1626" i="4"/>
  <c r="AA1630" i="4"/>
  <c r="AC1630" i="4" s="1"/>
  <c r="W1630" i="4"/>
  <c r="V1630" i="4"/>
  <c r="AA1634" i="4"/>
  <c r="AC1634" i="4" s="1"/>
  <c r="W1634" i="4"/>
  <c r="V1634" i="4"/>
  <c r="AA1638" i="4"/>
  <c r="AC1638" i="4" s="1"/>
  <c r="W1638" i="4"/>
  <c r="V1638" i="4"/>
  <c r="AA1642" i="4"/>
  <c r="W1642" i="4"/>
  <c r="V1642" i="4"/>
  <c r="AA1646" i="4"/>
  <c r="AC1646" i="4" s="1"/>
  <c r="W1646" i="4"/>
  <c r="V1646" i="4"/>
  <c r="AA1650" i="4"/>
  <c r="AC1650" i="4" s="1"/>
  <c r="W1650" i="4"/>
  <c r="V1650" i="4"/>
  <c r="AA1654" i="4"/>
  <c r="AC1654" i="4" s="1"/>
  <c r="W1654" i="4"/>
  <c r="V1654" i="4"/>
  <c r="AA1658" i="4"/>
  <c r="AC1658" i="4" s="1"/>
  <c r="W1658" i="4"/>
  <c r="V1658" i="4"/>
  <c r="AA1662" i="4"/>
  <c r="AC1662" i="4" s="1"/>
  <c r="W1662" i="4"/>
  <c r="V1662" i="4"/>
  <c r="AA1666" i="4"/>
  <c r="AC1666" i="4" s="1"/>
  <c r="W1666" i="4"/>
  <c r="V1666" i="4"/>
  <c r="AA1670" i="4"/>
  <c r="AC1670" i="4" s="1"/>
  <c r="W1670" i="4"/>
  <c r="V1670" i="4"/>
  <c r="AA1674" i="4"/>
  <c r="W1674" i="4"/>
  <c r="V1674" i="4"/>
  <c r="AA1678" i="4"/>
  <c r="AC1678" i="4" s="1"/>
  <c r="W1678" i="4"/>
  <c r="V1678" i="4"/>
  <c r="AA1682" i="4"/>
  <c r="AC1682" i="4" s="1"/>
  <c r="W1682" i="4"/>
  <c r="V1682" i="4"/>
  <c r="AA1686" i="4"/>
  <c r="AC1686" i="4" s="1"/>
  <c r="W1686" i="4"/>
  <c r="V1686" i="4"/>
  <c r="AA1690" i="4"/>
  <c r="AC1690" i="4" s="1"/>
  <c r="W1690" i="4"/>
  <c r="V1690" i="4"/>
  <c r="AA1694" i="4"/>
  <c r="AC1694" i="4" s="1"/>
  <c r="W1694" i="4"/>
  <c r="V1694" i="4"/>
  <c r="AA1698" i="4"/>
  <c r="AC1698" i="4" s="1"/>
  <c r="W1698" i="4"/>
  <c r="V1698" i="4"/>
  <c r="AA1702" i="4"/>
  <c r="AC1702" i="4" s="1"/>
  <c r="W1702" i="4"/>
  <c r="V1702" i="4"/>
  <c r="AA1706" i="4"/>
  <c r="AC1706" i="4" s="1"/>
  <c r="W1706" i="4"/>
  <c r="V1706" i="4"/>
  <c r="AA1710" i="4"/>
  <c r="AC1710" i="4" s="1"/>
  <c r="W1710" i="4"/>
  <c r="V1710" i="4"/>
  <c r="AA1714" i="4"/>
  <c r="AC1714" i="4" s="1"/>
  <c r="W1714" i="4"/>
  <c r="V1714" i="4"/>
  <c r="AA1718" i="4"/>
  <c r="AC1718" i="4" s="1"/>
  <c r="W1718" i="4"/>
  <c r="V1718" i="4"/>
  <c r="AA1722" i="4"/>
  <c r="W1722" i="4"/>
  <c r="V1722" i="4"/>
  <c r="AA1726" i="4"/>
  <c r="AC1726" i="4" s="1"/>
  <c r="W1726" i="4"/>
  <c r="V1726" i="4"/>
  <c r="AA1730" i="4"/>
  <c r="AC1730" i="4" s="1"/>
  <c r="W1730" i="4"/>
  <c r="V1730" i="4"/>
  <c r="AA1734" i="4"/>
  <c r="AC1734" i="4" s="1"/>
  <c r="W1734" i="4"/>
  <c r="V1734" i="4"/>
  <c r="AA1738" i="4"/>
  <c r="AC1738" i="4" s="1"/>
  <c r="W1738" i="4"/>
  <c r="V1738" i="4"/>
  <c r="AA1742" i="4"/>
  <c r="AC1742" i="4" s="1"/>
  <c r="W1742" i="4"/>
  <c r="V1742" i="4"/>
  <c r="AA1746" i="4"/>
  <c r="AC1746" i="4" s="1"/>
  <c r="W1746" i="4"/>
  <c r="V1746" i="4"/>
  <c r="AA1750" i="4"/>
  <c r="AC1750" i="4" s="1"/>
  <c r="W1750" i="4"/>
  <c r="V1750" i="4"/>
  <c r="AA1754" i="4"/>
  <c r="W1754" i="4"/>
  <c r="V1754" i="4"/>
  <c r="AA1758" i="4"/>
  <c r="AC1758" i="4" s="1"/>
  <c r="W1758" i="4"/>
  <c r="V1758" i="4"/>
  <c r="AA1762" i="4"/>
  <c r="AC1762" i="4" s="1"/>
  <c r="W1762" i="4"/>
  <c r="V1762" i="4"/>
  <c r="AA1766" i="4"/>
  <c r="AC1766" i="4" s="1"/>
  <c r="W1766" i="4"/>
  <c r="V1766" i="4"/>
  <c r="AA1770" i="4"/>
  <c r="AC1770" i="4" s="1"/>
  <c r="W1770" i="4"/>
  <c r="V1770" i="4"/>
  <c r="AA1774" i="4"/>
  <c r="AC1774" i="4" s="1"/>
  <c r="W1774" i="4"/>
  <c r="Z1774" i="4" s="1"/>
  <c r="V1774" i="4"/>
  <c r="Y1774" i="4" s="1"/>
  <c r="AA1778" i="4"/>
  <c r="AC1778" i="4" s="1"/>
  <c r="W1778" i="4"/>
  <c r="Z1778" i="4" s="1"/>
  <c r="V1778" i="4"/>
  <c r="Y1778" i="4" s="1"/>
  <c r="AA1782" i="4"/>
  <c r="AC1782" i="4" s="1"/>
  <c r="W1782" i="4"/>
  <c r="Z1782" i="4" s="1"/>
  <c r="V1782" i="4"/>
  <c r="Y1782" i="4" s="1"/>
  <c r="AA1786" i="4"/>
  <c r="W1786" i="4"/>
  <c r="Z1786" i="4" s="1"/>
  <c r="V1786" i="4"/>
  <c r="Y1786" i="4" s="1"/>
  <c r="AA1790" i="4"/>
  <c r="AC1790" i="4" s="1"/>
  <c r="W1790" i="4"/>
  <c r="Z1790" i="4" s="1"/>
  <c r="V1790" i="4"/>
  <c r="Y1790" i="4" s="1"/>
  <c r="AA1794" i="4"/>
  <c r="AC1794" i="4" s="1"/>
  <c r="W1794" i="4"/>
  <c r="Z1794" i="4" s="1"/>
  <c r="V1794" i="4"/>
  <c r="Y1794" i="4" s="1"/>
  <c r="AA1798" i="4"/>
  <c r="AC1798" i="4" s="1"/>
  <c r="W1798" i="4"/>
  <c r="Z1798" i="4" s="1"/>
  <c r="V1798" i="4"/>
  <c r="Y1798" i="4" s="1"/>
  <c r="AA1802" i="4"/>
  <c r="AC1802" i="4" s="1"/>
  <c r="W1802" i="4"/>
  <c r="Z1802" i="4" s="1"/>
  <c r="V1802" i="4"/>
  <c r="Y1802" i="4" s="1"/>
  <c r="AA1806" i="4"/>
  <c r="AC1806" i="4" s="1"/>
  <c r="W1806" i="4"/>
  <c r="Z1806" i="4" s="1"/>
  <c r="V1806" i="4"/>
  <c r="Y1806" i="4" s="1"/>
  <c r="AA1810" i="4"/>
  <c r="AC1810" i="4" s="1"/>
  <c r="W1810" i="4"/>
  <c r="Z1810" i="4" s="1"/>
  <c r="V1810" i="4"/>
  <c r="Y1810" i="4" s="1"/>
  <c r="AA1814" i="4"/>
  <c r="AC1814" i="4" s="1"/>
  <c r="W1814" i="4"/>
  <c r="Z1814" i="4" s="1"/>
  <c r="V1814" i="4"/>
  <c r="Y1814" i="4" s="1"/>
  <c r="AA1818" i="4"/>
  <c r="W1818" i="4"/>
  <c r="Z1818" i="4" s="1"/>
  <c r="V1818" i="4"/>
  <c r="Y1818" i="4" s="1"/>
  <c r="AA1822" i="4"/>
  <c r="AC1822" i="4" s="1"/>
  <c r="W1822" i="4"/>
  <c r="Z1822" i="4" s="1"/>
  <c r="V1822" i="4"/>
  <c r="Y1822" i="4" s="1"/>
  <c r="AA1826" i="4"/>
  <c r="AC1826" i="4" s="1"/>
  <c r="W1826" i="4"/>
  <c r="Z1826" i="4" s="1"/>
  <c r="V1826" i="4"/>
  <c r="Y1826" i="4" s="1"/>
  <c r="AA1830" i="4"/>
  <c r="AC1830" i="4" s="1"/>
  <c r="W1830" i="4"/>
  <c r="Z1830" i="4" s="1"/>
  <c r="V1830" i="4"/>
  <c r="Y1830" i="4" s="1"/>
  <c r="AA1834" i="4"/>
  <c r="AC1834" i="4" s="1"/>
  <c r="W1834" i="4"/>
  <c r="Z1834" i="4" s="1"/>
  <c r="V1834" i="4"/>
  <c r="Y1834" i="4" s="1"/>
  <c r="AA1838" i="4"/>
  <c r="AC1838" i="4" s="1"/>
  <c r="W1838" i="4"/>
  <c r="Z1838" i="4" s="1"/>
  <c r="V1838" i="4"/>
  <c r="AA1842" i="4"/>
  <c r="AC1842" i="4" s="1"/>
  <c r="W1842" i="4"/>
  <c r="Z1842" i="4" s="1"/>
  <c r="V1842" i="4"/>
  <c r="AA1846" i="4"/>
  <c r="AC1846" i="4" s="1"/>
  <c r="W1846" i="4"/>
  <c r="Z1846" i="4" s="1"/>
  <c r="V1846" i="4"/>
  <c r="AA1850" i="4"/>
  <c r="W1850" i="4"/>
  <c r="Z1850" i="4" s="1"/>
  <c r="V1850" i="4"/>
  <c r="AA1854" i="4"/>
  <c r="AC1854" i="4" s="1"/>
  <c r="W1854" i="4"/>
  <c r="Z1854" i="4" s="1"/>
  <c r="V1854" i="4"/>
  <c r="AA1858" i="4"/>
  <c r="AC1858" i="4" s="1"/>
  <c r="W1858" i="4"/>
  <c r="Z1858" i="4" s="1"/>
  <c r="V1858" i="4"/>
  <c r="AA1862" i="4"/>
  <c r="AC1862" i="4" s="1"/>
  <c r="W1862" i="4"/>
  <c r="Z1862" i="4" s="1"/>
  <c r="V1862" i="4"/>
  <c r="AA1866" i="4"/>
  <c r="AC1866" i="4" s="1"/>
  <c r="W1866" i="4"/>
  <c r="Z1866" i="4" s="1"/>
  <c r="V1866" i="4"/>
  <c r="AA1870" i="4"/>
  <c r="AC1870" i="4" s="1"/>
  <c r="W1870" i="4"/>
  <c r="Z1870" i="4" s="1"/>
  <c r="V1870" i="4"/>
  <c r="AA1874" i="4"/>
  <c r="AC1874" i="4" s="1"/>
  <c r="W1874" i="4"/>
  <c r="Z1874" i="4" s="1"/>
  <c r="V1874" i="4"/>
  <c r="AA1878" i="4"/>
  <c r="AC1878" i="4" s="1"/>
  <c r="W1878" i="4"/>
  <c r="Z1878" i="4" s="1"/>
  <c r="V1878" i="4"/>
  <c r="AA1882" i="4"/>
  <c r="W1882" i="4"/>
  <c r="Z1882" i="4" s="1"/>
  <c r="V1882" i="4"/>
  <c r="AA1886" i="4"/>
  <c r="AC1886" i="4" s="1"/>
  <c r="W1886" i="4"/>
  <c r="Z1886" i="4" s="1"/>
  <c r="V1886" i="4"/>
  <c r="AA1890" i="4"/>
  <c r="AC1890" i="4" s="1"/>
  <c r="W1890" i="4"/>
  <c r="Z1890" i="4" s="1"/>
  <c r="V1890" i="4"/>
  <c r="AA1894" i="4"/>
  <c r="AC1894" i="4" s="1"/>
  <c r="W1894" i="4"/>
  <c r="Z1894" i="4" s="1"/>
  <c r="V1894" i="4"/>
  <c r="AA1898" i="4"/>
  <c r="AC1898" i="4" s="1"/>
  <c r="W1898" i="4"/>
  <c r="Z1898" i="4" s="1"/>
  <c r="V1898" i="4"/>
  <c r="AA1902" i="4"/>
  <c r="AC1902" i="4" s="1"/>
  <c r="W1902" i="4"/>
  <c r="Z1902" i="4" s="1"/>
  <c r="V1902" i="4"/>
  <c r="AA1906" i="4"/>
  <c r="AC1906" i="4" s="1"/>
  <c r="W1906" i="4"/>
  <c r="Z1906" i="4" s="1"/>
  <c r="V1906" i="4"/>
  <c r="AA1910" i="4"/>
  <c r="AC1910" i="4" s="1"/>
  <c r="W1910" i="4"/>
  <c r="Z1910" i="4" s="1"/>
  <c r="V1910" i="4"/>
  <c r="AA1914" i="4"/>
  <c r="AC1914" i="4" s="1"/>
  <c r="W1914" i="4"/>
  <c r="Z1914" i="4" s="1"/>
  <c r="V1914" i="4"/>
  <c r="AA1918" i="4"/>
  <c r="AC1918" i="4" s="1"/>
  <c r="W1918" i="4"/>
  <c r="Z1918" i="4" s="1"/>
  <c r="V1918" i="4"/>
  <c r="AA1922" i="4"/>
  <c r="AC1922" i="4" s="1"/>
  <c r="W1922" i="4"/>
  <c r="Z1922" i="4" s="1"/>
  <c r="V1922" i="4"/>
  <c r="AA1926" i="4"/>
  <c r="AC1926" i="4" s="1"/>
  <c r="W1926" i="4"/>
  <c r="Z1926" i="4" s="1"/>
  <c r="V1926" i="4"/>
  <c r="AA1930" i="4"/>
  <c r="AC1930" i="4" s="1"/>
  <c r="W1930" i="4"/>
  <c r="Z1930" i="4" s="1"/>
  <c r="V1930" i="4"/>
  <c r="AA1934" i="4"/>
  <c r="AC1934" i="4" s="1"/>
  <c r="W1934" i="4"/>
  <c r="Z1934" i="4" s="1"/>
  <c r="V1934" i="4"/>
  <c r="AA1938" i="4"/>
  <c r="AC1938" i="4" s="1"/>
  <c r="W1938" i="4"/>
  <c r="Z1938" i="4" s="1"/>
  <c r="V1938" i="4"/>
  <c r="AA1942" i="4"/>
  <c r="AC1942" i="4" s="1"/>
  <c r="W1942" i="4"/>
  <c r="Z1942" i="4" s="1"/>
  <c r="V1942" i="4"/>
  <c r="AA1946" i="4"/>
  <c r="AC1946" i="4" s="1"/>
  <c r="W1946" i="4"/>
  <c r="Z1946" i="4" s="1"/>
  <c r="V1946" i="4"/>
  <c r="AA1950" i="4"/>
  <c r="AC1950" i="4" s="1"/>
  <c r="W1950" i="4"/>
  <c r="Z1950" i="4" s="1"/>
  <c r="V1950" i="4"/>
  <c r="AA1954" i="4"/>
  <c r="AC1954" i="4" s="1"/>
  <c r="W1954" i="4"/>
  <c r="Z1954" i="4" s="1"/>
  <c r="V1954" i="4"/>
  <c r="AA1958" i="4"/>
  <c r="AC1958" i="4" s="1"/>
  <c r="W1958" i="4"/>
  <c r="Z1958" i="4" s="1"/>
  <c r="V1958" i="4"/>
  <c r="AA1962" i="4"/>
  <c r="AC1962" i="4" s="1"/>
  <c r="W1962" i="4"/>
  <c r="Z1962" i="4" s="1"/>
  <c r="V1962" i="4"/>
  <c r="AA1966" i="4"/>
  <c r="W1966" i="4"/>
  <c r="Z1966" i="4" s="1"/>
  <c r="V1966" i="4"/>
  <c r="AA1970" i="4"/>
  <c r="AC1970" i="4" s="1"/>
  <c r="W1970" i="4"/>
  <c r="Z1970" i="4" s="1"/>
  <c r="V1970" i="4"/>
  <c r="AA1974" i="4"/>
  <c r="AC1974" i="4" s="1"/>
  <c r="W1974" i="4"/>
  <c r="Z1974" i="4" s="1"/>
  <c r="V1974" i="4"/>
  <c r="AA1978" i="4"/>
  <c r="AC1978" i="4" s="1"/>
  <c r="W1978" i="4"/>
  <c r="Z1978" i="4" s="1"/>
  <c r="V1978" i="4"/>
  <c r="AA1982" i="4"/>
  <c r="AC1982" i="4" s="1"/>
  <c r="W1982" i="4"/>
  <c r="Z1982" i="4" s="1"/>
  <c r="V1982" i="4"/>
  <c r="AA1986" i="4"/>
  <c r="AC1986" i="4" s="1"/>
  <c r="W1986" i="4"/>
  <c r="Z1986" i="4" s="1"/>
  <c r="V1986" i="4"/>
  <c r="AA1990" i="4"/>
  <c r="AC1990" i="4" s="1"/>
  <c r="W1990" i="4"/>
  <c r="Z1990" i="4" s="1"/>
  <c r="V1990" i="4"/>
  <c r="AA1994" i="4"/>
  <c r="AC1994" i="4" s="1"/>
  <c r="W1994" i="4"/>
  <c r="Z1994" i="4" s="1"/>
  <c r="V1994" i="4"/>
  <c r="AA1998" i="4"/>
  <c r="AC1998" i="4" s="1"/>
  <c r="W1998" i="4"/>
  <c r="Z1998" i="4" s="1"/>
  <c r="V1998" i="4"/>
  <c r="AA2002" i="4"/>
  <c r="AC2002" i="4" s="1"/>
  <c r="W2002" i="4"/>
  <c r="Z2002" i="4" s="1"/>
  <c r="V2002" i="4"/>
  <c r="AA2006" i="4"/>
  <c r="AC2006" i="4" s="1"/>
  <c r="W2006" i="4"/>
  <c r="Z2006" i="4" s="1"/>
  <c r="V2006" i="4"/>
  <c r="AA2010" i="4"/>
  <c r="AC2010" i="4" s="1"/>
  <c r="W2010" i="4"/>
  <c r="Z2010" i="4" s="1"/>
  <c r="V2010" i="4"/>
  <c r="AA2014" i="4"/>
  <c r="AC2014" i="4" s="1"/>
  <c r="W2014" i="4"/>
  <c r="Z2014" i="4" s="1"/>
  <c r="V2014" i="4"/>
  <c r="AA2018" i="4"/>
  <c r="AC2018" i="4" s="1"/>
  <c r="W2018" i="4"/>
  <c r="Z2018" i="4" s="1"/>
  <c r="V2018" i="4"/>
  <c r="AA2022" i="4"/>
  <c r="AC2022" i="4" s="1"/>
  <c r="W2022" i="4"/>
  <c r="Z2022" i="4" s="1"/>
  <c r="V2022" i="4"/>
  <c r="AA2026" i="4"/>
  <c r="AC2026" i="4" s="1"/>
  <c r="W2026" i="4"/>
  <c r="Z2026" i="4" s="1"/>
  <c r="V2026" i="4"/>
  <c r="AA2030" i="4"/>
  <c r="W2030" i="4"/>
  <c r="Z2030" i="4" s="1"/>
  <c r="V2030" i="4"/>
  <c r="AA2034" i="4"/>
  <c r="AC2034" i="4" s="1"/>
  <c r="W2034" i="4"/>
  <c r="Z2034" i="4" s="1"/>
  <c r="V2034" i="4"/>
  <c r="AA2038" i="4"/>
  <c r="AC2038" i="4" s="1"/>
  <c r="W2038" i="4"/>
  <c r="Z2038" i="4" s="1"/>
  <c r="V2038" i="4"/>
  <c r="AA2042" i="4"/>
  <c r="AC2042" i="4" s="1"/>
  <c r="W2042" i="4"/>
  <c r="Z2042" i="4" s="1"/>
  <c r="V2042" i="4"/>
  <c r="AA2046" i="4"/>
  <c r="AC2046" i="4" s="1"/>
  <c r="W2046" i="4"/>
  <c r="Z2046" i="4" s="1"/>
  <c r="V2046" i="4"/>
  <c r="AA2050" i="4"/>
  <c r="AC2050" i="4" s="1"/>
  <c r="W2050" i="4"/>
  <c r="Z2050" i="4" s="1"/>
  <c r="V2050" i="4"/>
  <c r="AA2054" i="4"/>
  <c r="AC2054" i="4" s="1"/>
  <c r="W2054" i="4"/>
  <c r="Z2054" i="4" s="1"/>
  <c r="V2054" i="4"/>
  <c r="AA2058" i="4"/>
  <c r="AC2058" i="4" s="1"/>
  <c r="W2058" i="4"/>
  <c r="Z2058" i="4" s="1"/>
  <c r="V2058" i="4"/>
  <c r="AA2062" i="4"/>
  <c r="AC2062" i="4" s="1"/>
  <c r="W2062" i="4"/>
  <c r="Z2062" i="4" s="1"/>
  <c r="V2062" i="4"/>
  <c r="AA2066" i="4"/>
  <c r="AC2066" i="4" s="1"/>
  <c r="W2066" i="4"/>
  <c r="Z2066" i="4" s="1"/>
  <c r="V2066" i="4"/>
  <c r="AA2070" i="4"/>
  <c r="AC2070" i="4" s="1"/>
  <c r="W2070" i="4"/>
  <c r="Z2070" i="4" s="1"/>
  <c r="V2070" i="4"/>
  <c r="AA2074" i="4"/>
  <c r="AC2074" i="4" s="1"/>
  <c r="W2074" i="4"/>
  <c r="Z2074" i="4" s="1"/>
  <c r="V2074" i="4"/>
  <c r="AA2078" i="4"/>
  <c r="AC2078" i="4" s="1"/>
  <c r="W2078" i="4"/>
  <c r="Z2078" i="4" s="1"/>
  <c r="V2078" i="4"/>
  <c r="AA2082" i="4"/>
  <c r="AC2082" i="4" s="1"/>
  <c r="W2082" i="4"/>
  <c r="Z2082" i="4" s="1"/>
  <c r="V2082" i="4"/>
  <c r="AA2086" i="4"/>
  <c r="AC2086" i="4" s="1"/>
  <c r="W2086" i="4"/>
  <c r="Z2086" i="4" s="1"/>
  <c r="V2086" i="4"/>
  <c r="AA2090" i="4"/>
  <c r="AC2090" i="4" s="1"/>
  <c r="W2090" i="4"/>
  <c r="Z2090" i="4" s="1"/>
  <c r="V2090" i="4"/>
  <c r="AA2094" i="4"/>
  <c r="W2094" i="4"/>
  <c r="Z2094" i="4" s="1"/>
  <c r="V2094" i="4"/>
  <c r="AA2098" i="4"/>
  <c r="AC2098" i="4" s="1"/>
  <c r="W2098" i="4"/>
  <c r="Z2098" i="4" s="1"/>
  <c r="V2098" i="4"/>
  <c r="AA2102" i="4"/>
  <c r="AC2102" i="4" s="1"/>
  <c r="W2102" i="4"/>
  <c r="Z2102" i="4" s="1"/>
  <c r="V2102" i="4"/>
  <c r="AA2106" i="4"/>
  <c r="AC2106" i="4" s="1"/>
  <c r="W2106" i="4"/>
  <c r="Z2106" i="4" s="1"/>
  <c r="V2106" i="4"/>
  <c r="AA2110" i="4"/>
  <c r="AC2110" i="4" s="1"/>
  <c r="W2110" i="4"/>
  <c r="Z2110" i="4" s="1"/>
  <c r="V2110" i="4"/>
  <c r="AA2114" i="4"/>
  <c r="AC2114" i="4" s="1"/>
  <c r="W2114" i="4"/>
  <c r="Z2114" i="4" s="1"/>
  <c r="V2114" i="4"/>
  <c r="AA2118" i="4"/>
  <c r="AC2118" i="4" s="1"/>
  <c r="W2118" i="4"/>
  <c r="Z2118" i="4" s="1"/>
  <c r="V2118" i="4"/>
  <c r="AA2122" i="4"/>
  <c r="AC2122" i="4" s="1"/>
  <c r="W2122" i="4"/>
  <c r="Z2122" i="4" s="1"/>
  <c r="V2122" i="4"/>
  <c r="AA2126" i="4"/>
  <c r="AC2126" i="4" s="1"/>
  <c r="W2126" i="4"/>
  <c r="Z2126" i="4" s="1"/>
  <c r="V2126" i="4"/>
  <c r="AA2130" i="4"/>
  <c r="AC2130" i="4" s="1"/>
  <c r="W2130" i="4"/>
  <c r="Z2130" i="4" s="1"/>
  <c r="V2130" i="4"/>
  <c r="AA2134" i="4"/>
  <c r="AC2134" i="4" s="1"/>
  <c r="W2134" i="4"/>
  <c r="Z2134" i="4" s="1"/>
  <c r="V2134" i="4"/>
  <c r="AA2138" i="4"/>
  <c r="AC2138" i="4" s="1"/>
  <c r="W2138" i="4"/>
  <c r="Z2138" i="4" s="1"/>
  <c r="V2138" i="4"/>
  <c r="AA2142" i="4"/>
  <c r="AC2142" i="4" s="1"/>
  <c r="W2142" i="4"/>
  <c r="Z2142" i="4" s="1"/>
  <c r="V2142" i="4"/>
  <c r="AA2146" i="4"/>
  <c r="AC2146" i="4" s="1"/>
  <c r="W2146" i="4"/>
  <c r="Z2146" i="4" s="1"/>
  <c r="V2146" i="4"/>
  <c r="AA2150" i="4"/>
  <c r="AC2150" i="4" s="1"/>
  <c r="W2150" i="4"/>
  <c r="Z2150" i="4" s="1"/>
  <c r="V2150" i="4"/>
  <c r="AA2154" i="4"/>
  <c r="AC2154" i="4" s="1"/>
  <c r="W2154" i="4"/>
  <c r="Z2154" i="4" s="1"/>
  <c r="V2154" i="4"/>
  <c r="AA2158" i="4"/>
  <c r="W2158" i="4"/>
  <c r="Z2158" i="4" s="1"/>
  <c r="V2158" i="4"/>
  <c r="AA2162" i="4"/>
  <c r="AC2162" i="4" s="1"/>
  <c r="W2162" i="4"/>
  <c r="Z2162" i="4" s="1"/>
  <c r="V2162" i="4"/>
  <c r="AA2166" i="4"/>
  <c r="AC2166" i="4" s="1"/>
  <c r="W2166" i="4"/>
  <c r="Z2166" i="4" s="1"/>
  <c r="V2166" i="4"/>
  <c r="AA2170" i="4"/>
  <c r="AC2170" i="4" s="1"/>
  <c r="W2170" i="4"/>
  <c r="Z2170" i="4" s="1"/>
  <c r="V2170" i="4"/>
  <c r="AA2174" i="4"/>
  <c r="AC2174" i="4" s="1"/>
  <c r="W2174" i="4"/>
  <c r="Z2174" i="4" s="1"/>
  <c r="V2174" i="4"/>
  <c r="AA2178" i="4"/>
  <c r="AC2178" i="4" s="1"/>
  <c r="W2178" i="4"/>
  <c r="Z2178" i="4" s="1"/>
  <c r="V2178" i="4"/>
  <c r="AA2182" i="4"/>
  <c r="AC2182" i="4" s="1"/>
  <c r="W2182" i="4"/>
  <c r="Z2182" i="4" s="1"/>
  <c r="V2182" i="4"/>
  <c r="AA2186" i="4"/>
  <c r="AC2186" i="4" s="1"/>
  <c r="W2186" i="4"/>
  <c r="Z2186" i="4" s="1"/>
  <c r="V2186" i="4"/>
  <c r="AA2190" i="4"/>
  <c r="AC2190" i="4" s="1"/>
  <c r="W2190" i="4"/>
  <c r="Z2190" i="4" s="1"/>
  <c r="V2190" i="4"/>
  <c r="AA2194" i="4"/>
  <c r="AC2194" i="4" s="1"/>
  <c r="W2194" i="4"/>
  <c r="Z2194" i="4" s="1"/>
  <c r="V2194" i="4"/>
  <c r="AA2198" i="4"/>
  <c r="AC2198" i="4" s="1"/>
  <c r="W2198" i="4"/>
  <c r="Z2198" i="4" s="1"/>
  <c r="V2198" i="4"/>
  <c r="AA2202" i="4"/>
  <c r="AC2202" i="4" s="1"/>
  <c r="W2202" i="4"/>
  <c r="Z2202" i="4" s="1"/>
  <c r="V2202" i="4"/>
  <c r="AA2206" i="4"/>
  <c r="AC2206" i="4" s="1"/>
  <c r="W2206" i="4"/>
  <c r="Z2206" i="4" s="1"/>
  <c r="V2206" i="4"/>
  <c r="AA2210" i="4"/>
  <c r="AC2210" i="4" s="1"/>
  <c r="W2210" i="4"/>
  <c r="Z2210" i="4" s="1"/>
  <c r="V2210" i="4"/>
  <c r="AA2214" i="4"/>
  <c r="AC2214" i="4" s="1"/>
  <c r="W2214" i="4"/>
  <c r="Z2214" i="4" s="1"/>
  <c r="V2214" i="4"/>
  <c r="AA2218" i="4"/>
  <c r="AC2218" i="4" s="1"/>
  <c r="W2218" i="4"/>
  <c r="Z2218" i="4" s="1"/>
  <c r="V2218" i="4"/>
  <c r="AA2222" i="4"/>
  <c r="W2222" i="4"/>
  <c r="Z2222" i="4" s="1"/>
  <c r="V2222" i="4"/>
  <c r="AA2226" i="4"/>
  <c r="AC2226" i="4" s="1"/>
  <c r="W2226" i="4"/>
  <c r="Z2226" i="4" s="1"/>
  <c r="V2226" i="4"/>
  <c r="AA2230" i="4"/>
  <c r="AC2230" i="4" s="1"/>
  <c r="W2230" i="4"/>
  <c r="Z2230" i="4" s="1"/>
  <c r="V2230" i="4"/>
  <c r="AA2234" i="4"/>
  <c r="AC2234" i="4" s="1"/>
  <c r="W2234" i="4"/>
  <c r="Z2234" i="4" s="1"/>
  <c r="V2234" i="4"/>
  <c r="AA2238" i="4"/>
  <c r="AC2238" i="4" s="1"/>
  <c r="W2238" i="4"/>
  <c r="Z2238" i="4" s="1"/>
  <c r="V2238" i="4"/>
  <c r="AA2242" i="4"/>
  <c r="AC2242" i="4" s="1"/>
  <c r="W2242" i="4"/>
  <c r="Z2242" i="4" s="1"/>
  <c r="V2242" i="4"/>
  <c r="AA2246" i="4"/>
  <c r="AC2246" i="4" s="1"/>
  <c r="W2246" i="4"/>
  <c r="Z2246" i="4" s="1"/>
  <c r="V2246" i="4"/>
  <c r="AA2250" i="4"/>
  <c r="AC2250" i="4" s="1"/>
  <c r="W2250" i="4"/>
  <c r="Z2250" i="4" s="1"/>
  <c r="V2250" i="4"/>
  <c r="AA2254" i="4"/>
  <c r="AC2254" i="4" s="1"/>
  <c r="W2254" i="4"/>
  <c r="Z2254" i="4" s="1"/>
  <c r="V2254" i="4"/>
  <c r="AA2258" i="4"/>
  <c r="AC2258" i="4" s="1"/>
  <c r="W2258" i="4"/>
  <c r="Z2258" i="4" s="1"/>
  <c r="V2258" i="4"/>
  <c r="AA2262" i="4"/>
  <c r="AC2262" i="4" s="1"/>
  <c r="W2262" i="4"/>
  <c r="Z2262" i="4" s="1"/>
  <c r="V2262" i="4"/>
  <c r="AA2266" i="4"/>
  <c r="AC2266" i="4" s="1"/>
  <c r="W2266" i="4"/>
  <c r="Z2266" i="4" s="1"/>
  <c r="V2266" i="4"/>
  <c r="AA2270" i="4"/>
  <c r="AC2270" i="4" s="1"/>
  <c r="W2270" i="4"/>
  <c r="Z2270" i="4" s="1"/>
  <c r="V2270" i="4"/>
  <c r="AA2274" i="4"/>
  <c r="AC2274" i="4" s="1"/>
  <c r="W2274" i="4"/>
  <c r="Z2274" i="4" s="1"/>
  <c r="V2274" i="4"/>
  <c r="AA2278" i="4"/>
  <c r="AC2278" i="4" s="1"/>
  <c r="W2278" i="4"/>
  <c r="Z2278" i="4" s="1"/>
  <c r="V2278" i="4"/>
  <c r="AA2282" i="4"/>
  <c r="AC2282" i="4" s="1"/>
  <c r="W2282" i="4"/>
  <c r="Z2282" i="4" s="1"/>
  <c r="V2282" i="4"/>
  <c r="AA2286" i="4"/>
  <c r="W2286" i="4"/>
  <c r="Z2286" i="4" s="1"/>
  <c r="V2286" i="4"/>
  <c r="AA2290" i="4"/>
  <c r="AC2290" i="4" s="1"/>
  <c r="W2290" i="4"/>
  <c r="Z2290" i="4" s="1"/>
  <c r="V2290" i="4"/>
  <c r="AA2294" i="4"/>
  <c r="AC2294" i="4" s="1"/>
  <c r="W2294" i="4"/>
  <c r="Z2294" i="4" s="1"/>
  <c r="V2294" i="4"/>
  <c r="AA2298" i="4"/>
  <c r="AC2298" i="4" s="1"/>
  <c r="W2298" i="4"/>
  <c r="Z2298" i="4" s="1"/>
  <c r="V2298" i="4"/>
  <c r="AA2302" i="4"/>
  <c r="AC2302" i="4" s="1"/>
  <c r="W2302" i="4"/>
  <c r="Z2302" i="4" s="1"/>
  <c r="V2302" i="4"/>
  <c r="AA2306" i="4"/>
  <c r="AC2306" i="4" s="1"/>
  <c r="W2306" i="4"/>
  <c r="Z2306" i="4" s="1"/>
  <c r="V2306" i="4"/>
  <c r="AA2310" i="4"/>
  <c r="AC2310" i="4" s="1"/>
  <c r="W2310" i="4"/>
  <c r="Z2310" i="4" s="1"/>
  <c r="V2310" i="4"/>
  <c r="AA2314" i="4"/>
  <c r="AC2314" i="4" s="1"/>
  <c r="W2314" i="4"/>
  <c r="Z2314" i="4" s="1"/>
  <c r="V2314" i="4"/>
  <c r="AA2318" i="4"/>
  <c r="AC2318" i="4" s="1"/>
  <c r="W2318" i="4"/>
  <c r="Z2318" i="4" s="1"/>
  <c r="V2318" i="4"/>
  <c r="AA2322" i="4"/>
  <c r="AC2322" i="4" s="1"/>
  <c r="W2322" i="4"/>
  <c r="Z2322" i="4" s="1"/>
  <c r="V2322" i="4"/>
  <c r="AA2326" i="4"/>
  <c r="AC2326" i="4" s="1"/>
  <c r="W2326" i="4"/>
  <c r="Z2326" i="4" s="1"/>
  <c r="V2326" i="4"/>
  <c r="AA2330" i="4"/>
  <c r="AC2330" i="4" s="1"/>
  <c r="W2330" i="4"/>
  <c r="Z2330" i="4" s="1"/>
  <c r="V2330" i="4"/>
  <c r="AA2334" i="4"/>
  <c r="AC2334" i="4" s="1"/>
  <c r="W2334" i="4"/>
  <c r="Z2334" i="4" s="1"/>
  <c r="V2334" i="4"/>
  <c r="AA2338" i="4"/>
  <c r="AC2338" i="4" s="1"/>
  <c r="W2338" i="4"/>
  <c r="Z2338" i="4" s="1"/>
  <c r="V2338" i="4"/>
  <c r="AA2342" i="4"/>
  <c r="AC2342" i="4" s="1"/>
  <c r="W2342" i="4"/>
  <c r="Z2342" i="4" s="1"/>
  <c r="V2342" i="4"/>
  <c r="AA2346" i="4"/>
  <c r="AC2346" i="4" s="1"/>
  <c r="W2346" i="4"/>
  <c r="Z2346" i="4" s="1"/>
  <c r="V2346" i="4"/>
  <c r="AA2350" i="4"/>
  <c r="AC2350" i="4" s="1"/>
  <c r="W2350" i="4"/>
  <c r="Z2350" i="4" s="1"/>
  <c r="V2350" i="4"/>
  <c r="AA2354" i="4"/>
  <c r="AC2354" i="4" s="1"/>
  <c r="W2354" i="4"/>
  <c r="Z2354" i="4" s="1"/>
  <c r="V2354" i="4"/>
  <c r="AA2358" i="4"/>
  <c r="AC2358" i="4" s="1"/>
  <c r="W2358" i="4"/>
  <c r="Z2358" i="4" s="1"/>
  <c r="V2358" i="4"/>
  <c r="AA2362" i="4"/>
  <c r="AC2362" i="4" s="1"/>
  <c r="W2362" i="4"/>
  <c r="Z2362" i="4" s="1"/>
  <c r="V2362" i="4"/>
  <c r="AA2366" i="4"/>
  <c r="AC2366" i="4" s="1"/>
  <c r="W2366" i="4"/>
  <c r="Z2366" i="4" s="1"/>
  <c r="V2366" i="4"/>
  <c r="AA2370" i="4"/>
  <c r="AC2370" i="4" s="1"/>
  <c r="W2370" i="4"/>
  <c r="Z2370" i="4" s="1"/>
  <c r="V2370" i="4"/>
  <c r="AA2374" i="4"/>
  <c r="AC2374" i="4" s="1"/>
  <c r="W2374" i="4"/>
  <c r="Z2374" i="4" s="1"/>
  <c r="V2374" i="4"/>
  <c r="AA2378" i="4"/>
  <c r="W2378" i="4"/>
  <c r="Z2378" i="4" s="1"/>
  <c r="V2378" i="4"/>
  <c r="AA2382" i="4"/>
  <c r="AC2382" i="4" s="1"/>
  <c r="W2382" i="4"/>
  <c r="Z2382" i="4" s="1"/>
  <c r="V2382" i="4"/>
  <c r="AA2386" i="4"/>
  <c r="AC2386" i="4" s="1"/>
  <c r="W2386" i="4"/>
  <c r="Z2386" i="4" s="1"/>
  <c r="V2386" i="4"/>
  <c r="AA2390" i="4"/>
  <c r="AC2390" i="4" s="1"/>
  <c r="W2390" i="4"/>
  <c r="Z2390" i="4" s="1"/>
  <c r="V2390" i="4"/>
  <c r="AA2394" i="4"/>
  <c r="AC2394" i="4" s="1"/>
  <c r="W2394" i="4"/>
  <c r="Z2394" i="4" s="1"/>
  <c r="V2394" i="4"/>
  <c r="AA2398" i="4"/>
  <c r="AC2398" i="4" s="1"/>
  <c r="W2398" i="4"/>
  <c r="Z2398" i="4" s="1"/>
  <c r="V2398" i="4"/>
  <c r="AA2402" i="4"/>
  <c r="AC2402" i="4" s="1"/>
  <c r="W2402" i="4"/>
  <c r="Z2402" i="4" s="1"/>
  <c r="V2402" i="4"/>
  <c r="AA2406" i="4"/>
  <c r="AC2406" i="4" s="1"/>
  <c r="W2406" i="4"/>
  <c r="Z2406" i="4" s="1"/>
  <c r="V2406" i="4"/>
  <c r="AA2410" i="4"/>
  <c r="W2410" i="4"/>
  <c r="Z2410" i="4" s="1"/>
  <c r="V2410" i="4"/>
  <c r="AA2414" i="4"/>
  <c r="AC2414" i="4" s="1"/>
  <c r="W2414" i="4"/>
  <c r="Z2414" i="4" s="1"/>
  <c r="V2414" i="4"/>
  <c r="AA2418" i="4"/>
  <c r="AC2418" i="4" s="1"/>
  <c r="W2418" i="4"/>
  <c r="Z2418" i="4" s="1"/>
  <c r="V2418" i="4"/>
  <c r="AA2422" i="4"/>
  <c r="AC2422" i="4" s="1"/>
  <c r="W2422" i="4"/>
  <c r="Z2422" i="4" s="1"/>
  <c r="V2422" i="4"/>
  <c r="AA2426" i="4"/>
  <c r="AC2426" i="4" s="1"/>
  <c r="W2426" i="4"/>
  <c r="Z2426" i="4" s="1"/>
  <c r="V2426" i="4"/>
  <c r="AA2430" i="4"/>
  <c r="AC2430" i="4" s="1"/>
  <c r="W2430" i="4"/>
  <c r="Z2430" i="4" s="1"/>
  <c r="V2430" i="4"/>
  <c r="AA2434" i="4"/>
  <c r="AC2434" i="4" s="1"/>
  <c r="W2434" i="4"/>
  <c r="Z2434" i="4" s="1"/>
  <c r="V2434" i="4"/>
  <c r="AA2438" i="4"/>
  <c r="AC2438" i="4" s="1"/>
  <c r="W2438" i="4"/>
  <c r="Z2438" i="4" s="1"/>
  <c r="V2438" i="4"/>
  <c r="AA2442" i="4"/>
  <c r="W2442" i="4"/>
  <c r="Z2442" i="4" s="1"/>
  <c r="V2442" i="4"/>
  <c r="AA2446" i="4"/>
  <c r="AC2446" i="4" s="1"/>
  <c r="W2446" i="4"/>
  <c r="Z2446" i="4" s="1"/>
  <c r="V2446" i="4"/>
  <c r="AA2450" i="4"/>
  <c r="AC2450" i="4" s="1"/>
  <c r="W2450" i="4"/>
  <c r="Z2450" i="4" s="1"/>
  <c r="V2450" i="4"/>
  <c r="AA2454" i="4"/>
  <c r="AC2454" i="4" s="1"/>
  <c r="W2454" i="4"/>
  <c r="Z2454" i="4" s="1"/>
  <c r="V2454" i="4"/>
  <c r="AA2458" i="4"/>
  <c r="AC2458" i="4" s="1"/>
  <c r="W2458" i="4"/>
  <c r="Z2458" i="4" s="1"/>
  <c r="V2458" i="4"/>
  <c r="AA2462" i="4"/>
  <c r="AC2462" i="4" s="1"/>
  <c r="W2462" i="4"/>
  <c r="Z2462" i="4" s="1"/>
  <c r="V2462" i="4"/>
  <c r="AA2466" i="4"/>
  <c r="AC2466" i="4" s="1"/>
  <c r="W2466" i="4"/>
  <c r="Z2466" i="4" s="1"/>
  <c r="V2466" i="4"/>
  <c r="AA2470" i="4"/>
  <c r="AC2470" i="4" s="1"/>
  <c r="W2470" i="4"/>
  <c r="Z2470" i="4" s="1"/>
  <c r="V2470" i="4"/>
  <c r="AA2474" i="4"/>
  <c r="W2474" i="4"/>
  <c r="Z2474" i="4" s="1"/>
  <c r="V2474" i="4"/>
  <c r="AA2478" i="4"/>
  <c r="AC2478" i="4" s="1"/>
  <c r="W2478" i="4"/>
  <c r="Z2478" i="4" s="1"/>
  <c r="V2478" i="4"/>
  <c r="AA2482" i="4"/>
  <c r="AC2482" i="4" s="1"/>
  <c r="W2482" i="4"/>
  <c r="Z2482" i="4" s="1"/>
  <c r="V2482" i="4"/>
  <c r="AA2486" i="4"/>
  <c r="AC2486" i="4" s="1"/>
  <c r="W2486" i="4"/>
  <c r="Z2486" i="4" s="1"/>
  <c r="V2486" i="4"/>
  <c r="AA2490" i="4"/>
  <c r="AC2490" i="4" s="1"/>
  <c r="W2490" i="4"/>
  <c r="Z2490" i="4" s="1"/>
  <c r="V2490" i="4"/>
  <c r="AA2494" i="4"/>
  <c r="AC2494" i="4" s="1"/>
  <c r="W2494" i="4"/>
  <c r="Z2494" i="4" s="1"/>
  <c r="V2494" i="4"/>
  <c r="AA2498" i="4"/>
  <c r="AC2498" i="4" s="1"/>
  <c r="W2498" i="4"/>
  <c r="Z2498" i="4" s="1"/>
  <c r="V2498" i="4"/>
  <c r="AA2502" i="4"/>
  <c r="AC2502" i="4" s="1"/>
  <c r="W2502" i="4"/>
  <c r="Z2502" i="4" s="1"/>
  <c r="V2502" i="4"/>
  <c r="AA2506" i="4"/>
  <c r="W2506" i="4"/>
  <c r="Z2506" i="4" s="1"/>
  <c r="V2506" i="4"/>
  <c r="AA2510" i="4"/>
  <c r="AC2510" i="4" s="1"/>
  <c r="W2510" i="4"/>
  <c r="Z2510" i="4" s="1"/>
  <c r="V2510" i="4"/>
  <c r="AA2514" i="4"/>
  <c r="AC2514" i="4" s="1"/>
  <c r="W2514" i="4"/>
  <c r="Z2514" i="4" s="1"/>
  <c r="V2514" i="4"/>
  <c r="AA2518" i="4"/>
  <c r="AC2518" i="4" s="1"/>
  <c r="W2518" i="4"/>
  <c r="Z2518" i="4" s="1"/>
  <c r="V2518" i="4"/>
  <c r="AA2522" i="4"/>
  <c r="AC2522" i="4" s="1"/>
  <c r="W2522" i="4"/>
  <c r="Z2522" i="4" s="1"/>
  <c r="V2522" i="4"/>
  <c r="AA2526" i="4"/>
  <c r="AC2526" i="4" s="1"/>
  <c r="W2526" i="4"/>
  <c r="Z2526" i="4" s="1"/>
  <c r="V2526" i="4"/>
  <c r="AA2530" i="4"/>
  <c r="AC2530" i="4" s="1"/>
  <c r="W2530" i="4"/>
  <c r="Z2530" i="4" s="1"/>
  <c r="V2530" i="4"/>
  <c r="AA2534" i="4"/>
  <c r="AC2534" i="4" s="1"/>
  <c r="W2534" i="4"/>
  <c r="Z2534" i="4" s="1"/>
  <c r="V2534" i="4"/>
  <c r="AA2538" i="4"/>
  <c r="W2538" i="4"/>
  <c r="Z2538" i="4" s="1"/>
  <c r="V2538" i="4"/>
  <c r="AA2542" i="4"/>
  <c r="AC2542" i="4" s="1"/>
  <c r="W2542" i="4"/>
  <c r="Z2542" i="4" s="1"/>
  <c r="V2542" i="4"/>
  <c r="AA2546" i="4"/>
  <c r="AC2546" i="4" s="1"/>
  <c r="W2546" i="4"/>
  <c r="Z2546" i="4" s="1"/>
  <c r="V2546" i="4"/>
  <c r="AA2550" i="4"/>
  <c r="AC2550" i="4" s="1"/>
  <c r="W2550" i="4"/>
  <c r="Z2550" i="4" s="1"/>
  <c r="V2550" i="4"/>
  <c r="AA2554" i="4"/>
  <c r="AC2554" i="4" s="1"/>
  <c r="W2554" i="4"/>
  <c r="Z2554" i="4" s="1"/>
  <c r="V2554" i="4"/>
  <c r="AA2558" i="4"/>
  <c r="AC2558" i="4" s="1"/>
  <c r="W2558" i="4"/>
  <c r="Z2558" i="4" s="1"/>
  <c r="V2558" i="4"/>
  <c r="AA2562" i="4"/>
  <c r="AC2562" i="4" s="1"/>
  <c r="W2562" i="4"/>
  <c r="Z2562" i="4" s="1"/>
  <c r="V2562" i="4"/>
  <c r="AA2566" i="4"/>
  <c r="AC2566" i="4" s="1"/>
  <c r="W2566" i="4"/>
  <c r="Z2566" i="4" s="1"/>
  <c r="V2566" i="4"/>
  <c r="AA2570" i="4"/>
  <c r="W2570" i="4"/>
  <c r="Z2570" i="4" s="1"/>
  <c r="V2570" i="4"/>
  <c r="AA2574" i="4"/>
  <c r="AC2574" i="4" s="1"/>
  <c r="W2574" i="4"/>
  <c r="Z2574" i="4" s="1"/>
  <c r="V2574" i="4"/>
  <c r="AA2578" i="4"/>
  <c r="AC2578" i="4" s="1"/>
  <c r="W2578" i="4"/>
  <c r="Z2578" i="4" s="1"/>
  <c r="V2578" i="4"/>
  <c r="AA2582" i="4"/>
  <c r="AC2582" i="4" s="1"/>
  <c r="W2582" i="4"/>
  <c r="Z2582" i="4" s="1"/>
  <c r="V2582" i="4"/>
  <c r="AA2586" i="4"/>
  <c r="AC2586" i="4" s="1"/>
  <c r="W2586" i="4"/>
  <c r="Z2586" i="4" s="1"/>
  <c r="V2586" i="4"/>
  <c r="AA2590" i="4"/>
  <c r="AC2590" i="4" s="1"/>
  <c r="W2590" i="4"/>
  <c r="Z2590" i="4" s="1"/>
  <c r="V2590" i="4"/>
  <c r="AA2594" i="4"/>
  <c r="AC2594" i="4" s="1"/>
  <c r="W2594" i="4"/>
  <c r="Z2594" i="4" s="1"/>
  <c r="V2594" i="4"/>
  <c r="AA2598" i="4"/>
  <c r="AC2598" i="4" s="1"/>
  <c r="W2598" i="4"/>
  <c r="Z2598" i="4" s="1"/>
  <c r="V2598" i="4"/>
  <c r="AA2602" i="4"/>
  <c r="W2602" i="4"/>
  <c r="Z2602" i="4" s="1"/>
  <c r="V2602" i="4"/>
  <c r="AA2606" i="4"/>
  <c r="AC2606" i="4" s="1"/>
  <c r="W2606" i="4"/>
  <c r="Z2606" i="4" s="1"/>
  <c r="V2606" i="4"/>
  <c r="AA2610" i="4"/>
  <c r="AC2610" i="4" s="1"/>
  <c r="W2610" i="4"/>
  <c r="Z2610" i="4" s="1"/>
  <c r="V2610" i="4"/>
  <c r="AA2614" i="4"/>
  <c r="AC2614" i="4" s="1"/>
  <c r="W2614" i="4"/>
  <c r="Z2614" i="4" s="1"/>
  <c r="V2614" i="4"/>
  <c r="AA2618" i="4"/>
  <c r="AC2618" i="4" s="1"/>
  <c r="W2618" i="4"/>
  <c r="Z2618" i="4" s="1"/>
  <c r="V2618" i="4"/>
  <c r="AA2622" i="4"/>
  <c r="AC2622" i="4" s="1"/>
  <c r="W2622" i="4"/>
  <c r="Z2622" i="4" s="1"/>
  <c r="V2622" i="4"/>
  <c r="AA2626" i="4"/>
  <c r="AC2626" i="4" s="1"/>
  <c r="W2626" i="4"/>
  <c r="Z2626" i="4" s="1"/>
  <c r="V2626" i="4"/>
  <c r="AA2630" i="4"/>
  <c r="AC2630" i="4" s="1"/>
  <c r="W2630" i="4"/>
  <c r="Z2630" i="4" s="1"/>
  <c r="V2630" i="4"/>
  <c r="AA2634" i="4"/>
  <c r="AC2634" i="4" s="1"/>
  <c r="W2634" i="4"/>
  <c r="Z2634" i="4" s="1"/>
  <c r="V2634" i="4"/>
  <c r="AA2638" i="4"/>
  <c r="AC2638" i="4" s="1"/>
  <c r="W2638" i="4"/>
  <c r="Z2638" i="4" s="1"/>
  <c r="V2638" i="4"/>
  <c r="AA2642" i="4"/>
  <c r="AC2642" i="4" s="1"/>
  <c r="W2642" i="4"/>
  <c r="Z2642" i="4" s="1"/>
  <c r="V2642" i="4"/>
  <c r="Y2642" i="4" s="1"/>
  <c r="AA2646" i="4"/>
  <c r="AC2646" i="4" s="1"/>
  <c r="W2646" i="4"/>
  <c r="Z2646" i="4" s="1"/>
  <c r="V2646" i="4"/>
  <c r="Y2646" i="4" s="1"/>
  <c r="AA2650" i="4"/>
  <c r="AC2650" i="4" s="1"/>
  <c r="W2650" i="4"/>
  <c r="Z2650" i="4" s="1"/>
  <c r="V2650" i="4"/>
  <c r="Y2650" i="4" s="1"/>
  <c r="AA2654" i="4"/>
  <c r="AC2654" i="4" s="1"/>
  <c r="W2654" i="4"/>
  <c r="Z2654" i="4" s="1"/>
  <c r="V2654" i="4"/>
  <c r="Y2654" i="4" s="1"/>
  <c r="AA2658" i="4"/>
  <c r="AC2658" i="4" s="1"/>
  <c r="W2658" i="4"/>
  <c r="Z2658" i="4" s="1"/>
  <c r="V2658" i="4"/>
  <c r="Y2658" i="4" s="1"/>
  <c r="AA2662" i="4"/>
  <c r="W2662" i="4"/>
  <c r="Z2662" i="4" s="1"/>
  <c r="V2662" i="4"/>
  <c r="Y2662" i="4" s="1"/>
  <c r="AA2666" i="4"/>
  <c r="AC2666" i="4" s="1"/>
  <c r="W2666" i="4"/>
  <c r="Z2666" i="4" s="1"/>
  <c r="V2666" i="4"/>
  <c r="Y2666" i="4" s="1"/>
  <c r="AA2670" i="4"/>
  <c r="AC2670" i="4" s="1"/>
  <c r="W2670" i="4"/>
  <c r="Z2670" i="4" s="1"/>
  <c r="V2670" i="4"/>
  <c r="Y2670" i="4" s="1"/>
  <c r="AA2674" i="4"/>
  <c r="AC2674" i="4" s="1"/>
  <c r="W2674" i="4"/>
  <c r="Z2674" i="4" s="1"/>
  <c r="V2674" i="4"/>
  <c r="Y2674" i="4" s="1"/>
  <c r="AA2678" i="4"/>
  <c r="AC2678" i="4" s="1"/>
  <c r="W2678" i="4"/>
  <c r="Z2678" i="4" s="1"/>
  <c r="V2678" i="4"/>
  <c r="Y2678" i="4" s="1"/>
  <c r="AA2682" i="4"/>
  <c r="AC2682" i="4" s="1"/>
  <c r="W2682" i="4"/>
  <c r="Z2682" i="4" s="1"/>
  <c r="V2682" i="4"/>
  <c r="Y2682" i="4" s="1"/>
  <c r="AA2686" i="4"/>
  <c r="AC2686" i="4" s="1"/>
  <c r="W2686" i="4"/>
  <c r="Z2686" i="4" s="1"/>
  <c r="V2686" i="4"/>
  <c r="AA2690" i="4"/>
  <c r="AC2690" i="4" s="1"/>
  <c r="W2690" i="4"/>
  <c r="Z2690" i="4" s="1"/>
  <c r="V2690" i="4"/>
  <c r="Y2690" i="4" s="1"/>
  <c r="AA2694" i="4"/>
  <c r="AC2694" i="4" s="1"/>
  <c r="W2694" i="4"/>
  <c r="Z2694" i="4" s="1"/>
  <c r="V2694" i="4"/>
  <c r="Y2694" i="4" s="1"/>
  <c r="AA2698" i="4"/>
  <c r="AC2698" i="4" s="1"/>
  <c r="W2698" i="4"/>
  <c r="Z2698" i="4" s="1"/>
  <c r="V2698" i="4"/>
  <c r="Y2698" i="4" s="1"/>
  <c r="AA2702" i="4"/>
  <c r="AC2702" i="4" s="1"/>
  <c r="W2702" i="4"/>
  <c r="Z2702" i="4" s="1"/>
  <c r="V2702" i="4"/>
  <c r="Y2702" i="4" s="1"/>
  <c r="AA2706" i="4"/>
  <c r="AC2706" i="4" s="1"/>
  <c r="W2706" i="4"/>
  <c r="Z2706" i="4" s="1"/>
  <c r="V2706" i="4"/>
  <c r="Y2706" i="4" s="1"/>
  <c r="AA2710" i="4"/>
  <c r="AC2710" i="4" s="1"/>
  <c r="W2710" i="4"/>
  <c r="Z2710" i="4" s="1"/>
  <c r="V2710" i="4"/>
  <c r="Y2710" i="4" s="1"/>
  <c r="AA2714" i="4"/>
  <c r="AC2714" i="4" s="1"/>
  <c r="W2714" i="4"/>
  <c r="Z2714" i="4" s="1"/>
  <c r="V2714" i="4"/>
  <c r="Y2714" i="4" s="1"/>
  <c r="AA2718" i="4"/>
  <c r="AC2718" i="4" s="1"/>
  <c r="W2718" i="4"/>
  <c r="Z2718" i="4" s="1"/>
  <c r="V2718" i="4"/>
  <c r="Y2718" i="4" s="1"/>
  <c r="AA2722" i="4"/>
  <c r="AC2722" i="4" s="1"/>
  <c r="W2722" i="4"/>
  <c r="Z2722" i="4" s="1"/>
  <c r="V2722" i="4"/>
  <c r="Y2722" i="4" s="1"/>
  <c r="AA2726" i="4"/>
  <c r="AC2726" i="4" s="1"/>
  <c r="W2726" i="4"/>
  <c r="Z2726" i="4" s="1"/>
  <c r="V2726" i="4"/>
  <c r="Y2726" i="4" s="1"/>
  <c r="AA2730" i="4"/>
  <c r="AC2730" i="4" s="1"/>
  <c r="W2730" i="4"/>
  <c r="Z2730" i="4" s="1"/>
  <c r="V2730" i="4"/>
  <c r="Y2730" i="4" s="1"/>
  <c r="AA2734" i="4"/>
  <c r="AC2734" i="4" s="1"/>
  <c r="W2734" i="4"/>
  <c r="Z2734" i="4" s="1"/>
  <c r="V2734" i="4"/>
  <c r="Y2734" i="4" s="1"/>
  <c r="AA2738" i="4"/>
  <c r="AC2738" i="4" s="1"/>
  <c r="W2738" i="4"/>
  <c r="Z2738" i="4" s="1"/>
  <c r="V2738" i="4"/>
  <c r="Y2738" i="4" s="1"/>
  <c r="AA2742" i="4"/>
  <c r="W2742" i="4"/>
  <c r="Z2742" i="4" s="1"/>
  <c r="V2742" i="4"/>
  <c r="Y2742" i="4" s="1"/>
  <c r="AA2746" i="4"/>
  <c r="AC2746" i="4" s="1"/>
  <c r="W2746" i="4"/>
  <c r="Z2746" i="4" s="1"/>
  <c r="V2746" i="4"/>
  <c r="Y2746" i="4" s="1"/>
  <c r="AA2750" i="4"/>
  <c r="AC2750" i="4" s="1"/>
  <c r="W2750" i="4"/>
  <c r="Z2750" i="4" s="1"/>
  <c r="V2750" i="4"/>
  <c r="Y2750" i="4" s="1"/>
  <c r="AA2754" i="4"/>
  <c r="AC2754" i="4" s="1"/>
  <c r="W2754" i="4"/>
  <c r="Z2754" i="4" s="1"/>
  <c r="V2754" i="4"/>
  <c r="Y2754" i="4" s="1"/>
  <c r="AA2758" i="4"/>
  <c r="AC2758" i="4" s="1"/>
  <c r="W2758" i="4"/>
  <c r="Z2758" i="4" s="1"/>
  <c r="V2758" i="4"/>
  <c r="Y2758" i="4" s="1"/>
  <c r="AA2762" i="4"/>
  <c r="AC2762" i="4" s="1"/>
  <c r="W2762" i="4"/>
  <c r="Z2762" i="4" s="1"/>
  <c r="V2762" i="4"/>
  <c r="Y2762" i="4" s="1"/>
  <c r="AA2766" i="4"/>
  <c r="AC2766" i="4" s="1"/>
  <c r="W2766" i="4"/>
  <c r="Z2766" i="4" s="1"/>
  <c r="V2766" i="4"/>
  <c r="Y2766" i="4" s="1"/>
  <c r="AA2770" i="4"/>
  <c r="AC2770" i="4" s="1"/>
  <c r="W2770" i="4"/>
  <c r="Z2770" i="4" s="1"/>
  <c r="V2770" i="4"/>
  <c r="Y2770" i="4" s="1"/>
  <c r="AA2774" i="4"/>
  <c r="AC2774" i="4" s="1"/>
  <c r="W2774" i="4"/>
  <c r="Z2774" i="4" s="1"/>
  <c r="V2774" i="4"/>
  <c r="Y2774" i="4" s="1"/>
  <c r="AA2778" i="4"/>
  <c r="AC2778" i="4" s="1"/>
  <c r="W2778" i="4"/>
  <c r="Z2778" i="4" s="1"/>
  <c r="V2778" i="4"/>
  <c r="Y2778" i="4" s="1"/>
  <c r="AA2782" i="4"/>
  <c r="AC2782" i="4" s="1"/>
  <c r="W2782" i="4"/>
  <c r="Z2782" i="4" s="1"/>
  <c r="V2782" i="4"/>
  <c r="Y2782" i="4" s="1"/>
  <c r="AA2786" i="4"/>
  <c r="AC2786" i="4" s="1"/>
  <c r="W2786" i="4"/>
  <c r="Z2786" i="4" s="1"/>
  <c r="V2786" i="4"/>
  <c r="Y2786" i="4" s="1"/>
  <c r="AA2790" i="4"/>
  <c r="AC2790" i="4" s="1"/>
  <c r="W2790" i="4"/>
  <c r="Z2790" i="4" s="1"/>
  <c r="V2790" i="4"/>
  <c r="Y2790" i="4" s="1"/>
  <c r="AA2794" i="4"/>
  <c r="W2794" i="4"/>
  <c r="Z2794" i="4" s="1"/>
  <c r="V2794" i="4"/>
  <c r="Y2794" i="4" s="1"/>
  <c r="AA2798" i="4"/>
  <c r="AC2798" i="4" s="1"/>
  <c r="W2798" i="4"/>
  <c r="Z2798" i="4" s="1"/>
  <c r="V2798" i="4"/>
  <c r="Y2798" i="4" s="1"/>
  <c r="AA2802" i="4"/>
  <c r="AC2802" i="4" s="1"/>
  <c r="W2802" i="4"/>
  <c r="Z2802" i="4" s="1"/>
  <c r="V2802" i="4"/>
  <c r="Y2802" i="4" s="1"/>
  <c r="AA2806" i="4"/>
  <c r="W2806" i="4"/>
  <c r="Z2806" i="4" s="1"/>
  <c r="V2806" i="4"/>
  <c r="Y2806" i="4" s="1"/>
  <c r="AA2810" i="4"/>
  <c r="AC2810" i="4" s="1"/>
  <c r="W2810" i="4"/>
  <c r="Z2810" i="4" s="1"/>
  <c r="V2810" i="4"/>
  <c r="Y2810" i="4" s="1"/>
  <c r="AA2814" i="4"/>
  <c r="AC2814" i="4" s="1"/>
  <c r="W2814" i="4"/>
  <c r="Z2814" i="4" s="1"/>
  <c r="V2814" i="4"/>
  <c r="Y2814" i="4" s="1"/>
  <c r="AA2818" i="4"/>
  <c r="AC2818" i="4" s="1"/>
  <c r="W2818" i="4"/>
  <c r="Z2818" i="4" s="1"/>
  <c r="V2818" i="4"/>
  <c r="Y2818" i="4" s="1"/>
  <c r="AA2822" i="4"/>
  <c r="AC2822" i="4" s="1"/>
  <c r="W2822" i="4"/>
  <c r="Z2822" i="4" s="1"/>
  <c r="V2822" i="4"/>
  <c r="Y2822" i="4" s="1"/>
  <c r="AA2826" i="4"/>
  <c r="AC2826" i="4" s="1"/>
  <c r="W2826" i="4"/>
  <c r="Z2826" i="4" s="1"/>
  <c r="V2826" i="4"/>
  <c r="Y2826" i="4" s="1"/>
  <c r="AA2830" i="4"/>
  <c r="AC2830" i="4" s="1"/>
  <c r="W2830" i="4"/>
  <c r="Z2830" i="4" s="1"/>
  <c r="V2830" i="4"/>
  <c r="Y2830" i="4" s="1"/>
  <c r="AA2834" i="4"/>
  <c r="AC2834" i="4" s="1"/>
  <c r="W2834" i="4"/>
  <c r="Z2834" i="4" s="1"/>
  <c r="V2834" i="4"/>
  <c r="Y2834" i="4" s="1"/>
  <c r="AA2838" i="4"/>
  <c r="AC2838" i="4" s="1"/>
  <c r="W2838" i="4"/>
  <c r="Z2838" i="4" s="1"/>
  <c r="V2838" i="4"/>
  <c r="Y2838" i="4" s="1"/>
  <c r="AA2842" i="4"/>
  <c r="AC2842" i="4" s="1"/>
  <c r="W2842" i="4"/>
  <c r="Z2842" i="4" s="1"/>
  <c r="V2842" i="4"/>
  <c r="Y2842" i="4" s="1"/>
  <c r="AA2846" i="4"/>
  <c r="AC2846" i="4" s="1"/>
  <c r="W2846" i="4"/>
  <c r="Z2846" i="4" s="1"/>
  <c r="V2846" i="4"/>
  <c r="Y2846" i="4" s="1"/>
  <c r="AA2850" i="4"/>
  <c r="AC2850" i="4" s="1"/>
  <c r="W2850" i="4"/>
  <c r="Z2850" i="4" s="1"/>
  <c r="V2850" i="4"/>
  <c r="Y2850" i="4" s="1"/>
  <c r="AA2854" i="4"/>
  <c r="AC2854" i="4" s="1"/>
  <c r="W2854" i="4"/>
  <c r="Z2854" i="4" s="1"/>
  <c r="V2854" i="4"/>
  <c r="Y2854" i="4" s="1"/>
  <c r="AA2858" i="4"/>
  <c r="AC2858" i="4" s="1"/>
  <c r="W2858" i="4"/>
  <c r="Z2858" i="4" s="1"/>
  <c r="V2858" i="4"/>
  <c r="Y2858" i="4" s="1"/>
  <c r="AA2862" i="4"/>
  <c r="AC2862" i="4" s="1"/>
  <c r="W2862" i="4"/>
  <c r="Z2862" i="4" s="1"/>
  <c r="V2862" i="4"/>
  <c r="Y2862" i="4" s="1"/>
  <c r="AA2866" i="4"/>
  <c r="AC2866" i="4" s="1"/>
  <c r="W2866" i="4"/>
  <c r="Z2866" i="4" s="1"/>
  <c r="V2866" i="4"/>
  <c r="Y2866" i="4" s="1"/>
  <c r="AA2870" i="4"/>
  <c r="W2870" i="4"/>
  <c r="Z2870" i="4" s="1"/>
  <c r="V2870" i="4"/>
  <c r="Y2870" i="4" s="1"/>
  <c r="AA2874" i="4"/>
  <c r="AC2874" i="4" s="1"/>
  <c r="W2874" i="4"/>
  <c r="Z2874" i="4" s="1"/>
  <c r="V2874" i="4"/>
  <c r="Y2874" i="4" s="1"/>
  <c r="AA2878" i="4"/>
  <c r="AC2878" i="4" s="1"/>
  <c r="W2878" i="4"/>
  <c r="Z2878" i="4" s="1"/>
  <c r="V2878" i="4"/>
  <c r="Y2878" i="4" s="1"/>
  <c r="AA2882" i="4"/>
  <c r="AC2882" i="4" s="1"/>
  <c r="W2882" i="4"/>
  <c r="Z2882" i="4" s="1"/>
  <c r="V2882" i="4"/>
  <c r="Y2882" i="4" s="1"/>
  <c r="AA2886" i="4"/>
  <c r="AC2886" i="4" s="1"/>
  <c r="W2886" i="4"/>
  <c r="Z2886" i="4" s="1"/>
  <c r="V2886" i="4"/>
  <c r="Y2886" i="4" s="1"/>
  <c r="AA2890" i="4"/>
  <c r="AC2890" i="4" s="1"/>
  <c r="W2890" i="4"/>
  <c r="Z2890" i="4" s="1"/>
  <c r="V2890" i="4"/>
  <c r="Y2890" i="4" s="1"/>
  <c r="AA2894" i="4"/>
  <c r="AC2894" i="4" s="1"/>
  <c r="W2894" i="4"/>
  <c r="Z2894" i="4" s="1"/>
  <c r="V2894" i="4"/>
  <c r="Y2894" i="4" s="1"/>
  <c r="AA2898" i="4"/>
  <c r="AC2898" i="4" s="1"/>
  <c r="W2898" i="4"/>
  <c r="Z2898" i="4" s="1"/>
  <c r="V2898" i="4"/>
  <c r="Y2898" i="4" s="1"/>
  <c r="AA2902" i="4"/>
  <c r="AC2902" i="4" s="1"/>
  <c r="W2902" i="4"/>
  <c r="Z2902" i="4" s="1"/>
  <c r="V2902" i="4"/>
  <c r="Y2902" i="4" s="1"/>
  <c r="AA2906" i="4"/>
  <c r="AC2906" i="4" s="1"/>
  <c r="W2906" i="4"/>
  <c r="Z2906" i="4" s="1"/>
  <c r="V2906" i="4"/>
  <c r="Y2906" i="4" s="1"/>
  <c r="AA2910" i="4"/>
  <c r="AC2910" i="4" s="1"/>
  <c r="W2910" i="4"/>
  <c r="Z2910" i="4" s="1"/>
  <c r="V2910" i="4"/>
  <c r="Y2910" i="4" s="1"/>
  <c r="AA2914" i="4"/>
  <c r="AC2914" i="4" s="1"/>
  <c r="W2914" i="4"/>
  <c r="Z2914" i="4" s="1"/>
  <c r="V2914" i="4"/>
  <c r="Y2914" i="4" s="1"/>
  <c r="AA2918" i="4"/>
  <c r="AC2918" i="4" s="1"/>
  <c r="W2918" i="4"/>
  <c r="Z2918" i="4" s="1"/>
  <c r="V2918" i="4"/>
  <c r="Y2918" i="4" s="1"/>
  <c r="AA2922" i="4"/>
  <c r="W2922" i="4"/>
  <c r="Z2922" i="4" s="1"/>
  <c r="V2922" i="4"/>
  <c r="Y2922" i="4" s="1"/>
  <c r="AA2926" i="4"/>
  <c r="AC2926" i="4" s="1"/>
  <c r="W2926" i="4"/>
  <c r="Z2926" i="4" s="1"/>
  <c r="V2926" i="4"/>
  <c r="Y2926" i="4" s="1"/>
  <c r="AA2930" i="4"/>
  <c r="AC2930" i="4" s="1"/>
  <c r="W2930" i="4"/>
  <c r="Z2930" i="4" s="1"/>
  <c r="V2930" i="4"/>
  <c r="Y2930" i="4" s="1"/>
  <c r="AA2934" i="4"/>
  <c r="W2934" i="4"/>
  <c r="Z2934" i="4" s="1"/>
  <c r="V2934" i="4"/>
  <c r="Y2934" i="4" s="1"/>
  <c r="AA2938" i="4"/>
  <c r="AC2938" i="4" s="1"/>
  <c r="W2938" i="4"/>
  <c r="Z2938" i="4" s="1"/>
  <c r="V2938" i="4"/>
  <c r="Y2938" i="4" s="1"/>
  <c r="AA2942" i="4"/>
  <c r="AC2942" i="4" s="1"/>
  <c r="W2942" i="4"/>
  <c r="Z2942" i="4" s="1"/>
  <c r="V2942" i="4"/>
  <c r="Y2942" i="4" s="1"/>
  <c r="AA2946" i="4"/>
  <c r="AC2946" i="4" s="1"/>
  <c r="W2946" i="4"/>
  <c r="Z2946" i="4" s="1"/>
  <c r="V2946" i="4"/>
  <c r="Y2946" i="4" s="1"/>
  <c r="AA2950" i="4"/>
  <c r="AC2950" i="4" s="1"/>
  <c r="W2950" i="4"/>
  <c r="Z2950" i="4" s="1"/>
  <c r="V2950" i="4"/>
  <c r="Y2950" i="4" s="1"/>
  <c r="AA2954" i="4"/>
  <c r="AC2954" i="4" s="1"/>
  <c r="W2954" i="4"/>
  <c r="Z2954" i="4" s="1"/>
  <c r="V2954" i="4"/>
  <c r="Y2954" i="4" s="1"/>
  <c r="AA2958" i="4"/>
  <c r="AC2958" i="4" s="1"/>
  <c r="W2958" i="4"/>
  <c r="Z2958" i="4" s="1"/>
  <c r="V2958" i="4"/>
  <c r="Y2958" i="4" s="1"/>
  <c r="AA2962" i="4"/>
  <c r="AC2962" i="4" s="1"/>
  <c r="W2962" i="4"/>
  <c r="Z2962" i="4" s="1"/>
  <c r="V2962" i="4"/>
  <c r="Y2962" i="4" s="1"/>
  <c r="AA2966" i="4"/>
  <c r="W2966" i="4"/>
  <c r="Z2966" i="4" s="1"/>
  <c r="V2966" i="4"/>
  <c r="Y2966" i="4" s="1"/>
  <c r="AA2970" i="4"/>
  <c r="AC2970" i="4" s="1"/>
  <c r="W2970" i="4"/>
  <c r="Z2970" i="4" s="1"/>
  <c r="V2970" i="4"/>
  <c r="Y2970" i="4" s="1"/>
  <c r="AA2974" i="4"/>
  <c r="AC2974" i="4" s="1"/>
  <c r="W2974" i="4"/>
  <c r="Z2974" i="4" s="1"/>
  <c r="V2974" i="4"/>
  <c r="Y2974" i="4" s="1"/>
  <c r="AA2978" i="4"/>
  <c r="AC2978" i="4" s="1"/>
  <c r="W2978" i="4"/>
  <c r="Z2978" i="4" s="1"/>
  <c r="V2978" i="4"/>
  <c r="Y2978" i="4" s="1"/>
  <c r="AA2982" i="4"/>
  <c r="AC2982" i="4" s="1"/>
  <c r="W2982" i="4"/>
  <c r="Z2982" i="4" s="1"/>
  <c r="V2982" i="4"/>
  <c r="Y2982" i="4" s="1"/>
  <c r="AA2986" i="4"/>
  <c r="AC2986" i="4" s="1"/>
  <c r="W2986" i="4"/>
  <c r="Z2986" i="4" s="1"/>
  <c r="V2986" i="4"/>
  <c r="Y2986" i="4" s="1"/>
  <c r="AA2990" i="4"/>
  <c r="AC2990" i="4" s="1"/>
  <c r="W2990" i="4"/>
  <c r="Z2990" i="4" s="1"/>
  <c r="V2990" i="4"/>
  <c r="Y2990" i="4" s="1"/>
  <c r="AA2994" i="4"/>
  <c r="AC2994" i="4" s="1"/>
  <c r="W2994" i="4"/>
  <c r="Z2994" i="4" s="1"/>
  <c r="V2994" i="4"/>
  <c r="Y2994" i="4" s="1"/>
  <c r="AA2998" i="4"/>
  <c r="W2998" i="4"/>
  <c r="Z2998" i="4" s="1"/>
  <c r="V2998" i="4"/>
  <c r="Y2998" i="4" s="1"/>
  <c r="AA3002" i="4"/>
  <c r="AC3002" i="4" s="1"/>
  <c r="W3002" i="4"/>
  <c r="Z3002" i="4" s="1"/>
  <c r="V3002" i="4"/>
  <c r="Y3002" i="4" s="1"/>
  <c r="AA3006" i="4"/>
  <c r="AC3006" i="4" s="1"/>
  <c r="W3006" i="4"/>
  <c r="Z3006" i="4" s="1"/>
  <c r="V3006" i="4"/>
  <c r="Y3006" i="4" s="1"/>
  <c r="AA3010" i="4"/>
  <c r="AC3010" i="4" s="1"/>
  <c r="W3010" i="4"/>
  <c r="Z3010" i="4" s="1"/>
  <c r="V3010" i="4"/>
  <c r="Y3010" i="4" s="1"/>
  <c r="AA3014" i="4"/>
  <c r="AC3014" i="4" s="1"/>
  <c r="W3014" i="4"/>
  <c r="Z3014" i="4" s="1"/>
  <c r="V3014" i="4"/>
  <c r="Y3014" i="4" s="1"/>
  <c r="AA3018" i="4"/>
  <c r="AC3018" i="4" s="1"/>
  <c r="W3018" i="4"/>
  <c r="Z3018" i="4" s="1"/>
  <c r="V3018" i="4"/>
  <c r="Y3018" i="4" s="1"/>
  <c r="AA3022" i="4"/>
  <c r="AC3022" i="4" s="1"/>
  <c r="W3022" i="4"/>
  <c r="Z3022" i="4" s="1"/>
  <c r="V3022" i="4"/>
  <c r="Y3022" i="4" s="1"/>
  <c r="AA3026" i="4"/>
  <c r="AC3026" i="4" s="1"/>
  <c r="W3026" i="4"/>
  <c r="Z3026" i="4" s="1"/>
  <c r="V3026" i="4"/>
  <c r="Y3026" i="4" s="1"/>
  <c r="AA3030" i="4"/>
  <c r="W3030" i="4"/>
  <c r="Z3030" i="4" s="1"/>
  <c r="V3030" i="4"/>
  <c r="Y3030" i="4" s="1"/>
  <c r="AA3034" i="4"/>
  <c r="AC3034" i="4" s="1"/>
  <c r="W3034" i="4"/>
  <c r="Z3034" i="4" s="1"/>
  <c r="V3034" i="4"/>
  <c r="Y3034" i="4" s="1"/>
  <c r="AA3038" i="4"/>
  <c r="AC3038" i="4" s="1"/>
  <c r="W3038" i="4"/>
  <c r="Z3038" i="4" s="1"/>
  <c r="V3038" i="4"/>
  <c r="Y3038" i="4" s="1"/>
  <c r="AA3042" i="4"/>
  <c r="AC3042" i="4" s="1"/>
  <c r="W3042" i="4"/>
  <c r="Z3042" i="4" s="1"/>
  <c r="V3042" i="4"/>
  <c r="Y3042" i="4" s="1"/>
  <c r="AA3046" i="4"/>
  <c r="AC3046" i="4" s="1"/>
  <c r="W3046" i="4"/>
  <c r="Z3046" i="4" s="1"/>
  <c r="V3046" i="4"/>
  <c r="Y3046" i="4" s="1"/>
  <c r="AA3050" i="4"/>
  <c r="AC3050" i="4" s="1"/>
  <c r="W3050" i="4"/>
  <c r="Z3050" i="4" s="1"/>
  <c r="V3050" i="4"/>
  <c r="Y3050" i="4" s="1"/>
  <c r="AA3054" i="4"/>
  <c r="AC3054" i="4" s="1"/>
  <c r="W3054" i="4"/>
  <c r="Z3054" i="4" s="1"/>
  <c r="V3054" i="4"/>
  <c r="Y3054" i="4" s="1"/>
  <c r="AA3058" i="4"/>
  <c r="AC3058" i="4" s="1"/>
  <c r="W3058" i="4"/>
  <c r="Z3058" i="4" s="1"/>
  <c r="V3058" i="4"/>
  <c r="Y3058" i="4" s="1"/>
  <c r="AA3062" i="4"/>
  <c r="W3062" i="4"/>
  <c r="Z3062" i="4" s="1"/>
  <c r="V3062" i="4"/>
  <c r="Y3062" i="4" s="1"/>
  <c r="AA3066" i="4"/>
  <c r="AC3066" i="4" s="1"/>
  <c r="W3066" i="4"/>
  <c r="Z3066" i="4" s="1"/>
  <c r="V3066" i="4"/>
  <c r="Y3066" i="4" s="1"/>
  <c r="AA3070" i="4"/>
  <c r="AC3070" i="4" s="1"/>
  <c r="W3070" i="4"/>
  <c r="Z3070" i="4" s="1"/>
  <c r="V3070" i="4"/>
  <c r="Y3070" i="4" s="1"/>
  <c r="AA3074" i="4"/>
  <c r="AC3074" i="4" s="1"/>
  <c r="W3074" i="4"/>
  <c r="Z3074" i="4" s="1"/>
  <c r="V3074" i="4"/>
  <c r="Y3074" i="4" s="1"/>
  <c r="AA3078" i="4"/>
  <c r="AC3078" i="4" s="1"/>
  <c r="W3078" i="4"/>
  <c r="Z3078" i="4" s="1"/>
  <c r="V3078" i="4"/>
  <c r="Y3078" i="4" s="1"/>
  <c r="AA3082" i="4"/>
  <c r="AC3082" i="4" s="1"/>
  <c r="W3082" i="4"/>
  <c r="Z3082" i="4" s="1"/>
  <c r="V3082" i="4"/>
  <c r="Y3082" i="4" s="1"/>
  <c r="AA3086" i="4"/>
  <c r="AC3086" i="4" s="1"/>
  <c r="W3086" i="4"/>
  <c r="Z3086" i="4" s="1"/>
  <c r="V3086" i="4"/>
  <c r="Y3086" i="4" s="1"/>
  <c r="AA3090" i="4"/>
  <c r="AC3090" i="4" s="1"/>
  <c r="W3090" i="4"/>
  <c r="Z3090" i="4" s="1"/>
  <c r="V3090" i="4"/>
  <c r="Y3090" i="4" s="1"/>
  <c r="AA3094" i="4"/>
  <c r="W3094" i="4"/>
  <c r="Z3094" i="4" s="1"/>
  <c r="V3094" i="4"/>
  <c r="Y3094" i="4" s="1"/>
  <c r="AA3098" i="4"/>
  <c r="AC3098" i="4" s="1"/>
  <c r="W3098" i="4"/>
  <c r="Z3098" i="4" s="1"/>
  <c r="V3098" i="4"/>
  <c r="Y3098" i="4" s="1"/>
  <c r="AA3102" i="4"/>
  <c r="AC3102" i="4" s="1"/>
  <c r="W3102" i="4"/>
  <c r="Z3102" i="4" s="1"/>
  <c r="V3102" i="4"/>
  <c r="Y3102" i="4" s="1"/>
  <c r="AA3106" i="4"/>
  <c r="AC3106" i="4" s="1"/>
  <c r="W3106" i="4"/>
  <c r="Z3106" i="4" s="1"/>
  <c r="V3106" i="4"/>
  <c r="Y3106" i="4" s="1"/>
  <c r="AA3110" i="4"/>
  <c r="AC3110" i="4" s="1"/>
  <c r="W3110" i="4"/>
  <c r="Z3110" i="4" s="1"/>
  <c r="V3110" i="4"/>
  <c r="Y3110" i="4" s="1"/>
  <c r="AA3114" i="4"/>
  <c r="AC3114" i="4" s="1"/>
  <c r="W3114" i="4"/>
  <c r="Z3114" i="4" s="1"/>
  <c r="V3114" i="4"/>
  <c r="Y3114" i="4" s="1"/>
  <c r="AA3118" i="4"/>
  <c r="AC3118" i="4" s="1"/>
  <c r="W3118" i="4"/>
  <c r="Z3118" i="4" s="1"/>
  <c r="V3118" i="4"/>
  <c r="Y3118" i="4" s="1"/>
  <c r="AA3122" i="4"/>
  <c r="AC3122" i="4" s="1"/>
  <c r="W3122" i="4"/>
  <c r="Z3122" i="4" s="1"/>
  <c r="V3122" i="4"/>
  <c r="Y3122" i="4" s="1"/>
  <c r="AA3126" i="4"/>
  <c r="W3126" i="4"/>
  <c r="Z3126" i="4" s="1"/>
  <c r="V3126" i="4"/>
  <c r="Y3126" i="4" s="1"/>
  <c r="AA3130" i="4"/>
  <c r="AC3130" i="4" s="1"/>
  <c r="W3130" i="4"/>
  <c r="Z3130" i="4" s="1"/>
  <c r="V3130" i="4"/>
  <c r="Y3130" i="4" s="1"/>
  <c r="AA3134" i="4"/>
  <c r="AC3134" i="4" s="1"/>
  <c r="W3134" i="4"/>
  <c r="Z3134" i="4" s="1"/>
  <c r="V3134" i="4"/>
  <c r="Y3134" i="4" s="1"/>
  <c r="AA3138" i="4"/>
  <c r="AC3138" i="4" s="1"/>
  <c r="W3138" i="4"/>
  <c r="Z3138" i="4" s="1"/>
  <c r="V3138" i="4"/>
  <c r="Y3138" i="4" s="1"/>
  <c r="AA3142" i="4"/>
  <c r="AC3142" i="4" s="1"/>
  <c r="W3142" i="4"/>
  <c r="Z3142" i="4" s="1"/>
  <c r="V3142" i="4"/>
  <c r="Y3142" i="4" s="1"/>
  <c r="AA3146" i="4"/>
  <c r="AC3146" i="4" s="1"/>
  <c r="W3146" i="4"/>
  <c r="Z3146" i="4" s="1"/>
  <c r="V3146" i="4"/>
  <c r="Y3146" i="4" s="1"/>
  <c r="AA3150" i="4"/>
  <c r="AC3150" i="4" s="1"/>
  <c r="W3150" i="4"/>
  <c r="Z3150" i="4" s="1"/>
  <c r="V3150" i="4"/>
  <c r="Y3150" i="4" s="1"/>
  <c r="AA3154" i="4"/>
  <c r="AC3154" i="4" s="1"/>
  <c r="W3154" i="4"/>
  <c r="Z3154" i="4" s="1"/>
  <c r="V3154" i="4"/>
  <c r="Y3154" i="4" s="1"/>
  <c r="AA3158" i="4"/>
  <c r="W3158" i="4"/>
  <c r="Z3158" i="4" s="1"/>
  <c r="V3158" i="4"/>
  <c r="Y3158" i="4" s="1"/>
  <c r="AA3162" i="4"/>
  <c r="AC3162" i="4" s="1"/>
  <c r="W3162" i="4"/>
  <c r="Z3162" i="4" s="1"/>
  <c r="V3162" i="4"/>
  <c r="Y3162" i="4" s="1"/>
  <c r="AA3166" i="4"/>
  <c r="AC3166" i="4" s="1"/>
  <c r="W3166" i="4"/>
  <c r="Z3166" i="4" s="1"/>
  <c r="V3166" i="4"/>
  <c r="Y3166" i="4" s="1"/>
  <c r="AA3170" i="4"/>
  <c r="AC3170" i="4" s="1"/>
  <c r="W3170" i="4"/>
  <c r="Z3170" i="4" s="1"/>
  <c r="V3170" i="4"/>
  <c r="Y3170" i="4" s="1"/>
  <c r="AA3174" i="4"/>
  <c r="AC3174" i="4" s="1"/>
  <c r="W3174" i="4"/>
  <c r="Z3174" i="4" s="1"/>
  <c r="V3174" i="4"/>
  <c r="Y3174" i="4" s="1"/>
  <c r="AA3178" i="4"/>
  <c r="AC3178" i="4" s="1"/>
  <c r="W3178" i="4"/>
  <c r="Z3178" i="4" s="1"/>
  <c r="V3178" i="4"/>
  <c r="Y3178" i="4" s="1"/>
  <c r="AA3182" i="4"/>
  <c r="AC3182" i="4" s="1"/>
  <c r="W3182" i="4"/>
  <c r="Z3182" i="4" s="1"/>
  <c r="V3182" i="4"/>
  <c r="Y3182" i="4" s="1"/>
  <c r="AA3186" i="4"/>
  <c r="AC3186" i="4" s="1"/>
  <c r="W3186" i="4"/>
  <c r="Z3186" i="4" s="1"/>
  <c r="V3186" i="4"/>
  <c r="Y3186" i="4" s="1"/>
  <c r="AA3190" i="4"/>
  <c r="W3190" i="4"/>
  <c r="Z3190" i="4" s="1"/>
  <c r="V3190" i="4"/>
  <c r="Y3190" i="4" s="1"/>
  <c r="AA3194" i="4"/>
  <c r="AC3194" i="4" s="1"/>
  <c r="W3194" i="4"/>
  <c r="Z3194" i="4" s="1"/>
  <c r="V3194" i="4"/>
  <c r="Y3194" i="4" s="1"/>
  <c r="AA3198" i="4"/>
  <c r="AC3198" i="4" s="1"/>
  <c r="W3198" i="4"/>
  <c r="Z3198" i="4" s="1"/>
  <c r="V3198" i="4"/>
  <c r="Y3198" i="4" s="1"/>
  <c r="AA3202" i="4"/>
  <c r="AC3202" i="4" s="1"/>
  <c r="W3202" i="4"/>
  <c r="Z3202" i="4" s="1"/>
  <c r="V3202" i="4"/>
  <c r="Y3202" i="4" s="1"/>
  <c r="AA471" i="4"/>
  <c r="AC471" i="4" s="1"/>
  <c r="W471" i="4"/>
  <c r="V471" i="4"/>
  <c r="AA475" i="4"/>
  <c r="AC475" i="4" s="1"/>
  <c r="W475" i="4"/>
  <c r="V475" i="4"/>
  <c r="AA479" i="4"/>
  <c r="AC479" i="4" s="1"/>
  <c r="W479" i="4"/>
  <c r="V479" i="4"/>
  <c r="AA483" i="4"/>
  <c r="AC483" i="4" s="1"/>
  <c r="W483" i="4"/>
  <c r="V483" i="4"/>
  <c r="AA487" i="4"/>
  <c r="AC487" i="4" s="1"/>
  <c r="W487" i="4"/>
  <c r="V487" i="4"/>
  <c r="AA491" i="4"/>
  <c r="AC491" i="4" s="1"/>
  <c r="W491" i="4"/>
  <c r="V491" i="4"/>
  <c r="AA495" i="4"/>
  <c r="W495" i="4"/>
  <c r="V495" i="4"/>
  <c r="AA499" i="4"/>
  <c r="AC499" i="4" s="1"/>
  <c r="W499" i="4"/>
  <c r="V499" i="4"/>
  <c r="AA503" i="4"/>
  <c r="AC503" i="4" s="1"/>
  <c r="W503" i="4"/>
  <c r="V503" i="4"/>
  <c r="AA507" i="4"/>
  <c r="AC507" i="4" s="1"/>
  <c r="W507" i="4"/>
  <c r="V507" i="4"/>
  <c r="AA511" i="4"/>
  <c r="AC511" i="4" s="1"/>
  <c r="W511" i="4"/>
  <c r="V511" i="4"/>
  <c r="AA515" i="4"/>
  <c r="AC515" i="4" s="1"/>
  <c r="W515" i="4"/>
  <c r="V515" i="4"/>
  <c r="AA519" i="4"/>
  <c r="AC519" i="4" s="1"/>
  <c r="W519" i="4"/>
  <c r="V519" i="4"/>
  <c r="AA523" i="4"/>
  <c r="AC523" i="4" s="1"/>
  <c r="W523" i="4"/>
  <c r="V523" i="4"/>
  <c r="AA527" i="4"/>
  <c r="AC527" i="4" s="1"/>
  <c r="W527" i="4"/>
  <c r="V527" i="4"/>
  <c r="AA531" i="4"/>
  <c r="AC531" i="4" s="1"/>
  <c r="W531" i="4"/>
  <c r="V531" i="4"/>
  <c r="AA535" i="4"/>
  <c r="AC535" i="4" s="1"/>
  <c r="W535" i="4"/>
  <c r="V535" i="4"/>
  <c r="AA539" i="4"/>
  <c r="AC539" i="4" s="1"/>
  <c r="W539" i="4"/>
  <c r="V539" i="4"/>
  <c r="AA543" i="4"/>
  <c r="W543" i="4"/>
  <c r="V543" i="4"/>
  <c r="AA547" i="4"/>
  <c r="AC547" i="4" s="1"/>
  <c r="W547" i="4"/>
  <c r="V547" i="4"/>
  <c r="AA551" i="4"/>
  <c r="AC551" i="4" s="1"/>
  <c r="W551" i="4"/>
  <c r="V551" i="4"/>
  <c r="AA555" i="4"/>
  <c r="AC555" i="4" s="1"/>
  <c r="W555" i="4"/>
  <c r="V555" i="4"/>
  <c r="AA559" i="4"/>
  <c r="AC559" i="4" s="1"/>
  <c r="W559" i="4"/>
  <c r="V559" i="4"/>
  <c r="AA563" i="4"/>
  <c r="AC563" i="4" s="1"/>
  <c r="W563" i="4"/>
  <c r="V563" i="4"/>
  <c r="AA567" i="4"/>
  <c r="AC567" i="4" s="1"/>
  <c r="W567" i="4"/>
  <c r="V567" i="4"/>
  <c r="AA571" i="4"/>
  <c r="AC571" i="4" s="1"/>
  <c r="W571" i="4"/>
  <c r="V571" i="4"/>
  <c r="AA575" i="4"/>
  <c r="AC575" i="4" s="1"/>
  <c r="W575" i="4"/>
  <c r="V575" i="4"/>
  <c r="AA579" i="4"/>
  <c r="AC579" i="4" s="1"/>
  <c r="W579" i="4"/>
  <c r="V579" i="4"/>
  <c r="AA583" i="4"/>
  <c r="AC583" i="4" s="1"/>
  <c r="W583" i="4"/>
  <c r="V583" i="4"/>
  <c r="AA587" i="4"/>
  <c r="AC587" i="4" s="1"/>
  <c r="W587" i="4"/>
  <c r="V587" i="4"/>
  <c r="AA591" i="4"/>
  <c r="AC591" i="4" s="1"/>
  <c r="W591" i="4"/>
  <c r="V591" i="4"/>
  <c r="AA595" i="4"/>
  <c r="AC595" i="4" s="1"/>
  <c r="W595" i="4"/>
  <c r="V595" i="4"/>
  <c r="AA599" i="4"/>
  <c r="AC599" i="4" s="1"/>
  <c r="W599" i="4"/>
  <c r="V599" i="4"/>
  <c r="AA603" i="4"/>
  <c r="AC603" i="4" s="1"/>
  <c r="W603" i="4"/>
  <c r="V603" i="4"/>
  <c r="AA607" i="4"/>
  <c r="AC607" i="4" s="1"/>
  <c r="W607" i="4"/>
  <c r="V607" i="4"/>
  <c r="AA611" i="4"/>
  <c r="AC611" i="4" s="1"/>
  <c r="W611" i="4"/>
  <c r="V611" i="4"/>
  <c r="AA615" i="4"/>
  <c r="AC615" i="4" s="1"/>
  <c r="W615" i="4"/>
  <c r="V615" i="4"/>
  <c r="AA619" i="4"/>
  <c r="AC619" i="4" s="1"/>
  <c r="W619" i="4"/>
  <c r="V619" i="4"/>
  <c r="AA623" i="4"/>
  <c r="AC623" i="4" s="1"/>
  <c r="W623" i="4"/>
  <c r="V623" i="4"/>
  <c r="AA627" i="4"/>
  <c r="AC627" i="4" s="1"/>
  <c r="W627" i="4"/>
  <c r="V627" i="4"/>
  <c r="AA631" i="4"/>
  <c r="AC631" i="4" s="1"/>
  <c r="W631" i="4"/>
  <c r="V631" i="4"/>
  <c r="AA635" i="4"/>
  <c r="AC635" i="4" s="1"/>
  <c r="W635" i="4"/>
  <c r="V635" i="4"/>
  <c r="AA639" i="4"/>
  <c r="AC639" i="4" s="1"/>
  <c r="W639" i="4"/>
  <c r="V639" i="4"/>
  <c r="AA643" i="4"/>
  <c r="AC643" i="4" s="1"/>
  <c r="W643" i="4"/>
  <c r="V643" i="4"/>
  <c r="AA647" i="4"/>
  <c r="AC647" i="4" s="1"/>
  <c r="W647" i="4"/>
  <c r="V647" i="4"/>
  <c r="AA651" i="4"/>
  <c r="AC651" i="4" s="1"/>
  <c r="W651" i="4"/>
  <c r="V651" i="4"/>
  <c r="AA655" i="4"/>
  <c r="AC655" i="4" s="1"/>
  <c r="W655" i="4"/>
  <c r="V655" i="4"/>
  <c r="AA659" i="4"/>
  <c r="AC659" i="4" s="1"/>
  <c r="W659" i="4"/>
  <c r="V659" i="4"/>
  <c r="AA663" i="4"/>
  <c r="AC663" i="4" s="1"/>
  <c r="W663" i="4"/>
  <c r="V663" i="4"/>
  <c r="AA667" i="4"/>
  <c r="W667" i="4"/>
  <c r="V667" i="4"/>
  <c r="AA671" i="4"/>
  <c r="AC671" i="4" s="1"/>
  <c r="W671" i="4"/>
  <c r="V671" i="4"/>
  <c r="AA675" i="4"/>
  <c r="AC675" i="4" s="1"/>
  <c r="W675" i="4"/>
  <c r="V675" i="4"/>
  <c r="AA679" i="4"/>
  <c r="W679" i="4"/>
  <c r="V679" i="4"/>
  <c r="AA683" i="4"/>
  <c r="AC683" i="4" s="1"/>
  <c r="W683" i="4"/>
  <c r="V683" i="4"/>
  <c r="AA687" i="4"/>
  <c r="AC687" i="4" s="1"/>
  <c r="W687" i="4"/>
  <c r="V687" i="4"/>
  <c r="AA691" i="4"/>
  <c r="AC691" i="4" s="1"/>
  <c r="W691" i="4"/>
  <c r="V691" i="4"/>
  <c r="AA695" i="4"/>
  <c r="AC695" i="4" s="1"/>
  <c r="W695" i="4"/>
  <c r="V695" i="4"/>
  <c r="AA699" i="4"/>
  <c r="AC699" i="4" s="1"/>
  <c r="W699" i="4"/>
  <c r="V699" i="4"/>
  <c r="AA703" i="4"/>
  <c r="AC703" i="4" s="1"/>
  <c r="W703" i="4"/>
  <c r="V703" i="4"/>
  <c r="AA707" i="4"/>
  <c r="AC707" i="4" s="1"/>
  <c r="W707" i="4"/>
  <c r="V707" i="4"/>
  <c r="AA711" i="4"/>
  <c r="AC711" i="4" s="1"/>
  <c r="W711" i="4"/>
  <c r="V711" i="4"/>
  <c r="AA715" i="4"/>
  <c r="AC715" i="4" s="1"/>
  <c r="W715" i="4"/>
  <c r="V715" i="4"/>
  <c r="AA719" i="4"/>
  <c r="AC719" i="4" s="1"/>
  <c r="W719" i="4"/>
  <c r="V719" i="4"/>
  <c r="AA723" i="4"/>
  <c r="AC723" i="4" s="1"/>
  <c r="W723" i="4"/>
  <c r="V723" i="4"/>
  <c r="AA727" i="4"/>
  <c r="AC727" i="4" s="1"/>
  <c r="W727" i="4"/>
  <c r="V727" i="4"/>
  <c r="AA731" i="4"/>
  <c r="AC731" i="4" s="1"/>
  <c r="W731" i="4"/>
  <c r="V731" i="4"/>
  <c r="AA735" i="4"/>
  <c r="AC735" i="4" s="1"/>
  <c r="W735" i="4"/>
  <c r="V735" i="4"/>
  <c r="AA739" i="4"/>
  <c r="AC739" i="4" s="1"/>
  <c r="W739" i="4"/>
  <c r="V739" i="4"/>
  <c r="AA743" i="4"/>
  <c r="W743" i="4"/>
  <c r="V743" i="4"/>
  <c r="AA747" i="4"/>
  <c r="AC747" i="4" s="1"/>
  <c r="W747" i="4"/>
  <c r="V747" i="4"/>
  <c r="AA751" i="4"/>
  <c r="AC751" i="4" s="1"/>
  <c r="W751" i="4"/>
  <c r="V751" i="4"/>
  <c r="AA755" i="4"/>
  <c r="AC755" i="4" s="1"/>
  <c r="W755" i="4"/>
  <c r="V755" i="4"/>
  <c r="AA759" i="4"/>
  <c r="AC759" i="4" s="1"/>
  <c r="W759" i="4"/>
  <c r="V759" i="4"/>
  <c r="AA763" i="4"/>
  <c r="AC763" i="4" s="1"/>
  <c r="W763" i="4"/>
  <c r="V763" i="4"/>
  <c r="AA767" i="4"/>
  <c r="AC767" i="4" s="1"/>
  <c r="W767" i="4"/>
  <c r="V767" i="4"/>
  <c r="AA771" i="4"/>
  <c r="AC771" i="4" s="1"/>
  <c r="W771" i="4"/>
  <c r="V771" i="4"/>
  <c r="AA775" i="4"/>
  <c r="AC775" i="4" s="1"/>
  <c r="W775" i="4"/>
  <c r="V775" i="4"/>
  <c r="AA779" i="4"/>
  <c r="AC779" i="4" s="1"/>
  <c r="W779" i="4"/>
  <c r="V779" i="4"/>
  <c r="AA783" i="4"/>
  <c r="AC783" i="4" s="1"/>
  <c r="W783" i="4"/>
  <c r="V783" i="4"/>
  <c r="AA787" i="4"/>
  <c r="AC787" i="4" s="1"/>
  <c r="W787" i="4"/>
  <c r="V787" i="4"/>
  <c r="AA791" i="4"/>
  <c r="AC791" i="4" s="1"/>
  <c r="W791" i="4"/>
  <c r="V791" i="4"/>
  <c r="AA795" i="4"/>
  <c r="AC795" i="4" s="1"/>
  <c r="W795" i="4"/>
  <c r="V795" i="4"/>
  <c r="AA799" i="4"/>
  <c r="AC799" i="4" s="1"/>
  <c r="W799" i="4"/>
  <c r="V799" i="4"/>
  <c r="AA803" i="4"/>
  <c r="AC803" i="4" s="1"/>
  <c r="W803" i="4"/>
  <c r="V803" i="4"/>
  <c r="AA807" i="4"/>
  <c r="W807" i="4"/>
  <c r="V807" i="4"/>
  <c r="AA811" i="4"/>
  <c r="AC811" i="4" s="1"/>
  <c r="W811" i="4"/>
  <c r="V811" i="4"/>
  <c r="AA815" i="4"/>
  <c r="AC815" i="4" s="1"/>
  <c r="W815" i="4"/>
  <c r="V815" i="4"/>
  <c r="AA819" i="4"/>
  <c r="AC819" i="4" s="1"/>
  <c r="W819" i="4"/>
  <c r="V819" i="4"/>
  <c r="AA823" i="4"/>
  <c r="AC823" i="4" s="1"/>
  <c r="W823" i="4"/>
  <c r="V823" i="4"/>
  <c r="AA827" i="4"/>
  <c r="AC827" i="4" s="1"/>
  <c r="W827" i="4"/>
  <c r="V827" i="4"/>
  <c r="AA831" i="4"/>
  <c r="AC831" i="4" s="1"/>
  <c r="W831" i="4"/>
  <c r="V831" i="4"/>
  <c r="AA835" i="4"/>
  <c r="AC835" i="4" s="1"/>
  <c r="W835" i="4"/>
  <c r="V835" i="4"/>
  <c r="AA839" i="4"/>
  <c r="AC839" i="4" s="1"/>
  <c r="W839" i="4"/>
  <c r="V839" i="4"/>
  <c r="AA843" i="4"/>
  <c r="AC843" i="4" s="1"/>
  <c r="W843" i="4"/>
  <c r="V843" i="4"/>
  <c r="AA847" i="4"/>
  <c r="AC847" i="4" s="1"/>
  <c r="W847" i="4"/>
  <c r="V847" i="4"/>
  <c r="AA851" i="4"/>
  <c r="AC851" i="4" s="1"/>
  <c r="W851" i="4"/>
  <c r="V851" i="4"/>
  <c r="AA855" i="4"/>
  <c r="AC855" i="4" s="1"/>
  <c r="W855" i="4"/>
  <c r="V855" i="4"/>
  <c r="AA859" i="4"/>
  <c r="AC859" i="4" s="1"/>
  <c r="W859" i="4"/>
  <c r="V859" i="4"/>
  <c r="AA863" i="4"/>
  <c r="AC863" i="4" s="1"/>
  <c r="W863" i="4"/>
  <c r="V863" i="4"/>
  <c r="AA867" i="4"/>
  <c r="AC867" i="4" s="1"/>
  <c r="W867" i="4"/>
  <c r="V867" i="4"/>
  <c r="AA871" i="4"/>
  <c r="W871" i="4"/>
  <c r="V871" i="4"/>
  <c r="AA875" i="4"/>
  <c r="AC875" i="4" s="1"/>
  <c r="W875" i="4"/>
  <c r="V875" i="4"/>
  <c r="AA879" i="4"/>
  <c r="AC879" i="4" s="1"/>
  <c r="W879" i="4"/>
  <c r="V879" i="4"/>
  <c r="AA883" i="4"/>
  <c r="AC883" i="4" s="1"/>
  <c r="W883" i="4"/>
  <c r="V883" i="4"/>
  <c r="AA887" i="4"/>
  <c r="AC887" i="4" s="1"/>
  <c r="W887" i="4"/>
  <c r="V887" i="4"/>
  <c r="AA891" i="4"/>
  <c r="AC891" i="4" s="1"/>
  <c r="W891" i="4"/>
  <c r="V891" i="4"/>
  <c r="AA895" i="4"/>
  <c r="AC895" i="4" s="1"/>
  <c r="W895" i="4"/>
  <c r="V895" i="4"/>
  <c r="AA899" i="4"/>
  <c r="AC899" i="4" s="1"/>
  <c r="W899" i="4"/>
  <c r="V899" i="4"/>
  <c r="AA903" i="4"/>
  <c r="AC903" i="4" s="1"/>
  <c r="W903" i="4"/>
  <c r="V903" i="4"/>
  <c r="AA907" i="4"/>
  <c r="AC907" i="4" s="1"/>
  <c r="W907" i="4"/>
  <c r="V907" i="4"/>
  <c r="AA911" i="4"/>
  <c r="AC911" i="4" s="1"/>
  <c r="W911" i="4"/>
  <c r="V911" i="4"/>
  <c r="AA915" i="4"/>
  <c r="AC915" i="4" s="1"/>
  <c r="W915" i="4"/>
  <c r="V915" i="4"/>
  <c r="AA919" i="4"/>
  <c r="AC919" i="4" s="1"/>
  <c r="W919" i="4"/>
  <c r="V919" i="4"/>
  <c r="AA923" i="4"/>
  <c r="AC923" i="4" s="1"/>
  <c r="W923" i="4"/>
  <c r="V923" i="4"/>
  <c r="AA927" i="4"/>
  <c r="AC927" i="4" s="1"/>
  <c r="W927" i="4"/>
  <c r="V927" i="4"/>
  <c r="AA931" i="4"/>
  <c r="AC931" i="4" s="1"/>
  <c r="W931" i="4"/>
  <c r="V931" i="4"/>
  <c r="AA935" i="4"/>
  <c r="W935" i="4"/>
  <c r="V935" i="4"/>
  <c r="AA939" i="4"/>
  <c r="AC939" i="4" s="1"/>
  <c r="W939" i="4"/>
  <c r="V939" i="4"/>
  <c r="AA943" i="4"/>
  <c r="AC943" i="4" s="1"/>
  <c r="W943" i="4"/>
  <c r="V943" i="4"/>
  <c r="AA947" i="4"/>
  <c r="AC947" i="4" s="1"/>
  <c r="W947" i="4"/>
  <c r="V947" i="4"/>
  <c r="AA951" i="4"/>
  <c r="AC951" i="4" s="1"/>
  <c r="W951" i="4"/>
  <c r="V951" i="4"/>
  <c r="AA955" i="4"/>
  <c r="AC955" i="4" s="1"/>
  <c r="W955" i="4"/>
  <c r="V955" i="4"/>
  <c r="AA959" i="4"/>
  <c r="AC959" i="4" s="1"/>
  <c r="W959" i="4"/>
  <c r="Z959" i="4" s="1"/>
  <c r="V959" i="4"/>
  <c r="Y959" i="4" s="1"/>
  <c r="AA963" i="4"/>
  <c r="AC963" i="4" s="1"/>
  <c r="W963" i="4"/>
  <c r="Z963" i="4" s="1"/>
  <c r="V963" i="4"/>
  <c r="Y963" i="4" s="1"/>
  <c r="AA967" i="4"/>
  <c r="AC967" i="4" s="1"/>
  <c r="W967" i="4"/>
  <c r="Z967" i="4" s="1"/>
  <c r="V967" i="4"/>
  <c r="Y967" i="4" s="1"/>
  <c r="AA971" i="4"/>
  <c r="AC971" i="4" s="1"/>
  <c r="W971" i="4"/>
  <c r="Z971" i="4" s="1"/>
  <c r="V971" i="4"/>
  <c r="Y971" i="4" s="1"/>
  <c r="AA975" i="4"/>
  <c r="AC975" i="4" s="1"/>
  <c r="W975" i="4"/>
  <c r="Z975" i="4" s="1"/>
  <c r="V975" i="4"/>
  <c r="Y975" i="4" s="1"/>
  <c r="AA979" i="4"/>
  <c r="AC979" i="4" s="1"/>
  <c r="W979" i="4"/>
  <c r="Z979" i="4" s="1"/>
  <c r="V979" i="4"/>
  <c r="Y979" i="4" s="1"/>
  <c r="AA983" i="4"/>
  <c r="AC983" i="4" s="1"/>
  <c r="W983" i="4"/>
  <c r="Z983" i="4" s="1"/>
  <c r="V983" i="4"/>
  <c r="Y983" i="4" s="1"/>
  <c r="AA987" i="4"/>
  <c r="AC987" i="4" s="1"/>
  <c r="W987" i="4"/>
  <c r="Z987" i="4" s="1"/>
  <c r="V987" i="4"/>
  <c r="Y987" i="4" s="1"/>
  <c r="AA991" i="4"/>
  <c r="AC991" i="4" s="1"/>
  <c r="W991" i="4"/>
  <c r="Z991" i="4" s="1"/>
  <c r="V991" i="4"/>
  <c r="Y991" i="4" s="1"/>
  <c r="AA995" i="4"/>
  <c r="AC995" i="4" s="1"/>
  <c r="W995" i="4"/>
  <c r="Z995" i="4" s="1"/>
  <c r="V995" i="4"/>
  <c r="Y995" i="4" s="1"/>
  <c r="AA999" i="4"/>
  <c r="W999" i="4"/>
  <c r="Z999" i="4" s="1"/>
  <c r="V999" i="4"/>
  <c r="Y999" i="4" s="1"/>
  <c r="AA1003" i="4"/>
  <c r="AC1003" i="4" s="1"/>
  <c r="W1003" i="4"/>
  <c r="Z1003" i="4" s="1"/>
  <c r="V1003" i="4"/>
  <c r="Y1003" i="4" s="1"/>
  <c r="AA1007" i="4"/>
  <c r="AC1007" i="4" s="1"/>
  <c r="W1007" i="4"/>
  <c r="Z1007" i="4" s="1"/>
  <c r="V1007" i="4"/>
  <c r="Y1007" i="4" s="1"/>
  <c r="AA1011" i="4"/>
  <c r="AC1011" i="4" s="1"/>
  <c r="W1011" i="4"/>
  <c r="Z1011" i="4" s="1"/>
  <c r="V1011" i="4"/>
  <c r="Y1011" i="4" s="1"/>
  <c r="AA1015" i="4"/>
  <c r="AC1015" i="4" s="1"/>
  <c r="W1015" i="4"/>
  <c r="Z1015" i="4" s="1"/>
  <c r="V1015" i="4"/>
  <c r="Y1015" i="4" s="1"/>
  <c r="AA1019" i="4"/>
  <c r="AC1019" i="4" s="1"/>
  <c r="W1019" i="4"/>
  <c r="Z1019" i="4" s="1"/>
  <c r="V1019" i="4"/>
  <c r="Y1019" i="4" s="1"/>
  <c r="AA1023" i="4"/>
  <c r="AC1023" i="4" s="1"/>
  <c r="W1023" i="4"/>
  <c r="Z1023" i="4" s="1"/>
  <c r="V1023" i="4"/>
  <c r="Y1023" i="4" s="1"/>
  <c r="AA1027" i="4"/>
  <c r="AC1027" i="4" s="1"/>
  <c r="W1027" i="4"/>
  <c r="Z1027" i="4" s="1"/>
  <c r="V1027" i="4"/>
  <c r="Y1027" i="4" s="1"/>
  <c r="AA1031" i="4"/>
  <c r="AC1031" i="4" s="1"/>
  <c r="W1031" i="4"/>
  <c r="Z1031" i="4" s="1"/>
  <c r="V1031" i="4"/>
  <c r="Y1031" i="4" s="1"/>
  <c r="AA1035" i="4"/>
  <c r="AC1035" i="4" s="1"/>
  <c r="W1035" i="4"/>
  <c r="Z1035" i="4" s="1"/>
  <c r="V1035" i="4"/>
  <c r="Y1035" i="4" s="1"/>
  <c r="AA1039" i="4"/>
  <c r="AC1039" i="4" s="1"/>
  <c r="W1039" i="4"/>
  <c r="Z1039" i="4" s="1"/>
  <c r="V1039" i="4"/>
  <c r="Y1039" i="4" s="1"/>
  <c r="AA1043" i="4"/>
  <c r="AC1043" i="4" s="1"/>
  <c r="W1043" i="4"/>
  <c r="Z1043" i="4" s="1"/>
  <c r="V1043" i="4"/>
  <c r="Y1043" i="4" s="1"/>
  <c r="AA1047" i="4"/>
  <c r="AC1047" i="4" s="1"/>
  <c r="W1047" i="4"/>
  <c r="Z1047" i="4" s="1"/>
  <c r="V1047" i="4"/>
  <c r="Y1047" i="4" s="1"/>
  <c r="AA1051" i="4"/>
  <c r="AC1051" i="4" s="1"/>
  <c r="W1051" i="4"/>
  <c r="Z1051" i="4" s="1"/>
  <c r="V1051" i="4"/>
  <c r="Y1051" i="4" s="1"/>
  <c r="AA1055" i="4"/>
  <c r="AC1055" i="4" s="1"/>
  <c r="W1055" i="4"/>
  <c r="Z1055" i="4" s="1"/>
  <c r="V1055" i="4"/>
  <c r="Y1055" i="4" s="1"/>
  <c r="AA1059" i="4"/>
  <c r="AC1059" i="4" s="1"/>
  <c r="W1059" i="4"/>
  <c r="Z1059" i="4" s="1"/>
  <c r="V1059" i="4"/>
  <c r="Y1059" i="4" s="1"/>
  <c r="AA1063" i="4"/>
  <c r="W1063" i="4"/>
  <c r="Z1063" i="4" s="1"/>
  <c r="V1063" i="4"/>
  <c r="Y1063" i="4" s="1"/>
  <c r="AA1067" i="4"/>
  <c r="AC1067" i="4" s="1"/>
  <c r="W1067" i="4"/>
  <c r="Z1067" i="4" s="1"/>
  <c r="V1067" i="4"/>
  <c r="Y1067" i="4" s="1"/>
  <c r="AA1071" i="4"/>
  <c r="AC1071" i="4" s="1"/>
  <c r="W1071" i="4"/>
  <c r="Z1071" i="4" s="1"/>
  <c r="V1071" i="4"/>
  <c r="Y1071" i="4" s="1"/>
  <c r="AA1075" i="4"/>
  <c r="AC1075" i="4" s="1"/>
  <c r="W1075" i="4"/>
  <c r="Z1075" i="4" s="1"/>
  <c r="V1075" i="4"/>
  <c r="Y1075" i="4" s="1"/>
  <c r="AA1079" i="4"/>
  <c r="AC1079" i="4" s="1"/>
  <c r="W1079" i="4"/>
  <c r="Z1079" i="4" s="1"/>
  <c r="V1079" i="4"/>
  <c r="Y1079" i="4" s="1"/>
  <c r="AA1083" i="4"/>
  <c r="W1083" i="4"/>
  <c r="Z1083" i="4" s="1"/>
  <c r="V1083" i="4"/>
  <c r="Y1083" i="4" s="1"/>
  <c r="AA1087" i="4"/>
  <c r="AC1087" i="4" s="1"/>
  <c r="W1087" i="4"/>
  <c r="Z1087" i="4" s="1"/>
  <c r="V1087" i="4"/>
  <c r="Y1087" i="4" s="1"/>
  <c r="AA1091" i="4"/>
  <c r="AC1091" i="4" s="1"/>
  <c r="W1091" i="4"/>
  <c r="Z1091" i="4" s="1"/>
  <c r="V1091" i="4"/>
  <c r="Y1091" i="4" s="1"/>
  <c r="AA1095" i="4"/>
  <c r="AC1095" i="4" s="1"/>
  <c r="W1095" i="4"/>
  <c r="Z1095" i="4" s="1"/>
  <c r="V1095" i="4"/>
  <c r="Y1095" i="4" s="1"/>
  <c r="AA1099" i="4"/>
  <c r="W1099" i="4"/>
  <c r="Z1099" i="4" s="1"/>
  <c r="V1099" i="4"/>
  <c r="Y1099" i="4" s="1"/>
  <c r="AA1103" i="4"/>
  <c r="AC1103" i="4" s="1"/>
  <c r="W1103" i="4"/>
  <c r="Z1103" i="4" s="1"/>
  <c r="V1103" i="4"/>
  <c r="Y1103" i="4" s="1"/>
  <c r="AA1107" i="4"/>
  <c r="AC1107" i="4" s="1"/>
  <c r="W1107" i="4"/>
  <c r="Z1107" i="4" s="1"/>
  <c r="V1107" i="4"/>
  <c r="Y1107" i="4" s="1"/>
  <c r="AA1111" i="4"/>
  <c r="W1111" i="4"/>
  <c r="Z1111" i="4" s="1"/>
  <c r="V1111" i="4"/>
  <c r="Y1111" i="4" s="1"/>
  <c r="AA1115" i="4"/>
  <c r="AC1115" i="4" s="1"/>
  <c r="W1115" i="4"/>
  <c r="Z1115" i="4" s="1"/>
  <c r="V1115" i="4"/>
  <c r="Y1115" i="4" s="1"/>
  <c r="AA1119" i="4"/>
  <c r="AC1119" i="4" s="1"/>
  <c r="W1119" i="4"/>
  <c r="Z1119" i="4" s="1"/>
  <c r="V1119" i="4"/>
  <c r="Y1119" i="4" s="1"/>
  <c r="AA1123" i="4"/>
  <c r="AC1123" i="4" s="1"/>
  <c r="W1123" i="4"/>
  <c r="Z1123" i="4" s="1"/>
  <c r="V1123" i="4"/>
  <c r="Y1123" i="4" s="1"/>
  <c r="AA1127" i="4"/>
  <c r="AC1127" i="4" s="1"/>
  <c r="W1127" i="4"/>
  <c r="Z1127" i="4" s="1"/>
  <c r="V1127" i="4"/>
  <c r="Y1127" i="4" s="1"/>
  <c r="AA1131" i="4"/>
  <c r="AC1131" i="4" s="1"/>
  <c r="W1131" i="4"/>
  <c r="Z1131" i="4" s="1"/>
  <c r="V1131" i="4"/>
  <c r="Y1131" i="4" s="1"/>
  <c r="AA1135" i="4"/>
  <c r="AC1135" i="4" s="1"/>
  <c r="W1135" i="4"/>
  <c r="Z1135" i="4" s="1"/>
  <c r="V1135" i="4"/>
  <c r="Y1135" i="4" s="1"/>
  <c r="AA1139" i="4"/>
  <c r="AC1139" i="4" s="1"/>
  <c r="W1139" i="4"/>
  <c r="Z1139" i="4" s="1"/>
  <c r="V1139" i="4"/>
  <c r="Y1139" i="4" s="1"/>
  <c r="AA1143" i="4"/>
  <c r="AC1143" i="4" s="1"/>
  <c r="W1143" i="4"/>
  <c r="Z1143" i="4" s="1"/>
  <c r="V1143" i="4"/>
  <c r="Y1143" i="4" s="1"/>
  <c r="AA1147" i="4"/>
  <c r="AC1147" i="4" s="1"/>
  <c r="W1147" i="4"/>
  <c r="Z1147" i="4" s="1"/>
  <c r="V1147" i="4"/>
  <c r="Y1147" i="4" s="1"/>
  <c r="AA1151" i="4"/>
  <c r="AC1151" i="4" s="1"/>
  <c r="W1151" i="4"/>
  <c r="Z1151" i="4" s="1"/>
  <c r="V1151" i="4"/>
  <c r="Y1151" i="4" s="1"/>
  <c r="AA1155" i="4"/>
  <c r="AC1155" i="4" s="1"/>
  <c r="W1155" i="4"/>
  <c r="Z1155" i="4" s="1"/>
  <c r="V1155" i="4"/>
  <c r="Y1155" i="4" s="1"/>
  <c r="AA1159" i="4"/>
  <c r="W1159" i="4"/>
  <c r="Z1159" i="4" s="1"/>
  <c r="V1159" i="4"/>
  <c r="Y1159" i="4" s="1"/>
  <c r="AA1163" i="4"/>
  <c r="AC1163" i="4" s="1"/>
  <c r="W1163" i="4"/>
  <c r="Z1163" i="4" s="1"/>
  <c r="V1163" i="4"/>
  <c r="Y1163" i="4" s="1"/>
  <c r="AA1167" i="4"/>
  <c r="AC1167" i="4" s="1"/>
  <c r="W1167" i="4"/>
  <c r="V1167" i="4"/>
  <c r="Y1167" i="4" s="1"/>
  <c r="AA1171" i="4"/>
  <c r="AC1171" i="4" s="1"/>
  <c r="W1171" i="4"/>
  <c r="Z1171" i="4" s="1"/>
  <c r="V1171" i="4"/>
  <c r="Y1171" i="4" s="1"/>
  <c r="AA1175" i="4"/>
  <c r="AC1175" i="4" s="1"/>
  <c r="W1175" i="4"/>
  <c r="Z1175" i="4" s="1"/>
  <c r="V1175" i="4"/>
  <c r="Y1175" i="4" s="1"/>
  <c r="AA1179" i="4"/>
  <c r="AC1179" i="4" s="1"/>
  <c r="W1179" i="4"/>
  <c r="Z1179" i="4" s="1"/>
  <c r="V1179" i="4"/>
  <c r="Y1179" i="4" s="1"/>
  <c r="AA1183" i="4"/>
  <c r="AC1183" i="4" s="1"/>
  <c r="W1183" i="4"/>
  <c r="Z1183" i="4" s="1"/>
  <c r="V1183" i="4"/>
  <c r="Y1183" i="4" s="1"/>
  <c r="AA1187" i="4"/>
  <c r="AC1187" i="4" s="1"/>
  <c r="W1187" i="4"/>
  <c r="Z1187" i="4" s="1"/>
  <c r="V1187" i="4"/>
  <c r="Y1187" i="4" s="1"/>
  <c r="AA1191" i="4"/>
  <c r="AC1191" i="4" s="1"/>
  <c r="W1191" i="4"/>
  <c r="Z1191" i="4" s="1"/>
  <c r="V1191" i="4"/>
  <c r="Y1191" i="4" s="1"/>
  <c r="AA1195" i="4"/>
  <c r="AC1195" i="4" s="1"/>
  <c r="W1195" i="4"/>
  <c r="Z1195" i="4" s="1"/>
  <c r="V1195" i="4"/>
  <c r="Y1195" i="4" s="1"/>
  <c r="AA1199" i="4"/>
  <c r="AC1199" i="4" s="1"/>
  <c r="W1199" i="4"/>
  <c r="Z1199" i="4" s="1"/>
  <c r="V1199" i="4"/>
  <c r="Y1199" i="4" s="1"/>
  <c r="AA1203" i="4"/>
  <c r="AC1203" i="4" s="1"/>
  <c r="W1203" i="4"/>
  <c r="Z1203" i="4" s="1"/>
  <c r="V1203" i="4"/>
  <c r="Y1203" i="4" s="1"/>
  <c r="AA1207" i="4"/>
  <c r="AC1207" i="4" s="1"/>
  <c r="W1207" i="4"/>
  <c r="Z1207" i="4" s="1"/>
  <c r="V1207" i="4"/>
  <c r="Y1207" i="4" s="1"/>
  <c r="AA1211" i="4"/>
  <c r="AC1211" i="4" s="1"/>
  <c r="W1211" i="4"/>
  <c r="Z1211" i="4" s="1"/>
  <c r="V1211" i="4"/>
  <c r="Y1211" i="4" s="1"/>
  <c r="AA1215" i="4"/>
  <c r="AC1215" i="4" s="1"/>
  <c r="W1215" i="4"/>
  <c r="Z1215" i="4" s="1"/>
  <c r="V1215" i="4"/>
  <c r="Y1215" i="4" s="1"/>
  <c r="AA1219" i="4"/>
  <c r="AC1219" i="4" s="1"/>
  <c r="W1219" i="4"/>
  <c r="Z1219" i="4" s="1"/>
  <c r="V1219" i="4"/>
  <c r="Y1219" i="4" s="1"/>
  <c r="AA1223" i="4"/>
  <c r="W1223" i="4"/>
  <c r="Z1223" i="4" s="1"/>
  <c r="V1223" i="4"/>
  <c r="Y1223" i="4" s="1"/>
  <c r="AA1227" i="4"/>
  <c r="AC1227" i="4" s="1"/>
  <c r="W1227" i="4"/>
  <c r="Z1227" i="4" s="1"/>
  <c r="V1227" i="4"/>
  <c r="Y1227" i="4" s="1"/>
  <c r="AA1231" i="4"/>
  <c r="AC1231" i="4" s="1"/>
  <c r="W1231" i="4"/>
  <c r="Z1231" i="4" s="1"/>
  <c r="V1231" i="4"/>
  <c r="Y1231" i="4" s="1"/>
  <c r="AA1235" i="4"/>
  <c r="AC1235" i="4" s="1"/>
  <c r="W1235" i="4"/>
  <c r="Z1235" i="4" s="1"/>
  <c r="V1235" i="4"/>
  <c r="Y1235" i="4" s="1"/>
  <c r="AA1239" i="4"/>
  <c r="AC1239" i="4" s="1"/>
  <c r="W1239" i="4"/>
  <c r="Z1239" i="4" s="1"/>
  <c r="V1239" i="4"/>
  <c r="Y1239" i="4" s="1"/>
  <c r="AA1243" i="4"/>
  <c r="AC1243" i="4" s="1"/>
  <c r="W1243" i="4"/>
  <c r="Z1243" i="4" s="1"/>
  <c r="V1243" i="4"/>
  <c r="Y1243" i="4" s="1"/>
  <c r="AA1247" i="4"/>
  <c r="AC1247" i="4" s="1"/>
  <c r="W1247" i="4"/>
  <c r="Z1247" i="4" s="1"/>
  <c r="V1247" i="4"/>
  <c r="Y1247" i="4" s="1"/>
  <c r="AA1251" i="4"/>
  <c r="AC1251" i="4" s="1"/>
  <c r="W1251" i="4"/>
  <c r="Z1251" i="4" s="1"/>
  <c r="V1251" i="4"/>
  <c r="Y1251" i="4" s="1"/>
  <c r="AA1255" i="4"/>
  <c r="AC1255" i="4" s="1"/>
  <c r="W1255" i="4"/>
  <c r="Z1255" i="4" s="1"/>
  <c r="V1255" i="4"/>
  <c r="Y1255" i="4" s="1"/>
  <c r="AA1259" i="4"/>
  <c r="AC1259" i="4" s="1"/>
  <c r="W1259" i="4"/>
  <c r="Z1259" i="4" s="1"/>
  <c r="V1259" i="4"/>
  <c r="Y1259" i="4" s="1"/>
  <c r="AA1263" i="4"/>
  <c r="AC1263" i="4" s="1"/>
  <c r="W1263" i="4"/>
  <c r="Z1263" i="4" s="1"/>
  <c r="V1263" i="4"/>
  <c r="Y1263" i="4" s="1"/>
  <c r="AA1267" i="4"/>
  <c r="AC1267" i="4" s="1"/>
  <c r="W1267" i="4"/>
  <c r="Z1267" i="4" s="1"/>
  <c r="V1267" i="4"/>
  <c r="Y1267" i="4" s="1"/>
  <c r="AA1271" i="4"/>
  <c r="AC1271" i="4" s="1"/>
  <c r="W1271" i="4"/>
  <c r="Z1271" i="4" s="1"/>
  <c r="V1271" i="4"/>
  <c r="Y1271" i="4" s="1"/>
  <c r="AA1275" i="4"/>
  <c r="AC1275" i="4" s="1"/>
  <c r="W1275" i="4"/>
  <c r="Z1275" i="4" s="1"/>
  <c r="V1275" i="4"/>
  <c r="Y1275" i="4" s="1"/>
  <c r="AA1279" i="4"/>
  <c r="AC1279" i="4" s="1"/>
  <c r="W1279" i="4"/>
  <c r="Z1279" i="4" s="1"/>
  <c r="V1279" i="4"/>
  <c r="Y1279" i="4" s="1"/>
  <c r="AA1283" i="4"/>
  <c r="AC1283" i="4" s="1"/>
  <c r="W1283" i="4"/>
  <c r="Z1283" i="4" s="1"/>
  <c r="V1283" i="4"/>
  <c r="Y1283" i="4" s="1"/>
  <c r="AA1287" i="4"/>
  <c r="AC1287" i="4" s="1"/>
  <c r="W1287" i="4"/>
  <c r="Z1287" i="4" s="1"/>
  <c r="V1287" i="4"/>
  <c r="Y1287" i="4" s="1"/>
  <c r="AA1291" i="4"/>
  <c r="AC1291" i="4" s="1"/>
  <c r="W1291" i="4"/>
  <c r="Z1291" i="4" s="1"/>
  <c r="V1291" i="4"/>
  <c r="Y1291" i="4" s="1"/>
  <c r="AA1295" i="4"/>
  <c r="AC1295" i="4" s="1"/>
  <c r="W1295" i="4"/>
  <c r="Z1295" i="4" s="1"/>
  <c r="V1295" i="4"/>
  <c r="Y1295" i="4" s="1"/>
  <c r="AA1299" i="4"/>
  <c r="AC1299" i="4" s="1"/>
  <c r="W1299" i="4"/>
  <c r="Z1299" i="4" s="1"/>
  <c r="V1299" i="4"/>
  <c r="Y1299" i="4" s="1"/>
  <c r="AA1303" i="4"/>
  <c r="W1303" i="4"/>
  <c r="Z1303" i="4" s="1"/>
  <c r="V1303" i="4"/>
  <c r="Y1303" i="4" s="1"/>
  <c r="AA1307" i="4"/>
  <c r="AC1307" i="4" s="1"/>
  <c r="W1307" i="4"/>
  <c r="Z1307" i="4" s="1"/>
  <c r="V1307" i="4"/>
  <c r="Y1307" i="4" s="1"/>
  <c r="AA1311" i="4"/>
  <c r="AC1311" i="4" s="1"/>
  <c r="W1311" i="4"/>
  <c r="Z1311" i="4" s="1"/>
  <c r="V1311" i="4"/>
  <c r="Y1311" i="4" s="1"/>
  <c r="AA1315" i="4"/>
  <c r="AC1315" i="4" s="1"/>
  <c r="W1315" i="4"/>
  <c r="Z1315" i="4" s="1"/>
  <c r="V1315" i="4"/>
  <c r="Y1315" i="4" s="1"/>
  <c r="AA1319" i="4"/>
  <c r="AC1319" i="4" s="1"/>
  <c r="W1319" i="4"/>
  <c r="Z1319" i="4" s="1"/>
  <c r="V1319" i="4"/>
  <c r="Y1319" i="4" s="1"/>
  <c r="AA1323" i="4"/>
  <c r="AC1323" i="4" s="1"/>
  <c r="W1323" i="4"/>
  <c r="Z1323" i="4" s="1"/>
  <c r="V1323" i="4"/>
  <c r="Y1323" i="4" s="1"/>
  <c r="AA1327" i="4"/>
  <c r="AC1327" i="4" s="1"/>
  <c r="W1327" i="4"/>
  <c r="Z1327" i="4" s="1"/>
  <c r="V1327" i="4"/>
  <c r="Y1327" i="4" s="1"/>
  <c r="AA1331" i="4"/>
  <c r="AC1331" i="4" s="1"/>
  <c r="W1331" i="4"/>
  <c r="Z1331" i="4" s="1"/>
  <c r="V1331" i="4"/>
  <c r="Y1331" i="4" s="1"/>
  <c r="AA1335" i="4"/>
  <c r="AC1335" i="4" s="1"/>
  <c r="W1335" i="4"/>
  <c r="Z1335" i="4" s="1"/>
  <c r="V1335" i="4"/>
  <c r="Y1335" i="4" s="1"/>
  <c r="AA1339" i="4"/>
  <c r="AC1339" i="4" s="1"/>
  <c r="W1339" i="4"/>
  <c r="Z1339" i="4" s="1"/>
  <c r="V1339" i="4"/>
  <c r="Y1339" i="4" s="1"/>
  <c r="AA1343" i="4"/>
  <c r="AC1343" i="4" s="1"/>
  <c r="W1343" i="4"/>
  <c r="Z1343" i="4" s="1"/>
  <c r="V1343" i="4"/>
  <c r="Y1343" i="4" s="1"/>
  <c r="AA1347" i="4"/>
  <c r="AC1347" i="4" s="1"/>
  <c r="W1347" i="4"/>
  <c r="Z1347" i="4" s="1"/>
  <c r="V1347" i="4"/>
  <c r="Y1347" i="4" s="1"/>
  <c r="AA1351" i="4"/>
  <c r="AC1351" i="4" s="1"/>
  <c r="W1351" i="4"/>
  <c r="Z1351" i="4" s="1"/>
  <c r="V1351" i="4"/>
  <c r="Y1351" i="4" s="1"/>
  <c r="AA1355" i="4"/>
  <c r="AC1355" i="4" s="1"/>
  <c r="W1355" i="4"/>
  <c r="Z1355" i="4" s="1"/>
  <c r="V1355" i="4"/>
  <c r="Y1355" i="4" s="1"/>
  <c r="AA1359" i="4"/>
  <c r="AC1359" i="4" s="1"/>
  <c r="W1359" i="4"/>
  <c r="Z1359" i="4" s="1"/>
  <c r="V1359" i="4"/>
  <c r="Y1359" i="4" s="1"/>
  <c r="AA1363" i="4"/>
  <c r="AC1363" i="4" s="1"/>
  <c r="W1363" i="4"/>
  <c r="Z1363" i="4" s="1"/>
  <c r="V1363" i="4"/>
  <c r="Y1363" i="4" s="1"/>
  <c r="AA1367" i="4"/>
  <c r="W1367" i="4"/>
  <c r="Z1367" i="4" s="1"/>
  <c r="V1367" i="4"/>
  <c r="Y1367" i="4" s="1"/>
  <c r="AA1371" i="4"/>
  <c r="AC1371" i="4" s="1"/>
  <c r="W1371" i="4"/>
  <c r="Z1371" i="4" s="1"/>
  <c r="V1371" i="4"/>
  <c r="Y1371" i="4" s="1"/>
  <c r="AA1375" i="4"/>
  <c r="AC1375" i="4" s="1"/>
  <c r="W1375" i="4"/>
  <c r="Z1375" i="4" s="1"/>
  <c r="V1375" i="4"/>
  <c r="Y1375" i="4" s="1"/>
  <c r="AA1379" i="4"/>
  <c r="AC1379" i="4" s="1"/>
  <c r="W1379" i="4"/>
  <c r="Z1379" i="4" s="1"/>
  <c r="V1379" i="4"/>
  <c r="Y1379" i="4" s="1"/>
  <c r="AA1383" i="4"/>
  <c r="AC1383" i="4" s="1"/>
  <c r="W1383" i="4"/>
  <c r="Z1383" i="4" s="1"/>
  <c r="V1383" i="4"/>
  <c r="Y1383" i="4" s="1"/>
  <c r="AA1387" i="4"/>
  <c r="AC1387" i="4" s="1"/>
  <c r="W1387" i="4"/>
  <c r="Z1387" i="4" s="1"/>
  <c r="V1387" i="4"/>
  <c r="Y1387" i="4" s="1"/>
  <c r="AA1391" i="4"/>
  <c r="AC1391" i="4" s="1"/>
  <c r="W1391" i="4"/>
  <c r="Z1391" i="4" s="1"/>
  <c r="V1391" i="4"/>
  <c r="Y1391" i="4" s="1"/>
  <c r="AA1395" i="4"/>
  <c r="AC1395" i="4" s="1"/>
  <c r="W1395" i="4"/>
  <c r="Z1395" i="4" s="1"/>
  <c r="V1395" i="4"/>
  <c r="Y1395" i="4" s="1"/>
  <c r="AA1399" i="4"/>
  <c r="AC1399" i="4" s="1"/>
  <c r="W1399" i="4"/>
  <c r="Z1399" i="4" s="1"/>
  <c r="V1399" i="4"/>
  <c r="Y1399" i="4" s="1"/>
  <c r="AA1403" i="4"/>
  <c r="AC1403" i="4" s="1"/>
  <c r="W1403" i="4"/>
  <c r="Z1403" i="4" s="1"/>
  <c r="V1403" i="4"/>
  <c r="Y1403" i="4" s="1"/>
  <c r="AA1407" i="4"/>
  <c r="AC1407" i="4" s="1"/>
  <c r="W1407" i="4"/>
  <c r="Z1407" i="4" s="1"/>
  <c r="V1407" i="4"/>
  <c r="Y1407" i="4" s="1"/>
  <c r="AA1411" i="4"/>
  <c r="AC1411" i="4" s="1"/>
  <c r="W1411" i="4"/>
  <c r="Z1411" i="4" s="1"/>
  <c r="V1411" i="4"/>
  <c r="Y1411" i="4" s="1"/>
  <c r="AA1415" i="4"/>
  <c r="AC1415" i="4" s="1"/>
  <c r="W1415" i="4"/>
  <c r="Z1415" i="4" s="1"/>
  <c r="V1415" i="4"/>
  <c r="Y1415" i="4" s="1"/>
  <c r="AA1419" i="4"/>
  <c r="AC1419" i="4" s="1"/>
  <c r="W1419" i="4"/>
  <c r="Z1419" i="4" s="1"/>
  <c r="V1419" i="4"/>
  <c r="Y1419" i="4" s="1"/>
  <c r="AA1423" i="4"/>
  <c r="AC1423" i="4" s="1"/>
  <c r="W1423" i="4"/>
  <c r="V1423" i="4"/>
  <c r="Y1423" i="4" s="1"/>
  <c r="AA1427" i="4"/>
  <c r="AC1427" i="4" s="1"/>
  <c r="W1427" i="4"/>
  <c r="Z1427" i="4" s="1"/>
  <c r="V1427" i="4"/>
  <c r="Y1427" i="4" s="1"/>
  <c r="AA1431" i="4"/>
  <c r="W1431" i="4"/>
  <c r="Z1431" i="4" s="1"/>
  <c r="V1431" i="4"/>
  <c r="Y1431" i="4" s="1"/>
  <c r="AA1435" i="4"/>
  <c r="AC1435" i="4" s="1"/>
  <c r="W1435" i="4"/>
  <c r="Z1435" i="4" s="1"/>
  <c r="V1435" i="4"/>
  <c r="Y1435" i="4" s="1"/>
  <c r="AA1439" i="4"/>
  <c r="AC1439" i="4" s="1"/>
  <c r="W1439" i="4"/>
  <c r="Z1439" i="4" s="1"/>
  <c r="V1439" i="4"/>
  <c r="Y1439" i="4" s="1"/>
  <c r="AA1443" i="4"/>
  <c r="AC1443" i="4" s="1"/>
  <c r="W1443" i="4"/>
  <c r="Z1443" i="4" s="1"/>
  <c r="V1443" i="4"/>
  <c r="Y1443" i="4" s="1"/>
  <c r="AA1447" i="4"/>
  <c r="AC1447" i="4" s="1"/>
  <c r="W1447" i="4"/>
  <c r="Z1447" i="4" s="1"/>
  <c r="V1447" i="4"/>
  <c r="Y1447" i="4" s="1"/>
  <c r="AA1451" i="4"/>
  <c r="AC1451" i="4" s="1"/>
  <c r="W1451" i="4"/>
  <c r="Z1451" i="4" s="1"/>
  <c r="V1451" i="4"/>
  <c r="Y1451" i="4" s="1"/>
  <c r="AA1455" i="4"/>
  <c r="AC1455" i="4" s="1"/>
  <c r="W1455" i="4"/>
  <c r="Z1455" i="4" s="1"/>
  <c r="V1455" i="4"/>
  <c r="Y1455" i="4" s="1"/>
  <c r="AA1459" i="4"/>
  <c r="AC1459" i="4" s="1"/>
  <c r="W1459" i="4"/>
  <c r="Z1459" i="4" s="1"/>
  <c r="V1459" i="4"/>
  <c r="Y1459" i="4" s="1"/>
  <c r="AA1463" i="4"/>
  <c r="W1463" i="4"/>
  <c r="Z1463" i="4" s="1"/>
  <c r="V1463" i="4"/>
  <c r="Y1463" i="4" s="1"/>
  <c r="AA1467" i="4"/>
  <c r="AC1467" i="4" s="1"/>
  <c r="W1467" i="4"/>
  <c r="Z1467" i="4" s="1"/>
  <c r="V1467" i="4"/>
  <c r="Y1467" i="4" s="1"/>
  <c r="AA1471" i="4"/>
  <c r="AC1471" i="4" s="1"/>
  <c r="W1471" i="4"/>
  <c r="Z1471" i="4" s="1"/>
  <c r="V1471" i="4"/>
  <c r="Y1471" i="4" s="1"/>
  <c r="AA1475" i="4"/>
  <c r="AC1475" i="4" s="1"/>
  <c r="W1475" i="4"/>
  <c r="Z1475" i="4" s="1"/>
  <c r="V1475" i="4"/>
  <c r="Y1475" i="4" s="1"/>
  <c r="AA1479" i="4"/>
  <c r="AC1479" i="4" s="1"/>
  <c r="W1479" i="4"/>
  <c r="Z1479" i="4" s="1"/>
  <c r="V1479" i="4"/>
  <c r="Y1479" i="4" s="1"/>
  <c r="AA1483" i="4"/>
  <c r="AC1483" i="4" s="1"/>
  <c r="W1483" i="4"/>
  <c r="Z1483" i="4" s="1"/>
  <c r="V1483" i="4"/>
  <c r="Y1483" i="4" s="1"/>
  <c r="AA1487" i="4"/>
  <c r="AC1487" i="4" s="1"/>
  <c r="W1487" i="4"/>
  <c r="Z1487" i="4" s="1"/>
  <c r="V1487" i="4"/>
  <c r="Y1487" i="4" s="1"/>
  <c r="AA1491" i="4"/>
  <c r="AC1491" i="4" s="1"/>
  <c r="W1491" i="4"/>
  <c r="Z1491" i="4" s="1"/>
  <c r="V1491" i="4"/>
  <c r="Y1491" i="4" s="1"/>
  <c r="AA1495" i="4"/>
  <c r="W1495" i="4"/>
  <c r="Z1495" i="4" s="1"/>
  <c r="V1495" i="4"/>
  <c r="Y1495" i="4" s="1"/>
  <c r="AA1499" i="4"/>
  <c r="AC1499" i="4" s="1"/>
  <c r="W1499" i="4"/>
  <c r="Z1499" i="4" s="1"/>
  <c r="V1499" i="4"/>
  <c r="Y1499" i="4" s="1"/>
  <c r="AA1503" i="4"/>
  <c r="AC1503" i="4" s="1"/>
  <c r="W1503" i="4"/>
  <c r="Z1503" i="4" s="1"/>
  <c r="V1503" i="4"/>
  <c r="Y1503" i="4" s="1"/>
  <c r="AA1507" i="4"/>
  <c r="AC1507" i="4" s="1"/>
  <c r="W1507" i="4"/>
  <c r="Z1507" i="4" s="1"/>
  <c r="V1507" i="4"/>
  <c r="Y1507" i="4" s="1"/>
  <c r="AA1511" i="4"/>
  <c r="AC1511" i="4" s="1"/>
  <c r="W1511" i="4"/>
  <c r="V1511" i="4"/>
  <c r="Y1511" i="4" s="1"/>
  <c r="AA1515" i="4"/>
  <c r="AC1515" i="4" s="1"/>
  <c r="W1515" i="4"/>
  <c r="Z1515" i="4" s="1"/>
  <c r="V1515" i="4"/>
  <c r="Y1515" i="4" s="1"/>
  <c r="AA1519" i="4"/>
  <c r="AC1519" i="4" s="1"/>
  <c r="W1519" i="4"/>
  <c r="V1519" i="4"/>
  <c r="Y1519" i="4" s="1"/>
  <c r="AA1523" i="4"/>
  <c r="AC1523" i="4" s="1"/>
  <c r="W1523" i="4"/>
  <c r="Z1523" i="4" s="1"/>
  <c r="V1523" i="4"/>
  <c r="Y1523" i="4" s="1"/>
  <c r="AA1527" i="4"/>
  <c r="W1527" i="4"/>
  <c r="V1527" i="4"/>
  <c r="Y1527" i="4" s="1"/>
  <c r="AA1531" i="4"/>
  <c r="AC1531" i="4" s="1"/>
  <c r="W1531" i="4"/>
  <c r="Z1531" i="4" s="1"/>
  <c r="V1531" i="4"/>
  <c r="Y1531" i="4" s="1"/>
  <c r="AA1535" i="4"/>
  <c r="AC1535" i="4" s="1"/>
  <c r="W1535" i="4"/>
  <c r="V1535" i="4"/>
  <c r="Y1535" i="4" s="1"/>
  <c r="AA1539" i="4"/>
  <c r="AC1539" i="4" s="1"/>
  <c r="W1539" i="4"/>
  <c r="Z1539" i="4" s="1"/>
  <c r="V1539" i="4"/>
  <c r="Y1539" i="4" s="1"/>
  <c r="AA1543" i="4"/>
  <c r="AC1543" i="4" s="1"/>
  <c r="W1543" i="4"/>
  <c r="V1543" i="4"/>
  <c r="Y1543" i="4" s="1"/>
  <c r="AA1547" i="4"/>
  <c r="AC1547" i="4" s="1"/>
  <c r="W1547" i="4"/>
  <c r="Z1547" i="4" s="1"/>
  <c r="V1547" i="4"/>
  <c r="Y1547" i="4" s="1"/>
  <c r="AA1551" i="4"/>
  <c r="AC1551" i="4" s="1"/>
  <c r="W1551" i="4"/>
  <c r="V1551" i="4"/>
  <c r="AA1555" i="4"/>
  <c r="AC1555" i="4" s="1"/>
  <c r="W1555" i="4"/>
  <c r="V1555" i="4"/>
  <c r="AA1559" i="4"/>
  <c r="W1559" i="4"/>
  <c r="V1559" i="4"/>
  <c r="AA1563" i="4"/>
  <c r="AC1563" i="4" s="1"/>
  <c r="W1563" i="4"/>
  <c r="V1563" i="4"/>
  <c r="AA1567" i="4"/>
  <c r="AC1567" i="4" s="1"/>
  <c r="W1567" i="4"/>
  <c r="V1567" i="4"/>
  <c r="AA1571" i="4"/>
  <c r="AC1571" i="4" s="1"/>
  <c r="W1571" i="4"/>
  <c r="V1571" i="4"/>
  <c r="AA1575" i="4"/>
  <c r="AC1575" i="4" s="1"/>
  <c r="W1575" i="4"/>
  <c r="V1575" i="4"/>
  <c r="AA1579" i="4"/>
  <c r="AC1579" i="4" s="1"/>
  <c r="W1579" i="4"/>
  <c r="V1579" i="4"/>
  <c r="AA1583" i="4"/>
  <c r="AC1583" i="4" s="1"/>
  <c r="W1583" i="4"/>
  <c r="V1583" i="4"/>
  <c r="AA1587" i="4"/>
  <c r="AC1587" i="4" s="1"/>
  <c r="W1587" i="4"/>
  <c r="V1587" i="4"/>
  <c r="AA1591" i="4"/>
  <c r="W1591" i="4"/>
  <c r="V1591" i="4"/>
  <c r="AA1595" i="4"/>
  <c r="AC1595" i="4" s="1"/>
  <c r="W1595" i="4"/>
  <c r="V1595" i="4"/>
  <c r="AA1599" i="4"/>
  <c r="AC1599" i="4" s="1"/>
  <c r="W1599" i="4"/>
  <c r="V1599" i="4"/>
  <c r="AA1603" i="4"/>
  <c r="AC1603" i="4" s="1"/>
  <c r="W1603" i="4"/>
  <c r="V1603" i="4"/>
  <c r="AA1607" i="4"/>
  <c r="AC1607" i="4" s="1"/>
  <c r="W1607" i="4"/>
  <c r="V1607" i="4"/>
  <c r="AA1611" i="4"/>
  <c r="AC1611" i="4" s="1"/>
  <c r="W1611" i="4"/>
  <c r="V1611" i="4"/>
  <c r="AA1615" i="4"/>
  <c r="AC1615" i="4" s="1"/>
  <c r="W1615" i="4"/>
  <c r="V1615" i="4"/>
  <c r="AA1619" i="4"/>
  <c r="AC1619" i="4" s="1"/>
  <c r="W1619" i="4"/>
  <c r="V1619" i="4"/>
  <c r="AA1623" i="4"/>
  <c r="W1623" i="4"/>
  <c r="V1623" i="4"/>
  <c r="AA1627" i="4"/>
  <c r="AC1627" i="4" s="1"/>
  <c r="W1627" i="4"/>
  <c r="V1627" i="4"/>
  <c r="AA1631" i="4"/>
  <c r="AC1631" i="4" s="1"/>
  <c r="W1631" i="4"/>
  <c r="V1631" i="4"/>
  <c r="AA1635" i="4"/>
  <c r="AC1635" i="4" s="1"/>
  <c r="W1635" i="4"/>
  <c r="V1635" i="4"/>
  <c r="AA1639" i="4"/>
  <c r="AC1639" i="4" s="1"/>
  <c r="W1639" i="4"/>
  <c r="V1639" i="4"/>
  <c r="AA1643" i="4"/>
  <c r="AC1643" i="4" s="1"/>
  <c r="W1643" i="4"/>
  <c r="V1643" i="4"/>
  <c r="AA1647" i="4"/>
  <c r="AC1647" i="4" s="1"/>
  <c r="W1647" i="4"/>
  <c r="V1647" i="4"/>
  <c r="AA1651" i="4"/>
  <c r="AC1651" i="4" s="1"/>
  <c r="W1651" i="4"/>
  <c r="V1651" i="4"/>
  <c r="AA1655" i="4"/>
  <c r="W1655" i="4"/>
  <c r="V1655" i="4"/>
  <c r="AA1659" i="4"/>
  <c r="AC1659" i="4" s="1"/>
  <c r="W1659" i="4"/>
  <c r="V1659" i="4"/>
  <c r="AA1663" i="4"/>
  <c r="AC1663" i="4" s="1"/>
  <c r="W1663" i="4"/>
  <c r="V1663" i="4"/>
  <c r="AA1667" i="4"/>
  <c r="AC1667" i="4" s="1"/>
  <c r="W1667" i="4"/>
  <c r="V1667" i="4"/>
  <c r="AA1671" i="4"/>
  <c r="AC1671" i="4" s="1"/>
  <c r="W1671" i="4"/>
  <c r="V1671" i="4"/>
  <c r="AA1675" i="4"/>
  <c r="AC1675" i="4" s="1"/>
  <c r="W1675" i="4"/>
  <c r="V1675" i="4"/>
  <c r="AA1679" i="4"/>
  <c r="AC1679" i="4" s="1"/>
  <c r="W1679" i="4"/>
  <c r="V1679" i="4"/>
  <c r="AA1683" i="4"/>
  <c r="AC1683" i="4" s="1"/>
  <c r="W1683" i="4"/>
  <c r="V1683" i="4"/>
  <c r="AA1687" i="4"/>
  <c r="W1687" i="4"/>
  <c r="V1687" i="4"/>
  <c r="AA1691" i="4"/>
  <c r="AC1691" i="4" s="1"/>
  <c r="W1691" i="4"/>
  <c r="V1691" i="4"/>
  <c r="AA1695" i="4"/>
  <c r="AC1695" i="4" s="1"/>
  <c r="W1695" i="4"/>
  <c r="V1695" i="4"/>
  <c r="AA1699" i="4"/>
  <c r="AC1699" i="4" s="1"/>
  <c r="W1699" i="4"/>
  <c r="V1699" i="4"/>
  <c r="AA1703" i="4"/>
  <c r="AC1703" i="4" s="1"/>
  <c r="W1703" i="4"/>
  <c r="V1703" i="4"/>
  <c r="AA1707" i="4"/>
  <c r="AC1707" i="4" s="1"/>
  <c r="W1707" i="4"/>
  <c r="V1707" i="4"/>
  <c r="AA1711" i="4"/>
  <c r="AC1711" i="4" s="1"/>
  <c r="W1711" i="4"/>
  <c r="V1711" i="4"/>
  <c r="AA1715" i="4"/>
  <c r="AC1715" i="4" s="1"/>
  <c r="W1715" i="4"/>
  <c r="V1715" i="4"/>
  <c r="AA1719" i="4"/>
  <c r="W1719" i="4"/>
  <c r="V1719" i="4"/>
  <c r="AA1723" i="4"/>
  <c r="AC1723" i="4" s="1"/>
  <c r="W1723" i="4"/>
  <c r="V1723" i="4"/>
  <c r="AA1727" i="4"/>
  <c r="AC1727" i="4" s="1"/>
  <c r="W1727" i="4"/>
  <c r="V1727" i="4"/>
  <c r="AA1731" i="4"/>
  <c r="AC1731" i="4" s="1"/>
  <c r="W1731" i="4"/>
  <c r="V1731" i="4"/>
  <c r="AA1735" i="4"/>
  <c r="AC1735" i="4" s="1"/>
  <c r="W1735" i="4"/>
  <c r="V1735" i="4"/>
  <c r="AA1739" i="4"/>
  <c r="AC1739" i="4" s="1"/>
  <c r="W1739" i="4"/>
  <c r="V1739" i="4"/>
  <c r="AA1743" i="4"/>
  <c r="AC1743" i="4" s="1"/>
  <c r="W1743" i="4"/>
  <c r="V1743" i="4"/>
  <c r="AA1747" i="4"/>
  <c r="AC1747" i="4" s="1"/>
  <c r="W1747" i="4"/>
  <c r="V1747" i="4"/>
  <c r="AA1751" i="4"/>
  <c r="W1751" i="4"/>
  <c r="V1751" i="4"/>
  <c r="AA1755" i="4"/>
  <c r="AC1755" i="4" s="1"/>
  <c r="W1755" i="4"/>
  <c r="V1755" i="4"/>
  <c r="AA1759" i="4"/>
  <c r="AC1759" i="4" s="1"/>
  <c r="W1759" i="4"/>
  <c r="V1759" i="4"/>
  <c r="AA1763" i="4"/>
  <c r="AC1763" i="4" s="1"/>
  <c r="W1763" i="4"/>
  <c r="V1763" i="4"/>
  <c r="AA1767" i="4"/>
  <c r="AC1767" i="4" s="1"/>
  <c r="W1767" i="4"/>
  <c r="V1767" i="4"/>
  <c r="AA1771" i="4"/>
  <c r="AC1771" i="4" s="1"/>
  <c r="W1771" i="4"/>
  <c r="V1771" i="4"/>
  <c r="AA1775" i="4"/>
  <c r="AC1775" i="4" s="1"/>
  <c r="W1775" i="4"/>
  <c r="Z1775" i="4" s="1"/>
  <c r="V1775" i="4"/>
  <c r="Y1775" i="4" s="1"/>
  <c r="AA1779" i="4"/>
  <c r="AC1779" i="4" s="1"/>
  <c r="W1779" i="4"/>
  <c r="Z1779" i="4" s="1"/>
  <c r="V1779" i="4"/>
  <c r="Y1779" i="4" s="1"/>
  <c r="AA1783" i="4"/>
  <c r="W1783" i="4"/>
  <c r="Z1783" i="4" s="1"/>
  <c r="V1783" i="4"/>
  <c r="Y1783" i="4" s="1"/>
  <c r="AA1787" i="4"/>
  <c r="AC1787" i="4" s="1"/>
  <c r="W1787" i="4"/>
  <c r="Z1787" i="4" s="1"/>
  <c r="V1787" i="4"/>
  <c r="Y1787" i="4" s="1"/>
  <c r="AA1791" i="4"/>
  <c r="AC1791" i="4" s="1"/>
  <c r="W1791" i="4"/>
  <c r="Z1791" i="4" s="1"/>
  <c r="V1791" i="4"/>
  <c r="Y1791" i="4" s="1"/>
  <c r="AA1795" i="4"/>
  <c r="AC1795" i="4" s="1"/>
  <c r="W1795" i="4"/>
  <c r="Z1795" i="4" s="1"/>
  <c r="V1795" i="4"/>
  <c r="Y1795" i="4" s="1"/>
  <c r="AA1799" i="4"/>
  <c r="AC1799" i="4" s="1"/>
  <c r="W1799" i="4"/>
  <c r="Z1799" i="4" s="1"/>
  <c r="V1799" i="4"/>
  <c r="Y1799" i="4" s="1"/>
  <c r="AA1803" i="4"/>
  <c r="AC1803" i="4" s="1"/>
  <c r="W1803" i="4"/>
  <c r="Z1803" i="4" s="1"/>
  <c r="V1803" i="4"/>
  <c r="Y1803" i="4" s="1"/>
  <c r="AA1807" i="4"/>
  <c r="AC1807" i="4" s="1"/>
  <c r="W1807" i="4"/>
  <c r="Z1807" i="4" s="1"/>
  <c r="V1807" i="4"/>
  <c r="Y1807" i="4" s="1"/>
  <c r="AA1811" i="4"/>
  <c r="AC1811" i="4" s="1"/>
  <c r="W1811" i="4"/>
  <c r="Z1811" i="4" s="1"/>
  <c r="V1811" i="4"/>
  <c r="Y1811" i="4" s="1"/>
  <c r="AA1815" i="4"/>
  <c r="W1815" i="4"/>
  <c r="Z1815" i="4" s="1"/>
  <c r="V1815" i="4"/>
  <c r="Y1815" i="4" s="1"/>
  <c r="AA1819" i="4"/>
  <c r="AC1819" i="4" s="1"/>
  <c r="W1819" i="4"/>
  <c r="Z1819" i="4" s="1"/>
  <c r="V1819" i="4"/>
  <c r="Y1819" i="4" s="1"/>
  <c r="AA1823" i="4"/>
  <c r="AC1823" i="4" s="1"/>
  <c r="W1823" i="4"/>
  <c r="Z1823" i="4" s="1"/>
  <c r="V1823" i="4"/>
  <c r="Y1823" i="4" s="1"/>
  <c r="AA1827" i="4"/>
  <c r="AC1827" i="4" s="1"/>
  <c r="W1827" i="4"/>
  <c r="Z1827" i="4" s="1"/>
  <c r="V1827" i="4"/>
  <c r="Y1827" i="4" s="1"/>
  <c r="AA1831" i="4"/>
  <c r="AC1831" i="4" s="1"/>
  <c r="W1831" i="4"/>
  <c r="Z1831" i="4" s="1"/>
  <c r="V1831" i="4"/>
  <c r="Y1831" i="4" s="1"/>
  <c r="AA1835" i="4"/>
  <c r="AC1835" i="4" s="1"/>
  <c r="W1835" i="4"/>
  <c r="Z1835" i="4" s="1"/>
  <c r="V1835" i="4"/>
  <c r="Y1835" i="4" s="1"/>
  <c r="AA1839" i="4"/>
  <c r="AC1839" i="4" s="1"/>
  <c r="W1839" i="4"/>
  <c r="Z1839" i="4" s="1"/>
  <c r="V1839" i="4"/>
  <c r="Y1839" i="4" s="1"/>
  <c r="AA1843" i="4"/>
  <c r="AC1843" i="4" s="1"/>
  <c r="W1843" i="4"/>
  <c r="Z1843" i="4" s="1"/>
  <c r="V1843" i="4"/>
  <c r="Y1843" i="4" s="1"/>
  <c r="AA1847" i="4"/>
  <c r="W1847" i="4"/>
  <c r="Z1847" i="4" s="1"/>
  <c r="V1847" i="4"/>
  <c r="Y1847" i="4" s="1"/>
  <c r="AA1851" i="4"/>
  <c r="AC1851" i="4" s="1"/>
  <c r="W1851" i="4"/>
  <c r="Z1851" i="4" s="1"/>
  <c r="V1851" i="4"/>
  <c r="Y1851" i="4" s="1"/>
  <c r="AA1855" i="4"/>
  <c r="AC1855" i="4" s="1"/>
  <c r="W1855" i="4"/>
  <c r="Z1855" i="4" s="1"/>
  <c r="V1855" i="4"/>
  <c r="Y1855" i="4" s="1"/>
  <c r="AA1859" i="4"/>
  <c r="AC1859" i="4" s="1"/>
  <c r="W1859" i="4"/>
  <c r="Z1859" i="4" s="1"/>
  <c r="V1859" i="4"/>
  <c r="Y1859" i="4" s="1"/>
  <c r="AA1863" i="4"/>
  <c r="AC1863" i="4" s="1"/>
  <c r="W1863" i="4"/>
  <c r="Z1863" i="4" s="1"/>
  <c r="V1863" i="4"/>
  <c r="Y1863" i="4" s="1"/>
  <c r="AA1867" i="4"/>
  <c r="AC1867" i="4" s="1"/>
  <c r="W1867" i="4"/>
  <c r="Z1867" i="4" s="1"/>
  <c r="V1867" i="4"/>
  <c r="Y1867" i="4" s="1"/>
  <c r="AA1871" i="4"/>
  <c r="AC1871" i="4" s="1"/>
  <c r="W1871" i="4"/>
  <c r="Z1871" i="4" s="1"/>
  <c r="V1871" i="4"/>
  <c r="Y1871" i="4" s="1"/>
  <c r="AA1875" i="4"/>
  <c r="AC1875" i="4" s="1"/>
  <c r="W1875" i="4"/>
  <c r="Z1875" i="4" s="1"/>
  <c r="V1875" i="4"/>
  <c r="Y1875" i="4" s="1"/>
  <c r="AA1879" i="4"/>
  <c r="W1879" i="4"/>
  <c r="Z1879" i="4" s="1"/>
  <c r="V1879" i="4"/>
  <c r="Y1879" i="4" s="1"/>
  <c r="AA1883" i="4"/>
  <c r="AC1883" i="4" s="1"/>
  <c r="W1883" i="4"/>
  <c r="Z1883" i="4" s="1"/>
  <c r="V1883" i="4"/>
  <c r="Y1883" i="4" s="1"/>
  <c r="AA1887" i="4"/>
  <c r="AC1887" i="4" s="1"/>
  <c r="W1887" i="4"/>
  <c r="Z1887" i="4" s="1"/>
  <c r="V1887" i="4"/>
  <c r="Y1887" i="4" s="1"/>
  <c r="AA1891" i="4"/>
  <c r="AC1891" i="4" s="1"/>
  <c r="W1891" i="4"/>
  <c r="Z1891" i="4" s="1"/>
  <c r="V1891" i="4"/>
  <c r="Y1891" i="4" s="1"/>
  <c r="AA1895" i="4"/>
  <c r="AC1895" i="4" s="1"/>
  <c r="W1895" i="4"/>
  <c r="Z1895" i="4" s="1"/>
  <c r="V1895" i="4"/>
  <c r="Y1895" i="4" s="1"/>
  <c r="AA1899" i="4"/>
  <c r="AC1899" i="4" s="1"/>
  <c r="W1899" i="4"/>
  <c r="Z1899" i="4" s="1"/>
  <c r="V1899" i="4"/>
  <c r="Y1899" i="4" s="1"/>
  <c r="AA1903" i="4"/>
  <c r="AC1903" i="4" s="1"/>
  <c r="W1903" i="4"/>
  <c r="Z1903" i="4" s="1"/>
  <c r="V1903" i="4"/>
  <c r="Y1903" i="4" s="1"/>
  <c r="AA1907" i="4"/>
  <c r="AC1907" i="4" s="1"/>
  <c r="W1907" i="4"/>
  <c r="Z1907" i="4" s="1"/>
  <c r="V1907" i="4"/>
  <c r="Y1907" i="4" s="1"/>
  <c r="AA1911" i="4"/>
  <c r="W1911" i="4"/>
  <c r="Z1911" i="4" s="1"/>
  <c r="V1911" i="4"/>
  <c r="Y1911" i="4" s="1"/>
  <c r="AA1915" i="4"/>
  <c r="AC1915" i="4" s="1"/>
  <c r="W1915" i="4"/>
  <c r="Z1915" i="4" s="1"/>
  <c r="V1915" i="4"/>
  <c r="Y1915" i="4" s="1"/>
  <c r="AA1919" i="4"/>
  <c r="AC1919" i="4" s="1"/>
  <c r="W1919" i="4"/>
  <c r="V1919" i="4"/>
  <c r="Y1919" i="4" s="1"/>
  <c r="AA1923" i="4"/>
  <c r="AC1923" i="4" s="1"/>
  <c r="W1923" i="4"/>
  <c r="Z1923" i="4" s="1"/>
  <c r="V1923" i="4"/>
  <c r="Y1923" i="4" s="1"/>
  <c r="AA1927" i="4"/>
  <c r="AC1927" i="4" s="1"/>
  <c r="W1927" i="4"/>
  <c r="Z1927" i="4" s="1"/>
  <c r="V1927" i="4"/>
  <c r="Y1927" i="4" s="1"/>
  <c r="AA1931" i="4"/>
  <c r="AC1931" i="4" s="1"/>
  <c r="W1931" i="4"/>
  <c r="Z1931" i="4" s="1"/>
  <c r="V1931" i="4"/>
  <c r="Y1931" i="4" s="1"/>
  <c r="AA1935" i="4"/>
  <c r="AC1935" i="4" s="1"/>
  <c r="W1935" i="4"/>
  <c r="Z1935" i="4" s="1"/>
  <c r="V1935" i="4"/>
  <c r="Y1935" i="4" s="1"/>
  <c r="AA1939" i="4"/>
  <c r="AC1939" i="4" s="1"/>
  <c r="W1939" i="4"/>
  <c r="Z1939" i="4" s="1"/>
  <c r="V1939" i="4"/>
  <c r="Y1939" i="4" s="1"/>
  <c r="AA1943" i="4"/>
  <c r="W1943" i="4"/>
  <c r="Z1943" i="4" s="1"/>
  <c r="V1943" i="4"/>
  <c r="Y1943" i="4" s="1"/>
  <c r="AA1947" i="4"/>
  <c r="AC1947" i="4" s="1"/>
  <c r="W1947" i="4"/>
  <c r="Z1947" i="4" s="1"/>
  <c r="V1947" i="4"/>
  <c r="Y1947" i="4" s="1"/>
  <c r="AA1951" i="4"/>
  <c r="AC1951" i="4" s="1"/>
  <c r="W1951" i="4"/>
  <c r="Z1951" i="4" s="1"/>
  <c r="V1951" i="4"/>
  <c r="Y1951" i="4" s="1"/>
  <c r="AA1955" i="4"/>
  <c r="AC1955" i="4" s="1"/>
  <c r="W1955" i="4"/>
  <c r="Z1955" i="4" s="1"/>
  <c r="V1955" i="4"/>
  <c r="Y1955" i="4" s="1"/>
  <c r="AA1959" i="4"/>
  <c r="AC1959" i="4" s="1"/>
  <c r="W1959" i="4"/>
  <c r="Z1959" i="4" s="1"/>
  <c r="V1959" i="4"/>
  <c r="Y1959" i="4" s="1"/>
  <c r="AA1963" i="4"/>
  <c r="AC1963" i="4" s="1"/>
  <c r="W1963" i="4"/>
  <c r="Z1963" i="4" s="1"/>
  <c r="V1963" i="4"/>
  <c r="Y1963" i="4" s="1"/>
  <c r="AA1967" i="4"/>
  <c r="AC1967" i="4" s="1"/>
  <c r="W1967" i="4"/>
  <c r="Z1967" i="4" s="1"/>
  <c r="V1967" i="4"/>
  <c r="Y1967" i="4" s="1"/>
  <c r="AA1971" i="4"/>
  <c r="AC1971" i="4" s="1"/>
  <c r="W1971" i="4"/>
  <c r="Z1971" i="4" s="1"/>
  <c r="V1971" i="4"/>
  <c r="Y1971" i="4" s="1"/>
  <c r="AA1975" i="4"/>
  <c r="W1975" i="4"/>
  <c r="Z1975" i="4" s="1"/>
  <c r="V1975" i="4"/>
  <c r="Y1975" i="4" s="1"/>
  <c r="AA1979" i="4"/>
  <c r="AC1979" i="4" s="1"/>
  <c r="W1979" i="4"/>
  <c r="Z1979" i="4" s="1"/>
  <c r="V1979" i="4"/>
  <c r="Y1979" i="4" s="1"/>
  <c r="AA1983" i="4"/>
  <c r="AC1983" i="4" s="1"/>
  <c r="W1983" i="4"/>
  <c r="Z1983" i="4" s="1"/>
  <c r="V1983" i="4"/>
  <c r="Y1983" i="4" s="1"/>
  <c r="AA1987" i="4"/>
  <c r="AC1987" i="4" s="1"/>
  <c r="W1987" i="4"/>
  <c r="Z1987" i="4" s="1"/>
  <c r="V1987" i="4"/>
  <c r="Y1987" i="4" s="1"/>
  <c r="AA1991" i="4"/>
  <c r="AC1991" i="4" s="1"/>
  <c r="W1991" i="4"/>
  <c r="Z1991" i="4" s="1"/>
  <c r="V1991" i="4"/>
  <c r="Y1991" i="4" s="1"/>
  <c r="AA1995" i="4"/>
  <c r="AC1995" i="4" s="1"/>
  <c r="W1995" i="4"/>
  <c r="Z1995" i="4" s="1"/>
  <c r="V1995" i="4"/>
  <c r="Y1995" i="4" s="1"/>
  <c r="AA1999" i="4"/>
  <c r="AC1999" i="4" s="1"/>
  <c r="W1999" i="4"/>
  <c r="Z1999" i="4" s="1"/>
  <c r="V1999" i="4"/>
  <c r="Y1999" i="4" s="1"/>
  <c r="AA2003" i="4"/>
  <c r="AC2003" i="4" s="1"/>
  <c r="W2003" i="4"/>
  <c r="Z2003" i="4" s="1"/>
  <c r="V2003" i="4"/>
  <c r="Y2003" i="4" s="1"/>
  <c r="AA2007" i="4"/>
  <c r="W2007" i="4"/>
  <c r="Z2007" i="4" s="1"/>
  <c r="V2007" i="4"/>
  <c r="Y2007" i="4" s="1"/>
  <c r="AA2011" i="4"/>
  <c r="AC2011" i="4" s="1"/>
  <c r="W2011" i="4"/>
  <c r="Z2011" i="4" s="1"/>
  <c r="V2011" i="4"/>
  <c r="Y2011" i="4" s="1"/>
  <c r="AA2015" i="4"/>
  <c r="AC2015" i="4" s="1"/>
  <c r="W2015" i="4"/>
  <c r="Z2015" i="4" s="1"/>
  <c r="V2015" i="4"/>
  <c r="Y2015" i="4" s="1"/>
  <c r="AA2019" i="4"/>
  <c r="AC2019" i="4" s="1"/>
  <c r="W2019" i="4"/>
  <c r="Z2019" i="4" s="1"/>
  <c r="V2019" i="4"/>
  <c r="Y2019" i="4" s="1"/>
  <c r="AA2023" i="4"/>
  <c r="AC2023" i="4" s="1"/>
  <c r="W2023" i="4"/>
  <c r="Z2023" i="4" s="1"/>
  <c r="V2023" i="4"/>
  <c r="Y2023" i="4" s="1"/>
  <c r="AA2027" i="4"/>
  <c r="AC2027" i="4" s="1"/>
  <c r="W2027" i="4"/>
  <c r="Z2027" i="4" s="1"/>
  <c r="V2027" i="4"/>
  <c r="Y2027" i="4" s="1"/>
  <c r="AA2031" i="4"/>
  <c r="AC2031" i="4" s="1"/>
  <c r="W2031" i="4"/>
  <c r="Z2031" i="4" s="1"/>
  <c r="V2031" i="4"/>
  <c r="Y2031" i="4" s="1"/>
  <c r="AA2035" i="4"/>
  <c r="AC2035" i="4" s="1"/>
  <c r="W2035" i="4"/>
  <c r="Z2035" i="4" s="1"/>
  <c r="V2035" i="4"/>
  <c r="Y2035" i="4" s="1"/>
  <c r="AA2039" i="4"/>
  <c r="W2039" i="4"/>
  <c r="Z2039" i="4" s="1"/>
  <c r="V2039" i="4"/>
  <c r="Y2039" i="4" s="1"/>
  <c r="AA2043" i="4"/>
  <c r="AC2043" i="4" s="1"/>
  <c r="W2043" i="4"/>
  <c r="Z2043" i="4" s="1"/>
  <c r="V2043" i="4"/>
  <c r="Y2043" i="4" s="1"/>
  <c r="AA2047" i="4"/>
  <c r="AC2047" i="4" s="1"/>
  <c r="W2047" i="4"/>
  <c r="Z2047" i="4" s="1"/>
  <c r="V2047" i="4"/>
  <c r="Y2047" i="4" s="1"/>
  <c r="AA2051" i="4"/>
  <c r="AC2051" i="4" s="1"/>
  <c r="W2051" i="4"/>
  <c r="Z2051" i="4" s="1"/>
  <c r="V2051" i="4"/>
  <c r="Y2051" i="4" s="1"/>
  <c r="AA2055" i="4"/>
  <c r="AC2055" i="4" s="1"/>
  <c r="W2055" i="4"/>
  <c r="Z2055" i="4" s="1"/>
  <c r="V2055" i="4"/>
  <c r="Y2055" i="4" s="1"/>
  <c r="AA2059" i="4"/>
  <c r="AC2059" i="4" s="1"/>
  <c r="W2059" i="4"/>
  <c r="Z2059" i="4" s="1"/>
  <c r="V2059" i="4"/>
  <c r="Y2059" i="4" s="1"/>
  <c r="AA2063" i="4"/>
  <c r="AC2063" i="4" s="1"/>
  <c r="W2063" i="4"/>
  <c r="Z2063" i="4" s="1"/>
  <c r="V2063" i="4"/>
  <c r="Y2063" i="4" s="1"/>
  <c r="AA2067" i="4"/>
  <c r="AC2067" i="4" s="1"/>
  <c r="W2067" i="4"/>
  <c r="Z2067" i="4" s="1"/>
  <c r="V2067" i="4"/>
  <c r="Y2067" i="4" s="1"/>
  <c r="AA2071" i="4"/>
  <c r="W2071" i="4"/>
  <c r="Z2071" i="4" s="1"/>
  <c r="V2071" i="4"/>
  <c r="Y2071" i="4" s="1"/>
  <c r="AA2075" i="4"/>
  <c r="AC2075" i="4" s="1"/>
  <c r="W2075" i="4"/>
  <c r="Z2075" i="4" s="1"/>
  <c r="V2075" i="4"/>
  <c r="Y2075" i="4" s="1"/>
  <c r="AA2079" i="4"/>
  <c r="AC2079" i="4" s="1"/>
  <c r="W2079" i="4"/>
  <c r="Z2079" i="4" s="1"/>
  <c r="V2079" i="4"/>
  <c r="Y2079" i="4" s="1"/>
  <c r="AA2083" i="4"/>
  <c r="AC2083" i="4" s="1"/>
  <c r="W2083" i="4"/>
  <c r="Z2083" i="4" s="1"/>
  <c r="V2083" i="4"/>
  <c r="Y2083" i="4" s="1"/>
  <c r="AA2087" i="4"/>
  <c r="AC2087" i="4" s="1"/>
  <c r="W2087" i="4"/>
  <c r="Z2087" i="4" s="1"/>
  <c r="V2087" i="4"/>
  <c r="Y2087" i="4" s="1"/>
  <c r="AA2091" i="4"/>
  <c r="AC2091" i="4" s="1"/>
  <c r="W2091" i="4"/>
  <c r="Z2091" i="4" s="1"/>
  <c r="V2091" i="4"/>
  <c r="Y2091" i="4" s="1"/>
  <c r="AA2095" i="4"/>
  <c r="AC2095" i="4" s="1"/>
  <c r="W2095" i="4"/>
  <c r="Z2095" i="4" s="1"/>
  <c r="V2095" i="4"/>
  <c r="Y2095" i="4" s="1"/>
  <c r="AA2099" i="4"/>
  <c r="AC2099" i="4" s="1"/>
  <c r="W2099" i="4"/>
  <c r="Z2099" i="4" s="1"/>
  <c r="V2099" i="4"/>
  <c r="Y2099" i="4" s="1"/>
  <c r="AA2103" i="4"/>
  <c r="W2103" i="4"/>
  <c r="Z2103" i="4" s="1"/>
  <c r="V2103" i="4"/>
  <c r="Y2103" i="4" s="1"/>
  <c r="AA2107" i="4"/>
  <c r="AC2107" i="4" s="1"/>
  <c r="W2107" i="4"/>
  <c r="Z2107" i="4" s="1"/>
  <c r="V2107" i="4"/>
  <c r="Y2107" i="4" s="1"/>
  <c r="AA2111" i="4"/>
  <c r="AC2111" i="4" s="1"/>
  <c r="W2111" i="4"/>
  <c r="Z2111" i="4" s="1"/>
  <c r="V2111" i="4"/>
  <c r="Y2111" i="4" s="1"/>
  <c r="AA2115" i="4"/>
  <c r="AC2115" i="4" s="1"/>
  <c r="W2115" i="4"/>
  <c r="Z2115" i="4" s="1"/>
  <c r="V2115" i="4"/>
  <c r="Y2115" i="4" s="1"/>
  <c r="AA2119" i="4"/>
  <c r="AC2119" i="4" s="1"/>
  <c r="W2119" i="4"/>
  <c r="Z2119" i="4" s="1"/>
  <c r="V2119" i="4"/>
  <c r="Y2119" i="4" s="1"/>
  <c r="AA2123" i="4"/>
  <c r="AC2123" i="4" s="1"/>
  <c r="W2123" i="4"/>
  <c r="Z2123" i="4" s="1"/>
  <c r="V2123" i="4"/>
  <c r="Y2123" i="4" s="1"/>
  <c r="AA2127" i="4"/>
  <c r="AC2127" i="4" s="1"/>
  <c r="W2127" i="4"/>
  <c r="Z2127" i="4" s="1"/>
  <c r="V2127" i="4"/>
  <c r="Y2127" i="4" s="1"/>
  <c r="AA2131" i="4"/>
  <c r="AC2131" i="4" s="1"/>
  <c r="W2131" i="4"/>
  <c r="Z2131" i="4" s="1"/>
  <c r="V2131" i="4"/>
  <c r="Y2131" i="4" s="1"/>
  <c r="AA2135" i="4"/>
  <c r="W2135" i="4"/>
  <c r="Z2135" i="4" s="1"/>
  <c r="V2135" i="4"/>
  <c r="Y2135" i="4" s="1"/>
  <c r="AA2139" i="4"/>
  <c r="AC2139" i="4" s="1"/>
  <c r="W2139" i="4"/>
  <c r="Z2139" i="4" s="1"/>
  <c r="V2139" i="4"/>
  <c r="Y2139" i="4" s="1"/>
  <c r="AA2143" i="4"/>
  <c r="AC2143" i="4" s="1"/>
  <c r="W2143" i="4"/>
  <c r="Z2143" i="4" s="1"/>
  <c r="V2143" i="4"/>
  <c r="Y2143" i="4" s="1"/>
  <c r="AA2147" i="4"/>
  <c r="AC2147" i="4" s="1"/>
  <c r="W2147" i="4"/>
  <c r="Z2147" i="4" s="1"/>
  <c r="V2147" i="4"/>
  <c r="Y2147" i="4" s="1"/>
  <c r="AA2151" i="4"/>
  <c r="AC2151" i="4" s="1"/>
  <c r="W2151" i="4"/>
  <c r="Z2151" i="4" s="1"/>
  <c r="V2151" i="4"/>
  <c r="Y2151" i="4" s="1"/>
  <c r="AA2155" i="4"/>
  <c r="AC2155" i="4" s="1"/>
  <c r="W2155" i="4"/>
  <c r="Z2155" i="4" s="1"/>
  <c r="V2155" i="4"/>
  <c r="Y2155" i="4" s="1"/>
  <c r="AA2159" i="4"/>
  <c r="AC2159" i="4" s="1"/>
  <c r="W2159" i="4"/>
  <c r="Z2159" i="4" s="1"/>
  <c r="V2159" i="4"/>
  <c r="Y2159" i="4" s="1"/>
  <c r="AA2163" i="4"/>
  <c r="AC2163" i="4" s="1"/>
  <c r="W2163" i="4"/>
  <c r="Z2163" i="4" s="1"/>
  <c r="V2163" i="4"/>
  <c r="Y2163" i="4" s="1"/>
  <c r="AA2167" i="4"/>
  <c r="W2167" i="4"/>
  <c r="Z2167" i="4" s="1"/>
  <c r="V2167" i="4"/>
  <c r="Y2167" i="4" s="1"/>
  <c r="AA2171" i="4"/>
  <c r="AC2171" i="4" s="1"/>
  <c r="W2171" i="4"/>
  <c r="Z2171" i="4" s="1"/>
  <c r="V2171" i="4"/>
  <c r="Y2171" i="4" s="1"/>
  <c r="AA2175" i="4"/>
  <c r="AC2175" i="4" s="1"/>
  <c r="W2175" i="4"/>
  <c r="Z2175" i="4" s="1"/>
  <c r="V2175" i="4"/>
  <c r="Y2175" i="4" s="1"/>
  <c r="AA2179" i="4"/>
  <c r="AC2179" i="4" s="1"/>
  <c r="W2179" i="4"/>
  <c r="Z2179" i="4" s="1"/>
  <c r="V2179" i="4"/>
  <c r="Y2179" i="4" s="1"/>
  <c r="AA2183" i="4"/>
  <c r="AC2183" i="4" s="1"/>
  <c r="W2183" i="4"/>
  <c r="Z2183" i="4" s="1"/>
  <c r="V2183" i="4"/>
  <c r="Y2183" i="4" s="1"/>
  <c r="AA2187" i="4"/>
  <c r="AC2187" i="4" s="1"/>
  <c r="W2187" i="4"/>
  <c r="Z2187" i="4" s="1"/>
  <c r="V2187" i="4"/>
  <c r="Y2187" i="4" s="1"/>
  <c r="AA2191" i="4"/>
  <c r="AC2191" i="4" s="1"/>
  <c r="W2191" i="4"/>
  <c r="Z2191" i="4" s="1"/>
  <c r="V2191" i="4"/>
  <c r="Y2191" i="4" s="1"/>
  <c r="AA2195" i="4"/>
  <c r="AC2195" i="4" s="1"/>
  <c r="W2195" i="4"/>
  <c r="Z2195" i="4" s="1"/>
  <c r="V2195" i="4"/>
  <c r="Y2195" i="4" s="1"/>
  <c r="AA2199" i="4"/>
  <c r="W2199" i="4"/>
  <c r="Z2199" i="4" s="1"/>
  <c r="V2199" i="4"/>
  <c r="Y2199" i="4" s="1"/>
  <c r="AA2203" i="4"/>
  <c r="AC2203" i="4" s="1"/>
  <c r="W2203" i="4"/>
  <c r="Z2203" i="4" s="1"/>
  <c r="V2203" i="4"/>
  <c r="Y2203" i="4" s="1"/>
  <c r="AA2207" i="4"/>
  <c r="AC2207" i="4" s="1"/>
  <c r="W2207" i="4"/>
  <c r="Z2207" i="4" s="1"/>
  <c r="V2207" i="4"/>
  <c r="Y2207" i="4" s="1"/>
  <c r="AA2211" i="4"/>
  <c r="AC2211" i="4" s="1"/>
  <c r="W2211" i="4"/>
  <c r="Z2211" i="4" s="1"/>
  <c r="V2211" i="4"/>
  <c r="Y2211" i="4" s="1"/>
  <c r="AA2215" i="4"/>
  <c r="AC2215" i="4" s="1"/>
  <c r="W2215" i="4"/>
  <c r="Z2215" i="4" s="1"/>
  <c r="V2215" i="4"/>
  <c r="Y2215" i="4" s="1"/>
  <c r="AA2219" i="4"/>
  <c r="AC2219" i="4" s="1"/>
  <c r="W2219" i="4"/>
  <c r="Z2219" i="4" s="1"/>
  <c r="V2219" i="4"/>
  <c r="Y2219" i="4" s="1"/>
  <c r="AA2223" i="4"/>
  <c r="AC2223" i="4" s="1"/>
  <c r="W2223" i="4"/>
  <c r="Z2223" i="4" s="1"/>
  <c r="V2223" i="4"/>
  <c r="Y2223" i="4" s="1"/>
  <c r="AA2227" i="4"/>
  <c r="AC2227" i="4" s="1"/>
  <c r="W2227" i="4"/>
  <c r="Z2227" i="4" s="1"/>
  <c r="V2227" i="4"/>
  <c r="Y2227" i="4" s="1"/>
  <c r="AA2231" i="4"/>
  <c r="W2231" i="4"/>
  <c r="Z2231" i="4" s="1"/>
  <c r="V2231" i="4"/>
  <c r="Y2231" i="4" s="1"/>
  <c r="AA2235" i="4"/>
  <c r="AC2235" i="4" s="1"/>
  <c r="W2235" i="4"/>
  <c r="Z2235" i="4" s="1"/>
  <c r="V2235" i="4"/>
  <c r="Y2235" i="4" s="1"/>
  <c r="AA2239" i="4"/>
  <c r="AC2239" i="4" s="1"/>
  <c r="W2239" i="4"/>
  <c r="Z2239" i="4" s="1"/>
  <c r="V2239" i="4"/>
  <c r="Y2239" i="4" s="1"/>
  <c r="AA2243" i="4"/>
  <c r="AC2243" i="4" s="1"/>
  <c r="W2243" i="4"/>
  <c r="Z2243" i="4" s="1"/>
  <c r="V2243" i="4"/>
  <c r="Y2243" i="4" s="1"/>
  <c r="AA2247" i="4"/>
  <c r="AC2247" i="4" s="1"/>
  <c r="W2247" i="4"/>
  <c r="Z2247" i="4" s="1"/>
  <c r="V2247" i="4"/>
  <c r="Y2247" i="4" s="1"/>
  <c r="AA2251" i="4"/>
  <c r="AC2251" i="4" s="1"/>
  <c r="W2251" i="4"/>
  <c r="Z2251" i="4" s="1"/>
  <c r="V2251" i="4"/>
  <c r="Y2251" i="4" s="1"/>
  <c r="AA2255" i="4"/>
  <c r="AC2255" i="4" s="1"/>
  <c r="W2255" i="4"/>
  <c r="Z2255" i="4" s="1"/>
  <c r="V2255" i="4"/>
  <c r="Y2255" i="4" s="1"/>
  <c r="AA2259" i="4"/>
  <c r="AC2259" i="4" s="1"/>
  <c r="W2259" i="4"/>
  <c r="Z2259" i="4" s="1"/>
  <c r="V2259" i="4"/>
  <c r="Y2259" i="4" s="1"/>
  <c r="AA2263" i="4"/>
  <c r="W2263" i="4"/>
  <c r="Z2263" i="4" s="1"/>
  <c r="V2263" i="4"/>
  <c r="Y2263" i="4" s="1"/>
  <c r="AA2267" i="4"/>
  <c r="AC2267" i="4" s="1"/>
  <c r="W2267" i="4"/>
  <c r="Z2267" i="4" s="1"/>
  <c r="V2267" i="4"/>
  <c r="Y2267" i="4" s="1"/>
  <c r="AA2271" i="4"/>
  <c r="AC2271" i="4" s="1"/>
  <c r="W2271" i="4"/>
  <c r="Z2271" i="4" s="1"/>
  <c r="V2271" i="4"/>
  <c r="Y2271" i="4" s="1"/>
  <c r="AA2275" i="4"/>
  <c r="AC2275" i="4" s="1"/>
  <c r="W2275" i="4"/>
  <c r="Z2275" i="4" s="1"/>
  <c r="V2275" i="4"/>
  <c r="Y2275" i="4" s="1"/>
  <c r="AA2279" i="4"/>
  <c r="AC2279" i="4" s="1"/>
  <c r="W2279" i="4"/>
  <c r="V2279" i="4"/>
  <c r="Y2279" i="4" s="1"/>
  <c r="AA2283" i="4"/>
  <c r="AC2283" i="4" s="1"/>
  <c r="W2283" i="4"/>
  <c r="Z2283" i="4" s="1"/>
  <c r="V2283" i="4"/>
  <c r="Y2283" i="4" s="1"/>
  <c r="AA2287" i="4"/>
  <c r="AC2287" i="4" s="1"/>
  <c r="W2287" i="4"/>
  <c r="Z2287" i="4" s="1"/>
  <c r="V2287" i="4"/>
  <c r="Y2287" i="4" s="1"/>
  <c r="AA2291" i="4"/>
  <c r="AC2291" i="4" s="1"/>
  <c r="W2291" i="4"/>
  <c r="Z2291" i="4" s="1"/>
  <c r="V2291" i="4"/>
  <c r="Y2291" i="4" s="1"/>
  <c r="AA2295" i="4"/>
  <c r="W2295" i="4"/>
  <c r="Z2295" i="4" s="1"/>
  <c r="V2295" i="4"/>
  <c r="Y2295" i="4" s="1"/>
  <c r="AA2299" i="4"/>
  <c r="AC2299" i="4" s="1"/>
  <c r="W2299" i="4"/>
  <c r="Z2299" i="4" s="1"/>
  <c r="V2299" i="4"/>
  <c r="Y2299" i="4" s="1"/>
  <c r="AA2303" i="4"/>
  <c r="AC2303" i="4" s="1"/>
  <c r="W2303" i="4"/>
  <c r="Z2303" i="4" s="1"/>
  <c r="V2303" i="4"/>
  <c r="Y2303" i="4" s="1"/>
  <c r="AA2307" i="4"/>
  <c r="AC2307" i="4" s="1"/>
  <c r="W2307" i="4"/>
  <c r="Z2307" i="4" s="1"/>
  <c r="V2307" i="4"/>
  <c r="Y2307" i="4" s="1"/>
  <c r="AA2311" i="4"/>
  <c r="AC2311" i="4" s="1"/>
  <c r="W2311" i="4"/>
  <c r="Z2311" i="4" s="1"/>
  <c r="V2311" i="4"/>
  <c r="Y2311" i="4" s="1"/>
  <c r="AA2315" i="4"/>
  <c r="AC2315" i="4" s="1"/>
  <c r="W2315" i="4"/>
  <c r="Z2315" i="4" s="1"/>
  <c r="V2315" i="4"/>
  <c r="Y2315" i="4" s="1"/>
  <c r="AA2319" i="4"/>
  <c r="AC2319" i="4" s="1"/>
  <c r="W2319" i="4"/>
  <c r="Z2319" i="4" s="1"/>
  <c r="V2319" i="4"/>
  <c r="Y2319" i="4" s="1"/>
  <c r="AA2323" i="4"/>
  <c r="AC2323" i="4" s="1"/>
  <c r="W2323" i="4"/>
  <c r="Z2323" i="4" s="1"/>
  <c r="V2323" i="4"/>
  <c r="Y2323" i="4" s="1"/>
  <c r="AA2327" i="4"/>
  <c r="W2327" i="4"/>
  <c r="Z2327" i="4" s="1"/>
  <c r="V2327" i="4"/>
  <c r="Y2327" i="4" s="1"/>
  <c r="AA2331" i="4"/>
  <c r="AC2331" i="4" s="1"/>
  <c r="W2331" i="4"/>
  <c r="Z2331" i="4" s="1"/>
  <c r="V2331" i="4"/>
  <c r="Y2331" i="4" s="1"/>
  <c r="AA2335" i="4"/>
  <c r="AC2335" i="4" s="1"/>
  <c r="W2335" i="4"/>
  <c r="Z2335" i="4" s="1"/>
  <c r="V2335" i="4"/>
  <c r="Y2335" i="4" s="1"/>
  <c r="AA2339" i="4"/>
  <c r="AC2339" i="4" s="1"/>
  <c r="W2339" i="4"/>
  <c r="Z2339" i="4" s="1"/>
  <c r="V2339" i="4"/>
  <c r="Y2339" i="4" s="1"/>
  <c r="AA2343" i="4"/>
  <c r="AC2343" i="4" s="1"/>
  <c r="W2343" i="4"/>
  <c r="Z2343" i="4" s="1"/>
  <c r="V2343" i="4"/>
  <c r="Y2343" i="4" s="1"/>
  <c r="AA2347" i="4"/>
  <c r="AC2347" i="4" s="1"/>
  <c r="W2347" i="4"/>
  <c r="Z2347" i="4" s="1"/>
  <c r="V2347" i="4"/>
  <c r="Y2347" i="4" s="1"/>
  <c r="AA2351" i="4"/>
  <c r="AC2351" i="4" s="1"/>
  <c r="W2351" i="4"/>
  <c r="Z2351" i="4" s="1"/>
  <c r="V2351" i="4"/>
  <c r="Y2351" i="4" s="1"/>
  <c r="AA2355" i="4"/>
  <c r="AC2355" i="4" s="1"/>
  <c r="W2355" i="4"/>
  <c r="Z2355" i="4" s="1"/>
  <c r="V2355" i="4"/>
  <c r="Y2355" i="4" s="1"/>
  <c r="AA2359" i="4"/>
  <c r="W2359" i="4"/>
  <c r="Z2359" i="4" s="1"/>
  <c r="V2359" i="4"/>
  <c r="Y2359" i="4" s="1"/>
  <c r="AA2363" i="4"/>
  <c r="AC2363" i="4" s="1"/>
  <c r="W2363" i="4"/>
  <c r="Z2363" i="4" s="1"/>
  <c r="V2363" i="4"/>
  <c r="Y2363" i="4" s="1"/>
  <c r="AA2367" i="4"/>
  <c r="AC2367" i="4" s="1"/>
  <c r="W2367" i="4"/>
  <c r="Z2367" i="4" s="1"/>
  <c r="V2367" i="4"/>
  <c r="Y2367" i="4" s="1"/>
  <c r="AA2371" i="4"/>
  <c r="AC2371" i="4" s="1"/>
  <c r="W2371" i="4"/>
  <c r="Z2371" i="4" s="1"/>
  <c r="V2371" i="4"/>
  <c r="Y2371" i="4" s="1"/>
  <c r="AA2375" i="4"/>
  <c r="AC2375" i="4" s="1"/>
  <c r="W2375" i="4"/>
  <c r="Z2375" i="4" s="1"/>
  <c r="V2375" i="4"/>
  <c r="Y2375" i="4" s="1"/>
  <c r="AA2379" i="4"/>
  <c r="AC2379" i="4" s="1"/>
  <c r="W2379" i="4"/>
  <c r="Z2379" i="4" s="1"/>
  <c r="V2379" i="4"/>
  <c r="Y2379" i="4" s="1"/>
  <c r="AA2383" i="4"/>
  <c r="AC2383" i="4" s="1"/>
  <c r="W2383" i="4"/>
  <c r="Z2383" i="4" s="1"/>
  <c r="V2383" i="4"/>
  <c r="Y2383" i="4" s="1"/>
  <c r="AA2387" i="4"/>
  <c r="AC2387" i="4" s="1"/>
  <c r="W2387" i="4"/>
  <c r="Z2387" i="4" s="1"/>
  <c r="V2387" i="4"/>
  <c r="Y2387" i="4" s="1"/>
  <c r="AA2391" i="4"/>
  <c r="W2391" i="4"/>
  <c r="Z2391" i="4" s="1"/>
  <c r="V2391" i="4"/>
  <c r="Y2391" i="4" s="1"/>
  <c r="AA2395" i="4"/>
  <c r="AC2395" i="4" s="1"/>
  <c r="W2395" i="4"/>
  <c r="Z2395" i="4" s="1"/>
  <c r="V2395" i="4"/>
  <c r="Y2395" i="4" s="1"/>
  <c r="AA2399" i="4"/>
  <c r="AC2399" i="4" s="1"/>
  <c r="W2399" i="4"/>
  <c r="Z2399" i="4" s="1"/>
  <c r="V2399" i="4"/>
  <c r="Y2399" i="4" s="1"/>
  <c r="AA2403" i="4"/>
  <c r="AC2403" i="4" s="1"/>
  <c r="W2403" i="4"/>
  <c r="Z2403" i="4" s="1"/>
  <c r="V2403" i="4"/>
  <c r="Y2403" i="4" s="1"/>
  <c r="AA2407" i="4"/>
  <c r="AC2407" i="4" s="1"/>
  <c r="W2407" i="4"/>
  <c r="Z2407" i="4" s="1"/>
  <c r="V2407" i="4"/>
  <c r="Y2407" i="4" s="1"/>
  <c r="AA2411" i="4"/>
  <c r="AC2411" i="4" s="1"/>
  <c r="W2411" i="4"/>
  <c r="Z2411" i="4" s="1"/>
  <c r="V2411" i="4"/>
  <c r="Y2411" i="4" s="1"/>
  <c r="AA2415" i="4"/>
  <c r="AC2415" i="4" s="1"/>
  <c r="W2415" i="4"/>
  <c r="Z2415" i="4" s="1"/>
  <c r="V2415" i="4"/>
  <c r="Y2415" i="4" s="1"/>
  <c r="AA2419" i="4"/>
  <c r="AC2419" i="4" s="1"/>
  <c r="W2419" i="4"/>
  <c r="Z2419" i="4" s="1"/>
  <c r="V2419" i="4"/>
  <c r="Y2419" i="4" s="1"/>
  <c r="AA2423" i="4"/>
  <c r="W2423" i="4"/>
  <c r="Z2423" i="4" s="1"/>
  <c r="V2423" i="4"/>
  <c r="Y2423" i="4" s="1"/>
  <c r="AA2427" i="4"/>
  <c r="AC2427" i="4" s="1"/>
  <c r="W2427" i="4"/>
  <c r="Z2427" i="4" s="1"/>
  <c r="V2427" i="4"/>
  <c r="Y2427" i="4" s="1"/>
  <c r="AA2431" i="4"/>
  <c r="AC2431" i="4" s="1"/>
  <c r="W2431" i="4"/>
  <c r="Z2431" i="4" s="1"/>
  <c r="V2431" i="4"/>
  <c r="Y2431" i="4" s="1"/>
  <c r="AA2435" i="4"/>
  <c r="AC2435" i="4" s="1"/>
  <c r="W2435" i="4"/>
  <c r="Z2435" i="4" s="1"/>
  <c r="V2435" i="4"/>
  <c r="Y2435" i="4" s="1"/>
  <c r="AA2439" i="4"/>
  <c r="AC2439" i="4" s="1"/>
  <c r="W2439" i="4"/>
  <c r="Z2439" i="4" s="1"/>
  <c r="V2439" i="4"/>
  <c r="Y2439" i="4" s="1"/>
  <c r="AA2443" i="4"/>
  <c r="AC2443" i="4" s="1"/>
  <c r="W2443" i="4"/>
  <c r="Z2443" i="4" s="1"/>
  <c r="V2443" i="4"/>
  <c r="Y2443" i="4" s="1"/>
  <c r="AA2447" i="4"/>
  <c r="AC2447" i="4" s="1"/>
  <c r="W2447" i="4"/>
  <c r="Z2447" i="4" s="1"/>
  <c r="V2447" i="4"/>
  <c r="Y2447" i="4" s="1"/>
  <c r="AA2451" i="4"/>
  <c r="AC2451" i="4" s="1"/>
  <c r="W2451" i="4"/>
  <c r="Z2451" i="4" s="1"/>
  <c r="V2451" i="4"/>
  <c r="Y2451" i="4" s="1"/>
  <c r="AA2455" i="4"/>
  <c r="W2455" i="4"/>
  <c r="Z2455" i="4" s="1"/>
  <c r="V2455" i="4"/>
  <c r="Y2455" i="4" s="1"/>
  <c r="AA2459" i="4"/>
  <c r="AC2459" i="4" s="1"/>
  <c r="W2459" i="4"/>
  <c r="Z2459" i="4" s="1"/>
  <c r="V2459" i="4"/>
  <c r="Y2459" i="4" s="1"/>
  <c r="AA2463" i="4"/>
  <c r="AC2463" i="4" s="1"/>
  <c r="W2463" i="4"/>
  <c r="Z2463" i="4" s="1"/>
  <c r="V2463" i="4"/>
  <c r="Y2463" i="4" s="1"/>
  <c r="AA2467" i="4"/>
  <c r="AC2467" i="4" s="1"/>
  <c r="W2467" i="4"/>
  <c r="Z2467" i="4" s="1"/>
  <c r="V2467" i="4"/>
  <c r="Y2467" i="4" s="1"/>
  <c r="AA2471" i="4"/>
  <c r="AC2471" i="4" s="1"/>
  <c r="W2471" i="4"/>
  <c r="Z2471" i="4" s="1"/>
  <c r="V2471" i="4"/>
  <c r="Y2471" i="4" s="1"/>
  <c r="AA2475" i="4"/>
  <c r="AC2475" i="4" s="1"/>
  <c r="W2475" i="4"/>
  <c r="Z2475" i="4" s="1"/>
  <c r="V2475" i="4"/>
  <c r="Y2475" i="4" s="1"/>
  <c r="AA2479" i="4"/>
  <c r="AC2479" i="4" s="1"/>
  <c r="W2479" i="4"/>
  <c r="Z2479" i="4" s="1"/>
  <c r="V2479" i="4"/>
  <c r="Y2479" i="4" s="1"/>
  <c r="AA2483" i="4"/>
  <c r="AC2483" i="4" s="1"/>
  <c r="W2483" i="4"/>
  <c r="Z2483" i="4" s="1"/>
  <c r="V2483" i="4"/>
  <c r="Y2483" i="4" s="1"/>
  <c r="AA2487" i="4"/>
  <c r="W2487" i="4"/>
  <c r="Z2487" i="4" s="1"/>
  <c r="V2487" i="4"/>
  <c r="Y2487" i="4" s="1"/>
  <c r="AA2491" i="4"/>
  <c r="AC2491" i="4" s="1"/>
  <c r="W2491" i="4"/>
  <c r="Z2491" i="4" s="1"/>
  <c r="V2491" i="4"/>
  <c r="Y2491" i="4" s="1"/>
  <c r="AA2495" i="4"/>
  <c r="AC2495" i="4" s="1"/>
  <c r="W2495" i="4"/>
  <c r="Z2495" i="4" s="1"/>
  <c r="V2495" i="4"/>
  <c r="Y2495" i="4" s="1"/>
  <c r="AA2499" i="4"/>
  <c r="AC2499" i="4" s="1"/>
  <c r="W2499" i="4"/>
  <c r="Z2499" i="4" s="1"/>
  <c r="V2499" i="4"/>
  <c r="Y2499" i="4" s="1"/>
  <c r="AA2503" i="4"/>
  <c r="AC2503" i="4" s="1"/>
  <c r="W2503" i="4"/>
  <c r="Z2503" i="4" s="1"/>
  <c r="V2503" i="4"/>
  <c r="Y2503" i="4" s="1"/>
  <c r="AA2507" i="4"/>
  <c r="AC2507" i="4" s="1"/>
  <c r="W2507" i="4"/>
  <c r="Z2507" i="4" s="1"/>
  <c r="V2507" i="4"/>
  <c r="Y2507" i="4" s="1"/>
  <c r="AA2511" i="4"/>
  <c r="AC2511" i="4" s="1"/>
  <c r="W2511" i="4"/>
  <c r="Z2511" i="4" s="1"/>
  <c r="V2511" i="4"/>
  <c r="Y2511" i="4" s="1"/>
  <c r="AA2515" i="4"/>
  <c r="AC2515" i="4" s="1"/>
  <c r="W2515" i="4"/>
  <c r="Z2515" i="4" s="1"/>
  <c r="V2515" i="4"/>
  <c r="Y2515" i="4" s="1"/>
  <c r="AA2519" i="4"/>
  <c r="W2519" i="4"/>
  <c r="Z2519" i="4" s="1"/>
  <c r="V2519" i="4"/>
  <c r="Y2519" i="4" s="1"/>
  <c r="AA2523" i="4"/>
  <c r="AC2523" i="4" s="1"/>
  <c r="W2523" i="4"/>
  <c r="Z2523" i="4" s="1"/>
  <c r="V2523" i="4"/>
  <c r="Y2523" i="4" s="1"/>
  <c r="AA2527" i="4"/>
  <c r="AC2527" i="4" s="1"/>
  <c r="W2527" i="4"/>
  <c r="Z2527" i="4" s="1"/>
  <c r="V2527" i="4"/>
  <c r="Y2527" i="4" s="1"/>
  <c r="AA2531" i="4"/>
  <c r="AC2531" i="4" s="1"/>
  <c r="W2531" i="4"/>
  <c r="Z2531" i="4" s="1"/>
  <c r="V2531" i="4"/>
  <c r="Y2531" i="4" s="1"/>
  <c r="AA2535" i="4"/>
  <c r="AC2535" i="4" s="1"/>
  <c r="W2535" i="4"/>
  <c r="Z2535" i="4" s="1"/>
  <c r="V2535" i="4"/>
  <c r="Y2535" i="4" s="1"/>
  <c r="AA2539" i="4"/>
  <c r="AC2539" i="4" s="1"/>
  <c r="W2539" i="4"/>
  <c r="Z2539" i="4" s="1"/>
  <c r="V2539" i="4"/>
  <c r="Y2539" i="4" s="1"/>
  <c r="AA2543" i="4"/>
  <c r="AC2543" i="4" s="1"/>
  <c r="W2543" i="4"/>
  <c r="Z2543" i="4" s="1"/>
  <c r="V2543" i="4"/>
  <c r="Y2543" i="4" s="1"/>
  <c r="AA2547" i="4"/>
  <c r="AC2547" i="4" s="1"/>
  <c r="W2547" i="4"/>
  <c r="Z2547" i="4" s="1"/>
  <c r="V2547" i="4"/>
  <c r="Y2547" i="4" s="1"/>
  <c r="AA2551" i="4"/>
  <c r="W2551" i="4"/>
  <c r="Z2551" i="4" s="1"/>
  <c r="V2551" i="4"/>
  <c r="Y2551" i="4" s="1"/>
  <c r="AA2555" i="4"/>
  <c r="AC2555" i="4" s="1"/>
  <c r="W2555" i="4"/>
  <c r="Z2555" i="4" s="1"/>
  <c r="V2555" i="4"/>
  <c r="Y2555" i="4" s="1"/>
  <c r="AA2559" i="4"/>
  <c r="AC2559" i="4" s="1"/>
  <c r="W2559" i="4"/>
  <c r="Z2559" i="4" s="1"/>
  <c r="V2559" i="4"/>
  <c r="Y2559" i="4" s="1"/>
  <c r="AA2563" i="4"/>
  <c r="AC2563" i="4" s="1"/>
  <c r="W2563" i="4"/>
  <c r="Z2563" i="4" s="1"/>
  <c r="V2563" i="4"/>
  <c r="Y2563" i="4" s="1"/>
  <c r="AA2567" i="4"/>
  <c r="AC2567" i="4" s="1"/>
  <c r="W2567" i="4"/>
  <c r="Z2567" i="4" s="1"/>
  <c r="V2567" i="4"/>
  <c r="Y2567" i="4" s="1"/>
  <c r="AA2571" i="4"/>
  <c r="AC2571" i="4" s="1"/>
  <c r="W2571" i="4"/>
  <c r="Z2571" i="4" s="1"/>
  <c r="V2571" i="4"/>
  <c r="Y2571" i="4" s="1"/>
  <c r="AA2575" i="4"/>
  <c r="AC2575" i="4" s="1"/>
  <c r="W2575" i="4"/>
  <c r="Z2575" i="4" s="1"/>
  <c r="V2575" i="4"/>
  <c r="Y2575" i="4" s="1"/>
  <c r="AA2579" i="4"/>
  <c r="AC2579" i="4" s="1"/>
  <c r="W2579" i="4"/>
  <c r="Z2579" i="4" s="1"/>
  <c r="V2579" i="4"/>
  <c r="Y2579" i="4" s="1"/>
  <c r="AA2583" i="4"/>
  <c r="W2583" i="4"/>
  <c r="Z2583" i="4" s="1"/>
  <c r="V2583" i="4"/>
  <c r="Y2583" i="4" s="1"/>
  <c r="AA2587" i="4"/>
  <c r="AC2587" i="4" s="1"/>
  <c r="W2587" i="4"/>
  <c r="Z2587" i="4" s="1"/>
  <c r="V2587" i="4"/>
  <c r="Y2587" i="4" s="1"/>
  <c r="AA2591" i="4"/>
  <c r="AC2591" i="4" s="1"/>
  <c r="W2591" i="4"/>
  <c r="Z2591" i="4" s="1"/>
  <c r="V2591" i="4"/>
  <c r="Y2591" i="4" s="1"/>
  <c r="AA2595" i="4"/>
  <c r="AC2595" i="4" s="1"/>
  <c r="W2595" i="4"/>
  <c r="Z2595" i="4" s="1"/>
  <c r="V2595" i="4"/>
  <c r="Y2595" i="4" s="1"/>
  <c r="AA2599" i="4"/>
  <c r="AC2599" i="4" s="1"/>
  <c r="W2599" i="4"/>
  <c r="Z2599" i="4" s="1"/>
  <c r="V2599" i="4"/>
  <c r="Y2599" i="4" s="1"/>
  <c r="AA2603" i="4"/>
  <c r="AC2603" i="4" s="1"/>
  <c r="W2603" i="4"/>
  <c r="Z2603" i="4" s="1"/>
  <c r="V2603" i="4"/>
  <c r="Y2603" i="4" s="1"/>
  <c r="AA2607" i="4"/>
  <c r="AC2607" i="4" s="1"/>
  <c r="W2607" i="4"/>
  <c r="Z2607" i="4" s="1"/>
  <c r="V2607" i="4"/>
  <c r="Y2607" i="4" s="1"/>
  <c r="AA2611" i="4"/>
  <c r="AC2611" i="4" s="1"/>
  <c r="W2611" i="4"/>
  <c r="Z2611" i="4" s="1"/>
  <c r="V2611" i="4"/>
  <c r="Y2611" i="4" s="1"/>
  <c r="AA2615" i="4"/>
  <c r="W2615" i="4"/>
  <c r="Z2615" i="4" s="1"/>
  <c r="V2615" i="4"/>
  <c r="Y2615" i="4" s="1"/>
  <c r="AA2619" i="4"/>
  <c r="AC2619" i="4" s="1"/>
  <c r="W2619" i="4"/>
  <c r="Z2619" i="4" s="1"/>
  <c r="V2619" i="4"/>
  <c r="Y2619" i="4" s="1"/>
  <c r="AA2623" i="4"/>
  <c r="AC2623" i="4" s="1"/>
  <c r="W2623" i="4"/>
  <c r="Z2623" i="4" s="1"/>
  <c r="V2623" i="4"/>
  <c r="Y2623" i="4" s="1"/>
  <c r="AA2627" i="4"/>
  <c r="AC2627" i="4" s="1"/>
  <c r="W2627" i="4"/>
  <c r="Z2627" i="4" s="1"/>
  <c r="V2627" i="4"/>
  <c r="Y2627" i="4" s="1"/>
  <c r="AA2631" i="4"/>
  <c r="AC2631" i="4" s="1"/>
  <c r="W2631" i="4"/>
  <c r="Z2631" i="4" s="1"/>
  <c r="V2631" i="4"/>
  <c r="Y2631" i="4" s="1"/>
  <c r="AA2635" i="4"/>
  <c r="AC2635" i="4" s="1"/>
  <c r="W2635" i="4"/>
  <c r="Z2635" i="4" s="1"/>
  <c r="V2635" i="4"/>
  <c r="Y2635" i="4" s="1"/>
  <c r="AA2639" i="4"/>
  <c r="AC2639" i="4" s="1"/>
  <c r="W2639" i="4"/>
  <c r="Z2639" i="4" s="1"/>
  <c r="V2639" i="4"/>
  <c r="Y2639" i="4" s="1"/>
  <c r="AA2643" i="4"/>
  <c r="AC2643" i="4" s="1"/>
  <c r="W2643" i="4"/>
  <c r="Z2643" i="4" s="1"/>
  <c r="V2643" i="4"/>
  <c r="Y2643" i="4" s="1"/>
  <c r="AA2647" i="4"/>
  <c r="W2647" i="4"/>
  <c r="Z2647" i="4" s="1"/>
  <c r="V2647" i="4"/>
  <c r="Y2647" i="4" s="1"/>
  <c r="AA2651" i="4"/>
  <c r="AC2651" i="4" s="1"/>
  <c r="W2651" i="4"/>
  <c r="Z2651" i="4" s="1"/>
  <c r="V2651" i="4"/>
  <c r="Y2651" i="4" s="1"/>
  <c r="AA2655" i="4"/>
  <c r="AC2655" i="4" s="1"/>
  <c r="W2655" i="4"/>
  <c r="Z2655" i="4" s="1"/>
  <c r="V2655" i="4"/>
  <c r="Y2655" i="4" s="1"/>
  <c r="AA2659" i="4"/>
  <c r="AC2659" i="4" s="1"/>
  <c r="W2659" i="4"/>
  <c r="Z2659" i="4" s="1"/>
  <c r="V2659" i="4"/>
  <c r="Y2659" i="4" s="1"/>
  <c r="AA2663" i="4"/>
  <c r="AC2663" i="4" s="1"/>
  <c r="W2663" i="4"/>
  <c r="Z2663" i="4" s="1"/>
  <c r="V2663" i="4"/>
  <c r="Y2663" i="4" s="1"/>
  <c r="AA2667" i="4"/>
  <c r="AC2667" i="4" s="1"/>
  <c r="W2667" i="4"/>
  <c r="Z2667" i="4" s="1"/>
  <c r="V2667" i="4"/>
  <c r="Y2667" i="4" s="1"/>
  <c r="AA2671" i="4"/>
  <c r="AC2671" i="4" s="1"/>
  <c r="W2671" i="4"/>
  <c r="Z2671" i="4" s="1"/>
  <c r="V2671" i="4"/>
  <c r="Y2671" i="4" s="1"/>
  <c r="AA2675" i="4"/>
  <c r="AC2675" i="4" s="1"/>
  <c r="W2675" i="4"/>
  <c r="Z2675" i="4" s="1"/>
  <c r="V2675" i="4"/>
  <c r="Y2675" i="4" s="1"/>
  <c r="AA2679" i="4"/>
  <c r="AC2679" i="4" s="1"/>
  <c r="W2679" i="4"/>
  <c r="Z2679" i="4" s="1"/>
  <c r="V2679" i="4"/>
  <c r="Y2679" i="4" s="1"/>
  <c r="AA2683" i="4"/>
  <c r="AC2683" i="4" s="1"/>
  <c r="W2683" i="4"/>
  <c r="Z2683" i="4" s="1"/>
  <c r="V2683" i="4"/>
  <c r="Y2683" i="4" s="1"/>
  <c r="AA2687" i="4"/>
  <c r="AC2687" i="4" s="1"/>
  <c r="W2687" i="4"/>
  <c r="Z2687" i="4" s="1"/>
  <c r="V2687" i="4"/>
  <c r="Y2687" i="4" s="1"/>
  <c r="AA2691" i="4"/>
  <c r="AC2691" i="4" s="1"/>
  <c r="W2691" i="4"/>
  <c r="Z2691" i="4" s="1"/>
  <c r="V2691" i="4"/>
  <c r="Y2691" i="4" s="1"/>
  <c r="AA2695" i="4"/>
  <c r="AC2695" i="4" s="1"/>
  <c r="W2695" i="4"/>
  <c r="Z2695" i="4" s="1"/>
  <c r="V2695" i="4"/>
  <c r="Y2695" i="4" s="1"/>
  <c r="AA2699" i="4"/>
  <c r="AC2699" i="4" s="1"/>
  <c r="W2699" i="4"/>
  <c r="Z2699" i="4" s="1"/>
  <c r="V2699" i="4"/>
  <c r="Y2699" i="4" s="1"/>
  <c r="AA2703" i="4"/>
  <c r="W2703" i="4"/>
  <c r="Z2703" i="4" s="1"/>
  <c r="V2703" i="4"/>
  <c r="Y2703" i="4" s="1"/>
  <c r="AA2707" i="4"/>
  <c r="AC2707" i="4" s="1"/>
  <c r="W2707" i="4"/>
  <c r="Z2707" i="4" s="1"/>
  <c r="V2707" i="4"/>
  <c r="Y2707" i="4" s="1"/>
  <c r="AA2711" i="4"/>
  <c r="AC2711" i="4" s="1"/>
  <c r="W2711" i="4"/>
  <c r="Z2711" i="4" s="1"/>
  <c r="V2711" i="4"/>
  <c r="Y2711" i="4" s="1"/>
  <c r="AA2715" i="4"/>
  <c r="AC2715" i="4" s="1"/>
  <c r="W2715" i="4"/>
  <c r="Z2715" i="4" s="1"/>
  <c r="V2715" i="4"/>
  <c r="Y2715" i="4" s="1"/>
  <c r="AA2719" i="4"/>
  <c r="AC2719" i="4" s="1"/>
  <c r="W2719" i="4"/>
  <c r="Z2719" i="4" s="1"/>
  <c r="V2719" i="4"/>
  <c r="Y2719" i="4" s="1"/>
  <c r="AA2723" i="4"/>
  <c r="AC2723" i="4" s="1"/>
  <c r="W2723" i="4"/>
  <c r="Z2723" i="4" s="1"/>
  <c r="V2723" i="4"/>
  <c r="Y2723" i="4" s="1"/>
  <c r="AA2727" i="4"/>
  <c r="AC2727" i="4" s="1"/>
  <c r="W2727" i="4"/>
  <c r="Z2727" i="4" s="1"/>
  <c r="V2727" i="4"/>
  <c r="Y2727" i="4" s="1"/>
  <c r="AA2731" i="4"/>
  <c r="AC2731" i="4" s="1"/>
  <c r="W2731" i="4"/>
  <c r="Z2731" i="4" s="1"/>
  <c r="V2731" i="4"/>
  <c r="Y2731" i="4" s="1"/>
  <c r="AA2735" i="4"/>
  <c r="AC2735" i="4" s="1"/>
  <c r="W2735" i="4"/>
  <c r="Z2735" i="4" s="1"/>
  <c r="V2735" i="4"/>
  <c r="Y2735" i="4" s="1"/>
  <c r="AA2739" i="4"/>
  <c r="AC2739" i="4" s="1"/>
  <c r="W2739" i="4"/>
  <c r="Z2739" i="4" s="1"/>
  <c r="V2739" i="4"/>
  <c r="Y2739" i="4" s="1"/>
  <c r="AA2743" i="4"/>
  <c r="AC2743" i="4" s="1"/>
  <c r="W2743" i="4"/>
  <c r="Z2743" i="4" s="1"/>
  <c r="V2743" i="4"/>
  <c r="Y2743" i="4" s="1"/>
  <c r="AA2747" i="4"/>
  <c r="AC2747" i="4" s="1"/>
  <c r="W2747" i="4"/>
  <c r="Z2747" i="4" s="1"/>
  <c r="V2747" i="4"/>
  <c r="Y2747" i="4" s="1"/>
  <c r="AA2751" i="4"/>
  <c r="AC2751" i="4" s="1"/>
  <c r="W2751" i="4"/>
  <c r="Z2751" i="4" s="1"/>
  <c r="V2751" i="4"/>
  <c r="Y2751" i="4" s="1"/>
  <c r="AA2755" i="4"/>
  <c r="AC2755" i="4" s="1"/>
  <c r="W2755" i="4"/>
  <c r="Z2755" i="4" s="1"/>
  <c r="V2755" i="4"/>
  <c r="Y2755" i="4" s="1"/>
  <c r="AA2759" i="4"/>
  <c r="AC2759" i="4" s="1"/>
  <c r="W2759" i="4"/>
  <c r="Z2759" i="4" s="1"/>
  <c r="V2759" i="4"/>
  <c r="Y2759" i="4" s="1"/>
  <c r="AA2763" i="4"/>
  <c r="AC2763" i="4" s="1"/>
  <c r="W2763" i="4"/>
  <c r="Z2763" i="4" s="1"/>
  <c r="V2763" i="4"/>
  <c r="Y2763" i="4" s="1"/>
  <c r="AA2767" i="4"/>
  <c r="W2767" i="4"/>
  <c r="Z2767" i="4" s="1"/>
  <c r="V2767" i="4"/>
  <c r="Y2767" i="4" s="1"/>
  <c r="AA2771" i="4"/>
  <c r="AC2771" i="4" s="1"/>
  <c r="W2771" i="4"/>
  <c r="Z2771" i="4" s="1"/>
  <c r="V2771" i="4"/>
  <c r="Y2771" i="4" s="1"/>
  <c r="AA2775" i="4"/>
  <c r="AC2775" i="4" s="1"/>
  <c r="W2775" i="4"/>
  <c r="Z2775" i="4" s="1"/>
  <c r="V2775" i="4"/>
  <c r="Y2775" i="4" s="1"/>
  <c r="AA2779" i="4"/>
  <c r="AC2779" i="4" s="1"/>
  <c r="W2779" i="4"/>
  <c r="Z2779" i="4" s="1"/>
  <c r="V2779" i="4"/>
  <c r="Y2779" i="4" s="1"/>
  <c r="AA2783" i="4"/>
  <c r="AC2783" i="4" s="1"/>
  <c r="W2783" i="4"/>
  <c r="Z2783" i="4" s="1"/>
  <c r="V2783" i="4"/>
  <c r="Y2783" i="4" s="1"/>
  <c r="AA2787" i="4"/>
  <c r="AC2787" i="4" s="1"/>
  <c r="W2787" i="4"/>
  <c r="Z2787" i="4" s="1"/>
  <c r="V2787" i="4"/>
  <c r="Y2787" i="4" s="1"/>
  <c r="AA2791" i="4"/>
  <c r="AC2791" i="4" s="1"/>
  <c r="W2791" i="4"/>
  <c r="V2791" i="4"/>
  <c r="Y2791" i="4" s="1"/>
  <c r="AA2795" i="4"/>
  <c r="AC2795" i="4" s="1"/>
  <c r="W2795" i="4"/>
  <c r="Z2795" i="4" s="1"/>
  <c r="V2795" i="4"/>
  <c r="Y2795" i="4" s="1"/>
  <c r="AA2799" i="4"/>
  <c r="AC2799" i="4" s="1"/>
  <c r="W2799" i="4"/>
  <c r="Z2799" i="4" s="1"/>
  <c r="V2799" i="4"/>
  <c r="Y2799" i="4" s="1"/>
  <c r="AA2803" i="4"/>
  <c r="AC2803" i="4" s="1"/>
  <c r="W2803" i="4"/>
  <c r="Z2803" i="4" s="1"/>
  <c r="V2803" i="4"/>
  <c r="Y2803" i="4" s="1"/>
  <c r="AA2807" i="4"/>
  <c r="AC2807" i="4" s="1"/>
  <c r="W2807" i="4"/>
  <c r="Z2807" i="4" s="1"/>
  <c r="V2807" i="4"/>
  <c r="Y2807" i="4" s="1"/>
  <c r="AA2811" i="4"/>
  <c r="AC2811" i="4" s="1"/>
  <c r="W2811" i="4"/>
  <c r="Z2811" i="4" s="1"/>
  <c r="V2811" i="4"/>
  <c r="Y2811" i="4" s="1"/>
  <c r="AA2815" i="4"/>
  <c r="AC2815" i="4" s="1"/>
  <c r="W2815" i="4"/>
  <c r="Z2815" i="4" s="1"/>
  <c r="V2815" i="4"/>
  <c r="Y2815" i="4" s="1"/>
  <c r="AA2819" i="4"/>
  <c r="AC2819" i="4" s="1"/>
  <c r="W2819" i="4"/>
  <c r="Z2819" i="4" s="1"/>
  <c r="V2819" i="4"/>
  <c r="Y2819" i="4" s="1"/>
  <c r="AA2823" i="4"/>
  <c r="AC2823" i="4" s="1"/>
  <c r="W2823" i="4"/>
  <c r="Z2823" i="4" s="1"/>
  <c r="V2823" i="4"/>
  <c r="Y2823" i="4" s="1"/>
  <c r="AA2827" i="4"/>
  <c r="AC2827" i="4" s="1"/>
  <c r="W2827" i="4"/>
  <c r="Z2827" i="4" s="1"/>
  <c r="V2827" i="4"/>
  <c r="Y2827" i="4" s="1"/>
  <c r="AA2831" i="4"/>
  <c r="W2831" i="4"/>
  <c r="Z2831" i="4" s="1"/>
  <c r="V2831" i="4"/>
  <c r="Y2831" i="4" s="1"/>
  <c r="AA2835" i="4"/>
  <c r="AC2835" i="4" s="1"/>
  <c r="W2835" i="4"/>
  <c r="Z2835" i="4" s="1"/>
  <c r="V2835" i="4"/>
  <c r="Y2835" i="4" s="1"/>
  <c r="AA2839" i="4"/>
  <c r="AC2839" i="4" s="1"/>
  <c r="W2839" i="4"/>
  <c r="Z2839" i="4" s="1"/>
  <c r="V2839" i="4"/>
  <c r="Y2839" i="4" s="1"/>
  <c r="AA2843" i="4"/>
  <c r="AC2843" i="4" s="1"/>
  <c r="W2843" i="4"/>
  <c r="Z2843" i="4" s="1"/>
  <c r="V2843" i="4"/>
  <c r="Y2843" i="4" s="1"/>
  <c r="AA2847" i="4"/>
  <c r="AC2847" i="4" s="1"/>
  <c r="W2847" i="4"/>
  <c r="Z2847" i="4" s="1"/>
  <c r="V2847" i="4"/>
  <c r="Y2847" i="4" s="1"/>
  <c r="AA2851" i="4"/>
  <c r="AC2851" i="4" s="1"/>
  <c r="W2851" i="4"/>
  <c r="Z2851" i="4" s="1"/>
  <c r="V2851" i="4"/>
  <c r="Y2851" i="4" s="1"/>
  <c r="AA2855" i="4"/>
  <c r="AC2855" i="4" s="1"/>
  <c r="W2855" i="4"/>
  <c r="Z2855" i="4" s="1"/>
  <c r="V2855" i="4"/>
  <c r="Y2855" i="4" s="1"/>
  <c r="AA2859" i="4"/>
  <c r="AC2859" i="4" s="1"/>
  <c r="W2859" i="4"/>
  <c r="Z2859" i="4" s="1"/>
  <c r="V2859" i="4"/>
  <c r="Y2859" i="4" s="1"/>
  <c r="AA2863" i="4"/>
  <c r="AC2863" i="4" s="1"/>
  <c r="W2863" i="4"/>
  <c r="Z2863" i="4" s="1"/>
  <c r="V2863" i="4"/>
  <c r="Y2863" i="4" s="1"/>
  <c r="AA2867" i="4"/>
  <c r="AC2867" i="4" s="1"/>
  <c r="W2867" i="4"/>
  <c r="Z2867" i="4" s="1"/>
  <c r="V2867" i="4"/>
  <c r="Y2867" i="4" s="1"/>
  <c r="AA2871" i="4"/>
  <c r="AC2871" i="4" s="1"/>
  <c r="W2871" i="4"/>
  <c r="Z2871" i="4" s="1"/>
  <c r="V2871" i="4"/>
  <c r="Y2871" i="4" s="1"/>
  <c r="AA2875" i="4"/>
  <c r="AC2875" i="4" s="1"/>
  <c r="W2875" i="4"/>
  <c r="Z2875" i="4" s="1"/>
  <c r="V2875" i="4"/>
  <c r="Y2875" i="4" s="1"/>
  <c r="AA2879" i="4"/>
  <c r="AC2879" i="4" s="1"/>
  <c r="W2879" i="4"/>
  <c r="Z2879" i="4" s="1"/>
  <c r="V2879" i="4"/>
  <c r="Y2879" i="4" s="1"/>
  <c r="AA2883" i="4"/>
  <c r="AC2883" i="4" s="1"/>
  <c r="W2883" i="4"/>
  <c r="Z2883" i="4" s="1"/>
  <c r="V2883" i="4"/>
  <c r="Y2883" i="4" s="1"/>
  <c r="AA2887" i="4"/>
  <c r="AC2887" i="4" s="1"/>
  <c r="W2887" i="4"/>
  <c r="Z2887" i="4" s="1"/>
  <c r="V2887" i="4"/>
  <c r="Y2887" i="4" s="1"/>
  <c r="AA2891" i="4"/>
  <c r="AC2891" i="4" s="1"/>
  <c r="W2891" i="4"/>
  <c r="Z2891" i="4" s="1"/>
  <c r="V2891" i="4"/>
  <c r="Y2891" i="4" s="1"/>
  <c r="AA2895" i="4"/>
  <c r="W2895" i="4"/>
  <c r="Z2895" i="4" s="1"/>
  <c r="V2895" i="4"/>
  <c r="Y2895" i="4" s="1"/>
  <c r="AA2899" i="4"/>
  <c r="AC2899" i="4" s="1"/>
  <c r="W2899" i="4"/>
  <c r="Z2899" i="4" s="1"/>
  <c r="V2899" i="4"/>
  <c r="Y2899" i="4" s="1"/>
  <c r="AA2903" i="4"/>
  <c r="AC2903" i="4" s="1"/>
  <c r="W2903" i="4"/>
  <c r="Z2903" i="4" s="1"/>
  <c r="V2903" i="4"/>
  <c r="Y2903" i="4" s="1"/>
  <c r="AA2907" i="4"/>
  <c r="AC2907" i="4" s="1"/>
  <c r="W2907" i="4"/>
  <c r="Z2907" i="4" s="1"/>
  <c r="V2907" i="4"/>
  <c r="Y2907" i="4" s="1"/>
  <c r="AA2911" i="4"/>
  <c r="AC2911" i="4" s="1"/>
  <c r="W2911" i="4"/>
  <c r="Z2911" i="4" s="1"/>
  <c r="V2911" i="4"/>
  <c r="Y2911" i="4" s="1"/>
  <c r="AA2915" i="4"/>
  <c r="AC2915" i="4" s="1"/>
  <c r="W2915" i="4"/>
  <c r="Z2915" i="4" s="1"/>
  <c r="V2915" i="4"/>
  <c r="Y2915" i="4" s="1"/>
  <c r="AA2919" i="4"/>
  <c r="AC2919" i="4" s="1"/>
  <c r="W2919" i="4"/>
  <c r="Z2919" i="4" s="1"/>
  <c r="V2919" i="4"/>
  <c r="Y2919" i="4" s="1"/>
  <c r="AA2923" i="4"/>
  <c r="AC2923" i="4" s="1"/>
  <c r="W2923" i="4"/>
  <c r="Z2923" i="4" s="1"/>
  <c r="V2923" i="4"/>
  <c r="Y2923" i="4" s="1"/>
  <c r="AA2927" i="4"/>
  <c r="AC2927" i="4" s="1"/>
  <c r="W2927" i="4"/>
  <c r="Z2927" i="4" s="1"/>
  <c r="V2927" i="4"/>
  <c r="Y2927" i="4" s="1"/>
  <c r="AA2931" i="4"/>
  <c r="AC2931" i="4" s="1"/>
  <c r="W2931" i="4"/>
  <c r="Z2931" i="4" s="1"/>
  <c r="V2931" i="4"/>
  <c r="Y2931" i="4" s="1"/>
  <c r="AA2935" i="4"/>
  <c r="AC2935" i="4" s="1"/>
  <c r="W2935" i="4"/>
  <c r="Z2935" i="4" s="1"/>
  <c r="V2935" i="4"/>
  <c r="Y2935" i="4" s="1"/>
  <c r="AA2939" i="4"/>
  <c r="AC2939" i="4" s="1"/>
  <c r="W2939" i="4"/>
  <c r="Z2939" i="4" s="1"/>
  <c r="V2939" i="4"/>
  <c r="Y2939" i="4" s="1"/>
  <c r="AA2943" i="4"/>
  <c r="AC2943" i="4" s="1"/>
  <c r="W2943" i="4"/>
  <c r="Z2943" i="4" s="1"/>
  <c r="V2943" i="4"/>
  <c r="Y2943" i="4" s="1"/>
  <c r="AA2947" i="4"/>
  <c r="AC2947" i="4" s="1"/>
  <c r="W2947" i="4"/>
  <c r="Z2947" i="4" s="1"/>
  <c r="V2947" i="4"/>
  <c r="Y2947" i="4" s="1"/>
  <c r="AA2951" i="4"/>
  <c r="AC2951" i="4" s="1"/>
  <c r="W2951" i="4"/>
  <c r="Z2951" i="4" s="1"/>
  <c r="V2951" i="4"/>
  <c r="Y2951" i="4" s="1"/>
  <c r="AA2955" i="4"/>
  <c r="AC2955" i="4" s="1"/>
  <c r="W2955" i="4"/>
  <c r="Z2955" i="4" s="1"/>
  <c r="V2955" i="4"/>
  <c r="Y2955" i="4" s="1"/>
  <c r="AA2959" i="4"/>
  <c r="W2959" i="4"/>
  <c r="Z2959" i="4" s="1"/>
  <c r="V2959" i="4"/>
  <c r="Y2959" i="4" s="1"/>
  <c r="AA2963" i="4"/>
  <c r="AC2963" i="4" s="1"/>
  <c r="W2963" i="4"/>
  <c r="Z2963" i="4" s="1"/>
  <c r="V2963" i="4"/>
  <c r="Y2963" i="4" s="1"/>
  <c r="AA2967" i="4"/>
  <c r="AC2967" i="4" s="1"/>
  <c r="W2967" i="4"/>
  <c r="Z2967" i="4" s="1"/>
  <c r="V2967" i="4"/>
  <c r="Y2967" i="4" s="1"/>
  <c r="AA2971" i="4"/>
  <c r="AC2971" i="4" s="1"/>
  <c r="W2971" i="4"/>
  <c r="Z2971" i="4" s="1"/>
  <c r="V2971" i="4"/>
  <c r="Y2971" i="4" s="1"/>
  <c r="AA2975" i="4"/>
  <c r="AC2975" i="4" s="1"/>
  <c r="W2975" i="4"/>
  <c r="Z2975" i="4" s="1"/>
  <c r="V2975" i="4"/>
  <c r="Y2975" i="4" s="1"/>
  <c r="AA2979" i="4"/>
  <c r="AC2979" i="4" s="1"/>
  <c r="W2979" i="4"/>
  <c r="Z2979" i="4" s="1"/>
  <c r="V2979" i="4"/>
  <c r="Y2979" i="4" s="1"/>
  <c r="AA2983" i="4"/>
  <c r="AC2983" i="4" s="1"/>
  <c r="W2983" i="4"/>
  <c r="Z2983" i="4" s="1"/>
  <c r="V2983" i="4"/>
  <c r="Y2983" i="4" s="1"/>
  <c r="AA2987" i="4"/>
  <c r="AC2987" i="4" s="1"/>
  <c r="W2987" i="4"/>
  <c r="Z2987" i="4" s="1"/>
  <c r="V2987" i="4"/>
  <c r="Y2987" i="4" s="1"/>
  <c r="AA2991" i="4"/>
  <c r="AC2991" i="4" s="1"/>
  <c r="W2991" i="4"/>
  <c r="Z2991" i="4" s="1"/>
  <c r="V2991" i="4"/>
  <c r="Y2991" i="4" s="1"/>
  <c r="AA2995" i="4"/>
  <c r="AC2995" i="4" s="1"/>
  <c r="W2995" i="4"/>
  <c r="Z2995" i="4" s="1"/>
  <c r="V2995" i="4"/>
  <c r="Y2995" i="4" s="1"/>
  <c r="AA2999" i="4"/>
  <c r="AC2999" i="4" s="1"/>
  <c r="W2999" i="4"/>
  <c r="Z2999" i="4" s="1"/>
  <c r="V2999" i="4"/>
  <c r="Y2999" i="4" s="1"/>
  <c r="AA3003" i="4"/>
  <c r="AC3003" i="4" s="1"/>
  <c r="W3003" i="4"/>
  <c r="Z3003" i="4" s="1"/>
  <c r="V3003" i="4"/>
  <c r="Y3003" i="4" s="1"/>
  <c r="AA3007" i="4"/>
  <c r="AC3007" i="4" s="1"/>
  <c r="W3007" i="4"/>
  <c r="Z3007" i="4" s="1"/>
  <c r="V3007" i="4"/>
  <c r="Y3007" i="4" s="1"/>
  <c r="AA3011" i="4"/>
  <c r="AC3011" i="4" s="1"/>
  <c r="W3011" i="4"/>
  <c r="Z3011" i="4" s="1"/>
  <c r="V3011" i="4"/>
  <c r="Y3011" i="4" s="1"/>
  <c r="AA3015" i="4"/>
  <c r="AC3015" i="4" s="1"/>
  <c r="W3015" i="4"/>
  <c r="Z3015" i="4" s="1"/>
  <c r="V3015" i="4"/>
  <c r="Y3015" i="4" s="1"/>
  <c r="AA3019" i="4"/>
  <c r="AC3019" i="4" s="1"/>
  <c r="W3019" i="4"/>
  <c r="Z3019" i="4" s="1"/>
  <c r="V3019" i="4"/>
  <c r="Y3019" i="4" s="1"/>
  <c r="AA3023" i="4"/>
  <c r="W3023" i="4"/>
  <c r="Z3023" i="4" s="1"/>
  <c r="V3023" i="4"/>
  <c r="Y3023" i="4" s="1"/>
  <c r="AA3027" i="4"/>
  <c r="AC3027" i="4" s="1"/>
  <c r="W3027" i="4"/>
  <c r="Z3027" i="4" s="1"/>
  <c r="V3027" i="4"/>
  <c r="Y3027" i="4" s="1"/>
  <c r="AA3031" i="4"/>
  <c r="AC3031" i="4" s="1"/>
  <c r="W3031" i="4"/>
  <c r="Z3031" i="4" s="1"/>
  <c r="V3031" i="4"/>
  <c r="Y3031" i="4" s="1"/>
  <c r="AA3035" i="4"/>
  <c r="AC3035" i="4" s="1"/>
  <c r="W3035" i="4"/>
  <c r="Z3035" i="4" s="1"/>
  <c r="V3035" i="4"/>
  <c r="Y3035" i="4" s="1"/>
  <c r="AA3039" i="4"/>
  <c r="AC3039" i="4" s="1"/>
  <c r="W3039" i="4"/>
  <c r="Z3039" i="4" s="1"/>
  <c r="V3039" i="4"/>
  <c r="Y3039" i="4" s="1"/>
  <c r="AA3043" i="4"/>
  <c r="AC3043" i="4" s="1"/>
  <c r="W3043" i="4"/>
  <c r="Z3043" i="4" s="1"/>
  <c r="V3043" i="4"/>
  <c r="Y3043" i="4" s="1"/>
  <c r="AA3047" i="4"/>
  <c r="AC3047" i="4" s="1"/>
  <c r="W3047" i="4"/>
  <c r="Z3047" i="4" s="1"/>
  <c r="V3047" i="4"/>
  <c r="Y3047" i="4" s="1"/>
  <c r="AA3051" i="4"/>
  <c r="AC3051" i="4" s="1"/>
  <c r="W3051" i="4"/>
  <c r="Z3051" i="4" s="1"/>
  <c r="V3051" i="4"/>
  <c r="Y3051" i="4" s="1"/>
  <c r="AA3055" i="4"/>
  <c r="AC3055" i="4" s="1"/>
  <c r="W3055" i="4"/>
  <c r="Z3055" i="4" s="1"/>
  <c r="V3055" i="4"/>
  <c r="Y3055" i="4" s="1"/>
  <c r="AA3059" i="4"/>
  <c r="AC3059" i="4" s="1"/>
  <c r="W3059" i="4"/>
  <c r="Z3059" i="4" s="1"/>
  <c r="V3059" i="4"/>
  <c r="Y3059" i="4" s="1"/>
  <c r="AA3063" i="4"/>
  <c r="AC3063" i="4" s="1"/>
  <c r="W3063" i="4"/>
  <c r="Z3063" i="4" s="1"/>
  <c r="V3063" i="4"/>
  <c r="Y3063" i="4" s="1"/>
  <c r="AA3067" i="4"/>
  <c r="AC3067" i="4" s="1"/>
  <c r="W3067" i="4"/>
  <c r="Z3067" i="4" s="1"/>
  <c r="V3067" i="4"/>
  <c r="Y3067" i="4" s="1"/>
  <c r="AA3071" i="4"/>
  <c r="AC3071" i="4" s="1"/>
  <c r="W3071" i="4"/>
  <c r="Z3071" i="4" s="1"/>
  <c r="V3071" i="4"/>
  <c r="Y3071" i="4" s="1"/>
  <c r="AA3075" i="4"/>
  <c r="AC3075" i="4" s="1"/>
  <c r="W3075" i="4"/>
  <c r="Z3075" i="4" s="1"/>
  <c r="V3075" i="4"/>
  <c r="Y3075" i="4" s="1"/>
  <c r="AA3079" i="4"/>
  <c r="AC3079" i="4" s="1"/>
  <c r="W3079" i="4"/>
  <c r="Z3079" i="4" s="1"/>
  <c r="V3079" i="4"/>
  <c r="Y3079" i="4" s="1"/>
  <c r="AA3083" i="4"/>
  <c r="AC3083" i="4" s="1"/>
  <c r="W3083" i="4"/>
  <c r="Z3083" i="4" s="1"/>
  <c r="V3083" i="4"/>
  <c r="Y3083" i="4" s="1"/>
  <c r="AA3087" i="4"/>
  <c r="W3087" i="4"/>
  <c r="Z3087" i="4" s="1"/>
  <c r="V3087" i="4"/>
  <c r="Y3087" i="4" s="1"/>
  <c r="AA3091" i="4"/>
  <c r="AC3091" i="4" s="1"/>
  <c r="W3091" i="4"/>
  <c r="Z3091" i="4" s="1"/>
  <c r="V3091" i="4"/>
  <c r="Y3091" i="4" s="1"/>
  <c r="AA3095" i="4"/>
  <c r="AC3095" i="4" s="1"/>
  <c r="W3095" i="4"/>
  <c r="Z3095" i="4" s="1"/>
  <c r="V3095" i="4"/>
  <c r="Y3095" i="4" s="1"/>
  <c r="AA3099" i="4"/>
  <c r="AC3099" i="4" s="1"/>
  <c r="W3099" i="4"/>
  <c r="Z3099" i="4" s="1"/>
  <c r="V3099" i="4"/>
  <c r="Y3099" i="4" s="1"/>
  <c r="AA3103" i="4"/>
  <c r="AC3103" i="4" s="1"/>
  <c r="W3103" i="4"/>
  <c r="Z3103" i="4" s="1"/>
  <c r="V3103" i="4"/>
  <c r="Y3103" i="4" s="1"/>
  <c r="AA3107" i="4"/>
  <c r="AC3107" i="4" s="1"/>
  <c r="W3107" i="4"/>
  <c r="Z3107" i="4" s="1"/>
  <c r="V3107" i="4"/>
  <c r="Y3107" i="4" s="1"/>
  <c r="AA3111" i="4"/>
  <c r="AC3111" i="4" s="1"/>
  <c r="W3111" i="4"/>
  <c r="Z3111" i="4" s="1"/>
  <c r="V3111" i="4"/>
  <c r="Y3111" i="4" s="1"/>
  <c r="AA3115" i="4"/>
  <c r="AC3115" i="4" s="1"/>
  <c r="W3115" i="4"/>
  <c r="Z3115" i="4" s="1"/>
  <c r="V3115" i="4"/>
  <c r="Y3115" i="4" s="1"/>
  <c r="AA3119" i="4"/>
  <c r="AC3119" i="4" s="1"/>
  <c r="W3119" i="4"/>
  <c r="Z3119" i="4" s="1"/>
  <c r="V3119" i="4"/>
  <c r="Y3119" i="4" s="1"/>
  <c r="AA3123" i="4"/>
  <c r="AC3123" i="4" s="1"/>
  <c r="W3123" i="4"/>
  <c r="Z3123" i="4" s="1"/>
  <c r="V3123" i="4"/>
  <c r="Y3123" i="4" s="1"/>
  <c r="AA3127" i="4"/>
  <c r="AC3127" i="4" s="1"/>
  <c r="W3127" i="4"/>
  <c r="Z3127" i="4" s="1"/>
  <c r="V3127" i="4"/>
  <c r="Y3127" i="4" s="1"/>
  <c r="AA3131" i="4"/>
  <c r="AC3131" i="4" s="1"/>
  <c r="W3131" i="4"/>
  <c r="Z3131" i="4" s="1"/>
  <c r="V3131" i="4"/>
  <c r="Y3131" i="4" s="1"/>
  <c r="AA3135" i="4"/>
  <c r="AC3135" i="4" s="1"/>
  <c r="W3135" i="4"/>
  <c r="Z3135" i="4" s="1"/>
  <c r="V3135" i="4"/>
  <c r="Y3135" i="4" s="1"/>
  <c r="AA3139" i="4"/>
  <c r="AC3139" i="4" s="1"/>
  <c r="W3139" i="4"/>
  <c r="Z3139" i="4" s="1"/>
  <c r="V3139" i="4"/>
  <c r="Y3139" i="4" s="1"/>
  <c r="AA3143" i="4"/>
  <c r="AC3143" i="4" s="1"/>
  <c r="W3143" i="4"/>
  <c r="Z3143" i="4" s="1"/>
  <c r="V3143" i="4"/>
  <c r="Y3143" i="4" s="1"/>
  <c r="AA3147" i="4"/>
  <c r="AC3147" i="4" s="1"/>
  <c r="W3147" i="4"/>
  <c r="Z3147" i="4" s="1"/>
  <c r="V3147" i="4"/>
  <c r="Y3147" i="4" s="1"/>
  <c r="AA3151" i="4"/>
  <c r="W3151" i="4"/>
  <c r="Z3151" i="4" s="1"/>
  <c r="V3151" i="4"/>
  <c r="Y3151" i="4" s="1"/>
  <c r="AA3155" i="4"/>
  <c r="AC3155" i="4" s="1"/>
  <c r="W3155" i="4"/>
  <c r="Z3155" i="4" s="1"/>
  <c r="V3155" i="4"/>
  <c r="Y3155" i="4" s="1"/>
  <c r="AA3159" i="4"/>
  <c r="AC3159" i="4" s="1"/>
  <c r="W3159" i="4"/>
  <c r="Z3159" i="4" s="1"/>
  <c r="V3159" i="4"/>
  <c r="Y3159" i="4" s="1"/>
  <c r="AA3163" i="4"/>
  <c r="AC3163" i="4" s="1"/>
  <c r="W3163" i="4"/>
  <c r="Z3163" i="4" s="1"/>
  <c r="V3163" i="4"/>
  <c r="Y3163" i="4" s="1"/>
  <c r="AA3167" i="4"/>
  <c r="AC3167" i="4" s="1"/>
  <c r="W3167" i="4"/>
  <c r="Z3167" i="4" s="1"/>
  <c r="V3167" i="4"/>
  <c r="Y3167" i="4" s="1"/>
  <c r="AA3171" i="4"/>
  <c r="AC3171" i="4" s="1"/>
  <c r="W3171" i="4"/>
  <c r="Z3171" i="4" s="1"/>
  <c r="V3171" i="4"/>
  <c r="Y3171" i="4" s="1"/>
  <c r="AA3175" i="4"/>
  <c r="AC3175" i="4" s="1"/>
  <c r="W3175" i="4"/>
  <c r="Z3175" i="4" s="1"/>
  <c r="V3175" i="4"/>
  <c r="Y3175" i="4" s="1"/>
  <c r="AA3179" i="4"/>
  <c r="AC3179" i="4" s="1"/>
  <c r="W3179" i="4"/>
  <c r="Z3179" i="4" s="1"/>
  <c r="V3179" i="4"/>
  <c r="Y3179" i="4" s="1"/>
  <c r="AA3183" i="4"/>
  <c r="AC3183" i="4" s="1"/>
  <c r="W3183" i="4"/>
  <c r="Z3183" i="4" s="1"/>
  <c r="V3183" i="4"/>
  <c r="Y3183" i="4" s="1"/>
  <c r="AA3187" i="4"/>
  <c r="AC3187" i="4" s="1"/>
  <c r="W3187" i="4"/>
  <c r="Z3187" i="4" s="1"/>
  <c r="V3187" i="4"/>
  <c r="Y3187" i="4" s="1"/>
  <c r="AA3191" i="4"/>
  <c r="AC3191" i="4" s="1"/>
  <c r="W3191" i="4"/>
  <c r="Z3191" i="4" s="1"/>
  <c r="V3191" i="4"/>
  <c r="Y3191" i="4" s="1"/>
  <c r="AA3195" i="4"/>
  <c r="AC3195" i="4" s="1"/>
  <c r="W3195" i="4"/>
  <c r="Z3195" i="4" s="1"/>
  <c r="V3195" i="4"/>
  <c r="Y3195" i="4" s="1"/>
  <c r="AA3199" i="4"/>
  <c r="AC3199" i="4" s="1"/>
  <c r="W3199" i="4"/>
  <c r="Z3199" i="4" s="1"/>
  <c r="V3199" i="4"/>
  <c r="Y3199" i="4" s="1"/>
  <c r="AA3203" i="4"/>
  <c r="AC3203" i="4" s="1"/>
  <c r="W3203" i="4"/>
  <c r="Z3203" i="4" s="1"/>
  <c r="V3203" i="4"/>
  <c r="Y3203" i="4" s="1"/>
  <c r="AA3208" i="4"/>
  <c r="W3208" i="4"/>
  <c r="Z3208" i="4" s="1"/>
  <c r="V3208" i="4"/>
  <c r="Y3208" i="4" s="1"/>
  <c r="AA3212" i="4"/>
  <c r="AC3212" i="4" s="1"/>
  <c r="W3212" i="4"/>
  <c r="Z3212" i="4" s="1"/>
  <c r="V3212" i="4"/>
  <c r="Y3212" i="4" s="1"/>
  <c r="AA3216" i="4"/>
  <c r="AC3216" i="4" s="1"/>
  <c r="W3216" i="4"/>
  <c r="Z3216" i="4" s="1"/>
  <c r="V3216" i="4"/>
  <c r="Y3216" i="4" s="1"/>
  <c r="AA3220" i="4"/>
  <c r="AC3220" i="4" s="1"/>
  <c r="W3220" i="4"/>
  <c r="Z3220" i="4" s="1"/>
  <c r="V3220" i="4"/>
  <c r="Y3220" i="4" s="1"/>
  <c r="AA3224" i="4"/>
  <c r="W3224" i="4"/>
  <c r="Z3224" i="4" s="1"/>
  <c r="V3224" i="4"/>
  <c r="Y3224" i="4" s="1"/>
  <c r="AA3228" i="4"/>
  <c r="AC3228" i="4" s="1"/>
  <c r="W3228" i="4"/>
  <c r="Z3228" i="4" s="1"/>
  <c r="V3228" i="4"/>
  <c r="Y3228" i="4" s="1"/>
  <c r="AA3232" i="4"/>
  <c r="AC3232" i="4" s="1"/>
  <c r="W3232" i="4"/>
  <c r="Z3232" i="4" s="1"/>
  <c r="V3232" i="4"/>
  <c r="Y3232" i="4" s="1"/>
  <c r="AA3236" i="4"/>
  <c r="AC3236" i="4" s="1"/>
  <c r="W3236" i="4"/>
  <c r="Z3236" i="4" s="1"/>
  <c r="V3236" i="4"/>
  <c r="Y3236" i="4" s="1"/>
  <c r="AA3240" i="4"/>
  <c r="W3240" i="4"/>
  <c r="Z3240" i="4" s="1"/>
  <c r="V3240" i="4"/>
  <c r="Y3240" i="4" s="1"/>
  <c r="AA3244" i="4"/>
  <c r="AC3244" i="4" s="1"/>
  <c r="W3244" i="4"/>
  <c r="Z3244" i="4" s="1"/>
  <c r="V3244" i="4"/>
  <c r="Y3244" i="4" s="1"/>
  <c r="AA3248" i="4"/>
  <c r="AC3248" i="4" s="1"/>
  <c r="W3248" i="4"/>
  <c r="Z3248" i="4" s="1"/>
  <c r="V3248" i="4"/>
  <c r="Y3248" i="4" s="1"/>
  <c r="AA3252" i="4"/>
  <c r="AC3252" i="4" s="1"/>
  <c r="W3252" i="4"/>
  <c r="Z3252" i="4" s="1"/>
  <c r="V3252" i="4"/>
  <c r="Y3252" i="4" s="1"/>
  <c r="AA3256" i="4"/>
  <c r="W3256" i="4"/>
  <c r="Z3256" i="4" s="1"/>
  <c r="V3256" i="4"/>
  <c r="Y3256" i="4" s="1"/>
  <c r="AA3260" i="4"/>
  <c r="AC3260" i="4" s="1"/>
  <c r="W3260" i="4"/>
  <c r="Z3260" i="4" s="1"/>
  <c r="V3260" i="4"/>
  <c r="Y3260" i="4" s="1"/>
  <c r="AA3264" i="4"/>
  <c r="AC3264" i="4" s="1"/>
  <c r="W3264" i="4"/>
  <c r="Z3264" i="4" s="1"/>
  <c r="V3264" i="4"/>
  <c r="Y3264" i="4" s="1"/>
  <c r="AA3268" i="4"/>
  <c r="AC3268" i="4" s="1"/>
  <c r="W3268" i="4"/>
  <c r="Z3268" i="4" s="1"/>
  <c r="V3268" i="4"/>
  <c r="Y3268" i="4" s="1"/>
  <c r="AA3272" i="4"/>
  <c r="W3272" i="4"/>
  <c r="Z3272" i="4" s="1"/>
  <c r="V3272" i="4"/>
  <c r="Y3272" i="4" s="1"/>
  <c r="AA3276" i="4"/>
  <c r="AC3276" i="4" s="1"/>
  <c r="W3276" i="4"/>
  <c r="Z3276" i="4" s="1"/>
  <c r="V3276" i="4"/>
  <c r="Y3276" i="4" s="1"/>
  <c r="AA3280" i="4"/>
  <c r="AC3280" i="4" s="1"/>
  <c r="W3280" i="4"/>
  <c r="Z3280" i="4" s="1"/>
  <c r="V3280" i="4"/>
  <c r="Y3280" i="4" s="1"/>
  <c r="AA3284" i="4"/>
  <c r="AC3284" i="4" s="1"/>
  <c r="W3284" i="4"/>
  <c r="Z3284" i="4" s="1"/>
  <c r="V3284" i="4"/>
  <c r="Y3284" i="4" s="1"/>
  <c r="AA3288" i="4"/>
  <c r="W3288" i="4"/>
  <c r="Z3288" i="4" s="1"/>
  <c r="V3288" i="4"/>
  <c r="Y3288" i="4" s="1"/>
  <c r="AA3292" i="4"/>
  <c r="AC3292" i="4" s="1"/>
  <c r="W3292" i="4"/>
  <c r="Z3292" i="4" s="1"/>
  <c r="V3292" i="4"/>
  <c r="Y3292" i="4" s="1"/>
  <c r="AA3296" i="4"/>
  <c r="AC3296" i="4" s="1"/>
  <c r="W3296" i="4"/>
  <c r="Z3296" i="4" s="1"/>
  <c r="V3296" i="4"/>
  <c r="Y3296" i="4" s="1"/>
  <c r="AA3300" i="4"/>
  <c r="AC3300" i="4" s="1"/>
  <c r="W3300" i="4"/>
  <c r="Z3300" i="4" s="1"/>
  <c r="V3300" i="4"/>
  <c r="Y3300" i="4" s="1"/>
  <c r="AA3304" i="4"/>
  <c r="W3304" i="4"/>
  <c r="Z3304" i="4" s="1"/>
  <c r="V3304" i="4"/>
  <c r="Y3304" i="4" s="1"/>
  <c r="AA3308" i="4"/>
  <c r="AC3308" i="4" s="1"/>
  <c r="W3308" i="4"/>
  <c r="Z3308" i="4" s="1"/>
  <c r="V3308" i="4"/>
  <c r="Y3308" i="4" s="1"/>
  <c r="AA3312" i="4"/>
  <c r="AC3312" i="4" s="1"/>
  <c r="W3312" i="4"/>
  <c r="Z3312" i="4" s="1"/>
  <c r="V3312" i="4"/>
  <c r="Y3312" i="4" s="1"/>
  <c r="AA3316" i="4"/>
  <c r="AC3316" i="4" s="1"/>
  <c r="W3316" i="4"/>
  <c r="Z3316" i="4" s="1"/>
  <c r="V3316" i="4"/>
  <c r="Y3316" i="4" s="1"/>
  <c r="AA3320" i="4"/>
  <c r="W3320" i="4"/>
  <c r="Z3320" i="4" s="1"/>
  <c r="V3320" i="4"/>
  <c r="Y3320" i="4" s="1"/>
  <c r="AA3324" i="4"/>
  <c r="AC3324" i="4" s="1"/>
  <c r="W3324" i="4"/>
  <c r="Z3324" i="4" s="1"/>
  <c r="V3324" i="4"/>
  <c r="Y3324" i="4" s="1"/>
  <c r="AA3328" i="4"/>
  <c r="AC3328" i="4" s="1"/>
  <c r="W3328" i="4"/>
  <c r="Z3328" i="4" s="1"/>
  <c r="V3328" i="4"/>
  <c r="Y3328" i="4" s="1"/>
  <c r="AA3332" i="4"/>
  <c r="AC3332" i="4" s="1"/>
  <c r="W3332" i="4"/>
  <c r="Z3332" i="4" s="1"/>
  <c r="V3332" i="4"/>
  <c r="Y3332" i="4" s="1"/>
  <c r="AA3336" i="4"/>
  <c r="W3336" i="4"/>
  <c r="Z3336" i="4" s="1"/>
  <c r="V3336" i="4"/>
  <c r="Y3336" i="4" s="1"/>
  <c r="AA3340" i="4"/>
  <c r="AC3340" i="4" s="1"/>
  <c r="W3340" i="4"/>
  <c r="Z3340" i="4" s="1"/>
  <c r="V3340" i="4"/>
  <c r="Y3340" i="4" s="1"/>
  <c r="AA3344" i="4"/>
  <c r="AC3344" i="4" s="1"/>
  <c r="W3344" i="4"/>
  <c r="Z3344" i="4" s="1"/>
  <c r="V3344" i="4"/>
  <c r="Y3344" i="4" s="1"/>
  <c r="AA3348" i="4"/>
  <c r="AC3348" i="4" s="1"/>
  <c r="W3348" i="4"/>
  <c r="Z3348" i="4" s="1"/>
  <c r="V3348" i="4"/>
  <c r="Y3348" i="4" s="1"/>
  <c r="AA3352" i="4"/>
  <c r="W3352" i="4"/>
  <c r="Z3352" i="4" s="1"/>
  <c r="V3352" i="4"/>
  <c r="Y3352" i="4" s="1"/>
  <c r="AA3356" i="4"/>
  <c r="AC3356" i="4" s="1"/>
  <c r="W3356" i="4"/>
  <c r="Z3356" i="4" s="1"/>
  <c r="V3356" i="4"/>
  <c r="Y3356" i="4" s="1"/>
  <c r="AA3360" i="4"/>
  <c r="AC3360" i="4" s="1"/>
  <c r="W3360" i="4"/>
  <c r="Z3360" i="4" s="1"/>
  <c r="V3360" i="4"/>
  <c r="Y3360" i="4" s="1"/>
  <c r="AA3364" i="4"/>
  <c r="AC3364" i="4" s="1"/>
  <c r="W3364" i="4"/>
  <c r="Z3364" i="4" s="1"/>
  <c r="V3364" i="4"/>
  <c r="Y3364" i="4" s="1"/>
  <c r="AA3368" i="4"/>
  <c r="W3368" i="4"/>
  <c r="Z3368" i="4" s="1"/>
  <c r="V3368" i="4"/>
  <c r="Y3368" i="4" s="1"/>
  <c r="AA3372" i="4"/>
  <c r="AC3372" i="4" s="1"/>
  <c r="W3372" i="4"/>
  <c r="Z3372" i="4" s="1"/>
  <c r="V3372" i="4"/>
  <c r="Y3372" i="4" s="1"/>
  <c r="AA3376" i="4"/>
  <c r="AC3376" i="4" s="1"/>
  <c r="W3376" i="4"/>
  <c r="Z3376" i="4" s="1"/>
  <c r="V3376" i="4"/>
  <c r="Y3376" i="4" s="1"/>
  <c r="AA3380" i="4"/>
  <c r="AC3380" i="4" s="1"/>
  <c r="W3380" i="4"/>
  <c r="Z3380" i="4" s="1"/>
  <c r="V3380" i="4"/>
  <c r="Y3380" i="4" s="1"/>
  <c r="AA3384" i="4"/>
  <c r="W3384" i="4"/>
  <c r="Z3384" i="4" s="1"/>
  <c r="V3384" i="4"/>
  <c r="Y3384" i="4" s="1"/>
  <c r="AA3388" i="4"/>
  <c r="AC3388" i="4" s="1"/>
  <c r="W3388" i="4"/>
  <c r="Z3388" i="4" s="1"/>
  <c r="V3388" i="4"/>
  <c r="Y3388" i="4" s="1"/>
  <c r="AA3392" i="4"/>
  <c r="AC3392" i="4" s="1"/>
  <c r="W3392" i="4"/>
  <c r="Z3392" i="4" s="1"/>
  <c r="V3392" i="4"/>
  <c r="Y3392" i="4" s="1"/>
  <c r="AA3396" i="4"/>
  <c r="AC3396" i="4" s="1"/>
  <c r="W3396" i="4"/>
  <c r="Z3396" i="4" s="1"/>
  <c r="V3396" i="4"/>
  <c r="Y3396" i="4" s="1"/>
  <c r="AA3400" i="4"/>
  <c r="W3400" i="4"/>
  <c r="Z3400" i="4" s="1"/>
  <c r="V3400" i="4"/>
  <c r="Y3400" i="4" s="1"/>
  <c r="AA3404" i="4"/>
  <c r="AC3404" i="4" s="1"/>
  <c r="W3404" i="4"/>
  <c r="Z3404" i="4" s="1"/>
  <c r="V3404" i="4"/>
  <c r="Y3404" i="4" s="1"/>
  <c r="AA3408" i="4"/>
  <c r="AC3408" i="4" s="1"/>
  <c r="W3408" i="4"/>
  <c r="Z3408" i="4" s="1"/>
  <c r="V3408" i="4"/>
  <c r="Y3408" i="4" s="1"/>
  <c r="AA3412" i="4"/>
  <c r="AC3412" i="4" s="1"/>
  <c r="W3412" i="4"/>
  <c r="Z3412" i="4" s="1"/>
  <c r="V3412" i="4"/>
  <c r="Y3412" i="4" s="1"/>
  <c r="AA3416" i="4"/>
  <c r="W3416" i="4"/>
  <c r="Z3416" i="4" s="1"/>
  <c r="V3416" i="4"/>
  <c r="Y3416" i="4" s="1"/>
  <c r="AA3420" i="4"/>
  <c r="AC3420" i="4" s="1"/>
  <c r="W3420" i="4"/>
  <c r="Z3420" i="4" s="1"/>
  <c r="V3420" i="4"/>
  <c r="Y3420" i="4" s="1"/>
  <c r="AA3424" i="4"/>
  <c r="AC3424" i="4" s="1"/>
  <c r="W3424" i="4"/>
  <c r="Z3424" i="4" s="1"/>
  <c r="V3424" i="4"/>
  <c r="Y3424" i="4" s="1"/>
  <c r="AA3428" i="4"/>
  <c r="AC3428" i="4" s="1"/>
  <c r="W3428" i="4"/>
  <c r="Z3428" i="4" s="1"/>
  <c r="V3428" i="4"/>
  <c r="Y3428" i="4" s="1"/>
  <c r="AA3432" i="4"/>
  <c r="W3432" i="4"/>
  <c r="Z3432" i="4" s="1"/>
  <c r="V3432" i="4"/>
  <c r="Y3432" i="4" s="1"/>
  <c r="AA3436" i="4"/>
  <c r="AC3436" i="4" s="1"/>
  <c r="W3436" i="4"/>
  <c r="Z3436" i="4" s="1"/>
  <c r="V3436" i="4"/>
  <c r="Y3436" i="4" s="1"/>
  <c r="AA3440" i="4"/>
  <c r="AC3440" i="4" s="1"/>
  <c r="W3440" i="4"/>
  <c r="Z3440" i="4" s="1"/>
  <c r="V3440" i="4"/>
  <c r="Y3440" i="4" s="1"/>
  <c r="AA3444" i="4"/>
  <c r="AC3444" i="4" s="1"/>
  <c r="W3444" i="4"/>
  <c r="Z3444" i="4" s="1"/>
  <c r="V3444" i="4"/>
  <c r="Y3444" i="4" s="1"/>
  <c r="AA3448" i="4"/>
  <c r="AC3448" i="4" s="1"/>
  <c r="W3448" i="4"/>
  <c r="Z3448" i="4" s="1"/>
  <c r="V3448" i="4"/>
  <c r="Y3448" i="4" s="1"/>
  <c r="AA3452" i="4"/>
  <c r="AC3452" i="4" s="1"/>
  <c r="W3452" i="4"/>
  <c r="Z3452" i="4" s="1"/>
  <c r="V3452" i="4"/>
  <c r="Y3452" i="4" s="1"/>
  <c r="AA3456" i="4"/>
  <c r="AC3456" i="4" s="1"/>
  <c r="W3456" i="4"/>
  <c r="Z3456" i="4" s="1"/>
  <c r="V3456" i="4"/>
  <c r="Y3456" i="4" s="1"/>
  <c r="AA3460" i="4"/>
  <c r="AC3460" i="4" s="1"/>
  <c r="W3460" i="4"/>
  <c r="Z3460" i="4" s="1"/>
  <c r="V3460" i="4"/>
  <c r="Y3460" i="4" s="1"/>
  <c r="AA3464" i="4"/>
  <c r="W3464" i="4"/>
  <c r="Z3464" i="4" s="1"/>
  <c r="V3464" i="4"/>
  <c r="Y3464" i="4" s="1"/>
  <c r="AA3468" i="4"/>
  <c r="AC3468" i="4" s="1"/>
  <c r="W3468" i="4"/>
  <c r="Z3468" i="4" s="1"/>
  <c r="V3468" i="4"/>
  <c r="Y3468" i="4" s="1"/>
  <c r="AA3472" i="4"/>
  <c r="AC3472" i="4" s="1"/>
  <c r="W3472" i="4"/>
  <c r="Z3472" i="4" s="1"/>
  <c r="V3472" i="4"/>
  <c r="Y3472" i="4" s="1"/>
  <c r="AA3476" i="4"/>
  <c r="AC3476" i="4" s="1"/>
  <c r="W3476" i="4"/>
  <c r="Z3476" i="4" s="1"/>
  <c r="V3476" i="4"/>
  <c r="Y3476" i="4" s="1"/>
  <c r="AA3480" i="4"/>
  <c r="AC3480" i="4" s="1"/>
  <c r="W3480" i="4"/>
  <c r="Z3480" i="4" s="1"/>
  <c r="V3480" i="4"/>
  <c r="Y3480" i="4" s="1"/>
  <c r="AA3484" i="4"/>
  <c r="AC3484" i="4" s="1"/>
  <c r="W3484" i="4"/>
  <c r="Z3484" i="4" s="1"/>
  <c r="V3484" i="4"/>
  <c r="Y3484" i="4" s="1"/>
  <c r="AA3488" i="4"/>
  <c r="AC3488" i="4" s="1"/>
  <c r="W3488" i="4"/>
  <c r="Z3488" i="4" s="1"/>
  <c r="V3488" i="4"/>
  <c r="Y3488" i="4" s="1"/>
  <c r="AA3492" i="4"/>
  <c r="AC3492" i="4" s="1"/>
  <c r="W3492" i="4"/>
  <c r="Z3492" i="4" s="1"/>
  <c r="V3492" i="4"/>
  <c r="Y3492" i="4" s="1"/>
  <c r="AA3496" i="4"/>
  <c r="W3496" i="4"/>
  <c r="Z3496" i="4" s="1"/>
  <c r="V3496" i="4"/>
  <c r="Y3496" i="4" s="1"/>
  <c r="AA3500" i="4"/>
  <c r="AC3500" i="4" s="1"/>
  <c r="W3500" i="4"/>
  <c r="Z3500" i="4" s="1"/>
  <c r="V3500" i="4"/>
  <c r="Y3500" i="4" s="1"/>
  <c r="AA3504" i="4"/>
  <c r="AC3504" i="4" s="1"/>
  <c r="W3504" i="4"/>
  <c r="Z3504" i="4" s="1"/>
  <c r="V3504" i="4"/>
  <c r="Y3504" i="4" s="1"/>
  <c r="AA3508" i="4"/>
  <c r="AC3508" i="4" s="1"/>
  <c r="W3508" i="4"/>
  <c r="Z3508" i="4" s="1"/>
  <c r="V3508" i="4"/>
  <c r="Y3508" i="4" s="1"/>
  <c r="AA3512" i="4"/>
  <c r="AC3512" i="4" s="1"/>
  <c r="W3512" i="4"/>
  <c r="Z3512" i="4" s="1"/>
  <c r="V3512" i="4"/>
  <c r="Y3512" i="4" s="1"/>
  <c r="AA3207" i="4"/>
  <c r="AC3207" i="4" s="1"/>
  <c r="W3207" i="4"/>
  <c r="Z3207" i="4" s="1"/>
  <c r="V3207" i="4"/>
  <c r="Y3207" i="4" s="1"/>
  <c r="AA3211" i="4"/>
  <c r="AC3211" i="4" s="1"/>
  <c r="W3211" i="4"/>
  <c r="Z3211" i="4" s="1"/>
  <c r="V3211" i="4"/>
  <c r="Y3211" i="4" s="1"/>
  <c r="AA3215" i="4"/>
  <c r="AC3215" i="4" s="1"/>
  <c r="W3215" i="4"/>
  <c r="Z3215" i="4" s="1"/>
  <c r="V3215" i="4"/>
  <c r="Y3215" i="4" s="1"/>
  <c r="AA3219" i="4"/>
  <c r="AC3219" i="4" s="1"/>
  <c r="W3219" i="4"/>
  <c r="Z3219" i="4" s="1"/>
  <c r="V3219" i="4"/>
  <c r="Y3219" i="4" s="1"/>
  <c r="AA3223" i="4"/>
  <c r="AC3223" i="4" s="1"/>
  <c r="W3223" i="4"/>
  <c r="Z3223" i="4" s="1"/>
  <c r="V3223" i="4"/>
  <c r="Y3223" i="4" s="1"/>
  <c r="AA3227" i="4"/>
  <c r="AC3227" i="4" s="1"/>
  <c r="W3227" i="4"/>
  <c r="Z3227" i="4" s="1"/>
  <c r="V3227" i="4"/>
  <c r="Y3227" i="4" s="1"/>
  <c r="AA3231" i="4"/>
  <c r="AC3231" i="4" s="1"/>
  <c r="W3231" i="4"/>
  <c r="Z3231" i="4" s="1"/>
  <c r="V3231" i="4"/>
  <c r="Y3231" i="4" s="1"/>
  <c r="AA3235" i="4"/>
  <c r="AC3235" i="4" s="1"/>
  <c r="W3235" i="4"/>
  <c r="Z3235" i="4" s="1"/>
  <c r="V3235" i="4"/>
  <c r="Y3235" i="4" s="1"/>
  <c r="AA3239" i="4"/>
  <c r="AC3239" i="4" s="1"/>
  <c r="W3239" i="4"/>
  <c r="Z3239" i="4" s="1"/>
  <c r="V3239" i="4"/>
  <c r="Y3239" i="4" s="1"/>
  <c r="AA3243" i="4"/>
  <c r="AC3243" i="4" s="1"/>
  <c r="W3243" i="4"/>
  <c r="Z3243" i="4" s="1"/>
  <c r="V3243" i="4"/>
  <c r="Y3243" i="4" s="1"/>
  <c r="AA3247" i="4"/>
  <c r="AC3247" i="4" s="1"/>
  <c r="W3247" i="4"/>
  <c r="Z3247" i="4" s="1"/>
  <c r="V3247" i="4"/>
  <c r="Y3247" i="4" s="1"/>
  <c r="AA3251" i="4"/>
  <c r="AC3251" i="4" s="1"/>
  <c r="W3251" i="4"/>
  <c r="Z3251" i="4" s="1"/>
  <c r="V3251" i="4"/>
  <c r="Y3251" i="4" s="1"/>
  <c r="AA3255" i="4"/>
  <c r="AC3255" i="4" s="1"/>
  <c r="W3255" i="4"/>
  <c r="Z3255" i="4" s="1"/>
  <c r="V3255" i="4"/>
  <c r="Y3255" i="4" s="1"/>
  <c r="AA3259" i="4"/>
  <c r="AC3259" i="4" s="1"/>
  <c r="W3259" i="4"/>
  <c r="Z3259" i="4" s="1"/>
  <c r="V3259" i="4"/>
  <c r="Y3259" i="4" s="1"/>
  <c r="AA3263" i="4"/>
  <c r="AC3263" i="4" s="1"/>
  <c r="W3263" i="4"/>
  <c r="Z3263" i="4" s="1"/>
  <c r="V3263" i="4"/>
  <c r="Y3263" i="4" s="1"/>
  <c r="AA3267" i="4"/>
  <c r="AC3267" i="4" s="1"/>
  <c r="W3267" i="4"/>
  <c r="Z3267" i="4" s="1"/>
  <c r="V3267" i="4"/>
  <c r="Y3267" i="4" s="1"/>
  <c r="AA3271" i="4"/>
  <c r="AC3271" i="4" s="1"/>
  <c r="W3271" i="4"/>
  <c r="V3271" i="4"/>
  <c r="Y3271" i="4" s="1"/>
  <c r="AA3275" i="4"/>
  <c r="AC3275" i="4" s="1"/>
  <c r="W3275" i="4"/>
  <c r="Z3275" i="4" s="1"/>
  <c r="V3275" i="4"/>
  <c r="Y3275" i="4" s="1"/>
  <c r="AA3279" i="4"/>
  <c r="W3279" i="4"/>
  <c r="Z3279" i="4" s="1"/>
  <c r="V3279" i="4"/>
  <c r="Y3279" i="4" s="1"/>
  <c r="AA3283" i="4"/>
  <c r="AC3283" i="4" s="1"/>
  <c r="W3283" i="4"/>
  <c r="Z3283" i="4" s="1"/>
  <c r="V3283" i="4"/>
  <c r="Y3283" i="4" s="1"/>
  <c r="AA3287" i="4"/>
  <c r="AC3287" i="4" s="1"/>
  <c r="W3287" i="4"/>
  <c r="Z3287" i="4" s="1"/>
  <c r="V3287" i="4"/>
  <c r="Y3287" i="4" s="1"/>
  <c r="AA3291" i="4"/>
  <c r="AC3291" i="4" s="1"/>
  <c r="W3291" i="4"/>
  <c r="Z3291" i="4" s="1"/>
  <c r="V3291" i="4"/>
  <c r="Y3291" i="4" s="1"/>
  <c r="AA3295" i="4"/>
  <c r="AC3295" i="4" s="1"/>
  <c r="W3295" i="4"/>
  <c r="Z3295" i="4" s="1"/>
  <c r="V3295" i="4"/>
  <c r="Y3295" i="4" s="1"/>
  <c r="AA3299" i="4"/>
  <c r="AC3299" i="4" s="1"/>
  <c r="W3299" i="4"/>
  <c r="Z3299" i="4" s="1"/>
  <c r="V3299" i="4"/>
  <c r="Y3299" i="4" s="1"/>
  <c r="AA3303" i="4"/>
  <c r="AC3303" i="4" s="1"/>
  <c r="W3303" i="4"/>
  <c r="Z3303" i="4" s="1"/>
  <c r="V3303" i="4"/>
  <c r="Y3303" i="4" s="1"/>
  <c r="AA3307" i="4"/>
  <c r="AC3307" i="4" s="1"/>
  <c r="W3307" i="4"/>
  <c r="Z3307" i="4" s="1"/>
  <c r="V3307" i="4"/>
  <c r="Y3307" i="4" s="1"/>
  <c r="AA3311" i="4"/>
  <c r="AC3311" i="4" s="1"/>
  <c r="W3311" i="4"/>
  <c r="Z3311" i="4" s="1"/>
  <c r="V3311" i="4"/>
  <c r="Y3311" i="4" s="1"/>
  <c r="AA3315" i="4"/>
  <c r="AC3315" i="4" s="1"/>
  <c r="W3315" i="4"/>
  <c r="Z3315" i="4" s="1"/>
  <c r="V3315" i="4"/>
  <c r="Y3315" i="4" s="1"/>
  <c r="AA3319" i="4"/>
  <c r="AC3319" i="4" s="1"/>
  <c r="W3319" i="4"/>
  <c r="Z3319" i="4" s="1"/>
  <c r="V3319" i="4"/>
  <c r="Y3319" i="4" s="1"/>
  <c r="AA3323" i="4"/>
  <c r="AC3323" i="4" s="1"/>
  <c r="W3323" i="4"/>
  <c r="Z3323" i="4" s="1"/>
  <c r="V3323" i="4"/>
  <c r="Y3323" i="4" s="1"/>
  <c r="AA3327" i="4"/>
  <c r="AC3327" i="4" s="1"/>
  <c r="W3327" i="4"/>
  <c r="Z3327" i="4" s="1"/>
  <c r="V3327" i="4"/>
  <c r="Y3327" i="4" s="1"/>
  <c r="AA3331" i="4"/>
  <c r="AC3331" i="4" s="1"/>
  <c r="W3331" i="4"/>
  <c r="Z3331" i="4" s="1"/>
  <c r="V3331" i="4"/>
  <c r="Y3331" i="4" s="1"/>
  <c r="AA3335" i="4"/>
  <c r="AC3335" i="4" s="1"/>
  <c r="W3335" i="4"/>
  <c r="Z3335" i="4" s="1"/>
  <c r="V3335" i="4"/>
  <c r="Y3335" i="4" s="1"/>
  <c r="AA3339" i="4"/>
  <c r="AC3339" i="4" s="1"/>
  <c r="W3339" i="4"/>
  <c r="Z3339" i="4" s="1"/>
  <c r="V3339" i="4"/>
  <c r="Y3339" i="4" s="1"/>
  <c r="AA3343" i="4"/>
  <c r="AC3343" i="4" s="1"/>
  <c r="W3343" i="4"/>
  <c r="Z3343" i="4" s="1"/>
  <c r="V3343" i="4"/>
  <c r="Y3343" i="4" s="1"/>
  <c r="AA3347" i="4"/>
  <c r="AC3347" i="4" s="1"/>
  <c r="W3347" i="4"/>
  <c r="Z3347" i="4" s="1"/>
  <c r="V3347" i="4"/>
  <c r="Y3347" i="4" s="1"/>
  <c r="AA3351" i="4"/>
  <c r="AC3351" i="4" s="1"/>
  <c r="W3351" i="4"/>
  <c r="Z3351" i="4" s="1"/>
  <c r="V3351" i="4"/>
  <c r="Y3351" i="4" s="1"/>
  <c r="AA3355" i="4"/>
  <c r="AC3355" i="4" s="1"/>
  <c r="W3355" i="4"/>
  <c r="Z3355" i="4" s="1"/>
  <c r="V3355" i="4"/>
  <c r="Y3355" i="4" s="1"/>
  <c r="AA3359" i="4"/>
  <c r="AC3359" i="4" s="1"/>
  <c r="W3359" i="4"/>
  <c r="Z3359" i="4" s="1"/>
  <c r="V3359" i="4"/>
  <c r="Y3359" i="4" s="1"/>
  <c r="AA3363" i="4"/>
  <c r="AC3363" i="4" s="1"/>
  <c r="W3363" i="4"/>
  <c r="Z3363" i="4" s="1"/>
  <c r="V3363" i="4"/>
  <c r="Y3363" i="4" s="1"/>
  <c r="AA3367" i="4"/>
  <c r="AC3367" i="4" s="1"/>
  <c r="W3367" i="4"/>
  <c r="Z3367" i="4" s="1"/>
  <c r="V3367" i="4"/>
  <c r="Y3367" i="4" s="1"/>
  <c r="AA3371" i="4"/>
  <c r="AC3371" i="4" s="1"/>
  <c r="W3371" i="4"/>
  <c r="Z3371" i="4" s="1"/>
  <c r="V3371" i="4"/>
  <c r="Y3371" i="4" s="1"/>
  <c r="AA3375" i="4"/>
  <c r="AC3375" i="4" s="1"/>
  <c r="W3375" i="4"/>
  <c r="Z3375" i="4" s="1"/>
  <c r="V3375" i="4"/>
  <c r="Y3375" i="4" s="1"/>
  <c r="AA3379" i="4"/>
  <c r="AC3379" i="4" s="1"/>
  <c r="W3379" i="4"/>
  <c r="Z3379" i="4" s="1"/>
  <c r="V3379" i="4"/>
  <c r="Y3379" i="4" s="1"/>
  <c r="AA3383" i="4"/>
  <c r="AC3383" i="4" s="1"/>
  <c r="W3383" i="4"/>
  <c r="Z3383" i="4" s="1"/>
  <c r="V3383" i="4"/>
  <c r="Y3383" i="4" s="1"/>
  <c r="AA3387" i="4"/>
  <c r="AC3387" i="4" s="1"/>
  <c r="W3387" i="4"/>
  <c r="Z3387" i="4" s="1"/>
  <c r="V3387" i="4"/>
  <c r="Y3387" i="4" s="1"/>
  <c r="AA3391" i="4"/>
  <c r="AC3391" i="4" s="1"/>
  <c r="W3391" i="4"/>
  <c r="Z3391" i="4" s="1"/>
  <c r="V3391" i="4"/>
  <c r="Y3391" i="4" s="1"/>
  <c r="AA3395" i="4"/>
  <c r="AC3395" i="4" s="1"/>
  <c r="W3395" i="4"/>
  <c r="Z3395" i="4" s="1"/>
  <c r="V3395" i="4"/>
  <c r="Y3395" i="4" s="1"/>
  <c r="AA3399" i="4"/>
  <c r="AC3399" i="4" s="1"/>
  <c r="W3399" i="4"/>
  <c r="V3399" i="4"/>
  <c r="Y3399" i="4" s="1"/>
  <c r="AA3403" i="4"/>
  <c r="AC3403" i="4" s="1"/>
  <c r="W3403" i="4"/>
  <c r="Z3403" i="4" s="1"/>
  <c r="V3403" i="4"/>
  <c r="Y3403" i="4" s="1"/>
  <c r="AA3407" i="4"/>
  <c r="AC3407" i="4" s="1"/>
  <c r="W3407" i="4"/>
  <c r="Z3407" i="4" s="1"/>
  <c r="V3407" i="4"/>
  <c r="Y3407" i="4" s="1"/>
  <c r="AA3411" i="4"/>
  <c r="AC3411" i="4" s="1"/>
  <c r="W3411" i="4"/>
  <c r="Z3411" i="4" s="1"/>
  <c r="V3411" i="4"/>
  <c r="Y3411" i="4" s="1"/>
  <c r="AA3415" i="4"/>
  <c r="AC3415" i="4" s="1"/>
  <c r="W3415" i="4"/>
  <c r="Z3415" i="4" s="1"/>
  <c r="V3415" i="4"/>
  <c r="Y3415" i="4" s="1"/>
  <c r="AA3419" i="4"/>
  <c r="AC3419" i="4" s="1"/>
  <c r="W3419" i="4"/>
  <c r="Z3419" i="4" s="1"/>
  <c r="V3419" i="4"/>
  <c r="Y3419" i="4" s="1"/>
  <c r="AA3423" i="4"/>
  <c r="AC3423" i="4" s="1"/>
  <c r="W3423" i="4"/>
  <c r="Z3423" i="4" s="1"/>
  <c r="V3423" i="4"/>
  <c r="Y3423" i="4" s="1"/>
  <c r="AA3427" i="4"/>
  <c r="AC3427" i="4" s="1"/>
  <c r="W3427" i="4"/>
  <c r="Z3427" i="4" s="1"/>
  <c r="V3427" i="4"/>
  <c r="Y3427" i="4" s="1"/>
  <c r="AA3431" i="4"/>
  <c r="AC3431" i="4" s="1"/>
  <c r="W3431" i="4"/>
  <c r="Z3431" i="4" s="1"/>
  <c r="V3431" i="4"/>
  <c r="Y3431" i="4" s="1"/>
  <c r="AA3435" i="4"/>
  <c r="AC3435" i="4" s="1"/>
  <c r="W3435" i="4"/>
  <c r="Z3435" i="4" s="1"/>
  <c r="V3435" i="4"/>
  <c r="Y3435" i="4" s="1"/>
  <c r="AA3439" i="4"/>
  <c r="AC3439" i="4" s="1"/>
  <c r="W3439" i="4"/>
  <c r="Z3439" i="4" s="1"/>
  <c r="V3439" i="4"/>
  <c r="Y3439" i="4" s="1"/>
  <c r="AA3443" i="4"/>
  <c r="AC3443" i="4" s="1"/>
  <c r="W3443" i="4"/>
  <c r="Z3443" i="4" s="1"/>
  <c r="V3443" i="4"/>
  <c r="Y3443" i="4" s="1"/>
  <c r="AA3447" i="4"/>
  <c r="AC3447" i="4" s="1"/>
  <c r="W3447" i="4"/>
  <c r="Z3447" i="4" s="1"/>
  <c r="V3447" i="4"/>
  <c r="Y3447" i="4" s="1"/>
  <c r="AA3451" i="4"/>
  <c r="AC3451" i="4" s="1"/>
  <c r="W3451" i="4"/>
  <c r="Z3451" i="4" s="1"/>
  <c r="V3451" i="4"/>
  <c r="Y3451" i="4" s="1"/>
  <c r="AA3455" i="4"/>
  <c r="AC3455" i="4" s="1"/>
  <c r="W3455" i="4"/>
  <c r="Z3455" i="4" s="1"/>
  <c r="V3455" i="4"/>
  <c r="Y3455" i="4" s="1"/>
  <c r="AA3459" i="4"/>
  <c r="AC3459" i="4" s="1"/>
  <c r="W3459" i="4"/>
  <c r="Z3459" i="4" s="1"/>
  <c r="V3459" i="4"/>
  <c r="Y3459" i="4" s="1"/>
  <c r="AA3463" i="4"/>
  <c r="AC3463" i="4" s="1"/>
  <c r="W3463" i="4"/>
  <c r="Z3463" i="4" s="1"/>
  <c r="V3463" i="4"/>
  <c r="Y3463" i="4" s="1"/>
  <c r="AA3467" i="4"/>
  <c r="AC3467" i="4" s="1"/>
  <c r="W3467" i="4"/>
  <c r="Z3467" i="4" s="1"/>
  <c r="V3467" i="4"/>
  <c r="Y3467" i="4" s="1"/>
  <c r="AA3471" i="4"/>
  <c r="AC3471" i="4" s="1"/>
  <c r="W3471" i="4"/>
  <c r="Z3471" i="4" s="1"/>
  <c r="V3471" i="4"/>
  <c r="Y3471" i="4" s="1"/>
  <c r="AA3475" i="4"/>
  <c r="AC3475" i="4" s="1"/>
  <c r="W3475" i="4"/>
  <c r="Z3475" i="4" s="1"/>
  <c r="V3475" i="4"/>
  <c r="Y3475" i="4" s="1"/>
  <c r="AA3479" i="4"/>
  <c r="AC3479" i="4" s="1"/>
  <c r="W3479" i="4"/>
  <c r="Z3479" i="4" s="1"/>
  <c r="V3479" i="4"/>
  <c r="Y3479" i="4" s="1"/>
  <c r="AA3483" i="4"/>
  <c r="AC3483" i="4" s="1"/>
  <c r="W3483" i="4"/>
  <c r="Z3483" i="4" s="1"/>
  <c r="V3483" i="4"/>
  <c r="Y3483" i="4" s="1"/>
  <c r="AA3487" i="4"/>
  <c r="AC3487" i="4" s="1"/>
  <c r="W3487" i="4"/>
  <c r="Z3487" i="4" s="1"/>
  <c r="V3487" i="4"/>
  <c r="Y3487" i="4" s="1"/>
  <c r="AA3491" i="4"/>
  <c r="AC3491" i="4" s="1"/>
  <c r="W3491" i="4"/>
  <c r="Z3491" i="4" s="1"/>
  <c r="V3491" i="4"/>
  <c r="Y3491" i="4" s="1"/>
  <c r="AA3495" i="4"/>
  <c r="AC3495" i="4" s="1"/>
  <c r="W3495" i="4"/>
  <c r="Z3495" i="4" s="1"/>
  <c r="V3495" i="4"/>
  <c r="Y3495" i="4" s="1"/>
  <c r="AA3499" i="4"/>
  <c r="AC3499" i="4" s="1"/>
  <c r="W3499" i="4"/>
  <c r="Z3499" i="4" s="1"/>
  <c r="V3499" i="4"/>
  <c r="Y3499" i="4" s="1"/>
  <c r="AA3503" i="4"/>
  <c r="AC3503" i="4" s="1"/>
  <c r="W3503" i="4"/>
  <c r="Z3503" i="4" s="1"/>
  <c r="V3503" i="4"/>
  <c r="Y3503" i="4" s="1"/>
  <c r="AA3507" i="4"/>
  <c r="AC3507" i="4" s="1"/>
  <c r="W3507" i="4"/>
  <c r="Z3507" i="4" s="1"/>
  <c r="V3507" i="4"/>
  <c r="Y3507" i="4" s="1"/>
  <c r="AA3511" i="4"/>
  <c r="AC3511" i="4" s="1"/>
  <c r="W3511" i="4"/>
  <c r="Z3511" i="4" s="1"/>
  <c r="V3511" i="4"/>
  <c r="Y3511" i="4" s="1"/>
  <c r="AA3515" i="4"/>
  <c r="AC3515" i="4" s="1"/>
  <c r="W3515" i="4"/>
  <c r="Z3515" i="4" s="1"/>
  <c r="V3515" i="4"/>
  <c r="Y3515" i="4" s="1"/>
  <c r="AD3513" i="4"/>
  <c r="AD3505" i="4"/>
  <c r="AD3497" i="4"/>
  <c r="AD3489" i="4"/>
  <c r="AD3481" i="4"/>
  <c r="AD3473" i="4"/>
  <c r="AD3465" i="4"/>
  <c r="AD3457" i="4"/>
  <c r="AD3449" i="4"/>
  <c r="AD3441" i="4"/>
  <c r="AD3433" i="4"/>
  <c r="AD3425" i="4"/>
  <c r="AD3417" i="4"/>
  <c r="AD3409" i="4"/>
  <c r="AD3401" i="4"/>
  <c r="AD3393" i="4"/>
  <c r="AD3385" i="4"/>
  <c r="AD3377" i="4"/>
  <c r="AD3369" i="4"/>
  <c r="AD3361" i="4"/>
  <c r="AD3353" i="4"/>
  <c r="AD3345" i="4"/>
  <c r="AD3337" i="4"/>
  <c r="AD3329" i="4"/>
  <c r="AD3321" i="4"/>
  <c r="AD3313" i="4"/>
  <c r="AD3305" i="4"/>
  <c r="AD3297" i="4"/>
  <c r="AD3289" i="4"/>
  <c r="AD3281" i="4"/>
  <c r="AD3273" i="4"/>
  <c r="AD3265" i="4"/>
  <c r="AD3257" i="4"/>
  <c r="AD3249" i="4"/>
  <c r="AD3241" i="4"/>
  <c r="AD3233" i="4"/>
  <c r="AD3225" i="4"/>
  <c r="AD3217" i="4"/>
  <c r="AD3209" i="4"/>
  <c r="AD3201" i="4"/>
  <c r="AD3193" i="4"/>
  <c r="AD3185" i="4"/>
  <c r="AD3177" i="4"/>
  <c r="AD3169" i="4"/>
  <c r="AD3161" i="4"/>
  <c r="AD3153" i="4"/>
  <c r="AD3145" i="4"/>
  <c r="AD3137" i="4"/>
  <c r="AD3129" i="4"/>
  <c r="AD3121" i="4"/>
  <c r="AD3113" i="4"/>
  <c r="AD3105" i="4"/>
  <c r="AD3097" i="4"/>
  <c r="AD3089" i="4"/>
  <c r="AD3081" i="4"/>
  <c r="AD3073" i="4"/>
  <c r="AD3065" i="4"/>
  <c r="AD3057" i="4"/>
  <c r="AD3049" i="4"/>
  <c r="AD3041" i="4"/>
  <c r="AD3033" i="4"/>
  <c r="AD3025" i="4"/>
  <c r="AD3017" i="4"/>
  <c r="AD3009" i="4"/>
  <c r="AD3001" i="4"/>
  <c r="AD2993" i="4"/>
  <c r="AD2985" i="4"/>
  <c r="AD2977" i="4"/>
  <c r="AD2969" i="4"/>
  <c r="AD2961" i="4"/>
  <c r="AD2953" i="4"/>
  <c r="AD2945" i="4"/>
  <c r="AD2937" i="4"/>
  <c r="AD2929" i="4"/>
  <c r="AD2921" i="4"/>
  <c r="AD2913" i="4"/>
  <c r="AD2905" i="4"/>
  <c r="AD2897" i="4"/>
  <c r="AD2889" i="4"/>
  <c r="AD2881" i="4"/>
  <c r="AD2873" i="4"/>
  <c r="AD2865" i="4"/>
  <c r="AD2857" i="4"/>
  <c r="AD2849" i="4"/>
  <c r="AD2841" i="4"/>
  <c r="AD2833" i="4"/>
  <c r="AD2825" i="4"/>
  <c r="AD2817" i="4"/>
  <c r="AD2809" i="4"/>
  <c r="AD2801" i="4"/>
  <c r="AD2793" i="4"/>
  <c r="AD2785" i="4"/>
  <c r="AD2777" i="4"/>
  <c r="AD2769" i="4"/>
  <c r="AD2761" i="4"/>
  <c r="AD2753" i="4"/>
  <c r="AD2745" i="4"/>
  <c r="AD2737" i="4"/>
  <c r="AD2729" i="4"/>
  <c r="AD2721" i="4"/>
  <c r="AD2713" i="4"/>
  <c r="AD2705" i="4"/>
  <c r="AD2697" i="4"/>
  <c r="AD2689" i="4"/>
  <c r="AD2681" i="4"/>
  <c r="AD2673" i="4"/>
  <c r="AD2665" i="4"/>
  <c r="AD2657" i="4"/>
  <c r="AD2649" i="4"/>
  <c r="AD2641" i="4"/>
  <c r="AD2633" i="4"/>
  <c r="AD2625" i="4"/>
  <c r="AD2617" i="4"/>
  <c r="AD2609" i="4"/>
  <c r="AD2601" i="4"/>
  <c r="AD2593" i="4"/>
  <c r="AD2585" i="4"/>
  <c r="AD2577" i="4"/>
  <c r="AD2569" i="4"/>
  <c r="AD2561" i="4"/>
  <c r="AD2553" i="4"/>
  <c r="AD2545" i="4"/>
  <c r="AD2537" i="4"/>
  <c r="AD2529" i="4"/>
  <c r="AD2521" i="4"/>
  <c r="AD2513" i="4"/>
  <c r="AD2505" i="4"/>
  <c r="AD2497" i="4"/>
  <c r="AD2489" i="4"/>
  <c r="AD2481" i="4"/>
  <c r="AD2473" i="4"/>
  <c r="AD2465" i="4"/>
  <c r="AD2457" i="4"/>
  <c r="AD2449" i="4"/>
  <c r="AD2441" i="4"/>
  <c r="AD2433" i="4"/>
  <c r="AD2425" i="4"/>
  <c r="AD2417" i="4"/>
  <c r="AD2409" i="4"/>
  <c r="AD2401" i="4"/>
  <c r="AD2393" i="4"/>
  <c r="AD2385" i="4"/>
  <c r="AD2377" i="4"/>
  <c r="AD2369" i="4"/>
  <c r="AD2361" i="4"/>
  <c r="AD2353" i="4"/>
  <c r="AD2345" i="4"/>
  <c r="AD2337" i="4"/>
  <c r="AD2329" i="4"/>
  <c r="AD2321" i="4"/>
  <c r="AD2313" i="4"/>
  <c r="AD2305" i="4"/>
  <c r="AD2297" i="4"/>
  <c r="AD2289" i="4"/>
  <c r="AD2281" i="4"/>
  <c r="AD2273" i="4"/>
  <c r="AD2265" i="4"/>
  <c r="AD2257" i="4"/>
  <c r="AD2249" i="4"/>
  <c r="AD2241" i="4"/>
  <c r="AD2233" i="4"/>
  <c r="AD2225" i="4"/>
  <c r="AD2217" i="4"/>
  <c r="AD2209" i="4"/>
  <c r="AD2201" i="4"/>
  <c r="AD2193" i="4"/>
  <c r="AD2185" i="4"/>
  <c r="AD2177" i="4"/>
  <c r="AD2169" i="4"/>
  <c r="AD2161" i="4"/>
  <c r="AD2153" i="4"/>
  <c r="AD2145" i="4"/>
  <c r="AD2137" i="4"/>
  <c r="AD2129" i="4"/>
  <c r="AD2121" i="4"/>
  <c r="AD2113" i="4"/>
  <c r="AD2105" i="4"/>
  <c r="AD2097" i="4"/>
  <c r="AD2089" i="4"/>
  <c r="AD2081" i="4"/>
  <c r="AD2073" i="4"/>
  <c r="AD2065" i="4"/>
  <c r="AD2057" i="4"/>
  <c r="AD2049" i="4"/>
  <c r="AD2041" i="4"/>
  <c r="AD2033" i="4"/>
  <c r="AD2025" i="4"/>
  <c r="AD2017" i="4"/>
  <c r="AD2009" i="4"/>
  <c r="AD2001" i="4"/>
  <c r="AD1993" i="4"/>
  <c r="AD1985" i="4"/>
  <c r="AD1977" i="4"/>
  <c r="AD1969" i="4"/>
  <c r="AD1961" i="4"/>
  <c r="AD1953" i="4"/>
  <c r="AD1945" i="4"/>
  <c r="AD1937" i="4"/>
  <c r="AD1929" i="4"/>
  <c r="AD1921" i="4"/>
  <c r="AD1913" i="4"/>
  <c r="AD1905" i="4"/>
  <c r="AD1897" i="4"/>
  <c r="AD1889" i="4"/>
  <c r="AD1881" i="4"/>
  <c r="AD1873" i="4"/>
  <c r="AD1865" i="4"/>
  <c r="AD1857" i="4"/>
  <c r="AD1849" i="4"/>
  <c r="AD1841" i="4"/>
  <c r="AD1833" i="4"/>
  <c r="AD1825" i="4"/>
  <c r="AD1817" i="4"/>
  <c r="AD1809" i="4"/>
  <c r="AD1801" i="4"/>
  <c r="AD1793" i="4"/>
  <c r="AD1785" i="4"/>
  <c r="AD1777" i="4"/>
  <c r="AD1769" i="4"/>
  <c r="AE1769" i="4" s="1"/>
  <c r="AD1761" i="4"/>
  <c r="AE1761" i="4" s="1"/>
  <c r="AD1753" i="4"/>
  <c r="AE1753" i="4" s="1"/>
  <c r="AD1745" i="4"/>
  <c r="AE1745" i="4" s="1"/>
  <c r="AD1737" i="4"/>
  <c r="AE1737" i="4" s="1"/>
  <c r="AD1729" i="4"/>
  <c r="AE1729" i="4" s="1"/>
  <c r="AD1721" i="4"/>
  <c r="AE1721" i="4" s="1"/>
  <c r="AD1713" i="4"/>
  <c r="AE1713" i="4" s="1"/>
  <c r="AD1705" i="4"/>
  <c r="AE1705" i="4" s="1"/>
  <c r="AD1697" i="4"/>
  <c r="AE1697" i="4" s="1"/>
  <c r="AD1689" i="4"/>
  <c r="AE1689" i="4" s="1"/>
  <c r="AD1681" i="4"/>
  <c r="AE1681" i="4" s="1"/>
  <c r="AD1673" i="4"/>
  <c r="AE1673" i="4" s="1"/>
  <c r="AD1665" i="4"/>
  <c r="AE1665" i="4" s="1"/>
  <c r="AD1657" i="4"/>
  <c r="AE1657" i="4" s="1"/>
  <c r="AD1649" i="4"/>
  <c r="AE1649" i="4" s="1"/>
  <c r="AD1641" i="4"/>
  <c r="AE1641" i="4" s="1"/>
  <c r="AD1633" i="4"/>
  <c r="AE1633" i="4" s="1"/>
  <c r="AD1625" i="4"/>
  <c r="AE1625" i="4" s="1"/>
  <c r="AD1617" i="4"/>
  <c r="AE1617" i="4" s="1"/>
  <c r="AD1609" i="4"/>
  <c r="AE1609" i="4" s="1"/>
  <c r="AD1601" i="4"/>
  <c r="AE1601" i="4" s="1"/>
  <c r="AD1593" i="4"/>
  <c r="AE1593" i="4" s="1"/>
  <c r="AD1585" i="4"/>
  <c r="AE1585" i="4" s="1"/>
  <c r="AD1577" i="4"/>
  <c r="AE1577" i="4" s="1"/>
  <c r="AD1569" i="4"/>
  <c r="AE1569" i="4" s="1"/>
  <c r="AD1561" i="4"/>
  <c r="AE1561" i="4" s="1"/>
  <c r="AD1553" i="4"/>
  <c r="AE1553" i="4" s="1"/>
  <c r="AD1545" i="4"/>
  <c r="AD1537" i="4"/>
  <c r="AD1529" i="4"/>
  <c r="AD1521" i="4"/>
  <c r="AD1513" i="4"/>
  <c r="AD1505" i="4"/>
  <c r="AD1497" i="4"/>
  <c r="AD1489" i="4"/>
  <c r="AD1481" i="4"/>
  <c r="AD1473" i="4"/>
  <c r="AD1465" i="4"/>
  <c r="AD1457" i="4"/>
  <c r="AD1449" i="4"/>
  <c r="AD1441" i="4"/>
  <c r="AD1433" i="4"/>
  <c r="AD1425" i="4"/>
  <c r="AD1417" i="4"/>
  <c r="AD1409" i="4"/>
  <c r="AD1401" i="4"/>
  <c r="AD1393" i="4"/>
  <c r="AD1385" i="4"/>
  <c r="AD1377" i="4"/>
  <c r="AD1369" i="4"/>
  <c r="AD1361" i="4"/>
  <c r="AD1353" i="4"/>
  <c r="AD1345" i="4"/>
  <c r="AD1337" i="4"/>
  <c r="AD1329" i="4"/>
  <c r="AD1321" i="4"/>
  <c r="AD1313" i="4"/>
  <c r="AD1305" i="4"/>
  <c r="AD1297" i="4"/>
  <c r="AD1289" i="4"/>
  <c r="AD1281" i="4"/>
  <c r="AD1273" i="4"/>
  <c r="AD1265" i="4"/>
  <c r="AD1257" i="4"/>
  <c r="AD1249" i="4"/>
  <c r="AD1241" i="4"/>
  <c r="AD1233" i="4"/>
  <c r="AD1225" i="4"/>
  <c r="AD1217" i="4"/>
  <c r="AD1209" i="4"/>
  <c r="AD1201" i="4"/>
  <c r="AD1193" i="4"/>
  <c r="AD1185" i="4"/>
  <c r="AD1177" i="4"/>
  <c r="AD1169" i="4"/>
  <c r="AD1161" i="4"/>
  <c r="AD1153" i="4"/>
  <c r="AD1145" i="4"/>
  <c r="AD1137" i="4"/>
  <c r="AD1129" i="4"/>
  <c r="AD1121" i="4"/>
  <c r="AD1113" i="4"/>
  <c r="AD1105" i="4"/>
  <c r="AD1097" i="4"/>
  <c r="AD1089" i="4"/>
  <c r="AD1081" i="4"/>
  <c r="AD1073" i="4"/>
  <c r="AD1065" i="4"/>
  <c r="AD1057" i="4"/>
  <c r="AD1049" i="4"/>
  <c r="AD1041" i="4"/>
  <c r="AD1033" i="4"/>
  <c r="AD1025" i="4"/>
  <c r="AD1017" i="4"/>
  <c r="AD1009" i="4"/>
  <c r="AD1001" i="4"/>
  <c r="AD993" i="4"/>
  <c r="AD985" i="4"/>
  <c r="AD977" i="4"/>
  <c r="AD969" i="4"/>
  <c r="AD961" i="4"/>
  <c r="AD953" i="4"/>
  <c r="AE953" i="4" s="1"/>
  <c r="AD945" i="4"/>
  <c r="AE945" i="4" s="1"/>
  <c r="AD937" i="4"/>
  <c r="AE937" i="4" s="1"/>
  <c r="AD929" i="4"/>
  <c r="AE929" i="4" s="1"/>
  <c r="AD921" i="4"/>
  <c r="AE921" i="4" s="1"/>
  <c r="AD913" i="4"/>
  <c r="AE913" i="4" s="1"/>
  <c r="AD905" i="4"/>
  <c r="AE905" i="4" s="1"/>
  <c r="AD897" i="4"/>
  <c r="AE897" i="4" s="1"/>
  <c r="AD889" i="4"/>
  <c r="AE889" i="4" s="1"/>
  <c r="AD881" i="4"/>
  <c r="AE881" i="4" s="1"/>
  <c r="AD873" i="4"/>
  <c r="AE873" i="4" s="1"/>
  <c r="AD865" i="4"/>
  <c r="AE865" i="4" s="1"/>
  <c r="AD857" i="4"/>
  <c r="AE857" i="4" s="1"/>
  <c r="AD849" i="4"/>
  <c r="AE849" i="4" s="1"/>
  <c r="AD841" i="4"/>
  <c r="AE841" i="4" s="1"/>
  <c r="AD833" i="4"/>
  <c r="AE833" i="4" s="1"/>
  <c r="AD825" i="4"/>
  <c r="AE825" i="4" s="1"/>
  <c r="AD817" i="4"/>
  <c r="AE817" i="4" s="1"/>
  <c r="AD809" i="4"/>
  <c r="AE809" i="4" s="1"/>
  <c r="AD801" i="4"/>
  <c r="AE801" i="4" s="1"/>
  <c r="AD793" i="4"/>
  <c r="AE793" i="4" s="1"/>
  <c r="AD785" i="4"/>
  <c r="AE785" i="4" s="1"/>
  <c r="AD777" i="4"/>
  <c r="AE777" i="4" s="1"/>
  <c r="AD769" i="4"/>
  <c r="AE769" i="4" s="1"/>
  <c r="AD761" i="4"/>
  <c r="AE761" i="4" s="1"/>
  <c r="AD753" i="4"/>
  <c r="AE753" i="4" s="1"/>
  <c r="AD745" i="4"/>
  <c r="AE745" i="4" s="1"/>
  <c r="AD737" i="4"/>
  <c r="AE737" i="4" s="1"/>
  <c r="AD729" i="4"/>
  <c r="AE729" i="4" s="1"/>
  <c r="AD721" i="4"/>
  <c r="AE721" i="4" s="1"/>
  <c r="AD713" i="4"/>
  <c r="AE713" i="4" s="1"/>
  <c r="AD705" i="4"/>
  <c r="AE705" i="4" s="1"/>
  <c r="AD697" i="4"/>
  <c r="AE697" i="4" s="1"/>
  <c r="AD689" i="4"/>
  <c r="AE689" i="4" s="1"/>
  <c r="AD681" i="4"/>
  <c r="AE681" i="4" s="1"/>
  <c r="AD673" i="4"/>
  <c r="AE673" i="4" s="1"/>
  <c r="AD665" i="4"/>
  <c r="AE665" i="4" s="1"/>
  <c r="AD657" i="4"/>
  <c r="AE657" i="4" s="1"/>
  <c r="AD649" i="4"/>
  <c r="AE649" i="4" s="1"/>
  <c r="AD641" i="4"/>
  <c r="AE641" i="4" s="1"/>
  <c r="AD633" i="4"/>
  <c r="AE633" i="4" s="1"/>
  <c r="AD625" i="4"/>
  <c r="AE625" i="4" s="1"/>
  <c r="AD617" i="4"/>
  <c r="AE617" i="4" s="1"/>
  <c r="AD609" i="4"/>
  <c r="AE609" i="4" s="1"/>
  <c r="AD601" i="4"/>
  <c r="AE601" i="4" s="1"/>
  <c r="AD593" i="4"/>
  <c r="AE593" i="4" s="1"/>
  <c r="AD585" i="4"/>
  <c r="AE585" i="4" s="1"/>
  <c r="AD577" i="4"/>
  <c r="AE577" i="4" s="1"/>
  <c r="AD569" i="4"/>
  <c r="AE569" i="4" s="1"/>
  <c r="AD561" i="4"/>
  <c r="AE561" i="4" s="1"/>
  <c r="AD553" i="4"/>
  <c r="AE553" i="4" s="1"/>
  <c r="AD545" i="4"/>
  <c r="AE545" i="4" s="1"/>
  <c r="AD537" i="4"/>
  <c r="AE537" i="4" s="1"/>
  <c r="AD529" i="4"/>
  <c r="AE529" i="4" s="1"/>
  <c r="AD521" i="4"/>
  <c r="AE521" i="4" s="1"/>
  <c r="AD513" i="4"/>
  <c r="AE513" i="4" s="1"/>
  <c r="AD505" i="4"/>
  <c r="AE505" i="4" s="1"/>
  <c r="AD497" i="4"/>
  <c r="AE497" i="4" s="1"/>
  <c r="AD489" i="4"/>
  <c r="AE489" i="4" s="1"/>
  <c r="AD481" i="4"/>
  <c r="AE481" i="4" s="1"/>
  <c r="AD473" i="4"/>
  <c r="AE473" i="4" s="1"/>
  <c r="AD465" i="4"/>
  <c r="AE465" i="4" s="1"/>
  <c r="AD457" i="4"/>
  <c r="AE457" i="4" s="1"/>
  <c r="AD449" i="4"/>
  <c r="AE449" i="4" s="1"/>
  <c r="AD441" i="4"/>
  <c r="AE441" i="4" s="1"/>
  <c r="AD433" i="4"/>
  <c r="AE433" i="4" s="1"/>
  <c r="AD425" i="4"/>
  <c r="AE425" i="4" s="1"/>
  <c r="AD417" i="4"/>
  <c r="AE417" i="4" s="1"/>
  <c r="AD409" i="4"/>
  <c r="AE409" i="4" s="1"/>
  <c r="AD401" i="4"/>
  <c r="AE401" i="4" s="1"/>
  <c r="AD393" i="4"/>
  <c r="AE393" i="4" s="1"/>
  <c r="AD385" i="4"/>
  <c r="AE385" i="4" s="1"/>
  <c r="AD377" i="4"/>
  <c r="AE377" i="4" s="1"/>
  <c r="AD369" i="4"/>
  <c r="AE369" i="4" s="1"/>
  <c r="AD361" i="4"/>
  <c r="AE361" i="4" s="1"/>
  <c r="AD353" i="4"/>
  <c r="AE353" i="4" s="1"/>
  <c r="AD345" i="4"/>
  <c r="AE345" i="4" s="1"/>
  <c r="AD337" i="4"/>
  <c r="AE337" i="4" s="1"/>
  <c r="AD329" i="4"/>
  <c r="AE329" i="4" s="1"/>
  <c r="AD321" i="4"/>
  <c r="AE321" i="4" s="1"/>
  <c r="AD313" i="4"/>
  <c r="AE313" i="4" s="1"/>
  <c r="AD305" i="4"/>
  <c r="AE305" i="4" s="1"/>
  <c r="AD297" i="4"/>
  <c r="AE297" i="4" s="1"/>
  <c r="AD289" i="4"/>
  <c r="AE289" i="4" s="1"/>
  <c r="AD281" i="4"/>
  <c r="AE281" i="4" s="1"/>
  <c r="AD273" i="4"/>
  <c r="AE273" i="4" s="1"/>
  <c r="AD265" i="4"/>
  <c r="AE265" i="4" s="1"/>
  <c r="AD257" i="4"/>
  <c r="AE257" i="4" s="1"/>
  <c r="AD249" i="4"/>
  <c r="AE249" i="4" s="1"/>
  <c r="AD241" i="4"/>
  <c r="AE241" i="4" s="1"/>
  <c r="AD233" i="4"/>
  <c r="AE233" i="4" s="1"/>
  <c r="AD225" i="4"/>
  <c r="AE225" i="4" s="1"/>
  <c r="AD217" i="4"/>
  <c r="AE217" i="4" s="1"/>
  <c r="AD209" i="4"/>
  <c r="AE209" i="4" s="1"/>
  <c r="AD201" i="4"/>
  <c r="AE201" i="4" s="1"/>
  <c r="AD193" i="4"/>
  <c r="AE193" i="4" s="1"/>
  <c r="AD185" i="4"/>
  <c r="AE185" i="4" s="1"/>
  <c r="AD177" i="4"/>
  <c r="AE177" i="4" s="1"/>
  <c r="AD169" i="4"/>
  <c r="AE169" i="4" s="1"/>
  <c r="AD161" i="4"/>
  <c r="AE161" i="4" s="1"/>
  <c r="AD153" i="4"/>
  <c r="AD145" i="4"/>
  <c r="AD137" i="4"/>
  <c r="AD129" i="4"/>
  <c r="AD121" i="4"/>
  <c r="AD113" i="4"/>
  <c r="AD105" i="4"/>
  <c r="AE105" i="4" s="1"/>
  <c r="AD97" i="4"/>
  <c r="AE97" i="4" s="1"/>
  <c r="AD89" i="4"/>
  <c r="AD81" i="4"/>
  <c r="AD73" i="4"/>
  <c r="AD65" i="4"/>
  <c r="AD57" i="4"/>
  <c r="AD49" i="4"/>
  <c r="AD41" i="4"/>
  <c r="AD33" i="4"/>
  <c r="AD25" i="4"/>
  <c r="AD17" i="4"/>
  <c r="AD9" i="4"/>
  <c r="Z137" i="4"/>
  <c r="Z129" i="4"/>
  <c r="Z121" i="4"/>
  <c r="Z113" i="4"/>
  <c r="Z81" i="4"/>
  <c r="Z73" i="4"/>
  <c r="Z65" i="4"/>
  <c r="Z57" i="4"/>
  <c r="Z49" i="4"/>
  <c r="Z41" i="4"/>
  <c r="Z33" i="4"/>
  <c r="Z25" i="4"/>
  <c r="Z17" i="4"/>
  <c r="Z9" i="4"/>
  <c r="Z3399" i="4"/>
  <c r="Z3271" i="4"/>
  <c r="Z2791" i="4"/>
  <c r="Z2279" i="4"/>
  <c r="Z1919" i="4"/>
  <c r="Z1543" i="4"/>
  <c r="Z1535" i="4"/>
  <c r="Z1527" i="4"/>
  <c r="Z1519" i="4"/>
  <c r="Z1511" i="4"/>
  <c r="Z1423" i="4"/>
  <c r="Z1167" i="4"/>
  <c r="Z116" i="4"/>
  <c r="Z52" i="4"/>
  <c r="Z20" i="4"/>
  <c r="Z4" i="4"/>
  <c r="Z112" i="4"/>
  <c r="Z64" i="4"/>
  <c r="Z48" i="4"/>
  <c r="Z32" i="4"/>
  <c r="Z16" i="4"/>
  <c r="Z128" i="4"/>
  <c r="Z80" i="4"/>
  <c r="AC2602" i="4"/>
  <c r="AC2570" i="4"/>
  <c r="AC2538" i="4"/>
  <c r="AC2506" i="4"/>
  <c r="AC2474" i="4"/>
  <c r="AC2442" i="4"/>
  <c r="AC2410" i="4"/>
  <c r="AC2378" i="4"/>
  <c r="AC2286" i="4"/>
  <c r="AC2222" i="4"/>
  <c r="AC2158" i="4"/>
  <c r="AC2094" i="4"/>
  <c r="AC2030" i="4"/>
  <c r="AC1966" i="4"/>
  <c r="AC1882" i="4"/>
  <c r="AC1850" i="4"/>
  <c r="AC1818" i="4"/>
  <c r="AC1786" i="4"/>
  <c r="AC1754" i="4"/>
  <c r="AC1722" i="4"/>
  <c r="Z84" i="4"/>
  <c r="AC1674" i="4"/>
  <c r="AC1642" i="4"/>
  <c r="AC1610" i="4"/>
  <c r="AC1578" i="4"/>
  <c r="AC1490" i="4"/>
  <c r="AC1454" i="4"/>
  <c r="AC1422" i="4"/>
  <c r="AC1390" i="4"/>
  <c r="AC1358" i="4"/>
  <c r="AC1326" i="4"/>
  <c r="AC1310" i="4"/>
  <c r="AC1294" i="4"/>
  <c r="AC1278" i="4"/>
  <c r="AC1262" i="4"/>
  <c r="AC1246" i="4"/>
  <c r="AC1230" i="4"/>
  <c r="AC1214" i="4"/>
  <c r="AC1198" i="4"/>
  <c r="AC1182" i="4"/>
  <c r="AC1166" i="4"/>
  <c r="AC1150" i="4"/>
  <c r="AC1134" i="4"/>
  <c r="AC1094" i="4"/>
  <c r="AC1078" i="4"/>
  <c r="AC1062" i="4"/>
  <c r="AC1054" i="4"/>
  <c r="AC1046" i="4"/>
  <c r="AC1038" i="4"/>
  <c r="AC1030" i="4"/>
  <c r="AC1022" i="4"/>
  <c r="AC1014" i="4"/>
  <c r="AC1006" i="4"/>
  <c r="AC998" i="4"/>
  <c r="AC990" i="4"/>
  <c r="AC982" i="4"/>
  <c r="AC974" i="4"/>
  <c r="AC966" i="4"/>
  <c r="AC958" i="4"/>
  <c r="AC950" i="4"/>
  <c r="AC942" i="4"/>
  <c r="AC934" i="4"/>
  <c r="AC926" i="4"/>
  <c r="AC918" i="4"/>
  <c r="AC910" i="4"/>
  <c r="AC902" i="4"/>
  <c r="AC894" i="4"/>
  <c r="AC854" i="4"/>
  <c r="AC846" i="4"/>
  <c r="AC838" i="4"/>
  <c r="AC830" i="4"/>
  <c r="AC822" i="4"/>
  <c r="AC814" i="4"/>
  <c r="AC806" i="4"/>
  <c r="AC798" i="4"/>
  <c r="AC790" i="4"/>
  <c r="AC782" i="4"/>
  <c r="AC774" i="4"/>
  <c r="AC766" i="4"/>
  <c r="AC758" i="4"/>
  <c r="AC750" i="4"/>
  <c r="AC742" i="4"/>
  <c r="AC734" i="4"/>
  <c r="AC726" i="4"/>
  <c r="AC718" i="4"/>
  <c r="AC710" i="4"/>
  <c r="AC702" i="4"/>
  <c r="AC694" i="4"/>
  <c r="AC686" i="4"/>
  <c r="AC678" i="4"/>
  <c r="AC670" i="4"/>
  <c r="AC662" i="4"/>
  <c r="AC654" i="4"/>
  <c r="AC646" i="4"/>
  <c r="AC638" i="4"/>
  <c r="AC630" i="4"/>
  <c r="AC622" i="4"/>
  <c r="AC614" i="4"/>
  <c r="AC606" i="4"/>
  <c r="AC598" i="4"/>
  <c r="AC590" i="4"/>
  <c r="AC582" i="4"/>
  <c r="AC574" i="4"/>
  <c r="AC566" i="4"/>
  <c r="AC558" i="4"/>
  <c r="AC550" i="4"/>
  <c r="AC542" i="4"/>
  <c r="AC534" i="4"/>
  <c r="AC526" i="4"/>
  <c r="AC518" i="4"/>
  <c r="AC510" i="4"/>
  <c r="AC502" i="4"/>
  <c r="AC494" i="4"/>
  <c r="AC486" i="4"/>
  <c r="AC478" i="4"/>
  <c r="AC192" i="4"/>
  <c r="AC160" i="4"/>
  <c r="AC112" i="4"/>
  <c r="AC56" i="4"/>
  <c r="AC40" i="4"/>
  <c r="AC24" i="4"/>
  <c r="AC8" i="4"/>
  <c r="AC3279" i="4"/>
  <c r="AC3151" i="4"/>
  <c r="AC3087" i="4"/>
  <c r="AC3023" i="4"/>
  <c r="AC2959" i="4"/>
  <c r="AC2895" i="4"/>
  <c r="AC2831" i="4"/>
  <c r="AC2767" i="4"/>
  <c r="AC2703" i="4"/>
  <c r="AC2647" i="4"/>
  <c r="AC2615" i="4"/>
  <c r="AC2583" i="4"/>
  <c r="AC2551" i="4"/>
  <c r="AC2519" i="4"/>
  <c r="AC2487" i="4"/>
  <c r="AC2455" i="4"/>
  <c r="AC2423" i="4"/>
  <c r="AC2391" i="4"/>
  <c r="AC2359" i="4"/>
  <c r="AC2327" i="4"/>
  <c r="AC2295" i="4"/>
  <c r="AC2263" i="4"/>
  <c r="AC2231" i="4"/>
  <c r="AC2199" i="4"/>
  <c r="AC2167" i="4"/>
  <c r="AC2135" i="4"/>
  <c r="AC2103" i="4"/>
  <c r="AC2071" i="4"/>
  <c r="AC2039" i="4"/>
  <c r="AC2007" i="4"/>
  <c r="AC1975" i="4"/>
  <c r="AC1943" i="4"/>
  <c r="AC1911" i="4"/>
  <c r="AC1879" i="4"/>
  <c r="AC1847" i="4"/>
  <c r="AC1815" i="4"/>
  <c r="AC1783" i="4"/>
  <c r="AC1751" i="4"/>
  <c r="AC1719" i="4"/>
  <c r="AC1687" i="4"/>
  <c r="AC1655" i="4"/>
  <c r="AC1623" i="4"/>
  <c r="AC1591" i="4"/>
  <c r="AC1559" i="4"/>
  <c r="AC1527" i="4"/>
  <c r="AC1495" i="4"/>
  <c r="AC1463" i="4"/>
  <c r="AC1223" i="4"/>
  <c r="AC1159" i="4"/>
  <c r="AC1063" i="4"/>
  <c r="AC999" i="4"/>
  <c r="AC935" i="4"/>
  <c r="AC871" i="4"/>
  <c r="AC807" i="4"/>
  <c r="AC743" i="4"/>
  <c r="AC679" i="4"/>
  <c r="AC543" i="4"/>
  <c r="AC361" i="4"/>
  <c r="AC345" i="4"/>
  <c r="AC329" i="4"/>
  <c r="AC313" i="4"/>
  <c r="AC297" i="4"/>
  <c r="AC281" i="4"/>
  <c r="AC265" i="4"/>
  <c r="AC249" i="4"/>
  <c r="AC233" i="4"/>
  <c r="AC217" i="4"/>
  <c r="AC201" i="4"/>
  <c r="AC185" i="4"/>
  <c r="AC169" i="4"/>
  <c r="AC121" i="4"/>
  <c r="AC105" i="4"/>
  <c r="AC89" i="4"/>
  <c r="AC41" i="4"/>
  <c r="AC25" i="4"/>
  <c r="AC9" i="4"/>
  <c r="AC3190" i="4"/>
  <c r="AC3158" i="4"/>
  <c r="AC3126" i="4"/>
  <c r="AC3094" i="4"/>
  <c r="AC3062" i="4"/>
  <c r="AC3030" i="4"/>
  <c r="AC2998" i="4"/>
  <c r="AC2966" i="4"/>
  <c r="AC2934" i="4"/>
  <c r="AC2870" i="4"/>
  <c r="AC2806" i="4"/>
  <c r="AC2742" i="4"/>
  <c r="AC1562" i="4"/>
  <c r="AC1138" i="4"/>
  <c r="AC866" i="4"/>
  <c r="AC408" i="4"/>
  <c r="AC344" i="4"/>
  <c r="AC280" i="4"/>
  <c r="AC216" i="4"/>
  <c r="AC88" i="4"/>
  <c r="AC1431" i="4"/>
  <c r="AC1367" i="4"/>
  <c r="AC1303" i="4"/>
  <c r="AC1111" i="4"/>
  <c r="AC469" i="4"/>
  <c r="AC453" i="4"/>
  <c r="AC437" i="4"/>
  <c r="AC421" i="4"/>
  <c r="AC405" i="4"/>
  <c r="AC389" i="4"/>
  <c r="AC373" i="4"/>
  <c r="AC149" i="4"/>
  <c r="AC133" i="4"/>
  <c r="AC69" i="4"/>
  <c r="AC1083" i="4"/>
  <c r="AC667" i="4"/>
  <c r="AC495" i="4"/>
  <c r="AC349" i="4"/>
  <c r="AC333" i="4"/>
  <c r="AC317" i="4"/>
  <c r="AC301" i="4"/>
  <c r="AC285" i="4"/>
  <c r="AC269" i="4"/>
  <c r="AC253" i="4"/>
  <c r="AC237" i="4"/>
  <c r="AC221" i="4"/>
  <c r="AC205" i="4"/>
  <c r="AC189" i="4"/>
  <c r="AC173" i="4"/>
  <c r="AC125" i="4"/>
  <c r="AC109" i="4"/>
  <c r="AC93" i="4"/>
  <c r="AC45" i="4"/>
  <c r="AC29" i="4"/>
  <c r="AC13" i="4"/>
  <c r="AC3496" i="4"/>
  <c r="AC3464" i="4"/>
  <c r="AC3432" i="4"/>
  <c r="AC3416" i="4"/>
  <c r="AC3400" i="4"/>
  <c r="AC3384" i="4"/>
  <c r="AC3368" i="4"/>
  <c r="AC3352" i="4"/>
  <c r="AC3336" i="4"/>
  <c r="AC3320" i="4"/>
  <c r="AC3304" i="4"/>
  <c r="AC3288" i="4"/>
  <c r="AC3272" i="4"/>
  <c r="AC3256" i="4"/>
  <c r="AC3240" i="4"/>
  <c r="AC3224" i="4"/>
  <c r="AC3208" i="4"/>
  <c r="AC2922" i="4"/>
  <c r="AC2794" i="4"/>
  <c r="AC2662" i="4"/>
  <c r="AC1566" i="4"/>
  <c r="AC1550" i="4"/>
  <c r="AC1534" i="4"/>
  <c r="AC1126" i="4"/>
  <c r="AC1110" i="4"/>
  <c r="AC886" i="4"/>
  <c r="AC870" i="4"/>
  <c r="AC460" i="4"/>
  <c r="AC444" i="4"/>
  <c r="AC428" i="4"/>
  <c r="AC412" i="4"/>
  <c r="AC396" i="4"/>
  <c r="AC380" i="4"/>
  <c r="AC364" i="4"/>
  <c r="AC348" i="4"/>
  <c r="AC332" i="4"/>
  <c r="AC316" i="4"/>
  <c r="AC300" i="4"/>
  <c r="AC284" i="4"/>
  <c r="AC268" i="4"/>
  <c r="AC252" i="4"/>
  <c r="AC236" i="4"/>
  <c r="AC220" i="4"/>
  <c r="AC108" i="4"/>
  <c r="AC92" i="4"/>
  <c r="AC76" i="4"/>
  <c r="AC1099" i="4"/>
  <c r="AC457" i="4"/>
  <c r="AC441" i="4"/>
  <c r="AC425" i="4"/>
  <c r="AC409" i="4"/>
  <c r="AC393" i="4"/>
  <c r="AC377" i="4"/>
  <c r="AC153" i="4"/>
  <c r="AC137" i="4"/>
  <c r="AC73" i="4"/>
  <c r="AC57" i="4"/>
  <c r="AA3" i="4"/>
  <c r="W3" i="4"/>
  <c r="Z3" i="4" s="1"/>
  <c r="V3" i="4"/>
  <c r="Y3" i="4" s="1"/>
  <c r="AA7" i="4"/>
  <c r="AC7" i="4" s="1"/>
  <c r="W7" i="4"/>
  <c r="Z7" i="4" s="1"/>
  <c r="V7" i="4"/>
  <c r="Y7" i="4" s="1"/>
  <c r="AA11" i="4"/>
  <c r="AC11" i="4" s="1"/>
  <c r="W11" i="4"/>
  <c r="Z11" i="4" s="1"/>
  <c r="V11" i="4"/>
  <c r="Y11" i="4" s="1"/>
  <c r="AA15" i="4"/>
  <c r="AC15" i="4" s="1"/>
  <c r="W15" i="4"/>
  <c r="Z15" i="4" s="1"/>
  <c r="V15" i="4"/>
  <c r="Y15" i="4" s="1"/>
  <c r="AA19" i="4"/>
  <c r="AC19" i="4" s="1"/>
  <c r="W19" i="4"/>
  <c r="Z19" i="4" s="1"/>
  <c r="V19" i="4"/>
  <c r="Y19" i="4" s="1"/>
  <c r="AA23" i="4"/>
  <c r="AC23" i="4" s="1"/>
  <c r="W23" i="4"/>
  <c r="Z23" i="4" s="1"/>
  <c r="V23" i="4"/>
  <c r="Y23" i="4" s="1"/>
  <c r="AA27" i="4"/>
  <c r="AC27" i="4" s="1"/>
  <c r="W27" i="4"/>
  <c r="Z27" i="4" s="1"/>
  <c r="V27" i="4"/>
  <c r="Y27" i="4" s="1"/>
  <c r="AA31" i="4"/>
  <c r="AC31" i="4" s="1"/>
  <c r="W31" i="4"/>
  <c r="Z31" i="4" s="1"/>
  <c r="V31" i="4"/>
  <c r="Y31" i="4" s="1"/>
  <c r="AA35" i="4"/>
  <c r="AC35" i="4" s="1"/>
  <c r="W35" i="4"/>
  <c r="Z35" i="4" s="1"/>
  <c r="V35" i="4"/>
  <c r="Y35" i="4" s="1"/>
  <c r="AA39" i="4"/>
  <c r="AC39" i="4" s="1"/>
  <c r="W39" i="4"/>
  <c r="Z39" i="4" s="1"/>
  <c r="V39" i="4"/>
  <c r="Y39" i="4" s="1"/>
  <c r="AA43" i="4"/>
  <c r="AC43" i="4" s="1"/>
  <c r="W43" i="4"/>
  <c r="Z43" i="4" s="1"/>
  <c r="V43" i="4"/>
  <c r="Y43" i="4" s="1"/>
  <c r="AA47" i="4"/>
  <c r="AC47" i="4" s="1"/>
  <c r="W47" i="4"/>
  <c r="Z47" i="4" s="1"/>
  <c r="V47" i="4"/>
  <c r="Y47" i="4" s="1"/>
  <c r="AA51" i="4"/>
  <c r="AC51" i="4" s="1"/>
  <c r="W51" i="4"/>
  <c r="Z51" i="4" s="1"/>
  <c r="V51" i="4"/>
  <c r="Y51" i="4" s="1"/>
  <c r="AA55" i="4"/>
  <c r="AC55" i="4" s="1"/>
  <c r="W55" i="4"/>
  <c r="Z55" i="4" s="1"/>
  <c r="V55" i="4"/>
  <c r="Y55" i="4" s="1"/>
  <c r="AA59" i="4"/>
  <c r="AC59" i="4" s="1"/>
  <c r="W59" i="4"/>
  <c r="Z59" i="4" s="1"/>
  <c r="V59" i="4"/>
  <c r="Y59" i="4" s="1"/>
  <c r="AA63" i="4"/>
  <c r="AC63" i="4" s="1"/>
  <c r="W63" i="4"/>
  <c r="Z63" i="4" s="1"/>
  <c r="V63" i="4"/>
  <c r="Y63" i="4" s="1"/>
  <c r="AA67" i="4"/>
  <c r="AC67" i="4" s="1"/>
  <c r="W67" i="4"/>
  <c r="Z67" i="4" s="1"/>
  <c r="V67" i="4"/>
  <c r="Y67" i="4" s="1"/>
  <c r="AA71" i="4"/>
  <c r="AC71" i="4" s="1"/>
  <c r="W71" i="4"/>
  <c r="Z71" i="4" s="1"/>
  <c r="V71" i="4"/>
  <c r="Y71" i="4" s="1"/>
  <c r="AA75" i="4"/>
  <c r="AC75" i="4" s="1"/>
  <c r="W75" i="4"/>
  <c r="Z75" i="4" s="1"/>
  <c r="V75" i="4"/>
  <c r="Y75" i="4" s="1"/>
  <c r="AA79" i="4"/>
  <c r="AC79" i="4" s="1"/>
  <c r="W79" i="4"/>
  <c r="Z79" i="4" s="1"/>
  <c r="V79" i="4"/>
  <c r="Y79" i="4" s="1"/>
  <c r="AA83" i="4"/>
  <c r="AC83" i="4" s="1"/>
  <c r="W83" i="4"/>
  <c r="Z83" i="4" s="1"/>
  <c r="V83" i="4"/>
  <c r="Y83" i="4" s="1"/>
  <c r="AA87" i="4"/>
  <c r="AC87" i="4" s="1"/>
  <c r="W87" i="4"/>
  <c r="Z87" i="4" s="1"/>
  <c r="V87" i="4"/>
  <c r="Y87" i="4" s="1"/>
  <c r="AA91" i="4"/>
  <c r="AC91" i="4" s="1"/>
  <c r="W91" i="4"/>
  <c r="Z91" i="4" s="1"/>
  <c r="V91" i="4"/>
  <c r="Y91" i="4" s="1"/>
  <c r="AA95" i="4"/>
  <c r="AC95" i="4" s="1"/>
  <c r="W95" i="4"/>
  <c r="V95" i="4"/>
  <c r="AA99" i="4"/>
  <c r="AC99" i="4" s="1"/>
  <c r="W99" i="4"/>
  <c r="V99" i="4"/>
  <c r="AA103" i="4"/>
  <c r="AC103" i="4" s="1"/>
  <c r="W103" i="4"/>
  <c r="V103" i="4"/>
  <c r="AA107" i="4"/>
  <c r="AC107" i="4" s="1"/>
  <c r="W107" i="4"/>
  <c r="V107" i="4"/>
  <c r="AA111" i="4"/>
  <c r="AC111" i="4" s="1"/>
  <c r="W111" i="4"/>
  <c r="Z111" i="4" s="1"/>
  <c r="V111" i="4"/>
  <c r="Y111" i="4" s="1"/>
  <c r="AA115" i="4"/>
  <c r="AC115" i="4" s="1"/>
  <c r="W115" i="4"/>
  <c r="Z115" i="4" s="1"/>
  <c r="V115" i="4"/>
  <c r="Y115" i="4" s="1"/>
  <c r="AA119" i="4"/>
  <c r="AC119" i="4" s="1"/>
  <c r="W119" i="4"/>
  <c r="Z119" i="4" s="1"/>
  <c r="V119" i="4"/>
  <c r="Y119" i="4" s="1"/>
  <c r="AA123" i="4"/>
  <c r="AC123" i="4" s="1"/>
  <c r="W123" i="4"/>
  <c r="Z123" i="4" s="1"/>
  <c r="V123" i="4"/>
  <c r="Y123" i="4" s="1"/>
  <c r="AA127" i="4"/>
  <c r="AC127" i="4" s="1"/>
  <c r="W127" i="4"/>
  <c r="Z127" i="4" s="1"/>
  <c r="V127" i="4"/>
  <c r="Y127" i="4" s="1"/>
  <c r="AA131" i="4"/>
  <c r="AC131" i="4" s="1"/>
  <c r="W131" i="4"/>
  <c r="Z131" i="4" s="1"/>
  <c r="V131" i="4"/>
  <c r="Y131" i="4" s="1"/>
  <c r="AA135" i="4"/>
  <c r="AC135" i="4" s="1"/>
  <c r="W135" i="4"/>
  <c r="Z135" i="4" s="1"/>
  <c r="V135" i="4"/>
  <c r="Y135" i="4" s="1"/>
  <c r="AA139" i="4"/>
  <c r="AC139" i="4" s="1"/>
  <c r="W139" i="4"/>
  <c r="Z139" i="4" s="1"/>
  <c r="V139" i="4"/>
  <c r="Y139" i="4" s="1"/>
  <c r="AA143" i="4"/>
  <c r="AC143" i="4" s="1"/>
  <c r="W143" i="4"/>
  <c r="Z143" i="4" s="1"/>
  <c r="V143" i="4"/>
  <c r="Y143" i="4" s="1"/>
  <c r="AA147" i="4"/>
  <c r="AC147" i="4" s="1"/>
  <c r="W147" i="4"/>
  <c r="Z147" i="4" s="1"/>
  <c r="V147" i="4"/>
  <c r="Y147" i="4" s="1"/>
  <c r="AA151" i="4"/>
  <c r="AC151" i="4" s="1"/>
  <c r="W151" i="4"/>
  <c r="Z151" i="4" s="1"/>
  <c r="V151" i="4"/>
  <c r="Y151" i="4" s="1"/>
  <c r="AA155" i="4"/>
  <c r="AC155" i="4" s="1"/>
  <c r="W155" i="4"/>
  <c r="V155" i="4"/>
  <c r="AA159" i="4"/>
  <c r="AC159" i="4" s="1"/>
  <c r="W159" i="4"/>
  <c r="V159" i="4"/>
  <c r="AA163" i="4"/>
  <c r="AC163" i="4" s="1"/>
  <c r="W163" i="4"/>
  <c r="V163" i="4"/>
  <c r="AA167" i="4"/>
  <c r="AC167" i="4" s="1"/>
  <c r="W167" i="4"/>
  <c r="V167" i="4"/>
  <c r="AA171" i="4"/>
  <c r="AC171" i="4" s="1"/>
  <c r="W171" i="4"/>
  <c r="V171" i="4"/>
  <c r="AA175" i="4"/>
  <c r="AC175" i="4" s="1"/>
  <c r="W175" i="4"/>
  <c r="V175" i="4"/>
  <c r="AA179" i="4"/>
  <c r="AC179" i="4" s="1"/>
  <c r="W179" i="4"/>
  <c r="V179" i="4"/>
  <c r="AA183" i="4"/>
  <c r="AC183" i="4" s="1"/>
  <c r="W183" i="4"/>
  <c r="V183" i="4"/>
  <c r="AA187" i="4"/>
  <c r="AC187" i="4" s="1"/>
  <c r="W187" i="4"/>
  <c r="V187" i="4"/>
  <c r="AA191" i="4"/>
  <c r="AC191" i="4" s="1"/>
  <c r="W191" i="4"/>
  <c r="V191" i="4"/>
  <c r="AA195" i="4"/>
  <c r="AC195" i="4" s="1"/>
  <c r="W195" i="4"/>
  <c r="V195" i="4"/>
  <c r="AA199" i="4"/>
  <c r="AC199" i="4" s="1"/>
  <c r="W199" i="4"/>
  <c r="V199" i="4"/>
  <c r="AA203" i="4"/>
  <c r="AC203" i="4" s="1"/>
  <c r="W203" i="4"/>
  <c r="V203" i="4"/>
  <c r="AA207" i="4"/>
  <c r="AC207" i="4" s="1"/>
  <c r="W207" i="4"/>
  <c r="V207" i="4"/>
  <c r="AA211" i="4"/>
  <c r="AC211" i="4" s="1"/>
  <c r="W211" i="4"/>
  <c r="V211" i="4"/>
  <c r="AA215" i="4"/>
  <c r="AC215" i="4" s="1"/>
  <c r="W215" i="4"/>
  <c r="V215" i="4"/>
  <c r="AA219" i="4"/>
  <c r="AC219" i="4" s="1"/>
  <c r="W219" i="4"/>
  <c r="V219" i="4"/>
  <c r="AA223" i="4"/>
  <c r="AC223" i="4" s="1"/>
  <c r="W223" i="4"/>
  <c r="V223" i="4"/>
  <c r="AA227" i="4"/>
  <c r="AC227" i="4" s="1"/>
  <c r="W227" i="4"/>
  <c r="V227" i="4"/>
  <c r="AA231" i="4"/>
  <c r="AC231" i="4" s="1"/>
  <c r="W231" i="4"/>
  <c r="V231" i="4"/>
  <c r="AA235" i="4"/>
  <c r="AC235" i="4" s="1"/>
  <c r="W235" i="4"/>
  <c r="V235" i="4"/>
  <c r="AA239" i="4"/>
  <c r="AC239" i="4" s="1"/>
  <c r="W239" i="4"/>
  <c r="V239" i="4"/>
  <c r="AA243" i="4"/>
  <c r="AC243" i="4" s="1"/>
  <c r="W243" i="4"/>
  <c r="V243" i="4"/>
  <c r="AA247" i="4"/>
  <c r="AC247" i="4" s="1"/>
  <c r="W247" i="4"/>
  <c r="V247" i="4"/>
  <c r="AA251" i="4"/>
  <c r="AC251" i="4" s="1"/>
  <c r="W251" i="4"/>
  <c r="V251" i="4"/>
  <c r="AA255" i="4"/>
  <c r="AC255" i="4" s="1"/>
  <c r="W255" i="4"/>
  <c r="V255" i="4"/>
  <c r="AA259" i="4"/>
  <c r="AC259" i="4" s="1"/>
  <c r="W259" i="4"/>
  <c r="V259" i="4"/>
  <c r="AA263" i="4"/>
  <c r="AC263" i="4" s="1"/>
  <c r="W263" i="4"/>
  <c r="V263" i="4"/>
  <c r="AA267" i="4"/>
  <c r="AC267" i="4" s="1"/>
  <c r="W267" i="4"/>
  <c r="V267" i="4"/>
  <c r="AA271" i="4"/>
  <c r="AC271" i="4" s="1"/>
  <c r="W271" i="4"/>
  <c r="V271" i="4"/>
  <c r="AA275" i="4"/>
  <c r="AC275" i="4" s="1"/>
  <c r="W275" i="4"/>
  <c r="V275" i="4"/>
  <c r="AA279" i="4"/>
  <c r="AC279" i="4" s="1"/>
  <c r="W279" i="4"/>
  <c r="V279" i="4"/>
  <c r="AA283" i="4"/>
  <c r="AC283" i="4" s="1"/>
  <c r="W283" i="4"/>
  <c r="V283" i="4"/>
  <c r="AA287" i="4"/>
  <c r="AC287" i="4" s="1"/>
  <c r="W287" i="4"/>
  <c r="V287" i="4"/>
  <c r="AA291" i="4"/>
  <c r="AC291" i="4" s="1"/>
  <c r="W291" i="4"/>
  <c r="V291" i="4"/>
  <c r="AA295" i="4"/>
  <c r="AC295" i="4" s="1"/>
  <c r="W295" i="4"/>
  <c r="V295" i="4"/>
  <c r="AA299" i="4"/>
  <c r="AC299" i="4" s="1"/>
  <c r="W299" i="4"/>
  <c r="V299" i="4"/>
  <c r="AA303" i="4"/>
  <c r="AC303" i="4" s="1"/>
  <c r="W303" i="4"/>
  <c r="V303" i="4"/>
  <c r="AA307" i="4"/>
  <c r="AC307" i="4" s="1"/>
  <c r="W307" i="4"/>
  <c r="V307" i="4"/>
  <c r="AA311" i="4"/>
  <c r="AC311" i="4" s="1"/>
  <c r="W311" i="4"/>
  <c r="V311" i="4"/>
  <c r="AA315" i="4"/>
  <c r="AC315" i="4" s="1"/>
  <c r="W315" i="4"/>
  <c r="V315" i="4"/>
  <c r="AA319" i="4"/>
  <c r="AC319" i="4" s="1"/>
  <c r="W319" i="4"/>
  <c r="V319" i="4"/>
  <c r="AA323" i="4"/>
  <c r="AC323" i="4" s="1"/>
  <c r="W323" i="4"/>
  <c r="V323" i="4"/>
  <c r="AA327" i="4"/>
  <c r="AC327" i="4" s="1"/>
  <c r="W327" i="4"/>
  <c r="V327" i="4"/>
  <c r="AA331" i="4"/>
  <c r="AC331" i="4" s="1"/>
  <c r="W331" i="4"/>
  <c r="V331" i="4"/>
  <c r="AA335" i="4"/>
  <c r="AC335" i="4" s="1"/>
  <c r="W335" i="4"/>
  <c r="V335" i="4"/>
  <c r="AA339" i="4"/>
  <c r="AC339" i="4" s="1"/>
  <c r="W339" i="4"/>
  <c r="V339" i="4"/>
  <c r="AA343" i="4"/>
  <c r="AC343" i="4" s="1"/>
  <c r="W343" i="4"/>
  <c r="V343" i="4"/>
  <c r="AA347" i="4"/>
  <c r="AC347" i="4" s="1"/>
  <c r="W347" i="4"/>
  <c r="V347" i="4"/>
  <c r="AA351" i="4"/>
  <c r="AC351" i="4" s="1"/>
  <c r="W351" i="4"/>
  <c r="V351" i="4"/>
  <c r="AA355" i="4"/>
  <c r="AC355" i="4" s="1"/>
  <c r="W355" i="4"/>
  <c r="V355" i="4"/>
  <c r="AA359" i="4"/>
  <c r="AC359" i="4" s="1"/>
  <c r="W359" i="4"/>
  <c r="V359" i="4"/>
  <c r="AA363" i="4"/>
  <c r="AC363" i="4" s="1"/>
  <c r="W363" i="4"/>
  <c r="V363" i="4"/>
  <c r="AA367" i="4"/>
  <c r="AC367" i="4" s="1"/>
  <c r="W367" i="4"/>
  <c r="V367" i="4"/>
  <c r="AA371" i="4"/>
  <c r="AC371" i="4" s="1"/>
  <c r="W371" i="4"/>
  <c r="V371" i="4"/>
  <c r="AA375" i="4"/>
  <c r="AC375" i="4" s="1"/>
  <c r="W375" i="4"/>
  <c r="V375" i="4"/>
  <c r="AA379" i="4"/>
  <c r="AC379" i="4" s="1"/>
  <c r="W379" i="4"/>
  <c r="V379" i="4"/>
  <c r="AA383" i="4"/>
  <c r="AC383" i="4" s="1"/>
  <c r="W383" i="4"/>
  <c r="V383" i="4"/>
  <c r="AA387" i="4"/>
  <c r="AC387" i="4" s="1"/>
  <c r="W387" i="4"/>
  <c r="V387" i="4"/>
  <c r="AA391" i="4"/>
  <c r="AC391" i="4" s="1"/>
  <c r="W391" i="4"/>
  <c r="V391" i="4"/>
  <c r="AA395" i="4"/>
  <c r="AC395" i="4" s="1"/>
  <c r="W395" i="4"/>
  <c r="V395" i="4"/>
  <c r="AA399" i="4"/>
  <c r="AC399" i="4" s="1"/>
  <c r="W399" i="4"/>
  <c r="V399" i="4"/>
  <c r="AA403" i="4"/>
  <c r="AC403" i="4" s="1"/>
  <c r="W403" i="4"/>
  <c r="V403" i="4"/>
  <c r="AA407" i="4"/>
  <c r="AC407" i="4" s="1"/>
  <c r="W407" i="4"/>
  <c r="V407" i="4"/>
  <c r="AA411" i="4"/>
  <c r="AC411" i="4" s="1"/>
  <c r="W411" i="4"/>
  <c r="V411" i="4"/>
  <c r="AA415" i="4"/>
  <c r="AC415" i="4" s="1"/>
  <c r="W415" i="4"/>
  <c r="V415" i="4"/>
  <c r="AA419" i="4"/>
  <c r="AC419" i="4" s="1"/>
  <c r="W419" i="4"/>
  <c r="V419" i="4"/>
  <c r="AA423" i="4"/>
  <c r="AC423" i="4" s="1"/>
  <c r="W423" i="4"/>
  <c r="V423" i="4"/>
  <c r="AA427" i="4"/>
  <c r="AC427" i="4" s="1"/>
  <c r="W427" i="4"/>
  <c r="V427" i="4"/>
  <c r="AA431" i="4"/>
  <c r="AC431" i="4" s="1"/>
  <c r="W431" i="4"/>
  <c r="V431" i="4"/>
  <c r="AA435" i="4"/>
  <c r="AC435" i="4" s="1"/>
  <c r="W435" i="4"/>
  <c r="V435" i="4"/>
  <c r="AA439" i="4"/>
  <c r="AC439" i="4" s="1"/>
  <c r="W439" i="4"/>
  <c r="V439" i="4"/>
  <c r="AA443" i="4"/>
  <c r="AC443" i="4" s="1"/>
  <c r="W443" i="4"/>
  <c r="V443" i="4"/>
  <c r="AA447" i="4"/>
  <c r="AC447" i="4" s="1"/>
  <c r="W447" i="4"/>
  <c r="V447" i="4"/>
  <c r="AA451" i="4"/>
  <c r="AC451" i="4" s="1"/>
  <c r="W451" i="4"/>
  <c r="V451" i="4"/>
  <c r="AA455" i="4"/>
  <c r="AC455" i="4" s="1"/>
  <c r="W455" i="4"/>
  <c r="V455" i="4"/>
  <c r="AA459" i="4"/>
  <c r="AC459" i="4" s="1"/>
  <c r="W459" i="4"/>
  <c r="V459" i="4"/>
  <c r="AA463" i="4"/>
  <c r="AC463" i="4" s="1"/>
  <c r="W463" i="4"/>
  <c r="V463" i="4"/>
  <c r="AA467" i="4"/>
  <c r="AC467" i="4" s="1"/>
  <c r="W467" i="4"/>
  <c r="V467" i="4"/>
  <c r="AA472" i="4"/>
  <c r="AC472" i="4" s="1"/>
  <c r="W472" i="4"/>
  <c r="V472" i="4"/>
  <c r="AA6" i="4"/>
  <c r="AC6" i="4" s="1"/>
  <c r="W6" i="4"/>
  <c r="Z6" i="4" s="1"/>
  <c r="V6" i="4"/>
  <c r="Y6" i="4" s="1"/>
  <c r="AA10" i="4"/>
  <c r="AC10" i="4" s="1"/>
  <c r="W10" i="4"/>
  <c r="Z10" i="4" s="1"/>
  <c r="V10" i="4"/>
  <c r="Y10" i="4" s="1"/>
  <c r="AA14" i="4"/>
  <c r="AC14" i="4" s="1"/>
  <c r="W14" i="4"/>
  <c r="Z14" i="4" s="1"/>
  <c r="V14" i="4"/>
  <c r="Y14" i="4" s="1"/>
  <c r="AA18" i="4"/>
  <c r="AC18" i="4" s="1"/>
  <c r="W18" i="4"/>
  <c r="Z18" i="4" s="1"/>
  <c r="V18" i="4"/>
  <c r="Y18" i="4" s="1"/>
  <c r="AA22" i="4"/>
  <c r="AC22" i="4" s="1"/>
  <c r="W22" i="4"/>
  <c r="Z22" i="4" s="1"/>
  <c r="V22" i="4"/>
  <c r="Y22" i="4" s="1"/>
  <c r="AA26" i="4"/>
  <c r="AC26" i="4" s="1"/>
  <c r="W26" i="4"/>
  <c r="Z26" i="4" s="1"/>
  <c r="V26" i="4"/>
  <c r="Y26" i="4" s="1"/>
  <c r="AA30" i="4"/>
  <c r="AC30" i="4" s="1"/>
  <c r="W30" i="4"/>
  <c r="Z30" i="4" s="1"/>
  <c r="V30" i="4"/>
  <c r="Y30" i="4" s="1"/>
  <c r="AA34" i="4"/>
  <c r="AC34" i="4" s="1"/>
  <c r="W34" i="4"/>
  <c r="Z34" i="4" s="1"/>
  <c r="V34" i="4"/>
  <c r="Y34" i="4" s="1"/>
  <c r="AA38" i="4"/>
  <c r="AC38" i="4" s="1"/>
  <c r="W38" i="4"/>
  <c r="Z38" i="4" s="1"/>
  <c r="V38" i="4"/>
  <c r="Y38" i="4" s="1"/>
  <c r="AA42" i="4"/>
  <c r="AC42" i="4" s="1"/>
  <c r="W42" i="4"/>
  <c r="Z42" i="4" s="1"/>
  <c r="V42" i="4"/>
  <c r="Y42" i="4" s="1"/>
  <c r="AA46" i="4"/>
  <c r="AC46" i="4" s="1"/>
  <c r="W46" i="4"/>
  <c r="Z46" i="4" s="1"/>
  <c r="V46" i="4"/>
  <c r="Y46" i="4" s="1"/>
  <c r="AA50" i="4"/>
  <c r="AC50" i="4" s="1"/>
  <c r="W50" i="4"/>
  <c r="Z50" i="4" s="1"/>
  <c r="V50" i="4"/>
  <c r="Y50" i="4" s="1"/>
  <c r="AA54" i="4"/>
  <c r="AC54" i="4" s="1"/>
  <c r="W54" i="4"/>
  <c r="Z54" i="4" s="1"/>
  <c r="V54" i="4"/>
  <c r="Y54" i="4" s="1"/>
  <c r="AA58" i="4"/>
  <c r="AC58" i="4" s="1"/>
  <c r="W58" i="4"/>
  <c r="Z58" i="4" s="1"/>
  <c r="V58" i="4"/>
  <c r="Y58" i="4" s="1"/>
  <c r="AA62" i="4"/>
  <c r="AC62" i="4" s="1"/>
  <c r="W62" i="4"/>
  <c r="Z62" i="4" s="1"/>
  <c r="V62" i="4"/>
  <c r="Y62" i="4" s="1"/>
  <c r="AA66" i="4"/>
  <c r="AC66" i="4" s="1"/>
  <c r="W66" i="4"/>
  <c r="Z66" i="4" s="1"/>
  <c r="V66" i="4"/>
  <c r="Y66" i="4" s="1"/>
  <c r="AA70" i="4"/>
  <c r="AC70" i="4" s="1"/>
  <c r="W70" i="4"/>
  <c r="Z70" i="4" s="1"/>
  <c r="V70" i="4"/>
  <c r="AA74" i="4"/>
  <c r="AC74" i="4" s="1"/>
  <c r="W74" i="4"/>
  <c r="Z74" i="4" s="1"/>
  <c r="V74" i="4"/>
  <c r="AA78" i="4"/>
  <c r="AC78" i="4" s="1"/>
  <c r="W78" i="4"/>
  <c r="Z78" i="4" s="1"/>
  <c r="V78" i="4"/>
  <c r="AA82" i="4"/>
  <c r="AC82" i="4" s="1"/>
  <c r="W82" i="4"/>
  <c r="Z82" i="4" s="1"/>
  <c r="V82" i="4"/>
  <c r="AA86" i="4"/>
  <c r="AC86" i="4" s="1"/>
  <c r="W86" i="4"/>
  <c r="Z86" i="4" s="1"/>
  <c r="V86" i="4"/>
  <c r="AA90" i="4"/>
  <c r="AC90" i="4" s="1"/>
  <c r="W90" i="4"/>
  <c r="Z90" i="4" s="1"/>
  <c r="V90" i="4"/>
  <c r="Y90" i="4" s="1"/>
  <c r="AA94" i="4"/>
  <c r="AC94" i="4" s="1"/>
  <c r="W94" i="4"/>
  <c r="V94" i="4"/>
  <c r="AA98" i="4"/>
  <c r="AC98" i="4" s="1"/>
  <c r="W98" i="4"/>
  <c r="V98" i="4"/>
  <c r="AA102" i="4"/>
  <c r="AC102" i="4" s="1"/>
  <c r="W102" i="4"/>
  <c r="V102" i="4"/>
  <c r="AA106" i="4"/>
  <c r="AC106" i="4" s="1"/>
  <c r="W106" i="4"/>
  <c r="V106" i="4"/>
  <c r="AA110" i="4"/>
  <c r="AC110" i="4" s="1"/>
  <c r="W110" i="4"/>
  <c r="V110" i="4"/>
  <c r="AA114" i="4"/>
  <c r="AC114" i="4" s="1"/>
  <c r="W114" i="4"/>
  <c r="Z114" i="4" s="1"/>
  <c r="V114" i="4"/>
  <c r="Y114" i="4" s="1"/>
  <c r="AA118" i="4"/>
  <c r="AC118" i="4" s="1"/>
  <c r="W118" i="4"/>
  <c r="Z118" i="4" s="1"/>
  <c r="V118" i="4"/>
  <c r="Y118" i="4" s="1"/>
  <c r="AA122" i="4"/>
  <c r="AC122" i="4" s="1"/>
  <c r="W122" i="4"/>
  <c r="Z122" i="4" s="1"/>
  <c r="V122" i="4"/>
  <c r="Y122" i="4" s="1"/>
  <c r="AA126" i="4"/>
  <c r="AC126" i="4" s="1"/>
  <c r="W126" i="4"/>
  <c r="Z126" i="4" s="1"/>
  <c r="V126" i="4"/>
  <c r="AA130" i="4"/>
  <c r="AC130" i="4" s="1"/>
  <c r="W130" i="4"/>
  <c r="Z130" i="4" s="1"/>
  <c r="V130" i="4"/>
  <c r="AA134" i="4"/>
  <c r="AC134" i="4" s="1"/>
  <c r="W134" i="4"/>
  <c r="Z134" i="4" s="1"/>
  <c r="V134" i="4"/>
  <c r="AA138" i="4"/>
  <c r="AC138" i="4" s="1"/>
  <c r="W138" i="4"/>
  <c r="Z138" i="4" s="1"/>
  <c r="V138" i="4"/>
  <c r="Y138" i="4" s="1"/>
  <c r="AA142" i="4"/>
  <c r="AC142" i="4" s="1"/>
  <c r="W142" i="4"/>
  <c r="Z142" i="4" s="1"/>
  <c r="V142" i="4"/>
  <c r="Y142" i="4" s="1"/>
  <c r="AA146" i="4"/>
  <c r="AC146" i="4" s="1"/>
  <c r="W146" i="4"/>
  <c r="Z146" i="4" s="1"/>
  <c r="V146" i="4"/>
  <c r="Y146" i="4" s="1"/>
  <c r="AA150" i="4"/>
  <c r="AC150" i="4" s="1"/>
  <c r="W150" i="4"/>
  <c r="Z150" i="4" s="1"/>
  <c r="V150" i="4"/>
  <c r="Y150" i="4" s="1"/>
  <c r="AA154" i="4"/>
  <c r="AC154" i="4" s="1"/>
  <c r="W154" i="4"/>
  <c r="Z154" i="4" s="1"/>
  <c r="V154" i="4"/>
  <c r="Y154" i="4" s="1"/>
  <c r="AA158" i="4"/>
  <c r="AC158" i="4" s="1"/>
  <c r="W158" i="4"/>
  <c r="V158" i="4"/>
  <c r="AA162" i="4"/>
  <c r="AC162" i="4" s="1"/>
  <c r="W162" i="4"/>
  <c r="V162" i="4"/>
  <c r="AA166" i="4"/>
  <c r="AC166" i="4" s="1"/>
  <c r="W166" i="4"/>
  <c r="V166" i="4"/>
  <c r="AA170" i="4"/>
  <c r="AC170" i="4" s="1"/>
  <c r="W170" i="4"/>
  <c r="V170" i="4"/>
  <c r="AA174" i="4"/>
  <c r="AC174" i="4" s="1"/>
  <c r="W174" i="4"/>
  <c r="V174" i="4"/>
  <c r="AA178" i="4"/>
  <c r="AC178" i="4" s="1"/>
  <c r="W178" i="4"/>
  <c r="V178" i="4"/>
  <c r="AA182" i="4"/>
  <c r="AC182" i="4" s="1"/>
  <c r="W182" i="4"/>
  <c r="V182" i="4"/>
  <c r="AA186" i="4"/>
  <c r="AC186" i="4" s="1"/>
  <c r="W186" i="4"/>
  <c r="V186" i="4"/>
  <c r="AA190" i="4"/>
  <c r="AC190" i="4" s="1"/>
  <c r="W190" i="4"/>
  <c r="V190" i="4"/>
  <c r="AA194" i="4"/>
  <c r="AC194" i="4" s="1"/>
  <c r="W194" i="4"/>
  <c r="V194" i="4"/>
  <c r="AA198" i="4"/>
  <c r="AC198" i="4" s="1"/>
  <c r="W198" i="4"/>
  <c r="V198" i="4"/>
  <c r="AA202" i="4"/>
  <c r="AC202" i="4" s="1"/>
  <c r="W202" i="4"/>
  <c r="V202" i="4"/>
  <c r="AA206" i="4"/>
  <c r="AC206" i="4" s="1"/>
  <c r="W206" i="4"/>
  <c r="V206" i="4"/>
  <c r="AA210" i="4"/>
  <c r="AC210" i="4" s="1"/>
  <c r="W210" i="4"/>
  <c r="V210" i="4"/>
  <c r="AA214" i="4"/>
  <c r="AC214" i="4" s="1"/>
  <c r="W214" i="4"/>
  <c r="V214" i="4"/>
  <c r="AA218" i="4"/>
  <c r="AC218" i="4" s="1"/>
  <c r="W218" i="4"/>
  <c r="V218" i="4"/>
  <c r="AA222" i="4"/>
  <c r="AC222" i="4" s="1"/>
  <c r="W222" i="4"/>
  <c r="V222" i="4"/>
  <c r="AA226" i="4"/>
  <c r="AC226" i="4" s="1"/>
  <c r="W226" i="4"/>
  <c r="V226" i="4"/>
  <c r="AA230" i="4"/>
  <c r="AC230" i="4" s="1"/>
  <c r="W230" i="4"/>
  <c r="V230" i="4"/>
  <c r="AA234" i="4"/>
  <c r="AC234" i="4" s="1"/>
  <c r="W234" i="4"/>
  <c r="V234" i="4"/>
  <c r="AA238" i="4"/>
  <c r="AC238" i="4" s="1"/>
  <c r="W238" i="4"/>
  <c r="V238" i="4"/>
  <c r="AA242" i="4"/>
  <c r="AC242" i="4" s="1"/>
  <c r="W242" i="4"/>
  <c r="V242" i="4"/>
  <c r="AA246" i="4"/>
  <c r="AC246" i="4" s="1"/>
  <c r="W246" i="4"/>
  <c r="V246" i="4"/>
  <c r="AA250" i="4"/>
  <c r="AC250" i="4" s="1"/>
  <c r="W250" i="4"/>
  <c r="V250" i="4"/>
  <c r="AA254" i="4"/>
  <c r="AC254" i="4" s="1"/>
  <c r="W254" i="4"/>
  <c r="V254" i="4"/>
  <c r="AA258" i="4"/>
  <c r="AC258" i="4" s="1"/>
  <c r="W258" i="4"/>
  <c r="V258" i="4"/>
  <c r="AA262" i="4"/>
  <c r="AC262" i="4" s="1"/>
  <c r="W262" i="4"/>
  <c r="V262" i="4"/>
  <c r="AA266" i="4"/>
  <c r="AC266" i="4" s="1"/>
  <c r="W266" i="4"/>
  <c r="V266" i="4"/>
  <c r="AA270" i="4"/>
  <c r="AC270" i="4" s="1"/>
  <c r="W270" i="4"/>
  <c r="V270" i="4"/>
  <c r="AA274" i="4"/>
  <c r="AC274" i="4" s="1"/>
  <c r="W274" i="4"/>
  <c r="V274" i="4"/>
  <c r="AA278" i="4"/>
  <c r="AC278" i="4" s="1"/>
  <c r="W278" i="4"/>
  <c r="V278" i="4"/>
  <c r="AA282" i="4"/>
  <c r="AC282" i="4" s="1"/>
  <c r="W282" i="4"/>
  <c r="V282" i="4"/>
  <c r="AA286" i="4"/>
  <c r="AC286" i="4" s="1"/>
  <c r="W286" i="4"/>
  <c r="V286" i="4"/>
  <c r="AA290" i="4"/>
  <c r="AC290" i="4" s="1"/>
  <c r="W290" i="4"/>
  <c r="V290" i="4"/>
  <c r="AA294" i="4"/>
  <c r="AC294" i="4" s="1"/>
  <c r="W294" i="4"/>
  <c r="V294" i="4"/>
  <c r="AA298" i="4"/>
  <c r="AC298" i="4" s="1"/>
  <c r="W298" i="4"/>
  <c r="V298" i="4"/>
  <c r="AA302" i="4"/>
  <c r="AC302" i="4" s="1"/>
  <c r="W302" i="4"/>
  <c r="V302" i="4"/>
  <c r="AA306" i="4"/>
  <c r="AC306" i="4" s="1"/>
  <c r="W306" i="4"/>
  <c r="V306" i="4"/>
  <c r="AA310" i="4"/>
  <c r="AC310" i="4" s="1"/>
  <c r="W310" i="4"/>
  <c r="V310" i="4"/>
  <c r="AA314" i="4"/>
  <c r="AC314" i="4" s="1"/>
  <c r="W314" i="4"/>
  <c r="V314" i="4"/>
  <c r="AA318" i="4"/>
  <c r="AC318" i="4" s="1"/>
  <c r="W318" i="4"/>
  <c r="V318" i="4"/>
  <c r="AA322" i="4"/>
  <c r="AC322" i="4" s="1"/>
  <c r="W322" i="4"/>
  <c r="V322" i="4"/>
  <c r="AA326" i="4"/>
  <c r="AC326" i="4" s="1"/>
  <c r="W326" i="4"/>
  <c r="V326" i="4"/>
  <c r="AA330" i="4"/>
  <c r="AC330" i="4" s="1"/>
  <c r="W330" i="4"/>
  <c r="V330" i="4"/>
  <c r="AA334" i="4"/>
  <c r="AC334" i="4" s="1"/>
  <c r="W334" i="4"/>
  <c r="V334" i="4"/>
  <c r="AA338" i="4"/>
  <c r="AC338" i="4" s="1"/>
  <c r="W338" i="4"/>
  <c r="V338" i="4"/>
  <c r="AA342" i="4"/>
  <c r="AC342" i="4" s="1"/>
  <c r="W342" i="4"/>
  <c r="V342" i="4"/>
  <c r="AA346" i="4"/>
  <c r="AC346" i="4" s="1"/>
  <c r="W346" i="4"/>
  <c r="V346" i="4"/>
  <c r="AA350" i="4"/>
  <c r="AC350" i="4" s="1"/>
  <c r="W350" i="4"/>
  <c r="V350" i="4"/>
  <c r="AA354" i="4"/>
  <c r="AC354" i="4" s="1"/>
  <c r="W354" i="4"/>
  <c r="V354" i="4"/>
  <c r="AA358" i="4"/>
  <c r="AC358" i="4" s="1"/>
  <c r="W358" i="4"/>
  <c r="V358" i="4"/>
  <c r="AA362" i="4"/>
  <c r="AC362" i="4" s="1"/>
  <c r="W362" i="4"/>
  <c r="V362" i="4"/>
  <c r="AA366" i="4"/>
  <c r="AC366" i="4" s="1"/>
  <c r="W366" i="4"/>
  <c r="V366" i="4"/>
  <c r="AA370" i="4"/>
  <c r="AC370" i="4" s="1"/>
  <c r="W370" i="4"/>
  <c r="V370" i="4"/>
  <c r="AA374" i="4"/>
  <c r="AC374" i="4" s="1"/>
  <c r="W374" i="4"/>
  <c r="V374" i="4"/>
  <c r="AA378" i="4"/>
  <c r="AC378" i="4" s="1"/>
  <c r="W378" i="4"/>
  <c r="V378" i="4"/>
  <c r="AA382" i="4"/>
  <c r="AC382" i="4" s="1"/>
  <c r="W382" i="4"/>
  <c r="V382" i="4"/>
  <c r="AA386" i="4"/>
  <c r="AC386" i="4" s="1"/>
  <c r="W386" i="4"/>
  <c r="V386" i="4"/>
  <c r="AA390" i="4"/>
  <c r="AC390" i="4" s="1"/>
  <c r="W390" i="4"/>
  <c r="V390" i="4"/>
  <c r="AA394" i="4"/>
  <c r="AC394" i="4" s="1"/>
  <c r="W394" i="4"/>
  <c r="V394" i="4"/>
  <c r="AA398" i="4"/>
  <c r="AC398" i="4" s="1"/>
  <c r="W398" i="4"/>
  <c r="V398" i="4"/>
  <c r="AA402" i="4"/>
  <c r="AC402" i="4" s="1"/>
  <c r="W402" i="4"/>
  <c r="V402" i="4"/>
  <c r="AA406" i="4"/>
  <c r="AC406" i="4" s="1"/>
  <c r="W406" i="4"/>
  <c r="V406" i="4"/>
  <c r="AA410" i="4"/>
  <c r="AC410" i="4" s="1"/>
  <c r="W410" i="4"/>
  <c r="V410" i="4"/>
  <c r="AA414" i="4"/>
  <c r="AC414" i="4" s="1"/>
  <c r="W414" i="4"/>
  <c r="V414" i="4"/>
  <c r="AA418" i="4"/>
  <c r="AC418" i="4" s="1"/>
  <c r="W418" i="4"/>
  <c r="V418" i="4"/>
  <c r="AA422" i="4"/>
  <c r="AC422" i="4" s="1"/>
  <c r="W422" i="4"/>
  <c r="V422" i="4"/>
  <c r="AA426" i="4"/>
  <c r="AC426" i="4" s="1"/>
  <c r="W426" i="4"/>
  <c r="V426" i="4"/>
  <c r="AA430" i="4"/>
  <c r="AC430" i="4" s="1"/>
  <c r="W430" i="4"/>
  <c r="V430" i="4"/>
  <c r="AA434" i="4"/>
  <c r="AC434" i="4" s="1"/>
  <c r="W434" i="4"/>
  <c r="V434" i="4"/>
  <c r="AA438" i="4"/>
  <c r="AC438" i="4" s="1"/>
  <c r="W438" i="4"/>
  <c r="V438" i="4"/>
  <c r="AA442" i="4"/>
  <c r="AC442" i="4" s="1"/>
  <c r="W442" i="4"/>
  <c r="V442" i="4"/>
  <c r="AA446" i="4"/>
  <c r="AC446" i="4" s="1"/>
  <c r="W446" i="4"/>
  <c r="V446" i="4"/>
  <c r="AA450" i="4"/>
  <c r="AC450" i="4" s="1"/>
  <c r="W450" i="4"/>
  <c r="V450" i="4"/>
  <c r="AA454" i="4"/>
  <c r="AC454" i="4" s="1"/>
  <c r="W454" i="4"/>
  <c r="V454" i="4"/>
  <c r="AA458" i="4"/>
  <c r="AC458" i="4" s="1"/>
  <c r="W458" i="4"/>
  <c r="V458" i="4"/>
  <c r="AA462" i="4"/>
  <c r="AC462" i="4" s="1"/>
  <c r="W462" i="4"/>
  <c r="V462" i="4"/>
  <c r="AA466" i="4"/>
  <c r="AC466" i="4" s="1"/>
  <c r="W466" i="4"/>
  <c r="V466" i="4"/>
  <c r="AA470" i="4"/>
  <c r="AC470" i="4" s="1"/>
  <c r="W470" i="4"/>
  <c r="V470" i="4"/>
  <c r="AA476" i="4"/>
  <c r="AC476" i="4" s="1"/>
  <c r="W476" i="4"/>
  <c r="V476" i="4"/>
  <c r="AA480" i="4"/>
  <c r="AC480" i="4" s="1"/>
  <c r="W480" i="4"/>
  <c r="V480" i="4"/>
  <c r="AA484" i="4"/>
  <c r="AC484" i="4" s="1"/>
  <c r="W484" i="4"/>
  <c r="V484" i="4"/>
  <c r="AA488" i="4"/>
  <c r="AC488" i="4" s="1"/>
  <c r="W488" i="4"/>
  <c r="V488" i="4"/>
  <c r="AA492" i="4"/>
  <c r="AC492" i="4" s="1"/>
  <c r="W492" i="4"/>
  <c r="V492" i="4"/>
  <c r="AA496" i="4"/>
  <c r="AC496" i="4" s="1"/>
  <c r="W496" i="4"/>
  <c r="V496" i="4"/>
  <c r="AA500" i="4"/>
  <c r="AC500" i="4" s="1"/>
  <c r="W500" i="4"/>
  <c r="V500" i="4"/>
  <c r="AA504" i="4"/>
  <c r="AC504" i="4" s="1"/>
  <c r="W504" i="4"/>
  <c r="V504" i="4"/>
  <c r="AA508" i="4"/>
  <c r="AC508" i="4" s="1"/>
  <c r="W508" i="4"/>
  <c r="V508" i="4"/>
  <c r="AA512" i="4"/>
  <c r="AC512" i="4" s="1"/>
  <c r="W512" i="4"/>
  <c r="V512" i="4"/>
  <c r="AA516" i="4"/>
  <c r="AC516" i="4" s="1"/>
  <c r="W516" i="4"/>
  <c r="V516" i="4"/>
  <c r="AA520" i="4"/>
  <c r="AC520" i="4" s="1"/>
  <c r="W520" i="4"/>
  <c r="V520" i="4"/>
  <c r="AA524" i="4"/>
  <c r="AC524" i="4" s="1"/>
  <c r="W524" i="4"/>
  <c r="V524" i="4"/>
  <c r="AA528" i="4"/>
  <c r="AC528" i="4" s="1"/>
  <c r="W528" i="4"/>
  <c r="V528" i="4"/>
  <c r="AA532" i="4"/>
  <c r="AC532" i="4" s="1"/>
  <c r="W532" i="4"/>
  <c r="V532" i="4"/>
  <c r="AA536" i="4"/>
  <c r="AC536" i="4" s="1"/>
  <c r="W536" i="4"/>
  <c r="V536" i="4"/>
  <c r="AA540" i="4"/>
  <c r="AC540" i="4" s="1"/>
  <c r="W540" i="4"/>
  <c r="V540" i="4"/>
  <c r="AA544" i="4"/>
  <c r="AC544" i="4" s="1"/>
  <c r="W544" i="4"/>
  <c r="V544" i="4"/>
  <c r="AA548" i="4"/>
  <c r="AC548" i="4" s="1"/>
  <c r="W548" i="4"/>
  <c r="V548" i="4"/>
  <c r="AA552" i="4"/>
  <c r="AC552" i="4" s="1"/>
  <c r="W552" i="4"/>
  <c r="V552" i="4"/>
  <c r="AA556" i="4"/>
  <c r="AC556" i="4" s="1"/>
  <c r="W556" i="4"/>
  <c r="V556" i="4"/>
  <c r="AA560" i="4"/>
  <c r="AC560" i="4" s="1"/>
  <c r="W560" i="4"/>
  <c r="V560" i="4"/>
  <c r="AA564" i="4"/>
  <c r="AC564" i="4" s="1"/>
  <c r="W564" i="4"/>
  <c r="V564" i="4"/>
  <c r="AA568" i="4"/>
  <c r="AC568" i="4" s="1"/>
  <c r="W568" i="4"/>
  <c r="V568" i="4"/>
  <c r="AA572" i="4"/>
  <c r="AC572" i="4" s="1"/>
  <c r="W572" i="4"/>
  <c r="V572" i="4"/>
  <c r="AA576" i="4"/>
  <c r="AC576" i="4" s="1"/>
  <c r="W576" i="4"/>
  <c r="V576" i="4"/>
  <c r="AA580" i="4"/>
  <c r="AC580" i="4" s="1"/>
  <c r="W580" i="4"/>
  <c r="V580" i="4"/>
  <c r="AA584" i="4"/>
  <c r="AC584" i="4" s="1"/>
  <c r="W584" i="4"/>
  <c r="V584" i="4"/>
  <c r="AA588" i="4"/>
  <c r="AC588" i="4" s="1"/>
  <c r="W588" i="4"/>
  <c r="V588" i="4"/>
  <c r="AA592" i="4"/>
  <c r="AC592" i="4" s="1"/>
  <c r="W592" i="4"/>
  <c r="V592" i="4"/>
  <c r="AA596" i="4"/>
  <c r="AC596" i="4" s="1"/>
  <c r="W596" i="4"/>
  <c r="V596" i="4"/>
  <c r="AA600" i="4"/>
  <c r="AC600" i="4" s="1"/>
  <c r="W600" i="4"/>
  <c r="V600" i="4"/>
  <c r="AA604" i="4"/>
  <c r="AC604" i="4" s="1"/>
  <c r="W604" i="4"/>
  <c r="V604" i="4"/>
  <c r="AA608" i="4"/>
  <c r="AC608" i="4" s="1"/>
  <c r="W608" i="4"/>
  <c r="V608" i="4"/>
  <c r="AA612" i="4"/>
  <c r="AC612" i="4" s="1"/>
  <c r="W612" i="4"/>
  <c r="V612" i="4"/>
  <c r="AA616" i="4"/>
  <c r="AC616" i="4" s="1"/>
  <c r="W616" i="4"/>
  <c r="V616" i="4"/>
  <c r="AA620" i="4"/>
  <c r="AC620" i="4" s="1"/>
  <c r="W620" i="4"/>
  <c r="V620" i="4"/>
  <c r="AA624" i="4"/>
  <c r="AC624" i="4" s="1"/>
  <c r="W624" i="4"/>
  <c r="V624" i="4"/>
  <c r="AA628" i="4"/>
  <c r="AC628" i="4" s="1"/>
  <c r="W628" i="4"/>
  <c r="V628" i="4"/>
  <c r="AA632" i="4"/>
  <c r="AC632" i="4" s="1"/>
  <c r="W632" i="4"/>
  <c r="V632" i="4"/>
  <c r="AA636" i="4"/>
  <c r="AC636" i="4" s="1"/>
  <c r="W636" i="4"/>
  <c r="V636" i="4"/>
  <c r="AA640" i="4"/>
  <c r="AC640" i="4" s="1"/>
  <c r="W640" i="4"/>
  <c r="V640" i="4"/>
  <c r="AA644" i="4"/>
  <c r="AC644" i="4" s="1"/>
  <c r="W644" i="4"/>
  <c r="V644" i="4"/>
  <c r="AA648" i="4"/>
  <c r="AC648" i="4" s="1"/>
  <c r="W648" i="4"/>
  <c r="V648" i="4"/>
  <c r="AA652" i="4"/>
  <c r="AC652" i="4" s="1"/>
  <c r="W652" i="4"/>
  <c r="V652" i="4"/>
  <c r="AA656" i="4"/>
  <c r="AC656" i="4" s="1"/>
  <c r="W656" i="4"/>
  <c r="V656" i="4"/>
  <c r="AA660" i="4"/>
  <c r="AC660" i="4" s="1"/>
  <c r="W660" i="4"/>
  <c r="V660" i="4"/>
  <c r="AA664" i="4"/>
  <c r="AC664" i="4" s="1"/>
  <c r="W664" i="4"/>
  <c r="V664" i="4"/>
  <c r="AA668" i="4"/>
  <c r="AC668" i="4" s="1"/>
  <c r="W668" i="4"/>
  <c r="V668" i="4"/>
  <c r="AA672" i="4"/>
  <c r="AC672" i="4" s="1"/>
  <c r="W672" i="4"/>
  <c r="V672" i="4"/>
  <c r="AA676" i="4"/>
  <c r="AC676" i="4" s="1"/>
  <c r="W676" i="4"/>
  <c r="V676" i="4"/>
  <c r="AA680" i="4"/>
  <c r="AC680" i="4" s="1"/>
  <c r="W680" i="4"/>
  <c r="V680" i="4"/>
  <c r="AA684" i="4"/>
  <c r="AC684" i="4" s="1"/>
  <c r="W684" i="4"/>
  <c r="V684" i="4"/>
  <c r="AA688" i="4"/>
  <c r="AC688" i="4" s="1"/>
  <c r="W688" i="4"/>
  <c r="V688" i="4"/>
  <c r="AA692" i="4"/>
  <c r="AC692" i="4" s="1"/>
  <c r="W692" i="4"/>
  <c r="V692" i="4"/>
  <c r="AA696" i="4"/>
  <c r="AC696" i="4" s="1"/>
  <c r="W696" i="4"/>
  <c r="V696" i="4"/>
  <c r="AA700" i="4"/>
  <c r="AC700" i="4" s="1"/>
  <c r="W700" i="4"/>
  <c r="V700" i="4"/>
  <c r="AA704" i="4"/>
  <c r="AC704" i="4" s="1"/>
  <c r="W704" i="4"/>
  <c r="V704" i="4"/>
  <c r="AA708" i="4"/>
  <c r="AC708" i="4" s="1"/>
  <c r="W708" i="4"/>
  <c r="V708" i="4"/>
  <c r="AA712" i="4"/>
  <c r="AC712" i="4" s="1"/>
  <c r="W712" i="4"/>
  <c r="V712" i="4"/>
  <c r="AA716" i="4"/>
  <c r="AC716" i="4" s="1"/>
  <c r="W716" i="4"/>
  <c r="V716" i="4"/>
  <c r="AA720" i="4"/>
  <c r="AC720" i="4" s="1"/>
  <c r="W720" i="4"/>
  <c r="V720" i="4"/>
  <c r="AA724" i="4"/>
  <c r="AC724" i="4" s="1"/>
  <c r="W724" i="4"/>
  <c r="V724" i="4"/>
  <c r="AA728" i="4"/>
  <c r="AC728" i="4" s="1"/>
  <c r="W728" i="4"/>
  <c r="V728" i="4"/>
  <c r="AA732" i="4"/>
  <c r="AC732" i="4" s="1"/>
  <c r="W732" i="4"/>
  <c r="V732" i="4"/>
  <c r="AA736" i="4"/>
  <c r="AC736" i="4" s="1"/>
  <c r="W736" i="4"/>
  <c r="V736" i="4"/>
  <c r="AA740" i="4"/>
  <c r="AC740" i="4" s="1"/>
  <c r="W740" i="4"/>
  <c r="V740" i="4"/>
  <c r="AA744" i="4"/>
  <c r="AC744" i="4" s="1"/>
  <c r="W744" i="4"/>
  <c r="V744" i="4"/>
  <c r="AA748" i="4"/>
  <c r="AC748" i="4" s="1"/>
  <c r="W748" i="4"/>
  <c r="V748" i="4"/>
  <c r="AA752" i="4"/>
  <c r="AC752" i="4" s="1"/>
  <c r="W752" i="4"/>
  <c r="V752" i="4"/>
  <c r="AA756" i="4"/>
  <c r="AC756" i="4" s="1"/>
  <c r="W756" i="4"/>
  <c r="V756" i="4"/>
  <c r="AA760" i="4"/>
  <c r="AC760" i="4" s="1"/>
  <c r="W760" i="4"/>
  <c r="V760" i="4"/>
  <c r="AA764" i="4"/>
  <c r="AC764" i="4" s="1"/>
  <c r="W764" i="4"/>
  <c r="V764" i="4"/>
  <c r="AA768" i="4"/>
  <c r="AC768" i="4" s="1"/>
  <c r="W768" i="4"/>
  <c r="V768" i="4"/>
  <c r="AA772" i="4"/>
  <c r="AC772" i="4" s="1"/>
  <c r="W772" i="4"/>
  <c r="V772" i="4"/>
  <c r="AA776" i="4"/>
  <c r="AC776" i="4" s="1"/>
  <c r="W776" i="4"/>
  <c r="V776" i="4"/>
  <c r="AA780" i="4"/>
  <c r="AC780" i="4" s="1"/>
  <c r="W780" i="4"/>
  <c r="V780" i="4"/>
  <c r="AA784" i="4"/>
  <c r="AC784" i="4" s="1"/>
  <c r="W784" i="4"/>
  <c r="V784" i="4"/>
  <c r="AA788" i="4"/>
  <c r="AC788" i="4" s="1"/>
  <c r="W788" i="4"/>
  <c r="V788" i="4"/>
  <c r="AA792" i="4"/>
  <c r="AC792" i="4" s="1"/>
  <c r="W792" i="4"/>
  <c r="V792" i="4"/>
  <c r="AA796" i="4"/>
  <c r="AC796" i="4" s="1"/>
  <c r="W796" i="4"/>
  <c r="V796" i="4"/>
  <c r="AA800" i="4"/>
  <c r="AC800" i="4" s="1"/>
  <c r="W800" i="4"/>
  <c r="V800" i="4"/>
  <c r="AA804" i="4"/>
  <c r="AC804" i="4" s="1"/>
  <c r="W804" i="4"/>
  <c r="V804" i="4"/>
  <c r="AA808" i="4"/>
  <c r="AC808" i="4" s="1"/>
  <c r="W808" i="4"/>
  <c r="V808" i="4"/>
  <c r="AA812" i="4"/>
  <c r="AC812" i="4" s="1"/>
  <c r="W812" i="4"/>
  <c r="V812" i="4"/>
  <c r="AA816" i="4"/>
  <c r="AC816" i="4" s="1"/>
  <c r="W816" i="4"/>
  <c r="V816" i="4"/>
  <c r="AA820" i="4"/>
  <c r="AC820" i="4" s="1"/>
  <c r="W820" i="4"/>
  <c r="V820" i="4"/>
  <c r="AA824" i="4"/>
  <c r="AC824" i="4" s="1"/>
  <c r="W824" i="4"/>
  <c r="V824" i="4"/>
  <c r="AA828" i="4"/>
  <c r="AC828" i="4" s="1"/>
  <c r="W828" i="4"/>
  <c r="V828" i="4"/>
  <c r="AA832" i="4"/>
  <c r="AC832" i="4" s="1"/>
  <c r="W832" i="4"/>
  <c r="V832" i="4"/>
  <c r="AA836" i="4"/>
  <c r="AC836" i="4" s="1"/>
  <c r="W836" i="4"/>
  <c r="V836" i="4"/>
  <c r="AA840" i="4"/>
  <c r="AC840" i="4" s="1"/>
  <c r="W840" i="4"/>
  <c r="V840" i="4"/>
  <c r="AA844" i="4"/>
  <c r="AC844" i="4" s="1"/>
  <c r="W844" i="4"/>
  <c r="V844" i="4"/>
  <c r="AA848" i="4"/>
  <c r="AC848" i="4" s="1"/>
  <c r="W848" i="4"/>
  <c r="V848" i="4"/>
  <c r="AA852" i="4"/>
  <c r="AC852" i="4" s="1"/>
  <c r="W852" i="4"/>
  <c r="V852" i="4"/>
  <c r="AA856" i="4"/>
  <c r="AC856" i="4" s="1"/>
  <c r="W856" i="4"/>
  <c r="V856" i="4"/>
  <c r="AA860" i="4"/>
  <c r="AC860" i="4" s="1"/>
  <c r="W860" i="4"/>
  <c r="V860" i="4"/>
  <c r="AA864" i="4"/>
  <c r="AC864" i="4" s="1"/>
  <c r="W864" i="4"/>
  <c r="V864" i="4"/>
  <c r="AA868" i="4"/>
  <c r="AC868" i="4" s="1"/>
  <c r="W868" i="4"/>
  <c r="V868" i="4"/>
  <c r="AA872" i="4"/>
  <c r="AC872" i="4" s="1"/>
  <c r="W872" i="4"/>
  <c r="V872" i="4"/>
  <c r="AA876" i="4"/>
  <c r="AC876" i="4" s="1"/>
  <c r="W876" i="4"/>
  <c r="V876" i="4"/>
  <c r="AA880" i="4"/>
  <c r="AC880" i="4" s="1"/>
  <c r="W880" i="4"/>
  <c r="V880" i="4"/>
  <c r="AA884" i="4"/>
  <c r="AC884" i="4" s="1"/>
  <c r="W884" i="4"/>
  <c r="V884" i="4"/>
  <c r="AA888" i="4"/>
  <c r="AC888" i="4" s="1"/>
  <c r="W888" i="4"/>
  <c r="V888" i="4"/>
  <c r="AA892" i="4"/>
  <c r="AC892" i="4" s="1"/>
  <c r="W892" i="4"/>
  <c r="V892" i="4"/>
  <c r="AA896" i="4"/>
  <c r="AC896" i="4" s="1"/>
  <c r="W896" i="4"/>
  <c r="V896" i="4"/>
  <c r="AA900" i="4"/>
  <c r="AC900" i="4" s="1"/>
  <c r="W900" i="4"/>
  <c r="V900" i="4"/>
  <c r="AA904" i="4"/>
  <c r="AC904" i="4" s="1"/>
  <c r="W904" i="4"/>
  <c r="V904" i="4"/>
  <c r="AA908" i="4"/>
  <c r="AC908" i="4" s="1"/>
  <c r="W908" i="4"/>
  <c r="V908" i="4"/>
  <c r="AA912" i="4"/>
  <c r="AC912" i="4" s="1"/>
  <c r="W912" i="4"/>
  <c r="V912" i="4"/>
  <c r="AA916" i="4"/>
  <c r="AC916" i="4" s="1"/>
  <c r="W916" i="4"/>
  <c r="V916" i="4"/>
  <c r="AA920" i="4"/>
  <c r="AC920" i="4" s="1"/>
  <c r="W920" i="4"/>
  <c r="V920" i="4"/>
  <c r="AA924" i="4"/>
  <c r="AC924" i="4" s="1"/>
  <c r="W924" i="4"/>
  <c r="V924" i="4"/>
  <c r="AA928" i="4"/>
  <c r="AC928" i="4" s="1"/>
  <c r="W928" i="4"/>
  <c r="V928" i="4"/>
  <c r="AA932" i="4"/>
  <c r="AC932" i="4" s="1"/>
  <c r="W932" i="4"/>
  <c r="V932" i="4"/>
  <c r="AA936" i="4"/>
  <c r="AC936" i="4" s="1"/>
  <c r="W936" i="4"/>
  <c r="V936" i="4"/>
  <c r="AA940" i="4"/>
  <c r="AC940" i="4" s="1"/>
  <c r="W940" i="4"/>
  <c r="V940" i="4"/>
  <c r="AA944" i="4"/>
  <c r="AC944" i="4" s="1"/>
  <c r="W944" i="4"/>
  <c r="V944" i="4"/>
  <c r="AA948" i="4"/>
  <c r="AC948" i="4" s="1"/>
  <c r="W948" i="4"/>
  <c r="V948" i="4"/>
  <c r="AA952" i="4"/>
  <c r="AC952" i="4" s="1"/>
  <c r="W952" i="4"/>
  <c r="V952" i="4"/>
  <c r="AA956" i="4"/>
  <c r="AC956" i="4" s="1"/>
  <c r="W956" i="4"/>
  <c r="Z956" i="4" s="1"/>
  <c r="V956" i="4"/>
  <c r="Y956" i="4" s="1"/>
  <c r="AA960" i="4"/>
  <c r="AC960" i="4" s="1"/>
  <c r="W960" i="4"/>
  <c r="Z960" i="4" s="1"/>
  <c r="V960" i="4"/>
  <c r="Y960" i="4" s="1"/>
  <c r="AA964" i="4"/>
  <c r="AC964" i="4" s="1"/>
  <c r="W964" i="4"/>
  <c r="Z964" i="4" s="1"/>
  <c r="V964" i="4"/>
  <c r="Y964" i="4" s="1"/>
  <c r="AA968" i="4"/>
  <c r="AC968" i="4" s="1"/>
  <c r="W968" i="4"/>
  <c r="Z968" i="4" s="1"/>
  <c r="V968" i="4"/>
  <c r="Y968" i="4" s="1"/>
  <c r="AA972" i="4"/>
  <c r="AC972" i="4" s="1"/>
  <c r="W972" i="4"/>
  <c r="Z972" i="4" s="1"/>
  <c r="V972" i="4"/>
  <c r="Y972" i="4" s="1"/>
  <c r="AA976" i="4"/>
  <c r="AC976" i="4" s="1"/>
  <c r="W976" i="4"/>
  <c r="Z976" i="4" s="1"/>
  <c r="V976" i="4"/>
  <c r="Y976" i="4" s="1"/>
  <c r="AA980" i="4"/>
  <c r="AC980" i="4" s="1"/>
  <c r="W980" i="4"/>
  <c r="Z980" i="4" s="1"/>
  <c r="V980" i="4"/>
  <c r="Y980" i="4" s="1"/>
  <c r="AA984" i="4"/>
  <c r="AC984" i="4" s="1"/>
  <c r="W984" i="4"/>
  <c r="Z984" i="4" s="1"/>
  <c r="V984" i="4"/>
  <c r="Y984" i="4" s="1"/>
  <c r="AA988" i="4"/>
  <c r="AC988" i="4" s="1"/>
  <c r="W988" i="4"/>
  <c r="Z988" i="4" s="1"/>
  <c r="V988" i="4"/>
  <c r="Y988" i="4" s="1"/>
  <c r="AA992" i="4"/>
  <c r="AC992" i="4" s="1"/>
  <c r="W992" i="4"/>
  <c r="Z992" i="4" s="1"/>
  <c r="V992" i="4"/>
  <c r="Y992" i="4" s="1"/>
  <c r="AA996" i="4"/>
  <c r="AC996" i="4" s="1"/>
  <c r="W996" i="4"/>
  <c r="Z996" i="4" s="1"/>
  <c r="V996" i="4"/>
  <c r="Y996" i="4" s="1"/>
  <c r="AA1000" i="4"/>
  <c r="AC1000" i="4" s="1"/>
  <c r="W1000" i="4"/>
  <c r="Z1000" i="4" s="1"/>
  <c r="V1000" i="4"/>
  <c r="Y1000" i="4" s="1"/>
  <c r="AA1004" i="4"/>
  <c r="AC1004" i="4" s="1"/>
  <c r="W1004" i="4"/>
  <c r="Z1004" i="4" s="1"/>
  <c r="V1004" i="4"/>
  <c r="Y1004" i="4" s="1"/>
  <c r="AA1008" i="4"/>
  <c r="AC1008" i="4" s="1"/>
  <c r="W1008" i="4"/>
  <c r="Z1008" i="4" s="1"/>
  <c r="V1008" i="4"/>
  <c r="Y1008" i="4" s="1"/>
  <c r="AA1012" i="4"/>
  <c r="AC1012" i="4" s="1"/>
  <c r="W1012" i="4"/>
  <c r="Z1012" i="4" s="1"/>
  <c r="V1012" i="4"/>
  <c r="Y1012" i="4" s="1"/>
  <c r="AA1016" i="4"/>
  <c r="AC1016" i="4" s="1"/>
  <c r="W1016" i="4"/>
  <c r="Z1016" i="4" s="1"/>
  <c r="V1016" i="4"/>
  <c r="Y1016" i="4" s="1"/>
  <c r="AA1020" i="4"/>
  <c r="AC1020" i="4" s="1"/>
  <c r="W1020" i="4"/>
  <c r="Z1020" i="4" s="1"/>
  <c r="V1020" i="4"/>
  <c r="Y1020" i="4" s="1"/>
  <c r="AA1024" i="4"/>
  <c r="AC1024" i="4" s="1"/>
  <c r="W1024" i="4"/>
  <c r="Z1024" i="4" s="1"/>
  <c r="V1024" i="4"/>
  <c r="Y1024" i="4" s="1"/>
  <c r="AA1028" i="4"/>
  <c r="AC1028" i="4" s="1"/>
  <c r="W1028" i="4"/>
  <c r="Z1028" i="4" s="1"/>
  <c r="V1028" i="4"/>
  <c r="Y1028" i="4" s="1"/>
  <c r="AA1032" i="4"/>
  <c r="AC1032" i="4" s="1"/>
  <c r="W1032" i="4"/>
  <c r="Z1032" i="4" s="1"/>
  <c r="V1032" i="4"/>
  <c r="Y1032" i="4" s="1"/>
  <c r="AA1036" i="4"/>
  <c r="AC1036" i="4" s="1"/>
  <c r="W1036" i="4"/>
  <c r="Z1036" i="4" s="1"/>
  <c r="V1036" i="4"/>
  <c r="Y1036" i="4" s="1"/>
  <c r="AA1040" i="4"/>
  <c r="AC1040" i="4" s="1"/>
  <c r="W1040" i="4"/>
  <c r="Z1040" i="4" s="1"/>
  <c r="V1040" i="4"/>
  <c r="Y1040" i="4" s="1"/>
  <c r="AA1044" i="4"/>
  <c r="AC1044" i="4" s="1"/>
  <c r="W1044" i="4"/>
  <c r="Z1044" i="4" s="1"/>
  <c r="V1044" i="4"/>
  <c r="Y1044" i="4" s="1"/>
  <c r="AA1048" i="4"/>
  <c r="AC1048" i="4" s="1"/>
  <c r="W1048" i="4"/>
  <c r="Z1048" i="4" s="1"/>
  <c r="V1048" i="4"/>
  <c r="Y1048" i="4" s="1"/>
  <c r="AA1052" i="4"/>
  <c r="AC1052" i="4" s="1"/>
  <c r="W1052" i="4"/>
  <c r="Z1052" i="4" s="1"/>
  <c r="V1052" i="4"/>
  <c r="Y1052" i="4" s="1"/>
  <c r="AA1056" i="4"/>
  <c r="AC1056" i="4" s="1"/>
  <c r="W1056" i="4"/>
  <c r="Z1056" i="4" s="1"/>
  <c r="V1056" i="4"/>
  <c r="Y1056" i="4" s="1"/>
  <c r="AA1060" i="4"/>
  <c r="AC1060" i="4" s="1"/>
  <c r="W1060" i="4"/>
  <c r="Z1060" i="4" s="1"/>
  <c r="V1060" i="4"/>
  <c r="Y1060" i="4" s="1"/>
  <c r="AA1064" i="4"/>
  <c r="AC1064" i="4" s="1"/>
  <c r="W1064" i="4"/>
  <c r="Z1064" i="4" s="1"/>
  <c r="V1064" i="4"/>
  <c r="Y1064" i="4" s="1"/>
  <c r="AA1068" i="4"/>
  <c r="AC1068" i="4" s="1"/>
  <c r="W1068" i="4"/>
  <c r="Z1068" i="4" s="1"/>
  <c r="V1068" i="4"/>
  <c r="Y1068" i="4" s="1"/>
  <c r="AA1072" i="4"/>
  <c r="AC1072" i="4" s="1"/>
  <c r="W1072" i="4"/>
  <c r="Z1072" i="4" s="1"/>
  <c r="V1072" i="4"/>
  <c r="Y1072" i="4" s="1"/>
  <c r="AA1076" i="4"/>
  <c r="AC1076" i="4" s="1"/>
  <c r="W1076" i="4"/>
  <c r="Z1076" i="4" s="1"/>
  <c r="V1076" i="4"/>
  <c r="Y1076" i="4" s="1"/>
  <c r="AA1080" i="4"/>
  <c r="AC1080" i="4" s="1"/>
  <c r="W1080" i="4"/>
  <c r="Z1080" i="4" s="1"/>
  <c r="V1080" i="4"/>
  <c r="Y1080" i="4" s="1"/>
  <c r="AA1084" i="4"/>
  <c r="AC1084" i="4" s="1"/>
  <c r="W1084" i="4"/>
  <c r="Z1084" i="4" s="1"/>
  <c r="V1084" i="4"/>
  <c r="Y1084" i="4" s="1"/>
  <c r="AA1088" i="4"/>
  <c r="AC1088" i="4" s="1"/>
  <c r="W1088" i="4"/>
  <c r="Z1088" i="4" s="1"/>
  <c r="V1088" i="4"/>
  <c r="Y1088" i="4" s="1"/>
  <c r="AA1092" i="4"/>
  <c r="AC1092" i="4" s="1"/>
  <c r="W1092" i="4"/>
  <c r="Z1092" i="4" s="1"/>
  <c r="V1092" i="4"/>
  <c r="Y1092" i="4" s="1"/>
  <c r="AA1096" i="4"/>
  <c r="AC1096" i="4" s="1"/>
  <c r="W1096" i="4"/>
  <c r="Z1096" i="4" s="1"/>
  <c r="V1096" i="4"/>
  <c r="Y1096" i="4" s="1"/>
  <c r="AA1100" i="4"/>
  <c r="AC1100" i="4" s="1"/>
  <c r="W1100" i="4"/>
  <c r="Z1100" i="4" s="1"/>
  <c r="V1100" i="4"/>
  <c r="Y1100" i="4" s="1"/>
  <c r="AA1104" i="4"/>
  <c r="AC1104" i="4" s="1"/>
  <c r="W1104" i="4"/>
  <c r="Z1104" i="4" s="1"/>
  <c r="V1104" i="4"/>
  <c r="AA1108" i="4"/>
  <c r="AC1108" i="4" s="1"/>
  <c r="W1108" i="4"/>
  <c r="Z1108" i="4" s="1"/>
  <c r="V1108" i="4"/>
  <c r="AA1112" i="4"/>
  <c r="AC1112" i="4" s="1"/>
  <c r="W1112" i="4"/>
  <c r="Z1112" i="4" s="1"/>
  <c r="V1112" i="4"/>
  <c r="AA1116" i="4"/>
  <c r="AC1116" i="4" s="1"/>
  <c r="W1116" i="4"/>
  <c r="Z1116" i="4" s="1"/>
  <c r="V1116" i="4"/>
  <c r="AA1120" i="4"/>
  <c r="AC1120" i="4" s="1"/>
  <c r="W1120" i="4"/>
  <c r="Z1120" i="4" s="1"/>
  <c r="V1120" i="4"/>
  <c r="AA1124" i="4"/>
  <c r="AC1124" i="4" s="1"/>
  <c r="W1124" i="4"/>
  <c r="Z1124" i="4" s="1"/>
  <c r="V1124" i="4"/>
  <c r="AA1128" i="4"/>
  <c r="AC1128" i="4" s="1"/>
  <c r="W1128" i="4"/>
  <c r="Z1128" i="4" s="1"/>
  <c r="V1128" i="4"/>
  <c r="AA1132" i="4"/>
  <c r="AC1132" i="4" s="1"/>
  <c r="W1132" i="4"/>
  <c r="Z1132" i="4" s="1"/>
  <c r="V1132" i="4"/>
  <c r="Y1132" i="4" s="1"/>
  <c r="AA1136" i="4"/>
  <c r="AC1136" i="4" s="1"/>
  <c r="W1136" i="4"/>
  <c r="Z1136" i="4" s="1"/>
  <c r="V1136" i="4"/>
  <c r="AA1140" i="4"/>
  <c r="AC1140" i="4" s="1"/>
  <c r="W1140" i="4"/>
  <c r="Z1140" i="4" s="1"/>
  <c r="V1140" i="4"/>
  <c r="Y1140" i="4" s="1"/>
  <c r="AA1144" i="4"/>
  <c r="AC1144" i="4" s="1"/>
  <c r="W1144" i="4"/>
  <c r="Z1144" i="4" s="1"/>
  <c r="V1144" i="4"/>
  <c r="Y1144" i="4" s="1"/>
  <c r="AA1148" i="4"/>
  <c r="AC1148" i="4" s="1"/>
  <c r="W1148" i="4"/>
  <c r="Z1148" i="4" s="1"/>
  <c r="V1148" i="4"/>
  <c r="Y1148" i="4" s="1"/>
  <c r="AA1152" i="4"/>
  <c r="AC1152" i="4" s="1"/>
  <c r="W1152" i="4"/>
  <c r="Z1152" i="4" s="1"/>
  <c r="V1152" i="4"/>
  <c r="Y1152" i="4" s="1"/>
  <c r="AA1156" i="4"/>
  <c r="AC1156" i="4" s="1"/>
  <c r="W1156" i="4"/>
  <c r="Z1156" i="4" s="1"/>
  <c r="V1156" i="4"/>
  <c r="Y1156" i="4" s="1"/>
  <c r="AA1160" i="4"/>
  <c r="AC1160" i="4" s="1"/>
  <c r="W1160" i="4"/>
  <c r="Z1160" i="4" s="1"/>
  <c r="V1160" i="4"/>
  <c r="Y1160" i="4" s="1"/>
  <c r="AA1164" i="4"/>
  <c r="AC1164" i="4" s="1"/>
  <c r="W1164" i="4"/>
  <c r="Z1164" i="4" s="1"/>
  <c r="V1164" i="4"/>
  <c r="Y1164" i="4" s="1"/>
  <c r="AA1168" i="4"/>
  <c r="AC1168" i="4" s="1"/>
  <c r="W1168" i="4"/>
  <c r="Z1168" i="4" s="1"/>
  <c r="V1168" i="4"/>
  <c r="Y1168" i="4" s="1"/>
  <c r="AA1172" i="4"/>
  <c r="AC1172" i="4" s="1"/>
  <c r="W1172" i="4"/>
  <c r="Z1172" i="4" s="1"/>
  <c r="V1172" i="4"/>
  <c r="Y1172" i="4" s="1"/>
  <c r="AA1176" i="4"/>
  <c r="AC1176" i="4" s="1"/>
  <c r="W1176" i="4"/>
  <c r="Z1176" i="4" s="1"/>
  <c r="V1176" i="4"/>
  <c r="Y1176" i="4" s="1"/>
  <c r="AA1180" i="4"/>
  <c r="AC1180" i="4" s="1"/>
  <c r="W1180" i="4"/>
  <c r="Z1180" i="4" s="1"/>
  <c r="V1180" i="4"/>
  <c r="Y1180" i="4" s="1"/>
  <c r="AA1184" i="4"/>
  <c r="AC1184" i="4" s="1"/>
  <c r="W1184" i="4"/>
  <c r="Z1184" i="4" s="1"/>
  <c r="V1184" i="4"/>
  <c r="Y1184" i="4" s="1"/>
  <c r="AA1188" i="4"/>
  <c r="AC1188" i="4" s="1"/>
  <c r="W1188" i="4"/>
  <c r="Z1188" i="4" s="1"/>
  <c r="V1188" i="4"/>
  <c r="Y1188" i="4" s="1"/>
  <c r="AA1192" i="4"/>
  <c r="AC1192" i="4" s="1"/>
  <c r="W1192" i="4"/>
  <c r="Z1192" i="4" s="1"/>
  <c r="V1192" i="4"/>
  <c r="Y1192" i="4" s="1"/>
  <c r="AA1196" i="4"/>
  <c r="AC1196" i="4" s="1"/>
  <c r="W1196" i="4"/>
  <c r="Z1196" i="4" s="1"/>
  <c r="V1196" i="4"/>
  <c r="Y1196" i="4" s="1"/>
  <c r="AA1200" i="4"/>
  <c r="AC1200" i="4" s="1"/>
  <c r="W1200" i="4"/>
  <c r="Z1200" i="4" s="1"/>
  <c r="V1200" i="4"/>
  <c r="Y1200" i="4" s="1"/>
  <c r="AA1204" i="4"/>
  <c r="AC1204" i="4" s="1"/>
  <c r="W1204" i="4"/>
  <c r="Z1204" i="4" s="1"/>
  <c r="V1204" i="4"/>
  <c r="Y1204" i="4" s="1"/>
  <c r="AA1208" i="4"/>
  <c r="AC1208" i="4" s="1"/>
  <c r="W1208" i="4"/>
  <c r="Z1208" i="4" s="1"/>
  <c r="V1208" i="4"/>
  <c r="Y1208" i="4" s="1"/>
  <c r="AA1212" i="4"/>
  <c r="AC1212" i="4" s="1"/>
  <c r="W1212" i="4"/>
  <c r="Z1212" i="4" s="1"/>
  <c r="V1212" i="4"/>
  <c r="Y1212" i="4" s="1"/>
  <c r="AA1216" i="4"/>
  <c r="AC1216" i="4" s="1"/>
  <c r="W1216" i="4"/>
  <c r="Z1216" i="4" s="1"/>
  <c r="V1216" i="4"/>
  <c r="Y1216" i="4" s="1"/>
  <c r="AA1220" i="4"/>
  <c r="AC1220" i="4" s="1"/>
  <c r="W1220" i="4"/>
  <c r="Z1220" i="4" s="1"/>
  <c r="V1220" i="4"/>
  <c r="Y1220" i="4" s="1"/>
  <c r="AA1224" i="4"/>
  <c r="AC1224" i="4" s="1"/>
  <c r="W1224" i="4"/>
  <c r="Z1224" i="4" s="1"/>
  <c r="V1224" i="4"/>
  <c r="Y1224" i="4" s="1"/>
  <c r="AA1228" i="4"/>
  <c r="AC1228" i="4" s="1"/>
  <c r="W1228" i="4"/>
  <c r="Z1228" i="4" s="1"/>
  <c r="V1228" i="4"/>
  <c r="Y1228" i="4" s="1"/>
  <c r="AA1232" i="4"/>
  <c r="AC1232" i="4" s="1"/>
  <c r="W1232" i="4"/>
  <c r="Z1232" i="4" s="1"/>
  <c r="V1232" i="4"/>
  <c r="Y1232" i="4" s="1"/>
  <c r="AA1236" i="4"/>
  <c r="AC1236" i="4" s="1"/>
  <c r="W1236" i="4"/>
  <c r="Z1236" i="4" s="1"/>
  <c r="V1236" i="4"/>
  <c r="Y1236" i="4" s="1"/>
  <c r="AA1240" i="4"/>
  <c r="AC1240" i="4" s="1"/>
  <c r="W1240" i="4"/>
  <c r="Z1240" i="4" s="1"/>
  <c r="V1240" i="4"/>
  <c r="Y1240" i="4" s="1"/>
  <c r="AA1244" i="4"/>
  <c r="AC1244" i="4" s="1"/>
  <c r="W1244" i="4"/>
  <c r="Z1244" i="4" s="1"/>
  <c r="V1244" i="4"/>
  <c r="Y1244" i="4" s="1"/>
  <c r="AA1248" i="4"/>
  <c r="AC1248" i="4" s="1"/>
  <c r="W1248" i="4"/>
  <c r="Z1248" i="4" s="1"/>
  <c r="V1248" i="4"/>
  <c r="Y1248" i="4" s="1"/>
  <c r="AA1252" i="4"/>
  <c r="AC1252" i="4" s="1"/>
  <c r="W1252" i="4"/>
  <c r="Z1252" i="4" s="1"/>
  <c r="V1252" i="4"/>
  <c r="Y1252" i="4" s="1"/>
  <c r="AA1256" i="4"/>
  <c r="AC1256" i="4" s="1"/>
  <c r="W1256" i="4"/>
  <c r="Z1256" i="4" s="1"/>
  <c r="V1256" i="4"/>
  <c r="Y1256" i="4" s="1"/>
  <c r="AA1260" i="4"/>
  <c r="AC1260" i="4" s="1"/>
  <c r="W1260" i="4"/>
  <c r="Z1260" i="4" s="1"/>
  <c r="V1260" i="4"/>
  <c r="Y1260" i="4" s="1"/>
  <c r="AA1264" i="4"/>
  <c r="AC1264" i="4" s="1"/>
  <c r="W1264" i="4"/>
  <c r="Z1264" i="4" s="1"/>
  <c r="V1264" i="4"/>
  <c r="Y1264" i="4" s="1"/>
  <c r="AA1268" i="4"/>
  <c r="AC1268" i="4" s="1"/>
  <c r="W1268" i="4"/>
  <c r="Z1268" i="4" s="1"/>
  <c r="V1268" i="4"/>
  <c r="Y1268" i="4" s="1"/>
  <c r="AA1272" i="4"/>
  <c r="AC1272" i="4" s="1"/>
  <c r="W1272" i="4"/>
  <c r="Z1272" i="4" s="1"/>
  <c r="V1272" i="4"/>
  <c r="Y1272" i="4" s="1"/>
  <c r="AA1276" i="4"/>
  <c r="AC1276" i="4" s="1"/>
  <c r="W1276" i="4"/>
  <c r="Z1276" i="4" s="1"/>
  <c r="V1276" i="4"/>
  <c r="Y1276" i="4" s="1"/>
  <c r="AA1280" i="4"/>
  <c r="AC1280" i="4" s="1"/>
  <c r="W1280" i="4"/>
  <c r="Z1280" i="4" s="1"/>
  <c r="V1280" i="4"/>
  <c r="Y1280" i="4" s="1"/>
  <c r="AA1284" i="4"/>
  <c r="AC1284" i="4" s="1"/>
  <c r="W1284" i="4"/>
  <c r="Z1284" i="4" s="1"/>
  <c r="V1284" i="4"/>
  <c r="Y1284" i="4" s="1"/>
  <c r="AA1288" i="4"/>
  <c r="AC1288" i="4" s="1"/>
  <c r="W1288" i="4"/>
  <c r="Z1288" i="4" s="1"/>
  <c r="V1288" i="4"/>
  <c r="Y1288" i="4" s="1"/>
  <c r="AA1292" i="4"/>
  <c r="AC1292" i="4" s="1"/>
  <c r="W1292" i="4"/>
  <c r="Z1292" i="4" s="1"/>
  <c r="V1292" i="4"/>
  <c r="Y1292" i="4" s="1"/>
  <c r="AA1296" i="4"/>
  <c r="AC1296" i="4" s="1"/>
  <c r="W1296" i="4"/>
  <c r="Z1296" i="4" s="1"/>
  <c r="V1296" i="4"/>
  <c r="Y1296" i="4" s="1"/>
  <c r="AA1300" i="4"/>
  <c r="AC1300" i="4" s="1"/>
  <c r="W1300" i="4"/>
  <c r="Z1300" i="4" s="1"/>
  <c r="V1300" i="4"/>
  <c r="Y1300" i="4" s="1"/>
  <c r="AA1304" i="4"/>
  <c r="AC1304" i="4" s="1"/>
  <c r="W1304" i="4"/>
  <c r="Z1304" i="4" s="1"/>
  <c r="V1304" i="4"/>
  <c r="Y1304" i="4" s="1"/>
  <c r="AA1308" i="4"/>
  <c r="AC1308" i="4" s="1"/>
  <c r="W1308" i="4"/>
  <c r="Z1308" i="4" s="1"/>
  <c r="V1308" i="4"/>
  <c r="Y1308" i="4" s="1"/>
  <c r="AA1312" i="4"/>
  <c r="AC1312" i="4" s="1"/>
  <c r="W1312" i="4"/>
  <c r="Z1312" i="4" s="1"/>
  <c r="V1312" i="4"/>
  <c r="Y1312" i="4" s="1"/>
  <c r="AA1316" i="4"/>
  <c r="AC1316" i="4" s="1"/>
  <c r="W1316" i="4"/>
  <c r="Z1316" i="4" s="1"/>
  <c r="V1316" i="4"/>
  <c r="Y1316" i="4" s="1"/>
  <c r="AA1320" i="4"/>
  <c r="AC1320" i="4" s="1"/>
  <c r="W1320" i="4"/>
  <c r="Z1320" i="4" s="1"/>
  <c r="V1320" i="4"/>
  <c r="Y1320" i="4" s="1"/>
  <c r="AA1324" i="4"/>
  <c r="AC1324" i="4" s="1"/>
  <c r="W1324" i="4"/>
  <c r="Z1324" i="4" s="1"/>
  <c r="V1324" i="4"/>
  <c r="Y1324" i="4" s="1"/>
  <c r="AA1328" i="4"/>
  <c r="AC1328" i="4" s="1"/>
  <c r="W1328" i="4"/>
  <c r="Z1328" i="4" s="1"/>
  <c r="V1328" i="4"/>
  <c r="Y1328" i="4" s="1"/>
  <c r="AA1332" i="4"/>
  <c r="AC1332" i="4" s="1"/>
  <c r="W1332" i="4"/>
  <c r="Z1332" i="4" s="1"/>
  <c r="V1332" i="4"/>
  <c r="Y1332" i="4" s="1"/>
  <c r="AA1336" i="4"/>
  <c r="AC1336" i="4" s="1"/>
  <c r="W1336" i="4"/>
  <c r="Z1336" i="4" s="1"/>
  <c r="V1336" i="4"/>
  <c r="Y1336" i="4" s="1"/>
  <c r="AA1340" i="4"/>
  <c r="AC1340" i="4" s="1"/>
  <c r="W1340" i="4"/>
  <c r="Z1340" i="4" s="1"/>
  <c r="V1340" i="4"/>
  <c r="Y1340" i="4" s="1"/>
  <c r="AA1344" i="4"/>
  <c r="AC1344" i="4" s="1"/>
  <c r="W1344" i="4"/>
  <c r="Z1344" i="4" s="1"/>
  <c r="V1344" i="4"/>
  <c r="Y1344" i="4" s="1"/>
  <c r="AA1348" i="4"/>
  <c r="AC1348" i="4" s="1"/>
  <c r="W1348" i="4"/>
  <c r="Z1348" i="4" s="1"/>
  <c r="V1348" i="4"/>
  <c r="Y1348" i="4" s="1"/>
  <c r="AA1352" i="4"/>
  <c r="AC1352" i="4" s="1"/>
  <c r="W1352" i="4"/>
  <c r="Z1352" i="4" s="1"/>
  <c r="V1352" i="4"/>
  <c r="Y1352" i="4" s="1"/>
  <c r="AA1356" i="4"/>
  <c r="AC1356" i="4" s="1"/>
  <c r="W1356" i="4"/>
  <c r="Z1356" i="4" s="1"/>
  <c r="V1356" i="4"/>
  <c r="Y1356" i="4" s="1"/>
  <c r="AA1360" i="4"/>
  <c r="AC1360" i="4" s="1"/>
  <c r="W1360" i="4"/>
  <c r="Z1360" i="4" s="1"/>
  <c r="V1360" i="4"/>
  <c r="Y1360" i="4" s="1"/>
  <c r="AA1364" i="4"/>
  <c r="AC1364" i="4" s="1"/>
  <c r="W1364" i="4"/>
  <c r="Z1364" i="4" s="1"/>
  <c r="V1364" i="4"/>
  <c r="Y1364" i="4" s="1"/>
  <c r="AA1368" i="4"/>
  <c r="AC1368" i="4" s="1"/>
  <c r="W1368" i="4"/>
  <c r="Z1368" i="4" s="1"/>
  <c r="V1368" i="4"/>
  <c r="Y1368" i="4" s="1"/>
  <c r="AA1372" i="4"/>
  <c r="AC1372" i="4" s="1"/>
  <c r="W1372" i="4"/>
  <c r="Z1372" i="4" s="1"/>
  <c r="V1372" i="4"/>
  <c r="Y1372" i="4" s="1"/>
  <c r="AA1376" i="4"/>
  <c r="AC1376" i="4" s="1"/>
  <c r="W1376" i="4"/>
  <c r="Z1376" i="4" s="1"/>
  <c r="V1376" i="4"/>
  <c r="Y1376" i="4" s="1"/>
  <c r="AA1380" i="4"/>
  <c r="AC1380" i="4" s="1"/>
  <c r="W1380" i="4"/>
  <c r="Z1380" i="4" s="1"/>
  <c r="V1380" i="4"/>
  <c r="Y1380" i="4" s="1"/>
  <c r="AA1384" i="4"/>
  <c r="AC1384" i="4" s="1"/>
  <c r="W1384" i="4"/>
  <c r="Z1384" i="4" s="1"/>
  <c r="V1384" i="4"/>
  <c r="Y1384" i="4" s="1"/>
  <c r="AA1388" i="4"/>
  <c r="AC1388" i="4" s="1"/>
  <c r="W1388" i="4"/>
  <c r="Z1388" i="4" s="1"/>
  <c r="V1388" i="4"/>
  <c r="Y1388" i="4" s="1"/>
  <c r="AA1392" i="4"/>
  <c r="AC1392" i="4" s="1"/>
  <c r="W1392" i="4"/>
  <c r="Z1392" i="4" s="1"/>
  <c r="V1392" i="4"/>
  <c r="Y1392" i="4" s="1"/>
  <c r="AA1396" i="4"/>
  <c r="AC1396" i="4" s="1"/>
  <c r="W1396" i="4"/>
  <c r="Z1396" i="4" s="1"/>
  <c r="V1396" i="4"/>
  <c r="Y1396" i="4" s="1"/>
  <c r="AA1400" i="4"/>
  <c r="AC1400" i="4" s="1"/>
  <c r="W1400" i="4"/>
  <c r="Z1400" i="4" s="1"/>
  <c r="V1400" i="4"/>
  <c r="Y1400" i="4" s="1"/>
  <c r="AA1404" i="4"/>
  <c r="AC1404" i="4" s="1"/>
  <c r="W1404" i="4"/>
  <c r="Z1404" i="4" s="1"/>
  <c r="V1404" i="4"/>
  <c r="Y1404" i="4" s="1"/>
  <c r="AA1408" i="4"/>
  <c r="AC1408" i="4" s="1"/>
  <c r="W1408" i="4"/>
  <c r="Z1408" i="4" s="1"/>
  <c r="V1408" i="4"/>
  <c r="Y1408" i="4" s="1"/>
  <c r="AA1412" i="4"/>
  <c r="AC1412" i="4" s="1"/>
  <c r="W1412" i="4"/>
  <c r="Z1412" i="4" s="1"/>
  <c r="V1412" i="4"/>
  <c r="Y1412" i="4" s="1"/>
  <c r="AA1416" i="4"/>
  <c r="AC1416" i="4" s="1"/>
  <c r="W1416" i="4"/>
  <c r="Z1416" i="4" s="1"/>
  <c r="V1416" i="4"/>
  <c r="Y1416" i="4" s="1"/>
  <c r="AA1420" i="4"/>
  <c r="AC1420" i="4" s="1"/>
  <c r="W1420" i="4"/>
  <c r="Z1420" i="4" s="1"/>
  <c r="V1420" i="4"/>
  <c r="Y1420" i="4" s="1"/>
  <c r="AA1424" i="4"/>
  <c r="AC1424" i="4" s="1"/>
  <c r="W1424" i="4"/>
  <c r="Z1424" i="4" s="1"/>
  <c r="V1424" i="4"/>
  <c r="Y1424" i="4" s="1"/>
  <c r="AA1428" i="4"/>
  <c r="AC1428" i="4" s="1"/>
  <c r="W1428" i="4"/>
  <c r="Z1428" i="4" s="1"/>
  <c r="V1428" i="4"/>
  <c r="Y1428" i="4" s="1"/>
  <c r="AA1432" i="4"/>
  <c r="AC1432" i="4" s="1"/>
  <c r="W1432" i="4"/>
  <c r="Z1432" i="4" s="1"/>
  <c r="V1432" i="4"/>
  <c r="Y1432" i="4" s="1"/>
  <c r="AA1436" i="4"/>
  <c r="AC1436" i="4" s="1"/>
  <c r="W1436" i="4"/>
  <c r="Z1436" i="4" s="1"/>
  <c r="V1436" i="4"/>
  <c r="Y1436" i="4" s="1"/>
  <c r="AA1440" i="4"/>
  <c r="AC1440" i="4" s="1"/>
  <c r="W1440" i="4"/>
  <c r="Z1440" i="4" s="1"/>
  <c r="V1440" i="4"/>
  <c r="Y1440" i="4" s="1"/>
  <c r="AA1444" i="4"/>
  <c r="AC1444" i="4" s="1"/>
  <c r="W1444" i="4"/>
  <c r="Z1444" i="4" s="1"/>
  <c r="V1444" i="4"/>
  <c r="Y1444" i="4" s="1"/>
  <c r="AA1448" i="4"/>
  <c r="AC1448" i="4" s="1"/>
  <c r="W1448" i="4"/>
  <c r="Z1448" i="4" s="1"/>
  <c r="V1448" i="4"/>
  <c r="Y1448" i="4" s="1"/>
  <c r="AA1452" i="4"/>
  <c r="AC1452" i="4" s="1"/>
  <c r="W1452" i="4"/>
  <c r="Z1452" i="4" s="1"/>
  <c r="V1452" i="4"/>
  <c r="Y1452" i="4" s="1"/>
  <c r="AA1456" i="4"/>
  <c r="AC1456" i="4" s="1"/>
  <c r="W1456" i="4"/>
  <c r="Z1456" i="4" s="1"/>
  <c r="V1456" i="4"/>
  <c r="Y1456" i="4" s="1"/>
  <c r="AA1460" i="4"/>
  <c r="AC1460" i="4" s="1"/>
  <c r="W1460" i="4"/>
  <c r="Z1460" i="4" s="1"/>
  <c r="V1460" i="4"/>
  <c r="AA1464" i="4"/>
  <c r="AC1464" i="4" s="1"/>
  <c r="W1464" i="4"/>
  <c r="Z1464" i="4" s="1"/>
  <c r="V1464" i="4"/>
  <c r="AA1468" i="4"/>
  <c r="AC1468" i="4" s="1"/>
  <c r="W1468" i="4"/>
  <c r="Z1468" i="4" s="1"/>
  <c r="V1468" i="4"/>
  <c r="AA1472" i="4"/>
  <c r="AC1472" i="4" s="1"/>
  <c r="W1472" i="4"/>
  <c r="Z1472" i="4" s="1"/>
  <c r="V1472" i="4"/>
  <c r="Y1472" i="4" s="1"/>
  <c r="AA1476" i="4"/>
  <c r="AC1476" i="4" s="1"/>
  <c r="W1476" i="4"/>
  <c r="Z1476" i="4" s="1"/>
  <c r="V1476" i="4"/>
  <c r="Y1476" i="4" s="1"/>
  <c r="AA1480" i="4"/>
  <c r="AC1480" i="4" s="1"/>
  <c r="W1480" i="4"/>
  <c r="Z1480" i="4" s="1"/>
  <c r="V1480" i="4"/>
  <c r="Y1480" i="4" s="1"/>
  <c r="AA1484" i="4"/>
  <c r="AC1484" i="4" s="1"/>
  <c r="W1484" i="4"/>
  <c r="Z1484" i="4" s="1"/>
  <c r="V1484" i="4"/>
  <c r="Y1484" i="4" s="1"/>
  <c r="AA1488" i="4"/>
  <c r="AC1488" i="4" s="1"/>
  <c r="W1488" i="4"/>
  <c r="Z1488" i="4" s="1"/>
  <c r="V1488" i="4"/>
  <c r="Y1488" i="4" s="1"/>
  <c r="AA1492" i="4"/>
  <c r="AC1492" i="4" s="1"/>
  <c r="W1492" i="4"/>
  <c r="Z1492" i="4" s="1"/>
  <c r="V1492" i="4"/>
  <c r="Y1492" i="4" s="1"/>
  <c r="AA1496" i="4"/>
  <c r="AC1496" i="4" s="1"/>
  <c r="W1496" i="4"/>
  <c r="Z1496" i="4" s="1"/>
  <c r="V1496" i="4"/>
  <c r="Y1496" i="4" s="1"/>
  <c r="AA1500" i="4"/>
  <c r="AC1500" i="4" s="1"/>
  <c r="W1500" i="4"/>
  <c r="Z1500" i="4" s="1"/>
  <c r="V1500" i="4"/>
  <c r="Y1500" i="4" s="1"/>
  <c r="AA1504" i="4"/>
  <c r="AC1504" i="4" s="1"/>
  <c r="W1504" i="4"/>
  <c r="Z1504" i="4" s="1"/>
  <c r="V1504" i="4"/>
  <c r="Y1504" i="4" s="1"/>
  <c r="AA1508" i="4"/>
  <c r="AC1508" i="4" s="1"/>
  <c r="W1508" i="4"/>
  <c r="Z1508" i="4" s="1"/>
  <c r="V1508" i="4"/>
  <c r="Y1508" i="4" s="1"/>
  <c r="AA1512" i="4"/>
  <c r="AC1512" i="4" s="1"/>
  <c r="W1512" i="4"/>
  <c r="Z1512" i="4" s="1"/>
  <c r="V1512" i="4"/>
  <c r="AA1516" i="4"/>
  <c r="AC1516" i="4" s="1"/>
  <c r="W1516" i="4"/>
  <c r="Z1516" i="4" s="1"/>
  <c r="V1516" i="4"/>
  <c r="AA1520" i="4"/>
  <c r="AC1520" i="4" s="1"/>
  <c r="W1520" i="4"/>
  <c r="Z1520" i="4" s="1"/>
  <c r="V1520" i="4"/>
  <c r="Y1520" i="4" s="1"/>
  <c r="AA1524" i="4"/>
  <c r="AC1524" i="4" s="1"/>
  <c r="W1524" i="4"/>
  <c r="Z1524" i="4" s="1"/>
  <c r="V1524" i="4"/>
  <c r="Y1524" i="4" s="1"/>
  <c r="AA1528" i="4"/>
  <c r="AC1528" i="4" s="1"/>
  <c r="W1528" i="4"/>
  <c r="Z1528" i="4" s="1"/>
  <c r="V1528" i="4"/>
  <c r="AA1532" i="4"/>
  <c r="AC1532" i="4" s="1"/>
  <c r="W1532" i="4"/>
  <c r="Z1532" i="4" s="1"/>
  <c r="V1532" i="4"/>
  <c r="AA1536" i="4"/>
  <c r="AC1536" i="4" s="1"/>
  <c r="W1536" i="4"/>
  <c r="Z1536" i="4" s="1"/>
  <c r="V1536" i="4"/>
  <c r="AA1540" i="4"/>
  <c r="AC1540" i="4" s="1"/>
  <c r="W1540" i="4"/>
  <c r="Z1540" i="4" s="1"/>
  <c r="V1540" i="4"/>
  <c r="AA1544" i="4"/>
  <c r="AC1544" i="4" s="1"/>
  <c r="W1544" i="4"/>
  <c r="Z1544" i="4" s="1"/>
  <c r="V1544" i="4"/>
  <c r="AA1548" i="4"/>
  <c r="AC1548" i="4" s="1"/>
  <c r="W1548" i="4"/>
  <c r="Z1548" i="4" s="1"/>
  <c r="V1548" i="4"/>
  <c r="AA1552" i="4"/>
  <c r="AC1552" i="4" s="1"/>
  <c r="W1552" i="4"/>
  <c r="V1552" i="4"/>
  <c r="AA1556" i="4"/>
  <c r="AC1556" i="4" s="1"/>
  <c r="W1556" i="4"/>
  <c r="V1556" i="4"/>
  <c r="AA1560" i="4"/>
  <c r="AC1560" i="4" s="1"/>
  <c r="W1560" i="4"/>
  <c r="V1560" i="4"/>
  <c r="AA1564" i="4"/>
  <c r="AC1564" i="4" s="1"/>
  <c r="W1564" i="4"/>
  <c r="V1564" i="4"/>
  <c r="AA1568" i="4"/>
  <c r="AC1568" i="4" s="1"/>
  <c r="W1568" i="4"/>
  <c r="V1568" i="4"/>
  <c r="AA1572" i="4"/>
  <c r="AC1572" i="4" s="1"/>
  <c r="W1572" i="4"/>
  <c r="V1572" i="4"/>
  <c r="AA1576" i="4"/>
  <c r="AC1576" i="4" s="1"/>
  <c r="W1576" i="4"/>
  <c r="V1576" i="4"/>
  <c r="AA1580" i="4"/>
  <c r="AC1580" i="4" s="1"/>
  <c r="W1580" i="4"/>
  <c r="V1580" i="4"/>
  <c r="AA1584" i="4"/>
  <c r="AC1584" i="4" s="1"/>
  <c r="W1584" i="4"/>
  <c r="V1584" i="4"/>
  <c r="AA1588" i="4"/>
  <c r="AC1588" i="4" s="1"/>
  <c r="W1588" i="4"/>
  <c r="V1588" i="4"/>
  <c r="AA1592" i="4"/>
  <c r="AC1592" i="4" s="1"/>
  <c r="W1592" i="4"/>
  <c r="V1592" i="4"/>
  <c r="AA1596" i="4"/>
  <c r="AC1596" i="4" s="1"/>
  <c r="W1596" i="4"/>
  <c r="V1596" i="4"/>
  <c r="AA1600" i="4"/>
  <c r="AC1600" i="4" s="1"/>
  <c r="W1600" i="4"/>
  <c r="V1600" i="4"/>
  <c r="AA1604" i="4"/>
  <c r="AC1604" i="4" s="1"/>
  <c r="W1604" i="4"/>
  <c r="V1604" i="4"/>
  <c r="AA1608" i="4"/>
  <c r="AC1608" i="4" s="1"/>
  <c r="W1608" i="4"/>
  <c r="V1608" i="4"/>
  <c r="AA1612" i="4"/>
  <c r="AC1612" i="4" s="1"/>
  <c r="W1612" i="4"/>
  <c r="V1612" i="4"/>
  <c r="AA1616" i="4"/>
  <c r="AC1616" i="4" s="1"/>
  <c r="W1616" i="4"/>
  <c r="V1616" i="4"/>
  <c r="AA1620" i="4"/>
  <c r="AC1620" i="4" s="1"/>
  <c r="W1620" i="4"/>
  <c r="V1620" i="4"/>
  <c r="AA1624" i="4"/>
  <c r="AC1624" i="4" s="1"/>
  <c r="W1624" i="4"/>
  <c r="V1624" i="4"/>
  <c r="AA1628" i="4"/>
  <c r="AC1628" i="4" s="1"/>
  <c r="W1628" i="4"/>
  <c r="V1628" i="4"/>
  <c r="AA1632" i="4"/>
  <c r="AC1632" i="4" s="1"/>
  <c r="W1632" i="4"/>
  <c r="V1632" i="4"/>
  <c r="AA1636" i="4"/>
  <c r="AC1636" i="4" s="1"/>
  <c r="W1636" i="4"/>
  <c r="V1636" i="4"/>
  <c r="AA1640" i="4"/>
  <c r="AC1640" i="4" s="1"/>
  <c r="W1640" i="4"/>
  <c r="V1640" i="4"/>
  <c r="AA1644" i="4"/>
  <c r="AC1644" i="4" s="1"/>
  <c r="W1644" i="4"/>
  <c r="V1644" i="4"/>
  <c r="AA1648" i="4"/>
  <c r="AC1648" i="4" s="1"/>
  <c r="W1648" i="4"/>
  <c r="V1648" i="4"/>
  <c r="AA1652" i="4"/>
  <c r="AC1652" i="4" s="1"/>
  <c r="W1652" i="4"/>
  <c r="V1652" i="4"/>
  <c r="AA1656" i="4"/>
  <c r="AC1656" i="4" s="1"/>
  <c r="W1656" i="4"/>
  <c r="V1656" i="4"/>
  <c r="AA1660" i="4"/>
  <c r="AC1660" i="4" s="1"/>
  <c r="W1660" i="4"/>
  <c r="V1660" i="4"/>
  <c r="AA1664" i="4"/>
  <c r="AC1664" i="4" s="1"/>
  <c r="W1664" i="4"/>
  <c r="V1664" i="4"/>
  <c r="AA1668" i="4"/>
  <c r="AC1668" i="4" s="1"/>
  <c r="W1668" i="4"/>
  <c r="V1668" i="4"/>
  <c r="AA1672" i="4"/>
  <c r="AC1672" i="4" s="1"/>
  <c r="W1672" i="4"/>
  <c r="V1672" i="4"/>
  <c r="AA1676" i="4"/>
  <c r="AC1676" i="4" s="1"/>
  <c r="W1676" i="4"/>
  <c r="V1676" i="4"/>
  <c r="AA1680" i="4"/>
  <c r="AC1680" i="4" s="1"/>
  <c r="W1680" i="4"/>
  <c r="V1680" i="4"/>
  <c r="AA1684" i="4"/>
  <c r="AC1684" i="4" s="1"/>
  <c r="W1684" i="4"/>
  <c r="V1684" i="4"/>
  <c r="AA1688" i="4"/>
  <c r="AC1688" i="4" s="1"/>
  <c r="W1688" i="4"/>
  <c r="V1688" i="4"/>
  <c r="AA1692" i="4"/>
  <c r="AC1692" i="4" s="1"/>
  <c r="W1692" i="4"/>
  <c r="V1692" i="4"/>
  <c r="AA1696" i="4"/>
  <c r="AC1696" i="4" s="1"/>
  <c r="W1696" i="4"/>
  <c r="V1696" i="4"/>
  <c r="AA1700" i="4"/>
  <c r="AC1700" i="4" s="1"/>
  <c r="W1700" i="4"/>
  <c r="V1700" i="4"/>
  <c r="AA1704" i="4"/>
  <c r="AC1704" i="4" s="1"/>
  <c r="W1704" i="4"/>
  <c r="V1704" i="4"/>
  <c r="AA1708" i="4"/>
  <c r="AC1708" i="4" s="1"/>
  <c r="W1708" i="4"/>
  <c r="V1708" i="4"/>
  <c r="AA1712" i="4"/>
  <c r="AC1712" i="4" s="1"/>
  <c r="W1712" i="4"/>
  <c r="V1712" i="4"/>
  <c r="AA1716" i="4"/>
  <c r="AC1716" i="4" s="1"/>
  <c r="W1716" i="4"/>
  <c r="V1716" i="4"/>
  <c r="AA1720" i="4"/>
  <c r="AC1720" i="4" s="1"/>
  <c r="W1720" i="4"/>
  <c r="V1720" i="4"/>
  <c r="AA1724" i="4"/>
  <c r="AC1724" i="4" s="1"/>
  <c r="W1724" i="4"/>
  <c r="V1724" i="4"/>
  <c r="AA1728" i="4"/>
  <c r="AC1728" i="4" s="1"/>
  <c r="W1728" i="4"/>
  <c r="V1728" i="4"/>
  <c r="AA1732" i="4"/>
  <c r="AC1732" i="4" s="1"/>
  <c r="W1732" i="4"/>
  <c r="V1732" i="4"/>
  <c r="AA1736" i="4"/>
  <c r="AC1736" i="4" s="1"/>
  <c r="W1736" i="4"/>
  <c r="V1736" i="4"/>
  <c r="AA1740" i="4"/>
  <c r="AC1740" i="4" s="1"/>
  <c r="W1740" i="4"/>
  <c r="V1740" i="4"/>
  <c r="AA1744" i="4"/>
  <c r="AC1744" i="4" s="1"/>
  <c r="W1744" i="4"/>
  <c r="V1744" i="4"/>
  <c r="AA1748" i="4"/>
  <c r="AC1748" i="4" s="1"/>
  <c r="W1748" i="4"/>
  <c r="V1748" i="4"/>
  <c r="AA1752" i="4"/>
  <c r="AC1752" i="4" s="1"/>
  <c r="W1752" i="4"/>
  <c r="V1752" i="4"/>
  <c r="AA1756" i="4"/>
  <c r="AC1756" i="4" s="1"/>
  <c r="W1756" i="4"/>
  <c r="V1756" i="4"/>
  <c r="AA1760" i="4"/>
  <c r="AC1760" i="4" s="1"/>
  <c r="W1760" i="4"/>
  <c r="V1760" i="4"/>
  <c r="AA1764" i="4"/>
  <c r="AC1764" i="4" s="1"/>
  <c r="W1764" i="4"/>
  <c r="V1764" i="4"/>
  <c r="AA1768" i="4"/>
  <c r="AC1768" i="4" s="1"/>
  <c r="W1768" i="4"/>
  <c r="V1768" i="4"/>
  <c r="AA1772" i="4"/>
  <c r="AC1772" i="4" s="1"/>
  <c r="W1772" i="4"/>
  <c r="V1772" i="4"/>
  <c r="AA1776" i="4"/>
  <c r="AC1776" i="4" s="1"/>
  <c r="W1776" i="4"/>
  <c r="Z1776" i="4" s="1"/>
  <c r="V1776" i="4"/>
  <c r="Y1776" i="4" s="1"/>
  <c r="AA1780" i="4"/>
  <c r="AC1780" i="4" s="1"/>
  <c r="W1780" i="4"/>
  <c r="Z1780" i="4" s="1"/>
  <c r="V1780" i="4"/>
  <c r="Y1780" i="4" s="1"/>
  <c r="AA1784" i="4"/>
  <c r="AC1784" i="4" s="1"/>
  <c r="W1784" i="4"/>
  <c r="Z1784" i="4" s="1"/>
  <c r="V1784" i="4"/>
  <c r="Y1784" i="4" s="1"/>
  <c r="AA1788" i="4"/>
  <c r="AC1788" i="4" s="1"/>
  <c r="W1788" i="4"/>
  <c r="Z1788" i="4" s="1"/>
  <c r="V1788" i="4"/>
  <c r="Y1788" i="4" s="1"/>
  <c r="AA1792" i="4"/>
  <c r="AC1792" i="4" s="1"/>
  <c r="W1792" i="4"/>
  <c r="Z1792" i="4" s="1"/>
  <c r="V1792" i="4"/>
  <c r="Y1792" i="4" s="1"/>
  <c r="AA1796" i="4"/>
  <c r="AC1796" i="4" s="1"/>
  <c r="W1796" i="4"/>
  <c r="Z1796" i="4" s="1"/>
  <c r="V1796" i="4"/>
  <c r="Y1796" i="4" s="1"/>
  <c r="AA1800" i="4"/>
  <c r="AC1800" i="4" s="1"/>
  <c r="W1800" i="4"/>
  <c r="Z1800" i="4" s="1"/>
  <c r="V1800" i="4"/>
  <c r="Y1800" i="4" s="1"/>
  <c r="AA1804" i="4"/>
  <c r="AC1804" i="4" s="1"/>
  <c r="W1804" i="4"/>
  <c r="Z1804" i="4" s="1"/>
  <c r="V1804" i="4"/>
  <c r="Y1804" i="4" s="1"/>
  <c r="AA1808" i="4"/>
  <c r="AC1808" i="4" s="1"/>
  <c r="W1808" i="4"/>
  <c r="Z1808" i="4" s="1"/>
  <c r="V1808" i="4"/>
  <c r="Y1808" i="4" s="1"/>
  <c r="AA1812" i="4"/>
  <c r="AC1812" i="4" s="1"/>
  <c r="W1812" i="4"/>
  <c r="Z1812" i="4" s="1"/>
  <c r="V1812" i="4"/>
  <c r="Y1812" i="4" s="1"/>
  <c r="AA1816" i="4"/>
  <c r="AC1816" i="4" s="1"/>
  <c r="W1816" i="4"/>
  <c r="Z1816" i="4" s="1"/>
  <c r="V1816" i="4"/>
  <c r="Y1816" i="4" s="1"/>
  <c r="AA1820" i="4"/>
  <c r="AC1820" i="4" s="1"/>
  <c r="W1820" i="4"/>
  <c r="Z1820" i="4" s="1"/>
  <c r="V1820" i="4"/>
  <c r="Y1820" i="4" s="1"/>
  <c r="AA1824" i="4"/>
  <c r="AC1824" i="4" s="1"/>
  <c r="W1824" i="4"/>
  <c r="Z1824" i="4" s="1"/>
  <c r="V1824" i="4"/>
  <c r="Y1824" i="4" s="1"/>
  <c r="AA1828" i="4"/>
  <c r="AC1828" i="4" s="1"/>
  <c r="W1828" i="4"/>
  <c r="Z1828" i="4" s="1"/>
  <c r="V1828" i="4"/>
  <c r="Y1828" i="4" s="1"/>
  <c r="AA1832" i="4"/>
  <c r="AC1832" i="4" s="1"/>
  <c r="W1832" i="4"/>
  <c r="Z1832" i="4" s="1"/>
  <c r="V1832" i="4"/>
  <c r="Y1832" i="4" s="1"/>
  <c r="AA1836" i="4"/>
  <c r="AC1836" i="4" s="1"/>
  <c r="W1836" i="4"/>
  <c r="Z1836" i="4" s="1"/>
  <c r="V1836" i="4"/>
  <c r="Y1836" i="4" s="1"/>
  <c r="AA1840" i="4"/>
  <c r="AC1840" i="4" s="1"/>
  <c r="W1840" i="4"/>
  <c r="Z1840" i="4" s="1"/>
  <c r="V1840" i="4"/>
  <c r="Y1840" i="4" s="1"/>
  <c r="AA1844" i="4"/>
  <c r="AC1844" i="4" s="1"/>
  <c r="W1844" i="4"/>
  <c r="Z1844" i="4" s="1"/>
  <c r="V1844" i="4"/>
  <c r="Y1844" i="4" s="1"/>
  <c r="AA1848" i="4"/>
  <c r="AC1848" i="4" s="1"/>
  <c r="W1848" i="4"/>
  <c r="Z1848" i="4" s="1"/>
  <c r="V1848" i="4"/>
  <c r="Y1848" i="4" s="1"/>
  <c r="AA1852" i="4"/>
  <c r="AC1852" i="4" s="1"/>
  <c r="W1852" i="4"/>
  <c r="Z1852" i="4" s="1"/>
  <c r="V1852" i="4"/>
  <c r="Y1852" i="4" s="1"/>
  <c r="AA1856" i="4"/>
  <c r="AC1856" i="4" s="1"/>
  <c r="W1856" i="4"/>
  <c r="Z1856" i="4" s="1"/>
  <c r="V1856" i="4"/>
  <c r="Y1856" i="4" s="1"/>
  <c r="AA1860" i="4"/>
  <c r="AC1860" i="4" s="1"/>
  <c r="W1860" i="4"/>
  <c r="Z1860" i="4" s="1"/>
  <c r="V1860" i="4"/>
  <c r="Y1860" i="4" s="1"/>
  <c r="AA1864" i="4"/>
  <c r="AC1864" i="4" s="1"/>
  <c r="W1864" i="4"/>
  <c r="Z1864" i="4" s="1"/>
  <c r="V1864" i="4"/>
  <c r="Y1864" i="4" s="1"/>
  <c r="AA1868" i="4"/>
  <c r="AC1868" i="4" s="1"/>
  <c r="W1868" i="4"/>
  <c r="Z1868" i="4" s="1"/>
  <c r="V1868" i="4"/>
  <c r="Y1868" i="4" s="1"/>
  <c r="AA1872" i="4"/>
  <c r="AC1872" i="4" s="1"/>
  <c r="W1872" i="4"/>
  <c r="Z1872" i="4" s="1"/>
  <c r="V1872" i="4"/>
  <c r="Y1872" i="4" s="1"/>
  <c r="AA1876" i="4"/>
  <c r="AC1876" i="4" s="1"/>
  <c r="W1876" i="4"/>
  <c r="Z1876" i="4" s="1"/>
  <c r="V1876" i="4"/>
  <c r="Y1876" i="4" s="1"/>
  <c r="AA1880" i="4"/>
  <c r="AC1880" i="4" s="1"/>
  <c r="W1880" i="4"/>
  <c r="Z1880" i="4" s="1"/>
  <c r="V1880" i="4"/>
  <c r="Y1880" i="4" s="1"/>
  <c r="AA1884" i="4"/>
  <c r="AC1884" i="4" s="1"/>
  <c r="W1884" i="4"/>
  <c r="Z1884" i="4" s="1"/>
  <c r="V1884" i="4"/>
  <c r="Y1884" i="4" s="1"/>
  <c r="AA1888" i="4"/>
  <c r="AC1888" i="4" s="1"/>
  <c r="W1888" i="4"/>
  <c r="Z1888" i="4" s="1"/>
  <c r="V1888" i="4"/>
  <c r="Y1888" i="4" s="1"/>
  <c r="AA1892" i="4"/>
  <c r="AC1892" i="4" s="1"/>
  <c r="W1892" i="4"/>
  <c r="Z1892" i="4" s="1"/>
  <c r="V1892" i="4"/>
  <c r="Y1892" i="4" s="1"/>
  <c r="AA1896" i="4"/>
  <c r="AC1896" i="4" s="1"/>
  <c r="W1896" i="4"/>
  <c r="Z1896" i="4" s="1"/>
  <c r="V1896" i="4"/>
  <c r="Y1896" i="4" s="1"/>
  <c r="AA1900" i="4"/>
  <c r="AC1900" i="4" s="1"/>
  <c r="W1900" i="4"/>
  <c r="Z1900" i="4" s="1"/>
  <c r="V1900" i="4"/>
  <c r="Y1900" i="4" s="1"/>
  <c r="AA1904" i="4"/>
  <c r="AC1904" i="4" s="1"/>
  <c r="W1904" i="4"/>
  <c r="Z1904" i="4" s="1"/>
  <c r="V1904" i="4"/>
  <c r="Y1904" i="4" s="1"/>
  <c r="AA1908" i="4"/>
  <c r="AC1908" i="4" s="1"/>
  <c r="W1908" i="4"/>
  <c r="Z1908" i="4" s="1"/>
  <c r="V1908" i="4"/>
  <c r="AA1912" i="4"/>
  <c r="AC1912" i="4" s="1"/>
  <c r="W1912" i="4"/>
  <c r="Z1912" i="4" s="1"/>
  <c r="V1912" i="4"/>
  <c r="Y1912" i="4" s="1"/>
  <c r="AA1916" i="4"/>
  <c r="AC1916" i="4" s="1"/>
  <c r="W1916" i="4"/>
  <c r="Z1916" i="4" s="1"/>
  <c r="V1916" i="4"/>
  <c r="Y1916" i="4" s="1"/>
  <c r="AA1920" i="4"/>
  <c r="AC1920" i="4" s="1"/>
  <c r="W1920" i="4"/>
  <c r="Z1920" i="4" s="1"/>
  <c r="V1920" i="4"/>
  <c r="Y1920" i="4" s="1"/>
  <c r="AA1924" i="4"/>
  <c r="AC1924" i="4" s="1"/>
  <c r="W1924" i="4"/>
  <c r="Z1924" i="4" s="1"/>
  <c r="V1924" i="4"/>
  <c r="Y1924" i="4" s="1"/>
  <c r="AA1928" i="4"/>
  <c r="AC1928" i="4" s="1"/>
  <c r="W1928" i="4"/>
  <c r="Z1928" i="4" s="1"/>
  <c r="V1928" i="4"/>
  <c r="Y1928" i="4" s="1"/>
  <c r="AA1932" i="4"/>
  <c r="AC1932" i="4" s="1"/>
  <c r="W1932" i="4"/>
  <c r="Z1932" i="4" s="1"/>
  <c r="V1932" i="4"/>
  <c r="Y1932" i="4" s="1"/>
  <c r="AA1936" i="4"/>
  <c r="AC1936" i="4" s="1"/>
  <c r="W1936" i="4"/>
  <c r="Z1936" i="4" s="1"/>
  <c r="V1936" i="4"/>
  <c r="Y1936" i="4" s="1"/>
  <c r="AA1940" i="4"/>
  <c r="AC1940" i="4" s="1"/>
  <c r="W1940" i="4"/>
  <c r="Z1940" i="4" s="1"/>
  <c r="V1940" i="4"/>
  <c r="Y1940" i="4" s="1"/>
  <c r="AA1944" i="4"/>
  <c r="AC1944" i="4" s="1"/>
  <c r="W1944" i="4"/>
  <c r="Z1944" i="4" s="1"/>
  <c r="V1944" i="4"/>
  <c r="Y1944" i="4" s="1"/>
  <c r="AA1948" i="4"/>
  <c r="AC1948" i="4" s="1"/>
  <c r="W1948" i="4"/>
  <c r="Z1948" i="4" s="1"/>
  <c r="V1948" i="4"/>
  <c r="Y1948" i="4" s="1"/>
  <c r="AA1952" i="4"/>
  <c r="AC1952" i="4" s="1"/>
  <c r="W1952" i="4"/>
  <c r="Z1952" i="4" s="1"/>
  <c r="V1952" i="4"/>
  <c r="Y1952" i="4" s="1"/>
  <c r="AA1956" i="4"/>
  <c r="AC1956" i="4" s="1"/>
  <c r="W1956" i="4"/>
  <c r="Z1956" i="4" s="1"/>
  <c r="V1956" i="4"/>
  <c r="Y1956" i="4" s="1"/>
  <c r="AA1960" i="4"/>
  <c r="AC1960" i="4" s="1"/>
  <c r="W1960" i="4"/>
  <c r="Z1960" i="4" s="1"/>
  <c r="V1960" i="4"/>
  <c r="Y1960" i="4" s="1"/>
  <c r="AA1964" i="4"/>
  <c r="AC1964" i="4" s="1"/>
  <c r="W1964" i="4"/>
  <c r="Z1964" i="4" s="1"/>
  <c r="V1964" i="4"/>
  <c r="Y1964" i="4" s="1"/>
  <c r="AA1968" i="4"/>
  <c r="AC1968" i="4" s="1"/>
  <c r="W1968" i="4"/>
  <c r="Z1968" i="4" s="1"/>
  <c r="V1968" i="4"/>
  <c r="Y1968" i="4" s="1"/>
  <c r="AA1972" i="4"/>
  <c r="AC1972" i="4" s="1"/>
  <c r="W1972" i="4"/>
  <c r="Z1972" i="4" s="1"/>
  <c r="V1972" i="4"/>
  <c r="Y1972" i="4" s="1"/>
  <c r="AA1976" i="4"/>
  <c r="AC1976" i="4" s="1"/>
  <c r="W1976" i="4"/>
  <c r="Z1976" i="4" s="1"/>
  <c r="V1976" i="4"/>
  <c r="Y1976" i="4" s="1"/>
  <c r="AA1980" i="4"/>
  <c r="AC1980" i="4" s="1"/>
  <c r="W1980" i="4"/>
  <c r="Z1980" i="4" s="1"/>
  <c r="V1980" i="4"/>
  <c r="Y1980" i="4" s="1"/>
  <c r="AA1984" i="4"/>
  <c r="AC1984" i="4" s="1"/>
  <c r="W1984" i="4"/>
  <c r="Z1984" i="4" s="1"/>
  <c r="V1984" i="4"/>
  <c r="Y1984" i="4" s="1"/>
  <c r="AA1988" i="4"/>
  <c r="AC1988" i="4" s="1"/>
  <c r="W1988" i="4"/>
  <c r="Z1988" i="4" s="1"/>
  <c r="V1988" i="4"/>
  <c r="Y1988" i="4" s="1"/>
  <c r="AA1992" i="4"/>
  <c r="AC1992" i="4" s="1"/>
  <c r="W1992" i="4"/>
  <c r="Z1992" i="4" s="1"/>
  <c r="V1992" i="4"/>
  <c r="Y1992" i="4" s="1"/>
  <c r="AA1996" i="4"/>
  <c r="AC1996" i="4" s="1"/>
  <c r="W1996" i="4"/>
  <c r="Z1996" i="4" s="1"/>
  <c r="V1996" i="4"/>
  <c r="Y1996" i="4" s="1"/>
  <c r="AA2000" i="4"/>
  <c r="AC2000" i="4" s="1"/>
  <c r="W2000" i="4"/>
  <c r="Z2000" i="4" s="1"/>
  <c r="V2000" i="4"/>
  <c r="Y2000" i="4" s="1"/>
  <c r="AA2004" i="4"/>
  <c r="AC2004" i="4" s="1"/>
  <c r="W2004" i="4"/>
  <c r="Z2004" i="4" s="1"/>
  <c r="V2004" i="4"/>
  <c r="Y2004" i="4" s="1"/>
  <c r="AA2008" i="4"/>
  <c r="AC2008" i="4" s="1"/>
  <c r="W2008" i="4"/>
  <c r="Z2008" i="4" s="1"/>
  <c r="V2008" i="4"/>
  <c r="Y2008" i="4" s="1"/>
  <c r="AA2012" i="4"/>
  <c r="AC2012" i="4" s="1"/>
  <c r="W2012" i="4"/>
  <c r="Z2012" i="4" s="1"/>
  <c r="V2012" i="4"/>
  <c r="Y2012" i="4" s="1"/>
  <c r="AA2016" i="4"/>
  <c r="AC2016" i="4" s="1"/>
  <c r="W2016" i="4"/>
  <c r="Z2016" i="4" s="1"/>
  <c r="V2016" i="4"/>
  <c r="Y2016" i="4" s="1"/>
  <c r="AA2020" i="4"/>
  <c r="AC2020" i="4" s="1"/>
  <c r="W2020" i="4"/>
  <c r="Z2020" i="4" s="1"/>
  <c r="V2020" i="4"/>
  <c r="Y2020" i="4" s="1"/>
  <c r="AA2024" i="4"/>
  <c r="AC2024" i="4" s="1"/>
  <c r="W2024" i="4"/>
  <c r="Z2024" i="4" s="1"/>
  <c r="V2024" i="4"/>
  <c r="Y2024" i="4" s="1"/>
  <c r="AA2028" i="4"/>
  <c r="AC2028" i="4" s="1"/>
  <c r="W2028" i="4"/>
  <c r="Z2028" i="4" s="1"/>
  <c r="V2028" i="4"/>
  <c r="Y2028" i="4" s="1"/>
  <c r="AA2032" i="4"/>
  <c r="AC2032" i="4" s="1"/>
  <c r="W2032" i="4"/>
  <c r="Z2032" i="4" s="1"/>
  <c r="V2032" i="4"/>
  <c r="Y2032" i="4" s="1"/>
  <c r="AA2036" i="4"/>
  <c r="AC2036" i="4" s="1"/>
  <c r="W2036" i="4"/>
  <c r="Z2036" i="4" s="1"/>
  <c r="V2036" i="4"/>
  <c r="Y2036" i="4" s="1"/>
  <c r="AA2040" i="4"/>
  <c r="AC2040" i="4" s="1"/>
  <c r="W2040" i="4"/>
  <c r="Z2040" i="4" s="1"/>
  <c r="V2040" i="4"/>
  <c r="Y2040" i="4" s="1"/>
  <c r="AA2044" i="4"/>
  <c r="AC2044" i="4" s="1"/>
  <c r="W2044" i="4"/>
  <c r="Z2044" i="4" s="1"/>
  <c r="V2044" i="4"/>
  <c r="Y2044" i="4" s="1"/>
  <c r="AA2048" i="4"/>
  <c r="AC2048" i="4" s="1"/>
  <c r="W2048" i="4"/>
  <c r="Z2048" i="4" s="1"/>
  <c r="V2048" i="4"/>
  <c r="Y2048" i="4" s="1"/>
  <c r="AA2052" i="4"/>
  <c r="AC2052" i="4" s="1"/>
  <c r="W2052" i="4"/>
  <c r="Z2052" i="4" s="1"/>
  <c r="V2052" i="4"/>
  <c r="Y2052" i="4" s="1"/>
  <c r="AA2056" i="4"/>
  <c r="AC2056" i="4" s="1"/>
  <c r="W2056" i="4"/>
  <c r="Z2056" i="4" s="1"/>
  <c r="V2056" i="4"/>
  <c r="Y2056" i="4" s="1"/>
  <c r="AA2060" i="4"/>
  <c r="AC2060" i="4" s="1"/>
  <c r="W2060" i="4"/>
  <c r="Z2060" i="4" s="1"/>
  <c r="V2060" i="4"/>
  <c r="Y2060" i="4" s="1"/>
  <c r="AA2064" i="4"/>
  <c r="AC2064" i="4" s="1"/>
  <c r="W2064" i="4"/>
  <c r="Z2064" i="4" s="1"/>
  <c r="V2064" i="4"/>
  <c r="Y2064" i="4" s="1"/>
  <c r="AA2068" i="4"/>
  <c r="AC2068" i="4" s="1"/>
  <c r="W2068" i="4"/>
  <c r="Z2068" i="4" s="1"/>
  <c r="V2068" i="4"/>
  <c r="Y2068" i="4" s="1"/>
  <c r="AA2072" i="4"/>
  <c r="AC2072" i="4" s="1"/>
  <c r="W2072" i="4"/>
  <c r="Z2072" i="4" s="1"/>
  <c r="V2072" i="4"/>
  <c r="Y2072" i="4" s="1"/>
  <c r="AA2076" i="4"/>
  <c r="AC2076" i="4" s="1"/>
  <c r="W2076" i="4"/>
  <c r="Z2076" i="4" s="1"/>
  <c r="V2076" i="4"/>
  <c r="Y2076" i="4" s="1"/>
  <c r="AA2080" i="4"/>
  <c r="AC2080" i="4" s="1"/>
  <c r="W2080" i="4"/>
  <c r="Z2080" i="4" s="1"/>
  <c r="V2080" i="4"/>
  <c r="Y2080" i="4" s="1"/>
  <c r="AA2084" i="4"/>
  <c r="AC2084" i="4" s="1"/>
  <c r="W2084" i="4"/>
  <c r="Z2084" i="4" s="1"/>
  <c r="V2084" i="4"/>
  <c r="Y2084" i="4" s="1"/>
  <c r="AA2088" i="4"/>
  <c r="AC2088" i="4" s="1"/>
  <c r="W2088" i="4"/>
  <c r="Z2088" i="4" s="1"/>
  <c r="V2088" i="4"/>
  <c r="Y2088" i="4" s="1"/>
  <c r="AA2092" i="4"/>
  <c r="AC2092" i="4" s="1"/>
  <c r="W2092" i="4"/>
  <c r="Z2092" i="4" s="1"/>
  <c r="V2092" i="4"/>
  <c r="Y2092" i="4" s="1"/>
  <c r="AA2096" i="4"/>
  <c r="AC2096" i="4" s="1"/>
  <c r="W2096" i="4"/>
  <c r="Z2096" i="4" s="1"/>
  <c r="V2096" i="4"/>
  <c r="Y2096" i="4" s="1"/>
  <c r="AA2100" i="4"/>
  <c r="AC2100" i="4" s="1"/>
  <c r="W2100" i="4"/>
  <c r="Z2100" i="4" s="1"/>
  <c r="V2100" i="4"/>
  <c r="Y2100" i="4" s="1"/>
  <c r="AA2104" i="4"/>
  <c r="AC2104" i="4" s="1"/>
  <c r="W2104" i="4"/>
  <c r="Z2104" i="4" s="1"/>
  <c r="V2104" i="4"/>
  <c r="Y2104" i="4" s="1"/>
  <c r="AA2108" i="4"/>
  <c r="AC2108" i="4" s="1"/>
  <c r="W2108" i="4"/>
  <c r="Z2108" i="4" s="1"/>
  <c r="V2108" i="4"/>
  <c r="Y2108" i="4" s="1"/>
  <c r="AA2112" i="4"/>
  <c r="AC2112" i="4" s="1"/>
  <c r="W2112" i="4"/>
  <c r="Z2112" i="4" s="1"/>
  <c r="V2112" i="4"/>
  <c r="Y2112" i="4" s="1"/>
  <c r="AA2116" i="4"/>
  <c r="AC2116" i="4" s="1"/>
  <c r="W2116" i="4"/>
  <c r="Z2116" i="4" s="1"/>
  <c r="V2116" i="4"/>
  <c r="Y2116" i="4" s="1"/>
  <c r="AA2120" i="4"/>
  <c r="AC2120" i="4" s="1"/>
  <c r="W2120" i="4"/>
  <c r="Z2120" i="4" s="1"/>
  <c r="V2120" i="4"/>
  <c r="Y2120" i="4" s="1"/>
  <c r="AA2124" i="4"/>
  <c r="AC2124" i="4" s="1"/>
  <c r="W2124" i="4"/>
  <c r="Z2124" i="4" s="1"/>
  <c r="V2124" i="4"/>
  <c r="Y2124" i="4" s="1"/>
  <c r="AA2128" i="4"/>
  <c r="AC2128" i="4" s="1"/>
  <c r="W2128" i="4"/>
  <c r="Z2128" i="4" s="1"/>
  <c r="V2128" i="4"/>
  <c r="Y2128" i="4" s="1"/>
  <c r="AA2132" i="4"/>
  <c r="AC2132" i="4" s="1"/>
  <c r="W2132" i="4"/>
  <c r="Z2132" i="4" s="1"/>
  <c r="V2132" i="4"/>
  <c r="Y2132" i="4" s="1"/>
  <c r="AA2136" i="4"/>
  <c r="AC2136" i="4" s="1"/>
  <c r="W2136" i="4"/>
  <c r="Z2136" i="4" s="1"/>
  <c r="V2136" i="4"/>
  <c r="Y2136" i="4" s="1"/>
  <c r="AA2140" i="4"/>
  <c r="AC2140" i="4" s="1"/>
  <c r="W2140" i="4"/>
  <c r="Z2140" i="4" s="1"/>
  <c r="V2140" i="4"/>
  <c r="Y2140" i="4" s="1"/>
  <c r="AA2144" i="4"/>
  <c r="AC2144" i="4" s="1"/>
  <c r="W2144" i="4"/>
  <c r="Z2144" i="4" s="1"/>
  <c r="V2144" i="4"/>
  <c r="Y2144" i="4" s="1"/>
  <c r="AA2148" i="4"/>
  <c r="AC2148" i="4" s="1"/>
  <c r="W2148" i="4"/>
  <c r="Z2148" i="4" s="1"/>
  <c r="V2148" i="4"/>
  <c r="Y2148" i="4" s="1"/>
  <c r="AA2152" i="4"/>
  <c r="AC2152" i="4" s="1"/>
  <c r="W2152" i="4"/>
  <c r="Z2152" i="4" s="1"/>
  <c r="V2152" i="4"/>
  <c r="Y2152" i="4" s="1"/>
  <c r="AA2156" i="4"/>
  <c r="AC2156" i="4" s="1"/>
  <c r="W2156" i="4"/>
  <c r="Z2156" i="4" s="1"/>
  <c r="V2156" i="4"/>
  <c r="Y2156" i="4" s="1"/>
  <c r="AA2160" i="4"/>
  <c r="AC2160" i="4" s="1"/>
  <c r="W2160" i="4"/>
  <c r="Z2160" i="4" s="1"/>
  <c r="V2160" i="4"/>
  <c r="Y2160" i="4" s="1"/>
  <c r="AA2164" i="4"/>
  <c r="AC2164" i="4" s="1"/>
  <c r="W2164" i="4"/>
  <c r="Z2164" i="4" s="1"/>
  <c r="V2164" i="4"/>
  <c r="Y2164" i="4" s="1"/>
  <c r="AA2168" i="4"/>
  <c r="AC2168" i="4" s="1"/>
  <c r="W2168" i="4"/>
  <c r="Z2168" i="4" s="1"/>
  <c r="V2168" i="4"/>
  <c r="Y2168" i="4" s="1"/>
  <c r="AA2172" i="4"/>
  <c r="AC2172" i="4" s="1"/>
  <c r="W2172" i="4"/>
  <c r="Z2172" i="4" s="1"/>
  <c r="V2172" i="4"/>
  <c r="Y2172" i="4" s="1"/>
  <c r="AA2176" i="4"/>
  <c r="AC2176" i="4" s="1"/>
  <c r="W2176" i="4"/>
  <c r="Z2176" i="4" s="1"/>
  <c r="V2176" i="4"/>
  <c r="Y2176" i="4" s="1"/>
  <c r="AA2180" i="4"/>
  <c r="AC2180" i="4" s="1"/>
  <c r="W2180" i="4"/>
  <c r="Z2180" i="4" s="1"/>
  <c r="V2180" i="4"/>
  <c r="Y2180" i="4" s="1"/>
  <c r="AA2184" i="4"/>
  <c r="AC2184" i="4" s="1"/>
  <c r="W2184" i="4"/>
  <c r="Z2184" i="4" s="1"/>
  <c r="V2184" i="4"/>
  <c r="Y2184" i="4" s="1"/>
  <c r="AA2188" i="4"/>
  <c r="AC2188" i="4" s="1"/>
  <c r="W2188" i="4"/>
  <c r="Z2188" i="4" s="1"/>
  <c r="V2188" i="4"/>
  <c r="Y2188" i="4" s="1"/>
  <c r="AA2192" i="4"/>
  <c r="AC2192" i="4" s="1"/>
  <c r="W2192" i="4"/>
  <c r="Z2192" i="4" s="1"/>
  <c r="V2192" i="4"/>
  <c r="Y2192" i="4" s="1"/>
  <c r="AA2196" i="4"/>
  <c r="AC2196" i="4" s="1"/>
  <c r="W2196" i="4"/>
  <c r="Z2196" i="4" s="1"/>
  <c r="V2196" i="4"/>
  <c r="Y2196" i="4" s="1"/>
  <c r="AA2200" i="4"/>
  <c r="AC2200" i="4" s="1"/>
  <c r="W2200" i="4"/>
  <c r="Z2200" i="4" s="1"/>
  <c r="V2200" i="4"/>
  <c r="Y2200" i="4" s="1"/>
  <c r="AA2204" i="4"/>
  <c r="AC2204" i="4" s="1"/>
  <c r="W2204" i="4"/>
  <c r="Z2204" i="4" s="1"/>
  <c r="V2204" i="4"/>
  <c r="Y2204" i="4" s="1"/>
  <c r="AA2208" i="4"/>
  <c r="AC2208" i="4" s="1"/>
  <c r="W2208" i="4"/>
  <c r="Z2208" i="4" s="1"/>
  <c r="V2208" i="4"/>
  <c r="Y2208" i="4" s="1"/>
  <c r="AA2212" i="4"/>
  <c r="AC2212" i="4" s="1"/>
  <c r="W2212" i="4"/>
  <c r="Z2212" i="4" s="1"/>
  <c r="V2212" i="4"/>
  <c r="Y2212" i="4" s="1"/>
  <c r="AA2216" i="4"/>
  <c r="AC2216" i="4" s="1"/>
  <c r="W2216" i="4"/>
  <c r="Z2216" i="4" s="1"/>
  <c r="V2216" i="4"/>
  <c r="Y2216" i="4" s="1"/>
  <c r="AA2220" i="4"/>
  <c r="AC2220" i="4" s="1"/>
  <c r="W2220" i="4"/>
  <c r="Z2220" i="4" s="1"/>
  <c r="V2220" i="4"/>
  <c r="Y2220" i="4" s="1"/>
  <c r="AA2224" i="4"/>
  <c r="AC2224" i="4" s="1"/>
  <c r="W2224" i="4"/>
  <c r="Z2224" i="4" s="1"/>
  <c r="V2224" i="4"/>
  <c r="Y2224" i="4" s="1"/>
  <c r="AA2228" i="4"/>
  <c r="AC2228" i="4" s="1"/>
  <c r="W2228" i="4"/>
  <c r="Z2228" i="4" s="1"/>
  <c r="V2228" i="4"/>
  <c r="Y2228" i="4" s="1"/>
  <c r="AA2232" i="4"/>
  <c r="AC2232" i="4" s="1"/>
  <c r="W2232" i="4"/>
  <c r="Z2232" i="4" s="1"/>
  <c r="V2232" i="4"/>
  <c r="Y2232" i="4" s="1"/>
  <c r="AA2236" i="4"/>
  <c r="AC2236" i="4" s="1"/>
  <c r="W2236" i="4"/>
  <c r="Z2236" i="4" s="1"/>
  <c r="V2236" i="4"/>
  <c r="Y2236" i="4" s="1"/>
  <c r="AA2240" i="4"/>
  <c r="AC2240" i="4" s="1"/>
  <c r="W2240" i="4"/>
  <c r="Z2240" i="4" s="1"/>
  <c r="V2240" i="4"/>
  <c r="Y2240" i="4" s="1"/>
  <c r="AA2244" i="4"/>
  <c r="AC2244" i="4" s="1"/>
  <c r="W2244" i="4"/>
  <c r="Z2244" i="4" s="1"/>
  <c r="V2244" i="4"/>
  <c r="Y2244" i="4" s="1"/>
  <c r="AA2248" i="4"/>
  <c r="AC2248" i="4" s="1"/>
  <c r="W2248" i="4"/>
  <c r="Z2248" i="4" s="1"/>
  <c r="V2248" i="4"/>
  <c r="Y2248" i="4" s="1"/>
  <c r="AA2252" i="4"/>
  <c r="AC2252" i="4" s="1"/>
  <c r="W2252" i="4"/>
  <c r="Z2252" i="4" s="1"/>
  <c r="V2252" i="4"/>
  <c r="Y2252" i="4" s="1"/>
  <c r="AA2256" i="4"/>
  <c r="AC2256" i="4" s="1"/>
  <c r="W2256" i="4"/>
  <c r="Z2256" i="4" s="1"/>
  <c r="V2256" i="4"/>
  <c r="Y2256" i="4" s="1"/>
  <c r="AA2260" i="4"/>
  <c r="AC2260" i="4" s="1"/>
  <c r="W2260" i="4"/>
  <c r="Z2260" i="4" s="1"/>
  <c r="V2260" i="4"/>
  <c r="Y2260" i="4" s="1"/>
  <c r="AA2264" i="4"/>
  <c r="AC2264" i="4" s="1"/>
  <c r="W2264" i="4"/>
  <c r="Z2264" i="4" s="1"/>
  <c r="V2264" i="4"/>
  <c r="Y2264" i="4" s="1"/>
  <c r="AA2268" i="4"/>
  <c r="AC2268" i="4" s="1"/>
  <c r="W2268" i="4"/>
  <c r="Z2268" i="4" s="1"/>
  <c r="V2268" i="4"/>
  <c r="Y2268" i="4" s="1"/>
  <c r="AA2272" i="4"/>
  <c r="AC2272" i="4" s="1"/>
  <c r="W2272" i="4"/>
  <c r="Z2272" i="4" s="1"/>
  <c r="V2272" i="4"/>
  <c r="Y2272" i="4" s="1"/>
  <c r="AA2276" i="4"/>
  <c r="AC2276" i="4" s="1"/>
  <c r="W2276" i="4"/>
  <c r="Z2276" i="4" s="1"/>
  <c r="V2276" i="4"/>
  <c r="Y2276" i="4" s="1"/>
  <c r="AA2280" i="4"/>
  <c r="AC2280" i="4" s="1"/>
  <c r="W2280" i="4"/>
  <c r="Z2280" i="4" s="1"/>
  <c r="V2280" i="4"/>
  <c r="Y2280" i="4" s="1"/>
  <c r="AA2284" i="4"/>
  <c r="AC2284" i="4" s="1"/>
  <c r="W2284" i="4"/>
  <c r="Z2284" i="4" s="1"/>
  <c r="V2284" i="4"/>
  <c r="Y2284" i="4" s="1"/>
  <c r="AA2288" i="4"/>
  <c r="AC2288" i="4" s="1"/>
  <c r="W2288" i="4"/>
  <c r="Z2288" i="4" s="1"/>
  <c r="V2288" i="4"/>
  <c r="Y2288" i="4" s="1"/>
  <c r="AA2292" i="4"/>
  <c r="AC2292" i="4" s="1"/>
  <c r="W2292" i="4"/>
  <c r="Z2292" i="4" s="1"/>
  <c r="V2292" i="4"/>
  <c r="Y2292" i="4" s="1"/>
  <c r="AA2296" i="4"/>
  <c r="AC2296" i="4" s="1"/>
  <c r="W2296" i="4"/>
  <c r="Z2296" i="4" s="1"/>
  <c r="V2296" i="4"/>
  <c r="Y2296" i="4" s="1"/>
  <c r="AA2300" i="4"/>
  <c r="AC2300" i="4" s="1"/>
  <c r="W2300" i="4"/>
  <c r="Z2300" i="4" s="1"/>
  <c r="V2300" i="4"/>
  <c r="Y2300" i="4" s="1"/>
  <c r="AA2304" i="4"/>
  <c r="AC2304" i="4" s="1"/>
  <c r="W2304" i="4"/>
  <c r="Z2304" i="4" s="1"/>
  <c r="V2304" i="4"/>
  <c r="Y2304" i="4" s="1"/>
  <c r="AA2308" i="4"/>
  <c r="AC2308" i="4" s="1"/>
  <c r="W2308" i="4"/>
  <c r="Z2308" i="4" s="1"/>
  <c r="V2308" i="4"/>
  <c r="Y2308" i="4" s="1"/>
  <c r="AA2312" i="4"/>
  <c r="AC2312" i="4" s="1"/>
  <c r="W2312" i="4"/>
  <c r="Z2312" i="4" s="1"/>
  <c r="V2312" i="4"/>
  <c r="Y2312" i="4" s="1"/>
  <c r="AA2316" i="4"/>
  <c r="AC2316" i="4" s="1"/>
  <c r="W2316" i="4"/>
  <c r="Z2316" i="4" s="1"/>
  <c r="V2316" i="4"/>
  <c r="Y2316" i="4" s="1"/>
  <c r="AA2320" i="4"/>
  <c r="AC2320" i="4" s="1"/>
  <c r="W2320" i="4"/>
  <c r="Z2320" i="4" s="1"/>
  <c r="V2320" i="4"/>
  <c r="Y2320" i="4" s="1"/>
  <c r="AA2324" i="4"/>
  <c r="AC2324" i="4" s="1"/>
  <c r="W2324" i="4"/>
  <c r="Z2324" i="4" s="1"/>
  <c r="V2324" i="4"/>
  <c r="Y2324" i="4" s="1"/>
  <c r="AA2328" i="4"/>
  <c r="AC2328" i="4" s="1"/>
  <c r="W2328" i="4"/>
  <c r="Z2328" i="4" s="1"/>
  <c r="V2328" i="4"/>
  <c r="Y2328" i="4" s="1"/>
  <c r="AA2332" i="4"/>
  <c r="AC2332" i="4" s="1"/>
  <c r="W2332" i="4"/>
  <c r="Z2332" i="4" s="1"/>
  <c r="V2332" i="4"/>
  <c r="Y2332" i="4" s="1"/>
  <c r="AA2336" i="4"/>
  <c r="AC2336" i="4" s="1"/>
  <c r="W2336" i="4"/>
  <c r="Z2336" i="4" s="1"/>
  <c r="V2336" i="4"/>
  <c r="Y2336" i="4" s="1"/>
  <c r="AA2340" i="4"/>
  <c r="AC2340" i="4" s="1"/>
  <c r="W2340" i="4"/>
  <c r="Z2340" i="4" s="1"/>
  <c r="V2340" i="4"/>
  <c r="Y2340" i="4" s="1"/>
  <c r="AA2344" i="4"/>
  <c r="AC2344" i="4" s="1"/>
  <c r="W2344" i="4"/>
  <c r="Z2344" i="4" s="1"/>
  <c r="V2344" i="4"/>
  <c r="Y2344" i="4" s="1"/>
  <c r="AA2348" i="4"/>
  <c r="AC2348" i="4" s="1"/>
  <c r="W2348" i="4"/>
  <c r="Z2348" i="4" s="1"/>
  <c r="V2348" i="4"/>
  <c r="AA2352" i="4"/>
  <c r="AC2352" i="4" s="1"/>
  <c r="W2352" i="4"/>
  <c r="Z2352" i="4" s="1"/>
  <c r="V2352" i="4"/>
  <c r="Y2352" i="4" s="1"/>
  <c r="AA2356" i="4"/>
  <c r="AC2356" i="4" s="1"/>
  <c r="W2356" i="4"/>
  <c r="Z2356" i="4" s="1"/>
  <c r="V2356" i="4"/>
  <c r="Y2356" i="4" s="1"/>
  <c r="AA2360" i="4"/>
  <c r="AC2360" i="4" s="1"/>
  <c r="W2360" i="4"/>
  <c r="Z2360" i="4" s="1"/>
  <c r="V2360" i="4"/>
  <c r="Y2360" i="4" s="1"/>
  <c r="AA2364" i="4"/>
  <c r="AC2364" i="4" s="1"/>
  <c r="W2364" i="4"/>
  <c r="Z2364" i="4" s="1"/>
  <c r="V2364" i="4"/>
  <c r="Y2364" i="4" s="1"/>
  <c r="AA2368" i="4"/>
  <c r="AC2368" i="4" s="1"/>
  <c r="W2368" i="4"/>
  <c r="Z2368" i="4" s="1"/>
  <c r="V2368" i="4"/>
  <c r="Y2368" i="4" s="1"/>
  <c r="AA2372" i="4"/>
  <c r="AC2372" i="4" s="1"/>
  <c r="W2372" i="4"/>
  <c r="Z2372" i="4" s="1"/>
  <c r="V2372" i="4"/>
  <c r="Y2372" i="4" s="1"/>
  <c r="AA2376" i="4"/>
  <c r="AC2376" i="4" s="1"/>
  <c r="W2376" i="4"/>
  <c r="Z2376" i="4" s="1"/>
  <c r="V2376" i="4"/>
  <c r="Y2376" i="4" s="1"/>
  <c r="AA2380" i="4"/>
  <c r="AC2380" i="4" s="1"/>
  <c r="W2380" i="4"/>
  <c r="Z2380" i="4" s="1"/>
  <c r="V2380" i="4"/>
  <c r="Y2380" i="4" s="1"/>
  <c r="AA2384" i="4"/>
  <c r="AC2384" i="4" s="1"/>
  <c r="W2384" i="4"/>
  <c r="Z2384" i="4" s="1"/>
  <c r="V2384" i="4"/>
  <c r="Y2384" i="4" s="1"/>
  <c r="AA2388" i="4"/>
  <c r="AC2388" i="4" s="1"/>
  <c r="W2388" i="4"/>
  <c r="Z2388" i="4" s="1"/>
  <c r="V2388" i="4"/>
  <c r="Y2388" i="4" s="1"/>
  <c r="AA2392" i="4"/>
  <c r="AC2392" i="4" s="1"/>
  <c r="W2392" i="4"/>
  <c r="Z2392" i="4" s="1"/>
  <c r="V2392" i="4"/>
  <c r="Y2392" i="4" s="1"/>
  <c r="AA2396" i="4"/>
  <c r="AC2396" i="4" s="1"/>
  <c r="W2396" i="4"/>
  <c r="Z2396" i="4" s="1"/>
  <c r="V2396" i="4"/>
  <c r="Y2396" i="4" s="1"/>
  <c r="AA2400" i="4"/>
  <c r="AC2400" i="4" s="1"/>
  <c r="W2400" i="4"/>
  <c r="Z2400" i="4" s="1"/>
  <c r="V2400" i="4"/>
  <c r="Y2400" i="4" s="1"/>
  <c r="AA2404" i="4"/>
  <c r="AC2404" i="4" s="1"/>
  <c r="W2404" i="4"/>
  <c r="Z2404" i="4" s="1"/>
  <c r="V2404" i="4"/>
  <c r="Y2404" i="4" s="1"/>
  <c r="AA2408" i="4"/>
  <c r="AC2408" i="4" s="1"/>
  <c r="W2408" i="4"/>
  <c r="Z2408" i="4" s="1"/>
  <c r="V2408" i="4"/>
  <c r="Y2408" i="4" s="1"/>
  <c r="AA2412" i="4"/>
  <c r="AC2412" i="4" s="1"/>
  <c r="W2412" i="4"/>
  <c r="Z2412" i="4" s="1"/>
  <c r="V2412" i="4"/>
  <c r="Y2412" i="4" s="1"/>
  <c r="AA2416" i="4"/>
  <c r="AC2416" i="4" s="1"/>
  <c r="W2416" i="4"/>
  <c r="Z2416" i="4" s="1"/>
  <c r="V2416" i="4"/>
  <c r="Y2416" i="4" s="1"/>
  <c r="AA2420" i="4"/>
  <c r="AC2420" i="4" s="1"/>
  <c r="W2420" i="4"/>
  <c r="Z2420" i="4" s="1"/>
  <c r="V2420" i="4"/>
  <c r="Y2420" i="4" s="1"/>
  <c r="AA2424" i="4"/>
  <c r="AC2424" i="4" s="1"/>
  <c r="W2424" i="4"/>
  <c r="Z2424" i="4" s="1"/>
  <c r="V2424" i="4"/>
  <c r="Y2424" i="4" s="1"/>
  <c r="AA2428" i="4"/>
  <c r="AC2428" i="4" s="1"/>
  <c r="W2428" i="4"/>
  <c r="Z2428" i="4" s="1"/>
  <c r="V2428" i="4"/>
  <c r="Y2428" i="4" s="1"/>
  <c r="AA2432" i="4"/>
  <c r="AC2432" i="4" s="1"/>
  <c r="W2432" i="4"/>
  <c r="Z2432" i="4" s="1"/>
  <c r="V2432" i="4"/>
  <c r="Y2432" i="4" s="1"/>
  <c r="AA2436" i="4"/>
  <c r="AC2436" i="4" s="1"/>
  <c r="W2436" i="4"/>
  <c r="Z2436" i="4" s="1"/>
  <c r="V2436" i="4"/>
  <c r="Y2436" i="4" s="1"/>
  <c r="AA2440" i="4"/>
  <c r="AC2440" i="4" s="1"/>
  <c r="W2440" i="4"/>
  <c r="Z2440" i="4" s="1"/>
  <c r="V2440" i="4"/>
  <c r="Y2440" i="4" s="1"/>
  <c r="AA2444" i="4"/>
  <c r="AC2444" i="4" s="1"/>
  <c r="W2444" i="4"/>
  <c r="Z2444" i="4" s="1"/>
  <c r="V2444" i="4"/>
  <c r="Y2444" i="4" s="1"/>
  <c r="AA2448" i="4"/>
  <c r="AC2448" i="4" s="1"/>
  <c r="W2448" i="4"/>
  <c r="Z2448" i="4" s="1"/>
  <c r="V2448" i="4"/>
  <c r="Y2448" i="4" s="1"/>
  <c r="AA2452" i="4"/>
  <c r="AC2452" i="4" s="1"/>
  <c r="W2452" i="4"/>
  <c r="Z2452" i="4" s="1"/>
  <c r="V2452" i="4"/>
  <c r="Y2452" i="4" s="1"/>
  <c r="AA2456" i="4"/>
  <c r="AC2456" i="4" s="1"/>
  <c r="W2456" i="4"/>
  <c r="Z2456" i="4" s="1"/>
  <c r="V2456" i="4"/>
  <c r="Y2456" i="4" s="1"/>
  <c r="AA2460" i="4"/>
  <c r="AC2460" i="4" s="1"/>
  <c r="W2460" i="4"/>
  <c r="Z2460" i="4" s="1"/>
  <c r="V2460" i="4"/>
  <c r="Y2460" i="4" s="1"/>
  <c r="AA2464" i="4"/>
  <c r="AC2464" i="4" s="1"/>
  <c r="W2464" i="4"/>
  <c r="Z2464" i="4" s="1"/>
  <c r="V2464" i="4"/>
  <c r="Y2464" i="4" s="1"/>
  <c r="AA2468" i="4"/>
  <c r="AC2468" i="4" s="1"/>
  <c r="W2468" i="4"/>
  <c r="Z2468" i="4" s="1"/>
  <c r="V2468" i="4"/>
  <c r="Y2468" i="4" s="1"/>
  <c r="AA2472" i="4"/>
  <c r="AC2472" i="4" s="1"/>
  <c r="W2472" i="4"/>
  <c r="Z2472" i="4" s="1"/>
  <c r="V2472" i="4"/>
  <c r="Y2472" i="4" s="1"/>
  <c r="AA2476" i="4"/>
  <c r="AC2476" i="4" s="1"/>
  <c r="W2476" i="4"/>
  <c r="Z2476" i="4" s="1"/>
  <c r="V2476" i="4"/>
  <c r="Y2476" i="4" s="1"/>
  <c r="AA2480" i="4"/>
  <c r="AC2480" i="4" s="1"/>
  <c r="W2480" i="4"/>
  <c r="Z2480" i="4" s="1"/>
  <c r="V2480" i="4"/>
  <c r="Y2480" i="4" s="1"/>
  <c r="AA2484" i="4"/>
  <c r="AC2484" i="4" s="1"/>
  <c r="W2484" i="4"/>
  <c r="Z2484" i="4" s="1"/>
  <c r="V2484" i="4"/>
  <c r="Y2484" i="4" s="1"/>
  <c r="AA2488" i="4"/>
  <c r="AC2488" i="4" s="1"/>
  <c r="W2488" i="4"/>
  <c r="Z2488" i="4" s="1"/>
  <c r="V2488" i="4"/>
  <c r="Y2488" i="4" s="1"/>
  <c r="AA2492" i="4"/>
  <c r="AC2492" i="4" s="1"/>
  <c r="W2492" i="4"/>
  <c r="Z2492" i="4" s="1"/>
  <c r="V2492" i="4"/>
  <c r="Y2492" i="4" s="1"/>
  <c r="AA2496" i="4"/>
  <c r="AC2496" i="4" s="1"/>
  <c r="W2496" i="4"/>
  <c r="Z2496" i="4" s="1"/>
  <c r="V2496" i="4"/>
  <c r="Y2496" i="4" s="1"/>
  <c r="AA2500" i="4"/>
  <c r="AC2500" i="4" s="1"/>
  <c r="W2500" i="4"/>
  <c r="Z2500" i="4" s="1"/>
  <c r="V2500" i="4"/>
  <c r="Y2500" i="4" s="1"/>
  <c r="AA2504" i="4"/>
  <c r="AC2504" i="4" s="1"/>
  <c r="W2504" i="4"/>
  <c r="Z2504" i="4" s="1"/>
  <c r="V2504" i="4"/>
  <c r="Y2504" i="4" s="1"/>
  <c r="AA2508" i="4"/>
  <c r="AC2508" i="4" s="1"/>
  <c r="W2508" i="4"/>
  <c r="Z2508" i="4" s="1"/>
  <c r="V2508" i="4"/>
  <c r="Y2508" i="4" s="1"/>
  <c r="AA2512" i="4"/>
  <c r="AC2512" i="4" s="1"/>
  <c r="W2512" i="4"/>
  <c r="Z2512" i="4" s="1"/>
  <c r="V2512" i="4"/>
  <c r="Y2512" i="4" s="1"/>
  <c r="AA2516" i="4"/>
  <c r="AC2516" i="4" s="1"/>
  <c r="W2516" i="4"/>
  <c r="Z2516" i="4" s="1"/>
  <c r="V2516" i="4"/>
  <c r="Y2516" i="4" s="1"/>
  <c r="AA2520" i="4"/>
  <c r="AC2520" i="4" s="1"/>
  <c r="W2520" i="4"/>
  <c r="Z2520" i="4" s="1"/>
  <c r="V2520" i="4"/>
  <c r="Y2520" i="4" s="1"/>
  <c r="AA2524" i="4"/>
  <c r="AC2524" i="4" s="1"/>
  <c r="W2524" i="4"/>
  <c r="Z2524" i="4" s="1"/>
  <c r="V2524" i="4"/>
  <c r="Y2524" i="4" s="1"/>
  <c r="AA2528" i="4"/>
  <c r="AC2528" i="4" s="1"/>
  <c r="W2528" i="4"/>
  <c r="Z2528" i="4" s="1"/>
  <c r="V2528" i="4"/>
  <c r="Y2528" i="4" s="1"/>
  <c r="AA2532" i="4"/>
  <c r="AC2532" i="4" s="1"/>
  <c r="W2532" i="4"/>
  <c r="Z2532" i="4" s="1"/>
  <c r="V2532" i="4"/>
  <c r="Y2532" i="4" s="1"/>
  <c r="AA2536" i="4"/>
  <c r="AC2536" i="4" s="1"/>
  <c r="W2536" i="4"/>
  <c r="Z2536" i="4" s="1"/>
  <c r="V2536" i="4"/>
  <c r="Y2536" i="4" s="1"/>
  <c r="AA2540" i="4"/>
  <c r="AC2540" i="4" s="1"/>
  <c r="W2540" i="4"/>
  <c r="Z2540" i="4" s="1"/>
  <c r="V2540" i="4"/>
  <c r="Y2540" i="4" s="1"/>
  <c r="AA2544" i="4"/>
  <c r="AC2544" i="4" s="1"/>
  <c r="W2544" i="4"/>
  <c r="Z2544" i="4" s="1"/>
  <c r="V2544" i="4"/>
  <c r="Y2544" i="4" s="1"/>
  <c r="AA2548" i="4"/>
  <c r="AC2548" i="4" s="1"/>
  <c r="W2548" i="4"/>
  <c r="Z2548" i="4" s="1"/>
  <c r="V2548" i="4"/>
  <c r="Y2548" i="4" s="1"/>
  <c r="AA2552" i="4"/>
  <c r="AC2552" i="4" s="1"/>
  <c r="W2552" i="4"/>
  <c r="Z2552" i="4" s="1"/>
  <c r="V2552" i="4"/>
  <c r="Y2552" i="4" s="1"/>
  <c r="AA2556" i="4"/>
  <c r="AC2556" i="4" s="1"/>
  <c r="W2556" i="4"/>
  <c r="Z2556" i="4" s="1"/>
  <c r="V2556" i="4"/>
  <c r="Y2556" i="4" s="1"/>
  <c r="AA2560" i="4"/>
  <c r="AC2560" i="4" s="1"/>
  <c r="W2560" i="4"/>
  <c r="Z2560" i="4" s="1"/>
  <c r="V2560" i="4"/>
  <c r="Y2560" i="4" s="1"/>
  <c r="AA2564" i="4"/>
  <c r="AC2564" i="4" s="1"/>
  <c r="W2564" i="4"/>
  <c r="Z2564" i="4" s="1"/>
  <c r="V2564" i="4"/>
  <c r="Y2564" i="4" s="1"/>
  <c r="AA2568" i="4"/>
  <c r="AC2568" i="4" s="1"/>
  <c r="W2568" i="4"/>
  <c r="Z2568" i="4" s="1"/>
  <c r="V2568" i="4"/>
  <c r="Y2568" i="4" s="1"/>
  <c r="AA2572" i="4"/>
  <c r="AC2572" i="4" s="1"/>
  <c r="W2572" i="4"/>
  <c r="Z2572" i="4" s="1"/>
  <c r="V2572" i="4"/>
  <c r="Y2572" i="4" s="1"/>
  <c r="AA2576" i="4"/>
  <c r="AC2576" i="4" s="1"/>
  <c r="W2576" i="4"/>
  <c r="Z2576" i="4" s="1"/>
  <c r="V2576" i="4"/>
  <c r="Y2576" i="4" s="1"/>
  <c r="AA2580" i="4"/>
  <c r="AC2580" i="4" s="1"/>
  <c r="W2580" i="4"/>
  <c r="Z2580" i="4" s="1"/>
  <c r="V2580" i="4"/>
  <c r="Y2580" i="4" s="1"/>
  <c r="AA2584" i="4"/>
  <c r="AC2584" i="4" s="1"/>
  <c r="W2584" i="4"/>
  <c r="Z2584" i="4" s="1"/>
  <c r="V2584" i="4"/>
  <c r="Y2584" i="4" s="1"/>
  <c r="AA2588" i="4"/>
  <c r="AC2588" i="4" s="1"/>
  <c r="W2588" i="4"/>
  <c r="Z2588" i="4" s="1"/>
  <c r="V2588" i="4"/>
  <c r="Y2588" i="4" s="1"/>
  <c r="AA2592" i="4"/>
  <c r="AC2592" i="4" s="1"/>
  <c r="W2592" i="4"/>
  <c r="Z2592" i="4" s="1"/>
  <c r="V2592" i="4"/>
  <c r="Y2592" i="4" s="1"/>
  <c r="AA2596" i="4"/>
  <c r="AC2596" i="4" s="1"/>
  <c r="W2596" i="4"/>
  <c r="Z2596" i="4" s="1"/>
  <c r="V2596" i="4"/>
  <c r="Y2596" i="4" s="1"/>
  <c r="AA2600" i="4"/>
  <c r="AC2600" i="4" s="1"/>
  <c r="W2600" i="4"/>
  <c r="Z2600" i="4" s="1"/>
  <c r="V2600" i="4"/>
  <c r="Y2600" i="4" s="1"/>
  <c r="AA2604" i="4"/>
  <c r="AC2604" i="4" s="1"/>
  <c r="W2604" i="4"/>
  <c r="Z2604" i="4" s="1"/>
  <c r="V2604" i="4"/>
  <c r="Y2604" i="4" s="1"/>
  <c r="AA2608" i="4"/>
  <c r="AC2608" i="4" s="1"/>
  <c r="W2608" i="4"/>
  <c r="Z2608" i="4" s="1"/>
  <c r="V2608" i="4"/>
  <c r="Y2608" i="4" s="1"/>
  <c r="AA2612" i="4"/>
  <c r="AC2612" i="4" s="1"/>
  <c r="W2612" i="4"/>
  <c r="Z2612" i="4" s="1"/>
  <c r="V2612" i="4"/>
  <c r="Y2612" i="4" s="1"/>
  <c r="AA2616" i="4"/>
  <c r="AC2616" i="4" s="1"/>
  <c r="W2616" i="4"/>
  <c r="Z2616" i="4" s="1"/>
  <c r="V2616" i="4"/>
  <c r="Y2616" i="4" s="1"/>
  <c r="AA2620" i="4"/>
  <c r="AC2620" i="4" s="1"/>
  <c r="W2620" i="4"/>
  <c r="Z2620" i="4" s="1"/>
  <c r="V2620" i="4"/>
  <c r="Y2620" i="4" s="1"/>
  <c r="AA2624" i="4"/>
  <c r="AC2624" i="4" s="1"/>
  <c r="W2624" i="4"/>
  <c r="Z2624" i="4" s="1"/>
  <c r="V2624" i="4"/>
  <c r="Y2624" i="4" s="1"/>
  <c r="AA2628" i="4"/>
  <c r="AC2628" i="4" s="1"/>
  <c r="W2628" i="4"/>
  <c r="Z2628" i="4" s="1"/>
  <c r="V2628" i="4"/>
  <c r="Y2628" i="4" s="1"/>
  <c r="AA2632" i="4"/>
  <c r="AC2632" i="4" s="1"/>
  <c r="W2632" i="4"/>
  <c r="Z2632" i="4" s="1"/>
  <c r="V2632" i="4"/>
  <c r="Y2632" i="4" s="1"/>
  <c r="AA2636" i="4"/>
  <c r="AC2636" i="4" s="1"/>
  <c r="W2636" i="4"/>
  <c r="Z2636" i="4" s="1"/>
  <c r="V2636" i="4"/>
  <c r="Y2636" i="4" s="1"/>
  <c r="AA2640" i="4"/>
  <c r="AC2640" i="4" s="1"/>
  <c r="W2640" i="4"/>
  <c r="Z2640" i="4" s="1"/>
  <c r="V2640" i="4"/>
  <c r="Y2640" i="4" s="1"/>
  <c r="AA2644" i="4"/>
  <c r="AC2644" i="4" s="1"/>
  <c r="W2644" i="4"/>
  <c r="Z2644" i="4" s="1"/>
  <c r="V2644" i="4"/>
  <c r="AA2648" i="4"/>
  <c r="AC2648" i="4" s="1"/>
  <c r="W2648" i="4"/>
  <c r="Z2648" i="4" s="1"/>
  <c r="V2648" i="4"/>
  <c r="AA2652" i="4"/>
  <c r="AC2652" i="4" s="1"/>
  <c r="W2652" i="4"/>
  <c r="Z2652" i="4" s="1"/>
  <c r="V2652" i="4"/>
  <c r="AA2656" i="4"/>
  <c r="AC2656" i="4" s="1"/>
  <c r="W2656" i="4"/>
  <c r="Z2656" i="4" s="1"/>
  <c r="V2656" i="4"/>
  <c r="AA2660" i="4"/>
  <c r="AC2660" i="4" s="1"/>
  <c r="W2660" i="4"/>
  <c r="Z2660" i="4" s="1"/>
  <c r="V2660" i="4"/>
  <c r="AA2664" i="4"/>
  <c r="AC2664" i="4" s="1"/>
  <c r="W2664" i="4"/>
  <c r="Z2664" i="4" s="1"/>
  <c r="V2664" i="4"/>
  <c r="AA2668" i="4"/>
  <c r="AC2668" i="4" s="1"/>
  <c r="W2668" i="4"/>
  <c r="Z2668" i="4" s="1"/>
  <c r="V2668" i="4"/>
  <c r="AA2672" i="4"/>
  <c r="AC2672" i="4" s="1"/>
  <c r="W2672" i="4"/>
  <c r="Z2672" i="4" s="1"/>
  <c r="V2672" i="4"/>
  <c r="AA2676" i="4"/>
  <c r="AC2676" i="4" s="1"/>
  <c r="W2676" i="4"/>
  <c r="Z2676" i="4" s="1"/>
  <c r="V2676" i="4"/>
  <c r="AA2680" i="4"/>
  <c r="AC2680" i="4" s="1"/>
  <c r="W2680" i="4"/>
  <c r="Z2680" i="4" s="1"/>
  <c r="V2680" i="4"/>
  <c r="AA2684" i="4"/>
  <c r="AC2684" i="4" s="1"/>
  <c r="W2684" i="4"/>
  <c r="Z2684" i="4" s="1"/>
  <c r="V2684" i="4"/>
  <c r="AA2688" i="4"/>
  <c r="AC2688" i="4" s="1"/>
  <c r="W2688" i="4"/>
  <c r="Z2688" i="4" s="1"/>
  <c r="V2688" i="4"/>
  <c r="AA2692" i="4"/>
  <c r="AC2692" i="4" s="1"/>
  <c r="W2692" i="4"/>
  <c r="Z2692" i="4" s="1"/>
  <c r="V2692" i="4"/>
  <c r="AA2696" i="4"/>
  <c r="AC2696" i="4" s="1"/>
  <c r="W2696" i="4"/>
  <c r="Z2696" i="4" s="1"/>
  <c r="V2696" i="4"/>
  <c r="AA2700" i="4"/>
  <c r="AC2700" i="4" s="1"/>
  <c r="W2700" i="4"/>
  <c r="Z2700" i="4" s="1"/>
  <c r="V2700" i="4"/>
  <c r="AA2704" i="4"/>
  <c r="AC2704" i="4" s="1"/>
  <c r="W2704" i="4"/>
  <c r="Z2704" i="4" s="1"/>
  <c r="V2704" i="4"/>
  <c r="AA2708" i="4"/>
  <c r="AC2708" i="4" s="1"/>
  <c r="W2708" i="4"/>
  <c r="Z2708" i="4" s="1"/>
  <c r="V2708" i="4"/>
  <c r="AA2712" i="4"/>
  <c r="AC2712" i="4" s="1"/>
  <c r="W2712" i="4"/>
  <c r="Z2712" i="4" s="1"/>
  <c r="V2712" i="4"/>
  <c r="AA2716" i="4"/>
  <c r="AC2716" i="4" s="1"/>
  <c r="W2716" i="4"/>
  <c r="Z2716" i="4" s="1"/>
  <c r="V2716" i="4"/>
  <c r="AA2720" i="4"/>
  <c r="AC2720" i="4" s="1"/>
  <c r="W2720" i="4"/>
  <c r="Z2720" i="4" s="1"/>
  <c r="V2720" i="4"/>
  <c r="AA2724" i="4"/>
  <c r="AC2724" i="4" s="1"/>
  <c r="W2724" i="4"/>
  <c r="Z2724" i="4" s="1"/>
  <c r="V2724" i="4"/>
  <c r="AA2728" i="4"/>
  <c r="AC2728" i="4" s="1"/>
  <c r="W2728" i="4"/>
  <c r="Z2728" i="4" s="1"/>
  <c r="V2728" i="4"/>
  <c r="AA2732" i="4"/>
  <c r="AC2732" i="4" s="1"/>
  <c r="W2732" i="4"/>
  <c r="Z2732" i="4" s="1"/>
  <c r="V2732" i="4"/>
  <c r="AA2736" i="4"/>
  <c r="AC2736" i="4" s="1"/>
  <c r="W2736" i="4"/>
  <c r="Z2736" i="4" s="1"/>
  <c r="V2736" i="4"/>
  <c r="AA2740" i="4"/>
  <c r="AC2740" i="4" s="1"/>
  <c r="W2740" i="4"/>
  <c r="Z2740" i="4" s="1"/>
  <c r="V2740" i="4"/>
  <c r="AA2744" i="4"/>
  <c r="AC2744" i="4" s="1"/>
  <c r="W2744" i="4"/>
  <c r="Z2744" i="4" s="1"/>
  <c r="V2744" i="4"/>
  <c r="AA2748" i="4"/>
  <c r="AC2748" i="4" s="1"/>
  <c r="W2748" i="4"/>
  <c r="Z2748" i="4" s="1"/>
  <c r="V2748" i="4"/>
  <c r="AA2752" i="4"/>
  <c r="AC2752" i="4" s="1"/>
  <c r="W2752" i="4"/>
  <c r="Z2752" i="4" s="1"/>
  <c r="V2752" i="4"/>
  <c r="AA2756" i="4"/>
  <c r="AC2756" i="4" s="1"/>
  <c r="W2756" i="4"/>
  <c r="Z2756" i="4" s="1"/>
  <c r="V2756" i="4"/>
  <c r="AA2760" i="4"/>
  <c r="AC2760" i="4" s="1"/>
  <c r="W2760" i="4"/>
  <c r="Z2760" i="4" s="1"/>
  <c r="V2760" i="4"/>
  <c r="AA2764" i="4"/>
  <c r="AC2764" i="4" s="1"/>
  <c r="W2764" i="4"/>
  <c r="Z2764" i="4" s="1"/>
  <c r="V2764" i="4"/>
  <c r="AA2768" i="4"/>
  <c r="AC2768" i="4" s="1"/>
  <c r="W2768" i="4"/>
  <c r="Z2768" i="4" s="1"/>
  <c r="V2768" i="4"/>
  <c r="AA2772" i="4"/>
  <c r="AC2772" i="4" s="1"/>
  <c r="W2772" i="4"/>
  <c r="Z2772" i="4" s="1"/>
  <c r="V2772" i="4"/>
  <c r="AA2776" i="4"/>
  <c r="AC2776" i="4" s="1"/>
  <c r="W2776" i="4"/>
  <c r="Z2776" i="4" s="1"/>
  <c r="V2776" i="4"/>
  <c r="AA2780" i="4"/>
  <c r="AC2780" i="4" s="1"/>
  <c r="W2780" i="4"/>
  <c r="Z2780" i="4" s="1"/>
  <c r="V2780" i="4"/>
  <c r="AA2784" i="4"/>
  <c r="AC2784" i="4" s="1"/>
  <c r="W2784" i="4"/>
  <c r="Z2784" i="4" s="1"/>
  <c r="V2784" i="4"/>
  <c r="AA2788" i="4"/>
  <c r="AC2788" i="4" s="1"/>
  <c r="W2788" i="4"/>
  <c r="Z2788" i="4" s="1"/>
  <c r="V2788" i="4"/>
  <c r="AA2792" i="4"/>
  <c r="AC2792" i="4" s="1"/>
  <c r="W2792" i="4"/>
  <c r="Z2792" i="4" s="1"/>
  <c r="V2792" i="4"/>
  <c r="AA2796" i="4"/>
  <c r="AC2796" i="4" s="1"/>
  <c r="W2796" i="4"/>
  <c r="Z2796" i="4" s="1"/>
  <c r="V2796" i="4"/>
  <c r="AA2800" i="4"/>
  <c r="AC2800" i="4" s="1"/>
  <c r="W2800" i="4"/>
  <c r="Z2800" i="4" s="1"/>
  <c r="V2800" i="4"/>
  <c r="AA2804" i="4"/>
  <c r="AC2804" i="4" s="1"/>
  <c r="W2804" i="4"/>
  <c r="Z2804" i="4" s="1"/>
  <c r="V2804" i="4"/>
  <c r="AA2808" i="4"/>
  <c r="AC2808" i="4" s="1"/>
  <c r="W2808" i="4"/>
  <c r="Z2808" i="4" s="1"/>
  <c r="V2808" i="4"/>
  <c r="AA2812" i="4"/>
  <c r="AC2812" i="4" s="1"/>
  <c r="W2812" i="4"/>
  <c r="Z2812" i="4" s="1"/>
  <c r="V2812" i="4"/>
  <c r="AA2816" i="4"/>
  <c r="AC2816" i="4" s="1"/>
  <c r="W2816" i="4"/>
  <c r="Z2816" i="4" s="1"/>
  <c r="V2816" i="4"/>
  <c r="AA2820" i="4"/>
  <c r="AC2820" i="4" s="1"/>
  <c r="W2820" i="4"/>
  <c r="Z2820" i="4" s="1"/>
  <c r="V2820" i="4"/>
  <c r="AA2824" i="4"/>
  <c r="AC2824" i="4" s="1"/>
  <c r="W2824" i="4"/>
  <c r="Z2824" i="4" s="1"/>
  <c r="V2824" i="4"/>
  <c r="AA2828" i="4"/>
  <c r="AC2828" i="4" s="1"/>
  <c r="W2828" i="4"/>
  <c r="Z2828" i="4" s="1"/>
  <c r="V2828" i="4"/>
  <c r="AA2832" i="4"/>
  <c r="AC2832" i="4" s="1"/>
  <c r="W2832" i="4"/>
  <c r="Z2832" i="4" s="1"/>
  <c r="V2832" i="4"/>
  <c r="AA2836" i="4"/>
  <c r="AC2836" i="4" s="1"/>
  <c r="W2836" i="4"/>
  <c r="Z2836" i="4" s="1"/>
  <c r="V2836" i="4"/>
  <c r="AA2840" i="4"/>
  <c r="AC2840" i="4" s="1"/>
  <c r="W2840" i="4"/>
  <c r="Z2840" i="4" s="1"/>
  <c r="V2840" i="4"/>
  <c r="AA2844" i="4"/>
  <c r="AC2844" i="4" s="1"/>
  <c r="W2844" i="4"/>
  <c r="Z2844" i="4" s="1"/>
  <c r="V2844" i="4"/>
  <c r="AA2848" i="4"/>
  <c r="AC2848" i="4" s="1"/>
  <c r="W2848" i="4"/>
  <c r="Z2848" i="4" s="1"/>
  <c r="V2848" i="4"/>
  <c r="AA2852" i="4"/>
  <c r="AC2852" i="4" s="1"/>
  <c r="W2852" i="4"/>
  <c r="Z2852" i="4" s="1"/>
  <c r="V2852" i="4"/>
  <c r="AA2856" i="4"/>
  <c r="AC2856" i="4" s="1"/>
  <c r="W2856" i="4"/>
  <c r="Z2856" i="4" s="1"/>
  <c r="V2856" i="4"/>
  <c r="AA2860" i="4"/>
  <c r="AC2860" i="4" s="1"/>
  <c r="W2860" i="4"/>
  <c r="Z2860" i="4" s="1"/>
  <c r="V2860" i="4"/>
  <c r="AA2864" i="4"/>
  <c r="AC2864" i="4" s="1"/>
  <c r="W2864" i="4"/>
  <c r="Z2864" i="4" s="1"/>
  <c r="V2864" i="4"/>
  <c r="AA2868" i="4"/>
  <c r="AC2868" i="4" s="1"/>
  <c r="W2868" i="4"/>
  <c r="Z2868" i="4" s="1"/>
  <c r="V2868" i="4"/>
  <c r="AA2872" i="4"/>
  <c r="AC2872" i="4" s="1"/>
  <c r="W2872" i="4"/>
  <c r="Z2872" i="4" s="1"/>
  <c r="V2872" i="4"/>
  <c r="AA2876" i="4"/>
  <c r="AC2876" i="4" s="1"/>
  <c r="W2876" i="4"/>
  <c r="Z2876" i="4" s="1"/>
  <c r="V2876" i="4"/>
  <c r="AA2880" i="4"/>
  <c r="AC2880" i="4" s="1"/>
  <c r="W2880" i="4"/>
  <c r="Z2880" i="4" s="1"/>
  <c r="V2880" i="4"/>
  <c r="AA2884" i="4"/>
  <c r="AC2884" i="4" s="1"/>
  <c r="W2884" i="4"/>
  <c r="Z2884" i="4" s="1"/>
  <c r="V2884" i="4"/>
  <c r="AA2888" i="4"/>
  <c r="AC2888" i="4" s="1"/>
  <c r="W2888" i="4"/>
  <c r="Z2888" i="4" s="1"/>
  <c r="V2888" i="4"/>
  <c r="AA2892" i="4"/>
  <c r="AC2892" i="4" s="1"/>
  <c r="W2892" i="4"/>
  <c r="Z2892" i="4" s="1"/>
  <c r="V2892" i="4"/>
  <c r="AA2896" i="4"/>
  <c r="AC2896" i="4" s="1"/>
  <c r="W2896" i="4"/>
  <c r="Z2896" i="4" s="1"/>
  <c r="V2896" i="4"/>
  <c r="AA2900" i="4"/>
  <c r="AC2900" i="4" s="1"/>
  <c r="W2900" i="4"/>
  <c r="Z2900" i="4" s="1"/>
  <c r="V2900" i="4"/>
  <c r="AA2904" i="4"/>
  <c r="AC2904" i="4" s="1"/>
  <c r="W2904" i="4"/>
  <c r="Z2904" i="4" s="1"/>
  <c r="V2904" i="4"/>
  <c r="AA2908" i="4"/>
  <c r="AC2908" i="4" s="1"/>
  <c r="W2908" i="4"/>
  <c r="Z2908" i="4" s="1"/>
  <c r="V2908" i="4"/>
  <c r="AA2912" i="4"/>
  <c r="AC2912" i="4" s="1"/>
  <c r="W2912" i="4"/>
  <c r="Z2912" i="4" s="1"/>
  <c r="V2912" i="4"/>
  <c r="AA2916" i="4"/>
  <c r="AC2916" i="4" s="1"/>
  <c r="W2916" i="4"/>
  <c r="Z2916" i="4" s="1"/>
  <c r="V2916" i="4"/>
  <c r="AA2920" i="4"/>
  <c r="AC2920" i="4" s="1"/>
  <c r="W2920" i="4"/>
  <c r="Z2920" i="4" s="1"/>
  <c r="V2920" i="4"/>
  <c r="AA2924" i="4"/>
  <c r="AC2924" i="4" s="1"/>
  <c r="W2924" i="4"/>
  <c r="Z2924" i="4" s="1"/>
  <c r="V2924" i="4"/>
  <c r="AA2928" i="4"/>
  <c r="AC2928" i="4" s="1"/>
  <c r="W2928" i="4"/>
  <c r="Z2928" i="4" s="1"/>
  <c r="V2928" i="4"/>
  <c r="AA2932" i="4"/>
  <c r="AC2932" i="4" s="1"/>
  <c r="W2932" i="4"/>
  <c r="Z2932" i="4" s="1"/>
  <c r="V2932" i="4"/>
  <c r="AA2936" i="4"/>
  <c r="AC2936" i="4" s="1"/>
  <c r="W2936" i="4"/>
  <c r="Z2936" i="4" s="1"/>
  <c r="V2936" i="4"/>
  <c r="Y2936" i="4" s="1"/>
  <c r="AA2940" i="4"/>
  <c r="AC2940" i="4" s="1"/>
  <c r="W2940" i="4"/>
  <c r="Z2940" i="4" s="1"/>
  <c r="V2940" i="4"/>
  <c r="Y2940" i="4" s="1"/>
  <c r="AA2944" i="4"/>
  <c r="AC2944" i="4" s="1"/>
  <c r="W2944" i="4"/>
  <c r="Z2944" i="4" s="1"/>
  <c r="V2944" i="4"/>
  <c r="Y2944" i="4" s="1"/>
  <c r="AA2948" i="4"/>
  <c r="AC2948" i="4" s="1"/>
  <c r="W2948" i="4"/>
  <c r="Z2948" i="4" s="1"/>
  <c r="V2948" i="4"/>
  <c r="Y2948" i="4" s="1"/>
  <c r="AA2952" i="4"/>
  <c r="AC2952" i="4" s="1"/>
  <c r="W2952" i="4"/>
  <c r="Z2952" i="4" s="1"/>
  <c r="V2952" i="4"/>
  <c r="Y2952" i="4" s="1"/>
  <c r="AA2956" i="4"/>
  <c r="AC2956" i="4" s="1"/>
  <c r="W2956" i="4"/>
  <c r="Z2956" i="4" s="1"/>
  <c r="V2956" i="4"/>
  <c r="Y2956" i="4" s="1"/>
  <c r="AA2960" i="4"/>
  <c r="AC2960" i="4" s="1"/>
  <c r="W2960" i="4"/>
  <c r="Z2960" i="4" s="1"/>
  <c r="V2960" i="4"/>
  <c r="Y2960" i="4" s="1"/>
  <c r="AA2964" i="4"/>
  <c r="AC2964" i="4" s="1"/>
  <c r="W2964" i="4"/>
  <c r="Z2964" i="4" s="1"/>
  <c r="V2964" i="4"/>
  <c r="Y2964" i="4" s="1"/>
  <c r="AA2968" i="4"/>
  <c r="AC2968" i="4" s="1"/>
  <c r="W2968" i="4"/>
  <c r="Z2968" i="4" s="1"/>
  <c r="V2968" i="4"/>
  <c r="Y2968" i="4" s="1"/>
  <c r="AA2972" i="4"/>
  <c r="AC2972" i="4" s="1"/>
  <c r="W2972" i="4"/>
  <c r="Z2972" i="4" s="1"/>
  <c r="V2972" i="4"/>
  <c r="Y2972" i="4" s="1"/>
  <c r="AA2976" i="4"/>
  <c r="AC2976" i="4" s="1"/>
  <c r="W2976" i="4"/>
  <c r="Z2976" i="4" s="1"/>
  <c r="V2976" i="4"/>
  <c r="Y2976" i="4" s="1"/>
  <c r="AA2980" i="4"/>
  <c r="AC2980" i="4" s="1"/>
  <c r="W2980" i="4"/>
  <c r="Z2980" i="4" s="1"/>
  <c r="V2980" i="4"/>
  <c r="Y2980" i="4" s="1"/>
  <c r="AA2984" i="4"/>
  <c r="AC2984" i="4" s="1"/>
  <c r="W2984" i="4"/>
  <c r="Z2984" i="4" s="1"/>
  <c r="V2984" i="4"/>
  <c r="Y2984" i="4" s="1"/>
  <c r="AA2988" i="4"/>
  <c r="AC2988" i="4" s="1"/>
  <c r="W2988" i="4"/>
  <c r="Z2988" i="4" s="1"/>
  <c r="V2988" i="4"/>
  <c r="Y2988" i="4" s="1"/>
  <c r="AA2992" i="4"/>
  <c r="AC2992" i="4" s="1"/>
  <c r="W2992" i="4"/>
  <c r="Z2992" i="4" s="1"/>
  <c r="V2992" i="4"/>
  <c r="Y2992" i="4" s="1"/>
  <c r="AA2996" i="4"/>
  <c r="AC2996" i="4" s="1"/>
  <c r="W2996" i="4"/>
  <c r="Z2996" i="4" s="1"/>
  <c r="V2996" i="4"/>
  <c r="Y2996" i="4" s="1"/>
  <c r="AA3000" i="4"/>
  <c r="AC3000" i="4" s="1"/>
  <c r="W3000" i="4"/>
  <c r="Z3000" i="4" s="1"/>
  <c r="V3000" i="4"/>
  <c r="Y3000" i="4" s="1"/>
  <c r="AA3004" i="4"/>
  <c r="AC3004" i="4" s="1"/>
  <c r="W3004" i="4"/>
  <c r="Z3004" i="4" s="1"/>
  <c r="V3004" i="4"/>
  <c r="Y3004" i="4" s="1"/>
  <c r="AA3008" i="4"/>
  <c r="AC3008" i="4" s="1"/>
  <c r="W3008" i="4"/>
  <c r="Z3008" i="4" s="1"/>
  <c r="V3008" i="4"/>
  <c r="Y3008" i="4" s="1"/>
  <c r="AA3012" i="4"/>
  <c r="AC3012" i="4" s="1"/>
  <c r="W3012" i="4"/>
  <c r="Z3012" i="4" s="1"/>
  <c r="V3012" i="4"/>
  <c r="Y3012" i="4" s="1"/>
  <c r="AA3016" i="4"/>
  <c r="AC3016" i="4" s="1"/>
  <c r="W3016" i="4"/>
  <c r="Z3016" i="4" s="1"/>
  <c r="V3016" i="4"/>
  <c r="Y3016" i="4" s="1"/>
  <c r="AA3020" i="4"/>
  <c r="AC3020" i="4" s="1"/>
  <c r="W3020" i="4"/>
  <c r="Z3020" i="4" s="1"/>
  <c r="V3020" i="4"/>
  <c r="Y3020" i="4" s="1"/>
  <c r="AA3024" i="4"/>
  <c r="AC3024" i="4" s="1"/>
  <c r="W3024" i="4"/>
  <c r="Z3024" i="4" s="1"/>
  <c r="V3024" i="4"/>
  <c r="Y3024" i="4" s="1"/>
  <c r="AA3028" i="4"/>
  <c r="AC3028" i="4" s="1"/>
  <c r="W3028" i="4"/>
  <c r="Z3028" i="4" s="1"/>
  <c r="V3028" i="4"/>
  <c r="Y3028" i="4" s="1"/>
  <c r="AA3032" i="4"/>
  <c r="AC3032" i="4" s="1"/>
  <c r="W3032" i="4"/>
  <c r="Z3032" i="4" s="1"/>
  <c r="V3032" i="4"/>
  <c r="Y3032" i="4" s="1"/>
  <c r="AA3036" i="4"/>
  <c r="AC3036" i="4" s="1"/>
  <c r="W3036" i="4"/>
  <c r="Z3036" i="4" s="1"/>
  <c r="V3036" i="4"/>
  <c r="Y3036" i="4" s="1"/>
  <c r="AA3040" i="4"/>
  <c r="AC3040" i="4" s="1"/>
  <c r="W3040" i="4"/>
  <c r="Z3040" i="4" s="1"/>
  <c r="V3040" i="4"/>
  <c r="Y3040" i="4" s="1"/>
  <c r="AA3044" i="4"/>
  <c r="AC3044" i="4" s="1"/>
  <c r="W3044" i="4"/>
  <c r="Z3044" i="4" s="1"/>
  <c r="V3044" i="4"/>
  <c r="Y3044" i="4" s="1"/>
  <c r="AA3048" i="4"/>
  <c r="AC3048" i="4" s="1"/>
  <c r="W3048" i="4"/>
  <c r="Z3048" i="4" s="1"/>
  <c r="V3048" i="4"/>
  <c r="Y3048" i="4" s="1"/>
  <c r="AA3052" i="4"/>
  <c r="AC3052" i="4" s="1"/>
  <c r="W3052" i="4"/>
  <c r="Z3052" i="4" s="1"/>
  <c r="V3052" i="4"/>
  <c r="Y3052" i="4" s="1"/>
  <c r="AA3056" i="4"/>
  <c r="AC3056" i="4" s="1"/>
  <c r="W3056" i="4"/>
  <c r="Z3056" i="4" s="1"/>
  <c r="V3056" i="4"/>
  <c r="Y3056" i="4" s="1"/>
  <c r="AA3060" i="4"/>
  <c r="AC3060" i="4" s="1"/>
  <c r="W3060" i="4"/>
  <c r="Z3060" i="4" s="1"/>
  <c r="V3060" i="4"/>
  <c r="Y3060" i="4" s="1"/>
  <c r="AA3064" i="4"/>
  <c r="AC3064" i="4" s="1"/>
  <c r="W3064" i="4"/>
  <c r="Z3064" i="4" s="1"/>
  <c r="V3064" i="4"/>
  <c r="Y3064" i="4" s="1"/>
  <c r="AA3068" i="4"/>
  <c r="AC3068" i="4" s="1"/>
  <c r="W3068" i="4"/>
  <c r="Z3068" i="4" s="1"/>
  <c r="V3068" i="4"/>
  <c r="Y3068" i="4" s="1"/>
  <c r="AA3072" i="4"/>
  <c r="AC3072" i="4" s="1"/>
  <c r="W3072" i="4"/>
  <c r="Z3072" i="4" s="1"/>
  <c r="V3072" i="4"/>
  <c r="Y3072" i="4" s="1"/>
  <c r="AA3076" i="4"/>
  <c r="AC3076" i="4" s="1"/>
  <c r="W3076" i="4"/>
  <c r="Z3076" i="4" s="1"/>
  <c r="V3076" i="4"/>
  <c r="Y3076" i="4" s="1"/>
  <c r="AA3080" i="4"/>
  <c r="AC3080" i="4" s="1"/>
  <c r="W3080" i="4"/>
  <c r="Z3080" i="4" s="1"/>
  <c r="V3080" i="4"/>
  <c r="Y3080" i="4" s="1"/>
  <c r="AA3084" i="4"/>
  <c r="AC3084" i="4" s="1"/>
  <c r="W3084" i="4"/>
  <c r="Z3084" i="4" s="1"/>
  <c r="V3084" i="4"/>
  <c r="Y3084" i="4" s="1"/>
  <c r="AA3088" i="4"/>
  <c r="AC3088" i="4" s="1"/>
  <c r="W3088" i="4"/>
  <c r="Z3088" i="4" s="1"/>
  <c r="V3088" i="4"/>
  <c r="Y3088" i="4" s="1"/>
  <c r="AA3092" i="4"/>
  <c r="AC3092" i="4" s="1"/>
  <c r="W3092" i="4"/>
  <c r="Z3092" i="4" s="1"/>
  <c r="V3092" i="4"/>
  <c r="Y3092" i="4" s="1"/>
  <c r="AA3096" i="4"/>
  <c r="AC3096" i="4" s="1"/>
  <c r="W3096" i="4"/>
  <c r="Z3096" i="4" s="1"/>
  <c r="V3096" i="4"/>
  <c r="Y3096" i="4" s="1"/>
  <c r="AA3100" i="4"/>
  <c r="AC3100" i="4" s="1"/>
  <c r="W3100" i="4"/>
  <c r="Z3100" i="4" s="1"/>
  <c r="V3100" i="4"/>
  <c r="Y3100" i="4" s="1"/>
  <c r="AA3104" i="4"/>
  <c r="AC3104" i="4" s="1"/>
  <c r="W3104" i="4"/>
  <c r="Z3104" i="4" s="1"/>
  <c r="V3104" i="4"/>
  <c r="Y3104" i="4" s="1"/>
  <c r="AA3108" i="4"/>
  <c r="AC3108" i="4" s="1"/>
  <c r="W3108" i="4"/>
  <c r="Z3108" i="4" s="1"/>
  <c r="V3108" i="4"/>
  <c r="Y3108" i="4" s="1"/>
  <c r="AA3112" i="4"/>
  <c r="AC3112" i="4" s="1"/>
  <c r="W3112" i="4"/>
  <c r="Z3112" i="4" s="1"/>
  <c r="V3112" i="4"/>
  <c r="Y3112" i="4" s="1"/>
  <c r="AA3116" i="4"/>
  <c r="AC3116" i="4" s="1"/>
  <c r="W3116" i="4"/>
  <c r="Z3116" i="4" s="1"/>
  <c r="V3116" i="4"/>
  <c r="Y3116" i="4" s="1"/>
  <c r="AA3120" i="4"/>
  <c r="AC3120" i="4" s="1"/>
  <c r="W3120" i="4"/>
  <c r="Z3120" i="4" s="1"/>
  <c r="V3120" i="4"/>
  <c r="Y3120" i="4" s="1"/>
  <c r="AA3124" i="4"/>
  <c r="AC3124" i="4" s="1"/>
  <c r="W3124" i="4"/>
  <c r="Z3124" i="4" s="1"/>
  <c r="V3124" i="4"/>
  <c r="Y3124" i="4" s="1"/>
  <c r="AA3128" i="4"/>
  <c r="AC3128" i="4" s="1"/>
  <c r="W3128" i="4"/>
  <c r="Z3128" i="4" s="1"/>
  <c r="V3128" i="4"/>
  <c r="Y3128" i="4" s="1"/>
  <c r="AA3132" i="4"/>
  <c r="AC3132" i="4" s="1"/>
  <c r="W3132" i="4"/>
  <c r="Z3132" i="4" s="1"/>
  <c r="V3132" i="4"/>
  <c r="Y3132" i="4" s="1"/>
  <c r="AA3136" i="4"/>
  <c r="AC3136" i="4" s="1"/>
  <c r="W3136" i="4"/>
  <c r="Z3136" i="4" s="1"/>
  <c r="V3136" i="4"/>
  <c r="Y3136" i="4" s="1"/>
  <c r="AA3140" i="4"/>
  <c r="AC3140" i="4" s="1"/>
  <c r="W3140" i="4"/>
  <c r="Z3140" i="4" s="1"/>
  <c r="V3140" i="4"/>
  <c r="Y3140" i="4" s="1"/>
  <c r="AA3144" i="4"/>
  <c r="AC3144" i="4" s="1"/>
  <c r="W3144" i="4"/>
  <c r="Z3144" i="4" s="1"/>
  <c r="V3144" i="4"/>
  <c r="Y3144" i="4" s="1"/>
  <c r="AA3148" i="4"/>
  <c r="AC3148" i="4" s="1"/>
  <c r="W3148" i="4"/>
  <c r="Z3148" i="4" s="1"/>
  <c r="V3148" i="4"/>
  <c r="Y3148" i="4" s="1"/>
  <c r="AA3152" i="4"/>
  <c r="AC3152" i="4" s="1"/>
  <c r="W3152" i="4"/>
  <c r="Z3152" i="4" s="1"/>
  <c r="V3152" i="4"/>
  <c r="Y3152" i="4" s="1"/>
  <c r="AA3156" i="4"/>
  <c r="AC3156" i="4" s="1"/>
  <c r="W3156" i="4"/>
  <c r="Z3156" i="4" s="1"/>
  <c r="V3156" i="4"/>
  <c r="Y3156" i="4" s="1"/>
  <c r="AA3160" i="4"/>
  <c r="AC3160" i="4" s="1"/>
  <c r="W3160" i="4"/>
  <c r="Z3160" i="4" s="1"/>
  <c r="V3160" i="4"/>
  <c r="Y3160" i="4" s="1"/>
  <c r="AA3164" i="4"/>
  <c r="AC3164" i="4" s="1"/>
  <c r="W3164" i="4"/>
  <c r="Z3164" i="4" s="1"/>
  <c r="V3164" i="4"/>
  <c r="Y3164" i="4" s="1"/>
  <c r="AA3168" i="4"/>
  <c r="AC3168" i="4" s="1"/>
  <c r="W3168" i="4"/>
  <c r="Z3168" i="4" s="1"/>
  <c r="V3168" i="4"/>
  <c r="Y3168" i="4" s="1"/>
  <c r="AA3172" i="4"/>
  <c r="AC3172" i="4" s="1"/>
  <c r="W3172" i="4"/>
  <c r="Z3172" i="4" s="1"/>
  <c r="V3172" i="4"/>
  <c r="Y3172" i="4" s="1"/>
  <c r="AA3176" i="4"/>
  <c r="AC3176" i="4" s="1"/>
  <c r="W3176" i="4"/>
  <c r="Z3176" i="4" s="1"/>
  <c r="V3176" i="4"/>
  <c r="Y3176" i="4" s="1"/>
  <c r="AA3180" i="4"/>
  <c r="AC3180" i="4" s="1"/>
  <c r="W3180" i="4"/>
  <c r="Z3180" i="4" s="1"/>
  <c r="V3180" i="4"/>
  <c r="Y3180" i="4" s="1"/>
  <c r="AA3184" i="4"/>
  <c r="AC3184" i="4" s="1"/>
  <c r="W3184" i="4"/>
  <c r="Z3184" i="4" s="1"/>
  <c r="V3184" i="4"/>
  <c r="Y3184" i="4" s="1"/>
  <c r="AA3188" i="4"/>
  <c r="AC3188" i="4" s="1"/>
  <c r="W3188" i="4"/>
  <c r="Z3188" i="4" s="1"/>
  <c r="V3188" i="4"/>
  <c r="Y3188" i="4" s="1"/>
  <c r="AA3192" i="4"/>
  <c r="AC3192" i="4" s="1"/>
  <c r="W3192" i="4"/>
  <c r="Z3192" i="4" s="1"/>
  <c r="V3192" i="4"/>
  <c r="Y3192" i="4" s="1"/>
  <c r="AA3196" i="4"/>
  <c r="AC3196" i="4" s="1"/>
  <c r="W3196" i="4"/>
  <c r="Z3196" i="4" s="1"/>
  <c r="V3196" i="4"/>
  <c r="Y3196" i="4" s="1"/>
  <c r="AA3200" i="4"/>
  <c r="AC3200" i="4" s="1"/>
  <c r="W3200" i="4"/>
  <c r="Z3200" i="4" s="1"/>
  <c r="V3200" i="4"/>
  <c r="Y3200" i="4" s="1"/>
  <c r="AA3204" i="4"/>
  <c r="AC3204" i="4" s="1"/>
  <c r="W3204" i="4"/>
  <c r="Z3204" i="4" s="1"/>
  <c r="V3204" i="4"/>
  <c r="Y3204" i="4" s="1"/>
  <c r="AA473" i="4"/>
  <c r="AC473" i="4" s="1"/>
  <c r="W473" i="4"/>
  <c r="V473" i="4"/>
  <c r="AA477" i="4"/>
  <c r="AC477" i="4" s="1"/>
  <c r="W477" i="4"/>
  <c r="V477" i="4"/>
  <c r="AA481" i="4"/>
  <c r="AC481" i="4" s="1"/>
  <c r="W481" i="4"/>
  <c r="V481" i="4"/>
  <c r="AA485" i="4"/>
  <c r="AC485" i="4" s="1"/>
  <c r="W485" i="4"/>
  <c r="V485" i="4"/>
  <c r="AA489" i="4"/>
  <c r="AC489" i="4" s="1"/>
  <c r="W489" i="4"/>
  <c r="V489" i="4"/>
  <c r="AA493" i="4"/>
  <c r="AC493" i="4" s="1"/>
  <c r="W493" i="4"/>
  <c r="V493" i="4"/>
  <c r="AA497" i="4"/>
  <c r="AC497" i="4" s="1"/>
  <c r="W497" i="4"/>
  <c r="V497" i="4"/>
  <c r="AA501" i="4"/>
  <c r="AC501" i="4" s="1"/>
  <c r="W501" i="4"/>
  <c r="V501" i="4"/>
  <c r="AA505" i="4"/>
  <c r="AC505" i="4" s="1"/>
  <c r="W505" i="4"/>
  <c r="V505" i="4"/>
  <c r="AA509" i="4"/>
  <c r="AC509" i="4" s="1"/>
  <c r="W509" i="4"/>
  <c r="V509" i="4"/>
  <c r="AA513" i="4"/>
  <c r="AC513" i="4" s="1"/>
  <c r="W513" i="4"/>
  <c r="V513" i="4"/>
  <c r="AA517" i="4"/>
  <c r="AC517" i="4" s="1"/>
  <c r="W517" i="4"/>
  <c r="V517" i="4"/>
  <c r="AA521" i="4"/>
  <c r="AC521" i="4" s="1"/>
  <c r="W521" i="4"/>
  <c r="V521" i="4"/>
  <c r="AA525" i="4"/>
  <c r="AC525" i="4" s="1"/>
  <c r="W525" i="4"/>
  <c r="V525" i="4"/>
  <c r="AA529" i="4"/>
  <c r="AC529" i="4" s="1"/>
  <c r="W529" i="4"/>
  <c r="V529" i="4"/>
  <c r="AA533" i="4"/>
  <c r="AC533" i="4" s="1"/>
  <c r="W533" i="4"/>
  <c r="V533" i="4"/>
  <c r="AA537" i="4"/>
  <c r="AC537" i="4" s="1"/>
  <c r="W537" i="4"/>
  <c r="V537" i="4"/>
  <c r="AA541" i="4"/>
  <c r="AC541" i="4" s="1"/>
  <c r="W541" i="4"/>
  <c r="V541" i="4"/>
  <c r="AA545" i="4"/>
  <c r="AC545" i="4" s="1"/>
  <c r="W545" i="4"/>
  <c r="V545" i="4"/>
  <c r="AA549" i="4"/>
  <c r="AC549" i="4" s="1"/>
  <c r="W549" i="4"/>
  <c r="V549" i="4"/>
  <c r="AA553" i="4"/>
  <c r="AC553" i="4" s="1"/>
  <c r="W553" i="4"/>
  <c r="V553" i="4"/>
  <c r="AA557" i="4"/>
  <c r="AC557" i="4" s="1"/>
  <c r="W557" i="4"/>
  <c r="V557" i="4"/>
  <c r="AA561" i="4"/>
  <c r="AC561" i="4" s="1"/>
  <c r="W561" i="4"/>
  <c r="V561" i="4"/>
  <c r="AA565" i="4"/>
  <c r="AC565" i="4" s="1"/>
  <c r="W565" i="4"/>
  <c r="V565" i="4"/>
  <c r="AA569" i="4"/>
  <c r="AC569" i="4" s="1"/>
  <c r="W569" i="4"/>
  <c r="V569" i="4"/>
  <c r="AA573" i="4"/>
  <c r="AC573" i="4" s="1"/>
  <c r="W573" i="4"/>
  <c r="V573" i="4"/>
  <c r="AA577" i="4"/>
  <c r="AC577" i="4" s="1"/>
  <c r="W577" i="4"/>
  <c r="V577" i="4"/>
  <c r="AA581" i="4"/>
  <c r="AC581" i="4" s="1"/>
  <c r="W581" i="4"/>
  <c r="V581" i="4"/>
  <c r="AA585" i="4"/>
  <c r="AC585" i="4" s="1"/>
  <c r="W585" i="4"/>
  <c r="V585" i="4"/>
  <c r="AA589" i="4"/>
  <c r="AC589" i="4" s="1"/>
  <c r="W589" i="4"/>
  <c r="V589" i="4"/>
  <c r="AA593" i="4"/>
  <c r="AC593" i="4" s="1"/>
  <c r="W593" i="4"/>
  <c r="V593" i="4"/>
  <c r="AA597" i="4"/>
  <c r="AC597" i="4" s="1"/>
  <c r="W597" i="4"/>
  <c r="V597" i="4"/>
  <c r="AA601" i="4"/>
  <c r="AC601" i="4" s="1"/>
  <c r="W601" i="4"/>
  <c r="V601" i="4"/>
  <c r="AA605" i="4"/>
  <c r="AC605" i="4" s="1"/>
  <c r="W605" i="4"/>
  <c r="V605" i="4"/>
  <c r="AA609" i="4"/>
  <c r="AC609" i="4" s="1"/>
  <c r="W609" i="4"/>
  <c r="V609" i="4"/>
  <c r="AA613" i="4"/>
  <c r="AC613" i="4" s="1"/>
  <c r="W613" i="4"/>
  <c r="V613" i="4"/>
  <c r="AA617" i="4"/>
  <c r="AC617" i="4" s="1"/>
  <c r="W617" i="4"/>
  <c r="V617" i="4"/>
  <c r="AA621" i="4"/>
  <c r="AC621" i="4" s="1"/>
  <c r="W621" i="4"/>
  <c r="V621" i="4"/>
  <c r="AA625" i="4"/>
  <c r="AC625" i="4" s="1"/>
  <c r="W625" i="4"/>
  <c r="V625" i="4"/>
  <c r="AA629" i="4"/>
  <c r="AC629" i="4" s="1"/>
  <c r="W629" i="4"/>
  <c r="V629" i="4"/>
  <c r="AA633" i="4"/>
  <c r="AC633" i="4" s="1"/>
  <c r="W633" i="4"/>
  <c r="V633" i="4"/>
  <c r="AA637" i="4"/>
  <c r="AC637" i="4" s="1"/>
  <c r="W637" i="4"/>
  <c r="V637" i="4"/>
  <c r="AA641" i="4"/>
  <c r="AC641" i="4" s="1"/>
  <c r="W641" i="4"/>
  <c r="V641" i="4"/>
  <c r="AA645" i="4"/>
  <c r="AC645" i="4" s="1"/>
  <c r="W645" i="4"/>
  <c r="V645" i="4"/>
  <c r="AA649" i="4"/>
  <c r="AC649" i="4" s="1"/>
  <c r="W649" i="4"/>
  <c r="V649" i="4"/>
  <c r="AA653" i="4"/>
  <c r="AC653" i="4" s="1"/>
  <c r="W653" i="4"/>
  <c r="V653" i="4"/>
  <c r="AA657" i="4"/>
  <c r="AC657" i="4" s="1"/>
  <c r="W657" i="4"/>
  <c r="V657" i="4"/>
  <c r="AA661" i="4"/>
  <c r="AC661" i="4" s="1"/>
  <c r="W661" i="4"/>
  <c r="V661" i="4"/>
  <c r="AA665" i="4"/>
  <c r="AC665" i="4" s="1"/>
  <c r="W665" i="4"/>
  <c r="V665" i="4"/>
  <c r="AA669" i="4"/>
  <c r="AC669" i="4" s="1"/>
  <c r="W669" i="4"/>
  <c r="V669" i="4"/>
  <c r="AA673" i="4"/>
  <c r="AC673" i="4" s="1"/>
  <c r="W673" i="4"/>
  <c r="V673" i="4"/>
  <c r="AA677" i="4"/>
  <c r="AC677" i="4" s="1"/>
  <c r="W677" i="4"/>
  <c r="V677" i="4"/>
  <c r="AA681" i="4"/>
  <c r="AC681" i="4" s="1"/>
  <c r="W681" i="4"/>
  <c r="V681" i="4"/>
  <c r="AA685" i="4"/>
  <c r="AC685" i="4" s="1"/>
  <c r="W685" i="4"/>
  <c r="V685" i="4"/>
  <c r="AA689" i="4"/>
  <c r="AC689" i="4" s="1"/>
  <c r="W689" i="4"/>
  <c r="V689" i="4"/>
  <c r="AA693" i="4"/>
  <c r="AC693" i="4" s="1"/>
  <c r="W693" i="4"/>
  <c r="V693" i="4"/>
  <c r="AA697" i="4"/>
  <c r="AC697" i="4" s="1"/>
  <c r="W697" i="4"/>
  <c r="V697" i="4"/>
  <c r="AA701" i="4"/>
  <c r="AC701" i="4" s="1"/>
  <c r="W701" i="4"/>
  <c r="V701" i="4"/>
  <c r="AA705" i="4"/>
  <c r="AC705" i="4" s="1"/>
  <c r="W705" i="4"/>
  <c r="V705" i="4"/>
  <c r="AA709" i="4"/>
  <c r="AC709" i="4" s="1"/>
  <c r="W709" i="4"/>
  <c r="V709" i="4"/>
  <c r="AA713" i="4"/>
  <c r="AC713" i="4" s="1"/>
  <c r="W713" i="4"/>
  <c r="V713" i="4"/>
  <c r="AA717" i="4"/>
  <c r="AC717" i="4" s="1"/>
  <c r="W717" i="4"/>
  <c r="V717" i="4"/>
  <c r="AA721" i="4"/>
  <c r="AC721" i="4" s="1"/>
  <c r="W721" i="4"/>
  <c r="V721" i="4"/>
  <c r="AA725" i="4"/>
  <c r="AC725" i="4" s="1"/>
  <c r="W725" i="4"/>
  <c r="V725" i="4"/>
  <c r="AA729" i="4"/>
  <c r="AC729" i="4" s="1"/>
  <c r="W729" i="4"/>
  <c r="V729" i="4"/>
  <c r="AA733" i="4"/>
  <c r="AC733" i="4" s="1"/>
  <c r="W733" i="4"/>
  <c r="V733" i="4"/>
  <c r="AA737" i="4"/>
  <c r="AC737" i="4" s="1"/>
  <c r="W737" i="4"/>
  <c r="V737" i="4"/>
  <c r="AA741" i="4"/>
  <c r="AC741" i="4" s="1"/>
  <c r="W741" i="4"/>
  <c r="V741" i="4"/>
  <c r="AA745" i="4"/>
  <c r="AC745" i="4" s="1"/>
  <c r="W745" i="4"/>
  <c r="V745" i="4"/>
  <c r="AA749" i="4"/>
  <c r="AC749" i="4" s="1"/>
  <c r="W749" i="4"/>
  <c r="V749" i="4"/>
  <c r="AA753" i="4"/>
  <c r="AC753" i="4" s="1"/>
  <c r="W753" i="4"/>
  <c r="V753" i="4"/>
  <c r="AA757" i="4"/>
  <c r="AC757" i="4" s="1"/>
  <c r="W757" i="4"/>
  <c r="V757" i="4"/>
  <c r="AA761" i="4"/>
  <c r="AC761" i="4" s="1"/>
  <c r="W761" i="4"/>
  <c r="V761" i="4"/>
  <c r="AA765" i="4"/>
  <c r="AC765" i="4" s="1"/>
  <c r="W765" i="4"/>
  <c r="V765" i="4"/>
  <c r="AA769" i="4"/>
  <c r="AC769" i="4" s="1"/>
  <c r="W769" i="4"/>
  <c r="V769" i="4"/>
  <c r="AA773" i="4"/>
  <c r="AC773" i="4" s="1"/>
  <c r="W773" i="4"/>
  <c r="V773" i="4"/>
  <c r="AA777" i="4"/>
  <c r="AC777" i="4" s="1"/>
  <c r="W777" i="4"/>
  <c r="V777" i="4"/>
  <c r="AA781" i="4"/>
  <c r="AC781" i="4" s="1"/>
  <c r="W781" i="4"/>
  <c r="V781" i="4"/>
  <c r="AA785" i="4"/>
  <c r="AC785" i="4" s="1"/>
  <c r="W785" i="4"/>
  <c r="V785" i="4"/>
  <c r="AA789" i="4"/>
  <c r="AC789" i="4" s="1"/>
  <c r="W789" i="4"/>
  <c r="V789" i="4"/>
  <c r="AA793" i="4"/>
  <c r="AC793" i="4" s="1"/>
  <c r="W793" i="4"/>
  <c r="V793" i="4"/>
  <c r="AA797" i="4"/>
  <c r="AC797" i="4" s="1"/>
  <c r="W797" i="4"/>
  <c r="V797" i="4"/>
  <c r="AA801" i="4"/>
  <c r="AC801" i="4" s="1"/>
  <c r="W801" i="4"/>
  <c r="V801" i="4"/>
  <c r="AA805" i="4"/>
  <c r="AC805" i="4" s="1"/>
  <c r="W805" i="4"/>
  <c r="V805" i="4"/>
  <c r="AA809" i="4"/>
  <c r="AC809" i="4" s="1"/>
  <c r="W809" i="4"/>
  <c r="V809" i="4"/>
  <c r="AA813" i="4"/>
  <c r="AC813" i="4" s="1"/>
  <c r="W813" i="4"/>
  <c r="V813" i="4"/>
  <c r="AA817" i="4"/>
  <c r="AC817" i="4" s="1"/>
  <c r="W817" i="4"/>
  <c r="V817" i="4"/>
  <c r="AA821" i="4"/>
  <c r="AC821" i="4" s="1"/>
  <c r="W821" i="4"/>
  <c r="V821" i="4"/>
  <c r="AA825" i="4"/>
  <c r="AC825" i="4" s="1"/>
  <c r="W825" i="4"/>
  <c r="V825" i="4"/>
  <c r="AA829" i="4"/>
  <c r="AC829" i="4" s="1"/>
  <c r="W829" i="4"/>
  <c r="V829" i="4"/>
  <c r="AA833" i="4"/>
  <c r="AC833" i="4" s="1"/>
  <c r="W833" i="4"/>
  <c r="V833" i="4"/>
  <c r="AA837" i="4"/>
  <c r="AC837" i="4" s="1"/>
  <c r="W837" i="4"/>
  <c r="V837" i="4"/>
  <c r="AA841" i="4"/>
  <c r="AC841" i="4" s="1"/>
  <c r="W841" i="4"/>
  <c r="V841" i="4"/>
  <c r="AA845" i="4"/>
  <c r="AC845" i="4" s="1"/>
  <c r="W845" i="4"/>
  <c r="V845" i="4"/>
  <c r="AA849" i="4"/>
  <c r="AC849" i="4" s="1"/>
  <c r="W849" i="4"/>
  <c r="V849" i="4"/>
  <c r="AA853" i="4"/>
  <c r="AC853" i="4" s="1"/>
  <c r="W853" i="4"/>
  <c r="V853" i="4"/>
  <c r="AA857" i="4"/>
  <c r="AC857" i="4" s="1"/>
  <c r="W857" i="4"/>
  <c r="V857" i="4"/>
  <c r="AA861" i="4"/>
  <c r="AC861" i="4" s="1"/>
  <c r="W861" i="4"/>
  <c r="V861" i="4"/>
  <c r="AA865" i="4"/>
  <c r="AC865" i="4" s="1"/>
  <c r="W865" i="4"/>
  <c r="V865" i="4"/>
  <c r="AA869" i="4"/>
  <c r="AC869" i="4" s="1"/>
  <c r="W869" i="4"/>
  <c r="V869" i="4"/>
  <c r="AA873" i="4"/>
  <c r="AC873" i="4" s="1"/>
  <c r="W873" i="4"/>
  <c r="V873" i="4"/>
  <c r="AA877" i="4"/>
  <c r="AC877" i="4" s="1"/>
  <c r="W877" i="4"/>
  <c r="V877" i="4"/>
  <c r="AA881" i="4"/>
  <c r="AC881" i="4" s="1"/>
  <c r="W881" i="4"/>
  <c r="V881" i="4"/>
  <c r="AA885" i="4"/>
  <c r="AC885" i="4" s="1"/>
  <c r="W885" i="4"/>
  <c r="V885" i="4"/>
  <c r="AA889" i="4"/>
  <c r="AC889" i="4" s="1"/>
  <c r="W889" i="4"/>
  <c r="V889" i="4"/>
  <c r="AA893" i="4"/>
  <c r="AC893" i="4" s="1"/>
  <c r="W893" i="4"/>
  <c r="V893" i="4"/>
  <c r="AA897" i="4"/>
  <c r="AC897" i="4" s="1"/>
  <c r="W897" i="4"/>
  <c r="V897" i="4"/>
  <c r="AA901" i="4"/>
  <c r="AC901" i="4" s="1"/>
  <c r="W901" i="4"/>
  <c r="V901" i="4"/>
  <c r="AA905" i="4"/>
  <c r="AC905" i="4" s="1"/>
  <c r="W905" i="4"/>
  <c r="V905" i="4"/>
  <c r="AA909" i="4"/>
  <c r="AC909" i="4" s="1"/>
  <c r="W909" i="4"/>
  <c r="V909" i="4"/>
  <c r="AA913" i="4"/>
  <c r="AC913" i="4" s="1"/>
  <c r="W913" i="4"/>
  <c r="V913" i="4"/>
  <c r="AA917" i="4"/>
  <c r="AC917" i="4" s="1"/>
  <c r="W917" i="4"/>
  <c r="V917" i="4"/>
  <c r="AA921" i="4"/>
  <c r="AC921" i="4" s="1"/>
  <c r="W921" i="4"/>
  <c r="V921" i="4"/>
  <c r="AA925" i="4"/>
  <c r="AC925" i="4" s="1"/>
  <c r="W925" i="4"/>
  <c r="V925" i="4"/>
  <c r="AA929" i="4"/>
  <c r="AC929" i="4" s="1"/>
  <c r="W929" i="4"/>
  <c r="V929" i="4"/>
  <c r="AA933" i="4"/>
  <c r="AC933" i="4" s="1"/>
  <c r="W933" i="4"/>
  <c r="V933" i="4"/>
  <c r="AA937" i="4"/>
  <c r="AC937" i="4" s="1"/>
  <c r="W937" i="4"/>
  <c r="V937" i="4"/>
  <c r="AA941" i="4"/>
  <c r="AC941" i="4" s="1"/>
  <c r="W941" i="4"/>
  <c r="V941" i="4"/>
  <c r="AA945" i="4"/>
  <c r="AC945" i="4" s="1"/>
  <c r="W945" i="4"/>
  <c r="V945" i="4"/>
  <c r="AA949" i="4"/>
  <c r="AC949" i="4" s="1"/>
  <c r="W949" i="4"/>
  <c r="V949" i="4"/>
  <c r="AA953" i="4"/>
  <c r="AC953" i="4" s="1"/>
  <c r="W953" i="4"/>
  <c r="V953" i="4"/>
  <c r="AA957" i="4"/>
  <c r="AC957" i="4" s="1"/>
  <c r="W957" i="4"/>
  <c r="Z957" i="4" s="1"/>
  <c r="V957" i="4"/>
  <c r="AA961" i="4"/>
  <c r="AC961" i="4" s="1"/>
  <c r="W961" i="4"/>
  <c r="Z961" i="4" s="1"/>
  <c r="V961" i="4"/>
  <c r="AA965" i="4"/>
  <c r="AC965" i="4" s="1"/>
  <c r="W965" i="4"/>
  <c r="Z965" i="4" s="1"/>
  <c r="V965" i="4"/>
  <c r="AA969" i="4"/>
  <c r="AC969" i="4" s="1"/>
  <c r="W969" i="4"/>
  <c r="Z969" i="4" s="1"/>
  <c r="V969" i="4"/>
  <c r="AA973" i="4"/>
  <c r="AC973" i="4" s="1"/>
  <c r="W973" i="4"/>
  <c r="Z973" i="4" s="1"/>
  <c r="V973" i="4"/>
  <c r="AA977" i="4"/>
  <c r="AC977" i="4" s="1"/>
  <c r="W977" i="4"/>
  <c r="Z977" i="4" s="1"/>
  <c r="V977" i="4"/>
  <c r="AA981" i="4"/>
  <c r="AC981" i="4" s="1"/>
  <c r="W981" i="4"/>
  <c r="Z981" i="4" s="1"/>
  <c r="V981" i="4"/>
  <c r="AA985" i="4"/>
  <c r="AC985" i="4" s="1"/>
  <c r="W985" i="4"/>
  <c r="Z985" i="4" s="1"/>
  <c r="V985" i="4"/>
  <c r="AA989" i="4"/>
  <c r="AC989" i="4" s="1"/>
  <c r="W989" i="4"/>
  <c r="Z989" i="4" s="1"/>
  <c r="V989" i="4"/>
  <c r="AA993" i="4"/>
  <c r="AC993" i="4" s="1"/>
  <c r="W993" i="4"/>
  <c r="Z993" i="4" s="1"/>
  <c r="V993" i="4"/>
  <c r="AA997" i="4"/>
  <c r="AC997" i="4" s="1"/>
  <c r="W997" i="4"/>
  <c r="Z997" i="4" s="1"/>
  <c r="V997" i="4"/>
  <c r="AA1001" i="4"/>
  <c r="AC1001" i="4" s="1"/>
  <c r="W1001" i="4"/>
  <c r="Z1001" i="4" s="1"/>
  <c r="V1001" i="4"/>
  <c r="AA1005" i="4"/>
  <c r="AC1005" i="4" s="1"/>
  <c r="W1005" i="4"/>
  <c r="Z1005" i="4" s="1"/>
  <c r="V1005" i="4"/>
  <c r="AA1009" i="4"/>
  <c r="AC1009" i="4" s="1"/>
  <c r="W1009" i="4"/>
  <c r="Z1009" i="4" s="1"/>
  <c r="V1009" i="4"/>
  <c r="AA1013" i="4"/>
  <c r="AC1013" i="4" s="1"/>
  <c r="W1013" i="4"/>
  <c r="Z1013" i="4" s="1"/>
  <c r="V1013" i="4"/>
  <c r="AA1017" i="4"/>
  <c r="AC1017" i="4" s="1"/>
  <c r="W1017" i="4"/>
  <c r="Z1017" i="4" s="1"/>
  <c r="V1017" i="4"/>
  <c r="AA1021" i="4"/>
  <c r="AC1021" i="4" s="1"/>
  <c r="W1021" i="4"/>
  <c r="Z1021" i="4" s="1"/>
  <c r="V1021" i="4"/>
  <c r="AA1025" i="4"/>
  <c r="AC1025" i="4" s="1"/>
  <c r="W1025" i="4"/>
  <c r="Z1025" i="4" s="1"/>
  <c r="V1025" i="4"/>
  <c r="AA1029" i="4"/>
  <c r="AC1029" i="4" s="1"/>
  <c r="W1029" i="4"/>
  <c r="Z1029" i="4" s="1"/>
  <c r="V1029" i="4"/>
  <c r="AA1033" i="4"/>
  <c r="AC1033" i="4" s="1"/>
  <c r="W1033" i="4"/>
  <c r="Z1033" i="4" s="1"/>
  <c r="V1033" i="4"/>
  <c r="AA1037" i="4"/>
  <c r="AC1037" i="4" s="1"/>
  <c r="W1037" i="4"/>
  <c r="Z1037" i="4" s="1"/>
  <c r="V1037" i="4"/>
  <c r="AA1041" i="4"/>
  <c r="AC1041" i="4" s="1"/>
  <c r="W1041" i="4"/>
  <c r="Z1041" i="4" s="1"/>
  <c r="V1041" i="4"/>
  <c r="AA1045" i="4"/>
  <c r="AC1045" i="4" s="1"/>
  <c r="W1045" i="4"/>
  <c r="Z1045" i="4" s="1"/>
  <c r="V1045" i="4"/>
  <c r="AA1049" i="4"/>
  <c r="AC1049" i="4" s="1"/>
  <c r="W1049" i="4"/>
  <c r="Z1049" i="4" s="1"/>
  <c r="V1049" i="4"/>
  <c r="AA1053" i="4"/>
  <c r="AC1053" i="4" s="1"/>
  <c r="W1053" i="4"/>
  <c r="Z1053" i="4" s="1"/>
  <c r="V1053" i="4"/>
  <c r="AA1057" i="4"/>
  <c r="AC1057" i="4" s="1"/>
  <c r="W1057" i="4"/>
  <c r="Z1057" i="4" s="1"/>
  <c r="V1057" i="4"/>
  <c r="AA1061" i="4"/>
  <c r="AC1061" i="4" s="1"/>
  <c r="W1061" i="4"/>
  <c r="Z1061" i="4" s="1"/>
  <c r="V1061" i="4"/>
  <c r="AA1065" i="4"/>
  <c r="AC1065" i="4" s="1"/>
  <c r="W1065" i="4"/>
  <c r="Z1065" i="4" s="1"/>
  <c r="V1065" i="4"/>
  <c r="AA1069" i="4"/>
  <c r="AC1069" i="4" s="1"/>
  <c r="W1069" i="4"/>
  <c r="Z1069" i="4" s="1"/>
  <c r="V1069" i="4"/>
  <c r="AA1073" i="4"/>
  <c r="AC1073" i="4" s="1"/>
  <c r="W1073" i="4"/>
  <c r="Z1073" i="4" s="1"/>
  <c r="V1073" i="4"/>
  <c r="AA1077" i="4"/>
  <c r="AC1077" i="4" s="1"/>
  <c r="W1077" i="4"/>
  <c r="Z1077" i="4" s="1"/>
  <c r="V1077" i="4"/>
  <c r="AA1081" i="4"/>
  <c r="AC1081" i="4" s="1"/>
  <c r="W1081" i="4"/>
  <c r="Z1081" i="4" s="1"/>
  <c r="V1081" i="4"/>
  <c r="AA1085" i="4"/>
  <c r="AC1085" i="4" s="1"/>
  <c r="W1085" i="4"/>
  <c r="Z1085" i="4" s="1"/>
  <c r="V1085" i="4"/>
  <c r="AA1089" i="4"/>
  <c r="AC1089" i="4" s="1"/>
  <c r="W1089" i="4"/>
  <c r="Z1089" i="4" s="1"/>
  <c r="V1089" i="4"/>
  <c r="AA1093" i="4"/>
  <c r="AC1093" i="4" s="1"/>
  <c r="W1093" i="4"/>
  <c r="Z1093" i="4" s="1"/>
  <c r="V1093" i="4"/>
  <c r="AA1097" i="4"/>
  <c r="AC1097" i="4" s="1"/>
  <c r="W1097" i="4"/>
  <c r="Z1097" i="4" s="1"/>
  <c r="V1097" i="4"/>
  <c r="AA1101" i="4"/>
  <c r="AC1101" i="4" s="1"/>
  <c r="W1101" i="4"/>
  <c r="Z1101" i="4" s="1"/>
  <c r="V1101" i="4"/>
  <c r="AA1105" i="4"/>
  <c r="AC1105" i="4" s="1"/>
  <c r="W1105" i="4"/>
  <c r="Z1105" i="4" s="1"/>
  <c r="V1105" i="4"/>
  <c r="AA1109" i="4"/>
  <c r="AC1109" i="4" s="1"/>
  <c r="W1109" i="4"/>
  <c r="Z1109" i="4" s="1"/>
  <c r="V1109" i="4"/>
  <c r="AA1113" i="4"/>
  <c r="AC1113" i="4" s="1"/>
  <c r="W1113" i="4"/>
  <c r="Z1113" i="4" s="1"/>
  <c r="V1113" i="4"/>
  <c r="AA1117" i="4"/>
  <c r="AC1117" i="4" s="1"/>
  <c r="W1117" i="4"/>
  <c r="Z1117" i="4" s="1"/>
  <c r="V1117" i="4"/>
  <c r="AA1121" i="4"/>
  <c r="AC1121" i="4" s="1"/>
  <c r="W1121" i="4"/>
  <c r="Z1121" i="4" s="1"/>
  <c r="V1121" i="4"/>
  <c r="AA1125" i="4"/>
  <c r="AC1125" i="4" s="1"/>
  <c r="W1125" i="4"/>
  <c r="Z1125" i="4" s="1"/>
  <c r="V1125" i="4"/>
  <c r="AA1129" i="4"/>
  <c r="AC1129" i="4" s="1"/>
  <c r="W1129" i="4"/>
  <c r="Z1129" i="4" s="1"/>
  <c r="V1129" i="4"/>
  <c r="AA1133" i="4"/>
  <c r="AC1133" i="4" s="1"/>
  <c r="W1133" i="4"/>
  <c r="Z1133" i="4" s="1"/>
  <c r="V1133" i="4"/>
  <c r="AA1137" i="4"/>
  <c r="AC1137" i="4" s="1"/>
  <c r="W1137" i="4"/>
  <c r="Z1137" i="4" s="1"/>
  <c r="V1137" i="4"/>
  <c r="AA1141" i="4"/>
  <c r="AC1141" i="4" s="1"/>
  <c r="W1141" i="4"/>
  <c r="Z1141" i="4" s="1"/>
  <c r="V1141" i="4"/>
  <c r="AA1145" i="4"/>
  <c r="AC1145" i="4" s="1"/>
  <c r="W1145" i="4"/>
  <c r="Z1145" i="4" s="1"/>
  <c r="V1145" i="4"/>
  <c r="AA1149" i="4"/>
  <c r="AC1149" i="4" s="1"/>
  <c r="W1149" i="4"/>
  <c r="Z1149" i="4" s="1"/>
  <c r="V1149" i="4"/>
  <c r="AA1153" i="4"/>
  <c r="AC1153" i="4" s="1"/>
  <c r="W1153" i="4"/>
  <c r="Z1153" i="4" s="1"/>
  <c r="V1153" i="4"/>
  <c r="AA1157" i="4"/>
  <c r="AC1157" i="4" s="1"/>
  <c r="W1157" i="4"/>
  <c r="Z1157" i="4" s="1"/>
  <c r="V1157" i="4"/>
  <c r="AA1161" i="4"/>
  <c r="AC1161" i="4" s="1"/>
  <c r="W1161" i="4"/>
  <c r="Z1161" i="4" s="1"/>
  <c r="V1161" i="4"/>
  <c r="AA1165" i="4"/>
  <c r="AC1165" i="4" s="1"/>
  <c r="W1165" i="4"/>
  <c r="Z1165" i="4" s="1"/>
  <c r="V1165" i="4"/>
  <c r="AA1169" i="4"/>
  <c r="AC1169" i="4" s="1"/>
  <c r="W1169" i="4"/>
  <c r="Z1169" i="4" s="1"/>
  <c r="V1169" i="4"/>
  <c r="AA1173" i="4"/>
  <c r="AC1173" i="4" s="1"/>
  <c r="W1173" i="4"/>
  <c r="Z1173" i="4" s="1"/>
  <c r="V1173" i="4"/>
  <c r="AA1177" i="4"/>
  <c r="AC1177" i="4" s="1"/>
  <c r="W1177" i="4"/>
  <c r="Z1177" i="4" s="1"/>
  <c r="V1177" i="4"/>
  <c r="AA1181" i="4"/>
  <c r="AC1181" i="4" s="1"/>
  <c r="W1181" i="4"/>
  <c r="Z1181" i="4" s="1"/>
  <c r="V1181" i="4"/>
  <c r="AA1185" i="4"/>
  <c r="AC1185" i="4" s="1"/>
  <c r="W1185" i="4"/>
  <c r="Z1185" i="4" s="1"/>
  <c r="V1185" i="4"/>
  <c r="AA1189" i="4"/>
  <c r="AC1189" i="4" s="1"/>
  <c r="W1189" i="4"/>
  <c r="Z1189" i="4" s="1"/>
  <c r="V1189" i="4"/>
  <c r="AA1193" i="4"/>
  <c r="AC1193" i="4" s="1"/>
  <c r="W1193" i="4"/>
  <c r="Z1193" i="4" s="1"/>
  <c r="V1193" i="4"/>
  <c r="AA1197" i="4"/>
  <c r="AC1197" i="4" s="1"/>
  <c r="W1197" i="4"/>
  <c r="Z1197" i="4" s="1"/>
  <c r="V1197" i="4"/>
  <c r="AA1201" i="4"/>
  <c r="AC1201" i="4" s="1"/>
  <c r="W1201" i="4"/>
  <c r="Z1201" i="4" s="1"/>
  <c r="V1201" i="4"/>
  <c r="AA1205" i="4"/>
  <c r="AC1205" i="4" s="1"/>
  <c r="W1205" i="4"/>
  <c r="Z1205" i="4" s="1"/>
  <c r="V1205" i="4"/>
  <c r="AA1209" i="4"/>
  <c r="AC1209" i="4" s="1"/>
  <c r="W1209" i="4"/>
  <c r="Z1209" i="4" s="1"/>
  <c r="V1209" i="4"/>
  <c r="AA1213" i="4"/>
  <c r="AC1213" i="4" s="1"/>
  <c r="W1213" i="4"/>
  <c r="Z1213" i="4" s="1"/>
  <c r="V1213" i="4"/>
  <c r="AA1217" i="4"/>
  <c r="AC1217" i="4" s="1"/>
  <c r="W1217" i="4"/>
  <c r="Z1217" i="4" s="1"/>
  <c r="V1217" i="4"/>
  <c r="AA1221" i="4"/>
  <c r="AC1221" i="4" s="1"/>
  <c r="W1221" i="4"/>
  <c r="Z1221" i="4" s="1"/>
  <c r="V1221" i="4"/>
  <c r="AA1225" i="4"/>
  <c r="AC1225" i="4" s="1"/>
  <c r="W1225" i="4"/>
  <c r="Z1225" i="4" s="1"/>
  <c r="V1225" i="4"/>
  <c r="AA1229" i="4"/>
  <c r="AC1229" i="4" s="1"/>
  <c r="W1229" i="4"/>
  <c r="Z1229" i="4" s="1"/>
  <c r="V1229" i="4"/>
  <c r="AA1233" i="4"/>
  <c r="AC1233" i="4" s="1"/>
  <c r="W1233" i="4"/>
  <c r="Z1233" i="4" s="1"/>
  <c r="V1233" i="4"/>
  <c r="AA1237" i="4"/>
  <c r="AC1237" i="4" s="1"/>
  <c r="W1237" i="4"/>
  <c r="Z1237" i="4" s="1"/>
  <c r="V1237" i="4"/>
  <c r="AA1241" i="4"/>
  <c r="AC1241" i="4" s="1"/>
  <c r="W1241" i="4"/>
  <c r="Z1241" i="4" s="1"/>
  <c r="V1241" i="4"/>
  <c r="AA1245" i="4"/>
  <c r="AC1245" i="4" s="1"/>
  <c r="W1245" i="4"/>
  <c r="Z1245" i="4" s="1"/>
  <c r="V1245" i="4"/>
  <c r="AA1249" i="4"/>
  <c r="AC1249" i="4" s="1"/>
  <c r="W1249" i="4"/>
  <c r="Z1249" i="4" s="1"/>
  <c r="V1249" i="4"/>
  <c r="AA1253" i="4"/>
  <c r="AC1253" i="4" s="1"/>
  <c r="W1253" i="4"/>
  <c r="Z1253" i="4" s="1"/>
  <c r="V1253" i="4"/>
  <c r="AA1257" i="4"/>
  <c r="AC1257" i="4" s="1"/>
  <c r="W1257" i="4"/>
  <c r="Z1257" i="4" s="1"/>
  <c r="V1257" i="4"/>
  <c r="AA1261" i="4"/>
  <c r="AC1261" i="4" s="1"/>
  <c r="W1261" i="4"/>
  <c r="Z1261" i="4" s="1"/>
  <c r="V1261" i="4"/>
  <c r="AA1265" i="4"/>
  <c r="AC1265" i="4" s="1"/>
  <c r="W1265" i="4"/>
  <c r="Z1265" i="4" s="1"/>
  <c r="V1265" i="4"/>
  <c r="AA1269" i="4"/>
  <c r="AC1269" i="4" s="1"/>
  <c r="W1269" i="4"/>
  <c r="Z1269" i="4" s="1"/>
  <c r="V1269" i="4"/>
  <c r="AA1273" i="4"/>
  <c r="AC1273" i="4" s="1"/>
  <c r="W1273" i="4"/>
  <c r="Z1273" i="4" s="1"/>
  <c r="V1273" i="4"/>
  <c r="AA1277" i="4"/>
  <c r="AC1277" i="4" s="1"/>
  <c r="W1277" i="4"/>
  <c r="Z1277" i="4" s="1"/>
  <c r="V1277" i="4"/>
  <c r="AA1281" i="4"/>
  <c r="AC1281" i="4" s="1"/>
  <c r="W1281" i="4"/>
  <c r="Z1281" i="4" s="1"/>
  <c r="V1281" i="4"/>
  <c r="AA1285" i="4"/>
  <c r="AC1285" i="4" s="1"/>
  <c r="W1285" i="4"/>
  <c r="Z1285" i="4" s="1"/>
  <c r="V1285" i="4"/>
  <c r="AA1289" i="4"/>
  <c r="AC1289" i="4" s="1"/>
  <c r="W1289" i="4"/>
  <c r="Z1289" i="4" s="1"/>
  <c r="V1289" i="4"/>
  <c r="AA1293" i="4"/>
  <c r="AC1293" i="4" s="1"/>
  <c r="W1293" i="4"/>
  <c r="Z1293" i="4" s="1"/>
  <c r="V1293" i="4"/>
  <c r="AA1297" i="4"/>
  <c r="AC1297" i="4" s="1"/>
  <c r="W1297" i="4"/>
  <c r="Z1297" i="4" s="1"/>
  <c r="V1297" i="4"/>
  <c r="AA1301" i="4"/>
  <c r="AC1301" i="4" s="1"/>
  <c r="W1301" i="4"/>
  <c r="Z1301" i="4" s="1"/>
  <c r="V1301" i="4"/>
  <c r="AA1305" i="4"/>
  <c r="AC1305" i="4" s="1"/>
  <c r="W1305" i="4"/>
  <c r="Z1305" i="4" s="1"/>
  <c r="V1305" i="4"/>
  <c r="AA1309" i="4"/>
  <c r="AC1309" i="4" s="1"/>
  <c r="W1309" i="4"/>
  <c r="Z1309" i="4" s="1"/>
  <c r="V1309" i="4"/>
  <c r="AA1313" i="4"/>
  <c r="AC1313" i="4" s="1"/>
  <c r="W1313" i="4"/>
  <c r="Z1313" i="4" s="1"/>
  <c r="V1313" i="4"/>
  <c r="AA1317" i="4"/>
  <c r="AC1317" i="4" s="1"/>
  <c r="W1317" i="4"/>
  <c r="Z1317" i="4" s="1"/>
  <c r="V1317" i="4"/>
  <c r="AA1321" i="4"/>
  <c r="AC1321" i="4" s="1"/>
  <c r="W1321" i="4"/>
  <c r="Z1321" i="4" s="1"/>
  <c r="V1321" i="4"/>
  <c r="AA1325" i="4"/>
  <c r="AC1325" i="4" s="1"/>
  <c r="W1325" i="4"/>
  <c r="Z1325" i="4" s="1"/>
  <c r="V1325" i="4"/>
  <c r="AA1329" i="4"/>
  <c r="AC1329" i="4" s="1"/>
  <c r="W1329" i="4"/>
  <c r="Z1329" i="4" s="1"/>
  <c r="V1329" i="4"/>
  <c r="AA1333" i="4"/>
  <c r="AC1333" i="4" s="1"/>
  <c r="W1333" i="4"/>
  <c r="Z1333" i="4" s="1"/>
  <c r="V1333" i="4"/>
  <c r="AA1337" i="4"/>
  <c r="AC1337" i="4" s="1"/>
  <c r="W1337" i="4"/>
  <c r="Z1337" i="4" s="1"/>
  <c r="V1337" i="4"/>
  <c r="AA1341" i="4"/>
  <c r="AC1341" i="4" s="1"/>
  <c r="W1341" i="4"/>
  <c r="Z1341" i="4" s="1"/>
  <c r="V1341" i="4"/>
  <c r="AA1345" i="4"/>
  <c r="AC1345" i="4" s="1"/>
  <c r="W1345" i="4"/>
  <c r="Z1345" i="4" s="1"/>
  <c r="V1345" i="4"/>
  <c r="AA1349" i="4"/>
  <c r="AC1349" i="4" s="1"/>
  <c r="W1349" i="4"/>
  <c r="Z1349" i="4" s="1"/>
  <c r="V1349" i="4"/>
  <c r="AA1353" i="4"/>
  <c r="AC1353" i="4" s="1"/>
  <c r="W1353" i="4"/>
  <c r="Z1353" i="4" s="1"/>
  <c r="V1353" i="4"/>
  <c r="AA1357" i="4"/>
  <c r="AC1357" i="4" s="1"/>
  <c r="W1357" i="4"/>
  <c r="Z1357" i="4" s="1"/>
  <c r="V1357" i="4"/>
  <c r="AA1361" i="4"/>
  <c r="AC1361" i="4" s="1"/>
  <c r="W1361" i="4"/>
  <c r="Z1361" i="4" s="1"/>
  <c r="V1361" i="4"/>
  <c r="AA1365" i="4"/>
  <c r="AC1365" i="4" s="1"/>
  <c r="W1365" i="4"/>
  <c r="Z1365" i="4" s="1"/>
  <c r="V1365" i="4"/>
  <c r="AA1369" i="4"/>
  <c r="AC1369" i="4" s="1"/>
  <c r="W1369" i="4"/>
  <c r="Z1369" i="4" s="1"/>
  <c r="V1369" i="4"/>
  <c r="AA1373" i="4"/>
  <c r="AC1373" i="4" s="1"/>
  <c r="W1373" i="4"/>
  <c r="Z1373" i="4" s="1"/>
  <c r="V1373" i="4"/>
  <c r="AA1377" i="4"/>
  <c r="AC1377" i="4" s="1"/>
  <c r="W1377" i="4"/>
  <c r="Z1377" i="4" s="1"/>
  <c r="V1377" i="4"/>
  <c r="AA1381" i="4"/>
  <c r="AC1381" i="4" s="1"/>
  <c r="W1381" i="4"/>
  <c r="Z1381" i="4" s="1"/>
  <c r="V1381" i="4"/>
  <c r="AA1385" i="4"/>
  <c r="AC1385" i="4" s="1"/>
  <c r="W1385" i="4"/>
  <c r="Z1385" i="4" s="1"/>
  <c r="V1385" i="4"/>
  <c r="AA1389" i="4"/>
  <c r="AC1389" i="4" s="1"/>
  <c r="W1389" i="4"/>
  <c r="Z1389" i="4" s="1"/>
  <c r="V1389" i="4"/>
  <c r="AA1393" i="4"/>
  <c r="AC1393" i="4" s="1"/>
  <c r="W1393" i="4"/>
  <c r="Z1393" i="4" s="1"/>
  <c r="V1393" i="4"/>
  <c r="AA1397" i="4"/>
  <c r="AC1397" i="4" s="1"/>
  <c r="W1397" i="4"/>
  <c r="Z1397" i="4" s="1"/>
  <c r="V1397" i="4"/>
  <c r="AA1401" i="4"/>
  <c r="AC1401" i="4" s="1"/>
  <c r="W1401" i="4"/>
  <c r="Z1401" i="4" s="1"/>
  <c r="V1401" i="4"/>
  <c r="AA1405" i="4"/>
  <c r="AC1405" i="4" s="1"/>
  <c r="W1405" i="4"/>
  <c r="Z1405" i="4" s="1"/>
  <c r="V1405" i="4"/>
  <c r="AA1409" i="4"/>
  <c r="AC1409" i="4" s="1"/>
  <c r="W1409" i="4"/>
  <c r="Z1409" i="4" s="1"/>
  <c r="V1409" i="4"/>
  <c r="AA1413" i="4"/>
  <c r="AC1413" i="4" s="1"/>
  <c r="W1413" i="4"/>
  <c r="Z1413" i="4" s="1"/>
  <c r="V1413" i="4"/>
  <c r="AA1417" i="4"/>
  <c r="AC1417" i="4" s="1"/>
  <c r="W1417" i="4"/>
  <c r="Z1417" i="4" s="1"/>
  <c r="V1417" i="4"/>
  <c r="AA1421" i="4"/>
  <c r="AC1421" i="4" s="1"/>
  <c r="W1421" i="4"/>
  <c r="Z1421" i="4" s="1"/>
  <c r="V1421" i="4"/>
  <c r="AA1425" i="4"/>
  <c r="AC1425" i="4" s="1"/>
  <c r="W1425" i="4"/>
  <c r="Z1425" i="4" s="1"/>
  <c r="V1425" i="4"/>
  <c r="AA1429" i="4"/>
  <c r="AC1429" i="4" s="1"/>
  <c r="W1429" i="4"/>
  <c r="Z1429" i="4" s="1"/>
  <c r="V1429" i="4"/>
  <c r="AA1433" i="4"/>
  <c r="AC1433" i="4" s="1"/>
  <c r="W1433" i="4"/>
  <c r="Z1433" i="4" s="1"/>
  <c r="V1433" i="4"/>
  <c r="AA1437" i="4"/>
  <c r="AC1437" i="4" s="1"/>
  <c r="W1437" i="4"/>
  <c r="Z1437" i="4" s="1"/>
  <c r="V1437" i="4"/>
  <c r="AA1441" i="4"/>
  <c r="AC1441" i="4" s="1"/>
  <c r="W1441" i="4"/>
  <c r="Z1441" i="4" s="1"/>
  <c r="V1441" i="4"/>
  <c r="AA1445" i="4"/>
  <c r="AC1445" i="4" s="1"/>
  <c r="W1445" i="4"/>
  <c r="Z1445" i="4" s="1"/>
  <c r="V1445" i="4"/>
  <c r="AA1449" i="4"/>
  <c r="AC1449" i="4" s="1"/>
  <c r="W1449" i="4"/>
  <c r="Z1449" i="4" s="1"/>
  <c r="V1449" i="4"/>
  <c r="AA1453" i="4"/>
  <c r="AC1453" i="4" s="1"/>
  <c r="W1453" i="4"/>
  <c r="Z1453" i="4" s="1"/>
  <c r="V1453" i="4"/>
  <c r="AA1457" i="4"/>
  <c r="AC1457" i="4" s="1"/>
  <c r="W1457" i="4"/>
  <c r="Z1457" i="4" s="1"/>
  <c r="V1457" i="4"/>
  <c r="AA1461" i="4"/>
  <c r="AC1461" i="4" s="1"/>
  <c r="W1461" i="4"/>
  <c r="Z1461" i="4" s="1"/>
  <c r="V1461" i="4"/>
  <c r="AA1465" i="4"/>
  <c r="AC1465" i="4" s="1"/>
  <c r="W1465" i="4"/>
  <c r="Z1465" i="4" s="1"/>
  <c r="V1465" i="4"/>
  <c r="AA1469" i="4"/>
  <c r="AC1469" i="4" s="1"/>
  <c r="W1469" i="4"/>
  <c r="Z1469" i="4" s="1"/>
  <c r="V1469" i="4"/>
  <c r="AA1473" i="4"/>
  <c r="AC1473" i="4" s="1"/>
  <c r="W1473" i="4"/>
  <c r="Z1473" i="4" s="1"/>
  <c r="V1473" i="4"/>
  <c r="AA1477" i="4"/>
  <c r="AC1477" i="4" s="1"/>
  <c r="W1477" i="4"/>
  <c r="Z1477" i="4" s="1"/>
  <c r="V1477" i="4"/>
  <c r="AA1481" i="4"/>
  <c r="AC1481" i="4" s="1"/>
  <c r="W1481" i="4"/>
  <c r="Z1481" i="4" s="1"/>
  <c r="V1481" i="4"/>
  <c r="AA1485" i="4"/>
  <c r="AC1485" i="4" s="1"/>
  <c r="W1485" i="4"/>
  <c r="Z1485" i="4" s="1"/>
  <c r="V1485" i="4"/>
  <c r="AA1489" i="4"/>
  <c r="AC1489" i="4" s="1"/>
  <c r="W1489" i="4"/>
  <c r="Z1489" i="4" s="1"/>
  <c r="V1489" i="4"/>
  <c r="AA1493" i="4"/>
  <c r="AC1493" i="4" s="1"/>
  <c r="W1493" i="4"/>
  <c r="Z1493" i="4" s="1"/>
  <c r="V1493" i="4"/>
  <c r="AA1497" i="4"/>
  <c r="AC1497" i="4" s="1"/>
  <c r="W1497" i="4"/>
  <c r="Z1497" i="4" s="1"/>
  <c r="V1497" i="4"/>
  <c r="AA1501" i="4"/>
  <c r="AC1501" i="4" s="1"/>
  <c r="W1501" i="4"/>
  <c r="Z1501" i="4" s="1"/>
  <c r="V1501" i="4"/>
  <c r="AA1505" i="4"/>
  <c r="AC1505" i="4" s="1"/>
  <c r="W1505" i="4"/>
  <c r="Z1505" i="4" s="1"/>
  <c r="V1505" i="4"/>
  <c r="AA1509" i="4"/>
  <c r="AC1509" i="4" s="1"/>
  <c r="W1509" i="4"/>
  <c r="Z1509" i="4" s="1"/>
  <c r="V1509" i="4"/>
  <c r="AA1513" i="4"/>
  <c r="AC1513" i="4" s="1"/>
  <c r="W1513" i="4"/>
  <c r="Z1513" i="4" s="1"/>
  <c r="V1513" i="4"/>
  <c r="AA1517" i="4"/>
  <c r="AC1517" i="4" s="1"/>
  <c r="W1517" i="4"/>
  <c r="Z1517" i="4" s="1"/>
  <c r="V1517" i="4"/>
  <c r="AA1521" i="4"/>
  <c r="AC1521" i="4" s="1"/>
  <c r="W1521" i="4"/>
  <c r="Z1521" i="4" s="1"/>
  <c r="V1521" i="4"/>
  <c r="AA1525" i="4"/>
  <c r="AC1525" i="4" s="1"/>
  <c r="W1525" i="4"/>
  <c r="Z1525" i="4" s="1"/>
  <c r="V1525" i="4"/>
  <c r="AA1529" i="4"/>
  <c r="AC1529" i="4" s="1"/>
  <c r="W1529" i="4"/>
  <c r="Z1529" i="4" s="1"/>
  <c r="V1529" i="4"/>
  <c r="AA1533" i="4"/>
  <c r="AC1533" i="4" s="1"/>
  <c r="W1533" i="4"/>
  <c r="Z1533" i="4" s="1"/>
  <c r="V1533" i="4"/>
  <c r="AA1537" i="4"/>
  <c r="AC1537" i="4" s="1"/>
  <c r="W1537" i="4"/>
  <c r="Z1537" i="4" s="1"/>
  <c r="V1537" i="4"/>
  <c r="AA1541" i="4"/>
  <c r="AC1541" i="4" s="1"/>
  <c r="W1541" i="4"/>
  <c r="Z1541" i="4" s="1"/>
  <c r="V1541" i="4"/>
  <c r="AA1545" i="4"/>
  <c r="AC1545" i="4" s="1"/>
  <c r="W1545" i="4"/>
  <c r="Z1545" i="4" s="1"/>
  <c r="V1545" i="4"/>
  <c r="AA1549" i="4"/>
  <c r="AC1549" i="4" s="1"/>
  <c r="W1549" i="4"/>
  <c r="Z1549" i="4" s="1"/>
  <c r="V1549" i="4"/>
  <c r="AA1553" i="4"/>
  <c r="AC1553" i="4" s="1"/>
  <c r="W1553" i="4"/>
  <c r="V1553" i="4"/>
  <c r="AA1557" i="4"/>
  <c r="AC1557" i="4" s="1"/>
  <c r="W1557" i="4"/>
  <c r="V1557" i="4"/>
  <c r="AA1561" i="4"/>
  <c r="AC1561" i="4" s="1"/>
  <c r="W1561" i="4"/>
  <c r="V1561" i="4"/>
  <c r="AA1565" i="4"/>
  <c r="AC1565" i="4" s="1"/>
  <c r="W1565" i="4"/>
  <c r="V1565" i="4"/>
  <c r="AA1569" i="4"/>
  <c r="AC1569" i="4" s="1"/>
  <c r="W1569" i="4"/>
  <c r="V1569" i="4"/>
  <c r="AA1573" i="4"/>
  <c r="AC1573" i="4" s="1"/>
  <c r="W1573" i="4"/>
  <c r="V1573" i="4"/>
  <c r="AA1577" i="4"/>
  <c r="AC1577" i="4" s="1"/>
  <c r="W1577" i="4"/>
  <c r="V1577" i="4"/>
  <c r="AA1581" i="4"/>
  <c r="AC1581" i="4" s="1"/>
  <c r="W1581" i="4"/>
  <c r="V1581" i="4"/>
  <c r="AA1585" i="4"/>
  <c r="AC1585" i="4" s="1"/>
  <c r="W1585" i="4"/>
  <c r="V1585" i="4"/>
  <c r="AA1589" i="4"/>
  <c r="AC1589" i="4" s="1"/>
  <c r="W1589" i="4"/>
  <c r="V1589" i="4"/>
  <c r="AA1593" i="4"/>
  <c r="AC1593" i="4" s="1"/>
  <c r="W1593" i="4"/>
  <c r="V1593" i="4"/>
  <c r="AA1597" i="4"/>
  <c r="AC1597" i="4" s="1"/>
  <c r="W1597" i="4"/>
  <c r="V1597" i="4"/>
  <c r="AA1601" i="4"/>
  <c r="AC1601" i="4" s="1"/>
  <c r="W1601" i="4"/>
  <c r="V1601" i="4"/>
  <c r="AA1605" i="4"/>
  <c r="AC1605" i="4" s="1"/>
  <c r="W1605" i="4"/>
  <c r="V1605" i="4"/>
  <c r="AA1609" i="4"/>
  <c r="AC1609" i="4" s="1"/>
  <c r="W1609" i="4"/>
  <c r="V1609" i="4"/>
  <c r="AA1613" i="4"/>
  <c r="AC1613" i="4" s="1"/>
  <c r="W1613" i="4"/>
  <c r="V1613" i="4"/>
  <c r="AA1617" i="4"/>
  <c r="AC1617" i="4" s="1"/>
  <c r="W1617" i="4"/>
  <c r="V1617" i="4"/>
  <c r="AA1621" i="4"/>
  <c r="AC1621" i="4" s="1"/>
  <c r="W1621" i="4"/>
  <c r="V1621" i="4"/>
  <c r="AA1625" i="4"/>
  <c r="AC1625" i="4" s="1"/>
  <c r="W1625" i="4"/>
  <c r="V1625" i="4"/>
  <c r="AA1629" i="4"/>
  <c r="AC1629" i="4" s="1"/>
  <c r="W1629" i="4"/>
  <c r="V1629" i="4"/>
  <c r="AA1633" i="4"/>
  <c r="AC1633" i="4" s="1"/>
  <c r="W1633" i="4"/>
  <c r="V1633" i="4"/>
  <c r="AA1637" i="4"/>
  <c r="AC1637" i="4" s="1"/>
  <c r="W1637" i="4"/>
  <c r="V1637" i="4"/>
  <c r="AA1641" i="4"/>
  <c r="AC1641" i="4" s="1"/>
  <c r="W1641" i="4"/>
  <c r="V1641" i="4"/>
  <c r="AA1645" i="4"/>
  <c r="AC1645" i="4" s="1"/>
  <c r="W1645" i="4"/>
  <c r="V1645" i="4"/>
  <c r="AA1649" i="4"/>
  <c r="AC1649" i="4" s="1"/>
  <c r="W1649" i="4"/>
  <c r="V1649" i="4"/>
  <c r="AA1653" i="4"/>
  <c r="AC1653" i="4" s="1"/>
  <c r="W1653" i="4"/>
  <c r="V1653" i="4"/>
  <c r="AA1657" i="4"/>
  <c r="AC1657" i="4" s="1"/>
  <c r="W1657" i="4"/>
  <c r="V1657" i="4"/>
  <c r="AA1661" i="4"/>
  <c r="AC1661" i="4" s="1"/>
  <c r="W1661" i="4"/>
  <c r="V1661" i="4"/>
  <c r="AA1665" i="4"/>
  <c r="AC1665" i="4" s="1"/>
  <c r="W1665" i="4"/>
  <c r="V1665" i="4"/>
  <c r="AA1669" i="4"/>
  <c r="AC1669" i="4" s="1"/>
  <c r="W1669" i="4"/>
  <c r="V1669" i="4"/>
  <c r="AA1673" i="4"/>
  <c r="AC1673" i="4" s="1"/>
  <c r="W1673" i="4"/>
  <c r="V1673" i="4"/>
  <c r="AA1677" i="4"/>
  <c r="AC1677" i="4" s="1"/>
  <c r="W1677" i="4"/>
  <c r="V1677" i="4"/>
  <c r="AA1681" i="4"/>
  <c r="AC1681" i="4" s="1"/>
  <c r="W1681" i="4"/>
  <c r="V1681" i="4"/>
  <c r="AA1685" i="4"/>
  <c r="AC1685" i="4" s="1"/>
  <c r="W1685" i="4"/>
  <c r="V1685" i="4"/>
  <c r="AA1689" i="4"/>
  <c r="AC1689" i="4" s="1"/>
  <c r="W1689" i="4"/>
  <c r="V1689" i="4"/>
  <c r="AA1693" i="4"/>
  <c r="AC1693" i="4" s="1"/>
  <c r="W1693" i="4"/>
  <c r="V1693" i="4"/>
  <c r="AA1697" i="4"/>
  <c r="AC1697" i="4" s="1"/>
  <c r="W1697" i="4"/>
  <c r="V1697" i="4"/>
  <c r="AA1701" i="4"/>
  <c r="AC1701" i="4" s="1"/>
  <c r="W1701" i="4"/>
  <c r="V1701" i="4"/>
  <c r="AA1705" i="4"/>
  <c r="AC1705" i="4" s="1"/>
  <c r="W1705" i="4"/>
  <c r="V1705" i="4"/>
  <c r="AA1709" i="4"/>
  <c r="AC1709" i="4" s="1"/>
  <c r="W1709" i="4"/>
  <c r="V1709" i="4"/>
  <c r="AA1713" i="4"/>
  <c r="AC1713" i="4" s="1"/>
  <c r="W1713" i="4"/>
  <c r="V1713" i="4"/>
  <c r="AA1717" i="4"/>
  <c r="AC1717" i="4" s="1"/>
  <c r="W1717" i="4"/>
  <c r="V1717" i="4"/>
  <c r="AA1721" i="4"/>
  <c r="AC1721" i="4" s="1"/>
  <c r="W1721" i="4"/>
  <c r="V1721" i="4"/>
  <c r="AA1725" i="4"/>
  <c r="AC1725" i="4" s="1"/>
  <c r="W1725" i="4"/>
  <c r="V1725" i="4"/>
  <c r="AA1729" i="4"/>
  <c r="AC1729" i="4" s="1"/>
  <c r="W1729" i="4"/>
  <c r="V1729" i="4"/>
  <c r="AA1733" i="4"/>
  <c r="AC1733" i="4" s="1"/>
  <c r="W1733" i="4"/>
  <c r="V1733" i="4"/>
  <c r="AA1737" i="4"/>
  <c r="AC1737" i="4" s="1"/>
  <c r="W1737" i="4"/>
  <c r="V1737" i="4"/>
  <c r="AA1741" i="4"/>
  <c r="AC1741" i="4" s="1"/>
  <c r="W1741" i="4"/>
  <c r="V1741" i="4"/>
  <c r="AA1745" i="4"/>
  <c r="AC1745" i="4" s="1"/>
  <c r="W1745" i="4"/>
  <c r="V1745" i="4"/>
  <c r="AA1749" i="4"/>
  <c r="AC1749" i="4" s="1"/>
  <c r="W1749" i="4"/>
  <c r="V1749" i="4"/>
  <c r="AA1753" i="4"/>
  <c r="AC1753" i="4" s="1"/>
  <c r="W1753" i="4"/>
  <c r="V1753" i="4"/>
  <c r="AA1757" i="4"/>
  <c r="AC1757" i="4" s="1"/>
  <c r="W1757" i="4"/>
  <c r="V1757" i="4"/>
  <c r="AA1761" i="4"/>
  <c r="AC1761" i="4" s="1"/>
  <c r="W1761" i="4"/>
  <c r="V1761" i="4"/>
  <c r="AA1765" i="4"/>
  <c r="AC1765" i="4" s="1"/>
  <c r="W1765" i="4"/>
  <c r="V1765" i="4"/>
  <c r="AA1769" i="4"/>
  <c r="AC1769" i="4" s="1"/>
  <c r="W1769" i="4"/>
  <c r="V1769" i="4"/>
  <c r="AA1773" i="4"/>
  <c r="AC1773" i="4" s="1"/>
  <c r="W1773" i="4"/>
  <c r="V1773" i="4"/>
  <c r="AA1777" i="4"/>
  <c r="AC1777" i="4" s="1"/>
  <c r="W1777" i="4"/>
  <c r="Z1777" i="4" s="1"/>
  <c r="V1777" i="4"/>
  <c r="AA1781" i="4"/>
  <c r="AC1781" i="4" s="1"/>
  <c r="W1781" i="4"/>
  <c r="Z1781" i="4" s="1"/>
  <c r="V1781" i="4"/>
  <c r="AA1785" i="4"/>
  <c r="AC1785" i="4" s="1"/>
  <c r="W1785" i="4"/>
  <c r="Z1785" i="4" s="1"/>
  <c r="V1785" i="4"/>
  <c r="AA1789" i="4"/>
  <c r="AC1789" i="4" s="1"/>
  <c r="W1789" i="4"/>
  <c r="Z1789" i="4" s="1"/>
  <c r="V1789" i="4"/>
  <c r="AA1793" i="4"/>
  <c r="AC1793" i="4" s="1"/>
  <c r="W1793" i="4"/>
  <c r="Z1793" i="4" s="1"/>
  <c r="V1793" i="4"/>
  <c r="AA1797" i="4"/>
  <c r="AC1797" i="4" s="1"/>
  <c r="W1797" i="4"/>
  <c r="Z1797" i="4" s="1"/>
  <c r="V1797" i="4"/>
  <c r="AA1801" i="4"/>
  <c r="AC1801" i="4" s="1"/>
  <c r="W1801" i="4"/>
  <c r="Z1801" i="4" s="1"/>
  <c r="V1801" i="4"/>
  <c r="AA1805" i="4"/>
  <c r="AC1805" i="4" s="1"/>
  <c r="W1805" i="4"/>
  <c r="Z1805" i="4" s="1"/>
  <c r="V1805" i="4"/>
  <c r="AA1809" i="4"/>
  <c r="AC1809" i="4" s="1"/>
  <c r="W1809" i="4"/>
  <c r="Z1809" i="4" s="1"/>
  <c r="V1809" i="4"/>
  <c r="AA1813" i="4"/>
  <c r="AC1813" i="4" s="1"/>
  <c r="W1813" i="4"/>
  <c r="Z1813" i="4" s="1"/>
  <c r="V1813" i="4"/>
  <c r="AA1817" i="4"/>
  <c r="AC1817" i="4" s="1"/>
  <c r="W1817" i="4"/>
  <c r="Z1817" i="4" s="1"/>
  <c r="V1817" i="4"/>
  <c r="AA1821" i="4"/>
  <c r="AC1821" i="4" s="1"/>
  <c r="W1821" i="4"/>
  <c r="Z1821" i="4" s="1"/>
  <c r="V1821" i="4"/>
  <c r="AA1825" i="4"/>
  <c r="AC1825" i="4" s="1"/>
  <c r="W1825" i="4"/>
  <c r="Z1825" i="4" s="1"/>
  <c r="V1825" i="4"/>
  <c r="AA1829" i="4"/>
  <c r="AC1829" i="4" s="1"/>
  <c r="W1829" i="4"/>
  <c r="Z1829" i="4" s="1"/>
  <c r="V1829" i="4"/>
  <c r="AA1833" i="4"/>
  <c r="AC1833" i="4" s="1"/>
  <c r="W1833" i="4"/>
  <c r="Z1833" i="4" s="1"/>
  <c r="V1833" i="4"/>
  <c r="AA1837" i="4"/>
  <c r="AC1837" i="4" s="1"/>
  <c r="W1837" i="4"/>
  <c r="Z1837" i="4" s="1"/>
  <c r="V1837" i="4"/>
  <c r="AA1841" i="4"/>
  <c r="AC1841" i="4" s="1"/>
  <c r="W1841" i="4"/>
  <c r="Z1841" i="4" s="1"/>
  <c r="V1841" i="4"/>
  <c r="AA1845" i="4"/>
  <c r="AC1845" i="4" s="1"/>
  <c r="W1845" i="4"/>
  <c r="Z1845" i="4" s="1"/>
  <c r="V1845" i="4"/>
  <c r="AA1849" i="4"/>
  <c r="AC1849" i="4" s="1"/>
  <c r="W1849" i="4"/>
  <c r="Z1849" i="4" s="1"/>
  <c r="V1849" i="4"/>
  <c r="AA1853" i="4"/>
  <c r="AC1853" i="4" s="1"/>
  <c r="W1853" i="4"/>
  <c r="Z1853" i="4" s="1"/>
  <c r="V1853" i="4"/>
  <c r="AA1857" i="4"/>
  <c r="AC1857" i="4" s="1"/>
  <c r="W1857" i="4"/>
  <c r="Z1857" i="4" s="1"/>
  <c r="V1857" i="4"/>
  <c r="AA1861" i="4"/>
  <c r="AC1861" i="4" s="1"/>
  <c r="W1861" i="4"/>
  <c r="Z1861" i="4" s="1"/>
  <c r="V1861" i="4"/>
  <c r="AA1865" i="4"/>
  <c r="AC1865" i="4" s="1"/>
  <c r="W1865" i="4"/>
  <c r="Z1865" i="4" s="1"/>
  <c r="V1865" i="4"/>
  <c r="AA1869" i="4"/>
  <c r="AC1869" i="4" s="1"/>
  <c r="W1869" i="4"/>
  <c r="Z1869" i="4" s="1"/>
  <c r="V1869" i="4"/>
  <c r="AA1873" i="4"/>
  <c r="AC1873" i="4" s="1"/>
  <c r="W1873" i="4"/>
  <c r="Z1873" i="4" s="1"/>
  <c r="V1873" i="4"/>
  <c r="AA1877" i="4"/>
  <c r="AC1877" i="4" s="1"/>
  <c r="W1877" i="4"/>
  <c r="Z1877" i="4" s="1"/>
  <c r="V1877" i="4"/>
  <c r="AA1881" i="4"/>
  <c r="AC1881" i="4" s="1"/>
  <c r="W1881" i="4"/>
  <c r="Z1881" i="4" s="1"/>
  <c r="V1881" i="4"/>
  <c r="AA1885" i="4"/>
  <c r="AC1885" i="4" s="1"/>
  <c r="W1885" i="4"/>
  <c r="Z1885" i="4" s="1"/>
  <c r="V1885" i="4"/>
  <c r="AA1889" i="4"/>
  <c r="AC1889" i="4" s="1"/>
  <c r="W1889" i="4"/>
  <c r="Z1889" i="4" s="1"/>
  <c r="V1889" i="4"/>
  <c r="AA1893" i="4"/>
  <c r="AC1893" i="4" s="1"/>
  <c r="W1893" i="4"/>
  <c r="Z1893" i="4" s="1"/>
  <c r="V1893" i="4"/>
  <c r="AA1897" i="4"/>
  <c r="AC1897" i="4" s="1"/>
  <c r="W1897" i="4"/>
  <c r="Z1897" i="4" s="1"/>
  <c r="V1897" i="4"/>
  <c r="AA1901" i="4"/>
  <c r="AC1901" i="4" s="1"/>
  <c r="W1901" i="4"/>
  <c r="Z1901" i="4" s="1"/>
  <c r="V1901" i="4"/>
  <c r="AA1905" i="4"/>
  <c r="AC1905" i="4" s="1"/>
  <c r="W1905" i="4"/>
  <c r="Z1905" i="4" s="1"/>
  <c r="V1905" i="4"/>
  <c r="AA1909" i="4"/>
  <c r="AC1909" i="4" s="1"/>
  <c r="W1909" i="4"/>
  <c r="Z1909" i="4" s="1"/>
  <c r="V1909" i="4"/>
  <c r="AA1913" i="4"/>
  <c r="AC1913" i="4" s="1"/>
  <c r="W1913" i="4"/>
  <c r="Z1913" i="4" s="1"/>
  <c r="V1913" i="4"/>
  <c r="AA1917" i="4"/>
  <c r="AC1917" i="4" s="1"/>
  <c r="W1917" i="4"/>
  <c r="Z1917" i="4" s="1"/>
  <c r="V1917" i="4"/>
  <c r="AA1921" i="4"/>
  <c r="AC1921" i="4" s="1"/>
  <c r="W1921" i="4"/>
  <c r="Z1921" i="4" s="1"/>
  <c r="V1921" i="4"/>
  <c r="AA1925" i="4"/>
  <c r="AC1925" i="4" s="1"/>
  <c r="W1925" i="4"/>
  <c r="Z1925" i="4" s="1"/>
  <c r="V1925" i="4"/>
  <c r="AA1929" i="4"/>
  <c r="AC1929" i="4" s="1"/>
  <c r="W1929" i="4"/>
  <c r="Z1929" i="4" s="1"/>
  <c r="V1929" i="4"/>
  <c r="AA1933" i="4"/>
  <c r="AC1933" i="4" s="1"/>
  <c r="W1933" i="4"/>
  <c r="Z1933" i="4" s="1"/>
  <c r="V1933" i="4"/>
  <c r="AA1937" i="4"/>
  <c r="AC1937" i="4" s="1"/>
  <c r="W1937" i="4"/>
  <c r="Z1937" i="4" s="1"/>
  <c r="V1937" i="4"/>
  <c r="AA1941" i="4"/>
  <c r="AC1941" i="4" s="1"/>
  <c r="W1941" i="4"/>
  <c r="Z1941" i="4" s="1"/>
  <c r="V1941" i="4"/>
  <c r="AA1945" i="4"/>
  <c r="AC1945" i="4" s="1"/>
  <c r="W1945" i="4"/>
  <c r="Z1945" i="4" s="1"/>
  <c r="V1945" i="4"/>
  <c r="AA1949" i="4"/>
  <c r="AC1949" i="4" s="1"/>
  <c r="W1949" i="4"/>
  <c r="Z1949" i="4" s="1"/>
  <c r="V1949" i="4"/>
  <c r="AA1953" i="4"/>
  <c r="AC1953" i="4" s="1"/>
  <c r="W1953" i="4"/>
  <c r="Z1953" i="4" s="1"/>
  <c r="V1953" i="4"/>
  <c r="AA1957" i="4"/>
  <c r="AC1957" i="4" s="1"/>
  <c r="W1957" i="4"/>
  <c r="Z1957" i="4" s="1"/>
  <c r="V1957" i="4"/>
  <c r="AA1961" i="4"/>
  <c r="AC1961" i="4" s="1"/>
  <c r="W1961" i="4"/>
  <c r="Z1961" i="4" s="1"/>
  <c r="V1961" i="4"/>
  <c r="AA1965" i="4"/>
  <c r="AC1965" i="4" s="1"/>
  <c r="W1965" i="4"/>
  <c r="Z1965" i="4" s="1"/>
  <c r="V1965" i="4"/>
  <c r="AA1969" i="4"/>
  <c r="AC1969" i="4" s="1"/>
  <c r="W1969" i="4"/>
  <c r="Z1969" i="4" s="1"/>
  <c r="V1969" i="4"/>
  <c r="AA1973" i="4"/>
  <c r="AC1973" i="4" s="1"/>
  <c r="W1973" i="4"/>
  <c r="Z1973" i="4" s="1"/>
  <c r="V1973" i="4"/>
  <c r="AA1977" i="4"/>
  <c r="AC1977" i="4" s="1"/>
  <c r="W1977" i="4"/>
  <c r="Z1977" i="4" s="1"/>
  <c r="V1977" i="4"/>
  <c r="AA1981" i="4"/>
  <c r="AC1981" i="4" s="1"/>
  <c r="W1981" i="4"/>
  <c r="Z1981" i="4" s="1"/>
  <c r="V1981" i="4"/>
  <c r="AA1985" i="4"/>
  <c r="AC1985" i="4" s="1"/>
  <c r="W1985" i="4"/>
  <c r="Z1985" i="4" s="1"/>
  <c r="V1985" i="4"/>
  <c r="AA1989" i="4"/>
  <c r="AC1989" i="4" s="1"/>
  <c r="W1989" i="4"/>
  <c r="Z1989" i="4" s="1"/>
  <c r="V1989" i="4"/>
  <c r="AA1993" i="4"/>
  <c r="AC1993" i="4" s="1"/>
  <c r="W1993" i="4"/>
  <c r="Z1993" i="4" s="1"/>
  <c r="V1993" i="4"/>
  <c r="AA1997" i="4"/>
  <c r="AC1997" i="4" s="1"/>
  <c r="W1997" i="4"/>
  <c r="Z1997" i="4" s="1"/>
  <c r="V1997" i="4"/>
  <c r="AA2001" i="4"/>
  <c r="AC2001" i="4" s="1"/>
  <c r="W2001" i="4"/>
  <c r="Z2001" i="4" s="1"/>
  <c r="V2001" i="4"/>
  <c r="AA2005" i="4"/>
  <c r="AC2005" i="4" s="1"/>
  <c r="W2005" i="4"/>
  <c r="Z2005" i="4" s="1"/>
  <c r="V2005" i="4"/>
  <c r="AA2009" i="4"/>
  <c r="AC2009" i="4" s="1"/>
  <c r="W2009" i="4"/>
  <c r="Z2009" i="4" s="1"/>
  <c r="V2009" i="4"/>
  <c r="AA2013" i="4"/>
  <c r="AC2013" i="4" s="1"/>
  <c r="W2013" i="4"/>
  <c r="Z2013" i="4" s="1"/>
  <c r="V2013" i="4"/>
  <c r="AA2017" i="4"/>
  <c r="AC2017" i="4" s="1"/>
  <c r="W2017" i="4"/>
  <c r="Z2017" i="4" s="1"/>
  <c r="V2017" i="4"/>
  <c r="AA2021" i="4"/>
  <c r="AC2021" i="4" s="1"/>
  <c r="W2021" i="4"/>
  <c r="Z2021" i="4" s="1"/>
  <c r="V2021" i="4"/>
  <c r="AA2025" i="4"/>
  <c r="AC2025" i="4" s="1"/>
  <c r="W2025" i="4"/>
  <c r="Z2025" i="4" s="1"/>
  <c r="V2025" i="4"/>
  <c r="AA2029" i="4"/>
  <c r="AC2029" i="4" s="1"/>
  <c r="W2029" i="4"/>
  <c r="Z2029" i="4" s="1"/>
  <c r="V2029" i="4"/>
  <c r="AA2033" i="4"/>
  <c r="AC2033" i="4" s="1"/>
  <c r="W2033" i="4"/>
  <c r="Z2033" i="4" s="1"/>
  <c r="V2033" i="4"/>
  <c r="AA2037" i="4"/>
  <c r="AC2037" i="4" s="1"/>
  <c r="W2037" i="4"/>
  <c r="Z2037" i="4" s="1"/>
  <c r="V2037" i="4"/>
  <c r="AA2041" i="4"/>
  <c r="AC2041" i="4" s="1"/>
  <c r="W2041" i="4"/>
  <c r="Z2041" i="4" s="1"/>
  <c r="V2041" i="4"/>
  <c r="AA2045" i="4"/>
  <c r="AC2045" i="4" s="1"/>
  <c r="W2045" i="4"/>
  <c r="Z2045" i="4" s="1"/>
  <c r="V2045" i="4"/>
  <c r="AA2049" i="4"/>
  <c r="AC2049" i="4" s="1"/>
  <c r="W2049" i="4"/>
  <c r="Z2049" i="4" s="1"/>
  <c r="V2049" i="4"/>
  <c r="AA2053" i="4"/>
  <c r="AC2053" i="4" s="1"/>
  <c r="W2053" i="4"/>
  <c r="Z2053" i="4" s="1"/>
  <c r="V2053" i="4"/>
  <c r="AA2057" i="4"/>
  <c r="AC2057" i="4" s="1"/>
  <c r="W2057" i="4"/>
  <c r="Z2057" i="4" s="1"/>
  <c r="V2057" i="4"/>
  <c r="AA2061" i="4"/>
  <c r="AC2061" i="4" s="1"/>
  <c r="W2061" i="4"/>
  <c r="Z2061" i="4" s="1"/>
  <c r="V2061" i="4"/>
  <c r="AA2065" i="4"/>
  <c r="AC2065" i="4" s="1"/>
  <c r="W2065" i="4"/>
  <c r="Z2065" i="4" s="1"/>
  <c r="V2065" i="4"/>
  <c r="AA2069" i="4"/>
  <c r="AC2069" i="4" s="1"/>
  <c r="W2069" i="4"/>
  <c r="Z2069" i="4" s="1"/>
  <c r="V2069" i="4"/>
  <c r="AA2073" i="4"/>
  <c r="AC2073" i="4" s="1"/>
  <c r="W2073" i="4"/>
  <c r="Z2073" i="4" s="1"/>
  <c r="V2073" i="4"/>
  <c r="AA2077" i="4"/>
  <c r="AC2077" i="4" s="1"/>
  <c r="W2077" i="4"/>
  <c r="Z2077" i="4" s="1"/>
  <c r="V2077" i="4"/>
  <c r="AA2081" i="4"/>
  <c r="AC2081" i="4" s="1"/>
  <c r="W2081" i="4"/>
  <c r="Z2081" i="4" s="1"/>
  <c r="V2081" i="4"/>
  <c r="AA2085" i="4"/>
  <c r="AC2085" i="4" s="1"/>
  <c r="W2085" i="4"/>
  <c r="Z2085" i="4" s="1"/>
  <c r="V2085" i="4"/>
  <c r="AA2089" i="4"/>
  <c r="AC2089" i="4" s="1"/>
  <c r="W2089" i="4"/>
  <c r="Z2089" i="4" s="1"/>
  <c r="V2089" i="4"/>
  <c r="AA2093" i="4"/>
  <c r="AC2093" i="4" s="1"/>
  <c r="W2093" i="4"/>
  <c r="Z2093" i="4" s="1"/>
  <c r="V2093" i="4"/>
  <c r="AA2097" i="4"/>
  <c r="AC2097" i="4" s="1"/>
  <c r="W2097" i="4"/>
  <c r="Z2097" i="4" s="1"/>
  <c r="V2097" i="4"/>
  <c r="AA2101" i="4"/>
  <c r="AC2101" i="4" s="1"/>
  <c r="W2101" i="4"/>
  <c r="Z2101" i="4" s="1"/>
  <c r="V2101" i="4"/>
  <c r="AA2105" i="4"/>
  <c r="AC2105" i="4" s="1"/>
  <c r="W2105" i="4"/>
  <c r="Z2105" i="4" s="1"/>
  <c r="V2105" i="4"/>
  <c r="AA2109" i="4"/>
  <c r="AC2109" i="4" s="1"/>
  <c r="W2109" i="4"/>
  <c r="Z2109" i="4" s="1"/>
  <c r="V2109" i="4"/>
  <c r="AA2113" i="4"/>
  <c r="AC2113" i="4" s="1"/>
  <c r="W2113" i="4"/>
  <c r="Z2113" i="4" s="1"/>
  <c r="V2113" i="4"/>
  <c r="AA2117" i="4"/>
  <c r="AC2117" i="4" s="1"/>
  <c r="W2117" i="4"/>
  <c r="Z2117" i="4" s="1"/>
  <c r="V2117" i="4"/>
  <c r="AA2121" i="4"/>
  <c r="AC2121" i="4" s="1"/>
  <c r="W2121" i="4"/>
  <c r="Z2121" i="4" s="1"/>
  <c r="V2121" i="4"/>
  <c r="AA2125" i="4"/>
  <c r="AC2125" i="4" s="1"/>
  <c r="W2125" i="4"/>
  <c r="Z2125" i="4" s="1"/>
  <c r="V2125" i="4"/>
  <c r="AA2129" i="4"/>
  <c r="AC2129" i="4" s="1"/>
  <c r="W2129" i="4"/>
  <c r="Z2129" i="4" s="1"/>
  <c r="V2129" i="4"/>
  <c r="AA2133" i="4"/>
  <c r="AC2133" i="4" s="1"/>
  <c r="W2133" i="4"/>
  <c r="Z2133" i="4" s="1"/>
  <c r="V2133" i="4"/>
  <c r="AA2137" i="4"/>
  <c r="AC2137" i="4" s="1"/>
  <c r="W2137" i="4"/>
  <c r="Z2137" i="4" s="1"/>
  <c r="V2137" i="4"/>
  <c r="AA2141" i="4"/>
  <c r="AC2141" i="4" s="1"/>
  <c r="W2141" i="4"/>
  <c r="Z2141" i="4" s="1"/>
  <c r="V2141" i="4"/>
  <c r="AA2145" i="4"/>
  <c r="AC2145" i="4" s="1"/>
  <c r="W2145" i="4"/>
  <c r="Z2145" i="4" s="1"/>
  <c r="V2145" i="4"/>
  <c r="AA2149" i="4"/>
  <c r="AC2149" i="4" s="1"/>
  <c r="W2149" i="4"/>
  <c r="Z2149" i="4" s="1"/>
  <c r="V2149" i="4"/>
  <c r="AA2153" i="4"/>
  <c r="AC2153" i="4" s="1"/>
  <c r="W2153" i="4"/>
  <c r="Z2153" i="4" s="1"/>
  <c r="V2153" i="4"/>
  <c r="AA2157" i="4"/>
  <c r="AC2157" i="4" s="1"/>
  <c r="W2157" i="4"/>
  <c r="Z2157" i="4" s="1"/>
  <c r="V2157" i="4"/>
  <c r="AA2161" i="4"/>
  <c r="AC2161" i="4" s="1"/>
  <c r="W2161" i="4"/>
  <c r="Z2161" i="4" s="1"/>
  <c r="V2161" i="4"/>
  <c r="AA2165" i="4"/>
  <c r="AC2165" i="4" s="1"/>
  <c r="W2165" i="4"/>
  <c r="Z2165" i="4" s="1"/>
  <c r="V2165" i="4"/>
  <c r="AA2169" i="4"/>
  <c r="AC2169" i="4" s="1"/>
  <c r="W2169" i="4"/>
  <c r="Z2169" i="4" s="1"/>
  <c r="V2169" i="4"/>
  <c r="AA2173" i="4"/>
  <c r="AC2173" i="4" s="1"/>
  <c r="W2173" i="4"/>
  <c r="Z2173" i="4" s="1"/>
  <c r="V2173" i="4"/>
  <c r="AA2177" i="4"/>
  <c r="AC2177" i="4" s="1"/>
  <c r="W2177" i="4"/>
  <c r="Z2177" i="4" s="1"/>
  <c r="V2177" i="4"/>
  <c r="AA2181" i="4"/>
  <c r="AC2181" i="4" s="1"/>
  <c r="W2181" i="4"/>
  <c r="Z2181" i="4" s="1"/>
  <c r="V2181" i="4"/>
  <c r="AA2185" i="4"/>
  <c r="AC2185" i="4" s="1"/>
  <c r="W2185" i="4"/>
  <c r="Z2185" i="4" s="1"/>
  <c r="V2185" i="4"/>
  <c r="AA2189" i="4"/>
  <c r="AC2189" i="4" s="1"/>
  <c r="W2189" i="4"/>
  <c r="Z2189" i="4" s="1"/>
  <c r="V2189" i="4"/>
  <c r="AA2193" i="4"/>
  <c r="AC2193" i="4" s="1"/>
  <c r="W2193" i="4"/>
  <c r="Z2193" i="4" s="1"/>
  <c r="V2193" i="4"/>
  <c r="AA2197" i="4"/>
  <c r="AC2197" i="4" s="1"/>
  <c r="W2197" i="4"/>
  <c r="Z2197" i="4" s="1"/>
  <c r="V2197" i="4"/>
  <c r="AA2201" i="4"/>
  <c r="AC2201" i="4" s="1"/>
  <c r="W2201" i="4"/>
  <c r="Z2201" i="4" s="1"/>
  <c r="V2201" i="4"/>
  <c r="AA2205" i="4"/>
  <c r="AC2205" i="4" s="1"/>
  <c r="W2205" i="4"/>
  <c r="Z2205" i="4" s="1"/>
  <c r="V2205" i="4"/>
  <c r="AA2209" i="4"/>
  <c r="AC2209" i="4" s="1"/>
  <c r="W2209" i="4"/>
  <c r="Z2209" i="4" s="1"/>
  <c r="V2209" i="4"/>
  <c r="AA2213" i="4"/>
  <c r="AC2213" i="4" s="1"/>
  <c r="W2213" i="4"/>
  <c r="Z2213" i="4" s="1"/>
  <c r="V2213" i="4"/>
  <c r="AA2217" i="4"/>
  <c r="AC2217" i="4" s="1"/>
  <c r="W2217" i="4"/>
  <c r="Z2217" i="4" s="1"/>
  <c r="V2217" i="4"/>
  <c r="AA2221" i="4"/>
  <c r="AC2221" i="4" s="1"/>
  <c r="W2221" i="4"/>
  <c r="Z2221" i="4" s="1"/>
  <c r="V2221" i="4"/>
  <c r="AA2225" i="4"/>
  <c r="AC2225" i="4" s="1"/>
  <c r="W2225" i="4"/>
  <c r="Z2225" i="4" s="1"/>
  <c r="V2225" i="4"/>
  <c r="AA2229" i="4"/>
  <c r="AC2229" i="4" s="1"/>
  <c r="W2229" i="4"/>
  <c r="Z2229" i="4" s="1"/>
  <c r="V2229" i="4"/>
  <c r="AA2233" i="4"/>
  <c r="AC2233" i="4" s="1"/>
  <c r="W2233" i="4"/>
  <c r="Z2233" i="4" s="1"/>
  <c r="V2233" i="4"/>
  <c r="AA2237" i="4"/>
  <c r="AC2237" i="4" s="1"/>
  <c r="W2237" i="4"/>
  <c r="Z2237" i="4" s="1"/>
  <c r="V2237" i="4"/>
  <c r="AA2241" i="4"/>
  <c r="AC2241" i="4" s="1"/>
  <c r="W2241" i="4"/>
  <c r="Z2241" i="4" s="1"/>
  <c r="V2241" i="4"/>
  <c r="AA2245" i="4"/>
  <c r="AC2245" i="4" s="1"/>
  <c r="W2245" i="4"/>
  <c r="Z2245" i="4" s="1"/>
  <c r="V2245" i="4"/>
  <c r="AA2249" i="4"/>
  <c r="AC2249" i="4" s="1"/>
  <c r="W2249" i="4"/>
  <c r="Z2249" i="4" s="1"/>
  <c r="V2249" i="4"/>
  <c r="AA2253" i="4"/>
  <c r="AC2253" i="4" s="1"/>
  <c r="W2253" i="4"/>
  <c r="Z2253" i="4" s="1"/>
  <c r="V2253" i="4"/>
  <c r="AA2257" i="4"/>
  <c r="AC2257" i="4" s="1"/>
  <c r="W2257" i="4"/>
  <c r="Z2257" i="4" s="1"/>
  <c r="V2257" i="4"/>
  <c r="AA2261" i="4"/>
  <c r="AC2261" i="4" s="1"/>
  <c r="W2261" i="4"/>
  <c r="Z2261" i="4" s="1"/>
  <c r="V2261" i="4"/>
  <c r="AA2265" i="4"/>
  <c r="AC2265" i="4" s="1"/>
  <c r="W2265" i="4"/>
  <c r="Z2265" i="4" s="1"/>
  <c r="V2265" i="4"/>
  <c r="AA2269" i="4"/>
  <c r="AC2269" i="4" s="1"/>
  <c r="W2269" i="4"/>
  <c r="Z2269" i="4" s="1"/>
  <c r="V2269" i="4"/>
  <c r="AA2273" i="4"/>
  <c r="AC2273" i="4" s="1"/>
  <c r="W2273" i="4"/>
  <c r="Z2273" i="4" s="1"/>
  <c r="V2273" i="4"/>
  <c r="AA2277" i="4"/>
  <c r="AC2277" i="4" s="1"/>
  <c r="W2277" i="4"/>
  <c r="Z2277" i="4" s="1"/>
  <c r="V2277" i="4"/>
  <c r="AA2281" i="4"/>
  <c r="AC2281" i="4" s="1"/>
  <c r="W2281" i="4"/>
  <c r="Z2281" i="4" s="1"/>
  <c r="V2281" i="4"/>
  <c r="AA2285" i="4"/>
  <c r="AC2285" i="4" s="1"/>
  <c r="W2285" i="4"/>
  <c r="Z2285" i="4" s="1"/>
  <c r="V2285" i="4"/>
  <c r="AA2289" i="4"/>
  <c r="AC2289" i="4" s="1"/>
  <c r="W2289" i="4"/>
  <c r="Z2289" i="4" s="1"/>
  <c r="V2289" i="4"/>
  <c r="AA2293" i="4"/>
  <c r="AC2293" i="4" s="1"/>
  <c r="W2293" i="4"/>
  <c r="Z2293" i="4" s="1"/>
  <c r="V2293" i="4"/>
  <c r="AA2297" i="4"/>
  <c r="AC2297" i="4" s="1"/>
  <c r="W2297" i="4"/>
  <c r="Z2297" i="4" s="1"/>
  <c r="V2297" i="4"/>
  <c r="AA2301" i="4"/>
  <c r="AC2301" i="4" s="1"/>
  <c r="W2301" i="4"/>
  <c r="Z2301" i="4" s="1"/>
  <c r="V2301" i="4"/>
  <c r="AA2305" i="4"/>
  <c r="AC2305" i="4" s="1"/>
  <c r="W2305" i="4"/>
  <c r="Z2305" i="4" s="1"/>
  <c r="V2305" i="4"/>
  <c r="AA2309" i="4"/>
  <c r="AC2309" i="4" s="1"/>
  <c r="W2309" i="4"/>
  <c r="Z2309" i="4" s="1"/>
  <c r="V2309" i="4"/>
  <c r="AA2313" i="4"/>
  <c r="AC2313" i="4" s="1"/>
  <c r="W2313" i="4"/>
  <c r="Z2313" i="4" s="1"/>
  <c r="V2313" i="4"/>
  <c r="AA2317" i="4"/>
  <c r="AC2317" i="4" s="1"/>
  <c r="W2317" i="4"/>
  <c r="Z2317" i="4" s="1"/>
  <c r="V2317" i="4"/>
  <c r="AA2321" i="4"/>
  <c r="AC2321" i="4" s="1"/>
  <c r="W2321" i="4"/>
  <c r="Z2321" i="4" s="1"/>
  <c r="V2321" i="4"/>
  <c r="AA2325" i="4"/>
  <c r="AC2325" i="4" s="1"/>
  <c r="W2325" i="4"/>
  <c r="Z2325" i="4" s="1"/>
  <c r="V2325" i="4"/>
  <c r="AA2329" i="4"/>
  <c r="AC2329" i="4" s="1"/>
  <c r="W2329" i="4"/>
  <c r="Z2329" i="4" s="1"/>
  <c r="V2329" i="4"/>
  <c r="AA2333" i="4"/>
  <c r="AC2333" i="4" s="1"/>
  <c r="W2333" i="4"/>
  <c r="Z2333" i="4" s="1"/>
  <c r="V2333" i="4"/>
  <c r="AA2337" i="4"/>
  <c r="AC2337" i="4" s="1"/>
  <c r="W2337" i="4"/>
  <c r="Z2337" i="4" s="1"/>
  <c r="V2337" i="4"/>
  <c r="AA2341" i="4"/>
  <c r="AC2341" i="4" s="1"/>
  <c r="W2341" i="4"/>
  <c r="Z2341" i="4" s="1"/>
  <c r="V2341" i="4"/>
  <c r="AA2345" i="4"/>
  <c r="AC2345" i="4" s="1"/>
  <c r="W2345" i="4"/>
  <c r="Z2345" i="4" s="1"/>
  <c r="V2345" i="4"/>
  <c r="AA2349" i="4"/>
  <c r="AC2349" i="4" s="1"/>
  <c r="W2349" i="4"/>
  <c r="Z2349" i="4" s="1"/>
  <c r="V2349" i="4"/>
  <c r="AA2353" i="4"/>
  <c r="AC2353" i="4" s="1"/>
  <c r="W2353" i="4"/>
  <c r="Z2353" i="4" s="1"/>
  <c r="V2353" i="4"/>
  <c r="AA2357" i="4"/>
  <c r="AC2357" i="4" s="1"/>
  <c r="W2357" i="4"/>
  <c r="Z2357" i="4" s="1"/>
  <c r="V2357" i="4"/>
  <c r="AA2361" i="4"/>
  <c r="AC2361" i="4" s="1"/>
  <c r="W2361" i="4"/>
  <c r="Z2361" i="4" s="1"/>
  <c r="V2361" i="4"/>
  <c r="AA2365" i="4"/>
  <c r="AC2365" i="4" s="1"/>
  <c r="W2365" i="4"/>
  <c r="Z2365" i="4" s="1"/>
  <c r="V2365" i="4"/>
  <c r="AA2369" i="4"/>
  <c r="AC2369" i="4" s="1"/>
  <c r="W2369" i="4"/>
  <c r="Z2369" i="4" s="1"/>
  <c r="V2369" i="4"/>
  <c r="AA2373" i="4"/>
  <c r="AC2373" i="4" s="1"/>
  <c r="W2373" i="4"/>
  <c r="Z2373" i="4" s="1"/>
  <c r="V2373" i="4"/>
  <c r="AA2377" i="4"/>
  <c r="AC2377" i="4" s="1"/>
  <c r="W2377" i="4"/>
  <c r="Z2377" i="4" s="1"/>
  <c r="V2377" i="4"/>
  <c r="AA2381" i="4"/>
  <c r="AC2381" i="4" s="1"/>
  <c r="W2381" i="4"/>
  <c r="Z2381" i="4" s="1"/>
  <c r="V2381" i="4"/>
  <c r="AA2385" i="4"/>
  <c r="AC2385" i="4" s="1"/>
  <c r="W2385" i="4"/>
  <c r="Z2385" i="4" s="1"/>
  <c r="V2385" i="4"/>
  <c r="AA2389" i="4"/>
  <c r="AC2389" i="4" s="1"/>
  <c r="W2389" i="4"/>
  <c r="Z2389" i="4" s="1"/>
  <c r="V2389" i="4"/>
  <c r="AA2393" i="4"/>
  <c r="AC2393" i="4" s="1"/>
  <c r="W2393" i="4"/>
  <c r="Z2393" i="4" s="1"/>
  <c r="V2393" i="4"/>
  <c r="AA2397" i="4"/>
  <c r="AC2397" i="4" s="1"/>
  <c r="W2397" i="4"/>
  <c r="Z2397" i="4" s="1"/>
  <c r="V2397" i="4"/>
  <c r="AA2401" i="4"/>
  <c r="AC2401" i="4" s="1"/>
  <c r="W2401" i="4"/>
  <c r="Z2401" i="4" s="1"/>
  <c r="V2401" i="4"/>
  <c r="AA2405" i="4"/>
  <c r="AC2405" i="4" s="1"/>
  <c r="W2405" i="4"/>
  <c r="Z2405" i="4" s="1"/>
  <c r="V2405" i="4"/>
  <c r="AA2409" i="4"/>
  <c r="AC2409" i="4" s="1"/>
  <c r="W2409" i="4"/>
  <c r="Z2409" i="4" s="1"/>
  <c r="V2409" i="4"/>
  <c r="AA2413" i="4"/>
  <c r="AC2413" i="4" s="1"/>
  <c r="W2413" i="4"/>
  <c r="Z2413" i="4" s="1"/>
  <c r="V2413" i="4"/>
  <c r="AA2417" i="4"/>
  <c r="AC2417" i="4" s="1"/>
  <c r="W2417" i="4"/>
  <c r="Z2417" i="4" s="1"/>
  <c r="V2417" i="4"/>
  <c r="AA2421" i="4"/>
  <c r="AC2421" i="4" s="1"/>
  <c r="W2421" i="4"/>
  <c r="Z2421" i="4" s="1"/>
  <c r="V2421" i="4"/>
  <c r="AA2425" i="4"/>
  <c r="AC2425" i="4" s="1"/>
  <c r="W2425" i="4"/>
  <c r="Z2425" i="4" s="1"/>
  <c r="V2425" i="4"/>
  <c r="AA2429" i="4"/>
  <c r="AC2429" i="4" s="1"/>
  <c r="W2429" i="4"/>
  <c r="Z2429" i="4" s="1"/>
  <c r="V2429" i="4"/>
  <c r="AA2433" i="4"/>
  <c r="AC2433" i="4" s="1"/>
  <c r="W2433" i="4"/>
  <c r="Z2433" i="4" s="1"/>
  <c r="V2433" i="4"/>
  <c r="AA2437" i="4"/>
  <c r="AC2437" i="4" s="1"/>
  <c r="W2437" i="4"/>
  <c r="Z2437" i="4" s="1"/>
  <c r="V2437" i="4"/>
  <c r="AA2441" i="4"/>
  <c r="AC2441" i="4" s="1"/>
  <c r="W2441" i="4"/>
  <c r="Z2441" i="4" s="1"/>
  <c r="V2441" i="4"/>
  <c r="AA2445" i="4"/>
  <c r="AC2445" i="4" s="1"/>
  <c r="W2445" i="4"/>
  <c r="Z2445" i="4" s="1"/>
  <c r="V2445" i="4"/>
  <c r="AA2449" i="4"/>
  <c r="AC2449" i="4" s="1"/>
  <c r="W2449" i="4"/>
  <c r="Z2449" i="4" s="1"/>
  <c r="V2449" i="4"/>
  <c r="AA2453" i="4"/>
  <c r="AC2453" i="4" s="1"/>
  <c r="W2453" i="4"/>
  <c r="Z2453" i="4" s="1"/>
  <c r="V2453" i="4"/>
  <c r="AA2457" i="4"/>
  <c r="AC2457" i="4" s="1"/>
  <c r="W2457" i="4"/>
  <c r="Z2457" i="4" s="1"/>
  <c r="V2457" i="4"/>
  <c r="AA2461" i="4"/>
  <c r="AC2461" i="4" s="1"/>
  <c r="W2461" i="4"/>
  <c r="Z2461" i="4" s="1"/>
  <c r="V2461" i="4"/>
  <c r="AA2465" i="4"/>
  <c r="AC2465" i="4" s="1"/>
  <c r="W2465" i="4"/>
  <c r="Z2465" i="4" s="1"/>
  <c r="V2465" i="4"/>
  <c r="AA2469" i="4"/>
  <c r="AC2469" i="4" s="1"/>
  <c r="W2469" i="4"/>
  <c r="Z2469" i="4" s="1"/>
  <c r="V2469" i="4"/>
  <c r="AA2473" i="4"/>
  <c r="AC2473" i="4" s="1"/>
  <c r="W2473" i="4"/>
  <c r="Z2473" i="4" s="1"/>
  <c r="V2473" i="4"/>
  <c r="AA2477" i="4"/>
  <c r="AC2477" i="4" s="1"/>
  <c r="W2477" i="4"/>
  <c r="Z2477" i="4" s="1"/>
  <c r="V2477" i="4"/>
  <c r="AA2481" i="4"/>
  <c r="AC2481" i="4" s="1"/>
  <c r="W2481" i="4"/>
  <c r="Z2481" i="4" s="1"/>
  <c r="V2481" i="4"/>
  <c r="AA2485" i="4"/>
  <c r="AC2485" i="4" s="1"/>
  <c r="W2485" i="4"/>
  <c r="Z2485" i="4" s="1"/>
  <c r="V2485" i="4"/>
  <c r="AA2489" i="4"/>
  <c r="AC2489" i="4" s="1"/>
  <c r="W2489" i="4"/>
  <c r="Z2489" i="4" s="1"/>
  <c r="V2489" i="4"/>
  <c r="AA2493" i="4"/>
  <c r="AC2493" i="4" s="1"/>
  <c r="W2493" i="4"/>
  <c r="Z2493" i="4" s="1"/>
  <c r="V2493" i="4"/>
  <c r="AA2497" i="4"/>
  <c r="AC2497" i="4" s="1"/>
  <c r="W2497" i="4"/>
  <c r="Z2497" i="4" s="1"/>
  <c r="V2497" i="4"/>
  <c r="AA2501" i="4"/>
  <c r="AC2501" i="4" s="1"/>
  <c r="W2501" i="4"/>
  <c r="Z2501" i="4" s="1"/>
  <c r="V2501" i="4"/>
  <c r="AA2505" i="4"/>
  <c r="AC2505" i="4" s="1"/>
  <c r="W2505" i="4"/>
  <c r="Z2505" i="4" s="1"/>
  <c r="V2505" i="4"/>
  <c r="AA2509" i="4"/>
  <c r="AC2509" i="4" s="1"/>
  <c r="W2509" i="4"/>
  <c r="Z2509" i="4" s="1"/>
  <c r="V2509" i="4"/>
  <c r="AA2513" i="4"/>
  <c r="AC2513" i="4" s="1"/>
  <c r="W2513" i="4"/>
  <c r="Z2513" i="4" s="1"/>
  <c r="V2513" i="4"/>
  <c r="AA2517" i="4"/>
  <c r="AC2517" i="4" s="1"/>
  <c r="W2517" i="4"/>
  <c r="Z2517" i="4" s="1"/>
  <c r="V2517" i="4"/>
  <c r="AA2521" i="4"/>
  <c r="AC2521" i="4" s="1"/>
  <c r="W2521" i="4"/>
  <c r="Z2521" i="4" s="1"/>
  <c r="V2521" i="4"/>
  <c r="AA2525" i="4"/>
  <c r="AC2525" i="4" s="1"/>
  <c r="W2525" i="4"/>
  <c r="Z2525" i="4" s="1"/>
  <c r="V2525" i="4"/>
  <c r="AA2529" i="4"/>
  <c r="AC2529" i="4" s="1"/>
  <c r="W2529" i="4"/>
  <c r="Z2529" i="4" s="1"/>
  <c r="V2529" i="4"/>
  <c r="AA2533" i="4"/>
  <c r="AC2533" i="4" s="1"/>
  <c r="W2533" i="4"/>
  <c r="Z2533" i="4" s="1"/>
  <c r="V2533" i="4"/>
  <c r="AA2537" i="4"/>
  <c r="AC2537" i="4" s="1"/>
  <c r="W2537" i="4"/>
  <c r="Z2537" i="4" s="1"/>
  <c r="V2537" i="4"/>
  <c r="AA2541" i="4"/>
  <c r="AC2541" i="4" s="1"/>
  <c r="W2541" i="4"/>
  <c r="Z2541" i="4" s="1"/>
  <c r="V2541" i="4"/>
  <c r="AA2545" i="4"/>
  <c r="AC2545" i="4" s="1"/>
  <c r="W2545" i="4"/>
  <c r="Z2545" i="4" s="1"/>
  <c r="V2545" i="4"/>
  <c r="AA2549" i="4"/>
  <c r="AC2549" i="4" s="1"/>
  <c r="W2549" i="4"/>
  <c r="Z2549" i="4" s="1"/>
  <c r="V2549" i="4"/>
  <c r="AA2553" i="4"/>
  <c r="AC2553" i="4" s="1"/>
  <c r="W2553" i="4"/>
  <c r="Z2553" i="4" s="1"/>
  <c r="V2553" i="4"/>
  <c r="AA2557" i="4"/>
  <c r="AC2557" i="4" s="1"/>
  <c r="W2557" i="4"/>
  <c r="Z2557" i="4" s="1"/>
  <c r="V2557" i="4"/>
  <c r="AA2561" i="4"/>
  <c r="AC2561" i="4" s="1"/>
  <c r="W2561" i="4"/>
  <c r="Z2561" i="4" s="1"/>
  <c r="V2561" i="4"/>
  <c r="AA2565" i="4"/>
  <c r="AC2565" i="4" s="1"/>
  <c r="W2565" i="4"/>
  <c r="Z2565" i="4" s="1"/>
  <c r="V2565" i="4"/>
  <c r="AA2569" i="4"/>
  <c r="AC2569" i="4" s="1"/>
  <c r="W2569" i="4"/>
  <c r="Z2569" i="4" s="1"/>
  <c r="V2569" i="4"/>
  <c r="AA2573" i="4"/>
  <c r="AC2573" i="4" s="1"/>
  <c r="W2573" i="4"/>
  <c r="Z2573" i="4" s="1"/>
  <c r="V2573" i="4"/>
  <c r="AA2577" i="4"/>
  <c r="AC2577" i="4" s="1"/>
  <c r="W2577" i="4"/>
  <c r="Z2577" i="4" s="1"/>
  <c r="V2577" i="4"/>
  <c r="AA2581" i="4"/>
  <c r="AC2581" i="4" s="1"/>
  <c r="W2581" i="4"/>
  <c r="Z2581" i="4" s="1"/>
  <c r="V2581" i="4"/>
  <c r="AA2585" i="4"/>
  <c r="AC2585" i="4" s="1"/>
  <c r="W2585" i="4"/>
  <c r="Z2585" i="4" s="1"/>
  <c r="V2585" i="4"/>
  <c r="AA2589" i="4"/>
  <c r="AC2589" i="4" s="1"/>
  <c r="W2589" i="4"/>
  <c r="Z2589" i="4" s="1"/>
  <c r="V2589" i="4"/>
  <c r="AA2593" i="4"/>
  <c r="AC2593" i="4" s="1"/>
  <c r="W2593" i="4"/>
  <c r="Z2593" i="4" s="1"/>
  <c r="V2593" i="4"/>
  <c r="AA2597" i="4"/>
  <c r="AC2597" i="4" s="1"/>
  <c r="W2597" i="4"/>
  <c r="Z2597" i="4" s="1"/>
  <c r="V2597" i="4"/>
  <c r="AA2601" i="4"/>
  <c r="AC2601" i="4" s="1"/>
  <c r="W2601" i="4"/>
  <c r="Z2601" i="4" s="1"/>
  <c r="V2601" i="4"/>
  <c r="AA2605" i="4"/>
  <c r="AC2605" i="4" s="1"/>
  <c r="W2605" i="4"/>
  <c r="Z2605" i="4" s="1"/>
  <c r="V2605" i="4"/>
  <c r="AA2609" i="4"/>
  <c r="AC2609" i="4" s="1"/>
  <c r="W2609" i="4"/>
  <c r="Z2609" i="4" s="1"/>
  <c r="V2609" i="4"/>
  <c r="AA2613" i="4"/>
  <c r="AC2613" i="4" s="1"/>
  <c r="W2613" i="4"/>
  <c r="Z2613" i="4" s="1"/>
  <c r="V2613" i="4"/>
  <c r="AA2617" i="4"/>
  <c r="AC2617" i="4" s="1"/>
  <c r="W2617" i="4"/>
  <c r="Z2617" i="4" s="1"/>
  <c r="V2617" i="4"/>
  <c r="AA2621" i="4"/>
  <c r="AC2621" i="4" s="1"/>
  <c r="W2621" i="4"/>
  <c r="Z2621" i="4" s="1"/>
  <c r="V2621" i="4"/>
  <c r="AA2625" i="4"/>
  <c r="AC2625" i="4" s="1"/>
  <c r="W2625" i="4"/>
  <c r="Z2625" i="4" s="1"/>
  <c r="V2625" i="4"/>
  <c r="AA2629" i="4"/>
  <c r="AC2629" i="4" s="1"/>
  <c r="W2629" i="4"/>
  <c r="Z2629" i="4" s="1"/>
  <c r="V2629" i="4"/>
  <c r="AA2633" i="4"/>
  <c r="AC2633" i="4" s="1"/>
  <c r="W2633" i="4"/>
  <c r="Z2633" i="4" s="1"/>
  <c r="V2633" i="4"/>
  <c r="AA2637" i="4"/>
  <c r="AC2637" i="4" s="1"/>
  <c r="W2637" i="4"/>
  <c r="Z2637" i="4" s="1"/>
  <c r="V2637" i="4"/>
  <c r="AA2641" i="4"/>
  <c r="AC2641" i="4" s="1"/>
  <c r="W2641" i="4"/>
  <c r="Z2641" i="4" s="1"/>
  <c r="V2641" i="4"/>
  <c r="AA2645" i="4"/>
  <c r="AC2645" i="4" s="1"/>
  <c r="W2645" i="4"/>
  <c r="Z2645" i="4" s="1"/>
  <c r="V2645" i="4"/>
  <c r="AA2649" i="4"/>
  <c r="AC2649" i="4" s="1"/>
  <c r="W2649" i="4"/>
  <c r="Z2649" i="4" s="1"/>
  <c r="V2649" i="4"/>
  <c r="AA2653" i="4"/>
  <c r="AC2653" i="4" s="1"/>
  <c r="W2653" i="4"/>
  <c r="Z2653" i="4" s="1"/>
  <c r="V2653" i="4"/>
  <c r="AA2657" i="4"/>
  <c r="AC2657" i="4" s="1"/>
  <c r="W2657" i="4"/>
  <c r="Z2657" i="4" s="1"/>
  <c r="V2657" i="4"/>
  <c r="AA2661" i="4"/>
  <c r="AC2661" i="4" s="1"/>
  <c r="W2661" i="4"/>
  <c r="Z2661" i="4" s="1"/>
  <c r="V2661" i="4"/>
  <c r="AA2665" i="4"/>
  <c r="AC2665" i="4" s="1"/>
  <c r="W2665" i="4"/>
  <c r="Z2665" i="4" s="1"/>
  <c r="V2665" i="4"/>
  <c r="AA2669" i="4"/>
  <c r="AC2669" i="4" s="1"/>
  <c r="W2669" i="4"/>
  <c r="Z2669" i="4" s="1"/>
  <c r="V2669" i="4"/>
  <c r="AA2673" i="4"/>
  <c r="AC2673" i="4" s="1"/>
  <c r="W2673" i="4"/>
  <c r="Z2673" i="4" s="1"/>
  <c r="V2673" i="4"/>
  <c r="AA2677" i="4"/>
  <c r="AC2677" i="4" s="1"/>
  <c r="W2677" i="4"/>
  <c r="Z2677" i="4" s="1"/>
  <c r="V2677" i="4"/>
  <c r="AA2681" i="4"/>
  <c r="AC2681" i="4" s="1"/>
  <c r="W2681" i="4"/>
  <c r="Z2681" i="4" s="1"/>
  <c r="V2681" i="4"/>
  <c r="AA2685" i="4"/>
  <c r="AC2685" i="4" s="1"/>
  <c r="W2685" i="4"/>
  <c r="Z2685" i="4" s="1"/>
  <c r="V2685" i="4"/>
  <c r="AA2689" i="4"/>
  <c r="AC2689" i="4" s="1"/>
  <c r="W2689" i="4"/>
  <c r="Z2689" i="4" s="1"/>
  <c r="V2689" i="4"/>
  <c r="AA2693" i="4"/>
  <c r="AC2693" i="4" s="1"/>
  <c r="W2693" i="4"/>
  <c r="Z2693" i="4" s="1"/>
  <c r="V2693" i="4"/>
  <c r="AA2697" i="4"/>
  <c r="AC2697" i="4" s="1"/>
  <c r="W2697" i="4"/>
  <c r="Z2697" i="4" s="1"/>
  <c r="V2697" i="4"/>
  <c r="AA2701" i="4"/>
  <c r="AC2701" i="4" s="1"/>
  <c r="W2701" i="4"/>
  <c r="Z2701" i="4" s="1"/>
  <c r="V2701" i="4"/>
  <c r="AA2705" i="4"/>
  <c r="AC2705" i="4" s="1"/>
  <c r="W2705" i="4"/>
  <c r="Z2705" i="4" s="1"/>
  <c r="V2705" i="4"/>
  <c r="AA2709" i="4"/>
  <c r="AC2709" i="4" s="1"/>
  <c r="W2709" i="4"/>
  <c r="Z2709" i="4" s="1"/>
  <c r="V2709" i="4"/>
  <c r="AA2713" i="4"/>
  <c r="AC2713" i="4" s="1"/>
  <c r="W2713" i="4"/>
  <c r="Z2713" i="4" s="1"/>
  <c r="V2713" i="4"/>
  <c r="AA2717" i="4"/>
  <c r="AC2717" i="4" s="1"/>
  <c r="W2717" i="4"/>
  <c r="Z2717" i="4" s="1"/>
  <c r="V2717" i="4"/>
  <c r="AA2721" i="4"/>
  <c r="AC2721" i="4" s="1"/>
  <c r="W2721" i="4"/>
  <c r="Z2721" i="4" s="1"/>
  <c r="V2721" i="4"/>
  <c r="AA2725" i="4"/>
  <c r="AC2725" i="4" s="1"/>
  <c r="W2725" i="4"/>
  <c r="Z2725" i="4" s="1"/>
  <c r="V2725" i="4"/>
  <c r="AA2729" i="4"/>
  <c r="AC2729" i="4" s="1"/>
  <c r="W2729" i="4"/>
  <c r="Z2729" i="4" s="1"/>
  <c r="V2729" i="4"/>
  <c r="AA2733" i="4"/>
  <c r="AC2733" i="4" s="1"/>
  <c r="W2733" i="4"/>
  <c r="Z2733" i="4" s="1"/>
  <c r="V2733" i="4"/>
  <c r="AA2737" i="4"/>
  <c r="AC2737" i="4" s="1"/>
  <c r="W2737" i="4"/>
  <c r="Z2737" i="4" s="1"/>
  <c r="V2737" i="4"/>
  <c r="AA2741" i="4"/>
  <c r="AC2741" i="4" s="1"/>
  <c r="W2741" i="4"/>
  <c r="Z2741" i="4" s="1"/>
  <c r="V2741" i="4"/>
  <c r="AA2745" i="4"/>
  <c r="AC2745" i="4" s="1"/>
  <c r="W2745" i="4"/>
  <c r="Z2745" i="4" s="1"/>
  <c r="V2745" i="4"/>
  <c r="AA2749" i="4"/>
  <c r="AC2749" i="4" s="1"/>
  <c r="W2749" i="4"/>
  <c r="Z2749" i="4" s="1"/>
  <c r="V2749" i="4"/>
  <c r="AA2753" i="4"/>
  <c r="AC2753" i="4" s="1"/>
  <c r="W2753" i="4"/>
  <c r="Z2753" i="4" s="1"/>
  <c r="V2753" i="4"/>
  <c r="AA2757" i="4"/>
  <c r="AC2757" i="4" s="1"/>
  <c r="W2757" i="4"/>
  <c r="Z2757" i="4" s="1"/>
  <c r="V2757" i="4"/>
  <c r="AA2761" i="4"/>
  <c r="AC2761" i="4" s="1"/>
  <c r="W2761" i="4"/>
  <c r="Z2761" i="4" s="1"/>
  <c r="V2761" i="4"/>
  <c r="AA2765" i="4"/>
  <c r="AC2765" i="4" s="1"/>
  <c r="W2765" i="4"/>
  <c r="Z2765" i="4" s="1"/>
  <c r="V2765" i="4"/>
  <c r="AA2769" i="4"/>
  <c r="AC2769" i="4" s="1"/>
  <c r="W2769" i="4"/>
  <c r="Z2769" i="4" s="1"/>
  <c r="V2769" i="4"/>
  <c r="AA2773" i="4"/>
  <c r="AC2773" i="4" s="1"/>
  <c r="W2773" i="4"/>
  <c r="Z2773" i="4" s="1"/>
  <c r="V2773" i="4"/>
  <c r="AA2777" i="4"/>
  <c r="AC2777" i="4" s="1"/>
  <c r="W2777" i="4"/>
  <c r="Z2777" i="4" s="1"/>
  <c r="V2777" i="4"/>
  <c r="AA2781" i="4"/>
  <c r="AC2781" i="4" s="1"/>
  <c r="W2781" i="4"/>
  <c r="Z2781" i="4" s="1"/>
  <c r="V2781" i="4"/>
  <c r="AA2785" i="4"/>
  <c r="AC2785" i="4" s="1"/>
  <c r="W2785" i="4"/>
  <c r="Z2785" i="4" s="1"/>
  <c r="V2785" i="4"/>
  <c r="AA2789" i="4"/>
  <c r="AC2789" i="4" s="1"/>
  <c r="W2789" i="4"/>
  <c r="Z2789" i="4" s="1"/>
  <c r="V2789" i="4"/>
  <c r="AA2793" i="4"/>
  <c r="AC2793" i="4" s="1"/>
  <c r="W2793" i="4"/>
  <c r="Z2793" i="4" s="1"/>
  <c r="V2793" i="4"/>
  <c r="AA2797" i="4"/>
  <c r="AC2797" i="4" s="1"/>
  <c r="W2797" i="4"/>
  <c r="Z2797" i="4" s="1"/>
  <c r="V2797" i="4"/>
  <c r="AA2801" i="4"/>
  <c r="AC2801" i="4" s="1"/>
  <c r="W2801" i="4"/>
  <c r="Z2801" i="4" s="1"/>
  <c r="V2801" i="4"/>
  <c r="AA2805" i="4"/>
  <c r="AC2805" i="4" s="1"/>
  <c r="W2805" i="4"/>
  <c r="Z2805" i="4" s="1"/>
  <c r="V2805" i="4"/>
  <c r="AA2809" i="4"/>
  <c r="AC2809" i="4" s="1"/>
  <c r="W2809" i="4"/>
  <c r="Z2809" i="4" s="1"/>
  <c r="V2809" i="4"/>
  <c r="AA2813" i="4"/>
  <c r="AC2813" i="4" s="1"/>
  <c r="W2813" i="4"/>
  <c r="Z2813" i="4" s="1"/>
  <c r="V2813" i="4"/>
  <c r="AA2817" i="4"/>
  <c r="AC2817" i="4" s="1"/>
  <c r="W2817" i="4"/>
  <c r="Z2817" i="4" s="1"/>
  <c r="V2817" i="4"/>
  <c r="AA2821" i="4"/>
  <c r="AC2821" i="4" s="1"/>
  <c r="W2821" i="4"/>
  <c r="Z2821" i="4" s="1"/>
  <c r="V2821" i="4"/>
  <c r="AA2825" i="4"/>
  <c r="AC2825" i="4" s="1"/>
  <c r="W2825" i="4"/>
  <c r="Z2825" i="4" s="1"/>
  <c r="V2825" i="4"/>
  <c r="AA2829" i="4"/>
  <c r="AC2829" i="4" s="1"/>
  <c r="W2829" i="4"/>
  <c r="Z2829" i="4" s="1"/>
  <c r="V2829" i="4"/>
  <c r="AA2833" i="4"/>
  <c r="AC2833" i="4" s="1"/>
  <c r="W2833" i="4"/>
  <c r="Z2833" i="4" s="1"/>
  <c r="V2833" i="4"/>
  <c r="AA2837" i="4"/>
  <c r="AC2837" i="4" s="1"/>
  <c r="W2837" i="4"/>
  <c r="Z2837" i="4" s="1"/>
  <c r="V2837" i="4"/>
  <c r="AA2841" i="4"/>
  <c r="AC2841" i="4" s="1"/>
  <c r="W2841" i="4"/>
  <c r="Z2841" i="4" s="1"/>
  <c r="V2841" i="4"/>
  <c r="AA2845" i="4"/>
  <c r="AC2845" i="4" s="1"/>
  <c r="W2845" i="4"/>
  <c r="Z2845" i="4" s="1"/>
  <c r="V2845" i="4"/>
  <c r="AA2849" i="4"/>
  <c r="AC2849" i="4" s="1"/>
  <c r="W2849" i="4"/>
  <c r="Z2849" i="4" s="1"/>
  <c r="V2849" i="4"/>
  <c r="AA2853" i="4"/>
  <c r="AC2853" i="4" s="1"/>
  <c r="W2853" i="4"/>
  <c r="Z2853" i="4" s="1"/>
  <c r="V2853" i="4"/>
  <c r="AA2857" i="4"/>
  <c r="AC2857" i="4" s="1"/>
  <c r="W2857" i="4"/>
  <c r="Z2857" i="4" s="1"/>
  <c r="V2857" i="4"/>
  <c r="AA2861" i="4"/>
  <c r="AC2861" i="4" s="1"/>
  <c r="W2861" i="4"/>
  <c r="Z2861" i="4" s="1"/>
  <c r="V2861" i="4"/>
  <c r="AA2865" i="4"/>
  <c r="AC2865" i="4" s="1"/>
  <c r="W2865" i="4"/>
  <c r="Z2865" i="4" s="1"/>
  <c r="V2865" i="4"/>
  <c r="AA2869" i="4"/>
  <c r="AC2869" i="4" s="1"/>
  <c r="W2869" i="4"/>
  <c r="Z2869" i="4" s="1"/>
  <c r="V2869" i="4"/>
  <c r="AA2873" i="4"/>
  <c r="AC2873" i="4" s="1"/>
  <c r="W2873" i="4"/>
  <c r="Z2873" i="4" s="1"/>
  <c r="V2873" i="4"/>
  <c r="AA2877" i="4"/>
  <c r="AC2877" i="4" s="1"/>
  <c r="W2877" i="4"/>
  <c r="Z2877" i="4" s="1"/>
  <c r="V2877" i="4"/>
  <c r="AA2881" i="4"/>
  <c r="AC2881" i="4" s="1"/>
  <c r="W2881" i="4"/>
  <c r="Z2881" i="4" s="1"/>
  <c r="V2881" i="4"/>
  <c r="AA2885" i="4"/>
  <c r="AC2885" i="4" s="1"/>
  <c r="W2885" i="4"/>
  <c r="Z2885" i="4" s="1"/>
  <c r="V2885" i="4"/>
  <c r="AA2889" i="4"/>
  <c r="AC2889" i="4" s="1"/>
  <c r="W2889" i="4"/>
  <c r="Z2889" i="4" s="1"/>
  <c r="V2889" i="4"/>
  <c r="AA2893" i="4"/>
  <c r="AC2893" i="4" s="1"/>
  <c r="W2893" i="4"/>
  <c r="Z2893" i="4" s="1"/>
  <c r="V2893" i="4"/>
  <c r="AA2897" i="4"/>
  <c r="AC2897" i="4" s="1"/>
  <c r="W2897" i="4"/>
  <c r="Z2897" i="4" s="1"/>
  <c r="V2897" i="4"/>
  <c r="AA2901" i="4"/>
  <c r="AC2901" i="4" s="1"/>
  <c r="W2901" i="4"/>
  <c r="Z2901" i="4" s="1"/>
  <c r="V2901" i="4"/>
  <c r="AA2905" i="4"/>
  <c r="AC2905" i="4" s="1"/>
  <c r="W2905" i="4"/>
  <c r="Z2905" i="4" s="1"/>
  <c r="V2905" i="4"/>
  <c r="AA2909" i="4"/>
  <c r="AC2909" i="4" s="1"/>
  <c r="W2909" i="4"/>
  <c r="Z2909" i="4" s="1"/>
  <c r="V2909" i="4"/>
  <c r="AA2913" i="4"/>
  <c r="AC2913" i="4" s="1"/>
  <c r="W2913" i="4"/>
  <c r="Z2913" i="4" s="1"/>
  <c r="V2913" i="4"/>
  <c r="AA2917" i="4"/>
  <c r="AC2917" i="4" s="1"/>
  <c r="W2917" i="4"/>
  <c r="Z2917" i="4" s="1"/>
  <c r="V2917" i="4"/>
  <c r="AA2921" i="4"/>
  <c r="AC2921" i="4" s="1"/>
  <c r="W2921" i="4"/>
  <c r="Z2921" i="4" s="1"/>
  <c r="V2921" i="4"/>
  <c r="AA2925" i="4"/>
  <c r="AC2925" i="4" s="1"/>
  <c r="W2925" i="4"/>
  <c r="Z2925" i="4" s="1"/>
  <c r="V2925" i="4"/>
  <c r="AA2929" i="4"/>
  <c r="AC2929" i="4" s="1"/>
  <c r="W2929" i="4"/>
  <c r="Z2929" i="4" s="1"/>
  <c r="V2929" i="4"/>
  <c r="AA2933" i="4"/>
  <c r="AC2933" i="4" s="1"/>
  <c r="W2933" i="4"/>
  <c r="Z2933" i="4" s="1"/>
  <c r="V2933" i="4"/>
  <c r="AA2937" i="4"/>
  <c r="AC2937" i="4" s="1"/>
  <c r="W2937" i="4"/>
  <c r="Z2937" i="4" s="1"/>
  <c r="V2937" i="4"/>
  <c r="AA2941" i="4"/>
  <c r="AC2941" i="4" s="1"/>
  <c r="W2941" i="4"/>
  <c r="Z2941" i="4" s="1"/>
  <c r="V2941" i="4"/>
  <c r="AA2945" i="4"/>
  <c r="AC2945" i="4" s="1"/>
  <c r="W2945" i="4"/>
  <c r="Z2945" i="4" s="1"/>
  <c r="V2945" i="4"/>
  <c r="AA2949" i="4"/>
  <c r="AC2949" i="4" s="1"/>
  <c r="W2949" i="4"/>
  <c r="Z2949" i="4" s="1"/>
  <c r="V2949" i="4"/>
  <c r="AA2953" i="4"/>
  <c r="AC2953" i="4" s="1"/>
  <c r="W2953" i="4"/>
  <c r="Z2953" i="4" s="1"/>
  <c r="V2953" i="4"/>
  <c r="AA2957" i="4"/>
  <c r="AC2957" i="4" s="1"/>
  <c r="W2957" i="4"/>
  <c r="Z2957" i="4" s="1"/>
  <c r="V2957" i="4"/>
  <c r="AA2961" i="4"/>
  <c r="AC2961" i="4" s="1"/>
  <c r="W2961" i="4"/>
  <c r="Z2961" i="4" s="1"/>
  <c r="V2961" i="4"/>
  <c r="AA2965" i="4"/>
  <c r="AC2965" i="4" s="1"/>
  <c r="W2965" i="4"/>
  <c r="Z2965" i="4" s="1"/>
  <c r="V2965" i="4"/>
  <c r="AA2969" i="4"/>
  <c r="AC2969" i="4" s="1"/>
  <c r="W2969" i="4"/>
  <c r="Z2969" i="4" s="1"/>
  <c r="V2969" i="4"/>
  <c r="AA2973" i="4"/>
  <c r="AC2973" i="4" s="1"/>
  <c r="W2973" i="4"/>
  <c r="Z2973" i="4" s="1"/>
  <c r="V2973" i="4"/>
  <c r="AA2977" i="4"/>
  <c r="AC2977" i="4" s="1"/>
  <c r="W2977" i="4"/>
  <c r="Z2977" i="4" s="1"/>
  <c r="V2977" i="4"/>
  <c r="AA2981" i="4"/>
  <c r="AC2981" i="4" s="1"/>
  <c r="W2981" i="4"/>
  <c r="Z2981" i="4" s="1"/>
  <c r="V2981" i="4"/>
  <c r="AA2985" i="4"/>
  <c r="AC2985" i="4" s="1"/>
  <c r="W2985" i="4"/>
  <c r="Z2985" i="4" s="1"/>
  <c r="V2985" i="4"/>
  <c r="AA2989" i="4"/>
  <c r="AC2989" i="4" s="1"/>
  <c r="W2989" i="4"/>
  <c r="Z2989" i="4" s="1"/>
  <c r="V2989" i="4"/>
  <c r="AA2993" i="4"/>
  <c r="AC2993" i="4" s="1"/>
  <c r="W2993" i="4"/>
  <c r="Z2993" i="4" s="1"/>
  <c r="V2993" i="4"/>
  <c r="AA2997" i="4"/>
  <c r="AC2997" i="4" s="1"/>
  <c r="W2997" i="4"/>
  <c r="Z2997" i="4" s="1"/>
  <c r="V2997" i="4"/>
  <c r="AA3001" i="4"/>
  <c r="AC3001" i="4" s="1"/>
  <c r="W3001" i="4"/>
  <c r="Z3001" i="4" s="1"/>
  <c r="V3001" i="4"/>
  <c r="AA3005" i="4"/>
  <c r="AC3005" i="4" s="1"/>
  <c r="W3005" i="4"/>
  <c r="Z3005" i="4" s="1"/>
  <c r="V3005" i="4"/>
  <c r="AA3009" i="4"/>
  <c r="AC3009" i="4" s="1"/>
  <c r="W3009" i="4"/>
  <c r="Z3009" i="4" s="1"/>
  <c r="V3009" i="4"/>
  <c r="AA3013" i="4"/>
  <c r="AC3013" i="4" s="1"/>
  <c r="W3013" i="4"/>
  <c r="Z3013" i="4" s="1"/>
  <c r="V3013" i="4"/>
  <c r="AA3017" i="4"/>
  <c r="AC3017" i="4" s="1"/>
  <c r="W3017" i="4"/>
  <c r="Z3017" i="4" s="1"/>
  <c r="V3017" i="4"/>
  <c r="AA3021" i="4"/>
  <c r="AC3021" i="4" s="1"/>
  <c r="W3021" i="4"/>
  <c r="Z3021" i="4" s="1"/>
  <c r="V3021" i="4"/>
  <c r="AA3025" i="4"/>
  <c r="AC3025" i="4" s="1"/>
  <c r="W3025" i="4"/>
  <c r="Z3025" i="4" s="1"/>
  <c r="V3025" i="4"/>
  <c r="AA3029" i="4"/>
  <c r="AC3029" i="4" s="1"/>
  <c r="W3029" i="4"/>
  <c r="Z3029" i="4" s="1"/>
  <c r="V3029" i="4"/>
  <c r="AA3033" i="4"/>
  <c r="AC3033" i="4" s="1"/>
  <c r="W3033" i="4"/>
  <c r="Z3033" i="4" s="1"/>
  <c r="V3033" i="4"/>
  <c r="AA3037" i="4"/>
  <c r="AC3037" i="4" s="1"/>
  <c r="W3037" i="4"/>
  <c r="Z3037" i="4" s="1"/>
  <c r="V3037" i="4"/>
  <c r="AA3041" i="4"/>
  <c r="AC3041" i="4" s="1"/>
  <c r="W3041" i="4"/>
  <c r="Z3041" i="4" s="1"/>
  <c r="V3041" i="4"/>
  <c r="AA3045" i="4"/>
  <c r="AC3045" i="4" s="1"/>
  <c r="W3045" i="4"/>
  <c r="Z3045" i="4" s="1"/>
  <c r="V3045" i="4"/>
  <c r="AA3049" i="4"/>
  <c r="AC3049" i="4" s="1"/>
  <c r="W3049" i="4"/>
  <c r="Z3049" i="4" s="1"/>
  <c r="V3049" i="4"/>
  <c r="AA3053" i="4"/>
  <c r="AC3053" i="4" s="1"/>
  <c r="W3053" i="4"/>
  <c r="Z3053" i="4" s="1"/>
  <c r="V3053" i="4"/>
  <c r="AA3057" i="4"/>
  <c r="AC3057" i="4" s="1"/>
  <c r="W3057" i="4"/>
  <c r="Z3057" i="4" s="1"/>
  <c r="V3057" i="4"/>
  <c r="AA3061" i="4"/>
  <c r="AC3061" i="4" s="1"/>
  <c r="W3061" i="4"/>
  <c r="Z3061" i="4" s="1"/>
  <c r="V3061" i="4"/>
  <c r="AA3065" i="4"/>
  <c r="AC3065" i="4" s="1"/>
  <c r="W3065" i="4"/>
  <c r="Z3065" i="4" s="1"/>
  <c r="V3065" i="4"/>
  <c r="AA3069" i="4"/>
  <c r="AC3069" i="4" s="1"/>
  <c r="W3069" i="4"/>
  <c r="Z3069" i="4" s="1"/>
  <c r="V3069" i="4"/>
  <c r="AA3073" i="4"/>
  <c r="AC3073" i="4" s="1"/>
  <c r="W3073" i="4"/>
  <c r="Z3073" i="4" s="1"/>
  <c r="V3073" i="4"/>
  <c r="AA3077" i="4"/>
  <c r="AC3077" i="4" s="1"/>
  <c r="W3077" i="4"/>
  <c r="Z3077" i="4" s="1"/>
  <c r="V3077" i="4"/>
  <c r="AA3081" i="4"/>
  <c r="AC3081" i="4" s="1"/>
  <c r="W3081" i="4"/>
  <c r="Z3081" i="4" s="1"/>
  <c r="V3081" i="4"/>
  <c r="AA3085" i="4"/>
  <c r="AC3085" i="4" s="1"/>
  <c r="W3085" i="4"/>
  <c r="Z3085" i="4" s="1"/>
  <c r="V3085" i="4"/>
  <c r="AA3089" i="4"/>
  <c r="AC3089" i="4" s="1"/>
  <c r="W3089" i="4"/>
  <c r="Z3089" i="4" s="1"/>
  <c r="V3089" i="4"/>
  <c r="AA3093" i="4"/>
  <c r="AC3093" i="4" s="1"/>
  <c r="W3093" i="4"/>
  <c r="Z3093" i="4" s="1"/>
  <c r="V3093" i="4"/>
  <c r="AA3097" i="4"/>
  <c r="AC3097" i="4" s="1"/>
  <c r="W3097" i="4"/>
  <c r="Z3097" i="4" s="1"/>
  <c r="V3097" i="4"/>
  <c r="AA3101" i="4"/>
  <c r="AC3101" i="4" s="1"/>
  <c r="W3101" i="4"/>
  <c r="Z3101" i="4" s="1"/>
  <c r="V3101" i="4"/>
  <c r="AA3105" i="4"/>
  <c r="AC3105" i="4" s="1"/>
  <c r="W3105" i="4"/>
  <c r="Z3105" i="4" s="1"/>
  <c r="V3105" i="4"/>
  <c r="AA3109" i="4"/>
  <c r="AC3109" i="4" s="1"/>
  <c r="W3109" i="4"/>
  <c r="Z3109" i="4" s="1"/>
  <c r="V3109" i="4"/>
  <c r="AA3113" i="4"/>
  <c r="AC3113" i="4" s="1"/>
  <c r="W3113" i="4"/>
  <c r="Z3113" i="4" s="1"/>
  <c r="V3113" i="4"/>
  <c r="AA3117" i="4"/>
  <c r="AC3117" i="4" s="1"/>
  <c r="W3117" i="4"/>
  <c r="Z3117" i="4" s="1"/>
  <c r="V3117" i="4"/>
  <c r="AA3121" i="4"/>
  <c r="AC3121" i="4" s="1"/>
  <c r="W3121" i="4"/>
  <c r="Z3121" i="4" s="1"/>
  <c r="V3121" i="4"/>
  <c r="AA3125" i="4"/>
  <c r="AC3125" i="4" s="1"/>
  <c r="W3125" i="4"/>
  <c r="Z3125" i="4" s="1"/>
  <c r="V3125" i="4"/>
  <c r="AA3129" i="4"/>
  <c r="AC3129" i="4" s="1"/>
  <c r="W3129" i="4"/>
  <c r="Z3129" i="4" s="1"/>
  <c r="V3129" i="4"/>
  <c r="AA3133" i="4"/>
  <c r="AC3133" i="4" s="1"/>
  <c r="W3133" i="4"/>
  <c r="Z3133" i="4" s="1"/>
  <c r="V3133" i="4"/>
  <c r="AA3137" i="4"/>
  <c r="AC3137" i="4" s="1"/>
  <c r="W3137" i="4"/>
  <c r="Z3137" i="4" s="1"/>
  <c r="V3137" i="4"/>
  <c r="AA3141" i="4"/>
  <c r="AC3141" i="4" s="1"/>
  <c r="W3141" i="4"/>
  <c r="Z3141" i="4" s="1"/>
  <c r="V3141" i="4"/>
  <c r="AA3145" i="4"/>
  <c r="AC3145" i="4" s="1"/>
  <c r="W3145" i="4"/>
  <c r="Z3145" i="4" s="1"/>
  <c r="V3145" i="4"/>
  <c r="AA3149" i="4"/>
  <c r="AC3149" i="4" s="1"/>
  <c r="W3149" i="4"/>
  <c r="Z3149" i="4" s="1"/>
  <c r="V3149" i="4"/>
  <c r="AA3153" i="4"/>
  <c r="AC3153" i="4" s="1"/>
  <c r="W3153" i="4"/>
  <c r="Z3153" i="4" s="1"/>
  <c r="V3153" i="4"/>
  <c r="AA3157" i="4"/>
  <c r="AC3157" i="4" s="1"/>
  <c r="W3157" i="4"/>
  <c r="Z3157" i="4" s="1"/>
  <c r="V3157" i="4"/>
  <c r="AA3161" i="4"/>
  <c r="AC3161" i="4" s="1"/>
  <c r="W3161" i="4"/>
  <c r="Z3161" i="4" s="1"/>
  <c r="V3161" i="4"/>
  <c r="AA3165" i="4"/>
  <c r="AC3165" i="4" s="1"/>
  <c r="W3165" i="4"/>
  <c r="Z3165" i="4" s="1"/>
  <c r="V3165" i="4"/>
  <c r="AA3169" i="4"/>
  <c r="AC3169" i="4" s="1"/>
  <c r="W3169" i="4"/>
  <c r="Z3169" i="4" s="1"/>
  <c r="V3169" i="4"/>
  <c r="AA3173" i="4"/>
  <c r="AC3173" i="4" s="1"/>
  <c r="W3173" i="4"/>
  <c r="Z3173" i="4" s="1"/>
  <c r="V3173" i="4"/>
  <c r="AA3177" i="4"/>
  <c r="AC3177" i="4" s="1"/>
  <c r="W3177" i="4"/>
  <c r="Z3177" i="4" s="1"/>
  <c r="V3177" i="4"/>
  <c r="AA3181" i="4"/>
  <c r="AC3181" i="4" s="1"/>
  <c r="W3181" i="4"/>
  <c r="Z3181" i="4" s="1"/>
  <c r="V3181" i="4"/>
  <c r="AA3185" i="4"/>
  <c r="AC3185" i="4" s="1"/>
  <c r="W3185" i="4"/>
  <c r="Z3185" i="4" s="1"/>
  <c r="V3185" i="4"/>
  <c r="AA3189" i="4"/>
  <c r="AC3189" i="4" s="1"/>
  <c r="W3189" i="4"/>
  <c r="Z3189" i="4" s="1"/>
  <c r="V3189" i="4"/>
  <c r="AA3193" i="4"/>
  <c r="AC3193" i="4" s="1"/>
  <c r="W3193" i="4"/>
  <c r="Z3193" i="4" s="1"/>
  <c r="V3193" i="4"/>
  <c r="AA3197" i="4"/>
  <c r="AC3197" i="4" s="1"/>
  <c r="W3197" i="4"/>
  <c r="Z3197" i="4" s="1"/>
  <c r="V3197" i="4"/>
  <c r="AA3201" i="4"/>
  <c r="AC3201" i="4" s="1"/>
  <c r="W3201" i="4"/>
  <c r="Z3201" i="4" s="1"/>
  <c r="V3201" i="4"/>
  <c r="AA3206" i="4"/>
  <c r="AC3206" i="4" s="1"/>
  <c r="W3206" i="4"/>
  <c r="Z3206" i="4" s="1"/>
  <c r="V3206" i="4"/>
  <c r="Y3206" i="4" s="1"/>
  <c r="AA3210" i="4"/>
  <c r="AC3210" i="4" s="1"/>
  <c r="W3210" i="4"/>
  <c r="Z3210" i="4" s="1"/>
  <c r="V3210" i="4"/>
  <c r="Y3210" i="4" s="1"/>
  <c r="AA3214" i="4"/>
  <c r="AC3214" i="4" s="1"/>
  <c r="W3214" i="4"/>
  <c r="Z3214" i="4" s="1"/>
  <c r="V3214" i="4"/>
  <c r="Y3214" i="4" s="1"/>
  <c r="AA3218" i="4"/>
  <c r="AC3218" i="4" s="1"/>
  <c r="W3218" i="4"/>
  <c r="Z3218" i="4" s="1"/>
  <c r="V3218" i="4"/>
  <c r="Y3218" i="4" s="1"/>
  <c r="AA3222" i="4"/>
  <c r="AC3222" i="4" s="1"/>
  <c r="W3222" i="4"/>
  <c r="Z3222" i="4" s="1"/>
  <c r="V3222" i="4"/>
  <c r="Y3222" i="4" s="1"/>
  <c r="AA3226" i="4"/>
  <c r="AC3226" i="4" s="1"/>
  <c r="W3226" i="4"/>
  <c r="Z3226" i="4" s="1"/>
  <c r="V3226" i="4"/>
  <c r="Y3226" i="4" s="1"/>
  <c r="AA3230" i="4"/>
  <c r="AC3230" i="4" s="1"/>
  <c r="W3230" i="4"/>
  <c r="Z3230" i="4" s="1"/>
  <c r="V3230" i="4"/>
  <c r="Y3230" i="4" s="1"/>
  <c r="AA3234" i="4"/>
  <c r="AC3234" i="4" s="1"/>
  <c r="W3234" i="4"/>
  <c r="Z3234" i="4" s="1"/>
  <c r="V3234" i="4"/>
  <c r="Y3234" i="4" s="1"/>
  <c r="AA3238" i="4"/>
  <c r="AC3238" i="4" s="1"/>
  <c r="W3238" i="4"/>
  <c r="Z3238" i="4" s="1"/>
  <c r="V3238" i="4"/>
  <c r="Y3238" i="4" s="1"/>
  <c r="AA3242" i="4"/>
  <c r="AC3242" i="4" s="1"/>
  <c r="W3242" i="4"/>
  <c r="Z3242" i="4" s="1"/>
  <c r="V3242" i="4"/>
  <c r="Y3242" i="4" s="1"/>
  <c r="AA3246" i="4"/>
  <c r="AC3246" i="4" s="1"/>
  <c r="W3246" i="4"/>
  <c r="Z3246" i="4" s="1"/>
  <c r="V3246" i="4"/>
  <c r="Y3246" i="4" s="1"/>
  <c r="AA3250" i="4"/>
  <c r="AC3250" i="4" s="1"/>
  <c r="W3250" i="4"/>
  <c r="Z3250" i="4" s="1"/>
  <c r="V3250" i="4"/>
  <c r="Y3250" i="4" s="1"/>
  <c r="AA3254" i="4"/>
  <c r="AC3254" i="4" s="1"/>
  <c r="W3254" i="4"/>
  <c r="Z3254" i="4" s="1"/>
  <c r="V3254" i="4"/>
  <c r="Y3254" i="4" s="1"/>
  <c r="AA3258" i="4"/>
  <c r="AC3258" i="4" s="1"/>
  <c r="W3258" i="4"/>
  <c r="Z3258" i="4" s="1"/>
  <c r="V3258" i="4"/>
  <c r="Y3258" i="4" s="1"/>
  <c r="AA3262" i="4"/>
  <c r="AC3262" i="4" s="1"/>
  <c r="W3262" i="4"/>
  <c r="Z3262" i="4" s="1"/>
  <c r="V3262" i="4"/>
  <c r="Y3262" i="4" s="1"/>
  <c r="AA3266" i="4"/>
  <c r="AC3266" i="4" s="1"/>
  <c r="W3266" i="4"/>
  <c r="Z3266" i="4" s="1"/>
  <c r="V3266" i="4"/>
  <c r="Y3266" i="4" s="1"/>
  <c r="AA3270" i="4"/>
  <c r="AC3270" i="4" s="1"/>
  <c r="W3270" i="4"/>
  <c r="Z3270" i="4" s="1"/>
  <c r="V3270" i="4"/>
  <c r="Y3270" i="4" s="1"/>
  <c r="AA3274" i="4"/>
  <c r="AC3274" i="4" s="1"/>
  <c r="W3274" i="4"/>
  <c r="Z3274" i="4" s="1"/>
  <c r="V3274" i="4"/>
  <c r="Y3274" i="4" s="1"/>
  <c r="AA3278" i="4"/>
  <c r="AC3278" i="4" s="1"/>
  <c r="W3278" i="4"/>
  <c r="Z3278" i="4" s="1"/>
  <c r="V3278" i="4"/>
  <c r="Y3278" i="4" s="1"/>
  <c r="AA3282" i="4"/>
  <c r="AC3282" i="4" s="1"/>
  <c r="W3282" i="4"/>
  <c r="Z3282" i="4" s="1"/>
  <c r="V3282" i="4"/>
  <c r="Y3282" i="4" s="1"/>
  <c r="AA3286" i="4"/>
  <c r="AC3286" i="4" s="1"/>
  <c r="W3286" i="4"/>
  <c r="Z3286" i="4" s="1"/>
  <c r="V3286" i="4"/>
  <c r="Y3286" i="4" s="1"/>
  <c r="AA3290" i="4"/>
  <c r="AC3290" i="4" s="1"/>
  <c r="W3290" i="4"/>
  <c r="Z3290" i="4" s="1"/>
  <c r="V3290" i="4"/>
  <c r="Y3290" i="4" s="1"/>
  <c r="AA3294" i="4"/>
  <c r="AC3294" i="4" s="1"/>
  <c r="W3294" i="4"/>
  <c r="Z3294" i="4" s="1"/>
  <c r="V3294" i="4"/>
  <c r="Y3294" i="4" s="1"/>
  <c r="AA3298" i="4"/>
  <c r="AC3298" i="4" s="1"/>
  <c r="W3298" i="4"/>
  <c r="Z3298" i="4" s="1"/>
  <c r="V3298" i="4"/>
  <c r="Y3298" i="4" s="1"/>
  <c r="AA3302" i="4"/>
  <c r="AC3302" i="4" s="1"/>
  <c r="W3302" i="4"/>
  <c r="Z3302" i="4" s="1"/>
  <c r="V3302" i="4"/>
  <c r="Y3302" i="4" s="1"/>
  <c r="AA3306" i="4"/>
  <c r="AC3306" i="4" s="1"/>
  <c r="W3306" i="4"/>
  <c r="Z3306" i="4" s="1"/>
  <c r="V3306" i="4"/>
  <c r="Y3306" i="4" s="1"/>
  <c r="AA3310" i="4"/>
  <c r="AC3310" i="4" s="1"/>
  <c r="W3310" i="4"/>
  <c r="Z3310" i="4" s="1"/>
  <c r="V3310" i="4"/>
  <c r="Y3310" i="4" s="1"/>
  <c r="AA3314" i="4"/>
  <c r="AC3314" i="4" s="1"/>
  <c r="W3314" i="4"/>
  <c r="Z3314" i="4" s="1"/>
  <c r="V3314" i="4"/>
  <c r="Y3314" i="4" s="1"/>
  <c r="AA3318" i="4"/>
  <c r="AC3318" i="4" s="1"/>
  <c r="W3318" i="4"/>
  <c r="Z3318" i="4" s="1"/>
  <c r="V3318" i="4"/>
  <c r="Y3318" i="4" s="1"/>
  <c r="AA3322" i="4"/>
  <c r="AC3322" i="4" s="1"/>
  <c r="W3322" i="4"/>
  <c r="Z3322" i="4" s="1"/>
  <c r="V3322" i="4"/>
  <c r="Y3322" i="4" s="1"/>
  <c r="AA3326" i="4"/>
  <c r="AC3326" i="4" s="1"/>
  <c r="W3326" i="4"/>
  <c r="Z3326" i="4" s="1"/>
  <c r="V3326" i="4"/>
  <c r="Y3326" i="4" s="1"/>
  <c r="AA3330" i="4"/>
  <c r="AC3330" i="4" s="1"/>
  <c r="W3330" i="4"/>
  <c r="Z3330" i="4" s="1"/>
  <c r="V3330" i="4"/>
  <c r="Y3330" i="4" s="1"/>
  <c r="AA3334" i="4"/>
  <c r="AC3334" i="4" s="1"/>
  <c r="W3334" i="4"/>
  <c r="Z3334" i="4" s="1"/>
  <c r="V3334" i="4"/>
  <c r="Y3334" i="4" s="1"/>
  <c r="AA3338" i="4"/>
  <c r="AC3338" i="4" s="1"/>
  <c r="W3338" i="4"/>
  <c r="Z3338" i="4" s="1"/>
  <c r="V3338" i="4"/>
  <c r="Y3338" i="4" s="1"/>
  <c r="AA3342" i="4"/>
  <c r="AC3342" i="4" s="1"/>
  <c r="W3342" i="4"/>
  <c r="Z3342" i="4" s="1"/>
  <c r="V3342" i="4"/>
  <c r="Y3342" i="4" s="1"/>
  <c r="AA3346" i="4"/>
  <c r="AC3346" i="4" s="1"/>
  <c r="W3346" i="4"/>
  <c r="Z3346" i="4" s="1"/>
  <c r="V3346" i="4"/>
  <c r="Y3346" i="4" s="1"/>
  <c r="AA3350" i="4"/>
  <c r="AC3350" i="4" s="1"/>
  <c r="W3350" i="4"/>
  <c r="Z3350" i="4" s="1"/>
  <c r="V3350" i="4"/>
  <c r="Y3350" i="4" s="1"/>
  <c r="AA3354" i="4"/>
  <c r="AC3354" i="4" s="1"/>
  <c r="W3354" i="4"/>
  <c r="Z3354" i="4" s="1"/>
  <c r="V3354" i="4"/>
  <c r="Y3354" i="4" s="1"/>
  <c r="AA3358" i="4"/>
  <c r="AC3358" i="4" s="1"/>
  <c r="W3358" i="4"/>
  <c r="Z3358" i="4" s="1"/>
  <c r="V3358" i="4"/>
  <c r="Y3358" i="4" s="1"/>
  <c r="AA3362" i="4"/>
  <c r="AC3362" i="4" s="1"/>
  <c r="W3362" i="4"/>
  <c r="Z3362" i="4" s="1"/>
  <c r="V3362" i="4"/>
  <c r="Y3362" i="4" s="1"/>
  <c r="AA3366" i="4"/>
  <c r="AC3366" i="4" s="1"/>
  <c r="W3366" i="4"/>
  <c r="Z3366" i="4" s="1"/>
  <c r="V3366" i="4"/>
  <c r="Y3366" i="4" s="1"/>
  <c r="AA3370" i="4"/>
  <c r="AC3370" i="4" s="1"/>
  <c r="W3370" i="4"/>
  <c r="Z3370" i="4" s="1"/>
  <c r="V3370" i="4"/>
  <c r="Y3370" i="4" s="1"/>
  <c r="AA3374" i="4"/>
  <c r="AC3374" i="4" s="1"/>
  <c r="W3374" i="4"/>
  <c r="Z3374" i="4" s="1"/>
  <c r="V3374" i="4"/>
  <c r="Y3374" i="4" s="1"/>
  <c r="AA3378" i="4"/>
  <c r="AC3378" i="4" s="1"/>
  <c r="W3378" i="4"/>
  <c r="Z3378" i="4" s="1"/>
  <c r="V3378" i="4"/>
  <c r="Y3378" i="4" s="1"/>
  <c r="AA3382" i="4"/>
  <c r="AC3382" i="4" s="1"/>
  <c r="W3382" i="4"/>
  <c r="Z3382" i="4" s="1"/>
  <c r="V3382" i="4"/>
  <c r="Y3382" i="4" s="1"/>
  <c r="AA3386" i="4"/>
  <c r="AC3386" i="4" s="1"/>
  <c r="W3386" i="4"/>
  <c r="Z3386" i="4" s="1"/>
  <c r="V3386" i="4"/>
  <c r="Y3386" i="4" s="1"/>
  <c r="AA3390" i="4"/>
  <c r="AC3390" i="4" s="1"/>
  <c r="W3390" i="4"/>
  <c r="Z3390" i="4" s="1"/>
  <c r="V3390" i="4"/>
  <c r="Y3390" i="4" s="1"/>
  <c r="AA3394" i="4"/>
  <c r="AC3394" i="4" s="1"/>
  <c r="W3394" i="4"/>
  <c r="Z3394" i="4" s="1"/>
  <c r="V3394" i="4"/>
  <c r="Y3394" i="4" s="1"/>
  <c r="AA3398" i="4"/>
  <c r="AC3398" i="4" s="1"/>
  <c r="W3398" i="4"/>
  <c r="Z3398" i="4" s="1"/>
  <c r="V3398" i="4"/>
  <c r="Y3398" i="4" s="1"/>
  <c r="AA3402" i="4"/>
  <c r="AC3402" i="4" s="1"/>
  <c r="W3402" i="4"/>
  <c r="Z3402" i="4" s="1"/>
  <c r="V3402" i="4"/>
  <c r="Y3402" i="4" s="1"/>
  <c r="AA3406" i="4"/>
  <c r="AC3406" i="4" s="1"/>
  <c r="W3406" i="4"/>
  <c r="Z3406" i="4" s="1"/>
  <c r="V3406" i="4"/>
  <c r="Y3406" i="4" s="1"/>
  <c r="AA3410" i="4"/>
  <c r="AC3410" i="4" s="1"/>
  <c r="W3410" i="4"/>
  <c r="Z3410" i="4" s="1"/>
  <c r="V3410" i="4"/>
  <c r="Y3410" i="4" s="1"/>
  <c r="AA3414" i="4"/>
  <c r="AC3414" i="4" s="1"/>
  <c r="W3414" i="4"/>
  <c r="Z3414" i="4" s="1"/>
  <c r="V3414" i="4"/>
  <c r="Y3414" i="4" s="1"/>
  <c r="AA3418" i="4"/>
  <c r="AC3418" i="4" s="1"/>
  <c r="W3418" i="4"/>
  <c r="Z3418" i="4" s="1"/>
  <c r="V3418" i="4"/>
  <c r="Y3418" i="4" s="1"/>
  <c r="AA3422" i="4"/>
  <c r="AC3422" i="4" s="1"/>
  <c r="W3422" i="4"/>
  <c r="Z3422" i="4" s="1"/>
  <c r="V3422" i="4"/>
  <c r="Y3422" i="4" s="1"/>
  <c r="AA3426" i="4"/>
  <c r="AC3426" i="4" s="1"/>
  <c r="W3426" i="4"/>
  <c r="Z3426" i="4" s="1"/>
  <c r="V3426" i="4"/>
  <c r="Y3426" i="4" s="1"/>
  <c r="AA3430" i="4"/>
  <c r="AC3430" i="4" s="1"/>
  <c r="W3430" i="4"/>
  <c r="Z3430" i="4" s="1"/>
  <c r="V3430" i="4"/>
  <c r="Y3430" i="4" s="1"/>
  <c r="AA3434" i="4"/>
  <c r="AC3434" i="4" s="1"/>
  <c r="W3434" i="4"/>
  <c r="Z3434" i="4" s="1"/>
  <c r="V3434" i="4"/>
  <c r="Y3434" i="4" s="1"/>
  <c r="AA3438" i="4"/>
  <c r="AC3438" i="4" s="1"/>
  <c r="W3438" i="4"/>
  <c r="Z3438" i="4" s="1"/>
  <c r="V3438" i="4"/>
  <c r="Y3438" i="4" s="1"/>
  <c r="AA3442" i="4"/>
  <c r="AC3442" i="4" s="1"/>
  <c r="W3442" i="4"/>
  <c r="Z3442" i="4" s="1"/>
  <c r="V3442" i="4"/>
  <c r="Y3442" i="4" s="1"/>
  <c r="AA3446" i="4"/>
  <c r="AC3446" i="4" s="1"/>
  <c r="W3446" i="4"/>
  <c r="Z3446" i="4" s="1"/>
  <c r="V3446" i="4"/>
  <c r="Y3446" i="4" s="1"/>
  <c r="AA3450" i="4"/>
  <c r="AC3450" i="4" s="1"/>
  <c r="W3450" i="4"/>
  <c r="Z3450" i="4" s="1"/>
  <c r="V3450" i="4"/>
  <c r="Y3450" i="4" s="1"/>
  <c r="AA3454" i="4"/>
  <c r="AC3454" i="4" s="1"/>
  <c r="W3454" i="4"/>
  <c r="Z3454" i="4" s="1"/>
  <c r="V3454" i="4"/>
  <c r="Y3454" i="4" s="1"/>
  <c r="AA3458" i="4"/>
  <c r="AC3458" i="4" s="1"/>
  <c r="W3458" i="4"/>
  <c r="Z3458" i="4" s="1"/>
  <c r="V3458" i="4"/>
  <c r="Y3458" i="4" s="1"/>
  <c r="AA3462" i="4"/>
  <c r="AC3462" i="4" s="1"/>
  <c r="W3462" i="4"/>
  <c r="Z3462" i="4" s="1"/>
  <c r="V3462" i="4"/>
  <c r="Y3462" i="4" s="1"/>
  <c r="AA3466" i="4"/>
  <c r="AC3466" i="4" s="1"/>
  <c r="W3466" i="4"/>
  <c r="Z3466" i="4" s="1"/>
  <c r="V3466" i="4"/>
  <c r="Y3466" i="4" s="1"/>
  <c r="AA3470" i="4"/>
  <c r="AC3470" i="4" s="1"/>
  <c r="W3470" i="4"/>
  <c r="Z3470" i="4" s="1"/>
  <c r="V3470" i="4"/>
  <c r="Y3470" i="4" s="1"/>
  <c r="AA3474" i="4"/>
  <c r="AC3474" i="4" s="1"/>
  <c r="W3474" i="4"/>
  <c r="Z3474" i="4" s="1"/>
  <c r="V3474" i="4"/>
  <c r="Y3474" i="4" s="1"/>
  <c r="AA3478" i="4"/>
  <c r="AC3478" i="4" s="1"/>
  <c r="W3478" i="4"/>
  <c r="Z3478" i="4" s="1"/>
  <c r="V3478" i="4"/>
  <c r="Y3478" i="4" s="1"/>
  <c r="AA3482" i="4"/>
  <c r="AC3482" i="4" s="1"/>
  <c r="W3482" i="4"/>
  <c r="Z3482" i="4" s="1"/>
  <c r="V3482" i="4"/>
  <c r="Y3482" i="4" s="1"/>
  <c r="AA3486" i="4"/>
  <c r="AC3486" i="4" s="1"/>
  <c r="W3486" i="4"/>
  <c r="Z3486" i="4" s="1"/>
  <c r="V3486" i="4"/>
  <c r="Y3486" i="4" s="1"/>
  <c r="AA3490" i="4"/>
  <c r="AC3490" i="4" s="1"/>
  <c r="W3490" i="4"/>
  <c r="Z3490" i="4" s="1"/>
  <c r="V3490" i="4"/>
  <c r="Y3490" i="4" s="1"/>
  <c r="AA3494" i="4"/>
  <c r="AC3494" i="4" s="1"/>
  <c r="W3494" i="4"/>
  <c r="Z3494" i="4" s="1"/>
  <c r="V3494" i="4"/>
  <c r="Y3494" i="4" s="1"/>
  <c r="AA3498" i="4"/>
  <c r="AC3498" i="4" s="1"/>
  <c r="W3498" i="4"/>
  <c r="Z3498" i="4" s="1"/>
  <c r="V3498" i="4"/>
  <c r="Y3498" i="4" s="1"/>
  <c r="AA3502" i="4"/>
  <c r="AC3502" i="4" s="1"/>
  <c r="W3502" i="4"/>
  <c r="Z3502" i="4" s="1"/>
  <c r="V3502" i="4"/>
  <c r="Y3502" i="4" s="1"/>
  <c r="AA3506" i="4"/>
  <c r="AC3506" i="4" s="1"/>
  <c r="W3506" i="4"/>
  <c r="Z3506" i="4" s="1"/>
  <c r="V3506" i="4"/>
  <c r="Y3506" i="4" s="1"/>
  <c r="AA3510" i="4"/>
  <c r="AC3510" i="4" s="1"/>
  <c r="W3510" i="4"/>
  <c r="Z3510" i="4" s="1"/>
  <c r="V3510" i="4"/>
  <c r="Y3510" i="4" s="1"/>
  <c r="AA3514" i="4"/>
  <c r="AC3514" i="4" s="1"/>
  <c r="W3514" i="4"/>
  <c r="Z3514" i="4" s="1"/>
  <c r="V3514" i="4"/>
  <c r="Y3514" i="4" s="1"/>
  <c r="AA3205" i="4"/>
  <c r="AC3205" i="4" s="1"/>
  <c r="W3205" i="4"/>
  <c r="Z3205" i="4" s="1"/>
  <c r="V3205" i="4"/>
  <c r="AA3209" i="4"/>
  <c r="AC3209" i="4" s="1"/>
  <c r="W3209" i="4"/>
  <c r="Z3209" i="4" s="1"/>
  <c r="V3209" i="4"/>
  <c r="AA3213" i="4"/>
  <c r="AC3213" i="4" s="1"/>
  <c r="W3213" i="4"/>
  <c r="Z3213" i="4" s="1"/>
  <c r="V3213" i="4"/>
  <c r="AA3217" i="4"/>
  <c r="AC3217" i="4" s="1"/>
  <c r="W3217" i="4"/>
  <c r="Z3217" i="4" s="1"/>
  <c r="V3217" i="4"/>
  <c r="AA3221" i="4"/>
  <c r="AC3221" i="4" s="1"/>
  <c r="W3221" i="4"/>
  <c r="Z3221" i="4" s="1"/>
  <c r="V3221" i="4"/>
  <c r="AA3225" i="4"/>
  <c r="AC3225" i="4" s="1"/>
  <c r="W3225" i="4"/>
  <c r="Z3225" i="4" s="1"/>
  <c r="V3225" i="4"/>
  <c r="AA3229" i="4"/>
  <c r="AC3229" i="4" s="1"/>
  <c r="W3229" i="4"/>
  <c r="Z3229" i="4" s="1"/>
  <c r="V3229" i="4"/>
  <c r="AA3233" i="4"/>
  <c r="AC3233" i="4" s="1"/>
  <c r="W3233" i="4"/>
  <c r="Z3233" i="4" s="1"/>
  <c r="V3233" i="4"/>
  <c r="AA3237" i="4"/>
  <c r="AC3237" i="4" s="1"/>
  <c r="W3237" i="4"/>
  <c r="Z3237" i="4" s="1"/>
  <c r="V3237" i="4"/>
  <c r="AA3241" i="4"/>
  <c r="AC3241" i="4" s="1"/>
  <c r="W3241" i="4"/>
  <c r="Z3241" i="4" s="1"/>
  <c r="V3241" i="4"/>
  <c r="AA3245" i="4"/>
  <c r="AC3245" i="4" s="1"/>
  <c r="W3245" i="4"/>
  <c r="Z3245" i="4" s="1"/>
  <c r="V3245" i="4"/>
  <c r="AA3249" i="4"/>
  <c r="AC3249" i="4" s="1"/>
  <c r="W3249" i="4"/>
  <c r="Z3249" i="4" s="1"/>
  <c r="V3249" i="4"/>
  <c r="AA3253" i="4"/>
  <c r="AC3253" i="4" s="1"/>
  <c r="W3253" i="4"/>
  <c r="Z3253" i="4" s="1"/>
  <c r="V3253" i="4"/>
  <c r="AA3257" i="4"/>
  <c r="AC3257" i="4" s="1"/>
  <c r="W3257" i="4"/>
  <c r="Z3257" i="4" s="1"/>
  <c r="V3257" i="4"/>
  <c r="AA3261" i="4"/>
  <c r="AC3261" i="4" s="1"/>
  <c r="W3261" i="4"/>
  <c r="Z3261" i="4" s="1"/>
  <c r="V3261" i="4"/>
  <c r="AA3265" i="4"/>
  <c r="AC3265" i="4" s="1"/>
  <c r="W3265" i="4"/>
  <c r="Z3265" i="4" s="1"/>
  <c r="V3265" i="4"/>
  <c r="AA3269" i="4"/>
  <c r="AC3269" i="4" s="1"/>
  <c r="W3269" i="4"/>
  <c r="Z3269" i="4" s="1"/>
  <c r="V3269" i="4"/>
  <c r="AA3273" i="4"/>
  <c r="AC3273" i="4" s="1"/>
  <c r="W3273" i="4"/>
  <c r="Z3273" i="4" s="1"/>
  <c r="V3273" i="4"/>
  <c r="AA3277" i="4"/>
  <c r="AC3277" i="4" s="1"/>
  <c r="W3277" i="4"/>
  <c r="Z3277" i="4" s="1"/>
  <c r="V3277" i="4"/>
  <c r="AA3281" i="4"/>
  <c r="AC3281" i="4" s="1"/>
  <c r="W3281" i="4"/>
  <c r="Z3281" i="4" s="1"/>
  <c r="V3281" i="4"/>
  <c r="AA3285" i="4"/>
  <c r="AC3285" i="4" s="1"/>
  <c r="W3285" i="4"/>
  <c r="Z3285" i="4" s="1"/>
  <c r="V3285" i="4"/>
  <c r="AA3289" i="4"/>
  <c r="AC3289" i="4" s="1"/>
  <c r="W3289" i="4"/>
  <c r="Z3289" i="4" s="1"/>
  <c r="V3289" i="4"/>
  <c r="AA3293" i="4"/>
  <c r="AC3293" i="4" s="1"/>
  <c r="W3293" i="4"/>
  <c r="Z3293" i="4" s="1"/>
  <c r="V3293" i="4"/>
  <c r="AA3297" i="4"/>
  <c r="AC3297" i="4" s="1"/>
  <c r="W3297" i="4"/>
  <c r="Z3297" i="4" s="1"/>
  <c r="V3297" i="4"/>
  <c r="AA3301" i="4"/>
  <c r="AC3301" i="4" s="1"/>
  <c r="W3301" i="4"/>
  <c r="Z3301" i="4" s="1"/>
  <c r="V3301" i="4"/>
  <c r="AA3305" i="4"/>
  <c r="AC3305" i="4" s="1"/>
  <c r="W3305" i="4"/>
  <c r="Z3305" i="4" s="1"/>
  <c r="V3305" i="4"/>
  <c r="AA3309" i="4"/>
  <c r="AC3309" i="4" s="1"/>
  <c r="W3309" i="4"/>
  <c r="Z3309" i="4" s="1"/>
  <c r="V3309" i="4"/>
  <c r="AA3313" i="4"/>
  <c r="AC3313" i="4" s="1"/>
  <c r="W3313" i="4"/>
  <c r="Z3313" i="4" s="1"/>
  <c r="V3313" i="4"/>
  <c r="AA3317" i="4"/>
  <c r="AC3317" i="4" s="1"/>
  <c r="W3317" i="4"/>
  <c r="Z3317" i="4" s="1"/>
  <c r="V3317" i="4"/>
  <c r="AA3321" i="4"/>
  <c r="AC3321" i="4" s="1"/>
  <c r="W3321" i="4"/>
  <c r="Z3321" i="4" s="1"/>
  <c r="V3321" i="4"/>
  <c r="AA3325" i="4"/>
  <c r="AC3325" i="4" s="1"/>
  <c r="W3325" i="4"/>
  <c r="Z3325" i="4" s="1"/>
  <c r="V3325" i="4"/>
  <c r="AA3329" i="4"/>
  <c r="AC3329" i="4" s="1"/>
  <c r="W3329" i="4"/>
  <c r="Z3329" i="4" s="1"/>
  <c r="V3329" i="4"/>
  <c r="AA3333" i="4"/>
  <c r="AC3333" i="4" s="1"/>
  <c r="W3333" i="4"/>
  <c r="Z3333" i="4" s="1"/>
  <c r="V3333" i="4"/>
  <c r="AA3337" i="4"/>
  <c r="AC3337" i="4" s="1"/>
  <c r="W3337" i="4"/>
  <c r="Z3337" i="4" s="1"/>
  <c r="V3337" i="4"/>
  <c r="AA3341" i="4"/>
  <c r="AC3341" i="4" s="1"/>
  <c r="W3341" i="4"/>
  <c r="Z3341" i="4" s="1"/>
  <c r="V3341" i="4"/>
  <c r="AA3345" i="4"/>
  <c r="AC3345" i="4" s="1"/>
  <c r="W3345" i="4"/>
  <c r="Z3345" i="4" s="1"/>
  <c r="V3345" i="4"/>
  <c r="AA3349" i="4"/>
  <c r="AC3349" i="4" s="1"/>
  <c r="W3349" i="4"/>
  <c r="Z3349" i="4" s="1"/>
  <c r="V3349" i="4"/>
  <c r="AA3353" i="4"/>
  <c r="AC3353" i="4" s="1"/>
  <c r="W3353" i="4"/>
  <c r="Z3353" i="4" s="1"/>
  <c r="V3353" i="4"/>
  <c r="AA3357" i="4"/>
  <c r="AC3357" i="4" s="1"/>
  <c r="W3357" i="4"/>
  <c r="Z3357" i="4" s="1"/>
  <c r="V3357" i="4"/>
  <c r="AA3361" i="4"/>
  <c r="AC3361" i="4" s="1"/>
  <c r="W3361" i="4"/>
  <c r="Z3361" i="4" s="1"/>
  <c r="V3361" i="4"/>
  <c r="AA3365" i="4"/>
  <c r="AC3365" i="4" s="1"/>
  <c r="W3365" i="4"/>
  <c r="Z3365" i="4" s="1"/>
  <c r="V3365" i="4"/>
  <c r="AA3369" i="4"/>
  <c r="AC3369" i="4" s="1"/>
  <c r="W3369" i="4"/>
  <c r="Z3369" i="4" s="1"/>
  <c r="V3369" i="4"/>
  <c r="AA3373" i="4"/>
  <c r="AC3373" i="4" s="1"/>
  <c r="W3373" i="4"/>
  <c r="Z3373" i="4" s="1"/>
  <c r="V3373" i="4"/>
  <c r="AA3377" i="4"/>
  <c r="AC3377" i="4" s="1"/>
  <c r="W3377" i="4"/>
  <c r="Z3377" i="4" s="1"/>
  <c r="V3377" i="4"/>
  <c r="AA3381" i="4"/>
  <c r="AC3381" i="4" s="1"/>
  <c r="W3381" i="4"/>
  <c r="Z3381" i="4" s="1"/>
  <c r="V3381" i="4"/>
  <c r="AA3385" i="4"/>
  <c r="AC3385" i="4" s="1"/>
  <c r="W3385" i="4"/>
  <c r="Z3385" i="4" s="1"/>
  <c r="V3385" i="4"/>
  <c r="AA3389" i="4"/>
  <c r="AC3389" i="4" s="1"/>
  <c r="W3389" i="4"/>
  <c r="Z3389" i="4" s="1"/>
  <c r="V3389" i="4"/>
  <c r="AA3393" i="4"/>
  <c r="AC3393" i="4" s="1"/>
  <c r="W3393" i="4"/>
  <c r="Z3393" i="4" s="1"/>
  <c r="V3393" i="4"/>
  <c r="AA3397" i="4"/>
  <c r="AC3397" i="4" s="1"/>
  <c r="W3397" i="4"/>
  <c r="Z3397" i="4" s="1"/>
  <c r="V3397" i="4"/>
  <c r="AA3401" i="4"/>
  <c r="AC3401" i="4" s="1"/>
  <c r="W3401" i="4"/>
  <c r="Z3401" i="4" s="1"/>
  <c r="V3401" i="4"/>
  <c r="AA3405" i="4"/>
  <c r="AC3405" i="4" s="1"/>
  <c r="W3405" i="4"/>
  <c r="Z3405" i="4" s="1"/>
  <c r="V3405" i="4"/>
  <c r="AA3409" i="4"/>
  <c r="AC3409" i="4" s="1"/>
  <c r="W3409" i="4"/>
  <c r="Z3409" i="4" s="1"/>
  <c r="V3409" i="4"/>
  <c r="AA3413" i="4"/>
  <c r="AC3413" i="4" s="1"/>
  <c r="W3413" i="4"/>
  <c r="Z3413" i="4" s="1"/>
  <c r="V3413" i="4"/>
  <c r="AA3417" i="4"/>
  <c r="AC3417" i="4" s="1"/>
  <c r="W3417" i="4"/>
  <c r="Z3417" i="4" s="1"/>
  <c r="V3417" i="4"/>
  <c r="AA3421" i="4"/>
  <c r="AC3421" i="4" s="1"/>
  <c r="W3421" i="4"/>
  <c r="Z3421" i="4" s="1"/>
  <c r="V3421" i="4"/>
  <c r="AA3425" i="4"/>
  <c r="AC3425" i="4" s="1"/>
  <c r="W3425" i="4"/>
  <c r="Z3425" i="4" s="1"/>
  <c r="V3425" i="4"/>
  <c r="AA3429" i="4"/>
  <c r="AC3429" i="4" s="1"/>
  <c r="W3429" i="4"/>
  <c r="Z3429" i="4" s="1"/>
  <c r="V3429" i="4"/>
  <c r="AA3433" i="4"/>
  <c r="AC3433" i="4" s="1"/>
  <c r="W3433" i="4"/>
  <c r="Z3433" i="4" s="1"/>
  <c r="V3433" i="4"/>
  <c r="AA3437" i="4"/>
  <c r="AC3437" i="4" s="1"/>
  <c r="W3437" i="4"/>
  <c r="Z3437" i="4" s="1"/>
  <c r="V3437" i="4"/>
  <c r="AA3441" i="4"/>
  <c r="AC3441" i="4" s="1"/>
  <c r="W3441" i="4"/>
  <c r="Z3441" i="4" s="1"/>
  <c r="V3441" i="4"/>
  <c r="AA3445" i="4"/>
  <c r="AC3445" i="4" s="1"/>
  <c r="W3445" i="4"/>
  <c r="Z3445" i="4" s="1"/>
  <c r="V3445" i="4"/>
  <c r="AA3449" i="4"/>
  <c r="AC3449" i="4" s="1"/>
  <c r="W3449" i="4"/>
  <c r="Z3449" i="4" s="1"/>
  <c r="V3449" i="4"/>
  <c r="AA3453" i="4"/>
  <c r="AC3453" i="4" s="1"/>
  <c r="W3453" i="4"/>
  <c r="Z3453" i="4" s="1"/>
  <c r="V3453" i="4"/>
  <c r="AA3457" i="4"/>
  <c r="AC3457" i="4" s="1"/>
  <c r="W3457" i="4"/>
  <c r="Z3457" i="4" s="1"/>
  <c r="V3457" i="4"/>
  <c r="AA3461" i="4"/>
  <c r="AC3461" i="4" s="1"/>
  <c r="W3461" i="4"/>
  <c r="Z3461" i="4" s="1"/>
  <c r="V3461" i="4"/>
  <c r="AA3465" i="4"/>
  <c r="AC3465" i="4" s="1"/>
  <c r="W3465" i="4"/>
  <c r="Z3465" i="4" s="1"/>
  <c r="V3465" i="4"/>
  <c r="AA3469" i="4"/>
  <c r="AC3469" i="4" s="1"/>
  <c r="W3469" i="4"/>
  <c r="Z3469" i="4" s="1"/>
  <c r="V3469" i="4"/>
  <c r="AA3473" i="4"/>
  <c r="AC3473" i="4" s="1"/>
  <c r="W3473" i="4"/>
  <c r="Z3473" i="4" s="1"/>
  <c r="V3473" i="4"/>
  <c r="AA3477" i="4"/>
  <c r="AC3477" i="4" s="1"/>
  <c r="W3477" i="4"/>
  <c r="Z3477" i="4" s="1"/>
  <c r="V3477" i="4"/>
  <c r="AA3481" i="4"/>
  <c r="AC3481" i="4" s="1"/>
  <c r="W3481" i="4"/>
  <c r="Z3481" i="4" s="1"/>
  <c r="V3481" i="4"/>
  <c r="AA3485" i="4"/>
  <c r="AC3485" i="4" s="1"/>
  <c r="W3485" i="4"/>
  <c r="Z3485" i="4" s="1"/>
  <c r="V3485" i="4"/>
  <c r="AA3489" i="4"/>
  <c r="AC3489" i="4" s="1"/>
  <c r="W3489" i="4"/>
  <c r="Z3489" i="4" s="1"/>
  <c r="V3489" i="4"/>
  <c r="AA3493" i="4"/>
  <c r="AC3493" i="4" s="1"/>
  <c r="W3493" i="4"/>
  <c r="Z3493" i="4" s="1"/>
  <c r="V3493" i="4"/>
  <c r="AA3497" i="4"/>
  <c r="AC3497" i="4" s="1"/>
  <c r="W3497" i="4"/>
  <c r="Z3497" i="4" s="1"/>
  <c r="V3497" i="4"/>
  <c r="AA3501" i="4"/>
  <c r="AC3501" i="4" s="1"/>
  <c r="W3501" i="4"/>
  <c r="Z3501" i="4" s="1"/>
  <c r="V3501" i="4"/>
  <c r="AA3505" i="4"/>
  <c r="AC3505" i="4" s="1"/>
  <c r="W3505" i="4"/>
  <c r="Z3505" i="4" s="1"/>
  <c r="V3505" i="4"/>
  <c r="AA3509" i="4"/>
  <c r="AC3509" i="4" s="1"/>
  <c r="W3509" i="4"/>
  <c r="Z3509" i="4" s="1"/>
  <c r="V3509" i="4"/>
  <c r="AA3513" i="4"/>
  <c r="AC3513" i="4" s="1"/>
  <c r="W3513" i="4"/>
  <c r="Z3513" i="4" s="1"/>
  <c r="V3513" i="4"/>
  <c r="AD3509" i="4"/>
  <c r="AD3501" i="4"/>
  <c r="AD3493" i="4"/>
  <c r="AD3485" i="4"/>
  <c r="AD3477" i="4"/>
  <c r="AD3469" i="4"/>
  <c r="AD3461" i="4"/>
  <c r="AD3453" i="4"/>
  <c r="AD3445" i="4"/>
  <c r="AD3437" i="4"/>
  <c r="AD3429" i="4"/>
  <c r="AD3421" i="4"/>
  <c r="AD3413" i="4"/>
  <c r="AD3405" i="4"/>
  <c r="AD3397" i="4"/>
  <c r="AD3389" i="4"/>
  <c r="AD3381" i="4"/>
  <c r="AD3373" i="4"/>
  <c r="AD3365" i="4"/>
  <c r="AD3357" i="4"/>
  <c r="AD3349" i="4"/>
  <c r="AD3341" i="4"/>
  <c r="AD3333" i="4"/>
  <c r="AD3325" i="4"/>
  <c r="AD3317" i="4"/>
  <c r="AD3309" i="4"/>
  <c r="AD3301" i="4"/>
  <c r="AD3293" i="4"/>
  <c r="AD3285" i="4"/>
  <c r="AD3277" i="4"/>
  <c r="AD3269" i="4"/>
  <c r="AD3261" i="4"/>
  <c r="AD3253" i="4"/>
  <c r="AD3245" i="4"/>
  <c r="AD3237" i="4"/>
  <c r="AD3229" i="4"/>
  <c r="AD3221" i="4"/>
  <c r="AD3213" i="4"/>
  <c r="AD3205" i="4"/>
  <c r="AD3197" i="4"/>
  <c r="AD3189" i="4"/>
  <c r="AD3181" i="4"/>
  <c r="AD3173" i="4"/>
  <c r="AD3165" i="4"/>
  <c r="AD3157" i="4"/>
  <c r="AD3149" i="4"/>
  <c r="AD3141" i="4"/>
  <c r="AD3133" i="4"/>
  <c r="AD3125" i="4"/>
  <c r="AD3117" i="4"/>
  <c r="AD3109" i="4"/>
  <c r="AD3101" i="4"/>
  <c r="AD3093" i="4"/>
  <c r="AD3085" i="4"/>
  <c r="AD3077" i="4"/>
  <c r="AD3069" i="4"/>
  <c r="AD3061" i="4"/>
  <c r="AD3053" i="4"/>
  <c r="AD3045" i="4"/>
  <c r="AD3037" i="4"/>
  <c r="AD3029" i="4"/>
  <c r="AD3021" i="4"/>
  <c r="AD3013" i="4"/>
  <c r="AD3005" i="4"/>
  <c r="AD2997" i="4"/>
  <c r="AD2989" i="4"/>
  <c r="AD2981" i="4"/>
  <c r="AD2973" i="4"/>
  <c r="AD2965" i="4"/>
  <c r="AD2957" i="4"/>
  <c r="AD2949" i="4"/>
  <c r="AD2941" i="4"/>
  <c r="AD2933" i="4"/>
  <c r="AD2925" i="4"/>
  <c r="AD2917" i="4"/>
  <c r="AD2909" i="4"/>
  <c r="AD2901" i="4"/>
  <c r="AD2893" i="4"/>
  <c r="AD2885" i="4"/>
  <c r="AD2877" i="4"/>
  <c r="AD2869" i="4"/>
  <c r="AD2861" i="4"/>
  <c r="AD2853" i="4"/>
  <c r="AD2845" i="4"/>
  <c r="AD2837" i="4"/>
  <c r="AD2829" i="4"/>
  <c r="AD2821" i="4"/>
  <c r="AD2813" i="4"/>
  <c r="AD2805" i="4"/>
  <c r="AD2797" i="4"/>
  <c r="AD2789" i="4"/>
  <c r="AD2781" i="4"/>
  <c r="AD2773" i="4"/>
  <c r="AD2765" i="4"/>
  <c r="AD2757" i="4"/>
  <c r="AD2749" i="4"/>
  <c r="AD2741" i="4"/>
  <c r="AD2733" i="4"/>
  <c r="AD2725" i="4"/>
  <c r="AD2717" i="4"/>
  <c r="AD2709" i="4"/>
  <c r="AD2701" i="4"/>
  <c r="AD2693" i="4"/>
  <c r="AD2685" i="4"/>
  <c r="AD2677" i="4"/>
  <c r="AD2669" i="4"/>
  <c r="AD2661" i="4"/>
  <c r="AD2653" i="4"/>
  <c r="AD2645" i="4"/>
  <c r="AD2637" i="4"/>
  <c r="AD2629" i="4"/>
  <c r="AD2621" i="4"/>
  <c r="AD2613" i="4"/>
  <c r="AD2605" i="4"/>
  <c r="AD2597" i="4"/>
  <c r="AD2589" i="4"/>
  <c r="AD2581" i="4"/>
  <c r="AD2573" i="4"/>
  <c r="AD2565" i="4"/>
  <c r="AD2557" i="4"/>
  <c r="AD2549" i="4"/>
  <c r="AD2541" i="4"/>
  <c r="AD2533" i="4"/>
  <c r="AD2525" i="4"/>
  <c r="AD2517" i="4"/>
  <c r="AD2509" i="4"/>
  <c r="AD2501" i="4"/>
  <c r="AD2493" i="4"/>
  <c r="AD2485" i="4"/>
  <c r="AD2477" i="4"/>
  <c r="AD2469" i="4"/>
  <c r="AD2461" i="4"/>
  <c r="AD2453" i="4"/>
  <c r="AD2445" i="4"/>
  <c r="AD2437" i="4"/>
  <c r="AD2429" i="4"/>
  <c r="AD2421" i="4"/>
  <c r="AD2413" i="4"/>
  <c r="AD2405" i="4"/>
  <c r="AD2397" i="4"/>
  <c r="AD2389" i="4"/>
  <c r="AD2381" i="4"/>
  <c r="AD2373" i="4"/>
  <c r="AD2365" i="4"/>
  <c r="AD2357" i="4"/>
  <c r="AD2349" i="4"/>
  <c r="AD2341" i="4"/>
  <c r="AD2333" i="4"/>
  <c r="AD2325" i="4"/>
  <c r="AD2317" i="4"/>
  <c r="AD2309" i="4"/>
  <c r="AD2301" i="4"/>
  <c r="AD2293" i="4"/>
  <c r="AD2285" i="4"/>
  <c r="AD2277" i="4"/>
  <c r="AD2269" i="4"/>
  <c r="AD2261" i="4"/>
  <c r="AD2253" i="4"/>
  <c r="AD2245" i="4"/>
  <c r="AD2237" i="4"/>
  <c r="AD2229" i="4"/>
  <c r="AD2221" i="4"/>
  <c r="AD2213" i="4"/>
  <c r="AD2205" i="4"/>
  <c r="AD2197" i="4"/>
  <c r="AD2189" i="4"/>
  <c r="AD2181" i="4"/>
  <c r="AD2173" i="4"/>
  <c r="AD2165" i="4"/>
  <c r="AD2157" i="4"/>
  <c r="AD2149" i="4"/>
  <c r="AD2141" i="4"/>
  <c r="AD2133" i="4"/>
  <c r="AD2125" i="4"/>
  <c r="AD2117" i="4"/>
  <c r="AD2109" i="4"/>
  <c r="AD2101" i="4"/>
  <c r="AD2093" i="4"/>
  <c r="AD2085" i="4"/>
  <c r="AD2077" i="4"/>
  <c r="AD2069" i="4"/>
  <c r="AD2061" i="4"/>
  <c r="AD2053" i="4"/>
  <c r="AD2045" i="4"/>
  <c r="AD2037" i="4"/>
  <c r="AD2029" i="4"/>
  <c r="AD2021" i="4"/>
  <c r="AD2013" i="4"/>
  <c r="AD2005" i="4"/>
  <c r="AD1997" i="4"/>
  <c r="AD1989" i="4"/>
  <c r="AD1981" i="4"/>
  <c r="AD1973" i="4"/>
  <c r="AD1965" i="4"/>
  <c r="AD1957" i="4"/>
  <c r="AD1949" i="4"/>
  <c r="AD1941" i="4"/>
  <c r="AD1933" i="4"/>
  <c r="AD1925" i="4"/>
  <c r="AD1917" i="4"/>
  <c r="AD1909" i="4"/>
  <c r="AD1901" i="4"/>
  <c r="AD1893" i="4"/>
  <c r="AD1885" i="4"/>
  <c r="AD1877" i="4"/>
  <c r="AD1869" i="4"/>
  <c r="AD1861" i="4"/>
  <c r="AD1853" i="4"/>
  <c r="AD1845" i="4"/>
  <c r="AD1837" i="4"/>
  <c r="AD1829" i="4"/>
  <c r="AD1821" i="4"/>
  <c r="AD1813" i="4"/>
  <c r="AD1805" i="4"/>
  <c r="AD1797" i="4"/>
  <c r="AD1789" i="4"/>
  <c r="AD1781" i="4"/>
  <c r="AD1773" i="4"/>
  <c r="AE1773" i="4" s="1"/>
  <c r="AD1765" i="4"/>
  <c r="AE1765" i="4" s="1"/>
  <c r="AD1757" i="4"/>
  <c r="AE1757" i="4" s="1"/>
  <c r="AD1749" i="4"/>
  <c r="AE1749" i="4" s="1"/>
  <c r="AD1741" i="4"/>
  <c r="AE1741" i="4" s="1"/>
  <c r="AD1733" i="4"/>
  <c r="AE1733" i="4" s="1"/>
  <c r="AD1725" i="4"/>
  <c r="AE1725" i="4" s="1"/>
  <c r="AD1717" i="4"/>
  <c r="AE1717" i="4" s="1"/>
  <c r="AD1709" i="4"/>
  <c r="AE1709" i="4" s="1"/>
  <c r="AD1701" i="4"/>
  <c r="AE1701" i="4" s="1"/>
  <c r="AD1693" i="4"/>
  <c r="AE1693" i="4" s="1"/>
  <c r="AD1685" i="4"/>
  <c r="AE1685" i="4" s="1"/>
  <c r="AD1677" i="4"/>
  <c r="AE1677" i="4" s="1"/>
  <c r="AD1669" i="4"/>
  <c r="AE1669" i="4" s="1"/>
  <c r="AD1661" i="4"/>
  <c r="AE1661" i="4" s="1"/>
  <c r="AD1653" i="4"/>
  <c r="AE1653" i="4" s="1"/>
  <c r="AD1645" i="4"/>
  <c r="AE1645" i="4" s="1"/>
  <c r="AD1637" i="4"/>
  <c r="AE1637" i="4" s="1"/>
  <c r="AD1629" i="4"/>
  <c r="AE1629" i="4" s="1"/>
  <c r="AD1621" i="4"/>
  <c r="AE1621" i="4" s="1"/>
  <c r="AD1613" i="4"/>
  <c r="AE1613" i="4" s="1"/>
  <c r="AD1605" i="4"/>
  <c r="AE1605" i="4" s="1"/>
  <c r="AD1597" i="4"/>
  <c r="AE1597" i="4" s="1"/>
  <c r="AD1589" i="4"/>
  <c r="AE1589" i="4" s="1"/>
  <c r="AD1581" i="4"/>
  <c r="AE1581" i="4" s="1"/>
  <c r="AD1573" i="4"/>
  <c r="AE1573" i="4" s="1"/>
  <c r="AD1565" i="4"/>
  <c r="AE1565" i="4" s="1"/>
  <c r="AD1557" i="4"/>
  <c r="AE1557" i="4" s="1"/>
  <c r="AD1549" i="4"/>
  <c r="AD1541" i="4"/>
  <c r="AD1533" i="4"/>
  <c r="AD1525" i="4"/>
  <c r="AD1517" i="4"/>
  <c r="AD1509" i="4"/>
  <c r="AD1501" i="4"/>
  <c r="AD1493" i="4"/>
  <c r="AD1485" i="4"/>
  <c r="AD1477" i="4"/>
  <c r="AD1469" i="4"/>
  <c r="AD1461" i="4"/>
  <c r="AD1453" i="4"/>
  <c r="AD1445" i="4"/>
  <c r="AD1437" i="4"/>
  <c r="AD1429" i="4"/>
  <c r="AD1421" i="4"/>
  <c r="AD1413" i="4"/>
  <c r="AD1405" i="4"/>
  <c r="AD1397" i="4"/>
  <c r="AD1389" i="4"/>
  <c r="AD1381" i="4"/>
  <c r="AD1373" i="4"/>
  <c r="AD1365" i="4"/>
  <c r="AD1357" i="4"/>
  <c r="AD1349" i="4"/>
  <c r="AD1341" i="4"/>
  <c r="AD1333" i="4"/>
  <c r="AD1325" i="4"/>
  <c r="AD1317" i="4"/>
  <c r="AD1309" i="4"/>
  <c r="AD1301" i="4"/>
  <c r="AD1293" i="4"/>
  <c r="AD1285" i="4"/>
  <c r="AD1277" i="4"/>
  <c r="AD1269" i="4"/>
  <c r="AD1261" i="4"/>
  <c r="AD1253" i="4"/>
  <c r="AD1245" i="4"/>
  <c r="AD1237" i="4"/>
  <c r="AD1229" i="4"/>
  <c r="AD1221" i="4"/>
  <c r="AD1213" i="4"/>
  <c r="AD1205" i="4"/>
  <c r="AD1197" i="4"/>
  <c r="AD1189" i="4"/>
  <c r="AD1181" i="4"/>
  <c r="AD1173" i="4"/>
  <c r="AD1165" i="4"/>
  <c r="AD1157" i="4"/>
  <c r="AD1149" i="4"/>
  <c r="AD1141" i="4"/>
  <c r="AD1133" i="4"/>
  <c r="AD1125" i="4"/>
  <c r="AD1117" i="4"/>
  <c r="AD1109" i="4"/>
  <c r="AD1101" i="4"/>
  <c r="AD1093" i="4"/>
  <c r="AD1085" i="4"/>
  <c r="AD1077" i="4"/>
  <c r="AD1069" i="4"/>
  <c r="AD1061" i="4"/>
  <c r="AD1053" i="4"/>
  <c r="AD1045" i="4"/>
  <c r="AD1037" i="4"/>
  <c r="AD1029" i="4"/>
  <c r="AD1021" i="4"/>
  <c r="AD1013" i="4"/>
  <c r="AD1005" i="4"/>
  <c r="AD997" i="4"/>
  <c r="AD989" i="4"/>
  <c r="AD981" i="4"/>
  <c r="AD973" i="4"/>
  <c r="AD965" i="4"/>
  <c r="AD957" i="4"/>
  <c r="AD949" i="4"/>
  <c r="AE949" i="4" s="1"/>
  <c r="AD941" i="4"/>
  <c r="AE941" i="4" s="1"/>
  <c r="AD933" i="4"/>
  <c r="AE933" i="4" s="1"/>
  <c r="AD925" i="4"/>
  <c r="AE925" i="4" s="1"/>
  <c r="AD917" i="4"/>
  <c r="AE917" i="4" s="1"/>
  <c r="AD909" i="4"/>
  <c r="AE909" i="4" s="1"/>
  <c r="AD901" i="4"/>
  <c r="AE901" i="4" s="1"/>
  <c r="AD893" i="4"/>
  <c r="AE893" i="4" s="1"/>
  <c r="AD885" i="4"/>
  <c r="AE885" i="4" s="1"/>
  <c r="AD877" i="4"/>
  <c r="AE877" i="4" s="1"/>
  <c r="AD869" i="4"/>
  <c r="AE869" i="4" s="1"/>
  <c r="AD861" i="4"/>
  <c r="AE861" i="4" s="1"/>
  <c r="AD853" i="4"/>
  <c r="AE853" i="4" s="1"/>
  <c r="AD845" i="4"/>
  <c r="AE845" i="4" s="1"/>
  <c r="AD837" i="4"/>
  <c r="AE837" i="4" s="1"/>
  <c r="AD829" i="4"/>
  <c r="AE829" i="4" s="1"/>
  <c r="AD821" i="4"/>
  <c r="AE821" i="4" s="1"/>
  <c r="AD813" i="4"/>
  <c r="AE813" i="4" s="1"/>
  <c r="AD805" i="4"/>
  <c r="AE805" i="4" s="1"/>
  <c r="AD797" i="4"/>
  <c r="AE797" i="4" s="1"/>
  <c r="AD789" i="4"/>
  <c r="AE789" i="4" s="1"/>
  <c r="AD781" i="4"/>
  <c r="AE781" i="4" s="1"/>
  <c r="AD773" i="4"/>
  <c r="AE773" i="4" s="1"/>
  <c r="AD765" i="4"/>
  <c r="AE765" i="4" s="1"/>
  <c r="AD757" i="4"/>
  <c r="AE757" i="4" s="1"/>
  <c r="AD749" i="4"/>
  <c r="AE749" i="4" s="1"/>
  <c r="AD741" i="4"/>
  <c r="AE741" i="4" s="1"/>
  <c r="AD733" i="4"/>
  <c r="AE733" i="4" s="1"/>
  <c r="AD725" i="4"/>
  <c r="AE725" i="4" s="1"/>
  <c r="AD717" i="4"/>
  <c r="AE717" i="4" s="1"/>
  <c r="AD709" i="4"/>
  <c r="AE709" i="4" s="1"/>
  <c r="AD701" i="4"/>
  <c r="AE701" i="4" s="1"/>
  <c r="AD693" i="4"/>
  <c r="AE693" i="4" s="1"/>
  <c r="AD685" i="4"/>
  <c r="AE685" i="4" s="1"/>
  <c r="AD677" i="4"/>
  <c r="AE677" i="4" s="1"/>
  <c r="AD669" i="4"/>
  <c r="AE669" i="4" s="1"/>
  <c r="AD661" i="4"/>
  <c r="AE661" i="4" s="1"/>
  <c r="AD653" i="4"/>
  <c r="AE653" i="4" s="1"/>
  <c r="AD645" i="4"/>
  <c r="AE645" i="4" s="1"/>
  <c r="AD637" i="4"/>
  <c r="AE637" i="4" s="1"/>
  <c r="AD629" i="4"/>
  <c r="AE629" i="4" s="1"/>
  <c r="AD621" i="4"/>
  <c r="AE621" i="4" s="1"/>
  <c r="AD613" i="4"/>
  <c r="AE613" i="4" s="1"/>
  <c r="AD605" i="4"/>
  <c r="AE605" i="4" s="1"/>
  <c r="AD597" i="4"/>
  <c r="AE597" i="4" s="1"/>
  <c r="AD589" i="4"/>
  <c r="AE589" i="4" s="1"/>
  <c r="AD581" i="4"/>
  <c r="AE581" i="4" s="1"/>
  <c r="AD573" i="4"/>
  <c r="AE573" i="4" s="1"/>
  <c r="AD565" i="4"/>
  <c r="AE565" i="4" s="1"/>
  <c r="AD557" i="4"/>
  <c r="AE557" i="4" s="1"/>
  <c r="AD549" i="4"/>
  <c r="AE549" i="4" s="1"/>
  <c r="AD541" i="4"/>
  <c r="AE541" i="4" s="1"/>
  <c r="AD533" i="4"/>
  <c r="AE533" i="4" s="1"/>
  <c r="AD525" i="4"/>
  <c r="AE525" i="4" s="1"/>
  <c r="AD517" i="4"/>
  <c r="AE517" i="4" s="1"/>
  <c r="AD509" i="4"/>
  <c r="AE509" i="4" s="1"/>
  <c r="AD501" i="4"/>
  <c r="AE501" i="4" s="1"/>
  <c r="AD493" i="4"/>
  <c r="AE493" i="4" s="1"/>
  <c r="AD485" i="4"/>
  <c r="AE485" i="4" s="1"/>
  <c r="AD477" i="4"/>
  <c r="AE477" i="4" s="1"/>
  <c r="AD469" i="4"/>
  <c r="AE469" i="4" s="1"/>
  <c r="AD461" i="4"/>
  <c r="AE461" i="4" s="1"/>
  <c r="AD453" i="4"/>
  <c r="AE453" i="4" s="1"/>
  <c r="AD445" i="4"/>
  <c r="AE445" i="4" s="1"/>
  <c r="AD437" i="4"/>
  <c r="AE437" i="4" s="1"/>
  <c r="AD429" i="4"/>
  <c r="AE429" i="4" s="1"/>
  <c r="AD421" i="4"/>
  <c r="AE421" i="4" s="1"/>
  <c r="AD413" i="4"/>
  <c r="AE413" i="4" s="1"/>
  <c r="AD405" i="4"/>
  <c r="AE405" i="4" s="1"/>
  <c r="AD397" i="4"/>
  <c r="AE397" i="4" s="1"/>
  <c r="AD389" i="4"/>
  <c r="AE389" i="4" s="1"/>
  <c r="AD381" i="4"/>
  <c r="AE381" i="4" s="1"/>
  <c r="AD373" i="4"/>
  <c r="AE373" i="4" s="1"/>
  <c r="AD365" i="4"/>
  <c r="AE365" i="4" s="1"/>
  <c r="AD357" i="4"/>
  <c r="AE357" i="4" s="1"/>
  <c r="AD349" i="4"/>
  <c r="AE349" i="4" s="1"/>
  <c r="AD341" i="4"/>
  <c r="AE341" i="4" s="1"/>
  <c r="AD333" i="4"/>
  <c r="AE333" i="4" s="1"/>
  <c r="AD325" i="4"/>
  <c r="AE325" i="4" s="1"/>
  <c r="AD317" i="4"/>
  <c r="AE317" i="4" s="1"/>
  <c r="AD309" i="4"/>
  <c r="AE309" i="4" s="1"/>
  <c r="AD301" i="4"/>
  <c r="AE301" i="4" s="1"/>
  <c r="AD293" i="4"/>
  <c r="AE293" i="4" s="1"/>
  <c r="AD285" i="4"/>
  <c r="AE285" i="4" s="1"/>
  <c r="AD277" i="4"/>
  <c r="AE277" i="4" s="1"/>
  <c r="AD269" i="4"/>
  <c r="AE269" i="4" s="1"/>
  <c r="AD261" i="4"/>
  <c r="AE261" i="4" s="1"/>
  <c r="AD253" i="4"/>
  <c r="AE253" i="4" s="1"/>
  <c r="AD245" i="4"/>
  <c r="AE245" i="4" s="1"/>
  <c r="AD237" i="4"/>
  <c r="AE237" i="4" s="1"/>
  <c r="AD229" i="4"/>
  <c r="AE229" i="4" s="1"/>
  <c r="AD221" i="4"/>
  <c r="AE221" i="4" s="1"/>
  <c r="AD213" i="4"/>
  <c r="AE213" i="4" s="1"/>
  <c r="AD205" i="4"/>
  <c r="AE205" i="4" s="1"/>
  <c r="AD197" i="4"/>
  <c r="AE197" i="4" s="1"/>
  <c r="AD189" i="4"/>
  <c r="AE189" i="4" s="1"/>
  <c r="AD181" i="4"/>
  <c r="AE181" i="4" s="1"/>
  <c r="AD173" i="4"/>
  <c r="AE173" i="4" s="1"/>
  <c r="AD165" i="4"/>
  <c r="AE165" i="4" s="1"/>
  <c r="AD157" i="4"/>
  <c r="AE157" i="4" s="1"/>
  <c r="AD149" i="4"/>
  <c r="AD141" i="4"/>
  <c r="AD133" i="4"/>
  <c r="AD125" i="4"/>
  <c r="AD117" i="4"/>
  <c r="AD109" i="4"/>
  <c r="AE109" i="4" s="1"/>
  <c r="AD101" i="4"/>
  <c r="AE101" i="4" s="1"/>
  <c r="AD93" i="4"/>
  <c r="AD85" i="4"/>
  <c r="AD77" i="4"/>
  <c r="AD69" i="4"/>
  <c r="AD61" i="4"/>
  <c r="AD53" i="4"/>
  <c r="AD45" i="4"/>
  <c r="AD37" i="4"/>
  <c r="AD29" i="4"/>
  <c r="AD21" i="4"/>
  <c r="AD13" i="4"/>
  <c r="AD5" i="4"/>
  <c r="AE2638" i="4"/>
  <c r="Y2638" i="4"/>
  <c r="AE2630" i="4"/>
  <c r="Y2630" i="4"/>
  <c r="AE2622" i="4"/>
  <c r="Y2622" i="4"/>
  <c r="AE2614" i="4"/>
  <c r="Y2614" i="4"/>
  <c r="AE2606" i="4"/>
  <c r="Y2606" i="4"/>
  <c r="AE2598" i="4"/>
  <c r="Y2598" i="4"/>
  <c r="AE2590" i="4"/>
  <c r="Y2590" i="4"/>
  <c r="AE2582" i="4"/>
  <c r="Y2582" i="4"/>
  <c r="AE2574" i="4"/>
  <c r="Y2574" i="4"/>
  <c r="AE2566" i="4"/>
  <c r="Y2566" i="4"/>
  <c r="AE2558" i="4"/>
  <c r="Y2558" i="4"/>
  <c r="AE2550" i="4"/>
  <c r="Y2550" i="4"/>
  <c r="AE2542" i="4"/>
  <c r="Y2542" i="4"/>
  <c r="AE2534" i="4"/>
  <c r="Y2534" i="4"/>
  <c r="AE2526" i="4"/>
  <c r="Y2526" i="4"/>
  <c r="AE2518" i="4"/>
  <c r="Y2518" i="4"/>
  <c r="AE2510" i="4"/>
  <c r="Y2510" i="4"/>
  <c r="AE2502" i="4"/>
  <c r="Y2502" i="4"/>
  <c r="AE2494" i="4"/>
  <c r="Y2494" i="4"/>
  <c r="AE2486" i="4"/>
  <c r="Y2486" i="4"/>
  <c r="AE2478" i="4"/>
  <c r="Y2478" i="4"/>
  <c r="AE2470" i="4"/>
  <c r="Y2470" i="4"/>
  <c r="AE2462" i="4"/>
  <c r="Y2462" i="4"/>
  <c r="AE2454" i="4"/>
  <c r="Y2454" i="4"/>
  <c r="AE2446" i="4"/>
  <c r="Y2446" i="4"/>
  <c r="AE2438" i="4"/>
  <c r="Y2438" i="4"/>
  <c r="AE2430" i="4"/>
  <c r="Y2430" i="4"/>
  <c r="AE2422" i="4"/>
  <c r="Y2422" i="4"/>
  <c r="AE2414" i="4"/>
  <c r="Y2414" i="4"/>
  <c r="AE2406" i="4"/>
  <c r="Y2406" i="4"/>
  <c r="AE2398" i="4"/>
  <c r="Y2398" i="4"/>
  <c r="AE2390" i="4"/>
  <c r="Y2390" i="4"/>
  <c r="AE2382" i="4"/>
  <c r="Y2382" i="4"/>
  <c r="AE2374" i="4"/>
  <c r="Y2374" i="4"/>
  <c r="AE2366" i="4"/>
  <c r="Y2366" i="4"/>
  <c r="AE2358" i="4"/>
  <c r="Y2358" i="4"/>
  <c r="AE2350" i="4"/>
  <c r="Y2350" i="4"/>
  <c r="AE1902" i="4"/>
  <c r="Y1902" i="4"/>
  <c r="AE1894" i="4"/>
  <c r="Y1894" i="4"/>
  <c r="AE1886" i="4"/>
  <c r="Y1886" i="4"/>
  <c r="AE1878" i="4"/>
  <c r="Y1878" i="4"/>
  <c r="AE1870" i="4"/>
  <c r="Y1870" i="4"/>
  <c r="AE1862" i="4"/>
  <c r="Y1862" i="4"/>
  <c r="AE1854" i="4"/>
  <c r="Y1854" i="4"/>
  <c r="AE1846" i="4"/>
  <c r="Y1846" i="4"/>
  <c r="AE1838" i="4"/>
  <c r="Y1838" i="4"/>
  <c r="AE1518" i="4"/>
  <c r="Y1518" i="4"/>
  <c r="AE1502" i="4"/>
  <c r="Y1502" i="4"/>
  <c r="AE1494" i="4"/>
  <c r="Y1494" i="4"/>
  <c r="AE1486" i="4"/>
  <c r="Y1486" i="4"/>
  <c r="AE1478" i="4"/>
  <c r="Y1478" i="4"/>
  <c r="AE1470" i="4"/>
  <c r="Y1470" i="4"/>
  <c r="AE1134" i="4"/>
  <c r="Y1134" i="4"/>
  <c r="AE4" i="4"/>
  <c r="Y4" i="4"/>
  <c r="AE12" i="4"/>
  <c r="Y12" i="4"/>
  <c r="AE20" i="4"/>
  <c r="Y20" i="4"/>
  <c r="AE28" i="4"/>
  <c r="Y28" i="4"/>
  <c r="AE36" i="4"/>
  <c r="Y36" i="4"/>
  <c r="AE44" i="4"/>
  <c r="Y44" i="4"/>
  <c r="AE52" i="4"/>
  <c r="Y52" i="4"/>
  <c r="AE60" i="4"/>
  <c r="Y60" i="4"/>
  <c r="AE68" i="4"/>
  <c r="Y68" i="4"/>
  <c r="AE74" i="4"/>
  <c r="Y74" i="4"/>
  <c r="AE82" i="4"/>
  <c r="Y82" i="4"/>
  <c r="AE116" i="4"/>
  <c r="Y116" i="4"/>
  <c r="AE124" i="4"/>
  <c r="Y124" i="4"/>
  <c r="AE130" i="4"/>
  <c r="Y130" i="4"/>
  <c r="AE1104" i="4"/>
  <c r="Y1104" i="4"/>
  <c r="AE1112" i="4"/>
  <c r="Y1112" i="4"/>
  <c r="AE1120" i="4"/>
  <c r="Y1120" i="4"/>
  <c r="AE1128" i="4"/>
  <c r="Y1128" i="4"/>
  <c r="AE1460" i="4"/>
  <c r="Y1460" i="4"/>
  <c r="AE1468" i="4"/>
  <c r="Y1468" i="4"/>
  <c r="AE1516" i="4"/>
  <c r="Y1516" i="4"/>
  <c r="AE1532" i="4"/>
  <c r="Y1532" i="4"/>
  <c r="AE1540" i="4"/>
  <c r="Y1540" i="4"/>
  <c r="AE1548" i="4"/>
  <c r="Y1548" i="4"/>
  <c r="AE2348" i="4"/>
  <c r="Y2348" i="4"/>
  <c r="AE2648" i="4"/>
  <c r="Y2648" i="4"/>
  <c r="AE2656" i="4"/>
  <c r="Y2656" i="4"/>
  <c r="AE2664" i="4"/>
  <c r="Y2664" i="4"/>
  <c r="AE2672" i="4"/>
  <c r="Y2672" i="4"/>
  <c r="AE2680" i="4"/>
  <c r="Y2680" i="4"/>
  <c r="AE2688" i="4"/>
  <c r="Y2688" i="4"/>
  <c r="AE2696" i="4"/>
  <c r="Y2696" i="4"/>
  <c r="AE2704" i="4"/>
  <c r="Y2704" i="4"/>
  <c r="AE2712" i="4"/>
  <c r="Y2712" i="4"/>
  <c r="AE2720" i="4"/>
  <c r="Y2720" i="4"/>
  <c r="AE2728" i="4"/>
  <c r="Y2728" i="4"/>
  <c r="AE2736" i="4"/>
  <c r="Y2736" i="4"/>
  <c r="AE2744" i="4"/>
  <c r="Y2744" i="4"/>
  <c r="AE2752" i="4"/>
  <c r="Y2752" i="4"/>
  <c r="AE2760" i="4"/>
  <c r="Y2760" i="4"/>
  <c r="AE2768" i="4"/>
  <c r="Y2768" i="4"/>
  <c r="AE2776" i="4"/>
  <c r="Y2776" i="4"/>
  <c r="AE2784" i="4"/>
  <c r="Y2784" i="4"/>
  <c r="AE2792" i="4"/>
  <c r="Y2792" i="4"/>
  <c r="AE2800" i="4"/>
  <c r="Y2800" i="4"/>
  <c r="AE2808" i="4"/>
  <c r="Y2808" i="4"/>
  <c r="AE2816" i="4"/>
  <c r="Y2816" i="4"/>
  <c r="AE2824" i="4"/>
  <c r="Y2824" i="4"/>
  <c r="AE2832" i="4"/>
  <c r="Y2832" i="4"/>
  <c r="AE2840" i="4"/>
  <c r="Y2840" i="4"/>
  <c r="AE2848" i="4"/>
  <c r="Y2848" i="4"/>
  <c r="AE2856" i="4"/>
  <c r="Y2856" i="4"/>
  <c r="AE2864" i="4"/>
  <c r="Y2864" i="4"/>
  <c r="AE2872" i="4"/>
  <c r="Y2872" i="4"/>
  <c r="AE2880" i="4"/>
  <c r="Y2880" i="4"/>
  <c r="AE2888" i="4"/>
  <c r="Y2888" i="4"/>
  <c r="AE2896" i="4"/>
  <c r="Y2896" i="4"/>
  <c r="AE2904" i="4"/>
  <c r="Y2904" i="4"/>
  <c r="AE2912" i="4"/>
  <c r="Y2912" i="4"/>
  <c r="AE2920" i="4"/>
  <c r="Y2920" i="4"/>
  <c r="AE2928" i="4"/>
  <c r="Y2928" i="4"/>
  <c r="AE2686" i="4"/>
  <c r="Y2686" i="4"/>
  <c r="AE2342" i="4"/>
  <c r="Y2342" i="4"/>
  <c r="AE2334" i="4"/>
  <c r="Y2334" i="4"/>
  <c r="AE2326" i="4"/>
  <c r="Y2326" i="4"/>
  <c r="AE2318" i="4"/>
  <c r="Y2318" i="4"/>
  <c r="AE2310" i="4"/>
  <c r="Y2310" i="4"/>
  <c r="AE2302" i="4"/>
  <c r="Y2302" i="4"/>
  <c r="AE2294" i="4"/>
  <c r="Y2294" i="4"/>
  <c r="AE2286" i="4"/>
  <c r="Y2286" i="4"/>
  <c r="AE2278" i="4"/>
  <c r="Y2278" i="4"/>
  <c r="AE2270" i="4"/>
  <c r="Y2270" i="4"/>
  <c r="AE2262" i="4"/>
  <c r="Y2262" i="4"/>
  <c r="AE2254" i="4"/>
  <c r="Y2254" i="4"/>
  <c r="AE2246" i="4"/>
  <c r="Y2246" i="4"/>
  <c r="AE2238" i="4"/>
  <c r="Y2238" i="4"/>
  <c r="AE2230" i="4"/>
  <c r="Y2230" i="4"/>
  <c r="AE2222" i="4"/>
  <c r="Y2222" i="4"/>
  <c r="AE2214" i="4"/>
  <c r="Y2214" i="4"/>
  <c r="AE2206" i="4"/>
  <c r="Y2206" i="4"/>
  <c r="AE2198" i="4"/>
  <c r="Y2198" i="4"/>
  <c r="AE2190" i="4"/>
  <c r="Y2190" i="4"/>
  <c r="AE2182" i="4"/>
  <c r="Y2182" i="4"/>
  <c r="AE2174" i="4"/>
  <c r="Y2174" i="4"/>
  <c r="AE2166" i="4"/>
  <c r="Y2166" i="4"/>
  <c r="AE2158" i="4"/>
  <c r="Y2158" i="4"/>
  <c r="AE2150" i="4"/>
  <c r="Y2150" i="4"/>
  <c r="AE2142" i="4"/>
  <c r="Y2142" i="4"/>
  <c r="AE2134" i="4"/>
  <c r="Y2134" i="4"/>
  <c r="AE2126" i="4"/>
  <c r="Y2126" i="4"/>
  <c r="AE2118" i="4"/>
  <c r="Y2118" i="4"/>
  <c r="AE2110" i="4"/>
  <c r="Y2110" i="4"/>
  <c r="AE2102" i="4"/>
  <c r="Y2102" i="4"/>
  <c r="AE2094" i="4"/>
  <c r="Y2094" i="4"/>
  <c r="AE2086" i="4"/>
  <c r="Y2086" i="4"/>
  <c r="AE2078" i="4"/>
  <c r="Y2078" i="4"/>
  <c r="AE2070" i="4"/>
  <c r="Y2070" i="4"/>
  <c r="AE2062" i="4"/>
  <c r="Y2062" i="4"/>
  <c r="AE2054" i="4"/>
  <c r="Y2054" i="4"/>
  <c r="AE2046" i="4"/>
  <c r="Y2046" i="4"/>
  <c r="AE2038" i="4"/>
  <c r="Y2038" i="4"/>
  <c r="AE2030" i="4"/>
  <c r="Y2030" i="4"/>
  <c r="AE2022" i="4"/>
  <c r="Y2022" i="4"/>
  <c r="AE2014" i="4"/>
  <c r="Y2014" i="4"/>
  <c r="AE2006" i="4"/>
  <c r="Y2006" i="4"/>
  <c r="AE1998" i="4"/>
  <c r="Y1998" i="4"/>
  <c r="AE1990" i="4"/>
  <c r="Y1990" i="4"/>
  <c r="AE1982" i="4"/>
  <c r="Y1982" i="4"/>
  <c r="AE1974" i="4"/>
  <c r="Y1974" i="4"/>
  <c r="AE1966" i="4"/>
  <c r="Y1966" i="4"/>
  <c r="AE1958" i="4"/>
  <c r="Y1958" i="4"/>
  <c r="AE1950" i="4"/>
  <c r="Y1950" i="4"/>
  <c r="AE1942" i="4"/>
  <c r="Y1942" i="4"/>
  <c r="AE1934" i="4"/>
  <c r="Y1934" i="4"/>
  <c r="AE1926" i="4"/>
  <c r="Y1926" i="4"/>
  <c r="AE1918" i="4"/>
  <c r="Y1918" i="4"/>
  <c r="AE1910" i="4"/>
  <c r="Y1910" i="4"/>
  <c r="AE1458" i="4"/>
  <c r="Y1458" i="4"/>
  <c r="AE1450" i="4"/>
  <c r="Y1450" i="4"/>
  <c r="AE1442" i="4"/>
  <c r="Y1442" i="4"/>
  <c r="AE1434" i="4"/>
  <c r="Y1434" i="4"/>
  <c r="AE1426" i="4"/>
  <c r="Y1426" i="4"/>
  <c r="AE1418" i="4"/>
  <c r="Y1418" i="4"/>
  <c r="AE1410" i="4"/>
  <c r="Y1410" i="4"/>
  <c r="AE1402" i="4"/>
  <c r="Y1402" i="4"/>
  <c r="AE1394" i="4"/>
  <c r="Y1394" i="4"/>
  <c r="AE1386" i="4"/>
  <c r="Y1386" i="4"/>
  <c r="AE1378" i="4"/>
  <c r="Y1378" i="4"/>
  <c r="AE1370" i="4"/>
  <c r="Y1370" i="4"/>
  <c r="AE1362" i="4"/>
  <c r="Y1362" i="4"/>
  <c r="AE1354" i="4"/>
  <c r="Y1354" i="4"/>
  <c r="AE1346" i="4"/>
  <c r="Y1346" i="4"/>
  <c r="AE1338" i="4"/>
  <c r="Y1338" i="4"/>
  <c r="AE1330" i="4"/>
  <c r="Y1330" i="4"/>
  <c r="AE1322" i="4"/>
  <c r="Y1322" i="4"/>
  <c r="AE1314" i="4"/>
  <c r="Y1314" i="4"/>
  <c r="AE1306" i="4"/>
  <c r="Y1306" i="4"/>
  <c r="AE1298" i="4"/>
  <c r="Y1298" i="4"/>
  <c r="AE1290" i="4"/>
  <c r="Y1290" i="4"/>
  <c r="AE1282" i="4"/>
  <c r="Y1282" i="4"/>
  <c r="AE1274" i="4"/>
  <c r="Y1274" i="4"/>
  <c r="AE1266" i="4"/>
  <c r="Y1266" i="4"/>
  <c r="AE1258" i="4"/>
  <c r="Y1258" i="4"/>
  <c r="AE1250" i="4"/>
  <c r="Y1250" i="4"/>
  <c r="AE1242" i="4"/>
  <c r="Y1242" i="4"/>
  <c r="AE1234" i="4"/>
  <c r="Y1234" i="4"/>
  <c r="AE1226" i="4"/>
  <c r="Y1226" i="4"/>
  <c r="AE1218" i="4"/>
  <c r="Y1218" i="4"/>
  <c r="AE1210" i="4"/>
  <c r="Y1210" i="4"/>
  <c r="AE1202" i="4"/>
  <c r="Y1202" i="4"/>
  <c r="AE1194" i="4"/>
  <c r="Y1194" i="4"/>
  <c r="AE1186" i="4"/>
  <c r="Y1186" i="4"/>
  <c r="AE1178" i="4"/>
  <c r="Y1178" i="4"/>
  <c r="AE1170" i="4"/>
  <c r="Y1170" i="4"/>
  <c r="AE1162" i="4"/>
  <c r="Y1162" i="4"/>
  <c r="AE1154" i="4"/>
  <c r="Y1154" i="4"/>
  <c r="AE1146" i="4"/>
  <c r="Y1146" i="4"/>
  <c r="AE1102" i="4"/>
  <c r="Y1102" i="4"/>
  <c r="AE1094" i="4"/>
  <c r="Y1094" i="4"/>
  <c r="AE1086" i="4"/>
  <c r="Y1086" i="4"/>
  <c r="AE1078" i="4"/>
  <c r="Y1078" i="4"/>
  <c r="AE1070" i="4"/>
  <c r="Y1070" i="4"/>
  <c r="AE1062" i="4"/>
  <c r="Y1062" i="4"/>
  <c r="AE1054" i="4"/>
  <c r="Y1054" i="4"/>
  <c r="AE1046" i="4"/>
  <c r="Y1046" i="4"/>
  <c r="AE1038" i="4"/>
  <c r="Y1038" i="4"/>
  <c r="AE1030" i="4"/>
  <c r="Y1030" i="4"/>
  <c r="AE1022" i="4"/>
  <c r="Y1022" i="4"/>
  <c r="AE1014" i="4"/>
  <c r="Y1014" i="4"/>
  <c r="AE1006" i="4"/>
  <c r="Y1006" i="4"/>
  <c r="AE998" i="4"/>
  <c r="Y998" i="4"/>
  <c r="AE990" i="4"/>
  <c r="Y990" i="4"/>
  <c r="AE982" i="4"/>
  <c r="Y982" i="4"/>
  <c r="AE974" i="4"/>
  <c r="Y974" i="4"/>
  <c r="AE966" i="4"/>
  <c r="Y966" i="4"/>
  <c r="AE958" i="4"/>
  <c r="Y958" i="4"/>
  <c r="AE2634" i="4"/>
  <c r="Y2634" i="4"/>
  <c r="AE2626" i="4"/>
  <c r="Y2626" i="4"/>
  <c r="AE2618" i="4"/>
  <c r="Y2618" i="4"/>
  <c r="AE2610" i="4"/>
  <c r="Y2610" i="4"/>
  <c r="AE2602" i="4"/>
  <c r="Y2602" i="4"/>
  <c r="AE2594" i="4"/>
  <c r="Y2594" i="4"/>
  <c r="AE2586" i="4"/>
  <c r="Y2586" i="4"/>
  <c r="AE2578" i="4"/>
  <c r="Y2578" i="4"/>
  <c r="AE2570" i="4"/>
  <c r="Y2570" i="4"/>
  <c r="AE2562" i="4"/>
  <c r="Y2562" i="4"/>
  <c r="AE2554" i="4"/>
  <c r="Y2554" i="4"/>
  <c r="AE2546" i="4"/>
  <c r="Y2546" i="4"/>
  <c r="AE2538" i="4"/>
  <c r="Y2538" i="4"/>
  <c r="AE2530" i="4"/>
  <c r="Y2530" i="4"/>
  <c r="AE2522" i="4"/>
  <c r="Y2522" i="4"/>
  <c r="AE2514" i="4"/>
  <c r="Y2514" i="4"/>
  <c r="AE2506" i="4"/>
  <c r="Y2506" i="4"/>
  <c r="AE2498" i="4"/>
  <c r="Y2498" i="4"/>
  <c r="AE2490" i="4"/>
  <c r="Y2490" i="4"/>
  <c r="AE2482" i="4"/>
  <c r="Y2482" i="4"/>
  <c r="AE2474" i="4"/>
  <c r="Y2474" i="4"/>
  <c r="AE2466" i="4"/>
  <c r="Y2466" i="4"/>
  <c r="AE2458" i="4"/>
  <c r="Y2458" i="4"/>
  <c r="AE2450" i="4"/>
  <c r="Y2450" i="4"/>
  <c r="AE2442" i="4"/>
  <c r="Y2442" i="4"/>
  <c r="AE2434" i="4"/>
  <c r="Y2434" i="4"/>
  <c r="AE2426" i="4"/>
  <c r="Y2426" i="4"/>
  <c r="AE2418" i="4"/>
  <c r="Y2418" i="4"/>
  <c r="AE2410" i="4"/>
  <c r="Y2410" i="4"/>
  <c r="AE2402" i="4"/>
  <c r="Y2402" i="4"/>
  <c r="AE2394" i="4"/>
  <c r="Y2394" i="4"/>
  <c r="AE2386" i="4"/>
  <c r="Y2386" i="4"/>
  <c r="AE2378" i="4"/>
  <c r="Y2378" i="4"/>
  <c r="AE2370" i="4"/>
  <c r="Y2370" i="4"/>
  <c r="AE2362" i="4"/>
  <c r="Y2362" i="4"/>
  <c r="AE2354" i="4"/>
  <c r="Y2354" i="4"/>
  <c r="AE1906" i="4"/>
  <c r="Y1906" i="4"/>
  <c r="AE1898" i="4"/>
  <c r="Y1898" i="4"/>
  <c r="AE1890" i="4"/>
  <c r="Y1890" i="4"/>
  <c r="AE1882" i="4"/>
  <c r="Y1882" i="4"/>
  <c r="AE1874" i="4"/>
  <c r="Y1874" i="4"/>
  <c r="AE1866" i="4"/>
  <c r="Y1866" i="4"/>
  <c r="AE1858" i="4"/>
  <c r="Y1858" i="4"/>
  <c r="AE1850" i="4"/>
  <c r="Y1850" i="4"/>
  <c r="AE1842" i="4"/>
  <c r="Y1842" i="4"/>
  <c r="AE1522" i="4"/>
  <c r="Y1522" i="4"/>
  <c r="AE1506" i="4"/>
  <c r="Y1506" i="4"/>
  <c r="AE1498" i="4"/>
  <c r="Y1498" i="4"/>
  <c r="AE1490" i="4"/>
  <c r="Y1490" i="4"/>
  <c r="AE1482" i="4"/>
  <c r="Y1482" i="4"/>
  <c r="AE1474" i="4"/>
  <c r="Y1474" i="4"/>
  <c r="AE1462" i="4"/>
  <c r="Y1462" i="4"/>
  <c r="AE8" i="4"/>
  <c r="Y8" i="4"/>
  <c r="AE16" i="4"/>
  <c r="Y16" i="4"/>
  <c r="AE24" i="4"/>
  <c r="Y24" i="4"/>
  <c r="AE32" i="4"/>
  <c r="Y32" i="4"/>
  <c r="AE40" i="4"/>
  <c r="Y40" i="4"/>
  <c r="AE48" i="4"/>
  <c r="Y48" i="4"/>
  <c r="AE56" i="4"/>
  <c r="Y56" i="4"/>
  <c r="AE64" i="4"/>
  <c r="Y64" i="4"/>
  <c r="AE70" i="4"/>
  <c r="Y70" i="4"/>
  <c r="AE78" i="4"/>
  <c r="Y78" i="4"/>
  <c r="AE86" i="4"/>
  <c r="Y86" i="4"/>
  <c r="AE112" i="4"/>
  <c r="Y112" i="4"/>
  <c r="AE120" i="4"/>
  <c r="Y120" i="4"/>
  <c r="AE126" i="4"/>
  <c r="Y126" i="4"/>
  <c r="AE134" i="4"/>
  <c r="Y134" i="4"/>
  <c r="AE1108" i="4"/>
  <c r="Y1108" i="4"/>
  <c r="AE1116" i="4"/>
  <c r="Y1116" i="4"/>
  <c r="AE1124" i="4"/>
  <c r="Y1124" i="4"/>
  <c r="AE1136" i="4"/>
  <c r="Y1136" i="4"/>
  <c r="AE1464" i="4"/>
  <c r="Y1464" i="4"/>
  <c r="AE1512" i="4"/>
  <c r="Y1512" i="4"/>
  <c r="AE1528" i="4"/>
  <c r="Y1528" i="4"/>
  <c r="AE1536" i="4"/>
  <c r="Y1536" i="4"/>
  <c r="AE1544" i="4"/>
  <c r="Y1544" i="4"/>
  <c r="AE1908" i="4"/>
  <c r="Y1908" i="4"/>
  <c r="AE2644" i="4"/>
  <c r="Y2644" i="4"/>
  <c r="AE2652" i="4"/>
  <c r="Y2652" i="4"/>
  <c r="AE2660" i="4"/>
  <c r="Y2660" i="4"/>
  <c r="AE2668" i="4"/>
  <c r="Y2668" i="4"/>
  <c r="AE2676" i="4"/>
  <c r="Y2676" i="4"/>
  <c r="AE2684" i="4"/>
  <c r="Y2684" i="4"/>
  <c r="AE2692" i="4"/>
  <c r="Y2692" i="4"/>
  <c r="AE2700" i="4"/>
  <c r="Y2700" i="4"/>
  <c r="AE2708" i="4"/>
  <c r="Y2708" i="4"/>
  <c r="AE2716" i="4"/>
  <c r="Y2716" i="4"/>
  <c r="AE2724" i="4"/>
  <c r="Y2724" i="4"/>
  <c r="AE2732" i="4"/>
  <c r="Y2732" i="4"/>
  <c r="AE2740" i="4"/>
  <c r="Y2740" i="4"/>
  <c r="AE2748" i="4"/>
  <c r="Y2748" i="4"/>
  <c r="AE2756" i="4"/>
  <c r="Y2756" i="4"/>
  <c r="AE2764" i="4"/>
  <c r="Y2764" i="4"/>
  <c r="AE2772" i="4"/>
  <c r="Y2772" i="4"/>
  <c r="AE2780" i="4"/>
  <c r="Y2780" i="4"/>
  <c r="AE2788" i="4"/>
  <c r="Y2788" i="4"/>
  <c r="AE2796" i="4"/>
  <c r="Y2796" i="4"/>
  <c r="AE2804" i="4"/>
  <c r="Y2804" i="4"/>
  <c r="AE2812" i="4"/>
  <c r="Y2812" i="4"/>
  <c r="AE2820" i="4"/>
  <c r="Y2820" i="4"/>
  <c r="AE2828" i="4"/>
  <c r="Y2828" i="4"/>
  <c r="AE2836" i="4"/>
  <c r="Y2836" i="4"/>
  <c r="AE2844" i="4"/>
  <c r="Y2844" i="4"/>
  <c r="AE2852" i="4"/>
  <c r="Y2852" i="4"/>
  <c r="AE2860" i="4"/>
  <c r="Y2860" i="4"/>
  <c r="AE2868" i="4"/>
  <c r="Y2868" i="4"/>
  <c r="AE2876" i="4"/>
  <c r="Y2876" i="4"/>
  <c r="AE2884" i="4"/>
  <c r="Y2884" i="4"/>
  <c r="AE2892" i="4"/>
  <c r="Y2892" i="4"/>
  <c r="AE2900" i="4"/>
  <c r="Y2900" i="4"/>
  <c r="AE2908" i="4"/>
  <c r="Y2908" i="4"/>
  <c r="AE2916" i="4"/>
  <c r="Y2916" i="4"/>
  <c r="AE2924" i="4"/>
  <c r="Y2924" i="4"/>
  <c r="AE2932" i="4"/>
  <c r="Y2932" i="4"/>
  <c r="AE2346" i="4"/>
  <c r="Y2346" i="4"/>
  <c r="AE2338" i="4"/>
  <c r="Y2338" i="4"/>
  <c r="AE2330" i="4"/>
  <c r="Y2330" i="4"/>
  <c r="AE2322" i="4"/>
  <c r="Y2322" i="4"/>
  <c r="AE2314" i="4"/>
  <c r="Y2314" i="4"/>
  <c r="AE2306" i="4"/>
  <c r="Y2306" i="4"/>
  <c r="AE2298" i="4"/>
  <c r="Y2298" i="4"/>
  <c r="AE2290" i="4"/>
  <c r="Y2290" i="4"/>
  <c r="AE2282" i="4"/>
  <c r="Y2282" i="4"/>
  <c r="AE2274" i="4"/>
  <c r="Y2274" i="4"/>
  <c r="AE2266" i="4"/>
  <c r="Y2266" i="4"/>
  <c r="AE2258" i="4"/>
  <c r="Y2258" i="4"/>
  <c r="AE2250" i="4"/>
  <c r="Y2250" i="4"/>
  <c r="AE2242" i="4"/>
  <c r="Y2242" i="4"/>
  <c r="AE2234" i="4"/>
  <c r="Y2234" i="4"/>
  <c r="AE2226" i="4"/>
  <c r="Y2226" i="4"/>
  <c r="AE2218" i="4"/>
  <c r="Y2218" i="4"/>
  <c r="AE2210" i="4"/>
  <c r="Y2210" i="4"/>
  <c r="AE2202" i="4"/>
  <c r="Y2202" i="4"/>
  <c r="AE2194" i="4"/>
  <c r="Y2194" i="4"/>
  <c r="AE2186" i="4"/>
  <c r="Y2186" i="4"/>
  <c r="AE2178" i="4"/>
  <c r="Y2178" i="4"/>
  <c r="AE2170" i="4"/>
  <c r="Y2170" i="4"/>
  <c r="AE2162" i="4"/>
  <c r="Y2162" i="4"/>
  <c r="AE2154" i="4"/>
  <c r="Y2154" i="4"/>
  <c r="AE2146" i="4"/>
  <c r="Y2146" i="4"/>
  <c r="AE2138" i="4"/>
  <c r="Y2138" i="4"/>
  <c r="AE2130" i="4"/>
  <c r="Y2130" i="4"/>
  <c r="AE2122" i="4"/>
  <c r="Y2122" i="4"/>
  <c r="AE2114" i="4"/>
  <c r="Y2114" i="4"/>
  <c r="AE2106" i="4"/>
  <c r="Y2106" i="4"/>
  <c r="AE2098" i="4"/>
  <c r="Y2098" i="4"/>
  <c r="AE2090" i="4"/>
  <c r="Y2090" i="4"/>
  <c r="AE2082" i="4"/>
  <c r="Y2082" i="4"/>
  <c r="AE2074" i="4"/>
  <c r="Y2074" i="4"/>
  <c r="AE2066" i="4"/>
  <c r="Y2066" i="4"/>
  <c r="AE2058" i="4"/>
  <c r="Y2058" i="4"/>
  <c r="AE2050" i="4"/>
  <c r="Y2050" i="4"/>
  <c r="AE2042" i="4"/>
  <c r="Y2042" i="4"/>
  <c r="AE2034" i="4"/>
  <c r="Y2034" i="4"/>
  <c r="AE2026" i="4"/>
  <c r="Y2026" i="4"/>
  <c r="AE2018" i="4"/>
  <c r="Y2018" i="4"/>
  <c r="AE2010" i="4"/>
  <c r="Y2010" i="4"/>
  <c r="AE2002" i="4"/>
  <c r="Y2002" i="4"/>
  <c r="AE1994" i="4"/>
  <c r="Y1994" i="4"/>
  <c r="AE1986" i="4"/>
  <c r="Y1986" i="4"/>
  <c r="AE1978" i="4"/>
  <c r="Y1978" i="4"/>
  <c r="AE1970" i="4"/>
  <c r="Y1970" i="4"/>
  <c r="AE1962" i="4"/>
  <c r="Y1962" i="4"/>
  <c r="AE1954" i="4"/>
  <c r="Y1954" i="4"/>
  <c r="AE1946" i="4"/>
  <c r="Y1946" i="4"/>
  <c r="AE1938" i="4"/>
  <c r="Y1938" i="4"/>
  <c r="AE1930" i="4"/>
  <c r="Y1930" i="4"/>
  <c r="AE1922" i="4"/>
  <c r="Y1922" i="4"/>
  <c r="AE1914" i="4"/>
  <c r="Y1914" i="4"/>
  <c r="AE1466" i="4"/>
  <c r="Y1466" i="4"/>
  <c r="AE1454" i="4"/>
  <c r="Y1454" i="4"/>
  <c r="AE1446" i="4"/>
  <c r="Y1446" i="4"/>
  <c r="AE1438" i="4"/>
  <c r="Y1438" i="4"/>
  <c r="AE1430" i="4"/>
  <c r="Y1430" i="4"/>
  <c r="AE1422" i="4"/>
  <c r="Y1422" i="4"/>
  <c r="AE1414" i="4"/>
  <c r="Y1414" i="4"/>
  <c r="AE1406" i="4"/>
  <c r="Y1406" i="4"/>
  <c r="AE1398" i="4"/>
  <c r="Y1398" i="4"/>
  <c r="AE1390" i="4"/>
  <c r="Y1390" i="4"/>
  <c r="AE1382" i="4"/>
  <c r="Y1382" i="4"/>
  <c r="AE1374" i="4"/>
  <c r="Y1374" i="4"/>
  <c r="AE1366" i="4"/>
  <c r="Y1366" i="4"/>
  <c r="AE1358" i="4"/>
  <c r="Y1358" i="4"/>
  <c r="AE1350" i="4"/>
  <c r="Y1350" i="4"/>
  <c r="AE1342" i="4"/>
  <c r="Y1342" i="4"/>
  <c r="AE1334" i="4"/>
  <c r="Y1334" i="4"/>
  <c r="AE1326" i="4"/>
  <c r="Y1326" i="4"/>
  <c r="AE1318" i="4"/>
  <c r="Y1318" i="4"/>
  <c r="AE1310" i="4"/>
  <c r="Y1310" i="4"/>
  <c r="AE1302" i="4"/>
  <c r="Y1302" i="4"/>
  <c r="AE1294" i="4"/>
  <c r="Y1294" i="4"/>
  <c r="AE1286" i="4"/>
  <c r="Y1286" i="4"/>
  <c r="AE1278" i="4"/>
  <c r="Y1278" i="4"/>
  <c r="AE1270" i="4"/>
  <c r="Y1270" i="4"/>
  <c r="AE1262" i="4"/>
  <c r="Y1262" i="4"/>
  <c r="AE1254" i="4"/>
  <c r="Y1254" i="4"/>
  <c r="AE1246" i="4"/>
  <c r="Y1246" i="4"/>
  <c r="AE1238" i="4"/>
  <c r="Y1238" i="4"/>
  <c r="AE1230" i="4"/>
  <c r="Y1230" i="4"/>
  <c r="AE1222" i="4"/>
  <c r="Y1222" i="4"/>
  <c r="AE1214" i="4"/>
  <c r="Y1214" i="4"/>
  <c r="AE1206" i="4"/>
  <c r="Y1206" i="4"/>
  <c r="AE1198" i="4"/>
  <c r="Y1198" i="4"/>
  <c r="AE1190" i="4"/>
  <c r="Y1190" i="4"/>
  <c r="AE1182" i="4"/>
  <c r="Y1182" i="4"/>
  <c r="AE1174" i="4"/>
  <c r="Y1174" i="4"/>
  <c r="AE1166" i="4"/>
  <c r="Y1166" i="4"/>
  <c r="AE1158" i="4"/>
  <c r="Y1158" i="4"/>
  <c r="AE1150" i="4"/>
  <c r="Y1150" i="4"/>
  <c r="AE1142" i="4"/>
  <c r="Y1142" i="4"/>
  <c r="AE1098" i="4"/>
  <c r="Y1098" i="4"/>
  <c r="AE1090" i="4"/>
  <c r="Y1090" i="4"/>
  <c r="AE1082" i="4"/>
  <c r="Y1082" i="4"/>
  <c r="AE1074" i="4"/>
  <c r="Y1074" i="4"/>
  <c r="AE1066" i="4"/>
  <c r="Y1066" i="4"/>
  <c r="AE1058" i="4"/>
  <c r="Y1058" i="4"/>
  <c r="AE1050" i="4"/>
  <c r="Y1050" i="4"/>
  <c r="AE1042" i="4"/>
  <c r="Y1042" i="4"/>
  <c r="AE1034" i="4"/>
  <c r="Y1034" i="4"/>
  <c r="AE1026" i="4"/>
  <c r="Y1026" i="4"/>
  <c r="AE1018" i="4"/>
  <c r="Y1018" i="4"/>
  <c r="AE1010" i="4"/>
  <c r="Y1010" i="4"/>
  <c r="AE1002" i="4"/>
  <c r="Y1002" i="4"/>
  <c r="AE994" i="4"/>
  <c r="Y994" i="4"/>
  <c r="AE986" i="4"/>
  <c r="Y986" i="4"/>
  <c r="AE978" i="4"/>
  <c r="Y978" i="4"/>
  <c r="AE970" i="4"/>
  <c r="Y970" i="4"/>
  <c r="AE962" i="4"/>
  <c r="Y962" i="4"/>
  <c r="L70" i="19" l="1"/>
  <c r="R140" i="18"/>
  <c r="L142" i="18" s="1"/>
  <c r="AE93" i="4"/>
  <c r="Y93" i="4"/>
  <c r="AE141" i="4"/>
  <c r="Y141" i="4"/>
  <c r="AE1789" i="4"/>
  <c r="Y1789" i="4"/>
  <c r="AE1805" i="4"/>
  <c r="Y1805" i="4"/>
  <c r="AE1821" i="4"/>
  <c r="Y1821" i="4"/>
  <c r="AE145" i="4"/>
  <c r="Y145" i="4"/>
  <c r="AE1777" i="4"/>
  <c r="Y1777" i="4"/>
  <c r="AE1793" i="4"/>
  <c r="Y1793" i="4"/>
  <c r="AE1809" i="4"/>
  <c r="Y1809" i="4"/>
  <c r="AE1825" i="4"/>
  <c r="Y1825" i="4"/>
  <c r="AE149" i="4"/>
  <c r="Y149" i="4"/>
  <c r="AE1781" i="4"/>
  <c r="Y1781" i="4"/>
  <c r="AE1797" i="4"/>
  <c r="Y1797" i="4"/>
  <c r="AE1813" i="4"/>
  <c r="Y1813" i="4"/>
  <c r="AE1829" i="4"/>
  <c r="Y1829" i="4"/>
  <c r="AE89" i="4"/>
  <c r="Y89" i="4"/>
  <c r="AE153" i="4"/>
  <c r="Y153" i="4"/>
  <c r="AE1785" i="4"/>
  <c r="Y1785" i="4"/>
  <c r="AE1801" i="4"/>
  <c r="Y1801" i="4"/>
  <c r="AE1817" i="4"/>
  <c r="Y1817" i="4"/>
  <c r="AE1833" i="4"/>
  <c r="Y1833" i="4"/>
  <c r="Y5" i="4"/>
  <c r="AE5" i="4"/>
  <c r="Y21" i="4"/>
  <c r="AE21" i="4"/>
  <c r="Y37" i="4"/>
  <c r="AE37" i="4"/>
  <c r="Y53" i="4"/>
  <c r="AE53" i="4"/>
  <c r="Y69" i="4"/>
  <c r="AE69" i="4"/>
  <c r="Y85" i="4"/>
  <c r="AE85" i="4"/>
  <c r="Y117" i="4"/>
  <c r="AE117" i="4"/>
  <c r="Y133" i="4"/>
  <c r="AE133" i="4"/>
  <c r="Y965" i="4"/>
  <c r="AE965" i="4"/>
  <c r="Y981" i="4"/>
  <c r="AE981" i="4"/>
  <c r="Y997" i="4"/>
  <c r="AE997" i="4"/>
  <c r="Y1013" i="4"/>
  <c r="AE1013" i="4"/>
  <c r="Y1029" i="4"/>
  <c r="AE1029" i="4"/>
  <c r="Y1045" i="4"/>
  <c r="AE1045" i="4"/>
  <c r="Y1061" i="4"/>
  <c r="AE1061" i="4"/>
  <c r="Y1077" i="4"/>
  <c r="AE1077" i="4"/>
  <c r="Y1093" i="4"/>
  <c r="AE1093" i="4"/>
  <c r="Y1109" i="4"/>
  <c r="AE1109" i="4"/>
  <c r="Y1125" i="4"/>
  <c r="AE1125" i="4"/>
  <c r="Y1141" i="4"/>
  <c r="AE1141" i="4"/>
  <c r="Y1157" i="4"/>
  <c r="AE1157" i="4"/>
  <c r="Y1173" i="4"/>
  <c r="AE1173" i="4"/>
  <c r="Y1189" i="4"/>
  <c r="AE1189" i="4"/>
  <c r="Y1205" i="4"/>
  <c r="AE1205" i="4"/>
  <c r="Y1221" i="4"/>
  <c r="AE1221" i="4"/>
  <c r="Y1237" i="4"/>
  <c r="AE1237" i="4"/>
  <c r="Y1253" i="4"/>
  <c r="AE1253" i="4"/>
  <c r="Y1269" i="4"/>
  <c r="AE1269" i="4"/>
  <c r="Y1285" i="4"/>
  <c r="AE1285" i="4"/>
  <c r="Y1301" i="4"/>
  <c r="AE1301" i="4"/>
  <c r="Y1317" i="4"/>
  <c r="AE1317" i="4"/>
  <c r="Y1333" i="4"/>
  <c r="AE1333" i="4"/>
  <c r="Y1349" i="4"/>
  <c r="AE1349" i="4"/>
  <c r="Y1365" i="4"/>
  <c r="AE1365" i="4"/>
  <c r="Y1381" i="4"/>
  <c r="AE1381" i="4"/>
  <c r="Y1397" i="4"/>
  <c r="AE1397" i="4"/>
  <c r="Y1413" i="4"/>
  <c r="AE1413" i="4"/>
  <c r="Y1429" i="4"/>
  <c r="AE1429" i="4"/>
  <c r="Y1445" i="4"/>
  <c r="AE1445" i="4"/>
  <c r="Y1461" i="4"/>
  <c r="AE1461" i="4"/>
  <c r="Y1477" i="4"/>
  <c r="AE1477" i="4"/>
  <c r="Y1493" i="4"/>
  <c r="AE1493" i="4"/>
  <c r="Y1509" i="4"/>
  <c r="AE1509" i="4"/>
  <c r="Y1525" i="4"/>
  <c r="AE1525" i="4"/>
  <c r="Y1541" i="4"/>
  <c r="AE1541" i="4"/>
  <c r="Y1845" i="4"/>
  <c r="AE1845" i="4"/>
  <c r="Y1861" i="4"/>
  <c r="AE1861" i="4"/>
  <c r="Y1877" i="4"/>
  <c r="AE1877" i="4"/>
  <c r="Y1893" i="4"/>
  <c r="AE1893" i="4"/>
  <c r="Y1909" i="4"/>
  <c r="AE1909" i="4"/>
  <c r="Y1925" i="4"/>
  <c r="AE1925" i="4"/>
  <c r="Y1941" i="4"/>
  <c r="AE1941" i="4"/>
  <c r="Y1957" i="4"/>
  <c r="AE1957" i="4"/>
  <c r="Y1973" i="4"/>
  <c r="AE1973" i="4"/>
  <c r="Y1989" i="4"/>
  <c r="AE1989" i="4"/>
  <c r="Y2005" i="4"/>
  <c r="AE2005" i="4"/>
  <c r="Y2021" i="4"/>
  <c r="AE2021" i="4"/>
  <c r="Y2037" i="4"/>
  <c r="AE2037" i="4"/>
  <c r="Y2053" i="4"/>
  <c r="AE2053" i="4"/>
  <c r="Y2069" i="4"/>
  <c r="AE2069" i="4"/>
  <c r="Y2085" i="4"/>
  <c r="AE2085" i="4"/>
  <c r="Y2101" i="4"/>
  <c r="AE2101" i="4"/>
  <c r="Y2117" i="4"/>
  <c r="AE2117" i="4"/>
  <c r="Y2133" i="4"/>
  <c r="AE2133" i="4"/>
  <c r="Y2149" i="4"/>
  <c r="AE2149" i="4"/>
  <c r="Y2165" i="4"/>
  <c r="AE2165" i="4"/>
  <c r="Y2181" i="4"/>
  <c r="AE2181" i="4"/>
  <c r="Y2197" i="4"/>
  <c r="AE2197" i="4"/>
  <c r="Y2213" i="4"/>
  <c r="AE2213" i="4"/>
  <c r="Y2229" i="4"/>
  <c r="AE2229" i="4"/>
  <c r="Y2245" i="4"/>
  <c r="AE2245" i="4"/>
  <c r="Y2261" i="4"/>
  <c r="AE2261" i="4"/>
  <c r="Y2277" i="4"/>
  <c r="AE2277" i="4"/>
  <c r="Y2293" i="4"/>
  <c r="AE2293" i="4"/>
  <c r="Y2309" i="4"/>
  <c r="AE2309" i="4"/>
  <c r="Y2325" i="4"/>
  <c r="AE2325" i="4"/>
  <c r="Y2341" i="4"/>
  <c r="AE2341" i="4"/>
  <c r="Y2357" i="4"/>
  <c r="AE2357" i="4"/>
  <c r="Y2373" i="4"/>
  <c r="AE2373" i="4"/>
  <c r="Y2389" i="4"/>
  <c r="AE2389" i="4"/>
  <c r="Y2405" i="4"/>
  <c r="AE2405" i="4"/>
  <c r="Y2421" i="4"/>
  <c r="AE2421" i="4"/>
  <c r="Y2437" i="4"/>
  <c r="AE2437" i="4"/>
  <c r="Y2453" i="4"/>
  <c r="AE2453" i="4"/>
  <c r="Y2469" i="4"/>
  <c r="AE2469" i="4"/>
  <c r="Y2485" i="4"/>
  <c r="AE2485" i="4"/>
  <c r="Y2501" i="4"/>
  <c r="AE2501" i="4"/>
  <c r="Y2517" i="4"/>
  <c r="AE2517" i="4"/>
  <c r="Y2533" i="4"/>
  <c r="AE2533" i="4"/>
  <c r="Y2549" i="4"/>
  <c r="AE2549" i="4"/>
  <c r="Y2565" i="4"/>
  <c r="AE2565" i="4"/>
  <c r="Y2581" i="4"/>
  <c r="AE2581" i="4"/>
  <c r="Y2597" i="4"/>
  <c r="AE2597" i="4"/>
  <c r="Y2613" i="4"/>
  <c r="AE2613" i="4"/>
  <c r="Y2629" i="4"/>
  <c r="AE2629" i="4"/>
  <c r="Y2645" i="4"/>
  <c r="AE2645" i="4"/>
  <c r="Y2661" i="4"/>
  <c r="AE2661" i="4"/>
  <c r="Y2677" i="4"/>
  <c r="AE2677" i="4"/>
  <c r="Y2693" i="4"/>
  <c r="AE2693" i="4"/>
  <c r="Y2709" i="4"/>
  <c r="AE2709" i="4"/>
  <c r="Y2725" i="4"/>
  <c r="AE2725" i="4"/>
  <c r="Y2741" i="4"/>
  <c r="AE2741" i="4"/>
  <c r="Y2757" i="4"/>
  <c r="AE2757" i="4"/>
  <c r="Y2773" i="4"/>
  <c r="AE2773" i="4"/>
  <c r="Y2789" i="4"/>
  <c r="AE2789" i="4"/>
  <c r="Y2805" i="4"/>
  <c r="AE2805" i="4"/>
  <c r="Y2821" i="4"/>
  <c r="AE2821" i="4"/>
  <c r="Y2837" i="4"/>
  <c r="AE2837" i="4"/>
  <c r="Y2853" i="4"/>
  <c r="AE2853" i="4"/>
  <c r="Y2869" i="4"/>
  <c r="AE2869" i="4"/>
  <c r="Y2885" i="4"/>
  <c r="AE2885" i="4"/>
  <c r="Y2901" i="4"/>
  <c r="AE2901" i="4"/>
  <c r="Y2917" i="4"/>
  <c r="AE2917" i="4"/>
  <c r="Y2933" i="4"/>
  <c r="AE2933" i="4"/>
  <c r="Y2949" i="4"/>
  <c r="AE2949" i="4"/>
  <c r="Y2965" i="4"/>
  <c r="AE2965" i="4"/>
  <c r="Y2981" i="4"/>
  <c r="AE2981" i="4"/>
  <c r="Y2997" i="4"/>
  <c r="AE2997" i="4"/>
  <c r="Y3013" i="4"/>
  <c r="AE3013" i="4"/>
  <c r="Y3029" i="4"/>
  <c r="AE3029" i="4"/>
  <c r="Y3045" i="4"/>
  <c r="AE3045" i="4"/>
  <c r="Y3061" i="4"/>
  <c r="AE3061" i="4"/>
  <c r="Y3077" i="4"/>
  <c r="AE3077" i="4"/>
  <c r="Y3093" i="4"/>
  <c r="AE3093" i="4"/>
  <c r="Y3109" i="4"/>
  <c r="AE3109" i="4"/>
  <c r="Y3125" i="4"/>
  <c r="AE3125" i="4"/>
  <c r="Y3141" i="4"/>
  <c r="AE3141" i="4"/>
  <c r="Y3157" i="4"/>
  <c r="AE3157" i="4"/>
  <c r="Y3173" i="4"/>
  <c r="AE3173" i="4"/>
  <c r="Y3189" i="4"/>
  <c r="AE3189" i="4"/>
  <c r="Y3205" i="4"/>
  <c r="AE3205" i="4"/>
  <c r="Y3221" i="4"/>
  <c r="AE3221" i="4"/>
  <c r="Y3237" i="4"/>
  <c r="AE3237" i="4"/>
  <c r="Y3253" i="4"/>
  <c r="AE3253" i="4"/>
  <c r="Y3269" i="4"/>
  <c r="AE3269" i="4"/>
  <c r="Y3285" i="4"/>
  <c r="AE3285" i="4"/>
  <c r="Y3301" i="4"/>
  <c r="AE3301" i="4"/>
  <c r="Y3317" i="4"/>
  <c r="AE3317" i="4"/>
  <c r="Y3333" i="4"/>
  <c r="AE3333" i="4"/>
  <c r="Y3349" i="4"/>
  <c r="AE3349" i="4"/>
  <c r="Y3365" i="4"/>
  <c r="AE3365" i="4"/>
  <c r="Y3381" i="4"/>
  <c r="AE3381" i="4"/>
  <c r="Y3397" i="4"/>
  <c r="AE3397" i="4"/>
  <c r="Y3413" i="4"/>
  <c r="AE3413" i="4"/>
  <c r="Y3429" i="4"/>
  <c r="AE3429" i="4"/>
  <c r="Y3445" i="4"/>
  <c r="AE3445" i="4"/>
  <c r="Y3461" i="4"/>
  <c r="AE3461" i="4"/>
  <c r="Y3477" i="4"/>
  <c r="AE3477" i="4"/>
  <c r="Y3493" i="4"/>
  <c r="AE3493" i="4"/>
  <c r="Y3509" i="4"/>
  <c r="AE3509" i="4"/>
  <c r="Y17" i="4"/>
  <c r="AE17" i="4"/>
  <c r="Y33" i="4"/>
  <c r="AE33" i="4"/>
  <c r="Y49" i="4"/>
  <c r="AE49" i="4"/>
  <c r="Y65" i="4"/>
  <c r="AE65" i="4"/>
  <c r="Y81" i="4"/>
  <c r="AE81" i="4"/>
  <c r="Y113" i="4"/>
  <c r="AE113" i="4"/>
  <c r="Y129" i="4"/>
  <c r="AE129" i="4"/>
  <c r="Y961" i="4"/>
  <c r="AE961" i="4"/>
  <c r="Y977" i="4"/>
  <c r="AE977" i="4"/>
  <c r="Y993" i="4"/>
  <c r="AE993" i="4"/>
  <c r="Y1009" i="4"/>
  <c r="AE1009" i="4"/>
  <c r="Y1025" i="4"/>
  <c r="AE1025" i="4"/>
  <c r="Y1041" i="4"/>
  <c r="AE1041" i="4"/>
  <c r="Y1057" i="4"/>
  <c r="AE1057" i="4"/>
  <c r="Y1073" i="4"/>
  <c r="AE1073" i="4"/>
  <c r="Y1089" i="4"/>
  <c r="AE1089" i="4"/>
  <c r="Y1105" i="4"/>
  <c r="AE1105" i="4"/>
  <c r="Y1121" i="4"/>
  <c r="AE1121" i="4"/>
  <c r="Y1137" i="4"/>
  <c r="AE1137" i="4"/>
  <c r="Y1153" i="4"/>
  <c r="AE1153" i="4"/>
  <c r="Y1169" i="4"/>
  <c r="AE1169" i="4"/>
  <c r="Y1185" i="4"/>
  <c r="AE1185" i="4"/>
  <c r="Y1201" i="4"/>
  <c r="AE1201" i="4"/>
  <c r="Y1217" i="4"/>
  <c r="AE1217" i="4"/>
  <c r="Y1233" i="4"/>
  <c r="AE1233" i="4"/>
  <c r="Y1249" i="4"/>
  <c r="AE1249" i="4"/>
  <c r="Y1265" i="4"/>
  <c r="AE1265" i="4"/>
  <c r="Y1281" i="4"/>
  <c r="AE1281" i="4"/>
  <c r="Y1297" i="4"/>
  <c r="AE1297" i="4"/>
  <c r="Y1313" i="4"/>
  <c r="AE1313" i="4"/>
  <c r="Y1329" i="4"/>
  <c r="AE1329" i="4"/>
  <c r="Y1345" i="4"/>
  <c r="AE1345" i="4"/>
  <c r="Y1361" i="4"/>
  <c r="AE1361" i="4"/>
  <c r="Y1377" i="4"/>
  <c r="AE1377" i="4"/>
  <c r="Y1393" i="4"/>
  <c r="AE1393" i="4"/>
  <c r="Y1409" i="4"/>
  <c r="AE1409" i="4"/>
  <c r="Y1425" i="4"/>
  <c r="AE1425" i="4"/>
  <c r="Y1441" i="4"/>
  <c r="AE1441" i="4"/>
  <c r="Y1457" i="4"/>
  <c r="AE1457" i="4"/>
  <c r="Y1473" i="4"/>
  <c r="AE1473" i="4"/>
  <c r="Y1489" i="4"/>
  <c r="AE1489" i="4"/>
  <c r="Y1505" i="4"/>
  <c r="AE1505" i="4"/>
  <c r="Y1521" i="4"/>
  <c r="AE1521" i="4"/>
  <c r="Y1537" i="4"/>
  <c r="AE1537" i="4"/>
  <c r="Y1841" i="4"/>
  <c r="AE1841" i="4"/>
  <c r="Y1857" i="4"/>
  <c r="AE1857" i="4"/>
  <c r="Y1873" i="4"/>
  <c r="AE1873" i="4"/>
  <c r="Y1889" i="4"/>
  <c r="AE1889" i="4"/>
  <c r="Y1905" i="4"/>
  <c r="AE1905" i="4"/>
  <c r="Y1921" i="4"/>
  <c r="AE1921" i="4"/>
  <c r="Y1937" i="4"/>
  <c r="AE1937" i="4"/>
  <c r="Y1953" i="4"/>
  <c r="AE1953" i="4"/>
  <c r="Y1969" i="4"/>
  <c r="AE1969" i="4"/>
  <c r="Y1985" i="4"/>
  <c r="AE1985" i="4"/>
  <c r="Y2001" i="4"/>
  <c r="AE2001" i="4"/>
  <c r="Y2017" i="4"/>
  <c r="AE2017" i="4"/>
  <c r="Y2033" i="4"/>
  <c r="AE2033" i="4"/>
  <c r="Y2049" i="4"/>
  <c r="AE2049" i="4"/>
  <c r="Y2065" i="4"/>
  <c r="AE2065" i="4"/>
  <c r="Y2081" i="4"/>
  <c r="AE2081" i="4"/>
  <c r="Y2097" i="4"/>
  <c r="AE2097" i="4"/>
  <c r="Y2113" i="4"/>
  <c r="AE2113" i="4"/>
  <c r="Y2129" i="4"/>
  <c r="AE2129" i="4"/>
  <c r="Y2145" i="4"/>
  <c r="AE2145" i="4"/>
  <c r="Y2161" i="4"/>
  <c r="AE2161" i="4"/>
  <c r="Y2177" i="4"/>
  <c r="AE2177" i="4"/>
  <c r="Y2193" i="4"/>
  <c r="AE2193" i="4"/>
  <c r="Y2209" i="4"/>
  <c r="AE2209" i="4"/>
  <c r="Y2225" i="4"/>
  <c r="AE2225" i="4"/>
  <c r="Y2241" i="4"/>
  <c r="AE2241" i="4"/>
  <c r="Y2257" i="4"/>
  <c r="AE2257" i="4"/>
  <c r="Y2273" i="4"/>
  <c r="AE2273" i="4"/>
  <c r="Y2289" i="4"/>
  <c r="AE2289" i="4"/>
  <c r="Y2305" i="4"/>
  <c r="AE2305" i="4"/>
  <c r="Y2321" i="4"/>
  <c r="AE2321" i="4"/>
  <c r="Y2337" i="4"/>
  <c r="AE2337" i="4"/>
  <c r="Y2353" i="4"/>
  <c r="AE2353" i="4"/>
  <c r="Y2369" i="4"/>
  <c r="AE2369" i="4"/>
  <c r="Y2385" i="4"/>
  <c r="AE2385" i="4"/>
  <c r="Y2401" i="4"/>
  <c r="AE2401" i="4"/>
  <c r="Y2417" i="4"/>
  <c r="AE2417" i="4"/>
  <c r="Y2433" i="4"/>
  <c r="AE2433" i="4"/>
  <c r="Y2449" i="4"/>
  <c r="AE2449" i="4"/>
  <c r="Y2465" i="4"/>
  <c r="AE2465" i="4"/>
  <c r="Y2481" i="4"/>
  <c r="AE2481" i="4"/>
  <c r="Y2497" i="4"/>
  <c r="AE2497" i="4"/>
  <c r="Y2513" i="4"/>
  <c r="AE2513" i="4"/>
  <c r="Y2529" i="4"/>
  <c r="AE2529" i="4"/>
  <c r="Y2545" i="4"/>
  <c r="AE2545" i="4"/>
  <c r="Y2561" i="4"/>
  <c r="AE2561" i="4"/>
  <c r="Y2577" i="4"/>
  <c r="AE2577" i="4"/>
  <c r="Y2593" i="4"/>
  <c r="AE2593" i="4"/>
  <c r="Y2609" i="4"/>
  <c r="AE2609" i="4"/>
  <c r="Y2625" i="4"/>
  <c r="AE2625" i="4"/>
  <c r="Y2641" i="4"/>
  <c r="AE2641" i="4"/>
  <c r="Y2657" i="4"/>
  <c r="AE2657" i="4"/>
  <c r="Y2673" i="4"/>
  <c r="AE2673" i="4"/>
  <c r="Y2689" i="4"/>
  <c r="AE2689" i="4"/>
  <c r="Y2705" i="4"/>
  <c r="AE2705" i="4"/>
  <c r="Y2721" i="4"/>
  <c r="AE2721" i="4"/>
  <c r="Y2737" i="4"/>
  <c r="AE2737" i="4"/>
  <c r="Y2753" i="4"/>
  <c r="AE2753" i="4"/>
  <c r="Y2769" i="4"/>
  <c r="AE2769" i="4"/>
  <c r="Y2785" i="4"/>
  <c r="AE2785" i="4"/>
  <c r="Y2801" i="4"/>
  <c r="AE2801" i="4"/>
  <c r="Y2817" i="4"/>
  <c r="AE2817" i="4"/>
  <c r="Y2833" i="4"/>
  <c r="AE2833" i="4"/>
  <c r="Y2849" i="4"/>
  <c r="AE2849" i="4"/>
  <c r="Y2865" i="4"/>
  <c r="AE2865" i="4"/>
  <c r="Y2881" i="4"/>
  <c r="AE2881" i="4"/>
  <c r="Y2897" i="4"/>
  <c r="AE2897" i="4"/>
  <c r="Y2913" i="4"/>
  <c r="AE2913" i="4"/>
  <c r="Y2929" i="4"/>
  <c r="AE2929" i="4"/>
  <c r="Y2945" i="4"/>
  <c r="AE2945" i="4"/>
  <c r="Y2961" i="4"/>
  <c r="AE2961" i="4"/>
  <c r="Y2977" i="4"/>
  <c r="AE2977" i="4"/>
  <c r="Y2993" i="4"/>
  <c r="AE2993" i="4"/>
  <c r="Y3009" i="4"/>
  <c r="AE3009" i="4"/>
  <c r="Y3025" i="4"/>
  <c r="AE3025" i="4"/>
  <c r="Y3041" i="4"/>
  <c r="AE3041" i="4"/>
  <c r="Y3057" i="4"/>
  <c r="AE3057" i="4"/>
  <c r="Y3073" i="4"/>
  <c r="AE3073" i="4"/>
  <c r="Y3089" i="4"/>
  <c r="AE3089" i="4"/>
  <c r="Y3105" i="4"/>
  <c r="AE3105" i="4"/>
  <c r="Y3121" i="4"/>
  <c r="AE3121" i="4"/>
  <c r="Y3137" i="4"/>
  <c r="AE3137" i="4"/>
  <c r="Y3153" i="4"/>
  <c r="AE3153" i="4"/>
  <c r="Y3169" i="4"/>
  <c r="AE3169" i="4"/>
  <c r="Y3185" i="4"/>
  <c r="AE3185" i="4"/>
  <c r="Y3201" i="4"/>
  <c r="AE3201" i="4"/>
  <c r="Y3217" i="4"/>
  <c r="AE3217" i="4"/>
  <c r="Y3233" i="4"/>
  <c r="AE3233" i="4"/>
  <c r="Y3249" i="4"/>
  <c r="AE3249" i="4"/>
  <c r="Y3265" i="4"/>
  <c r="AE3265" i="4"/>
  <c r="Y3281" i="4"/>
  <c r="AE3281" i="4"/>
  <c r="Y3297" i="4"/>
  <c r="AE3297" i="4"/>
  <c r="Y3313" i="4"/>
  <c r="AE3313" i="4"/>
  <c r="Y3329" i="4"/>
  <c r="AE3329" i="4"/>
  <c r="Y3345" i="4"/>
  <c r="AE3345" i="4"/>
  <c r="Y3361" i="4"/>
  <c r="AE3361" i="4"/>
  <c r="Y3377" i="4"/>
  <c r="AE3377" i="4"/>
  <c r="Y3393" i="4"/>
  <c r="AE3393" i="4"/>
  <c r="Y3409" i="4"/>
  <c r="AE3409" i="4"/>
  <c r="Y3425" i="4"/>
  <c r="AE3425" i="4"/>
  <c r="Y3441" i="4"/>
  <c r="AE3441" i="4"/>
  <c r="Y3457" i="4"/>
  <c r="AE3457" i="4"/>
  <c r="Y3473" i="4"/>
  <c r="AE3473" i="4"/>
  <c r="Y3489" i="4"/>
  <c r="AE3489" i="4"/>
  <c r="Y3505" i="4"/>
  <c r="AE3505" i="4"/>
  <c r="Y13" i="4"/>
  <c r="AE13" i="4"/>
  <c r="Y29" i="4"/>
  <c r="AE29" i="4"/>
  <c r="Y45" i="4"/>
  <c r="AE45" i="4"/>
  <c r="Y61" i="4"/>
  <c r="AE61" i="4"/>
  <c r="Y77" i="4"/>
  <c r="AE77" i="4"/>
  <c r="Y125" i="4"/>
  <c r="AE125" i="4"/>
  <c r="Y957" i="4"/>
  <c r="AE957" i="4"/>
  <c r="Y973" i="4"/>
  <c r="AE973" i="4"/>
  <c r="Y989" i="4"/>
  <c r="AE989" i="4"/>
  <c r="Y1005" i="4"/>
  <c r="AE1005" i="4"/>
  <c r="Y1021" i="4"/>
  <c r="AE1021" i="4"/>
  <c r="Y1037" i="4"/>
  <c r="AE1037" i="4"/>
  <c r="Y1053" i="4"/>
  <c r="AE1053" i="4"/>
  <c r="Y1069" i="4"/>
  <c r="AE1069" i="4"/>
  <c r="Y1085" i="4"/>
  <c r="AE1085" i="4"/>
  <c r="Y1101" i="4"/>
  <c r="AE1101" i="4"/>
  <c r="Y1117" i="4"/>
  <c r="AE1117" i="4"/>
  <c r="Y1133" i="4"/>
  <c r="AE1133" i="4"/>
  <c r="Y1149" i="4"/>
  <c r="AE1149" i="4"/>
  <c r="Y1165" i="4"/>
  <c r="AE1165" i="4"/>
  <c r="Y1181" i="4"/>
  <c r="AE1181" i="4"/>
  <c r="Y1197" i="4"/>
  <c r="AE1197" i="4"/>
  <c r="Y1213" i="4"/>
  <c r="AE1213" i="4"/>
  <c r="Y1229" i="4"/>
  <c r="AE1229" i="4"/>
  <c r="Y1245" i="4"/>
  <c r="AE1245" i="4"/>
  <c r="Y1261" i="4"/>
  <c r="AE1261" i="4"/>
  <c r="Y1277" i="4"/>
  <c r="AE1277" i="4"/>
  <c r="Y1293" i="4"/>
  <c r="AE1293" i="4"/>
  <c r="Y1309" i="4"/>
  <c r="AE1309" i="4"/>
  <c r="Y1325" i="4"/>
  <c r="AE1325" i="4"/>
  <c r="Y1341" i="4"/>
  <c r="AE1341" i="4"/>
  <c r="Y1357" i="4"/>
  <c r="AE1357" i="4"/>
  <c r="Y1373" i="4"/>
  <c r="AE1373" i="4"/>
  <c r="Y1389" i="4"/>
  <c r="AE1389" i="4"/>
  <c r="Y1405" i="4"/>
  <c r="AE1405" i="4"/>
  <c r="Y1421" i="4"/>
  <c r="AE1421" i="4"/>
  <c r="Y1437" i="4"/>
  <c r="AE1437" i="4"/>
  <c r="Y1453" i="4"/>
  <c r="AE1453" i="4"/>
  <c r="Y1469" i="4"/>
  <c r="AE1469" i="4"/>
  <c r="Y1485" i="4"/>
  <c r="AE1485" i="4"/>
  <c r="Y1501" i="4"/>
  <c r="AE1501" i="4"/>
  <c r="Y1517" i="4"/>
  <c r="AE1517" i="4"/>
  <c r="Y1533" i="4"/>
  <c r="AE1533" i="4"/>
  <c r="Y1549" i="4"/>
  <c r="AE1549" i="4"/>
  <c r="Y1837" i="4"/>
  <c r="AE1837" i="4"/>
  <c r="Y1853" i="4"/>
  <c r="AE1853" i="4"/>
  <c r="Y1869" i="4"/>
  <c r="AE1869" i="4"/>
  <c r="Y1885" i="4"/>
  <c r="AE1885" i="4"/>
  <c r="Y1901" i="4"/>
  <c r="AE1901" i="4"/>
  <c r="Y1917" i="4"/>
  <c r="AE1917" i="4"/>
  <c r="Y1933" i="4"/>
  <c r="AE1933" i="4"/>
  <c r="Y1949" i="4"/>
  <c r="AE1949" i="4"/>
  <c r="Y1965" i="4"/>
  <c r="AE1965" i="4"/>
  <c r="Y1981" i="4"/>
  <c r="AE1981" i="4"/>
  <c r="Y1997" i="4"/>
  <c r="AE1997" i="4"/>
  <c r="Y2013" i="4"/>
  <c r="AE2013" i="4"/>
  <c r="Y2029" i="4"/>
  <c r="AE2029" i="4"/>
  <c r="Y2045" i="4"/>
  <c r="AE2045" i="4"/>
  <c r="Y2061" i="4"/>
  <c r="AE2061" i="4"/>
  <c r="Y2077" i="4"/>
  <c r="AE2077" i="4"/>
  <c r="Y2093" i="4"/>
  <c r="AE2093" i="4"/>
  <c r="Y2109" i="4"/>
  <c r="AE2109" i="4"/>
  <c r="Y2125" i="4"/>
  <c r="AE2125" i="4"/>
  <c r="Y2141" i="4"/>
  <c r="AE2141" i="4"/>
  <c r="Y2157" i="4"/>
  <c r="AE2157" i="4"/>
  <c r="Y2173" i="4"/>
  <c r="AE2173" i="4"/>
  <c r="Y2189" i="4"/>
  <c r="AE2189" i="4"/>
  <c r="Y2205" i="4"/>
  <c r="AE2205" i="4"/>
  <c r="Y2221" i="4"/>
  <c r="AE2221" i="4"/>
  <c r="Y2237" i="4"/>
  <c r="AE2237" i="4"/>
  <c r="Y2253" i="4"/>
  <c r="AE2253" i="4"/>
  <c r="Y2269" i="4"/>
  <c r="AE2269" i="4"/>
  <c r="Y2285" i="4"/>
  <c r="AE2285" i="4"/>
  <c r="Y2301" i="4"/>
  <c r="AE2301" i="4"/>
  <c r="Y2317" i="4"/>
  <c r="AE2317" i="4"/>
  <c r="Y2333" i="4"/>
  <c r="AE2333" i="4"/>
  <c r="Y2349" i="4"/>
  <c r="AE2349" i="4"/>
  <c r="Y2365" i="4"/>
  <c r="AE2365" i="4"/>
  <c r="Y2381" i="4"/>
  <c r="AE2381" i="4"/>
  <c r="Y2397" i="4"/>
  <c r="AE2397" i="4"/>
  <c r="Y2413" i="4"/>
  <c r="AE2413" i="4"/>
  <c r="Y2429" i="4"/>
  <c r="AE2429" i="4"/>
  <c r="Y2445" i="4"/>
  <c r="AE2445" i="4"/>
  <c r="Y2461" i="4"/>
  <c r="AE2461" i="4"/>
  <c r="Y2477" i="4"/>
  <c r="AE2477" i="4"/>
  <c r="Y2493" i="4"/>
  <c r="AE2493" i="4"/>
  <c r="Y2509" i="4"/>
  <c r="AE2509" i="4"/>
  <c r="Y2525" i="4"/>
  <c r="AE2525" i="4"/>
  <c r="Y2541" i="4"/>
  <c r="AE2541" i="4"/>
  <c r="Y2557" i="4"/>
  <c r="AE2557" i="4"/>
  <c r="Y2573" i="4"/>
  <c r="AE2573" i="4"/>
  <c r="Y2589" i="4"/>
  <c r="AE2589" i="4"/>
  <c r="Y2605" i="4"/>
  <c r="AE2605" i="4"/>
  <c r="Y2621" i="4"/>
  <c r="AE2621" i="4"/>
  <c r="Y2637" i="4"/>
  <c r="AE2637" i="4"/>
  <c r="Y2653" i="4"/>
  <c r="AE2653" i="4"/>
  <c r="Y2669" i="4"/>
  <c r="AE2669" i="4"/>
  <c r="Y2685" i="4"/>
  <c r="AE2685" i="4"/>
  <c r="Y2701" i="4"/>
  <c r="AE2701" i="4"/>
  <c r="Y2717" i="4"/>
  <c r="AE2717" i="4"/>
  <c r="Y2733" i="4"/>
  <c r="AE2733" i="4"/>
  <c r="Y2749" i="4"/>
  <c r="AE2749" i="4"/>
  <c r="Y2765" i="4"/>
  <c r="AE2765" i="4"/>
  <c r="Y2781" i="4"/>
  <c r="AE2781" i="4"/>
  <c r="Y2797" i="4"/>
  <c r="AE2797" i="4"/>
  <c r="Y2813" i="4"/>
  <c r="AE2813" i="4"/>
  <c r="Y2829" i="4"/>
  <c r="AE2829" i="4"/>
  <c r="Y2845" i="4"/>
  <c r="AE2845" i="4"/>
  <c r="Y2861" i="4"/>
  <c r="AE2861" i="4"/>
  <c r="Y2877" i="4"/>
  <c r="AE2877" i="4"/>
  <c r="Y2893" i="4"/>
  <c r="AE2893" i="4"/>
  <c r="Y2909" i="4"/>
  <c r="AE2909" i="4"/>
  <c r="Y2925" i="4"/>
  <c r="AE2925" i="4"/>
  <c r="Y2941" i="4"/>
  <c r="AE2941" i="4"/>
  <c r="Y2957" i="4"/>
  <c r="AE2957" i="4"/>
  <c r="Y2973" i="4"/>
  <c r="AE2973" i="4"/>
  <c r="Y2989" i="4"/>
  <c r="AE2989" i="4"/>
  <c r="Y3005" i="4"/>
  <c r="AE3005" i="4"/>
  <c r="Y3021" i="4"/>
  <c r="AE3021" i="4"/>
  <c r="Y3037" i="4"/>
  <c r="AE3037" i="4"/>
  <c r="Y3053" i="4"/>
  <c r="AE3053" i="4"/>
  <c r="Y3069" i="4"/>
  <c r="AE3069" i="4"/>
  <c r="Y3085" i="4"/>
  <c r="AE3085" i="4"/>
  <c r="Y3101" i="4"/>
  <c r="AE3101" i="4"/>
  <c r="Y3117" i="4"/>
  <c r="AE3117" i="4"/>
  <c r="Y3133" i="4"/>
  <c r="AE3133" i="4"/>
  <c r="Y3149" i="4"/>
  <c r="AE3149" i="4"/>
  <c r="Y3165" i="4"/>
  <c r="AE3165" i="4"/>
  <c r="Y3181" i="4"/>
  <c r="AE3181" i="4"/>
  <c r="Y3197" i="4"/>
  <c r="AE3197" i="4"/>
  <c r="Y3213" i="4"/>
  <c r="AE3213" i="4"/>
  <c r="Y3229" i="4"/>
  <c r="AE3229" i="4"/>
  <c r="Y3245" i="4"/>
  <c r="AE3245" i="4"/>
  <c r="Y3261" i="4"/>
  <c r="AE3261" i="4"/>
  <c r="Y3277" i="4"/>
  <c r="AE3277" i="4"/>
  <c r="Y3293" i="4"/>
  <c r="AE3293" i="4"/>
  <c r="Y3309" i="4"/>
  <c r="AE3309" i="4"/>
  <c r="Y3325" i="4"/>
  <c r="AE3325" i="4"/>
  <c r="Y3341" i="4"/>
  <c r="AE3341" i="4"/>
  <c r="Y3357" i="4"/>
  <c r="AE3357" i="4"/>
  <c r="Y3373" i="4"/>
  <c r="AE3373" i="4"/>
  <c r="Y3389" i="4"/>
  <c r="AE3389" i="4"/>
  <c r="Y3405" i="4"/>
  <c r="AE3405" i="4"/>
  <c r="Y3421" i="4"/>
  <c r="AE3421" i="4"/>
  <c r="Y3437" i="4"/>
  <c r="AE3437" i="4"/>
  <c r="Y3453" i="4"/>
  <c r="AE3453" i="4"/>
  <c r="Y3469" i="4"/>
  <c r="AE3469" i="4"/>
  <c r="Y3485" i="4"/>
  <c r="AE3485" i="4"/>
  <c r="Y3501" i="4"/>
  <c r="AE3501" i="4"/>
  <c r="AC3" i="4"/>
  <c r="Y9" i="4"/>
  <c r="AE9" i="4"/>
  <c r="Y25" i="4"/>
  <c r="AE25" i="4"/>
  <c r="Y41" i="4"/>
  <c r="AE41" i="4"/>
  <c r="Y57" i="4"/>
  <c r="AE57" i="4"/>
  <c r="Y73" i="4"/>
  <c r="AE73" i="4"/>
  <c r="Y121" i="4"/>
  <c r="AE121" i="4"/>
  <c r="Y137" i="4"/>
  <c r="AE137" i="4"/>
  <c r="Y969" i="4"/>
  <c r="AE969" i="4"/>
  <c r="Y985" i="4"/>
  <c r="AE985" i="4"/>
  <c r="Y1001" i="4"/>
  <c r="AE1001" i="4"/>
  <c r="Y1017" i="4"/>
  <c r="AE1017" i="4"/>
  <c r="Y1033" i="4"/>
  <c r="AE1033" i="4"/>
  <c r="Y1049" i="4"/>
  <c r="AE1049" i="4"/>
  <c r="Y1065" i="4"/>
  <c r="AE1065" i="4"/>
  <c r="Y1081" i="4"/>
  <c r="AE1081" i="4"/>
  <c r="Y1097" i="4"/>
  <c r="AE1097" i="4"/>
  <c r="Y1113" i="4"/>
  <c r="AE1113" i="4"/>
  <c r="Y1129" i="4"/>
  <c r="AE1129" i="4"/>
  <c r="Y1145" i="4"/>
  <c r="AE1145" i="4"/>
  <c r="Y1161" i="4"/>
  <c r="AE1161" i="4"/>
  <c r="Y1177" i="4"/>
  <c r="AE1177" i="4"/>
  <c r="Y1193" i="4"/>
  <c r="AE1193" i="4"/>
  <c r="Y1209" i="4"/>
  <c r="AE1209" i="4"/>
  <c r="Y1225" i="4"/>
  <c r="AE1225" i="4"/>
  <c r="Y1241" i="4"/>
  <c r="AE1241" i="4"/>
  <c r="Y1257" i="4"/>
  <c r="AE1257" i="4"/>
  <c r="Y1273" i="4"/>
  <c r="AE1273" i="4"/>
  <c r="Y1289" i="4"/>
  <c r="AE1289" i="4"/>
  <c r="Y1305" i="4"/>
  <c r="AE1305" i="4"/>
  <c r="Y1321" i="4"/>
  <c r="AE1321" i="4"/>
  <c r="Y1337" i="4"/>
  <c r="AE1337" i="4"/>
  <c r="Y1353" i="4"/>
  <c r="AE1353" i="4"/>
  <c r="Y1369" i="4"/>
  <c r="AE1369" i="4"/>
  <c r="Y1385" i="4"/>
  <c r="AE1385" i="4"/>
  <c r="Y1401" i="4"/>
  <c r="AE1401" i="4"/>
  <c r="Y1417" i="4"/>
  <c r="AE1417" i="4"/>
  <c r="Y1433" i="4"/>
  <c r="AE1433" i="4"/>
  <c r="Y1449" i="4"/>
  <c r="AE1449" i="4"/>
  <c r="Y1465" i="4"/>
  <c r="AE1465" i="4"/>
  <c r="Y1481" i="4"/>
  <c r="AE1481" i="4"/>
  <c r="Y1497" i="4"/>
  <c r="AE1497" i="4"/>
  <c r="Y1513" i="4"/>
  <c r="AE1513" i="4"/>
  <c r="Y1529" i="4"/>
  <c r="AE1529" i="4"/>
  <c r="Y1545" i="4"/>
  <c r="AE1545" i="4"/>
  <c r="Y1849" i="4"/>
  <c r="AE1849" i="4"/>
  <c r="Y1865" i="4"/>
  <c r="AE1865" i="4"/>
  <c r="Y1881" i="4"/>
  <c r="AE1881" i="4"/>
  <c r="Y1897" i="4"/>
  <c r="AE1897" i="4"/>
  <c r="Y1913" i="4"/>
  <c r="AE1913" i="4"/>
  <c r="Y1929" i="4"/>
  <c r="AE1929" i="4"/>
  <c r="Y1945" i="4"/>
  <c r="AE1945" i="4"/>
  <c r="Y1961" i="4"/>
  <c r="AE1961" i="4"/>
  <c r="Y1977" i="4"/>
  <c r="AE1977" i="4"/>
  <c r="Y1993" i="4"/>
  <c r="AE1993" i="4"/>
  <c r="Y2009" i="4"/>
  <c r="AE2009" i="4"/>
  <c r="Y2025" i="4"/>
  <c r="AE2025" i="4"/>
  <c r="Y2041" i="4"/>
  <c r="AE2041" i="4"/>
  <c r="Y2057" i="4"/>
  <c r="AE2057" i="4"/>
  <c r="Y2073" i="4"/>
  <c r="AE2073" i="4"/>
  <c r="Y2089" i="4"/>
  <c r="AE2089" i="4"/>
  <c r="Y2105" i="4"/>
  <c r="AE2105" i="4"/>
  <c r="Y2121" i="4"/>
  <c r="AE2121" i="4"/>
  <c r="Y2137" i="4"/>
  <c r="AE2137" i="4"/>
  <c r="Y2153" i="4"/>
  <c r="AE2153" i="4"/>
  <c r="Y2169" i="4"/>
  <c r="AE2169" i="4"/>
  <c r="Y2185" i="4"/>
  <c r="AE2185" i="4"/>
  <c r="Y2201" i="4"/>
  <c r="AE2201" i="4"/>
  <c r="Y2217" i="4"/>
  <c r="AE2217" i="4"/>
  <c r="Y2233" i="4"/>
  <c r="AE2233" i="4"/>
  <c r="Y2249" i="4"/>
  <c r="AE2249" i="4"/>
  <c r="Y2265" i="4"/>
  <c r="AE2265" i="4"/>
  <c r="Y2281" i="4"/>
  <c r="AE2281" i="4"/>
  <c r="Y2297" i="4"/>
  <c r="AE2297" i="4"/>
  <c r="Y2313" i="4"/>
  <c r="AE2313" i="4"/>
  <c r="Y2329" i="4"/>
  <c r="AE2329" i="4"/>
  <c r="Y2345" i="4"/>
  <c r="AE2345" i="4"/>
  <c r="Y2361" i="4"/>
  <c r="AE2361" i="4"/>
  <c r="Y2377" i="4"/>
  <c r="AE2377" i="4"/>
  <c r="Y2393" i="4"/>
  <c r="AE2393" i="4"/>
  <c r="Y2409" i="4"/>
  <c r="AE2409" i="4"/>
  <c r="Y2425" i="4"/>
  <c r="AE2425" i="4"/>
  <c r="Y2441" i="4"/>
  <c r="AE2441" i="4"/>
  <c r="Y2457" i="4"/>
  <c r="AE2457" i="4"/>
  <c r="Y2473" i="4"/>
  <c r="AE2473" i="4"/>
  <c r="Y2489" i="4"/>
  <c r="AE2489" i="4"/>
  <c r="Y2505" i="4"/>
  <c r="AE2505" i="4"/>
  <c r="Y2521" i="4"/>
  <c r="AE2521" i="4"/>
  <c r="Y2537" i="4"/>
  <c r="AE2537" i="4"/>
  <c r="Y2553" i="4"/>
  <c r="AE2553" i="4"/>
  <c r="Y2569" i="4"/>
  <c r="AE2569" i="4"/>
  <c r="Y2585" i="4"/>
  <c r="AE2585" i="4"/>
  <c r="Y2601" i="4"/>
  <c r="AE2601" i="4"/>
  <c r="Y2617" i="4"/>
  <c r="AE2617" i="4"/>
  <c r="Y2633" i="4"/>
  <c r="AE2633" i="4"/>
  <c r="Y2649" i="4"/>
  <c r="AE2649" i="4"/>
  <c r="Y2665" i="4"/>
  <c r="AE2665" i="4"/>
  <c r="Y2681" i="4"/>
  <c r="AE2681" i="4"/>
  <c r="Y2697" i="4"/>
  <c r="AE2697" i="4"/>
  <c r="Y2713" i="4"/>
  <c r="AE2713" i="4"/>
  <c r="Y2729" i="4"/>
  <c r="AE2729" i="4"/>
  <c r="Y2745" i="4"/>
  <c r="AE2745" i="4"/>
  <c r="Y2761" i="4"/>
  <c r="AE2761" i="4"/>
  <c r="Y2777" i="4"/>
  <c r="AE2777" i="4"/>
  <c r="Y2793" i="4"/>
  <c r="AE2793" i="4"/>
  <c r="Y2809" i="4"/>
  <c r="AE2809" i="4"/>
  <c r="Y2825" i="4"/>
  <c r="AE2825" i="4"/>
  <c r="Y2841" i="4"/>
  <c r="AE2841" i="4"/>
  <c r="Y2857" i="4"/>
  <c r="AE2857" i="4"/>
  <c r="Y2873" i="4"/>
  <c r="AE2873" i="4"/>
  <c r="Y2889" i="4"/>
  <c r="AE2889" i="4"/>
  <c r="Y2905" i="4"/>
  <c r="AE2905" i="4"/>
  <c r="Y2921" i="4"/>
  <c r="AE2921" i="4"/>
  <c r="Y2937" i="4"/>
  <c r="AE2937" i="4"/>
  <c r="Y2953" i="4"/>
  <c r="AE2953" i="4"/>
  <c r="Y2969" i="4"/>
  <c r="AE2969" i="4"/>
  <c r="Y2985" i="4"/>
  <c r="AE2985" i="4"/>
  <c r="Y3001" i="4"/>
  <c r="AE3001" i="4"/>
  <c r="Y3017" i="4"/>
  <c r="AE3017" i="4"/>
  <c r="Y3033" i="4"/>
  <c r="AE3033" i="4"/>
  <c r="Y3049" i="4"/>
  <c r="AE3049" i="4"/>
  <c r="Y3065" i="4"/>
  <c r="AE3065" i="4"/>
  <c r="Y3081" i="4"/>
  <c r="AE3081" i="4"/>
  <c r="Y3097" i="4"/>
  <c r="AE3097" i="4"/>
  <c r="Y3113" i="4"/>
  <c r="AE3113" i="4"/>
  <c r="Y3129" i="4"/>
  <c r="AE3129" i="4"/>
  <c r="Y3145" i="4"/>
  <c r="AE3145" i="4"/>
  <c r="Y3161" i="4"/>
  <c r="AE3161" i="4"/>
  <c r="Y3177" i="4"/>
  <c r="AE3177" i="4"/>
  <c r="Y3193" i="4"/>
  <c r="AE3193" i="4"/>
  <c r="Y3209" i="4"/>
  <c r="AE3209" i="4"/>
  <c r="Y3225" i="4"/>
  <c r="AE3225" i="4"/>
  <c r="Y3241" i="4"/>
  <c r="AE3241" i="4"/>
  <c r="Y3257" i="4"/>
  <c r="AE3257" i="4"/>
  <c r="Y3273" i="4"/>
  <c r="AE3273" i="4"/>
  <c r="Y3289" i="4"/>
  <c r="AE3289" i="4"/>
  <c r="Y3305" i="4"/>
  <c r="AE3305" i="4"/>
  <c r="Y3321" i="4"/>
  <c r="AE3321" i="4"/>
  <c r="Y3337" i="4"/>
  <c r="AE3337" i="4"/>
  <c r="Y3353" i="4"/>
  <c r="AE3353" i="4"/>
  <c r="Y3369" i="4"/>
  <c r="AE3369" i="4"/>
  <c r="Y3385" i="4"/>
  <c r="AE3385" i="4"/>
  <c r="Y3401" i="4"/>
  <c r="AE3401" i="4"/>
  <c r="Y3417" i="4"/>
  <c r="AE3417" i="4"/>
  <c r="Y3433" i="4"/>
  <c r="AE3433" i="4"/>
  <c r="Y3449" i="4"/>
  <c r="AE3449" i="4"/>
  <c r="Y3465" i="4"/>
  <c r="AE3465" i="4"/>
  <c r="Y3481" i="4"/>
  <c r="AE3481" i="4"/>
  <c r="Y3497" i="4"/>
  <c r="AE3497" i="4"/>
  <c r="Y3513" i="4"/>
  <c r="AE3513" i="4"/>
</calcChain>
</file>

<file path=xl/sharedStrings.xml><?xml version="1.0" encoding="utf-8"?>
<sst xmlns="http://schemas.openxmlformats.org/spreadsheetml/2006/main" count="9147" uniqueCount="769">
  <si>
    <t>SD IRN</t>
  </si>
  <si>
    <t>CSIRN</t>
  </si>
  <si>
    <t>Community School Name</t>
  </si>
  <si>
    <t>Total Student FTE</t>
  </si>
  <si>
    <t>Special Ed FTE Cat. 1</t>
  </si>
  <si>
    <t>Special Ed FTE Cat. 2</t>
  </si>
  <si>
    <t>Special Ed FTE Cat. 3</t>
  </si>
  <si>
    <t>Special Ed FTE Cat. 4</t>
  </si>
  <si>
    <t>Special Ed FTE Cat. 5</t>
  </si>
  <si>
    <t>Special Ed FTE Cat. 6</t>
  </si>
  <si>
    <t>Econ Disad Y</t>
  </si>
  <si>
    <t>LEP L (Cat.1)</t>
  </si>
  <si>
    <t>LEP Y (Cat.2)</t>
  </si>
  <si>
    <t>LEP M (Cat.3)</t>
  </si>
  <si>
    <t>K-3 FTE</t>
  </si>
  <si>
    <t>C-Tech Cat.1</t>
  </si>
  <si>
    <t>C-Tech Cat.2</t>
  </si>
  <si>
    <t>C-Tech Cat.3</t>
  </si>
  <si>
    <t>C-Tech Cat.4</t>
  </si>
  <si>
    <t>C-Tech Cat.5</t>
  </si>
  <si>
    <t>JVS FTE</t>
  </si>
  <si>
    <t>CS IRN</t>
  </si>
  <si>
    <t>Lucas</t>
  </si>
  <si>
    <t>Polly Fox Academy</t>
  </si>
  <si>
    <t>Phoenix Academy CS</t>
  </si>
  <si>
    <t>Glass City Academy</t>
  </si>
  <si>
    <t>Montgomery</t>
  </si>
  <si>
    <t>Pathway School of Discovery</t>
  </si>
  <si>
    <t>Hamilton</t>
  </si>
  <si>
    <t>Alliance Academy of Cincinnati</t>
  </si>
  <si>
    <t>Licking</t>
  </si>
  <si>
    <t>NDA</t>
  </si>
  <si>
    <t>Cuyahoga</t>
  </si>
  <si>
    <t>Franklin</t>
  </si>
  <si>
    <t>Hamilton Alternative Academy</t>
  </si>
  <si>
    <t>Wildwood Environmental Academy</t>
  </si>
  <si>
    <t>Ohio Connections Academy</t>
  </si>
  <si>
    <t>Tuscarawas</t>
  </si>
  <si>
    <t>QDA</t>
  </si>
  <si>
    <t>Warren</t>
  </si>
  <si>
    <t>Greater Ohio Virtual School</t>
  </si>
  <si>
    <t>Allen</t>
  </si>
  <si>
    <t>Auglaize County Educational</t>
  </si>
  <si>
    <t>Summit Academy CS Columbus</t>
  </si>
  <si>
    <t>Summit Academy CS Dayton</t>
  </si>
  <si>
    <t>Summit</t>
  </si>
  <si>
    <t>Summit Academy Second Akron</t>
  </si>
  <si>
    <t>Stark</t>
  </si>
  <si>
    <t>Summit Academy Second Canton</t>
  </si>
  <si>
    <t>Lorain</t>
  </si>
  <si>
    <t>Summit Academy Second  Lorain</t>
  </si>
  <si>
    <t>Summit Academy Community Schoo</t>
  </si>
  <si>
    <t>Mahoning</t>
  </si>
  <si>
    <t>Summit Academy Sec Youngstown</t>
  </si>
  <si>
    <t>Summit Academy Toledo ES</t>
  </si>
  <si>
    <t>Trumbull</t>
  </si>
  <si>
    <t>Summit Academy Warren ES</t>
  </si>
  <si>
    <t>Summit Academy Cincinnati</t>
  </si>
  <si>
    <t>Seneca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</si>
  <si>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</si>
  <si>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</si>
  <si>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</si>
  <si>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</si>
  <si>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</si>
  <si>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</si>
  <si>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</si>
  <si>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Miamisburg Secondary Academy</t>
  </si>
  <si>
    <t>Richland</t>
  </si>
  <si>
    <t>Mansfield Enhancement Academy</t>
  </si>
  <si>
    <t>Mansfield Elective Academy</t>
  </si>
  <si>
    <t>Hancock</t>
  </si>
  <si>
    <t>Findlay Digital Academy</t>
  </si>
  <si>
    <t>Columbiana</t>
  </si>
  <si>
    <t>Buckeye On-Line School</t>
  </si>
  <si>
    <t>Columbus Bilingual Academy</t>
  </si>
  <si>
    <t>Fairfield</t>
  </si>
  <si>
    <t>Whitehall Prep &amp; Fitness</t>
  </si>
  <si>
    <t>Clark</t>
  </si>
  <si>
    <t>Springfield Prep &amp; Fitness</t>
  </si>
  <si>
    <t>Northland Prep &amp; fitness</t>
  </si>
  <si>
    <t>Cleveland Academy for Scholar</t>
  </si>
  <si>
    <t>Constellation Schools: Puritas</t>
  </si>
  <si>
    <t>Constellation: Outreach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</si>
  <si>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</si>
  <si>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</si>
  <si>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</si>
  <si>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</si>
  <si>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</si>
  <si>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</si>
  <si>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</si>
  <si>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</si>
  <si>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Virtual Schoolhouse, Inc.</t>
  </si>
  <si>
    <t>Hope Academy Northwest Campus</t>
  </si>
  <si>
    <t>King Academy Community Sch</t>
  </si>
  <si>
    <t>Emerson Academy of Dayton</t>
  </si>
  <si>
    <t>Coshocton</t>
  </si>
  <si>
    <t>Coshocton Opportunity School</t>
  </si>
  <si>
    <t>Summit Academy Transition High</t>
  </si>
  <si>
    <t>Summit Academy MS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</si>
  <si>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</si>
  <si>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</si>
  <si>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</si>
  <si>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</si>
  <si>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</si>
  <si>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</si>
  <si>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Lake</t>
  </si>
  <si>
    <t>Summit Academy CS Painesville</t>
  </si>
  <si>
    <t>Summit Academy Toledo Learn</t>
  </si>
  <si>
    <t>Butler</t>
  </si>
  <si>
    <t>Summit Academy Second Middleto</t>
  </si>
  <si>
    <t>Wayne</t>
  </si>
  <si>
    <t>Rittman Academy</t>
  </si>
  <si>
    <t>Life Skills Center of Col SE</t>
  </si>
  <si>
    <t>New Day Academy Boarding</t>
  </si>
  <si>
    <t>Oakstone Community School</t>
  </si>
  <si>
    <t>Zenith Academy</t>
  </si>
  <si>
    <t>The Maritime Academy of Toledo</t>
  </si>
  <si>
    <t>Educational Academy for Boys &amp;</t>
  </si>
  <si>
    <t>Midnimo Cross Cultural CS</t>
  </si>
  <si>
    <t>Cincinnati Speech &amp; Reading</t>
  </si>
  <si>
    <t>Horizon Science Acad. Cincini</t>
  </si>
  <si>
    <t>Horizon Science Acad Dayton</t>
  </si>
  <si>
    <t>Life Skills Center of Dayton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</si>
  <si>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</si>
  <si>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</si>
  <si>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</si>
  <si>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</si>
  <si>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</si>
  <si>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</si>
  <si>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</si>
  <si>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</si>
  <si>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Cleveland Entrepreneurship</t>
  </si>
  <si>
    <t>Promise Academy</t>
  </si>
  <si>
    <t>Par Excellence Academy</t>
  </si>
  <si>
    <t>Lakewood City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</si>
  <si>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</si>
  <si>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</si>
  <si>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</si>
  <si>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</si>
  <si>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</si>
  <si>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Jackson</t>
  </si>
  <si>
    <t>Center for Student Achievement</t>
  </si>
  <si>
    <t>Charles School at Ohio Dominic</t>
  </si>
  <si>
    <t>Life Skills Center of North Ak</t>
  </si>
  <si>
    <t>Academy of Arts and Sciences</t>
  </si>
  <si>
    <t>Mahoning Valley Opportunity</t>
  </si>
  <si>
    <t>Noble Academy-Cleveland</t>
  </si>
  <si>
    <t>Noble Academy-Columbus</t>
  </si>
  <si>
    <t>South Scioto Academy</t>
  </si>
  <si>
    <t>Life Skills Center of Col Nort</t>
  </si>
  <si>
    <t>Groveport Community School</t>
  </si>
  <si>
    <t>Eagle Learning Center</t>
  </si>
  <si>
    <t>Columbus Collegiate Academy</t>
  </si>
  <si>
    <t>Northpointe Academy</t>
  </si>
  <si>
    <t>Muskingum</t>
  </si>
  <si>
    <t>Zanesville Community School</t>
  </si>
  <si>
    <t>Constellation Schools: Westsid</t>
  </si>
  <si>
    <t>C.M. Grant Leadership Academy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</si>
  <si>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</si>
  <si>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</si>
  <si>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</si>
  <si>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</si>
  <si>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</si>
  <si>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</si>
  <si>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</si>
  <si>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</si>
  <si>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</si>
  <si>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</si>
  <si>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Scioto</t>
  </si>
  <si>
    <t>Sciotoville Elementary Academy</t>
  </si>
  <si>
    <t>Ashland</t>
  </si>
  <si>
    <t>Ashland County Community Acade</t>
  </si>
  <si>
    <t>Horizon Science Academy Elemen</t>
  </si>
  <si>
    <t>Mahoning County High School</t>
  </si>
  <si>
    <t>Horizon Science Academy Deniso</t>
  </si>
  <si>
    <t>Cesar Chavez College Prep</t>
  </si>
  <si>
    <t>Mount Auburn International Aca</t>
  </si>
  <si>
    <t>Performance Academy Eastland</t>
  </si>
  <si>
    <t>L. Hollingworth School for Tal</t>
  </si>
  <si>
    <t>Village Preparatory School</t>
  </si>
  <si>
    <t>Hardin</t>
  </si>
  <si>
    <t>Hardin Community School</t>
  </si>
  <si>
    <t>GSCELC</t>
  </si>
  <si>
    <t>Bella Academy of Excellence</t>
  </si>
  <si>
    <t>Marion</t>
  </si>
  <si>
    <t>Pleasant Education Academy</t>
  </si>
  <si>
    <t>Renaissance Academy</t>
  </si>
  <si>
    <t>Rushmore Academy</t>
  </si>
  <si>
    <t>Columbus Bilingual Academy-Nor</t>
  </si>
  <si>
    <t>Champaign</t>
  </si>
  <si>
    <t>Van Wert</t>
  </si>
  <si>
    <t>LifeLinks Community School</t>
  </si>
  <si>
    <t>Portage</t>
  </si>
  <si>
    <t>Greene</t>
  </si>
  <si>
    <t>Dayton Regional STEM School</t>
  </si>
  <si>
    <t>Achieve Career Preparatory Aca</t>
  </si>
  <si>
    <t>Harrison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</si>
  <si>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</si>
  <si>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</si>
  <si>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</si>
  <si>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</si>
  <si>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</si>
  <si>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</si>
  <si>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RASE</t>
  </si>
  <si>
    <t>GEMS</t>
  </si>
  <si>
    <t>Horizon Science Academy Youngs</t>
  </si>
  <si>
    <t>Cruiser Academy</t>
  </si>
  <si>
    <t>Zenith Academy East</t>
  </si>
  <si>
    <t>Cleveland College Preparatory</t>
  </si>
  <si>
    <t>Columbus Performance Academy</t>
  </si>
  <si>
    <t>Constellation Schools: Stockya</t>
  </si>
  <si>
    <t>Constellation Schools: Collinw</t>
  </si>
  <si>
    <t>Citizens Leadership Academy</t>
  </si>
  <si>
    <t>Near West Intergenerational</t>
  </si>
  <si>
    <t>EPWH</t>
  </si>
  <si>
    <t>Foxfire Intermediate School</t>
  </si>
  <si>
    <t>Road to Success Academy</t>
  </si>
  <si>
    <t>George V. Voinovich Reclam</t>
  </si>
  <si>
    <t>Frederick Douglass Reclamation</t>
  </si>
  <si>
    <t>Capital High School</t>
  </si>
  <si>
    <t>Patriot Preparatory Academy</t>
  </si>
  <si>
    <t>North Central Academy</t>
  </si>
  <si>
    <t>Akros Middle School</t>
  </si>
  <si>
    <t>Quest Community School</t>
  </si>
  <si>
    <t>Southside Academy</t>
  </si>
  <si>
    <t>Metro Early College High Schoo</t>
  </si>
  <si>
    <t>PCS</t>
  </si>
  <si>
    <t>Beacon Hill Academy</t>
  </si>
  <si>
    <t>Academy for Urban Scholars</t>
  </si>
  <si>
    <t>Focus North High School</t>
  </si>
  <si>
    <t>University of Cleveland Prep</t>
  </si>
  <si>
    <t>Imagine Woodbury Academy</t>
  </si>
  <si>
    <t>Pearl Academy</t>
  </si>
  <si>
    <t>Global Village Academy</t>
  </si>
  <si>
    <t>Accelerated Achievement Acad</t>
  </si>
  <si>
    <t>Imagine Integrity Academy</t>
  </si>
  <si>
    <t>Great Expectations Elem Sch</t>
  </si>
  <si>
    <t>Impact Academy</t>
  </si>
  <si>
    <t>STEAM Academy of Warren</t>
  </si>
  <si>
    <t>Garfield Academy</t>
  </si>
  <si>
    <t>Constellation Schools:Eastside</t>
  </si>
  <si>
    <t>Broadway Academy</t>
  </si>
  <si>
    <t>Citizens Academy East</t>
  </si>
  <si>
    <t>Erie</t>
  </si>
  <si>
    <t>Townsend North Community Sch</t>
  </si>
  <si>
    <t>DECA PREP</t>
  </si>
  <si>
    <t>Columbus Collegiate Acad West</t>
  </si>
  <si>
    <t>Graham Primary School</t>
  </si>
  <si>
    <t>Village Prep Woodland Hills</t>
  </si>
  <si>
    <t>West Carrollton Secondary Acad</t>
  </si>
  <si>
    <t>The Haley School</t>
  </si>
  <si>
    <t>Lake Erie College Prep School</t>
  </si>
  <si>
    <t>STEAM Academy of Dayton</t>
  </si>
  <si>
    <t>STEAM Academy of Warrensville</t>
  </si>
  <si>
    <t>Stepstone Academy</t>
  </si>
  <si>
    <t>Hope Academy for Autism</t>
  </si>
  <si>
    <t>Imagine Hill Avenue</t>
  </si>
  <si>
    <t>Acad of  Education Excellence</t>
  </si>
  <si>
    <t>Brookwood Academy</t>
  </si>
  <si>
    <t>Nexus Academy of  Cleveland</t>
  </si>
  <si>
    <t>Nexus Academy of Toledo</t>
  </si>
  <si>
    <t>Nexus Academy of Columbus</t>
  </si>
  <si>
    <t>Life Skills HS Cleveland</t>
  </si>
  <si>
    <t>A+ Children's Academy</t>
  </si>
  <si>
    <t>Southern Ohio Academy</t>
  </si>
  <si>
    <t>Cincinnati State STEM Academy</t>
  </si>
  <si>
    <t>Acad Urban Scholars Yngstwn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</si>
  <si>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</si>
  <si>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</si>
  <si>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</si>
  <si>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</si>
  <si>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</si>
  <si>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Cincinnati Learning Schools</t>
  </si>
  <si>
    <t>Albert Einstein Academy</t>
  </si>
  <si>
    <t>Rise &amp; Shine Academy</t>
  </si>
  <si>
    <t>Chapelside Cleveland Academy</t>
  </si>
  <si>
    <t>Life Skills HS of Middletown</t>
  </si>
  <si>
    <t>University Acad</t>
  </si>
  <si>
    <t>Winton Preparatory Academy</t>
  </si>
  <si>
    <t>Lincoln Park Academy</t>
  </si>
  <si>
    <t>Main St. Prep. Academy</t>
  </si>
  <si>
    <t>Ohio Construction Academy</t>
  </si>
  <si>
    <t>Insight School of Ohio</t>
  </si>
  <si>
    <t>Berwyn East Academy</t>
  </si>
  <si>
    <t>Hope Learning Acad Toledo</t>
  </si>
  <si>
    <t>Lawrence</t>
  </si>
  <si>
    <t>Lawrence County Academy</t>
  </si>
  <si>
    <t>Imagine Leadership Academy</t>
  </si>
  <si>
    <t>Imagine Cols Primary School</t>
  </si>
  <si>
    <t>East Prep Academy</t>
  </si>
  <si>
    <t>Provost Academy Ohio</t>
  </si>
  <si>
    <t>Dayton SMART Elem School</t>
  </si>
  <si>
    <t>East Academy</t>
  </si>
  <si>
    <t>Discovery Academy</t>
  </si>
  <si>
    <t>West Park Academy</t>
  </si>
  <si>
    <t>Watkins Academy</t>
  </si>
  <si>
    <t>Summit Academy-Middletown</t>
  </si>
  <si>
    <t>Summit Academy CS Xenia</t>
  </si>
  <si>
    <t>Summit Academy Akron M S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</si>
  <si>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</si>
  <si>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</si>
  <si>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</si>
  <si>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</si>
  <si>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</si>
  <si>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</si>
  <si>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</si>
  <si>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</si>
  <si>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</si>
  <si>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</si>
  <si>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</si>
  <si>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</si>
  <si>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</si>
  <si>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</si>
  <si>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Electronic Classrm Of Tomorrow</t>
  </si>
  <si>
    <t>Graham School, The</t>
  </si>
  <si>
    <t>DLA-Dayton View Campus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</si>
  <si>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</si>
  <si>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</si>
  <si>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</si>
  <si>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</si>
  <si>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</si>
  <si>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</si>
  <si>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</si>
  <si>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</si>
  <si>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</si>
  <si>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</si>
  <si>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Life Skills Ctr Of Cincinnati</t>
  </si>
  <si>
    <t>Life Skills Ctr Of Youngstown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</si>
  <si>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</si>
  <si>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</si>
  <si>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</si>
  <si>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</si>
  <si>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</si>
  <si>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</si>
  <si>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Aurora Academy</t>
  </si>
  <si>
    <t>City Day Community School</t>
  </si>
  <si>
    <t>Life Skills Center of  Canton</t>
  </si>
  <si>
    <t>Life Skills Center of Elyria</t>
  </si>
  <si>
    <t>Focus Learning/Sw Columbus</t>
  </si>
  <si>
    <t>Focus Learning/Se Columbus</t>
  </si>
  <si>
    <t>Focus Learning/N Columbus</t>
  </si>
  <si>
    <t>Ohio Virtual Academy</t>
  </si>
  <si>
    <t>Hope Academy Northcoast</t>
  </si>
  <si>
    <t>Mound Street IT Careers Academ</t>
  </si>
  <si>
    <t>Mound St. Military Career Acad</t>
  </si>
  <si>
    <t>Mound Street Health Careers Ac</t>
  </si>
  <si>
    <t>International Acad Of Columbus</t>
  </si>
  <si>
    <t>Great Western Academy</t>
  </si>
  <si>
    <t>Trotwood Fitness &amp; Prep Acad</t>
  </si>
  <si>
    <t>Middletown Fitness &amp; Prep Acad</t>
  </si>
  <si>
    <t>Autism Academy</t>
  </si>
  <si>
    <t>Treca Digital Academy</t>
  </si>
  <si>
    <t>Alternative Education Academy</t>
  </si>
  <si>
    <t>Puritas Community Elementary</t>
  </si>
  <si>
    <t>Stockyard Community Elementary</t>
  </si>
  <si>
    <t>N. Dayton School Of Scie &amp; Dis</t>
  </si>
  <si>
    <t>Virtual Community Sch Of Ohio</t>
  </si>
  <si>
    <t>Eagle Academy</t>
  </si>
  <si>
    <t>Richard Allen Academy II</t>
  </si>
  <si>
    <t>Richard Allen Academy III</t>
  </si>
  <si>
    <t>Hamilton Cnty Math &amp; Science</t>
  </si>
  <si>
    <t>Arts &amp; College Preparatory Aca</t>
  </si>
  <si>
    <t>Sciotoville</t>
  </si>
  <si>
    <t>Schnee</t>
  </si>
  <si>
    <t>Marion City Digital Academy</t>
  </si>
  <si>
    <t>Franklin Local CS</t>
  </si>
  <si>
    <t>Morrow</t>
  </si>
  <si>
    <t>Tomorrow Center</t>
  </si>
  <si>
    <t>Mahoning Unlimited Classroom</t>
  </si>
  <si>
    <t>Goal Digital Academy</t>
  </si>
  <si>
    <t>Akron Digital Academy</t>
  </si>
  <si>
    <t>Urbana Community School</t>
  </si>
  <si>
    <t>Fairborn Digital Academy</t>
  </si>
  <si>
    <t>Life Skills Center Of Toledo</t>
  </si>
  <si>
    <t>Foxfire High School</t>
  </si>
  <si>
    <t>Southwest Licking Digital Acad</t>
  </si>
  <si>
    <t>Massillon Digital Academy, Inc</t>
  </si>
  <si>
    <t>Madison</t>
  </si>
  <si>
    <t>London Academy</t>
  </si>
  <si>
    <t>Pleasant Community Digital</t>
  </si>
  <si>
    <t>Lorain High School Digital</t>
  </si>
  <si>
    <t>Ridgedale Community School</t>
  </si>
  <si>
    <t>WCLA</t>
  </si>
  <si>
    <t>Lake Erie International HS</t>
  </si>
  <si>
    <t>Life Skills Of Northeast Ohio</t>
  </si>
  <si>
    <t>Lakewood Digital Academy</t>
  </si>
  <si>
    <t>CS County</t>
  </si>
  <si>
    <t>Canton Harbor HS</t>
  </si>
  <si>
    <t>HBCU Prep School 1</t>
  </si>
  <si>
    <t>HBCU Prep School 2</t>
  </si>
  <si>
    <t>Gateway Academy of Ohio</t>
  </si>
  <si>
    <t>Lorain Preparatory Academy</t>
  </si>
  <si>
    <t>Dayton Business Tech HS</t>
  </si>
  <si>
    <t>Harvard Avenue Performance Aca</t>
  </si>
  <si>
    <t>KIPP Columbus</t>
  </si>
  <si>
    <t>Regent High School</t>
  </si>
  <si>
    <t>Mason Run High School</t>
  </si>
  <si>
    <t>Old Brook HS</t>
  </si>
  <si>
    <t>Central High School</t>
  </si>
  <si>
    <t>Madisonville SMART Elem</t>
  </si>
  <si>
    <t>Newbridge Math &amp; Reading</t>
  </si>
  <si>
    <t>OAK Leadership Institute</t>
  </si>
  <si>
    <t>STEAM Academy of Akron</t>
  </si>
  <si>
    <t>SunBridge Schools</t>
  </si>
  <si>
    <t>Ohio College Prep School</t>
  </si>
  <si>
    <t>FPA</t>
  </si>
  <si>
    <t>Northmont Secondary Acad</t>
  </si>
  <si>
    <t>Bio-Med Science Academy STEM S</t>
  </si>
  <si>
    <t>United Preparatory Academy</t>
  </si>
  <si>
    <t>City Prep</t>
  </si>
  <si>
    <t>Buckeye Prep Academy</t>
  </si>
  <si>
    <t>Utica Shale Acad of Ohio</t>
  </si>
  <si>
    <t>REACH Academy</t>
  </si>
  <si>
    <t>Toledo SMART Elem</t>
  </si>
  <si>
    <t>Metro Institute of Technology</t>
  </si>
  <si>
    <t>T2 Honors Academy</t>
  </si>
  <si>
    <t>Norwood Conversion CS</t>
  </si>
  <si>
    <t>LIS</t>
  </si>
  <si>
    <t>Steel Academy</t>
  </si>
  <si>
    <t>Cincinnati Generation Acad</t>
  </si>
  <si>
    <t>Zenith Academy West</t>
  </si>
  <si>
    <t>Clark Preparatory Academy</t>
  </si>
  <si>
    <t>Flex High School</t>
  </si>
  <si>
    <t>Guernsey</t>
  </si>
  <si>
    <t>Foxfire East Academy</t>
  </si>
  <si>
    <t>Stonebrook Montessori</t>
  </si>
  <si>
    <t>Belmont</t>
  </si>
  <si>
    <t>Utica Shale Academy-Belmont</t>
  </si>
  <si>
    <t>Jefferson</t>
  </si>
  <si>
    <t>Ohio Valley Energy and Tech</t>
  </si>
  <si>
    <t>Citizens Academy Southeast</t>
  </si>
  <si>
    <t>iSTEM Geauga Early College Hig</t>
  </si>
  <si>
    <t>Cliff Park High School</t>
  </si>
  <si>
    <t>Marshall High School</t>
  </si>
  <si>
    <t>Cornerstone Academy</t>
  </si>
  <si>
    <t>River Gate High School</t>
  </si>
  <si>
    <t>Lincoln Preparatory Acad</t>
  </si>
  <si>
    <t>DLA-Early Learning Academy</t>
  </si>
  <si>
    <t>Green Inspiration Acad</t>
  </si>
  <si>
    <t>Middlebury Academy</t>
  </si>
  <si>
    <t>Colonial Prep Academy</t>
  </si>
  <si>
    <t>West Preparatory Academy</t>
  </si>
  <si>
    <t>Lorain K-12 Digital Academy</t>
  </si>
  <si>
    <t>The Capella Institute</t>
  </si>
  <si>
    <t>mirn</t>
  </si>
  <si>
    <t>cirn</t>
  </si>
  <si>
    <t>dirn</t>
  </si>
  <si>
    <t>tot_fte</t>
  </si>
  <si>
    <t>sp_1</t>
  </si>
  <si>
    <t>sp_2</t>
  </si>
  <si>
    <t>sp_3</t>
  </si>
  <si>
    <t>sp_4</t>
  </si>
  <si>
    <t>sp_5</t>
  </si>
  <si>
    <t>sp_6</t>
  </si>
  <si>
    <t>econ_fte</t>
  </si>
  <si>
    <t>lep_1</t>
  </si>
  <si>
    <t>lep_2</t>
  </si>
  <si>
    <t>lep_3</t>
  </si>
  <si>
    <t>k-3</t>
  </si>
  <si>
    <t>cte_1</t>
  </si>
  <si>
    <t>cte_2</t>
  </si>
  <si>
    <t>cte_3</t>
  </si>
  <si>
    <t>cte_4</t>
  </si>
  <si>
    <t>cte_5</t>
  </si>
  <si>
    <t>jvs_fte</t>
  </si>
  <si>
    <t>ta_pp</t>
  </si>
  <si>
    <t>e_idx</t>
  </si>
  <si>
    <t>ta_amt</t>
  </si>
  <si>
    <t>econ_amt</t>
  </si>
  <si>
    <t>E-School IRN</t>
  </si>
  <si>
    <t>E-School Name</t>
  </si>
  <si>
    <t>Grades</t>
  </si>
  <si>
    <t>E-School County</t>
  </si>
  <si>
    <t>K-12</t>
  </si>
  <si>
    <t>Alternative Education Academy                         (Statewide)</t>
  </si>
  <si>
    <t>Auglaize County Educational Academy</t>
  </si>
  <si>
    <t>Buckeye On-Line School for Success (Statewide)</t>
  </si>
  <si>
    <t>Electronic Classroom Of Tomorrow                                    (Statewide)</t>
  </si>
  <si>
    <t>9-12</t>
  </si>
  <si>
    <t>000282</t>
  </si>
  <si>
    <t>Greater Ohio Virtual                                           (Statewide)</t>
  </si>
  <si>
    <t>7-12</t>
  </si>
  <si>
    <t>014081</t>
  </si>
  <si>
    <t>Insight School of Ohio                                        (Statewide)</t>
  </si>
  <si>
    <t>4-12</t>
  </si>
  <si>
    <t>Newark Digital Academy</t>
  </si>
  <si>
    <t>Ohio Connections Academy, Inc                         (Statewide)</t>
  </si>
  <si>
    <t>Ohio Virtual Academy                                        (Statewide)</t>
  </si>
  <si>
    <t>014148</t>
  </si>
  <si>
    <t>Provost Academy Ohio                                       (Statewide)</t>
  </si>
  <si>
    <t>Quaker Digital Academy (Statewide)</t>
  </si>
  <si>
    <t>Treca Digital Academy                                       (Statewide)</t>
  </si>
  <si>
    <t>Virtual Community School Of Ohio                     (Statewide)</t>
  </si>
  <si>
    <t>West Central Learning Academy II</t>
  </si>
  <si>
    <t>YES</t>
  </si>
  <si>
    <r>
      <t xml:space="preserve">Akron Digital Academy                                         </t>
    </r>
    <r>
      <rPr>
        <sz val="8"/>
        <color indexed="8"/>
        <rFont val="Arial"/>
        <family val="2"/>
      </rPr>
      <t xml:space="preserve"> (Statewide)</t>
    </r>
  </si>
  <si>
    <t>e-sch</t>
  </si>
  <si>
    <t>Row Labels</t>
  </si>
  <si>
    <t>Grand Total</t>
  </si>
  <si>
    <t>Sum of ta_amt</t>
  </si>
  <si>
    <t>District IRN</t>
  </si>
  <si>
    <t>Net Formula ADM</t>
  </si>
  <si>
    <t>Target Asst. before Cap</t>
  </si>
  <si>
    <t>Target Asst. After Cap</t>
  </si>
  <si>
    <t xml:space="preserve">Econ Index </t>
  </si>
  <si>
    <t xml:space="preserve">Target pp Amts </t>
  </si>
  <si>
    <t>blank 5</t>
  </si>
  <si>
    <t>E-SCH-YES/NO</t>
  </si>
  <si>
    <t>Sum of tot_fte</t>
  </si>
  <si>
    <t>Sum of sp_1</t>
  </si>
  <si>
    <t>Sum of sp_2</t>
  </si>
  <si>
    <t>Sum of sp_3</t>
  </si>
  <si>
    <t>Sum of sp_4</t>
  </si>
  <si>
    <t>Sum of sp_5</t>
  </si>
  <si>
    <t>Sum of sp_6</t>
  </si>
  <si>
    <t>Sum of econ_fte</t>
  </si>
  <si>
    <t>Sum of lep_1</t>
  </si>
  <si>
    <t>Sum of lep_2</t>
  </si>
  <si>
    <t>Sum of lep_3</t>
  </si>
  <si>
    <t>Sum of k-3</t>
  </si>
  <si>
    <t>Sum of cte_1</t>
  </si>
  <si>
    <t>Sum of cte_2</t>
  </si>
  <si>
    <t>Sum of cte_3</t>
  </si>
  <si>
    <t>Sum of cte_4</t>
  </si>
  <si>
    <t>Sum of cte_5</t>
  </si>
  <si>
    <t>Sum of jvs_fte</t>
  </si>
  <si>
    <t>Sum of econ_amt</t>
  </si>
  <si>
    <t>Total Students FTE</t>
  </si>
  <si>
    <t>* * *</t>
  </si>
  <si>
    <t>State of Ohio</t>
  </si>
  <si>
    <t>Formula FTE</t>
  </si>
  <si>
    <t>Opportunity Grant</t>
  </si>
  <si>
    <t>Total Grades K-3 FTE</t>
  </si>
  <si>
    <t xml:space="preserve">K-3 Literacy Aid </t>
  </si>
  <si>
    <t>LEP PP Cat1</t>
  </si>
  <si>
    <t>LEP PP Cat2</t>
  </si>
  <si>
    <t>LEP PP Cat3</t>
  </si>
  <si>
    <t>LEP Aid (Cat 1)</t>
  </si>
  <si>
    <t>LEP Aid (Cat 2)</t>
  </si>
  <si>
    <t>LEP Aid Cat 3</t>
  </si>
  <si>
    <t xml:space="preserve">Total LEP Aid </t>
  </si>
  <si>
    <t>SE FTE-1</t>
  </si>
  <si>
    <t>SE FTE-2</t>
  </si>
  <si>
    <t>SE FTE-3</t>
  </si>
  <si>
    <t>SE FTE-4</t>
  </si>
  <si>
    <t>SE FTE-5</t>
  </si>
  <si>
    <t>SE FTE-6</t>
  </si>
  <si>
    <t>SE Amt C-1</t>
  </si>
  <si>
    <t>SE Amt C-2</t>
  </si>
  <si>
    <t>SE Amt C-3</t>
  </si>
  <si>
    <t>SE Amt C-4</t>
  </si>
  <si>
    <t>SE Amt C-5</t>
  </si>
  <si>
    <t>SE Amt C-6</t>
  </si>
  <si>
    <t>SE Aid-1</t>
  </si>
  <si>
    <t>SE Aid-2</t>
  </si>
  <si>
    <t>SE Aid-3</t>
  </si>
  <si>
    <t>SE Aid-4</t>
  </si>
  <si>
    <t>SE Aid-5</t>
  </si>
  <si>
    <t>SE Aid-6</t>
  </si>
  <si>
    <t>Total SE Aid</t>
  </si>
  <si>
    <t>CTE FTE-1</t>
  </si>
  <si>
    <t>CTE FTE-2</t>
  </si>
  <si>
    <t>CTE FTE-3</t>
  </si>
  <si>
    <t>CTE FTE-4</t>
  </si>
  <si>
    <t>CTE FTE-5</t>
  </si>
  <si>
    <t>CTE Aid-1</t>
  </si>
  <si>
    <t>CTE Aid-2</t>
  </si>
  <si>
    <t>CTE Aid-3</t>
  </si>
  <si>
    <t>CTE Aid-4</t>
  </si>
  <si>
    <t>CTE Aid-5</t>
  </si>
  <si>
    <t>CT PP Cat1</t>
  </si>
  <si>
    <t>CT PP Cat2</t>
  </si>
  <si>
    <t>CT PP Cat3</t>
  </si>
  <si>
    <t>CT PP Cat4</t>
  </si>
  <si>
    <t>CT PP Cat5</t>
  </si>
  <si>
    <t>Total CTE Aid</t>
  </si>
  <si>
    <t xml:space="preserve">Per Rider  amts </t>
  </si>
  <si>
    <t>Transport ADM</t>
  </si>
  <si>
    <t xml:space="preserve">Transport Aid </t>
  </si>
  <si>
    <t>trn_adm</t>
  </si>
  <si>
    <t>trn_aid</t>
  </si>
  <si>
    <t>District State Share Index</t>
  </si>
  <si>
    <t>s_idx</t>
  </si>
  <si>
    <t>Sum of trn_adm</t>
  </si>
  <si>
    <t>Sum of trn_aid</t>
  </si>
  <si>
    <t>Total Formual FTE</t>
  </si>
  <si>
    <t xml:space="preserve"> Grade Numbers</t>
  </si>
  <si>
    <t>4 yrs Grade rate</t>
  </si>
  <si>
    <t xml:space="preserve"> 3rd Grade Numbers</t>
  </si>
  <si>
    <t xml:space="preserve"> 3rd Grade prof %</t>
  </si>
  <si>
    <t>Facilities Funding</t>
  </si>
  <si>
    <t>E_FC PP</t>
  </si>
  <si>
    <t>Reg fc pp</t>
  </si>
  <si>
    <t>App</t>
  </si>
  <si>
    <t>for_fte</t>
  </si>
  <si>
    <t>Sum of for_fte</t>
  </si>
  <si>
    <t>Graduation Bonus</t>
  </si>
  <si>
    <t>Fomual Amts</t>
  </si>
  <si>
    <t>Phase in</t>
  </si>
  <si>
    <t xml:space="preserve">Total Targeted Assistance </t>
  </si>
  <si>
    <t xml:space="preserve">Total Special Ed. Aid  </t>
  </si>
  <si>
    <t>Econ Disad Funding</t>
  </si>
  <si>
    <t xml:space="preserve">Total C-Tech Funding </t>
  </si>
  <si>
    <t xml:space="preserve">Transportation </t>
  </si>
  <si>
    <t>Total CS Funding</t>
  </si>
  <si>
    <t>Prorated Facilities Funding</t>
  </si>
  <si>
    <t>ESC Contracts</t>
  </si>
  <si>
    <t>Total Net State Funding</t>
  </si>
  <si>
    <t>Third Grade Bonus</t>
  </si>
  <si>
    <t>FC</t>
  </si>
  <si>
    <t>3rd Grade Reading Bonus</t>
  </si>
  <si>
    <t xml:space="preserve"> Note: This tool is only for simulation purposes based on the CS ADM change; it will not affect CS payments</t>
  </si>
  <si>
    <t>Ohio Department of Education</t>
  </si>
  <si>
    <t>District IRN:</t>
  </si>
  <si>
    <t>Name:</t>
  </si>
  <si>
    <t>─</t>
  </si>
  <si>
    <t>E-School:</t>
  </si>
  <si>
    <t>Student Summary:</t>
  </si>
  <si>
    <t>State Funding</t>
  </si>
  <si>
    <t>a -</t>
  </si>
  <si>
    <t>b -</t>
  </si>
  <si>
    <t>Special Education Data FTE</t>
  </si>
  <si>
    <t>b1 -</t>
  </si>
  <si>
    <t>b2 -</t>
  </si>
  <si>
    <t>b3 -</t>
  </si>
  <si>
    <t>b4 -</t>
  </si>
  <si>
    <t>b5 -</t>
  </si>
  <si>
    <t>b6 -</t>
  </si>
  <si>
    <t>c -</t>
  </si>
  <si>
    <t>Career Tech Student FTE</t>
  </si>
  <si>
    <t>c1 -</t>
  </si>
  <si>
    <t>c2 -</t>
  </si>
  <si>
    <t>c3 -</t>
  </si>
  <si>
    <t>c4 -</t>
  </si>
  <si>
    <t>c5 -</t>
  </si>
  <si>
    <t>d -</t>
  </si>
  <si>
    <t>d1</t>
  </si>
  <si>
    <t>d2</t>
  </si>
  <si>
    <t>d3</t>
  </si>
  <si>
    <t>e -</t>
  </si>
  <si>
    <t>f -</t>
  </si>
  <si>
    <t>Detailed Calculation of Funding Components of the Formula:</t>
  </si>
  <si>
    <t>A -</t>
  </si>
  <si>
    <t>B -</t>
  </si>
  <si>
    <t>Targeted Assistance (Resident district's per-pupil amount of targeted assistance * a * 0.25): ….…...…….…..…...</t>
  </si>
  <si>
    <t>C -</t>
  </si>
  <si>
    <t>D -</t>
  </si>
  <si>
    <t>Economic Disadvantaged Funding (f * $272 * District's Economically Disadvantaged Index):  ….……..…..….….….</t>
  </si>
  <si>
    <t>E -</t>
  </si>
  <si>
    <t>Limited English Proficiency Funding (E1+E2+E3):  …………………………………………………………………………….……………..</t>
  </si>
  <si>
    <t>E1 -</t>
  </si>
  <si>
    <t>Category-1 LEP Funding (d1* $1,515):  ………………………………………………………………..</t>
  </si>
  <si>
    <t>E2 -</t>
  </si>
  <si>
    <t>Category-2 LEP Funding (d2 * $1,136):  ……………………………………………………………….</t>
  </si>
  <si>
    <t>E3 -</t>
  </si>
  <si>
    <t>Category-3 LEP Funding (d3 * $758):  …………………………………………………………………..</t>
  </si>
  <si>
    <t>F -</t>
  </si>
  <si>
    <t>Special Education Additional Funding (F1+F2+F3+F4+F5+F6):  ……………………………………………………………………..</t>
  </si>
  <si>
    <t>F1 -</t>
  </si>
  <si>
    <t>F2 -</t>
  </si>
  <si>
    <t>F3 -</t>
  </si>
  <si>
    <t>F4 -</t>
  </si>
  <si>
    <t>F5 -</t>
  </si>
  <si>
    <t>F6 -</t>
  </si>
  <si>
    <t>G -</t>
  </si>
  <si>
    <t>Career Tech Education Funding (G1+G2+G3+G4+G5):  ………………………………………………………………………………………..</t>
  </si>
  <si>
    <t>G1 -</t>
  </si>
  <si>
    <t>G2 -</t>
  </si>
  <si>
    <t>G3 -</t>
  </si>
  <si>
    <t>G4 -</t>
  </si>
  <si>
    <t>G5 -</t>
  </si>
  <si>
    <t>H -</t>
  </si>
  <si>
    <t>I -</t>
  </si>
  <si>
    <t>Additional Aid Items (Not deducted from School District):</t>
  </si>
  <si>
    <t>J -</t>
  </si>
  <si>
    <t>K -</t>
  </si>
  <si>
    <t>ESC Contract Deduction:  …………………………………………………………………………………………………………………………………..</t>
  </si>
  <si>
    <t>L -</t>
  </si>
  <si>
    <t>Office of Budget and School Funding</t>
  </si>
  <si>
    <t>a1 -</t>
  </si>
  <si>
    <t>a2 -</t>
  </si>
  <si>
    <t>Total Student FTE: ………………………………………………………………………………………………….</t>
  </si>
  <si>
    <t>Category 1 Special Education FTE:  ………………………………………………………………………</t>
  </si>
  <si>
    <t>Category 2 Special Education FTE:  ………………………………………………………………………</t>
  </si>
  <si>
    <t>Category 4 Special Education FTE:  ………………………………………………………………………</t>
  </si>
  <si>
    <t>Category 5 Special Education FTE:  ………………………………………………………………………</t>
  </si>
  <si>
    <t>Category 1 LEP FTE:  ……………………………………………………………………………………………..</t>
  </si>
  <si>
    <t>Category 3 LEP FTE:  ……………………………………….…………………………………………………….</t>
  </si>
  <si>
    <t>K-3 Community School FTE:  ………………..…………………………………………………………………………</t>
  </si>
  <si>
    <t>Economic Disadvantaged FTE:  ………….……………………………………………………………………………</t>
  </si>
  <si>
    <t>Category 2 LEP FTE:  ……………………………………….…………………………………………………….</t>
  </si>
  <si>
    <t>Category 2 Career Tech FTE:  ………………………………………………………………………………..</t>
  </si>
  <si>
    <t>JVS FTE: ………………………………………………………………………………………………………………….</t>
  </si>
  <si>
    <t>Category 1 Career Tech FTE:  ………………………………………………………………………………..</t>
  </si>
  <si>
    <t>Category 5 Career Tech FTE:  ………………………………………………………………………………..</t>
  </si>
  <si>
    <t>Category 3 Career Tech FTE:  ………………………………………………………………………………..</t>
  </si>
  <si>
    <t>Category 3 Special Education FTE:  ………………………………………………………………………</t>
  </si>
  <si>
    <t>g -</t>
  </si>
  <si>
    <t>g1 -</t>
  </si>
  <si>
    <t>h -</t>
  </si>
  <si>
    <t>h1 -</t>
  </si>
  <si>
    <t>h2 -</t>
  </si>
  <si>
    <t>4 Year Adjusted Graduation Rate: ……………………………………………………………………….</t>
  </si>
  <si>
    <t># of Graduates: …………………………………………………………………………………………………….</t>
  </si>
  <si>
    <t>3rd Grade Reading Proficiency Percentage: ………………………………………………………..</t>
  </si>
  <si>
    <t># of Students Scoring Proficient or Higher on 3rd Grade Reading Test: ……………..</t>
  </si>
  <si>
    <t>Community School Transportation FTE: …………………………………………………………………………</t>
  </si>
  <si>
    <t>Category 4 Career Tech FTE:  ………………………………………………………………………………..</t>
  </si>
  <si>
    <t>Category 6 Special Education FTE:  ……………………………………………………………………….</t>
  </si>
  <si>
    <t>M -</t>
  </si>
  <si>
    <t>N -</t>
  </si>
  <si>
    <t>Total Funding (A + B + C + D + E + F + G + H): ………………………………………………………………………………………………………</t>
  </si>
  <si>
    <t>Total Net State Funding (I + J + K + L + M)):  ………………………………………………………………………………………………………..</t>
  </si>
  <si>
    <t>Econ FTE</t>
  </si>
  <si>
    <t>Opportunity Grant ($6,000 * a):  ……………………………………………………………………………………………………..…...…….…</t>
  </si>
  <si>
    <t>K-3 Literacy Funding ($320 * e):  ……………………………………………………………………………………………………………..….….</t>
  </si>
  <si>
    <t>Category-1 Special Education Funding (b1 * $1,578):  ………………………………………..</t>
  </si>
  <si>
    <t>Category-2 Special Education Funding (b2 * $4,005):  ………………………………………..</t>
  </si>
  <si>
    <t>Category-3 Special Education Funding (b3 * $9,622):  ………………………………………..</t>
  </si>
  <si>
    <t>Category-4 Special Education Funding (b4 * $12,841):  .………………………………………</t>
  </si>
  <si>
    <t>Category-5 Special Education Funding (b5 * $17,390):  ……………………………………….</t>
  </si>
  <si>
    <t>Category-6 Special Education Funding (b6 * $25,637):  …………………………………….…</t>
  </si>
  <si>
    <t>Category-1 Career Tech Funding (c1 * $5,192):  ……………………………………………………….</t>
  </si>
  <si>
    <t>Category-2 Career Tech Funding (c2 * $4,921):  ……………………………………………………….</t>
  </si>
  <si>
    <t>Category-3 Career Tech Funding (c3 * $1,795):  ……………………………………………………….</t>
  </si>
  <si>
    <t>Category-4 Career Tech Funding (c4 * $1,525):  ……………………………………………………….</t>
  </si>
  <si>
    <t>Category-5 Career Tech Funding (c5 * $1,308):  ……………………………………………………….</t>
  </si>
  <si>
    <t>Facilities Funding (Proration percentage)($200/$25 * a):  ………………………………………………………………………………………….</t>
  </si>
  <si>
    <t>N/A</t>
  </si>
  <si>
    <t>Total formula Student FTE: (a1 + (a2 * 0.20)):………………………………....………………………………………………………………….</t>
  </si>
  <si>
    <t>Graduation Bonus ($6,000 * .075 * g1* g2): ……………………………………………………………………………………………………….</t>
  </si>
  <si>
    <t>3rd Grade Reading Bonus ($6,000 * .075 * h1 * h2): …………………………………………………………………………………………..</t>
  </si>
  <si>
    <t>Graduation Bonus Factors(Based on FY15 Report Card Data):</t>
  </si>
  <si>
    <t xml:space="preserve">3rd Grade Reading Bonus Factors(Based on FY15 Report Card Data): </t>
  </si>
  <si>
    <t>Limited English Proficiency(LEP) FTE:</t>
  </si>
  <si>
    <t xml:space="preserve">Instructions: </t>
  </si>
  <si>
    <t>Please download and save the excel worksheet on desktop or other drive in your computer (recommended). You may also use the worksheet</t>
  </si>
  <si>
    <t>on-line, but you would not be able to save changes</t>
  </si>
  <si>
    <t>and enter the IRN for the Community School highlighted IRN field.</t>
  </si>
  <si>
    <t xml:space="preserve">The cells may be edited by simply entering a new number (e.g. "40.12" instead of "30.12"). However, it is recommended that you edit by </t>
  </si>
  <si>
    <t xml:space="preserve">changing "30.12" to "=30.12+10"  or "0.00" to "=0.00+5" to not lose the original figure. </t>
  </si>
  <si>
    <t>or Community school name. This worksheet contains community school student enrollment including total student FTE, one to six categories</t>
  </si>
  <si>
    <t>You may change above all categories student enrollments and it may take few second to update the worksheet after entering new Numbers</t>
  </si>
  <si>
    <r>
      <t>Finally please hit the "</t>
    </r>
    <r>
      <rPr>
        <b/>
        <sz val="11"/>
        <rFont val="Calibri"/>
        <family val="2"/>
        <scheme val="minor"/>
      </rPr>
      <t>Refresh All</t>
    </r>
    <r>
      <rPr>
        <sz val="11"/>
        <rFont val="Calibri"/>
        <family val="2"/>
        <scheme val="minor"/>
      </rPr>
      <t>" button to finish your simulation and It is ready to print</t>
    </r>
  </si>
  <si>
    <t>If you do another simulation later in the year, check back on ODE's website for an updated version of the spreadsheet with revised data</t>
  </si>
  <si>
    <t>Any questions should be directed to:</t>
  </si>
  <si>
    <t>Prabir Sarkar at (614) 728 7849 or Prabir.Sarkar@education.ohio.gov</t>
  </si>
  <si>
    <t>Daria Shams at (614) 466 6253 or Daria.Shams@education.ohio.gov or</t>
  </si>
  <si>
    <t xml:space="preserve">To view the simulation for a single Community School, find the second worksheet (SFPR FY2017) from your left,  </t>
  </si>
  <si>
    <t xml:space="preserve">ESC Deduction Amount </t>
  </si>
  <si>
    <t>(Note: E-schools are not eligible for line items B, C, D, E, and H)</t>
  </si>
  <si>
    <t>i -</t>
  </si>
  <si>
    <t xml:space="preserve">We recommend you to filter the ADM Details FY2017 worksheet and find your school. You may filter the sheet by Community school IRN </t>
  </si>
  <si>
    <t>of special education FTE,  Economic Disadvantaged FTE, One to three categories LEP FTE, K-3 FTE, one to five categories Career technical FTE,</t>
  </si>
  <si>
    <t>TARGET1BCAP</t>
  </si>
  <si>
    <t>FY17</t>
  </si>
  <si>
    <t>K-3 Literacy per pupil amts for FY17</t>
  </si>
  <si>
    <t>School Funding Payment Report (SFPR) Simulation for Community School Fiscal Year 2017</t>
  </si>
  <si>
    <t>Transportation Funding: ……………………………………………………………………………………………………………………………………</t>
  </si>
  <si>
    <t xml:space="preserve">You may filter the ESC deduction sheet and  by Community school IRN or Community school name </t>
  </si>
  <si>
    <t>Formula Amts FY17</t>
  </si>
  <si>
    <t>Version -1 Date: 3/18/2016</t>
  </si>
  <si>
    <t xml:space="preserve"> Gradduation Numbers</t>
  </si>
  <si>
    <t>4 yrs Adj Graduation PCT (%)</t>
  </si>
  <si>
    <t xml:space="preserve"> 3rd Grade prof PCT (%)</t>
  </si>
  <si>
    <t>JVS FTE,  Graduation and 3rd Grade numbers , graduation and 3rd grade percentage</t>
  </si>
  <si>
    <t>To change factors used in the simulation edit the cells in the three worksheet  ADM Details FY2017 ,ESC Deduction, and Academic Perf Data</t>
  </si>
  <si>
    <t xml:space="preserve">Open the file, and you will see three worksheets (Instructions, SFPR FY2017, ADM Details FY2017, Academic Perf Data and ESC Deduction)  </t>
  </si>
  <si>
    <t>Cody Loew at (614) 644 2606 or Cody.Loew@education.ohio.gov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</si>
</sst>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"/>
    <numFmt numFmtId="165" formatCode="0.0000000000"/>
    <numFmt numFmtId="166" formatCode="_(* #,##0_);_(* \(#,##0\);_(* &quot;-&quot;??_);_(@_)"/>
    <numFmt numFmtId="167" formatCode="0.00000"/>
    <numFmt numFmtId="168" formatCode="#,##0.000000000"/>
    <numFmt numFmtId="169" formatCode="#,##0.000000"/>
    <numFmt numFmtId="170" formatCode="#,##0.00000"/>
    <numFmt numFmtId="171" formatCode="#,##0.0000000"/>
    <numFmt numFmtId="172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.5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Arial Unicode MS"/>
      <family val="2"/>
    </font>
    <font>
      <sz val="10.5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  <scheme val="minor"/>
    </font>
    <font>
      <b/>
      <sz val="10.5"/>
      <name val="Calibri"/>
      <family val="2"/>
      <scheme val="minor"/>
    </font>
    <font>
      <sz val="10.5"/>
      <name val="Calibri"/>
      <family val="2"/>
    </font>
    <font>
      <i/>
      <sz val="10.5"/>
      <name val="Calibri"/>
      <family val="2"/>
      <scheme val="minor"/>
    </font>
    <font>
      <i/>
      <sz val="11"/>
      <name val="Calibri"/>
      <family val="2"/>
    </font>
    <font>
      <sz val="10.5"/>
      <name val="Courier New"/>
      <family val="3"/>
    </font>
    <font>
      <b/>
      <sz val="10"/>
      <name val="Arial"/>
      <family val="2"/>
    </font>
    <font>
      <b/>
      <sz val="14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9" fontId="3" fillId="0" borderId="0" applyFont="0" applyFill="0" applyBorder="0" applyAlignment="0" applyProtection="0"/>
    <xf numFmtId="0" fontId="15" fillId="0" borderId="0"/>
    <xf numFmtId="9" fontId="1" fillId="0" borderId="0" applyFont="0" applyFill="0" applyBorder="0" applyAlignment="0" applyProtection="0"/>
  </cellStyleXfs>
  <cellXfs count="174">
    <xf numFmtId="0" fontId="0" fillId="0" borderId="0" xfId="0"/>
    <xf numFmtId="4" fontId="0" fillId="0" borderId="0" xfId="0" applyNumberFormat="1"/>
    <xf numFmtId="0" fontId="1" fillId="0" borderId="0" xfId="1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1" applyFont="1" applyAlignment="1">
      <alignment horizontal="center" vertical="center"/>
    </xf>
    <xf numFmtId="0" fontId="0" fillId="0" borderId="0" xfId="1" applyFont="1" applyFill="1" applyAlignment="1">
      <alignment horizontal="center" vertical="center"/>
    </xf>
    <xf numFmtId="43" fontId="2" fillId="0" borderId="0" xfId="2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4" fillId="0" borderId="0" xfId="0" applyFont="1" applyBorder="1" applyAlignment="1">
      <alignment horizontal="center" wrapText="1"/>
    </xf>
    <xf numFmtId="0" fontId="6" fillId="0" borderId="0" xfId="0" applyFont="1" applyBorder="1"/>
    <xf numFmtId="0" fontId="7" fillId="0" borderId="0" xfId="0" applyFont="1" applyFill="1" applyBorder="1"/>
    <xf numFmtId="0" fontId="0" fillId="3" borderId="0" xfId="0" applyFill="1"/>
    <xf numFmtId="0" fontId="4" fillId="0" borderId="1" xfId="0" applyFont="1" applyBorder="1" applyAlignment="1">
      <alignment horizontal="center" wrapText="1"/>
    </xf>
    <xf numFmtId="0" fontId="0" fillId="0" borderId="0" xfId="0"/>
    <xf numFmtId="0" fontId="4" fillId="0" borderId="0" xfId="0" applyFont="1" applyBorder="1" applyAlignment="1">
      <alignment wrapText="1"/>
    </xf>
    <xf numFmtId="0" fontId="6" fillId="0" borderId="0" xfId="0" applyFont="1" applyBorder="1"/>
    <xf numFmtId="0" fontId="4" fillId="0" borderId="0" xfId="0" applyFont="1" applyBorder="1" applyAlignment="1">
      <alignment horizontal="center" wrapText="1"/>
    </xf>
    <xf numFmtId="164" fontId="5" fillId="0" borderId="0" xfId="0" applyNumberFormat="1" applyFont="1" applyFill="1" applyBorder="1" applyAlignment="1">
      <alignment horizontal="center" wrapText="1"/>
    </xf>
    <xf numFmtId="49" fontId="4" fillId="0" borderId="0" xfId="0" applyNumberFormat="1" applyFont="1" applyFill="1" applyBorder="1"/>
    <xf numFmtId="0" fontId="5" fillId="0" borderId="0" xfId="0" applyFont="1" applyFill="1" applyBorder="1" applyAlignment="1">
      <alignment wrapText="1"/>
    </xf>
    <xf numFmtId="0" fontId="4" fillId="0" borderId="2" xfId="0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49" fontId="5" fillId="0" borderId="0" xfId="0" quotePrefix="1" applyNumberFormat="1" applyFont="1" applyFill="1" applyBorder="1" applyAlignment="1">
      <alignment horizontal="center" wrapText="1"/>
    </xf>
    <xf numFmtId="164" fontId="5" fillId="0" borderId="0" xfId="0" quotePrefix="1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wrapText="1"/>
    </xf>
    <xf numFmtId="165" fontId="0" fillId="0" borderId="0" xfId="0" applyNumberFormat="1"/>
    <xf numFmtId="0" fontId="0" fillId="0" borderId="0" xfId="0" pivotButton="1"/>
    <xf numFmtId="43" fontId="0" fillId="0" borderId="0" xfId="0" applyNumberFormat="1"/>
    <xf numFmtId="43" fontId="0" fillId="0" borderId="0" xfId="3" applyFont="1"/>
    <xf numFmtId="0" fontId="0" fillId="3" borderId="0" xfId="0" applyFill="1" applyAlignment="1">
      <alignment horizontal="center"/>
    </xf>
    <xf numFmtId="0" fontId="0" fillId="0" borderId="0" xfId="0" applyAlignment="1">
      <alignment wrapText="1"/>
    </xf>
    <xf numFmtId="4" fontId="0" fillId="0" borderId="0" xfId="3" applyNumberFormat="1" applyFont="1"/>
    <xf numFmtId="0" fontId="0" fillId="4" borderId="0" xfId="0" applyFill="1"/>
    <xf numFmtId="4" fontId="0" fillId="4" borderId="0" xfId="0" applyNumberFormat="1" applyFill="1"/>
    <xf numFmtId="165" fontId="0" fillId="4" borderId="0" xfId="0" applyNumberFormat="1" applyFill="1"/>
    <xf numFmtId="0" fontId="0" fillId="4" borderId="0" xfId="0" applyFill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5" applyFill="1" applyBorder="1"/>
    <xf numFmtId="44" fontId="0" fillId="0" borderId="0" xfId="6" applyFont="1"/>
    <xf numFmtId="0" fontId="0" fillId="0" borderId="0" xfId="0" applyFont="1" applyAlignment="1">
      <alignment horizontal="center" vertical="center" wrapText="1"/>
    </xf>
    <xf numFmtId="44" fontId="0" fillId="0" borderId="0" xfId="0" applyNumberFormat="1"/>
    <xf numFmtId="166" fontId="10" fillId="0" borderId="0" xfId="7" applyNumberFormat="1" applyFont="1" applyFill="1" applyBorder="1" applyAlignment="1">
      <alignment horizontal="center" wrapText="1"/>
    </xf>
    <xf numFmtId="0" fontId="9" fillId="0" borderId="0" xfId="0" applyFont="1"/>
    <xf numFmtId="43" fontId="11" fillId="0" borderId="0" xfId="2" applyFont="1" applyFill="1" applyBorder="1" applyAlignment="1">
      <alignment horizontal="center" wrapText="1"/>
    </xf>
    <xf numFmtId="166" fontId="2" fillId="0" borderId="0" xfId="7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12" fillId="0" borderId="3" xfId="0" applyFont="1" applyBorder="1"/>
    <xf numFmtId="0" fontId="0" fillId="0" borderId="3" xfId="0" applyBorder="1"/>
    <xf numFmtId="44" fontId="0" fillId="0" borderId="3" xfId="6" applyFont="1" applyBorder="1" applyAlignment="1">
      <alignment horizontal="center"/>
    </xf>
    <xf numFmtId="43" fontId="9" fillId="0" borderId="0" xfId="2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4" fontId="0" fillId="0" borderId="3" xfId="8" applyFont="1" applyBorder="1"/>
    <xf numFmtId="0" fontId="0" fillId="0" borderId="3" xfId="0" applyBorder="1" applyAlignment="1">
      <alignment horizontal="right"/>
    </xf>
    <xf numFmtId="0" fontId="0" fillId="0" borderId="3" xfId="0" applyBorder="1" applyAlignment="1">
      <alignment horizontal="center"/>
    </xf>
    <xf numFmtId="44" fontId="0" fillId="0" borderId="3" xfId="8" applyFont="1" applyBorder="1" applyAlignment="1">
      <alignment horizontal="center"/>
    </xf>
    <xf numFmtId="8" fontId="0" fillId="0" borderId="0" xfId="0" applyNumberFormat="1"/>
    <xf numFmtId="8" fontId="13" fillId="0" borderId="0" xfId="0" applyNumberFormat="1" applyFont="1" applyAlignment="1">
      <alignment vertical="center"/>
    </xf>
    <xf numFmtId="167" fontId="0" fillId="0" borderId="0" xfId="0" applyNumberFormat="1"/>
    <xf numFmtId="168" fontId="0" fillId="0" borderId="0" xfId="0" applyNumberFormat="1"/>
    <xf numFmtId="0" fontId="13" fillId="0" borderId="0" xfId="0" applyFont="1"/>
    <xf numFmtId="0" fontId="3" fillId="0" borderId="0" xfId="0" applyFont="1" applyAlignment="1">
      <alignment horizontal="center" vertical="center" wrapText="1"/>
    </xf>
    <xf numFmtId="166" fontId="14" fillId="0" borderId="0" xfId="10" applyNumberFormat="1" applyFont="1" applyFill="1" applyAlignment="1">
      <alignment horizontal="center" vertical="center" wrapText="1"/>
    </xf>
    <xf numFmtId="166" fontId="2" fillId="0" borderId="0" xfId="9" applyNumberFormat="1" applyFont="1" applyFill="1" applyBorder="1" applyAlignment="1">
      <alignment horizontal="center" vertical="center" wrapText="1"/>
    </xf>
    <xf numFmtId="166" fontId="2" fillId="0" borderId="0" xfId="7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3" fillId="0" borderId="0" xfId="0" applyNumberFormat="1" applyFont="1"/>
    <xf numFmtId="0" fontId="15" fillId="0" borderId="0" xfId="14" applyFill="1" applyProtection="1">
      <protection hidden="1"/>
    </xf>
    <xf numFmtId="0" fontId="26" fillId="0" borderId="0" xfId="14" applyFont="1" applyFill="1" applyProtection="1">
      <protection hidden="1"/>
    </xf>
    <xf numFmtId="0" fontId="15" fillId="0" borderId="0" xfId="14" applyProtection="1">
      <protection hidden="1"/>
    </xf>
    <xf numFmtId="0" fontId="15" fillId="0" borderId="0" xfId="14" applyFill="1" applyAlignment="1" applyProtection="1">
      <alignment horizontal="center"/>
      <protection hidden="1"/>
    </xf>
    <xf numFmtId="0" fontId="2" fillId="0" borderId="0" xfId="14" applyFont="1" applyFill="1" applyProtection="1">
      <protection hidden="1"/>
    </xf>
    <xf numFmtId="0" fontId="15" fillId="0" borderId="0" xfId="14" applyFont="1" applyFill="1" applyProtection="1">
      <protection hidden="1"/>
    </xf>
    <xf numFmtId="0" fontId="1" fillId="0" borderId="0" xfId="5"/>
    <xf numFmtId="0" fontId="1" fillId="0" borderId="0" xfId="5" applyAlignment="1">
      <alignment vertical="center"/>
    </xf>
    <xf numFmtId="0" fontId="0" fillId="0" borderId="0" xfId="5" applyFont="1"/>
    <xf numFmtId="171" fontId="0" fillId="0" borderId="0" xfId="0" applyNumberFormat="1"/>
    <xf numFmtId="0" fontId="0" fillId="0" borderId="0" xfId="5" applyFont="1" applyAlignment="1">
      <alignment vertical="center"/>
    </xf>
    <xf numFmtId="0" fontId="0" fillId="0" borderId="0" xfId="0" applyAlignment="1">
      <alignment horizontal="left"/>
    </xf>
    <xf numFmtId="0" fontId="16" fillId="0" borderId="0" xfId="4" applyFont="1" applyFill="1" applyProtection="1">
      <protection hidden="1"/>
    </xf>
    <xf numFmtId="0" fontId="17" fillId="0" borderId="0" xfId="4" applyFont="1" applyFill="1" applyProtection="1">
      <protection hidden="1"/>
    </xf>
    <xf numFmtId="0" fontId="18" fillId="0" borderId="0" xfId="4" applyFont="1" applyFill="1" applyProtection="1">
      <protection hidden="1"/>
    </xf>
    <xf numFmtId="0" fontId="18" fillId="6" borderId="0" xfId="4" applyFont="1" applyFill="1" applyAlignment="1" applyProtection="1">
      <alignment vertical="top"/>
      <protection hidden="1"/>
    </xf>
    <xf numFmtId="0" fontId="18" fillId="0" borderId="0" xfId="4" applyFont="1" applyFill="1" applyAlignment="1" applyProtection="1">
      <protection hidden="1"/>
    </xf>
    <xf numFmtId="0" fontId="21" fillId="0" borderId="0" xfId="4" applyFont="1" applyFill="1" applyAlignment="1" applyProtection="1">
      <alignment horizontal="right" vertical="center"/>
      <protection hidden="1"/>
    </xf>
    <xf numFmtId="0" fontId="22" fillId="0" borderId="0" xfId="4" applyFont="1" applyFill="1" applyProtection="1">
      <protection hidden="1"/>
    </xf>
    <xf numFmtId="0" fontId="22" fillId="0" borderId="0" xfId="4" applyFont="1" applyFill="1" applyAlignment="1" applyProtection="1">
      <alignment horizontal="center"/>
      <protection hidden="1"/>
    </xf>
    <xf numFmtId="4" fontId="22" fillId="0" borderId="0" xfId="4" applyNumberFormat="1" applyFont="1" applyFill="1" applyAlignment="1" applyProtection="1">
      <alignment horizontal="right"/>
      <protection hidden="1"/>
    </xf>
    <xf numFmtId="0" fontId="22" fillId="7" borderId="0" xfId="4" applyFont="1" applyFill="1" applyAlignment="1" applyProtection="1">
      <alignment horizontal="left" vertical="center"/>
      <protection hidden="1"/>
    </xf>
    <xf numFmtId="4" fontId="3" fillId="7" borderId="0" xfId="4" applyNumberFormat="1" applyFill="1" applyAlignment="1" applyProtection="1">
      <alignment horizontal="right" vertical="center"/>
      <protection hidden="1"/>
    </xf>
    <xf numFmtId="4" fontId="3" fillId="0" borderId="0" xfId="4" applyNumberFormat="1" applyFill="1" applyAlignment="1" applyProtection="1">
      <alignment horizontal="right" vertical="center"/>
      <protection hidden="1"/>
    </xf>
    <xf numFmtId="4" fontId="22" fillId="0" borderId="0" xfId="4" applyNumberFormat="1" applyFont="1" applyFill="1" applyProtection="1">
      <protection hidden="1"/>
    </xf>
    <xf numFmtId="0" fontId="22" fillId="7" borderId="0" xfId="4" applyFont="1" applyFill="1" applyAlignment="1" applyProtection="1">
      <alignment vertical="center"/>
      <protection hidden="1"/>
    </xf>
    <xf numFmtId="10" fontId="22" fillId="0" borderId="0" xfId="13" applyNumberFormat="1" applyFont="1" applyFill="1" applyProtection="1">
      <protection hidden="1"/>
    </xf>
    <xf numFmtId="0" fontId="23" fillId="0" borderId="0" xfId="4" applyFont="1" applyFill="1" applyAlignment="1" applyProtection="1">
      <alignment vertical="center"/>
      <protection hidden="1"/>
    </xf>
    <xf numFmtId="0" fontId="3" fillId="0" borderId="0" xfId="4" applyAlignment="1" applyProtection="1">
      <alignment vertical="center"/>
      <protection hidden="1"/>
    </xf>
    <xf numFmtId="4" fontId="3" fillId="0" borderId="0" xfId="4" applyNumberFormat="1" applyAlignment="1" applyProtection="1">
      <alignment vertical="center"/>
      <protection hidden="1"/>
    </xf>
    <xf numFmtId="0" fontId="22" fillId="7" borderId="0" xfId="4" applyFont="1" applyFill="1" applyAlignment="1" applyProtection="1">
      <alignment horizontal="left"/>
      <protection hidden="1"/>
    </xf>
    <xf numFmtId="4" fontId="22" fillId="7" borderId="0" xfId="4" applyNumberFormat="1" applyFont="1" applyFill="1" applyAlignment="1" applyProtection="1">
      <alignment horizontal="right"/>
      <protection hidden="1"/>
    </xf>
    <xf numFmtId="4" fontId="3" fillId="7" borderId="0" xfId="4" applyNumberFormat="1" applyFill="1" applyAlignment="1" applyProtection="1">
      <protection hidden="1"/>
    </xf>
    <xf numFmtId="4" fontId="3" fillId="0" borderId="0" xfId="4" applyNumberFormat="1" applyAlignment="1" applyProtection="1">
      <protection hidden="1"/>
    </xf>
    <xf numFmtId="0" fontId="3" fillId="0" borderId="0" xfId="4" applyAlignment="1" applyProtection="1">
      <protection hidden="1"/>
    </xf>
    <xf numFmtId="0" fontId="22" fillId="7" borderId="0" xfId="4" applyFont="1" applyFill="1" applyAlignment="1" applyProtection="1">
      <alignment horizontal="center"/>
      <protection hidden="1"/>
    </xf>
    <xf numFmtId="0" fontId="18" fillId="7" borderId="0" xfId="4" applyFont="1" applyFill="1" applyAlignment="1" applyProtection="1">
      <alignment horizontal="left"/>
      <protection hidden="1"/>
    </xf>
    <xf numFmtId="170" fontId="3" fillId="7" borderId="0" xfId="4" applyNumberFormat="1" applyFill="1" applyAlignment="1" applyProtection="1">
      <alignment horizontal="right"/>
      <protection hidden="1"/>
    </xf>
    <xf numFmtId="0" fontId="22" fillId="0" borderId="0" xfId="4" applyFont="1" applyFill="1" applyAlignment="1" applyProtection="1">
      <alignment horizontal="left"/>
      <protection hidden="1"/>
    </xf>
    <xf numFmtId="0" fontId="25" fillId="0" borderId="0" xfId="4" applyFont="1" applyFill="1" applyAlignment="1" applyProtection="1">
      <alignment horizontal="center" vertical="center"/>
      <protection hidden="1"/>
    </xf>
    <xf numFmtId="0" fontId="22" fillId="0" borderId="0" xfId="4" applyFont="1" applyFill="1" applyAlignment="1" applyProtection="1">
      <protection hidden="1"/>
    </xf>
    <xf numFmtId="4" fontId="22" fillId="0" borderId="0" xfId="4" applyNumberFormat="1" applyFont="1" applyFill="1" applyAlignment="1" applyProtection="1">
      <protection hidden="1"/>
    </xf>
    <xf numFmtId="169" fontId="22" fillId="0" borderId="0" xfId="4" applyNumberFormat="1" applyFont="1" applyFill="1" applyAlignment="1" applyProtection="1">
      <alignment horizontal="right"/>
      <protection hidden="1"/>
    </xf>
    <xf numFmtId="0" fontId="18" fillId="0" borderId="0" xfId="4" applyFont="1" applyFill="1" applyAlignment="1" applyProtection="1">
      <alignment horizontal="center"/>
      <protection hidden="1"/>
    </xf>
    <xf numFmtId="0" fontId="18" fillId="5" borderId="0" xfId="4" applyFont="1" applyFill="1" applyAlignment="1" applyProtection="1">
      <alignment horizontal="left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1" applyFont="1" applyAlignment="1" applyProtection="1">
      <alignment horizontal="center" vertical="center"/>
      <protection hidden="1"/>
    </xf>
    <xf numFmtId="0" fontId="1" fillId="0" borderId="0" xfId="1" applyFont="1" applyFill="1" applyAlignment="1" applyProtection="1">
      <alignment horizontal="center" vertical="center" wrapText="1"/>
      <protection hidden="1"/>
    </xf>
    <xf numFmtId="0" fontId="1" fillId="2" borderId="0" xfId="1" applyFont="1" applyFill="1" applyAlignment="1" applyProtection="1">
      <alignment horizontal="center" vertical="center" wrapText="1"/>
      <protection hidden="1"/>
    </xf>
    <xf numFmtId="43" fontId="2" fillId="0" borderId="0" xfId="2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43" fontId="1" fillId="0" borderId="0" xfId="2" applyFont="1" applyFill="1" applyBorder="1" applyAlignment="1" applyProtection="1">
      <alignment horizontal="center" vertical="center" wrapText="1"/>
      <protection hidden="1"/>
    </xf>
    <xf numFmtId="43" fontId="1" fillId="2" borderId="0" xfId="2" applyFont="1" applyFill="1" applyBorder="1" applyAlignment="1" applyProtection="1">
      <alignment horizontal="center" vertical="center" wrapText="1"/>
      <protection hidden="1"/>
    </xf>
    <xf numFmtId="0" fontId="1" fillId="0" borderId="0" xfId="1" applyFont="1" applyFill="1" applyAlignment="1" applyProtection="1">
      <alignment horizontal="center" vertical="center"/>
      <protection hidden="1"/>
    </xf>
    <xf numFmtId="0" fontId="1" fillId="2" borderId="0" xfId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protection hidden="1"/>
    </xf>
    <xf numFmtId="0" fontId="0" fillId="0" borderId="0" xfId="0" applyProtection="1">
      <protection hidden="1"/>
    </xf>
    <xf numFmtId="4" fontId="0" fillId="0" borderId="0" xfId="0" applyNumberFormat="1" applyProtection="1">
      <protection hidden="1"/>
    </xf>
    <xf numFmtId="0" fontId="0" fillId="2" borderId="0" xfId="0" applyFill="1" applyProtection="1">
      <protection hidden="1"/>
    </xf>
    <xf numFmtId="43" fontId="0" fillId="0" borderId="0" xfId="3" applyFont="1" applyProtection="1">
      <protection hidden="1"/>
    </xf>
    <xf numFmtId="43" fontId="0" fillId="2" borderId="0" xfId="3" applyFont="1" applyFill="1" applyProtection="1">
      <protection hidden="1"/>
    </xf>
    <xf numFmtId="43" fontId="0" fillId="0" borderId="0" xfId="0" applyNumberFormat="1" applyProtection="1">
      <protection hidden="1"/>
    </xf>
    <xf numFmtId="43" fontId="0" fillId="2" borderId="0" xfId="0" applyNumberFormat="1" applyFill="1" applyProtection="1">
      <protection hidden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4" fontId="0" fillId="2" borderId="0" xfId="0" applyNumberFormat="1" applyFill="1" applyProtection="1">
      <protection locked="0"/>
    </xf>
    <xf numFmtId="0" fontId="0" fillId="0" borderId="0" xfId="0" applyFont="1" applyAlignment="1" applyProtection="1">
      <alignment horizontal="center" vertical="center" wrapText="1"/>
      <protection hidden="1"/>
    </xf>
    <xf numFmtId="44" fontId="0" fillId="0" borderId="0" xfId="0" applyNumberFormat="1" applyProtection="1">
      <protection hidden="1"/>
    </xf>
    <xf numFmtId="0" fontId="0" fillId="0" borderId="0" xfId="0" applyFill="1" applyProtection="1">
      <protection hidden="1"/>
    </xf>
    <xf numFmtId="0" fontId="1" fillId="0" borderId="0" xfId="5" applyFill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3" fontId="0" fillId="0" borderId="0" xfId="0" applyNumberFormat="1" applyProtection="1">
      <protection locked="0"/>
    </xf>
    <xf numFmtId="172" fontId="0" fillId="0" borderId="0" xfId="15" applyNumberFormat="1" applyFont="1" applyProtection="1">
      <protection locked="0"/>
    </xf>
    <xf numFmtId="3" fontId="0" fillId="0" borderId="0" xfId="0" applyNumberFormat="1" applyFill="1" applyProtection="1">
      <protection locked="0"/>
    </xf>
    <xf numFmtId="172" fontId="0" fillId="0" borderId="0" xfId="15" applyNumberFormat="1" applyFont="1" applyFill="1" applyProtection="1">
      <protection locked="0"/>
    </xf>
    <xf numFmtId="0" fontId="18" fillId="0" borderId="0" xfId="4" applyFont="1" applyFill="1" applyAlignment="1" applyProtection="1">
      <alignment horizontal="center"/>
      <protection hidden="1"/>
    </xf>
    <xf numFmtId="0" fontId="2" fillId="0" borderId="0" xfId="11" applyFont="1" applyFill="1" applyAlignment="1" applyProtection="1">
      <alignment horizontal="center"/>
      <protection hidden="1"/>
    </xf>
    <xf numFmtId="0" fontId="27" fillId="0" borderId="0" xfId="11" applyFont="1" applyFill="1" applyAlignment="1" applyProtection="1">
      <alignment horizontal="center"/>
      <protection hidden="1"/>
    </xf>
    <xf numFmtId="0" fontId="10" fillId="0" borderId="0" xfId="12" applyFont="1" applyFill="1" applyAlignment="1" applyProtection="1">
      <alignment horizontal="center"/>
      <protection hidden="1"/>
    </xf>
    <xf numFmtId="0" fontId="19" fillId="0" borderId="0" xfId="4" applyFont="1" applyFill="1" applyAlignment="1" applyProtection="1">
      <alignment horizontal="center"/>
      <protection hidden="1"/>
    </xf>
    <xf numFmtId="0" fontId="22" fillId="0" borderId="0" xfId="4" applyFont="1" applyFill="1" applyAlignment="1" applyProtection="1">
      <alignment horizontal="left" vertical="center"/>
      <protection hidden="1"/>
    </xf>
    <xf numFmtId="0" fontId="22" fillId="7" borderId="0" xfId="4" applyFont="1" applyFill="1" applyAlignment="1" applyProtection="1">
      <alignment horizontal="left" vertical="center"/>
      <protection hidden="1"/>
    </xf>
    <xf numFmtId="0" fontId="0" fillId="7" borderId="0" xfId="0" applyFill="1" applyAlignment="1" applyProtection="1">
      <alignment horizontal="left" vertical="center"/>
      <protection hidden="1"/>
    </xf>
    <xf numFmtId="0" fontId="3" fillId="0" borderId="0" xfId="4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7" borderId="0" xfId="4" applyFill="1" applyAlignment="1" applyProtection="1">
      <alignment horizontal="left" vertical="center"/>
      <protection hidden="1"/>
    </xf>
    <xf numFmtId="0" fontId="20" fillId="0" borderId="0" xfId="4" applyFont="1" applyFill="1" applyAlignment="1" applyProtection="1">
      <alignment horizontal="left" vertical="center"/>
      <protection hidden="1"/>
    </xf>
    <xf numFmtId="0" fontId="19" fillId="0" borderId="0" xfId="4" applyFont="1" applyFill="1" applyAlignment="1" applyProtection="1">
      <alignment horizontal="right"/>
      <protection hidden="1"/>
    </xf>
    <xf numFmtId="0" fontId="18" fillId="0" borderId="0" xfId="4" applyFont="1" applyFill="1" applyAlignment="1" applyProtection="1">
      <alignment horizontal="left"/>
      <protection hidden="1"/>
    </xf>
    <xf numFmtId="0" fontId="18" fillId="0" borderId="0" xfId="4" applyFont="1" applyFill="1" applyAlignment="1" applyProtection="1">
      <alignment horizontal="left" vertical="top"/>
      <protection hidden="1"/>
    </xf>
    <xf numFmtId="0" fontId="24" fillId="0" borderId="0" xfId="4" applyFont="1" applyFill="1" applyAlignment="1" applyProtection="1">
      <alignment horizontal="left"/>
      <protection hidden="1"/>
    </xf>
    <xf numFmtId="0" fontId="18" fillId="7" borderId="0" xfId="4" applyFont="1" applyFill="1" applyAlignment="1" applyProtection="1">
      <alignment horizontal="left"/>
      <protection hidden="1"/>
    </xf>
    <xf numFmtId="0" fontId="3" fillId="7" borderId="0" xfId="4" applyFont="1" applyFill="1" applyAlignment="1" applyProtection="1">
      <alignment horizontal="left"/>
      <protection hidden="1"/>
    </xf>
    <xf numFmtId="0" fontId="0" fillId="7" borderId="0" xfId="0" applyFill="1" applyAlignment="1" applyProtection="1">
      <alignment horizontal="left"/>
      <protection hidden="1"/>
    </xf>
    <xf numFmtId="0" fontId="3" fillId="0" borderId="0" xfId="4" applyFont="1" applyAlignment="1" applyProtection="1">
      <alignment horizontal="left"/>
      <protection hidden="1"/>
    </xf>
    <xf numFmtId="0" fontId="22" fillId="0" borderId="0" xfId="4" applyFont="1" applyFill="1" applyAlignment="1" applyProtection="1">
      <alignment horizontal="left"/>
      <protection hidden="1"/>
    </xf>
    <xf numFmtId="0" fontId="3" fillId="0" borderId="0" xfId="4" applyAlignment="1" applyProtection="1">
      <alignment horizontal="left"/>
      <protection hidden="1"/>
    </xf>
    <xf numFmtId="0" fontId="22" fillId="0" borderId="0" xfId="4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Fill="1" applyAlignment="1" applyProtection="1">
      <alignment horizontal="left" vertical="center"/>
      <protection hidden="1"/>
    </xf>
  </cellXfs>
  <cellStyles count="16">
    <cellStyle name="Comma" xfId="3" builtinId="3"/>
    <cellStyle name="Comma 2" xfId="2"/>
    <cellStyle name="Comma 54" xfId="9"/>
    <cellStyle name="Comma 79" xfId="10"/>
    <cellStyle name="Comma 81" xfId="7"/>
    <cellStyle name="Currency" xfId="6" builtinId="4"/>
    <cellStyle name="Currency 2" xfId="8"/>
    <cellStyle name="Normal" xfId="0" builtinId="0"/>
    <cellStyle name="Normal 10" xfId="5"/>
    <cellStyle name="Normal 10 2" xfId="12"/>
    <cellStyle name="Normal 124 2" xfId="11"/>
    <cellStyle name="Normal 2" xfId="1"/>
    <cellStyle name="Normal 2 10" xfId="14"/>
    <cellStyle name="Normal 3" xfId="4"/>
    <cellStyle name="Percent" xfId="15" builtinId="5"/>
    <cellStyle name="Percent 2" xfId="13"/>
  </cellStyles>
  <dxfs count="1"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chool%20Funding\2012\2012-23-09%20Simul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ily.Gephart\AppData\Local\Microsoft\Windows\Temporary%20Internet%20Files\Content.Outlook\QYEY5KIV\Transportation%20Funding%20Master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S%20Simulation/CS%20Simulation%20Calculator%20FY17/CS%20Simulation%20Calculator%2015_Details%20Fin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ADM"/>
      <sheetName val="By District of Residence"/>
      <sheetName val="FY13"/>
      <sheetName val="2010 Y-2"/>
      <sheetName val="FY2011 Revenue"/>
      <sheetName val="Categorical"/>
      <sheetName val="SD1CY11"/>
      <sheetName val="TPP School Operating"/>
      <sheetName val="Sheet2"/>
      <sheetName val="Tiered Aid"/>
      <sheetName val="Single formula"/>
      <sheetName val="Single formula TPP"/>
      <sheetName val="Sheet4"/>
      <sheetName val="Sheet1"/>
      <sheetName val="regres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Instructions"/>
      <sheetName val="Sq miles"/>
      <sheetName val="Reg Ed Buses"/>
      <sheetName val="Program"/>
      <sheetName val="SS Wealth"/>
      <sheetName val="Prev T1T2"/>
      <sheetName val="Current T1"/>
      <sheetName val="CS riders"/>
      <sheetName val="Data summary"/>
      <sheetName val="Constants"/>
      <sheetName val="Costs"/>
      <sheetName val="Efficiency"/>
      <sheetName val="Other Type $"/>
      <sheetName val="Wealth and density"/>
      <sheetName val="Formula"/>
      <sheetName val="Sheet1"/>
      <sheetName val="Sheet2"/>
      <sheetName val="rider check sheet 10"/>
      <sheetName val="CS IRNs"/>
      <sheetName val="Sheet3"/>
      <sheetName val="Year end cost data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</row>
      </sheetData>
      <sheetData sheetId="8"/>
      <sheetData sheetId="9">
        <row r="1">
          <cell r="A1">
            <v>1</v>
          </cell>
        </row>
      </sheetData>
      <sheetData sheetId="10">
        <row r="46">
          <cell r="B46">
            <v>273.6264195</v>
          </cell>
        </row>
        <row r="47">
          <cell r="B47">
            <v>273.6264195</v>
          </cell>
        </row>
        <row r="48">
          <cell r="B48">
            <v>390.89488499999999</v>
          </cell>
        </row>
        <row r="49">
          <cell r="B49">
            <v>390.89488499999999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nstructions"/>
      <sheetName val="SFPR FY2015"/>
      <sheetName val="ADM Details FY15"/>
      <sheetName val="ESC Deduction"/>
      <sheetName val="Data Cal FY15"/>
      <sheetName val="Aid FY15"/>
      <sheetName val="CS List Final"/>
      <sheetName val="O_Grant"/>
      <sheetName val="K-3 Literacy"/>
      <sheetName val="LEP"/>
      <sheetName val="SE Aid"/>
      <sheetName val="C-Tech"/>
      <sheetName val="Econ Disd"/>
      <sheetName val="Targeted Asst"/>
      <sheetName val="FC Aid"/>
      <sheetName val="Targeted Asst_d"/>
      <sheetName val="Econ Dis"/>
      <sheetName val="IRN School list FY14May "/>
      <sheetName val="eschools"/>
      <sheetName val="Data FY14 May"/>
      <sheetName val="Get Data FY14 May"/>
      <sheetName val="SFPR FY2015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>
            <v>125</v>
          </cell>
          <cell r="B5" t="str">
            <v>Lucas</v>
          </cell>
          <cell r="C5" t="str">
            <v>Polly Fox Academy</v>
          </cell>
        </row>
        <row r="6">
          <cell r="A6">
            <v>130</v>
          </cell>
          <cell r="B6" t="str">
            <v>Lucas</v>
          </cell>
          <cell r="C6" t="str">
            <v>Phoenix Academy CS</v>
          </cell>
        </row>
        <row r="7">
          <cell r="A7">
            <v>131</v>
          </cell>
          <cell r="B7" t="str">
            <v>Lucas</v>
          </cell>
          <cell r="C7" t="str">
            <v>Glass City Academy</v>
          </cell>
        </row>
        <row r="8">
          <cell r="A8">
            <v>138</v>
          </cell>
          <cell r="B8" t="str">
            <v>Montgomery</v>
          </cell>
          <cell r="C8" t="str">
            <v>Pathway School of Discovery</v>
          </cell>
        </row>
        <row r="9">
          <cell r="A9">
            <v>139</v>
          </cell>
          <cell r="B9" t="str">
            <v>Hamilton</v>
          </cell>
          <cell r="C9" t="str">
            <v>Alliance Academy of Cincinnati</v>
          </cell>
        </row>
        <row r="10">
          <cell r="A10">
            <v>162</v>
          </cell>
          <cell r="B10" t="str">
            <v>Licking</v>
          </cell>
          <cell r="C10" t="str">
            <v>NDA</v>
          </cell>
        </row>
        <row r="11">
          <cell r="A11">
            <v>197</v>
          </cell>
          <cell r="B11" t="str">
            <v>Franklin</v>
          </cell>
          <cell r="C11" t="str">
            <v>Hamilton Alternative Academy</v>
          </cell>
        </row>
        <row r="12">
          <cell r="A12">
            <v>222</v>
          </cell>
          <cell r="B12" t="str">
            <v>Lucas</v>
          </cell>
          <cell r="C12" t="str">
            <v>Wildwood Environmental Academy</v>
          </cell>
        </row>
        <row r="13">
          <cell r="A13">
            <v>236</v>
          </cell>
          <cell r="B13" t="str">
            <v>Cuyahoga</v>
          </cell>
          <cell r="C13" t="str">
            <v>Ohio Connections Academy</v>
          </cell>
        </row>
        <row r="14">
          <cell r="A14">
            <v>241</v>
          </cell>
          <cell r="B14" t="str">
            <v>Tuscarawas</v>
          </cell>
          <cell r="C14" t="str">
            <v>QDA</v>
          </cell>
        </row>
        <row r="15">
          <cell r="A15">
            <v>282</v>
          </cell>
          <cell r="B15" t="str">
            <v>Warren</v>
          </cell>
          <cell r="C15" t="str">
            <v>Greater Ohio Virtual School</v>
          </cell>
        </row>
        <row r="16">
          <cell r="A16">
            <v>288</v>
          </cell>
          <cell r="B16" t="str">
            <v>Allen</v>
          </cell>
          <cell r="C16" t="str">
            <v>Auglaize County Educational</v>
          </cell>
        </row>
        <row r="17">
          <cell r="A17">
            <v>296</v>
          </cell>
          <cell r="B17" t="str">
            <v>Franklin</v>
          </cell>
          <cell r="C17" t="str">
            <v>Summit Academy CS Columbus</v>
          </cell>
        </row>
        <row r="18">
          <cell r="A18">
            <v>297</v>
          </cell>
          <cell r="B18" t="str">
            <v>Montgomery</v>
          </cell>
          <cell r="C18" t="str">
            <v>Summit Academy CS Dayton</v>
          </cell>
        </row>
        <row r="19">
          <cell r="A19">
            <v>298</v>
          </cell>
          <cell r="B19" t="str">
            <v>Summit</v>
          </cell>
          <cell r="C19" t="str">
            <v>Summit Academy Second Akron</v>
          </cell>
        </row>
        <row r="20">
          <cell r="A20">
            <v>300</v>
          </cell>
          <cell r="B20" t="str">
            <v>Stark</v>
          </cell>
          <cell r="C20" t="str">
            <v>Summit Academy Second Canton</v>
          </cell>
        </row>
        <row r="21">
          <cell r="A21">
            <v>301</v>
          </cell>
          <cell r="B21" t="str">
            <v>Lorain</v>
          </cell>
          <cell r="C21" t="str">
            <v>Summit Academy Second  Lorain</v>
          </cell>
        </row>
        <row r="22">
          <cell r="A22">
            <v>302</v>
          </cell>
          <cell r="B22" t="str">
            <v>Cuyahoga</v>
          </cell>
          <cell r="C22" t="str">
            <v>Summit Academy Community Schoo</v>
          </cell>
        </row>
        <row r="23">
          <cell r="A23">
            <v>303</v>
          </cell>
          <cell r="B23" t="str">
            <v>Mahoning</v>
          </cell>
          <cell r="C23" t="str">
            <v>Summit Academy Sec Youngstown</v>
          </cell>
        </row>
        <row r="24">
          <cell r="A24">
            <v>304</v>
          </cell>
          <cell r="B24" t="str">
            <v>Lucas</v>
          </cell>
          <cell r="C24" t="str">
            <v>Summit Academy Toledo ES</v>
          </cell>
        </row>
        <row r="25">
          <cell r="A25">
            <v>305</v>
          </cell>
          <cell r="B25" t="str">
            <v>Trumbull</v>
          </cell>
          <cell r="C25" t="str">
            <v>Summit Academy Warren ES</v>
          </cell>
        </row>
        <row r="26">
          <cell r="A26">
            <v>306</v>
          </cell>
          <cell r="B26" t="str">
            <v>Hamilton</v>
          </cell>
          <cell r="C26" t="str">
            <v>Summit Academy Cincinnati</v>
          </cell>
        </row>
        <row r="27">
          <cell r="A27">
            <v>311</v>
          </cell>
          <cell r="B27" t="str">
            <v>Seneca</v>
          </cell>
          <cell r="C27" t="str">
            <v>Bridges Community Academy</v>
          </cell>
        </row>
        <row r="28">
          <cell r="A28">
            <v>316</v>
          </cell>
          <cell r="B28" t="str">
            <v>Cuyahoga</v>
          </cell>
          <cell r="C28" t="str">
            <v>Constellation Schools: Westpar</v>
          </cell>
        </row>
        <row r="29">
          <cell r="A29">
            <v>318</v>
          </cell>
          <cell r="B29" t="str">
            <v>Cuyahoga</v>
          </cell>
          <cell r="C29" t="str">
            <v>Menlo Park Academy</v>
          </cell>
        </row>
        <row r="30">
          <cell r="A30">
            <v>319</v>
          </cell>
          <cell r="B30" t="str">
            <v>Cuyahoga</v>
          </cell>
          <cell r="C30" t="str">
            <v>Madison Community Elementary</v>
          </cell>
        </row>
        <row r="31">
          <cell r="A31">
            <v>320</v>
          </cell>
          <cell r="B31" t="str">
            <v>Lorain</v>
          </cell>
          <cell r="C31" t="str">
            <v>Constellation Schools: Lorain</v>
          </cell>
        </row>
        <row r="32">
          <cell r="A32">
            <v>321</v>
          </cell>
          <cell r="B32" t="str">
            <v>Cuyahoga</v>
          </cell>
          <cell r="C32" t="str">
            <v>Constellation Schools: Old Bro</v>
          </cell>
        </row>
        <row r="33">
          <cell r="A33">
            <v>338</v>
          </cell>
          <cell r="B33" t="str">
            <v>Lucas</v>
          </cell>
          <cell r="C33" t="str">
            <v>Horizon Science Academy Toledo</v>
          </cell>
        </row>
        <row r="34">
          <cell r="A34">
            <v>360</v>
          </cell>
          <cell r="B34" t="str">
            <v>Montgomery</v>
          </cell>
          <cell r="C34" t="str">
            <v>Miamisburg Secondary Academy</v>
          </cell>
        </row>
        <row r="35">
          <cell r="A35">
            <v>392</v>
          </cell>
          <cell r="B35" t="str">
            <v>Richland</v>
          </cell>
          <cell r="C35" t="str">
            <v>Mansfield Enhancement Academy</v>
          </cell>
        </row>
        <row r="36">
          <cell r="A36">
            <v>396</v>
          </cell>
          <cell r="B36" t="str">
            <v>Richland</v>
          </cell>
          <cell r="C36" t="str">
            <v>Mansfield Elective Academy</v>
          </cell>
        </row>
        <row r="37">
          <cell r="A37">
            <v>402</v>
          </cell>
          <cell r="B37" t="str">
            <v>Hancock</v>
          </cell>
          <cell r="C37" t="str">
            <v>Findlay Digital Academy</v>
          </cell>
        </row>
        <row r="38">
          <cell r="A38">
            <v>417</v>
          </cell>
          <cell r="B38" t="str">
            <v>Columbiana</v>
          </cell>
          <cell r="C38" t="str">
            <v>Buckeye On-Line School</v>
          </cell>
        </row>
        <row r="39">
          <cell r="A39">
            <v>420</v>
          </cell>
          <cell r="B39" t="str">
            <v>Franklin</v>
          </cell>
          <cell r="C39" t="str">
            <v>Columbus Bilingual Academy</v>
          </cell>
        </row>
        <row r="40">
          <cell r="A40">
            <v>426</v>
          </cell>
          <cell r="B40" t="str">
            <v>Fairfield</v>
          </cell>
          <cell r="C40" t="str">
            <v>Lancaster Fairfield Community</v>
          </cell>
        </row>
        <row r="41">
          <cell r="A41">
            <v>445</v>
          </cell>
          <cell r="B41" t="str">
            <v>Montgomery</v>
          </cell>
          <cell r="C41" t="str">
            <v>General Chappie James Leader</v>
          </cell>
        </row>
        <row r="42">
          <cell r="A42">
            <v>481</v>
          </cell>
          <cell r="B42" t="str">
            <v>Hamilton</v>
          </cell>
          <cell r="C42" t="str">
            <v>P.A.C.E. High School</v>
          </cell>
        </row>
        <row r="43">
          <cell r="A43">
            <v>509</v>
          </cell>
          <cell r="B43" t="str">
            <v>Franklin</v>
          </cell>
          <cell r="C43" t="str">
            <v>Whitehall Prep &amp; Fitness</v>
          </cell>
        </row>
        <row r="44">
          <cell r="A44">
            <v>510</v>
          </cell>
          <cell r="B44" t="str">
            <v>Clark</v>
          </cell>
          <cell r="C44" t="str">
            <v>Springfield Prep &amp; Fitness</v>
          </cell>
        </row>
        <row r="45">
          <cell r="A45">
            <v>511</v>
          </cell>
          <cell r="B45" t="str">
            <v>Franklin</v>
          </cell>
          <cell r="C45" t="str">
            <v>Northland Prep &amp; fitness</v>
          </cell>
        </row>
        <row r="46">
          <cell r="A46">
            <v>525</v>
          </cell>
          <cell r="B46" t="str">
            <v>Stark</v>
          </cell>
          <cell r="C46" t="str">
            <v>Project Rebuild Community</v>
          </cell>
        </row>
        <row r="47">
          <cell r="A47">
            <v>527</v>
          </cell>
          <cell r="B47" t="str">
            <v>Cuyahoga</v>
          </cell>
          <cell r="C47" t="str">
            <v>Cleveland Academy for Scholar</v>
          </cell>
        </row>
        <row r="48">
          <cell r="A48">
            <v>534</v>
          </cell>
          <cell r="B48" t="str">
            <v>Cuyahoga</v>
          </cell>
          <cell r="C48" t="str">
            <v>Constellation Schools: Puritas</v>
          </cell>
        </row>
        <row r="49">
          <cell r="A49">
            <v>541</v>
          </cell>
          <cell r="B49" t="str">
            <v>Cuyahoga</v>
          </cell>
          <cell r="C49" t="str">
            <v>Constellation: Outreach</v>
          </cell>
        </row>
        <row r="50">
          <cell r="A50">
            <v>543</v>
          </cell>
          <cell r="B50" t="str">
            <v>Cuyahoga</v>
          </cell>
          <cell r="C50" t="str">
            <v>Pinnacle Academy</v>
          </cell>
        </row>
        <row r="51">
          <cell r="A51">
            <v>546</v>
          </cell>
          <cell r="B51" t="str">
            <v>Lucas</v>
          </cell>
          <cell r="C51" t="str">
            <v>Winterfield Venture Academy</v>
          </cell>
        </row>
        <row r="52">
          <cell r="A52">
            <v>553</v>
          </cell>
          <cell r="B52" t="str">
            <v>Franklin</v>
          </cell>
          <cell r="C52" t="str">
            <v>Columbus Humanities, Arts</v>
          </cell>
        </row>
        <row r="53">
          <cell r="A53">
            <v>556</v>
          </cell>
          <cell r="B53" t="str">
            <v>Franklin</v>
          </cell>
          <cell r="C53" t="str">
            <v>A+ Arts Academy</v>
          </cell>
        </row>
        <row r="54">
          <cell r="A54">
            <v>557</v>
          </cell>
          <cell r="B54" t="str">
            <v>Franklin</v>
          </cell>
          <cell r="C54" t="str">
            <v>Columbus Arts &amp; Tech Academy</v>
          </cell>
        </row>
        <row r="55">
          <cell r="A55">
            <v>558</v>
          </cell>
          <cell r="B55" t="str">
            <v>Franklin</v>
          </cell>
          <cell r="C55" t="str">
            <v>Columbus Preparatory Academy</v>
          </cell>
        </row>
        <row r="56">
          <cell r="A56">
            <v>559</v>
          </cell>
          <cell r="B56" t="str">
            <v>Hamilton</v>
          </cell>
          <cell r="C56" t="str">
            <v>Orion Academy</v>
          </cell>
        </row>
        <row r="57">
          <cell r="A57">
            <v>560</v>
          </cell>
          <cell r="B57" t="str">
            <v>Cuyahoga</v>
          </cell>
          <cell r="C57" t="str">
            <v>Apex Academy</v>
          </cell>
        </row>
        <row r="58">
          <cell r="A58">
            <v>564</v>
          </cell>
          <cell r="B58" t="str">
            <v>Cuyahoga</v>
          </cell>
          <cell r="C58" t="str">
            <v>Virtual Schoolhouse, Inc.</v>
          </cell>
        </row>
        <row r="59">
          <cell r="A59">
            <v>575</v>
          </cell>
          <cell r="B59" t="str">
            <v>Cuyahoga</v>
          </cell>
          <cell r="C59" t="str">
            <v>Hope Academy Northwest Campus</v>
          </cell>
        </row>
        <row r="60">
          <cell r="A60">
            <v>576</v>
          </cell>
          <cell r="B60" t="str">
            <v>Hamilton</v>
          </cell>
          <cell r="C60" t="str">
            <v>King Academy Community Sch</v>
          </cell>
        </row>
        <row r="61">
          <cell r="A61">
            <v>577</v>
          </cell>
          <cell r="B61" t="str">
            <v>Montgomery</v>
          </cell>
          <cell r="C61" t="str">
            <v>Emerson Academy of Dayton</v>
          </cell>
        </row>
        <row r="62">
          <cell r="A62">
            <v>585</v>
          </cell>
          <cell r="B62" t="str">
            <v>Franklin</v>
          </cell>
          <cell r="C62" t="str">
            <v>FCI Academy</v>
          </cell>
        </row>
        <row r="63">
          <cell r="A63">
            <v>598</v>
          </cell>
          <cell r="B63" t="str">
            <v>Coshocton</v>
          </cell>
          <cell r="C63" t="str">
            <v>Coshocton Opportunity School</v>
          </cell>
        </row>
        <row r="64">
          <cell r="A64">
            <v>608</v>
          </cell>
          <cell r="B64" t="str">
            <v>Hamilton</v>
          </cell>
          <cell r="C64" t="str">
            <v>Summit Academy Transition High</v>
          </cell>
        </row>
        <row r="65">
          <cell r="A65">
            <v>609</v>
          </cell>
          <cell r="B65" t="str">
            <v>Lorain</v>
          </cell>
          <cell r="C65" t="str">
            <v>Summit Academy MS Lorain</v>
          </cell>
        </row>
        <row r="66">
          <cell r="A66">
            <v>610</v>
          </cell>
          <cell r="B66" t="str">
            <v>Franklin</v>
          </cell>
          <cell r="C66" t="str">
            <v>Summit Academy MS Columbus</v>
          </cell>
        </row>
        <row r="67">
          <cell r="A67">
            <v>613</v>
          </cell>
          <cell r="B67" t="str">
            <v>Allen</v>
          </cell>
          <cell r="C67" t="str">
            <v>Heir Force Community School</v>
          </cell>
        </row>
        <row r="68">
          <cell r="A68">
            <v>614</v>
          </cell>
          <cell r="B68" t="str">
            <v>Franklin</v>
          </cell>
          <cell r="C68" t="str">
            <v>Summit Academy Tr HS-Columbus</v>
          </cell>
        </row>
        <row r="69">
          <cell r="A69">
            <v>616</v>
          </cell>
          <cell r="B69" t="str">
            <v>Trumbull</v>
          </cell>
          <cell r="C69" t="str">
            <v>Summit Acdy Warren Mid-Sec</v>
          </cell>
        </row>
        <row r="70">
          <cell r="A70">
            <v>621</v>
          </cell>
          <cell r="B70" t="str">
            <v>Montgomery</v>
          </cell>
          <cell r="C70" t="str">
            <v>Summit Acdy Transition High Da</v>
          </cell>
        </row>
        <row r="71">
          <cell r="A71">
            <v>623</v>
          </cell>
          <cell r="B71" t="str">
            <v>Mahoning</v>
          </cell>
          <cell r="C71" t="str">
            <v>Summit Academy-Youngstown</v>
          </cell>
        </row>
        <row r="72">
          <cell r="A72">
            <v>629</v>
          </cell>
          <cell r="B72" t="str">
            <v>Lake</v>
          </cell>
          <cell r="C72" t="str">
            <v>Summit Academy CS Painesville</v>
          </cell>
        </row>
        <row r="73">
          <cell r="A73">
            <v>633</v>
          </cell>
          <cell r="B73" t="str">
            <v>Lucas</v>
          </cell>
          <cell r="C73" t="str">
            <v>Summit Academy Toledo Learn</v>
          </cell>
        </row>
        <row r="74">
          <cell r="A74">
            <v>634</v>
          </cell>
          <cell r="B74" t="str">
            <v>Butler</v>
          </cell>
          <cell r="C74" t="str">
            <v>Summit Academy Second Middleto</v>
          </cell>
        </row>
        <row r="75">
          <cell r="A75">
            <v>640</v>
          </cell>
          <cell r="B75" t="str">
            <v>Wayne</v>
          </cell>
          <cell r="C75" t="str">
            <v>Rittman Academy</v>
          </cell>
        </row>
        <row r="76">
          <cell r="A76">
            <v>664</v>
          </cell>
          <cell r="B76" t="str">
            <v>Franklin</v>
          </cell>
          <cell r="C76" t="str">
            <v>Life Skills Center of Col SE</v>
          </cell>
        </row>
        <row r="77">
          <cell r="A77">
            <v>677</v>
          </cell>
          <cell r="B77" t="str">
            <v>Cuyahoga</v>
          </cell>
          <cell r="C77" t="str">
            <v>New Day Academy Boarding</v>
          </cell>
        </row>
        <row r="78">
          <cell r="A78">
            <v>679</v>
          </cell>
          <cell r="B78" t="str">
            <v>Franklin</v>
          </cell>
          <cell r="C78" t="str">
            <v>Oakstone Community School</v>
          </cell>
        </row>
        <row r="79">
          <cell r="A79">
            <v>725</v>
          </cell>
          <cell r="B79" t="str">
            <v>Franklin</v>
          </cell>
          <cell r="C79" t="str">
            <v>Zenith Academy</v>
          </cell>
        </row>
        <row r="80">
          <cell r="A80">
            <v>736</v>
          </cell>
          <cell r="B80" t="str">
            <v>Cuyahoga</v>
          </cell>
          <cell r="C80" t="str">
            <v>HBCU Prep School 1</v>
          </cell>
        </row>
        <row r="81">
          <cell r="A81">
            <v>738</v>
          </cell>
          <cell r="B81" t="str">
            <v>Cuyahoga</v>
          </cell>
          <cell r="C81" t="str">
            <v>HBCU Prep School 2</v>
          </cell>
        </row>
        <row r="82">
          <cell r="A82">
            <v>770</v>
          </cell>
          <cell r="B82" t="str">
            <v>Lucas</v>
          </cell>
          <cell r="C82" t="str">
            <v>The Maritime Academy of Toledo</v>
          </cell>
        </row>
        <row r="83">
          <cell r="A83">
            <v>779</v>
          </cell>
          <cell r="B83" t="str">
            <v>Franklin</v>
          </cell>
          <cell r="C83" t="str">
            <v>Educational Academy for Boys &amp;</v>
          </cell>
        </row>
        <row r="84">
          <cell r="A84">
            <v>780</v>
          </cell>
          <cell r="B84" t="str">
            <v>Franklin</v>
          </cell>
          <cell r="C84" t="str">
            <v>Midnimo Cross Cultural CS</v>
          </cell>
        </row>
        <row r="85">
          <cell r="A85">
            <v>781</v>
          </cell>
          <cell r="B85" t="str">
            <v>Hamilton</v>
          </cell>
          <cell r="C85" t="str">
            <v>Cincinnati Speech &amp; Reading</v>
          </cell>
        </row>
        <row r="86">
          <cell r="A86">
            <v>804</v>
          </cell>
          <cell r="B86" t="str">
            <v>Hamilton</v>
          </cell>
          <cell r="C86" t="str">
            <v>Horizon Science Acad. Cincini</v>
          </cell>
        </row>
        <row r="87">
          <cell r="A87">
            <v>808</v>
          </cell>
          <cell r="B87" t="str">
            <v>Montgomery</v>
          </cell>
          <cell r="C87" t="str">
            <v>Horizon Science Acad Dayton</v>
          </cell>
        </row>
        <row r="88">
          <cell r="A88">
            <v>813</v>
          </cell>
          <cell r="B88" t="str">
            <v>Montgomery</v>
          </cell>
          <cell r="C88" t="str">
            <v>Life Skills Center of Dayton</v>
          </cell>
        </row>
        <row r="89">
          <cell r="A89">
            <v>825</v>
          </cell>
          <cell r="B89" t="str">
            <v>Lucas</v>
          </cell>
          <cell r="C89" t="str">
            <v>Horizon Science Acad Spring</v>
          </cell>
        </row>
        <row r="90">
          <cell r="A90">
            <v>838</v>
          </cell>
          <cell r="B90" t="str">
            <v>Cuyahoga</v>
          </cell>
          <cell r="C90" t="str">
            <v>Horizon Science Acad.-Denison</v>
          </cell>
        </row>
        <row r="91">
          <cell r="A91">
            <v>843</v>
          </cell>
          <cell r="B91" t="str">
            <v>Lucas</v>
          </cell>
          <cell r="C91" t="str">
            <v>Bennett Venture Academy</v>
          </cell>
        </row>
        <row r="92">
          <cell r="A92">
            <v>855</v>
          </cell>
          <cell r="B92" t="str">
            <v>Mahoning</v>
          </cell>
          <cell r="C92" t="str">
            <v>Stambaugh Charter Academy</v>
          </cell>
        </row>
        <row r="93">
          <cell r="A93">
            <v>858</v>
          </cell>
          <cell r="B93" t="str">
            <v>Cuyahoga</v>
          </cell>
          <cell r="C93" t="str">
            <v>Horizon Science Acad Cleve Mid</v>
          </cell>
        </row>
        <row r="94">
          <cell r="A94">
            <v>875</v>
          </cell>
          <cell r="B94" t="str">
            <v>Franklin</v>
          </cell>
          <cell r="C94" t="str">
            <v>Westside Academy</v>
          </cell>
        </row>
        <row r="95">
          <cell r="A95">
            <v>905</v>
          </cell>
          <cell r="B95" t="str">
            <v>Richland</v>
          </cell>
          <cell r="C95" t="str">
            <v>IMAC</v>
          </cell>
        </row>
        <row r="96">
          <cell r="A96">
            <v>909</v>
          </cell>
          <cell r="B96" t="str">
            <v>Hamilton</v>
          </cell>
          <cell r="C96" t="str">
            <v>V L T Academy</v>
          </cell>
        </row>
        <row r="97">
          <cell r="A97">
            <v>912</v>
          </cell>
          <cell r="B97" t="str">
            <v>Franklin</v>
          </cell>
          <cell r="C97" t="str">
            <v>Early College Academy</v>
          </cell>
        </row>
        <row r="98">
          <cell r="A98">
            <v>930</v>
          </cell>
          <cell r="B98" t="str">
            <v>Cuyahoga</v>
          </cell>
          <cell r="C98" t="str">
            <v>Cleveland Entrepreneurship</v>
          </cell>
        </row>
        <row r="99">
          <cell r="A99">
            <v>936</v>
          </cell>
          <cell r="B99" t="str">
            <v>Cuyahoga</v>
          </cell>
          <cell r="C99" t="str">
            <v>Promise Academy</v>
          </cell>
        </row>
        <row r="100">
          <cell r="A100">
            <v>938</v>
          </cell>
          <cell r="B100" t="str">
            <v>Franklin</v>
          </cell>
          <cell r="C100" t="str">
            <v>Premier Academy of Ohio</v>
          </cell>
        </row>
        <row r="101">
          <cell r="A101">
            <v>941</v>
          </cell>
          <cell r="B101" t="str">
            <v>Licking</v>
          </cell>
          <cell r="C101" t="str">
            <v>Par Excellence Academy</v>
          </cell>
        </row>
        <row r="102">
          <cell r="A102">
            <v>942</v>
          </cell>
          <cell r="B102" t="str">
            <v>Cuyahoga</v>
          </cell>
          <cell r="C102" t="str">
            <v>Lakewood City Academy</v>
          </cell>
        </row>
        <row r="103">
          <cell r="A103">
            <v>946</v>
          </cell>
          <cell r="B103" t="str">
            <v>Cuyahoga</v>
          </cell>
          <cell r="C103" t="str">
            <v>Cleveland Community School</v>
          </cell>
        </row>
        <row r="104">
          <cell r="A104">
            <v>949</v>
          </cell>
          <cell r="B104" t="str">
            <v>Cuyahoga</v>
          </cell>
          <cell r="C104" t="str">
            <v>Villaview Community School</v>
          </cell>
        </row>
        <row r="105">
          <cell r="A105">
            <v>951</v>
          </cell>
          <cell r="B105" t="str">
            <v>Lucas</v>
          </cell>
          <cell r="C105" t="str">
            <v>Toledo Prep &amp; Fitness</v>
          </cell>
        </row>
        <row r="106">
          <cell r="A106">
            <v>952</v>
          </cell>
          <cell r="B106" t="str">
            <v>Franklin</v>
          </cell>
          <cell r="C106" t="str">
            <v>Columbus Prep and Fitness Acad</v>
          </cell>
        </row>
        <row r="107">
          <cell r="A107">
            <v>953</v>
          </cell>
          <cell r="B107" t="str">
            <v>Hamilton</v>
          </cell>
          <cell r="C107" t="str">
            <v>Mt. Healthy Prep&amp;Fitness Acdy</v>
          </cell>
        </row>
        <row r="108">
          <cell r="A108">
            <v>7984</v>
          </cell>
          <cell r="B108" t="str">
            <v>Mahoning</v>
          </cell>
          <cell r="C108" t="str">
            <v>Youngstown Acad of Excellence</v>
          </cell>
        </row>
        <row r="109">
          <cell r="A109">
            <v>7995</v>
          </cell>
          <cell r="B109" t="str">
            <v>Cuyahoga</v>
          </cell>
          <cell r="C109" t="str">
            <v>Cleveland Art &amp; Social Science</v>
          </cell>
        </row>
        <row r="110">
          <cell r="A110">
            <v>7998</v>
          </cell>
          <cell r="B110" t="str">
            <v>Jackson</v>
          </cell>
          <cell r="C110" t="str">
            <v>Center for Student Achievement</v>
          </cell>
        </row>
        <row r="111">
          <cell r="A111">
            <v>7999</v>
          </cell>
          <cell r="B111" t="str">
            <v>Franklin</v>
          </cell>
          <cell r="C111" t="str">
            <v>Charles School at Ohio Dominic</v>
          </cell>
        </row>
        <row r="112">
          <cell r="A112">
            <v>8000</v>
          </cell>
          <cell r="B112" t="str">
            <v>Lorain</v>
          </cell>
          <cell r="C112" t="str">
            <v>Lorain Preparatory Academy</v>
          </cell>
        </row>
        <row r="113">
          <cell r="A113">
            <v>8061</v>
          </cell>
          <cell r="B113" t="str">
            <v>Cuyahoga</v>
          </cell>
          <cell r="C113" t="str">
            <v>Arts and Science Prep Academy</v>
          </cell>
        </row>
        <row r="114">
          <cell r="A114">
            <v>8063</v>
          </cell>
          <cell r="B114" t="str">
            <v>Summit</v>
          </cell>
          <cell r="C114" t="str">
            <v>Life Skills Center of North Ak</v>
          </cell>
        </row>
        <row r="115">
          <cell r="A115">
            <v>8064</v>
          </cell>
          <cell r="B115" t="str">
            <v>Lorain</v>
          </cell>
          <cell r="C115" t="str">
            <v>Academy of Arts and Sciences</v>
          </cell>
        </row>
        <row r="116">
          <cell r="A116">
            <v>8065</v>
          </cell>
          <cell r="B116" t="str">
            <v>Lucas</v>
          </cell>
          <cell r="C116" t="str">
            <v>Imani Learning Academy</v>
          </cell>
        </row>
        <row r="117">
          <cell r="A117">
            <v>8251</v>
          </cell>
          <cell r="B117" t="str">
            <v>Mahoning</v>
          </cell>
          <cell r="C117" t="str">
            <v>Mahoning Valley Opportunity</v>
          </cell>
        </row>
        <row r="118">
          <cell r="A118">
            <v>8278</v>
          </cell>
          <cell r="B118" t="str">
            <v>Cuyahoga</v>
          </cell>
          <cell r="C118" t="str">
            <v>Noble Academy-Cleveland</v>
          </cell>
        </row>
        <row r="119">
          <cell r="A119">
            <v>8280</v>
          </cell>
          <cell r="B119" t="str">
            <v>Franklin</v>
          </cell>
          <cell r="C119" t="str">
            <v>Noble Academy-Columbus</v>
          </cell>
        </row>
        <row r="120">
          <cell r="A120">
            <v>8281</v>
          </cell>
          <cell r="B120" t="str">
            <v>Franklin</v>
          </cell>
          <cell r="C120" t="str">
            <v>South Scioto Academy</v>
          </cell>
        </row>
        <row r="121">
          <cell r="A121">
            <v>8282</v>
          </cell>
          <cell r="B121" t="str">
            <v>Franklin</v>
          </cell>
          <cell r="C121" t="str">
            <v>Life Skills Center of Col Nort</v>
          </cell>
        </row>
        <row r="122">
          <cell r="A122">
            <v>8283</v>
          </cell>
          <cell r="B122" t="str">
            <v>Montgomery</v>
          </cell>
          <cell r="C122" t="str">
            <v>Dayton Tech Design High Sch</v>
          </cell>
        </row>
        <row r="123">
          <cell r="A123">
            <v>8286</v>
          </cell>
          <cell r="B123" t="str">
            <v>Cuyahoga</v>
          </cell>
          <cell r="C123" t="str">
            <v>Harvard Avenue Comm Sch</v>
          </cell>
        </row>
        <row r="124">
          <cell r="A124">
            <v>8287</v>
          </cell>
          <cell r="B124" t="str">
            <v>Franklin</v>
          </cell>
          <cell r="C124" t="str">
            <v>Groveport Community School</v>
          </cell>
        </row>
        <row r="125">
          <cell r="A125">
            <v>8289</v>
          </cell>
          <cell r="B125" t="str">
            <v>Lucas</v>
          </cell>
          <cell r="C125" t="str">
            <v>Eagle Learning Center</v>
          </cell>
        </row>
        <row r="126">
          <cell r="A126">
            <v>9122</v>
          </cell>
          <cell r="B126" t="str">
            <v>Franklin</v>
          </cell>
          <cell r="C126" t="str">
            <v>Columbus Collegiate Academy</v>
          </cell>
        </row>
        <row r="127">
          <cell r="A127">
            <v>9147</v>
          </cell>
          <cell r="B127" t="str">
            <v>Lucas</v>
          </cell>
          <cell r="C127" t="str">
            <v>Northpointe Academy</v>
          </cell>
        </row>
        <row r="128">
          <cell r="A128">
            <v>9148</v>
          </cell>
          <cell r="B128" t="str">
            <v>Muskingum</v>
          </cell>
          <cell r="C128" t="str">
            <v>Zanesville Community School</v>
          </cell>
        </row>
        <row r="129">
          <cell r="A129">
            <v>9149</v>
          </cell>
          <cell r="B129" t="str">
            <v>Cuyahoga</v>
          </cell>
          <cell r="C129" t="str">
            <v>Constellation Schools: Westsid</v>
          </cell>
        </row>
        <row r="130">
          <cell r="A130">
            <v>9154</v>
          </cell>
          <cell r="B130" t="str">
            <v>Hamilton</v>
          </cell>
          <cell r="C130" t="str">
            <v>Cincinnati Leadership Academy</v>
          </cell>
        </row>
        <row r="131">
          <cell r="A131">
            <v>9163</v>
          </cell>
          <cell r="B131" t="str">
            <v>Franklin</v>
          </cell>
          <cell r="C131" t="str">
            <v>C.M. Grant Leadership Academy</v>
          </cell>
        </row>
        <row r="132">
          <cell r="A132">
            <v>9164</v>
          </cell>
          <cell r="B132" t="str">
            <v>Lucas</v>
          </cell>
          <cell r="C132" t="str">
            <v>Central Academy of Ohio</v>
          </cell>
        </row>
        <row r="133">
          <cell r="A133">
            <v>9171</v>
          </cell>
          <cell r="B133" t="str">
            <v>Lucas</v>
          </cell>
          <cell r="C133" t="str">
            <v>Star Academy of Toledo</v>
          </cell>
        </row>
        <row r="134">
          <cell r="A134">
            <v>9179</v>
          </cell>
          <cell r="B134" t="str">
            <v>Franklin</v>
          </cell>
          <cell r="C134" t="str">
            <v>HSA-Columbus Middle</v>
          </cell>
        </row>
        <row r="135">
          <cell r="A135">
            <v>9181</v>
          </cell>
          <cell r="B135" t="str">
            <v>Lucas</v>
          </cell>
          <cell r="C135" t="str">
            <v>Clay Avenue Community School</v>
          </cell>
        </row>
        <row r="136">
          <cell r="A136">
            <v>9192</v>
          </cell>
          <cell r="B136" t="str">
            <v>Richland</v>
          </cell>
          <cell r="C136" t="str">
            <v>Foundation Academy</v>
          </cell>
        </row>
        <row r="137">
          <cell r="A137">
            <v>9283</v>
          </cell>
          <cell r="B137" t="str">
            <v>Montgomery</v>
          </cell>
          <cell r="C137" t="str">
            <v>Dayton Early College Academy</v>
          </cell>
        </row>
        <row r="138">
          <cell r="A138">
            <v>9909</v>
          </cell>
          <cell r="B138" t="str">
            <v>Richland</v>
          </cell>
          <cell r="C138" t="str">
            <v>Mansfield Community Middle</v>
          </cell>
        </row>
        <row r="139">
          <cell r="A139">
            <v>9953</v>
          </cell>
          <cell r="B139" t="str">
            <v>Franklin</v>
          </cell>
          <cell r="C139" t="str">
            <v>Sullivant Avenue Community Sch</v>
          </cell>
        </row>
        <row r="140">
          <cell r="A140">
            <v>9954</v>
          </cell>
          <cell r="B140" t="str">
            <v>Franklin</v>
          </cell>
          <cell r="C140" t="str">
            <v>Harrisburg Pike Community Scho</v>
          </cell>
        </row>
        <row r="141">
          <cell r="A141">
            <v>9955</v>
          </cell>
          <cell r="B141" t="str">
            <v>Lucas</v>
          </cell>
          <cell r="C141" t="str">
            <v>Madison Avenue School of Arts</v>
          </cell>
        </row>
        <row r="142">
          <cell r="A142">
            <v>9957</v>
          </cell>
          <cell r="B142" t="str">
            <v>Montgomery</v>
          </cell>
          <cell r="C142" t="str">
            <v>Klepinger Community School</v>
          </cell>
        </row>
        <row r="143">
          <cell r="A143">
            <v>9964</v>
          </cell>
          <cell r="B143" t="str">
            <v>Scioto</v>
          </cell>
          <cell r="C143" t="str">
            <v>Sciotoville Elementary Academy</v>
          </cell>
        </row>
        <row r="144">
          <cell r="A144">
            <v>9971</v>
          </cell>
          <cell r="B144" t="str">
            <v>Ashland</v>
          </cell>
          <cell r="C144" t="str">
            <v>Ashland County Community Acade</v>
          </cell>
        </row>
        <row r="145">
          <cell r="A145">
            <v>9990</v>
          </cell>
          <cell r="B145" t="str">
            <v>Franklin</v>
          </cell>
          <cell r="C145" t="str">
            <v>Horizon Science Academy Elemen</v>
          </cell>
        </row>
        <row r="146">
          <cell r="A146">
            <v>9996</v>
          </cell>
          <cell r="B146" t="str">
            <v>Mahoning</v>
          </cell>
          <cell r="C146" t="str">
            <v>Mahoning County High School</v>
          </cell>
        </row>
        <row r="147">
          <cell r="A147">
            <v>9997</v>
          </cell>
          <cell r="B147" t="str">
            <v>Franklin</v>
          </cell>
          <cell r="C147" t="str">
            <v>KIPP:  Journey Academy</v>
          </cell>
        </row>
        <row r="148">
          <cell r="A148">
            <v>10005</v>
          </cell>
          <cell r="B148" t="str">
            <v>Cuyahoga</v>
          </cell>
          <cell r="C148" t="str">
            <v>Horizon Science Academy Clevel</v>
          </cell>
        </row>
        <row r="149">
          <cell r="A149">
            <v>10006</v>
          </cell>
          <cell r="B149" t="str">
            <v>Lucas</v>
          </cell>
          <cell r="C149" t="str">
            <v>Knight Academy</v>
          </cell>
        </row>
        <row r="150">
          <cell r="A150">
            <v>10007</v>
          </cell>
          <cell r="B150" t="str">
            <v>Cuyahoga</v>
          </cell>
          <cell r="C150" t="str">
            <v>Horizon Science Academy Deniso</v>
          </cell>
        </row>
        <row r="151">
          <cell r="A151">
            <v>10036</v>
          </cell>
          <cell r="B151" t="str">
            <v>Franklin</v>
          </cell>
          <cell r="C151" t="str">
            <v>Cesar Chavez College Prep</v>
          </cell>
        </row>
        <row r="152">
          <cell r="A152">
            <v>10180</v>
          </cell>
          <cell r="B152" t="str">
            <v>Hamilton</v>
          </cell>
          <cell r="C152" t="str">
            <v>Mount Auburn International Aca</v>
          </cell>
        </row>
        <row r="153">
          <cell r="A153">
            <v>10182</v>
          </cell>
          <cell r="B153" t="str">
            <v>Franklin</v>
          </cell>
          <cell r="C153" t="str">
            <v>Performance Academy Eastland</v>
          </cell>
        </row>
        <row r="154">
          <cell r="A154">
            <v>10205</v>
          </cell>
          <cell r="B154" t="str">
            <v>Lucas</v>
          </cell>
          <cell r="C154" t="str">
            <v>L. Hollingworth School for Tal</v>
          </cell>
        </row>
        <row r="155">
          <cell r="A155">
            <v>11291</v>
          </cell>
          <cell r="B155" t="str">
            <v>Cuyahoga</v>
          </cell>
          <cell r="C155" t="str">
            <v>Village Preparatory School</v>
          </cell>
        </row>
        <row r="156">
          <cell r="A156">
            <v>11324</v>
          </cell>
          <cell r="B156" t="str">
            <v>Hardin</v>
          </cell>
          <cell r="C156" t="str">
            <v>Hardin Community School</v>
          </cell>
        </row>
        <row r="157">
          <cell r="A157">
            <v>11381</v>
          </cell>
          <cell r="B157" t="str">
            <v>Summit</v>
          </cell>
          <cell r="C157" t="str">
            <v>GSCELC</v>
          </cell>
        </row>
        <row r="158">
          <cell r="A158">
            <v>11390</v>
          </cell>
          <cell r="B158" t="str">
            <v>Cuyahoga</v>
          </cell>
          <cell r="C158" t="str">
            <v>Bella Academy of Excellence</v>
          </cell>
        </row>
        <row r="159">
          <cell r="A159">
            <v>11436</v>
          </cell>
          <cell r="B159" t="str">
            <v>Marion</v>
          </cell>
          <cell r="C159" t="str">
            <v>Pleasant Education Academy</v>
          </cell>
        </row>
        <row r="160">
          <cell r="A160">
            <v>11439</v>
          </cell>
          <cell r="B160" t="str">
            <v>Franklin</v>
          </cell>
          <cell r="C160" t="str">
            <v>Renaissance Academy</v>
          </cell>
        </row>
        <row r="161">
          <cell r="A161">
            <v>11444</v>
          </cell>
          <cell r="B161" t="str">
            <v>Marion</v>
          </cell>
          <cell r="C161" t="str">
            <v>Rushmore Academy</v>
          </cell>
        </row>
        <row r="162">
          <cell r="A162">
            <v>11468</v>
          </cell>
          <cell r="B162" t="str">
            <v>Franklin</v>
          </cell>
          <cell r="C162" t="str">
            <v>Columbus Bilingual Academy-Nor</v>
          </cell>
        </row>
        <row r="163">
          <cell r="A163">
            <v>11470</v>
          </cell>
          <cell r="B163" t="str">
            <v>Champaign</v>
          </cell>
          <cell r="C163" t="str">
            <v>A.B. Graham Academy</v>
          </cell>
        </row>
        <row r="164">
          <cell r="A164">
            <v>11479</v>
          </cell>
          <cell r="B164" t="str">
            <v>Van Wert</v>
          </cell>
          <cell r="C164" t="str">
            <v>LifeLinks Community School</v>
          </cell>
        </row>
        <row r="165">
          <cell r="A165">
            <v>11487</v>
          </cell>
          <cell r="B165" t="str">
            <v>Portage</v>
          </cell>
          <cell r="C165" t="str">
            <v>Falcon Academy of Creative Art</v>
          </cell>
        </row>
        <row r="166">
          <cell r="A166">
            <v>11506</v>
          </cell>
          <cell r="B166" t="str">
            <v>Greene</v>
          </cell>
          <cell r="C166" t="str">
            <v>Dayton Regional STEM School</v>
          </cell>
        </row>
        <row r="167">
          <cell r="A167">
            <v>11507</v>
          </cell>
          <cell r="B167" t="str">
            <v>Lucas</v>
          </cell>
          <cell r="C167" t="str">
            <v>Achieve Career Preparatory Aca</v>
          </cell>
        </row>
        <row r="168">
          <cell r="A168">
            <v>11511</v>
          </cell>
          <cell r="B168" t="str">
            <v>Harrison</v>
          </cell>
          <cell r="C168" t="str">
            <v>Lakeland Academy Com Sch</v>
          </cell>
        </row>
        <row r="169">
          <cell r="A169">
            <v>11533</v>
          </cell>
          <cell r="B169" t="str">
            <v>Lorain</v>
          </cell>
          <cell r="C169" t="str">
            <v>Horizon Science Academy Lorain</v>
          </cell>
        </row>
        <row r="170">
          <cell r="A170">
            <v>11534</v>
          </cell>
          <cell r="B170" t="str">
            <v>Montgomery</v>
          </cell>
          <cell r="C170" t="str">
            <v>Horizon Science Academy Dayton</v>
          </cell>
        </row>
        <row r="171">
          <cell r="A171">
            <v>11923</v>
          </cell>
          <cell r="B171" t="str">
            <v>Cuyahoga</v>
          </cell>
          <cell r="C171" t="str">
            <v>Northeast Ohio College Prepara</v>
          </cell>
        </row>
        <row r="172">
          <cell r="A172">
            <v>11947</v>
          </cell>
          <cell r="B172" t="str">
            <v>Summit</v>
          </cell>
          <cell r="C172" t="str">
            <v>Imagine Akron Academy</v>
          </cell>
        </row>
        <row r="173">
          <cell r="A173">
            <v>11948</v>
          </cell>
          <cell r="B173" t="str">
            <v>Cuyahoga</v>
          </cell>
          <cell r="C173" t="str">
            <v>Imagine Cleveland Academy</v>
          </cell>
        </row>
        <row r="174">
          <cell r="A174">
            <v>11956</v>
          </cell>
          <cell r="B174" t="str">
            <v>Franklin</v>
          </cell>
          <cell r="C174" t="str">
            <v>Everest High School</v>
          </cell>
        </row>
        <row r="175">
          <cell r="A175">
            <v>11967</v>
          </cell>
          <cell r="B175" t="str">
            <v>Richland</v>
          </cell>
          <cell r="C175" t="str">
            <v>RASE</v>
          </cell>
        </row>
        <row r="176">
          <cell r="A176">
            <v>11972</v>
          </cell>
          <cell r="B176" t="str">
            <v>Franklin</v>
          </cell>
          <cell r="C176" t="str">
            <v>GEMS</v>
          </cell>
        </row>
        <row r="177">
          <cell r="A177">
            <v>11976</v>
          </cell>
          <cell r="B177" t="str">
            <v>Montgomery</v>
          </cell>
          <cell r="C177" t="str">
            <v>Horizon Science Academy Dayton</v>
          </cell>
        </row>
        <row r="178">
          <cell r="A178">
            <v>11985</v>
          </cell>
          <cell r="B178" t="str">
            <v>Hamilton</v>
          </cell>
          <cell r="C178" t="str">
            <v>Theodore Roosevelt</v>
          </cell>
        </row>
        <row r="179">
          <cell r="A179">
            <v>11986</v>
          </cell>
          <cell r="B179" t="str">
            <v>Mahoning</v>
          </cell>
          <cell r="C179" t="str">
            <v>Horizon Science Academy Youngs</v>
          </cell>
        </row>
        <row r="180">
          <cell r="A180">
            <v>11987</v>
          </cell>
          <cell r="B180" t="str">
            <v>Lucas</v>
          </cell>
          <cell r="C180" t="str">
            <v>H S Academy Toledo  Downtown</v>
          </cell>
        </row>
        <row r="181">
          <cell r="A181">
            <v>12000</v>
          </cell>
          <cell r="B181" t="str">
            <v>Franklin</v>
          </cell>
          <cell r="C181" t="str">
            <v>Cruiser Academy</v>
          </cell>
        </row>
        <row r="182">
          <cell r="A182">
            <v>12009</v>
          </cell>
          <cell r="B182" t="str">
            <v>Franklin</v>
          </cell>
          <cell r="C182" t="str">
            <v>Zenith Academy East</v>
          </cell>
        </row>
        <row r="183">
          <cell r="A183">
            <v>12010</v>
          </cell>
          <cell r="B183" t="str">
            <v>Cuyahoga</v>
          </cell>
          <cell r="C183" t="str">
            <v>Cleveland College Preparatory</v>
          </cell>
        </row>
        <row r="184">
          <cell r="A184">
            <v>12011</v>
          </cell>
          <cell r="B184" t="str">
            <v>Franklin</v>
          </cell>
          <cell r="C184" t="str">
            <v>Columbus Performance Academy</v>
          </cell>
        </row>
        <row r="185">
          <cell r="A185">
            <v>12025</v>
          </cell>
          <cell r="B185" t="str">
            <v>Cuyahoga</v>
          </cell>
          <cell r="C185" t="str">
            <v>Constellation Schools: Stockya</v>
          </cell>
        </row>
        <row r="186">
          <cell r="A186">
            <v>12026</v>
          </cell>
          <cell r="B186" t="str">
            <v>Cuyahoga</v>
          </cell>
          <cell r="C186" t="str">
            <v>Constellation Schools: Collinw</v>
          </cell>
        </row>
        <row r="187">
          <cell r="A187">
            <v>12029</v>
          </cell>
          <cell r="B187" t="str">
            <v>Cuyahoga</v>
          </cell>
          <cell r="C187" t="str">
            <v>Citizens Leadership Academy</v>
          </cell>
        </row>
        <row r="188">
          <cell r="A188">
            <v>12030</v>
          </cell>
          <cell r="B188" t="str">
            <v>Cuyahoga</v>
          </cell>
          <cell r="C188" t="str">
            <v>Near West Intergenerational</v>
          </cell>
        </row>
        <row r="189">
          <cell r="A189">
            <v>12031</v>
          </cell>
          <cell r="B189" t="str">
            <v>Cuyahoga</v>
          </cell>
          <cell r="C189" t="str">
            <v>EPWH</v>
          </cell>
        </row>
        <row r="190">
          <cell r="A190">
            <v>12033</v>
          </cell>
          <cell r="B190" t="str">
            <v>Muskingum</v>
          </cell>
          <cell r="C190" t="str">
            <v>Foxfire Intermediate School</v>
          </cell>
        </row>
        <row r="191">
          <cell r="A191">
            <v>12036</v>
          </cell>
          <cell r="B191" t="str">
            <v>Cuyahoga</v>
          </cell>
          <cell r="C191" t="str">
            <v>Thurgood Marshall High School</v>
          </cell>
        </row>
        <row r="192">
          <cell r="A192">
            <v>12038</v>
          </cell>
          <cell r="B192" t="str">
            <v>Cuyahoga</v>
          </cell>
          <cell r="C192" t="str">
            <v>Langston Hughes High School</v>
          </cell>
        </row>
        <row r="193">
          <cell r="A193">
            <v>12040</v>
          </cell>
          <cell r="B193" t="str">
            <v>Franklin</v>
          </cell>
          <cell r="C193" t="str">
            <v>Road to Success Academy</v>
          </cell>
        </row>
        <row r="194">
          <cell r="A194">
            <v>12042</v>
          </cell>
          <cell r="B194" t="str">
            <v>Cuyahoga</v>
          </cell>
          <cell r="C194" t="str">
            <v>George V. Voinovich Reclam</v>
          </cell>
        </row>
        <row r="195">
          <cell r="A195">
            <v>12043</v>
          </cell>
          <cell r="B195" t="str">
            <v>Cuyahoga</v>
          </cell>
          <cell r="C195" t="str">
            <v>Frederick Douglass Reclamation</v>
          </cell>
        </row>
        <row r="196">
          <cell r="A196">
            <v>12044</v>
          </cell>
          <cell r="B196" t="str">
            <v>Franklin</v>
          </cell>
          <cell r="C196" t="str">
            <v>Capital High School</v>
          </cell>
        </row>
        <row r="197">
          <cell r="A197">
            <v>12045</v>
          </cell>
          <cell r="B197" t="str">
            <v>Franklin</v>
          </cell>
          <cell r="C197" t="str">
            <v>Patriot Preparatory Academy</v>
          </cell>
        </row>
        <row r="198">
          <cell r="A198">
            <v>12052</v>
          </cell>
          <cell r="B198" t="str">
            <v>Stark</v>
          </cell>
          <cell r="C198" t="str">
            <v>Imagine on Superior</v>
          </cell>
        </row>
        <row r="199">
          <cell r="A199">
            <v>12054</v>
          </cell>
          <cell r="B199" t="str">
            <v>Seneca</v>
          </cell>
          <cell r="C199" t="str">
            <v>North Central Academy</v>
          </cell>
        </row>
        <row r="200">
          <cell r="A200">
            <v>12060</v>
          </cell>
          <cell r="B200" t="str">
            <v>Summit</v>
          </cell>
          <cell r="C200" t="str">
            <v>Akros Middle School</v>
          </cell>
        </row>
        <row r="201">
          <cell r="A201">
            <v>12078</v>
          </cell>
          <cell r="B201" t="str">
            <v>Cuyahoga</v>
          </cell>
          <cell r="C201" t="str">
            <v>Quest Community School</v>
          </cell>
        </row>
        <row r="202">
          <cell r="A202">
            <v>12105</v>
          </cell>
          <cell r="B202" t="str">
            <v>Mahoning</v>
          </cell>
          <cell r="C202" t="str">
            <v>Southside Academy</v>
          </cell>
        </row>
        <row r="203">
          <cell r="A203">
            <v>12391</v>
          </cell>
          <cell r="B203" t="str">
            <v>Franklin</v>
          </cell>
          <cell r="C203" t="str">
            <v>Metro Early College High Schoo</v>
          </cell>
        </row>
        <row r="204">
          <cell r="A204">
            <v>12497</v>
          </cell>
          <cell r="B204" t="str">
            <v>Fairfield</v>
          </cell>
          <cell r="C204" t="str">
            <v>PCS</v>
          </cell>
        </row>
        <row r="205">
          <cell r="A205">
            <v>12501</v>
          </cell>
          <cell r="B205" t="str">
            <v>Wayne</v>
          </cell>
          <cell r="C205" t="str">
            <v>Beacon Hill Academy</v>
          </cell>
        </row>
        <row r="206">
          <cell r="A206">
            <v>12513</v>
          </cell>
          <cell r="B206" t="str">
            <v>Hamilton</v>
          </cell>
          <cell r="C206" t="str">
            <v>Cincinnati College Prep East</v>
          </cell>
        </row>
        <row r="207">
          <cell r="A207">
            <v>12528</v>
          </cell>
          <cell r="B207" t="str">
            <v>Franklin</v>
          </cell>
          <cell r="C207" t="str">
            <v>Academy for Urban Scholars</v>
          </cell>
        </row>
        <row r="208">
          <cell r="A208">
            <v>12529</v>
          </cell>
          <cell r="B208" t="str">
            <v>Franklin</v>
          </cell>
          <cell r="C208" t="str">
            <v>Focus North High School</v>
          </cell>
        </row>
        <row r="209">
          <cell r="A209">
            <v>12536</v>
          </cell>
          <cell r="B209" t="str">
            <v>Franklin</v>
          </cell>
          <cell r="C209" t="str">
            <v>UBAH Math &amp; Reading Academy</v>
          </cell>
        </row>
        <row r="210">
          <cell r="A210">
            <v>12541</v>
          </cell>
          <cell r="B210" t="str">
            <v>Cuyahoga</v>
          </cell>
          <cell r="C210" t="str">
            <v>University of Cleveland Prep</v>
          </cell>
        </row>
        <row r="211">
          <cell r="A211">
            <v>12545</v>
          </cell>
          <cell r="B211" t="str">
            <v>Montgomery</v>
          </cell>
          <cell r="C211" t="str">
            <v>Imagine Woodbury Academy</v>
          </cell>
        </row>
        <row r="212">
          <cell r="A212">
            <v>12556</v>
          </cell>
          <cell r="B212" t="str">
            <v>Cuyahoga</v>
          </cell>
          <cell r="C212" t="str">
            <v>Pearl Academy</v>
          </cell>
        </row>
        <row r="213">
          <cell r="A213">
            <v>12557</v>
          </cell>
          <cell r="B213" t="str">
            <v>Cuyahoga</v>
          </cell>
          <cell r="C213" t="str">
            <v>Woodland  Academy</v>
          </cell>
        </row>
        <row r="214">
          <cell r="A214">
            <v>12558</v>
          </cell>
          <cell r="B214" t="str">
            <v>Cuyahoga</v>
          </cell>
          <cell r="C214" t="str">
            <v>Global Village Academy</v>
          </cell>
        </row>
        <row r="215">
          <cell r="A215">
            <v>12624</v>
          </cell>
          <cell r="B215" t="str">
            <v>Hamilton</v>
          </cell>
          <cell r="C215" t="str">
            <v>Accelerated Achievement Acad</v>
          </cell>
        </row>
        <row r="216">
          <cell r="A216">
            <v>12626</v>
          </cell>
          <cell r="B216" t="str">
            <v>Cuyahoga</v>
          </cell>
          <cell r="C216" t="str">
            <v>OAK Leadership Institute</v>
          </cell>
        </row>
        <row r="217">
          <cell r="A217">
            <v>12627</v>
          </cell>
          <cell r="B217" t="str">
            <v>Summit</v>
          </cell>
          <cell r="C217" t="str">
            <v>STEAM Academy of Akron</v>
          </cell>
        </row>
        <row r="218">
          <cell r="A218">
            <v>12628</v>
          </cell>
          <cell r="B218" t="str">
            <v>Franklin</v>
          </cell>
          <cell r="C218" t="str">
            <v>Imagine Integrity Academy</v>
          </cell>
        </row>
        <row r="219">
          <cell r="A219">
            <v>12629</v>
          </cell>
          <cell r="B219" t="str">
            <v>Lucas</v>
          </cell>
          <cell r="C219" t="str">
            <v>Great Expectations Elem Sch</v>
          </cell>
        </row>
        <row r="220">
          <cell r="A220">
            <v>12631</v>
          </cell>
          <cell r="B220" t="str">
            <v>Hamilton</v>
          </cell>
          <cell r="C220" t="str">
            <v>Impact Academy</v>
          </cell>
        </row>
        <row r="221">
          <cell r="A221">
            <v>12644</v>
          </cell>
          <cell r="B221" t="str">
            <v>Trumbull</v>
          </cell>
          <cell r="C221" t="str">
            <v>STEAM Academy of Warren</v>
          </cell>
        </row>
        <row r="222">
          <cell r="A222">
            <v>12668</v>
          </cell>
          <cell r="B222" t="str">
            <v>Stark</v>
          </cell>
          <cell r="C222" t="str">
            <v>Garfield Academy</v>
          </cell>
        </row>
        <row r="223">
          <cell r="A223">
            <v>12671</v>
          </cell>
          <cell r="B223" t="str">
            <v>Cuyahoga</v>
          </cell>
          <cell r="C223" t="str">
            <v>Constellation Schools:Eastside</v>
          </cell>
        </row>
        <row r="224">
          <cell r="A224">
            <v>12683</v>
          </cell>
          <cell r="B224" t="str">
            <v>Hamilton</v>
          </cell>
          <cell r="C224" t="str">
            <v>Accel Achieve Acad N Cinci</v>
          </cell>
        </row>
        <row r="225">
          <cell r="A225">
            <v>12684</v>
          </cell>
          <cell r="B225" t="str">
            <v>Cuyahoga</v>
          </cell>
          <cell r="C225" t="str">
            <v>Broadway Academy</v>
          </cell>
        </row>
        <row r="226">
          <cell r="A226">
            <v>12852</v>
          </cell>
          <cell r="B226" t="str">
            <v>Cuyahoga</v>
          </cell>
          <cell r="C226" t="str">
            <v>Citizens Academy East</v>
          </cell>
        </row>
        <row r="227">
          <cell r="A227">
            <v>12867</v>
          </cell>
          <cell r="B227" t="str">
            <v>Erie</v>
          </cell>
          <cell r="C227" t="str">
            <v>Townsend North Community Sch</v>
          </cell>
        </row>
        <row r="228">
          <cell r="A228">
            <v>12924</v>
          </cell>
          <cell r="B228" t="str">
            <v>Montgomery</v>
          </cell>
          <cell r="C228" t="str">
            <v>DECA PREP</v>
          </cell>
        </row>
        <row r="229">
          <cell r="A229">
            <v>12951</v>
          </cell>
          <cell r="B229" t="str">
            <v>Franklin</v>
          </cell>
          <cell r="C229" t="str">
            <v>Columbus Collegiate Acad West</v>
          </cell>
        </row>
        <row r="230">
          <cell r="A230">
            <v>13030</v>
          </cell>
          <cell r="B230" t="str">
            <v>Franklin</v>
          </cell>
          <cell r="C230" t="str">
            <v>Graham Primary School</v>
          </cell>
        </row>
        <row r="231">
          <cell r="A231">
            <v>13034</v>
          </cell>
          <cell r="B231" t="str">
            <v>Cuyahoga</v>
          </cell>
          <cell r="C231" t="str">
            <v>Village Prep Woodland Hills</v>
          </cell>
        </row>
        <row r="232">
          <cell r="A232">
            <v>13059</v>
          </cell>
          <cell r="B232" t="str">
            <v>Montgomery</v>
          </cell>
          <cell r="C232" t="str">
            <v>West Carrollton Secondary Acad</v>
          </cell>
        </row>
        <row r="233">
          <cell r="A233">
            <v>13082</v>
          </cell>
          <cell r="B233" t="str">
            <v>Cuyahoga</v>
          </cell>
          <cell r="C233" t="str">
            <v>The Haley School</v>
          </cell>
        </row>
        <row r="234">
          <cell r="A234">
            <v>13132</v>
          </cell>
          <cell r="B234" t="str">
            <v>Cuyahoga</v>
          </cell>
          <cell r="C234" t="str">
            <v>Lake Erie College Prep School</v>
          </cell>
        </row>
        <row r="235">
          <cell r="A235">
            <v>13146</v>
          </cell>
          <cell r="B235" t="str">
            <v>Montgomery</v>
          </cell>
          <cell r="C235" t="str">
            <v>STEAM Academy of Dayton</v>
          </cell>
        </row>
        <row r="236">
          <cell r="A236">
            <v>13147</v>
          </cell>
          <cell r="B236" t="str">
            <v>Cuyahoga</v>
          </cell>
          <cell r="C236" t="str">
            <v>STEAM Academy of Warrensville</v>
          </cell>
        </row>
        <row r="237">
          <cell r="A237">
            <v>13148</v>
          </cell>
          <cell r="B237" t="str">
            <v>Cuyahoga</v>
          </cell>
          <cell r="C237" t="str">
            <v>Stepstone Academy</v>
          </cell>
        </row>
        <row r="238">
          <cell r="A238">
            <v>13164</v>
          </cell>
          <cell r="B238" t="str">
            <v>Stark</v>
          </cell>
          <cell r="C238" t="str">
            <v>Believe to Achieve-Canton</v>
          </cell>
        </row>
        <row r="239">
          <cell r="A239">
            <v>13165</v>
          </cell>
          <cell r="B239" t="str">
            <v>Stark</v>
          </cell>
          <cell r="C239" t="str">
            <v>Believe To Achieve-Cleveland</v>
          </cell>
        </row>
        <row r="240">
          <cell r="A240">
            <v>13170</v>
          </cell>
          <cell r="B240" t="str">
            <v>Trumbull</v>
          </cell>
          <cell r="C240" t="str">
            <v>Hope Academy for Autism</v>
          </cell>
        </row>
        <row r="241">
          <cell r="A241">
            <v>13173</v>
          </cell>
          <cell r="B241" t="str">
            <v>Lucas</v>
          </cell>
          <cell r="C241" t="str">
            <v>Imagine Hill Avenue</v>
          </cell>
        </row>
        <row r="242">
          <cell r="A242">
            <v>13174</v>
          </cell>
          <cell r="B242" t="str">
            <v>Franklin</v>
          </cell>
          <cell r="C242" t="str">
            <v>Young Scholars Prep School</v>
          </cell>
        </row>
        <row r="243">
          <cell r="A243">
            <v>13175</v>
          </cell>
          <cell r="B243" t="str">
            <v>Lucas</v>
          </cell>
          <cell r="C243" t="str">
            <v>Kids Unlimited Academy</v>
          </cell>
        </row>
        <row r="244">
          <cell r="A244">
            <v>13195</v>
          </cell>
          <cell r="B244" t="str">
            <v>Lucas</v>
          </cell>
          <cell r="C244" t="str">
            <v>Acad of  Education Excellence</v>
          </cell>
        </row>
        <row r="245">
          <cell r="A245">
            <v>13198</v>
          </cell>
          <cell r="B245" t="str">
            <v>Franklin</v>
          </cell>
          <cell r="C245" t="str">
            <v>Brookwood Academy</v>
          </cell>
        </row>
        <row r="246">
          <cell r="A246">
            <v>13199</v>
          </cell>
          <cell r="B246" t="str">
            <v>Cuyahoga</v>
          </cell>
          <cell r="C246" t="str">
            <v>Nexus Academy of  Cleveland</v>
          </cell>
        </row>
        <row r="247">
          <cell r="A247">
            <v>13200</v>
          </cell>
          <cell r="B247" t="str">
            <v>Lucas</v>
          </cell>
          <cell r="C247" t="str">
            <v>Nexus Academy of Toledo</v>
          </cell>
        </row>
        <row r="248">
          <cell r="A248">
            <v>13201</v>
          </cell>
          <cell r="B248" t="str">
            <v>Franklin</v>
          </cell>
          <cell r="C248" t="str">
            <v>Nexus Academy of Columbus</v>
          </cell>
        </row>
        <row r="249">
          <cell r="A249">
            <v>13226</v>
          </cell>
          <cell r="B249" t="str">
            <v>Cuyahoga</v>
          </cell>
          <cell r="C249" t="str">
            <v>Life Skills HS Cleveland</v>
          </cell>
        </row>
        <row r="250">
          <cell r="A250">
            <v>13232</v>
          </cell>
          <cell r="B250" t="str">
            <v>Franklin</v>
          </cell>
          <cell r="C250" t="str">
            <v>A+ Children's Academy</v>
          </cell>
        </row>
        <row r="251">
          <cell r="A251">
            <v>13233</v>
          </cell>
          <cell r="B251" t="str">
            <v>Scioto</v>
          </cell>
          <cell r="C251" t="str">
            <v>Southern Ohio Academy</v>
          </cell>
        </row>
        <row r="252">
          <cell r="A252">
            <v>13240</v>
          </cell>
          <cell r="B252" t="str">
            <v>Hamilton</v>
          </cell>
          <cell r="C252" t="str">
            <v>Cincinnati State STEM Academy</v>
          </cell>
        </row>
        <row r="253">
          <cell r="A253">
            <v>13249</v>
          </cell>
          <cell r="B253" t="str">
            <v>Mahoning</v>
          </cell>
          <cell r="C253" t="str">
            <v>Acad Urban Scholars Yngstwn</v>
          </cell>
        </row>
        <row r="254">
          <cell r="A254">
            <v>13253</v>
          </cell>
          <cell r="B254" t="str">
            <v>Cuyahoga</v>
          </cell>
          <cell r="C254" t="str">
            <v>Ohio College Prep School</v>
          </cell>
        </row>
        <row r="255">
          <cell r="A255">
            <v>13254</v>
          </cell>
          <cell r="B255" t="str">
            <v>Summit</v>
          </cell>
          <cell r="C255" t="str">
            <v>Akron Preparatory School</v>
          </cell>
        </row>
        <row r="256">
          <cell r="A256">
            <v>13255</v>
          </cell>
          <cell r="B256" t="str">
            <v>Stark</v>
          </cell>
          <cell r="C256" t="str">
            <v>Canton College Preparatory Sch</v>
          </cell>
        </row>
        <row r="257">
          <cell r="A257">
            <v>13864</v>
          </cell>
          <cell r="B257" t="str">
            <v>Hamilton</v>
          </cell>
          <cell r="C257" t="str">
            <v>Cincinnati Technology Academy</v>
          </cell>
        </row>
        <row r="258">
          <cell r="A258">
            <v>13892</v>
          </cell>
          <cell r="B258" t="str">
            <v>Franklin</v>
          </cell>
          <cell r="C258" t="str">
            <v>Franklinton Preparatory Acad</v>
          </cell>
        </row>
        <row r="259">
          <cell r="A259">
            <v>13930</v>
          </cell>
          <cell r="B259" t="str">
            <v>Clark</v>
          </cell>
          <cell r="C259" t="str">
            <v>Global Impact STEM Academy</v>
          </cell>
        </row>
        <row r="260">
          <cell r="A260">
            <v>13962</v>
          </cell>
          <cell r="B260" t="str">
            <v>Wayne</v>
          </cell>
          <cell r="C260" t="str">
            <v>Liberty Prep School</v>
          </cell>
        </row>
        <row r="261">
          <cell r="A261">
            <v>13967</v>
          </cell>
          <cell r="B261" t="str">
            <v>Hamilton</v>
          </cell>
          <cell r="C261" t="str">
            <v>Cincinnati Learning Schools</v>
          </cell>
        </row>
        <row r="262">
          <cell r="A262">
            <v>13994</v>
          </cell>
          <cell r="B262" t="str">
            <v>Cuyahoga</v>
          </cell>
          <cell r="C262" t="str">
            <v>Albert Einstein Academy</v>
          </cell>
        </row>
        <row r="263">
          <cell r="A263">
            <v>13999</v>
          </cell>
          <cell r="B263" t="str">
            <v>Lucas</v>
          </cell>
          <cell r="C263" t="str">
            <v>Rise &amp; Shine Academy</v>
          </cell>
        </row>
        <row r="264">
          <cell r="A264">
            <v>14051</v>
          </cell>
          <cell r="B264" t="str">
            <v>Montgomery</v>
          </cell>
          <cell r="C264" t="str">
            <v>Northmont Secondary Acad</v>
          </cell>
        </row>
        <row r="265">
          <cell r="A265">
            <v>14060</v>
          </cell>
          <cell r="B265" t="str">
            <v>Summit</v>
          </cell>
          <cell r="C265" t="str">
            <v>Brown Street Academy</v>
          </cell>
        </row>
        <row r="266">
          <cell r="A266">
            <v>14061</v>
          </cell>
          <cell r="B266" t="str">
            <v>Cuyahoga</v>
          </cell>
          <cell r="C266" t="str">
            <v>Chapelside Cleveland Academy</v>
          </cell>
        </row>
        <row r="267">
          <cell r="A267">
            <v>14062</v>
          </cell>
          <cell r="B267" t="str">
            <v>Butler</v>
          </cell>
          <cell r="C267" t="str">
            <v>Life Skills HS of Middletown</v>
          </cell>
        </row>
        <row r="268">
          <cell r="A268">
            <v>14063</v>
          </cell>
          <cell r="B268" t="str">
            <v>Summit</v>
          </cell>
          <cell r="C268" t="str">
            <v>University Acad</v>
          </cell>
        </row>
        <row r="269">
          <cell r="A269">
            <v>14064</v>
          </cell>
          <cell r="B269" t="str">
            <v>Hamilton</v>
          </cell>
          <cell r="C269" t="str">
            <v>Winton Preparatory Academy</v>
          </cell>
        </row>
        <row r="270">
          <cell r="A270">
            <v>14065</v>
          </cell>
          <cell r="B270" t="str">
            <v>Cuyahoga</v>
          </cell>
          <cell r="C270" t="str">
            <v>Lincoln Park Academy</v>
          </cell>
        </row>
        <row r="271">
          <cell r="A271">
            <v>14066</v>
          </cell>
          <cell r="B271" t="str">
            <v>Summit</v>
          </cell>
          <cell r="C271" t="str">
            <v>Main St. Prep. Academy</v>
          </cell>
        </row>
        <row r="272">
          <cell r="A272">
            <v>14067</v>
          </cell>
          <cell r="B272" t="str">
            <v>Franklin</v>
          </cell>
          <cell r="C272" t="str">
            <v>Ohio Construction Academy</v>
          </cell>
        </row>
        <row r="273">
          <cell r="A273">
            <v>14080</v>
          </cell>
          <cell r="B273" t="str">
            <v>Mercer</v>
          </cell>
          <cell r="C273" t="str">
            <v>Aladdin Academy</v>
          </cell>
        </row>
        <row r="274">
          <cell r="A274">
            <v>14081</v>
          </cell>
          <cell r="B274" t="str">
            <v>Franklin</v>
          </cell>
          <cell r="C274" t="str">
            <v>Insight School of Ohio</v>
          </cell>
        </row>
        <row r="275">
          <cell r="A275">
            <v>14090</v>
          </cell>
          <cell r="B275" t="str">
            <v>Franklin</v>
          </cell>
          <cell r="C275" t="str">
            <v>Berwyn East Academy</v>
          </cell>
        </row>
        <row r="276">
          <cell r="A276">
            <v>14091</v>
          </cell>
          <cell r="B276" t="str">
            <v>Lucas</v>
          </cell>
          <cell r="C276" t="str">
            <v>Hope Learning Acad Toledo</v>
          </cell>
        </row>
        <row r="277">
          <cell r="A277">
            <v>14094</v>
          </cell>
          <cell r="B277" t="str">
            <v>Lawrence</v>
          </cell>
          <cell r="C277" t="str">
            <v>Lawrence County Academy</v>
          </cell>
        </row>
        <row r="278">
          <cell r="A278">
            <v>14121</v>
          </cell>
          <cell r="B278" t="str">
            <v>Summit</v>
          </cell>
          <cell r="C278" t="str">
            <v>Imagine Leadership Academy</v>
          </cell>
        </row>
        <row r="279">
          <cell r="A279">
            <v>14130</v>
          </cell>
          <cell r="B279" t="str">
            <v>Summit</v>
          </cell>
          <cell r="C279" t="str">
            <v>Next Frontier Academy</v>
          </cell>
        </row>
        <row r="280">
          <cell r="A280">
            <v>14132</v>
          </cell>
          <cell r="B280" t="str">
            <v>Hamilton</v>
          </cell>
          <cell r="C280" t="str">
            <v>STEAM Acad of  Cincinnati</v>
          </cell>
        </row>
        <row r="281">
          <cell r="A281">
            <v>14136</v>
          </cell>
          <cell r="B281" t="str">
            <v>Franklin</v>
          </cell>
          <cell r="C281" t="str">
            <v>Mosaica Online of Ohio</v>
          </cell>
        </row>
        <row r="282">
          <cell r="A282">
            <v>14139</v>
          </cell>
          <cell r="B282" t="str">
            <v>Franklin</v>
          </cell>
          <cell r="C282" t="str">
            <v>Imagine Cols Primary School</v>
          </cell>
        </row>
        <row r="283">
          <cell r="A283">
            <v>14147</v>
          </cell>
          <cell r="B283" t="str">
            <v>Cuyahoga</v>
          </cell>
          <cell r="C283" t="str">
            <v>East Prep Academy</v>
          </cell>
        </row>
        <row r="284">
          <cell r="A284">
            <v>14148</v>
          </cell>
          <cell r="B284" t="str">
            <v>Franklin</v>
          </cell>
          <cell r="C284" t="str">
            <v>Provost Academy Ohio</v>
          </cell>
        </row>
        <row r="285">
          <cell r="A285">
            <v>14149</v>
          </cell>
          <cell r="B285" t="str">
            <v>Montgomery</v>
          </cell>
          <cell r="C285" t="str">
            <v>Dayton SMART Elem School</v>
          </cell>
        </row>
        <row r="286">
          <cell r="A286">
            <v>14158</v>
          </cell>
          <cell r="B286" t="str">
            <v>Franklin</v>
          </cell>
          <cell r="C286" t="str">
            <v>Celerity Tenacia Charter Sch</v>
          </cell>
        </row>
        <row r="287">
          <cell r="A287">
            <v>14187</v>
          </cell>
          <cell r="B287" t="str">
            <v>Cuyahoga</v>
          </cell>
          <cell r="C287" t="str">
            <v>East Academy</v>
          </cell>
        </row>
        <row r="288">
          <cell r="A288">
            <v>14188</v>
          </cell>
          <cell r="B288" t="str">
            <v>Lucas</v>
          </cell>
          <cell r="C288" t="str">
            <v>Discovery Academy</v>
          </cell>
        </row>
        <row r="289">
          <cell r="A289">
            <v>14189</v>
          </cell>
          <cell r="B289" t="str">
            <v>Cuyahoga</v>
          </cell>
          <cell r="C289" t="str">
            <v>West Park Academy</v>
          </cell>
        </row>
        <row r="290">
          <cell r="A290">
            <v>14190</v>
          </cell>
          <cell r="B290" t="str">
            <v>Clark</v>
          </cell>
          <cell r="C290" t="str">
            <v>Life Skills HS of Springfield</v>
          </cell>
        </row>
        <row r="291">
          <cell r="A291">
            <v>14194</v>
          </cell>
          <cell r="B291" t="str">
            <v>Montgomery</v>
          </cell>
          <cell r="C291" t="str">
            <v>Watkins Academy</v>
          </cell>
        </row>
        <row r="292">
          <cell r="A292">
            <v>14231</v>
          </cell>
          <cell r="B292" t="str">
            <v>Portage</v>
          </cell>
          <cell r="C292" t="str">
            <v>Bio-Med Science Academy STEM S</v>
          </cell>
        </row>
        <row r="293">
          <cell r="A293">
            <v>132746</v>
          </cell>
          <cell r="B293" t="str">
            <v>Butler</v>
          </cell>
          <cell r="C293" t="str">
            <v>Summit Academy-Middletown</v>
          </cell>
        </row>
        <row r="294">
          <cell r="A294">
            <v>132761</v>
          </cell>
          <cell r="B294" t="str">
            <v>Greene</v>
          </cell>
          <cell r="C294" t="str">
            <v>Summit Academy CS Xenia</v>
          </cell>
        </row>
        <row r="295">
          <cell r="A295">
            <v>132779</v>
          </cell>
          <cell r="B295" t="str">
            <v>Summit</v>
          </cell>
          <cell r="C295" t="str">
            <v>Summit Academy Akron M S</v>
          </cell>
        </row>
        <row r="296">
          <cell r="A296">
            <v>132787</v>
          </cell>
          <cell r="B296" t="str">
            <v>Clark</v>
          </cell>
          <cell r="C296" t="str">
            <v>Springfield Acad of Excellence</v>
          </cell>
        </row>
        <row r="297">
          <cell r="A297">
            <v>132795</v>
          </cell>
          <cell r="B297" t="str">
            <v>Clark</v>
          </cell>
          <cell r="C297" t="str">
            <v>Cliff Park High School</v>
          </cell>
        </row>
        <row r="298">
          <cell r="A298">
            <v>132803</v>
          </cell>
          <cell r="B298" t="str">
            <v>Butler</v>
          </cell>
          <cell r="C298" t="str">
            <v>Marshall High School</v>
          </cell>
        </row>
        <row r="299">
          <cell r="A299">
            <v>132944</v>
          </cell>
          <cell r="B299" t="str">
            <v>Montgomery</v>
          </cell>
          <cell r="C299" t="str">
            <v>Miami Valley Academies</v>
          </cell>
        </row>
        <row r="300">
          <cell r="A300">
            <v>132951</v>
          </cell>
          <cell r="B300" t="str">
            <v>Lorain</v>
          </cell>
          <cell r="C300" t="str">
            <v>Lorain Community Elementary</v>
          </cell>
        </row>
        <row r="301">
          <cell r="A301">
            <v>132969</v>
          </cell>
          <cell r="B301" t="str">
            <v>Lorain</v>
          </cell>
          <cell r="C301" t="str">
            <v>ConstellationElyria Community</v>
          </cell>
        </row>
        <row r="302">
          <cell r="A302">
            <v>132985</v>
          </cell>
          <cell r="B302" t="str">
            <v>Franklin</v>
          </cell>
          <cell r="C302" t="str">
            <v>Youthbuild Columbus Community</v>
          </cell>
        </row>
        <row r="303">
          <cell r="A303">
            <v>132993</v>
          </cell>
          <cell r="B303" t="str">
            <v>Cuyahoga</v>
          </cell>
          <cell r="C303" t="str">
            <v>Westpark Community Elementary</v>
          </cell>
        </row>
        <row r="304">
          <cell r="A304">
            <v>133215</v>
          </cell>
          <cell r="B304" t="str">
            <v>Cuyahoga</v>
          </cell>
          <cell r="C304" t="str">
            <v>Intergenerational School, The</v>
          </cell>
        </row>
        <row r="305">
          <cell r="A305">
            <v>133256</v>
          </cell>
          <cell r="B305" t="str">
            <v>Cuyahoga</v>
          </cell>
          <cell r="C305" t="str">
            <v>Parma Community</v>
          </cell>
        </row>
        <row r="306">
          <cell r="A306">
            <v>133264</v>
          </cell>
          <cell r="B306" t="str">
            <v>Hamilton</v>
          </cell>
          <cell r="C306" t="str">
            <v>Dohn Community</v>
          </cell>
        </row>
        <row r="307">
          <cell r="A307">
            <v>133280</v>
          </cell>
          <cell r="B307" t="str">
            <v>Cuyahoga</v>
          </cell>
          <cell r="C307" t="str">
            <v>Washington Park Community</v>
          </cell>
        </row>
        <row r="308">
          <cell r="A308">
            <v>133306</v>
          </cell>
          <cell r="B308" t="str">
            <v>Stark</v>
          </cell>
          <cell r="C308" t="str">
            <v>Summit Academy Altern Canton</v>
          </cell>
        </row>
        <row r="309">
          <cell r="A309">
            <v>133322</v>
          </cell>
          <cell r="B309" t="str">
            <v>Lorain</v>
          </cell>
          <cell r="C309" t="str">
            <v>Summit Academy CS-Lorain</v>
          </cell>
        </row>
        <row r="310">
          <cell r="A310">
            <v>133330</v>
          </cell>
          <cell r="B310" t="str">
            <v>Hamilton</v>
          </cell>
          <cell r="C310" t="str">
            <v>T.C.P. World Academy</v>
          </cell>
        </row>
        <row r="311">
          <cell r="A311">
            <v>133348</v>
          </cell>
          <cell r="B311" t="str">
            <v>Montgomery</v>
          </cell>
          <cell r="C311" t="str">
            <v>Richard Allen Preparatory</v>
          </cell>
        </row>
        <row r="312">
          <cell r="A312">
            <v>133389</v>
          </cell>
          <cell r="B312" t="str">
            <v>Hamilton</v>
          </cell>
          <cell r="C312" t="str">
            <v>Lighthouse Community Sch Inc</v>
          </cell>
        </row>
        <row r="313">
          <cell r="A313">
            <v>133413</v>
          </cell>
          <cell r="B313" t="str">
            <v>Franklin</v>
          </cell>
          <cell r="C313" t="str">
            <v>Electronic Classrm Of Tomorrow</v>
          </cell>
        </row>
        <row r="314">
          <cell r="A314">
            <v>133421</v>
          </cell>
          <cell r="B314" t="str">
            <v>Franklin</v>
          </cell>
          <cell r="C314" t="str">
            <v>Graham School, The</v>
          </cell>
        </row>
        <row r="315">
          <cell r="A315">
            <v>133439</v>
          </cell>
          <cell r="B315" t="str">
            <v>Franklin</v>
          </cell>
          <cell r="C315" t="str">
            <v>Cornerstone Academy Community</v>
          </cell>
        </row>
        <row r="316">
          <cell r="A316">
            <v>133454</v>
          </cell>
          <cell r="B316" t="str">
            <v>Montgomery</v>
          </cell>
          <cell r="C316" t="str">
            <v>DLA-Dayton View Campus</v>
          </cell>
        </row>
        <row r="317">
          <cell r="A317">
            <v>133488</v>
          </cell>
          <cell r="B317" t="str">
            <v>Trumbull</v>
          </cell>
          <cell r="C317" t="str">
            <v>Life Skills Of Trumbull County</v>
          </cell>
        </row>
        <row r="318">
          <cell r="A318">
            <v>133504</v>
          </cell>
          <cell r="B318" t="str">
            <v>Hamilton</v>
          </cell>
          <cell r="C318" t="str">
            <v>Phoenix Community Learning Ctr</v>
          </cell>
        </row>
        <row r="319">
          <cell r="A319">
            <v>133512</v>
          </cell>
          <cell r="B319" t="str">
            <v>Hamilton</v>
          </cell>
          <cell r="C319" t="str">
            <v>Cincinnati College Prep Acad</v>
          </cell>
        </row>
        <row r="320">
          <cell r="A320">
            <v>133520</v>
          </cell>
          <cell r="B320" t="str">
            <v>Cuyahoga</v>
          </cell>
          <cell r="C320" t="str">
            <v>Citizens Academy</v>
          </cell>
        </row>
        <row r="321">
          <cell r="A321">
            <v>133538</v>
          </cell>
          <cell r="B321" t="str">
            <v>Summit</v>
          </cell>
          <cell r="C321" t="str">
            <v>Edge Academy, The</v>
          </cell>
        </row>
        <row r="322">
          <cell r="A322">
            <v>133561</v>
          </cell>
          <cell r="B322" t="str">
            <v>Franklin</v>
          </cell>
          <cell r="C322" t="str">
            <v>Millennium Community School</v>
          </cell>
        </row>
        <row r="323">
          <cell r="A323">
            <v>133587</v>
          </cell>
          <cell r="B323" t="str">
            <v>Summit</v>
          </cell>
          <cell r="C323" t="str">
            <v>Summit Academy Akron Elem</v>
          </cell>
        </row>
        <row r="324">
          <cell r="A324">
            <v>133629</v>
          </cell>
          <cell r="B324" t="str">
            <v>Cuyahoga</v>
          </cell>
          <cell r="C324" t="str">
            <v>Horizon Science Acad Cleveland</v>
          </cell>
        </row>
        <row r="325">
          <cell r="A325">
            <v>133660</v>
          </cell>
          <cell r="B325" t="str">
            <v>Franklin</v>
          </cell>
          <cell r="C325" t="str">
            <v>Horizon Science Acad Columbus</v>
          </cell>
        </row>
        <row r="326">
          <cell r="A326">
            <v>133678</v>
          </cell>
          <cell r="B326" t="str">
            <v>Hamilton</v>
          </cell>
          <cell r="C326" t="str">
            <v>Riverside Academy</v>
          </cell>
        </row>
        <row r="327">
          <cell r="A327">
            <v>133736</v>
          </cell>
          <cell r="B327" t="str">
            <v>Montgomery</v>
          </cell>
          <cell r="C327" t="str">
            <v>Richard Allen Academy</v>
          </cell>
        </row>
        <row r="328">
          <cell r="A328">
            <v>133785</v>
          </cell>
          <cell r="B328" t="str">
            <v>Hamilton</v>
          </cell>
          <cell r="C328" t="str">
            <v>Life Skills Ctr Of Cincinnati</v>
          </cell>
        </row>
        <row r="329">
          <cell r="A329">
            <v>133801</v>
          </cell>
          <cell r="B329" t="str">
            <v>Mahoning</v>
          </cell>
          <cell r="C329" t="str">
            <v>Life Skills Ctr Of Youngstown</v>
          </cell>
        </row>
        <row r="330">
          <cell r="A330">
            <v>133819</v>
          </cell>
          <cell r="B330" t="str">
            <v>Cuyahoga</v>
          </cell>
          <cell r="C330" t="str">
            <v>Lincoln Preparatory School</v>
          </cell>
        </row>
        <row r="331">
          <cell r="A331">
            <v>133835</v>
          </cell>
          <cell r="B331" t="str">
            <v>Cuyahoga</v>
          </cell>
          <cell r="C331" t="str">
            <v>Invictus High School</v>
          </cell>
        </row>
        <row r="332">
          <cell r="A332">
            <v>133868</v>
          </cell>
          <cell r="B332" t="str">
            <v>Summit</v>
          </cell>
          <cell r="C332" t="str">
            <v>Towpath Trail High School</v>
          </cell>
        </row>
        <row r="333">
          <cell r="A333">
            <v>133942</v>
          </cell>
          <cell r="B333" t="str">
            <v>Lucas</v>
          </cell>
          <cell r="C333" t="str">
            <v>Toledo School For The Arts</v>
          </cell>
        </row>
        <row r="334">
          <cell r="A334">
            <v>134072</v>
          </cell>
          <cell r="B334" t="str">
            <v>Mahoning</v>
          </cell>
          <cell r="C334" t="str">
            <v>Youngstown Community School</v>
          </cell>
        </row>
        <row r="335">
          <cell r="A335">
            <v>134098</v>
          </cell>
          <cell r="B335" t="str">
            <v>Cuyahoga</v>
          </cell>
          <cell r="C335" t="str">
            <v>Old Brooklyn Community Element</v>
          </cell>
        </row>
        <row r="336">
          <cell r="A336">
            <v>134122</v>
          </cell>
          <cell r="B336" t="str">
            <v>Lucas</v>
          </cell>
          <cell r="C336" t="str">
            <v>Autism Model School</v>
          </cell>
        </row>
        <row r="337">
          <cell r="A337">
            <v>134148</v>
          </cell>
          <cell r="B337" t="str">
            <v>Lucas</v>
          </cell>
          <cell r="C337" t="str">
            <v>Aurora Academy</v>
          </cell>
        </row>
        <row r="338">
          <cell r="A338">
            <v>134197</v>
          </cell>
          <cell r="B338" t="str">
            <v>Cuyahoga</v>
          </cell>
          <cell r="C338" t="str">
            <v>Green Inspiration Acad</v>
          </cell>
        </row>
        <row r="339">
          <cell r="A339">
            <v>134213</v>
          </cell>
          <cell r="B339" t="str">
            <v>Summit</v>
          </cell>
          <cell r="C339" t="str">
            <v>Middlebury Academy</v>
          </cell>
        </row>
        <row r="340">
          <cell r="A340">
            <v>134221</v>
          </cell>
          <cell r="B340" t="str">
            <v>Summit</v>
          </cell>
          <cell r="C340" t="str">
            <v>Colonial Prep Academy</v>
          </cell>
        </row>
        <row r="341">
          <cell r="A341">
            <v>134247</v>
          </cell>
          <cell r="B341" t="str">
            <v>Montgomery</v>
          </cell>
          <cell r="C341" t="str">
            <v>City Day Community School</v>
          </cell>
        </row>
        <row r="342">
          <cell r="A342">
            <v>134288</v>
          </cell>
          <cell r="B342" t="str">
            <v>Hamilton</v>
          </cell>
          <cell r="C342" t="str">
            <v>East End Comm Heritage School</v>
          </cell>
        </row>
        <row r="343">
          <cell r="A343">
            <v>142901</v>
          </cell>
          <cell r="B343" t="str">
            <v>Stark</v>
          </cell>
          <cell r="C343" t="str">
            <v>Life Skills Center of  Canton</v>
          </cell>
        </row>
        <row r="344">
          <cell r="A344">
            <v>142919</v>
          </cell>
          <cell r="B344" t="str">
            <v>Lorain</v>
          </cell>
          <cell r="C344" t="str">
            <v>Life Skills Center of Elyria</v>
          </cell>
        </row>
        <row r="345">
          <cell r="A345">
            <v>142927</v>
          </cell>
          <cell r="B345" t="str">
            <v>Franklin</v>
          </cell>
          <cell r="C345" t="str">
            <v>Focus Learning/Sw Columbus</v>
          </cell>
        </row>
        <row r="346">
          <cell r="A346">
            <v>142935</v>
          </cell>
          <cell r="B346" t="str">
            <v>Franklin</v>
          </cell>
          <cell r="C346" t="str">
            <v>Focus Learning/Se Columbus</v>
          </cell>
        </row>
        <row r="347">
          <cell r="A347">
            <v>142943</v>
          </cell>
          <cell r="B347" t="str">
            <v>Franklin</v>
          </cell>
          <cell r="C347" t="str">
            <v>Focus Learning/N Columbus</v>
          </cell>
        </row>
        <row r="348">
          <cell r="A348">
            <v>142950</v>
          </cell>
          <cell r="B348" t="str">
            <v>Lucas</v>
          </cell>
          <cell r="C348" t="str">
            <v>Ohio Virtual Academy</v>
          </cell>
        </row>
        <row r="349">
          <cell r="A349">
            <v>142968</v>
          </cell>
          <cell r="B349" t="str">
            <v>Cuyahoga</v>
          </cell>
          <cell r="C349" t="str">
            <v>Hope Academy Northcoast</v>
          </cell>
        </row>
        <row r="350">
          <cell r="A350">
            <v>143115</v>
          </cell>
          <cell r="B350" t="str">
            <v>Montgomery</v>
          </cell>
          <cell r="C350" t="str">
            <v>Mound Street IT Careers Academ</v>
          </cell>
        </row>
        <row r="351">
          <cell r="A351">
            <v>143123</v>
          </cell>
          <cell r="B351" t="str">
            <v>Montgomery</v>
          </cell>
          <cell r="C351" t="str">
            <v>Mound St. Military Career Acad</v>
          </cell>
        </row>
        <row r="352">
          <cell r="A352">
            <v>143131</v>
          </cell>
          <cell r="B352" t="str">
            <v>Montgomery</v>
          </cell>
          <cell r="C352" t="str">
            <v>Mound Street Health Careers Ac</v>
          </cell>
        </row>
        <row r="353">
          <cell r="A353">
            <v>143164</v>
          </cell>
          <cell r="B353" t="str">
            <v>Hamilton</v>
          </cell>
          <cell r="C353" t="str">
            <v>Life Skills Ctr Of Hamilton Co</v>
          </cell>
        </row>
        <row r="354">
          <cell r="A354">
            <v>143172</v>
          </cell>
          <cell r="B354" t="str">
            <v>Franklin</v>
          </cell>
          <cell r="C354" t="str">
            <v>International Acad Of Columbus</v>
          </cell>
        </row>
        <row r="355">
          <cell r="A355">
            <v>143198</v>
          </cell>
          <cell r="B355" t="str">
            <v>Franklin</v>
          </cell>
          <cell r="C355" t="str">
            <v>Great Western Academy</v>
          </cell>
        </row>
        <row r="356">
          <cell r="A356">
            <v>143206</v>
          </cell>
          <cell r="B356" t="str">
            <v>Montgomery</v>
          </cell>
          <cell r="C356" t="str">
            <v>Trotwood Fitness &amp; Prep Acad</v>
          </cell>
        </row>
        <row r="357">
          <cell r="A357">
            <v>143214</v>
          </cell>
          <cell r="B357" t="str">
            <v>Butler</v>
          </cell>
          <cell r="C357" t="str">
            <v>Middletown Fitness &amp; Prep Acad</v>
          </cell>
        </row>
        <row r="358">
          <cell r="A358">
            <v>143297</v>
          </cell>
          <cell r="B358" t="str">
            <v>Lucas</v>
          </cell>
          <cell r="C358" t="str">
            <v>Autism Academy</v>
          </cell>
        </row>
        <row r="359">
          <cell r="A359">
            <v>143305</v>
          </cell>
          <cell r="B359" t="str">
            <v>Marion</v>
          </cell>
          <cell r="C359" t="str">
            <v>Treca Digital Academy</v>
          </cell>
        </row>
        <row r="360">
          <cell r="A360">
            <v>143313</v>
          </cell>
          <cell r="B360" t="str">
            <v>Cuyahoga</v>
          </cell>
          <cell r="C360" t="str">
            <v>West Preparatory Academy</v>
          </cell>
        </row>
        <row r="361">
          <cell r="A361">
            <v>143396</v>
          </cell>
          <cell r="B361" t="str">
            <v>Lucas</v>
          </cell>
          <cell r="C361" t="str">
            <v>Alternative Education Academy</v>
          </cell>
        </row>
        <row r="362">
          <cell r="A362">
            <v>143453</v>
          </cell>
          <cell r="B362" t="str">
            <v>Mahoning</v>
          </cell>
          <cell r="C362" t="str">
            <v>Mollie Kessler</v>
          </cell>
        </row>
        <row r="363">
          <cell r="A363">
            <v>143479</v>
          </cell>
          <cell r="B363" t="str">
            <v>Cuyahoga</v>
          </cell>
          <cell r="C363" t="str">
            <v>Puritas Community Elementary</v>
          </cell>
        </row>
        <row r="364">
          <cell r="A364">
            <v>143487</v>
          </cell>
          <cell r="B364" t="str">
            <v>Cuyahoga</v>
          </cell>
          <cell r="C364" t="str">
            <v>Stockyard Community Elementary</v>
          </cell>
        </row>
        <row r="365">
          <cell r="A365">
            <v>143495</v>
          </cell>
          <cell r="B365" t="str">
            <v>Richland</v>
          </cell>
          <cell r="C365" t="str">
            <v>Mansfield Community Elementary</v>
          </cell>
        </row>
        <row r="366">
          <cell r="A366">
            <v>143503</v>
          </cell>
          <cell r="B366" t="str">
            <v>Lucas</v>
          </cell>
          <cell r="C366" t="str">
            <v>Lake Erie Academy</v>
          </cell>
        </row>
        <row r="367">
          <cell r="A367">
            <v>143529</v>
          </cell>
          <cell r="B367" t="str">
            <v>Montgomery</v>
          </cell>
          <cell r="C367" t="str">
            <v>N. Dayton School Of Scie &amp; Dis</v>
          </cell>
        </row>
        <row r="368">
          <cell r="A368">
            <v>143537</v>
          </cell>
          <cell r="B368" t="str">
            <v>Franklin</v>
          </cell>
          <cell r="C368" t="str">
            <v>Virtual Community Sch Of Ohio</v>
          </cell>
        </row>
        <row r="369">
          <cell r="A369">
            <v>143552</v>
          </cell>
          <cell r="B369" t="str">
            <v>Lucas</v>
          </cell>
          <cell r="C369" t="str">
            <v>Eagle Academy</v>
          </cell>
        </row>
        <row r="370">
          <cell r="A370">
            <v>143560</v>
          </cell>
          <cell r="B370" t="str">
            <v>Montgomery</v>
          </cell>
          <cell r="C370" t="str">
            <v>Richard Allen Academy II</v>
          </cell>
        </row>
        <row r="371">
          <cell r="A371">
            <v>143578</v>
          </cell>
          <cell r="B371" t="str">
            <v>Butler</v>
          </cell>
          <cell r="C371" t="str">
            <v>Richard Allen Academy III</v>
          </cell>
        </row>
        <row r="372">
          <cell r="A372">
            <v>143602</v>
          </cell>
          <cell r="B372" t="str">
            <v>Hamilton</v>
          </cell>
          <cell r="C372" t="str">
            <v>Hamilton Cnty Math &amp; Science</v>
          </cell>
        </row>
        <row r="373">
          <cell r="A373">
            <v>143610</v>
          </cell>
          <cell r="B373" t="str">
            <v>Franklin</v>
          </cell>
          <cell r="C373" t="str">
            <v>Arts &amp; College Preparatory Aca</v>
          </cell>
        </row>
        <row r="374">
          <cell r="A374">
            <v>143644</v>
          </cell>
          <cell r="B374" t="str">
            <v>Scioto</v>
          </cell>
          <cell r="C374" t="str">
            <v>Sciotoville</v>
          </cell>
        </row>
        <row r="375">
          <cell r="A375">
            <v>147231</v>
          </cell>
          <cell r="B375" t="str">
            <v>Summit</v>
          </cell>
          <cell r="C375" t="str">
            <v>Schnee</v>
          </cell>
        </row>
        <row r="376">
          <cell r="A376">
            <v>148916</v>
          </cell>
          <cell r="B376" t="str">
            <v>Marion</v>
          </cell>
          <cell r="C376" t="str">
            <v>Marion City Digital Academy</v>
          </cell>
        </row>
        <row r="377">
          <cell r="A377">
            <v>148932</v>
          </cell>
          <cell r="B377" t="str">
            <v>Muskingum</v>
          </cell>
          <cell r="C377" t="str">
            <v>Franklin Local CS</v>
          </cell>
        </row>
        <row r="378">
          <cell r="A378">
            <v>148981</v>
          </cell>
          <cell r="B378" t="str">
            <v>Morrow</v>
          </cell>
          <cell r="C378" t="str">
            <v>Tomorrow Center</v>
          </cell>
        </row>
        <row r="379">
          <cell r="A379">
            <v>148999</v>
          </cell>
          <cell r="B379" t="str">
            <v>Mahoning</v>
          </cell>
          <cell r="C379" t="str">
            <v>Mahoning Unlimited Classroom</v>
          </cell>
        </row>
        <row r="380">
          <cell r="A380">
            <v>149047</v>
          </cell>
          <cell r="B380" t="str">
            <v>Morrow</v>
          </cell>
          <cell r="C380" t="str">
            <v>Goal Digital Academy</v>
          </cell>
        </row>
        <row r="381">
          <cell r="A381">
            <v>149054</v>
          </cell>
          <cell r="B381" t="str">
            <v>Summit</v>
          </cell>
          <cell r="C381" t="str">
            <v>Akron Digital Academy</v>
          </cell>
        </row>
        <row r="382">
          <cell r="A382">
            <v>149062</v>
          </cell>
          <cell r="B382" t="str">
            <v>Champaign</v>
          </cell>
          <cell r="C382" t="str">
            <v>Urbana Community School</v>
          </cell>
        </row>
        <row r="383">
          <cell r="A383">
            <v>149088</v>
          </cell>
          <cell r="B383" t="str">
            <v>Greene</v>
          </cell>
          <cell r="C383" t="str">
            <v>Fairborn Digital Academy</v>
          </cell>
        </row>
        <row r="384">
          <cell r="A384">
            <v>149302</v>
          </cell>
          <cell r="B384" t="str">
            <v>Lucas</v>
          </cell>
          <cell r="C384" t="str">
            <v>Life Skills Center Of Toledo</v>
          </cell>
        </row>
        <row r="385">
          <cell r="A385">
            <v>149328</v>
          </cell>
          <cell r="B385" t="str">
            <v>Muskingum</v>
          </cell>
          <cell r="C385" t="str">
            <v>Foxfire High School</v>
          </cell>
        </row>
        <row r="386">
          <cell r="A386">
            <v>149336</v>
          </cell>
          <cell r="B386" t="str">
            <v>Licking</v>
          </cell>
          <cell r="C386" t="str">
            <v>Southwest Licking Digital Acad</v>
          </cell>
        </row>
        <row r="387">
          <cell r="A387">
            <v>149427</v>
          </cell>
          <cell r="B387" t="str">
            <v>Stark</v>
          </cell>
          <cell r="C387" t="str">
            <v>Massillon Digital Academy, Inc</v>
          </cell>
        </row>
        <row r="388">
          <cell r="A388">
            <v>151027</v>
          </cell>
          <cell r="B388" t="str">
            <v>Madison</v>
          </cell>
          <cell r="C388" t="str">
            <v>London Academy</v>
          </cell>
        </row>
        <row r="389">
          <cell r="A389">
            <v>151035</v>
          </cell>
          <cell r="B389" t="str">
            <v>Marion</v>
          </cell>
          <cell r="C389" t="str">
            <v>Pleasant Community Digital</v>
          </cell>
        </row>
        <row r="390">
          <cell r="A390">
            <v>151076</v>
          </cell>
          <cell r="B390" t="str">
            <v>Morrow</v>
          </cell>
          <cell r="C390" t="str">
            <v>Cardington Lincoln Loc Digital</v>
          </cell>
        </row>
        <row r="391">
          <cell r="A391">
            <v>151142</v>
          </cell>
          <cell r="B391" t="str">
            <v>Lorain</v>
          </cell>
          <cell r="C391" t="str">
            <v>Lorain K-12 Digital Academy</v>
          </cell>
        </row>
        <row r="392">
          <cell r="A392">
            <v>151167</v>
          </cell>
          <cell r="B392" t="str">
            <v>Marion</v>
          </cell>
          <cell r="C392" t="str">
            <v>Ridgedale Community School</v>
          </cell>
        </row>
        <row r="393">
          <cell r="A393">
            <v>151175</v>
          </cell>
          <cell r="B393" t="str">
            <v>Allen</v>
          </cell>
          <cell r="C393" t="str">
            <v>WCLA</v>
          </cell>
        </row>
        <row r="394">
          <cell r="A394">
            <v>151183</v>
          </cell>
          <cell r="B394" t="str">
            <v>Cuyahoga</v>
          </cell>
          <cell r="C394" t="str">
            <v>Lake Erie International HS</v>
          </cell>
        </row>
        <row r="395">
          <cell r="A395">
            <v>151191</v>
          </cell>
          <cell r="B395" t="str">
            <v>Summit</v>
          </cell>
          <cell r="C395" t="str">
            <v>Life Skills Ctr Of Summit Co</v>
          </cell>
        </row>
        <row r="396">
          <cell r="A396">
            <v>151209</v>
          </cell>
          <cell r="B396" t="str">
            <v>Cuyahoga</v>
          </cell>
          <cell r="C396" t="str">
            <v>Life Skills Of Northeast Ohio</v>
          </cell>
        </row>
        <row r="397">
          <cell r="A397">
            <v>151233</v>
          </cell>
          <cell r="B397" t="str">
            <v>Licking</v>
          </cell>
          <cell r="C397" t="str">
            <v>Lakewood Digital Academy</v>
          </cell>
        </row>
        <row r="398">
          <cell r="A398">
            <v>50765</v>
          </cell>
          <cell r="B398" t="str">
            <v>* * *</v>
          </cell>
          <cell r="C398" t="str">
            <v>State of Ohio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rkar, Prabir" refreshedDate="42448.690904282405" createdVersion="5" refreshedVersion="5" minRefreshableVersion="3" recordCount="3513">
  <cacheSource type="worksheet">
    <worksheetSource ref="B2:AE3515" sheet="Data Cal FY17"/>
  </cacheSource>
  <cacheFields count="30">
    <cacheField name="cirn" numFmtId="0">
      <sharedItems containsSemiMixedTypes="0" containsString="0" containsNumber="1" containsInteger="1" minValue="125" maxValue="151233" count="379">
        <n v="125"/>
        <n v="130"/>
        <n v="131"/>
        <n v="138"/>
        <n v="139"/>
        <n v="162"/>
        <n v="197"/>
        <n v="222"/>
        <n v="236"/>
        <n v="241"/>
        <n v="282"/>
        <n v="288"/>
        <n v="296"/>
        <n v="297"/>
        <n v="298"/>
        <n v="300"/>
        <n v="301"/>
        <n v="302"/>
        <n v="303"/>
        <n v="304"/>
        <n v="305"/>
        <n v="306"/>
        <n v="311"/>
        <n v="316"/>
        <n v="318"/>
        <n v="319"/>
        <n v="320"/>
        <n v="321"/>
        <n v="338"/>
        <n v="360"/>
        <n v="392"/>
        <n v="396"/>
        <n v="402"/>
        <n v="417"/>
        <n v="420"/>
        <n v="509"/>
        <n v="510"/>
        <n v="511"/>
        <n v="525"/>
        <n v="527"/>
        <n v="534"/>
        <n v="541"/>
        <n v="543"/>
        <n v="546"/>
        <n v="553"/>
        <n v="556"/>
        <n v="557"/>
        <n v="558"/>
        <n v="559"/>
        <n v="560"/>
        <n v="564"/>
        <n v="575"/>
        <n v="576"/>
        <n v="577"/>
        <n v="598"/>
        <n v="608"/>
        <n v="609"/>
        <n v="610"/>
        <n v="613"/>
        <n v="614"/>
        <n v="616"/>
        <n v="621"/>
        <n v="623"/>
        <n v="629"/>
        <n v="633"/>
        <n v="634"/>
        <n v="640"/>
        <n v="664"/>
        <n v="677"/>
        <n v="679"/>
        <n v="725"/>
        <n v="736"/>
        <n v="738"/>
        <n v="770"/>
        <n v="779"/>
        <n v="780"/>
        <n v="781"/>
        <n v="804"/>
        <n v="808"/>
        <n v="813"/>
        <n v="825"/>
        <n v="838"/>
        <n v="843"/>
        <n v="855"/>
        <n v="858"/>
        <n v="875"/>
        <n v="905"/>
        <n v="912"/>
        <n v="930"/>
        <n v="936"/>
        <n v="938"/>
        <n v="941"/>
        <n v="942"/>
        <n v="951"/>
        <n v="952"/>
        <n v="953"/>
        <n v="7984"/>
        <n v="7995"/>
        <n v="7998"/>
        <n v="7999"/>
        <n v="8000"/>
        <n v="8063"/>
        <n v="8064"/>
        <n v="8251"/>
        <n v="8278"/>
        <n v="8280"/>
        <n v="8281"/>
        <n v="8282"/>
        <n v="8283"/>
        <n v="8286"/>
        <n v="8287"/>
        <n v="8289"/>
        <n v="9122"/>
        <n v="9147"/>
        <n v="9148"/>
        <n v="9149"/>
        <n v="9163"/>
        <n v="9164"/>
        <n v="9171"/>
        <n v="9179"/>
        <n v="9181"/>
        <n v="9192"/>
        <n v="9283"/>
        <n v="9953"/>
        <n v="9954"/>
        <n v="9955"/>
        <n v="9957"/>
        <n v="9964"/>
        <n v="9971"/>
        <n v="9990"/>
        <n v="9996"/>
        <n v="15261" u="1"/>
        <n v="143206" u="1"/>
        <n v="12078" u="1"/>
        <n v="133629" u="1"/>
        <n v="151027" u="1"/>
        <n v="12031" u="1"/>
        <n v="11511" u="1"/>
        <n v="143214" u="1"/>
        <n v="14064" u="1"/>
        <n v="151035" u="1"/>
        <n v="12000" u="1"/>
        <n v="142968" u="1"/>
        <n v="11291" u="1"/>
        <n v="133389" u="1"/>
        <n v="12536" u="1"/>
        <n v="134148" u="1"/>
        <n v="12867" u="1"/>
        <n v="13198" u="1"/>
        <n v="143479" u="1"/>
        <n v="12631" u="1"/>
        <n v="14065" u="1"/>
        <n v="143487" u="1"/>
        <n v="14081" u="1"/>
        <n v="14932" u="1"/>
        <n v="13892" u="1"/>
        <n v="12852" u="1"/>
        <n v="133660" u="1"/>
        <n v="10205" u="1"/>
        <n v="13199" u="1"/>
        <n v="14633" u="1"/>
        <n v="12033" u="1"/>
        <n v="11324" u="1"/>
        <n v="133413" u="1"/>
        <n v="14066" u="1"/>
        <n v="11986" u="1"/>
        <n v="149047" u="1"/>
        <n v="11923" u="1"/>
        <n v="149302" u="1"/>
        <n v="133421" u="1"/>
        <n v="149054" u="1"/>
        <n v="13200" u="1"/>
        <n v="133678" u="1"/>
        <n v="14051" u="1"/>
        <n v="149062" u="1"/>
        <n v="14067" u="1"/>
        <n v="13232" u="1"/>
        <n v="133942" u="1"/>
        <n v="13059" u="1"/>
        <n v="133439" u="1"/>
        <n v="11956" u="1"/>
        <n v="11436" u="1"/>
        <n v="134197" u="1"/>
        <n v="13201" u="1"/>
        <n v="11972" u="1"/>
        <n v="143529" u="1"/>
        <n v="149328" u="1"/>
        <n v="15234" u="1"/>
        <n v="14194" u="1"/>
        <n v="11468" u="1"/>
        <n v="132944" u="1"/>
        <n v="13233" u="1"/>
        <n v="13170" u="1"/>
        <n v="14147" u="1"/>
        <n v="143537" u="1"/>
        <n v="149336" u="1"/>
        <n v="15329" u="1"/>
        <n v="13249" u="1"/>
        <n v="133454" u="1"/>
        <n v="133959" u="1"/>
        <n v="132951" u="1"/>
        <n v="149088" u="1"/>
        <n v="14825" u="1"/>
        <n v="134213" u="1"/>
        <n v="12556" u="1"/>
        <n v="12036" u="1"/>
        <n v="11390" u="1"/>
        <n v="14904" u="1"/>
        <n v="13864" u="1"/>
        <n v="143297" u="1"/>
        <n v="134221" u="1"/>
        <n v="14148" u="1"/>
        <n v="143552" u="1"/>
        <n v="133215" u="1"/>
        <n v="12541" u="1"/>
        <n v="143305" u="1"/>
        <n v="132969" u="1"/>
        <n v="12037" u="1"/>
        <n v="143560" u="1"/>
        <n v="12951" u="1"/>
        <n v="15236" u="1"/>
        <n v="10036" u="1"/>
        <n v="11533" u="1"/>
        <n v="13030" u="1"/>
        <n v="143313" u="1"/>
        <n v="14858" u="1"/>
        <n v="14149" u="1"/>
        <n v="133736" u="1"/>
        <n v="12668" u="1"/>
        <n v="11439" u="1"/>
        <n v="133488" u="1"/>
        <n v="132985" u="1"/>
        <n v="12684" u="1"/>
        <n v="12558" u="1"/>
        <n v="12038" u="1"/>
        <n v="134247" u="1"/>
        <n v="143578" u="1"/>
        <n v="15237" u="1"/>
        <n v="151142" u="1"/>
        <n v="12054" u="1"/>
        <n v="11534" u="1"/>
        <n v="132993" u="1"/>
        <n v="13173" u="1"/>
        <n v="132746" u="1"/>
        <n v="133504" u="1"/>
        <n v="11976" u="1"/>
        <n v="13930" u="1"/>
        <n v="133256" u="1"/>
        <n v="15238" u="1"/>
        <n v="133512" u="1"/>
        <n v="10180" u="1"/>
        <n v="12528" u="1"/>
        <n v="13962" u="1"/>
        <n v="133264" u="1"/>
        <n v="13253" u="1"/>
        <n v="143602" u="1"/>
        <n v="132761" u="1"/>
        <n v="151167" u="1"/>
        <n v="10007" u="1"/>
        <n v="133520" u="1"/>
        <n v="12040" u="1"/>
        <n v="12497" u="1"/>
        <n v="13994" u="1"/>
        <n v="143610" u="1"/>
        <n v="15239" u="1"/>
        <n v="151175" u="1"/>
        <n v="12513" u="1"/>
        <n v="14467" u="1"/>
        <n v="13175" u="1"/>
        <n v="12529" u="1"/>
        <n v="12009" u="1"/>
        <n v="14877" u="1"/>
        <n v="133280" u="1"/>
        <n v="133785" u="1"/>
        <n v="13254" u="1"/>
        <n v="14231" u="1"/>
        <n v="12671" u="1"/>
        <n v="143115" u="1"/>
        <n v="151183" u="1"/>
        <n v="12545" u="1"/>
        <n v="12025" u="1"/>
        <n v="132779" u="1"/>
        <n v="148916" u="1"/>
        <n v="14830" u="1"/>
        <n v="12624" u="1"/>
        <n v="133538" u="1"/>
        <n v="14121" u="1"/>
        <n v="12041" u="1"/>
        <n v="15240" u="1"/>
        <n v="143123" u="1"/>
        <n v="151191" u="1"/>
        <n v="13034" u="1"/>
        <n v="149427" u="1"/>
        <n v="10182" u="1"/>
        <n v="14090" u="1"/>
        <n v="12010" u="1"/>
        <n v="11947" u="1"/>
        <n v="12924" u="1"/>
        <n v="133801" u="1"/>
        <n v="13255" u="1"/>
        <n v="143131" u="1"/>
        <n v="12026" u="1"/>
        <n v="11506" u="1"/>
        <n v="132795" u="1"/>
        <n v="148932" u="1"/>
        <n v="12105" u="1"/>
        <n v="13082" u="1"/>
        <n v="12042" u="1"/>
        <n v="15241" u="1"/>
        <n v="133306" u="1"/>
        <n v="143644" u="1"/>
        <n v="132803" u="1"/>
        <n v="151209" u="1"/>
        <n v="133561" u="1"/>
        <n v="13240" u="1"/>
        <n v="14091" u="1"/>
        <n v="12011" u="1"/>
        <n v="143396" u="1"/>
        <n v="11507" u="1"/>
        <n v="133819" u="1"/>
        <n v="11444" u="1"/>
        <n v="134072" u="1"/>
        <n v="11381" u="1"/>
        <n v="13146" u="1"/>
        <n v="12626" u="1"/>
        <n v="12043" u="1"/>
        <n v="142901" u="1"/>
        <n v="14139" u="1"/>
        <n v="133322" u="1"/>
        <n v="14927" u="1"/>
        <n v="14864" u="1"/>
        <n v="133330" u="1"/>
        <n v="133835" u="1"/>
        <n v="151233" u="1"/>
        <n v="14187" u="1"/>
        <n v="13147" u="1"/>
        <n v="12627" u="1"/>
        <n v="12044" u="1"/>
        <n v="14061" u="1"/>
        <n v="12501" u="1"/>
        <n v="133587" u="1"/>
        <n v="14912" u="1"/>
        <n v="13226" u="1"/>
        <n v="142919" u="1"/>
        <n v="12060" u="1"/>
        <n v="143172" u="1"/>
        <n v="12391" u="1"/>
        <n v="134098" u="1"/>
        <n v="13967" u="1"/>
        <n v="13195" u="1"/>
        <n v="13132" u="1"/>
        <n v="142927" u="1"/>
        <n v="12029" u="1"/>
        <n v="133348" u="1"/>
        <n v="148981" u="1"/>
        <n v="14188" u="1"/>
        <n v="13148" u="1"/>
        <n v="12628" u="1"/>
        <n v="12045" u="1"/>
        <n v="14062" u="1"/>
        <n v="13999" u="1"/>
        <n v="14913" u="1"/>
        <n v="12644" u="1"/>
        <n v="142935" u="1"/>
        <n v="14094" u="1"/>
        <n v="9997" u="1"/>
        <n v="142943" u="1"/>
        <n v="12030" u="1"/>
        <n v="11967" u="1"/>
        <n v="133868" u="1"/>
        <n v="147231" u="1"/>
        <n v="143198" u="1"/>
        <n v="14189" u="1"/>
        <n v="134122" u="1"/>
        <n v="12629" u="1"/>
        <n v="14063" u="1"/>
        <n v="148999" u="1"/>
        <n v="142950" u="1"/>
        <n v="11479" u="1"/>
      </sharedItems>
    </cacheField>
    <cacheField name="dirn" numFmtId="0">
      <sharedItems containsSemiMixedTypes="0" containsString="0" containsNumber="1" containsInteger="1" minValue="0" maxValue="139303"/>
    </cacheField>
    <cacheField name="tot_fte" numFmtId="4">
      <sharedItems containsSemiMixedTypes="0" containsString="0" containsNumber="1" minValue="0" maxValue="615.11"/>
    </cacheField>
    <cacheField name="sp_1" numFmtId="4">
      <sharedItems containsSemiMixedTypes="0" containsString="0" containsNumber="1" minValue="0" maxValue="14.69"/>
    </cacheField>
    <cacheField name="sp_2" numFmtId="4">
      <sharedItems containsSemiMixedTypes="0" containsString="0" containsNumber="1" minValue="0" maxValue="83.93"/>
    </cacheField>
    <cacheField name="sp_3" numFmtId="4">
      <sharedItems containsSemiMixedTypes="0" containsString="0" containsNumber="1" minValue="0" maxValue="51.89"/>
    </cacheField>
    <cacheField name="sp_4" numFmtId="4">
      <sharedItems containsSemiMixedTypes="0" containsString="0" containsNumber="1" minValue="0" maxValue="3"/>
    </cacheField>
    <cacheField name="sp_5" numFmtId="4">
      <sharedItems containsSemiMixedTypes="0" containsString="0" containsNumber="1" minValue="0" maxValue="19.16"/>
    </cacheField>
    <cacheField name="sp_6" numFmtId="4">
      <sharedItems containsSemiMixedTypes="0" containsString="0" containsNumber="1" minValue="0" maxValue="48.89"/>
    </cacheField>
    <cacheField name="econ_fte" numFmtId="4">
      <sharedItems containsSemiMixedTypes="0" containsString="0" containsNumber="1" minValue="0" maxValue="615.11"/>
    </cacheField>
    <cacheField name="lep_1" numFmtId="4">
      <sharedItems containsSemiMixedTypes="0" containsString="0" containsNumber="1" minValue="0" maxValue="48.72"/>
    </cacheField>
    <cacheField name="lep_2" numFmtId="4">
      <sharedItems containsSemiMixedTypes="0" containsString="0" containsNumber="1" minValue="0" maxValue="219.25"/>
    </cacheField>
    <cacheField name="lep_3" numFmtId="4">
      <sharedItems containsSemiMixedTypes="0" containsString="0" containsNumber="1" minValue="0" maxValue="90.17"/>
    </cacheField>
    <cacheField name="k-3" numFmtId="4">
      <sharedItems containsSemiMixedTypes="0" containsString="0" containsNumber="1" minValue="0" maxValue="436.78"/>
    </cacheField>
    <cacheField name="cte_1" numFmtId="4">
      <sharedItems containsSemiMixedTypes="0" containsString="0" containsNumber="1" minValue="0" maxValue="4.38"/>
    </cacheField>
    <cacheField name="cte_2" numFmtId="4">
      <sharedItems containsSemiMixedTypes="0" containsString="0" containsNumber="1" minValue="0" maxValue="9.15"/>
    </cacheField>
    <cacheField name="cte_3" numFmtId="4">
      <sharedItems containsSemiMixedTypes="0" containsString="0" containsNumber="1" minValue="0" maxValue="189.14"/>
    </cacheField>
    <cacheField name="cte_4" numFmtId="4">
      <sharedItems containsSemiMixedTypes="0" containsString="0" containsNumber="1" minValue="0" maxValue="5.16"/>
    </cacheField>
    <cacheField name="cte_5" numFmtId="4">
      <sharedItems containsSemiMixedTypes="0" containsString="0" containsNumber="1" minValue="0" maxValue="2.5299999999999998"/>
    </cacheField>
    <cacheField name="jvs_fte" numFmtId="4">
      <sharedItems containsSemiMixedTypes="0" containsString="0" containsNumber="1" minValue="0" maxValue="2.76"/>
    </cacheField>
    <cacheField name="ta_pp" numFmtId="4">
      <sharedItems containsSemiMixedTypes="0" containsString="0" containsNumber="1" minValue="0" maxValue="2089.5999301616803"/>
    </cacheField>
    <cacheField name="e_idx" numFmtId="165">
      <sharedItems containsSemiMixedTypes="0" containsString="0" containsNumber="1" minValue="0" maxValue="4.3220024174000002"/>
    </cacheField>
    <cacheField name="e-sch" numFmtId="0">
      <sharedItems containsSemiMixedTypes="0" containsString="0" containsNumber="1" containsInteger="1" minValue="1" maxValue="2"/>
    </cacheField>
    <cacheField name="ta_amt" numFmtId="4">
      <sharedItems containsSemiMixedTypes="0" containsString="0" containsNumber="1" minValue="0" maxValue="251460.74"/>
    </cacheField>
    <cacheField name="econ_amt" numFmtId="4">
      <sharedItems containsSemiMixedTypes="0" containsString="0" containsNumber="1" minValue="0" maxValue="604606.82999999996"/>
    </cacheField>
    <cacheField name="s_idx" numFmtId="165">
      <sharedItems containsSemiMixedTypes="0" containsString="0" containsNumber="1" minValue="0" maxValue="0.9"/>
    </cacheField>
    <cacheField name="trn_adm" numFmtId="4">
      <sharedItems containsSemiMixedTypes="0" containsString="0" containsNumber="1" containsInteger="1" minValue="0" maxValue="0"/>
    </cacheField>
    <cacheField name="trn_aid" numFmtId="4">
      <sharedItems containsSemiMixedTypes="0" containsString="0" containsNumber="1" containsInteger="1" minValue="0" maxValue="0"/>
    </cacheField>
    <cacheField name="for_fte" numFmtId="4">
      <sharedItems containsSemiMixedTypes="0" containsString="0" containsNumber="1" minValue="0" maxValue="615.11"/>
    </cacheField>
    <cacheField name="blank 5" numFmtId="4">
      <sharedItems containsSemiMixedTypes="0" containsString="0" containsNumber="1" minValue="0" maxValue="92266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13">
  <r>
    <x v="0"/>
    <n v="48207"/>
    <n v="0.42"/>
    <n v="0"/>
    <n v="0.42"/>
    <n v="0"/>
    <n v="0"/>
    <n v="0"/>
    <n v="0"/>
    <n v="0.42"/>
    <n v="0"/>
    <n v="0"/>
    <n v="0"/>
    <n v="0"/>
    <n v="0"/>
    <n v="0"/>
    <n v="0"/>
    <n v="0"/>
    <n v="0"/>
    <n v="0"/>
    <n v="0"/>
    <n v="6.5558528599999999E-2"/>
    <n v="1"/>
    <n v="0"/>
    <n v="7.49"/>
    <n v="0.26255666100000002"/>
    <n v="0"/>
    <n v="0"/>
    <n v="0.42"/>
    <n v="63"/>
  </r>
  <r>
    <x v="0"/>
    <n v="4398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19.89354698016334"/>
    <n v="0.78627030480000004"/>
    <n v="1"/>
    <n v="54.97"/>
    <n v="213.87"/>
    <n v="0.475328001"/>
    <n v="0"/>
    <n v="0"/>
    <n v="1"/>
    <n v="150"/>
  </r>
  <r>
    <x v="0"/>
    <n v="4460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26.47608091266414"/>
    <n v="0.99458624039999999"/>
    <n v="1"/>
    <n v="81.62"/>
    <n v="270.52999999999997"/>
    <n v="0.47172598199999999"/>
    <n v="0"/>
    <n v="0"/>
    <n v="1"/>
    <n v="150"/>
  </r>
  <r>
    <x v="0"/>
    <n v="45799"/>
    <n v="0.78"/>
    <n v="0"/>
    <n v="0"/>
    <n v="0"/>
    <n v="0"/>
    <n v="0"/>
    <n v="0"/>
    <n v="0.78"/>
    <n v="0"/>
    <n v="0"/>
    <n v="0"/>
    <n v="0"/>
    <n v="0"/>
    <n v="0"/>
    <n v="0"/>
    <n v="0"/>
    <n v="0"/>
    <n v="0"/>
    <n v="0"/>
    <n v="0.3951702715"/>
    <n v="1"/>
    <n v="0"/>
    <n v="83.84"/>
    <n v="0.366783515"/>
    <n v="0"/>
    <n v="0"/>
    <n v="0.78"/>
    <n v="117"/>
  </r>
  <r>
    <x v="0"/>
    <n v="44909"/>
    <n v="75.400000000000006"/>
    <n v="0"/>
    <n v="14.79"/>
    <n v="0.43"/>
    <n v="0"/>
    <n v="0"/>
    <n v="0"/>
    <n v="75.400000000000006"/>
    <n v="0"/>
    <n v="0"/>
    <n v="0"/>
    <n v="0"/>
    <n v="0"/>
    <n v="0"/>
    <n v="0"/>
    <n v="0"/>
    <n v="0"/>
    <n v="0"/>
    <n v="1232.9868147958166"/>
    <n v="1.8922585448"/>
    <n v="1"/>
    <n v="23241.8"/>
    <n v="38807.949999999997"/>
    <n v="0.78552379999999999"/>
    <n v="0"/>
    <n v="0"/>
    <n v="75.400000000000006"/>
    <n v="11310"/>
  </r>
  <r>
    <x v="0"/>
    <n v="48231"/>
    <n v="0.49"/>
    <n v="0"/>
    <n v="0.49"/>
    <n v="0"/>
    <n v="0"/>
    <n v="0"/>
    <n v="0"/>
    <n v="0.49"/>
    <n v="0"/>
    <n v="0"/>
    <n v="0"/>
    <n v="0"/>
    <n v="0"/>
    <n v="0"/>
    <n v="0"/>
    <n v="0"/>
    <n v="0"/>
    <n v="0"/>
    <n v="710.46474099151123"/>
    <n v="1.3976599478"/>
    <n v="1"/>
    <n v="87.03"/>
    <n v="186.28"/>
    <n v="0.59894108400000001"/>
    <n v="0"/>
    <n v="0"/>
    <n v="0.49"/>
    <n v="73.5"/>
  </r>
  <r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48207"/>
    <n v="1.1599999999999999"/>
    <n v="0"/>
    <n v="0"/>
    <n v="0"/>
    <n v="0"/>
    <n v="0"/>
    <n v="0"/>
    <n v="0.16"/>
    <n v="0"/>
    <n v="0"/>
    <n v="0"/>
    <n v="0"/>
    <n v="0"/>
    <n v="0"/>
    <n v="0"/>
    <n v="0"/>
    <n v="0"/>
    <n v="0"/>
    <n v="0"/>
    <n v="6.5558528599999999E-2"/>
    <n v="1"/>
    <n v="0"/>
    <n v="2.85"/>
    <n v="0.26255666100000002"/>
    <n v="0"/>
    <n v="0"/>
    <n v="1.1599999999999999"/>
    <n v="174"/>
  </r>
  <r>
    <x v="1"/>
    <n v="48942"/>
    <n v="0.32"/>
    <n v="0"/>
    <n v="0"/>
    <n v="0"/>
    <n v="0"/>
    <n v="0"/>
    <n v="0"/>
    <n v="0"/>
    <n v="0"/>
    <n v="0"/>
    <n v="0"/>
    <n v="0"/>
    <n v="0"/>
    <n v="0"/>
    <n v="0"/>
    <n v="0"/>
    <n v="0"/>
    <n v="0"/>
    <n v="259.33274160749403"/>
    <n v="0.34743390260000001"/>
    <n v="1"/>
    <n v="20.75"/>
    <n v="0"/>
    <n v="0.53650382399999996"/>
    <n v="0"/>
    <n v="0"/>
    <n v="0.32"/>
    <n v="48"/>
  </r>
  <r>
    <x v="1"/>
    <n v="50690"/>
    <n v="0.49"/>
    <n v="0"/>
    <n v="0"/>
    <n v="0"/>
    <n v="0"/>
    <n v="0"/>
    <n v="0"/>
    <n v="0"/>
    <n v="0"/>
    <n v="0"/>
    <n v="0"/>
    <n v="0"/>
    <n v="0"/>
    <n v="0"/>
    <n v="0"/>
    <n v="0"/>
    <n v="0"/>
    <n v="0"/>
    <n v="287.33699061584332"/>
    <n v="0.51684633700000004"/>
    <n v="1"/>
    <n v="35.200000000000003"/>
    <n v="0"/>
    <n v="0.47174296999999998"/>
    <n v="0"/>
    <n v="0"/>
    <n v="0.49"/>
    <n v="73.5"/>
  </r>
  <r>
    <x v="1"/>
    <n v="44362"/>
    <n v="3.11"/>
    <n v="0"/>
    <n v="0"/>
    <n v="0"/>
    <n v="0"/>
    <n v="0"/>
    <n v="0"/>
    <n v="1"/>
    <n v="0"/>
    <n v="0"/>
    <n v="0"/>
    <n v="0"/>
    <n v="0"/>
    <n v="0"/>
    <n v="0"/>
    <n v="0"/>
    <n v="0"/>
    <n v="0"/>
    <n v="94.869008809635275"/>
    <n v="0.52077289439999996"/>
    <n v="1"/>
    <n v="73.760000000000005"/>
    <n v="141.65"/>
    <n v="0.40103628899999999"/>
    <n v="0"/>
    <n v="0"/>
    <n v="3.11"/>
    <n v="466.5"/>
  </r>
  <r>
    <x v="1"/>
    <n v="5071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23.22098137348169"/>
    <n v="0.75223678000000005"/>
    <n v="1"/>
    <n v="55.81"/>
    <n v="0"/>
    <n v="0.46018977500000002"/>
    <n v="0"/>
    <n v="0"/>
    <n v="1"/>
    <n v="150"/>
  </r>
  <r>
    <x v="1"/>
    <n v="44602"/>
    <n v="3.52"/>
    <n v="0"/>
    <n v="0.99"/>
    <n v="0"/>
    <n v="0"/>
    <n v="0"/>
    <n v="0"/>
    <n v="1.5"/>
    <n v="0"/>
    <n v="0"/>
    <n v="0"/>
    <n v="0"/>
    <n v="0"/>
    <n v="0"/>
    <n v="0"/>
    <n v="0"/>
    <n v="0"/>
    <n v="0"/>
    <n v="326.47608091266414"/>
    <n v="0.99458624039999999"/>
    <n v="1"/>
    <n v="287.3"/>
    <n v="405.79"/>
    <n v="0.47172598199999999"/>
    <n v="0"/>
    <n v="0"/>
    <n v="3.52"/>
    <n v="528"/>
  </r>
  <r>
    <x v="1"/>
    <n v="4821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614800000000001E-5"/>
    <n v="1"/>
    <n v="0"/>
    <n v="0"/>
    <n v="0.377465051"/>
    <n v="0"/>
    <n v="0"/>
    <n v="1"/>
    <n v="150"/>
  </r>
  <r>
    <x v="1"/>
    <n v="45583"/>
    <n v="0.18"/>
    <n v="0"/>
    <n v="0"/>
    <n v="0"/>
    <n v="0"/>
    <n v="0"/>
    <n v="0"/>
    <n v="0.18"/>
    <n v="0"/>
    <n v="0"/>
    <n v="0"/>
    <n v="0"/>
    <n v="0"/>
    <n v="0"/>
    <n v="0"/>
    <n v="0"/>
    <n v="0"/>
    <n v="0"/>
    <n v="0"/>
    <n v="5.6680554000000001E-2"/>
    <n v="1"/>
    <n v="0"/>
    <n v="2.78"/>
    <n v="0.37168026999999998"/>
    <n v="0"/>
    <n v="0"/>
    <n v="0.18"/>
    <n v="27"/>
  </r>
  <r>
    <x v="1"/>
    <n v="45609"/>
    <n v="0.63"/>
    <n v="0"/>
    <n v="0"/>
    <n v="0"/>
    <n v="0"/>
    <n v="0"/>
    <n v="0"/>
    <n v="0.63"/>
    <n v="0"/>
    <n v="0"/>
    <n v="0"/>
    <n v="0"/>
    <n v="0"/>
    <n v="0"/>
    <n v="0"/>
    <n v="0"/>
    <n v="0"/>
    <n v="0"/>
    <n v="0"/>
    <n v="0.96625094160000002"/>
    <n v="1"/>
    <n v="0"/>
    <n v="165.58"/>
    <n v="0.29168379300000002"/>
    <n v="0"/>
    <n v="0"/>
    <n v="0.63"/>
    <n v="94.5"/>
  </r>
  <r>
    <x v="1"/>
    <n v="48223"/>
    <n v="8.76"/>
    <n v="0"/>
    <n v="0.97"/>
    <n v="0"/>
    <n v="0"/>
    <n v="0"/>
    <n v="0"/>
    <n v="2.66"/>
    <n v="0"/>
    <n v="0"/>
    <n v="0"/>
    <n v="0"/>
    <n v="0"/>
    <n v="0"/>
    <n v="0"/>
    <n v="0"/>
    <n v="0"/>
    <n v="0"/>
    <n v="26.219830439533272"/>
    <n v="0.88910344330000002"/>
    <n v="1"/>
    <n v="57.42"/>
    <n v="643.28"/>
    <n v="0.40948401499999998"/>
    <n v="0"/>
    <n v="0"/>
    <n v="8.76"/>
    <n v="1314"/>
  </r>
  <r>
    <x v="1"/>
    <n v="47092"/>
    <n v="0.8"/>
    <n v="0"/>
    <n v="0"/>
    <n v="0"/>
    <n v="0"/>
    <n v="0"/>
    <n v="0"/>
    <n v="0"/>
    <n v="0"/>
    <n v="0"/>
    <n v="0"/>
    <n v="0"/>
    <n v="0"/>
    <n v="0"/>
    <n v="0"/>
    <n v="0"/>
    <n v="0"/>
    <n v="0"/>
    <n v="272.69105767571727"/>
    <n v="0.65361652349999999"/>
    <n v="1"/>
    <n v="54.54"/>
    <n v="0"/>
    <n v="0.474816929"/>
    <n v="0"/>
    <n v="0"/>
    <n v="0.8"/>
    <n v="120"/>
  </r>
  <r>
    <x v="1"/>
    <n v="44875"/>
    <n v="25.18"/>
    <n v="0"/>
    <n v="5.25"/>
    <n v="0.52"/>
    <n v="0"/>
    <n v="0"/>
    <n v="0"/>
    <n v="8.08"/>
    <n v="0"/>
    <n v="0"/>
    <n v="0"/>
    <n v="0"/>
    <n v="0"/>
    <n v="0"/>
    <n v="0"/>
    <n v="0"/>
    <n v="0"/>
    <n v="0"/>
    <n v="0"/>
    <n v="0.20364269469999999"/>
    <n v="1"/>
    <n v="0"/>
    <n v="447.56"/>
    <n v="0.336492662"/>
    <n v="0"/>
    <n v="0"/>
    <n v="25.18"/>
    <n v="3777"/>
  </r>
  <r>
    <x v="1"/>
    <n v="44909"/>
    <n v="354.11"/>
    <n v="2.83"/>
    <n v="67.489999999999995"/>
    <n v="14.61"/>
    <n v="0"/>
    <n v="0"/>
    <n v="1.94"/>
    <n v="170.71"/>
    <n v="0"/>
    <n v="0"/>
    <n v="0"/>
    <n v="0"/>
    <n v="0"/>
    <n v="0"/>
    <n v="0"/>
    <n v="0"/>
    <n v="0"/>
    <n v="0"/>
    <n v="1232.9868147958166"/>
    <n v="1.8922585448"/>
    <n v="1"/>
    <n v="109153.24"/>
    <n v="87863.47"/>
    <n v="0.78552379999999999"/>
    <n v="0"/>
    <n v="0"/>
    <n v="354.11"/>
    <n v="53116.5"/>
  </r>
  <r>
    <x v="1"/>
    <n v="48231"/>
    <n v="17.600000000000001"/>
    <n v="0"/>
    <n v="3.89"/>
    <n v="0"/>
    <n v="0"/>
    <n v="0"/>
    <n v="0"/>
    <n v="7.29"/>
    <n v="0"/>
    <n v="0"/>
    <n v="0"/>
    <n v="0"/>
    <n v="0"/>
    <n v="0"/>
    <n v="0"/>
    <n v="0"/>
    <n v="0"/>
    <n v="0"/>
    <n v="710.46474099151123"/>
    <n v="1.3976599478"/>
    <n v="1"/>
    <n v="3126.04"/>
    <n v="2771.39"/>
    <n v="0.59894108400000001"/>
    <n v="0"/>
    <n v="0"/>
    <n v="17.600000000000001"/>
    <n v="264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n v="48207"/>
    <n v="0.2800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558528599999999E-2"/>
    <n v="1"/>
    <n v="0"/>
    <n v="0"/>
    <n v="0.26255666100000002"/>
    <n v="0"/>
    <n v="0"/>
    <n v="0.28000000000000003"/>
    <n v="42.000000000000007"/>
  </r>
  <r>
    <x v="2"/>
    <n v="43786"/>
    <n v="0.56999999999999995"/>
    <n v="0"/>
    <n v="0"/>
    <n v="0.49"/>
    <n v="0"/>
    <n v="0"/>
    <n v="0"/>
    <n v="0.56999999999999995"/>
    <n v="0"/>
    <n v="0.49"/>
    <n v="0"/>
    <n v="0"/>
    <n v="0"/>
    <n v="0"/>
    <n v="0"/>
    <n v="0"/>
    <n v="0"/>
    <n v="0"/>
    <n v="1095.3886443246988"/>
    <n v="3.9572566881000002"/>
    <n v="1"/>
    <n v="156.09"/>
    <n v="613.53"/>
    <n v="0.76547957700000002"/>
    <n v="0"/>
    <n v="0"/>
    <n v="0.56999999999999995"/>
    <n v="85.499999999999986"/>
  </r>
  <r>
    <x v="2"/>
    <n v="44362"/>
    <n v="1.1299999999999999"/>
    <n v="0"/>
    <n v="0"/>
    <n v="0"/>
    <n v="0"/>
    <n v="0"/>
    <n v="0"/>
    <n v="0.13"/>
    <n v="0"/>
    <n v="0"/>
    <n v="0"/>
    <n v="0"/>
    <n v="0"/>
    <n v="0"/>
    <n v="0"/>
    <n v="0"/>
    <n v="0"/>
    <n v="0"/>
    <n v="94.869008809635275"/>
    <n v="0.52077289439999996"/>
    <n v="1"/>
    <n v="26.8"/>
    <n v="18.41"/>
    <n v="0.40103628899999999"/>
    <n v="0"/>
    <n v="0"/>
    <n v="1.1299999999999999"/>
    <n v="169.49999999999997"/>
  </r>
  <r>
    <x v="2"/>
    <n v="50716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223.22098137348169"/>
    <n v="0.75223678000000005"/>
    <n v="1"/>
    <n v="55.81"/>
    <n v="204.61"/>
    <n v="0.46018977500000002"/>
    <n v="0"/>
    <n v="0"/>
    <n v="1"/>
    <n v="150"/>
  </r>
  <r>
    <x v="2"/>
    <n v="44602"/>
    <n v="1.75"/>
    <n v="0"/>
    <n v="0"/>
    <n v="0"/>
    <n v="0"/>
    <n v="0"/>
    <n v="0"/>
    <n v="0.61"/>
    <n v="0"/>
    <n v="0"/>
    <n v="0"/>
    <n v="0"/>
    <n v="0"/>
    <n v="0"/>
    <n v="0"/>
    <n v="0"/>
    <n v="0"/>
    <n v="0"/>
    <n v="326.47608091266414"/>
    <n v="0.99458624039999999"/>
    <n v="1"/>
    <n v="142.83000000000001"/>
    <n v="165.02"/>
    <n v="0.47172598199999999"/>
    <n v="0"/>
    <n v="0"/>
    <n v="1.75"/>
    <n v="262.5"/>
  </r>
  <r>
    <x v="2"/>
    <n v="4560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96625094160000002"/>
    <n v="1"/>
    <n v="0"/>
    <n v="262.82"/>
    <n v="0.29168379300000002"/>
    <n v="0"/>
    <n v="0"/>
    <n v="1"/>
    <n v="150"/>
  </r>
  <r>
    <x v="2"/>
    <n v="48223"/>
    <n v="4.16"/>
    <n v="0"/>
    <n v="0"/>
    <n v="0.54"/>
    <n v="0"/>
    <n v="0"/>
    <n v="0"/>
    <n v="2.5"/>
    <n v="0"/>
    <n v="0"/>
    <n v="0"/>
    <n v="0"/>
    <n v="0"/>
    <n v="0"/>
    <n v="0"/>
    <n v="0"/>
    <n v="0"/>
    <n v="0"/>
    <n v="26.219830439533272"/>
    <n v="0.88910344330000002"/>
    <n v="1"/>
    <n v="27.27"/>
    <n v="604.59"/>
    <n v="0.40948401499999998"/>
    <n v="0"/>
    <n v="0"/>
    <n v="4.16"/>
    <n v="624"/>
  </r>
  <r>
    <x v="2"/>
    <n v="44875"/>
    <n v="2.7"/>
    <n v="0"/>
    <n v="0"/>
    <n v="0"/>
    <n v="0"/>
    <n v="0"/>
    <n v="0"/>
    <n v="1.1399999999999999"/>
    <n v="0"/>
    <n v="0"/>
    <n v="0"/>
    <n v="0"/>
    <n v="0"/>
    <n v="0"/>
    <n v="0"/>
    <n v="0"/>
    <n v="0"/>
    <n v="0"/>
    <n v="0"/>
    <n v="0.20364269469999999"/>
    <n v="1"/>
    <n v="0"/>
    <n v="63.15"/>
    <n v="0.336492662"/>
    <n v="0"/>
    <n v="0"/>
    <n v="2.7"/>
    <n v="405"/>
  </r>
  <r>
    <x v="2"/>
    <n v="44909"/>
    <n v="201.24"/>
    <n v="0"/>
    <n v="25.55"/>
    <n v="7.94"/>
    <n v="0.66"/>
    <n v="0"/>
    <n v="0"/>
    <n v="166.69"/>
    <n v="0"/>
    <n v="0"/>
    <n v="0"/>
    <n v="0"/>
    <n v="0"/>
    <n v="0"/>
    <n v="0"/>
    <n v="0"/>
    <n v="0"/>
    <n v="0"/>
    <n v="1232.9868147958166"/>
    <n v="1.8922585448"/>
    <n v="1"/>
    <n v="62031.57"/>
    <n v="85794.4"/>
    <n v="0.78552379999999999"/>
    <n v="0"/>
    <n v="0"/>
    <n v="201.24"/>
    <n v="30186"/>
  </r>
  <r>
    <x v="2"/>
    <n v="48231"/>
    <n v="1.45"/>
    <n v="0"/>
    <n v="0"/>
    <n v="0.67"/>
    <n v="0"/>
    <n v="0"/>
    <n v="0"/>
    <n v="0.82"/>
    <n v="0"/>
    <n v="0"/>
    <n v="0"/>
    <n v="0"/>
    <n v="0"/>
    <n v="0"/>
    <n v="0"/>
    <n v="0"/>
    <n v="0"/>
    <n v="0"/>
    <n v="710.46474099151123"/>
    <n v="1.3976599478"/>
    <n v="1"/>
    <n v="257.54000000000002"/>
    <n v="311.73"/>
    <n v="0.59894108400000001"/>
    <n v="0"/>
    <n v="0"/>
    <n v="1.45"/>
    <n v="217.5"/>
  </r>
  <r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47241"/>
    <n v="0.42"/>
    <n v="0"/>
    <n v="0"/>
    <n v="0"/>
    <n v="0"/>
    <n v="0"/>
    <n v="0"/>
    <n v="0"/>
    <n v="0"/>
    <n v="0"/>
    <n v="0"/>
    <n v="0.42"/>
    <n v="0"/>
    <n v="0"/>
    <n v="0"/>
    <n v="0"/>
    <n v="0"/>
    <n v="0"/>
    <n v="0"/>
    <n v="9.0945514000000005E-2"/>
    <n v="1"/>
    <n v="0"/>
    <n v="0"/>
    <n v="0.16924830799999999"/>
    <n v="0"/>
    <n v="0"/>
    <n v="0.42"/>
    <n v="63"/>
  </r>
  <r>
    <x v="3"/>
    <n v="4867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39.87971287149333"/>
    <n v="0.39392449410000002"/>
    <n v="1"/>
    <n v="84.97"/>
    <n v="0"/>
    <n v="0.48218100400000002"/>
    <n v="0"/>
    <n v="0"/>
    <n v="1"/>
    <n v="150"/>
  </r>
  <r>
    <x v="3"/>
    <n v="43844"/>
    <n v="337.27"/>
    <n v="0"/>
    <n v="0"/>
    <n v="0"/>
    <n v="0"/>
    <n v="0"/>
    <n v="0"/>
    <n v="319.18"/>
    <n v="0"/>
    <n v="0"/>
    <n v="0"/>
    <n v="158.94"/>
    <n v="0"/>
    <n v="0"/>
    <n v="0"/>
    <n v="0"/>
    <n v="0"/>
    <n v="0"/>
    <n v="1635.2245477017691"/>
    <n v="3.3804575904999998"/>
    <n v="1"/>
    <n v="137878.04999999999"/>
    <n v="293481.05"/>
    <n v="0.84118838500000004"/>
    <n v="0"/>
    <n v="0"/>
    <n v="337.27"/>
    <n v="50590.5"/>
  </r>
  <r>
    <x v="3"/>
    <n v="43968"/>
    <n v="64.38"/>
    <n v="0"/>
    <n v="0"/>
    <n v="0"/>
    <n v="0"/>
    <n v="0"/>
    <n v="0"/>
    <n v="46.44"/>
    <n v="0"/>
    <n v="0"/>
    <n v="0"/>
    <n v="25.18"/>
    <n v="0"/>
    <n v="0"/>
    <n v="0"/>
    <n v="0"/>
    <n v="0"/>
    <n v="0"/>
    <n v="280.02811566539827"/>
    <n v="1.0261045919"/>
    <n v="1"/>
    <n v="4507.05"/>
    <n v="12961.42"/>
    <n v="0.484240057"/>
    <n v="0"/>
    <n v="0"/>
    <n v="64.38"/>
    <n v="9657"/>
  </r>
  <r>
    <x v="3"/>
    <n v="48751"/>
    <n v="252.33"/>
    <n v="0"/>
    <n v="0"/>
    <n v="0"/>
    <n v="0"/>
    <n v="0"/>
    <n v="0"/>
    <n v="181.88"/>
    <n v="0"/>
    <n v="0"/>
    <n v="0"/>
    <n v="114.22"/>
    <n v="0"/>
    <n v="0"/>
    <n v="0"/>
    <n v="0"/>
    <n v="0"/>
    <n v="0"/>
    <n v="552.95009786741275"/>
    <n v="1.0961041440999999"/>
    <n v="1"/>
    <n v="34881.47"/>
    <n v="54225.760000000002"/>
    <n v="0.61078917499999996"/>
    <n v="0"/>
    <n v="0"/>
    <n v="252.33"/>
    <n v="37849.5"/>
  </r>
  <r>
    <x v="3"/>
    <n v="4868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1.780351581602446"/>
    <n v="2.6752548679000001"/>
    <n v="1"/>
    <n v="22.95"/>
    <n v="727.67"/>
    <n v="0.41139015000000001"/>
    <n v="0"/>
    <n v="0"/>
    <n v="1"/>
    <n v="150"/>
  </r>
  <r>
    <x v="3"/>
    <n v="4418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9.825272079576445"/>
    <n v="0.78455399329999997"/>
    <n v="1"/>
    <n v="2.46"/>
    <n v="0"/>
    <n v="0.34891477100000001"/>
    <n v="0"/>
    <n v="0"/>
    <n v="1"/>
    <n v="150"/>
  </r>
  <r>
    <x v="3"/>
    <n v="48702"/>
    <n v="43.46"/>
    <n v="0"/>
    <n v="0"/>
    <n v="0"/>
    <n v="0"/>
    <n v="0"/>
    <n v="0"/>
    <n v="34.43"/>
    <n v="0"/>
    <n v="0"/>
    <n v="0"/>
    <n v="16.02"/>
    <n v="0"/>
    <n v="0"/>
    <n v="0"/>
    <n v="0"/>
    <n v="0"/>
    <n v="0"/>
    <n v="1185.2952812025621"/>
    <n v="1.8289560841000001"/>
    <n v="1"/>
    <n v="12878.23"/>
    <n v="17128.099999999999"/>
    <n v="0.78987808599999998"/>
    <n v="0"/>
    <n v="0"/>
    <n v="43.46"/>
    <n v="6519"/>
  </r>
  <r>
    <x v="3"/>
    <n v="4871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726.72951254947156"/>
    <n v="1.2307659473999999"/>
    <n v="1"/>
    <n v="181.68"/>
    <n v="334.77"/>
    <n v="0.63428701200000004"/>
    <n v="0"/>
    <n v="0"/>
    <n v="1"/>
    <n v="150"/>
  </r>
  <r>
    <x v="3"/>
    <n v="48728"/>
    <n v="4"/>
    <n v="0"/>
    <n v="0"/>
    <n v="0"/>
    <n v="0"/>
    <n v="0"/>
    <n v="0"/>
    <n v="3"/>
    <n v="0"/>
    <n v="0"/>
    <n v="0"/>
    <n v="2"/>
    <n v="0"/>
    <n v="0"/>
    <n v="0"/>
    <n v="0"/>
    <n v="0"/>
    <n v="0"/>
    <n v="339.34607502485409"/>
    <n v="0.50344486980000003"/>
    <n v="1"/>
    <n v="339.35"/>
    <n v="410.81"/>
    <n v="0.54698346600000003"/>
    <n v="0"/>
    <n v="0"/>
    <n v="4"/>
    <n v="600"/>
  </r>
  <r>
    <x v="3"/>
    <n v="48033"/>
    <n v="7.69"/>
    <n v="0"/>
    <n v="0"/>
    <n v="0"/>
    <n v="0"/>
    <n v="0"/>
    <n v="0"/>
    <n v="7.69"/>
    <n v="0"/>
    <n v="0"/>
    <n v="0"/>
    <n v="3.99"/>
    <n v="0"/>
    <n v="0"/>
    <n v="0"/>
    <n v="0"/>
    <n v="0"/>
    <n v="0"/>
    <n v="19.784028413336806"/>
    <n v="0.34353676309999998"/>
    <n v="1"/>
    <n v="38.03"/>
    <n v="718.57"/>
    <n v="0.31385861199999998"/>
    <n v="0"/>
    <n v="0"/>
    <n v="7.69"/>
    <n v="1153.5"/>
  </r>
  <r>
    <x v="3"/>
    <n v="48736"/>
    <n v="6"/>
    <n v="0"/>
    <n v="0"/>
    <n v="0"/>
    <n v="0"/>
    <n v="0"/>
    <n v="0"/>
    <n v="4"/>
    <n v="0"/>
    <n v="0"/>
    <n v="0"/>
    <n v="3"/>
    <n v="0"/>
    <n v="0"/>
    <n v="0"/>
    <n v="0"/>
    <n v="0"/>
    <n v="0"/>
    <n v="1118.8489355616391"/>
    <n v="4.2330263958999996"/>
    <n v="1"/>
    <n v="1678.27"/>
    <n v="4605.53"/>
    <n v="0.68086584000000006"/>
    <n v="0"/>
    <n v="0"/>
    <n v="6"/>
    <n v="900"/>
  </r>
  <r>
    <x v="3"/>
    <n v="4869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248.7247346686736"/>
    <n v="3.9918988903999999"/>
    <n v="1"/>
    <n v="312.18"/>
    <n v="1085.8"/>
    <n v="0.78548638900000001"/>
    <n v="0"/>
    <n v="0"/>
    <n v="1"/>
    <n v="150"/>
  </r>
  <r>
    <x v="3"/>
    <n v="44958"/>
    <n v="5.99"/>
    <n v="0"/>
    <n v="0"/>
    <n v="0"/>
    <n v="0"/>
    <n v="0"/>
    <n v="0"/>
    <n v="4.99"/>
    <n v="0"/>
    <n v="0"/>
    <n v="0"/>
    <n v="4.99"/>
    <n v="0"/>
    <n v="0"/>
    <n v="0"/>
    <n v="0"/>
    <n v="0"/>
    <n v="0"/>
    <n v="0"/>
    <n v="0.52469289910000005"/>
    <n v="1"/>
    <n v="0"/>
    <n v="712.16"/>
    <n v="0.29313963300000001"/>
    <n v="0"/>
    <n v="0"/>
    <n v="5.99"/>
    <n v="898.5"/>
  </r>
  <r>
    <x v="3"/>
    <n v="45054"/>
    <n v="4"/>
    <n v="0"/>
    <n v="0"/>
    <n v="0"/>
    <n v="0"/>
    <n v="0"/>
    <n v="0"/>
    <n v="4"/>
    <n v="0"/>
    <n v="0"/>
    <n v="0"/>
    <n v="2"/>
    <n v="0"/>
    <n v="0"/>
    <n v="0"/>
    <n v="0"/>
    <n v="0"/>
    <n v="0"/>
    <n v="621.43583407768529"/>
    <n v="1.4793474798999999"/>
    <n v="1"/>
    <n v="621.44000000000005"/>
    <n v="1609.53"/>
    <n v="0.63639511400000004"/>
    <n v="0"/>
    <n v="0"/>
    <n v="4"/>
    <n v="60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n v="43752"/>
    <n v="394.58"/>
    <n v="0"/>
    <n v="0"/>
    <n v="0"/>
    <n v="0"/>
    <n v="0"/>
    <n v="0"/>
    <n v="394.58"/>
    <n v="0"/>
    <n v="0"/>
    <n v="0"/>
    <n v="209.17"/>
    <n v="0"/>
    <n v="0"/>
    <n v="0"/>
    <n v="0"/>
    <n v="0"/>
    <n v="0"/>
    <n v="195.16110414154781"/>
    <n v="1.2931511515"/>
    <n v="1"/>
    <n v="19251.669999999998"/>
    <n v="138788.43"/>
    <n v="0.46646849499999998"/>
    <n v="0"/>
    <n v="0"/>
    <n v="394.58"/>
    <n v="59187"/>
  </r>
  <r>
    <x v="4"/>
    <n v="4423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880.83644835439964"/>
    <n v="3.2738175499"/>
    <n v="1"/>
    <n v="220.21"/>
    <n v="890.48"/>
    <n v="0.65466909699999998"/>
    <n v="0"/>
    <n v="0"/>
    <n v="1"/>
    <n v="150"/>
  </r>
  <r>
    <x v="4"/>
    <n v="44412"/>
    <n v="2.76"/>
    <n v="0"/>
    <n v="0"/>
    <n v="0"/>
    <n v="0"/>
    <n v="0"/>
    <n v="0"/>
    <n v="2.76"/>
    <n v="0"/>
    <n v="0"/>
    <n v="0"/>
    <n v="1.98"/>
    <n v="0"/>
    <n v="0"/>
    <n v="0"/>
    <n v="0"/>
    <n v="0"/>
    <n v="0"/>
    <n v="1173.7675101870461"/>
    <n v="0.9689045906"/>
    <n v="1"/>
    <n v="809.9"/>
    <n v="727.38"/>
    <n v="0.76093659300000005"/>
    <n v="0"/>
    <n v="0"/>
    <n v="2.76"/>
    <n v="413.99999999999994"/>
  </r>
  <r>
    <x v="4"/>
    <n v="49635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439.6172603335301"/>
    <n v="2.3592530795000002"/>
    <n v="1"/>
    <n v="359.9"/>
    <n v="641.72"/>
    <n v="0.83425458799999996"/>
    <n v="0"/>
    <n v="0"/>
    <n v="1"/>
    <n v="150"/>
  </r>
  <r>
    <x v="4"/>
    <n v="44578"/>
    <n v="9.48"/>
    <n v="0"/>
    <n v="0"/>
    <n v="0"/>
    <n v="0"/>
    <n v="0"/>
    <n v="0"/>
    <n v="9.48"/>
    <n v="0"/>
    <n v="0"/>
    <n v="0"/>
    <n v="5.05"/>
    <n v="0"/>
    <n v="0"/>
    <n v="0"/>
    <n v="0"/>
    <n v="0"/>
    <n v="0"/>
    <n v="161.70979342812737"/>
    <n v="1.7628578681"/>
    <n v="1"/>
    <n v="383.25"/>
    <n v="4545.63"/>
    <n v="0.393118878"/>
    <n v="0"/>
    <n v="0"/>
    <n v="9.48"/>
    <n v="1422"/>
  </r>
  <r>
    <x v="4"/>
    <n v="44677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1.9813124585999999"/>
    <n v="1"/>
    <n v="0"/>
    <n v="1077.83"/>
    <n v="0.13413825200000001"/>
    <n v="0"/>
    <n v="0"/>
    <n v="2"/>
    <n v="300"/>
  </r>
  <r>
    <x v="4"/>
    <n v="44693"/>
    <n v="3.44"/>
    <n v="0"/>
    <n v="0"/>
    <n v="0"/>
    <n v="0"/>
    <n v="0"/>
    <n v="0"/>
    <n v="3.44"/>
    <n v="0"/>
    <n v="0"/>
    <n v="0"/>
    <n v="2.44"/>
    <n v="0"/>
    <n v="0"/>
    <n v="0"/>
    <n v="0"/>
    <n v="0"/>
    <n v="0"/>
    <n v="274.66710676944211"/>
    <n v="1.4034529542"/>
    <n v="1"/>
    <n v="236.21"/>
    <n v="1313.18"/>
    <n v="0.48519359099999998"/>
    <n v="0"/>
    <n v="0"/>
    <n v="3.44"/>
    <n v="516"/>
  </r>
  <r>
    <x v="4"/>
    <n v="44719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599.36300916146934"/>
    <n v="2.7926402906000001"/>
    <n v="1"/>
    <n v="299.68"/>
    <n v="1519.2"/>
    <n v="0.58580121100000004"/>
    <n v="0"/>
    <n v="0"/>
    <n v="2"/>
    <n v="300"/>
  </r>
  <r>
    <x v="4"/>
    <n v="44081"/>
    <n v="1.43"/>
    <n v="0"/>
    <n v="0"/>
    <n v="0"/>
    <n v="0"/>
    <n v="0"/>
    <n v="0"/>
    <n v="1.43"/>
    <n v="0"/>
    <n v="0"/>
    <n v="0"/>
    <n v="0"/>
    <n v="0"/>
    <n v="0"/>
    <n v="0"/>
    <n v="0"/>
    <n v="0"/>
    <n v="0"/>
    <n v="399.0659966759705"/>
    <n v="1.0846163491"/>
    <n v="1"/>
    <n v="142.66999999999999"/>
    <n v="421.87"/>
    <n v="0.55386638899999996"/>
    <n v="0"/>
    <n v="0"/>
    <n v="1.43"/>
    <n v="214.5"/>
  </r>
  <r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"/>
    <n v="43802"/>
    <n v="4.3499999999999996"/>
    <n v="0"/>
    <n v="1.9"/>
    <n v="0"/>
    <n v="0"/>
    <n v="0"/>
    <n v="0"/>
    <n v="3.9"/>
    <n v="0"/>
    <n v="0"/>
    <n v="0"/>
    <n v="0"/>
    <n v="0"/>
    <n v="0"/>
    <n v="0"/>
    <n v="0"/>
    <n v="0"/>
    <n v="0"/>
    <n v="454.00578141101448"/>
    <n v="3.6729279115"/>
    <n v="2"/>
    <n v="0"/>
    <n v="0"/>
    <n v="0.53438618000000004"/>
    <n v="0"/>
    <n v="0"/>
    <n v="4.3499999999999996"/>
    <n v="108.74999999999999"/>
  </r>
  <r>
    <x v="5"/>
    <n v="47837"/>
    <n v="0.68"/>
    <n v="0"/>
    <n v="0"/>
    <n v="0"/>
    <n v="0"/>
    <n v="0"/>
    <n v="0"/>
    <n v="0.68"/>
    <n v="0"/>
    <n v="0"/>
    <n v="0"/>
    <n v="0"/>
    <n v="0"/>
    <n v="0"/>
    <n v="0"/>
    <n v="0"/>
    <n v="0"/>
    <n v="0"/>
    <n v="604.55679072927671"/>
    <n v="1.1559135004000001"/>
    <n v="2"/>
    <n v="0"/>
    <n v="0"/>
    <n v="0.56583131499999995"/>
    <n v="0"/>
    <n v="0"/>
    <n v="0.68"/>
    <n v="17"/>
  </r>
  <r>
    <x v="5"/>
    <n v="47845"/>
    <n v="0.66"/>
    <n v="0"/>
    <n v="0"/>
    <n v="0"/>
    <n v="0"/>
    <n v="0"/>
    <n v="0"/>
    <n v="0.66"/>
    <n v="0"/>
    <n v="0"/>
    <n v="0"/>
    <n v="0"/>
    <n v="0"/>
    <n v="0"/>
    <n v="0"/>
    <n v="0"/>
    <n v="0"/>
    <n v="0"/>
    <n v="18.849802509699746"/>
    <n v="0.39707610510000002"/>
    <n v="2"/>
    <n v="0"/>
    <n v="0"/>
    <n v="0.320619553"/>
    <n v="0"/>
    <n v="0"/>
    <n v="0.66"/>
    <n v="16.5"/>
  </r>
  <r>
    <x v="5"/>
    <n v="45393"/>
    <n v="2.46"/>
    <n v="0"/>
    <n v="1.94"/>
    <n v="0"/>
    <n v="0"/>
    <n v="0"/>
    <n v="0"/>
    <n v="0.94"/>
    <n v="0"/>
    <n v="0"/>
    <n v="0"/>
    <n v="0"/>
    <n v="0"/>
    <n v="0"/>
    <n v="0"/>
    <n v="0"/>
    <n v="0"/>
    <n v="0"/>
    <n v="0"/>
    <n v="1.06065989E-2"/>
    <n v="2"/>
    <n v="0"/>
    <n v="0"/>
    <n v="0.31002519299999998"/>
    <n v="0"/>
    <n v="0"/>
    <n v="2.46"/>
    <n v="61.5"/>
  </r>
  <r>
    <x v="5"/>
    <n v="44115"/>
    <n v="32.01"/>
    <n v="0"/>
    <n v="1.1299999999999999"/>
    <n v="1.79"/>
    <n v="0"/>
    <n v="0"/>
    <n v="0"/>
    <n v="17.75"/>
    <n v="0"/>
    <n v="0"/>
    <n v="0"/>
    <n v="0"/>
    <n v="0"/>
    <n v="0"/>
    <n v="0"/>
    <n v="0"/>
    <n v="0"/>
    <n v="0"/>
    <n v="363.46524345757331"/>
    <n v="0.46002108250000001"/>
    <n v="2"/>
    <n v="0"/>
    <n v="0"/>
    <n v="0.46622529099999999"/>
    <n v="0"/>
    <n v="0"/>
    <n v="32.01"/>
    <n v="800.25"/>
  </r>
  <r>
    <x v="5"/>
    <n v="4701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56.24796476641458"/>
    <n v="0.28475252620000002"/>
    <n v="2"/>
    <n v="0"/>
    <n v="0"/>
    <n v="0.40680514600000001"/>
    <n v="0"/>
    <n v="0"/>
    <n v="1"/>
    <n v="25"/>
  </r>
  <r>
    <x v="5"/>
    <n v="47985"/>
    <n v="2.0099999999999998"/>
    <n v="0"/>
    <n v="0.87"/>
    <n v="0"/>
    <n v="0"/>
    <n v="0"/>
    <n v="0"/>
    <n v="1.56"/>
    <n v="0"/>
    <n v="0"/>
    <n v="0"/>
    <n v="0"/>
    <n v="0"/>
    <n v="0"/>
    <n v="0"/>
    <n v="0"/>
    <n v="0"/>
    <n v="0"/>
    <n v="157.85415157126371"/>
    <n v="0.211347543"/>
    <n v="2"/>
    <n v="0"/>
    <n v="0"/>
    <n v="0.36948985499999998"/>
    <n v="0"/>
    <n v="0"/>
    <n v="2.0099999999999998"/>
    <n v="50.249999999999993"/>
  </r>
  <r>
    <x v="5"/>
    <n v="47993"/>
    <n v="12.03"/>
    <n v="0.41"/>
    <n v="1.99"/>
    <n v="1"/>
    <n v="0"/>
    <n v="0"/>
    <n v="0"/>
    <n v="10.029999999999999"/>
    <n v="0"/>
    <n v="0"/>
    <n v="0"/>
    <n v="0"/>
    <n v="0"/>
    <n v="0"/>
    <n v="0"/>
    <n v="0"/>
    <n v="0"/>
    <n v="0"/>
    <n v="0"/>
    <n v="0.86496359649999999"/>
    <n v="2"/>
    <n v="0"/>
    <n v="0"/>
    <n v="0.28522771000000002"/>
    <n v="0"/>
    <n v="0"/>
    <n v="12.03"/>
    <n v="300.75"/>
  </r>
  <r>
    <x v="5"/>
    <n v="48017"/>
    <n v="20.89"/>
    <n v="0"/>
    <n v="0.04"/>
    <n v="0"/>
    <n v="0"/>
    <n v="0"/>
    <n v="0"/>
    <n v="14.57"/>
    <n v="0"/>
    <n v="0"/>
    <n v="0"/>
    <n v="0"/>
    <n v="0"/>
    <n v="0"/>
    <n v="0"/>
    <n v="0"/>
    <n v="0"/>
    <n v="0"/>
    <n v="639.69766055400373"/>
    <n v="0.65607922220000003"/>
    <n v="2"/>
    <n v="0"/>
    <n v="0"/>
    <n v="0.55146232799999995"/>
    <n v="0"/>
    <n v="0"/>
    <n v="20.89"/>
    <n v="522.25"/>
  </r>
  <r>
    <x v="5"/>
    <n v="44453"/>
    <n v="317.88"/>
    <n v="2.79"/>
    <n v="52.92"/>
    <n v="3.38"/>
    <n v="0"/>
    <n v="1.87"/>
    <n v="0"/>
    <n v="254.61"/>
    <n v="0"/>
    <n v="0"/>
    <n v="0"/>
    <n v="0"/>
    <n v="0"/>
    <n v="0"/>
    <n v="0"/>
    <n v="0"/>
    <n v="0"/>
    <n v="0"/>
    <n v="619.34967114587289"/>
    <n v="1.6817848263999999"/>
    <n v="2"/>
    <n v="0"/>
    <n v="0"/>
    <n v="0.57930011599999998"/>
    <n v="0"/>
    <n v="0"/>
    <n v="317.88"/>
    <n v="7947"/>
  </r>
  <r>
    <x v="5"/>
    <n v="48025"/>
    <n v="14.51"/>
    <n v="0"/>
    <n v="5.88"/>
    <n v="0"/>
    <n v="0"/>
    <n v="0"/>
    <n v="0"/>
    <n v="12.91"/>
    <n v="0"/>
    <n v="0"/>
    <n v="0"/>
    <n v="0"/>
    <n v="0"/>
    <n v="0"/>
    <n v="0"/>
    <n v="0"/>
    <n v="0"/>
    <n v="0"/>
    <n v="327.50029904695037"/>
    <n v="0.84953125740000002"/>
    <n v="2"/>
    <n v="0"/>
    <n v="0"/>
    <n v="0.454795159"/>
    <n v="0"/>
    <n v="0"/>
    <n v="14.51"/>
    <n v="362.75"/>
  </r>
  <r>
    <x v="5"/>
    <n v="49056"/>
    <n v="1.66"/>
    <n v="0"/>
    <n v="0.66"/>
    <n v="0"/>
    <n v="0"/>
    <n v="0"/>
    <n v="0"/>
    <n v="1"/>
    <n v="0"/>
    <n v="0"/>
    <n v="0"/>
    <n v="0"/>
    <n v="0"/>
    <n v="0"/>
    <n v="0"/>
    <n v="0"/>
    <n v="0"/>
    <n v="0"/>
    <n v="342.07600712782664"/>
    <n v="0.83880953719999995"/>
    <n v="2"/>
    <n v="0"/>
    <n v="0"/>
    <n v="0.42428534499999998"/>
    <n v="0"/>
    <n v="0"/>
    <n v="1.66"/>
    <n v="41.5"/>
  </r>
  <r>
    <x v="5"/>
    <n v="46896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533.48519593357275"/>
    <n v="0.31646637080000001"/>
    <n v="2"/>
    <n v="0"/>
    <n v="0"/>
    <n v="0.584336415"/>
    <n v="0"/>
    <n v="0"/>
    <n v="2"/>
    <n v="50"/>
  </r>
  <r>
    <x v="5"/>
    <n v="46482"/>
    <n v="2.4300000000000002"/>
    <n v="0"/>
    <n v="0"/>
    <n v="0"/>
    <n v="0"/>
    <n v="0"/>
    <n v="0"/>
    <n v="2.4300000000000002"/>
    <n v="0"/>
    <n v="0"/>
    <n v="0"/>
    <n v="0"/>
    <n v="0"/>
    <n v="0"/>
    <n v="0"/>
    <n v="0"/>
    <n v="0"/>
    <n v="0"/>
    <n v="145.59793798763806"/>
    <n v="1.3001043189999999"/>
    <n v="2"/>
    <n v="0"/>
    <n v="0"/>
    <n v="0.34653777400000002"/>
    <n v="0"/>
    <n v="0"/>
    <n v="2.4300000000000002"/>
    <n v="60.750000000000007"/>
  </r>
  <r>
    <x v="5"/>
    <n v="48041"/>
    <n v="0.11"/>
    <n v="0"/>
    <n v="0"/>
    <n v="0"/>
    <n v="0"/>
    <n v="0"/>
    <n v="0"/>
    <n v="0"/>
    <n v="0"/>
    <n v="0"/>
    <n v="0"/>
    <n v="0"/>
    <n v="0"/>
    <n v="0"/>
    <n v="0"/>
    <n v="0"/>
    <n v="0"/>
    <n v="0"/>
    <n v="309.40398549356848"/>
    <n v="0.42147832419999998"/>
    <n v="2"/>
    <n v="0"/>
    <n v="0"/>
    <n v="0.454842511"/>
    <n v="0"/>
    <n v="0"/>
    <n v="0.11"/>
    <n v="2.75"/>
  </r>
  <r>
    <x v="5"/>
    <n v="48876"/>
    <n v="0.59"/>
    <n v="0"/>
    <n v="0"/>
    <n v="0"/>
    <n v="0"/>
    <n v="0"/>
    <n v="0"/>
    <n v="0.53"/>
    <n v="0"/>
    <n v="0"/>
    <n v="0"/>
    <n v="0"/>
    <n v="0"/>
    <n v="0"/>
    <n v="0"/>
    <n v="0"/>
    <n v="0"/>
    <n v="0"/>
    <n v="647.43094685976916"/>
    <n v="0.68979212950000002"/>
    <n v="2"/>
    <n v="0"/>
    <n v="0"/>
    <n v="0.59495910799999996"/>
    <n v="0"/>
    <n v="0"/>
    <n v="0.59"/>
    <n v="14.75"/>
  </r>
  <r>
    <x v="5"/>
    <n v="46904"/>
    <n v="3.74"/>
    <n v="0"/>
    <n v="1.56"/>
    <n v="0"/>
    <n v="0"/>
    <n v="0"/>
    <n v="0"/>
    <n v="3.74"/>
    <n v="0"/>
    <n v="0"/>
    <n v="0"/>
    <n v="0"/>
    <n v="0"/>
    <n v="0"/>
    <n v="0"/>
    <n v="0"/>
    <n v="0"/>
    <n v="0"/>
    <n v="0"/>
    <n v="1.1222606594"/>
    <n v="2"/>
    <n v="0"/>
    <n v="0"/>
    <n v="0.23603475500000001"/>
    <n v="0"/>
    <n v="0"/>
    <n v="3.74"/>
    <n v="93.5"/>
  </r>
  <r>
    <x v="5"/>
    <n v="45179"/>
    <n v="0.84"/>
    <n v="0"/>
    <n v="0.46"/>
    <n v="0"/>
    <n v="0"/>
    <n v="0"/>
    <n v="0"/>
    <n v="0.84"/>
    <n v="0"/>
    <n v="0"/>
    <n v="0"/>
    <n v="0"/>
    <n v="0"/>
    <n v="0"/>
    <n v="0"/>
    <n v="0"/>
    <n v="0"/>
    <n v="0"/>
    <n v="1180.1012551006691"/>
    <n v="3.5501410545000001"/>
    <n v="2"/>
    <n v="0"/>
    <n v="0"/>
    <n v="0.72442221299999998"/>
    <n v="0"/>
    <n v="0"/>
    <n v="0.84"/>
    <n v="21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6"/>
    <n v="43802"/>
    <n v="1.02"/>
    <n v="0"/>
    <n v="0"/>
    <n v="0"/>
    <n v="0"/>
    <n v="0"/>
    <n v="0"/>
    <n v="0"/>
    <n v="0"/>
    <n v="0"/>
    <n v="0"/>
    <n v="0"/>
    <n v="0"/>
    <n v="0"/>
    <n v="0.08"/>
    <n v="0"/>
    <n v="0"/>
    <n v="0"/>
    <n v="454.00578141101448"/>
    <n v="3.6729279115"/>
    <n v="1"/>
    <n v="115.77"/>
    <n v="0"/>
    <n v="0.53438618000000004"/>
    <n v="0"/>
    <n v="0"/>
    <n v="1.02"/>
    <n v="153"/>
  </r>
  <r>
    <x v="6"/>
    <n v="46953"/>
    <n v="28.46"/>
    <n v="0"/>
    <n v="2.4900000000000002"/>
    <n v="0.36"/>
    <n v="0"/>
    <n v="0"/>
    <n v="0"/>
    <n v="19.53"/>
    <n v="0"/>
    <n v="0"/>
    <n v="0"/>
    <n v="0"/>
    <n v="0"/>
    <n v="0"/>
    <n v="1.21"/>
    <n v="0"/>
    <n v="0"/>
    <n v="0"/>
    <n v="1684.2348410919162"/>
    <n v="2.2177521208000002"/>
    <n v="1"/>
    <n v="11983.33"/>
    <n v="11781.05"/>
    <n v="0.81904988700000003"/>
    <n v="0"/>
    <n v="0"/>
    <n v="28.46"/>
    <n v="4269"/>
  </r>
  <r>
    <x v="6"/>
    <n v="49098"/>
    <n v="0.26"/>
    <n v="0"/>
    <n v="0"/>
    <n v="0"/>
    <n v="0"/>
    <n v="0"/>
    <n v="0"/>
    <n v="0"/>
    <n v="0"/>
    <n v="0"/>
    <n v="0"/>
    <n v="0"/>
    <n v="0"/>
    <n v="0"/>
    <n v="0"/>
    <n v="0"/>
    <n v="0"/>
    <n v="0"/>
    <n v="606.2892002873632"/>
    <n v="0.58631960949999995"/>
    <n v="1"/>
    <n v="39.409999999999997"/>
    <n v="0"/>
    <n v="0.51607146299999995"/>
    <n v="0"/>
    <n v="0"/>
    <n v="0.26"/>
    <n v="39"/>
  </r>
  <r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4820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6.5558528599999999E-2"/>
    <n v="1"/>
    <n v="0"/>
    <n v="0"/>
    <n v="0.26255666100000002"/>
    <n v="0"/>
    <n v="0"/>
    <n v="1"/>
    <n v="150"/>
  </r>
  <r>
    <x v="7"/>
    <n v="4363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628858320000003"/>
    <n v="1"/>
    <n v="0"/>
    <n v="0"/>
    <n v="0.31808153900000002"/>
    <n v="0"/>
    <n v="0"/>
    <n v="1"/>
    <n v="150"/>
  </r>
  <r>
    <x v="7"/>
    <n v="50690"/>
    <n v="0.37"/>
    <n v="0"/>
    <n v="0"/>
    <n v="0"/>
    <n v="0"/>
    <n v="0"/>
    <n v="0"/>
    <n v="0.37"/>
    <n v="0"/>
    <n v="0"/>
    <n v="0"/>
    <n v="0.13"/>
    <n v="0"/>
    <n v="0"/>
    <n v="0"/>
    <n v="0"/>
    <n v="0"/>
    <n v="0"/>
    <n v="287.33699061584332"/>
    <n v="0.51684633700000004"/>
    <n v="1"/>
    <n v="26.58"/>
    <n v="52.02"/>
    <n v="0.47174296999999998"/>
    <n v="0"/>
    <n v="0"/>
    <n v="0.37"/>
    <n v="55.5"/>
  </r>
  <r>
    <x v="7"/>
    <n v="44362"/>
    <n v="9.5"/>
    <n v="0"/>
    <n v="0"/>
    <n v="0"/>
    <n v="0"/>
    <n v="0"/>
    <n v="0"/>
    <n v="3.5"/>
    <n v="0"/>
    <n v="0"/>
    <n v="0"/>
    <n v="4.22"/>
    <n v="0"/>
    <n v="0"/>
    <n v="0"/>
    <n v="0"/>
    <n v="0"/>
    <n v="0"/>
    <n v="94.869008809635275"/>
    <n v="0.52077289439999996"/>
    <n v="1"/>
    <n v="225.31"/>
    <n v="495.78"/>
    <n v="0.40103628899999999"/>
    <n v="0"/>
    <n v="0"/>
    <n v="9.5"/>
    <n v="1425"/>
  </r>
  <r>
    <x v="7"/>
    <n v="48215"/>
    <n v="0.76"/>
    <n v="0"/>
    <n v="0"/>
    <n v="0"/>
    <n v="0"/>
    <n v="0"/>
    <n v="0"/>
    <n v="0"/>
    <n v="0"/>
    <n v="0"/>
    <n v="0"/>
    <n v="0.38"/>
    <n v="0"/>
    <n v="0"/>
    <n v="0"/>
    <n v="0"/>
    <n v="0"/>
    <n v="0"/>
    <n v="0"/>
    <n v="2.5614800000000001E-5"/>
    <n v="1"/>
    <n v="0"/>
    <n v="0"/>
    <n v="0.377465051"/>
    <n v="0"/>
    <n v="0"/>
    <n v="0.76"/>
    <n v="114"/>
  </r>
  <r>
    <x v="7"/>
    <n v="45583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5.6680554000000001E-2"/>
    <n v="1"/>
    <n v="0"/>
    <n v="0"/>
    <n v="0.37168026999999998"/>
    <n v="0"/>
    <n v="0"/>
    <n v="2"/>
    <n v="300"/>
  </r>
  <r>
    <x v="7"/>
    <n v="4560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96625094160000002"/>
    <n v="1"/>
    <n v="0"/>
    <n v="262.82"/>
    <n v="0.29168379300000002"/>
    <n v="0"/>
    <n v="0"/>
    <n v="1"/>
    <n v="150"/>
  </r>
  <r>
    <x v="7"/>
    <n v="48223"/>
    <n v="25.19"/>
    <n v="2"/>
    <n v="6.73"/>
    <n v="0"/>
    <n v="0"/>
    <n v="0"/>
    <n v="1"/>
    <n v="11.62"/>
    <n v="0"/>
    <n v="0"/>
    <n v="0"/>
    <n v="9.6"/>
    <n v="0"/>
    <n v="0"/>
    <n v="0"/>
    <n v="0"/>
    <n v="0"/>
    <n v="0"/>
    <n v="26.219830439533272"/>
    <n v="0.88910344330000002"/>
    <n v="1"/>
    <n v="165.12"/>
    <n v="2810.14"/>
    <n v="0.40948401499999998"/>
    <n v="0"/>
    <n v="0"/>
    <n v="25.19"/>
    <n v="3778.5"/>
  </r>
  <r>
    <x v="7"/>
    <n v="47092"/>
    <n v="3.7"/>
    <n v="0"/>
    <n v="1.7"/>
    <n v="0"/>
    <n v="0"/>
    <n v="0"/>
    <n v="1"/>
    <n v="0"/>
    <n v="0"/>
    <n v="0"/>
    <n v="0"/>
    <n v="0"/>
    <n v="0"/>
    <n v="0"/>
    <n v="0"/>
    <n v="0"/>
    <n v="0"/>
    <n v="0"/>
    <n v="272.69105767571727"/>
    <n v="0.65361652349999999"/>
    <n v="1"/>
    <n v="252.24"/>
    <n v="0"/>
    <n v="0.474816929"/>
    <n v="0"/>
    <n v="0"/>
    <n v="3.7"/>
    <n v="555"/>
  </r>
  <r>
    <x v="7"/>
    <n v="44875"/>
    <n v="12.38"/>
    <n v="0"/>
    <n v="1"/>
    <n v="0"/>
    <n v="0"/>
    <n v="0"/>
    <n v="2"/>
    <n v="6"/>
    <n v="0"/>
    <n v="0"/>
    <n v="0"/>
    <n v="5.38"/>
    <n v="0"/>
    <n v="0"/>
    <n v="0"/>
    <n v="0"/>
    <n v="0"/>
    <n v="0"/>
    <n v="0"/>
    <n v="0.20364269469999999"/>
    <n v="1"/>
    <n v="0"/>
    <n v="332.34"/>
    <n v="0.336492662"/>
    <n v="0"/>
    <n v="0"/>
    <n v="12.38"/>
    <n v="1857.0000000000002"/>
  </r>
  <r>
    <x v="7"/>
    <n v="44909"/>
    <n v="259.69"/>
    <n v="7.63"/>
    <n v="53.6"/>
    <n v="0"/>
    <n v="1"/>
    <n v="0"/>
    <n v="8.64"/>
    <n v="126.61"/>
    <n v="0"/>
    <n v="0"/>
    <n v="0"/>
    <n v="118.44"/>
    <n v="0"/>
    <n v="0"/>
    <n v="0"/>
    <n v="0"/>
    <n v="0"/>
    <n v="0"/>
    <n v="1232.9868147958166"/>
    <n v="1.8922585448"/>
    <n v="1"/>
    <n v="80048.59"/>
    <n v="65165.45"/>
    <n v="0.78552379999999999"/>
    <n v="0"/>
    <n v="0"/>
    <n v="259.69"/>
    <n v="38953.5"/>
  </r>
  <r>
    <x v="7"/>
    <n v="48231"/>
    <n v="3"/>
    <n v="0"/>
    <n v="0"/>
    <n v="0"/>
    <n v="0"/>
    <n v="0"/>
    <n v="0"/>
    <n v="0"/>
    <n v="0"/>
    <n v="0"/>
    <n v="0"/>
    <n v="2"/>
    <n v="0"/>
    <n v="0"/>
    <n v="0"/>
    <n v="0"/>
    <n v="0"/>
    <n v="0"/>
    <n v="710.46474099151123"/>
    <n v="1.3976599478"/>
    <n v="1"/>
    <n v="532.85"/>
    <n v="0"/>
    <n v="0.59894108400000001"/>
    <n v="0"/>
    <n v="0"/>
    <n v="3"/>
    <n v="45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"/>
    <n v="45187"/>
    <n v="0.63"/>
    <n v="0"/>
    <n v="0"/>
    <n v="0"/>
    <n v="0"/>
    <n v="0"/>
    <n v="0"/>
    <n v="0"/>
    <n v="0"/>
    <n v="0"/>
    <n v="0"/>
    <n v="0"/>
    <n v="0"/>
    <n v="0"/>
    <n v="0"/>
    <n v="0"/>
    <n v="0"/>
    <n v="0"/>
    <n v="536.02263446788402"/>
    <n v="0.36444554470000001"/>
    <n v="2"/>
    <n v="0"/>
    <n v="0"/>
    <n v="0.55524913300000001"/>
    <n v="0"/>
    <n v="0"/>
    <n v="0.63"/>
    <n v="15.75"/>
  </r>
  <r>
    <x v="8"/>
    <n v="61903"/>
    <n v="8.2100000000000009"/>
    <n v="0"/>
    <n v="0"/>
    <n v="0"/>
    <n v="0"/>
    <n v="0"/>
    <n v="0"/>
    <n v="5.37"/>
    <n v="0"/>
    <n v="0"/>
    <n v="0"/>
    <n v="0"/>
    <n v="0"/>
    <n v="0"/>
    <n v="0"/>
    <n v="0"/>
    <n v="0.6"/>
    <n v="0"/>
    <n v="1090.63953467288"/>
    <n v="1.7825999961000001"/>
    <n v="2"/>
    <n v="0"/>
    <n v="0"/>
    <n v="0.70252247300000004"/>
    <n v="0"/>
    <n v="0"/>
    <n v="8.2100000000000009"/>
    <n v="205.25000000000003"/>
  </r>
  <r>
    <x v="8"/>
    <n v="49494"/>
    <n v="0.67"/>
    <n v="0"/>
    <n v="0.67"/>
    <n v="0"/>
    <n v="0"/>
    <n v="0"/>
    <n v="0"/>
    <n v="0.67"/>
    <n v="0"/>
    <n v="0"/>
    <n v="0"/>
    <n v="0"/>
    <n v="0"/>
    <n v="0"/>
    <n v="0"/>
    <n v="0"/>
    <n v="0"/>
    <n v="0.36"/>
    <n v="730.7600764037428"/>
    <n v="1.0988961819"/>
    <n v="2"/>
    <n v="0"/>
    <n v="0"/>
    <n v="0.61370730200000001"/>
    <n v="0"/>
    <n v="0"/>
    <n v="0.74199999999999999"/>
    <n v="18.55"/>
  </r>
  <r>
    <x v="8"/>
    <n v="43489"/>
    <n v="44.78"/>
    <n v="0"/>
    <n v="6.43"/>
    <n v="0.45"/>
    <n v="0"/>
    <n v="0"/>
    <n v="0"/>
    <n v="33.090000000000003"/>
    <n v="0"/>
    <n v="1.73"/>
    <n v="0"/>
    <n v="0"/>
    <n v="0"/>
    <n v="0"/>
    <n v="0"/>
    <n v="0"/>
    <n v="0.9"/>
    <n v="0"/>
    <n v="965.83149339195813"/>
    <n v="3.72042677"/>
    <n v="2"/>
    <n v="0"/>
    <n v="0"/>
    <n v="0.698126252"/>
    <n v="0"/>
    <n v="0"/>
    <n v="44.78"/>
    <n v="1119.5"/>
  </r>
  <r>
    <x v="8"/>
    <n v="45906"/>
    <n v="12.04"/>
    <n v="0"/>
    <n v="0"/>
    <n v="0"/>
    <n v="0"/>
    <n v="0"/>
    <n v="0"/>
    <n v="3.99"/>
    <n v="0"/>
    <n v="0"/>
    <n v="0"/>
    <n v="0"/>
    <n v="0"/>
    <n v="0"/>
    <n v="0"/>
    <n v="0"/>
    <n v="0.2"/>
    <n v="0"/>
    <n v="507.57761371416757"/>
    <n v="0.86466497259999997"/>
    <n v="2"/>
    <n v="0"/>
    <n v="0"/>
    <n v="0.52725536799999995"/>
    <n v="0"/>
    <n v="0"/>
    <n v="12.04"/>
    <n v="301"/>
  </r>
  <r>
    <x v="8"/>
    <n v="45757"/>
    <n v="1"/>
    <n v="0"/>
    <n v="0"/>
    <n v="0"/>
    <n v="0"/>
    <n v="0"/>
    <n v="0"/>
    <n v="0"/>
    <n v="0"/>
    <n v="0"/>
    <n v="0"/>
    <n v="0"/>
    <n v="0"/>
    <n v="0"/>
    <n v="0"/>
    <n v="0"/>
    <n v="0.12"/>
    <n v="0"/>
    <n v="601.34213167596351"/>
    <n v="0.37081747780000002"/>
    <n v="2"/>
    <n v="0"/>
    <n v="0"/>
    <n v="0.60001287299999995"/>
    <n v="0"/>
    <n v="0"/>
    <n v="1"/>
    <n v="25"/>
  </r>
  <r>
    <x v="8"/>
    <n v="43497"/>
    <n v="6.04"/>
    <n v="0"/>
    <n v="1"/>
    <n v="0"/>
    <n v="0"/>
    <n v="0"/>
    <n v="0"/>
    <n v="1.29"/>
    <n v="0"/>
    <n v="0"/>
    <n v="0"/>
    <n v="0"/>
    <n v="0"/>
    <n v="0"/>
    <n v="0"/>
    <n v="0"/>
    <n v="0"/>
    <n v="0"/>
    <n v="1259.2039600535525"/>
    <n v="4.0470793072999998"/>
    <n v="2"/>
    <n v="0"/>
    <n v="0"/>
    <n v="0.792450761"/>
    <n v="0"/>
    <n v="0"/>
    <n v="6.04"/>
    <n v="151"/>
  </r>
  <r>
    <x v="8"/>
    <n v="46847"/>
    <n v="3.86"/>
    <n v="0"/>
    <n v="0"/>
    <n v="0"/>
    <n v="0"/>
    <n v="0"/>
    <n v="0"/>
    <n v="0.86"/>
    <n v="0"/>
    <n v="0"/>
    <n v="0"/>
    <n v="0"/>
    <n v="0"/>
    <n v="0"/>
    <n v="0"/>
    <n v="0"/>
    <n v="0.1"/>
    <n v="0"/>
    <n v="681.33616808746456"/>
    <n v="0.86148944549999995"/>
    <n v="2"/>
    <n v="0"/>
    <n v="0"/>
    <n v="0.60666933999999995"/>
    <n v="0"/>
    <n v="0"/>
    <n v="3.86"/>
    <n v="96.5"/>
  </r>
  <r>
    <x v="8"/>
    <n v="45195"/>
    <n v="6.15"/>
    <n v="0"/>
    <n v="0"/>
    <n v="0"/>
    <n v="0"/>
    <n v="0"/>
    <n v="0"/>
    <n v="0.15"/>
    <n v="0"/>
    <n v="0"/>
    <n v="0"/>
    <n v="0"/>
    <n v="0.06"/>
    <n v="0"/>
    <n v="0"/>
    <n v="0"/>
    <n v="0.34"/>
    <n v="0"/>
    <n v="221.68844804605411"/>
    <n v="0.23748123939999999"/>
    <n v="2"/>
    <n v="0"/>
    <n v="0"/>
    <n v="0.446612911"/>
    <n v="0"/>
    <n v="0"/>
    <n v="6.15"/>
    <n v="153.75"/>
  </r>
  <r>
    <x v="8"/>
    <n v="4975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72.56364200816034"/>
    <n v="8.4856822900000003E-2"/>
    <n v="2"/>
    <n v="0"/>
    <n v="0"/>
    <n v="0.47881436999999999"/>
    <n v="0"/>
    <n v="0"/>
    <n v="1"/>
    <n v="25"/>
  </r>
  <r>
    <x v="8"/>
    <n v="46623"/>
    <n v="0.91"/>
    <n v="0"/>
    <n v="0"/>
    <n v="0"/>
    <n v="0"/>
    <n v="0"/>
    <n v="0"/>
    <n v="0.91"/>
    <n v="0"/>
    <n v="0"/>
    <n v="0"/>
    <n v="0"/>
    <n v="0"/>
    <n v="0"/>
    <n v="0"/>
    <n v="0"/>
    <n v="0"/>
    <n v="0"/>
    <n v="776.3875034344544"/>
    <n v="0.59227667139999995"/>
    <n v="2"/>
    <n v="0"/>
    <n v="0"/>
    <n v="0.56812929199999995"/>
    <n v="0"/>
    <n v="0"/>
    <n v="0.91"/>
    <n v="22.75"/>
  </r>
  <r>
    <x v="8"/>
    <n v="48207"/>
    <n v="6.83"/>
    <n v="0"/>
    <n v="1.83"/>
    <n v="0"/>
    <n v="0"/>
    <n v="0"/>
    <n v="0"/>
    <n v="1"/>
    <n v="0"/>
    <n v="0"/>
    <n v="0"/>
    <n v="0"/>
    <n v="0"/>
    <n v="0"/>
    <n v="0"/>
    <n v="0"/>
    <n v="0.2"/>
    <n v="0"/>
    <n v="0"/>
    <n v="6.5558528599999999E-2"/>
    <n v="2"/>
    <n v="0"/>
    <n v="0"/>
    <n v="0.26255666100000002"/>
    <n v="0"/>
    <n v="0"/>
    <n v="6.83"/>
    <n v="170.75"/>
  </r>
  <r>
    <x v="8"/>
    <n v="4663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527.55880093034841"/>
    <n v="0.22608636479999999"/>
    <n v="2"/>
    <n v="0"/>
    <n v="0"/>
    <n v="0.52979353500000004"/>
    <n v="0"/>
    <n v="0"/>
    <n v="2"/>
    <n v="50"/>
  </r>
  <r>
    <x v="8"/>
    <n v="47043"/>
    <n v="1.91"/>
    <n v="0"/>
    <n v="1"/>
    <n v="0"/>
    <n v="0"/>
    <n v="0"/>
    <n v="0"/>
    <n v="1"/>
    <n v="0"/>
    <n v="0"/>
    <n v="0"/>
    <n v="0"/>
    <n v="0"/>
    <n v="0"/>
    <n v="0"/>
    <n v="0"/>
    <n v="0"/>
    <n v="0"/>
    <n v="221.4654312477191"/>
    <n v="0.29122946090000001"/>
    <n v="2"/>
    <n v="0"/>
    <n v="0"/>
    <n v="0.41285896799999999"/>
    <n v="0"/>
    <n v="0"/>
    <n v="1.91"/>
    <n v="47.75"/>
  </r>
  <r>
    <x v="8"/>
    <n v="47423"/>
    <n v="2.94"/>
    <n v="0"/>
    <n v="0"/>
    <n v="0"/>
    <n v="0"/>
    <n v="0"/>
    <n v="0"/>
    <n v="0"/>
    <n v="0"/>
    <n v="0"/>
    <n v="0"/>
    <n v="0"/>
    <n v="0.2"/>
    <n v="0"/>
    <n v="0"/>
    <n v="0"/>
    <n v="0"/>
    <n v="0"/>
    <n v="303.39459953741056"/>
    <n v="0.1965157773"/>
    <n v="2"/>
    <n v="0"/>
    <n v="0"/>
    <n v="0.43771416000000002"/>
    <n v="0"/>
    <n v="0"/>
    <n v="2.94"/>
    <n v="73.5"/>
  </r>
  <r>
    <x v="8"/>
    <n v="43505"/>
    <n v="3.81"/>
    <n v="0.79"/>
    <n v="0.78"/>
    <n v="0"/>
    <n v="0"/>
    <n v="0"/>
    <n v="0"/>
    <n v="3.57"/>
    <n v="0"/>
    <n v="0"/>
    <n v="0"/>
    <n v="0"/>
    <n v="0.16"/>
    <n v="0"/>
    <n v="0"/>
    <n v="0"/>
    <n v="0.17"/>
    <n v="0"/>
    <n v="318.26521303196097"/>
    <n v="0.68061789569999998"/>
    <n v="2"/>
    <n v="0"/>
    <n v="0"/>
    <n v="0.48301392199999998"/>
    <n v="0"/>
    <n v="0"/>
    <n v="3.81"/>
    <n v="95.25"/>
  </r>
  <r>
    <x v="8"/>
    <n v="43513"/>
    <n v="11.55"/>
    <n v="0"/>
    <n v="0"/>
    <n v="0"/>
    <n v="0"/>
    <n v="0"/>
    <n v="0"/>
    <n v="5.55"/>
    <n v="0"/>
    <n v="0.11"/>
    <n v="0"/>
    <n v="0"/>
    <n v="0.26"/>
    <n v="0"/>
    <n v="0"/>
    <n v="0"/>
    <n v="0.2"/>
    <n v="0"/>
    <n v="767.12589335078189"/>
    <n v="3.1651166308000001"/>
    <n v="2"/>
    <n v="0"/>
    <n v="0"/>
    <n v="0.61051283199999995"/>
    <n v="0"/>
    <n v="0"/>
    <n v="11.55"/>
    <n v="288.75"/>
  </r>
  <r>
    <x v="8"/>
    <n v="43521"/>
    <n v="6.41"/>
    <n v="0.95"/>
    <n v="0"/>
    <n v="0.41"/>
    <n v="0"/>
    <n v="0"/>
    <n v="0"/>
    <n v="2.46"/>
    <n v="0"/>
    <n v="0"/>
    <n v="0"/>
    <n v="0"/>
    <n v="0"/>
    <n v="0"/>
    <n v="0"/>
    <n v="0"/>
    <n v="0.27"/>
    <n v="0"/>
    <n v="0"/>
    <n v="0.71184519099999999"/>
    <n v="2"/>
    <n v="0"/>
    <n v="0"/>
    <n v="0.34225080899999999"/>
    <n v="0"/>
    <n v="0"/>
    <n v="6.41"/>
    <n v="160.25"/>
  </r>
  <r>
    <x v="8"/>
    <n v="49171"/>
    <n v="7.45"/>
    <n v="0"/>
    <n v="0"/>
    <n v="0"/>
    <n v="0"/>
    <n v="0"/>
    <n v="0"/>
    <n v="0.95"/>
    <n v="0"/>
    <n v="0"/>
    <n v="0"/>
    <n v="0"/>
    <n v="0.12"/>
    <n v="0"/>
    <n v="0"/>
    <n v="0"/>
    <n v="0.2"/>
    <n v="0"/>
    <n v="0"/>
    <n v="2.5753339300000001E-2"/>
    <n v="2"/>
    <n v="0"/>
    <n v="0"/>
    <n v="0.20198105499999999"/>
    <n v="0"/>
    <n v="0"/>
    <n v="7.45"/>
    <n v="186.25"/>
  </r>
  <r>
    <x v="8"/>
    <n v="48298"/>
    <n v="7.61"/>
    <n v="0"/>
    <n v="0"/>
    <n v="0"/>
    <n v="0"/>
    <n v="0"/>
    <n v="0"/>
    <n v="3"/>
    <n v="0"/>
    <n v="0"/>
    <n v="0"/>
    <n v="0"/>
    <n v="0"/>
    <n v="0"/>
    <n v="0"/>
    <n v="0"/>
    <n v="0"/>
    <n v="0"/>
    <n v="360.31298947626044"/>
    <n v="0.93499402740000004"/>
    <n v="2"/>
    <n v="0"/>
    <n v="0"/>
    <n v="0.52897740699999996"/>
    <n v="0"/>
    <n v="0"/>
    <n v="7.61"/>
    <n v="190.25"/>
  </r>
  <r>
    <x v="8"/>
    <n v="48116"/>
    <n v="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6505688E-2"/>
    <n v="2"/>
    <n v="0"/>
    <n v="0"/>
    <n v="0.32018524199999998"/>
    <n v="0"/>
    <n v="0"/>
    <n v="2.1"/>
    <n v="52.5"/>
  </r>
  <r>
    <x v="8"/>
    <n v="48124"/>
    <n v="10.29"/>
    <n v="0"/>
    <n v="1"/>
    <n v="0"/>
    <n v="0"/>
    <n v="0"/>
    <n v="0"/>
    <n v="1.31"/>
    <n v="0"/>
    <n v="0"/>
    <n v="0"/>
    <n v="0"/>
    <n v="0"/>
    <n v="0"/>
    <n v="0"/>
    <n v="0"/>
    <n v="0.2"/>
    <n v="0"/>
    <n v="0"/>
    <n v="3.67719595E-2"/>
    <n v="2"/>
    <n v="0"/>
    <n v="0"/>
    <n v="0.18601177599999999"/>
    <n v="0"/>
    <n v="0"/>
    <n v="10.29"/>
    <n v="257.25"/>
  </r>
  <r>
    <x v="8"/>
    <n v="43539"/>
    <n v="6.99"/>
    <n v="0"/>
    <n v="0"/>
    <n v="0"/>
    <n v="0"/>
    <n v="0"/>
    <n v="0"/>
    <n v="5"/>
    <n v="0"/>
    <n v="0"/>
    <n v="0"/>
    <n v="0"/>
    <n v="0.1"/>
    <n v="0"/>
    <n v="0"/>
    <n v="0"/>
    <n v="0.06"/>
    <n v="0"/>
    <n v="1073.9412431158169"/>
    <n v="2.3002313328000001"/>
    <n v="2"/>
    <n v="0"/>
    <n v="0"/>
    <n v="0.71188027600000003"/>
    <n v="0"/>
    <n v="0"/>
    <n v="6.99"/>
    <n v="174.75"/>
  </r>
  <r>
    <x v="8"/>
    <n v="46300"/>
    <n v="3.04"/>
    <n v="0"/>
    <n v="0"/>
    <n v="0"/>
    <n v="0"/>
    <n v="0"/>
    <n v="0"/>
    <n v="0.7"/>
    <n v="0"/>
    <n v="0"/>
    <n v="0"/>
    <n v="0"/>
    <n v="0.13"/>
    <n v="0"/>
    <n v="0"/>
    <n v="0"/>
    <n v="0.19"/>
    <n v="0"/>
    <n v="678.15435580030896"/>
    <n v="0.9516224164"/>
    <n v="2"/>
    <n v="0"/>
    <n v="0"/>
    <n v="0.65535831600000005"/>
    <n v="0"/>
    <n v="0"/>
    <n v="3.04"/>
    <n v="76"/>
  </r>
  <r>
    <x v="8"/>
    <n v="45765"/>
    <n v="6.97"/>
    <n v="0"/>
    <n v="0"/>
    <n v="0"/>
    <n v="0"/>
    <n v="0"/>
    <n v="0"/>
    <n v="5.97"/>
    <n v="0"/>
    <n v="0"/>
    <n v="0"/>
    <n v="0"/>
    <n v="0.26"/>
    <n v="0"/>
    <n v="0"/>
    <n v="7.0000000000000007E-2"/>
    <n v="0"/>
    <n v="0"/>
    <n v="383.36264621147507"/>
    <n v="0.86887930189999996"/>
    <n v="2"/>
    <n v="0"/>
    <n v="0"/>
    <n v="0.4785256"/>
    <n v="0"/>
    <n v="0"/>
    <n v="6.97"/>
    <n v="174.25"/>
  </r>
  <r>
    <x v="8"/>
    <n v="43554"/>
    <n v="1.19"/>
    <n v="0"/>
    <n v="0"/>
    <n v="0"/>
    <n v="0"/>
    <n v="0"/>
    <n v="0"/>
    <n v="0.25"/>
    <n v="0"/>
    <n v="0"/>
    <n v="0"/>
    <n v="0"/>
    <n v="0"/>
    <n v="0"/>
    <n v="0"/>
    <n v="0"/>
    <n v="0"/>
    <n v="0"/>
    <n v="0"/>
    <n v="3.0754671599999998E-2"/>
    <n v="2"/>
    <n v="0"/>
    <n v="0"/>
    <n v="0.05"/>
    <n v="0"/>
    <n v="0"/>
    <n v="1.19"/>
    <n v="29.75"/>
  </r>
  <r>
    <x v="8"/>
    <n v="4642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00.54221762898089"/>
    <n v="0.80189160950000005"/>
    <n v="2"/>
    <n v="0"/>
    <n v="0"/>
    <n v="0.51046951100000004"/>
    <n v="0"/>
    <n v="0"/>
    <n v="1"/>
    <n v="25"/>
  </r>
  <r>
    <x v="8"/>
    <n v="47241"/>
    <n v="28.93"/>
    <n v="0"/>
    <n v="0.5"/>
    <n v="0"/>
    <n v="0"/>
    <n v="0"/>
    <n v="0.56999999999999995"/>
    <n v="3.57"/>
    <n v="0"/>
    <n v="0"/>
    <n v="0"/>
    <n v="0"/>
    <n v="0.32"/>
    <n v="0"/>
    <n v="0"/>
    <n v="0"/>
    <n v="1.24"/>
    <n v="0"/>
    <n v="0"/>
    <n v="9.0945514000000005E-2"/>
    <n v="2"/>
    <n v="0"/>
    <n v="0"/>
    <n v="0.16924830799999999"/>
    <n v="0"/>
    <n v="0"/>
    <n v="28.93"/>
    <n v="723.25"/>
  </r>
  <r>
    <x v="8"/>
    <n v="43562"/>
    <n v="6.27"/>
    <n v="0"/>
    <n v="1.77"/>
    <n v="0"/>
    <n v="0"/>
    <n v="0"/>
    <n v="0"/>
    <n v="4.7699999999999996"/>
    <n v="0"/>
    <n v="0"/>
    <n v="0"/>
    <n v="0"/>
    <n v="0"/>
    <n v="0"/>
    <n v="0"/>
    <n v="0"/>
    <n v="0.24"/>
    <n v="0"/>
    <n v="118.39971372819718"/>
    <n v="2.0076204588"/>
    <n v="2"/>
    <n v="0"/>
    <n v="0"/>
    <n v="0.367776031"/>
    <n v="0"/>
    <n v="0"/>
    <n v="6.27"/>
    <n v="156.75"/>
  </r>
  <r>
    <x v="8"/>
    <n v="43570"/>
    <n v="1.99"/>
    <n v="0"/>
    <n v="0"/>
    <n v="0"/>
    <n v="0"/>
    <n v="0"/>
    <n v="0"/>
    <n v="0.99"/>
    <n v="0"/>
    <n v="0"/>
    <n v="0"/>
    <n v="0"/>
    <n v="0"/>
    <n v="0"/>
    <n v="0"/>
    <n v="0"/>
    <n v="0"/>
    <n v="0"/>
    <n v="707.53902696212378"/>
    <n v="0.26330165500000002"/>
    <n v="2"/>
    <n v="0"/>
    <n v="0"/>
    <n v="0.68570802900000005"/>
    <n v="0"/>
    <n v="0"/>
    <n v="1.99"/>
    <n v="49.75"/>
  </r>
  <r>
    <x v="8"/>
    <n v="47274"/>
    <n v="8.94"/>
    <n v="0"/>
    <n v="1"/>
    <n v="0.5"/>
    <n v="0"/>
    <n v="0"/>
    <n v="0"/>
    <n v="2.94"/>
    <n v="0"/>
    <n v="0"/>
    <n v="0"/>
    <n v="0"/>
    <n v="0"/>
    <n v="0"/>
    <n v="0"/>
    <n v="0"/>
    <n v="0"/>
    <n v="0"/>
    <n v="0"/>
    <n v="0.1161609722"/>
    <n v="2"/>
    <n v="0"/>
    <n v="0"/>
    <n v="0.233481513"/>
    <n v="0"/>
    <n v="0"/>
    <n v="8.94"/>
    <n v="223.5"/>
  </r>
  <r>
    <x v="8"/>
    <n v="43588"/>
    <n v="1.74"/>
    <n v="0"/>
    <n v="0"/>
    <n v="0"/>
    <n v="0"/>
    <n v="0"/>
    <n v="0"/>
    <n v="0.74"/>
    <n v="0"/>
    <n v="0"/>
    <n v="0"/>
    <n v="0"/>
    <n v="0"/>
    <n v="0"/>
    <n v="0"/>
    <n v="0"/>
    <n v="0"/>
    <n v="0"/>
    <n v="695.23689825389226"/>
    <n v="0.81185767819999999"/>
    <n v="2"/>
    <n v="0"/>
    <n v="0"/>
    <n v="0.62699031299999997"/>
    <n v="0"/>
    <n v="0"/>
    <n v="1.74"/>
    <n v="43.5"/>
  </r>
  <r>
    <x v="8"/>
    <n v="43596"/>
    <n v="4.57"/>
    <n v="0"/>
    <n v="0"/>
    <n v="0"/>
    <n v="0"/>
    <n v="0"/>
    <n v="0"/>
    <n v="1"/>
    <n v="0"/>
    <n v="0"/>
    <n v="0"/>
    <n v="0"/>
    <n v="0"/>
    <n v="0"/>
    <n v="0"/>
    <n v="0"/>
    <n v="0.17"/>
    <n v="0"/>
    <n v="454.87798435539963"/>
    <n v="0.69900355970000005"/>
    <n v="2"/>
    <n v="0"/>
    <n v="0"/>
    <n v="0.51549132200000003"/>
    <n v="0"/>
    <n v="0"/>
    <n v="4.57"/>
    <n v="114.25"/>
  </r>
  <r>
    <x v="8"/>
    <n v="43604"/>
    <n v="4"/>
    <n v="0"/>
    <n v="1"/>
    <n v="0"/>
    <n v="0"/>
    <n v="0"/>
    <n v="0"/>
    <n v="3"/>
    <n v="0"/>
    <n v="0"/>
    <n v="0"/>
    <n v="0"/>
    <n v="0"/>
    <n v="0.13"/>
    <n v="0"/>
    <n v="0"/>
    <n v="0.4"/>
    <n v="0"/>
    <n v="264.08277275745593"/>
    <n v="1.0503456577000001"/>
    <n v="2"/>
    <n v="0"/>
    <n v="0"/>
    <n v="0.466021878"/>
    <n v="0"/>
    <n v="0"/>
    <n v="4"/>
    <n v="100"/>
  </r>
  <r>
    <x v="8"/>
    <n v="48074"/>
    <n v="3.19"/>
    <n v="0"/>
    <n v="0"/>
    <n v="0"/>
    <n v="0"/>
    <n v="0"/>
    <n v="0"/>
    <n v="0"/>
    <n v="0"/>
    <n v="0"/>
    <n v="0"/>
    <n v="0"/>
    <n v="0"/>
    <n v="0"/>
    <n v="0"/>
    <n v="0"/>
    <n v="0.2"/>
    <n v="0"/>
    <n v="104.62833439922539"/>
    <n v="0.2622798938"/>
    <n v="2"/>
    <n v="0"/>
    <n v="0"/>
    <n v="0.34609939000000001"/>
    <n v="0"/>
    <n v="0"/>
    <n v="3.19"/>
    <n v="79.75"/>
  </r>
  <r>
    <x v="8"/>
    <n v="48926"/>
    <n v="1.37"/>
    <n v="0"/>
    <n v="0"/>
    <n v="0"/>
    <n v="0"/>
    <n v="0"/>
    <n v="0"/>
    <n v="0.37"/>
    <n v="0"/>
    <n v="0"/>
    <n v="0"/>
    <n v="0"/>
    <n v="0"/>
    <n v="0"/>
    <n v="0"/>
    <n v="0"/>
    <n v="0"/>
    <n v="0"/>
    <n v="0"/>
    <n v="0.64675671850000005"/>
    <n v="2"/>
    <n v="0"/>
    <n v="0"/>
    <n v="0.241477309"/>
    <n v="0"/>
    <n v="0"/>
    <n v="1.37"/>
    <n v="34.25"/>
  </r>
  <r>
    <x v="8"/>
    <n v="43612"/>
    <n v="10.02"/>
    <n v="0"/>
    <n v="1.42"/>
    <n v="0"/>
    <n v="0"/>
    <n v="0"/>
    <n v="1"/>
    <n v="3.85"/>
    <n v="0"/>
    <n v="0"/>
    <n v="0"/>
    <n v="0"/>
    <n v="0.37"/>
    <n v="0"/>
    <n v="0"/>
    <n v="0"/>
    <n v="0.4"/>
    <n v="0"/>
    <n v="0"/>
    <n v="0.45239227970000001"/>
    <n v="2"/>
    <n v="0"/>
    <n v="0"/>
    <n v="0.29592442099999999"/>
    <n v="0"/>
    <n v="0"/>
    <n v="10.02"/>
    <n v="250.5"/>
  </r>
  <r>
    <x v="8"/>
    <n v="47167"/>
    <n v="3.54"/>
    <n v="0"/>
    <n v="2"/>
    <n v="0"/>
    <n v="0"/>
    <n v="0"/>
    <n v="0"/>
    <n v="2.17"/>
    <n v="0"/>
    <n v="0"/>
    <n v="0"/>
    <n v="0"/>
    <n v="0"/>
    <n v="0"/>
    <n v="0"/>
    <n v="0"/>
    <n v="0"/>
    <n v="0"/>
    <n v="0"/>
    <n v="0.31605706059999999"/>
    <n v="2"/>
    <n v="0"/>
    <n v="0"/>
    <n v="0.19304649400000001"/>
    <n v="0"/>
    <n v="0"/>
    <n v="3.54"/>
    <n v="88.5"/>
  </r>
  <r>
    <x v="8"/>
    <n v="46854"/>
    <n v="2.46"/>
    <n v="0"/>
    <n v="0"/>
    <n v="0"/>
    <n v="0"/>
    <n v="0"/>
    <n v="0"/>
    <n v="0.46"/>
    <n v="0"/>
    <n v="0"/>
    <n v="0"/>
    <n v="0"/>
    <n v="0"/>
    <n v="0"/>
    <n v="0"/>
    <n v="0"/>
    <n v="0"/>
    <n v="0"/>
    <n v="418.7418539534653"/>
    <n v="1.1406872418"/>
    <n v="2"/>
    <n v="0"/>
    <n v="0"/>
    <n v="0.45782636700000001"/>
    <n v="0"/>
    <n v="0"/>
    <n v="2.46"/>
    <n v="61.5"/>
  </r>
  <r>
    <x v="8"/>
    <n v="48611"/>
    <n v="0.36"/>
    <n v="0"/>
    <n v="0"/>
    <n v="0"/>
    <n v="0"/>
    <n v="0"/>
    <n v="0"/>
    <n v="0.36"/>
    <n v="0"/>
    <n v="0"/>
    <n v="0"/>
    <n v="0"/>
    <n v="0"/>
    <n v="0"/>
    <n v="0"/>
    <n v="0"/>
    <n v="0"/>
    <n v="0"/>
    <n v="413.94181176408603"/>
    <n v="0.2315458225"/>
    <n v="2"/>
    <n v="0"/>
    <n v="0"/>
    <n v="0.47609358800000001"/>
    <n v="0"/>
    <n v="0"/>
    <n v="0.36"/>
    <n v="9"/>
  </r>
  <r>
    <x v="8"/>
    <n v="46318"/>
    <n v="9.08"/>
    <n v="1"/>
    <n v="0"/>
    <n v="0"/>
    <n v="0"/>
    <n v="0"/>
    <n v="0"/>
    <n v="7.05"/>
    <n v="0"/>
    <n v="0"/>
    <n v="0"/>
    <n v="0"/>
    <n v="0.11"/>
    <n v="0"/>
    <n v="0"/>
    <n v="0"/>
    <n v="0.13"/>
    <n v="0"/>
    <n v="721.64212575955958"/>
    <n v="0.94530887539999997"/>
    <n v="2"/>
    <n v="0"/>
    <n v="0"/>
    <n v="0.63963283199999998"/>
    <n v="0"/>
    <n v="0"/>
    <n v="9.08"/>
    <n v="227"/>
  </r>
  <r>
    <x v="8"/>
    <n v="43620"/>
    <n v="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5505881E-2"/>
    <n v="2"/>
    <n v="0"/>
    <n v="0"/>
    <n v="0.199475819"/>
    <n v="0"/>
    <n v="0"/>
    <n v="0.49"/>
    <n v="12.25"/>
  </r>
  <r>
    <x v="8"/>
    <n v="46748"/>
    <n v="5.46"/>
    <n v="0"/>
    <n v="1"/>
    <n v="0"/>
    <n v="0"/>
    <n v="0"/>
    <n v="0"/>
    <n v="0"/>
    <n v="0"/>
    <n v="0"/>
    <n v="0"/>
    <n v="0"/>
    <n v="0.13"/>
    <n v="0"/>
    <n v="0"/>
    <n v="0"/>
    <n v="0.4"/>
    <n v="0"/>
    <n v="0"/>
    <n v="0.1287707619"/>
    <n v="2"/>
    <n v="0"/>
    <n v="0"/>
    <n v="0.225324838"/>
    <n v="0"/>
    <n v="0"/>
    <n v="5.46"/>
    <n v="136.5"/>
  </r>
  <r>
    <x v="8"/>
    <n v="48462"/>
    <n v="1"/>
    <n v="0"/>
    <n v="0"/>
    <n v="0"/>
    <n v="0"/>
    <n v="0"/>
    <n v="0"/>
    <n v="0"/>
    <n v="0"/>
    <n v="0"/>
    <n v="0"/>
    <n v="0"/>
    <n v="0"/>
    <n v="0"/>
    <n v="0"/>
    <n v="0"/>
    <n v="0.1"/>
    <n v="0"/>
    <n v="316.7761065269313"/>
    <n v="0.61867805379999996"/>
    <n v="2"/>
    <n v="0"/>
    <n v="0"/>
    <n v="0.44961267399999999"/>
    <n v="0"/>
    <n v="0"/>
    <n v="1"/>
    <n v="25"/>
  </r>
  <r>
    <x v="8"/>
    <n v="46383"/>
    <n v="5.0999999999999996"/>
    <n v="0"/>
    <n v="0"/>
    <n v="0"/>
    <n v="0"/>
    <n v="0"/>
    <n v="0.11"/>
    <n v="1.1100000000000001"/>
    <n v="0"/>
    <n v="0"/>
    <n v="0"/>
    <n v="0"/>
    <n v="0"/>
    <n v="0"/>
    <n v="0"/>
    <n v="0"/>
    <n v="0"/>
    <n v="0"/>
    <n v="854.59744697537303"/>
    <n v="1.1470141398"/>
    <n v="2"/>
    <n v="0"/>
    <n v="0"/>
    <n v="0.67538378499999996"/>
    <n v="0"/>
    <n v="0"/>
    <n v="5.0999999999999996"/>
    <n v="127.49999999999999"/>
  </r>
  <r>
    <x v="8"/>
    <n v="46862"/>
    <n v="6.47"/>
    <n v="0"/>
    <n v="0"/>
    <n v="0"/>
    <n v="0"/>
    <n v="0"/>
    <n v="0"/>
    <n v="0"/>
    <n v="0"/>
    <n v="0"/>
    <n v="0"/>
    <n v="0"/>
    <n v="0"/>
    <n v="0"/>
    <n v="0"/>
    <n v="0"/>
    <n v="0.14000000000000001"/>
    <n v="0"/>
    <n v="137.4967237006052"/>
    <n v="0.16523741829999999"/>
    <n v="2"/>
    <n v="0"/>
    <n v="0"/>
    <n v="0.33769860099999999"/>
    <n v="0"/>
    <n v="0"/>
    <n v="6.47"/>
    <n v="161.75"/>
  </r>
  <r>
    <x v="8"/>
    <n v="45211"/>
    <n v="0.99"/>
    <n v="0"/>
    <n v="0.99"/>
    <n v="0"/>
    <n v="0"/>
    <n v="0"/>
    <n v="0"/>
    <n v="0"/>
    <n v="0"/>
    <n v="0"/>
    <n v="0"/>
    <n v="0"/>
    <n v="0"/>
    <n v="0"/>
    <n v="0"/>
    <n v="0"/>
    <n v="0"/>
    <n v="0"/>
    <n v="375.6272748712708"/>
    <n v="0.1767972773"/>
    <n v="2"/>
    <n v="0"/>
    <n v="0"/>
    <n v="0.47095595699999998"/>
    <n v="0"/>
    <n v="0"/>
    <n v="0.99"/>
    <n v="24.75"/>
  </r>
  <r>
    <x v="8"/>
    <n v="48306"/>
    <n v="4.9800000000000004"/>
    <n v="0"/>
    <n v="0"/>
    <n v="0"/>
    <n v="0"/>
    <n v="0"/>
    <n v="0"/>
    <n v="3.98"/>
    <n v="0"/>
    <n v="0"/>
    <n v="0"/>
    <n v="0"/>
    <n v="0.25"/>
    <n v="0"/>
    <n v="0"/>
    <n v="0"/>
    <n v="0.04"/>
    <n v="0"/>
    <n v="0"/>
    <n v="0.59733024670000001"/>
    <n v="2"/>
    <n v="0"/>
    <n v="0"/>
    <n v="0.34628678499999999"/>
    <n v="0"/>
    <n v="0"/>
    <n v="4.9800000000000004"/>
    <n v="124.50000000000001"/>
  </r>
  <r>
    <x v="8"/>
    <n v="49767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284.03203250745401"/>
    <n v="8.9783045300000003E-2"/>
    <n v="2"/>
    <n v="0"/>
    <n v="0"/>
    <n v="0.44929864000000003"/>
    <n v="0"/>
    <n v="0"/>
    <n v="2"/>
    <n v="50"/>
  </r>
  <r>
    <x v="8"/>
    <n v="43638"/>
    <n v="0.18"/>
    <n v="0"/>
    <n v="0"/>
    <n v="0"/>
    <n v="0"/>
    <n v="0"/>
    <n v="0"/>
    <n v="0.18"/>
    <n v="0"/>
    <n v="0"/>
    <n v="0"/>
    <n v="0"/>
    <n v="0"/>
    <n v="0"/>
    <n v="0"/>
    <n v="0"/>
    <n v="0"/>
    <n v="0"/>
    <n v="0"/>
    <n v="0.87628858320000003"/>
    <n v="2"/>
    <n v="0"/>
    <n v="0"/>
    <n v="0.31808153900000002"/>
    <n v="0"/>
    <n v="0"/>
    <n v="0.18"/>
    <n v="4.5"/>
  </r>
  <r>
    <x v="8"/>
    <n v="45229"/>
    <n v="0.84"/>
    <n v="0"/>
    <n v="0"/>
    <n v="0"/>
    <n v="0"/>
    <n v="0"/>
    <n v="0"/>
    <n v="0"/>
    <n v="0"/>
    <n v="0"/>
    <n v="0"/>
    <n v="0"/>
    <n v="0"/>
    <n v="0"/>
    <n v="0"/>
    <n v="0"/>
    <n v="0"/>
    <n v="0"/>
    <n v="769.32090708866951"/>
    <n v="1.0132636088"/>
    <n v="2"/>
    <n v="0"/>
    <n v="0"/>
    <n v="0.69263733999999999"/>
    <n v="0"/>
    <n v="0"/>
    <n v="0.84"/>
    <n v="21"/>
  </r>
  <r>
    <x v="8"/>
    <n v="43646"/>
    <n v="1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82196800000003E-2"/>
    <n v="2"/>
    <n v="0"/>
    <n v="0"/>
    <n v="6.4183744000000001E-2"/>
    <n v="0"/>
    <n v="0"/>
    <n v="1.77"/>
    <n v="44.25"/>
  </r>
  <r>
    <x v="8"/>
    <n v="45237"/>
    <n v="0.38"/>
    <n v="0"/>
    <n v="0"/>
    <n v="0"/>
    <n v="0"/>
    <n v="0"/>
    <n v="0"/>
    <n v="0.38"/>
    <n v="0"/>
    <n v="0"/>
    <n v="0"/>
    <n v="0"/>
    <n v="0"/>
    <n v="0"/>
    <n v="0"/>
    <n v="0"/>
    <n v="0"/>
    <n v="0"/>
    <n v="546.93601174146818"/>
    <n v="1.4440610303000001"/>
    <n v="2"/>
    <n v="0"/>
    <n v="0"/>
    <n v="0.65545722799999995"/>
    <n v="0"/>
    <n v="0"/>
    <n v="0.38"/>
    <n v="9.5"/>
  </r>
  <r>
    <x v="8"/>
    <n v="47613"/>
    <n v="2.86"/>
    <n v="0"/>
    <n v="0"/>
    <n v="0"/>
    <n v="0"/>
    <n v="0"/>
    <n v="0"/>
    <n v="2.86"/>
    <n v="0"/>
    <n v="0"/>
    <n v="0"/>
    <n v="0"/>
    <n v="0"/>
    <n v="0"/>
    <n v="0"/>
    <n v="0"/>
    <n v="0"/>
    <n v="0"/>
    <n v="695.93817956802309"/>
    <n v="1.4643385343999999"/>
    <n v="2"/>
    <n v="0"/>
    <n v="0"/>
    <n v="0.57615283500000003"/>
    <n v="0"/>
    <n v="0"/>
    <n v="2.86"/>
    <n v="71.5"/>
  </r>
  <r>
    <x v="8"/>
    <n v="5011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22.96384866176356"/>
    <n v="0.85876203029999998"/>
    <n v="2"/>
    <n v="0"/>
    <n v="0"/>
    <n v="0.53753136999999995"/>
    <n v="0"/>
    <n v="0"/>
    <n v="1"/>
    <n v="25"/>
  </r>
  <r>
    <x v="8"/>
    <n v="50120"/>
    <n v="2.34"/>
    <n v="0"/>
    <n v="0"/>
    <n v="0"/>
    <n v="0"/>
    <n v="0"/>
    <n v="0"/>
    <n v="0.35"/>
    <n v="0"/>
    <n v="0"/>
    <n v="0"/>
    <n v="0"/>
    <n v="0"/>
    <n v="0"/>
    <n v="0"/>
    <n v="0"/>
    <n v="0"/>
    <n v="0"/>
    <n v="318.53151699353521"/>
    <n v="1.1645896113"/>
    <n v="2"/>
    <n v="0"/>
    <n v="0"/>
    <n v="0.56085530800000005"/>
    <n v="0"/>
    <n v="0"/>
    <n v="2.34"/>
    <n v="58.5"/>
  </r>
  <r>
    <x v="8"/>
    <n v="4365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.7757745547834709"/>
    <n v="1.0190333101"/>
    <n v="2"/>
    <n v="0"/>
    <n v="0"/>
    <n v="0.31807660900000001"/>
    <n v="0"/>
    <n v="0"/>
    <n v="1"/>
    <n v="25"/>
  </r>
  <r>
    <x v="8"/>
    <n v="4867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39.87971287149333"/>
    <n v="0.39392449410000002"/>
    <n v="2"/>
    <n v="0"/>
    <n v="0"/>
    <n v="0.48218100400000002"/>
    <n v="0"/>
    <n v="0"/>
    <n v="1"/>
    <n v="25"/>
  </r>
  <r>
    <x v="8"/>
    <n v="46177"/>
    <n v="2.08"/>
    <n v="0"/>
    <n v="0"/>
    <n v="0.01"/>
    <n v="0"/>
    <n v="0"/>
    <n v="0"/>
    <n v="2.0699999999999998"/>
    <n v="0"/>
    <n v="0"/>
    <n v="0"/>
    <n v="0"/>
    <n v="0"/>
    <n v="0"/>
    <n v="0"/>
    <n v="0"/>
    <n v="0"/>
    <n v="0"/>
    <n v="118.50473572559682"/>
    <n v="1.2908612124000001"/>
    <n v="2"/>
    <n v="0"/>
    <n v="0"/>
    <n v="0.393166442"/>
    <n v="0"/>
    <n v="0"/>
    <n v="2.08"/>
    <n v="52"/>
  </r>
  <r>
    <x v="8"/>
    <n v="43661"/>
    <n v="11.56"/>
    <n v="0"/>
    <n v="1"/>
    <n v="0"/>
    <n v="0"/>
    <n v="0"/>
    <n v="0"/>
    <n v="3.59"/>
    <n v="0"/>
    <n v="0"/>
    <n v="0"/>
    <n v="0"/>
    <n v="0.11"/>
    <n v="0"/>
    <n v="0"/>
    <n v="7.0000000000000007E-2"/>
    <n v="1.02"/>
    <n v="0"/>
    <n v="232.40700048490416"/>
    <n v="0.2385473209"/>
    <n v="2"/>
    <n v="0"/>
    <n v="0"/>
    <n v="0.468449002"/>
    <n v="0"/>
    <n v="0"/>
    <n v="11.56"/>
    <n v="289"/>
  </r>
  <r>
    <x v="8"/>
    <n v="43679"/>
    <n v="5.76"/>
    <n v="0"/>
    <n v="1"/>
    <n v="0"/>
    <n v="0"/>
    <n v="0"/>
    <n v="0"/>
    <n v="2.77"/>
    <n v="0"/>
    <n v="0"/>
    <n v="0"/>
    <n v="0"/>
    <n v="0"/>
    <n v="0"/>
    <n v="0"/>
    <n v="0"/>
    <n v="0"/>
    <n v="0"/>
    <n v="319.2882562083222"/>
    <n v="0.77782223610000001"/>
    <n v="2"/>
    <n v="0"/>
    <n v="0"/>
    <n v="0.482652739"/>
    <n v="0"/>
    <n v="0"/>
    <n v="5.76"/>
    <n v="144"/>
  </r>
  <r>
    <x v="8"/>
    <n v="45856"/>
    <n v="5.98"/>
    <n v="0"/>
    <n v="0.98"/>
    <n v="0"/>
    <n v="0"/>
    <n v="0"/>
    <n v="0"/>
    <n v="2"/>
    <n v="0"/>
    <n v="0"/>
    <n v="0"/>
    <n v="0"/>
    <n v="0"/>
    <n v="0"/>
    <n v="0"/>
    <n v="0"/>
    <n v="0.26"/>
    <n v="0"/>
    <n v="333.08078758645331"/>
    <n v="1.1322056169000001"/>
    <n v="2"/>
    <n v="0"/>
    <n v="0"/>
    <n v="0.47464993100000002"/>
    <n v="0"/>
    <n v="0"/>
    <n v="5.98"/>
    <n v="149.5"/>
  </r>
  <r>
    <x v="8"/>
    <n v="48470"/>
    <n v="3.93"/>
    <n v="0"/>
    <n v="2"/>
    <n v="0"/>
    <n v="0"/>
    <n v="0"/>
    <n v="0"/>
    <n v="0.01"/>
    <n v="0"/>
    <n v="0"/>
    <n v="0"/>
    <n v="0"/>
    <n v="0"/>
    <n v="0"/>
    <n v="0"/>
    <n v="0"/>
    <n v="0"/>
    <n v="0"/>
    <n v="0"/>
    <n v="0.1766471687"/>
    <n v="2"/>
    <n v="0"/>
    <n v="0"/>
    <n v="0.274044766"/>
    <n v="0"/>
    <n v="0"/>
    <n v="3.93"/>
    <n v="98.25"/>
  </r>
  <r>
    <x v="8"/>
    <n v="47787"/>
    <n v="5.85"/>
    <n v="0"/>
    <n v="0"/>
    <n v="0"/>
    <n v="0"/>
    <n v="0"/>
    <n v="0"/>
    <n v="4.9400000000000004"/>
    <n v="0"/>
    <n v="0"/>
    <n v="0"/>
    <n v="0"/>
    <n v="0.17"/>
    <n v="0"/>
    <n v="0"/>
    <n v="0"/>
    <n v="0"/>
    <n v="0"/>
    <n v="190.5587262358454"/>
    <n v="1.6085776633"/>
    <n v="2"/>
    <n v="0"/>
    <n v="0"/>
    <n v="0.39414794199999997"/>
    <n v="0"/>
    <n v="0"/>
    <n v="5.85"/>
    <n v="146.25"/>
  </r>
  <r>
    <x v="8"/>
    <n v="46755"/>
    <n v="15.77"/>
    <n v="2"/>
    <n v="0"/>
    <n v="0"/>
    <n v="0"/>
    <n v="1"/>
    <n v="1"/>
    <n v="1"/>
    <n v="0"/>
    <n v="0"/>
    <n v="0"/>
    <n v="0"/>
    <n v="0"/>
    <n v="0"/>
    <n v="0"/>
    <n v="0"/>
    <n v="0"/>
    <n v="0.49"/>
    <n v="0"/>
    <n v="0.2268967046"/>
    <n v="2"/>
    <n v="0"/>
    <n v="0"/>
    <n v="0.15186519200000001"/>
    <n v="0"/>
    <n v="0"/>
    <n v="15.868"/>
    <n v="396.7"/>
  </r>
  <r>
    <x v="8"/>
    <n v="43687"/>
    <n v="5"/>
    <n v="0"/>
    <n v="1"/>
    <n v="0"/>
    <n v="0"/>
    <n v="0"/>
    <n v="0"/>
    <n v="3"/>
    <n v="0"/>
    <n v="0"/>
    <n v="0"/>
    <n v="0"/>
    <n v="0.13"/>
    <n v="0"/>
    <n v="0"/>
    <n v="0"/>
    <n v="0.39"/>
    <n v="0"/>
    <n v="1048.3021070204245"/>
    <n v="1.8650329152"/>
    <n v="2"/>
    <n v="0"/>
    <n v="0"/>
    <n v="0.76426119100000001"/>
    <n v="0"/>
    <n v="0"/>
    <n v="5"/>
    <n v="125"/>
  </r>
  <r>
    <x v="8"/>
    <n v="45252"/>
    <n v="9"/>
    <n v="0"/>
    <n v="0"/>
    <n v="0"/>
    <n v="0"/>
    <n v="1"/>
    <n v="0"/>
    <n v="5"/>
    <n v="0"/>
    <n v="0"/>
    <n v="0"/>
    <n v="0"/>
    <n v="0"/>
    <n v="0"/>
    <n v="0"/>
    <n v="0"/>
    <n v="0.2"/>
    <n v="0"/>
    <n v="422.66256243187894"/>
    <n v="0.88812344809999999"/>
    <n v="2"/>
    <n v="0"/>
    <n v="0"/>
    <n v="0.50929037200000005"/>
    <n v="0"/>
    <n v="0"/>
    <n v="9"/>
    <n v="225"/>
  </r>
  <r>
    <x v="8"/>
    <n v="43695"/>
    <n v="0.28999999999999998"/>
    <n v="0"/>
    <n v="0"/>
    <n v="0"/>
    <n v="0"/>
    <n v="0"/>
    <n v="0"/>
    <n v="0.28999999999999998"/>
    <n v="0"/>
    <n v="0"/>
    <n v="0"/>
    <n v="0"/>
    <n v="0"/>
    <n v="0"/>
    <n v="0"/>
    <n v="0"/>
    <n v="0.19"/>
    <n v="0"/>
    <n v="650.65274469349583"/>
    <n v="1.3356187754"/>
    <n v="2"/>
    <n v="0"/>
    <n v="0"/>
    <n v="0.64295860599999999"/>
    <n v="0"/>
    <n v="0"/>
    <n v="0.28999999999999998"/>
    <n v="7.2499999999999991"/>
  </r>
  <r>
    <x v="8"/>
    <n v="43703"/>
    <n v="2.04"/>
    <n v="0"/>
    <n v="0"/>
    <n v="0"/>
    <n v="0"/>
    <n v="0"/>
    <n v="0"/>
    <n v="2.04"/>
    <n v="0"/>
    <n v="0"/>
    <n v="0"/>
    <n v="0"/>
    <n v="0"/>
    <n v="0"/>
    <n v="0"/>
    <n v="0"/>
    <n v="0"/>
    <n v="0"/>
    <n v="1735.0450837576154"/>
    <n v="2.8748521451000002"/>
    <n v="2"/>
    <n v="0"/>
    <n v="0"/>
    <n v="0.9"/>
    <n v="0"/>
    <n v="0"/>
    <n v="2.04"/>
    <n v="51"/>
  </r>
  <r>
    <x v="8"/>
    <n v="46946"/>
    <n v="4.92"/>
    <n v="0"/>
    <n v="0.15"/>
    <n v="0.64"/>
    <n v="0"/>
    <n v="0"/>
    <n v="0"/>
    <n v="0.79"/>
    <n v="0"/>
    <n v="0"/>
    <n v="0"/>
    <n v="0"/>
    <n v="0.12"/>
    <n v="0"/>
    <n v="0"/>
    <n v="0"/>
    <n v="0"/>
    <n v="0"/>
    <n v="610.7199959476801"/>
    <n v="0.41647474870000001"/>
    <n v="2"/>
    <n v="0"/>
    <n v="0"/>
    <n v="0.574723663"/>
    <n v="0"/>
    <n v="0"/>
    <n v="4.92"/>
    <n v="123"/>
  </r>
  <r>
    <x v="8"/>
    <n v="48314"/>
    <n v="2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5.1640435399999997E-2"/>
    <n v="2"/>
    <n v="0"/>
    <n v="0"/>
    <n v="0.25445380899999998"/>
    <n v="0"/>
    <n v="0"/>
    <n v="2"/>
    <n v="50"/>
  </r>
  <r>
    <x v="8"/>
    <n v="49833"/>
    <n v="2"/>
    <n v="0"/>
    <n v="0"/>
    <n v="0"/>
    <n v="0"/>
    <n v="0"/>
    <n v="0"/>
    <n v="1"/>
    <n v="0"/>
    <n v="0"/>
    <n v="0"/>
    <n v="0"/>
    <n v="0"/>
    <n v="0"/>
    <n v="0"/>
    <n v="0"/>
    <n v="0.03"/>
    <n v="0"/>
    <n v="389.71980340888132"/>
    <n v="2.8577936839999998"/>
    <n v="2"/>
    <n v="0"/>
    <n v="0"/>
    <n v="0.489675258"/>
    <n v="0"/>
    <n v="0"/>
    <n v="2"/>
    <n v="50"/>
  </r>
  <r>
    <x v="8"/>
    <n v="43711"/>
    <n v="26.65"/>
    <n v="0"/>
    <n v="4.7699999999999996"/>
    <n v="0"/>
    <n v="0"/>
    <n v="1"/>
    <n v="0.74"/>
    <n v="22.38"/>
    <n v="0"/>
    <n v="0"/>
    <n v="0"/>
    <n v="0"/>
    <n v="0.13"/>
    <n v="0"/>
    <n v="0"/>
    <n v="0.06"/>
    <n v="0.28999999999999998"/>
    <n v="0"/>
    <n v="2087.8037771290442"/>
    <n v="3.9465661832999999"/>
    <n v="2"/>
    <n v="0"/>
    <n v="0"/>
    <n v="0.88313376700000001"/>
    <n v="0"/>
    <n v="0"/>
    <n v="26.65"/>
    <n v="666.25"/>
  </r>
  <r>
    <x v="8"/>
    <n v="47175"/>
    <n v="0.48"/>
    <n v="0"/>
    <n v="0"/>
    <n v="0"/>
    <n v="0"/>
    <n v="0"/>
    <n v="0"/>
    <n v="0.48"/>
    <n v="0"/>
    <n v="0"/>
    <n v="0"/>
    <n v="0"/>
    <n v="0"/>
    <n v="0"/>
    <n v="0"/>
    <n v="0"/>
    <n v="0"/>
    <n v="0"/>
    <n v="0"/>
    <n v="0.80238064419999999"/>
    <n v="2"/>
    <n v="0"/>
    <n v="0"/>
    <n v="0.207131339"/>
    <n v="0"/>
    <n v="0"/>
    <n v="0.48"/>
    <n v="12"/>
  </r>
  <r>
    <x v="8"/>
    <n v="50419"/>
    <n v="4.0999999999999996"/>
    <n v="0"/>
    <n v="1.07"/>
    <n v="0"/>
    <n v="0"/>
    <n v="0"/>
    <n v="0"/>
    <n v="2"/>
    <n v="0"/>
    <n v="0"/>
    <n v="0"/>
    <n v="0"/>
    <n v="0"/>
    <n v="0"/>
    <n v="0"/>
    <n v="0"/>
    <n v="0.2"/>
    <n v="0"/>
    <n v="626.13781844132063"/>
    <n v="0.55997459790000004"/>
    <n v="2"/>
    <n v="0"/>
    <n v="0"/>
    <n v="0.61155008399999999"/>
    <n v="0"/>
    <n v="0"/>
    <n v="4.0999999999999996"/>
    <n v="102.49999999999999"/>
  </r>
  <r>
    <x v="8"/>
    <n v="45278"/>
    <n v="3.47"/>
    <n v="0"/>
    <n v="1"/>
    <n v="0"/>
    <n v="0"/>
    <n v="0"/>
    <n v="0.47"/>
    <n v="3.47"/>
    <n v="0"/>
    <n v="0"/>
    <n v="0"/>
    <n v="0"/>
    <n v="0.26"/>
    <n v="0"/>
    <n v="0"/>
    <n v="0"/>
    <n v="0.4"/>
    <n v="0"/>
    <n v="130.79850528567658"/>
    <n v="0.47059598889999998"/>
    <n v="2"/>
    <n v="0"/>
    <n v="0"/>
    <n v="0.38791700499999998"/>
    <n v="0"/>
    <n v="0"/>
    <n v="3.47"/>
    <n v="86.75"/>
  </r>
  <r>
    <x v="8"/>
    <n v="47258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21.027094873550343"/>
    <n v="0.25102112780000002"/>
    <n v="2"/>
    <n v="0"/>
    <n v="0"/>
    <n v="0.34473381199999997"/>
    <n v="0"/>
    <n v="0"/>
    <n v="2"/>
    <n v="50"/>
  </r>
  <r>
    <x v="8"/>
    <n v="43729"/>
    <n v="3"/>
    <n v="0"/>
    <n v="0.99"/>
    <n v="0"/>
    <n v="0"/>
    <n v="0"/>
    <n v="0"/>
    <n v="2.0099999999999998"/>
    <n v="0"/>
    <n v="0"/>
    <n v="0"/>
    <n v="0"/>
    <n v="0.1"/>
    <n v="0"/>
    <n v="0"/>
    <n v="0"/>
    <n v="0"/>
    <n v="0"/>
    <n v="352.75923243893982"/>
    <n v="0.81610523059999995"/>
    <n v="2"/>
    <n v="0"/>
    <n v="0"/>
    <n v="0.462712546"/>
    <n v="0"/>
    <n v="0"/>
    <n v="3"/>
    <n v="75"/>
  </r>
  <r>
    <x v="8"/>
    <n v="47829"/>
    <n v="4.4400000000000004"/>
    <n v="0"/>
    <n v="1"/>
    <n v="0"/>
    <n v="0"/>
    <n v="0"/>
    <n v="0"/>
    <n v="0.44"/>
    <n v="0"/>
    <n v="0"/>
    <n v="0"/>
    <n v="0"/>
    <n v="0"/>
    <n v="0"/>
    <n v="0"/>
    <n v="0"/>
    <n v="0"/>
    <n v="0"/>
    <n v="447.48271507345856"/>
    <n v="0.24854738370000001"/>
    <n v="2"/>
    <n v="0"/>
    <n v="0"/>
    <n v="0.51042435399999997"/>
    <n v="0"/>
    <n v="0"/>
    <n v="4.4400000000000004"/>
    <n v="111.00000000000001"/>
  </r>
  <r>
    <x v="8"/>
    <n v="43737"/>
    <n v="13.73"/>
    <n v="0"/>
    <n v="1"/>
    <n v="0"/>
    <n v="0"/>
    <n v="0"/>
    <n v="1"/>
    <n v="5"/>
    <n v="0"/>
    <n v="0"/>
    <n v="0"/>
    <n v="0"/>
    <n v="0"/>
    <n v="0"/>
    <n v="0"/>
    <n v="0"/>
    <n v="0.2"/>
    <n v="0"/>
    <n v="0"/>
    <n v="0.17847615629999999"/>
    <n v="2"/>
    <n v="0"/>
    <n v="0"/>
    <n v="0.15754412100000001"/>
    <n v="0"/>
    <n v="0"/>
    <n v="13.73"/>
    <n v="343.25"/>
  </r>
  <r>
    <x v="8"/>
    <n v="4671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26.88893364792546"/>
    <n v="0.52882071310000001"/>
    <n v="2"/>
    <n v="0"/>
    <n v="0"/>
    <n v="0.51303895099999997"/>
    <n v="0"/>
    <n v="0"/>
    <n v="1"/>
    <n v="25"/>
  </r>
  <r>
    <x v="8"/>
    <n v="45286"/>
    <n v="1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6.1696633000000002E-3"/>
    <n v="2"/>
    <n v="0"/>
    <n v="0"/>
    <n v="0.05"/>
    <n v="0"/>
    <n v="0"/>
    <n v="1"/>
    <n v="25"/>
  </r>
  <r>
    <x v="8"/>
    <n v="50138"/>
    <n v="1"/>
    <n v="0"/>
    <n v="0"/>
    <n v="0"/>
    <n v="0"/>
    <n v="0"/>
    <n v="0"/>
    <n v="0"/>
    <n v="0"/>
    <n v="0"/>
    <n v="0"/>
    <n v="0"/>
    <n v="0"/>
    <n v="0"/>
    <n v="0"/>
    <n v="0"/>
    <n v="0.2"/>
    <n v="0"/>
    <n v="376.96875848156975"/>
    <n v="0.42948453590000002"/>
    <n v="2"/>
    <n v="0"/>
    <n v="0"/>
    <n v="0.567383584"/>
    <n v="0"/>
    <n v="0"/>
    <n v="1"/>
    <n v="25"/>
  </r>
  <r>
    <x v="8"/>
    <n v="47183"/>
    <n v="5.39"/>
    <n v="0"/>
    <n v="1"/>
    <n v="0"/>
    <n v="0"/>
    <n v="0"/>
    <n v="0"/>
    <n v="0.83"/>
    <n v="0"/>
    <n v="0"/>
    <n v="0"/>
    <n v="0"/>
    <n v="0"/>
    <n v="0"/>
    <n v="0"/>
    <n v="0"/>
    <n v="0"/>
    <n v="0"/>
    <n v="0"/>
    <n v="0.1233459631"/>
    <n v="2"/>
    <n v="0"/>
    <n v="0"/>
    <n v="0.21191821"/>
    <n v="0"/>
    <n v="0"/>
    <n v="5.39"/>
    <n v="134.75"/>
  </r>
  <r>
    <x v="8"/>
    <n v="45294"/>
    <n v="0.71"/>
    <n v="0"/>
    <n v="0"/>
    <n v="0"/>
    <n v="0"/>
    <n v="0"/>
    <n v="0"/>
    <n v="0"/>
    <n v="0"/>
    <n v="0"/>
    <n v="0"/>
    <n v="0"/>
    <n v="0"/>
    <n v="0"/>
    <n v="0"/>
    <n v="0"/>
    <n v="0"/>
    <n v="0"/>
    <n v="795.60594147719303"/>
    <n v="1.3970150262000001"/>
    <n v="2"/>
    <n v="0"/>
    <n v="0"/>
    <n v="0.68416059299999998"/>
    <n v="0"/>
    <n v="0"/>
    <n v="0.71"/>
    <n v="17.75"/>
  </r>
  <r>
    <x v="8"/>
    <n v="43745"/>
    <n v="10.33"/>
    <n v="0"/>
    <n v="0"/>
    <n v="0"/>
    <n v="0"/>
    <n v="0"/>
    <n v="0"/>
    <n v="1.88"/>
    <n v="0"/>
    <n v="0"/>
    <n v="0"/>
    <n v="0"/>
    <n v="0.39"/>
    <n v="0"/>
    <n v="0"/>
    <n v="0"/>
    <n v="0.69"/>
    <n v="0"/>
    <n v="571.20963871940774"/>
    <n v="3.6749321731000002"/>
    <n v="2"/>
    <n v="0"/>
    <n v="0"/>
    <n v="0.57069330600000001"/>
    <n v="0"/>
    <n v="0"/>
    <n v="10.33"/>
    <n v="258.25"/>
  </r>
  <r>
    <x v="8"/>
    <n v="50534"/>
    <n v="2.71"/>
    <n v="0"/>
    <n v="0"/>
    <n v="0"/>
    <n v="0"/>
    <n v="0"/>
    <n v="0"/>
    <n v="0.39"/>
    <n v="0"/>
    <n v="0"/>
    <n v="0"/>
    <n v="0"/>
    <n v="0"/>
    <n v="0"/>
    <n v="0"/>
    <n v="0"/>
    <n v="0"/>
    <n v="0"/>
    <n v="235.38846436903998"/>
    <n v="0.49891176809999999"/>
    <n v="2"/>
    <n v="0"/>
    <n v="0"/>
    <n v="0.44557930499999998"/>
    <n v="0"/>
    <n v="0"/>
    <n v="2.71"/>
    <n v="67.75"/>
  </r>
  <r>
    <x v="8"/>
    <n v="43752"/>
    <n v="81.55"/>
    <n v="0"/>
    <n v="12.43"/>
    <n v="1.22"/>
    <n v="0"/>
    <n v="1"/>
    <n v="1.95"/>
    <n v="52.05"/>
    <n v="0"/>
    <n v="0.9"/>
    <n v="0"/>
    <n v="0"/>
    <n v="0.68"/>
    <n v="0.02"/>
    <n v="0"/>
    <n v="7.0000000000000007E-2"/>
    <n v="1.47"/>
    <n v="0"/>
    <n v="195.16110414154781"/>
    <n v="1.2931511515"/>
    <n v="2"/>
    <n v="0"/>
    <n v="0"/>
    <n v="0.46646849499999998"/>
    <n v="0"/>
    <n v="0"/>
    <n v="81.55"/>
    <n v="2038.75"/>
  </r>
  <r>
    <x v="8"/>
    <n v="43760"/>
    <n v="8.94"/>
    <n v="1"/>
    <n v="0"/>
    <n v="0"/>
    <n v="0"/>
    <n v="0"/>
    <n v="1"/>
    <n v="5.99"/>
    <n v="0"/>
    <n v="0"/>
    <n v="0"/>
    <n v="0"/>
    <n v="0"/>
    <n v="0"/>
    <n v="0"/>
    <n v="0"/>
    <n v="0.14000000000000001"/>
    <n v="0"/>
    <n v="595.84560994637729"/>
    <n v="2.5364840485000002"/>
    <n v="2"/>
    <n v="0"/>
    <n v="0"/>
    <n v="0.55926013799999996"/>
    <n v="0"/>
    <n v="0"/>
    <n v="8.94"/>
    <n v="223.5"/>
  </r>
  <r>
    <x v="8"/>
    <n v="46284"/>
    <n v="0.92"/>
    <n v="0"/>
    <n v="0"/>
    <n v="0"/>
    <n v="0"/>
    <n v="0"/>
    <n v="0"/>
    <n v="0"/>
    <n v="0"/>
    <n v="0"/>
    <n v="0"/>
    <n v="0"/>
    <n v="0"/>
    <n v="0"/>
    <n v="0"/>
    <n v="0"/>
    <n v="0"/>
    <n v="0"/>
    <n v="157.6495852769155"/>
    <n v="0.62513308999999995"/>
    <n v="2"/>
    <n v="0"/>
    <n v="0"/>
    <n v="0.410113214"/>
    <n v="0"/>
    <n v="0"/>
    <n v="0.92"/>
    <n v="23"/>
  </r>
  <r>
    <x v="8"/>
    <n v="49411"/>
    <n v="6.5"/>
    <n v="1"/>
    <n v="0"/>
    <n v="0"/>
    <n v="0"/>
    <n v="0"/>
    <n v="0"/>
    <n v="1"/>
    <n v="0"/>
    <n v="0"/>
    <n v="0"/>
    <n v="0"/>
    <n v="0"/>
    <n v="0"/>
    <n v="0"/>
    <n v="0"/>
    <n v="0.2"/>
    <n v="0"/>
    <n v="379.95657150507043"/>
    <n v="0.63887628799999996"/>
    <n v="2"/>
    <n v="0"/>
    <n v="0"/>
    <n v="0.494880969"/>
    <n v="0"/>
    <n v="0"/>
    <n v="6.5"/>
    <n v="162.5"/>
  </r>
  <r>
    <x v="8"/>
    <n v="48132"/>
    <n v="1.01"/>
    <n v="0"/>
    <n v="1"/>
    <n v="0"/>
    <n v="0"/>
    <n v="0"/>
    <n v="0"/>
    <n v="0.01"/>
    <n v="0"/>
    <n v="0"/>
    <n v="0"/>
    <n v="0"/>
    <n v="0"/>
    <n v="0"/>
    <n v="0"/>
    <n v="0"/>
    <n v="0"/>
    <n v="0"/>
    <n v="1478.8463016235812"/>
    <n v="0.97735848670000003"/>
    <n v="2"/>
    <n v="0"/>
    <n v="0"/>
    <n v="0.78973327299999996"/>
    <n v="0"/>
    <n v="0"/>
    <n v="1.01"/>
    <n v="25.25"/>
  </r>
  <r>
    <x v="8"/>
    <n v="46326"/>
    <n v="7.19"/>
    <n v="0"/>
    <n v="0.68"/>
    <n v="0"/>
    <n v="0"/>
    <n v="0"/>
    <n v="0"/>
    <n v="2.2400000000000002"/>
    <n v="0"/>
    <n v="0"/>
    <n v="0"/>
    <n v="0"/>
    <n v="0"/>
    <n v="0"/>
    <n v="0"/>
    <n v="0"/>
    <n v="0.1"/>
    <n v="0"/>
    <n v="104.07873603351956"/>
    <n v="0.72924484079999996"/>
    <n v="2"/>
    <n v="0"/>
    <n v="0"/>
    <n v="0.38656958899999999"/>
    <n v="0"/>
    <n v="0"/>
    <n v="7.19"/>
    <n v="179.75"/>
  </r>
  <r>
    <x v="8"/>
    <n v="43794"/>
    <n v="5.54"/>
    <n v="0"/>
    <n v="0"/>
    <n v="0.08"/>
    <n v="0"/>
    <n v="0"/>
    <n v="1.34"/>
    <n v="3.19"/>
    <n v="0"/>
    <n v="0"/>
    <n v="0"/>
    <n v="0"/>
    <n v="0"/>
    <n v="0"/>
    <n v="0"/>
    <n v="0"/>
    <n v="0.14000000000000001"/>
    <n v="0"/>
    <n v="0"/>
    <n v="1.6929575363"/>
    <n v="2"/>
    <n v="0"/>
    <n v="0"/>
    <n v="0.30967760799999999"/>
    <n v="0"/>
    <n v="0"/>
    <n v="5.54"/>
    <n v="138.5"/>
  </r>
  <r>
    <x v="8"/>
    <n v="43786"/>
    <n v="102.56"/>
    <n v="2.5299999999999998"/>
    <n v="9.07"/>
    <n v="0"/>
    <n v="0"/>
    <n v="1"/>
    <n v="1"/>
    <n v="70.59"/>
    <n v="0"/>
    <n v="0"/>
    <n v="0"/>
    <n v="0"/>
    <n v="1.64"/>
    <n v="0"/>
    <n v="0"/>
    <n v="0"/>
    <n v="2.5299999999999998"/>
    <n v="0"/>
    <n v="1095.3886443246988"/>
    <n v="3.9572566881000002"/>
    <n v="2"/>
    <n v="0"/>
    <n v="0"/>
    <n v="0.76547957700000002"/>
    <n v="0"/>
    <n v="0"/>
    <n v="102.56"/>
    <n v="2564"/>
  </r>
  <r>
    <x v="8"/>
    <n v="46391"/>
    <n v="10.02"/>
    <n v="0.97"/>
    <n v="0"/>
    <n v="0"/>
    <n v="0"/>
    <n v="0"/>
    <n v="0"/>
    <n v="5.09"/>
    <n v="0"/>
    <n v="0"/>
    <n v="0"/>
    <n v="0"/>
    <n v="0"/>
    <n v="0"/>
    <n v="0"/>
    <n v="0"/>
    <n v="0.2"/>
    <n v="0"/>
    <n v="278.09387335231219"/>
    <n v="0.30097675200000001"/>
    <n v="2"/>
    <n v="0"/>
    <n v="0"/>
    <n v="0.45972880300000002"/>
    <n v="0"/>
    <n v="0"/>
    <n v="10.02"/>
    <n v="250.5"/>
  </r>
  <r>
    <x v="8"/>
    <n v="48488"/>
    <n v="9.01"/>
    <n v="0"/>
    <n v="0"/>
    <n v="0"/>
    <n v="0"/>
    <n v="0"/>
    <n v="0"/>
    <n v="4"/>
    <n v="0"/>
    <n v="0"/>
    <n v="0"/>
    <n v="0"/>
    <n v="0"/>
    <n v="0"/>
    <n v="0"/>
    <n v="0"/>
    <n v="0.51"/>
    <n v="0"/>
    <n v="0"/>
    <n v="0.49367996260000002"/>
    <n v="2"/>
    <n v="0"/>
    <n v="0"/>
    <n v="0.32777998600000002"/>
    <n v="0"/>
    <n v="0"/>
    <n v="9.01"/>
    <n v="225.25"/>
  </r>
  <r>
    <x v="8"/>
    <n v="45302"/>
    <n v="2.12"/>
    <n v="0"/>
    <n v="0.03"/>
    <n v="0"/>
    <n v="0"/>
    <n v="0"/>
    <n v="0"/>
    <n v="1.1200000000000001"/>
    <n v="0"/>
    <n v="0"/>
    <n v="0"/>
    <n v="0"/>
    <n v="0"/>
    <n v="0"/>
    <n v="0"/>
    <n v="0"/>
    <n v="0.2"/>
    <n v="0"/>
    <n v="792.39355459625131"/>
    <n v="0.83319618009999996"/>
    <n v="2"/>
    <n v="0"/>
    <n v="0"/>
    <n v="0.63832943799999997"/>
    <n v="0"/>
    <n v="0"/>
    <n v="2.12"/>
    <n v="53"/>
  </r>
  <r>
    <x v="8"/>
    <n v="48140"/>
    <n v="4"/>
    <n v="0"/>
    <n v="0"/>
    <n v="0"/>
    <n v="0"/>
    <n v="0"/>
    <n v="0"/>
    <n v="1"/>
    <n v="0"/>
    <n v="0"/>
    <n v="0"/>
    <n v="0"/>
    <n v="0"/>
    <n v="0"/>
    <n v="0"/>
    <n v="0"/>
    <n v="0.2"/>
    <n v="0"/>
    <n v="0"/>
    <n v="0.29785606199999998"/>
    <n v="2"/>
    <n v="0"/>
    <n v="0"/>
    <n v="0.19670757899999999"/>
    <n v="0"/>
    <n v="0"/>
    <n v="4"/>
    <n v="100"/>
  </r>
  <r>
    <x v="8"/>
    <n v="45328"/>
    <n v="0.56999999999999995"/>
    <n v="0"/>
    <n v="0"/>
    <n v="0"/>
    <n v="0"/>
    <n v="0"/>
    <n v="0"/>
    <n v="0.56999999999999995"/>
    <n v="0"/>
    <n v="0"/>
    <n v="0"/>
    <n v="0"/>
    <n v="0"/>
    <n v="0"/>
    <n v="0"/>
    <n v="0"/>
    <n v="0"/>
    <n v="0"/>
    <n v="98.673114025208363"/>
    <n v="0.51251765299999996"/>
    <n v="2"/>
    <n v="0"/>
    <n v="0"/>
    <n v="0.3783628"/>
    <n v="0"/>
    <n v="0"/>
    <n v="0.56999999999999995"/>
    <n v="14.249999999999998"/>
  </r>
  <r>
    <x v="8"/>
    <n v="43802"/>
    <n v="137.13"/>
    <n v="1"/>
    <n v="11.78"/>
    <n v="2.4700000000000002"/>
    <n v="0"/>
    <n v="0"/>
    <n v="0.44"/>
    <n v="83.33"/>
    <n v="0"/>
    <n v="0.7"/>
    <n v="0"/>
    <n v="0"/>
    <n v="1.38"/>
    <n v="0"/>
    <n v="0"/>
    <n v="7.0000000000000007E-2"/>
    <n v="1.73"/>
    <n v="0.47"/>
    <n v="454.00578141101448"/>
    <n v="3.6729279115"/>
    <n v="2"/>
    <n v="0"/>
    <n v="0"/>
    <n v="0.53438618000000004"/>
    <n v="0"/>
    <n v="0"/>
    <n v="137.22399999999999"/>
    <n v="3430.6"/>
  </r>
  <r>
    <x v="8"/>
    <n v="43810"/>
    <n v="7.04"/>
    <n v="0.55000000000000004"/>
    <n v="0"/>
    <n v="0"/>
    <n v="0"/>
    <n v="0"/>
    <n v="0"/>
    <n v="3.55"/>
    <n v="0"/>
    <n v="0"/>
    <n v="0"/>
    <n v="0"/>
    <n v="0"/>
    <n v="0"/>
    <n v="0"/>
    <n v="0"/>
    <n v="0.28000000000000003"/>
    <n v="0"/>
    <n v="568.02677854202227"/>
    <n v="1.3119631057000001"/>
    <n v="2"/>
    <n v="0"/>
    <n v="0"/>
    <n v="0.57594952899999996"/>
    <n v="0"/>
    <n v="0"/>
    <n v="7.04"/>
    <n v="176"/>
  </r>
  <r>
    <x v="8"/>
    <n v="47548"/>
    <n v="3.49"/>
    <n v="0"/>
    <n v="0"/>
    <n v="0"/>
    <n v="0"/>
    <n v="0"/>
    <n v="0"/>
    <n v="3.49"/>
    <n v="0"/>
    <n v="0"/>
    <n v="0"/>
    <n v="0"/>
    <n v="0.19"/>
    <n v="0"/>
    <n v="0"/>
    <n v="0"/>
    <n v="0.09"/>
    <n v="0"/>
    <n v="162.06807291534619"/>
    <n v="0.77252032500000001"/>
    <n v="2"/>
    <n v="0"/>
    <n v="0"/>
    <n v="0.39905770000000002"/>
    <n v="0"/>
    <n v="0"/>
    <n v="3.49"/>
    <n v="87.25"/>
  </r>
  <r>
    <x v="8"/>
    <n v="49320"/>
    <n v="1.82"/>
    <n v="0"/>
    <n v="0"/>
    <n v="0"/>
    <n v="0"/>
    <n v="0"/>
    <n v="0"/>
    <n v="0.82"/>
    <n v="0"/>
    <n v="0"/>
    <n v="0"/>
    <n v="0"/>
    <n v="0"/>
    <n v="0"/>
    <n v="0"/>
    <n v="0"/>
    <n v="0"/>
    <n v="0"/>
    <n v="480.34103268702324"/>
    <n v="0.59974277379999996"/>
    <n v="2"/>
    <n v="0"/>
    <n v="0"/>
    <n v="0.51196164700000002"/>
    <n v="0"/>
    <n v="0"/>
    <n v="1.82"/>
    <n v="45.5"/>
  </r>
  <r>
    <x v="8"/>
    <n v="49981"/>
    <n v="7.72"/>
    <n v="0"/>
    <n v="1"/>
    <n v="0"/>
    <n v="0"/>
    <n v="0"/>
    <n v="0"/>
    <n v="1.5"/>
    <n v="0"/>
    <n v="0"/>
    <n v="0"/>
    <n v="0"/>
    <n v="0.25"/>
    <n v="0"/>
    <n v="0"/>
    <n v="0"/>
    <n v="0.59"/>
    <n v="0"/>
    <n v="0"/>
    <n v="0.1503247378"/>
    <n v="2"/>
    <n v="0"/>
    <n v="0"/>
    <n v="9.4803908000000006E-2"/>
    <n v="0"/>
    <n v="0"/>
    <n v="7.72"/>
    <n v="193"/>
  </r>
  <r>
    <x v="8"/>
    <n v="43828"/>
    <n v="7.55"/>
    <n v="0.47"/>
    <n v="0"/>
    <n v="0"/>
    <n v="0"/>
    <n v="0"/>
    <n v="0"/>
    <n v="3.08"/>
    <n v="0"/>
    <n v="0"/>
    <n v="0"/>
    <n v="0"/>
    <n v="0"/>
    <n v="0"/>
    <n v="0"/>
    <n v="7.0000000000000007E-2"/>
    <n v="0.19"/>
    <n v="0"/>
    <n v="774.3963307331494"/>
    <n v="4.0067891804000002"/>
    <n v="2"/>
    <n v="0"/>
    <n v="0"/>
    <n v="0.65649090899999996"/>
    <n v="0"/>
    <n v="0"/>
    <n v="7.55"/>
    <n v="188.75"/>
  </r>
  <r>
    <x v="8"/>
    <n v="499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62628090000002"/>
    <n v="2"/>
    <n v="0"/>
    <n v="0"/>
    <n v="0.323266261"/>
    <n v="0"/>
    <n v="0"/>
    <n v="1"/>
    <n v="25"/>
  </r>
  <r>
    <x v="8"/>
    <n v="45344"/>
    <n v="1"/>
    <n v="0"/>
    <n v="1"/>
    <n v="0"/>
    <n v="0"/>
    <n v="0"/>
    <n v="0"/>
    <n v="0"/>
    <n v="0"/>
    <n v="0"/>
    <n v="0"/>
    <n v="0"/>
    <n v="0.13"/>
    <n v="0"/>
    <n v="0"/>
    <n v="0"/>
    <n v="0"/>
    <n v="0"/>
    <n v="926.58930131327645"/>
    <n v="3.3217123651999998"/>
    <n v="2"/>
    <n v="0"/>
    <n v="0"/>
    <n v="0.74547341600000006"/>
    <n v="0"/>
    <n v="0"/>
    <n v="1"/>
    <n v="25"/>
  </r>
  <r>
    <x v="8"/>
    <n v="50351"/>
    <n v="1.52"/>
    <n v="0"/>
    <n v="0.61"/>
    <n v="0"/>
    <n v="0"/>
    <n v="0"/>
    <n v="0"/>
    <n v="1.52"/>
    <n v="0"/>
    <n v="0"/>
    <n v="0"/>
    <n v="0"/>
    <n v="0"/>
    <n v="0"/>
    <n v="0"/>
    <n v="0"/>
    <n v="0"/>
    <n v="0"/>
    <n v="206.23308553074651"/>
    <n v="0.67550259069999996"/>
    <n v="2"/>
    <n v="0"/>
    <n v="0"/>
    <n v="0.38668878200000001"/>
    <n v="0"/>
    <n v="0"/>
    <n v="1.52"/>
    <n v="38"/>
  </r>
  <r>
    <x v="8"/>
    <n v="49429"/>
    <n v="0.289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726.76847094642505"/>
    <n v="0.7377526056"/>
    <n v="2"/>
    <n v="0"/>
    <n v="0"/>
    <n v="0.59395842099999996"/>
    <n v="0"/>
    <n v="0"/>
    <n v="0.28999999999999998"/>
    <n v="7.2499999999999991"/>
  </r>
  <r>
    <x v="8"/>
    <n v="46433"/>
    <n v="2.85"/>
    <n v="0"/>
    <n v="0"/>
    <n v="0"/>
    <n v="0"/>
    <n v="0"/>
    <n v="0"/>
    <n v="0.43"/>
    <n v="0"/>
    <n v="0"/>
    <n v="0"/>
    <n v="0"/>
    <n v="0"/>
    <n v="0"/>
    <n v="0"/>
    <n v="0"/>
    <n v="0"/>
    <n v="0"/>
    <n v="497.38418528633792"/>
    <n v="0.68084522380000001"/>
    <n v="2"/>
    <n v="0"/>
    <n v="0"/>
    <n v="0.56944188200000001"/>
    <n v="0"/>
    <n v="0"/>
    <n v="2.85"/>
    <n v="71.25"/>
  </r>
  <r>
    <x v="8"/>
    <n v="49189"/>
    <n v="4"/>
    <n v="0"/>
    <n v="0"/>
    <n v="0"/>
    <n v="0"/>
    <n v="0"/>
    <n v="0"/>
    <n v="2"/>
    <n v="0"/>
    <n v="0"/>
    <n v="0"/>
    <n v="0"/>
    <n v="0"/>
    <n v="0"/>
    <n v="0"/>
    <n v="0"/>
    <n v="0.09"/>
    <n v="0"/>
    <n v="127.4129232335856"/>
    <n v="0.40077795989999998"/>
    <n v="2"/>
    <n v="0"/>
    <n v="0"/>
    <n v="0.40826561500000003"/>
    <n v="0"/>
    <n v="0"/>
    <n v="4"/>
    <n v="100"/>
  </r>
  <r>
    <x v="8"/>
    <n v="4535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329.5346943279631"/>
    <n v="4.3220024174000002"/>
    <n v="2"/>
    <n v="0"/>
    <n v="0"/>
    <n v="0.75782884399999995"/>
    <n v="0"/>
    <n v="0"/>
    <n v="1"/>
    <n v="25"/>
  </r>
  <r>
    <x v="8"/>
    <n v="43836"/>
    <n v="5.39"/>
    <n v="0"/>
    <n v="0"/>
    <n v="0"/>
    <n v="0"/>
    <n v="0"/>
    <n v="0"/>
    <n v="0.97"/>
    <n v="0"/>
    <n v="0"/>
    <n v="0"/>
    <n v="0"/>
    <n v="0.49"/>
    <n v="0"/>
    <n v="0"/>
    <n v="0"/>
    <n v="0.28000000000000003"/>
    <n v="0"/>
    <n v="111.29046648000877"/>
    <n v="0.78889559840000001"/>
    <n v="2"/>
    <n v="0"/>
    <n v="0"/>
    <n v="0.41413637399999997"/>
    <n v="0"/>
    <n v="0"/>
    <n v="5.39"/>
    <n v="134.75"/>
  </r>
  <r>
    <x v="8"/>
    <n v="46557"/>
    <n v="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864632699999998"/>
    <n v="2"/>
    <n v="0"/>
    <n v="0"/>
    <n v="0.05"/>
    <n v="0"/>
    <n v="0"/>
    <n v="0.96"/>
    <n v="24"/>
  </r>
  <r>
    <x v="8"/>
    <n v="50542"/>
    <n v="0.34"/>
    <n v="0"/>
    <n v="0"/>
    <n v="0"/>
    <n v="0"/>
    <n v="0"/>
    <n v="0"/>
    <n v="0.34"/>
    <n v="0"/>
    <n v="0"/>
    <n v="0"/>
    <n v="0"/>
    <n v="0"/>
    <n v="0"/>
    <n v="0"/>
    <n v="0"/>
    <n v="0"/>
    <n v="0"/>
    <n v="101.14664042121532"/>
    <n v="0.41176731090000002"/>
    <n v="2"/>
    <n v="0"/>
    <n v="0"/>
    <n v="0.371071812"/>
    <n v="0"/>
    <n v="0"/>
    <n v="0.34"/>
    <n v="8.5"/>
  </r>
  <r>
    <x v="8"/>
    <n v="43844"/>
    <n v="59.3"/>
    <n v="1"/>
    <n v="8.5299999999999994"/>
    <n v="0.01"/>
    <n v="0"/>
    <n v="0"/>
    <n v="2"/>
    <n v="42.82"/>
    <n v="0"/>
    <n v="0"/>
    <n v="0"/>
    <n v="0"/>
    <n v="0.52"/>
    <n v="7.0000000000000007E-2"/>
    <n v="0"/>
    <n v="0"/>
    <n v="1.66"/>
    <n v="0"/>
    <n v="1635.2245477017691"/>
    <n v="3.3804575904999998"/>
    <n v="2"/>
    <n v="0"/>
    <n v="0"/>
    <n v="0.84118838500000004"/>
    <n v="0"/>
    <n v="0"/>
    <n v="59.3"/>
    <n v="1482.5"/>
  </r>
  <r>
    <x v="8"/>
    <n v="43851"/>
    <n v="3.41"/>
    <n v="0"/>
    <n v="0"/>
    <n v="0"/>
    <n v="0"/>
    <n v="0"/>
    <n v="0"/>
    <n v="0.34"/>
    <n v="0"/>
    <n v="0"/>
    <n v="0"/>
    <n v="0"/>
    <n v="0"/>
    <n v="0"/>
    <n v="0"/>
    <n v="0"/>
    <n v="0.54"/>
    <n v="0"/>
    <n v="0"/>
    <n v="0.76052690519999999"/>
    <n v="2"/>
    <n v="0"/>
    <n v="0"/>
    <n v="0.34193079300000001"/>
    <n v="0"/>
    <n v="0"/>
    <n v="3.41"/>
    <n v="85.25"/>
  </r>
  <r>
    <x v="8"/>
    <n v="43869"/>
    <n v="5.47"/>
    <n v="0"/>
    <n v="0"/>
    <n v="1"/>
    <n v="0"/>
    <n v="0"/>
    <n v="0"/>
    <n v="3.47"/>
    <n v="0"/>
    <n v="0"/>
    <n v="0"/>
    <n v="0"/>
    <n v="0"/>
    <n v="0"/>
    <n v="0"/>
    <n v="0"/>
    <n v="0.3"/>
    <n v="0"/>
    <n v="753.70239551279542"/>
    <n v="1.1673566279000001"/>
    <n v="2"/>
    <n v="0"/>
    <n v="0"/>
    <n v="0.70198191099999996"/>
    <n v="0"/>
    <n v="0"/>
    <n v="5.47"/>
    <n v="136.75"/>
  </r>
  <r>
    <x v="8"/>
    <n v="43877"/>
    <n v="9.11"/>
    <n v="0"/>
    <n v="0.28999999999999998"/>
    <n v="0"/>
    <n v="0"/>
    <n v="0"/>
    <n v="0"/>
    <n v="3.33"/>
    <n v="0"/>
    <n v="0"/>
    <n v="0"/>
    <n v="0"/>
    <n v="0.35"/>
    <n v="0"/>
    <n v="0"/>
    <n v="0"/>
    <n v="0"/>
    <n v="0"/>
    <n v="368.29343461474542"/>
    <n v="0.64318991780000001"/>
    <n v="2"/>
    <n v="0"/>
    <n v="0"/>
    <n v="0.48889373899999999"/>
    <n v="0"/>
    <n v="0"/>
    <n v="9.11"/>
    <n v="227.75"/>
  </r>
  <r>
    <x v="8"/>
    <n v="47027"/>
    <n v="11.99"/>
    <n v="0"/>
    <n v="0.7"/>
    <n v="0"/>
    <n v="0"/>
    <n v="0"/>
    <n v="0"/>
    <n v="1.19"/>
    <n v="0"/>
    <n v="0"/>
    <n v="0"/>
    <n v="0"/>
    <n v="0"/>
    <n v="0"/>
    <n v="0"/>
    <n v="0"/>
    <n v="0.09"/>
    <n v="0"/>
    <n v="0"/>
    <n v="9.4266410999999994E-2"/>
    <n v="2"/>
    <n v="0"/>
    <n v="0"/>
    <n v="0.22631918000000001"/>
    <n v="0"/>
    <n v="0"/>
    <n v="11.99"/>
    <n v="299.75"/>
  </r>
  <r>
    <x v="8"/>
    <n v="43901"/>
    <n v="6.54"/>
    <n v="0"/>
    <n v="0"/>
    <n v="0"/>
    <n v="0"/>
    <n v="0"/>
    <n v="0"/>
    <n v="2.54"/>
    <n v="0"/>
    <n v="0"/>
    <n v="0"/>
    <n v="0"/>
    <n v="0"/>
    <n v="0"/>
    <n v="0"/>
    <n v="0"/>
    <n v="0.2"/>
    <n v="0"/>
    <n v="1665.9332201790639"/>
    <n v="3.7293898327999999"/>
    <n v="2"/>
    <n v="0"/>
    <n v="0"/>
    <n v="0.79655707600000003"/>
    <n v="0"/>
    <n v="0"/>
    <n v="6.54"/>
    <n v="163.5"/>
  </r>
  <r>
    <x v="8"/>
    <n v="46409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764.68637020144433"/>
    <n v="1.547933566"/>
    <n v="2"/>
    <n v="0"/>
    <n v="0"/>
    <n v="0.57923225499999997"/>
    <n v="0"/>
    <n v="0"/>
    <n v="0.57999999999999996"/>
    <n v="14.499999999999998"/>
  </r>
  <r>
    <x v="8"/>
    <n v="69682"/>
    <n v="2.73"/>
    <n v="0"/>
    <n v="0"/>
    <n v="0"/>
    <n v="0"/>
    <n v="0"/>
    <n v="0"/>
    <n v="1.25"/>
    <n v="0"/>
    <n v="0"/>
    <n v="0"/>
    <n v="0"/>
    <n v="0"/>
    <n v="0"/>
    <n v="0"/>
    <n v="0"/>
    <n v="0.1"/>
    <n v="0"/>
    <n v="164.43859763874809"/>
    <n v="0.60908665299999998"/>
    <n v="2"/>
    <n v="0"/>
    <n v="0"/>
    <n v="0.47640077800000002"/>
    <n v="0"/>
    <n v="0"/>
    <n v="2.73"/>
    <n v="68.25"/>
  </r>
  <r>
    <x v="8"/>
    <n v="47845"/>
    <n v="2.36"/>
    <n v="0"/>
    <n v="0.86"/>
    <n v="0"/>
    <n v="0"/>
    <n v="0"/>
    <n v="0"/>
    <n v="0"/>
    <n v="0"/>
    <n v="0"/>
    <n v="0"/>
    <n v="0"/>
    <n v="0"/>
    <n v="0"/>
    <n v="0"/>
    <n v="0"/>
    <n v="0"/>
    <n v="0"/>
    <n v="18.849802509699746"/>
    <n v="0.39707610510000002"/>
    <n v="2"/>
    <n v="0"/>
    <n v="0"/>
    <n v="0.320619553"/>
    <n v="0"/>
    <n v="0"/>
    <n v="2.36"/>
    <n v="59"/>
  </r>
  <r>
    <x v="8"/>
    <n v="43919"/>
    <n v="1"/>
    <n v="0"/>
    <n v="0"/>
    <n v="0"/>
    <n v="0"/>
    <n v="0"/>
    <n v="0"/>
    <n v="1"/>
    <n v="0"/>
    <n v="0"/>
    <n v="0"/>
    <n v="0"/>
    <n v="0.09"/>
    <n v="0"/>
    <n v="0"/>
    <n v="0"/>
    <n v="0.05"/>
    <n v="0"/>
    <n v="1245.0982197954263"/>
    <n v="2.4779993368"/>
    <n v="2"/>
    <n v="0"/>
    <n v="0"/>
    <n v="0.82203365799999994"/>
    <n v="0"/>
    <n v="0"/>
    <n v="1"/>
    <n v="25"/>
  </r>
  <r>
    <x v="8"/>
    <n v="48835"/>
    <n v="2.99"/>
    <n v="0"/>
    <n v="0"/>
    <n v="0"/>
    <n v="0"/>
    <n v="0"/>
    <n v="0"/>
    <n v="0"/>
    <n v="0"/>
    <n v="0"/>
    <n v="0"/>
    <n v="0"/>
    <n v="0.26"/>
    <n v="0"/>
    <n v="0"/>
    <n v="0"/>
    <n v="0"/>
    <n v="0"/>
    <n v="324.59445608297995"/>
    <n v="0.74745377719999995"/>
    <n v="2"/>
    <n v="0"/>
    <n v="0"/>
    <n v="0.46013860499999998"/>
    <n v="0"/>
    <n v="0"/>
    <n v="2.99"/>
    <n v="74.75"/>
  </r>
  <r>
    <x v="8"/>
    <n v="43927"/>
    <n v="1"/>
    <n v="0"/>
    <n v="0"/>
    <n v="0"/>
    <n v="0"/>
    <n v="0"/>
    <n v="0"/>
    <n v="1"/>
    <n v="0"/>
    <n v="0"/>
    <n v="0"/>
    <n v="0"/>
    <n v="0"/>
    <n v="0"/>
    <n v="0"/>
    <n v="0"/>
    <n v="0.2"/>
    <n v="0"/>
    <n v="671.97824902595255"/>
    <n v="1.0605266900999999"/>
    <n v="2"/>
    <n v="0"/>
    <n v="0"/>
    <n v="0.64636322499999999"/>
    <n v="0"/>
    <n v="0"/>
    <n v="1"/>
    <n v="25"/>
  </r>
  <r>
    <x v="8"/>
    <n v="48512"/>
    <n v="6.98"/>
    <n v="0"/>
    <n v="0"/>
    <n v="0"/>
    <n v="3"/>
    <n v="0"/>
    <n v="0"/>
    <n v="0"/>
    <n v="0"/>
    <n v="0"/>
    <n v="0"/>
    <n v="0"/>
    <n v="0"/>
    <n v="0"/>
    <n v="0"/>
    <n v="0"/>
    <n v="0.34"/>
    <n v="0"/>
    <n v="882.08811860782646"/>
    <n v="1.3322199109999999"/>
    <n v="2"/>
    <n v="0"/>
    <n v="0"/>
    <n v="0.65857740099999995"/>
    <n v="0"/>
    <n v="0"/>
    <n v="6.98"/>
    <n v="174.5"/>
  </r>
  <r>
    <x v="8"/>
    <n v="46037"/>
    <n v="4.04"/>
    <n v="0"/>
    <n v="0"/>
    <n v="0"/>
    <n v="0"/>
    <n v="0"/>
    <n v="0"/>
    <n v="0.04"/>
    <n v="0"/>
    <n v="0"/>
    <n v="0"/>
    <n v="0"/>
    <n v="0.12"/>
    <n v="0"/>
    <n v="0"/>
    <n v="0"/>
    <n v="0.19"/>
    <n v="0"/>
    <n v="576.00380536301464"/>
    <n v="1.1801135462000001"/>
    <n v="2"/>
    <n v="0"/>
    <n v="0"/>
    <n v="0.51880030700000002"/>
    <n v="0"/>
    <n v="0"/>
    <n v="4.04"/>
    <n v="101"/>
  </r>
  <r>
    <x v="8"/>
    <n v="43935"/>
    <n v="5.23"/>
    <n v="0"/>
    <n v="0.26"/>
    <n v="0"/>
    <n v="0"/>
    <n v="0"/>
    <n v="0"/>
    <n v="1.26"/>
    <n v="0"/>
    <n v="0"/>
    <n v="0"/>
    <n v="0"/>
    <n v="0"/>
    <n v="0"/>
    <n v="0"/>
    <n v="0"/>
    <n v="0"/>
    <n v="0"/>
    <n v="470.16792737581369"/>
    <n v="0.78610924520000003"/>
    <n v="2"/>
    <n v="0"/>
    <n v="0"/>
    <n v="0.518529087"/>
    <n v="0"/>
    <n v="0"/>
    <n v="5.23"/>
    <n v="130.75"/>
  </r>
  <r>
    <x v="8"/>
    <n v="50617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488.69041483502599"/>
    <n v="0.94544263110000004"/>
    <n v="2"/>
    <n v="0"/>
    <n v="0"/>
    <n v="0.53896414599999998"/>
    <n v="0"/>
    <n v="0"/>
    <n v="2"/>
    <n v="50"/>
  </r>
  <r>
    <x v="8"/>
    <n v="46094"/>
    <n v="9.89"/>
    <n v="1"/>
    <n v="1"/>
    <n v="0"/>
    <n v="0"/>
    <n v="0"/>
    <n v="0"/>
    <n v="1.89"/>
    <n v="0"/>
    <n v="0"/>
    <n v="0"/>
    <n v="0"/>
    <n v="0.26"/>
    <n v="0"/>
    <n v="0"/>
    <n v="0"/>
    <n v="0.54"/>
    <n v="0"/>
    <n v="566.91393659613198"/>
    <n v="0.70445362020000002"/>
    <n v="2"/>
    <n v="0"/>
    <n v="0"/>
    <n v="0.494540849"/>
    <n v="0"/>
    <n v="0"/>
    <n v="9.89"/>
    <n v="247.25"/>
  </r>
  <r>
    <x v="8"/>
    <n v="47795"/>
    <n v="2.97"/>
    <n v="0"/>
    <n v="0"/>
    <n v="0"/>
    <n v="0"/>
    <n v="0"/>
    <n v="0"/>
    <n v="1"/>
    <n v="0"/>
    <n v="0"/>
    <n v="0"/>
    <n v="0"/>
    <n v="0"/>
    <n v="0"/>
    <n v="0"/>
    <n v="0"/>
    <n v="0.28000000000000003"/>
    <n v="0"/>
    <n v="61.872566153570389"/>
    <n v="1.1103360429"/>
    <n v="2"/>
    <n v="0"/>
    <n v="0"/>
    <n v="0.37445986399999998"/>
    <n v="0"/>
    <n v="0"/>
    <n v="2.97"/>
    <n v="74.25"/>
  </r>
  <r>
    <x v="8"/>
    <n v="4678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28.74725307988015"/>
    <n v="0.50311946819999998"/>
    <n v="2"/>
    <n v="0"/>
    <n v="0"/>
    <n v="0.41694651399999999"/>
    <n v="0"/>
    <n v="0"/>
    <n v="1"/>
    <n v="25"/>
  </r>
  <r>
    <x v="8"/>
    <n v="50625"/>
    <n v="0.43"/>
    <n v="0"/>
    <n v="0"/>
    <n v="0"/>
    <n v="0"/>
    <n v="0"/>
    <n v="0"/>
    <n v="0.43"/>
    <n v="0"/>
    <n v="0"/>
    <n v="0"/>
    <n v="0"/>
    <n v="0"/>
    <n v="0"/>
    <n v="0"/>
    <n v="0"/>
    <n v="0"/>
    <n v="0"/>
    <n v="483.93820695862053"/>
    <n v="0.95841947240000003"/>
    <n v="2"/>
    <n v="0"/>
    <n v="0"/>
    <n v="0.52042388799999995"/>
    <n v="0"/>
    <n v="0"/>
    <n v="0.43"/>
    <n v="10.75"/>
  </r>
  <r>
    <x v="8"/>
    <n v="48413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413.12898692469116"/>
    <n v="1.1928699251999999"/>
    <n v="2"/>
    <n v="0"/>
    <n v="0"/>
    <n v="0.46584975499999998"/>
    <n v="0"/>
    <n v="0"/>
    <n v="3"/>
    <n v="75"/>
  </r>
  <r>
    <x v="8"/>
    <n v="45773"/>
    <n v="4.6100000000000003"/>
    <n v="0"/>
    <n v="7.0000000000000007E-2"/>
    <n v="0"/>
    <n v="0"/>
    <n v="0"/>
    <n v="0"/>
    <n v="4.6100000000000003"/>
    <n v="0"/>
    <n v="0"/>
    <n v="0"/>
    <n v="0"/>
    <n v="0"/>
    <n v="0"/>
    <n v="0"/>
    <n v="0"/>
    <n v="0"/>
    <n v="0"/>
    <n v="348.23775342488102"/>
    <n v="1.1749676729"/>
    <n v="2"/>
    <n v="0"/>
    <n v="0"/>
    <n v="0.48378046099999999"/>
    <n v="0"/>
    <n v="0"/>
    <n v="4.6100000000000003"/>
    <n v="115.25000000000001"/>
  </r>
  <r>
    <x v="8"/>
    <n v="50682"/>
    <n v="0.97"/>
    <n v="0"/>
    <n v="0"/>
    <n v="0"/>
    <n v="0"/>
    <n v="0"/>
    <n v="0"/>
    <n v="0.97"/>
    <n v="0"/>
    <n v="0"/>
    <n v="0"/>
    <n v="0"/>
    <n v="0"/>
    <n v="0"/>
    <n v="0"/>
    <n v="0"/>
    <n v="0"/>
    <n v="0"/>
    <n v="547.85282623995261"/>
    <n v="0.41976404070000001"/>
    <n v="2"/>
    <n v="0"/>
    <n v="0"/>
    <n v="0.52175245800000003"/>
    <n v="0"/>
    <n v="0"/>
    <n v="0.97"/>
    <n v="24.25"/>
  </r>
  <r>
    <x v="8"/>
    <n v="43943"/>
    <n v="23.38"/>
    <n v="1.5"/>
    <n v="2"/>
    <n v="0"/>
    <n v="0"/>
    <n v="0"/>
    <n v="2"/>
    <n v="6.49"/>
    <n v="0"/>
    <n v="0"/>
    <n v="0"/>
    <n v="0"/>
    <n v="0.32"/>
    <n v="0"/>
    <n v="0"/>
    <n v="0"/>
    <n v="0.99"/>
    <n v="0"/>
    <n v="612.49029482281071"/>
    <n v="2.0590288838999999"/>
    <n v="2"/>
    <n v="0"/>
    <n v="0"/>
    <n v="0.58984914499999996"/>
    <n v="0"/>
    <n v="0"/>
    <n v="23.38"/>
    <n v="584.5"/>
  </r>
  <r>
    <x v="8"/>
    <n v="43950"/>
    <n v="28.14"/>
    <n v="0"/>
    <n v="1.1499999999999999"/>
    <n v="0"/>
    <n v="0"/>
    <n v="0"/>
    <n v="1"/>
    <n v="19.63"/>
    <n v="0"/>
    <n v="0"/>
    <n v="0"/>
    <n v="0"/>
    <n v="0.26"/>
    <n v="0"/>
    <n v="0"/>
    <n v="0"/>
    <n v="0.3"/>
    <n v="0"/>
    <n v="1071.5962627888343"/>
    <n v="2.2047811682999998"/>
    <n v="2"/>
    <n v="0"/>
    <n v="0"/>
    <n v="0.74142154400000004"/>
    <n v="0"/>
    <n v="0"/>
    <n v="28.14"/>
    <n v="703.5"/>
  </r>
  <r>
    <x v="8"/>
    <n v="50328"/>
    <n v="0.47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.12351282230000001"/>
    <n v="2"/>
    <n v="0"/>
    <n v="0"/>
    <n v="0.206968337"/>
    <n v="0"/>
    <n v="0"/>
    <n v="0.47"/>
    <n v="11.75"/>
  </r>
  <r>
    <x v="8"/>
    <n v="43968"/>
    <n v="16.010000000000002"/>
    <n v="1"/>
    <n v="1"/>
    <n v="0"/>
    <n v="0"/>
    <n v="0"/>
    <n v="0"/>
    <n v="13.52"/>
    <n v="0"/>
    <n v="0"/>
    <n v="0"/>
    <n v="0"/>
    <n v="0"/>
    <n v="0"/>
    <n v="0"/>
    <n v="0"/>
    <n v="0"/>
    <n v="0"/>
    <n v="280.02811566539827"/>
    <n v="1.0261045919"/>
    <n v="2"/>
    <n v="0"/>
    <n v="0"/>
    <n v="0.484240057"/>
    <n v="0"/>
    <n v="0"/>
    <n v="16.010000000000002"/>
    <n v="400.25000000000006"/>
  </r>
  <r>
    <x v="8"/>
    <n v="47621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1131.7659701624684"/>
    <n v="0.64158361760000004"/>
    <n v="2"/>
    <n v="0"/>
    <n v="0"/>
    <n v="0.74023916400000001"/>
    <n v="0"/>
    <n v="0"/>
    <n v="3"/>
    <n v="75"/>
  </r>
  <r>
    <x v="8"/>
    <n v="46102"/>
    <n v="33.65"/>
    <n v="0"/>
    <n v="1.1399999999999999"/>
    <n v="0"/>
    <n v="0"/>
    <n v="0"/>
    <n v="1"/>
    <n v="10.89"/>
    <n v="0"/>
    <n v="0"/>
    <n v="0"/>
    <n v="0"/>
    <n v="0.74"/>
    <n v="0"/>
    <n v="0"/>
    <n v="0"/>
    <n v="0.89"/>
    <n v="0"/>
    <n v="192.46256589455538"/>
    <n v="0.58606617930000005"/>
    <n v="2"/>
    <n v="0"/>
    <n v="0"/>
    <n v="0.44250292000000002"/>
    <n v="0"/>
    <n v="0"/>
    <n v="33.65"/>
    <n v="841.25"/>
  </r>
  <r>
    <x v="8"/>
    <n v="46870"/>
    <n v="11.13"/>
    <n v="0"/>
    <n v="1"/>
    <n v="1"/>
    <n v="0"/>
    <n v="0"/>
    <n v="0"/>
    <n v="1.1299999999999999"/>
    <n v="0"/>
    <n v="0"/>
    <n v="0"/>
    <n v="0"/>
    <n v="0"/>
    <n v="0"/>
    <n v="0"/>
    <n v="0"/>
    <n v="0.28999999999999998"/>
    <n v="0"/>
    <n v="479.09340407687415"/>
    <n v="0.43881351089999998"/>
    <n v="2"/>
    <n v="0"/>
    <n v="0"/>
    <n v="0.49577104900000002"/>
    <n v="0"/>
    <n v="0"/>
    <n v="11.13"/>
    <n v="278.25"/>
  </r>
  <r>
    <x v="8"/>
    <n v="4793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22.63435982825831"/>
    <n v="1.2989831333999999"/>
    <n v="2"/>
    <n v="0"/>
    <n v="0"/>
    <n v="0.54794652499999996"/>
    <n v="0"/>
    <n v="0"/>
    <n v="2"/>
    <n v="50"/>
  </r>
  <r>
    <x v="8"/>
    <n v="49775"/>
    <n v="3"/>
    <n v="0"/>
    <n v="0"/>
    <n v="0"/>
    <n v="0"/>
    <n v="0"/>
    <n v="0"/>
    <n v="1"/>
    <n v="0"/>
    <n v="0"/>
    <n v="0"/>
    <n v="0"/>
    <n v="0"/>
    <n v="0"/>
    <n v="0"/>
    <n v="0"/>
    <n v="0.19"/>
    <n v="0"/>
    <n v="222.36799175232724"/>
    <n v="0.76998676519999998"/>
    <n v="2"/>
    <n v="0"/>
    <n v="0"/>
    <n v="0.43765367199999999"/>
    <n v="0"/>
    <n v="0"/>
    <n v="3"/>
    <n v="75"/>
  </r>
  <r>
    <x v="8"/>
    <n v="4536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65.2724787285689"/>
    <n v="1.16238153E-2"/>
    <n v="2"/>
    <n v="0"/>
    <n v="0"/>
    <n v="0.49732646800000002"/>
    <n v="0"/>
    <n v="0"/>
    <n v="1"/>
    <n v="25"/>
  </r>
  <r>
    <x v="8"/>
    <n v="43976"/>
    <n v="2"/>
    <n v="0"/>
    <n v="0"/>
    <n v="0"/>
    <n v="0"/>
    <n v="0"/>
    <n v="0"/>
    <n v="0"/>
    <n v="0"/>
    <n v="0"/>
    <n v="0"/>
    <n v="0"/>
    <n v="0.52"/>
    <n v="7.0000000000000007E-2"/>
    <n v="0"/>
    <n v="7.0000000000000007E-2"/>
    <n v="0"/>
    <n v="0"/>
    <n v="0"/>
    <n v="0.3742544149"/>
    <n v="2"/>
    <n v="0"/>
    <n v="0"/>
    <n v="0.25840324799999997"/>
    <n v="0"/>
    <n v="0"/>
    <n v="2"/>
    <n v="50"/>
  </r>
  <r>
    <x v="8"/>
    <n v="47068"/>
    <n v="2.4900000000000002"/>
    <n v="0"/>
    <n v="0"/>
    <n v="0"/>
    <n v="0"/>
    <n v="0"/>
    <n v="0"/>
    <n v="2"/>
    <n v="0"/>
    <n v="0"/>
    <n v="0"/>
    <n v="0"/>
    <n v="0"/>
    <n v="0"/>
    <n v="0"/>
    <n v="0"/>
    <n v="0"/>
    <n v="0"/>
    <n v="616.92995378037028"/>
    <n v="0.66522119790000001"/>
    <n v="2"/>
    <n v="0"/>
    <n v="0"/>
    <n v="0.54384811799999999"/>
    <n v="0"/>
    <n v="0"/>
    <n v="2.4900000000000002"/>
    <n v="62.250000000000007"/>
  </r>
  <r>
    <x v="8"/>
    <n v="46045"/>
    <n v="3"/>
    <n v="0"/>
    <n v="1"/>
    <n v="0"/>
    <n v="0"/>
    <n v="0"/>
    <n v="1"/>
    <n v="3"/>
    <n v="0"/>
    <n v="0"/>
    <n v="0"/>
    <n v="0"/>
    <n v="0"/>
    <n v="0"/>
    <n v="0"/>
    <n v="0"/>
    <n v="0"/>
    <n v="0"/>
    <n v="519.36714464179022"/>
    <n v="0.76228968249999995"/>
    <n v="2"/>
    <n v="0"/>
    <n v="0"/>
    <n v="0.53273865499999995"/>
    <n v="0"/>
    <n v="0"/>
    <n v="3"/>
    <n v="75"/>
  </r>
  <r>
    <x v="8"/>
    <n v="45914"/>
    <n v="2.11"/>
    <n v="0"/>
    <n v="0.21"/>
    <n v="0"/>
    <n v="0"/>
    <n v="0"/>
    <n v="0"/>
    <n v="1.1100000000000001"/>
    <n v="0"/>
    <n v="0"/>
    <n v="0"/>
    <n v="0"/>
    <n v="0"/>
    <n v="0"/>
    <n v="0"/>
    <n v="0"/>
    <n v="0"/>
    <n v="0"/>
    <n v="540.56372346576347"/>
    <n v="3.3424962805999998"/>
    <n v="2"/>
    <n v="0"/>
    <n v="0"/>
    <n v="0.54464750799999995"/>
    <n v="0"/>
    <n v="0"/>
    <n v="2.11"/>
    <n v="52.75"/>
  </r>
  <r>
    <x v="8"/>
    <n v="46334"/>
    <n v="0.68"/>
    <n v="0"/>
    <n v="0"/>
    <n v="0"/>
    <n v="0"/>
    <n v="0"/>
    <n v="0"/>
    <n v="0.38"/>
    <n v="0"/>
    <n v="0"/>
    <n v="0"/>
    <n v="0"/>
    <n v="0"/>
    <n v="0"/>
    <n v="0"/>
    <n v="0"/>
    <n v="0"/>
    <n v="0"/>
    <n v="991.71281347415436"/>
    <n v="1.4610923334999999"/>
    <n v="2"/>
    <n v="0"/>
    <n v="0"/>
    <n v="0.72008481099999999"/>
    <n v="0"/>
    <n v="0"/>
    <n v="0.68"/>
    <n v="17"/>
  </r>
  <r>
    <x v="8"/>
    <n v="49197"/>
    <n v="1.99"/>
    <n v="0"/>
    <n v="0"/>
    <n v="0"/>
    <n v="0"/>
    <n v="0"/>
    <n v="1.99"/>
    <n v="1"/>
    <n v="0"/>
    <n v="0"/>
    <n v="0"/>
    <n v="0"/>
    <n v="0.13"/>
    <n v="0"/>
    <n v="0"/>
    <n v="0"/>
    <n v="0.01"/>
    <n v="0"/>
    <n v="102.42571989060239"/>
    <n v="0.3889436409"/>
    <n v="2"/>
    <n v="0"/>
    <n v="0"/>
    <n v="0.38721988000000002"/>
    <n v="0"/>
    <n v="0"/>
    <n v="1.99"/>
    <n v="49.75"/>
  </r>
  <r>
    <x v="8"/>
    <n v="43984"/>
    <n v="6.43"/>
    <n v="0"/>
    <n v="1"/>
    <n v="0"/>
    <n v="0"/>
    <n v="0"/>
    <n v="0"/>
    <n v="4.43"/>
    <n v="0"/>
    <n v="0"/>
    <n v="0"/>
    <n v="0"/>
    <n v="0"/>
    <n v="0"/>
    <n v="0"/>
    <n v="0"/>
    <n v="0"/>
    <n v="0"/>
    <n v="219.89354698016334"/>
    <n v="0.78627030480000004"/>
    <n v="2"/>
    <n v="0"/>
    <n v="0"/>
    <n v="0.475328001"/>
    <n v="0"/>
    <n v="0"/>
    <n v="6.43"/>
    <n v="160.75"/>
  </r>
  <r>
    <x v="8"/>
    <n v="47332"/>
    <n v="0.1"/>
    <n v="0"/>
    <n v="0"/>
    <n v="0"/>
    <n v="0"/>
    <n v="0"/>
    <n v="0"/>
    <n v="0.1"/>
    <n v="0"/>
    <n v="0"/>
    <n v="0"/>
    <n v="0"/>
    <n v="0"/>
    <n v="0"/>
    <n v="0"/>
    <n v="0"/>
    <n v="0"/>
    <n v="0"/>
    <n v="210.18503737532882"/>
    <n v="1.190681876"/>
    <n v="2"/>
    <n v="0"/>
    <n v="0"/>
    <n v="0.50355702999999996"/>
    <n v="0"/>
    <n v="0"/>
    <n v="0.1"/>
    <n v="2.5"/>
  </r>
  <r>
    <x v="8"/>
    <n v="48157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36782285910000001"/>
    <n v="2"/>
    <n v="0"/>
    <n v="0"/>
    <n v="0.33572492500000001"/>
    <n v="0"/>
    <n v="0"/>
    <n v="4"/>
    <n v="100"/>
  </r>
  <r>
    <x v="8"/>
    <n v="47340"/>
    <n v="9.49"/>
    <n v="0"/>
    <n v="0.66"/>
    <n v="0"/>
    <n v="0"/>
    <n v="0"/>
    <n v="0"/>
    <n v="0"/>
    <n v="0"/>
    <n v="0"/>
    <n v="0"/>
    <n v="0"/>
    <n v="0"/>
    <n v="0"/>
    <n v="0"/>
    <n v="0"/>
    <n v="0.35"/>
    <n v="0.76"/>
    <n v="0"/>
    <n v="6.4440304500000004E-2"/>
    <n v="2"/>
    <n v="0"/>
    <n v="0"/>
    <n v="0.32791545599999999"/>
    <n v="0"/>
    <n v="0"/>
    <n v="9.6419999999999995"/>
    <n v="241.04999999999998"/>
  </r>
  <r>
    <x v="8"/>
    <n v="50484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110.92930526457307"/>
    <n v="1.1241334935"/>
    <n v="2"/>
    <n v="0"/>
    <n v="0"/>
    <n v="0.37946898200000001"/>
    <n v="0"/>
    <n v="0"/>
    <n v="2"/>
    <n v="50"/>
  </r>
  <r>
    <x v="8"/>
    <n v="49783"/>
    <n v="6"/>
    <n v="0"/>
    <n v="0"/>
    <n v="0"/>
    <n v="0"/>
    <n v="0"/>
    <n v="0"/>
    <n v="2"/>
    <n v="0"/>
    <n v="0"/>
    <n v="0"/>
    <n v="0"/>
    <n v="0"/>
    <n v="0"/>
    <n v="0"/>
    <n v="0"/>
    <n v="0"/>
    <n v="0"/>
    <n v="419.84209790031923"/>
    <n v="4.0350519799999998E-2"/>
    <n v="2"/>
    <n v="0"/>
    <n v="0"/>
    <n v="0.55006761500000001"/>
    <n v="0"/>
    <n v="0"/>
    <n v="6"/>
    <n v="150"/>
  </r>
  <r>
    <x v="8"/>
    <n v="4859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01.72514659297701"/>
    <n v="4.6443221700000002E-2"/>
    <n v="2"/>
    <n v="0"/>
    <n v="0"/>
    <n v="0.57147936399999999"/>
    <n v="0"/>
    <n v="0"/>
    <n v="1"/>
    <n v="25"/>
  </r>
  <r>
    <x v="8"/>
    <n v="44008"/>
    <n v="9.09"/>
    <n v="0"/>
    <n v="0"/>
    <n v="0"/>
    <n v="0"/>
    <n v="0"/>
    <n v="0"/>
    <n v="2.09"/>
    <n v="0"/>
    <n v="0"/>
    <n v="0"/>
    <n v="0"/>
    <n v="0.13"/>
    <n v="0"/>
    <n v="0"/>
    <n v="0"/>
    <n v="0.2"/>
    <n v="0"/>
    <n v="465.34619688385266"/>
    <n v="1.0436422902"/>
    <n v="2"/>
    <n v="0"/>
    <n v="0"/>
    <n v="0.49041741999999999"/>
    <n v="0"/>
    <n v="0"/>
    <n v="9.09"/>
    <n v="227.25"/>
  </r>
  <r>
    <x v="8"/>
    <n v="48843"/>
    <n v="1.49"/>
    <n v="0"/>
    <n v="0"/>
    <n v="0"/>
    <n v="0"/>
    <n v="0"/>
    <n v="0"/>
    <n v="1"/>
    <n v="0"/>
    <n v="0"/>
    <n v="0"/>
    <n v="0"/>
    <n v="0"/>
    <n v="0"/>
    <n v="0"/>
    <n v="0"/>
    <n v="0"/>
    <n v="0"/>
    <n v="551.0178920432794"/>
    <n v="1.3885425044999999"/>
    <n v="2"/>
    <n v="0"/>
    <n v="0"/>
    <n v="0.50715146"/>
    <n v="0"/>
    <n v="0"/>
    <n v="1.49"/>
    <n v="37.25"/>
  </r>
  <r>
    <x v="8"/>
    <n v="47852"/>
    <n v="1.19"/>
    <n v="0"/>
    <n v="0"/>
    <n v="0"/>
    <n v="0"/>
    <n v="0"/>
    <n v="0"/>
    <n v="0.96"/>
    <n v="0"/>
    <n v="0"/>
    <n v="0"/>
    <n v="0"/>
    <n v="0"/>
    <n v="0"/>
    <n v="0"/>
    <n v="0"/>
    <n v="0"/>
    <n v="0"/>
    <n v="398.89755592147867"/>
    <n v="0.59952899530000003"/>
    <n v="2"/>
    <n v="0"/>
    <n v="0"/>
    <n v="0.47257331200000002"/>
    <n v="0"/>
    <n v="0"/>
    <n v="1.19"/>
    <n v="29.75"/>
  </r>
  <r>
    <x v="8"/>
    <n v="44016"/>
    <n v="8.64"/>
    <n v="0"/>
    <n v="0.5"/>
    <n v="0"/>
    <n v="0"/>
    <n v="0"/>
    <n v="0"/>
    <n v="3.64"/>
    <n v="0"/>
    <n v="0"/>
    <n v="0"/>
    <n v="0"/>
    <n v="0"/>
    <n v="0"/>
    <n v="0"/>
    <n v="0"/>
    <n v="0.4"/>
    <n v="0.01"/>
    <n v="395.36461971179216"/>
    <n v="2.1192865638999998"/>
    <n v="2"/>
    <n v="0"/>
    <n v="0"/>
    <n v="0.49516841"/>
    <n v="0"/>
    <n v="0"/>
    <n v="8.6420000000000012"/>
    <n v="216.05000000000004"/>
  </r>
  <r>
    <x v="8"/>
    <n v="46961"/>
    <n v="14.86"/>
    <n v="0"/>
    <n v="0"/>
    <n v="1"/>
    <n v="0"/>
    <n v="0"/>
    <n v="0.6"/>
    <n v="2.4"/>
    <n v="0"/>
    <n v="0"/>
    <n v="0"/>
    <n v="0"/>
    <n v="0"/>
    <n v="0"/>
    <n v="0"/>
    <n v="0"/>
    <n v="0.4"/>
    <n v="0"/>
    <n v="0"/>
    <n v="0.31863044439999999"/>
    <n v="2"/>
    <n v="0"/>
    <n v="0"/>
    <n v="0.273342056"/>
    <n v="0"/>
    <n v="0"/>
    <n v="14.86"/>
    <n v="371.5"/>
  </r>
  <r>
    <x v="8"/>
    <n v="44024"/>
    <n v="6.53"/>
    <n v="0"/>
    <n v="1"/>
    <n v="0"/>
    <n v="0"/>
    <n v="0"/>
    <n v="0"/>
    <n v="3.05"/>
    <n v="0"/>
    <n v="0"/>
    <n v="0"/>
    <n v="0"/>
    <n v="0"/>
    <n v="0"/>
    <n v="0"/>
    <n v="0"/>
    <n v="0.4"/>
    <n v="0"/>
    <n v="913.93367022503844"/>
    <n v="1.4950613266999999"/>
    <n v="2"/>
    <n v="0"/>
    <n v="0"/>
    <n v="0.75637217700000003"/>
    <n v="0"/>
    <n v="0"/>
    <n v="6.53"/>
    <n v="163.25"/>
  </r>
  <r>
    <x v="8"/>
    <n v="65680"/>
    <n v="6.09"/>
    <n v="0"/>
    <n v="0"/>
    <n v="0"/>
    <n v="0"/>
    <n v="0"/>
    <n v="0"/>
    <n v="1.63"/>
    <n v="0"/>
    <n v="0"/>
    <n v="0"/>
    <n v="0"/>
    <n v="0"/>
    <n v="0"/>
    <n v="0"/>
    <n v="0"/>
    <n v="0.2"/>
    <n v="0"/>
    <n v="171.36932755823253"/>
    <n v="3.3796680907000001"/>
    <n v="2"/>
    <n v="0"/>
    <n v="0"/>
    <n v="0.34834730000000003"/>
    <n v="0"/>
    <n v="0"/>
    <n v="6.09"/>
    <n v="152.25"/>
  </r>
  <r>
    <x v="8"/>
    <n v="44032"/>
    <n v="3.68"/>
    <n v="0"/>
    <n v="0.22"/>
    <n v="0"/>
    <n v="0"/>
    <n v="0"/>
    <n v="0"/>
    <n v="1.48"/>
    <n v="0"/>
    <n v="0"/>
    <n v="0"/>
    <n v="0"/>
    <n v="0"/>
    <n v="0"/>
    <n v="0"/>
    <n v="0"/>
    <n v="0.2"/>
    <n v="0"/>
    <n v="520.61522394412907"/>
    <n v="1.5931173686"/>
    <n v="2"/>
    <n v="0"/>
    <n v="0"/>
    <n v="0.54067535600000005"/>
    <n v="0"/>
    <n v="0"/>
    <n v="3.68"/>
    <n v="92"/>
  </r>
  <r>
    <x v="8"/>
    <n v="44040"/>
    <n v="12.29"/>
    <n v="0"/>
    <n v="0.69"/>
    <n v="0"/>
    <n v="0"/>
    <n v="0"/>
    <n v="0"/>
    <n v="6.59"/>
    <n v="0"/>
    <n v="0"/>
    <n v="0"/>
    <n v="0"/>
    <n v="0.13"/>
    <n v="0"/>
    <n v="0"/>
    <n v="0"/>
    <n v="0.54"/>
    <n v="0"/>
    <n v="992.12530306095016"/>
    <n v="2.2657848934999998"/>
    <n v="2"/>
    <n v="0"/>
    <n v="0"/>
    <n v="0.72055886300000005"/>
    <n v="0"/>
    <n v="0"/>
    <n v="12.29"/>
    <n v="307.25"/>
  </r>
  <r>
    <x v="8"/>
    <n v="44057"/>
    <n v="4.46"/>
    <n v="0"/>
    <n v="1"/>
    <n v="0"/>
    <n v="0"/>
    <n v="0"/>
    <n v="0.4"/>
    <n v="2.06"/>
    <n v="0"/>
    <n v="0"/>
    <n v="0"/>
    <n v="0"/>
    <n v="0"/>
    <n v="0"/>
    <n v="0"/>
    <n v="0"/>
    <n v="0.09"/>
    <n v="0"/>
    <n v="297.07131574615016"/>
    <n v="1.1020732274"/>
    <n v="2"/>
    <n v="0"/>
    <n v="0"/>
    <n v="0.45942944099999999"/>
    <n v="0"/>
    <n v="0"/>
    <n v="4.46"/>
    <n v="111.5"/>
  </r>
  <r>
    <x v="8"/>
    <n v="4894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59.33274160749403"/>
    <n v="0.34743390260000001"/>
    <n v="2"/>
    <n v="0"/>
    <n v="0"/>
    <n v="0.53650382399999996"/>
    <n v="0"/>
    <n v="0"/>
    <n v="1"/>
    <n v="25"/>
  </r>
  <r>
    <x v="8"/>
    <n v="45377"/>
    <n v="1"/>
    <n v="0"/>
    <n v="0"/>
    <n v="0"/>
    <n v="0"/>
    <n v="0"/>
    <n v="0"/>
    <n v="0"/>
    <n v="0"/>
    <n v="0"/>
    <n v="0"/>
    <n v="0"/>
    <n v="0"/>
    <n v="0"/>
    <n v="0"/>
    <n v="0"/>
    <n v="0.22"/>
    <n v="0"/>
    <n v="747.73647855987053"/>
    <n v="1.3863959721000001"/>
    <n v="2"/>
    <n v="0"/>
    <n v="0"/>
    <n v="0.60781047899999996"/>
    <n v="0"/>
    <n v="0"/>
    <n v="1"/>
    <n v="25"/>
  </r>
  <r>
    <x v="8"/>
    <n v="45385"/>
    <n v="1"/>
    <n v="0"/>
    <n v="0"/>
    <n v="0"/>
    <n v="0"/>
    <n v="0"/>
    <n v="0"/>
    <n v="0"/>
    <n v="0"/>
    <n v="0"/>
    <n v="0"/>
    <n v="0"/>
    <n v="0"/>
    <n v="0"/>
    <n v="0"/>
    <n v="0"/>
    <n v="0.2"/>
    <n v="0"/>
    <n v="588.50198039014253"/>
    <n v="0.67538661639999997"/>
    <n v="2"/>
    <n v="0"/>
    <n v="0"/>
    <n v="0.61566809199999994"/>
    <n v="0"/>
    <n v="0"/>
    <n v="1"/>
    <n v="25"/>
  </r>
  <r>
    <x v="8"/>
    <n v="44065"/>
    <n v="2.93"/>
    <n v="0"/>
    <n v="0.93"/>
    <n v="0"/>
    <n v="0"/>
    <n v="0"/>
    <n v="0"/>
    <n v="0.93"/>
    <n v="0"/>
    <n v="0"/>
    <n v="0"/>
    <n v="0"/>
    <n v="0.13"/>
    <n v="0"/>
    <n v="0"/>
    <n v="0"/>
    <n v="0"/>
    <n v="0"/>
    <n v="847.46670284167612"/>
    <n v="1.6753001692"/>
    <n v="2"/>
    <n v="0"/>
    <n v="0"/>
    <n v="0.74669839299999996"/>
    <n v="0"/>
    <n v="0"/>
    <n v="2.93"/>
    <n v="73.25"/>
  </r>
  <r>
    <x v="8"/>
    <n v="46342"/>
    <n v="4.4000000000000004"/>
    <n v="0"/>
    <n v="1"/>
    <n v="0"/>
    <n v="0"/>
    <n v="0"/>
    <n v="0"/>
    <n v="1.46"/>
    <n v="0"/>
    <n v="0"/>
    <n v="0"/>
    <n v="0"/>
    <n v="0.26"/>
    <n v="0"/>
    <n v="0"/>
    <n v="0"/>
    <n v="0"/>
    <n v="0"/>
    <n v="718.99523784370217"/>
    <n v="1.3665376808"/>
    <n v="2"/>
    <n v="0"/>
    <n v="0"/>
    <n v="0.66246581500000001"/>
    <n v="0"/>
    <n v="0"/>
    <n v="4.4000000000000004"/>
    <n v="110.00000000000001"/>
  </r>
  <r>
    <x v="8"/>
    <n v="46193"/>
    <n v="6.27"/>
    <n v="0"/>
    <n v="1.1499999999999999"/>
    <n v="0"/>
    <n v="0"/>
    <n v="0"/>
    <n v="0"/>
    <n v="2.41"/>
    <n v="0"/>
    <n v="0"/>
    <n v="0"/>
    <n v="0"/>
    <n v="0"/>
    <n v="0"/>
    <n v="0"/>
    <n v="0"/>
    <n v="0.2"/>
    <n v="0"/>
    <n v="426.43514154171254"/>
    <n v="0.57377002369999996"/>
    <n v="2"/>
    <n v="0"/>
    <n v="0"/>
    <n v="0.49360980700000001"/>
    <n v="0"/>
    <n v="0"/>
    <n v="6.27"/>
    <n v="156.75"/>
  </r>
  <r>
    <x v="8"/>
    <n v="45864"/>
    <n v="6.78"/>
    <n v="0.49"/>
    <n v="0"/>
    <n v="0"/>
    <n v="0"/>
    <n v="0"/>
    <n v="1"/>
    <n v="2.78"/>
    <n v="0"/>
    <n v="0"/>
    <n v="0"/>
    <n v="0"/>
    <n v="0"/>
    <n v="0"/>
    <n v="0"/>
    <n v="0"/>
    <n v="0.05"/>
    <n v="0"/>
    <n v="406.77845244862453"/>
    <n v="1.0356516593"/>
    <n v="2"/>
    <n v="0"/>
    <n v="0"/>
    <n v="0.50439069800000003"/>
    <n v="0"/>
    <n v="0"/>
    <n v="6.78"/>
    <n v="169.5"/>
  </r>
  <r>
    <x v="8"/>
    <n v="45393"/>
    <n v="2"/>
    <n v="0"/>
    <n v="1"/>
    <n v="0"/>
    <n v="0"/>
    <n v="0"/>
    <n v="0"/>
    <n v="0"/>
    <n v="0"/>
    <n v="1"/>
    <n v="0"/>
    <n v="0"/>
    <n v="0.48"/>
    <n v="7.0000000000000007E-2"/>
    <n v="0"/>
    <n v="0"/>
    <n v="0"/>
    <n v="0"/>
    <n v="0"/>
    <n v="1.06065989E-2"/>
    <n v="2"/>
    <n v="0"/>
    <n v="0"/>
    <n v="0.31002519299999998"/>
    <n v="0"/>
    <n v="0"/>
    <n v="2"/>
    <n v="50"/>
  </r>
  <r>
    <x v="8"/>
    <n v="50559"/>
    <n v="3"/>
    <n v="0"/>
    <n v="0"/>
    <n v="0"/>
    <n v="0"/>
    <n v="0"/>
    <n v="0"/>
    <n v="2"/>
    <n v="0"/>
    <n v="0"/>
    <n v="0"/>
    <n v="0"/>
    <n v="0"/>
    <n v="0"/>
    <n v="0"/>
    <n v="0"/>
    <n v="0.2"/>
    <n v="0"/>
    <n v="268.92982617398945"/>
    <n v="0.35814152970000002"/>
    <n v="2"/>
    <n v="0"/>
    <n v="0"/>
    <n v="0.47038337200000002"/>
    <n v="0"/>
    <n v="0"/>
    <n v="3"/>
    <n v="75"/>
  </r>
  <r>
    <x v="8"/>
    <n v="5001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6.614144254340779"/>
    <n v="0.1883805986"/>
    <n v="2"/>
    <n v="0"/>
    <n v="0"/>
    <n v="0.37219681900000001"/>
    <n v="0"/>
    <n v="0"/>
    <n v="1"/>
    <n v="25"/>
  </r>
  <r>
    <x v="8"/>
    <n v="47266"/>
    <n v="3"/>
    <n v="0"/>
    <n v="0"/>
    <n v="0"/>
    <n v="0"/>
    <n v="0"/>
    <n v="0"/>
    <n v="1"/>
    <n v="0"/>
    <n v="0"/>
    <n v="0"/>
    <n v="0"/>
    <n v="0"/>
    <n v="0"/>
    <n v="0"/>
    <n v="0"/>
    <n v="0.1"/>
    <n v="0"/>
    <n v="175.10482925087967"/>
    <n v="0.46706830599999999"/>
    <n v="2"/>
    <n v="0"/>
    <n v="0"/>
    <n v="0.38382363400000002"/>
    <n v="0"/>
    <n v="0"/>
    <n v="3"/>
    <n v="75"/>
  </r>
  <r>
    <x v="8"/>
    <n v="45401"/>
    <n v="6.11"/>
    <n v="0"/>
    <n v="0"/>
    <n v="0"/>
    <n v="0"/>
    <n v="0"/>
    <n v="0"/>
    <n v="6.1"/>
    <n v="0"/>
    <n v="0"/>
    <n v="0"/>
    <n v="0"/>
    <n v="0"/>
    <n v="0"/>
    <n v="0"/>
    <n v="0"/>
    <n v="0.2"/>
    <n v="0"/>
    <n v="1273.1774919388054"/>
    <n v="1.7049840655999999"/>
    <n v="2"/>
    <n v="0"/>
    <n v="0"/>
    <n v="0.72671102300000001"/>
    <n v="0"/>
    <n v="0"/>
    <n v="6.11"/>
    <n v="152.75"/>
  </r>
  <r>
    <x v="8"/>
    <n v="46235"/>
    <n v="2.78"/>
    <n v="0"/>
    <n v="0"/>
    <n v="0"/>
    <n v="0"/>
    <n v="0"/>
    <n v="0"/>
    <n v="0.12"/>
    <n v="0"/>
    <n v="0"/>
    <n v="0"/>
    <n v="0"/>
    <n v="0"/>
    <n v="0"/>
    <n v="0"/>
    <n v="0"/>
    <n v="0.2"/>
    <n v="0"/>
    <n v="125.18317143623626"/>
    <n v="0.44202886790000001"/>
    <n v="2"/>
    <n v="0"/>
    <n v="0"/>
    <n v="0.42300343899999998"/>
    <n v="0"/>
    <n v="0"/>
    <n v="2.78"/>
    <n v="69.5"/>
  </r>
  <r>
    <x v="8"/>
    <n v="44099"/>
    <n v="15.03"/>
    <n v="0"/>
    <n v="1"/>
    <n v="0"/>
    <n v="0"/>
    <n v="0"/>
    <n v="0.97"/>
    <n v="9.07"/>
    <n v="0"/>
    <n v="0"/>
    <n v="0"/>
    <n v="0"/>
    <n v="0.1"/>
    <n v="0"/>
    <n v="0"/>
    <n v="0"/>
    <n v="0.1"/>
    <n v="0"/>
    <n v="352.4905985925061"/>
    <n v="0.99687572290000004"/>
    <n v="2"/>
    <n v="0"/>
    <n v="0"/>
    <n v="0.47599376500000001"/>
    <n v="0"/>
    <n v="0"/>
    <n v="15.03"/>
    <n v="375.75"/>
  </r>
  <r>
    <x v="8"/>
    <n v="46979"/>
    <n v="19.2"/>
    <n v="0"/>
    <n v="1.34"/>
    <n v="0"/>
    <n v="0"/>
    <n v="0"/>
    <n v="0"/>
    <n v="6.65"/>
    <n v="0"/>
    <n v="0"/>
    <n v="0"/>
    <n v="0"/>
    <n v="0"/>
    <n v="0"/>
    <n v="0"/>
    <n v="0"/>
    <n v="0.33"/>
    <n v="0"/>
    <n v="769.10153769067654"/>
    <n v="1.9955521261"/>
    <n v="2"/>
    <n v="0"/>
    <n v="0"/>
    <n v="0.60733533799999995"/>
    <n v="0"/>
    <n v="0"/>
    <n v="19.2"/>
    <n v="480"/>
  </r>
  <r>
    <x v="8"/>
    <n v="44107"/>
    <n v="39.75"/>
    <n v="1"/>
    <n v="0.17"/>
    <n v="0"/>
    <n v="0"/>
    <n v="0"/>
    <n v="0"/>
    <n v="25.2"/>
    <n v="0"/>
    <n v="0"/>
    <n v="0"/>
    <n v="0"/>
    <n v="0.17"/>
    <n v="0"/>
    <n v="0"/>
    <n v="0"/>
    <n v="0.26"/>
    <n v="0"/>
    <n v="1204.0890565193797"/>
    <n v="2.1707065658000002"/>
    <n v="2"/>
    <n v="0"/>
    <n v="0"/>
    <n v="0.75171929299999996"/>
    <n v="0"/>
    <n v="0"/>
    <n v="39.75"/>
    <n v="993.75"/>
  </r>
  <r>
    <x v="8"/>
    <n v="46953"/>
    <n v="4.83"/>
    <n v="0"/>
    <n v="0"/>
    <n v="0"/>
    <n v="0"/>
    <n v="0"/>
    <n v="0"/>
    <n v="3.32"/>
    <n v="0"/>
    <n v="0"/>
    <n v="0"/>
    <n v="0"/>
    <n v="0"/>
    <n v="0"/>
    <n v="0"/>
    <n v="0"/>
    <n v="0"/>
    <n v="0"/>
    <n v="1684.2348410919162"/>
    <n v="2.2177521208000002"/>
    <n v="2"/>
    <n v="0"/>
    <n v="0"/>
    <n v="0.81904988700000003"/>
    <n v="0"/>
    <n v="0"/>
    <n v="4.83"/>
    <n v="120.75"/>
  </r>
  <r>
    <x v="8"/>
    <n v="47498"/>
    <n v="2.15"/>
    <n v="0"/>
    <n v="0"/>
    <n v="0"/>
    <n v="0"/>
    <n v="0"/>
    <n v="0"/>
    <n v="1"/>
    <n v="0"/>
    <n v="0"/>
    <n v="0"/>
    <n v="0"/>
    <n v="0.08"/>
    <n v="0"/>
    <n v="0"/>
    <n v="0"/>
    <n v="0"/>
    <n v="0"/>
    <n v="310.0987161965362"/>
    <n v="0.60793109980000004"/>
    <n v="2"/>
    <n v="0"/>
    <n v="0"/>
    <n v="0.41282260599999998"/>
    <n v="0"/>
    <n v="0"/>
    <n v="2.15"/>
    <n v="53.75"/>
  </r>
  <r>
    <x v="8"/>
    <n v="49791"/>
    <n v="5"/>
    <n v="1"/>
    <n v="0"/>
    <n v="0"/>
    <n v="0"/>
    <n v="0"/>
    <n v="0"/>
    <n v="3"/>
    <n v="0"/>
    <n v="0"/>
    <n v="0"/>
    <n v="0"/>
    <n v="0"/>
    <n v="0"/>
    <n v="0"/>
    <n v="0"/>
    <n v="0.2"/>
    <n v="0"/>
    <n v="543.30501551831162"/>
    <n v="0.39978235429999998"/>
    <n v="2"/>
    <n v="0"/>
    <n v="0"/>
    <n v="0.52681679800000003"/>
    <n v="0"/>
    <n v="0"/>
    <n v="5"/>
    <n v="125"/>
  </r>
  <r>
    <x v="8"/>
    <n v="45245"/>
    <n v="1.78"/>
    <n v="0"/>
    <n v="0"/>
    <n v="0"/>
    <n v="0"/>
    <n v="0"/>
    <n v="0"/>
    <n v="0.49"/>
    <n v="0"/>
    <n v="0"/>
    <n v="0"/>
    <n v="0"/>
    <n v="0"/>
    <n v="0"/>
    <n v="0"/>
    <n v="0"/>
    <n v="0"/>
    <n v="0"/>
    <n v="213.43673181068991"/>
    <n v="1.0916318813000001"/>
    <n v="2"/>
    <n v="0"/>
    <n v="0"/>
    <n v="0.43214031200000003"/>
    <n v="0"/>
    <n v="0"/>
    <n v="1.78"/>
    <n v="44.5"/>
  </r>
  <r>
    <x v="8"/>
    <n v="44115"/>
    <n v="5.61"/>
    <n v="0"/>
    <n v="0.9"/>
    <n v="0"/>
    <n v="0"/>
    <n v="0"/>
    <n v="0"/>
    <n v="0"/>
    <n v="0"/>
    <n v="0"/>
    <n v="0"/>
    <n v="0"/>
    <n v="0"/>
    <n v="0"/>
    <n v="0"/>
    <n v="0"/>
    <n v="0"/>
    <n v="0"/>
    <n v="363.46524345757331"/>
    <n v="0.46002108250000001"/>
    <n v="2"/>
    <n v="0"/>
    <n v="0"/>
    <n v="0.46622529099999999"/>
    <n v="0"/>
    <n v="0"/>
    <n v="5.61"/>
    <n v="140.25"/>
  </r>
  <r>
    <x v="8"/>
    <n v="45419"/>
    <n v="0.96"/>
    <n v="0"/>
    <n v="0"/>
    <n v="0"/>
    <n v="0"/>
    <n v="0"/>
    <n v="0"/>
    <n v="0"/>
    <n v="0"/>
    <n v="0"/>
    <n v="0"/>
    <n v="0"/>
    <n v="0"/>
    <n v="0"/>
    <n v="0"/>
    <n v="0"/>
    <n v="0"/>
    <n v="0"/>
    <n v="700.76509268315669"/>
    <n v="0.72417803059999997"/>
    <n v="2"/>
    <n v="0"/>
    <n v="0"/>
    <n v="0.63961448399999998"/>
    <n v="0"/>
    <n v="0"/>
    <n v="0.96"/>
    <n v="24"/>
  </r>
  <r>
    <x v="8"/>
    <n v="48496"/>
    <n v="4.43"/>
    <n v="0"/>
    <n v="0.83"/>
    <n v="0"/>
    <n v="0"/>
    <n v="0"/>
    <n v="0"/>
    <n v="1.77"/>
    <n v="0"/>
    <n v="0"/>
    <n v="0"/>
    <n v="0"/>
    <n v="0.26"/>
    <n v="0"/>
    <n v="0"/>
    <n v="0"/>
    <n v="0"/>
    <n v="0"/>
    <n v="0"/>
    <n v="3.0227901599999999E-2"/>
    <n v="2"/>
    <n v="0"/>
    <n v="0"/>
    <n v="0.15641527899999999"/>
    <n v="0"/>
    <n v="0"/>
    <n v="4.43"/>
    <n v="110.75"/>
  </r>
  <r>
    <x v="8"/>
    <n v="48801"/>
    <n v="3.03"/>
    <n v="0"/>
    <n v="0"/>
    <n v="0"/>
    <n v="0"/>
    <n v="0"/>
    <n v="0"/>
    <n v="0.98"/>
    <n v="0"/>
    <n v="0"/>
    <n v="0"/>
    <n v="0"/>
    <n v="0"/>
    <n v="0"/>
    <n v="0"/>
    <n v="0"/>
    <n v="0"/>
    <n v="0"/>
    <n v="665.80629884924872"/>
    <n v="0.20004281500000001"/>
    <n v="2"/>
    <n v="0"/>
    <n v="0"/>
    <n v="0.52946393400000002"/>
    <n v="0"/>
    <n v="0"/>
    <n v="3.03"/>
    <n v="75.75"/>
  </r>
  <r>
    <x v="8"/>
    <n v="47019"/>
    <n v="12.65"/>
    <n v="0"/>
    <n v="3.43"/>
    <n v="0"/>
    <n v="0"/>
    <n v="0"/>
    <n v="0"/>
    <n v="2"/>
    <n v="0"/>
    <n v="0"/>
    <n v="0"/>
    <n v="0"/>
    <n v="0.38"/>
    <n v="0"/>
    <n v="0"/>
    <n v="0"/>
    <n v="0.6"/>
    <n v="0"/>
    <n v="156.24796476641458"/>
    <n v="0.28475252620000002"/>
    <n v="2"/>
    <n v="0"/>
    <n v="0"/>
    <n v="0.40680514600000001"/>
    <n v="0"/>
    <n v="0"/>
    <n v="12.65"/>
    <n v="316.25"/>
  </r>
  <r>
    <x v="8"/>
    <n v="44123"/>
    <n v="4.2300000000000004"/>
    <n v="0"/>
    <n v="0"/>
    <n v="0.17"/>
    <n v="0"/>
    <n v="0"/>
    <n v="0"/>
    <n v="0.17"/>
    <n v="0"/>
    <n v="0"/>
    <n v="0"/>
    <n v="0"/>
    <n v="0.26"/>
    <n v="0"/>
    <n v="0"/>
    <n v="0"/>
    <n v="0.27"/>
    <n v="0"/>
    <n v="827.4698473127861"/>
    <n v="1.808823657"/>
    <n v="2"/>
    <n v="0"/>
    <n v="0"/>
    <n v="0.62260617500000004"/>
    <n v="0"/>
    <n v="0"/>
    <n v="4.2300000000000004"/>
    <n v="105.75000000000001"/>
  </r>
  <r>
    <x v="8"/>
    <n v="47571"/>
    <n v="0.91"/>
    <n v="0.43"/>
    <n v="0"/>
    <n v="0"/>
    <n v="0"/>
    <n v="0"/>
    <n v="0"/>
    <n v="0.57999999999999996"/>
    <n v="0"/>
    <n v="0"/>
    <n v="0"/>
    <n v="0"/>
    <n v="0"/>
    <n v="0"/>
    <n v="0"/>
    <n v="0"/>
    <n v="0.2"/>
    <n v="0"/>
    <n v="404.20817534675507"/>
    <n v="0.36697415570000003"/>
    <n v="2"/>
    <n v="0"/>
    <n v="0"/>
    <n v="0.48328323000000001"/>
    <n v="0"/>
    <n v="0"/>
    <n v="0.91"/>
    <n v="22.75"/>
  </r>
  <r>
    <x v="8"/>
    <n v="49700"/>
    <n v="1.43"/>
    <n v="0"/>
    <n v="0.43"/>
    <n v="0"/>
    <n v="0"/>
    <n v="0"/>
    <n v="0"/>
    <n v="0.43"/>
    <n v="0"/>
    <n v="0"/>
    <n v="0"/>
    <n v="0"/>
    <n v="0"/>
    <n v="0"/>
    <n v="0"/>
    <n v="0"/>
    <n v="0.2"/>
    <n v="0"/>
    <n v="210.48558598599212"/>
    <n v="0.27223879960000003"/>
    <n v="2"/>
    <n v="0"/>
    <n v="0"/>
    <n v="0.38368854299999999"/>
    <n v="0"/>
    <n v="0"/>
    <n v="1.43"/>
    <n v="35.75"/>
  </r>
  <r>
    <x v="8"/>
    <n v="50161"/>
    <n v="5.32"/>
    <n v="0"/>
    <n v="1"/>
    <n v="0"/>
    <n v="0"/>
    <n v="0"/>
    <n v="0"/>
    <n v="2"/>
    <n v="0"/>
    <n v="0"/>
    <n v="0"/>
    <n v="0"/>
    <n v="0"/>
    <n v="0"/>
    <n v="0"/>
    <n v="0"/>
    <n v="0.2"/>
    <n v="0"/>
    <n v="0"/>
    <n v="0.78539920559999998"/>
    <n v="2"/>
    <n v="0"/>
    <n v="0"/>
    <n v="0.32772964700000001"/>
    <n v="0"/>
    <n v="0"/>
    <n v="5.32"/>
    <n v="133"/>
  </r>
  <r>
    <x v="8"/>
    <n v="48751"/>
    <n v="27.48"/>
    <n v="0"/>
    <n v="0"/>
    <n v="0"/>
    <n v="0"/>
    <n v="0"/>
    <n v="2"/>
    <n v="10.74"/>
    <n v="0"/>
    <n v="0"/>
    <n v="0"/>
    <n v="0"/>
    <n v="0.26"/>
    <n v="0"/>
    <n v="0"/>
    <n v="0"/>
    <n v="1.1200000000000001"/>
    <n v="0"/>
    <n v="552.95009786741275"/>
    <n v="1.0961041440999999"/>
    <n v="2"/>
    <n v="0"/>
    <n v="0"/>
    <n v="0.61078917499999996"/>
    <n v="0"/>
    <n v="0"/>
    <n v="27.48"/>
    <n v="687"/>
  </r>
  <r>
    <x v="8"/>
    <n v="50021"/>
    <n v="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218323E-2"/>
    <n v="2"/>
    <n v="0"/>
    <n v="0"/>
    <n v="0.22606103399999999"/>
    <n v="0"/>
    <n v="0"/>
    <n v="5.96"/>
    <n v="149"/>
  </r>
  <r>
    <x v="8"/>
    <n v="44131"/>
    <n v="2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.29989443910000002"/>
    <n v="2"/>
    <n v="0"/>
    <n v="0"/>
    <n v="0.19804205599999999"/>
    <n v="0"/>
    <n v="0"/>
    <n v="2"/>
    <n v="50"/>
  </r>
  <r>
    <x v="8"/>
    <n v="47803"/>
    <n v="1.65"/>
    <n v="0"/>
    <n v="0"/>
    <n v="0"/>
    <n v="0"/>
    <n v="0"/>
    <n v="0"/>
    <n v="1.65"/>
    <n v="0"/>
    <n v="0"/>
    <n v="0"/>
    <n v="0"/>
    <n v="0"/>
    <n v="0"/>
    <n v="0"/>
    <n v="0"/>
    <n v="0.14000000000000001"/>
    <n v="0"/>
    <n v="189.45022864590564"/>
    <n v="1.2337201324"/>
    <n v="2"/>
    <n v="0"/>
    <n v="0"/>
    <n v="0.44489909700000002"/>
    <n v="0"/>
    <n v="0"/>
    <n v="1.65"/>
    <n v="41.25"/>
  </r>
  <r>
    <x v="8"/>
    <n v="45435"/>
    <n v="1"/>
    <n v="0"/>
    <n v="0"/>
    <n v="0"/>
    <n v="0"/>
    <n v="0"/>
    <n v="0"/>
    <n v="0"/>
    <n v="0"/>
    <n v="0"/>
    <n v="0"/>
    <n v="0"/>
    <n v="0.12"/>
    <n v="0"/>
    <n v="0"/>
    <n v="0"/>
    <n v="0"/>
    <n v="0"/>
    <n v="0"/>
    <n v="1.84214171E-2"/>
    <n v="2"/>
    <n v="0"/>
    <n v="0"/>
    <n v="0.05"/>
    <n v="0"/>
    <n v="0"/>
    <n v="1"/>
    <n v="25"/>
  </r>
  <r>
    <x v="8"/>
    <n v="48082"/>
    <n v="7.67"/>
    <n v="0"/>
    <n v="1.74"/>
    <n v="0"/>
    <n v="0"/>
    <n v="0"/>
    <n v="0"/>
    <n v="1.68"/>
    <n v="0"/>
    <n v="0"/>
    <n v="0"/>
    <n v="0"/>
    <n v="0"/>
    <n v="0"/>
    <n v="0"/>
    <n v="0"/>
    <n v="0.32"/>
    <n v="0"/>
    <n v="0"/>
    <n v="1.0211202080999999"/>
    <n v="2"/>
    <n v="0"/>
    <n v="0"/>
    <n v="0.27289965500000002"/>
    <n v="0"/>
    <n v="0"/>
    <n v="7.67"/>
    <n v="191.75"/>
  </r>
  <r>
    <x v="8"/>
    <n v="50286"/>
    <n v="0.24"/>
    <n v="0"/>
    <n v="0"/>
    <n v="0"/>
    <n v="0"/>
    <n v="0"/>
    <n v="0"/>
    <n v="0"/>
    <n v="0"/>
    <n v="0"/>
    <n v="0"/>
    <n v="0"/>
    <n v="0"/>
    <n v="0"/>
    <n v="0"/>
    <n v="0"/>
    <n v="0"/>
    <n v="0"/>
    <n v="784.96968103000086"/>
    <n v="0.99434469299999995"/>
    <n v="2"/>
    <n v="0"/>
    <n v="0"/>
    <n v="0.654509601"/>
    <n v="0"/>
    <n v="0"/>
    <n v="0.24"/>
    <n v="6"/>
  </r>
  <r>
    <x v="8"/>
    <n v="4414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680.83716854561396"/>
    <n v="3.9058461202000001"/>
    <n v="2"/>
    <n v="0"/>
    <n v="0"/>
    <n v="0.64503729600000004"/>
    <n v="0"/>
    <n v="0"/>
    <n v="1"/>
    <n v="25"/>
  </r>
  <r>
    <x v="8"/>
    <n v="44156"/>
    <n v="6.31"/>
    <n v="0"/>
    <n v="0"/>
    <n v="0"/>
    <n v="0"/>
    <n v="0"/>
    <n v="0"/>
    <n v="3.42"/>
    <n v="0"/>
    <n v="0"/>
    <n v="0"/>
    <n v="0"/>
    <n v="0"/>
    <n v="0"/>
    <n v="0"/>
    <n v="0"/>
    <n v="0"/>
    <n v="0"/>
    <n v="602.51827178542192"/>
    <n v="1.4436540991"/>
    <n v="2"/>
    <n v="0"/>
    <n v="0"/>
    <n v="0.597534118"/>
    <n v="0"/>
    <n v="0"/>
    <n v="6.31"/>
    <n v="157.75"/>
  </r>
  <r>
    <x v="8"/>
    <n v="49858"/>
    <n v="6.5"/>
    <n v="0"/>
    <n v="0"/>
    <n v="0"/>
    <n v="0"/>
    <n v="0"/>
    <n v="0"/>
    <n v="1.5"/>
    <n v="0"/>
    <n v="0"/>
    <n v="0"/>
    <n v="0"/>
    <n v="0"/>
    <n v="0"/>
    <n v="0"/>
    <n v="0"/>
    <n v="0.43"/>
    <n v="0"/>
    <n v="0"/>
    <n v="0.12731805979999999"/>
    <n v="2"/>
    <n v="0"/>
    <n v="0"/>
    <n v="0.250066081"/>
    <n v="0"/>
    <n v="0"/>
    <n v="6.5"/>
    <n v="162.5"/>
  </r>
  <r>
    <x v="8"/>
    <n v="49809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402.86367836296847"/>
    <n v="0.49355271470000001"/>
    <n v="2"/>
    <n v="0"/>
    <n v="0"/>
    <n v="0.47706081"/>
    <n v="0"/>
    <n v="0"/>
    <n v="2"/>
    <n v="50"/>
  </r>
  <r>
    <x v="8"/>
    <n v="48322"/>
    <n v="4.46"/>
    <n v="0"/>
    <n v="1"/>
    <n v="0"/>
    <n v="0"/>
    <n v="0"/>
    <n v="0"/>
    <n v="1.46"/>
    <n v="0"/>
    <n v="0"/>
    <n v="0"/>
    <n v="0"/>
    <n v="0"/>
    <n v="0"/>
    <n v="0"/>
    <n v="0"/>
    <n v="0.5"/>
    <n v="0"/>
    <n v="0"/>
    <n v="0.1788098581"/>
    <n v="2"/>
    <n v="0"/>
    <n v="0"/>
    <n v="0.23363634799999999"/>
    <n v="0"/>
    <n v="0"/>
    <n v="4.46"/>
    <n v="111.5"/>
  </r>
  <r>
    <x v="8"/>
    <n v="49205"/>
    <n v="4"/>
    <n v="0"/>
    <n v="0"/>
    <n v="0"/>
    <n v="0"/>
    <n v="0"/>
    <n v="0"/>
    <n v="4"/>
    <n v="0"/>
    <n v="0"/>
    <n v="0"/>
    <n v="0"/>
    <n v="0"/>
    <n v="0"/>
    <n v="0"/>
    <n v="0"/>
    <n v="0.2"/>
    <n v="0"/>
    <n v="451.6254411467483"/>
    <n v="0.75972454970000003"/>
    <n v="2"/>
    <n v="0"/>
    <n v="0"/>
    <n v="0.53776284200000002"/>
    <n v="0"/>
    <n v="0"/>
    <n v="4"/>
    <n v="100"/>
  </r>
  <r>
    <x v="8"/>
    <n v="48256"/>
    <n v="1"/>
    <n v="0"/>
    <n v="0"/>
    <n v="0"/>
    <n v="0"/>
    <n v="0"/>
    <n v="0"/>
    <n v="0"/>
    <n v="0"/>
    <n v="0"/>
    <n v="0"/>
    <n v="0"/>
    <n v="0"/>
    <n v="0"/>
    <n v="0"/>
    <n v="0"/>
    <n v="0.18"/>
    <n v="0"/>
    <n v="146.37641064972061"/>
    <n v="0.68972634489999995"/>
    <n v="2"/>
    <n v="0"/>
    <n v="0"/>
    <n v="0.40625183399999998"/>
    <n v="0"/>
    <n v="0"/>
    <n v="1"/>
    <n v="25"/>
  </r>
  <r>
    <x v="8"/>
    <n v="45872"/>
    <n v="14.07"/>
    <n v="0"/>
    <n v="0"/>
    <n v="0"/>
    <n v="0"/>
    <n v="0"/>
    <n v="1"/>
    <n v="7.07"/>
    <n v="0"/>
    <n v="0"/>
    <n v="0"/>
    <n v="0"/>
    <n v="0.39"/>
    <n v="0"/>
    <n v="0"/>
    <n v="0"/>
    <n v="0.4"/>
    <n v="0"/>
    <n v="331.08486926161589"/>
    <n v="0.92820364550000001"/>
    <n v="2"/>
    <n v="0"/>
    <n v="0"/>
    <n v="0.47433434600000002"/>
    <n v="0"/>
    <n v="0"/>
    <n v="14.07"/>
    <n v="351.75"/>
  </r>
  <r>
    <x v="8"/>
    <n v="48686"/>
    <n v="0.08"/>
    <n v="0"/>
    <n v="0"/>
    <n v="0"/>
    <n v="0"/>
    <n v="0"/>
    <n v="0"/>
    <n v="0.08"/>
    <n v="0"/>
    <n v="0"/>
    <n v="0"/>
    <n v="0"/>
    <n v="0"/>
    <n v="0"/>
    <n v="0"/>
    <n v="0"/>
    <n v="0"/>
    <n v="0"/>
    <n v="91.780351581602446"/>
    <n v="2.6752548679000001"/>
    <n v="2"/>
    <n v="0"/>
    <n v="0"/>
    <n v="0.41139015000000001"/>
    <n v="0"/>
    <n v="0"/>
    <n v="0.08"/>
    <n v="2"/>
  </r>
  <r>
    <x v="8"/>
    <n v="47985"/>
    <n v="8.49"/>
    <n v="0"/>
    <n v="0"/>
    <n v="0"/>
    <n v="0"/>
    <n v="0"/>
    <n v="0"/>
    <n v="0"/>
    <n v="0"/>
    <n v="0"/>
    <n v="0"/>
    <n v="0"/>
    <n v="0"/>
    <n v="7.0000000000000007E-2"/>
    <n v="0"/>
    <n v="7.0000000000000007E-2"/>
    <n v="0.11"/>
    <n v="0"/>
    <n v="157.85415157126371"/>
    <n v="0.211347543"/>
    <n v="2"/>
    <n v="0"/>
    <n v="0"/>
    <n v="0.36948985499999998"/>
    <n v="0"/>
    <n v="0"/>
    <n v="8.49"/>
    <n v="212.25"/>
  </r>
  <r>
    <x v="8"/>
    <n v="48264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46.13461835772884"/>
    <n v="0.3042197525"/>
    <n v="2"/>
    <n v="0"/>
    <n v="0"/>
    <n v="0.41005223800000001"/>
    <n v="0"/>
    <n v="0"/>
    <n v="2"/>
    <n v="50"/>
  </r>
  <r>
    <x v="8"/>
    <n v="50179"/>
    <n v="8.48"/>
    <n v="0"/>
    <n v="0"/>
    <n v="0"/>
    <n v="0"/>
    <n v="0"/>
    <n v="0"/>
    <n v="4.4800000000000004"/>
    <n v="0"/>
    <n v="0"/>
    <n v="0"/>
    <n v="0"/>
    <n v="0"/>
    <n v="0"/>
    <n v="0"/>
    <n v="0"/>
    <n v="0"/>
    <n v="0"/>
    <n v="154.88079169059927"/>
    <n v="0.78672789499999995"/>
    <n v="2"/>
    <n v="0"/>
    <n v="0"/>
    <n v="0.47799794299999998"/>
    <n v="0"/>
    <n v="0"/>
    <n v="8.48"/>
    <n v="212"/>
  </r>
  <r>
    <x v="8"/>
    <n v="47191"/>
    <n v="2.12"/>
    <n v="0"/>
    <n v="0"/>
    <n v="0"/>
    <n v="0"/>
    <n v="0"/>
    <n v="0"/>
    <n v="0.65"/>
    <n v="0"/>
    <n v="0"/>
    <n v="0"/>
    <n v="0"/>
    <n v="0"/>
    <n v="0"/>
    <n v="0"/>
    <n v="0"/>
    <n v="0"/>
    <n v="0"/>
    <n v="0"/>
    <n v="5.2329557300000003E-2"/>
    <n v="2"/>
    <n v="0"/>
    <n v="0"/>
    <n v="0.05"/>
    <n v="0"/>
    <n v="0"/>
    <n v="2.12"/>
    <n v="53"/>
  </r>
  <r>
    <x v="8"/>
    <n v="44164"/>
    <n v="2.98"/>
    <n v="0"/>
    <n v="0"/>
    <n v="0"/>
    <n v="0"/>
    <n v="0"/>
    <n v="0"/>
    <n v="1.29"/>
    <n v="0"/>
    <n v="0"/>
    <n v="0"/>
    <n v="0"/>
    <n v="0"/>
    <n v="0"/>
    <n v="0"/>
    <n v="0"/>
    <n v="0.2"/>
    <n v="0"/>
    <n v="121.62741511176152"/>
    <n v="0.90201776879999995"/>
    <n v="2"/>
    <n v="0"/>
    <n v="0"/>
    <n v="0.487310097"/>
    <n v="0"/>
    <n v="0"/>
    <n v="2.98"/>
    <n v="74.5"/>
  </r>
  <r>
    <x v="8"/>
    <n v="44172"/>
    <n v="1.8"/>
    <n v="0"/>
    <n v="0"/>
    <n v="0"/>
    <n v="0"/>
    <n v="0"/>
    <n v="0"/>
    <n v="1.8"/>
    <n v="0"/>
    <n v="0"/>
    <n v="0"/>
    <n v="0"/>
    <n v="0.05"/>
    <n v="0"/>
    <n v="0"/>
    <n v="0"/>
    <n v="0"/>
    <n v="0"/>
    <n v="708.20397517611536"/>
    <n v="1.4815117519000001"/>
    <n v="2"/>
    <n v="0"/>
    <n v="0"/>
    <n v="0.60531882400000003"/>
    <n v="0"/>
    <n v="0"/>
    <n v="1.8"/>
    <n v="45"/>
  </r>
  <r>
    <x v="8"/>
    <n v="44180"/>
    <n v="16.010000000000002"/>
    <n v="0"/>
    <n v="0"/>
    <n v="0"/>
    <n v="0"/>
    <n v="0.25"/>
    <n v="1"/>
    <n v="2.4700000000000002"/>
    <n v="0"/>
    <n v="0"/>
    <n v="0"/>
    <n v="0"/>
    <n v="0"/>
    <n v="0"/>
    <n v="0"/>
    <n v="0"/>
    <n v="0"/>
    <n v="0"/>
    <n v="9.825272079576445"/>
    <n v="0.78455399329999997"/>
    <n v="2"/>
    <n v="0"/>
    <n v="0"/>
    <n v="0.34891477100000001"/>
    <n v="0"/>
    <n v="0"/>
    <n v="16.010000000000002"/>
    <n v="400.25000000000006"/>
  </r>
  <r>
    <x v="8"/>
    <n v="4816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58.260554046713736"/>
    <n v="0.35976371239999999"/>
    <n v="2"/>
    <n v="0"/>
    <n v="0"/>
    <n v="0.404641327"/>
    <n v="0"/>
    <n v="0"/>
    <n v="2"/>
    <n v="50"/>
  </r>
  <r>
    <x v="8"/>
    <n v="50435"/>
    <n v="7.48"/>
    <n v="0"/>
    <n v="0"/>
    <n v="0"/>
    <n v="0"/>
    <n v="0"/>
    <n v="0"/>
    <n v="1"/>
    <n v="0"/>
    <n v="0"/>
    <n v="0"/>
    <n v="0"/>
    <n v="0.83"/>
    <n v="0"/>
    <n v="0"/>
    <n v="0"/>
    <n v="0"/>
    <n v="0"/>
    <n v="0"/>
    <n v="0.1849209131"/>
    <n v="2"/>
    <n v="0"/>
    <n v="0"/>
    <n v="0.34887072200000002"/>
    <n v="0"/>
    <n v="0"/>
    <n v="7.48"/>
    <n v="187"/>
  </r>
  <r>
    <x v="8"/>
    <n v="47878"/>
    <n v="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40986700000001E-2"/>
    <n v="2"/>
    <n v="0"/>
    <n v="0"/>
    <n v="0.05"/>
    <n v="0"/>
    <n v="0"/>
    <n v="0.66"/>
    <n v="16.5"/>
  </r>
  <r>
    <x v="8"/>
    <n v="50245"/>
    <n v="5.54"/>
    <n v="0"/>
    <n v="0.73"/>
    <n v="0"/>
    <n v="0"/>
    <n v="0"/>
    <n v="0"/>
    <n v="2.59"/>
    <n v="0"/>
    <n v="0"/>
    <n v="0"/>
    <n v="0"/>
    <n v="0"/>
    <n v="0"/>
    <n v="0"/>
    <n v="0"/>
    <n v="0"/>
    <n v="0"/>
    <n v="762.21112380880425"/>
    <n v="1.7493663763"/>
    <n v="2"/>
    <n v="0"/>
    <n v="0"/>
    <n v="0.67873425499999995"/>
    <n v="0"/>
    <n v="0"/>
    <n v="5.54"/>
    <n v="138.5"/>
  </r>
  <r>
    <x v="8"/>
    <n v="49866"/>
    <n v="2.87"/>
    <n v="0"/>
    <n v="0.49"/>
    <n v="0"/>
    <n v="0"/>
    <n v="0"/>
    <n v="0"/>
    <n v="2.4900000000000002"/>
    <n v="0"/>
    <n v="0"/>
    <n v="0"/>
    <n v="0"/>
    <n v="0"/>
    <n v="0"/>
    <n v="0"/>
    <n v="0"/>
    <n v="0"/>
    <n v="0"/>
    <n v="433.69639068902381"/>
    <n v="0.1274819402"/>
    <n v="2"/>
    <n v="0"/>
    <n v="0"/>
    <n v="0.56991119000000001"/>
    <n v="0"/>
    <n v="0"/>
    <n v="2.87"/>
    <n v="71.75"/>
  </r>
  <r>
    <x v="8"/>
    <n v="50690"/>
    <n v="0.3"/>
    <n v="0"/>
    <n v="0"/>
    <n v="0"/>
    <n v="0"/>
    <n v="0"/>
    <n v="0"/>
    <n v="0"/>
    <n v="0"/>
    <n v="0"/>
    <n v="0"/>
    <n v="0"/>
    <n v="0"/>
    <n v="0"/>
    <n v="0"/>
    <n v="0"/>
    <n v="0"/>
    <n v="0"/>
    <n v="287.33699061584332"/>
    <n v="0.51684633700000004"/>
    <n v="2"/>
    <n v="0"/>
    <n v="0"/>
    <n v="0.47174296999999998"/>
    <n v="0"/>
    <n v="0"/>
    <n v="0.3"/>
    <n v="7.5"/>
  </r>
  <r>
    <x v="8"/>
    <n v="50187"/>
    <n v="3.66"/>
    <n v="0"/>
    <n v="0"/>
    <n v="0"/>
    <n v="0"/>
    <n v="0"/>
    <n v="0"/>
    <n v="3.66"/>
    <n v="0"/>
    <n v="0"/>
    <n v="0"/>
    <n v="0"/>
    <n v="0"/>
    <n v="0"/>
    <n v="0"/>
    <n v="0"/>
    <n v="0"/>
    <n v="0"/>
    <n v="107.77292769218997"/>
    <n v="0.4273324999"/>
    <n v="2"/>
    <n v="0"/>
    <n v="0"/>
    <n v="0.42945377000000001"/>
    <n v="0"/>
    <n v="0"/>
    <n v="3.66"/>
    <n v="91.5"/>
  </r>
  <r>
    <x v="8"/>
    <n v="44198"/>
    <n v="10.41"/>
    <n v="0"/>
    <n v="0"/>
    <n v="0"/>
    <n v="0"/>
    <n v="0"/>
    <n v="0"/>
    <n v="6.94"/>
    <n v="0"/>
    <n v="0"/>
    <n v="0"/>
    <n v="0"/>
    <n v="0.13"/>
    <n v="0"/>
    <n v="0"/>
    <n v="0"/>
    <n v="0.26"/>
    <n v="0"/>
    <n v="0"/>
    <n v="0.90873213090000005"/>
    <n v="2"/>
    <n v="0"/>
    <n v="0"/>
    <n v="0.39353611799999999"/>
    <n v="0"/>
    <n v="0"/>
    <n v="10.41"/>
    <n v="260.25"/>
  </r>
  <r>
    <x v="8"/>
    <n v="47993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496359649999999"/>
    <n v="2"/>
    <n v="0"/>
    <n v="0"/>
    <n v="0.28522771000000002"/>
    <n v="0"/>
    <n v="0"/>
    <n v="0.98"/>
    <n v="24.5"/>
  </r>
  <r>
    <x v="8"/>
    <n v="4956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27.73566559538187"/>
    <n v="0.59261990509999996"/>
    <n v="2"/>
    <n v="0"/>
    <n v="0"/>
    <n v="0.45793952900000001"/>
    <n v="0"/>
    <n v="0"/>
    <n v="2"/>
    <n v="50"/>
  </r>
  <r>
    <x v="8"/>
    <n v="46110"/>
    <n v="44.95"/>
    <n v="0"/>
    <n v="5.94"/>
    <n v="0"/>
    <n v="0"/>
    <n v="0"/>
    <n v="1"/>
    <n v="0.5"/>
    <n v="0"/>
    <n v="0"/>
    <n v="0"/>
    <n v="0"/>
    <n v="1.25"/>
    <n v="0"/>
    <n v="0"/>
    <n v="0"/>
    <n v="0.84"/>
    <n v="0"/>
    <n v="0"/>
    <n v="0.18024565880000001"/>
    <n v="2"/>
    <n v="0"/>
    <n v="0"/>
    <n v="0.38358814600000002"/>
    <n v="0"/>
    <n v="0"/>
    <n v="44.95"/>
    <n v="1123.75"/>
  </r>
  <r>
    <x v="8"/>
    <n v="44206"/>
    <n v="11.66"/>
    <n v="0"/>
    <n v="0"/>
    <n v="0"/>
    <n v="0"/>
    <n v="0"/>
    <n v="0"/>
    <n v="5.31"/>
    <n v="0"/>
    <n v="0"/>
    <n v="0"/>
    <n v="0"/>
    <n v="0"/>
    <n v="0"/>
    <n v="0"/>
    <n v="0"/>
    <n v="0.6"/>
    <n v="0"/>
    <n v="441.80911839531092"/>
    <n v="1.4212847398999999"/>
    <n v="2"/>
    <n v="0"/>
    <n v="0"/>
    <n v="0.483796646"/>
    <n v="0"/>
    <n v="0"/>
    <n v="11.66"/>
    <n v="291.5"/>
  </r>
  <r>
    <x v="8"/>
    <n v="44214"/>
    <n v="16.09"/>
    <n v="0"/>
    <n v="0.01"/>
    <n v="0"/>
    <n v="0"/>
    <n v="1"/>
    <n v="1"/>
    <n v="0"/>
    <n v="0"/>
    <n v="0"/>
    <n v="0"/>
    <n v="0"/>
    <n v="0"/>
    <n v="0"/>
    <n v="0"/>
    <n v="0"/>
    <n v="0.28999999999999998"/>
    <n v="0"/>
    <n v="223.47476593386986"/>
    <n v="0.2165453779"/>
    <n v="2"/>
    <n v="0"/>
    <n v="0"/>
    <n v="0.46179216099999998"/>
    <n v="0"/>
    <n v="0"/>
    <n v="16.09"/>
    <n v="402.25"/>
  </r>
  <r>
    <x v="8"/>
    <n v="49353"/>
    <n v="2"/>
    <n v="0"/>
    <n v="0"/>
    <n v="0"/>
    <n v="0"/>
    <n v="0"/>
    <n v="0"/>
    <n v="2"/>
    <n v="0"/>
    <n v="0"/>
    <n v="0"/>
    <n v="0"/>
    <n v="0"/>
    <n v="0"/>
    <n v="0"/>
    <n v="0"/>
    <n v="0.38"/>
    <n v="0"/>
    <n v="603.23820988312741"/>
    <n v="0.99769192409999996"/>
    <n v="2"/>
    <n v="0"/>
    <n v="0"/>
    <n v="0.49943411500000001"/>
    <n v="0"/>
    <n v="0"/>
    <n v="2"/>
    <n v="50"/>
  </r>
  <r>
    <x v="8"/>
    <n v="49437"/>
    <n v="7.9"/>
    <n v="0"/>
    <n v="0.47"/>
    <n v="0"/>
    <n v="0"/>
    <n v="0"/>
    <n v="0"/>
    <n v="3.99"/>
    <n v="0"/>
    <n v="0"/>
    <n v="0"/>
    <n v="0"/>
    <n v="0"/>
    <n v="0"/>
    <n v="0"/>
    <n v="0"/>
    <n v="0.34"/>
    <n v="0"/>
    <n v="208.49392792496295"/>
    <n v="0.37149405299999999"/>
    <n v="2"/>
    <n v="0"/>
    <n v="0"/>
    <n v="0.478649665"/>
    <n v="0"/>
    <n v="0"/>
    <n v="7.9"/>
    <n v="197.5"/>
  </r>
  <r>
    <x v="8"/>
    <n v="50195"/>
    <n v="5"/>
    <n v="0"/>
    <n v="0"/>
    <n v="0"/>
    <n v="0"/>
    <n v="0"/>
    <n v="0"/>
    <n v="1"/>
    <n v="0"/>
    <n v="0"/>
    <n v="0"/>
    <n v="0"/>
    <n v="0.52"/>
    <n v="0"/>
    <n v="0"/>
    <n v="0"/>
    <n v="0"/>
    <n v="0"/>
    <n v="11.031734259729108"/>
    <n v="1.4626995698"/>
    <n v="2"/>
    <n v="0"/>
    <n v="0"/>
    <n v="0.37869462599999998"/>
    <n v="0"/>
    <n v="0"/>
    <n v="5"/>
    <n v="125"/>
  </r>
  <r>
    <x v="8"/>
    <n v="4758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05.22134528598559"/>
    <n v="0.44149592840000002"/>
    <n v="2"/>
    <n v="0"/>
    <n v="0"/>
    <n v="0.52840776899999997"/>
    <n v="0"/>
    <n v="0"/>
    <n v="1"/>
    <n v="25"/>
  </r>
  <r>
    <x v="8"/>
    <n v="46888"/>
    <n v="3.83"/>
    <n v="0"/>
    <n v="0"/>
    <n v="0"/>
    <n v="0"/>
    <n v="0"/>
    <n v="0"/>
    <n v="0"/>
    <n v="0"/>
    <n v="0"/>
    <n v="0"/>
    <n v="0"/>
    <n v="0"/>
    <n v="0"/>
    <n v="0"/>
    <n v="0"/>
    <n v="0"/>
    <n v="0"/>
    <n v="473.99101139280754"/>
    <n v="0.53221032749999997"/>
    <n v="2"/>
    <n v="0"/>
    <n v="0"/>
    <n v="0.48800068299999999"/>
    <n v="0"/>
    <n v="0"/>
    <n v="3.83"/>
    <n v="95.75"/>
  </r>
  <r>
    <x v="8"/>
    <n v="47449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205.75212225527224"/>
    <n v="0.206883228"/>
    <n v="2"/>
    <n v="0"/>
    <n v="0"/>
    <n v="0.44480608300000002"/>
    <n v="0"/>
    <n v="0"/>
    <n v="4"/>
    <n v="100"/>
  </r>
  <r>
    <x v="8"/>
    <n v="48009"/>
    <n v="11.08"/>
    <n v="0"/>
    <n v="0.63"/>
    <n v="0.13"/>
    <n v="0"/>
    <n v="0"/>
    <n v="0.89"/>
    <n v="8.4"/>
    <n v="0"/>
    <n v="0"/>
    <n v="0"/>
    <n v="0"/>
    <n v="0"/>
    <n v="0"/>
    <n v="0"/>
    <n v="0"/>
    <n v="0"/>
    <n v="0"/>
    <n v="468.28425942335389"/>
    <n v="0.35964185119999997"/>
    <n v="2"/>
    <n v="0"/>
    <n v="0"/>
    <n v="0.49280977799999998"/>
    <n v="0"/>
    <n v="0"/>
    <n v="11.08"/>
    <n v="277"/>
  </r>
  <r>
    <x v="8"/>
    <n v="48017"/>
    <n v="2"/>
    <n v="0"/>
    <n v="0"/>
    <n v="0"/>
    <n v="0"/>
    <n v="0"/>
    <n v="0"/>
    <n v="0"/>
    <n v="0"/>
    <n v="0"/>
    <n v="0"/>
    <n v="0"/>
    <n v="0.12"/>
    <n v="0"/>
    <n v="0"/>
    <n v="0"/>
    <n v="0"/>
    <n v="0"/>
    <n v="639.69766055400373"/>
    <n v="0.65607922220000003"/>
    <n v="2"/>
    <n v="0"/>
    <n v="0"/>
    <n v="0.55146232799999995"/>
    <n v="0"/>
    <n v="0"/>
    <n v="2"/>
    <n v="50"/>
  </r>
  <r>
    <x v="8"/>
    <n v="44222"/>
    <n v="7.92"/>
    <n v="0"/>
    <n v="1.95"/>
    <n v="0"/>
    <n v="0"/>
    <n v="0"/>
    <n v="0"/>
    <n v="3.47"/>
    <n v="0"/>
    <n v="0"/>
    <n v="0"/>
    <n v="0"/>
    <n v="0"/>
    <n v="0"/>
    <n v="0"/>
    <n v="0"/>
    <n v="0.1"/>
    <n v="0"/>
    <n v="2005.6923339137481"/>
    <n v="2.0357047353"/>
    <n v="2"/>
    <n v="0"/>
    <n v="0"/>
    <n v="0.894678058"/>
    <n v="0"/>
    <n v="0"/>
    <n v="7.92"/>
    <n v="198"/>
  </r>
  <r>
    <x v="8"/>
    <n v="5036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86.80986335576057"/>
    <n v="0.47565623889999997"/>
    <n v="2"/>
    <n v="0"/>
    <n v="0"/>
    <n v="0.37517288900000001"/>
    <n v="0"/>
    <n v="0"/>
    <n v="1"/>
    <n v="25"/>
  </r>
  <r>
    <x v="8"/>
    <n v="50443"/>
    <n v="14.68"/>
    <n v="0"/>
    <n v="1"/>
    <n v="0"/>
    <n v="0"/>
    <n v="0"/>
    <n v="0.76"/>
    <n v="1"/>
    <n v="0"/>
    <n v="0"/>
    <n v="0"/>
    <n v="0"/>
    <n v="0.21"/>
    <n v="0"/>
    <n v="0"/>
    <n v="0"/>
    <n v="0.89"/>
    <n v="0"/>
    <n v="0"/>
    <n v="0.1820992625"/>
    <n v="2"/>
    <n v="0"/>
    <n v="0"/>
    <n v="0.32501585"/>
    <n v="0"/>
    <n v="0"/>
    <n v="14.68"/>
    <n v="367"/>
  </r>
  <r>
    <x v="8"/>
    <n v="4423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880.83644835439964"/>
    <n v="3.2738175499"/>
    <n v="2"/>
    <n v="0"/>
    <n v="0"/>
    <n v="0.65466909699999998"/>
    <n v="0"/>
    <n v="0"/>
    <n v="1"/>
    <n v="25"/>
  </r>
  <r>
    <x v="8"/>
    <n v="49080"/>
    <n v="3.98"/>
    <n v="0"/>
    <n v="0.98"/>
    <n v="0"/>
    <n v="0"/>
    <n v="0"/>
    <n v="0"/>
    <n v="1"/>
    <n v="0"/>
    <n v="0"/>
    <n v="0"/>
    <n v="0"/>
    <n v="0"/>
    <n v="0"/>
    <n v="0"/>
    <n v="0"/>
    <n v="0.4"/>
    <n v="0"/>
    <n v="196.92979502528172"/>
    <n v="0.58390922899999997"/>
    <n v="2"/>
    <n v="0"/>
    <n v="0"/>
    <n v="0.41468437600000002"/>
    <n v="0"/>
    <n v="0"/>
    <n v="3.98"/>
    <n v="99.5"/>
  </r>
  <r>
    <x v="8"/>
    <n v="44248"/>
    <n v="3.6"/>
    <n v="0"/>
    <n v="0.99"/>
    <n v="0"/>
    <n v="0"/>
    <n v="0"/>
    <n v="0"/>
    <n v="2.13"/>
    <n v="0"/>
    <n v="0"/>
    <n v="0"/>
    <n v="0"/>
    <n v="0"/>
    <n v="0"/>
    <n v="0"/>
    <n v="0"/>
    <n v="0"/>
    <n v="0"/>
    <n v="615.91956097521256"/>
    <n v="1.3266247564"/>
    <n v="2"/>
    <n v="0"/>
    <n v="0"/>
    <n v="0.55138567900000002"/>
    <n v="0"/>
    <n v="0"/>
    <n v="3.6"/>
    <n v="90"/>
  </r>
  <r>
    <x v="8"/>
    <n v="44255"/>
    <n v="8.34"/>
    <n v="0"/>
    <n v="0"/>
    <n v="0"/>
    <n v="0"/>
    <n v="0"/>
    <n v="0"/>
    <n v="5.46"/>
    <n v="0"/>
    <n v="0"/>
    <n v="0"/>
    <n v="0"/>
    <n v="0"/>
    <n v="0"/>
    <n v="0"/>
    <n v="0"/>
    <n v="0.1"/>
    <n v="0"/>
    <n v="250.88654384788356"/>
    <n v="0.77486146489999996"/>
    <n v="2"/>
    <n v="0"/>
    <n v="0"/>
    <n v="0.44419672999999998"/>
    <n v="0"/>
    <n v="0"/>
    <n v="8.34"/>
    <n v="208.5"/>
  </r>
  <r>
    <x v="8"/>
    <n v="44263"/>
    <n v="11.38"/>
    <n v="0"/>
    <n v="1.02"/>
    <n v="0"/>
    <n v="0"/>
    <n v="0"/>
    <n v="0"/>
    <n v="9.4700000000000006"/>
    <n v="0"/>
    <n v="0"/>
    <n v="0"/>
    <n v="0"/>
    <n v="0.06"/>
    <n v="0"/>
    <n v="0"/>
    <n v="0"/>
    <n v="0.16"/>
    <n v="0"/>
    <n v="1889.6722909461323"/>
    <n v="2.8797159787000002"/>
    <n v="2"/>
    <n v="0"/>
    <n v="0"/>
    <n v="0.85659459800000004"/>
    <n v="0"/>
    <n v="0"/>
    <n v="11.38"/>
    <n v="284.5"/>
  </r>
  <r>
    <x v="8"/>
    <n v="50203"/>
    <n v="1.96"/>
    <n v="0"/>
    <n v="0.97"/>
    <n v="0"/>
    <n v="0"/>
    <n v="0"/>
    <n v="0"/>
    <n v="0"/>
    <n v="0"/>
    <n v="0"/>
    <n v="0"/>
    <n v="0"/>
    <n v="0"/>
    <n v="0"/>
    <n v="0"/>
    <n v="0"/>
    <n v="0"/>
    <n v="0"/>
    <n v="0"/>
    <n v="0.59099018849999996"/>
    <n v="2"/>
    <n v="0"/>
    <n v="0"/>
    <n v="0.31300548099999997"/>
    <n v="0"/>
    <n v="0"/>
    <n v="1.96"/>
    <n v="49"/>
  </r>
  <r>
    <x v="8"/>
    <n v="45468"/>
    <n v="3.61"/>
    <n v="0"/>
    <n v="0"/>
    <n v="0"/>
    <n v="0"/>
    <n v="0"/>
    <n v="0"/>
    <n v="0.34"/>
    <n v="0"/>
    <n v="0"/>
    <n v="0"/>
    <n v="0"/>
    <n v="0"/>
    <n v="0"/>
    <n v="0"/>
    <n v="0"/>
    <n v="0"/>
    <n v="0"/>
    <n v="336.23463772839693"/>
    <n v="0.80507074450000005"/>
    <n v="2"/>
    <n v="0"/>
    <n v="0"/>
    <n v="0.46404999600000002"/>
    <n v="0"/>
    <n v="0"/>
    <n v="3.61"/>
    <n v="90.25"/>
  </r>
  <r>
    <x v="8"/>
    <n v="49874"/>
    <n v="3.49"/>
    <n v="1"/>
    <n v="0"/>
    <n v="0"/>
    <n v="0"/>
    <n v="0"/>
    <n v="0"/>
    <n v="0.32"/>
    <n v="0"/>
    <n v="0"/>
    <n v="0"/>
    <n v="0"/>
    <n v="0"/>
    <n v="0"/>
    <n v="0"/>
    <n v="0"/>
    <n v="0"/>
    <n v="0"/>
    <n v="454.21894113564395"/>
    <n v="0.66252967389999995"/>
    <n v="2"/>
    <n v="0"/>
    <n v="0"/>
    <n v="0.59555899400000001"/>
    <n v="0"/>
    <n v="0"/>
    <n v="3.49"/>
    <n v="87.25"/>
  </r>
  <r>
    <x v="8"/>
    <n v="44271"/>
    <n v="8.65"/>
    <n v="0"/>
    <n v="0"/>
    <n v="0"/>
    <n v="0"/>
    <n v="0"/>
    <n v="0"/>
    <n v="2.76"/>
    <n v="0"/>
    <n v="0"/>
    <n v="0"/>
    <n v="0"/>
    <n v="0.16"/>
    <n v="0"/>
    <n v="0"/>
    <n v="0"/>
    <n v="0.2"/>
    <n v="0"/>
    <n v="0"/>
    <n v="0.1009088838"/>
    <n v="2"/>
    <n v="0"/>
    <n v="0"/>
    <n v="0.35065730899999997"/>
    <n v="0"/>
    <n v="0"/>
    <n v="8.65"/>
    <n v="216.25"/>
  </r>
  <r>
    <x v="8"/>
    <n v="49445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244.16458585306853"/>
    <n v="0.57578842669999997"/>
    <n v="2"/>
    <n v="0"/>
    <n v="0"/>
    <n v="0.458141888"/>
    <n v="0"/>
    <n v="0"/>
    <n v="0.42"/>
    <n v="10.5"/>
  </r>
  <r>
    <x v="8"/>
    <n v="4763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06.0834187833045"/>
    <n v="1.0789319070000001"/>
    <n v="2"/>
    <n v="0"/>
    <n v="0"/>
    <n v="0.70566472800000002"/>
    <n v="0"/>
    <n v="0"/>
    <n v="1"/>
    <n v="25"/>
  </r>
  <r>
    <x v="8"/>
    <n v="48702"/>
    <n v="2.6"/>
    <n v="0"/>
    <n v="0.19"/>
    <n v="0"/>
    <n v="0"/>
    <n v="0"/>
    <n v="0"/>
    <n v="2.31"/>
    <n v="0"/>
    <n v="0"/>
    <n v="0"/>
    <n v="0"/>
    <n v="0"/>
    <n v="0"/>
    <n v="0"/>
    <n v="0"/>
    <n v="0.39"/>
    <n v="0"/>
    <n v="1185.2952812025621"/>
    <n v="1.8289560841000001"/>
    <n v="2"/>
    <n v="0"/>
    <n v="0"/>
    <n v="0.78987808599999998"/>
    <n v="0"/>
    <n v="0"/>
    <n v="2.6"/>
    <n v="65"/>
  </r>
  <r>
    <x v="8"/>
    <n v="47886"/>
    <n v="3.42"/>
    <n v="0"/>
    <n v="0"/>
    <n v="0"/>
    <n v="0"/>
    <n v="0"/>
    <n v="0"/>
    <n v="2.41"/>
    <n v="0"/>
    <n v="0"/>
    <n v="0"/>
    <n v="0"/>
    <n v="0"/>
    <n v="0"/>
    <n v="0"/>
    <n v="0"/>
    <n v="0"/>
    <n v="0"/>
    <n v="389.61150001885864"/>
    <n v="0.91752770539999995"/>
    <n v="2"/>
    <n v="0"/>
    <n v="0"/>
    <n v="0.49879873000000002"/>
    <n v="0"/>
    <n v="0"/>
    <n v="3.42"/>
    <n v="85.5"/>
  </r>
  <r>
    <x v="8"/>
    <n v="49452"/>
    <n v="6.32"/>
    <n v="0"/>
    <n v="0"/>
    <n v="0"/>
    <n v="0"/>
    <n v="0"/>
    <n v="0"/>
    <n v="4.42"/>
    <n v="0"/>
    <n v="0"/>
    <n v="0"/>
    <n v="0"/>
    <n v="0"/>
    <n v="0"/>
    <n v="0"/>
    <n v="0"/>
    <n v="0"/>
    <n v="0"/>
    <n v="766.68283871135725"/>
    <n v="1.3779795312000001"/>
    <n v="2"/>
    <n v="0"/>
    <n v="0"/>
    <n v="0.65588011199999996"/>
    <n v="0"/>
    <n v="0"/>
    <n v="6.32"/>
    <n v="158"/>
  </r>
  <r>
    <x v="8"/>
    <n v="48272"/>
    <n v="1.47"/>
    <n v="0"/>
    <n v="0"/>
    <n v="0"/>
    <n v="0"/>
    <n v="0"/>
    <n v="0"/>
    <n v="0.47"/>
    <n v="0"/>
    <n v="0"/>
    <n v="0"/>
    <n v="0"/>
    <n v="0"/>
    <n v="0"/>
    <n v="0"/>
    <n v="0"/>
    <n v="0"/>
    <n v="0"/>
    <n v="37.19294932579033"/>
    <n v="1.1336699014"/>
    <n v="2"/>
    <n v="0"/>
    <n v="0"/>
    <n v="0.28924828400000002"/>
    <n v="0"/>
    <n v="0"/>
    <n v="1.47"/>
    <n v="36.75"/>
  </r>
  <r>
    <x v="8"/>
    <n v="50005"/>
    <n v="5.97"/>
    <n v="1"/>
    <n v="1"/>
    <n v="0"/>
    <n v="0"/>
    <n v="0"/>
    <n v="1"/>
    <n v="2"/>
    <n v="0"/>
    <n v="0"/>
    <n v="0"/>
    <n v="0"/>
    <n v="0"/>
    <n v="0"/>
    <n v="0"/>
    <n v="0"/>
    <n v="0.73"/>
    <n v="0"/>
    <n v="214.51875958062479"/>
    <n v="0.27583902370000002"/>
    <n v="2"/>
    <n v="0"/>
    <n v="0"/>
    <n v="0.44505355000000002"/>
    <n v="0"/>
    <n v="0"/>
    <n v="5.97"/>
    <n v="149.25"/>
  </r>
  <r>
    <x v="8"/>
    <n v="442"/>
    <n v="2.3199999999999998"/>
    <n v="0"/>
    <n v="0"/>
    <n v="0"/>
    <n v="0"/>
    <n v="0"/>
    <n v="0"/>
    <n v="1.32"/>
    <n v="0"/>
    <n v="0"/>
    <n v="0"/>
    <n v="0"/>
    <n v="0"/>
    <n v="0"/>
    <n v="0"/>
    <n v="0"/>
    <n v="0.2"/>
    <n v="0"/>
    <n v="0"/>
    <n v="4.0429632213"/>
    <n v="2"/>
    <n v="0"/>
    <n v="0"/>
    <n v="5.0702534E-2"/>
    <n v="0"/>
    <n v="0"/>
    <n v="2.3199999999999998"/>
    <n v="57.999999999999993"/>
  </r>
  <r>
    <x v="8"/>
    <n v="44297"/>
    <n v="9.8699999999999992"/>
    <n v="1"/>
    <n v="1.92"/>
    <n v="0"/>
    <n v="0"/>
    <n v="0"/>
    <n v="0"/>
    <n v="8.69"/>
    <n v="0"/>
    <n v="0"/>
    <n v="0"/>
    <n v="0"/>
    <n v="0.71"/>
    <n v="0"/>
    <n v="0"/>
    <n v="0"/>
    <n v="0.36"/>
    <n v="0"/>
    <n v="1063.7302032921527"/>
    <n v="2.6250218156999998"/>
    <n v="2"/>
    <n v="0"/>
    <n v="0"/>
    <n v="0.73337430400000003"/>
    <n v="0"/>
    <n v="0"/>
    <n v="9.8699999999999992"/>
    <n v="246.74999999999997"/>
  </r>
  <r>
    <x v="8"/>
    <n v="44305"/>
    <n v="19.54"/>
    <n v="0"/>
    <n v="0"/>
    <n v="0"/>
    <n v="0"/>
    <n v="0"/>
    <n v="0"/>
    <n v="14.86"/>
    <n v="0"/>
    <n v="0"/>
    <n v="0"/>
    <n v="0"/>
    <n v="0"/>
    <n v="0"/>
    <n v="0"/>
    <n v="0"/>
    <n v="0.26"/>
    <n v="0"/>
    <n v="1417.3491487132028"/>
    <n v="0.94235080029999996"/>
    <n v="2"/>
    <n v="0"/>
    <n v="0"/>
    <n v="0.78123944300000003"/>
    <n v="0"/>
    <n v="0"/>
    <n v="19.54"/>
    <n v="488.5"/>
  </r>
  <r>
    <x v="8"/>
    <n v="45831"/>
    <n v="3.22"/>
    <n v="0"/>
    <n v="0"/>
    <n v="0"/>
    <n v="0"/>
    <n v="0"/>
    <n v="0"/>
    <n v="0.22"/>
    <n v="0"/>
    <n v="0"/>
    <n v="0"/>
    <n v="0"/>
    <n v="0"/>
    <n v="0"/>
    <n v="0"/>
    <n v="0"/>
    <n v="0.2"/>
    <n v="0"/>
    <n v="363.32324958123951"/>
    <n v="0.84521392470000001"/>
    <n v="2"/>
    <n v="0"/>
    <n v="0"/>
    <n v="0.46815435700000002"/>
    <n v="0"/>
    <n v="0"/>
    <n v="3.22"/>
    <n v="80.5"/>
  </r>
  <r>
    <x v="8"/>
    <n v="50211"/>
    <n v="2.4700000000000002"/>
    <n v="0"/>
    <n v="0"/>
    <n v="0"/>
    <n v="0"/>
    <n v="0"/>
    <n v="0"/>
    <n v="0.53"/>
    <n v="0"/>
    <n v="0"/>
    <n v="0"/>
    <n v="0"/>
    <n v="0"/>
    <n v="0"/>
    <n v="0"/>
    <n v="0"/>
    <n v="0"/>
    <n v="0"/>
    <n v="289.90295879071931"/>
    <n v="0.88677674289999997"/>
    <n v="2"/>
    <n v="0"/>
    <n v="0"/>
    <n v="0.50970422500000001"/>
    <n v="0"/>
    <n v="0"/>
    <n v="2.4700000000000002"/>
    <n v="61.750000000000007"/>
  </r>
  <r>
    <x v="8"/>
    <n v="46805"/>
    <n v="2"/>
    <n v="0"/>
    <n v="2"/>
    <n v="0"/>
    <n v="0"/>
    <n v="0"/>
    <n v="0"/>
    <n v="2"/>
    <n v="0"/>
    <n v="0"/>
    <n v="0"/>
    <n v="0"/>
    <n v="0"/>
    <n v="0"/>
    <n v="0"/>
    <n v="0"/>
    <n v="0"/>
    <n v="0"/>
    <n v="184.89960626026394"/>
    <n v="0.56585654880000003"/>
    <n v="2"/>
    <n v="0"/>
    <n v="0"/>
    <n v="0.426278665"/>
    <n v="0"/>
    <n v="0"/>
    <n v="2"/>
    <n v="50"/>
  </r>
  <r>
    <x v="8"/>
    <n v="44313"/>
    <n v="3.97"/>
    <n v="0"/>
    <n v="0"/>
    <n v="0"/>
    <n v="0"/>
    <n v="0"/>
    <n v="0"/>
    <n v="1.98"/>
    <n v="0"/>
    <n v="0"/>
    <n v="0"/>
    <n v="0"/>
    <n v="0"/>
    <n v="0"/>
    <n v="0"/>
    <n v="0"/>
    <n v="0"/>
    <n v="0"/>
    <n v="0"/>
    <n v="5.3797642299999997E-2"/>
    <n v="2"/>
    <n v="0"/>
    <n v="0"/>
    <n v="0.23930995399999999"/>
    <n v="0"/>
    <n v="0"/>
    <n v="3.97"/>
    <n v="99.25"/>
  </r>
  <r>
    <x v="8"/>
    <n v="44321"/>
    <n v="4.03"/>
    <n v="0"/>
    <n v="0.95"/>
    <n v="0"/>
    <n v="0"/>
    <n v="0"/>
    <n v="0"/>
    <n v="1.08"/>
    <n v="0"/>
    <n v="0"/>
    <n v="0"/>
    <n v="0"/>
    <n v="0"/>
    <n v="0"/>
    <n v="0"/>
    <n v="0"/>
    <n v="0"/>
    <n v="0"/>
    <n v="66.672622304181317"/>
    <n v="1.0722218955"/>
    <n v="2"/>
    <n v="0"/>
    <n v="0"/>
    <n v="0.40251422199999998"/>
    <n v="0"/>
    <n v="0"/>
    <n v="4.03"/>
    <n v="100.75"/>
  </r>
  <r>
    <x v="8"/>
    <n v="44339"/>
    <n v="9.65"/>
    <n v="0"/>
    <n v="0.03"/>
    <n v="0"/>
    <n v="0"/>
    <n v="0"/>
    <n v="0"/>
    <n v="3.62"/>
    <n v="0"/>
    <n v="0"/>
    <n v="0"/>
    <n v="0"/>
    <n v="0.02"/>
    <n v="0"/>
    <n v="0"/>
    <n v="0"/>
    <n v="0.19"/>
    <n v="0"/>
    <n v="1629.5136154616"/>
    <n v="3.5729060320000001"/>
    <n v="2"/>
    <n v="0"/>
    <n v="0"/>
    <n v="0.81499694199999995"/>
    <n v="0"/>
    <n v="0"/>
    <n v="9.65"/>
    <n v="241.25"/>
  </r>
  <r>
    <x v="8"/>
    <n v="4988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96.57822374158764"/>
    <n v="0.80135968300000004"/>
    <n v="2"/>
    <n v="0"/>
    <n v="0"/>
    <n v="0.47627330499999998"/>
    <n v="0"/>
    <n v="0"/>
    <n v="2"/>
    <n v="50"/>
  </r>
  <r>
    <x v="8"/>
    <n v="44347"/>
    <n v="3.5"/>
    <n v="0"/>
    <n v="0.37"/>
    <n v="0"/>
    <n v="0"/>
    <n v="0"/>
    <n v="0"/>
    <n v="2.5"/>
    <n v="0"/>
    <n v="0"/>
    <n v="0"/>
    <n v="0"/>
    <n v="0"/>
    <n v="0"/>
    <n v="0"/>
    <n v="0"/>
    <n v="0"/>
    <n v="0"/>
    <n v="692.46941250449163"/>
    <n v="1.2873556423000001"/>
    <n v="2"/>
    <n v="0"/>
    <n v="0"/>
    <n v="0.70867025699999997"/>
    <n v="0"/>
    <n v="0"/>
    <n v="3.5"/>
    <n v="87.5"/>
  </r>
  <r>
    <x v="8"/>
    <n v="45476"/>
    <n v="15.47"/>
    <n v="0"/>
    <n v="7.0000000000000007E-2"/>
    <n v="0"/>
    <n v="0"/>
    <n v="0"/>
    <n v="1"/>
    <n v="7.06"/>
    <n v="0"/>
    <n v="0"/>
    <n v="0"/>
    <n v="0"/>
    <n v="7.0000000000000007E-2"/>
    <n v="0"/>
    <n v="0"/>
    <n v="0"/>
    <n v="0.3"/>
    <n v="0"/>
    <n v="408.33117339325418"/>
    <n v="0.2709221322"/>
    <n v="2"/>
    <n v="0"/>
    <n v="0"/>
    <n v="0.48444025899999998"/>
    <n v="0"/>
    <n v="0"/>
    <n v="15.47"/>
    <n v="386.75"/>
  </r>
  <r>
    <x v="8"/>
    <n v="50450"/>
    <n v="16.41"/>
    <n v="0"/>
    <n v="1"/>
    <n v="0.13"/>
    <n v="0"/>
    <n v="0"/>
    <n v="0"/>
    <n v="0.43"/>
    <n v="0"/>
    <n v="0"/>
    <n v="0"/>
    <n v="0"/>
    <n v="0.13"/>
    <n v="0"/>
    <n v="0"/>
    <n v="0"/>
    <n v="0.12"/>
    <n v="0"/>
    <n v="48.843743505922596"/>
    <n v="3.0501903699999999E-2"/>
    <n v="2"/>
    <n v="0"/>
    <n v="0"/>
    <n v="0.42383610599999999"/>
    <n v="0"/>
    <n v="0"/>
    <n v="16.41"/>
    <n v="410.25"/>
  </r>
  <r>
    <x v="8"/>
    <n v="44354"/>
    <n v="4.82"/>
    <n v="0"/>
    <n v="0.08"/>
    <n v="0"/>
    <n v="0"/>
    <n v="0"/>
    <n v="0"/>
    <n v="1.51"/>
    <n v="0"/>
    <n v="0"/>
    <n v="0"/>
    <n v="0"/>
    <n v="0.26"/>
    <n v="0"/>
    <n v="0"/>
    <n v="0"/>
    <n v="0.2"/>
    <n v="0"/>
    <n v="874.50014570635483"/>
    <n v="4.1427509063999999"/>
    <n v="2"/>
    <n v="0"/>
    <n v="0"/>
    <n v="0.69234221500000004"/>
    <n v="0"/>
    <n v="0"/>
    <n v="4.82"/>
    <n v="120.5"/>
  </r>
  <r>
    <x v="8"/>
    <n v="50153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.50996426630000002"/>
    <n v="2"/>
    <n v="0"/>
    <n v="0"/>
    <n v="0.29255151000000001"/>
    <n v="0"/>
    <n v="0"/>
    <n v="3"/>
    <n v="75"/>
  </r>
  <r>
    <x v="8"/>
    <n v="44370"/>
    <n v="4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99994539999999"/>
    <n v="2"/>
    <n v="0"/>
    <n v="0"/>
    <n v="0.05"/>
    <n v="0"/>
    <n v="0"/>
    <n v="4.97"/>
    <n v="124.25"/>
  </r>
  <r>
    <x v="8"/>
    <n v="48850"/>
    <n v="1.58"/>
    <n v="0"/>
    <n v="0"/>
    <n v="0"/>
    <n v="0"/>
    <n v="0"/>
    <n v="0"/>
    <n v="1.58"/>
    <n v="0"/>
    <n v="0"/>
    <n v="0"/>
    <n v="0"/>
    <n v="0"/>
    <n v="0"/>
    <n v="0"/>
    <n v="0"/>
    <n v="0"/>
    <n v="0"/>
    <n v="876.1793493269405"/>
    <n v="1.9348228673000001"/>
    <n v="2"/>
    <n v="0"/>
    <n v="0"/>
    <n v="0.674487065"/>
    <n v="0"/>
    <n v="0"/>
    <n v="1.58"/>
    <n v="39.5"/>
  </r>
  <r>
    <x v="8"/>
    <n v="47456"/>
    <n v="2.4"/>
    <n v="0"/>
    <n v="0.32"/>
    <n v="0"/>
    <n v="0"/>
    <n v="0"/>
    <n v="0"/>
    <n v="2.4"/>
    <n v="0"/>
    <n v="0"/>
    <n v="0"/>
    <n v="0"/>
    <n v="0"/>
    <n v="0"/>
    <n v="0"/>
    <n v="0"/>
    <n v="0"/>
    <n v="0"/>
    <n v="508.48780038017418"/>
    <n v="0.61243919859999996"/>
    <n v="2"/>
    <n v="0"/>
    <n v="0"/>
    <n v="0.45281417800000001"/>
    <n v="0"/>
    <n v="0"/>
    <n v="2.4"/>
    <n v="60"/>
  </r>
  <r>
    <x v="8"/>
    <n v="50229"/>
    <n v="1.49"/>
    <n v="0"/>
    <n v="0"/>
    <n v="0"/>
    <n v="0"/>
    <n v="0"/>
    <n v="0"/>
    <n v="0"/>
    <n v="0"/>
    <n v="0"/>
    <n v="0"/>
    <n v="0"/>
    <n v="0"/>
    <n v="0"/>
    <n v="0"/>
    <n v="0"/>
    <n v="0"/>
    <n v="0"/>
    <n v="877.53866498362027"/>
    <n v="0.44558645959999998"/>
    <n v="2"/>
    <n v="0"/>
    <n v="0"/>
    <n v="0.767624957"/>
    <n v="0"/>
    <n v="0"/>
    <n v="1.49"/>
    <n v="37.25"/>
  </r>
  <r>
    <x v="8"/>
    <n v="45484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582.97794577815603"/>
    <n v="0.50972443550000002"/>
    <n v="2"/>
    <n v="0"/>
    <n v="0"/>
    <n v="0.55034770399999999"/>
    <n v="0"/>
    <n v="0"/>
    <n v="0.15"/>
    <n v="3.75"/>
  </r>
  <r>
    <x v="8"/>
    <n v="44388"/>
    <n v="15.59"/>
    <n v="2"/>
    <n v="0.61"/>
    <n v="0"/>
    <n v="0"/>
    <n v="0"/>
    <n v="1"/>
    <n v="2.81"/>
    <n v="0"/>
    <n v="0"/>
    <n v="0"/>
    <n v="0"/>
    <n v="0.62"/>
    <n v="0"/>
    <n v="0"/>
    <n v="0"/>
    <n v="0.2"/>
    <n v="0"/>
    <n v="0"/>
    <n v="0.14820848419999999"/>
    <n v="2"/>
    <n v="0"/>
    <n v="0"/>
    <n v="0.34951396600000001"/>
    <n v="0"/>
    <n v="0"/>
    <n v="15.59"/>
    <n v="389.75"/>
  </r>
  <r>
    <x v="8"/>
    <n v="48520"/>
    <n v="6.54"/>
    <n v="0"/>
    <n v="1"/>
    <n v="0"/>
    <n v="0"/>
    <n v="1"/>
    <n v="0"/>
    <n v="2.54"/>
    <n v="0"/>
    <n v="0"/>
    <n v="0"/>
    <n v="0"/>
    <n v="0"/>
    <n v="7.0000000000000007E-2"/>
    <n v="0"/>
    <n v="0"/>
    <n v="0.2"/>
    <n v="0"/>
    <n v="1241.1654051610556"/>
    <n v="3.6556332150999999"/>
    <n v="2"/>
    <n v="0"/>
    <n v="0"/>
    <n v="0.73166000499999995"/>
    <n v="0"/>
    <n v="0"/>
    <n v="6.54"/>
    <n v="163.5"/>
  </r>
  <r>
    <x v="8"/>
    <n v="45492"/>
    <n v="16.45"/>
    <n v="0"/>
    <n v="1.06"/>
    <n v="0"/>
    <n v="1"/>
    <n v="0"/>
    <n v="1"/>
    <n v="4.84"/>
    <n v="0"/>
    <n v="0"/>
    <n v="0"/>
    <n v="0"/>
    <n v="0"/>
    <n v="0"/>
    <n v="0"/>
    <n v="0"/>
    <n v="0.41"/>
    <n v="0"/>
    <n v="0"/>
    <n v="0.46750882760000001"/>
    <n v="2"/>
    <n v="0"/>
    <n v="0"/>
    <n v="0.23046270999999999"/>
    <n v="0"/>
    <n v="0"/>
    <n v="16.45"/>
    <n v="411.25"/>
  </r>
  <r>
    <x v="8"/>
    <n v="4862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12.44217071157871"/>
    <n v="0.23007272710000001"/>
    <n v="2"/>
    <n v="0"/>
    <n v="0"/>
    <n v="0.38543554200000002"/>
    <n v="0"/>
    <n v="0"/>
    <n v="1"/>
    <n v="25"/>
  </r>
  <r>
    <x v="8"/>
    <n v="46920"/>
    <n v="0.05"/>
    <n v="0"/>
    <n v="0"/>
    <n v="0"/>
    <n v="0"/>
    <n v="0"/>
    <n v="0"/>
    <n v="0.05"/>
    <n v="0"/>
    <n v="0"/>
    <n v="0"/>
    <n v="0"/>
    <n v="0.13"/>
    <n v="0"/>
    <n v="0"/>
    <n v="0"/>
    <n v="0.14000000000000001"/>
    <n v="0"/>
    <n v="175.2969581430427"/>
    <n v="1.2193024433999999"/>
    <n v="2"/>
    <n v="0"/>
    <n v="0"/>
    <n v="0.360902528"/>
    <n v="0"/>
    <n v="0"/>
    <n v="0.05"/>
    <n v="1.25"/>
  </r>
  <r>
    <x v="8"/>
    <n v="44396"/>
    <n v="22.67"/>
    <n v="0"/>
    <n v="0"/>
    <n v="0"/>
    <n v="1"/>
    <n v="0"/>
    <n v="0"/>
    <n v="12.56"/>
    <n v="0"/>
    <n v="0"/>
    <n v="0"/>
    <n v="0"/>
    <n v="0.38"/>
    <n v="0"/>
    <n v="0"/>
    <n v="0"/>
    <n v="0.35"/>
    <n v="0"/>
    <n v="145.47924093771991"/>
    <n v="0.59669372279999999"/>
    <n v="2"/>
    <n v="0"/>
    <n v="0"/>
    <n v="0.39980179999999998"/>
    <n v="0"/>
    <n v="0"/>
    <n v="22.67"/>
    <n v="566.75"/>
  </r>
  <r>
    <x v="8"/>
    <n v="44404"/>
    <n v="19.510000000000002"/>
    <n v="0"/>
    <n v="2"/>
    <n v="0"/>
    <n v="0"/>
    <n v="0"/>
    <n v="0"/>
    <n v="13.39"/>
    <n v="0"/>
    <n v="0"/>
    <n v="0"/>
    <n v="0"/>
    <n v="0.13"/>
    <n v="0.04"/>
    <n v="0"/>
    <n v="0"/>
    <n v="0.4"/>
    <n v="0"/>
    <n v="845.49030935431153"/>
    <n v="3.6750902770999998"/>
    <n v="2"/>
    <n v="0"/>
    <n v="0"/>
    <n v="0.67177512299999997"/>
    <n v="0"/>
    <n v="0"/>
    <n v="19.510000000000002"/>
    <n v="487.75000000000006"/>
  </r>
  <r>
    <x v="8"/>
    <n v="48173"/>
    <n v="12.41"/>
    <n v="0"/>
    <n v="0"/>
    <n v="0"/>
    <n v="0"/>
    <n v="0"/>
    <n v="0"/>
    <n v="0.03"/>
    <n v="0"/>
    <n v="4"/>
    <n v="0"/>
    <n v="0"/>
    <n v="0"/>
    <n v="0"/>
    <n v="0"/>
    <n v="0"/>
    <n v="0.34"/>
    <n v="0"/>
    <n v="136.6121586623654"/>
    <n v="0.48518616640000001"/>
    <n v="2"/>
    <n v="0"/>
    <n v="0"/>
    <n v="0.40849437100000002"/>
    <n v="0"/>
    <n v="0"/>
    <n v="12.41"/>
    <n v="310.25"/>
  </r>
  <r>
    <x v="8"/>
    <n v="45500"/>
    <n v="17.809999999999999"/>
    <n v="0"/>
    <n v="0"/>
    <n v="0"/>
    <n v="0"/>
    <n v="0"/>
    <n v="1"/>
    <n v="3.37"/>
    <n v="0"/>
    <n v="0"/>
    <n v="0"/>
    <n v="0"/>
    <n v="0.5"/>
    <n v="0"/>
    <n v="0"/>
    <n v="7.0000000000000007E-2"/>
    <n v="0.51"/>
    <n v="0.87"/>
    <n v="103.28515508998646"/>
    <n v="0.2656151819"/>
    <n v="2"/>
    <n v="0"/>
    <n v="0"/>
    <n v="0.45041583099999999"/>
    <n v="0"/>
    <n v="0"/>
    <n v="17.983999999999998"/>
    <n v="449.59999999999997"/>
  </r>
  <r>
    <x v="8"/>
    <n v="50633"/>
    <n v="0.54"/>
    <n v="0"/>
    <n v="0"/>
    <n v="0"/>
    <n v="0"/>
    <n v="0"/>
    <n v="0"/>
    <n v="0"/>
    <n v="0"/>
    <n v="0"/>
    <n v="0"/>
    <n v="0"/>
    <n v="0"/>
    <n v="0"/>
    <n v="0"/>
    <n v="0"/>
    <n v="0"/>
    <n v="0"/>
    <n v="572.48762758184762"/>
    <n v="0.76160536879999996"/>
    <n v="2"/>
    <n v="0"/>
    <n v="0"/>
    <n v="0.57177841600000001"/>
    <n v="0"/>
    <n v="0"/>
    <n v="0.54"/>
    <n v="13.5"/>
  </r>
  <r>
    <x v="8"/>
    <n v="45518"/>
    <n v="6.66"/>
    <n v="0.03"/>
    <n v="1.22"/>
    <n v="0"/>
    <n v="0"/>
    <n v="0"/>
    <n v="0"/>
    <n v="2.68"/>
    <n v="0"/>
    <n v="0"/>
    <n v="0"/>
    <n v="0"/>
    <n v="0"/>
    <n v="0"/>
    <n v="0"/>
    <n v="0"/>
    <n v="0.2"/>
    <n v="0"/>
    <n v="342.34700069481977"/>
    <n v="0.96791376019999997"/>
    <n v="2"/>
    <n v="0"/>
    <n v="0"/>
    <n v="0.494283731"/>
    <n v="0"/>
    <n v="0"/>
    <n v="6.66"/>
    <n v="166.5"/>
  </r>
  <r>
    <x v="8"/>
    <n v="49890"/>
    <n v="5.0199999999999996"/>
    <n v="0"/>
    <n v="0"/>
    <n v="0"/>
    <n v="0"/>
    <n v="0"/>
    <n v="0"/>
    <n v="1"/>
    <n v="0"/>
    <n v="0"/>
    <n v="0"/>
    <n v="0"/>
    <n v="0"/>
    <n v="0"/>
    <n v="0"/>
    <n v="0"/>
    <n v="0"/>
    <n v="0"/>
    <n v="585.16280243670201"/>
    <n v="1.1545116059"/>
    <n v="2"/>
    <n v="0"/>
    <n v="0"/>
    <n v="0.62492408399999999"/>
    <n v="0"/>
    <n v="0"/>
    <n v="5.0199999999999996"/>
    <n v="125.49999999999999"/>
  </r>
  <r>
    <x v="8"/>
    <n v="49627"/>
    <n v="0.43"/>
    <n v="0"/>
    <n v="0"/>
    <n v="0"/>
    <n v="0"/>
    <n v="0"/>
    <n v="0"/>
    <n v="0.43"/>
    <n v="0"/>
    <n v="0"/>
    <n v="0"/>
    <n v="0"/>
    <n v="0"/>
    <n v="0"/>
    <n v="0"/>
    <n v="0"/>
    <n v="0"/>
    <n v="0"/>
    <n v="1079.5846349911772"/>
    <n v="0.99310158839999996"/>
    <n v="2"/>
    <n v="0"/>
    <n v="0"/>
    <n v="0.75975829900000003"/>
    <n v="0"/>
    <n v="0"/>
    <n v="0.43"/>
    <n v="10.75"/>
  </r>
  <r>
    <x v="8"/>
    <n v="46672"/>
    <n v="0.03"/>
    <n v="0.03"/>
    <n v="0"/>
    <n v="0"/>
    <n v="0"/>
    <n v="0"/>
    <n v="0"/>
    <n v="0.03"/>
    <n v="0"/>
    <n v="0"/>
    <n v="0"/>
    <n v="0"/>
    <n v="0"/>
    <n v="0"/>
    <n v="0"/>
    <n v="0"/>
    <n v="0"/>
    <n v="0"/>
    <n v="660.86060400077679"/>
    <n v="1.1804766820000001"/>
    <n v="2"/>
    <n v="0"/>
    <n v="0"/>
    <n v="0.60503263299999999"/>
    <n v="0"/>
    <n v="0"/>
    <n v="0.03"/>
    <n v="0.75"/>
  </r>
  <r>
    <x v="8"/>
    <n v="50039"/>
    <n v="1.56"/>
    <n v="0"/>
    <n v="0"/>
    <n v="0.6"/>
    <n v="0"/>
    <n v="0"/>
    <n v="0"/>
    <n v="0"/>
    <n v="0"/>
    <n v="0"/>
    <n v="0"/>
    <n v="0"/>
    <n v="0"/>
    <n v="0"/>
    <n v="0"/>
    <n v="0"/>
    <n v="0"/>
    <n v="0"/>
    <n v="428.64733534644574"/>
    <n v="0.53887867950000001"/>
    <n v="2"/>
    <n v="0"/>
    <n v="0"/>
    <n v="0.50386079299999997"/>
    <n v="0"/>
    <n v="0"/>
    <n v="1.56"/>
    <n v="39"/>
  </r>
  <r>
    <x v="8"/>
    <n v="50740"/>
    <n v="0.01"/>
    <n v="0"/>
    <n v="0"/>
    <n v="0"/>
    <n v="0"/>
    <n v="0"/>
    <n v="0"/>
    <n v="0"/>
    <n v="0"/>
    <n v="0"/>
    <n v="0"/>
    <n v="0"/>
    <n v="0"/>
    <n v="0"/>
    <n v="0"/>
    <n v="0"/>
    <n v="0"/>
    <n v="0"/>
    <n v="301.16497644964278"/>
    <n v="0.3700021926"/>
    <n v="2"/>
    <n v="0"/>
    <n v="0"/>
    <n v="0.456137564"/>
    <n v="0"/>
    <n v="0"/>
    <n v="0.01"/>
    <n v="0.25"/>
  </r>
  <r>
    <x v="8"/>
    <n v="139303"/>
    <n v="2.4300000000000002"/>
    <n v="0"/>
    <n v="0"/>
    <n v="0"/>
    <n v="0"/>
    <n v="0"/>
    <n v="0"/>
    <n v="1.43"/>
    <n v="0"/>
    <n v="0"/>
    <n v="0"/>
    <n v="0"/>
    <n v="0"/>
    <n v="0"/>
    <n v="0"/>
    <n v="0"/>
    <n v="0.39"/>
    <n v="0"/>
    <n v="503.89716136468792"/>
    <n v="0.3342120811"/>
    <n v="2"/>
    <n v="0"/>
    <n v="0"/>
    <n v="0.51075377200000005"/>
    <n v="0"/>
    <n v="0"/>
    <n v="2.4300000000000002"/>
    <n v="60.750000000000007"/>
  </r>
  <r>
    <x v="8"/>
    <n v="48777"/>
    <n v="6.57"/>
    <n v="0.42"/>
    <n v="0.95"/>
    <n v="0"/>
    <n v="0"/>
    <n v="1"/>
    <n v="0"/>
    <n v="5.15"/>
    <n v="0"/>
    <n v="0"/>
    <n v="0"/>
    <n v="0"/>
    <n v="0"/>
    <n v="0"/>
    <n v="0"/>
    <n v="0"/>
    <n v="0.4"/>
    <n v="0"/>
    <n v="811.08376763064939"/>
    <n v="1.6542573671"/>
    <n v="2"/>
    <n v="0"/>
    <n v="0"/>
    <n v="0.59801164600000001"/>
    <n v="0"/>
    <n v="0"/>
    <n v="6.57"/>
    <n v="164.25"/>
  </r>
  <r>
    <x v="8"/>
    <n v="4553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59.62051187182294"/>
    <n v="0.99428099910000001"/>
    <n v="2"/>
    <n v="0"/>
    <n v="0"/>
    <n v="0.55622552999999997"/>
    <n v="0"/>
    <n v="0"/>
    <n v="1"/>
    <n v="25"/>
  </r>
  <r>
    <x v="8"/>
    <n v="44420"/>
    <n v="5.56"/>
    <n v="0"/>
    <n v="0"/>
    <n v="0"/>
    <n v="0"/>
    <n v="0"/>
    <n v="1"/>
    <n v="0"/>
    <n v="0"/>
    <n v="0"/>
    <n v="0"/>
    <n v="0"/>
    <n v="0"/>
    <n v="0"/>
    <n v="0"/>
    <n v="0"/>
    <n v="0"/>
    <n v="0"/>
    <n v="248.05913736340338"/>
    <n v="0.87706061489999998"/>
    <n v="2"/>
    <n v="0"/>
    <n v="0"/>
    <n v="0.46494761499999998"/>
    <n v="0"/>
    <n v="0"/>
    <n v="5.56"/>
    <n v="139"/>
  </r>
  <r>
    <x v="8"/>
    <n v="44412"/>
    <n v="5.19"/>
    <n v="0.99"/>
    <n v="0"/>
    <n v="0.09"/>
    <n v="0"/>
    <n v="0"/>
    <n v="0.47"/>
    <n v="3.11"/>
    <n v="0"/>
    <n v="0"/>
    <n v="0"/>
    <n v="0"/>
    <n v="0.13"/>
    <n v="0"/>
    <n v="0"/>
    <n v="0"/>
    <n v="0.55000000000000004"/>
    <n v="0"/>
    <n v="1173.7675101870461"/>
    <n v="0.9689045906"/>
    <n v="2"/>
    <n v="0"/>
    <n v="0"/>
    <n v="0.76093659300000005"/>
    <n v="0"/>
    <n v="0"/>
    <n v="5.19"/>
    <n v="129.75"/>
  </r>
  <r>
    <x v="8"/>
    <n v="44438"/>
    <n v="5.17"/>
    <n v="0"/>
    <n v="0.17"/>
    <n v="0"/>
    <n v="0"/>
    <n v="0"/>
    <n v="0"/>
    <n v="5"/>
    <n v="0"/>
    <n v="0"/>
    <n v="0"/>
    <n v="0"/>
    <n v="0"/>
    <n v="0"/>
    <n v="0"/>
    <n v="0"/>
    <n v="0.3"/>
    <n v="0"/>
    <n v="234.40557693070483"/>
    <n v="0.72591571200000005"/>
    <n v="2"/>
    <n v="0"/>
    <n v="0"/>
    <n v="0.45778914999999998"/>
    <n v="0"/>
    <n v="0"/>
    <n v="5.17"/>
    <n v="129.25"/>
  </r>
  <r>
    <x v="8"/>
    <n v="49270"/>
    <n v="13.21"/>
    <n v="0"/>
    <n v="0"/>
    <n v="0"/>
    <n v="0"/>
    <n v="0"/>
    <n v="0"/>
    <n v="8.5"/>
    <n v="0"/>
    <n v="0"/>
    <n v="0"/>
    <n v="0"/>
    <n v="0.13"/>
    <n v="0"/>
    <n v="0"/>
    <n v="0"/>
    <n v="0"/>
    <n v="0"/>
    <n v="500.98429019993375"/>
    <n v="1.0114585884"/>
    <n v="2"/>
    <n v="0"/>
    <n v="0"/>
    <n v="0.52370277200000004"/>
    <n v="0"/>
    <n v="0"/>
    <n v="13.21"/>
    <n v="330.25"/>
  </r>
  <r>
    <x v="8"/>
    <n v="4444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367.6597894101978"/>
    <n v="1.9060765075999999"/>
    <n v="2"/>
    <n v="0"/>
    <n v="0"/>
    <n v="0.73567801399999999"/>
    <n v="0"/>
    <n v="0"/>
    <n v="3"/>
    <n v="75"/>
  </r>
  <r>
    <x v="8"/>
    <n v="46995"/>
    <n v="6.19"/>
    <n v="0"/>
    <n v="1"/>
    <n v="0"/>
    <n v="0"/>
    <n v="0"/>
    <n v="0"/>
    <n v="3"/>
    <n v="0"/>
    <n v="0"/>
    <n v="0"/>
    <n v="0"/>
    <n v="0.13"/>
    <n v="0"/>
    <n v="0"/>
    <n v="0"/>
    <n v="0.13"/>
    <n v="0"/>
    <n v="0"/>
    <n v="2.84665827E-2"/>
    <n v="2"/>
    <n v="0"/>
    <n v="0"/>
    <n v="0.31057968200000002"/>
    <n v="0"/>
    <n v="0"/>
    <n v="6.19"/>
    <n v="154.75"/>
  </r>
  <r>
    <x v="8"/>
    <n v="48710"/>
    <n v="3.77"/>
    <n v="0"/>
    <n v="0.77"/>
    <n v="0"/>
    <n v="0"/>
    <n v="0"/>
    <n v="0"/>
    <n v="0"/>
    <n v="0"/>
    <n v="0"/>
    <n v="0"/>
    <n v="0"/>
    <n v="0"/>
    <n v="0"/>
    <n v="0"/>
    <n v="0"/>
    <n v="0.15"/>
    <n v="0"/>
    <n v="726.72951254947156"/>
    <n v="1.2307659473999999"/>
    <n v="2"/>
    <n v="0"/>
    <n v="0"/>
    <n v="0.63428701200000004"/>
    <n v="0"/>
    <n v="0"/>
    <n v="3.77"/>
    <n v="94.25"/>
  </r>
  <r>
    <x v="8"/>
    <n v="44479"/>
    <n v="3.88"/>
    <n v="0"/>
    <n v="1"/>
    <n v="0"/>
    <n v="0"/>
    <n v="0"/>
    <n v="0"/>
    <n v="1.03"/>
    <n v="0"/>
    <n v="0"/>
    <n v="0"/>
    <n v="0"/>
    <n v="0"/>
    <n v="0"/>
    <n v="0"/>
    <n v="0"/>
    <n v="0.37"/>
    <n v="0"/>
    <n v="1237.3099292683066"/>
    <n v="4.2258796140000001"/>
    <n v="2"/>
    <n v="0"/>
    <n v="0"/>
    <n v="0.72823948800000005"/>
    <n v="0"/>
    <n v="0"/>
    <n v="3.88"/>
    <n v="97"/>
  </r>
  <r>
    <x v="8"/>
    <n v="46136"/>
    <n v="0.39"/>
    <n v="0"/>
    <n v="0"/>
    <n v="0"/>
    <n v="0"/>
    <n v="0"/>
    <n v="0"/>
    <n v="0.39"/>
    <n v="0"/>
    <n v="0"/>
    <n v="0"/>
    <n v="0"/>
    <n v="0"/>
    <n v="0"/>
    <n v="0"/>
    <n v="0"/>
    <n v="0"/>
    <n v="0"/>
    <n v="1478.758275042672"/>
    <n v="3.5161912216000002"/>
    <n v="2"/>
    <n v="0"/>
    <n v="0"/>
    <n v="0.772032359"/>
    <n v="0"/>
    <n v="0"/>
    <n v="0.39"/>
    <n v="9.75"/>
  </r>
  <r>
    <x v="8"/>
    <n v="44487"/>
    <n v="4.84"/>
    <n v="0"/>
    <n v="0"/>
    <n v="0"/>
    <n v="0"/>
    <n v="0"/>
    <n v="0"/>
    <n v="1.99"/>
    <n v="0"/>
    <n v="0.85"/>
    <n v="0"/>
    <n v="0"/>
    <n v="0.13"/>
    <n v="0"/>
    <n v="0"/>
    <n v="0"/>
    <n v="0.2"/>
    <n v="0"/>
    <n v="289.46394512297138"/>
    <n v="0.57808013629999999"/>
    <n v="2"/>
    <n v="0"/>
    <n v="0"/>
    <n v="0.47758995300000001"/>
    <n v="0"/>
    <n v="0"/>
    <n v="4.84"/>
    <n v="121"/>
  </r>
  <r>
    <x v="8"/>
    <n v="45559"/>
    <n v="4.91"/>
    <n v="0"/>
    <n v="0.45"/>
    <n v="0"/>
    <n v="0"/>
    <n v="0"/>
    <n v="0"/>
    <n v="2.25"/>
    <n v="0"/>
    <n v="0"/>
    <n v="0"/>
    <n v="0"/>
    <n v="0"/>
    <n v="0"/>
    <n v="0"/>
    <n v="0"/>
    <n v="0.2"/>
    <n v="0"/>
    <n v="0"/>
    <n v="0.74838971519999997"/>
    <n v="2"/>
    <n v="0"/>
    <n v="0"/>
    <n v="0.18905559199999999"/>
    <n v="0"/>
    <n v="0"/>
    <n v="4.91"/>
    <n v="122.75"/>
  </r>
  <r>
    <x v="8"/>
    <n v="44453"/>
    <n v="21.13"/>
    <n v="0"/>
    <n v="3.32"/>
    <n v="0"/>
    <n v="0.49"/>
    <n v="0"/>
    <n v="0"/>
    <n v="14.07"/>
    <n v="0"/>
    <n v="0"/>
    <n v="0"/>
    <n v="0"/>
    <n v="0.13"/>
    <n v="0"/>
    <n v="0"/>
    <n v="0"/>
    <n v="0.5"/>
    <n v="0.96"/>
    <n v="619.34967114587289"/>
    <n v="1.6817848263999999"/>
    <n v="2"/>
    <n v="0"/>
    <n v="0"/>
    <n v="0.57930011599999998"/>
    <n v="0"/>
    <n v="0"/>
    <n v="21.321999999999999"/>
    <n v="533.04999999999995"/>
  </r>
  <r>
    <x v="8"/>
    <n v="47217"/>
    <n v="1"/>
    <n v="0"/>
    <n v="0"/>
    <n v="0"/>
    <n v="0"/>
    <n v="0"/>
    <n v="0"/>
    <n v="1"/>
    <n v="0"/>
    <n v="0"/>
    <n v="0"/>
    <n v="0"/>
    <n v="0.26"/>
    <n v="0"/>
    <n v="0"/>
    <n v="0"/>
    <n v="0"/>
    <n v="0"/>
    <n v="0"/>
    <n v="0.41756921990000001"/>
    <n v="2"/>
    <n v="0"/>
    <n v="0"/>
    <n v="0.05"/>
    <n v="0"/>
    <n v="0"/>
    <n v="1"/>
    <n v="25"/>
  </r>
  <r>
    <x v="8"/>
    <n v="45542"/>
    <n v="0.45"/>
    <n v="0"/>
    <n v="0"/>
    <n v="0"/>
    <n v="0"/>
    <n v="0"/>
    <n v="0"/>
    <n v="0.45"/>
    <n v="0"/>
    <n v="0"/>
    <n v="0"/>
    <n v="0"/>
    <n v="0"/>
    <n v="0"/>
    <n v="0"/>
    <n v="0"/>
    <n v="0"/>
    <n v="0"/>
    <n v="898.42477121464231"/>
    <n v="1.0733005957999999"/>
    <n v="2"/>
    <n v="0"/>
    <n v="0"/>
    <n v="0.649416518"/>
    <n v="0"/>
    <n v="0"/>
    <n v="0.45"/>
    <n v="11.25"/>
  </r>
  <r>
    <x v="8"/>
    <n v="48637"/>
    <n v="4.91"/>
    <n v="0"/>
    <n v="0"/>
    <n v="0"/>
    <n v="0"/>
    <n v="0"/>
    <n v="0"/>
    <n v="0.97"/>
    <n v="0"/>
    <n v="0"/>
    <n v="0"/>
    <n v="0"/>
    <n v="0"/>
    <n v="0"/>
    <n v="0"/>
    <n v="0"/>
    <n v="0"/>
    <n v="0"/>
    <n v="324.70103425334167"/>
    <n v="0.25620698209999998"/>
    <n v="2"/>
    <n v="0"/>
    <n v="0"/>
    <n v="0.45866527099999999"/>
    <n v="0"/>
    <n v="0"/>
    <n v="4.91"/>
    <n v="122.75"/>
  </r>
  <r>
    <x v="8"/>
    <n v="45567"/>
    <n v="5.6"/>
    <n v="0"/>
    <n v="1"/>
    <n v="0"/>
    <n v="0"/>
    <n v="0"/>
    <n v="0"/>
    <n v="3.6"/>
    <n v="0"/>
    <n v="0"/>
    <n v="0"/>
    <n v="0"/>
    <n v="0"/>
    <n v="0"/>
    <n v="0"/>
    <n v="0"/>
    <n v="0.1"/>
    <n v="0"/>
    <n v="570.54830782496231"/>
    <n v="1.2173294558000001"/>
    <n v="2"/>
    <n v="0"/>
    <n v="0"/>
    <n v="0.65073253099999995"/>
    <n v="0"/>
    <n v="0"/>
    <n v="5.6"/>
    <n v="140"/>
  </r>
  <r>
    <x v="8"/>
    <n v="44495"/>
    <n v="0.62"/>
    <n v="0"/>
    <n v="0"/>
    <n v="0"/>
    <n v="0"/>
    <n v="0"/>
    <n v="0"/>
    <n v="0.62"/>
    <n v="0"/>
    <n v="0"/>
    <n v="0"/>
    <n v="0"/>
    <n v="7.0000000000000007E-2"/>
    <n v="0"/>
    <n v="0"/>
    <n v="0"/>
    <n v="0.09"/>
    <n v="0"/>
    <n v="792.78210067708721"/>
    <n v="2.0293145146999998"/>
    <n v="2"/>
    <n v="0"/>
    <n v="0"/>
    <n v="0.708195778"/>
    <n v="0"/>
    <n v="0"/>
    <n v="0.62"/>
    <n v="15.5"/>
  </r>
  <r>
    <x v="8"/>
    <n v="48900"/>
    <n v="4.68"/>
    <n v="0"/>
    <n v="0"/>
    <n v="0"/>
    <n v="0"/>
    <n v="0"/>
    <n v="0"/>
    <n v="2.68"/>
    <n v="0"/>
    <n v="0"/>
    <n v="0"/>
    <n v="0"/>
    <n v="0"/>
    <n v="0"/>
    <n v="0"/>
    <n v="0"/>
    <n v="0"/>
    <n v="0"/>
    <n v="25.683114880493445"/>
    <n v="0.78869722649999996"/>
    <n v="2"/>
    <n v="0"/>
    <n v="0"/>
    <n v="0.33157289600000001"/>
    <n v="0"/>
    <n v="0"/>
    <n v="4.68"/>
    <n v="117"/>
  </r>
  <r>
    <x v="8"/>
    <n v="50047"/>
    <n v="4.07"/>
    <n v="0"/>
    <n v="1"/>
    <n v="0"/>
    <n v="0"/>
    <n v="0"/>
    <n v="0"/>
    <n v="1.07"/>
    <n v="0"/>
    <n v="0"/>
    <n v="0"/>
    <n v="0"/>
    <n v="0.13"/>
    <n v="0"/>
    <n v="0"/>
    <n v="0"/>
    <n v="0"/>
    <n v="0"/>
    <n v="0"/>
    <n v="5.8071529999999998E-4"/>
    <n v="2"/>
    <n v="0"/>
    <n v="0"/>
    <n v="0.10978089000000001"/>
    <n v="0"/>
    <n v="0"/>
    <n v="4.07"/>
    <n v="101.75"/>
  </r>
  <r>
    <x v="8"/>
    <n v="50708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575.26592454192905"/>
    <n v="1.2504060459999999"/>
    <n v="2"/>
    <n v="0"/>
    <n v="0"/>
    <n v="0.54245494999999999"/>
    <n v="0"/>
    <n v="0"/>
    <n v="4"/>
    <n v="100"/>
  </r>
  <r>
    <x v="8"/>
    <n v="44503"/>
    <n v="5.23"/>
    <n v="0"/>
    <n v="1.21"/>
    <n v="0"/>
    <n v="0"/>
    <n v="0"/>
    <n v="0"/>
    <n v="1.84"/>
    <n v="0"/>
    <n v="0"/>
    <n v="0"/>
    <n v="0"/>
    <n v="0"/>
    <n v="0"/>
    <n v="0"/>
    <n v="0"/>
    <n v="0.28999999999999998"/>
    <n v="0"/>
    <n v="100.41975638091075"/>
    <n v="0.1835559484"/>
    <n v="2"/>
    <n v="0"/>
    <n v="0"/>
    <n v="0.45004889799999998"/>
    <n v="0"/>
    <n v="0"/>
    <n v="5.23"/>
    <n v="130.75"/>
  </r>
  <r>
    <x v="8"/>
    <n v="50641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437.29561371175822"/>
    <n v="0.9049770426"/>
    <n v="2"/>
    <n v="0"/>
    <n v="0"/>
    <n v="0.481322521"/>
    <n v="0"/>
    <n v="0"/>
    <n v="5"/>
    <n v="125"/>
  </r>
  <r>
    <x v="8"/>
    <n v="44511"/>
    <n v="1.29"/>
    <n v="0"/>
    <n v="0"/>
    <n v="0"/>
    <n v="0"/>
    <n v="0"/>
    <n v="0"/>
    <n v="0"/>
    <n v="0"/>
    <n v="0"/>
    <n v="0"/>
    <n v="0"/>
    <n v="0.26"/>
    <n v="0"/>
    <n v="0"/>
    <n v="0"/>
    <n v="0.2"/>
    <n v="0"/>
    <n v="1269.6174486830321"/>
    <n v="1.5678650262"/>
    <n v="2"/>
    <n v="0"/>
    <n v="0"/>
    <n v="0.79408692999999997"/>
    <n v="0"/>
    <n v="0"/>
    <n v="1.29"/>
    <n v="32.25"/>
  </r>
  <r>
    <x v="8"/>
    <n v="48025"/>
    <n v="7.96"/>
    <n v="0"/>
    <n v="1.1499999999999999"/>
    <n v="0"/>
    <n v="0"/>
    <n v="0"/>
    <n v="0"/>
    <n v="1.81"/>
    <n v="0"/>
    <n v="0"/>
    <n v="0"/>
    <n v="0"/>
    <n v="0"/>
    <n v="0"/>
    <n v="0"/>
    <n v="0"/>
    <n v="0"/>
    <n v="0"/>
    <n v="327.50029904695037"/>
    <n v="0.84953125740000002"/>
    <n v="2"/>
    <n v="0"/>
    <n v="0"/>
    <n v="0.454795159"/>
    <n v="0"/>
    <n v="0"/>
    <n v="7.96"/>
    <n v="199"/>
  </r>
  <r>
    <x v="8"/>
    <n v="44529"/>
    <n v="6.54"/>
    <n v="0"/>
    <n v="0"/>
    <n v="0"/>
    <n v="0"/>
    <n v="0"/>
    <n v="0"/>
    <n v="1.1000000000000001"/>
    <n v="0"/>
    <n v="0"/>
    <n v="0"/>
    <n v="0"/>
    <n v="0"/>
    <n v="0"/>
    <n v="0"/>
    <n v="0"/>
    <n v="0"/>
    <n v="0"/>
    <n v="0"/>
    <n v="0.69265282159999997"/>
    <n v="2"/>
    <n v="0"/>
    <n v="0"/>
    <n v="0.27890359999999997"/>
    <n v="0"/>
    <n v="0"/>
    <n v="6.54"/>
    <n v="163.5"/>
  </r>
  <r>
    <x v="8"/>
    <n v="44537"/>
    <n v="14.97"/>
    <n v="0"/>
    <n v="1"/>
    <n v="0"/>
    <n v="0"/>
    <n v="0"/>
    <n v="0"/>
    <n v="9"/>
    <n v="0"/>
    <n v="0"/>
    <n v="0"/>
    <n v="0"/>
    <n v="0.39"/>
    <n v="0"/>
    <n v="0"/>
    <n v="0"/>
    <n v="0.28999999999999998"/>
    <n v="0"/>
    <n v="44.790809569609294"/>
    <n v="0.30340189629999997"/>
    <n v="2"/>
    <n v="0"/>
    <n v="0"/>
    <n v="0.350595506"/>
    <n v="0"/>
    <n v="0"/>
    <n v="14.97"/>
    <n v="374.25"/>
  </r>
  <r>
    <x v="8"/>
    <n v="44545"/>
    <n v="5.15"/>
    <n v="0"/>
    <n v="0"/>
    <n v="0"/>
    <n v="0"/>
    <n v="0"/>
    <n v="1"/>
    <n v="0"/>
    <n v="0"/>
    <n v="0"/>
    <n v="0"/>
    <n v="0"/>
    <n v="0.25"/>
    <n v="0"/>
    <n v="0"/>
    <n v="0"/>
    <n v="0"/>
    <n v="0"/>
    <n v="0"/>
    <n v="0.14788429389999999"/>
    <n v="2"/>
    <n v="0"/>
    <n v="0"/>
    <n v="0.14643116"/>
    <n v="0"/>
    <n v="0"/>
    <n v="5.15"/>
    <n v="128.75"/>
  </r>
  <r>
    <x v="8"/>
    <n v="50336"/>
    <n v="3.48"/>
    <n v="0"/>
    <n v="1"/>
    <n v="0"/>
    <n v="0"/>
    <n v="0"/>
    <n v="0"/>
    <n v="2.48"/>
    <n v="0"/>
    <n v="0"/>
    <n v="0"/>
    <n v="0"/>
    <n v="0"/>
    <n v="0"/>
    <n v="0"/>
    <n v="0"/>
    <n v="0.24"/>
    <n v="0"/>
    <n v="448.86097172206155"/>
    <n v="0.76036243540000004"/>
    <n v="2"/>
    <n v="0"/>
    <n v="0"/>
    <n v="0.47724186099999999"/>
    <n v="0"/>
    <n v="0"/>
    <n v="3.48"/>
    <n v="87"/>
  </r>
  <r>
    <x v="8"/>
    <n v="46722"/>
    <n v="0.26"/>
    <n v="0"/>
    <n v="0"/>
    <n v="0"/>
    <n v="0"/>
    <n v="0"/>
    <n v="0"/>
    <n v="0.26"/>
    <n v="0"/>
    <n v="0"/>
    <n v="0"/>
    <n v="0"/>
    <n v="0"/>
    <n v="0"/>
    <n v="0"/>
    <n v="0"/>
    <n v="0"/>
    <n v="0"/>
    <n v="0"/>
    <n v="0.19134530159999999"/>
    <n v="2"/>
    <n v="0"/>
    <n v="0"/>
    <n v="0.25893670099999999"/>
    <n v="0"/>
    <n v="0"/>
    <n v="0.26"/>
    <n v="6.5"/>
  </r>
  <r>
    <x v="8"/>
    <n v="46250"/>
    <n v="5.42"/>
    <n v="0"/>
    <n v="0"/>
    <n v="0"/>
    <n v="0"/>
    <n v="0"/>
    <n v="0"/>
    <n v="1"/>
    <n v="0"/>
    <n v="0"/>
    <n v="0"/>
    <n v="0"/>
    <n v="0"/>
    <n v="0"/>
    <n v="0"/>
    <n v="0"/>
    <n v="0"/>
    <n v="0"/>
    <n v="226.85740467947096"/>
    <n v="0.42084812329999999"/>
    <n v="2"/>
    <n v="0"/>
    <n v="0"/>
    <n v="0.455310253"/>
    <n v="0"/>
    <n v="0"/>
    <n v="5.42"/>
    <n v="135.5"/>
  </r>
  <r>
    <x v="8"/>
    <n v="49056"/>
    <n v="8.5"/>
    <n v="0"/>
    <n v="3"/>
    <n v="0"/>
    <n v="0"/>
    <n v="0"/>
    <n v="0"/>
    <n v="1.28"/>
    <n v="0"/>
    <n v="0"/>
    <n v="0"/>
    <n v="0"/>
    <n v="0"/>
    <n v="0"/>
    <n v="0"/>
    <n v="0.06"/>
    <n v="0.12"/>
    <n v="0"/>
    <n v="342.07600712782664"/>
    <n v="0.83880953719999995"/>
    <n v="2"/>
    <n v="0"/>
    <n v="0"/>
    <n v="0.42428534499999998"/>
    <n v="0"/>
    <n v="0"/>
    <n v="8.5"/>
    <n v="212.5"/>
  </r>
  <r>
    <x v="8"/>
    <n v="48728"/>
    <n v="14.05"/>
    <n v="0"/>
    <n v="1"/>
    <n v="0"/>
    <n v="0"/>
    <n v="0"/>
    <n v="0"/>
    <n v="4.38"/>
    <n v="0"/>
    <n v="0"/>
    <n v="0"/>
    <n v="0"/>
    <n v="0"/>
    <n v="0"/>
    <n v="0"/>
    <n v="0"/>
    <n v="0.38"/>
    <n v="0"/>
    <n v="339.34607502485409"/>
    <n v="0.50344486980000003"/>
    <n v="2"/>
    <n v="0"/>
    <n v="0"/>
    <n v="0.54698346600000003"/>
    <n v="0"/>
    <n v="0"/>
    <n v="14.05"/>
    <n v="351.25"/>
  </r>
  <r>
    <x v="8"/>
    <n v="48819"/>
    <n v="2.39"/>
    <n v="0"/>
    <n v="0"/>
    <n v="0"/>
    <n v="0"/>
    <n v="0"/>
    <n v="0"/>
    <n v="0"/>
    <n v="0"/>
    <n v="0"/>
    <n v="0"/>
    <n v="0"/>
    <n v="0"/>
    <n v="0"/>
    <n v="0"/>
    <n v="0"/>
    <n v="0"/>
    <n v="1"/>
    <n v="348.93662800470668"/>
    <n v="0.9055988841"/>
    <n v="2"/>
    <n v="0"/>
    <n v="0"/>
    <n v="0.45647973400000003"/>
    <n v="0"/>
    <n v="0"/>
    <n v="2.5900000000000003"/>
    <n v="64.750000000000014"/>
  </r>
  <r>
    <x v="8"/>
    <n v="48033"/>
    <n v="2.52"/>
    <n v="0"/>
    <n v="0"/>
    <n v="0"/>
    <n v="0"/>
    <n v="0"/>
    <n v="0"/>
    <n v="0.82"/>
    <n v="0"/>
    <n v="0"/>
    <n v="0"/>
    <n v="0"/>
    <n v="0.11"/>
    <n v="0"/>
    <n v="0"/>
    <n v="0"/>
    <n v="0.3"/>
    <n v="0"/>
    <n v="19.784028413336806"/>
    <n v="0.34353676309999998"/>
    <n v="2"/>
    <n v="0"/>
    <n v="0"/>
    <n v="0.31385861199999998"/>
    <n v="0"/>
    <n v="0"/>
    <n v="2.52"/>
    <n v="63"/>
  </r>
  <r>
    <x v="8"/>
    <n v="48736"/>
    <n v="4.92"/>
    <n v="0"/>
    <n v="0"/>
    <n v="0"/>
    <n v="0"/>
    <n v="0"/>
    <n v="0"/>
    <n v="2.92"/>
    <n v="0"/>
    <n v="0"/>
    <n v="0"/>
    <n v="0"/>
    <n v="0"/>
    <n v="0"/>
    <n v="0"/>
    <n v="0"/>
    <n v="0"/>
    <n v="0"/>
    <n v="1118.8489355616391"/>
    <n v="4.2330263958999996"/>
    <n v="2"/>
    <n v="0"/>
    <n v="0"/>
    <n v="0.68086584000000006"/>
    <n v="0"/>
    <n v="0"/>
    <n v="4.92"/>
    <n v="123"/>
  </r>
  <r>
    <x v="8"/>
    <n v="47365"/>
    <n v="21.62"/>
    <n v="0"/>
    <n v="3.41"/>
    <n v="1"/>
    <n v="0"/>
    <n v="0"/>
    <n v="0"/>
    <n v="10.14"/>
    <n v="0"/>
    <n v="1"/>
    <n v="0"/>
    <n v="0"/>
    <n v="0.13"/>
    <n v="0"/>
    <n v="0"/>
    <n v="0"/>
    <n v="1.61"/>
    <n v="0"/>
    <n v="4.5108715147415159"/>
    <n v="1.4056938290000001"/>
    <n v="2"/>
    <n v="0"/>
    <n v="0"/>
    <n v="0.39014385400000001"/>
    <n v="0"/>
    <n v="0"/>
    <n v="21.62"/>
    <n v="540.5"/>
  </r>
  <r>
    <x v="8"/>
    <n v="49908"/>
    <n v="0.31"/>
    <n v="0"/>
    <n v="0.31"/>
    <n v="0"/>
    <n v="0"/>
    <n v="0"/>
    <n v="0"/>
    <n v="0.31"/>
    <n v="0"/>
    <n v="0"/>
    <n v="0"/>
    <n v="0"/>
    <n v="0"/>
    <n v="0"/>
    <n v="0"/>
    <n v="0"/>
    <n v="0"/>
    <n v="0"/>
    <n v="287.05788788191239"/>
    <n v="0.42257612950000001"/>
    <n v="2"/>
    <n v="0"/>
    <n v="0"/>
    <n v="0.53024532599999996"/>
    <n v="0"/>
    <n v="0"/>
    <n v="0.31"/>
    <n v="7.75"/>
  </r>
  <r>
    <x v="8"/>
    <n v="49635"/>
    <n v="1.96"/>
    <n v="0"/>
    <n v="1"/>
    <n v="0"/>
    <n v="0"/>
    <n v="0"/>
    <n v="0"/>
    <n v="0.88"/>
    <n v="0"/>
    <n v="0"/>
    <n v="0"/>
    <n v="0"/>
    <n v="0"/>
    <n v="0"/>
    <n v="0"/>
    <n v="0"/>
    <n v="0"/>
    <n v="0"/>
    <n v="1439.6172603335301"/>
    <n v="2.3592530795000002"/>
    <n v="2"/>
    <n v="0"/>
    <n v="0"/>
    <n v="0.83425458799999996"/>
    <n v="0"/>
    <n v="0"/>
    <n v="1.96"/>
    <n v="49"/>
  </r>
  <r>
    <x v="8"/>
    <n v="50575"/>
    <n v="5.8"/>
    <n v="0"/>
    <n v="0"/>
    <n v="0"/>
    <n v="0"/>
    <n v="0"/>
    <n v="0"/>
    <n v="2"/>
    <n v="0"/>
    <n v="0"/>
    <n v="0"/>
    <n v="0"/>
    <n v="0"/>
    <n v="0"/>
    <n v="0"/>
    <n v="0"/>
    <n v="0"/>
    <n v="0"/>
    <n v="564.00279059510069"/>
    <n v="0.66927853390000003"/>
    <n v="2"/>
    <n v="0"/>
    <n v="0"/>
    <n v="0.538119762"/>
    <n v="0"/>
    <n v="0"/>
    <n v="5.8"/>
    <n v="145"/>
  </r>
  <r>
    <x v="8"/>
    <n v="46268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252.73805001687526"/>
    <n v="0.44831146669999999"/>
    <n v="2"/>
    <n v="0"/>
    <n v="0"/>
    <n v="0.47441617400000002"/>
    <n v="0"/>
    <n v="0"/>
    <n v="2"/>
    <n v="50"/>
  </r>
  <r>
    <x v="8"/>
    <n v="44552"/>
    <n v="6.66"/>
    <n v="0"/>
    <n v="1.72"/>
    <n v="0"/>
    <n v="0"/>
    <n v="0"/>
    <n v="0"/>
    <n v="3.66"/>
    <n v="0"/>
    <n v="0"/>
    <n v="0"/>
    <n v="0"/>
    <n v="0"/>
    <n v="0"/>
    <n v="0"/>
    <n v="0"/>
    <n v="0.2"/>
    <n v="0"/>
    <n v="261.33180454745548"/>
    <n v="0.42697649539999999"/>
    <n v="2"/>
    <n v="0"/>
    <n v="0"/>
    <n v="0.44980709899999999"/>
    <n v="0"/>
    <n v="0"/>
    <n v="6.66"/>
    <n v="166.5"/>
  </r>
  <r>
    <x v="8"/>
    <n v="44560"/>
    <n v="2.4500000000000002"/>
    <n v="0"/>
    <n v="0"/>
    <n v="0"/>
    <n v="0"/>
    <n v="0"/>
    <n v="0"/>
    <n v="1.97"/>
    <n v="0"/>
    <n v="0"/>
    <n v="0"/>
    <n v="0"/>
    <n v="0"/>
    <n v="0"/>
    <n v="0"/>
    <n v="0.14000000000000001"/>
    <n v="0"/>
    <n v="0"/>
    <n v="560.92646926469263"/>
    <n v="1.2017079374999999"/>
    <n v="2"/>
    <n v="0"/>
    <n v="0"/>
    <n v="0.60750912999999995"/>
    <n v="0"/>
    <n v="0"/>
    <n v="2.4500000000000002"/>
    <n v="61.250000000000007"/>
  </r>
  <r>
    <x v="8"/>
    <n v="50567"/>
    <n v="3.18"/>
    <n v="0"/>
    <n v="1.79"/>
    <n v="0"/>
    <n v="0"/>
    <n v="0"/>
    <n v="0"/>
    <n v="0.79"/>
    <n v="0"/>
    <n v="0"/>
    <n v="0"/>
    <n v="0"/>
    <n v="0"/>
    <n v="0"/>
    <n v="0"/>
    <n v="0"/>
    <n v="0"/>
    <n v="0"/>
    <n v="479.47194482025134"/>
    <n v="0.45921250959999999"/>
    <n v="2"/>
    <n v="0"/>
    <n v="0"/>
    <n v="0.50597402999999996"/>
    <n v="0"/>
    <n v="0"/>
    <n v="3.18"/>
    <n v="79.5"/>
  </r>
  <r>
    <x v="8"/>
    <n v="44578"/>
    <n v="4.67"/>
    <n v="0"/>
    <n v="0.99"/>
    <n v="0"/>
    <n v="0"/>
    <n v="0"/>
    <n v="0.68"/>
    <n v="0.68"/>
    <n v="0"/>
    <n v="0"/>
    <n v="0"/>
    <n v="0"/>
    <n v="0"/>
    <n v="0"/>
    <n v="0"/>
    <n v="0"/>
    <n v="0"/>
    <n v="0"/>
    <n v="161.70979342812737"/>
    <n v="1.7628578681"/>
    <n v="2"/>
    <n v="0"/>
    <n v="0"/>
    <n v="0.393118878"/>
    <n v="0"/>
    <n v="0"/>
    <n v="4.67"/>
    <n v="116.75"/>
  </r>
  <r>
    <x v="8"/>
    <n v="47761"/>
    <n v="4.57"/>
    <n v="0"/>
    <n v="1.1200000000000001"/>
    <n v="0"/>
    <n v="0"/>
    <n v="0.13"/>
    <n v="0"/>
    <n v="1.57"/>
    <n v="0"/>
    <n v="0"/>
    <n v="0"/>
    <n v="0"/>
    <n v="0.26"/>
    <n v="0"/>
    <n v="0"/>
    <n v="0"/>
    <n v="0.5"/>
    <n v="0"/>
    <n v="1076.7583571379989"/>
    <n v="1.3107799526999999"/>
    <n v="2"/>
    <n v="0"/>
    <n v="0"/>
    <n v="0.69968293999999998"/>
    <n v="0"/>
    <n v="0"/>
    <n v="4.57"/>
    <n v="114.25"/>
  </r>
  <r>
    <x v="8"/>
    <n v="47373"/>
    <n v="15.97"/>
    <n v="0"/>
    <n v="0"/>
    <n v="0"/>
    <n v="0"/>
    <n v="0.09"/>
    <n v="0"/>
    <n v="7.56"/>
    <n v="0"/>
    <n v="0"/>
    <n v="0"/>
    <n v="0"/>
    <n v="0.51"/>
    <n v="0"/>
    <n v="0"/>
    <n v="0"/>
    <n v="0"/>
    <n v="0"/>
    <n v="0"/>
    <n v="0.19909788989999999"/>
    <n v="2"/>
    <n v="0"/>
    <n v="0"/>
    <n v="0.45282181300000002"/>
    <n v="0"/>
    <n v="0"/>
    <n v="15.97"/>
    <n v="399.25"/>
  </r>
  <r>
    <x v="8"/>
    <n v="44586"/>
    <n v="4"/>
    <n v="0"/>
    <n v="0"/>
    <n v="0"/>
    <n v="0"/>
    <n v="0"/>
    <n v="1"/>
    <n v="0"/>
    <n v="0"/>
    <n v="0"/>
    <n v="0"/>
    <n v="0"/>
    <n v="0.13"/>
    <n v="0"/>
    <n v="0"/>
    <n v="0"/>
    <n v="0"/>
    <n v="0"/>
    <n v="0"/>
    <n v="4.4660519999999999E-3"/>
    <n v="2"/>
    <n v="0"/>
    <n v="0"/>
    <n v="0.43801517899999998"/>
    <n v="0"/>
    <n v="0"/>
    <n v="4"/>
    <n v="100"/>
  </r>
  <r>
    <x v="8"/>
    <n v="44594"/>
    <n v="1.97"/>
    <n v="0"/>
    <n v="0"/>
    <n v="0"/>
    <n v="0"/>
    <n v="0"/>
    <n v="0"/>
    <n v="0.97"/>
    <n v="0"/>
    <n v="0"/>
    <n v="0"/>
    <n v="0"/>
    <n v="0"/>
    <n v="0"/>
    <n v="0"/>
    <n v="0"/>
    <n v="0"/>
    <n v="0"/>
    <n v="0"/>
    <n v="1.0899232851"/>
    <n v="2"/>
    <n v="0"/>
    <n v="0"/>
    <n v="0.42687536199999998"/>
    <n v="0"/>
    <n v="0"/>
    <n v="1.97"/>
    <n v="49.25"/>
  </r>
  <r>
    <x v="8"/>
    <n v="46763"/>
    <n v="6.83"/>
    <n v="0"/>
    <n v="0"/>
    <n v="0"/>
    <n v="0"/>
    <n v="0"/>
    <n v="0"/>
    <n v="0"/>
    <n v="0"/>
    <n v="0"/>
    <n v="0"/>
    <n v="0"/>
    <n v="0"/>
    <n v="0"/>
    <n v="0"/>
    <n v="0"/>
    <n v="0"/>
    <n v="0"/>
    <n v="24.905238530621165"/>
    <n v="1.7653588000000001E-2"/>
    <n v="2"/>
    <n v="0"/>
    <n v="0"/>
    <n v="0.328230778"/>
    <n v="0"/>
    <n v="0"/>
    <n v="6.83"/>
    <n v="170.75"/>
  </r>
  <r>
    <x v="8"/>
    <n v="46573"/>
    <n v="5.55"/>
    <n v="0"/>
    <n v="0"/>
    <n v="0"/>
    <n v="0"/>
    <n v="0"/>
    <n v="0"/>
    <n v="2.65"/>
    <n v="0"/>
    <n v="1"/>
    <n v="0"/>
    <n v="0"/>
    <n v="0"/>
    <n v="0"/>
    <n v="0"/>
    <n v="0"/>
    <n v="7.0000000000000007E-2"/>
    <n v="0"/>
    <n v="85.777997209466307"/>
    <n v="0.10110862299999999"/>
    <n v="2"/>
    <n v="0"/>
    <n v="0"/>
    <n v="0.45184674699999999"/>
    <n v="0"/>
    <n v="0"/>
    <n v="5.55"/>
    <n v="138.75"/>
  </r>
  <r>
    <x v="8"/>
    <n v="49478"/>
    <n v="7.31"/>
    <n v="0"/>
    <n v="1"/>
    <n v="0"/>
    <n v="0.94"/>
    <n v="0.94"/>
    <n v="0"/>
    <n v="0"/>
    <n v="0"/>
    <n v="0"/>
    <n v="0"/>
    <n v="0"/>
    <n v="0"/>
    <n v="0"/>
    <n v="0"/>
    <n v="0"/>
    <n v="0.14000000000000001"/>
    <n v="0"/>
    <n v="147.75749648059647"/>
    <n v="0.5961267066"/>
    <n v="2"/>
    <n v="0"/>
    <n v="0"/>
    <n v="0.40415134000000003"/>
    <n v="0"/>
    <n v="0"/>
    <n v="7.31"/>
    <n v="182.75"/>
  </r>
  <r>
    <x v="8"/>
    <n v="44602"/>
    <n v="2.98"/>
    <n v="0"/>
    <n v="0"/>
    <n v="0"/>
    <n v="0"/>
    <n v="0"/>
    <n v="0"/>
    <n v="1"/>
    <n v="0"/>
    <n v="0"/>
    <n v="0"/>
    <n v="0"/>
    <n v="0"/>
    <n v="0"/>
    <n v="0"/>
    <n v="0"/>
    <n v="0.09"/>
    <n v="0"/>
    <n v="326.47608091266414"/>
    <n v="0.99458624039999999"/>
    <n v="2"/>
    <n v="0"/>
    <n v="0"/>
    <n v="0.47172598199999999"/>
    <n v="0"/>
    <n v="0"/>
    <n v="2.98"/>
    <n v="74.5"/>
  </r>
  <r>
    <x v="8"/>
    <n v="44610"/>
    <n v="3.76"/>
    <n v="0"/>
    <n v="0"/>
    <n v="0"/>
    <n v="0"/>
    <n v="0"/>
    <n v="0"/>
    <n v="0.41"/>
    <n v="0"/>
    <n v="0"/>
    <n v="0"/>
    <n v="0"/>
    <n v="0"/>
    <n v="0"/>
    <n v="0"/>
    <n v="0"/>
    <n v="0"/>
    <n v="0"/>
    <n v="351.07929447656159"/>
    <n v="1.2533849424000001"/>
    <n v="2"/>
    <n v="0"/>
    <n v="0"/>
    <n v="0.47183749600000002"/>
    <n v="0"/>
    <n v="0"/>
    <n v="3.76"/>
    <n v="94"/>
  </r>
  <r>
    <x v="8"/>
    <n v="49916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539.86350404177961"/>
    <n v="0.89465486900000002"/>
    <n v="2"/>
    <n v="0"/>
    <n v="0"/>
    <n v="0.59383651000000004"/>
    <n v="0"/>
    <n v="0"/>
    <n v="2"/>
    <n v="50"/>
  </r>
  <r>
    <x v="8"/>
    <n v="50724"/>
    <n v="0.99"/>
    <n v="0"/>
    <n v="0"/>
    <n v="0"/>
    <n v="0"/>
    <n v="0"/>
    <n v="0"/>
    <n v="0.99"/>
    <n v="0"/>
    <n v="0"/>
    <n v="0"/>
    <n v="0"/>
    <n v="0"/>
    <n v="0"/>
    <n v="0"/>
    <n v="0"/>
    <n v="0"/>
    <n v="0"/>
    <n v="108.98425476930225"/>
    <n v="0.40159160910000002"/>
    <n v="2"/>
    <n v="0"/>
    <n v="0"/>
    <n v="0.40405653400000002"/>
    <n v="0"/>
    <n v="0"/>
    <n v="0.99"/>
    <n v="24.75"/>
  </r>
  <r>
    <x v="8"/>
    <n v="48215"/>
    <n v="0.25"/>
    <n v="0"/>
    <n v="0"/>
    <n v="0"/>
    <n v="0"/>
    <n v="0"/>
    <n v="0.25"/>
    <n v="0"/>
    <n v="0"/>
    <n v="0"/>
    <n v="0"/>
    <n v="0"/>
    <n v="0"/>
    <n v="0"/>
    <n v="0"/>
    <n v="0"/>
    <n v="0"/>
    <n v="0"/>
    <n v="0"/>
    <n v="2.5614800000000001E-5"/>
    <n v="2"/>
    <n v="0"/>
    <n v="0"/>
    <n v="0.377465051"/>
    <n v="0"/>
    <n v="0"/>
    <n v="0.25"/>
    <n v="6.25"/>
  </r>
  <r>
    <x v="8"/>
    <n v="44628"/>
    <n v="13.81"/>
    <n v="0"/>
    <n v="0"/>
    <n v="0.81"/>
    <n v="0"/>
    <n v="0"/>
    <n v="0"/>
    <n v="10.81"/>
    <n v="0"/>
    <n v="0"/>
    <n v="0"/>
    <n v="0"/>
    <n v="0"/>
    <n v="0"/>
    <n v="0"/>
    <n v="0"/>
    <n v="0.2"/>
    <n v="0"/>
    <n v="1995.9066048984539"/>
    <n v="3.7018549199000002"/>
    <n v="2"/>
    <n v="0"/>
    <n v="0"/>
    <n v="0.86605431399999999"/>
    <n v="0"/>
    <n v="0"/>
    <n v="13.81"/>
    <n v="345.25"/>
  </r>
  <r>
    <x v="8"/>
    <n v="49510"/>
    <n v="1.92"/>
    <n v="0"/>
    <n v="0"/>
    <n v="0"/>
    <n v="0"/>
    <n v="0"/>
    <n v="0"/>
    <n v="1.92"/>
    <n v="0"/>
    <n v="0"/>
    <n v="0"/>
    <n v="0"/>
    <n v="0"/>
    <n v="0"/>
    <n v="0"/>
    <n v="0"/>
    <n v="0"/>
    <n v="0"/>
    <n v="740.90414707739808"/>
    <n v="1.4337079372999999"/>
    <n v="2"/>
    <n v="0"/>
    <n v="0"/>
    <n v="0.651831308"/>
    <n v="0"/>
    <n v="0"/>
    <n v="1.92"/>
    <n v="48"/>
  </r>
  <r>
    <x v="8"/>
    <n v="49395"/>
    <n v="6.95"/>
    <n v="0"/>
    <n v="1"/>
    <n v="0"/>
    <n v="0"/>
    <n v="0"/>
    <n v="0"/>
    <n v="2"/>
    <n v="0"/>
    <n v="0"/>
    <n v="0"/>
    <n v="0"/>
    <n v="7.0000000000000007E-2"/>
    <n v="0"/>
    <n v="0"/>
    <n v="0"/>
    <n v="0.14000000000000001"/>
    <n v="0"/>
    <n v="288.60255548083393"/>
    <n v="0.24271120469999999"/>
    <n v="2"/>
    <n v="0"/>
    <n v="0"/>
    <n v="0.42263481800000002"/>
    <n v="0"/>
    <n v="0"/>
    <n v="6.95"/>
    <n v="173.75"/>
  </r>
  <r>
    <x v="8"/>
    <n v="44636"/>
    <n v="35.909999999999997"/>
    <n v="0"/>
    <n v="3.41"/>
    <n v="0"/>
    <n v="0"/>
    <n v="0"/>
    <n v="0"/>
    <n v="16.309999999999999"/>
    <n v="0"/>
    <n v="3"/>
    <n v="0"/>
    <n v="0"/>
    <n v="0.1"/>
    <n v="0"/>
    <n v="0"/>
    <n v="0"/>
    <n v="0.89"/>
    <n v="0"/>
    <n v="43.906157988799308"/>
    <n v="1.1094406107999999"/>
    <n v="2"/>
    <n v="0"/>
    <n v="0"/>
    <n v="0.37422767899999998"/>
    <n v="0"/>
    <n v="0"/>
    <n v="35.909999999999997"/>
    <n v="897.74999999999989"/>
  </r>
  <r>
    <x v="8"/>
    <n v="45575"/>
    <n v="3.68"/>
    <n v="0"/>
    <n v="1"/>
    <n v="0"/>
    <n v="0"/>
    <n v="0"/>
    <n v="0"/>
    <n v="1.21"/>
    <n v="0"/>
    <n v="0"/>
    <n v="0"/>
    <n v="0"/>
    <n v="0"/>
    <n v="0"/>
    <n v="0"/>
    <n v="0"/>
    <n v="0"/>
    <n v="0"/>
    <n v="586.10016697770357"/>
    <n v="1.0612961505"/>
    <n v="2"/>
    <n v="0"/>
    <n v="0"/>
    <n v="0.54080969700000003"/>
    <n v="0"/>
    <n v="0"/>
    <n v="3.68"/>
    <n v="92"/>
  </r>
  <r>
    <x v="8"/>
    <n v="4681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3417674812"/>
    <n v="2"/>
    <n v="0"/>
    <n v="0"/>
    <n v="0.232887647"/>
    <n v="0"/>
    <n v="0"/>
    <n v="1"/>
    <n v="25"/>
  </r>
  <r>
    <x v="8"/>
    <n v="47902"/>
    <n v="0.22"/>
    <n v="0"/>
    <n v="0"/>
    <n v="0"/>
    <n v="0"/>
    <n v="0"/>
    <n v="0"/>
    <n v="0.22"/>
    <n v="0"/>
    <n v="0"/>
    <n v="0"/>
    <n v="0"/>
    <n v="0"/>
    <n v="0"/>
    <n v="0"/>
    <n v="0"/>
    <n v="0"/>
    <n v="0"/>
    <n v="40.245439777210485"/>
    <n v="0.30528559049999998"/>
    <n v="2"/>
    <n v="0"/>
    <n v="0"/>
    <n v="0.24787015600000001"/>
    <n v="0"/>
    <n v="0"/>
    <n v="0.22"/>
    <n v="5.5"/>
  </r>
  <r>
    <x v="8"/>
    <n v="45781"/>
    <n v="1.59"/>
    <n v="0"/>
    <n v="0"/>
    <n v="0"/>
    <n v="0"/>
    <n v="0"/>
    <n v="0"/>
    <n v="1.59"/>
    <n v="0"/>
    <n v="0"/>
    <n v="0"/>
    <n v="0"/>
    <n v="0"/>
    <n v="0"/>
    <n v="0"/>
    <n v="0"/>
    <n v="0"/>
    <n v="0"/>
    <n v="141.31699636657248"/>
    <n v="1.8088963119999999"/>
    <n v="2"/>
    <n v="0"/>
    <n v="0"/>
    <n v="0.36927820700000002"/>
    <n v="0"/>
    <n v="0"/>
    <n v="1.59"/>
    <n v="39.75"/>
  </r>
  <r>
    <x v="8"/>
    <n v="49924"/>
    <n v="4.33"/>
    <n v="0"/>
    <n v="1.43"/>
    <n v="0"/>
    <n v="0"/>
    <n v="0"/>
    <n v="0"/>
    <n v="0.24"/>
    <n v="0"/>
    <n v="0"/>
    <n v="0"/>
    <n v="0"/>
    <n v="0"/>
    <n v="0"/>
    <n v="0"/>
    <n v="0"/>
    <n v="0"/>
    <n v="0"/>
    <n v="406.33951631053634"/>
    <n v="0.63215170399999998"/>
    <n v="2"/>
    <n v="0"/>
    <n v="0"/>
    <n v="0.50774609800000003"/>
    <n v="0"/>
    <n v="0"/>
    <n v="4.33"/>
    <n v="108.25"/>
  </r>
  <r>
    <x v="8"/>
    <n v="45583"/>
    <n v="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80554000000001E-2"/>
    <n v="2"/>
    <n v="0"/>
    <n v="0"/>
    <n v="0.37168026999999998"/>
    <n v="0"/>
    <n v="0"/>
    <n v="0.85"/>
    <n v="21.25"/>
  </r>
  <r>
    <x v="8"/>
    <n v="46896"/>
    <n v="23.56"/>
    <n v="1"/>
    <n v="1.03"/>
    <n v="1"/>
    <n v="0"/>
    <n v="1"/>
    <n v="2"/>
    <n v="5.3"/>
    <n v="0"/>
    <n v="0"/>
    <n v="0"/>
    <n v="0"/>
    <n v="0.09"/>
    <n v="0"/>
    <n v="0"/>
    <n v="0"/>
    <n v="0.2"/>
    <n v="0"/>
    <n v="533.48519593357275"/>
    <n v="0.31646637080000001"/>
    <n v="2"/>
    <n v="0"/>
    <n v="0"/>
    <n v="0.584336415"/>
    <n v="0"/>
    <n v="0"/>
    <n v="23.56"/>
    <n v="589"/>
  </r>
  <r>
    <x v="8"/>
    <n v="47084"/>
    <n v="3.02"/>
    <n v="0"/>
    <n v="1.84"/>
    <n v="0"/>
    <n v="0"/>
    <n v="0"/>
    <n v="0"/>
    <n v="0.91"/>
    <n v="0"/>
    <n v="0"/>
    <n v="0"/>
    <n v="0"/>
    <n v="0"/>
    <n v="0"/>
    <n v="0"/>
    <n v="0"/>
    <n v="0"/>
    <n v="0"/>
    <n v="542.0977802668524"/>
    <n v="0.62705419659999995"/>
    <n v="2"/>
    <n v="0"/>
    <n v="0"/>
    <n v="0.51046127699999999"/>
    <n v="0"/>
    <n v="0"/>
    <n v="3.02"/>
    <n v="75.5"/>
  </r>
  <r>
    <x v="8"/>
    <n v="44644"/>
    <n v="12.08"/>
    <n v="0.49"/>
    <n v="1.49"/>
    <n v="0.93"/>
    <n v="0"/>
    <n v="0"/>
    <n v="0"/>
    <n v="5.92"/>
    <n v="0"/>
    <n v="0"/>
    <n v="0"/>
    <n v="0"/>
    <n v="0"/>
    <n v="0"/>
    <n v="0"/>
    <n v="0"/>
    <n v="0.09"/>
    <n v="0"/>
    <n v="593.41777167340967"/>
    <n v="1.4357246400000001E-2"/>
    <n v="2"/>
    <n v="0"/>
    <n v="0"/>
    <n v="0.60173908799999998"/>
    <n v="0"/>
    <n v="0"/>
    <n v="12.08"/>
    <n v="302"/>
  </r>
  <r>
    <x v="8"/>
    <n v="49932"/>
    <n v="8.82"/>
    <n v="0"/>
    <n v="1"/>
    <n v="0"/>
    <n v="0"/>
    <n v="0"/>
    <n v="0"/>
    <n v="5.27"/>
    <n v="0"/>
    <n v="0"/>
    <n v="0"/>
    <n v="0"/>
    <n v="0"/>
    <n v="0"/>
    <n v="0"/>
    <n v="0"/>
    <n v="0.2"/>
    <n v="0"/>
    <n v="115.42484365395407"/>
    <n v="0.93683407340000002"/>
    <n v="2"/>
    <n v="0"/>
    <n v="0"/>
    <n v="0.42547585999999998"/>
    <n v="0"/>
    <n v="0"/>
    <n v="8.82"/>
    <n v="220.5"/>
  </r>
  <r>
    <x v="8"/>
    <n v="48421"/>
    <n v="2.0499999999999998"/>
    <n v="0"/>
    <n v="0"/>
    <n v="0"/>
    <n v="0"/>
    <n v="0"/>
    <n v="0"/>
    <n v="0.05"/>
    <n v="0"/>
    <n v="0"/>
    <n v="0"/>
    <n v="0"/>
    <n v="0"/>
    <n v="0"/>
    <n v="0"/>
    <n v="0"/>
    <n v="0"/>
    <n v="0"/>
    <n v="70.558506726248652"/>
    <n v="0.64339507119999995"/>
    <n v="2"/>
    <n v="0"/>
    <n v="0"/>
    <n v="0.385806806"/>
    <n v="0"/>
    <n v="0"/>
    <n v="2.0499999999999998"/>
    <n v="51.249999999999993"/>
  </r>
  <r>
    <x v="8"/>
    <n v="48348"/>
    <n v="2"/>
    <n v="0"/>
    <n v="0"/>
    <n v="0"/>
    <n v="0"/>
    <n v="0"/>
    <n v="0"/>
    <n v="0"/>
    <n v="0"/>
    <n v="0"/>
    <n v="0"/>
    <n v="0"/>
    <n v="0"/>
    <n v="0"/>
    <n v="0"/>
    <n v="7.0000000000000007E-2"/>
    <n v="0"/>
    <n v="0"/>
    <n v="0"/>
    <n v="0.1666259122"/>
    <n v="2"/>
    <n v="0"/>
    <n v="0"/>
    <n v="0.332291226"/>
    <n v="0"/>
    <n v="0"/>
    <n v="2"/>
    <n v="50"/>
  </r>
  <r>
    <x v="8"/>
    <n v="4465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9796030295"/>
    <n v="2"/>
    <n v="0"/>
    <n v="0"/>
    <n v="5.0372106999999999E-2"/>
    <n v="0"/>
    <n v="0"/>
    <n v="1"/>
    <n v="25"/>
  </r>
  <r>
    <x v="8"/>
    <n v="44669"/>
    <n v="4.2"/>
    <n v="0"/>
    <n v="0.49"/>
    <n v="0"/>
    <n v="0"/>
    <n v="0"/>
    <n v="0"/>
    <n v="3.08"/>
    <n v="0"/>
    <n v="0"/>
    <n v="0"/>
    <n v="0"/>
    <n v="0"/>
    <n v="0"/>
    <n v="0"/>
    <n v="0"/>
    <n v="0"/>
    <n v="0"/>
    <n v="1012.1062851511117"/>
    <n v="3.0597023222000002"/>
    <n v="2"/>
    <n v="0"/>
    <n v="0"/>
    <n v="0.75960533500000005"/>
    <n v="0"/>
    <n v="0"/>
    <n v="4.2"/>
    <n v="105"/>
  </r>
  <r>
    <x v="8"/>
    <n v="49288"/>
    <n v="3.36"/>
    <n v="0"/>
    <n v="0"/>
    <n v="0"/>
    <n v="0"/>
    <n v="0"/>
    <n v="0"/>
    <n v="0"/>
    <n v="0"/>
    <n v="0"/>
    <n v="0"/>
    <n v="0"/>
    <n v="0"/>
    <n v="0"/>
    <n v="0"/>
    <n v="0"/>
    <n v="0"/>
    <n v="0"/>
    <n v="557.40196650721327"/>
    <n v="1.2763843384"/>
    <n v="2"/>
    <n v="0"/>
    <n v="0"/>
    <n v="0.553158661"/>
    <n v="0"/>
    <n v="0"/>
    <n v="3.36"/>
    <n v="84"/>
  </r>
  <r>
    <x v="8"/>
    <n v="44677"/>
    <n v="10.09"/>
    <n v="0.57999999999999996"/>
    <n v="1"/>
    <n v="0"/>
    <n v="0"/>
    <n v="0"/>
    <n v="0"/>
    <n v="2.33"/>
    <n v="0"/>
    <n v="0"/>
    <n v="0"/>
    <n v="0"/>
    <n v="0"/>
    <n v="0"/>
    <n v="0"/>
    <n v="0"/>
    <n v="0.2"/>
    <n v="0"/>
    <n v="0"/>
    <n v="1.9813124585999999"/>
    <n v="2"/>
    <n v="0"/>
    <n v="0"/>
    <n v="0.13413825200000001"/>
    <n v="0"/>
    <n v="0"/>
    <n v="10.09"/>
    <n v="252.25"/>
  </r>
  <r>
    <x v="8"/>
    <n v="45880"/>
    <n v="8.42"/>
    <n v="0"/>
    <n v="0"/>
    <n v="0"/>
    <n v="0"/>
    <n v="0"/>
    <n v="1"/>
    <n v="3.42"/>
    <n v="0"/>
    <n v="0"/>
    <n v="0"/>
    <n v="0"/>
    <n v="0"/>
    <n v="0"/>
    <n v="0"/>
    <n v="0"/>
    <n v="0"/>
    <n v="0"/>
    <n v="654.79050410710397"/>
    <n v="1.6327330888"/>
    <n v="2"/>
    <n v="0"/>
    <n v="0"/>
    <n v="0.56661868400000004"/>
    <n v="0"/>
    <n v="0"/>
    <n v="8.42"/>
    <n v="210.5"/>
  </r>
  <r>
    <x v="8"/>
    <n v="44685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547.87772208712238"/>
    <n v="3.7147421595000001"/>
    <n v="2"/>
    <n v="0"/>
    <n v="0"/>
    <n v="0.59611453800000003"/>
    <n v="0"/>
    <n v="0"/>
    <n v="2"/>
    <n v="50"/>
  </r>
  <r>
    <x v="8"/>
    <n v="44693"/>
    <n v="2.56"/>
    <n v="0"/>
    <n v="0"/>
    <n v="0"/>
    <n v="0"/>
    <n v="0"/>
    <n v="0"/>
    <n v="1.18"/>
    <n v="0"/>
    <n v="0"/>
    <n v="0"/>
    <n v="0"/>
    <n v="0"/>
    <n v="0"/>
    <n v="0"/>
    <n v="0"/>
    <n v="0"/>
    <n v="0"/>
    <n v="274.66710676944211"/>
    <n v="1.4034529542"/>
    <n v="2"/>
    <n v="0"/>
    <n v="0"/>
    <n v="0.48519359099999998"/>
    <n v="0"/>
    <n v="0"/>
    <n v="2.56"/>
    <n v="64"/>
  </r>
  <r>
    <x v="8"/>
    <n v="50054"/>
    <n v="3.88"/>
    <n v="0"/>
    <n v="0.99"/>
    <n v="0"/>
    <n v="0"/>
    <n v="0"/>
    <n v="0"/>
    <n v="0"/>
    <n v="0"/>
    <n v="0.89"/>
    <n v="0"/>
    <n v="0"/>
    <n v="0.26"/>
    <n v="0"/>
    <n v="0"/>
    <n v="0"/>
    <n v="0.18"/>
    <n v="0"/>
    <n v="0"/>
    <n v="2.3555298200000001E-2"/>
    <n v="2"/>
    <n v="0"/>
    <n v="0"/>
    <n v="0.05"/>
    <n v="0"/>
    <n v="0"/>
    <n v="3.88"/>
    <n v="97"/>
  </r>
  <r>
    <x v="8"/>
    <n v="47001"/>
    <n v="17.72"/>
    <n v="0"/>
    <n v="4.75"/>
    <n v="0"/>
    <n v="0"/>
    <n v="0"/>
    <n v="1"/>
    <n v="5"/>
    <n v="0"/>
    <n v="0"/>
    <n v="0"/>
    <n v="0"/>
    <n v="0.71"/>
    <n v="0"/>
    <n v="0"/>
    <n v="0"/>
    <n v="0.76"/>
    <n v="0"/>
    <n v="594.36588471020877"/>
    <n v="1.1539599354000001"/>
    <n v="2"/>
    <n v="0"/>
    <n v="0"/>
    <n v="0.60739051300000002"/>
    <n v="0"/>
    <n v="0"/>
    <n v="17.72"/>
    <n v="443"/>
  </r>
  <r>
    <x v="8"/>
    <n v="46599"/>
    <n v="9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1.1728536673000001"/>
    <n v="2"/>
    <n v="0"/>
    <n v="0"/>
    <n v="0.206627749"/>
    <n v="0"/>
    <n v="0"/>
    <n v="9"/>
    <n v="225"/>
  </r>
  <r>
    <x v="8"/>
    <n v="48439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91.449454970153127"/>
    <n v="0.69382596819999998"/>
    <n v="2"/>
    <n v="0"/>
    <n v="0"/>
    <n v="0.33101404499999998"/>
    <n v="0"/>
    <n v="0"/>
    <n v="2"/>
    <n v="50"/>
  </r>
  <r>
    <x v="8"/>
    <n v="47506"/>
    <n v="1.85"/>
    <n v="0"/>
    <n v="0"/>
    <n v="0"/>
    <n v="0"/>
    <n v="0"/>
    <n v="0"/>
    <n v="0"/>
    <n v="0"/>
    <n v="0"/>
    <n v="0"/>
    <n v="0"/>
    <n v="0"/>
    <n v="0"/>
    <n v="0"/>
    <n v="0"/>
    <n v="0"/>
    <n v="0"/>
    <n v="270.78757519462135"/>
    <n v="0.2521157168"/>
    <n v="2"/>
    <n v="0"/>
    <n v="0"/>
    <n v="0.38286349800000002"/>
    <n v="0"/>
    <n v="0"/>
    <n v="1.85"/>
    <n v="46.25"/>
  </r>
  <r>
    <x v="8"/>
    <n v="46474"/>
    <n v="0.23"/>
    <n v="0"/>
    <n v="0"/>
    <n v="0"/>
    <n v="0"/>
    <n v="0"/>
    <n v="0"/>
    <n v="0"/>
    <n v="0"/>
    <n v="0"/>
    <n v="0"/>
    <n v="0"/>
    <n v="0"/>
    <n v="0"/>
    <n v="0"/>
    <n v="0"/>
    <n v="0"/>
    <n v="0"/>
    <n v="661.61378330993011"/>
    <n v="1.6316090087999999"/>
    <n v="2"/>
    <n v="0"/>
    <n v="0"/>
    <n v="0.59683500700000003"/>
    <n v="0"/>
    <n v="0"/>
    <n v="0.23"/>
    <n v="5.75"/>
  </r>
  <r>
    <x v="8"/>
    <n v="45591"/>
    <n v="5.8"/>
    <n v="0"/>
    <n v="0.03"/>
    <n v="0"/>
    <n v="0"/>
    <n v="0"/>
    <n v="0"/>
    <n v="0.03"/>
    <n v="0"/>
    <n v="0"/>
    <n v="0"/>
    <n v="0"/>
    <n v="0"/>
    <n v="0"/>
    <n v="0"/>
    <n v="0"/>
    <n v="0"/>
    <n v="0"/>
    <n v="761.11435785384799"/>
    <n v="1.0461611466"/>
    <n v="2"/>
    <n v="0"/>
    <n v="0"/>
    <n v="0.67912709999999998"/>
    <n v="0"/>
    <n v="0"/>
    <n v="5.8"/>
    <n v="145"/>
  </r>
  <r>
    <x v="8"/>
    <n v="48447"/>
    <n v="1.86"/>
    <n v="0"/>
    <n v="0.86"/>
    <n v="0"/>
    <n v="0"/>
    <n v="0"/>
    <n v="0"/>
    <n v="0"/>
    <n v="0"/>
    <n v="0"/>
    <n v="0"/>
    <n v="0"/>
    <n v="0.13"/>
    <n v="0"/>
    <n v="0"/>
    <n v="0"/>
    <n v="0"/>
    <n v="0"/>
    <n v="216.18856614290519"/>
    <n v="0.73087038299999996"/>
    <n v="2"/>
    <n v="0"/>
    <n v="0"/>
    <n v="0.41635871899999999"/>
    <n v="0"/>
    <n v="0"/>
    <n v="1.86"/>
    <n v="46.5"/>
  </r>
  <r>
    <x v="8"/>
    <n v="46482"/>
    <n v="4"/>
    <n v="0"/>
    <n v="0"/>
    <n v="0"/>
    <n v="0"/>
    <n v="0"/>
    <n v="0"/>
    <n v="1"/>
    <n v="0"/>
    <n v="0"/>
    <n v="0"/>
    <n v="0"/>
    <n v="0.13"/>
    <n v="0"/>
    <n v="0"/>
    <n v="0"/>
    <n v="0.2"/>
    <n v="0"/>
    <n v="145.59793798763806"/>
    <n v="1.3001043189999999"/>
    <n v="2"/>
    <n v="0"/>
    <n v="0"/>
    <n v="0.34653777400000002"/>
    <n v="0"/>
    <n v="0"/>
    <n v="4"/>
    <n v="100"/>
  </r>
  <r>
    <x v="8"/>
    <n v="47514"/>
    <n v="1.63"/>
    <n v="0"/>
    <n v="0"/>
    <n v="0"/>
    <n v="0"/>
    <n v="0"/>
    <n v="0"/>
    <n v="0.63"/>
    <n v="0"/>
    <n v="0"/>
    <n v="0"/>
    <n v="0"/>
    <n v="0.26"/>
    <n v="0"/>
    <n v="0"/>
    <n v="0"/>
    <n v="0.2"/>
    <n v="0"/>
    <n v="520.3166935523293"/>
    <n v="0.50116594820000004"/>
    <n v="2"/>
    <n v="0"/>
    <n v="0"/>
    <n v="0.48642833499999999"/>
    <n v="0"/>
    <n v="0"/>
    <n v="1.63"/>
    <n v="40.75"/>
  </r>
  <r>
    <x v="8"/>
    <n v="48090"/>
    <n v="2.02"/>
    <n v="0"/>
    <n v="0"/>
    <n v="0"/>
    <n v="0"/>
    <n v="0"/>
    <n v="0"/>
    <n v="0"/>
    <n v="0"/>
    <n v="0"/>
    <n v="0"/>
    <n v="0"/>
    <n v="0"/>
    <n v="0"/>
    <n v="0"/>
    <n v="0"/>
    <n v="0"/>
    <n v="0"/>
    <n v="841.32748600292109"/>
    <n v="0.789669183"/>
    <n v="2"/>
    <n v="0"/>
    <n v="0"/>
    <n v="0.61769901699999996"/>
    <n v="0"/>
    <n v="0"/>
    <n v="2.02"/>
    <n v="50.5"/>
  </r>
  <r>
    <x v="8"/>
    <n v="47894"/>
    <n v="9.99"/>
    <n v="0"/>
    <n v="0"/>
    <n v="0"/>
    <n v="0"/>
    <n v="0"/>
    <n v="0"/>
    <n v="1.28"/>
    <n v="0"/>
    <n v="0"/>
    <n v="0"/>
    <n v="0"/>
    <n v="0"/>
    <n v="0"/>
    <n v="0"/>
    <n v="0"/>
    <n v="0.09"/>
    <n v="0"/>
    <n v="0"/>
    <n v="0.33520351980000002"/>
    <n v="2"/>
    <n v="0"/>
    <n v="0"/>
    <n v="0.22500991300000001"/>
    <n v="0"/>
    <n v="0"/>
    <n v="9.99"/>
    <n v="249.75"/>
  </r>
  <r>
    <x v="8"/>
    <n v="47944"/>
    <n v="1.36"/>
    <n v="0"/>
    <n v="0"/>
    <n v="0"/>
    <n v="0"/>
    <n v="0"/>
    <n v="0"/>
    <n v="1"/>
    <n v="0"/>
    <n v="0"/>
    <n v="0"/>
    <n v="0"/>
    <n v="0"/>
    <n v="0"/>
    <n v="0"/>
    <n v="0"/>
    <n v="0"/>
    <n v="0"/>
    <n v="838.2536455784691"/>
    <n v="4.0060658481000004"/>
    <n v="2"/>
    <n v="0"/>
    <n v="0"/>
    <n v="0.62004241900000001"/>
    <n v="0"/>
    <n v="0"/>
    <n v="1.36"/>
    <n v="34"/>
  </r>
  <r>
    <x v="8"/>
    <n v="447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896708600000005E-2"/>
    <n v="2"/>
    <n v="0"/>
    <n v="0"/>
    <n v="0.05"/>
    <n v="0"/>
    <n v="0"/>
    <n v="1"/>
    <n v="25"/>
  </r>
  <r>
    <x v="8"/>
    <n v="47308"/>
    <n v="6.49"/>
    <n v="0"/>
    <n v="0.49"/>
    <n v="0"/>
    <n v="0"/>
    <n v="0"/>
    <n v="0"/>
    <n v="5.5"/>
    <n v="0"/>
    <n v="0"/>
    <n v="0"/>
    <n v="0"/>
    <n v="0"/>
    <n v="0"/>
    <n v="0"/>
    <n v="0"/>
    <n v="0.4"/>
    <n v="0"/>
    <n v="425.9892152255639"/>
    <n v="1.3515448922"/>
    <n v="2"/>
    <n v="0"/>
    <n v="0"/>
    <n v="0.50520379100000001"/>
    <n v="0"/>
    <n v="0"/>
    <n v="6.49"/>
    <n v="162.25"/>
  </r>
  <r>
    <x v="8"/>
    <n v="49213"/>
    <n v="6.49"/>
    <n v="0"/>
    <n v="0"/>
    <n v="0"/>
    <n v="0"/>
    <n v="0"/>
    <n v="0"/>
    <n v="2.4900000000000002"/>
    <n v="0"/>
    <n v="0"/>
    <n v="0"/>
    <n v="0"/>
    <n v="0.12"/>
    <n v="0"/>
    <n v="0"/>
    <n v="0"/>
    <n v="0"/>
    <n v="0"/>
    <n v="274.99350937079464"/>
    <n v="0.297054665"/>
    <n v="2"/>
    <n v="0"/>
    <n v="0"/>
    <n v="0.459235169"/>
    <n v="0"/>
    <n v="0"/>
    <n v="6.49"/>
    <n v="162.25"/>
  </r>
  <r>
    <x v="8"/>
    <n v="46144"/>
    <n v="7.05"/>
    <n v="0.22"/>
    <n v="1"/>
    <n v="0"/>
    <n v="0"/>
    <n v="0"/>
    <n v="0"/>
    <n v="4"/>
    <n v="0"/>
    <n v="0"/>
    <n v="0"/>
    <n v="0"/>
    <n v="0"/>
    <n v="0"/>
    <n v="0"/>
    <n v="0"/>
    <n v="0.47"/>
    <n v="0"/>
    <n v="224.72215541565475"/>
    <n v="0.36301748960000002"/>
    <n v="2"/>
    <n v="0"/>
    <n v="0"/>
    <n v="0.44660889199999998"/>
    <n v="0"/>
    <n v="0"/>
    <n v="7.05"/>
    <n v="176.25"/>
  </r>
  <r>
    <x v="8"/>
    <n v="45609"/>
    <n v="6.74"/>
    <n v="0"/>
    <n v="0.8"/>
    <n v="0"/>
    <n v="0"/>
    <n v="0"/>
    <n v="0"/>
    <n v="4.74"/>
    <n v="0"/>
    <n v="0"/>
    <n v="0"/>
    <n v="0"/>
    <n v="0"/>
    <n v="0"/>
    <n v="0"/>
    <n v="0"/>
    <n v="0"/>
    <n v="0"/>
    <n v="0"/>
    <n v="0.96625094160000002"/>
    <n v="2"/>
    <n v="0"/>
    <n v="0"/>
    <n v="0.29168379300000002"/>
    <n v="0"/>
    <n v="0"/>
    <n v="6.74"/>
    <n v="168.5"/>
  </r>
  <r>
    <x v="8"/>
    <n v="49817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26.3233274194472"/>
    <n v="2.2069785299999999E-2"/>
    <n v="2"/>
    <n v="0"/>
    <n v="0"/>
    <n v="0.55969068399999999"/>
    <n v="0"/>
    <n v="0"/>
    <n v="1"/>
    <n v="25"/>
  </r>
  <r>
    <x v="8"/>
    <n v="44735"/>
    <n v="7.81"/>
    <n v="0"/>
    <n v="0"/>
    <n v="0"/>
    <n v="0"/>
    <n v="0"/>
    <n v="0"/>
    <n v="3.81"/>
    <n v="0"/>
    <n v="0"/>
    <n v="0"/>
    <n v="0"/>
    <n v="0.13"/>
    <n v="0"/>
    <n v="0"/>
    <n v="0"/>
    <n v="0"/>
    <n v="0"/>
    <n v="346.28875077463101"/>
    <n v="1.1321607963"/>
    <n v="2"/>
    <n v="0"/>
    <n v="0"/>
    <n v="0.487040576"/>
    <n v="0"/>
    <n v="0"/>
    <n v="7.81"/>
    <n v="195.25"/>
  </r>
  <r>
    <x v="8"/>
    <n v="44743"/>
    <n v="9.35"/>
    <n v="0"/>
    <n v="1.94"/>
    <n v="0"/>
    <n v="0"/>
    <n v="0"/>
    <n v="1.43"/>
    <n v="8.35"/>
    <n v="0"/>
    <n v="0"/>
    <n v="0"/>
    <n v="0"/>
    <n v="0"/>
    <n v="0"/>
    <n v="0"/>
    <n v="0"/>
    <n v="0"/>
    <n v="0"/>
    <n v="662.33262412526392"/>
    <n v="2.4604334246000001"/>
    <n v="2"/>
    <n v="0"/>
    <n v="0"/>
    <n v="0.59642330300000002"/>
    <n v="0"/>
    <n v="0"/>
    <n v="9.35"/>
    <n v="233.75"/>
  </r>
  <r>
    <x v="8"/>
    <n v="49130"/>
    <n v="1"/>
    <n v="0"/>
    <n v="0"/>
    <n v="0"/>
    <n v="0"/>
    <n v="0"/>
    <n v="0"/>
    <n v="1"/>
    <n v="0"/>
    <n v="0"/>
    <n v="0"/>
    <n v="0"/>
    <n v="0"/>
    <n v="0"/>
    <n v="0"/>
    <n v="0"/>
    <n v="0.1"/>
    <n v="0"/>
    <n v="976.6201761616901"/>
    <n v="1.9334110903999999"/>
    <n v="2"/>
    <n v="0"/>
    <n v="0"/>
    <n v="0.67542653399999997"/>
    <n v="0"/>
    <n v="0"/>
    <n v="1"/>
    <n v="25"/>
  </r>
  <r>
    <x v="8"/>
    <n v="49684"/>
    <n v="3.99"/>
    <n v="0"/>
    <n v="0"/>
    <n v="0"/>
    <n v="0"/>
    <n v="0"/>
    <n v="0"/>
    <n v="2.99"/>
    <n v="0"/>
    <n v="0"/>
    <n v="0"/>
    <n v="0"/>
    <n v="0"/>
    <n v="0"/>
    <n v="0"/>
    <n v="0"/>
    <n v="0"/>
    <n v="0"/>
    <n v="308.63637794322375"/>
    <n v="0.4597019275"/>
    <n v="2"/>
    <n v="0"/>
    <n v="0"/>
    <n v="0.436851561"/>
    <n v="0"/>
    <n v="0"/>
    <n v="3.99"/>
    <n v="99.75"/>
  </r>
  <r>
    <x v="8"/>
    <n v="44750"/>
    <n v="7.46"/>
    <n v="0"/>
    <n v="1"/>
    <n v="0"/>
    <n v="0"/>
    <n v="0"/>
    <n v="0"/>
    <n v="6.46"/>
    <n v="0"/>
    <n v="0"/>
    <n v="0"/>
    <n v="0"/>
    <n v="0"/>
    <n v="0"/>
    <n v="0"/>
    <n v="0"/>
    <n v="0"/>
    <n v="0"/>
    <n v="0"/>
    <n v="0.62225380509999995"/>
    <n v="2"/>
    <n v="0"/>
    <n v="0"/>
    <n v="0.425171886"/>
    <n v="0"/>
    <n v="0"/>
    <n v="7.46"/>
    <n v="186.5"/>
  </r>
  <r>
    <x v="8"/>
    <n v="45799"/>
    <n v="6.39"/>
    <n v="0"/>
    <n v="0"/>
    <n v="0"/>
    <n v="0"/>
    <n v="1"/>
    <n v="0"/>
    <n v="2.4900000000000002"/>
    <n v="0"/>
    <n v="0"/>
    <n v="0"/>
    <n v="0"/>
    <n v="0.26"/>
    <n v="0"/>
    <n v="0"/>
    <n v="0"/>
    <n v="0.2"/>
    <n v="0"/>
    <n v="0"/>
    <n v="0.3951702715"/>
    <n v="2"/>
    <n v="0"/>
    <n v="0"/>
    <n v="0.366783515"/>
    <n v="0"/>
    <n v="0"/>
    <n v="6.39"/>
    <n v="159.75"/>
  </r>
  <r>
    <x v="8"/>
    <n v="44768"/>
    <n v="4.18"/>
    <n v="0"/>
    <n v="0"/>
    <n v="0"/>
    <n v="0"/>
    <n v="0"/>
    <n v="0"/>
    <n v="3.2"/>
    <n v="0"/>
    <n v="0"/>
    <n v="0"/>
    <n v="0"/>
    <n v="0"/>
    <n v="0"/>
    <n v="0"/>
    <n v="0"/>
    <n v="0.2"/>
    <n v="0"/>
    <n v="0"/>
    <n v="0.37261601550000001"/>
    <n v="2"/>
    <n v="0"/>
    <n v="0"/>
    <n v="0.32694814500000002"/>
    <n v="0"/>
    <n v="0"/>
    <n v="4.18"/>
    <n v="104.5"/>
  </r>
  <r>
    <x v="8"/>
    <n v="44776"/>
    <n v="4.3099999999999996"/>
    <n v="0"/>
    <n v="1"/>
    <n v="0"/>
    <n v="0"/>
    <n v="0"/>
    <n v="0"/>
    <n v="2.54"/>
    <n v="0"/>
    <n v="0"/>
    <n v="0"/>
    <n v="0"/>
    <n v="0"/>
    <n v="0"/>
    <n v="0"/>
    <n v="0"/>
    <n v="0"/>
    <n v="0"/>
    <n v="551.59062809445754"/>
    <n v="1.2563935094000001"/>
    <n v="2"/>
    <n v="0"/>
    <n v="0"/>
    <n v="0.61438593500000005"/>
    <n v="0"/>
    <n v="0"/>
    <n v="4.3099999999999996"/>
    <n v="107.74999999999999"/>
  </r>
  <r>
    <x v="8"/>
    <n v="44784"/>
    <n v="12.29"/>
    <n v="1"/>
    <n v="2"/>
    <n v="0"/>
    <n v="0"/>
    <n v="0"/>
    <n v="0"/>
    <n v="3.96"/>
    <n v="0"/>
    <n v="0"/>
    <n v="0"/>
    <n v="0"/>
    <n v="0.13"/>
    <n v="0"/>
    <n v="0"/>
    <n v="0"/>
    <n v="0.36"/>
    <n v="0"/>
    <n v="501.7935006734287"/>
    <n v="1.198371031"/>
    <n v="2"/>
    <n v="0"/>
    <n v="0"/>
    <n v="0.57241153300000003"/>
    <n v="0"/>
    <n v="0"/>
    <n v="12.29"/>
    <n v="307.25"/>
  </r>
  <r>
    <x v="8"/>
    <n v="46607"/>
    <n v="3"/>
    <n v="0"/>
    <n v="1"/>
    <n v="0"/>
    <n v="0"/>
    <n v="0"/>
    <n v="0"/>
    <n v="2"/>
    <n v="0"/>
    <n v="0"/>
    <n v="0"/>
    <n v="0"/>
    <n v="0"/>
    <n v="0"/>
    <n v="0"/>
    <n v="0"/>
    <n v="0.2"/>
    <n v="0"/>
    <n v="0"/>
    <n v="3.7846029699999999E-2"/>
    <n v="2"/>
    <n v="0"/>
    <n v="0"/>
    <n v="8.0980824000000007E-2"/>
    <n v="0"/>
    <n v="0"/>
    <n v="3"/>
    <n v="75"/>
  </r>
  <r>
    <x v="8"/>
    <n v="44792"/>
    <n v="7.05"/>
    <n v="0"/>
    <n v="1.07"/>
    <n v="0"/>
    <n v="0"/>
    <n v="0"/>
    <n v="0"/>
    <n v="0"/>
    <n v="0"/>
    <n v="0"/>
    <n v="0"/>
    <n v="0"/>
    <n v="0"/>
    <n v="0"/>
    <n v="0"/>
    <n v="0"/>
    <n v="0.34"/>
    <n v="0"/>
    <n v="0"/>
    <n v="1.3296847086000001"/>
    <n v="2"/>
    <n v="0"/>
    <n v="0"/>
    <n v="0.249404495"/>
    <n v="0"/>
    <n v="0"/>
    <n v="7.05"/>
    <n v="176.25"/>
  </r>
  <r>
    <x v="8"/>
    <n v="4795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92.57813335735557"/>
    <n v="3.638012829"/>
    <n v="2"/>
    <n v="0"/>
    <n v="0"/>
    <n v="0.64626443700000002"/>
    <n v="0"/>
    <n v="0"/>
    <n v="1"/>
    <n v="25"/>
  </r>
  <r>
    <x v="8"/>
    <n v="48363"/>
    <n v="1"/>
    <n v="0"/>
    <n v="0"/>
    <n v="0"/>
    <n v="0"/>
    <n v="0"/>
    <n v="0"/>
    <n v="0"/>
    <n v="0"/>
    <n v="0"/>
    <n v="0"/>
    <n v="0"/>
    <n v="0.26"/>
    <n v="0"/>
    <n v="0"/>
    <n v="0"/>
    <n v="0"/>
    <n v="0"/>
    <n v="82.026220386139443"/>
    <n v="0.30319736559999999"/>
    <n v="2"/>
    <n v="0"/>
    <n v="0"/>
    <n v="0.39908719300000001"/>
    <n v="0"/>
    <n v="0"/>
    <n v="1"/>
    <n v="25"/>
  </r>
  <r>
    <x v="8"/>
    <n v="44800"/>
    <n v="39.880000000000003"/>
    <n v="0"/>
    <n v="3.61"/>
    <n v="0"/>
    <n v="0"/>
    <n v="0"/>
    <n v="3"/>
    <n v="16.38"/>
    <n v="0"/>
    <n v="0"/>
    <n v="0"/>
    <n v="0"/>
    <n v="0.52"/>
    <n v="7.0000000000000007E-2"/>
    <n v="0"/>
    <n v="0"/>
    <n v="1.54"/>
    <n v="0"/>
    <n v="751.72908667041872"/>
    <n v="1.7261732700000001"/>
    <n v="2"/>
    <n v="0"/>
    <n v="0"/>
    <n v="0.59243781699999998"/>
    <n v="0"/>
    <n v="0"/>
    <n v="39.880000000000003"/>
    <n v="997.00000000000011"/>
  </r>
  <r>
    <x v="8"/>
    <n v="50583"/>
    <n v="0.46"/>
    <n v="0"/>
    <n v="0"/>
    <n v="0"/>
    <n v="0"/>
    <n v="0"/>
    <n v="0"/>
    <n v="0.46"/>
    <n v="0"/>
    <n v="0"/>
    <n v="0"/>
    <n v="0"/>
    <n v="0"/>
    <n v="0"/>
    <n v="0"/>
    <n v="0"/>
    <n v="0"/>
    <n v="0"/>
    <n v="7.1987378725381985"/>
    <n v="0.73454436030000003"/>
    <n v="2"/>
    <n v="0"/>
    <n v="0"/>
    <n v="0.34018187100000002"/>
    <n v="0"/>
    <n v="0"/>
    <n v="0.46"/>
    <n v="11.5"/>
  </r>
  <r>
    <x v="8"/>
    <n v="49221"/>
    <n v="4.3099999999999996"/>
    <n v="0"/>
    <n v="0"/>
    <n v="0"/>
    <n v="0"/>
    <n v="0"/>
    <n v="0"/>
    <n v="3.31"/>
    <n v="0"/>
    <n v="0"/>
    <n v="0"/>
    <n v="0"/>
    <n v="0"/>
    <n v="0"/>
    <n v="0"/>
    <n v="0"/>
    <n v="0"/>
    <n v="0"/>
    <n v="390.18712239015127"/>
    <n v="0.81822278510000002"/>
    <n v="2"/>
    <n v="0"/>
    <n v="0"/>
    <n v="0.52811921699999997"/>
    <n v="0"/>
    <n v="0"/>
    <n v="4.3099999999999996"/>
    <n v="107.74999999999999"/>
  </r>
  <r>
    <x v="8"/>
    <n v="4627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45.1734435104716"/>
    <n v="0.51458443760000006"/>
    <n v="2"/>
    <n v="0"/>
    <n v="0"/>
    <n v="0.43411356699999998"/>
    <n v="0"/>
    <n v="0"/>
    <n v="1"/>
    <n v="25"/>
  </r>
  <r>
    <x v="8"/>
    <n v="49528"/>
    <n v="3.27"/>
    <n v="0"/>
    <n v="0.43"/>
    <n v="0"/>
    <n v="0"/>
    <n v="0"/>
    <n v="0"/>
    <n v="3.24"/>
    <n v="0"/>
    <n v="0"/>
    <n v="0"/>
    <n v="0"/>
    <n v="0.13"/>
    <n v="0"/>
    <n v="0"/>
    <n v="0"/>
    <n v="0"/>
    <n v="0"/>
    <n v="988.32181509720954"/>
    <n v="1.5568033720000001"/>
    <n v="2"/>
    <n v="0"/>
    <n v="0"/>
    <n v="0.72712868600000002"/>
    <n v="0"/>
    <n v="0"/>
    <n v="3.27"/>
    <n v="81.75"/>
  </r>
  <r>
    <x v="8"/>
    <n v="49064"/>
    <n v="1.03"/>
    <n v="0"/>
    <n v="0"/>
    <n v="0"/>
    <n v="0"/>
    <n v="0"/>
    <n v="0"/>
    <n v="1"/>
    <n v="0"/>
    <n v="0"/>
    <n v="0"/>
    <n v="0"/>
    <n v="0"/>
    <n v="0"/>
    <n v="0"/>
    <n v="0"/>
    <n v="0"/>
    <n v="0"/>
    <n v="1377.7151390436995"/>
    <n v="2.4500605139"/>
    <n v="2"/>
    <n v="0"/>
    <n v="0"/>
    <n v="0.79012251600000005"/>
    <n v="0"/>
    <n v="0"/>
    <n v="1.03"/>
    <n v="25.75"/>
  </r>
  <r>
    <x v="8"/>
    <n v="4644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804.34213395107997"/>
    <n v="1.5608930963000001"/>
    <n v="2"/>
    <n v="0"/>
    <n v="0"/>
    <n v="0.68666831900000003"/>
    <n v="0"/>
    <n v="0"/>
    <n v="1"/>
    <n v="25"/>
  </r>
  <r>
    <x v="8"/>
    <n v="48538"/>
    <n v="1.01"/>
    <n v="0"/>
    <n v="0"/>
    <n v="0"/>
    <n v="0"/>
    <n v="0.01"/>
    <n v="0"/>
    <n v="0.01"/>
    <n v="0"/>
    <n v="0"/>
    <n v="0"/>
    <n v="0"/>
    <n v="0"/>
    <n v="0"/>
    <n v="0"/>
    <n v="0"/>
    <n v="0"/>
    <n v="0"/>
    <n v="792.74888341499059"/>
    <n v="1.9374601122999999"/>
    <n v="2"/>
    <n v="0"/>
    <n v="0"/>
    <n v="0.56366598199999995"/>
    <n v="0"/>
    <n v="0"/>
    <n v="1.01"/>
    <n v="25.25"/>
  </r>
  <r>
    <x v="8"/>
    <n v="50237"/>
    <n v="3"/>
    <n v="0"/>
    <n v="0"/>
    <n v="0"/>
    <n v="0"/>
    <n v="0"/>
    <n v="0"/>
    <n v="0"/>
    <n v="0"/>
    <n v="0"/>
    <n v="0"/>
    <n v="0"/>
    <n v="0"/>
    <n v="0"/>
    <n v="0"/>
    <n v="0"/>
    <n v="0.03"/>
    <n v="0"/>
    <n v="361.58664259927798"/>
    <n v="1.0405578956999999"/>
    <n v="2"/>
    <n v="0"/>
    <n v="0"/>
    <n v="0.54547928899999998"/>
    <n v="0"/>
    <n v="0"/>
    <n v="3"/>
    <n v="75"/>
  </r>
  <r>
    <x v="8"/>
    <n v="47381"/>
    <n v="7.28"/>
    <n v="0"/>
    <n v="0"/>
    <n v="0"/>
    <n v="0"/>
    <n v="0"/>
    <n v="0.57999999999999996"/>
    <n v="3.36"/>
    <n v="0"/>
    <n v="0"/>
    <n v="0"/>
    <n v="0"/>
    <n v="0.33"/>
    <n v="0"/>
    <n v="0"/>
    <n v="0"/>
    <n v="0.44"/>
    <n v="0"/>
    <n v="295.30296097688921"/>
    <n v="0.71449310180000003"/>
    <n v="2"/>
    <n v="0"/>
    <n v="0"/>
    <n v="0.44319075099999999"/>
    <n v="0"/>
    <n v="0"/>
    <n v="7.28"/>
    <n v="182"/>
  </r>
  <r>
    <x v="8"/>
    <n v="48041"/>
    <n v="10.62"/>
    <n v="0"/>
    <n v="1"/>
    <n v="0"/>
    <n v="0"/>
    <n v="0"/>
    <n v="0"/>
    <n v="0.15"/>
    <n v="0"/>
    <n v="0"/>
    <n v="0"/>
    <n v="0"/>
    <n v="0"/>
    <n v="0"/>
    <n v="0"/>
    <n v="0"/>
    <n v="0"/>
    <n v="0"/>
    <n v="309.40398549356848"/>
    <n v="0.42147832419999998"/>
    <n v="2"/>
    <n v="0"/>
    <n v="0"/>
    <n v="0.454842511"/>
    <n v="0"/>
    <n v="0"/>
    <n v="10.62"/>
    <n v="265.5"/>
  </r>
  <r>
    <x v="8"/>
    <n v="45807"/>
    <n v="3.94"/>
    <n v="0"/>
    <n v="0"/>
    <n v="0"/>
    <n v="0"/>
    <n v="0"/>
    <n v="0"/>
    <n v="0"/>
    <n v="0"/>
    <n v="0"/>
    <n v="0"/>
    <n v="0"/>
    <n v="0"/>
    <n v="0"/>
    <n v="0"/>
    <n v="0"/>
    <n v="0"/>
    <n v="0"/>
    <n v="600.45152772960694"/>
    <n v="0.91891962689999995"/>
    <n v="2"/>
    <n v="0"/>
    <n v="0"/>
    <n v="0.53642752900000001"/>
    <n v="0"/>
    <n v="0"/>
    <n v="3.94"/>
    <n v="98.5"/>
  </r>
  <r>
    <x v="8"/>
    <n v="50427"/>
    <n v="14.17"/>
    <n v="0"/>
    <n v="1"/>
    <n v="0"/>
    <n v="0"/>
    <n v="0"/>
    <n v="0"/>
    <n v="4.2699999999999996"/>
    <n v="0"/>
    <n v="0"/>
    <n v="0"/>
    <n v="0"/>
    <n v="0.51"/>
    <n v="7.0000000000000007E-2"/>
    <n v="0"/>
    <n v="0"/>
    <n v="0.1"/>
    <n v="0"/>
    <n v="23.65980650835532"/>
    <n v="2.35706735E-2"/>
    <n v="2"/>
    <n v="0"/>
    <n v="0"/>
    <n v="0.39068293100000001"/>
    <n v="0"/>
    <n v="0"/>
    <n v="14.17"/>
    <n v="354.25"/>
  </r>
  <r>
    <x v="8"/>
    <n v="50062"/>
    <n v="4"/>
    <n v="0"/>
    <n v="0"/>
    <n v="0"/>
    <n v="0"/>
    <n v="0"/>
    <n v="0"/>
    <n v="1"/>
    <n v="0"/>
    <n v="0"/>
    <n v="0"/>
    <n v="0"/>
    <n v="0.13"/>
    <n v="0"/>
    <n v="0"/>
    <n v="0"/>
    <n v="0.23"/>
    <n v="0"/>
    <n v="211.76986022508626"/>
    <n v="1.1341027796000001"/>
    <n v="2"/>
    <n v="0"/>
    <n v="0"/>
    <n v="0.44289541599999999"/>
    <n v="0"/>
    <n v="0"/>
    <n v="4"/>
    <n v="100"/>
  </r>
  <r>
    <x v="8"/>
    <n v="44818"/>
    <n v="13.47"/>
    <n v="0"/>
    <n v="1"/>
    <n v="0"/>
    <n v="0"/>
    <n v="0"/>
    <n v="0"/>
    <n v="8.07"/>
    <n v="0"/>
    <n v="0"/>
    <n v="0"/>
    <n v="0"/>
    <n v="0"/>
    <n v="0"/>
    <n v="0"/>
    <n v="0"/>
    <n v="0.42"/>
    <n v="0"/>
    <n v="1549.4697971546582"/>
    <n v="3.5531068430000001"/>
    <n v="2"/>
    <n v="0"/>
    <n v="0"/>
    <n v="0.81118270000000003"/>
    <n v="0"/>
    <n v="0"/>
    <n v="13.47"/>
    <n v="336.75"/>
  </r>
  <r>
    <x v="8"/>
    <n v="48371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162.41233944954129"/>
    <n v="0.45015736550000002"/>
    <n v="2"/>
    <n v="0"/>
    <n v="0"/>
    <n v="0.41025845999999999"/>
    <n v="0"/>
    <n v="0"/>
    <n v="3"/>
    <n v="75"/>
  </r>
  <r>
    <x v="8"/>
    <n v="48223"/>
    <n v="2.88"/>
    <n v="0"/>
    <n v="0"/>
    <n v="0"/>
    <n v="0"/>
    <n v="0"/>
    <n v="0"/>
    <n v="0.4"/>
    <n v="0"/>
    <n v="0"/>
    <n v="0"/>
    <n v="0"/>
    <n v="0.23"/>
    <n v="0"/>
    <n v="0"/>
    <n v="0"/>
    <n v="0.18"/>
    <n v="0"/>
    <n v="26.219830439533272"/>
    <n v="0.88910344330000002"/>
    <n v="2"/>
    <n v="0"/>
    <n v="0"/>
    <n v="0.40948401499999998"/>
    <n v="0"/>
    <n v="0"/>
    <n v="2.88"/>
    <n v="72"/>
  </r>
  <r>
    <x v="8"/>
    <n v="44719"/>
    <n v="1"/>
    <n v="0"/>
    <n v="0"/>
    <n v="0"/>
    <n v="0"/>
    <n v="0"/>
    <n v="0"/>
    <n v="0"/>
    <n v="0"/>
    <n v="0"/>
    <n v="0"/>
    <n v="0"/>
    <n v="0"/>
    <n v="0"/>
    <n v="0"/>
    <n v="0"/>
    <n v="0.09"/>
    <n v="0"/>
    <n v="599.36300916146934"/>
    <n v="2.7926402906000001"/>
    <n v="2"/>
    <n v="0"/>
    <n v="0"/>
    <n v="0.58580121100000004"/>
    <n v="0"/>
    <n v="0"/>
    <n v="1"/>
    <n v="25"/>
  </r>
  <r>
    <x v="8"/>
    <n v="45997"/>
    <n v="2.84"/>
    <n v="0"/>
    <n v="0"/>
    <n v="0.06"/>
    <n v="0"/>
    <n v="0"/>
    <n v="0"/>
    <n v="0.84"/>
    <n v="0"/>
    <n v="0"/>
    <n v="0"/>
    <n v="0"/>
    <n v="0"/>
    <n v="0"/>
    <n v="0"/>
    <n v="0"/>
    <n v="0"/>
    <n v="0"/>
    <n v="0"/>
    <n v="0.36635944009999999"/>
    <n v="2"/>
    <n v="0"/>
    <n v="0"/>
    <n v="0.19771261100000001"/>
    <n v="0"/>
    <n v="0"/>
    <n v="2.84"/>
    <n v="71"/>
  </r>
  <r>
    <x v="8"/>
    <n v="44727"/>
    <n v="2.83"/>
    <n v="0"/>
    <n v="0"/>
    <n v="0"/>
    <n v="0"/>
    <n v="0"/>
    <n v="0"/>
    <n v="1"/>
    <n v="0"/>
    <n v="0"/>
    <n v="0"/>
    <n v="0"/>
    <n v="0"/>
    <n v="0"/>
    <n v="0"/>
    <n v="0"/>
    <n v="0"/>
    <n v="0"/>
    <n v="500.28125819134988"/>
    <n v="0.87552972220000003"/>
    <n v="2"/>
    <n v="0"/>
    <n v="0"/>
    <n v="0.51592492199999995"/>
    <n v="0"/>
    <n v="0"/>
    <n v="2.83"/>
    <n v="70.75"/>
  </r>
  <r>
    <x v="8"/>
    <n v="44826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890.3652775258231"/>
    <n v="1.0074306976"/>
    <n v="2"/>
    <n v="0"/>
    <n v="0"/>
    <n v="0.73575950499999998"/>
    <n v="0"/>
    <n v="0"/>
    <n v="2"/>
    <n v="50"/>
  </r>
  <r>
    <x v="8"/>
    <n v="44834"/>
    <n v="8.34"/>
    <n v="0"/>
    <n v="1.54"/>
    <n v="0"/>
    <n v="0"/>
    <n v="0"/>
    <n v="0"/>
    <n v="1"/>
    <n v="0"/>
    <n v="0"/>
    <n v="0"/>
    <n v="0"/>
    <n v="0"/>
    <n v="0"/>
    <n v="0"/>
    <n v="0"/>
    <n v="0.43"/>
    <n v="0"/>
    <n v="0"/>
    <n v="0.29165159229999998"/>
    <n v="2"/>
    <n v="0"/>
    <n v="0"/>
    <n v="0.30794382300000001"/>
    <n v="0"/>
    <n v="0"/>
    <n v="8.34"/>
    <n v="208.5"/>
  </r>
  <r>
    <x v="8"/>
    <n v="49239"/>
    <n v="1.8"/>
    <n v="0"/>
    <n v="0"/>
    <n v="0"/>
    <n v="0"/>
    <n v="0"/>
    <n v="0"/>
    <n v="0.26"/>
    <n v="0"/>
    <n v="0"/>
    <n v="0"/>
    <n v="0"/>
    <n v="0"/>
    <n v="0"/>
    <n v="0"/>
    <n v="0"/>
    <n v="0.2"/>
    <n v="0"/>
    <n v="23.954073941892734"/>
    <n v="6.7753713000000002E-3"/>
    <n v="2"/>
    <n v="0"/>
    <n v="0"/>
    <n v="0.32155540900000001"/>
    <n v="0"/>
    <n v="0"/>
    <n v="1.8"/>
    <n v="45"/>
  </r>
  <r>
    <x v="8"/>
    <n v="44842"/>
    <n v="7.45"/>
    <n v="0"/>
    <n v="0.5"/>
    <n v="0"/>
    <n v="0"/>
    <n v="0"/>
    <n v="0"/>
    <n v="1"/>
    <n v="0"/>
    <n v="0"/>
    <n v="0"/>
    <n v="0"/>
    <n v="0"/>
    <n v="0"/>
    <n v="0"/>
    <n v="0"/>
    <n v="0.27"/>
    <n v="0"/>
    <n v="0"/>
    <n v="0.16543769990000001"/>
    <n v="2"/>
    <n v="0"/>
    <n v="0"/>
    <n v="9.3527971000000001E-2"/>
    <n v="0"/>
    <n v="0"/>
    <n v="7.45"/>
    <n v="186.25"/>
  </r>
  <r>
    <x v="8"/>
    <n v="44859"/>
    <n v="7"/>
    <n v="1"/>
    <n v="1"/>
    <n v="0"/>
    <n v="0"/>
    <n v="0"/>
    <n v="0"/>
    <n v="5"/>
    <n v="0"/>
    <n v="0"/>
    <n v="0"/>
    <n v="0"/>
    <n v="0.13"/>
    <n v="0"/>
    <n v="0"/>
    <n v="0"/>
    <n v="0"/>
    <n v="0"/>
    <n v="945.27972049291793"/>
    <n v="1.3466937730999999"/>
    <n v="2"/>
    <n v="0"/>
    <n v="0"/>
    <n v="0.75351930600000006"/>
    <n v="0"/>
    <n v="0"/>
    <n v="7"/>
    <n v="175"/>
  </r>
  <r>
    <x v="8"/>
    <n v="50658"/>
    <n v="2"/>
    <n v="0"/>
    <n v="0"/>
    <n v="0"/>
    <n v="0"/>
    <n v="0"/>
    <n v="0"/>
    <n v="2"/>
    <n v="0"/>
    <n v="0"/>
    <n v="0"/>
    <n v="0"/>
    <n v="0.25"/>
    <n v="0"/>
    <n v="0"/>
    <n v="0"/>
    <n v="0"/>
    <n v="0"/>
    <n v="473.02481762098"/>
    <n v="0.83307173729999995"/>
    <n v="2"/>
    <n v="0"/>
    <n v="0"/>
    <n v="0.53686809400000002"/>
    <n v="0"/>
    <n v="0"/>
    <n v="2"/>
    <n v="50"/>
  </r>
  <r>
    <x v="8"/>
    <n v="47092"/>
    <n v="2"/>
    <n v="0"/>
    <n v="0"/>
    <n v="0"/>
    <n v="0"/>
    <n v="0"/>
    <n v="0"/>
    <n v="2"/>
    <n v="0"/>
    <n v="0"/>
    <n v="0"/>
    <n v="0"/>
    <n v="0.26"/>
    <n v="0"/>
    <n v="0"/>
    <n v="0"/>
    <n v="0.34"/>
    <n v="0"/>
    <n v="272.69105767571727"/>
    <n v="0.65361652349999999"/>
    <n v="2"/>
    <n v="0"/>
    <n v="0"/>
    <n v="0.474816929"/>
    <n v="0"/>
    <n v="0"/>
    <n v="2"/>
    <n v="50"/>
  </r>
  <r>
    <x v="8"/>
    <n v="48652"/>
    <n v="6.68"/>
    <n v="0"/>
    <n v="0"/>
    <n v="0"/>
    <n v="0"/>
    <n v="0"/>
    <n v="1"/>
    <n v="4.67"/>
    <n v="0"/>
    <n v="0"/>
    <n v="0"/>
    <n v="0"/>
    <n v="0.13"/>
    <n v="0"/>
    <n v="0"/>
    <n v="0"/>
    <n v="0"/>
    <n v="0"/>
    <n v="73.06839687211253"/>
    <n v="1.4708224256"/>
    <n v="2"/>
    <n v="0"/>
    <n v="0"/>
    <n v="0.38022619299999999"/>
    <n v="0"/>
    <n v="0"/>
    <n v="6.68"/>
    <n v="167"/>
  </r>
  <r>
    <x v="8"/>
    <n v="44867"/>
    <n v="2.81"/>
    <n v="0"/>
    <n v="0"/>
    <n v="0"/>
    <n v="0"/>
    <n v="0"/>
    <n v="0"/>
    <n v="0.97"/>
    <n v="0"/>
    <n v="0.67"/>
    <n v="0"/>
    <n v="0"/>
    <n v="0.33"/>
    <n v="0"/>
    <n v="0"/>
    <n v="0"/>
    <n v="0"/>
    <n v="0"/>
    <n v="0"/>
    <n v="0.1277596788"/>
    <n v="2"/>
    <n v="0"/>
    <n v="0"/>
    <n v="0.05"/>
    <n v="0"/>
    <n v="0"/>
    <n v="2.81"/>
    <n v="70.25"/>
  </r>
  <r>
    <x v="8"/>
    <n v="44875"/>
    <n v="6.75"/>
    <n v="0"/>
    <n v="1"/>
    <n v="0"/>
    <n v="0"/>
    <n v="0"/>
    <n v="0.75"/>
    <n v="4"/>
    <n v="0"/>
    <n v="0"/>
    <n v="0"/>
    <n v="0"/>
    <n v="0"/>
    <n v="0"/>
    <n v="0"/>
    <n v="0"/>
    <n v="0.2"/>
    <n v="0"/>
    <n v="0"/>
    <n v="0.20364269469999999"/>
    <n v="2"/>
    <n v="0"/>
    <n v="0"/>
    <n v="0.336492662"/>
    <n v="0"/>
    <n v="0"/>
    <n v="6.75"/>
    <n v="168.75"/>
  </r>
  <r>
    <x v="8"/>
    <n v="47969"/>
    <n v="1.06"/>
    <n v="0"/>
    <n v="0"/>
    <n v="0"/>
    <n v="0"/>
    <n v="0"/>
    <n v="0"/>
    <n v="0.06"/>
    <n v="0"/>
    <n v="0"/>
    <n v="0"/>
    <n v="0"/>
    <n v="0"/>
    <n v="0"/>
    <n v="0"/>
    <n v="0"/>
    <n v="0"/>
    <n v="0"/>
    <n v="1074.7561885233724"/>
    <n v="3.8634702021999998"/>
    <n v="2"/>
    <n v="0"/>
    <n v="0"/>
    <n v="0.75108404600000001"/>
    <n v="0"/>
    <n v="0"/>
    <n v="1.06"/>
    <n v="26.5"/>
  </r>
  <r>
    <x v="8"/>
    <n v="46151"/>
    <n v="6.71"/>
    <n v="0"/>
    <n v="0"/>
    <n v="0"/>
    <n v="0"/>
    <n v="0"/>
    <n v="0"/>
    <n v="1.97"/>
    <n v="0"/>
    <n v="0"/>
    <n v="0"/>
    <n v="0"/>
    <n v="0"/>
    <n v="0"/>
    <n v="0"/>
    <n v="0"/>
    <n v="0"/>
    <n v="0"/>
    <n v="0"/>
    <n v="0.58445786990000004"/>
    <n v="2"/>
    <n v="0"/>
    <n v="0"/>
    <n v="0.232442236"/>
    <n v="0"/>
    <n v="0"/>
    <n v="6.71"/>
    <n v="167.75"/>
  </r>
  <r>
    <x v="8"/>
    <n v="44883"/>
    <n v="1.45"/>
    <n v="0"/>
    <n v="0"/>
    <n v="0"/>
    <n v="0"/>
    <n v="0"/>
    <n v="0"/>
    <n v="0"/>
    <n v="0"/>
    <n v="0"/>
    <n v="0"/>
    <n v="0"/>
    <n v="0"/>
    <n v="0"/>
    <n v="0"/>
    <n v="0"/>
    <n v="0.1"/>
    <n v="0"/>
    <n v="135.2184253389232"/>
    <n v="0.2185882881"/>
    <n v="2"/>
    <n v="0"/>
    <n v="0"/>
    <n v="0.41024625199999998"/>
    <n v="0"/>
    <n v="0"/>
    <n v="1.45"/>
    <n v="36.25"/>
  </r>
  <r>
    <x v="8"/>
    <n v="49098"/>
    <n v="2"/>
    <n v="0"/>
    <n v="0"/>
    <n v="0"/>
    <n v="0"/>
    <n v="0"/>
    <n v="0"/>
    <n v="0"/>
    <n v="0"/>
    <n v="0"/>
    <n v="0"/>
    <n v="0"/>
    <n v="0.13"/>
    <n v="0"/>
    <n v="0"/>
    <n v="0"/>
    <n v="0"/>
    <n v="0"/>
    <n v="606.2892002873632"/>
    <n v="0.58631960949999995"/>
    <n v="2"/>
    <n v="0"/>
    <n v="0"/>
    <n v="0.51607146299999995"/>
    <n v="0"/>
    <n v="0"/>
    <n v="2"/>
    <n v="50"/>
  </r>
  <r>
    <x v="8"/>
    <n v="46243"/>
    <n v="9.2100000000000009"/>
    <n v="0"/>
    <n v="0"/>
    <n v="0"/>
    <n v="0"/>
    <n v="0"/>
    <n v="0"/>
    <n v="4.9800000000000004"/>
    <n v="0"/>
    <n v="0"/>
    <n v="0"/>
    <n v="0"/>
    <n v="0.12"/>
    <n v="0"/>
    <n v="0"/>
    <n v="0"/>
    <n v="0.28999999999999998"/>
    <n v="0"/>
    <n v="760.42910854936429"/>
    <n v="0.93715947769999997"/>
    <n v="2"/>
    <n v="0"/>
    <n v="0"/>
    <n v="0.68866103700000003"/>
    <n v="0"/>
    <n v="0"/>
    <n v="9.2100000000000009"/>
    <n v="230.25000000000003"/>
  </r>
  <r>
    <x v="8"/>
    <n v="47399"/>
    <n v="6.63"/>
    <n v="0"/>
    <n v="0.42"/>
    <n v="0"/>
    <n v="0"/>
    <n v="0"/>
    <n v="0"/>
    <n v="2.63"/>
    <n v="0"/>
    <n v="0"/>
    <n v="0"/>
    <n v="0"/>
    <n v="0"/>
    <n v="0"/>
    <n v="0"/>
    <n v="0"/>
    <n v="0.2"/>
    <n v="0"/>
    <n v="0"/>
    <n v="0.56256886930000005"/>
    <n v="2"/>
    <n v="0"/>
    <n v="0"/>
    <n v="0.235405594"/>
    <n v="0"/>
    <n v="0"/>
    <n v="6.63"/>
    <n v="165.75"/>
  </r>
  <r>
    <x v="8"/>
    <n v="44891"/>
    <n v="2.42"/>
    <n v="0"/>
    <n v="0"/>
    <n v="0"/>
    <n v="0"/>
    <n v="0"/>
    <n v="0"/>
    <n v="1.42"/>
    <n v="0"/>
    <n v="0"/>
    <n v="0"/>
    <n v="0"/>
    <n v="0"/>
    <n v="0"/>
    <n v="0"/>
    <n v="0"/>
    <n v="0"/>
    <n v="0"/>
    <n v="443.91956364968348"/>
    <n v="0.79425686529999995"/>
    <n v="2"/>
    <n v="0"/>
    <n v="0"/>
    <n v="0.54630889699999996"/>
    <n v="0"/>
    <n v="0"/>
    <n v="2.42"/>
    <n v="60.5"/>
  </r>
  <r>
    <x v="8"/>
    <n v="4561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124.70879710932269"/>
    <n v="0.1171450919"/>
    <n v="2"/>
    <n v="0"/>
    <n v="0"/>
    <n v="0.40488059700000001"/>
    <n v="0"/>
    <n v="0"/>
    <n v="2"/>
    <n v="50"/>
  </r>
  <r>
    <x v="8"/>
    <n v="44909"/>
    <n v="46.13"/>
    <n v="1"/>
    <n v="2.74"/>
    <n v="1"/>
    <n v="0"/>
    <n v="0"/>
    <n v="0.93"/>
    <n v="38.15"/>
    <n v="0"/>
    <n v="0"/>
    <n v="0"/>
    <n v="0"/>
    <n v="0.23"/>
    <n v="0"/>
    <n v="0"/>
    <n v="0"/>
    <n v="0.56999999999999995"/>
    <n v="0"/>
    <n v="1232.9868147958166"/>
    <n v="1.8922585448"/>
    <n v="2"/>
    <n v="0"/>
    <n v="0"/>
    <n v="0.78552379999999999"/>
    <n v="0"/>
    <n v="0"/>
    <n v="46.13"/>
    <n v="1153.25"/>
  </r>
  <r>
    <x v="8"/>
    <n v="44917"/>
    <n v="2.02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742.47272824761058"/>
    <n v="1.8337481573000001"/>
    <n v="2"/>
    <n v="0"/>
    <n v="0"/>
    <n v="0.73082110300000003"/>
    <n v="0"/>
    <n v="0"/>
    <n v="2.0299999999999998"/>
    <n v="50.749999999999993"/>
  </r>
  <r>
    <x v="8"/>
    <n v="91397"/>
    <n v="1.91"/>
    <n v="0"/>
    <n v="0"/>
    <n v="0"/>
    <n v="0"/>
    <n v="0"/>
    <n v="0"/>
    <n v="1.91"/>
    <n v="0"/>
    <n v="0"/>
    <n v="0"/>
    <n v="0"/>
    <n v="0"/>
    <n v="0.06"/>
    <n v="0"/>
    <n v="7.0000000000000007E-2"/>
    <n v="0.12"/>
    <n v="0"/>
    <n v="352.73031537543017"/>
    <n v="0.71296624009999998"/>
    <n v="2"/>
    <n v="0"/>
    <n v="0"/>
    <n v="0.496067539"/>
    <n v="0"/>
    <n v="0"/>
    <n v="1.91"/>
    <n v="47.75"/>
  </r>
  <r>
    <x v="8"/>
    <n v="48876"/>
    <n v="6.03"/>
    <n v="0"/>
    <n v="1"/>
    <n v="0"/>
    <n v="0"/>
    <n v="0"/>
    <n v="0"/>
    <n v="4.03"/>
    <n v="0"/>
    <n v="0"/>
    <n v="0"/>
    <n v="0"/>
    <n v="0.26"/>
    <n v="0"/>
    <n v="0"/>
    <n v="0"/>
    <n v="0"/>
    <n v="0"/>
    <n v="647.43094685976916"/>
    <n v="0.68979212950000002"/>
    <n v="2"/>
    <n v="0"/>
    <n v="0"/>
    <n v="0.59495910799999996"/>
    <n v="0"/>
    <n v="0"/>
    <n v="6.03"/>
    <n v="150.75"/>
  </r>
  <r>
    <x v="8"/>
    <n v="4668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471.94584105142451"/>
    <n v="0.85059201839999998"/>
    <n v="2"/>
    <n v="0"/>
    <n v="0"/>
    <n v="0.49846404900000002"/>
    <n v="0"/>
    <n v="0"/>
    <n v="5"/>
    <n v="125"/>
  </r>
  <r>
    <x v="8"/>
    <n v="46201"/>
    <n v="1.72"/>
    <n v="0"/>
    <n v="0"/>
    <n v="0"/>
    <n v="0"/>
    <n v="0"/>
    <n v="0"/>
    <n v="0"/>
    <n v="0"/>
    <n v="0"/>
    <n v="0"/>
    <n v="0"/>
    <n v="0.13"/>
    <n v="0"/>
    <n v="0"/>
    <n v="0"/>
    <n v="0"/>
    <n v="0"/>
    <n v="465.31206946121557"/>
    <n v="0.51135363010000001"/>
    <n v="2"/>
    <n v="0"/>
    <n v="0"/>
    <n v="0.50774792099999999"/>
    <n v="0"/>
    <n v="0"/>
    <n v="1.72"/>
    <n v="43"/>
  </r>
  <r>
    <x v="8"/>
    <n v="45922"/>
    <n v="4.75"/>
    <n v="0"/>
    <n v="0"/>
    <n v="0"/>
    <n v="0"/>
    <n v="0"/>
    <n v="0"/>
    <n v="0.93"/>
    <n v="0"/>
    <n v="0"/>
    <n v="0"/>
    <n v="0"/>
    <n v="0"/>
    <n v="0"/>
    <n v="0"/>
    <n v="0"/>
    <n v="0"/>
    <n v="0"/>
    <n v="2018.2177873338546"/>
    <n v="4.1098962133999999"/>
    <n v="2"/>
    <n v="0"/>
    <n v="0"/>
    <n v="0.89960652399999996"/>
    <n v="0"/>
    <n v="0"/>
    <n v="4.75"/>
    <n v="118.75"/>
  </r>
  <r>
    <x v="8"/>
    <n v="50591"/>
    <n v="1.1100000000000001"/>
    <n v="0"/>
    <n v="0"/>
    <n v="0"/>
    <n v="0"/>
    <n v="0"/>
    <n v="0"/>
    <n v="0.99"/>
    <n v="0"/>
    <n v="0"/>
    <n v="0"/>
    <n v="0"/>
    <n v="0"/>
    <n v="0"/>
    <n v="0"/>
    <n v="0"/>
    <n v="0"/>
    <n v="0"/>
    <n v="187.14555345230002"/>
    <n v="0.6706230608"/>
    <n v="2"/>
    <n v="0"/>
    <n v="0"/>
    <n v="0.43269559299999999"/>
    <n v="0"/>
    <n v="0"/>
    <n v="1.1100000000000001"/>
    <n v="27.750000000000004"/>
  </r>
  <r>
    <x v="8"/>
    <n v="48694"/>
    <n v="5.84"/>
    <n v="0"/>
    <n v="0"/>
    <n v="0"/>
    <n v="0"/>
    <n v="0"/>
    <n v="1"/>
    <n v="1.84"/>
    <n v="0"/>
    <n v="0"/>
    <n v="0"/>
    <n v="0"/>
    <n v="0.13"/>
    <n v="0"/>
    <n v="0"/>
    <n v="0"/>
    <n v="0.37"/>
    <n v="0"/>
    <n v="1248.7247346686736"/>
    <n v="3.9918988903999999"/>
    <n v="2"/>
    <n v="0"/>
    <n v="0"/>
    <n v="0.78548638900000001"/>
    <n v="0"/>
    <n v="0"/>
    <n v="5.84"/>
    <n v="146"/>
  </r>
  <r>
    <x v="8"/>
    <n v="44925"/>
    <n v="13.93"/>
    <n v="0"/>
    <n v="0"/>
    <n v="0"/>
    <n v="0"/>
    <n v="0"/>
    <n v="0"/>
    <n v="2.33"/>
    <n v="0"/>
    <n v="0"/>
    <n v="0"/>
    <n v="0"/>
    <n v="0"/>
    <n v="0"/>
    <n v="0"/>
    <n v="0"/>
    <n v="0.4"/>
    <n v="0"/>
    <n v="193.29826192656577"/>
    <n v="0.51921023610000006"/>
    <n v="2"/>
    <n v="0"/>
    <n v="0"/>
    <n v="0.447162436"/>
    <n v="0"/>
    <n v="0"/>
    <n v="13.93"/>
    <n v="348.25"/>
  </r>
  <r>
    <x v="8"/>
    <n v="4995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69.80492852489169"/>
    <n v="0.39200252619999998"/>
    <n v="2"/>
    <n v="0"/>
    <n v="0"/>
    <n v="0.49205801799999999"/>
    <n v="0"/>
    <n v="0"/>
    <n v="1"/>
    <n v="25"/>
  </r>
  <r>
    <x v="8"/>
    <n v="49296"/>
    <n v="2.06"/>
    <n v="0"/>
    <n v="0"/>
    <n v="0"/>
    <n v="0"/>
    <n v="0"/>
    <n v="0"/>
    <n v="1"/>
    <n v="0"/>
    <n v="0"/>
    <n v="0"/>
    <n v="0"/>
    <n v="0"/>
    <n v="0"/>
    <n v="0"/>
    <n v="0"/>
    <n v="0.34"/>
    <n v="0"/>
    <n v="415.76221757373361"/>
    <n v="0.93459537859999997"/>
    <n v="2"/>
    <n v="0"/>
    <n v="0"/>
    <n v="0.49147698000000001"/>
    <n v="0"/>
    <n v="0"/>
    <n v="2.06"/>
    <n v="51.5"/>
  </r>
  <r>
    <x v="8"/>
    <n v="5007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15702526419999999"/>
    <n v="2"/>
    <n v="0"/>
    <n v="0"/>
    <n v="0.27268622799999997"/>
    <n v="0"/>
    <n v="0"/>
    <n v="2"/>
    <n v="50"/>
  </r>
  <r>
    <x v="8"/>
    <n v="45625"/>
    <n v="15.04"/>
    <n v="0"/>
    <n v="2"/>
    <n v="0.73"/>
    <n v="0"/>
    <n v="0"/>
    <n v="0"/>
    <n v="7.62"/>
    <n v="0"/>
    <n v="0"/>
    <n v="0"/>
    <n v="0"/>
    <n v="0.24"/>
    <n v="0"/>
    <n v="0"/>
    <n v="0"/>
    <n v="0.14000000000000001"/>
    <n v="0"/>
    <n v="253.490412427688"/>
    <n v="0.62276061569999996"/>
    <n v="2"/>
    <n v="0"/>
    <n v="0"/>
    <n v="0.430202741"/>
    <n v="0"/>
    <n v="0"/>
    <n v="15.04"/>
    <n v="376"/>
  </r>
  <r>
    <x v="8"/>
    <n v="46011"/>
    <n v="0.49"/>
    <n v="0"/>
    <n v="0"/>
    <n v="0"/>
    <n v="0"/>
    <n v="0"/>
    <n v="0"/>
    <n v="0"/>
    <n v="0"/>
    <n v="0"/>
    <n v="0"/>
    <n v="0"/>
    <n v="0"/>
    <n v="0"/>
    <n v="0"/>
    <n v="0"/>
    <n v="0"/>
    <n v="0"/>
    <n v="367.66017609812599"/>
    <n v="0.46507363860000001"/>
    <n v="2"/>
    <n v="0"/>
    <n v="0"/>
    <n v="0.56579017499999995"/>
    <n v="0"/>
    <n v="0"/>
    <n v="0.49"/>
    <n v="12.25"/>
  </r>
  <r>
    <x v="8"/>
    <n v="49536"/>
    <n v="9.6"/>
    <n v="0"/>
    <n v="0.28000000000000003"/>
    <n v="0"/>
    <n v="0"/>
    <n v="0"/>
    <n v="0.27"/>
    <n v="3.6"/>
    <n v="0"/>
    <n v="0"/>
    <n v="0"/>
    <n v="0"/>
    <n v="0.13"/>
    <n v="0"/>
    <n v="0"/>
    <n v="0"/>
    <n v="0.6"/>
    <n v="0"/>
    <n v="598.58020735374362"/>
    <n v="1.3249609392999999"/>
    <n v="2"/>
    <n v="0"/>
    <n v="0"/>
    <n v="0.63579977499999996"/>
    <n v="0"/>
    <n v="0"/>
    <n v="9.6"/>
    <n v="240"/>
  </r>
  <r>
    <x v="8"/>
    <n v="44933"/>
    <n v="1.91"/>
    <n v="0"/>
    <n v="0"/>
    <n v="0"/>
    <n v="0"/>
    <n v="0"/>
    <n v="0"/>
    <n v="0"/>
    <n v="0"/>
    <n v="0"/>
    <n v="0"/>
    <n v="0"/>
    <n v="0.13"/>
    <n v="0"/>
    <n v="0"/>
    <n v="0"/>
    <n v="0"/>
    <n v="0"/>
    <n v="0"/>
    <n v="6.9701099999999998E-4"/>
    <n v="2"/>
    <n v="0"/>
    <n v="0"/>
    <n v="0.05"/>
    <n v="0"/>
    <n v="0"/>
    <n v="1.91"/>
    <n v="47.75"/>
  </r>
  <r>
    <x v="8"/>
    <n v="47522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360.28401797175866"/>
    <n v="1.2906144546"/>
    <n v="2"/>
    <n v="0"/>
    <n v="0"/>
    <n v="0.47848337600000002"/>
    <n v="0"/>
    <n v="0"/>
    <n v="2"/>
    <n v="50"/>
  </r>
  <r>
    <x v="8"/>
    <n v="44941"/>
    <n v="5.79"/>
    <n v="0"/>
    <n v="1"/>
    <n v="0"/>
    <n v="0"/>
    <n v="0"/>
    <n v="0"/>
    <n v="4.78"/>
    <n v="0"/>
    <n v="0"/>
    <n v="0"/>
    <n v="0"/>
    <n v="0"/>
    <n v="0"/>
    <n v="0"/>
    <n v="0"/>
    <n v="0.4"/>
    <n v="0"/>
    <n v="540.99431881582973"/>
    <n v="0.82392606840000004"/>
    <n v="2"/>
    <n v="0"/>
    <n v="0"/>
    <n v="0.544388439"/>
    <n v="0"/>
    <n v="0"/>
    <n v="5.79"/>
    <n v="144.75"/>
  </r>
  <r>
    <x v="8"/>
    <n v="4964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944.47669879804835"/>
    <n v="1.5235630004"/>
    <n v="2"/>
    <n v="0"/>
    <n v="0"/>
    <n v="0.9"/>
    <n v="0"/>
    <n v="0"/>
    <n v="2"/>
    <n v="50"/>
  </r>
  <r>
    <x v="8"/>
    <n v="48744"/>
    <n v="5.99"/>
    <n v="0"/>
    <n v="1"/>
    <n v="0"/>
    <n v="0"/>
    <n v="0"/>
    <n v="0"/>
    <n v="2"/>
    <n v="0"/>
    <n v="0"/>
    <n v="0"/>
    <n v="0"/>
    <n v="0.13"/>
    <n v="0"/>
    <n v="0"/>
    <n v="0"/>
    <n v="0.2"/>
    <n v="0"/>
    <n v="448.97439546401921"/>
    <n v="0.31150880879999998"/>
    <n v="2"/>
    <n v="0"/>
    <n v="0"/>
    <n v="0.52793824300000003"/>
    <n v="0"/>
    <n v="0"/>
    <n v="5.99"/>
    <n v="149.75"/>
  </r>
  <r>
    <x v="8"/>
    <n v="47464"/>
    <n v="2.11"/>
    <n v="0"/>
    <n v="1"/>
    <n v="0"/>
    <n v="0"/>
    <n v="0"/>
    <n v="0"/>
    <n v="0"/>
    <n v="0"/>
    <n v="0"/>
    <n v="0"/>
    <n v="0"/>
    <n v="0.26"/>
    <n v="0"/>
    <n v="0"/>
    <n v="0"/>
    <n v="0.1"/>
    <n v="0"/>
    <n v="0"/>
    <n v="0.10754930190000001"/>
    <n v="2"/>
    <n v="0"/>
    <n v="0"/>
    <n v="0.12540008999999999"/>
    <n v="0"/>
    <n v="0"/>
    <n v="2.11"/>
    <n v="52.75"/>
  </r>
  <r>
    <x v="8"/>
    <n v="44966"/>
    <n v="2.87"/>
    <n v="0"/>
    <n v="0.43"/>
    <n v="0"/>
    <n v="0"/>
    <n v="0"/>
    <n v="0"/>
    <n v="0.87"/>
    <n v="0"/>
    <n v="0"/>
    <n v="0"/>
    <n v="0"/>
    <n v="0"/>
    <n v="0"/>
    <n v="0"/>
    <n v="0"/>
    <n v="0.2"/>
    <n v="0"/>
    <n v="667.67822977747699"/>
    <n v="1.1587698951000001"/>
    <n v="2"/>
    <n v="0"/>
    <n v="0"/>
    <n v="0.63004805600000002"/>
    <n v="0"/>
    <n v="0"/>
    <n v="2.87"/>
    <n v="71.75"/>
  </r>
  <r>
    <x v="8"/>
    <n v="44958"/>
    <n v="11.51"/>
    <n v="1"/>
    <n v="2"/>
    <n v="0"/>
    <n v="0"/>
    <n v="0"/>
    <n v="0"/>
    <n v="5.51"/>
    <n v="0"/>
    <n v="0"/>
    <n v="0"/>
    <n v="0"/>
    <n v="0.26"/>
    <n v="0"/>
    <n v="0"/>
    <n v="0"/>
    <n v="0.44"/>
    <n v="0"/>
    <n v="0"/>
    <n v="0.52469289910000005"/>
    <n v="2"/>
    <n v="0"/>
    <n v="0"/>
    <n v="0.29313963300000001"/>
    <n v="0"/>
    <n v="0"/>
    <n v="11.51"/>
    <n v="287.75"/>
  </r>
  <r>
    <x v="8"/>
    <n v="4682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245574569999999"/>
    <n v="2"/>
    <n v="0"/>
    <n v="0"/>
    <n v="0.28725098300000002"/>
    <n v="0"/>
    <n v="0"/>
    <n v="1"/>
    <n v="25"/>
  </r>
  <r>
    <x v="8"/>
    <n v="45633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645.53828061638274"/>
    <n v="9.52388183E-2"/>
    <n v="2"/>
    <n v="0"/>
    <n v="0"/>
    <n v="0.61727208"/>
    <n v="0"/>
    <n v="0"/>
    <n v="0.98"/>
    <n v="24.5"/>
  </r>
  <r>
    <x v="8"/>
    <n v="50393"/>
    <n v="5.31"/>
    <n v="0.98"/>
    <n v="0"/>
    <n v="0"/>
    <n v="0"/>
    <n v="0"/>
    <n v="0"/>
    <n v="3.31"/>
    <n v="0"/>
    <n v="0"/>
    <n v="0"/>
    <n v="0"/>
    <n v="0"/>
    <n v="0"/>
    <n v="0"/>
    <n v="0"/>
    <n v="0"/>
    <n v="0"/>
    <n v="1018.1130791568545"/>
    <n v="3.0653403602"/>
    <n v="2"/>
    <n v="0"/>
    <n v="0"/>
    <n v="0.64827306100000004"/>
    <n v="0"/>
    <n v="0"/>
    <n v="5.31"/>
    <n v="132.75"/>
  </r>
  <r>
    <x v="8"/>
    <n v="44974"/>
    <n v="3.47"/>
    <n v="0"/>
    <n v="1"/>
    <n v="0"/>
    <n v="0"/>
    <n v="0"/>
    <n v="0"/>
    <n v="2"/>
    <n v="0"/>
    <n v="0"/>
    <n v="0"/>
    <n v="0"/>
    <n v="0"/>
    <n v="0"/>
    <n v="0"/>
    <n v="0"/>
    <n v="0.03"/>
    <n v="0"/>
    <n v="326.58521855642078"/>
    <n v="0.20087097000000001"/>
    <n v="2"/>
    <n v="0"/>
    <n v="0"/>
    <n v="0.48188691299999997"/>
    <n v="0"/>
    <n v="0"/>
    <n v="3.47"/>
    <n v="86.75"/>
  </r>
  <r>
    <x v="8"/>
    <n v="46904"/>
    <n v="5.66"/>
    <n v="0"/>
    <n v="1"/>
    <n v="0"/>
    <n v="0"/>
    <n v="0"/>
    <n v="0"/>
    <n v="0.66"/>
    <n v="0"/>
    <n v="0"/>
    <n v="0"/>
    <n v="0"/>
    <n v="0"/>
    <n v="0"/>
    <n v="0"/>
    <n v="0"/>
    <n v="0.2"/>
    <n v="0"/>
    <n v="0"/>
    <n v="1.1222606594"/>
    <n v="2"/>
    <n v="0"/>
    <n v="0"/>
    <n v="0.23603475500000001"/>
    <n v="0"/>
    <n v="0"/>
    <n v="5.66"/>
    <n v="141.5"/>
  </r>
  <r>
    <x v="8"/>
    <n v="44982"/>
    <n v="2.4300000000000002"/>
    <n v="0"/>
    <n v="0.17"/>
    <n v="0"/>
    <n v="0"/>
    <n v="0"/>
    <n v="0"/>
    <n v="2.2400000000000002"/>
    <n v="0"/>
    <n v="0"/>
    <n v="0"/>
    <n v="0"/>
    <n v="0"/>
    <n v="0"/>
    <n v="0"/>
    <n v="0"/>
    <n v="0"/>
    <n v="0"/>
    <n v="583.23385474218048"/>
    <n v="0.54693577179999997"/>
    <n v="2"/>
    <n v="0"/>
    <n v="0"/>
    <n v="0.57546102799999999"/>
    <n v="0"/>
    <n v="0"/>
    <n v="2.4300000000000002"/>
    <n v="60.750000000000007"/>
  </r>
  <r>
    <x v="8"/>
    <n v="44990"/>
    <n v="13.62"/>
    <n v="0"/>
    <n v="1.46"/>
    <n v="0.63"/>
    <n v="0"/>
    <n v="0"/>
    <n v="0"/>
    <n v="9.27"/>
    <n v="0"/>
    <n v="0"/>
    <n v="0"/>
    <n v="0"/>
    <n v="0.13"/>
    <n v="0"/>
    <n v="0"/>
    <n v="0"/>
    <n v="0.28999999999999998"/>
    <n v="0"/>
    <n v="1752.8093870776477"/>
    <n v="3.7240436833000001"/>
    <n v="2"/>
    <n v="0"/>
    <n v="0"/>
    <n v="0.87796335700000006"/>
    <n v="0"/>
    <n v="0"/>
    <n v="13.62"/>
    <n v="340.5"/>
  </r>
  <r>
    <x v="8"/>
    <n v="50500"/>
    <n v="5.84"/>
    <n v="0"/>
    <n v="0"/>
    <n v="0"/>
    <n v="0"/>
    <n v="0"/>
    <n v="0"/>
    <n v="3"/>
    <n v="0"/>
    <n v="0"/>
    <n v="0"/>
    <n v="0"/>
    <n v="0.13"/>
    <n v="0"/>
    <n v="0"/>
    <n v="0"/>
    <n v="0.2"/>
    <n v="0"/>
    <n v="436.71880656189848"/>
    <n v="0.58110440510000005"/>
    <n v="2"/>
    <n v="0"/>
    <n v="0"/>
    <n v="0.58918126299999996"/>
    <n v="0"/>
    <n v="0"/>
    <n v="5.84"/>
    <n v="146"/>
  </r>
  <r>
    <x v="8"/>
    <n v="45005"/>
    <n v="3.5"/>
    <n v="0"/>
    <n v="0"/>
    <n v="0"/>
    <n v="0"/>
    <n v="0"/>
    <n v="0"/>
    <n v="2.5"/>
    <n v="0"/>
    <n v="0"/>
    <n v="0"/>
    <n v="0"/>
    <n v="0"/>
    <n v="0"/>
    <n v="0"/>
    <n v="0"/>
    <n v="0"/>
    <n v="0"/>
    <n v="325.59139187654893"/>
    <n v="1.7679598572999999"/>
    <n v="2"/>
    <n v="0"/>
    <n v="0"/>
    <n v="0.39817260300000001"/>
    <n v="0"/>
    <n v="0"/>
    <n v="3.5"/>
    <n v="87.5"/>
  </r>
  <r>
    <x v="8"/>
    <n v="48231"/>
    <n v="5.42"/>
    <n v="0"/>
    <n v="0.43"/>
    <n v="0"/>
    <n v="0"/>
    <n v="0"/>
    <n v="0"/>
    <n v="3"/>
    <n v="0"/>
    <n v="0"/>
    <n v="0"/>
    <n v="0"/>
    <n v="0"/>
    <n v="0"/>
    <n v="0"/>
    <n v="0"/>
    <n v="0"/>
    <n v="0"/>
    <n v="710.46474099151123"/>
    <n v="1.3976599478"/>
    <n v="2"/>
    <n v="0"/>
    <n v="0"/>
    <n v="0.59894108400000001"/>
    <n v="0"/>
    <n v="0"/>
    <n v="5.42"/>
    <n v="135.5"/>
  </r>
  <r>
    <x v="8"/>
    <n v="45013"/>
    <n v="1.45"/>
    <n v="0"/>
    <n v="0"/>
    <n v="0"/>
    <n v="0"/>
    <n v="0"/>
    <n v="0"/>
    <n v="1"/>
    <n v="0"/>
    <n v="0"/>
    <n v="0"/>
    <n v="0"/>
    <n v="0"/>
    <n v="0"/>
    <n v="0"/>
    <n v="0"/>
    <n v="0.44"/>
    <n v="0"/>
    <n v="1082.0060862827995"/>
    <n v="1.8867821737999999"/>
    <n v="2"/>
    <n v="0"/>
    <n v="0"/>
    <n v="0.71196351700000005"/>
    <n v="0"/>
    <n v="0"/>
    <n v="1.45"/>
    <n v="36.25"/>
  </r>
  <r>
    <x v="8"/>
    <n v="49650"/>
    <n v="7.0000000000000007E-2"/>
    <n v="0"/>
    <n v="0"/>
    <n v="0"/>
    <n v="0"/>
    <n v="0"/>
    <n v="0"/>
    <n v="0"/>
    <n v="0"/>
    <n v="0"/>
    <n v="0"/>
    <n v="0"/>
    <n v="0"/>
    <n v="0"/>
    <n v="0"/>
    <n v="0"/>
    <n v="0"/>
    <n v="0"/>
    <n v="1506.8331890181089"/>
    <n v="1.2604890391000001"/>
    <n v="2"/>
    <n v="0"/>
    <n v="0"/>
    <n v="0.836957324"/>
    <n v="0"/>
    <n v="0"/>
    <n v="7.0000000000000007E-2"/>
    <n v="1.7500000000000002"/>
  </r>
  <r>
    <x v="8"/>
    <n v="49247"/>
    <n v="0.38"/>
    <n v="0"/>
    <n v="0"/>
    <n v="0"/>
    <n v="0"/>
    <n v="0"/>
    <n v="0"/>
    <n v="0"/>
    <n v="0"/>
    <n v="0"/>
    <n v="0"/>
    <n v="0"/>
    <n v="0"/>
    <n v="0"/>
    <n v="0"/>
    <n v="0"/>
    <n v="0.2"/>
    <n v="0"/>
    <n v="297.42754156245405"/>
    <n v="0.59618685660000004"/>
    <n v="2"/>
    <n v="0"/>
    <n v="0"/>
    <n v="0.48818807199999997"/>
    <n v="0"/>
    <n v="0"/>
    <n v="0.38"/>
    <n v="9.5"/>
  </r>
  <r>
    <x v="8"/>
    <n v="45641"/>
    <n v="3.86"/>
    <n v="1"/>
    <n v="0"/>
    <n v="0"/>
    <n v="0"/>
    <n v="0"/>
    <n v="0"/>
    <n v="2.86"/>
    <n v="0"/>
    <n v="0"/>
    <n v="0"/>
    <n v="0"/>
    <n v="0"/>
    <n v="0"/>
    <n v="0"/>
    <n v="0"/>
    <n v="0"/>
    <n v="0"/>
    <n v="726.96970407986555"/>
    <n v="0.59415658680000005"/>
    <n v="2"/>
    <n v="0"/>
    <n v="0"/>
    <n v="0.62937138500000001"/>
    <n v="0"/>
    <n v="0"/>
    <n v="3.86"/>
    <n v="96.5"/>
  </r>
  <r>
    <x v="8"/>
    <n v="50468"/>
    <n v="5.1100000000000003"/>
    <n v="0"/>
    <n v="0"/>
    <n v="0"/>
    <n v="0"/>
    <n v="0"/>
    <n v="0"/>
    <n v="3"/>
    <n v="0"/>
    <n v="0"/>
    <n v="0"/>
    <n v="0"/>
    <n v="0"/>
    <n v="0"/>
    <n v="0"/>
    <n v="0"/>
    <n v="0.32"/>
    <n v="0.5"/>
    <n v="104.95143841952908"/>
    <n v="0.19091751169999999"/>
    <n v="2"/>
    <n v="0"/>
    <n v="0"/>
    <n v="0.36638337100000001"/>
    <n v="0"/>
    <n v="0"/>
    <n v="5.21"/>
    <n v="130.25"/>
  </r>
  <r>
    <x v="8"/>
    <n v="4903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12.95758600250269"/>
    <n v="0.81175268170000003"/>
    <n v="2"/>
    <n v="0"/>
    <n v="0"/>
    <n v="0.43597491599999999"/>
    <n v="0"/>
    <n v="0"/>
    <n v="2"/>
    <n v="50"/>
  </r>
  <r>
    <x v="8"/>
    <n v="50252"/>
    <n v="0.92"/>
    <n v="0"/>
    <n v="0"/>
    <n v="0"/>
    <n v="0"/>
    <n v="0"/>
    <n v="0"/>
    <n v="0.92"/>
    <n v="0"/>
    <n v="0"/>
    <n v="0"/>
    <n v="0"/>
    <n v="0"/>
    <n v="0"/>
    <n v="0"/>
    <n v="0"/>
    <n v="0"/>
    <n v="0"/>
    <n v="344.95448763459939"/>
    <n v="1.2012153998999999"/>
    <n v="2"/>
    <n v="0"/>
    <n v="0"/>
    <n v="0.55655145100000003"/>
    <n v="0"/>
    <n v="0"/>
    <n v="0.92"/>
    <n v="23"/>
  </r>
  <r>
    <x v="8"/>
    <n v="45658"/>
    <n v="1.01"/>
    <n v="0"/>
    <n v="0"/>
    <n v="0"/>
    <n v="0"/>
    <n v="0"/>
    <n v="0"/>
    <n v="0.91"/>
    <n v="0"/>
    <n v="0"/>
    <n v="0"/>
    <n v="0"/>
    <n v="0"/>
    <n v="0"/>
    <n v="0"/>
    <n v="0"/>
    <n v="0"/>
    <n v="0"/>
    <n v="191.41223423358713"/>
    <n v="0.47656242160000001"/>
    <n v="2"/>
    <n v="0"/>
    <n v="0"/>
    <n v="0.45040761400000001"/>
    <n v="0"/>
    <n v="0"/>
    <n v="1.01"/>
    <n v="25.25"/>
  </r>
  <r>
    <x v="8"/>
    <n v="45021"/>
    <n v="0.21"/>
    <n v="0"/>
    <n v="0"/>
    <n v="0"/>
    <n v="0"/>
    <n v="0"/>
    <n v="0"/>
    <n v="0.21"/>
    <n v="0"/>
    <n v="0"/>
    <n v="0"/>
    <n v="0"/>
    <n v="0.13"/>
    <n v="0"/>
    <n v="0"/>
    <n v="0"/>
    <n v="0.28999999999999998"/>
    <n v="0"/>
    <n v="1480.5911404272417"/>
    <n v="3.0488731686000001"/>
    <n v="2"/>
    <n v="0"/>
    <n v="0"/>
    <n v="0.79967497499999995"/>
    <n v="0"/>
    <n v="0"/>
    <n v="0.21"/>
    <n v="5.25"/>
  </r>
  <r>
    <x v="8"/>
    <n v="45039"/>
    <n v="1"/>
    <n v="0"/>
    <n v="0"/>
    <n v="0"/>
    <n v="0"/>
    <n v="0"/>
    <n v="0"/>
    <n v="1"/>
    <n v="0"/>
    <n v="0"/>
    <n v="0"/>
    <n v="0"/>
    <n v="0"/>
    <n v="0"/>
    <n v="0"/>
    <n v="0"/>
    <n v="0.2"/>
    <n v="0"/>
    <n v="1546.5927172582619"/>
    <n v="2.1393677732"/>
    <n v="2"/>
    <n v="0"/>
    <n v="0"/>
    <n v="0.86331086800000001"/>
    <n v="0"/>
    <n v="0"/>
    <n v="1"/>
    <n v="25"/>
  </r>
  <r>
    <x v="8"/>
    <n v="48389"/>
    <n v="1.81"/>
    <n v="0"/>
    <n v="0"/>
    <n v="0"/>
    <n v="0"/>
    <n v="0"/>
    <n v="0"/>
    <n v="1"/>
    <n v="0"/>
    <n v="0"/>
    <n v="0"/>
    <n v="0"/>
    <n v="0"/>
    <n v="0"/>
    <n v="0"/>
    <n v="0"/>
    <n v="0"/>
    <n v="0"/>
    <n v="368.10142868895167"/>
    <n v="0.70788949310000004"/>
    <n v="2"/>
    <n v="0"/>
    <n v="0"/>
    <n v="0.52017896699999999"/>
    <n v="0"/>
    <n v="0"/>
    <n v="1.81"/>
    <n v="45.25"/>
  </r>
  <r>
    <x v="8"/>
    <n v="45054"/>
    <n v="8.89"/>
    <n v="0"/>
    <n v="0"/>
    <n v="0"/>
    <n v="0"/>
    <n v="0"/>
    <n v="0"/>
    <n v="2.46"/>
    <n v="0"/>
    <n v="0"/>
    <n v="0"/>
    <n v="0"/>
    <n v="0"/>
    <n v="0"/>
    <n v="0"/>
    <n v="0"/>
    <n v="0"/>
    <n v="0"/>
    <n v="621.43583407768529"/>
    <n v="1.4793474798999999"/>
    <n v="2"/>
    <n v="0"/>
    <n v="0"/>
    <n v="0.63639511400000004"/>
    <n v="0"/>
    <n v="0"/>
    <n v="8.89"/>
    <n v="222.25"/>
  </r>
  <r>
    <x v="8"/>
    <n v="46359"/>
    <n v="40.31"/>
    <n v="0"/>
    <n v="0.49"/>
    <n v="0"/>
    <n v="0"/>
    <n v="0"/>
    <n v="1"/>
    <n v="12.13"/>
    <n v="0"/>
    <n v="0"/>
    <n v="0"/>
    <n v="0"/>
    <n v="0.13"/>
    <n v="0"/>
    <n v="0"/>
    <n v="0"/>
    <n v="0.86"/>
    <n v="0.5"/>
    <n v="95.940921356350984"/>
    <n v="0.55633709860000002"/>
    <n v="2"/>
    <n v="0"/>
    <n v="0"/>
    <n v="0.42032972200000002"/>
    <n v="0"/>
    <n v="0"/>
    <n v="40.410000000000004"/>
    <n v="1010.2500000000001"/>
  </r>
  <r>
    <x v="8"/>
    <n v="47225"/>
    <n v="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2576998E-2"/>
    <n v="2"/>
    <n v="0"/>
    <n v="0"/>
    <n v="0.05"/>
    <n v="0"/>
    <n v="0"/>
    <n v="1.84"/>
    <n v="46"/>
  </r>
  <r>
    <x v="8"/>
    <n v="47696"/>
    <n v="8.73"/>
    <n v="0"/>
    <n v="2.11"/>
    <n v="0"/>
    <n v="0"/>
    <n v="0"/>
    <n v="0"/>
    <n v="1.96"/>
    <n v="0"/>
    <n v="0"/>
    <n v="0"/>
    <n v="0"/>
    <n v="0"/>
    <n v="0"/>
    <n v="0"/>
    <n v="0"/>
    <n v="0"/>
    <n v="0"/>
    <n v="247.69235514974179"/>
    <n v="0.86790672440000005"/>
    <n v="2"/>
    <n v="0"/>
    <n v="0"/>
    <n v="0.44560856900000001"/>
    <n v="0"/>
    <n v="0"/>
    <n v="8.73"/>
    <n v="218.25"/>
  </r>
  <r>
    <x v="8"/>
    <n v="46219"/>
    <n v="0.01"/>
    <n v="0"/>
    <n v="0"/>
    <n v="0"/>
    <n v="0"/>
    <n v="0"/>
    <n v="0"/>
    <n v="0.01"/>
    <n v="0"/>
    <n v="0"/>
    <n v="0"/>
    <n v="0"/>
    <n v="0"/>
    <n v="0"/>
    <n v="0"/>
    <n v="0"/>
    <n v="0"/>
    <n v="0"/>
    <n v="526.203018016295"/>
    <n v="0.20462810000000001"/>
    <n v="2"/>
    <n v="0"/>
    <n v="0"/>
    <n v="0.51510598500000004"/>
    <n v="0"/>
    <n v="0"/>
    <n v="0.01"/>
    <n v="0.25"/>
  </r>
  <r>
    <x v="8"/>
    <n v="48884"/>
    <n v="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573358940000001"/>
    <n v="2"/>
    <n v="0"/>
    <n v="0"/>
    <n v="0.315482496"/>
    <n v="0"/>
    <n v="0"/>
    <n v="1.99"/>
    <n v="49.75"/>
  </r>
  <r>
    <x v="8"/>
    <n v="49155"/>
    <n v="4.0999999999999996"/>
    <n v="0"/>
    <n v="0"/>
    <n v="0"/>
    <n v="0"/>
    <n v="0"/>
    <n v="0"/>
    <n v="1"/>
    <n v="0"/>
    <n v="0"/>
    <n v="0"/>
    <n v="0"/>
    <n v="0.62"/>
    <n v="0.06"/>
    <n v="0"/>
    <n v="7.0000000000000007E-2"/>
    <n v="0.28999999999999998"/>
    <n v="0"/>
    <n v="1961.6913823913796"/>
    <n v="3.6199115761999998"/>
    <n v="2"/>
    <n v="0"/>
    <n v="0"/>
    <n v="0.866317848"/>
    <n v="0"/>
    <n v="0"/>
    <n v="4.0999999999999996"/>
    <n v="102.49999999999999"/>
  </r>
  <r>
    <x v="8"/>
    <n v="46060"/>
    <n v="1.91"/>
    <n v="0"/>
    <n v="0"/>
    <n v="0"/>
    <n v="0"/>
    <n v="0"/>
    <n v="0"/>
    <n v="1.91"/>
    <n v="0"/>
    <n v="0"/>
    <n v="0"/>
    <n v="0"/>
    <n v="0"/>
    <n v="0"/>
    <n v="0"/>
    <n v="0"/>
    <n v="0.27"/>
    <n v="0"/>
    <n v="1283.2776453340132"/>
    <n v="1.1247447871"/>
    <n v="2"/>
    <n v="0"/>
    <n v="0"/>
    <n v="0.78166912"/>
    <n v="0"/>
    <n v="0"/>
    <n v="1.91"/>
    <n v="47.75"/>
  </r>
  <r>
    <x v="8"/>
    <n v="47746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505.19178743029158"/>
    <n v="0.60734886070000005"/>
    <n v="2"/>
    <n v="0"/>
    <n v="0"/>
    <n v="0.567047525"/>
    <n v="0"/>
    <n v="0"/>
    <n v="3"/>
    <n v="75"/>
  </r>
  <r>
    <x v="8"/>
    <n v="45047"/>
    <n v="24.73"/>
    <n v="0"/>
    <n v="2.92"/>
    <n v="0.89"/>
    <n v="0"/>
    <n v="0"/>
    <n v="0.94"/>
    <n v="7.29"/>
    <n v="0"/>
    <n v="0.93"/>
    <n v="0"/>
    <n v="0"/>
    <n v="0.35"/>
    <n v="0"/>
    <n v="0"/>
    <n v="0"/>
    <n v="0.4"/>
    <n v="0"/>
    <n v="83.620651896782661"/>
    <n v="0.66135081969999998"/>
    <n v="2"/>
    <n v="0"/>
    <n v="0"/>
    <n v="0.38829070799999998"/>
    <n v="0"/>
    <n v="0"/>
    <n v="24.73"/>
    <n v="618.25"/>
  </r>
  <r>
    <x v="8"/>
    <n v="49106"/>
    <n v="2"/>
    <n v="0"/>
    <n v="0"/>
    <n v="1"/>
    <n v="0"/>
    <n v="0"/>
    <n v="0"/>
    <n v="2"/>
    <n v="0"/>
    <n v="0"/>
    <n v="0"/>
    <n v="0"/>
    <n v="0.04"/>
    <n v="0"/>
    <n v="0"/>
    <n v="0"/>
    <n v="0"/>
    <n v="0"/>
    <n v="58.722339104770533"/>
    <n v="0.89098288820000004"/>
    <n v="2"/>
    <n v="0"/>
    <n v="0"/>
    <n v="0.295953668"/>
    <n v="0"/>
    <n v="0"/>
    <n v="2"/>
    <n v="50"/>
  </r>
  <r>
    <x v="8"/>
    <n v="45062"/>
    <n v="2.2400000000000002"/>
    <n v="0"/>
    <n v="0"/>
    <n v="0"/>
    <n v="0"/>
    <n v="0"/>
    <n v="0"/>
    <n v="0.25"/>
    <n v="0"/>
    <n v="0"/>
    <n v="0"/>
    <n v="0"/>
    <n v="0"/>
    <n v="0"/>
    <n v="0"/>
    <n v="0"/>
    <n v="0.2"/>
    <n v="0"/>
    <n v="0"/>
    <n v="0.17463541390000001"/>
    <n v="2"/>
    <n v="0"/>
    <n v="0"/>
    <n v="0.05"/>
    <n v="0"/>
    <n v="0"/>
    <n v="2.2400000000000002"/>
    <n v="56.000000000000007"/>
  </r>
  <r>
    <x v="8"/>
    <n v="49668"/>
    <n v="3.99"/>
    <n v="0"/>
    <n v="0"/>
    <n v="0"/>
    <n v="0"/>
    <n v="0"/>
    <n v="0"/>
    <n v="2.99"/>
    <n v="0"/>
    <n v="0"/>
    <n v="0"/>
    <n v="0"/>
    <n v="0"/>
    <n v="0"/>
    <n v="0"/>
    <n v="0"/>
    <n v="0"/>
    <n v="0"/>
    <n v="559.57744411485896"/>
    <n v="0.95854672860000001"/>
    <n v="2"/>
    <n v="0"/>
    <n v="0"/>
    <n v="0.56895798600000003"/>
    <n v="0"/>
    <n v="0"/>
    <n v="3.99"/>
    <n v="99.75"/>
  </r>
  <r>
    <x v="8"/>
    <n v="45070"/>
    <n v="4.0199999999999996"/>
    <n v="0"/>
    <n v="0"/>
    <n v="0.64"/>
    <n v="0"/>
    <n v="0"/>
    <n v="0.19"/>
    <n v="1.37"/>
    <n v="0"/>
    <n v="0"/>
    <n v="0"/>
    <n v="0"/>
    <n v="0"/>
    <n v="0"/>
    <n v="0"/>
    <n v="0"/>
    <n v="0.09"/>
    <n v="0"/>
    <n v="1923.466170566644"/>
    <n v="1.0213142019000001"/>
    <n v="2"/>
    <n v="0"/>
    <n v="0"/>
    <n v="0.84270771099999997"/>
    <n v="0"/>
    <n v="0"/>
    <n v="4.0199999999999996"/>
    <n v="100.49999999999999"/>
  </r>
  <r>
    <x v="8"/>
    <n v="45088"/>
    <n v="3.95"/>
    <n v="0"/>
    <n v="0"/>
    <n v="0"/>
    <n v="0"/>
    <n v="0"/>
    <n v="1"/>
    <n v="3.95"/>
    <n v="0"/>
    <n v="0"/>
    <n v="0"/>
    <n v="0"/>
    <n v="0.13"/>
    <n v="0"/>
    <n v="0"/>
    <n v="0"/>
    <n v="0.1"/>
    <n v="0"/>
    <n v="0"/>
    <n v="0.2988324295"/>
    <n v="2"/>
    <n v="0"/>
    <n v="0"/>
    <n v="0.32562941299999998"/>
    <n v="0"/>
    <n v="0"/>
    <n v="3.95"/>
    <n v="98.75"/>
  </r>
  <r>
    <x v="8"/>
    <n v="45096"/>
    <n v="0.97"/>
    <n v="0"/>
    <n v="0"/>
    <n v="0"/>
    <n v="0"/>
    <n v="0"/>
    <n v="0"/>
    <n v="0.97"/>
    <n v="0"/>
    <n v="0"/>
    <n v="0"/>
    <n v="0"/>
    <n v="0"/>
    <n v="0"/>
    <n v="0"/>
    <n v="0"/>
    <n v="0"/>
    <n v="0"/>
    <n v="659.60703480732207"/>
    <n v="1.2424344042"/>
    <n v="2"/>
    <n v="0"/>
    <n v="0"/>
    <n v="0.58583139399999995"/>
    <n v="0"/>
    <n v="0"/>
    <n v="0.97"/>
    <n v="24.25"/>
  </r>
  <r>
    <x v="8"/>
    <n v="46367"/>
    <n v="1.45"/>
    <n v="0"/>
    <n v="0"/>
    <n v="0"/>
    <n v="0"/>
    <n v="0"/>
    <n v="0"/>
    <n v="0"/>
    <n v="0"/>
    <n v="0"/>
    <n v="0"/>
    <n v="0"/>
    <n v="0"/>
    <n v="0"/>
    <n v="0"/>
    <n v="0"/>
    <n v="0.2"/>
    <n v="0"/>
    <n v="517.66587127426124"/>
    <n v="0.95818072620000005"/>
    <n v="2"/>
    <n v="0"/>
    <n v="0"/>
    <n v="0.52163462699999996"/>
    <n v="0"/>
    <n v="0"/>
    <n v="1.45"/>
    <n v="36.25"/>
  </r>
  <r>
    <x v="8"/>
    <n v="45104"/>
    <n v="9.7799999999999994"/>
    <n v="0"/>
    <n v="1.61"/>
    <n v="0"/>
    <n v="0"/>
    <n v="0"/>
    <n v="1"/>
    <n v="2.73"/>
    <n v="0"/>
    <n v="0"/>
    <n v="0"/>
    <n v="0"/>
    <n v="0"/>
    <n v="0"/>
    <n v="0"/>
    <n v="0"/>
    <n v="0.13"/>
    <n v="0"/>
    <n v="0"/>
    <n v="0.63577925459999995"/>
    <n v="2"/>
    <n v="0"/>
    <n v="0"/>
    <n v="0.32598799899999997"/>
    <n v="0"/>
    <n v="0"/>
    <n v="9.7799999999999994"/>
    <n v="244.49999999999997"/>
  </r>
  <r>
    <x v="8"/>
    <n v="45112"/>
    <n v="19.04"/>
    <n v="0.03"/>
    <n v="1"/>
    <n v="0"/>
    <n v="0"/>
    <n v="0"/>
    <n v="0.72"/>
    <n v="9.86"/>
    <n v="0"/>
    <n v="0"/>
    <n v="0"/>
    <n v="0"/>
    <n v="0.13"/>
    <n v="0"/>
    <n v="0"/>
    <n v="0"/>
    <n v="0.8"/>
    <n v="0.12"/>
    <n v="389.4355083007149"/>
    <n v="1.185985858"/>
    <n v="2"/>
    <n v="0"/>
    <n v="0"/>
    <n v="0.47260367399999997"/>
    <n v="0"/>
    <n v="0"/>
    <n v="19.064"/>
    <n v="476.6"/>
  </r>
  <r>
    <x v="8"/>
    <n v="44081"/>
    <n v="13.96"/>
    <n v="0"/>
    <n v="1"/>
    <n v="0"/>
    <n v="0"/>
    <n v="0"/>
    <n v="0.3"/>
    <n v="6.02"/>
    <n v="0"/>
    <n v="0"/>
    <n v="0"/>
    <n v="0"/>
    <n v="0.26"/>
    <n v="0"/>
    <n v="0"/>
    <n v="0"/>
    <n v="0.4"/>
    <n v="0"/>
    <n v="399.0659966759705"/>
    <n v="1.0846163491"/>
    <n v="2"/>
    <n v="0"/>
    <n v="0"/>
    <n v="0.55386638899999996"/>
    <n v="0"/>
    <n v="0"/>
    <n v="13.96"/>
    <n v="349"/>
  </r>
  <r>
    <x v="8"/>
    <n v="49577"/>
    <n v="0.99"/>
    <n v="0"/>
    <n v="0"/>
    <n v="0"/>
    <n v="0"/>
    <n v="0"/>
    <n v="0"/>
    <n v="0"/>
    <n v="0"/>
    <n v="0"/>
    <n v="0"/>
    <n v="0"/>
    <n v="0"/>
    <n v="0"/>
    <n v="0"/>
    <n v="0"/>
    <n v="0"/>
    <n v="0"/>
    <n v="216.3793252461648"/>
    <n v="0.3878147361"/>
    <n v="2"/>
    <n v="0"/>
    <n v="0"/>
    <n v="0.47935308700000001"/>
    <n v="0"/>
    <n v="0"/>
    <n v="0.99"/>
    <n v="24.75"/>
  </r>
  <r>
    <x v="8"/>
    <n v="49973"/>
    <n v="3.28"/>
    <n v="0"/>
    <n v="0.81"/>
    <n v="0"/>
    <n v="0"/>
    <n v="0"/>
    <n v="0"/>
    <n v="1.81"/>
    <n v="0"/>
    <n v="0"/>
    <n v="0"/>
    <n v="0"/>
    <n v="0"/>
    <n v="0"/>
    <n v="0"/>
    <n v="0"/>
    <n v="0.06"/>
    <n v="0"/>
    <n v="0"/>
    <n v="0.31017412799999999"/>
    <n v="2"/>
    <n v="0"/>
    <n v="0"/>
    <n v="0.187755644"/>
    <n v="0"/>
    <n v="0"/>
    <n v="3.28"/>
    <n v="82"/>
  </r>
  <r>
    <x v="8"/>
    <n v="45120"/>
    <n v="10.15"/>
    <n v="0"/>
    <n v="0"/>
    <n v="0"/>
    <n v="0"/>
    <n v="0"/>
    <n v="0.39"/>
    <n v="3.59"/>
    <n v="0"/>
    <n v="0"/>
    <n v="0"/>
    <n v="0"/>
    <n v="0"/>
    <n v="0"/>
    <n v="0"/>
    <n v="0"/>
    <n v="0.05"/>
    <n v="0"/>
    <n v="85.124003181045353"/>
    <n v="1.0744250469000001"/>
    <n v="2"/>
    <n v="0"/>
    <n v="0"/>
    <n v="0.40508573799999997"/>
    <n v="0"/>
    <n v="0"/>
    <n v="10.15"/>
    <n v="253.75"/>
  </r>
  <r>
    <x v="8"/>
    <n v="45138"/>
    <n v="6.58"/>
    <n v="0"/>
    <n v="0.46"/>
    <n v="0"/>
    <n v="0"/>
    <n v="0"/>
    <n v="0"/>
    <n v="1.95"/>
    <n v="0"/>
    <n v="0.46"/>
    <n v="0"/>
    <n v="0"/>
    <n v="0.49"/>
    <n v="0"/>
    <n v="0"/>
    <n v="0"/>
    <n v="0.21"/>
    <n v="0"/>
    <n v="0"/>
    <n v="0.27267687219999998"/>
    <n v="2"/>
    <n v="0"/>
    <n v="0"/>
    <n v="0.27726853299999998"/>
    <n v="0"/>
    <n v="0"/>
    <n v="6.58"/>
    <n v="164.5"/>
  </r>
  <r>
    <x v="8"/>
    <n v="46524"/>
    <n v="4.82"/>
    <n v="0"/>
    <n v="0.87"/>
    <n v="0"/>
    <n v="0"/>
    <n v="0"/>
    <n v="0"/>
    <n v="1"/>
    <n v="0"/>
    <n v="0"/>
    <n v="0"/>
    <n v="0"/>
    <n v="0"/>
    <n v="0"/>
    <n v="0"/>
    <n v="0"/>
    <n v="0.44"/>
    <n v="0.5"/>
    <n v="380.61365214281204"/>
    <n v="0.69895297469999995"/>
    <n v="2"/>
    <n v="0"/>
    <n v="0"/>
    <n v="0.49383787299999998"/>
    <n v="0"/>
    <n v="0"/>
    <n v="4.92"/>
    <n v="123"/>
  </r>
  <r>
    <x v="8"/>
    <n v="45153"/>
    <n v="22.19"/>
    <n v="0"/>
    <n v="1"/>
    <n v="0"/>
    <n v="0"/>
    <n v="0"/>
    <n v="1.97"/>
    <n v="14.69"/>
    <n v="0"/>
    <n v="0"/>
    <n v="0"/>
    <n v="0"/>
    <n v="0"/>
    <n v="0"/>
    <n v="0"/>
    <n v="0"/>
    <n v="0.28999999999999998"/>
    <n v="0"/>
    <n v="328.08909753919994"/>
    <n v="1.4471382725999999"/>
    <n v="2"/>
    <n v="0"/>
    <n v="0"/>
    <n v="0.47848379000000002"/>
    <n v="0"/>
    <n v="0"/>
    <n v="22.19"/>
    <n v="554.75"/>
  </r>
  <r>
    <x v="8"/>
    <n v="45161"/>
    <n v="8.74"/>
    <n v="0"/>
    <n v="2.08"/>
    <n v="0"/>
    <n v="0"/>
    <n v="0"/>
    <n v="0"/>
    <n v="6.98"/>
    <n v="0"/>
    <n v="0"/>
    <n v="0"/>
    <n v="0"/>
    <n v="0"/>
    <n v="0"/>
    <n v="0"/>
    <n v="0"/>
    <n v="0.59"/>
    <n v="0"/>
    <n v="2089.5999301616803"/>
    <n v="2.9232169881000001"/>
    <n v="2"/>
    <n v="0"/>
    <n v="0"/>
    <n v="0.9"/>
    <n v="0"/>
    <n v="0"/>
    <n v="8.74"/>
    <n v="218.5"/>
  </r>
  <r>
    <x v="8"/>
    <n v="4954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67.64788883277475"/>
    <n v="0.63227563630000005"/>
    <n v="2"/>
    <n v="0"/>
    <n v="0"/>
    <n v="0.48244906599999998"/>
    <n v="0"/>
    <n v="0"/>
    <n v="4"/>
    <n v="100"/>
  </r>
  <r>
    <x v="8"/>
    <n v="45179"/>
    <n v="4.43"/>
    <n v="0"/>
    <n v="0"/>
    <n v="0"/>
    <n v="0"/>
    <n v="0"/>
    <n v="0"/>
    <n v="1"/>
    <n v="0"/>
    <n v="0"/>
    <n v="0"/>
    <n v="0"/>
    <n v="0"/>
    <n v="0"/>
    <n v="0"/>
    <n v="0"/>
    <n v="0.12"/>
    <n v="0"/>
    <n v="1180.1012551006691"/>
    <n v="3.5501410545000001"/>
    <n v="2"/>
    <n v="0"/>
    <n v="0"/>
    <n v="0.72442221299999998"/>
    <n v="0"/>
    <n v="0"/>
    <n v="4.43"/>
    <n v="110.75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43489"/>
    <n v="5.27"/>
    <n v="0"/>
    <n v="0"/>
    <n v="0.46"/>
    <n v="0"/>
    <n v="0"/>
    <n v="0"/>
    <n v="5.27"/>
    <n v="0"/>
    <n v="0"/>
    <n v="0"/>
    <n v="0"/>
    <n v="0"/>
    <n v="0"/>
    <n v="0"/>
    <n v="0"/>
    <n v="0"/>
    <n v="0"/>
    <n v="965.83149339195813"/>
    <n v="3.72042677"/>
    <n v="2"/>
    <n v="0"/>
    <n v="0"/>
    <n v="0.698126252"/>
    <n v="0"/>
    <n v="0"/>
    <n v="5.27"/>
    <n v="131.75"/>
  </r>
  <r>
    <x v="9"/>
    <n v="43497"/>
    <n v="0.95"/>
    <n v="0"/>
    <n v="0"/>
    <n v="0"/>
    <n v="0"/>
    <n v="0"/>
    <n v="0"/>
    <n v="0"/>
    <n v="0"/>
    <n v="0"/>
    <n v="0"/>
    <n v="0"/>
    <n v="0"/>
    <n v="0"/>
    <n v="0"/>
    <n v="0"/>
    <n v="0"/>
    <n v="0"/>
    <n v="1259.2039600535525"/>
    <n v="4.0470793072999998"/>
    <n v="2"/>
    <n v="0"/>
    <n v="0"/>
    <n v="0.792450761"/>
    <n v="0"/>
    <n v="0"/>
    <n v="0.95"/>
    <n v="23.75"/>
  </r>
  <r>
    <x v="9"/>
    <n v="4519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21.68844804605411"/>
    <n v="0.23748123939999999"/>
    <n v="2"/>
    <n v="0"/>
    <n v="0"/>
    <n v="0.446612911"/>
    <n v="0"/>
    <n v="0"/>
    <n v="1"/>
    <n v="25"/>
  </r>
  <r>
    <x v="9"/>
    <n v="4350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18.26521303196097"/>
    <n v="0.68061789569999998"/>
    <n v="2"/>
    <n v="0"/>
    <n v="0"/>
    <n v="0.48301392199999998"/>
    <n v="0"/>
    <n v="0"/>
    <n v="1"/>
    <n v="25"/>
  </r>
  <r>
    <x v="9"/>
    <n v="49171"/>
    <n v="0.22"/>
    <n v="0"/>
    <n v="0"/>
    <n v="0"/>
    <n v="0"/>
    <n v="0"/>
    <n v="0"/>
    <n v="0.22"/>
    <n v="0"/>
    <n v="0"/>
    <n v="0"/>
    <n v="0"/>
    <n v="0"/>
    <n v="0"/>
    <n v="0"/>
    <n v="0"/>
    <n v="0"/>
    <n v="0"/>
    <n v="0"/>
    <n v="2.5753339300000001E-2"/>
    <n v="2"/>
    <n v="0"/>
    <n v="0"/>
    <n v="0.20198105499999999"/>
    <n v="0"/>
    <n v="0"/>
    <n v="0.22"/>
    <n v="5.5"/>
  </r>
  <r>
    <x v="9"/>
    <n v="46425"/>
    <n v="5.92"/>
    <n v="0"/>
    <n v="1"/>
    <n v="0"/>
    <n v="0"/>
    <n v="0"/>
    <n v="0"/>
    <n v="1.88"/>
    <n v="0"/>
    <n v="0"/>
    <n v="0"/>
    <n v="0"/>
    <n v="0"/>
    <n v="0"/>
    <n v="0"/>
    <n v="0"/>
    <n v="0"/>
    <n v="0"/>
    <n v="500.54221762898089"/>
    <n v="0.80189160950000005"/>
    <n v="2"/>
    <n v="0"/>
    <n v="0"/>
    <n v="0.51046951100000004"/>
    <n v="0"/>
    <n v="0"/>
    <n v="5.92"/>
    <n v="148"/>
  </r>
  <r>
    <x v="9"/>
    <n v="47241"/>
    <n v="4.58"/>
    <n v="0"/>
    <n v="0"/>
    <n v="0"/>
    <n v="0"/>
    <n v="0"/>
    <n v="0"/>
    <n v="0.82"/>
    <n v="0"/>
    <n v="0"/>
    <n v="0"/>
    <n v="0"/>
    <n v="0"/>
    <n v="0"/>
    <n v="0"/>
    <n v="0"/>
    <n v="0"/>
    <n v="0"/>
    <n v="0"/>
    <n v="9.0945514000000005E-2"/>
    <n v="2"/>
    <n v="0"/>
    <n v="0"/>
    <n v="0.16924830799999999"/>
    <n v="0"/>
    <n v="0"/>
    <n v="4.58"/>
    <n v="114.5"/>
  </r>
  <r>
    <x v="9"/>
    <n v="43562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118.39971372819718"/>
    <n v="2.0076204588"/>
    <n v="2"/>
    <n v="0"/>
    <n v="0"/>
    <n v="0.367776031"/>
    <n v="0"/>
    <n v="0"/>
    <n v="2"/>
    <n v="50"/>
  </r>
  <r>
    <x v="9"/>
    <n v="43612"/>
    <n v="0.86"/>
    <n v="0"/>
    <n v="0"/>
    <n v="0"/>
    <n v="0"/>
    <n v="0"/>
    <n v="0"/>
    <n v="0.86"/>
    <n v="0"/>
    <n v="0"/>
    <n v="0"/>
    <n v="0"/>
    <n v="0"/>
    <n v="0"/>
    <n v="0"/>
    <n v="0"/>
    <n v="0"/>
    <n v="0"/>
    <n v="0"/>
    <n v="0.45239227970000001"/>
    <n v="2"/>
    <n v="0"/>
    <n v="0"/>
    <n v="0.29592442099999999"/>
    <n v="0"/>
    <n v="0"/>
    <n v="0.86"/>
    <n v="21.5"/>
  </r>
  <r>
    <x v="9"/>
    <n v="46854"/>
    <n v="0.14000000000000001"/>
    <n v="0"/>
    <n v="0"/>
    <n v="0"/>
    <n v="0"/>
    <n v="0"/>
    <n v="0"/>
    <n v="0.14000000000000001"/>
    <n v="0"/>
    <n v="0"/>
    <n v="0"/>
    <n v="0"/>
    <n v="0"/>
    <n v="0"/>
    <n v="0"/>
    <n v="0"/>
    <n v="0"/>
    <n v="0"/>
    <n v="418.7418539534653"/>
    <n v="1.1406872418"/>
    <n v="2"/>
    <n v="0"/>
    <n v="0"/>
    <n v="0.45782636700000001"/>
    <n v="0"/>
    <n v="0"/>
    <n v="0.14000000000000001"/>
    <n v="3.5000000000000004"/>
  </r>
  <r>
    <x v="9"/>
    <n v="48462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316.7761065269313"/>
    <n v="0.61867805379999996"/>
    <n v="2"/>
    <n v="0"/>
    <n v="0"/>
    <n v="0.44961267399999999"/>
    <n v="0"/>
    <n v="0"/>
    <n v="0.57999999999999996"/>
    <n v="14.499999999999998"/>
  </r>
  <r>
    <x v="9"/>
    <n v="4686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37.4967237006052"/>
    <n v="0.16523741829999999"/>
    <n v="2"/>
    <n v="0"/>
    <n v="0"/>
    <n v="0.33769860099999999"/>
    <n v="0"/>
    <n v="0"/>
    <n v="1"/>
    <n v="25"/>
  </r>
  <r>
    <x v="9"/>
    <n v="48306"/>
    <n v="0.48"/>
    <n v="0"/>
    <n v="0"/>
    <n v="0.03"/>
    <n v="0"/>
    <n v="0"/>
    <n v="0"/>
    <n v="0.48"/>
    <n v="0"/>
    <n v="0"/>
    <n v="0"/>
    <n v="0"/>
    <n v="0"/>
    <n v="0"/>
    <n v="0"/>
    <n v="0"/>
    <n v="0"/>
    <n v="0"/>
    <n v="0"/>
    <n v="0.59733024670000001"/>
    <n v="2"/>
    <n v="0"/>
    <n v="0"/>
    <n v="0.34628678499999999"/>
    <n v="0"/>
    <n v="0"/>
    <n v="0.48"/>
    <n v="12"/>
  </r>
  <r>
    <x v="9"/>
    <n v="43638"/>
    <n v="0.7"/>
    <n v="0"/>
    <n v="0"/>
    <n v="0"/>
    <n v="0"/>
    <n v="0"/>
    <n v="0"/>
    <n v="0.7"/>
    <n v="0"/>
    <n v="0"/>
    <n v="0"/>
    <n v="0"/>
    <n v="0"/>
    <n v="0"/>
    <n v="0"/>
    <n v="0"/>
    <n v="0"/>
    <n v="0"/>
    <n v="0"/>
    <n v="0.87628858320000003"/>
    <n v="2"/>
    <n v="0"/>
    <n v="0"/>
    <n v="0.31808153900000002"/>
    <n v="0"/>
    <n v="0"/>
    <n v="0.7"/>
    <n v="17.5"/>
  </r>
  <r>
    <x v="9"/>
    <n v="43646"/>
    <n v="0.98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4.9482196800000003E-2"/>
    <n v="2"/>
    <n v="0"/>
    <n v="0"/>
    <n v="6.4183744000000001E-2"/>
    <n v="0"/>
    <n v="0"/>
    <n v="0.98"/>
    <n v="24.5"/>
  </r>
  <r>
    <x v="9"/>
    <n v="50112"/>
    <n v="1.32"/>
    <n v="0"/>
    <n v="0"/>
    <n v="0"/>
    <n v="0"/>
    <n v="0"/>
    <n v="0"/>
    <n v="1.32"/>
    <n v="0"/>
    <n v="0"/>
    <n v="0"/>
    <n v="0"/>
    <n v="0"/>
    <n v="0"/>
    <n v="0"/>
    <n v="0"/>
    <n v="0"/>
    <n v="0"/>
    <n v="322.96384866176356"/>
    <n v="0.85876203029999998"/>
    <n v="2"/>
    <n v="0"/>
    <n v="0"/>
    <n v="0.53753136999999995"/>
    <n v="0"/>
    <n v="0"/>
    <n v="1.32"/>
    <n v="33"/>
  </r>
  <r>
    <x v="9"/>
    <n v="46177"/>
    <n v="3.97"/>
    <n v="0"/>
    <n v="0"/>
    <n v="0"/>
    <n v="0"/>
    <n v="0"/>
    <n v="0"/>
    <n v="1.98"/>
    <n v="0"/>
    <n v="0"/>
    <n v="0"/>
    <n v="0"/>
    <n v="0"/>
    <n v="0"/>
    <n v="0"/>
    <n v="0"/>
    <n v="0"/>
    <n v="0"/>
    <n v="118.50473572559682"/>
    <n v="1.2908612124000001"/>
    <n v="2"/>
    <n v="0"/>
    <n v="0"/>
    <n v="0.393166442"/>
    <n v="0"/>
    <n v="0"/>
    <n v="3.97"/>
    <n v="99.25"/>
  </r>
  <r>
    <x v="9"/>
    <n v="45856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333.08078758645331"/>
    <n v="1.1322056169000001"/>
    <n v="2"/>
    <n v="0"/>
    <n v="0"/>
    <n v="0.47464993100000002"/>
    <n v="0"/>
    <n v="0"/>
    <n v="3"/>
    <n v="75"/>
  </r>
  <r>
    <x v="9"/>
    <n v="47787"/>
    <n v="8.3800000000000008"/>
    <n v="0"/>
    <n v="0"/>
    <n v="0"/>
    <n v="0"/>
    <n v="0"/>
    <n v="0"/>
    <n v="2.38"/>
    <n v="0"/>
    <n v="0"/>
    <n v="0"/>
    <n v="0"/>
    <n v="0"/>
    <n v="0"/>
    <n v="0"/>
    <n v="0"/>
    <n v="0"/>
    <n v="0"/>
    <n v="190.5587262358454"/>
    <n v="1.6085776633"/>
    <n v="2"/>
    <n v="0"/>
    <n v="0"/>
    <n v="0.39414794199999997"/>
    <n v="0"/>
    <n v="0"/>
    <n v="8.3800000000000008"/>
    <n v="209.50000000000003"/>
  </r>
  <r>
    <x v="9"/>
    <n v="43695"/>
    <n v="0.74"/>
    <n v="0"/>
    <n v="0"/>
    <n v="0"/>
    <n v="0"/>
    <n v="0"/>
    <n v="0"/>
    <n v="0"/>
    <n v="0"/>
    <n v="0"/>
    <n v="0"/>
    <n v="0"/>
    <n v="0"/>
    <n v="0"/>
    <n v="0"/>
    <n v="0"/>
    <n v="0"/>
    <n v="0"/>
    <n v="650.65274469349583"/>
    <n v="1.3356187754"/>
    <n v="2"/>
    <n v="0"/>
    <n v="0"/>
    <n v="0.64295860599999999"/>
    <n v="0"/>
    <n v="0"/>
    <n v="0.74"/>
    <n v="18.5"/>
  </r>
  <r>
    <x v="9"/>
    <n v="43703"/>
    <n v="0.6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1735.0450837576154"/>
    <n v="2.8748521451000002"/>
    <n v="2"/>
    <n v="0"/>
    <n v="0"/>
    <n v="0.9"/>
    <n v="0"/>
    <n v="0"/>
    <n v="0.66"/>
    <n v="16.5"/>
  </r>
  <r>
    <x v="9"/>
    <n v="46946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610.7199959476801"/>
    <n v="0.41647474870000001"/>
    <n v="2"/>
    <n v="0"/>
    <n v="0"/>
    <n v="0.574723663"/>
    <n v="0"/>
    <n v="0"/>
    <n v="4"/>
    <n v="100"/>
  </r>
  <r>
    <x v="9"/>
    <n v="49833"/>
    <n v="1.26"/>
    <n v="0"/>
    <n v="0"/>
    <n v="0"/>
    <n v="0"/>
    <n v="0"/>
    <n v="0"/>
    <n v="1.26"/>
    <n v="0"/>
    <n v="0"/>
    <n v="0"/>
    <n v="0"/>
    <n v="0"/>
    <n v="0"/>
    <n v="0"/>
    <n v="0"/>
    <n v="0"/>
    <n v="0"/>
    <n v="389.71980340888132"/>
    <n v="2.8577936839999998"/>
    <n v="2"/>
    <n v="0"/>
    <n v="0"/>
    <n v="0.489675258"/>
    <n v="0"/>
    <n v="0"/>
    <n v="1.26"/>
    <n v="31.5"/>
  </r>
  <r>
    <x v="9"/>
    <n v="43711"/>
    <n v="2.52"/>
    <n v="0"/>
    <n v="0"/>
    <n v="0"/>
    <n v="0"/>
    <n v="0"/>
    <n v="0"/>
    <n v="2.31"/>
    <n v="0"/>
    <n v="0"/>
    <n v="0"/>
    <n v="0"/>
    <n v="0"/>
    <n v="0"/>
    <n v="0"/>
    <n v="0"/>
    <n v="0"/>
    <n v="0"/>
    <n v="2087.8037771290442"/>
    <n v="3.9465661832999999"/>
    <n v="2"/>
    <n v="0"/>
    <n v="0"/>
    <n v="0.88313376700000001"/>
    <n v="0"/>
    <n v="0"/>
    <n v="2.52"/>
    <n v="63"/>
  </r>
  <r>
    <x v="9"/>
    <n v="45278"/>
    <n v="16.13"/>
    <n v="0"/>
    <n v="0.88"/>
    <n v="0"/>
    <n v="0"/>
    <n v="0"/>
    <n v="0"/>
    <n v="11.18"/>
    <n v="0"/>
    <n v="0"/>
    <n v="0"/>
    <n v="0"/>
    <n v="0"/>
    <n v="0"/>
    <n v="0"/>
    <n v="0"/>
    <n v="0"/>
    <n v="0.48"/>
    <n v="130.79850528567658"/>
    <n v="0.47059598889999998"/>
    <n v="2"/>
    <n v="0"/>
    <n v="0"/>
    <n v="0.38791700499999998"/>
    <n v="0"/>
    <n v="0"/>
    <n v="16.225999999999999"/>
    <n v="405.65"/>
  </r>
  <r>
    <x v="9"/>
    <n v="43737"/>
    <n v="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7615629999999"/>
    <n v="2"/>
    <n v="0"/>
    <n v="0"/>
    <n v="0.15754412100000001"/>
    <n v="0"/>
    <n v="0"/>
    <n v="3.96"/>
    <n v="99"/>
  </r>
  <r>
    <x v="9"/>
    <n v="4671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26.88893364792546"/>
    <n v="0.52882071310000001"/>
    <n v="2"/>
    <n v="0"/>
    <n v="0"/>
    <n v="0.51303895099999997"/>
    <n v="0"/>
    <n v="0"/>
    <n v="1"/>
    <n v="25"/>
  </r>
  <r>
    <x v="9"/>
    <n v="4529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95.60594147719303"/>
    <n v="1.3970150262000001"/>
    <n v="2"/>
    <n v="0"/>
    <n v="0"/>
    <n v="0.68416059299999998"/>
    <n v="0"/>
    <n v="0"/>
    <n v="1"/>
    <n v="25"/>
  </r>
  <r>
    <x v="9"/>
    <n v="50534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235.38846436903998"/>
    <n v="0.49891176809999999"/>
    <n v="2"/>
    <n v="0"/>
    <n v="0"/>
    <n v="0.44557930499999998"/>
    <n v="0"/>
    <n v="0"/>
    <n v="0.05"/>
    <n v="1.25"/>
  </r>
  <r>
    <x v="9"/>
    <n v="43778"/>
    <n v="32.08"/>
    <n v="1"/>
    <n v="0.46"/>
    <n v="0"/>
    <n v="0"/>
    <n v="0"/>
    <n v="0"/>
    <n v="14.62"/>
    <n v="0"/>
    <n v="0"/>
    <n v="0"/>
    <n v="0"/>
    <n v="0"/>
    <n v="0"/>
    <n v="0"/>
    <n v="0"/>
    <n v="0"/>
    <n v="0"/>
    <n v="1236.5751469096729"/>
    <n v="1.2298836736000001"/>
    <n v="2"/>
    <n v="0"/>
    <n v="0"/>
    <n v="0.77448217699999999"/>
    <n v="0"/>
    <n v="0"/>
    <n v="32.08"/>
    <n v="802"/>
  </r>
  <r>
    <x v="9"/>
    <n v="494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79.95657150507043"/>
    <n v="0.63887628799999996"/>
    <n v="2"/>
    <n v="0"/>
    <n v="0"/>
    <n v="0.494880969"/>
    <n v="0"/>
    <n v="0"/>
    <n v="1"/>
    <n v="25"/>
  </r>
  <r>
    <x v="9"/>
    <n v="43786"/>
    <n v="0.31"/>
    <n v="0"/>
    <n v="0"/>
    <n v="0"/>
    <n v="0"/>
    <n v="0"/>
    <n v="0"/>
    <n v="0"/>
    <n v="0"/>
    <n v="0"/>
    <n v="0"/>
    <n v="0"/>
    <n v="0"/>
    <n v="0"/>
    <n v="0"/>
    <n v="0"/>
    <n v="0"/>
    <n v="0"/>
    <n v="1095.3886443246988"/>
    <n v="3.9572566881000002"/>
    <n v="2"/>
    <n v="0"/>
    <n v="0"/>
    <n v="0.76547957700000002"/>
    <n v="0"/>
    <n v="0"/>
    <n v="0.31"/>
    <n v="7.75"/>
  </r>
  <r>
    <x v="9"/>
    <n v="48488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367996260000002"/>
    <n v="2"/>
    <n v="0"/>
    <n v="0"/>
    <n v="0.32777998600000002"/>
    <n v="0"/>
    <n v="0"/>
    <n v="3"/>
    <n v="75"/>
  </r>
  <r>
    <x v="9"/>
    <n v="43802"/>
    <n v="6.31"/>
    <n v="0"/>
    <n v="0"/>
    <n v="0"/>
    <n v="0"/>
    <n v="0"/>
    <n v="0"/>
    <n v="1"/>
    <n v="0"/>
    <n v="0"/>
    <n v="0"/>
    <n v="0"/>
    <n v="0"/>
    <n v="0"/>
    <n v="0"/>
    <n v="0"/>
    <n v="0"/>
    <n v="0"/>
    <n v="454.00578141101448"/>
    <n v="3.6729279115"/>
    <n v="2"/>
    <n v="0"/>
    <n v="0"/>
    <n v="0.53438618000000004"/>
    <n v="0"/>
    <n v="0"/>
    <n v="6.31"/>
    <n v="157.75"/>
  </r>
  <r>
    <x v="9"/>
    <n v="47548"/>
    <n v="4.22"/>
    <n v="0"/>
    <n v="0"/>
    <n v="0"/>
    <n v="0"/>
    <n v="0"/>
    <n v="0"/>
    <n v="2.11"/>
    <n v="0"/>
    <n v="0"/>
    <n v="0"/>
    <n v="0"/>
    <n v="0"/>
    <n v="0"/>
    <n v="0"/>
    <n v="0"/>
    <n v="0"/>
    <n v="0"/>
    <n v="162.06807291534619"/>
    <n v="0.77252032500000001"/>
    <n v="2"/>
    <n v="0"/>
    <n v="0"/>
    <n v="0.39905770000000002"/>
    <n v="0"/>
    <n v="0"/>
    <n v="4.22"/>
    <n v="105.5"/>
  </r>
  <r>
    <x v="9"/>
    <n v="43828"/>
    <n v="1.8"/>
    <n v="0"/>
    <n v="0"/>
    <n v="0.8"/>
    <n v="0"/>
    <n v="0"/>
    <n v="0"/>
    <n v="0.8"/>
    <n v="0"/>
    <n v="0"/>
    <n v="0"/>
    <n v="0"/>
    <n v="0"/>
    <n v="0"/>
    <n v="0"/>
    <n v="0"/>
    <n v="0"/>
    <n v="0"/>
    <n v="774.3963307331494"/>
    <n v="4.0067891804000002"/>
    <n v="2"/>
    <n v="0"/>
    <n v="0"/>
    <n v="0.65649090899999996"/>
    <n v="0"/>
    <n v="0"/>
    <n v="1.8"/>
    <n v="45"/>
  </r>
  <r>
    <x v="9"/>
    <n v="5035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06.23308553074651"/>
    <n v="0.67550259069999996"/>
    <n v="2"/>
    <n v="0"/>
    <n v="0"/>
    <n v="0.38668878200000001"/>
    <n v="0"/>
    <n v="0"/>
    <n v="1"/>
    <n v="25"/>
  </r>
  <r>
    <x v="9"/>
    <n v="46433"/>
    <n v="1.37"/>
    <n v="0"/>
    <n v="0"/>
    <n v="0"/>
    <n v="0"/>
    <n v="0"/>
    <n v="0"/>
    <n v="0.44"/>
    <n v="0"/>
    <n v="0"/>
    <n v="0"/>
    <n v="0"/>
    <n v="0"/>
    <n v="0"/>
    <n v="0"/>
    <n v="0"/>
    <n v="0"/>
    <n v="0"/>
    <n v="497.38418528633792"/>
    <n v="0.68084522380000001"/>
    <n v="2"/>
    <n v="0"/>
    <n v="0"/>
    <n v="0.56944188200000001"/>
    <n v="0"/>
    <n v="0"/>
    <n v="1.37"/>
    <n v="34.25"/>
  </r>
  <r>
    <x v="9"/>
    <n v="49189"/>
    <n v="0.79"/>
    <n v="0"/>
    <n v="0"/>
    <n v="0"/>
    <n v="0"/>
    <n v="0"/>
    <n v="0"/>
    <n v="0"/>
    <n v="0"/>
    <n v="0"/>
    <n v="0"/>
    <n v="0"/>
    <n v="0"/>
    <n v="0"/>
    <n v="0"/>
    <n v="0"/>
    <n v="0"/>
    <n v="0"/>
    <n v="127.4129232335856"/>
    <n v="0.40077795989999998"/>
    <n v="2"/>
    <n v="0"/>
    <n v="0"/>
    <n v="0.40826561500000003"/>
    <n v="0"/>
    <n v="0"/>
    <n v="0.79"/>
    <n v="19.75"/>
  </r>
  <r>
    <x v="9"/>
    <n v="43836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111.29046648000877"/>
    <n v="0.78889559840000001"/>
    <n v="2"/>
    <n v="0"/>
    <n v="0"/>
    <n v="0.41413637399999997"/>
    <n v="0"/>
    <n v="0"/>
    <n v="1.98"/>
    <n v="49.5"/>
  </r>
  <r>
    <x v="9"/>
    <n v="50542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101.14664042121532"/>
    <n v="0.41176731090000002"/>
    <n v="2"/>
    <n v="0"/>
    <n v="0"/>
    <n v="0.371071812"/>
    <n v="0"/>
    <n v="0"/>
    <n v="0.42"/>
    <n v="10.5"/>
  </r>
  <r>
    <x v="9"/>
    <n v="43844"/>
    <n v="0.82"/>
    <n v="0"/>
    <n v="0"/>
    <n v="0"/>
    <n v="0"/>
    <n v="0"/>
    <n v="0"/>
    <n v="0"/>
    <n v="0"/>
    <n v="0"/>
    <n v="0"/>
    <n v="0"/>
    <n v="0"/>
    <n v="0"/>
    <n v="0"/>
    <n v="0"/>
    <n v="0"/>
    <n v="0"/>
    <n v="1635.2245477017691"/>
    <n v="3.3804575904999998"/>
    <n v="2"/>
    <n v="0"/>
    <n v="0"/>
    <n v="0.84118838500000004"/>
    <n v="0"/>
    <n v="0"/>
    <n v="0.82"/>
    <n v="20.5"/>
  </r>
  <r>
    <x v="9"/>
    <n v="43893"/>
    <n v="33.729999999999997"/>
    <n v="1.43"/>
    <n v="3.87"/>
    <n v="0"/>
    <n v="0"/>
    <n v="0"/>
    <n v="0"/>
    <n v="8.26"/>
    <n v="0"/>
    <n v="0"/>
    <n v="0"/>
    <n v="0"/>
    <n v="0"/>
    <n v="0"/>
    <n v="0"/>
    <n v="0"/>
    <n v="0"/>
    <n v="0.63"/>
    <n v="384.30661070462446"/>
    <n v="0.54617514089999997"/>
    <n v="2"/>
    <n v="0"/>
    <n v="0"/>
    <n v="0.52524279299999999"/>
    <n v="0"/>
    <n v="0"/>
    <n v="33.855999999999995"/>
    <n v="846.39999999999986"/>
  </r>
  <r>
    <x v="9"/>
    <n v="47027"/>
    <n v="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266410999999994E-2"/>
    <n v="2"/>
    <n v="0"/>
    <n v="0"/>
    <n v="0.22631918000000001"/>
    <n v="0"/>
    <n v="0"/>
    <n v="0.63"/>
    <n v="15.75"/>
  </r>
  <r>
    <x v="9"/>
    <n v="43901"/>
    <n v="1.54"/>
    <n v="0"/>
    <n v="0"/>
    <n v="0"/>
    <n v="0"/>
    <n v="0"/>
    <n v="0"/>
    <n v="1.54"/>
    <n v="0"/>
    <n v="0"/>
    <n v="0"/>
    <n v="0"/>
    <n v="0"/>
    <n v="0"/>
    <n v="0"/>
    <n v="0"/>
    <n v="0"/>
    <n v="0"/>
    <n v="1665.9332201790639"/>
    <n v="3.7293898327999999"/>
    <n v="2"/>
    <n v="0"/>
    <n v="0"/>
    <n v="0.79655707600000003"/>
    <n v="0"/>
    <n v="0"/>
    <n v="1.54"/>
    <n v="38.5"/>
  </r>
  <r>
    <x v="9"/>
    <n v="6968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64.43859763874809"/>
    <n v="0.60908665299999998"/>
    <n v="2"/>
    <n v="0"/>
    <n v="0"/>
    <n v="0.47640077800000002"/>
    <n v="0"/>
    <n v="0"/>
    <n v="1"/>
    <n v="25"/>
  </r>
  <r>
    <x v="9"/>
    <n v="47688"/>
    <n v="5.05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5917079"/>
    <n v="2"/>
    <n v="0"/>
    <n v="0"/>
    <n v="0.181192465"/>
    <n v="0"/>
    <n v="0"/>
    <n v="5.0599999999999996"/>
    <n v="126.49999999999999"/>
  </r>
  <r>
    <x v="9"/>
    <n v="43919"/>
    <n v="57.88"/>
    <n v="0"/>
    <n v="12.68"/>
    <n v="1.1200000000000001"/>
    <n v="0"/>
    <n v="0"/>
    <n v="0"/>
    <n v="34.590000000000003"/>
    <n v="0"/>
    <n v="0"/>
    <n v="0"/>
    <n v="0"/>
    <n v="0"/>
    <n v="0"/>
    <n v="0"/>
    <n v="0"/>
    <n v="0"/>
    <n v="0"/>
    <n v="1245.0982197954263"/>
    <n v="2.4779993368"/>
    <n v="2"/>
    <n v="0"/>
    <n v="0"/>
    <n v="0.82203365799999994"/>
    <n v="0"/>
    <n v="0"/>
    <n v="57.88"/>
    <n v="1447"/>
  </r>
  <r>
    <x v="9"/>
    <n v="48835"/>
    <n v="2.66"/>
    <n v="0"/>
    <n v="0"/>
    <n v="0"/>
    <n v="0"/>
    <n v="0"/>
    <n v="0"/>
    <n v="1.66"/>
    <n v="0"/>
    <n v="0"/>
    <n v="0"/>
    <n v="0"/>
    <n v="0"/>
    <n v="0"/>
    <n v="0"/>
    <n v="0"/>
    <n v="0"/>
    <n v="0"/>
    <n v="324.59445608297995"/>
    <n v="0.74745377719999995"/>
    <n v="2"/>
    <n v="0"/>
    <n v="0"/>
    <n v="0.46013860499999998"/>
    <n v="0"/>
    <n v="0"/>
    <n v="2.66"/>
    <n v="66.5"/>
  </r>
  <r>
    <x v="9"/>
    <n v="43927"/>
    <n v="2.5499999999999998"/>
    <n v="0"/>
    <n v="0"/>
    <n v="0"/>
    <n v="0"/>
    <n v="0"/>
    <n v="0"/>
    <n v="0.55000000000000004"/>
    <n v="0"/>
    <n v="0"/>
    <n v="0"/>
    <n v="0"/>
    <n v="0"/>
    <n v="0"/>
    <n v="0"/>
    <n v="0"/>
    <n v="0"/>
    <n v="0"/>
    <n v="671.97824902595255"/>
    <n v="1.0605266900999999"/>
    <n v="2"/>
    <n v="0"/>
    <n v="0"/>
    <n v="0.64636322499999999"/>
    <n v="0"/>
    <n v="0"/>
    <n v="2.5499999999999998"/>
    <n v="63.749999999999993"/>
  </r>
  <r>
    <x v="9"/>
    <n v="47795"/>
    <n v="6.74"/>
    <n v="0"/>
    <n v="0"/>
    <n v="0"/>
    <n v="0"/>
    <n v="0"/>
    <n v="0"/>
    <n v="0.68"/>
    <n v="0"/>
    <n v="0"/>
    <n v="0"/>
    <n v="0"/>
    <n v="0"/>
    <n v="0"/>
    <n v="0"/>
    <n v="0"/>
    <n v="0"/>
    <n v="0"/>
    <n v="61.872566153570389"/>
    <n v="1.1103360429"/>
    <n v="2"/>
    <n v="0"/>
    <n v="0"/>
    <n v="0.37445986399999998"/>
    <n v="0"/>
    <n v="0"/>
    <n v="6.74"/>
    <n v="168.5"/>
  </r>
  <r>
    <x v="9"/>
    <n v="43950"/>
    <n v="2.04"/>
    <n v="0"/>
    <n v="0"/>
    <n v="0"/>
    <n v="0"/>
    <n v="0"/>
    <n v="0"/>
    <n v="0.04"/>
    <n v="0"/>
    <n v="0"/>
    <n v="0"/>
    <n v="0"/>
    <n v="0"/>
    <n v="0"/>
    <n v="0"/>
    <n v="0"/>
    <n v="0"/>
    <n v="0"/>
    <n v="1071.5962627888343"/>
    <n v="2.2047811682999998"/>
    <n v="2"/>
    <n v="0"/>
    <n v="0"/>
    <n v="0.74142154400000004"/>
    <n v="0"/>
    <n v="0"/>
    <n v="2.04"/>
    <n v="51"/>
  </r>
  <r>
    <x v="9"/>
    <n v="46102"/>
    <n v="0.34"/>
    <n v="0"/>
    <n v="0"/>
    <n v="0"/>
    <n v="0"/>
    <n v="0"/>
    <n v="0"/>
    <n v="0"/>
    <n v="0"/>
    <n v="0"/>
    <n v="0"/>
    <n v="0"/>
    <n v="0"/>
    <n v="0"/>
    <n v="0"/>
    <n v="0"/>
    <n v="0"/>
    <n v="0"/>
    <n v="192.46256589455538"/>
    <n v="0.58606617930000005"/>
    <n v="2"/>
    <n v="0"/>
    <n v="0"/>
    <n v="0.44250292000000002"/>
    <n v="0"/>
    <n v="0"/>
    <n v="0.34"/>
    <n v="8.5"/>
  </r>
  <r>
    <x v="9"/>
    <n v="49841"/>
    <n v="4.42"/>
    <n v="0"/>
    <n v="0"/>
    <n v="0"/>
    <n v="0"/>
    <n v="0"/>
    <n v="0"/>
    <n v="1"/>
    <n v="0"/>
    <n v="0"/>
    <n v="0"/>
    <n v="0"/>
    <n v="0"/>
    <n v="0"/>
    <n v="0"/>
    <n v="0"/>
    <n v="0"/>
    <n v="0"/>
    <n v="510.39354389461721"/>
    <n v="1.0204935436"/>
    <n v="2"/>
    <n v="0"/>
    <n v="0"/>
    <n v="0.59994565200000005"/>
    <n v="0"/>
    <n v="0"/>
    <n v="4.42"/>
    <n v="110.5"/>
  </r>
  <r>
    <x v="9"/>
    <n v="4591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40.56372346576347"/>
    <n v="3.3424962805999998"/>
    <n v="2"/>
    <n v="0"/>
    <n v="0"/>
    <n v="0.54464750799999995"/>
    <n v="0"/>
    <n v="0"/>
    <n v="1"/>
    <n v="25"/>
  </r>
  <r>
    <x v="9"/>
    <n v="49197"/>
    <n v="2.38"/>
    <n v="0"/>
    <n v="0"/>
    <n v="0"/>
    <n v="0"/>
    <n v="0"/>
    <n v="0"/>
    <n v="2.38"/>
    <n v="0"/>
    <n v="0"/>
    <n v="0"/>
    <n v="0"/>
    <n v="0"/>
    <n v="0"/>
    <n v="0"/>
    <n v="0"/>
    <n v="0"/>
    <n v="0"/>
    <n v="102.42571989060239"/>
    <n v="0.3889436409"/>
    <n v="2"/>
    <n v="0"/>
    <n v="0"/>
    <n v="0.38721988000000002"/>
    <n v="0"/>
    <n v="0"/>
    <n v="2.38"/>
    <n v="59.5"/>
  </r>
  <r>
    <x v="9"/>
    <n v="47332"/>
    <n v="0.94"/>
    <n v="0"/>
    <n v="0"/>
    <n v="0"/>
    <n v="0"/>
    <n v="0"/>
    <n v="0"/>
    <n v="0.94"/>
    <n v="0"/>
    <n v="0"/>
    <n v="0"/>
    <n v="0"/>
    <n v="0"/>
    <n v="0"/>
    <n v="0"/>
    <n v="0"/>
    <n v="0"/>
    <n v="0"/>
    <n v="210.18503737532882"/>
    <n v="1.190681876"/>
    <n v="2"/>
    <n v="0"/>
    <n v="0"/>
    <n v="0.50355702999999996"/>
    <n v="0"/>
    <n v="0"/>
    <n v="0.94"/>
    <n v="23.5"/>
  </r>
  <r>
    <x v="9"/>
    <n v="48157"/>
    <n v="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782285910000001"/>
    <n v="2"/>
    <n v="0"/>
    <n v="0"/>
    <n v="0.33572492500000001"/>
    <n v="0"/>
    <n v="0"/>
    <n v="0.26"/>
    <n v="6.5"/>
  </r>
  <r>
    <x v="9"/>
    <n v="4734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440304500000004E-2"/>
    <n v="2"/>
    <n v="0"/>
    <n v="0"/>
    <n v="0.32791545599999999"/>
    <n v="0"/>
    <n v="0"/>
    <n v="1"/>
    <n v="25"/>
  </r>
  <r>
    <x v="9"/>
    <n v="4399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95.7218357967952"/>
    <n v="2.3291505586999999"/>
    <n v="2"/>
    <n v="0"/>
    <n v="0"/>
    <n v="0.75225593899999998"/>
    <n v="0"/>
    <n v="0"/>
    <n v="1"/>
    <n v="25"/>
  </r>
  <r>
    <x v="9"/>
    <n v="50278"/>
    <n v="19.22"/>
    <n v="0"/>
    <n v="0"/>
    <n v="0"/>
    <n v="0"/>
    <n v="0"/>
    <n v="0"/>
    <n v="3.73"/>
    <n v="0"/>
    <n v="0"/>
    <n v="0"/>
    <n v="0"/>
    <n v="0"/>
    <n v="0"/>
    <n v="0"/>
    <n v="0"/>
    <n v="0"/>
    <n v="7.0000000000000007E-2"/>
    <n v="108.32431723378021"/>
    <n v="0.65645291100000003"/>
    <n v="2"/>
    <n v="0"/>
    <n v="0"/>
    <n v="0.39620977400000001"/>
    <n v="0"/>
    <n v="0"/>
    <n v="19.233999999999998"/>
    <n v="480.84999999999997"/>
  </r>
  <r>
    <x v="9"/>
    <n v="45864"/>
    <n v="3.4"/>
    <n v="0"/>
    <n v="0"/>
    <n v="0"/>
    <n v="0"/>
    <n v="0"/>
    <n v="0"/>
    <n v="3.4"/>
    <n v="0"/>
    <n v="0"/>
    <n v="0"/>
    <n v="0"/>
    <n v="0"/>
    <n v="0"/>
    <n v="0"/>
    <n v="0"/>
    <n v="0"/>
    <n v="0"/>
    <n v="406.77845244862453"/>
    <n v="1.0356516593"/>
    <n v="2"/>
    <n v="0"/>
    <n v="0"/>
    <n v="0.50439069800000003"/>
    <n v="0"/>
    <n v="0"/>
    <n v="3.4"/>
    <n v="85"/>
  </r>
  <r>
    <x v="9"/>
    <n v="50559"/>
    <n v="0.16"/>
    <n v="0"/>
    <n v="0"/>
    <n v="0"/>
    <n v="0"/>
    <n v="0"/>
    <n v="0"/>
    <n v="0"/>
    <n v="0"/>
    <n v="0"/>
    <n v="0"/>
    <n v="0"/>
    <n v="0"/>
    <n v="0"/>
    <n v="0"/>
    <n v="0"/>
    <n v="0"/>
    <n v="0"/>
    <n v="268.92982617398945"/>
    <n v="0.35814152970000002"/>
    <n v="2"/>
    <n v="0"/>
    <n v="0"/>
    <n v="0.47038337200000002"/>
    <n v="0"/>
    <n v="0"/>
    <n v="0.16"/>
    <n v="4"/>
  </r>
  <r>
    <x v="9"/>
    <n v="45245"/>
    <n v="7.54"/>
    <n v="0"/>
    <n v="0.97"/>
    <n v="0"/>
    <n v="0"/>
    <n v="0"/>
    <n v="0"/>
    <n v="5.4"/>
    <n v="0"/>
    <n v="0"/>
    <n v="0"/>
    <n v="0"/>
    <n v="0"/>
    <n v="0"/>
    <n v="0"/>
    <n v="0"/>
    <n v="0"/>
    <n v="0"/>
    <n v="213.43673181068991"/>
    <n v="1.0916318813000001"/>
    <n v="2"/>
    <n v="0"/>
    <n v="0"/>
    <n v="0.43214031200000003"/>
    <n v="0"/>
    <n v="0"/>
    <n v="7.54"/>
    <n v="188.5"/>
  </r>
  <r>
    <x v="9"/>
    <n v="4542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02.44144082017334"/>
    <n v="0.74306999929999995"/>
    <n v="2"/>
    <n v="0"/>
    <n v="0"/>
    <n v="0.58405900899999996"/>
    <n v="0"/>
    <n v="0"/>
    <n v="1"/>
    <n v="25"/>
  </r>
  <r>
    <x v="9"/>
    <n v="48751"/>
    <n v="3.26"/>
    <n v="0"/>
    <n v="0.27"/>
    <n v="0"/>
    <n v="0"/>
    <n v="0"/>
    <n v="0"/>
    <n v="0.59"/>
    <n v="0"/>
    <n v="0"/>
    <n v="0"/>
    <n v="0"/>
    <n v="0"/>
    <n v="0"/>
    <n v="0"/>
    <n v="0"/>
    <n v="0"/>
    <n v="0"/>
    <n v="552.95009786741275"/>
    <n v="1.0961041440999999"/>
    <n v="2"/>
    <n v="0"/>
    <n v="0"/>
    <n v="0.61078917499999996"/>
    <n v="0"/>
    <n v="0"/>
    <n v="3.26"/>
    <n v="81.5"/>
  </r>
  <r>
    <x v="9"/>
    <n v="47803"/>
    <n v="24.01"/>
    <n v="0"/>
    <n v="1"/>
    <n v="0"/>
    <n v="0"/>
    <n v="0"/>
    <n v="0"/>
    <n v="13.1"/>
    <n v="0"/>
    <n v="0"/>
    <n v="0"/>
    <n v="0"/>
    <n v="0"/>
    <n v="0"/>
    <n v="0"/>
    <n v="0"/>
    <n v="0"/>
    <n v="0"/>
    <n v="189.45022864590564"/>
    <n v="1.2337201324"/>
    <n v="2"/>
    <n v="0"/>
    <n v="0"/>
    <n v="0.44489909700000002"/>
    <n v="0"/>
    <n v="0"/>
    <n v="24.01"/>
    <n v="600.25"/>
  </r>
  <r>
    <x v="9"/>
    <n v="50286"/>
    <n v="28.58"/>
    <n v="1"/>
    <n v="0.84"/>
    <n v="0"/>
    <n v="0"/>
    <n v="0"/>
    <n v="0"/>
    <n v="12.96"/>
    <n v="0"/>
    <n v="0"/>
    <n v="0"/>
    <n v="0"/>
    <n v="0"/>
    <n v="0"/>
    <n v="0"/>
    <n v="0"/>
    <n v="0"/>
    <n v="0.5"/>
    <n v="784.96968103000086"/>
    <n v="0.99434469299999995"/>
    <n v="2"/>
    <n v="0"/>
    <n v="0"/>
    <n v="0.654509601"/>
    <n v="0"/>
    <n v="0"/>
    <n v="28.68"/>
    <n v="717"/>
  </r>
  <r>
    <x v="9"/>
    <n v="49858"/>
    <n v="2.66"/>
    <n v="0"/>
    <n v="0"/>
    <n v="0"/>
    <n v="0"/>
    <n v="0"/>
    <n v="0"/>
    <n v="0.48"/>
    <n v="0"/>
    <n v="0"/>
    <n v="0"/>
    <n v="0"/>
    <n v="0"/>
    <n v="0"/>
    <n v="0"/>
    <n v="0"/>
    <n v="0"/>
    <n v="0"/>
    <n v="0"/>
    <n v="0.12731805979999999"/>
    <n v="2"/>
    <n v="0"/>
    <n v="0"/>
    <n v="0.250066081"/>
    <n v="0"/>
    <n v="0"/>
    <n v="2.66"/>
    <n v="66.5"/>
  </r>
  <r>
    <x v="9"/>
    <n v="44156"/>
    <n v="2.4"/>
    <n v="0"/>
    <n v="0"/>
    <n v="0"/>
    <n v="0"/>
    <n v="0"/>
    <n v="0"/>
    <n v="2.4"/>
    <n v="0"/>
    <n v="0"/>
    <n v="0"/>
    <n v="0"/>
    <n v="0"/>
    <n v="0"/>
    <n v="0"/>
    <n v="0"/>
    <n v="0"/>
    <n v="0"/>
    <n v="602.51827178542192"/>
    <n v="1.4436540991"/>
    <n v="2"/>
    <n v="0"/>
    <n v="0"/>
    <n v="0.597534118"/>
    <n v="0"/>
    <n v="0"/>
    <n v="2.4"/>
    <n v="60"/>
  </r>
  <r>
    <x v="9"/>
    <n v="49205"/>
    <n v="0.96"/>
    <n v="0"/>
    <n v="0"/>
    <n v="0"/>
    <n v="0"/>
    <n v="0"/>
    <n v="0"/>
    <n v="0.96"/>
    <n v="0"/>
    <n v="0"/>
    <n v="0"/>
    <n v="0"/>
    <n v="0"/>
    <n v="0"/>
    <n v="0"/>
    <n v="0"/>
    <n v="0"/>
    <n v="0"/>
    <n v="451.6254411467483"/>
    <n v="0.75972454970000003"/>
    <n v="2"/>
    <n v="0"/>
    <n v="0"/>
    <n v="0.53776284200000002"/>
    <n v="0"/>
    <n v="0"/>
    <n v="0.96"/>
    <n v="24"/>
  </r>
  <r>
    <x v="9"/>
    <n v="44180"/>
    <n v="0.2800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9.825272079576445"/>
    <n v="0.78455399329999997"/>
    <n v="2"/>
    <n v="0"/>
    <n v="0"/>
    <n v="0.34891477100000001"/>
    <n v="0"/>
    <n v="0"/>
    <n v="0.28000000000000003"/>
    <n v="7.0000000000000009"/>
  </r>
  <r>
    <x v="9"/>
    <n v="4787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40986700000001E-2"/>
    <n v="2"/>
    <n v="0"/>
    <n v="0"/>
    <n v="0.05"/>
    <n v="0"/>
    <n v="0"/>
    <n v="1"/>
    <n v="25"/>
  </r>
  <r>
    <x v="9"/>
    <n v="5069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87.33699061584332"/>
    <n v="0.51684633700000004"/>
    <n v="2"/>
    <n v="0"/>
    <n v="0"/>
    <n v="0.47174296999999998"/>
    <n v="0"/>
    <n v="0"/>
    <n v="2"/>
    <n v="50"/>
  </r>
  <r>
    <x v="9"/>
    <n v="44206"/>
    <n v="3"/>
    <n v="0"/>
    <n v="1"/>
    <n v="0"/>
    <n v="0"/>
    <n v="0"/>
    <n v="0"/>
    <n v="3"/>
    <n v="0"/>
    <n v="0"/>
    <n v="0"/>
    <n v="0"/>
    <n v="0"/>
    <n v="0"/>
    <n v="0"/>
    <n v="0"/>
    <n v="0"/>
    <n v="0"/>
    <n v="441.80911839531092"/>
    <n v="1.4212847398999999"/>
    <n v="2"/>
    <n v="0"/>
    <n v="0"/>
    <n v="0.483796646"/>
    <n v="0"/>
    <n v="0"/>
    <n v="3"/>
    <n v="75"/>
  </r>
  <r>
    <x v="9"/>
    <n v="4688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73.99101139280754"/>
    <n v="0.53221032749999997"/>
    <n v="2"/>
    <n v="0"/>
    <n v="0"/>
    <n v="0.48800068299999999"/>
    <n v="0"/>
    <n v="0"/>
    <n v="1"/>
    <n v="25"/>
  </r>
  <r>
    <x v="9"/>
    <n v="48009"/>
    <n v="1.86"/>
    <n v="0"/>
    <n v="0"/>
    <n v="0"/>
    <n v="0"/>
    <n v="0"/>
    <n v="0"/>
    <n v="0.86"/>
    <n v="0"/>
    <n v="0"/>
    <n v="0"/>
    <n v="0"/>
    <n v="0"/>
    <n v="0"/>
    <n v="0"/>
    <n v="0"/>
    <n v="0"/>
    <n v="0"/>
    <n v="468.28425942335389"/>
    <n v="0.35964185119999997"/>
    <n v="2"/>
    <n v="0"/>
    <n v="0"/>
    <n v="0.49280977799999998"/>
    <n v="0"/>
    <n v="0"/>
    <n v="1.86"/>
    <n v="46.5"/>
  </r>
  <r>
    <x v="9"/>
    <n v="44222"/>
    <n v="1.34"/>
    <n v="0"/>
    <n v="0"/>
    <n v="0"/>
    <n v="0"/>
    <n v="0"/>
    <n v="0"/>
    <n v="1.34"/>
    <n v="0"/>
    <n v="0"/>
    <n v="0"/>
    <n v="0"/>
    <n v="0"/>
    <n v="0"/>
    <n v="0"/>
    <n v="0"/>
    <n v="0"/>
    <n v="0"/>
    <n v="2005.6923339137481"/>
    <n v="2.0357047353"/>
    <n v="2"/>
    <n v="0"/>
    <n v="0"/>
    <n v="0.894678058"/>
    <n v="0"/>
    <n v="0"/>
    <n v="1.34"/>
    <n v="33.5"/>
  </r>
  <r>
    <x v="9"/>
    <n v="5036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86.80986335576057"/>
    <n v="0.47565623889999997"/>
    <n v="2"/>
    <n v="0"/>
    <n v="0"/>
    <n v="0.37517288900000001"/>
    <n v="0"/>
    <n v="0"/>
    <n v="3"/>
    <n v="75"/>
  </r>
  <r>
    <x v="9"/>
    <n v="50443"/>
    <n v="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20992625"/>
    <n v="2"/>
    <n v="0"/>
    <n v="0"/>
    <n v="0.32501585"/>
    <n v="0"/>
    <n v="0"/>
    <n v="2.7"/>
    <n v="67.5"/>
  </r>
  <r>
    <x v="9"/>
    <n v="4424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15.91956097521256"/>
    <n v="1.3266247564"/>
    <n v="2"/>
    <n v="0"/>
    <n v="0"/>
    <n v="0.55138567900000002"/>
    <n v="0"/>
    <n v="0"/>
    <n v="1"/>
    <n v="25"/>
  </r>
  <r>
    <x v="9"/>
    <n v="44263"/>
    <n v="0.49"/>
    <n v="0"/>
    <n v="0"/>
    <n v="0"/>
    <n v="0"/>
    <n v="0"/>
    <n v="0"/>
    <n v="0.49"/>
    <n v="0"/>
    <n v="0"/>
    <n v="0"/>
    <n v="0"/>
    <n v="0"/>
    <n v="0"/>
    <n v="0"/>
    <n v="0"/>
    <n v="0"/>
    <n v="0"/>
    <n v="1889.6722909461323"/>
    <n v="2.8797159787000002"/>
    <n v="2"/>
    <n v="0"/>
    <n v="0"/>
    <n v="0.85659459800000004"/>
    <n v="0"/>
    <n v="0"/>
    <n v="0.49"/>
    <n v="12.25"/>
  </r>
  <r>
    <x v="9"/>
    <n v="45468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336.23463772839693"/>
    <n v="0.80507074450000005"/>
    <n v="2"/>
    <n v="0"/>
    <n v="0"/>
    <n v="0.46404999600000002"/>
    <n v="0"/>
    <n v="0"/>
    <n v="1"/>
    <n v="25"/>
  </r>
  <r>
    <x v="9"/>
    <n v="49874"/>
    <n v="1.52"/>
    <n v="0"/>
    <n v="0"/>
    <n v="0"/>
    <n v="0"/>
    <n v="0"/>
    <n v="0"/>
    <n v="1.52"/>
    <n v="0"/>
    <n v="0"/>
    <n v="0"/>
    <n v="0"/>
    <n v="0"/>
    <n v="0"/>
    <n v="0"/>
    <n v="0"/>
    <n v="0"/>
    <n v="0"/>
    <n v="454.21894113564395"/>
    <n v="0.66252967389999995"/>
    <n v="2"/>
    <n v="0"/>
    <n v="0"/>
    <n v="0.59555899400000001"/>
    <n v="0"/>
    <n v="0"/>
    <n v="1.52"/>
    <n v="38"/>
  </r>
  <r>
    <x v="9"/>
    <n v="4944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44.16458585306853"/>
    <n v="0.57578842669999997"/>
    <n v="2"/>
    <n v="0"/>
    <n v="0"/>
    <n v="0.458141888"/>
    <n v="0"/>
    <n v="0"/>
    <n v="1"/>
    <n v="25"/>
  </r>
  <r>
    <x v="9"/>
    <n v="4430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417.3491487132028"/>
    <n v="0.94235080029999996"/>
    <n v="2"/>
    <n v="0"/>
    <n v="0"/>
    <n v="0.78123944300000003"/>
    <n v="0"/>
    <n v="0"/>
    <n v="1"/>
    <n v="25"/>
  </r>
  <r>
    <x v="9"/>
    <n v="44354"/>
    <n v="3.01"/>
    <n v="0"/>
    <n v="0"/>
    <n v="0.57999999999999996"/>
    <n v="0"/>
    <n v="0"/>
    <n v="0"/>
    <n v="0.57999999999999996"/>
    <n v="0"/>
    <n v="0"/>
    <n v="0"/>
    <n v="0"/>
    <n v="0"/>
    <n v="0"/>
    <n v="0"/>
    <n v="0"/>
    <n v="0"/>
    <n v="0"/>
    <n v="874.50014570635483"/>
    <n v="4.1427509063999999"/>
    <n v="2"/>
    <n v="0"/>
    <n v="0"/>
    <n v="0.69234221500000004"/>
    <n v="0"/>
    <n v="0"/>
    <n v="3.01"/>
    <n v="75.25"/>
  </r>
  <r>
    <x v="9"/>
    <n v="4548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82.97794577815603"/>
    <n v="0.50972443550000002"/>
    <n v="2"/>
    <n v="0"/>
    <n v="0"/>
    <n v="0.55034770399999999"/>
    <n v="0"/>
    <n v="0"/>
    <n v="1"/>
    <n v="25"/>
  </r>
  <r>
    <x v="9"/>
    <n v="44388"/>
    <n v="1.47"/>
    <n v="0"/>
    <n v="0"/>
    <n v="0"/>
    <n v="0"/>
    <n v="0"/>
    <n v="0"/>
    <n v="0.62"/>
    <n v="0"/>
    <n v="0"/>
    <n v="0"/>
    <n v="0"/>
    <n v="0"/>
    <n v="0"/>
    <n v="0"/>
    <n v="0"/>
    <n v="0"/>
    <n v="0"/>
    <n v="0"/>
    <n v="0.14820848419999999"/>
    <n v="2"/>
    <n v="0"/>
    <n v="0"/>
    <n v="0.34951396600000001"/>
    <n v="0"/>
    <n v="0"/>
    <n v="1.47"/>
    <n v="36.75"/>
  </r>
  <r>
    <x v="9"/>
    <n v="45500"/>
    <n v="0.52"/>
    <n v="0"/>
    <n v="0"/>
    <n v="0"/>
    <n v="0"/>
    <n v="0"/>
    <n v="0"/>
    <n v="0"/>
    <n v="0"/>
    <n v="0"/>
    <n v="0"/>
    <n v="0"/>
    <n v="0"/>
    <n v="0"/>
    <n v="0"/>
    <n v="0"/>
    <n v="0"/>
    <n v="0"/>
    <n v="103.28515508998646"/>
    <n v="0.2656151819"/>
    <n v="2"/>
    <n v="0"/>
    <n v="0"/>
    <n v="0.45041583099999999"/>
    <n v="0"/>
    <n v="0"/>
    <n v="0.52"/>
    <n v="13"/>
  </r>
  <r>
    <x v="9"/>
    <n v="4551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42.34700069481977"/>
    <n v="0.96791376019999997"/>
    <n v="2"/>
    <n v="0"/>
    <n v="0"/>
    <n v="0.494283731"/>
    <n v="0"/>
    <n v="0"/>
    <n v="1"/>
    <n v="25"/>
  </r>
  <r>
    <x v="9"/>
    <n v="49890"/>
    <n v="4.32"/>
    <n v="0"/>
    <n v="0"/>
    <n v="0"/>
    <n v="0"/>
    <n v="0"/>
    <n v="0"/>
    <n v="0"/>
    <n v="0"/>
    <n v="0"/>
    <n v="0"/>
    <n v="0"/>
    <n v="0"/>
    <n v="0"/>
    <n v="0"/>
    <n v="0"/>
    <n v="0"/>
    <n v="0"/>
    <n v="585.16280243670201"/>
    <n v="1.1545116059"/>
    <n v="2"/>
    <n v="0"/>
    <n v="0"/>
    <n v="0.62492408399999999"/>
    <n v="0"/>
    <n v="0"/>
    <n v="4.32"/>
    <n v="108"/>
  </r>
  <r>
    <x v="9"/>
    <n v="44487"/>
    <n v="99.6"/>
    <n v="0"/>
    <n v="5.78"/>
    <n v="0"/>
    <n v="0"/>
    <n v="0"/>
    <n v="0"/>
    <n v="48.38"/>
    <n v="0.44"/>
    <n v="0.82"/>
    <n v="0"/>
    <n v="0"/>
    <n v="0"/>
    <n v="0"/>
    <n v="0"/>
    <n v="0"/>
    <n v="0"/>
    <n v="0.68"/>
    <n v="289.46394512297138"/>
    <n v="0.57808013629999999"/>
    <n v="2"/>
    <n v="0"/>
    <n v="0"/>
    <n v="0.47758995300000001"/>
    <n v="0"/>
    <n v="0"/>
    <n v="99.73599999999999"/>
    <n v="2493.3999999999996"/>
  </r>
  <r>
    <x v="9"/>
    <n v="44453"/>
    <n v="4.34"/>
    <n v="0"/>
    <n v="1"/>
    <n v="0"/>
    <n v="0"/>
    <n v="0"/>
    <n v="0"/>
    <n v="4.34"/>
    <n v="0"/>
    <n v="0"/>
    <n v="0"/>
    <n v="0"/>
    <n v="0"/>
    <n v="0"/>
    <n v="0"/>
    <n v="0"/>
    <n v="0"/>
    <n v="0"/>
    <n v="619.34967114587289"/>
    <n v="1.6817848263999999"/>
    <n v="2"/>
    <n v="0"/>
    <n v="0"/>
    <n v="0.57930011599999998"/>
    <n v="0"/>
    <n v="0"/>
    <n v="4.34"/>
    <n v="108.5"/>
  </r>
  <r>
    <x v="9"/>
    <n v="45542"/>
    <n v="13.99"/>
    <n v="0"/>
    <n v="0.99"/>
    <n v="0.1"/>
    <n v="0"/>
    <n v="0"/>
    <n v="0"/>
    <n v="6.93"/>
    <n v="0"/>
    <n v="0"/>
    <n v="0"/>
    <n v="0"/>
    <n v="0"/>
    <n v="0"/>
    <n v="0"/>
    <n v="0"/>
    <n v="0"/>
    <n v="0"/>
    <n v="898.42477121464231"/>
    <n v="1.0733005957999999"/>
    <n v="2"/>
    <n v="0"/>
    <n v="0"/>
    <n v="0.649416518"/>
    <n v="0"/>
    <n v="0"/>
    <n v="13.99"/>
    <n v="349.75"/>
  </r>
  <r>
    <x v="9"/>
    <n v="4556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70.54830782496231"/>
    <n v="1.2173294558000001"/>
    <n v="2"/>
    <n v="0"/>
    <n v="0"/>
    <n v="0.65073253099999995"/>
    <n v="0"/>
    <n v="0"/>
    <n v="1"/>
    <n v="25"/>
  </r>
  <r>
    <x v="9"/>
    <n v="44495"/>
    <n v="0.6"/>
    <n v="0"/>
    <n v="0.06"/>
    <n v="0"/>
    <n v="0"/>
    <n v="0"/>
    <n v="0"/>
    <n v="0.6"/>
    <n v="0"/>
    <n v="0"/>
    <n v="0"/>
    <n v="0"/>
    <n v="0"/>
    <n v="0"/>
    <n v="0"/>
    <n v="0"/>
    <n v="0"/>
    <n v="0"/>
    <n v="792.78210067708721"/>
    <n v="2.0293145146999998"/>
    <n v="2"/>
    <n v="0"/>
    <n v="0"/>
    <n v="0.708195778"/>
    <n v="0"/>
    <n v="0"/>
    <n v="0.6"/>
    <n v="15"/>
  </r>
  <r>
    <x v="9"/>
    <n v="44503"/>
    <n v="1.73"/>
    <n v="0"/>
    <n v="0"/>
    <n v="0"/>
    <n v="0"/>
    <n v="0"/>
    <n v="0"/>
    <n v="0"/>
    <n v="0"/>
    <n v="0"/>
    <n v="0"/>
    <n v="0"/>
    <n v="0"/>
    <n v="0"/>
    <n v="0"/>
    <n v="0"/>
    <n v="0"/>
    <n v="0"/>
    <n v="100.41975638091075"/>
    <n v="0.1835559484"/>
    <n v="2"/>
    <n v="0"/>
    <n v="0"/>
    <n v="0.45004889799999998"/>
    <n v="0"/>
    <n v="0"/>
    <n v="1.73"/>
    <n v="43.25"/>
  </r>
  <r>
    <x v="9"/>
    <n v="4456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560.92646926469263"/>
    <n v="1.2017079374999999"/>
    <n v="2"/>
    <n v="0"/>
    <n v="0"/>
    <n v="0.60750912999999995"/>
    <n v="0"/>
    <n v="0"/>
    <n v="3"/>
    <n v="75"/>
  </r>
  <r>
    <x v="9"/>
    <n v="50567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479.47194482025134"/>
    <n v="0.45921250959999999"/>
    <n v="2"/>
    <n v="0"/>
    <n v="0"/>
    <n v="0.50597402999999996"/>
    <n v="0"/>
    <n v="0"/>
    <n v="4"/>
    <n v="100"/>
  </r>
  <r>
    <x v="9"/>
    <n v="47761"/>
    <n v="1.02"/>
    <n v="0"/>
    <n v="0"/>
    <n v="0"/>
    <n v="0"/>
    <n v="0"/>
    <n v="0"/>
    <n v="1.02"/>
    <n v="0"/>
    <n v="0"/>
    <n v="0"/>
    <n v="0"/>
    <n v="0"/>
    <n v="0"/>
    <n v="0"/>
    <n v="0"/>
    <n v="0"/>
    <n v="0"/>
    <n v="1076.7583571379989"/>
    <n v="1.3107799526999999"/>
    <n v="2"/>
    <n v="0"/>
    <n v="0"/>
    <n v="0.69968293999999998"/>
    <n v="0"/>
    <n v="0"/>
    <n v="1.02"/>
    <n v="25.5"/>
  </r>
  <r>
    <x v="9"/>
    <n v="4459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99232851"/>
    <n v="2"/>
    <n v="0"/>
    <n v="0"/>
    <n v="0.42687536199999998"/>
    <n v="0"/>
    <n v="0"/>
    <n v="1"/>
    <n v="25"/>
  </r>
  <r>
    <x v="9"/>
    <n v="44602"/>
    <n v="2.88"/>
    <n v="0"/>
    <n v="0.96"/>
    <n v="0"/>
    <n v="0"/>
    <n v="0"/>
    <n v="0"/>
    <n v="0"/>
    <n v="0"/>
    <n v="0"/>
    <n v="0"/>
    <n v="0"/>
    <n v="0"/>
    <n v="0"/>
    <n v="0"/>
    <n v="0"/>
    <n v="0"/>
    <n v="0"/>
    <n v="326.47608091266414"/>
    <n v="0.99458624039999999"/>
    <n v="2"/>
    <n v="0"/>
    <n v="0"/>
    <n v="0.47172598199999999"/>
    <n v="0"/>
    <n v="0"/>
    <n v="2.88"/>
    <n v="72"/>
  </r>
  <r>
    <x v="9"/>
    <n v="44610"/>
    <n v="1.94"/>
    <n v="0"/>
    <n v="0"/>
    <n v="0.77"/>
    <n v="0"/>
    <n v="0"/>
    <n v="0"/>
    <n v="1.63"/>
    <n v="0"/>
    <n v="0"/>
    <n v="0"/>
    <n v="0"/>
    <n v="0"/>
    <n v="0"/>
    <n v="0"/>
    <n v="0"/>
    <n v="0"/>
    <n v="0"/>
    <n v="351.07929447656159"/>
    <n v="1.2533849424000001"/>
    <n v="2"/>
    <n v="0"/>
    <n v="0"/>
    <n v="0.47183749600000002"/>
    <n v="0"/>
    <n v="0"/>
    <n v="1.94"/>
    <n v="48.5"/>
  </r>
  <r>
    <x v="9"/>
    <n v="50724"/>
    <n v="0.96"/>
    <n v="0"/>
    <n v="0"/>
    <n v="0"/>
    <n v="0"/>
    <n v="0"/>
    <n v="0"/>
    <n v="0"/>
    <n v="0"/>
    <n v="0"/>
    <n v="0"/>
    <n v="0"/>
    <n v="0"/>
    <n v="0"/>
    <n v="0"/>
    <n v="0"/>
    <n v="0"/>
    <n v="0"/>
    <n v="108.98425476930225"/>
    <n v="0.40159160910000002"/>
    <n v="2"/>
    <n v="0"/>
    <n v="0"/>
    <n v="0.40405653400000002"/>
    <n v="0"/>
    <n v="0"/>
    <n v="0.96"/>
    <n v="24"/>
  </r>
  <r>
    <x v="9"/>
    <n v="4463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3.906157988799308"/>
    <n v="1.1094406107999999"/>
    <n v="2"/>
    <n v="0"/>
    <n v="0"/>
    <n v="0.37422767899999998"/>
    <n v="0"/>
    <n v="0"/>
    <n v="1"/>
    <n v="25"/>
  </r>
  <r>
    <x v="9"/>
    <n v="49924"/>
    <n v="1.4"/>
    <n v="0"/>
    <n v="0"/>
    <n v="0"/>
    <n v="0"/>
    <n v="0"/>
    <n v="0"/>
    <n v="0.86"/>
    <n v="0"/>
    <n v="0"/>
    <n v="0"/>
    <n v="0"/>
    <n v="0"/>
    <n v="0"/>
    <n v="0"/>
    <n v="0"/>
    <n v="0"/>
    <n v="0"/>
    <n v="406.33951631053634"/>
    <n v="0.63215170399999998"/>
    <n v="2"/>
    <n v="0"/>
    <n v="0"/>
    <n v="0.50774609800000003"/>
    <n v="0"/>
    <n v="0"/>
    <n v="1.4"/>
    <n v="35"/>
  </r>
  <r>
    <x v="9"/>
    <n v="49932"/>
    <n v="0.14000000000000001"/>
    <n v="0"/>
    <n v="0"/>
    <n v="0"/>
    <n v="0"/>
    <n v="0"/>
    <n v="0"/>
    <n v="0.14000000000000001"/>
    <n v="0"/>
    <n v="0"/>
    <n v="0"/>
    <n v="0"/>
    <n v="0"/>
    <n v="0"/>
    <n v="0"/>
    <n v="0"/>
    <n v="0"/>
    <n v="0"/>
    <n v="115.42484365395407"/>
    <n v="0.93683407340000002"/>
    <n v="2"/>
    <n v="0"/>
    <n v="0"/>
    <n v="0.42547585999999998"/>
    <n v="0"/>
    <n v="0"/>
    <n v="0.14000000000000001"/>
    <n v="3.5000000000000004"/>
  </r>
  <r>
    <x v="9"/>
    <n v="44685"/>
    <n v="1.86"/>
    <n v="0"/>
    <n v="1"/>
    <n v="0"/>
    <n v="0"/>
    <n v="0"/>
    <n v="0"/>
    <n v="0.86"/>
    <n v="0"/>
    <n v="0"/>
    <n v="0"/>
    <n v="0"/>
    <n v="0"/>
    <n v="0"/>
    <n v="0"/>
    <n v="0"/>
    <n v="0"/>
    <n v="0"/>
    <n v="547.87772208712238"/>
    <n v="3.7147421595000001"/>
    <n v="2"/>
    <n v="0"/>
    <n v="0"/>
    <n v="0.59611453800000003"/>
    <n v="0"/>
    <n v="0"/>
    <n v="1.86"/>
    <n v="46.5"/>
  </r>
  <r>
    <x v="9"/>
    <n v="46474"/>
    <n v="3.55"/>
    <n v="0"/>
    <n v="0"/>
    <n v="0"/>
    <n v="0"/>
    <n v="0"/>
    <n v="0"/>
    <n v="1.08"/>
    <n v="0"/>
    <n v="0"/>
    <n v="0"/>
    <n v="0"/>
    <n v="0"/>
    <n v="0"/>
    <n v="0"/>
    <n v="0"/>
    <n v="0"/>
    <n v="0"/>
    <n v="661.61378330993011"/>
    <n v="1.6316090087999999"/>
    <n v="2"/>
    <n v="0"/>
    <n v="0"/>
    <n v="0.59683500700000003"/>
    <n v="0"/>
    <n v="0"/>
    <n v="3.55"/>
    <n v="88.75"/>
  </r>
  <r>
    <x v="9"/>
    <n v="46482"/>
    <n v="1.66"/>
    <n v="0"/>
    <n v="0"/>
    <n v="0"/>
    <n v="0"/>
    <n v="0"/>
    <n v="0"/>
    <n v="1.66"/>
    <n v="0"/>
    <n v="0"/>
    <n v="0"/>
    <n v="0"/>
    <n v="0"/>
    <n v="0"/>
    <n v="0"/>
    <n v="0"/>
    <n v="0"/>
    <n v="0"/>
    <n v="145.59793798763806"/>
    <n v="1.3001043189999999"/>
    <n v="2"/>
    <n v="0"/>
    <n v="0"/>
    <n v="0.34653777400000002"/>
    <n v="0"/>
    <n v="0"/>
    <n v="1.66"/>
    <n v="41.5"/>
  </r>
  <r>
    <x v="9"/>
    <n v="4789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33520351980000002"/>
    <n v="2"/>
    <n v="0"/>
    <n v="0"/>
    <n v="0.22500991300000001"/>
    <n v="0"/>
    <n v="0"/>
    <n v="1"/>
    <n v="25"/>
  </r>
  <r>
    <x v="9"/>
    <n v="44735"/>
    <n v="0.41"/>
    <n v="0"/>
    <n v="0"/>
    <n v="0"/>
    <n v="0"/>
    <n v="0"/>
    <n v="0"/>
    <n v="0.41"/>
    <n v="0"/>
    <n v="0"/>
    <n v="0"/>
    <n v="0"/>
    <n v="0"/>
    <n v="0"/>
    <n v="0"/>
    <n v="0"/>
    <n v="0"/>
    <n v="0"/>
    <n v="346.28875077463101"/>
    <n v="1.1321607963"/>
    <n v="2"/>
    <n v="0"/>
    <n v="0"/>
    <n v="0.487040576"/>
    <n v="0"/>
    <n v="0"/>
    <n v="0.41"/>
    <n v="10.25"/>
  </r>
  <r>
    <x v="9"/>
    <n v="49940"/>
    <n v="5.17"/>
    <n v="0"/>
    <n v="0"/>
    <n v="0"/>
    <n v="0"/>
    <n v="0"/>
    <n v="0"/>
    <n v="1.88"/>
    <n v="0"/>
    <n v="0"/>
    <n v="0"/>
    <n v="0"/>
    <n v="0"/>
    <n v="0"/>
    <n v="0"/>
    <n v="0"/>
    <n v="0"/>
    <n v="0"/>
    <n v="829.93677325055535"/>
    <n v="1.1916533364999999"/>
    <n v="2"/>
    <n v="0"/>
    <n v="0"/>
    <n v="0.66314835699999997"/>
    <n v="0"/>
    <n v="0"/>
    <n v="5.17"/>
    <n v="129.25"/>
  </r>
  <r>
    <x v="9"/>
    <n v="4835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998.81001770354612"/>
    <n v="1.8022872480000001"/>
    <n v="2"/>
    <n v="0"/>
    <n v="0"/>
    <n v="0.77582217200000003"/>
    <n v="0"/>
    <n v="0"/>
    <n v="2"/>
    <n v="50"/>
  </r>
  <r>
    <x v="9"/>
    <n v="45799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.3951702715"/>
    <n v="2"/>
    <n v="0"/>
    <n v="0"/>
    <n v="0.366783515"/>
    <n v="0"/>
    <n v="0"/>
    <n v="2"/>
    <n v="50"/>
  </r>
  <r>
    <x v="9"/>
    <n v="44768"/>
    <n v="0.83"/>
    <n v="0"/>
    <n v="0"/>
    <n v="0"/>
    <n v="0"/>
    <n v="0"/>
    <n v="0"/>
    <n v="0.83"/>
    <n v="0"/>
    <n v="0"/>
    <n v="0"/>
    <n v="0"/>
    <n v="0"/>
    <n v="0"/>
    <n v="0"/>
    <n v="0"/>
    <n v="0"/>
    <n v="0"/>
    <n v="0"/>
    <n v="0.37261601550000001"/>
    <n v="2"/>
    <n v="0"/>
    <n v="0"/>
    <n v="0.32694814500000002"/>
    <n v="0"/>
    <n v="0"/>
    <n v="0.83"/>
    <n v="20.75"/>
  </r>
  <r>
    <x v="9"/>
    <n v="44784"/>
    <n v="0.94"/>
    <n v="0"/>
    <n v="0"/>
    <n v="0"/>
    <n v="0"/>
    <n v="0"/>
    <n v="0"/>
    <n v="0"/>
    <n v="0"/>
    <n v="0"/>
    <n v="0"/>
    <n v="0"/>
    <n v="0"/>
    <n v="0"/>
    <n v="0"/>
    <n v="0"/>
    <n v="0"/>
    <n v="0"/>
    <n v="501.7935006734287"/>
    <n v="1.198371031"/>
    <n v="2"/>
    <n v="0"/>
    <n v="0"/>
    <n v="0.57241153300000003"/>
    <n v="0"/>
    <n v="0"/>
    <n v="0.94"/>
    <n v="23.5"/>
  </r>
  <r>
    <x v="9"/>
    <n v="50583"/>
    <n v="5.28"/>
    <n v="0"/>
    <n v="0"/>
    <n v="0"/>
    <n v="0"/>
    <n v="0"/>
    <n v="0"/>
    <n v="2"/>
    <n v="0"/>
    <n v="0"/>
    <n v="0"/>
    <n v="0"/>
    <n v="0"/>
    <n v="0"/>
    <n v="0"/>
    <n v="0"/>
    <n v="0"/>
    <n v="0"/>
    <n v="7.1987378725381985"/>
    <n v="0.73454436030000003"/>
    <n v="2"/>
    <n v="0"/>
    <n v="0"/>
    <n v="0.34018187100000002"/>
    <n v="0"/>
    <n v="0"/>
    <n v="5.28"/>
    <n v="132"/>
  </r>
  <r>
    <x v="9"/>
    <n v="4627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45.1734435104716"/>
    <n v="0.51458443760000006"/>
    <n v="2"/>
    <n v="0"/>
    <n v="0"/>
    <n v="0.43411356699999998"/>
    <n v="0"/>
    <n v="0"/>
    <n v="1"/>
    <n v="25"/>
  </r>
  <r>
    <x v="9"/>
    <n v="46441"/>
    <n v="0.48"/>
    <n v="0"/>
    <n v="0"/>
    <n v="0"/>
    <n v="0"/>
    <n v="0"/>
    <n v="0"/>
    <n v="0"/>
    <n v="0"/>
    <n v="0"/>
    <n v="0"/>
    <n v="0"/>
    <n v="0"/>
    <n v="0"/>
    <n v="0"/>
    <n v="0"/>
    <n v="0"/>
    <n v="0"/>
    <n v="804.34213395107997"/>
    <n v="1.5608930963000001"/>
    <n v="2"/>
    <n v="0"/>
    <n v="0"/>
    <n v="0.68666831900000003"/>
    <n v="0"/>
    <n v="0"/>
    <n v="0.48"/>
    <n v="12"/>
  </r>
  <r>
    <x v="9"/>
    <n v="44818"/>
    <n v="2.04"/>
    <n v="0"/>
    <n v="0"/>
    <n v="0"/>
    <n v="0"/>
    <n v="0"/>
    <n v="0"/>
    <n v="2.04"/>
    <n v="0"/>
    <n v="0"/>
    <n v="0"/>
    <n v="0"/>
    <n v="0"/>
    <n v="0"/>
    <n v="0"/>
    <n v="0"/>
    <n v="0"/>
    <n v="0"/>
    <n v="1549.4697971546582"/>
    <n v="3.5531068430000001"/>
    <n v="2"/>
    <n v="0"/>
    <n v="0"/>
    <n v="0.81118270000000003"/>
    <n v="0"/>
    <n v="0"/>
    <n v="2.04"/>
    <n v="51"/>
  </r>
  <r>
    <x v="9"/>
    <n v="50062"/>
    <n v="0.11"/>
    <n v="0"/>
    <n v="0"/>
    <n v="0"/>
    <n v="0"/>
    <n v="0"/>
    <n v="0"/>
    <n v="0.11"/>
    <n v="0"/>
    <n v="0"/>
    <n v="0"/>
    <n v="0"/>
    <n v="0"/>
    <n v="0"/>
    <n v="0"/>
    <n v="0"/>
    <n v="0"/>
    <n v="0"/>
    <n v="211.76986022508626"/>
    <n v="1.1341027796000001"/>
    <n v="2"/>
    <n v="0"/>
    <n v="0"/>
    <n v="0.44289541599999999"/>
    <n v="0"/>
    <n v="0"/>
    <n v="0.11"/>
    <n v="2.75"/>
  </r>
  <r>
    <x v="9"/>
    <n v="44826"/>
    <n v="24.86"/>
    <n v="0"/>
    <n v="2.72"/>
    <n v="0"/>
    <n v="0"/>
    <n v="0"/>
    <n v="0"/>
    <n v="11.68"/>
    <n v="0"/>
    <n v="0"/>
    <n v="0"/>
    <n v="0"/>
    <n v="0"/>
    <n v="0"/>
    <n v="0"/>
    <n v="0"/>
    <n v="0"/>
    <n v="0"/>
    <n v="890.3652775258231"/>
    <n v="1.0074306976"/>
    <n v="2"/>
    <n v="0"/>
    <n v="0"/>
    <n v="0.73575950499999998"/>
    <n v="0"/>
    <n v="0"/>
    <n v="24.86"/>
    <n v="621.5"/>
  </r>
  <r>
    <x v="9"/>
    <n v="44834"/>
    <n v="0.55000000000000004"/>
    <n v="0"/>
    <n v="0"/>
    <n v="0"/>
    <n v="0"/>
    <n v="0"/>
    <n v="0"/>
    <n v="0.53"/>
    <n v="0"/>
    <n v="0"/>
    <n v="0"/>
    <n v="0"/>
    <n v="0"/>
    <n v="0"/>
    <n v="0"/>
    <n v="0"/>
    <n v="0"/>
    <n v="0"/>
    <n v="0"/>
    <n v="0.29165159229999998"/>
    <n v="2"/>
    <n v="0"/>
    <n v="0"/>
    <n v="0.30794382300000001"/>
    <n v="0"/>
    <n v="0"/>
    <n v="0.55000000000000004"/>
    <n v="13.750000000000002"/>
  </r>
  <r>
    <x v="9"/>
    <n v="50294"/>
    <n v="12.9"/>
    <n v="0"/>
    <n v="2"/>
    <n v="0"/>
    <n v="0"/>
    <n v="0"/>
    <n v="0"/>
    <n v="4.03"/>
    <n v="0"/>
    <n v="0"/>
    <n v="0"/>
    <n v="0"/>
    <n v="0"/>
    <n v="0"/>
    <n v="0"/>
    <n v="0"/>
    <n v="0"/>
    <n v="0"/>
    <n v="228.66735915318793"/>
    <n v="0.3826429469"/>
    <n v="2"/>
    <n v="0"/>
    <n v="0"/>
    <n v="0.45145027900000001"/>
    <n v="0"/>
    <n v="0"/>
    <n v="12.9"/>
    <n v="322.5"/>
  </r>
  <r>
    <x v="9"/>
    <n v="44842"/>
    <n v="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43769990000001"/>
    <n v="2"/>
    <n v="0"/>
    <n v="0"/>
    <n v="9.3527971000000001E-2"/>
    <n v="0"/>
    <n v="0"/>
    <n v="2.56"/>
    <n v="64"/>
  </r>
  <r>
    <x v="9"/>
    <n v="4865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73.06839687211253"/>
    <n v="1.4708224256"/>
    <n v="2"/>
    <n v="0"/>
    <n v="0"/>
    <n v="0.38022619299999999"/>
    <n v="0"/>
    <n v="0"/>
    <n v="5"/>
    <n v="125"/>
  </r>
  <r>
    <x v="9"/>
    <n v="4488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35.2184253389232"/>
    <n v="0.2185882881"/>
    <n v="2"/>
    <n v="0"/>
    <n v="0"/>
    <n v="0.41024625199999998"/>
    <n v="0"/>
    <n v="0"/>
    <n v="1"/>
    <n v="25"/>
  </r>
  <r>
    <x v="9"/>
    <n v="44909"/>
    <n v="1.1000000000000001"/>
    <n v="0"/>
    <n v="0"/>
    <n v="0"/>
    <n v="0"/>
    <n v="0"/>
    <n v="0"/>
    <n v="0.98"/>
    <n v="0"/>
    <n v="0"/>
    <n v="0"/>
    <n v="0"/>
    <n v="0"/>
    <n v="0"/>
    <n v="0"/>
    <n v="0"/>
    <n v="0"/>
    <n v="0"/>
    <n v="1232.9868147958166"/>
    <n v="1.8922585448"/>
    <n v="2"/>
    <n v="0"/>
    <n v="0"/>
    <n v="0.78552379999999999"/>
    <n v="0"/>
    <n v="0"/>
    <n v="1.1000000000000001"/>
    <n v="27.500000000000004"/>
  </r>
  <r>
    <x v="9"/>
    <n v="44917"/>
    <n v="6.43"/>
    <n v="0"/>
    <n v="0"/>
    <n v="0.39"/>
    <n v="0"/>
    <n v="0"/>
    <n v="0"/>
    <n v="3.15"/>
    <n v="0"/>
    <n v="0"/>
    <n v="0"/>
    <n v="0"/>
    <n v="0"/>
    <n v="0"/>
    <n v="0"/>
    <n v="0"/>
    <n v="0"/>
    <n v="0"/>
    <n v="742.47272824761058"/>
    <n v="1.8337481573000001"/>
    <n v="2"/>
    <n v="0"/>
    <n v="0"/>
    <n v="0.73082110300000003"/>
    <n v="0"/>
    <n v="0"/>
    <n v="6.43"/>
    <n v="160.75"/>
  </r>
  <r>
    <x v="9"/>
    <n v="46680"/>
    <n v="0.93"/>
    <n v="0"/>
    <n v="0"/>
    <n v="0"/>
    <n v="0"/>
    <n v="0"/>
    <n v="0"/>
    <n v="0.93"/>
    <n v="0"/>
    <n v="0"/>
    <n v="0"/>
    <n v="0"/>
    <n v="0"/>
    <n v="0"/>
    <n v="0"/>
    <n v="0"/>
    <n v="0"/>
    <n v="0"/>
    <n v="471.94584105142451"/>
    <n v="0.85059201839999998"/>
    <n v="2"/>
    <n v="0"/>
    <n v="0"/>
    <n v="0.49846404900000002"/>
    <n v="0"/>
    <n v="0"/>
    <n v="0.93"/>
    <n v="23.25"/>
  </r>
  <r>
    <x v="9"/>
    <n v="5059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87.14555345230002"/>
    <n v="0.6706230608"/>
    <n v="2"/>
    <n v="0"/>
    <n v="0"/>
    <n v="0.43269559299999999"/>
    <n v="0"/>
    <n v="0"/>
    <n v="1"/>
    <n v="25"/>
  </r>
  <r>
    <x v="9"/>
    <n v="4869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1248.7247346686736"/>
    <n v="3.9918988903999999"/>
    <n v="2"/>
    <n v="0"/>
    <n v="0"/>
    <n v="0.78548638900000001"/>
    <n v="0"/>
    <n v="0"/>
    <n v="0.5"/>
    <n v="12.5"/>
  </r>
  <r>
    <x v="9"/>
    <n v="50302"/>
    <n v="16.23"/>
    <n v="0"/>
    <n v="0.96"/>
    <n v="0"/>
    <n v="0"/>
    <n v="0"/>
    <n v="0"/>
    <n v="5.0199999999999996"/>
    <n v="0"/>
    <n v="0"/>
    <n v="0"/>
    <n v="0"/>
    <n v="0"/>
    <n v="0"/>
    <n v="0"/>
    <n v="0"/>
    <n v="0"/>
    <n v="0"/>
    <n v="202.3171499644634"/>
    <n v="0.33964996650000001"/>
    <n v="2"/>
    <n v="0"/>
    <n v="0"/>
    <n v="0.46883412200000002"/>
    <n v="0"/>
    <n v="0"/>
    <n v="16.23"/>
    <n v="405.75"/>
  </r>
  <r>
    <x v="9"/>
    <n v="49957"/>
    <n v="1.97"/>
    <n v="0"/>
    <n v="0"/>
    <n v="0"/>
    <n v="0"/>
    <n v="0"/>
    <n v="0"/>
    <n v="0"/>
    <n v="0"/>
    <n v="0"/>
    <n v="0"/>
    <n v="0"/>
    <n v="0"/>
    <n v="0"/>
    <n v="0"/>
    <n v="0"/>
    <n v="0"/>
    <n v="0"/>
    <n v="269.80492852489169"/>
    <n v="0.39200252619999998"/>
    <n v="2"/>
    <n v="0"/>
    <n v="0"/>
    <n v="0.49205801799999999"/>
    <n v="0"/>
    <n v="0"/>
    <n v="1.97"/>
    <n v="49.25"/>
  </r>
  <r>
    <x v="9"/>
    <n v="46458"/>
    <n v="0.34"/>
    <n v="0"/>
    <n v="0"/>
    <n v="0"/>
    <n v="0"/>
    <n v="0"/>
    <n v="0"/>
    <n v="0"/>
    <n v="0"/>
    <n v="0"/>
    <n v="0"/>
    <n v="0"/>
    <n v="0"/>
    <n v="0"/>
    <n v="0"/>
    <n v="0"/>
    <n v="0"/>
    <n v="0"/>
    <n v="397.97313380830565"/>
    <n v="0.80005481779999998"/>
    <n v="2"/>
    <n v="0"/>
    <n v="0"/>
    <n v="0.54510407100000002"/>
    <n v="0"/>
    <n v="0"/>
    <n v="0.34"/>
    <n v="8.5"/>
  </r>
  <r>
    <x v="9"/>
    <n v="4493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701099999999998E-4"/>
    <n v="2"/>
    <n v="0"/>
    <n v="0"/>
    <n v="0.05"/>
    <n v="0"/>
    <n v="0"/>
    <n v="1"/>
    <n v="25"/>
  </r>
  <r>
    <x v="9"/>
    <n v="45633"/>
    <n v="0.98"/>
    <n v="0"/>
    <n v="0"/>
    <n v="0"/>
    <n v="0"/>
    <n v="0"/>
    <n v="0"/>
    <n v="0.98"/>
    <n v="0"/>
    <n v="0"/>
    <n v="0"/>
    <n v="0"/>
    <n v="0"/>
    <n v="0"/>
    <n v="0"/>
    <n v="0"/>
    <n v="0"/>
    <n v="0"/>
    <n v="645.53828061638274"/>
    <n v="9.52388183E-2"/>
    <n v="2"/>
    <n v="0"/>
    <n v="0"/>
    <n v="0.61727208"/>
    <n v="0"/>
    <n v="0"/>
    <n v="0.98"/>
    <n v="24.5"/>
  </r>
  <r>
    <x v="9"/>
    <n v="44974"/>
    <n v="0.54"/>
    <n v="0"/>
    <n v="0"/>
    <n v="0"/>
    <n v="0"/>
    <n v="0"/>
    <n v="0"/>
    <n v="0.54"/>
    <n v="0"/>
    <n v="0"/>
    <n v="0"/>
    <n v="0"/>
    <n v="0"/>
    <n v="0"/>
    <n v="0"/>
    <n v="0"/>
    <n v="0"/>
    <n v="0"/>
    <n v="326.58521855642078"/>
    <n v="0.20087097000000001"/>
    <n v="2"/>
    <n v="0"/>
    <n v="0"/>
    <n v="0.48188691299999997"/>
    <n v="0"/>
    <n v="0"/>
    <n v="0.54"/>
    <n v="13.5"/>
  </r>
  <r>
    <x v="9"/>
    <n v="48231"/>
    <n v="0.26"/>
    <n v="0"/>
    <n v="0"/>
    <n v="0"/>
    <n v="0"/>
    <n v="0"/>
    <n v="0"/>
    <n v="0"/>
    <n v="0"/>
    <n v="0"/>
    <n v="0"/>
    <n v="0"/>
    <n v="0"/>
    <n v="0"/>
    <n v="0"/>
    <n v="0"/>
    <n v="0"/>
    <n v="0"/>
    <n v="710.46474099151123"/>
    <n v="1.3976599478"/>
    <n v="2"/>
    <n v="0"/>
    <n v="0"/>
    <n v="0.59894108400000001"/>
    <n v="0"/>
    <n v="0"/>
    <n v="0.26"/>
    <n v="6.5"/>
  </r>
  <r>
    <x v="9"/>
    <n v="45039"/>
    <n v="4.93"/>
    <n v="0"/>
    <n v="1"/>
    <n v="0"/>
    <n v="0"/>
    <n v="0"/>
    <n v="0"/>
    <n v="3.93"/>
    <n v="0"/>
    <n v="0"/>
    <n v="0"/>
    <n v="0"/>
    <n v="0"/>
    <n v="0"/>
    <n v="0"/>
    <n v="0"/>
    <n v="0"/>
    <n v="0"/>
    <n v="1546.5927172582619"/>
    <n v="2.1393677732"/>
    <n v="2"/>
    <n v="0"/>
    <n v="0"/>
    <n v="0.86331086800000001"/>
    <n v="0"/>
    <n v="0"/>
    <n v="4.93"/>
    <n v="123.25"/>
  </r>
  <r>
    <x v="9"/>
    <n v="47696"/>
    <n v="12.24"/>
    <n v="0"/>
    <n v="0.83"/>
    <n v="0"/>
    <n v="0"/>
    <n v="0"/>
    <n v="0"/>
    <n v="7.57"/>
    <n v="0"/>
    <n v="0"/>
    <n v="0"/>
    <n v="0"/>
    <n v="0"/>
    <n v="0"/>
    <n v="0"/>
    <n v="0"/>
    <n v="0"/>
    <n v="0"/>
    <n v="247.69235514974179"/>
    <n v="0.86790672440000005"/>
    <n v="2"/>
    <n v="0"/>
    <n v="0"/>
    <n v="0.44560856900000001"/>
    <n v="0"/>
    <n v="0"/>
    <n v="12.24"/>
    <n v="306"/>
  </r>
  <r>
    <x v="9"/>
    <n v="45112"/>
    <n v="1.36"/>
    <n v="0"/>
    <n v="0"/>
    <n v="0"/>
    <n v="0"/>
    <n v="0"/>
    <n v="0"/>
    <n v="0"/>
    <n v="0"/>
    <n v="0"/>
    <n v="0"/>
    <n v="0"/>
    <n v="0"/>
    <n v="0"/>
    <n v="0"/>
    <n v="0"/>
    <n v="0"/>
    <n v="0"/>
    <n v="389.4355083007149"/>
    <n v="1.185985858"/>
    <n v="2"/>
    <n v="0"/>
    <n v="0"/>
    <n v="0.47260367399999997"/>
    <n v="0"/>
    <n v="0"/>
    <n v="1.36"/>
    <n v="34"/>
  </r>
  <r>
    <x v="9"/>
    <n v="45153"/>
    <n v="0.94"/>
    <n v="0"/>
    <n v="0"/>
    <n v="0"/>
    <n v="0"/>
    <n v="0"/>
    <n v="0"/>
    <n v="0.94"/>
    <n v="0"/>
    <n v="0"/>
    <n v="0"/>
    <n v="0"/>
    <n v="0"/>
    <n v="0"/>
    <n v="0"/>
    <n v="0"/>
    <n v="0"/>
    <n v="0"/>
    <n v="328.08909753919994"/>
    <n v="1.4471382725999999"/>
    <n v="2"/>
    <n v="0"/>
    <n v="0"/>
    <n v="0.47848379000000002"/>
    <n v="0"/>
    <n v="0"/>
    <n v="0.94"/>
    <n v="23.5"/>
  </r>
  <r>
    <x v="9"/>
    <n v="45161"/>
    <n v="3.87"/>
    <n v="0"/>
    <n v="0"/>
    <n v="0"/>
    <n v="0"/>
    <n v="0"/>
    <n v="0"/>
    <n v="2.71"/>
    <n v="0"/>
    <n v="0"/>
    <n v="0"/>
    <n v="0"/>
    <n v="0"/>
    <n v="0"/>
    <n v="0"/>
    <n v="0"/>
    <n v="0"/>
    <n v="0"/>
    <n v="2089.5999301616803"/>
    <n v="2.9232169881000001"/>
    <n v="2"/>
    <n v="0"/>
    <n v="0"/>
    <n v="0.9"/>
    <n v="0"/>
    <n v="0"/>
    <n v="3.87"/>
    <n v="96.75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46300"/>
    <n v="0.76"/>
    <n v="0"/>
    <n v="0.76"/>
    <n v="0"/>
    <n v="0"/>
    <n v="0"/>
    <n v="0"/>
    <n v="0.76"/>
    <n v="0"/>
    <n v="0"/>
    <n v="0"/>
    <n v="0"/>
    <n v="0"/>
    <n v="0"/>
    <n v="0"/>
    <n v="0"/>
    <n v="0"/>
    <n v="0"/>
    <n v="678.15435580030896"/>
    <n v="0.9516224164"/>
    <n v="2"/>
    <n v="0"/>
    <n v="0"/>
    <n v="0.65535831600000005"/>
    <n v="0"/>
    <n v="0"/>
    <n v="0.76"/>
    <n v="19"/>
  </r>
  <r>
    <x v="10"/>
    <n v="46383"/>
    <n v="5.04"/>
    <n v="0"/>
    <n v="0.09"/>
    <n v="0"/>
    <n v="0"/>
    <n v="0"/>
    <n v="0"/>
    <n v="5.04"/>
    <n v="0"/>
    <n v="0"/>
    <n v="0"/>
    <n v="0"/>
    <n v="0"/>
    <n v="0"/>
    <n v="0"/>
    <n v="0"/>
    <n v="0"/>
    <n v="0"/>
    <n v="854.59744697537303"/>
    <n v="1.1470141398"/>
    <n v="2"/>
    <n v="0"/>
    <n v="0"/>
    <n v="0.67538378499999996"/>
    <n v="0"/>
    <n v="0"/>
    <n v="5.04"/>
    <n v="126"/>
  </r>
  <r>
    <x v="10"/>
    <n v="4761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95.93817956802309"/>
    <n v="1.4643385343999999"/>
    <n v="2"/>
    <n v="0"/>
    <n v="0"/>
    <n v="0.57615283500000003"/>
    <n v="0"/>
    <n v="0"/>
    <n v="1"/>
    <n v="25"/>
  </r>
  <r>
    <x v="10"/>
    <n v="4867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39.87971287149333"/>
    <n v="0.39392449410000002"/>
    <n v="2"/>
    <n v="0"/>
    <n v="0"/>
    <n v="0.48218100400000002"/>
    <n v="0"/>
    <n v="0"/>
    <n v="1"/>
    <n v="25"/>
  </r>
  <r>
    <x v="10"/>
    <n v="43679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319.2882562083222"/>
    <n v="0.77782223610000001"/>
    <n v="2"/>
    <n v="0"/>
    <n v="0"/>
    <n v="0.482652739"/>
    <n v="0"/>
    <n v="0"/>
    <n v="2"/>
    <n v="50"/>
  </r>
  <r>
    <x v="10"/>
    <n v="50419"/>
    <n v="27.31"/>
    <n v="0"/>
    <n v="5.97"/>
    <n v="0"/>
    <n v="0"/>
    <n v="1"/>
    <n v="0"/>
    <n v="19.82"/>
    <n v="0"/>
    <n v="0"/>
    <n v="0"/>
    <n v="0"/>
    <n v="0"/>
    <n v="0"/>
    <n v="0"/>
    <n v="0"/>
    <n v="0"/>
    <n v="0"/>
    <n v="626.13781844132063"/>
    <n v="0.55997459790000004"/>
    <n v="2"/>
    <n v="0"/>
    <n v="0"/>
    <n v="0.61155008399999999"/>
    <n v="0"/>
    <n v="0"/>
    <n v="27.31"/>
    <n v="682.75"/>
  </r>
  <r>
    <x v="10"/>
    <n v="43737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.17847615629999999"/>
    <n v="2"/>
    <n v="0"/>
    <n v="0"/>
    <n v="0.15754412100000001"/>
    <n v="0"/>
    <n v="0"/>
    <n v="2"/>
    <n v="50"/>
  </r>
  <r>
    <x v="10"/>
    <n v="43752"/>
    <n v="4.6500000000000004"/>
    <n v="0"/>
    <n v="1.43"/>
    <n v="0"/>
    <n v="0"/>
    <n v="0"/>
    <n v="0"/>
    <n v="2.77"/>
    <n v="0"/>
    <n v="0"/>
    <n v="0"/>
    <n v="0"/>
    <n v="0"/>
    <n v="0"/>
    <n v="0"/>
    <n v="0"/>
    <n v="0"/>
    <n v="0"/>
    <n v="195.16110414154781"/>
    <n v="1.2931511515"/>
    <n v="2"/>
    <n v="0"/>
    <n v="0"/>
    <n v="0.46646849499999998"/>
    <n v="0"/>
    <n v="0"/>
    <n v="4.6500000000000004"/>
    <n v="116.25000000000001"/>
  </r>
  <r>
    <x v="10"/>
    <n v="46326"/>
    <n v="3.22"/>
    <n v="0"/>
    <n v="0.5"/>
    <n v="0"/>
    <n v="0"/>
    <n v="0"/>
    <n v="0"/>
    <n v="2.72"/>
    <n v="0"/>
    <n v="0"/>
    <n v="0"/>
    <n v="0"/>
    <n v="0"/>
    <n v="0"/>
    <n v="0"/>
    <n v="0"/>
    <n v="0"/>
    <n v="0"/>
    <n v="104.07873603351956"/>
    <n v="0.72924484079999996"/>
    <n v="2"/>
    <n v="0"/>
    <n v="0"/>
    <n v="0.38656958899999999"/>
    <n v="0"/>
    <n v="0"/>
    <n v="3.22"/>
    <n v="80.5"/>
  </r>
  <r>
    <x v="10"/>
    <n v="46391"/>
    <n v="12.47"/>
    <n v="0"/>
    <n v="1.43"/>
    <n v="0"/>
    <n v="0"/>
    <n v="0"/>
    <n v="0"/>
    <n v="4.51"/>
    <n v="0"/>
    <n v="0"/>
    <n v="0"/>
    <n v="0"/>
    <n v="0"/>
    <n v="0"/>
    <n v="0"/>
    <n v="0"/>
    <n v="0"/>
    <n v="0"/>
    <n v="278.09387335231219"/>
    <n v="0.30097675200000001"/>
    <n v="2"/>
    <n v="0"/>
    <n v="0"/>
    <n v="0.45972880300000002"/>
    <n v="0"/>
    <n v="0"/>
    <n v="12.47"/>
    <n v="311.75"/>
  </r>
  <r>
    <x v="10"/>
    <n v="4380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454.00578141101448"/>
    <n v="3.6729279115"/>
    <n v="2"/>
    <n v="0"/>
    <n v="0"/>
    <n v="0.53438618000000004"/>
    <n v="0"/>
    <n v="0"/>
    <n v="1"/>
    <n v="25"/>
  </r>
  <r>
    <x v="10"/>
    <n v="43844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1635.2245477017691"/>
    <n v="3.3804575904999998"/>
    <n v="2"/>
    <n v="0"/>
    <n v="0"/>
    <n v="0.84118838500000004"/>
    <n v="0"/>
    <n v="0"/>
    <n v="2"/>
    <n v="50"/>
  </r>
  <r>
    <x v="10"/>
    <n v="46409"/>
    <n v="1.44"/>
    <n v="0"/>
    <n v="0"/>
    <n v="0"/>
    <n v="0"/>
    <n v="0"/>
    <n v="0"/>
    <n v="0.44"/>
    <n v="0"/>
    <n v="0"/>
    <n v="0"/>
    <n v="0"/>
    <n v="0"/>
    <n v="0"/>
    <n v="0"/>
    <n v="0"/>
    <n v="0"/>
    <n v="0"/>
    <n v="764.68637020144433"/>
    <n v="1.547933566"/>
    <n v="2"/>
    <n v="0"/>
    <n v="0"/>
    <n v="0.57923225499999997"/>
    <n v="0"/>
    <n v="0"/>
    <n v="1.44"/>
    <n v="36"/>
  </r>
  <r>
    <x v="10"/>
    <n v="46094"/>
    <n v="10.5"/>
    <n v="0"/>
    <n v="2"/>
    <n v="1"/>
    <n v="0"/>
    <n v="0"/>
    <n v="0"/>
    <n v="6.82"/>
    <n v="0"/>
    <n v="0"/>
    <n v="0"/>
    <n v="0"/>
    <n v="0"/>
    <n v="0"/>
    <n v="0"/>
    <n v="0"/>
    <n v="0"/>
    <n v="0"/>
    <n v="566.91393659613198"/>
    <n v="0.70445362020000002"/>
    <n v="2"/>
    <n v="0"/>
    <n v="0"/>
    <n v="0.494540849"/>
    <n v="0"/>
    <n v="0"/>
    <n v="10.5"/>
    <n v="262.5"/>
  </r>
  <r>
    <x v="10"/>
    <n v="46102"/>
    <n v="5.56"/>
    <n v="0"/>
    <n v="1.61"/>
    <n v="0"/>
    <n v="0"/>
    <n v="0"/>
    <n v="0"/>
    <n v="3.86"/>
    <n v="0"/>
    <n v="0"/>
    <n v="0"/>
    <n v="0"/>
    <n v="0"/>
    <n v="0"/>
    <n v="0"/>
    <n v="0"/>
    <n v="0"/>
    <n v="0"/>
    <n v="192.46256589455538"/>
    <n v="0.58606617930000005"/>
    <n v="2"/>
    <n v="0"/>
    <n v="0"/>
    <n v="0.44250292000000002"/>
    <n v="0"/>
    <n v="0"/>
    <n v="5.56"/>
    <n v="139"/>
  </r>
  <r>
    <x v="10"/>
    <n v="47621"/>
    <n v="0.7"/>
    <n v="0"/>
    <n v="0"/>
    <n v="0"/>
    <n v="0"/>
    <n v="0"/>
    <n v="0"/>
    <n v="0.2"/>
    <n v="0"/>
    <n v="0"/>
    <n v="0"/>
    <n v="0"/>
    <n v="0"/>
    <n v="0"/>
    <n v="0"/>
    <n v="0"/>
    <n v="0"/>
    <n v="0"/>
    <n v="1131.7659701624684"/>
    <n v="0.64158361760000004"/>
    <n v="2"/>
    <n v="0"/>
    <n v="0"/>
    <n v="0.74023916400000001"/>
    <n v="0"/>
    <n v="0"/>
    <n v="0.7"/>
    <n v="17.5"/>
  </r>
  <r>
    <x v="10"/>
    <n v="4604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19.36714464179022"/>
    <n v="0.76228968249999995"/>
    <n v="2"/>
    <n v="0"/>
    <n v="0"/>
    <n v="0.53273865499999995"/>
    <n v="0"/>
    <n v="0"/>
    <n v="1"/>
    <n v="25"/>
  </r>
  <r>
    <x v="10"/>
    <n v="44008"/>
    <n v="45.96"/>
    <n v="0"/>
    <n v="10.59"/>
    <n v="0"/>
    <n v="0"/>
    <n v="0.99"/>
    <n v="0.99"/>
    <n v="32.97"/>
    <n v="0"/>
    <n v="0"/>
    <n v="0"/>
    <n v="0"/>
    <n v="0"/>
    <n v="0"/>
    <n v="0"/>
    <n v="0"/>
    <n v="0"/>
    <n v="0"/>
    <n v="465.34619688385266"/>
    <n v="1.0436422902"/>
    <n v="2"/>
    <n v="0"/>
    <n v="0"/>
    <n v="0.49041741999999999"/>
    <n v="0"/>
    <n v="0"/>
    <n v="45.96"/>
    <n v="1149"/>
  </r>
  <r>
    <x v="10"/>
    <n v="46342"/>
    <n v="2.71"/>
    <n v="0"/>
    <n v="0.49"/>
    <n v="0"/>
    <n v="0"/>
    <n v="0"/>
    <n v="0"/>
    <n v="2.71"/>
    <n v="0"/>
    <n v="0"/>
    <n v="0"/>
    <n v="0"/>
    <n v="0"/>
    <n v="0"/>
    <n v="0"/>
    <n v="0"/>
    <n v="0"/>
    <n v="0"/>
    <n v="718.99523784370217"/>
    <n v="1.3665376808"/>
    <n v="2"/>
    <n v="0"/>
    <n v="0"/>
    <n v="0.66246581500000001"/>
    <n v="0"/>
    <n v="0"/>
    <n v="2.71"/>
    <n v="67.75"/>
  </r>
  <r>
    <x v="10"/>
    <n v="44107"/>
    <n v="14.86"/>
    <n v="0"/>
    <n v="2.78"/>
    <n v="0"/>
    <n v="0"/>
    <n v="0"/>
    <n v="0"/>
    <n v="11.11"/>
    <n v="0"/>
    <n v="0"/>
    <n v="0"/>
    <n v="0"/>
    <n v="0"/>
    <n v="0"/>
    <n v="0"/>
    <n v="0"/>
    <n v="0"/>
    <n v="0"/>
    <n v="1204.0890565193797"/>
    <n v="2.1707065658000002"/>
    <n v="2"/>
    <n v="0"/>
    <n v="0"/>
    <n v="0.75171929299999996"/>
    <n v="0"/>
    <n v="0"/>
    <n v="14.86"/>
    <n v="371.5"/>
  </r>
  <r>
    <x v="10"/>
    <n v="44123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827.4698473127861"/>
    <n v="1.808823657"/>
    <n v="2"/>
    <n v="0"/>
    <n v="0"/>
    <n v="0.62260617500000004"/>
    <n v="0"/>
    <n v="0"/>
    <n v="2"/>
    <n v="50"/>
  </r>
  <r>
    <x v="10"/>
    <n v="4875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552.95009786741275"/>
    <n v="1.0961041440999999"/>
    <n v="2"/>
    <n v="0"/>
    <n v="0"/>
    <n v="0.61078917499999996"/>
    <n v="0"/>
    <n v="0"/>
    <n v="1"/>
    <n v="25"/>
  </r>
  <r>
    <x v="10"/>
    <n v="45435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.84214171E-2"/>
    <n v="2"/>
    <n v="0"/>
    <n v="0"/>
    <n v="0.05"/>
    <n v="0"/>
    <n v="0"/>
    <n v="1"/>
    <n v="25"/>
  </r>
  <r>
    <x v="10"/>
    <n v="4418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9.825272079576445"/>
    <n v="0.78455399329999997"/>
    <n v="2"/>
    <n v="0"/>
    <n v="0"/>
    <n v="0.34891477100000001"/>
    <n v="0"/>
    <n v="0"/>
    <n v="2"/>
    <n v="50"/>
  </r>
  <r>
    <x v="10"/>
    <n v="50435"/>
    <n v="36.17"/>
    <n v="0"/>
    <n v="7.39"/>
    <n v="2"/>
    <n v="0"/>
    <n v="0.99"/>
    <n v="1.67"/>
    <n v="21.2"/>
    <n v="0"/>
    <n v="0"/>
    <n v="0"/>
    <n v="0"/>
    <n v="0"/>
    <n v="0"/>
    <n v="0"/>
    <n v="0"/>
    <n v="0"/>
    <n v="0"/>
    <n v="0"/>
    <n v="0.1849209131"/>
    <n v="2"/>
    <n v="0"/>
    <n v="0"/>
    <n v="0.34887072200000002"/>
    <n v="0"/>
    <n v="0"/>
    <n v="36.17"/>
    <n v="904.25"/>
  </r>
  <r>
    <x v="10"/>
    <n v="46110"/>
    <n v="7.67"/>
    <n v="0"/>
    <n v="0.5"/>
    <n v="0"/>
    <n v="0"/>
    <n v="0"/>
    <n v="0"/>
    <n v="2.34"/>
    <n v="0"/>
    <n v="0"/>
    <n v="0"/>
    <n v="0"/>
    <n v="0"/>
    <n v="0"/>
    <n v="0"/>
    <n v="0"/>
    <n v="0"/>
    <n v="0"/>
    <n v="0"/>
    <n v="0.18024565880000001"/>
    <n v="2"/>
    <n v="0"/>
    <n v="0"/>
    <n v="0.38358814600000002"/>
    <n v="0"/>
    <n v="0"/>
    <n v="7.67"/>
    <n v="191.75"/>
  </r>
  <r>
    <x v="10"/>
    <n v="44214"/>
    <n v="67.52"/>
    <n v="0"/>
    <n v="11.83"/>
    <n v="0.15"/>
    <n v="1"/>
    <n v="3"/>
    <n v="1"/>
    <n v="38.090000000000003"/>
    <n v="0"/>
    <n v="0"/>
    <n v="0"/>
    <n v="0"/>
    <n v="0"/>
    <n v="0"/>
    <n v="0"/>
    <n v="0"/>
    <n v="0"/>
    <n v="1.05"/>
    <n v="223.47476593386986"/>
    <n v="0.2165453779"/>
    <n v="2"/>
    <n v="0"/>
    <n v="0"/>
    <n v="0.46179216099999998"/>
    <n v="0"/>
    <n v="0"/>
    <n v="67.72999999999999"/>
    <n v="1693.2499999999998"/>
  </r>
  <r>
    <x v="10"/>
    <n v="50443"/>
    <n v="36.880000000000003"/>
    <n v="0"/>
    <n v="4.3899999999999997"/>
    <n v="1"/>
    <n v="0"/>
    <n v="0.97"/>
    <n v="0"/>
    <n v="19.75"/>
    <n v="0"/>
    <n v="0"/>
    <n v="0"/>
    <n v="0"/>
    <n v="0"/>
    <n v="0"/>
    <n v="0"/>
    <n v="0"/>
    <n v="0"/>
    <n v="0"/>
    <n v="0"/>
    <n v="0.1820992625"/>
    <n v="2"/>
    <n v="0"/>
    <n v="0"/>
    <n v="0.32501585"/>
    <n v="0"/>
    <n v="0"/>
    <n v="36.880000000000003"/>
    <n v="922.00000000000011"/>
  </r>
  <r>
    <x v="10"/>
    <n v="44230"/>
    <n v="2.71"/>
    <n v="0"/>
    <n v="0.79"/>
    <n v="0"/>
    <n v="0"/>
    <n v="0"/>
    <n v="0"/>
    <n v="2.25"/>
    <n v="0"/>
    <n v="0"/>
    <n v="0"/>
    <n v="0"/>
    <n v="0"/>
    <n v="0"/>
    <n v="0"/>
    <n v="0"/>
    <n v="0"/>
    <n v="0"/>
    <n v="880.83644835439964"/>
    <n v="3.2738175499"/>
    <n v="2"/>
    <n v="0"/>
    <n v="0"/>
    <n v="0.65466909699999998"/>
    <n v="0"/>
    <n v="0"/>
    <n v="2.71"/>
    <n v="67.75"/>
  </r>
  <r>
    <x v="10"/>
    <n v="44271"/>
    <n v="7.73"/>
    <n v="0"/>
    <n v="1.43"/>
    <n v="0"/>
    <n v="0"/>
    <n v="0"/>
    <n v="0"/>
    <n v="5.56"/>
    <n v="0"/>
    <n v="0"/>
    <n v="0"/>
    <n v="0"/>
    <n v="0"/>
    <n v="0"/>
    <n v="0"/>
    <n v="0"/>
    <n v="0"/>
    <n v="0"/>
    <n v="0"/>
    <n v="0.1009088838"/>
    <n v="2"/>
    <n v="0"/>
    <n v="0"/>
    <n v="0.35065730899999997"/>
    <n v="0"/>
    <n v="0"/>
    <n v="7.73"/>
    <n v="193.25"/>
  </r>
  <r>
    <x v="10"/>
    <n v="4763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06.0834187833045"/>
    <n v="1.0789319070000001"/>
    <n v="2"/>
    <n v="0"/>
    <n v="0"/>
    <n v="0.70566472800000002"/>
    <n v="0"/>
    <n v="0"/>
    <n v="1"/>
    <n v="25"/>
  </r>
  <r>
    <x v="10"/>
    <n v="48702"/>
    <n v="3.24"/>
    <n v="0"/>
    <n v="0.85"/>
    <n v="0"/>
    <n v="0"/>
    <n v="0"/>
    <n v="0"/>
    <n v="3.24"/>
    <n v="0"/>
    <n v="0"/>
    <n v="0"/>
    <n v="0"/>
    <n v="0"/>
    <n v="0"/>
    <n v="0"/>
    <n v="0"/>
    <n v="0"/>
    <n v="0"/>
    <n v="1185.2952812025621"/>
    <n v="1.8289560841000001"/>
    <n v="2"/>
    <n v="0"/>
    <n v="0"/>
    <n v="0.78987808599999998"/>
    <n v="0"/>
    <n v="0"/>
    <n v="3.24"/>
    <n v="81"/>
  </r>
  <r>
    <x v="10"/>
    <n v="46128"/>
    <n v="1.52"/>
    <n v="0"/>
    <n v="0"/>
    <n v="0"/>
    <n v="0"/>
    <n v="0"/>
    <n v="0"/>
    <n v="0.08"/>
    <n v="0"/>
    <n v="0"/>
    <n v="0"/>
    <n v="0"/>
    <n v="0"/>
    <n v="0"/>
    <n v="0"/>
    <n v="0"/>
    <n v="0"/>
    <n v="0"/>
    <n v="687.87198440082147"/>
    <n v="0.68070312669999999"/>
    <n v="2"/>
    <n v="0"/>
    <n v="0"/>
    <n v="0.633165215"/>
    <n v="0"/>
    <n v="0"/>
    <n v="1.52"/>
    <n v="38"/>
  </r>
  <r>
    <x v="10"/>
    <n v="50450"/>
    <n v="10.09"/>
    <n v="0"/>
    <n v="0.72"/>
    <n v="0"/>
    <n v="0"/>
    <n v="1.99"/>
    <n v="0"/>
    <n v="3.15"/>
    <n v="0"/>
    <n v="0"/>
    <n v="0"/>
    <n v="0"/>
    <n v="0"/>
    <n v="0"/>
    <n v="0"/>
    <n v="0"/>
    <n v="0"/>
    <n v="0"/>
    <n v="48.843743505922596"/>
    <n v="3.0501903699999999E-2"/>
    <n v="2"/>
    <n v="0"/>
    <n v="0"/>
    <n v="0.42383610599999999"/>
    <n v="0"/>
    <n v="0"/>
    <n v="10.09"/>
    <n v="252.25"/>
  </r>
  <r>
    <x v="10"/>
    <n v="44396"/>
    <n v="4.0999999999999996"/>
    <n v="0"/>
    <n v="0"/>
    <n v="0"/>
    <n v="0"/>
    <n v="1.98"/>
    <n v="0"/>
    <n v="3.57"/>
    <n v="0"/>
    <n v="0"/>
    <n v="0"/>
    <n v="0"/>
    <n v="0"/>
    <n v="0"/>
    <n v="0"/>
    <n v="0"/>
    <n v="0"/>
    <n v="0"/>
    <n v="145.47924093771991"/>
    <n v="0.59669372279999999"/>
    <n v="2"/>
    <n v="0"/>
    <n v="0"/>
    <n v="0.39980179999999998"/>
    <n v="0"/>
    <n v="0"/>
    <n v="4.0999999999999996"/>
    <n v="102.49999999999999"/>
  </r>
  <r>
    <x v="10"/>
    <n v="44404"/>
    <n v="30.31"/>
    <n v="0"/>
    <n v="8.65"/>
    <n v="0"/>
    <n v="0"/>
    <n v="0"/>
    <n v="0"/>
    <n v="23.61"/>
    <n v="0"/>
    <n v="0"/>
    <n v="0"/>
    <n v="0"/>
    <n v="0"/>
    <n v="0"/>
    <n v="0"/>
    <n v="0"/>
    <n v="0"/>
    <n v="0"/>
    <n v="845.49030935431153"/>
    <n v="3.6750902770999998"/>
    <n v="2"/>
    <n v="0"/>
    <n v="0"/>
    <n v="0.67177512299999997"/>
    <n v="0"/>
    <n v="0"/>
    <n v="30.31"/>
    <n v="757.75"/>
  </r>
  <r>
    <x v="10"/>
    <n v="45500"/>
    <n v="3.76"/>
    <n v="0"/>
    <n v="1.52"/>
    <n v="0"/>
    <n v="0"/>
    <n v="0"/>
    <n v="0"/>
    <n v="2.78"/>
    <n v="0"/>
    <n v="0"/>
    <n v="0"/>
    <n v="0"/>
    <n v="0"/>
    <n v="0"/>
    <n v="0"/>
    <n v="0"/>
    <n v="0"/>
    <n v="0"/>
    <n v="103.28515508998646"/>
    <n v="0.2656151819"/>
    <n v="2"/>
    <n v="0"/>
    <n v="0"/>
    <n v="0.45041583099999999"/>
    <n v="0"/>
    <n v="0"/>
    <n v="3.76"/>
    <n v="94"/>
  </r>
  <r>
    <x v="10"/>
    <n v="139303"/>
    <n v="7.39"/>
    <n v="0"/>
    <n v="0"/>
    <n v="0"/>
    <n v="0"/>
    <n v="0"/>
    <n v="1"/>
    <n v="5.39"/>
    <n v="0"/>
    <n v="0"/>
    <n v="0"/>
    <n v="0"/>
    <n v="0"/>
    <n v="0"/>
    <n v="0"/>
    <n v="0"/>
    <n v="0"/>
    <n v="0"/>
    <n v="503.89716136468792"/>
    <n v="0.3342120811"/>
    <n v="2"/>
    <n v="0"/>
    <n v="0"/>
    <n v="0.51075377200000005"/>
    <n v="0"/>
    <n v="0"/>
    <n v="7.39"/>
    <n v="184.75"/>
  </r>
  <r>
    <x v="10"/>
    <n v="49270"/>
    <n v="0.93"/>
    <n v="0"/>
    <n v="0"/>
    <n v="0.93"/>
    <n v="0"/>
    <n v="0"/>
    <n v="0"/>
    <n v="0.93"/>
    <n v="0"/>
    <n v="0"/>
    <n v="0"/>
    <n v="0"/>
    <n v="0"/>
    <n v="0"/>
    <n v="0"/>
    <n v="0"/>
    <n v="0"/>
    <n v="0"/>
    <n v="500.98429019993375"/>
    <n v="1.0114585884"/>
    <n v="2"/>
    <n v="0"/>
    <n v="0"/>
    <n v="0.52370277200000004"/>
    <n v="0"/>
    <n v="0"/>
    <n v="0.93"/>
    <n v="23.25"/>
  </r>
  <r>
    <x v="10"/>
    <n v="48710"/>
    <n v="1.42"/>
    <n v="0"/>
    <n v="1"/>
    <n v="0"/>
    <n v="0"/>
    <n v="0"/>
    <n v="0"/>
    <n v="1.42"/>
    <n v="0"/>
    <n v="0"/>
    <n v="0"/>
    <n v="0"/>
    <n v="0"/>
    <n v="0"/>
    <n v="0"/>
    <n v="0"/>
    <n v="0"/>
    <n v="0"/>
    <n v="726.72951254947156"/>
    <n v="1.2307659473999999"/>
    <n v="2"/>
    <n v="0"/>
    <n v="0"/>
    <n v="0.63428701200000004"/>
    <n v="0"/>
    <n v="0"/>
    <n v="1.42"/>
    <n v="35.5"/>
  </r>
  <r>
    <x v="10"/>
    <n v="46136"/>
    <n v="1.83"/>
    <n v="0"/>
    <n v="1"/>
    <n v="0"/>
    <n v="0"/>
    <n v="0"/>
    <n v="0"/>
    <n v="1.83"/>
    <n v="0"/>
    <n v="0"/>
    <n v="0"/>
    <n v="0"/>
    <n v="0"/>
    <n v="0"/>
    <n v="0"/>
    <n v="0"/>
    <n v="0"/>
    <n v="0"/>
    <n v="1478.758275042672"/>
    <n v="3.5161912216000002"/>
    <n v="2"/>
    <n v="0"/>
    <n v="0"/>
    <n v="0.772032359"/>
    <n v="0"/>
    <n v="0"/>
    <n v="1.83"/>
    <n v="45.75"/>
  </r>
  <r>
    <x v="10"/>
    <n v="48728"/>
    <n v="0.98"/>
    <n v="0"/>
    <n v="0"/>
    <n v="0"/>
    <n v="0"/>
    <n v="0"/>
    <n v="0"/>
    <n v="0.98"/>
    <n v="0"/>
    <n v="0"/>
    <n v="0"/>
    <n v="0"/>
    <n v="0"/>
    <n v="0"/>
    <n v="0"/>
    <n v="0"/>
    <n v="0"/>
    <n v="0"/>
    <n v="339.34607502485409"/>
    <n v="0.50344486980000003"/>
    <n v="2"/>
    <n v="0"/>
    <n v="0"/>
    <n v="0.54698346600000003"/>
    <n v="0"/>
    <n v="0"/>
    <n v="0.98"/>
    <n v="24.5"/>
  </r>
  <r>
    <x v="10"/>
    <n v="47365"/>
    <n v="10.85"/>
    <n v="0"/>
    <n v="1.47"/>
    <n v="0.74"/>
    <n v="0"/>
    <n v="0.99"/>
    <n v="0"/>
    <n v="4.41"/>
    <n v="0"/>
    <n v="0"/>
    <n v="0"/>
    <n v="0"/>
    <n v="0"/>
    <n v="0"/>
    <n v="0"/>
    <n v="0"/>
    <n v="0"/>
    <n v="0"/>
    <n v="4.5108715147415159"/>
    <n v="1.4056938290000001"/>
    <n v="2"/>
    <n v="0"/>
    <n v="0"/>
    <n v="0.39014385400000001"/>
    <n v="0"/>
    <n v="0"/>
    <n v="10.85"/>
    <n v="271.25"/>
  </r>
  <r>
    <x v="10"/>
    <n v="44578"/>
    <n v="0.28000000000000003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161.70979342812737"/>
    <n v="1.7628578681"/>
    <n v="2"/>
    <n v="0"/>
    <n v="0"/>
    <n v="0.393118878"/>
    <n v="0"/>
    <n v="0"/>
    <n v="0.28000000000000003"/>
    <n v="7.0000000000000009"/>
  </r>
  <r>
    <x v="10"/>
    <n v="47373"/>
    <n v="2.68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19909788989999999"/>
    <n v="2"/>
    <n v="0"/>
    <n v="0"/>
    <n v="0.45282181300000002"/>
    <n v="0"/>
    <n v="0"/>
    <n v="2.68"/>
    <n v="67"/>
  </r>
  <r>
    <x v="10"/>
    <n v="44677"/>
    <n v="1.01"/>
    <n v="0"/>
    <n v="0.39"/>
    <n v="0"/>
    <n v="0"/>
    <n v="0"/>
    <n v="0"/>
    <n v="0.39"/>
    <n v="0"/>
    <n v="0"/>
    <n v="0"/>
    <n v="0"/>
    <n v="0"/>
    <n v="0"/>
    <n v="0"/>
    <n v="0"/>
    <n v="0"/>
    <n v="0"/>
    <n v="0"/>
    <n v="1.9813124585999999"/>
    <n v="2"/>
    <n v="0"/>
    <n v="0"/>
    <n v="0.13413825200000001"/>
    <n v="0"/>
    <n v="0"/>
    <n v="1.01"/>
    <n v="25.25"/>
  </r>
  <r>
    <x v="10"/>
    <n v="44693"/>
    <n v="1.89"/>
    <n v="0"/>
    <n v="0.31"/>
    <n v="0"/>
    <n v="0"/>
    <n v="0"/>
    <n v="0"/>
    <n v="1.28"/>
    <n v="0"/>
    <n v="0"/>
    <n v="0"/>
    <n v="0"/>
    <n v="0"/>
    <n v="0"/>
    <n v="0"/>
    <n v="0"/>
    <n v="0"/>
    <n v="0"/>
    <n v="274.66710676944211"/>
    <n v="1.4034529542"/>
    <n v="2"/>
    <n v="0"/>
    <n v="0"/>
    <n v="0.48519359099999998"/>
    <n v="0"/>
    <n v="0"/>
    <n v="1.89"/>
    <n v="47.25"/>
  </r>
  <r>
    <x v="10"/>
    <n v="46144"/>
    <n v="10.6"/>
    <n v="0"/>
    <n v="1"/>
    <n v="0"/>
    <n v="0"/>
    <n v="0"/>
    <n v="0"/>
    <n v="6.95"/>
    <n v="0"/>
    <n v="0"/>
    <n v="0"/>
    <n v="0"/>
    <n v="0"/>
    <n v="0"/>
    <n v="0"/>
    <n v="0"/>
    <n v="0"/>
    <n v="0"/>
    <n v="224.72215541565475"/>
    <n v="0.36301748960000002"/>
    <n v="2"/>
    <n v="0"/>
    <n v="0"/>
    <n v="0.44660889199999998"/>
    <n v="0"/>
    <n v="0"/>
    <n v="10.6"/>
    <n v="265"/>
  </r>
  <r>
    <x v="10"/>
    <n v="4913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976.6201761616901"/>
    <n v="1.9334110903999999"/>
    <n v="2"/>
    <n v="0"/>
    <n v="0"/>
    <n v="0.67542653399999997"/>
    <n v="0"/>
    <n v="0"/>
    <n v="1"/>
    <n v="25"/>
  </r>
  <r>
    <x v="10"/>
    <n v="50427"/>
    <n v="12.7"/>
    <n v="0"/>
    <n v="2.69"/>
    <n v="2.91"/>
    <n v="0"/>
    <n v="0"/>
    <n v="0"/>
    <n v="3.79"/>
    <n v="0"/>
    <n v="0"/>
    <n v="0"/>
    <n v="0"/>
    <n v="0"/>
    <n v="0"/>
    <n v="0"/>
    <n v="0"/>
    <n v="0"/>
    <n v="0"/>
    <n v="23.65980650835532"/>
    <n v="2.35706735E-2"/>
    <n v="2"/>
    <n v="0"/>
    <n v="0"/>
    <n v="0.39068293100000001"/>
    <n v="0"/>
    <n v="0"/>
    <n v="12.7"/>
    <n v="317.5"/>
  </r>
  <r>
    <x v="10"/>
    <n v="4471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99.36300916146934"/>
    <n v="2.7926402906000001"/>
    <n v="2"/>
    <n v="0"/>
    <n v="0"/>
    <n v="0.58580121100000004"/>
    <n v="0"/>
    <n v="0"/>
    <n v="1"/>
    <n v="25"/>
  </r>
  <r>
    <x v="10"/>
    <n v="44867"/>
    <n v="0.71"/>
    <n v="0"/>
    <n v="0"/>
    <n v="0"/>
    <n v="0"/>
    <n v="0"/>
    <n v="0"/>
    <n v="0.71"/>
    <n v="0"/>
    <n v="0"/>
    <n v="0"/>
    <n v="0"/>
    <n v="0"/>
    <n v="0"/>
    <n v="0"/>
    <n v="0"/>
    <n v="0"/>
    <n v="0"/>
    <n v="0"/>
    <n v="0.1277596788"/>
    <n v="2"/>
    <n v="0"/>
    <n v="0"/>
    <n v="0.05"/>
    <n v="0"/>
    <n v="0"/>
    <n v="0.71"/>
    <n v="17.75"/>
  </r>
  <r>
    <x v="10"/>
    <n v="46151"/>
    <n v="0.5600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445786990000004"/>
    <n v="2"/>
    <n v="0"/>
    <n v="0"/>
    <n v="0.232442236"/>
    <n v="0"/>
    <n v="0"/>
    <n v="0.56000000000000005"/>
    <n v="14.000000000000002"/>
  </r>
  <r>
    <x v="10"/>
    <n v="47399"/>
    <n v="3.05"/>
    <n v="0"/>
    <n v="1"/>
    <n v="0"/>
    <n v="0"/>
    <n v="0"/>
    <n v="0"/>
    <n v="3.05"/>
    <n v="0"/>
    <n v="0"/>
    <n v="0"/>
    <n v="0"/>
    <n v="0"/>
    <n v="0"/>
    <n v="0"/>
    <n v="0"/>
    <n v="0"/>
    <n v="0"/>
    <n v="0"/>
    <n v="0.56256886930000005"/>
    <n v="2"/>
    <n v="0"/>
    <n v="0"/>
    <n v="0.235405594"/>
    <n v="0"/>
    <n v="0"/>
    <n v="3.05"/>
    <n v="76.25"/>
  </r>
  <r>
    <x v="10"/>
    <n v="91397"/>
    <n v="1.6"/>
    <n v="0"/>
    <n v="0"/>
    <n v="0"/>
    <n v="0"/>
    <n v="0"/>
    <n v="0"/>
    <n v="0.6"/>
    <n v="0"/>
    <n v="0"/>
    <n v="0"/>
    <n v="0"/>
    <n v="0"/>
    <n v="0"/>
    <n v="0"/>
    <n v="0"/>
    <n v="0"/>
    <n v="0"/>
    <n v="352.73031537543017"/>
    <n v="0.71296624009999998"/>
    <n v="2"/>
    <n v="0"/>
    <n v="0"/>
    <n v="0.496067539"/>
    <n v="0"/>
    <n v="0"/>
    <n v="1.6"/>
    <n v="40"/>
  </r>
  <r>
    <x v="10"/>
    <n v="48744"/>
    <n v="3.67"/>
    <n v="0"/>
    <n v="0.68"/>
    <n v="0.99"/>
    <n v="0"/>
    <n v="0"/>
    <n v="0"/>
    <n v="2.99"/>
    <n v="0"/>
    <n v="0"/>
    <n v="0"/>
    <n v="0"/>
    <n v="0"/>
    <n v="0"/>
    <n v="0"/>
    <n v="0"/>
    <n v="0"/>
    <n v="0"/>
    <n v="448.97439546401921"/>
    <n v="0.31150880879999998"/>
    <n v="2"/>
    <n v="0"/>
    <n v="0"/>
    <n v="0.52793824300000003"/>
    <n v="0"/>
    <n v="0"/>
    <n v="3.67"/>
    <n v="91.75"/>
  </r>
  <r>
    <x v="10"/>
    <n v="50468"/>
    <n v="8.6999999999999993"/>
    <n v="0"/>
    <n v="1"/>
    <n v="0"/>
    <n v="0"/>
    <n v="1"/>
    <n v="0"/>
    <n v="3.22"/>
    <n v="0"/>
    <n v="0"/>
    <n v="0"/>
    <n v="0"/>
    <n v="0"/>
    <n v="0"/>
    <n v="0"/>
    <n v="0"/>
    <n v="0"/>
    <n v="0"/>
    <n v="104.95143841952908"/>
    <n v="0.19091751169999999"/>
    <n v="2"/>
    <n v="0"/>
    <n v="0"/>
    <n v="0.36638337100000001"/>
    <n v="0"/>
    <n v="0"/>
    <n v="8.6999999999999993"/>
    <n v="217.49999999999997"/>
  </r>
  <r>
    <x v="10"/>
    <n v="45054"/>
    <n v="2.58"/>
    <n v="0"/>
    <n v="1"/>
    <n v="0"/>
    <n v="0"/>
    <n v="0"/>
    <n v="0"/>
    <n v="1"/>
    <n v="0"/>
    <n v="0"/>
    <n v="0"/>
    <n v="0"/>
    <n v="0"/>
    <n v="0"/>
    <n v="0"/>
    <n v="0"/>
    <n v="0"/>
    <n v="0"/>
    <n v="621.43583407768529"/>
    <n v="1.4793474798999999"/>
    <n v="2"/>
    <n v="0"/>
    <n v="0"/>
    <n v="0.63639511400000004"/>
    <n v="0"/>
    <n v="0"/>
    <n v="2.58"/>
    <n v="64.5"/>
  </r>
  <r>
    <x v="10"/>
    <n v="46359"/>
    <n v="1.42"/>
    <n v="0"/>
    <n v="0"/>
    <n v="0"/>
    <n v="0"/>
    <n v="0"/>
    <n v="0"/>
    <n v="0.42"/>
    <n v="0"/>
    <n v="0"/>
    <n v="0"/>
    <n v="0"/>
    <n v="0"/>
    <n v="0"/>
    <n v="0"/>
    <n v="0"/>
    <n v="0"/>
    <n v="0"/>
    <n v="95.940921356350984"/>
    <n v="0.55633709860000002"/>
    <n v="2"/>
    <n v="0"/>
    <n v="0"/>
    <n v="0.42032972200000002"/>
    <n v="0"/>
    <n v="0"/>
    <n v="1.42"/>
    <n v="35.5"/>
  </r>
  <r>
    <x v="10"/>
    <n v="45112"/>
    <n v="3.75"/>
    <n v="0"/>
    <n v="0"/>
    <n v="0"/>
    <n v="0"/>
    <n v="0"/>
    <n v="0"/>
    <n v="3.75"/>
    <n v="0"/>
    <n v="0"/>
    <n v="0"/>
    <n v="0"/>
    <n v="0"/>
    <n v="0"/>
    <n v="0"/>
    <n v="0"/>
    <n v="0"/>
    <n v="0.74"/>
    <n v="389.4355083007149"/>
    <n v="1.185985858"/>
    <n v="2"/>
    <n v="0"/>
    <n v="0"/>
    <n v="0.47260367399999997"/>
    <n v="0"/>
    <n v="0"/>
    <n v="3.8980000000000001"/>
    <n v="97.45"/>
  </r>
  <r>
    <x v="10"/>
    <n v="44081"/>
    <n v="1.21"/>
    <n v="0"/>
    <n v="0"/>
    <n v="0"/>
    <n v="0"/>
    <n v="0"/>
    <n v="0"/>
    <n v="1.07"/>
    <n v="0"/>
    <n v="0"/>
    <n v="0"/>
    <n v="0"/>
    <n v="0"/>
    <n v="0"/>
    <n v="0"/>
    <n v="0"/>
    <n v="0"/>
    <n v="0"/>
    <n v="399.0659966759705"/>
    <n v="1.0846163491"/>
    <n v="2"/>
    <n v="0"/>
    <n v="0"/>
    <n v="0.55386638899999996"/>
    <n v="0"/>
    <n v="0"/>
    <n v="1.21"/>
    <n v="30.25"/>
  </r>
  <r>
    <x v="10"/>
    <n v="45153"/>
    <n v="1.1200000000000001"/>
    <n v="0"/>
    <n v="0"/>
    <n v="0"/>
    <n v="0"/>
    <n v="0"/>
    <n v="0"/>
    <n v="1.1200000000000001"/>
    <n v="0"/>
    <n v="0"/>
    <n v="0"/>
    <n v="0"/>
    <n v="0"/>
    <n v="0"/>
    <n v="0"/>
    <n v="0"/>
    <n v="0"/>
    <n v="0"/>
    <n v="328.08909753919994"/>
    <n v="1.4471382725999999"/>
    <n v="2"/>
    <n v="0"/>
    <n v="0"/>
    <n v="0.47848379000000002"/>
    <n v="0"/>
    <n v="0"/>
    <n v="1.1200000000000001"/>
    <n v="28.000000000000004"/>
  </r>
  <r>
    <x v="10"/>
    <n v="49544"/>
    <n v="0.94"/>
    <n v="0"/>
    <n v="0"/>
    <n v="0"/>
    <n v="0"/>
    <n v="0"/>
    <n v="0"/>
    <n v="0"/>
    <n v="0"/>
    <n v="0"/>
    <n v="0"/>
    <n v="0"/>
    <n v="0"/>
    <n v="0"/>
    <n v="0"/>
    <n v="0"/>
    <n v="0"/>
    <n v="0"/>
    <n v="267.64788883277475"/>
    <n v="0.63227563630000005"/>
    <n v="2"/>
    <n v="0"/>
    <n v="0"/>
    <n v="0.48244906599999998"/>
    <n v="0"/>
    <n v="0"/>
    <n v="0.94"/>
    <n v="23.5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45757"/>
    <n v="0.48"/>
    <n v="0"/>
    <n v="0"/>
    <n v="0"/>
    <n v="0"/>
    <n v="0"/>
    <n v="0"/>
    <n v="0.48"/>
    <n v="0"/>
    <n v="0"/>
    <n v="0"/>
    <n v="0"/>
    <n v="0"/>
    <n v="0"/>
    <n v="0"/>
    <n v="0"/>
    <n v="0"/>
    <n v="0"/>
    <n v="601.34213167596351"/>
    <n v="0.37081747780000002"/>
    <n v="2"/>
    <n v="0"/>
    <n v="0"/>
    <n v="0.60001287299999995"/>
    <n v="0"/>
    <n v="0"/>
    <n v="0.48"/>
    <n v="12"/>
  </r>
  <r>
    <x v="11"/>
    <n v="45765"/>
    <n v="1.37"/>
    <n v="0"/>
    <n v="0"/>
    <n v="0"/>
    <n v="0"/>
    <n v="0"/>
    <n v="0"/>
    <n v="1.37"/>
    <n v="0"/>
    <n v="0"/>
    <n v="0"/>
    <n v="0"/>
    <n v="0"/>
    <n v="0"/>
    <n v="0"/>
    <n v="0"/>
    <n v="0"/>
    <n v="0"/>
    <n v="383.36264621147507"/>
    <n v="0.86887930189999996"/>
    <n v="2"/>
    <n v="0"/>
    <n v="0"/>
    <n v="0.4785256"/>
    <n v="0"/>
    <n v="0"/>
    <n v="1.37"/>
    <n v="34.25"/>
  </r>
  <r>
    <x v="11"/>
    <n v="43729"/>
    <n v="2.5299999999999998"/>
    <n v="0"/>
    <n v="0.03"/>
    <n v="0"/>
    <n v="0"/>
    <n v="0"/>
    <n v="0"/>
    <n v="1.91"/>
    <n v="0"/>
    <n v="0"/>
    <n v="0"/>
    <n v="0"/>
    <n v="0"/>
    <n v="0"/>
    <n v="0"/>
    <n v="0"/>
    <n v="0"/>
    <n v="0"/>
    <n v="352.75923243893982"/>
    <n v="0.81610523059999995"/>
    <n v="2"/>
    <n v="0"/>
    <n v="0"/>
    <n v="0.462712546"/>
    <n v="0"/>
    <n v="0"/>
    <n v="2.5299999999999998"/>
    <n v="63.249999999999993"/>
  </r>
  <r>
    <x v="11"/>
    <n v="45773"/>
    <n v="0.04"/>
    <n v="0"/>
    <n v="0"/>
    <n v="0"/>
    <n v="0"/>
    <n v="0"/>
    <n v="0"/>
    <n v="0"/>
    <n v="0"/>
    <n v="0"/>
    <n v="0"/>
    <n v="0"/>
    <n v="0"/>
    <n v="0"/>
    <n v="0"/>
    <n v="0"/>
    <n v="0"/>
    <n v="0"/>
    <n v="348.23775342488102"/>
    <n v="1.1749676729"/>
    <n v="2"/>
    <n v="0"/>
    <n v="0"/>
    <n v="0.48378046099999999"/>
    <n v="0"/>
    <n v="0"/>
    <n v="0.04"/>
    <n v="1"/>
  </r>
  <r>
    <x v="11"/>
    <n v="47498"/>
    <n v="0.17"/>
    <n v="0"/>
    <n v="0.17"/>
    <n v="0"/>
    <n v="0"/>
    <n v="0"/>
    <n v="0"/>
    <n v="0"/>
    <n v="0"/>
    <n v="0"/>
    <n v="0"/>
    <n v="0"/>
    <n v="0"/>
    <n v="0"/>
    <n v="0"/>
    <n v="0"/>
    <n v="0"/>
    <n v="0"/>
    <n v="310.0987161965362"/>
    <n v="0.60793109980000004"/>
    <n v="2"/>
    <n v="0"/>
    <n v="0"/>
    <n v="0.41282260599999998"/>
    <n v="0"/>
    <n v="0"/>
    <n v="0.17"/>
    <n v="4.25"/>
  </r>
  <r>
    <x v="11"/>
    <n v="44222"/>
    <n v="1"/>
    <n v="0"/>
    <n v="0.33"/>
    <n v="0"/>
    <n v="0"/>
    <n v="0"/>
    <n v="0"/>
    <n v="1"/>
    <n v="0"/>
    <n v="0"/>
    <n v="0"/>
    <n v="0"/>
    <n v="0"/>
    <n v="0"/>
    <n v="0"/>
    <n v="0"/>
    <n v="0"/>
    <n v="0"/>
    <n v="2005.6923339137481"/>
    <n v="2.0357047353"/>
    <n v="2"/>
    <n v="0"/>
    <n v="0"/>
    <n v="0.894678058"/>
    <n v="0"/>
    <n v="0"/>
    <n v="1"/>
    <n v="25"/>
  </r>
  <r>
    <x v="11"/>
    <n v="4594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232.94250544085307"/>
    <n v="6.0818659599999998E-2"/>
    <n v="2"/>
    <n v="0"/>
    <n v="0"/>
    <n v="0.42070972400000001"/>
    <n v="0"/>
    <n v="0"/>
    <n v="0.98"/>
    <n v="24.5"/>
  </r>
  <r>
    <x v="11"/>
    <n v="45955"/>
    <n v="0.23"/>
    <n v="0"/>
    <n v="0.23"/>
    <n v="0"/>
    <n v="0"/>
    <n v="0"/>
    <n v="0"/>
    <n v="0"/>
    <n v="0"/>
    <n v="0"/>
    <n v="0"/>
    <n v="0"/>
    <n v="0"/>
    <n v="0"/>
    <n v="0"/>
    <n v="0"/>
    <n v="0"/>
    <n v="0"/>
    <n v="37.675097382255998"/>
    <n v="2.5269823899999998E-2"/>
    <n v="2"/>
    <n v="0"/>
    <n v="0"/>
    <n v="0.45715218600000002"/>
    <n v="0"/>
    <n v="0"/>
    <n v="0.23"/>
    <n v="5.75"/>
  </r>
  <r>
    <x v="11"/>
    <n v="45963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366.83735158396848"/>
    <n v="8.9353160599999995E-2"/>
    <n v="2"/>
    <n v="0"/>
    <n v="0"/>
    <n v="0.46028822000000003"/>
    <n v="0"/>
    <n v="0"/>
    <n v="2"/>
    <n v="50"/>
  </r>
  <r>
    <x v="11"/>
    <n v="48579"/>
    <n v="1.4"/>
    <n v="0"/>
    <n v="0"/>
    <n v="0"/>
    <n v="0"/>
    <n v="0"/>
    <n v="0"/>
    <n v="0.4"/>
    <n v="0"/>
    <n v="0"/>
    <n v="0"/>
    <n v="0"/>
    <n v="0"/>
    <n v="0"/>
    <n v="0"/>
    <n v="0"/>
    <n v="0"/>
    <n v="0"/>
    <n v="363.81857962773097"/>
    <n v="0.45879008380000003"/>
    <n v="2"/>
    <n v="0"/>
    <n v="0"/>
    <n v="0.44668607999999999"/>
    <n v="0"/>
    <n v="0"/>
    <n v="1.4"/>
    <n v="35"/>
  </r>
  <r>
    <x v="11"/>
    <n v="44644"/>
    <n v="0.52"/>
    <n v="0"/>
    <n v="0"/>
    <n v="0"/>
    <n v="0"/>
    <n v="0"/>
    <n v="0"/>
    <n v="0"/>
    <n v="0"/>
    <n v="0"/>
    <n v="0"/>
    <n v="0"/>
    <n v="0"/>
    <n v="0"/>
    <n v="0"/>
    <n v="0"/>
    <n v="0"/>
    <n v="0"/>
    <n v="593.41777167340967"/>
    <n v="1.4357246400000001E-2"/>
    <n v="2"/>
    <n v="0"/>
    <n v="0"/>
    <n v="0.60173908799999998"/>
    <n v="0"/>
    <n v="0"/>
    <n v="0.52"/>
    <n v="13"/>
  </r>
  <r>
    <x v="11"/>
    <n v="45799"/>
    <n v="0.67"/>
    <n v="0"/>
    <n v="0.67"/>
    <n v="0"/>
    <n v="0"/>
    <n v="0"/>
    <n v="0"/>
    <n v="0.67"/>
    <n v="0"/>
    <n v="0"/>
    <n v="0"/>
    <n v="0"/>
    <n v="0"/>
    <n v="0"/>
    <n v="0"/>
    <n v="0"/>
    <n v="0"/>
    <n v="0"/>
    <n v="0"/>
    <n v="0.3951702715"/>
    <n v="2"/>
    <n v="0"/>
    <n v="0"/>
    <n v="0.366783515"/>
    <n v="0"/>
    <n v="0"/>
    <n v="0.67"/>
    <n v="16.75"/>
  </r>
  <r>
    <x v="11"/>
    <n v="45807"/>
    <n v="1.98"/>
    <n v="0"/>
    <n v="1.98"/>
    <n v="0"/>
    <n v="0"/>
    <n v="0"/>
    <n v="0"/>
    <n v="0"/>
    <n v="0"/>
    <n v="0"/>
    <n v="0"/>
    <n v="0"/>
    <n v="0"/>
    <n v="0"/>
    <n v="0"/>
    <n v="0"/>
    <n v="0"/>
    <n v="0"/>
    <n v="600.45152772960694"/>
    <n v="0.91891962689999995"/>
    <n v="2"/>
    <n v="0"/>
    <n v="0"/>
    <n v="0.53642752900000001"/>
    <n v="0"/>
    <n v="0"/>
    <n v="1.98"/>
    <n v="49.5"/>
  </r>
  <r>
    <x v="11"/>
    <n v="44727"/>
    <n v="8.43"/>
    <n v="0"/>
    <n v="2.71"/>
    <n v="0"/>
    <n v="0"/>
    <n v="0"/>
    <n v="0"/>
    <n v="4.34"/>
    <n v="0"/>
    <n v="0"/>
    <n v="0"/>
    <n v="0"/>
    <n v="0"/>
    <n v="0"/>
    <n v="0"/>
    <n v="0"/>
    <n v="0"/>
    <n v="0"/>
    <n v="500.28125819134988"/>
    <n v="0.87552972220000003"/>
    <n v="2"/>
    <n v="0"/>
    <n v="0"/>
    <n v="0.51592492199999995"/>
    <n v="0"/>
    <n v="0"/>
    <n v="8.43"/>
    <n v="210.75"/>
  </r>
  <r>
    <x v="11"/>
    <n v="47522"/>
    <n v="0.6"/>
    <n v="0"/>
    <n v="0.5"/>
    <n v="0"/>
    <n v="0"/>
    <n v="0"/>
    <n v="0"/>
    <n v="0"/>
    <n v="0"/>
    <n v="0"/>
    <n v="0"/>
    <n v="0"/>
    <n v="0"/>
    <n v="0"/>
    <n v="0"/>
    <n v="0"/>
    <n v="0"/>
    <n v="0.56000000000000005"/>
    <n v="360.28401797175866"/>
    <n v="1.2906144546"/>
    <n v="2"/>
    <n v="0"/>
    <n v="0"/>
    <n v="0.47848337600000002"/>
    <n v="0"/>
    <n v="0"/>
    <n v="0.71199999999999997"/>
    <n v="17.8"/>
  </r>
  <r>
    <x v="11"/>
    <n v="44982"/>
    <n v="19.600000000000001"/>
    <n v="0"/>
    <n v="1.96"/>
    <n v="0.3"/>
    <n v="0"/>
    <n v="0"/>
    <n v="1"/>
    <n v="10.78"/>
    <n v="0"/>
    <n v="0"/>
    <n v="0"/>
    <n v="0"/>
    <n v="0"/>
    <n v="0"/>
    <n v="0"/>
    <n v="0"/>
    <n v="0"/>
    <n v="1"/>
    <n v="583.23385474218048"/>
    <n v="0.54693577179999997"/>
    <n v="2"/>
    <n v="0"/>
    <n v="0"/>
    <n v="0.57546102799999999"/>
    <n v="0"/>
    <n v="0"/>
    <n v="19.8"/>
    <n v="495"/>
  </r>
  <r>
    <x v="11"/>
    <n v="45971"/>
    <n v="4.1100000000000003"/>
    <n v="0"/>
    <n v="1.51"/>
    <n v="0"/>
    <n v="0"/>
    <n v="0"/>
    <n v="0"/>
    <n v="2.6"/>
    <n v="0"/>
    <n v="0"/>
    <n v="0"/>
    <n v="0"/>
    <n v="0"/>
    <n v="0"/>
    <n v="0"/>
    <n v="0"/>
    <n v="0"/>
    <n v="0"/>
    <n v="581.70208061111668"/>
    <n v="0.49866367150000002"/>
    <n v="2"/>
    <n v="0"/>
    <n v="0"/>
    <n v="0.56824905100000001"/>
    <n v="0"/>
    <n v="0"/>
    <n v="4.1100000000000003"/>
    <n v="102.75000000000001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12"/>
    <n v="43752"/>
    <n v="0.64"/>
    <n v="0"/>
    <n v="0"/>
    <n v="0"/>
    <n v="0"/>
    <n v="0"/>
    <n v="0"/>
    <n v="0.64"/>
    <n v="0"/>
    <n v="0"/>
    <n v="0"/>
    <n v="0"/>
    <n v="0"/>
    <n v="0"/>
    <n v="0"/>
    <n v="0"/>
    <n v="0"/>
    <n v="0"/>
    <n v="195.16110414154781"/>
    <n v="1.2931511515"/>
    <n v="1"/>
    <n v="31.23"/>
    <n v="225.11"/>
    <n v="0.46646849499999998"/>
    <n v="0"/>
    <n v="0"/>
    <n v="0.64"/>
    <n v="96"/>
  </r>
  <r>
    <x v="12"/>
    <n v="43802"/>
    <n v="35.19"/>
    <n v="0.18"/>
    <n v="15.48"/>
    <n v="5.31"/>
    <n v="0"/>
    <n v="1.61"/>
    <n v="4.4800000000000004"/>
    <n v="35.19"/>
    <n v="0"/>
    <n v="0"/>
    <n v="0"/>
    <n v="18.04"/>
    <n v="0"/>
    <n v="0"/>
    <n v="0"/>
    <n v="0"/>
    <n v="0"/>
    <n v="0"/>
    <n v="454.00578141101448"/>
    <n v="3.6729279115"/>
    <n v="1"/>
    <n v="3994.12"/>
    <n v="35156.089999999997"/>
    <n v="0.53438618000000004"/>
    <n v="0"/>
    <n v="0"/>
    <n v="35.19"/>
    <n v="5278.5"/>
  </r>
  <r>
    <x v="12"/>
    <n v="4384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635.2245477017691"/>
    <n v="3.3804575904999998"/>
    <n v="1"/>
    <n v="408.81"/>
    <n v="919.48"/>
    <n v="0.84118838500000004"/>
    <n v="0"/>
    <n v="0"/>
    <n v="1"/>
    <n v="150"/>
  </r>
  <r>
    <x v="12"/>
    <n v="48512"/>
    <n v="0.95"/>
    <n v="0"/>
    <n v="0"/>
    <n v="0"/>
    <n v="0"/>
    <n v="0"/>
    <n v="0"/>
    <n v="0.95"/>
    <n v="0"/>
    <n v="0"/>
    <n v="0"/>
    <n v="0"/>
    <n v="0"/>
    <n v="0"/>
    <n v="0"/>
    <n v="0"/>
    <n v="0"/>
    <n v="0"/>
    <n v="882.08811860782646"/>
    <n v="1.3322199109999999"/>
    <n v="1"/>
    <n v="209.5"/>
    <n v="344.25"/>
    <n v="0.65857740099999995"/>
    <n v="0"/>
    <n v="0"/>
    <n v="0.95"/>
    <n v="142.5"/>
  </r>
  <r>
    <x v="12"/>
    <n v="43968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280.02811566539827"/>
    <n v="1.0261045919"/>
    <n v="1"/>
    <n v="29.4"/>
    <n v="117.22"/>
    <n v="0.484240057"/>
    <n v="0"/>
    <n v="0"/>
    <n v="0.42"/>
    <n v="63"/>
  </r>
  <r>
    <x v="12"/>
    <n v="46961"/>
    <n v="0.42"/>
    <n v="0"/>
    <n v="0"/>
    <n v="0.42"/>
    <n v="0"/>
    <n v="0"/>
    <n v="0"/>
    <n v="0.42"/>
    <n v="0"/>
    <n v="0"/>
    <n v="0"/>
    <n v="0"/>
    <n v="0"/>
    <n v="0"/>
    <n v="0"/>
    <n v="0"/>
    <n v="0"/>
    <n v="0"/>
    <n v="0"/>
    <n v="0.31863044439999999"/>
    <n v="1"/>
    <n v="0"/>
    <n v="36.4"/>
    <n v="0.273342056"/>
    <n v="0"/>
    <n v="0"/>
    <n v="0.42"/>
    <n v="63"/>
  </r>
  <r>
    <x v="12"/>
    <n v="46979"/>
    <n v="0.98"/>
    <n v="0.79"/>
    <n v="0"/>
    <n v="0.1"/>
    <n v="0"/>
    <n v="0"/>
    <n v="0"/>
    <n v="0.98"/>
    <n v="0"/>
    <n v="0"/>
    <n v="0"/>
    <n v="0.79"/>
    <n v="0"/>
    <n v="0"/>
    <n v="0"/>
    <n v="0"/>
    <n v="0"/>
    <n v="0"/>
    <n v="769.10153769067654"/>
    <n v="1.9955521261"/>
    <n v="1"/>
    <n v="188.43"/>
    <n v="531.92999999999995"/>
    <n v="0.60733533799999995"/>
    <n v="0"/>
    <n v="0"/>
    <n v="0.98"/>
    <n v="147"/>
  </r>
  <r>
    <x v="12"/>
    <n v="44123"/>
    <n v="0.39"/>
    <n v="0"/>
    <n v="0"/>
    <n v="0"/>
    <n v="0"/>
    <n v="0"/>
    <n v="0"/>
    <n v="0.39"/>
    <n v="0"/>
    <n v="0"/>
    <n v="0"/>
    <n v="0"/>
    <n v="0"/>
    <n v="0"/>
    <n v="0"/>
    <n v="0"/>
    <n v="0"/>
    <n v="0"/>
    <n v="827.4698473127861"/>
    <n v="1.808823657"/>
    <n v="1"/>
    <n v="80.680000000000007"/>
    <n v="191.88"/>
    <n v="0.62260617500000004"/>
    <n v="0"/>
    <n v="0"/>
    <n v="0.39"/>
    <n v="58.5"/>
  </r>
  <r>
    <x v="12"/>
    <n v="44388"/>
    <n v="0.14000000000000001"/>
    <n v="0"/>
    <n v="0"/>
    <n v="0"/>
    <n v="0"/>
    <n v="0"/>
    <n v="0"/>
    <n v="0.14000000000000001"/>
    <n v="0"/>
    <n v="0"/>
    <n v="0"/>
    <n v="0"/>
    <n v="0"/>
    <n v="0"/>
    <n v="0"/>
    <n v="0"/>
    <n v="0"/>
    <n v="0"/>
    <n v="0"/>
    <n v="0.14820848419999999"/>
    <n v="1"/>
    <n v="0"/>
    <n v="5.64"/>
    <n v="0.34951396600000001"/>
    <n v="0"/>
    <n v="0"/>
    <n v="0.14000000000000001"/>
    <n v="21.000000000000004"/>
  </r>
  <r>
    <x v="12"/>
    <n v="50716"/>
    <n v="1"/>
    <n v="0"/>
    <n v="0"/>
    <n v="0.51"/>
    <n v="0"/>
    <n v="0"/>
    <n v="0"/>
    <n v="1"/>
    <n v="0"/>
    <n v="0"/>
    <n v="0"/>
    <n v="0"/>
    <n v="0"/>
    <n v="0"/>
    <n v="0"/>
    <n v="0"/>
    <n v="0"/>
    <n v="0"/>
    <n v="223.22098137348169"/>
    <n v="0.75223678000000005"/>
    <n v="1"/>
    <n v="55.81"/>
    <n v="204.61"/>
    <n v="0.46018977500000002"/>
    <n v="0"/>
    <n v="0"/>
    <n v="1"/>
    <n v="150"/>
  </r>
  <r>
    <x v="12"/>
    <n v="47001"/>
    <n v="1.49"/>
    <n v="0"/>
    <n v="1"/>
    <n v="0"/>
    <n v="0"/>
    <n v="0"/>
    <n v="0"/>
    <n v="1.49"/>
    <n v="0"/>
    <n v="0"/>
    <n v="0"/>
    <n v="1.49"/>
    <n v="0"/>
    <n v="0"/>
    <n v="0"/>
    <n v="0"/>
    <n v="0"/>
    <n v="0"/>
    <n v="594.36588471020877"/>
    <n v="1.1539599354000001"/>
    <n v="1"/>
    <n v="221.4"/>
    <n v="467.68"/>
    <n v="0.60739051300000002"/>
    <n v="0"/>
    <n v="0"/>
    <n v="1.49"/>
    <n v="223.5"/>
  </r>
  <r>
    <x v="12"/>
    <n v="47514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520.3166935523293"/>
    <n v="0.50116594820000004"/>
    <n v="1"/>
    <n v="75.45"/>
    <n v="79.06"/>
    <n v="0.48642833499999999"/>
    <n v="0"/>
    <n v="0"/>
    <n v="0.57999999999999996"/>
    <n v="87"/>
  </r>
  <r>
    <x v="12"/>
    <n v="44800"/>
    <n v="1"/>
    <n v="0"/>
    <n v="0"/>
    <n v="0"/>
    <n v="0"/>
    <n v="0"/>
    <n v="0.79"/>
    <n v="1"/>
    <n v="0"/>
    <n v="0"/>
    <n v="0"/>
    <n v="1"/>
    <n v="0"/>
    <n v="0"/>
    <n v="0"/>
    <n v="0"/>
    <n v="0"/>
    <n v="0"/>
    <n v="751.72908667041872"/>
    <n v="1.7261732700000001"/>
    <n v="1"/>
    <n v="187.93"/>
    <n v="469.52"/>
    <n v="0.59243781699999998"/>
    <n v="0"/>
    <n v="0"/>
    <n v="1"/>
    <n v="150"/>
  </r>
  <r>
    <x v="12"/>
    <n v="45070"/>
    <n v="1.88"/>
    <n v="0"/>
    <n v="0.79"/>
    <n v="0"/>
    <n v="0"/>
    <n v="0"/>
    <n v="0"/>
    <n v="1.88"/>
    <n v="0"/>
    <n v="0"/>
    <n v="0"/>
    <n v="1.88"/>
    <n v="0"/>
    <n v="0"/>
    <n v="0"/>
    <n v="0"/>
    <n v="0"/>
    <n v="0"/>
    <n v="1923.466170566644"/>
    <n v="1.0213142019000001"/>
    <n v="1"/>
    <n v="904.03"/>
    <n v="522.26"/>
    <n v="0.84270771099999997"/>
    <n v="0"/>
    <n v="0"/>
    <n v="1.88"/>
    <n v="282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46847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81.33616808746456"/>
    <n v="0.86148944549999995"/>
    <n v="1"/>
    <n v="170.33"/>
    <n v="234.33"/>
    <n v="0.60666933999999995"/>
    <n v="0"/>
    <n v="0"/>
    <n v="1"/>
    <n v="150"/>
  </r>
  <r>
    <x v="13"/>
    <n v="4861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413.94181176408603"/>
    <n v="0.2315458225"/>
    <n v="1"/>
    <n v="103.49"/>
    <n v="62.98"/>
    <n v="0.47609358800000001"/>
    <n v="0"/>
    <n v="0"/>
    <n v="1"/>
    <n v="150"/>
  </r>
  <r>
    <x v="13"/>
    <n v="43737"/>
    <n v="1.8"/>
    <n v="0.78"/>
    <n v="0.98"/>
    <n v="0"/>
    <n v="0"/>
    <n v="0"/>
    <n v="0"/>
    <n v="1.8"/>
    <n v="0"/>
    <n v="0"/>
    <n v="0"/>
    <n v="0.8"/>
    <n v="0"/>
    <n v="0"/>
    <n v="0"/>
    <n v="0"/>
    <n v="0"/>
    <n v="0"/>
    <n v="0"/>
    <n v="0.17847615629999999"/>
    <n v="1"/>
    <n v="0"/>
    <n v="87.38"/>
    <n v="0.15754412100000001"/>
    <n v="0"/>
    <n v="0"/>
    <n v="1.8"/>
    <n v="270"/>
  </r>
  <r>
    <x v="13"/>
    <n v="43752"/>
    <n v="1.58"/>
    <n v="0"/>
    <n v="0"/>
    <n v="0"/>
    <n v="0"/>
    <n v="0"/>
    <n v="0"/>
    <n v="1.58"/>
    <n v="0"/>
    <n v="0"/>
    <n v="0"/>
    <n v="0"/>
    <n v="0"/>
    <n v="0"/>
    <n v="0"/>
    <n v="0"/>
    <n v="0"/>
    <n v="0"/>
    <n v="195.16110414154781"/>
    <n v="1.2931511515"/>
    <n v="1"/>
    <n v="77.09"/>
    <n v="555.74"/>
    <n v="0.46646849499999998"/>
    <n v="0"/>
    <n v="0"/>
    <n v="1.58"/>
    <n v="237"/>
  </r>
  <r>
    <x v="13"/>
    <n v="43802"/>
    <n v="2.59"/>
    <n v="0"/>
    <n v="0"/>
    <n v="0.17"/>
    <n v="0"/>
    <n v="0"/>
    <n v="0"/>
    <n v="2.59"/>
    <n v="0"/>
    <n v="0"/>
    <n v="0"/>
    <n v="0.86"/>
    <n v="0"/>
    <n v="0"/>
    <n v="0"/>
    <n v="0"/>
    <n v="0"/>
    <n v="0"/>
    <n v="454.00578141101448"/>
    <n v="3.6729279115"/>
    <n v="1"/>
    <n v="293.97000000000003"/>
    <n v="2587.5"/>
    <n v="0.53438618000000004"/>
    <n v="0"/>
    <n v="0"/>
    <n v="2.59"/>
    <n v="388.5"/>
  </r>
  <r>
    <x v="13"/>
    <n v="43844"/>
    <n v="87.61"/>
    <n v="2.4700000000000002"/>
    <n v="49.63"/>
    <n v="4.47"/>
    <n v="0"/>
    <n v="0"/>
    <n v="11.27"/>
    <n v="87.61"/>
    <n v="0"/>
    <n v="0"/>
    <n v="0"/>
    <n v="33.020000000000003"/>
    <n v="0"/>
    <n v="0"/>
    <n v="0"/>
    <n v="0"/>
    <n v="0"/>
    <n v="0"/>
    <n v="1635.2245477017691"/>
    <n v="3.3804575904999998"/>
    <n v="1"/>
    <n v="35815.51"/>
    <n v="80556.03"/>
    <n v="0.84118838500000004"/>
    <n v="0"/>
    <n v="0"/>
    <n v="87.61"/>
    <n v="13141.5"/>
  </r>
  <r>
    <x v="13"/>
    <n v="43968"/>
    <n v="0.57999999999999996"/>
    <n v="0"/>
    <n v="0.57999999999999996"/>
    <n v="0"/>
    <n v="0"/>
    <n v="0"/>
    <n v="0"/>
    <n v="0.57999999999999996"/>
    <n v="0"/>
    <n v="0"/>
    <n v="0"/>
    <n v="0"/>
    <n v="0"/>
    <n v="0"/>
    <n v="0"/>
    <n v="0"/>
    <n v="0"/>
    <n v="0"/>
    <n v="280.02811566539827"/>
    <n v="1.0261045919"/>
    <n v="1"/>
    <n v="40.6"/>
    <n v="161.88"/>
    <n v="0.484240057"/>
    <n v="0"/>
    <n v="0"/>
    <n v="0.57999999999999996"/>
    <n v="87"/>
  </r>
  <r>
    <x v="13"/>
    <n v="46193"/>
    <n v="2"/>
    <n v="0"/>
    <n v="1"/>
    <n v="0"/>
    <n v="0"/>
    <n v="0"/>
    <n v="1"/>
    <n v="2"/>
    <n v="0"/>
    <n v="0"/>
    <n v="0"/>
    <n v="0"/>
    <n v="0"/>
    <n v="0"/>
    <n v="0"/>
    <n v="0"/>
    <n v="0"/>
    <n v="0"/>
    <n v="426.43514154171254"/>
    <n v="0.57377002369999996"/>
    <n v="1"/>
    <n v="213.22"/>
    <n v="312.13"/>
    <n v="0.49360980700000001"/>
    <n v="0"/>
    <n v="0"/>
    <n v="2"/>
    <n v="300"/>
  </r>
  <r>
    <x v="13"/>
    <n v="46979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769.10153769067654"/>
    <n v="1.9955521261"/>
    <n v="1"/>
    <n v="192.28"/>
    <n v="542.79"/>
    <n v="0.60733533799999995"/>
    <n v="0"/>
    <n v="0"/>
    <n v="1"/>
    <n v="150"/>
  </r>
  <r>
    <x v="13"/>
    <n v="48751"/>
    <n v="5.92"/>
    <n v="1"/>
    <n v="2"/>
    <n v="0"/>
    <n v="0"/>
    <n v="0"/>
    <n v="2.7"/>
    <n v="5.92"/>
    <n v="0"/>
    <n v="0"/>
    <n v="0"/>
    <n v="0"/>
    <n v="0"/>
    <n v="0"/>
    <n v="0"/>
    <n v="0"/>
    <n v="0"/>
    <n v="0"/>
    <n v="552.95009786741275"/>
    <n v="1.0961041440999999"/>
    <n v="1"/>
    <n v="818.37"/>
    <n v="1764.99"/>
    <n v="0.61078917499999996"/>
    <n v="0"/>
    <n v="0"/>
    <n v="5.92"/>
    <n v="888"/>
  </r>
  <r>
    <x v="13"/>
    <n v="44180"/>
    <n v="4.84"/>
    <n v="0"/>
    <n v="1"/>
    <n v="0"/>
    <n v="0"/>
    <n v="0"/>
    <n v="1"/>
    <n v="4.84"/>
    <n v="0"/>
    <n v="0"/>
    <n v="0"/>
    <n v="1.84"/>
    <n v="0"/>
    <n v="0"/>
    <n v="0"/>
    <n v="0"/>
    <n v="0"/>
    <n v="0"/>
    <n v="9.825272079576445"/>
    <n v="0.78455399329999997"/>
    <n v="1"/>
    <n v="11.89"/>
    <n v="1032.8499999999999"/>
    <n v="0.34891477100000001"/>
    <n v="0"/>
    <n v="0"/>
    <n v="4.84"/>
    <n v="726"/>
  </r>
  <r>
    <x v="13"/>
    <n v="44206"/>
    <n v="0.56999999999999995"/>
    <n v="0"/>
    <n v="0"/>
    <n v="0"/>
    <n v="0"/>
    <n v="0"/>
    <n v="0"/>
    <n v="0.56999999999999995"/>
    <n v="0"/>
    <n v="0"/>
    <n v="0"/>
    <n v="0"/>
    <n v="0"/>
    <n v="0"/>
    <n v="0"/>
    <n v="0"/>
    <n v="0"/>
    <n v="0"/>
    <n v="441.80911839531092"/>
    <n v="1.4212847398999999"/>
    <n v="1"/>
    <n v="62.96"/>
    <n v="220.36"/>
    <n v="0.483796646"/>
    <n v="0"/>
    <n v="0"/>
    <n v="0.56999999999999995"/>
    <n v="85.499999999999986"/>
  </r>
  <r>
    <x v="13"/>
    <n v="44248"/>
    <n v="0.92"/>
    <n v="0"/>
    <n v="0"/>
    <n v="0"/>
    <n v="0"/>
    <n v="0.9"/>
    <n v="0"/>
    <n v="0.92"/>
    <n v="0"/>
    <n v="0"/>
    <n v="0"/>
    <n v="0"/>
    <n v="0"/>
    <n v="0"/>
    <n v="0"/>
    <n v="0"/>
    <n v="0"/>
    <n v="0"/>
    <n v="615.91956097521256"/>
    <n v="1.3266247564"/>
    <n v="1"/>
    <n v="141.66"/>
    <n v="331.97"/>
    <n v="0.55138567900000002"/>
    <n v="0"/>
    <n v="0"/>
    <n v="0.92"/>
    <n v="138"/>
  </r>
  <r>
    <x v="13"/>
    <n v="44255"/>
    <n v="0.72"/>
    <n v="0"/>
    <n v="0"/>
    <n v="0"/>
    <n v="0"/>
    <n v="0"/>
    <n v="0"/>
    <n v="0.72"/>
    <n v="0"/>
    <n v="0"/>
    <n v="0"/>
    <n v="0"/>
    <n v="0"/>
    <n v="0"/>
    <n v="0"/>
    <n v="0"/>
    <n v="0"/>
    <n v="0"/>
    <n v="250.88654384788356"/>
    <n v="0.77486146489999996"/>
    <n v="1"/>
    <n v="45.16"/>
    <n v="151.75"/>
    <n v="0.44419672999999998"/>
    <n v="0"/>
    <n v="0"/>
    <n v="0.72"/>
    <n v="108"/>
  </r>
  <r>
    <x v="13"/>
    <n v="48702"/>
    <n v="3.84"/>
    <n v="0"/>
    <n v="2.11"/>
    <n v="1"/>
    <n v="0"/>
    <n v="0"/>
    <n v="0"/>
    <n v="3.84"/>
    <n v="0"/>
    <n v="0"/>
    <n v="0"/>
    <n v="2.34"/>
    <n v="0"/>
    <n v="0"/>
    <n v="0"/>
    <n v="0"/>
    <n v="0"/>
    <n v="0"/>
    <n v="1185.2952812025621"/>
    <n v="1.8289560841000001"/>
    <n v="1"/>
    <n v="1137.8800000000001"/>
    <n v="1910.31"/>
    <n v="0.78987808599999998"/>
    <n v="0"/>
    <n v="0"/>
    <n v="3.84"/>
    <n v="576"/>
  </r>
  <r>
    <x v="13"/>
    <n v="45518"/>
    <n v="1"/>
    <n v="0"/>
    <n v="0"/>
    <n v="0"/>
    <n v="0"/>
    <n v="0"/>
    <n v="0.78"/>
    <n v="1"/>
    <n v="0"/>
    <n v="0"/>
    <n v="0"/>
    <n v="0"/>
    <n v="0"/>
    <n v="0"/>
    <n v="0"/>
    <n v="0"/>
    <n v="0"/>
    <n v="0"/>
    <n v="342.34700069481977"/>
    <n v="0.96791376019999997"/>
    <n v="1"/>
    <n v="85.59"/>
    <n v="263.27"/>
    <n v="0.494283731"/>
    <n v="0"/>
    <n v="0"/>
    <n v="1"/>
    <n v="150"/>
  </r>
  <r>
    <x v="13"/>
    <n v="48710"/>
    <n v="1"/>
    <n v="0"/>
    <n v="0"/>
    <n v="0"/>
    <n v="0"/>
    <n v="0"/>
    <n v="0.96"/>
    <n v="1"/>
    <n v="0"/>
    <n v="0"/>
    <n v="0"/>
    <n v="1"/>
    <n v="0"/>
    <n v="0"/>
    <n v="0"/>
    <n v="0"/>
    <n v="0"/>
    <n v="0"/>
    <n v="726.72951254947156"/>
    <n v="1.2307659473999999"/>
    <n v="1"/>
    <n v="181.68"/>
    <n v="334.77"/>
    <n v="0.63428701200000004"/>
    <n v="0"/>
    <n v="0"/>
    <n v="1"/>
    <n v="150"/>
  </r>
  <r>
    <x v="13"/>
    <n v="48736"/>
    <n v="3.95"/>
    <n v="0"/>
    <n v="0"/>
    <n v="0"/>
    <n v="0"/>
    <n v="0"/>
    <n v="1.73"/>
    <n v="3.95"/>
    <n v="0"/>
    <n v="0"/>
    <n v="0"/>
    <n v="2"/>
    <n v="0"/>
    <n v="0"/>
    <n v="0"/>
    <n v="0"/>
    <n v="0"/>
    <n v="0"/>
    <n v="1118.8489355616391"/>
    <n v="4.2330263958999996"/>
    <n v="1"/>
    <n v="1104.8599999999999"/>
    <n v="4547.96"/>
    <n v="0.68086584000000006"/>
    <n v="0"/>
    <n v="0"/>
    <n v="3.95"/>
    <n v="592.5"/>
  </r>
  <r>
    <x v="13"/>
    <n v="4951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740.90414707739808"/>
    <n v="1.4337079372999999"/>
    <n v="1"/>
    <n v="185.23"/>
    <n v="389.97"/>
    <n v="0.651831308"/>
    <n v="0"/>
    <n v="0"/>
    <n v="1"/>
    <n v="150"/>
  </r>
  <r>
    <x v="13"/>
    <n v="49288"/>
    <n v="0.45"/>
    <n v="0"/>
    <n v="0"/>
    <n v="0"/>
    <n v="0"/>
    <n v="0"/>
    <n v="0"/>
    <n v="0.45"/>
    <n v="0"/>
    <n v="0"/>
    <n v="0"/>
    <n v="0"/>
    <n v="0"/>
    <n v="0"/>
    <n v="0"/>
    <n v="0"/>
    <n v="0"/>
    <n v="0"/>
    <n v="557.40196650721327"/>
    <n v="1.2763843384"/>
    <n v="1"/>
    <n v="62.71"/>
    <n v="156.22999999999999"/>
    <n v="0.553158661"/>
    <n v="0"/>
    <n v="0"/>
    <n v="0.45"/>
    <n v="67.5"/>
  </r>
  <r>
    <x v="13"/>
    <n v="47894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33520351980000002"/>
    <n v="1"/>
    <n v="0"/>
    <n v="91.18"/>
    <n v="0.22500991300000001"/>
    <n v="0"/>
    <n v="0"/>
    <n v="1"/>
    <n v="150"/>
  </r>
  <r>
    <x v="13"/>
    <n v="4480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751.72908667041872"/>
    <n v="1.7261732700000001"/>
    <n v="1"/>
    <n v="187.93"/>
    <n v="469.52"/>
    <n v="0.59243781699999998"/>
    <n v="0"/>
    <n v="0"/>
    <n v="1"/>
    <n v="150"/>
  </r>
  <r>
    <x v="13"/>
    <n v="46243"/>
    <n v="1.95"/>
    <n v="0"/>
    <n v="0.84"/>
    <n v="0"/>
    <n v="0"/>
    <n v="0"/>
    <n v="0"/>
    <n v="1.95"/>
    <n v="0"/>
    <n v="0"/>
    <n v="0"/>
    <n v="0.95"/>
    <n v="0"/>
    <n v="0"/>
    <n v="0"/>
    <n v="0"/>
    <n v="0"/>
    <n v="0"/>
    <n v="760.42910854936429"/>
    <n v="0.93715947769999997"/>
    <n v="1"/>
    <n v="370.71"/>
    <n v="497.07"/>
    <n v="0.68866103700000003"/>
    <n v="0"/>
    <n v="0"/>
    <n v="1.95"/>
    <n v="292.5"/>
  </r>
  <r>
    <x v="13"/>
    <n v="46680"/>
    <n v="0.26"/>
    <n v="0"/>
    <n v="0"/>
    <n v="0"/>
    <n v="0"/>
    <n v="0"/>
    <n v="0"/>
    <n v="0.26"/>
    <n v="0"/>
    <n v="0"/>
    <n v="0"/>
    <n v="0.26"/>
    <n v="0"/>
    <n v="0"/>
    <n v="0"/>
    <n v="0"/>
    <n v="0"/>
    <n v="0"/>
    <n v="471.94584105142451"/>
    <n v="0.85059201839999998"/>
    <n v="1"/>
    <n v="30.68"/>
    <n v="60.15"/>
    <n v="0.49846404900000002"/>
    <n v="0"/>
    <n v="0"/>
    <n v="0.26"/>
    <n v="39"/>
  </r>
  <r>
    <x v="13"/>
    <n v="48694"/>
    <n v="3.16"/>
    <n v="0"/>
    <n v="1"/>
    <n v="0"/>
    <n v="0"/>
    <n v="0"/>
    <n v="0"/>
    <n v="3.16"/>
    <n v="0"/>
    <n v="0"/>
    <n v="0"/>
    <n v="1.82"/>
    <n v="0"/>
    <n v="0"/>
    <n v="0"/>
    <n v="0"/>
    <n v="0"/>
    <n v="0"/>
    <n v="1248.7247346686736"/>
    <n v="3.9918988903999999"/>
    <n v="1"/>
    <n v="986.49"/>
    <n v="3431.12"/>
    <n v="0.78548638900000001"/>
    <n v="0"/>
    <n v="0"/>
    <n v="3.16"/>
    <n v="474"/>
  </r>
  <r>
    <x v="13"/>
    <n v="44958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.52469289910000005"/>
    <n v="1"/>
    <n v="0"/>
    <n v="142.72"/>
    <n v="0.29313963300000001"/>
    <n v="0"/>
    <n v="0"/>
    <n v="1"/>
    <n v="150"/>
  </r>
  <r>
    <x v="13"/>
    <n v="45047"/>
    <n v="2"/>
    <n v="0"/>
    <n v="0"/>
    <n v="1"/>
    <n v="0"/>
    <n v="0"/>
    <n v="0"/>
    <n v="2"/>
    <n v="0"/>
    <n v="0"/>
    <n v="0"/>
    <n v="0"/>
    <n v="0"/>
    <n v="0"/>
    <n v="0"/>
    <n v="0"/>
    <n v="0"/>
    <n v="0"/>
    <n v="83.620651896782661"/>
    <n v="0.66135081969999998"/>
    <n v="1"/>
    <n v="41.81"/>
    <n v="359.77"/>
    <n v="0.38829070799999998"/>
    <n v="0"/>
    <n v="0"/>
    <n v="2"/>
    <n v="300"/>
  </r>
  <r>
    <x v="13"/>
    <n v="45070"/>
    <n v="0.88"/>
    <n v="0"/>
    <n v="0.13"/>
    <n v="0"/>
    <n v="0"/>
    <n v="0"/>
    <n v="0"/>
    <n v="0.88"/>
    <n v="0"/>
    <n v="0"/>
    <n v="0"/>
    <n v="0"/>
    <n v="0"/>
    <n v="0"/>
    <n v="0"/>
    <n v="0"/>
    <n v="0"/>
    <n v="0"/>
    <n v="1923.466170566644"/>
    <n v="1.0213142019000001"/>
    <n v="1"/>
    <n v="423.16"/>
    <n v="244.46"/>
    <n v="0.84270771099999997"/>
    <n v="0"/>
    <n v="0"/>
    <n v="0.88"/>
    <n v="132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43489"/>
    <n v="52.32"/>
    <n v="0"/>
    <n v="17.329999999999998"/>
    <n v="5.0599999999999996"/>
    <n v="0"/>
    <n v="3.09"/>
    <n v="17.260000000000002"/>
    <n v="43.59"/>
    <n v="0"/>
    <n v="0"/>
    <n v="0"/>
    <n v="0"/>
    <n v="0"/>
    <n v="0"/>
    <n v="6.4"/>
    <n v="0"/>
    <n v="0"/>
    <n v="0"/>
    <n v="965.83149339195813"/>
    <n v="3.72042677"/>
    <n v="1"/>
    <n v="12633.08"/>
    <n v="44111.17"/>
    <n v="0.698126252"/>
    <n v="0"/>
    <n v="0"/>
    <n v="52.32"/>
    <n v="7848"/>
  </r>
  <r>
    <x v="14"/>
    <n v="43539"/>
    <n v="2"/>
    <n v="0"/>
    <n v="0.8"/>
    <n v="0"/>
    <n v="0"/>
    <n v="0"/>
    <n v="0"/>
    <n v="2"/>
    <n v="0"/>
    <n v="0"/>
    <n v="0"/>
    <n v="0"/>
    <n v="0"/>
    <n v="0"/>
    <n v="0"/>
    <n v="0"/>
    <n v="0"/>
    <n v="0"/>
    <n v="1073.9412431158169"/>
    <n v="2.3002313328000001"/>
    <n v="1"/>
    <n v="536.97"/>
    <n v="1251.33"/>
    <n v="0.71188027600000003"/>
    <n v="0"/>
    <n v="0"/>
    <n v="2"/>
    <n v="300"/>
  </r>
  <r>
    <x v="14"/>
    <n v="4371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087.8037771290442"/>
    <n v="3.9465661832999999"/>
    <n v="1"/>
    <n v="521.95000000000005"/>
    <n v="0"/>
    <n v="0.88313376700000001"/>
    <n v="0"/>
    <n v="0"/>
    <n v="1"/>
    <n v="150"/>
  </r>
  <r>
    <x v="14"/>
    <n v="49981"/>
    <n v="2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.1503247378"/>
    <n v="1"/>
    <n v="0"/>
    <n v="40.89"/>
    <n v="9.4803908000000006E-2"/>
    <n v="0"/>
    <n v="0"/>
    <n v="2"/>
    <n v="300"/>
  </r>
  <r>
    <x v="14"/>
    <n v="43836"/>
    <n v="2"/>
    <n v="0"/>
    <n v="1"/>
    <n v="0"/>
    <n v="0"/>
    <n v="0"/>
    <n v="0"/>
    <n v="0"/>
    <n v="0"/>
    <n v="0"/>
    <n v="0"/>
    <n v="0"/>
    <n v="0"/>
    <n v="0"/>
    <n v="0.62"/>
    <n v="0"/>
    <n v="0"/>
    <n v="0"/>
    <n v="111.29046648000877"/>
    <n v="0.78889559840000001"/>
    <n v="1"/>
    <n v="55.65"/>
    <n v="0"/>
    <n v="0.41413637399999997"/>
    <n v="0"/>
    <n v="0"/>
    <n v="2"/>
    <n v="300"/>
  </r>
  <r>
    <x v="14"/>
    <n v="5001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6.614144254340779"/>
    <n v="0.1883805986"/>
    <n v="1"/>
    <n v="9.15"/>
    <n v="0"/>
    <n v="0.37219681900000001"/>
    <n v="0"/>
    <n v="0"/>
    <n v="1"/>
    <n v="150"/>
  </r>
  <r>
    <x v="14"/>
    <n v="5006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11.76986022508626"/>
    <n v="1.1341027796000001"/>
    <n v="1"/>
    <n v="52.94"/>
    <n v="0"/>
    <n v="0.44289541599999999"/>
    <n v="0"/>
    <n v="0"/>
    <n v="1"/>
    <n v="150"/>
  </r>
  <r>
    <x v="14"/>
    <n v="44834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29165159229999998"/>
    <n v="1"/>
    <n v="0"/>
    <n v="0"/>
    <n v="0.30794382300000001"/>
    <n v="0"/>
    <n v="0"/>
    <n v="1"/>
    <n v="15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43497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259.2039600535525"/>
    <n v="4.0470793072999998"/>
    <n v="1"/>
    <n v="314.8"/>
    <n v="1100.81"/>
    <n v="0.792450761"/>
    <n v="0"/>
    <n v="0"/>
    <n v="1"/>
    <n v="150"/>
  </r>
  <r>
    <x v="15"/>
    <n v="47167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0"/>
    <n v="0.31605706059999999"/>
    <n v="1"/>
    <n v="0"/>
    <n v="49.86"/>
    <n v="0.19304649400000001"/>
    <n v="0"/>
    <n v="0"/>
    <n v="0.57999999999999996"/>
    <n v="87"/>
  </r>
  <r>
    <x v="15"/>
    <n v="43661"/>
    <n v="0.51"/>
    <n v="0"/>
    <n v="0"/>
    <n v="0.5"/>
    <n v="0"/>
    <n v="0"/>
    <n v="0"/>
    <n v="0.51"/>
    <n v="0"/>
    <n v="0"/>
    <n v="0"/>
    <n v="0"/>
    <n v="0"/>
    <n v="0"/>
    <n v="0"/>
    <n v="0"/>
    <n v="0"/>
    <n v="0"/>
    <n v="232.40700048490416"/>
    <n v="0.2385473209"/>
    <n v="1"/>
    <n v="29.63"/>
    <n v="33.090000000000003"/>
    <n v="0.468449002"/>
    <n v="0"/>
    <n v="0"/>
    <n v="0.51"/>
    <n v="76.5"/>
  </r>
  <r>
    <x v="15"/>
    <n v="47787"/>
    <n v="0.03"/>
    <n v="0"/>
    <n v="0"/>
    <n v="0"/>
    <n v="0"/>
    <n v="0"/>
    <n v="0"/>
    <n v="0.03"/>
    <n v="0"/>
    <n v="0"/>
    <n v="0"/>
    <n v="0"/>
    <n v="0"/>
    <n v="0"/>
    <n v="0"/>
    <n v="0"/>
    <n v="0"/>
    <n v="0"/>
    <n v="190.5587262358454"/>
    <n v="1.6085776633"/>
    <n v="1"/>
    <n v="1.43"/>
    <n v="13.13"/>
    <n v="0.39414794199999997"/>
    <n v="0"/>
    <n v="0"/>
    <n v="0.03"/>
    <n v="4.5"/>
  </r>
  <r>
    <x v="15"/>
    <n v="49833"/>
    <n v="2.63"/>
    <n v="0"/>
    <n v="1.63"/>
    <n v="0"/>
    <n v="0"/>
    <n v="0"/>
    <n v="1"/>
    <n v="1.63"/>
    <n v="0"/>
    <n v="0"/>
    <n v="0"/>
    <n v="0"/>
    <n v="0"/>
    <n v="0"/>
    <n v="0"/>
    <n v="0"/>
    <n v="0"/>
    <n v="0"/>
    <n v="389.71980340888132"/>
    <n v="2.8577936839999998"/>
    <n v="1"/>
    <n v="256.24"/>
    <n v="1267.03"/>
    <n v="0.489675258"/>
    <n v="0"/>
    <n v="0"/>
    <n v="2.63"/>
    <n v="394.5"/>
  </r>
  <r>
    <x v="15"/>
    <n v="43711"/>
    <n v="40.479999999999997"/>
    <n v="0"/>
    <n v="15.97"/>
    <n v="7.63"/>
    <n v="0"/>
    <n v="0"/>
    <n v="5.27"/>
    <n v="27.71"/>
    <n v="0"/>
    <n v="0"/>
    <n v="0"/>
    <n v="0"/>
    <n v="0"/>
    <n v="0"/>
    <n v="0"/>
    <n v="0"/>
    <n v="0"/>
    <n v="0"/>
    <n v="2087.8037771290442"/>
    <n v="3.9465661832999999"/>
    <n v="1"/>
    <n v="21128.57"/>
    <n v="29745.74"/>
    <n v="0.88313376700000001"/>
    <n v="0"/>
    <n v="0"/>
    <n v="40.479999999999997"/>
    <n v="6071.9999999999991"/>
  </r>
  <r>
    <x v="15"/>
    <n v="43729"/>
    <n v="0.14000000000000001"/>
    <n v="0"/>
    <n v="0"/>
    <n v="0.14000000000000001"/>
    <n v="0"/>
    <n v="0"/>
    <n v="0"/>
    <n v="0.14000000000000001"/>
    <n v="0"/>
    <n v="0"/>
    <n v="0"/>
    <n v="0"/>
    <n v="0"/>
    <n v="0"/>
    <n v="0"/>
    <n v="0"/>
    <n v="0"/>
    <n v="0"/>
    <n v="352.75923243893982"/>
    <n v="0.81610523059999995"/>
    <n v="1"/>
    <n v="12.35"/>
    <n v="31.08"/>
    <n v="0.462712546"/>
    <n v="0"/>
    <n v="0"/>
    <n v="0.14000000000000001"/>
    <n v="21.000000000000004"/>
  </r>
  <r>
    <x v="15"/>
    <n v="43745"/>
    <n v="0.5"/>
    <n v="0"/>
    <n v="0"/>
    <n v="0"/>
    <n v="0"/>
    <n v="0"/>
    <n v="0"/>
    <n v="0.5"/>
    <n v="0"/>
    <n v="0"/>
    <n v="0"/>
    <n v="0"/>
    <n v="0"/>
    <n v="0"/>
    <n v="0"/>
    <n v="0"/>
    <n v="0"/>
    <n v="0"/>
    <n v="571.20963871940774"/>
    <n v="3.6749321731000002"/>
    <n v="1"/>
    <n v="71.400000000000006"/>
    <n v="499.79"/>
    <n v="0.57069330600000001"/>
    <n v="0"/>
    <n v="0"/>
    <n v="0.5"/>
    <n v="75"/>
  </r>
  <r>
    <x v="15"/>
    <n v="4375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95.16110414154781"/>
    <n v="1.2931511515"/>
    <n v="1"/>
    <n v="48.79"/>
    <n v="0"/>
    <n v="0.46646849499999998"/>
    <n v="0"/>
    <n v="0"/>
    <n v="1"/>
    <n v="150"/>
  </r>
  <r>
    <x v="15"/>
    <n v="43786"/>
    <n v="1.58"/>
    <n v="0"/>
    <n v="0.24"/>
    <n v="0.95"/>
    <n v="0"/>
    <n v="0"/>
    <n v="0"/>
    <n v="1.4"/>
    <n v="0"/>
    <n v="0"/>
    <n v="0"/>
    <n v="0"/>
    <n v="0"/>
    <n v="0"/>
    <n v="0"/>
    <n v="0"/>
    <n v="0"/>
    <n v="0"/>
    <n v="1095.3886443246988"/>
    <n v="3.9572566881000002"/>
    <n v="1"/>
    <n v="432.68"/>
    <n v="1506.92"/>
    <n v="0.76547957700000002"/>
    <n v="0"/>
    <n v="0"/>
    <n v="1.58"/>
    <n v="237"/>
  </r>
  <r>
    <x v="15"/>
    <n v="46516"/>
    <n v="0.34"/>
    <n v="0"/>
    <n v="0"/>
    <n v="0.34"/>
    <n v="0"/>
    <n v="0"/>
    <n v="0"/>
    <n v="0.34"/>
    <n v="0"/>
    <n v="0"/>
    <n v="0"/>
    <n v="0"/>
    <n v="0"/>
    <n v="0"/>
    <n v="0"/>
    <n v="0"/>
    <n v="0"/>
    <n v="0"/>
    <n v="112.35777036822267"/>
    <n v="0.64263807740000001"/>
    <n v="1"/>
    <n v="9.5500000000000007"/>
    <n v="59.43"/>
    <n v="0.42700945400000001"/>
    <n v="0"/>
    <n v="0"/>
    <n v="0.34"/>
    <n v="51.000000000000007"/>
  </r>
  <r>
    <x v="15"/>
    <n v="43802"/>
    <n v="4.3600000000000003"/>
    <n v="0"/>
    <n v="0.59"/>
    <n v="0.95"/>
    <n v="0"/>
    <n v="0"/>
    <n v="0"/>
    <n v="2.5099999999999998"/>
    <n v="0"/>
    <n v="0"/>
    <n v="0"/>
    <n v="0"/>
    <n v="0"/>
    <n v="0"/>
    <n v="0"/>
    <n v="0"/>
    <n v="0"/>
    <n v="0"/>
    <n v="454.00578141101448"/>
    <n v="3.6729279115"/>
    <n v="1"/>
    <n v="494.87"/>
    <n v="2507.58"/>
    <n v="0.53438618000000004"/>
    <n v="0"/>
    <n v="0"/>
    <n v="4.3600000000000003"/>
    <n v="654"/>
  </r>
  <r>
    <x v="15"/>
    <n v="49189"/>
    <n v="0.66"/>
    <n v="0"/>
    <n v="0.24"/>
    <n v="0"/>
    <n v="0"/>
    <n v="0"/>
    <n v="0"/>
    <n v="0.28000000000000003"/>
    <n v="0"/>
    <n v="0"/>
    <n v="0"/>
    <n v="0"/>
    <n v="0"/>
    <n v="0"/>
    <n v="0"/>
    <n v="0"/>
    <n v="0"/>
    <n v="0"/>
    <n v="127.4129232335856"/>
    <n v="0.40077795989999998"/>
    <n v="1"/>
    <n v="21.02"/>
    <n v="30.52"/>
    <n v="0.40826561500000003"/>
    <n v="0"/>
    <n v="0"/>
    <n v="0.66"/>
    <n v="99"/>
  </r>
  <r>
    <x v="15"/>
    <n v="43844"/>
    <n v="1.92"/>
    <n v="0"/>
    <n v="0"/>
    <n v="1.6"/>
    <n v="0"/>
    <n v="0"/>
    <n v="0"/>
    <n v="1.64"/>
    <n v="0"/>
    <n v="0"/>
    <n v="0"/>
    <n v="0"/>
    <n v="0"/>
    <n v="0"/>
    <n v="0"/>
    <n v="0"/>
    <n v="0"/>
    <n v="0"/>
    <n v="1635.2245477017691"/>
    <n v="3.3804575904999998"/>
    <n v="1"/>
    <n v="784.91"/>
    <n v="1507.95"/>
    <n v="0.84118838500000004"/>
    <n v="0"/>
    <n v="0"/>
    <n v="1.92"/>
    <n v="288"/>
  </r>
  <r>
    <x v="15"/>
    <n v="43901"/>
    <n v="0.86"/>
    <n v="0"/>
    <n v="0"/>
    <n v="0"/>
    <n v="0"/>
    <n v="0"/>
    <n v="0"/>
    <n v="0"/>
    <n v="0"/>
    <n v="0"/>
    <n v="0"/>
    <n v="0"/>
    <n v="0"/>
    <n v="0"/>
    <n v="0"/>
    <n v="0"/>
    <n v="0"/>
    <n v="0"/>
    <n v="1665.9332201790639"/>
    <n v="3.7293898327999999"/>
    <n v="1"/>
    <n v="358.18"/>
    <n v="0"/>
    <n v="0.79655707600000003"/>
    <n v="0"/>
    <n v="0"/>
    <n v="0.86"/>
    <n v="129"/>
  </r>
  <r>
    <x v="15"/>
    <n v="43950"/>
    <n v="0.57999999999999996"/>
    <n v="0"/>
    <n v="0"/>
    <n v="0.49"/>
    <n v="0"/>
    <n v="0"/>
    <n v="0"/>
    <n v="0"/>
    <n v="0"/>
    <n v="0"/>
    <n v="0"/>
    <n v="0"/>
    <n v="0"/>
    <n v="0"/>
    <n v="0"/>
    <n v="0"/>
    <n v="0"/>
    <n v="0"/>
    <n v="1071.5962627888343"/>
    <n v="2.2047811682999998"/>
    <n v="1"/>
    <n v="155.38"/>
    <n v="0"/>
    <n v="0.74142154400000004"/>
    <n v="0"/>
    <n v="0"/>
    <n v="0.57999999999999996"/>
    <n v="87"/>
  </r>
  <r>
    <x v="15"/>
    <n v="4984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510.39354389461721"/>
    <n v="1.0204935436"/>
    <n v="1"/>
    <n v="127.6"/>
    <n v="277.57"/>
    <n v="0.59994565200000005"/>
    <n v="0"/>
    <n v="0"/>
    <n v="1"/>
    <n v="150"/>
  </r>
  <r>
    <x v="15"/>
    <n v="46334"/>
    <n v="0.08"/>
    <n v="0"/>
    <n v="0"/>
    <n v="0"/>
    <n v="0"/>
    <n v="0"/>
    <n v="0"/>
    <n v="0"/>
    <n v="0"/>
    <n v="0"/>
    <n v="0"/>
    <n v="0"/>
    <n v="0"/>
    <n v="0"/>
    <n v="0"/>
    <n v="0"/>
    <n v="0"/>
    <n v="0"/>
    <n v="991.71281347415436"/>
    <n v="1.4610923334999999"/>
    <n v="1"/>
    <n v="19.829999999999998"/>
    <n v="0"/>
    <n v="0.72008481099999999"/>
    <n v="0"/>
    <n v="0"/>
    <n v="0.08"/>
    <n v="12"/>
  </r>
  <r>
    <x v="15"/>
    <n v="44008"/>
    <n v="0.53"/>
    <n v="0"/>
    <n v="0"/>
    <n v="0"/>
    <n v="0"/>
    <n v="0"/>
    <n v="0"/>
    <n v="0.53"/>
    <n v="0"/>
    <n v="0"/>
    <n v="0"/>
    <n v="0"/>
    <n v="0"/>
    <n v="0"/>
    <n v="0"/>
    <n v="0"/>
    <n v="0"/>
    <n v="0"/>
    <n v="465.34619688385266"/>
    <n v="1.0436422902"/>
    <n v="1"/>
    <n v="61.66"/>
    <n v="150.44999999999999"/>
    <n v="0.49041741999999999"/>
    <n v="0"/>
    <n v="0"/>
    <n v="0.53"/>
    <n v="79.5"/>
  </r>
  <r>
    <x v="15"/>
    <n v="44016"/>
    <n v="0.5"/>
    <n v="0"/>
    <n v="0"/>
    <n v="0"/>
    <n v="0"/>
    <n v="0"/>
    <n v="0.5"/>
    <n v="0.5"/>
    <n v="0"/>
    <n v="0"/>
    <n v="0"/>
    <n v="0"/>
    <n v="0"/>
    <n v="0"/>
    <n v="0"/>
    <n v="0"/>
    <n v="0"/>
    <n v="0"/>
    <n v="395.36461971179216"/>
    <n v="2.1192865638999998"/>
    <n v="1"/>
    <n v="49.42"/>
    <n v="288.22000000000003"/>
    <n v="0.49516841"/>
    <n v="0"/>
    <n v="0"/>
    <n v="0.5"/>
    <n v="75"/>
  </r>
  <r>
    <x v="15"/>
    <n v="44024"/>
    <n v="0.23"/>
    <n v="0"/>
    <n v="0"/>
    <n v="0.23"/>
    <n v="0"/>
    <n v="0"/>
    <n v="0"/>
    <n v="0.23"/>
    <n v="0"/>
    <n v="0"/>
    <n v="0"/>
    <n v="0"/>
    <n v="0"/>
    <n v="0"/>
    <n v="0"/>
    <n v="0"/>
    <n v="0"/>
    <n v="0"/>
    <n v="913.93367022503844"/>
    <n v="1.4950613266999999"/>
    <n v="1"/>
    <n v="52.55"/>
    <n v="93.53"/>
    <n v="0.75637217700000003"/>
    <n v="0"/>
    <n v="0"/>
    <n v="0.23"/>
    <n v="34.5"/>
  </r>
  <r>
    <x v="15"/>
    <n v="50013"/>
    <n v="0.04"/>
    <n v="0"/>
    <n v="0"/>
    <n v="0.04"/>
    <n v="0"/>
    <n v="0"/>
    <n v="0"/>
    <n v="0.04"/>
    <n v="0"/>
    <n v="0"/>
    <n v="0"/>
    <n v="0"/>
    <n v="0"/>
    <n v="0"/>
    <n v="0"/>
    <n v="0"/>
    <n v="0"/>
    <n v="0"/>
    <n v="36.614144254340779"/>
    <n v="0.1883805986"/>
    <n v="1"/>
    <n v="0.37"/>
    <n v="2.0499999999999998"/>
    <n v="0.37219681900000001"/>
    <n v="0"/>
    <n v="0"/>
    <n v="0.04"/>
    <n v="6"/>
  </r>
  <r>
    <x v="15"/>
    <n v="47803"/>
    <n v="0.140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189.45022864590564"/>
    <n v="1.2337201324"/>
    <n v="1"/>
    <n v="6.63"/>
    <n v="0"/>
    <n v="0.44489909700000002"/>
    <n v="0"/>
    <n v="0"/>
    <n v="0.14000000000000001"/>
    <n v="21.000000000000004"/>
  </r>
  <r>
    <x v="15"/>
    <n v="44149"/>
    <n v="0.31"/>
    <n v="0"/>
    <n v="0"/>
    <n v="0"/>
    <n v="0"/>
    <n v="0"/>
    <n v="0"/>
    <n v="0.31"/>
    <n v="0"/>
    <n v="0"/>
    <n v="0"/>
    <n v="0"/>
    <n v="0"/>
    <n v="0"/>
    <n v="0"/>
    <n v="0"/>
    <n v="0"/>
    <n v="0"/>
    <n v="680.83716854561396"/>
    <n v="3.9058461202000001"/>
    <n v="1"/>
    <n v="52.76"/>
    <n v="329.34"/>
    <n v="0.64503729600000004"/>
    <n v="0"/>
    <n v="0"/>
    <n v="0.31"/>
    <n v="46.5"/>
  </r>
  <r>
    <x v="15"/>
    <n v="49858"/>
    <n v="2"/>
    <n v="0"/>
    <n v="0.83"/>
    <n v="0"/>
    <n v="0"/>
    <n v="0"/>
    <n v="1"/>
    <n v="0"/>
    <n v="0"/>
    <n v="0"/>
    <n v="0"/>
    <n v="0"/>
    <n v="0"/>
    <n v="0"/>
    <n v="0"/>
    <n v="0"/>
    <n v="0"/>
    <n v="0"/>
    <n v="0"/>
    <n v="0.12731805979999999"/>
    <n v="1"/>
    <n v="0"/>
    <n v="0"/>
    <n v="0.250066081"/>
    <n v="0"/>
    <n v="0"/>
    <n v="2"/>
    <n v="300"/>
  </r>
  <r>
    <x v="15"/>
    <n v="44164"/>
    <n v="0.35"/>
    <n v="0"/>
    <n v="0"/>
    <n v="0"/>
    <n v="0"/>
    <n v="0"/>
    <n v="0"/>
    <n v="0.35"/>
    <n v="0"/>
    <n v="0"/>
    <n v="0"/>
    <n v="0"/>
    <n v="0"/>
    <n v="0"/>
    <n v="0"/>
    <n v="0"/>
    <n v="0"/>
    <n v="0"/>
    <n v="121.62741511176152"/>
    <n v="0.90201776879999995"/>
    <n v="1"/>
    <n v="10.64"/>
    <n v="85.87"/>
    <n v="0.487310097"/>
    <n v="0"/>
    <n v="0"/>
    <n v="0.35"/>
    <n v="52.5"/>
  </r>
  <r>
    <x v="15"/>
    <n v="44180"/>
    <n v="0.52"/>
    <n v="0"/>
    <n v="0"/>
    <n v="0"/>
    <n v="0"/>
    <n v="0"/>
    <n v="0"/>
    <n v="0.52"/>
    <n v="0"/>
    <n v="0"/>
    <n v="0"/>
    <n v="0"/>
    <n v="0"/>
    <n v="0"/>
    <n v="0"/>
    <n v="0"/>
    <n v="0"/>
    <n v="0"/>
    <n v="9.825272079576445"/>
    <n v="0.78455399329999997"/>
    <n v="1"/>
    <n v="1.28"/>
    <n v="110.97"/>
    <n v="0.34891477100000001"/>
    <n v="0"/>
    <n v="0"/>
    <n v="0.52"/>
    <n v="78"/>
  </r>
  <r>
    <x v="15"/>
    <n v="44206"/>
    <n v="0.7"/>
    <n v="0"/>
    <n v="0"/>
    <n v="0.5"/>
    <n v="0"/>
    <n v="0"/>
    <n v="0"/>
    <n v="0.7"/>
    <n v="0"/>
    <n v="0"/>
    <n v="0"/>
    <n v="0"/>
    <n v="0"/>
    <n v="0"/>
    <n v="0"/>
    <n v="0"/>
    <n v="0"/>
    <n v="0"/>
    <n v="441.80911839531092"/>
    <n v="1.4212847398999999"/>
    <n v="1"/>
    <n v="77.319999999999993"/>
    <n v="270.61"/>
    <n v="0.483796646"/>
    <n v="0"/>
    <n v="0"/>
    <n v="0.7"/>
    <n v="105"/>
  </r>
  <r>
    <x v="15"/>
    <n v="44214"/>
    <n v="0.5"/>
    <n v="0"/>
    <n v="0"/>
    <n v="0.48"/>
    <n v="0"/>
    <n v="0"/>
    <n v="0"/>
    <n v="0.5"/>
    <n v="0"/>
    <n v="0"/>
    <n v="0"/>
    <n v="0"/>
    <n v="0"/>
    <n v="0"/>
    <n v="0"/>
    <n v="0"/>
    <n v="0"/>
    <n v="0"/>
    <n v="223.47476593386986"/>
    <n v="0.2165453779"/>
    <n v="1"/>
    <n v="27.93"/>
    <n v="29.45"/>
    <n v="0.46179216099999998"/>
    <n v="0"/>
    <n v="0"/>
    <n v="0.5"/>
    <n v="75"/>
  </r>
  <r>
    <x v="15"/>
    <n v="47449"/>
    <n v="0.140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05.75212225527224"/>
    <n v="0.206883228"/>
    <n v="1"/>
    <n v="7.2"/>
    <n v="0"/>
    <n v="0.44480608300000002"/>
    <n v="0"/>
    <n v="0"/>
    <n v="0.14000000000000001"/>
    <n v="21.000000000000004"/>
  </r>
  <r>
    <x v="15"/>
    <n v="44248"/>
    <n v="0.73"/>
    <n v="0"/>
    <n v="0.52"/>
    <n v="0"/>
    <n v="0"/>
    <n v="0"/>
    <n v="0"/>
    <n v="0.73"/>
    <n v="0"/>
    <n v="0"/>
    <n v="0"/>
    <n v="0"/>
    <n v="0"/>
    <n v="0"/>
    <n v="0"/>
    <n v="0"/>
    <n v="0"/>
    <n v="0"/>
    <n v="615.91956097521256"/>
    <n v="1.3266247564"/>
    <n v="1"/>
    <n v="112.41"/>
    <n v="263.41000000000003"/>
    <n v="0.55138567900000002"/>
    <n v="0"/>
    <n v="0"/>
    <n v="0.73"/>
    <n v="109.5"/>
  </r>
  <r>
    <x v="15"/>
    <n v="49874"/>
    <n v="2"/>
    <n v="0"/>
    <n v="1"/>
    <n v="0"/>
    <n v="0"/>
    <n v="0"/>
    <n v="1"/>
    <n v="1"/>
    <n v="0"/>
    <n v="0"/>
    <n v="0"/>
    <n v="0"/>
    <n v="0"/>
    <n v="0"/>
    <n v="0"/>
    <n v="0"/>
    <n v="0"/>
    <n v="0"/>
    <n v="454.21894113564395"/>
    <n v="0.66252967389999995"/>
    <n v="1"/>
    <n v="227.11"/>
    <n v="180.21"/>
    <n v="0.59555899400000001"/>
    <n v="0"/>
    <n v="0"/>
    <n v="2"/>
    <n v="300"/>
  </r>
  <r>
    <x v="15"/>
    <n v="44297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1063.7302032921527"/>
    <n v="2.6250218156999998"/>
    <n v="1"/>
    <n v="111.69"/>
    <n v="299.88"/>
    <n v="0.73337430400000003"/>
    <n v="0"/>
    <n v="0"/>
    <n v="0.42"/>
    <n v="63"/>
  </r>
  <r>
    <x v="15"/>
    <n v="44321"/>
    <n v="0.71"/>
    <n v="0"/>
    <n v="0"/>
    <n v="0"/>
    <n v="0"/>
    <n v="0"/>
    <n v="0"/>
    <n v="0.71"/>
    <n v="0"/>
    <n v="0"/>
    <n v="0"/>
    <n v="0"/>
    <n v="0"/>
    <n v="0"/>
    <n v="0"/>
    <n v="0"/>
    <n v="0"/>
    <n v="0"/>
    <n v="66.672622304181317"/>
    <n v="1.0722218955"/>
    <n v="1"/>
    <n v="11.83"/>
    <n v="207.07"/>
    <n v="0.40251422199999998"/>
    <n v="0"/>
    <n v="0"/>
    <n v="0.71"/>
    <n v="106.5"/>
  </r>
  <r>
    <x v="15"/>
    <n v="4988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96.57822374158764"/>
    <n v="0.80135968300000004"/>
    <n v="1"/>
    <n v="74.14"/>
    <n v="0"/>
    <n v="0.47627330499999998"/>
    <n v="0"/>
    <n v="0"/>
    <n v="1"/>
    <n v="150"/>
  </r>
  <r>
    <x v="15"/>
    <n v="44354"/>
    <n v="9.4700000000000006"/>
    <n v="0"/>
    <n v="4.47"/>
    <n v="1.24"/>
    <n v="0"/>
    <n v="0"/>
    <n v="1.78"/>
    <n v="8.5500000000000007"/>
    <n v="0"/>
    <n v="0"/>
    <n v="0"/>
    <n v="0"/>
    <n v="0"/>
    <n v="0"/>
    <n v="0"/>
    <n v="0"/>
    <n v="0"/>
    <n v="0"/>
    <n v="874.50014570635483"/>
    <n v="4.1427509063999999"/>
    <n v="1"/>
    <n v="2070.38"/>
    <n v="9634.3799999999992"/>
    <n v="0.69234221500000004"/>
    <n v="0"/>
    <n v="0"/>
    <n v="9.4700000000000006"/>
    <n v="1420.5"/>
  </r>
  <r>
    <x v="15"/>
    <n v="44362"/>
    <n v="0.52"/>
    <n v="0"/>
    <n v="0"/>
    <n v="0.43"/>
    <n v="0"/>
    <n v="0"/>
    <n v="0"/>
    <n v="0"/>
    <n v="0"/>
    <n v="0"/>
    <n v="0"/>
    <n v="0"/>
    <n v="0"/>
    <n v="0"/>
    <n v="0"/>
    <n v="0"/>
    <n v="0"/>
    <n v="0"/>
    <n v="94.869008809635275"/>
    <n v="0.52077289439999996"/>
    <n v="1"/>
    <n v="12.33"/>
    <n v="0"/>
    <n v="0.40103628899999999"/>
    <n v="0"/>
    <n v="0"/>
    <n v="0.52"/>
    <n v="78"/>
  </r>
  <r>
    <x v="15"/>
    <n v="49270"/>
    <n v="0.84"/>
    <n v="0"/>
    <n v="0"/>
    <n v="0"/>
    <n v="0"/>
    <n v="0"/>
    <n v="0"/>
    <n v="0.84"/>
    <n v="0"/>
    <n v="0"/>
    <n v="0"/>
    <n v="0"/>
    <n v="0"/>
    <n v="0"/>
    <n v="0"/>
    <n v="0"/>
    <n v="0"/>
    <n v="0"/>
    <n v="500.98429019993375"/>
    <n v="1.0114585884"/>
    <n v="1"/>
    <n v="105.21"/>
    <n v="231.1"/>
    <n v="0.52370277200000004"/>
    <n v="0"/>
    <n v="0"/>
    <n v="0.84"/>
    <n v="126"/>
  </r>
  <r>
    <x v="15"/>
    <n v="44446"/>
    <n v="0.95"/>
    <n v="0"/>
    <n v="0"/>
    <n v="0.95"/>
    <n v="0"/>
    <n v="0"/>
    <n v="0"/>
    <n v="0.95"/>
    <n v="0"/>
    <n v="0"/>
    <n v="0"/>
    <n v="0"/>
    <n v="0"/>
    <n v="0"/>
    <n v="0"/>
    <n v="0"/>
    <n v="0"/>
    <n v="0"/>
    <n v="1367.6597894101978"/>
    <n v="1.9060765075999999"/>
    <n v="1"/>
    <n v="324.82"/>
    <n v="492.53"/>
    <n v="0.73567801399999999"/>
    <n v="0"/>
    <n v="0"/>
    <n v="0.95"/>
    <n v="142.5"/>
  </r>
  <r>
    <x v="15"/>
    <n v="45559"/>
    <n v="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838971519999997"/>
    <n v="1"/>
    <n v="0"/>
    <n v="0"/>
    <n v="0.18905559199999999"/>
    <n v="0"/>
    <n v="0"/>
    <n v="0.47"/>
    <n v="70.5"/>
  </r>
  <r>
    <x v="15"/>
    <n v="48637"/>
    <n v="0.71"/>
    <n v="0"/>
    <n v="0"/>
    <n v="0"/>
    <n v="0"/>
    <n v="0"/>
    <n v="0.7"/>
    <n v="0.71"/>
    <n v="0"/>
    <n v="0"/>
    <n v="0"/>
    <n v="0"/>
    <n v="0"/>
    <n v="0"/>
    <n v="0"/>
    <n v="0"/>
    <n v="0"/>
    <n v="0"/>
    <n v="324.70103425334167"/>
    <n v="0.25620698209999998"/>
    <n v="1"/>
    <n v="57.63"/>
    <n v="49.48"/>
    <n v="0.45866527099999999"/>
    <n v="0"/>
    <n v="0"/>
    <n v="0.71"/>
    <n v="106.5"/>
  </r>
  <r>
    <x v="15"/>
    <n v="44495"/>
    <n v="0.18"/>
    <n v="0"/>
    <n v="0"/>
    <n v="0"/>
    <n v="0"/>
    <n v="0"/>
    <n v="0"/>
    <n v="0.18"/>
    <n v="0"/>
    <n v="0"/>
    <n v="0"/>
    <n v="0"/>
    <n v="0"/>
    <n v="0"/>
    <n v="0"/>
    <n v="0"/>
    <n v="0"/>
    <n v="0"/>
    <n v="792.78210067708721"/>
    <n v="2.0293145146999998"/>
    <n v="1"/>
    <n v="35.68"/>
    <n v="99.36"/>
    <n v="0.708195778"/>
    <n v="0"/>
    <n v="0"/>
    <n v="0.18"/>
    <n v="27"/>
  </r>
  <r>
    <x v="15"/>
    <n v="44503"/>
    <n v="4"/>
    <n v="0"/>
    <n v="0"/>
    <n v="1"/>
    <n v="0"/>
    <n v="0"/>
    <n v="2.17"/>
    <n v="3"/>
    <n v="0"/>
    <n v="0"/>
    <n v="0"/>
    <n v="0"/>
    <n v="0"/>
    <n v="0"/>
    <n v="0"/>
    <n v="0"/>
    <n v="0"/>
    <n v="0"/>
    <n v="100.41975638091075"/>
    <n v="0.1835559484"/>
    <n v="1"/>
    <n v="100.42"/>
    <n v="149.78"/>
    <n v="0.45004889799999998"/>
    <n v="0"/>
    <n v="0"/>
    <n v="4"/>
    <n v="600"/>
  </r>
  <r>
    <x v="15"/>
    <n v="50336"/>
    <n v="0.75"/>
    <n v="0"/>
    <n v="0"/>
    <n v="0"/>
    <n v="0"/>
    <n v="0"/>
    <n v="0"/>
    <n v="0"/>
    <n v="0"/>
    <n v="0"/>
    <n v="0"/>
    <n v="0"/>
    <n v="0"/>
    <n v="0"/>
    <n v="0"/>
    <n v="0"/>
    <n v="0"/>
    <n v="0"/>
    <n v="448.86097172206155"/>
    <n v="0.76036243540000004"/>
    <n v="1"/>
    <n v="84.16"/>
    <n v="0"/>
    <n v="0.47724186099999999"/>
    <n v="0"/>
    <n v="0"/>
    <n v="0.75"/>
    <n v="112.5"/>
  </r>
  <r>
    <x v="15"/>
    <n v="49916"/>
    <n v="1.77"/>
    <n v="0"/>
    <n v="0.77"/>
    <n v="0"/>
    <n v="0"/>
    <n v="0"/>
    <n v="0"/>
    <n v="0.77"/>
    <n v="0"/>
    <n v="0"/>
    <n v="0"/>
    <n v="0"/>
    <n v="0"/>
    <n v="0"/>
    <n v="0"/>
    <n v="0"/>
    <n v="0"/>
    <n v="0"/>
    <n v="539.86350404177961"/>
    <n v="0.89465486900000002"/>
    <n v="1"/>
    <n v="238.89"/>
    <n v="187.38"/>
    <n v="0.59383651000000004"/>
    <n v="0"/>
    <n v="0"/>
    <n v="1.77"/>
    <n v="265.5"/>
  </r>
  <r>
    <x v="15"/>
    <n v="49924"/>
    <n v="2"/>
    <n v="0"/>
    <n v="1"/>
    <n v="0"/>
    <n v="0"/>
    <n v="0"/>
    <n v="1"/>
    <n v="2"/>
    <n v="0"/>
    <n v="0"/>
    <n v="0"/>
    <n v="0"/>
    <n v="0"/>
    <n v="0"/>
    <n v="0"/>
    <n v="0"/>
    <n v="0"/>
    <n v="0"/>
    <n v="406.33951631053634"/>
    <n v="0.63215170399999998"/>
    <n v="1"/>
    <n v="203.17"/>
    <n v="343.89"/>
    <n v="0.50774609800000003"/>
    <n v="0"/>
    <n v="0"/>
    <n v="2"/>
    <n v="300"/>
  </r>
  <r>
    <x v="15"/>
    <n v="49932"/>
    <n v="6.74"/>
    <n v="0"/>
    <n v="3.46"/>
    <n v="0.28000000000000003"/>
    <n v="0"/>
    <n v="0"/>
    <n v="2.99"/>
    <n v="4.46"/>
    <n v="0"/>
    <n v="0"/>
    <n v="0"/>
    <n v="0"/>
    <n v="0"/>
    <n v="0"/>
    <n v="0"/>
    <n v="0"/>
    <n v="0"/>
    <n v="0"/>
    <n v="115.42484365395407"/>
    <n v="0.93683407340000002"/>
    <n v="1"/>
    <n v="194.49"/>
    <n v="1136.49"/>
    <n v="0.42547585999999998"/>
    <n v="0"/>
    <n v="0"/>
    <n v="6.74"/>
    <n v="1011"/>
  </r>
  <r>
    <x v="15"/>
    <n v="44685"/>
    <n v="1.44"/>
    <n v="0"/>
    <n v="0"/>
    <n v="0"/>
    <n v="0"/>
    <n v="0.23"/>
    <n v="0"/>
    <n v="0"/>
    <n v="0"/>
    <n v="0"/>
    <n v="0"/>
    <n v="0"/>
    <n v="0"/>
    <n v="0"/>
    <n v="0"/>
    <n v="0"/>
    <n v="0"/>
    <n v="0"/>
    <n v="547.87772208712238"/>
    <n v="3.7147421595000001"/>
    <n v="1"/>
    <n v="197.24"/>
    <n v="0"/>
    <n v="0.59611453800000003"/>
    <n v="0"/>
    <n v="0"/>
    <n v="1.44"/>
    <n v="216"/>
  </r>
  <r>
    <x v="15"/>
    <n v="44735"/>
    <n v="0.25"/>
    <n v="0"/>
    <n v="0"/>
    <n v="0.25"/>
    <n v="0"/>
    <n v="0"/>
    <n v="0"/>
    <n v="0.25"/>
    <n v="0"/>
    <n v="0"/>
    <n v="0"/>
    <n v="0"/>
    <n v="0"/>
    <n v="0"/>
    <n v="0"/>
    <n v="0"/>
    <n v="0"/>
    <n v="0"/>
    <n v="346.28875077463101"/>
    <n v="1.1321607963"/>
    <n v="1"/>
    <n v="21.64"/>
    <n v="76.989999999999995"/>
    <n v="0.487040576"/>
    <n v="0"/>
    <n v="0"/>
    <n v="0.25"/>
    <n v="37.5"/>
  </r>
  <r>
    <x v="15"/>
    <n v="49940"/>
    <n v="0.26"/>
    <n v="0"/>
    <n v="0.24"/>
    <n v="0"/>
    <n v="0"/>
    <n v="0"/>
    <n v="0"/>
    <n v="0"/>
    <n v="0"/>
    <n v="0"/>
    <n v="0"/>
    <n v="0"/>
    <n v="0"/>
    <n v="0"/>
    <n v="0"/>
    <n v="0"/>
    <n v="0"/>
    <n v="0"/>
    <n v="829.93677325055535"/>
    <n v="1.1916533364999999"/>
    <n v="1"/>
    <n v="53.95"/>
    <n v="0"/>
    <n v="0.66314835699999997"/>
    <n v="0"/>
    <n v="0"/>
    <n v="0.26"/>
    <n v="39"/>
  </r>
  <r>
    <x v="15"/>
    <n v="44800"/>
    <n v="0.39"/>
    <n v="0"/>
    <n v="0"/>
    <n v="0"/>
    <n v="0"/>
    <n v="0"/>
    <n v="0"/>
    <n v="0.39"/>
    <n v="0"/>
    <n v="0"/>
    <n v="0"/>
    <n v="0"/>
    <n v="0"/>
    <n v="0"/>
    <n v="0"/>
    <n v="0"/>
    <n v="0"/>
    <n v="0"/>
    <n v="751.72908667041872"/>
    <n v="1.7261732700000001"/>
    <n v="1"/>
    <n v="73.290000000000006"/>
    <n v="183.11"/>
    <n v="0.59243781699999998"/>
    <n v="0"/>
    <n v="0"/>
    <n v="0.39"/>
    <n v="58.5"/>
  </r>
  <r>
    <x v="15"/>
    <n v="44909"/>
    <n v="0.26"/>
    <n v="0"/>
    <n v="0.21"/>
    <n v="0"/>
    <n v="0"/>
    <n v="0"/>
    <n v="0"/>
    <n v="0.26"/>
    <n v="0"/>
    <n v="0"/>
    <n v="0"/>
    <n v="0"/>
    <n v="0"/>
    <n v="0"/>
    <n v="0"/>
    <n v="0"/>
    <n v="0"/>
    <n v="0"/>
    <n v="1232.9868147958166"/>
    <n v="1.8922585448"/>
    <n v="1"/>
    <n v="80.14"/>
    <n v="133.82"/>
    <n v="0.78552379999999999"/>
    <n v="0"/>
    <n v="0"/>
    <n v="0.26"/>
    <n v="39"/>
  </r>
  <r>
    <x v="15"/>
    <n v="47696"/>
    <n v="0.63"/>
    <n v="0"/>
    <n v="0"/>
    <n v="0.37"/>
    <n v="0"/>
    <n v="0"/>
    <n v="0"/>
    <n v="0.63"/>
    <n v="0"/>
    <n v="0"/>
    <n v="0"/>
    <n v="0"/>
    <n v="0"/>
    <n v="0"/>
    <n v="0"/>
    <n v="0"/>
    <n v="0"/>
    <n v="0"/>
    <n v="247.69235514974179"/>
    <n v="0.86790672440000005"/>
    <n v="1"/>
    <n v="39.01"/>
    <n v="148.72"/>
    <n v="0.44560856900000001"/>
    <n v="0"/>
    <n v="0"/>
    <n v="0.63"/>
    <n v="94.5"/>
  </r>
  <r>
    <x v="15"/>
    <n v="44081"/>
    <n v="0.83"/>
    <n v="0"/>
    <n v="0"/>
    <n v="0.83"/>
    <n v="0"/>
    <n v="0"/>
    <n v="0"/>
    <n v="0.83"/>
    <n v="0"/>
    <n v="0"/>
    <n v="0"/>
    <n v="0"/>
    <n v="0"/>
    <n v="0"/>
    <n v="0"/>
    <n v="0"/>
    <n v="0"/>
    <n v="0"/>
    <n v="399.0659966759705"/>
    <n v="1.0846163491"/>
    <n v="1"/>
    <n v="82.81"/>
    <n v="244.86"/>
    <n v="0.55386638899999996"/>
    <n v="0"/>
    <n v="0"/>
    <n v="0.83"/>
    <n v="124.5"/>
  </r>
  <r>
    <x v="15"/>
    <n v="45120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85.124003181045353"/>
    <n v="1.0744250469000001"/>
    <n v="1"/>
    <n v="12.34"/>
    <n v="169.5"/>
    <n v="0.40508573799999997"/>
    <n v="0"/>
    <n v="0"/>
    <n v="0.57999999999999996"/>
    <n v="87"/>
  </r>
  <r>
    <x v="15"/>
    <n v="45161"/>
    <n v="2.0499999999999998"/>
    <n v="0"/>
    <n v="0.98"/>
    <n v="0"/>
    <n v="0"/>
    <n v="1"/>
    <n v="0"/>
    <n v="2.0499999999999998"/>
    <n v="0"/>
    <n v="0"/>
    <n v="0"/>
    <n v="0"/>
    <n v="0"/>
    <n v="0"/>
    <n v="0"/>
    <n v="0"/>
    <n v="0"/>
    <n v="0"/>
    <n v="2089.5999301616803"/>
    <n v="2.9232169881000001"/>
    <n v="1"/>
    <n v="1070.92"/>
    <n v="1629.99"/>
    <n v="0.9"/>
    <n v="0"/>
    <n v="0"/>
    <n v="2.0499999999999998"/>
    <n v="307.5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45195"/>
    <n v="0.98"/>
    <n v="0"/>
    <n v="0"/>
    <n v="0"/>
    <n v="0"/>
    <n v="0"/>
    <n v="0"/>
    <n v="0.98"/>
    <n v="0"/>
    <n v="0"/>
    <n v="0"/>
    <n v="0"/>
    <n v="0"/>
    <n v="0"/>
    <n v="0"/>
    <n v="0"/>
    <n v="0"/>
    <n v="0"/>
    <n v="221.68844804605411"/>
    <n v="0.23748123939999999"/>
    <n v="1"/>
    <n v="54.31"/>
    <n v="63.3"/>
    <n v="0.446612911"/>
    <n v="0"/>
    <n v="0"/>
    <n v="0.98"/>
    <n v="147"/>
  </r>
  <r>
    <x v="16"/>
    <n v="48116"/>
    <n v="2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5.46505688E-2"/>
    <n v="1"/>
    <n v="0"/>
    <n v="29.73"/>
    <n v="0.32018524199999998"/>
    <n v="0"/>
    <n v="0"/>
    <n v="2"/>
    <n v="300"/>
  </r>
  <r>
    <x v="16"/>
    <n v="48124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.67719595E-2"/>
    <n v="1"/>
    <n v="0"/>
    <n v="10"/>
    <n v="0.18601177599999999"/>
    <n v="0"/>
    <n v="0"/>
    <n v="1"/>
    <n v="150"/>
  </r>
  <r>
    <x v="16"/>
    <n v="48132"/>
    <n v="1.36"/>
    <n v="0"/>
    <n v="0"/>
    <n v="0"/>
    <n v="0"/>
    <n v="0"/>
    <n v="1.36"/>
    <n v="1.36"/>
    <n v="0"/>
    <n v="0"/>
    <n v="0"/>
    <n v="0"/>
    <n v="0"/>
    <n v="0"/>
    <n v="0"/>
    <n v="0"/>
    <n v="0"/>
    <n v="0"/>
    <n v="1478.8463016235812"/>
    <n v="0.97735848670000003"/>
    <n v="1"/>
    <n v="502.81"/>
    <n v="361.54"/>
    <n v="0.78973327299999996"/>
    <n v="0"/>
    <n v="0"/>
    <n v="1.36"/>
    <n v="204.00000000000003"/>
  </r>
  <r>
    <x v="16"/>
    <n v="43943"/>
    <n v="6.38"/>
    <n v="0"/>
    <n v="1.38"/>
    <n v="2"/>
    <n v="0"/>
    <n v="0"/>
    <n v="2"/>
    <n v="6.38"/>
    <n v="0"/>
    <n v="0"/>
    <n v="0"/>
    <n v="0"/>
    <n v="0"/>
    <n v="0"/>
    <n v="0"/>
    <n v="0"/>
    <n v="0"/>
    <n v="0"/>
    <n v="612.49029482281071"/>
    <n v="2.0590288838999999"/>
    <n v="1"/>
    <n v="976.92"/>
    <n v="3573.16"/>
    <n v="0.58984914499999996"/>
    <n v="0"/>
    <n v="0"/>
    <n v="6.38"/>
    <n v="957"/>
  </r>
  <r>
    <x v="16"/>
    <n v="48157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36782285910000001"/>
    <n v="1"/>
    <n v="0"/>
    <n v="100.05"/>
    <n v="0.33572492500000001"/>
    <n v="0"/>
    <n v="0"/>
    <n v="1"/>
    <n v="150"/>
  </r>
  <r>
    <x v="16"/>
    <n v="48165"/>
    <n v="3"/>
    <n v="0"/>
    <n v="1"/>
    <n v="0"/>
    <n v="0"/>
    <n v="0"/>
    <n v="2"/>
    <n v="3"/>
    <n v="0"/>
    <n v="0"/>
    <n v="0"/>
    <n v="0"/>
    <n v="0"/>
    <n v="0"/>
    <n v="0"/>
    <n v="0"/>
    <n v="0"/>
    <n v="0"/>
    <n v="58.260554046713736"/>
    <n v="0.35976371239999999"/>
    <n v="1"/>
    <n v="43.7"/>
    <n v="293.57"/>
    <n v="0.404641327"/>
    <n v="0"/>
    <n v="0"/>
    <n v="3"/>
    <n v="450"/>
  </r>
  <r>
    <x v="16"/>
    <n v="44263"/>
    <n v="59.3"/>
    <n v="0"/>
    <n v="23.53"/>
    <n v="12.08"/>
    <n v="0"/>
    <n v="1"/>
    <n v="14"/>
    <n v="59.3"/>
    <n v="0"/>
    <n v="0"/>
    <n v="0"/>
    <n v="0"/>
    <n v="0"/>
    <n v="0"/>
    <n v="0"/>
    <n v="0"/>
    <n v="0"/>
    <n v="0"/>
    <n v="1889.6722909461323"/>
    <n v="2.8797159787000002"/>
    <n v="1"/>
    <n v="28014.39"/>
    <n v="46448.67"/>
    <n v="0.85659459800000004"/>
    <n v="0"/>
    <n v="0"/>
    <n v="59.3"/>
    <n v="8895"/>
  </r>
  <r>
    <x v="16"/>
    <n v="44537"/>
    <n v="2"/>
    <n v="0"/>
    <n v="0"/>
    <n v="1"/>
    <n v="0"/>
    <n v="0"/>
    <n v="1"/>
    <n v="2"/>
    <n v="0"/>
    <n v="0"/>
    <n v="0"/>
    <n v="0"/>
    <n v="0"/>
    <n v="0"/>
    <n v="0"/>
    <n v="0"/>
    <n v="0"/>
    <n v="0"/>
    <n v="44.790809569609294"/>
    <n v="0.30340189629999997"/>
    <n v="1"/>
    <n v="22.4"/>
    <n v="165.05"/>
    <n v="0.350595506"/>
    <n v="0"/>
    <n v="0"/>
    <n v="2"/>
    <n v="300"/>
  </r>
  <r>
    <x v="16"/>
    <n v="44594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.0899232851"/>
    <n v="1"/>
    <n v="0"/>
    <n v="296.45999999999998"/>
    <n v="0.42687536199999998"/>
    <n v="0"/>
    <n v="0"/>
    <n v="1"/>
    <n v="150"/>
  </r>
  <r>
    <x v="16"/>
    <n v="44768"/>
    <n v="2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.37261601550000001"/>
    <n v="1"/>
    <n v="0"/>
    <n v="202.7"/>
    <n v="0.32694814500000002"/>
    <n v="0"/>
    <n v="0"/>
    <n v="2"/>
    <n v="30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4354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.1197661600000001E-2"/>
    <n v="1"/>
    <n v="0"/>
    <n v="0"/>
    <n v="0.227211151"/>
    <n v="0"/>
    <n v="0"/>
    <n v="1"/>
    <n v="150"/>
  </r>
  <r>
    <x v="17"/>
    <n v="43612"/>
    <n v="14.59"/>
    <n v="0"/>
    <n v="8"/>
    <n v="1"/>
    <n v="0"/>
    <n v="1"/>
    <n v="0.59"/>
    <n v="11.18"/>
    <n v="0"/>
    <n v="0"/>
    <n v="0"/>
    <n v="4"/>
    <n v="0"/>
    <n v="0"/>
    <n v="0"/>
    <n v="0"/>
    <n v="0"/>
    <n v="0"/>
    <n v="0"/>
    <n v="0.45239227970000001"/>
    <n v="1"/>
    <n v="0"/>
    <n v="1375.71"/>
    <n v="0.29592442099999999"/>
    <n v="0"/>
    <n v="0"/>
    <n v="14.59"/>
    <n v="2188.5"/>
  </r>
  <r>
    <x v="17"/>
    <n v="43653"/>
    <n v="1"/>
    <n v="0"/>
    <n v="0"/>
    <n v="0"/>
    <n v="0"/>
    <n v="0"/>
    <n v="0.81"/>
    <n v="1"/>
    <n v="0"/>
    <n v="0"/>
    <n v="0"/>
    <n v="1"/>
    <n v="0"/>
    <n v="0"/>
    <n v="0"/>
    <n v="0"/>
    <n v="0"/>
    <n v="0"/>
    <n v="6.7757745547834709"/>
    <n v="1.0190333101"/>
    <n v="1"/>
    <n v="1.69"/>
    <n v="277.18"/>
    <n v="0.31807660900000001"/>
    <n v="0"/>
    <n v="0"/>
    <n v="1"/>
    <n v="150"/>
  </r>
  <r>
    <x v="17"/>
    <n v="43661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232.40700048490416"/>
    <n v="0.2385473209"/>
    <n v="1"/>
    <n v="116.2"/>
    <n v="0"/>
    <n v="0.468449002"/>
    <n v="0"/>
    <n v="0"/>
    <n v="2"/>
    <n v="300"/>
  </r>
  <r>
    <x v="17"/>
    <n v="43786"/>
    <n v="94.8"/>
    <n v="1.98"/>
    <n v="40.450000000000003"/>
    <n v="8.48"/>
    <n v="0"/>
    <n v="4"/>
    <n v="24.6"/>
    <n v="79.760000000000005"/>
    <n v="0"/>
    <n v="0"/>
    <n v="0"/>
    <n v="28.52"/>
    <n v="0"/>
    <n v="0"/>
    <n v="0"/>
    <n v="0"/>
    <n v="0"/>
    <n v="0"/>
    <n v="1095.3886443246988"/>
    <n v="3.9572566881000002"/>
    <n v="1"/>
    <n v="25960.71"/>
    <n v="85851.58"/>
    <n v="0.76547957700000002"/>
    <n v="0"/>
    <n v="0"/>
    <n v="94.8"/>
    <n v="14220"/>
  </r>
  <r>
    <x v="17"/>
    <n v="4848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.49367996260000002"/>
    <n v="1"/>
    <n v="0"/>
    <n v="0"/>
    <n v="0.32777998600000002"/>
    <n v="0"/>
    <n v="0"/>
    <n v="1"/>
    <n v="150"/>
  </r>
  <r>
    <x v="17"/>
    <n v="48140"/>
    <n v="1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.29785606199999998"/>
    <n v="1"/>
    <n v="0"/>
    <n v="0"/>
    <n v="0.19670757899999999"/>
    <n v="0"/>
    <n v="0"/>
    <n v="1"/>
    <n v="150"/>
  </r>
  <r>
    <x v="17"/>
    <n v="43943"/>
    <n v="0.44"/>
    <n v="0"/>
    <n v="0.44"/>
    <n v="0"/>
    <n v="0"/>
    <n v="0"/>
    <n v="0"/>
    <n v="0.36"/>
    <n v="0"/>
    <n v="0"/>
    <n v="0"/>
    <n v="0"/>
    <n v="0"/>
    <n v="0"/>
    <n v="0"/>
    <n v="0"/>
    <n v="0"/>
    <n v="0"/>
    <n v="612.49029482281071"/>
    <n v="2.0590288838999999"/>
    <n v="1"/>
    <n v="67.37"/>
    <n v="201.62"/>
    <n v="0.58984914499999996"/>
    <n v="0"/>
    <n v="0"/>
    <n v="0.44"/>
    <n v="66"/>
  </r>
  <r>
    <x v="17"/>
    <n v="44040"/>
    <n v="3.99"/>
    <n v="0"/>
    <n v="0.77"/>
    <n v="2"/>
    <n v="0"/>
    <n v="0"/>
    <n v="1"/>
    <n v="3.83"/>
    <n v="0"/>
    <n v="0"/>
    <n v="0"/>
    <n v="0"/>
    <n v="0"/>
    <n v="0"/>
    <n v="0"/>
    <n v="0"/>
    <n v="0"/>
    <n v="0"/>
    <n v="992.12530306095016"/>
    <n v="2.2657848934999998"/>
    <n v="1"/>
    <n v="989.64"/>
    <n v="2360.4"/>
    <n v="0.72055886300000005"/>
    <n v="0"/>
    <n v="0"/>
    <n v="3.99"/>
    <n v="598.5"/>
  </r>
  <r>
    <x v="17"/>
    <n v="44164"/>
    <n v="0.95"/>
    <n v="0"/>
    <n v="0.95"/>
    <n v="0"/>
    <n v="0"/>
    <n v="0"/>
    <n v="0"/>
    <n v="0.95"/>
    <n v="0"/>
    <n v="0"/>
    <n v="0"/>
    <n v="0"/>
    <n v="0"/>
    <n v="0"/>
    <n v="0"/>
    <n v="0"/>
    <n v="0"/>
    <n v="0"/>
    <n v="121.62741511176152"/>
    <n v="0.90201776879999995"/>
    <n v="1"/>
    <n v="28.89"/>
    <n v="233.08"/>
    <n v="0.487310097"/>
    <n v="0"/>
    <n v="0"/>
    <n v="0.95"/>
    <n v="142.5"/>
  </r>
  <r>
    <x v="17"/>
    <n v="44198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0873213090000005"/>
    <n v="1"/>
    <n v="0"/>
    <n v="247.18"/>
    <n v="0.39353611799999999"/>
    <n v="0"/>
    <n v="0"/>
    <n v="1"/>
    <n v="150"/>
  </r>
  <r>
    <x v="17"/>
    <n v="44305"/>
    <n v="5"/>
    <n v="0"/>
    <n v="3.2"/>
    <n v="0.8"/>
    <n v="0"/>
    <n v="0"/>
    <n v="0"/>
    <n v="5"/>
    <n v="0"/>
    <n v="0"/>
    <n v="0"/>
    <n v="2"/>
    <n v="0"/>
    <n v="0"/>
    <n v="0"/>
    <n v="0"/>
    <n v="0"/>
    <n v="0"/>
    <n v="1417.3491487132028"/>
    <n v="0.94235080029999996"/>
    <n v="1"/>
    <n v="1771.69"/>
    <n v="1281.5999999999999"/>
    <n v="0.78123944300000003"/>
    <n v="0"/>
    <n v="0"/>
    <n v="5"/>
    <n v="750"/>
  </r>
  <r>
    <x v="17"/>
    <n v="48173"/>
    <n v="0.49"/>
    <n v="0"/>
    <n v="0"/>
    <n v="0"/>
    <n v="0"/>
    <n v="0"/>
    <n v="0.49"/>
    <n v="0.49"/>
    <n v="0"/>
    <n v="0"/>
    <n v="0"/>
    <n v="0"/>
    <n v="0"/>
    <n v="0"/>
    <n v="0"/>
    <n v="0"/>
    <n v="0"/>
    <n v="0"/>
    <n v="136.6121586623654"/>
    <n v="0.48518616640000001"/>
    <n v="1"/>
    <n v="16.73"/>
    <n v="64.67"/>
    <n v="0.40849437100000002"/>
    <n v="0"/>
    <n v="0"/>
    <n v="0.49"/>
    <n v="73.5"/>
  </r>
  <r>
    <x v="17"/>
    <n v="44529"/>
    <n v="3"/>
    <n v="0"/>
    <n v="0"/>
    <n v="1"/>
    <n v="0"/>
    <n v="0"/>
    <n v="1.99"/>
    <n v="1"/>
    <n v="0"/>
    <n v="0"/>
    <n v="0"/>
    <n v="1"/>
    <n v="0"/>
    <n v="0"/>
    <n v="0"/>
    <n v="0"/>
    <n v="0"/>
    <n v="0"/>
    <n v="0"/>
    <n v="0.69265282159999997"/>
    <n v="1"/>
    <n v="0"/>
    <n v="188.4"/>
    <n v="0.27890359999999997"/>
    <n v="0"/>
    <n v="0"/>
    <n v="3"/>
    <n v="450"/>
  </r>
  <r>
    <x v="17"/>
    <n v="44545"/>
    <n v="7"/>
    <n v="1"/>
    <n v="0.18"/>
    <n v="0"/>
    <n v="0"/>
    <n v="0"/>
    <n v="4.82"/>
    <n v="1"/>
    <n v="0"/>
    <n v="0"/>
    <n v="0"/>
    <n v="1"/>
    <n v="0"/>
    <n v="0"/>
    <n v="0"/>
    <n v="0"/>
    <n v="0"/>
    <n v="0"/>
    <n v="0"/>
    <n v="0.14788429389999999"/>
    <n v="1"/>
    <n v="0"/>
    <n v="40.22"/>
    <n v="0.14643116"/>
    <n v="0"/>
    <n v="0"/>
    <n v="7"/>
    <n v="1050"/>
  </r>
  <r>
    <x v="17"/>
    <n v="46573"/>
    <n v="0.01"/>
    <n v="0"/>
    <n v="0.01"/>
    <n v="0"/>
    <n v="0"/>
    <n v="0"/>
    <n v="0"/>
    <n v="0"/>
    <n v="0"/>
    <n v="0"/>
    <n v="0"/>
    <n v="0"/>
    <n v="0"/>
    <n v="0"/>
    <n v="0"/>
    <n v="0"/>
    <n v="0"/>
    <n v="0"/>
    <n v="85.777997209466307"/>
    <n v="0.10110862299999999"/>
    <n v="1"/>
    <n v="0.21"/>
    <n v="0"/>
    <n v="0.45184674699999999"/>
    <n v="0"/>
    <n v="0"/>
    <n v="0.01"/>
    <n v="1.5"/>
  </r>
  <r>
    <x v="17"/>
    <n v="44636"/>
    <n v="52.61"/>
    <n v="0"/>
    <n v="18.829999999999998"/>
    <n v="7.08"/>
    <n v="0"/>
    <n v="2.99"/>
    <n v="14.99"/>
    <n v="36.58"/>
    <n v="0"/>
    <n v="0"/>
    <n v="0"/>
    <n v="7.05"/>
    <n v="0"/>
    <n v="0"/>
    <n v="0"/>
    <n v="0"/>
    <n v="0"/>
    <n v="0"/>
    <n v="43.906157988799308"/>
    <n v="1.1094406107999999"/>
    <n v="1"/>
    <n v="577.48"/>
    <n v="11038.67"/>
    <n v="0.37422767899999998"/>
    <n v="0"/>
    <n v="0"/>
    <n v="52.61"/>
    <n v="7891.5"/>
  </r>
  <r>
    <x v="17"/>
    <n v="4479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.3296847086000001"/>
    <n v="1"/>
    <n v="0"/>
    <n v="0"/>
    <n v="0.249404495"/>
    <n v="0"/>
    <n v="0"/>
    <n v="1"/>
    <n v="150"/>
  </r>
  <r>
    <x v="17"/>
    <n v="44842"/>
    <n v="2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.16543769990000001"/>
    <n v="1"/>
    <n v="0"/>
    <n v="45"/>
    <n v="9.3527971000000001E-2"/>
    <n v="0"/>
    <n v="0"/>
    <n v="2"/>
    <n v="30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6190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090.63953467288"/>
    <n v="1.7825999961000001"/>
    <n v="1"/>
    <n v="272.66000000000003"/>
    <n v="484.87"/>
    <n v="0.70252247300000004"/>
    <n v="0"/>
    <n v="0"/>
    <n v="1"/>
    <n v="150"/>
  </r>
  <r>
    <x v="18"/>
    <n v="43489"/>
    <n v="3.52"/>
    <n v="0"/>
    <n v="0.11"/>
    <n v="1.01"/>
    <n v="0"/>
    <n v="0"/>
    <n v="0.34"/>
    <n v="3.52"/>
    <n v="0"/>
    <n v="0"/>
    <n v="0"/>
    <n v="0"/>
    <n v="0"/>
    <n v="0"/>
    <n v="0"/>
    <n v="0"/>
    <n v="0"/>
    <n v="0"/>
    <n v="965.83149339195813"/>
    <n v="3.72042677"/>
    <n v="1"/>
    <n v="849.93"/>
    <n v="3562.09"/>
    <n v="0.698126252"/>
    <n v="0"/>
    <n v="0"/>
    <n v="3.52"/>
    <n v="528"/>
  </r>
  <r>
    <x v="18"/>
    <n v="43513"/>
    <n v="1.97"/>
    <n v="0"/>
    <n v="0"/>
    <n v="0.68"/>
    <n v="0"/>
    <n v="0"/>
    <n v="0"/>
    <n v="1.97"/>
    <n v="0"/>
    <n v="0"/>
    <n v="0"/>
    <n v="0"/>
    <n v="0"/>
    <n v="0"/>
    <n v="0"/>
    <n v="0"/>
    <n v="0"/>
    <n v="0"/>
    <n v="767.12589335078189"/>
    <n v="3.1651166308000001"/>
    <n v="1"/>
    <n v="377.81"/>
    <n v="1696"/>
    <n v="0.61051283199999995"/>
    <n v="0"/>
    <n v="0"/>
    <n v="1.97"/>
    <n v="295.5"/>
  </r>
  <r>
    <x v="18"/>
    <n v="48298"/>
    <n v="4.59"/>
    <n v="0"/>
    <n v="1"/>
    <n v="0.75"/>
    <n v="0"/>
    <n v="0"/>
    <n v="2"/>
    <n v="4.59"/>
    <n v="0"/>
    <n v="0"/>
    <n v="0"/>
    <n v="0"/>
    <n v="0"/>
    <n v="0"/>
    <n v="0"/>
    <n v="0"/>
    <n v="0"/>
    <n v="0"/>
    <n v="360.31298947626044"/>
    <n v="0.93499402740000004"/>
    <n v="1"/>
    <n v="413.46"/>
    <n v="1167.32"/>
    <n v="0.52897740699999996"/>
    <n v="0"/>
    <n v="0"/>
    <n v="4.59"/>
    <n v="688.5"/>
  </r>
  <r>
    <x v="18"/>
    <n v="47167"/>
    <n v="0.55000000000000004"/>
    <n v="0"/>
    <n v="0"/>
    <n v="0"/>
    <n v="0"/>
    <n v="0"/>
    <n v="0"/>
    <n v="0.55000000000000004"/>
    <n v="0"/>
    <n v="0"/>
    <n v="0"/>
    <n v="0"/>
    <n v="0"/>
    <n v="0"/>
    <n v="0"/>
    <n v="0"/>
    <n v="0"/>
    <n v="0"/>
    <n v="0"/>
    <n v="0.31605706059999999"/>
    <n v="1"/>
    <n v="0"/>
    <n v="47.28"/>
    <n v="0.19304649400000001"/>
    <n v="0"/>
    <n v="0"/>
    <n v="0.55000000000000004"/>
    <n v="82.5"/>
  </r>
  <r>
    <x v="18"/>
    <n v="46862"/>
    <n v="0.28999999999999998"/>
    <n v="0"/>
    <n v="0"/>
    <n v="0"/>
    <n v="0"/>
    <n v="0"/>
    <n v="0"/>
    <n v="0.28999999999999998"/>
    <n v="0"/>
    <n v="0"/>
    <n v="0"/>
    <n v="0"/>
    <n v="0"/>
    <n v="0"/>
    <n v="0"/>
    <n v="0"/>
    <n v="0"/>
    <n v="0"/>
    <n v="137.4967237006052"/>
    <n v="0.16523741829999999"/>
    <n v="1"/>
    <n v="9.9700000000000006"/>
    <n v="13.03"/>
    <n v="0.33769860099999999"/>
    <n v="0"/>
    <n v="0"/>
    <n v="0.28999999999999998"/>
    <n v="43.5"/>
  </r>
  <r>
    <x v="18"/>
    <n v="48306"/>
    <n v="4.3600000000000003"/>
    <n v="0"/>
    <n v="1"/>
    <n v="0"/>
    <n v="0"/>
    <n v="0"/>
    <n v="2"/>
    <n v="4.3600000000000003"/>
    <n v="0"/>
    <n v="0"/>
    <n v="0"/>
    <n v="0"/>
    <n v="0"/>
    <n v="0"/>
    <n v="0"/>
    <n v="0"/>
    <n v="0"/>
    <n v="0"/>
    <n v="0"/>
    <n v="0.59733024670000001"/>
    <n v="1"/>
    <n v="0"/>
    <n v="708.39"/>
    <n v="0.34628678499999999"/>
    <n v="0"/>
    <n v="0"/>
    <n v="4.3600000000000003"/>
    <n v="654"/>
  </r>
  <r>
    <x v="18"/>
    <n v="50120"/>
    <n v="0.89"/>
    <n v="0"/>
    <n v="0"/>
    <n v="0.87"/>
    <n v="0"/>
    <n v="0"/>
    <n v="0"/>
    <n v="0.89"/>
    <n v="0"/>
    <n v="0"/>
    <n v="0"/>
    <n v="0"/>
    <n v="0"/>
    <n v="0"/>
    <n v="0"/>
    <n v="0"/>
    <n v="0"/>
    <n v="0"/>
    <n v="318.53151699353521"/>
    <n v="1.1645896113"/>
    <n v="1"/>
    <n v="70.87"/>
    <n v="281.92"/>
    <n v="0.56085530800000005"/>
    <n v="0"/>
    <n v="0"/>
    <n v="0.89"/>
    <n v="133.5"/>
  </r>
  <r>
    <x v="18"/>
    <n v="43679"/>
    <n v="0.8"/>
    <n v="0"/>
    <n v="0"/>
    <n v="0"/>
    <n v="0"/>
    <n v="0"/>
    <n v="0.72"/>
    <n v="0.8"/>
    <n v="0"/>
    <n v="0"/>
    <n v="0"/>
    <n v="0"/>
    <n v="0"/>
    <n v="0"/>
    <n v="0"/>
    <n v="0"/>
    <n v="0"/>
    <n v="0"/>
    <n v="319.2882562083222"/>
    <n v="0.77782223610000001"/>
    <n v="1"/>
    <n v="63.86"/>
    <n v="169.25"/>
    <n v="0.482652739"/>
    <n v="0"/>
    <n v="0"/>
    <n v="0.8"/>
    <n v="120"/>
  </r>
  <r>
    <x v="18"/>
    <n v="43703"/>
    <n v="3.6"/>
    <n v="0"/>
    <n v="1.54"/>
    <n v="0"/>
    <n v="0"/>
    <n v="0"/>
    <n v="0"/>
    <n v="3.6"/>
    <n v="0"/>
    <n v="0"/>
    <n v="0"/>
    <n v="0"/>
    <n v="0"/>
    <n v="0"/>
    <n v="0"/>
    <n v="0"/>
    <n v="0"/>
    <n v="0"/>
    <n v="1735.0450837576154"/>
    <n v="2.8748521451000002"/>
    <n v="1"/>
    <n v="1561.54"/>
    <n v="2815.06"/>
    <n v="0.9"/>
    <n v="0"/>
    <n v="0"/>
    <n v="3.6"/>
    <n v="540"/>
  </r>
  <r>
    <x v="18"/>
    <n v="43711"/>
    <n v="2.42"/>
    <n v="0"/>
    <n v="0"/>
    <n v="1.1200000000000001"/>
    <n v="0"/>
    <n v="0.69"/>
    <n v="0"/>
    <n v="2.42"/>
    <n v="0"/>
    <n v="0"/>
    <n v="0"/>
    <n v="0"/>
    <n v="0"/>
    <n v="0"/>
    <n v="0"/>
    <n v="0"/>
    <n v="0"/>
    <n v="0"/>
    <n v="2087.8037771290442"/>
    <n v="3.9465661832999999"/>
    <n v="1"/>
    <n v="1263.1199999999999"/>
    <n v="2597.79"/>
    <n v="0.88313376700000001"/>
    <n v="0"/>
    <n v="0"/>
    <n v="2.42"/>
    <n v="363"/>
  </r>
  <r>
    <x v="18"/>
    <n v="45278"/>
    <n v="0.65"/>
    <n v="0"/>
    <n v="0"/>
    <n v="0"/>
    <n v="0"/>
    <n v="0"/>
    <n v="0"/>
    <n v="0.65"/>
    <n v="0"/>
    <n v="0"/>
    <n v="0"/>
    <n v="0"/>
    <n v="0"/>
    <n v="0"/>
    <n v="0"/>
    <n v="0"/>
    <n v="0"/>
    <n v="0"/>
    <n v="130.79850528567658"/>
    <n v="0.47059598889999998"/>
    <n v="1"/>
    <n v="21.25"/>
    <n v="83.2"/>
    <n v="0.38791700499999998"/>
    <n v="0"/>
    <n v="0"/>
    <n v="0.65"/>
    <n v="97.5"/>
  </r>
  <r>
    <x v="18"/>
    <n v="47183"/>
    <n v="0.28999999999999998"/>
    <n v="0"/>
    <n v="0"/>
    <n v="0"/>
    <n v="0"/>
    <n v="0"/>
    <n v="0"/>
    <n v="0.28999999999999998"/>
    <n v="0"/>
    <n v="0"/>
    <n v="0"/>
    <n v="0"/>
    <n v="0"/>
    <n v="0"/>
    <n v="0"/>
    <n v="0"/>
    <n v="0"/>
    <n v="0"/>
    <n v="0"/>
    <n v="0.1233459631"/>
    <n v="1"/>
    <n v="0"/>
    <n v="9.73"/>
    <n v="0.21191821"/>
    <n v="0"/>
    <n v="0"/>
    <n v="0.28999999999999998"/>
    <n v="43.5"/>
  </r>
  <r>
    <x v="18"/>
    <n v="43752"/>
    <n v="1.51"/>
    <n v="0"/>
    <n v="0.83"/>
    <n v="0.12"/>
    <n v="0"/>
    <n v="0"/>
    <n v="0"/>
    <n v="1.51"/>
    <n v="0"/>
    <n v="0"/>
    <n v="0"/>
    <n v="0"/>
    <n v="0"/>
    <n v="0"/>
    <n v="0"/>
    <n v="0"/>
    <n v="0"/>
    <n v="0"/>
    <n v="195.16110414154781"/>
    <n v="1.2931511515"/>
    <n v="1"/>
    <n v="73.67"/>
    <n v="531.12"/>
    <n v="0.46646849499999998"/>
    <n v="0"/>
    <n v="0"/>
    <n v="1.51"/>
    <n v="226.5"/>
  </r>
  <r>
    <x v="18"/>
    <n v="4379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.6929575363"/>
    <n v="1"/>
    <n v="0"/>
    <n v="460.48"/>
    <n v="0.30967760799999999"/>
    <n v="0"/>
    <n v="0"/>
    <n v="1"/>
    <n v="150"/>
  </r>
  <r>
    <x v="18"/>
    <n v="43786"/>
    <n v="8.19"/>
    <n v="0"/>
    <n v="0.89"/>
    <n v="2.77"/>
    <n v="0"/>
    <n v="0.04"/>
    <n v="1"/>
    <n v="8.19"/>
    <n v="0"/>
    <n v="0"/>
    <n v="0"/>
    <n v="0"/>
    <n v="0"/>
    <n v="0"/>
    <n v="0"/>
    <n v="0"/>
    <n v="0"/>
    <n v="0"/>
    <n v="1095.3886443246988"/>
    <n v="3.9572566881000002"/>
    <n v="1"/>
    <n v="2242.81"/>
    <n v="8815.5"/>
    <n v="0.76547957700000002"/>
    <n v="0"/>
    <n v="0"/>
    <n v="8.19"/>
    <n v="1228.5"/>
  </r>
  <r>
    <x v="18"/>
    <n v="43802"/>
    <n v="3.51"/>
    <n v="0"/>
    <n v="0"/>
    <n v="1.42"/>
    <n v="0"/>
    <n v="0"/>
    <n v="0"/>
    <n v="3.51"/>
    <n v="0"/>
    <n v="0"/>
    <n v="0"/>
    <n v="0"/>
    <n v="0"/>
    <n v="0"/>
    <n v="0"/>
    <n v="0"/>
    <n v="0"/>
    <n v="0"/>
    <n v="454.00578141101448"/>
    <n v="3.6729279115"/>
    <n v="1"/>
    <n v="398.39"/>
    <n v="3506.62"/>
    <n v="0.53438618000000004"/>
    <n v="0"/>
    <n v="0"/>
    <n v="3.51"/>
    <n v="526.5"/>
  </r>
  <r>
    <x v="18"/>
    <n v="43810"/>
    <n v="3"/>
    <n v="0"/>
    <n v="0"/>
    <n v="1"/>
    <n v="0"/>
    <n v="0.98"/>
    <n v="0"/>
    <n v="3"/>
    <n v="0"/>
    <n v="0"/>
    <n v="0"/>
    <n v="0"/>
    <n v="0"/>
    <n v="0"/>
    <n v="0"/>
    <n v="0"/>
    <n v="0"/>
    <n v="0"/>
    <n v="568.02677854202227"/>
    <n v="1.3119631057000001"/>
    <n v="1"/>
    <n v="426.02"/>
    <n v="1070.56"/>
    <n v="0.57594952899999996"/>
    <n v="0"/>
    <n v="0"/>
    <n v="3"/>
    <n v="450"/>
  </r>
  <r>
    <x v="18"/>
    <n v="46433"/>
    <n v="0.48"/>
    <n v="0"/>
    <n v="0"/>
    <n v="0"/>
    <n v="0"/>
    <n v="0"/>
    <n v="0"/>
    <n v="0.48"/>
    <n v="0"/>
    <n v="0"/>
    <n v="0"/>
    <n v="0"/>
    <n v="0"/>
    <n v="0"/>
    <n v="0"/>
    <n v="0"/>
    <n v="0"/>
    <n v="0"/>
    <n v="497.38418528633792"/>
    <n v="0.68084522380000001"/>
    <n v="1"/>
    <n v="59.69"/>
    <n v="88.89"/>
    <n v="0.56944188200000001"/>
    <n v="0"/>
    <n v="0"/>
    <n v="0.48"/>
    <n v="72"/>
  </r>
  <r>
    <x v="18"/>
    <n v="49189"/>
    <n v="1.49"/>
    <n v="0"/>
    <n v="0.97"/>
    <n v="0.49"/>
    <n v="0"/>
    <n v="0"/>
    <n v="0"/>
    <n v="1.49"/>
    <n v="0"/>
    <n v="0"/>
    <n v="0"/>
    <n v="0"/>
    <n v="0"/>
    <n v="0"/>
    <n v="0"/>
    <n v="0"/>
    <n v="0"/>
    <n v="0"/>
    <n v="127.4129232335856"/>
    <n v="0.40077795989999998"/>
    <n v="1"/>
    <n v="47.46"/>
    <n v="162.43"/>
    <n v="0.40826561500000003"/>
    <n v="0"/>
    <n v="0"/>
    <n v="1.49"/>
    <n v="223.5"/>
  </r>
  <r>
    <x v="18"/>
    <n v="45351"/>
    <n v="0.9"/>
    <n v="0"/>
    <n v="0"/>
    <n v="0"/>
    <n v="0"/>
    <n v="0"/>
    <n v="0"/>
    <n v="0.9"/>
    <n v="0"/>
    <n v="0"/>
    <n v="0"/>
    <n v="0"/>
    <n v="0"/>
    <n v="0"/>
    <n v="0"/>
    <n v="0"/>
    <n v="0"/>
    <n v="0"/>
    <n v="1329.5346943279631"/>
    <n v="4.3220024174000002"/>
    <n v="1"/>
    <n v="299.14999999999998"/>
    <n v="1058.03"/>
    <n v="0.75782884399999995"/>
    <n v="0"/>
    <n v="0"/>
    <n v="0.9"/>
    <n v="135"/>
  </r>
  <r>
    <x v="18"/>
    <n v="43844"/>
    <n v="1.34"/>
    <n v="0"/>
    <n v="0.14000000000000001"/>
    <n v="0.13"/>
    <n v="0"/>
    <n v="0"/>
    <n v="0"/>
    <n v="1.34"/>
    <n v="0"/>
    <n v="0"/>
    <n v="0"/>
    <n v="0"/>
    <n v="0"/>
    <n v="0"/>
    <n v="0"/>
    <n v="0"/>
    <n v="0"/>
    <n v="0"/>
    <n v="1635.2245477017691"/>
    <n v="3.3804575904999998"/>
    <n v="1"/>
    <n v="547.79999999999995"/>
    <n v="1232.1099999999999"/>
    <n v="0.84118838500000004"/>
    <n v="0"/>
    <n v="0"/>
    <n v="1.34"/>
    <n v="201"/>
  </r>
  <r>
    <x v="18"/>
    <n v="43877"/>
    <n v="0.23"/>
    <n v="0"/>
    <n v="0.22"/>
    <n v="0"/>
    <n v="0"/>
    <n v="0"/>
    <n v="0.01"/>
    <n v="0.23"/>
    <n v="0"/>
    <n v="0"/>
    <n v="0"/>
    <n v="0"/>
    <n v="0"/>
    <n v="0"/>
    <n v="0"/>
    <n v="0"/>
    <n v="0"/>
    <n v="0"/>
    <n v="368.29343461474542"/>
    <n v="0.64318991780000001"/>
    <n v="1"/>
    <n v="21.18"/>
    <n v="40.24"/>
    <n v="0.48889373899999999"/>
    <n v="0"/>
    <n v="0"/>
    <n v="0.23"/>
    <n v="34.5"/>
  </r>
  <r>
    <x v="18"/>
    <n v="47027"/>
    <n v="0.28999999999999998"/>
    <n v="0"/>
    <n v="0"/>
    <n v="0"/>
    <n v="0"/>
    <n v="0"/>
    <n v="0"/>
    <n v="0.28999999999999998"/>
    <n v="0"/>
    <n v="0"/>
    <n v="0"/>
    <n v="0"/>
    <n v="0"/>
    <n v="0"/>
    <n v="0"/>
    <n v="0"/>
    <n v="0"/>
    <n v="0"/>
    <n v="0"/>
    <n v="9.4266410999999994E-2"/>
    <n v="1"/>
    <n v="0"/>
    <n v="7.44"/>
    <n v="0.22631918000000001"/>
    <n v="0"/>
    <n v="0"/>
    <n v="0.28999999999999998"/>
    <n v="43.5"/>
  </r>
  <r>
    <x v="18"/>
    <n v="43901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665.9332201790639"/>
    <n v="3.7293898327999999"/>
    <n v="1"/>
    <n v="416.48"/>
    <n v="1014.39"/>
    <n v="0.79655707600000003"/>
    <n v="0"/>
    <n v="0"/>
    <n v="1"/>
    <n v="150"/>
  </r>
  <r>
    <x v="18"/>
    <n v="43919"/>
    <n v="2.5499999999999998"/>
    <n v="0"/>
    <n v="0.65"/>
    <n v="0.99"/>
    <n v="0"/>
    <n v="0.79"/>
    <n v="0"/>
    <n v="2.5499999999999998"/>
    <n v="0"/>
    <n v="0"/>
    <n v="0"/>
    <n v="0"/>
    <n v="0"/>
    <n v="0"/>
    <n v="0"/>
    <n v="0"/>
    <n v="0"/>
    <n v="0"/>
    <n v="1245.0982197954263"/>
    <n v="2.4779993368"/>
    <n v="1"/>
    <n v="793.75"/>
    <n v="1718.74"/>
    <n v="0.82203365799999994"/>
    <n v="0"/>
    <n v="0"/>
    <n v="2.5499999999999998"/>
    <n v="382.5"/>
  </r>
  <r>
    <x v="18"/>
    <n v="4395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071.5962627888343"/>
    <n v="2.2047811682999998"/>
    <n v="1"/>
    <n v="267.89999999999998"/>
    <n v="599.70000000000005"/>
    <n v="0.74142154400000004"/>
    <n v="0"/>
    <n v="0"/>
    <n v="1"/>
    <n v="150"/>
  </r>
  <r>
    <x v="18"/>
    <n v="50328"/>
    <n v="0.08"/>
    <n v="0"/>
    <n v="0"/>
    <n v="0.08"/>
    <n v="0"/>
    <n v="0"/>
    <n v="0"/>
    <n v="0.08"/>
    <n v="0"/>
    <n v="0"/>
    <n v="0"/>
    <n v="0"/>
    <n v="0"/>
    <n v="0"/>
    <n v="0"/>
    <n v="0"/>
    <n v="0"/>
    <n v="0"/>
    <n v="0"/>
    <n v="0.12351282230000001"/>
    <n v="1"/>
    <n v="0"/>
    <n v="2.69"/>
    <n v="0.206968337"/>
    <n v="0"/>
    <n v="0"/>
    <n v="0.08"/>
    <n v="12"/>
  </r>
  <r>
    <x v="18"/>
    <n v="43968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80.02811566539827"/>
    <n v="1.0261045919"/>
    <n v="1"/>
    <n v="70.010000000000005"/>
    <n v="279.10000000000002"/>
    <n v="0.484240057"/>
    <n v="0"/>
    <n v="0"/>
    <n v="1"/>
    <n v="150"/>
  </r>
  <r>
    <x v="18"/>
    <n v="49197"/>
    <n v="0.19"/>
    <n v="0"/>
    <n v="0"/>
    <n v="0"/>
    <n v="0"/>
    <n v="0"/>
    <n v="0"/>
    <n v="0.19"/>
    <n v="0"/>
    <n v="0"/>
    <n v="0"/>
    <n v="0"/>
    <n v="0"/>
    <n v="0"/>
    <n v="0"/>
    <n v="0"/>
    <n v="0"/>
    <n v="0"/>
    <n v="102.42571989060239"/>
    <n v="0.3889436409"/>
    <n v="1"/>
    <n v="4.87"/>
    <n v="20.100000000000001"/>
    <n v="0.38721988000000002"/>
    <n v="0"/>
    <n v="0"/>
    <n v="0.19"/>
    <n v="28.5"/>
  </r>
  <r>
    <x v="18"/>
    <n v="50484"/>
    <n v="0.03"/>
    <n v="0"/>
    <n v="0"/>
    <n v="0"/>
    <n v="0"/>
    <n v="0"/>
    <n v="0"/>
    <n v="0.03"/>
    <n v="0"/>
    <n v="0"/>
    <n v="0"/>
    <n v="0"/>
    <n v="0"/>
    <n v="0"/>
    <n v="0"/>
    <n v="0"/>
    <n v="0"/>
    <n v="0"/>
    <n v="110.92930526457307"/>
    <n v="1.1241334935"/>
    <n v="1"/>
    <n v="0.83"/>
    <n v="9.17"/>
    <n v="0.37946898200000001"/>
    <n v="0"/>
    <n v="0"/>
    <n v="0.03"/>
    <n v="4.5"/>
  </r>
  <r>
    <x v="18"/>
    <n v="48843"/>
    <n v="0.14000000000000001"/>
    <n v="0"/>
    <n v="0"/>
    <n v="0"/>
    <n v="0"/>
    <n v="0"/>
    <n v="0"/>
    <n v="0.14000000000000001"/>
    <n v="0"/>
    <n v="0"/>
    <n v="0"/>
    <n v="0"/>
    <n v="0"/>
    <n v="0"/>
    <n v="0"/>
    <n v="0"/>
    <n v="0"/>
    <n v="0"/>
    <n v="551.0178920432794"/>
    <n v="1.3885425044999999"/>
    <n v="1"/>
    <n v="19.29"/>
    <n v="52.88"/>
    <n v="0.50715146"/>
    <n v="0"/>
    <n v="0"/>
    <n v="0.14000000000000001"/>
    <n v="21.000000000000004"/>
  </r>
  <r>
    <x v="18"/>
    <n v="44008"/>
    <n v="0.17"/>
    <n v="0"/>
    <n v="0"/>
    <n v="0"/>
    <n v="0"/>
    <n v="0"/>
    <n v="0"/>
    <n v="0.17"/>
    <n v="0"/>
    <n v="0"/>
    <n v="0"/>
    <n v="0"/>
    <n v="0"/>
    <n v="0"/>
    <n v="0"/>
    <n v="0"/>
    <n v="0"/>
    <n v="0"/>
    <n v="465.34619688385266"/>
    <n v="1.0436422902"/>
    <n v="1"/>
    <n v="19.78"/>
    <n v="48.26"/>
    <n v="0.49041741999999999"/>
    <n v="0"/>
    <n v="0"/>
    <n v="0.17"/>
    <n v="25.500000000000004"/>
  </r>
  <r>
    <x v="18"/>
    <n v="4696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31863044439999999"/>
    <n v="1"/>
    <n v="0"/>
    <n v="86.67"/>
    <n v="0.273342056"/>
    <n v="0"/>
    <n v="0"/>
    <n v="1"/>
    <n v="150"/>
  </r>
  <r>
    <x v="18"/>
    <n v="44057"/>
    <n v="1.08"/>
    <n v="0"/>
    <n v="0.53"/>
    <n v="0"/>
    <n v="0"/>
    <n v="0"/>
    <n v="0"/>
    <n v="1.08"/>
    <n v="0"/>
    <n v="0"/>
    <n v="0"/>
    <n v="0"/>
    <n v="0"/>
    <n v="0"/>
    <n v="0"/>
    <n v="0"/>
    <n v="0"/>
    <n v="0"/>
    <n v="297.07131574615016"/>
    <n v="1.1020732274"/>
    <n v="1"/>
    <n v="80.209999999999994"/>
    <n v="323.75"/>
    <n v="0.45942944099999999"/>
    <n v="0"/>
    <n v="0"/>
    <n v="1.08"/>
    <n v="162"/>
  </r>
  <r>
    <x v="18"/>
    <n v="44065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847.46670284167612"/>
    <n v="1.6753001692"/>
    <n v="1"/>
    <n v="211.87"/>
    <n v="455.68"/>
    <n v="0.74669839299999996"/>
    <n v="0"/>
    <n v="0"/>
    <n v="1"/>
    <n v="150"/>
  </r>
  <r>
    <x v="18"/>
    <n v="46953"/>
    <n v="0.12"/>
    <n v="0"/>
    <n v="0"/>
    <n v="0.12"/>
    <n v="0"/>
    <n v="0"/>
    <n v="0"/>
    <n v="0.12"/>
    <n v="0"/>
    <n v="0"/>
    <n v="0"/>
    <n v="0"/>
    <n v="0"/>
    <n v="0"/>
    <n v="0"/>
    <n v="0"/>
    <n v="0"/>
    <n v="0"/>
    <n v="1684.2348410919162"/>
    <n v="2.2177521208000002"/>
    <n v="1"/>
    <n v="50.53"/>
    <n v="72.39"/>
    <n v="0.81904988700000003"/>
    <n v="0"/>
    <n v="0"/>
    <n v="0.12"/>
    <n v="18"/>
  </r>
  <r>
    <x v="18"/>
    <n v="44115"/>
    <n v="0.42"/>
    <n v="0"/>
    <n v="0"/>
    <n v="0"/>
    <n v="0"/>
    <n v="0"/>
    <n v="0.42"/>
    <n v="0.42"/>
    <n v="0"/>
    <n v="0"/>
    <n v="0"/>
    <n v="0"/>
    <n v="0"/>
    <n v="0"/>
    <n v="0"/>
    <n v="0"/>
    <n v="0"/>
    <n v="0"/>
    <n v="363.46524345757331"/>
    <n v="0.46002108250000001"/>
    <n v="1"/>
    <n v="38.159999999999997"/>
    <n v="52.55"/>
    <n v="0.46622529099999999"/>
    <n v="0"/>
    <n v="0"/>
    <n v="0.42"/>
    <n v="63"/>
  </r>
  <r>
    <x v="18"/>
    <n v="44123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827.4698473127861"/>
    <n v="1.808823657"/>
    <n v="1"/>
    <n v="86.88"/>
    <n v="206.64"/>
    <n v="0.62260617500000004"/>
    <n v="0"/>
    <n v="0"/>
    <n v="0.42"/>
    <n v="63"/>
  </r>
  <r>
    <x v="18"/>
    <n v="50161"/>
    <n v="0.6"/>
    <n v="0"/>
    <n v="0"/>
    <n v="0.57999999999999996"/>
    <n v="0"/>
    <n v="0"/>
    <n v="0"/>
    <n v="0.6"/>
    <n v="0"/>
    <n v="0"/>
    <n v="0"/>
    <n v="0"/>
    <n v="0"/>
    <n v="0"/>
    <n v="0"/>
    <n v="0"/>
    <n v="0"/>
    <n v="0"/>
    <n v="0"/>
    <n v="0.78539920559999998"/>
    <n v="1"/>
    <n v="0"/>
    <n v="128.18"/>
    <n v="0.32772964700000001"/>
    <n v="0"/>
    <n v="0"/>
    <n v="0.6"/>
    <n v="90"/>
  </r>
  <r>
    <x v="18"/>
    <n v="45427"/>
    <n v="1.01"/>
    <n v="0"/>
    <n v="0.24"/>
    <n v="0"/>
    <n v="0"/>
    <n v="0"/>
    <n v="0"/>
    <n v="1.01"/>
    <n v="0"/>
    <n v="0"/>
    <n v="0"/>
    <n v="0"/>
    <n v="0"/>
    <n v="0"/>
    <n v="0"/>
    <n v="0"/>
    <n v="0"/>
    <n v="0"/>
    <n v="402.44144082017334"/>
    <n v="0.74306999929999995"/>
    <n v="1"/>
    <n v="101.62"/>
    <n v="204.14"/>
    <n v="0.58405900899999996"/>
    <n v="0"/>
    <n v="0"/>
    <n v="1.01"/>
    <n v="151.5"/>
  </r>
  <r>
    <x v="18"/>
    <n v="48751"/>
    <n v="0.49"/>
    <n v="0"/>
    <n v="0"/>
    <n v="0"/>
    <n v="0"/>
    <n v="0"/>
    <n v="0.49"/>
    <n v="0.49"/>
    <n v="0"/>
    <n v="0"/>
    <n v="0"/>
    <n v="0"/>
    <n v="0"/>
    <n v="0"/>
    <n v="0"/>
    <n v="0"/>
    <n v="0"/>
    <n v="0"/>
    <n v="552.95009786741275"/>
    <n v="1.0961041440999999"/>
    <n v="1"/>
    <n v="67.739999999999995"/>
    <n v="146.09"/>
    <n v="0.61078917499999996"/>
    <n v="0"/>
    <n v="0"/>
    <n v="0.49"/>
    <n v="73.5"/>
  </r>
  <r>
    <x v="18"/>
    <n v="50179"/>
    <n v="0.99"/>
    <n v="0"/>
    <n v="0"/>
    <n v="0.95"/>
    <n v="0"/>
    <n v="0"/>
    <n v="0"/>
    <n v="0.99"/>
    <n v="0"/>
    <n v="0"/>
    <n v="0"/>
    <n v="0"/>
    <n v="0"/>
    <n v="0"/>
    <n v="0"/>
    <n v="0"/>
    <n v="0"/>
    <n v="0"/>
    <n v="154.88079169059927"/>
    <n v="0.78672789499999995"/>
    <n v="1"/>
    <n v="38.33"/>
    <n v="211.85"/>
    <n v="0.47799794299999998"/>
    <n v="0"/>
    <n v="0"/>
    <n v="0.99"/>
    <n v="148.5"/>
  </r>
  <r>
    <x v="18"/>
    <n v="44164"/>
    <n v="1.87"/>
    <n v="0"/>
    <n v="0.85"/>
    <n v="1"/>
    <n v="0"/>
    <n v="0"/>
    <n v="0"/>
    <n v="1.87"/>
    <n v="0"/>
    <n v="0"/>
    <n v="0"/>
    <n v="0"/>
    <n v="0"/>
    <n v="0"/>
    <n v="0"/>
    <n v="0"/>
    <n v="0"/>
    <n v="0"/>
    <n v="121.62741511176152"/>
    <n v="0.90201776879999995"/>
    <n v="1"/>
    <n v="56.86"/>
    <n v="458.8"/>
    <n v="0.487310097"/>
    <n v="0"/>
    <n v="0"/>
    <n v="1.87"/>
    <n v="280.5"/>
  </r>
  <r>
    <x v="18"/>
    <n v="50435"/>
    <n v="0.04"/>
    <n v="0"/>
    <n v="0"/>
    <n v="0"/>
    <n v="0"/>
    <n v="0"/>
    <n v="0.04"/>
    <n v="0.04"/>
    <n v="0"/>
    <n v="0"/>
    <n v="0"/>
    <n v="0"/>
    <n v="0"/>
    <n v="0"/>
    <n v="0"/>
    <n v="0"/>
    <n v="0"/>
    <n v="0"/>
    <n v="0"/>
    <n v="0.1849209131"/>
    <n v="1"/>
    <n v="0"/>
    <n v="2.0099999999999998"/>
    <n v="0.34887072200000002"/>
    <n v="0"/>
    <n v="0"/>
    <n v="0.04"/>
    <n v="6"/>
  </r>
  <r>
    <x v="18"/>
    <n v="5069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287.33699061584332"/>
    <n v="0.51684633700000004"/>
    <n v="1"/>
    <n v="71.83"/>
    <n v="140.58000000000001"/>
    <n v="0.47174296999999998"/>
    <n v="0"/>
    <n v="0"/>
    <n v="1"/>
    <n v="150"/>
  </r>
  <r>
    <x v="18"/>
    <n v="44214"/>
    <n v="2.21"/>
    <n v="0"/>
    <n v="0.91"/>
    <n v="0.43"/>
    <n v="0"/>
    <n v="0"/>
    <n v="0"/>
    <n v="2.21"/>
    <n v="0"/>
    <n v="0"/>
    <n v="0"/>
    <n v="0"/>
    <n v="0"/>
    <n v="0"/>
    <n v="0"/>
    <n v="0"/>
    <n v="0"/>
    <n v="0"/>
    <n v="223.47476593386986"/>
    <n v="0.2165453779"/>
    <n v="1"/>
    <n v="123.47"/>
    <n v="130.16999999999999"/>
    <n v="0.46179216099999998"/>
    <n v="0"/>
    <n v="0"/>
    <n v="2.21"/>
    <n v="331.5"/>
  </r>
  <r>
    <x v="18"/>
    <n v="49437"/>
    <n v="0.66"/>
    <n v="0"/>
    <n v="0"/>
    <n v="0.6"/>
    <n v="0"/>
    <n v="0"/>
    <n v="0"/>
    <n v="0.66"/>
    <n v="0"/>
    <n v="0"/>
    <n v="0"/>
    <n v="0"/>
    <n v="0"/>
    <n v="0"/>
    <n v="0"/>
    <n v="0"/>
    <n v="0"/>
    <n v="0"/>
    <n v="208.49392792496295"/>
    <n v="0.37149405299999999"/>
    <n v="1"/>
    <n v="34.4"/>
    <n v="66.69"/>
    <n v="0.478649665"/>
    <n v="0"/>
    <n v="0"/>
    <n v="0.66"/>
    <n v="99"/>
  </r>
  <r>
    <x v="18"/>
    <n v="50195"/>
    <n v="1.71"/>
    <n v="0"/>
    <n v="0"/>
    <n v="0.71"/>
    <n v="0"/>
    <n v="0"/>
    <n v="1"/>
    <n v="1.71"/>
    <n v="0"/>
    <n v="0"/>
    <n v="0"/>
    <n v="0"/>
    <n v="0"/>
    <n v="0"/>
    <n v="0"/>
    <n v="0"/>
    <n v="0"/>
    <n v="0"/>
    <n v="11.031734259729108"/>
    <n v="1.4626995698"/>
    <n v="1"/>
    <n v="4.72"/>
    <n v="680.33"/>
    <n v="0.37869462599999998"/>
    <n v="0"/>
    <n v="0"/>
    <n v="1.71"/>
    <n v="256.5"/>
  </r>
  <r>
    <x v="18"/>
    <n v="44230"/>
    <n v="0.36"/>
    <n v="0"/>
    <n v="0.33"/>
    <n v="0"/>
    <n v="0"/>
    <n v="0"/>
    <n v="0"/>
    <n v="0.36"/>
    <n v="0"/>
    <n v="0"/>
    <n v="0"/>
    <n v="0"/>
    <n v="0"/>
    <n v="0"/>
    <n v="0"/>
    <n v="0"/>
    <n v="0"/>
    <n v="0"/>
    <n v="880.83644835439964"/>
    <n v="3.2738175499"/>
    <n v="1"/>
    <n v="79.28"/>
    <n v="320.57"/>
    <n v="0.65466909699999998"/>
    <n v="0"/>
    <n v="0"/>
    <n v="0.36"/>
    <n v="54"/>
  </r>
  <r>
    <x v="18"/>
    <n v="44255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250.88654384788356"/>
    <n v="0.77486146489999996"/>
    <n v="1"/>
    <n v="62.72"/>
    <n v="210.76"/>
    <n v="0.44419672999999998"/>
    <n v="0"/>
    <n v="0"/>
    <n v="1"/>
    <n v="150"/>
  </r>
  <r>
    <x v="18"/>
    <n v="44263"/>
    <n v="1.23"/>
    <n v="0"/>
    <n v="0"/>
    <n v="0"/>
    <n v="0"/>
    <n v="0"/>
    <n v="0"/>
    <n v="1.23"/>
    <n v="0"/>
    <n v="0"/>
    <n v="0"/>
    <n v="0"/>
    <n v="0"/>
    <n v="0"/>
    <n v="0"/>
    <n v="0"/>
    <n v="0"/>
    <n v="0"/>
    <n v="1889.6722909461323"/>
    <n v="2.8797159787000002"/>
    <n v="1"/>
    <n v="581.07000000000005"/>
    <n v="963.44"/>
    <n v="0.85659459800000004"/>
    <n v="0"/>
    <n v="0"/>
    <n v="1.23"/>
    <n v="184.5"/>
  </r>
  <r>
    <x v="18"/>
    <n v="49452"/>
    <n v="0.62"/>
    <n v="0"/>
    <n v="0"/>
    <n v="0.45"/>
    <n v="0"/>
    <n v="0"/>
    <n v="0"/>
    <n v="0.62"/>
    <n v="0"/>
    <n v="0"/>
    <n v="0"/>
    <n v="0"/>
    <n v="0"/>
    <n v="0"/>
    <n v="0"/>
    <n v="0"/>
    <n v="0"/>
    <n v="0"/>
    <n v="766.68283871135725"/>
    <n v="1.3779795312000001"/>
    <n v="1"/>
    <n v="118.84"/>
    <n v="232.38"/>
    <n v="0.65588011199999996"/>
    <n v="0"/>
    <n v="0"/>
    <n v="0.62"/>
    <n v="93"/>
  </r>
  <r>
    <x v="18"/>
    <n v="44297"/>
    <n v="0.83"/>
    <n v="0"/>
    <n v="0"/>
    <n v="0"/>
    <n v="0"/>
    <n v="0"/>
    <n v="0"/>
    <n v="0.83"/>
    <n v="0"/>
    <n v="0"/>
    <n v="0"/>
    <n v="0"/>
    <n v="0"/>
    <n v="0"/>
    <n v="0"/>
    <n v="0"/>
    <n v="0"/>
    <n v="0"/>
    <n v="1063.7302032921527"/>
    <n v="2.6250218156999998"/>
    <n v="1"/>
    <n v="220.72"/>
    <n v="592.62"/>
    <n v="0.73337430400000003"/>
    <n v="0"/>
    <n v="0"/>
    <n v="0.83"/>
    <n v="124.5"/>
  </r>
  <r>
    <x v="18"/>
    <n v="44321"/>
    <n v="1"/>
    <n v="0"/>
    <n v="0.97"/>
    <n v="0"/>
    <n v="0"/>
    <n v="0"/>
    <n v="0"/>
    <n v="1"/>
    <n v="0"/>
    <n v="0"/>
    <n v="0"/>
    <n v="0"/>
    <n v="0"/>
    <n v="0"/>
    <n v="0"/>
    <n v="0"/>
    <n v="0"/>
    <n v="0"/>
    <n v="66.672622304181317"/>
    <n v="1.0722218955"/>
    <n v="1"/>
    <n v="16.670000000000002"/>
    <n v="291.64"/>
    <n v="0.40251422199999998"/>
    <n v="0"/>
    <n v="0"/>
    <n v="1"/>
    <n v="150"/>
  </r>
  <r>
    <x v="18"/>
    <n v="5045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8.843743505922596"/>
    <n v="3.0501903699999999E-2"/>
    <n v="1"/>
    <n v="12.21"/>
    <n v="8.3000000000000007"/>
    <n v="0.42383610599999999"/>
    <n v="0"/>
    <n v="0"/>
    <n v="1"/>
    <n v="150"/>
  </r>
  <r>
    <x v="18"/>
    <n v="4439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45.47924093771991"/>
    <n v="0.59669372279999999"/>
    <n v="1"/>
    <n v="36.369999999999997"/>
    <n v="162.30000000000001"/>
    <n v="0.39980179999999998"/>
    <n v="0"/>
    <n v="0"/>
    <n v="1"/>
    <n v="150"/>
  </r>
  <r>
    <x v="18"/>
    <n v="49627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1079.5846349911772"/>
    <n v="0.99310158839999996"/>
    <n v="1"/>
    <n v="269.89999999999998"/>
    <n v="270.12"/>
    <n v="0.75975829900000003"/>
    <n v="0"/>
    <n v="0"/>
    <n v="1"/>
    <n v="150"/>
  </r>
  <r>
    <x v="18"/>
    <n v="50039"/>
    <n v="0.93"/>
    <n v="0"/>
    <n v="0"/>
    <n v="0"/>
    <n v="0"/>
    <n v="0"/>
    <n v="0"/>
    <n v="0.93"/>
    <n v="0"/>
    <n v="0"/>
    <n v="0"/>
    <n v="0"/>
    <n v="0"/>
    <n v="0"/>
    <n v="0"/>
    <n v="0"/>
    <n v="0"/>
    <n v="0"/>
    <n v="428.64733534644574"/>
    <n v="0.53887867950000001"/>
    <n v="1"/>
    <n v="99.66"/>
    <n v="136.31"/>
    <n v="0.50386079299999997"/>
    <n v="0"/>
    <n v="0"/>
    <n v="0.93"/>
    <n v="139.5"/>
  </r>
  <r>
    <x v="18"/>
    <n v="4553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59.62051187182294"/>
    <n v="0.99428099910000001"/>
    <n v="1"/>
    <n v="164.91"/>
    <n v="270.44"/>
    <n v="0.55622552999999997"/>
    <n v="0"/>
    <n v="0"/>
    <n v="1"/>
    <n v="150"/>
  </r>
  <r>
    <x v="18"/>
    <n v="44446"/>
    <n v="0.56000000000000005"/>
    <n v="0"/>
    <n v="0"/>
    <n v="0.53"/>
    <n v="0"/>
    <n v="0"/>
    <n v="0"/>
    <n v="0.56000000000000005"/>
    <n v="0"/>
    <n v="0"/>
    <n v="0"/>
    <n v="0"/>
    <n v="0"/>
    <n v="0"/>
    <n v="0"/>
    <n v="0"/>
    <n v="0"/>
    <n v="0"/>
    <n v="1367.6597894101978"/>
    <n v="1.9060765075999999"/>
    <n v="1"/>
    <n v="191.47"/>
    <n v="290.33"/>
    <n v="0.73567801399999999"/>
    <n v="0"/>
    <n v="0"/>
    <n v="0.56000000000000005"/>
    <n v="84.000000000000014"/>
  </r>
  <r>
    <x v="18"/>
    <n v="44453"/>
    <n v="0.37"/>
    <n v="0"/>
    <n v="0"/>
    <n v="0"/>
    <n v="0"/>
    <n v="0"/>
    <n v="0"/>
    <n v="0.37"/>
    <n v="0"/>
    <n v="0"/>
    <n v="0"/>
    <n v="0"/>
    <n v="0"/>
    <n v="0"/>
    <n v="0"/>
    <n v="0"/>
    <n v="0"/>
    <n v="0"/>
    <n v="619.34967114587289"/>
    <n v="1.6817848263999999"/>
    <n v="1"/>
    <n v="57.29"/>
    <n v="169.25"/>
    <n v="0.57930011599999998"/>
    <n v="0"/>
    <n v="0"/>
    <n v="0.37"/>
    <n v="55.5"/>
  </r>
  <r>
    <x v="18"/>
    <n v="44495"/>
    <n v="1.1100000000000001"/>
    <n v="0"/>
    <n v="0"/>
    <n v="0.95"/>
    <n v="0"/>
    <n v="0"/>
    <n v="0"/>
    <n v="1.1100000000000001"/>
    <n v="0"/>
    <n v="0"/>
    <n v="0"/>
    <n v="0"/>
    <n v="0"/>
    <n v="0"/>
    <n v="0"/>
    <n v="0"/>
    <n v="0"/>
    <n v="0"/>
    <n v="792.78210067708721"/>
    <n v="2.0293145146999998"/>
    <n v="1"/>
    <n v="220"/>
    <n v="612.69000000000005"/>
    <n v="0.708195778"/>
    <n v="0"/>
    <n v="0"/>
    <n v="1.1100000000000001"/>
    <n v="166.50000000000003"/>
  </r>
  <r>
    <x v="18"/>
    <n v="44503"/>
    <n v="0.18"/>
    <n v="0"/>
    <n v="0.18"/>
    <n v="0"/>
    <n v="0"/>
    <n v="0"/>
    <n v="0"/>
    <n v="0.18"/>
    <n v="0"/>
    <n v="0"/>
    <n v="0"/>
    <n v="0"/>
    <n v="0"/>
    <n v="0"/>
    <n v="0"/>
    <n v="0"/>
    <n v="0"/>
    <n v="0"/>
    <n v="100.41975638091075"/>
    <n v="0.1835559484"/>
    <n v="1"/>
    <n v="4.5199999999999996"/>
    <n v="8.99"/>
    <n v="0.45004889799999998"/>
    <n v="0"/>
    <n v="0"/>
    <n v="0.18"/>
    <n v="27"/>
  </r>
  <r>
    <x v="18"/>
    <n v="49056"/>
    <n v="0.6"/>
    <n v="0"/>
    <n v="0"/>
    <n v="0"/>
    <n v="0"/>
    <n v="0"/>
    <n v="0"/>
    <n v="0.6"/>
    <n v="0"/>
    <n v="0"/>
    <n v="0"/>
    <n v="0"/>
    <n v="0"/>
    <n v="0"/>
    <n v="0"/>
    <n v="0"/>
    <n v="0"/>
    <n v="0"/>
    <n v="342.07600712782664"/>
    <n v="0.83880953719999995"/>
    <n v="1"/>
    <n v="51.31"/>
    <n v="136.88999999999999"/>
    <n v="0.42428534499999998"/>
    <n v="0"/>
    <n v="0"/>
    <n v="0.6"/>
    <n v="90"/>
  </r>
  <r>
    <x v="18"/>
    <n v="48033"/>
    <n v="1"/>
    <n v="0"/>
    <n v="0.99"/>
    <n v="0"/>
    <n v="0"/>
    <n v="0"/>
    <n v="0"/>
    <n v="1"/>
    <n v="0"/>
    <n v="0"/>
    <n v="0"/>
    <n v="0"/>
    <n v="0"/>
    <n v="0"/>
    <n v="0"/>
    <n v="0"/>
    <n v="0"/>
    <n v="0"/>
    <n v="19.784028413336806"/>
    <n v="0.34353676309999998"/>
    <n v="1"/>
    <n v="4.95"/>
    <n v="93.44"/>
    <n v="0.31385861199999998"/>
    <n v="0"/>
    <n v="0"/>
    <n v="1"/>
    <n v="150"/>
  </r>
  <r>
    <x v="18"/>
    <n v="46573"/>
    <n v="0.78"/>
    <n v="0"/>
    <n v="0"/>
    <n v="0.7"/>
    <n v="0"/>
    <n v="0"/>
    <n v="0"/>
    <n v="0.78"/>
    <n v="0"/>
    <n v="0"/>
    <n v="0"/>
    <n v="0"/>
    <n v="0"/>
    <n v="0"/>
    <n v="0"/>
    <n v="0"/>
    <n v="0"/>
    <n v="0"/>
    <n v="85.777997209466307"/>
    <n v="0.10110862299999999"/>
    <n v="1"/>
    <n v="16.73"/>
    <n v="21.45"/>
    <n v="0.45184674699999999"/>
    <n v="0"/>
    <n v="0"/>
    <n v="0.78"/>
    <n v="117"/>
  </r>
  <r>
    <x v="18"/>
    <n v="50724"/>
    <n v="0.82"/>
    <n v="0"/>
    <n v="0"/>
    <n v="0.76"/>
    <n v="0"/>
    <n v="0"/>
    <n v="0"/>
    <n v="0.82"/>
    <n v="0"/>
    <n v="0"/>
    <n v="0"/>
    <n v="0"/>
    <n v="0"/>
    <n v="0"/>
    <n v="0"/>
    <n v="0"/>
    <n v="0"/>
    <n v="0"/>
    <n v="108.98425476930225"/>
    <n v="0.40159160910000002"/>
    <n v="1"/>
    <n v="22.34"/>
    <n v="89.57"/>
    <n v="0.40405653400000002"/>
    <n v="0"/>
    <n v="0"/>
    <n v="0.82"/>
    <n v="122.99999999999999"/>
  </r>
  <r>
    <x v="18"/>
    <n v="44628"/>
    <n v="0.12"/>
    <n v="0"/>
    <n v="0"/>
    <n v="0"/>
    <n v="0"/>
    <n v="0"/>
    <n v="0"/>
    <n v="0.12"/>
    <n v="0"/>
    <n v="0"/>
    <n v="0"/>
    <n v="0"/>
    <n v="0"/>
    <n v="0"/>
    <n v="0"/>
    <n v="0"/>
    <n v="0"/>
    <n v="0"/>
    <n v="1995.9066048984539"/>
    <n v="3.7018549199000002"/>
    <n v="1"/>
    <n v="59.88"/>
    <n v="120.83"/>
    <n v="0.86605431399999999"/>
    <n v="0"/>
    <n v="0"/>
    <n v="0.12"/>
    <n v="18"/>
  </r>
  <r>
    <x v="18"/>
    <n v="49395"/>
    <n v="0.91"/>
    <n v="0"/>
    <n v="0.76"/>
    <n v="0"/>
    <n v="0"/>
    <n v="0"/>
    <n v="0"/>
    <n v="0.91"/>
    <n v="0"/>
    <n v="0"/>
    <n v="0"/>
    <n v="0"/>
    <n v="0"/>
    <n v="0"/>
    <n v="0"/>
    <n v="0"/>
    <n v="0"/>
    <n v="0"/>
    <n v="288.60255548083393"/>
    <n v="0.24271120469999999"/>
    <n v="1"/>
    <n v="65.66"/>
    <n v="60.08"/>
    <n v="0.42263481800000002"/>
    <n v="0"/>
    <n v="0"/>
    <n v="0.91"/>
    <n v="136.5"/>
  </r>
  <r>
    <x v="18"/>
    <n v="45880"/>
    <n v="0.52"/>
    <n v="0"/>
    <n v="0"/>
    <n v="0"/>
    <n v="0"/>
    <n v="0"/>
    <n v="0"/>
    <n v="0.52"/>
    <n v="0"/>
    <n v="0"/>
    <n v="0"/>
    <n v="0"/>
    <n v="0"/>
    <n v="0"/>
    <n v="0"/>
    <n v="0"/>
    <n v="0"/>
    <n v="0"/>
    <n v="654.79050410710397"/>
    <n v="1.6327330888"/>
    <n v="1"/>
    <n v="85.12"/>
    <n v="230.93"/>
    <n v="0.56661868400000004"/>
    <n v="0"/>
    <n v="0"/>
    <n v="0.52"/>
    <n v="78"/>
  </r>
  <r>
    <x v="18"/>
    <n v="44685"/>
    <n v="0.57999999999999996"/>
    <n v="0"/>
    <n v="0"/>
    <n v="0.54"/>
    <n v="0"/>
    <n v="0"/>
    <n v="0"/>
    <n v="0.57999999999999996"/>
    <n v="0"/>
    <n v="0"/>
    <n v="0"/>
    <n v="0"/>
    <n v="0"/>
    <n v="0"/>
    <n v="0"/>
    <n v="0"/>
    <n v="0"/>
    <n v="0"/>
    <n v="547.87772208712238"/>
    <n v="3.7147421595000001"/>
    <n v="1"/>
    <n v="79.44"/>
    <n v="586.04"/>
    <n v="0.59611453800000003"/>
    <n v="0"/>
    <n v="0"/>
    <n v="0.57999999999999996"/>
    <n v="87"/>
  </r>
  <r>
    <x v="18"/>
    <n v="47894"/>
    <n v="0.42"/>
    <n v="0"/>
    <n v="0"/>
    <n v="0.42"/>
    <n v="0"/>
    <n v="0"/>
    <n v="0"/>
    <n v="0.42"/>
    <n v="0"/>
    <n v="0"/>
    <n v="0"/>
    <n v="0"/>
    <n v="0"/>
    <n v="0"/>
    <n v="0"/>
    <n v="0"/>
    <n v="0"/>
    <n v="0"/>
    <n v="0"/>
    <n v="0.33520351980000002"/>
    <n v="1"/>
    <n v="0"/>
    <n v="38.29"/>
    <n v="0.22500991300000001"/>
    <n v="0"/>
    <n v="0"/>
    <n v="0.42"/>
    <n v="63"/>
  </r>
  <r>
    <x v="18"/>
    <n v="49213"/>
    <n v="2"/>
    <n v="0"/>
    <n v="1"/>
    <n v="0.99"/>
    <n v="0"/>
    <n v="0"/>
    <n v="0"/>
    <n v="2"/>
    <n v="0"/>
    <n v="0"/>
    <n v="0"/>
    <n v="0"/>
    <n v="0"/>
    <n v="0"/>
    <n v="0"/>
    <n v="0"/>
    <n v="0"/>
    <n v="0"/>
    <n v="274.99350937079464"/>
    <n v="0.297054665"/>
    <n v="1"/>
    <n v="137.5"/>
    <n v="161.6"/>
    <n v="0.459235169"/>
    <n v="0"/>
    <n v="0"/>
    <n v="2"/>
    <n v="300"/>
  </r>
  <r>
    <x v="18"/>
    <n v="44735"/>
    <n v="0.68"/>
    <n v="0"/>
    <n v="0"/>
    <n v="0"/>
    <n v="0"/>
    <n v="0"/>
    <n v="0"/>
    <n v="0.68"/>
    <n v="0"/>
    <n v="0"/>
    <n v="0"/>
    <n v="0"/>
    <n v="0"/>
    <n v="0"/>
    <n v="0"/>
    <n v="0"/>
    <n v="0"/>
    <n v="0"/>
    <n v="346.28875077463101"/>
    <n v="1.1321607963"/>
    <n v="1"/>
    <n v="58.87"/>
    <n v="209.4"/>
    <n v="0.487040576"/>
    <n v="0"/>
    <n v="0"/>
    <n v="0.68"/>
    <n v="102.00000000000001"/>
  </r>
  <r>
    <x v="18"/>
    <n v="44750"/>
    <n v="0.28999999999999998"/>
    <n v="0"/>
    <n v="0"/>
    <n v="0.28999999999999998"/>
    <n v="0"/>
    <n v="0"/>
    <n v="0"/>
    <n v="0.28999999999999998"/>
    <n v="0"/>
    <n v="0"/>
    <n v="0"/>
    <n v="0"/>
    <n v="0"/>
    <n v="0"/>
    <n v="0"/>
    <n v="0"/>
    <n v="0"/>
    <n v="0"/>
    <n v="0"/>
    <n v="0.62225380509999995"/>
    <n v="1"/>
    <n v="0"/>
    <n v="49.08"/>
    <n v="0.425171886"/>
    <n v="0"/>
    <n v="0"/>
    <n v="0.28999999999999998"/>
    <n v="43.5"/>
  </r>
  <r>
    <x v="18"/>
    <n v="48363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82.026220386139443"/>
    <n v="0.30319736559999999"/>
    <n v="1"/>
    <n v="20.51"/>
    <n v="82.47"/>
    <n v="0.39908719300000001"/>
    <n v="0"/>
    <n v="0"/>
    <n v="1"/>
    <n v="150"/>
  </r>
  <r>
    <x v="18"/>
    <n v="44800"/>
    <n v="1.78"/>
    <n v="0"/>
    <n v="1.66"/>
    <n v="0"/>
    <n v="0"/>
    <n v="0"/>
    <n v="0"/>
    <n v="1.78"/>
    <n v="0"/>
    <n v="0"/>
    <n v="0"/>
    <n v="0"/>
    <n v="0"/>
    <n v="0"/>
    <n v="0"/>
    <n v="0"/>
    <n v="0"/>
    <n v="0"/>
    <n v="751.72908667041872"/>
    <n v="1.7261732700000001"/>
    <n v="1"/>
    <n v="334.52"/>
    <n v="835.74"/>
    <n v="0.59243781699999998"/>
    <n v="0"/>
    <n v="0"/>
    <n v="1.78"/>
    <n v="267"/>
  </r>
  <r>
    <x v="18"/>
    <n v="49221"/>
    <n v="0.71"/>
    <n v="0"/>
    <n v="0.7"/>
    <n v="0"/>
    <n v="0"/>
    <n v="0"/>
    <n v="0"/>
    <n v="0.71"/>
    <n v="0"/>
    <n v="0"/>
    <n v="0"/>
    <n v="0"/>
    <n v="0"/>
    <n v="0"/>
    <n v="0"/>
    <n v="0"/>
    <n v="0"/>
    <n v="0"/>
    <n v="390.18712239015127"/>
    <n v="0.81822278510000002"/>
    <n v="1"/>
    <n v="69.260000000000005"/>
    <n v="158.02000000000001"/>
    <n v="0.52811921699999997"/>
    <n v="0"/>
    <n v="0"/>
    <n v="0.71"/>
    <n v="106.5"/>
  </r>
  <r>
    <x v="18"/>
    <n v="46441"/>
    <n v="2.17"/>
    <n v="0"/>
    <n v="0"/>
    <n v="1.17"/>
    <n v="0"/>
    <n v="0"/>
    <n v="0"/>
    <n v="2.17"/>
    <n v="0"/>
    <n v="0"/>
    <n v="0"/>
    <n v="0"/>
    <n v="0"/>
    <n v="0"/>
    <n v="0"/>
    <n v="0"/>
    <n v="0"/>
    <n v="0"/>
    <n v="804.34213395107997"/>
    <n v="1.5608930963000001"/>
    <n v="1"/>
    <n v="436.36"/>
    <n v="921.3"/>
    <n v="0.68666831900000003"/>
    <n v="0"/>
    <n v="0"/>
    <n v="2.17"/>
    <n v="325.5"/>
  </r>
  <r>
    <x v="18"/>
    <n v="48041"/>
    <n v="0.04"/>
    <n v="0"/>
    <n v="0"/>
    <n v="0.04"/>
    <n v="0"/>
    <n v="0"/>
    <n v="0"/>
    <n v="0.04"/>
    <n v="0"/>
    <n v="0"/>
    <n v="0"/>
    <n v="0"/>
    <n v="0"/>
    <n v="0"/>
    <n v="0"/>
    <n v="0"/>
    <n v="0"/>
    <n v="0"/>
    <n v="309.40398549356848"/>
    <n v="0.42147832419999998"/>
    <n v="1"/>
    <n v="3.09"/>
    <n v="4.59"/>
    <n v="0.454842511"/>
    <n v="0"/>
    <n v="0"/>
    <n v="0.04"/>
    <n v="6"/>
  </r>
  <r>
    <x v="18"/>
    <n v="50062"/>
    <n v="0.87"/>
    <n v="0"/>
    <n v="0"/>
    <n v="0"/>
    <n v="0"/>
    <n v="0"/>
    <n v="0"/>
    <n v="0.87"/>
    <n v="0"/>
    <n v="0"/>
    <n v="0"/>
    <n v="0"/>
    <n v="0"/>
    <n v="0"/>
    <n v="0"/>
    <n v="0"/>
    <n v="0"/>
    <n v="0"/>
    <n v="211.76986022508626"/>
    <n v="1.1341027796000001"/>
    <n v="1"/>
    <n v="46.06"/>
    <n v="268.37"/>
    <n v="0.44289541599999999"/>
    <n v="0"/>
    <n v="0"/>
    <n v="0.87"/>
    <n v="130.5"/>
  </r>
  <r>
    <x v="18"/>
    <n v="44826"/>
    <n v="0.39"/>
    <n v="0"/>
    <n v="0"/>
    <n v="0.39"/>
    <n v="0"/>
    <n v="0"/>
    <n v="0"/>
    <n v="0.39"/>
    <n v="0"/>
    <n v="0"/>
    <n v="0"/>
    <n v="0"/>
    <n v="0"/>
    <n v="0"/>
    <n v="0"/>
    <n v="0"/>
    <n v="0"/>
    <n v="0"/>
    <n v="890.3652775258231"/>
    <n v="1.0074306976"/>
    <n v="1"/>
    <n v="86.81"/>
    <n v="106.87"/>
    <n v="0.73575950499999998"/>
    <n v="0"/>
    <n v="0"/>
    <n v="0.39"/>
    <n v="58.5"/>
  </r>
  <r>
    <x v="18"/>
    <n v="50294"/>
    <n v="7.0000000000000007E-2"/>
    <n v="0"/>
    <n v="0"/>
    <n v="0"/>
    <n v="0"/>
    <n v="0"/>
    <n v="0"/>
    <n v="7.0000000000000007E-2"/>
    <n v="0"/>
    <n v="0"/>
    <n v="0"/>
    <n v="0"/>
    <n v="0"/>
    <n v="0"/>
    <n v="0"/>
    <n v="0"/>
    <n v="0"/>
    <n v="0"/>
    <n v="228.66735915318793"/>
    <n v="0.3826429469"/>
    <n v="1"/>
    <n v="4"/>
    <n v="7.29"/>
    <n v="0.45145027900000001"/>
    <n v="0"/>
    <n v="0"/>
    <n v="7.0000000000000007E-2"/>
    <n v="10.500000000000002"/>
  </r>
  <r>
    <x v="18"/>
    <n v="44859"/>
    <n v="6.62"/>
    <n v="0"/>
    <n v="1.81"/>
    <n v="0.63"/>
    <n v="0"/>
    <n v="2"/>
    <n v="2"/>
    <n v="6.62"/>
    <n v="0"/>
    <n v="0"/>
    <n v="0"/>
    <n v="0"/>
    <n v="0"/>
    <n v="0"/>
    <n v="0"/>
    <n v="0"/>
    <n v="0"/>
    <n v="0"/>
    <n v="945.27972049291793"/>
    <n v="1.3466937730999999"/>
    <n v="1"/>
    <n v="1564.44"/>
    <n v="2424.91"/>
    <n v="0.75351930600000006"/>
    <n v="0"/>
    <n v="0"/>
    <n v="6.62"/>
    <n v="993"/>
  </r>
  <r>
    <x v="18"/>
    <n v="50658"/>
    <n v="1"/>
    <n v="0"/>
    <n v="0"/>
    <n v="0.12"/>
    <n v="0"/>
    <n v="0.88"/>
    <n v="0"/>
    <n v="1"/>
    <n v="0"/>
    <n v="0"/>
    <n v="0"/>
    <n v="0"/>
    <n v="0"/>
    <n v="0"/>
    <n v="0"/>
    <n v="0"/>
    <n v="0"/>
    <n v="0"/>
    <n v="473.02481762098"/>
    <n v="0.83307173729999995"/>
    <n v="1"/>
    <n v="118.26"/>
    <n v="226.6"/>
    <n v="0.53686809400000002"/>
    <n v="0"/>
    <n v="0"/>
    <n v="1"/>
    <n v="150"/>
  </r>
  <r>
    <x v="18"/>
    <n v="44883"/>
    <n v="2"/>
    <n v="0"/>
    <n v="0"/>
    <n v="1.94"/>
    <n v="0"/>
    <n v="0"/>
    <n v="0"/>
    <n v="2"/>
    <n v="0"/>
    <n v="0"/>
    <n v="0"/>
    <n v="0"/>
    <n v="0"/>
    <n v="0"/>
    <n v="0"/>
    <n v="0"/>
    <n v="0"/>
    <n v="0"/>
    <n v="135.2184253389232"/>
    <n v="0.2185882881"/>
    <n v="1"/>
    <n v="67.61"/>
    <n v="118.91"/>
    <n v="0.41024625199999998"/>
    <n v="0"/>
    <n v="0"/>
    <n v="2"/>
    <n v="300"/>
  </r>
  <r>
    <x v="18"/>
    <n v="44909"/>
    <n v="0.08"/>
    <n v="0"/>
    <n v="0"/>
    <n v="0.08"/>
    <n v="0"/>
    <n v="0"/>
    <n v="0"/>
    <n v="0.08"/>
    <n v="0"/>
    <n v="0"/>
    <n v="0"/>
    <n v="0"/>
    <n v="0"/>
    <n v="0"/>
    <n v="0"/>
    <n v="0"/>
    <n v="0"/>
    <n v="0"/>
    <n v="1232.9868147958166"/>
    <n v="1.8922585448"/>
    <n v="1"/>
    <n v="24.66"/>
    <n v="41.18"/>
    <n v="0.78552379999999999"/>
    <n v="0"/>
    <n v="0"/>
    <n v="0.08"/>
    <n v="12"/>
  </r>
  <r>
    <x v="18"/>
    <n v="48694"/>
    <n v="0.57999999999999996"/>
    <n v="0"/>
    <n v="0.52"/>
    <n v="0"/>
    <n v="0"/>
    <n v="0"/>
    <n v="0"/>
    <n v="0.57999999999999996"/>
    <n v="0"/>
    <n v="0"/>
    <n v="0"/>
    <n v="0"/>
    <n v="0"/>
    <n v="0"/>
    <n v="0"/>
    <n v="0"/>
    <n v="0"/>
    <n v="0"/>
    <n v="1248.7247346686736"/>
    <n v="3.9918988903999999"/>
    <n v="1"/>
    <n v="181.07"/>
    <n v="629.76"/>
    <n v="0.78548638900000001"/>
    <n v="0"/>
    <n v="0"/>
    <n v="0.57999999999999996"/>
    <n v="87"/>
  </r>
  <r>
    <x v="18"/>
    <n v="50302"/>
    <n v="0.03"/>
    <n v="0"/>
    <n v="0"/>
    <n v="0"/>
    <n v="0"/>
    <n v="0"/>
    <n v="0.03"/>
    <n v="0.03"/>
    <n v="0"/>
    <n v="0"/>
    <n v="0"/>
    <n v="0"/>
    <n v="0"/>
    <n v="0"/>
    <n v="0"/>
    <n v="0"/>
    <n v="0"/>
    <n v="0"/>
    <n v="202.3171499644634"/>
    <n v="0.33964996650000001"/>
    <n v="1"/>
    <n v="1.52"/>
    <n v="2.77"/>
    <n v="0.46883412200000002"/>
    <n v="0"/>
    <n v="0"/>
    <n v="0.03"/>
    <n v="4.5"/>
  </r>
  <r>
    <x v="18"/>
    <n v="49536"/>
    <n v="0.52"/>
    <n v="0"/>
    <n v="0"/>
    <n v="0.47"/>
    <n v="0"/>
    <n v="0"/>
    <n v="0"/>
    <n v="0.52"/>
    <n v="0"/>
    <n v="0"/>
    <n v="0"/>
    <n v="0"/>
    <n v="0"/>
    <n v="0"/>
    <n v="0"/>
    <n v="0"/>
    <n v="0"/>
    <n v="0"/>
    <n v="598.58020735374362"/>
    <n v="1.3249609392999999"/>
    <n v="1"/>
    <n v="77.819999999999993"/>
    <n v="187.4"/>
    <n v="0.63579977499999996"/>
    <n v="0"/>
    <n v="0"/>
    <n v="0.52"/>
    <n v="78"/>
  </r>
  <r>
    <x v="18"/>
    <n v="45005"/>
    <n v="0.1"/>
    <n v="0"/>
    <n v="0"/>
    <n v="0.1"/>
    <n v="0"/>
    <n v="0"/>
    <n v="0"/>
    <n v="0.1"/>
    <n v="0"/>
    <n v="0"/>
    <n v="0"/>
    <n v="0"/>
    <n v="0"/>
    <n v="0"/>
    <n v="0"/>
    <n v="0"/>
    <n v="0"/>
    <n v="0"/>
    <n v="325.59139187654893"/>
    <n v="1.7679598572999999"/>
    <n v="1"/>
    <n v="8.14"/>
    <n v="48.09"/>
    <n v="0.39817260300000001"/>
    <n v="0"/>
    <n v="0"/>
    <n v="0.1"/>
    <n v="15"/>
  </r>
  <r>
    <x v="18"/>
    <n v="45013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082.0060862827995"/>
    <n v="1.8867821737999999"/>
    <n v="1"/>
    <n v="270.5"/>
    <n v="513.20000000000005"/>
    <n v="0.71196351700000005"/>
    <n v="0"/>
    <n v="0"/>
    <n v="1"/>
    <n v="150"/>
  </r>
  <r>
    <x v="18"/>
    <n v="5025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344.95448763459939"/>
    <n v="1.2012153998999999"/>
    <n v="1"/>
    <n v="86.24"/>
    <n v="326.73"/>
    <n v="0.55655145100000003"/>
    <n v="0"/>
    <n v="0"/>
    <n v="1"/>
    <n v="150"/>
  </r>
  <r>
    <x v="18"/>
    <n v="48389"/>
    <n v="0.28000000000000003"/>
    <n v="0"/>
    <n v="0"/>
    <n v="0.28000000000000003"/>
    <n v="0"/>
    <n v="0"/>
    <n v="0"/>
    <n v="0.28000000000000003"/>
    <n v="0"/>
    <n v="0"/>
    <n v="0"/>
    <n v="0"/>
    <n v="0"/>
    <n v="0"/>
    <n v="0"/>
    <n v="0"/>
    <n v="0"/>
    <n v="0"/>
    <n v="368.10142868895167"/>
    <n v="0.70788949310000004"/>
    <n v="1"/>
    <n v="25.77"/>
    <n v="53.91"/>
    <n v="0.52017896699999999"/>
    <n v="0"/>
    <n v="0"/>
    <n v="0.28000000000000003"/>
    <n v="42.000000000000007"/>
  </r>
  <r>
    <x v="18"/>
    <n v="45054"/>
    <n v="1.1100000000000001"/>
    <n v="0"/>
    <n v="0"/>
    <n v="1.07"/>
    <n v="0"/>
    <n v="0"/>
    <n v="0"/>
    <n v="1.1100000000000001"/>
    <n v="0"/>
    <n v="0"/>
    <n v="0"/>
    <n v="0"/>
    <n v="0"/>
    <n v="0"/>
    <n v="0"/>
    <n v="0"/>
    <n v="0"/>
    <n v="0"/>
    <n v="621.43583407768529"/>
    <n v="1.4793474798999999"/>
    <n v="1"/>
    <n v="172.45"/>
    <n v="446.64"/>
    <n v="0.63639511400000004"/>
    <n v="0"/>
    <n v="0"/>
    <n v="1.1100000000000001"/>
    <n v="166.50000000000003"/>
  </r>
  <r>
    <x v="18"/>
    <n v="47696"/>
    <n v="0.5"/>
    <n v="0"/>
    <n v="0.5"/>
    <n v="0"/>
    <n v="0"/>
    <n v="0"/>
    <n v="0"/>
    <n v="0.5"/>
    <n v="0"/>
    <n v="0"/>
    <n v="0"/>
    <n v="0"/>
    <n v="0"/>
    <n v="0"/>
    <n v="0"/>
    <n v="0"/>
    <n v="0"/>
    <n v="0"/>
    <n v="247.69235514974179"/>
    <n v="0.86790672440000005"/>
    <n v="1"/>
    <n v="30.96"/>
    <n v="118.04"/>
    <n v="0.44560856900000001"/>
    <n v="0"/>
    <n v="0"/>
    <n v="0.5"/>
    <n v="75"/>
  </r>
  <r>
    <x v="18"/>
    <n v="45047"/>
    <n v="1.54"/>
    <n v="0"/>
    <n v="0"/>
    <n v="0.54"/>
    <n v="0"/>
    <n v="0"/>
    <n v="0.94"/>
    <n v="1.54"/>
    <n v="0"/>
    <n v="0"/>
    <n v="0"/>
    <n v="0"/>
    <n v="0"/>
    <n v="0"/>
    <n v="0"/>
    <n v="0"/>
    <n v="0"/>
    <n v="0"/>
    <n v="83.620651896782661"/>
    <n v="0.66135081969999998"/>
    <n v="1"/>
    <n v="32.19"/>
    <n v="277.02999999999997"/>
    <n v="0.38829070799999998"/>
    <n v="0"/>
    <n v="0"/>
    <n v="1.54"/>
    <n v="231"/>
  </r>
  <r>
    <x v="18"/>
    <n v="45104"/>
    <n v="0.41"/>
    <n v="0"/>
    <n v="0"/>
    <n v="0"/>
    <n v="0"/>
    <n v="0"/>
    <n v="0"/>
    <n v="0.41"/>
    <n v="0"/>
    <n v="0"/>
    <n v="0"/>
    <n v="0"/>
    <n v="0"/>
    <n v="0"/>
    <n v="0"/>
    <n v="0"/>
    <n v="0"/>
    <n v="0"/>
    <n v="0"/>
    <n v="0.63577925459999995"/>
    <n v="1"/>
    <n v="0"/>
    <n v="70.900000000000006"/>
    <n v="0.32598799899999997"/>
    <n v="0"/>
    <n v="0"/>
    <n v="0.41"/>
    <n v="61.499999999999993"/>
  </r>
  <r>
    <x v="18"/>
    <n v="45666"/>
    <n v="0.53"/>
    <n v="0"/>
    <n v="0"/>
    <n v="0"/>
    <n v="0"/>
    <n v="0"/>
    <n v="0"/>
    <n v="0.53"/>
    <n v="0"/>
    <n v="0"/>
    <n v="0"/>
    <n v="0"/>
    <n v="0"/>
    <n v="0"/>
    <n v="0"/>
    <n v="0"/>
    <n v="0"/>
    <n v="0"/>
    <n v="1242.5459185381035"/>
    <n v="2.9265225489"/>
    <n v="1"/>
    <n v="164.64"/>
    <n v="421.89"/>
    <n v="0.79778696400000004"/>
    <n v="0"/>
    <n v="0"/>
    <n v="0.53"/>
    <n v="79.5"/>
  </r>
  <r>
    <x v="18"/>
    <n v="45120"/>
    <n v="0.28000000000000003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85.124003181045353"/>
    <n v="1.0744250469000001"/>
    <n v="1"/>
    <n v="5.96"/>
    <n v="81.83"/>
    <n v="0.40508573799999997"/>
    <n v="0"/>
    <n v="0"/>
    <n v="0.28000000000000003"/>
    <n v="42.000000000000007"/>
  </r>
  <r>
    <x v="18"/>
    <n v="45153"/>
    <n v="0.05"/>
    <n v="0"/>
    <n v="0"/>
    <n v="0.05"/>
    <n v="0"/>
    <n v="0"/>
    <n v="0"/>
    <n v="0.05"/>
    <n v="0"/>
    <n v="0"/>
    <n v="0"/>
    <n v="0"/>
    <n v="0"/>
    <n v="0"/>
    <n v="0"/>
    <n v="0"/>
    <n v="0"/>
    <n v="0"/>
    <n v="328.08909753919994"/>
    <n v="1.4471382725999999"/>
    <n v="1"/>
    <n v="4.0999999999999996"/>
    <n v="19.68"/>
    <n v="0.47848379000000002"/>
    <n v="0"/>
    <n v="0"/>
    <n v="0.05"/>
    <n v="7.5"/>
  </r>
  <r>
    <x v="18"/>
    <n v="45161"/>
    <n v="120.35"/>
    <n v="0"/>
    <n v="35.56"/>
    <n v="32.450000000000003"/>
    <n v="0"/>
    <n v="19.16"/>
    <n v="16.21"/>
    <n v="120.35"/>
    <n v="0"/>
    <n v="0"/>
    <n v="0"/>
    <n v="0"/>
    <n v="0"/>
    <n v="0"/>
    <n v="0"/>
    <n v="0"/>
    <n v="0"/>
    <n v="0"/>
    <n v="2089.5999301616803"/>
    <n v="2.9232169881000001"/>
    <n v="1"/>
    <n v="62870.84"/>
    <n v="95692.09"/>
    <n v="0.9"/>
    <n v="0"/>
    <n v="0"/>
    <n v="120.35"/>
    <n v="18052.5"/>
  </r>
  <r>
    <x v="18"/>
    <n v="45179"/>
    <n v="1"/>
    <n v="0"/>
    <n v="0.96"/>
    <n v="0"/>
    <n v="0"/>
    <n v="0"/>
    <n v="0"/>
    <n v="1"/>
    <n v="0"/>
    <n v="0"/>
    <n v="0"/>
    <n v="0"/>
    <n v="0"/>
    <n v="0"/>
    <n v="0"/>
    <n v="0"/>
    <n v="0"/>
    <n v="0"/>
    <n v="1180.1012551006691"/>
    <n v="3.5501410545000001"/>
    <n v="1"/>
    <n v="295.02999999999997"/>
    <n v="965.64"/>
    <n v="0.72442221299999998"/>
    <n v="0"/>
    <n v="0"/>
    <n v="1"/>
    <n v="15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9"/>
    <n v="44362"/>
    <n v="0.57999999999999996"/>
    <n v="0"/>
    <n v="0"/>
    <n v="0.57999999999999996"/>
    <n v="0"/>
    <n v="0"/>
    <n v="0"/>
    <n v="0.57999999999999996"/>
    <n v="0"/>
    <n v="0"/>
    <n v="0"/>
    <n v="0"/>
    <n v="0"/>
    <n v="0"/>
    <n v="0"/>
    <n v="0"/>
    <n v="0"/>
    <n v="0"/>
    <n v="94.869008809635275"/>
    <n v="0.52077289439999996"/>
    <n v="1"/>
    <n v="13.76"/>
    <n v="82.16"/>
    <n v="0.40103628899999999"/>
    <n v="0"/>
    <n v="0"/>
    <n v="0.57999999999999996"/>
    <n v="87"/>
  </r>
  <r>
    <x v="19"/>
    <n v="48223"/>
    <n v="1"/>
    <n v="0"/>
    <n v="0"/>
    <n v="1"/>
    <n v="0"/>
    <n v="0"/>
    <n v="0"/>
    <n v="1"/>
    <n v="0"/>
    <n v="0"/>
    <n v="0"/>
    <n v="1"/>
    <n v="0"/>
    <n v="0"/>
    <n v="0"/>
    <n v="0"/>
    <n v="0"/>
    <n v="0"/>
    <n v="26.219830439533272"/>
    <n v="0.88910344330000002"/>
    <n v="1"/>
    <n v="6.55"/>
    <n v="241.84"/>
    <n v="0.40948401499999998"/>
    <n v="0"/>
    <n v="0"/>
    <n v="1"/>
    <n v="150"/>
  </r>
  <r>
    <x v="19"/>
    <n v="44909"/>
    <n v="101.64"/>
    <n v="0"/>
    <n v="53.44"/>
    <n v="6.05"/>
    <n v="0"/>
    <n v="1"/>
    <n v="20.100000000000001"/>
    <n v="101.64"/>
    <n v="0"/>
    <n v="0"/>
    <n v="0"/>
    <n v="45.49"/>
    <n v="0"/>
    <n v="0"/>
    <n v="0"/>
    <n v="0"/>
    <n v="0"/>
    <n v="0"/>
    <n v="1232.9868147958166"/>
    <n v="1.8922585448"/>
    <n v="1"/>
    <n v="31330.19"/>
    <n v="52313.53"/>
    <n v="0.78552379999999999"/>
    <n v="0"/>
    <n v="0"/>
    <n v="101.64"/>
    <n v="15246"/>
  </r>
  <r>
    <x v="19"/>
    <n v="45161"/>
    <n v="2"/>
    <n v="0"/>
    <n v="1"/>
    <n v="0"/>
    <n v="0"/>
    <n v="0"/>
    <n v="1"/>
    <n v="2"/>
    <n v="0"/>
    <n v="0"/>
    <n v="0"/>
    <n v="2"/>
    <n v="0"/>
    <n v="0"/>
    <n v="0"/>
    <n v="0"/>
    <n v="0"/>
    <n v="0"/>
    <n v="2089.5999301616803"/>
    <n v="2.9232169881000001"/>
    <n v="1"/>
    <n v="1044.8"/>
    <n v="1590.23"/>
    <n v="0.9"/>
    <n v="0"/>
    <n v="0"/>
    <n v="2"/>
    <n v="300"/>
  </r>
  <r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48298"/>
    <n v="1"/>
    <n v="0"/>
    <n v="1"/>
    <n v="0"/>
    <n v="0"/>
    <n v="0"/>
    <n v="0"/>
    <n v="1"/>
    <n v="0"/>
    <n v="0"/>
    <n v="0"/>
    <n v="1"/>
    <n v="0"/>
    <n v="0"/>
    <n v="0"/>
    <n v="0"/>
    <n v="0"/>
    <n v="0"/>
    <n v="360.31298947626044"/>
    <n v="0.93499402740000004"/>
    <n v="1"/>
    <n v="90.08"/>
    <n v="254.32"/>
    <n v="0.52897740699999996"/>
    <n v="0"/>
    <n v="0"/>
    <n v="1"/>
    <n v="150"/>
  </r>
  <r>
    <x v="20"/>
    <n v="50120"/>
    <n v="6.95"/>
    <n v="0.12"/>
    <n v="2"/>
    <n v="2.86"/>
    <n v="0"/>
    <n v="0"/>
    <n v="1.95"/>
    <n v="6.95"/>
    <n v="0"/>
    <n v="0"/>
    <n v="0"/>
    <n v="1"/>
    <n v="0"/>
    <n v="0"/>
    <n v="0"/>
    <n v="0"/>
    <n v="0"/>
    <n v="0"/>
    <n v="318.53151699353521"/>
    <n v="1.1645896113"/>
    <n v="1"/>
    <n v="553.45000000000005"/>
    <n v="2201.54"/>
    <n v="0.56085530800000005"/>
    <n v="0"/>
    <n v="0"/>
    <n v="6.95"/>
    <n v="1042.5"/>
  </r>
  <r>
    <x v="20"/>
    <n v="50138"/>
    <n v="2"/>
    <n v="1"/>
    <n v="0"/>
    <n v="0"/>
    <n v="0"/>
    <n v="0"/>
    <n v="0"/>
    <n v="2"/>
    <n v="0"/>
    <n v="0"/>
    <n v="0"/>
    <n v="1"/>
    <n v="0"/>
    <n v="0"/>
    <n v="0"/>
    <n v="0"/>
    <n v="0"/>
    <n v="0"/>
    <n v="376.96875848156975"/>
    <n v="0.42948453590000002"/>
    <n v="1"/>
    <n v="188.48"/>
    <n v="233.64"/>
    <n v="0.567383584"/>
    <n v="0"/>
    <n v="0"/>
    <n v="2"/>
    <n v="300"/>
  </r>
  <r>
    <x v="20"/>
    <n v="44065"/>
    <n v="1.1000000000000001"/>
    <n v="0"/>
    <n v="0.68"/>
    <n v="0.42"/>
    <n v="0"/>
    <n v="0"/>
    <n v="0"/>
    <n v="1.1000000000000001"/>
    <n v="0"/>
    <n v="0"/>
    <n v="0"/>
    <n v="0.68"/>
    <n v="0"/>
    <n v="0"/>
    <n v="0"/>
    <n v="0"/>
    <n v="0"/>
    <n v="0"/>
    <n v="847.46670284167612"/>
    <n v="1.6753001692"/>
    <n v="1"/>
    <n v="233.05"/>
    <n v="501.25"/>
    <n v="0.74669839299999996"/>
    <n v="0"/>
    <n v="0"/>
    <n v="1.1000000000000001"/>
    <n v="165"/>
  </r>
  <r>
    <x v="20"/>
    <n v="50161"/>
    <n v="8.75"/>
    <n v="0"/>
    <n v="4.96"/>
    <n v="0"/>
    <n v="0"/>
    <n v="0"/>
    <n v="3.43"/>
    <n v="8.75"/>
    <n v="0"/>
    <n v="0"/>
    <n v="0"/>
    <n v="4"/>
    <n v="0"/>
    <n v="0"/>
    <n v="0"/>
    <n v="0"/>
    <n v="0"/>
    <n v="0"/>
    <n v="0"/>
    <n v="0.78539920559999998"/>
    <n v="1"/>
    <n v="0"/>
    <n v="1869.25"/>
    <n v="0.32772964700000001"/>
    <n v="0"/>
    <n v="0"/>
    <n v="8.75"/>
    <n v="1312.5"/>
  </r>
  <r>
    <x v="20"/>
    <n v="50245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762.21112380880425"/>
    <n v="1.7493663763"/>
    <n v="1"/>
    <n v="190.55"/>
    <n v="475.83"/>
    <n v="0.67873425499999995"/>
    <n v="0"/>
    <n v="0"/>
    <n v="1"/>
    <n v="150"/>
  </r>
  <r>
    <x v="20"/>
    <n v="50195"/>
    <n v="2.27"/>
    <n v="0"/>
    <n v="0.78"/>
    <n v="0"/>
    <n v="0"/>
    <n v="0"/>
    <n v="1.27"/>
    <n v="2.27"/>
    <n v="0"/>
    <n v="0"/>
    <n v="0"/>
    <n v="1.76"/>
    <n v="0"/>
    <n v="0"/>
    <n v="0"/>
    <n v="0"/>
    <n v="0"/>
    <n v="0"/>
    <n v="11.031734259729108"/>
    <n v="1.4626995698"/>
    <n v="1"/>
    <n v="6.26"/>
    <n v="903.13"/>
    <n v="0.37869462599999998"/>
    <n v="0"/>
    <n v="0"/>
    <n v="2.27"/>
    <n v="340.5"/>
  </r>
  <r>
    <x v="20"/>
    <n v="50203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59099018849999996"/>
    <n v="1"/>
    <n v="0"/>
    <n v="160.75"/>
    <n v="0.31300548099999997"/>
    <n v="0"/>
    <n v="0"/>
    <n v="1"/>
    <n v="150"/>
  </r>
  <r>
    <x v="20"/>
    <n v="50153"/>
    <n v="1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.50996426630000002"/>
    <n v="1"/>
    <n v="0"/>
    <n v="138.71"/>
    <n v="0.29255151000000001"/>
    <n v="0"/>
    <n v="0"/>
    <n v="1"/>
    <n v="150"/>
  </r>
  <r>
    <x v="20"/>
    <n v="50229"/>
    <n v="1"/>
    <n v="0"/>
    <n v="0"/>
    <n v="0"/>
    <n v="0"/>
    <n v="0"/>
    <n v="1"/>
    <n v="1"/>
    <n v="0"/>
    <n v="0"/>
    <n v="0"/>
    <n v="1"/>
    <n v="0"/>
    <n v="0"/>
    <n v="0"/>
    <n v="0"/>
    <n v="0"/>
    <n v="0"/>
    <n v="877.53866498362027"/>
    <n v="0.44558645959999998"/>
    <n v="1"/>
    <n v="219.38"/>
    <n v="121.2"/>
    <n v="0.767624957"/>
    <n v="0"/>
    <n v="0"/>
    <n v="1"/>
    <n v="150"/>
  </r>
  <r>
    <x v="20"/>
    <n v="45567"/>
    <n v="2.0299999999999998"/>
    <n v="0"/>
    <n v="0.05"/>
    <n v="0"/>
    <n v="0"/>
    <n v="0"/>
    <n v="1.98"/>
    <n v="2.0299999999999998"/>
    <n v="0"/>
    <n v="0"/>
    <n v="0"/>
    <n v="1"/>
    <n v="0"/>
    <n v="0"/>
    <n v="0"/>
    <n v="0"/>
    <n v="0"/>
    <n v="0"/>
    <n v="570.54830782496231"/>
    <n v="1.2173294558000001"/>
    <n v="1"/>
    <n v="289.55"/>
    <n v="672.16"/>
    <n v="0.65073253099999995"/>
    <n v="0"/>
    <n v="0"/>
    <n v="2.0299999999999998"/>
    <n v="304.49999999999994"/>
  </r>
  <r>
    <x v="20"/>
    <n v="44495"/>
    <n v="8.4499999999999993"/>
    <n v="0"/>
    <n v="3.04"/>
    <n v="0.78"/>
    <n v="0"/>
    <n v="0"/>
    <n v="2.2400000000000002"/>
    <n v="8.4499999999999993"/>
    <n v="0"/>
    <n v="0"/>
    <n v="0"/>
    <n v="2.2400000000000002"/>
    <n v="0"/>
    <n v="0"/>
    <n v="0"/>
    <n v="0"/>
    <n v="0"/>
    <n v="0"/>
    <n v="792.78210067708721"/>
    <n v="2.0293145146999998"/>
    <n v="1"/>
    <n v="1674.75"/>
    <n v="4664.18"/>
    <n v="0.708195778"/>
    <n v="0"/>
    <n v="0"/>
    <n v="8.4499999999999993"/>
    <n v="1267.5"/>
  </r>
  <r>
    <x v="20"/>
    <n v="44990"/>
    <n v="64.06"/>
    <n v="2.2799999999999998"/>
    <n v="18.170000000000002"/>
    <n v="11.28"/>
    <n v="0"/>
    <n v="2.39"/>
    <n v="19.260000000000002"/>
    <n v="64.06"/>
    <n v="0"/>
    <n v="1"/>
    <n v="0"/>
    <n v="35.15"/>
    <n v="0"/>
    <n v="0"/>
    <n v="0"/>
    <n v="0"/>
    <n v="0"/>
    <n v="0"/>
    <n v="1752.8093870776477"/>
    <n v="3.7240436833000001"/>
    <n v="1"/>
    <n v="28071.24"/>
    <n v="64888.93"/>
    <n v="0.87796335700000006"/>
    <n v="0"/>
    <n v="0"/>
    <n v="64.06"/>
    <n v="9609"/>
  </r>
  <r>
    <x v="20"/>
    <n v="50252"/>
    <n v="2"/>
    <n v="1.79"/>
    <n v="0.21"/>
    <n v="0"/>
    <n v="0"/>
    <n v="0"/>
    <n v="0"/>
    <n v="2"/>
    <n v="0"/>
    <n v="0"/>
    <n v="0"/>
    <n v="1"/>
    <n v="0"/>
    <n v="0"/>
    <n v="0"/>
    <n v="0"/>
    <n v="0"/>
    <n v="0"/>
    <n v="344.95448763459939"/>
    <n v="1.2012153998999999"/>
    <n v="1"/>
    <n v="172.48"/>
    <n v="653.46"/>
    <n v="0.55655145100000003"/>
    <n v="0"/>
    <n v="0"/>
    <n v="2"/>
    <n v="300"/>
  </r>
  <r>
    <x v="20"/>
    <n v="45666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242.5459185381035"/>
    <n v="2.9265225489"/>
    <n v="1"/>
    <n v="310.64"/>
    <n v="796.01"/>
    <n v="0.79778696400000004"/>
    <n v="0"/>
    <n v="0"/>
    <n v="1"/>
    <n v="15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43752"/>
    <n v="79.09"/>
    <n v="0"/>
    <n v="36.659999999999997"/>
    <n v="5.57"/>
    <n v="0"/>
    <n v="0.51"/>
    <n v="5.9"/>
    <n v="70.77"/>
    <n v="0"/>
    <n v="0"/>
    <n v="0"/>
    <n v="26.85"/>
    <n v="0"/>
    <n v="0"/>
    <n v="0"/>
    <n v="0"/>
    <n v="0"/>
    <n v="0"/>
    <n v="195.16110414154781"/>
    <n v="1.2931511515"/>
    <n v="1"/>
    <n v="3858.82"/>
    <n v="24892.44"/>
    <n v="0.46646849499999998"/>
    <n v="0"/>
    <n v="0"/>
    <n v="79.09"/>
    <n v="11863.5"/>
  </r>
  <r>
    <x v="21"/>
    <n v="43844"/>
    <n v="0.91"/>
    <n v="0"/>
    <n v="0"/>
    <n v="0"/>
    <n v="0"/>
    <n v="0"/>
    <n v="0.82"/>
    <n v="0.91"/>
    <n v="0"/>
    <n v="0"/>
    <n v="0"/>
    <n v="0"/>
    <n v="0"/>
    <n v="0"/>
    <n v="0"/>
    <n v="0"/>
    <n v="0"/>
    <n v="0"/>
    <n v="1635.2245477017691"/>
    <n v="3.3804575904999998"/>
    <n v="1"/>
    <n v="372.01"/>
    <n v="836.73"/>
    <n v="0.84118838500000004"/>
    <n v="0"/>
    <n v="0"/>
    <n v="0.91"/>
    <n v="136.5"/>
  </r>
  <r>
    <x v="21"/>
    <n v="46102"/>
    <n v="1"/>
    <n v="0"/>
    <n v="0.98"/>
    <n v="0"/>
    <n v="0"/>
    <n v="0"/>
    <n v="0"/>
    <n v="1"/>
    <n v="0"/>
    <n v="0"/>
    <n v="0"/>
    <n v="0"/>
    <n v="0"/>
    <n v="0"/>
    <n v="0"/>
    <n v="0"/>
    <n v="0"/>
    <n v="0"/>
    <n v="192.46256589455538"/>
    <n v="0.58606617930000005"/>
    <n v="1"/>
    <n v="48.12"/>
    <n v="159.41"/>
    <n v="0.44250292000000002"/>
    <n v="0"/>
    <n v="0"/>
    <n v="1"/>
    <n v="150"/>
  </r>
  <r>
    <x v="21"/>
    <n v="47332"/>
    <n v="11"/>
    <n v="1"/>
    <n v="5"/>
    <n v="0"/>
    <n v="0"/>
    <n v="0"/>
    <n v="2"/>
    <n v="9"/>
    <n v="0"/>
    <n v="0"/>
    <n v="0"/>
    <n v="4"/>
    <n v="0"/>
    <n v="0"/>
    <n v="0"/>
    <n v="0"/>
    <n v="0"/>
    <n v="0"/>
    <n v="210.18503737532882"/>
    <n v="1.190681876"/>
    <n v="1"/>
    <n v="578.01"/>
    <n v="2914.79"/>
    <n v="0.50355702999999996"/>
    <n v="0"/>
    <n v="0"/>
    <n v="11"/>
    <n v="1650"/>
  </r>
  <r>
    <x v="21"/>
    <n v="47340"/>
    <n v="2"/>
    <n v="0"/>
    <n v="2"/>
    <n v="0"/>
    <n v="0"/>
    <n v="0"/>
    <n v="0"/>
    <n v="2"/>
    <n v="0"/>
    <n v="0"/>
    <n v="0"/>
    <n v="1"/>
    <n v="0"/>
    <n v="0"/>
    <n v="0"/>
    <n v="0"/>
    <n v="0"/>
    <n v="0"/>
    <n v="0"/>
    <n v="6.4440304500000004E-2"/>
    <n v="1"/>
    <n v="0"/>
    <n v="35.06"/>
    <n v="0.32791545599999999"/>
    <n v="0"/>
    <n v="0"/>
    <n v="2"/>
    <n v="300"/>
  </r>
  <r>
    <x v="21"/>
    <n v="44107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204.0890565193797"/>
    <n v="2.1707065658000002"/>
    <n v="1"/>
    <n v="301.02"/>
    <n v="590.42999999999995"/>
    <n v="0.75171929299999996"/>
    <n v="0"/>
    <n v="0"/>
    <n v="1"/>
    <n v="150"/>
  </r>
  <r>
    <x v="21"/>
    <n v="48009"/>
    <n v="1"/>
    <n v="0"/>
    <n v="1"/>
    <n v="0"/>
    <n v="0"/>
    <n v="0"/>
    <n v="0"/>
    <n v="1"/>
    <n v="0"/>
    <n v="0"/>
    <n v="0"/>
    <n v="1"/>
    <n v="0"/>
    <n v="0"/>
    <n v="0"/>
    <n v="0"/>
    <n v="0"/>
    <n v="0"/>
    <n v="468.28425942335389"/>
    <n v="0.35964185119999997"/>
    <n v="1"/>
    <n v="117.07"/>
    <n v="97.82"/>
    <n v="0.49280977799999998"/>
    <n v="0"/>
    <n v="0"/>
    <n v="1"/>
    <n v="150"/>
  </r>
  <r>
    <x v="21"/>
    <n v="44412"/>
    <n v="4.2"/>
    <n v="0"/>
    <n v="0.23"/>
    <n v="0"/>
    <n v="0"/>
    <n v="0"/>
    <n v="1.95"/>
    <n v="1.23"/>
    <n v="0"/>
    <n v="0"/>
    <n v="0"/>
    <n v="2.97"/>
    <n v="0"/>
    <n v="0"/>
    <n v="0"/>
    <n v="0"/>
    <n v="0"/>
    <n v="0"/>
    <n v="1173.7675101870461"/>
    <n v="0.9689045906"/>
    <n v="1"/>
    <n v="1232.46"/>
    <n v="324.16000000000003"/>
    <n v="0.76093659300000005"/>
    <n v="0"/>
    <n v="0"/>
    <n v="4.2"/>
    <n v="630"/>
  </r>
  <r>
    <x v="21"/>
    <n v="47365"/>
    <n v="8"/>
    <n v="0"/>
    <n v="1.6"/>
    <n v="0"/>
    <n v="0"/>
    <n v="0"/>
    <n v="3.79"/>
    <n v="3"/>
    <n v="0"/>
    <n v="0"/>
    <n v="0"/>
    <n v="1"/>
    <n v="0"/>
    <n v="0"/>
    <n v="0"/>
    <n v="0"/>
    <n v="0"/>
    <n v="0"/>
    <n v="4.5108715147415159"/>
    <n v="1.4056938290000001"/>
    <n v="1"/>
    <n v="9.02"/>
    <n v="1147.05"/>
    <n v="0.39014385400000001"/>
    <n v="0"/>
    <n v="0"/>
    <n v="8"/>
    <n v="1200"/>
  </r>
  <r>
    <x v="21"/>
    <n v="49635"/>
    <n v="0.83"/>
    <n v="0"/>
    <n v="0.77"/>
    <n v="0"/>
    <n v="0"/>
    <n v="0"/>
    <n v="0"/>
    <n v="0.83"/>
    <n v="0"/>
    <n v="0"/>
    <n v="0"/>
    <n v="0"/>
    <n v="0"/>
    <n v="0"/>
    <n v="0"/>
    <n v="0"/>
    <n v="0"/>
    <n v="0"/>
    <n v="1439.6172603335301"/>
    <n v="2.3592530795000002"/>
    <n v="1"/>
    <n v="298.72000000000003"/>
    <n v="532.62"/>
    <n v="0.83425458799999996"/>
    <n v="0"/>
    <n v="0"/>
    <n v="0.83"/>
    <n v="124.5"/>
  </r>
  <r>
    <x v="21"/>
    <n v="44578"/>
    <n v="5.51"/>
    <n v="0"/>
    <n v="3.97"/>
    <n v="0"/>
    <n v="0"/>
    <n v="0"/>
    <n v="1"/>
    <n v="5.51"/>
    <n v="0"/>
    <n v="0"/>
    <n v="0"/>
    <n v="1.02"/>
    <n v="0"/>
    <n v="0"/>
    <n v="0"/>
    <n v="0"/>
    <n v="0"/>
    <n v="0"/>
    <n v="161.70979342812737"/>
    <n v="1.7628578681"/>
    <n v="1"/>
    <n v="222.76"/>
    <n v="2642.03"/>
    <n v="0.393118878"/>
    <n v="0"/>
    <n v="0"/>
    <n v="5.51"/>
    <n v="826.5"/>
  </r>
  <r>
    <x v="21"/>
    <n v="44677"/>
    <n v="0.96"/>
    <n v="0"/>
    <n v="0.86"/>
    <n v="0"/>
    <n v="0"/>
    <n v="0"/>
    <n v="0"/>
    <n v="0"/>
    <n v="0"/>
    <n v="0"/>
    <n v="0"/>
    <n v="0"/>
    <n v="0"/>
    <n v="0"/>
    <n v="0"/>
    <n v="0"/>
    <n v="0"/>
    <n v="0"/>
    <n v="0"/>
    <n v="1.9813124585999999"/>
    <n v="1"/>
    <n v="0"/>
    <n v="0"/>
    <n v="0.13413825200000001"/>
    <n v="0"/>
    <n v="0"/>
    <n v="0.96"/>
    <n v="144"/>
  </r>
  <r>
    <x v="21"/>
    <n v="44719"/>
    <n v="1.04"/>
    <n v="0"/>
    <n v="0"/>
    <n v="0.04"/>
    <n v="0"/>
    <n v="0"/>
    <n v="0"/>
    <n v="1.04"/>
    <n v="0"/>
    <n v="0"/>
    <n v="0"/>
    <n v="1"/>
    <n v="0"/>
    <n v="0"/>
    <n v="0"/>
    <n v="0"/>
    <n v="0"/>
    <n v="0"/>
    <n v="599.36300916146934"/>
    <n v="2.7926402906000001"/>
    <n v="1"/>
    <n v="155.83000000000001"/>
    <n v="789.98"/>
    <n v="0.58580121100000004"/>
    <n v="0"/>
    <n v="0"/>
    <n v="1.04"/>
    <n v="156"/>
  </r>
  <r>
    <x v="21"/>
    <n v="46359"/>
    <n v="2"/>
    <n v="0"/>
    <n v="2"/>
    <n v="0"/>
    <n v="0"/>
    <n v="0"/>
    <n v="0"/>
    <n v="1"/>
    <n v="0"/>
    <n v="0"/>
    <n v="0"/>
    <n v="2"/>
    <n v="0"/>
    <n v="0"/>
    <n v="0"/>
    <n v="0"/>
    <n v="0"/>
    <n v="0"/>
    <n v="95.940921356350984"/>
    <n v="0.55633709860000002"/>
    <n v="1"/>
    <n v="47.97"/>
    <n v="151.32"/>
    <n v="0.42032972200000002"/>
    <n v="0"/>
    <n v="0"/>
    <n v="2"/>
    <n v="300"/>
  </r>
  <r>
    <x v="21"/>
    <n v="44081"/>
    <n v="3.93"/>
    <n v="0"/>
    <n v="1.9"/>
    <n v="0"/>
    <n v="0"/>
    <n v="0"/>
    <n v="2"/>
    <n v="2.93"/>
    <n v="0"/>
    <n v="0"/>
    <n v="0"/>
    <n v="1"/>
    <n v="0"/>
    <n v="0"/>
    <n v="0"/>
    <n v="0"/>
    <n v="0"/>
    <n v="0"/>
    <n v="399.0659966759705"/>
    <n v="1.0846163491"/>
    <n v="1"/>
    <n v="392.08"/>
    <n v="864.4"/>
    <n v="0.55386638899999996"/>
    <n v="0"/>
    <n v="0"/>
    <n v="3.93"/>
    <n v="589.5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46508"/>
    <n v="3.71"/>
    <n v="0"/>
    <n v="0"/>
    <n v="0"/>
    <n v="0"/>
    <n v="0"/>
    <n v="0"/>
    <n v="2"/>
    <n v="0"/>
    <n v="0"/>
    <n v="0"/>
    <n v="2"/>
    <n v="0"/>
    <n v="0"/>
    <n v="0"/>
    <n v="0"/>
    <n v="0"/>
    <n v="0"/>
    <n v="435.49356267117156"/>
    <n v="0.69802792329999996"/>
    <n v="1"/>
    <n v="403.92"/>
    <n v="379.73"/>
    <n v="0.51625209599999999"/>
    <n v="0"/>
    <n v="0"/>
    <n v="3.71"/>
    <n v="556.5"/>
  </r>
  <r>
    <x v="22"/>
    <n v="45302"/>
    <n v="2"/>
    <n v="1"/>
    <n v="0"/>
    <n v="0"/>
    <n v="0"/>
    <n v="0"/>
    <n v="1"/>
    <n v="2"/>
    <n v="0"/>
    <n v="0"/>
    <n v="0"/>
    <n v="1"/>
    <n v="0"/>
    <n v="0"/>
    <n v="0"/>
    <n v="0"/>
    <n v="0"/>
    <n v="0"/>
    <n v="792.39355459625131"/>
    <n v="0.83319618009999996"/>
    <n v="1"/>
    <n v="396.2"/>
    <n v="453.26"/>
    <n v="0.63832943799999997"/>
    <n v="0"/>
    <n v="0"/>
    <n v="2"/>
    <n v="300"/>
  </r>
  <r>
    <x v="22"/>
    <n v="4398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219.89354698016334"/>
    <n v="0.78627030480000004"/>
    <n v="1"/>
    <n v="54.97"/>
    <n v="0"/>
    <n v="0.475328001"/>
    <n v="0"/>
    <n v="0"/>
    <n v="1"/>
    <n v="150"/>
  </r>
  <r>
    <x v="22"/>
    <n v="43992"/>
    <n v="37.69"/>
    <n v="1.57"/>
    <n v="6.3"/>
    <n v="1"/>
    <n v="0"/>
    <n v="0"/>
    <n v="0"/>
    <n v="31.65"/>
    <n v="0"/>
    <n v="0"/>
    <n v="0"/>
    <n v="9.73"/>
    <n v="0"/>
    <n v="2.62"/>
    <n v="0"/>
    <n v="0"/>
    <n v="0"/>
    <n v="0.5"/>
    <n v="1195.7218357967952"/>
    <n v="2.3291505586999999"/>
    <n v="1"/>
    <n v="11296.58"/>
    <n v="20051.189999999999"/>
    <n v="0.75225593899999998"/>
    <n v="0"/>
    <n v="0"/>
    <n v="37.79"/>
    <n v="5668.5"/>
  </r>
  <r>
    <x v="22"/>
    <n v="44016"/>
    <n v="4"/>
    <n v="0"/>
    <n v="0"/>
    <n v="0"/>
    <n v="0"/>
    <n v="0"/>
    <n v="0"/>
    <n v="0"/>
    <n v="0"/>
    <n v="0"/>
    <n v="0"/>
    <n v="1"/>
    <n v="0"/>
    <n v="0.06"/>
    <n v="0"/>
    <n v="0"/>
    <n v="0"/>
    <n v="0"/>
    <n v="395.36461971179216"/>
    <n v="2.1192865638999998"/>
    <n v="1"/>
    <n v="395.36"/>
    <n v="0"/>
    <n v="0.49516841"/>
    <n v="0"/>
    <n v="0"/>
    <n v="4"/>
    <n v="600"/>
  </r>
  <r>
    <x v="22"/>
    <n v="49700"/>
    <n v="3.22"/>
    <n v="0"/>
    <n v="1"/>
    <n v="0"/>
    <n v="0"/>
    <n v="0"/>
    <n v="0"/>
    <n v="1.22"/>
    <n v="0"/>
    <n v="0"/>
    <n v="0"/>
    <n v="1.22"/>
    <n v="0"/>
    <n v="0"/>
    <n v="0"/>
    <n v="0"/>
    <n v="0"/>
    <n v="0"/>
    <n v="210.48558598599212"/>
    <n v="0.27223879960000003"/>
    <n v="1"/>
    <n v="169.44"/>
    <n v="90.34"/>
    <n v="0.38368854299999999"/>
    <n v="0"/>
    <n v="0"/>
    <n v="3.22"/>
    <n v="483.00000000000006"/>
  </r>
  <r>
    <x v="22"/>
    <n v="50740"/>
    <n v="8.24"/>
    <n v="0"/>
    <n v="2.2400000000000002"/>
    <n v="0"/>
    <n v="0"/>
    <n v="0"/>
    <n v="0"/>
    <n v="3.24"/>
    <n v="0"/>
    <n v="0"/>
    <n v="0"/>
    <n v="1"/>
    <n v="0"/>
    <n v="0"/>
    <n v="0"/>
    <n v="0"/>
    <n v="0"/>
    <n v="0.5"/>
    <n v="301.16497644964278"/>
    <n v="0.3700021926"/>
    <n v="1"/>
    <n v="627.92999999999995"/>
    <n v="326.08"/>
    <n v="0.456137564"/>
    <n v="0"/>
    <n v="0"/>
    <n v="8.34"/>
    <n v="1251"/>
  </r>
  <r>
    <x v="22"/>
    <n v="49726"/>
    <n v="4.76"/>
    <n v="0"/>
    <n v="0.28000000000000003"/>
    <n v="0"/>
    <n v="0"/>
    <n v="0"/>
    <n v="0"/>
    <n v="4.18"/>
    <n v="0"/>
    <n v="0"/>
    <n v="0"/>
    <n v="1.28"/>
    <n v="0"/>
    <n v="0"/>
    <n v="0"/>
    <n v="0"/>
    <n v="0"/>
    <n v="0"/>
    <n v="263.40968594431808"/>
    <n v="0.53125485480000001"/>
    <n v="1"/>
    <n v="313.45999999999998"/>
    <n v="604.02"/>
    <n v="0.441557215"/>
    <n v="0"/>
    <n v="0"/>
    <n v="4.76"/>
    <n v="714"/>
  </r>
  <r>
    <x v="22"/>
    <n v="49684"/>
    <n v="0.15"/>
    <n v="0"/>
    <n v="0"/>
    <n v="0"/>
    <n v="0"/>
    <n v="0"/>
    <n v="0"/>
    <n v="0.15"/>
    <n v="0"/>
    <n v="0"/>
    <n v="0"/>
    <n v="0.15"/>
    <n v="0"/>
    <n v="0"/>
    <n v="0"/>
    <n v="0"/>
    <n v="0"/>
    <n v="0"/>
    <n v="308.63637794322375"/>
    <n v="0.4597019275"/>
    <n v="1"/>
    <n v="11.57"/>
    <n v="18.760000000000002"/>
    <n v="0.436851561"/>
    <n v="0"/>
    <n v="0"/>
    <n v="0.15"/>
    <n v="22.5"/>
  </r>
  <r>
    <x v="22"/>
    <n v="44891"/>
    <n v="62.29"/>
    <n v="5.94"/>
    <n v="8.48"/>
    <n v="0"/>
    <n v="1"/>
    <n v="0"/>
    <n v="1"/>
    <n v="48.6"/>
    <n v="0"/>
    <n v="0"/>
    <n v="0"/>
    <n v="27.06"/>
    <n v="0"/>
    <n v="4.1500000000000004"/>
    <n v="0"/>
    <n v="0"/>
    <n v="0"/>
    <n v="2.76"/>
    <n v="443.91956364968348"/>
    <n v="0.79425686529999995"/>
    <n v="1"/>
    <n v="6974.2"/>
    <n v="10499.44"/>
    <n v="0.54630889699999996"/>
    <n v="0"/>
    <n v="0"/>
    <n v="62.841999999999999"/>
    <n v="9426.2999999999993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43612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45239227970000001"/>
    <n v="1"/>
    <n v="0"/>
    <n v="123.05"/>
    <n v="0.29592442099999999"/>
    <n v="0"/>
    <n v="0"/>
    <n v="2"/>
    <n v="300"/>
  </r>
  <r>
    <x v="23"/>
    <n v="43786"/>
    <n v="192.1"/>
    <n v="1"/>
    <n v="23.21"/>
    <n v="0.15"/>
    <n v="0.99"/>
    <n v="1"/>
    <n v="3.99"/>
    <n v="100.38"/>
    <n v="0"/>
    <n v="0"/>
    <n v="0"/>
    <n v="0"/>
    <n v="0"/>
    <n v="0"/>
    <n v="0"/>
    <n v="0"/>
    <n v="0"/>
    <n v="0"/>
    <n v="1095.3886443246988"/>
    <n v="3.9572566881000002"/>
    <n v="1"/>
    <n v="52606.04"/>
    <n v="108046.39999999999"/>
    <n v="0.76547957700000002"/>
    <n v="0"/>
    <n v="0"/>
    <n v="192.1"/>
    <n v="28815"/>
  </r>
  <r>
    <x v="23"/>
    <n v="4397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3742544149"/>
    <n v="1"/>
    <n v="0"/>
    <n v="101.8"/>
    <n v="0.25840324799999997"/>
    <n v="0"/>
    <n v="0"/>
    <n v="1"/>
    <n v="150"/>
  </r>
  <r>
    <x v="23"/>
    <n v="44198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90873213090000005"/>
    <n v="1"/>
    <n v="0"/>
    <n v="247.18"/>
    <n v="0.39353611799999999"/>
    <n v="0"/>
    <n v="0"/>
    <n v="1"/>
    <n v="150"/>
  </r>
  <r>
    <x v="23"/>
    <n v="4453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4.790809569609294"/>
    <n v="0.30340189629999997"/>
    <n v="1"/>
    <n v="11.2"/>
    <n v="0"/>
    <n v="0.350595506"/>
    <n v="0"/>
    <n v="0"/>
    <n v="1"/>
    <n v="150"/>
  </r>
  <r>
    <x v="23"/>
    <n v="44636"/>
    <n v="5"/>
    <n v="0"/>
    <n v="3.74"/>
    <n v="0"/>
    <n v="0"/>
    <n v="0"/>
    <n v="0"/>
    <n v="4"/>
    <n v="0"/>
    <n v="0"/>
    <n v="0"/>
    <n v="0"/>
    <n v="0"/>
    <n v="0"/>
    <n v="0"/>
    <n v="0"/>
    <n v="0"/>
    <n v="0"/>
    <n v="43.906157988799308"/>
    <n v="1.1094406107999999"/>
    <n v="1"/>
    <n v="54.88"/>
    <n v="1207.07"/>
    <n v="0.37422767899999998"/>
    <n v="0"/>
    <n v="0"/>
    <n v="5"/>
    <n v="750"/>
  </r>
  <r>
    <x v="23"/>
    <n v="4470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7.9896708600000005E-2"/>
    <n v="1"/>
    <n v="0"/>
    <n v="21.73"/>
    <n v="0.05"/>
    <n v="0"/>
    <n v="0"/>
    <n v="1"/>
    <n v="15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45195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221.68844804605411"/>
    <n v="0.23748123939999999"/>
    <n v="1"/>
    <n v="55.42"/>
    <n v="0"/>
    <n v="0.446612911"/>
    <n v="0"/>
    <n v="0"/>
    <n v="1"/>
    <n v="150"/>
  </r>
  <r>
    <x v="24"/>
    <n v="48116"/>
    <n v="18.59"/>
    <n v="0"/>
    <n v="1"/>
    <n v="0"/>
    <n v="0"/>
    <n v="0"/>
    <n v="0"/>
    <n v="1"/>
    <n v="0"/>
    <n v="0"/>
    <n v="0"/>
    <n v="6.6"/>
    <n v="0"/>
    <n v="0"/>
    <n v="0"/>
    <n v="0"/>
    <n v="0"/>
    <n v="0"/>
    <n v="0"/>
    <n v="5.46505688E-2"/>
    <n v="1"/>
    <n v="0"/>
    <n v="14.86"/>
    <n v="0.32018524199999998"/>
    <n v="0"/>
    <n v="0"/>
    <n v="18.59"/>
    <n v="2788.5"/>
  </r>
  <r>
    <x v="24"/>
    <n v="48124"/>
    <n v="17.98"/>
    <n v="0"/>
    <n v="0"/>
    <n v="0"/>
    <n v="0"/>
    <n v="0"/>
    <n v="0"/>
    <n v="0"/>
    <n v="0"/>
    <n v="0"/>
    <n v="0"/>
    <n v="5.99"/>
    <n v="0"/>
    <n v="0"/>
    <n v="0"/>
    <n v="0"/>
    <n v="0"/>
    <n v="0"/>
    <n v="0"/>
    <n v="3.67719595E-2"/>
    <n v="1"/>
    <n v="0"/>
    <n v="0"/>
    <n v="0.18601177599999999"/>
    <n v="0"/>
    <n v="0"/>
    <n v="17.98"/>
    <n v="2697"/>
  </r>
  <r>
    <x v="24"/>
    <n v="43547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.1197661600000001E-2"/>
    <n v="1"/>
    <n v="0"/>
    <n v="0"/>
    <n v="0.227211151"/>
    <n v="0"/>
    <n v="0"/>
    <n v="1"/>
    <n v="150"/>
  </r>
  <r>
    <x v="24"/>
    <n v="43562"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118.39971372819718"/>
    <n v="2.0076204588"/>
    <n v="1"/>
    <n v="88.8"/>
    <n v="0"/>
    <n v="0.367776031"/>
    <n v="0"/>
    <n v="0"/>
    <n v="3"/>
    <n v="450"/>
  </r>
  <r>
    <x v="24"/>
    <n v="43612"/>
    <n v="18.21"/>
    <n v="0"/>
    <n v="1"/>
    <n v="0"/>
    <n v="0"/>
    <n v="0"/>
    <n v="1"/>
    <n v="0"/>
    <n v="0"/>
    <n v="0"/>
    <n v="0"/>
    <n v="8"/>
    <n v="0"/>
    <n v="0"/>
    <n v="0"/>
    <n v="0"/>
    <n v="0"/>
    <n v="0"/>
    <n v="0"/>
    <n v="0.45239227970000001"/>
    <n v="1"/>
    <n v="0"/>
    <n v="0"/>
    <n v="0.29592442099999999"/>
    <n v="0"/>
    <n v="0"/>
    <n v="18.21"/>
    <n v="2731.5"/>
  </r>
  <r>
    <x v="24"/>
    <n v="43646"/>
    <n v="2.99"/>
    <n v="0"/>
    <n v="0"/>
    <n v="0"/>
    <n v="0"/>
    <n v="0"/>
    <n v="0"/>
    <n v="0"/>
    <n v="0"/>
    <n v="0"/>
    <n v="0"/>
    <n v="1.99"/>
    <n v="0"/>
    <n v="0"/>
    <n v="0"/>
    <n v="0"/>
    <n v="0"/>
    <n v="0"/>
    <n v="0"/>
    <n v="4.9482196800000003E-2"/>
    <n v="1"/>
    <n v="0"/>
    <n v="0"/>
    <n v="6.4183744000000001E-2"/>
    <n v="0"/>
    <n v="0"/>
    <n v="2.99"/>
    <n v="448.50000000000006"/>
  </r>
  <r>
    <x v="24"/>
    <n v="43653"/>
    <n v="0.99"/>
    <n v="0"/>
    <n v="0"/>
    <n v="0"/>
    <n v="0"/>
    <n v="0"/>
    <n v="0"/>
    <n v="0"/>
    <n v="0"/>
    <n v="0"/>
    <n v="0"/>
    <n v="0.99"/>
    <n v="0"/>
    <n v="0"/>
    <n v="0"/>
    <n v="0"/>
    <n v="0"/>
    <n v="0"/>
    <n v="6.7757745547834709"/>
    <n v="1.0190333101"/>
    <n v="1"/>
    <n v="1.68"/>
    <n v="0"/>
    <n v="0.31807660900000001"/>
    <n v="0"/>
    <n v="0"/>
    <n v="0.99"/>
    <n v="148.5"/>
  </r>
  <r>
    <x v="24"/>
    <n v="48470"/>
    <n v="3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.1766471687"/>
    <n v="1"/>
    <n v="0"/>
    <n v="0"/>
    <n v="0.274044766"/>
    <n v="0"/>
    <n v="0"/>
    <n v="3"/>
    <n v="450"/>
  </r>
  <r>
    <x v="24"/>
    <n v="4585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33.08078758645331"/>
    <n v="1.1322056169000001"/>
    <n v="1"/>
    <n v="83.27"/>
    <n v="0"/>
    <n v="0.47464993100000002"/>
    <n v="0"/>
    <n v="0"/>
    <n v="1"/>
    <n v="150"/>
  </r>
  <r>
    <x v="24"/>
    <n v="45286"/>
    <n v="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696633000000002E-3"/>
    <n v="1"/>
    <n v="0"/>
    <n v="0"/>
    <n v="0.05"/>
    <n v="0"/>
    <n v="0"/>
    <n v="1.04"/>
    <n v="156"/>
  </r>
  <r>
    <x v="24"/>
    <n v="48132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1478.8463016235812"/>
    <n v="0.97735848670000003"/>
    <n v="1"/>
    <n v="739.42"/>
    <n v="0"/>
    <n v="0.78973327299999996"/>
    <n v="0"/>
    <n v="0"/>
    <n v="2"/>
    <n v="300"/>
  </r>
  <r>
    <x v="24"/>
    <n v="43794"/>
    <n v="10.63"/>
    <n v="0"/>
    <n v="0"/>
    <n v="0"/>
    <n v="0"/>
    <n v="0"/>
    <n v="0"/>
    <n v="0"/>
    <n v="0"/>
    <n v="0"/>
    <n v="0"/>
    <n v="5.68"/>
    <n v="0"/>
    <n v="0"/>
    <n v="0"/>
    <n v="0"/>
    <n v="0"/>
    <n v="0"/>
    <n v="0"/>
    <n v="1.6929575363"/>
    <n v="1"/>
    <n v="0"/>
    <n v="0"/>
    <n v="0.30967760799999999"/>
    <n v="0"/>
    <n v="0"/>
    <n v="10.63"/>
    <n v="1594.5000000000002"/>
  </r>
  <r>
    <x v="24"/>
    <n v="43786"/>
    <n v="80.44"/>
    <n v="1"/>
    <n v="0"/>
    <n v="0"/>
    <n v="0"/>
    <n v="0"/>
    <n v="1"/>
    <n v="4"/>
    <n v="0"/>
    <n v="0"/>
    <n v="0"/>
    <n v="48.13"/>
    <n v="0"/>
    <n v="0"/>
    <n v="0"/>
    <n v="0"/>
    <n v="0"/>
    <n v="0"/>
    <n v="1095.3886443246988"/>
    <n v="3.9572566881000002"/>
    <n v="1"/>
    <n v="22028.27"/>
    <n v="4305.5"/>
    <n v="0.76547957700000002"/>
    <n v="0"/>
    <n v="0"/>
    <n v="80.44"/>
    <n v="12066"/>
  </r>
  <r>
    <x v="24"/>
    <n v="46557"/>
    <n v="1.99"/>
    <n v="0"/>
    <n v="0"/>
    <n v="0"/>
    <n v="0"/>
    <n v="0"/>
    <n v="0"/>
    <n v="1"/>
    <n v="0"/>
    <n v="0"/>
    <n v="0"/>
    <n v="0.99"/>
    <n v="0"/>
    <n v="0"/>
    <n v="0"/>
    <n v="0"/>
    <n v="0"/>
    <n v="0"/>
    <n v="0"/>
    <n v="0.28864632699999998"/>
    <n v="1"/>
    <n v="0"/>
    <n v="78.510000000000005"/>
    <n v="0.05"/>
    <n v="0"/>
    <n v="0"/>
    <n v="1.99"/>
    <n v="298.5"/>
  </r>
  <r>
    <x v="24"/>
    <n v="4394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12.49029482281071"/>
    <n v="2.0590288838999999"/>
    <n v="1"/>
    <n v="153.12"/>
    <n v="560.05999999999995"/>
    <n v="0.58984914499999996"/>
    <n v="0"/>
    <n v="0"/>
    <n v="1"/>
    <n v="150"/>
  </r>
  <r>
    <x v="24"/>
    <n v="43950"/>
    <n v="9.99"/>
    <n v="0"/>
    <n v="0"/>
    <n v="0"/>
    <n v="0"/>
    <n v="0"/>
    <n v="0"/>
    <n v="0"/>
    <n v="0"/>
    <n v="0"/>
    <n v="0"/>
    <n v="3.99"/>
    <n v="0"/>
    <n v="0"/>
    <n v="0"/>
    <n v="0"/>
    <n v="0"/>
    <n v="0"/>
    <n v="1071.5962627888343"/>
    <n v="2.2047811682999998"/>
    <n v="1"/>
    <n v="2676.31"/>
    <n v="0"/>
    <n v="0.74142154400000004"/>
    <n v="0"/>
    <n v="0"/>
    <n v="9.99"/>
    <n v="1498.5"/>
  </r>
  <r>
    <x v="24"/>
    <n v="43976"/>
    <n v="18.98"/>
    <n v="0"/>
    <n v="0"/>
    <n v="0"/>
    <n v="0"/>
    <n v="0"/>
    <n v="0"/>
    <n v="0"/>
    <n v="0"/>
    <n v="0"/>
    <n v="0"/>
    <n v="11.98"/>
    <n v="0"/>
    <n v="0"/>
    <n v="0"/>
    <n v="0"/>
    <n v="0"/>
    <n v="0"/>
    <n v="0"/>
    <n v="0.3742544149"/>
    <n v="1"/>
    <n v="0"/>
    <n v="0"/>
    <n v="0.25840324799999997"/>
    <n v="0"/>
    <n v="0"/>
    <n v="18.98"/>
    <n v="2847"/>
  </r>
  <r>
    <x v="24"/>
    <n v="48157"/>
    <n v="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782285910000001"/>
    <n v="1"/>
    <n v="0"/>
    <n v="0"/>
    <n v="0.33572492500000001"/>
    <n v="0"/>
    <n v="0"/>
    <n v="0.99"/>
    <n v="148.5"/>
  </r>
  <r>
    <x v="24"/>
    <n v="4404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992.12530306095016"/>
    <n v="2.2657848934999998"/>
    <n v="1"/>
    <n v="496.06"/>
    <n v="0"/>
    <n v="0.72055886300000005"/>
    <n v="0"/>
    <n v="0"/>
    <n v="2"/>
    <n v="300"/>
  </r>
  <r>
    <x v="24"/>
    <n v="4849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227901599999999E-2"/>
    <n v="1"/>
    <n v="0"/>
    <n v="0"/>
    <n v="0.15641527899999999"/>
    <n v="0"/>
    <n v="0"/>
    <n v="2"/>
    <n v="300"/>
  </r>
  <r>
    <x v="24"/>
    <n v="47191"/>
    <n v="1.99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5.2329557300000003E-2"/>
    <n v="1"/>
    <n v="0"/>
    <n v="0"/>
    <n v="0.05"/>
    <n v="0"/>
    <n v="0"/>
    <n v="1.99"/>
    <n v="298.5"/>
  </r>
  <r>
    <x v="24"/>
    <n v="44198"/>
    <n v="31.58"/>
    <n v="0"/>
    <n v="0"/>
    <n v="0"/>
    <n v="0"/>
    <n v="0"/>
    <n v="0"/>
    <n v="1"/>
    <n v="0"/>
    <n v="0"/>
    <n v="0"/>
    <n v="15.15"/>
    <n v="0"/>
    <n v="0"/>
    <n v="0"/>
    <n v="0"/>
    <n v="0"/>
    <n v="0"/>
    <n v="0"/>
    <n v="0.90873213090000005"/>
    <n v="1"/>
    <n v="0"/>
    <n v="247.18"/>
    <n v="0.39353611799999999"/>
    <n v="0"/>
    <n v="0"/>
    <n v="31.58"/>
    <n v="4737"/>
  </r>
  <r>
    <x v="24"/>
    <n v="44263"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1889.6722909461323"/>
    <n v="2.8797159787000002"/>
    <n v="1"/>
    <n v="1417.25"/>
    <n v="0"/>
    <n v="0.85659459800000004"/>
    <n v="0"/>
    <n v="0"/>
    <n v="3"/>
    <n v="450"/>
  </r>
  <r>
    <x v="24"/>
    <n v="44305"/>
    <n v="3"/>
    <n v="0"/>
    <n v="0"/>
    <n v="0"/>
    <n v="0"/>
    <n v="0"/>
    <n v="1"/>
    <n v="0"/>
    <n v="0"/>
    <n v="0"/>
    <n v="0"/>
    <n v="3"/>
    <n v="0"/>
    <n v="0"/>
    <n v="0"/>
    <n v="0"/>
    <n v="0"/>
    <n v="0"/>
    <n v="1417.3491487132028"/>
    <n v="0.94235080029999996"/>
    <n v="1"/>
    <n v="1063.01"/>
    <n v="0"/>
    <n v="0.78123944300000003"/>
    <n v="0"/>
    <n v="0"/>
    <n v="3"/>
    <n v="450"/>
  </r>
  <r>
    <x v="24"/>
    <n v="44370"/>
    <n v="3.99"/>
    <n v="0"/>
    <n v="0"/>
    <n v="0"/>
    <n v="0"/>
    <n v="0"/>
    <n v="0"/>
    <n v="0"/>
    <n v="0"/>
    <n v="0"/>
    <n v="0"/>
    <n v="2.99"/>
    <n v="0"/>
    <n v="0"/>
    <n v="0"/>
    <n v="0"/>
    <n v="0"/>
    <n v="0"/>
    <n v="0"/>
    <n v="0.25999994539999999"/>
    <n v="1"/>
    <n v="0"/>
    <n v="0"/>
    <n v="0.05"/>
    <n v="0"/>
    <n v="0"/>
    <n v="3.99"/>
    <n v="598.5"/>
  </r>
  <r>
    <x v="24"/>
    <n v="44388"/>
    <n v="7.91"/>
    <n v="0"/>
    <n v="1"/>
    <n v="0"/>
    <n v="0"/>
    <n v="0"/>
    <n v="0"/>
    <n v="2"/>
    <n v="0"/>
    <n v="0"/>
    <n v="0"/>
    <n v="1"/>
    <n v="0"/>
    <n v="0"/>
    <n v="0"/>
    <n v="0"/>
    <n v="0"/>
    <n v="0"/>
    <n v="0"/>
    <n v="0.14820848419999999"/>
    <n v="1"/>
    <n v="0"/>
    <n v="80.63"/>
    <n v="0.34951396600000001"/>
    <n v="0"/>
    <n v="0"/>
    <n v="7.91"/>
    <n v="1186.5"/>
  </r>
  <r>
    <x v="24"/>
    <n v="48173"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136.6121586623654"/>
    <n v="0.48518616640000001"/>
    <n v="1"/>
    <n v="102.46"/>
    <n v="0"/>
    <n v="0.40849437100000002"/>
    <n v="0"/>
    <n v="0"/>
    <n v="3"/>
    <n v="450"/>
  </r>
  <r>
    <x v="24"/>
    <n v="4772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811.95758362640072"/>
    <n v="0.65361655399999996"/>
    <n v="1"/>
    <n v="405.98"/>
    <n v="0"/>
    <n v="0.64333069499999995"/>
    <n v="0"/>
    <n v="0"/>
    <n v="2"/>
    <n v="300"/>
  </r>
  <r>
    <x v="24"/>
    <n v="50047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5.8071529999999998E-4"/>
    <n v="1"/>
    <n v="0"/>
    <n v="0.32"/>
    <n v="0.10978089000000001"/>
    <n v="0"/>
    <n v="0"/>
    <n v="2"/>
    <n v="300"/>
  </r>
  <r>
    <x v="24"/>
    <n v="44529"/>
    <n v="14.79"/>
    <n v="0"/>
    <n v="0"/>
    <n v="0"/>
    <n v="0"/>
    <n v="0"/>
    <n v="0"/>
    <n v="0"/>
    <n v="0"/>
    <n v="0"/>
    <n v="0"/>
    <n v="7.81"/>
    <n v="0"/>
    <n v="0"/>
    <n v="0"/>
    <n v="0"/>
    <n v="0"/>
    <n v="0"/>
    <n v="0"/>
    <n v="0.69265282159999997"/>
    <n v="1"/>
    <n v="0"/>
    <n v="0"/>
    <n v="0.27890359999999997"/>
    <n v="0"/>
    <n v="0"/>
    <n v="14.79"/>
    <n v="2218.5"/>
  </r>
  <r>
    <x v="24"/>
    <n v="44537"/>
    <n v="18.63"/>
    <n v="0"/>
    <n v="2"/>
    <n v="0"/>
    <n v="0"/>
    <n v="0"/>
    <n v="0"/>
    <n v="0"/>
    <n v="0"/>
    <n v="0"/>
    <n v="0"/>
    <n v="11.97"/>
    <n v="0"/>
    <n v="0"/>
    <n v="0"/>
    <n v="0"/>
    <n v="0"/>
    <n v="0"/>
    <n v="44.790809569609294"/>
    <n v="0.30340189629999997"/>
    <n v="1"/>
    <n v="208.61"/>
    <n v="0"/>
    <n v="0.350595506"/>
    <n v="0"/>
    <n v="0"/>
    <n v="18.63"/>
    <n v="2794.5"/>
  </r>
  <r>
    <x v="24"/>
    <n v="44545"/>
    <n v="0.33"/>
    <n v="0"/>
    <n v="0"/>
    <n v="0"/>
    <n v="0"/>
    <n v="0"/>
    <n v="0"/>
    <n v="0"/>
    <n v="0"/>
    <n v="0"/>
    <n v="0"/>
    <n v="0.22"/>
    <n v="0"/>
    <n v="0"/>
    <n v="0"/>
    <n v="0"/>
    <n v="0"/>
    <n v="0"/>
    <n v="0"/>
    <n v="0.14788429389999999"/>
    <n v="1"/>
    <n v="0"/>
    <n v="0"/>
    <n v="0.14643116"/>
    <n v="0"/>
    <n v="0"/>
    <n v="0.33"/>
    <n v="49.5"/>
  </r>
  <r>
    <x v="24"/>
    <n v="46573"/>
    <n v="11.3"/>
    <n v="0"/>
    <n v="2"/>
    <n v="0"/>
    <n v="0"/>
    <n v="0"/>
    <n v="0"/>
    <n v="0"/>
    <n v="0"/>
    <n v="0"/>
    <n v="0"/>
    <n v="4.99"/>
    <n v="0"/>
    <n v="0"/>
    <n v="0"/>
    <n v="0"/>
    <n v="0"/>
    <n v="0"/>
    <n v="85.777997209466307"/>
    <n v="0.10110862299999999"/>
    <n v="1"/>
    <n v="242.32"/>
    <n v="0"/>
    <n v="0.45184674699999999"/>
    <n v="0"/>
    <n v="0"/>
    <n v="11.3"/>
    <n v="1695"/>
  </r>
  <r>
    <x v="24"/>
    <n v="4462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995.9066048984539"/>
    <n v="3.7018549199000002"/>
    <n v="1"/>
    <n v="498.98"/>
    <n v="0"/>
    <n v="0.86605431399999999"/>
    <n v="0"/>
    <n v="0"/>
    <n v="1"/>
    <n v="150"/>
  </r>
  <r>
    <x v="24"/>
    <n v="44636"/>
    <n v="20"/>
    <n v="0"/>
    <n v="0"/>
    <n v="0"/>
    <n v="0"/>
    <n v="0"/>
    <n v="0"/>
    <n v="1"/>
    <n v="0"/>
    <n v="0"/>
    <n v="0"/>
    <n v="7"/>
    <n v="0"/>
    <n v="0"/>
    <n v="0"/>
    <n v="0"/>
    <n v="0"/>
    <n v="0"/>
    <n v="43.906157988799308"/>
    <n v="1.1094406107999999"/>
    <n v="1"/>
    <n v="219.53"/>
    <n v="301.77"/>
    <n v="0.37422767899999998"/>
    <n v="0"/>
    <n v="0"/>
    <n v="20"/>
    <n v="3000"/>
  </r>
  <r>
    <x v="24"/>
    <n v="4468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47.87772208712238"/>
    <n v="3.7147421595000001"/>
    <n v="1"/>
    <n v="136.97"/>
    <n v="0"/>
    <n v="0.59611453800000003"/>
    <n v="0"/>
    <n v="0"/>
    <n v="1"/>
    <n v="150"/>
  </r>
  <r>
    <x v="24"/>
    <n v="50054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.3555298200000001E-2"/>
    <n v="1"/>
    <n v="0"/>
    <n v="0"/>
    <n v="0.05"/>
    <n v="0"/>
    <n v="0"/>
    <n v="1"/>
    <n v="150"/>
  </r>
  <r>
    <x v="24"/>
    <n v="46599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.1728536673000001"/>
    <n v="1"/>
    <n v="0"/>
    <n v="0"/>
    <n v="0.206627749"/>
    <n v="0"/>
    <n v="0"/>
    <n v="1"/>
    <n v="150"/>
  </r>
  <r>
    <x v="24"/>
    <n v="44701"/>
    <n v="5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7.9896708600000005E-2"/>
    <n v="1"/>
    <n v="0"/>
    <n v="0"/>
    <n v="0.05"/>
    <n v="0"/>
    <n v="0"/>
    <n v="5"/>
    <n v="750"/>
  </r>
  <r>
    <x v="24"/>
    <n v="44750"/>
    <n v="2.08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.62225380509999995"/>
    <n v="1"/>
    <n v="0"/>
    <n v="0"/>
    <n v="0.425171886"/>
    <n v="0"/>
    <n v="0"/>
    <n v="2.08"/>
    <n v="312"/>
  </r>
  <r>
    <x v="24"/>
    <n v="4476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61601550000001"/>
    <n v="1"/>
    <n v="0"/>
    <n v="0"/>
    <n v="0.32694814500000002"/>
    <n v="0"/>
    <n v="0"/>
    <n v="1"/>
    <n v="150"/>
  </r>
  <r>
    <x v="24"/>
    <n v="44842"/>
    <n v="16.18"/>
    <n v="0"/>
    <n v="0"/>
    <n v="0"/>
    <n v="0"/>
    <n v="0"/>
    <n v="1"/>
    <n v="0"/>
    <n v="0"/>
    <n v="0"/>
    <n v="0"/>
    <n v="7.22"/>
    <n v="0"/>
    <n v="0"/>
    <n v="0"/>
    <n v="0"/>
    <n v="0"/>
    <n v="0"/>
    <n v="0"/>
    <n v="0.16543769990000001"/>
    <n v="1"/>
    <n v="0"/>
    <n v="0"/>
    <n v="9.3527971000000001E-2"/>
    <n v="0"/>
    <n v="0"/>
    <n v="16.18"/>
    <n v="2427"/>
  </r>
  <r>
    <x v="24"/>
    <n v="4565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91.41223423358713"/>
    <n v="0.47656242160000001"/>
    <n v="1"/>
    <n v="47.85"/>
    <n v="0"/>
    <n v="0.45040761400000001"/>
    <n v="0"/>
    <n v="0"/>
    <n v="1"/>
    <n v="150"/>
  </r>
  <r>
    <x v="24"/>
    <n v="45062"/>
    <n v="11.66"/>
    <n v="0"/>
    <n v="0"/>
    <n v="0"/>
    <n v="0"/>
    <n v="0"/>
    <n v="0"/>
    <n v="0"/>
    <n v="0"/>
    <n v="0"/>
    <n v="0"/>
    <n v="4.66"/>
    <n v="0"/>
    <n v="0"/>
    <n v="0"/>
    <n v="0"/>
    <n v="0"/>
    <n v="0"/>
    <n v="0"/>
    <n v="0.17463541390000001"/>
    <n v="1"/>
    <n v="0"/>
    <n v="0"/>
    <n v="0.05"/>
    <n v="0"/>
    <n v="0"/>
    <n v="11.66"/>
    <n v="1749"/>
  </r>
  <r>
    <x v="24"/>
    <n v="49973"/>
    <n v="5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.31017412799999999"/>
    <n v="1"/>
    <n v="0"/>
    <n v="0"/>
    <n v="0.187755644"/>
    <n v="0"/>
    <n v="0"/>
    <n v="5"/>
    <n v="75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5"/>
    <n v="43653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6.7757745547834709"/>
    <n v="1.0190333101"/>
    <n v="1"/>
    <n v="1.69"/>
    <n v="277.18"/>
    <n v="0.31807660900000001"/>
    <n v="0"/>
    <n v="0"/>
    <n v="1"/>
    <n v="150"/>
  </r>
  <r>
    <x v="25"/>
    <n v="43786"/>
    <n v="307.36"/>
    <n v="3.99"/>
    <n v="39.65"/>
    <n v="2"/>
    <n v="0"/>
    <n v="1"/>
    <n v="4"/>
    <n v="307.36"/>
    <n v="6.82"/>
    <n v="25.35"/>
    <n v="0"/>
    <n v="150.68"/>
    <n v="0"/>
    <n v="0"/>
    <n v="0"/>
    <n v="0"/>
    <n v="0"/>
    <n v="0"/>
    <n v="1095.3886443246988"/>
    <n v="3.9572566881000002"/>
    <n v="1"/>
    <n v="84169.66"/>
    <n v="330834.26"/>
    <n v="0.76547957700000002"/>
    <n v="0"/>
    <n v="0"/>
    <n v="307.36"/>
    <n v="46104"/>
  </r>
  <r>
    <x v="25"/>
    <n v="4395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071.5962627888343"/>
    <n v="2.2047811682999998"/>
    <n v="1"/>
    <n v="267.89999999999998"/>
    <n v="599.70000000000005"/>
    <n v="0.74142154400000004"/>
    <n v="0"/>
    <n v="0"/>
    <n v="1"/>
    <n v="150"/>
  </r>
  <r>
    <x v="25"/>
    <n v="44198"/>
    <n v="3.94"/>
    <n v="0"/>
    <n v="2"/>
    <n v="0"/>
    <n v="0"/>
    <n v="0"/>
    <n v="0"/>
    <n v="3.94"/>
    <n v="0.9"/>
    <n v="0"/>
    <n v="0"/>
    <n v="1.94"/>
    <n v="0"/>
    <n v="0"/>
    <n v="0"/>
    <n v="0"/>
    <n v="0"/>
    <n v="0"/>
    <n v="0"/>
    <n v="0.90873213090000005"/>
    <n v="1"/>
    <n v="0"/>
    <n v="973.87"/>
    <n v="0.39353611799999999"/>
    <n v="0"/>
    <n v="0"/>
    <n v="3.94"/>
    <n v="591"/>
  </r>
  <r>
    <x v="25"/>
    <n v="44636"/>
    <n v="3"/>
    <n v="0"/>
    <n v="0"/>
    <n v="0"/>
    <n v="0"/>
    <n v="0"/>
    <n v="0"/>
    <n v="3"/>
    <n v="0"/>
    <n v="0"/>
    <n v="0"/>
    <n v="1"/>
    <n v="0"/>
    <n v="0"/>
    <n v="0"/>
    <n v="0"/>
    <n v="0"/>
    <n v="0"/>
    <n v="43.906157988799308"/>
    <n v="1.1094406107999999"/>
    <n v="1"/>
    <n v="32.93"/>
    <n v="905.3"/>
    <n v="0.37422767899999998"/>
    <n v="0"/>
    <n v="0"/>
    <n v="3"/>
    <n v="450"/>
  </r>
  <r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6"/>
    <n v="48116"/>
    <n v="0.47"/>
    <n v="0"/>
    <n v="0"/>
    <n v="0"/>
    <n v="0"/>
    <n v="0"/>
    <n v="0"/>
    <n v="0.47"/>
    <n v="0"/>
    <n v="0"/>
    <n v="0"/>
    <n v="0"/>
    <n v="0"/>
    <n v="0"/>
    <n v="0"/>
    <n v="0"/>
    <n v="0"/>
    <n v="0"/>
    <n v="0"/>
    <n v="5.46505688E-2"/>
    <n v="1"/>
    <n v="0"/>
    <n v="6.99"/>
    <n v="0.32018524199999998"/>
    <n v="0"/>
    <n v="0"/>
    <n v="0.47"/>
    <n v="70.5"/>
  </r>
  <r>
    <x v="26"/>
    <n v="48132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1478.8463016235812"/>
    <n v="0.97735848670000003"/>
    <n v="1"/>
    <n v="1109.1300000000001"/>
    <n v="797.52"/>
    <n v="0.78973327299999996"/>
    <n v="0"/>
    <n v="0"/>
    <n v="3"/>
    <n v="450"/>
  </r>
  <r>
    <x v="26"/>
    <n v="4394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12.49029482281071"/>
    <n v="2.0590288838999999"/>
    <n v="1"/>
    <n v="153.12"/>
    <n v="560.05999999999995"/>
    <n v="0.58984914499999996"/>
    <n v="0"/>
    <n v="0"/>
    <n v="1"/>
    <n v="150"/>
  </r>
  <r>
    <x v="26"/>
    <n v="44263"/>
    <n v="124.9"/>
    <n v="0"/>
    <n v="22.65"/>
    <n v="1"/>
    <n v="0"/>
    <n v="0"/>
    <n v="1"/>
    <n v="124.9"/>
    <n v="0"/>
    <n v="0"/>
    <n v="0"/>
    <n v="0"/>
    <n v="0"/>
    <n v="0"/>
    <n v="0"/>
    <n v="0"/>
    <n v="0"/>
    <n v="0"/>
    <n v="1889.6722909461323"/>
    <n v="2.8797159787000002"/>
    <n v="1"/>
    <n v="59005.02"/>
    <n v="97832.02"/>
    <n v="0.85659459800000004"/>
    <n v="0"/>
    <n v="0"/>
    <n v="124.9"/>
    <n v="18735"/>
  </r>
  <r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43653"/>
    <n v="9.9700000000000006"/>
    <n v="0"/>
    <n v="0"/>
    <n v="0"/>
    <n v="0"/>
    <n v="0"/>
    <n v="0"/>
    <n v="2.52"/>
    <n v="0"/>
    <n v="0"/>
    <n v="0"/>
    <n v="0"/>
    <n v="0"/>
    <n v="0"/>
    <n v="0"/>
    <n v="0"/>
    <n v="0"/>
    <n v="0"/>
    <n v="6.7757745547834709"/>
    <n v="1.0190333101"/>
    <n v="1"/>
    <n v="16.89"/>
    <n v="698.49"/>
    <n v="0.31807660900000001"/>
    <n v="0"/>
    <n v="0"/>
    <n v="9.9700000000000006"/>
    <n v="1495.5"/>
  </r>
  <r>
    <x v="27"/>
    <n v="43786"/>
    <n v="190.26"/>
    <n v="1"/>
    <n v="17.27"/>
    <n v="1"/>
    <n v="0"/>
    <n v="0"/>
    <n v="0"/>
    <n v="85.01"/>
    <n v="0"/>
    <n v="0"/>
    <n v="0"/>
    <n v="0"/>
    <n v="0"/>
    <n v="0"/>
    <n v="0"/>
    <n v="0"/>
    <n v="0"/>
    <n v="0"/>
    <n v="1095.3886443246988"/>
    <n v="3.9572566881000002"/>
    <n v="1"/>
    <n v="52102.16"/>
    <n v="91502.54"/>
    <n v="0.76547957700000002"/>
    <n v="0"/>
    <n v="0"/>
    <n v="190.26"/>
    <n v="28539"/>
  </r>
  <r>
    <x v="27"/>
    <n v="4395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1071.5962627888343"/>
    <n v="2.2047811682999998"/>
    <n v="1"/>
    <n v="535.79999999999995"/>
    <n v="0"/>
    <n v="0.74142154400000004"/>
    <n v="0"/>
    <n v="0"/>
    <n v="2"/>
    <n v="300"/>
  </r>
  <r>
    <x v="27"/>
    <n v="44040"/>
    <n v="12"/>
    <n v="0"/>
    <n v="1"/>
    <n v="0"/>
    <n v="0"/>
    <n v="0"/>
    <n v="0"/>
    <n v="2.52"/>
    <n v="0"/>
    <n v="0"/>
    <n v="0"/>
    <n v="0"/>
    <n v="0"/>
    <n v="0"/>
    <n v="0"/>
    <n v="0"/>
    <n v="0"/>
    <n v="0"/>
    <n v="992.12530306095016"/>
    <n v="2.2657848934999998"/>
    <n v="1"/>
    <n v="2976.38"/>
    <n v="1553.06"/>
    <n v="0.72055886300000005"/>
    <n v="0"/>
    <n v="0"/>
    <n v="12"/>
    <n v="1800"/>
  </r>
  <r>
    <x v="27"/>
    <n v="44305"/>
    <n v="6.38"/>
    <n v="0"/>
    <n v="1"/>
    <n v="0"/>
    <n v="0"/>
    <n v="0"/>
    <n v="0"/>
    <n v="2.65"/>
    <n v="0"/>
    <n v="0"/>
    <n v="0"/>
    <n v="0"/>
    <n v="0"/>
    <n v="0"/>
    <n v="0"/>
    <n v="0"/>
    <n v="0"/>
    <n v="0"/>
    <n v="1417.3491487132028"/>
    <n v="0.94235080029999996"/>
    <n v="1"/>
    <n v="2260.67"/>
    <n v="679.25"/>
    <n v="0.78123944300000003"/>
    <n v="0"/>
    <n v="0"/>
    <n v="6.38"/>
    <n v="957"/>
  </r>
  <r>
    <x v="27"/>
    <n v="44388"/>
    <n v="2"/>
    <n v="0"/>
    <n v="0.95"/>
    <n v="0"/>
    <n v="0"/>
    <n v="0"/>
    <n v="0"/>
    <n v="1.79"/>
    <n v="0"/>
    <n v="0"/>
    <n v="0"/>
    <n v="0"/>
    <n v="0"/>
    <n v="0"/>
    <n v="0"/>
    <n v="0"/>
    <n v="0"/>
    <n v="0"/>
    <n v="0"/>
    <n v="0.14820848419999999"/>
    <n v="1"/>
    <n v="0"/>
    <n v="72.16"/>
    <n v="0.34951396600000001"/>
    <n v="0"/>
    <n v="0"/>
    <n v="2"/>
    <n v="300"/>
  </r>
  <r>
    <x v="27"/>
    <n v="4453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4.790809569609294"/>
    <n v="0.30340189629999997"/>
    <n v="1"/>
    <n v="22.4"/>
    <n v="0"/>
    <n v="0.350595506"/>
    <n v="0"/>
    <n v="0"/>
    <n v="2"/>
    <n v="300"/>
  </r>
  <r>
    <x v="27"/>
    <n v="44636"/>
    <n v="18.71"/>
    <n v="0"/>
    <n v="0"/>
    <n v="0"/>
    <n v="0"/>
    <n v="0"/>
    <n v="0"/>
    <n v="5.75"/>
    <n v="0"/>
    <n v="0"/>
    <n v="0"/>
    <n v="0"/>
    <n v="0"/>
    <n v="0"/>
    <n v="0"/>
    <n v="0"/>
    <n v="0"/>
    <n v="0"/>
    <n v="43.906157988799308"/>
    <n v="1.1094406107999999"/>
    <n v="1"/>
    <n v="205.37"/>
    <n v="1735.17"/>
    <n v="0.37422767899999998"/>
    <n v="0"/>
    <n v="0"/>
    <n v="18.71"/>
    <n v="2806.5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4380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54.00578141101448"/>
    <n v="3.6729279115"/>
    <n v="1"/>
    <n v="113.5"/>
    <n v="999.04"/>
    <n v="0.53438618000000004"/>
    <n v="0"/>
    <n v="0"/>
    <n v="1"/>
    <n v="150"/>
  </r>
  <r>
    <x v="28"/>
    <n v="44362"/>
    <n v="3.96"/>
    <n v="0"/>
    <n v="0"/>
    <n v="0"/>
    <n v="0"/>
    <n v="0"/>
    <n v="0"/>
    <n v="3.96"/>
    <n v="0"/>
    <n v="0"/>
    <n v="0"/>
    <n v="1.96"/>
    <n v="0"/>
    <n v="0"/>
    <n v="0"/>
    <n v="0"/>
    <n v="0"/>
    <n v="0"/>
    <n v="94.869008809635275"/>
    <n v="0.52077289439999996"/>
    <n v="1"/>
    <n v="93.92"/>
    <n v="560.92999999999995"/>
    <n v="0.40103628899999999"/>
    <n v="0"/>
    <n v="0"/>
    <n v="3.96"/>
    <n v="594"/>
  </r>
  <r>
    <x v="28"/>
    <n v="47597"/>
    <n v="2.79"/>
    <n v="0"/>
    <n v="0"/>
    <n v="0"/>
    <n v="0"/>
    <n v="0"/>
    <n v="0"/>
    <n v="2.79"/>
    <n v="0"/>
    <n v="0"/>
    <n v="0"/>
    <n v="1.82"/>
    <n v="0"/>
    <n v="0"/>
    <n v="0"/>
    <n v="0"/>
    <n v="0"/>
    <n v="0"/>
    <n v="203.49547374041353"/>
    <n v="0.72499438439999997"/>
    <n v="1"/>
    <n v="141.94"/>
    <n v="550.17999999999995"/>
    <n v="0.40175065999999998"/>
    <n v="0"/>
    <n v="0"/>
    <n v="2.79"/>
    <n v="418.5"/>
  </r>
  <r>
    <x v="28"/>
    <n v="48223"/>
    <n v="3.92"/>
    <n v="0"/>
    <n v="0"/>
    <n v="0.96"/>
    <n v="0"/>
    <n v="0"/>
    <n v="0"/>
    <n v="3.92"/>
    <n v="0"/>
    <n v="0"/>
    <n v="0"/>
    <n v="1.96"/>
    <n v="0"/>
    <n v="0"/>
    <n v="0"/>
    <n v="0"/>
    <n v="0"/>
    <n v="0"/>
    <n v="26.219830439533272"/>
    <n v="0.88910344330000002"/>
    <n v="1"/>
    <n v="25.7"/>
    <n v="948"/>
    <n v="0.40948401499999998"/>
    <n v="0"/>
    <n v="0"/>
    <n v="3.92"/>
    <n v="588"/>
  </r>
  <r>
    <x v="28"/>
    <n v="44875"/>
    <n v="0.28000000000000003"/>
    <n v="0"/>
    <n v="0"/>
    <n v="0"/>
    <n v="0"/>
    <n v="0"/>
    <n v="0"/>
    <n v="0.28000000000000003"/>
    <n v="0"/>
    <n v="0"/>
    <n v="0"/>
    <n v="0.28000000000000003"/>
    <n v="0"/>
    <n v="0"/>
    <n v="0"/>
    <n v="0"/>
    <n v="0"/>
    <n v="0"/>
    <n v="0"/>
    <n v="0.20364269469999999"/>
    <n v="1"/>
    <n v="0"/>
    <n v="15.51"/>
    <n v="0.336492662"/>
    <n v="0"/>
    <n v="0"/>
    <n v="0.28000000000000003"/>
    <n v="42.000000000000007"/>
  </r>
  <r>
    <x v="28"/>
    <n v="44909"/>
    <n v="517.91"/>
    <n v="5.25"/>
    <n v="55.32"/>
    <n v="5.75"/>
    <n v="0"/>
    <n v="0"/>
    <n v="3.99"/>
    <n v="517.91"/>
    <n v="0"/>
    <n v="30.25"/>
    <n v="0"/>
    <n v="131.79"/>
    <n v="0"/>
    <n v="0"/>
    <n v="0"/>
    <n v="0"/>
    <n v="0"/>
    <n v="0"/>
    <n v="1232.9868147958166"/>
    <n v="1.8922585448"/>
    <n v="1"/>
    <n v="159644.04999999999"/>
    <n v="266565.34000000003"/>
    <n v="0.78552379999999999"/>
    <n v="0"/>
    <n v="0"/>
    <n v="517.91"/>
    <n v="77686.5"/>
  </r>
  <r>
    <x v="28"/>
    <n v="48231"/>
    <n v="11.35"/>
    <n v="0"/>
    <n v="0"/>
    <n v="0"/>
    <n v="0"/>
    <n v="0"/>
    <n v="0"/>
    <n v="11.35"/>
    <n v="0"/>
    <n v="0"/>
    <n v="0"/>
    <n v="4.67"/>
    <n v="0"/>
    <n v="0"/>
    <n v="0"/>
    <n v="0"/>
    <n v="0"/>
    <n v="0"/>
    <n v="710.46474099151123"/>
    <n v="1.3976599478"/>
    <n v="1"/>
    <n v="2015.94"/>
    <n v="4314.8599999999997"/>
    <n v="0.59894108400000001"/>
    <n v="0"/>
    <n v="0"/>
    <n v="11.35"/>
    <n v="1702.5"/>
  </r>
  <r>
    <x v="28"/>
    <n v="4564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26.96970407986555"/>
    <n v="0.59415658680000005"/>
    <n v="1"/>
    <n v="181.74"/>
    <n v="161.61000000000001"/>
    <n v="0.62937138500000001"/>
    <n v="0"/>
    <n v="0"/>
    <n v="1"/>
    <n v="15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9"/>
    <n v="44396"/>
    <n v="70.97"/>
    <n v="0"/>
    <n v="3.19"/>
    <n v="0.86"/>
    <n v="0"/>
    <n v="0.51"/>
    <n v="0"/>
    <n v="35.18"/>
    <n v="0"/>
    <n v="0"/>
    <n v="0"/>
    <n v="0"/>
    <n v="0"/>
    <n v="0"/>
    <n v="0"/>
    <n v="0"/>
    <n v="0"/>
    <n v="0"/>
    <n v="145.47924093771991"/>
    <n v="0.59669372279999999"/>
    <n v="1"/>
    <n v="2581.17"/>
    <n v="5709.74"/>
    <n v="0.39980179999999998"/>
    <n v="0"/>
    <n v="0"/>
    <n v="70.97"/>
    <n v="10645.5"/>
  </r>
  <r>
    <x v="29"/>
    <n v="45054"/>
    <n v="1.64"/>
    <n v="0"/>
    <n v="0"/>
    <n v="0"/>
    <n v="0"/>
    <n v="0"/>
    <n v="0"/>
    <n v="1.64"/>
    <n v="0"/>
    <n v="0"/>
    <n v="0"/>
    <n v="0"/>
    <n v="0"/>
    <n v="0"/>
    <n v="0"/>
    <n v="0"/>
    <n v="0"/>
    <n v="0"/>
    <n v="621.43583407768529"/>
    <n v="1.4793474798999999"/>
    <n v="1"/>
    <n v="254.79"/>
    <n v="659.91"/>
    <n v="0.63639511400000004"/>
    <n v="0"/>
    <n v="0"/>
    <n v="1.64"/>
    <n v="245.99999999999997"/>
  </r>
  <r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0"/>
    <n v="44024"/>
    <n v="0.95"/>
    <n v="0"/>
    <n v="0"/>
    <n v="0"/>
    <n v="0"/>
    <n v="0"/>
    <n v="0"/>
    <n v="0"/>
    <n v="0"/>
    <n v="0"/>
    <n v="0"/>
    <n v="0"/>
    <n v="0"/>
    <n v="0"/>
    <n v="0"/>
    <n v="0"/>
    <n v="0"/>
    <n v="0"/>
    <n v="913.93367022503844"/>
    <n v="1.4950613266999999"/>
    <n v="1"/>
    <n v="217.06"/>
    <n v="0"/>
    <n v="0.75637217700000003"/>
    <n v="0"/>
    <n v="0"/>
    <n v="0.95"/>
    <n v="142.5"/>
  </r>
  <r>
    <x v="30"/>
    <n v="49437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208.49392792496295"/>
    <n v="0.37149405299999999"/>
    <n v="1"/>
    <n v="26.06"/>
    <n v="0"/>
    <n v="0.478649665"/>
    <n v="0"/>
    <n v="0"/>
    <n v="0.5"/>
    <n v="75"/>
  </r>
  <r>
    <x v="30"/>
    <n v="49452"/>
    <n v="2.2000000000000002"/>
    <n v="0"/>
    <n v="0"/>
    <n v="0"/>
    <n v="0"/>
    <n v="0"/>
    <n v="0"/>
    <n v="1.65"/>
    <n v="0"/>
    <n v="0"/>
    <n v="0"/>
    <n v="0"/>
    <n v="0"/>
    <n v="0"/>
    <n v="0"/>
    <n v="0"/>
    <n v="0"/>
    <n v="0"/>
    <n v="766.68283871135725"/>
    <n v="1.3779795312000001"/>
    <n v="1"/>
    <n v="421.68"/>
    <n v="618.44000000000005"/>
    <n v="0.65588011199999996"/>
    <n v="0"/>
    <n v="0"/>
    <n v="2.2000000000000002"/>
    <n v="330"/>
  </r>
  <r>
    <x v="30"/>
    <n v="44297"/>
    <n v="22.21"/>
    <n v="0"/>
    <n v="0"/>
    <n v="0"/>
    <n v="0"/>
    <n v="0"/>
    <n v="0"/>
    <n v="13.32"/>
    <n v="0"/>
    <n v="0"/>
    <n v="0"/>
    <n v="0"/>
    <n v="0"/>
    <n v="0"/>
    <n v="0"/>
    <n v="0"/>
    <n v="0"/>
    <n v="0"/>
    <n v="1063.7302032921527"/>
    <n v="2.6250218156999998"/>
    <n v="1"/>
    <n v="5906.36"/>
    <n v="9510.56"/>
    <n v="0.73337430400000003"/>
    <n v="0"/>
    <n v="0"/>
    <n v="22.21"/>
    <n v="3331.5"/>
  </r>
  <r>
    <x v="30"/>
    <n v="44776"/>
    <n v="0.5"/>
    <n v="0"/>
    <n v="0"/>
    <n v="0"/>
    <n v="0"/>
    <n v="0"/>
    <n v="0"/>
    <n v="0.5"/>
    <n v="0"/>
    <n v="0"/>
    <n v="0"/>
    <n v="0"/>
    <n v="0"/>
    <n v="0"/>
    <n v="0"/>
    <n v="0"/>
    <n v="0"/>
    <n v="0"/>
    <n v="551.59062809445754"/>
    <n v="1.2563935094000001"/>
    <n v="1"/>
    <n v="68.95"/>
    <n v="170.87"/>
    <n v="0.61438593500000005"/>
    <n v="0"/>
    <n v="0"/>
    <n v="0.5"/>
    <n v="75"/>
  </r>
  <r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1"/>
    <n v="44024"/>
    <n v="0.06"/>
    <n v="0"/>
    <n v="0"/>
    <n v="0"/>
    <n v="0"/>
    <n v="0"/>
    <n v="0"/>
    <n v="0.06"/>
    <n v="0"/>
    <n v="0"/>
    <n v="0"/>
    <n v="0"/>
    <n v="0"/>
    <n v="0"/>
    <n v="0"/>
    <n v="0"/>
    <n v="0"/>
    <n v="0"/>
    <n v="913.93367022503844"/>
    <n v="1.4950613266999999"/>
    <n v="1"/>
    <n v="13.71"/>
    <n v="24.4"/>
    <n v="0.75637217700000003"/>
    <n v="0"/>
    <n v="0"/>
    <n v="0.06"/>
    <n v="9"/>
  </r>
  <r>
    <x v="31"/>
    <n v="49452"/>
    <n v="0.21"/>
    <n v="0"/>
    <n v="0"/>
    <n v="0"/>
    <n v="0"/>
    <n v="0"/>
    <n v="0"/>
    <n v="0.21"/>
    <n v="0"/>
    <n v="0"/>
    <n v="0"/>
    <n v="0"/>
    <n v="0"/>
    <n v="0"/>
    <n v="0"/>
    <n v="0"/>
    <n v="0"/>
    <n v="0"/>
    <n v="766.68283871135725"/>
    <n v="1.3779795312000001"/>
    <n v="1"/>
    <n v="40.25"/>
    <n v="78.709999999999994"/>
    <n v="0.65588011199999996"/>
    <n v="0"/>
    <n v="0"/>
    <n v="0.21"/>
    <n v="31.5"/>
  </r>
  <r>
    <x v="31"/>
    <n v="44297"/>
    <n v="28.32"/>
    <n v="0"/>
    <n v="5.19"/>
    <n v="1.75"/>
    <n v="0"/>
    <n v="1"/>
    <n v="0"/>
    <n v="28.32"/>
    <n v="0"/>
    <n v="0"/>
    <n v="0"/>
    <n v="7.12"/>
    <n v="0"/>
    <n v="0"/>
    <n v="0"/>
    <n v="0"/>
    <n v="0"/>
    <n v="0"/>
    <n v="1063.7302032921527"/>
    <n v="2.6250218156999998"/>
    <n v="1"/>
    <n v="7531.21"/>
    <n v="20220.650000000001"/>
    <n v="0.73337430400000003"/>
    <n v="0"/>
    <n v="0"/>
    <n v="28.32"/>
    <n v="4248"/>
  </r>
  <r>
    <x v="31"/>
    <n v="49478"/>
    <n v="0.12"/>
    <n v="0"/>
    <n v="0"/>
    <n v="0"/>
    <n v="0"/>
    <n v="0"/>
    <n v="0"/>
    <n v="0.12"/>
    <n v="0"/>
    <n v="0"/>
    <n v="0"/>
    <n v="0.12"/>
    <n v="0"/>
    <n v="0"/>
    <n v="0"/>
    <n v="0"/>
    <n v="0"/>
    <n v="0"/>
    <n v="147.75749648059647"/>
    <n v="0.5961267066"/>
    <n v="1"/>
    <n v="4.43"/>
    <n v="19.46"/>
    <n v="0.40415134000000003"/>
    <n v="0"/>
    <n v="0"/>
    <n v="0.12"/>
    <n v="18"/>
  </r>
  <r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2"/>
    <n v="43885"/>
    <n v="0.03"/>
    <n v="0"/>
    <n v="0"/>
    <n v="0"/>
    <n v="0"/>
    <n v="0"/>
    <n v="0"/>
    <n v="0.03"/>
    <n v="0"/>
    <n v="0"/>
    <n v="0"/>
    <n v="0"/>
    <n v="0"/>
    <n v="0"/>
    <n v="0"/>
    <n v="0"/>
    <n v="0"/>
    <n v="0"/>
    <n v="45.531546552841192"/>
    <n v="1.1092747813999999"/>
    <n v="2"/>
    <n v="0"/>
    <n v="0"/>
    <n v="0.41294600799999998"/>
    <n v="0"/>
    <n v="0"/>
    <n v="0.03"/>
    <n v="0.75"/>
  </r>
  <r>
    <x v="32"/>
    <n v="43984"/>
    <n v="152.94999999999999"/>
    <n v="0"/>
    <n v="22.6"/>
    <n v="3.96"/>
    <n v="0.69"/>
    <n v="0"/>
    <n v="0"/>
    <n v="98.15"/>
    <n v="0"/>
    <n v="0"/>
    <n v="0"/>
    <n v="0"/>
    <n v="0"/>
    <n v="0"/>
    <n v="0"/>
    <n v="0"/>
    <n v="0"/>
    <n v="0"/>
    <n v="219.89354698016334"/>
    <n v="0.78627030480000004"/>
    <n v="2"/>
    <n v="0"/>
    <n v="0"/>
    <n v="0.475328001"/>
    <n v="0"/>
    <n v="0"/>
    <n v="152.94999999999999"/>
    <n v="3823.7499999999995"/>
  </r>
  <r>
    <x v="32"/>
    <n v="47449"/>
    <n v="1.51"/>
    <n v="0"/>
    <n v="0"/>
    <n v="0"/>
    <n v="0"/>
    <n v="0"/>
    <n v="0"/>
    <n v="1.51"/>
    <n v="0"/>
    <n v="0"/>
    <n v="0"/>
    <n v="0"/>
    <n v="0"/>
    <n v="0"/>
    <n v="0"/>
    <n v="0"/>
    <n v="0"/>
    <n v="0"/>
    <n v="205.75212225527224"/>
    <n v="0.206883228"/>
    <n v="2"/>
    <n v="0"/>
    <n v="0"/>
    <n v="0.44480608300000002"/>
    <n v="0"/>
    <n v="0"/>
    <n v="1.51"/>
    <n v="37.75"/>
  </r>
  <r>
    <x v="32"/>
    <n v="47472"/>
    <n v="0.46"/>
    <n v="0"/>
    <n v="0"/>
    <n v="0"/>
    <n v="0"/>
    <n v="0"/>
    <n v="0"/>
    <n v="0"/>
    <n v="0"/>
    <n v="0"/>
    <n v="0"/>
    <n v="0"/>
    <n v="0"/>
    <n v="0"/>
    <n v="0"/>
    <n v="0"/>
    <n v="0"/>
    <n v="0"/>
    <n v="72.652454060933891"/>
    <n v="0.3275485487"/>
    <n v="2"/>
    <n v="0"/>
    <n v="0"/>
    <n v="0.36300251500000003"/>
    <n v="0"/>
    <n v="0"/>
    <n v="0.46"/>
    <n v="11.5"/>
  </r>
  <r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4949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730.7600764037428"/>
    <n v="1.0988961819"/>
    <n v="2"/>
    <n v="0"/>
    <n v="0"/>
    <n v="0.61370730200000001"/>
    <n v="0"/>
    <n v="0"/>
    <n v="1"/>
    <n v="25"/>
  </r>
  <r>
    <x v="33"/>
    <n v="43489"/>
    <n v="10.58"/>
    <n v="0"/>
    <n v="1.27"/>
    <n v="0"/>
    <n v="0"/>
    <n v="0"/>
    <n v="0.75"/>
    <n v="6.16"/>
    <n v="0"/>
    <n v="0"/>
    <n v="0"/>
    <n v="0"/>
    <n v="0"/>
    <n v="0"/>
    <n v="0"/>
    <n v="0"/>
    <n v="0"/>
    <n v="0"/>
    <n v="965.83149339195813"/>
    <n v="3.72042677"/>
    <n v="2"/>
    <n v="0"/>
    <n v="0"/>
    <n v="0.698126252"/>
    <n v="0"/>
    <n v="0"/>
    <n v="10.58"/>
    <n v="264.5"/>
  </r>
  <r>
    <x v="33"/>
    <n v="4590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07.57761371416757"/>
    <n v="0.86466497259999997"/>
    <n v="2"/>
    <n v="0"/>
    <n v="0"/>
    <n v="0.52725536799999995"/>
    <n v="0"/>
    <n v="0"/>
    <n v="1"/>
    <n v="25"/>
  </r>
  <r>
    <x v="33"/>
    <n v="45757"/>
    <n v="0.5"/>
    <n v="0"/>
    <n v="0.5"/>
    <n v="0"/>
    <n v="0"/>
    <n v="0"/>
    <n v="0"/>
    <n v="0"/>
    <n v="0"/>
    <n v="0"/>
    <n v="0"/>
    <n v="0"/>
    <n v="0"/>
    <n v="0"/>
    <n v="0"/>
    <n v="0"/>
    <n v="0"/>
    <n v="0"/>
    <n v="601.34213167596351"/>
    <n v="0.37081747780000002"/>
    <n v="2"/>
    <n v="0"/>
    <n v="0"/>
    <n v="0.60001287299999995"/>
    <n v="0"/>
    <n v="0"/>
    <n v="0.5"/>
    <n v="12.5"/>
  </r>
  <r>
    <x v="33"/>
    <n v="43497"/>
    <n v="4.3"/>
    <n v="0"/>
    <n v="0.3"/>
    <n v="0"/>
    <n v="0"/>
    <n v="0"/>
    <n v="0"/>
    <n v="2.2999999999999998"/>
    <n v="0"/>
    <n v="0"/>
    <n v="0"/>
    <n v="0"/>
    <n v="0"/>
    <n v="0"/>
    <n v="0"/>
    <n v="0"/>
    <n v="0"/>
    <n v="0"/>
    <n v="1259.2039600535525"/>
    <n v="4.0470793072999998"/>
    <n v="2"/>
    <n v="0"/>
    <n v="0"/>
    <n v="0.792450761"/>
    <n v="0"/>
    <n v="0"/>
    <n v="4.3"/>
    <n v="107.5"/>
  </r>
  <r>
    <x v="33"/>
    <n v="45195"/>
    <n v="0.95"/>
    <n v="0"/>
    <n v="0"/>
    <n v="0"/>
    <n v="0"/>
    <n v="0"/>
    <n v="0"/>
    <n v="0.95"/>
    <n v="0"/>
    <n v="0"/>
    <n v="0"/>
    <n v="0"/>
    <n v="0"/>
    <n v="0"/>
    <n v="0"/>
    <n v="0"/>
    <n v="0"/>
    <n v="0"/>
    <n v="221.68844804605411"/>
    <n v="0.23748123939999999"/>
    <n v="2"/>
    <n v="0"/>
    <n v="0"/>
    <n v="0.446612911"/>
    <n v="0"/>
    <n v="0"/>
    <n v="0.95"/>
    <n v="23.75"/>
  </r>
  <r>
    <x v="33"/>
    <n v="4899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578.47902463299329"/>
    <n v="0.60583991400000003"/>
    <n v="2"/>
    <n v="0"/>
    <n v="0"/>
    <n v="0.55534726999999995"/>
    <n v="0"/>
    <n v="0"/>
    <n v="2"/>
    <n v="50"/>
  </r>
  <r>
    <x v="33"/>
    <n v="4704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21.4654312477191"/>
    <n v="0.29122946090000001"/>
    <n v="2"/>
    <n v="0"/>
    <n v="0"/>
    <n v="0.41285896799999999"/>
    <n v="0"/>
    <n v="0"/>
    <n v="1"/>
    <n v="25"/>
  </r>
  <r>
    <x v="33"/>
    <n v="4350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18.26521303196097"/>
    <n v="0.68061789569999998"/>
    <n v="2"/>
    <n v="0"/>
    <n v="0"/>
    <n v="0.48301392199999998"/>
    <n v="0"/>
    <n v="0"/>
    <n v="1"/>
    <n v="25"/>
  </r>
  <r>
    <x v="33"/>
    <n v="43513"/>
    <n v="9.7799999999999994"/>
    <n v="0.43"/>
    <n v="3"/>
    <n v="0"/>
    <n v="0"/>
    <n v="0"/>
    <n v="0.05"/>
    <n v="5.73"/>
    <n v="0"/>
    <n v="0"/>
    <n v="0"/>
    <n v="0"/>
    <n v="0"/>
    <n v="0"/>
    <n v="0"/>
    <n v="0"/>
    <n v="0"/>
    <n v="0"/>
    <n v="767.12589335078189"/>
    <n v="3.1651166308000001"/>
    <n v="2"/>
    <n v="0"/>
    <n v="0"/>
    <n v="0.61051283199999995"/>
    <n v="0"/>
    <n v="0"/>
    <n v="9.7799999999999994"/>
    <n v="244.49999999999997"/>
  </r>
  <r>
    <x v="33"/>
    <n v="43521"/>
    <n v="4"/>
    <n v="0"/>
    <n v="2"/>
    <n v="0"/>
    <n v="0"/>
    <n v="0"/>
    <n v="0"/>
    <n v="4"/>
    <n v="0"/>
    <n v="0"/>
    <n v="0"/>
    <n v="0"/>
    <n v="0"/>
    <n v="0"/>
    <n v="0"/>
    <n v="0"/>
    <n v="0"/>
    <n v="0"/>
    <n v="0"/>
    <n v="0.71184519099999999"/>
    <n v="2"/>
    <n v="0"/>
    <n v="0"/>
    <n v="0.34225080899999999"/>
    <n v="0"/>
    <n v="0"/>
    <n v="4"/>
    <n v="100"/>
  </r>
  <r>
    <x v="33"/>
    <n v="48298"/>
    <n v="11"/>
    <n v="0"/>
    <n v="0.7"/>
    <n v="0"/>
    <n v="0"/>
    <n v="1"/>
    <n v="1"/>
    <n v="5"/>
    <n v="0"/>
    <n v="0"/>
    <n v="0"/>
    <n v="0"/>
    <n v="0"/>
    <n v="0"/>
    <n v="0"/>
    <n v="0"/>
    <n v="0"/>
    <n v="0.5"/>
    <n v="360.31298947626044"/>
    <n v="0.93499402740000004"/>
    <n v="2"/>
    <n v="0"/>
    <n v="0"/>
    <n v="0.52897740699999996"/>
    <n v="0"/>
    <n v="0"/>
    <n v="11.1"/>
    <n v="277.5"/>
  </r>
  <r>
    <x v="33"/>
    <n v="48124"/>
    <n v="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719595E-2"/>
    <n v="2"/>
    <n v="0"/>
    <n v="0"/>
    <n v="0.18601177599999999"/>
    <n v="0"/>
    <n v="0"/>
    <n v="0.92"/>
    <n v="23"/>
  </r>
  <r>
    <x v="33"/>
    <n v="43539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1073.9412431158169"/>
    <n v="2.3002313328000001"/>
    <n v="2"/>
    <n v="0"/>
    <n v="0"/>
    <n v="0.71188027600000003"/>
    <n v="0"/>
    <n v="0"/>
    <n v="3"/>
    <n v="75"/>
  </r>
  <r>
    <x v="33"/>
    <n v="4520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41.25299020403747"/>
    <n v="0.77323039220000001"/>
    <n v="2"/>
    <n v="0"/>
    <n v="0"/>
    <n v="0.47104358699999999"/>
    <n v="0"/>
    <n v="0"/>
    <n v="2"/>
    <n v="50"/>
  </r>
  <r>
    <x v="33"/>
    <n v="46425"/>
    <n v="26.73"/>
    <n v="0"/>
    <n v="5"/>
    <n v="1"/>
    <n v="0"/>
    <n v="0.76"/>
    <n v="2"/>
    <n v="13.61"/>
    <n v="0"/>
    <n v="0"/>
    <n v="0"/>
    <n v="0"/>
    <n v="0"/>
    <n v="0"/>
    <n v="0"/>
    <n v="0"/>
    <n v="0"/>
    <n v="0"/>
    <n v="500.54221762898089"/>
    <n v="0.80189160950000005"/>
    <n v="2"/>
    <n v="0"/>
    <n v="0"/>
    <n v="0.51046951100000004"/>
    <n v="0"/>
    <n v="0"/>
    <n v="26.73"/>
    <n v="668.25"/>
  </r>
  <r>
    <x v="33"/>
    <n v="47241"/>
    <n v="2.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9.0945514000000005E-2"/>
    <n v="2"/>
    <n v="0"/>
    <n v="0"/>
    <n v="0.16924830799999999"/>
    <n v="0"/>
    <n v="0"/>
    <n v="2.4"/>
    <n v="60"/>
  </r>
  <r>
    <x v="33"/>
    <n v="43562"/>
    <n v="1.44"/>
    <n v="0"/>
    <n v="1.44"/>
    <n v="0"/>
    <n v="0"/>
    <n v="0"/>
    <n v="0"/>
    <n v="0"/>
    <n v="0"/>
    <n v="0"/>
    <n v="0"/>
    <n v="0"/>
    <n v="0"/>
    <n v="0"/>
    <n v="0"/>
    <n v="0"/>
    <n v="0"/>
    <n v="0"/>
    <n v="118.39971372819718"/>
    <n v="2.0076204588"/>
    <n v="2"/>
    <n v="0"/>
    <n v="0"/>
    <n v="0.367776031"/>
    <n v="0"/>
    <n v="0"/>
    <n v="1.44"/>
    <n v="36"/>
  </r>
  <r>
    <x v="33"/>
    <n v="4357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07.53902696212378"/>
    <n v="0.26330165500000002"/>
    <n v="2"/>
    <n v="0"/>
    <n v="0"/>
    <n v="0.68570802900000005"/>
    <n v="0"/>
    <n v="0"/>
    <n v="1"/>
    <n v="25"/>
  </r>
  <r>
    <x v="33"/>
    <n v="43588"/>
    <n v="0.23"/>
    <n v="0"/>
    <n v="0"/>
    <n v="0"/>
    <n v="0"/>
    <n v="0"/>
    <n v="0"/>
    <n v="0"/>
    <n v="0"/>
    <n v="0"/>
    <n v="0"/>
    <n v="0"/>
    <n v="0"/>
    <n v="0"/>
    <n v="0"/>
    <n v="0"/>
    <n v="0"/>
    <n v="0"/>
    <n v="695.23689825389226"/>
    <n v="0.81185767819999999"/>
    <n v="2"/>
    <n v="0"/>
    <n v="0"/>
    <n v="0.62699031299999997"/>
    <n v="0"/>
    <n v="0"/>
    <n v="0.23"/>
    <n v="5.75"/>
  </r>
  <r>
    <x v="33"/>
    <n v="43604"/>
    <n v="1.26"/>
    <n v="0"/>
    <n v="0"/>
    <n v="0"/>
    <n v="0"/>
    <n v="0"/>
    <n v="0"/>
    <n v="0"/>
    <n v="0"/>
    <n v="0"/>
    <n v="0"/>
    <n v="0"/>
    <n v="0"/>
    <n v="0"/>
    <n v="0"/>
    <n v="0"/>
    <n v="0"/>
    <n v="0"/>
    <n v="264.08277275745593"/>
    <n v="1.0503456577000001"/>
    <n v="2"/>
    <n v="0"/>
    <n v="0"/>
    <n v="0.466021878"/>
    <n v="0"/>
    <n v="0"/>
    <n v="1.26"/>
    <n v="31.5"/>
  </r>
  <r>
    <x v="33"/>
    <n v="48074"/>
    <n v="1.77"/>
    <n v="0"/>
    <n v="0"/>
    <n v="0"/>
    <n v="0"/>
    <n v="0"/>
    <n v="0"/>
    <n v="0"/>
    <n v="0"/>
    <n v="0"/>
    <n v="0"/>
    <n v="0"/>
    <n v="0"/>
    <n v="0"/>
    <n v="0"/>
    <n v="0"/>
    <n v="0"/>
    <n v="0"/>
    <n v="104.62833439922539"/>
    <n v="0.2622798938"/>
    <n v="2"/>
    <n v="0"/>
    <n v="0"/>
    <n v="0.34609939000000001"/>
    <n v="0"/>
    <n v="0"/>
    <n v="1.77"/>
    <n v="44.25"/>
  </r>
  <r>
    <x v="33"/>
    <n v="4892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64675671850000005"/>
    <n v="2"/>
    <n v="0"/>
    <n v="0"/>
    <n v="0.241477309"/>
    <n v="0"/>
    <n v="0"/>
    <n v="1"/>
    <n v="25"/>
  </r>
  <r>
    <x v="33"/>
    <n v="43612"/>
    <n v="3.74"/>
    <n v="0"/>
    <n v="0"/>
    <n v="0"/>
    <n v="0"/>
    <n v="0"/>
    <n v="0"/>
    <n v="0.76"/>
    <n v="0"/>
    <n v="0"/>
    <n v="0"/>
    <n v="0"/>
    <n v="0"/>
    <n v="0"/>
    <n v="0"/>
    <n v="0"/>
    <n v="0"/>
    <n v="0"/>
    <n v="0"/>
    <n v="0.45239227970000001"/>
    <n v="2"/>
    <n v="0"/>
    <n v="0"/>
    <n v="0.29592442099999999"/>
    <n v="0"/>
    <n v="0"/>
    <n v="3.74"/>
    <n v="93.5"/>
  </r>
  <r>
    <x v="33"/>
    <n v="47167"/>
    <n v="7.5"/>
    <n v="0.52"/>
    <n v="0.48"/>
    <n v="0"/>
    <n v="0"/>
    <n v="0"/>
    <n v="0"/>
    <n v="4"/>
    <n v="0"/>
    <n v="0"/>
    <n v="0"/>
    <n v="0"/>
    <n v="0"/>
    <n v="0"/>
    <n v="0"/>
    <n v="0"/>
    <n v="0"/>
    <n v="0.5"/>
    <n v="0"/>
    <n v="0.31605706059999999"/>
    <n v="2"/>
    <n v="0"/>
    <n v="0"/>
    <n v="0.19304649400000001"/>
    <n v="0"/>
    <n v="0"/>
    <n v="7.6"/>
    <n v="190"/>
  </r>
  <r>
    <x v="33"/>
    <n v="46318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21.64212575955958"/>
    <n v="0.94530887539999997"/>
    <n v="2"/>
    <n v="0"/>
    <n v="0"/>
    <n v="0.63963283199999998"/>
    <n v="0"/>
    <n v="0"/>
    <n v="1"/>
    <n v="25"/>
  </r>
  <r>
    <x v="33"/>
    <n v="46748"/>
    <n v="4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.1287707619"/>
    <n v="2"/>
    <n v="0"/>
    <n v="0"/>
    <n v="0.225324838"/>
    <n v="0"/>
    <n v="0"/>
    <n v="4"/>
    <n v="100"/>
  </r>
  <r>
    <x v="33"/>
    <n v="4846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16.7761065269313"/>
    <n v="0.61867805379999996"/>
    <n v="2"/>
    <n v="0"/>
    <n v="0"/>
    <n v="0.44961267399999999"/>
    <n v="0"/>
    <n v="0"/>
    <n v="1"/>
    <n v="25"/>
  </r>
  <r>
    <x v="33"/>
    <n v="4686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37.4967237006052"/>
    <n v="0.16523741829999999"/>
    <n v="2"/>
    <n v="0"/>
    <n v="0"/>
    <n v="0.33769860099999999"/>
    <n v="0"/>
    <n v="0"/>
    <n v="1"/>
    <n v="25"/>
  </r>
  <r>
    <x v="33"/>
    <n v="48306"/>
    <n v="5.68"/>
    <n v="0"/>
    <n v="1"/>
    <n v="0"/>
    <n v="0"/>
    <n v="0"/>
    <n v="0"/>
    <n v="3.1"/>
    <n v="0"/>
    <n v="0"/>
    <n v="0"/>
    <n v="0"/>
    <n v="0"/>
    <n v="0"/>
    <n v="0"/>
    <n v="0"/>
    <n v="0"/>
    <n v="0"/>
    <n v="0"/>
    <n v="0.59733024670000001"/>
    <n v="2"/>
    <n v="0"/>
    <n v="0"/>
    <n v="0.34628678499999999"/>
    <n v="0"/>
    <n v="0"/>
    <n v="5.68"/>
    <n v="142"/>
  </r>
  <r>
    <x v="33"/>
    <n v="43638"/>
    <n v="1.62"/>
    <n v="0"/>
    <n v="0"/>
    <n v="0"/>
    <n v="0"/>
    <n v="0"/>
    <n v="0"/>
    <n v="0.62"/>
    <n v="0"/>
    <n v="0"/>
    <n v="0"/>
    <n v="0"/>
    <n v="0"/>
    <n v="0"/>
    <n v="0"/>
    <n v="0"/>
    <n v="0"/>
    <n v="0"/>
    <n v="0"/>
    <n v="0.87628858320000003"/>
    <n v="2"/>
    <n v="0"/>
    <n v="0"/>
    <n v="0.31808153900000002"/>
    <n v="0"/>
    <n v="0"/>
    <n v="1.62"/>
    <n v="40.5"/>
  </r>
  <r>
    <x v="33"/>
    <n v="4364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82196800000003E-2"/>
    <n v="2"/>
    <n v="0"/>
    <n v="0"/>
    <n v="6.4183744000000001E-2"/>
    <n v="0"/>
    <n v="0"/>
    <n v="2"/>
    <n v="50"/>
  </r>
  <r>
    <x v="33"/>
    <n v="45237"/>
    <n v="0.63"/>
    <n v="0"/>
    <n v="0"/>
    <n v="0"/>
    <n v="0"/>
    <n v="0"/>
    <n v="0"/>
    <n v="0.49"/>
    <n v="0"/>
    <n v="0"/>
    <n v="0"/>
    <n v="0"/>
    <n v="0"/>
    <n v="0"/>
    <n v="0"/>
    <n v="0"/>
    <n v="0"/>
    <n v="0"/>
    <n v="546.93601174146818"/>
    <n v="1.4440610303000001"/>
    <n v="2"/>
    <n v="0"/>
    <n v="0"/>
    <n v="0.65545722799999995"/>
    <n v="0"/>
    <n v="0"/>
    <n v="0.63"/>
    <n v="15.75"/>
  </r>
  <r>
    <x v="33"/>
    <n v="50112"/>
    <n v="6.82"/>
    <n v="0"/>
    <n v="0"/>
    <n v="0"/>
    <n v="0"/>
    <n v="0"/>
    <n v="0"/>
    <n v="4.53"/>
    <n v="0"/>
    <n v="0"/>
    <n v="0"/>
    <n v="0"/>
    <n v="0"/>
    <n v="0"/>
    <n v="0"/>
    <n v="0"/>
    <n v="0"/>
    <n v="0"/>
    <n v="322.96384866176356"/>
    <n v="0.85876203029999998"/>
    <n v="2"/>
    <n v="0"/>
    <n v="0"/>
    <n v="0.53753136999999995"/>
    <n v="0"/>
    <n v="0"/>
    <n v="6.82"/>
    <n v="170.5"/>
  </r>
  <r>
    <x v="33"/>
    <n v="50120"/>
    <n v="4.51"/>
    <n v="0"/>
    <n v="0"/>
    <n v="0"/>
    <n v="0"/>
    <n v="0"/>
    <n v="0"/>
    <n v="1.51"/>
    <n v="0"/>
    <n v="0"/>
    <n v="0"/>
    <n v="0"/>
    <n v="0"/>
    <n v="0"/>
    <n v="0"/>
    <n v="0"/>
    <n v="0"/>
    <n v="0"/>
    <n v="318.53151699353521"/>
    <n v="1.1645896113"/>
    <n v="2"/>
    <n v="0"/>
    <n v="0"/>
    <n v="0.56085530800000005"/>
    <n v="0"/>
    <n v="0"/>
    <n v="4.51"/>
    <n v="112.75"/>
  </r>
  <r>
    <x v="33"/>
    <n v="43653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6.7757745547834709"/>
    <n v="1.0190333101"/>
    <n v="2"/>
    <n v="0"/>
    <n v="0"/>
    <n v="0.31807660900000001"/>
    <n v="0"/>
    <n v="0"/>
    <n v="3"/>
    <n v="75"/>
  </r>
  <r>
    <x v="33"/>
    <n v="46177"/>
    <n v="0.04"/>
    <n v="0"/>
    <n v="0.04"/>
    <n v="0"/>
    <n v="0"/>
    <n v="0"/>
    <n v="0"/>
    <n v="0.04"/>
    <n v="0"/>
    <n v="0"/>
    <n v="0"/>
    <n v="0"/>
    <n v="0"/>
    <n v="0"/>
    <n v="0"/>
    <n v="0"/>
    <n v="0"/>
    <n v="0"/>
    <n v="118.50473572559682"/>
    <n v="1.2908612124000001"/>
    <n v="2"/>
    <n v="0"/>
    <n v="0"/>
    <n v="0.393166442"/>
    <n v="0"/>
    <n v="0"/>
    <n v="0.04"/>
    <n v="1"/>
  </r>
  <r>
    <x v="33"/>
    <n v="43661"/>
    <n v="0.22"/>
    <n v="0"/>
    <n v="0.22"/>
    <n v="0"/>
    <n v="0"/>
    <n v="0"/>
    <n v="0"/>
    <n v="0.22"/>
    <n v="0"/>
    <n v="0"/>
    <n v="0"/>
    <n v="0"/>
    <n v="0"/>
    <n v="0"/>
    <n v="0"/>
    <n v="0"/>
    <n v="0"/>
    <n v="0"/>
    <n v="232.40700048490416"/>
    <n v="0.2385473209"/>
    <n v="2"/>
    <n v="0"/>
    <n v="0"/>
    <n v="0.468449002"/>
    <n v="0"/>
    <n v="0"/>
    <n v="0.22"/>
    <n v="5.5"/>
  </r>
  <r>
    <x v="33"/>
    <n v="45856"/>
    <n v="1.34"/>
    <n v="0"/>
    <n v="0.22"/>
    <n v="0"/>
    <n v="0"/>
    <n v="0"/>
    <n v="0"/>
    <n v="0"/>
    <n v="0"/>
    <n v="0"/>
    <n v="0"/>
    <n v="0"/>
    <n v="0"/>
    <n v="0"/>
    <n v="0"/>
    <n v="0"/>
    <n v="0"/>
    <n v="0"/>
    <n v="333.08078758645331"/>
    <n v="1.1322056169000001"/>
    <n v="2"/>
    <n v="0"/>
    <n v="0"/>
    <n v="0.47464993100000002"/>
    <n v="0"/>
    <n v="0"/>
    <n v="1.34"/>
    <n v="33.5"/>
  </r>
  <r>
    <x v="33"/>
    <n v="48470"/>
    <n v="3"/>
    <n v="0"/>
    <n v="0"/>
    <n v="0"/>
    <n v="0"/>
    <n v="0"/>
    <n v="0"/>
    <n v="3"/>
    <n v="0"/>
    <n v="0"/>
    <n v="0"/>
    <n v="0"/>
    <n v="0"/>
    <n v="0"/>
    <n v="0"/>
    <n v="0"/>
    <n v="0"/>
    <n v="0.5"/>
    <n v="0"/>
    <n v="0.1766471687"/>
    <n v="2"/>
    <n v="0"/>
    <n v="0"/>
    <n v="0.274044766"/>
    <n v="0"/>
    <n v="0"/>
    <n v="3.1"/>
    <n v="77.5"/>
  </r>
  <r>
    <x v="33"/>
    <n v="47787"/>
    <n v="8.2200000000000006"/>
    <n v="0"/>
    <n v="0"/>
    <n v="0"/>
    <n v="0"/>
    <n v="1"/>
    <n v="0.82"/>
    <n v="4"/>
    <n v="0"/>
    <n v="0"/>
    <n v="0"/>
    <n v="0"/>
    <n v="0"/>
    <n v="0"/>
    <n v="0"/>
    <n v="0"/>
    <n v="0"/>
    <n v="0"/>
    <n v="190.5587262358454"/>
    <n v="1.6085776633"/>
    <n v="2"/>
    <n v="0"/>
    <n v="0"/>
    <n v="0.39414794199999997"/>
    <n v="0"/>
    <n v="0"/>
    <n v="8.2200000000000006"/>
    <n v="205.50000000000003"/>
  </r>
  <r>
    <x v="33"/>
    <n v="46755"/>
    <n v="2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.2268967046"/>
    <n v="2"/>
    <n v="0"/>
    <n v="0"/>
    <n v="0.15186519200000001"/>
    <n v="0"/>
    <n v="0"/>
    <n v="2.1"/>
    <n v="52.5"/>
  </r>
  <r>
    <x v="33"/>
    <n v="43695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650.65274469349583"/>
    <n v="1.3356187754"/>
    <n v="2"/>
    <n v="0"/>
    <n v="0"/>
    <n v="0.64295860599999999"/>
    <n v="0"/>
    <n v="0"/>
    <n v="1"/>
    <n v="25"/>
  </r>
  <r>
    <x v="33"/>
    <n v="43703"/>
    <n v="4.88"/>
    <n v="0"/>
    <n v="0.66"/>
    <n v="0"/>
    <n v="0"/>
    <n v="0"/>
    <n v="0"/>
    <n v="4.88"/>
    <n v="0"/>
    <n v="0"/>
    <n v="0"/>
    <n v="0"/>
    <n v="0"/>
    <n v="0"/>
    <n v="0"/>
    <n v="0"/>
    <n v="0"/>
    <n v="0"/>
    <n v="1735.0450837576154"/>
    <n v="2.8748521451000002"/>
    <n v="2"/>
    <n v="0"/>
    <n v="0"/>
    <n v="0.9"/>
    <n v="0"/>
    <n v="0"/>
    <n v="4.88"/>
    <n v="122"/>
  </r>
  <r>
    <x v="33"/>
    <n v="43711"/>
    <n v="1.04"/>
    <n v="0"/>
    <n v="0"/>
    <n v="0"/>
    <n v="0"/>
    <n v="0"/>
    <n v="0"/>
    <n v="0"/>
    <n v="0"/>
    <n v="0"/>
    <n v="0"/>
    <n v="0"/>
    <n v="0"/>
    <n v="0"/>
    <n v="0"/>
    <n v="0"/>
    <n v="0"/>
    <n v="0"/>
    <n v="2087.8037771290442"/>
    <n v="3.9465661832999999"/>
    <n v="2"/>
    <n v="0"/>
    <n v="0"/>
    <n v="0.88313376700000001"/>
    <n v="0"/>
    <n v="0"/>
    <n v="1.04"/>
    <n v="26"/>
  </r>
  <r>
    <x v="33"/>
    <n v="49833"/>
    <n v="3.77"/>
    <n v="0"/>
    <n v="0.76"/>
    <n v="0"/>
    <n v="0"/>
    <n v="0"/>
    <n v="0"/>
    <n v="3.77"/>
    <n v="0"/>
    <n v="0"/>
    <n v="0"/>
    <n v="0"/>
    <n v="0"/>
    <n v="0"/>
    <n v="0"/>
    <n v="0"/>
    <n v="0"/>
    <n v="0"/>
    <n v="389.71980340888132"/>
    <n v="2.8577936839999998"/>
    <n v="2"/>
    <n v="0"/>
    <n v="0"/>
    <n v="0.489675258"/>
    <n v="0"/>
    <n v="0"/>
    <n v="3.77"/>
    <n v="94.25"/>
  </r>
  <r>
    <x v="33"/>
    <n v="471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38064419999999"/>
    <n v="2"/>
    <n v="0"/>
    <n v="0"/>
    <n v="0.207131339"/>
    <n v="0"/>
    <n v="0"/>
    <n v="1"/>
    <n v="25"/>
  </r>
  <r>
    <x v="33"/>
    <n v="5041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26.13781844132063"/>
    <n v="0.55997459790000004"/>
    <n v="2"/>
    <n v="0"/>
    <n v="0"/>
    <n v="0.61155008399999999"/>
    <n v="0"/>
    <n v="0"/>
    <n v="1"/>
    <n v="25"/>
  </r>
  <r>
    <x v="33"/>
    <n v="45278"/>
    <n v="6.71"/>
    <n v="0"/>
    <n v="0.83"/>
    <n v="0"/>
    <n v="0"/>
    <n v="0"/>
    <n v="0"/>
    <n v="5.71"/>
    <n v="0"/>
    <n v="0"/>
    <n v="0"/>
    <n v="0"/>
    <n v="0"/>
    <n v="0"/>
    <n v="0"/>
    <n v="0"/>
    <n v="0"/>
    <n v="0"/>
    <n v="130.79850528567658"/>
    <n v="0.47059598889999998"/>
    <n v="2"/>
    <n v="0"/>
    <n v="0"/>
    <n v="0.38791700499999998"/>
    <n v="0"/>
    <n v="0"/>
    <n v="6.71"/>
    <n v="167.75"/>
  </r>
  <r>
    <x v="33"/>
    <n v="46714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526.88893364792546"/>
    <n v="0.52882071310000001"/>
    <n v="2"/>
    <n v="0"/>
    <n v="0"/>
    <n v="0.51303895099999997"/>
    <n v="0"/>
    <n v="0"/>
    <n v="2"/>
    <n v="50"/>
  </r>
  <r>
    <x v="33"/>
    <n v="50138"/>
    <n v="2.91"/>
    <n v="0"/>
    <n v="0.55000000000000004"/>
    <n v="0"/>
    <n v="0"/>
    <n v="0"/>
    <n v="0"/>
    <n v="1"/>
    <n v="0"/>
    <n v="0"/>
    <n v="0"/>
    <n v="0"/>
    <n v="0"/>
    <n v="0"/>
    <n v="0"/>
    <n v="0"/>
    <n v="0"/>
    <n v="0"/>
    <n v="376.96875848156975"/>
    <n v="0.42948453590000002"/>
    <n v="2"/>
    <n v="0"/>
    <n v="0"/>
    <n v="0.567383584"/>
    <n v="0"/>
    <n v="0"/>
    <n v="2.91"/>
    <n v="72.75"/>
  </r>
  <r>
    <x v="33"/>
    <n v="47183"/>
    <n v="6.43"/>
    <n v="0"/>
    <n v="1"/>
    <n v="0"/>
    <n v="0"/>
    <n v="0"/>
    <n v="0"/>
    <n v="0"/>
    <n v="0"/>
    <n v="0"/>
    <n v="0"/>
    <n v="0"/>
    <n v="0"/>
    <n v="0"/>
    <n v="0"/>
    <n v="0"/>
    <n v="0"/>
    <n v="0.5"/>
    <n v="0"/>
    <n v="0.1233459631"/>
    <n v="2"/>
    <n v="0"/>
    <n v="0"/>
    <n v="0.21191821"/>
    <n v="0"/>
    <n v="0"/>
    <n v="6.5299999999999994"/>
    <n v="163.24999999999997"/>
  </r>
  <r>
    <x v="33"/>
    <n v="4529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95.60594147719303"/>
    <n v="1.3970150262000001"/>
    <n v="2"/>
    <n v="0"/>
    <n v="0"/>
    <n v="0.68416059299999998"/>
    <n v="0"/>
    <n v="0"/>
    <n v="1"/>
    <n v="25"/>
  </r>
  <r>
    <x v="33"/>
    <n v="43752"/>
    <n v="7.63"/>
    <n v="0"/>
    <n v="2"/>
    <n v="0"/>
    <n v="0"/>
    <n v="0"/>
    <n v="0"/>
    <n v="1.63"/>
    <n v="0"/>
    <n v="0"/>
    <n v="0"/>
    <n v="0"/>
    <n v="0"/>
    <n v="0"/>
    <n v="0"/>
    <n v="0"/>
    <n v="0"/>
    <n v="0"/>
    <n v="195.16110414154781"/>
    <n v="1.2931511515"/>
    <n v="2"/>
    <n v="0"/>
    <n v="0"/>
    <n v="0.46646849499999998"/>
    <n v="0"/>
    <n v="0"/>
    <n v="7.63"/>
    <n v="190.75"/>
  </r>
  <r>
    <x v="33"/>
    <n v="4941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379.95657150507043"/>
    <n v="0.63887628799999996"/>
    <n v="2"/>
    <n v="0"/>
    <n v="0"/>
    <n v="0.494880969"/>
    <n v="0"/>
    <n v="0"/>
    <n v="2"/>
    <n v="50"/>
  </r>
  <r>
    <x v="33"/>
    <n v="43786"/>
    <n v="18.09"/>
    <n v="0"/>
    <n v="2"/>
    <n v="0"/>
    <n v="0"/>
    <n v="0"/>
    <n v="0"/>
    <n v="11"/>
    <n v="0"/>
    <n v="0"/>
    <n v="0"/>
    <n v="0"/>
    <n v="0"/>
    <n v="0"/>
    <n v="0"/>
    <n v="0"/>
    <n v="0"/>
    <n v="0"/>
    <n v="1095.3886443246988"/>
    <n v="3.9572566881000002"/>
    <n v="2"/>
    <n v="0"/>
    <n v="0"/>
    <n v="0.76547957700000002"/>
    <n v="0"/>
    <n v="0"/>
    <n v="18.09"/>
    <n v="452.25"/>
  </r>
  <r>
    <x v="33"/>
    <n v="48488"/>
    <n v="1.38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49367996260000002"/>
    <n v="2"/>
    <n v="0"/>
    <n v="0"/>
    <n v="0.32777998600000002"/>
    <n v="0"/>
    <n v="0"/>
    <n v="1.38"/>
    <n v="34.5"/>
  </r>
  <r>
    <x v="33"/>
    <n v="4530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92.39355459625131"/>
    <n v="0.83319618009999996"/>
    <n v="2"/>
    <n v="0"/>
    <n v="0"/>
    <n v="0.63832943799999997"/>
    <n v="0"/>
    <n v="0"/>
    <n v="1"/>
    <n v="25"/>
  </r>
  <r>
    <x v="33"/>
    <n v="45328"/>
    <n v="4.4400000000000004"/>
    <n v="0"/>
    <n v="0"/>
    <n v="0"/>
    <n v="0"/>
    <n v="0"/>
    <n v="0"/>
    <n v="2.44"/>
    <n v="0"/>
    <n v="0"/>
    <n v="0"/>
    <n v="0"/>
    <n v="0"/>
    <n v="0"/>
    <n v="0"/>
    <n v="0"/>
    <n v="0"/>
    <n v="0"/>
    <n v="98.673114025208363"/>
    <n v="0.51251765299999996"/>
    <n v="2"/>
    <n v="0"/>
    <n v="0"/>
    <n v="0.3783628"/>
    <n v="0"/>
    <n v="0"/>
    <n v="4.4400000000000004"/>
    <n v="111.00000000000001"/>
  </r>
  <r>
    <x v="33"/>
    <n v="43802"/>
    <n v="18.53"/>
    <n v="0"/>
    <n v="4.55"/>
    <n v="0"/>
    <n v="0"/>
    <n v="1"/>
    <n v="1"/>
    <n v="11.11"/>
    <n v="0"/>
    <n v="0"/>
    <n v="0"/>
    <n v="0"/>
    <n v="0"/>
    <n v="0"/>
    <n v="0"/>
    <n v="0"/>
    <n v="0"/>
    <n v="0"/>
    <n v="454.00578141101448"/>
    <n v="3.6729279115"/>
    <n v="2"/>
    <n v="0"/>
    <n v="0"/>
    <n v="0.53438618000000004"/>
    <n v="0"/>
    <n v="0"/>
    <n v="18.53"/>
    <n v="463.25"/>
  </r>
  <r>
    <x v="33"/>
    <n v="43810"/>
    <n v="9.32"/>
    <n v="0.88"/>
    <n v="0"/>
    <n v="0"/>
    <n v="0"/>
    <n v="0"/>
    <n v="0"/>
    <n v="5.21"/>
    <n v="0"/>
    <n v="0"/>
    <n v="0"/>
    <n v="0"/>
    <n v="0"/>
    <n v="0"/>
    <n v="0"/>
    <n v="0"/>
    <n v="0"/>
    <n v="0"/>
    <n v="568.02677854202227"/>
    <n v="1.3119631057000001"/>
    <n v="2"/>
    <n v="0"/>
    <n v="0"/>
    <n v="0.57594952899999996"/>
    <n v="0"/>
    <n v="0"/>
    <n v="9.32"/>
    <n v="233"/>
  </r>
  <r>
    <x v="33"/>
    <n v="49981"/>
    <n v="1"/>
    <n v="0"/>
    <n v="0.99"/>
    <n v="0"/>
    <n v="0"/>
    <n v="0"/>
    <n v="0"/>
    <n v="0"/>
    <n v="0"/>
    <n v="0"/>
    <n v="0"/>
    <n v="0"/>
    <n v="0"/>
    <n v="0"/>
    <n v="0"/>
    <n v="0"/>
    <n v="0"/>
    <n v="0"/>
    <n v="0"/>
    <n v="0.1503247378"/>
    <n v="2"/>
    <n v="0"/>
    <n v="0"/>
    <n v="9.4803908000000006E-2"/>
    <n v="0"/>
    <n v="0"/>
    <n v="1"/>
    <n v="25"/>
  </r>
  <r>
    <x v="33"/>
    <n v="49999"/>
    <n v="2.430000000000000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71262628090000002"/>
    <n v="2"/>
    <n v="0"/>
    <n v="0"/>
    <n v="0.323266261"/>
    <n v="0"/>
    <n v="0"/>
    <n v="2.4300000000000002"/>
    <n v="60.750000000000007"/>
  </r>
  <r>
    <x v="33"/>
    <n v="4942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726.76847094642505"/>
    <n v="0.7377526056"/>
    <n v="2"/>
    <n v="0"/>
    <n v="0"/>
    <n v="0.59395842099999996"/>
    <n v="0"/>
    <n v="0"/>
    <n v="2"/>
    <n v="50"/>
  </r>
  <r>
    <x v="33"/>
    <n v="46433"/>
    <n v="2.2999999999999998"/>
    <n v="0"/>
    <n v="1"/>
    <n v="0"/>
    <n v="0"/>
    <n v="0"/>
    <n v="0"/>
    <n v="1.1000000000000001"/>
    <n v="0"/>
    <n v="0"/>
    <n v="0"/>
    <n v="0"/>
    <n v="0"/>
    <n v="0"/>
    <n v="0"/>
    <n v="0"/>
    <n v="0"/>
    <n v="0"/>
    <n v="497.38418528633792"/>
    <n v="0.68084522380000001"/>
    <n v="2"/>
    <n v="0"/>
    <n v="0"/>
    <n v="0.56944188200000001"/>
    <n v="0"/>
    <n v="0"/>
    <n v="2.2999999999999998"/>
    <n v="57.499999999999993"/>
  </r>
  <r>
    <x v="33"/>
    <n v="43836"/>
    <n v="5"/>
    <n v="0"/>
    <n v="0"/>
    <n v="0"/>
    <n v="0"/>
    <n v="1"/>
    <n v="0"/>
    <n v="3"/>
    <n v="0"/>
    <n v="0"/>
    <n v="0"/>
    <n v="0"/>
    <n v="0"/>
    <n v="0"/>
    <n v="0"/>
    <n v="0"/>
    <n v="0"/>
    <n v="0"/>
    <n v="111.29046648000877"/>
    <n v="0.78889559840000001"/>
    <n v="2"/>
    <n v="0"/>
    <n v="0"/>
    <n v="0.41413637399999997"/>
    <n v="0"/>
    <n v="0"/>
    <n v="5"/>
    <n v="125"/>
  </r>
  <r>
    <x v="33"/>
    <n v="4655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864632699999998"/>
    <n v="2"/>
    <n v="0"/>
    <n v="0"/>
    <n v="0.05"/>
    <n v="0"/>
    <n v="0"/>
    <n v="1"/>
    <n v="25"/>
  </r>
  <r>
    <x v="33"/>
    <n v="48934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40946958999999999"/>
    <n v="2"/>
    <n v="0"/>
    <n v="0"/>
    <n v="0.05"/>
    <n v="0"/>
    <n v="0"/>
    <n v="2"/>
    <n v="50"/>
  </r>
  <r>
    <x v="33"/>
    <n v="43844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1635.2245477017691"/>
    <n v="3.3804575904999998"/>
    <n v="2"/>
    <n v="0"/>
    <n v="0"/>
    <n v="0.84118838500000004"/>
    <n v="0"/>
    <n v="0"/>
    <n v="3"/>
    <n v="75"/>
  </r>
  <r>
    <x v="33"/>
    <n v="43851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052690519999999"/>
    <n v="2"/>
    <n v="0"/>
    <n v="0"/>
    <n v="0.34193079300000001"/>
    <n v="0"/>
    <n v="0"/>
    <n v="0.98"/>
    <n v="24.5"/>
  </r>
  <r>
    <x v="33"/>
    <n v="43877"/>
    <n v="2.44"/>
    <n v="0"/>
    <n v="0"/>
    <n v="1"/>
    <n v="0"/>
    <n v="1"/>
    <n v="0"/>
    <n v="2"/>
    <n v="0"/>
    <n v="0"/>
    <n v="0"/>
    <n v="0"/>
    <n v="0"/>
    <n v="0"/>
    <n v="0"/>
    <n v="0"/>
    <n v="0"/>
    <n v="0"/>
    <n v="368.29343461474542"/>
    <n v="0.64318991780000001"/>
    <n v="2"/>
    <n v="0"/>
    <n v="0"/>
    <n v="0.48889373899999999"/>
    <n v="0"/>
    <n v="0"/>
    <n v="2.44"/>
    <n v="61"/>
  </r>
  <r>
    <x v="33"/>
    <n v="47027"/>
    <n v="3.6"/>
    <n v="0"/>
    <n v="0"/>
    <n v="0"/>
    <n v="0"/>
    <n v="0"/>
    <n v="0"/>
    <n v="1.6"/>
    <n v="0"/>
    <n v="0"/>
    <n v="0"/>
    <n v="0"/>
    <n v="0"/>
    <n v="0"/>
    <n v="0"/>
    <n v="0"/>
    <n v="0"/>
    <n v="0"/>
    <n v="0"/>
    <n v="9.4266410999999994E-2"/>
    <n v="2"/>
    <n v="0"/>
    <n v="0"/>
    <n v="0.22631918000000001"/>
    <n v="0"/>
    <n v="0"/>
    <n v="3.6"/>
    <n v="90"/>
  </r>
  <r>
    <x v="33"/>
    <n v="4390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665.9332201790639"/>
    <n v="3.7293898327999999"/>
    <n v="2"/>
    <n v="0"/>
    <n v="0"/>
    <n v="0.79655707600000003"/>
    <n v="0"/>
    <n v="0"/>
    <n v="2"/>
    <n v="50"/>
  </r>
  <r>
    <x v="33"/>
    <n v="4784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8.849802509699746"/>
    <n v="0.39707610510000002"/>
    <n v="2"/>
    <n v="0"/>
    <n v="0"/>
    <n v="0.320619553"/>
    <n v="0"/>
    <n v="0"/>
    <n v="2"/>
    <n v="50"/>
  </r>
  <r>
    <x v="33"/>
    <n v="43919"/>
    <n v="53.71"/>
    <n v="0.35"/>
    <n v="16.7"/>
    <n v="0.03"/>
    <n v="0"/>
    <n v="0"/>
    <n v="0.49"/>
    <n v="34.880000000000003"/>
    <n v="0"/>
    <n v="0"/>
    <n v="0"/>
    <n v="0"/>
    <n v="0"/>
    <n v="0"/>
    <n v="0"/>
    <n v="0"/>
    <n v="0"/>
    <n v="0"/>
    <n v="1245.0982197954263"/>
    <n v="2.4779993368"/>
    <n v="2"/>
    <n v="0"/>
    <n v="0"/>
    <n v="0.82203365799999994"/>
    <n v="0"/>
    <n v="0"/>
    <n v="53.71"/>
    <n v="1342.75"/>
  </r>
  <r>
    <x v="33"/>
    <n v="48835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324.59445608297995"/>
    <n v="0.74745377719999995"/>
    <n v="2"/>
    <n v="0"/>
    <n v="0"/>
    <n v="0.46013860499999998"/>
    <n v="0"/>
    <n v="0"/>
    <n v="1"/>
    <n v="25"/>
  </r>
  <r>
    <x v="33"/>
    <n v="43927"/>
    <n v="9.14"/>
    <n v="0"/>
    <n v="2.85"/>
    <n v="0"/>
    <n v="0"/>
    <n v="0"/>
    <n v="1"/>
    <n v="6.87"/>
    <n v="0"/>
    <n v="0"/>
    <n v="0"/>
    <n v="0"/>
    <n v="0"/>
    <n v="0"/>
    <n v="0"/>
    <n v="0"/>
    <n v="0"/>
    <n v="0"/>
    <n v="671.97824902595255"/>
    <n v="1.0605266900999999"/>
    <n v="2"/>
    <n v="0"/>
    <n v="0"/>
    <n v="0.64636322499999999"/>
    <n v="0"/>
    <n v="0"/>
    <n v="9.14"/>
    <n v="228.5"/>
  </r>
  <r>
    <x v="33"/>
    <n v="47795"/>
    <n v="23.5"/>
    <n v="1"/>
    <n v="5.72"/>
    <n v="0.56000000000000005"/>
    <n v="0"/>
    <n v="0"/>
    <n v="0"/>
    <n v="11.08"/>
    <n v="0"/>
    <n v="0"/>
    <n v="0"/>
    <n v="0"/>
    <n v="0"/>
    <n v="0"/>
    <n v="0"/>
    <n v="0"/>
    <n v="0"/>
    <n v="0"/>
    <n v="61.872566153570389"/>
    <n v="1.1103360429"/>
    <n v="2"/>
    <n v="0"/>
    <n v="0"/>
    <n v="0.37445986399999998"/>
    <n v="0"/>
    <n v="0"/>
    <n v="23.5"/>
    <n v="587.5"/>
  </r>
  <r>
    <x v="33"/>
    <n v="4678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28.74725307988015"/>
    <n v="0.50311946819999998"/>
    <n v="2"/>
    <n v="0"/>
    <n v="0"/>
    <n v="0.41694651399999999"/>
    <n v="0"/>
    <n v="0"/>
    <n v="2"/>
    <n v="50"/>
  </r>
  <r>
    <x v="33"/>
    <n v="5068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547.85282623995261"/>
    <n v="0.41976404070000001"/>
    <n v="2"/>
    <n v="0"/>
    <n v="0"/>
    <n v="0.52175245800000003"/>
    <n v="0"/>
    <n v="0"/>
    <n v="1"/>
    <n v="25"/>
  </r>
  <r>
    <x v="33"/>
    <n v="43943"/>
    <n v="3.65"/>
    <n v="0"/>
    <n v="0"/>
    <n v="0"/>
    <n v="0"/>
    <n v="0"/>
    <n v="1"/>
    <n v="3"/>
    <n v="0"/>
    <n v="0"/>
    <n v="0"/>
    <n v="0"/>
    <n v="0"/>
    <n v="0"/>
    <n v="0"/>
    <n v="0"/>
    <n v="0"/>
    <n v="0"/>
    <n v="612.49029482281071"/>
    <n v="2.0590288838999999"/>
    <n v="2"/>
    <n v="0"/>
    <n v="0"/>
    <n v="0.58984914499999996"/>
    <n v="0"/>
    <n v="0"/>
    <n v="3.65"/>
    <n v="91.25"/>
  </r>
  <r>
    <x v="33"/>
    <n v="43950"/>
    <n v="4.12"/>
    <n v="0"/>
    <n v="1"/>
    <n v="0"/>
    <n v="0"/>
    <n v="0"/>
    <n v="0"/>
    <n v="1.61"/>
    <n v="0"/>
    <n v="0"/>
    <n v="0"/>
    <n v="0"/>
    <n v="0"/>
    <n v="0"/>
    <n v="0"/>
    <n v="0"/>
    <n v="0"/>
    <n v="0"/>
    <n v="1071.5962627888343"/>
    <n v="2.2047811682999998"/>
    <n v="2"/>
    <n v="0"/>
    <n v="0"/>
    <n v="0.74142154400000004"/>
    <n v="0"/>
    <n v="0"/>
    <n v="4.12"/>
    <n v="103"/>
  </r>
  <r>
    <x v="33"/>
    <n v="4705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3.50599716301869"/>
    <n v="0.4111541447"/>
    <n v="2"/>
    <n v="0"/>
    <n v="0"/>
    <n v="0.36741190899999998"/>
    <n v="0"/>
    <n v="0"/>
    <n v="1"/>
    <n v="25"/>
  </r>
  <r>
    <x v="33"/>
    <n v="4762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131.7659701624684"/>
    <n v="0.64158361760000004"/>
    <n v="2"/>
    <n v="0"/>
    <n v="0"/>
    <n v="0.74023916400000001"/>
    <n v="0"/>
    <n v="0"/>
    <n v="1"/>
    <n v="25"/>
  </r>
  <r>
    <x v="33"/>
    <n v="46102"/>
    <n v="5.82"/>
    <n v="0"/>
    <n v="0"/>
    <n v="0"/>
    <n v="0"/>
    <n v="0"/>
    <n v="0"/>
    <n v="1.83"/>
    <n v="0"/>
    <n v="0"/>
    <n v="0"/>
    <n v="0"/>
    <n v="0"/>
    <n v="0"/>
    <n v="0"/>
    <n v="0"/>
    <n v="0"/>
    <n v="0"/>
    <n v="192.46256589455538"/>
    <n v="0.58606617930000005"/>
    <n v="2"/>
    <n v="0"/>
    <n v="0"/>
    <n v="0.44250292000000002"/>
    <n v="0"/>
    <n v="0"/>
    <n v="5.82"/>
    <n v="145.5"/>
  </r>
  <r>
    <x v="33"/>
    <n v="49197"/>
    <n v="3"/>
    <n v="0"/>
    <n v="2"/>
    <n v="0"/>
    <n v="0"/>
    <n v="0"/>
    <n v="0"/>
    <n v="3"/>
    <n v="0"/>
    <n v="0"/>
    <n v="0"/>
    <n v="0"/>
    <n v="0"/>
    <n v="0"/>
    <n v="0"/>
    <n v="0"/>
    <n v="0"/>
    <n v="0"/>
    <n v="102.42571989060239"/>
    <n v="0.3889436409"/>
    <n v="2"/>
    <n v="0"/>
    <n v="0"/>
    <n v="0.38721988000000002"/>
    <n v="0"/>
    <n v="0"/>
    <n v="3"/>
    <n v="75"/>
  </r>
  <r>
    <x v="33"/>
    <n v="48157"/>
    <n v="2"/>
    <n v="0"/>
    <n v="0"/>
    <n v="0.99"/>
    <n v="0"/>
    <n v="0"/>
    <n v="0"/>
    <n v="0"/>
    <n v="0"/>
    <n v="0"/>
    <n v="0"/>
    <n v="0"/>
    <n v="0"/>
    <n v="0"/>
    <n v="0"/>
    <n v="0"/>
    <n v="0"/>
    <n v="0"/>
    <n v="0"/>
    <n v="0.36782285910000001"/>
    <n v="2"/>
    <n v="0"/>
    <n v="0"/>
    <n v="0.33572492500000001"/>
    <n v="0"/>
    <n v="0"/>
    <n v="2"/>
    <n v="50"/>
  </r>
  <r>
    <x v="33"/>
    <n v="43992"/>
    <n v="4"/>
    <n v="0"/>
    <n v="0"/>
    <n v="0"/>
    <n v="0"/>
    <n v="0"/>
    <n v="0"/>
    <n v="2"/>
    <n v="0"/>
    <n v="0"/>
    <n v="0"/>
    <n v="0"/>
    <n v="0"/>
    <n v="0"/>
    <n v="0"/>
    <n v="0"/>
    <n v="0"/>
    <n v="0"/>
    <n v="1195.7218357967952"/>
    <n v="2.3291505586999999"/>
    <n v="2"/>
    <n v="0"/>
    <n v="0"/>
    <n v="0.75225593899999998"/>
    <n v="0"/>
    <n v="0"/>
    <n v="4"/>
    <n v="100"/>
  </r>
  <r>
    <x v="33"/>
    <n v="4785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98.89755592147867"/>
    <n v="0.59952899530000003"/>
    <n v="2"/>
    <n v="0"/>
    <n v="0"/>
    <n v="0.47257331200000002"/>
    <n v="0"/>
    <n v="0"/>
    <n v="1"/>
    <n v="25"/>
  </r>
  <r>
    <x v="33"/>
    <n v="4402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913.93367022503844"/>
    <n v="1.4950613266999999"/>
    <n v="2"/>
    <n v="0"/>
    <n v="0"/>
    <n v="0.75637217700000003"/>
    <n v="0"/>
    <n v="0"/>
    <n v="1"/>
    <n v="25"/>
  </r>
  <r>
    <x v="33"/>
    <n v="6568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71.36932755823253"/>
    <n v="3.3796680907000001"/>
    <n v="2"/>
    <n v="0"/>
    <n v="0"/>
    <n v="0.34834730000000003"/>
    <n v="0"/>
    <n v="0"/>
    <n v="2"/>
    <n v="50"/>
  </r>
  <r>
    <x v="33"/>
    <n v="4403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20.61522394412907"/>
    <n v="1.5931173686"/>
    <n v="2"/>
    <n v="0"/>
    <n v="0"/>
    <n v="0.54067535600000005"/>
    <n v="0"/>
    <n v="0"/>
    <n v="1"/>
    <n v="25"/>
  </r>
  <r>
    <x v="33"/>
    <n v="44040"/>
    <n v="1.75"/>
    <n v="0"/>
    <n v="0"/>
    <n v="0"/>
    <n v="0"/>
    <n v="0"/>
    <n v="0"/>
    <n v="1.75"/>
    <n v="0"/>
    <n v="0"/>
    <n v="0"/>
    <n v="0"/>
    <n v="0"/>
    <n v="0"/>
    <n v="0"/>
    <n v="0"/>
    <n v="0"/>
    <n v="0"/>
    <n v="992.12530306095016"/>
    <n v="2.2657848934999998"/>
    <n v="2"/>
    <n v="0"/>
    <n v="0"/>
    <n v="0.72055886300000005"/>
    <n v="0"/>
    <n v="0"/>
    <n v="1.75"/>
    <n v="43.75"/>
  </r>
  <r>
    <x v="33"/>
    <n v="44057"/>
    <n v="8.9499999999999993"/>
    <n v="0"/>
    <n v="0"/>
    <n v="0"/>
    <n v="0"/>
    <n v="0"/>
    <n v="0.95"/>
    <n v="5"/>
    <n v="0"/>
    <n v="0"/>
    <n v="0"/>
    <n v="0"/>
    <n v="0"/>
    <n v="0"/>
    <n v="0"/>
    <n v="0"/>
    <n v="0"/>
    <n v="0"/>
    <n v="297.07131574615016"/>
    <n v="1.1020732274"/>
    <n v="2"/>
    <n v="0"/>
    <n v="0"/>
    <n v="0.45942944099999999"/>
    <n v="0"/>
    <n v="0"/>
    <n v="8.9499999999999993"/>
    <n v="223.74999999999997"/>
  </r>
  <r>
    <x v="33"/>
    <n v="44065"/>
    <n v="10"/>
    <n v="0"/>
    <n v="1"/>
    <n v="0"/>
    <n v="0"/>
    <n v="1"/>
    <n v="0"/>
    <n v="5"/>
    <n v="0"/>
    <n v="0"/>
    <n v="0"/>
    <n v="0"/>
    <n v="0"/>
    <n v="0"/>
    <n v="0"/>
    <n v="0"/>
    <n v="0"/>
    <n v="0"/>
    <n v="847.46670284167612"/>
    <n v="1.6753001692"/>
    <n v="2"/>
    <n v="0"/>
    <n v="0"/>
    <n v="0.74669839299999996"/>
    <n v="0"/>
    <n v="0"/>
    <n v="10"/>
    <n v="250"/>
  </r>
  <r>
    <x v="33"/>
    <n v="45864"/>
    <n v="3"/>
    <n v="1.94"/>
    <n v="0"/>
    <n v="0"/>
    <n v="0"/>
    <n v="0"/>
    <n v="0"/>
    <n v="0"/>
    <n v="0"/>
    <n v="0"/>
    <n v="0"/>
    <n v="0"/>
    <n v="0"/>
    <n v="0"/>
    <n v="0"/>
    <n v="0"/>
    <n v="0"/>
    <n v="0"/>
    <n v="406.77845244862453"/>
    <n v="1.0356516593"/>
    <n v="2"/>
    <n v="0"/>
    <n v="0"/>
    <n v="0.50439069800000003"/>
    <n v="0"/>
    <n v="0"/>
    <n v="3"/>
    <n v="75"/>
  </r>
  <r>
    <x v="33"/>
    <n v="45393"/>
    <n v="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065989E-2"/>
    <n v="2"/>
    <n v="0"/>
    <n v="0"/>
    <n v="0.31002519299999998"/>
    <n v="0"/>
    <n v="0"/>
    <n v="1.91"/>
    <n v="47.75"/>
  </r>
  <r>
    <x v="33"/>
    <n v="50013"/>
    <n v="3.88"/>
    <n v="0"/>
    <n v="0.67"/>
    <n v="0"/>
    <n v="0"/>
    <n v="0"/>
    <n v="0"/>
    <n v="1"/>
    <n v="0"/>
    <n v="0"/>
    <n v="0"/>
    <n v="0"/>
    <n v="0"/>
    <n v="0"/>
    <n v="0"/>
    <n v="0"/>
    <n v="0"/>
    <n v="0"/>
    <n v="36.614144254340779"/>
    <n v="0.1883805986"/>
    <n v="2"/>
    <n v="0"/>
    <n v="0"/>
    <n v="0.37219681900000001"/>
    <n v="0"/>
    <n v="0"/>
    <n v="3.88"/>
    <n v="97"/>
  </r>
  <r>
    <x v="33"/>
    <n v="47266"/>
    <n v="0.63"/>
    <n v="0"/>
    <n v="0"/>
    <n v="0"/>
    <n v="0"/>
    <n v="0.63"/>
    <n v="0"/>
    <n v="0.63"/>
    <n v="0"/>
    <n v="0"/>
    <n v="0"/>
    <n v="0"/>
    <n v="0"/>
    <n v="0"/>
    <n v="0"/>
    <n v="0"/>
    <n v="0"/>
    <n v="0"/>
    <n v="175.10482925087967"/>
    <n v="0.46706830599999999"/>
    <n v="2"/>
    <n v="0"/>
    <n v="0"/>
    <n v="0.38382363400000002"/>
    <n v="0"/>
    <n v="0"/>
    <n v="0.63"/>
    <n v="15.75"/>
  </r>
  <r>
    <x v="33"/>
    <n v="44099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352.4905985925061"/>
    <n v="0.99687572290000004"/>
    <n v="2"/>
    <n v="0"/>
    <n v="0"/>
    <n v="0.47599376500000001"/>
    <n v="0"/>
    <n v="0"/>
    <n v="1"/>
    <n v="25"/>
  </r>
  <r>
    <x v="33"/>
    <n v="46979"/>
    <n v="5.16"/>
    <n v="0"/>
    <n v="0"/>
    <n v="0"/>
    <n v="0"/>
    <n v="0"/>
    <n v="0"/>
    <n v="2.66"/>
    <n v="0"/>
    <n v="0"/>
    <n v="0"/>
    <n v="0"/>
    <n v="0"/>
    <n v="0"/>
    <n v="0"/>
    <n v="0"/>
    <n v="0"/>
    <n v="0"/>
    <n v="769.10153769067654"/>
    <n v="1.9955521261"/>
    <n v="2"/>
    <n v="0"/>
    <n v="0"/>
    <n v="0.60733533799999995"/>
    <n v="0"/>
    <n v="0"/>
    <n v="5.16"/>
    <n v="129"/>
  </r>
  <r>
    <x v="33"/>
    <n v="44107"/>
    <n v="1.1299999999999999"/>
    <n v="0"/>
    <n v="0"/>
    <n v="0"/>
    <n v="0"/>
    <n v="0"/>
    <n v="0"/>
    <n v="1"/>
    <n v="0"/>
    <n v="0"/>
    <n v="0"/>
    <n v="0"/>
    <n v="0"/>
    <n v="0"/>
    <n v="0"/>
    <n v="0"/>
    <n v="0"/>
    <n v="0"/>
    <n v="1204.0890565193797"/>
    <n v="2.1707065658000002"/>
    <n v="2"/>
    <n v="0"/>
    <n v="0"/>
    <n v="0.75171929299999996"/>
    <n v="0"/>
    <n v="0"/>
    <n v="1.1299999999999999"/>
    <n v="28.249999999999996"/>
  </r>
  <r>
    <x v="33"/>
    <n v="45245"/>
    <n v="1.75"/>
    <n v="0"/>
    <n v="0"/>
    <n v="0"/>
    <n v="0"/>
    <n v="0"/>
    <n v="0"/>
    <n v="1"/>
    <n v="0"/>
    <n v="0"/>
    <n v="0"/>
    <n v="0"/>
    <n v="0"/>
    <n v="0"/>
    <n v="0"/>
    <n v="0"/>
    <n v="0"/>
    <n v="0"/>
    <n v="213.43673181068991"/>
    <n v="1.0916318813000001"/>
    <n v="2"/>
    <n v="0"/>
    <n v="0"/>
    <n v="0.43214031200000003"/>
    <n v="0"/>
    <n v="0"/>
    <n v="1.75"/>
    <n v="43.75"/>
  </r>
  <r>
    <x v="33"/>
    <n v="4880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665.80629884924872"/>
    <n v="0.20004281500000001"/>
    <n v="2"/>
    <n v="0"/>
    <n v="0"/>
    <n v="0.52946393400000002"/>
    <n v="0"/>
    <n v="0"/>
    <n v="2"/>
    <n v="50"/>
  </r>
  <r>
    <x v="33"/>
    <n v="484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227901599999999E-2"/>
    <n v="2"/>
    <n v="0"/>
    <n v="0"/>
    <n v="0.15641527899999999"/>
    <n v="0"/>
    <n v="0"/>
    <n v="1"/>
    <n v="25"/>
  </r>
  <r>
    <x v="33"/>
    <n v="47019"/>
    <n v="3.51"/>
    <n v="0"/>
    <n v="1"/>
    <n v="0"/>
    <n v="0"/>
    <n v="0"/>
    <n v="0"/>
    <n v="2.5099999999999998"/>
    <n v="0"/>
    <n v="0"/>
    <n v="0"/>
    <n v="0"/>
    <n v="0"/>
    <n v="0"/>
    <n v="0"/>
    <n v="0"/>
    <n v="0"/>
    <n v="0"/>
    <n v="156.24796476641458"/>
    <n v="0.28475252620000002"/>
    <n v="2"/>
    <n v="0"/>
    <n v="0"/>
    <n v="0.40680514600000001"/>
    <n v="0"/>
    <n v="0"/>
    <n v="3.51"/>
    <n v="87.75"/>
  </r>
  <r>
    <x v="33"/>
    <n v="50161"/>
    <n v="7.87"/>
    <n v="0"/>
    <n v="0.79"/>
    <n v="0"/>
    <n v="0"/>
    <n v="0"/>
    <n v="0"/>
    <n v="4.41"/>
    <n v="0"/>
    <n v="0"/>
    <n v="0"/>
    <n v="0"/>
    <n v="0"/>
    <n v="0"/>
    <n v="0"/>
    <n v="0"/>
    <n v="0"/>
    <n v="0"/>
    <n v="0"/>
    <n v="0.78539920559999998"/>
    <n v="2"/>
    <n v="0"/>
    <n v="0"/>
    <n v="0.32772964700000001"/>
    <n v="0"/>
    <n v="0"/>
    <n v="7.87"/>
    <n v="196.75"/>
  </r>
  <r>
    <x v="33"/>
    <n v="45427"/>
    <n v="9.0299999999999994"/>
    <n v="0"/>
    <n v="0"/>
    <n v="0"/>
    <n v="0"/>
    <n v="0"/>
    <n v="0"/>
    <n v="3.03"/>
    <n v="0"/>
    <n v="0"/>
    <n v="0"/>
    <n v="0"/>
    <n v="0"/>
    <n v="0"/>
    <n v="0"/>
    <n v="0"/>
    <n v="0"/>
    <n v="0"/>
    <n v="402.44144082017334"/>
    <n v="0.74306999929999995"/>
    <n v="2"/>
    <n v="0"/>
    <n v="0"/>
    <n v="0.58405900899999996"/>
    <n v="0"/>
    <n v="0"/>
    <n v="9.0299999999999994"/>
    <n v="225.74999999999997"/>
  </r>
  <r>
    <x v="33"/>
    <n v="48751"/>
    <n v="0.65"/>
    <n v="0"/>
    <n v="0"/>
    <n v="0"/>
    <n v="0"/>
    <n v="0"/>
    <n v="0"/>
    <n v="0.65"/>
    <n v="0"/>
    <n v="0"/>
    <n v="0"/>
    <n v="0"/>
    <n v="0"/>
    <n v="0"/>
    <n v="0"/>
    <n v="0"/>
    <n v="0"/>
    <n v="0"/>
    <n v="552.95009786741275"/>
    <n v="1.0961041440999999"/>
    <n v="2"/>
    <n v="0"/>
    <n v="0"/>
    <n v="0.61078917499999996"/>
    <n v="0"/>
    <n v="0"/>
    <n v="0.65"/>
    <n v="16.25"/>
  </r>
  <r>
    <x v="33"/>
    <n v="47803"/>
    <n v="16.57"/>
    <n v="0"/>
    <n v="2.5499999999999998"/>
    <n v="0"/>
    <n v="0"/>
    <n v="0"/>
    <n v="0.76"/>
    <n v="7.81"/>
    <n v="0.43"/>
    <n v="0"/>
    <n v="0"/>
    <n v="0"/>
    <n v="0"/>
    <n v="0"/>
    <n v="0"/>
    <n v="0"/>
    <n v="0"/>
    <n v="0"/>
    <n v="189.45022864590564"/>
    <n v="1.2337201324"/>
    <n v="2"/>
    <n v="0"/>
    <n v="0"/>
    <n v="0.44489909700000002"/>
    <n v="0"/>
    <n v="0"/>
    <n v="16.57"/>
    <n v="414.25"/>
  </r>
  <r>
    <x v="33"/>
    <n v="48322"/>
    <n v="3.13"/>
    <n v="0"/>
    <n v="0"/>
    <n v="0"/>
    <n v="0"/>
    <n v="1"/>
    <n v="0"/>
    <n v="3.13"/>
    <n v="0"/>
    <n v="0"/>
    <n v="0"/>
    <n v="0"/>
    <n v="0"/>
    <n v="0"/>
    <n v="0"/>
    <n v="0"/>
    <n v="0"/>
    <n v="0"/>
    <n v="0"/>
    <n v="0.1788098581"/>
    <n v="2"/>
    <n v="0"/>
    <n v="0"/>
    <n v="0.23363634799999999"/>
    <n v="0"/>
    <n v="0"/>
    <n v="3.13"/>
    <n v="78.25"/>
  </r>
  <r>
    <x v="33"/>
    <n v="49205"/>
    <n v="0.46"/>
    <n v="0"/>
    <n v="0.45"/>
    <n v="0"/>
    <n v="0"/>
    <n v="0"/>
    <n v="0"/>
    <n v="0.46"/>
    <n v="0"/>
    <n v="0"/>
    <n v="0"/>
    <n v="0"/>
    <n v="0"/>
    <n v="0"/>
    <n v="0"/>
    <n v="0"/>
    <n v="0"/>
    <n v="0"/>
    <n v="451.6254411467483"/>
    <n v="0.75972454970000003"/>
    <n v="2"/>
    <n v="0"/>
    <n v="0"/>
    <n v="0.53776284200000002"/>
    <n v="0"/>
    <n v="0"/>
    <n v="0.46"/>
    <n v="11.5"/>
  </r>
  <r>
    <x v="33"/>
    <n v="45872"/>
    <n v="2.33"/>
    <n v="0"/>
    <n v="2"/>
    <n v="0"/>
    <n v="0"/>
    <n v="0"/>
    <n v="0"/>
    <n v="1"/>
    <n v="0"/>
    <n v="0"/>
    <n v="0"/>
    <n v="0"/>
    <n v="0"/>
    <n v="0"/>
    <n v="0"/>
    <n v="0"/>
    <n v="0"/>
    <n v="0"/>
    <n v="331.08486926161589"/>
    <n v="0.92820364550000001"/>
    <n v="2"/>
    <n v="0"/>
    <n v="0"/>
    <n v="0.47433434600000002"/>
    <n v="0"/>
    <n v="0"/>
    <n v="2.33"/>
    <n v="58.25"/>
  </r>
  <r>
    <x v="33"/>
    <n v="47985"/>
    <n v="3.09"/>
    <n v="0"/>
    <n v="0"/>
    <n v="0"/>
    <n v="0"/>
    <n v="0"/>
    <n v="0"/>
    <n v="1.0900000000000001"/>
    <n v="0"/>
    <n v="0"/>
    <n v="0"/>
    <n v="0"/>
    <n v="0"/>
    <n v="0"/>
    <n v="0"/>
    <n v="0"/>
    <n v="0"/>
    <n v="0"/>
    <n v="157.85415157126371"/>
    <n v="0.211347543"/>
    <n v="2"/>
    <n v="0"/>
    <n v="0"/>
    <n v="0.36948985499999998"/>
    <n v="0"/>
    <n v="0"/>
    <n v="3.09"/>
    <n v="77.25"/>
  </r>
  <r>
    <x v="33"/>
    <n v="50179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154.88079169059927"/>
    <n v="0.78672789499999995"/>
    <n v="2"/>
    <n v="0"/>
    <n v="0"/>
    <n v="0.47799794299999998"/>
    <n v="0"/>
    <n v="0"/>
    <n v="2"/>
    <n v="50"/>
  </r>
  <r>
    <x v="33"/>
    <n v="44164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21.62741511176152"/>
    <n v="0.90201776879999995"/>
    <n v="2"/>
    <n v="0"/>
    <n v="0"/>
    <n v="0.487310097"/>
    <n v="0"/>
    <n v="0"/>
    <n v="4"/>
    <n v="100"/>
  </r>
  <r>
    <x v="33"/>
    <n v="44180"/>
    <n v="1.61"/>
    <n v="0"/>
    <n v="0.5"/>
    <n v="0"/>
    <n v="0"/>
    <n v="0"/>
    <n v="0"/>
    <n v="0.67"/>
    <n v="0"/>
    <n v="0"/>
    <n v="0"/>
    <n v="0"/>
    <n v="0"/>
    <n v="0"/>
    <n v="0"/>
    <n v="0"/>
    <n v="0"/>
    <n v="0"/>
    <n v="9.825272079576445"/>
    <n v="0.78455399329999997"/>
    <n v="2"/>
    <n v="0"/>
    <n v="0"/>
    <n v="0.34891477100000001"/>
    <n v="0"/>
    <n v="0"/>
    <n v="1.61"/>
    <n v="40.25"/>
  </r>
  <r>
    <x v="33"/>
    <n v="48165"/>
    <n v="0.5"/>
    <n v="0"/>
    <n v="0"/>
    <n v="0"/>
    <n v="0"/>
    <n v="0"/>
    <n v="0"/>
    <n v="0.5"/>
    <n v="0"/>
    <n v="0"/>
    <n v="0"/>
    <n v="0"/>
    <n v="0"/>
    <n v="0"/>
    <n v="0"/>
    <n v="0"/>
    <n v="0"/>
    <n v="0"/>
    <n v="58.260554046713736"/>
    <n v="0.35976371239999999"/>
    <n v="2"/>
    <n v="0"/>
    <n v="0"/>
    <n v="0.404641327"/>
    <n v="0"/>
    <n v="0"/>
    <n v="0.5"/>
    <n v="12.5"/>
  </r>
  <r>
    <x v="33"/>
    <n v="50245"/>
    <n v="4.68"/>
    <n v="0"/>
    <n v="0"/>
    <n v="0"/>
    <n v="0"/>
    <n v="0"/>
    <n v="0"/>
    <n v="4.68"/>
    <n v="0"/>
    <n v="0"/>
    <n v="0"/>
    <n v="0"/>
    <n v="0"/>
    <n v="0"/>
    <n v="0"/>
    <n v="0"/>
    <n v="0"/>
    <n v="0"/>
    <n v="762.21112380880425"/>
    <n v="1.7493663763"/>
    <n v="2"/>
    <n v="0"/>
    <n v="0"/>
    <n v="0.67873425499999995"/>
    <n v="0"/>
    <n v="0"/>
    <n v="4.68"/>
    <n v="117"/>
  </r>
  <r>
    <x v="33"/>
    <n v="49866"/>
    <n v="1.6"/>
    <n v="0"/>
    <n v="0"/>
    <n v="0"/>
    <n v="0"/>
    <n v="0"/>
    <n v="0"/>
    <n v="1.6"/>
    <n v="0"/>
    <n v="1.06"/>
    <n v="0"/>
    <n v="0"/>
    <n v="0"/>
    <n v="0"/>
    <n v="0"/>
    <n v="0"/>
    <n v="0"/>
    <n v="0"/>
    <n v="433.69639068902381"/>
    <n v="0.1274819402"/>
    <n v="2"/>
    <n v="0"/>
    <n v="0"/>
    <n v="0.56991119000000001"/>
    <n v="0"/>
    <n v="0"/>
    <n v="1.6"/>
    <n v="40"/>
  </r>
  <r>
    <x v="33"/>
    <n v="50187"/>
    <n v="0.27"/>
    <n v="0"/>
    <n v="0.27"/>
    <n v="0"/>
    <n v="0"/>
    <n v="0"/>
    <n v="0"/>
    <n v="0.27"/>
    <n v="0"/>
    <n v="0"/>
    <n v="0"/>
    <n v="0"/>
    <n v="0"/>
    <n v="0"/>
    <n v="0"/>
    <n v="0"/>
    <n v="0"/>
    <n v="0"/>
    <n v="107.77292769218997"/>
    <n v="0.4273324999"/>
    <n v="2"/>
    <n v="0"/>
    <n v="0"/>
    <n v="0.42945377000000001"/>
    <n v="0"/>
    <n v="0"/>
    <n v="0.27"/>
    <n v="6.75"/>
  </r>
  <r>
    <x v="33"/>
    <n v="44198"/>
    <n v="1.44"/>
    <n v="0"/>
    <n v="0.3"/>
    <n v="0"/>
    <n v="0"/>
    <n v="0"/>
    <n v="0"/>
    <n v="1.3"/>
    <n v="0"/>
    <n v="0"/>
    <n v="0"/>
    <n v="0"/>
    <n v="0"/>
    <n v="0"/>
    <n v="0"/>
    <n v="0"/>
    <n v="0"/>
    <n v="0"/>
    <n v="0"/>
    <n v="0.90873213090000005"/>
    <n v="2"/>
    <n v="0"/>
    <n v="0"/>
    <n v="0.39353611799999999"/>
    <n v="0"/>
    <n v="0"/>
    <n v="1.44"/>
    <n v="36"/>
  </r>
  <r>
    <x v="33"/>
    <n v="47993"/>
    <n v="1.93"/>
    <n v="0"/>
    <n v="0.65"/>
    <n v="0"/>
    <n v="0"/>
    <n v="0"/>
    <n v="0"/>
    <n v="0.93"/>
    <n v="0"/>
    <n v="0"/>
    <n v="0"/>
    <n v="0"/>
    <n v="0"/>
    <n v="0"/>
    <n v="0"/>
    <n v="0"/>
    <n v="0"/>
    <n v="0"/>
    <n v="0"/>
    <n v="0.86496359649999999"/>
    <n v="2"/>
    <n v="0"/>
    <n v="0"/>
    <n v="0.28522771000000002"/>
    <n v="0"/>
    <n v="0"/>
    <n v="1.93"/>
    <n v="48.25"/>
  </r>
  <r>
    <x v="33"/>
    <n v="461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024565880000001"/>
    <n v="2"/>
    <n v="0"/>
    <n v="0"/>
    <n v="0.38358814600000002"/>
    <n v="0"/>
    <n v="0"/>
    <n v="2"/>
    <n v="50"/>
  </r>
  <r>
    <x v="33"/>
    <n v="44206"/>
    <n v="3.05"/>
    <n v="0"/>
    <n v="0"/>
    <n v="0"/>
    <n v="0"/>
    <n v="0"/>
    <n v="0"/>
    <n v="0"/>
    <n v="0"/>
    <n v="0"/>
    <n v="0"/>
    <n v="0"/>
    <n v="0"/>
    <n v="0"/>
    <n v="0"/>
    <n v="0"/>
    <n v="0"/>
    <n v="0"/>
    <n v="441.80911839531092"/>
    <n v="1.4212847398999999"/>
    <n v="2"/>
    <n v="0"/>
    <n v="0"/>
    <n v="0.483796646"/>
    <n v="0"/>
    <n v="0"/>
    <n v="3.05"/>
    <n v="76.25"/>
  </r>
  <r>
    <x v="33"/>
    <n v="44214"/>
    <n v="0.86"/>
    <n v="0"/>
    <n v="0"/>
    <n v="0"/>
    <n v="0"/>
    <n v="0"/>
    <n v="0"/>
    <n v="0.44"/>
    <n v="0"/>
    <n v="0"/>
    <n v="0"/>
    <n v="0"/>
    <n v="0"/>
    <n v="0"/>
    <n v="0"/>
    <n v="0"/>
    <n v="0"/>
    <n v="0"/>
    <n v="223.47476593386986"/>
    <n v="0.2165453779"/>
    <n v="2"/>
    <n v="0"/>
    <n v="0"/>
    <n v="0.46179216099999998"/>
    <n v="0"/>
    <n v="0"/>
    <n v="0.86"/>
    <n v="21.5"/>
  </r>
  <r>
    <x v="33"/>
    <n v="45443"/>
    <n v="6.89"/>
    <n v="0"/>
    <n v="3.62"/>
    <n v="0"/>
    <n v="0"/>
    <n v="0"/>
    <n v="0"/>
    <n v="4.8899999999999997"/>
    <n v="0"/>
    <n v="0"/>
    <n v="0"/>
    <n v="0"/>
    <n v="0"/>
    <n v="0"/>
    <n v="0"/>
    <n v="0"/>
    <n v="0"/>
    <n v="0"/>
    <n v="742.20998116760836"/>
    <n v="0.74050389189999999"/>
    <n v="2"/>
    <n v="0"/>
    <n v="0"/>
    <n v="0.65366880999999999"/>
    <n v="0"/>
    <n v="0"/>
    <n v="6.89"/>
    <n v="172.25"/>
  </r>
  <r>
    <x v="33"/>
    <n v="49437"/>
    <n v="3"/>
    <n v="0"/>
    <n v="1"/>
    <n v="0"/>
    <n v="0"/>
    <n v="0"/>
    <n v="0"/>
    <n v="1"/>
    <n v="0"/>
    <n v="0"/>
    <n v="0"/>
    <n v="0"/>
    <n v="0"/>
    <n v="0"/>
    <n v="0"/>
    <n v="0"/>
    <n v="0"/>
    <n v="0"/>
    <n v="208.49392792496295"/>
    <n v="0.37149405299999999"/>
    <n v="2"/>
    <n v="0"/>
    <n v="0"/>
    <n v="0.478649665"/>
    <n v="0"/>
    <n v="0"/>
    <n v="3"/>
    <n v="75"/>
  </r>
  <r>
    <x v="33"/>
    <n v="50195"/>
    <n v="0.99"/>
    <n v="0"/>
    <n v="0"/>
    <n v="0"/>
    <n v="0"/>
    <n v="0"/>
    <n v="0"/>
    <n v="0.45"/>
    <n v="0"/>
    <n v="0"/>
    <n v="0"/>
    <n v="0"/>
    <n v="0"/>
    <n v="0"/>
    <n v="0"/>
    <n v="0"/>
    <n v="0"/>
    <n v="0"/>
    <n v="11.031734259729108"/>
    <n v="1.4626995698"/>
    <n v="2"/>
    <n v="0"/>
    <n v="0"/>
    <n v="0.37869462599999998"/>
    <n v="0"/>
    <n v="0"/>
    <n v="0.99"/>
    <n v="24.75"/>
  </r>
  <r>
    <x v="33"/>
    <n v="48009"/>
    <n v="5.96"/>
    <n v="0"/>
    <n v="1"/>
    <n v="0"/>
    <n v="0"/>
    <n v="0"/>
    <n v="0"/>
    <n v="3.96"/>
    <n v="0"/>
    <n v="0"/>
    <n v="0"/>
    <n v="0"/>
    <n v="0"/>
    <n v="0"/>
    <n v="0"/>
    <n v="0"/>
    <n v="0"/>
    <n v="0"/>
    <n v="468.28425942335389"/>
    <n v="0.35964185119999997"/>
    <n v="2"/>
    <n v="0"/>
    <n v="0"/>
    <n v="0.49280977799999998"/>
    <n v="0"/>
    <n v="0"/>
    <n v="5.96"/>
    <n v="149"/>
  </r>
  <r>
    <x v="33"/>
    <n v="45450"/>
    <n v="8.2899999999999991"/>
    <n v="0"/>
    <n v="0"/>
    <n v="0"/>
    <n v="0"/>
    <n v="0"/>
    <n v="0"/>
    <n v="3.76"/>
    <n v="0"/>
    <n v="0"/>
    <n v="0"/>
    <n v="0"/>
    <n v="0"/>
    <n v="0"/>
    <n v="0"/>
    <n v="0"/>
    <n v="0"/>
    <n v="0"/>
    <n v="623.35998097788672"/>
    <n v="1.4069867881"/>
    <n v="2"/>
    <n v="0"/>
    <n v="0"/>
    <n v="0.61336295600000001"/>
    <n v="0"/>
    <n v="0"/>
    <n v="8.2899999999999991"/>
    <n v="207.24999999999997"/>
  </r>
  <r>
    <x v="33"/>
    <n v="5044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1820992625"/>
    <n v="2"/>
    <n v="0"/>
    <n v="0"/>
    <n v="0.32501585"/>
    <n v="0"/>
    <n v="0"/>
    <n v="1"/>
    <n v="25"/>
  </r>
  <r>
    <x v="33"/>
    <n v="44248"/>
    <n v="0.93"/>
    <n v="0"/>
    <n v="0"/>
    <n v="0"/>
    <n v="0"/>
    <n v="0"/>
    <n v="0"/>
    <n v="0"/>
    <n v="0"/>
    <n v="0"/>
    <n v="0"/>
    <n v="0"/>
    <n v="0"/>
    <n v="0"/>
    <n v="0"/>
    <n v="0"/>
    <n v="0"/>
    <n v="0"/>
    <n v="615.91956097521256"/>
    <n v="1.3266247564"/>
    <n v="2"/>
    <n v="0"/>
    <n v="0"/>
    <n v="0.55138567900000002"/>
    <n v="0"/>
    <n v="0"/>
    <n v="0.93"/>
    <n v="23.25"/>
  </r>
  <r>
    <x v="33"/>
    <n v="44263"/>
    <n v="2.48"/>
    <n v="0"/>
    <n v="2"/>
    <n v="0"/>
    <n v="0"/>
    <n v="0"/>
    <n v="0"/>
    <n v="0.48"/>
    <n v="0"/>
    <n v="0"/>
    <n v="0"/>
    <n v="0"/>
    <n v="0"/>
    <n v="0"/>
    <n v="0"/>
    <n v="0"/>
    <n v="0"/>
    <n v="0"/>
    <n v="1889.6722909461323"/>
    <n v="2.8797159787000002"/>
    <n v="2"/>
    <n v="0"/>
    <n v="0"/>
    <n v="0.85659459800000004"/>
    <n v="0"/>
    <n v="0"/>
    <n v="2.48"/>
    <n v="62"/>
  </r>
  <r>
    <x v="33"/>
    <n v="4833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13.10465461013939"/>
    <n v="0.3848012999"/>
    <n v="2"/>
    <n v="0"/>
    <n v="0"/>
    <n v="0.51979744699999997"/>
    <n v="0"/>
    <n v="0"/>
    <n v="1"/>
    <n v="25"/>
  </r>
  <r>
    <x v="33"/>
    <n v="48702"/>
    <n v="0.08"/>
    <n v="0"/>
    <n v="0.08"/>
    <n v="0"/>
    <n v="0"/>
    <n v="0"/>
    <n v="0"/>
    <n v="0"/>
    <n v="0"/>
    <n v="0"/>
    <n v="0"/>
    <n v="0"/>
    <n v="0"/>
    <n v="0"/>
    <n v="0"/>
    <n v="0"/>
    <n v="0"/>
    <n v="0"/>
    <n v="1185.2952812025621"/>
    <n v="1.8289560841000001"/>
    <n v="2"/>
    <n v="0"/>
    <n v="0"/>
    <n v="0.78987808599999998"/>
    <n v="0"/>
    <n v="0"/>
    <n v="0.08"/>
    <n v="2"/>
  </r>
  <r>
    <x v="33"/>
    <n v="4788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389.61150001885864"/>
    <n v="0.91752770539999995"/>
    <n v="2"/>
    <n v="0"/>
    <n v="0"/>
    <n v="0.49879873000000002"/>
    <n v="0"/>
    <n v="0"/>
    <n v="3"/>
    <n v="75"/>
  </r>
  <r>
    <x v="33"/>
    <n v="49452"/>
    <n v="0.99"/>
    <n v="0"/>
    <n v="0"/>
    <n v="0"/>
    <n v="0"/>
    <n v="0"/>
    <n v="0"/>
    <n v="0"/>
    <n v="0"/>
    <n v="0"/>
    <n v="0"/>
    <n v="0"/>
    <n v="0"/>
    <n v="0"/>
    <n v="0"/>
    <n v="0"/>
    <n v="0"/>
    <n v="0"/>
    <n v="766.68283871135725"/>
    <n v="1.3779795312000001"/>
    <n v="2"/>
    <n v="0"/>
    <n v="0"/>
    <n v="0.65588011199999996"/>
    <n v="0"/>
    <n v="0"/>
    <n v="0.99"/>
    <n v="24.75"/>
  </r>
  <r>
    <x v="33"/>
    <n v="5000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14.51875958062479"/>
    <n v="0.27583902370000002"/>
    <n v="2"/>
    <n v="0"/>
    <n v="0"/>
    <n v="0.44505355000000002"/>
    <n v="0"/>
    <n v="0"/>
    <n v="3"/>
    <n v="75"/>
  </r>
  <r>
    <x v="33"/>
    <n v="44305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1417.3491487132028"/>
    <n v="0.94235080029999996"/>
    <n v="2"/>
    <n v="0"/>
    <n v="0"/>
    <n v="0.78123944300000003"/>
    <n v="0"/>
    <n v="0"/>
    <n v="2"/>
    <n v="50"/>
  </r>
  <r>
    <x v="33"/>
    <n v="44347"/>
    <n v="5.43"/>
    <n v="0"/>
    <n v="2"/>
    <n v="0"/>
    <n v="0"/>
    <n v="0"/>
    <n v="1"/>
    <n v="4.43"/>
    <n v="0"/>
    <n v="0"/>
    <n v="0"/>
    <n v="0"/>
    <n v="0"/>
    <n v="0"/>
    <n v="0"/>
    <n v="0"/>
    <n v="0"/>
    <n v="0"/>
    <n v="692.46941250449163"/>
    <n v="1.2873556423000001"/>
    <n v="2"/>
    <n v="0"/>
    <n v="0"/>
    <n v="0.70867025699999997"/>
    <n v="0"/>
    <n v="0"/>
    <n v="5.43"/>
    <n v="135.75"/>
  </r>
  <r>
    <x v="33"/>
    <n v="4547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08.33117339325418"/>
    <n v="0.2709221322"/>
    <n v="2"/>
    <n v="0"/>
    <n v="0"/>
    <n v="0.48444025899999998"/>
    <n v="0"/>
    <n v="0"/>
    <n v="1"/>
    <n v="25"/>
  </r>
  <r>
    <x v="33"/>
    <n v="44354"/>
    <n v="0.96"/>
    <n v="0"/>
    <n v="0"/>
    <n v="0"/>
    <n v="0"/>
    <n v="0"/>
    <n v="0"/>
    <n v="0"/>
    <n v="0"/>
    <n v="0"/>
    <n v="0"/>
    <n v="0"/>
    <n v="0"/>
    <n v="0"/>
    <n v="0"/>
    <n v="0"/>
    <n v="0"/>
    <n v="0"/>
    <n v="874.50014570635483"/>
    <n v="4.1427509063999999"/>
    <n v="2"/>
    <n v="0"/>
    <n v="0"/>
    <n v="0.69234221500000004"/>
    <n v="0"/>
    <n v="0"/>
    <n v="0.96"/>
    <n v="24"/>
  </r>
  <r>
    <x v="33"/>
    <n v="50153"/>
    <n v="7.9"/>
    <n v="0"/>
    <n v="1"/>
    <n v="0"/>
    <n v="0"/>
    <n v="0"/>
    <n v="0"/>
    <n v="2.9"/>
    <n v="0"/>
    <n v="0"/>
    <n v="0"/>
    <n v="0"/>
    <n v="0"/>
    <n v="0"/>
    <n v="0"/>
    <n v="0"/>
    <n v="0"/>
    <n v="0"/>
    <n v="0"/>
    <n v="0.50996426630000002"/>
    <n v="2"/>
    <n v="0"/>
    <n v="0"/>
    <n v="0.29255151000000001"/>
    <n v="0"/>
    <n v="0"/>
    <n v="7.9"/>
    <n v="197.5"/>
  </r>
  <r>
    <x v="33"/>
    <n v="4437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999994539999999"/>
    <n v="2"/>
    <n v="0"/>
    <n v="0"/>
    <n v="0.05"/>
    <n v="0"/>
    <n v="0"/>
    <n v="0.5"/>
    <n v="12.5"/>
  </r>
  <r>
    <x v="33"/>
    <n v="50229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877.53866498362027"/>
    <n v="0.44558645959999998"/>
    <n v="2"/>
    <n v="0"/>
    <n v="0"/>
    <n v="0.767624957"/>
    <n v="0"/>
    <n v="0"/>
    <n v="2"/>
    <n v="50"/>
  </r>
  <r>
    <x v="33"/>
    <n v="44388"/>
    <n v="9.61"/>
    <n v="0"/>
    <n v="2"/>
    <n v="0"/>
    <n v="0"/>
    <n v="0"/>
    <n v="1"/>
    <n v="1.8"/>
    <n v="0"/>
    <n v="0"/>
    <n v="0"/>
    <n v="0"/>
    <n v="0"/>
    <n v="0"/>
    <n v="0"/>
    <n v="0"/>
    <n v="0"/>
    <n v="0"/>
    <n v="0"/>
    <n v="0.14820848419999999"/>
    <n v="2"/>
    <n v="0"/>
    <n v="0"/>
    <n v="0.34951396600000001"/>
    <n v="0"/>
    <n v="0"/>
    <n v="9.61"/>
    <n v="240.25"/>
  </r>
  <r>
    <x v="33"/>
    <n v="4852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241.1654051610556"/>
    <n v="3.6556332150999999"/>
    <n v="2"/>
    <n v="0"/>
    <n v="0"/>
    <n v="0.73166000499999995"/>
    <n v="0"/>
    <n v="0"/>
    <n v="1"/>
    <n v="25"/>
  </r>
  <r>
    <x v="33"/>
    <n v="45492"/>
    <n v="4.43"/>
    <n v="0"/>
    <n v="0"/>
    <n v="0"/>
    <n v="0"/>
    <n v="0"/>
    <n v="0"/>
    <n v="2.4300000000000002"/>
    <n v="0"/>
    <n v="0"/>
    <n v="0"/>
    <n v="0"/>
    <n v="0"/>
    <n v="0"/>
    <n v="0"/>
    <n v="0"/>
    <n v="0"/>
    <n v="0"/>
    <n v="0"/>
    <n v="0.46750882760000001"/>
    <n v="2"/>
    <n v="0"/>
    <n v="0"/>
    <n v="0.23046270999999999"/>
    <n v="0"/>
    <n v="0"/>
    <n v="4.43"/>
    <n v="110.75"/>
  </r>
  <r>
    <x v="33"/>
    <n v="46920"/>
    <n v="0.47"/>
    <n v="0"/>
    <n v="0"/>
    <n v="0"/>
    <n v="0"/>
    <n v="0"/>
    <n v="0"/>
    <n v="0.47"/>
    <n v="0"/>
    <n v="0"/>
    <n v="0"/>
    <n v="0"/>
    <n v="0"/>
    <n v="0"/>
    <n v="0"/>
    <n v="0"/>
    <n v="0"/>
    <n v="0"/>
    <n v="175.2969581430427"/>
    <n v="1.2193024433999999"/>
    <n v="2"/>
    <n v="0"/>
    <n v="0"/>
    <n v="0.360902528"/>
    <n v="0"/>
    <n v="0"/>
    <n v="0.47"/>
    <n v="11.75"/>
  </r>
  <r>
    <x v="33"/>
    <n v="44396"/>
    <n v="1.06"/>
    <n v="0"/>
    <n v="0.06"/>
    <n v="0"/>
    <n v="0"/>
    <n v="0"/>
    <n v="0"/>
    <n v="0"/>
    <n v="0"/>
    <n v="0"/>
    <n v="0"/>
    <n v="0"/>
    <n v="0"/>
    <n v="0"/>
    <n v="0"/>
    <n v="0"/>
    <n v="0"/>
    <n v="0.77"/>
    <n v="145.47924093771991"/>
    <n v="0.59669372279999999"/>
    <n v="2"/>
    <n v="0"/>
    <n v="0"/>
    <n v="0.39980179999999998"/>
    <n v="0"/>
    <n v="0"/>
    <n v="1.214"/>
    <n v="30.349999999999998"/>
  </r>
  <r>
    <x v="33"/>
    <n v="49890"/>
    <n v="4.1900000000000004"/>
    <n v="0"/>
    <n v="0"/>
    <n v="0"/>
    <n v="0"/>
    <n v="0"/>
    <n v="0"/>
    <n v="1.98"/>
    <n v="0"/>
    <n v="0"/>
    <n v="0"/>
    <n v="0"/>
    <n v="0"/>
    <n v="0"/>
    <n v="0"/>
    <n v="0"/>
    <n v="0"/>
    <n v="0"/>
    <n v="585.16280243670201"/>
    <n v="1.1545116059"/>
    <n v="2"/>
    <n v="0"/>
    <n v="0"/>
    <n v="0.62492408399999999"/>
    <n v="0"/>
    <n v="0"/>
    <n v="4.1900000000000004"/>
    <n v="104.75000000000001"/>
  </r>
  <r>
    <x v="33"/>
    <n v="44412"/>
    <n v="4.46"/>
    <n v="0"/>
    <n v="1"/>
    <n v="0"/>
    <n v="0"/>
    <n v="0"/>
    <n v="1"/>
    <n v="2.46"/>
    <n v="0"/>
    <n v="0"/>
    <n v="0"/>
    <n v="0"/>
    <n v="0"/>
    <n v="0"/>
    <n v="0"/>
    <n v="0"/>
    <n v="0"/>
    <n v="0"/>
    <n v="1173.7675101870461"/>
    <n v="0.9689045906"/>
    <n v="2"/>
    <n v="0"/>
    <n v="0"/>
    <n v="0.76093659300000005"/>
    <n v="0"/>
    <n v="0"/>
    <n v="4.46"/>
    <n v="111.5"/>
  </r>
  <r>
    <x v="33"/>
    <n v="4448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89.46394512297138"/>
    <n v="0.57808013629999999"/>
    <n v="2"/>
    <n v="0"/>
    <n v="0"/>
    <n v="0.47758995300000001"/>
    <n v="0"/>
    <n v="0"/>
    <n v="1"/>
    <n v="25"/>
  </r>
  <r>
    <x v="33"/>
    <n v="4555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838971519999997"/>
    <n v="2"/>
    <n v="0"/>
    <n v="0"/>
    <n v="0.18905559199999999"/>
    <n v="0"/>
    <n v="0"/>
    <n v="3"/>
    <n v="75"/>
  </r>
  <r>
    <x v="33"/>
    <n v="44453"/>
    <n v="4.32"/>
    <n v="0"/>
    <n v="1.32"/>
    <n v="0"/>
    <n v="0"/>
    <n v="0"/>
    <n v="0"/>
    <n v="1"/>
    <n v="0"/>
    <n v="0"/>
    <n v="0"/>
    <n v="0"/>
    <n v="0"/>
    <n v="0"/>
    <n v="0"/>
    <n v="0"/>
    <n v="0"/>
    <n v="0"/>
    <n v="619.34967114587289"/>
    <n v="1.6817848263999999"/>
    <n v="2"/>
    <n v="0"/>
    <n v="0"/>
    <n v="0.57930011599999998"/>
    <n v="0"/>
    <n v="0"/>
    <n v="4.32"/>
    <n v="108"/>
  </r>
  <r>
    <x v="33"/>
    <n v="47217"/>
    <n v="1.58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41756921990000001"/>
    <n v="2"/>
    <n v="0"/>
    <n v="0"/>
    <n v="0.05"/>
    <n v="0"/>
    <n v="0"/>
    <n v="1.58"/>
    <n v="39.5"/>
  </r>
  <r>
    <x v="33"/>
    <n v="45567"/>
    <n v="1.1599999999999999"/>
    <n v="0"/>
    <n v="1"/>
    <n v="0"/>
    <n v="0"/>
    <n v="0"/>
    <n v="0"/>
    <n v="0"/>
    <n v="0"/>
    <n v="0"/>
    <n v="0"/>
    <n v="0"/>
    <n v="0"/>
    <n v="0"/>
    <n v="0"/>
    <n v="0"/>
    <n v="0"/>
    <n v="0"/>
    <n v="570.54830782496231"/>
    <n v="1.2173294558000001"/>
    <n v="2"/>
    <n v="0"/>
    <n v="0"/>
    <n v="0.65073253099999995"/>
    <n v="0"/>
    <n v="0"/>
    <n v="1.1599999999999999"/>
    <n v="28.999999999999996"/>
  </r>
  <r>
    <x v="33"/>
    <n v="44495"/>
    <n v="9.2200000000000006"/>
    <n v="0"/>
    <n v="0.19"/>
    <n v="0"/>
    <n v="0"/>
    <n v="1"/>
    <n v="0"/>
    <n v="7.4"/>
    <n v="0"/>
    <n v="0"/>
    <n v="0"/>
    <n v="0"/>
    <n v="0"/>
    <n v="0"/>
    <n v="0"/>
    <n v="0"/>
    <n v="0"/>
    <n v="0"/>
    <n v="792.78210067708721"/>
    <n v="2.0293145146999998"/>
    <n v="2"/>
    <n v="0"/>
    <n v="0"/>
    <n v="0.708195778"/>
    <n v="0"/>
    <n v="0"/>
    <n v="9.2200000000000006"/>
    <n v="230.50000000000003"/>
  </r>
  <r>
    <x v="33"/>
    <n v="50047"/>
    <n v="4.9400000000000004"/>
    <n v="0"/>
    <n v="1"/>
    <n v="0.18"/>
    <n v="0"/>
    <n v="0"/>
    <n v="0"/>
    <n v="0"/>
    <n v="0"/>
    <n v="0"/>
    <n v="0"/>
    <n v="0"/>
    <n v="0"/>
    <n v="0"/>
    <n v="0"/>
    <n v="0"/>
    <n v="0"/>
    <n v="0"/>
    <n v="0"/>
    <n v="5.8071529999999998E-4"/>
    <n v="2"/>
    <n v="0"/>
    <n v="0"/>
    <n v="0.10978089000000001"/>
    <n v="0"/>
    <n v="0"/>
    <n v="4.9400000000000004"/>
    <n v="123.50000000000001"/>
  </r>
  <r>
    <x v="33"/>
    <n v="4450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00.41975638091075"/>
    <n v="0.1835559484"/>
    <n v="2"/>
    <n v="0"/>
    <n v="0"/>
    <n v="0.45004889799999998"/>
    <n v="0"/>
    <n v="0"/>
    <n v="2"/>
    <n v="50"/>
  </r>
  <r>
    <x v="33"/>
    <n v="480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27.50029904695037"/>
    <n v="0.84953125740000002"/>
    <n v="2"/>
    <n v="0"/>
    <n v="0"/>
    <n v="0.454795159"/>
    <n v="0"/>
    <n v="0"/>
    <n v="1"/>
    <n v="25"/>
  </r>
  <r>
    <x v="33"/>
    <n v="44529"/>
    <n v="0.51"/>
    <n v="0"/>
    <n v="0"/>
    <n v="0"/>
    <n v="0"/>
    <n v="0"/>
    <n v="0"/>
    <n v="0.51"/>
    <n v="0"/>
    <n v="0"/>
    <n v="0"/>
    <n v="0"/>
    <n v="0"/>
    <n v="0"/>
    <n v="0"/>
    <n v="0"/>
    <n v="0"/>
    <n v="0"/>
    <n v="0"/>
    <n v="0.69265282159999997"/>
    <n v="2"/>
    <n v="0"/>
    <n v="0"/>
    <n v="0.27890359999999997"/>
    <n v="0"/>
    <n v="0"/>
    <n v="0.51"/>
    <n v="12.75"/>
  </r>
  <r>
    <x v="33"/>
    <n v="44537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44.790809569609294"/>
    <n v="0.30340189629999997"/>
    <n v="2"/>
    <n v="0"/>
    <n v="0"/>
    <n v="0.350595506"/>
    <n v="0"/>
    <n v="0"/>
    <n v="2"/>
    <n v="50"/>
  </r>
  <r>
    <x v="33"/>
    <n v="44545"/>
    <n v="0.4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.14788429389999999"/>
    <n v="2"/>
    <n v="0"/>
    <n v="0"/>
    <n v="0.14643116"/>
    <n v="0"/>
    <n v="0"/>
    <n v="0.4"/>
    <n v="10"/>
  </r>
  <r>
    <x v="33"/>
    <n v="46722"/>
    <n v="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134530159999999"/>
    <n v="2"/>
    <n v="0"/>
    <n v="0"/>
    <n v="0.25893670099999999"/>
    <n v="0"/>
    <n v="0"/>
    <n v="0.7"/>
    <n v="17.5"/>
  </r>
  <r>
    <x v="33"/>
    <n v="488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348.93662800470668"/>
    <n v="0.9055988841"/>
    <n v="2"/>
    <n v="0"/>
    <n v="0"/>
    <n v="0.45647973400000003"/>
    <n v="0"/>
    <n v="0"/>
    <n v="1"/>
    <n v="25"/>
  </r>
  <r>
    <x v="33"/>
    <n v="4803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9.784028413336806"/>
    <n v="0.34353676309999998"/>
    <n v="2"/>
    <n v="0"/>
    <n v="0"/>
    <n v="0.31385861199999998"/>
    <n v="0"/>
    <n v="0"/>
    <n v="1"/>
    <n v="25"/>
  </r>
  <r>
    <x v="33"/>
    <n v="49908"/>
    <n v="6"/>
    <n v="0"/>
    <n v="2"/>
    <n v="0"/>
    <n v="0"/>
    <n v="0"/>
    <n v="0"/>
    <n v="6"/>
    <n v="0"/>
    <n v="0"/>
    <n v="0"/>
    <n v="0"/>
    <n v="0"/>
    <n v="0"/>
    <n v="0"/>
    <n v="0"/>
    <n v="0"/>
    <n v="0"/>
    <n v="287.05788788191239"/>
    <n v="0.42257612950000001"/>
    <n v="2"/>
    <n v="0"/>
    <n v="0"/>
    <n v="0.53024532599999996"/>
    <n v="0"/>
    <n v="0"/>
    <n v="6"/>
    <n v="150"/>
  </r>
  <r>
    <x v="33"/>
    <n v="4736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.5108715147415159"/>
    <n v="1.4056938290000001"/>
    <n v="2"/>
    <n v="0"/>
    <n v="0"/>
    <n v="0.39014385400000001"/>
    <n v="0"/>
    <n v="0"/>
    <n v="1"/>
    <n v="25"/>
  </r>
  <r>
    <x v="33"/>
    <n v="44560"/>
    <n v="1.74"/>
    <n v="0"/>
    <n v="0"/>
    <n v="0"/>
    <n v="0"/>
    <n v="0"/>
    <n v="0"/>
    <n v="0.8"/>
    <n v="0"/>
    <n v="0"/>
    <n v="0"/>
    <n v="0"/>
    <n v="0"/>
    <n v="0"/>
    <n v="0"/>
    <n v="0"/>
    <n v="0"/>
    <n v="0"/>
    <n v="560.92646926469263"/>
    <n v="1.2017079374999999"/>
    <n v="2"/>
    <n v="0"/>
    <n v="0"/>
    <n v="0.60750912999999995"/>
    <n v="0"/>
    <n v="0"/>
    <n v="1.74"/>
    <n v="43.5"/>
  </r>
  <r>
    <x v="33"/>
    <n v="47373"/>
    <n v="6"/>
    <n v="0"/>
    <n v="1.97"/>
    <n v="0"/>
    <n v="0"/>
    <n v="0"/>
    <n v="0"/>
    <n v="3"/>
    <n v="0"/>
    <n v="0"/>
    <n v="0"/>
    <n v="0"/>
    <n v="0"/>
    <n v="0"/>
    <n v="0"/>
    <n v="0"/>
    <n v="0"/>
    <n v="0"/>
    <n v="0"/>
    <n v="0.19909788989999999"/>
    <n v="2"/>
    <n v="0"/>
    <n v="0"/>
    <n v="0.45282181300000002"/>
    <n v="0"/>
    <n v="0"/>
    <n v="6"/>
    <n v="150"/>
  </r>
  <r>
    <x v="33"/>
    <n v="4459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99232851"/>
    <n v="2"/>
    <n v="0"/>
    <n v="0"/>
    <n v="0.42687536199999998"/>
    <n v="0"/>
    <n v="0"/>
    <n v="1"/>
    <n v="25"/>
  </r>
  <r>
    <x v="33"/>
    <n v="46573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85.777997209466307"/>
    <n v="0.10110862299999999"/>
    <n v="2"/>
    <n v="0"/>
    <n v="0"/>
    <n v="0.45184674699999999"/>
    <n v="0"/>
    <n v="0"/>
    <n v="4"/>
    <n v="100"/>
  </r>
  <r>
    <x v="33"/>
    <n v="4947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47.75749648059647"/>
    <n v="0.5961267066"/>
    <n v="2"/>
    <n v="0"/>
    <n v="0"/>
    <n v="0.40415134000000003"/>
    <n v="0"/>
    <n v="0"/>
    <n v="1"/>
    <n v="25"/>
  </r>
  <r>
    <x v="33"/>
    <n v="446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51.07929447656159"/>
    <n v="1.2533849424000001"/>
    <n v="2"/>
    <n v="0"/>
    <n v="0"/>
    <n v="0.47183749600000002"/>
    <n v="0"/>
    <n v="0"/>
    <n v="2"/>
    <n v="50"/>
  </r>
  <r>
    <x v="33"/>
    <n v="44636"/>
    <n v="12.45"/>
    <n v="0.78"/>
    <n v="1.34"/>
    <n v="0"/>
    <n v="0"/>
    <n v="0"/>
    <n v="0"/>
    <n v="9.89"/>
    <n v="0"/>
    <n v="0"/>
    <n v="0"/>
    <n v="0"/>
    <n v="0"/>
    <n v="0"/>
    <n v="0"/>
    <n v="0"/>
    <n v="0"/>
    <n v="0"/>
    <n v="43.906157988799308"/>
    <n v="1.1094406107999999"/>
    <n v="2"/>
    <n v="0"/>
    <n v="0"/>
    <n v="0.37422767899999998"/>
    <n v="0"/>
    <n v="0"/>
    <n v="12.45"/>
    <n v="311.25"/>
  </r>
  <r>
    <x v="33"/>
    <n v="45575"/>
    <n v="3.26"/>
    <n v="0"/>
    <n v="1.26"/>
    <n v="0"/>
    <n v="0"/>
    <n v="0"/>
    <n v="0"/>
    <n v="0"/>
    <n v="0"/>
    <n v="0"/>
    <n v="0"/>
    <n v="0"/>
    <n v="0"/>
    <n v="0"/>
    <n v="0"/>
    <n v="0"/>
    <n v="0"/>
    <n v="0"/>
    <n v="586.10016697770357"/>
    <n v="1.0612961505"/>
    <n v="2"/>
    <n v="0"/>
    <n v="0"/>
    <n v="0.54080969700000003"/>
    <n v="0"/>
    <n v="0"/>
    <n v="3.26"/>
    <n v="81.5"/>
  </r>
  <r>
    <x v="33"/>
    <n v="46813"/>
    <n v="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17674812"/>
    <n v="2"/>
    <n v="0"/>
    <n v="0"/>
    <n v="0.232887647"/>
    <n v="0"/>
    <n v="0"/>
    <n v="1.79"/>
    <n v="44.75"/>
  </r>
  <r>
    <x v="33"/>
    <n v="45583"/>
    <n v="1.82"/>
    <n v="0"/>
    <n v="0"/>
    <n v="0"/>
    <n v="0"/>
    <n v="0"/>
    <n v="0"/>
    <n v="1.82"/>
    <n v="0"/>
    <n v="0"/>
    <n v="0"/>
    <n v="0"/>
    <n v="0"/>
    <n v="0"/>
    <n v="0"/>
    <n v="0"/>
    <n v="0"/>
    <n v="0"/>
    <n v="0"/>
    <n v="5.6680554000000001E-2"/>
    <n v="2"/>
    <n v="0"/>
    <n v="0"/>
    <n v="0.37168026999999998"/>
    <n v="0"/>
    <n v="0"/>
    <n v="1.82"/>
    <n v="45.5"/>
  </r>
  <r>
    <x v="33"/>
    <n v="4689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533.48519593357275"/>
    <n v="0.31646637080000001"/>
    <n v="2"/>
    <n v="0"/>
    <n v="0"/>
    <n v="0.584336415"/>
    <n v="0"/>
    <n v="0"/>
    <n v="2"/>
    <n v="50"/>
  </r>
  <r>
    <x v="33"/>
    <n v="49932"/>
    <n v="6.31"/>
    <n v="0"/>
    <n v="2"/>
    <n v="0"/>
    <n v="0"/>
    <n v="0"/>
    <n v="0"/>
    <n v="4.3099999999999996"/>
    <n v="0"/>
    <n v="0"/>
    <n v="0"/>
    <n v="0"/>
    <n v="0"/>
    <n v="0"/>
    <n v="0"/>
    <n v="0"/>
    <n v="0"/>
    <n v="0"/>
    <n v="115.42484365395407"/>
    <n v="0.93683407340000002"/>
    <n v="2"/>
    <n v="0"/>
    <n v="0"/>
    <n v="0.42547585999999998"/>
    <n v="0"/>
    <n v="0"/>
    <n v="6.31"/>
    <n v="157.75"/>
  </r>
  <r>
    <x v="33"/>
    <n v="48348"/>
    <n v="4.05"/>
    <n v="0"/>
    <n v="0.46"/>
    <n v="0"/>
    <n v="0"/>
    <n v="0"/>
    <n v="0"/>
    <n v="0.97"/>
    <n v="0"/>
    <n v="0"/>
    <n v="0"/>
    <n v="0"/>
    <n v="0"/>
    <n v="0"/>
    <n v="0"/>
    <n v="0"/>
    <n v="0"/>
    <n v="0"/>
    <n v="0"/>
    <n v="0.1666259122"/>
    <n v="2"/>
    <n v="0"/>
    <n v="0"/>
    <n v="0.332291226"/>
    <n v="0"/>
    <n v="0"/>
    <n v="4.05"/>
    <n v="101.25"/>
  </r>
  <r>
    <x v="33"/>
    <n v="45880"/>
    <n v="2.1"/>
    <n v="0"/>
    <n v="0"/>
    <n v="0"/>
    <n v="0"/>
    <n v="0"/>
    <n v="0"/>
    <n v="0"/>
    <n v="0"/>
    <n v="0"/>
    <n v="0"/>
    <n v="0"/>
    <n v="0"/>
    <n v="0"/>
    <n v="0"/>
    <n v="0"/>
    <n v="0"/>
    <n v="0"/>
    <n v="654.79050410710397"/>
    <n v="1.6327330888"/>
    <n v="2"/>
    <n v="0"/>
    <n v="0"/>
    <n v="0.56661868400000004"/>
    <n v="0"/>
    <n v="0"/>
    <n v="2.1"/>
    <n v="52.5"/>
  </r>
  <r>
    <x v="33"/>
    <n v="44685"/>
    <n v="2.77"/>
    <n v="0"/>
    <n v="0"/>
    <n v="0"/>
    <n v="0"/>
    <n v="0"/>
    <n v="0"/>
    <n v="1.77"/>
    <n v="0"/>
    <n v="0"/>
    <n v="0"/>
    <n v="0"/>
    <n v="0"/>
    <n v="0"/>
    <n v="0"/>
    <n v="0"/>
    <n v="0"/>
    <n v="0"/>
    <n v="547.87772208712238"/>
    <n v="3.7147421595000001"/>
    <n v="2"/>
    <n v="0"/>
    <n v="0"/>
    <n v="0.59611453800000003"/>
    <n v="0"/>
    <n v="0"/>
    <n v="2.77"/>
    <n v="69.25"/>
  </r>
  <r>
    <x v="33"/>
    <n v="50054"/>
    <n v="0.34"/>
    <n v="0"/>
    <n v="0"/>
    <n v="0"/>
    <n v="0"/>
    <n v="0"/>
    <n v="0"/>
    <n v="0.34"/>
    <n v="0"/>
    <n v="0"/>
    <n v="0"/>
    <n v="0"/>
    <n v="0"/>
    <n v="0"/>
    <n v="0"/>
    <n v="0"/>
    <n v="0"/>
    <n v="0"/>
    <n v="0"/>
    <n v="2.3555298200000001E-2"/>
    <n v="2"/>
    <n v="0"/>
    <n v="0"/>
    <n v="0.05"/>
    <n v="0"/>
    <n v="0"/>
    <n v="0.34"/>
    <n v="8.5"/>
  </r>
  <r>
    <x v="33"/>
    <n v="4700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94.36588471020877"/>
    <n v="1.1539599354000001"/>
    <n v="2"/>
    <n v="0"/>
    <n v="0"/>
    <n v="0.60739051300000002"/>
    <n v="0"/>
    <n v="0"/>
    <n v="1"/>
    <n v="25"/>
  </r>
  <r>
    <x v="33"/>
    <n v="46474"/>
    <n v="0.99"/>
    <n v="0"/>
    <n v="0"/>
    <n v="0"/>
    <n v="0"/>
    <n v="0"/>
    <n v="0"/>
    <n v="0.86"/>
    <n v="0"/>
    <n v="0"/>
    <n v="0"/>
    <n v="0"/>
    <n v="0"/>
    <n v="0"/>
    <n v="0"/>
    <n v="0"/>
    <n v="0"/>
    <n v="0"/>
    <n v="661.61378330993011"/>
    <n v="1.6316090087999999"/>
    <n v="2"/>
    <n v="0"/>
    <n v="0"/>
    <n v="0.59683500700000003"/>
    <n v="0"/>
    <n v="0"/>
    <n v="0.99"/>
    <n v="24.75"/>
  </r>
  <r>
    <x v="33"/>
    <n v="47894"/>
    <n v="3.9"/>
    <n v="0"/>
    <n v="2"/>
    <n v="0"/>
    <n v="0"/>
    <n v="0"/>
    <n v="0"/>
    <n v="1"/>
    <n v="0"/>
    <n v="0"/>
    <n v="0"/>
    <n v="0"/>
    <n v="0"/>
    <n v="0"/>
    <n v="0"/>
    <n v="0"/>
    <n v="0"/>
    <n v="0.5"/>
    <n v="0"/>
    <n v="0.33520351980000002"/>
    <n v="2"/>
    <n v="0"/>
    <n v="0"/>
    <n v="0.22500991300000001"/>
    <n v="0"/>
    <n v="0"/>
    <n v="4"/>
    <n v="100"/>
  </r>
  <r>
    <x v="33"/>
    <n v="44701"/>
    <n v="1.68"/>
    <n v="0"/>
    <n v="0.19"/>
    <n v="0"/>
    <n v="0"/>
    <n v="0"/>
    <n v="0"/>
    <n v="0.19"/>
    <n v="0"/>
    <n v="0"/>
    <n v="0"/>
    <n v="0"/>
    <n v="0"/>
    <n v="0"/>
    <n v="0"/>
    <n v="0"/>
    <n v="0"/>
    <n v="0"/>
    <n v="0"/>
    <n v="7.9896708600000005E-2"/>
    <n v="2"/>
    <n v="0"/>
    <n v="0"/>
    <n v="0.05"/>
    <n v="0"/>
    <n v="0"/>
    <n v="1.68"/>
    <n v="42"/>
  </r>
  <r>
    <x v="33"/>
    <n v="47308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425.9892152255639"/>
    <n v="1.3515448922"/>
    <n v="2"/>
    <n v="0"/>
    <n v="0"/>
    <n v="0.50520379100000001"/>
    <n v="0"/>
    <n v="0"/>
    <n v="1"/>
    <n v="25"/>
  </r>
  <r>
    <x v="33"/>
    <n v="4614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24.72215541565475"/>
    <n v="0.36301748960000002"/>
    <n v="2"/>
    <n v="0"/>
    <n v="0"/>
    <n v="0.44660889199999998"/>
    <n v="0"/>
    <n v="0"/>
    <n v="1"/>
    <n v="25"/>
  </r>
  <r>
    <x v="33"/>
    <n v="44735"/>
    <n v="14.92"/>
    <n v="0"/>
    <n v="2.25"/>
    <n v="0"/>
    <n v="0"/>
    <n v="1"/>
    <n v="0.45"/>
    <n v="9.09"/>
    <n v="0"/>
    <n v="0"/>
    <n v="0"/>
    <n v="0"/>
    <n v="0"/>
    <n v="0"/>
    <n v="0"/>
    <n v="0"/>
    <n v="0"/>
    <n v="0"/>
    <n v="346.28875077463101"/>
    <n v="1.1321607963"/>
    <n v="2"/>
    <n v="0"/>
    <n v="0"/>
    <n v="0.487040576"/>
    <n v="0"/>
    <n v="0"/>
    <n v="14.92"/>
    <n v="373"/>
  </r>
  <r>
    <x v="33"/>
    <n v="49940"/>
    <n v="0.96"/>
    <n v="0"/>
    <n v="0.96"/>
    <n v="0"/>
    <n v="0"/>
    <n v="0"/>
    <n v="0"/>
    <n v="0.96"/>
    <n v="0"/>
    <n v="0"/>
    <n v="0"/>
    <n v="0"/>
    <n v="0"/>
    <n v="0"/>
    <n v="0"/>
    <n v="0"/>
    <n v="0"/>
    <n v="0"/>
    <n v="829.93677325055535"/>
    <n v="1.1916533364999999"/>
    <n v="2"/>
    <n v="0"/>
    <n v="0"/>
    <n v="0.66314835699999997"/>
    <n v="0"/>
    <n v="0"/>
    <n v="0.96"/>
    <n v="24"/>
  </r>
  <r>
    <x v="33"/>
    <n v="4835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998.81001770354612"/>
    <n v="1.8022872480000001"/>
    <n v="2"/>
    <n v="0"/>
    <n v="0"/>
    <n v="0.77582217200000003"/>
    <n v="0"/>
    <n v="0"/>
    <n v="1"/>
    <n v="25"/>
  </r>
  <r>
    <x v="33"/>
    <n v="49684"/>
    <n v="4.43"/>
    <n v="0"/>
    <n v="0"/>
    <n v="0"/>
    <n v="0"/>
    <n v="0"/>
    <n v="0"/>
    <n v="4.43"/>
    <n v="0"/>
    <n v="0"/>
    <n v="0"/>
    <n v="0"/>
    <n v="0"/>
    <n v="0"/>
    <n v="0"/>
    <n v="0"/>
    <n v="0"/>
    <n v="0"/>
    <n v="308.63637794322375"/>
    <n v="0.4597019275"/>
    <n v="2"/>
    <n v="0"/>
    <n v="0"/>
    <n v="0.436851561"/>
    <n v="0"/>
    <n v="0"/>
    <n v="4.43"/>
    <n v="110.75"/>
  </r>
  <r>
    <x v="33"/>
    <n v="4477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51.59062809445754"/>
    <n v="1.2563935094000001"/>
    <n v="2"/>
    <n v="0"/>
    <n v="0"/>
    <n v="0.61438593500000005"/>
    <n v="0"/>
    <n v="0"/>
    <n v="1"/>
    <n v="25"/>
  </r>
  <r>
    <x v="33"/>
    <n v="4836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82.026220386139443"/>
    <n v="0.30319736559999999"/>
    <n v="2"/>
    <n v="0"/>
    <n v="0"/>
    <n v="0.39908719300000001"/>
    <n v="0"/>
    <n v="0"/>
    <n v="1"/>
    <n v="25"/>
  </r>
  <r>
    <x v="33"/>
    <n v="44800"/>
    <n v="1.53"/>
    <n v="0"/>
    <n v="0"/>
    <n v="0"/>
    <n v="0"/>
    <n v="0"/>
    <n v="0"/>
    <n v="0.53"/>
    <n v="0"/>
    <n v="0"/>
    <n v="0"/>
    <n v="0"/>
    <n v="0"/>
    <n v="0"/>
    <n v="0"/>
    <n v="0"/>
    <n v="0"/>
    <n v="0"/>
    <n v="751.72908667041872"/>
    <n v="1.7261732700000001"/>
    <n v="2"/>
    <n v="0"/>
    <n v="0"/>
    <n v="0.59243781699999998"/>
    <n v="0"/>
    <n v="0"/>
    <n v="1.53"/>
    <n v="38.25"/>
  </r>
  <r>
    <x v="33"/>
    <n v="4922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90.18712239015127"/>
    <n v="0.81822278510000002"/>
    <n v="2"/>
    <n v="0"/>
    <n v="0"/>
    <n v="0.52811921699999997"/>
    <n v="0"/>
    <n v="0"/>
    <n v="1"/>
    <n v="25"/>
  </r>
  <r>
    <x v="33"/>
    <n v="46441"/>
    <n v="5.95"/>
    <n v="0"/>
    <n v="0.57999999999999996"/>
    <n v="1"/>
    <n v="0"/>
    <n v="0"/>
    <n v="0"/>
    <n v="3.44"/>
    <n v="0"/>
    <n v="0"/>
    <n v="0"/>
    <n v="0"/>
    <n v="0"/>
    <n v="0"/>
    <n v="0"/>
    <n v="0"/>
    <n v="0"/>
    <n v="0"/>
    <n v="804.34213395107997"/>
    <n v="1.5608930963000001"/>
    <n v="2"/>
    <n v="0"/>
    <n v="0"/>
    <n v="0.68666831900000003"/>
    <n v="0"/>
    <n v="0"/>
    <n v="5.95"/>
    <n v="148.75"/>
  </r>
  <r>
    <x v="33"/>
    <n v="47381"/>
    <n v="2.57"/>
    <n v="0"/>
    <n v="0"/>
    <n v="0"/>
    <n v="0"/>
    <n v="0"/>
    <n v="0"/>
    <n v="0.72"/>
    <n v="0"/>
    <n v="0"/>
    <n v="0"/>
    <n v="0"/>
    <n v="0"/>
    <n v="0"/>
    <n v="0"/>
    <n v="0"/>
    <n v="0"/>
    <n v="0"/>
    <n v="295.30296097688921"/>
    <n v="0.71449310180000003"/>
    <n v="2"/>
    <n v="0"/>
    <n v="0"/>
    <n v="0.44319075099999999"/>
    <n v="0"/>
    <n v="0"/>
    <n v="2.57"/>
    <n v="64.25"/>
  </r>
  <r>
    <x v="33"/>
    <n v="4804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309.40398549356848"/>
    <n v="0.42147832419999998"/>
    <n v="2"/>
    <n v="0"/>
    <n v="0"/>
    <n v="0.454842511"/>
    <n v="0"/>
    <n v="0"/>
    <n v="2"/>
    <n v="50"/>
  </r>
  <r>
    <x v="33"/>
    <n v="48371"/>
    <n v="7.7"/>
    <n v="0"/>
    <n v="0"/>
    <n v="0"/>
    <n v="0"/>
    <n v="0"/>
    <n v="0.78"/>
    <n v="0"/>
    <n v="0"/>
    <n v="0"/>
    <n v="0"/>
    <n v="0"/>
    <n v="0"/>
    <n v="0"/>
    <n v="0"/>
    <n v="0"/>
    <n v="0"/>
    <n v="0"/>
    <n v="162.41233944954129"/>
    <n v="0.45015736550000002"/>
    <n v="2"/>
    <n v="0"/>
    <n v="0"/>
    <n v="0.41025845999999999"/>
    <n v="0"/>
    <n v="0"/>
    <n v="7.7"/>
    <n v="192.5"/>
  </r>
  <r>
    <x v="33"/>
    <n v="50062"/>
    <n v="2.2599999999999998"/>
    <n v="0"/>
    <n v="0"/>
    <n v="0.97"/>
    <n v="0"/>
    <n v="0"/>
    <n v="0"/>
    <n v="1.26"/>
    <n v="0"/>
    <n v="0"/>
    <n v="0"/>
    <n v="0"/>
    <n v="0"/>
    <n v="0"/>
    <n v="0"/>
    <n v="0"/>
    <n v="0"/>
    <n v="0"/>
    <n v="211.76986022508626"/>
    <n v="1.1341027796000001"/>
    <n v="2"/>
    <n v="0"/>
    <n v="0"/>
    <n v="0.44289541599999999"/>
    <n v="0"/>
    <n v="0"/>
    <n v="2.2599999999999998"/>
    <n v="56.499999999999993"/>
  </r>
  <r>
    <x v="33"/>
    <n v="45997"/>
    <n v="8"/>
    <n v="0"/>
    <n v="1"/>
    <n v="0"/>
    <n v="0"/>
    <n v="0"/>
    <n v="1"/>
    <n v="4"/>
    <n v="0"/>
    <n v="0"/>
    <n v="0"/>
    <n v="0"/>
    <n v="0"/>
    <n v="0"/>
    <n v="0"/>
    <n v="0"/>
    <n v="0"/>
    <n v="0"/>
    <n v="0"/>
    <n v="0.36635944009999999"/>
    <n v="2"/>
    <n v="0"/>
    <n v="0"/>
    <n v="0.19771261100000001"/>
    <n v="0"/>
    <n v="0"/>
    <n v="8"/>
    <n v="200"/>
  </r>
  <r>
    <x v="33"/>
    <n v="44826"/>
    <n v="5.85"/>
    <n v="0"/>
    <n v="0"/>
    <n v="0"/>
    <n v="0"/>
    <n v="0"/>
    <n v="0"/>
    <n v="1.71"/>
    <n v="0"/>
    <n v="0"/>
    <n v="0"/>
    <n v="0"/>
    <n v="0"/>
    <n v="0"/>
    <n v="0"/>
    <n v="0"/>
    <n v="0"/>
    <n v="0"/>
    <n v="890.3652775258231"/>
    <n v="1.0074306976"/>
    <n v="2"/>
    <n v="0"/>
    <n v="0"/>
    <n v="0.73575950499999998"/>
    <n v="0"/>
    <n v="0"/>
    <n v="5.85"/>
    <n v="146.25"/>
  </r>
  <r>
    <x v="33"/>
    <n v="44834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29165159229999998"/>
    <n v="2"/>
    <n v="0"/>
    <n v="0"/>
    <n v="0.30794382300000001"/>
    <n v="0"/>
    <n v="0"/>
    <n v="2"/>
    <n v="50"/>
  </r>
  <r>
    <x v="33"/>
    <n v="44842"/>
    <n v="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43769990000001"/>
    <n v="2"/>
    <n v="0"/>
    <n v="0"/>
    <n v="9.3527971000000001E-2"/>
    <n v="0"/>
    <n v="0"/>
    <n v="1.69"/>
    <n v="42.25"/>
  </r>
  <r>
    <x v="33"/>
    <n v="44859"/>
    <n v="7.11"/>
    <n v="1"/>
    <n v="2.0299999999999998"/>
    <n v="0"/>
    <n v="0"/>
    <n v="0"/>
    <n v="0"/>
    <n v="6.11"/>
    <n v="0"/>
    <n v="0"/>
    <n v="0"/>
    <n v="0"/>
    <n v="0"/>
    <n v="0"/>
    <n v="0"/>
    <n v="0"/>
    <n v="0"/>
    <n v="0"/>
    <n v="945.27972049291793"/>
    <n v="1.3466937730999999"/>
    <n v="2"/>
    <n v="0"/>
    <n v="0"/>
    <n v="0.75351930600000006"/>
    <n v="0"/>
    <n v="0"/>
    <n v="7.11"/>
    <n v="177.75"/>
  </r>
  <r>
    <x v="33"/>
    <n v="48652"/>
    <n v="3"/>
    <n v="0"/>
    <n v="1"/>
    <n v="0"/>
    <n v="0"/>
    <n v="0"/>
    <n v="0"/>
    <n v="1"/>
    <n v="0"/>
    <n v="0"/>
    <n v="0"/>
    <n v="0"/>
    <n v="0"/>
    <n v="0"/>
    <n v="0"/>
    <n v="0"/>
    <n v="0"/>
    <n v="0"/>
    <n v="73.06839687211253"/>
    <n v="1.4708224256"/>
    <n v="2"/>
    <n v="0"/>
    <n v="0"/>
    <n v="0.38022619299999999"/>
    <n v="0"/>
    <n v="0"/>
    <n v="3"/>
    <n v="75"/>
  </r>
  <r>
    <x v="33"/>
    <n v="49098"/>
    <n v="0.53"/>
    <n v="0"/>
    <n v="0"/>
    <n v="0"/>
    <n v="0"/>
    <n v="0"/>
    <n v="0"/>
    <n v="0"/>
    <n v="0"/>
    <n v="0"/>
    <n v="0"/>
    <n v="0"/>
    <n v="0"/>
    <n v="0"/>
    <n v="0"/>
    <n v="0"/>
    <n v="0"/>
    <n v="0"/>
    <n v="606.2892002873632"/>
    <n v="0.58631960949999995"/>
    <n v="2"/>
    <n v="0"/>
    <n v="0"/>
    <n v="0.51607146299999995"/>
    <n v="0"/>
    <n v="0"/>
    <n v="0.53"/>
    <n v="13.25"/>
  </r>
  <r>
    <x v="33"/>
    <n v="4624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760.42910854936429"/>
    <n v="0.93715947769999997"/>
    <n v="2"/>
    <n v="0"/>
    <n v="0"/>
    <n v="0.68866103700000003"/>
    <n v="0"/>
    <n v="0"/>
    <n v="1"/>
    <n v="25"/>
  </r>
  <r>
    <x v="33"/>
    <n v="47399"/>
    <n v="2.69"/>
    <n v="0.48"/>
    <n v="0.78"/>
    <n v="0.04"/>
    <n v="0"/>
    <n v="0"/>
    <n v="0"/>
    <n v="1.97"/>
    <n v="0"/>
    <n v="0"/>
    <n v="0"/>
    <n v="0"/>
    <n v="0"/>
    <n v="0"/>
    <n v="0"/>
    <n v="0"/>
    <n v="0"/>
    <n v="0"/>
    <n v="0"/>
    <n v="0.56256886930000005"/>
    <n v="2"/>
    <n v="0"/>
    <n v="0"/>
    <n v="0.235405594"/>
    <n v="0"/>
    <n v="0"/>
    <n v="2.69"/>
    <n v="67.25"/>
  </r>
  <r>
    <x v="33"/>
    <n v="44909"/>
    <n v="11.79"/>
    <n v="0"/>
    <n v="3.54"/>
    <n v="0"/>
    <n v="0"/>
    <n v="0"/>
    <n v="0"/>
    <n v="6.79"/>
    <n v="0"/>
    <n v="0"/>
    <n v="0"/>
    <n v="0"/>
    <n v="0"/>
    <n v="0"/>
    <n v="0"/>
    <n v="0"/>
    <n v="0"/>
    <n v="0"/>
    <n v="1232.9868147958166"/>
    <n v="1.8922585448"/>
    <n v="2"/>
    <n v="0"/>
    <n v="0"/>
    <n v="0.78552379999999999"/>
    <n v="0"/>
    <n v="0"/>
    <n v="11.79"/>
    <n v="294.75"/>
  </r>
  <r>
    <x v="33"/>
    <n v="44917"/>
    <n v="1.98"/>
    <n v="0"/>
    <n v="0.94"/>
    <n v="0"/>
    <n v="0"/>
    <n v="0.06"/>
    <n v="0"/>
    <n v="1.98"/>
    <n v="0"/>
    <n v="0"/>
    <n v="0"/>
    <n v="0"/>
    <n v="0"/>
    <n v="0"/>
    <n v="0"/>
    <n v="0"/>
    <n v="0"/>
    <n v="0"/>
    <n v="742.47272824761058"/>
    <n v="1.8337481573000001"/>
    <n v="2"/>
    <n v="0"/>
    <n v="0"/>
    <n v="0.73082110300000003"/>
    <n v="0"/>
    <n v="0"/>
    <n v="1.98"/>
    <n v="49.5"/>
  </r>
  <r>
    <x v="33"/>
    <n v="48694"/>
    <n v="0.89"/>
    <n v="0"/>
    <n v="0"/>
    <n v="0"/>
    <n v="0"/>
    <n v="0"/>
    <n v="0"/>
    <n v="0.89"/>
    <n v="0"/>
    <n v="0"/>
    <n v="0"/>
    <n v="0"/>
    <n v="0"/>
    <n v="0"/>
    <n v="0"/>
    <n v="0"/>
    <n v="0"/>
    <n v="0"/>
    <n v="1248.7247346686736"/>
    <n v="3.9918988903999999"/>
    <n v="2"/>
    <n v="0"/>
    <n v="0"/>
    <n v="0.78548638900000001"/>
    <n v="0"/>
    <n v="0"/>
    <n v="0.89"/>
    <n v="22.25"/>
  </r>
  <r>
    <x v="33"/>
    <n v="50302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202.3171499644634"/>
    <n v="0.33964996650000001"/>
    <n v="2"/>
    <n v="0"/>
    <n v="0"/>
    <n v="0.46883412200000002"/>
    <n v="0"/>
    <n v="0"/>
    <n v="3"/>
    <n v="75"/>
  </r>
  <r>
    <x v="33"/>
    <n v="4995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69.80492852489169"/>
    <n v="0.39200252619999998"/>
    <n v="2"/>
    <n v="0"/>
    <n v="0"/>
    <n v="0.49205801799999999"/>
    <n v="0"/>
    <n v="0"/>
    <n v="1"/>
    <n v="25"/>
  </r>
  <r>
    <x v="33"/>
    <n v="45625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253.490412427688"/>
    <n v="0.62276061569999996"/>
    <n v="2"/>
    <n v="0"/>
    <n v="0"/>
    <n v="0.430202741"/>
    <n v="0"/>
    <n v="0"/>
    <n v="2"/>
    <n v="50"/>
  </r>
  <r>
    <x v="33"/>
    <n v="46011"/>
    <n v="3.36"/>
    <n v="0"/>
    <n v="0"/>
    <n v="0"/>
    <n v="0"/>
    <n v="0"/>
    <n v="0"/>
    <n v="1.36"/>
    <n v="0"/>
    <n v="0"/>
    <n v="0"/>
    <n v="0"/>
    <n v="0"/>
    <n v="0"/>
    <n v="0"/>
    <n v="0"/>
    <n v="0"/>
    <n v="0"/>
    <n v="367.66017609812599"/>
    <n v="0.46507363860000001"/>
    <n v="2"/>
    <n v="0"/>
    <n v="0"/>
    <n v="0.56579017499999995"/>
    <n v="0"/>
    <n v="0"/>
    <n v="3.36"/>
    <n v="84"/>
  </r>
  <r>
    <x v="33"/>
    <n v="46458"/>
    <n v="4.6900000000000004"/>
    <n v="0"/>
    <n v="0.77"/>
    <n v="0"/>
    <n v="0"/>
    <n v="0"/>
    <n v="0"/>
    <n v="3.37"/>
    <n v="0"/>
    <n v="0"/>
    <n v="0"/>
    <n v="0"/>
    <n v="0"/>
    <n v="0"/>
    <n v="0"/>
    <n v="0"/>
    <n v="0"/>
    <n v="0"/>
    <n v="397.97313380830565"/>
    <n v="0.80005481779999998"/>
    <n v="2"/>
    <n v="0"/>
    <n v="0"/>
    <n v="0.54510407100000002"/>
    <n v="0"/>
    <n v="0"/>
    <n v="4.6900000000000004"/>
    <n v="117.25000000000001"/>
  </r>
  <r>
    <x v="33"/>
    <n v="4682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245574569999999"/>
    <n v="2"/>
    <n v="0"/>
    <n v="0"/>
    <n v="0.28725098300000002"/>
    <n v="0"/>
    <n v="0"/>
    <n v="1"/>
    <n v="25"/>
  </r>
  <r>
    <x v="33"/>
    <n v="4497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26.58521855642078"/>
    <n v="0.20087097000000001"/>
    <n v="2"/>
    <n v="0"/>
    <n v="0"/>
    <n v="0.48188691299999997"/>
    <n v="0"/>
    <n v="0"/>
    <n v="1"/>
    <n v="25"/>
  </r>
  <r>
    <x v="33"/>
    <n v="4690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22606594"/>
    <n v="2"/>
    <n v="0"/>
    <n v="0"/>
    <n v="0.23603475500000001"/>
    <n v="0"/>
    <n v="0"/>
    <n v="1"/>
    <n v="25"/>
  </r>
  <r>
    <x v="33"/>
    <n v="44990"/>
    <n v="12.61"/>
    <n v="0"/>
    <n v="1.8"/>
    <n v="0"/>
    <n v="0"/>
    <n v="0.85"/>
    <n v="0"/>
    <n v="10.79"/>
    <n v="0"/>
    <n v="0"/>
    <n v="0"/>
    <n v="0"/>
    <n v="0"/>
    <n v="0"/>
    <n v="0"/>
    <n v="0"/>
    <n v="0"/>
    <n v="0"/>
    <n v="1752.8093870776477"/>
    <n v="3.7240436833000001"/>
    <n v="2"/>
    <n v="0"/>
    <n v="0"/>
    <n v="0.87796335700000006"/>
    <n v="0"/>
    <n v="0"/>
    <n v="12.61"/>
    <n v="315.25"/>
  </r>
  <r>
    <x v="33"/>
    <n v="45005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325.59139187654893"/>
    <n v="1.7679598572999999"/>
    <n v="2"/>
    <n v="0"/>
    <n v="0"/>
    <n v="0.39817260300000001"/>
    <n v="0"/>
    <n v="0"/>
    <n v="2"/>
    <n v="50"/>
  </r>
  <r>
    <x v="33"/>
    <n v="4564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26.96970407986555"/>
    <n v="0.59415658680000005"/>
    <n v="2"/>
    <n v="0"/>
    <n v="0"/>
    <n v="0.62937138500000001"/>
    <n v="0"/>
    <n v="0"/>
    <n v="1"/>
    <n v="25"/>
  </r>
  <r>
    <x v="33"/>
    <n v="5025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44.95448763459939"/>
    <n v="1.2012153998999999"/>
    <n v="2"/>
    <n v="0"/>
    <n v="0"/>
    <n v="0.55655145100000003"/>
    <n v="0"/>
    <n v="0"/>
    <n v="1"/>
    <n v="25"/>
  </r>
  <r>
    <x v="33"/>
    <n v="45039"/>
    <n v="18.5"/>
    <n v="0"/>
    <n v="2.97"/>
    <n v="0.37"/>
    <n v="0"/>
    <n v="0"/>
    <n v="1"/>
    <n v="9.31"/>
    <n v="0"/>
    <n v="0"/>
    <n v="0"/>
    <n v="0"/>
    <n v="0"/>
    <n v="0"/>
    <n v="0"/>
    <n v="0"/>
    <n v="0"/>
    <n v="0"/>
    <n v="1546.5927172582619"/>
    <n v="2.1393677732"/>
    <n v="2"/>
    <n v="0"/>
    <n v="0"/>
    <n v="0.86331086800000001"/>
    <n v="0"/>
    <n v="0"/>
    <n v="18.5"/>
    <n v="462.5"/>
  </r>
  <r>
    <x v="33"/>
    <n v="48389"/>
    <n v="5.01"/>
    <n v="0"/>
    <n v="1"/>
    <n v="1"/>
    <n v="0"/>
    <n v="0"/>
    <n v="0"/>
    <n v="2.0099999999999998"/>
    <n v="0"/>
    <n v="0"/>
    <n v="0"/>
    <n v="0"/>
    <n v="0"/>
    <n v="0"/>
    <n v="0"/>
    <n v="0"/>
    <n v="0"/>
    <n v="0"/>
    <n v="368.10142868895167"/>
    <n v="0.70788949310000004"/>
    <n v="2"/>
    <n v="0"/>
    <n v="0"/>
    <n v="0.52017896699999999"/>
    <n v="0"/>
    <n v="0"/>
    <n v="5.01"/>
    <n v="125.25"/>
  </r>
  <r>
    <x v="33"/>
    <n v="45054"/>
    <n v="0.73"/>
    <n v="0"/>
    <n v="0"/>
    <n v="0"/>
    <n v="0"/>
    <n v="0"/>
    <n v="0"/>
    <n v="0.73"/>
    <n v="0"/>
    <n v="0"/>
    <n v="0"/>
    <n v="0"/>
    <n v="0"/>
    <n v="0"/>
    <n v="0"/>
    <n v="0"/>
    <n v="0"/>
    <n v="0"/>
    <n v="621.43583407768529"/>
    <n v="1.4793474798999999"/>
    <n v="2"/>
    <n v="0"/>
    <n v="0"/>
    <n v="0.63639511400000004"/>
    <n v="0"/>
    <n v="0"/>
    <n v="0.73"/>
    <n v="18.25"/>
  </r>
  <r>
    <x v="33"/>
    <n v="46359"/>
    <n v="3.66"/>
    <n v="0"/>
    <n v="1"/>
    <n v="0"/>
    <n v="0"/>
    <n v="0"/>
    <n v="0"/>
    <n v="0"/>
    <n v="0"/>
    <n v="0"/>
    <n v="0"/>
    <n v="0"/>
    <n v="0"/>
    <n v="0"/>
    <n v="0"/>
    <n v="0"/>
    <n v="0"/>
    <n v="0.24"/>
    <n v="95.940921356350984"/>
    <n v="0.55633709860000002"/>
    <n v="2"/>
    <n v="0"/>
    <n v="0"/>
    <n v="0.42032972200000002"/>
    <n v="0"/>
    <n v="0"/>
    <n v="3.7080000000000002"/>
    <n v="92.7"/>
  </r>
  <r>
    <x v="33"/>
    <n v="472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2576998E-2"/>
    <n v="2"/>
    <n v="0"/>
    <n v="0"/>
    <n v="0.05"/>
    <n v="0"/>
    <n v="0"/>
    <n v="1"/>
    <n v="25"/>
  </r>
  <r>
    <x v="33"/>
    <n v="48884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.87573358940000001"/>
    <n v="2"/>
    <n v="0"/>
    <n v="0"/>
    <n v="0.315482496"/>
    <n v="0"/>
    <n v="0"/>
    <n v="4"/>
    <n v="100"/>
  </r>
  <r>
    <x v="33"/>
    <n v="4774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505.19178743029158"/>
    <n v="0.60734886070000005"/>
    <n v="2"/>
    <n v="0"/>
    <n v="0"/>
    <n v="0.567047525"/>
    <n v="0"/>
    <n v="0"/>
    <n v="2"/>
    <n v="50"/>
  </r>
  <r>
    <x v="33"/>
    <n v="48397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.35150435340000002"/>
    <n v="2"/>
    <n v="0"/>
    <n v="0"/>
    <n v="0.332895673"/>
    <n v="0"/>
    <n v="0"/>
    <n v="2"/>
    <n v="50"/>
  </r>
  <r>
    <x v="33"/>
    <n v="45047"/>
    <n v="2.98"/>
    <n v="0"/>
    <n v="0"/>
    <n v="0"/>
    <n v="0"/>
    <n v="0"/>
    <n v="0"/>
    <n v="0"/>
    <n v="0"/>
    <n v="0"/>
    <n v="0"/>
    <n v="0"/>
    <n v="0"/>
    <n v="0"/>
    <n v="0"/>
    <n v="0"/>
    <n v="0"/>
    <n v="0"/>
    <n v="83.620651896782661"/>
    <n v="0.66135081969999998"/>
    <n v="2"/>
    <n v="0"/>
    <n v="0"/>
    <n v="0.38829070799999998"/>
    <n v="0"/>
    <n v="0"/>
    <n v="2.98"/>
    <n v="74.5"/>
  </r>
  <r>
    <x v="33"/>
    <n v="4507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923.466170566644"/>
    <n v="1.0213142019000001"/>
    <n v="2"/>
    <n v="0"/>
    <n v="0"/>
    <n v="0.84270771099999997"/>
    <n v="0"/>
    <n v="0"/>
    <n v="1"/>
    <n v="25"/>
  </r>
  <r>
    <x v="33"/>
    <n v="45088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2988324295"/>
    <n v="2"/>
    <n v="0"/>
    <n v="0"/>
    <n v="0.32562941299999998"/>
    <n v="0"/>
    <n v="0"/>
    <n v="2"/>
    <n v="50"/>
  </r>
  <r>
    <x v="33"/>
    <n v="45104"/>
    <n v="4.4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63577925459999995"/>
    <n v="2"/>
    <n v="0"/>
    <n v="0"/>
    <n v="0.32598799899999997"/>
    <n v="0"/>
    <n v="0"/>
    <n v="4.49"/>
    <n v="112.25"/>
  </r>
  <r>
    <x v="33"/>
    <n v="4997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017412799999999"/>
    <n v="2"/>
    <n v="0"/>
    <n v="0"/>
    <n v="0.187755644"/>
    <n v="0"/>
    <n v="0"/>
    <n v="1"/>
    <n v="25"/>
  </r>
  <r>
    <x v="33"/>
    <n v="4512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85.124003181045353"/>
    <n v="1.0744250469000001"/>
    <n v="2"/>
    <n v="0"/>
    <n v="0"/>
    <n v="0.40508573799999997"/>
    <n v="0"/>
    <n v="0"/>
    <n v="2"/>
    <n v="50"/>
  </r>
  <r>
    <x v="33"/>
    <n v="45146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463438E-2"/>
    <n v="2"/>
    <n v="0"/>
    <n v="0"/>
    <n v="0.42408246999999999"/>
    <n v="0"/>
    <n v="0"/>
    <n v="0.45"/>
    <n v="11.25"/>
  </r>
  <r>
    <x v="33"/>
    <n v="4515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28.08909753919994"/>
    <n v="1.4471382725999999"/>
    <n v="2"/>
    <n v="0"/>
    <n v="0"/>
    <n v="0.47848379000000002"/>
    <n v="0"/>
    <n v="0"/>
    <n v="2"/>
    <n v="50"/>
  </r>
  <r>
    <x v="33"/>
    <n v="45161"/>
    <n v="21.15"/>
    <n v="0.48"/>
    <n v="4.92"/>
    <n v="1.39"/>
    <n v="0"/>
    <n v="0"/>
    <n v="0"/>
    <n v="13.46"/>
    <n v="0"/>
    <n v="0"/>
    <n v="0"/>
    <n v="0"/>
    <n v="0"/>
    <n v="0"/>
    <n v="0"/>
    <n v="0"/>
    <n v="0"/>
    <n v="0"/>
    <n v="2089.5999301616803"/>
    <n v="2.9232169881000001"/>
    <n v="2"/>
    <n v="0"/>
    <n v="0"/>
    <n v="0.9"/>
    <n v="0"/>
    <n v="0"/>
    <n v="21.15"/>
    <n v="528.75"/>
  </r>
  <r>
    <x v="33"/>
    <n v="4517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80.1012551006691"/>
    <n v="3.5501410545000001"/>
    <n v="2"/>
    <n v="0"/>
    <n v="0"/>
    <n v="0.72442221299999998"/>
    <n v="0"/>
    <n v="0"/>
    <n v="1"/>
    <n v="25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x v="34"/>
    <n v="43802"/>
    <n v="107.32"/>
    <n v="4"/>
    <n v="11.64"/>
    <n v="0"/>
    <n v="0"/>
    <n v="1.46"/>
    <n v="0"/>
    <n v="102.3"/>
    <n v="2.21"/>
    <n v="48.02"/>
    <n v="5.43"/>
    <n v="58.27"/>
    <n v="0"/>
    <n v="0"/>
    <n v="0"/>
    <n v="0"/>
    <n v="0"/>
    <n v="0"/>
    <n v="454.00578141101448"/>
    <n v="3.6729279115"/>
    <n v="1"/>
    <n v="12180.98"/>
    <n v="102201.42"/>
    <n v="0.53438618000000004"/>
    <n v="0"/>
    <n v="0"/>
    <n v="107.32"/>
    <n v="16097.999999999998"/>
  </r>
  <r>
    <x v="34"/>
    <n v="44800"/>
    <n v="67.28"/>
    <n v="3.43"/>
    <n v="6"/>
    <n v="0"/>
    <n v="0"/>
    <n v="0"/>
    <n v="0"/>
    <n v="66.69"/>
    <n v="0.55000000000000004"/>
    <n v="42.51"/>
    <n v="7.57"/>
    <n v="45.93"/>
    <n v="0"/>
    <n v="0"/>
    <n v="0"/>
    <n v="0"/>
    <n v="0"/>
    <n v="0"/>
    <n v="751.72908667041872"/>
    <n v="1.7261732700000001"/>
    <n v="1"/>
    <n v="12644.08"/>
    <n v="31312.23"/>
    <n v="0.59243781699999998"/>
    <n v="0"/>
    <n v="0"/>
    <n v="67.28"/>
    <n v="10092"/>
  </r>
  <r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43620"/>
    <n v="0.28000000000000003"/>
    <n v="0"/>
    <n v="0"/>
    <n v="0"/>
    <n v="0"/>
    <n v="0"/>
    <n v="0"/>
    <n v="0.28000000000000003"/>
    <n v="0"/>
    <n v="0"/>
    <n v="0"/>
    <n v="0.28000000000000003"/>
    <n v="0"/>
    <n v="0"/>
    <n v="0"/>
    <n v="0"/>
    <n v="0"/>
    <n v="0"/>
    <n v="0"/>
    <n v="5.65505881E-2"/>
    <n v="1"/>
    <n v="0"/>
    <n v="4.3099999999999996"/>
    <n v="0.199475819"/>
    <n v="0"/>
    <n v="0"/>
    <n v="0.28000000000000003"/>
    <n v="42.000000000000007"/>
  </r>
  <r>
    <x v="35"/>
    <n v="46946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610.7199959476801"/>
    <n v="0.41647474870000001"/>
    <n v="1"/>
    <n v="305.36"/>
    <n v="226.56"/>
    <n v="0.574723663"/>
    <n v="0"/>
    <n v="0"/>
    <n v="2"/>
    <n v="300"/>
  </r>
  <r>
    <x v="35"/>
    <n v="43802"/>
    <n v="219.83"/>
    <n v="1.27"/>
    <n v="37.590000000000003"/>
    <n v="0.28999999999999998"/>
    <n v="0"/>
    <n v="0"/>
    <n v="0"/>
    <n v="219.83"/>
    <n v="5"/>
    <n v="14"/>
    <n v="1"/>
    <n v="106.66"/>
    <n v="0"/>
    <n v="0"/>
    <n v="0"/>
    <n v="0"/>
    <n v="0"/>
    <n v="0"/>
    <n v="454.00578141101448"/>
    <n v="3.6729279115"/>
    <n v="1"/>
    <n v="24951.02"/>
    <n v="219618.17"/>
    <n v="0.53438618000000004"/>
    <n v="0"/>
    <n v="0"/>
    <n v="219.83"/>
    <n v="32974.5"/>
  </r>
  <r>
    <x v="35"/>
    <n v="46961"/>
    <n v="0.94"/>
    <n v="0"/>
    <n v="0"/>
    <n v="0"/>
    <n v="0"/>
    <n v="0"/>
    <n v="0"/>
    <n v="0.94"/>
    <n v="0"/>
    <n v="0"/>
    <n v="0"/>
    <n v="0.94"/>
    <n v="0"/>
    <n v="0"/>
    <n v="0"/>
    <n v="0"/>
    <n v="0"/>
    <n v="0"/>
    <n v="0"/>
    <n v="0.31863044439999999"/>
    <n v="1"/>
    <n v="0"/>
    <n v="81.47"/>
    <n v="0.273342056"/>
    <n v="0"/>
    <n v="0"/>
    <n v="0.94"/>
    <n v="141"/>
  </r>
  <r>
    <x v="35"/>
    <n v="46979"/>
    <n v="6.49"/>
    <n v="0"/>
    <n v="1"/>
    <n v="0"/>
    <n v="0"/>
    <n v="0"/>
    <n v="0"/>
    <n v="6.49"/>
    <n v="0"/>
    <n v="0"/>
    <n v="0"/>
    <n v="4.49"/>
    <n v="0"/>
    <n v="0"/>
    <n v="0"/>
    <n v="0"/>
    <n v="0"/>
    <n v="0"/>
    <n v="769.10153769067654"/>
    <n v="1.9955521261"/>
    <n v="1"/>
    <n v="1247.8699999999999"/>
    <n v="3522.71"/>
    <n v="0.60733533799999995"/>
    <n v="0"/>
    <n v="0"/>
    <n v="6.49"/>
    <n v="973.5"/>
  </r>
  <r>
    <x v="35"/>
    <n v="46953"/>
    <n v="0.24"/>
    <n v="0"/>
    <n v="0"/>
    <n v="0"/>
    <n v="0"/>
    <n v="0"/>
    <n v="0"/>
    <n v="0.24"/>
    <n v="0"/>
    <n v="0"/>
    <n v="0"/>
    <n v="0.24"/>
    <n v="0"/>
    <n v="0"/>
    <n v="0"/>
    <n v="0"/>
    <n v="0"/>
    <n v="0"/>
    <n v="1684.2348410919162"/>
    <n v="2.2177521208000002"/>
    <n v="1"/>
    <n v="101.05"/>
    <n v="144.77000000000001"/>
    <n v="0.81904988700000003"/>
    <n v="0"/>
    <n v="0"/>
    <n v="0.24"/>
    <n v="36"/>
  </r>
  <r>
    <x v="35"/>
    <n v="44297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063.7302032921527"/>
    <n v="2.6250218156999998"/>
    <n v="1"/>
    <n v="265.93"/>
    <n v="714.01"/>
    <n v="0.73337430400000003"/>
    <n v="0"/>
    <n v="0"/>
    <n v="1"/>
    <n v="150"/>
  </r>
  <r>
    <x v="35"/>
    <n v="4689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33.48519593357275"/>
    <n v="0.31646637080000001"/>
    <n v="1"/>
    <n v="133.37"/>
    <n v="86.08"/>
    <n v="0.584336415"/>
    <n v="0"/>
    <n v="0"/>
    <n v="1"/>
    <n v="150"/>
  </r>
  <r>
    <x v="35"/>
    <n v="47001"/>
    <n v="5"/>
    <n v="0"/>
    <n v="0"/>
    <n v="0"/>
    <n v="0"/>
    <n v="0"/>
    <n v="0"/>
    <n v="5"/>
    <n v="0"/>
    <n v="0"/>
    <n v="0"/>
    <n v="5"/>
    <n v="0"/>
    <n v="0"/>
    <n v="0"/>
    <n v="0"/>
    <n v="0"/>
    <n v="0"/>
    <n v="594.36588471020877"/>
    <n v="1.1539599354000001"/>
    <n v="1"/>
    <n v="742.96"/>
    <n v="1569.39"/>
    <n v="0.60739051300000002"/>
    <n v="0"/>
    <n v="0"/>
    <n v="5"/>
    <n v="750"/>
  </r>
  <r>
    <x v="35"/>
    <n v="4499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752.8093870776477"/>
    <n v="3.7240436833000001"/>
    <n v="1"/>
    <n v="438.2"/>
    <n v="1012.94"/>
    <n v="0.87796335700000006"/>
    <n v="0"/>
    <n v="0"/>
    <n v="1"/>
    <n v="150"/>
  </r>
  <r>
    <x v="35"/>
    <n v="45070"/>
    <n v="29.09"/>
    <n v="2.39"/>
    <n v="3.33"/>
    <n v="0"/>
    <n v="0"/>
    <n v="0"/>
    <n v="0"/>
    <n v="29.09"/>
    <n v="0"/>
    <n v="1.9"/>
    <n v="0"/>
    <n v="18.89"/>
    <n v="0"/>
    <n v="0"/>
    <n v="0"/>
    <n v="0"/>
    <n v="0"/>
    <n v="0"/>
    <n v="1923.466170566644"/>
    <n v="1.0213142019000001"/>
    <n v="1"/>
    <n v="13988.41"/>
    <n v="8081.13"/>
    <n v="0.84270771099999997"/>
    <n v="0"/>
    <n v="0"/>
    <n v="29.09"/>
    <n v="4363.5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47258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21.027094873550343"/>
    <n v="0.25102112780000002"/>
    <n v="1"/>
    <n v="5.26"/>
    <n v="68.28"/>
    <n v="0.34473381199999997"/>
    <n v="0"/>
    <n v="0"/>
    <n v="1"/>
    <n v="150"/>
  </r>
  <r>
    <x v="36"/>
    <n v="46284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157.6495852769155"/>
    <n v="0.62513308999999995"/>
    <n v="1"/>
    <n v="78.819999999999993"/>
    <n v="340.07"/>
    <n v="0.410113214"/>
    <n v="0"/>
    <n v="0"/>
    <n v="2"/>
    <n v="300"/>
  </r>
  <r>
    <x v="36"/>
    <n v="43968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280.02811566539827"/>
    <n v="1.0261045919"/>
    <n v="1"/>
    <n v="140.01"/>
    <n v="558.20000000000005"/>
    <n v="0.484240057"/>
    <n v="0"/>
    <n v="0"/>
    <n v="2"/>
    <n v="300"/>
  </r>
  <r>
    <x v="36"/>
    <n v="46235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25.18317143623626"/>
    <n v="0.44202886790000001"/>
    <n v="1"/>
    <n v="31.3"/>
    <n v="120.23"/>
    <n v="0.42300343899999998"/>
    <n v="0"/>
    <n v="0"/>
    <n v="1"/>
    <n v="150"/>
  </r>
  <r>
    <x v="36"/>
    <n v="44107"/>
    <n v="0.38"/>
    <n v="0"/>
    <n v="0"/>
    <n v="0.38"/>
    <n v="0"/>
    <n v="0"/>
    <n v="0"/>
    <n v="0.38"/>
    <n v="0"/>
    <n v="0"/>
    <n v="0"/>
    <n v="0"/>
    <n v="0"/>
    <n v="0"/>
    <n v="0"/>
    <n v="0"/>
    <n v="0"/>
    <n v="0"/>
    <n v="1204.0890565193797"/>
    <n v="2.1707065658000002"/>
    <n v="1"/>
    <n v="114.39"/>
    <n v="224.36"/>
    <n v="0.75171929299999996"/>
    <n v="0"/>
    <n v="0"/>
    <n v="0.38"/>
    <n v="57"/>
  </r>
  <r>
    <x v="36"/>
    <n v="46250"/>
    <n v="2"/>
    <n v="0"/>
    <n v="2"/>
    <n v="0"/>
    <n v="0"/>
    <n v="0"/>
    <n v="0"/>
    <n v="2"/>
    <n v="0"/>
    <n v="0"/>
    <n v="0"/>
    <n v="0"/>
    <n v="0"/>
    <n v="0"/>
    <n v="0"/>
    <n v="0"/>
    <n v="0"/>
    <n v="0"/>
    <n v="226.85740467947096"/>
    <n v="0.42084812329999999"/>
    <n v="1"/>
    <n v="113.43"/>
    <n v="228.94"/>
    <n v="0.455310253"/>
    <n v="0"/>
    <n v="0"/>
    <n v="2"/>
    <n v="300"/>
  </r>
  <r>
    <x v="36"/>
    <n v="46268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252.73805001687526"/>
    <n v="0.44831146669999999"/>
    <n v="1"/>
    <n v="63.18"/>
    <n v="121.94"/>
    <n v="0.47441617400000002"/>
    <n v="0"/>
    <n v="0"/>
    <n v="1"/>
    <n v="150"/>
  </r>
  <r>
    <x v="36"/>
    <n v="44818"/>
    <n v="156.18"/>
    <n v="5.6"/>
    <n v="43.47"/>
    <n v="2"/>
    <n v="1"/>
    <n v="0"/>
    <n v="0"/>
    <n v="156.18"/>
    <n v="1"/>
    <n v="0"/>
    <n v="0"/>
    <n v="74.430000000000007"/>
    <n v="0"/>
    <n v="0"/>
    <n v="0"/>
    <n v="0"/>
    <n v="0"/>
    <n v="0"/>
    <n v="1549.4697971546582"/>
    <n v="3.5531068430000001"/>
    <n v="1"/>
    <n v="60499.05"/>
    <n v="150939.39000000001"/>
    <n v="0.81118270000000003"/>
    <n v="0"/>
    <n v="0"/>
    <n v="156.18"/>
    <n v="23427"/>
  </r>
  <r>
    <x v="36"/>
    <n v="46243"/>
    <n v="3.99"/>
    <n v="0.78"/>
    <n v="1.93"/>
    <n v="0"/>
    <n v="0"/>
    <n v="0"/>
    <n v="0"/>
    <n v="3.99"/>
    <n v="0"/>
    <n v="0"/>
    <n v="0"/>
    <n v="1"/>
    <n v="0"/>
    <n v="0"/>
    <n v="0"/>
    <n v="0"/>
    <n v="0"/>
    <n v="0"/>
    <n v="760.42910854936429"/>
    <n v="0.93715947769999997"/>
    <n v="1"/>
    <n v="758.53"/>
    <n v="1017.08"/>
    <n v="0.68866103700000003"/>
    <n v="0"/>
    <n v="0"/>
    <n v="3.99"/>
    <n v="598.5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7"/>
    <n v="43802"/>
    <n v="290.77"/>
    <n v="1.69"/>
    <n v="35.96"/>
    <n v="1"/>
    <n v="0"/>
    <n v="0.39"/>
    <n v="0"/>
    <n v="222.61"/>
    <n v="7.94"/>
    <n v="33.24"/>
    <n v="19"/>
    <n v="149.94"/>
    <n v="0"/>
    <n v="0"/>
    <n v="0"/>
    <n v="0"/>
    <n v="0"/>
    <n v="0"/>
    <n v="454.00578141101448"/>
    <n v="3.6729279115"/>
    <n v="1"/>
    <n v="33002.82"/>
    <n v="222395.49"/>
    <n v="0.53438618000000004"/>
    <n v="0"/>
    <n v="0"/>
    <n v="290.77"/>
    <n v="43615.5"/>
  </r>
  <r>
    <x v="37"/>
    <n v="47027"/>
    <n v="3"/>
    <n v="0"/>
    <n v="2"/>
    <n v="0"/>
    <n v="0"/>
    <n v="0"/>
    <n v="0"/>
    <n v="3"/>
    <n v="0"/>
    <n v="3"/>
    <n v="0"/>
    <n v="2"/>
    <n v="0"/>
    <n v="0"/>
    <n v="0"/>
    <n v="0"/>
    <n v="0"/>
    <n v="0"/>
    <n v="0"/>
    <n v="9.4266410999999994E-2"/>
    <n v="1"/>
    <n v="0"/>
    <n v="76.92"/>
    <n v="0.22631918000000001"/>
    <n v="0"/>
    <n v="0"/>
    <n v="3"/>
    <n v="450"/>
  </r>
  <r>
    <x v="37"/>
    <n v="44511"/>
    <n v="0.75"/>
    <n v="0"/>
    <n v="0"/>
    <n v="0"/>
    <n v="0"/>
    <n v="0"/>
    <n v="0"/>
    <n v="0"/>
    <n v="0"/>
    <n v="0"/>
    <n v="0"/>
    <n v="0"/>
    <n v="0"/>
    <n v="0"/>
    <n v="0"/>
    <n v="0"/>
    <n v="0"/>
    <n v="0"/>
    <n v="1269.6174486830321"/>
    <n v="1.5678650262"/>
    <n v="1"/>
    <n v="238.05"/>
    <n v="0"/>
    <n v="0.79408692999999997"/>
    <n v="0"/>
    <n v="0"/>
    <n v="0.75"/>
    <n v="112.5"/>
  </r>
  <r>
    <x v="37"/>
    <n v="44800"/>
    <n v="2"/>
    <n v="0"/>
    <n v="0"/>
    <n v="0"/>
    <n v="0"/>
    <n v="0"/>
    <n v="0"/>
    <n v="2"/>
    <n v="0"/>
    <n v="0"/>
    <n v="0"/>
    <n v="1.99"/>
    <n v="0"/>
    <n v="0"/>
    <n v="0"/>
    <n v="0"/>
    <n v="0"/>
    <n v="0"/>
    <n v="751.72908667041872"/>
    <n v="1.7261732700000001"/>
    <n v="1"/>
    <n v="375.86"/>
    <n v="939.04"/>
    <n v="0.59243781699999998"/>
    <n v="0"/>
    <n v="0"/>
    <n v="2"/>
    <n v="300"/>
  </r>
  <r>
    <x v="37"/>
    <n v="45047"/>
    <n v="2.5"/>
    <n v="0"/>
    <n v="0"/>
    <n v="0"/>
    <n v="0"/>
    <n v="0"/>
    <n v="0"/>
    <n v="1.5"/>
    <n v="0"/>
    <n v="0"/>
    <n v="0"/>
    <n v="2"/>
    <n v="0"/>
    <n v="0"/>
    <n v="0"/>
    <n v="0"/>
    <n v="0"/>
    <n v="0"/>
    <n v="83.620651896782661"/>
    <n v="0.66135081969999998"/>
    <n v="1"/>
    <n v="52.26"/>
    <n v="269.83"/>
    <n v="0.38829070799999998"/>
    <n v="0"/>
    <n v="0"/>
    <n v="2.5"/>
    <n v="375"/>
  </r>
  <r>
    <x v="37"/>
    <n v="45138"/>
    <n v="2"/>
    <n v="0"/>
    <n v="0"/>
    <n v="0"/>
    <n v="0"/>
    <n v="0"/>
    <n v="0"/>
    <n v="1"/>
    <n v="1"/>
    <n v="0"/>
    <n v="0"/>
    <n v="2"/>
    <n v="0"/>
    <n v="0"/>
    <n v="0"/>
    <n v="0"/>
    <n v="0"/>
    <n v="0"/>
    <n v="0"/>
    <n v="0.27267687219999998"/>
    <n v="1"/>
    <n v="0"/>
    <n v="74.17"/>
    <n v="0.27726853299999998"/>
    <n v="0"/>
    <n v="0"/>
    <n v="2"/>
    <n v="300"/>
  </r>
  <r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43497"/>
    <n v="3.61"/>
    <n v="0"/>
    <n v="0.13"/>
    <n v="0"/>
    <n v="0"/>
    <n v="0"/>
    <n v="0"/>
    <n v="3.61"/>
    <n v="0"/>
    <n v="0"/>
    <n v="0"/>
    <n v="0"/>
    <n v="0"/>
    <n v="0"/>
    <n v="0.78"/>
    <n v="0"/>
    <n v="0"/>
    <n v="0"/>
    <n v="1259.2039600535525"/>
    <n v="4.0470793072999998"/>
    <n v="1"/>
    <n v="1136.43"/>
    <n v="3973.91"/>
    <n v="0.792450761"/>
    <n v="0"/>
    <n v="0"/>
    <n v="3.61"/>
    <n v="541.5"/>
  </r>
  <r>
    <x v="38"/>
    <n v="49833"/>
    <n v="1.76"/>
    <n v="0"/>
    <n v="0.64"/>
    <n v="0"/>
    <n v="0"/>
    <n v="0"/>
    <n v="0"/>
    <n v="1.1200000000000001"/>
    <n v="0"/>
    <n v="0"/>
    <n v="0"/>
    <n v="0"/>
    <n v="0"/>
    <n v="0"/>
    <n v="0.56000000000000005"/>
    <n v="0"/>
    <n v="0"/>
    <n v="0"/>
    <n v="389.71980340888132"/>
    <n v="2.8577936839999998"/>
    <n v="1"/>
    <n v="171.48"/>
    <n v="870.6"/>
    <n v="0.489675258"/>
    <n v="0"/>
    <n v="0"/>
    <n v="1.76"/>
    <n v="264"/>
  </r>
  <r>
    <x v="38"/>
    <n v="43711"/>
    <n v="53.43"/>
    <n v="0"/>
    <n v="10.67"/>
    <n v="1.86"/>
    <n v="0"/>
    <n v="0"/>
    <n v="0"/>
    <n v="45.85"/>
    <n v="0"/>
    <n v="0.57999999999999996"/>
    <n v="0"/>
    <n v="0"/>
    <n v="0"/>
    <n v="0"/>
    <n v="34.15"/>
    <n v="0"/>
    <n v="0"/>
    <n v="0"/>
    <n v="2087.8037771290442"/>
    <n v="3.9465661832999999"/>
    <n v="1"/>
    <n v="27887.84"/>
    <n v="49218.42"/>
    <n v="0.88313376700000001"/>
    <n v="0"/>
    <n v="0"/>
    <n v="53.43"/>
    <n v="8014.5"/>
  </r>
  <r>
    <x v="38"/>
    <n v="49841"/>
    <n v="0.49"/>
    <n v="0"/>
    <n v="0"/>
    <n v="0"/>
    <n v="0"/>
    <n v="0"/>
    <n v="0"/>
    <n v="0.49"/>
    <n v="0"/>
    <n v="0"/>
    <n v="0"/>
    <n v="0"/>
    <n v="0"/>
    <n v="0"/>
    <n v="0"/>
    <n v="0"/>
    <n v="0"/>
    <n v="0"/>
    <n v="510.39354389461721"/>
    <n v="1.0204935436"/>
    <n v="1"/>
    <n v="62.52"/>
    <n v="136.01"/>
    <n v="0.59994565200000005"/>
    <n v="0"/>
    <n v="0"/>
    <n v="0.49"/>
    <n v="73.5"/>
  </r>
  <r>
    <x v="38"/>
    <n v="44164"/>
    <n v="0.16"/>
    <n v="0"/>
    <n v="0"/>
    <n v="0"/>
    <n v="0"/>
    <n v="0"/>
    <n v="0"/>
    <n v="0"/>
    <n v="0"/>
    <n v="0"/>
    <n v="0"/>
    <n v="0"/>
    <n v="0"/>
    <n v="0"/>
    <n v="0"/>
    <n v="0"/>
    <n v="0"/>
    <n v="0"/>
    <n v="121.62741511176152"/>
    <n v="0.90201776879999995"/>
    <n v="1"/>
    <n v="4.87"/>
    <n v="0"/>
    <n v="0.487310097"/>
    <n v="0"/>
    <n v="0"/>
    <n v="0.16"/>
    <n v="24"/>
  </r>
  <r>
    <x v="38"/>
    <n v="49874"/>
    <n v="0.39"/>
    <n v="0"/>
    <n v="0.24"/>
    <n v="0"/>
    <n v="0"/>
    <n v="0"/>
    <n v="0"/>
    <n v="0.39"/>
    <n v="0"/>
    <n v="0"/>
    <n v="0"/>
    <n v="0"/>
    <n v="0"/>
    <n v="0"/>
    <n v="0"/>
    <n v="0"/>
    <n v="0"/>
    <n v="0"/>
    <n v="454.21894113564395"/>
    <n v="0.66252967389999995"/>
    <n v="1"/>
    <n v="44.29"/>
    <n v="70.28"/>
    <n v="0.59555899400000001"/>
    <n v="0"/>
    <n v="0"/>
    <n v="0.39"/>
    <n v="58.5"/>
  </r>
  <r>
    <x v="38"/>
    <n v="49882"/>
    <n v="2.19"/>
    <n v="0"/>
    <n v="1.56"/>
    <n v="0"/>
    <n v="0"/>
    <n v="0"/>
    <n v="0"/>
    <n v="2.19"/>
    <n v="0"/>
    <n v="0"/>
    <n v="0"/>
    <n v="0"/>
    <n v="0"/>
    <n v="0"/>
    <n v="2.2400000000000002"/>
    <n v="0"/>
    <n v="0"/>
    <n v="0"/>
    <n v="296.57822374158764"/>
    <n v="0.80135968300000004"/>
    <n v="1"/>
    <n v="162.38"/>
    <n v="477.35"/>
    <n v="0.47627330499999998"/>
    <n v="0"/>
    <n v="0"/>
    <n v="2.19"/>
    <n v="328.5"/>
  </r>
  <r>
    <x v="38"/>
    <n v="44354"/>
    <n v="2.91"/>
    <n v="0"/>
    <n v="0.97"/>
    <n v="0.42"/>
    <n v="0"/>
    <n v="0"/>
    <n v="0"/>
    <n v="2.2799999999999998"/>
    <n v="0"/>
    <n v="0"/>
    <n v="0"/>
    <n v="0"/>
    <n v="0"/>
    <n v="0"/>
    <n v="0.96"/>
    <n v="0"/>
    <n v="0"/>
    <n v="0"/>
    <n v="874.50014570635483"/>
    <n v="4.1427509063999999"/>
    <n v="1"/>
    <n v="636.20000000000005"/>
    <n v="2569.17"/>
    <n v="0.69234221500000004"/>
    <n v="0"/>
    <n v="0"/>
    <n v="2.91"/>
    <n v="436.5"/>
  </r>
  <r>
    <x v="38"/>
    <n v="49890"/>
    <n v="0.68"/>
    <n v="0"/>
    <n v="0.68"/>
    <n v="0"/>
    <n v="0"/>
    <n v="0"/>
    <n v="0"/>
    <n v="0.68"/>
    <n v="0"/>
    <n v="0"/>
    <n v="0"/>
    <n v="0"/>
    <n v="0"/>
    <n v="0"/>
    <n v="0"/>
    <n v="0"/>
    <n v="0"/>
    <n v="0"/>
    <n v="585.16280243670201"/>
    <n v="1.1545116059"/>
    <n v="1"/>
    <n v="99.48"/>
    <n v="213.54"/>
    <n v="0.62492408399999999"/>
    <n v="0"/>
    <n v="0"/>
    <n v="0.68"/>
    <n v="102.00000000000001"/>
  </r>
  <r>
    <x v="38"/>
    <n v="44503"/>
    <n v="2"/>
    <n v="0"/>
    <n v="0"/>
    <n v="1"/>
    <n v="0"/>
    <n v="0"/>
    <n v="0"/>
    <n v="0"/>
    <n v="0"/>
    <n v="0"/>
    <n v="0"/>
    <n v="0"/>
    <n v="0"/>
    <n v="0"/>
    <n v="1.67"/>
    <n v="0"/>
    <n v="0"/>
    <n v="0"/>
    <n v="100.41975638091075"/>
    <n v="0.1835559484"/>
    <n v="1"/>
    <n v="50.21"/>
    <n v="0"/>
    <n v="0.45004889799999998"/>
    <n v="0"/>
    <n v="0"/>
    <n v="2"/>
    <n v="300"/>
  </r>
  <r>
    <x v="38"/>
    <n v="49916"/>
    <n v="1.06"/>
    <n v="0"/>
    <n v="0"/>
    <n v="0.95"/>
    <n v="0"/>
    <n v="0"/>
    <n v="0"/>
    <n v="0.95"/>
    <n v="0"/>
    <n v="0"/>
    <n v="0"/>
    <n v="0"/>
    <n v="0"/>
    <n v="0"/>
    <n v="2.75"/>
    <n v="0"/>
    <n v="0"/>
    <n v="0"/>
    <n v="539.86350404177961"/>
    <n v="0.89465486900000002"/>
    <n v="1"/>
    <n v="143.06"/>
    <n v="231.18"/>
    <n v="0.59383651000000004"/>
    <n v="0"/>
    <n v="0"/>
    <n v="1.06"/>
    <n v="159"/>
  </r>
  <r>
    <x v="38"/>
    <n v="49924"/>
    <n v="2.5299999999999998"/>
    <n v="0"/>
    <n v="0.63"/>
    <n v="0"/>
    <n v="0"/>
    <n v="0"/>
    <n v="0"/>
    <n v="2.0099999999999998"/>
    <n v="0"/>
    <n v="0"/>
    <n v="0"/>
    <n v="0"/>
    <n v="0"/>
    <n v="0"/>
    <n v="3.17"/>
    <n v="0"/>
    <n v="0"/>
    <n v="0"/>
    <n v="406.33951631053634"/>
    <n v="0.63215170399999998"/>
    <n v="1"/>
    <n v="257.01"/>
    <n v="345.61"/>
    <n v="0.50774609800000003"/>
    <n v="0"/>
    <n v="0"/>
    <n v="2.5299999999999998"/>
    <n v="379.49999999999994"/>
  </r>
  <r>
    <x v="38"/>
    <n v="49932"/>
    <n v="25.86"/>
    <n v="0"/>
    <n v="7.82"/>
    <n v="0.67"/>
    <n v="0"/>
    <n v="0"/>
    <n v="0"/>
    <n v="20.86"/>
    <n v="0"/>
    <n v="0"/>
    <n v="0"/>
    <n v="0"/>
    <n v="0"/>
    <n v="0"/>
    <n v="17.260000000000002"/>
    <n v="0"/>
    <n v="0"/>
    <n v="0"/>
    <n v="115.42484365395407"/>
    <n v="0.93683407340000002"/>
    <n v="1"/>
    <n v="746.22"/>
    <n v="5315.52"/>
    <n v="0.42547585999999998"/>
    <n v="0"/>
    <n v="0"/>
    <n v="25.86"/>
    <n v="3879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43794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.6929575363"/>
    <n v="1"/>
    <n v="0"/>
    <n v="920.97"/>
    <n v="0.30967760799999999"/>
    <n v="0"/>
    <n v="0"/>
    <n v="2"/>
    <n v="300"/>
  </r>
  <r>
    <x v="39"/>
    <n v="43786"/>
    <n v="168.24"/>
    <n v="0"/>
    <n v="23.15"/>
    <n v="3.89"/>
    <n v="0"/>
    <n v="0"/>
    <n v="0"/>
    <n v="168.24"/>
    <n v="0"/>
    <n v="0"/>
    <n v="0"/>
    <n v="0"/>
    <n v="0"/>
    <n v="0"/>
    <n v="0"/>
    <n v="0"/>
    <n v="0"/>
    <n v="0"/>
    <n v="1095.3886443246988"/>
    <n v="3.9572566881000002"/>
    <n v="1"/>
    <n v="46072.05"/>
    <n v="181089.13"/>
    <n v="0.76547957700000002"/>
    <n v="0"/>
    <n v="0"/>
    <n v="168.24"/>
    <n v="25236"/>
  </r>
  <r>
    <x v="39"/>
    <n v="43901"/>
    <n v="7.91"/>
    <n v="0"/>
    <n v="2"/>
    <n v="0"/>
    <n v="0"/>
    <n v="0"/>
    <n v="0"/>
    <n v="7.91"/>
    <n v="0"/>
    <n v="0"/>
    <n v="0"/>
    <n v="0"/>
    <n v="0"/>
    <n v="0"/>
    <n v="0"/>
    <n v="0"/>
    <n v="0"/>
    <n v="0"/>
    <n v="1665.9332201790639"/>
    <n v="3.7293898327999999"/>
    <n v="1"/>
    <n v="3294.38"/>
    <n v="8023.86"/>
    <n v="0.79655707600000003"/>
    <n v="0"/>
    <n v="0"/>
    <n v="7.91"/>
    <n v="1186.5"/>
  </r>
  <r>
    <x v="39"/>
    <n v="43950"/>
    <n v="10.35"/>
    <n v="0"/>
    <n v="3"/>
    <n v="0"/>
    <n v="0"/>
    <n v="0"/>
    <n v="0"/>
    <n v="10.35"/>
    <n v="0"/>
    <n v="0"/>
    <n v="0"/>
    <n v="0"/>
    <n v="0"/>
    <n v="0"/>
    <n v="0"/>
    <n v="0"/>
    <n v="0"/>
    <n v="0"/>
    <n v="1071.5962627888343"/>
    <n v="2.2047811682999998"/>
    <n v="1"/>
    <n v="2772.76"/>
    <n v="6206.9"/>
    <n v="0.74142154400000004"/>
    <n v="0"/>
    <n v="0"/>
    <n v="10.35"/>
    <n v="1552.5"/>
  </r>
  <r>
    <x v="39"/>
    <n v="44040"/>
    <n v="1.86"/>
    <n v="0"/>
    <n v="0"/>
    <n v="0"/>
    <n v="0"/>
    <n v="0"/>
    <n v="0"/>
    <n v="1.86"/>
    <n v="0"/>
    <n v="0"/>
    <n v="0"/>
    <n v="0"/>
    <n v="0"/>
    <n v="0"/>
    <n v="0"/>
    <n v="0"/>
    <n v="0"/>
    <n v="0"/>
    <n v="992.12530306095016"/>
    <n v="2.2657848934999998"/>
    <n v="1"/>
    <n v="461.34"/>
    <n v="1146.31"/>
    <n v="0.72055886300000005"/>
    <n v="0"/>
    <n v="0"/>
    <n v="1.86"/>
    <n v="279"/>
  </r>
  <r>
    <x v="39"/>
    <n v="44305"/>
    <n v="1.77"/>
    <n v="0"/>
    <n v="0"/>
    <n v="0"/>
    <n v="0"/>
    <n v="0"/>
    <n v="0"/>
    <n v="1.77"/>
    <n v="0"/>
    <n v="0"/>
    <n v="0"/>
    <n v="0"/>
    <n v="0"/>
    <n v="0"/>
    <n v="0"/>
    <n v="0"/>
    <n v="0"/>
    <n v="0"/>
    <n v="1417.3491487132028"/>
    <n v="0.94235080029999996"/>
    <n v="1"/>
    <n v="627.17999999999995"/>
    <n v="453.69"/>
    <n v="0.78123944300000003"/>
    <n v="0"/>
    <n v="0"/>
    <n v="1.77"/>
    <n v="265.5"/>
  </r>
  <r>
    <x v="39"/>
    <n v="44370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0"/>
    <n v="0.25999994539999999"/>
    <n v="1"/>
    <n v="0"/>
    <n v="29.7"/>
    <n v="0.05"/>
    <n v="0"/>
    <n v="0"/>
    <n v="0.42"/>
    <n v="63"/>
  </r>
  <r>
    <x v="39"/>
    <n v="45005"/>
    <n v="0.64"/>
    <n v="0"/>
    <n v="0"/>
    <n v="0"/>
    <n v="0"/>
    <n v="0"/>
    <n v="0"/>
    <n v="0.64"/>
    <n v="0"/>
    <n v="0"/>
    <n v="0"/>
    <n v="0"/>
    <n v="0"/>
    <n v="0"/>
    <n v="0"/>
    <n v="0"/>
    <n v="0"/>
    <n v="0"/>
    <n v="325.59139187654893"/>
    <n v="1.7679598572999999"/>
    <n v="1"/>
    <n v="52.09"/>
    <n v="307.77"/>
    <n v="0.39817260300000001"/>
    <n v="0"/>
    <n v="0"/>
    <n v="0.64"/>
    <n v="96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4361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45239227970000001"/>
    <n v="1"/>
    <n v="0"/>
    <n v="123.05"/>
    <n v="0.29592442099999999"/>
    <n v="0"/>
    <n v="0"/>
    <n v="1"/>
    <n v="150"/>
  </r>
  <r>
    <x v="40"/>
    <n v="4365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.7757745547834709"/>
    <n v="1.0190333101"/>
    <n v="1"/>
    <n v="1.69"/>
    <n v="277.18"/>
    <n v="0.31807660900000001"/>
    <n v="0"/>
    <n v="0"/>
    <n v="1"/>
    <n v="150"/>
  </r>
  <r>
    <x v="40"/>
    <n v="43786"/>
    <n v="127.4"/>
    <n v="0.49"/>
    <n v="20.52"/>
    <n v="0"/>
    <n v="0"/>
    <n v="0"/>
    <n v="0"/>
    <n v="87.9"/>
    <n v="0"/>
    <n v="0"/>
    <n v="0"/>
    <n v="0"/>
    <n v="0"/>
    <n v="0"/>
    <n v="0"/>
    <n v="0"/>
    <n v="0"/>
    <n v="0"/>
    <n v="1095.3886443246988"/>
    <n v="3.9572566881000002"/>
    <n v="1"/>
    <n v="34888.129999999997"/>
    <n v="94613.26"/>
    <n v="0.76547957700000002"/>
    <n v="0"/>
    <n v="0"/>
    <n v="127.4"/>
    <n v="19110"/>
  </r>
  <r>
    <x v="40"/>
    <n v="4394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12.49029482281071"/>
    <n v="2.0590288838999999"/>
    <n v="1"/>
    <n v="153.12"/>
    <n v="560.05999999999995"/>
    <n v="0.58984914499999996"/>
    <n v="0"/>
    <n v="0"/>
    <n v="1"/>
    <n v="150"/>
  </r>
  <r>
    <x v="40"/>
    <n v="44040"/>
    <n v="1.1200000000000001"/>
    <n v="0"/>
    <n v="0"/>
    <n v="0"/>
    <n v="0"/>
    <n v="0"/>
    <n v="0"/>
    <n v="1.1200000000000001"/>
    <n v="0"/>
    <n v="0"/>
    <n v="0"/>
    <n v="0"/>
    <n v="0"/>
    <n v="0"/>
    <n v="0"/>
    <n v="0"/>
    <n v="0"/>
    <n v="0"/>
    <n v="992.12530306095016"/>
    <n v="2.2657848934999998"/>
    <n v="1"/>
    <n v="277.8"/>
    <n v="690.25"/>
    <n v="0.72055886300000005"/>
    <n v="0"/>
    <n v="0"/>
    <n v="1.1200000000000001"/>
    <n v="168.00000000000003"/>
  </r>
  <r>
    <x v="40"/>
    <n v="44529"/>
    <n v="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265282159999997"/>
    <n v="1"/>
    <n v="0"/>
    <n v="0"/>
    <n v="0.27890359999999997"/>
    <n v="0"/>
    <n v="0"/>
    <n v="0.84"/>
    <n v="126"/>
  </r>
  <r>
    <x v="40"/>
    <n v="4463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3.906157988799308"/>
    <n v="1.1094406107999999"/>
    <n v="1"/>
    <n v="10.98"/>
    <n v="301.77"/>
    <n v="0.37422767899999998"/>
    <n v="0"/>
    <n v="0"/>
    <n v="1"/>
    <n v="150"/>
  </r>
  <r>
    <x v="40"/>
    <n v="45104"/>
    <n v="1.110000000000000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63577925459999995"/>
    <n v="1"/>
    <n v="0"/>
    <n v="172.93"/>
    <n v="0.32598799899999997"/>
    <n v="0"/>
    <n v="0"/>
    <n v="1.1100000000000001"/>
    <n v="166.50000000000003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4348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965.83149339195813"/>
    <n v="3.72042677"/>
    <n v="1"/>
    <n v="241.46"/>
    <n v="0"/>
    <n v="0.698126252"/>
    <n v="0"/>
    <n v="0"/>
    <n v="1"/>
    <n v="150"/>
  </r>
  <r>
    <x v="41"/>
    <n v="4519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21.68844804605411"/>
    <n v="0.23748123939999999"/>
    <n v="1"/>
    <n v="55.42"/>
    <n v="0"/>
    <n v="0.446612911"/>
    <n v="0"/>
    <n v="0"/>
    <n v="1"/>
    <n v="150"/>
  </r>
  <r>
    <x v="41"/>
    <n v="4355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.0754671599999998E-2"/>
    <n v="1"/>
    <n v="0"/>
    <n v="0"/>
    <n v="0.05"/>
    <n v="0"/>
    <n v="0"/>
    <n v="1"/>
    <n v="150"/>
  </r>
  <r>
    <x v="41"/>
    <n v="48306"/>
    <n v="1.22"/>
    <n v="0"/>
    <n v="0"/>
    <n v="0"/>
    <n v="0"/>
    <n v="0.22"/>
    <n v="1"/>
    <n v="0"/>
    <n v="0"/>
    <n v="0"/>
    <n v="0"/>
    <n v="1"/>
    <n v="0"/>
    <n v="0"/>
    <n v="0"/>
    <n v="0"/>
    <n v="0"/>
    <n v="0"/>
    <n v="0"/>
    <n v="0.59733024670000001"/>
    <n v="1"/>
    <n v="0"/>
    <n v="0"/>
    <n v="0.34628678499999999"/>
    <n v="0"/>
    <n v="0"/>
    <n v="1.22"/>
    <n v="183"/>
  </r>
  <r>
    <x v="41"/>
    <n v="4364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.9482196800000003E-2"/>
    <n v="1"/>
    <n v="0"/>
    <n v="0"/>
    <n v="6.4183744000000001E-2"/>
    <n v="0"/>
    <n v="0"/>
    <n v="1"/>
    <n v="150"/>
  </r>
  <r>
    <x v="41"/>
    <n v="4379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.6929575363"/>
    <n v="1"/>
    <n v="0"/>
    <n v="0"/>
    <n v="0.30967760799999999"/>
    <n v="0"/>
    <n v="0"/>
    <n v="1"/>
    <n v="150"/>
  </r>
  <r>
    <x v="41"/>
    <n v="43786"/>
    <n v="1.6"/>
    <n v="0"/>
    <n v="0"/>
    <n v="0"/>
    <n v="0"/>
    <n v="0.6"/>
    <n v="1"/>
    <n v="0"/>
    <n v="0"/>
    <n v="0"/>
    <n v="0"/>
    <n v="1.06"/>
    <n v="0"/>
    <n v="0"/>
    <n v="0"/>
    <n v="0"/>
    <n v="0"/>
    <n v="0"/>
    <n v="1095.3886443246988"/>
    <n v="3.9572566881000002"/>
    <n v="1"/>
    <n v="438.16"/>
    <n v="0"/>
    <n v="0.76547957700000002"/>
    <n v="0"/>
    <n v="0"/>
    <n v="1.6"/>
    <n v="240"/>
  </r>
  <r>
    <x v="41"/>
    <n v="4382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74.3963307331494"/>
    <n v="4.0067891804000002"/>
    <n v="1"/>
    <n v="193.6"/>
    <n v="0"/>
    <n v="0.65649090899999996"/>
    <n v="0"/>
    <n v="0"/>
    <n v="1"/>
    <n v="150"/>
  </r>
  <r>
    <x v="41"/>
    <n v="45344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926.58930131327645"/>
    <n v="3.3217123651999998"/>
    <n v="1"/>
    <n v="231.65"/>
    <n v="0"/>
    <n v="0.74547341600000006"/>
    <n v="0"/>
    <n v="0"/>
    <n v="1"/>
    <n v="150"/>
  </r>
  <r>
    <x v="41"/>
    <n v="46102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192.46256589455538"/>
    <n v="0.58606617930000005"/>
    <n v="1"/>
    <n v="96.23"/>
    <n v="0"/>
    <n v="0.44250292000000002"/>
    <n v="0"/>
    <n v="0"/>
    <n v="2"/>
    <n v="300"/>
  </r>
  <r>
    <x v="41"/>
    <n v="4405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97.07131574615016"/>
    <n v="1.1020732274"/>
    <n v="1"/>
    <n v="74.27"/>
    <n v="0"/>
    <n v="0.45942944099999999"/>
    <n v="0"/>
    <n v="0"/>
    <n v="1"/>
    <n v="150"/>
  </r>
  <r>
    <x v="41"/>
    <n v="47019"/>
    <n v="0.78"/>
    <n v="0"/>
    <n v="0"/>
    <n v="0"/>
    <n v="0"/>
    <n v="0.78"/>
    <n v="0"/>
    <n v="0"/>
    <n v="0"/>
    <n v="0"/>
    <n v="0"/>
    <n v="0"/>
    <n v="0"/>
    <n v="0"/>
    <n v="0"/>
    <n v="0"/>
    <n v="0"/>
    <n v="0"/>
    <n v="156.24796476641458"/>
    <n v="0.28475252620000002"/>
    <n v="1"/>
    <n v="30.47"/>
    <n v="0"/>
    <n v="0.40680514600000001"/>
    <n v="0"/>
    <n v="0"/>
    <n v="0.78"/>
    <n v="117"/>
  </r>
  <r>
    <x v="41"/>
    <n v="5016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.78539920559999998"/>
    <n v="1"/>
    <n v="0"/>
    <n v="0"/>
    <n v="0.32772964700000001"/>
    <n v="0"/>
    <n v="0"/>
    <n v="1"/>
    <n v="150"/>
  </r>
  <r>
    <x v="41"/>
    <n v="44164"/>
    <n v="0.94"/>
    <n v="0"/>
    <n v="0"/>
    <n v="0"/>
    <n v="0"/>
    <n v="0.94"/>
    <n v="0"/>
    <n v="0"/>
    <n v="0"/>
    <n v="0"/>
    <n v="0"/>
    <n v="0.94"/>
    <n v="0"/>
    <n v="0"/>
    <n v="0"/>
    <n v="0"/>
    <n v="0"/>
    <n v="0"/>
    <n v="121.62741511176152"/>
    <n v="0.90201776879999995"/>
    <n v="1"/>
    <n v="28.58"/>
    <n v="0"/>
    <n v="0.487310097"/>
    <n v="0"/>
    <n v="0"/>
    <n v="0.94"/>
    <n v="141"/>
  </r>
  <r>
    <x v="41"/>
    <n v="4787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.9440986700000001E-2"/>
    <n v="1"/>
    <n v="0"/>
    <n v="0"/>
    <n v="0.05"/>
    <n v="0"/>
    <n v="0"/>
    <n v="1"/>
    <n v="150"/>
  </r>
  <r>
    <x v="41"/>
    <n v="44305"/>
    <n v="0.79"/>
    <n v="0"/>
    <n v="0"/>
    <n v="0"/>
    <n v="0"/>
    <n v="0.79"/>
    <n v="0"/>
    <n v="0"/>
    <n v="0"/>
    <n v="0"/>
    <n v="0"/>
    <n v="0"/>
    <n v="0"/>
    <n v="0"/>
    <n v="0"/>
    <n v="0"/>
    <n v="0"/>
    <n v="0"/>
    <n v="1417.3491487132028"/>
    <n v="0.94235080029999996"/>
    <n v="1"/>
    <n v="279.93"/>
    <n v="0"/>
    <n v="0.78123944300000003"/>
    <n v="0"/>
    <n v="0"/>
    <n v="0.79"/>
    <n v="118.5"/>
  </r>
  <r>
    <x v="41"/>
    <n v="4435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874.50014570635483"/>
    <n v="4.1427509063999999"/>
    <n v="1"/>
    <n v="218.63"/>
    <n v="0"/>
    <n v="0.69234221500000004"/>
    <n v="0"/>
    <n v="0"/>
    <n v="1"/>
    <n v="150"/>
  </r>
  <r>
    <x v="41"/>
    <n v="4549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.46750882760000001"/>
    <n v="1"/>
    <n v="0"/>
    <n v="0"/>
    <n v="0.23046270999999999"/>
    <n v="0"/>
    <n v="0"/>
    <n v="1"/>
    <n v="150"/>
  </r>
  <r>
    <x v="41"/>
    <n v="49478"/>
    <n v="0.78"/>
    <n v="0"/>
    <n v="0"/>
    <n v="0"/>
    <n v="0"/>
    <n v="0.78"/>
    <n v="0"/>
    <n v="0"/>
    <n v="0"/>
    <n v="0"/>
    <n v="0"/>
    <n v="0.78"/>
    <n v="0"/>
    <n v="0"/>
    <n v="0"/>
    <n v="0"/>
    <n v="0"/>
    <n v="0"/>
    <n v="147.75749648059647"/>
    <n v="0.5961267066"/>
    <n v="1"/>
    <n v="28.81"/>
    <n v="0"/>
    <n v="0.40415134000000003"/>
    <n v="0"/>
    <n v="0"/>
    <n v="0.78"/>
    <n v="117"/>
  </r>
  <r>
    <x v="41"/>
    <n v="4463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43.906157988799308"/>
    <n v="1.1094406107999999"/>
    <n v="1"/>
    <n v="10.98"/>
    <n v="0"/>
    <n v="0.37422767899999998"/>
    <n v="0"/>
    <n v="0"/>
    <n v="1"/>
    <n v="150"/>
  </r>
  <r>
    <x v="41"/>
    <n v="4993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15.42484365395407"/>
    <n v="0.93683407340000002"/>
    <n v="1"/>
    <n v="28.86"/>
    <n v="0"/>
    <n v="0.42547585999999998"/>
    <n v="0"/>
    <n v="0"/>
    <n v="1"/>
    <n v="150"/>
  </r>
  <r>
    <x v="41"/>
    <n v="44701"/>
    <n v="2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7.9896708600000005E-2"/>
    <n v="1"/>
    <n v="0"/>
    <n v="0"/>
    <n v="0.05"/>
    <n v="0"/>
    <n v="0"/>
    <n v="2"/>
    <n v="300"/>
  </r>
  <r>
    <x v="41"/>
    <n v="4497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326.58521855642078"/>
    <n v="0.20087097000000001"/>
    <n v="1"/>
    <n v="81.650000000000006"/>
    <n v="0"/>
    <n v="0.48188691299999997"/>
    <n v="0"/>
    <n v="0"/>
    <n v="1"/>
    <n v="150"/>
  </r>
  <r>
    <x v="41"/>
    <n v="45062"/>
    <n v="0.79"/>
    <n v="0"/>
    <n v="0"/>
    <n v="0"/>
    <n v="0"/>
    <n v="0.79"/>
    <n v="0"/>
    <n v="0"/>
    <n v="0"/>
    <n v="0"/>
    <n v="0"/>
    <n v="0"/>
    <n v="0"/>
    <n v="0"/>
    <n v="0"/>
    <n v="0"/>
    <n v="0"/>
    <n v="0"/>
    <n v="0"/>
    <n v="0.17463541390000001"/>
    <n v="1"/>
    <n v="0"/>
    <n v="0"/>
    <n v="0.05"/>
    <n v="0"/>
    <n v="0"/>
    <n v="0.79"/>
    <n v="118.5"/>
  </r>
  <r>
    <x v="41"/>
    <n v="45088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.2988324295"/>
    <n v="1"/>
    <n v="0"/>
    <n v="0"/>
    <n v="0.32562941299999998"/>
    <n v="0"/>
    <n v="0"/>
    <n v="1"/>
    <n v="150"/>
  </r>
  <r>
    <x v="41"/>
    <n v="45104"/>
    <n v="0.25"/>
    <n v="0"/>
    <n v="0"/>
    <n v="0"/>
    <n v="0"/>
    <n v="0"/>
    <n v="0.25"/>
    <n v="0"/>
    <n v="0"/>
    <n v="0"/>
    <n v="0"/>
    <n v="0"/>
    <n v="0"/>
    <n v="0"/>
    <n v="0"/>
    <n v="0"/>
    <n v="0"/>
    <n v="0"/>
    <n v="0"/>
    <n v="0.63577925459999995"/>
    <n v="1"/>
    <n v="0"/>
    <n v="0"/>
    <n v="0.32598799899999997"/>
    <n v="0"/>
    <n v="0"/>
    <n v="0.25"/>
    <n v="37.5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43794"/>
    <n v="4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.6929575363"/>
    <n v="1"/>
    <n v="0"/>
    <n v="920.97"/>
    <n v="0.30967760799999999"/>
    <n v="0"/>
    <n v="0"/>
    <n v="4"/>
    <n v="600"/>
  </r>
  <r>
    <x v="42"/>
    <n v="43786"/>
    <n v="192.36"/>
    <n v="0"/>
    <n v="0"/>
    <n v="0"/>
    <n v="0"/>
    <n v="0"/>
    <n v="0"/>
    <n v="187.4"/>
    <n v="0"/>
    <n v="0"/>
    <n v="0"/>
    <n v="74.900000000000006"/>
    <n v="0"/>
    <n v="0"/>
    <n v="0"/>
    <n v="0"/>
    <n v="0"/>
    <n v="0"/>
    <n v="1095.3886443246988"/>
    <n v="3.9572566881000002"/>
    <n v="1"/>
    <n v="52677.24"/>
    <n v="201712.45"/>
    <n v="0.76547957700000002"/>
    <n v="0"/>
    <n v="0"/>
    <n v="192.36"/>
    <n v="28854.000000000004"/>
  </r>
  <r>
    <x v="42"/>
    <n v="43901"/>
    <n v="20.29"/>
    <n v="0"/>
    <n v="0"/>
    <n v="0"/>
    <n v="0"/>
    <n v="0"/>
    <n v="0"/>
    <n v="20.29"/>
    <n v="0"/>
    <n v="0"/>
    <n v="0"/>
    <n v="12.3"/>
    <n v="0"/>
    <n v="0"/>
    <n v="0"/>
    <n v="0"/>
    <n v="0"/>
    <n v="0"/>
    <n v="1665.9332201790639"/>
    <n v="3.7293898327999999"/>
    <n v="1"/>
    <n v="8450.4500000000007"/>
    <n v="20582.05"/>
    <n v="0.79655707600000003"/>
    <n v="0"/>
    <n v="0"/>
    <n v="20.29"/>
    <n v="3043.5"/>
  </r>
  <r>
    <x v="42"/>
    <n v="43943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612.49029482281071"/>
    <n v="2.0590288838999999"/>
    <n v="1"/>
    <n v="306.25"/>
    <n v="1120.1099999999999"/>
    <n v="0.58984914499999996"/>
    <n v="0"/>
    <n v="0"/>
    <n v="2"/>
    <n v="300"/>
  </r>
  <r>
    <x v="42"/>
    <n v="43950"/>
    <n v="466.32"/>
    <n v="0"/>
    <n v="0"/>
    <n v="0"/>
    <n v="0"/>
    <n v="0"/>
    <n v="0"/>
    <n v="441.35"/>
    <n v="0"/>
    <n v="0"/>
    <n v="0"/>
    <n v="224.92"/>
    <n v="0"/>
    <n v="0"/>
    <n v="0"/>
    <n v="0"/>
    <n v="0"/>
    <n v="0"/>
    <n v="1071.5962627888343"/>
    <n v="2.2047811682999998"/>
    <n v="1"/>
    <n v="124926.69"/>
    <n v="264677.81"/>
    <n v="0.74142154400000004"/>
    <n v="0"/>
    <n v="0"/>
    <n v="466.32"/>
    <n v="69948"/>
  </r>
  <r>
    <x v="42"/>
    <n v="44305"/>
    <n v="0.19"/>
    <n v="0"/>
    <n v="0"/>
    <n v="0"/>
    <n v="0"/>
    <n v="0"/>
    <n v="0"/>
    <n v="0.19"/>
    <n v="0"/>
    <n v="0"/>
    <n v="0"/>
    <n v="0.19"/>
    <n v="0"/>
    <n v="0"/>
    <n v="0"/>
    <n v="0"/>
    <n v="0"/>
    <n v="0"/>
    <n v="1417.3491487132028"/>
    <n v="0.94235080029999996"/>
    <n v="1"/>
    <n v="67.319999999999993"/>
    <n v="48.7"/>
    <n v="0.78123944300000003"/>
    <n v="0"/>
    <n v="0"/>
    <n v="0.19"/>
    <n v="28.5"/>
  </r>
  <r>
    <x v="42"/>
    <n v="44370"/>
    <n v="0.98"/>
    <n v="0"/>
    <n v="0"/>
    <n v="0"/>
    <n v="0"/>
    <n v="0"/>
    <n v="0"/>
    <n v="0.98"/>
    <n v="0"/>
    <n v="0"/>
    <n v="0"/>
    <n v="0.98"/>
    <n v="0"/>
    <n v="0"/>
    <n v="0"/>
    <n v="0"/>
    <n v="0"/>
    <n v="0"/>
    <n v="0"/>
    <n v="0.25999994539999999"/>
    <n v="1"/>
    <n v="0"/>
    <n v="69.31"/>
    <n v="0.05"/>
    <n v="0"/>
    <n v="0"/>
    <n v="0.98"/>
    <n v="147"/>
  </r>
  <r>
    <x v="42"/>
    <n v="44628"/>
    <n v="0.47"/>
    <n v="0"/>
    <n v="0"/>
    <n v="0"/>
    <n v="0"/>
    <n v="0"/>
    <n v="0"/>
    <n v="0.47"/>
    <n v="0"/>
    <n v="0"/>
    <n v="0"/>
    <n v="0.47"/>
    <n v="0"/>
    <n v="0"/>
    <n v="0"/>
    <n v="0"/>
    <n v="0"/>
    <n v="0"/>
    <n v="1995.9066048984539"/>
    <n v="3.7018549199000002"/>
    <n v="1"/>
    <n v="234.52"/>
    <n v="473.25"/>
    <n v="0.86605431399999999"/>
    <n v="0"/>
    <n v="0"/>
    <n v="0.47"/>
    <n v="70.5"/>
  </r>
  <r>
    <x v="42"/>
    <n v="46599"/>
    <n v="3.44"/>
    <n v="0"/>
    <n v="0"/>
    <n v="0"/>
    <n v="0"/>
    <n v="0"/>
    <n v="0"/>
    <n v="3.44"/>
    <n v="0"/>
    <n v="0"/>
    <n v="0"/>
    <n v="2.44"/>
    <n v="0"/>
    <n v="0"/>
    <n v="0"/>
    <n v="0"/>
    <n v="0"/>
    <n v="0"/>
    <n v="0"/>
    <n v="1.1728536673000001"/>
    <n v="1"/>
    <n v="0"/>
    <n v="1097.42"/>
    <n v="0.206627749"/>
    <n v="0"/>
    <n v="0"/>
    <n v="3.44"/>
    <n v="516"/>
  </r>
  <r>
    <x v="42"/>
    <n v="44750"/>
    <n v="0.94"/>
    <n v="0"/>
    <n v="0"/>
    <n v="0"/>
    <n v="0"/>
    <n v="0"/>
    <n v="0"/>
    <n v="0.94"/>
    <n v="0"/>
    <n v="0"/>
    <n v="0"/>
    <n v="0.94"/>
    <n v="0"/>
    <n v="0"/>
    <n v="0"/>
    <n v="0"/>
    <n v="0"/>
    <n v="0"/>
    <n v="0"/>
    <n v="0.62225380509999995"/>
    <n v="1"/>
    <n v="0"/>
    <n v="159.1"/>
    <n v="0.425171886"/>
    <n v="0"/>
    <n v="0"/>
    <n v="0.94"/>
    <n v="141"/>
  </r>
  <r>
    <x v="42"/>
    <n v="44792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.3296847086000001"/>
    <n v="1"/>
    <n v="0"/>
    <n v="361.67"/>
    <n v="0.249404495"/>
    <n v="0"/>
    <n v="0"/>
    <n v="2"/>
    <n v="300"/>
  </r>
  <r>
    <x v="42"/>
    <n v="45005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325.59139187654893"/>
    <n v="1.7679598572999999"/>
    <n v="1"/>
    <n v="162.80000000000001"/>
    <n v="961.77"/>
    <n v="0.39817260300000001"/>
    <n v="0"/>
    <n v="0"/>
    <n v="2"/>
    <n v="300"/>
  </r>
  <r>
    <x v="42"/>
    <n v="45104"/>
    <n v="5"/>
    <n v="0"/>
    <n v="0"/>
    <n v="0"/>
    <n v="0"/>
    <n v="0"/>
    <n v="0"/>
    <n v="5"/>
    <n v="0"/>
    <n v="0"/>
    <n v="0"/>
    <n v="3"/>
    <n v="0"/>
    <n v="0"/>
    <n v="0"/>
    <n v="0"/>
    <n v="0"/>
    <n v="0"/>
    <n v="0"/>
    <n v="0.63577925459999995"/>
    <n v="1"/>
    <n v="0"/>
    <n v="864.66"/>
    <n v="0.32598799899999997"/>
    <n v="0"/>
    <n v="0"/>
    <n v="5"/>
    <n v="75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3"/>
    <n v="4378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095.3886443246988"/>
    <n v="3.9572566881000002"/>
    <n v="1"/>
    <n v="273.85000000000002"/>
    <n v="1076.3699999999999"/>
    <n v="0.76547957700000002"/>
    <n v="0"/>
    <n v="0"/>
    <n v="1"/>
    <n v="150"/>
  </r>
  <r>
    <x v="43"/>
    <n v="44016"/>
    <n v="0.24"/>
    <n v="0"/>
    <n v="0"/>
    <n v="0"/>
    <n v="0"/>
    <n v="0"/>
    <n v="0"/>
    <n v="0.24"/>
    <n v="0"/>
    <n v="0"/>
    <n v="0"/>
    <n v="0.24"/>
    <n v="0"/>
    <n v="0"/>
    <n v="0"/>
    <n v="0"/>
    <n v="0"/>
    <n v="0"/>
    <n v="395.36461971179216"/>
    <n v="2.1192865638999998"/>
    <n v="1"/>
    <n v="23.72"/>
    <n v="138.35"/>
    <n v="0.49516841"/>
    <n v="0"/>
    <n v="0"/>
    <n v="0.24"/>
    <n v="36"/>
  </r>
  <r>
    <x v="43"/>
    <n v="44362"/>
    <n v="13.36"/>
    <n v="0"/>
    <n v="0"/>
    <n v="0"/>
    <n v="0"/>
    <n v="0"/>
    <n v="0"/>
    <n v="13.36"/>
    <n v="0"/>
    <n v="0"/>
    <n v="0"/>
    <n v="7.37"/>
    <n v="0"/>
    <n v="0"/>
    <n v="0"/>
    <n v="0"/>
    <n v="0"/>
    <n v="0"/>
    <n v="94.869008809635275"/>
    <n v="0.52077289439999996"/>
    <n v="1"/>
    <n v="316.86"/>
    <n v="1892.45"/>
    <n v="0.40103628899999999"/>
    <n v="0"/>
    <n v="0"/>
    <n v="13.36"/>
    <n v="2004"/>
  </r>
  <r>
    <x v="43"/>
    <n v="48223"/>
    <n v="17.079999999999998"/>
    <n v="0"/>
    <n v="0"/>
    <n v="0"/>
    <n v="0"/>
    <n v="0"/>
    <n v="0"/>
    <n v="17.079999999999998"/>
    <n v="0"/>
    <n v="0"/>
    <n v="0"/>
    <n v="12.99"/>
    <n v="0"/>
    <n v="0"/>
    <n v="0"/>
    <n v="0"/>
    <n v="0"/>
    <n v="0"/>
    <n v="26.219830439533272"/>
    <n v="0.88910344330000002"/>
    <n v="1"/>
    <n v="111.96"/>
    <n v="4130.5600000000004"/>
    <n v="0.40948401499999998"/>
    <n v="0"/>
    <n v="0"/>
    <n v="17.079999999999998"/>
    <n v="2561.9999999999995"/>
  </r>
  <r>
    <x v="43"/>
    <n v="44909"/>
    <n v="450.71"/>
    <n v="0"/>
    <n v="0"/>
    <n v="0"/>
    <n v="0"/>
    <n v="0"/>
    <n v="0"/>
    <n v="450.71"/>
    <n v="0"/>
    <n v="0"/>
    <n v="0"/>
    <n v="230.19"/>
    <n v="0"/>
    <n v="0"/>
    <n v="0"/>
    <n v="0"/>
    <n v="0"/>
    <n v="0"/>
    <n v="1232.9868147958166"/>
    <n v="1.8922585448"/>
    <n v="1"/>
    <n v="138929.87"/>
    <n v="231977.88"/>
    <n v="0.78552379999999999"/>
    <n v="0"/>
    <n v="0"/>
    <n v="450.71"/>
    <n v="67606.5"/>
  </r>
  <r>
    <x v="43"/>
    <n v="48231"/>
    <n v="1.0900000000000001"/>
    <n v="0"/>
    <n v="0"/>
    <n v="0"/>
    <n v="0"/>
    <n v="0"/>
    <n v="0"/>
    <n v="1.0900000000000001"/>
    <n v="0"/>
    <n v="0"/>
    <n v="0"/>
    <n v="0.05"/>
    <n v="0"/>
    <n v="0"/>
    <n v="0"/>
    <n v="0"/>
    <n v="0"/>
    <n v="0"/>
    <n v="710.46474099151123"/>
    <n v="1.3976599478"/>
    <n v="1"/>
    <n v="193.6"/>
    <n v="414.38"/>
    <n v="0.59894108400000001"/>
    <n v="0"/>
    <n v="0"/>
    <n v="1.0900000000000001"/>
    <n v="163.5"/>
  </r>
  <r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43802"/>
    <n v="335.13"/>
    <n v="5.27"/>
    <n v="7.35"/>
    <n v="0"/>
    <n v="0"/>
    <n v="0"/>
    <n v="0"/>
    <n v="314.93"/>
    <n v="27.85"/>
    <n v="99.37"/>
    <n v="67.989999999999995"/>
    <n v="203.19"/>
    <n v="0"/>
    <n v="0"/>
    <n v="0"/>
    <n v="0"/>
    <n v="0"/>
    <n v="0"/>
    <n v="454.00578141101448"/>
    <n v="3.6729279115"/>
    <n v="1"/>
    <n v="38037.74"/>
    <n v="314626.53000000003"/>
    <n v="0.53438618000000004"/>
    <n v="0"/>
    <n v="0"/>
    <n v="335.13"/>
    <n v="50269.5"/>
  </r>
  <r>
    <x v="44"/>
    <n v="46961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.31863044439999999"/>
    <n v="1"/>
    <n v="0"/>
    <n v="86.67"/>
    <n v="0.273342056"/>
    <n v="0"/>
    <n v="0"/>
    <n v="1"/>
    <n v="150"/>
  </r>
  <r>
    <x v="44"/>
    <n v="48009"/>
    <n v="1.1299999999999999"/>
    <n v="0"/>
    <n v="0"/>
    <n v="0"/>
    <n v="0"/>
    <n v="0"/>
    <n v="0"/>
    <n v="0.13"/>
    <n v="0"/>
    <n v="0"/>
    <n v="0"/>
    <n v="0"/>
    <n v="0"/>
    <n v="0"/>
    <n v="0"/>
    <n v="0"/>
    <n v="0"/>
    <n v="0"/>
    <n v="468.28425942335389"/>
    <n v="0.35964185119999997"/>
    <n v="1"/>
    <n v="132.29"/>
    <n v="12.72"/>
    <n v="0.49280977799999998"/>
    <n v="0"/>
    <n v="0"/>
    <n v="1.1299999999999999"/>
    <n v="169.49999999999997"/>
  </r>
  <r>
    <x v="44"/>
    <n v="47001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594.36588471020877"/>
    <n v="1.1539599354000001"/>
    <n v="1"/>
    <n v="148.59"/>
    <n v="313.88"/>
    <n v="0.60739051300000002"/>
    <n v="0"/>
    <n v="0"/>
    <n v="1"/>
    <n v="150"/>
  </r>
  <r>
    <x v="44"/>
    <n v="45047"/>
    <n v="11.76"/>
    <n v="0"/>
    <n v="0"/>
    <n v="0"/>
    <n v="0"/>
    <n v="0"/>
    <n v="0"/>
    <n v="10.4"/>
    <n v="1"/>
    <n v="1"/>
    <n v="3.55"/>
    <n v="8.76"/>
    <n v="0"/>
    <n v="0"/>
    <n v="0"/>
    <n v="0"/>
    <n v="0"/>
    <n v="0"/>
    <n v="83.620651896782661"/>
    <n v="0.66135081969999998"/>
    <n v="1"/>
    <n v="245.84"/>
    <n v="1870.83"/>
    <n v="0.38829070799999998"/>
    <n v="0"/>
    <n v="0"/>
    <n v="11.76"/>
    <n v="1764"/>
  </r>
  <r>
    <x v="44"/>
    <n v="45070"/>
    <n v="0.91"/>
    <n v="0"/>
    <n v="0"/>
    <n v="0"/>
    <n v="0"/>
    <n v="0"/>
    <n v="0"/>
    <n v="0.91"/>
    <n v="0"/>
    <n v="0"/>
    <n v="0"/>
    <n v="0.91"/>
    <n v="0"/>
    <n v="0"/>
    <n v="0"/>
    <n v="0"/>
    <n v="0"/>
    <n v="0"/>
    <n v="1923.466170566644"/>
    <n v="1.0213142019000001"/>
    <n v="1"/>
    <n v="437.59"/>
    <n v="252.8"/>
    <n v="0.84270771099999997"/>
    <n v="0"/>
    <n v="0"/>
    <n v="0.91"/>
    <n v="136.5"/>
  </r>
  <r>
    <x v="44"/>
    <n v="45138"/>
    <n v="1.28"/>
    <n v="0"/>
    <n v="0"/>
    <n v="0"/>
    <n v="0"/>
    <n v="0"/>
    <n v="0"/>
    <n v="1"/>
    <n v="0"/>
    <n v="0"/>
    <n v="0"/>
    <n v="1.28"/>
    <n v="0"/>
    <n v="0"/>
    <n v="0"/>
    <n v="0"/>
    <n v="0"/>
    <n v="0"/>
    <n v="0"/>
    <n v="0.27267687219999998"/>
    <n v="1"/>
    <n v="0"/>
    <n v="74.17"/>
    <n v="0.27726853299999998"/>
    <n v="0"/>
    <n v="0"/>
    <n v="1.28"/>
    <n v="192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4694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610.7199959476801"/>
    <n v="0.41647474870000001"/>
    <n v="1"/>
    <n v="152.68"/>
    <n v="113.28"/>
    <n v="0.574723663"/>
    <n v="0"/>
    <n v="0"/>
    <n v="1"/>
    <n v="150"/>
  </r>
  <r>
    <x v="45"/>
    <n v="43802"/>
    <n v="605.19000000000005"/>
    <n v="4.9800000000000004"/>
    <n v="67.06"/>
    <n v="5.17"/>
    <n v="1"/>
    <n v="0.22"/>
    <n v="1.93"/>
    <n v="605.19000000000005"/>
    <n v="0"/>
    <n v="0"/>
    <n v="0"/>
    <n v="264.95"/>
    <n v="0"/>
    <n v="0"/>
    <n v="0"/>
    <n v="0"/>
    <n v="0"/>
    <n v="0"/>
    <n v="454.00578141101448"/>
    <n v="3.6729279115"/>
    <n v="1"/>
    <n v="68689.94"/>
    <n v="604606.82999999996"/>
    <n v="0.53438618000000004"/>
    <n v="0"/>
    <n v="0"/>
    <n v="605.19000000000005"/>
    <n v="90778.500000000015"/>
  </r>
  <r>
    <x v="45"/>
    <n v="46979"/>
    <n v="33.86"/>
    <n v="0"/>
    <n v="2"/>
    <n v="0"/>
    <n v="0.57999999999999996"/>
    <n v="0"/>
    <n v="0"/>
    <n v="33.86"/>
    <n v="0"/>
    <n v="0"/>
    <n v="0"/>
    <n v="23.23"/>
    <n v="0"/>
    <n v="0"/>
    <n v="0"/>
    <n v="0"/>
    <n v="0"/>
    <n v="0"/>
    <n v="769.10153769067654"/>
    <n v="1.9955521261"/>
    <n v="1"/>
    <n v="6510.44"/>
    <n v="18378.88"/>
    <n v="0.60733533799999995"/>
    <n v="0"/>
    <n v="0"/>
    <n v="33.86"/>
    <n v="5079"/>
  </r>
  <r>
    <x v="45"/>
    <n v="48009"/>
    <n v="1.77"/>
    <n v="0"/>
    <n v="0"/>
    <n v="0"/>
    <n v="0"/>
    <n v="0"/>
    <n v="0"/>
    <n v="1.77"/>
    <n v="0"/>
    <n v="0"/>
    <n v="0"/>
    <n v="1.77"/>
    <n v="0"/>
    <n v="0"/>
    <n v="0"/>
    <n v="0"/>
    <n v="0"/>
    <n v="0"/>
    <n v="468.28425942335389"/>
    <n v="0.35964185119999997"/>
    <n v="1"/>
    <n v="207.22"/>
    <n v="173.15"/>
    <n v="0.49280977799999998"/>
    <n v="0"/>
    <n v="0"/>
    <n v="1.77"/>
    <n v="265.5"/>
  </r>
  <r>
    <x v="45"/>
    <n v="47001"/>
    <n v="4"/>
    <n v="0"/>
    <n v="0"/>
    <n v="0"/>
    <n v="0"/>
    <n v="0"/>
    <n v="0"/>
    <n v="4"/>
    <n v="0"/>
    <n v="0"/>
    <n v="0"/>
    <n v="2"/>
    <n v="0"/>
    <n v="0"/>
    <n v="0"/>
    <n v="0"/>
    <n v="0"/>
    <n v="0"/>
    <n v="594.36588471020877"/>
    <n v="1.1539599354000001"/>
    <n v="1"/>
    <n v="594.37"/>
    <n v="1255.51"/>
    <n v="0.60739051300000002"/>
    <n v="0"/>
    <n v="0"/>
    <n v="4"/>
    <n v="600"/>
  </r>
  <r>
    <x v="45"/>
    <n v="44800"/>
    <n v="1.67"/>
    <n v="0"/>
    <n v="0"/>
    <n v="0"/>
    <n v="0"/>
    <n v="0"/>
    <n v="0"/>
    <n v="1.67"/>
    <n v="0"/>
    <n v="0"/>
    <n v="0"/>
    <n v="1.67"/>
    <n v="0"/>
    <n v="0"/>
    <n v="0"/>
    <n v="0"/>
    <n v="0"/>
    <n v="0"/>
    <n v="751.72908667041872"/>
    <n v="1.7261732700000001"/>
    <n v="1"/>
    <n v="313.85000000000002"/>
    <n v="784.1"/>
    <n v="0.59243781699999998"/>
    <n v="0"/>
    <n v="0"/>
    <n v="1.67"/>
    <n v="250.5"/>
  </r>
  <r>
    <x v="45"/>
    <n v="48041"/>
    <n v="7.0000000000000007E-2"/>
    <n v="0"/>
    <n v="0"/>
    <n v="0"/>
    <n v="0"/>
    <n v="0"/>
    <n v="0"/>
    <n v="7.0000000000000007E-2"/>
    <n v="0"/>
    <n v="0"/>
    <n v="0"/>
    <n v="7.0000000000000007E-2"/>
    <n v="0"/>
    <n v="0"/>
    <n v="0"/>
    <n v="0"/>
    <n v="0"/>
    <n v="0"/>
    <n v="309.40398549356848"/>
    <n v="0.42147832419999998"/>
    <n v="1"/>
    <n v="5.41"/>
    <n v="8.02"/>
    <n v="0.454842511"/>
    <n v="0"/>
    <n v="0"/>
    <n v="7.0000000000000007E-2"/>
    <n v="10.500000000000002"/>
  </r>
  <r>
    <x v="45"/>
    <n v="45047"/>
    <n v="3"/>
    <n v="0"/>
    <n v="0"/>
    <n v="0"/>
    <n v="0"/>
    <n v="0"/>
    <n v="0"/>
    <n v="3"/>
    <n v="0"/>
    <n v="0"/>
    <n v="0"/>
    <n v="2"/>
    <n v="0"/>
    <n v="0"/>
    <n v="0"/>
    <n v="0"/>
    <n v="0"/>
    <n v="0"/>
    <n v="83.620651896782661"/>
    <n v="0.66135081969999998"/>
    <n v="1"/>
    <n v="62.72"/>
    <n v="539.66"/>
    <n v="0.38829070799999998"/>
    <n v="0"/>
    <n v="0"/>
    <n v="3"/>
    <n v="450"/>
  </r>
  <r>
    <x v="45"/>
    <n v="45070"/>
    <n v="15.91"/>
    <n v="0"/>
    <n v="3"/>
    <n v="0"/>
    <n v="0"/>
    <n v="0"/>
    <n v="0"/>
    <n v="15.91"/>
    <n v="0"/>
    <n v="0"/>
    <n v="0"/>
    <n v="4.92"/>
    <n v="0"/>
    <n v="0"/>
    <n v="0"/>
    <n v="0"/>
    <n v="0"/>
    <n v="0"/>
    <n v="1923.466170566644"/>
    <n v="1.0213142019000001"/>
    <n v="1"/>
    <n v="7650.59"/>
    <n v="4419.76"/>
    <n v="0.84270771099999997"/>
    <n v="0"/>
    <n v="0"/>
    <n v="15.91"/>
    <n v="2386.5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46946"/>
    <n v="9.0299999999999994"/>
    <n v="0"/>
    <n v="0"/>
    <n v="0"/>
    <n v="0"/>
    <n v="0"/>
    <n v="0"/>
    <n v="9.0299999999999994"/>
    <n v="0"/>
    <n v="0.46"/>
    <n v="0"/>
    <n v="6.03"/>
    <n v="0"/>
    <n v="0"/>
    <n v="0"/>
    <n v="0"/>
    <n v="0"/>
    <n v="0"/>
    <n v="610.7199959476801"/>
    <n v="0.41647474870000001"/>
    <n v="1"/>
    <n v="1378.7"/>
    <n v="1022.93"/>
    <n v="0.574723663"/>
    <n v="0"/>
    <n v="0"/>
    <n v="9.0299999999999994"/>
    <n v="1354.5"/>
  </r>
  <r>
    <x v="46"/>
    <n v="43802"/>
    <n v="429.75"/>
    <n v="3.96"/>
    <n v="28.52"/>
    <n v="0.54"/>
    <n v="0"/>
    <n v="0"/>
    <n v="0.57999999999999996"/>
    <n v="429.75"/>
    <n v="4.0199999999999996"/>
    <n v="8.6999999999999993"/>
    <n v="0.98"/>
    <n v="194.02"/>
    <n v="0"/>
    <n v="0"/>
    <n v="0"/>
    <n v="0"/>
    <n v="0"/>
    <n v="0"/>
    <n v="454.00578141101448"/>
    <n v="3.6729279115"/>
    <n v="1"/>
    <n v="48777.25"/>
    <n v="429335.89"/>
    <n v="0.53438618000000004"/>
    <n v="0"/>
    <n v="0"/>
    <n v="429.75"/>
    <n v="64462.5"/>
  </r>
  <r>
    <x v="46"/>
    <n v="43950"/>
    <n v="0.95"/>
    <n v="0"/>
    <n v="0"/>
    <n v="0"/>
    <n v="0"/>
    <n v="0"/>
    <n v="0"/>
    <n v="0.95"/>
    <n v="0"/>
    <n v="0"/>
    <n v="0"/>
    <n v="0"/>
    <n v="0"/>
    <n v="0"/>
    <n v="0"/>
    <n v="0"/>
    <n v="0"/>
    <n v="0"/>
    <n v="1071.5962627888343"/>
    <n v="2.2047811682999998"/>
    <n v="1"/>
    <n v="254.5"/>
    <n v="569.72"/>
    <n v="0.74142154400000004"/>
    <n v="0"/>
    <n v="0"/>
    <n v="0.95"/>
    <n v="142.5"/>
  </r>
  <r>
    <x v="46"/>
    <n v="46961"/>
    <n v="0.81"/>
    <n v="0"/>
    <n v="0"/>
    <n v="0"/>
    <n v="0"/>
    <n v="0"/>
    <n v="0"/>
    <n v="0.81"/>
    <n v="0"/>
    <n v="0"/>
    <n v="0"/>
    <n v="0.81"/>
    <n v="0"/>
    <n v="0"/>
    <n v="0"/>
    <n v="0"/>
    <n v="0"/>
    <n v="0"/>
    <n v="0"/>
    <n v="0.31863044439999999"/>
    <n v="1"/>
    <n v="0"/>
    <n v="70.2"/>
    <n v="0.273342056"/>
    <n v="0"/>
    <n v="0"/>
    <n v="0.81"/>
    <n v="121.50000000000001"/>
  </r>
  <r>
    <x v="46"/>
    <n v="46979"/>
    <n v="48.71"/>
    <n v="0"/>
    <n v="3"/>
    <n v="0"/>
    <n v="0"/>
    <n v="0"/>
    <n v="0"/>
    <n v="48.71"/>
    <n v="0"/>
    <n v="1.07"/>
    <n v="0.28000000000000003"/>
    <n v="28.37"/>
    <n v="0"/>
    <n v="0"/>
    <n v="0"/>
    <n v="0"/>
    <n v="0"/>
    <n v="0"/>
    <n v="769.10153769067654"/>
    <n v="1.9955521261"/>
    <n v="1"/>
    <n v="9365.73"/>
    <n v="26439.31"/>
    <n v="0.60733533799999995"/>
    <n v="0"/>
    <n v="0"/>
    <n v="48.71"/>
    <n v="7306.5"/>
  </r>
  <r>
    <x v="46"/>
    <n v="48009"/>
    <n v="4"/>
    <n v="0"/>
    <n v="0"/>
    <n v="0"/>
    <n v="0"/>
    <n v="0"/>
    <n v="0"/>
    <n v="4"/>
    <n v="0"/>
    <n v="0"/>
    <n v="0"/>
    <n v="3"/>
    <n v="0"/>
    <n v="0"/>
    <n v="0"/>
    <n v="0"/>
    <n v="0"/>
    <n v="0"/>
    <n v="468.28425942335389"/>
    <n v="0.35964185119999997"/>
    <n v="1"/>
    <n v="468.28"/>
    <n v="391.29"/>
    <n v="0.49280977799999998"/>
    <n v="0"/>
    <n v="0"/>
    <n v="4"/>
    <n v="600"/>
  </r>
  <r>
    <x v="46"/>
    <n v="46896"/>
    <n v="3.69"/>
    <n v="0"/>
    <n v="0"/>
    <n v="0"/>
    <n v="0"/>
    <n v="0"/>
    <n v="0"/>
    <n v="3.69"/>
    <n v="0"/>
    <n v="0"/>
    <n v="0"/>
    <n v="2.69"/>
    <n v="0"/>
    <n v="0"/>
    <n v="0"/>
    <n v="0"/>
    <n v="0"/>
    <n v="0"/>
    <n v="533.48519593357275"/>
    <n v="0.31646637080000001"/>
    <n v="1"/>
    <n v="492.14"/>
    <n v="317.63"/>
    <n v="0.584336415"/>
    <n v="0"/>
    <n v="0"/>
    <n v="3.69"/>
    <n v="553.5"/>
  </r>
  <r>
    <x v="46"/>
    <n v="47001"/>
    <n v="7.92"/>
    <n v="0"/>
    <n v="1"/>
    <n v="0"/>
    <n v="0"/>
    <n v="0"/>
    <n v="0"/>
    <n v="7.92"/>
    <n v="0"/>
    <n v="0"/>
    <n v="0"/>
    <n v="6.08"/>
    <n v="0"/>
    <n v="0"/>
    <n v="0"/>
    <n v="0"/>
    <n v="0"/>
    <n v="0"/>
    <n v="594.36588471020877"/>
    <n v="1.1539599354000001"/>
    <n v="1"/>
    <n v="1176.8399999999999"/>
    <n v="2485.91"/>
    <n v="0.60739051300000002"/>
    <n v="0"/>
    <n v="0"/>
    <n v="7.92"/>
    <n v="1188"/>
  </r>
  <r>
    <x v="46"/>
    <n v="44800"/>
    <n v="1.88"/>
    <n v="0"/>
    <n v="0"/>
    <n v="0"/>
    <n v="0"/>
    <n v="0"/>
    <n v="0"/>
    <n v="1.88"/>
    <n v="0"/>
    <n v="0"/>
    <n v="0"/>
    <n v="1.48"/>
    <n v="0"/>
    <n v="0"/>
    <n v="0"/>
    <n v="0"/>
    <n v="0"/>
    <n v="0"/>
    <n v="751.72908667041872"/>
    <n v="1.7261732700000001"/>
    <n v="1"/>
    <n v="353.31"/>
    <n v="882.7"/>
    <n v="0.59243781699999998"/>
    <n v="0"/>
    <n v="0"/>
    <n v="1.88"/>
    <n v="282"/>
  </r>
  <r>
    <x v="46"/>
    <n v="45047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83.620651896782661"/>
    <n v="0.66135081969999998"/>
    <n v="1"/>
    <n v="20.91"/>
    <n v="179.89"/>
    <n v="0.38829070799999998"/>
    <n v="0"/>
    <n v="0"/>
    <n v="1"/>
    <n v="150"/>
  </r>
  <r>
    <x v="46"/>
    <n v="45070"/>
    <n v="22.22"/>
    <n v="0"/>
    <n v="2.97"/>
    <n v="0"/>
    <n v="0"/>
    <n v="0"/>
    <n v="0"/>
    <n v="22.22"/>
    <n v="0"/>
    <n v="0"/>
    <n v="0"/>
    <n v="8.06"/>
    <n v="0"/>
    <n v="0"/>
    <n v="0"/>
    <n v="0"/>
    <n v="0"/>
    <n v="0"/>
    <n v="1923.466170566644"/>
    <n v="1.0213142019000001"/>
    <n v="1"/>
    <n v="10684.85"/>
    <n v="6172.66"/>
    <n v="0.84270771099999997"/>
    <n v="0"/>
    <n v="0"/>
    <n v="22.22"/>
    <n v="3333"/>
  </r>
  <r>
    <x v="46"/>
    <n v="45138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.27267687219999998"/>
    <n v="1"/>
    <n v="0"/>
    <n v="148.34"/>
    <n v="0.27726853299999998"/>
    <n v="0"/>
    <n v="0"/>
    <n v="2"/>
    <n v="30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46946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610.7199959476801"/>
    <n v="0.41647474870000001"/>
    <n v="1"/>
    <n v="152.68"/>
    <n v="0"/>
    <n v="0.574723663"/>
    <n v="0"/>
    <n v="0"/>
    <n v="1"/>
    <n v="150"/>
  </r>
  <r>
    <x v="47"/>
    <n v="43802"/>
    <n v="298.47000000000003"/>
    <n v="2.1"/>
    <n v="0"/>
    <n v="0"/>
    <n v="0"/>
    <n v="0"/>
    <n v="0"/>
    <n v="152.34"/>
    <n v="14.59"/>
    <n v="26.1"/>
    <n v="5.07"/>
    <n v="173.27"/>
    <n v="0"/>
    <n v="0"/>
    <n v="0"/>
    <n v="0"/>
    <n v="0"/>
    <n v="0"/>
    <n v="454.00578141101448"/>
    <n v="3.6729279115"/>
    <n v="1"/>
    <n v="33876.78"/>
    <n v="152193.20000000001"/>
    <n v="0.53438618000000004"/>
    <n v="0"/>
    <n v="0"/>
    <n v="298.47000000000003"/>
    <n v="44770.500000000007"/>
  </r>
  <r>
    <x v="47"/>
    <n v="47027"/>
    <n v="44.38"/>
    <n v="1"/>
    <n v="0"/>
    <n v="0"/>
    <n v="0"/>
    <n v="0"/>
    <n v="0"/>
    <n v="1"/>
    <n v="16.93"/>
    <n v="7.68"/>
    <n v="0"/>
    <n v="33.19"/>
    <n v="0"/>
    <n v="0"/>
    <n v="0"/>
    <n v="0"/>
    <n v="0"/>
    <n v="0"/>
    <n v="0"/>
    <n v="9.4266410999999994E-2"/>
    <n v="1"/>
    <n v="0"/>
    <n v="25.64"/>
    <n v="0.22631918000000001"/>
    <n v="0"/>
    <n v="0"/>
    <n v="44.38"/>
    <n v="6657"/>
  </r>
  <r>
    <x v="47"/>
    <n v="46961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.31863044439999999"/>
    <n v="1"/>
    <n v="0"/>
    <n v="0"/>
    <n v="0.273342056"/>
    <n v="0"/>
    <n v="0"/>
    <n v="2"/>
    <n v="300"/>
  </r>
  <r>
    <x v="47"/>
    <n v="46979"/>
    <n v="2.94"/>
    <n v="0"/>
    <n v="0"/>
    <n v="0"/>
    <n v="0"/>
    <n v="0"/>
    <n v="0"/>
    <n v="0"/>
    <n v="1"/>
    <n v="0"/>
    <n v="0"/>
    <n v="2.4700000000000002"/>
    <n v="0"/>
    <n v="0"/>
    <n v="0"/>
    <n v="0"/>
    <n v="0"/>
    <n v="0"/>
    <n v="769.10153769067654"/>
    <n v="1.9955521261"/>
    <n v="1"/>
    <n v="565.29"/>
    <n v="0"/>
    <n v="0.60733533799999995"/>
    <n v="0"/>
    <n v="0"/>
    <n v="2.94"/>
    <n v="441"/>
  </r>
  <r>
    <x v="47"/>
    <n v="4695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684.2348410919162"/>
    <n v="2.2177521208000002"/>
    <n v="1"/>
    <n v="421.06"/>
    <n v="0"/>
    <n v="0.81904988700000003"/>
    <n v="0"/>
    <n v="0"/>
    <n v="1"/>
    <n v="150"/>
  </r>
  <r>
    <x v="47"/>
    <n v="47019"/>
    <n v="72.64"/>
    <n v="0"/>
    <n v="0"/>
    <n v="0"/>
    <n v="0"/>
    <n v="0"/>
    <n v="0"/>
    <n v="21.58"/>
    <n v="8.6999999999999993"/>
    <n v="13.59"/>
    <n v="5"/>
    <n v="52.47"/>
    <n v="0"/>
    <n v="0"/>
    <n v="0"/>
    <n v="0"/>
    <n v="0"/>
    <n v="0"/>
    <n v="156.24796476641458"/>
    <n v="0.28475252620000002"/>
    <n v="1"/>
    <n v="2837.46"/>
    <n v="1671.43"/>
    <n v="0.40680514600000001"/>
    <n v="0"/>
    <n v="0"/>
    <n v="72.64"/>
    <n v="10896"/>
  </r>
  <r>
    <x v="47"/>
    <n v="44255"/>
    <n v="0.03"/>
    <n v="0"/>
    <n v="0"/>
    <n v="0"/>
    <n v="0"/>
    <n v="0"/>
    <n v="0"/>
    <n v="0"/>
    <n v="0"/>
    <n v="0"/>
    <n v="0"/>
    <n v="0.03"/>
    <n v="0"/>
    <n v="0"/>
    <n v="0"/>
    <n v="0"/>
    <n v="0"/>
    <n v="0"/>
    <n v="250.88654384788356"/>
    <n v="0.77486146489999996"/>
    <n v="1"/>
    <n v="1.88"/>
    <n v="0"/>
    <n v="0.44419672999999998"/>
    <n v="0"/>
    <n v="0"/>
    <n v="0.03"/>
    <n v="4.5"/>
  </r>
  <r>
    <x v="47"/>
    <n v="46995"/>
    <n v="0.97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2.84665827E-2"/>
    <n v="1"/>
    <n v="0"/>
    <n v="0"/>
    <n v="0.31057968200000002"/>
    <n v="0"/>
    <n v="0"/>
    <n v="0.97"/>
    <n v="145.5"/>
  </r>
  <r>
    <x v="47"/>
    <n v="46763"/>
    <n v="2"/>
    <n v="0"/>
    <n v="0"/>
    <n v="0"/>
    <n v="0"/>
    <n v="0"/>
    <n v="0"/>
    <n v="1"/>
    <n v="1"/>
    <n v="0"/>
    <n v="0"/>
    <n v="2"/>
    <n v="0"/>
    <n v="0"/>
    <n v="0"/>
    <n v="0"/>
    <n v="0"/>
    <n v="0"/>
    <n v="24.905238530621165"/>
    <n v="1.7653588000000001E-2"/>
    <n v="1"/>
    <n v="12.45"/>
    <n v="4.8"/>
    <n v="0.328230778"/>
    <n v="0"/>
    <n v="0"/>
    <n v="2"/>
    <n v="300"/>
  </r>
  <r>
    <x v="47"/>
    <n v="44800"/>
    <n v="241.84"/>
    <n v="4.3"/>
    <n v="1"/>
    <n v="0"/>
    <n v="0"/>
    <n v="0"/>
    <n v="0"/>
    <n v="121.71"/>
    <n v="9.81"/>
    <n v="14.53"/>
    <n v="10"/>
    <n v="146.18"/>
    <n v="0"/>
    <n v="0"/>
    <n v="0"/>
    <n v="0"/>
    <n v="0"/>
    <n v="0"/>
    <n v="751.72908667041872"/>
    <n v="1.7261732700000001"/>
    <n v="1"/>
    <n v="45449.54"/>
    <n v="57145.17"/>
    <n v="0.59243781699999998"/>
    <n v="0"/>
    <n v="0"/>
    <n v="241.84"/>
    <n v="36276"/>
  </r>
  <r>
    <x v="47"/>
    <n v="49098"/>
    <n v="2"/>
    <n v="2"/>
    <n v="0"/>
    <n v="0"/>
    <n v="0"/>
    <n v="0"/>
    <n v="0"/>
    <n v="0"/>
    <n v="0"/>
    <n v="0"/>
    <n v="0"/>
    <n v="1"/>
    <n v="0"/>
    <n v="0"/>
    <n v="0"/>
    <n v="0"/>
    <n v="0"/>
    <n v="0"/>
    <n v="606.2892002873632"/>
    <n v="0.58631960949999995"/>
    <n v="1"/>
    <n v="303.14"/>
    <n v="0"/>
    <n v="0.51607146299999995"/>
    <n v="0"/>
    <n v="0"/>
    <n v="2"/>
    <n v="300"/>
  </r>
  <r>
    <x v="47"/>
    <n v="44933"/>
    <n v="6.06"/>
    <n v="0"/>
    <n v="0"/>
    <n v="0"/>
    <n v="0"/>
    <n v="0"/>
    <n v="0"/>
    <n v="1"/>
    <n v="3"/>
    <n v="0.06"/>
    <n v="0"/>
    <n v="6.06"/>
    <n v="0"/>
    <n v="0"/>
    <n v="0"/>
    <n v="0"/>
    <n v="0"/>
    <n v="0"/>
    <n v="0"/>
    <n v="6.9701099999999998E-4"/>
    <n v="1"/>
    <n v="0"/>
    <n v="0.19"/>
    <n v="0.05"/>
    <n v="0"/>
    <n v="0"/>
    <n v="6.06"/>
    <n v="908.99999999999989"/>
  </r>
  <r>
    <x v="47"/>
    <n v="45138"/>
    <n v="3.13"/>
    <n v="0"/>
    <n v="0"/>
    <n v="0"/>
    <n v="0"/>
    <n v="0"/>
    <n v="0"/>
    <n v="0"/>
    <n v="1"/>
    <n v="0"/>
    <n v="0"/>
    <n v="1.1299999999999999"/>
    <n v="0"/>
    <n v="0"/>
    <n v="0"/>
    <n v="0"/>
    <n v="0"/>
    <n v="0"/>
    <n v="0"/>
    <n v="0.27267687219999998"/>
    <n v="1"/>
    <n v="0"/>
    <n v="0"/>
    <n v="0.27726853299999998"/>
    <n v="0"/>
    <n v="0"/>
    <n v="3.13"/>
    <n v="469.5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8"/>
    <n v="43752"/>
    <n v="486.73"/>
    <n v="0"/>
    <n v="0"/>
    <n v="0"/>
    <n v="0"/>
    <n v="0"/>
    <n v="0"/>
    <n v="486.73"/>
    <n v="0"/>
    <n v="0"/>
    <n v="0"/>
    <n v="267.95999999999998"/>
    <n v="0"/>
    <n v="0"/>
    <n v="0"/>
    <n v="0"/>
    <n v="0"/>
    <n v="0"/>
    <n v="195.16110414154781"/>
    <n v="1.2931511515"/>
    <n v="1"/>
    <n v="23747.69"/>
    <n v="171201.01"/>
    <n v="0.46646849499999998"/>
    <n v="0"/>
    <n v="0"/>
    <n v="486.73"/>
    <n v="73009.5"/>
  </r>
  <r>
    <x v="48"/>
    <n v="47332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210.18503737532882"/>
    <n v="1.190681876"/>
    <n v="1"/>
    <n v="52.55"/>
    <n v="323.87"/>
    <n v="0.50355702999999996"/>
    <n v="0"/>
    <n v="0"/>
    <n v="1"/>
    <n v="150"/>
  </r>
  <r>
    <x v="48"/>
    <n v="44412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173.7675101870461"/>
    <n v="0.9689045906"/>
    <n v="1"/>
    <n v="293.44"/>
    <n v="263.54000000000002"/>
    <n v="0.76093659300000005"/>
    <n v="0"/>
    <n v="0"/>
    <n v="1"/>
    <n v="150"/>
  </r>
  <r>
    <x v="48"/>
    <n v="44511"/>
    <n v="0.65"/>
    <n v="0"/>
    <n v="0"/>
    <n v="0"/>
    <n v="0"/>
    <n v="0"/>
    <n v="0"/>
    <n v="0.65"/>
    <n v="0"/>
    <n v="0"/>
    <n v="0"/>
    <n v="0"/>
    <n v="0"/>
    <n v="0"/>
    <n v="0"/>
    <n v="0"/>
    <n v="0"/>
    <n v="0"/>
    <n v="1269.6174486830321"/>
    <n v="1.5678650262"/>
    <n v="1"/>
    <n v="206.31"/>
    <n v="277.2"/>
    <n v="0.79408692999999997"/>
    <n v="0"/>
    <n v="0"/>
    <n v="0.65"/>
    <n v="97.5"/>
  </r>
  <r>
    <x v="48"/>
    <n v="44578"/>
    <n v="0.74"/>
    <n v="0"/>
    <n v="0"/>
    <n v="0"/>
    <n v="0"/>
    <n v="0"/>
    <n v="0"/>
    <n v="0.74"/>
    <n v="0"/>
    <n v="0"/>
    <n v="0"/>
    <n v="0.74"/>
    <n v="0"/>
    <n v="0"/>
    <n v="0"/>
    <n v="0"/>
    <n v="0"/>
    <n v="0"/>
    <n v="161.70979342812737"/>
    <n v="1.7628578681"/>
    <n v="1"/>
    <n v="29.92"/>
    <n v="354.83"/>
    <n v="0.393118878"/>
    <n v="0"/>
    <n v="0"/>
    <n v="0.74"/>
    <n v="111"/>
  </r>
  <r>
    <x v="48"/>
    <n v="4737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19909788989999999"/>
    <n v="1"/>
    <n v="0"/>
    <n v="54.15"/>
    <n v="0.45282181300000002"/>
    <n v="0"/>
    <n v="0"/>
    <n v="1"/>
    <n v="150"/>
  </r>
  <r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43794"/>
    <n v="16.100000000000001"/>
    <n v="0"/>
    <n v="0"/>
    <n v="0"/>
    <n v="0"/>
    <n v="0"/>
    <n v="0"/>
    <n v="16.100000000000001"/>
    <n v="0"/>
    <n v="0"/>
    <n v="0"/>
    <n v="9.44"/>
    <n v="0"/>
    <n v="0"/>
    <n v="0"/>
    <n v="0"/>
    <n v="0"/>
    <n v="0"/>
    <n v="0"/>
    <n v="1.6929575363"/>
    <n v="1"/>
    <n v="0"/>
    <n v="7413.8"/>
    <n v="0.30967760799999999"/>
    <n v="0"/>
    <n v="0"/>
    <n v="16.100000000000001"/>
    <n v="2415"/>
  </r>
  <r>
    <x v="49"/>
    <n v="43786"/>
    <n v="228.06"/>
    <n v="0"/>
    <n v="0"/>
    <n v="0"/>
    <n v="0"/>
    <n v="0"/>
    <n v="0"/>
    <n v="228.06"/>
    <n v="0"/>
    <n v="0"/>
    <n v="0"/>
    <n v="127.6"/>
    <n v="0"/>
    <n v="0"/>
    <n v="0"/>
    <n v="0"/>
    <n v="0"/>
    <n v="0"/>
    <n v="1095.3886443246988"/>
    <n v="3.9572566881000002"/>
    <n v="1"/>
    <n v="62453.58"/>
    <n v="245477.81"/>
    <n v="0.76547957700000002"/>
    <n v="0"/>
    <n v="0"/>
    <n v="228.06"/>
    <n v="34209"/>
  </r>
  <r>
    <x v="49"/>
    <n v="43901"/>
    <n v="250.07"/>
    <n v="0"/>
    <n v="0"/>
    <n v="0"/>
    <n v="0"/>
    <n v="0"/>
    <n v="0"/>
    <n v="250.07"/>
    <n v="0"/>
    <n v="0"/>
    <n v="0"/>
    <n v="135.08000000000001"/>
    <n v="0"/>
    <n v="0"/>
    <n v="0"/>
    <n v="0"/>
    <n v="0"/>
    <n v="0"/>
    <n v="1665.9332201790639"/>
    <n v="3.7293898327999999"/>
    <n v="1"/>
    <n v="104149.98"/>
    <n v="253669.52"/>
    <n v="0.79655707600000003"/>
    <n v="0"/>
    <n v="0"/>
    <n v="250.07"/>
    <n v="37510.5"/>
  </r>
  <r>
    <x v="49"/>
    <n v="43950"/>
    <n v="33.590000000000003"/>
    <n v="0"/>
    <n v="0"/>
    <n v="0"/>
    <n v="0"/>
    <n v="0"/>
    <n v="0"/>
    <n v="33.590000000000003"/>
    <n v="0"/>
    <n v="0"/>
    <n v="0"/>
    <n v="17.420000000000002"/>
    <n v="0"/>
    <n v="0"/>
    <n v="0"/>
    <n v="0"/>
    <n v="0"/>
    <n v="0"/>
    <n v="1071.5962627888343"/>
    <n v="2.2047811682999998"/>
    <n v="1"/>
    <n v="8998.73"/>
    <n v="20143.939999999999"/>
    <n v="0.74142154400000004"/>
    <n v="0"/>
    <n v="0"/>
    <n v="33.590000000000003"/>
    <n v="5038.5000000000009"/>
  </r>
  <r>
    <x v="49"/>
    <n v="44305"/>
    <n v="3.97"/>
    <n v="0"/>
    <n v="0"/>
    <n v="0"/>
    <n v="0"/>
    <n v="0"/>
    <n v="0"/>
    <n v="3.97"/>
    <n v="0"/>
    <n v="0"/>
    <n v="0"/>
    <n v="2.97"/>
    <n v="0"/>
    <n v="0"/>
    <n v="0"/>
    <n v="0"/>
    <n v="0"/>
    <n v="0"/>
    <n v="1417.3491487132028"/>
    <n v="0.94235080029999996"/>
    <n v="1"/>
    <n v="1406.72"/>
    <n v="1017.59"/>
    <n v="0.78123944300000003"/>
    <n v="0"/>
    <n v="0"/>
    <n v="3.97"/>
    <n v="595.5"/>
  </r>
  <r>
    <x v="49"/>
    <n v="44628"/>
    <n v="0.13"/>
    <n v="0"/>
    <n v="0"/>
    <n v="0"/>
    <n v="0"/>
    <n v="0"/>
    <n v="0"/>
    <n v="0.13"/>
    <n v="0"/>
    <n v="0"/>
    <n v="0"/>
    <n v="0"/>
    <n v="0"/>
    <n v="0"/>
    <n v="0"/>
    <n v="0"/>
    <n v="0"/>
    <n v="0"/>
    <n v="1995.9066048984539"/>
    <n v="3.7018549199000002"/>
    <n v="1"/>
    <n v="64.87"/>
    <n v="130.9"/>
    <n v="0.86605431399999999"/>
    <n v="0"/>
    <n v="0"/>
    <n v="0.13"/>
    <n v="19.5"/>
  </r>
  <r>
    <x v="49"/>
    <n v="46599"/>
    <n v="2.99"/>
    <n v="0"/>
    <n v="0"/>
    <n v="0"/>
    <n v="0"/>
    <n v="0"/>
    <n v="0"/>
    <n v="2.99"/>
    <n v="0"/>
    <n v="0"/>
    <n v="0"/>
    <n v="1.99"/>
    <n v="0"/>
    <n v="0"/>
    <n v="0"/>
    <n v="0"/>
    <n v="0"/>
    <n v="0"/>
    <n v="0"/>
    <n v="1.1728536673000001"/>
    <n v="1"/>
    <n v="0"/>
    <n v="953.86"/>
    <n v="0.206627749"/>
    <n v="0"/>
    <n v="0"/>
    <n v="2.99"/>
    <n v="448.50000000000006"/>
  </r>
  <r>
    <x v="49"/>
    <n v="4475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62225380509999995"/>
    <n v="1"/>
    <n v="0"/>
    <n v="169.25"/>
    <n v="0.425171886"/>
    <n v="0"/>
    <n v="0"/>
    <n v="1"/>
    <n v="150"/>
  </r>
  <r>
    <x v="49"/>
    <n v="44792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1.3296847086000001"/>
    <n v="1"/>
    <n v="0"/>
    <n v="723.35"/>
    <n v="0.249404495"/>
    <n v="0"/>
    <n v="0"/>
    <n v="2"/>
    <n v="300"/>
  </r>
  <r>
    <x v="49"/>
    <n v="45005"/>
    <n v="1.44"/>
    <n v="0"/>
    <n v="0"/>
    <n v="0"/>
    <n v="0"/>
    <n v="0"/>
    <n v="0"/>
    <n v="1.44"/>
    <n v="0"/>
    <n v="0"/>
    <n v="0"/>
    <n v="1"/>
    <n v="0"/>
    <n v="0"/>
    <n v="0"/>
    <n v="0"/>
    <n v="0"/>
    <n v="0"/>
    <n v="325.59139187654893"/>
    <n v="1.7679598572999999"/>
    <n v="1"/>
    <n v="117.21"/>
    <n v="692.47"/>
    <n v="0.39817260300000001"/>
    <n v="0"/>
    <n v="0"/>
    <n v="1.44"/>
    <n v="216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43554"/>
    <n v="3"/>
    <n v="0"/>
    <n v="2"/>
    <n v="1"/>
    <n v="0"/>
    <n v="0"/>
    <n v="0"/>
    <n v="3"/>
    <n v="0"/>
    <n v="0"/>
    <n v="0"/>
    <n v="0"/>
    <n v="0"/>
    <n v="0"/>
    <n v="0"/>
    <n v="0"/>
    <n v="0"/>
    <n v="0"/>
    <n v="0"/>
    <n v="3.0754671599999998E-2"/>
    <n v="1"/>
    <n v="0"/>
    <n v="25.1"/>
    <n v="0.05"/>
    <n v="0"/>
    <n v="0"/>
    <n v="3"/>
    <n v="450"/>
  </r>
  <r>
    <x v="50"/>
    <n v="43794"/>
    <n v="31.81"/>
    <n v="0"/>
    <n v="16.309999999999999"/>
    <n v="10.79"/>
    <n v="0"/>
    <n v="1"/>
    <n v="1.36"/>
    <n v="31.81"/>
    <n v="0"/>
    <n v="0"/>
    <n v="0"/>
    <n v="2"/>
    <n v="0"/>
    <n v="0"/>
    <n v="0"/>
    <n v="0"/>
    <n v="0"/>
    <n v="0"/>
    <n v="0"/>
    <n v="1.6929575363"/>
    <n v="1"/>
    <n v="0"/>
    <n v="14648.01"/>
    <n v="0.30967760799999999"/>
    <n v="0"/>
    <n v="0"/>
    <n v="31.81"/>
    <n v="4771.5"/>
  </r>
  <r>
    <x v="50"/>
    <n v="43786"/>
    <n v="236.79"/>
    <n v="1"/>
    <n v="83.93"/>
    <n v="51.89"/>
    <n v="0"/>
    <n v="2.2400000000000002"/>
    <n v="3"/>
    <n v="236.79"/>
    <n v="0"/>
    <n v="0"/>
    <n v="0"/>
    <n v="37.630000000000003"/>
    <n v="0"/>
    <n v="0"/>
    <n v="0"/>
    <n v="0"/>
    <n v="0"/>
    <n v="0"/>
    <n v="1095.3886443246988"/>
    <n v="3.9572566881000002"/>
    <n v="1"/>
    <n v="64844.27"/>
    <n v="254874.56"/>
    <n v="0.76547957700000002"/>
    <n v="0"/>
    <n v="0"/>
    <n v="236.79"/>
    <n v="35518.5"/>
  </r>
  <r>
    <x v="50"/>
    <n v="43901"/>
    <n v="20.49"/>
    <n v="0"/>
    <n v="6.45"/>
    <n v="2.68"/>
    <n v="0"/>
    <n v="0"/>
    <n v="1"/>
    <n v="20.49"/>
    <n v="0"/>
    <n v="0"/>
    <n v="0"/>
    <n v="2.5499999999999998"/>
    <n v="0"/>
    <n v="0"/>
    <n v="0"/>
    <n v="0"/>
    <n v="0"/>
    <n v="0"/>
    <n v="1665.9332201790639"/>
    <n v="3.7293898327999999"/>
    <n v="1"/>
    <n v="8533.74"/>
    <n v="20784.93"/>
    <n v="0.79655707600000003"/>
    <n v="0"/>
    <n v="0"/>
    <n v="20.49"/>
    <n v="3073.4999999999995"/>
  </r>
  <r>
    <x v="50"/>
    <n v="43943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612.49029482281071"/>
    <n v="2.0590288838999999"/>
    <n v="1"/>
    <n v="153.12"/>
    <n v="560.05999999999995"/>
    <n v="0.58984914499999996"/>
    <n v="0"/>
    <n v="0"/>
    <n v="1"/>
    <n v="150"/>
  </r>
  <r>
    <x v="50"/>
    <n v="43950"/>
    <n v="10.76"/>
    <n v="0"/>
    <n v="1.47"/>
    <n v="5.76"/>
    <n v="0"/>
    <n v="0"/>
    <n v="0"/>
    <n v="10.76"/>
    <n v="0"/>
    <n v="0"/>
    <n v="0"/>
    <n v="1"/>
    <n v="0"/>
    <n v="0"/>
    <n v="0"/>
    <n v="0"/>
    <n v="0"/>
    <n v="0"/>
    <n v="1071.5962627888343"/>
    <n v="2.2047811682999998"/>
    <n v="1"/>
    <n v="2882.59"/>
    <n v="6452.78"/>
    <n v="0.74142154400000004"/>
    <n v="0"/>
    <n v="0"/>
    <n v="10.76"/>
    <n v="1614"/>
  </r>
  <r>
    <x v="50"/>
    <n v="44040"/>
    <n v="3.61"/>
    <n v="0"/>
    <n v="0.83"/>
    <n v="1"/>
    <n v="0"/>
    <n v="1"/>
    <n v="0"/>
    <n v="3.61"/>
    <n v="0"/>
    <n v="0"/>
    <n v="0"/>
    <n v="0"/>
    <n v="0"/>
    <n v="0"/>
    <n v="0"/>
    <n v="0"/>
    <n v="0"/>
    <n v="0"/>
    <n v="992.12530306095016"/>
    <n v="2.2657848934999998"/>
    <n v="1"/>
    <n v="895.39"/>
    <n v="2224.8200000000002"/>
    <n v="0.72055886300000005"/>
    <n v="0"/>
    <n v="0"/>
    <n v="3.61"/>
    <n v="541.5"/>
  </r>
  <r>
    <x v="50"/>
    <n v="44198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.90873213090000005"/>
    <n v="1"/>
    <n v="0"/>
    <n v="247.18"/>
    <n v="0.39353611799999999"/>
    <n v="0"/>
    <n v="0"/>
    <n v="1"/>
    <n v="150"/>
  </r>
  <r>
    <x v="50"/>
    <n v="44305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417.3491487132028"/>
    <n v="0.94235080029999996"/>
    <n v="1"/>
    <n v="354.34"/>
    <n v="256.32"/>
    <n v="0.78123944300000003"/>
    <n v="0"/>
    <n v="0"/>
    <n v="1"/>
    <n v="150"/>
  </r>
  <r>
    <x v="50"/>
    <n v="44370"/>
    <n v="2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.25999994539999999"/>
    <n v="1"/>
    <n v="0"/>
    <n v="141.44"/>
    <n v="0.05"/>
    <n v="0"/>
    <n v="0"/>
    <n v="2"/>
    <n v="300"/>
  </r>
  <r>
    <x v="50"/>
    <n v="50039"/>
    <n v="0.94"/>
    <n v="0"/>
    <n v="0"/>
    <n v="0.94"/>
    <n v="0"/>
    <n v="0"/>
    <n v="0"/>
    <n v="0.94"/>
    <n v="0"/>
    <n v="0"/>
    <n v="0"/>
    <n v="0"/>
    <n v="0"/>
    <n v="0"/>
    <n v="0"/>
    <n v="0"/>
    <n v="0"/>
    <n v="0"/>
    <n v="428.64733534644574"/>
    <n v="0.53887867950000001"/>
    <n v="1"/>
    <n v="100.73"/>
    <n v="137.78"/>
    <n v="0.50386079299999997"/>
    <n v="0"/>
    <n v="0"/>
    <n v="0.94"/>
    <n v="141"/>
  </r>
  <r>
    <x v="50"/>
    <n v="4475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62225380509999995"/>
    <n v="1"/>
    <n v="0"/>
    <n v="169.25"/>
    <n v="0.425171886"/>
    <n v="0"/>
    <n v="0"/>
    <n v="1"/>
    <n v="150"/>
  </r>
  <r>
    <x v="50"/>
    <n v="45005"/>
    <n v="3.22"/>
    <n v="0"/>
    <n v="0"/>
    <n v="2.71"/>
    <n v="0"/>
    <n v="0"/>
    <n v="0"/>
    <n v="3.22"/>
    <n v="0"/>
    <n v="0"/>
    <n v="0"/>
    <n v="0"/>
    <n v="0"/>
    <n v="0"/>
    <n v="0"/>
    <n v="0"/>
    <n v="0"/>
    <n v="0"/>
    <n v="325.59139187654893"/>
    <n v="1.7679598572999999"/>
    <n v="1"/>
    <n v="262.10000000000002"/>
    <n v="1548.45"/>
    <n v="0.39817260300000001"/>
    <n v="0"/>
    <n v="0"/>
    <n v="3.22"/>
    <n v="483.00000000000006"/>
  </r>
  <r>
    <x v="50"/>
    <n v="45088"/>
    <n v="5.67"/>
    <n v="0"/>
    <n v="3"/>
    <n v="2"/>
    <n v="0"/>
    <n v="0"/>
    <n v="0"/>
    <n v="5.67"/>
    <n v="0"/>
    <n v="0"/>
    <n v="0"/>
    <n v="0"/>
    <n v="0"/>
    <n v="0"/>
    <n v="0"/>
    <n v="0"/>
    <n v="0"/>
    <n v="0"/>
    <n v="0"/>
    <n v="0.2988324295"/>
    <n v="1"/>
    <n v="0"/>
    <n v="460.87"/>
    <n v="0.32562941299999998"/>
    <n v="0"/>
    <n v="0"/>
    <n v="5.67"/>
    <n v="850.5"/>
  </r>
  <r>
    <x v="50"/>
    <n v="45104"/>
    <n v="0.71"/>
    <n v="0"/>
    <n v="0"/>
    <n v="0.71"/>
    <n v="0"/>
    <n v="0"/>
    <n v="0"/>
    <n v="0.71"/>
    <n v="0"/>
    <n v="0"/>
    <n v="0"/>
    <n v="0"/>
    <n v="0"/>
    <n v="0"/>
    <n v="0"/>
    <n v="0"/>
    <n v="0"/>
    <n v="0"/>
    <n v="0"/>
    <n v="0.63577925459999995"/>
    <n v="1"/>
    <n v="0"/>
    <n v="122.78"/>
    <n v="0.32598799899999997"/>
    <n v="0"/>
    <n v="0"/>
    <n v="0.71"/>
    <n v="106.5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1"/>
    <n v="43653"/>
    <n v="2.04"/>
    <n v="0"/>
    <n v="0"/>
    <n v="0"/>
    <n v="0"/>
    <n v="0"/>
    <n v="0"/>
    <n v="2.04"/>
    <n v="0"/>
    <n v="2.04"/>
    <n v="0"/>
    <n v="0.68"/>
    <n v="0"/>
    <n v="0"/>
    <n v="0"/>
    <n v="0"/>
    <n v="0"/>
    <n v="0"/>
    <n v="6.7757745547834709"/>
    <n v="1.0190333101"/>
    <n v="1"/>
    <n v="3.46"/>
    <n v="565.44000000000005"/>
    <n v="0.31807660900000001"/>
    <n v="0"/>
    <n v="0"/>
    <n v="2.04"/>
    <n v="306"/>
  </r>
  <r>
    <x v="51"/>
    <n v="43786"/>
    <n v="228.75"/>
    <n v="4"/>
    <n v="19.84"/>
    <n v="4.26"/>
    <n v="0"/>
    <n v="0"/>
    <n v="1"/>
    <n v="228.75"/>
    <n v="0"/>
    <n v="19.36"/>
    <n v="0"/>
    <n v="114.36"/>
    <n v="0"/>
    <n v="0"/>
    <n v="5.9"/>
    <n v="0"/>
    <n v="0"/>
    <n v="0"/>
    <n v="1095.3886443246988"/>
    <n v="3.9572566881000002"/>
    <n v="1"/>
    <n v="62642.54"/>
    <n v="246220.51"/>
    <n v="0.76547957700000002"/>
    <n v="0"/>
    <n v="0"/>
    <n v="228.75"/>
    <n v="34312.5"/>
  </r>
  <r>
    <x v="51"/>
    <n v="44198"/>
    <n v="13.59"/>
    <n v="1"/>
    <n v="1.62"/>
    <n v="0.38"/>
    <n v="0"/>
    <n v="0"/>
    <n v="0"/>
    <n v="13.59"/>
    <n v="0"/>
    <n v="2"/>
    <n v="0"/>
    <n v="6.41"/>
    <n v="0"/>
    <n v="0"/>
    <n v="0.46"/>
    <n v="0"/>
    <n v="0"/>
    <n v="0"/>
    <n v="0"/>
    <n v="0.90873213090000005"/>
    <n v="1"/>
    <n v="0"/>
    <n v="3359.11"/>
    <n v="0.39353611799999999"/>
    <n v="0"/>
    <n v="0"/>
    <n v="13.59"/>
    <n v="2038.5"/>
  </r>
  <r>
    <x v="51"/>
    <n v="50047"/>
    <n v="0.97"/>
    <n v="0"/>
    <n v="0"/>
    <n v="0"/>
    <n v="0"/>
    <n v="0"/>
    <n v="0"/>
    <n v="0.97"/>
    <n v="0"/>
    <n v="0"/>
    <n v="0"/>
    <n v="0.97"/>
    <n v="0"/>
    <n v="0"/>
    <n v="0"/>
    <n v="0"/>
    <n v="0"/>
    <n v="0"/>
    <n v="0"/>
    <n v="5.8071529999999998E-4"/>
    <n v="1"/>
    <n v="0"/>
    <n v="0.15"/>
    <n v="0.10978089000000001"/>
    <n v="0"/>
    <n v="0"/>
    <n v="0.97"/>
    <n v="145.5"/>
  </r>
  <r>
    <x v="51"/>
    <n v="44636"/>
    <n v="3"/>
    <n v="0"/>
    <n v="1"/>
    <n v="0"/>
    <n v="0"/>
    <n v="0"/>
    <n v="0"/>
    <n v="3"/>
    <n v="0"/>
    <n v="0"/>
    <n v="0"/>
    <n v="2"/>
    <n v="0"/>
    <n v="0"/>
    <n v="0"/>
    <n v="0"/>
    <n v="0"/>
    <n v="0"/>
    <n v="43.906157988799308"/>
    <n v="1.1094406107999999"/>
    <n v="1"/>
    <n v="32.93"/>
    <n v="905.3"/>
    <n v="0.37422767899999998"/>
    <n v="0"/>
    <n v="0"/>
    <n v="3"/>
    <n v="450"/>
  </r>
  <r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2"/>
    <n v="43752"/>
    <n v="129.33000000000001"/>
    <n v="1"/>
    <n v="11.99"/>
    <n v="1"/>
    <n v="0"/>
    <n v="0"/>
    <n v="0"/>
    <n v="129.33000000000001"/>
    <n v="0"/>
    <n v="0"/>
    <n v="0"/>
    <n v="91.58"/>
    <n v="0"/>
    <n v="0"/>
    <n v="0"/>
    <n v="0"/>
    <n v="0"/>
    <n v="0"/>
    <n v="195.16110414154781"/>
    <n v="1.2931511515"/>
    <n v="1"/>
    <n v="6310.05"/>
    <n v="45490.16"/>
    <n v="0.46646849499999998"/>
    <n v="0"/>
    <n v="0"/>
    <n v="129.33000000000001"/>
    <n v="19399.500000000004"/>
  </r>
  <r>
    <x v="52"/>
    <n v="46102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192.46256589455538"/>
    <n v="0.58606617930000005"/>
    <n v="1"/>
    <n v="96.23"/>
    <n v="318.82"/>
    <n v="0.44250292000000002"/>
    <n v="0"/>
    <n v="0"/>
    <n v="2"/>
    <n v="300"/>
  </r>
  <r>
    <x v="52"/>
    <n v="44412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1173.7675101870461"/>
    <n v="0.9689045906"/>
    <n v="1"/>
    <n v="293.44"/>
    <n v="263.54000000000002"/>
    <n v="0.76093659300000005"/>
    <n v="0"/>
    <n v="0"/>
    <n v="1"/>
    <n v="150"/>
  </r>
  <r>
    <x v="52"/>
    <n v="47365"/>
    <n v="1.79"/>
    <n v="0"/>
    <n v="0"/>
    <n v="0"/>
    <n v="0"/>
    <n v="0"/>
    <n v="0"/>
    <n v="1.79"/>
    <n v="0"/>
    <n v="0"/>
    <n v="0"/>
    <n v="0.73"/>
    <n v="0"/>
    <n v="0"/>
    <n v="0"/>
    <n v="0"/>
    <n v="0"/>
    <n v="0"/>
    <n v="4.5108715147415159"/>
    <n v="1.4056938290000001"/>
    <n v="1"/>
    <n v="2.02"/>
    <n v="684.4"/>
    <n v="0.39014385400000001"/>
    <n v="0"/>
    <n v="0"/>
    <n v="1.79"/>
    <n v="268.5"/>
  </r>
  <r>
    <x v="52"/>
    <n v="4408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99.0659966759705"/>
    <n v="1.0846163491"/>
    <n v="1"/>
    <n v="99.77"/>
    <n v="295.02"/>
    <n v="0.55386638899999996"/>
    <n v="0"/>
    <n v="0"/>
    <n v="1"/>
    <n v="150"/>
  </r>
  <r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47241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9.0945514000000005E-2"/>
    <n v="1"/>
    <n v="0"/>
    <n v="49.47"/>
    <n v="0.16924830799999999"/>
    <n v="0"/>
    <n v="0"/>
    <n v="2"/>
    <n v="300"/>
  </r>
  <r>
    <x v="53"/>
    <n v="43737"/>
    <n v="2.12"/>
    <n v="0"/>
    <n v="0"/>
    <n v="0"/>
    <n v="0"/>
    <n v="0"/>
    <n v="0"/>
    <n v="2.12"/>
    <n v="0"/>
    <n v="0"/>
    <n v="0"/>
    <n v="1.1200000000000001"/>
    <n v="0"/>
    <n v="0"/>
    <n v="0"/>
    <n v="0"/>
    <n v="0"/>
    <n v="0"/>
    <n v="0"/>
    <n v="0.17847615629999999"/>
    <n v="1"/>
    <n v="0"/>
    <n v="102.92"/>
    <n v="0.15754412100000001"/>
    <n v="0"/>
    <n v="0"/>
    <n v="2.12"/>
    <n v="318"/>
  </r>
  <r>
    <x v="53"/>
    <n v="43844"/>
    <n v="615.11"/>
    <n v="0"/>
    <n v="0"/>
    <n v="0"/>
    <n v="0"/>
    <n v="0"/>
    <n v="0"/>
    <n v="615.11"/>
    <n v="0"/>
    <n v="0"/>
    <n v="0"/>
    <n v="286.7"/>
    <n v="0"/>
    <n v="0"/>
    <n v="0"/>
    <n v="0"/>
    <n v="0"/>
    <n v="0"/>
    <n v="1635.2245477017691"/>
    <n v="3.3804575904999998"/>
    <n v="1"/>
    <n v="251460.74"/>
    <n v="565584.09"/>
    <n v="0.84118838500000004"/>
    <n v="0"/>
    <n v="0"/>
    <n v="615.11"/>
    <n v="92266.5"/>
  </r>
  <r>
    <x v="53"/>
    <n v="43935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470.16792737581369"/>
    <n v="0.78610924520000003"/>
    <n v="1"/>
    <n v="235.08"/>
    <n v="427.64"/>
    <n v="0.518529087"/>
    <n v="0"/>
    <n v="0"/>
    <n v="2"/>
    <n v="300"/>
  </r>
  <r>
    <x v="53"/>
    <n v="43968"/>
    <n v="6.31"/>
    <n v="0"/>
    <n v="0"/>
    <n v="0"/>
    <n v="0"/>
    <n v="0"/>
    <n v="0"/>
    <n v="6.31"/>
    <n v="0"/>
    <n v="0"/>
    <n v="0"/>
    <n v="3.28"/>
    <n v="0"/>
    <n v="0"/>
    <n v="0"/>
    <n v="0"/>
    <n v="0"/>
    <n v="0"/>
    <n v="280.02811566539827"/>
    <n v="1.0261045919"/>
    <n v="1"/>
    <n v="441.74"/>
    <n v="1761.12"/>
    <n v="0.484240057"/>
    <n v="0"/>
    <n v="0"/>
    <n v="6.31"/>
    <n v="946.49999999999989"/>
  </r>
  <r>
    <x v="53"/>
    <n v="48751"/>
    <n v="5.18"/>
    <n v="0"/>
    <n v="0"/>
    <n v="0"/>
    <n v="0"/>
    <n v="0"/>
    <n v="0"/>
    <n v="5.18"/>
    <n v="0"/>
    <n v="0"/>
    <n v="0"/>
    <n v="2.59"/>
    <n v="0"/>
    <n v="0"/>
    <n v="0"/>
    <n v="0"/>
    <n v="0"/>
    <n v="0"/>
    <n v="552.95009786741275"/>
    <n v="1.0961041440999999"/>
    <n v="1"/>
    <n v="716.07"/>
    <n v="1544.37"/>
    <n v="0.61078917499999996"/>
    <n v="0"/>
    <n v="0"/>
    <n v="5.18"/>
    <n v="777"/>
  </r>
  <r>
    <x v="53"/>
    <n v="48686"/>
    <n v="1.98"/>
    <n v="0"/>
    <n v="0"/>
    <n v="0"/>
    <n v="0"/>
    <n v="0"/>
    <n v="0"/>
    <n v="1.98"/>
    <n v="0"/>
    <n v="0"/>
    <n v="0"/>
    <n v="1.98"/>
    <n v="0"/>
    <n v="0"/>
    <n v="0"/>
    <n v="0"/>
    <n v="0"/>
    <n v="0"/>
    <n v="91.780351581602446"/>
    <n v="2.6752548679000001"/>
    <n v="1"/>
    <n v="45.43"/>
    <n v="1440.79"/>
    <n v="0.41139015000000001"/>
    <n v="0"/>
    <n v="0"/>
    <n v="1.98"/>
    <n v="297"/>
  </r>
  <r>
    <x v="53"/>
    <n v="4418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.825272079576445"/>
    <n v="0.78455399329999997"/>
    <n v="1"/>
    <n v="2.46"/>
    <n v="213.4"/>
    <n v="0.34891477100000001"/>
    <n v="0"/>
    <n v="0"/>
    <n v="1"/>
    <n v="150"/>
  </r>
  <r>
    <x v="53"/>
    <n v="48702"/>
    <n v="3"/>
    <n v="0"/>
    <n v="0"/>
    <n v="0"/>
    <n v="0"/>
    <n v="0"/>
    <n v="0"/>
    <n v="3"/>
    <n v="0"/>
    <n v="0"/>
    <n v="0"/>
    <n v="1"/>
    <n v="0"/>
    <n v="0"/>
    <n v="0"/>
    <n v="0"/>
    <n v="0"/>
    <n v="0"/>
    <n v="1185.2952812025621"/>
    <n v="1.8289560841000001"/>
    <n v="1"/>
    <n v="888.97"/>
    <n v="1492.43"/>
    <n v="0.78987808599999998"/>
    <n v="0"/>
    <n v="0"/>
    <n v="3"/>
    <n v="450"/>
  </r>
  <r>
    <x v="53"/>
    <n v="48033"/>
    <n v="7.22"/>
    <n v="0"/>
    <n v="0"/>
    <n v="0"/>
    <n v="0"/>
    <n v="0"/>
    <n v="0"/>
    <n v="7.22"/>
    <n v="0"/>
    <n v="0"/>
    <n v="0"/>
    <n v="4.22"/>
    <n v="0"/>
    <n v="0"/>
    <n v="0"/>
    <n v="0"/>
    <n v="0"/>
    <n v="0"/>
    <n v="19.784028413336806"/>
    <n v="0.34353676309999998"/>
    <n v="1"/>
    <n v="35.71"/>
    <n v="674.65"/>
    <n v="0.31385861199999998"/>
    <n v="0"/>
    <n v="0"/>
    <n v="7.22"/>
    <n v="1083"/>
  </r>
  <r>
    <x v="53"/>
    <n v="44586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4.4660519999999999E-3"/>
    <n v="1"/>
    <n v="0"/>
    <n v="2.4300000000000002"/>
    <n v="0.43801517899999998"/>
    <n v="0"/>
    <n v="0"/>
    <n v="2"/>
    <n v="300"/>
  </r>
  <r>
    <x v="53"/>
    <n v="48694"/>
    <n v="10.039999999999999"/>
    <n v="0"/>
    <n v="0"/>
    <n v="0"/>
    <n v="0"/>
    <n v="0"/>
    <n v="0"/>
    <n v="10.039999999999999"/>
    <n v="0"/>
    <n v="0"/>
    <n v="0"/>
    <n v="5.28"/>
    <n v="0"/>
    <n v="0"/>
    <n v="0"/>
    <n v="0"/>
    <n v="0"/>
    <n v="0"/>
    <n v="1248.7247346686736"/>
    <n v="3.9918988903999999"/>
    <n v="1"/>
    <n v="3134.3"/>
    <n v="10901.4"/>
    <n v="0.78548638900000001"/>
    <n v="0"/>
    <n v="0"/>
    <n v="10.039999999999999"/>
    <n v="1505.9999999999998"/>
  </r>
  <r>
    <x v="53"/>
    <n v="44958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.52469289910000005"/>
    <n v="1"/>
    <n v="0"/>
    <n v="285.43"/>
    <n v="0.29313963300000001"/>
    <n v="0"/>
    <n v="0"/>
    <n v="2"/>
    <n v="300"/>
  </r>
  <r>
    <x v="53"/>
    <n v="45054"/>
    <n v="4"/>
    <n v="0"/>
    <n v="0"/>
    <n v="0"/>
    <n v="0"/>
    <n v="0"/>
    <n v="0"/>
    <n v="4"/>
    <n v="0"/>
    <n v="0"/>
    <n v="0"/>
    <n v="2"/>
    <n v="0"/>
    <n v="0"/>
    <n v="0"/>
    <n v="0"/>
    <n v="0"/>
    <n v="0"/>
    <n v="621.43583407768529"/>
    <n v="1.4793474798999999"/>
    <n v="1"/>
    <n v="621.44000000000005"/>
    <n v="1609.53"/>
    <n v="0.63639511400000004"/>
    <n v="0"/>
    <n v="0"/>
    <n v="4"/>
    <n v="60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4"/>
    <n v="43828"/>
    <n v="30.79"/>
    <n v="0"/>
    <n v="15.24"/>
    <n v="2.61"/>
    <n v="0"/>
    <n v="0"/>
    <n v="0"/>
    <n v="29.55"/>
    <n v="0"/>
    <n v="0"/>
    <n v="0"/>
    <n v="0"/>
    <n v="0"/>
    <n v="0"/>
    <n v="0"/>
    <n v="0"/>
    <n v="0"/>
    <n v="0"/>
    <n v="774.3963307331494"/>
    <n v="4.0067891804000002"/>
    <n v="1"/>
    <n v="5960.92"/>
    <n v="32204.97"/>
    <n v="0.65649090899999996"/>
    <n v="0"/>
    <n v="0"/>
    <n v="30.79"/>
    <n v="4618.5"/>
  </r>
  <r>
    <x v="54"/>
    <n v="46474"/>
    <n v="3.19"/>
    <n v="0"/>
    <n v="0"/>
    <n v="0"/>
    <n v="0"/>
    <n v="0"/>
    <n v="0"/>
    <n v="3.19"/>
    <n v="0"/>
    <n v="0"/>
    <n v="0"/>
    <n v="0"/>
    <n v="0"/>
    <n v="0"/>
    <n v="0"/>
    <n v="0"/>
    <n v="0"/>
    <n v="0"/>
    <n v="661.61378330993011"/>
    <n v="1.6316090087999999"/>
    <n v="1"/>
    <n v="527.64"/>
    <n v="1415.71"/>
    <n v="0.59683500700000003"/>
    <n v="0"/>
    <n v="0"/>
    <n v="3.19"/>
    <n v="478.5"/>
  </r>
  <r>
    <x v="54"/>
    <n v="46482"/>
    <n v="3.22"/>
    <n v="0"/>
    <n v="0.88"/>
    <n v="0"/>
    <n v="0"/>
    <n v="0"/>
    <n v="0"/>
    <n v="3.22"/>
    <n v="0"/>
    <n v="0"/>
    <n v="0"/>
    <n v="0"/>
    <n v="0"/>
    <n v="0"/>
    <n v="0"/>
    <n v="0"/>
    <n v="0"/>
    <n v="0"/>
    <n v="145.59793798763806"/>
    <n v="1.3001043189999999"/>
    <n v="1"/>
    <n v="117.21"/>
    <n v="1138.68"/>
    <n v="0.34653777400000002"/>
    <n v="0"/>
    <n v="0"/>
    <n v="3.22"/>
    <n v="483.00000000000006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43752"/>
    <n v="41.21"/>
    <n v="0"/>
    <n v="21.07"/>
    <n v="4.71"/>
    <n v="0"/>
    <n v="0.85"/>
    <n v="7.62"/>
    <n v="34.799999999999997"/>
    <n v="0"/>
    <n v="0"/>
    <n v="0"/>
    <n v="0"/>
    <n v="0"/>
    <n v="0"/>
    <n v="0"/>
    <n v="0"/>
    <n v="0"/>
    <n v="0"/>
    <n v="195.16110414154781"/>
    <n v="1.2931511515"/>
    <n v="1"/>
    <n v="2010.65"/>
    <n v="12240.45"/>
    <n v="0.46646849499999998"/>
    <n v="0"/>
    <n v="0"/>
    <n v="41.21"/>
    <n v="6181.5"/>
  </r>
  <r>
    <x v="55"/>
    <n v="46102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192.46256589455538"/>
    <n v="0.58606617930000005"/>
    <n v="1"/>
    <n v="96.23"/>
    <n v="0"/>
    <n v="0.44250292000000002"/>
    <n v="0"/>
    <n v="0"/>
    <n v="2"/>
    <n v="300"/>
  </r>
  <r>
    <x v="55"/>
    <n v="47332"/>
    <n v="6"/>
    <n v="0"/>
    <n v="3.94"/>
    <n v="0"/>
    <n v="0"/>
    <n v="0"/>
    <n v="1"/>
    <n v="2"/>
    <n v="0"/>
    <n v="0"/>
    <n v="0"/>
    <n v="0"/>
    <n v="0"/>
    <n v="0"/>
    <n v="0"/>
    <n v="0"/>
    <n v="0"/>
    <n v="0"/>
    <n v="210.18503737532882"/>
    <n v="1.190681876"/>
    <n v="1"/>
    <n v="315.27999999999997"/>
    <n v="647.73"/>
    <n v="0.50355702999999996"/>
    <n v="0"/>
    <n v="0"/>
    <n v="6"/>
    <n v="900"/>
  </r>
  <r>
    <x v="55"/>
    <n v="47340"/>
    <n v="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440304500000004E-2"/>
    <n v="1"/>
    <n v="0"/>
    <n v="0"/>
    <n v="0.32791545599999999"/>
    <n v="0"/>
    <n v="0"/>
    <n v="0.23"/>
    <n v="34.5"/>
  </r>
  <r>
    <x v="55"/>
    <n v="44008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465.34619688385266"/>
    <n v="1.0436422902"/>
    <n v="1"/>
    <n v="116.34"/>
    <n v="283.87"/>
    <n v="0.49041741999999999"/>
    <n v="0"/>
    <n v="0"/>
    <n v="1"/>
    <n v="150"/>
  </r>
  <r>
    <x v="55"/>
    <n v="44107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204.0890565193797"/>
    <n v="2.1707065658000002"/>
    <n v="1"/>
    <n v="301.02"/>
    <n v="590.42999999999995"/>
    <n v="0.75171929299999996"/>
    <n v="0"/>
    <n v="0"/>
    <n v="1"/>
    <n v="150"/>
  </r>
  <r>
    <x v="55"/>
    <n v="44289"/>
    <n v="1.2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4.3759737399999998E-2"/>
    <n v="1"/>
    <n v="0"/>
    <n v="0"/>
    <n v="0.18388910999999999"/>
    <n v="0"/>
    <n v="0"/>
    <n v="1.27"/>
    <n v="190.5"/>
  </r>
  <r>
    <x v="55"/>
    <n v="4550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03.28515508998646"/>
    <n v="0.2656151819"/>
    <n v="1"/>
    <n v="25.82"/>
    <n v="0"/>
    <n v="0.45041583099999999"/>
    <n v="0"/>
    <n v="0"/>
    <n v="1"/>
    <n v="150"/>
  </r>
  <r>
    <x v="55"/>
    <n v="44412"/>
    <n v="5.49"/>
    <n v="0"/>
    <n v="1.84"/>
    <n v="2.42"/>
    <n v="0"/>
    <n v="0"/>
    <n v="1"/>
    <n v="4.49"/>
    <n v="0"/>
    <n v="0"/>
    <n v="0"/>
    <n v="0"/>
    <n v="0"/>
    <n v="0"/>
    <n v="0"/>
    <n v="0"/>
    <n v="0"/>
    <n v="0"/>
    <n v="1173.7675101870461"/>
    <n v="0.9689045906"/>
    <n v="1"/>
    <n v="1611"/>
    <n v="1183.3"/>
    <n v="0.76093659300000005"/>
    <n v="0"/>
    <n v="0"/>
    <n v="5.49"/>
    <n v="823.5"/>
  </r>
  <r>
    <x v="55"/>
    <n v="45559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74838971519999997"/>
    <n v="1"/>
    <n v="0"/>
    <n v="0"/>
    <n v="0.18905559199999999"/>
    <n v="0"/>
    <n v="0"/>
    <n v="1"/>
    <n v="150"/>
  </r>
  <r>
    <x v="55"/>
    <n v="44511"/>
    <n v="3"/>
    <n v="0"/>
    <n v="1"/>
    <n v="1"/>
    <n v="0"/>
    <n v="0"/>
    <n v="0"/>
    <n v="2"/>
    <n v="0"/>
    <n v="0"/>
    <n v="0"/>
    <n v="0"/>
    <n v="0"/>
    <n v="0"/>
    <n v="0"/>
    <n v="0"/>
    <n v="0"/>
    <n v="0"/>
    <n v="1269.6174486830321"/>
    <n v="1.5678650262"/>
    <n v="1"/>
    <n v="952.21"/>
    <n v="852.92"/>
    <n v="0.79408692999999997"/>
    <n v="0"/>
    <n v="0"/>
    <n v="3"/>
    <n v="450"/>
  </r>
  <r>
    <x v="55"/>
    <n v="47365"/>
    <n v="8.93"/>
    <n v="0"/>
    <n v="3.75"/>
    <n v="2"/>
    <n v="0"/>
    <n v="0"/>
    <n v="1.96"/>
    <n v="3.93"/>
    <n v="0"/>
    <n v="0"/>
    <n v="0"/>
    <n v="0"/>
    <n v="0"/>
    <n v="0"/>
    <n v="0"/>
    <n v="0"/>
    <n v="0"/>
    <n v="0"/>
    <n v="4.5108715147415159"/>
    <n v="1.4056938290000001"/>
    <n v="1"/>
    <n v="10.07"/>
    <n v="1502.63"/>
    <n v="0.39014385400000001"/>
    <n v="0"/>
    <n v="0"/>
    <n v="8.93"/>
    <n v="1339.5"/>
  </r>
  <r>
    <x v="55"/>
    <n v="4457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61.70979342812737"/>
    <n v="1.7628578681"/>
    <n v="1"/>
    <n v="40.43"/>
    <n v="0"/>
    <n v="0.393118878"/>
    <n v="0"/>
    <n v="0"/>
    <n v="1"/>
    <n v="150"/>
  </r>
  <r>
    <x v="55"/>
    <n v="47373"/>
    <n v="2.69"/>
    <n v="0"/>
    <n v="0.69"/>
    <n v="0"/>
    <n v="0"/>
    <n v="0"/>
    <n v="2"/>
    <n v="0"/>
    <n v="0"/>
    <n v="0"/>
    <n v="0"/>
    <n v="0"/>
    <n v="0"/>
    <n v="0"/>
    <n v="0"/>
    <n v="0"/>
    <n v="0"/>
    <n v="0"/>
    <n v="0"/>
    <n v="0.19909788989999999"/>
    <n v="1"/>
    <n v="0"/>
    <n v="0"/>
    <n v="0.45282181300000002"/>
    <n v="0"/>
    <n v="0"/>
    <n v="2.69"/>
    <n v="403.5"/>
  </r>
  <r>
    <x v="55"/>
    <n v="44693"/>
    <n v="0.43"/>
    <n v="0"/>
    <n v="0"/>
    <n v="0"/>
    <n v="0"/>
    <n v="0"/>
    <n v="0.43"/>
    <n v="0"/>
    <n v="0"/>
    <n v="0"/>
    <n v="0"/>
    <n v="0"/>
    <n v="0"/>
    <n v="0"/>
    <n v="0"/>
    <n v="0"/>
    <n v="0"/>
    <n v="0"/>
    <n v="274.66710676944211"/>
    <n v="1.4034529542"/>
    <n v="1"/>
    <n v="29.53"/>
    <n v="0"/>
    <n v="0.48519359099999998"/>
    <n v="0"/>
    <n v="0"/>
    <n v="0.43"/>
    <n v="64.5"/>
  </r>
  <r>
    <x v="55"/>
    <n v="4614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24.72215541565475"/>
    <n v="0.36301748960000002"/>
    <n v="1"/>
    <n v="56.18"/>
    <n v="0"/>
    <n v="0.44660889199999998"/>
    <n v="0"/>
    <n v="0"/>
    <n v="1"/>
    <n v="150"/>
  </r>
  <r>
    <x v="55"/>
    <n v="44719"/>
    <n v="2"/>
    <n v="0"/>
    <n v="0.95"/>
    <n v="0"/>
    <n v="0"/>
    <n v="0"/>
    <n v="0"/>
    <n v="1"/>
    <n v="0"/>
    <n v="0"/>
    <n v="0"/>
    <n v="0"/>
    <n v="0"/>
    <n v="0"/>
    <n v="0"/>
    <n v="0"/>
    <n v="0"/>
    <n v="0"/>
    <n v="599.36300916146934"/>
    <n v="2.7926402906000001"/>
    <n v="1"/>
    <n v="299.68"/>
    <n v="759.6"/>
    <n v="0.58580121100000004"/>
    <n v="0"/>
    <n v="0"/>
    <n v="2"/>
    <n v="300"/>
  </r>
  <r>
    <x v="55"/>
    <n v="44867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1277596788"/>
    <n v="1"/>
    <n v="0"/>
    <n v="34.75"/>
    <n v="0.05"/>
    <n v="0"/>
    <n v="0"/>
    <n v="1"/>
    <n v="150"/>
  </r>
  <r>
    <x v="55"/>
    <n v="47399"/>
    <n v="0.76"/>
    <n v="0"/>
    <n v="0"/>
    <n v="0.75"/>
    <n v="0"/>
    <n v="0"/>
    <n v="0"/>
    <n v="0.76"/>
    <n v="0"/>
    <n v="0"/>
    <n v="0"/>
    <n v="0"/>
    <n v="0"/>
    <n v="0"/>
    <n v="0"/>
    <n v="0"/>
    <n v="0"/>
    <n v="0"/>
    <n v="0"/>
    <n v="0.56256886930000005"/>
    <n v="1"/>
    <n v="0"/>
    <n v="116.29"/>
    <n v="0.235405594"/>
    <n v="0"/>
    <n v="0"/>
    <n v="0.76"/>
    <n v="114"/>
  </r>
  <r>
    <x v="55"/>
    <n v="44081"/>
    <n v="0.76"/>
    <n v="0"/>
    <n v="0"/>
    <n v="0"/>
    <n v="0"/>
    <n v="0"/>
    <n v="0"/>
    <n v="0.76"/>
    <n v="0"/>
    <n v="0"/>
    <n v="0"/>
    <n v="0"/>
    <n v="0"/>
    <n v="0"/>
    <n v="0"/>
    <n v="0"/>
    <n v="0"/>
    <n v="0"/>
    <n v="399.0659966759705"/>
    <n v="1.0846163491"/>
    <n v="1"/>
    <n v="75.819999999999993"/>
    <n v="224.21"/>
    <n v="0.55386638899999996"/>
    <n v="0"/>
    <n v="0"/>
    <n v="0.76"/>
    <n v="114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6"/>
    <n v="45195"/>
    <n v="3"/>
    <n v="0.24"/>
    <n v="1"/>
    <n v="0"/>
    <n v="0"/>
    <n v="0.76"/>
    <n v="1"/>
    <n v="3"/>
    <n v="0"/>
    <n v="0"/>
    <n v="0"/>
    <n v="0"/>
    <n v="0"/>
    <n v="0"/>
    <n v="0"/>
    <n v="0"/>
    <n v="0"/>
    <n v="0"/>
    <n v="221.68844804605411"/>
    <n v="0.23748123939999999"/>
    <n v="1"/>
    <n v="166.27"/>
    <n v="193.78"/>
    <n v="0.446612911"/>
    <n v="0"/>
    <n v="0"/>
    <n v="3"/>
    <n v="450"/>
  </r>
  <r>
    <x v="56"/>
    <n v="48132"/>
    <n v="2"/>
    <n v="0"/>
    <n v="1.71"/>
    <n v="0.28999999999999998"/>
    <n v="0"/>
    <n v="0"/>
    <n v="0"/>
    <n v="2"/>
    <n v="0"/>
    <n v="0"/>
    <n v="0"/>
    <n v="0"/>
    <n v="0"/>
    <n v="0"/>
    <n v="0"/>
    <n v="0"/>
    <n v="0"/>
    <n v="0"/>
    <n v="1478.8463016235812"/>
    <n v="0.97735848670000003"/>
    <n v="1"/>
    <n v="739.42"/>
    <n v="531.67999999999995"/>
    <n v="0.78973327299999996"/>
    <n v="0"/>
    <n v="0"/>
    <n v="2"/>
    <n v="300"/>
  </r>
  <r>
    <x v="56"/>
    <n v="43943"/>
    <n v="8.4"/>
    <n v="0"/>
    <n v="1.38"/>
    <n v="2"/>
    <n v="0"/>
    <n v="0"/>
    <n v="2"/>
    <n v="8.4"/>
    <n v="0"/>
    <n v="0"/>
    <n v="0"/>
    <n v="0"/>
    <n v="0"/>
    <n v="0"/>
    <n v="0"/>
    <n v="0"/>
    <n v="0"/>
    <n v="0"/>
    <n v="612.49029482281071"/>
    <n v="2.0590288838999999"/>
    <n v="1"/>
    <n v="1286.23"/>
    <n v="4704.47"/>
    <n v="0.58984914499999996"/>
    <n v="0"/>
    <n v="0"/>
    <n v="8.4"/>
    <n v="1260"/>
  </r>
  <r>
    <x v="56"/>
    <n v="44263"/>
    <n v="71.900000000000006"/>
    <n v="0"/>
    <n v="31.85"/>
    <n v="14.4"/>
    <n v="0"/>
    <n v="0"/>
    <n v="13.42"/>
    <n v="71.900000000000006"/>
    <n v="0"/>
    <n v="2"/>
    <n v="0"/>
    <n v="0"/>
    <n v="0"/>
    <n v="0"/>
    <n v="0"/>
    <n v="0"/>
    <n v="0"/>
    <n v="0"/>
    <n v="1889.6722909461323"/>
    <n v="2.8797159787000002"/>
    <n v="1"/>
    <n v="33966.86"/>
    <n v="56318.03"/>
    <n v="0.85659459800000004"/>
    <n v="0"/>
    <n v="0"/>
    <n v="71.900000000000006"/>
    <n v="10785"/>
  </r>
  <r>
    <x v="56"/>
    <n v="44768"/>
    <n v="4"/>
    <n v="0"/>
    <n v="1"/>
    <n v="0"/>
    <n v="0"/>
    <n v="0"/>
    <n v="3"/>
    <n v="4"/>
    <n v="0"/>
    <n v="0"/>
    <n v="0"/>
    <n v="0"/>
    <n v="0"/>
    <n v="0"/>
    <n v="0"/>
    <n v="0"/>
    <n v="0"/>
    <n v="0"/>
    <n v="0"/>
    <n v="0.37261601550000001"/>
    <n v="1"/>
    <n v="0"/>
    <n v="405.41"/>
    <n v="0.32694814500000002"/>
    <n v="0"/>
    <n v="0"/>
    <n v="4"/>
    <n v="600"/>
  </r>
  <r>
    <x v="56"/>
    <n v="46821"/>
    <n v="1"/>
    <n v="0"/>
    <n v="0"/>
    <n v="0.6"/>
    <n v="0"/>
    <n v="0"/>
    <n v="0.4"/>
    <n v="1"/>
    <n v="0"/>
    <n v="0"/>
    <n v="0"/>
    <n v="0"/>
    <n v="0"/>
    <n v="0"/>
    <n v="0"/>
    <n v="0"/>
    <n v="0"/>
    <n v="0"/>
    <n v="0"/>
    <n v="0.66245574569999999"/>
    <n v="1"/>
    <n v="0"/>
    <n v="180.19"/>
    <n v="0.28725098300000002"/>
    <n v="0"/>
    <n v="0"/>
    <n v="1"/>
    <n v="150"/>
  </r>
  <r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45203"/>
    <n v="0.54"/>
    <n v="0"/>
    <n v="0"/>
    <n v="0"/>
    <n v="0"/>
    <n v="0"/>
    <n v="0"/>
    <n v="0.54"/>
    <n v="0"/>
    <n v="0"/>
    <n v="0"/>
    <n v="0"/>
    <n v="0"/>
    <n v="0"/>
    <n v="0"/>
    <n v="0"/>
    <n v="0"/>
    <n v="0"/>
    <n v="341.25299020403747"/>
    <n v="0.77323039220000001"/>
    <n v="1"/>
    <n v="46.07"/>
    <n v="113.57"/>
    <n v="0.47104358699999999"/>
    <n v="0"/>
    <n v="0"/>
    <n v="0.54"/>
    <n v="81"/>
  </r>
  <r>
    <x v="57"/>
    <n v="47241"/>
    <n v="0.28000000000000003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0"/>
    <n v="9.0945514000000005E-2"/>
    <n v="1"/>
    <n v="0"/>
    <n v="6.93"/>
    <n v="0.16924830799999999"/>
    <n v="0"/>
    <n v="0"/>
    <n v="0.28000000000000003"/>
    <n v="42.000000000000007"/>
  </r>
  <r>
    <x v="57"/>
    <n v="45237"/>
    <n v="0.95"/>
    <n v="0"/>
    <n v="0"/>
    <n v="0"/>
    <n v="0"/>
    <n v="0"/>
    <n v="0"/>
    <n v="0.95"/>
    <n v="0"/>
    <n v="0"/>
    <n v="0"/>
    <n v="0"/>
    <n v="0"/>
    <n v="0"/>
    <n v="0"/>
    <n v="0"/>
    <n v="0"/>
    <n v="0"/>
    <n v="546.93601174146818"/>
    <n v="1.4440610303000001"/>
    <n v="1"/>
    <n v="129.9"/>
    <n v="373.15"/>
    <n v="0.65545722799999995"/>
    <n v="0"/>
    <n v="0"/>
    <n v="0.95"/>
    <n v="142.5"/>
  </r>
  <r>
    <x v="57"/>
    <n v="43661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232.40700048490416"/>
    <n v="0.2385473209"/>
    <n v="1"/>
    <n v="24.4"/>
    <n v="27.25"/>
    <n v="0.468449002"/>
    <n v="0"/>
    <n v="0"/>
    <n v="0.42"/>
    <n v="63"/>
  </r>
  <r>
    <x v="57"/>
    <n v="45856"/>
    <n v="0.04"/>
    <n v="0"/>
    <n v="0"/>
    <n v="0.04"/>
    <n v="0"/>
    <n v="0"/>
    <n v="0"/>
    <n v="0.04"/>
    <n v="0"/>
    <n v="0"/>
    <n v="0"/>
    <n v="0"/>
    <n v="0"/>
    <n v="0"/>
    <n v="0"/>
    <n v="0"/>
    <n v="0"/>
    <n v="0"/>
    <n v="333.08078758645331"/>
    <n v="1.1322056169000001"/>
    <n v="1"/>
    <n v="3.33"/>
    <n v="12.32"/>
    <n v="0.47464993100000002"/>
    <n v="0"/>
    <n v="0"/>
    <n v="0.04"/>
    <n v="6"/>
  </r>
  <r>
    <x v="57"/>
    <n v="46755"/>
    <n v="0.23"/>
    <n v="0"/>
    <n v="0"/>
    <n v="0"/>
    <n v="0"/>
    <n v="0"/>
    <n v="0"/>
    <n v="0.23"/>
    <n v="0"/>
    <n v="0"/>
    <n v="0"/>
    <n v="0"/>
    <n v="0"/>
    <n v="0"/>
    <n v="0"/>
    <n v="0"/>
    <n v="0"/>
    <n v="0"/>
    <n v="0"/>
    <n v="0.2268967046"/>
    <n v="1"/>
    <n v="0"/>
    <n v="14.19"/>
    <n v="0.15186519200000001"/>
    <n v="0"/>
    <n v="0"/>
    <n v="0.23"/>
    <n v="34.5"/>
  </r>
  <r>
    <x v="57"/>
    <n v="45252"/>
    <n v="0.44"/>
    <n v="0"/>
    <n v="0"/>
    <n v="0.44"/>
    <n v="0"/>
    <n v="0"/>
    <n v="0"/>
    <n v="0.44"/>
    <n v="0"/>
    <n v="0"/>
    <n v="0"/>
    <n v="0"/>
    <n v="0"/>
    <n v="0"/>
    <n v="0"/>
    <n v="0"/>
    <n v="0"/>
    <n v="0"/>
    <n v="422.66256243187894"/>
    <n v="0.88812344809999999"/>
    <n v="1"/>
    <n v="46.49"/>
    <n v="106.29"/>
    <n v="0.50929037200000005"/>
    <n v="0"/>
    <n v="0"/>
    <n v="0.44"/>
    <n v="66"/>
  </r>
  <r>
    <x v="57"/>
    <n v="43752"/>
    <n v="2.65"/>
    <n v="0"/>
    <n v="0"/>
    <n v="0.42"/>
    <n v="0"/>
    <n v="0.8"/>
    <n v="0"/>
    <n v="2.65"/>
    <n v="0"/>
    <n v="0"/>
    <n v="0"/>
    <n v="0"/>
    <n v="0"/>
    <n v="0"/>
    <n v="0"/>
    <n v="0"/>
    <n v="0"/>
    <n v="0"/>
    <n v="195.16110414154781"/>
    <n v="1.2931511515"/>
    <n v="1"/>
    <n v="129.29"/>
    <n v="932.1"/>
    <n v="0.46646849499999998"/>
    <n v="0"/>
    <n v="0"/>
    <n v="2.65"/>
    <n v="397.5"/>
  </r>
  <r>
    <x v="57"/>
    <n v="43760"/>
    <n v="0.72"/>
    <n v="0"/>
    <n v="0"/>
    <n v="0"/>
    <n v="0"/>
    <n v="0"/>
    <n v="0"/>
    <n v="0.72"/>
    <n v="0"/>
    <n v="0"/>
    <n v="0"/>
    <n v="0"/>
    <n v="0"/>
    <n v="0"/>
    <n v="0"/>
    <n v="0"/>
    <n v="0"/>
    <n v="0"/>
    <n v="595.84560994637729"/>
    <n v="2.5364840485000002"/>
    <n v="1"/>
    <n v="107.25"/>
    <n v="496.75"/>
    <n v="0.55926013799999996"/>
    <n v="0"/>
    <n v="0"/>
    <n v="0.72"/>
    <n v="108"/>
  </r>
  <r>
    <x v="57"/>
    <n v="43802"/>
    <n v="62.56"/>
    <n v="0.78"/>
    <n v="17.25"/>
    <n v="16.02"/>
    <n v="0"/>
    <n v="1.36"/>
    <n v="8.66"/>
    <n v="62.56"/>
    <n v="0"/>
    <n v="0"/>
    <n v="0"/>
    <n v="0"/>
    <n v="0"/>
    <n v="0"/>
    <n v="0"/>
    <n v="0"/>
    <n v="0"/>
    <n v="0"/>
    <n v="454.00578141101448"/>
    <n v="3.6729279115"/>
    <n v="1"/>
    <n v="7100.65"/>
    <n v="62499.72"/>
    <n v="0.53438618000000004"/>
    <n v="0"/>
    <n v="0"/>
    <n v="62.56"/>
    <n v="9384"/>
  </r>
  <r>
    <x v="57"/>
    <n v="48835"/>
    <n v="0.5"/>
    <n v="0"/>
    <n v="0"/>
    <n v="0"/>
    <n v="0"/>
    <n v="0"/>
    <n v="0.5"/>
    <n v="0.5"/>
    <n v="0"/>
    <n v="0"/>
    <n v="0"/>
    <n v="0"/>
    <n v="0"/>
    <n v="0"/>
    <n v="0"/>
    <n v="0"/>
    <n v="0"/>
    <n v="0"/>
    <n v="324.59445608297995"/>
    <n v="0.74745377719999995"/>
    <n v="1"/>
    <n v="40.57"/>
    <n v="101.65"/>
    <n v="0.46013860499999998"/>
    <n v="0"/>
    <n v="0"/>
    <n v="0.5"/>
    <n v="75"/>
  </r>
  <r>
    <x v="57"/>
    <n v="50328"/>
    <n v="1.03"/>
    <n v="0"/>
    <n v="0"/>
    <n v="0"/>
    <n v="0"/>
    <n v="0"/>
    <n v="0"/>
    <n v="1.03"/>
    <n v="0"/>
    <n v="0"/>
    <n v="0"/>
    <n v="0"/>
    <n v="0"/>
    <n v="0"/>
    <n v="0"/>
    <n v="0"/>
    <n v="0"/>
    <n v="0"/>
    <n v="0"/>
    <n v="0.12351282230000001"/>
    <n v="1"/>
    <n v="0"/>
    <n v="34.6"/>
    <n v="0.206968337"/>
    <n v="0"/>
    <n v="0"/>
    <n v="1.03"/>
    <n v="154.5"/>
  </r>
  <r>
    <x v="57"/>
    <n v="43968"/>
    <n v="1.54"/>
    <n v="0"/>
    <n v="0"/>
    <n v="0.53"/>
    <n v="0"/>
    <n v="0"/>
    <n v="0"/>
    <n v="1.54"/>
    <n v="0"/>
    <n v="0"/>
    <n v="0"/>
    <n v="0"/>
    <n v="0"/>
    <n v="0"/>
    <n v="0"/>
    <n v="0"/>
    <n v="0"/>
    <n v="0"/>
    <n v="280.02811566539827"/>
    <n v="1.0261045919"/>
    <n v="1"/>
    <n v="107.81"/>
    <n v="429.81"/>
    <n v="0.484240057"/>
    <n v="0"/>
    <n v="0"/>
    <n v="1.54"/>
    <n v="231"/>
  </r>
  <r>
    <x v="57"/>
    <n v="43984"/>
    <n v="0.41"/>
    <n v="0"/>
    <n v="0.2"/>
    <n v="0"/>
    <n v="0"/>
    <n v="0"/>
    <n v="0"/>
    <n v="0.41"/>
    <n v="0"/>
    <n v="0"/>
    <n v="0"/>
    <n v="0"/>
    <n v="0"/>
    <n v="0"/>
    <n v="0"/>
    <n v="0"/>
    <n v="0"/>
    <n v="0"/>
    <n v="219.89354698016334"/>
    <n v="0.78627030480000004"/>
    <n v="1"/>
    <n v="22.54"/>
    <n v="87.68"/>
    <n v="0.475328001"/>
    <n v="0"/>
    <n v="0"/>
    <n v="0.41"/>
    <n v="61.499999999999993"/>
  </r>
  <r>
    <x v="57"/>
    <n v="46961"/>
    <n v="0.39"/>
    <n v="0"/>
    <n v="0"/>
    <n v="0.18"/>
    <n v="0"/>
    <n v="0"/>
    <n v="0"/>
    <n v="0.39"/>
    <n v="0"/>
    <n v="0"/>
    <n v="0"/>
    <n v="0"/>
    <n v="0"/>
    <n v="0"/>
    <n v="0"/>
    <n v="0"/>
    <n v="0"/>
    <n v="0"/>
    <n v="0"/>
    <n v="0.31863044439999999"/>
    <n v="1"/>
    <n v="0"/>
    <n v="33.799999999999997"/>
    <n v="0.273342056"/>
    <n v="0"/>
    <n v="0"/>
    <n v="0.39"/>
    <n v="58.5"/>
  </r>
  <r>
    <x v="57"/>
    <n v="46193"/>
    <n v="0.68"/>
    <n v="0"/>
    <n v="0"/>
    <n v="0"/>
    <n v="0"/>
    <n v="0"/>
    <n v="0"/>
    <n v="0.68"/>
    <n v="0"/>
    <n v="0"/>
    <n v="0"/>
    <n v="0"/>
    <n v="0"/>
    <n v="0"/>
    <n v="0"/>
    <n v="0"/>
    <n v="0"/>
    <n v="0"/>
    <n v="426.43514154171254"/>
    <n v="0.57377002369999996"/>
    <n v="1"/>
    <n v="72.489999999999995"/>
    <n v="106.12"/>
    <n v="0.49360980700000001"/>
    <n v="0"/>
    <n v="0"/>
    <n v="0.68"/>
    <n v="102.00000000000001"/>
  </r>
  <r>
    <x v="57"/>
    <n v="46979"/>
    <n v="2.31"/>
    <n v="0"/>
    <n v="1"/>
    <n v="0.55000000000000004"/>
    <n v="0"/>
    <n v="0"/>
    <n v="0"/>
    <n v="2.31"/>
    <n v="0"/>
    <n v="0"/>
    <n v="0"/>
    <n v="0"/>
    <n v="0"/>
    <n v="0"/>
    <n v="0"/>
    <n v="0"/>
    <n v="0"/>
    <n v="0"/>
    <n v="769.10153769067654"/>
    <n v="1.9955521261"/>
    <n v="1"/>
    <n v="444.16"/>
    <n v="1253.8499999999999"/>
    <n v="0.60733533799999995"/>
    <n v="0"/>
    <n v="0"/>
    <n v="2.31"/>
    <n v="346.5"/>
  </r>
  <r>
    <x v="57"/>
    <n v="46953"/>
    <n v="0.03"/>
    <n v="0"/>
    <n v="0"/>
    <n v="0"/>
    <n v="0"/>
    <n v="0"/>
    <n v="0"/>
    <n v="0.03"/>
    <n v="0"/>
    <n v="0"/>
    <n v="0"/>
    <n v="0"/>
    <n v="0"/>
    <n v="0"/>
    <n v="0"/>
    <n v="0"/>
    <n v="0"/>
    <n v="0"/>
    <n v="1684.2348410919162"/>
    <n v="2.2177521208000002"/>
    <n v="1"/>
    <n v="12.63"/>
    <n v="18.100000000000001"/>
    <n v="0.81904988700000003"/>
    <n v="0"/>
    <n v="0"/>
    <n v="0.03"/>
    <n v="4.5"/>
  </r>
  <r>
    <x v="57"/>
    <n v="47019"/>
    <n v="0.85"/>
    <n v="0"/>
    <n v="0"/>
    <n v="0.56000000000000005"/>
    <n v="0"/>
    <n v="0"/>
    <n v="0"/>
    <n v="0.85"/>
    <n v="0"/>
    <n v="0"/>
    <n v="0"/>
    <n v="0"/>
    <n v="0"/>
    <n v="0"/>
    <n v="0"/>
    <n v="0"/>
    <n v="0"/>
    <n v="0"/>
    <n v="156.24796476641458"/>
    <n v="0.28475252620000002"/>
    <n v="1"/>
    <n v="33.200000000000003"/>
    <n v="65.83"/>
    <n v="0.40680514600000001"/>
    <n v="0"/>
    <n v="0"/>
    <n v="0.85"/>
    <n v="127.5"/>
  </r>
  <r>
    <x v="57"/>
    <n v="47803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89.45022864590564"/>
    <n v="1.2337201324"/>
    <n v="1"/>
    <n v="47.36"/>
    <n v="335.57"/>
    <n v="0.44489909700000002"/>
    <n v="0"/>
    <n v="0"/>
    <n v="1"/>
    <n v="150"/>
  </r>
  <r>
    <x v="57"/>
    <n v="44156"/>
    <n v="0.41"/>
    <n v="0"/>
    <n v="0.39"/>
    <n v="0"/>
    <n v="0"/>
    <n v="0"/>
    <n v="0"/>
    <n v="0.41"/>
    <n v="0"/>
    <n v="0"/>
    <n v="0"/>
    <n v="0"/>
    <n v="0"/>
    <n v="0"/>
    <n v="0"/>
    <n v="0"/>
    <n v="0"/>
    <n v="0"/>
    <n v="602.51827178542192"/>
    <n v="1.4436540991"/>
    <n v="1"/>
    <n v="61.76"/>
    <n v="161"/>
    <n v="0.597534118"/>
    <n v="0"/>
    <n v="0"/>
    <n v="0.41"/>
    <n v="61.499999999999993"/>
  </r>
  <r>
    <x v="57"/>
    <n v="48686"/>
    <n v="0.42"/>
    <n v="0"/>
    <n v="0.22"/>
    <n v="0"/>
    <n v="0"/>
    <n v="0"/>
    <n v="0"/>
    <n v="0.42"/>
    <n v="0"/>
    <n v="0"/>
    <n v="0"/>
    <n v="0"/>
    <n v="0"/>
    <n v="0"/>
    <n v="0"/>
    <n v="0"/>
    <n v="0"/>
    <n v="0"/>
    <n v="91.780351581602446"/>
    <n v="2.6752548679000001"/>
    <n v="1"/>
    <n v="9.64"/>
    <n v="305.62"/>
    <n v="0.41139015000000001"/>
    <n v="0"/>
    <n v="0"/>
    <n v="0.42"/>
    <n v="63"/>
  </r>
  <r>
    <x v="57"/>
    <n v="44198"/>
    <n v="0.47"/>
    <n v="0"/>
    <n v="0"/>
    <n v="0"/>
    <n v="0"/>
    <n v="0"/>
    <n v="0"/>
    <n v="0.47"/>
    <n v="0"/>
    <n v="0"/>
    <n v="0"/>
    <n v="0"/>
    <n v="0"/>
    <n v="0"/>
    <n v="0"/>
    <n v="0"/>
    <n v="0"/>
    <n v="0"/>
    <n v="0"/>
    <n v="0.90873213090000005"/>
    <n v="1"/>
    <n v="0"/>
    <n v="116.17"/>
    <n v="0.39353611799999999"/>
    <n v="0"/>
    <n v="0"/>
    <n v="0.47"/>
    <n v="70.5"/>
  </r>
  <r>
    <x v="57"/>
    <n v="47449"/>
    <n v="0.93"/>
    <n v="0"/>
    <n v="0"/>
    <n v="0"/>
    <n v="0"/>
    <n v="0"/>
    <n v="0"/>
    <n v="0.93"/>
    <n v="0"/>
    <n v="0"/>
    <n v="0"/>
    <n v="0"/>
    <n v="0"/>
    <n v="0"/>
    <n v="0"/>
    <n v="0"/>
    <n v="0"/>
    <n v="0"/>
    <n v="205.75212225527224"/>
    <n v="0.206883228"/>
    <n v="1"/>
    <n v="47.84"/>
    <n v="52.33"/>
    <n v="0.44480608300000002"/>
    <n v="0"/>
    <n v="0"/>
    <n v="0.93"/>
    <n v="139.5"/>
  </r>
  <r>
    <x v="57"/>
    <n v="48009"/>
    <n v="0.81"/>
    <n v="0"/>
    <n v="0"/>
    <n v="0"/>
    <n v="0"/>
    <n v="0"/>
    <n v="0"/>
    <n v="0.81"/>
    <n v="0"/>
    <n v="0"/>
    <n v="0"/>
    <n v="0"/>
    <n v="0"/>
    <n v="0"/>
    <n v="0"/>
    <n v="0"/>
    <n v="0"/>
    <n v="0"/>
    <n v="468.28425942335389"/>
    <n v="0.35964185119999997"/>
    <n v="1"/>
    <n v="94.83"/>
    <n v="79.239999999999995"/>
    <n v="0.49280977799999998"/>
    <n v="0"/>
    <n v="0"/>
    <n v="0.81"/>
    <n v="121.50000000000001"/>
  </r>
  <r>
    <x v="57"/>
    <n v="44248"/>
    <n v="0.74"/>
    <n v="0"/>
    <n v="0"/>
    <n v="0"/>
    <n v="0"/>
    <n v="0"/>
    <n v="0"/>
    <n v="0.74"/>
    <n v="0"/>
    <n v="0"/>
    <n v="0"/>
    <n v="0"/>
    <n v="0"/>
    <n v="0"/>
    <n v="0"/>
    <n v="0"/>
    <n v="0"/>
    <n v="0"/>
    <n v="615.91956097521256"/>
    <n v="1.3266247564"/>
    <n v="1"/>
    <n v="113.95"/>
    <n v="267.02"/>
    <n v="0.55138567900000002"/>
    <n v="0"/>
    <n v="0"/>
    <n v="0.74"/>
    <n v="111"/>
  </r>
  <r>
    <x v="57"/>
    <n v="44321"/>
    <n v="0.65"/>
    <n v="0"/>
    <n v="0"/>
    <n v="0"/>
    <n v="0"/>
    <n v="0"/>
    <n v="0"/>
    <n v="0.65"/>
    <n v="0"/>
    <n v="0"/>
    <n v="0"/>
    <n v="0"/>
    <n v="0"/>
    <n v="0"/>
    <n v="0"/>
    <n v="0"/>
    <n v="0"/>
    <n v="0"/>
    <n v="66.672622304181317"/>
    <n v="1.0722218955"/>
    <n v="1"/>
    <n v="10.83"/>
    <n v="189.57"/>
    <n v="0.40251422199999998"/>
    <n v="0"/>
    <n v="0"/>
    <n v="0.65"/>
    <n v="97.5"/>
  </r>
  <r>
    <x v="57"/>
    <n v="44339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1629.5136154616"/>
    <n v="3.5729060320000001"/>
    <n v="1"/>
    <n v="407.38"/>
    <n v="971.83"/>
    <n v="0.81499694199999995"/>
    <n v="0"/>
    <n v="0"/>
    <n v="1"/>
    <n v="150"/>
  </r>
  <r>
    <x v="57"/>
    <n v="44404"/>
    <n v="0.42"/>
    <n v="0"/>
    <n v="0"/>
    <n v="0"/>
    <n v="0"/>
    <n v="0.17"/>
    <n v="0"/>
    <n v="0.42"/>
    <n v="0"/>
    <n v="0"/>
    <n v="0"/>
    <n v="0"/>
    <n v="0"/>
    <n v="0"/>
    <n v="0"/>
    <n v="0"/>
    <n v="0"/>
    <n v="0"/>
    <n v="845.49030935431153"/>
    <n v="3.6750902770999998"/>
    <n v="1"/>
    <n v="88.78"/>
    <n v="419.84"/>
    <n v="0.67177512299999997"/>
    <n v="0"/>
    <n v="0"/>
    <n v="0.42"/>
    <n v="63"/>
  </r>
  <r>
    <x v="57"/>
    <n v="48173"/>
    <n v="0.28000000000000003"/>
    <n v="0"/>
    <n v="0"/>
    <n v="0.28000000000000003"/>
    <n v="0"/>
    <n v="0"/>
    <n v="0"/>
    <n v="0.28000000000000003"/>
    <n v="0"/>
    <n v="0"/>
    <n v="0"/>
    <n v="0"/>
    <n v="0"/>
    <n v="0"/>
    <n v="0"/>
    <n v="0"/>
    <n v="0"/>
    <n v="0"/>
    <n v="136.6121586623654"/>
    <n v="0.48518616640000001"/>
    <n v="1"/>
    <n v="9.56"/>
    <n v="36.950000000000003"/>
    <n v="0.40849437100000002"/>
    <n v="0"/>
    <n v="0"/>
    <n v="0.28000000000000003"/>
    <n v="42.000000000000007"/>
  </r>
  <r>
    <x v="57"/>
    <n v="4441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173.7675101870461"/>
    <n v="0.9689045906"/>
    <n v="1"/>
    <n v="293.44"/>
    <n v="263.54000000000002"/>
    <n v="0.76093659300000005"/>
    <n v="0"/>
    <n v="0"/>
    <n v="1"/>
    <n v="150"/>
  </r>
  <r>
    <x v="57"/>
    <n v="44685"/>
    <n v="0.93"/>
    <n v="0"/>
    <n v="0"/>
    <n v="0"/>
    <n v="0"/>
    <n v="0"/>
    <n v="0"/>
    <n v="0.93"/>
    <n v="0"/>
    <n v="0"/>
    <n v="0"/>
    <n v="0"/>
    <n v="0"/>
    <n v="0"/>
    <n v="0"/>
    <n v="0"/>
    <n v="0"/>
    <n v="0"/>
    <n v="547.87772208712238"/>
    <n v="3.7147421595000001"/>
    <n v="1"/>
    <n v="127.38"/>
    <n v="939.68"/>
    <n v="0.59611453800000003"/>
    <n v="0"/>
    <n v="0"/>
    <n v="0.93"/>
    <n v="139.5"/>
  </r>
  <r>
    <x v="57"/>
    <n v="47001"/>
    <n v="3"/>
    <n v="0"/>
    <n v="1"/>
    <n v="1"/>
    <n v="0"/>
    <n v="0"/>
    <n v="1"/>
    <n v="3"/>
    <n v="0"/>
    <n v="0"/>
    <n v="0"/>
    <n v="0"/>
    <n v="0"/>
    <n v="0"/>
    <n v="0"/>
    <n v="0"/>
    <n v="0"/>
    <n v="0"/>
    <n v="594.36588471020877"/>
    <n v="1.1539599354000001"/>
    <n v="1"/>
    <n v="445.77"/>
    <n v="941.63"/>
    <n v="0.60739051300000002"/>
    <n v="0"/>
    <n v="0"/>
    <n v="3"/>
    <n v="450"/>
  </r>
  <r>
    <x v="57"/>
    <n v="4600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74.57219295493204"/>
    <n v="0.33340054949999998"/>
    <n v="1"/>
    <n v="43.64"/>
    <n v="90.68"/>
    <n v="0.50055046000000003"/>
    <n v="0"/>
    <n v="0"/>
    <n v="1"/>
    <n v="150"/>
  </r>
  <r>
    <x v="57"/>
    <n v="44784"/>
    <n v="1.1100000000000001"/>
    <n v="0"/>
    <n v="0"/>
    <n v="0.08"/>
    <n v="0"/>
    <n v="0"/>
    <n v="0"/>
    <n v="1.1100000000000001"/>
    <n v="0"/>
    <n v="0"/>
    <n v="0"/>
    <n v="0"/>
    <n v="0"/>
    <n v="0"/>
    <n v="0"/>
    <n v="0"/>
    <n v="0"/>
    <n v="0"/>
    <n v="501.7935006734287"/>
    <n v="1.198371031"/>
    <n v="1"/>
    <n v="139.25"/>
    <n v="361.81"/>
    <n v="0.57241153300000003"/>
    <n v="0"/>
    <n v="0"/>
    <n v="1.1100000000000001"/>
    <n v="166.50000000000003"/>
  </r>
  <r>
    <x v="57"/>
    <n v="44800"/>
    <n v="0.76"/>
    <n v="0"/>
    <n v="0"/>
    <n v="0"/>
    <n v="0"/>
    <n v="0"/>
    <n v="0"/>
    <n v="0.76"/>
    <n v="0"/>
    <n v="0"/>
    <n v="0"/>
    <n v="0"/>
    <n v="0"/>
    <n v="0"/>
    <n v="0"/>
    <n v="0"/>
    <n v="0"/>
    <n v="0"/>
    <n v="751.72908667041872"/>
    <n v="1.7261732700000001"/>
    <n v="1"/>
    <n v="142.83000000000001"/>
    <n v="356.83"/>
    <n v="0.59243781699999998"/>
    <n v="0"/>
    <n v="0"/>
    <n v="0.76"/>
    <n v="114"/>
  </r>
  <r>
    <x v="57"/>
    <n v="45807"/>
    <n v="0.41"/>
    <n v="0"/>
    <n v="0"/>
    <n v="0.41"/>
    <n v="0"/>
    <n v="0"/>
    <n v="0"/>
    <n v="0.41"/>
    <n v="0"/>
    <n v="0"/>
    <n v="0"/>
    <n v="0"/>
    <n v="0"/>
    <n v="0"/>
    <n v="0"/>
    <n v="0"/>
    <n v="0"/>
    <n v="0"/>
    <n v="600.45152772960694"/>
    <n v="0.91891962689999995"/>
    <n v="1"/>
    <n v="61.55"/>
    <n v="102.48"/>
    <n v="0.53642752900000001"/>
    <n v="0"/>
    <n v="0"/>
    <n v="0.41"/>
    <n v="61.499999999999993"/>
  </r>
  <r>
    <x v="57"/>
    <n v="44719"/>
    <n v="1.58"/>
    <n v="0"/>
    <n v="0"/>
    <n v="0"/>
    <n v="0"/>
    <n v="0"/>
    <n v="0"/>
    <n v="1.58"/>
    <n v="0"/>
    <n v="0"/>
    <n v="0"/>
    <n v="0"/>
    <n v="0"/>
    <n v="0"/>
    <n v="0"/>
    <n v="0"/>
    <n v="0"/>
    <n v="0"/>
    <n v="599.36300916146934"/>
    <n v="2.7926402906000001"/>
    <n v="1"/>
    <n v="236.75"/>
    <n v="1200.17"/>
    <n v="0.58580121100000004"/>
    <n v="0"/>
    <n v="0"/>
    <n v="1.58"/>
    <n v="237"/>
  </r>
  <r>
    <x v="57"/>
    <n v="49098"/>
    <n v="0.39"/>
    <n v="0"/>
    <n v="0"/>
    <n v="0"/>
    <n v="0"/>
    <n v="0"/>
    <n v="0"/>
    <n v="0.39"/>
    <n v="0"/>
    <n v="0"/>
    <n v="0"/>
    <n v="0"/>
    <n v="0"/>
    <n v="0"/>
    <n v="0"/>
    <n v="0"/>
    <n v="0"/>
    <n v="0"/>
    <n v="606.2892002873632"/>
    <n v="0.58631960949999995"/>
    <n v="1"/>
    <n v="59.11"/>
    <n v="62.2"/>
    <n v="0.51607146299999995"/>
    <n v="0"/>
    <n v="0"/>
    <n v="0.39"/>
    <n v="58.5"/>
  </r>
  <r>
    <x v="57"/>
    <n v="46243"/>
    <n v="0.27"/>
    <n v="0"/>
    <n v="0"/>
    <n v="0"/>
    <n v="0"/>
    <n v="0.06"/>
    <n v="0"/>
    <n v="0.27"/>
    <n v="0"/>
    <n v="0"/>
    <n v="0"/>
    <n v="0"/>
    <n v="0"/>
    <n v="0"/>
    <n v="0"/>
    <n v="0"/>
    <n v="0"/>
    <n v="0"/>
    <n v="760.42910854936429"/>
    <n v="0.93715947769999997"/>
    <n v="1"/>
    <n v="51.33"/>
    <n v="68.819999999999993"/>
    <n v="0.68866103700000003"/>
    <n v="0"/>
    <n v="0"/>
    <n v="0.27"/>
    <n v="40.5"/>
  </r>
  <r>
    <x v="57"/>
    <n v="45922"/>
    <n v="0.3"/>
    <n v="0"/>
    <n v="0"/>
    <n v="0.25"/>
    <n v="0"/>
    <n v="0"/>
    <n v="0"/>
    <n v="0.3"/>
    <n v="0"/>
    <n v="0"/>
    <n v="0"/>
    <n v="0"/>
    <n v="0"/>
    <n v="0"/>
    <n v="0"/>
    <n v="0"/>
    <n v="0"/>
    <n v="0"/>
    <n v="2018.2177873338546"/>
    <n v="4.1098962133999999"/>
    <n v="1"/>
    <n v="151.37"/>
    <n v="335.37"/>
    <n v="0.89960652399999996"/>
    <n v="0"/>
    <n v="0"/>
    <n v="0.3"/>
    <n v="45"/>
  </r>
  <r>
    <x v="57"/>
    <n v="50393"/>
    <n v="0.78"/>
    <n v="0"/>
    <n v="0"/>
    <n v="0"/>
    <n v="0"/>
    <n v="0"/>
    <n v="0"/>
    <n v="0.78"/>
    <n v="0"/>
    <n v="0"/>
    <n v="0"/>
    <n v="0"/>
    <n v="0"/>
    <n v="0"/>
    <n v="0"/>
    <n v="0"/>
    <n v="0"/>
    <n v="0"/>
    <n v="1018.1130791568545"/>
    <n v="3.0653403602"/>
    <n v="1"/>
    <n v="198.53"/>
    <n v="650.34"/>
    <n v="0.64827306100000004"/>
    <n v="0"/>
    <n v="0"/>
    <n v="0.78"/>
    <n v="117"/>
  </r>
  <r>
    <x v="57"/>
    <n v="45047"/>
    <n v="0.25"/>
    <n v="0"/>
    <n v="0"/>
    <n v="0.05"/>
    <n v="0"/>
    <n v="0"/>
    <n v="0"/>
    <n v="0.25"/>
    <n v="0"/>
    <n v="0"/>
    <n v="0"/>
    <n v="0"/>
    <n v="0"/>
    <n v="0"/>
    <n v="0"/>
    <n v="0"/>
    <n v="0"/>
    <n v="0"/>
    <n v="83.620651896782661"/>
    <n v="0.66135081969999998"/>
    <n v="1"/>
    <n v="5.23"/>
    <n v="44.97"/>
    <n v="0.38829070799999998"/>
    <n v="0"/>
    <n v="0"/>
    <n v="0.25"/>
    <n v="37.5"/>
  </r>
  <r>
    <x v="57"/>
    <n v="49106"/>
    <n v="1"/>
    <n v="0"/>
    <n v="0"/>
    <n v="0.61"/>
    <n v="0"/>
    <n v="0"/>
    <n v="0"/>
    <n v="1"/>
    <n v="0"/>
    <n v="0"/>
    <n v="0"/>
    <n v="0"/>
    <n v="0"/>
    <n v="0"/>
    <n v="0"/>
    <n v="0"/>
    <n v="0"/>
    <n v="0"/>
    <n v="58.722339104770533"/>
    <n v="0.89098288820000004"/>
    <n v="1"/>
    <n v="14.68"/>
    <n v="242.35"/>
    <n v="0.295953668"/>
    <n v="0"/>
    <n v="0"/>
    <n v="1"/>
    <n v="150"/>
  </r>
  <r>
    <x v="57"/>
    <n v="45070"/>
    <n v="0.04"/>
    <n v="0"/>
    <n v="0.04"/>
    <n v="0"/>
    <n v="0"/>
    <n v="0"/>
    <n v="0"/>
    <n v="0.04"/>
    <n v="0"/>
    <n v="0"/>
    <n v="0"/>
    <n v="0"/>
    <n v="0"/>
    <n v="0"/>
    <n v="0"/>
    <n v="0"/>
    <n v="0"/>
    <n v="0"/>
    <n v="1923.466170566644"/>
    <n v="1.0213142019000001"/>
    <n v="1"/>
    <n v="19.23"/>
    <n v="11.11"/>
    <n v="0.84270771099999997"/>
    <n v="0"/>
    <n v="0"/>
    <n v="0.04"/>
    <n v="6"/>
  </r>
  <r>
    <x v="57"/>
    <n v="45112"/>
    <n v="0.42"/>
    <n v="0"/>
    <n v="0.42"/>
    <n v="0"/>
    <n v="0"/>
    <n v="0"/>
    <n v="0"/>
    <n v="0.42"/>
    <n v="0"/>
    <n v="0"/>
    <n v="0"/>
    <n v="0"/>
    <n v="0"/>
    <n v="0"/>
    <n v="0"/>
    <n v="0"/>
    <n v="0"/>
    <n v="0"/>
    <n v="389.4355083007149"/>
    <n v="1.185985858"/>
    <n v="1"/>
    <n v="40.89"/>
    <n v="135.49"/>
    <n v="0.47260367399999997"/>
    <n v="0"/>
    <n v="0"/>
    <n v="0.42"/>
    <n v="63"/>
  </r>
  <r>
    <x v="57"/>
    <n v="45120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85.124003181045353"/>
    <n v="1.0744250469000001"/>
    <n v="1"/>
    <n v="12.34"/>
    <n v="169.5"/>
    <n v="0.40508573799999997"/>
    <n v="0"/>
    <n v="0"/>
    <n v="0.57999999999999996"/>
    <n v="87"/>
  </r>
  <r>
    <x v="57"/>
    <n v="45138"/>
    <n v="0.08"/>
    <n v="0"/>
    <n v="0"/>
    <n v="0"/>
    <n v="0"/>
    <n v="0"/>
    <n v="0"/>
    <n v="0.08"/>
    <n v="0"/>
    <n v="0"/>
    <n v="0"/>
    <n v="0"/>
    <n v="0"/>
    <n v="0"/>
    <n v="0"/>
    <n v="0"/>
    <n v="0"/>
    <n v="0"/>
    <n v="0"/>
    <n v="0.27267687219999998"/>
    <n v="1"/>
    <n v="0"/>
    <n v="5.93"/>
    <n v="0.27726853299999998"/>
    <n v="0"/>
    <n v="0"/>
    <n v="0.08"/>
    <n v="12"/>
  </r>
  <r>
    <x v="57"/>
    <n v="45153"/>
    <n v="0.57999999999999996"/>
    <n v="0"/>
    <n v="0"/>
    <n v="0"/>
    <n v="0"/>
    <n v="0"/>
    <n v="0"/>
    <n v="0.57999999999999996"/>
    <n v="0"/>
    <n v="0"/>
    <n v="0"/>
    <n v="0"/>
    <n v="0"/>
    <n v="0"/>
    <n v="0"/>
    <n v="0"/>
    <n v="0"/>
    <n v="0"/>
    <n v="328.08909753919994"/>
    <n v="1.4471382725999999"/>
    <n v="1"/>
    <n v="47.57"/>
    <n v="228.3"/>
    <n v="0.47848379000000002"/>
    <n v="0"/>
    <n v="0"/>
    <n v="0.57999999999999996"/>
    <n v="87"/>
  </r>
  <r>
    <x v="57"/>
    <n v="49544"/>
    <n v="0.84"/>
    <n v="0"/>
    <n v="0"/>
    <n v="0"/>
    <n v="0"/>
    <n v="0"/>
    <n v="0"/>
    <n v="0.84"/>
    <n v="0"/>
    <n v="0"/>
    <n v="0"/>
    <n v="0"/>
    <n v="0"/>
    <n v="0"/>
    <n v="0"/>
    <n v="0"/>
    <n v="0"/>
    <n v="0"/>
    <n v="267.64788883277475"/>
    <n v="0.63227563630000005"/>
    <n v="1"/>
    <n v="56.21"/>
    <n v="144.46"/>
    <n v="0.48244906599999998"/>
    <n v="0"/>
    <n v="0"/>
    <n v="0.84"/>
    <n v="126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45757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601.34213167596351"/>
    <n v="0.37081747780000002"/>
    <n v="1"/>
    <n v="150.34"/>
    <n v="100.86"/>
    <n v="0.60001287299999995"/>
    <n v="0"/>
    <n v="0"/>
    <n v="1"/>
    <n v="150"/>
  </r>
  <r>
    <x v="58"/>
    <n v="45765"/>
    <n v="5"/>
    <n v="0.28999999999999998"/>
    <n v="0"/>
    <n v="0"/>
    <n v="0"/>
    <n v="0"/>
    <n v="0"/>
    <n v="5"/>
    <n v="0"/>
    <n v="0"/>
    <n v="0"/>
    <n v="3"/>
    <n v="0"/>
    <n v="0"/>
    <n v="0"/>
    <n v="0"/>
    <n v="0"/>
    <n v="0"/>
    <n v="383.36264621147507"/>
    <n v="0.86887930189999996"/>
    <n v="1"/>
    <n v="479.2"/>
    <n v="1181.68"/>
    <n v="0.4785256"/>
    <n v="0"/>
    <n v="0"/>
    <n v="5"/>
    <n v="750"/>
  </r>
  <r>
    <x v="58"/>
    <n v="45773"/>
    <n v="69.7"/>
    <n v="5"/>
    <n v="4"/>
    <n v="0"/>
    <n v="0"/>
    <n v="0"/>
    <n v="0"/>
    <n v="69.7"/>
    <n v="0"/>
    <n v="0"/>
    <n v="0"/>
    <n v="48.99"/>
    <n v="0"/>
    <n v="0"/>
    <n v="0"/>
    <n v="0"/>
    <n v="0"/>
    <n v="0"/>
    <n v="348.23775342488102"/>
    <n v="1.1749676729"/>
    <n v="1"/>
    <n v="6068.04"/>
    <n v="22275.51"/>
    <n v="0.48378046099999999"/>
    <n v="0"/>
    <n v="0"/>
    <n v="69.7"/>
    <n v="10455"/>
  </r>
  <r>
    <x v="58"/>
    <n v="44222"/>
    <n v="217.99"/>
    <n v="11.47"/>
    <n v="11.23"/>
    <n v="1"/>
    <n v="0"/>
    <n v="0"/>
    <n v="1"/>
    <n v="217.99"/>
    <n v="0"/>
    <n v="0"/>
    <n v="0"/>
    <n v="115.61"/>
    <n v="0"/>
    <n v="0"/>
    <n v="0"/>
    <n v="0"/>
    <n v="0"/>
    <n v="0"/>
    <n v="2005.6923339137481"/>
    <n v="2.0357047353"/>
    <n v="1"/>
    <n v="109305.22"/>
    <n v="120703.61"/>
    <n v="0.894678058"/>
    <n v="0"/>
    <n v="0"/>
    <n v="217.99"/>
    <n v="32698.5"/>
  </r>
  <r>
    <x v="58"/>
    <n v="45781"/>
    <n v="3"/>
    <n v="0"/>
    <n v="0"/>
    <n v="0"/>
    <n v="0"/>
    <n v="0"/>
    <n v="0"/>
    <n v="3"/>
    <n v="0"/>
    <n v="0"/>
    <n v="0"/>
    <n v="2"/>
    <n v="0"/>
    <n v="0"/>
    <n v="0"/>
    <n v="0"/>
    <n v="0"/>
    <n v="0"/>
    <n v="141.31699636657248"/>
    <n v="1.8088963119999999"/>
    <n v="1"/>
    <n v="105.99"/>
    <n v="1476.06"/>
    <n v="0.36927820700000002"/>
    <n v="0"/>
    <n v="0"/>
    <n v="3"/>
    <n v="450"/>
  </r>
  <r>
    <x v="58"/>
    <n v="45799"/>
    <n v="4.42"/>
    <n v="0"/>
    <n v="0"/>
    <n v="0"/>
    <n v="0"/>
    <n v="0"/>
    <n v="0"/>
    <n v="4.42"/>
    <n v="0"/>
    <n v="0"/>
    <n v="0"/>
    <n v="3"/>
    <n v="0"/>
    <n v="0"/>
    <n v="0"/>
    <n v="0"/>
    <n v="0"/>
    <n v="0"/>
    <n v="0"/>
    <n v="0.3951702715"/>
    <n v="1"/>
    <n v="0"/>
    <n v="475.09"/>
    <n v="0.366783515"/>
    <n v="0"/>
    <n v="0"/>
    <n v="4.42"/>
    <n v="663"/>
  </r>
  <r>
    <x v="58"/>
    <n v="44982"/>
    <n v="0.04"/>
    <n v="0"/>
    <n v="0"/>
    <n v="0"/>
    <n v="0"/>
    <n v="0"/>
    <n v="0"/>
    <n v="0.04"/>
    <n v="0"/>
    <n v="0"/>
    <n v="0"/>
    <n v="0.04"/>
    <n v="0"/>
    <n v="0"/>
    <n v="0"/>
    <n v="0"/>
    <n v="0"/>
    <n v="0"/>
    <n v="583.23385474218048"/>
    <n v="0.54693577179999997"/>
    <n v="1"/>
    <n v="5.83"/>
    <n v="5.95"/>
    <n v="0.57546102799999999"/>
    <n v="0"/>
    <n v="0"/>
    <n v="0.04"/>
    <n v="6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43489"/>
    <n v="4.8099999999999996"/>
    <n v="0"/>
    <n v="0"/>
    <n v="1.82"/>
    <n v="0"/>
    <n v="0"/>
    <n v="0"/>
    <n v="4.8099999999999996"/>
    <n v="0"/>
    <n v="0"/>
    <n v="0"/>
    <n v="0"/>
    <n v="0"/>
    <n v="0"/>
    <n v="0"/>
    <n v="0"/>
    <n v="0"/>
    <n v="0"/>
    <n v="965.83149339195813"/>
    <n v="3.72042677"/>
    <n v="1"/>
    <n v="1161.4100000000001"/>
    <n v="4867.51"/>
    <n v="0.698126252"/>
    <n v="0"/>
    <n v="0"/>
    <n v="4.8099999999999996"/>
    <n v="721.49999999999989"/>
  </r>
  <r>
    <x v="59"/>
    <n v="46847"/>
    <n v="0.62"/>
    <n v="0"/>
    <n v="0"/>
    <n v="0"/>
    <n v="0"/>
    <n v="0"/>
    <n v="0"/>
    <n v="0.62"/>
    <n v="0"/>
    <n v="0"/>
    <n v="0"/>
    <n v="0"/>
    <n v="0"/>
    <n v="0"/>
    <n v="0"/>
    <n v="0"/>
    <n v="0"/>
    <n v="0"/>
    <n v="681.33616808746456"/>
    <n v="0.86148944549999995"/>
    <n v="1"/>
    <n v="105.61"/>
    <n v="145.28"/>
    <n v="0.60666933999999995"/>
    <n v="0"/>
    <n v="0"/>
    <n v="0.62"/>
    <n v="93"/>
  </r>
  <r>
    <x v="59"/>
    <n v="43505"/>
    <n v="0.49"/>
    <n v="0"/>
    <n v="0"/>
    <n v="0"/>
    <n v="0"/>
    <n v="0"/>
    <n v="0"/>
    <n v="0.49"/>
    <n v="0"/>
    <n v="0"/>
    <n v="0"/>
    <n v="0"/>
    <n v="0"/>
    <n v="0"/>
    <n v="0"/>
    <n v="0"/>
    <n v="0"/>
    <n v="0"/>
    <n v="318.26521303196097"/>
    <n v="0.68061789569999998"/>
    <n v="1"/>
    <n v="38.99"/>
    <n v="90.71"/>
    <n v="0.48301392199999998"/>
    <n v="0"/>
    <n v="0"/>
    <n v="0.49"/>
    <n v="73.5"/>
  </r>
  <r>
    <x v="59"/>
    <n v="43539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073.9412431158169"/>
    <n v="2.3002313328000001"/>
    <n v="1"/>
    <n v="268.49"/>
    <n v="625.66"/>
    <n v="0.71188027600000003"/>
    <n v="0"/>
    <n v="0"/>
    <n v="1"/>
    <n v="150"/>
  </r>
  <r>
    <x v="59"/>
    <n v="43570"/>
    <n v="0.88"/>
    <n v="0"/>
    <n v="0"/>
    <n v="0.1"/>
    <n v="0"/>
    <n v="0"/>
    <n v="0"/>
    <n v="0.88"/>
    <n v="0"/>
    <n v="0"/>
    <n v="0"/>
    <n v="0"/>
    <n v="0"/>
    <n v="0"/>
    <n v="0"/>
    <n v="0"/>
    <n v="0"/>
    <n v="0"/>
    <n v="707.53902696212378"/>
    <n v="0.26330165500000002"/>
    <n v="1"/>
    <n v="155.66"/>
    <n v="63.02"/>
    <n v="0.68570802900000005"/>
    <n v="0"/>
    <n v="0"/>
    <n v="0.88"/>
    <n v="132"/>
  </r>
  <r>
    <x v="59"/>
    <n v="43588"/>
    <n v="0.02"/>
    <n v="0"/>
    <n v="0"/>
    <n v="0"/>
    <n v="0"/>
    <n v="0"/>
    <n v="0"/>
    <n v="0.02"/>
    <n v="0"/>
    <n v="0"/>
    <n v="0"/>
    <n v="0"/>
    <n v="0"/>
    <n v="0"/>
    <n v="0"/>
    <n v="0"/>
    <n v="0"/>
    <n v="0"/>
    <n v="695.23689825389226"/>
    <n v="0.81185767819999999"/>
    <n v="1"/>
    <n v="3.48"/>
    <n v="4.42"/>
    <n v="0.62699031299999997"/>
    <n v="0"/>
    <n v="0"/>
    <n v="0.02"/>
    <n v="3"/>
  </r>
  <r>
    <x v="59"/>
    <n v="48074"/>
    <n v="0.26"/>
    <n v="0"/>
    <n v="0"/>
    <n v="0"/>
    <n v="0"/>
    <n v="0"/>
    <n v="0"/>
    <n v="0.26"/>
    <n v="0"/>
    <n v="0"/>
    <n v="0"/>
    <n v="0"/>
    <n v="0"/>
    <n v="0"/>
    <n v="0"/>
    <n v="0"/>
    <n v="0"/>
    <n v="0"/>
    <n v="104.62833439922539"/>
    <n v="0.2622798938"/>
    <n v="1"/>
    <n v="6.8"/>
    <n v="18.55"/>
    <n v="0.34609939000000001"/>
    <n v="0"/>
    <n v="0"/>
    <n v="0.26"/>
    <n v="39"/>
  </r>
  <r>
    <x v="59"/>
    <n v="4861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13.94181176408603"/>
    <n v="0.2315458225"/>
    <n v="1"/>
    <n v="103.49"/>
    <n v="62.98"/>
    <n v="0.47609358800000001"/>
    <n v="0"/>
    <n v="0"/>
    <n v="1"/>
    <n v="150"/>
  </r>
  <r>
    <x v="59"/>
    <n v="4959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301.9109853136204"/>
    <n v="1.1323218544"/>
    <n v="1"/>
    <n v="325.48"/>
    <n v="307.99"/>
    <n v="0.76870150299999995"/>
    <n v="0"/>
    <n v="0"/>
    <n v="1"/>
    <n v="150"/>
  </r>
  <r>
    <x v="59"/>
    <n v="47613"/>
    <n v="0.46"/>
    <n v="0"/>
    <n v="0"/>
    <n v="0"/>
    <n v="0"/>
    <n v="0"/>
    <n v="0"/>
    <n v="0.46"/>
    <n v="0"/>
    <n v="0"/>
    <n v="0"/>
    <n v="0"/>
    <n v="0"/>
    <n v="0"/>
    <n v="0"/>
    <n v="0"/>
    <n v="0"/>
    <n v="0"/>
    <n v="695.93817956802309"/>
    <n v="1.4643385343999999"/>
    <n v="1"/>
    <n v="80.03"/>
    <n v="183.22"/>
    <n v="0.57615283500000003"/>
    <n v="0"/>
    <n v="0"/>
    <n v="0.46"/>
    <n v="69"/>
  </r>
  <r>
    <x v="59"/>
    <n v="43687"/>
    <n v="0.42"/>
    <n v="0"/>
    <n v="0.42"/>
    <n v="0"/>
    <n v="0"/>
    <n v="0"/>
    <n v="0"/>
    <n v="0.42"/>
    <n v="0"/>
    <n v="0"/>
    <n v="0"/>
    <n v="0"/>
    <n v="0"/>
    <n v="0"/>
    <n v="0"/>
    <n v="0"/>
    <n v="0"/>
    <n v="0"/>
    <n v="1048.3021070204245"/>
    <n v="1.8650329152"/>
    <n v="1"/>
    <n v="110.07"/>
    <n v="213.06"/>
    <n v="0.76426119100000001"/>
    <n v="0"/>
    <n v="0"/>
    <n v="0.42"/>
    <n v="63"/>
  </r>
  <r>
    <x v="59"/>
    <n v="46946"/>
    <n v="2.1"/>
    <n v="0"/>
    <n v="0"/>
    <n v="0"/>
    <n v="0"/>
    <n v="0"/>
    <n v="0.86"/>
    <n v="2.1"/>
    <n v="0"/>
    <n v="0"/>
    <n v="0"/>
    <n v="0"/>
    <n v="0"/>
    <n v="0"/>
    <n v="0"/>
    <n v="0"/>
    <n v="0"/>
    <n v="0"/>
    <n v="610.7199959476801"/>
    <n v="0.41647474870000001"/>
    <n v="1"/>
    <n v="320.63"/>
    <n v="237.89"/>
    <n v="0.574723663"/>
    <n v="0"/>
    <n v="0"/>
    <n v="2.1"/>
    <n v="315"/>
  </r>
  <r>
    <x v="59"/>
    <n v="4717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80238064419999999"/>
    <n v="1"/>
    <n v="0"/>
    <n v="218.25"/>
    <n v="0.207131339"/>
    <n v="0"/>
    <n v="0"/>
    <n v="1"/>
    <n v="150"/>
  </r>
  <r>
    <x v="59"/>
    <n v="4374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71.20963871940774"/>
    <n v="3.6749321731000002"/>
    <n v="1"/>
    <n v="142.80000000000001"/>
    <n v="999.58"/>
    <n v="0.57069330600000001"/>
    <n v="0"/>
    <n v="0"/>
    <n v="1"/>
    <n v="150"/>
  </r>
  <r>
    <x v="59"/>
    <n v="43752"/>
    <n v="11.41"/>
    <n v="0"/>
    <n v="0.61"/>
    <n v="0.5"/>
    <n v="0"/>
    <n v="0.78"/>
    <n v="1.4"/>
    <n v="11.41"/>
    <n v="0"/>
    <n v="0"/>
    <n v="0"/>
    <n v="0"/>
    <n v="0"/>
    <n v="0"/>
    <n v="0"/>
    <n v="0"/>
    <n v="0"/>
    <n v="0"/>
    <n v="195.16110414154781"/>
    <n v="1.2931511515"/>
    <n v="1"/>
    <n v="556.70000000000005"/>
    <n v="4013.32"/>
    <n v="0.46646849499999998"/>
    <n v="0"/>
    <n v="0"/>
    <n v="11.41"/>
    <n v="1711.5"/>
  </r>
  <r>
    <x v="59"/>
    <n v="43760"/>
    <n v="0.63"/>
    <n v="0"/>
    <n v="0"/>
    <n v="0"/>
    <n v="0"/>
    <n v="0"/>
    <n v="0"/>
    <n v="0.63"/>
    <n v="0"/>
    <n v="0"/>
    <n v="0"/>
    <n v="0"/>
    <n v="0"/>
    <n v="0"/>
    <n v="0"/>
    <n v="0"/>
    <n v="0"/>
    <n v="0"/>
    <n v="595.84560994637729"/>
    <n v="2.5364840485000002"/>
    <n v="1"/>
    <n v="93.85"/>
    <n v="434.65"/>
    <n v="0.55926013799999996"/>
    <n v="0"/>
    <n v="0"/>
    <n v="0.63"/>
    <n v="94.5"/>
  </r>
  <r>
    <x v="59"/>
    <n v="46284"/>
    <n v="0.28999999999999998"/>
    <n v="0"/>
    <n v="0.28999999999999998"/>
    <n v="0"/>
    <n v="0"/>
    <n v="0"/>
    <n v="0"/>
    <n v="0.28999999999999998"/>
    <n v="0"/>
    <n v="0"/>
    <n v="0"/>
    <n v="0"/>
    <n v="0"/>
    <n v="0"/>
    <n v="0"/>
    <n v="0"/>
    <n v="0"/>
    <n v="0"/>
    <n v="157.6495852769155"/>
    <n v="0.62513308999999995"/>
    <n v="1"/>
    <n v="11.43"/>
    <n v="49.31"/>
    <n v="0.410113214"/>
    <n v="0"/>
    <n v="0"/>
    <n v="0.28999999999999998"/>
    <n v="43.5"/>
  </r>
  <r>
    <x v="59"/>
    <n v="43778"/>
    <n v="0.31"/>
    <n v="0"/>
    <n v="0"/>
    <n v="0"/>
    <n v="0"/>
    <n v="0"/>
    <n v="0"/>
    <n v="0.31"/>
    <n v="0"/>
    <n v="0"/>
    <n v="0"/>
    <n v="0"/>
    <n v="0"/>
    <n v="0"/>
    <n v="0"/>
    <n v="0"/>
    <n v="0"/>
    <n v="0"/>
    <n v="1236.5751469096729"/>
    <n v="1.2298836736000001"/>
    <n v="1"/>
    <n v="95.83"/>
    <n v="103.7"/>
    <n v="0.77448217699999999"/>
    <n v="0"/>
    <n v="0"/>
    <n v="0.31"/>
    <n v="46.5"/>
  </r>
  <r>
    <x v="59"/>
    <n v="48132"/>
    <n v="0.42"/>
    <n v="0"/>
    <n v="0.42"/>
    <n v="0"/>
    <n v="0"/>
    <n v="0"/>
    <n v="0"/>
    <n v="0.42"/>
    <n v="0"/>
    <n v="0"/>
    <n v="0"/>
    <n v="0"/>
    <n v="0"/>
    <n v="0"/>
    <n v="0"/>
    <n v="0"/>
    <n v="0"/>
    <n v="0"/>
    <n v="1478.8463016235812"/>
    <n v="0.97735848670000003"/>
    <n v="1"/>
    <n v="155.28"/>
    <n v="111.65"/>
    <n v="0.78973327299999996"/>
    <n v="0"/>
    <n v="0"/>
    <n v="0.42"/>
    <n v="63"/>
  </r>
  <r>
    <x v="59"/>
    <n v="43786"/>
    <n v="2.11"/>
    <n v="0"/>
    <n v="0"/>
    <n v="0"/>
    <n v="0"/>
    <n v="0.61"/>
    <n v="0"/>
    <n v="2.11"/>
    <n v="0"/>
    <n v="0"/>
    <n v="0"/>
    <n v="0"/>
    <n v="0"/>
    <n v="0"/>
    <n v="0"/>
    <n v="0"/>
    <n v="0"/>
    <n v="0"/>
    <n v="1095.3886443246988"/>
    <n v="3.9572566881000002"/>
    <n v="1"/>
    <n v="577.82000000000005"/>
    <n v="2271.15"/>
    <n v="0.76547957700000002"/>
    <n v="0"/>
    <n v="0"/>
    <n v="2.11"/>
    <n v="316.5"/>
  </r>
  <r>
    <x v="59"/>
    <n v="43802"/>
    <n v="96.1"/>
    <n v="0"/>
    <n v="28.92"/>
    <n v="16.28"/>
    <n v="1"/>
    <n v="2.2000000000000002"/>
    <n v="5.81"/>
    <n v="96.1"/>
    <n v="0"/>
    <n v="0"/>
    <n v="0"/>
    <n v="0"/>
    <n v="0"/>
    <n v="0"/>
    <n v="0"/>
    <n v="0"/>
    <n v="0"/>
    <n v="0"/>
    <n v="454.00578141101448"/>
    <n v="3.6729279115"/>
    <n v="1"/>
    <n v="10907.49"/>
    <n v="96007.4"/>
    <n v="0.53438618000000004"/>
    <n v="0"/>
    <n v="0"/>
    <n v="96.1"/>
    <n v="14415"/>
  </r>
  <r>
    <x v="59"/>
    <n v="49999"/>
    <n v="0.6"/>
    <n v="0"/>
    <n v="0.51"/>
    <n v="0"/>
    <n v="0"/>
    <n v="0"/>
    <n v="0"/>
    <n v="0.6"/>
    <n v="0"/>
    <n v="0"/>
    <n v="0"/>
    <n v="0"/>
    <n v="0"/>
    <n v="0"/>
    <n v="0"/>
    <n v="0"/>
    <n v="0"/>
    <n v="0"/>
    <n v="0"/>
    <n v="0.71262628090000002"/>
    <n v="1"/>
    <n v="0"/>
    <n v="116.3"/>
    <n v="0.323266261"/>
    <n v="0"/>
    <n v="0"/>
    <n v="0.6"/>
    <n v="90"/>
  </r>
  <r>
    <x v="59"/>
    <n v="43836"/>
    <n v="0.54"/>
    <n v="0"/>
    <n v="0"/>
    <n v="0.42"/>
    <n v="0"/>
    <n v="0"/>
    <n v="0"/>
    <n v="0.54"/>
    <n v="0"/>
    <n v="0"/>
    <n v="0"/>
    <n v="0"/>
    <n v="0"/>
    <n v="0"/>
    <n v="0"/>
    <n v="0"/>
    <n v="0"/>
    <n v="0"/>
    <n v="111.29046648000877"/>
    <n v="0.78889559840000001"/>
    <n v="1"/>
    <n v="15.02"/>
    <n v="115.87"/>
    <n v="0.41413637399999997"/>
    <n v="0"/>
    <n v="0"/>
    <n v="0.54"/>
    <n v="81"/>
  </r>
  <r>
    <x v="59"/>
    <n v="43844"/>
    <n v="7.31"/>
    <n v="0"/>
    <n v="1"/>
    <n v="2"/>
    <n v="0"/>
    <n v="0"/>
    <n v="0"/>
    <n v="7.31"/>
    <n v="0"/>
    <n v="0"/>
    <n v="0"/>
    <n v="0"/>
    <n v="0"/>
    <n v="0"/>
    <n v="0"/>
    <n v="0"/>
    <n v="0"/>
    <n v="0"/>
    <n v="1635.2245477017691"/>
    <n v="3.3804575904999998"/>
    <n v="1"/>
    <n v="2988.37"/>
    <n v="6721.43"/>
    <n v="0.84118838500000004"/>
    <n v="0"/>
    <n v="0"/>
    <n v="7.31"/>
    <n v="1096.5"/>
  </r>
  <r>
    <x v="59"/>
    <n v="43877"/>
    <n v="0.89"/>
    <n v="0"/>
    <n v="0"/>
    <n v="0.42"/>
    <n v="0"/>
    <n v="0"/>
    <n v="0.16"/>
    <n v="0.89"/>
    <n v="0"/>
    <n v="0"/>
    <n v="0"/>
    <n v="0"/>
    <n v="0"/>
    <n v="0"/>
    <n v="0"/>
    <n v="0"/>
    <n v="0"/>
    <n v="0"/>
    <n v="368.29343461474542"/>
    <n v="0.64318991780000001"/>
    <n v="1"/>
    <n v="81.95"/>
    <n v="155.69999999999999"/>
    <n v="0.48889373899999999"/>
    <n v="0"/>
    <n v="0"/>
    <n v="0.89"/>
    <n v="133.5"/>
  </r>
  <r>
    <x v="59"/>
    <n v="4389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84.30661070462446"/>
    <n v="0.54617514089999997"/>
    <n v="1"/>
    <n v="96.08"/>
    <n v="148.56"/>
    <n v="0.52524279299999999"/>
    <n v="0"/>
    <n v="0"/>
    <n v="1"/>
    <n v="150"/>
  </r>
  <r>
    <x v="59"/>
    <n v="47027"/>
    <n v="1.22"/>
    <n v="0"/>
    <n v="0"/>
    <n v="0.05"/>
    <n v="0"/>
    <n v="0"/>
    <n v="0.55000000000000004"/>
    <n v="1.22"/>
    <n v="0"/>
    <n v="0"/>
    <n v="0"/>
    <n v="0"/>
    <n v="0"/>
    <n v="0"/>
    <n v="0"/>
    <n v="0"/>
    <n v="0"/>
    <n v="0"/>
    <n v="0"/>
    <n v="9.4266410999999994E-2"/>
    <n v="1"/>
    <n v="0"/>
    <n v="31.28"/>
    <n v="0.22631918000000001"/>
    <n v="0"/>
    <n v="0"/>
    <n v="1.22"/>
    <n v="183"/>
  </r>
  <r>
    <x v="59"/>
    <n v="48835"/>
    <n v="0.91"/>
    <n v="0"/>
    <n v="0"/>
    <n v="0"/>
    <n v="0"/>
    <n v="0"/>
    <n v="0"/>
    <n v="0.91"/>
    <n v="0"/>
    <n v="0"/>
    <n v="0"/>
    <n v="0"/>
    <n v="0"/>
    <n v="0"/>
    <n v="0"/>
    <n v="0"/>
    <n v="0"/>
    <n v="0"/>
    <n v="324.59445608297995"/>
    <n v="0.74745377719999995"/>
    <n v="1"/>
    <n v="73.849999999999994"/>
    <n v="185.01"/>
    <n v="0.46013860499999998"/>
    <n v="0"/>
    <n v="0"/>
    <n v="0.91"/>
    <n v="136.5"/>
  </r>
  <r>
    <x v="59"/>
    <n v="48413"/>
    <n v="0.13"/>
    <n v="0"/>
    <n v="0"/>
    <n v="0.01"/>
    <n v="0"/>
    <n v="0"/>
    <n v="0"/>
    <n v="0.13"/>
    <n v="0"/>
    <n v="0"/>
    <n v="0"/>
    <n v="0"/>
    <n v="0"/>
    <n v="0"/>
    <n v="0"/>
    <n v="0"/>
    <n v="0"/>
    <n v="0"/>
    <n v="413.12898692469116"/>
    <n v="1.1928699251999999"/>
    <n v="1"/>
    <n v="13.43"/>
    <n v="42.18"/>
    <n v="0.46584975499999998"/>
    <n v="0"/>
    <n v="0"/>
    <n v="0.13"/>
    <n v="19.5"/>
  </r>
  <r>
    <x v="59"/>
    <n v="43943"/>
    <n v="0.12"/>
    <n v="0"/>
    <n v="0"/>
    <n v="0"/>
    <n v="0"/>
    <n v="0"/>
    <n v="0"/>
    <n v="0.12"/>
    <n v="0"/>
    <n v="0"/>
    <n v="0"/>
    <n v="0"/>
    <n v="0"/>
    <n v="0"/>
    <n v="0"/>
    <n v="0"/>
    <n v="0"/>
    <n v="0"/>
    <n v="612.49029482281071"/>
    <n v="2.0590288838999999"/>
    <n v="1"/>
    <n v="18.37"/>
    <n v="67.209999999999994"/>
    <n v="0.58984914499999996"/>
    <n v="0"/>
    <n v="0"/>
    <n v="0.12"/>
    <n v="18"/>
  </r>
  <r>
    <x v="59"/>
    <n v="46870"/>
    <n v="0.42"/>
    <n v="0"/>
    <n v="0"/>
    <n v="0.22"/>
    <n v="0"/>
    <n v="0"/>
    <n v="0"/>
    <n v="0.42"/>
    <n v="0"/>
    <n v="0"/>
    <n v="0"/>
    <n v="0"/>
    <n v="0"/>
    <n v="0"/>
    <n v="0"/>
    <n v="0"/>
    <n v="0"/>
    <n v="0"/>
    <n v="479.09340407687415"/>
    <n v="0.43881351089999998"/>
    <n v="1"/>
    <n v="50.3"/>
    <n v="50.13"/>
    <n v="0.49577104900000002"/>
    <n v="0"/>
    <n v="0"/>
    <n v="0.42"/>
    <n v="63"/>
  </r>
  <r>
    <x v="59"/>
    <n v="47936"/>
    <n v="1.61"/>
    <n v="0"/>
    <n v="0"/>
    <n v="0"/>
    <n v="0"/>
    <n v="0.86"/>
    <n v="0"/>
    <n v="1.61"/>
    <n v="0"/>
    <n v="0"/>
    <n v="0"/>
    <n v="0"/>
    <n v="0"/>
    <n v="0"/>
    <n v="0"/>
    <n v="0"/>
    <n v="0"/>
    <n v="0"/>
    <n v="422.63435982825831"/>
    <n v="1.2989831333999999"/>
    <n v="1"/>
    <n v="170.11"/>
    <n v="568.85"/>
    <n v="0.54794652499999996"/>
    <n v="0"/>
    <n v="0"/>
    <n v="1.61"/>
    <n v="241.50000000000003"/>
  </r>
  <r>
    <x v="59"/>
    <n v="49197"/>
    <n v="0.19"/>
    <n v="0"/>
    <n v="0"/>
    <n v="0.04"/>
    <n v="0"/>
    <n v="0"/>
    <n v="0"/>
    <n v="0.19"/>
    <n v="0"/>
    <n v="0"/>
    <n v="0"/>
    <n v="0"/>
    <n v="0"/>
    <n v="0"/>
    <n v="0"/>
    <n v="0"/>
    <n v="0"/>
    <n v="0"/>
    <n v="102.42571989060239"/>
    <n v="0.3889436409"/>
    <n v="1"/>
    <n v="4.87"/>
    <n v="20.100000000000001"/>
    <n v="0.38721988000000002"/>
    <n v="0"/>
    <n v="0"/>
    <n v="0.19"/>
    <n v="28.5"/>
  </r>
  <r>
    <x v="59"/>
    <n v="43984"/>
    <n v="0.88"/>
    <n v="0"/>
    <n v="0"/>
    <n v="0.88"/>
    <n v="0"/>
    <n v="0"/>
    <n v="0"/>
    <n v="0.88"/>
    <n v="0"/>
    <n v="0"/>
    <n v="0"/>
    <n v="0"/>
    <n v="0"/>
    <n v="0"/>
    <n v="0"/>
    <n v="0"/>
    <n v="0"/>
    <n v="0"/>
    <n v="219.89354698016334"/>
    <n v="0.78627030480000004"/>
    <n v="1"/>
    <n v="48.38"/>
    <n v="188.2"/>
    <n v="0.475328001"/>
    <n v="0"/>
    <n v="0"/>
    <n v="0.88"/>
    <n v="132"/>
  </r>
  <r>
    <x v="59"/>
    <n v="47340"/>
    <n v="1"/>
    <n v="0"/>
    <n v="0"/>
    <n v="0"/>
    <n v="0"/>
    <n v="0"/>
    <n v="0.61"/>
    <n v="1"/>
    <n v="0"/>
    <n v="0"/>
    <n v="0"/>
    <n v="0"/>
    <n v="0"/>
    <n v="0"/>
    <n v="0"/>
    <n v="0"/>
    <n v="0"/>
    <n v="0"/>
    <n v="0"/>
    <n v="6.4440304500000004E-2"/>
    <n v="1"/>
    <n v="0"/>
    <n v="17.53"/>
    <n v="0.32791545599999999"/>
    <n v="0"/>
    <n v="0"/>
    <n v="1"/>
    <n v="150"/>
  </r>
  <r>
    <x v="59"/>
    <n v="44016"/>
    <n v="0.86"/>
    <n v="0"/>
    <n v="0"/>
    <n v="0.79"/>
    <n v="0"/>
    <n v="0"/>
    <n v="0"/>
    <n v="0.86"/>
    <n v="0"/>
    <n v="0"/>
    <n v="0"/>
    <n v="0"/>
    <n v="0"/>
    <n v="0"/>
    <n v="0"/>
    <n v="0"/>
    <n v="0"/>
    <n v="0"/>
    <n v="395.36461971179216"/>
    <n v="2.1192865638999998"/>
    <n v="1"/>
    <n v="85"/>
    <n v="495.74"/>
    <n v="0.49516841"/>
    <n v="0"/>
    <n v="0"/>
    <n v="0.86"/>
    <n v="129"/>
  </r>
  <r>
    <x v="59"/>
    <n v="46961"/>
    <n v="0.21"/>
    <n v="0"/>
    <n v="0"/>
    <n v="0"/>
    <n v="0"/>
    <n v="0"/>
    <n v="0"/>
    <n v="0.21"/>
    <n v="0"/>
    <n v="0"/>
    <n v="0"/>
    <n v="0"/>
    <n v="0"/>
    <n v="0"/>
    <n v="0"/>
    <n v="0"/>
    <n v="0"/>
    <n v="0"/>
    <n v="0"/>
    <n v="0.31863044439999999"/>
    <n v="1"/>
    <n v="0"/>
    <n v="18.2"/>
    <n v="0.273342056"/>
    <n v="0"/>
    <n v="0"/>
    <n v="0.21"/>
    <n v="31.5"/>
  </r>
  <r>
    <x v="59"/>
    <n v="46979"/>
    <n v="1.1299999999999999"/>
    <n v="0"/>
    <n v="0"/>
    <n v="0.15"/>
    <n v="0"/>
    <n v="0"/>
    <n v="0"/>
    <n v="1.1299999999999999"/>
    <n v="0"/>
    <n v="0"/>
    <n v="0"/>
    <n v="0"/>
    <n v="0"/>
    <n v="0"/>
    <n v="0"/>
    <n v="0"/>
    <n v="0"/>
    <n v="0"/>
    <n v="769.10153769067654"/>
    <n v="1.9955521261"/>
    <n v="1"/>
    <n v="217.27"/>
    <n v="613.35"/>
    <n v="0.60733533799999995"/>
    <n v="0"/>
    <n v="0"/>
    <n v="1.1299999999999999"/>
    <n v="169.49999999999997"/>
  </r>
  <r>
    <x v="59"/>
    <n v="46953"/>
    <n v="1.05"/>
    <n v="0"/>
    <n v="0"/>
    <n v="0"/>
    <n v="0"/>
    <n v="0"/>
    <n v="0"/>
    <n v="1.05"/>
    <n v="0"/>
    <n v="0"/>
    <n v="0"/>
    <n v="0"/>
    <n v="0"/>
    <n v="0"/>
    <n v="0"/>
    <n v="0"/>
    <n v="0"/>
    <n v="0"/>
    <n v="1684.2348410919162"/>
    <n v="2.2177521208000002"/>
    <n v="1"/>
    <n v="442.11"/>
    <n v="633.39"/>
    <n v="0.81904988700000003"/>
    <n v="0"/>
    <n v="0"/>
    <n v="1.05"/>
    <n v="157.5"/>
  </r>
  <r>
    <x v="59"/>
    <n v="4524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13.43673181068991"/>
    <n v="1.0916318813000001"/>
    <n v="1"/>
    <n v="53.36"/>
    <n v="296.92"/>
    <n v="0.43214031200000003"/>
    <n v="0"/>
    <n v="0"/>
    <n v="1"/>
    <n v="150"/>
  </r>
  <r>
    <x v="59"/>
    <n v="47019"/>
    <n v="1.9"/>
    <n v="0"/>
    <n v="0"/>
    <n v="0"/>
    <n v="0"/>
    <n v="0"/>
    <n v="0"/>
    <n v="1.9"/>
    <n v="0"/>
    <n v="0"/>
    <n v="0"/>
    <n v="0"/>
    <n v="0"/>
    <n v="0"/>
    <n v="0"/>
    <n v="0"/>
    <n v="0"/>
    <n v="0"/>
    <n v="156.24796476641458"/>
    <n v="0.28475252620000002"/>
    <n v="1"/>
    <n v="74.22"/>
    <n v="147.16"/>
    <n v="0.40680514600000001"/>
    <n v="0"/>
    <n v="0"/>
    <n v="1.9"/>
    <n v="285"/>
  </r>
  <r>
    <x v="59"/>
    <n v="44123"/>
    <n v="0.7"/>
    <n v="0"/>
    <n v="0"/>
    <n v="0"/>
    <n v="0"/>
    <n v="0.43"/>
    <n v="0"/>
    <n v="0.7"/>
    <n v="0"/>
    <n v="0"/>
    <n v="0"/>
    <n v="0"/>
    <n v="0"/>
    <n v="0"/>
    <n v="0"/>
    <n v="0"/>
    <n v="0"/>
    <n v="0"/>
    <n v="827.4698473127861"/>
    <n v="1.808823657"/>
    <n v="1"/>
    <n v="144.81"/>
    <n v="344.4"/>
    <n v="0.62260617500000004"/>
    <n v="0"/>
    <n v="0"/>
    <n v="0.7"/>
    <n v="105"/>
  </r>
  <r>
    <x v="59"/>
    <n v="48751"/>
    <n v="1.08"/>
    <n v="0"/>
    <n v="0.66"/>
    <n v="0"/>
    <n v="0"/>
    <n v="0"/>
    <n v="0"/>
    <n v="1.08"/>
    <n v="0"/>
    <n v="0"/>
    <n v="0"/>
    <n v="0"/>
    <n v="0"/>
    <n v="0"/>
    <n v="0"/>
    <n v="0"/>
    <n v="0"/>
    <n v="0"/>
    <n v="552.95009786741275"/>
    <n v="1.0961041440999999"/>
    <n v="1"/>
    <n v="149.30000000000001"/>
    <n v="321.99"/>
    <n v="0.61078917499999996"/>
    <n v="0"/>
    <n v="0"/>
    <n v="1.08"/>
    <n v="162"/>
  </r>
  <r>
    <x v="59"/>
    <n v="44156"/>
    <n v="1.01"/>
    <n v="0"/>
    <n v="0"/>
    <n v="0"/>
    <n v="0"/>
    <n v="0"/>
    <n v="0"/>
    <n v="1.01"/>
    <n v="0"/>
    <n v="0"/>
    <n v="0"/>
    <n v="0"/>
    <n v="0"/>
    <n v="0"/>
    <n v="0"/>
    <n v="0"/>
    <n v="0"/>
    <n v="0"/>
    <n v="602.51827178542192"/>
    <n v="1.4436540991"/>
    <n v="1"/>
    <n v="152.13999999999999"/>
    <n v="396.6"/>
    <n v="0.597534118"/>
    <n v="0"/>
    <n v="0"/>
    <n v="1.01"/>
    <n v="151.5"/>
  </r>
  <r>
    <x v="59"/>
    <n v="44164"/>
    <n v="0.37"/>
    <n v="0"/>
    <n v="0"/>
    <n v="0"/>
    <n v="0"/>
    <n v="0"/>
    <n v="0.28999999999999998"/>
    <n v="0.37"/>
    <n v="0"/>
    <n v="0"/>
    <n v="0"/>
    <n v="0"/>
    <n v="0"/>
    <n v="0"/>
    <n v="0"/>
    <n v="0"/>
    <n v="0"/>
    <n v="0"/>
    <n v="121.62741511176152"/>
    <n v="0.90201776879999995"/>
    <n v="1"/>
    <n v="11.25"/>
    <n v="90.78"/>
    <n v="0.487310097"/>
    <n v="0"/>
    <n v="0"/>
    <n v="0.37"/>
    <n v="55.5"/>
  </r>
  <r>
    <x v="59"/>
    <n v="4418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9.825272079576445"/>
    <n v="0.78455399329999997"/>
    <n v="1"/>
    <n v="0.12"/>
    <n v="10.67"/>
    <n v="0.34891477100000001"/>
    <n v="0"/>
    <n v="0"/>
    <n v="0.05"/>
    <n v="7.5"/>
  </r>
  <r>
    <x v="59"/>
    <n v="44206"/>
    <n v="1.22"/>
    <n v="0"/>
    <n v="0.74"/>
    <n v="0"/>
    <n v="0"/>
    <n v="0"/>
    <n v="0"/>
    <n v="1.22"/>
    <n v="0"/>
    <n v="0"/>
    <n v="0"/>
    <n v="0"/>
    <n v="0"/>
    <n v="0"/>
    <n v="0"/>
    <n v="0"/>
    <n v="0"/>
    <n v="0"/>
    <n v="441.80911839531092"/>
    <n v="1.4212847398999999"/>
    <n v="1"/>
    <n v="134.75"/>
    <n v="471.64"/>
    <n v="0.483796646"/>
    <n v="0"/>
    <n v="0"/>
    <n v="1.22"/>
    <n v="183"/>
  </r>
  <r>
    <x v="59"/>
    <n v="49353"/>
    <n v="0.42"/>
    <n v="0"/>
    <n v="0.42"/>
    <n v="0"/>
    <n v="0"/>
    <n v="0"/>
    <n v="0"/>
    <n v="0.42"/>
    <n v="0"/>
    <n v="0"/>
    <n v="0"/>
    <n v="0"/>
    <n v="0"/>
    <n v="0"/>
    <n v="0"/>
    <n v="0"/>
    <n v="0"/>
    <n v="0"/>
    <n v="603.23820988312741"/>
    <n v="0.99769192409999996"/>
    <n v="1"/>
    <n v="63.34"/>
    <n v="113.98"/>
    <n v="0.49943411500000001"/>
    <n v="0"/>
    <n v="0"/>
    <n v="0.42"/>
    <n v="63"/>
  </r>
  <r>
    <x v="59"/>
    <n v="48009"/>
    <n v="1.56"/>
    <n v="0"/>
    <n v="0.98"/>
    <n v="0"/>
    <n v="0"/>
    <n v="0"/>
    <n v="0"/>
    <n v="1.56"/>
    <n v="0"/>
    <n v="0"/>
    <n v="0"/>
    <n v="0"/>
    <n v="0"/>
    <n v="0"/>
    <n v="0"/>
    <n v="0"/>
    <n v="0"/>
    <n v="0"/>
    <n v="468.28425942335389"/>
    <n v="0.35964185119999997"/>
    <n v="1"/>
    <n v="182.63"/>
    <n v="152.6"/>
    <n v="0.49280977799999998"/>
    <n v="0"/>
    <n v="0"/>
    <n v="1.56"/>
    <n v="234"/>
  </r>
  <r>
    <x v="59"/>
    <n v="44222"/>
    <n v="0.5"/>
    <n v="0"/>
    <n v="0"/>
    <n v="0.28000000000000003"/>
    <n v="0"/>
    <n v="0"/>
    <n v="0"/>
    <n v="0.5"/>
    <n v="0"/>
    <n v="0"/>
    <n v="0"/>
    <n v="0"/>
    <n v="0"/>
    <n v="0"/>
    <n v="0"/>
    <n v="0"/>
    <n v="0"/>
    <n v="0"/>
    <n v="2005.6923339137481"/>
    <n v="2.0357047353"/>
    <n v="1"/>
    <n v="250.71"/>
    <n v="276.86"/>
    <n v="0.894678058"/>
    <n v="0"/>
    <n v="0"/>
    <n v="0.5"/>
    <n v="75"/>
  </r>
  <r>
    <x v="59"/>
    <n v="44321"/>
    <n v="0.1"/>
    <n v="0"/>
    <n v="0"/>
    <n v="0"/>
    <n v="0"/>
    <n v="0"/>
    <n v="0"/>
    <n v="0.1"/>
    <n v="0"/>
    <n v="0"/>
    <n v="0"/>
    <n v="0"/>
    <n v="0"/>
    <n v="0"/>
    <n v="0"/>
    <n v="0"/>
    <n v="0"/>
    <n v="0"/>
    <n v="66.672622304181317"/>
    <n v="1.0722218955"/>
    <n v="1"/>
    <n v="1.67"/>
    <n v="29.16"/>
    <n v="0.40251422199999998"/>
    <n v="0"/>
    <n v="0"/>
    <n v="0.1"/>
    <n v="15"/>
  </r>
  <r>
    <x v="59"/>
    <n v="44339"/>
    <n v="1.54"/>
    <n v="0"/>
    <n v="0.95"/>
    <n v="0"/>
    <n v="0"/>
    <n v="0"/>
    <n v="0"/>
    <n v="1.54"/>
    <n v="0"/>
    <n v="0"/>
    <n v="0"/>
    <n v="0"/>
    <n v="0"/>
    <n v="0"/>
    <n v="0"/>
    <n v="0"/>
    <n v="0"/>
    <n v="0"/>
    <n v="1629.5136154616"/>
    <n v="3.5729060320000001"/>
    <n v="1"/>
    <n v="627.36"/>
    <n v="1496.62"/>
    <n v="0.81499694199999995"/>
    <n v="0"/>
    <n v="0"/>
    <n v="1.54"/>
    <n v="231"/>
  </r>
  <r>
    <x v="59"/>
    <n v="4547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08.33117339325418"/>
    <n v="0.2709221322"/>
    <n v="1"/>
    <n v="102.08"/>
    <n v="73.69"/>
    <n v="0.48444025899999998"/>
    <n v="0"/>
    <n v="0"/>
    <n v="1"/>
    <n v="150"/>
  </r>
  <r>
    <x v="59"/>
    <n v="44404"/>
    <n v="0.17"/>
    <n v="0"/>
    <n v="0"/>
    <n v="0"/>
    <n v="0"/>
    <n v="0"/>
    <n v="0"/>
    <n v="0.17"/>
    <n v="0"/>
    <n v="0"/>
    <n v="0"/>
    <n v="0"/>
    <n v="0"/>
    <n v="0"/>
    <n v="0"/>
    <n v="0"/>
    <n v="0"/>
    <n v="0"/>
    <n v="845.49030935431153"/>
    <n v="3.6750902770999998"/>
    <n v="1"/>
    <n v="35.93"/>
    <n v="169.94"/>
    <n v="0.67177512299999997"/>
    <n v="0"/>
    <n v="0"/>
    <n v="0.17"/>
    <n v="25.500000000000004"/>
  </r>
  <r>
    <x v="59"/>
    <n v="45526"/>
    <n v="0.39"/>
    <n v="0"/>
    <n v="0"/>
    <n v="0"/>
    <n v="0"/>
    <n v="0.39"/>
    <n v="0"/>
    <n v="0.39"/>
    <n v="0"/>
    <n v="0"/>
    <n v="0"/>
    <n v="0"/>
    <n v="0"/>
    <n v="0"/>
    <n v="0"/>
    <n v="0"/>
    <n v="0"/>
    <n v="0"/>
    <n v="968.95290066844495"/>
    <n v="1.1584366071000001"/>
    <n v="1"/>
    <n v="94.47"/>
    <n v="122.89"/>
    <n v="0.71518743299999998"/>
    <n v="0"/>
    <n v="0"/>
    <n v="0.39"/>
    <n v="58.5"/>
  </r>
  <r>
    <x v="59"/>
    <n v="48777"/>
    <n v="1"/>
    <n v="0"/>
    <n v="0"/>
    <n v="0"/>
    <n v="0"/>
    <n v="0"/>
    <n v="0.87"/>
    <n v="1"/>
    <n v="0"/>
    <n v="0"/>
    <n v="0"/>
    <n v="0"/>
    <n v="0"/>
    <n v="0"/>
    <n v="0"/>
    <n v="0"/>
    <n v="0"/>
    <n v="0"/>
    <n v="811.08376763064939"/>
    <n v="1.6542573671"/>
    <n v="1"/>
    <n v="202.77"/>
    <n v="449.96"/>
    <n v="0.59801164600000001"/>
    <n v="0"/>
    <n v="0"/>
    <n v="1"/>
    <n v="150"/>
  </r>
  <r>
    <x v="59"/>
    <n v="44453"/>
    <n v="1.36"/>
    <n v="0"/>
    <n v="0"/>
    <n v="1"/>
    <n v="0"/>
    <n v="0"/>
    <n v="0"/>
    <n v="1.36"/>
    <n v="0"/>
    <n v="0"/>
    <n v="0"/>
    <n v="0"/>
    <n v="0"/>
    <n v="0"/>
    <n v="0"/>
    <n v="0"/>
    <n v="0"/>
    <n v="0"/>
    <n v="619.34967114587289"/>
    <n v="1.6817848263999999"/>
    <n v="1"/>
    <n v="210.58"/>
    <n v="622.13"/>
    <n v="0.57930011599999998"/>
    <n v="0"/>
    <n v="0"/>
    <n v="1.36"/>
    <n v="204.00000000000003"/>
  </r>
  <r>
    <x v="59"/>
    <n v="48025"/>
    <n v="0.18"/>
    <n v="0"/>
    <n v="0"/>
    <n v="0"/>
    <n v="0"/>
    <n v="0"/>
    <n v="0"/>
    <n v="0.18"/>
    <n v="0"/>
    <n v="0"/>
    <n v="0"/>
    <n v="0"/>
    <n v="0"/>
    <n v="0"/>
    <n v="0"/>
    <n v="0"/>
    <n v="0"/>
    <n v="0"/>
    <n v="327.50029904695037"/>
    <n v="0.84953125740000002"/>
    <n v="1"/>
    <n v="14.74"/>
    <n v="41.59"/>
    <n v="0.454795159"/>
    <n v="0"/>
    <n v="0"/>
    <n v="0.18"/>
    <n v="27"/>
  </r>
  <r>
    <x v="59"/>
    <n v="4803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9.784028413336806"/>
    <n v="0.34353676309999998"/>
    <n v="1"/>
    <n v="4.95"/>
    <n v="93.44"/>
    <n v="0.31385861199999998"/>
    <n v="0"/>
    <n v="0"/>
    <n v="1"/>
    <n v="150"/>
  </r>
  <r>
    <x v="59"/>
    <n v="47365"/>
    <n v="0.42"/>
    <n v="0"/>
    <n v="0"/>
    <n v="0.42"/>
    <n v="0"/>
    <n v="0"/>
    <n v="0"/>
    <n v="0.42"/>
    <n v="0"/>
    <n v="0"/>
    <n v="0"/>
    <n v="0"/>
    <n v="0"/>
    <n v="0"/>
    <n v="0"/>
    <n v="0"/>
    <n v="0"/>
    <n v="0"/>
    <n v="4.5108715147415159"/>
    <n v="1.4056938290000001"/>
    <n v="1"/>
    <n v="0.47"/>
    <n v="160.59"/>
    <n v="0.39014385400000001"/>
    <n v="0"/>
    <n v="0"/>
    <n v="0.42"/>
    <n v="63"/>
  </r>
  <r>
    <x v="59"/>
    <n v="44644"/>
    <n v="1.72"/>
    <n v="0"/>
    <n v="0"/>
    <n v="0"/>
    <n v="0"/>
    <n v="0"/>
    <n v="0.87"/>
    <n v="1.72"/>
    <n v="0"/>
    <n v="0"/>
    <n v="0"/>
    <n v="0"/>
    <n v="0"/>
    <n v="0"/>
    <n v="0"/>
    <n v="0"/>
    <n v="0"/>
    <n v="0"/>
    <n v="593.41777167340967"/>
    <n v="1.4357246400000001E-2"/>
    <n v="1"/>
    <n v="255.17"/>
    <n v="6.72"/>
    <n v="0.60173908799999998"/>
    <n v="0"/>
    <n v="0"/>
    <n v="1.72"/>
    <n v="258"/>
  </r>
  <r>
    <x v="59"/>
    <n v="4466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012.1062851511117"/>
    <n v="3.0597023222000002"/>
    <n v="1"/>
    <n v="253.03"/>
    <n v="832.24"/>
    <n v="0.75960533500000005"/>
    <n v="0"/>
    <n v="0"/>
    <n v="1"/>
    <n v="150"/>
  </r>
  <r>
    <x v="59"/>
    <n v="47001"/>
    <n v="2.54"/>
    <n v="0"/>
    <n v="1"/>
    <n v="0"/>
    <n v="0"/>
    <n v="0"/>
    <n v="0"/>
    <n v="2.54"/>
    <n v="0"/>
    <n v="0"/>
    <n v="0"/>
    <n v="0"/>
    <n v="0"/>
    <n v="0"/>
    <n v="0"/>
    <n v="0"/>
    <n v="0"/>
    <n v="0"/>
    <n v="594.36588471020877"/>
    <n v="1.1539599354000001"/>
    <n v="1"/>
    <n v="377.42"/>
    <n v="797.25"/>
    <n v="0.60739051300000002"/>
    <n v="0"/>
    <n v="0"/>
    <n v="2.54"/>
    <n v="381"/>
  </r>
  <r>
    <x v="59"/>
    <n v="47308"/>
    <n v="0.34"/>
    <n v="0"/>
    <n v="0.17"/>
    <n v="0"/>
    <n v="0"/>
    <n v="0"/>
    <n v="0"/>
    <n v="0.34"/>
    <n v="0"/>
    <n v="0"/>
    <n v="0"/>
    <n v="0"/>
    <n v="0"/>
    <n v="0"/>
    <n v="0"/>
    <n v="0"/>
    <n v="0"/>
    <n v="0"/>
    <n v="425.9892152255639"/>
    <n v="1.3515448922"/>
    <n v="1"/>
    <n v="36.21"/>
    <n v="124.99"/>
    <n v="0.50520379100000001"/>
    <n v="0"/>
    <n v="0"/>
    <n v="0.34"/>
    <n v="51.000000000000007"/>
  </r>
  <r>
    <x v="59"/>
    <n v="44800"/>
    <n v="11.2"/>
    <n v="0"/>
    <n v="3.04"/>
    <n v="1.78"/>
    <n v="0"/>
    <n v="0"/>
    <n v="1"/>
    <n v="11.2"/>
    <n v="0"/>
    <n v="0"/>
    <n v="0"/>
    <n v="0"/>
    <n v="0"/>
    <n v="0"/>
    <n v="0"/>
    <n v="0"/>
    <n v="0"/>
    <n v="0"/>
    <n v="751.72908667041872"/>
    <n v="1.7261732700000001"/>
    <n v="1"/>
    <n v="2104.84"/>
    <n v="5258.61"/>
    <n v="0.59243781699999998"/>
    <n v="0"/>
    <n v="0"/>
    <n v="11.2"/>
    <n v="1680"/>
  </r>
  <r>
    <x v="59"/>
    <n v="4906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377.7151390436995"/>
    <n v="2.4500605139"/>
    <n v="1"/>
    <n v="344.43"/>
    <n v="666.42"/>
    <n v="0.79012251600000005"/>
    <n v="0"/>
    <n v="0"/>
    <n v="1"/>
    <n v="150"/>
  </r>
  <r>
    <x v="59"/>
    <n v="44818"/>
    <n v="2.16"/>
    <n v="0"/>
    <n v="0.42"/>
    <n v="0.2"/>
    <n v="0"/>
    <n v="0"/>
    <n v="0"/>
    <n v="2.16"/>
    <n v="0"/>
    <n v="0"/>
    <n v="0"/>
    <n v="0"/>
    <n v="0"/>
    <n v="0"/>
    <n v="0"/>
    <n v="0"/>
    <n v="0"/>
    <n v="0"/>
    <n v="1549.4697971546582"/>
    <n v="3.5531068430000001"/>
    <n v="1"/>
    <n v="836.71"/>
    <n v="2087.52"/>
    <n v="0.81118270000000003"/>
    <n v="0"/>
    <n v="0"/>
    <n v="2.16"/>
    <n v="324"/>
  </r>
  <r>
    <x v="59"/>
    <n v="45997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36635944009999999"/>
    <n v="1"/>
    <n v="0"/>
    <n v="99.65"/>
    <n v="0.19771261100000001"/>
    <n v="0"/>
    <n v="0"/>
    <n v="1"/>
    <n v="150"/>
  </r>
  <r>
    <x v="59"/>
    <n v="49239"/>
    <n v="0.23"/>
    <n v="0"/>
    <n v="0"/>
    <n v="0"/>
    <n v="0"/>
    <n v="0"/>
    <n v="0"/>
    <n v="0.23"/>
    <n v="0"/>
    <n v="0"/>
    <n v="0"/>
    <n v="0"/>
    <n v="0"/>
    <n v="0"/>
    <n v="0"/>
    <n v="0"/>
    <n v="0"/>
    <n v="0"/>
    <n v="23.954073941892734"/>
    <n v="6.7753713000000002E-3"/>
    <n v="1"/>
    <n v="1.38"/>
    <n v="0.42"/>
    <n v="0.32155540900000001"/>
    <n v="0"/>
    <n v="0"/>
    <n v="0.23"/>
    <n v="34.5"/>
  </r>
  <r>
    <x v="59"/>
    <n v="48652"/>
    <n v="0.03"/>
    <n v="0"/>
    <n v="0.03"/>
    <n v="0"/>
    <n v="0"/>
    <n v="0"/>
    <n v="0"/>
    <n v="0.03"/>
    <n v="0"/>
    <n v="0"/>
    <n v="0"/>
    <n v="0"/>
    <n v="0"/>
    <n v="0"/>
    <n v="0"/>
    <n v="0"/>
    <n v="0"/>
    <n v="0"/>
    <n v="73.06839687211253"/>
    <n v="1.4708224256"/>
    <n v="1"/>
    <n v="0.55000000000000004"/>
    <n v="12"/>
    <n v="0.38022619299999999"/>
    <n v="0"/>
    <n v="0"/>
    <n v="0.03"/>
    <n v="4.5"/>
  </r>
  <r>
    <x v="59"/>
    <n v="49098"/>
    <n v="0.6"/>
    <n v="0"/>
    <n v="0"/>
    <n v="0"/>
    <n v="0"/>
    <n v="0.43"/>
    <n v="0"/>
    <n v="0.6"/>
    <n v="0"/>
    <n v="0"/>
    <n v="0"/>
    <n v="0"/>
    <n v="0"/>
    <n v="0"/>
    <n v="0"/>
    <n v="0"/>
    <n v="0"/>
    <n v="0"/>
    <n v="606.2892002873632"/>
    <n v="0.58631960949999995"/>
    <n v="1"/>
    <n v="90.94"/>
    <n v="95.69"/>
    <n v="0.51607146299999995"/>
    <n v="0"/>
    <n v="0"/>
    <n v="0.6"/>
    <n v="90"/>
  </r>
  <r>
    <x v="59"/>
    <n v="46243"/>
    <n v="7.0000000000000007E-2"/>
    <n v="0"/>
    <n v="0"/>
    <n v="0"/>
    <n v="0"/>
    <n v="0"/>
    <n v="0"/>
    <n v="7.0000000000000007E-2"/>
    <n v="0"/>
    <n v="0"/>
    <n v="0"/>
    <n v="0"/>
    <n v="0"/>
    <n v="0"/>
    <n v="0"/>
    <n v="0"/>
    <n v="0"/>
    <n v="0"/>
    <n v="760.42910854936429"/>
    <n v="0.93715947769999997"/>
    <n v="1"/>
    <n v="13.31"/>
    <n v="17.84"/>
    <n v="0.68866103700000003"/>
    <n v="0"/>
    <n v="0"/>
    <n v="7.0000000000000007E-2"/>
    <n v="10.500000000000002"/>
  </r>
  <r>
    <x v="59"/>
    <n v="45617"/>
    <n v="0.62"/>
    <n v="0"/>
    <n v="0"/>
    <n v="0"/>
    <n v="0"/>
    <n v="0"/>
    <n v="0"/>
    <n v="0.62"/>
    <n v="0"/>
    <n v="0"/>
    <n v="0"/>
    <n v="0"/>
    <n v="0"/>
    <n v="0"/>
    <n v="0"/>
    <n v="0"/>
    <n v="0"/>
    <n v="0"/>
    <n v="124.70879710932269"/>
    <n v="0.1171450919"/>
    <n v="1"/>
    <n v="19.329999999999998"/>
    <n v="19.760000000000002"/>
    <n v="0.40488059700000001"/>
    <n v="0"/>
    <n v="0"/>
    <n v="0.62"/>
    <n v="93"/>
  </r>
  <r>
    <x v="59"/>
    <n v="48876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647.43094685976916"/>
    <n v="0.68979212950000002"/>
    <n v="1"/>
    <n v="161.86000000000001"/>
    <n v="187.62"/>
    <n v="0.59495910799999996"/>
    <n v="0"/>
    <n v="0"/>
    <n v="1"/>
    <n v="150"/>
  </r>
  <r>
    <x v="59"/>
    <n v="45922"/>
    <n v="1.1200000000000001"/>
    <n v="0"/>
    <n v="0"/>
    <n v="0"/>
    <n v="0"/>
    <n v="0"/>
    <n v="0"/>
    <n v="1.1200000000000001"/>
    <n v="0"/>
    <n v="0"/>
    <n v="0"/>
    <n v="0"/>
    <n v="0"/>
    <n v="0"/>
    <n v="0"/>
    <n v="0"/>
    <n v="0"/>
    <n v="0"/>
    <n v="2018.2177873338546"/>
    <n v="4.1098962133999999"/>
    <n v="1"/>
    <n v="565.1"/>
    <n v="1252.04"/>
    <n v="0.89960652399999996"/>
    <n v="0"/>
    <n v="0"/>
    <n v="1.1200000000000001"/>
    <n v="168.00000000000003"/>
  </r>
  <r>
    <x v="59"/>
    <n v="44925"/>
    <n v="2.76"/>
    <n v="0"/>
    <n v="0"/>
    <n v="0"/>
    <n v="0"/>
    <n v="0.87"/>
    <n v="0"/>
    <n v="2.76"/>
    <n v="0"/>
    <n v="0"/>
    <n v="0"/>
    <n v="0"/>
    <n v="0"/>
    <n v="0"/>
    <n v="0"/>
    <n v="0"/>
    <n v="0"/>
    <n v="0"/>
    <n v="193.29826192656577"/>
    <n v="0.51921023610000006"/>
    <n v="1"/>
    <n v="133.38"/>
    <n v="389.78"/>
    <n v="0.447162436"/>
    <n v="0"/>
    <n v="0"/>
    <n v="2.76"/>
    <n v="413.99999999999994"/>
  </r>
  <r>
    <x v="59"/>
    <n v="4601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67.66017609812599"/>
    <n v="0.46507363860000001"/>
    <n v="1"/>
    <n v="91.92"/>
    <n v="126.5"/>
    <n v="0.56579017499999995"/>
    <n v="0"/>
    <n v="0"/>
    <n v="1"/>
    <n v="150"/>
  </r>
  <r>
    <x v="59"/>
    <n v="44933"/>
    <n v="0.54"/>
    <n v="0"/>
    <n v="0"/>
    <n v="0"/>
    <n v="0"/>
    <n v="0"/>
    <n v="0"/>
    <n v="0.54"/>
    <n v="0"/>
    <n v="0"/>
    <n v="0"/>
    <n v="0"/>
    <n v="0"/>
    <n v="0"/>
    <n v="0"/>
    <n v="0"/>
    <n v="0"/>
    <n v="0"/>
    <n v="0"/>
    <n v="6.9701099999999998E-4"/>
    <n v="1"/>
    <n v="0"/>
    <n v="0.1"/>
    <n v="0.05"/>
    <n v="0"/>
    <n v="0"/>
    <n v="0.54"/>
    <n v="81"/>
  </r>
  <r>
    <x v="59"/>
    <n v="50393"/>
    <n v="0.27"/>
    <n v="0"/>
    <n v="0"/>
    <n v="0"/>
    <n v="0"/>
    <n v="0"/>
    <n v="0"/>
    <n v="0.27"/>
    <n v="0"/>
    <n v="0"/>
    <n v="0"/>
    <n v="0"/>
    <n v="0"/>
    <n v="0"/>
    <n v="0"/>
    <n v="0"/>
    <n v="0"/>
    <n v="0"/>
    <n v="1018.1130791568545"/>
    <n v="3.0653403602"/>
    <n v="1"/>
    <n v="68.72"/>
    <n v="225.12"/>
    <n v="0.64827306100000004"/>
    <n v="0"/>
    <n v="0"/>
    <n v="0.27"/>
    <n v="40.5"/>
  </r>
  <r>
    <x v="59"/>
    <n v="44990"/>
    <n v="1.4"/>
    <n v="0"/>
    <n v="0"/>
    <n v="0"/>
    <n v="0"/>
    <n v="0"/>
    <n v="0"/>
    <n v="1.4"/>
    <n v="0"/>
    <n v="0"/>
    <n v="0"/>
    <n v="0"/>
    <n v="0"/>
    <n v="0"/>
    <n v="0"/>
    <n v="0"/>
    <n v="0"/>
    <n v="0"/>
    <n v="1752.8093870776477"/>
    <n v="3.7240436833000001"/>
    <n v="1"/>
    <n v="613.48"/>
    <n v="1418.12"/>
    <n v="0.87796335700000006"/>
    <n v="0"/>
    <n v="0"/>
    <n v="1.4"/>
    <n v="210"/>
  </r>
  <r>
    <x v="59"/>
    <n v="45641"/>
    <n v="0.42"/>
    <n v="0"/>
    <n v="0"/>
    <n v="0.42"/>
    <n v="0"/>
    <n v="0"/>
    <n v="0"/>
    <n v="0.42"/>
    <n v="0"/>
    <n v="0"/>
    <n v="0"/>
    <n v="0"/>
    <n v="0"/>
    <n v="0"/>
    <n v="0"/>
    <n v="0"/>
    <n v="0"/>
    <n v="0"/>
    <n v="726.96970407986555"/>
    <n v="0.59415658680000005"/>
    <n v="1"/>
    <n v="76.33"/>
    <n v="67.88"/>
    <n v="0.62937138500000001"/>
    <n v="0"/>
    <n v="0"/>
    <n v="0.42"/>
    <n v="63"/>
  </r>
  <r>
    <x v="59"/>
    <n v="50468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04.95143841952908"/>
    <n v="0.19091751169999999"/>
    <n v="1"/>
    <n v="26.24"/>
    <n v="51.93"/>
    <n v="0.36638337100000001"/>
    <n v="0"/>
    <n v="0"/>
    <n v="1"/>
    <n v="150"/>
  </r>
  <r>
    <x v="59"/>
    <n v="45658"/>
    <n v="0.42"/>
    <n v="0"/>
    <n v="0"/>
    <n v="0"/>
    <n v="0"/>
    <n v="0"/>
    <n v="0"/>
    <n v="0.42"/>
    <n v="0"/>
    <n v="0"/>
    <n v="0"/>
    <n v="0"/>
    <n v="0"/>
    <n v="0"/>
    <n v="0"/>
    <n v="0"/>
    <n v="0"/>
    <n v="0"/>
    <n v="191.41223423358713"/>
    <n v="0.47656242160000001"/>
    <n v="1"/>
    <n v="20.100000000000001"/>
    <n v="54.44"/>
    <n v="0.45040761400000001"/>
    <n v="0"/>
    <n v="0"/>
    <n v="0.42"/>
    <n v="63"/>
  </r>
  <r>
    <x v="59"/>
    <n v="45054"/>
    <n v="0.02"/>
    <n v="0"/>
    <n v="0"/>
    <n v="0"/>
    <n v="0"/>
    <n v="0"/>
    <n v="0"/>
    <n v="0.02"/>
    <n v="0"/>
    <n v="0"/>
    <n v="0"/>
    <n v="0"/>
    <n v="0"/>
    <n v="0"/>
    <n v="0"/>
    <n v="0"/>
    <n v="0"/>
    <n v="0"/>
    <n v="621.43583407768529"/>
    <n v="1.4793474798999999"/>
    <n v="1"/>
    <n v="3.11"/>
    <n v="8.0500000000000007"/>
    <n v="0.63639511400000004"/>
    <n v="0"/>
    <n v="0"/>
    <n v="0.02"/>
    <n v="3"/>
  </r>
  <r>
    <x v="59"/>
    <n v="46359"/>
    <n v="1.0900000000000001"/>
    <n v="0"/>
    <n v="0.51"/>
    <n v="0.21"/>
    <n v="0"/>
    <n v="0"/>
    <n v="0"/>
    <n v="1.0900000000000001"/>
    <n v="0"/>
    <n v="0"/>
    <n v="0"/>
    <n v="0"/>
    <n v="0"/>
    <n v="0"/>
    <n v="0"/>
    <n v="0"/>
    <n v="0"/>
    <n v="0"/>
    <n v="95.940921356350984"/>
    <n v="0.55633709860000002"/>
    <n v="1"/>
    <n v="26.14"/>
    <n v="164.94"/>
    <n v="0.42032972200000002"/>
    <n v="0"/>
    <n v="0"/>
    <n v="1.0900000000000001"/>
    <n v="163.5"/>
  </r>
  <r>
    <x v="59"/>
    <n v="48884"/>
    <n v="0.3"/>
    <n v="0"/>
    <n v="0"/>
    <n v="0"/>
    <n v="0"/>
    <n v="0"/>
    <n v="0"/>
    <n v="0.3"/>
    <n v="0"/>
    <n v="0"/>
    <n v="0"/>
    <n v="0"/>
    <n v="0"/>
    <n v="0"/>
    <n v="0"/>
    <n v="0"/>
    <n v="0"/>
    <n v="0"/>
    <n v="0"/>
    <n v="0.87573358940000001"/>
    <n v="1"/>
    <n v="0"/>
    <n v="71.459999999999994"/>
    <n v="0.315482496"/>
    <n v="0"/>
    <n v="0"/>
    <n v="0.3"/>
    <n v="45"/>
  </r>
  <r>
    <x v="59"/>
    <n v="45047"/>
    <n v="3.56"/>
    <n v="0"/>
    <n v="1"/>
    <n v="0"/>
    <n v="0"/>
    <n v="0"/>
    <n v="1"/>
    <n v="3.56"/>
    <n v="0"/>
    <n v="0"/>
    <n v="0"/>
    <n v="0"/>
    <n v="0"/>
    <n v="0"/>
    <n v="0"/>
    <n v="0"/>
    <n v="0"/>
    <n v="0"/>
    <n v="83.620651896782661"/>
    <n v="0.66135081969999998"/>
    <n v="1"/>
    <n v="74.42"/>
    <n v="640.4"/>
    <n v="0.38829070799999998"/>
    <n v="0"/>
    <n v="0"/>
    <n v="3.56"/>
    <n v="534"/>
  </r>
  <r>
    <x v="59"/>
    <n v="45070"/>
    <n v="8.59"/>
    <n v="0"/>
    <n v="1"/>
    <n v="2.87"/>
    <n v="0"/>
    <n v="0.86"/>
    <n v="1"/>
    <n v="8.59"/>
    <n v="0"/>
    <n v="0"/>
    <n v="0"/>
    <n v="0"/>
    <n v="0"/>
    <n v="0"/>
    <n v="0"/>
    <n v="0"/>
    <n v="0"/>
    <n v="0"/>
    <n v="1923.466170566644"/>
    <n v="1.0213142019000001"/>
    <n v="1"/>
    <n v="4130.6400000000003"/>
    <n v="2386.2800000000002"/>
    <n v="0.84270771099999997"/>
    <n v="0"/>
    <n v="0"/>
    <n v="8.59"/>
    <n v="1288.5"/>
  </r>
  <r>
    <x v="59"/>
    <n v="45104"/>
    <n v="0.91"/>
    <n v="0"/>
    <n v="0"/>
    <n v="0"/>
    <n v="0"/>
    <n v="0"/>
    <n v="0"/>
    <n v="0.91"/>
    <n v="0"/>
    <n v="0"/>
    <n v="0"/>
    <n v="0"/>
    <n v="0"/>
    <n v="0"/>
    <n v="0"/>
    <n v="0"/>
    <n v="0"/>
    <n v="0"/>
    <n v="0"/>
    <n v="0.63577925459999995"/>
    <n v="1"/>
    <n v="0"/>
    <n v="157.37"/>
    <n v="0.32598799899999997"/>
    <n v="0"/>
    <n v="0"/>
    <n v="0.91"/>
    <n v="136.5"/>
  </r>
  <r>
    <x v="59"/>
    <n v="44081"/>
    <n v="0.61"/>
    <n v="0"/>
    <n v="0"/>
    <n v="0"/>
    <n v="0"/>
    <n v="0"/>
    <n v="0"/>
    <n v="0.61"/>
    <n v="0"/>
    <n v="0"/>
    <n v="0"/>
    <n v="0"/>
    <n v="0"/>
    <n v="0"/>
    <n v="0"/>
    <n v="0"/>
    <n v="0"/>
    <n v="0"/>
    <n v="399.0659966759705"/>
    <n v="1.0846163491"/>
    <n v="1"/>
    <n v="60.86"/>
    <n v="179.96"/>
    <n v="0.55386638899999996"/>
    <n v="0"/>
    <n v="0"/>
    <n v="0.61"/>
    <n v="91.5"/>
  </r>
  <r>
    <x v="59"/>
    <n v="45120"/>
    <n v="0.27"/>
    <n v="0"/>
    <n v="0"/>
    <n v="0"/>
    <n v="0"/>
    <n v="0"/>
    <n v="0"/>
    <n v="0.27"/>
    <n v="0"/>
    <n v="0"/>
    <n v="0"/>
    <n v="0"/>
    <n v="0"/>
    <n v="0"/>
    <n v="0"/>
    <n v="0"/>
    <n v="0"/>
    <n v="0"/>
    <n v="85.124003181045353"/>
    <n v="1.0744250469000001"/>
    <n v="1"/>
    <n v="5.75"/>
    <n v="78.91"/>
    <n v="0.40508573799999997"/>
    <n v="0"/>
    <n v="0"/>
    <n v="0.27"/>
    <n v="40.5"/>
  </r>
  <r>
    <x v="59"/>
    <n v="45138"/>
    <n v="0.69"/>
    <n v="0"/>
    <n v="0"/>
    <n v="0"/>
    <n v="0"/>
    <n v="0"/>
    <n v="0"/>
    <n v="0.69"/>
    <n v="0"/>
    <n v="0"/>
    <n v="0"/>
    <n v="0"/>
    <n v="0"/>
    <n v="0"/>
    <n v="0"/>
    <n v="0"/>
    <n v="0"/>
    <n v="0"/>
    <n v="0"/>
    <n v="0.27267687219999998"/>
    <n v="1"/>
    <n v="0"/>
    <n v="51.18"/>
    <n v="0.27726853299999998"/>
    <n v="0"/>
    <n v="0"/>
    <n v="0.69"/>
    <n v="103.49999999999999"/>
  </r>
  <r>
    <x v="59"/>
    <n v="45153"/>
    <n v="0.1"/>
    <n v="0"/>
    <n v="0"/>
    <n v="0"/>
    <n v="0"/>
    <n v="0"/>
    <n v="0"/>
    <n v="0.1"/>
    <n v="0"/>
    <n v="0"/>
    <n v="0"/>
    <n v="0"/>
    <n v="0"/>
    <n v="0"/>
    <n v="0"/>
    <n v="0"/>
    <n v="0"/>
    <n v="0"/>
    <n v="328.08909753919994"/>
    <n v="1.4471382725999999"/>
    <n v="1"/>
    <n v="8.1999999999999993"/>
    <n v="39.36"/>
    <n v="0.47848379000000002"/>
    <n v="0"/>
    <n v="0"/>
    <n v="0.1"/>
    <n v="15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0"/>
    <n v="48298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360.31298947626044"/>
    <n v="0.93499402740000004"/>
    <n v="1"/>
    <n v="90.08"/>
    <n v="254.32"/>
    <n v="0.52897740699999996"/>
    <n v="0"/>
    <n v="0"/>
    <n v="1"/>
    <n v="150"/>
  </r>
  <r>
    <x v="60"/>
    <n v="50120"/>
    <n v="2"/>
    <n v="0"/>
    <n v="1"/>
    <n v="1"/>
    <n v="0"/>
    <n v="0"/>
    <n v="0"/>
    <n v="2"/>
    <n v="0"/>
    <n v="0"/>
    <n v="0"/>
    <n v="0"/>
    <n v="0"/>
    <n v="0"/>
    <n v="0"/>
    <n v="0"/>
    <n v="0"/>
    <n v="0"/>
    <n v="318.53151699353521"/>
    <n v="1.1645896113"/>
    <n v="1"/>
    <n v="159.27000000000001"/>
    <n v="633.54"/>
    <n v="0.56085530800000005"/>
    <n v="0"/>
    <n v="0"/>
    <n v="2"/>
    <n v="300"/>
  </r>
  <r>
    <x v="60"/>
    <n v="50138"/>
    <n v="3.56"/>
    <n v="0"/>
    <n v="0.55000000000000004"/>
    <n v="0"/>
    <n v="0"/>
    <n v="0"/>
    <n v="2"/>
    <n v="3.56"/>
    <n v="0"/>
    <n v="0"/>
    <n v="0"/>
    <n v="0"/>
    <n v="0"/>
    <n v="0"/>
    <n v="0"/>
    <n v="0"/>
    <n v="0"/>
    <n v="0"/>
    <n v="376.96875848156975"/>
    <n v="0.42948453590000002"/>
    <n v="1"/>
    <n v="335.5"/>
    <n v="415.88"/>
    <n v="0.567383584"/>
    <n v="0"/>
    <n v="0"/>
    <n v="3.56"/>
    <n v="534"/>
  </r>
  <r>
    <x v="60"/>
    <n v="50161"/>
    <n v="9.94"/>
    <n v="0"/>
    <n v="2.73"/>
    <n v="3.82"/>
    <n v="0"/>
    <n v="0"/>
    <n v="3"/>
    <n v="9.94"/>
    <n v="0"/>
    <n v="0"/>
    <n v="0"/>
    <n v="0"/>
    <n v="0"/>
    <n v="0"/>
    <n v="0"/>
    <n v="0"/>
    <n v="0"/>
    <n v="0"/>
    <n v="0"/>
    <n v="0.78539920559999998"/>
    <n v="1"/>
    <n v="0"/>
    <n v="2123.4699999999998"/>
    <n v="0.32772964700000001"/>
    <n v="0"/>
    <n v="0"/>
    <n v="9.94"/>
    <n v="1491"/>
  </r>
  <r>
    <x v="60"/>
    <n v="45427"/>
    <n v="0.25"/>
    <n v="0"/>
    <n v="0"/>
    <n v="0"/>
    <n v="0"/>
    <n v="0"/>
    <n v="0.04"/>
    <n v="0.25"/>
    <n v="0"/>
    <n v="0"/>
    <n v="0"/>
    <n v="0"/>
    <n v="0"/>
    <n v="0"/>
    <n v="0"/>
    <n v="0"/>
    <n v="0"/>
    <n v="0"/>
    <n v="402.44144082017334"/>
    <n v="0.74306999929999995"/>
    <n v="1"/>
    <n v="25.15"/>
    <n v="50.53"/>
    <n v="0.58405900899999996"/>
    <n v="0"/>
    <n v="0"/>
    <n v="0.25"/>
    <n v="37.5"/>
  </r>
  <r>
    <x v="60"/>
    <n v="50245"/>
    <n v="7"/>
    <n v="0"/>
    <n v="3"/>
    <n v="1"/>
    <n v="0"/>
    <n v="0"/>
    <n v="3"/>
    <n v="7"/>
    <n v="0"/>
    <n v="0"/>
    <n v="0"/>
    <n v="0"/>
    <n v="0"/>
    <n v="0"/>
    <n v="0"/>
    <n v="0"/>
    <n v="0"/>
    <n v="0"/>
    <n v="762.21112380880425"/>
    <n v="1.7493663763"/>
    <n v="1"/>
    <n v="1333.87"/>
    <n v="3330.79"/>
    <n v="0.67873425499999995"/>
    <n v="0"/>
    <n v="0"/>
    <n v="7"/>
    <n v="1050"/>
  </r>
  <r>
    <x v="60"/>
    <n v="50187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107.77292769218997"/>
    <n v="0.4273324999"/>
    <n v="1"/>
    <n v="26.94"/>
    <n v="116.23"/>
    <n v="0.42945377000000001"/>
    <n v="0"/>
    <n v="0"/>
    <n v="1"/>
    <n v="150"/>
  </r>
  <r>
    <x v="60"/>
    <n v="50195"/>
    <n v="2"/>
    <n v="0"/>
    <n v="0"/>
    <n v="0"/>
    <n v="0"/>
    <n v="1"/>
    <n v="1"/>
    <n v="2"/>
    <n v="0"/>
    <n v="0"/>
    <n v="0"/>
    <n v="0"/>
    <n v="0"/>
    <n v="0"/>
    <n v="0"/>
    <n v="0"/>
    <n v="0"/>
    <n v="0"/>
    <n v="11.031734259729108"/>
    <n v="1.4626995698"/>
    <n v="1"/>
    <n v="5.52"/>
    <n v="795.71"/>
    <n v="0.37869462599999998"/>
    <n v="0"/>
    <n v="0"/>
    <n v="2"/>
    <n v="300"/>
  </r>
  <r>
    <x v="60"/>
    <n v="50203"/>
    <n v="2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.59099018849999996"/>
    <n v="1"/>
    <n v="0"/>
    <n v="321.5"/>
    <n v="0.31300548099999997"/>
    <n v="0"/>
    <n v="0"/>
    <n v="2"/>
    <n v="300"/>
  </r>
  <r>
    <x v="60"/>
    <n v="50153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50996426630000002"/>
    <n v="1"/>
    <n v="0"/>
    <n v="138.71"/>
    <n v="0.29255151000000001"/>
    <n v="0"/>
    <n v="0"/>
    <n v="1"/>
    <n v="150"/>
  </r>
  <r>
    <x v="60"/>
    <n v="50229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877.53866498362027"/>
    <n v="0.44558645959999998"/>
    <n v="1"/>
    <n v="219.38"/>
    <n v="121.2"/>
    <n v="0.767624957"/>
    <n v="0"/>
    <n v="0"/>
    <n v="1"/>
    <n v="150"/>
  </r>
  <r>
    <x v="60"/>
    <n v="45567"/>
    <n v="1.05"/>
    <n v="0"/>
    <n v="0"/>
    <n v="0"/>
    <n v="0"/>
    <n v="0"/>
    <n v="1.05"/>
    <n v="1.05"/>
    <n v="0"/>
    <n v="0"/>
    <n v="0"/>
    <n v="0"/>
    <n v="0"/>
    <n v="0"/>
    <n v="0"/>
    <n v="0"/>
    <n v="0"/>
    <n v="0"/>
    <n v="570.54830782496231"/>
    <n v="1.2173294558000001"/>
    <n v="1"/>
    <n v="149.77000000000001"/>
    <n v="347.67"/>
    <n v="0.65073253099999995"/>
    <n v="0"/>
    <n v="0"/>
    <n v="1.05"/>
    <n v="157.5"/>
  </r>
  <r>
    <x v="60"/>
    <n v="44495"/>
    <n v="12.68"/>
    <n v="0"/>
    <n v="4.49"/>
    <n v="1.18"/>
    <n v="0"/>
    <n v="0"/>
    <n v="7"/>
    <n v="12.68"/>
    <n v="0"/>
    <n v="0"/>
    <n v="0"/>
    <n v="0"/>
    <n v="0"/>
    <n v="0"/>
    <n v="0"/>
    <n v="0"/>
    <n v="0"/>
    <n v="0"/>
    <n v="792.78210067708721"/>
    <n v="2.0293145146999998"/>
    <n v="1"/>
    <n v="2513.12"/>
    <n v="6999.02"/>
    <n v="0.708195778"/>
    <n v="0"/>
    <n v="0"/>
    <n v="12.68"/>
    <n v="1902"/>
  </r>
  <r>
    <x v="60"/>
    <n v="50237"/>
    <n v="1"/>
    <n v="0"/>
    <n v="0.81"/>
    <n v="0"/>
    <n v="0"/>
    <n v="0"/>
    <n v="0"/>
    <n v="1"/>
    <n v="0"/>
    <n v="0"/>
    <n v="0"/>
    <n v="0"/>
    <n v="0"/>
    <n v="0"/>
    <n v="0"/>
    <n v="0"/>
    <n v="0"/>
    <n v="0"/>
    <n v="361.58664259927798"/>
    <n v="1.0405578956999999"/>
    <n v="1"/>
    <n v="90.4"/>
    <n v="283.02999999999997"/>
    <n v="0.54547928899999998"/>
    <n v="0"/>
    <n v="0"/>
    <n v="1"/>
    <n v="150"/>
  </r>
  <r>
    <x v="60"/>
    <n v="44990"/>
    <n v="56.79"/>
    <n v="0"/>
    <n v="23.4"/>
    <n v="10.49"/>
    <n v="0"/>
    <n v="7.38"/>
    <n v="14"/>
    <n v="56.79"/>
    <n v="0"/>
    <n v="0"/>
    <n v="0"/>
    <n v="0"/>
    <n v="0"/>
    <n v="0"/>
    <n v="0"/>
    <n v="0"/>
    <n v="0"/>
    <n v="0"/>
    <n v="1752.8093870776477"/>
    <n v="3.7240436833000001"/>
    <n v="1"/>
    <n v="24885.51"/>
    <n v="57524.86"/>
    <n v="0.87796335700000006"/>
    <n v="0"/>
    <n v="0"/>
    <n v="56.79"/>
    <n v="8518.5"/>
  </r>
  <r>
    <x v="60"/>
    <n v="50252"/>
    <n v="2"/>
    <n v="0"/>
    <n v="1"/>
    <n v="0"/>
    <n v="0"/>
    <n v="0"/>
    <n v="1"/>
    <n v="2"/>
    <n v="0"/>
    <n v="0"/>
    <n v="0"/>
    <n v="0"/>
    <n v="0"/>
    <n v="0"/>
    <n v="0"/>
    <n v="0"/>
    <n v="0"/>
    <n v="0"/>
    <n v="344.95448763459939"/>
    <n v="1.2012153998999999"/>
    <n v="1"/>
    <n v="172.48"/>
    <n v="653.46"/>
    <n v="0.55655145100000003"/>
    <n v="0"/>
    <n v="0"/>
    <n v="2"/>
    <n v="300"/>
  </r>
  <r>
    <x v="60"/>
    <n v="45666"/>
    <n v="0.95"/>
    <n v="0"/>
    <n v="0"/>
    <n v="0.94"/>
    <n v="0"/>
    <n v="0"/>
    <n v="0"/>
    <n v="0.95"/>
    <n v="0"/>
    <n v="0"/>
    <n v="0"/>
    <n v="0"/>
    <n v="0"/>
    <n v="0"/>
    <n v="0"/>
    <n v="0"/>
    <n v="0"/>
    <n v="0"/>
    <n v="1242.5459185381035"/>
    <n v="2.9265225489"/>
    <n v="1"/>
    <n v="295.10000000000002"/>
    <n v="756.21"/>
    <n v="0.79778696400000004"/>
    <n v="0"/>
    <n v="0"/>
    <n v="0.95"/>
    <n v="142.5"/>
  </r>
  <r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47241"/>
    <n v="1.93"/>
    <n v="0"/>
    <n v="0"/>
    <n v="0"/>
    <n v="0"/>
    <n v="0"/>
    <n v="1.92"/>
    <n v="0"/>
    <n v="0"/>
    <n v="0"/>
    <n v="0"/>
    <n v="0"/>
    <n v="0"/>
    <n v="0"/>
    <n v="0"/>
    <n v="0"/>
    <n v="0"/>
    <n v="0"/>
    <n v="0"/>
    <n v="9.0945514000000005E-2"/>
    <n v="1"/>
    <n v="0"/>
    <n v="0"/>
    <n v="0.16924830799999999"/>
    <n v="0"/>
    <n v="0"/>
    <n v="1.93"/>
    <n v="289.5"/>
  </r>
  <r>
    <x v="61"/>
    <n v="48678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339.87971287149333"/>
    <n v="0.39392449410000002"/>
    <n v="1"/>
    <n v="84.97"/>
    <n v="107.15"/>
    <n v="0.48218100400000002"/>
    <n v="0"/>
    <n v="0"/>
    <n v="1"/>
    <n v="150"/>
  </r>
  <r>
    <x v="61"/>
    <n v="46755"/>
    <n v="0.63"/>
    <n v="0"/>
    <n v="0"/>
    <n v="0"/>
    <n v="0"/>
    <n v="0"/>
    <n v="0"/>
    <n v="0.63"/>
    <n v="0"/>
    <n v="0"/>
    <n v="0"/>
    <n v="0"/>
    <n v="0"/>
    <n v="0"/>
    <n v="0"/>
    <n v="0"/>
    <n v="0"/>
    <n v="0"/>
    <n v="0"/>
    <n v="0.2268967046"/>
    <n v="1"/>
    <n v="0"/>
    <n v="38.880000000000003"/>
    <n v="0.15186519200000001"/>
    <n v="0"/>
    <n v="0"/>
    <n v="0.63"/>
    <n v="94.5"/>
  </r>
  <r>
    <x v="61"/>
    <n v="46946"/>
    <n v="0.02"/>
    <n v="0"/>
    <n v="0"/>
    <n v="0"/>
    <n v="0"/>
    <n v="0"/>
    <n v="0"/>
    <n v="0.02"/>
    <n v="0"/>
    <n v="0"/>
    <n v="0"/>
    <n v="0"/>
    <n v="0"/>
    <n v="0"/>
    <n v="0"/>
    <n v="0"/>
    <n v="0"/>
    <n v="0"/>
    <n v="610.7199959476801"/>
    <n v="0.41647474870000001"/>
    <n v="1"/>
    <n v="3.05"/>
    <n v="2.27"/>
    <n v="0.574723663"/>
    <n v="0"/>
    <n v="0"/>
    <n v="0.02"/>
    <n v="3"/>
  </r>
  <r>
    <x v="61"/>
    <n v="43737"/>
    <n v="1.4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17847615629999999"/>
    <n v="1"/>
    <n v="0"/>
    <n v="0"/>
    <n v="0.15754412100000001"/>
    <n v="0"/>
    <n v="0"/>
    <n v="1.45"/>
    <n v="217.5"/>
  </r>
  <r>
    <x v="61"/>
    <n v="43745"/>
    <n v="0.3"/>
    <n v="0"/>
    <n v="0"/>
    <n v="0"/>
    <n v="0"/>
    <n v="0"/>
    <n v="0"/>
    <n v="0.3"/>
    <n v="0"/>
    <n v="0"/>
    <n v="0"/>
    <n v="0"/>
    <n v="0"/>
    <n v="0"/>
    <n v="0"/>
    <n v="0"/>
    <n v="0"/>
    <n v="0"/>
    <n v="571.20963871940774"/>
    <n v="3.6749321731000002"/>
    <n v="1"/>
    <n v="42.84"/>
    <n v="299.87"/>
    <n v="0.57069330600000001"/>
    <n v="0"/>
    <n v="0"/>
    <n v="0.3"/>
    <n v="45"/>
  </r>
  <r>
    <x v="61"/>
    <n v="43752"/>
    <n v="1.29"/>
    <n v="0"/>
    <n v="0"/>
    <n v="0"/>
    <n v="0"/>
    <n v="0"/>
    <n v="0"/>
    <n v="1.29"/>
    <n v="0"/>
    <n v="0"/>
    <n v="0"/>
    <n v="0"/>
    <n v="0"/>
    <n v="0"/>
    <n v="0"/>
    <n v="0"/>
    <n v="0"/>
    <n v="0"/>
    <n v="195.16110414154781"/>
    <n v="1.2931511515"/>
    <n v="1"/>
    <n v="62.94"/>
    <n v="453.74"/>
    <n v="0.46646849499999998"/>
    <n v="0"/>
    <n v="0"/>
    <n v="1.29"/>
    <n v="193.5"/>
  </r>
  <r>
    <x v="61"/>
    <n v="43802"/>
    <n v="4.4400000000000004"/>
    <n v="0"/>
    <n v="0"/>
    <n v="1.06"/>
    <n v="0"/>
    <n v="0"/>
    <n v="0"/>
    <n v="4.4400000000000004"/>
    <n v="0"/>
    <n v="0"/>
    <n v="0"/>
    <n v="0"/>
    <n v="0"/>
    <n v="0"/>
    <n v="0"/>
    <n v="0"/>
    <n v="0"/>
    <n v="0"/>
    <n v="454.00578141101448"/>
    <n v="3.6729279115"/>
    <n v="1"/>
    <n v="503.95"/>
    <n v="4435.72"/>
    <n v="0.53438618000000004"/>
    <n v="0"/>
    <n v="0"/>
    <n v="4.4400000000000004"/>
    <n v="666.00000000000011"/>
  </r>
  <r>
    <x v="61"/>
    <n v="43844"/>
    <n v="73.78"/>
    <n v="0"/>
    <n v="36.92"/>
    <n v="13.67"/>
    <n v="0"/>
    <n v="0"/>
    <n v="5.31"/>
    <n v="61.21"/>
    <n v="0"/>
    <n v="0"/>
    <n v="0"/>
    <n v="0"/>
    <n v="0"/>
    <n v="0"/>
    <n v="5.42"/>
    <n v="0"/>
    <n v="0"/>
    <n v="0"/>
    <n v="1635.2245477017691"/>
    <n v="3.3804575904999998"/>
    <n v="1"/>
    <n v="30161.72"/>
    <n v="56281.64"/>
    <n v="0.84118838500000004"/>
    <n v="0"/>
    <n v="0"/>
    <n v="73.78"/>
    <n v="11067"/>
  </r>
  <r>
    <x v="61"/>
    <n v="47027"/>
    <n v="0.98"/>
    <n v="0"/>
    <n v="0"/>
    <n v="0"/>
    <n v="0"/>
    <n v="0"/>
    <n v="0.94"/>
    <n v="0.98"/>
    <n v="0"/>
    <n v="0"/>
    <n v="0"/>
    <n v="0"/>
    <n v="0"/>
    <n v="0"/>
    <n v="0"/>
    <n v="0"/>
    <n v="0"/>
    <n v="0"/>
    <n v="0"/>
    <n v="9.4266410999999994E-2"/>
    <n v="1"/>
    <n v="0"/>
    <n v="25.13"/>
    <n v="0.22631918000000001"/>
    <n v="0"/>
    <n v="0"/>
    <n v="0.98"/>
    <n v="147"/>
  </r>
  <r>
    <x v="61"/>
    <n v="50328"/>
    <n v="0.92"/>
    <n v="0"/>
    <n v="0"/>
    <n v="0.9"/>
    <n v="0"/>
    <n v="0"/>
    <n v="0"/>
    <n v="0.92"/>
    <n v="0"/>
    <n v="0"/>
    <n v="0"/>
    <n v="0"/>
    <n v="0"/>
    <n v="0"/>
    <n v="0"/>
    <n v="0"/>
    <n v="0"/>
    <n v="0"/>
    <n v="0"/>
    <n v="0.12351282230000001"/>
    <n v="1"/>
    <n v="0"/>
    <n v="30.91"/>
    <n v="0.206968337"/>
    <n v="0"/>
    <n v="0"/>
    <n v="0.92"/>
    <n v="138"/>
  </r>
  <r>
    <x v="61"/>
    <n v="43968"/>
    <n v="2"/>
    <n v="0"/>
    <n v="0"/>
    <n v="1"/>
    <n v="0"/>
    <n v="0"/>
    <n v="1"/>
    <n v="1"/>
    <n v="0"/>
    <n v="0"/>
    <n v="0"/>
    <n v="0"/>
    <n v="0"/>
    <n v="0"/>
    <n v="0"/>
    <n v="0"/>
    <n v="0"/>
    <n v="0"/>
    <n v="280.02811566539827"/>
    <n v="1.0261045919"/>
    <n v="1"/>
    <n v="140.01"/>
    <n v="279.10000000000002"/>
    <n v="0.484240057"/>
    <n v="0"/>
    <n v="0"/>
    <n v="2"/>
    <n v="300"/>
  </r>
  <r>
    <x v="61"/>
    <n v="46870"/>
    <n v="0.54"/>
    <n v="0"/>
    <n v="0"/>
    <n v="0"/>
    <n v="0"/>
    <n v="0"/>
    <n v="0"/>
    <n v="0.54"/>
    <n v="0"/>
    <n v="0"/>
    <n v="0"/>
    <n v="0"/>
    <n v="0"/>
    <n v="0"/>
    <n v="0"/>
    <n v="0"/>
    <n v="0"/>
    <n v="0"/>
    <n v="479.09340407687415"/>
    <n v="0.43881351089999998"/>
    <n v="1"/>
    <n v="64.680000000000007"/>
    <n v="64.45"/>
    <n v="0.49577104900000002"/>
    <n v="0"/>
    <n v="0"/>
    <n v="0.54"/>
    <n v="81"/>
  </r>
  <r>
    <x v="61"/>
    <n v="48942"/>
    <n v="0.18"/>
    <n v="0"/>
    <n v="0"/>
    <n v="0"/>
    <n v="0"/>
    <n v="0"/>
    <n v="0"/>
    <n v="0.18"/>
    <n v="0"/>
    <n v="0"/>
    <n v="0"/>
    <n v="0"/>
    <n v="0"/>
    <n v="0"/>
    <n v="0"/>
    <n v="0"/>
    <n v="0"/>
    <n v="0"/>
    <n v="259.33274160749403"/>
    <n v="0.34743390260000001"/>
    <n v="1"/>
    <n v="11.67"/>
    <n v="17.010000000000002"/>
    <n v="0.53650382399999996"/>
    <n v="0"/>
    <n v="0"/>
    <n v="0.18"/>
    <n v="27"/>
  </r>
  <r>
    <x v="61"/>
    <n v="44099"/>
    <n v="0.28000000000000003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352.4905985925061"/>
    <n v="0.99687572290000004"/>
    <n v="1"/>
    <n v="24.67"/>
    <n v="75.92"/>
    <n v="0.47599376500000001"/>
    <n v="0"/>
    <n v="0"/>
    <n v="0.28000000000000003"/>
    <n v="42.000000000000007"/>
  </r>
  <r>
    <x v="61"/>
    <n v="44107"/>
    <n v="0.84"/>
    <n v="0"/>
    <n v="0"/>
    <n v="0.84"/>
    <n v="0"/>
    <n v="0"/>
    <n v="0"/>
    <n v="0.84"/>
    <n v="0"/>
    <n v="0"/>
    <n v="0"/>
    <n v="0"/>
    <n v="0"/>
    <n v="0"/>
    <n v="0"/>
    <n v="0"/>
    <n v="0"/>
    <n v="0"/>
    <n v="1204.0890565193797"/>
    <n v="2.1707065658000002"/>
    <n v="1"/>
    <n v="252.86"/>
    <n v="495.96"/>
    <n v="0.75171929299999996"/>
    <n v="0"/>
    <n v="0"/>
    <n v="0.84"/>
    <n v="126"/>
  </r>
  <r>
    <x v="61"/>
    <n v="46953"/>
    <n v="0.41"/>
    <n v="0"/>
    <n v="0.33"/>
    <n v="0"/>
    <n v="0"/>
    <n v="0"/>
    <n v="0"/>
    <n v="0.41"/>
    <n v="0"/>
    <n v="0"/>
    <n v="0"/>
    <n v="0"/>
    <n v="0"/>
    <n v="0"/>
    <n v="0"/>
    <n v="0"/>
    <n v="0"/>
    <n v="0"/>
    <n v="1684.2348410919162"/>
    <n v="2.2177521208000002"/>
    <n v="1"/>
    <n v="172.63"/>
    <n v="247.32"/>
    <n v="0.81904988700000003"/>
    <n v="0"/>
    <n v="0"/>
    <n v="0.41"/>
    <n v="61.499999999999993"/>
  </r>
  <r>
    <x v="61"/>
    <n v="48751"/>
    <n v="8.92"/>
    <n v="0"/>
    <n v="3.27"/>
    <n v="1"/>
    <n v="0"/>
    <n v="0"/>
    <n v="0.18"/>
    <n v="4.74"/>
    <n v="0"/>
    <n v="0"/>
    <n v="0"/>
    <n v="0"/>
    <n v="0"/>
    <n v="0"/>
    <n v="0.91"/>
    <n v="0"/>
    <n v="0"/>
    <n v="0"/>
    <n v="552.95009786741275"/>
    <n v="1.0961041440999999"/>
    <n v="1"/>
    <n v="1233.08"/>
    <n v="1413.19"/>
    <n v="0.61078917499999996"/>
    <n v="0"/>
    <n v="0"/>
    <n v="8.92"/>
    <n v="1338"/>
  </r>
  <r>
    <x v="61"/>
    <n v="44180"/>
    <n v="0.49"/>
    <n v="0"/>
    <n v="0.49"/>
    <n v="0"/>
    <n v="0"/>
    <n v="0"/>
    <n v="0"/>
    <n v="0"/>
    <n v="0"/>
    <n v="0"/>
    <n v="0"/>
    <n v="0"/>
    <n v="0"/>
    <n v="0"/>
    <n v="0"/>
    <n v="0"/>
    <n v="0"/>
    <n v="1"/>
    <n v="9.825272079576445"/>
    <n v="0.78455399329999997"/>
    <n v="1"/>
    <n v="1.69"/>
    <n v="0"/>
    <n v="0.34891477100000001"/>
    <n v="0"/>
    <n v="0"/>
    <n v="0.69"/>
    <n v="103.49999999999999"/>
  </r>
  <r>
    <x v="61"/>
    <n v="49437"/>
    <n v="0.21"/>
    <n v="0"/>
    <n v="0"/>
    <n v="0"/>
    <n v="0"/>
    <n v="0"/>
    <n v="0"/>
    <n v="0.21"/>
    <n v="0"/>
    <n v="0"/>
    <n v="0"/>
    <n v="0"/>
    <n v="0"/>
    <n v="0"/>
    <n v="0"/>
    <n v="0"/>
    <n v="0"/>
    <n v="0"/>
    <n v="208.49392792496295"/>
    <n v="0.37149405299999999"/>
    <n v="1"/>
    <n v="10.95"/>
    <n v="21.22"/>
    <n v="0.478649665"/>
    <n v="0"/>
    <n v="0"/>
    <n v="0.21"/>
    <n v="31.5"/>
  </r>
  <r>
    <x v="61"/>
    <n v="48702"/>
    <n v="5.69"/>
    <n v="0"/>
    <n v="5.68"/>
    <n v="0"/>
    <n v="0"/>
    <n v="0"/>
    <n v="0"/>
    <n v="3.9"/>
    <n v="0"/>
    <n v="0"/>
    <n v="0"/>
    <n v="0"/>
    <n v="0"/>
    <n v="0"/>
    <n v="0"/>
    <n v="0"/>
    <n v="0"/>
    <n v="0"/>
    <n v="1185.2952812025621"/>
    <n v="1.8289560841000001"/>
    <n v="1"/>
    <n v="1686.08"/>
    <n v="1940.16"/>
    <n v="0.78987808599999998"/>
    <n v="0"/>
    <n v="0"/>
    <n v="5.69"/>
    <n v="853.50000000000011"/>
  </r>
  <r>
    <x v="61"/>
    <n v="48728"/>
    <n v="7.22"/>
    <n v="0"/>
    <n v="0.24"/>
    <n v="0"/>
    <n v="0"/>
    <n v="0"/>
    <n v="2"/>
    <n v="5.24"/>
    <n v="0"/>
    <n v="0"/>
    <n v="0"/>
    <n v="0"/>
    <n v="0"/>
    <n v="0"/>
    <n v="0"/>
    <n v="0"/>
    <n v="0"/>
    <n v="0"/>
    <n v="339.34607502485409"/>
    <n v="0.50344486980000003"/>
    <n v="1"/>
    <n v="612.52"/>
    <n v="717.55"/>
    <n v="0.54698346600000003"/>
    <n v="0"/>
    <n v="0"/>
    <n v="7.22"/>
    <n v="1083"/>
  </r>
  <r>
    <x v="61"/>
    <n v="48736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118.8489355616391"/>
    <n v="4.2330263958999996"/>
    <n v="1"/>
    <n v="279.70999999999998"/>
    <n v="1151.3800000000001"/>
    <n v="0.68086584000000006"/>
    <n v="0"/>
    <n v="0"/>
    <n v="1"/>
    <n v="150"/>
  </r>
  <r>
    <x v="61"/>
    <n v="4624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60.42910854936429"/>
    <n v="0.93715947769999997"/>
    <n v="1"/>
    <n v="190.11"/>
    <n v="254.91"/>
    <n v="0.68866103700000003"/>
    <n v="0"/>
    <n v="0"/>
    <n v="1"/>
    <n v="150"/>
  </r>
  <r>
    <x v="61"/>
    <n v="45617"/>
    <n v="3"/>
    <n v="0"/>
    <n v="1"/>
    <n v="0"/>
    <n v="0"/>
    <n v="0"/>
    <n v="2"/>
    <n v="1"/>
    <n v="0"/>
    <n v="0"/>
    <n v="0"/>
    <n v="0"/>
    <n v="0"/>
    <n v="0"/>
    <n v="0"/>
    <n v="0"/>
    <n v="0"/>
    <n v="0"/>
    <n v="124.70879710932269"/>
    <n v="0.1171450919"/>
    <n v="1"/>
    <n v="93.53"/>
    <n v="31.86"/>
    <n v="0.40488059700000001"/>
    <n v="0"/>
    <n v="0"/>
    <n v="3"/>
    <n v="450"/>
  </r>
  <r>
    <x v="61"/>
    <n v="48694"/>
    <n v="2"/>
    <n v="0"/>
    <n v="1"/>
    <n v="0"/>
    <n v="0"/>
    <n v="0"/>
    <n v="1"/>
    <n v="2"/>
    <n v="0"/>
    <n v="0"/>
    <n v="0"/>
    <n v="0"/>
    <n v="0"/>
    <n v="0"/>
    <n v="0"/>
    <n v="0"/>
    <n v="0"/>
    <n v="0"/>
    <n v="1248.7247346686736"/>
    <n v="3.9918988903999999"/>
    <n v="1"/>
    <n v="624.36"/>
    <n v="2171.59"/>
    <n v="0.78548638900000001"/>
    <n v="0"/>
    <n v="0"/>
    <n v="2"/>
    <n v="300"/>
  </r>
  <r>
    <x v="61"/>
    <n v="44958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.52469289910000005"/>
    <n v="1"/>
    <n v="0"/>
    <n v="142.72"/>
    <n v="0.29313963300000001"/>
    <n v="0"/>
    <n v="0"/>
    <n v="1"/>
    <n v="150"/>
  </r>
  <r>
    <x v="61"/>
    <n v="50500"/>
    <n v="0.21"/>
    <n v="0"/>
    <n v="0"/>
    <n v="0"/>
    <n v="0"/>
    <n v="0"/>
    <n v="0"/>
    <n v="0.21"/>
    <n v="0"/>
    <n v="0"/>
    <n v="0"/>
    <n v="0"/>
    <n v="0"/>
    <n v="0"/>
    <n v="0"/>
    <n v="0"/>
    <n v="0"/>
    <n v="0"/>
    <n v="436.71880656189848"/>
    <n v="0.58110440510000005"/>
    <n v="1"/>
    <n v="22.93"/>
    <n v="33.19"/>
    <n v="0.58918126299999996"/>
    <n v="0"/>
    <n v="0"/>
    <n v="0.21"/>
    <n v="31.5"/>
  </r>
  <r>
    <x v="61"/>
    <n v="46359"/>
    <n v="0.69"/>
    <n v="0"/>
    <n v="0"/>
    <n v="0.61"/>
    <n v="0"/>
    <n v="0"/>
    <n v="0"/>
    <n v="0.69"/>
    <n v="0"/>
    <n v="0"/>
    <n v="0"/>
    <n v="0"/>
    <n v="0"/>
    <n v="0"/>
    <n v="0"/>
    <n v="0"/>
    <n v="0"/>
    <n v="0"/>
    <n v="95.940921356350984"/>
    <n v="0.55633709860000002"/>
    <n v="1"/>
    <n v="16.55"/>
    <n v="104.41"/>
    <n v="0.42032972200000002"/>
    <n v="0"/>
    <n v="0"/>
    <n v="0.69"/>
    <n v="103.49999999999999"/>
  </r>
  <r>
    <x v="61"/>
    <n v="45153"/>
    <n v="2"/>
    <n v="0"/>
    <n v="1"/>
    <n v="0"/>
    <n v="0"/>
    <n v="0"/>
    <n v="0"/>
    <n v="2"/>
    <n v="0"/>
    <n v="0"/>
    <n v="0"/>
    <n v="0"/>
    <n v="0"/>
    <n v="0"/>
    <n v="0"/>
    <n v="0"/>
    <n v="0"/>
    <n v="0"/>
    <n v="328.08909753919994"/>
    <n v="1.4471382725999999"/>
    <n v="1"/>
    <n v="164.04"/>
    <n v="787.24"/>
    <n v="0.47848379000000002"/>
    <n v="0"/>
    <n v="0"/>
    <n v="2"/>
    <n v="300"/>
  </r>
  <r>
    <x v="61"/>
    <n v="4567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.53317155930000004"/>
    <n v="1"/>
    <n v="0"/>
    <n v="0"/>
    <n v="0.20929967299999999"/>
    <n v="0"/>
    <n v="0"/>
    <n v="1"/>
    <n v="15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43489"/>
    <n v="0.48"/>
    <n v="0"/>
    <n v="0"/>
    <n v="0.46"/>
    <n v="0"/>
    <n v="0"/>
    <n v="0"/>
    <n v="0.48"/>
    <n v="0"/>
    <n v="0"/>
    <n v="0"/>
    <n v="0"/>
    <n v="0"/>
    <n v="0"/>
    <n v="0"/>
    <n v="0"/>
    <n v="0"/>
    <n v="0"/>
    <n v="965.83149339195813"/>
    <n v="3.72042677"/>
    <n v="1"/>
    <n v="115.9"/>
    <n v="485.74"/>
    <n v="0.698126252"/>
    <n v="0"/>
    <n v="0"/>
    <n v="0.48"/>
    <n v="72"/>
  </r>
  <r>
    <x v="62"/>
    <n v="43513"/>
    <n v="0.31"/>
    <n v="0"/>
    <n v="0"/>
    <n v="0.31"/>
    <n v="0"/>
    <n v="0"/>
    <n v="0"/>
    <n v="0.31"/>
    <n v="0"/>
    <n v="0"/>
    <n v="0"/>
    <n v="0"/>
    <n v="0"/>
    <n v="0"/>
    <n v="0"/>
    <n v="0"/>
    <n v="0"/>
    <n v="0"/>
    <n v="767.12589335078189"/>
    <n v="3.1651166308000001"/>
    <n v="1"/>
    <n v="59.45"/>
    <n v="266.88"/>
    <n v="0.61051283199999995"/>
    <n v="0"/>
    <n v="0"/>
    <n v="0.31"/>
    <n v="46.5"/>
  </r>
  <r>
    <x v="62"/>
    <n v="48298"/>
    <n v="6"/>
    <n v="0"/>
    <n v="1"/>
    <n v="0"/>
    <n v="0"/>
    <n v="0"/>
    <n v="3.99"/>
    <n v="6"/>
    <n v="0"/>
    <n v="0"/>
    <n v="0"/>
    <n v="1"/>
    <n v="0"/>
    <n v="0"/>
    <n v="0"/>
    <n v="0"/>
    <n v="0"/>
    <n v="0"/>
    <n v="360.31298947626044"/>
    <n v="0.93499402740000004"/>
    <n v="1"/>
    <n v="540.47"/>
    <n v="1525.91"/>
    <n v="0.52897740699999996"/>
    <n v="0"/>
    <n v="0"/>
    <n v="6"/>
    <n v="900"/>
  </r>
  <r>
    <x v="62"/>
    <n v="46300"/>
    <n v="0.72"/>
    <n v="0"/>
    <n v="0"/>
    <n v="0"/>
    <n v="0"/>
    <n v="0"/>
    <n v="0"/>
    <n v="0.72"/>
    <n v="0"/>
    <n v="0"/>
    <n v="0"/>
    <n v="0.72"/>
    <n v="0"/>
    <n v="0"/>
    <n v="0"/>
    <n v="0"/>
    <n v="0"/>
    <n v="0"/>
    <n v="678.15435580030896"/>
    <n v="0.9516224164"/>
    <n v="1"/>
    <n v="122.07"/>
    <n v="186.37"/>
    <n v="0.65535831600000005"/>
    <n v="0"/>
    <n v="0"/>
    <n v="0.72"/>
    <n v="108"/>
  </r>
  <r>
    <x v="62"/>
    <n v="48306"/>
    <n v="6.05"/>
    <n v="0"/>
    <n v="1"/>
    <n v="2.06"/>
    <n v="0"/>
    <n v="0"/>
    <n v="2.77"/>
    <n v="6.05"/>
    <n v="0"/>
    <n v="0"/>
    <n v="0"/>
    <n v="2.0499999999999998"/>
    <n v="0"/>
    <n v="0"/>
    <n v="0"/>
    <n v="0"/>
    <n v="0"/>
    <n v="0"/>
    <n v="0"/>
    <n v="0.59733024670000001"/>
    <n v="1"/>
    <n v="0"/>
    <n v="982.97"/>
    <n v="0.34628678499999999"/>
    <n v="0"/>
    <n v="0"/>
    <n v="6.05"/>
    <n v="907.5"/>
  </r>
  <r>
    <x v="62"/>
    <n v="43687"/>
    <n v="0.17"/>
    <n v="0"/>
    <n v="0"/>
    <n v="0.17"/>
    <n v="0"/>
    <n v="0"/>
    <n v="0"/>
    <n v="0.17"/>
    <n v="0"/>
    <n v="0"/>
    <n v="0"/>
    <n v="0.17"/>
    <n v="0"/>
    <n v="0"/>
    <n v="0"/>
    <n v="0"/>
    <n v="0"/>
    <n v="0"/>
    <n v="1048.3021070204245"/>
    <n v="1.8650329152"/>
    <n v="1"/>
    <n v="44.55"/>
    <n v="86.24"/>
    <n v="0.76426119100000001"/>
    <n v="0"/>
    <n v="0"/>
    <n v="0.17"/>
    <n v="25.500000000000004"/>
  </r>
  <r>
    <x v="62"/>
    <n v="48314"/>
    <n v="1"/>
    <n v="0"/>
    <n v="0.81"/>
    <n v="0"/>
    <n v="0"/>
    <n v="0"/>
    <n v="0"/>
    <n v="1"/>
    <n v="0"/>
    <n v="0"/>
    <n v="0"/>
    <n v="0"/>
    <n v="0"/>
    <n v="0"/>
    <n v="0"/>
    <n v="0"/>
    <n v="0"/>
    <n v="0"/>
    <n v="0"/>
    <n v="5.1640435399999997E-2"/>
    <n v="1"/>
    <n v="0"/>
    <n v="14.05"/>
    <n v="0.25445380899999998"/>
    <n v="0"/>
    <n v="0"/>
    <n v="1"/>
    <n v="150"/>
  </r>
  <r>
    <x v="62"/>
    <n v="45260"/>
    <n v="0.31"/>
    <n v="0"/>
    <n v="0"/>
    <n v="0.31"/>
    <n v="0"/>
    <n v="0"/>
    <n v="0"/>
    <n v="0.31"/>
    <n v="0"/>
    <n v="0"/>
    <n v="0"/>
    <n v="0"/>
    <n v="0"/>
    <n v="0"/>
    <n v="0"/>
    <n v="0"/>
    <n v="0"/>
    <n v="0"/>
    <n v="571.3979758765505"/>
    <n v="0.64249297599999999"/>
    <n v="1"/>
    <n v="44.28"/>
    <n v="54.18"/>
    <n v="0.57750574799999999"/>
    <n v="0"/>
    <n v="0"/>
    <n v="0.31"/>
    <n v="46.5"/>
  </r>
  <r>
    <x v="62"/>
    <n v="43752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95.16110414154781"/>
    <n v="1.2931511515"/>
    <n v="1"/>
    <n v="48.79"/>
    <n v="351.74"/>
    <n v="0.46646849499999998"/>
    <n v="0"/>
    <n v="0"/>
    <n v="1"/>
    <n v="150"/>
  </r>
  <r>
    <x v="62"/>
    <n v="43786"/>
    <n v="2.84"/>
    <n v="0"/>
    <n v="0"/>
    <n v="1.79"/>
    <n v="0"/>
    <n v="0"/>
    <n v="0"/>
    <n v="2.84"/>
    <n v="0"/>
    <n v="0"/>
    <n v="0"/>
    <n v="0.96"/>
    <n v="0"/>
    <n v="0"/>
    <n v="0"/>
    <n v="0"/>
    <n v="0"/>
    <n v="0"/>
    <n v="1095.3886443246988"/>
    <n v="3.9572566881000002"/>
    <n v="1"/>
    <n v="777.73"/>
    <n v="3056.9"/>
    <n v="0.76547957700000002"/>
    <n v="0"/>
    <n v="0"/>
    <n v="2.84"/>
    <n v="426"/>
  </r>
  <r>
    <x v="62"/>
    <n v="43802"/>
    <n v="3.68"/>
    <n v="0"/>
    <n v="0"/>
    <n v="2.46"/>
    <n v="0"/>
    <n v="0"/>
    <n v="0"/>
    <n v="3.68"/>
    <n v="0"/>
    <n v="0"/>
    <n v="0"/>
    <n v="2.35"/>
    <n v="0"/>
    <n v="0"/>
    <n v="0"/>
    <n v="0"/>
    <n v="0"/>
    <n v="0"/>
    <n v="454.00578141101448"/>
    <n v="3.6729279115"/>
    <n v="1"/>
    <n v="417.69"/>
    <n v="3676.45"/>
    <n v="0.53438618000000004"/>
    <n v="0"/>
    <n v="0"/>
    <n v="3.68"/>
    <n v="552"/>
  </r>
  <r>
    <x v="62"/>
    <n v="45344"/>
    <n v="0.54"/>
    <n v="0"/>
    <n v="0"/>
    <n v="0.54"/>
    <n v="0"/>
    <n v="0"/>
    <n v="0"/>
    <n v="0.54"/>
    <n v="0"/>
    <n v="0"/>
    <n v="0"/>
    <n v="0"/>
    <n v="0"/>
    <n v="0"/>
    <n v="0"/>
    <n v="0"/>
    <n v="0"/>
    <n v="0"/>
    <n v="926.58930131327645"/>
    <n v="3.3217123651999998"/>
    <n v="1"/>
    <n v="125.09"/>
    <n v="487.89"/>
    <n v="0.74547341600000006"/>
    <n v="0"/>
    <n v="0"/>
    <n v="0.54"/>
    <n v="81"/>
  </r>
  <r>
    <x v="62"/>
    <n v="43836"/>
    <n v="0.32"/>
    <n v="0"/>
    <n v="0"/>
    <n v="0.27"/>
    <n v="0"/>
    <n v="0"/>
    <n v="0"/>
    <n v="0.32"/>
    <n v="0"/>
    <n v="0"/>
    <n v="0"/>
    <n v="0"/>
    <n v="0"/>
    <n v="0"/>
    <n v="0"/>
    <n v="0"/>
    <n v="0"/>
    <n v="0"/>
    <n v="111.29046648000877"/>
    <n v="0.78889559840000001"/>
    <n v="1"/>
    <n v="8.9"/>
    <n v="68.67"/>
    <n v="0.41413637399999997"/>
    <n v="0"/>
    <n v="0"/>
    <n v="0.32"/>
    <n v="48"/>
  </r>
  <r>
    <x v="62"/>
    <n v="43844"/>
    <n v="0.26"/>
    <n v="0"/>
    <n v="0"/>
    <n v="0.26"/>
    <n v="0"/>
    <n v="0"/>
    <n v="0"/>
    <n v="0.26"/>
    <n v="0"/>
    <n v="0"/>
    <n v="0"/>
    <n v="0"/>
    <n v="0"/>
    <n v="0"/>
    <n v="0"/>
    <n v="0"/>
    <n v="0"/>
    <n v="0"/>
    <n v="1635.2245477017691"/>
    <n v="3.3804575904999998"/>
    <n v="1"/>
    <n v="106.29"/>
    <n v="239.07"/>
    <n v="0.84118838500000004"/>
    <n v="0"/>
    <n v="0"/>
    <n v="0.26"/>
    <n v="39"/>
  </r>
  <r>
    <x v="62"/>
    <n v="47068"/>
    <n v="0.91"/>
    <n v="0"/>
    <n v="0.79"/>
    <n v="0"/>
    <n v="0"/>
    <n v="0"/>
    <n v="0"/>
    <n v="0.91"/>
    <n v="0"/>
    <n v="0"/>
    <n v="0"/>
    <n v="0.91"/>
    <n v="0"/>
    <n v="0"/>
    <n v="0"/>
    <n v="0"/>
    <n v="0"/>
    <n v="0"/>
    <n v="616.92995378037028"/>
    <n v="0.66522119790000001"/>
    <n v="1"/>
    <n v="140.35"/>
    <n v="164.66"/>
    <n v="0.54384811799999999"/>
    <n v="0"/>
    <n v="0"/>
    <n v="0.91"/>
    <n v="136.5"/>
  </r>
  <r>
    <x v="62"/>
    <n v="44040"/>
    <n v="1"/>
    <n v="0"/>
    <n v="0"/>
    <n v="0.92"/>
    <n v="0"/>
    <n v="0"/>
    <n v="0"/>
    <n v="1"/>
    <n v="0"/>
    <n v="0"/>
    <n v="0"/>
    <n v="1"/>
    <n v="0"/>
    <n v="0"/>
    <n v="0"/>
    <n v="0"/>
    <n v="0"/>
    <n v="0"/>
    <n v="992.12530306095016"/>
    <n v="2.2657848934999998"/>
    <n v="1"/>
    <n v="248.03"/>
    <n v="616.29"/>
    <n v="0.72055886300000005"/>
    <n v="0"/>
    <n v="0"/>
    <n v="1"/>
    <n v="150"/>
  </r>
  <r>
    <x v="62"/>
    <n v="44099"/>
    <n v="1"/>
    <n v="0"/>
    <n v="0"/>
    <n v="1"/>
    <n v="0"/>
    <n v="0"/>
    <n v="0"/>
    <n v="1"/>
    <n v="0"/>
    <n v="0"/>
    <n v="0"/>
    <n v="1"/>
    <n v="0"/>
    <n v="0"/>
    <n v="0"/>
    <n v="0"/>
    <n v="0"/>
    <n v="0"/>
    <n v="352.4905985925061"/>
    <n v="0.99687572290000004"/>
    <n v="1"/>
    <n v="88.12"/>
    <n v="271.14999999999998"/>
    <n v="0.47599376500000001"/>
    <n v="0"/>
    <n v="0"/>
    <n v="1"/>
    <n v="150"/>
  </r>
  <r>
    <x v="62"/>
    <n v="45427"/>
    <n v="5"/>
    <n v="0"/>
    <n v="2"/>
    <n v="0"/>
    <n v="0"/>
    <n v="0"/>
    <n v="1.79"/>
    <n v="5"/>
    <n v="0"/>
    <n v="0"/>
    <n v="0"/>
    <n v="1"/>
    <n v="0"/>
    <n v="0"/>
    <n v="0"/>
    <n v="0"/>
    <n v="0"/>
    <n v="0"/>
    <n v="402.44144082017334"/>
    <n v="0.74306999929999995"/>
    <n v="1"/>
    <n v="503.05"/>
    <n v="1010.58"/>
    <n v="0.58405900899999996"/>
    <n v="0"/>
    <n v="0"/>
    <n v="5"/>
    <n v="750"/>
  </r>
  <r>
    <x v="62"/>
    <n v="50179"/>
    <n v="0.03"/>
    <n v="0"/>
    <n v="0"/>
    <n v="0.03"/>
    <n v="0"/>
    <n v="0"/>
    <n v="0"/>
    <n v="0.03"/>
    <n v="0"/>
    <n v="0"/>
    <n v="0"/>
    <n v="0"/>
    <n v="0"/>
    <n v="0"/>
    <n v="0"/>
    <n v="0"/>
    <n v="0"/>
    <n v="0"/>
    <n v="154.88079169059927"/>
    <n v="0.78672789499999995"/>
    <n v="1"/>
    <n v="1.1599999999999999"/>
    <n v="6.42"/>
    <n v="0.47799794299999998"/>
    <n v="0"/>
    <n v="0"/>
    <n v="0.03"/>
    <n v="4.5"/>
  </r>
  <r>
    <x v="62"/>
    <n v="44214"/>
    <n v="0.43"/>
    <n v="0"/>
    <n v="0"/>
    <n v="0"/>
    <n v="0"/>
    <n v="0"/>
    <n v="0"/>
    <n v="0.43"/>
    <n v="0"/>
    <n v="0"/>
    <n v="0"/>
    <n v="0"/>
    <n v="0"/>
    <n v="0"/>
    <n v="0"/>
    <n v="0"/>
    <n v="0"/>
    <n v="0"/>
    <n v="223.47476593386986"/>
    <n v="0.2165453779"/>
    <n v="1"/>
    <n v="24.02"/>
    <n v="25.33"/>
    <n v="0.46179216099999998"/>
    <n v="0"/>
    <n v="0"/>
    <n v="0.43"/>
    <n v="64.5"/>
  </r>
  <r>
    <x v="62"/>
    <n v="50443"/>
    <n v="0.63"/>
    <n v="0"/>
    <n v="0"/>
    <n v="0"/>
    <n v="0"/>
    <n v="0"/>
    <n v="0"/>
    <n v="0.63"/>
    <n v="0"/>
    <n v="0"/>
    <n v="0"/>
    <n v="0.63"/>
    <n v="0"/>
    <n v="0"/>
    <n v="0"/>
    <n v="0"/>
    <n v="0"/>
    <n v="0"/>
    <n v="0"/>
    <n v="0.1820992625"/>
    <n v="1"/>
    <n v="0"/>
    <n v="31.2"/>
    <n v="0.32501585"/>
    <n v="0"/>
    <n v="0"/>
    <n v="0.63"/>
    <n v="94.5"/>
  </r>
  <r>
    <x v="62"/>
    <n v="47886"/>
    <n v="1"/>
    <n v="0"/>
    <n v="0"/>
    <n v="0.96"/>
    <n v="0"/>
    <n v="0"/>
    <n v="0"/>
    <n v="1"/>
    <n v="0"/>
    <n v="0"/>
    <n v="0"/>
    <n v="1"/>
    <n v="0"/>
    <n v="0"/>
    <n v="0"/>
    <n v="0"/>
    <n v="0"/>
    <n v="0"/>
    <n v="389.61150001885864"/>
    <n v="0.91752770539999995"/>
    <n v="1"/>
    <n v="97.4"/>
    <n v="249.57"/>
    <n v="0.49879873000000002"/>
    <n v="0"/>
    <n v="0"/>
    <n v="1"/>
    <n v="150"/>
  </r>
  <r>
    <x v="62"/>
    <n v="44420"/>
    <n v="1"/>
    <n v="0"/>
    <n v="0"/>
    <n v="0.98"/>
    <n v="0"/>
    <n v="0"/>
    <n v="0"/>
    <n v="1"/>
    <n v="0"/>
    <n v="0"/>
    <n v="0"/>
    <n v="0"/>
    <n v="0"/>
    <n v="0"/>
    <n v="0"/>
    <n v="0"/>
    <n v="0"/>
    <n v="0"/>
    <n v="248.05913736340338"/>
    <n v="0.87706061489999998"/>
    <n v="1"/>
    <n v="62.01"/>
    <n v="238.56"/>
    <n v="0.46494761499999998"/>
    <n v="0"/>
    <n v="0"/>
    <n v="1"/>
    <n v="150"/>
  </r>
  <r>
    <x v="62"/>
    <n v="44495"/>
    <n v="1"/>
    <n v="0"/>
    <n v="0.6"/>
    <n v="0"/>
    <n v="0"/>
    <n v="0"/>
    <n v="0"/>
    <n v="1"/>
    <n v="0"/>
    <n v="0"/>
    <n v="0"/>
    <n v="1"/>
    <n v="0"/>
    <n v="0"/>
    <n v="0"/>
    <n v="0"/>
    <n v="0"/>
    <n v="0"/>
    <n v="792.78210067708721"/>
    <n v="2.0293145146999998"/>
    <n v="1"/>
    <n v="198.2"/>
    <n v="551.97"/>
    <n v="0.708195778"/>
    <n v="0"/>
    <n v="0"/>
    <n v="1"/>
    <n v="150"/>
  </r>
  <r>
    <x v="62"/>
    <n v="4802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27.50029904695037"/>
    <n v="0.84953125740000002"/>
    <n v="1"/>
    <n v="81.88"/>
    <n v="231.07"/>
    <n v="0.454795159"/>
    <n v="0"/>
    <n v="0"/>
    <n v="1"/>
    <n v="150"/>
  </r>
  <r>
    <x v="62"/>
    <n v="46573"/>
    <n v="0.51"/>
    <n v="0"/>
    <n v="0"/>
    <n v="0"/>
    <n v="0"/>
    <n v="0"/>
    <n v="0.47"/>
    <n v="0.51"/>
    <n v="0"/>
    <n v="0"/>
    <n v="0"/>
    <n v="0"/>
    <n v="0"/>
    <n v="0"/>
    <n v="0"/>
    <n v="0"/>
    <n v="0"/>
    <n v="0"/>
    <n v="85.777997209466307"/>
    <n v="0.10110862299999999"/>
    <n v="1"/>
    <n v="10.94"/>
    <n v="14.03"/>
    <n v="0.45184674699999999"/>
    <n v="0"/>
    <n v="0"/>
    <n v="0.51"/>
    <n v="76.5"/>
  </r>
  <r>
    <x v="62"/>
    <n v="50724"/>
    <n v="0.87"/>
    <n v="0"/>
    <n v="0"/>
    <n v="0.84"/>
    <n v="0"/>
    <n v="0"/>
    <n v="0"/>
    <n v="0.87"/>
    <n v="0"/>
    <n v="0"/>
    <n v="0"/>
    <n v="0"/>
    <n v="0"/>
    <n v="0"/>
    <n v="0"/>
    <n v="0"/>
    <n v="0"/>
    <n v="0"/>
    <n v="108.98425476930225"/>
    <n v="0.40159160910000002"/>
    <n v="1"/>
    <n v="23.7"/>
    <n v="95.03"/>
    <n v="0.40405653400000002"/>
    <n v="0"/>
    <n v="0"/>
    <n v="0.87"/>
    <n v="130.5"/>
  </r>
  <r>
    <x v="62"/>
    <n v="44685"/>
    <n v="2"/>
    <n v="0"/>
    <n v="0"/>
    <n v="2"/>
    <n v="0"/>
    <n v="0"/>
    <n v="0"/>
    <n v="2"/>
    <n v="0"/>
    <n v="0"/>
    <n v="0"/>
    <n v="1"/>
    <n v="0"/>
    <n v="0"/>
    <n v="0"/>
    <n v="0"/>
    <n v="0"/>
    <n v="0"/>
    <n v="547.87772208712238"/>
    <n v="3.7147421595000001"/>
    <n v="1"/>
    <n v="273.94"/>
    <n v="2020.82"/>
    <n v="0.59611453800000003"/>
    <n v="0"/>
    <n v="0"/>
    <n v="2"/>
    <n v="300"/>
  </r>
  <r>
    <x v="62"/>
    <n v="48363"/>
    <n v="0.16"/>
    <n v="0"/>
    <n v="0"/>
    <n v="0"/>
    <n v="0"/>
    <n v="0"/>
    <n v="0.16"/>
    <n v="0.16"/>
    <n v="0"/>
    <n v="0"/>
    <n v="0"/>
    <n v="0"/>
    <n v="0"/>
    <n v="0"/>
    <n v="0"/>
    <n v="0"/>
    <n v="0"/>
    <n v="0"/>
    <n v="82.026220386139443"/>
    <n v="0.30319736559999999"/>
    <n v="1"/>
    <n v="3.28"/>
    <n v="13.2"/>
    <n v="0.39908719300000001"/>
    <n v="0"/>
    <n v="0"/>
    <n v="0.16"/>
    <n v="24"/>
  </r>
  <r>
    <x v="62"/>
    <n v="44800"/>
    <n v="1"/>
    <n v="0"/>
    <n v="0"/>
    <n v="0.92"/>
    <n v="0"/>
    <n v="0"/>
    <n v="0"/>
    <n v="1"/>
    <n v="0"/>
    <n v="0"/>
    <n v="0"/>
    <n v="0"/>
    <n v="0"/>
    <n v="0"/>
    <n v="0"/>
    <n v="0"/>
    <n v="0"/>
    <n v="0"/>
    <n v="751.72908667041872"/>
    <n v="1.7261732700000001"/>
    <n v="1"/>
    <n v="187.93"/>
    <n v="469.52"/>
    <n v="0.59243781699999998"/>
    <n v="0"/>
    <n v="0"/>
    <n v="1"/>
    <n v="150"/>
  </r>
  <r>
    <x v="62"/>
    <n v="46441"/>
    <n v="1.91"/>
    <n v="0"/>
    <n v="0.79"/>
    <n v="0"/>
    <n v="0"/>
    <n v="0"/>
    <n v="0"/>
    <n v="1.91"/>
    <n v="0"/>
    <n v="0"/>
    <n v="0"/>
    <n v="0"/>
    <n v="0"/>
    <n v="0"/>
    <n v="0"/>
    <n v="0"/>
    <n v="0"/>
    <n v="0"/>
    <n v="804.34213395107997"/>
    <n v="1.5608930963000001"/>
    <n v="1"/>
    <n v="384.07"/>
    <n v="810.92"/>
    <n v="0.68666831900000003"/>
    <n v="0"/>
    <n v="0"/>
    <n v="1.91"/>
    <n v="286.5"/>
  </r>
  <r>
    <x v="62"/>
    <n v="49239"/>
    <n v="0.79"/>
    <n v="0"/>
    <n v="0"/>
    <n v="0"/>
    <n v="0"/>
    <n v="0"/>
    <n v="0"/>
    <n v="0.79"/>
    <n v="0"/>
    <n v="0"/>
    <n v="0"/>
    <n v="0"/>
    <n v="0"/>
    <n v="0"/>
    <n v="0"/>
    <n v="0"/>
    <n v="0"/>
    <n v="0"/>
    <n v="23.954073941892734"/>
    <n v="6.7753713000000002E-3"/>
    <n v="1"/>
    <n v="4.7300000000000004"/>
    <n v="1.46"/>
    <n v="0.32155540900000001"/>
    <n v="0"/>
    <n v="0"/>
    <n v="0.79"/>
    <n v="118.5"/>
  </r>
  <r>
    <x v="62"/>
    <n v="44859"/>
    <n v="4"/>
    <n v="0"/>
    <n v="2"/>
    <n v="0"/>
    <n v="0"/>
    <n v="0"/>
    <n v="1"/>
    <n v="4"/>
    <n v="0"/>
    <n v="0"/>
    <n v="0"/>
    <n v="2"/>
    <n v="0"/>
    <n v="0"/>
    <n v="0"/>
    <n v="0"/>
    <n v="0"/>
    <n v="0"/>
    <n v="945.27972049291793"/>
    <n v="1.3466937730999999"/>
    <n v="1"/>
    <n v="945.28"/>
    <n v="1465.2"/>
    <n v="0.75351930600000006"/>
    <n v="0"/>
    <n v="0"/>
    <n v="4"/>
    <n v="600"/>
  </r>
  <r>
    <x v="62"/>
    <n v="44909"/>
    <n v="0.83"/>
    <n v="0"/>
    <n v="0"/>
    <n v="0"/>
    <n v="0"/>
    <n v="0"/>
    <n v="0"/>
    <n v="0.83"/>
    <n v="0"/>
    <n v="0"/>
    <n v="0"/>
    <n v="0"/>
    <n v="0"/>
    <n v="0"/>
    <n v="0"/>
    <n v="0"/>
    <n v="0"/>
    <n v="0"/>
    <n v="1232.9868147958166"/>
    <n v="1.8922585448"/>
    <n v="1"/>
    <n v="255.84"/>
    <n v="427.2"/>
    <n v="0.78552379999999999"/>
    <n v="0"/>
    <n v="0"/>
    <n v="0.83"/>
    <n v="124.5"/>
  </r>
  <r>
    <x v="62"/>
    <n v="45120"/>
    <n v="0.17"/>
    <n v="0"/>
    <n v="0.17"/>
    <n v="0"/>
    <n v="0"/>
    <n v="0"/>
    <n v="0"/>
    <n v="0.17"/>
    <n v="0"/>
    <n v="0"/>
    <n v="0"/>
    <n v="0"/>
    <n v="0"/>
    <n v="0"/>
    <n v="0"/>
    <n v="0"/>
    <n v="0"/>
    <n v="0"/>
    <n v="85.124003181045353"/>
    <n v="1.0744250469000001"/>
    <n v="1"/>
    <n v="3.62"/>
    <n v="49.68"/>
    <n v="0.40508573799999997"/>
    <n v="0"/>
    <n v="0"/>
    <n v="0.17"/>
    <n v="25.500000000000004"/>
  </r>
  <r>
    <x v="62"/>
    <n v="45161"/>
    <n v="152.29"/>
    <n v="2.08"/>
    <n v="53.4"/>
    <n v="37.75"/>
    <n v="0"/>
    <n v="8.51"/>
    <n v="21.08"/>
    <n v="152.29"/>
    <n v="0"/>
    <n v="0"/>
    <n v="0"/>
    <n v="66.900000000000006"/>
    <n v="0"/>
    <n v="0"/>
    <n v="0"/>
    <n v="0"/>
    <n v="0"/>
    <n v="0"/>
    <n v="2089.5999301616803"/>
    <n v="2.9232169881000001"/>
    <n v="1"/>
    <n v="79556.289999999994"/>
    <n v="121088.07"/>
    <n v="0.9"/>
    <n v="0"/>
    <n v="0"/>
    <n v="152.29"/>
    <n v="22843.5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47167"/>
    <n v="1"/>
    <n v="0"/>
    <n v="0"/>
    <n v="0"/>
    <n v="0"/>
    <n v="0"/>
    <n v="0.83"/>
    <n v="1"/>
    <n v="0"/>
    <n v="0"/>
    <n v="0"/>
    <n v="0"/>
    <n v="0"/>
    <n v="0"/>
    <n v="0"/>
    <n v="0"/>
    <n v="0"/>
    <n v="0"/>
    <n v="0"/>
    <n v="0.31605706059999999"/>
    <n v="1"/>
    <n v="0"/>
    <n v="85.97"/>
    <n v="0.19304649400000001"/>
    <n v="0"/>
    <n v="0"/>
    <n v="1"/>
    <n v="150"/>
  </r>
  <r>
    <x v="63"/>
    <n v="47183"/>
    <n v="1.58"/>
    <n v="0"/>
    <n v="1"/>
    <n v="0"/>
    <n v="0"/>
    <n v="0"/>
    <n v="0"/>
    <n v="1.58"/>
    <n v="0"/>
    <n v="0"/>
    <n v="0"/>
    <n v="1"/>
    <n v="0"/>
    <n v="0"/>
    <n v="0"/>
    <n v="0"/>
    <n v="0"/>
    <n v="0"/>
    <n v="0"/>
    <n v="0.1233459631"/>
    <n v="1"/>
    <n v="0"/>
    <n v="53.01"/>
    <n v="0.21191821"/>
    <n v="0"/>
    <n v="0"/>
    <n v="1.58"/>
    <n v="237"/>
  </r>
  <r>
    <x v="63"/>
    <n v="43950"/>
    <n v="2"/>
    <n v="0"/>
    <n v="0"/>
    <n v="0"/>
    <n v="0"/>
    <n v="0"/>
    <n v="2"/>
    <n v="2"/>
    <n v="0"/>
    <n v="0"/>
    <n v="0"/>
    <n v="0"/>
    <n v="0"/>
    <n v="0"/>
    <n v="0"/>
    <n v="0"/>
    <n v="0"/>
    <n v="0"/>
    <n v="1071.5962627888343"/>
    <n v="2.2047811682999998"/>
    <n v="1"/>
    <n v="535.79999999999995"/>
    <n v="1199.4000000000001"/>
    <n v="0.74142154400000004"/>
    <n v="0"/>
    <n v="0"/>
    <n v="2"/>
    <n v="300"/>
  </r>
  <r>
    <x v="63"/>
    <n v="45369"/>
    <n v="3"/>
    <n v="0"/>
    <n v="0"/>
    <n v="3"/>
    <n v="0"/>
    <n v="0"/>
    <n v="0"/>
    <n v="3"/>
    <n v="0"/>
    <n v="0"/>
    <n v="0"/>
    <n v="0"/>
    <n v="0"/>
    <n v="0"/>
    <n v="0"/>
    <n v="0"/>
    <n v="0"/>
    <n v="0"/>
    <n v="365.2724787285689"/>
    <n v="1.16238153E-2"/>
    <n v="1"/>
    <n v="273.95"/>
    <n v="9.49"/>
    <n v="0.49732646800000002"/>
    <n v="0"/>
    <n v="0"/>
    <n v="3"/>
    <n v="450"/>
  </r>
  <r>
    <x v="63"/>
    <n v="44057"/>
    <n v="0.95"/>
    <n v="0"/>
    <n v="0.93"/>
    <n v="0"/>
    <n v="0"/>
    <n v="0"/>
    <n v="0"/>
    <n v="0.95"/>
    <n v="0"/>
    <n v="0"/>
    <n v="0"/>
    <n v="0"/>
    <n v="0"/>
    <n v="0"/>
    <n v="0"/>
    <n v="0"/>
    <n v="0"/>
    <n v="0"/>
    <n v="297.07131574615016"/>
    <n v="1.1020732274"/>
    <n v="1"/>
    <n v="70.55"/>
    <n v="284.77999999999997"/>
    <n v="0.45942944099999999"/>
    <n v="0"/>
    <n v="0"/>
    <n v="0.95"/>
    <n v="142.5"/>
  </r>
  <r>
    <x v="63"/>
    <n v="47886"/>
    <n v="11.35"/>
    <n v="0"/>
    <n v="6.02"/>
    <n v="0"/>
    <n v="0"/>
    <n v="0.23"/>
    <n v="2.57"/>
    <n v="11.35"/>
    <n v="0"/>
    <n v="0"/>
    <n v="0"/>
    <n v="6.35"/>
    <n v="0"/>
    <n v="0"/>
    <n v="0"/>
    <n v="0"/>
    <n v="0"/>
    <n v="0"/>
    <n v="389.61150001885864"/>
    <n v="0.91752770539999995"/>
    <n v="1"/>
    <n v="1105.52"/>
    <n v="2832.59"/>
    <n v="0.49879873000000002"/>
    <n v="0"/>
    <n v="0"/>
    <n v="11.35"/>
    <n v="1702.5"/>
  </r>
  <r>
    <x v="63"/>
    <n v="45492"/>
    <n v="1.61"/>
    <n v="0"/>
    <n v="0"/>
    <n v="0"/>
    <n v="0"/>
    <n v="0"/>
    <n v="1"/>
    <n v="1.61"/>
    <n v="0"/>
    <n v="0"/>
    <n v="0"/>
    <n v="0.61"/>
    <n v="0"/>
    <n v="0"/>
    <n v="0"/>
    <n v="0"/>
    <n v="0"/>
    <n v="0"/>
    <n v="0"/>
    <n v="0.46750882760000001"/>
    <n v="1"/>
    <n v="0"/>
    <n v="204.73"/>
    <n v="0.23046270999999999"/>
    <n v="0"/>
    <n v="0"/>
    <n v="1.61"/>
    <n v="241.50000000000003"/>
  </r>
  <r>
    <x v="63"/>
    <n v="44628"/>
    <n v="26.87"/>
    <n v="0"/>
    <n v="12.92"/>
    <n v="7.44"/>
    <n v="0"/>
    <n v="0"/>
    <n v="3"/>
    <n v="26.87"/>
    <n v="0"/>
    <n v="0"/>
    <n v="0"/>
    <n v="12.86"/>
    <n v="0"/>
    <n v="0"/>
    <n v="0"/>
    <n v="0"/>
    <n v="0"/>
    <n v="0"/>
    <n v="1995.9066048984539"/>
    <n v="3.7018549199000002"/>
    <n v="1"/>
    <n v="13407.5"/>
    <n v="27055.52"/>
    <n v="0.86605431399999999"/>
    <n v="0"/>
    <n v="0"/>
    <n v="26.87"/>
    <n v="4030.5"/>
  </r>
  <r>
    <x v="63"/>
    <n v="47894"/>
    <n v="16.72"/>
    <n v="0"/>
    <n v="9.07"/>
    <n v="3"/>
    <n v="0"/>
    <n v="1.17"/>
    <n v="2"/>
    <n v="16.72"/>
    <n v="0"/>
    <n v="0"/>
    <n v="0"/>
    <n v="4"/>
    <n v="0"/>
    <n v="0"/>
    <n v="0"/>
    <n v="0"/>
    <n v="0"/>
    <n v="0"/>
    <n v="0"/>
    <n v="0.33520351980000002"/>
    <n v="1"/>
    <n v="0"/>
    <n v="1524.45"/>
    <n v="0.22500991300000001"/>
    <n v="0"/>
    <n v="0"/>
    <n v="16.72"/>
    <n v="2508"/>
  </r>
  <r>
    <x v="63"/>
    <n v="47225"/>
    <n v="2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4.22576998E-2"/>
    <n v="1"/>
    <n v="0"/>
    <n v="22.99"/>
    <n v="0.05"/>
    <n v="0"/>
    <n v="0"/>
    <n v="2"/>
    <n v="300"/>
  </r>
  <r>
    <x v="63"/>
    <n v="45088"/>
    <n v="0.51"/>
    <n v="0"/>
    <n v="0"/>
    <n v="0"/>
    <n v="0"/>
    <n v="0"/>
    <n v="0"/>
    <n v="0.51"/>
    <n v="0"/>
    <n v="0"/>
    <n v="0"/>
    <n v="0"/>
    <n v="0"/>
    <n v="0"/>
    <n v="0"/>
    <n v="0"/>
    <n v="0"/>
    <n v="0"/>
    <n v="0"/>
    <n v="0.2988324295"/>
    <n v="1"/>
    <n v="0"/>
    <n v="41.45"/>
    <n v="0.32562941299999998"/>
    <n v="0"/>
    <n v="0"/>
    <n v="0.51"/>
    <n v="76.5"/>
  </r>
  <r>
    <x v="63"/>
    <n v="45104"/>
    <n v="1.17"/>
    <n v="0"/>
    <n v="1.17"/>
    <n v="0"/>
    <n v="0"/>
    <n v="0"/>
    <n v="0"/>
    <n v="1.17"/>
    <n v="0"/>
    <n v="0"/>
    <n v="0"/>
    <n v="0"/>
    <n v="0"/>
    <n v="0"/>
    <n v="0"/>
    <n v="0"/>
    <n v="0"/>
    <n v="0"/>
    <n v="0"/>
    <n v="0.63577925459999995"/>
    <n v="1"/>
    <n v="0"/>
    <n v="202.33"/>
    <n v="0.32598799899999997"/>
    <n v="0"/>
    <n v="0"/>
    <n v="1.17"/>
    <n v="175.5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50674"/>
    <n v="2"/>
    <n v="0"/>
    <n v="1"/>
    <n v="0"/>
    <n v="0"/>
    <n v="0"/>
    <n v="0"/>
    <n v="2"/>
    <n v="0"/>
    <n v="0"/>
    <n v="0"/>
    <n v="2"/>
    <n v="0"/>
    <n v="0"/>
    <n v="0"/>
    <n v="0"/>
    <n v="0"/>
    <n v="0"/>
    <n v="119.11291540497456"/>
    <n v="0.34091818839999999"/>
    <n v="1"/>
    <n v="59.56"/>
    <n v="185.46"/>
    <n v="0.38380995099999998"/>
    <n v="0"/>
    <n v="0"/>
    <n v="2"/>
    <n v="300"/>
  </r>
  <r>
    <x v="64"/>
    <n v="44362"/>
    <n v="2"/>
    <n v="0"/>
    <n v="0"/>
    <n v="0"/>
    <n v="0"/>
    <n v="0"/>
    <n v="1"/>
    <n v="2"/>
    <n v="0"/>
    <n v="0"/>
    <n v="0"/>
    <n v="0"/>
    <n v="0"/>
    <n v="0"/>
    <n v="0"/>
    <n v="0"/>
    <n v="0"/>
    <n v="0"/>
    <n v="94.869008809635275"/>
    <n v="0.52077289439999996"/>
    <n v="1"/>
    <n v="47.43"/>
    <n v="283.3"/>
    <n v="0.40103628899999999"/>
    <n v="0"/>
    <n v="0"/>
    <n v="2"/>
    <n v="300"/>
  </r>
  <r>
    <x v="64"/>
    <n v="44602"/>
    <n v="3"/>
    <n v="0"/>
    <n v="1"/>
    <n v="1"/>
    <n v="0"/>
    <n v="0"/>
    <n v="1"/>
    <n v="3"/>
    <n v="0"/>
    <n v="0"/>
    <n v="0"/>
    <n v="0"/>
    <n v="0"/>
    <n v="0"/>
    <n v="0"/>
    <n v="0"/>
    <n v="0"/>
    <n v="0"/>
    <n v="326.47608091266414"/>
    <n v="0.99458624039999999"/>
    <n v="1"/>
    <n v="244.86"/>
    <n v="811.58"/>
    <n v="0.47172598199999999"/>
    <n v="0"/>
    <n v="0"/>
    <n v="3"/>
    <n v="450"/>
  </r>
  <r>
    <x v="64"/>
    <n v="45609"/>
    <n v="1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.96625094160000002"/>
    <n v="1"/>
    <n v="0"/>
    <n v="262.82"/>
    <n v="0.29168379300000002"/>
    <n v="0"/>
    <n v="0"/>
    <n v="1"/>
    <n v="150"/>
  </r>
  <r>
    <x v="64"/>
    <n v="48223"/>
    <n v="7.58"/>
    <n v="0"/>
    <n v="1.58"/>
    <n v="0"/>
    <n v="0"/>
    <n v="0"/>
    <n v="4.9800000000000004"/>
    <n v="7.58"/>
    <n v="0"/>
    <n v="0"/>
    <n v="0"/>
    <n v="2"/>
    <n v="0"/>
    <n v="0"/>
    <n v="0.91"/>
    <n v="0"/>
    <n v="0"/>
    <n v="0"/>
    <n v="26.219830439533272"/>
    <n v="0.88910344330000002"/>
    <n v="1"/>
    <n v="49.69"/>
    <n v="1833.12"/>
    <n v="0.40948401499999998"/>
    <n v="0"/>
    <n v="0"/>
    <n v="7.58"/>
    <n v="1137"/>
  </r>
  <r>
    <x v="64"/>
    <n v="44875"/>
    <n v="3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.20364269469999999"/>
    <n v="1"/>
    <n v="0"/>
    <n v="166.17"/>
    <n v="0.336492662"/>
    <n v="0"/>
    <n v="0"/>
    <n v="3"/>
    <n v="450"/>
  </r>
  <r>
    <x v="64"/>
    <n v="44909"/>
    <n v="157.24"/>
    <n v="1"/>
    <n v="65.36"/>
    <n v="18.3"/>
    <n v="1"/>
    <n v="2.0299999999999998"/>
    <n v="28.17"/>
    <n v="157.24"/>
    <n v="0"/>
    <n v="0"/>
    <n v="0"/>
    <n v="17.850000000000001"/>
    <n v="0"/>
    <n v="0"/>
    <n v="15.08"/>
    <n v="0"/>
    <n v="0"/>
    <n v="0"/>
    <n v="1232.9868147958166"/>
    <n v="1.8922585448"/>
    <n v="1"/>
    <n v="48468.71"/>
    <n v="80930.539999999994"/>
    <n v="0.78552379999999999"/>
    <n v="0"/>
    <n v="0"/>
    <n v="157.24"/>
    <n v="23586"/>
  </r>
  <r>
    <x v="64"/>
    <n v="48231"/>
    <n v="6.93"/>
    <n v="0"/>
    <n v="2"/>
    <n v="1"/>
    <n v="0"/>
    <n v="0"/>
    <n v="3"/>
    <n v="6.93"/>
    <n v="0"/>
    <n v="0"/>
    <n v="0"/>
    <n v="0"/>
    <n v="0"/>
    <n v="0"/>
    <n v="0"/>
    <n v="0"/>
    <n v="0"/>
    <n v="0"/>
    <n v="710.46474099151123"/>
    <n v="1.3976599478"/>
    <n v="1"/>
    <n v="1230.8800000000001"/>
    <n v="2634.53"/>
    <n v="0.59894108400000001"/>
    <n v="0"/>
    <n v="0"/>
    <n v="6.93"/>
    <n v="1039.5"/>
  </r>
  <r>
    <x v="64"/>
    <n v="49577"/>
    <n v="0.16"/>
    <n v="0"/>
    <n v="0"/>
    <n v="0"/>
    <n v="0"/>
    <n v="0"/>
    <n v="0.16"/>
    <n v="0.16"/>
    <n v="0"/>
    <n v="0"/>
    <n v="0"/>
    <n v="0"/>
    <n v="0"/>
    <n v="0"/>
    <n v="0"/>
    <n v="0"/>
    <n v="0"/>
    <n v="0"/>
    <n v="216.3793252461648"/>
    <n v="0.3878147361"/>
    <n v="1"/>
    <n v="8.66"/>
    <n v="16.88"/>
    <n v="0.47935308700000001"/>
    <n v="0"/>
    <n v="0"/>
    <n v="0.16"/>
    <n v="24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504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626.13781844132063"/>
    <n v="0.55997459790000004"/>
    <n v="1"/>
    <n v="156.53"/>
    <n v="0"/>
    <n v="0.61155008399999999"/>
    <n v="0"/>
    <n v="0"/>
    <n v="1"/>
    <n v="150"/>
  </r>
  <r>
    <x v="65"/>
    <n v="4639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78.09387335231219"/>
    <n v="0.30097675200000001"/>
    <n v="1"/>
    <n v="69.52"/>
    <n v="0"/>
    <n v="0.45972880300000002"/>
    <n v="0"/>
    <n v="0"/>
    <n v="1"/>
    <n v="150"/>
  </r>
  <r>
    <x v="65"/>
    <n v="4393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470.16792737581369"/>
    <n v="0.78610924520000003"/>
    <n v="1"/>
    <n v="117.54"/>
    <n v="0"/>
    <n v="0.518529087"/>
    <n v="0"/>
    <n v="0"/>
    <n v="1"/>
    <n v="150"/>
  </r>
  <r>
    <x v="65"/>
    <n v="46094"/>
    <n v="8"/>
    <n v="0"/>
    <n v="2"/>
    <n v="1"/>
    <n v="0"/>
    <n v="1"/>
    <n v="4"/>
    <n v="5"/>
    <n v="0"/>
    <n v="0"/>
    <n v="0"/>
    <n v="0"/>
    <n v="0"/>
    <n v="0"/>
    <n v="0"/>
    <n v="0"/>
    <n v="0"/>
    <n v="0"/>
    <n v="566.91393659613198"/>
    <n v="0.70445362020000002"/>
    <n v="1"/>
    <n v="1133.83"/>
    <n v="958.06"/>
    <n v="0.494540849"/>
    <n v="0"/>
    <n v="0"/>
    <n v="8"/>
    <n v="1200"/>
  </r>
  <r>
    <x v="65"/>
    <n v="4610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92.46256589455538"/>
    <n v="0.58606617930000005"/>
    <n v="1"/>
    <n v="48.12"/>
    <n v="0"/>
    <n v="0.44250292000000002"/>
    <n v="0"/>
    <n v="0"/>
    <n v="1"/>
    <n v="150"/>
  </r>
  <r>
    <x v="65"/>
    <n v="44008"/>
    <n v="3"/>
    <n v="0"/>
    <n v="0"/>
    <n v="0"/>
    <n v="0"/>
    <n v="0"/>
    <n v="3"/>
    <n v="2"/>
    <n v="0"/>
    <n v="0"/>
    <n v="0"/>
    <n v="0"/>
    <n v="0"/>
    <n v="0"/>
    <n v="0"/>
    <n v="0"/>
    <n v="0"/>
    <n v="0"/>
    <n v="465.34619688385266"/>
    <n v="1.0436422902"/>
    <n v="1"/>
    <n v="349.01"/>
    <n v="567.74"/>
    <n v="0.49041741999999999"/>
    <n v="0"/>
    <n v="0"/>
    <n v="3"/>
    <n v="450"/>
  </r>
  <r>
    <x v="65"/>
    <n v="44107"/>
    <n v="5.27"/>
    <n v="0"/>
    <n v="5.27"/>
    <n v="0"/>
    <n v="0"/>
    <n v="0"/>
    <n v="0"/>
    <n v="2"/>
    <n v="0"/>
    <n v="0"/>
    <n v="0"/>
    <n v="0"/>
    <n v="0"/>
    <n v="0"/>
    <n v="0"/>
    <n v="0"/>
    <n v="0"/>
    <n v="0"/>
    <n v="1204.0890565193797"/>
    <n v="2.1707065658000002"/>
    <n v="1"/>
    <n v="1586.39"/>
    <n v="1180.8599999999999"/>
    <n v="0.75171929299999996"/>
    <n v="0"/>
    <n v="0"/>
    <n v="5.27"/>
    <n v="790.49999999999989"/>
  </r>
  <r>
    <x v="65"/>
    <n v="46110"/>
    <n v="4"/>
    <n v="0"/>
    <n v="2"/>
    <n v="1"/>
    <n v="0"/>
    <n v="0"/>
    <n v="1"/>
    <n v="1"/>
    <n v="0"/>
    <n v="0"/>
    <n v="0"/>
    <n v="0"/>
    <n v="0"/>
    <n v="0"/>
    <n v="0"/>
    <n v="0"/>
    <n v="0"/>
    <n v="0"/>
    <n v="0"/>
    <n v="0.18024565880000001"/>
    <n v="1"/>
    <n v="0"/>
    <n v="49.03"/>
    <n v="0.38358814600000002"/>
    <n v="0"/>
    <n v="0"/>
    <n v="4"/>
    <n v="600"/>
  </r>
  <r>
    <x v="65"/>
    <n v="44214"/>
    <n v="4"/>
    <n v="0"/>
    <n v="1"/>
    <n v="1"/>
    <n v="0"/>
    <n v="0"/>
    <n v="0"/>
    <n v="1"/>
    <n v="0"/>
    <n v="0"/>
    <n v="0"/>
    <n v="0"/>
    <n v="0"/>
    <n v="0"/>
    <n v="0"/>
    <n v="0"/>
    <n v="0"/>
    <n v="0"/>
    <n v="223.47476593386986"/>
    <n v="0.2165453779"/>
    <n v="1"/>
    <n v="223.47"/>
    <n v="58.9"/>
    <n v="0.46179216099999998"/>
    <n v="0"/>
    <n v="0"/>
    <n v="4"/>
    <n v="600"/>
  </r>
  <r>
    <x v="65"/>
    <n v="46128"/>
    <n v="5"/>
    <n v="0"/>
    <n v="2"/>
    <n v="0"/>
    <n v="0"/>
    <n v="0"/>
    <n v="1"/>
    <n v="2"/>
    <n v="0"/>
    <n v="0"/>
    <n v="0"/>
    <n v="0"/>
    <n v="0"/>
    <n v="0"/>
    <n v="0"/>
    <n v="0"/>
    <n v="0"/>
    <n v="0"/>
    <n v="687.87198440082147"/>
    <n v="0.68070312669999999"/>
    <n v="1"/>
    <n v="859.84"/>
    <n v="370.3"/>
    <n v="0.633165215"/>
    <n v="0"/>
    <n v="0"/>
    <n v="5"/>
    <n v="750"/>
  </r>
  <r>
    <x v="65"/>
    <n v="5045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48.843743505922596"/>
    <n v="3.0501903699999999E-2"/>
    <n v="1"/>
    <n v="12.21"/>
    <n v="8.3000000000000007"/>
    <n v="0.42383610599999999"/>
    <n v="0"/>
    <n v="0"/>
    <n v="1"/>
    <n v="150"/>
  </r>
  <r>
    <x v="65"/>
    <n v="4439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45.47924093771991"/>
    <n v="0.59669372279999999"/>
    <n v="1"/>
    <n v="36.369999999999997"/>
    <n v="0"/>
    <n v="0.39980179999999998"/>
    <n v="0"/>
    <n v="0"/>
    <n v="1"/>
    <n v="150"/>
  </r>
  <r>
    <x v="65"/>
    <n v="44404"/>
    <n v="42.45"/>
    <n v="0"/>
    <n v="22.24"/>
    <n v="4.18"/>
    <n v="0"/>
    <n v="0"/>
    <n v="7.7"/>
    <n v="20.170000000000002"/>
    <n v="0"/>
    <n v="0"/>
    <n v="0"/>
    <n v="0"/>
    <n v="0"/>
    <n v="0"/>
    <n v="0"/>
    <n v="0"/>
    <n v="0"/>
    <n v="0"/>
    <n v="845.49030935431153"/>
    <n v="3.6750902770999998"/>
    <n v="1"/>
    <n v="8972.77"/>
    <n v="20162.43"/>
    <n v="0.67177512299999997"/>
    <n v="0"/>
    <n v="0"/>
    <n v="42.45"/>
    <n v="6367.5"/>
  </r>
  <r>
    <x v="65"/>
    <n v="139303"/>
    <n v="6"/>
    <n v="0"/>
    <n v="4"/>
    <n v="0"/>
    <n v="0"/>
    <n v="0"/>
    <n v="2"/>
    <n v="0"/>
    <n v="0"/>
    <n v="0"/>
    <n v="0"/>
    <n v="0"/>
    <n v="0"/>
    <n v="0"/>
    <n v="0"/>
    <n v="0"/>
    <n v="0"/>
    <n v="0"/>
    <n v="503.89716136468792"/>
    <n v="0.3342120811"/>
    <n v="1"/>
    <n v="755.85"/>
    <n v="0"/>
    <n v="0.51075377200000005"/>
    <n v="0"/>
    <n v="0"/>
    <n v="6"/>
    <n v="900"/>
  </r>
  <r>
    <x v="65"/>
    <n v="4613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478.758275042672"/>
    <n v="3.5161912216000002"/>
    <n v="1"/>
    <n v="369.69"/>
    <n v="0"/>
    <n v="0.772032359"/>
    <n v="0"/>
    <n v="0"/>
    <n v="1"/>
    <n v="150"/>
  </r>
  <r>
    <x v="65"/>
    <n v="5042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3.65980650835532"/>
    <n v="2.35706735E-2"/>
    <n v="1"/>
    <n v="5.91"/>
    <n v="0"/>
    <n v="0.39068293100000001"/>
    <n v="0"/>
    <n v="0"/>
    <n v="1"/>
    <n v="150"/>
  </r>
  <r>
    <x v="65"/>
    <n v="48744"/>
    <n v="0.42"/>
    <n v="0"/>
    <n v="0.42"/>
    <n v="0"/>
    <n v="0"/>
    <n v="0"/>
    <n v="0"/>
    <n v="0.42"/>
    <n v="0"/>
    <n v="0"/>
    <n v="0"/>
    <n v="0"/>
    <n v="0"/>
    <n v="0"/>
    <n v="0"/>
    <n v="0"/>
    <n v="0"/>
    <n v="0"/>
    <n v="448.97439546401921"/>
    <n v="0.31150880879999998"/>
    <n v="1"/>
    <n v="47.14"/>
    <n v="35.590000000000003"/>
    <n v="0.52793824300000003"/>
    <n v="0"/>
    <n v="0"/>
    <n v="0.42"/>
    <n v="63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43539"/>
    <n v="0.39"/>
    <n v="0"/>
    <n v="0"/>
    <n v="0"/>
    <n v="0"/>
    <n v="0"/>
    <n v="0"/>
    <n v="0"/>
    <n v="0"/>
    <n v="0"/>
    <n v="0"/>
    <n v="0"/>
    <n v="0"/>
    <n v="0"/>
    <n v="0"/>
    <n v="0"/>
    <n v="0"/>
    <n v="0"/>
    <n v="1073.9412431158169"/>
    <n v="2.3002313328000001"/>
    <n v="1"/>
    <n v="104.71"/>
    <n v="0"/>
    <n v="0.71188027600000003"/>
    <n v="0"/>
    <n v="0"/>
    <n v="0.39"/>
    <n v="58.5"/>
  </r>
  <r>
    <x v="66"/>
    <n v="50534"/>
    <n v="0.46"/>
    <n v="0"/>
    <n v="0"/>
    <n v="0"/>
    <n v="0"/>
    <n v="0"/>
    <n v="0"/>
    <n v="0"/>
    <n v="0"/>
    <n v="0"/>
    <n v="0"/>
    <n v="0"/>
    <n v="0"/>
    <n v="0"/>
    <n v="0"/>
    <n v="0"/>
    <n v="0"/>
    <n v="0"/>
    <n v="235.38846436903998"/>
    <n v="0.49891176809999999"/>
    <n v="1"/>
    <n v="27.07"/>
    <n v="0"/>
    <n v="0.44557930499999998"/>
    <n v="0"/>
    <n v="0"/>
    <n v="0.46"/>
    <n v="69"/>
  </r>
  <r>
    <x v="66"/>
    <n v="5055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68.92982617398945"/>
    <n v="0.35814152970000002"/>
    <n v="1"/>
    <n v="67.23"/>
    <n v="0"/>
    <n v="0.47038337200000002"/>
    <n v="0"/>
    <n v="0"/>
    <n v="1"/>
    <n v="150"/>
  </r>
  <r>
    <x v="66"/>
    <n v="44552"/>
    <n v="1.89"/>
    <n v="0"/>
    <n v="0"/>
    <n v="0"/>
    <n v="0"/>
    <n v="0"/>
    <n v="0"/>
    <n v="1"/>
    <n v="0"/>
    <n v="0"/>
    <n v="0"/>
    <n v="0"/>
    <n v="0"/>
    <n v="0"/>
    <n v="0"/>
    <n v="0"/>
    <n v="0"/>
    <n v="0"/>
    <n v="261.33180454745548"/>
    <n v="0.42697649539999999"/>
    <n v="1"/>
    <n v="123.48"/>
    <n v="116.14"/>
    <n v="0.44980709899999999"/>
    <n v="0"/>
    <n v="0"/>
    <n v="1.89"/>
    <n v="283.5"/>
  </r>
  <r>
    <x v="66"/>
    <n v="50567"/>
    <n v="1.72"/>
    <n v="0"/>
    <n v="0"/>
    <n v="0"/>
    <n v="0"/>
    <n v="0"/>
    <n v="0"/>
    <n v="1.72"/>
    <n v="0"/>
    <n v="0"/>
    <n v="0"/>
    <n v="0"/>
    <n v="0"/>
    <n v="0"/>
    <n v="0"/>
    <n v="0"/>
    <n v="0"/>
    <n v="0"/>
    <n v="479.47194482025134"/>
    <n v="0.45921250959999999"/>
    <n v="1"/>
    <n v="206.17"/>
    <n v="214.84"/>
    <n v="0.50597402999999996"/>
    <n v="0"/>
    <n v="0"/>
    <n v="1.72"/>
    <n v="258"/>
  </r>
  <r>
    <x v="66"/>
    <n v="44610"/>
    <n v="3.93"/>
    <n v="0"/>
    <n v="0.8"/>
    <n v="0"/>
    <n v="0"/>
    <n v="0"/>
    <n v="0"/>
    <n v="1.8"/>
    <n v="0"/>
    <n v="0"/>
    <n v="0"/>
    <n v="0"/>
    <n v="0"/>
    <n v="0"/>
    <n v="0"/>
    <n v="0"/>
    <n v="0"/>
    <n v="0"/>
    <n v="351.07929447656159"/>
    <n v="1.2533849424000001"/>
    <n v="1"/>
    <n v="344.94"/>
    <n v="613.66"/>
    <n v="0.47183749600000002"/>
    <n v="0"/>
    <n v="0"/>
    <n v="3.93"/>
    <n v="589.5"/>
  </r>
  <r>
    <x v="66"/>
    <n v="45591"/>
    <n v="17.559999999999999"/>
    <n v="0"/>
    <n v="4.87"/>
    <n v="0"/>
    <n v="0"/>
    <n v="0"/>
    <n v="0"/>
    <n v="6.54"/>
    <n v="0"/>
    <n v="0"/>
    <n v="0"/>
    <n v="0"/>
    <n v="0"/>
    <n v="0"/>
    <n v="0"/>
    <n v="0"/>
    <n v="0"/>
    <n v="0"/>
    <n v="761.11435785384799"/>
    <n v="1.0461611466"/>
    <n v="1"/>
    <n v="3341.29"/>
    <n v="1861"/>
    <n v="0.67912709999999998"/>
    <n v="0"/>
    <n v="0"/>
    <n v="17.559999999999999"/>
    <n v="2634"/>
  </r>
  <r>
    <x v="66"/>
    <n v="44974"/>
    <n v="3.56"/>
    <n v="0"/>
    <n v="0"/>
    <n v="0"/>
    <n v="0"/>
    <n v="0"/>
    <n v="0"/>
    <n v="0.3"/>
    <n v="0"/>
    <n v="0"/>
    <n v="0"/>
    <n v="0"/>
    <n v="0"/>
    <n v="0"/>
    <n v="0"/>
    <n v="0"/>
    <n v="0"/>
    <n v="0"/>
    <n v="326.58521855642078"/>
    <n v="0.20087097000000001"/>
    <n v="1"/>
    <n v="290.66000000000003"/>
    <n v="16.39"/>
    <n v="0.48188691299999997"/>
    <n v="0"/>
    <n v="0"/>
    <n v="3.56"/>
    <n v="534"/>
  </r>
  <r>
    <x v="66"/>
    <n v="4512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85.124003181045353"/>
    <n v="1.0744250469000001"/>
    <n v="1"/>
    <n v="21.28"/>
    <n v="292.24"/>
    <n v="0.40508573799999997"/>
    <n v="0"/>
    <n v="0"/>
    <n v="1"/>
    <n v="15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46946"/>
    <n v="2.13"/>
    <n v="0"/>
    <n v="0"/>
    <n v="0"/>
    <n v="0"/>
    <n v="0"/>
    <n v="0"/>
    <n v="2.13"/>
    <n v="1"/>
    <n v="0"/>
    <n v="0"/>
    <n v="0"/>
    <n v="0"/>
    <n v="0"/>
    <n v="2.08"/>
    <n v="0"/>
    <n v="0"/>
    <n v="0"/>
    <n v="610.7199959476801"/>
    <n v="0.41647474870000001"/>
    <n v="1"/>
    <n v="325.20999999999998"/>
    <n v="241.29"/>
    <n v="0.574723663"/>
    <n v="0"/>
    <n v="0"/>
    <n v="2.13"/>
    <n v="319.5"/>
  </r>
  <r>
    <x v="67"/>
    <n v="43752"/>
    <n v="0.65"/>
    <n v="0"/>
    <n v="0"/>
    <n v="0"/>
    <n v="0"/>
    <n v="0"/>
    <n v="0"/>
    <n v="0.65"/>
    <n v="0"/>
    <n v="0"/>
    <n v="0"/>
    <n v="0"/>
    <n v="0"/>
    <n v="0"/>
    <n v="0"/>
    <n v="0"/>
    <n v="0"/>
    <n v="0"/>
    <n v="195.16110414154781"/>
    <n v="1.2931511515"/>
    <n v="1"/>
    <n v="31.71"/>
    <n v="228.63"/>
    <n v="0.46646849499999998"/>
    <n v="0"/>
    <n v="0"/>
    <n v="0.65"/>
    <n v="97.5"/>
  </r>
  <r>
    <x v="67"/>
    <n v="43802"/>
    <n v="89.53"/>
    <n v="0"/>
    <n v="10.93"/>
    <n v="0.16"/>
    <n v="0"/>
    <n v="0"/>
    <n v="0"/>
    <n v="73.78"/>
    <n v="0.61"/>
    <n v="3.52"/>
    <n v="0"/>
    <n v="0"/>
    <n v="0"/>
    <n v="0"/>
    <n v="105.98"/>
    <n v="0"/>
    <n v="0.06"/>
    <n v="0"/>
    <n v="454.00578141101448"/>
    <n v="3.6729279115"/>
    <n v="1"/>
    <n v="10161.780000000001"/>
    <n v="73708.899999999994"/>
    <n v="0.53438618000000004"/>
    <n v="0"/>
    <n v="0"/>
    <n v="89.53"/>
    <n v="13429.5"/>
  </r>
  <r>
    <x v="67"/>
    <n v="43844"/>
    <n v="0.16"/>
    <n v="0"/>
    <n v="0"/>
    <n v="0"/>
    <n v="0"/>
    <n v="0"/>
    <n v="0"/>
    <n v="0"/>
    <n v="0"/>
    <n v="0"/>
    <n v="0"/>
    <n v="0"/>
    <n v="0"/>
    <n v="0"/>
    <n v="0.36"/>
    <n v="0"/>
    <n v="0"/>
    <n v="0"/>
    <n v="1635.2245477017691"/>
    <n v="3.3804575904999998"/>
    <n v="1"/>
    <n v="65.41"/>
    <n v="0"/>
    <n v="0.84118838500000004"/>
    <n v="0"/>
    <n v="0"/>
    <n v="0.16"/>
    <n v="24"/>
  </r>
  <r>
    <x v="67"/>
    <n v="46979"/>
    <n v="7.6"/>
    <n v="0"/>
    <n v="0"/>
    <n v="0.32"/>
    <n v="0"/>
    <n v="0"/>
    <n v="0"/>
    <n v="5.54"/>
    <n v="0"/>
    <n v="0"/>
    <n v="0"/>
    <n v="0"/>
    <n v="0"/>
    <n v="0"/>
    <n v="11.53"/>
    <n v="0"/>
    <n v="0.31"/>
    <n v="0"/>
    <n v="769.10153769067654"/>
    <n v="1.9955521261"/>
    <n v="1"/>
    <n v="1461.29"/>
    <n v="3007.06"/>
    <n v="0.60733533799999995"/>
    <n v="0"/>
    <n v="0"/>
    <n v="7.6"/>
    <n v="1140"/>
  </r>
  <r>
    <x v="67"/>
    <n v="46953"/>
    <n v="0.37"/>
    <n v="0"/>
    <n v="0"/>
    <n v="0"/>
    <n v="0"/>
    <n v="0"/>
    <n v="0"/>
    <n v="0.16"/>
    <n v="0"/>
    <n v="0"/>
    <n v="0"/>
    <n v="0"/>
    <n v="0"/>
    <n v="0"/>
    <n v="1.44"/>
    <n v="0"/>
    <n v="0.01"/>
    <n v="0"/>
    <n v="1684.2348410919162"/>
    <n v="2.2177521208000002"/>
    <n v="1"/>
    <n v="155.79"/>
    <n v="96.52"/>
    <n v="0.81904988700000003"/>
    <n v="0"/>
    <n v="0"/>
    <n v="0.37"/>
    <n v="55.5"/>
  </r>
  <r>
    <x v="67"/>
    <n v="47019"/>
    <n v="0.19"/>
    <n v="0"/>
    <n v="0"/>
    <n v="0"/>
    <n v="0"/>
    <n v="0"/>
    <n v="0"/>
    <n v="0"/>
    <n v="0"/>
    <n v="0"/>
    <n v="0"/>
    <n v="0"/>
    <n v="0"/>
    <n v="0"/>
    <n v="0"/>
    <n v="0"/>
    <n v="0"/>
    <n v="0"/>
    <n v="156.24796476641458"/>
    <n v="0.28475252620000002"/>
    <n v="1"/>
    <n v="7.42"/>
    <n v="0"/>
    <n v="0.40680514600000001"/>
    <n v="0"/>
    <n v="0"/>
    <n v="0.19"/>
    <n v="28.5"/>
  </r>
  <r>
    <x v="67"/>
    <n v="48751"/>
    <n v="0.38"/>
    <n v="0"/>
    <n v="0"/>
    <n v="0"/>
    <n v="0"/>
    <n v="0"/>
    <n v="0"/>
    <n v="0"/>
    <n v="0"/>
    <n v="0"/>
    <n v="0"/>
    <n v="0"/>
    <n v="0"/>
    <n v="0"/>
    <n v="0.11"/>
    <n v="0"/>
    <n v="0"/>
    <n v="0"/>
    <n v="552.95009786741275"/>
    <n v="1.0961041440999999"/>
    <n v="1"/>
    <n v="52.53"/>
    <n v="0"/>
    <n v="0.61078917499999996"/>
    <n v="0"/>
    <n v="0"/>
    <n v="0.38"/>
    <n v="57"/>
  </r>
  <r>
    <x v="67"/>
    <n v="48009"/>
    <n v="1.62"/>
    <n v="0"/>
    <n v="0"/>
    <n v="0"/>
    <n v="0"/>
    <n v="0"/>
    <n v="0"/>
    <n v="1.62"/>
    <n v="0"/>
    <n v="0"/>
    <n v="0"/>
    <n v="0"/>
    <n v="0"/>
    <n v="0"/>
    <n v="2.84"/>
    <n v="0"/>
    <n v="0"/>
    <n v="0"/>
    <n v="468.28425942335389"/>
    <n v="0.35964185119999997"/>
    <n v="1"/>
    <n v="189.66"/>
    <n v="158.47"/>
    <n v="0.49280977799999998"/>
    <n v="0"/>
    <n v="0"/>
    <n v="1.62"/>
    <n v="243.00000000000003"/>
  </r>
  <r>
    <x v="67"/>
    <n v="47001"/>
    <n v="5.75"/>
    <n v="0"/>
    <n v="0.57999999999999996"/>
    <n v="0"/>
    <n v="0"/>
    <n v="0"/>
    <n v="0"/>
    <n v="4.25"/>
    <n v="0"/>
    <n v="0"/>
    <n v="0"/>
    <n v="0"/>
    <n v="0"/>
    <n v="0"/>
    <n v="8.5299999999999994"/>
    <n v="0"/>
    <n v="0"/>
    <n v="0"/>
    <n v="594.36588471020877"/>
    <n v="1.1539599354000001"/>
    <n v="1"/>
    <n v="854.4"/>
    <n v="1333.98"/>
    <n v="0.60739051300000002"/>
    <n v="0"/>
    <n v="0"/>
    <n v="5.75"/>
    <n v="862.5"/>
  </r>
  <r>
    <x v="67"/>
    <n v="44800"/>
    <n v="1.95"/>
    <n v="0"/>
    <n v="0"/>
    <n v="0"/>
    <n v="0"/>
    <n v="0"/>
    <n v="0"/>
    <n v="0.95"/>
    <n v="0"/>
    <n v="0"/>
    <n v="0"/>
    <n v="0"/>
    <n v="0"/>
    <n v="0"/>
    <n v="1.18"/>
    <n v="0"/>
    <n v="0"/>
    <n v="0"/>
    <n v="751.72908667041872"/>
    <n v="1.7261732700000001"/>
    <n v="1"/>
    <n v="366.47"/>
    <n v="446.04"/>
    <n v="0.59243781699999998"/>
    <n v="0"/>
    <n v="0"/>
    <n v="1.95"/>
    <n v="292.5"/>
  </r>
  <r>
    <x v="67"/>
    <n v="48041"/>
    <n v="0.89"/>
    <n v="0"/>
    <n v="0"/>
    <n v="0"/>
    <n v="0"/>
    <n v="0"/>
    <n v="0"/>
    <n v="0.89"/>
    <n v="0"/>
    <n v="0"/>
    <n v="0"/>
    <n v="0"/>
    <n v="0"/>
    <n v="0"/>
    <n v="0"/>
    <n v="0"/>
    <n v="0"/>
    <n v="0"/>
    <n v="309.40398549356848"/>
    <n v="0.42147832419999998"/>
    <n v="1"/>
    <n v="68.84"/>
    <n v="102.03"/>
    <n v="0.454842511"/>
    <n v="0"/>
    <n v="0"/>
    <n v="0.89"/>
    <n v="133.5"/>
  </r>
  <r>
    <x v="67"/>
    <n v="44909"/>
    <n v="0.21"/>
    <n v="0"/>
    <n v="0"/>
    <n v="0"/>
    <n v="0"/>
    <n v="0"/>
    <n v="0"/>
    <n v="0.21"/>
    <n v="0"/>
    <n v="0"/>
    <n v="0"/>
    <n v="0"/>
    <n v="0"/>
    <n v="0"/>
    <n v="0"/>
    <n v="0"/>
    <n v="0"/>
    <n v="0"/>
    <n v="1232.9868147958166"/>
    <n v="1.8922585448"/>
    <n v="1"/>
    <n v="64.73"/>
    <n v="108.09"/>
    <n v="0.78552379999999999"/>
    <n v="0"/>
    <n v="0"/>
    <n v="0.21"/>
    <n v="31.5"/>
  </r>
  <r>
    <x v="67"/>
    <n v="45054"/>
    <n v="0.140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621.43583407768529"/>
    <n v="1.4793474798999999"/>
    <n v="1"/>
    <n v="21.75"/>
    <n v="0"/>
    <n v="0.63639511400000004"/>
    <n v="0"/>
    <n v="0"/>
    <n v="0.14000000000000001"/>
    <n v="21.000000000000004"/>
  </r>
  <r>
    <x v="67"/>
    <n v="45047"/>
    <n v="0.31"/>
    <n v="0"/>
    <n v="0"/>
    <n v="0"/>
    <n v="0"/>
    <n v="0"/>
    <n v="0"/>
    <n v="0.31"/>
    <n v="0"/>
    <n v="0"/>
    <n v="0"/>
    <n v="0"/>
    <n v="0"/>
    <n v="0"/>
    <n v="0.19"/>
    <n v="0"/>
    <n v="0"/>
    <n v="0"/>
    <n v="83.620651896782661"/>
    <n v="0.66135081969999998"/>
    <n v="1"/>
    <n v="6.48"/>
    <n v="55.77"/>
    <n v="0.38829070799999998"/>
    <n v="0"/>
    <n v="0"/>
    <n v="0.31"/>
    <n v="46.5"/>
  </r>
  <r>
    <x v="67"/>
    <n v="45070"/>
    <n v="11.29"/>
    <n v="0"/>
    <n v="1.43"/>
    <n v="0"/>
    <n v="0"/>
    <n v="0"/>
    <n v="0"/>
    <n v="7.95"/>
    <n v="0"/>
    <n v="0.28999999999999998"/>
    <n v="0"/>
    <n v="0"/>
    <n v="0"/>
    <n v="0"/>
    <n v="17.93"/>
    <n v="0"/>
    <n v="0.23"/>
    <n v="0"/>
    <n v="1923.466170566644"/>
    <n v="1.0213142019000001"/>
    <n v="1"/>
    <n v="5428.98"/>
    <n v="2208.4899999999998"/>
    <n v="0.84270771099999997"/>
    <n v="0"/>
    <n v="0"/>
    <n v="11.29"/>
    <n v="1693.4999999999998"/>
  </r>
  <r>
    <x v="67"/>
    <n v="45138"/>
    <n v="0.85"/>
    <n v="0"/>
    <n v="0"/>
    <n v="0"/>
    <n v="0"/>
    <n v="0"/>
    <n v="0"/>
    <n v="0.85"/>
    <n v="0"/>
    <n v="0"/>
    <n v="0"/>
    <n v="0"/>
    <n v="0"/>
    <n v="0"/>
    <n v="0"/>
    <n v="0"/>
    <n v="0"/>
    <n v="0"/>
    <n v="0"/>
    <n v="0.27267687219999998"/>
    <n v="1"/>
    <n v="0"/>
    <n v="63.04"/>
    <n v="0.27726853299999998"/>
    <n v="0"/>
    <n v="0"/>
    <n v="0.85"/>
    <n v="127.5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43794"/>
    <n v="3.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.6929575363"/>
    <n v="1"/>
    <n v="0"/>
    <n v="1381.45"/>
    <n v="0.30967760799999999"/>
    <n v="0"/>
    <n v="0"/>
    <n v="3.2"/>
    <n v="480"/>
  </r>
  <r>
    <x v="68"/>
    <n v="43786"/>
    <n v="56.69"/>
    <n v="1"/>
    <n v="3"/>
    <n v="0"/>
    <n v="0"/>
    <n v="0"/>
    <n v="0"/>
    <n v="52.69"/>
    <n v="0"/>
    <n v="0"/>
    <n v="0"/>
    <n v="4.55"/>
    <n v="0"/>
    <n v="0"/>
    <n v="0"/>
    <n v="0"/>
    <n v="0"/>
    <n v="0"/>
    <n v="1095.3886443246988"/>
    <n v="3.9572566881000002"/>
    <n v="1"/>
    <n v="15524.4"/>
    <n v="56714.14"/>
    <n v="0.76547957700000002"/>
    <n v="0"/>
    <n v="0"/>
    <n v="56.69"/>
    <n v="8503.5"/>
  </r>
  <r>
    <x v="68"/>
    <n v="43901"/>
    <n v="7"/>
    <n v="0"/>
    <n v="2"/>
    <n v="0"/>
    <n v="0"/>
    <n v="0"/>
    <n v="0"/>
    <n v="7"/>
    <n v="0"/>
    <n v="0"/>
    <n v="0"/>
    <n v="1"/>
    <n v="0"/>
    <n v="0"/>
    <n v="0"/>
    <n v="0"/>
    <n v="0"/>
    <n v="0"/>
    <n v="1665.9332201790639"/>
    <n v="3.7293898327999999"/>
    <n v="1"/>
    <n v="2915.38"/>
    <n v="7100.76"/>
    <n v="0.79655707600000003"/>
    <n v="0"/>
    <n v="0"/>
    <n v="7"/>
    <n v="1050"/>
  </r>
  <r>
    <x v="68"/>
    <n v="43950"/>
    <n v="86.01"/>
    <n v="0"/>
    <n v="3.63"/>
    <n v="0"/>
    <n v="0"/>
    <n v="0"/>
    <n v="3"/>
    <n v="84.5"/>
    <n v="0"/>
    <n v="0"/>
    <n v="0"/>
    <n v="22.2"/>
    <n v="0"/>
    <n v="0"/>
    <n v="0"/>
    <n v="0"/>
    <n v="0"/>
    <n v="0"/>
    <n v="1071.5962627888343"/>
    <n v="2.2047811682999998"/>
    <n v="1"/>
    <n v="23042"/>
    <n v="50674.69"/>
    <n v="0.74142154400000004"/>
    <n v="0"/>
    <n v="0"/>
    <n v="86.01"/>
    <n v="12901.5"/>
  </r>
  <r>
    <x v="68"/>
    <n v="44305"/>
    <n v="0.02"/>
    <n v="0"/>
    <n v="0"/>
    <n v="0"/>
    <n v="0"/>
    <n v="0"/>
    <n v="0"/>
    <n v="0.02"/>
    <n v="0"/>
    <n v="0"/>
    <n v="0"/>
    <n v="0"/>
    <n v="0"/>
    <n v="0"/>
    <n v="0"/>
    <n v="0"/>
    <n v="0"/>
    <n v="0"/>
    <n v="1417.3491487132028"/>
    <n v="0.94235080029999996"/>
    <n v="1"/>
    <n v="7.09"/>
    <n v="5.13"/>
    <n v="0.78123944300000003"/>
    <n v="0"/>
    <n v="0"/>
    <n v="0.02"/>
    <n v="3"/>
  </r>
  <r>
    <x v="68"/>
    <n v="44370"/>
    <n v="0.45"/>
    <n v="0"/>
    <n v="0"/>
    <n v="0"/>
    <n v="0"/>
    <n v="0"/>
    <n v="0"/>
    <n v="0.45"/>
    <n v="0"/>
    <n v="0"/>
    <n v="0"/>
    <n v="0"/>
    <n v="0"/>
    <n v="0"/>
    <n v="0"/>
    <n v="0"/>
    <n v="0"/>
    <n v="0"/>
    <n v="0"/>
    <n v="0.25999994539999999"/>
    <n v="1"/>
    <n v="0"/>
    <n v="31.82"/>
    <n v="0.05"/>
    <n v="0"/>
    <n v="0"/>
    <n v="0.45"/>
    <n v="67.5"/>
  </r>
  <r>
    <x v="68"/>
    <n v="45104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.63577925459999995"/>
    <n v="1"/>
    <n v="0"/>
    <n v="345.86"/>
    <n v="0.32598799899999997"/>
    <n v="0"/>
    <n v="0"/>
    <n v="2"/>
    <n v="30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4684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681.33616808746456"/>
    <n v="0.86148944549999995"/>
    <n v="1"/>
    <n v="170.33"/>
    <n v="0"/>
    <n v="0.60666933999999995"/>
    <n v="0"/>
    <n v="0"/>
    <n v="1"/>
    <n v="150"/>
  </r>
  <r>
    <x v="69"/>
    <n v="43620"/>
    <n v="7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5.65505881E-2"/>
    <n v="1"/>
    <n v="0"/>
    <n v="0"/>
    <n v="0.199475819"/>
    <n v="0"/>
    <n v="0"/>
    <n v="7"/>
    <n v="1050"/>
  </r>
  <r>
    <x v="69"/>
    <n v="46748"/>
    <n v="5.52"/>
    <n v="0"/>
    <n v="0"/>
    <n v="0.28999999999999998"/>
    <n v="0"/>
    <n v="0"/>
    <n v="5.23"/>
    <n v="0"/>
    <n v="0"/>
    <n v="0"/>
    <n v="0"/>
    <n v="0"/>
    <n v="0"/>
    <n v="0"/>
    <n v="0"/>
    <n v="0"/>
    <n v="0"/>
    <n v="0"/>
    <n v="0"/>
    <n v="0.1287707619"/>
    <n v="1"/>
    <n v="0"/>
    <n v="0"/>
    <n v="0.225324838"/>
    <n v="0"/>
    <n v="0"/>
    <n v="5.52"/>
    <n v="827.99999999999989"/>
  </r>
  <r>
    <x v="69"/>
    <n v="4686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37.4967237006052"/>
    <n v="0.16523741829999999"/>
    <n v="1"/>
    <n v="34.369999999999997"/>
    <n v="0"/>
    <n v="0.33769860099999999"/>
    <n v="0"/>
    <n v="0"/>
    <n v="1"/>
    <n v="150"/>
  </r>
  <r>
    <x v="69"/>
    <n v="43638"/>
    <n v="0.26"/>
    <n v="0"/>
    <n v="0"/>
    <n v="0"/>
    <n v="0"/>
    <n v="0"/>
    <n v="0.26"/>
    <n v="0"/>
    <n v="0"/>
    <n v="0"/>
    <n v="0"/>
    <n v="0"/>
    <n v="0"/>
    <n v="0"/>
    <n v="0"/>
    <n v="0"/>
    <n v="0"/>
    <n v="0"/>
    <n v="0"/>
    <n v="0.87628858320000003"/>
    <n v="1"/>
    <n v="0"/>
    <n v="0"/>
    <n v="0.31808153900000002"/>
    <n v="0"/>
    <n v="0"/>
    <n v="0.26"/>
    <n v="39"/>
  </r>
  <r>
    <x v="69"/>
    <n v="46755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.2268967046"/>
    <n v="1"/>
    <n v="0"/>
    <n v="0"/>
    <n v="0.15186519200000001"/>
    <n v="0"/>
    <n v="0"/>
    <n v="1"/>
    <n v="150"/>
  </r>
  <r>
    <x v="69"/>
    <n v="4694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610.7199959476801"/>
    <n v="0.41647474870000001"/>
    <n v="1"/>
    <n v="152.68"/>
    <n v="0"/>
    <n v="0.574723663"/>
    <n v="0"/>
    <n v="0"/>
    <n v="1"/>
    <n v="150"/>
  </r>
  <r>
    <x v="69"/>
    <n v="43802"/>
    <n v="67.180000000000007"/>
    <n v="0"/>
    <n v="18.29"/>
    <n v="0"/>
    <n v="0"/>
    <n v="0"/>
    <n v="48.89"/>
    <n v="7"/>
    <n v="0"/>
    <n v="0"/>
    <n v="0"/>
    <n v="14.96"/>
    <n v="0"/>
    <n v="0"/>
    <n v="0"/>
    <n v="0"/>
    <n v="0"/>
    <n v="0"/>
    <n v="454.00578141101448"/>
    <n v="3.6729279115"/>
    <n v="1"/>
    <n v="7625.03"/>
    <n v="6993.25"/>
    <n v="0.53438618000000004"/>
    <n v="0"/>
    <n v="0"/>
    <n v="67.180000000000007"/>
    <n v="10077.000000000002"/>
  </r>
  <r>
    <x v="69"/>
    <n v="43877"/>
    <n v="1.53"/>
    <n v="0"/>
    <n v="0"/>
    <n v="0"/>
    <n v="0"/>
    <n v="0"/>
    <n v="1.53"/>
    <n v="0"/>
    <n v="0"/>
    <n v="0"/>
    <n v="0"/>
    <n v="0"/>
    <n v="0"/>
    <n v="0"/>
    <n v="0"/>
    <n v="0"/>
    <n v="0"/>
    <n v="0"/>
    <n v="368.29343461474542"/>
    <n v="0.64318991780000001"/>
    <n v="1"/>
    <n v="140.87"/>
    <n v="0"/>
    <n v="0.48889373899999999"/>
    <n v="0"/>
    <n v="0"/>
    <n v="1.53"/>
    <n v="229.5"/>
  </r>
  <r>
    <x v="69"/>
    <n v="47027"/>
    <n v="6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9.4266410999999994E-2"/>
    <n v="1"/>
    <n v="0"/>
    <n v="0"/>
    <n v="0.22631918000000001"/>
    <n v="0"/>
    <n v="0"/>
    <n v="6"/>
    <n v="900"/>
  </r>
  <r>
    <x v="69"/>
    <n v="46961"/>
    <n v="10.34"/>
    <n v="0"/>
    <n v="1"/>
    <n v="0"/>
    <n v="0"/>
    <n v="0"/>
    <n v="9.34"/>
    <n v="0"/>
    <n v="0"/>
    <n v="0"/>
    <n v="0"/>
    <n v="5.34"/>
    <n v="0"/>
    <n v="0"/>
    <n v="0"/>
    <n v="0"/>
    <n v="0"/>
    <n v="0"/>
    <n v="0"/>
    <n v="0.31863044439999999"/>
    <n v="1"/>
    <n v="0"/>
    <n v="0"/>
    <n v="0.273342056"/>
    <n v="0"/>
    <n v="0"/>
    <n v="10.34"/>
    <n v="1551"/>
  </r>
  <r>
    <x v="69"/>
    <n v="46979"/>
    <n v="2.97"/>
    <n v="0"/>
    <n v="0"/>
    <n v="0"/>
    <n v="0"/>
    <n v="0"/>
    <n v="2.97"/>
    <n v="1"/>
    <n v="0"/>
    <n v="0"/>
    <n v="0"/>
    <n v="1"/>
    <n v="0"/>
    <n v="0"/>
    <n v="0"/>
    <n v="0"/>
    <n v="0"/>
    <n v="0"/>
    <n v="769.10153769067654"/>
    <n v="1.9955521261"/>
    <n v="1"/>
    <n v="571.05999999999995"/>
    <n v="542.79"/>
    <n v="0.60733533799999995"/>
    <n v="0"/>
    <n v="0"/>
    <n v="2.97"/>
    <n v="445.50000000000006"/>
  </r>
  <r>
    <x v="69"/>
    <n v="47019"/>
    <n v="13.07"/>
    <n v="0"/>
    <n v="0"/>
    <n v="0"/>
    <n v="0"/>
    <n v="0"/>
    <n v="13.07"/>
    <n v="0"/>
    <n v="0"/>
    <n v="0"/>
    <n v="0"/>
    <n v="3"/>
    <n v="0"/>
    <n v="0"/>
    <n v="0"/>
    <n v="0"/>
    <n v="0"/>
    <n v="0"/>
    <n v="156.24796476641458"/>
    <n v="0.28475252620000002"/>
    <n v="1"/>
    <n v="510.54"/>
    <n v="0"/>
    <n v="0.40680514600000001"/>
    <n v="0"/>
    <n v="0"/>
    <n v="13.07"/>
    <n v="1960.5"/>
  </r>
  <r>
    <x v="69"/>
    <n v="47985"/>
    <n v="5"/>
    <n v="0"/>
    <n v="1.23"/>
    <n v="0"/>
    <n v="0"/>
    <n v="0"/>
    <n v="3.77"/>
    <n v="0"/>
    <n v="0"/>
    <n v="0"/>
    <n v="0"/>
    <n v="1"/>
    <n v="0"/>
    <n v="0"/>
    <n v="0"/>
    <n v="0"/>
    <n v="0"/>
    <n v="0"/>
    <n v="157.85415157126371"/>
    <n v="0.211347543"/>
    <n v="1"/>
    <n v="197.32"/>
    <n v="0"/>
    <n v="0.36948985499999998"/>
    <n v="0"/>
    <n v="0"/>
    <n v="5"/>
    <n v="750"/>
  </r>
  <r>
    <x v="69"/>
    <n v="48264"/>
    <n v="2.4700000000000002"/>
    <n v="0"/>
    <n v="0.17"/>
    <n v="0"/>
    <n v="0"/>
    <n v="0"/>
    <n v="2.2999999999999998"/>
    <n v="0"/>
    <n v="0"/>
    <n v="0"/>
    <n v="0"/>
    <n v="0"/>
    <n v="0"/>
    <n v="0"/>
    <n v="0"/>
    <n v="0"/>
    <n v="0"/>
    <n v="0"/>
    <n v="246.13461835772884"/>
    <n v="0.3042197525"/>
    <n v="1"/>
    <n v="151.99"/>
    <n v="0"/>
    <n v="0.41005223800000001"/>
    <n v="0"/>
    <n v="0"/>
    <n v="2.4700000000000002"/>
    <n v="370.50000000000006"/>
  </r>
  <r>
    <x v="69"/>
    <n v="48009"/>
    <n v="7"/>
    <n v="0"/>
    <n v="0"/>
    <n v="0.03"/>
    <n v="0"/>
    <n v="1"/>
    <n v="5.97"/>
    <n v="0"/>
    <n v="0"/>
    <n v="0"/>
    <n v="0"/>
    <n v="2"/>
    <n v="0"/>
    <n v="0"/>
    <n v="0"/>
    <n v="0"/>
    <n v="0"/>
    <n v="0"/>
    <n v="468.28425942335389"/>
    <n v="0.35964185119999997"/>
    <n v="1"/>
    <n v="819.5"/>
    <n v="0"/>
    <n v="0.49280977799999998"/>
    <n v="0"/>
    <n v="0"/>
    <n v="7"/>
    <n v="1050"/>
  </r>
  <r>
    <x v="69"/>
    <n v="44297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1063.7302032921527"/>
    <n v="2.6250218156999998"/>
    <n v="1"/>
    <n v="265.93"/>
    <n v="0"/>
    <n v="0.73337430400000003"/>
    <n v="0"/>
    <n v="0"/>
    <n v="1"/>
    <n v="150"/>
  </r>
  <r>
    <x v="69"/>
    <n v="4553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659.62051187182294"/>
    <n v="0.99428099910000001"/>
    <n v="1"/>
    <n v="164.91"/>
    <n v="0"/>
    <n v="0.55622552999999997"/>
    <n v="0"/>
    <n v="0"/>
    <n v="1"/>
    <n v="150"/>
  </r>
  <r>
    <x v="69"/>
    <n v="46995"/>
    <n v="5"/>
    <n v="0"/>
    <n v="0"/>
    <n v="0"/>
    <n v="0"/>
    <n v="0"/>
    <n v="5"/>
    <n v="0"/>
    <n v="0"/>
    <n v="0"/>
    <n v="0"/>
    <n v="1"/>
    <n v="0"/>
    <n v="0"/>
    <n v="0"/>
    <n v="0"/>
    <n v="0"/>
    <n v="0"/>
    <n v="0"/>
    <n v="2.84665827E-2"/>
    <n v="1"/>
    <n v="0"/>
    <n v="0"/>
    <n v="0.31057968200000002"/>
    <n v="0"/>
    <n v="0"/>
    <n v="5"/>
    <n v="750"/>
  </r>
  <r>
    <x v="69"/>
    <n v="44453"/>
    <n v="0.06"/>
    <n v="0"/>
    <n v="0"/>
    <n v="0"/>
    <n v="0"/>
    <n v="0"/>
    <n v="0.06"/>
    <n v="0"/>
    <n v="0"/>
    <n v="0"/>
    <n v="0"/>
    <n v="0"/>
    <n v="0"/>
    <n v="0"/>
    <n v="0"/>
    <n v="0"/>
    <n v="0"/>
    <n v="0"/>
    <n v="619.34967114587289"/>
    <n v="1.6817848263999999"/>
    <n v="1"/>
    <n v="9.2899999999999991"/>
    <n v="0"/>
    <n v="0.57930011599999998"/>
    <n v="0"/>
    <n v="0"/>
    <n v="0.06"/>
    <n v="9"/>
  </r>
  <r>
    <x v="69"/>
    <n v="48025"/>
    <n v="2"/>
    <n v="0"/>
    <n v="0"/>
    <n v="0"/>
    <n v="0"/>
    <n v="0"/>
    <n v="2"/>
    <n v="1"/>
    <n v="0"/>
    <n v="0"/>
    <n v="0"/>
    <n v="0"/>
    <n v="0"/>
    <n v="0"/>
    <n v="0"/>
    <n v="0"/>
    <n v="0"/>
    <n v="0"/>
    <n v="327.50029904695037"/>
    <n v="0.84953125740000002"/>
    <n v="1"/>
    <n v="163.75"/>
    <n v="231.07"/>
    <n v="0.454795159"/>
    <n v="0"/>
    <n v="0"/>
    <n v="2"/>
    <n v="300"/>
  </r>
  <r>
    <x v="69"/>
    <n v="46763"/>
    <n v="25.02"/>
    <n v="0"/>
    <n v="2.12"/>
    <n v="0"/>
    <n v="0"/>
    <n v="0"/>
    <n v="22.9"/>
    <n v="0"/>
    <n v="0"/>
    <n v="0"/>
    <n v="0"/>
    <n v="4"/>
    <n v="0"/>
    <n v="0"/>
    <n v="0"/>
    <n v="0"/>
    <n v="0"/>
    <n v="0"/>
    <n v="24.905238530621165"/>
    <n v="1.7653588000000001E-2"/>
    <n v="1"/>
    <n v="155.78"/>
    <n v="0"/>
    <n v="0.328230778"/>
    <n v="0"/>
    <n v="0"/>
    <n v="25.02"/>
    <n v="3753"/>
  </r>
  <r>
    <x v="69"/>
    <n v="46896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533.48519593357275"/>
    <n v="0.31646637080000001"/>
    <n v="1"/>
    <n v="400.11"/>
    <n v="0"/>
    <n v="0.584336415"/>
    <n v="0"/>
    <n v="0"/>
    <n v="3"/>
    <n v="450"/>
  </r>
  <r>
    <x v="69"/>
    <n v="47001"/>
    <n v="8"/>
    <n v="0"/>
    <n v="0"/>
    <n v="0"/>
    <n v="0"/>
    <n v="0"/>
    <n v="8"/>
    <n v="2"/>
    <n v="0"/>
    <n v="0"/>
    <n v="0"/>
    <n v="1"/>
    <n v="0"/>
    <n v="0"/>
    <n v="0"/>
    <n v="0"/>
    <n v="0"/>
    <n v="0"/>
    <n v="594.36588471020877"/>
    <n v="1.1539599354000001"/>
    <n v="1"/>
    <n v="1188.73"/>
    <n v="627.75"/>
    <n v="0.60739051300000002"/>
    <n v="0"/>
    <n v="0"/>
    <n v="8"/>
    <n v="1200"/>
  </r>
  <r>
    <x v="69"/>
    <n v="44800"/>
    <n v="11.1"/>
    <n v="0"/>
    <n v="1"/>
    <n v="0"/>
    <n v="0"/>
    <n v="0"/>
    <n v="10.1"/>
    <n v="0"/>
    <n v="0"/>
    <n v="0"/>
    <n v="0"/>
    <n v="0"/>
    <n v="0"/>
    <n v="0"/>
    <n v="0"/>
    <n v="0"/>
    <n v="0"/>
    <n v="0"/>
    <n v="751.72908667041872"/>
    <n v="1.7261732700000001"/>
    <n v="1"/>
    <n v="2086.0500000000002"/>
    <n v="0"/>
    <n v="0.59243781699999998"/>
    <n v="0"/>
    <n v="0"/>
    <n v="11.1"/>
    <n v="1665"/>
  </r>
  <r>
    <x v="69"/>
    <n v="49528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988.32181509720954"/>
    <n v="1.5568033720000001"/>
    <n v="1"/>
    <n v="247.08"/>
    <n v="0"/>
    <n v="0.72712868600000002"/>
    <n v="0"/>
    <n v="0"/>
    <n v="1"/>
    <n v="150"/>
  </r>
  <r>
    <x v="69"/>
    <n v="48041"/>
    <n v="7.48"/>
    <n v="0"/>
    <n v="0"/>
    <n v="0.21"/>
    <n v="0"/>
    <n v="0"/>
    <n v="7.27"/>
    <n v="1"/>
    <n v="0"/>
    <n v="0"/>
    <n v="0"/>
    <n v="2"/>
    <n v="0"/>
    <n v="0"/>
    <n v="0"/>
    <n v="0"/>
    <n v="0"/>
    <n v="0"/>
    <n v="309.40398549356848"/>
    <n v="0.42147832419999998"/>
    <n v="1"/>
    <n v="578.59"/>
    <n v="114.64"/>
    <n v="0.454842511"/>
    <n v="0"/>
    <n v="0"/>
    <n v="7.48"/>
    <n v="1122"/>
  </r>
  <r>
    <x v="69"/>
    <n v="44933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6.9701099999999998E-4"/>
    <n v="1"/>
    <n v="0"/>
    <n v="0"/>
    <n v="0.05"/>
    <n v="0"/>
    <n v="0"/>
    <n v="3"/>
    <n v="450"/>
  </r>
  <r>
    <x v="69"/>
    <n v="45047"/>
    <n v="53.03"/>
    <n v="0"/>
    <n v="8"/>
    <n v="0"/>
    <n v="0"/>
    <n v="0"/>
    <n v="45.03"/>
    <n v="3"/>
    <n v="0"/>
    <n v="0"/>
    <n v="0"/>
    <n v="14.08"/>
    <n v="0"/>
    <n v="0"/>
    <n v="0"/>
    <n v="0"/>
    <n v="0"/>
    <n v="0"/>
    <n v="83.620651896782661"/>
    <n v="0.66135081969999998"/>
    <n v="1"/>
    <n v="1108.5999999999999"/>
    <n v="539.66"/>
    <n v="0.38829070799999998"/>
    <n v="0"/>
    <n v="0"/>
    <n v="53.03"/>
    <n v="7954.5"/>
  </r>
  <r>
    <x v="69"/>
    <n v="45070"/>
    <n v="4"/>
    <n v="0"/>
    <n v="1"/>
    <n v="0"/>
    <n v="0"/>
    <n v="0"/>
    <n v="3"/>
    <n v="0"/>
    <n v="0"/>
    <n v="0"/>
    <n v="0"/>
    <n v="1"/>
    <n v="0"/>
    <n v="0"/>
    <n v="0"/>
    <n v="0"/>
    <n v="0"/>
    <n v="0"/>
    <n v="1923.466170566644"/>
    <n v="1.0213142019000001"/>
    <n v="1"/>
    <n v="1923.47"/>
    <n v="0"/>
    <n v="0.84270771099999997"/>
    <n v="0"/>
    <n v="0"/>
    <n v="4"/>
    <n v="600"/>
  </r>
  <r>
    <x v="69"/>
    <n v="45138"/>
    <n v="18.600000000000001"/>
    <n v="0"/>
    <n v="1"/>
    <n v="0"/>
    <n v="0"/>
    <n v="0"/>
    <n v="17.600000000000001"/>
    <n v="1"/>
    <n v="0"/>
    <n v="0"/>
    <n v="0"/>
    <n v="3"/>
    <n v="0"/>
    <n v="0"/>
    <n v="0"/>
    <n v="0"/>
    <n v="0"/>
    <n v="0"/>
    <n v="0"/>
    <n v="0.27267687219999998"/>
    <n v="1"/>
    <n v="0"/>
    <n v="74.17"/>
    <n v="0.27726853299999998"/>
    <n v="0"/>
    <n v="0"/>
    <n v="18.600000000000001"/>
    <n v="279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4362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5.65505881E-2"/>
    <n v="1"/>
    <n v="0"/>
    <n v="15.38"/>
    <n v="0.199475819"/>
    <n v="0"/>
    <n v="0"/>
    <n v="1"/>
    <n v="150"/>
  </r>
  <r>
    <x v="70"/>
    <n v="43802"/>
    <n v="344.86"/>
    <n v="3.24"/>
    <n v="4"/>
    <n v="1"/>
    <n v="0"/>
    <n v="0"/>
    <n v="0"/>
    <n v="344.86"/>
    <n v="48.72"/>
    <n v="151.12"/>
    <n v="90.17"/>
    <n v="141.9"/>
    <n v="0"/>
    <n v="0"/>
    <n v="0"/>
    <n v="0"/>
    <n v="0"/>
    <n v="0"/>
    <n v="454.00578141101448"/>
    <n v="3.6729279115"/>
    <n v="1"/>
    <n v="39142.11"/>
    <n v="344527.69"/>
    <n v="0.53438618000000004"/>
    <n v="0"/>
    <n v="0"/>
    <n v="344.86"/>
    <n v="51729"/>
  </r>
  <r>
    <x v="70"/>
    <n v="43877"/>
    <n v="2"/>
    <n v="0"/>
    <n v="0"/>
    <n v="0"/>
    <n v="0"/>
    <n v="0"/>
    <n v="0"/>
    <n v="2"/>
    <n v="1"/>
    <n v="1"/>
    <n v="0"/>
    <n v="1"/>
    <n v="0"/>
    <n v="0"/>
    <n v="0"/>
    <n v="0"/>
    <n v="0"/>
    <n v="0"/>
    <n v="368.29343461474542"/>
    <n v="0.64318991780000001"/>
    <n v="1"/>
    <n v="184.15"/>
    <n v="349.9"/>
    <n v="0.48889373899999999"/>
    <n v="0"/>
    <n v="0"/>
    <n v="2"/>
    <n v="300"/>
  </r>
  <r>
    <x v="70"/>
    <n v="46961"/>
    <n v="4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.31863044439999999"/>
    <n v="1"/>
    <n v="0"/>
    <n v="346.67"/>
    <n v="0.273342056"/>
    <n v="0"/>
    <n v="0"/>
    <n v="4"/>
    <n v="600"/>
  </r>
  <r>
    <x v="70"/>
    <n v="46979"/>
    <n v="3"/>
    <n v="0"/>
    <n v="0"/>
    <n v="0"/>
    <n v="0"/>
    <n v="0"/>
    <n v="0"/>
    <n v="3"/>
    <n v="0"/>
    <n v="1"/>
    <n v="0"/>
    <n v="0"/>
    <n v="0"/>
    <n v="0"/>
    <n v="0"/>
    <n v="0"/>
    <n v="0"/>
    <n v="0"/>
    <n v="769.10153769067654"/>
    <n v="1.9955521261"/>
    <n v="1"/>
    <n v="576.83000000000004"/>
    <n v="1628.37"/>
    <n v="0.60733533799999995"/>
    <n v="0"/>
    <n v="0"/>
    <n v="3"/>
    <n v="450"/>
  </r>
  <r>
    <x v="70"/>
    <n v="47019"/>
    <n v="1.96"/>
    <n v="0"/>
    <n v="0"/>
    <n v="0"/>
    <n v="0"/>
    <n v="0"/>
    <n v="0"/>
    <n v="1.96"/>
    <n v="0"/>
    <n v="0.98"/>
    <n v="0"/>
    <n v="0"/>
    <n v="0"/>
    <n v="0"/>
    <n v="0"/>
    <n v="0"/>
    <n v="0"/>
    <n v="0"/>
    <n v="156.24796476641458"/>
    <n v="0.28475252620000002"/>
    <n v="1"/>
    <n v="76.56"/>
    <n v="151.81"/>
    <n v="0.40680514600000001"/>
    <n v="0"/>
    <n v="0"/>
    <n v="1.96"/>
    <n v="294"/>
  </r>
  <r>
    <x v="70"/>
    <n v="45047"/>
    <n v="14.65"/>
    <n v="0"/>
    <n v="0.49"/>
    <n v="0"/>
    <n v="0"/>
    <n v="0"/>
    <n v="0"/>
    <n v="14.65"/>
    <n v="3.99"/>
    <n v="3.91"/>
    <n v="1.5"/>
    <n v="5.95"/>
    <n v="0"/>
    <n v="0"/>
    <n v="0"/>
    <n v="0"/>
    <n v="0"/>
    <n v="0"/>
    <n v="83.620651896782661"/>
    <n v="0.66135081969999998"/>
    <n v="1"/>
    <n v="306.26"/>
    <n v="2635.35"/>
    <n v="0.38829070799999998"/>
    <n v="0"/>
    <n v="0"/>
    <n v="14.65"/>
    <n v="2197.5"/>
  </r>
  <r>
    <x v="70"/>
    <n v="45070"/>
    <n v="9"/>
    <n v="0"/>
    <n v="0"/>
    <n v="0"/>
    <n v="0"/>
    <n v="0"/>
    <n v="0"/>
    <n v="9"/>
    <n v="1"/>
    <n v="3"/>
    <n v="1"/>
    <n v="2"/>
    <n v="0"/>
    <n v="0"/>
    <n v="0"/>
    <n v="0"/>
    <n v="0"/>
    <n v="0"/>
    <n v="1923.466170566644"/>
    <n v="1.0213142019000001"/>
    <n v="1"/>
    <n v="4327.8"/>
    <n v="2500.1799999999998"/>
    <n v="0.84270771099999997"/>
    <n v="0"/>
    <n v="0"/>
    <n v="9"/>
    <n v="1350"/>
  </r>
  <r>
    <x v="70"/>
    <n v="45138"/>
    <n v="2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0.27267687219999998"/>
    <n v="1"/>
    <n v="0"/>
    <n v="148.34"/>
    <n v="0.27726853299999998"/>
    <n v="0"/>
    <n v="0"/>
    <n v="2"/>
    <n v="30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43786"/>
    <n v="110.74"/>
    <n v="1"/>
    <n v="5"/>
    <n v="0"/>
    <n v="0"/>
    <n v="0"/>
    <n v="0"/>
    <n v="110.74"/>
    <n v="0"/>
    <n v="0"/>
    <n v="0"/>
    <n v="31.31"/>
    <n v="0"/>
    <n v="0"/>
    <n v="0"/>
    <n v="0"/>
    <n v="0"/>
    <n v="0"/>
    <n v="1095.3886443246988"/>
    <n v="3.9572566881000002"/>
    <n v="1"/>
    <n v="30325.83"/>
    <n v="119197.64"/>
    <n v="0.76547957700000002"/>
    <n v="0"/>
    <n v="0"/>
    <n v="110.74"/>
    <n v="16611"/>
  </r>
  <r>
    <x v="71"/>
    <n v="44040"/>
    <n v="4"/>
    <n v="0"/>
    <n v="0"/>
    <n v="0"/>
    <n v="0"/>
    <n v="0"/>
    <n v="0"/>
    <n v="4"/>
    <n v="0"/>
    <n v="0"/>
    <n v="0"/>
    <n v="4"/>
    <n v="0"/>
    <n v="0"/>
    <n v="0"/>
    <n v="0"/>
    <n v="0"/>
    <n v="0"/>
    <n v="992.12530306095016"/>
    <n v="2.2657848934999998"/>
    <n v="1"/>
    <n v="992.13"/>
    <n v="2465.17"/>
    <n v="0.72055886300000005"/>
    <n v="0"/>
    <n v="0"/>
    <n v="4"/>
    <n v="60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2"/>
    <n v="43794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.6929575363"/>
    <n v="1"/>
    <n v="0"/>
    <n v="460.48"/>
    <n v="0.30967760799999999"/>
    <n v="0"/>
    <n v="0"/>
    <n v="1"/>
    <n v="150"/>
  </r>
  <r>
    <x v="72"/>
    <n v="43786"/>
    <n v="95.22"/>
    <n v="0"/>
    <n v="2"/>
    <n v="1"/>
    <n v="0"/>
    <n v="1"/>
    <n v="0"/>
    <n v="95.22"/>
    <n v="0"/>
    <n v="0"/>
    <n v="0"/>
    <n v="95.22"/>
    <n v="0"/>
    <n v="0"/>
    <n v="0"/>
    <n v="0"/>
    <n v="0"/>
    <n v="0"/>
    <n v="1095.3886443246988"/>
    <n v="3.9572566881000002"/>
    <n v="1"/>
    <n v="26075.73"/>
    <n v="102492.32"/>
    <n v="0.76547957700000002"/>
    <n v="0"/>
    <n v="0"/>
    <n v="95.22"/>
    <n v="14283"/>
  </r>
  <r>
    <x v="72"/>
    <n v="4404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92.12530306095016"/>
    <n v="2.2657848934999998"/>
    <n v="1"/>
    <n v="248.03"/>
    <n v="616.29"/>
    <n v="0.72055886300000005"/>
    <n v="0"/>
    <n v="0"/>
    <n v="1"/>
    <n v="150"/>
  </r>
  <r>
    <x v="72"/>
    <n v="44305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417.3491487132028"/>
    <n v="0.94235080029999996"/>
    <n v="1"/>
    <n v="354.34"/>
    <n v="256.32"/>
    <n v="0.78123944300000003"/>
    <n v="0"/>
    <n v="0"/>
    <n v="1"/>
    <n v="150"/>
  </r>
  <r>
    <x v="72"/>
    <n v="44750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.62225380509999995"/>
    <n v="1"/>
    <n v="0"/>
    <n v="338.51"/>
    <n v="0.425171886"/>
    <n v="0"/>
    <n v="0"/>
    <n v="2"/>
    <n v="300"/>
  </r>
  <r>
    <x v="72"/>
    <n v="45005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325.59139187654893"/>
    <n v="1.7679598572999999"/>
    <n v="1"/>
    <n v="162.80000000000001"/>
    <n v="961.77"/>
    <n v="0.39817260300000001"/>
    <n v="0"/>
    <n v="0"/>
    <n v="2"/>
    <n v="300"/>
  </r>
  <r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50690"/>
    <n v="1"/>
    <n v="0"/>
    <n v="0"/>
    <n v="0"/>
    <n v="0"/>
    <n v="0"/>
    <n v="0"/>
    <n v="0"/>
    <n v="0"/>
    <n v="0"/>
    <n v="0"/>
    <n v="0"/>
    <n v="0"/>
    <n v="0.1"/>
    <n v="0"/>
    <n v="0"/>
    <n v="0"/>
    <n v="0"/>
    <n v="287.33699061584332"/>
    <n v="0.51684633700000004"/>
    <n v="1"/>
    <n v="71.83"/>
    <n v="0"/>
    <n v="0.47174296999999998"/>
    <n v="0"/>
    <n v="0"/>
    <n v="1"/>
    <n v="150"/>
  </r>
  <r>
    <x v="73"/>
    <n v="4436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94.869008809635275"/>
    <n v="0.52077289439999996"/>
    <n v="1"/>
    <n v="23.72"/>
    <n v="0"/>
    <n v="0.40103628899999999"/>
    <n v="0"/>
    <n v="0"/>
    <n v="1"/>
    <n v="150"/>
  </r>
  <r>
    <x v="73"/>
    <n v="4460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326.47608091266414"/>
    <n v="0.99458624039999999"/>
    <n v="1"/>
    <n v="244.86"/>
    <n v="0"/>
    <n v="0.47172598199999999"/>
    <n v="0"/>
    <n v="0"/>
    <n v="3"/>
    <n v="450"/>
  </r>
  <r>
    <x v="73"/>
    <n v="4560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96625094160000002"/>
    <n v="1"/>
    <n v="0"/>
    <n v="262.82"/>
    <n v="0.29168379300000002"/>
    <n v="0"/>
    <n v="0"/>
    <n v="1"/>
    <n v="150"/>
  </r>
  <r>
    <x v="73"/>
    <n v="4822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6.219830439533272"/>
    <n v="0.88910344330000002"/>
    <n v="1"/>
    <n v="6.55"/>
    <n v="0"/>
    <n v="0.40948401499999998"/>
    <n v="0"/>
    <n v="0"/>
    <n v="1"/>
    <n v="150"/>
  </r>
  <r>
    <x v="73"/>
    <n v="44875"/>
    <n v="1.75"/>
    <n v="0"/>
    <n v="1"/>
    <n v="0"/>
    <n v="0"/>
    <n v="0"/>
    <n v="0"/>
    <n v="0"/>
    <n v="0"/>
    <n v="0"/>
    <n v="0"/>
    <n v="0"/>
    <n v="0"/>
    <n v="0.15"/>
    <n v="0"/>
    <n v="0"/>
    <n v="0"/>
    <n v="0"/>
    <n v="0"/>
    <n v="0.20364269469999999"/>
    <n v="1"/>
    <n v="0"/>
    <n v="0"/>
    <n v="0.336492662"/>
    <n v="0"/>
    <n v="0"/>
    <n v="1.75"/>
    <n v="262.5"/>
  </r>
  <r>
    <x v="73"/>
    <n v="44909"/>
    <n v="236.14"/>
    <n v="0"/>
    <n v="52.42"/>
    <n v="5.26"/>
    <n v="0"/>
    <n v="0"/>
    <n v="5"/>
    <n v="206.39"/>
    <n v="0"/>
    <n v="0"/>
    <n v="0"/>
    <n v="0"/>
    <n v="0"/>
    <n v="3.91"/>
    <n v="0"/>
    <n v="0"/>
    <n v="0"/>
    <n v="0"/>
    <n v="1232.9868147958166"/>
    <n v="1.8922585448"/>
    <n v="1"/>
    <n v="72789.38"/>
    <n v="106227.76"/>
    <n v="0.78552379999999999"/>
    <n v="0"/>
    <n v="0"/>
    <n v="236.14"/>
    <n v="35421"/>
  </r>
  <r>
    <x v="73"/>
    <n v="48231"/>
    <n v="7.13"/>
    <n v="0"/>
    <n v="1"/>
    <n v="0"/>
    <n v="0"/>
    <n v="0"/>
    <n v="0"/>
    <n v="7.13"/>
    <n v="0"/>
    <n v="0"/>
    <n v="0"/>
    <n v="0"/>
    <n v="0"/>
    <n v="0.15"/>
    <n v="0"/>
    <n v="0"/>
    <n v="0"/>
    <n v="0"/>
    <n v="710.46474099151123"/>
    <n v="1.3976599478"/>
    <n v="1"/>
    <n v="1266.4000000000001"/>
    <n v="2710.57"/>
    <n v="0.59894108400000001"/>
    <n v="0"/>
    <n v="0"/>
    <n v="7.13"/>
    <n v="1069.5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4"/>
    <n v="43802"/>
    <n v="68.73"/>
    <n v="2"/>
    <n v="2.71"/>
    <n v="1"/>
    <n v="0"/>
    <n v="0"/>
    <n v="0"/>
    <n v="68.73"/>
    <n v="8.23"/>
    <n v="22.4"/>
    <n v="0"/>
    <n v="47.74"/>
    <n v="0"/>
    <n v="0"/>
    <n v="0"/>
    <n v="0"/>
    <n v="0"/>
    <n v="0"/>
    <n v="454.00578141101448"/>
    <n v="3.6729279115"/>
    <n v="1"/>
    <n v="7800.95"/>
    <n v="68663.77"/>
    <n v="0.53438618000000004"/>
    <n v="0"/>
    <n v="0"/>
    <n v="68.73"/>
    <n v="10309.5"/>
  </r>
  <r>
    <x v="74"/>
    <n v="47019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56.24796476641458"/>
    <n v="0.28475252620000002"/>
    <n v="1"/>
    <n v="39.06"/>
    <n v="77.45"/>
    <n v="0.40680514600000001"/>
    <n v="0"/>
    <n v="0"/>
    <n v="1"/>
    <n v="150"/>
  </r>
  <r>
    <x v="74"/>
    <n v="44800"/>
    <n v="47.68"/>
    <n v="2"/>
    <n v="3"/>
    <n v="0"/>
    <n v="0"/>
    <n v="0"/>
    <n v="0"/>
    <n v="47.68"/>
    <n v="12.76"/>
    <n v="8"/>
    <n v="0"/>
    <n v="38.82"/>
    <n v="0"/>
    <n v="0"/>
    <n v="0"/>
    <n v="0"/>
    <n v="0"/>
    <n v="0"/>
    <n v="751.72908667041872"/>
    <n v="1.7261732700000001"/>
    <n v="1"/>
    <n v="8960.61"/>
    <n v="22386.67"/>
    <n v="0.59243781699999998"/>
    <n v="0"/>
    <n v="0"/>
    <n v="47.68"/>
    <n v="7152"/>
  </r>
  <r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5"/>
    <n v="43802"/>
    <n v="97.41"/>
    <n v="0"/>
    <n v="8.9499999999999993"/>
    <n v="0"/>
    <n v="0"/>
    <n v="0"/>
    <n v="0"/>
    <n v="97.41"/>
    <n v="8.61"/>
    <n v="56.23"/>
    <n v="0"/>
    <n v="0"/>
    <n v="0"/>
    <n v="0"/>
    <n v="0"/>
    <n v="0"/>
    <n v="0"/>
    <n v="0"/>
    <n v="454.00578141101448"/>
    <n v="3.6729279115"/>
    <n v="1"/>
    <n v="11056.18"/>
    <n v="97316.13"/>
    <n v="0.53438618000000004"/>
    <n v="0"/>
    <n v="0"/>
    <n v="97.41"/>
    <n v="14611.5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6"/>
    <n v="43752"/>
    <n v="258.64999999999998"/>
    <n v="12.9"/>
    <n v="23.82"/>
    <n v="0"/>
    <n v="0"/>
    <n v="0"/>
    <n v="0"/>
    <n v="258.64999999999998"/>
    <n v="0"/>
    <n v="0"/>
    <n v="0"/>
    <n v="151.57"/>
    <n v="0"/>
    <n v="0"/>
    <n v="0"/>
    <n v="0"/>
    <n v="0"/>
    <n v="0"/>
    <n v="195.16110414154781"/>
    <n v="1.2931511515"/>
    <n v="1"/>
    <n v="12619.6"/>
    <n v="90976.8"/>
    <n v="0.46646849499999998"/>
    <n v="0"/>
    <n v="0"/>
    <n v="258.64999999999998"/>
    <n v="38797.5"/>
  </r>
  <r>
    <x v="76"/>
    <n v="47340"/>
    <n v="0.56000000000000005"/>
    <n v="0"/>
    <n v="0"/>
    <n v="0"/>
    <n v="0"/>
    <n v="0"/>
    <n v="0"/>
    <n v="0.56000000000000005"/>
    <n v="0"/>
    <n v="0"/>
    <n v="0"/>
    <n v="0.56000000000000005"/>
    <n v="0"/>
    <n v="0"/>
    <n v="0"/>
    <n v="0"/>
    <n v="0"/>
    <n v="0"/>
    <n v="0"/>
    <n v="6.4440304500000004E-2"/>
    <n v="1"/>
    <n v="0"/>
    <n v="9.82"/>
    <n v="0.32791545599999999"/>
    <n v="0"/>
    <n v="0"/>
    <n v="0.56000000000000005"/>
    <n v="84.000000000000014"/>
  </r>
  <r>
    <x v="76"/>
    <n v="44412"/>
    <n v="0.1"/>
    <n v="0"/>
    <n v="7.0000000000000007E-2"/>
    <n v="0"/>
    <n v="0"/>
    <n v="0"/>
    <n v="0"/>
    <n v="0.1"/>
    <n v="0"/>
    <n v="0"/>
    <n v="0"/>
    <n v="0"/>
    <n v="0"/>
    <n v="0"/>
    <n v="0"/>
    <n v="0"/>
    <n v="0"/>
    <n v="0"/>
    <n v="1173.7675101870461"/>
    <n v="0.9689045906"/>
    <n v="1"/>
    <n v="29.34"/>
    <n v="26.35"/>
    <n v="0.76093659300000005"/>
    <n v="0"/>
    <n v="0"/>
    <n v="0.1"/>
    <n v="15"/>
  </r>
  <r>
    <x v="76"/>
    <n v="4635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95.940921356350984"/>
    <n v="0.55633709860000002"/>
    <n v="1"/>
    <n v="23.99"/>
    <n v="151.32"/>
    <n v="0.42032972200000002"/>
    <n v="0"/>
    <n v="0"/>
    <n v="1"/>
    <n v="150"/>
  </r>
  <r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43752"/>
    <n v="317.36"/>
    <n v="8"/>
    <n v="21.05"/>
    <n v="1"/>
    <n v="0"/>
    <n v="0"/>
    <n v="0"/>
    <n v="316.52"/>
    <n v="0"/>
    <n v="14.15"/>
    <n v="0"/>
    <n v="139.12"/>
    <n v="0"/>
    <n v="0"/>
    <n v="0"/>
    <n v="0"/>
    <n v="0"/>
    <n v="0"/>
    <n v="195.16110414154781"/>
    <n v="1.2931511515"/>
    <n v="1"/>
    <n v="15484.08"/>
    <n v="111331.83"/>
    <n v="0.46646849499999998"/>
    <n v="0"/>
    <n v="0"/>
    <n v="317.36"/>
    <n v="47604"/>
  </r>
  <r>
    <x v="77"/>
    <n v="44412"/>
    <n v="4.58"/>
    <n v="0"/>
    <n v="0"/>
    <n v="0"/>
    <n v="0"/>
    <n v="0"/>
    <n v="0"/>
    <n v="4.58"/>
    <n v="0"/>
    <n v="0"/>
    <n v="0"/>
    <n v="0.57999999999999996"/>
    <n v="0"/>
    <n v="0"/>
    <n v="0"/>
    <n v="0"/>
    <n v="0"/>
    <n v="0"/>
    <n v="1173.7675101870461"/>
    <n v="0.9689045906"/>
    <n v="1"/>
    <n v="1343.96"/>
    <n v="1207.02"/>
    <n v="0.76093659300000005"/>
    <n v="0"/>
    <n v="0"/>
    <n v="4.58"/>
    <n v="687"/>
  </r>
  <r>
    <x v="77"/>
    <n v="44511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1269.6174486830321"/>
    <n v="1.5678650262"/>
    <n v="1"/>
    <n v="634.80999999999995"/>
    <n v="852.92"/>
    <n v="0.79408692999999997"/>
    <n v="0"/>
    <n v="0"/>
    <n v="2"/>
    <n v="300"/>
  </r>
  <r>
    <x v="77"/>
    <n v="44578"/>
    <n v="7.02"/>
    <n v="0"/>
    <n v="0"/>
    <n v="0"/>
    <n v="0"/>
    <n v="0"/>
    <n v="0"/>
    <n v="7.02"/>
    <n v="0"/>
    <n v="0"/>
    <n v="0"/>
    <n v="2"/>
    <n v="0"/>
    <n v="0"/>
    <n v="0"/>
    <n v="0"/>
    <n v="0"/>
    <n v="0"/>
    <n v="161.70979342812737"/>
    <n v="1.7628578681"/>
    <n v="1"/>
    <n v="283.8"/>
    <n v="3366.07"/>
    <n v="0.393118878"/>
    <n v="0"/>
    <n v="0"/>
    <n v="7.02"/>
    <n v="1053"/>
  </r>
  <r>
    <x v="77"/>
    <n v="44693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274.66710676944211"/>
    <n v="1.4034529542"/>
    <n v="1"/>
    <n v="68.67"/>
    <n v="381.74"/>
    <n v="0.48519359099999998"/>
    <n v="0"/>
    <n v="0"/>
    <n v="1"/>
    <n v="150"/>
  </r>
  <r>
    <x v="77"/>
    <n v="44719"/>
    <n v="2.42"/>
    <n v="0"/>
    <n v="0"/>
    <n v="0"/>
    <n v="0"/>
    <n v="0"/>
    <n v="0"/>
    <n v="2.42"/>
    <n v="0"/>
    <n v="0"/>
    <n v="0"/>
    <n v="0.85"/>
    <n v="0"/>
    <n v="0"/>
    <n v="0"/>
    <n v="0"/>
    <n v="0"/>
    <n v="0"/>
    <n v="599.36300916146934"/>
    <n v="2.7926402906000001"/>
    <n v="1"/>
    <n v="362.61"/>
    <n v="1838.23"/>
    <n v="0.58580121100000004"/>
    <n v="0"/>
    <n v="0"/>
    <n v="2.42"/>
    <n v="363"/>
  </r>
  <r>
    <x v="77"/>
    <n v="4635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95.940921356350984"/>
    <n v="0.55633709860000002"/>
    <n v="1"/>
    <n v="23.99"/>
    <n v="151.32"/>
    <n v="0.42032972200000002"/>
    <n v="0"/>
    <n v="0"/>
    <n v="1"/>
    <n v="150"/>
  </r>
  <r>
    <x v="77"/>
    <n v="4408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99.0659966759705"/>
    <n v="1.0846163491"/>
    <n v="1"/>
    <n v="99.77"/>
    <n v="295.02"/>
    <n v="0.55386638899999996"/>
    <n v="0"/>
    <n v="0"/>
    <n v="1"/>
    <n v="15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8"/>
    <n v="43844"/>
    <n v="152.74"/>
    <n v="5.92"/>
    <n v="13.15"/>
    <n v="1"/>
    <n v="0"/>
    <n v="0"/>
    <n v="1"/>
    <n v="152.74"/>
    <n v="0"/>
    <n v="14.99"/>
    <n v="0"/>
    <n v="103.49"/>
    <n v="0"/>
    <n v="0"/>
    <n v="0"/>
    <n v="0"/>
    <n v="0"/>
    <n v="0"/>
    <n v="1635.2245477017691"/>
    <n v="3.3804575904999998"/>
    <n v="1"/>
    <n v="62441.05"/>
    <n v="140442.06"/>
    <n v="0.84118838500000004"/>
    <n v="0"/>
    <n v="0"/>
    <n v="152.74"/>
    <n v="22911"/>
  </r>
  <r>
    <x v="78"/>
    <n v="48751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552.95009786741275"/>
    <n v="1.0961041440999999"/>
    <n v="1"/>
    <n v="276.48"/>
    <n v="596.28"/>
    <n v="0.61078917499999996"/>
    <n v="0"/>
    <n v="0"/>
    <n v="2"/>
    <n v="300"/>
  </r>
  <r>
    <x v="78"/>
    <n v="4868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1.780351581602446"/>
    <n v="2.6752548679000001"/>
    <n v="1"/>
    <n v="22.95"/>
    <n v="727.67"/>
    <n v="0.41139015000000001"/>
    <n v="0"/>
    <n v="0"/>
    <n v="1"/>
    <n v="150"/>
  </r>
  <r>
    <x v="78"/>
    <n v="48702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1185.2952812025621"/>
    <n v="1.8289560841000001"/>
    <n v="1"/>
    <n v="592.65"/>
    <n v="994.95"/>
    <n v="0.78987808599999998"/>
    <n v="0"/>
    <n v="0"/>
    <n v="2"/>
    <n v="300"/>
  </r>
  <r>
    <x v="78"/>
    <n v="48736"/>
    <n v="4.12"/>
    <n v="0"/>
    <n v="0"/>
    <n v="0"/>
    <n v="0"/>
    <n v="0"/>
    <n v="0"/>
    <n v="4.12"/>
    <n v="0"/>
    <n v="0"/>
    <n v="0"/>
    <n v="4.12"/>
    <n v="0"/>
    <n v="0"/>
    <n v="0"/>
    <n v="0"/>
    <n v="0"/>
    <n v="0"/>
    <n v="1118.8489355616391"/>
    <n v="4.2330263958999996"/>
    <n v="1"/>
    <n v="1152.4100000000001"/>
    <n v="4743.7"/>
    <n v="0.68086584000000006"/>
    <n v="0"/>
    <n v="0"/>
    <n v="4.12"/>
    <n v="618"/>
  </r>
  <r>
    <x v="78"/>
    <n v="48694"/>
    <n v="4.8499999999999996"/>
    <n v="0"/>
    <n v="0"/>
    <n v="0"/>
    <n v="0"/>
    <n v="0"/>
    <n v="0"/>
    <n v="4.8499999999999996"/>
    <n v="0"/>
    <n v="0"/>
    <n v="0"/>
    <n v="2.85"/>
    <n v="0"/>
    <n v="0"/>
    <n v="0"/>
    <n v="0"/>
    <n v="0"/>
    <n v="0"/>
    <n v="1248.7247346686736"/>
    <n v="3.9918988903999999"/>
    <n v="1"/>
    <n v="1514.08"/>
    <n v="5266.11"/>
    <n v="0.78548638900000001"/>
    <n v="0"/>
    <n v="0"/>
    <n v="4.8499999999999996"/>
    <n v="727.5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43844"/>
    <n v="132.87"/>
    <n v="0"/>
    <n v="17.62"/>
    <n v="1.44"/>
    <n v="0"/>
    <n v="0"/>
    <n v="0.65"/>
    <n v="117.51"/>
    <n v="0"/>
    <n v="0"/>
    <n v="0"/>
    <n v="0"/>
    <n v="0"/>
    <n v="0"/>
    <n v="189.14"/>
    <n v="0"/>
    <n v="0.71"/>
    <n v="0"/>
    <n v="1635.2245477017691"/>
    <n v="3.3804575904999998"/>
    <n v="1"/>
    <n v="54318.07"/>
    <n v="108048.62"/>
    <n v="0.84118838500000004"/>
    <n v="0"/>
    <n v="0"/>
    <n v="132.87"/>
    <n v="19930.5"/>
  </r>
  <r>
    <x v="79"/>
    <n v="46235"/>
    <n v="0.94"/>
    <n v="0"/>
    <n v="0"/>
    <n v="0"/>
    <n v="0"/>
    <n v="0"/>
    <n v="0"/>
    <n v="0.94"/>
    <n v="0"/>
    <n v="0"/>
    <n v="0"/>
    <n v="0"/>
    <n v="0"/>
    <n v="0"/>
    <n v="0.12"/>
    <n v="0"/>
    <n v="0"/>
    <n v="0"/>
    <n v="125.18317143623626"/>
    <n v="0.44202886790000001"/>
    <n v="1"/>
    <n v="29.42"/>
    <n v="113.02"/>
    <n v="0.42300343899999998"/>
    <n v="0"/>
    <n v="0"/>
    <n v="0.94"/>
    <n v="141"/>
  </r>
  <r>
    <x v="79"/>
    <n v="48751"/>
    <n v="7.3"/>
    <n v="0"/>
    <n v="0.31"/>
    <n v="0"/>
    <n v="0"/>
    <n v="0"/>
    <n v="0"/>
    <n v="7.3"/>
    <n v="0"/>
    <n v="0"/>
    <n v="0"/>
    <n v="0"/>
    <n v="0"/>
    <n v="0"/>
    <n v="5.09"/>
    <n v="0"/>
    <n v="0"/>
    <n v="0"/>
    <n v="552.95009786741275"/>
    <n v="1.0961041440999999"/>
    <n v="1"/>
    <n v="1009.13"/>
    <n v="2176.42"/>
    <n v="0.61078917499999996"/>
    <n v="0"/>
    <n v="0"/>
    <n v="7.3"/>
    <n v="1095"/>
  </r>
  <r>
    <x v="79"/>
    <n v="48686"/>
    <n v="2.95"/>
    <n v="0"/>
    <n v="1.63"/>
    <n v="0"/>
    <n v="0"/>
    <n v="0"/>
    <n v="0"/>
    <n v="2.66"/>
    <n v="0"/>
    <n v="0"/>
    <n v="0"/>
    <n v="0"/>
    <n v="0"/>
    <n v="0"/>
    <n v="1.48"/>
    <n v="0"/>
    <n v="0"/>
    <n v="0"/>
    <n v="91.780351581602446"/>
    <n v="2.6752548679000001"/>
    <n v="1"/>
    <n v="67.69"/>
    <n v="1935.6"/>
    <n v="0.41139015000000001"/>
    <n v="0"/>
    <n v="0"/>
    <n v="2.95"/>
    <n v="442.5"/>
  </r>
  <r>
    <x v="79"/>
    <n v="44180"/>
    <n v="0.76"/>
    <n v="0"/>
    <n v="0.63"/>
    <n v="0"/>
    <n v="0"/>
    <n v="0"/>
    <n v="0"/>
    <n v="0.76"/>
    <n v="0"/>
    <n v="0"/>
    <n v="0"/>
    <n v="0"/>
    <n v="0"/>
    <n v="0"/>
    <n v="1.36"/>
    <n v="0"/>
    <n v="0"/>
    <n v="0"/>
    <n v="9.825272079576445"/>
    <n v="0.78455399329999997"/>
    <n v="1"/>
    <n v="1.87"/>
    <n v="162.18"/>
    <n v="0.34891477100000001"/>
    <n v="0"/>
    <n v="0"/>
    <n v="0.76"/>
    <n v="114"/>
  </r>
  <r>
    <x v="79"/>
    <n v="48702"/>
    <n v="1.1000000000000001"/>
    <n v="0"/>
    <n v="0.93"/>
    <n v="0"/>
    <n v="0"/>
    <n v="0"/>
    <n v="0"/>
    <n v="1.03"/>
    <n v="0"/>
    <n v="0"/>
    <n v="0"/>
    <n v="0"/>
    <n v="0"/>
    <n v="0"/>
    <n v="1.19"/>
    <n v="0"/>
    <n v="0"/>
    <n v="0"/>
    <n v="1185.2952812025621"/>
    <n v="1.8289560841000001"/>
    <n v="1"/>
    <n v="325.95999999999998"/>
    <n v="512.4"/>
    <n v="0.78987808599999998"/>
    <n v="0"/>
    <n v="0"/>
    <n v="1.1000000000000001"/>
    <n v="165"/>
  </r>
  <r>
    <x v="79"/>
    <n v="44396"/>
    <n v="1.19"/>
    <n v="0"/>
    <n v="0"/>
    <n v="0"/>
    <n v="0"/>
    <n v="0"/>
    <n v="0"/>
    <n v="0.41"/>
    <n v="0"/>
    <n v="0"/>
    <n v="0"/>
    <n v="0"/>
    <n v="0"/>
    <n v="0"/>
    <n v="0.93"/>
    <n v="0"/>
    <n v="0"/>
    <n v="0"/>
    <n v="145.47924093771991"/>
    <n v="0.59669372279999999"/>
    <n v="1"/>
    <n v="43.28"/>
    <n v="66.540000000000006"/>
    <n v="0.39980179999999998"/>
    <n v="0"/>
    <n v="0"/>
    <n v="1.19"/>
    <n v="178.5"/>
  </r>
  <r>
    <x v="79"/>
    <n v="48710"/>
    <n v="0.12"/>
    <n v="0"/>
    <n v="0"/>
    <n v="0"/>
    <n v="0"/>
    <n v="0"/>
    <n v="0"/>
    <n v="0.12"/>
    <n v="0"/>
    <n v="0"/>
    <n v="0"/>
    <n v="0"/>
    <n v="0"/>
    <n v="0"/>
    <n v="0"/>
    <n v="0"/>
    <n v="0"/>
    <n v="0"/>
    <n v="726.72951254947156"/>
    <n v="1.2307659473999999"/>
    <n v="1"/>
    <n v="21.8"/>
    <n v="40.17"/>
    <n v="0.63428701200000004"/>
    <n v="0"/>
    <n v="0"/>
    <n v="0.12"/>
    <n v="18"/>
  </r>
  <r>
    <x v="79"/>
    <n v="48728"/>
    <n v="0.87"/>
    <n v="0"/>
    <n v="0"/>
    <n v="0"/>
    <n v="0"/>
    <n v="0"/>
    <n v="0"/>
    <n v="0.7"/>
    <n v="0"/>
    <n v="0"/>
    <n v="0"/>
    <n v="0"/>
    <n v="0"/>
    <n v="0"/>
    <n v="3.01"/>
    <n v="0"/>
    <n v="0"/>
    <n v="0"/>
    <n v="339.34607502485409"/>
    <n v="0.50344486980000003"/>
    <n v="1"/>
    <n v="73.81"/>
    <n v="95.86"/>
    <n v="0.54698346600000003"/>
    <n v="0"/>
    <n v="0"/>
    <n v="0.87"/>
    <n v="130.5"/>
  </r>
  <r>
    <x v="79"/>
    <n v="48736"/>
    <n v="2.38"/>
    <n v="0"/>
    <n v="0"/>
    <n v="0"/>
    <n v="0"/>
    <n v="0"/>
    <n v="0"/>
    <n v="2.38"/>
    <n v="0"/>
    <n v="0"/>
    <n v="0"/>
    <n v="0"/>
    <n v="0"/>
    <n v="0"/>
    <n v="3.86"/>
    <n v="0"/>
    <n v="0"/>
    <n v="0"/>
    <n v="1118.8489355616391"/>
    <n v="4.2330263958999996"/>
    <n v="1"/>
    <n v="665.72"/>
    <n v="2740.29"/>
    <n v="0.68086584000000006"/>
    <n v="0"/>
    <n v="0"/>
    <n v="2.38"/>
    <n v="357"/>
  </r>
  <r>
    <x v="79"/>
    <n v="44586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4.4660519999999999E-3"/>
    <n v="1"/>
    <n v="0"/>
    <n v="0.18"/>
    <n v="0.43801517899999998"/>
    <n v="0"/>
    <n v="0"/>
    <n v="0.15"/>
    <n v="22.5"/>
  </r>
  <r>
    <x v="79"/>
    <n v="45617"/>
    <n v="1.6"/>
    <n v="0"/>
    <n v="0"/>
    <n v="0"/>
    <n v="0"/>
    <n v="0"/>
    <n v="0"/>
    <n v="0"/>
    <n v="0"/>
    <n v="0"/>
    <n v="0"/>
    <n v="0"/>
    <n v="0"/>
    <n v="0"/>
    <n v="0.52"/>
    <n v="0"/>
    <n v="0"/>
    <n v="0"/>
    <n v="124.70879710932269"/>
    <n v="0.1171450919"/>
    <n v="1"/>
    <n v="49.88"/>
    <n v="0"/>
    <n v="0.40488059700000001"/>
    <n v="0"/>
    <n v="0"/>
    <n v="1.6"/>
    <n v="240"/>
  </r>
  <r>
    <x v="79"/>
    <n v="48694"/>
    <n v="12.96"/>
    <n v="0"/>
    <n v="1.35"/>
    <n v="0"/>
    <n v="0"/>
    <n v="0"/>
    <n v="1"/>
    <n v="10.95"/>
    <n v="0"/>
    <n v="0"/>
    <n v="0"/>
    <n v="0"/>
    <n v="0"/>
    <n v="0"/>
    <n v="18.91"/>
    <n v="0"/>
    <n v="0.04"/>
    <n v="0"/>
    <n v="1248.7247346686736"/>
    <n v="3.9918988903999999"/>
    <n v="1"/>
    <n v="4045.87"/>
    <n v="11889.47"/>
    <n v="0.78548638900000001"/>
    <n v="0"/>
    <n v="0"/>
    <n v="12.96"/>
    <n v="1944.0000000000002"/>
  </r>
  <r>
    <x v="79"/>
    <n v="44925"/>
    <n v="1.03"/>
    <n v="0"/>
    <n v="0"/>
    <n v="0"/>
    <n v="0"/>
    <n v="0"/>
    <n v="0"/>
    <n v="1.03"/>
    <n v="0"/>
    <n v="0"/>
    <n v="0"/>
    <n v="0"/>
    <n v="0"/>
    <n v="0"/>
    <n v="0.31"/>
    <n v="0"/>
    <n v="0"/>
    <n v="0"/>
    <n v="193.29826192656577"/>
    <n v="0.51921023610000006"/>
    <n v="1"/>
    <n v="49.77"/>
    <n v="145.46"/>
    <n v="0.447162436"/>
    <n v="0"/>
    <n v="0"/>
    <n v="1.03"/>
    <n v="154.5"/>
  </r>
  <r>
    <x v="79"/>
    <n v="48744"/>
    <n v="0.47"/>
    <n v="0"/>
    <n v="0"/>
    <n v="0"/>
    <n v="0"/>
    <n v="0"/>
    <n v="0"/>
    <n v="0.47"/>
    <n v="0"/>
    <n v="0"/>
    <n v="0"/>
    <n v="0"/>
    <n v="0"/>
    <n v="0"/>
    <n v="0"/>
    <n v="0"/>
    <n v="0"/>
    <n v="0"/>
    <n v="448.97439546401921"/>
    <n v="0.31150880879999998"/>
    <n v="1"/>
    <n v="52.75"/>
    <n v="39.82"/>
    <n v="0.52793824300000003"/>
    <n v="0"/>
    <n v="0"/>
    <n v="0.47"/>
    <n v="70.5"/>
  </r>
  <r>
    <x v="79"/>
    <n v="44958"/>
    <n v="1.1499999999999999"/>
    <n v="0"/>
    <n v="0"/>
    <n v="0.77"/>
    <n v="0"/>
    <n v="0"/>
    <n v="0"/>
    <n v="1.1499999999999999"/>
    <n v="0"/>
    <n v="0"/>
    <n v="0"/>
    <n v="0"/>
    <n v="0"/>
    <n v="0"/>
    <n v="3.24"/>
    <n v="0"/>
    <n v="0"/>
    <n v="0"/>
    <n v="0"/>
    <n v="0.52469289910000005"/>
    <n v="1"/>
    <n v="0"/>
    <n v="164.12"/>
    <n v="0.29313963300000001"/>
    <n v="0"/>
    <n v="0"/>
    <n v="1.1499999999999999"/>
    <n v="172.5"/>
  </r>
  <r>
    <x v="79"/>
    <n v="45054"/>
    <n v="5.51"/>
    <n v="0"/>
    <n v="1.1299999999999999"/>
    <n v="0"/>
    <n v="0"/>
    <n v="0"/>
    <n v="0"/>
    <n v="4.8099999999999996"/>
    <n v="0"/>
    <n v="0"/>
    <n v="0"/>
    <n v="0"/>
    <n v="0"/>
    <n v="0"/>
    <n v="3.2"/>
    <n v="0"/>
    <n v="0"/>
    <n v="0"/>
    <n v="621.43583407768529"/>
    <n v="1.4793474798999999"/>
    <n v="1"/>
    <n v="856.03"/>
    <n v="1935.46"/>
    <n v="0.63639511400000004"/>
    <n v="0"/>
    <n v="0"/>
    <n v="5.51"/>
    <n v="826.5"/>
  </r>
  <r>
    <x v="79"/>
    <n v="45153"/>
    <n v="0.54"/>
    <n v="0"/>
    <n v="0"/>
    <n v="0"/>
    <n v="0"/>
    <n v="0"/>
    <n v="0"/>
    <n v="0.54"/>
    <n v="0"/>
    <n v="0"/>
    <n v="0"/>
    <n v="0"/>
    <n v="0"/>
    <n v="0"/>
    <n v="1.06"/>
    <n v="0"/>
    <n v="0"/>
    <n v="0"/>
    <n v="328.08909753919994"/>
    <n v="1.4471382725999999"/>
    <n v="1"/>
    <n v="44.29"/>
    <n v="212.56"/>
    <n v="0.47848379000000002"/>
    <n v="0"/>
    <n v="0"/>
    <n v="0.54"/>
    <n v="81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0"/>
    <n v="44362"/>
    <n v="2.88"/>
    <n v="0"/>
    <n v="0"/>
    <n v="0"/>
    <n v="0"/>
    <n v="0"/>
    <n v="0"/>
    <n v="2.88"/>
    <n v="0"/>
    <n v="0"/>
    <n v="0"/>
    <n v="2.88"/>
    <n v="0"/>
    <n v="0"/>
    <n v="0"/>
    <n v="0"/>
    <n v="0"/>
    <n v="0"/>
    <n v="94.869008809635275"/>
    <n v="0.52077289439999996"/>
    <n v="1"/>
    <n v="68.31"/>
    <n v="407.95"/>
    <n v="0.40103628899999999"/>
    <n v="0"/>
    <n v="0"/>
    <n v="2.88"/>
    <n v="432"/>
  </r>
  <r>
    <x v="80"/>
    <n v="47084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542.0977802668524"/>
    <n v="0.62705419659999995"/>
    <n v="1"/>
    <n v="135.52000000000001"/>
    <n v="170.56"/>
    <n v="0.51046127699999999"/>
    <n v="0"/>
    <n v="0"/>
    <n v="1"/>
    <n v="150"/>
  </r>
  <r>
    <x v="80"/>
    <n v="48223"/>
    <n v="10.85"/>
    <n v="1"/>
    <n v="1"/>
    <n v="0"/>
    <n v="0"/>
    <n v="0"/>
    <n v="0"/>
    <n v="10.85"/>
    <n v="0"/>
    <n v="0"/>
    <n v="0"/>
    <n v="7.46"/>
    <n v="0"/>
    <n v="0"/>
    <n v="0"/>
    <n v="0"/>
    <n v="0"/>
    <n v="0"/>
    <n v="26.219830439533272"/>
    <n v="0.88910344330000002"/>
    <n v="1"/>
    <n v="71.12"/>
    <n v="2623.92"/>
    <n v="0.40948401499999998"/>
    <n v="0"/>
    <n v="0"/>
    <n v="10.85"/>
    <n v="1627.5"/>
  </r>
  <r>
    <x v="80"/>
    <n v="44875"/>
    <n v="0.36"/>
    <n v="0"/>
    <n v="0"/>
    <n v="0"/>
    <n v="0"/>
    <n v="0"/>
    <n v="0"/>
    <n v="0.36"/>
    <n v="0"/>
    <n v="0"/>
    <n v="0"/>
    <n v="0.33"/>
    <n v="0"/>
    <n v="0"/>
    <n v="0"/>
    <n v="0"/>
    <n v="0"/>
    <n v="0"/>
    <n v="0"/>
    <n v="0.20364269469999999"/>
    <n v="1"/>
    <n v="0"/>
    <n v="19.940000000000001"/>
    <n v="0.336492662"/>
    <n v="0"/>
    <n v="0"/>
    <n v="0.36"/>
    <n v="54"/>
  </r>
  <r>
    <x v="80"/>
    <n v="44909"/>
    <n v="344.61"/>
    <n v="10.68"/>
    <n v="27.15"/>
    <n v="2.19"/>
    <n v="0"/>
    <n v="0"/>
    <n v="1"/>
    <n v="344.61"/>
    <n v="0"/>
    <n v="3"/>
    <n v="0"/>
    <n v="162.11000000000001"/>
    <n v="0"/>
    <n v="0"/>
    <n v="0"/>
    <n v="0"/>
    <n v="0"/>
    <n v="0"/>
    <n v="1232.9868147958166"/>
    <n v="1.8922585448"/>
    <n v="1"/>
    <n v="106224.9"/>
    <n v="177368.81"/>
    <n v="0.78552379999999999"/>
    <n v="0"/>
    <n v="0"/>
    <n v="344.61"/>
    <n v="51691.5"/>
  </r>
  <r>
    <x v="80"/>
    <n v="48231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710.46474099151123"/>
    <n v="1.3976599478"/>
    <n v="1"/>
    <n v="355.23"/>
    <n v="760.33"/>
    <n v="0.59894108400000001"/>
    <n v="0"/>
    <n v="0"/>
    <n v="2"/>
    <n v="300"/>
  </r>
  <r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43612"/>
    <n v="0.45"/>
    <n v="0.45"/>
    <n v="0"/>
    <n v="0"/>
    <n v="0"/>
    <n v="0"/>
    <n v="0"/>
    <n v="0.45"/>
    <n v="0"/>
    <n v="0"/>
    <n v="0"/>
    <n v="0.45"/>
    <n v="0"/>
    <n v="0"/>
    <n v="0"/>
    <n v="0"/>
    <n v="0"/>
    <n v="0"/>
    <n v="0"/>
    <n v="0.45239227970000001"/>
    <n v="1"/>
    <n v="0"/>
    <n v="55.37"/>
    <n v="0.29592442099999999"/>
    <n v="0"/>
    <n v="0"/>
    <n v="0.45"/>
    <n v="67.5"/>
  </r>
  <r>
    <x v="81"/>
    <n v="43653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6.7757745547834709"/>
    <n v="1.0190333101"/>
    <n v="1"/>
    <n v="1.69"/>
    <n v="277.18"/>
    <n v="0.31807660900000001"/>
    <n v="0"/>
    <n v="0"/>
    <n v="1"/>
    <n v="150"/>
  </r>
  <r>
    <x v="81"/>
    <n v="43786"/>
    <n v="253.02"/>
    <n v="6.44"/>
    <n v="14.45"/>
    <n v="0"/>
    <n v="0"/>
    <n v="0"/>
    <n v="1"/>
    <n v="253.02"/>
    <n v="0"/>
    <n v="37.24"/>
    <n v="0"/>
    <n v="105.52"/>
    <n v="0"/>
    <n v="0"/>
    <n v="0"/>
    <n v="0"/>
    <n v="0"/>
    <n v="0"/>
    <n v="1095.3886443246988"/>
    <n v="3.9572566881000002"/>
    <n v="1"/>
    <n v="69288.81"/>
    <n v="272344.09999999998"/>
    <n v="0.76547957700000002"/>
    <n v="0"/>
    <n v="0"/>
    <n v="253.02"/>
    <n v="37953"/>
  </r>
  <r>
    <x v="81"/>
    <n v="4395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071.5962627888343"/>
    <n v="2.2047811682999998"/>
    <n v="1"/>
    <n v="267.89999999999998"/>
    <n v="599.70000000000005"/>
    <n v="0.74142154400000004"/>
    <n v="0"/>
    <n v="0"/>
    <n v="1"/>
    <n v="150"/>
  </r>
  <r>
    <x v="81"/>
    <n v="4397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3742544149"/>
    <n v="1"/>
    <n v="0"/>
    <n v="101.8"/>
    <n v="0.25840324799999997"/>
    <n v="0"/>
    <n v="0"/>
    <n v="1"/>
    <n v="150"/>
  </r>
  <r>
    <x v="81"/>
    <n v="44040"/>
    <n v="3.24"/>
    <n v="0"/>
    <n v="0"/>
    <n v="0"/>
    <n v="0"/>
    <n v="0"/>
    <n v="0"/>
    <n v="3.24"/>
    <n v="0"/>
    <n v="0"/>
    <n v="0"/>
    <n v="1.1100000000000001"/>
    <n v="0"/>
    <n v="0"/>
    <n v="0"/>
    <n v="0"/>
    <n v="0"/>
    <n v="0"/>
    <n v="992.12530306095016"/>
    <n v="2.2657848934999998"/>
    <n v="1"/>
    <n v="803.62"/>
    <n v="1996.79"/>
    <n v="0.72055886300000005"/>
    <n v="0"/>
    <n v="0"/>
    <n v="3.24"/>
    <n v="486.00000000000006"/>
  </r>
  <r>
    <x v="81"/>
    <n v="44305"/>
    <n v="3"/>
    <n v="0"/>
    <n v="1"/>
    <n v="0"/>
    <n v="0"/>
    <n v="0"/>
    <n v="0"/>
    <n v="3"/>
    <n v="0"/>
    <n v="0"/>
    <n v="0"/>
    <n v="1"/>
    <n v="0"/>
    <n v="0"/>
    <n v="0"/>
    <n v="0"/>
    <n v="0"/>
    <n v="0"/>
    <n v="1417.3491487132028"/>
    <n v="0.94235080029999996"/>
    <n v="1"/>
    <n v="1063.01"/>
    <n v="768.96"/>
    <n v="0.78123944300000003"/>
    <n v="0"/>
    <n v="0"/>
    <n v="3"/>
    <n v="450"/>
  </r>
  <r>
    <x v="81"/>
    <n v="50047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5.8071529999999998E-4"/>
    <n v="1"/>
    <n v="0"/>
    <n v="0.32"/>
    <n v="0.10978089000000001"/>
    <n v="0"/>
    <n v="0"/>
    <n v="2"/>
    <n v="300"/>
  </r>
  <r>
    <x v="81"/>
    <n v="44529"/>
    <n v="1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.69265282159999997"/>
    <n v="1"/>
    <n v="0"/>
    <n v="188.4"/>
    <n v="0.27890359999999997"/>
    <n v="0"/>
    <n v="0"/>
    <n v="1"/>
    <n v="150"/>
  </r>
  <r>
    <x v="81"/>
    <n v="44636"/>
    <n v="5.52"/>
    <n v="0"/>
    <n v="0.76"/>
    <n v="0"/>
    <n v="0"/>
    <n v="0"/>
    <n v="0"/>
    <n v="5.52"/>
    <n v="0"/>
    <n v="2"/>
    <n v="0"/>
    <n v="3.52"/>
    <n v="0"/>
    <n v="0"/>
    <n v="0"/>
    <n v="0"/>
    <n v="0"/>
    <n v="0"/>
    <n v="43.906157988799308"/>
    <n v="1.1094406107999999"/>
    <n v="1"/>
    <n v="60.59"/>
    <n v="1665.76"/>
    <n v="0.37422767899999998"/>
    <n v="0"/>
    <n v="0"/>
    <n v="5.52"/>
    <n v="827.99999999999989"/>
  </r>
  <r>
    <x v="81"/>
    <n v="45104"/>
    <n v="0.99"/>
    <n v="0"/>
    <n v="0"/>
    <n v="0"/>
    <n v="0"/>
    <n v="0"/>
    <n v="0"/>
    <n v="0.99"/>
    <n v="0"/>
    <n v="0"/>
    <n v="0"/>
    <n v="0.99"/>
    <n v="0"/>
    <n v="0"/>
    <n v="0"/>
    <n v="0"/>
    <n v="0"/>
    <n v="0"/>
    <n v="0"/>
    <n v="0.63577925459999995"/>
    <n v="1"/>
    <n v="0"/>
    <n v="171.2"/>
    <n v="0.32598799899999997"/>
    <n v="0"/>
    <n v="0"/>
    <n v="0.99"/>
    <n v="148.5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2"/>
    <n v="5067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19.11291540497456"/>
    <n v="0.34091818839999999"/>
    <n v="1"/>
    <n v="29.78"/>
    <n v="92.73"/>
    <n v="0.38380995099999998"/>
    <n v="0"/>
    <n v="0"/>
    <n v="1"/>
    <n v="150"/>
  </r>
  <r>
    <x v="82"/>
    <n v="44602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326.47608091266414"/>
    <n v="0.99458624039999999"/>
    <n v="1"/>
    <n v="81.62"/>
    <n v="270.52999999999997"/>
    <n v="0.47172598199999999"/>
    <n v="0"/>
    <n v="0"/>
    <n v="1"/>
    <n v="150"/>
  </r>
  <r>
    <x v="82"/>
    <n v="47084"/>
    <n v="1.96"/>
    <n v="0"/>
    <n v="0"/>
    <n v="0"/>
    <n v="0"/>
    <n v="0"/>
    <n v="0"/>
    <n v="1.96"/>
    <n v="0"/>
    <n v="0"/>
    <n v="0"/>
    <n v="1.96"/>
    <n v="0"/>
    <n v="0"/>
    <n v="0"/>
    <n v="0"/>
    <n v="0"/>
    <n v="0"/>
    <n v="542.0977802668524"/>
    <n v="0.62705419659999995"/>
    <n v="1"/>
    <n v="265.63"/>
    <n v="334.3"/>
    <n v="0.51046127699999999"/>
    <n v="0"/>
    <n v="0"/>
    <n v="1.96"/>
    <n v="294"/>
  </r>
  <r>
    <x v="82"/>
    <n v="44875"/>
    <n v="1.03"/>
    <n v="0"/>
    <n v="0"/>
    <n v="0"/>
    <n v="0"/>
    <n v="0"/>
    <n v="0"/>
    <n v="1.03"/>
    <n v="0"/>
    <n v="0"/>
    <n v="0"/>
    <n v="1.03"/>
    <n v="0"/>
    <n v="0"/>
    <n v="0"/>
    <n v="0"/>
    <n v="0"/>
    <n v="0"/>
    <n v="0"/>
    <n v="0.20364269469999999"/>
    <n v="1"/>
    <n v="0"/>
    <n v="57.05"/>
    <n v="0.336492662"/>
    <n v="0"/>
    <n v="0"/>
    <n v="1.03"/>
    <n v="154.5"/>
  </r>
  <r>
    <x v="82"/>
    <n v="44909"/>
    <n v="608.80999999999995"/>
    <n v="0"/>
    <n v="0"/>
    <n v="0"/>
    <n v="0"/>
    <n v="0"/>
    <n v="0"/>
    <n v="608.80999999999995"/>
    <n v="0"/>
    <n v="0"/>
    <n v="0"/>
    <n v="299.85000000000002"/>
    <n v="0"/>
    <n v="0"/>
    <n v="0"/>
    <n v="0"/>
    <n v="0"/>
    <n v="0"/>
    <n v="1232.9868147958166"/>
    <n v="1.8922585448"/>
    <n v="1"/>
    <n v="187663.68"/>
    <n v="313351.05"/>
    <n v="0.78552379999999999"/>
    <n v="0"/>
    <n v="0"/>
    <n v="608.80999999999995"/>
    <n v="91321.499999999985"/>
  </r>
  <r>
    <x v="82"/>
    <n v="48231"/>
    <n v="45.09"/>
    <n v="0"/>
    <n v="0"/>
    <n v="0"/>
    <n v="0"/>
    <n v="0"/>
    <n v="0"/>
    <n v="45.09"/>
    <n v="0"/>
    <n v="0"/>
    <n v="0"/>
    <n v="23.1"/>
    <n v="0"/>
    <n v="0"/>
    <n v="0"/>
    <n v="0"/>
    <n v="0"/>
    <n v="0"/>
    <n v="710.46474099151123"/>
    <n v="1.3976599478"/>
    <n v="1"/>
    <n v="8008.71"/>
    <n v="17141.57"/>
    <n v="0.59894108400000001"/>
    <n v="0"/>
    <n v="0"/>
    <n v="45.09"/>
    <n v="6763.5000000000009"/>
  </r>
  <r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3"/>
    <n v="48298"/>
    <n v="4.04"/>
    <n v="0"/>
    <n v="0"/>
    <n v="0"/>
    <n v="0"/>
    <n v="0"/>
    <n v="0"/>
    <n v="4.04"/>
    <n v="0"/>
    <n v="0"/>
    <n v="0"/>
    <n v="3.04"/>
    <n v="0"/>
    <n v="0"/>
    <n v="0"/>
    <n v="0"/>
    <n v="0"/>
    <n v="0"/>
    <n v="360.31298947626044"/>
    <n v="0.93499402740000004"/>
    <n v="1"/>
    <n v="363.92"/>
    <n v="1027.45"/>
    <n v="0.52897740699999996"/>
    <n v="0"/>
    <n v="0"/>
    <n v="4.04"/>
    <n v="606"/>
  </r>
  <r>
    <x v="83"/>
    <n v="48306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.59733024670000001"/>
    <n v="1"/>
    <n v="0"/>
    <n v="324.95"/>
    <n v="0.34628678499999999"/>
    <n v="0"/>
    <n v="0"/>
    <n v="2"/>
    <n v="300"/>
  </r>
  <r>
    <x v="83"/>
    <n v="43703"/>
    <n v="4.5"/>
    <n v="0"/>
    <n v="0"/>
    <n v="0"/>
    <n v="0"/>
    <n v="0"/>
    <n v="0"/>
    <n v="4.5"/>
    <n v="0"/>
    <n v="0"/>
    <n v="0"/>
    <n v="3.74"/>
    <n v="0"/>
    <n v="0"/>
    <n v="0"/>
    <n v="0"/>
    <n v="0"/>
    <n v="0"/>
    <n v="1735.0450837576154"/>
    <n v="2.8748521451000002"/>
    <n v="1"/>
    <n v="1951.93"/>
    <n v="3518.82"/>
    <n v="0.9"/>
    <n v="0"/>
    <n v="0"/>
    <n v="4.5"/>
    <n v="675"/>
  </r>
  <r>
    <x v="83"/>
    <n v="45450"/>
    <n v="0.11"/>
    <n v="0"/>
    <n v="0"/>
    <n v="0"/>
    <n v="0"/>
    <n v="0"/>
    <n v="0"/>
    <n v="0.11"/>
    <n v="0"/>
    <n v="0"/>
    <n v="0"/>
    <n v="0"/>
    <n v="0"/>
    <n v="0"/>
    <n v="0"/>
    <n v="0"/>
    <n v="0"/>
    <n v="0"/>
    <n v="623.35998097788672"/>
    <n v="1.4069867881"/>
    <n v="1"/>
    <n v="17.14"/>
    <n v="42.1"/>
    <n v="0.61336295600000001"/>
    <n v="0"/>
    <n v="0"/>
    <n v="0.11"/>
    <n v="16.5"/>
  </r>
  <r>
    <x v="83"/>
    <n v="45161"/>
    <n v="374.41"/>
    <n v="0"/>
    <n v="4"/>
    <n v="1"/>
    <n v="0"/>
    <n v="0"/>
    <n v="0"/>
    <n v="374.41"/>
    <n v="0"/>
    <n v="0"/>
    <n v="0"/>
    <n v="192.08"/>
    <n v="0"/>
    <n v="0"/>
    <n v="0"/>
    <n v="0"/>
    <n v="0"/>
    <n v="0"/>
    <n v="2089.5999301616803"/>
    <n v="2.9232169881000001"/>
    <n v="1"/>
    <n v="195591.78"/>
    <n v="297699.01"/>
    <n v="0.9"/>
    <n v="0"/>
    <n v="0"/>
    <n v="374.41"/>
    <n v="56161.500000000007"/>
  </r>
  <r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43562"/>
    <n v="2.06"/>
    <n v="0"/>
    <n v="1"/>
    <n v="0"/>
    <n v="0"/>
    <n v="0"/>
    <n v="0"/>
    <n v="1.06"/>
    <n v="0"/>
    <n v="0"/>
    <n v="0"/>
    <n v="0.06"/>
    <n v="0"/>
    <n v="0"/>
    <n v="0"/>
    <n v="0"/>
    <n v="0"/>
    <n v="0"/>
    <n v="118.39971372819718"/>
    <n v="2.0076204588"/>
    <n v="1"/>
    <n v="60.98"/>
    <n v="578.84"/>
    <n v="0.367776031"/>
    <n v="0"/>
    <n v="0"/>
    <n v="2.06"/>
    <n v="309"/>
  </r>
  <r>
    <x v="84"/>
    <n v="4365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.7757745547834709"/>
    <n v="1.0190333101"/>
    <n v="1"/>
    <n v="1.69"/>
    <n v="0"/>
    <n v="0.31807660900000001"/>
    <n v="0"/>
    <n v="0"/>
    <n v="1"/>
    <n v="150"/>
  </r>
  <r>
    <x v="84"/>
    <n v="43794"/>
    <n v="6.22"/>
    <n v="0"/>
    <n v="1"/>
    <n v="0"/>
    <n v="0"/>
    <n v="0"/>
    <n v="0"/>
    <n v="6.22"/>
    <n v="0"/>
    <n v="1"/>
    <n v="0"/>
    <n v="2.11"/>
    <n v="0"/>
    <n v="0"/>
    <n v="0"/>
    <n v="0"/>
    <n v="0"/>
    <n v="0"/>
    <n v="0"/>
    <n v="1.6929575363"/>
    <n v="1"/>
    <n v="0"/>
    <n v="2864.21"/>
    <n v="0.30967760799999999"/>
    <n v="0"/>
    <n v="0"/>
    <n v="6.22"/>
    <n v="933"/>
  </r>
  <r>
    <x v="84"/>
    <n v="43786"/>
    <n v="259.41000000000003"/>
    <n v="1"/>
    <n v="23.05"/>
    <n v="0"/>
    <n v="0"/>
    <n v="0"/>
    <n v="0"/>
    <n v="215.82"/>
    <n v="0.11"/>
    <n v="11.3"/>
    <n v="0"/>
    <n v="92.25"/>
    <n v="0"/>
    <n v="0"/>
    <n v="0"/>
    <n v="0"/>
    <n v="0"/>
    <n v="0"/>
    <n v="1095.3886443246988"/>
    <n v="3.9572566881000002"/>
    <n v="1"/>
    <n v="71038.69"/>
    <n v="232303"/>
    <n v="0.76547957700000002"/>
    <n v="0"/>
    <n v="0"/>
    <n v="259.41000000000003"/>
    <n v="38911.500000000007"/>
  </r>
  <r>
    <x v="84"/>
    <n v="43901"/>
    <n v="11.99"/>
    <n v="0"/>
    <n v="0"/>
    <n v="0"/>
    <n v="0"/>
    <n v="0"/>
    <n v="0"/>
    <n v="8"/>
    <n v="0"/>
    <n v="1"/>
    <n v="0"/>
    <n v="2.99"/>
    <n v="0"/>
    <n v="0"/>
    <n v="0"/>
    <n v="0"/>
    <n v="0"/>
    <n v="0"/>
    <n v="1665.9332201790639"/>
    <n v="3.7293898327999999"/>
    <n v="1"/>
    <n v="4993.63"/>
    <n v="8115.15"/>
    <n v="0.79655707600000003"/>
    <n v="0"/>
    <n v="0"/>
    <n v="11.99"/>
    <n v="1798.5"/>
  </r>
  <r>
    <x v="84"/>
    <n v="43950"/>
    <n v="18.600000000000001"/>
    <n v="0"/>
    <n v="1"/>
    <n v="0"/>
    <n v="0"/>
    <n v="0"/>
    <n v="0"/>
    <n v="12"/>
    <n v="0"/>
    <n v="2"/>
    <n v="0"/>
    <n v="11.12"/>
    <n v="0"/>
    <n v="0"/>
    <n v="0"/>
    <n v="0"/>
    <n v="0"/>
    <n v="0"/>
    <n v="1071.5962627888343"/>
    <n v="2.2047811682999998"/>
    <n v="1"/>
    <n v="4982.92"/>
    <n v="7196.41"/>
    <n v="0.74142154400000004"/>
    <n v="0"/>
    <n v="0"/>
    <n v="18.600000000000001"/>
    <n v="2790"/>
  </r>
  <r>
    <x v="84"/>
    <n v="4404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992.12530306095016"/>
    <n v="2.2657848934999998"/>
    <n v="1"/>
    <n v="496.06"/>
    <n v="1232.5899999999999"/>
    <n v="0.72055886300000005"/>
    <n v="0"/>
    <n v="0"/>
    <n v="2"/>
    <n v="300"/>
  </r>
  <r>
    <x v="84"/>
    <n v="44305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1417.3491487132028"/>
    <n v="0.94235080029999996"/>
    <n v="1"/>
    <n v="708.67"/>
    <n v="256.32"/>
    <n v="0.78123944300000003"/>
    <n v="0"/>
    <n v="0"/>
    <n v="2"/>
    <n v="300"/>
  </r>
  <r>
    <x v="84"/>
    <n v="46573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85.777997209466307"/>
    <n v="0.10110862299999999"/>
    <n v="1"/>
    <n v="21.44"/>
    <n v="0"/>
    <n v="0.45184674699999999"/>
    <n v="0"/>
    <n v="0"/>
    <n v="1"/>
    <n v="150"/>
  </r>
  <r>
    <x v="84"/>
    <n v="4463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43.906157988799308"/>
    <n v="1.1094406107999999"/>
    <n v="1"/>
    <n v="10.98"/>
    <n v="301.77"/>
    <n v="0.37422767899999998"/>
    <n v="0"/>
    <n v="0"/>
    <n v="1"/>
    <n v="150"/>
  </r>
  <r>
    <x v="84"/>
    <n v="4659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.1728536673000001"/>
    <n v="1"/>
    <n v="0"/>
    <n v="319.02"/>
    <n v="0.206627749"/>
    <n v="0"/>
    <n v="0"/>
    <n v="1"/>
    <n v="150"/>
  </r>
  <r>
    <x v="84"/>
    <n v="4500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25.59139187654893"/>
    <n v="1.7679598572999999"/>
    <n v="1"/>
    <n v="81.400000000000006"/>
    <n v="0"/>
    <n v="0.39817260300000001"/>
    <n v="0"/>
    <n v="0"/>
    <n v="1"/>
    <n v="15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5"/>
    <n v="43802"/>
    <n v="52.02"/>
    <n v="1"/>
    <n v="0.93"/>
    <n v="0"/>
    <n v="0"/>
    <n v="0"/>
    <n v="0"/>
    <n v="52.02"/>
    <n v="13.21"/>
    <n v="29.77"/>
    <n v="0"/>
    <n v="40.51"/>
    <n v="0"/>
    <n v="0"/>
    <n v="0"/>
    <n v="0"/>
    <n v="0"/>
    <n v="0"/>
    <n v="454.00578141101448"/>
    <n v="3.6729279115"/>
    <n v="1"/>
    <n v="5904.35"/>
    <n v="51969.87"/>
    <n v="0.53438618000000004"/>
    <n v="0"/>
    <n v="0"/>
    <n v="52.02"/>
    <n v="7803.0000000000009"/>
  </r>
  <r>
    <x v="85"/>
    <n v="47019"/>
    <n v="5.91"/>
    <n v="0"/>
    <n v="0"/>
    <n v="0"/>
    <n v="0"/>
    <n v="0"/>
    <n v="0"/>
    <n v="5.91"/>
    <n v="1.91"/>
    <n v="4"/>
    <n v="0"/>
    <n v="4.91"/>
    <n v="0"/>
    <n v="0"/>
    <n v="0"/>
    <n v="0"/>
    <n v="0"/>
    <n v="0"/>
    <n v="156.24796476641458"/>
    <n v="0.28475252620000002"/>
    <n v="1"/>
    <n v="230.86"/>
    <n v="457.75"/>
    <n v="0.40680514600000001"/>
    <n v="0"/>
    <n v="0"/>
    <n v="5.91"/>
    <n v="886.5"/>
  </r>
  <r>
    <x v="85"/>
    <n v="44800"/>
    <n v="147.59"/>
    <n v="3"/>
    <n v="1"/>
    <n v="0"/>
    <n v="0"/>
    <n v="0"/>
    <n v="1"/>
    <n v="147.59"/>
    <n v="25.92"/>
    <n v="95.94"/>
    <n v="0"/>
    <n v="107.31"/>
    <n v="0"/>
    <n v="0"/>
    <n v="0"/>
    <n v="0"/>
    <n v="0"/>
    <n v="0"/>
    <n v="751.72908667041872"/>
    <n v="1.7261732700000001"/>
    <n v="1"/>
    <n v="27736.92"/>
    <n v="69296.33"/>
    <n v="0.59243781699999998"/>
    <n v="0"/>
    <n v="0"/>
    <n v="147.59"/>
    <n v="22138.5"/>
  </r>
  <r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6"/>
    <n v="44024"/>
    <n v="0.94"/>
    <n v="0"/>
    <n v="0"/>
    <n v="0"/>
    <n v="0"/>
    <n v="0"/>
    <n v="0"/>
    <n v="0"/>
    <n v="0"/>
    <n v="0"/>
    <n v="0"/>
    <n v="0"/>
    <n v="0"/>
    <n v="0"/>
    <n v="0"/>
    <n v="0"/>
    <n v="0"/>
    <n v="0"/>
    <n v="913.93367022503844"/>
    <n v="1.4950613266999999"/>
    <n v="1"/>
    <n v="214.77"/>
    <n v="0"/>
    <n v="0.75637217700000003"/>
    <n v="0"/>
    <n v="0"/>
    <n v="0.94"/>
    <n v="141"/>
  </r>
  <r>
    <x v="86"/>
    <n v="49452"/>
    <n v="0.48"/>
    <n v="0"/>
    <n v="0"/>
    <n v="0"/>
    <n v="0"/>
    <n v="0"/>
    <n v="0"/>
    <n v="0.48"/>
    <n v="0"/>
    <n v="0"/>
    <n v="0"/>
    <n v="0"/>
    <n v="0"/>
    <n v="0"/>
    <n v="0"/>
    <n v="0"/>
    <n v="0"/>
    <n v="0"/>
    <n v="766.68283871135725"/>
    <n v="1.3779795312000001"/>
    <n v="1"/>
    <n v="92"/>
    <n v="179.91"/>
    <n v="0.65588011199999996"/>
    <n v="0"/>
    <n v="0"/>
    <n v="0.48"/>
    <n v="72"/>
  </r>
  <r>
    <x v="86"/>
    <n v="44297"/>
    <n v="30.16"/>
    <n v="0"/>
    <n v="0.87"/>
    <n v="0.5"/>
    <n v="0"/>
    <n v="0"/>
    <n v="0"/>
    <n v="26.47"/>
    <n v="0"/>
    <n v="0"/>
    <n v="0"/>
    <n v="0"/>
    <n v="0"/>
    <n v="0"/>
    <n v="0"/>
    <n v="0"/>
    <n v="0"/>
    <n v="0.1"/>
    <n v="1063.7302032921527"/>
    <n v="2.6250218156999998"/>
    <n v="1"/>
    <n v="8025.84"/>
    <n v="18899.740000000002"/>
    <n v="0.73337430400000003"/>
    <n v="0"/>
    <n v="0"/>
    <n v="30.18"/>
    <n v="4527"/>
  </r>
  <r>
    <x v="86"/>
    <n v="44420"/>
    <n v="0.12"/>
    <n v="0"/>
    <n v="0"/>
    <n v="0"/>
    <n v="0"/>
    <n v="0"/>
    <n v="0"/>
    <n v="0.12"/>
    <n v="0"/>
    <n v="0"/>
    <n v="0"/>
    <n v="0"/>
    <n v="0"/>
    <n v="0"/>
    <n v="0"/>
    <n v="0"/>
    <n v="0"/>
    <n v="0"/>
    <n v="248.05913736340338"/>
    <n v="0.87706061489999998"/>
    <n v="1"/>
    <n v="7.44"/>
    <n v="28.63"/>
    <n v="0.46494761499999998"/>
    <n v="0"/>
    <n v="0"/>
    <n v="0.12"/>
    <n v="18"/>
  </r>
  <r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43802"/>
    <n v="172.8"/>
    <n v="0"/>
    <n v="7.53"/>
    <n v="1.38"/>
    <n v="0"/>
    <n v="0"/>
    <n v="0"/>
    <n v="127.09"/>
    <n v="0"/>
    <n v="0"/>
    <n v="0"/>
    <n v="0"/>
    <n v="0"/>
    <n v="0"/>
    <n v="0"/>
    <n v="0"/>
    <n v="0"/>
    <n v="0"/>
    <n v="454.00578141101448"/>
    <n v="3.6729279115"/>
    <n v="1"/>
    <n v="19613.05"/>
    <n v="126967.54"/>
    <n v="0.53438618000000004"/>
    <n v="0"/>
    <n v="0"/>
    <n v="172.8"/>
    <n v="25920"/>
  </r>
  <r>
    <x v="87"/>
    <n v="47027"/>
    <n v="2.66"/>
    <n v="0"/>
    <n v="0"/>
    <n v="0"/>
    <n v="0"/>
    <n v="0"/>
    <n v="0"/>
    <n v="1.67"/>
    <n v="0"/>
    <n v="0"/>
    <n v="0"/>
    <n v="0"/>
    <n v="0"/>
    <n v="0"/>
    <n v="0"/>
    <n v="0"/>
    <n v="0"/>
    <n v="0"/>
    <n v="0"/>
    <n v="9.4266410999999994E-2"/>
    <n v="1"/>
    <n v="0"/>
    <n v="42.82"/>
    <n v="0.22631918000000001"/>
    <n v="0"/>
    <n v="0"/>
    <n v="2.66"/>
    <n v="399"/>
  </r>
  <r>
    <x v="87"/>
    <n v="4407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336714300000002E-2"/>
    <n v="1"/>
    <n v="0"/>
    <n v="0"/>
    <n v="0.05"/>
    <n v="0"/>
    <n v="0"/>
    <n v="1"/>
    <n v="150"/>
  </r>
  <r>
    <x v="87"/>
    <n v="4676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4.905238530621165"/>
    <n v="1.7653588000000001E-2"/>
    <n v="1"/>
    <n v="6.23"/>
    <n v="4.8"/>
    <n v="0.328230778"/>
    <n v="0"/>
    <n v="0"/>
    <n v="1"/>
    <n v="150"/>
  </r>
  <r>
    <x v="87"/>
    <n v="47001"/>
    <n v="0.89"/>
    <n v="0"/>
    <n v="0"/>
    <n v="0"/>
    <n v="0"/>
    <n v="0"/>
    <n v="0"/>
    <n v="0.89"/>
    <n v="0"/>
    <n v="0"/>
    <n v="0"/>
    <n v="0"/>
    <n v="0"/>
    <n v="0"/>
    <n v="0"/>
    <n v="0"/>
    <n v="0"/>
    <n v="0"/>
    <n v="594.36588471020877"/>
    <n v="1.1539599354000001"/>
    <n v="1"/>
    <n v="132.25"/>
    <n v="279.35000000000002"/>
    <n v="0.60739051300000002"/>
    <n v="0"/>
    <n v="0"/>
    <n v="0.89"/>
    <n v="133.5"/>
  </r>
  <r>
    <x v="87"/>
    <n v="45047"/>
    <n v="0.5600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83.620651896782661"/>
    <n v="0.66135081969999998"/>
    <n v="1"/>
    <n v="11.71"/>
    <n v="0"/>
    <n v="0.38829070799999998"/>
    <n v="0"/>
    <n v="0"/>
    <n v="0.56000000000000005"/>
    <n v="84.000000000000014"/>
  </r>
  <r>
    <x v="87"/>
    <n v="45070"/>
    <n v="4.09"/>
    <n v="0"/>
    <n v="0"/>
    <n v="0"/>
    <n v="0"/>
    <n v="0"/>
    <n v="0"/>
    <n v="4.09"/>
    <n v="0"/>
    <n v="0"/>
    <n v="0"/>
    <n v="0"/>
    <n v="0"/>
    <n v="0"/>
    <n v="0"/>
    <n v="0"/>
    <n v="0"/>
    <n v="0"/>
    <n v="1923.466170566644"/>
    <n v="1.0213142019000001"/>
    <n v="1"/>
    <n v="1966.74"/>
    <n v="1136.19"/>
    <n v="0.84270771099999997"/>
    <n v="0"/>
    <n v="0"/>
    <n v="4.09"/>
    <n v="613.5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43489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965.83149339195813"/>
    <n v="3.72042677"/>
    <n v="1"/>
    <n v="12.07"/>
    <n v="50.6"/>
    <n v="0.698126252"/>
    <n v="0"/>
    <n v="0"/>
    <n v="0.05"/>
    <n v="7.5"/>
  </r>
  <r>
    <x v="88"/>
    <n v="43562"/>
    <n v="2.86"/>
    <n v="0"/>
    <n v="1"/>
    <n v="0"/>
    <n v="0"/>
    <n v="0"/>
    <n v="0"/>
    <n v="2.86"/>
    <n v="0"/>
    <n v="0"/>
    <n v="0"/>
    <n v="0"/>
    <n v="0"/>
    <n v="0"/>
    <n v="0"/>
    <n v="0"/>
    <n v="0"/>
    <n v="0"/>
    <n v="118.39971372819718"/>
    <n v="2.0076204588"/>
    <n v="1"/>
    <n v="84.66"/>
    <n v="1561.77"/>
    <n v="0.367776031"/>
    <n v="0"/>
    <n v="0"/>
    <n v="2.86"/>
    <n v="429"/>
  </r>
  <r>
    <x v="88"/>
    <n v="43794"/>
    <n v="13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1.6929575363"/>
    <n v="1"/>
    <n v="0"/>
    <n v="5986.3"/>
    <n v="0.30967760799999999"/>
    <n v="0"/>
    <n v="0"/>
    <n v="13"/>
    <n v="1950"/>
  </r>
  <r>
    <x v="88"/>
    <n v="43786"/>
    <n v="256.95999999999998"/>
    <n v="1.86"/>
    <n v="22.89"/>
    <n v="1"/>
    <n v="1"/>
    <n v="0.56000000000000005"/>
    <n v="0"/>
    <n v="256.95999999999998"/>
    <n v="0"/>
    <n v="3"/>
    <n v="2"/>
    <n v="0"/>
    <n v="0"/>
    <n v="0"/>
    <n v="0"/>
    <n v="0"/>
    <n v="0"/>
    <n v="0"/>
    <n v="1095.3886443246988"/>
    <n v="3.9572566881000002"/>
    <n v="1"/>
    <n v="70367.77"/>
    <n v="276585.02"/>
    <n v="0.76547957700000002"/>
    <n v="0"/>
    <n v="0"/>
    <n v="256.95999999999998"/>
    <n v="38544"/>
  </r>
  <r>
    <x v="88"/>
    <n v="43901"/>
    <n v="7.41"/>
    <n v="0.54"/>
    <n v="1"/>
    <n v="0.48"/>
    <n v="0"/>
    <n v="0"/>
    <n v="0"/>
    <n v="7.41"/>
    <n v="0"/>
    <n v="0"/>
    <n v="0"/>
    <n v="0"/>
    <n v="0"/>
    <n v="0"/>
    <n v="0"/>
    <n v="0"/>
    <n v="0"/>
    <n v="0"/>
    <n v="1665.9332201790639"/>
    <n v="3.7293898327999999"/>
    <n v="1"/>
    <n v="3086.14"/>
    <n v="7516.66"/>
    <n v="0.79655707600000003"/>
    <n v="0"/>
    <n v="0"/>
    <n v="7.41"/>
    <n v="1111.5"/>
  </r>
  <r>
    <x v="88"/>
    <n v="43950"/>
    <n v="7.95"/>
    <n v="0"/>
    <n v="0"/>
    <n v="0"/>
    <n v="0"/>
    <n v="0"/>
    <n v="0"/>
    <n v="7.95"/>
    <n v="0"/>
    <n v="0"/>
    <n v="0"/>
    <n v="0"/>
    <n v="0"/>
    <n v="0"/>
    <n v="0"/>
    <n v="0"/>
    <n v="0"/>
    <n v="0"/>
    <n v="1071.5962627888343"/>
    <n v="2.2047811682999998"/>
    <n v="1"/>
    <n v="2129.8000000000002"/>
    <n v="4767.62"/>
    <n v="0.74142154400000004"/>
    <n v="0"/>
    <n v="0"/>
    <n v="7.95"/>
    <n v="1192.5"/>
  </r>
  <r>
    <x v="88"/>
    <n v="44305"/>
    <n v="3"/>
    <n v="0"/>
    <n v="0"/>
    <n v="0"/>
    <n v="0"/>
    <n v="0"/>
    <n v="0"/>
    <n v="3"/>
    <n v="0"/>
    <n v="0"/>
    <n v="0"/>
    <n v="0"/>
    <n v="0"/>
    <n v="0"/>
    <n v="0"/>
    <n v="0"/>
    <n v="0"/>
    <n v="0"/>
    <n v="1417.3491487132028"/>
    <n v="0.94235080029999996"/>
    <n v="1"/>
    <n v="1063.01"/>
    <n v="768.96"/>
    <n v="0.78123944300000003"/>
    <n v="0"/>
    <n v="0"/>
    <n v="3"/>
    <n v="450"/>
  </r>
  <r>
    <x v="88"/>
    <n v="44792"/>
    <n v="4.12"/>
    <n v="0"/>
    <n v="2"/>
    <n v="0.12"/>
    <n v="0"/>
    <n v="0"/>
    <n v="0"/>
    <n v="4.12"/>
    <n v="0"/>
    <n v="0"/>
    <n v="0"/>
    <n v="0"/>
    <n v="0"/>
    <n v="0"/>
    <n v="0"/>
    <n v="0"/>
    <n v="0"/>
    <n v="0"/>
    <n v="0"/>
    <n v="1.3296847086000001"/>
    <n v="1"/>
    <n v="0"/>
    <n v="1490.1"/>
    <n v="0.249404495"/>
    <n v="0"/>
    <n v="0"/>
    <n v="4.12"/>
    <n v="618"/>
  </r>
  <r>
    <x v="88"/>
    <n v="45005"/>
    <n v="2.08"/>
    <n v="0"/>
    <n v="0"/>
    <n v="0"/>
    <n v="0"/>
    <n v="0"/>
    <n v="0"/>
    <n v="2.08"/>
    <n v="0"/>
    <n v="0"/>
    <n v="0"/>
    <n v="0"/>
    <n v="0"/>
    <n v="0"/>
    <n v="0"/>
    <n v="0"/>
    <n v="0"/>
    <n v="0"/>
    <n v="325.59139187654893"/>
    <n v="1.7679598572999999"/>
    <n v="1"/>
    <n v="169.31"/>
    <n v="1000.24"/>
    <n v="0.39817260300000001"/>
    <n v="0"/>
    <n v="0"/>
    <n v="2.08"/>
    <n v="312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43562"/>
    <n v="2.97"/>
    <n v="0"/>
    <n v="0"/>
    <n v="0"/>
    <n v="0"/>
    <n v="0"/>
    <n v="0"/>
    <n v="2.13"/>
    <n v="0"/>
    <n v="0"/>
    <n v="0"/>
    <n v="0"/>
    <n v="0"/>
    <n v="0"/>
    <n v="0"/>
    <n v="0"/>
    <n v="0"/>
    <n v="0"/>
    <n v="118.39971372819718"/>
    <n v="2.0076204588"/>
    <n v="1"/>
    <n v="87.91"/>
    <n v="1163.1300000000001"/>
    <n v="0.367776031"/>
    <n v="0"/>
    <n v="0"/>
    <n v="2.97"/>
    <n v="445.50000000000006"/>
  </r>
  <r>
    <x v="89"/>
    <n v="43794"/>
    <n v="4.82"/>
    <n v="0"/>
    <n v="0"/>
    <n v="0"/>
    <n v="0"/>
    <n v="0"/>
    <n v="0"/>
    <n v="4.82"/>
    <n v="0"/>
    <n v="0"/>
    <n v="0"/>
    <n v="0"/>
    <n v="0"/>
    <n v="0"/>
    <n v="0"/>
    <n v="0"/>
    <n v="0"/>
    <n v="0"/>
    <n v="0"/>
    <n v="1.6929575363"/>
    <n v="1"/>
    <n v="0"/>
    <n v="2219.54"/>
    <n v="0.30967760799999999"/>
    <n v="0"/>
    <n v="0"/>
    <n v="4.82"/>
    <n v="723"/>
  </r>
  <r>
    <x v="89"/>
    <n v="43786"/>
    <n v="226.63"/>
    <n v="0"/>
    <n v="48"/>
    <n v="7.77"/>
    <n v="0.26"/>
    <n v="0"/>
    <n v="1.65"/>
    <n v="201.37"/>
    <n v="0"/>
    <n v="0"/>
    <n v="0"/>
    <n v="0"/>
    <n v="0"/>
    <n v="0"/>
    <n v="0"/>
    <n v="0"/>
    <n v="0"/>
    <n v="0"/>
    <n v="1095.3886443246988"/>
    <n v="3.9572566881000002"/>
    <n v="1"/>
    <n v="62061.98"/>
    <n v="216749.4"/>
    <n v="0.76547957700000002"/>
    <n v="0"/>
    <n v="0"/>
    <n v="226.63"/>
    <n v="33994.5"/>
  </r>
  <r>
    <x v="89"/>
    <n v="43901"/>
    <n v="4.68"/>
    <n v="0"/>
    <n v="0.54"/>
    <n v="0.19"/>
    <n v="0"/>
    <n v="0"/>
    <n v="0"/>
    <n v="4.3099999999999996"/>
    <n v="0"/>
    <n v="0"/>
    <n v="0"/>
    <n v="0"/>
    <n v="0"/>
    <n v="0"/>
    <n v="0"/>
    <n v="0"/>
    <n v="0"/>
    <n v="0"/>
    <n v="1665.9332201790639"/>
    <n v="3.7293898327999999"/>
    <n v="1"/>
    <n v="1949.14"/>
    <n v="4372.04"/>
    <n v="0.79655707600000003"/>
    <n v="0"/>
    <n v="0"/>
    <n v="4.68"/>
    <n v="702"/>
  </r>
  <r>
    <x v="89"/>
    <n v="43950"/>
    <n v="5.42"/>
    <n v="0"/>
    <n v="0.1"/>
    <n v="0"/>
    <n v="0"/>
    <n v="0"/>
    <n v="0"/>
    <n v="5.42"/>
    <n v="0"/>
    <n v="0"/>
    <n v="0"/>
    <n v="0"/>
    <n v="0"/>
    <n v="0"/>
    <n v="0"/>
    <n v="0"/>
    <n v="0"/>
    <n v="0"/>
    <n v="1071.5962627888343"/>
    <n v="2.2047811682999998"/>
    <n v="1"/>
    <n v="1452.01"/>
    <n v="3250.38"/>
    <n v="0.74142154400000004"/>
    <n v="0"/>
    <n v="0"/>
    <n v="5.42"/>
    <n v="813"/>
  </r>
  <r>
    <x v="89"/>
    <n v="43976"/>
    <n v="0.37"/>
    <n v="0"/>
    <n v="0"/>
    <n v="0"/>
    <n v="0"/>
    <n v="0"/>
    <n v="0"/>
    <n v="0.37"/>
    <n v="0"/>
    <n v="0"/>
    <n v="0"/>
    <n v="0"/>
    <n v="0"/>
    <n v="0"/>
    <n v="0"/>
    <n v="0"/>
    <n v="0"/>
    <n v="0"/>
    <n v="0"/>
    <n v="0.3742544149"/>
    <n v="1"/>
    <n v="0"/>
    <n v="37.659999999999997"/>
    <n v="0.25840324799999997"/>
    <n v="0"/>
    <n v="0"/>
    <n v="0.37"/>
    <n v="55.5"/>
  </r>
  <r>
    <x v="89"/>
    <n v="44040"/>
    <n v="2.2999999999999998"/>
    <n v="0"/>
    <n v="0"/>
    <n v="0"/>
    <n v="0"/>
    <n v="0"/>
    <n v="0"/>
    <n v="1.37"/>
    <n v="0"/>
    <n v="0"/>
    <n v="0"/>
    <n v="0"/>
    <n v="0"/>
    <n v="0"/>
    <n v="0"/>
    <n v="0"/>
    <n v="0"/>
    <n v="0"/>
    <n v="992.12530306095016"/>
    <n v="2.2657848934999998"/>
    <n v="1"/>
    <n v="570.47"/>
    <n v="844.32"/>
    <n v="0.72055886300000005"/>
    <n v="0"/>
    <n v="0"/>
    <n v="2.2999999999999998"/>
    <n v="345"/>
  </r>
  <r>
    <x v="89"/>
    <n v="44198"/>
    <n v="0.81"/>
    <n v="0"/>
    <n v="0"/>
    <n v="0"/>
    <n v="0"/>
    <n v="0"/>
    <n v="0"/>
    <n v="0.81"/>
    <n v="0"/>
    <n v="0"/>
    <n v="0"/>
    <n v="0"/>
    <n v="0"/>
    <n v="0"/>
    <n v="0"/>
    <n v="0"/>
    <n v="0"/>
    <n v="0"/>
    <n v="0"/>
    <n v="0.90873213090000005"/>
    <n v="1"/>
    <n v="0"/>
    <n v="200.21"/>
    <n v="0.39353611799999999"/>
    <n v="0"/>
    <n v="0"/>
    <n v="0.81"/>
    <n v="121.50000000000001"/>
  </r>
  <r>
    <x v="89"/>
    <n v="44305"/>
    <n v="3"/>
    <n v="0"/>
    <n v="1"/>
    <n v="0"/>
    <n v="0"/>
    <n v="0"/>
    <n v="0"/>
    <n v="3"/>
    <n v="0"/>
    <n v="0"/>
    <n v="0"/>
    <n v="0"/>
    <n v="0"/>
    <n v="0"/>
    <n v="0"/>
    <n v="0"/>
    <n v="0"/>
    <n v="0"/>
    <n v="1417.3491487132028"/>
    <n v="0.94235080029999996"/>
    <n v="1"/>
    <n v="1063.01"/>
    <n v="768.96"/>
    <n v="0.78123944300000003"/>
    <n v="0"/>
    <n v="0"/>
    <n v="3"/>
    <n v="450"/>
  </r>
  <r>
    <x v="89"/>
    <n v="4463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3.906157988799308"/>
    <n v="1.1094406107999999"/>
    <n v="1"/>
    <n v="10.98"/>
    <n v="301.77"/>
    <n v="0.37422767899999998"/>
    <n v="0"/>
    <n v="0"/>
    <n v="1"/>
    <n v="150"/>
  </r>
  <r>
    <x v="89"/>
    <n v="46599"/>
    <n v="0.26"/>
    <n v="0"/>
    <n v="0"/>
    <n v="0"/>
    <n v="0"/>
    <n v="0"/>
    <n v="0"/>
    <n v="0.26"/>
    <n v="0"/>
    <n v="0"/>
    <n v="0"/>
    <n v="0"/>
    <n v="0"/>
    <n v="0"/>
    <n v="0"/>
    <n v="0"/>
    <n v="0"/>
    <n v="0"/>
    <n v="0"/>
    <n v="1.1728536673000001"/>
    <n v="1"/>
    <n v="0"/>
    <n v="82.94"/>
    <n v="0.206627749"/>
    <n v="0"/>
    <n v="0"/>
    <n v="0.26"/>
    <n v="39"/>
  </r>
  <r>
    <x v="89"/>
    <n v="44750"/>
    <n v="0.71"/>
    <n v="0"/>
    <n v="0"/>
    <n v="0"/>
    <n v="0"/>
    <n v="0"/>
    <n v="0"/>
    <n v="0.71"/>
    <n v="0"/>
    <n v="0"/>
    <n v="0"/>
    <n v="0"/>
    <n v="0"/>
    <n v="0"/>
    <n v="0"/>
    <n v="0"/>
    <n v="0"/>
    <n v="0"/>
    <n v="0"/>
    <n v="0.62225380509999995"/>
    <n v="1"/>
    <n v="0"/>
    <n v="120.17"/>
    <n v="0.425171886"/>
    <n v="0"/>
    <n v="0"/>
    <n v="0.71"/>
    <n v="106.5"/>
  </r>
  <r>
    <x v="89"/>
    <n v="44792"/>
    <n v="1.77"/>
    <n v="0"/>
    <n v="0"/>
    <n v="0"/>
    <n v="0"/>
    <n v="0"/>
    <n v="0"/>
    <n v="1.39"/>
    <n v="0"/>
    <n v="0"/>
    <n v="0"/>
    <n v="0"/>
    <n v="0"/>
    <n v="0"/>
    <n v="0"/>
    <n v="0"/>
    <n v="0"/>
    <n v="0"/>
    <n v="0"/>
    <n v="1.3296847086000001"/>
    <n v="1"/>
    <n v="0"/>
    <n v="502.73"/>
    <n v="0.249404495"/>
    <n v="0"/>
    <n v="0"/>
    <n v="1.77"/>
    <n v="265.5"/>
  </r>
  <r>
    <x v="89"/>
    <n v="45005"/>
    <n v="3.04"/>
    <n v="0"/>
    <n v="0"/>
    <n v="0"/>
    <n v="0"/>
    <n v="0"/>
    <n v="0"/>
    <n v="2.31"/>
    <n v="0"/>
    <n v="0"/>
    <n v="0"/>
    <n v="0"/>
    <n v="0"/>
    <n v="0"/>
    <n v="0"/>
    <n v="0"/>
    <n v="0"/>
    <n v="0"/>
    <n v="325.59139187654893"/>
    <n v="1.7679598572999999"/>
    <n v="1"/>
    <n v="247.45"/>
    <n v="1110.8399999999999"/>
    <n v="0.39817260300000001"/>
    <n v="0"/>
    <n v="0"/>
    <n v="3.04"/>
    <n v="456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43802"/>
    <n v="40.04"/>
    <n v="0"/>
    <n v="13.22"/>
    <n v="0"/>
    <n v="0.36"/>
    <n v="0"/>
    <n v="0.43"/>
    <n v="40.04"/>
    <n v="0"/>
    <n v="0"/>
    <n v="0"/>
    <n v="0"/>
    <n v="0"/>
    <n v="9.15"/>
    <n v="0"/>
    <n v="0"/>
    <n v="0"/>
    <n v="0"/>
    <n v="454.00578141101448"/>
    <n v="3.6729279115"/>
    <n v="1"/>
    <n v="4544.6000000000004"/>
    <n v="40001.42"/>
    <n v="0.53438618000000004"/>
    <n v="0"/>
    <n v="0"/>
    <n v="40.04"/>
    <n v="6006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43760"/>
    <n v="0.55000000000000004"/>
    <n v="0"/>
    <n v="0"/>
    <n v="0"/>
    <n v="0"/>
    <n v="0"/>
    <n v="0"/>
    <n v="0.55000000000000004"/>
    <n v="0"/>
    <n v="0"/>
    <n v="0"/>
    <n v="0.55000000000000004"/>
    <n v="0"/>
    <n v="0"/>
    <n v="0"/>
    <n v="0"/>
    <n v="0"/>
    <n v="0"/>
    <n v="595.84560994637729"/>
    <n v="2.5364840485000002"/>
    <n v="1"/>
    <n v="81.93"/>
    <n v="379.46"/>
    <n v="0.55926013799999996"/>
    <n v="0"/>
    <n v="0"/>
    <n v="0.55000000000000004"/>
    <n v="82.5"/>
  </r>
  <r>
    <x v="91"/>
    <n v="43802"/>
    <n v="2"/>
    <n v="1"/>
    <n v="0"/>
    <n v="0"/>
    <n v="0"/>
    <n v="0"/>
    <n v="0"/>
    <n v="2"/>
    <n v="0"/>
    <n v="0"/>
    <n v="0"/>
    <n v="2"/>
    <n v="0"/>
    <n v="0"/>
    <n v="0"/>
    <n v="0"/>
    <n v="0"/>
    <n v="0"/>
    <n v="454.00578141101448"/>
    <n v="3.6729279115"/>
    <n v="1"/>
    <n v="227"/>
    <n v="1998.07"/>
    <n v="0.53438618000000004"/>
    <n v="0"/>
    <n v="0"/>
    <n v="2"/>
    <n v="300"/>
  </r>
  <r>
    <x v="91"/>
    <n v="44115"/>
    <n v="8.17"/>
    <n v="2"/>
    <n v="1"/>
    <n v="0"/>
    <n v="0"/>
    <n v="0"/>
    <n v="0"/>
    <n v="8.17"/>
    <n v="0"/>
    <n v="0"/>
    <n v="0"/>
    <n v="6.17"/>
    <n v="0"/>
    <n v="0"/>
    <n v="0"/>
    <n v="0"/>
    <n v="0"/>
    <n v="0"/>
    <n v="363.46524345757331"/>
    <n v="0.46002108250000001"/>
    <n v="1"/>
    <n v="742.38"/>
    <n v="1022.28"/>
    <n v="0.46622529099999999"/>
    <n v="0"/>
    <n v="0"/>
    <n v="8.17"/>
    <n v="1225.5"/>
  </r>
  <r>
    <x v="91"/>
    <n v="47993"/>
    <n v="1.87"/>
    <n v="0.02"/>
    <n v="0"/>
    <n v="0"/>
    <n v="0"/>
    <n v="0"/>
    <n v="0"/>
    <n v="0.85"/>
    <n v="0"/>
    <n v="0"/>
    <n v="0"/>
    <n v="1.85"/>
    <n v="0"/>
    <n v="0"/>
    <n v="0"/>
    <n v="0"/>
    <n v="0"/>
    <n v="0"/>
    <n v="0"/>
    <n v="0.86496359649999999"/>
    <n v="1"/>
    <n v="0"/>
    <n v="199.98"/>
    <n v="0.28522771000000002"/>
    <n v="0"/>
    <n v="0"/>
    <n v="1.87"/>
    <n v="280.5"/>
  </r>
  <r>
    <x v="91"/>
    <n v="48017"/>
    <n v="1.96"/>
    <n v="0.71"/>
    <n v="0"/>
    <n v="0"/>
    <n v="0"/>
    <n v="0"/>
    <n v="0"/>
    <n v="0.96"/>
    <n v="0"/>
    <n v="0"/>
    <n v="0"/>
    <n v="1.96"/>
    <n v="0"/>
    <n v="0"/>
    <n v="0"/>
    <n v="0"/>
    <n v="0"/>
    <n v="0"/>
    <n v="639.69766055400373"/>
    <n v="0.65607922220000003"/>
    <n v="1"/>
    <n v="313.45"/>
    <n v="171.32"/>
    <n v="0.55146232799999995"/>
    <n v="0"/>
    <n v="0"/>
    <n v="1.96"/>
    <n v="294"/>
  </r>
  <r>
    <x v="91"/>
    <n v="44453"/>
    <n v="122.76"/>
    <n v="14.64"/>
    <n v="9.2100000000000009"/>
    <n v="1"/>
    <n v="0"/>
    <n v="0"/>
    <n v="0"/>
    <n v="99.41"/>
    <n v="0"/>
    <n v="0"/>
    <n v="0"/>
    <n v="92.38"/>
    <n v="0"/>
    <n v="0"/>
    <n v="0"/>
    <n v="0"/>
    <n v="0"/>
    <n v="0"/>
    <n v="619.34967114587289"/>
    <n v="1.6817848263999999"/>
    <n v="1"/>
    <n v="19007.84"/>
    <n v="45474.65"/>
    <n v="0.57930011599999998"/>
    <n v="0"/>
    <n v="0"/>
    <n v="122.76"/>
    <n v="18414"/>
  </r>
  <r>
    <x v="91"/>
    <n v="48025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327.50029904695037"/>
    <n v="0.84953125740000002"/>
    <n v="1"/>
    <n v="81.88"/>
    <n v="231.07"/>
    <n v="0.454795159"/>
    <n v="0"/>
    <n v="0"/>
    <n v="1"/>
    <n v="150"/>
  </r>
  <r>
    <x v="91"/>
    <n v="48041"/>
    <n v="1"/>
    <n v="0.45"/>
    <n v="0"/>
    <n v="0"/>
    <n v="0"/>
    <n v="0"/>
    <n v="0"/>
    <n v="0"/>
    <n v="0"/>
    <n v="0"/>
    <n v="0"/>
    <n v="1"/>
    <n v="0"/>
    <n v="0"/>
    <n v="0"/>
    <n v="0"/>
    <n v="0"/>
    <n v="0"/>
    <n v="309.40398549356848"/>
    <n v="0.42147832419999998"/>
    <n v="1"/>
    <n v="77.349999999999994"/>
    <n v="0"/>
    <n v="0.454842511"/>
    <n v="0"/>
    <n v="0"/>
    <n v="1"/>
    <n v="15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44198"/>
    <n v="139.88999999999999"/>
    <n v="0"/>
    <n v="14.55"/>
    <n v="3.16"/>
    <n v="0"/>
    <n v="0"/>
    <n v="0"/>
    <n v="106.68"/>
    <n v="2.61"/>
    <n v="2.77"/>
    <n v="0"/>
    <n v="0"/>
    <n v="0"/>
    <n v="0"/>
    <n v="0"/>
    <n v="0"/>
    <n v="0"/>
    <n v="0"/>
    <n v="0"/>
    <n v="0.90873213090000005"/>
    <n v="1"/>
    <n v="0"/>
    <n v="26368.639999999999"/>
    <n v="0.39353611799999999"/>
    <n v="0"/>
    <n v="0"/>
    <n v="139.88999999999999"/>
    <n v="20983.499999999996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3"/>
    <n v="48215"/>
    <n v="1.18"/>
    <n v="0"/>
    <n v="0"/>
    <n v="0"/>
    <n v="0"/>
    <n v="0"/>
    <n v="0"/>
    <n v="1.18"/>
    <n v="0"/>
    <n v="0"/>
    <n v="0"/>
    <n v="0.59"/>
    <n v="0"/>
    <n v="0"/>
    <n v="0"/>
    <n v="0"/>
    <n v="0"/>
    <n v="0"/>
    <n v="0"/>
    <n v="2.5614800000000001E-5"/>
    <n v="1"/>
    <n v="0"/>
    <n v="0.01"/>
    <n v="0.377465051"/>
    <n v="0"/>
    <n v="0"/>
    <n v="1.18"/>
    <n v="177"/>
  </r>
  <r>
    <x v="93"/>
    <n v="48223"/>
    <n v="6"/>
    <n v="0"/>
    <n v="1"/>
    <n v="0.85"/>
    <n v="0"/>
    <n v="0"/>
    <n v="0"/>
    <n v="6"/>
    <n v="0"/>
    <n v="0"/>
    <n v="0"/>
    <n v="4"/>
    <n v="0"/>
    <n v="0"/>
    <n v="0"/>
    <n v="0"/>
    <n v="0"/>
    <n v="0"/>
    <n v="26.219830439533272"/>
    <n v="0.88910344330000002"/>
    <n v="1"/>
    <n v="39.33"/>
    <n v="1451.02"/>
    <n v="0.40948401499999998"/>
    <n v="0"/>
    <n v="0"/>
    <n v="6"/>
    <n v="900"/>
  </r>
  <r>
    <x v="93"/>
    <n v="44909"/>
    <n v="190.84"/>
    <n v="1.61"/>
    <n v="31.52"/>
    <n v="0"/>
    <n v="0"/>
    <n v="1"/>
    <n v="3.57"/>
    <n v="190.84"/>
    <n v="1"/>
    <n v="1.6"/>
    <n v="0"/>
    <n v="105.7"/>
    <n v="0"/>
    <n v="0"/>
    <n v="0"/>
    <n v="0"/>
    <n v="0"/>
    <n v="0"/>
    <n v="1232.9868147958166"/>
    <n v="1.8922585448"/>
    <n v="1"/>
    <n v="58825.8"/>
    <n v="98224.26"/>
    <n v="0.78552379999999999"/>
    <n v="0"/>
    <n v="0"/>
    <n v="190.84"/>
    <n v="28626"/>
  </r>
  <r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43802"/>
    <n v="160.09"/>
    <n v="6.89"/>
    <n v="16.98"/>
    <n v="0"/>
    <n v="0"/>
    <n v="0.55000000000000004"/>
    <n v="0.76"/>
    <n v="104.5"/>
    <n v="9.1"/>
    <n v="33.950000000000003"/>
    <n v="36.549999999999997"/>
    <n v="89.63"/>
    <n v="0"/>
    <n v="0"/>
    <n v="0"/>
    <n v="0"/>
    <n v="0"/>
    <n v="0"/>
    <n v="454.00578141101448"/>
    <n v="3.6729279115"/>
    <n v="1"/>
    <n v="18170.45"/>
    <n v="104399.3"/>
    <n v="0.53438618000000004"/>
    <n v="0"/>
    <n v="0"/>
    <n v="160.09"/>
    <n v="24013.5"/>
  </r>
  <r>
    <x v="94"/>
    <n v="44024"/>
    <n v="0.67"/>
    <n v="0"/>
    <n v="0"/>
    <n v="0"/>
    <n v="0"/>
    <n v="0"/>
    <n v="0"/>
    <n v="0.67"/>
    <n v="0"/>
    <n v="0"/>
    <n v="0"/>
    <n v="0"/>
    <n v="0"/>
    <n v="0"/>
    <n v="0"/>
    <n v="0"/>
    <n v="0"/>
    <n v="0"/>
    <n v="913.93367022503844"/>
    <n v="1.4950613266999999"/>
    <n v="1"/>
    <n v="153.08000000000001"/>
    <n v="272.45999999999998"/>
    <n v="0.75637217700000003"/>
    <n v="0"/>
    <n v="0"/>
    <n v="0.67"/>
    <n v="100.5"/>
  </r>
  <r>
    <x v="94"/>
    <n v="46979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769.10153769067654"/>
    <n v="1.9955521261"/>
    <n v="1"/>
    <n v="192.28"/>
    <n v="542.79"/>
    <n v="0.60733533799999995"/>
    <n v="0"/>
    <n v="0"/>
    <n v="1"/>
    <n v="150"/>
  </r>
  <r>
    <x v="94"/>
    <n v="44800"/>
    <n v="126.89"/>
    <n v="3.42"/>
    <n v="6.85"/>
    <n v="0.62"/>
    <n v="0"/>
    <n v="0"/>
    <n v="0"/>
    <n v="87.76"/>
    <n v="9.92"/>
    <n v="27"/>
    <n v="28.97"/>
    <n v="76.91"/>
    <n v="0"/>
    <n v="0"/>
    <n v="0"/>
    <n v="0"/>
    <n v="0"/>
    <n v="0"/>
    <n v="751.72908667041872"/>
    <n v="1.7261732700000001"/>
    <n v="1"/>
    <n v="23846.73"/>
    <n v="41205"/>
    <n v="0.59243781699999998"/>
    <n v="0"/>
    <n v="0"/>
    <n v="126.89"/>
    <n v="19033.5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43752"/>
    <n v="59.97"/>
    <n v="0.66"/>
    <n v="7.59"/>
    <n v="1.64"/>
    <n v="0"/>
    <n v="0"/>
    <n v="0"/>
    <n v="53.3"/>
    <n v="0"/>
    <n v="0"/>
    <n v="0"/>
    <n v="38.47"/>
    <n v="0"/>
    <n v="0"/>
    <n v="0"/>
    <n v="0"/>
    <n v="0"/>
    <n v="0"/>
    <n v="195.16110414154781"/>
    <n v="1.2931511515"/>
    <n v="1"/>
    <n v="2925.95"/>
    <n v="18747.59"/>
    <n v="0.46646849499999998"/>
    <n v="0"/>
    <n v="0"/>
    <n v="59.97"/>
    <n v="8995.5"/>
  </r>
  <r>
    <x v="95"/>
    <n v="4380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54.00578141101448"/>
    <n v="3.6729279115"/>
    <n v="1"/>
    <n v="113.5"/>
    <n v="999.04"/>
    <n v="0.53438618000000004"/>
    <n v="0"/>
    <n v="0"/>
    <n v="1"/>
    <n v="150"/>
  </r>
  <r>
    <x v="95"/>
    <n v="4610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92.46256589455538"/>
    <n v="0.58606617930000005"/>
    <n v="1"/>
    <n v="48.12"/>
    <n v="159.41"/>
    <n v="0.44250292000000002"/>
    <n v="0"/>
    <n v="0"/>
    <n v="1"/>
    <n v="150"/>
  </r>
  <r>
    <x v="95"/>
    <n v="47332"/>
    <n v="7"/>
    <n v="0"/>
    <n v="0.42"/>
    <n v="0.91"/>
    <n v="0"/>
    <n v="1"/>
    <n v="0"/>
    <n v="6"/>
    <n v="0"/>
    <n v="0"/>
    <n v="0"/>
    <n v="5"/>
    <n v="0"/>
    <n v="0"/>
    <n v="0"/>
    <n v="0"/>
    <n v="0"/>
    <n v="0"/>
    <n v="210.18503737532882"/>
    <n v="1.190681876"/>
    <n v="1"/>
    <n v="367.82"/>
    <n v="1943.19"/>
    <n v="0.50355702999999996"/>
    <n v="0"/>
    <n v="0"/>
    <n v="7"/>
    <n v="1050"/>
  </r>
  <r>
    <x v="95"/>
    <n v="46110"/>
    <n v="0.69"/>
    <n v="0"/>
    <n v="0"/>
    <n v="0"/>
    <n v="0"/>
    <n v="0"/>
    <n v="0"/>
    <n v="0.69"/>
    <n v="0"/>
    <n v="0"/>
    <n v="0"/>
    <n v="0.69"/>
    <n v="0"/>
    <n v="0"/>
    <n v="0"/>
    <n v="0"/>
    <n v="0"/>
    <n v="0"/>
    <n v="0"/>
    <n v="0.18024565880000001"/>
    <n v="1"/>
    <n v="0"/>
    <n v="33.83"/>
    <n v="0.38358814600000002"/>
    <n v="0"/>
    <n v="0"/>
    <n v="0.69"/>
    <n v="103.49999999999999"/>
  </r>
  <r>
    <x v="95"/>
    <n v="44412"/>
    <n v="138.13"/>
    <n v="5.17"/>
    <n v="13.34"/>
    <n v="2.14"/>
    <n v="0"/>
    <n v="1"/>
    <n v="0"/>
    <n v="122.11"/>
    <n v="0"/>
    <n v="0.5"/>
    <n v="0"/>
    <n v="88.7"/>
    <n v="0"/>
    <n v="0"/>
    <n v="0"/>
    <n v="0"/>
    <n v="0"/>
    <n v="0"/>
    <n v="1173.7675101870461"/>
    <n v="0.9689045906"/>
    <n v="1"/>
    <n v="40533.129999999997"/>
    <n v="32181.119999999999"/>
    <n v="0.76093659300000005"/>
    <n v="0"/>
    <n v="0"/>
    <n v="138.13"/>
    <n v="20719.5"/>
  </r>
  <r>
    <x v="95"/>
    <n v="44511"/>
    <n v="13.35"/>
    <n v="0"/>
    <n v="1.59"/>
    <n v="0"/>
    <n v="0"/>
    <n v="0"/>
    <n v="0"/>
    <n v="12.35"/>
    <n v="0"/>
    <n v="0"/>
    <n v="0"/>
    <n v="8.33"/>
    <n v="0"/>
    <n v="0"/>
    <n v="0"/>
    <n v="0"/>
    <n v="0"/>
    <n v="0"/>
    <n v="1269.6174486830321"/>
    <n v="1.5678650262"/>
    <n v="1"/>
    <n v="4237.3500000000004"/>
    <n v="5266.77"/>
    <n v="0.79408692999999997"/>
    <n v="0"/>
    <n v="0"/>
    <n v="13.35"/>
    <n v="2002.5"/>
  </r>
  <r>
    <x v="95"/>
    <n v="47365"/>
    <n v="50.91"/>
    <n v="0.8"/>
    <n v="6.65"/>
    <n v="1"/>
    <n v="0"/>
    <n v="0"/>
    <n v="0"/>
    <n v="48.53"/>
    <n v="0"/>
    <n v="0"/>
    <n v="0"/>
    <n v="34.11"/>
    <n v="0"/>
    <n v="0"/>
    <n v="0"/>
    <n v="0"/>
    <n v="0"/>
    <n v="0"/>
    <n v="4.5108715147415159"/>
    <n v="1.4056938290000001"/>
    <n v="1"/>
    <n v="57.41"/>
    <n v="18555.38"/>
    <n v="0.39014385400000001"/>
    <n v="0"/>
    <n v="0"/>
    <n v="50.91"/>
    <n v="7636.4999999999991"/>
  </r>
  <r>
    <x v="95"/>
    <n v="44719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599.36300916146934"/>
    <n v="2.7926402906000001"/>
    <n v="1"/>
    <n v="299.68"/>
    <n v="1519.2"/>
    <n v="0.58580121100000004"/>
    <n v="0"/>
    <n v="0"/>
    <n v="2"/>
    <n v="300"/>
  </r>
  <r>
    <x v="95"/>
    <n v="44081"/>
    <n v="12.69"/>
    <n v="0"/>
    <n v="0"/>
    <n v="0"/>
    <n v="0"/>
    <n v="0"/>
    <n v="0"/>
    <n v="11"/>
    <n v="0"/>
    <n v="0"/>
    <n v="0"/>
    <n v="7.49"/>
    <n v="0"/>
    <n v="0"/>
    <n v="0"/>
    <n v="0"/>
    <n v="0"/>
    <n v="0"/>
    <n v="399.0659966759705"/>
    <n v="1.0846163491"/>
    <n v="1"/>
    <n v="1266.04"/>
    <n v="3245.17"/>
    <n v="0.55386638899999996"/>
    <n v="0"/>
    <n v="0"/>
    <n v="12.69"/>
    <n v="1903.5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48306"/>
    <n v="2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.59733024670000001"/>
    <n v="1"/>
    <n v="0"/>
    <n v="324.95"/>
    <n v="0.34628678499999999"/>
    <n v="0"/>
    <n v="0"/>
    <n v="2"/>
    <n v="300"/>
  </r>
  <r>
    <x v="96"/>
    <n v="45161"/>
    <n v="127.72"/>
    <n v="9"/>
    <n v="12.97"/>
    <n v="1"/>
    <n v="1"/>
    <n v="0"/>
    <n v="0"/>
    <n v="127.72"/>
    <n v="0"/>
    <n v="31.47"/>
    <n v="0"/>
    <n v="69.25"/>
    <n v="0"/>
    <n v="0"/>
    <n v="0"/>
    <n v="0"/>
    <n v="0"/>
    <n v="0"/>
    <n v="2089.5999301616803"/>
    <n v="2.9232169881000001"/>
    <n v="1"/>
    <n v="66720.929999999993"/>
    <n v="101552.09"/>
    <n v="0.9"/>
    <n v="0"/>
    <n v="0"/>
    <n v="127.72"/>
    <n v="19158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43612"/>
    <n v="0.97"/>
    <n v="0"/>
    <n v="0"/>
    <n v="0"/>
    <n v="0"/>
    <n v="0"/>
    <n v="0"/>
    <n v="0.97"/>
    <n v="0"/>
    <n v="0"/>
    <n v="0"/>
    <n v="0.97"/>
    <n v="0"/>
    <n v="0"/>
    <n v="0"/>
    <n v="0"/>
    <n v="0"/>
    <n v="0"/>
    <n v="0"/>
    <n v="0.45239227970000001"/>
    <n v="1"/>
    <n v="0"/>
    <n v="119.36"/>
    <n v="0.29592442099999999"/>
    <n v="0"/>
    <n v="0"/>
    <n v="0.97"/>
    <n v="145.5"/>
  </r>
  <r>
    <x v="97"/>
    <n v="48132"/>
    <n v="1.03"/>
    <n v="0"/>
    <n v="0"/>
    <n v="0"/>
    <n v="0"/>
    <n v="0"/>
    <n v="0"/>
    <n v="1.03"/>
    <n v="0"/>
    <n v="0"/>
    <n v="0"/>
    <n v="0"/>
    <n v="0"/>
    <n v="0"/>
    <n v="0"/>
    <n v="0"/>
    <n v="0"/>
    <n v="0"/>
    <n v="1478.8463016235812"/>
    <n v="0.97735848670000003"/>
    <n v="1"/>
    <n v="380.8"/>
    <n v="273.82"/>
    <n v="0.78973327299999996"/>
    <n v="0"/>
    <n v="0"/>
    <n v="1.03"/>
    <n v="154.5"/>
  </r>
  <r>
    <x v="97"/>
    <n v="43794"/>
    <n v="0.71"/>
    <n v="0"/>
    <n v="0"/>
    <n v="0"/>
    <n v="0"/>
    <n v="0"/>
    <n v="0"/>
    <n v="0.71"/>
    <n v="0"/>
    <n v="0"/>
    <n v="0"/>
    <n v="0.71"/>
    <n v="0"/>
    <n v="0"/>
    <n v="0"/>
    <n v="0"/>
    <n v="0"/>
    <n v="0"/>
    <n v="0"/>
    <n v="1.6929575363"/>
    <n v="1"/>
    <n v="0"/>
    <n v="326.94"/>
    <n v="0.30967760799999999"/>
    <n v="0"/>
    <n v="0"/>
    <n v="0.71"/>
    <n v="106.5"/>
  </r>
  <r>
    <x v="97"/>
    <n v="43786"/>
    <n v="318.75"/>
    <n v="3.79"/>
    <n v="19.260000000000002"/>
    <n v="1"/>
    <n v="0"/>
    <n v="0"/>
    <n v="0"/>
    <n v="318.75"/>
    <n v="0"/>
    <n v="0"/>
    <n v="0"/>
    <n v="179.54"/>
    <n v="0"/>
    <n v="0"/>
    <n v="0"/>
    <n v="0"/>
    <n v="0"/>
    <n v="0"/>
    <n v="1095.3886443246988"/>
    <n v="3.9572566881000002"/>
    <n v="1"/>
    <n v="87288.78"/>
    <n v="343094.15"/>
    <n v="0.76547957700000002"/>
    <n v="0"/>
    <n v="0"/>
    <n v="318.75"/>
    <n v="47812.5"/>
  </r>
  <r>
    <x v="97"/>
    <n v="43901"/>
    <n v="2.96"/>
    <n v="0"/>
    <n v="0"/>
    <n v="0"/>
    <n v="0"/>
    <n v="0"/>
    <n v="0"/>
    <n v="2.96"/>
    <n v="0"/>
    <n v="0"/>
    <n v="0"/>
    <n v="1"/>
    <n v="0"/>
    <n v="0"/>
    <n v="0"/>
    <n v="0"/>
    <n v="0"/>
    <n v="0"/>
    <n v="1665.9332201790639"/>
    <n v="3.7293898327999999"/>
    <n v="1"/>
    <n v="1232.79"/>
    <n v="3002.61"/>
    <n v="0.79655707600000003"/>
    <n v="0"/>
    <n v="0"/>
    <n v="2.96"/>
    <n v="444"/>
  </r>
  <r>
    <x v="97"/>
    <n v="4404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92.12530306095016"/>
    <n v="2.2657848934999998"/>
    <n v="1"/>
    <n v="248.03"/>
    <n v="616.29"/>
    <n v="0.72055886300000005"/>
    <n v="0"/>
    <n v="0"/>
    <n v="1"/>
    <n v="150"/>
  </r>
  <r>
    <x v="97"/>
    <n v="44305"/>
    <n v="3"/>
    <n v="0"/>
    <n v="0"/>
    <n v="0"/>
    <n v="0"/>
    <n v="0"/>
    <n v="0"/>
    <n v="3"/>
    <n v="0"/>
    <n v="0"/>
    <n v="0"/>
    <n v="1"/>
    <n v="0"/>
    <n v="0"/>
    <n v="0"/>
    <n v="0"/>
    <n v="0"/>
    <n v="0"/>
    <n v="1417.3491487132028"/>
    <n v="0.94235080029999996"/>
    <n v="1"/>
    <n v="1063.01"/>
    <n v="768.96"/>
    <n v="0.78123944300000003"/>
    <n v="0"/>
    <n v="0"/>
    <n v="3"/>
    <n v="450"/>
  </r>
  <r>
    <x v="97"/>
    <n v="44750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.62225380509999995"/>
    <n v="1"/>
    <n v="0"/>
    <n v="338.51"/>
    <n v="0.425171886"/>
    <n v="0"/>
    <n v="0"/>
    <n v="2"/>
    <n v="300"/>
  </r>
  <r>
    <x v="97"/>
    <n v="45005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325.59139187654893"/>
    <n v="1.7679598572999999"/>
    <n v="1"/>
    <n v="162.80000000000001"/>
    <n v="961.77"/>
    <n v="0.39817260300000001"/>
    <n v="0"/>
    <n v="0"/>
    <n v="2"/>
    <n v="30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44156"/>
    <n v="46.24"/>
    <n v="0"/>
    <n v="7.74"/>
    <n v="0.59"/>
    <n v="0"/>
    <n v="0"/>
    <n v="0.02"/>
    <n v="31.9"/>
    <n v="0"/>
    <n v="0"/>
    <n v="0"/>
    <n v="0"/>
    <n v="0"/>
    <n v="0"/>
    <n v="0"/>
    <n v="0"/>
    <n v="0"/>
    <n v="0"/>
    <n v="602.51827178542192"/>
    <n v="1.4436540991"/>
    <n v="1"/>
    <n v="6965.11"/>
    <n v="12526.3"/>
    <n v="0.597534118"/>
    <n v="0"/>
    <n v="0"/>
    <n v="46.24"/>
    <n v="6936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9"/>
    <n v="43802"/>
    <n v="320.91000000000003"/>
    <n v="0.98"/>
    <n v="30.18"/>
    <n v="2.02"/>
    <n v="1"/>
    <n v="0"/>
    <n v="2.4500000000000002"/>
    <n v="253.51"/>
    <n v="0"/>
    <n v="15.72"/>
    <n v="5"/>
    <n v="0"/>
    <n v="0"/>
    <n v="0"/>
    <n v="0"/>
    <n v="0"/>
    <n v="0"/>
    <n v="0"/>
    <n v="454.00578141101448"/>
    <n v="3.6729279115"/>
    <n v="1"/>
    <n v="36423.75"/>
    <n v="253265.72"/>
    <n v="0.53438618000000004"/>
    <n v="0"/>
    <n v="0"/>
    <n v="320.91000000000003"/>
    <n v="48136.500000000007"/>
  </r>
  <r>
    <x v="99"/>
    <n v="4696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863044439999999"/>
    <n v="1"/>
    <n v="0"/>
    <n v="0"/>
    <n v="0.273342056"/>
    <n v="0"/>
    <n v="0"/>
    <n v="5"/>
    <n v="750"/>
  </r>
  <r>
    <x v="99"/>
    <n v="4407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336714300000002E-2"/>
    <n v="1"/>
    <n v="0"/>
    <n v="0"/>
    <n v="0.05"/>
    <n v="0"/>
    <n v="0"/>
    <n v="1"/>
    <n v="150"/>
  </r>
  <r>
    <x v="99"/>
    <n v="46979"/>
    <n v="10"/>
    <n v="0"/>
    <n v="0"/>
    <n v="0"/>
    <n v="0"/>
    <n v="0"/>
    <n v="0"/>
    <n v="6"/>
    <n v="0"/>
    <n v="0"/>
    <n v="0"/>
    <n v="0"/>
    <n v="0"/>
    <n v="0"/>
    <n v="0"/>
    <n v="0"/>
    <n v="0"/>
    <n v="0"/>
    <n v="769.10153769067654"/>
    <n v="1.9955521261"/>
    <n v="1"/>
    <n v="1922.75"/>
    <n v="3256.74"/>
    <n v="0.60733533799999995"/>
    <n v="0"/>
    <n v="0"/>
    <n v="10"/>
    <n v="1500"/>
  </r>
  <r>
    <x v="99"/>
    <n v="46953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1684.2348410919162"/>
    <n v="2.2177521208000002"/>
    <n v="1"/>
    <n v="421.06"/>
    <n v="603.23"/>
    <n v="0.81904988700000003"/>
    <n v="0"/>
    <n v="0"/>
    <n v="1"/>
    <n v="150"/>
  </r>
  <r>
    <x v="99"/>
    <n v="47019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156.24796476641458"/>
    <n v="0.28475252620000002"/>
    <n v="1"/>
    <n v="78.12"/>
    <n v="77.45"/>
    <n v="0.40680514600000001"/>
    <n v="0"/>
    <n v="0"/>
    <n v="2"/>
    <n v="300"/>
  </r>
  <r>
    <x v="99"/>
    <n v="48009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468.28425942335389"/>
    <n v="0.35964185119999997"/>
    <n v="1"/>
    <n v="234.14"/>
    <n v="97.82"/>
    <n v="0.49280977799999998"/>
    <n v="0"/>
    <n v="0"/>
    <n v="2"/>
    <n v="300"/>
  </r>
  <r>
    <x v="99"/>
    <n v="4827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7.19294932579033"/>
    <n v="1.1336699014"/>
    <n v="1"/>
    <n v="18.600000000000001"/>
    <n v="0"/>
    <n v="0.28924828400000002"/>
    <n v="0"/>
    <n v="0"/>
    <n v="2"/>
    <n v="300"/>
  </r>
  <r>
    <x v="99"/>
    <n v="46995"/>
    <n v="0.96"/>
    <n v="0"/>
    <n v="0"/>
    <n v="0"/>
    <n v="0"/>
    <n v="0"/>
    <n v="0"/>
    <n v="0.96"/>
    <n v="0"/>
    <n v="0"/>
    <n v="0"/>
    <n v="0"/>
    <n v="0"/>
    <n v="0"/>
    <n v="0"/>
    <n v="0"/>
    <n v="0"/>
    <n v="0"/>
    <n v="0"/>
    <n v="2.84665827E-2"/>
    <n v="1"/>
    <n v="0"/>
    <n v="7.43"/>
    <n v="0.31057968200000002"/>
    <n v="0"/>
    <n v="0"/>
    <n v="0.96"/>
    <n v="144"/>
  </r>
  <r>
    <x v="99"/>
    <n v="4445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619.34967114587289"/>
    <n v="1.6817848263999999"/>
    <n v="1"/>
    <n v="154.84"/>
    <n v="0"/>
    <n v="0.57930011599999998"/>
    <n v="0"/>
    <n v="0"/>
    <n v="1"/>
    <n v="150"/>
  </r>
  <r>
    <x v="99"/>
    <n v="46896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533.48519593357275"/>
    <n v="0.31646637080000001"/>
    <n v="1"/>
    <n v="533.49"/>
    <n v="86.08"/>
    <n v="0.584336415"/>
    <n v="0"/>
    <n v="0"/>
    <n v="4"/>
    <n v="600"/>
  </r>
  <r>
    <x v="99"/>
    <n v="47001"/>
    <n v="5"/>
    <n v="0"/>
    <n v="0"/>
    <n v="0"/>
    <n v="0"/>
    <n v="0"/>
    <n v="0"/>
    <n v="2"/>
    <n v="0"/>
    <n v="0"/>
    <n v="0"/>
    <n v="0"/>
    <n v="0"/>
    <n v="0"/>
    <n v="0"/>
    <n v="0"/>
    <n v="0"/>
    <n v="0"/>
    <n v="594.36588471020877"/>
    <n v="1.1539599354000001"/>
    <n v="1"/>
    <n v="742.96"/>
    <n v="627.75"/>
    <n v="0.60739051300000002"/>
    <n v="0"/>
    <n v="0"/>
    <n v="5"/>
    <n v="750"/>
  </r>
  <r>
    <x v="99"/>
    <n v="44800"/>
    <n v="11"/>
    <n v="0"/>
    <n v="1"/>
    <n v="0"/>
    <n v="0"/>
    <n v="0"/>
    <n v="0"/>
    <n v="7"/>
    <n v="0"/>
    <n v="0"/>
    <n v="0"/>
    <n v="0"/>
    <n v="0"/>
    <n v="0"/>
    <n v="0"/>
    <n v="0"/>
    <n v="0"/>
    <n v="0"/>
    <n v="751.72908667041872"/>
    <n v="1.7261732700000001"/>
    <n v="1"/>
    <n v="2067.25"/>
    <n v="3286.63"/>
    <n v="0.59243781699999998"/>
    <n v="0"/>
    <n v="0"/>
    <n v="11"/>
    <n v="1650"/>
  </r>
  <r>
    <x v="99"/>
    <n v="4504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83.620651896782661"/>
    <n v="0.66135081969999998"/>
    <n v="1"/>
    <n v="104.53"/>
    <n v="0"/>
    <n v="0.38829070799999998"/>
    <n v="0"/>
    <n v="0"/>
    <n v="5"/>
    <n v="750"/>
  </r>
  <r>
    <x v="99"/>
    <n v="45070"/>
    <n v="5"/>
    <n v="0"/>
    <n v="1"/>
    <n v="0"/>
    <n v="0"/>
    <n v="0"/>
    <n v="0"/>
    <n v="3"/>
    <n v="0"/>
    <n v="0"/>
    <n v="0"/>
    <n v="0"/>
    <n v="0"/>
    <n v="0"/>
    <n v="0"/>
    <n v="0"/>
    <n v="0"/>
    <n v="0"/>
    <n v="1923.466170566644"/>
    <n v="1.0213142019000001"/>
    <n v="1"/>
    <n v="2404.33"/>
    <n v="833.39"/>
    <n v="0.84270771099999997"/>
    <n v="0"/>
    <n v="0"/>
    <n v="5"/>
    <n v="75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45195"/>
    <n v="6"/>
    <n v="0"/>
    <n v="0"/>
    <n v="0"/>
    <n v="0"/>
    <n v="0"/>
    <n v="0"/>
    <n v="6"/>
    <n v="0"/>
    <n v="1"/>
    <n v="0"/>
    <n v="4"/>
    <n v="0"/>
    <n v="0"/>
    <n v="0"/>
    <n v="0"/>
    <n v="0"/>
    <n v="0"/>
    <n v="221.68844804605411"/>
    <n v="0.23748123939999999"/>
    <n v="1"/>
    <n v="332.53"/>
    <n v="387.57"/>
    <n v="0.446612911"/>
    <n v="0"/>
    <n v="0"/>
    <n v="6"/>
    <n v="900"/>
  </r>
  <r>
    <x v="100"/>
    <n v="48132"/>
    <n v="7.44"/>
    <n v="0"/>
    <n v="1"/>
    <n v="0"/>
    <n v="0"/>
    <n v="0"/>
    <n v="0"/>
    <n v="7.44"/>
    <n v="0"/>
    <n v="1.72"/>
    <n v="0"/>
    <n v="4.72"/>
    <n v="0"/>
    <n v="0"/>
    <n v="0"/>
    <n v="0"/>
    <n v="0"/>
    <n v="0"/>
    <n v="1478.8463016235812"/>
    <n v="0.97735848670000003"/>
    <n v="1"/>
    <n v="2750.65"/>
    <n v="1977.86"/>
    <n v="0.78973327299999996"/>
    <n v="0"/>
    <n v="0"/>
    <n v="7.44"/>
    <n v="1116"/>
  </r>
  <r>
    <x v="100"/>
    <n v="4380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454.00578141101448"/>
    <n v="3.6729279115"/>
    <n v="1"/>
    <n v="113.5"/>
    <n v="999.04"/>
    <n v="0.53438618000000004"/>
    <n v="0"/>
    <n v="0"/>
    <n v="1"/>
    <n v="150"/>
  </r>
  <r>
    <x v="100"/>
    <n v="43943"/>
    <n v="2.78"/>
    <n v="0"/>
    <n v="0"/>
    <n v="0"/>
    <n v="0"/>
    <n v="0"/>
    <n v="0"/>
    <n v="2.78"/>
    <n v="0"/>
    <n v="0"/>
    <n v="0"/>
    <n v="1.78"/>
    <n v="0"/>
    <n v="0"/>
    <n v="0"/>
    <n v="0"/>
    <n v="0"/>
    <n v="0"/>
    <n v="612.49029482281071"/>
    <n v="2.0590288838999999"/>
    <n v="1"/>
    <n v="425.68"/>
    <n v="1556.96"/>
    <n v="0.58984914499999996"/>
    <n v="0"/>
    <n v="0"/>
    <n v="2.78"/>
    <n v="416.99999999999994"/>
  </r>
  <r>
    <x v="100"/>
    <n v="44263"/>
    <n v="300.24"/>
    <n v="7"/>
    <n v="37.74"/>
    <n v="0"/>
    <n v="0"/>
    <n v="0"/>
    <n v="1"/>
    <n v="300.24"/>
    <n v="0"/>
    <n v="6.14"/>
    <n v="0"/>
    <n v="139.37"/>
    <n v="0"/>
    <n v="0"/>
    <n v="0"/>
    <n v="0"/>
    <n v="0"/>
    <n v="0"/>
    <n v="1889.6722909461323"/>
    <n v="2.8797159787000002"/>
    <n v="1"/>
    <n v="141838.79999999999"/>
    <n v="235172.81"/>
    <n v="0.85659459800000004"/>
    <n v="0"/>
    <n v="0"/>
    <n v="300.24"/>
    <n v="45036"/>
  </r>
  <r>
    <x v="100"/>
    <n v="4817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136.6121586623654"/>
    <n v="0.48518616640000001"/>
    <n v="1"/>
    <n v="34.15"/>
    <n v="131.97"/>
    <n v="0.40849437100000002"/>
    <n v="0"/>
    <n v="0"/>
    <n v="1"/>
    <n v="150"/>
  </r>
  <r>
    <x v="100"/>
    <n v="44768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37261601550000001"/>
    <n v="1"/>
    <n v="0"/>
    <n v="101.35"/>
    <n v="0.32694814500000002"/>
    <n v="0"/>
    <n v="0"/>
    <n v="1"/>
    <n v="15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43489"/>
    <n v="91.81"/>
    <n v="0"/>
    <n v="17.53"/>
    <n v="4.5599999999999996"/>
    <n v="0"/>
    <n v="0"/>
    <n v="0.26"/>
    <n v="67.209999999999994"/>
    <n v="0"/>
    <n v="0"/>
    <n v="0"/>
    <n v="0"/>
    <n v="0"/>
    <n v="0"/>
    <n v="81.17"/>
    <n v="0"/>
    <n v="0.43"/>
    <n v="0"/>
    <n v="965.83149339195813"/>
    <n v="3.72042677"/>
    <n v="1"/>
    <n v="22168.25"/>
    <n v="68013.570000000007"/>
    <n v="0.698126252"/>
    <n v="0"/>
    <n v="0"/>
    <n v="91.81"/>
    <n v="13771.5"/>
  </r>
  <r>
    <x v="101"/>
    <n v="43539"/>
    <n v="0.45"/>
    <n v="0"/>
    <n v="0"/>
    <n v="0"/>
    <n v="0"/>
    <n v="0"/>
    <n v="0"/>
    <n v="0.33"/>
    <n v="0"/>
    <n v="0"/>
    <n v="0"/>
    <n v="0"/>
    <n v="0"/>
    <n v="0"/>
    <n v="0.28000000000000003"/>
    <n v="0"/>
    <n v="0"/>
    <n v="0"/>
    <n v="1073.9412431158169"/>
    <n v="2.3002313328000001"/>
    <n v="1"/>
    <n v="120.82"/>
    <n v="206.47"/>
    <n v="0.71188027600000003"/>
    <n v="0"/>
    <n v="0"/>
    <n v="0.45"/>
    <n v="67.5"/>
  </r>
  <r>
    <x v="101"/>
    <n v="43612"/>
    <n v="0.53"/>
    <n v="0"/>
    <n v="0"/>
    <n v="0"/>
    <n v="0"/>
    <n v="0"/>
    <n v="0"/>
    <n v="0.53"/>
    <n v="0"/>
    <n v="0"/>
    <n v="0"/>
    <n v="0"/>
    <n v="0"/>
    <n v="0"/>
    <n v="0"/>
    <n v="0"/>
    <n v="0"/>
    <n v="0"/>
    <n v="0"/>
    <n v="0.45239227970000001"/>
    <n v="1"/>
    <n v="0"/>
    <n v="65.22"/>
    <n v="0.29592442099999999"/>
    <n v="0"/>
    <n v="0"/>
    <n v="0.53"/>
    <n v="79.5"/>
  </r>
  <r>
    <x v="101"/>
    <n v="49981"/>
    <n v="2.0299999999999998"/>
    <n v="0"/>
    <n v="0"/>
    <n v="0.9"/>
    <n v="0"/>
    <n v="0"/>
    <n v="0"/>
    <n v="1.1299999999999999"/>
    <n v="0"/>
    <n v="0"/>
    <n v="0"/>
    <n v="0"/>
    <n v="0"/>
    <n v="0"/>
    <n v="0.12"/>
    <n v="0"/>
    <n v="0"/>
    <n v="0"/>
    <n v="0"/>
    <n v="0.1503247378"/>
    <n v="1"/>
    <n v="0"/>
    <n v="46.2"/>
    <n v="9.4803908000000006E-2"/>
    <n v="0"/>
    <n v="0"/>
    <n v="2.0299999999999998"/>
    <n v="304.49999999999994"/>
  </r>
  <r>
    <x v="101"/>
    <n v="43828"/>
    <n v="0.89"/>
    <n v="0"/>
    <n v="0"/>
    <n v="0.89"/>
    <n v="0"/>
    <n v="0"/>
    <n v="0"/>
    <n v="0.89"/>
    <n v="0"/>
    <n v="0"/>
    <n v="0"/>
    <n v="0"/>
    <n v="0"/>
    <n v="0"/>
    <n v="0"/>
    <n v="0"/>
    <n v="0"/>
    <n v="0"/>
    <n v="774.3963307331494"/>
    <n v="4.0067891804000002"/>
    <n v="1"/>
    <n v="172.3"/>
    <n v="969.96"/>
    <n v="0.65649090899999996"/>
    <n v="0"/>
    <n v="0"/>
    <n v="0.89"/>
    <n v="133.5"/>
  </r>
  <r>
    <x v="101"/>
    <n v="49999"/>
    <n v="3.91"/>
    <n v="0"/>
    <n v="1"/>
    <n v="0.46"/>
    <n v="0"/>
    <n v="0"/>
    <n v="0"/>
    <n v="2.48"/>
    <n v="0"/>
    <n v="0"/>
    <n v="0"/>
    <n v="0"/>
    <n v="0"/>
    <n v="0"/>
    <n v="3.01"/>
    <n v="0"/>
    <n v="0"/>
    <n v="0"/>
    <n v="0"/>
    <n v="0.71262628090000002"/>
    <n v="1"/>
    <n v="0"/>
    <n v="480.71"/>
    <n v="0.323266261"/>
    <n v="0"/>
    <n v="0"/>
    <n v="3.91"/>
    <n v="586.5"/>
  </r>
  <r>
    <x v="101"/>
    <n v="43836"/>
    <n v="5.2"/>
    <n v="0"/>
    <n v="1.39"/>
    <n v="0.44"/>
    <n v="0"/>
    <n v="0.54"/>
    <n v="0"/>
    <n v="4.3099999999999996"/>
    <n v="0"/>
    <n v="0"/>
    <n v="0"/>
    <n v="0"/>
    <n v="0"/>
    <n v="0"/>
    <n v="4.37"/>
    <n v="0"/>
    <n v="0"/>
    <n v="0"/>
    <n v="111.29046648000877"/>
    <n v="0.78889559840000001"/>
    <n v="1"/>
    <n v="144.68"/>
    <n v="924.84"/>
    <n v="0.41413637399999997"/>
    <n v="0"/>
    <n v="0"/>
    <n v="5.2"/>
    <n v="780"/>
  </r>
  <r>
    <x v="101"/>
    <n v="49197"/>
    <n v="2.82"/>
    <n v="0"/>
    <n v="0"/>
    <n v="1"/>
    <n v="0"/>
    <n v="0"/>
    <n v="0"/>
    <n v="0.82"/>
    <n v="0"/>
    <n v="0"/>
    <n v="0"/>
    <n v="0"/>
    <n v="0"/>
    <n v="0"/>
    <n v="1.1200000000000001"/>
    <n v="0"/>
    <n v="0"/>
    <n v="0"/>
    <n v="102.42571989060239"/>
    <n v="0.3889436409"/>
    <n v="1"/>
    <n v="72.209999999999994"/>
    <n v="86.75"/>
    <n v="0.38721988000000002"/>
    <n v="0"/>
    <n v="0"/>
    <n v="2.82"/>
    <n v="423"/>
  </r>
  <r>
    <x v="101"/>
    <n v="50013"/>
    <n v="1.97"/>
    <n v="0"/>
    <n v="0.48"/>
    <n v="0"/>
    <n v="0"/>
    <n v="0"/>
    <n v="0"/>
    <n v="0"/>
    <n v="0"/>
    <n v="0"/>
    <n v="0"/>
    <n v="0"/>
    <n v="0"/>
    <n v="0"/>
    <n v="0.33"/>
    <n v="0"/>
    <n v="0"/>
    <n v="0"/>
    <n v="36.614144254340779"/>
    <n v="0.1883805986"/>
    <n v="1"/>
    <n v="18.03"/>
    <n v="0"/>
    <n v="0.37219681900000001"/>
    <n v="0"/>
    <n v="0"/>
    <n v="1.97"/>
    <n v="295.5"/>
  </r>
  <r>
    <x v="101"/>
    <n v="44164"/>
    <n v="3.89"/>
    <n v="0"/>
    <n v="1.77"/>
    <n v="0.85"/>
    <n v="0"/>
    <n v="0"/>
    <n v="0"/>
    <n v="3.89"/>
    <n v="0"/>
    <n v="0"/>
    <n v="0"/>
    <n v="0"/>
    <n v="0"/>
    <n v="0"/>
    <n v="0.18"/>
    <n v="0"/>
    <n v="0"/>
    <n v="0"/>
    <n v="121.62741511176152"/>
    <n v="0.90201776879999995"/>
    <n v="1"/>
    <n v="118.28"/>
    <n v="954.41"/>
    <n v="0.487310097"/>
    <n v="0"/>
    <n v="0"/>
    <n v="3.89"/>
    <n v="583.5"/>
  </r>
  <r>
    <x v="101"/>
    <n v="49866"/>
    <n v="0.9"/>
    <n v="0"/>
    <n v="0"/>
    <n v="0"/>
    <n v="0"/>
    <n v="0"/>
    <n v="0"/>
    <n v="0"/>
    <n v="0"/>
    <n v="0"/>
    <n v="0"/>
    <n v="0"/>
    <n v="0"/>
    <n v="0"/>
    <n v="0.28000000000000003"/>
    <n v="0"/>
    <n v="0"/>
    <n v="0"/>
    <n v="433.69639068902381"/>
    <n v="0.1274819402"/>
    <n v="1"/>
    <n v="97.58"/>
    <n v="0"/>
    <n v="0.56991119000000001"/>
    <n v="0"/>
    <n v="0"/>
    <n v="0.9"/>
    <n v="135"/>
  </r>
  <r>
    <x v="101"/>
    <n v="50039"/>
    <n v="1"/>
    <n v="0"/>
    <n v="0"/>
    <n v="1"/>
    <n v="0"/>
    <n v="0"/>
    <n v="0"/>
    <n v="1"/>
    <n v="0"/>
    <n v="0"/>
    <n v="0"/>
    <n v="0"/>
    <n v="0"/>
    <n v="0"/>
    <n v="1"/>
    <n v="0"/>
    <n v="0"/>
    <n v="0"/>
    <n v="428.64733534644574"/>
    <n v="0.53887867950000001"/>
    <n v="1"/>
    <n v="107.16"/>
    <n v="146.58000000000001"/>
    <n v="0.50386079299999997"/>
    <n v="0"/>
    <n v="0"/>
    <n v="1"/>
    <n v="150"/>
  </r>
  <r>
    <x v="101"/>
    <n v="44685"/>
    <n v="1.98"/>
    <n v="0"/>
    <n v="0"/>
    <n v="0"/>
    <n v="0"/>
    <n v="0"/>
    <n v="0"/>
    <n v="1.98"/>
    <n v="0"/>
    <n v="0"/>
    <n v="0"/>
    <n v="0"/>
    <n v="0"/>
    <n v="0"/>
    <n v="0.24"/>
    <n v="0"/>
    <n v="0"/>
    <n v="0"/>
    <n v="547.87772208712238"/>
    <n v="3.7147421595000001"/>
    <n v="1"/>
    <n v="271.2"/>
    <n v="2000.61"/>
    <n v="0.59611453800000003"/>
    <n v="0"/>
    <n v="0"/>
    <n v="1.98"/>
    <n v="297"/>
  </r>
  <r>
    <x v="101"/>
    <n v="45591"/>
    <n v="0.43"/>
    <n v="0"/>
    <n v="0"/>
    <n v="0"/>
    <n v="0"/>
    <n v="0"/>
    <n v="0"/>
    <n v="0"/>
    <n v="0"/>
    <n v="0"/>
    <n v="0"/>
    <n v="0"/>
    <n v="0"/>
    <n v="0"/>
    <n v="0"/>
    <n v="0"/>
    <n v="0"/>
    <n v="0"/>
    <n v="761.11435785384799"/>
    <n v="1.0461611466"/>
    <n v="1"/>
    <n v="81.819999999999993"/>
    <n v="0"/>
    <n v="0.67912709999999998"/>
    <n v="0"/>
    <n v="0"/>
    <n v="0.43"/>
    <n v="64.5"/>
  </r>
  <r>
    <x v="101"/>
    <n v="49221"/>
    <n v="0.33"/>
    <n v="0"/>
    <n v="0"/>
    <n v="0.33"/>
    <n v="0"/>
    <n v="0"/>
    <n v="0"/>
    <n v="0.33"/>
    <n v="0"/>
    <n v="0"/>
    <n v="0"/>
    <n v="0"/>
    <n v="0"/>
    <n v="0"/>
    <n v="0"/>
    <n v="0"/>
    <n v="0"/>
    <n v="0"/>
    <n v="390.18712239015127"/>
    <n v="0.81822278510000002"/>
    <n v="1"/>
    <n v="32.19"/>
    <n v="73.44"/>
    <n v="0.52811921699999997"/>
    <n v="0"/>
    <n v="0"/>
    <n v="0.33"/>
    <n v="49.5"/>
  </r>
  <r>
    <x v="101"/>
    <n v="50062"/>
    <n v="3.3"/>
    <n v="0"/>
    <n v="0.38"/>
    <n v="0"/>
    <n v="0"/>
    <n v="0"/>
    <n v="0"/>
    <n v="2.92"/>
    <n v="0"/>
    <n v="0"/>
    <n v="0"/>
    <n v="0"/>
    <n v="0"/>
    <n v="0"/>
    <n v="2.1800000000000002"/>
    <n v="0"/>
    <n v="0"/>
    <n v="0"/>
    <n v="211.76986022508626"/>
    <n v="1.1341027796000001"/>
    <n v="1"/>
    <n v="174.71"/>
    <n v="900.75"/>
    <n v="0.44289541599999999"/>
    <n v="0"/>
    <n v="0"/>
    <n v="3.3"/>
    <n v="495"/>
  </r>
  <r>
    <x v="101"/>
    <n v="44834"/>
    <n v="2"/>
    <n v="0"/>
    <n v="0"/>
    <n v="0"/>
    <n v="0"/>
    <n v="0"/>
    <n v="0"/>
    <n v="1"/>
    <n v="0"/>
    <n v="0"/>
    <n v="0"/>
    <n v="0"/>
    <n v="0"/>
    <n v="0"/>
    <n v="0.98"/>
    <n v="0"/>
    <n v="0"/>
    <n v="0"/>
    <n v="0"/>
    <n v="0.29165159229999998"/>
    <n v="1"/>
    <n v="0"/>
    <n v="79.33"/>
    <n v="0.30794382300000001"/>
    <n v="0"/>
    <n v="0"/>
    <n v="2"/>
    <n v="300"/>
  </r>
  <r>
    <x v="101"/>
    <n v="44883"/>
    <n v="5.72"/>
    <n v="0"/>
    <n v="0"/>
    <n v="0"/>
    <n v="0"/>
    <n v="0"/>
    <n v="0"/>
    <n v="4.84"/>
    <n v="0"/>
    <n v="0"/>
    <n v="0"/>
    <n v="0"/>
    <n v="0"/>
    <n v="0"/>
    <n v="6.97"/>
    <n v="0"/>
    <n v="0.09"/>
    <n v="0"/>
    <n v="135.2184253389232"/>
    <n v="0.2185882881"/>
    <n v="1"/>
    <n v="193.36"/>
    <n v="287.77"/>
    <n v="0.41024625199999998"/>
    <n v="0"/>
    <n v="0"/>
    <n v="5.72"/>
    <n v="858"/>
  </r>
  <r>
    <x v="101"/>
    <n v="50070"/>
    <n v="1.97"/>
    <n v="0"/>
    <n v="0"/>
    <n v="0"/>
    <n v="0"/>
    <n v="0"/>
    <n v="0"/>
    <n v="1.97"/>
    <n v="0"/>
    <n v="0"/>
    <n v="0"/>
    <n v="0"/>
    <n v="0"/>
    <n v="0"/>
    <n v="1"/>
    <n v="0"/>
    <n v="0"/>
    <n v="0"/>
    <n v="0"/>
    <n v="0.15702526419999999"/>
    <n v="1"/>
    <n v="0"/>
    <n v="84.14"/>
    <n v="0.27268622799999997"/>
    <n v="0"/>
    <n v="0"/>
    <n v="1.97"/>
    <n v="295.5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2"/>
    <n v="45195"/>
    <n v="3.16"/>
    <n v="0"/>
    <n v="0"/>
    <n v="0"/>
    <n v="0"/>
    <n v="0"/>
    <n v="0"/>
    <n v="3.16"/>
    <n v="0"/>
    <n v="0"/>
    <n v="0"/>
    <n v="3.16"/>
    <n v="0"/>
    <n v="0"/>
    <n v="0"/>
    <n v="0"/>
    <n v="0"/>
    <n v="0"/>
    <n v="221.68844804605411"/>
    <n v="0.23748123939999999"/>
    <n v="1"/>
    <n v="175.13"/>
    <n v="204.12"/>
    <n v="0.446612911"/>
    <n v="0"/>
    <n v="0"/>
    <n v="3.16"/>
    <n v="474"/>
  </r>
  <r>
    <x v="102"/>
    <n v="48132"/>
    <n v="3.87"/>
    <n v="1"/>
    <n v="0"/>
    <n v="0"/>
    <n v="0"/>
    <n v="0"/>
    <n v="0"/>
    <n v="3.87"/>
    <n v="0"/>
    <n v="0"/>
    <n v="0"/>
    <n v="3.87"/>
    <n v="0"/>
    <n v="0"/>
    <n v="0"/>
    <n v="0"/>
    <n v="0"/>
    <n v="0"/>
    <n v="1478.8463016235812"/>
    <n v="0.97735848670000003"/>
    <n v="1"/>
    <n v="1430.78"/>
    <n v="1028.81"/>
    <n v="0.78973327299999996"/>
    <n v="0"/>
    <n v="0"/>
    <n v="3.87"/>
    <n v="580.5"/>
  </r>
  <r>
    <x v="102"/>
    <n v="43943"/>
    <n v="4.63"/>
    <n v="0"/>
    <n v="0"/>
    <n v="0"/>
    <n v="0"/>
    <n v="0"/>
    <n v="0"/>
    <n v="4.63"/>
    <n v="0"/>
    <n v="0"/>
    <n v="0"/>
    <n v="4.63"/>
    <n v="0"/>
    <n v="0"/>
    <n v="0"/>
    <n v="0"/>
    <n v="0"/>
    <n v="0"/>
    <n v="612.49029482281071"/>
    <n v="2.0590288838999999"/>
    <n v="1"/>
    <n v="708.96"/>
    <n v="2593.06"/>
    <n v="0.58984914499999996"/>
    <n v="0"/>
    <n v="0"/>
    <n v="4.63"/>
    <n v="694.5"/>
  </r>
  <r>
    <x v="102"/>
    <n v="44263"/>
    <n v="153.57"/>
    <n v="1"/>
    <n v="6.12"/>
    <n v="0"/>
    <n v="0"/>
    <n v="0"/>
    <n v="0"/>
    <n v="153.57"/>
    <n v="0"/>
    <n v="0"/>
    <n v="0"/>
    <n v="153.57"/>
    <n v="0"/>
    <n v="0"/>
    <n v="0"/>
    <n v="0"/>
    <n v="0"/>
    <n v="0"/>
    <n v="1889.6722909461323"/>
    <n v="2.8797159787000002"/>
    <n v="1"/>
    <n v="72549.240000000005"/>
    <n v="120288.73"/>
    <n v="0.85659459800000004"/>
    <n v="0"/>
    <n v="0"/>
    <n v="153.57"/>
    <n v="23035.5"/>
  </r>
  <r>
    <x v="102"/>
    <n v="44768"/>
    <n v="1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.37261601550000001"/>
    <n v="1"/>
    <n v="0"/>
    <n v="101.35"/>
    <n v="0.32694814500000002"/>
    <n v="0"/>
    <n v="0"/>
    <n v="1"/>
    <n v="150"/>
  </r>
  <r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3"/>
    <n v="48298"/>
    <n v="1.9"/>
    <n v="0"/>
    <n v="0"/>
    <n v="0"/>
    <n v="0"/>
    <n v="0"/>
    <n v="0"/>
    <n v="1.9"/>
    <n v="0"/>
    <n v="0"/>
    <n v="0"/>
    <n v="0"/>
    <n v="0"/>
    <n v="0"/>
    <n v="0"/>
    <n v="0"/>
    <n v="0"/>
    <n v="0"/>
    <n v="360.31298947626044"/>
    <n v="0.93499402740000004"/>
    <n v="1"/>
    <n v="171.15"/>
    <n v="483.2"/>
    <n v="0.52897740699999996"/>
    <n v="0"/>
    <n v="0"/>
    <n v="1.9"/>
    <n v="285"/>
  </r>
  <r>
    <x v="103"/>
    <n v="48306"/>
    <n v="2.25"/>
    <n v="0"/>
    <n v="0"/>
    <n v="0"/>
    <n v="0"/>
    <n v="0.91"/>
    <n v="0"/>
    <n v="2.25"/>
    <n v="0"/>
    <n v="0"/>
    <n v="0"/>
    <n v="0"/>
    <n v="0"/>
    <n v="0"/>
    <n v="0"/>
    <n v="0"/>
    <n v="0"/>
    <n v="0"/>
    <n v="0"/>
    <n v="0.59733024670000001"/>
    <n v="1"/>
    <n v="0"/>
    <n v="365.57"/>
    <n v="0.34628678499999999"/>
    <n v="0"/>
    <n v="0"/>
    <n v="2.25"/>
    <n v="337.5"/>
  </r>
  <r>
    <x v="103"/>
    <n v="43703"/>
    <n v="2.4500000000000002"/>
    <n v="0"/>
    <n v="0"/>
    <n v="0"/>
    <n v="0"/>
    <n v="0"/>
    <n v="0"/>
    <n v="2.4500000000000002"/>
    <n v="0"/>
    <n v="0"/>
    <n v="0"/>
    <n v="0"/>
    <n v="0"/>
    <n v="0"/>
    <n v="0"/>
    <n v="0"/>
    <n v="0"/>
    <n v="0"/>
    <n v="1735.0450837576154"/>
    <n v="2.8748521451000002"/>
    <n v="1"/>
    <n v="1062.72"/>
    <n v="1915.8"/>
    <n v="0.9"/>
    <n v="0"/>
    <n v="0"/>
    <n v="2.4500000000000002"/>
    <n v="367.5"/>
  </r>
  <r>
    <x v="103"/>
    <n v="44859"/>
    <n v="1.4"/>
    <n v="0"/>
    <n v="0"/>
    <n v="0.4"/>
    <n v="0"/>
    <n v="0"/>
    <n v="0"/>
    <n v="1.4"/>
    <n v="0"/>
    <n v="0"/>
    <n v="0"/>
    <n v="0"/>
    <n v="0"/>
    <n v="0"/>
    <n v="0"/>
    <n v="0"/>
    <n v="0"/>
    <n v="0"/>
    <n v="945.27972049291793"/>
    <n v="1.3466937730999999"/>
    <n v="1"/>
    <n v="330.85"/>
    <n v="512.82000000000005"/>
    <n v="0.75351930600000006"/>
    <n v="0"/>
    <n v="0"/>
    <n v="1.4"/>
    <n v="210"/>
  </r>
  <r>
    <x v="103"/>
    <n v="45161"/>
    <n v="55.02"/>
    <n v="0"/>
    <n v="8.19"/>
    <n v="4.93"/>
    <n v="0"/>
    <n v="0"/>
    <n v="0"/>
    <n v="51.19"/>
    <n v="0"/>
    <n v="0"/>
    <n v="0"/>
    <n v="0"/>
    <n v="0"/>
    <n v="0"/>
    <n v="0"/>
    <n v="0"/>
    <n v="0"/>
    <n v="0"/>
    <n v="2089.5999301616803"/>
    <n v="2.9232169881000001"/>
    <n v="1"/>
    <n v="28742.45"/>
    <n v="40701.94"/>
    <n v="0.9"/>
    <n v="0"/>
    <n v="0"/>
    <n v="55.02"/>
    <n v="8253"/>
  </r>
  <r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4"/>
    <n v="4355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.0754671599999998E-2"/>
    <n v="1"/>
    <n v="0"/>
    <n v="8.3699999999999992"/>
    <n v="0.05"/>
    <n v="0"/>
    <n v="0"/>
    <n v="1"/>
    <n v="150"/>
  </r>
  <r>
    <x v="104"/>
    <n v="43794"/>
    <n v="7.91"/>
    <n v="1"/>
    <n v="1"/>
    <n v="0"/>
    <n v="0"/>
    <n v="0"/>
    <n v="0"/>
    <n v="7.91"/>
    <n v="0"/>
    <n v="0"/>
    <n v="0"/>
    <n v="4.91"/>
    <n v="0"/>
    <n v="0"/>
    <n v="0"/>
    <n v="0"/>
    <n v="0"/>
    <n v="0"/>
    <n v="0"/>
    <n v="1.6929575363"/>
    <n v="1"/>
    <n v="0"/>
    <n v="3642.43"/>
    <n v="0.30967760799999999"/>
    <n v="0"/>
    <n v="0"/>
    <n v="7.91"/>
    <n v="1186.5"/>
  </r>
  <r>
    <x v="104"/>
    <n v="43786"/>
    <n v="146.27000000000001"/>
    <n v="1"/>
    <n v="3"/>
    <n v="0"/>
    <n v="0"/>
    <n v="0"/>
    <n v="0"/>
    <n v="124.62"/>
    <n v="0"/>
    <n v="0.81"/>
    <n v="0"/>
    <n v="62.78"/>
    <n v="0"/>
    <n v="0"/>
    <n v="0"/>
    <n v="0"/>
    <n v="0"/>
    <n v="0"/>
    <n v="1095.3886443246988"/>
    <n v="3.9572566881000002"/>
    <n v="1"/>
    <n v="40055.620000000003"/>
    <n v="134137.71"/>
    <n v="0.76547957700000002"/>
    <n v="0"/>
    <n v="0"/>
    <n v="146.27000000000001"/>
    <n v="21940.5"/>
  </r>
  <r>
    <x v="104"/>
    <n v="43901"/>
    <n v="9.9600000000000009"/>
    <n v="0"/>
    <n v="1"/>
    <n v="0"/>
    <n v="0"/>
    <n v="0"/>
    <n v="0"/>
    <n v="7.96"/>
    <n v="0"/>
    <n v="0"/>
    <n v="0"/>
    <n v="4.96"/>
    <n v="0"/>
    <n v="0"/>
    <n v="0"/>
    <n v="0"/>
    <n v="0"/>
    <n v="0"/>
    <n v="1665.9332201790639"/>
    <n v="3.7293898327999999"/>
    <n v="1"/>
    <n v="4148.17"/>
    <n v="8074.58"/>
    <n v="0.79655707600000003"/>
    <n v="0"/>
    <n v="0"/>
    <n v="9.9600000000000009"/>
    <n v="1494.0000000000002"/>
  </r>
  <r>
    <x v="104"/>
    <n v="43950"/>
    <n v="189.43"/>
    <n v="3"/>
    <n v="6.99"/>
    <n v="1"/>
    <n v="0"/>
    <n v="1"/>
    <n v="0"/>
    <n v="147.41"/>
    <n v="0"/>
    <n v="0"/>
    <n v="0"/>
    <n v="90.06"/>
    <n v="0"/>
    <n v="0"/>
    <n v="0"/>
    <n v="0"/>
    <n v="0"/>
    <n v="0"/>
    <n v="1071.5962627888343"/>
    <n v="2.2047811682999998"/>
    <n v="1"/>
    <n v="50748.12"/>
    <n v="88401.85"/>
    <n v="0.74142154400000004"/>
    <n v="0"/>
    <n v="0"/>
    <n v="189.43"/>
    <n v="28414.5"/>
  </r>
  <r>
    <x v="104"/>
    <n v="4404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92.12530306095016"/>
    <n v="2.2657848934999998"/>
    <n v="1"/>
    <n v="248.03"/>
    <n v="616.29"/>
    <n v="0.72055886300000005"/>
    <n v="0"/>
    <n v="0"/>
    <n v="1"/>
    <n v="150"/>
  </r>
  <r>
    <x v="104"/>
    <n v="44370"/>
    <n v="0.48"/>
    <n v="0"/>
    <n v="0"/>
    <n v="0"/>
    <n v="0"/>
    <n v="0"/>
    <n v="0"/>
    <n v="0.48"/>
    <n v="0"/>
    <n v="0"/>
    <n v="0"/>
    <n v="0.48"/>
    <n v="0"/>
    <n v="0"/>
    <n v="0"/>
    <n v="0"/>
    <n v="0"/>
    <n v="0"/>
    <n v="0"/>
    <n v="0.25999994539999999"/>
    <n v="1"/>
    <n v="0"/>
    <n v="33.950000000000003"/>
    <n v="0.05"/>
    <n v="0"/>
    <n v="0"/>
    <n v="0.48"/>
    <n v="72"/>
  </r>
  <r>
    <x v="104"/>
    <n v="44545"/>
    <n v="0.56000000000000005"/>
    <n v="0"/>
    <n v="0.28000000000000003"/>
    <n v="0"/>
    <n v="0"/>
    <n v="0"/>
    <n v="0"/>
    <n v="0.56000000000000005"/>
    <n v="0"/>
    <n v="0"/>
    <n v="0"/>
    <n v="0.28000000000000003"/>
    <n v="0"/>
    <n v="0"/>
    <n v="0"/>
    <n v="0"/>
    <n v="0"/>
    <n v="0"/>
    <n v="0"/>
    <n v="0.14788429389999999"/>
    <n v="1"/>
    <n v="0"/>
    <n v="22.53"/>
    <n v="0.14643116"/>
    <n v="0"/>
    <n v="0"/>
    <n v="0.56000000000000005"/>
    <n v="84.000000000000014"/>
  </r>
  <r>
    <x v="104"/>
    <n v="44628"/>
    <n v="1.05"/>
    <n v="0"/>
    <n v="0"/>
    <n v="0"/>
    <n v="0"/>
    <n v="0"/>
    <n v="0"/>
    <n v="1.05"/>
    <n v="0"/>
    <n v="0"/>
    <n v="0"/>
    <n v="0.05"/>
    <n v="0"/>
    <n v="0"/>
    <n v="0"/>
    <n v="0"/>
    <n v="0"/>
    <n v="0"/>
    <n v="1995.9066048984539"/>
    <n v="3.7018549199000002"/>
    <n v="1"/>
    <n v="523.92999999999995"/>
    <n v="1057.25"/>
    <n v="0.86605431399999999"/>
    <n v="0"/>
    <n v="0"/>
    <n v="1.05"/>
    <n v="157.5"/>
  </r>
  <r>
    <x v="104"/>
    <n v="44636"/>
    <n v="2"/>
    <n v="0"/>
    <n v="2"/>
    <n v="0"/>
    <n v="0"/>
    <n v="0"/>
    <n v="0"/>
    <n v="2"/>
    <n v="0"/>
    <n v="0"/>
    <n v="0"/>
    <n v="1"/>
    <n v="0"/>
    <n v="0"/>
    <n v="0"/>
    <n v="0"/>
    <n v="0"/>
    <n v="0"/>
    <n v="43.906157988799308"/>
    <n v="1.1094406107999999"/>
    <n v="1"/>
    <n v="21.95"/>
    <n v="603.54"/>
    <n v="0.37422767899999998"/>
    <n v="0"/>
    <n v="0"/>
    <n v="2"/>
    <n v="300"/>
  </r>
  <r>
    <x v="104"/>
    <n v="46599"/>
    <n v="26.13"/>
    <n v="1"/>
    <n v="2"/>
    <n v="0"/>
    <n v="0"/>
    <n v="0"/>
    <n v="1"/>
    <n v="17.690000000000001"/>
    <n v="0"/>
    <n v="0"/>
    <n v="0"/>
    <n v="14.32"/>
    <n v="0"/>
    <n v="0"/>
    <n v="0"/>
    <n v="0"/>
    <n v="0"/>
    <n v="0"/>
    <n v="0"/>
    <n v="1.1728536673000001"/>
    <n v="1"/>
    <n v="0"/>
    <n v="5643.4"/>
    <n v="0.206627749"/>
    <n v="0"/>
    <n v="0"/>
    <n v="26.13"/>
    <n v="3919.5"/>
  </r>
  <r>
    <x v="104"/>
    <n v="44792"/>
    <n v="9"/>
    <n v="0"/>
    <n v="1"/>
    <n v="0"/>
    <n v="0"/>
    <n v="0"/>
    <n v="0"/>
    <n v="7"/>
    <n v="0"/>
    <n v="0"/>
    <n v="0"/>
    <n v="5"/>
    <n v="0"/>
    <n v="0"/>
    <n v="0"/>
    <n v="0"/>
    <n v="0"/>
    <n v="0"/>
    <n v="0"/>
    <n v="1.3296847086000001"/>
    <n v="1"/>
    <n v="0"/>
    <n v="2531.7199999999998"/>
    <n v="0.249404495"/>
    <n v="0"/>
    <n v="0"/>
    <n v="9"/>
    <n v="1350"/>
  </r>
  <r>
    <x v="104"/>
    <n v="45005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325.59139187654893"/>
    <n v="1.7679598572999999"/>
    <n v="1"/>
    <n v="162.80000000000001"/>
    <n v="961.77"/>
    <n v="0.39817260300000001"/>
    <n v="0"/>
    <n v="0"/>
    <n v="2"/>
    <n v="300"/>
  </r>
  <r>
    <x v="104"/>
    <n v="45104"/>
    <n v="3.93"/>
    <n v="0"/>
    <n v="0"/>
    <n v="0"/>
    <n v="0"/>
    <n v="0"/>
    <n v="0"/>
    <n v="3.93"/>
    <n v="0"/>
    <n v="0"/>
    <n v="0"/>
    <n v="2"/>
    <n v="0"/>
    <n v="0"/>
    <n v="0"/>
    <n v="0"/>
    <n v="0"/>
    <n v="0"/>
    <n v="0"/>
    <n v="0.63577925459999995"/>
    <n v="1"/>
    <n v="0"/>
    <n v="679.62"/>
    <n v="0.32598799899999997"/>
    <n v="0"/>
    <n v="0"/>
    <n v="3.93"/>
    <n v="589.5"/>
  </r>
  <r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43802"/>
    <n v="241.89"/>
    <n v="3.33"/>
    <n v="9.07"/>
    <n v="0"/>
    <n v="0"/>
    <n v="0"/>
    <n v="1"/>
    <n v="212.13"/>
    <n v="2.13"/>
    <n v="60.95"/>
    <n v="2.4500000000000002"/>
    <n v="113.73"/>
    <n v="0"/>
    <n v="0"/>
    <n v="0"/>
    <n v="0"/>
    <n v="0"/>
    <n v="0"/>
    <n v="454.00578141101448"/>
    <n v="3.6729279115"/>
    <n v="1"/>
    <n v="27454.86"/>
    <n v="211925.59"/>
    <n v="0.53438618000000004"/>
    <n v="0"/>
    <n v="0"/>
    <n v="241.89"/>
    <n v="36283.5"/>
  </r>
  <r>
    <x v="105"/>
    <n v="47027"/>
    <n v="13.3"/>
    <n v="0.94"/>
    <n v="0"/>
    <n v="0"/>
    <n v="0"/>
    <n v="0"/>
    <n v="0"/>
    <n v="12.36"/>
    <n v="0"/>
    <n v="3.33"/>
    <n v="0"/>
    <n v="9.99"/>
    <n v="0"/>
    <n v="0"/>
    <n v="0"/>
    <n v="0"/>
    <n v="0"/>
    <n v="0"/>
    <n v="0"/>
    <n v="9.4266410999999994E-2"/>
    <n v="1"/>
    <n v="0"/>
    <n v="316.92"/>
    <n v="0.22631918000000001"/>
    <n v="0"/>
    <n v="0"/>
    <n v="13.3"/>
    <n v="1995"/>
  </r>
  <r>
    <x v="105"/>
    <n v="4696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863044439999999"/>
    <n v="1"/>
    <n v="0"/>
    <n v="0"/>
    <n v="0.273342056"/>
    <n v="0"/>
    <n v="0"/>
    <n v="1"/>
    <n v="150"/>
  </r>
  <r>
    <x v="105"/>
    <n v="46979"/>
    <n v="2"/>
    <n v="0"/>
    <n v="0"/>
    <n v="0"/>
    <n v="0"/>
    <n v="0"/>
    <n v="0"/>
    <n v="1"/>
    <n v="0"/>
    <n v="0"/>
    <n v="0"/>
    <n v="1"/>
    <n v="0"/>
    <n v="0"/>
    <n v="0"/>
    <n v="0"/>
    <n v="0"/>
    <n v="0"/>
    <n v="769.10153769067654"/>
    <n v="1.9955521261"/>
    <n v="1"/>
    <n v="384.55"/>
    <n v="542.79"/>
    <n v="0.60733533799999995"/>
    <n v="0"/>
    <n v="0"/>
    <n v="2"/>
    <n v="300"/>
  </r>
  <r>
    <x v="105"/>
    <n v="47019"/>
    <n v="7"/>
    <n v="0"/>
    <n v="0"/>
    <n v="0"/>
    <n v="0"/>
    <n v="0"/>
    <n v="0"/>
    <n v="6"/>
    <n v="0"/>
    <n v="0"/>
    <n v="0"/>
    <n v="6"/>
    <n v="0"/>
    <n v="0"/>
    <n v="0"/>
    <n v="0"/>
    <n v="0"/>
    <n v="0"/>
    <n v="156.24796476641458"/>
    <n v="0.28475252620000002"/>
    <n v="1"/>
    <n v="273.43"/>
    <n v="464.72"/>
    <n v="0.40680514600000001"/>
    <n v="0"/>
    <n v="0"/>
    <n v="7"/>
    <n v="1050"/>
  </r>
  <r>
    <x v="105"/>
    <n v="44800"/>
    <n v="36.979999999999997"/>
    <n v="0"/>
    <n v="0"/>
    <n v="0"/>
    <n v="0"/>
    <n v="0"/>
    <n v="0"/>
    <n v="32.979999999999997"/>
    <n v="1"/>
    <n v="11.52"/>
    <n v="0"/>
    <n v="12.26"/>
    <n v="0"/>
    <n v="0"/>
    <n v="0"/>
    <n v="0"/>
    <n v="0"/>
    <n v="0"/>
    <n v="751.72908667041872"/>
    <n v="1.7261732700000001"/>
    <n v="1"/>
    <n v="6949.74"/>
    <n v="15484.74"/>
    <n v="0.59243781699999998"/>
    <n v="0"/>
    <n v="0"/>
    <n v="36.979999999999997"/>
    <n v="5546.9999999999991"/>
  </r>
  <r>
    <x v="105"/>
    <n v="44933"/>
    <n v="3"/>
    <n v="0"/>
    <n v="0"/>
    <n v="0"/>
    <n v="0"/>
    <n v="0"/>
    <n v="0"/>
    <n v="3"/>
    <n v="0"/>
    <n v="0"/>
    <n v="0"/>
    <n v="2"/>
    <n v="0"/>
    <n v="0"/>
    <n v="0"/>
    <n v="0"/>
    <n v="0"/>
    <n v="0"/>
    <n v="0"/>
    <n v="6.9701099999999998E-4"/>
    <n v="1"/>
    <n v="0"/>
    <n v="0.56999999999999995"/>
    <n v="0.05"/>
    <n v="0"/>
    <n v="0"/>
    <n v="3"/>
    <n v="450"/>
  </r>
  <r>
    <x v="105"/>
    <n v="4507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923.466170566644"/>
    <n v="1.0213142019000001"/>
    <n v="1"/>
    <n v="480.87"/>
    <n v="277.8"/>
    <n v="0.84270771099999997"/>
    <n v="0"/>
    <n v="0"/>
    <n v="1"/>
    <n v="150"/>
  </r>
  <r>
    <x v="105"/>
    <n v="45138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.27267687219999998"/>
    <n v="1"/>
    <n v="0"/>
    <n v="148.34"/>
    <n v="0.27726853299999998"/>
    <n v="0"/>
    <n v="0"/>
    <n v="2"/>
    <n v="30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6"/>
    <n v="43802"/>
    <n v="207.63"/>
    <n v="4.47"/>
    <n v="33.630000000000003"/>
    <n v="5.79"/>
    <n v="1"/>
    <n v="0"/>
    <n v="0"/>
    <n v="207.63"/>
    <n v="0"/>
    <n v="7.99"/>
    <n v="0"/>
    <n v="96.4"/>
    <n v="0"/>
    <n v="0"/>
    <n v="0"/>
    <n v="0"/>
    <n v="0"/>
    <n v="0"/>
    <n v="454.00578141101448"/>
    <n v="3.6729279115"/>
    <n v="1"/>
    <n v="23566.31"/>
    <n v="207429.93"/>
    <n v="0.53438618000000004"/>
    <n v="0"/>
    <n v="0"/>
    <n v="207.63"/>
    <n v="31144.5"/>
  </r>
  <r>
    <x v="106"/>
    <n v="46979"/>
    <n v="7.22"/>
    <n v="0"/>
    <n v="0"/>
    <n v="0"/>
    <n v="0"/>
    <n v="0"/>
    <n v="0"/>
    <n v="7.22"/>
    <n v="0"/>
    <n v="0"/>
    <n v="0"/>
    <n v="3.66"/>
    <n v="0"/>
    <n v="0"/>
    <n v="0"/>
    <n v="0"/>
    <n v="0"/>
    <n v="0"/>
    <n v="769.10153769067654"/>
    <n v="1.9955521261"/>
    <n v="1"/>
    <n v="1388.23"/>
    <n v="3918.95"/>
    <n v="0.60733533799999995"/>
    <n v="0"/>
    <n v="0"/>
    <n v="7.22"/>
    <n v="1083"/>
  </r>
  <r>
    <x v="106"/>
    <n v="46953"/>
    <n v="0.93"/>
    <n v="0"/>
    <n v="0"/>
    <n v="0"/>
    <n v="0"/>
    <n v="0"/>
    <n v="0"/>
    <n v="0.93"/>
    <n v="0"/>
    <n v="0"/>
    <n v="0"/>
    <n v="0"/>
    <n v="0"/>
    <n v="0"/>
    <n v="0"/>
    <n v="0"/>
    <n v="0"/>
    <n v="0"/>
    <n v="1684.2348410919162"/>
    <n v="2.2177521208000002"/>
    <n v="1"/>
    <n v="391.58"/>
    <n v="561"/>
    <n v="0.81904988700000003"/>
    <n v="0"/>
    <n v="0"/>
    <n v="0.93"/>
    <n v="139.5"/>
  </r>
  <r>
    <x v="106"/>
    <n v="47019"/>
    <n v="0.92"/>
    <n v="0"/>
    <n v="0"/>
    <n v="0"/>
    <n v="0"/>
    <n v="0"/>
    <n v="0"/>
    <n v="0.92"/>
    <n v="0"/>
    <n v="0"/>
    <n v="0"/>
    <n v="0.92"/>
    <n v="0"/>
    <n v="0"/>
    <n v="0"/>
    <n v="0"/>
    <n v="0"/>
    <n v="0"/>
    <n v="156.24796476641458"/>
    <n v="0.28475252620000002"/>
    <n v="1"/>
    <n v="35.94"/>
    <n v="71.260000000000005"/>
    <n v="0.40680514600000001"/>
    <n v="0"/>
    <n v="0"/>
    <n v="0.92"/>
    <n v="138"/>
  </r>
  <r>
    <x v="106"/>
    <n v="44800"/>
    <n v="5"/>
    <n v="0"/>
    <n v="1"/>
    <n v="1"/>
    <n v="0"/>
    <n v="0"/>
    <n v="0"/>
    <n v="5"/>
    <n v="0"/>
    <n v="0"/>
    <n v="0"/>
    <n v="2"/>
    <n v="0"/>
    <n v="0"/>
    <n v="0"/>
    <n v="0"/>
    <n v="0"/>
    <n v="0"/>
    <n v="751.72908667041872"/>
    <n v="1.7261732700000001"/>
    <n v="1"/>
    <n v="939.66"/>
    <n v="2347.6"/>
    <n v="0.59243781699999998"/>
    <n v="0"/>
    <n v="0"/>
    <n v="5"/>
    <n v="750"/>
  </r>
  <r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43802"/>
    <n v="70.52"/>
    <n v="0"/>
    <n v="6.71"/>
    <n v="2.1"/>
    <n v="0"/>
    <n v="0"/>
    <n v="1"/>
    <n v="60.51"/>
    <n v="1"/>
    <n v="3"/>
    <n v="0"/>
    <n v="0"/>
    <n v="0"/>
    <n v="0"/>
    <n v="92.65"/>
    <n v="0"/>
    <n v="2.17"/>
    <n v="0"/>
    <n v="454.00578141101448"/>
    <n v="3.6729279115"/>
    <n v="1"/>
    <n v="8004.12"/>
    <n v="60451.69"/>
    <n v="0.53438618000000004"/>
    <n v="0"/>
    <n v="0"/>
    <n v="70.52"/>
    <n v="10578"/>
  </r>
  <r>
    <x v="107"/>
    <n v="47027"/>
    <n v="0.24"/>
    <n v="0"/>
    <n v="0"/>
    <n v="0"/>
    <n v="0"/>
    <n v="0"/>
    <n v="0"/>
    <n v="0"/>
    <n v="0"/>
    <n v="0"/>
    <n v="0"/>
    <n v="0"/>
    <n v="0"/>
    <n v="0"/>
    <n v="0.31"/>
    <n v="0"/>
    <n v="0.1"/>
    <n v="0"/>
    <n v="0"/>
    <n v="9.4266410999999994E-2"/>
    <n v="1"/>
    <n v="0"/>
    <n v="0"/>
    <n v="0.22631918000000001"/>
    <n v="0"/>
    <n v="0"/>
    <n v="0.24"/>
    <n v="36"/>
  </r>
  <r>
    <x v="107"/>
    <n v="46961"/>
    <n v="1.43"/>
    <n v="0"/>
    <n v="0.94"/>
    <n v="0"/>
    <n v="0"/>
    <n v="0"/>
    <n v="0"/>
    <n v="0.94"/>
    <n v="0"/>
    <n v="0"/>
    <n v="0"/>
    <n v="0"/>
    <n v="0"/>
    <n v="0"/>
    <n v="0.22"/>
    <n v="0"/>
    <n v="0"/>
    <n v="0"/>
    <n v="0"/>
    <n v="0.31863044439999999"/>
    <n v="1"/>
    <n v="0"/>
    <n v="81.47"/>
    <n v="0.273342056"/>
    <n v="0"/>
    <n v="0"/>
    <n v="1.43"/>
    <n v="214.5"/>
  </r>
  <r>
    <x v="107"/>
    <n v="46979"/>
    <n v="0.16"/>
    <n v="0"/>
    <n v="0"/>
    <n v="0"/>
    <n v="0"/>
    <n v="0"/>
    <n v="0"/>
    <n v="0"/>
    <n v="0"/>
    <n v="0"/>
    <n v="0"/>
    <n v="0"/>
    <n v="0"/>
    <n v="0"/>
    <n v="0.56999999999999995"/>
    <n v="0"/>
    <n v="0"/>
    <n v="0"/>
    <n v="769.10153769067654"/>
    <n v="1.9955521261"/>
    <n v="1"/>
    <n v="30.76"/>
    <n v="0"/>
    <n v="0.60733533799999995"/>
    <n v="0"/>
    <n v="0"/>
    <n v="0.16"/>
    <n v="24"/>
  </r>
  <r>
    <x v="107"/>
    <n v="48009"/>
    <n v="0.33"/>
    <n v="0"/>
    <n v="0"/>
    <n v="0"/>
    <n v="0"/>
    <n v="0"/>
    <n v="0"/>
    <n v="0.33"/>
    <n v="0"/>
    <n v="0"/>
    <n v="0"/>
    <n v="0"/>
    <n v="0"/>
    <n v="0"/>
    <n v="1.7"/>
    <n v="0"/>
    <n v="0"/>
    <n v="0"/>
    <n v="468.28425942335389"/>
    <n v="0.35964185119999997"/>
    <n v="1"/>
    <n v="38.630000000000003"/>
    <n v="32.28"/>
    <n v="0.49280977799999998"/>
    <n v="0"/>
    <n v="0"/>
    <n v="0.33"/>
    <n v="49.5"/>
  </r>
  <r>
    <x v="107"/>
    <n v="46763"/>
    <n v="0.57999999999999996"/>
    <n v="0"/>
    <n v="0"/>
    <n v="0"/>
    <n v="0"/>
    <n v="0"/>
    <n v="0"/>
    <n v="0"/>
    <n v="0"/>
    <n v="0"/>
    <n v="0"/>
    <n v="0"/>
    <n v="0"/>
    <n v="0"/>
    <n v="0.7"/>
    <n v="0"/>
    <n v="0"/>
    <n v="0"/>
    <n v="24.905238530621165"/>
    <n v="1.7653588000000001E-2"/>
    <n v="1"/>
    <n v="3.61"/>
    <n v="0"/>
    <n v="0.328230778"/>
    <n v="0"/>
    <n v="0"/>
    <n v="0.57999999999999996"/>
    <n v="87"/>
  </r>
  <r>
    <x v="107"/>
    <n v="48041"/>
    <n v="2"/>
    <n v="0"/>
    <n v="0"/>
    <n v="0"/>
    <n v="0"/>
    <n v="0"/>
    <n v="0"/>
    <n v="0"/>
    <n v="0"/>
    <n v="0"/>
    <n v="0"/>
    <n v="0"/>
    <n v="0"/>
    <n v="0"/>
    <n v="0.01"/>
    <n v="0"/>
    <n v="0"/>
    <n v="0"/>
    <n v="309.40398549356848"/>
    <n v="0.42147832419999998"/>
    <n v="1"/>
    <n v="154.69999999999999"/>
    <n v="0"/>
    <n v="0.454842511"/>
    <n v="0"/>
    <n v="0"/>
    <n v="2"/>
    <n v="300"/>
  </r>
  <r>
    <x v="107"/>
    <n v="45047"/>
    <n v="8.24"/>
    <n v="0"/>
    <n v="0"/>
    <n v="1.68"/>
    <n v="0"/>
    <n v="0"/>
    <n v="0"/>
    <n v="5.39"/>
    <n v="1"/>
    <n v="0"/>
    <n v="0"/>
    <n v="0"/>
    <n v="0"/>
    <n v="0"/>
    <n v="7.43"/>
    <n v="0"/>
    <n v="0.09"/>
    <n v="0"/>
    <n v="83.620651896782661"/>
    <n v="0.66135081969999998"/>
    <n v="1"/>
    <n v="172.26"/>
    <n v="969.59"/>
    <n v="0.38829070799999998"/>
    <n v="0"/>
    <n v="0"/>
    <n v="8.24"/>
    <n v="1236"/>
  </r>
  <r>
    <x v="107"/>
    <n v="45070"/>
    <n v="1"/>
    <n v="0"/>
    <n v="0"/>
    <n v="0"/>
    <n v="0"/>
    <n v="0"/>
    <n v="0"/>
    <n v="1"/>
    <n v="0"/>
    <n v="0"/>
    <n v="0"/>
    <n v="0"/>
    <n v="0"/>
    <n v="0"/>
    <n v="0.62"/>
    <n v="0"/>
    <n v="0.04"/>
    <n v="0"/>
    <n v="1923.466170566644"/>
    <n v="1.0213142019000001"/>
    <n v="1"/>
    <n v="480.87"/>
    <n v="277.8"/>
    <n v="0.84270771099999997"/>
    <n v="0"/>
    <n v="0"/>
    <n v="1"/>
    <n v="150"/>
  </r>
  <r>
    <x v="107"/>
    <n v="45138"/>
    <n v="1.46"/>
    <n v="0"/>
    <n v="0"/>
    <n v="1"/>
    <n v="0"/>
    <n v="0"/>
    <n v="0"/>
    <n v="1.3"/>
    <n v="0"/>
    <n v="0"/>
    <n v="0.3"/>
    <n v="0"/>
    <n v="0"/>
    <n v="0"/>
    <n v="2.61"/>
    <n v="0"/>
    <n v="0.11"/>
    <n v="0"/>
    <n v="0"/>
    <n v="0.27267687219999998"/>
    <n v="1"/>
    <n v="0"/>
    <n v="96.42"/>
    <n v="0.27726853299999998"/>
    <n v="0"/>
    <n v="0"/>
    <n v="1.46"/>
    <n v="219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43844"/>
    <n v="162.53"/>
    <n v="0"/>
    <n v="20.65"/>
    <n v="0"/>
    <n v="1"/>
    <n v="0"/>
    <n v="0"/>
    <n v="162.04"/>
    <n v="0"/>
    <n v="0"/>
    <n v="0"/>
    <n v="0"/>
    <n v="4.38"/>
    <n v="4.8499999999999996"/>
    <n v="20.27"/>
    <n v="5.16"/>
    <n v="0.7"/>
    <n v="0"/>
    <n v="1635.2245477017691"/>
    <n v="3.3804575904999998"/>
    <n v="1"/>
    <n v="66443.259999999995"/>
    <n v="148993.26"/>
    <n v="0.84118838500000004"/>
    <n v="0"/>
    <n v="0"/>
    <n v="162.53"/>
    <n v="24379.5"/>
  </r>
  <r>
    <x v="108"/>
    <n v="48702"/>
    <n v="0.38"/>
    <n v="0"/>
    <n v="0"/>
    <n v="0"/>
    <n v="0"/>
    <n v="0"/>
    <n v="0"/>
    <n v="0.38"/>
    <n v="0"/>
    <n v="0"/>
    <n v="0"/>
    <n v="0"/>
    <n v="0.1"/>
    <n v="0"/>
    <n v="0"/>
    <n v="0"/>
    <n v="0"/>
    <n v="0"/>
    <n v="1185.2952812025621"/>
    <n v="1.8289560841000001"/>
    <n v="1"/>
    <n v="112.6"/>
    <n v="189.04"/>
    <n v="0.78987808599999998"/>
    <n v="0"/>
    <n v="0"/>
    <n v="0.38"/>
    <n v="57"/>
  </r>
  <r>
    <x v="108"/>
    <n v="48694"/>
    <n v="3.95"/>
    <n v="0"/>
    <n v="0"/>
    <n v="0"/>
    <n v="0"/>
    <n v="0"/>
    <n v="0"/>
    <n v="3.95"/>
    <n v="0"/>
    <n v="0"/>
    <n v="0"/>
    <n v="0"/>
    <n v="0.3"/>
    <n v="0.2"/>
    <n v="0.72"/>
    <n v="0.49"/>
    <n v="0"/>
    <n v="0"/>
    <n v="1248.7247346686736"/>
    <n v="3.9918988903999999"/>
    <n v="1"/>
    <n v="1233.1199999999999"/>
    <n v="4288.8999999999996"/>
    <n v="0.78548638900000001"/>
    <n v="0"/>
    <n v="0"/>
    <n v="3.95"/>
    <n v="592.5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43562"/>
    <n v="4.21"/>
    <n v="0"/>
    <n v="0"/>
    <n v="0"/>
    <n v="0"/>
    <n v="0"/>
    <n v="0"/>
    <n v="4.21"/>
    <n v="0"/>
    <n v="0"/>
    <n v="0"/>
    <n v="3.21"/>
    <n v="0"/>
    <n v="0"/>
    <n v="0"/>
    <n v="0"/>
    <n v="0"/>
    <n v="0"/>
    <n v="118.39971372819718"/>
    <n v="2.0076204588"/>
    <n v="1"/>
    <n v="124.62"/>
    <n v="2298.9699999999998"/>
    <n v="0.367776031"/>
    <n v="0"/>
    <n v="0"/>
    <n v="4.21"/>
    <n v="631.5"/>
  </r>
  <r>
    <x v="109"/>
    <n v="43794"/>
    <n v="3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1.6929575363"/>
    <n v="1"/>
    <n v="0"/>
    <n v="1381.45"/>
    <n v="0.30967760799999999"/>
    <n v="0"/>
    <n v="0"/>
    <n v="3"/>
    <n v="450"/>
  </r>
  <r>
    <x v="109"/>
    <n v="43786"/>
    <n v="516.70000000000005"/>
    <n v="4.5"/>
    <n v="33.31"/>
    <n v="3.67"/>
    <n v="0"/>
    <n v="0"/>
    <n v="1"/>
    <n v="516.70000000000005"/>
    <n v="0"/>
    <n v="0"/>
    <n v="0"/>
    <n v="270.64"/>
    <n v="0"/>
    <n v="0"/>
    <n v="0"/>
    <n v="0"/>
    <n v="0"/>
    <n v="0"/>
    <n v="1095.3886443246988"/>
    <n v="3.9572566881000002"/>
    <n v="1"/>
    <n v="141496.82999999999"/>
    <n v="556162.35"/>
    <n v="0.76547957700000002"/>
    <n v="0"/>
    <n v="0"/>
    <n v="516.70000000000005"/>
    <n v="77505"/>
  </r>
  <r>
    <x v="109"/>
    <n v="4390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665.9332201790639"/>
    <n v="3.7293898327999999"/>
    <n v="1"/>
    <n v="416.48"/>
    <n v="1014.39"/>
    <n v="0.79655707600000003"/>
    <n v="0"/>
    <n v="0"/>
    <n v="1"/>
    <n v="150"/>
  </r>
  <r>
    <x v="109"/>
    <n v="44040"/>
    <n v="14.17"/>
    <n v="0"/>
    <n v="0"/>
    <n v="0"/>
    <n v="0"/>
    <n v="0"/>
    <n v="0"/>
    <n v="14.17"/>
    <n v="0"/>
    <n v="0"/>
    <n v="0"/>
    <n v="10.16"/>
    <n v="0"/>
    <n v="0"/>
    <n v="0"/>
    <n v="0"/>
    <n v="0"/>
    <n v="0"/>
    <n v="992.12530306095016"/>
    <n v="2.2657848934999998"/>
    <n v="1"/>
    <n v="3514.6"/>
    <n v="8732.8799999999992"/>
    <n v="0.72055886300000005"/>
    <n v="0"/>
    <n v="0"/>
    <n v="14.17"/>
    <n v="2125.5"/>
  </r>
  <r>
    <x v="109"/>
    <n v="44305"/>
    <n v="22.12"/>
    <n v="0"/>
    <n v="1.41"/>
    <n v="0"/>
    <n v="0"/>
    <n v="0"/>
    <n v="0"/>
    <n v="22.12"/>
    <n v="0"/>
    <n v="0"/>
    <n v="0"/>
    <n v="8.89"/>
    <n v="0"/>
    <n v="0"/>
    <n v="0"/>
    <n v="0"/>
    <n v="0"/>
    <n v="0"/>
    <n v="1417.3491487132028"/>
    <n v="0.94235080029999996"/>
    <n v="1"/>
    <n v="7837.94"/>
    <n v="5669.79"/>
    <n v="0.78123944300000003"/>
    <n v="0"/>
    <n v="0"/>
    <n v="22.12"/>
    <n v="3318"/>
  </r>
  <r>
    <x v="109"/>
    <n v="44750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0"/>
    <n v="0.62225380509999995"/>
    <n v="1"/>
    <n v="0"/>
    <n v="338.51"/>
    <n v="0.425171886"/>
    <n v="0"/>
    <n v="0"/>
    <n v="2"/>
    <n v="300"/>
  </r>
  <r>
    <x v="109"/>
    <n v="45005"/>
    <n v="5.75"/>
    <n v="0"/>
    <n v="0.21"/>
    <n v="0"/>
    <n v="0"/>
    <n v="0"/>
    <n v="0"/>
    <n v="5.75"/>
    <n v="0"/>
    <n v="0"/>
    <n v="0"/>
    <n v="4.33"/>
    <n v="0"/>
    <n v="0"/>
    <n v="0"/>
    <n v="0"/>
    <n v="0"/>
    <n v="0"/>
    <n v="325.59139187654893"/>
    <n v="1.7679598572999999"/>
    <n v="1"/>
    <n v="468.04"/>
    <n v="2765.09"/>
    <n v="0.39817260300000001"/>
    <n v="0"/>
    <n v="0"/>
    <n v="5.75"/>
    <n v="862.5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46862"/>
    <n v="4"/>
    <n v="0"/>
    <n v="1"/>
    <n v="0"/>
    <n v="0"/>
    <n v="0"/>
    <n v="0"/>
    <n v="3"/>
    <n v="0"/>
    <n v="0"/>
    <n v="0"/>
    <n v="3"/>
    <n v="0"/>
    <n v="0"/>
    <n v="0"/>
    <n v="0"/>
    <n v="0"/>
    <n v="0"/>
    <n v="137.4967237006052"/>
    <n v="0.16523741829999999"/>
    <n v="1"/>
    <n v="137.5"/>
    <n v="134.83000000000001"/>
    <n v="0.33769860099999999"/>
    <n v="0"/>
    <n v="0"/>
    <n v="4"/>
    <n v="600"/>
  </r>
  <r>
    <x v="110"/>
    <n v="46946"/>
    <n v="10.09"/>
    <n v="0"/>
    <n v="0"/>
    <n v="0"/>
    <n v="0"/>
    <n v="0"/>
    <n v="0"/>
    <n v="9.09"/>
    <n v="0"/>
    <n v="1"/>
    <n v="0"/>
    <n v="8.09"/>
    <n v="0"/>
    <n v="0"/>
    <n v="0"/>
    <n v="0"/>
    <n v="0"/>
    <n v="0"/>
    <n v="610.7199959476801"/>
    <n v="0.41647474870000001"/>
    <n v="1"/>
    <n v="1540.54"/>
    <n v="1029.73"/>
    <n v="0.574723663"/>
    <n v="0"/>
    <n v="0"/>
    <n v="10.09"/>
    <n v="1513.5"/>
  </r>
  <r>
    <x v="110"/>
    <n v="43802"/>
    <n v="335.6"/>
    <n v="13.97"/>
    <n v="19.18"/>
    <n v="2"/>
    <n v="0"/>
    <n v="1"/>
    <n v="0"/>
    <n v="279.58"/>
    <n v="0"/>
    <n v="23.93"/>
    <n v="3"/>
    <n v="171.02"/>
    <n v="0"/>
    <n v="0"/>
    <n v="0"/>
    <n v="0"/>
    <n v="0"/>
    <n v="0"/>
    <n v="454.00578141101448"/>
    <n v="3.6729279115"/>
    <n v="1"/>
    <n v="38091.089999999997"/>
    <n v="279310.59000000003"/>
    <n v="0.53438618000000004"/>
    <n v="0"/>
    <n v="0"/>
    <n v="335.6"/>
    <n v="50340"/>
  </r>
  <r>
    <x v="110"/>
    <n v="46979"/>
    <n v="339.71"/>
    <n v="8"/>
    <n v="9.98"/>
    <n v="2"/>
    <n v="0"/>
    <n v="0"/>
    <n v="1"/>
    <n v="247.13"/>
    <n v="0"/>
    <n v="22.56"/>
    <n v="7"/>
    <n v="170.94"/>
    <n v="0"/>
    <n v="0"/>
    <n v="0"/>
    <n v="0"/>
    <n v="0"/>
    <n v="0"/>
    <n v="769.10153769067654"/>
    <n v="1.9955521261"/>
    <n v="1"/>
    <n v="65317.87"/>
    <n v="134139.74"/>
    <n v="0.60733533799999995"/>
    <n v="0"/>
    <n v="0"/>
    <n v="339.71"/>
    <n v="50956.5"/>
  </r>
  <r>
    <x v="110"/>
    <n v="46953"/>
    <n v="7.91"/>
    <n v="0"/>
    <n v="1"/>
    <n v="0"/>
    <n v="0"/>
    <n v="0"/>
    <n v="0"/>
    <n v="3.91"/>
    <n v="0"/>
    <n v="0"/>
    <n v="0"/>
    <n v="4.91"/>
    <n v="0"/>
    <n v="0"/>
    <n v="0"/>
    <n v="0"/>
    <n v="0"/>
    <n v="0"/>
    <n v="1684.2348410919162"/>
    <n v="2.2177521208000002"/>
    <n v="1"/>
    <n v="3330.57"/>
    <n v="2358.62"/>
    <n v="0.81904988700000003"/>
    <n v="0"/>
    <n v="0"/>
    <n v="7.91"/>
    <n v="1186.5"/>
  </r>
  <r>
    <x v="110"/>
    <n v="46896"/>
    <n v="4.9000000000000004"/>
    <n v="0"/>
    <n v="0"/>
    <n v="0"/>
    <n v="0"/>
    <n v="0"/>
    <n v="0"/>
    <n v="2"/>
    <n v="0"/>
    <n v="0"/>
    <n v="0"/>
    <n v="4.9000000000000004"/>
    <n v="0"/>
    <n v="0"/>
    <n v="0"/>
    <n v="0"/>
    <n v="0"/>
    <n v="0"/>
    <n v="533.48519593357275"/>
    <n v="0.31646637080000001"/>
    <n v="1"/>
    <n v="653.52"/>
    <n v="172.16"/>
    <n v="0.584336415"/>
    <n v="0"/>
    <n v="0"/>
    <n v="4.9000000000000004"/>
    <n v="735"/>
  </r>
  <r>
    <x v="110"/>
    <n v="47001"/>
    <n v="3"/>
    <n v="0"/>
    <n v="0"/>
    <n v="0"/>
    <n v="0"/>
    <n v="0"/>
    <n v="0"/>
    <n v="2"/>
    <n v="0"/>
    <n v="0"/>
    <n v="0"/>
    <n v="3"/>
    <n v="0"/>
    <n v="0"/>
    <n v="0"/>
    <n v="0"/>
    <n v="0"/>
    <n v="0"/>
    <n v="594.36588471020877"/>
    <n v="1.1539599354000001"/>
    <n v="1"/>
    <n v="445.77"/>
    <n v="627.75"/>
    <n v="0.60739051300000002"/>
    <n v="0"/>
    <n v="0"/>
    <n v="3"/>
    <n v="450"/>
  </r>
  <r>
    <x v="110"/>
    <n v="44800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751.72908667041872"/>
    <n v="1.7261732700000001"/>
    <n v="1"/>
    <n v="375.86"/>
    <n v="0"/>
    <n v="0.59243781699999998"/>
    <n v="0"/>
    <n v="0"/>
    <n v="2"/>
    <n v="300"/>
  </r>
  <r>
    <x v="110"/>
    <n v="48041"/>
    <n v="0.77"/>
    <n v="0"/>
    <n v="0"/>
    <n v="0"/>
    <n v="0"/>
    <n v="0"/>
    <n v="0"/>
    <n v="0.77"/>
    <n v="0"/>
    <n v="0"/>
    <n v="0"/>
    <n v="0.77"/>
    <n v="0"/>
    <n v="0"/>
    <n v="0"/>
    <n v="0"/>
    <n v="0"/>
    <n v="0"/>
    <n v="309.40398549356848"/>
    <n v="0.42147832419999998"/>
    <n v="1"/>
    <n v="59.56"/>
    <n v="88.27"/>
    <n v="0.454842511"/>
    <n v="0"/>
    <n v="0"/>
    <n v="0.77"/>
    <n v="115.5"/>
  </r>
  <r>
    <x v="110"/>
    <n v="45070"/>
    <n v="11.96"/>
    <n v="0"/>
    <n v="0"/>
    <n v="0"/>
    <n v="0"/>
    <n v="0"/>
    <n v="0"/>
    <n v="11.94"/>
    <n v="0"/>
    <n v="0"/>
    <n v="1"/>
    <n v="7"/>
    <n v="0"/>
    <n v="0"/>
    <n v="0"/>
    <n v="0"/>
    <n v="0"/>
    <n v="0"/>
    <n v="1923.466170566644"/>
    <n v="1.0213142019000001"/>
    <n v="1"/>
    <n v="5751.16"/>
    <n v="3316.9"/>
    <n v="0.84270771099999997"/>
    <n v="0"/>
    <n v="0"/>
    <n v="11.96"/>
    <n v="1794.0000000000002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48942"/>
    <n v="5.2"/>
    <n v="0"/>
    <n v="1.44"/>
    <n v="0"/>
    <n v="0"/>
    <n v="0"/>
    <n v="0"/>
    <n v="0"/>
    <n v="0"/>
    <n v="0"/>
    <n v="0"/>
    <n v="0"/>
    <n v="0"/>
    <n v="0"/>
    <n v="0"/>
    <n v="0"/>
    <n v="0"/>
    <n v="0"/>
    <n v="259.33274160749403"/>
    <n v="0.34743390260000001"/>
    <n v="1"/>
    <n v="337.13"/>
    <n v="0"/>
    <n v="0.53650382399999996"/>
    <n v="0"/>
    <n v="0"/>
    <n v="5.2"/>
    <n v="780"/>
  </r>
  <r>
    <x v="111"/>
    <n v="50690"/>
    <n v="4.91"/>
    <n v="0"/>
    <n v="0"/>
    <n v="0"/>
    <n v="0"/>
    <n v="0"/>
    <n v="0"/>
    <n v="0"/>
    <n v="0"/>
    <n v="0"/>
    <n v="0"/>
    <n v="0"/>
    <n v="0"/>
    <n v="0"/>
    <n v="0"/>
    <n v="0"/>
    <n v="0"/>
    <n v="0"/>
    <n v="287.33699061584332"/>
    <n v="0.51684633700000004"/>
    <n v="1"/>
    <n v="352.71"/>
    <n v="0"/>
    <n v="0.47174296999999998"/>
    <n v="0"/>
    <n v="0"/>
    <n v="4.91"/>
    <n v="736.5"/>
  </r>
  <r>
    <x v="111"/>
    <n v="50716"/>
    <n v="2.470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223.22098137348169"/>
    <n v="0.75223678000000005"/>
    <n v="1"/>
    <n v="137.84"/>
    <n v="0"/>
    <n v="0.46018977500000002"/>
    <n v="0"/>
    <n v="0"/>
    <n v="2.4700000000000002"/>
    <n v="370.50000000000006"/>
  </r>
  <r>
    <x v="111"/>
    <n v="44602"/>
    <n v="27.12"/>
    <n v="0"/>
    <n v="2"/>
    <n v="0"/>
    <n v="0"/>
    <n v="0"/>
    <n v="0"/>
    <n v="2.31"/>
    <n v="0"/>
    <n v="0"/>
    <n v="0"/>
    <n v="0"/>
    <n v="0"/>
    <n v="0"/>
    <n v="0"/>
    <n v="0"/>
    <n v="0"/>
    <n v="0"/>
    <n v="326.47608091266414"/>
    <n v="0.99458624039999999"/>
    <n v="1"/>
    <n v="2213.5100000000002"/>
    <n v="624.91999999999996"/>
    <n v="0.47172598199999999"/>
    <n v="0"/>
    <n v="0"/>
    <n v="27.12"/>
    <n v="4068"/>
  </r>
  <r>
    <x v="111"/>
    <n v="45609"/>
    <n v="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625094160000002"/>
    <n v="1"/>
    <n v="0"/>
    <n v="0"/>
    <n v="0.29168379300000002"/>
    <n v="0"/>
    <n v="0"/>
    <n v="1.91"/>
    <n v="286.5"/>
  </r>
  <r>
    <x v="111"/>
    <n v="4487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364269469999999"/>
    <n v="1"/>
    <n v="0"/>
    <n v="0"/>
    <n v="0.336492662"/>
    <n v="0"/>
    <n v="0"/>
    <n v="2"/>
    <n v="300"/>
  </r>
  <r>
    <x v="111"/>
    <n v="44909"/>
    <n v="51.51"/>
    <n v="0"/>
    <n v="6.52"/>
    <n v="0.22"/>
    <n v="0"/>
    <n v="0"/>
    <n v="0"/>
    <n v="4.7300000000000004"/>
    <n v="0"/>
    <n v="0"/>
    <n v="0"/>
    <n v="0"/>
    <n v="0"/>
    <n v="0"/>
    <n v="0"/>
    <n v="0"/>
    <n v="0"/>
    <n v="0"/>
    <n v="1232.9868147958166"/>
    <n v="1.8922585448"/>
    <n v="1"/>
    <n v="15877.79"/>
    <n v="2434.5"/>
    <n v="0.78552379999999999"/>
    <n v="0"/>
    <n v="0"/>
    <n v="51.51"/>
    <n v="7726.5"/>
  </r>
  <r>
    <x v="111"/>
    <n v="48231"/>
    <n v="3.91"/>
    <n v="0"/>
    <n v="1"/>
    <n v="0"/>
    <n v="0"/>
    <n v="0"/>
    <n v="0"/>
    <n v="0"/>
    <n v="0"/>
    <n v="0"/>
    <n v="0"/>
    <n v="0"/>
    <n v="0"/>
    <n v="0"/>
    <n v="0"/>
    <n v="0"/>
    <n v="0"/>
    <n v="0"/>
    <n v="710.46474099151123"/>
    <n v="1.3976599478"/>
    <n v="1"/>
    <n v="694.48"/>
    <n v="0"/>
    <n v="0.59894108400000001"/>
    <n v="0"/>
    <n v="0"/>
    <n v="3.91"/>
    <n v="586.5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2"/>
    <n v="43802"/>
    <n v="212.34"/>
    <n v="0.97"/>
    <n v="31.2"/>
    <n v="2.1"/>
    <n v="0"/>
    <n v="0"/>
    <n v="1.27"/>
    <n v="212.34"/>
    <n v="0"/>
    <n v="0"/>
    <n v="0"/>
    <n v="0"/>
    <n v="0"/>
    <n v="0"/>
    <n v="0"/>
    <n v="0"/>
    <n v="0"/>
    <n v="0"/>
    <n v="454.00578141101448"/>
    <n v="3.6729279115"/>
    <n v="1"/>
    <n v="24100.9"/>
    <n v="212135.39"/>
    <n v="0.53438618000000004"/>
    <n v="0"/>
    <n v="0"/>
    <n v="212.34"/>
    <n v="31851"/>
  </r>
  <r>
    <x v="112"/>
    <n v="46979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769.10153769067654"/>
    <n v="1.9955521261"/>
    <n v="1"/>
    <n v="384.55"/>
    <n v="1085.58"/>
    <n v="0.60733533799999995"/>
    <n v="0"/>
    <n v="0"/>
    <n v="2"/>
    <n v="300"/>
  </r>
  <r>
    <x v="112"/>
    <n v="4507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923.466170566644"/>
    <n v="1.0213142019000001"/>
    <n v="1"/>
    <n v="480.87"/>
    <n v="277.8"/>
    <n v="0.84270771099999997"/>
    <n v="0"/>
    <n v="0"/>
    <n v="1"/>
    <n v="150"/>
  </r>
  <r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3"/>
    <n v="43984"/>
    <n v="1.1499999999999999"/>
    <n v="0"/>
    <n v="0"/>
    <n v="0"/>
    <n v="0"/>
    <n v="0"/>
    <n v="0"/>
    <n v="1.1499999999999999"/>
    <n v="0"/>
    <n v="0"/>
    <n v="0"/>
    <n v="1.1499999999999999"/>
    <n v="0"/>
    <n v="0"/>
    <n v="0"/>
    <n v="0"/>
    <n v="0"/>
    <n v="0"/>
    <n v="219.89354698016334"/>
    <n v="0.78627030480000004"/>
    <n v="1"/>
    <n v="63.22"/>
    <n v="245.95"/>
    <n v="0.475328001"/>
    <n v="0"/>
    <n v="0"/>
    <n v="1.1499999999999999"/>
    <n v="172.5"/>
  </r>
  <r>
    <x v="113"/>
    <n v="4460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26.47608091266414"/>
    <n v="0.99458624039999999"/>
    <n v="1"/>
    <n v="81.62"/>
    <n v="270.52999999999997"/>
    <n v="0.47172598199999999"/>
    <n v="0"/>
    <n v="0"/>
    <n v="1"/>
    <n v="150"/>
  </r>
  <r>
    <x v="113"/>
    <n v="44875"/>
    <n v="3"/>
    <n v="0"/>
    <n v="1"/>
    <n v="0"/>
    <n v="0"/>
    <n v="0"/>
    <n v="0"/>
    <n v="3"/>
    <n v="0"/>
    <n v="0"/>
    <n v="0"/>
    <n v="2"/>
    <n v="0"/>
    <n v="0"/>
    <n v="0"/>
    <n v="0"/>
    <n v="0"/>
    <n v="0"/>
    <n v="0"/>
    <n v="0.20364269469999999"/>
    <n v="1"/>
    <n v="0"/>
    <n v="166.17"/>
    <n v="0.336492662"/>
    <n v="0"/>
    <n v="0"/>
    <n v="3"/>
    <n v="450"/>
  </r>
  <r>
    <x v="113"/>
    <n v="44909"/>
    <n v="363.21"/>
    <n v="6.15"/>
    <n v="38.159999999999997"/>
    <n v="6.31"/>
    <n v="0"/>
    <n v="3"/>
    <n v="1"/>
    <n v="363.21"/>
    <n v="0"/>
    <n v="0"/>
    <n v="0"/>
    <n v="156.08000000000001"/>
    <n v="0"/>
    <n v="0"/>
    <n v="0"/>
    <n v="0"/>
    <n v="0"/>
    <n v="0"/>
    <n v="1232.9868147958166"/>
    <n v="1.8922585448"/>
    <n v="1"/>
    <n v="111958.29"/>
    <n v="186942.13"/>
    <n v="0.78552379999999999"/>
    <n v="0"/>
    <n v="0"/>
    <n v="363.21"/>
    <n v="54481.5"/>
  </r>
  <r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4"/>
    <n v="45351"/>
    <n v="1.5"/>
    <n v="0"/>
    <n v="0"/>
    <n v="0"/>
    <n v="0"/>
    <n v="0"/>
    <n v="0"/>
    <n v="1.5"/>
    <n v="0"/>
    <n v="0"/>
    <n v="0"/>
    <n v="0"/>
    <n v="0"/>
    <n v="0"/>
    <n v="0"/>
    <n v="0"/>
    <n v="0"/>
    <n v="0"/>
    <n v="1329.5346943279631"/>
    <n v="4.3220024174000002"/>
    <n v="1"/>
    <n v="498.58"/>
    <n v="1763.38"/>
    <n v="0.75782884399999995"/>
    <n v="0"/>
    <n v="0"/>
    <n v="1.5"/>
    <n v="225"/>
  </r>
  <r>
    <x v="114"/>
    <n v="48843"/>
    <n v="2.3199999999999998"/>
    <n v="0"/>
    <n v="0"/>
    <n v="0"/>
    <n v="0"/>
    <n v="0"/>
    <n v="0"/>
    <n v="2.3199999999999998"/>
    <n v="0"/>
    <n v="0"/>
    <n v="0"/>
    <n v="0"/>
    <n v="0"/>
    <n v="0"/>
    <n v="0"/>
    <n v="0"/>
    <n v="0"/>
    <n v="0"/>
    <n v="551.0178920432794"/>
    <n v="1.3885425044999999"/>
    <n v="1"/>
    <n v="319.58999999999997"/>
    <n v="876.23"/>
    <n v="0.50715146"/>
    <n v="0"/>
    <n v="0"/>
    <n v="2.3199999999999998"/>
    <n v="348"/>
  </r>
  <r>
    <x v="114"/>
    <n v="48850"/>
    <n v="1.18"/>
    <n v="0"/>
    <n v="0"/>
    <n v="0"/>
    <n v="0"/>
    <n v="0"/>
    <n v="0"/>
    <n v="1.18"/>
    <n v="0"/>
    <n v="0"/>
    <n v="0"/>
    <n v="0"/>
    <n v="0"/>
    <n v="0"/>
    <n v="0"/>
    <n v="0"/>
    <n v="0"/>
    <n v="0"/>
    <n v="876.1793493269405"/>
    <n v="1.9348228673000001"/>
    <n v="1"/>
    <n v="258.47000000000003"/>
    <n v="621"/>
    <n v="0.674487065"/>
    <n v="0"/>
    <n v="0"/>
    <n v="1.18"/>
    <n v="177"/>
  </r>
  <r>
    <x v="114"/>
    <n v="48876"/>
    <n v="3.92"/>
    <n v="0"/>
    <n v="0"/>
    <n v="0"/>
    <n v="0"/>
    <n v="0"/>
    <n v="0"/>
    <n v="3.92"/>
    <n v="0"/>
    <n v="0"/>
    <n v="0"/>
    <n v="0"/>
    <n v="0"/>
    <n v="0"/>
    <n v="0"/>
    <n v="0"/>
    <n v="0"/>
    <n v="0"/>
    <n v="647.43094685976916"/>
    <n v="0.68979212950000002"/>
    <n v="1"/>
    <n v="634.48"/>
    <n v="735.48"/>
    <n v="0.59495910799999996"/>
    <n v="0"/>
    <n v="0"/>
    <n v="3.92"/>
    <n v="588"/>
  </r>
  <r>
    <x v="114"/>
    <n v="48884"/>
    <n v="2.4500000000000002"/>
    <n v="0"/>
    <n v="0"/>
    <n v="0"/>
    <n v="0"/>
    <n v="0"/>
    <n v="0"/>
    <n v="2.4500000000000002"/>
    <n v="0"/>
    <n v="0"/>
    <n v="0"/>
    <n v="0"/>
    <n v="0"/>
    <n v="0"/>
    <n v="0"/>
    <n v="0"/>
    <n v="0"/>
    <n v="0"/>
    <n v="0"/>
    <n v="0.87573358940000001"/>
    <n v="1"/>
    <n v="0"/>
    <n v="583.59"/>
    <n v="0.315482496"/>
    <n v="0"/>
    <n v="0"/>
    <n v="2.4500000000000002"/>
    <n v="367.5"/>
  </r>
  <r>
    <x v="114"/>
    <n v="45179"/>
    <n v="93.4"/>
    <n v="0"/>
    <n v="2.29"/>
    <n v="0"/>
    <n v="0"/>
    <n v="0"/>
    <n v="0.71"/>
    <n v="93.4"/>
    <n v="0"/>
    <n v="1.7"/>
    <n v="0"/>
    <n v="0"/>
    <n v="0"/>
    <n v="0"/>
    <n v="0"/>
    <n v="0"/>
    <n v="0"/>
    <n v="0"/>
    <n v="1180.1012551006691"/>
    <n v="3.5501410545000001"/>
    <n v="1"/>
    <n v="27555.360000000001"/>
    <n v="90190.62"/>
    <n v="0.72442221299999998"/>
    <n v="0"/>
    <n v="0"/>
    <n v="93.4"/>
    <n v="14010"/>
  </r>
  <r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43653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6.7757745547834709"/>
    <n v="1.0190333101"/>
    <n v="1"/>
    <n v="1.69"/>
    <n v="277.18"/>
    <n v="0.31807660900000001"/>
    <n v="0"/>
    <n v="0"/>
    <n v="1"/>
    <n v="150"/>
  </r>
  <r>
    <x v="115"/>
    <n v="43786"/>
    <n v="344.49"/>
    <n v="5"/>
    <n v="31.64"/>
    <n v="4"/>
    <n v="0"/>
    <n v="2"/>
    <n v="0"/>
    <n v="344.49"/>
    <n v="0"/>
    <n v="0"/>
    <n v="0"/>
    <n v="152.85"/>
    <n v="0"/>
    <n v="0"/>
    <n v="0"/>
    <n v="0"/>
    <n v="0"/>
    <n v="0"/>
    <n v="1095.3886443246988"/>
    <n v="3.9572566881000002"/>
    <n v="1"/>
    <n v="94337.61"/>
    <n v="370800.02"/>
    <n v="0.76547957700000002"/>
    <n v="0"/>
    <n v="0"/>
    <n v="344.49"/>
    <n v="51673.5"/>
  </r>
  <r>
    <x v="115"/>
    <n v="4549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46750882760000001"/>
    <n v="1"/>
    <n v="0"/>
    <n v="127.16"/>
    <n v="0.23046270999999999"/>
    <n v="0"/>
    <n v="0"/>
    <n v="1"/>
    <n v="150"/>
  </r>
  <r>
    <x v="115"/>
    <n v="44636"/>
    <n v="8"/>
    <n v="0"/>
    <n v="0"/>
    <n v="0"/>
    <n v="0"/>
    <n v="0"/>
    <n v="0"/>
    <n v="8"/>
    <n v="0"/>
    <n v="0"/>
    <n v="0"/>
    <n v="0"/>
    <n v="0"/>
    <n v="0"/>
    <n v="0"/>
    <n v="0"/>
    <n v="0"/>
    <n v="0"/>
    <n v="43.906157988799308"/>
    <n v="1.1094406107999999"/>
    <n v="1"/>
    <n v="87.81"/>
    <n v="2414.14"/>
    <n v="0.37422767899999998"/>
    <n v="0"/>
    <n v="0"/>
    <n v="8"/>
    <n v="1200"/>
  </r>
  <r>
    <x v="115"/>
    <n v="44701"/>
    <n v="2"/>
    <n v="0"/>
    <n v="1"/>
    <n v="1"/>
    <n v="0"/>
    <n v="0"/>
    <n v="0"/>
    <n v="2"/>
    <n v="0"/>
    <n v="0"/>
    <n v="0"/>
    <n v="1"/>
    <n v="0"/>
    <n v="0"/>
    <n v="0"/>
    <n v="0"/>
    <n v="0"/>
    <n v="0"/>
    <n v="0"/>
    <n v="7.9896708600000005E-2"/>
    <n v="1"/>
    <n v="0"/>
    <n v="43.46"/>
    <n v="0.05"/>
    <n v="0"/>
    <n v="0"/>
    <n v="2"/>
    <n v="300"/>
  </r>
  <r>
    <x v="115"/>
    <n v="44842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.16543769990000001"/>
    <n v="1"/>
    <n v="0"/>
    <n v="90"/>
    <n v="9.3527971000000001E-2"/>
    <n v="0"/>
    <n v="0"/>
    <n v="2"/>
    <n v="300"/>
  </r>
  <r>
    <x v="115"/>
    <n v="45062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.17463541390000001"/>
    <n v="1"/>
    <n v="0"/>
    <n v="47.5"/>
    <n v="0.05"/>
    <n v="0"/>
    <n v="0"/>
    <n v="1"/>
    <n v="15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6"/>
    <n v="43802"/>
    <n v="100.12"/>
    <n v="4.43"/>
    <n v="9.02"/>
    <n v="1.38"/>
    <n v="0"/>
    <n v="0"/>
    <n v="0"/>
    <n v="100.12"/>
    <n v="0"/>
    <n v="0"/>
    <n v="0"/>
    <n v="56.72"/>
    <n v="0"/>
    <n v="0"/>
    <n v="0"/>
    <n v="0"/>
    <n v="0"/>
    <n v="0"/>
    <n v="454.00578141101448"/>
    <n v="3.6729279115"/>
    <n v="1"/>
    <n v="11363.76"/>
    <n v="100023.52"/>
    <n v="0.53438618000000004"/>
    <n v="0"/>
    <n v="0"/>
    <n v="100.12"/>
    <n v="15018"/>
  </r>
  <r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7"/>
    <n v="48223"/>
    <n v="2.4"/>
    <n v="0"/>
    <n v="0.95"/>
    <n v="0"/>
    <n v="0"/>
    <n v="0"/>
    <n v="0"/>
    <n v="2.4"/>
    <n v="0"/>
    <n v="0"/>
    <n v="0"/>
    <n v="1.45"/>
    <n v="0"/>
    <n v="0"/>
    <n v="0"/>
    <n v="0"/>
    <n v="0"/>
    <n v="0"/>
    <n v="26.219830439533272"/>
    <n v="0.88910344330000002"/>
    <n v="1"/>
    <n v="15.73"/>
    <n v="580.41"/>
    <n v="0.40948401499999998"/>
    <n v="0"/>
    <n v="0"/>
    <n v="2.4"/>
    <n v="360"/>
  </r>
  <r>
    <x v="117"/>
    <n v="44875"/>
    <n v="4.8899999999999997"/>
    <n v="0"/>
    <n v="0"/>
    <n v="0"/>
    <n v="0"/>
    <n v="0"/>
    <n v="0"/>
    <n v="4.8899999999999997"/>
    <n v="0"/>
    <n v="1.01"/>
    <n v="0"/>
    <n v="3.89"/>
    <n v="0"/>
    <n v="0"/>
    <n v="0"/>
    <n v="0"/>
    <n v="0"/>
    <n v="0"/>
    <n v="0"/>
    <n v="0.20364269469999999"/>
    <n v="1"/>
    <n v="0"/>
    <n v="270.86"/>
    <n v="0.336492662"/>
    <n v="0"/>
    <n v="0"/>
    <n v="4.8899999999999997"/>
    <n v="733.5"/>
  </r>
  <r>
    <x v="117"/>
    <n v="44909"/>
    <n v="154.68"/>
    <n v="1"/>
    <n v="14.45"/>
    <n v="0"/>
    <n v="0"/>
    <n v="0"/>
    <n v="0"/>
    <n v="154.68"/>
    <n v="10.49"/>
    <n v="5.77"/>
    <n v="0"/>
    <n v="121.78"/>
    <n v="0"/>
    <n v="0"/>
    <n v="0"/>
    <n v="0"/>
    <n v="0"/>
    <n v="0"/>
    <n v="1232.9868147958166"/>
    <n v="1.8922585448"/>
    <n v="1"/>
    <n v="47679.6"/>
    <n v="79612.92"/>
    <n v="0.78552379999999999"/>
    <n v="0"/>
    <n v="0"/>
    <n v="154.68"/>
    <n v="23202"/>
  </r>
  <r>
    <x v="117"/>
    <n v="48231"/>
    <n v="6"/>
    <n v="0"/>
    <n v="0"/>
    <n v="0"/>
    <n v="0"/>
    <n v="0"/>
    <n v="1"/>
    <n v="6"/>
    <n v="2"/>
    <n v="1"/>
    <n v="0"/>
    <n v="5"/>
    <n v="0"/>
    <n v="0"/>
    <n v="0"/>
    <n v="0"/>
    <n v="0"/>
    <n v="0"/>
    <n v="710.46474099151123"/>
    <n v="1.3976599478"/>
    <n v="1"/>
    <n v="1065.7"/>
    <n v="2280.98"/>
    <n v="0.59894108400000001"/>
    <n v="0"/>
    <n v="0"/>
    <n v="6"/>
    <n v="900"/>
  </r>
  <r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8"/>
    <n v="4436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94.869008809635275"/>
    <n v="0.52077289439999996"/>
    <n v="1"/>
    <n v="23.72"/>
    <n v="141.65"/>
    <n v="0.40103628899999999"/>
    <n v="0"/>
    <n v="0"/>
    <n v="1"/>
    <n v="150"/>
  </r>
  <r>
    <x v="118"/>
    <n v="44909"/>
    <n v="172.53"/>
    <n v="4.93"/>
    <n v="21.93"/>
    <n v="3.4"/>
    <n v="1"/>
    <n v="0"/>
    <n v="2"/>
    <n v="172.53"/>
    <n v="0"/>
    <n v="0"/>
    <n v="0"/>
    <n v="75.290000000000006"/>
    <n v="0"/>
    <n v="0"/>
    <n v="0"/>
    <n v="0"/>
    <n v="0"/>
    <n v="0"/>
    <n v="1232.9868147958166"/>
    <n v="1.8922585448"/>
    <n v="1"/>
    <n v="53181.8"/>
    <n v="88800.21"/>
    <n v="0.78552379999999999"/>
    <n v="0"/>
    <n v="0"/>
    <n v="172.53"/>
    <n v="25879.5"/>
  </r>
  <r>
    <x v="118"/>
    <n v="48231"/>
    <n v="3.03"/>
    <n v="0"/>
    <n v="0"/>
    <n v="0"/>
    <n v="0"/>
    <n v="0"/>
    <n v="0"/>
    <n v="3.03"/>
    <n v="0"/>
    <n v="0"/>
    <n v="0"/>
    <n v="2.2200000000000002"/>
    <n v="0"/>
    <n v="0"/>
    <n v="0"/>
    <n v="0"/>
    <n v="0"/>
    <n v="0"/>
    <n v="710.46474099151123"/>
    <n v="1.3976599478"/>
    <n v="1"/>
    <n v="538.17999999999995"/>
    <n v="1151.9000000000001"/>
    <n v="0.59894108400000001"/>
    <n v="0"/>
    <n v="0"/>
    <n v="3.03"/>
    <n v="454.49999999999994"/>
  </r>
  <r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43802"/>
    <n v="435.74"/>
    <n v="5"/>
    <n v="20.8"/>
    <n v="2"/>
    <n v="1"/>
    <n v="0"/>
    <n v="0.05"/>
    <n v="435"/>
    <n v="0"/>
    <n v="53.02"/>
    <n v="0"/>
    <n v="0"/>
    <n v="0"/>
    <n v="0"/>
    <n v="0"/>
    <n v="0"/>
    <n v="0"/>
    <n v="0"/>
    <n v="454.00578141101448"/>
    <n v="3.6729279115"/>
    <n v="1"/>
    <n v="49457.120000000003"/>
    <n v="434580.83"/>
    <n v="0.53438618000000004"/>
    <n v="0"/>
    <n v="0"/>
    <n v="435.74"/>
    <n v="65361"/>
  </r>
  <r>
    <x v="119"/>
    <n v="43877"/>
    <n v="2"/>
    <n v="0"/>
    <n v="1"/>
    <n v="0"/>
    <n v="0"/>
    <n v="0"/>
    <n v="0"/>
    <n v="2"/>
    <n v="0"/>
    <n v="0"/>
    <n v="0"/>
    <n v="0"/>
    <n v="0"/>
    <n v="0"/>
    <n v="0"/>
    <n v="0"/>
    <n v="0"/>
    <n v="0"/>
    <n v="368.29343461474542"/>
    <n v="0.64318991780000001"/>
    <n v="1"/>
    <n v="184.15"/>
    <n v="349.9"/>
    <n v="0.48889373899999999"/>
    <n v="0"/>
    <n v="0"/>
    <n v="2"/>
    <n v="300"/>
  </r>
  <r>
    <x v="119"/>
    <n v="46961"/>
    <n v="1.1000000000000001"/>
    <n v="0"/>
    <n v="0"/>
    <n v="0"/>
    <n v="0"/>
    <n v="0"/>
    <n v="0"/>
    <n v="1.1000000000000001"/>
    <n v="0"/>
    <n v="0"/>
    <n v="0"/>
    <n v="0"/>
    <n v="0"/>
    <n v="0"/>
    <n v="0"/>
    <n v="0"/>
    <n v="0"/>
    <n v="0"/>
    <n v="0"/>
    <n v="0.31863044439999999"/>
    <n v="1"/>
    <n v="0"/>
    <n v="95.33"/>
    <n v="0.273342056"/>
    <n v="0"/>
    <n v="0"/>
    <n v="1.1000000000000001"/>
    <n v="165"/>
  </r>
  <r>
    <x v="119"/>
    <n v="4697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769.10153769067654"/>
    <n v="1.9955521261"/>
    <n v="1"/>
    <n v="192.28"/>
    <n v="542.79"/>
    <n v="0.60733533799999995"/>
    <n v="0"/>
    <n v="0"/>
    <n v="1"/>
    <n v="150"/>
  </r>
  <r>
    <x v="119"/>
    <n v="4700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594.36588471020877"/>
    <n v="1.1539599354000001"/>
    <n v="1"/>
    <n v="148.59"/>
    <n v="313.88"/>
    <n v="0.60739051300000002"/>
    <n v="0"/>
    <n v="0"/>
    <n v="1"/>
    <n v="150"/>
  </r>
  <r>
    <x v="119"/>
    <n v="45047"/>
    <n v="9.31"/>
    <n v="0"/>
    <n v="0"/>
    <n v="0"/>
    <n v="0"/>
    <n v="0"/>
    <n v="0"/>
    <n v="9.31"/>
    <n v="0"/>
    <n v="1"/>
    <n v="0"/>
    <n v="0"/>
    <n v="0"/>
    <n v="0"/>
    <n v="0"/>
    <n v="0"/>
    <n v="0"/>
    <n v="0"/>
    <n v="83.620651896782661"/>
    <n v="0.66135081969999998"/>
    <n v="1"/>
    <n v="194.63"/>
    <n v="1674.75"/>
    <n v="0.38829070799999998"/>
    <n v="0"/>
    <n v="0"/>
    <n v="9.31"/>
    <n v="1396.5"/>
  </r>
  <r>
    <x v="119"/>
    <n v="4507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1923.466170566644"/>
    <n v="1.0213142019000001"/>
    <n v="1"/>
    <n v="480.87"/>
    <n v="277.8"/>
    <n v="0.84270771099999997"/>
    <n v="0"/>
    <n v="0"/>
    <n v="1"/>
    <n v="15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0"/>
    <n v="44909"/>
    <n v="510.4"/>
    <n v="0"/>
    <n v="37.44"/>
    <n v="2"/>
    <n v="0"/>
    <n v="0"/>
    <n v="1"/>
    <n v="510.4"/>
    <n v="0"/>
    <n v="0"/>
    <n v="0"/>
    <n v="263.81"/>
    <n v="0"/>
    <n v="0"/>
    <n v="0"/>
    <n v="0"/>
    <n v="0"/>
    <n v="0"/>
    <n v="1232.9868147958166"/>
    <n v="1.8922585448"/>
    <n v="1"/>
    <n v="157329.12"/>
    <n v="262699.98"/>
    <n v="0.78552379999999999"/>
    <n v="0"/>
    <n v="0"/>
    <n v="510.4"/>
    <n v="76560"/>
  </r>
  <r>
    <x v="120"/>
    <n v="48231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710.46474099151123"/>
    <n v="1.3976599478"/>
    <n v="1"/>
    <n v="355.23"/>
    <n v="760.33"/>
    <n v="0.59894108400000001"/>
    <n v="0"/>
    <n v="0"/>
    <n v="2"/>
    <n v="300"/>
  </r>
  <r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43505"/>
    <n v="1.41"/>
    <n v="0"/>
    <n v="1.41"/>
    <n v="0"/>
    <n v="0"/>
    <n v="0"/>
    <n v="0"/>
    <n v="1.41"/>
    <n v="0"/>
    <n v="0"/>
    <n v="0"/>
    <n v="0.41"/>
    <n v="0"/>
    <n v="0"/>
    <n v="0"/>
    <n v="0"/>
    <n v="0"/>
    <n v="0"/>
    <n v="318.26521303196097"/>
    <n v="0.68061789569999998"/>
    <n v="1"/>
    <n v="112.19"/>
    <n v="261.02999999999997"/>
    <n v="0.48301392199999998"/>
    <n v="0"/>
    <n v="0"/>
    <n v="1.41"/>
    <n v="211.5"/>
  </r>
  <r>
    <x v="121"/>
    <n v="49429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726.76847094642505"/>
    <n v="0.7377526056"/>
    <n v="1"/>
    <n v="363.38"/>
    <n v="401.34"/>
    <n v="0.59395842099999996"/>
    <n v="0"/>
    <n v="0"/>
    <n v="2"/>
    <n v="300"/>
  </r>
  <r>
    <x v="121"/>
    <n v="49437"/>
    <n v="4"/>
    <n v="0"/>
    <n v="0"/>
    <n v="0"/>
    <n v="0"/>
    <n v="0"/>
    <n v="0"/>
    <n v="4"/>
    <n v="0"/>
    <n v="0"/>
    <n v="0"/>
    <n v="1"/>
    <n v="0"/>
    <n v="0"/>
    <n v="0"/>
    <n v="0"/>
    <n v="0"/>
    <n v="0"/>
    <n v="208.49392792496295"/>
    <n v="0.37149405299999999"/>
    <n v="1"/>
    <n v="208.49"/>
    <n v="404.19"/>
    <n v="0.478649665"/>
    <n v="0"/>
    <n v="0"/>
    <n v="4"/>
    <n v="600"/>
  </r>
  <r>
    <x v="121"/>
    <n v="49452"/>
    <n v="19"/>
    <n v="0"/>
    <n v="1"/>
    <n v="0"/>
    <n v="0"/>
    <n v="0"/>
    <n v="0"/>
    <n v="18"/>
    <n v="0"/>
    <n v="0"/>
    <n v="0"/>
    <n v="11"/>
    <n v="0"/>
    <n v="0"/>
    <n v="0"/>
    <n v="0"/>
    <n v="0"/>
    <n v="0"/>
    <n v="766.68283871135725"/>
    <n v="1.3779795312000001"/>
    <n v="1"/>
    <n v="3641.74"/>
    <n v="6746.59"/>
    <n v="0.65588011199999996"/>
    <n v="0"/>
    <n v="0"/>
    <n v="19"/>
    <n v="2850"/>
  </r>
  <r>
    <x v="121"/>
    <n v="44297"/>
    <n v="356.79"/>
    <n v="7.46"/>
    <n v="15.92"/>
    <n v="1.44"/>
    <n v="0"/>
    <n v="0"/>
    <n v="0"/>
    <n v="333.88"/>
    <n v="0"/>
    <n v="1"/>
    <n v="0"/>
    <n v="176.48"/>
    <n v="0"/>
    <n v="0"/>
    <n v="0"/>
    <n v="0"/>
    <n v="0"/>
    <n v="0"/>
    <n v="1063.7302032921527"/>
    <n v="2.6250218156999998"/>
    <n v="1"/>
    <n v="94882.07"/>
    <n v="238392.3"/>
    <n v="0.73337430400000003"/>
    <n v="0"/>
    <n v="0"/>
    <n v="356.79"/>
    <n v="53518.5"/>
  </r>
  <r>
    <x v="121"/>
    <n v="4583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63.32324958123951"/>
    <n v="0.84521392470000001"/>
    <n v="1"/>
    <n v="90.83"/>
    <n v="229.9"/>
    <n v="0.46815435700000002"/>
    <n v="0"/>
    <n v="0"/>
    <n v="1"/>
    <n v="150"/>
  </r>
  <r>
    <x v="121"/>
    <n v="44388"/>
    <n v="0.74"/>
    <n v="0"/>
    <n v="0"/>
    <n v="0"/>
    <n v="0"/>
    <n v="0"/>
    <n v="0"/>
    <n v="0.74"/>
    <n v="0"/>
    <n v="0"/>
    <n v="0"/>
    <n v="0"/>
    <n v="0"/>
    <n v="0"/>
    <n v="0"/>
    <n v="0"/>
    <n v="0"/>
    <n v="0"/>
    <n v="0"/>
    <n v="0.14820848419999999"/>
    <n v="1"/>
    <n v="0"/>
    <n v="29.83"/>
    <n v="0.34951396600000001"/>
    <n v="0"/>
    <n v="0"/>
    <n v="0.74"/>
    <n v="111"/>
  </r>
  <r>
    <x v="121"/>
    <n v="49478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147.75749648059647"/>
    <n v="0.5961267066"/>
    <n v="1"/>
    <n v="73.88"/>
    <n v="324.29000000000002"/>
    <n v="0.40415134000000003"/>
    <n v="0"/>
    <n v="0"/>
    <n v="2"/>
    <n v="300"/>
  </r>
  <r>
    <x v="121"/>
    <n v="44776"/>
    <n v="2.76"/>
    <n v="1"/>
    <n v="0.38"/>
    <n v="0"/>
    <n v="0"/>
    <n v="0"/>
    <n v="0"/>
    <n v="2.76"/>
    <n v="0"/>
    <n v="0"/>
    <n v="0"/>
    <n v="2.38"/>
    <n v="0"/>
    <n v="0"/>
    <n v="0"/>
    <n v="0"/>
    <n v="0"/>
    <n v="0"/>
    <n v="551.59062809445754"/>
    <n v="1.2563935094000001"/>
    <n v="1"/>
    <n v="380.6"/>
    <n v="943.2"/>
    <n v="0.61438593500000005"/>
    <n v="0"/>
    <n v="0"/>
    <n v="2.76"/>
    <n v="413.99999999999994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2"/>
    <n v="43844"/>
    <n v="436.18"/>
    <n v="0"/>
    <n v="8"/>
    <n v="0"/>
    <n v="0"/>
    <n v="0"/>
    <n v="0"/>
    <n v="285.37"/>
    <n v="0"/>
    <n v="0"/>
    <n v="0"/>
    <n v="0"/>
    <n v="0"/>
    <n v="0"/>
    <n v="0"/>
    <n v="0"/>
    <n v="0"/>
    <n v="0"/>
    <n v="1635.2245477017691"/>
    <n v="3.3804575904999998"/>
    <n v="1"/>
    <n v="178313.06"/>
    <n v="262393.28000000003"/>
    <n v="0.84118838500000004"/>
    <n v="0"/>
    <n v="0"/>
    <n v="436.18"/>
    <n v="65427"/>
  </r>
  <r>
    <x v="122"/>
    <n v="43968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280.02811566539827"/>
    <n v="1.0261045919"/>
    <n v="1"/>
    <n v="70.010000000000005"/>
    <n v="279.10000000000002"/>
    <n v="0.484240057"/>
    <n v="0"/>
    <n v="0"/>
    <n v="1"/>
    <n v="150"/>
  </r>
  <r>
    <x v="122"/>
    <n v="48728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339.34607502485409"/>
    <n v="0.50344486980000003"/>
    <n v="1"/>
    <n v="84.84"/>
    <n v="136.94"/>
    <n v="0.54698346600000003"/>
    <n v="0"/>
    <n v="0"/>
    <n v="1"/>
    <n v="150"/>
  </r>
  <r>
    <x v="122"/>
    <n v="4495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469289910000005"/>
    <n v="1"/>
    <n v="0"/>
    <n v="0"/>
    <n v="0.29313963300000001"/>
    <n v="0"/>
    <n v="0"/>
    <n v="0.98"/>
    <n v="147"/>
  </r>
  <r>
    <x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3"/>
    <n v="43802"/>
    <n v="219.71"/>
    <n v="1"/>
    <n v="9.9600000000000009"/>
    <n v="0"/>
    <n v="0"/>
    <n v="1"/>
    <n v="2.64"/>
    <n v="219.71"/>
    <n v="0"/>
    <n v="65.52"/>
    <n v="0"/>
    <n v="146.51"/>
    <n v="0"/>
    <n v="0"/>
    <n v="0"/>
    <n v="0"/>
    <n v="0"/>
    <n v="0"/>
    <n v="454.00578141101448"/>
    <n v="3.6729279115"/>
    <n v="1"/>
    <n v="24937.4"/>
    <n v="219498.29"/>
    <n v="0.53438618000000004"/>
    <n v="0"/>
    <n v="0"/>
    <n v="219.71"/>
    <n v="32956.5"/>
  </r>
  <r>
    <x v="123"/>
    <n v="46979"/>
    <n v="0.1"/>
    <n v="0"/>
    <n v="0.1"/>
    <n v="0"/>
    <n v="0"/>
    <n v="0"/>
    <n v="0"/>
    <n v="0.1"/>
    <n v="0"/>
    <n v="0"/>
    <n v="0"/>
    <n v="0.1"/>
    <n v="0"/>
    <n v="0"/>
    <n v="0"/>
    <n v="0"/>
    <n v="0"/>
    <n v="0"/>
    <n v="769.10153769067654"/>
    <n v="1.9955521261"/>
    <n v="1"/>
    <n v="19.23"/>
    <n v="54.28"/>
    <n v="0.60733533799999995"/>
    <n v="0"/>
    <n v="0"/>
    <n v="0.1"/>
    <n v="15"/>
  </r>
  <r>
    <x v="123"/>
    <n v="47019"/>
    <n v="0.02"/>
    <n v="0"/>
    <n v="0"/>
    <n v="0"/>
    <n v="0"/>
    <n v="0"/>
    <n v="0"/>
    <n v="0.02"/>
    <n v="0"/>
    <n v="0.02"/>
    <n v="0"/>
    <n v="0"/>
    <n v="0"/>
    <n v="0"/>
    <n v="0"/>
    <n v="0"/>
    <n v="0"/>
    <n v="0"/>
    <n v="156.24796476641458"/>
    <n v="0.28475252620000002"/>
    <n v="1"/>
    <n v="0.78"/>
    <n v="1.55"/>
    <n v="0.40680514600000001"/>
    <n v="0"/>
    <n v="0"/>
    <n v="0.02"/>
    <n v="3"/>
  </r>
  <r>
    <x v="123"/>
    <n v="44800"/>
    <n v="119.86"/>
    <n v="0"/>
    <n v="2"/>
    <n v="0"/>
    <n v="0"/>
    <n v="1"/>
    <n v="1"/>
    <n v="119.86"/>
    <n v="0.34"/>
    <n v="40.33"/>
    <n v="0"/>
    <n v="82.9"/>
    <n v="0"/>
    <n v="0"/>
    <n v="0"/>
    <n v="0"/>
    <n v="0"/>
    <n v="0"/>
    <n v="751.72908667041872"/>
    <n v="1.7261732700000001"/>
    <n v="1"/>
    <n v="22525.56"/>
    <n v="56276.56"/>
    <n v="0.59243781699999998"/>
    <n v="0"/>
    <n v="0"/>
    <n v="119.86"/>
    <n v="17979"/>
  </r>
  <r>
    <x v="123"/>
    <n v="49106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58.722339104770533"/>
    <n v="0.89098288820000004"/>
    <n v="1"/>
    <n v="14.68"/>
    <n v="242.35"/>
    <n v="0.295953668"/>
    <n v="0"/>
    <n v="0"/>
    <n v="1"/>
    <n v="150"/>
  </r>
  <r>
    <x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46946"/>
    <n v="2"/>
    <n v="0"/>
    <n v="0"/>
    <n v="0"/>
    <n v="0"/>
    <n v="0"/>
    <n v="0"/>
    <n v="2"/>
    <n v="0"/>
    <n v="0"/>
    <n v="0"/>
    <n v="2"/>
    <n v="0"/>
    <n v="0"/>
    <n v="0"/>
    <n v="0"/>
    <n v="0"/>
    <n v="0"/>
    <n v="610.7199959476801"/>
    <n v="0.41647474870000001"/>
    <n v="1"/>
    <n v="305.36"/>
    <n v="226.56"/>
    <n v="0.574723663"/>
    <n v="0"/>
    <n v="0"/>
    <n v="2"/>
    <n v="300"/>
  </r>
  <r>
    <x v="124"/>
    <n v="43802"/>
    <n v="242.15"/>
    <n v="4.1500000000000004"/>
    <n v="13.97"/>
    <n v="0"/>
    <n v="0"/>
    <n v="1"/>
    <n v="0"/>
    <n v="242.15"/>
    <n v="0"/>
    <n v="19.940000000000001"/>
    <n v="0"/>
    <n v="159.44"/>
    <n v="0"/>
    <n v="0"/>
    <n v="0"/>
    <n v="0"/>
    <n v="0"/>
    <n v="0"/>
    <n v="454.00578141101448"/>
    <n v="3.6729279115"/>
    <n v="1"/>
    <n v="27484.37"/>
    <n v="241916.66"/>
    <n v="0.53438618000000004"/>
    <n v="0"/>
    <n v="0"/>
    <n v="242.15"/>
    <n v="36322.5"/>
  </r>
  <r>
    <x v="124"/>
    <n v="46961"/>
    <n v="2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.31863044439999999"/>
    <n v="1"/>
    <n v="0"/>
    <n v="173.33"/>
    <n v="0.273342056"/>
    <n v="0"/>
    <n v="0"/>
    <n v="2"/>
    <n v="300"/>
  </r>
  <r>
    <x v="124"/>
    <n v="46953"/>
    <n v="4"/>
    <n v="0"/>
    <n v="0"/>
    <n v="0"/>
    <n v="0"/>
    <n v="0"/>
    <n v="0"/>
    <n v="4"/>
    <n v="0"/>
    <n v="0"/>
    <n v="0"/>
    <n v="2"/>
    <n v="0"/>
    <n v="0"/>
    <n v="0"/>
    <n v="0"/>
    <n v="0"/>
    <n v="0"/>
    <n v="1684.2348410919162"/>
    <n v="2.2177521208000002"/>
    <n v="1"/>
    <n v="1684.23"/>
    <n v="2412.91"/>
    <n v="0.81904988700000003"/>
    <n v="0"/>
    <n v="0"/>
    <n v="4"/>
    <n v="600"/>
  </r>
  <r>
    <x v="124"/>
    <n v="44453"/>
    <n v="0.37"/>
    <n v="0"/>
    <n v="0"/>
    <n v="0"/>
    <n v="0"/>
    <n v="0"/>
    <n v="0"/>
    <n v="0.37"/>
    <n v="0"/>
    <n v="0"/>
    <n v="0"/>
    <n v="0.37"/>
    <n v="0"/>
    <n v="0"/>
    <n v="0"/>
    <n v="0"/>
    <n v="0"/>
    <n v="0"/>
    <n v="619.34967114587289"/>
    <n v="1.6817848263999999"/>
    <n v="1"/>
    <n v="57.29"/>
    <n v="169.25"/>
    <n v="0.57930011599999998"/>
    <n v="0"/>
    <n v="0"/>
    <n v="0.37"/>
    <n v="55.5"/>
  </r>
  <r>
    <x v="124"/>
    <n v="47001"/>
    <n v="3.95"/>
    <n v="0"/>
    <n v="0"/>
    <n v="0"/>
    <n v="0"/>
    <n v="0"/>
    <n v="0"/>
    <n v="3.95"/>
    <n v="0"/>
    <n v="0"/>
    <n v="0"/>
    <n v="3.95"/>
    <n v="0"/>
    <n v="0"/>
    <n v="0"/>
    <n v="0"/>
    <n v="0"/>
    <n v="0"/>
    <n v="594.36588471020877"/>
    <n v="1.1539599354000001"/>
    <n v="1"/>
    <n v="586.94000000000005"/>
    <n v="1239.81"/>
    <n v="0.60739051300000002"/>
    <n v="0"/>
    <n v="0"/>
    <n v="3.95"/>
    <n v="592.5"/>
  </r>
  <r>
    <x v="124"/>
    <n v="44800"/>
    <n v="62.46"/>
    <n v="1"/>
    <n v="3.47"/>
    <n v="0"/>
    <n v="0"/>
    <n v="0"/>
    <n v="0.78"/>
    <n v="62.46"/>
    <n v="0"/>
    <n v="4"/>
    <n v="0"/>
    <n v="45.74"/>
    <n v="0"/>
    <n v="0"/>
    <n v="0"/>
    <n v="0"/>
    <n v="0"/>
    <n v="0"/>
    <n v="751.72908667041872"/>
    <n v="1.7261732700000001"/>
    <n v="1"/>
    <n v="11738.25"/>
    <n v="29326.16"/>
    <n v="0.59243781699999998"/>
    <n v="0"/>
    <n v="0"/>
    <n v="62.46"/>
    <n v="9369"/>
  </r>
  <r>
    <x v="124"/>
    <n v="4499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752.8093870776477"/>
    <n v="3.7240436833000001"/>
    <n v="1"/>
    <n v="438.2"/>
    <n v="1012.94"/>
    <n v="0.87796335700000006"/>
    <n v="0"/>
    <n v="0"/>
    <n v="1"/>
    <n v="15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5"/>
    <n v="44362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94.869008809635275"/>
    <n v="0.52077289439999996"/>
    <n v="1"/>
    <n v="23.72"/>
    <n v="141.65"/>
    <n v="0.40103628899999999"/>
    <n v="0"/>
    <n v="0"/>
    <n v="1"/>
    <n v="150"/>
  </r>
  <r>
    <x v="125"/>
    <n v="48223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26.219830439533272"/>
    <n v="0.88910344330000002"/>
    <n v="1"/>
    <n v="13.11"/>
    <n v="483.67"/>
    <n v="0.40948401499999998"/>
    <n v="0"/>
    <n v="0"/>
    <n v="2"/>
    <n v="300"/>
  </r>
  <r>
    <x v="125"/>
    <n v="44909"/>
    <n v="581.85"/>
    <n v="12.62"/>
    <n v="28.35"/>
    <n v="5.9"/>
    <n v="0"/>
    <n v="1"/>
    <n v="2.17"/>
    <n v="581.85"/>
    <n v="0"/>
    <n v="0"/>
    <n v="0"/>
    <n v="436.78"/>
    <n v="0"/>
    <n v="0"/>
    <n v="0"/>
    <n v="0"/>
    <n v="0"/>
    <n v="0"/>
    <n v="1232.9868147958166"/>
    <n v="1.8922585448"/>
    <n v="1"/>
    <n v="179353.34"/>
    <n v="299474.89"/>
    <n v="0.78552379999999999"/>
    <n v="0"/>
    <n v="0"/>
    <n v="581.85"/>
    <n v="87277.5"/>
  </r>
  <r>
    <x v="125"/>
    <n v="48231"/>
    <n v="4"/>
    <n v="0"/>
    <n v="0"/>
    <n v="0"/>
    <n v="0"/>
    <n v="0"/>
    <n v="0"/>
    <n v="4"/>
    <n v="0"/>
    <n v="0"/>
    <n v="0"/>
    <n v="4"/>
    <n v="0"/>
    <n v="0"/>
    <n v="0"/>
    <n v="0"/>
    <n v="0"/>
    <n v="0"/>
    <n v="710.46474099151123"/>
    <n v="1.3976599478"/>
    <n v="1"/>
    <n v="710.46"/>
    <n v="1520.65"/>
    <n v="0.59894108400000001"/>
    <n v="0"/>
    <n v="0"/>
    <n v="4"/>
    <n v="600"/>
  </r>
  <r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6"/>
    <n v="43844"/>
    <n v="367.86"/>
    <n v="6"/>
    <n v="18.57"/>
    <n v="4"/>
    <n v="0"/>
    <n v="0"/>
    <n v="1"/>
    <n v="367.86"/>
    <n v="0"/>
    <n v="0"/>
    <n v="0"/>
    <n v="192.13"/>
    <n v="0"/>
    <n v="0"/>
    <n v="0"/>
    <n v="0"/>
    <n v="0"/>
    <n v="0"/>
    <n v="1635.2245477017691"/>
    <n v="3.3804575904999998"/>
    <n v="1"/>
    <n v="150383.43"/>
    <n v="338241.56"/>
    <n v="0.84118838500000004"/>
    <n v="0"/>
    <n v="0"/>
    <n v="367.86"/>
    <n v="55179"/>
  </r>
  <r>
    <x v="126"/>
    <n v="48736"/>
    <n v="8"/>
    <n v="0"/>
    <n v="0"/>
    <n v="0"/>
    <n v="0"/>
    <n v="0"/>
    <n v="0"/>
    <n v="8"/>
    <n v="0"/>
    <n v="0"/>
    <n v="0"/>
    <n v="4"/>
    <n v="0"/>
    <n v="0"/>
    <n v="0"/>
    <n v="0"/>
    <n v="0"/>
    <n v="0"/>
    <n v="1118.8489355616391"/>
    <n v="4.2330263958999996"/>
    <n v="1"/>
    <n v="2237.6999999999998"/>
    <n v="9211.07"/>
    <n v="0.68086584000000006"/>
    <n v="0"/>
    <n v="0"/>
    <n v="8"/>
    <n v="1200"/>
  </r>
  <r>
    <x v="126"/>
    <n v="48694"/>
    <n v="14.11"/>
    <n v="2"/>
    <n v="1"/>
    <n v="0"/>
    <n v="0"/>
    <n v="0"/>
    <n v="0"/>
    <n v="14.11"/>
    <n v="0"/>
    <n v="0"/>
    <n v="0"/>
    <n v="9.11"/>
    <n v="0"/>
    <n v="0"/>
    <n v="0"/>
    <n v="0"/>
    <n v="0"/>
    <n v="0"/>
    <n v="1248.7247346686736"/>
    <n v="3.9918988903999999"/>
    <n v="1"/>
    <n v="4404.88"/>
    <n v="15320.59"/>
    <n v="0.78548638900000001"/>
    <n v="0"/>
    <n v="0"/>
    <n v="14.11"/>
    <n v="2116.5"/>
  </r>
  <r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61903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1090.63953467288"/>
    <n v="1.7825999961000001"/>
    <n v="1"/>
    <n v="272.66000000000003"/>
    <n v="484.87"/>
    <n v="0.70252247300000004"/>
    <n v="0"/>
    <n v="0"/>
    <n v="1"/>
    <n v="150"/>
  </r>
  <r>
    <x v="127"/>
    <n v="49593"/>
    <n v="5"/>
    <n v="1.64"/>
    <n v="1"/>
    <n v="0"/>
    <n v="0"/>
    <n v="0"/>
    <n v="0"/>
    <n v="5"/>
    <n v="0"/>
    <n v="0"/>
    <n v="0"/>
    <n v="3"/>
    <n v="0"/>
    <n v="0"/>
    <n v="0"/>
    <n v="0"/>
    <n v="0"/>
    <n v="0"/>
    <n v="1301.9109853136204"/>
    <n v="1.1323218544"/>
    <n v="1"/>
    <n v="1627.39"/>
    <n v="1539.96"/>
    <n v="0.76870150299999995"/>
    <n v="0"/>
    <n v="0"/>
    <n v="5"/>
    <n v="750"/>
  </r>
  <r>
    <x v="127"/>
    <n v="49619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747.94277732286491"/>
    <n v="1.1131118453"/>
    <n v="1"/>
    <n v="186.99"/>
    <n v="302.77"/>
    <n v="0.58680698200000003"/>
    <n v="0"/>
    <n v="0"/>
    <n v="1"/>
    <n v="150"/>
  </r>
  <r>
    <x v="127"/>
    <n v="44149"/>
    <n v="1.76"/>
    <n v="0"/>
    <n v="0"/>
    <n v="0"/>
    <n v="0"/>
    <n v="0"/>
    <n v="0"/>
    <n v="1.76"/>
    <n v="0"/>
    <n v="0"/>
    <n v="0"/>
    <n v="1.76"/>
    <n v="0"/>
    <n v="0"/>
    <n v="0"/>
    <n v="0"/>
    <n v="0"/>
    <n v="0"/>
    <n v="680.83716854561396"/>
    <n v="3.9058461202000001"/>
    <n v="1"/>
    <n v="299.57"/>
    <n v="1869.81"/>
    <n v="0.64503729600000004"/>
    <n v="0"/>
    <n v="0"/>
    <n v="1.76"/>
    <n v="264"/>
  </r>
  <r>
    <x v="127"/>
    <n v="49627"/>
    <n v="4.03"/>
    <n v="7.0000000000000007E-2"/>
    <n v="0"/>
    <n v="0"/>
    <n v="0"/>
    <n v="0.37"/>
    <n v="0"/>
    <n v="4.03"/>
    <n v="0"/>
    <n v="0"/>
    <n v="0"/>
    <n v="3.55"/>
    <n v="0"/>
    <n v="0"/>
    <n v="0"/>
    <n v="0"/>
    <n v="0"/>
    <n v="0"/>
    <n v="1079.5846349911772"/>
    <n v="0.99310158839999996"/>
    <n v="1"/>
    <n v="1087.68"/>
    <n v="1088.5999999999999"/>
    <n v="0.75975829900000003"/>
    <n v="0"/>
    <n v="0"/>
    <n v="4.03"/>
    <n v="604.5"/>
  </r>
  <r>
    <x v="127"/>
    <n v="44461"/>
    <n v="5.95"/>
    <n v="0"/>
    <n v="0.71"/>
    <n v="0"/>
    <n v="0"/>
    <n v="0"/>
    <n v="0"/>
    <n v="5.95"/>
    <n v="0"/>
    <n v="0"/>
    <n v="0"/>
    <n v="5.95"/>
    <n v="0"/>
    <n v="0"/>
    <n v="0"/>
    <n v="0"/>
    <n v="0"/>
    <n v="0"/>
    <n v="1939.6885314103451"/>
    <n v="3.5271755337999999"/>
    <n v="1"/>
    <n v="2885.29"/>
    <n v="5708.38"/>
    <n v="0.78108212099999996"/>
    <n v="0"/>
    <n v="0"/>
    <n v="5.95"/>
    <n v="892.5"/>
  </r>
  <r>
    <x v="127"/>
    <n v="49635"/>
    <n v="5.84"/>
    <n v="0"/>
    <n v="2.5299999999999998"/>
    <n v="0.93"/>
    <n v="0"/>
    <n v="0"/>
    <n v="0"/>
    <n v="5.84"/>
    <n v="0"/>
    <n v="0"/>
    <n v="0"/>
    <n v="4.84"/>
    <n v="0"/>
    <n v="0"/>
    <n v="0"/>
    <n v="0"/>
    <n v="0"/>
    <n v="0"/>
    <n v="1439.6172603335301"/>
    <n v="2.3592530795000002"/>
    <n v="1"/>
    <n v="2101.84"/>
    <n v="3747.63"/>
    <n v="0.83425458799999996"/>
    <n v="0"/>
    <n v="0"/>
    <n v="5.84"/>
    <n v="876"/>
  </r>
  <r>
    <x v="127"/>
    <n v="44669"/>
    <n v="105.83"/>
    <n v="2.91"/>
    <n v="11.66"/>
    <n v="7.0000000000000007E-2"/>
    <n v="0"/>
    <n v="0"/>
    <n v="0"/>
    <n v="105.83"/>
    <n v="0"/>
    <n v="0"/>
    <n v="0"/>
    <n v="84.1"/>
    <n v="0"/>
    <n v="0"/>
    <n v="0"/>
    <n v="0"/>
    <n v="0"/>
    <n v="0"/>
    <n v="1012.1062851511117"/>
    <n v="3.0597023222000002"/>
    <n v="1"/>
    <n v="26777.8"/>
    <n v="88075.86"/>
    <n v="0.75960533500000005"/>
    <n v="0"/>
    <n v="0"/>
    <n v="105.83"/>
    <n v="15874.5"/>
  </r>
  <r>
    <x v="127"/>
    <n v="49668"/>
    <n v="4"/>
    <n v="1"/>
    <n v="0"/>
    <n v="0"/>
    <n v="0"/>
    <n v="0"/>
    <n v="0"/>
    <n v="4"/>
    <n v="0"/>
    <n v="0"/>
    <n v="0"/>
    <n v="4"/>
    <n v="0"/>
    <n v="0"/>
    <n v="0"/>
    <n v="0"/>
    <n v="0"/>
    <n v="0"/>
    <n v="559.57744411485896"/>
    <n v="0.95854672860000001"/>
    <n v="1"/>
    <n v="559.58000000000004"/>
    <n v="1042.9000000000001"/>
    <n v="0.56895798600000003"/>
    <n v="0"/>
    <n v="0"/>
    <n v="4"/>
    <n v="60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43505"/>
    <n v="69.709999999999994"/>
    <n v="0"/>
    <n v="13.72"/>
    <n v="0.44"/>
    <n v="0"/>
    <n v="0"/>
    <n v="0.96"/>
    <n v="45.69"/>
    <n v="0"/>
    <n v="0"/>
    <n v="0"/>
    <n v="0"/>
    <n v="0"/>
    <n v="0"/>
    <n v="0"/>
    <n v="0"/>
    <n v="0"/>
    <n v="0"/>
    <n v="318.26521303196097"/>
    <n v="0.68061789569999998"/>
    <n v="1"/>
    <n v="5546.57"/>
    <n v="8458.5"/>
    <n v="0.48301392199999998"/>
    <n v="0"/>
    <n v="0"/>
    <n v="69.709999999999994"/>
    <n v="10456.499999999998"/>
  </r>
  <r>
    <x v="128"/>
    <n v="43687"/>
    <n v="0.289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1048.3021070204245"/>
    <n v="1.8650329152"/>
    <n v="1"/>
    <n v="76"/>
    <n v="0"/>
    <n v="0.76426119100000001"/>
    <n v="0"/>
    <n v="0"/>
    <n v="0.28999999999999998"/>
    <n v="43.5"/>
  </r>
  <r>
    <x v="128"/>
    <n v="4879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686.57004561724955"/>
    <n v="0.74731931969999998"/>
    <n v="1"/>
    <n v="171.64"/>
    <n v="203.27"/>
    <n v="0.59349407399999998"/>
    <n v="0"/>
    <n v="0"/>
    <n v="1"/>
    <n v="150"/>
  </r>
  <r>
    <x v="128"/>
    <n v="49411"/>
    <n v="0.93"/>
    <n v="0"/>
    <n v="0"/>
    <n v="0"/>
    <n v="0"/>
    <n v="0"/>
    <n v="0"/>
    <n v="0"/>
    <n v="0"/>
    <n v="0"/>
    <n v="0"/>
    <n v="0"/>
    <n v="0"/>
    <n v="0"/>
    <n v="0"/>
    <n v="0"/>
    <n v="0"/>
    <n v="0"/>
    <n v="379.95657150507043"/>
    <n v="0.63887628799999996"/>
    <n v="1"/>
    <n v="88.34"/>
    <n v="0"/>
    <n v="0.494880969"/>
    <n v="0"/>
    <n v="0"/>
    <n v="0.93"/>
    <n v="139.5"/>
  </r>
  <r>
    <x v="128"/>
    <n v="49429"/>
    <n v="1.69"/>
    <n v="0"/>
    <n v="0"/>
    <n v="0"/>
    <n v="0"/>
    <n v="0"/>
    <n v="0"/>
    <n v="0.96"/>
    <n v="0"/>
    <n v="0"/>
    <n v="0"/>
    <n v="0"/>
    <n v="0"/>
    <n v="0"/>
    <n v="0"/>
    <n v="0"/>
    <n v="0"/>
    <n v="0"/>
    <n v="726.76847094642505"/>
    <n v="0.7377526056"/>
    <n v="1"/>
    <n v="307.06"/>
    <n v="192.64"/>
    <n v="0.59395842099999996"/>
    <n v="0"/>
    <n v="0"/>
    <n v="1.69"/>
    <n v="253.5"/>
  </r>
  <r>
    <x v="128"/>
    <n v="45823"/>
    <n v="8.8800000000000008"/>
    <n v="0"/>
    <n v="2.96"/>
    <n v="0"/>
    <n v="0"/>
    <n v="0"/>
    <n v="0"/>
    <n v="5.42"/>
    <n v="0"/>
    <n v="0"/>
    <n v="0"/>
    <n v="0"/>
    <n v="0"/>
    <n v="0"/>
    <n v="0"/>
    <n v="0"/>
    <n v="0"/>
    <n v="0"/>
    <n v="129.41105598038644"/>
    <n v="0.40304213789999999"/>
    <n v="1"/>
    <n v="287.29000000000002"/>
    <n v="594.17999999999995"/>
    <n v="0.37269750200000001"/>
    <n v="0"/>
    <n v="0"/>
    <n v="8.8800000000000008"/>
    <n v="1332.0000000000002"/>
  </r>
  <r>
    <x v="128"/>
    <n v="45468"/>
    <n v="20.9"/>
    <n v="0"/>
    <n v="3.83"/>
    <n v="0"/>
    <n v="0"/>
    <n v="0.7"/>
    <n v="0"/>
    <n v="13.14"/>
    <n v="0"/>
    <n v="0"/>
    <n v="0"/>
    <n v="0"/>
    <n v="0"/>
    <n v="0"/>
    <n v="0"/>
    <n v="0"/>
    <n v="0"/>
    <n v="0"/>
    <n v="336.23463772839693"/>
    <n v="0.80507074450000005"/>
    <n v="1"/>
    <n v="1756.83"/>
    <n v="2877.39"/>
    <n v="0.46404999600000002"/>
    <n v="0"/>
    <n v="0"/>
    <n v="20.9"/>
    <n v="3135"/>
  </r>
  <r>
    <x v="128"/>
    <n v="49452"/>
    <n v="3"/>
    <n v="0"/>
    <n v="2"/>
    <n v="0"/>
    <n v="0"/>
    <n v="0"/>
    <n v="0"/>
    <n v="3"/>
    <n v="0"/>
    <n v="0"/>
    <n v="0"/>
    <n v="0"/>
    <n v="0"/>
    <n v="0"/>
    <n v="0"/>
    <n v="0"/>
    <n v="0"/>
    <n v="0"/>
    <n v="766.68283871135725"/>
    <n v="1.3779795312000001"/>
    <n v="1"/>
    <n v="575.01"/>
    <n v="1124.43"/>
    <n v="0.65588011199999996"/>
    <n v="0"/>
    <n v="0"/>
    <n v="3"/>
    <n v="450"/>
  </r>
  <r>
    <x v="128"/>
    <n v="44297"/>
    <n v="0.72"/>
    <n v="0"/>
    <n v="0"/>
    <n v="0"/>
    <n v="0"/>
    <n v="0"/>
    <n v="0"/>
    <n v="0.72"/>
    <n v="0"/>
    <n v="0"/>
    <n v="0"/>
    <n v="0"/>
    <n v="0"/>
    <n v="0"/>
    <n v="0"/>
    <n v="0"/>
    <n v="0"/>
    <n v="0"/>
    <n v="1063.7302032921527"/>
    <n v="2.6250218156999998"/>
    <n v="1"/>
    <n v="191.47"/>
    <n v="514.08000000000004"/>
    <n v="0.73337430400000003"/>
    <n v="0"/>
    <n v="0"/>
    <n v="0.72"/>
    <n v="108"/>
  </r>
  <r>
    <x v="128"/>
    <n v="45831"/>
    <n v="1.74"/>
    <n v="0"/>
    <n v="0"/>
    <n v="0"/>
    <n v="0"/>
    <n v="0"/>
    <n v="0"/>
    <n v="1.74"/>
    <n v="0"/>
    <n v="0"/>
    <n v="0"/>
    <n v="0"/>
    <n v="0"/>
    <n v="0"/>
    <n v="0"/>
    <n v="0"/>
    <n v="0"/>
    <n v="0"/>
    <n v="363.32324958123951"/>
    <n v="0.84521392470000001"/>
    <n v="1"/>
    <n v="158.05000000000001"/>
    <n v="400.02"/>
    <n v="0.46815435700000002"/>
    <n v="0"/>
    <n v="0"/>
    <n v="1.74"/>
    <n v="261"/>
  </r>
  <r>
    <x v="128"/>
    <n v="44701"/>
    <n v="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896708600000005E-2"/>
    <n v="1"/>
    <n v="0"/>
    <n v="0"/>
    <n v="0.05"/>
    <n v="0"/>
    <n v="0"/>
    <n v="0.95"/>
    <n v="142.5"/>
  </r>
  <r>
    <x v="128"/>
    <n v="50591"/>
    <n v="0.63"/>
    <n v="0"/>
    <n v="0"/>
    <n v="0"/>
    <n v="0"/>
    <n v="0"/>
    <n v="0"/>
    <n v="0.63"/>
    <n v="0"/>
    <n v="0"/>
    <n v="0"/>
    <n v="0"/>
    <n v="0"/>
    <n v="0"/>
    <n v="0"/>
    <n v="0"/>
    <n v="0"/>
    <n v="0"/>
    <n v="187.14555345230002"/>
    <n v="0.6706230608"/>
    <n v="1"/>
    <n v="29.48"/>
    <n v="114.92"/>
    <n v="0.43269559299999999"/>
    <n v="0"/>
    <n v="0"/>
    <n v="0.63"/>
    <n v="94.5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43802"/>
    <n v="513.95000000000005"/>
    <n v="14.69"/>
    <n v="18.53"/>
    <n v="2"/>
    <n v="0"/>
    <n v="0"/>
    <n v="1"/>
    <n v="513.95000000000005"/>
    <n v="0"/>
    <n v="219.25"/>
    <n v="0"/>
    <n v="350.47"/>
    <n v="0"/>
    <n v="0"/>
    <n v="0"/>
    <n v="0"/>
    <n v="0"/>
    <n v="0"/>
    <n v="454.00578141101448"/>
    <n v="3.6729279115"/>
    <n v="1"/>
    <n v="58334.07"/>
    <n v="513454.75"/>
    <n v="0.53438618000000004"/>
    <n v="0"/>
    <n v="0"/>
    <n v="513.95000000000005"/>
    <n v="77092.5"/>
  </r>
  <r>
    <x v="129"/>
    <n v="46961"/>
    <n v="1.05"/>
    <n v="0"/>
    <n v="0"/>
    <n v="0"/>
    <n v="0"/>
    <n v="0"/>
    <n v="0"/>
    <n v="1.05"/>
    <n v="0"/>
    <n v="0"/>
    <n v="0"/>
    <n v="1.05"/>
    <n v="0"/>
    <n v="0"/>
    <n v="0"/>
    <n v="0"/>
    <n v="0"/>
    <n v="0"/>
    <n v="0"/>
    <n v="0.31863044439999999"/>
    <n v="1"/>
    <n v="0"/>
    <n v="91"/>
    <n v="0.273342056"/>
    <n v="0"/>
    <n v="0"/>
    <n v="1.05"/>
    <n v="157.5"/>
  </r>
  <r>
    <x v="129"/>
    <n v="44339"/>
    <n v="4"/>
    <n v="0"/>
    <n v="0"/>
    <n v="0"/>
    <n v="0"/>
    <n v="0"/>
    <n v="0"/>
    <n v="4"/>
    <n v="0"/>
    <n v="4"/>
    <n v="0"/>
    <n v="2"/>
    <n v="0"/>
    <n v="0"/>
    <n v="0"/>
    <n v="0"/>
    <n v="0"/>
    <n v="0"/>
    <n v="1629.5136154616"/>
    <n v="3.5729060320000001"/>
    <n v="1"/>
    <n v="1629.51"/>
    <n v="3887.32"/>
    <n v="0.81499694199999995"/>
    <n v="0"/>
    <n v="0"/>
    <n v="4"/>
    <n v="600"/>
  </r>
  <r>
    <x v="129"/>
    <n v="46896"/>
    <n v="2"/>
    <n v="0"/>
    <n v="0"/>
    <n v="0"/>
    <n v="0"/>
    <n v="0"/>
    <n v="0"/>
    <n v="2"/>
    <n v="0"/>
    <n v="0"/>
    <n v="0"/>
    <n v="1"/>
    <n v="0"/>
    <n v="0"/>
    <n v="0"/>
    <n v="0"/>
    <n v="0"/>
    <n v="0"/>
    <n v="533.48519593357275"/>
    <n v="0.31646637080000001"/>
    <n v="1"/>
    <n v="266.74"/>
    <n v="172.16"/>
    <n v="0.584336415"/>
    <n v="0"/>
    <n v="0"/>
    <n v="2"/>
    <n v="300"/>
  </r>
  <r>
    <x v="129"/>
    <n v="47001"/>
    <n v="0.46"/>
    <n v="0"/>
    <n v="0"/>
    <n v="0"/>
    <n v="0"/>
    <n v="0"/>
    <n v="0"/>
    <n v="0.46"/>
    <n v="0"/>
    <n v="0"/>
    <n v="0"/>
    <n v="0.46"/>
    <n v="0"/>
    <n v="0"/>
    <n v="0"/>
    <n v="0"/>
    <n v="0"/>
    <n v="0"/>
    <n v="594.36588471020877"/>
    <n v="1.1539599354000001"/>
    <n v="1"/>
    <n v="68.349999999999994"/>
    <n v="144.38"/>
    <n v="0.60739051300000002"/>
    <n v="0"/>
    <n v="0"/>
    <n v="0.46"/>
    <n v="69"/>
  </r>
  <r>
    <x v="129"/>
    <n v="45047"/>
    <n v="22.25"/>
    <n v="0"/>
    <n v="1"/>
    <n v="0"/>
    <n v="0"/>
    <n v="0"/>
    <n v="0"/>
    <n v="22.25"/>
    <n v="0"/>
    <n v="7"/>
    <n v="0"/>
    <n v="20.25"/>
    <n v="0"/>
    <n v="0"/>
    <n v="0"/>
    <n v="0"/>
    <n v="0"/>
    <n v="0"/>
    <n v="83.620651896782661"/>
    <n v="0.66135081969999998"/>
    <n v="1"/>
    <n v="465.14"/>
    <n v="4002.5"/>
    <n v="0.38829070799999998"/>
    <n v="0"/>
    <n v="0"/>
    <n v="22.25"/>
    <n v="3337.5"/>
  </r>
  <r>
    <x v="129"/>
    <n v="45070"/>
    <n v="3"/>
    <n v="0"/>
    <n v="0"/>
    <n v="0"/>
    <n v="0"/>
    <n v="0"/>
    <n v="0"/>
    <n v="3"/>
    <n v="0"/>
    <n v="3"/>
    <n v="0"/>
    <n v="3"/>
    <n v="0"/>
    <n v="0"/>
    <n v="0"/>
    <n v="0"/>
    <n v="0"/>
    <n v="0"/>
    <n v="1923.466170566644"/>
    <n v="1.0213142019000001"/>
    <n v="1"/>
    <n v="1442.6"/>
    <n v="833.39"/>
    <n v="0.84270771099999997"/>
    <n v="0"/>
    <n v="0"/>
    <n v="3"/>
    <n v="450"/>
  </r>
  <r>
    <x v="129"/>
    <n v="45138"/>
    <n v="1.06"/>
    <n v="0"/>
    <n v="0"/>
    <n v="0"/>
    <n v="0"/>
    <n v="0"/>
    <n v="0"/>
    <n v="1.06"/>
    <n v="0"/>
    <n v="0"/>
    <n v="0"/>
    <n v="1.06"/>
    <n v="0"/>
    <n v="0"/>
    <n v="0"/>
    <n v="0"/>
    <n v="0"/>
    <n v="0"/>
    <n v="0"/>
    <n v="0.27267687219999998"/>
    <n v="1"/>
    <n v="0"/>
    <n v="78.62"/>
    <n v="0.27726853299999998"/>
    <n v="0"/>
    <n v="0"/>
    <n v="1.06"/>
    <n v="159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48298"/>
    <n v="2.41"/>
    <n v="0"/>
    <n v="0.35"/>
    <n v="0"/>
    <n v="0"/>
    <n v="0"/>
    <n v="0"/>
    <n v="2.41"/>
    <n v="0"/>
    <n v="0"/>
    <n v="0"/>
    <n v="0"/>
    <n v="0"/>
    <n v="0"/>
    <n v="0"/>
    <n v="0"/>
    <n v="0"/>
    <n v="0"/>
    <n v="360.31298947626044"/>
    <n v="0.93499402740000004"/>
    <n v="1"/>
    <n v="217.09"/>
    <n v="612.91"/>
    <n v="0.52897740699999996"/>
    <n v="0"/>
    <n v="0"/>
    <n v="2.41"/>
    <n v="361.5"/>
  </r>
  <r>
    <x v="130"/>
    <n v="48306"/>
    <n v="2.8"/>
    <n v="0"/>
    <n v="7.0000000000000007E-2"/>
    <n v="0"/>
    <n v="0"/>
    <n v="0"/>
    <n v="0"/>
    <n v="2.8"/>
    <n v="0"/>
    <n v="0"/>
    <n v="0"/>
    <n v="0"/>
    <n v="0"/>
    <n v="0"/>
    <n v="0"/>
    <n v="0"/>
    <n v="0"/>
    <n v="0"/>
    <n v="0"/>
    <n v="0.59733024670000001"/>
    <n v="1"/>
    <n v="0"/>
    <n v="454.93"/>
    <n v="0.34628678499999999"/>
    <n v="0"/>
    <n v="0"/>
    <n v="2.8"/>
    <n v="420"/>
  </r>
  <r>
    <x v="130"/>
    <n v="43703"/>
    <n v="3.25"/>
    <n v="0"/>
    <n v="0"/>
    <n v="0"/>
    <n v="0"/>
    <n v="0"/>
    <n v="0"/>
    <n v="3.25"/>
    <n v="0"/>
    <n v="0"/>
    <n v="0"/>
    <n v="0"/>
    <n v="0"/>
    <n v="0"/>
    <n v="0"/>
    <n v="0"/>
    <n v="0"/>
    <n v="0"/>
    <n v="1735.0450837576154"/>
    <n v="2.8748521451000002"/>
    <n v="1"/>
    <n v="1409.72"/>
    <n v="2541.37"/>
    <n v="0.9"/>
    <n v="0"/>
    <n v="0"/>
    <n v="3.25"/>
    <n v="487.5"/>
  </r>
  <r>
    <x v="130"/>
    <n v="50195"/>
    <n v="0.53"/>
    <n v="0"/>
    <n v="0"/>
    <n v="0"/>
    <n v="0"/>
    <n v="0"/>
    <n v="0"/>
    <n v="0.53"/>
    <n v="0"/>
    <n v="0"/>
    <n v="0"/>
    <n v="0"/>
    <n v="0"/>
    <n v="0"/>
    <n v="0"/>
    <n v="0"/>
    <n v="0"/>
    <n v="0"/>
    <n v="11.031734259729108"/>
    <n v="1.4626995698"/>
    <n v="1"/>
    <n v="1.46"/>
    <n v="210.86"/>
    <n v="0.37869462599999998"/>
    <n v="0"/>
    <n v="0"/>
    <n v="0.53"/>
    <n v="79.5"/>
  </r>
  <r>
    <x v="130"/>
    <n v="48371"/>
    <n v="0.12"/>
    <n v="0"/>
    <n v="0"/>
    <n v="0"/>
    <n v="0"/>
    <n v="0"/>
    <n v="0"/>
    <n v="0.12"/>
    <n v="0"/>
    <n v="0"/>
    <n v="0"/>
    <n v="0"/>
    <n v="0"/>
    <n v="0"/>
    <n v="0"/>
    <n v="0"/>
    <n v="0"/>
    <n v="0"/>
    <n v="162.41233944954129"/>
    <n v="0.45015736550000002"/>
    <n v="1"/>
    <n v="4.87"/>
    <n v="14.69"/>
    <n v="0.41025845999999999"/>
    <n v="0"/>
    <n v="0"/>
    <n v="0.12"/>
    <n v="18"/>
  </r>
  <r>
    <x v="130"/>
    <n v="44859"/>
    <n v="1.38"/>
    <n v="0"/>
    <n v="0.1"/>
    <n v="0"/>
    <n v="0"/>
    <n v="0"/>
    <n v="0"/>
    <n v="1.38"/>
    <n v="0"/>
    <n v="0"/>
    <n v="0"/>
    <n v="0"/>
    <n v="0"/>
    <n v="0"/>
    <n v="0"/>
    <n v="0"/>
    <n v="0"/>
    <n v="0"/>
    <n v="945.27972049291793"/>
    <n v="1.3466937730999999"/>
    <n v="1"/>
    <n v="326.12"/>
    <n v="505.49"/>
    <n v="0.75351930600000006"/>
    <n v="0"/>
    <n v="0"/>
    <n v="1.38"/>
    <n v="206.99999999999997"/>
  </r>
  <r>
    <x v="130"/>
    <n v="45161"/>
    <n v="64.19"/>
    <n v="0"/>
    <n v="5.97"/>
    <n v="5.42"/>
    <n v="1"/>
    <n v="2.02"/>
    <n v="0"/>
    <n v="64.19"/>
    <n v="0"/>
    <n v="0"/>
    <n v="0"/>
    <n v="0"/>
    <n v="0"/>
    <n v="0"/>
    <n v="0"/>
    <n v="0"/>
    <n v="0"/>
    <n v="0"/>
    <n v="2089.5999301616803"/>
    <n v="2.9232169881000001"/>
    <n v="1"/>
    <n v="33532.85"/>
    <n v="51038.43"/>
    <n v="0.9"/>
    <n v="0"/>
    <n v="0"/>
    <n v="64.19"/>
    <n v="9628.5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F3:BC135" firstHeaderRow="0" firstDataRow="1" firstDataCol="1"/>
  <pivotFields count="30">
    <pivotField axis="axisRow" showAll="0">
      <items count="3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m="1" x="365"/>
        <item m="1" x="258"/>
        <item m="1" x="221"/>
        <item m="1" x="250"/>
        <item m="1" x="293"/>
        <item m="1" x="158"/>
        <item m="1" x="143"/>
        <item m="1" x="162"/>
        <item m="1" x="322"/>
        <item m="1" x="206"/>
        <item m="1" x="181"/>
        <item m="1" x="229"/>
        <item m="1" x="320"/>
        <item m="1" x="189"/>
        <item m="1" x="378"/>
        <item m="1" x="302"/>
        <item m="1" x="318"/>
        <item m="1" x="137"/>
        <item m="1" x="222"/>
        <item m="1" x="240"/>
        <item m="1" x="167"/>
        <item m="1" x="296"/>
        <item m="1" x="180"/>
        <item m="1" x="368"/>
        <item m="1" x="184"/>
        <item m="1" x="245"/>
        <item m="1" x="165"/>
        <item m="1" x="141"/>
        <item m="1" x="270"/>
        <item m="1" x="295"/>
        <item m="1" x="316"/>
        <item m="1" x="280"/>
        <item m="1" x="301"/>
        <item m="1" x="352"/>
        <item m="1" x="367"/>
        <item m="1" x="136"/>
        <item m="1" x="161"/>
        <item m="1" x="205"/>
        <item m="1" x="217"/>
        <item m="1" x="234"/>
        <item m="1" x="260"/>
        <item m="1" x="287"/>
        <item m="1" x="307"/>
        <item m="1" x="325"/>
        <item m="1" x="337"/>
        <item m="1" x="358"/>
        <item m="1" x="239"/>
        <item m="1" x="344"/>
        <item m="1" x="133"/>
        <item m="1" x="305"/>
        <item m="1" x="346"/>
        <item m="1" x="261"/>
        <item m="1" x="339"/>
        <item m="1" x="266"/>
        <item m="1" x="251"/>
        <item m="1" x="269"/>
        <item m="1" x="145"/>
        <item m="1" x="214"/>
        <item m="1" x="279"/>
        <item m="1" x="204"/>
        <item m="1" x="233"/>
        <item m="1" x="284"/>
        <item m="1" x="324"/>
        <item m="1" x="336"/>
        <item m="1" x="357"/>
        <item m="1" x="374"/>
        <item m="1" x="150"/>
        <item m="1" x="362"/>
        <item m="1" x="228"/>
        <item m="1" x="276"/>
        <item m="1" x="232"/>
        <item m="1" x="156"/>
        <item m="1" x="147"/>
        <item m="1" x="297"/>
        <item m="1" x="219"/>
        <item m="1" x="223"/>
        <item m="1" x="291"/>
        <item m="1" x="178"/>
        <item m="1" x="306"/>
        <item m="1" x="350"/>
        <item m="1" x="323"/>
        <item m="1" x="335"/>
        <item m="1" x="356"/>
        <item m="1" x="192"/>
        <item m="1" x="242"/>
        <item m="1" x="268"/>
        <item m="1" x="349"/>
        <item m="1" x="148"/>
        <item m="1" x="159"/>
        <item m="1" x="171"/>
        <item m="1" x="183"/>
        <item m="1" x="342"/>
        <item m="1" x="176"/>
        <item m="1" x="191"/>
        <item m="1" x="314"/>
        <item m="1" x="197"/>
        <item m="1" x="254"/>
        <item m="1" x="274"/>
        <item m="1" x="299"/>
        <item m="1" x="208"/>
        <item m="1" x="155"/>
        <item m="1" x="246"/>
        <item m="1" x="252"/>
        <item m="1" x="348"/>
        <item m="1" x="262"/>
        <item m="1" x="360"/>
        <item m="1" x="173"/>
        <item m="1" x="338"/>
        <item m="1" x="359"/>
        <item m="1" x="375"/>
        <item m="1" x="139"/>
        <item m="1" x="151"/>
        <item m="1" x="164"/>
        <item m="1" x="175"/>
        <item m="1" x="153"/>
        <item m="1" x="294"/>
        <item m="1" x="315"/>
        <item m="1" x="364"/>
        <item m="1" x="286"/>
        <item m="1" x="327"/>
        <item m="1" x="193"/>
        <item m="1" x="211"/>
        <item m="1" x="226"/>
        <item m="1" x="334"/>
        <item m="1" x="355"/>
        <item m="1" x="372"/>
        <item m="1" x="188"/>
        <item m="1" x="275"/>
        <item m="1" x="267"/>
        <item m="1" x="160"/>
        <item m="1" x="202"/>
        <item m="1" x="283"/>
        <item m="1" x="225"/>
        <item m="1" x="330"/>
        <item m="1" x="271"/>
        <item m="1" x="207"/>
        <item m="1" x="341"/>
        <item m="1" x="361"/>
        <item m="1" x="329"/>
        <item m="1" x="154"/>
        <item m="1" x="187"/>
        <item m="1" x="220"/>
        <item m="1" x="237"/>
        <item m="1" x="248"/>
        <item m="1" x="264"/>
        <item m="1" x="288"/>
        <item m="1" x="308"/>
        <item m="1" x="131"/>
        <item m="1" x="196"/>
        <item m="1" x="243"/>
        <item m="1" x="256"/>
        <item m="1" x="281"/>
        <item m="1" x="303"/>
        <item m="1" x="311"/>
        <item m="1" x="190"/>
        <item m="1" x="200"/>
        <item m="1" x="216"/>
        <item m="1" x="231"/>
        <item m="1" x="241"/>
        <item m="1" x="213"/>
        <item m="1" x="247"/>
        <item m="1" x="253"/>
        <item m="1" x="272"/>
        <item m="1" x="309"/>
        <item m="1" x="328"/>
        <item m="1" x="331"/>
        <item m="1" x="353"/>
        <item m="1" x="144"/>
        <item m="1" x="163"/>
        <item m="1" x="169"/>
        <item m="1" x="179"/>
        <item m="1" x="198"/>
        <item m="1" x="230"/>
        <item m="1" x="244"/>
        <item m="1" x="249"/>
        <item m="1" x="259"/>
        <item m="1" x="285"/>
        <item m="1" x="313"/>
        <item m="1" x="340"/>
        <item m="1" x="134"/>
        <item m="1" x="157"/>
        <item m="1" x="172"/>
        <item m="1" x="227"/>
        <item m="1" x="273"/>
        <item m="1" x="298"/>
        <item m="1" x="319"/>
        <item m="1" x="332"/>
        <item m="1" x="369"/>
        <item m="1" x="177"/>
        <item m="1" x="199"/>
        <item m="1" x="321"/>
        <item m="1" x="347"/>
        <item m="1" x="373"/>
        <item m="1" x="146"/>
        <item m="1" x="182"/>
        <item m="1" x="203"/>
        <item m="1" x="210"/>
        <item m="1" x="235"/>
        <item m="1" x="326"/>
        <item m="1" x="343"/>
        <item m="1" x="351"/>
        <item m="1" x="363"/>
        <item m="1" x="366"/>
        <item m="1" x="377"/>
        <item m="1" x="142"/>
        <item m="1" x="277"/>
        <item m="1" x="289"/>
        <item m="1" x="300"/>
        <item m="1" x="345"/>
        <item m="1" x="371"/>
        <item m="1" x="132"/>
        <item m="1" x="138"/>
        <item m="1" x="209"/>
        <item m="1" x="215"/>
        <item m="1" x="224"/>
        <item m="1" x="317"/>
        <item m="1" x="149"/>
        <item m="1" x="152"/>
        <item m="1" x="185"/>
        <item m="1" x="194"/>
        <item m="1" x="212"/>
        <item m="1" x="218"/>
        <item m="1" x="236"/>
        <item m="1" x="255"/>
        <item m="1" x="263"/>
        <item m="1" x="310"/>
        <item m="1" x="370"/>
        <item m="1" x="282"/>
        <item m="1" x="304"/>
        <item m="1" x="354"/>
        <item m="1" x="376"/>
        <item m="1" x="166"/>
        <item m="1" x="170"/>
        <item m="1" x="174"/>
        <item m="1" x="201"/>
        <item m="1" x="168"/>
        <item m="1" x="186"/>
        <item m="1" x="195"/>
        <item m="1" x="292"/>
        <item m="1" x="135"/>
        <item m="1" x="140"/>
        <item m="1" x="238"/>
        <item m="1" x="257"/>
        <item m="1" x="265"/>
        <item m="1" x="278"/>
        <item m="1" x="290"/>
        <item m="1" x="312"/>
        <item m="1" x="333"/>
        <item t="default"/>
      </items>
    </pivotField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165" showAll="0"/>
    <pivotField showAll="0"/>
    <pivotField dataField="1" numFmtId="4" showAll="0"/>
    <pivotField dataField="1" numFmtId="4" showAll="0"/>
    <pivotField numFmtId="165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numFmtId="4" showAll="0"/>
  </pivotFields>
  <rowFields count="1">
    <field x="0"/>
  </rowFields>
  <rowItems count="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Sum of tot_fte" fld="2" baseField="0" baseItem="0"/>
    <dataField name="Sum of sp_1" fld="3" baseField="0" baseItem="0"/>
    <dataField name="Sum of sp_2" fld="4" baseField="0" baseItem="0"/>
    <dataField name="Sum of sp_3" fld="5" baseField="0" baseItem="0"/>
    <dataField name="Sum of sp_4" fld="6" baseField="0" baseItem="0"/>
    <dataField name="Sum of sp_5" fld="7" baseField="0" baseItem="0"/>
    <dataField name="Sum of sp_6" fld="8" baseField="0" baseItem="0"/>
    <dataField name="Sum of econ_fte" fld="9" baseField="0" baseItem="0"/>
    <dataField name="Sum of lep_1" fld="10" baseField="0" baseItem="0"/>
    <dataField name="Sum of lep_2" fld="11" baseField="0" baseItem="0"/>
    <dataField name="Sum of lep_3" fld="12" baseField="0" baseItem="0"/>
    <dataField name="Sum of k-3" fld="13" baseField="0" baseItem="0"/>
    <dataField name="Sum of cte_1" fld="14" baseField="0" baseItem="0"/>
    <dataField name="Sum of cte_2" fld="15" baseField="0" baseItem="0"/>
    <dataField name="Sum of cte_3" fld="16" baseField="0" baseItem="0"/>
    <dataField name="Sum of cte_4" fld="17" baseField="0" baseItem="0"/>
    <dataField name="Sum of cte_5" fld="18" baseField="0" baseItem="0"/>
    <dataField name="Sum of jvs_fte" fld="19" baseField="0" baseItem="0"/>
    <dataField name="Sum of ta_amt" fld="23" baseField="0" baseItem="0"/>
    <dataField name="Sum of econ_amt" fld="24" baseField="0" baseItem="0"/>
    <dataField name="Sum of trn_adm" fld="26" baseField="0" baseItem="0"/>
    <dataField name="Sum of trn_aid" fld="27" baseField="0" baseItem="0"/>
    <dataField name="Sum of for_fte" fld="28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zoomScaleNormal="100" workbookViewId="0">
      <selection activeCell="M26" sqref="M26"/>
    </sheetView>
  </sheetViews>
  <sheetFormatPr defaultRowHeight="15.95" customHeight="1" x14ac:dyDescent="0.2"/>
  <cols>
    <col min="1" max="1" width="6.140625" style="20" bestFit="1" customWidth="1"/>
    <col min="2" max="2" width="7.140625" style="14" bestFit="1" customWidth="1"/>
    <col min="3" max="3" width="43.85546875" style="14" bestFit="1" customWidth="1"/>
    <col min="4" max="4" width="6.140625" style="14" bestFit="1" customWidth="1"/>
    <col min="5" max="243" width="9.140625" style="14"/>
    <col min="244" max="244" width="8.42578125" style="14" customWidth="1"/>
    <col min="245" max="245" width="43.140625" style="14" customWidth="1"/>
    <col min="246" max="246" width="5.85546875" style="14" customWidth="1"/>
    <col min="247" max="247" width="11.140625" style="14" customWidth="1"/>
    <col min="248" max="248" width="13.85546875" style="14" customWidth="1"/>
    <col min="249" max="249" width="32.42578125" style="14" customWidth="1"/>
    <col min="250" max="250" width="14.85546875" style="14" customWidth="1"/>
    <col min="251" max="499" width="9.140625" style="14"/>
    <col min="500" max="500" width="8.42578125" style="14" customWidth="1"/>
    <col min="501" max="501" width="43.140625" style="14" customWidth="1"/>
    <col min="502" max="502" width="5.85546875" style="14" customWidth="1"/>
    <col min="503" max="503" width="11.140625" style="14" customWidth="1"/>
    <col min="504" max="504" width="13.85546875" style="14" customWidth="1"/>
    <col min="505" max="505" width="32.42578125" style="14" customWidth="1"/>
    <col min="506" max="506" width="14.85546875" style="14" customWidth="1"/>
    <col min="507" max="755" width="9.140625" style="14"/>
    <col min="756" max="756" width="8.42578125" style="14" customWidth="1"/>
    <col min="757" max="757" width="43.140625" style="14" customWidth="1"/>
    <col min="758" max="758" width="5.85546875" style="14" customWidth="1"/>
    <col min="759" max="759" width="11.140625" style="14" customWidth="1"/>
    <col min="760" max="760" width="13.85546875" style="14" customWidth="1"/>
    <col min="761" max="761" width="32.42578125" style="14" customWidth="1"/>
    <col min="762" max="762" width="14.85546875" style="14" customWidth="1"/>
    <col min="763" max="1011" width="9.140625" style="14"/>
    <col min="1012" max="1012" width="8.42578125" style="14" customWidth="1"/>
    <col min="1013" max="1013" width="43.140625" style="14" customWidth="1"/>
    <col min="1014" max="1014" width="5.85546875" style="14" customWidth="1"/>
    <col min="1015" max="1015" width="11.140625" style="14" customWidth="1"/>
    <col min="1016" max="1016" width="13.85546875" style="14" customWidth="1"/>
    <col min="1017" max="1017" width="32.42578125" style="14" customWidth="1"/>
    <col min="1018" max="1018" width="14.85546875" style="14" customWidth="1"/>
    <col min="1019" max="1267" width="9.140625" style="14"/>
    <col min="1268" max="1268" width="8.42578125" style="14" customWidth="1"/>
    <col min="1269" max="1269" width="43.140625" style="14" customWidth="1"/>
    <col min="1270" max="1270" width="5.85546875" style="14" customWidth="1"/>
    <col min="1271" max="1271" width="11.140625" style="14" customWidth="1"/>
    <col min="1272" max="1272" width="13.85546875" style="14" customWidth="1"/>
    <col min="1273" max="1273" width="32.42578125" style="14" customWidth="1"/>
    <col min="1274" max="1274" width="14.85546875" style="14" customWidth="1"/>
    <col min="1275" max="1523" width="9.140625" style="14"/>
    <col min="1524" max="1524" width="8.42578125" style="14" customWidth="1"/>
    <col min="1525" max="1525" width="43.140625" style="14" customWidth="1"/>
    <col min="1526" max="1526" width="5.85546875" style="14" customWidth="1"/>
    <col min="1527" max="1527" width="11.140625" style="14" customWidth="1"/>
    <col min="1528" max="1528" width="13.85546875" style="14" customWidth="1"/>
    <col min="1529" max="1529" width="32.42578125" style="14" customWidth="1"/>
    <col min="1530" max="1530" width="14.85546875" style="14" customWidth="1"/>
    <col min="1531" max="1779" width="9.140625" style="14"/>
    <col min="1780" max="1780" width="8.42578125" style="14" customWidth="1"/>
    <col min="1781" max="1781" width="43.140625" style="14" customWidth="1"/>
    <col min="1782" max="1782" width="5.85546875" style="14" customWidth="1"/>
    <col min="1783" max="1783" width="11.140625" style="14" customWidth="1"/>
    <col min="1784" max="1784" width="13.85546875" style="14" customWidth="1"/>
    <col min="1785" max="1785" width="32.42578125" style="14" customWidth="1"/>
    <col min="1786" max="1786" width="14.85546875" style="14" customWidth="1"/>
    <col min="1787" max="2035" width="9.140625" style="14"/>
    <col min="2036" max="2036" width="8.42578125" style="14" customWidth="1"/>
    <col min="2037" max="2037" width="43.140625" style="14" customWidth="1"/>
    <col min="2038" max="2038" width="5.85546875" style="14" customWidth="1"/>
    <col min="2039" max="2039" width="11.140625" style="14" customWidth="1"/>
    <col min="2040" max="2040" width="13.85546875" style="14" customWidth="1"/>
    <col min="2041" max="2041" width="32.42578125" style="14" customWidth="1"/>
    <col min="2042" max="2042" width="14.85546875" style="14" customWidth="1"/>
    <col min="2043" max="2291" width="9.140625" style="14"/>
    <col min="2292" max="2292" width="8.42578125" style="14" customWidth="1"/>
    <col min="2293" max="2293" width="43.140625" style="14" customWidth="1"/>
    <col min="2294" max="2294" width="5.85546875" style="14" customWidth="1"/>
    <col min="2295" max="2295" width="11.140625" style="14" customWidth="1"/>
    <col min="2296" max="2296" width="13.85546875" style="14" customWidth="1"/>
    <col min="2297" max="2297" width="32.42578125" style="14" customWidth="1"/>
    <col min="2298" max="2298" width="14.85546875" style="14" customWidth="1"/>
    <col min="2299" max="2547" width="9.140625" style="14"/>
    <col min="2548" max="2548" width="8.42578125" style="14" customWidth="1"/>
    <col min="2549" max="2549" width="43.140625" style="14" customWidth="1"/>
    <col min="2550" max="2550" width="5.85546875" style="14" customWidth="1"/>
    <col min="2551" max="2551" width="11.140625" style="14" customWidth="1"/>
    <col min="2552" max="2552" width="13.85546875" style="14" customWidth="1"/>
    <col min="2553" max="2553" width="32.42578125" style="14" customWidth="1"/>
    <col min="2554" max="2554" width="14.85546875" style="14" customWidth="1"/>
    <col min="2555" max="2803" width="9.140625" style="14"/>
    <col min="2804" max="2804" width="8.42578125" style="14" customWidth="1"/>
    <col min="2805" max="2805" width="43.140625" style="14" customWidth="1"/>
    <col min="2806" max="2806" width="5.85546875" style="14" customWidth="1"/>
    <col min="2807" max="2807" width="11.140625" style="14" customWidth="1"/>
    <col min="2808" max="2808" width="13.85546875" style="14" customWidth="1"/>
    <col min="2809" max="2809" width="32.42578125" style="14" customWidth="1"/>
    <col min="2810" max="2810" width="14.85546875" style="14" customWidth="1"/>
    <col min="2811" max="3059" width="9.140625" style="14"/>
    <col min="3060" max="3060" width="8.42578125" style="14" customWidth="1"/>
    <col min="3061" max="3061" width="43.140625" style="14" customWidth="1"/>
    <col min="3062" max="3062" width="5.85546875" style="14" customWidth="1"/>
    <col min="3063" max="3063" width="11.140625" style="14" customWidth="1"/>
    <col min="3064" max="3064" width="13.85546875" style="14" customWidth="1"/>
    <col min="3065" max="3065" width="32.42578125" style="14" customWidth="1"/>
    <col min="3066" max="3066" width="14.85546875" style="14" customWidth="1"/>
    <col min="3067" max="3315" width="9.140625" style="14"/>
    <col min="3316" max="3316" width="8.42578125" style="14" customWidth="1"/>
    <col min="3317" max="3317" width="43.140625" style="14" customWidth="1"/>
    <col min="3318" max="3318" width="5.85546875" style="14" customWidth="1"/>
    <col min="3319" max="3319" width="11.140625" style="14" customWidth="1"/>
    <col min="3320" max="3320" width="13.85546875" style="14" customWidth="1"/>
    <col min="3321" max="3321" width="32.42578125" style="14" customWidth="1"/>
    <col min="3322" max="3322" width="14.85546875" style="14" customWidth="1"/>
    <col min="3323" max="3571" width="9.140625" style="14"/>
    <col min="3572" max="3572" width="8.42578125" style="14" customWidth="1"/>
    <col min="3573" max="3573" width="43.140625" style="14" customWidth="1"/>
    <col min="3574" max="3574" width="5.85546875" style="14" customWidth="1"/>
    <col min="3575" max="3575" width="11.140625" style="14" customWidth="1"/>
    <col min="3576" max="3576" width="13.85546875" style="14" customWidth="1"/>
    <col min="3577" max="3577" width="32.42578125" style="14" customWidth="1"/>
    <col min="3578" max="3578" width="14.85546875" style="14" customWidth="1"/>
    <col min="3579" max="3827" width="9.140625" style="14"/>
    <col min="3828" max="3828" width="8.42578125" style="14" customWidth="1"/>
    <col min="3829" max="3829" width="43.140625" style="14" customWidth="1"/>
    <col min="3830" max="3830" width="5.85546875" style="14" customWidth="1"/>
    <col min="3831" max="3831" width="11.140625" style="14" customWidth="1"/>
    <col min="3832" max="3832" width="13.85546875" style="14" customWidth="1"/>
    <col min="3833" max="3833" width="32.42578125" style="14" customWidth="1"/>
    <col min="3834" max="3834" width="14.85546875" style="14" customWidth="1"/>
    <col min="3835" max="4083" width="9.140625" style="14"/>
    <col min="4084" max="4084" width="8.42578125" style="14" customWidth="1"/>
    <col min="4085" max="4085" width="43.140625" style="14" customWidth="1"/>
    <col min="4086" max="4086" width="5.85546875" style="14" customWidth="1"/>
    <col min="4087" max="4087" width="11.140625" style="14" customWidth="1"/>
    <col min="4088" max="4088" width="13.85546875" style="14" customWidth="1"/>
    <col min="4089" max="4089" width="32.42578125" style="14" customWidth="1"/>
    <col min="4090" max="4090" width="14.85546875" style="14" customWidth="1"/>
    <col min="4091" max="4339" width="9.140625" style="14"/>
    <col min="4340" max="4340" width="8.42578125" style="14" customWidth="1"/>
    <col min="4341" max="4341" width="43.140625" style="14" customWidth="1"/>
    <col min="4342" max="4342" width="5.85546875" style="14" customWidth="1"/>
    <col min="4343" max="4343" width="11.140625" style="14" customWidth="1"/>
    <col min="4344" max="4344" width="13.85546875" style="14" customWidth="1"/>
    <col min="4345" max="4345" width="32.42578125" style="14" customWidth="1"/>
    <col min="4346" max="4346" width="14.85546875" style="14" customWidth="1"/>
    <col min="4347" max="4595" width="9.140625" style="14"/>
    <col min="4596" max="4596" width="8.42578125" style="14" customWidth="1"/>
    <col min="4597" max="4597" width="43.140625" style="14" customWidth="1"/>
    <col min="4598" max="4598" width="5.85546875" style="14" customWidth="1"/>
    <col min="4599" max="4599" width="11.140625" style="14" customWidth="1"/>
    <col min="4600" max="4600" width="13.85546875" style="14" customWidth="1"/>
    <col min="4601" max="4601" width="32.42578125" style="14" customWidth="1"/>
    <col min="4602" max="4602" width="14.85546875" style="14" customWidth="1"/>
    <col min="4603" max="4851" width="9.140625" style="14"/>
    <col min="4852" max="4852" width="8.42578125" style="14" customWidth="1"/>
    <col min="4853" max="4853" width="43.140625" style="14" customWidth="1"/>
    <col min="4854" max="4854" width="5.85546875" style="14" customWidth="1"/>
    <col min="4855" max="4855" width="11.140625" style="14" customWidth="1"/>
    <col min="4856" max="4856" width="13.85546875" style="14" customWidth="1"/>
    <col min="4857" max="4857" width="32.42578125" style="14" customWidth="1"/>
    <col min="4858" max="4858" width="14.85546875" style="14" customWidth="1"/>
    <col min="4859" max="5107" width="9.140625" style="14"/>
    <col min="5108" max="5108" width="8.42578125" style="14" customWidth="1"/>
    <col min="5109" max="5109" width="43.140625" style="14" customWidth="1"/>
    <col min="5110" max="5110" width="5.85546875" style="14" customWidth="1"/>
    <col min="5111" max="5111" width="11.140625" style="14" customWidth="1"/>
    <col min="5112" max="5112" width="13.85546875" style="14" customWidth="1"/>
    <col min="5113" max="5113" width="32.42578125" style="14" customWidth="1"/>
    <col min="5114" max="5114" width="14.85546875" style="14" customWidth="1"/>
    <col min="5115" max="5363" width="9.140625" style="14"/>
    <col min="5364" max="5364" width="8.42578125" style="14" customWidth="1"/>
    <col min="5365" max="5365" width="43.140625" style="14" customWidth="1"/>
    <col min="5366" max="5366" width="5.85546875" style="14" customWidth="1"/>
    <col min="5367" max="5367" width="11.140625" style="14" customWidth="1"/>
    <col min="5368" max="5368" width="13.85546875" style="14" customWidth="1"/>
    <col min="5369" max="5369" width="32.42578125" style="14" customWidth="1"/>
    <col min="5370" max="5370" width="14.85546875" style="14" customWidth="1"/>
    <col min="5371" max="5619" width="9.140625" style="14"/>
    <col min="5620" max="5620" width="8.42578125" style="14" customWidth="1"/>
    <col min="5621" max="5621" width="43.140625" style="14" customWidth="1"/>
    <col min="5622" max="5622" width="5.85546875" style="14" customWidth="1"/>
    <col min="5623" max="5623" width="11.140625" style="14" customWidth="1"/>
    <col min="5624" max="5624" width="13.85546875" style="14" customWidth="1"/>
    <col min="5625" max="5625" width="32.42578125" style="14" customWidth="1"/>
    <col min="5626" max="5626" width="14.85546875" style="14" customWidth="1"/>
    <col min="5627" max="5875" width="9.140625" style="14"/>
    <col min="5876" max="5876" width="8.42578125" style="14" customWidth="1"/>
    <col min="5877" max="5877" width="43.140625" style="14" customWidth="1"/>
    <col min="5878" max="5878" width="5.85546875" style="14" customWidth="1"/>
    <col min="5879" max="5879" width="11.140625" style="14" customWidth="1"/>
    <col min="5880" max="5880" width="13.85546875" style="14" customWidth="1"/>
    <col min="5881" max="5881" width="32.42578125" style="14" customWidth="1"/>
    <col min="5882" max="5882" width="14.85546875" style="14" customWidth="1"/>
    <col min="5883" max="6131" width="9.140625" style="14"/>
    <col min="6132" max="6132" width="8.42578125" style="14" customWidth="1"/>
    <col min="6133" max="6133" width="43.140625" style="14" customWidth="1"/>
    <col min="6134" max="6134" width="5.85546875" style="14" customWidth="1"/>
    <col min="6135" max="6135" width="11.140625" style="14" customWidth="1"/>
    <col min="6136" max="6136" width="13.85546875" style="14" customWidth="1"/>
    <col min="6137" max="6137" width="32.42578125" style="14" customWidth="1"/>
    <col min="6138" max="6138" width="14.85546875" style="14" customWidth="1"/>
    <col min="6139" max="6387" width="9.140625" style="14"/>
    <col min="6388" max="6388" width="8.42578125" style="14" customWidth="1"/>
    <col min="6389" max="6389" width="43.140625" style="14" customWidth="1"/>
    <col min="6390" max="6390" width="5.85546875" style="14" customWidth="1"/>
    <col min="6391" max="6391" width="11.140625" style="14" customWidth="1"/>
    <col min="6392" max="6392" width="13.85546875" style="14" customWidth="1"/>
    <col min="6393" max="6393" width="32.42578125" style="14" customWidth="1"/>
    <col min="6394" max="6394" width="14.85546875" style="14" customWidth="1"/>
    <col min="6395" max="6643" width="9.140625" style="14"/>
    <col min="6644" max="6644" width="8.42578125" style="14" customWidth="1"/>
    <col min="6645" max="6645" width="43.140625" style="14" customWidth="1"/>
    <col min="6646" max="6646" width="5.85546875" style="14" customWidth="1"/>
    <col min="6647" max="6647" width="11.140625" style="14" customWidth="1"/>
    <col min="6648" max="6648" width="13.85546875" style="14" customWidth="1"/>
    <col min="6649" max="6649" width="32.42578125" style="14" customWidth="1"/>
    <col min="6650" max="6650" width="14.85546875" style="14" customWidth="1"/>
    <col min="6651" max="6899" width="9.140625" style="14"/>
    <col min="6900" max="6900" width="8.42578125" style="14" customWidth="1"/>
    <col min="6901" max="6901" width="43.140625" style="14" customWidth="1"/>
    <col min="6902" max="6902" width="5.85546875" style="14" customWidth="1"/>
    <col min="6903" max="6903" width="11.140625" style="14" customWidth="1"/>
    <col min="6904" max="6904" width="13.85546875" style="14" customWidth="1"/>
    <col min="6905" max="6905" width="32.42578125" style="14" customWidth="1"/>
    <col min="6906" max="6906" width="14.85546875" style="14" customWidth="1"/>
    <col min="6907" max="7155" width="9.140625" style="14"/>
    <col min="7156" max="7156" width="8.42578125" style="14" customWidth="1"/>
    <col min="7157" max="7157" width="43.140625" style="14" customWidth="1"/>
    <col min="7158" max="7158" width="5.85546875" style="14" customWidth="1"/>
    <col min="7159" max="7159" width="11.140625" style="14" customWidth="1"/>
    <col min="7160" max="7160" width="13.85546875" style="14" customWidth="1"/>
    <col min="7161" max="7161" width="32.42578125" style="14" customWidth="1"/>
    <col min="7162" max="7162" width="14.85546875" style="14" customWidth="1"/>
    <col min="7163" max="7411" width="9.140625" style="14"/>
    <col min="7412" max="7412" width="8.42578125" style="14" customWidth="1"/>
    <col min="7413" max="7413" width="43.140625" style="14" customWidth="1"/>
    <col min="7414" max="7414" width="5.85546875" style="14" customWidth="1"/>
    <col min="7415" max="7415" width="11.140625" style="14" customWidth="1"/>
    <col min="7416" max="7416" width="13.85546875" style="14" customWidth="1"/>
    <col min="7417" max="7417" width="32.42578125" style="14" customWidth="1"/>
    <col min="7418" max="7418" width="14.85546875" style="14" customWidth="1"/>
    <col min="7419" max="7667" width="9.140625" style="14"/>
    <col min="7668" max="7668" width="8.42578125" style="14" customWidth="1"/>
    <col min="7669" max="7669" width="43.140625" style="14" customWidth="1"/>
    <col min="7670" max="7670" width="5.85546875" style="14" customWidth="1"/>
    <col min="7671" max="7671" width="11.140625" style="14" customWidth="1"/>
    <col min="7672" max="7672" width="13.85546875" style="14" customWidth="1"/>
    <col min="7673" max="7673" width="32.42578125" style="14" customWidth="1"/>
    <col min="7674" max="7674" width="14.85546875" style="14" customWidth="1"/>
    <col min="7675" max="7923" width="9.140625" style="14"/>
    <col min="7924" max="7924" width="8.42578125" style="14" customWidth="1"/>
    <col min="7925" max="7925" width="43.140625" style="14" customWidth="1"/>
    <col min="7926" max="7926" width="5.85546875" style="14" customWidth="1"/>
    <col min="7927" max="7927" width="11.140625" style="14" customWidth="1"/>
    <col min="7928" max="7928" width="13.85546875" style="14" customWidth="1"/>
    <col min="7929" max="7929" width="32.42578125" style="14" customWidth="1"/>
    <col min="7930" max="7930" width="14.85546875" style="14" customWidth="1"/>
    <col min="7931" max="8179" width="9.140625" style="14"/>
    <col min="8180" max="8180" width="8.42578125" style="14" customWidth="1"/>
    <col min="8181" max="8181" width="43.140625" style="14" customWidth="1"/>
    <col min="8182" max="8182" width="5.85546875" style="14" customWidth="1"/>
    <col min="8183" max="8183" width="11.140625" style="14" customWidth="1"/>
    <col min="8184" max="8184" width="13.85546875" style="14" customWidth="1"/>
    <col min="8185" max="8185" width="32.42578125" style="14" customWidth="1"/>
    <col min="8186" max="8186" width="14.85546875" style="14" customWidth="1"/>
    <col min="8187" max="8435" width="9.140625" style="14"/>
    <col min="8436" max="8436" width="8.42578125" style="14" customWidth="1"/>
    <col min="8437" max="8437" width="43.140625" style="14" customWidth="1"/>
    <col min="8438" max="8438" width="5.85546875" style="14" customWidth="1"/>
    <col min="8439" max="8439" width="11.140625" style="14" customWidth="1"/>
    <col min="8440" max="8440" width="13.85546875" style="14" customWidth="1"/>
    <col min="8441" max="8441" width="32.42578125" style="14" customWidth="1"/>
    <col min="8442" max="8442" width="14.85546875" style="14" customWidth="1"/>
    <col min="8443" max="8691" width="9.140625" style="14"/>
    <col min="8692" max="8692" width="8.42578125" style="14" customWidth="1"/>
    <col min="8693" max="8693" width="43.140625" style="14" customWidth="1"/>
    <col min="8694" max="8694" width="5.85546875" style="14" customWidth="1"/>
    <col min="8695" max="8695" width="11.140625" style="14" customWidth="1"/>
    <col min="8696" max="8696" width="13.85546875" style="14" customWidth="1"/>
    <col min="8697" max="8697" width="32.42578125" style="14" customWidth="1"/>
    <col min="8698" max="8698" width="14.85546875" style="14" customWidth="1"/>
    <col min="8699" max="8947" width="9.140625" style="14"/>
    <col min="8948" max="8948" width="8.42578125" style="14" customWidth="1"/>
    <col min="8949" max="8949" width="43.140625" style="14" customWidth="1"/>
    <col min="8950" max="8950" width="5.85546875" style="14" customWidth="1"/>
    <col min="8951" max="8951" width="11.140625" style="14" customWidth="1"/>
    <col min="8952" max="8952" width="13.85546875" style="14" customWidth="1"/>
    <col min="8953" max="8953" width="32.42578125" style="14" customWidth="1"/>
    <col min="8954" max="8954" width="14.85546875" style="14" customWidth="1"/>
    <col min="8955" max="9203" width="9.140625" style="14"/>
    <col min="9204" max="9204" width="8.42578125" style="14" customWidth="1"/>
    <col min="9205" max="9205" width="43.140625" style="14" customWidth="1"/>
    <col min="9206" max="9206" width="5.85546875" style="14" customWidth="1"/>
    <col min="9207" max="9207" width="11.140625" style="14" customWidth="1"/>
    <col min="9208" max="9208" width="13.85546875" style="14" customWidth="1"/>
    <col min="9209" max="9209" width="32.42578125" style="14" customWidth="1"/>
    <col min="9210" max="9210" width="14.85546875" style="14" customWidth="1"/>
    <col min="9211" max="9459" width="9.140625" style="14"/>
    <col min="9460" max="9460" width="8.42578125" style="14" customWidth="1"/>
    <col min="9461" max="9461" width="43.140625" style="14" customWidth="1"/>
    <col min="9462" max="9462" width="5.85546875" style="14" customWidth="1"/>
    <col min="9463" max="9463" width="11.140625" style="14" customWidth="1"/>
    <col min="9464" max="9464" width="13.85546875" style="14" customWidth="1"/>
    <col min="9465" max="9465" width="32.42578125" style="14" customWidth="1"/>
    <col min="9466" max="9466" width="14.85546875" style="14" customWidth="1"/>
    <col min="9467" max="9715" width="9.140625" style="14"/>
    <col min="9716" max="9716" width="8.42578125" style="14" customWidth="1"/>
    <col min="9717" max="9717" width="43.140625" style="14" customWidth="1"/>
    <col min="9718" max="9718" width="5.85546875" style="14" customWidth="1"/>
    <col min="9719" max="9719" width="11.140625" style="14" customWidth="1"/>
    <col min="9720" max="9720" width="13.85546875" style="14" customWidth="1"/>
    <col min="9721" max="9721" width="32.42578125" style="14" customWidth="1"/>
    <col min="9722" max="9722" width="14.85546875" style="14" customWidth="1"/>
    <col min="9723" max="9971" width="9.140625" style="14"/>
    <col min="9972" max="9972" width="8.42578125" style="14" customWidth="1"/>
    <col min="9973" max="9973" width="43.140625" style="14" customWidth="1"/>
    <col min="9974" max="9974" width="5.85546875" style="14" customWidth="1"/>
    <col min="9975" max="9975" width="11.140625" style="14" customWidth="1"/>
    <col min="9976" max="9976" width="13.85546875" style="14" customWidth="1"/>
    <col min="9977" max="9977" width="32.42578125" style="14" customWidth="1"/>
    <col min="9978" max="9978" width="14.85546875" style="14" customWidth="1"/>
    <col min="9979" max="10227" width="9.140625" style="14"/>
    <col min="10228" max="10228" width="8.42578125" style="14" customWidth="1"/>
    <col min="10229" max="10229" width="43.140625" style="14" customWidth="1"/>
    <col min="10230" max="10230" width="5.85546875" style="14" customWidth="1"/>
    <col min="10231" max="10231" width="11.140625" style="14" customWidth="1"/>
    <col min="10232" max="10232" width="13.85546875" style="14" customWidth="1"/>
    <col min="10233" max="10233" width="32.42578125" style="14" customWidth="1"/>
    <col min="10234" max="10234" width="14.85546875" style="14" customWidth="1"/>
    <col min="10235" max="10483" width="9.140625" style="14"/>
    <col min="10484" max="10484" width="8.42578125" style="14" customWidth="1"/>
    <col min="10485" max="10485" width="43.140625" style="14" customWidth="1"/>
    <col min="10486" max="10486" width="5.85546875" style="14" customWidth="1"/>
    <col min="10487" max="10487" width="11.140625" style="14" customWidth="1"/>
    <col min="10488" max="10488" width="13.85546875" style="14" customWidth="1"/>
    <col min="10489" max="10489" width="32.42578125" style="14" customWidth="1"/>
    <col min="10490" max="10490" width="14.85546875" style="14" customWidth="1"/>
    <col min="10491" max="10739" width="9.140625" style="14"/>
    <col min="10740" max="10740" width="8.42578125" style="14" customWidth="1"/>
    <col min="10741" max="10741" width="43.140625" style="14" customWidth="1"/>
    <col min="10742" max="10742" width="5.85546875" style="14" customWidth="1"/>
    <col min="10743" max="10743" width="11.140625" style="14" customWidth="1"/>
    <col min="10744" max="10744" width="13.85546875" style="14" customWidth="1"/>
    <col min="10745" max="10745" width="32.42578125" style="14" customWidth="1"/>
    <col min="10746" max="10746" width="14.85546875" style="14" customWidth="1"/>
    <col min="10747" max="10995" width="9.140625" style="14"/>
    <col min="10996" max="10996" width="8.42578125" style="14" customWidth="1"/>
    <col min="10997" max="10997" width="43.140625" style="14" customWidth="1"/>
    <col min="10998" max="10998" width="5.85546875" style="14" customWidth="1"/>
    <col min="10999" max="10999" width="11.140625" style="14" customWidth="1"/>
    <col min="11000" max="11000" width="13.85546875" style="14" customWidth="1"/>
    <col min="11001" max="11001" width="32.42578125" style="14" customWidth="1"/>
    <col min="11002" max="11002" width="14.85546875" style="14" customWidth="1"/>
    <col min="11003" max="11251" width="9.140625" style="14"/>
    <col min="11252" max="11252" width="8.42578125" style="14" customWidth="1"/>
    <col min="11253" max="11253" width="43.140625" style="14" customWidth="1"/>
    <col min="11254" max="11254" width="5.85546875" style="14" customWidth="1"/>
    <col min="11255" max="11255" width="11.140625" style="14" customWidth="1"/>
    <col min="11256" max="11256" width="13.85546875" style="14" customWidth="1"/>
    <col min="11257" max="11257" width="32.42578125" style="14" customWidth="1"/>
    <col min="11258" max="11258" width="14.85546875" style="14" customWidth="1"/>
    <col min="11259" max="11507" width="9.140625" style="14"/>
    <col min="11508" max="11508" width="8.42578125" style="14" customWidth="1"/>
    <col min="11509" max="11509" width="43.140625" style="14" customWidth="1"/>
    <col min="11510" max="11510" width="5.85546875" style="14" customWidth="1"/>
    <col min="11511" max="11511" width="11.140625" style="14" customWidth="1"/>
    <col min="11512" max="11512" width="13.85546875" style="14" customWidth="1"/>
    <col min="11513" max="11513" width="32.42578125" style="14" customWidth="1"/>
    <col min="11514" max="11514" width="14.85546875" style="14" customWidth="1"/>
    <col min="11515" max="11763" width="9.140625" style="14"/>
    <col min="11764" max="11764" width="8.42578125" style="14" customWidth="1"/>
    <col min="11765" max="11765" width="43.140625" style="14" customWidth="1"/>
    <col min="11766" max="11766" width="5.85546875" style="14" customWidth="1"/>
    <col min="11767" max="11767" width="11.140625" style="14" customWidth="1"/>
    <col min="11768" max="11768" width="13.85546875" style="14" customWidth="1"/>
    <col min="11769" max="11769" width="32.42578125" style="14" customWidth="1"/>
    <col min="11770" max="11770" width="14.85546875" style="14" customWidth="1"/>
    <col min="11771" max="12019" width="9.140625" style="14"/>
    <col min="12020" max="12020" width="8.42578125" style="14" customWidth="1"/>
    <col min="12021" max="12021" width="43.140625" style="14" customWidth="1"/>
    <col min="12022" max="12022" width="5.85546875" style="14" customWidth="1"/>
    <col min="12023" max="12023" width="11.140625" style="14" customWidth="1"/>
    <col min="12024" max="12024" width="13.85546875" style="14" customWidth="1"/>
    <col min="12025" max="12025" width="32.42578125" style="14" customWidth="1"/>
    <col min="12026" max="12026" width="14.85546875" style="14" customWidth="1"/>
    <col min="12027" max="12275" width="9.140625" style="14"/>
    <col min="12276" max="12276" width="8.42578125" style="14" customWidth="1"/>
    <col min="12277" max="12277" width="43.140625" style="14" customWidth="1"/>
    <col min="12278" max="12278" width="5.85546875" style="14" customWidth="1"/>
    <col min="12279" max="12279" width="11.140625" style="14" customWidth="1"/>
    <col min="12280" max="12280" width="13.85546875" style="14" customWidth="1"/>
    <col min="12281" max="12281" width="32.42578125" style="14" customWidth="1"/>
    <col min="12282" max="12282" width="14.85546875" style="14" customWidth="1"/>
    <col min="12283" max="12531" width="9.140625" style="14"/>
    <col min="12532" max="12532" width="8.42578125" style="14" customWidth="1"/>
    <col min="12533" max="12533" width="43.140625" style="14" customWidth="1"/>
    <col min="12534" max="12534" width="5.85546875" style="14" customWidth="1"/>
    <col min="12535" max="12535" width="11.140625" style="14" customWidth="1"/>
    <col min="12536" max="12536" width="13.85546875" style="14" customWidth="1"/>
    <col min="12537" max="12537" width="32.42578125" style="14" customWidth="1"/>
    <col min="12538" max="12538" width="14.85546875" style="14" customWidth="1"/>
    <col min="12539" max="12787" width="9.140625" style="14"/>
    <col min="12788" max="12788" width="8.42578125" style="14" customWidth="1"/>
    <col min="12789" max="12789" width="43.140625" style="14" customWidth="1"/>
    <col min="12790" max="12790" width="5.85546875" style="14" customWidth="1"/>
    <col min="12791" max="12791" width="11.140625" style="14" customWidth="1"/>
    <col min="12792" max="12792" width="13.85546875" style="14" customWidth="1"/>
    <col min="12793" max="12793" width="32.42578125" style="14" customWidth="1"/>
    <col min="12794" max="12794" width="14.85546875" style="14" customWidth="1"/>
    <col min="12795" max="13043" width="9.140625" style="14"/>
    <col min="13044" max="13044" width="8.42578125" style="14" customWidth="1"/>
    <col min="13045" max="13045" width="43.140625" style="14" customWidth="1"/>
    <col min="13046" max="13046" width="5.85546875" style="14" customWidth="1"/>
    <col min="13047" max="13047" width="11.140625" style="14" customWidth="1"/>
    <col min="13048" max="13048" width="13.85546875" style="14" customWidth="1"/>
    <col min="13049" max="13049" width="32.42578125" style="14" customWidth="1"/>
    <col min="13050" max="13050" width="14.85546875" style="14" customWidth="1"/>
    <col min="13051" max="13299" width="9.140625" style="14"/>
    <col min="13300" max="13300" width="8.42578125" style="14" customWidth="1"/>
    <col min="13301" max="13301" width="43.140625" style="14" customWidth="1"/>
    <col min="13302" max="13302" width="5.85546875" style="14" customWidth="1"/>
    <col min="13303" max="13303" width="11.140625" style="14" customWidth="1"/>
    <col min="13304" max="13304" width="13.85546875" style="14" customWidth="1"/>
    <col min="13305" max="13305" width="32.42578125" style="14" customWidth="1"/>
    <col min="13306" max="13306" width="14.85546875" style="14" customWidth="1"/>
    <col min="13307" max="13555" width="9.140625" style="14"/>
    <col min="13556" max="13556" width="8.42578125" style="14" customWidth="1"/>
    <col min="13557" max="13557" width="43.140625" style="14" customWidth="1"/>
    <col min="13558" max="13558" width="5.85546875" style="14" customWidth="1"/>
    <col min="13559" max="13559" width="11.140625" style="14" customWidth="1"/>
    <col min="13560" max="13560" width="13.85546875" style="14" customWidth="1"/>
    <col min="13561" max="13561" width="32.42578125" style="14" customWidth="1"/>
    <col min="13562" max="13562" width="14.85546875" style="14" customWidth="1"/>
    <col min="13563" max="13811" width="9.140625" style="14"/>
    <col min="13812" max="13812" width="8.42578125" style="14" customWidth="1"/>
    <col min="13813" max="13813" width="43.140625" style="14" customWidth="1"/>
    <col min="13814" max="13814" width="5.85546875" style="14" customWidth="1"/>
    <col min="13815" max="13815" width="11.140625" style="14" customWidth="1"/>
    <col min="13816" max="13816" width="13.85546875" style="14" customWidth="1"/>
    <col min="13817" max="13817" width="32.42578125" style="14" customWidth="1"/>
    <col min="13818" max="13818" width="14.85546875" style="14" customWidth="1"/>
    <col min="13819" max="14067" width="9.140625" style="14"/>
    <col min="14068" max="14068" width="8.42578125" style="14" customWidth="1"/>
    <col min="14069" max="14069" width="43.140625" style="14" customWidth="1"/>
    <col min="14070" max="14070" width="5.85546875" style="14" customWidth="1"/>
    <col min="14071" max="14071" width="11.140625" style="14" customWidth="1"/>
    <col min="14072" max="14072" width="13.85546875" style="14" customWidth="1"/>
    <col min="14073" max="14073" width="32.42578125" style="14" customWidth="1"/>
    <col min="14074" max="14074" width="14.85546875" style="14" customWidth="1"/>
    <col min="14075" max="14323" width="9.140625" style="14"/>
    <col min="14324" max="14324" width="8.42578125" style="14" customWidth="1"/>
    <col min="14325" max="14325" width="43.140625" style="14" customWidth="1"/>
    <col min="14326" max="14326" width="5.85546875" style="14" customWidth="1"/>
    <col min="14327" max="14327" width="11.140625" style="14" customWidth="1"/>
    <col min="14328" max="14328" width="13.85546875" style="14" customWidth="1"/>
    <col min="14329" max="14329" width="32.42578125" style="14" customWidth="1"/>
    <col min="14330" max="14330" width="14.85546875" style="14" customWidth="1"/>
    <col min="14331" max="14579" width="9.140625" style="14"/>
    <col min="14580" max="14580" width="8.42578125" style="14" customWidth="1"/>
    <col min="14581" max="14581" width="43.140625" style="14" customWidth="1"/>
    <col min="14582" max="14582" width="5.85546875" style="14" customWidth="1"/>
    <col min="14583" max="14583" width="11.140625" style="14" customWidth="1"/>
    <col min="14584" max="14584" width="13.85546875" style="14" customWidth="1"/>
    <col min="14585" max="14585" width="32.42578125" style="14" customWidth="1"/>
    <col min="14586" max="14586" width="14.85546875" style="14" customWidth="1"/>
    <col min="14587" max="14835" width="9.140625" style="14"/>
    <col min="14836" max="14836" width="8.42578125" style="14" customWidth="1"/>
    <col min="14837" max="14837" width="43.140625" style="14" customWidth="1"/>
    <col min="14838" max="14838" width="5.85546875" style="14" customWidth="1"/>
    <col min="14839" max="14839" width="11.140625" style="14" customWidth="1"/>
    <col min="14840" max="14840" width="13.85546875" style="14" customWidth="1"/>
    <col min="14841" max="14841" width="32.42578125" style="14" customWidth="1"/>
    <col min="14842" max="14842" width="14.85546875" style="14" customWidth="1"/>
    <col min="14843" max="15091" width="9.140625" style="14"/>
    <col min="15092" max="15092" width="8.42578125" style="14" customWidth="1"/>
    <col min="15093" max="15093" width="43.140625" style="14" customWidth="1"/>
    <col min="15094" max="15094" width="5.85546875" style="14" customWidth="1"/>
    <col min="15095" max="15095" width="11.140625" style="14" customWidth="1"/>
    <col min="15096" max="15096" width="13.85546875" style="14" customWidth="1"/>
    <col min="15097" max="15097" width="32.42578125" style="14" customWidth="1"/>
    <col min="15098" max="15098" width="14.85546875" style="14" customWidth="1"/>
    <col min="15099" max="15347" width="9.140625" style="14"/>
    <col min="15348" max="15348" width="8.42578125" style="14" customWidth="1"/>
    <col min="15349" max="15349" width="43.140625" style="14" customWidth="1"/>
    <col min="15350" max="15350" width="5.85546875" style="14" customWidth="1"/>
    <col min="15351" max="15351" width="11.140625" style="14" customWidth="1"/>
    <col min="15352" max="15352" width="13.85546875" style="14" customWidth="1"/>
    <col min="15353" max="15353" width="32.42578125" style="14" customWidth="1"/>
    <col min="15354" max="15354" width="14.85546875" style="14" customWidth="1"/>
    <col min="15355" max="15603" width="9.140625" style="14"/>
    <col min="15604" max="15604" width="8.42578125" style="14" customWidth="1"/>
    <col min="15605" max="15605" width="43.140625" style="14" customWidth="1"/>
    <col min="15606" max="15606" width="5.85546875" style="14" customWidth="1"/>
    <col min="15607" max="15607" width="11.140625" style="14" customWidth="1"/>
    <col min="15608" max="15608" width="13.85546875" style="14" customWidth="1"/>
    <col min="15609" max="15609" width="32.42578125" style="14" customWidth="1"/>
    <col min="15610" max="15610" width="14.85546875" style="14" customWidth="1"/>
    <col min="15611" max="15859" width="9.140625" style="14"/>
    <col min="15860" max="15860" width="8.42578125" style="14" customWidth="1"/>
    <col min="15861" max="15861" width="43.140625" style="14" customWidth="1"/>
    <col min="15862" max="15862" width="5.85546875" style="14" customWidth="1"/>
    <col min="15863" max="15863" width="11.140625" style="14" customWidth="1"/>
    <col min="15864" max="15864" width="13.85546875" style="14" customWidth="1"/>
    <col min="15865" max="15865" width="32.42578125" style="14" customWidth="1"/>
    <col min="15866" max="15866" width="14.85546875" style="14" customWidth="1"/>
    <col min="15867" max="16115" width="9.140625" style="14"/>
    <col min="16116" max="16116" width="8.42578125" style="14" customWidth="1"/>
    <col min="16117" max="16117" width="43.140625" style="14" customWidth="1"/>
    <col min="16118" max="16118" width="5.85546875" style="14" customWidth="1"/>
    <col min="16119" max="16119" width="11.140625" style="14" customWidth="1"/>
    <col min="16120" max="16120" width="13.85546875" style="14" customWidth="1"/>
    <col min="16121" max="16121" width="32.42578125" style="14" customWidth="1"/>
    <col min="16122" max="16122" width="14.85546875" style="14" customWidth="1"/>
    <col min="16123" max="16384" width="9.140625" style="14"/>
  </cols>
  <sheetData>
    <row r="1" spans="1:7" s="13" customFormat="1" ht="15.95" customHeight="1" thickBot="1" x14ac:dyDescent="0.25">
      <c r="A1" s="21"/>
      <c r="B1" s="17" t="s">
        <v>469</v>
      </c>
      <c r="C1" s="25" t="s">
        <v>470</v>
      </c>
      <c r="D1" s="26" t="s">
        <v>471</v>
      </c>
      <c r="E1" s="25" t="s">
        <v>472</v>
      </c>
    </row>
    <row r="2" spans="1:7" ht="15.95" customHeight="1" x14ac:dyDescent="0.2">
      <c r="A2" s="20">
        <v>149054</v>
      </c>
      <c r="B2" s="22">
        <v>149054</v>
      </c>
      <c r="C2" s="19" t="s">
        <v>495</v>
      </c>
      <c r="D2" s="23" t="s">
        <v>473</v>
      </c>
      <c r="E2" s="24" t="s">
        <v>45</v>
      </c>
      <c r="F2" s="14">
        <v>2</v>
      </c>
      <c r="G2" s="42" t="s">
        <v>494</v>
      </c>
    </row>
    <row r="3" spans="1:7" s="15" customFormat="1" ht="15.95" customHeight="1" x14ac:dyDescent="0.2">
      <c r="A3" s="20">
        <v>143396</v>
      </c>
      <c r="B3" s="22">
        <v>143396</v>
      </c>
      <c r="C3" s="27" t="s">
        <v>474</v>
      </c>
      <c r="D3" s="23" t="s">
        <v>473</v>
      </c>
      <c r="E3" s="24" t="s">
        <v>22</v>
      </c>
      <c r="F3" s="20">
        <v>2</v>
      </c>
      <c r="G3" s="42" t="s">
        <v>494</v>
      </c>
    </row>
    <row r="4" spans="1:7" ht="15.95" customHeight="1" x14ac:dyDescent="0.2">
      <c r="A4" s="20">
        <v>288</v>
      </c>
      <c r="B4" s="22">
        <v>288</v>
      </c>
      <c r="C4" s="19" t="s">
        <v>475</v>
      </c>
      <c r="D4" s="23" t="s">
        <v>473</v>
      </c>
      <c r="E4" s="24" t="s">
        <v>41</v>
      </c>
      <c r="F4" s="20">
        <v>2</v>
      </c>
      <c r="G4" s="42" t="s">
        <v>494</v>
      </c>
    </row>
    <row r="5" spans="1:7" s="15" customFormat="1" ht="15.95" customHeight="1" x14ac:dyDescent="0.2">
      <c r="A5" s="20">
        <v>417</v>
      </c>
      <c r="B5" s="22">
        <v>417</v>
      </c>
      <c r="C5" s="27" t="s">
        <v>476</v>
      </c>
      <c r="D5" s="23" t="s">
        <v>473</v>
      </c>
      <c r="E5" s="24" t="s">
        <v>72</v>
      </c>
      <c r="F5" s="20">
        <v>2</v>
      </c>
      <c r="G5" s="42" t="s">
        <v>494</v>
      </c>
    </row>
    <row r="6" spans="1:7" s="15" customFormat="1" ht="15.95" customHeight="1" x14ac:dyDescent="0.2">
      <c r="A6" s="20">
        <v>133413</v>
      </c>
      <c r="B6" s="22">
        <v>133413</v>
      </c>
      <c r="C6" s="27" t="s">
        <v>477</v>
      </c>
      <c r="D6" s="23" t="s">
        <v>473</v>
      </c>
      <c r="E6" s="24" t="s">
        <v>33</v>
      </c>
      <c r="F6" s="20">
        <v>2</v>
      </c>
      <c r="G6" s="42" t="s">
        <v>494</v>
      </c>
    </row>
    <row r="7" spans="1:7" ht="15.95" customHeight="1" x14ac:dyDescent="0.2">
      <c r="A7" s="20">
        <v>149088</v>
      </c>
      <c r="B7" s="22">
        <v>149088</v>
      </c>
      <c r="C7" s="19" t="s">
        <v>372</v>
      </c>
      <c r="D7" s="23" t="s">
        <v>478</v>
      </c>
      <c r="E7" s="24" t="s">
        <v>193</v>
      </c>
      <c r="F7" s="20">
        <v>2</v>
      </c>
      <c r="G7" s="42" t="s">
        <v>494</v>
      </c>
    </row>
    <row r="8" spans="1:7" ht="15.95" customHeight="1" x14ac:dyDescent="0.2">
      <c r="A8" s="20">
        <v>402</v>
      </c>
      <c r="B8" s="22">
        <v>402</v>
      </c>
      <c r="C8" s="19" t="s">
        <v>71</v>
      </c>
      <c r="D8" s="23" t="s">
        <v>478</v>
      </c>
      <c r="E8" s="24" t="s">
        <v>70</v>
      </c>
      <c r="F8" s="20">
        <v>2</v>
      </c>
      <c r="G8" s="42" t="s">
        <v>494</v>
      </c>
    </row>
    <row r="9" spans="1:7" ht="15.95" customHeight="1" x14ac:dyDescent="0.2">
      <c r="A9" s="20">
        <v>149047</v>
      </c>
      <c r="B9" s="22">
        <v>149047</v>
      </c>
      <c r="C9" s="19" t="s">
        <v>369</v>
      </c>
      <c r="D9" s="23" t="s">
        <v>473</v>
      </c>
      <c r="E9" s="24" t="s">
        <v>366</v>
      </c>
      <c r="F9" s="20">
        <v>2</v>
      </c>
      <c r="G9" s="42" t="s">
        <v>494</v>
      </c>
    </row>
    <row r="10" spans="1:7" s="15" customFormat="1" ht="15.95" customHeight="1" x14ac:dyDescent="0.2">
      <c r="A10" s="20">
        <v>282</v>
      </c>
      <c r="B10" s="30" t="s">
        <v>479</v>
      </c>
      <c r="C10" s="27" t="s">
        <v>480</v>
      </c>
      <c r="D10" s="23" t="s">
        <v>481</v>
      </c>
      <c r="E10" s="24" t="s">
        <v>39</v>
      </c>
      <c r="F10" s="20">
        <v>2</v>
      </c>
      <c r="G10" s="42" t="s">
        <v>494</v>
      </c>
    </row>
    <row r="11" spans="1:7" s="15" customFormat="1" ht="15.95" customHeight="1" x14ac:dyDescent="0.2">
      <c r="A11" s="20">
        <v>14081</v>
      </c>
      <c r="B11" s="28" t="s">
        <v>482</v>
      </c>
      <c r="C11" s="27" t="s">
        <v>483</v>
      </c>
      <c r="D11" s="23" t="s">
        <v>473</v>
      </c>
      <c r="E11" s="24" t="s">
        <v>33</v>
      </c>
      <c r="F11" s="20">
        <v>2</v>
      </c>
      <c r="G11" s="42" t="s">
        <v>494</v>
      </c>
    </row>
    <row r="12" spans="1:7" ht="15.95" customHeight="1" x14ac:dyDescent="0.2">
      <c r="A12" s="20">
        <v>151233</v>
      </c>
      <c r="B12" s="22">
        <v>151233</v>
      </c>
      <c r="C12" s="19" t="s">
        <v>385</v>
      </c>
      <c r="D12" s="23" t="s">
        <v>473</v>
      </c>
      <c r="E12" s="24" t="s">
        <v>30</v>
      </c>
      <c r="F12" s="20">
        <v>2</v>
      </c>
      <c r="G12" s="42" t="s">
        <v>494</v>
      </c>
    </row>
    <row r="13" spans="1:7" ht="15.95" customHeight="1" x14ac:dyDescent="0.2">
      <c r="A13" s="20">
        <v>151142</v>
      </c>
      <c r="B13" s="22">
        <v>151142</v>
      </c>
      <c r="C13" s="19" t="s">
        <v>380</v>
      </c>
      <c r="D13" s="23" t="s">
        <v>478</v>
      </c>
      <c r="E13" s="24" t="s">
        <v>49</v>
      </c>
      <c r="F13" s="20">
        <v>2</v>
      </c>
      <c r="G13" s="42" t="s">
        <v>494</v>
      </c>
    </row>
    <row r="14" spans="1:7" ht="15.95" customHeight="1" x14ac:dyDescent="0.2">
      <c r="A14" s="20">
        <v>148999</v>
      </c>
      <c r="B14" s="22">
        <v>148999</v>
      </c>
      <c r="C14" s="19" t="s">
        <v>368</v>
      </c>
      <c r="D14" s="23" t="s">
        <v>484</v>
      </c>
      <c r="E14" s="24" t="s">
        <v>52</v>
      </c>
      <c r="F14" s="20">
        <v>2</v>
      </c>
      <c r="G14" s="42" t="s">
        <v>494</v>
      </c>
    </row>
    <row r="15" spans="1:7" ht="15.95" customHeight="1" x14ac:dyDescent="0.2">
      <c r="A15" s="20">
        <v>148916</v>
      </c>
      <c r="B15" s="22">
        <v>148916</v>
      </c>
      <c r="C15" s="19" t="s">
        <v>364</v>
      </c>
      <c r="D15" s="23" t="s">
        <v>473</v>
      </c>
      <c r="E15" s="24" t="s">
        <v>184</v>
      </c>
      <c r="F15" s="20">
        <v>2</v>
      </c>
      <c r="G15" s="42" t="s">
        <v>494</v>
      </c>
    </row>
    <row r="16" spans="1:7" ht="15.95" customHeight="1" x14ac:dyDescent="0.2">
      <c r="A16" s="20">
        <v>149427</v>
      </c>
      <c r="B16" s="22">
        <v>149427</v>
      </c>
      <c r="C16" s="19" t="s">
        <v>376</v>
      </c>
      <c r="D16" s="23" t="s">
        <v>473</v>
      </c>
      <c r="E16" s="24" t="s">
        <v>47</v>
      </c>
      <c r="F16" s="20">
        <v>2</v>
      </c>
      <c r="G16" s="42" t="s">
        <v>494</v>
      </c>
    </row>
    <row r="17" spans="1:7" ht="15.95" customHeight="1" x14ac:dyDescent="0.2">
      <c r="A17" s="20">
        <v>162</v>
      </c>
      <c r="B17" s="22">
        <v>162</v>
      </c>
      <c r="C17" s="19" t="s">
        <v>485</v>
      </c>
      <c r="D17" s="23" t="s">
        <v>473</v>
      </c>
      <c r="E17" s="24" t="s">
        <v>30</v>
      </c>
      <c r="F17" s="20">
        <v>2</v>
      </c>
      <c r="G17" s="42" t="s">
        <v>494</v>
      </c>
    </row>
    <row r="18" spans="1:7" s="15" customFormat="1" ht="15.95" customHeight="1" x14ac:dyDescent="0.2">
      <c r="A18" s="20">
        <v>236</v>
      </c>
      <c r="B18" s="22">
        <v>236</v>
      </c>
      <c r="C18" s="27" t="s">
        <v>486</v>
      </c>
      <c r="D18" s="23" t="s">
        <v>473</v>
      </c>
      <c r="E18" s="24" t="s">
        <v>32</v>
      </c>
      <c r="F18" s="20">
        <v>2</v>
      </c>
      <c r="G18" s="42" t="s">
        <v>494</v>
      </c>
    </row>
    <row r="19" spans="1:7" s="15" customFormat="1" ht="15.95" customHeight="1" x14ac:dyDescent="0.2">
      <c r="A19" s="20">
        <v>142950</v>
      </c>
      <c r="B19" s="22">
        <v>142950</v>
      </c>
      <c r="C19" s="27" t="s">
        <v>487</v>
      </c>
      <c r="D19" s="23" t="s">
        <v>473</v>
      </c>
      <c r="E19" s="24" t="s">
        <v>22</v>
      </c>
      <c r="F19" s="20">
        <v>2</v>
      </c>
      <c r="G19" s="42" t="s">
        <v>494</v>
      </c>
    </row>
    <row r="20" spans="1:7" s="15" customFormat="1" ht="15.95" customHeight="1" x14ac:dyDescent="0.2">
      <c r="A20" s="20">
        <v>14148</v>
      </c>
      <c r="B20" s="29" t="s">
        <v>488</v>
      </c>
      <c r="C20" s="27" t="s">
        <v>489</v>
      </c>
      <c r="D20" s="23" t="s">
        <v>473</v>
      </c>
      <c r="E20" s="24" t="s">
        <v>33</v>
      </c>
      <c r="F20" s="20">
        <v>2</v>
      </c>
      <c r="G20" s="42" t="s">
        <v>494</v>
      </c>
    </row>
    <row r="21" spans="1:7" s="15" customFormat="1" ht="15.95" customHeight="1" x14ac:dyDescent="0.2">
      <c r="A21" s="20">
        <v>241</v>
      </c>
      <c r="B21" s="22">
        <v>241</v>
      </c>
      <c r="C21" s="27" t="s">
        <v>490</v>
      </c>
      <c r="D21" s="23" t="s">
        <v>473</v>
      </c>
      <c r="E21" s="24" t="s">
        <v>37</v>
      </c>
      <c r="F21" s="20">
        <v>2</v>
      </c>
      <c r="G21" s="42" t="s">
        <v>494</v>
      </c>
    </row>
    <row r="22" spans="1:7" ht="15.95" customHeight="1" x14ac:dyDescent="0.2">
      <c r="A22" s="20">
        <v>149336</v>
      </c>
      <c r="B22" s="22">
        <v>149336</v>
      </c>
      <c r="C22" s="19" t="s">
        <v>375</v>
      </c>
      <c r="D22" s="23" t="s">
        <v>473</v>
      </c>
      <c r="E22" s="24" t="s">
        <v>30</v>
      </c>
      <c r="F22" s="20">
        <v>2</v>
      </c>
      <c r="G22" s="42" t="s">
        <v>494</v>
      </c>
    </row>
    <row r="23" spans="1:7" s="15" customFormat="1" ht="15.95" customHeight="1" x14ac:dyDescent="0.2">
      <c r="A23" s="20">
        <v>143305</v>
      </c>
      <c r="B23" s="22">
        <v>143305</v>
      </c>
      <c r="C23" s="27" t="s">
        <v>491</v>
      </c>
      <c r="D23" s="23" t="s">
        <v>473</v>
      </c>
      <c r="E23" s="24" t="s">
        <v>184</v>
      </c>
      <c r="F23" s="20">
        <v>2</v>
      </c>
      <c r="G23" s="42" t="s">
        <v>494</v>
      </c>
    </row>
    <row r="24" spans="1:7" s="15" customFormat="1" ht="15.95" customHeight="1" x14ac:dyDescent="0.2">
      <c r="A24" s="20">
        <v>143537</v>
      </c>
      <c r="B24" s="22">
        <v>143537</v>
      </c>
      <c r="C24" s="27" t="s">
        <v>492</v>
      </c>
      <c r="D24" s="23" t="s">
        <v>473</v>
      </c>
      <c r="E24" s="24" t="s">
        <v>33</v>
      </c>
      <c r="F24" s="20">
        <v>2</v>
      </c>
      <c r="G24" s="42" t="s">
        <v>494</v>
      </c>
    </row>
    <row r="25" spans="1:7" ht="15.95" customHeight="1" x14ac:dyDescent="0.2">
      <c r="A25" s="20">
        <v>151175</v>
      </c>
      <c r="B25" s="22">
        <v>151175</v>
      </c>
      <c r="C25" s="19" t="s">
        <v>493</v>
      </c>
      <c r="D25" s="23" t="s">
        <v>481</v>
      </c>
      <c r="E25" s="24" t="s">
        <v>41</v>
      </c>
      <c r="F25" s="20">
        <v>2</v>
      </c>
      <c r="G25" s="42" t="s">
        <v>494</v>
      </c>
    </row>
  </sheetData>
  <printOptions gridLines="1"/>
  <pageMargins left="0.7" right="0.7" top="0.75" bottom="0.75" header="0.3" footer="0.3"/>
  <pageSetup scale="78" orientation="landscape" horizontalDpi="4294967295" verticalDpi="4294967295" r:id="rId1"/>
  <headerFooter>
    <oddHeader xml:space="preserve">&amp;CE-SCHOOLS / ON-LINE COMMUNITY SCHOOLS </oddHeader>
    <oddFooter xml:space="preserve">&amp;LOffice of Community Schools
&amp;D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9"/>
  <sheetViews>
    <sheetView workbookViewId="0">
      <pane xSplit="4" ySplit="3" topLeftCell="E120" activePane="bottomRight" state="frozen"/>
      <selection pane="topRight" activeCell="E1" sqref="E1"/>
      <selection pane="bottomLeft" activeCell="A4" sqref="A4"/>
      <selection pane="bottomRight" activeCell="F143" sqref="F143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4" width="9.140625" style="18"/>
    <col min="5" max="5" width="10.140625" style="18" bestFit="1" customWidth="1"/>
    <col min="6" max="6" width="9.140625" style="18"/>
    <col min="7" max="7" width="10.140625" style="18" customWidth="1"/>
    <col min="8" max="8" width="9.140625" style="18"/>
    <col min="9" max="9" width="14.28515625" style="18" bestFit="1" customWidth="1"/>
    <col min="10" max="10" width="12.7109375" style="18" bestFit="1" customWidth="1"/>
    <col min="11" max="11" width="12.7109375" style="18" customWidth="1"/>
    <col min="12" max="12" width="12.7109375" style="18" bestFit="1" customWidth="1"/>
    <col min="13" max="14" width="12.7109375" style="18" customWidth="1"/>
    <col min="15" max="15" width="14.28515625" style="18" bestFit="1" customWidth="1"/>
    <col min="16" max="18" width="9.140625" style="18"/>
    <col min="19" max="19" width="10.5703125" style="18" bestFit="1" customWidth="1"/>
    <col min="20" max="16384" width="9.140625" style="18"/>
  </cols>
  <sheetData>
    <row r="1" spans="1:19" x14ac:dyDescent="0.25">
      <c r="E1" s="18" t="s">
        <v>591</v>
      </c>
      <c r="F1" s="18">
        <v>25</v>
      </c>
      <c r="I1" s="34">
        <f>J135</f>
        <v>6305382.25</v>
      </c>
      <c r="J1" s="65">
        <f>IF(I2&lt;I1,(I2/I1),1)</f>
        <v>1</v>
      </c>
      <c r="K1" s="65" t="s">
        <v>597</v>
      </c>
      <c r="L1" s="18" t="s">
        <v>598</v>
      </c>
    </row>
    <row r="2" spans="1:19" x14ac:dyDescent="0.25">
      <c r="E2" s="18" t="s">
        <v>592</v>
      </c>
      <c r="F2" s="18">
        <v>200</v>
      </c>
      <c r="H2" s="18" t="s">
        <v>593</v>
      </c>
      <c r="I2" s="34">
        <v>19600000</v>
      </c>
      <c r="K2" s="45">
        <v>6000</v>
      </c>
      <c r="L2" s="18">
        <v>7.4999999999999997E-2</v>
      </c>
    </row>
    <row r="3" spans="1:19" s="5" customFormat="1" ht="45" x14ac:dyDescent="0.25">
      <c r="A3" s="5" t="s">
        <v>21</v>
      </c>
      <c r="B3" s="5" t="s">
        <v>386</v>
      </c>
      <c r="C3" s="5" t="s">
        <v>2</v>
      </c>
      <c r="D3" s="6" t="s">
        <v>507</v>
      </c>
      <c r="E3" s="6" t="s">
        <v>585</v>
      </c>
      <c r="F3" s="6" t="s">
        <v>586</v>
      </c>
      <c r="G3" s="6" t="s">
        <v>587</v>
      </c>
      <c r="H3" s="6" t="s">
        <v>588</v>
      </c>
      <c r="I3" s="6" t="s">
        <v>589</v>
      </c>
      <c r="J3" s="36" t="s">
        <v>590</v>
      </c>
      <c r="K3" s="6" t="s">
        <v>596</v>
      </c>
      <c r="L3" s="6" t="s">
        <v>610</v>
      </c>
      <c r="P3" s="5" t="s">
        <v>609</v>
      </c>
    </row>
    <row r="4" spans="1:19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VLOOKUP(A4,O_Grant!$A$4:$G$134,7,FALSE)</f>
        <v>79.09</v>
      </c>
      <c r="F4" s="1">
        <f>VLOOKUP(A4,'Academic Perf Data'!$A$4:$D$382,4,FALSE)</f>
        <v>13</v>
      </c>
      <c r="G4" s="64">
        <f>VLOOKUP(A4,'Academic Perf Data'!$A$4:$E$382,5,FALSE)</f>
        <v>0.26500000000000001</v>
      </c>
      <c r="H4" s="1">
        <f>VLOOKUP(A4,'Academic Perf Data'!$A$4:$F$382,6,FALSE)</f>
        <v>0</v>
      </c>
      <c r="I4" s="82">
        <f>VLOOKUP(A4,'Academic Perf Data'!$A$4:$G$382,7,FALSE)</f>
        <v>0</v>
      </c>
      <c r="J4" s="1">
        <f>IF(D4="YES",(E4*$F$1),(E4*$F$2))</f>
        <v>15818</v>
      </c>
      <c r="K4" s="1">
        <f>F4*G4*$L$2*$K$2</f>
        <v>1550.2500000000002</v>
      </c>
      <c r="L4" s="1">
        <f>ROUND(H4*I4*$K$2*$L$2,2)</f>
        <v>0</v>
      </c>
      <c r="M4" s="1">
        <v>12414</v>
      </c>
      <c r="N4" s="1"/>
      <c r="O4" s="1">
        <f>J4-L4</f>
        <v>15818</v>
      </c>
      <c r="P4" s="18">
        <v>12414</v>
      </c>
    </row>
    <row r="5" spans="1:19" ht="15.75" x14ac:dyDescent="0.3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VLOOKUP(A5,O_Grant!$A$4:$G$134,7,FALSE)</f>
        <v>417.86</v>
      </c>
      <c r="F5" s="1">
        <f>VLOOKUP(A5,'Academic Perf Data'!$A$4:$D$382,4,FALSE)</f>
        <v>32</v>
      </c>
      <c r="G5" s="64">
        <f>VLOOKUP(A5,'Academic Perf Data'!$A$4:$E$382,5,FALSE)</f>
        <v>0.106</v>
      </c>
      <c r="H5" s="1">
        <f>VLOOKUP(A5,'Academic Perf Data'!$A$4:$F$382,6,FALSE)</f>
        <v>0</v>
      </c>
      <c r="I5" s="82">
        <f>VLOOKUP(A5,'Academic Perf Data'!$A$4:$G$382,7,FALSE)</f>
        <v>0</v>
      </c>
      <c r="J5" s="1">
        <f t="shared" ref="J5:J68" si="0">IF(D5="YES",(E5*$F$1),(E5*$F$2))</f>
        <v>83572</v>
      </c>
      <c r="K5" s="1">
        <f t="shared" ref="K5:K68" si="1">F5*G5*$L$2*$K$2</f>
        <v>1526.3999999999999</v>
      </c>
      <c r="L5" s="1">
        <f t="shared" ref="L5:L68" si="2">ROUND(H5*I5*$K$2*$L$2,2)</f>
        <v>0</v>
      </c>
      <c r="M5" s="1">
        <v>60615</v>
      </c>
      <c r="N5" s="1"/>
      <c r="O5" s="1">
        <f t="shared" ref="O5:O68" si="3">J5-L5</f>
        <v>83572</v>
      </c>
      <c r="P5" s="18">
        <v>60615</v>
      </c>
      <c r="Q5" s="66">
        <v>13</v>
      </c>
      <c r="R5" s="66"/>
      <c r="S5" s="47"/>
    </row>
    <row r="6" spans="1:19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VLOOKUP(A6,O_Grant!$A$4:$G$134,7,FALSE)</f>
        <v>215.28</v>
      </c>
      <c r="F6" s="1">
        <f>VLOOKUP(A6,'Academic Perf Data'!$A$4:$D$382,4,FALSE)</f>
        <v>47</v>
      </c>
      <c r="G6" s="64">
        <f>VLOOKUP(A6,'Academic Perf Data'!$A$4:$E$382,5,FALSE)</f>
        <v>0.34100000000000003</v>
      </c>
      <c r="H6" s="1">
        <f>VLOOKUP(A6,'Academic Perf Data'!$A$4:$F$382,6,FALSE)</f>
        <v>0</v>
      </c>
      <c r="I6" s="82">
        <f>VLOOKUP(A6,'Academic Perf Data'!$A$4:$G$382,7,FALSE)</f>
        <v>0</v>
      </c>
      <c r="J6" s="1">
        <f t="shared" si="0"/>
        <v>43056</v>
      </c>
      <c r="K6" s="1">
        <f t="shared" si="1"/>
        <v>7212.1500000000005</v>
      </c>
      <c r="L6" s="1">
        <f t="shared" si="2"/>
        <v>0</v>
      </c>
      <c r="M6" s="1">
        <v>32802</v>
      </c>
      <c r="N6" s="1"/>
      <c r="O6" s="1">
        <f t="shared" si="3"/>
        <v>43056</v>
      </c>
      <c r="P6" s="18">
        <v>32802</v>
      </c>
    </row>
    <row r="7" spans="1:19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VLOOKUP(A7,O_Grant!$A$4:$G$134,7,FALSE)</f>
        <v>730.54</v>
      </c>
      <c r="F7" s="1">
        <f>VLOOKUP(A7,'Academic Perf Data'!$A$4:$D$382,4,FALSE)</f>
        <v>0</v>
      </c>
      <c r="G7" s="64">
        <f>VLOOKUP(A7,'Academic Perf Data'!$A$4:$E$382,5,FALSE)</f>
        <v>0</v>
      </c>
      <c r="H7" s="1">
        <f>VLOOKUP(A7,'Academic Perf Data'!$A$4:$F$382,6,FALSE)</f>
        <v>83</v>
      </c>
      <c r="I7" s="82">
        <f>VLOOKUP(A7,'Academic Perf Data'!$A$4:$G$382,7,FALSE)</f>
        <v>0.88</v>
      </c>
      <c r="J7" s="1">
        <f t="shared" si="0"/>
        <v>146108</v>
      </c>
      <c r="K7" s="1">
        <f t="shared" si="1"/>
        <v>0</v>
      </c>
      <c r="L7" s="1">
        <f t="shared" si="2"/>
        <v>32868</v>
      </c>
      <c r="M7" s="1">
        <v>113220</v>
      </c>
      <c r="N7" s="1"/>
      <c r="O7" s="1">
        <f t="shared" si="3"/>
        <v>113240</v>
      </c>
      <c r="P7" s="18">
        <v>113220</v>
      </c>
    </row>
    <row r="8" spans="1:19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VLOOKUP(A8,O_Grant!$A$4:$G$134,7,FALSE)</f>
        <v>417.69</v>
      </c>
      <c r="F8" s="1">
        <f>VLOOKUP(A8,'Academic Perf Data'!$A$4:$D$382,4,FALSE)</f>
        <v>0</v>
      </c>
      <c r="G8" s="64">
        <f>VLOOKUP(A8,'Academic Perf Data'!$A$4:$E$382,5,FALSE)</f>
        <v>0</v>
      </c>
      <c r="H8" s="1">
        <f>VLOOKUP(A8,'Academic Perf Data'!$A$4:$F$382,6,FALSE)</f>
        <v>43</v>
      </c>
      <c r="I8" s="82">
        <f>VLOOKUP(A8,'Academic Perf Data'!$A$4:$G$382,7,FALSE)</f>
        <v>0.51200000000000001</v>
      </c>
      <c r="J8" s="1">
        <f t="shared" si="0"/>
        <v>83538</v>
      </c>
      <c r="K8" s="1">
        <f t="shared" si="1"/>
        <v>0</v>
      </c>
      <c r="L8" s="1">
        <f t="shared" si="2"/>
        <v>9907.2000000000007</v>
      </c>
      <c r="M8" s="1">
        <v>65773.5</v>
      </c>
      <c r="N8" s="1"/>
      <c r="O8" s="1">
        <f t="shared" si="3"/>
        <v>73630.8</v>
      </c>
      <c r="P8" s="18">
        <v>65773.5</v>
      </c>
    </row>
    <row r="9" spans="1:19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VLOOKUP(A9,O_Grant!$A$4:$G$134,7,FALSE)</f>
        <v>419.85</v>
      </c>
      <c r="F9" s="1">
        <f>VLOOKUP(A9,'Academic Perf Data'!$A$4:$D$382,4,FALSE)</f>
        <v>53</v>
      </c>
      <c r="G9" s="64">
        <f>VLOOKUP(A9,'Academic Perf Data'!$A$4:$E$382,5,FALSE)</f>
        <v>0.53</v>
      </c>
      <c r="H9" s="1">
        <f>VLOOKUP(A9,'Academic Perf Data'!$A$4:$F$382,6,FALSE)</f>
        <v>0</v>
      </c>
      <c r="I9" s="82">
        <f>VLOOKUP(A9,'Academic Perf Data'!$A$4:$G$382,7,FALSE)</f>
        <v>0</v>
      </c>
      <c r="J9" s="1">
        <f t="shared" si="0"/>
        <v>10496.25</v>
      </c>
      <c r="K9" s="1">
        <f t="shared" si="1"/>
        <v>12640.5</v>
      </c>
      <c r="L9" s="1">
        <f t="shared" si="2"/>
        <v>0</v>
      </c>
      <c r="M9" s="1">
        <v>10146.5</v>
      </c>
      <c r="N9" s="1"/>
      <c r="O9" s="1">
        <f t="shared" si="3"/>
        <v>10496.25</v>
      </c>
      <c r="P9" s="18">
        <v>10146.5</v>
      </c>
    </row>
    <row r="10" spans="1:19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VLOOKUP(A10,O_Grant!$A$4:$G$134,7,FALSE)</f>
        <v>29.74</v>
      </c>
      <c r="F10" s="1">
        <f>VLOOKUP(A10,'Academic Perf Data'!$A$4:$D$382,4,FALSE)</f>
        <v>1</v>
      </c>
      <c r="G10" s="64">
        <f>VLOOKUP(A10,'Academic Perf Data'!$A$4:$E$382,5,FALSE)</f>
        <v>5.2999999999999999E-2</v>
      </c>
      <c r="H10" s="1">
        <f>VLOOKUP(A10,'Academic Perf Data'!$A$4:$F$382,6,FALSE)</f>
        <v>0</v>
      </c>
      <c r="I10" s="82">
        <f>VLOOKUP(A10,'Academic Perf Data'!$A$4:$G$382,7,FALSE)</f>
        <v>0</v>
      </c>
      <c r="J10" s="1">
        <f t="shared" si="0"/>
        <v>5948</v>
      </c>
      <c r="K10" s="1">
        <f t="shared" si="1"/>
        <v>23.849999999999998</v>
      </c>
      <c r="L10" s="1">
        <f t="shared" si="2"/>
        <v>0</v>
      </c>
      <c r="M10" s="1">
        <v>4660.5</v>
      </c>
      <c r="N10" s="1"/>
      <c r="O10" s="1">
        <f t="shared" si="3"/>
        <v>5948</v>
      </c>
      <c r="P10" s="18">
        <v>4660.5</v>
      </c>
    </row>
    <row r="11" spans="1:19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VLOOKUP(A11,O_Grant!$A$4:$G$134,7,FALSE)</f>
        <v>319.58999999999997</v>
      </c>
      <c r="F11" s="1">
        <f>VLOOKUP(A11,'Academic Perf Data'!$A$4:$D$382,4,FALSE)</f>
        <v>5</v>
      </c>
      <c r="G11" s="64">
        <f>VLOOKUP(A11,'Academic Perf Data'!$A$4:$E$382,5,FALSE)</f>
        <v>0.625</v>
      </c>
      <c r="H11" s="1">
        <f>VLOOKUP(A11,'Academic Perf Data'!$A$4:$F$382,6,FALSE)</f>
        <v>34</v>
      </c>
      <c r="I11" s="82">
        <f>VLOOKUP(A11,'Academic Perf Data'!$A$4:$G$382,7,FALSE)</f>
        <v>0.88200000000000001</v>
      </c>
      <c r="J11" s="1">
        <f t="shared" si="0"/>
        <v>63917.999999999993</v>
      </c>
      <c r="K11" s="1">
        <f t="shared" si="1"/>
        <v>1406.25</v>
      </c>
      <c r="L11" s="1">
        <f t="shared" si="2"/>
        <v>13494.6</v>
      </c>
      <c r="M11" s="1">
        <v>48235.5</v>
      </c>
      <c r="N11" s="1"/>
      <c r="O11" s="1">
        <f t="shared" si="3"/>
        <v>50423.399999999994</v>
      </c>
      <c r="P11" s="18">
        <v>48235.5</v>
      </c>
    </row>
    <row r="12" spans="1:19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VLOOKUP(A12,O_Grant!$A$4:$G$134,7,FALSE)</f>
        <v>3278.16</v>
      </c>
      <c r="F12" s="1">
        <f>VLOOKUP(A12,'Academic Perf Data'!$A$4:$D$382,4,FALSE)</f>
        <v>236</v>
      </c>
      <c r="G12" s="64">
        <f>VLOOKUP(A12,'Academic Perf Data'!$A$4:$E$382,5,FALSE)</f>
        <v>0.58899999999999997</v>
      </c>
      <c r="H12" s="1">
        <f>VLOOKUP(A12,'Academic Perf Data'!$A$4:$F$382,6,FALSE)</f>
        <v>138</v>
      </c>
      <c r="I12" s="82">
        <f>VLOOKUP(A12,'Academic Perf Data'!$A$4:$G$382,7,FALSE)</f>
        <v>0.77500000000000002</v>
      </c>
      <c r="J12" s="1">
        <f t="shared" si="0"/>
        <v>81954</v>
      </c>
      <c r="K12" s="1">
        <f t="shared" si="1"/>
        <v>62551.799999999988</v>
      </c>
      <c r="L12" s="1">
        <f t="shared" si="2"/>
        <v>48127.5</v>
      </c>
      <c r="M12" s="1">
        <v>81466.25</v>
      </c>
      <c r="N12" s="1"/>
      <c r="O12" s="1">
        <f t="shared" si="3"/>
        <v>33826.5</v>
      </c>
      <c r="P12" s="18">
        <v>81466.25</v>
      </c>
    </row>
    <row r="13" spans="1:19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VLOOKUP(A13,O_Grant!$A$4:$G$134,7,FALSE)</f>
        <v>649.53</v>
      </c>
      <c r="F13" s="1">
        <f>VLOOKUP(A13,'Academic Perf Data'!$A$4:$D$382,4,FALSE)</f>
        <v>57</v>
      </c>
      <c r="G13" s="64">
        <f>VLOOKUP(A13,'Academic Perf Data'!$A$4:$E$382,5,FALSE)</f>
        <v>0.32800000000000001</v>
      </c>
      <c r="H13" s="1">
        <f>VLOOKUP(A13,'Academic Perf Data'!$A$4:$F$382,6,FALSE)</f>
        <v>0</v>
      </c>
      <c r="I13" s="82">
        <f>VLOOKUP(A13,'Academic Perf Data'!$A$4:$G$382,7,FALSE)</f>
        <v>0</v>
      </c>
      <c r="J13" s="1">
        <f t="shared" si="0"/>
        <v>16238.25</v>
      </c>
      <c r="K13" s="1">
        <f t="shared" si="1"/>
        <v>8413.2000000000007</v>
      </c>
      <c r="L13" s="1">
        <f t="shared" si="2"/>
        <v>0</v>
      </c>
      <c r="M13" s="1">
        <v>16162.75</v>
      </c>
      <c r="N13" s="1"/>
      <c r="O13" s="1">
        <f t="shared" si="3"/>
        <v>16238.25</v>
      </c>
      <c r="P13" s="18">
        <v>16162.75</v>
      </c>
    </row>
    <row r="14" spans="1:19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VLOOKUP(A14,O_Grant!$A$4:$G$134,7,FALSE)</f>
        <v>448.11</v>
      </c>
      <c r="F14" s="1">
        <f>VLOOKUP(A14,'Academic Perf Data'!$A$4:$D$382,4,FALSE)</f>
        <v>71</v>
      </c>
      <c r="G14" s="64">
        <f>VLOOKUP(A14,'Academic Perf Data'!$A$4:$E$382,5,FALSE)</f>
        <v>0.35</v>
      </c>
      <c r="H14" s="1">
        <f>VLOOKUP(A14,'Academic Perf Data'!$A$4:$F$382,6,FALSE)</f>
        <v>0</v>
      </c>
      <c r="I14" s="82">
        <f>VLOOKUP(A14,'Academic Perf Data'!$A$4:$G$382,7,FALSE)</f>
        <v>0</v>
      </c>
      <c r="J14" s="1">
        <f t="shared" si="0"/>
        <v>11202.75</v>
      </c>
      <c r="K14" s="1">
        <f t="shared" si="1"/>
        <v>11182.499999999998</v>
      </c>
      <c r="L14" s="1">
        <f t="shared" si="2"/>
        <v>0</v>
      </c>
      <c r="M14" s="1">
        <v>10810.5</v>
      </c>
      <c r="N14" s="1"/>
      <c r="O14" s="1">
        <f t="shared" si="3"/>
        <v>11202.75</v>
      </c>
      <c r="P14" s="18">
        <v>10810.5</v>
      </c>
    </row>
    <row r="15" spans="1:19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VLOOKUP(A15,O_Grant!$A$4:$G$134,7,FALSE)</f>
        <v>46.42</v>
      </c>
      <c r="F15" s="1">
        <f>VLOOKUP(A15,'Academic Perf Data'!$A$4:$D$382,4,FALSE)</f>
        <v>17</v>
      </c>
      <c r="G15" s="64">
        <f>VLOOKUP(A15,'Academic Perf Data'!$A$4:$E$382,5,FALSE)</f>
        <v>0.51500000000000001</v>
      </c>
      <c r="H15" s="1">
        <f>VLOOKUP(A15,'Academic Perf Data'!$A$4:$F$382,6,FALSE)</f>
        <v>0</v>
      </c>
      <c r="I15" s="82">
        <f>VLOOKUP(A15,'Academic Perf Data'!$A$4:$G$382,7,FALSE)</f>
        <v>0</v>
      </c>
      <c r="J15" s="1">
        <f t="shared" si="0"/>
        <v>1160.5</v>
      </c>
      <c r="K15" s="1">
        <f t="shared" si="1"/>
        <v>3939.75</v>
      </c>
      <c r="L15" s="1">
        <f t="shared" si="2"/>
        <v>0</v>
      </c>
      <c r="M15" s="1">
        <v>1125.5</v>
      </c>
      <c r="N15" s="1"/>
      <c r="O15" s="1">
        <f t="shared" si="3"/>
        <v>1160.5</v>
      </c>
      <c r="P15" s="18">
        <v>1125.5</v>
      </c>
    </row>
    <row r="16" spans="1:19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VLOOKUP(A16,O_Grant!$A$4:$G$134,7,FALSE)</f>
        <v>46.08</v>
      </c>
      <c r="F16" s="1">
        <f>VLOOKUP(A16,'Academic Perf Data'!$A$4:$D$382,4,FALSE)</f>
        <v>0</v>
      </c>
      <c r="G16" s="64">
        <f>VLOOKUP(A16,'Academic Perf Data'!$A$4:$E$382,5,FALSE)</f>
        <v>0</v>
      </c>
      <c r="H16" s="1">
        <f>VLOOKUP(A16,'Academic Perf Data'!$A$4:$F$382,6,FALSE)</f>
        <v>11</v>
      </c>
      <c r="I16" s="82">
        <f>VLOOKUP(A16,'Academic Perf Data'!$A$4:$G$382,7,FALSE)</f>
        <v>0.45500000000000002</v>
      </c>
      <c r="J16" s="1">
        <f t="shared" si="0"/>
        <v>9216</v>
      </c>
      <c r="K16" s="1">
        <f t="shared" si="1"/>
        <v>0</v>
      </c>
      <c r="L16" s="1">
        <f t="shared" si="2"/>
        <v>2252.25</v>
      </c>
      <c r="M16" s="1">
        <v>6906</v>
      </c>
      <c r="N16" s="1"/>
      <c r="O16" s="1">
        <f t="shared" si="3"/>
        <v>6963.75</v>
      </c>
      <c r="P16" s="18">
        <v>6906</v>
      </c>
    </row>
    <row r="17" spans="1:16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VLOOKUP(A17,O_Grant!$A$4:$G$134,7,FALSE)</f>
        <v>134.62</v>
      </c>
      <c r="F17" s="1">
        <f>VLOOKUP(A17,'Academic Perf Data'!$A$4:$D$382,4,FALSE)</f>
        <v>0</v>
      </c>
      <c r="G17" s="64">
        <f>VLOOKUP(A17,'Academic Perf Data'!$A$4:$E$382,5,FALSE)</f>
        <v>0</v>
      </c>
      <c r="H17" s="1">
        <f>VLOOKUP(A17,'Academic Perf Data'!$A$4:$F$382,6,FALSE)</f>
        <v>16</v>
      </c>
      <c r="I17" s="82">
        <f>VLOOKUP(A17,'Academic Perf Data'!$A$4:$G$382,7,FALSE)</f>
        <v>0.56299999999999994</v>
      </c>
      <c r="J17" s="1">
        <f t="shared" si="0"/>
        <v>26924</v>
      </c>
      <c r="K17" s="1">
        <f t="shared" si="1"/>
        <v>0</v>
      </c>
      <c r="L17" s="1">
        <f t="shared" si="2"/>
        <v>4053.6</v>
      </c>
      <c r="M17" s="1">
        <v>20262</v>
      </c>
      <c r="N17" s="1"/>
      <c r="O17" s="1">
        <f t="shared" si="3"/>
        <v>22870.400000000001</v>
      </c>
      <c r="P17" s="18">
        <v>20262</v>
      </c>
    </row>
    <row r="18" spans="1:16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VLOOKUP(A18,O_Grant!$A$4:$G$134,7,FALSE)</f>
        <v>62.32</v>
      </c>
      <c r="F18" s="1">
        <f>VLOOKUP(A18,'Academic Perf Data'!$A$4:$D$382,4,FALSE)</f>
        <v>7</v>
      </c>
      <c r="G18" s="64">
        <f>VLOOKUP(A18,'Academic Perf Data'!$A$4:$E$382,5,FALSE)</f>
        <v>0.63600000000000001</v>
      </c>
      <c r="H18" s="1">
        <f>VLOOKUP(A18,'Academic Perf Data'!$A$4:$F$382,6,FALSE)</f>
        <v>0</v>
      </c>
      <c r="I18" s="82">
        <f>VLOOKUP(A18,'Academic Perf Data'!$A$4:$G$382,7,FALSE)</f>
        <v>0</v>
      </c>
      <c r="J18" s="1">
        <f t="shared" si="0"/>
        <v>12464</v>
      </c>
      <c r="K18" s="1">
        <f t="shared" si="1"/>
        <v>2003.3999999999999</v>
      </c>
      <c r="L18" s="1">
        <f t="shared" si="2"/>
        <v>0</v>
      </c>
      <c r="M18" s="1">
        <v>9214.5</v>
      </c>
      <c r="N18" s="1"/>
      <c r="O18" s="1">
        <f t="shared" si="3"/>
        <v>12464</v>
      </c>
      <c r="P18" s="18">
        <v>9214.5</v>
      </c>
    </row>
    <row r="19" spans="1:16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VLOOKUP(A19,O_Grant!$A$4:$G$134,7,FALSE)</f>
        <v>104.16</v>
      </c>
      <c r="F19" s="1">
        <f>VLOOKUP(A19,'Academic Perf Data'!$A$4:$D$382,4,FALSE)</f>
        <v>9</v>
      </c>
      <c r="G19" s="64">
        <f>VLOOKUP(A19,'Academic Perf Data'!$A$4:$E$382,5,FALSE)</f>
        <v>0.56299999999999994</v>
      </c>
      <c r="H19" s="1">
        <f>VLOOKUP(A19,'Academic Perf Data'!$A$4:$F$382,6,FALSE)</f>
        <v>0</v>
      </c>
      <c r="I19" s="82">
        <f>VLOOKUP(A19,'Academic Perf Data'!$A$4:$G$382,7,FALSE)</f>
        <v>0</v>
      </c>
      <c r="J19" s="1">
        <f t="shared" si="0"/>
        <v>20832</v>
      </c>
      <c r="K19" s="1">
        <f t="shared" si="1"/>
        <v>2280.1499999999996</v>
      </c>
      <c r="L19" s="1">
        <f t="shared" si="2"/>
        <v>0</v>
      </c>
      <c r="M19" s="1">
        <v>14818.5</v>
      </c>
      <c r="N19" s="1"/>
      <c r="O19" s="1">
        <f t="shared" si="3"/>
        <v>20832</v>
      </c>
      <c r="P19" s="18">
        <v>14818.5</v>
      </c>
    </row>
    <row r="20" spans="1:16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VLOOKUP(A20,O_Grant!$A$4:$G$134,7,FALSE)</f>
        <v>80.02</v>
      </c>
      <c r="F20" s="1">
        <f>VLOOKUP(A20,'Academic Perf Data'!$A$4:$D$382,4,FALSE)</f>
        <v>12</v>
      </c>
      <c r="G20" s="64">
        <f>VLOOKUP(A20,'Academic Perf Data'!$A$4:$E$382,5,FALSE)</f>
        <v>0.70599999999999996</v>
      </c>
      <c r="H20" s="1">
        <f>VLOOKUP(A20,'Academic Perf Data'!$A$4:$F$382,6,FALSE)</f>
        <v>0</v>
      </c>
      <c r="I20" s="82">
        <f>VLOOKUP(A20,'Academic Perf Data'!$A$4:$G$382,7,FALSE)</f>
        <v>0</v>
      </c>
      <c r="J20" s="1">
        <f t="shared" si="0"/>
        <v>16004</v>
      </c>
      <c r="K20" s="1">
        <f t="shared" si="1"/>
        <v>3812.3999999999996</v>
      </c>
      <c r="L20" s="1">
        <f t="shared" si="2"/>
        <v>0</v>
      </c>
      <c r="M20" s="1">
        <v>12079.5</v>
      </c>
      <c r="N20" s="1"/>
      <c r="O20" s="1">
        <f t="shared" si="3"/>
        <v>16004</v>
      </c>
      <c r="P20" s="18">
        <v>12079.5</v>
      </c>
    </row>
    <row r="21" spans="1:16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VLOOKUP(A21,O_Grant!$A$4:$G$134,7,FALSE)</f>
        <v>192.88</v>
      </c>
      <c r="F21" s="1">
        <f>VLOOKUP(A21,'Academic Perf Data'!$A$4:$D$382,4,FALSE)</f>
        <v>9</v>
      </c>
      <c r="G21" s="64">
        <f>VLOOKUP(A21,'Academic Perf Data'!$A$4:$E$382,5,FALSE)</f>
        <v>0.45</v>
      </c>
      <c r="H21" s="1">
        <f>VLOOKUP(A21,'Academic Perf Data'!$A$4:$F$382,6,FALSE)</f>
        <v>12</v>
      </c>
      <c r="I21" s="82">
        <f>VLOOKUP(A21,'Academic Perf Data'!$A$4:$G$382,7,FALSE)</f>
        <v>0.5</v>
      </c>
      <c r="J21" s="1">
        <f t="shared" si="0"/>
        <v>38576</v>
      </c>
      <c r="K21" s="1">
        <f t="shared" si="1"/>
        <v>1822.4999999999998</v>
      </c>
      <c r="L21" s="1">
        <f t="shared" si="2"/>
        <v>2700</v>
      </c>
      <c r="M21" s="1">
        <v>28407</v>
      </c>
      <c r="N21" s="1"/>
      <c r="O21" s="1">
        <f t="shared" si="3"/>
        <v>35876</v>
      </c>
      <c r="P21" s="18">
        <v>28407</v>
      </c>
    </row>
    <row r="22" spans="1:16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VLOOKUP(A22,O_Grant!$A$4:$G$134,7,FALSE)</f>
        <v>234.57</v>
      </c>
      <c r="F22" s="1">
        <f>VLOOKUP(A22,'Academic Perf Data'!$A$4:$D$382,4,FALSE)</f>
        <v>15</v>
      </c>
      <c r="G22" s="64">
        <f>VLOOKUP(A22,'Academic Perf Data'!$A$4:$E$382,5,FALSE)</f>
        <v>0.38500000000000001</v>
      </c>
      <c r="H22" s="1">
        <f>VLOOKUP(A22,'Academic Perf Data'!$A$4:$F$382,6,FALSE)</f>
        <v>0</v>
      </c>
      <c r="I22" s="82">
        <f>VLOOKUP(A22,'Academic Perf Data'!$A$4:$G$382,7,FALSE)</f>
        <v>0</v>
      </c>
      <c r="J22" s="1">
        <f t="shared" si="0"/>
        <v>46914</v>
      </c>
      <c r="K22" s="1">
        <f t="shared" si="1"/>
        <v>2598.75</v>
      </c>
      <c r="L22" s="1">
        <f t="shared" si="2"/>
        <v>0</v>
      </c>
      <c r="M22" s="1">
        <v>34822.5</v>
      </c>
      <c r="N22" s="1"/>
      <c r="O22" s="1">
        <f t="shared" si="3"/>
        <v>46914</v>
      </c>
      <c r="P22" s="18">
        <v>34822.5</v>
      </c>
    </row>
    <row r="23" spans="1:16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VLOOKUP(A23,O_Grant!$A$4:$G$134,7,FALSE)</f>
        <v>105.22</v>
      </c>
      <c r="F23" s="1">
        <f>VLOOKUP(A23,'Academic Perf Data'!$A$4:$D$382,4,FALSE)</f>
        <v>0</v>
      </c>
      <c r="G23" s="64">
        <f>VLOOKUP(A23,'Academic Perf Data'!$A$4:$E$382,5,FALSE)</f>
        <v>0</v>
      </c>
      <c r="H23" s="1">
        <f>VLOOKUP(A23,'Academic Perf Data'!$A$4:$F$382,6,FALSE)</f>
        <v>18</v>
      </c>
      <c r="I23" s="82">
        <f>VLOOKUP(A23,'Academic Perf Data'!$A$4:$G$382,7,FALSE)</f>
        <v>0.33300000000000002</v>
      </c>
      <c r="J23" s="1">
        <f t="shared" si="0"/>
        <v>21044</v>
      </c>
      <c r="K23" s="1">
        <f t="shared" si="1"/>
        <v>0</v>
      </c>
      <c r="L23" s="1">
        <f t="shared" si="2"/>
        <v>2697.3</v>
      </c>
      <c r="M23" s="1">
        <v>16017</v>
      </c>
      <c r="N23" s="1"/>
      <c r="O23" s="1">
        <f t="shared" si="3"/>
        <v>18346.7</v>
      </c>
      <c r="P23" s="18">
        <v>16017</v>
      </c>
    </row>
    <row r="24" spans="1:16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VLOOKUP(A24,O_Grant!$A$4:$G$134,7,FALSE)</f>
        <v>103.61</v>
      </c>
      <c r="F24" s="1">
        <f>VLOOKUP(A24,'Academic Perf Data'!$A$4:$D$382,4,FALSE)</f>
        <v>0</v>
      </c>
      <c r="G24" s="64">
        <f>VLOOKUP(A24,'Academic Perf Data'!$A$4:$E$382,5,FALSE)</f>
        <v>0</v>
      </c>
      <c r="H24" s="1">
        <f>VLOOKUP(A24,'Academic Perf Data'!$A$4:$F$382,6,FALSE)</f>
        <v>19</v>
      </c>
      <c r="I24" s="82">
        <f>VLOOKUP(A24,'Academic Perf Data'!$A$4:$G$382,7,FALSE)</f>
        <v>0.36799999999999999</v>
      </c>
      <c r="J24" s="1">
        <f t="shared" si="0"/>
        <v>20722</v>
      </c>
      <c r="K24" s="1">
        <f t="shared" si="1"/>
        <v>0</v>
      </c>
      <c r="L24" s="1">
        <f t="shared" si="2"/>
        <v>3146.4</v>
      </c>
      <c r="M24" s="1">
        <v>15333</v>
      </c>
      <c r="N24" s="1"/>
      <c r="O24" s="1">
        <f t="shared" si="3"/>
        <v>17575.599999999999</v>
      </c>
      <c r="P24" s="18">
        <v>15333</v>
      </c>
    </row>
    <row r="25" spans="1:16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VLOOKUP(A25,O_Grant!$A$4:$G$134,7,FALSE)</f>
        <v>122.47</v>
      </c>
      <c r="F25" s="1">
        <f>VLOOKUP(A25,'Academic Perf Data'!$A$4:$D$382,4,FALSE)</f>
        <v>0</v>
      </c>
      <c r="G25" s="64">
        <f>VLOOKUP(A25,'Academic Perf Data'!$A$4:$E$382,5,FALSE)</f>
        <v>0</v>
      </c>
      <c r="H25" s="1">
        <f>VLOOKUP(A25,'Academic Perf Data'!$A$4:$F$382,6,FALSE)</f>
        <v>8</v>
      </c>
      <c r="I25" s="82">
        <f>VLOOKUP(A25,'Academic Perf Data'!$A$4:$G$382,7,FALSE)</f>
        <v>0.125</v>
      </c>
      <c r="J25" s="1">
        <f t="shared" si="0"/>
        <v>24494</v>
      </c>
      <c r="K25" s="1">
        <f t="shared" si="1"/>
        <v>0</v>
      </c>
      <c r="L25" s="1">
        <f t="shared" si="2"/>
        <v>450</v>
      </c>
      <c r="M25" s="1">
        <v>18361.5</v>
      </c>
      <c r="N25" s="1"/>
      <c r="O25" s="1">
        <f t="shared" si="3"/>
        <v>24044</v>
      </c>
      <c r="P25" s="18">
        <v>18361.5</v>
      </c>
    </row>
    <row r="26" spans="1:16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VLOOKUP(A26,O_Grant!$A$4:$G$134,7,FALSE)</f>
        <v>127.81</v>
      </c>
      <c r="F26" s="1">
        <f>VLOOKUP(A26,'Academic Perf Data'!$A$4:$D$382,4,FALSE)</f>
        <v>11</v>
      </c>
      <c r="G26" s="64">
        <f>VLOOKUP(A26,'Academic Perf Data'!$A$4:$E$382,5,FALSE)</f>
        <v>0.84599999999999997</v>
      </c>
      <c r="H26" s="1">
        <f>VLOOKUP(A26,'Academic Perf Data'!$A$4:$F$382,6,FALSE)</f>
        <v>8</v>
      </c>
      <c r="I26" s="82">
        <f>VLOOKUP(A26,'Academic Perf Data'!$A$4:$G$382,7,FALSE)</f>
        <v>0.625</v>
      </c>
      <c r="J26" s="1">
        <f t="shared" si="0"/>
        <v>25562</v>
      </c>
      <c r="K26" s="1">
        <f t="shared" si="1"/>
        <v>4187.7</v>
      </c>
      <c r="L26" s="1">
        <f t="shared" si="2"/>
        <v>2250</v>
      </c>
      <c r="M26" s="1">
        <v>18846</v>
      </c>
      <c r="N26" s="1"/>
      <c r="O26" s="1">
        <f t="shared" si="3"/>
        <v>23312</v>
      </c>
      <c r="P26" s="18">
        <v>18846</v>
      </c>
    </row>
    <row r="27" spans="1:16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VLOOKUP(A27,O_Grant!$A$4:$G$134,7,FALSE)</f>
        <v>203.1</v>
      </c>
      <c r="F27" s="1">
        <f>VLOOKUP(A27,'Academic Perf Data'!$A$4:$D$382,4,FALSE)</f>
        <v>0</v>
      </c>
      <c r="G27" s="64">
        <f>VLOOKUP(A27,'Academic Perf Data'!$A$4:$E$382,5,FALSE)</f>
        <v>0</v>
      </c>
      <c r="H27" s="1">
        <f>VLOOKUP(A27,'Academic Perf Data'!$A$4:$F$382,6,FALSE)</f>
        <v>0</v>
      </c>
      <c r="I27" s="82">
        <f>VLOOKUP(A27,'Academic Perf Data'!$A$4:$G$382,7,FALSE)</f>
        <v>0</v>
      </c>
      <c r="J27" s="1">
        <f t="shared" si="0"/>
        <v>40620</v>
      </c>
      <c r="K27" s="1">
        <f t="shared" si="1"/>
        <v>0</v>
      </c>
      <c r="L27" s="1">
        <f t="shared" si="2"/>
        <v>0</v>
      </c>
      <c r="M27" s="1">
        <v>30955.5</v>
      </c>
      <c r="N27" s="1"/>
      <c r="O27" s="1">
        <f t="shared" si="3"/>
        <v>40620</v>
      </c>
      <c r="P27" s="18">
        <v>30955.5</v>
      </c>
    </row>
    <row r="28" spans="1:16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VLOOKUP(A28,O_Grant!$A$4:$G$134,7,FALSE)</f>
        <v>368.26</v>
      </c>
      <c r="F28" s="1">
        <f>VLOOKUP(A28,'Academic Perf Data'!$A$4:$D$382,4,FALSE)</f>
        <v>0</v>
      </c>
      <c r="G28" s="64">
        <f>VLOOKUP(A28,'Academic Perf Data'!$A$4:$E$382,5,FALSE)</f>
        <v>0</v>
      </c>
      <c r="H28" s="1">
        <f>VLOOKUP(A28,'Academic Perf Data'!$A$4:$F$382,6,FALSE)</f>
        <v>40</v>
      </c>
      <c r="I28" s="82">
        <f>VLOOKUP(A28,'Academic Perf Data'!$A$4:$G$382,7,FALSE)</f>
        <v>0.97499999999999998</v>
      </c>
      <c r="J28" s="1">
        <f t="shared" si="0"/>
        <v>73652</v>
      </c>
      <c r="K28" s="1">
        <f t="shared" si="1"/>
        <v>0</v>
      </c>
      <c r="L28" s="1">
        <f t="shared" si="2"/>
        <v>17550</v>
      </c>
      <c r="M28" s="1">
        <v>52906.5</v>
      </c>
      <c r="N28" s="1"/>
      <c r="O28" s="1">
        <f t="shared" si="3"/>
        <v>56102</v>
      </c>
      <c r="P28" s="18">
        <v>52906.5</v>
      </c>
    </row>
    <row r="29" spans="1:16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VLOOKUP(A29,O_Grant!$A$4:$G$134,7,FALSE)</f>
        <v>316.3</v>
      </c>
      <c r="F29" s="1">
        <f>VLOOKUP(A29,'Academic Perf Data'!$A$4:$D$382,4,FALSE)</f>
        <v>0</v>
      </c>
      <c r="G29" s="64">
        <f>VLOOKUP(A29,'Academic Perf Data'!$A$4:$E$382,5,FALSE)</f>
        <v>0</v>
      </c>
      <c r="H29" s="1">
        <f>VLOOKUP(A29,'Academic Perf Data'!$A$4:$F$382,6,FALSE)</f>
        <v>42</v>
      </c>
      <c r="I29" s="82">
        <f>VLOOKUP(A29,'Academic Perf Data'!$A$4:$G$382,7,FALSE)</f>
        <v>0.42899999999999999</v>
      </c>
      <c r="J29" s="1">
        <f t="shared" si="0"/>
        <v>63260</v>
      </c>
      <c r="K29" s="1">
        <f t="shared" si="1"/>
        <v>0</v>
      </c>
      <c r="L29" s="1">
        <f t="shared" si="2"/>
        <v>8108.1</v>
      </c>
      <c r="M29" s="1">
        <v>47671.5</v>
      </c>
      <c r="N29" s="1"/>
      <c r="O29" s="1">
        <f t="shared" si="3"/>
        <v>55151.9</v>
      </c>
      <c r="P29" s="18">
        <v>47671.5</v>
      </c>
    </row>
    <row r="30" spans="1:16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VLOOKUP(A30,O_Grant!$A$4:$G$134,7,FALSE)</f>
        <v>129.37</v>
      </c>
      <c r="F30" s="1">
        <f>VLOOKUP(A30,'Academic Perf Data'!$A$4:$D$382,4,FALSE)</f>
        <v>0</v>
      </c>
      <c r="G30" s="64">
        <f>VLOOKUP(A30,'Academic Perf Data'!$A$4:$E$382,5,FALSE)</f>
        <v>0</v>
      </c>
      <c r="H30" s="1">
        <f>VLOOKUP(A30,'Academic Perf Data'!$A$4:$F$382,6,FALSE)</f>
        <v>0</v>
      </c>
      <c r="I30" s="82">
        <f>VLOOKUP(A30,'Academic Perf Data'!$A$4:$G$382,7,FALSE)</f>
        <v>0</v>
      </c>
      <c r="J30" s="1">
        <f t="shared" si="0"/>
        <v>25874</v>
      </c>
      <c r="K30" s="1">
        <f t="shared" si="1"/>
        <v>0</v>
      </c>
      <c r="L30" s="1">
        <f t="shared" si="2"/>
        <v>0</v>
      </c>
      <c r="M30" s="1">
        <v>19348.5</v>
      </c>
      <c r="N30" s="1"/>
      <c r="O30" s="1">
        <f t="shared" si="3"/>
        <v>25874</v>
      </c>
      <c r="P30" s="18">
        <v>19348.5</v>
      </c>
    </row>
    <row r="31" spans="1:16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VLOOKUP(A31,O_Grant!$A$4:$G$134,7,FALSE)</f>
        <v>243.32</v>
      </c>
      <c r="F31" s="1">
        <f>VLOOKUP(A31,'Academic Perf Data'!$A$4:$D$382,4,FALSE)</f>
        <v>0</v>
      </c>
      <c r="G31" s="64">
        <f>VLOOKUP(A31,'Academic Perf Data'!$A$4:$E$382,5,FALSE)</f>
        <v>0</v>
      </c>
      <c r="H31" s="1">
        <f>VLOOKUP(A31,'Academic Perf Data'!$A$4:$F$382,6,FALSE)</f>
        <v>0</v>
      </c>
      <c r="I31" s="82">
        <f>VLOOKUP(A31,'Academic Perf Data'!$A$4:$G$382,7,FALSE)</f>
        <v>0</v>
      </c>
      <c r="J31" s="1">
        <f t="shared" si="0"/>
        <v>48664</v>
      </c>
      <c r="K31" s="1">
        <f t="shared" si="1"/>
        <v>0</v>
      </c>
      <c r="L31" s="1">
        <f t="shared" si="2"/>
        <v>0</v>
      </c>
      <c r="M31" s="1">
        <v>35917.5</v>
      </c>
      <c r="N31" s="1"/>
      <c r="O31" s="1">
        <f t="shared" si="3"/>
        <v>48664</v>
      </c>
      <c r="P31" s="18">
        <v>35917.5</v>
      </c>
    </row>
    <row r="32" spans="1:16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VLOOKUP(A32,O_Grant!$A$4:$G$134,7,FALSE)</f>
        <v>542.21</v>
      </c>
      <c r="F32" s="1">
        <f>VLOOKUP(A32,'Academic Perf Data'!$A$4:$D$382,4,FALSE)</f>
        <v>23</v>
      </c>
      <c r="G32" s="64">
        <f>VLOOKUP(A32,'Academic Perf Data'!$A$4:$E$382,5,FALSE)</f>
        <v>0.67600000000000005</v>
      </c>
      <c r="H32" s="1">
        <f>VLOOKUP(A32,'Academic Perf Data'!$A$4:$F$382,6,FALSE)</f>
        <v>32</v>
      </c>
      <c r="I32" s="82">
        <f>VLOOKUP(A32,'Academic Perf Data'!$A$4:$G$382,7,FALSE)</f>
        <v>0.78100000000000003</v>
      </c>
      <c r="J32" s="1">
        <f t="shared" si="0"/>
        <v>108442</v>
      </c>
      <c r="K32" s="1">
        <f t="shared" si="1"/>
        <v>6996.6</v>
      </c>
      <c r="L32" s="1">
        <f t="shared" si="2"/>
        <v>11246.4</v>
      </c>
      <c r="M32" s="1">
        <v>81480</v>
      </c>
      <c r="N32" s="1"/>
      <c r="O32" s="1">
        <f t="shared" si="3"/>
        <v>97195.6</v>
      </c>
      <c r="P32" s="18">
        <v>81480</v>
      </c>
    </row>
    <row r="33" spans="1:16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VLOOKUP(A33,O_Grant!$A$4:$G$134,7,FALSE)</f>
        <v>72.61</v>
      </c>
      <c r="F33" s="1">
        <f>VLOOKUP(A33,'Academic Perf Data'!$A$4:$D$382,4,FALSE)</f>
        <v>36</v>
      </c>
      <c r="G33" s="64">
        <f>VLOOKUP(A33,'Academic Perf Data'!$A$4:$E$382,5,FALSE)</f>
        <v>0.67900000000000005</v>
      </c>
      <c r="H33" s="1">
        <f>VLOOKUP(A33,'Academic Perf Data'!$A$4:$F$382,6,FALSE)</f>
        <v>0</v>
      </c>
      <c r="I33" s="82">
        <f>VLOOKUP(A33,'Academic Perf Data'!$A$4:$G$382,7,FALSE)</f>
        <v>0</v>
      </c>
      <c r="J33" s="1">
        <f t="shared" si="0"/>
        <v>14522</v>
      </c>
      <c r="K33" s="1">
        <f t="shared" si="1"/>
        <v>10999.800000000001</v>
      </c>
      <c r="L33" s="1">
        <f t="shared" si="2"/>
        <v>0</v>
      </c>
      <c r="M33" s="1">
        <v>10863</v>
      </c>
      <c r="N33" s="1"/>
      <c r="O33" s="1">
        <f t="shared" si="3"/>
        <v>14522</v>
      </c>
      <c r="P33" s="18">
        <v>10863</v>
      </c>
    </row>
    <row r="34" spans="1:16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VLOOKUP(A34,O_Grant!$A$4:$G$134,7,FALSE)</f>
        <v>26.36</v>
      </c>
      <c r="F34" s="1">
        <f>VLOOKUP(A34,'Academic Perf Data'!$A$4:$D$382,4,FALSE)</f>
        <v>3</v>
      </c>
      <c r="G34" s="64">
        <f>VLOOKUP(A34,'Academic Perf Data'!$A$4:$E$382,5,FALSE)</f>
        <v>0.13600000000000001</v>
      </c>
      <c r="H34" s="1">
        <f>VLOOKUP(A34,'Academic Perf Data'!$A$4:$F$382,6,FALSE)</f>
        <v>0</v>
      </c>
      <c r="I34" s="82">
        <f>VLOOKUP(A34,'Academic Perf Data'!$A$4:$G$382,7,FALSE)</f>
        <v>0</v>
      </c>
      <c r="J34" s="1">
        <f t="shared" si="0"/>
        <v>5272</v>
      </c>
      <c r="K34" s="1">
        <f t="shared" si="1"/>
        <v>183.60000000000002</v>
      </c>
      <c r="L34" s="1">
        <f t="shared" si="2"/>
        <v>0</v>
      </c>
      <c r="M34" s="1">
        <v>3988.5</v>
      </c>
      <c r="N34" s="1"/>
      <c r="O34" s="1">
        <f t="shared" si="3"/>
        <v>5272</v>
      </c>
      <c r="P34" s="18">
        <v>3988.5</v>
      </c>
    </row>
    <row r="35" spans="1:16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VLOOKUP(A35,O_Grant!$A$4:$G$134,7,FALSE)</f>
        <v>28.71</v>
      </c>
      <c r="F35" s="1">
        <f>VLOOKUP(A35,'Academic Perf Data'!$A$4:$D$382,4,FALSE)</f>
        <v>0</v>
      </c>
      <c r="G35" s="64">
        <f>VLOOKUP(A35,'Academic Perf Data'!$A$4:$E$382,5,FALSE)</f>
        <v>0</v>
      </c>
      <c r="H35" s="1">
        <f>VLOOKUP(A35,'Academic Perf Data'!$A$4:$F$382,6,FALSE)</f>
        <v>3</v>
      </c>
      <c r="I35" s="82">
        <f>VLOOKUP(A35,'Academic Perf Data'!$A$4:$G$382,7,FALSE)</f>
        <v>0</v>
      </c>
      <c r="J35" s="1">
        <f t="shared" si="0"/>
        <v>5742</v>
      </c>
      <c r="K35" s="1">
        <f t="shared" si="1"/>
        <v>0</v>
      </c>
      <c r="L35" s="1">
        <f t="shared" si="2"/>
        <v>0</v>
      </c>
      <c r="M35" s="1">
        <v>4510.5</v>
      </c>
      <c r="N35" s="1"/>
      <c r="O35" s="1">
        <f t="shared" si="3"/>
        <v>5742</v>
      </c>
      <c r="P35" s="18">
        <v>4510.5</v>
      </c>
    </row>
    <row r="36" spans="1:16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VLOOKUP(A36,O_Grant!$A$4:$G$134,7,FALSE)</f>
        <v>154.94999999999999</v>
      </c>
      <c r="F36" s="1">
        <f>VLOOKUP(A36,'Academic Perf Data'!$A$4:$D$382,4,FALSE)</f>
        <v>50</v>
      </c>
      <c r="G36" s="64">
        <f>VLOOKUP(A36,'Academic Perf Data'!$A$4:$E$382,5,FALSE)</f>
        <v>0.505</v>
      </c>
      <c r="H36" s="1">
        <f>VLOOKUP(A36,'Academic Perf Data'!$A$4:$F$382,6,FALSE)</f>
        <v>0</v>
      </c>
      <c r="I36" s="82">
        <f>VLOOKUP(A36,'Academic Perf Data'!$A$4:$G$382,7,FALSE)</f>
        <v>0</v>
      </c>
      <c r="J36" s="1">
        <f t="shared" si="0"/>
        <v>3873.7499999999995</v>
      </c>
      <c r="K36" s="1">
        <f t="shared" si="1"/>
        <v>11362.499999999998</v>
      </c>
      <c r="L36" s="1">
        <f t="shared" si="2"/>
        <v>0</v>
      </c>
      <c r="M36" s="1">
        <v>3667</v>
      </c>
      <c r="N36" s="1"/>
      <c r="O36" s="1">
        <f t="shared" si="3"/>
        <v>3873.7499999999995</v>
      </c>
      <c r="P36" s="18">
        <v>3667</v>
      </c>
    </row>
    <row r="37" spans="1:16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VLOOKUP(A37,O_Grant!$A$4:$G$134,7,FALSE)</f>
        <v>890.67</v>
      </c>
      <c r="F37" s="1">
        <f>VLOOKUP(A37,'Academic Perf Data'!$A$4:$D$382,4,FALSE)</f>
        <v>126</v>
      </c>
      <c r="G37" s="64">
        <f>VLOOKUP(A37,'Academic Perf Data'!$A$4:$E$382,5,FALSE)</f>
        <v>0.51</v>
      </c>
      <c r="H37" s="1">
        <f>VLOOKUP(A37,'Academic Perf Data'!$A$4:$F$382,6,FALSE)</f>
        <v>22</v>
      </c>
      <c r="I37" s="82">
        <f>VLOOKUP(A37,'Academic Perf Data'!$A$4:$G$382,7,FALSE)</f>
        <v>0.40899999999999997</v>
      </c>
      <c r="J37" s="1">
        <f t="shared" si="0"/>
        <v>22266.75</v>
      </c>
      <c r="K37" s="1">
        <f t="shared" si="1"/>
        <v>28917.000000000004</v>
      </c>
      <c r="L37" s="1">
        <f t="shared" si="2"/>
        <v>4049.1</v>
      </c>
      <c r="M37" s="1">
        <v>22293.75</v>
      </c>
      <c r="N37" s="1"/>
      <c r="O37" s="1">
        <f t="shared" si="3"/>
        <v>18217.650000000001</v>
      </c>
      <c r="P37" s="18">
        <v>22293.75</v>
      </c>
    </row>
    <row r="38" spans="1:16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VLOOKUP(A38,O_Grant!$A$4:$G$134,7,FALSE)</f>
        <v>174.6</v>
      </c>
      <c r="F38" s="1">
        <f>VLOOKUP(A38,'Academic Perf Data'!$A$4:$D$382,4,FALSE)</f>
        <v>0</v>
      </c>
      <c r="G38" s="64">
        <f>VLOOKUP(A38,'Academic Perf Data'!$A$4:$E$382,5,FALSE)</f>
        <v>0</v>
      </c>
      <c r="H38" s="1">
        <f>VLOOKUP(A38,'Academic Perf Data'!$A$4:$F$382,6,FALSE)</f>
        <v>28</v>
      </c>
      <c r="I38" s="82">
        <f>VLOOKUP(A38,'Academic Perf Data'!$A$4:$G$382,7,FALSE)</f>
        <v>0.42899999999999999</v>
      </c>
      <c r="J38" s="1">
        <f t="shared" si="0"/>
        <v>34920</v>
      </c>
      <c r="K38" s="1">
        <f t="shared" si="1"/>
        <v>0</v>
      </c>
      <c r="L38" s="1">
        <f t="shared" si="2"/>
        <v>5405.4</v>
      </c>
      <c r="M38" s="1">
        <v>25573.5</v>
      </c>
      <c r="N38" s="1"/>
      <c r="O38" s="1">
        <f t="shared" si="3"/>
        <v>29514.6</v>
      </c>
      <c r="P38" s="18">
        <v>25573.5</v>
      </c>
    </row>
    <row r="39" spans="1:16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VLOOKUP(A39,O_Grant!$A$4:$G$134,7,FALSE)</f>
        <v>266.87</v>
      </c>
      <c r="F39" s="1">
        <f>VLOOKUP(A39,'Academic Perf Data'!$A$4:$D$382,4,FALSE)</f>
        <v>0</v>
      </c>
      <c r="G39" s="64">
        <f>VLOOKUP(A39,'Academic Perf Data'!$A$4:$E$382,5,FALSE)</f>
        <v>0</v>
      </c>
      <c r="H39" s="1">
        <f>VLOOKUP(A39,'Academic Perf Data'!$A$4:$F$382,6,FALSE)</f>
        <v>27</v>
      </c>
      <c r="I39" s="82">
        <f>VLOOKUP(A39,'Academic Perf Data'!$A$4:$G$382,7,FALSE)</f>
        <v>0.55600000000000005</v>
      </c>
      <c r="J39" s="1">
        <f t="shared" si="0"/>
        <v>53374</v>
      </c>
      <c r="K39" s="1">
        <f t="shared" si="1"/>
        <v>0</v>
      </c>
      <c r="L39" s="1">
        <f t="shared" si="2"/>
        <v>6755.4</v>
      </c>
      <c r="M39" s="1">
        <v>40390.5</v>
      </c>
      <c r="N39" s="1"/>
      <c r="O39" s="1">
        <f t="shared" si="3"/>
        <v>46618.6</v>
      </c>
      <c r="P39" s="18">
        <v>40390.5</v>
      </c>
    </row>
    <row r="40" spans="1:16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VLOOKUP(A40,O_Grant!$A$4:$G$134,7,FALSE)</f>
        <v>169.55</v>
      </c>
      <c r="F40" s="1">
        <f>VLOOKUP(A40,'Academic Perf Data'!$A$4:$D$382,4,FALSE)</f>
        <v>0</v>
      </c>
      <c r="G40" s="64">
        <f>VLOOKUP(A40,'Academic Perf Data'!$A$4:$E$382,5,FALSE)</f>
        <v>0</v>
      </c>
      <c r="H40" s="1">
        <f>VLOOKUP(A40,'Academic Perf Data'!$A$4:$F$382,6,FALSE)</f>
        <v>28</v>
      </c>
      <c r="I40" s="82">
        <f>VLOOKUP(A40,'Academic Perf Data'!$A$4:$G$382,7,FALSE)</f>
        <v>0.85699999999999998</v>
      </c>
      <c r="J40" s="1">
        <f t="shared" si="0"/>
        <v>33910</v>
      </c>
      <c r="K40" s="1">
        <f t="shared" si="1"/>
        <v>0</v>
      </c>
      <c r="L40" s="1">
        <f t="shared" si="2"/>
        <v>10798.2</v>
      </c>
      <c r="M40" s="1">
        <v>25023</v>
      </c>
      <c r="N40" s="1"/>
      <c r="O40" s="1">
        <f t="shared" si="3"/>
        <v>23111.8</v>
      </c>
      <c r="P40" s="18">
        <v>25023</v>
      </c>
    </row>
    <row r="41" spans="1:16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VLOOKUP(A41,O_Grant!$A$4:$G$134,7,FALSE)</f>
        <v>301.02</v>
      </c>
      <c r="F41" s="1">
        <f>VLOOKUP(A41,'Academic Perf Data'!$A$4:$D$382,4,FALSE)</f>
        <v>0</v>
      </c>
      <c r="G41" s="64">
        <f>VLOOKUP(A41,'Academic Perf Data'!$A$4:$E$382,5,FALSE)</f>
        <v>0</v>
      </c>
      <c r="H41" s="1">
        <f>VLOOKUP(A41,'Academic Perf Data'!$A$4:$F$382,6,FALSE)</f>
        <v>34</v>
      </c>
      <c r="I41" s="82">
        <f>VLOOKUP(A41,'Academic Perf Data'!$A$4:$G$382,7,FALSE)</f>
        <v>0.70599999999999996</v>
      </c>
      <c r="J41" s="1">
        <f t="shared" si="0"/>
        <v>60204</v>
      </c>
      <c r="K41" s="1">
        <f t="shared" si="1"/>
        <v>0</v>
      </c>
      <c r="L41" s="1">
        <f t="shared" si="2"/>
        <v>10801.8</v>
      </c>
      <c r="M41" s="1">
        <v>44710.5</v>
      </c>
      <c r="N41" s="1"/>
      <c r="O41" s="1">
        <f t="shared" si="3"/>
        <v>49402.2</v>
      </c>
      <c r="P41" s="18">
        <v>44710.5</v>
      </c>
    </row>
    <row r="42" spans="1:16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VLOOKUP(A42,O_Grant!$A$4:$G$134,7,FALSE)</f>
        <v>97.07</v>
      </c>
      <c r="F42" s="1">
        <f>VLOOKUP(A42,'Academic Perf Data'!$A$4:$D$382,4,FALSE)</f>
        <v>14</v>
      </c>
      <c r="G42" s="64">
        <f>VLOOKUP(A42,'Academic Perf Data'!$A$4:$E$382,5,FALSE)</f>
        <v>0.28599999999999998</v>
      </c>
      <c r="H42" s="1">
        <f>VLOOKUP(A42,'Academic Perf Data'!$A$4:$F$382,6,FALSE)</f>
        <v>0</v>
      </c>
      <c r="I42" s="82">
        <f>VLOOKUP(A42,'Academic Perf Data'!$A$4:$G$382,7,FALSE)</f>
        <v>0</v>
      </c>
      <c r="J42" s="1">
        <f t="shared" si="0"/>
        <v>19414</v>
      </c>
      <c r="K42" s="1">
        <f t="shared" si="1"/>
        <v>1801.7999999999997</v>
      </c>
      <c r="L42" s="1">
        <f t="shared" si="2"/>
        <v>0</v>
      </c>
      <c r="M42" s="1">
        <v>14508</v>
      </c>
      <c r="N42" s="1"/>
      <c r="O42" s="1">
        <f t="shared" si="3"/>
        <v>19414</v>
      </c>
      <c r="P42" s="18">
        <v>14508</v>
      </c>
    </row>
    <row r="43" spans="1:16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VLOOKUP(A43,O_Grant!$A$4:$G$134,7,FALSE)</f>
        <v>193.19</v>
      </c>
      <c r="F43" s="1">
        <f>VLOOKUP(A43,'Academic Perf Data'!$A$4:$D$382,4,FALSE)</f>
        <v>22</v>
      </c>
      <c r="G43" s="64">
        <f>VLOOKUP(A43,'Academic Perf Data'!$A$4:$E$382,5,FALSE)</f>
        <v>0.34899999999999998</v>
      </c>
      <c r="H43" s="1">
        <f>VLOOKUP(A43,'Academic Perf Data'!$A$4:$F$382,6,FALSE)</f>
        <v>0</v>
      </c>
      <c r="I43" s="82">
        <f>VLOOKUP(A43,'Academic Perf Data'!$A$4:$G$382,7,FALSE)</f>
        <v>0</v>
      </c>
      <c r="J43" s="1">
        <f t="shared" si="0"/>
        <v>38638</v>
      </c>
      <c r="K43" s="1">
        <f t="shared" si="1"/>
        <v>3455.099999999999</v>
      </c>
      <c r="L43" s="1">
        <f t="shared" si="2"/>
        <v>0</v>
      </c>
      <c r="M43" s="1">
        <v>29349</v>
      </c>
      <c r="N43" s="1"/>
      <c r="O43" s="1">
        <f t="shared" si="3"/>
        <v>38638</v>
      </c>
      <c r="P43" s="18">
        <v>29349</v>
      </c>
    </row>
    <row r="44" spans="1:16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VLOOKUP(A44,O_Grant!$A$4:$G$134,7,FALSE)</f>
        <v>134.47</v>
      </c>
      <c r="F44" s="1">
        <f>VLOOKUP(A44,'Academic Perf Data'!$A$4:$D$382,4,FALSE)</f>
        <v>0</v>
      </c>
      <c r="G44" s="64">
        <f>VLOOKUP(A44,'Academic Perf Data'!$A$4:$E$382,5,FALSE)</f>
        <v>0</v>
      </c>
      <c r="H44" s="1">
        <f>VLOOKUP(A44,'Academic Perf Data'!$A$4:$F$382,6,FALSE)</f>
        <v>0</v>
      </c>
      <c r="I44" s="82">
        <f>VLOOKUP(A44,'Academic Perf Data'!$A$4:$G$382,7,FALSE)</f>
        <v>0</v>
      </c>
      <c r="J44" s="1">
        <f t="shared" si="0"/>
        <v>26894</v>
      </c>
      <c r="K44" s="1">
        <f t="shared" si="1"/>
        <v>0</v>
      </c>
      <c r="L44" s="1">
        <f t="shared" si="2"/>
        <v>0</v>
      </c>
      <c r="M44" s="1">
        <v>20170.5</v>
      </c>
      <c r="N44" s="1"/>
      <c r="O44" s="1">
        <f t="shared" si="3"/>
        <v>26894</v>
      </c>
      <c r="P44" s="18">
        <v>20170.5</v>
      </c>
    </row>
    <row r="45" spans="1:16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VLOOKUP(A45,O_Grant!$A$4:$G$134,7,FALSE)</f>
        <v>27.15</v>
      </c>
      <c r="F45" s="1">
        <f>VLOOKUP(A45,'Academic Perf Data'!$A$4:$D$382,4,FALSE)</f>
        <v>0</v>
      </c>
      <c r="G45" s="64">
        <f>VLOOKUP(A45,'Academic Perf Data'!$A$4:$E$382,5,FALSE)</f>
        <v>0</v>
      </c>
      <c r="H45" s="1">
        <f>VLOOKUP(A45,'Academic Perf Data'!$A$4:$F$382,6,FALSE)</f>
        <v>0</v>
      </c>
      <c r="I45" s="82">
        <f>VLOOKUP(A45,'Academic Perf Data'!$A$4:$G$382,7,FALSE)</f>
        <v>0</v>
      </c>
      <c r="J45" s="1">
        <f t="shared" si="0"/>
        <v>5430</v>
      </c>
      <c r="K45" s="1">
        <f t="shared" si="1"/>
        <v>0</v>
      </c>
      <c r="L45" s="1">
        <f t="shared" si="2"/>
        <v>0</v>
      </c>
      <c r="M45" s="1">
        <v>4030.5</v>
      </c>
      <c r="N45" s="1"/>
      <c r="O45" s="1">
        <f t="shared" si="3"/>
        <v>5430</v>
      </c>
      <c r="P45" s="18">
        <v>4030.5</v>
      </c>
    </row>
    <row r="46" spans="1:16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VLOOKUP(A46,O_Grant!$A$4:$G$134,7,FALSE)</f>
        <v>699.99</v>
      </c>
      <c r="F46" s="1">
        <f>VLOOKUP(A46,'Academic Perf Data'!$A$4:$D$382,4,FALSE)</f>
        <v>0</v>
      </c>
      <c r="G46" s="64">
        <f>VLOOKUP(A46,'Academic Perf Data'!$A$4:$E$382,5,FALSE)</f>
        <v>0</v>
      </c>
      <c r="H46" s="1">
        <f>VLOOKUP(A46,'Academic Perf Data'!$A$4:$F$382,6,FALSE)</f>
        <v>74</v>
      </c>
      <c r="I46" s="82">
        <f>VLOOKUP(A46,'Academic Perf Data'!$A$4:$G$382,7,FALSE)</f>
        <v>0.63500000000000001</v>
      </c>
      <c r="J46" s="1">
        <f t="shared" si="0"/>
        <v>139998</v>
      </c>
      <c r="K46" s="1">
        <f t="shared" si="1"/>
        <v>0</v>
      </c>
      <c r="L46" s="1">
        <f t="shared" si="2"/>
        <v>21145.5</v>
      </c>
      <c r="M46" s="1">
        <v>105001.5</v>
      </c>
      <c r="N46" s="1"/>
      <c r="O46" s="1">
        <f t="shared" si="3"/>
        <v>118852.5</v>
      </c>
      <c r="P46" s="18">
        <v>105001.5</v>
      </c>
    </row>
    <row r="47" spans="1:16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VLOOKUP(A47,O_Grant!$A$4:$G$134,7,FALSE)</f>
        <v>483.48</v>
      </c>
      <c r="F47" s="1">
        <f>VLOOKUP(A47,'Academic Perf Data'!$A$4:$D$382,4,FALSE)</f>
        <v>0</v>
      </c>
      <c r="G47" s="64">
        <f>VLOOKUP(A47,'Academic Perf Data'!$A$4:$E$382,5,FALSE)</f>
        <v>0</v>
      </c>
      <c r="H47" s="1">
        <f>VLOOKUP(A47,'Academic Perf Data'!$A$4:$F$382,6,FALSE)</f>
        <v>66</v>
      </c>
      <c r="I47" s="82">
        <f>VLOOKUP(A47,'Academic Perf Data'!$A$4:$G$382,7,FALSE)</f>
        <v>0.59099999999999997</v>
      </c>
      <c r="J47" s="1">
        <f t="shared" si="0"/>
        <v>96696</v>
      </c>
      <c r="K47" s="1">
        <f t="shared" si="1"/>
        <v>0</v>
      </c>
      <c r="L47" s="1">
        <f t="shared" si="2"/>
        <v>17552.7</v>
      </c>
      <c r="M47" s="1">
        <v>76134</v>
      </c>
      <c r="N47" s="1"/>
      <c r="O47" s="1">
        <f t="shared" si="3"/>
        <v>79143.3</v>
      </c>
      <c r="P47" s="18">
        <v>76134</v>
      </c>
    </row>
    <row r="48" spans="1:16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VLOOKUP(A48,O_Grant!$A$4:$G$134,7,FALSE)</f>
        <v>352.21</v>
      </c>
      <c r="F48" s="1">
        <f>VLOOKUP(A48,'Academic Perf Data'!$A$4:$D$382,4,FALSE)</f>
        <v>0</v>
      </c>
      <c r="G48" s="64">
        <f>VLOOKUP(A48,'Academic Perf Data'!$A$4:$E$382,5,FALSE)</f>
        <v>0</v>
      </c>
      <c r="H48" s="1">
        <f>VLOOKUP(A48,'Academic Perf Data'!$A$4:$F$382,6,FALSE)</f>
        <v>47</v>
      </c>
      <c r="I48" s="82">
        <f>VLOOKUP(A48,'Academic Perf Data'!$A$4:$G$382,7,FALSE)</f>
        <v>0.63800000000000001</v>
      </c>
      <c r="J48" s="1">
        <f t="shared" si="0"/>
        <v>70442</v>
      </c>
      <c r="K48" s="1">
        <f t="shared" si="1"/>
        <v>0</v>
      </c>
      <c r="L48" s="1">
        <f t="shared" si="2"/>
        <v>13493.7</v>
      </c>
      <c r="M48" s="1">
        <v>52618.5</v>
      </c>
      <c r="N48" s="1"/>
      <c r="O48" s="1">
        <f t="shared" si="3"/>
        <v>56948.3</v>
      </c>
      <c r="P48" s="18">
        <v>52618.5</v>
      </c>
    </row>
    <row r="49" spans="1:16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VLOOKUP(A49,O_Grant!$A$4:$G$134,7,FALSE)</f>
        <v>666.47</v>
      </c>
      <c r="F49" s="1">
        <f>VLOOKUP(A49,'Academic Perf Data'!$A$4:$D$382,4,FALSE)</f>
        <v>0</v>
      </c>
      <c r="G49" s="64">
        <f>VLOOKUP(A49,'Academic Perf Data'!$A$4:$E$382,5,FALSE)</f>
        <v>0</v>
      </c>
      <c r="H49" s="1">
        <f>VLOOKUP(A49,'Academic Perf Data'!$A$4:$F$382,6,FALSE)</f>
        <v>59</v>
      </c>
      <c r="I49" s="82">
        <f>VLOOKUP(A49,'Academic Perf Data'!$A$4:$G$382,7,FALSE)</f>
        <v>0.71199999999999997</v>
      </c>
      <c r="J49" s="1">
        <f t="shared" si="0"/>
        <v>133294</v>
      </c>
      <c r="K49" s="1">
        <f t="shared" si="1"/>
        <v>0</v>
      </c>
      <c r="L49" s="1">
        <f t="shared" si="2"/>
        <v>18903.599999999999</v>
      </c>
      <c r="M49" s="1">
        <v>94918.5</v>
      </c>
      <c r="N49" s="1"/>
      <c r="O49" s="1">
        <f t="shared" si="3"/>
        <v>114390.39999999999</v>
      </c>
      <c r="P49" s="18">
        <v>94918.5</v>
      </c>
    </row>
    <row r="50" spans="1:16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VLOOKUP(A50,O_Grant!$A$4:$G$134,7,FALSE)</f>
        <v>531.96</v>
      </c>
      <c r="F50" s="1">
        <f>VLOOKUP(A50,'Academic Perf Data'!$A$4:$D$382,4,FALSE)</f>
        <v>0</v>
      </c>
      <c r="G50" s="64">
        <f>VLOOKUP(A50,'Academic Perf Data'!$A$4:$E$382,5,FALSE)</f>
        <v>0</v>
      </c>
      <c r="H50" s="1">
        <f>VLOOKUP(A50,'Academic Perf Data'!$A$4:$F$382,6,FALSE)</f>
        <v>64</v>
      </c>
      <c r="I50" s="82">
        <f>VLOOKUP(A50,'Academic Perf Data'!$A$4:$G$382,7,FALSE)</f>
        <v>0.65600000000000003</v>
      </c>
      <c r="J50" s="1">
        <f t="shared" si="0"/>
        <v>106392</v>
      </c>
      <c r="K50" s="1">
        <f t="shared" si="1"/>
        <v>0</v>
      </c>
      <c r="L50" s="1">
        <f t="shared" si="2"/>
        <v>18892.8</v>
      </c>
      <c r="M50" s="1">
        <v>76698</v>
      </c>
      <c r="N50" s="1"/>
      <c r="O50" s="1">
        <f t="shared" si="3"/>
        <v>87499.199999999997</v>
      </c>
      <c r="P50" s="18">
        <v>76698</v>
      </c>
    </row>
    <row r="51" spans="1:16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VLOOKUP(A51,O_Grant!$A$4:$G$134,7,FALSE)</f>
        <v>678.46</v>
      </c>
      <c r="F51" s="1">
        <f>VLOOKUP(A51,'Academic Perf Data'!$A$4:$D$382,4,FALSE)</f>
        <v>0</v>
      </c>
      <c r="G51" s="64">
        <f>VLOOKUP(A51,'Academic Perf Data'!$A$4:$E$382,5,FALSE)</f>
        <v>0</v>
      </c>
      <c r="H51" s="1">
        <f>VLOOKUP(A51,'Academic Perf Data'!$A$4:$F$382,6,FALSE)</f>
        <v>62</v>
      </c>
      <c r="I51" s="82">
        <f>VLOOKUP(A51,'Academic Perf Data'!$A$4:$G$382,7,FALSE)</f>
        <v>1</v>
      </c>
      <c r="J51" s="1">
        <f t="shared" si="0"/>
        <v>135692</v>
      </c>
      <c r="K51" s="1">
        <f t="shared" si="1"/>
        <v>0</v>
      </c>
      <c r="L51" s="1">
        <f t="shared" si="2"/>
        <v>27900</v>
      </c>
      <c r="M51" s="1">
        <v>101364</v>
      </c>
      <c r="N51" s="1"/>
      <c r="O51" s="1">
        <f t="shared" si="3"/>
        <v>107792</v>
      </c>
      <c r="P51" s="18">
        <v>101364</v>
      </c>
    </row>
    <row r="52" spans="1:16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VLOOKUP(A52,O_Grant!$A$4:$G$134,7,FALSE)</f>
        <v>491.12</v>
      </c>
      <c r="F52" s="1">
        <f>VLOOKUP(A52,'Academic Perf Data'!$A$4:$D$382,4,FALSE)</f>
        <v>0</v>
      </c>
      <c r="G52" s="64">
        <f>VLOOKUP(A52,'Academic Perf Data'!$A$4:$E$382,5,FALSE)</f>
        <v>0</v>
      </c>
      <c r="H52" s="1">
        <f>VLOOKUP(A52,'Academic Perf Data'!$A$4:$F$382,6,FALSE)</f>
        <v>57</v>
      </c>
      <c r="I52" s="82">
        <f>VLOOKUP(A52,'Academic Perf Data'!$A$4:$G$382,7,FALSE)</f>
        <v>0.64900000000000002</v>
      </c>
      <c r="J52" s="1">
        <f t="shared" si="0"/>
        <v>98224</v>
      </c>
      <c r="K52" s="1">
        <f t="shared" si="1"/>
        <v>0</v>
      </c>
      <c r="L52" s="1">
        <f t="shared" si="2"/>
        <v>16646.849999999999</v>
      </c>
      <c r="M52" s="1">
        <v>78187.5</v>
      </c>
      <c r="N52" s="1"/>
      <c r="O52" s="1">
        <f t="shared" si="3"/>
        <v>81577.149999999994</v>
      </c>
      <c r="P52" s="18">
        <v>78187.5</v>
      </c>
    </row>
    <row r="53" spans="1:16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VLOOKUP(A53,O_Grant!$A$4:$G$134,7,FALSE)</f>
        <v>539.35</v>
      </c>
      <c r="F53" s="1">
        <f>VLOOKUP(A53,'Academic Perf Data'!$A$4:$D$382,4,FALSE)</f>
        <v>0</v>
      </c>
      <c r="G53" s="64">
        <f>VLOOKUP(A53,'Academic Perf Data'!$A$4:$E$382,5,FALSE)</f>
        <v>0</v>
      </c>
      <c r="H53" s="1">
        <f>VLOOKUP(A53,'Academic Perf Data'!$A$4:$F$382,6,FALSE)</f>
        <v>72</v>
      </c>
      <c r="I53" s="82">
        <f>VLOOKUP(A53,'Academic Perf Data'!$A$4:$G$382,7,FALSE)</f>
        <v>0.70799999999999996</v>
      </c>
      <c r="J53" s="1">
        <f t="shared" si="0"/>
        <v>107870</v>
      </c>
      <c r="K53" s="1">
        <f t="shared" si="1"/>
        <v>0</v>
      </c>
      <c r="L53" s="1">
        <f t="shared" si="2"/>
        <v>22939.200000000001</v>
      </c>
      <c r="M53" s="1">
        <v>87859.5</v>
      </c>
      <c r="N53" s="1"/>
      <c r="O53" s="1">
        <f t="shared" si="3"/>
        <v>84930.8</v>
      </c>
      <c r="P53" s="18">
        <v>87859.5</v>
      </c>
    </row>
    <row r="54" spans="1:16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VLOOKUP(A54,O_Grant!$A$4:$G$134,7,FALSE)</f>
        <v>323</v>
      </c>
      <c r="F54" s="1">
        <f>VLOOKUP(A54,'Academic Perf Data'!$A$4:$D$382,4,FALSE)</f>
        <v>20</v>
      </c>
      <c r="G54" s="64">
        <f>VLOOKUP(A54,'Academic Perf Data'!$A$4:$E$382,5,FALSE)</f>
        <v>0.27800000000000002</v>
      </c>
      <c r="H54" s="1">
        <f>VLOOKUP(A54,'Academic Perf Data'!$A$4:$F$382,6,FALSE)</f>
        <v>24</v>
      </c>
      <c r="I54" s="82">
        <f>VLOOKUP(A54,'Academic Perf Data'!$A$4:$G$382,7,FALSE)</f>
        <v>0.16700000000000001</v>
      </c>
      <c r="J54" s="1">
        <f t="shared" si="0"/>
        <v>64600</v>
      </c>
      <c r="K54" s="1">
        <f t="shared" si="1"/>
        <v>2502</v>
      </c>
      <c r="L54" s="1">
        <f t="shared" si="2"/>
        <v>1803.6</v>
      </c>
      <c r="M54" s="1">
        <v>47049</v>
      </c>
      <c r="N54" s="1"/>
      <c r="O54" s="1">
        <f t="shared" si="3"/>
        <v>62796.4</v>
      </c>
      <c r="P54" s="18">
        <v>47049</v>
      </c>
    </row>
    <row r="55" spans="1:16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VLOOKUP(A55,O_Grant!$A$4:$G$134,7,FALSE)</f>
        <v>248.35</v>
      </c>
      <c r="F55" s="1">
        <f>VLOOKUP(A55,'Academic Perf Data'!$A$4:$D$382,4,FALSE)</f>
        <v>0</v>
      </c>
      <c r="G55" s="64">
        <f>VLOOKUP(A55,'Academic Perf Data'!$A$4:$E$382,5,FALSE)</f>
        <v>0</v>
      </c>
      <c r="H55" s="1">
        <f>VLOOKUP(A55,'Academic Perf Data'!$A$4:$F$382,6,FALSE)</f>
        <v>28</v>
      </c>
      <c r="I55" s="82">
        <f>VLOOKUP(A55,'Academic Perf Data'!$A$4:$G$382,7,FALSE)</f>
        <v>0.57099999999999995</v>
      </c>
      <c r="J55" s="1">
        <f t="shared" si="0"/>
        <v>49670</v>
      </c>
      <c r="K55" s="1">
        <f t="shared" si="1"/>
        <v>0</v>
      </c>
      <c r="L55" s="1">
        <f t="shared" si="2"/>
        <v>7194.6</v>
      </c>
      <c r="M55" s="1">
        <v>37416</v>
      </c>
      <c r="N55" s="1"/>
      <c r="O55" s="1">
        <f t="shared" si="3"/>
        <v>42475.4</v>
      </c>
      <c r="P55" s="18">
        <v>37416</v>
      </c>
    </row>
    <row r="56" spans="1:16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VLOOKUP(A56,O_Grant!$A$4:$G$134,7,FALSE)</f>
        <v>135.12</v>
      </c>
      <c r="F56" s="1">
        <f>VLOOKUP(A56,'Academic Perf Data'!$A$4:$D$382,4,FALSE)</f>
        <v>0</v>
      </c>
      <c r="G56" s="64">
        <f>VLOOKUP(A56,'Academic Perf Data'!$A$4:$E$382,5,FALSE)</f>
        <v>0</v>
      </c>
      <c r="H56" s="1">
        <f>VLOOKUP(A56,'Academic Perf Data'!$A$4:$F$382,6,FALSE)</f>
        <v>21</v>
      </c>
      <c r="I56" s="82">
        <f>VLOOKUP(A56,'Academic Perf Data'!$A$4:$G$382,7,FALSE)</f>
        <v>0.42899999999999999</v>
      </c>
      <c r="J56" s="1">
        <f t="shared" si="0"/>
        <v>27024</v>
      </c>
      <c r="K56" s="1">
        <f t="shared" si="1"/>
        <v>0</v>
      </c>
      <c r="L56" s="1">
        <f t="shared" si="2"/>
        <v>4054.05</v>
      </c>
      <c r="M56" s="1">
        <v>18921</v>
      </c>
      <c r="N56" s="1"/>
      <c r="O56" s="1">
        <f t="shared" si="3"/>
        <v>22969.95</v>
      </c>
      <c r="P56" s="18">
        <v>18921</v>
      </c>
    </row>
    <row r="57" spans="1:16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VLOOKUP(A57,O_Grant!$A$4:$G$134,7,FALSE)</f>
        <v>663.96</v>
      </c>
      <c r="F57" s="1">
        <f>VLOOKUP(A57,'Academic Perf Data'!$A$4:$D$382,4,FALSE)</f>
        <v>0</v>
      </c>
      <c r="G57" s="64">
        <f>VLOOKUP(A57,'Academic Perf Data'!$A$4:$E$382,5,FALSE)</f>
        <v>0</v>
      </c>
      <c r="H57" s="1">
        <f>VLOOKUP(A57,'Academic Perf Data'!$A$4:$F$382,6,FALSE)</f>
        <v>77</v>
      </c>
      <c r="I57" s="82">
        <f>VLOOKUP(A57,'Academic Perf Data'!$A$4:$G$382,7,FALSE)</f>
        <v>0.68799999999999994</v>
      </c>
      <c r="J57" s="1">
        <f t="shared" si="0"/>
        <v>132792</v>
      </c>
      <c r="K57" s="1">
        <f t="shared" si="1"/>
        <v>0</v>
      </c>
      <c r="L57" s="1">
        <f t="shared" si="2"/>
        <v>23839.200000000001</v>
      </c>
      <c r="M57" s="1">
        <v>104022</v>
      </c>
      <c r="N57" s="1"/>
      <c r="O57" s="1">
        <f t="shared" si="3"/>
        <v>108952.8</v>
      </c>
      <c r="P57" s="18">
        <v>104022</v>
      </c>
    </row>
    <row r="58" spans="1:16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VLOOKUP(A58,O_Grant!$A$4:$G$134,7,FALSE)</f>
        <v>37.200000000000003</v>
      </c>
      <c r="F58" s="1">
        <f>VLOOKUP(A58,'Academic Perf Data'!$A$4:$D$382,4,FALSE)</f>
        <v>18</v>
      </c>
      <c r="G58" s="64">
        <f>VLOOKUP(A58,'Academic Perf Data'!$A$4:$E$382,5,FALSE)</f>
        <v>0.72</v>
      </c>
      <c r="H58" s="1">
        <f>VLOOKUP(A58,'Academic Perf Data'!$A$4:$F$382,6,FALSE)</f>
        <v>0</v>
      </c>
      <c r="I58" s="82">
        <f>VLOOKUP(A58,'Academic Perf Data'!$A$4:$G$382,7,FALSE)</f>
        <v>0</v>
      </c>
      <c r="J58" s="1">
        <f t="shared" si="0"/>
        <v>7440.0000000000009</v>
      </c>
      <c r="K58" s="1">
        <f t="shared" si="1"/>
        <v>5831.9999999999991</v>
      </c>
      <c r="L58" s="1">
        <f t="shared" si="2"/>
        <v>0</v>
      </c>
      <c r="M58" s="1">
        <v>6103.5</v>
      </c>
      <c r="N58" s="1"/>
      <c r="O58" s="1">
        <f t="shared" si="3"/>
        <v>7440.0000000000009</v>
      </c>
      <c r="P58" s="18">
        <v>6103.5</v>
      </c>
    </row>
    <row r="59" spans="1:16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VLOOKUP(A59,O_Grant!$A$4:$G$134,7,FALSE)</f>
        <v>81.77</v>
      </c>
      <c r="F59" s="1">
        <f>VLOOKUP(A59,'Academic Perf Data'!$A$4:$D$382,4,FALSE)</f>
        <v>9</v>
      </c>
      <c r="G59" s="64">
        <f>VLOOKUP(A59,'Academic Perf Data'!$A$4:$E$382,5,FALSE)</f>
        <v>0.56299999999999994</v>
      </c>
      <c r="H59" s="1">
        <f>VLOOKUP(A59,'Academic Perf Data'!$A$4:$F$382,6,FALSE)</f>
        <v>0</v>
      </c>
      <c r="I59" s="82">
        <f>VLOOKUP(A59,'Academic Perf Data'!$A$4:$G$382,7,FALSE)</f>
        <v>0</v>
      </c>
      <c r="J59" s="1">
        <f t="shared" si="0"/>
        <v>16354</v>
      </c>
      <c r="K59" s="1">
        <f t="shared" si="1"/>
        <v>2280.1499999999996</v>
      </c>
      <c r="L59" s="1">
        <f t="shared" si="2"/>
        <v>0</v>
      </c>
      <c r="M59" s="1">
        <v>12640.5</v>
      </c>
      <c r="N59" s="1"/>
      <c r="O59" s="1">
        <f t="shared" si="3"/>
        <v>16354</v>
      </c>
      <c r="P59" s="18">
        <v>12640.5</v>
      </c>
    </row>
    <row r="60" spans="1:16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VLOOKUP(A60,O_Grant!$A$4:$G$134,7,FALSE)</f>
        <v>90.3</v>
      </c>
      <c r="F60" s="1">
        <f>VLOOKUP(A60,'Academic Perf Data'!$A$4:$D$382,4,FALSE)</f>
        <v>0</v>
      </c>
      <c r="G60" s="64">
        <f>VLOOKUP(A60,'Academic Perf Data'!$A$4:$E$382,5,FALSE)</f>
        <v>0</v>
      </c>
      <c r="H60" s="1">
        <f>VLOOKUP(A60,'Academic Perf Data'!$A$4:$F$382,6,FALSE)</f>
        <v>0</v>
      </c>
      <c r="I60" s="82">
        <f>VLOOKUP(A60,'Academic Perf Data'!$A$4:$G$382,7,FALSE)</f>
        <v>0</v>
      </c>
      <c r="J60" s="1">
        <f t="shared" si="0"/>
        <v>18060</v>
      </c>
      <c r="K60" s="1">
        <f t="shared" si="1"/>
        <v>0</v>
      </c>
      <c r="L60" s="1">
        <f t="shared" si="2"/>
        <v>0</v>
      </c>
      <c r="M60" s="1">
        <v>13612.5</v>
      </c>
      <c r="N60" s="1"/>
      <c r="O60" s="1">
        <f t="shared" si="3"/>
        <v>18060</v>
      </c>
      <c r="P60" s="18">
        <v>13612.5</v>
      </c>
    </row>
    <row r="61" spans="1:16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VLOOKUP(A61,O_Grant!$A$4:$G$134,7,FALSE)</f>
        <v>99.02</v>
      </c>
      <c r="F61" s="1">
        <f>VLOOKUP(A61,'Academic Perf Data'!$A$4:$D$382,4,FALSE)</f>
        <v>0</v>
      </c>
      <c r="G61" s="64">
        <f>VLOOKUP(A61,'Academic Perf Data'!$A$4:$E$382,5,FALSE)</f>
        <v>0</v>
      </c>
      <c r="H61" s="1">
        <f>VLOOKUP(A61,'Academic Perf Data'!$A$4:$F$382,6,FALSE)</f>
        <v>0</v>
      </c>
      <c r="I61" s="82">
        <f>VLOOKUP(A61,'Academic Perf Data'!$A$4:$G$382,7,FALSE)</f>
        <v>0</v>
      </c>
      <c r="J61" s="1">
        <f t="shared" si="0"/>
        <v>19804</v>
      </c>
      <c r="K61" s="1">
        <f t="shared" si="1"/>
        <v>0</v>
      </c>
      <c r="L61" s="1">
        <f t="shared" si="2"/>
        <v>0</v>
      </c>
      <c r="M61" s="1">
        <v>14824.5</v>
      </c>
      <c r="N61" s="1"/>
      <c r="O61" s="1">
        <f t="shared" si="3"/>
        <v>19804</v>
      </c>
      <c r="P61" s="18">
        <v>14824.5</v>
      </c>
    </row>
    <row r="62" spans="1:16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VLOOKUP(A62,O_Grant!$A$4:$G$134,7,FALSE)</f>
        <v>301.14999999999998</v>
      </c>
      <c r="F62" s="1">
        <f>VLOOKUP(A62,'Academic Perf Data'!$A$4:$D$382,4,FALSE)</f>
        <v>0</v>
      </c>
      <c r="G62" s="64">
        <f>VLOOKUP(A62,'Academic Perf Data'!$A$4:$E$382,5,FALSE)</f>
        <v>0</v>
      </c>
      <c r="H62" s="1">
        <f>VLOOKUP(A62,'Academic Perf Data'!$A$4:$F$382,6,FALSE)</f>
        <v>32</v>
      </c>
      <c r="I62" s="82">
        <f>VLOOKUP(A62,'Academic Perf Data'!$A$4:$G$382,7,FALSE)</f>
        <v>0.75</v>
      </c>
      <c r="J62" s="1">
        <f t="shared" si="0"/>
        <v>60229.999999999993</v>
      </c>
      <c r="K62" s="1">
        <f t="shared" si="1"/>
        <v>0</v>
      </c>
      <c r="L62" s="1">
        <f t="shared" si="2"/>
        <v>10800</v>
      </c>
      <c r="M62" s="1">
        <v>45363</v>
      </c>
      <c r="N62" s="1"/>
      <c r="O62" s="1">
        <f t="shared" si="3"/>
        <v>49429.999999999993</v>
      </c>
      <c r="P62" s="18">
        <v>45363</v>
      </c>
    </row>
    <row r="63" spans="1:16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VLOOKUP(A63,O_Grant!$A$4:$G$134,7,FALSE)</f>
        <v>211.95</v>
      </c>
      <c r="F63" s="1">
        <f>VLOOKUP(A63,'Academic Perf Data'!$A$4:$D$382,4,FALSE)</f>
        <v>8</v>
      </c>
      <c r="G63" s="64">
        <f>VLOOKUP(A63,'Academic Perf Data'!$A$4:$E$382,5,FALSE)</f>
        <v>0.25</v>
      </c>
      <c r="H63" s="1">
        <f>VLOOKUP(A63,'Academic Perf Data'!$A$4:$F$382,6,FALSE)</f>
        <v>0</v>
      </c>
      <c r="I63" s="82">
        <f>VLOOKUP(A63,'Academic Perf Data'!$A$4:$G$382,7,FALSE)</f>
        <v>0</v>
      </c>
      <c r="J63" s="1">
        <f t="shared" si="0"/>
        <v>42390</v>
      </c>
      <c r="K63" s="1">
        <f t="shared" si="1"/>
        <v>900</v>
      </c>
      <c r="L63" s="1">
        <f t="shared" si="2"/>
        <v>0</v>
      </c>
      <c r="M63" s="1">
        <v>29521.5</v>
      </c>
      <c r="N63" s="1"/>
      <c r="O63" s="1">
        <f t="shared" si="3"/>
        <v>42390</v>
      </c>
      <c r="P63" s="18">
        <v>29521.5</v>
      </c>
    </row>
    <row r="64" spans="1:16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VLOOKUP(A64,O_Grant!$A$4:$G$134,7,FALSE)</f>
        <v>105.22</v>
      </c>
      <c r="F64" s="1">
        <f>VLOOKUP(A64,'Academic Perf Data'!$A$4:$D$382,4,FALSE)</f>
        <v>5</v>
      </c>
      <c r="G64" s="64">
        <f>VLOOKUP(A64,'Academic Perf Data'!$A$4:$E$382,5,FALSE)</f>
        <v>0.71399999999999997</v>
      </c>
      <c r="H64" s="1">
        <f>VLOOKUP(A64,'Academic Perf Data'!$A$4:$F$382,6,FALSE)</f>
        <v>0</v>
      </c>
      <c r="I64" s="82">
        <f>VLOOKUP(A64,'Academic Perf Data'!$A$4:$G$382,7,FALSE)</f>
        <v>0</v>
      </c>
      <c r="J64" s="1">
        <f t="shared" si="0"/>
        <v>21044</v>
      </c>
      <c r="K64" s="1">
        <f t="shared" si="1"/>
        <v>1606.5</v>
      </c>
      <c r="L64" s="1">
        <f t="shared" si="2"/>
        <v>0</v>
      </c>
      <c r="M64" s="1">
        <v>15687</v>
      </c>
      <c r="N64" s="1"/>
      <c r="O64" s="1">
        <f t="shared" si="3"/>
        <v>21044</v>
      </c>
      <c r="P64" s="18">
        <v>15687</v>
      </c>
    </row>
    <row r="65" spans="1:16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VLOOKUP(A65,O_Grant!$A$4:$G$134,7,FALSE)</f>
        <v>125.62</v>
      </c>
      <c r="F65" s="1">
        <f>VLOOKUP(A65,'Academic Perf Data'!$A$4:$D$382,4,FALSE)</f>
        <v>12</v>
      </c>
      <c r="G65" s="64">
        <f>VLOOKUP(A65,'Academic Perf Data'!$A$4:$E$382,5,FALSE)</f>
        <v>0.54500000000000004</v>
      </c>
      <c r="H65" s="1">
        <f>VLOOKUP(A65,'Academic Perf Data'!$A$4:$F$382,6,FALSE)</f>
        <v>0</v>
      </c>
      <c r="I65" s="82">
        <f>VLOOKUP(A65,'Academic Perf Data'!$A$4:$G$382,7,FALSE)</f>
        <v>0</v>
      </c>
      <c r="J65" s="1">
        <f t="shared" si="0"/>
        <v>25124</v>
      </c>
      <c r="K65" s="1">
        <f t="shared" si="1"/>
        <v>2943.0000000000005</v>
      </c>
      <c r="L65" s="1">
        <f t="shared" si="2"/>
        <v>0</v>
      </c>
      <c r="M65" s="1">
        <v>18756</v>
      </c>
      <c r="N65" s="1"/>
      <c r="O65" s="1">
        <f t="shared" si="3"/>
        <v>25124</v>
      </c>
      <c r="P65" s="18">
        <v>18756</v>
      </c>
    </row>
    <row r="66" spans="1:16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VLOOKUP(A66,O_Grant!$A$4:$G$134,7,FALSE)</f>
        <v>201.21</v>
      </c>
      <c r="F66" s="1">
        <f>VLOOKUP(A66,'Academic Perf Data'!$A$4:$D$382,4,FALSE)</f>
        <v>0</v>
      </c>
      <c r="G66" s="64">
        <f>VLOOKUP(A66,'Academic Perf Data'!$A$4:$E$382,5,FALSE)</f>
        <v>0</v>
      </c>
      <c r="H66" s="1">
        <f>VLOOKUP(A66,'Academic Perf Data'!$A$4:$F$382,6,FALSE)</f>
        <v>30</v>
      </c>
      <c r="I66" s="82">
        <f>VLOOKUP(A66,'Academic Perf Data'!$A$4:$G$382,7,FALSE)</f>
        <v>0.63300000000000001</v>
      </c>
      <c r="J66" s="1">
        <f t="shared" si="0"/>
        <v>40242</v>
      </c>
      <c r="K66" s="1">
        <f t="shared" si="1"/>
        <v>0</v>
      </c>
      <c r="L66" s="1">
        <f t="shared" si="2"/>
        <v>8545.5</v>
      </c>
      <c r="M66" s="1">
        <v>29505</v>
      </c>
      <c r="N66" s="1"/>
      <c r="O66" s="1">
        <f t="shared" si="3"/>
        <v>31696.5</v>
      </c>
      <c r="P66" s="18">
        <v>29505</v>
      </c>
    </row>
    <row r="67" spans="1:16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VLOOKUP(A67,O_Grant!$A$4:$G$134,7,FALSE)</f>
        <v>68.760000000000005</v>
      </c>
      <c r="F67" s="1">
        <f>VLOOKUP(A67,'Academic Perf Data'!$A$4:$D$382,4,FALSE)</f>
        <v>0</v>
      </c>
      <c r="G67" s="64">
        <f>VLOOKUP(A67,'Academic Perf Data'!$A$4:$E$382,5,FALSE)</f>
        <v>0</v>
      </c>
      <c r="H67" s="1">
        <f>VLOOKUP(A67,'Academic Perf Data'!$A$4:$F$382,6,FALSE)</f>
        <v>10</v>
      </c>
      <c r="I67" s="82">
        <f>VLOOKUP(A67,'Academic Perf Data'!$A$4:$G$382,7,FALSE)</f>
        <v>0.7</v>
      </c>
      <c r="J67" s="1">
        <f t="shared" si="0"/>
        <v>13752.000000000002</v>
      </c>
      <c r="K67" s="1">
        <f t="shared" si="1"/>
        <v>0</v>
      </c>
      <c r="L67" s="1">
        <f t="shared" si="2"/>
        <v>3150</v>
      </c>
      <c r="M67" s="1">
        <v>10246.5</v>
      </c>
      <c r="N67" s="1"/>
      <c r="O67" s="1">
        <f t="shared" si="3"/>
        <v>10602.000000000002</v>
      </c>
      <c r="P67" s="18">
        <v>10246.5</v>
      </c>
    </row>
    <row r="68" spans="1:16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VLOOKUP(A68,O_Grant!$A$4:$G$134,7,FALSE)</f>
        <v>182.91</v>
      </c>
      <c r="F68" s="1">
        <f>VLOOKUP(A68,'Academic Perf Data'!$A$4:$D$382,4,FALSE)</f>
        <v>12</v>
      </c>
      <c r="G68" s="64">
        <f>VLOOKUP(A68,'Academic Perf Data'!$A$4:$E$382,5,FALSE)</f>
        <v>0.92300000000000004</v>
      </c>
      <c r="H68" s="1">
        <f>VLOOKUP(A68,'Academic Perf Data'!$A$4:$F$382,6,FALSE)</f>
        <v>6</v>
      </c>
      <c r="I68" s="82">
        <f>VLOOKUP(A68,'Academic Perf Data'!$A$4:$G$382,7,FALSE)</f>
        <v>0.5</v>
      </c>
      <c r="J68" s="1">
        <f t="shared" si="0"/>
        <v>36582</v>
      </c>
      <c r="K68" s="1">
        <f t="shared" si="1"/>
        <v>4984.2</v>
      </c>
      <c r="L68" s="1">
        <f t="shared" si="2"/>
        <v>1350</v>
      </c>
      <c r="M68" s="1">
        <v>27330</v>
      </c>
      <c r="N68" s="1"/>
      <c r="O68" s="1">
        <f t="shared" si="3"/>
        <v>35232</v>
      </c>
      <c r="P68" s="18">
        <v>27330</v>
      </c>
    </row>
    <row r="69" spans="1:16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VLOOKUP(A69,O_Grant!$A$4:$G$134,7,FALSE)</f>
        <v>86.14</v>
      </c>
      <c r="F69" s="1">
        <f>VLOOKUP(A69,'Academic Perf Data'!$A$4:$D$382,4,FALSE)</f>
        <v>6</v>
      </c>
      <c r="G69" s="64">
        <f>VLOOKUP(A69,'Academic Perf Data'!$A$4:$E$382,5,FALSE)</f>
        <v>0.75</v>
      </c>
      <c r="H69" s="1">
        <f>VLOOKUP(A69,'Academic Perf Data'!$A$4:$F$382,6,FALSE)</f>
        <v>0</v>
      </c>
      <c r="I69" s="82">
        <f>VLOOKUP(A69,'Academic Perf Data'!$A$4:$G$382,7,FALSE)</f>
        <v>0</v>
      </c>
      <c r="J69" s="1">
        <f t="shared" ref="J69:J132" si="4">IF(D69="YES",(E69*$F$1),(E69*$F$2))</f>
        <v>17228</v>
      </c>
      <c r="K69" s="1">
        <f t="shared" ref="K69:K132" si="5">F69*G69*$L$2*$K$2</f>
        <v>2024.9999999999998</v>
      </c>
      <c r="L69" s="1">
        <f t="shared" ref="L69:L132" si="6">ROUND(H69*I69*$K$2*$L$2,2)</f>
        <v>0</v>
      </c>
      <c r="M69" s="1">
        <v>12988.5</v>
      </c>
      <c r="N69" s="1"/>
      <c r="O69" s="1">
        <f t="shared" ref="O69:O132" si="7">J69-L69</f>
        <v>17228</v>
      </c>
      <c r="P69" s="18">
        <v>12988.5</v>
      </c>
    </row>
    <row r="70" spans="1:16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VLOOKUP(A70,O_Grant!$A$4:$G$134,7,FALSE)</f>
        <v>31.51</v>
      </c>
      <c r="F70" s="1">
        <f>VLOOKUP(A70,'Academic Perf Data'!$A$4:$D$382,4,FALSE)</f>
        <v>1</v>
      </c>
      <c r="G70" s="64">
        <f>VLOOKUP(A70,'Academic Perf Data'!$A$4:$E$382,5,FALSE)</f>
        <v>0.05</v>
      </c>
      <c r="H70" s="1">
        <f>VLOOKUP(A70,'Academic Perf Data'!$A$4:$F$382,6,FALSE)</f>
        <v>0</v>
      </c>
      <c r="I70" s="82">
        <f>VLOOKUP(A70,'Academic Perf Data'!$A$4:$G$382,7,FALSE)</f>
        <v>0</v>
      </c>
      <c r="J70" s="1">
        <f t="shared" si="4"/>
        <v>6302</v>
      </c>
      <c r="K70" s="1">
        <f t="shared" si="5"/>
        <v>22.5</v>
      </c>
      <c r="L70" s="1">
        <f t="shared" si="6"/>
        <v>0</v>
      </c>
      <c r="M70" s="1">
        <v>4651.5</v>
      </c>
      <c r="N70" s="1"/>
      <c r="O70" s="1">
        <f t="shared" si="7"/>
        <v>6302</v>
      </c>
      <c r="P70" s="18">
        <v>4651.5</v>
      </c>
    </row>
    <row r="71" spans="1:16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VLOOKUP(A71,O_Grant!$A$4:$G$134,7,FALSE)</f>
        <v>124.02</v>
      </c>
      <c r="F71" s="1">
        <f>VLOOKUP(A71,'Academic Perf Data'!$A$4:$D$382,4,FALSE)</f>
        <v>6</v>
      </c>
      <c r="G71" s="64">
        <f>VLOOKUP(A71,'Academic Perf Data'!$A$4:$E$382,5,FALSE)</f>
        <v>6.2E-2</v>
      </c>
      <c r="H71" s="1">
        <f>VLOOKUP(A71,'Academic Perf Data'!$A$4:$F$382,6,FALSE)</f>
        <v>0</v>
      </c>
      <c r="I71" s="82">
        <f>VLOOKUP(A71,'Academic Perf Data'!$A$4:$G$382,7,FALSE)</f>
        <v>0</v>
      </c>
      <c r="J71" s="1">
        <f t="shared" si="4"/>
        <v>24804</v>
      </c>
      <c r="K71" s="1">
        <f t="shared" si="5"/>
        <v>167.39999999999998</v>
      </c>
      <c r="L71" s="1">
        <f t="shared" si="6"/>
        <v>0</v>
      </c>
      <c r="M71" s="1">
        <v>18354</v>
      </c>
      <c r="N71" s="1"/>
      <c r="O71" s="1">
        <f t="shared" si="7"/>
        <v>24804</v>
      </c>
      <c r="P71" s="18">
        <v>18354</v>
      </c>
    </row>
    <row r="72" spans="1:16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VLOOKUP(A72,O_Grant!$A$4:$G$134,7,FALSE)</f>
        <v>155.37</v>
      </c>
      <c r="F72" s="1">
        <f>VLOOKUP(A72,'Academic Perf Data'!$A$4:$D$382,4,FALSE)</f>
        <v>17</v>
      </c>
      <c r="G72" s="64">
        <f>VLOOKUP(A72,'Academic Perf Data'!$A$4:$E$382,5,FALSE)</f>
        <v>0.77300000000000002</v>
      </c>
      <c r="H72" s="1">
        <f>VLOOKUP(A72,'Academic Perf Data'!$A$4:$F$382,6,FALSE)</f>
        <v>12</v>
      </c>
      <c r="I72" s="82">
        <f>VLOOKUP(A72,'Academic Perf Data'!$A$4:$G$382,7,FALSE)</f>
        <v>0.25</v>
      </c>
      <c r="J72" s="1">
        <f t="shared" si="4"/>
        <v>31074</v>
      </c>
      <c r="K72" s="1">
        <f t="shared" si="5"/>
        <v>5913.45</v>
      </c>
      <c r="L72" s="1">
        <f t="shared" si="6"/>
        <v>1350</v>
      </c>
      <c r="M72" s="1">
        <v>22785</v>
      </c>
      <c r="N72" s="1"/>
      <c r="O72" s="1">
        <f t="shared" si="7"/>
        <v>29724</v>
      </c>
      <c r="P72" s="18">
        <v>22785</v>
      </c>
    </row>
    <row r="73" spans="1:16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VLOOKUP(A73,O_Grant!$A$4:$G$134,7,FALSE)</f>
        <v>275.63</v>
      </c>
      <c r="F73" s="1">
        <f>VLOOKUP(A73,'Academic Perf Data'!$A$4:$D$382,4,FALSE)</f>
        <v>6</v>
      </c>
      <c r="G73" s="64">
        <f>VLOOKUP(A73,'Academic Perf Data'!$A$4:$E$382,5,FALSE)</f>
        <v>0.6</v>
      </c>
      <c r="H73" s="1">
        <f>VLOOKUP(A73,'Academic Perf Data'!$A$4:$F$382,6,FALSE)</f>
        <v>13</v>
      </c>
      <c r="I73" s="82">
        <f>VLOOKUP(A73,'Academic Perf Data'!$A$4:$G$382,7,FALSE)</f>
        <v>0.46200000000000002</v>
      </c>
      <c r="J73" s="1">
        <f t="shared" si="4"/>
        <v>55126</v>
      </c>
      <c r="K73" s="1">
        <f t="shared" si="5"/>
        <v>1619.9999999999998</v>
      </c>
      <c r="L73" s="1">
        <f t="shared" si="6"/>
        <v>2702.7</v>
      </c>
      <c r="M73" s="1">
        <v>41392.5</v>
      </c>
      <c r="N73" s="1"/>
      <c r="O73" s="1">
        <f t="shared" si="7"/>
        <v>52423.3</v>
      </c>
      <c r="P73" s="18">
        <v>41392.5</v>
      </c>
    </row>
    <row r="74" spans="1:16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VLOOKUP(A74,O_Grant!$A$4:$G$134,7,FALSE)</f>
        <v>382.47</v>
      </c>
      <c r="F74" s="1">
        <f>VLOOKUP(A74,'Academic Perf Data'!$A$4:$D$382,4,FALSE)</f>
        <v>2</v>
      </c>
      <c r="G74" s="64">
        <f>VLOOKUP(A74,'Academic Perf Data'!$A$4:$E$382,5,FALSE)</f>
        <v>0.4</v>
      </c>
      <c r="H74" s="1">
        <f>VLOOKUP(A74,'Academic Perf Data'!$A$4:$F$382,6,FALSE)</f>
        <v>48</v>
      </c>
      <c r="I74" s="82">
        <f>VLOOKUP(A74,'Academic Perf Data'!$A$4:$G$382,7,FALSE)</f>
        <v>0.47899999999999998</v>
      </c>
      <c r="J74" s="1">
        <f t="shared" si="4"/>
        <v>76494</v>
      </c>
      <c r="K74" s="1">
        <f t="shared" si="5"/>
        <v>360</v>
      </c>
      <c r="L74" s="1">
        <f t="shared" si="6"/>
        <v>10346.4</v>
      </c>
      <c r="M74" s="1">
        <v>57459</v>
      </c>
      <c r="N74" s="1"/>
      <c r="O74" s="1">
        <f t="shared" si="7"/>
        <v>66147.600000000006</v>
      </c>
      <c r="P74" s="18">
        <v>57459</v>
      </c>
    </row>
    <row r="75" spans="1:16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VLOOKUP(A75,O_Grant!$A$4:$G$134,7,FALSE)</f>
        <v>114.74</v>
      </c>
      <c r="F75" s="1">
        <f>VLOOKUP(A75,'Academic Perf Data'!$A$4:$D$382,4,FALSE)</f>
        <v>0</v>
      </c>
      <c r="G75" s="64">
        <f>VLOOKUP(A75,'Academic Perf Data'!$A$4:$E$382,5,FALSE)</f>
        <v>0</v>
      </c>
      <c r="H75" s="1">
        <f>VLOOKUP(A75,'Academic Perf Data'!$A$4:$F$382,6,FALSE)</f>
        <v>1</v>
      </c>
      <c r="I75" s="82">
        <f>VLOOKUP(A75,'Academic Perf Data'!$A$4:$G$382,7,FALSE)</f>
        <v>1</v>
      </c>
      <c r="J75" s="1">
        <f t="shared" si="4"/>
        <v>22948</v>
      </c>
      <c r="K75" s="1">
        <f t="shared" si="5"/>
        <v>0</v>
      </c>
      <c r="L75" s="1">
        <f t="shared" si="6"/>
        <v>450</v>
      </c>
      <c r="M75" s="1">
        <v>17566.5</v>
      </c>
      <c r="N75" s="1"/>
      <c r="O75" s="1">
        <f t="shared" si="7"/>
        <v>22498</v>
      </c>
      <c r="P75" s="18">
        <v>17566.5</v>
      </c>
    </row>
    <row r="76" spans="1:16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VLOOKUP(A76,O_Grant!$A$4:$G$134,7,FALSE)</f>
        <v>102.22</v>
      </c>
      <c r="F76" s="1">
        <f>VLOOKUP(A76,'Academic Perf Data'!$A$4:$D$382,4,FALSE)</f>
        <v>0</v>
      </c>
      <c r="G76" s="64">
        <f>VLOOKUP(A76,'Academic Perf Data'!$A$4:$E$382,5,FALSE)</f>
        <v>0</v>
      </c>
      <c r="H76" s="1">
        <f>VLOOKUP(A76,'Academic Perf Data'!$A$4:$F$382,6,FALSE)</f>
        <v>0</v>
      </c>
      <c r="I76" s="82">
        <f>VLOOKUP(A76,'Academic Perf Data'!$A$4:$G$382,7,FALSE)</f>
        <v>0</v>
      </c>
      <c r="J76" s="1">
        <f t="shared" si="4"/>
        <v>20444</v>
      </c>
      <c r="K76" s="1">
        <f t="shared" si="5"/>
        <v>0</v>
      </c>
      <c r="L76" s="1">
        <f t="shared" si="6"/>
        <v>0</v>
      </c>
      <c r="M76" s="1">
        <v>16111.5</v>
      </c>
      <c r="N76" s="1"/>
      <c r="O76" s="1">
        <f t="shared" si="7"/>
        <v>20444</v>
      </c>
      <c r="P76" s="18">
        <v>16111.5</v>
      </c>
    </row>
    <row r="77" spans="1:16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VLOOKUP(A77,O_Grant!$A$4:$G$134,7,FALSE)</f>
        <v>252.02</v>
      </c>
      <c r="F77" s="1">
        <f>VLOOKUP(A77,'Academic Perf Data'!$A$4:$D$382,4,FALSE)</f>
        <v>15</v>
      </c>
      <c r="G77" s="64">
        <f>VLOOKUP(A77,'Academic Perf Data'!$A$4:$E$382,5,FALSE)</f>
        <v>0.65200000000000002</v>
      </c>
      <c r="H77" s="1">
        <f>VLOOKUP(A77,'Academic Perf Data'!$A$4:$F$382,6,FALSE)</f>
        <v>0</v>
      </c>
      <c r="I77" s="82">
        <f>VLOOKUP(A77,'Academic Perf Data'!$A$4:$G$382,7,FALSE)</f>
        <v>0</v>
      </c>
      <c r="J77" s="1">
        <f t="shared" si="4"/>
        <v>50404</v>
      </c>
      <c r="K77" s="1">
        <f t="shared" si="5"/>
        <v>4401</v>
      </c>
      <c r="L77" s="1">
        <f t="shared" si="6"/>
        <v>0</v>
      </c>
      <c r="M77" s="1">
        <v>36966</v>
      </c>
      <c r="N77" s="1"/>
      <c r="O77" s="1">
        <f t="shared" si="7"/>
        <v>50404</v>
      </c>
      <c r="P77" s="18">
        <v>36966</v>
      </c>
    </row>
    <row r="78" spans="1:16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VLOOKUP(A78,O_Grant!$A$4:$G$134,7,FALSE)</f>
        <v>117.41</v>
      </c>
      <c r="F78" s="1">
        <f>VLOOKUP(A78,'Academic Perf Data'!$A$4:$D$382,4,FALSE)</f>
        <v>0</v>
      </c>
      <c r="G78" s="64">
        <f>VLOOKUP(A78,'Academic Perf Data'!$A$4:$E$382,5,FALSE)</f>
        <v>0</v>
      </c>
      <c r="H78" s="1">
        <f>VLOOKUP(A78,'Academic Perf Data'!$A$4:$F$382,6,FALSE)</f>
        <v>18</v>
      </c>
      <c r="I78" s="82">
        <f>VLOOKUP(A78,'Academic Perf Data'!$A$4:$G$382,7,FALSE)</f>
        <v>0.222</v>
      </c>
      <c r="J78" s="1">
        <f t="shared" si="4"/>
        <v>23482</v>
      </c>
      <c r="K78" s="1">
        <f t="shared" si="5"/>
        <v>0</v>
      </c>
      <c r="L78" s="1">
        <f t="shared" si="6"/>
        <v>1798.2</v>
      </c>
      <c r="M78" s="1">
        <v>15468</v>
      </c>
      <c r="N78" s="1"/>
      <c r="O78" s="1">
        <f t="shared" si="7"/>
        <v>21683.8</v>
      </c>
      <c r="P78" s="18">
        <v>15468</v>
      </c>
    </row>
    <row r="79" spans="1:16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VLOOKUP(A79,O_Grant!$A$4:$G$134,7,FALSE)</f>
        <v>97.41</v>
      </c>
      <c r="F79" s="1">
        <f>VLOOKUP(A79,'Academic Perf Data'!$A$4:$D$382,4,FALSE)</f>
        <v>0</v>
      </c>
      <c r="G79" s="64">
        <f>VLOOKUP(A79,'Academic Perf Data'!$A$4:$E$382,5,FALSE)</f>
        <v>0</v>
      </c>
      <c r="H79" s="1">
        <f>VLOOKUP(A79,'Academic Perf Data'!$A$4:$F$382,6,FALSE)</f>
        <v>0</v>
      </c>
      <c r="I79" s="82">
        <f>VLOOKUP(A79,'Academic Perf Data'!$A$4:$G$382,7,FALSE)</f>
        <v>0</v>
      </c>
      <c r="J79" s="1">
        <f t="shared" si="4"/>
        <v>19482</v>
      </c>
      <c r="K79" s="1">
        <f t="shared" si="5"/>
        <v>0</v>
      </c>
      <c r="L79" s="1">
        <f t="shared" si="6"/>
        <v>0</v>
      </c>
      <c r="M79" s="1">
        <v>14685</v>
      </c>
      <c r="N79" s="1"/>
      <c r="O79" s="1">
        <f t="shared" si="7"/>
        <v>19482</v>
      </c>
      <c r="P79" s="18">
        <v>14685</v>
      </c>
    </row>
    <row r="80" spans="1:16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VLOOKUP(A80,O_Grant!$A$4:$G$134,7,FALSE)</f>
        <v>260.31</v>
      </c>
      <c r="F80" s="1">
        <f>VLOOKUP(A80,'Academic Perf Data'!$A$4:$D$382,4,FALSE)</f>
        <v>0</v>
      </c>
      <c r="G80" s="64">
        <f>VLOOKUP(A80,'Academic Perf Data'!$A$4:$E$382,5,FALSE)</f>
        <v>0</v>
      </c>
      <c r="H80" s="1">
        <f>VLOOKUP(A80,'Academic Perf Data'!$A$4:$F$382,6,FALSE)</f>
        <v>49</v>
      </c>
      <c r="I80" s="82">
        <f>VLOOKUP(A80,'Academic Perf Data'!$A$4:$G$382,7,FALSE)</f>
        <v>0.32700000000000001</v>
      </c>
      <c r="J80" s="1">
        <f t="shared" si="4"/>
        <v>52062</v>
      </c>
      <c r="K80" s="1">
        <f t="shared" si="5"/>
        <v>0</v>
      </c>
      <c r="L80" s="1">
        <f t="shared" si="6"/>
        <v>7210.35</v>
      </c>
      <c r="M80" s="1">
        <v>39574.5</v>
      </c>
      <c r="N80" s="1"/>
      <c r="O80" s="1">
        <f t="shared" si="7"/>
        <v>44851.65</v>
      </c>
      <c r="P80" s="18">
        <v>39574.5</v>
      </c>
    </row>
    <row r="81" spans="1:16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VLOOKUP(A81,O_Grant!$A$4:$G$134,7,FALSE)</f>
        <v>336.38</v>
      </c>
      <c r="F81" s="1">
        <f>VLOOKUP(A81,'Academic Perf Data'!$A$4:$D$382,4,FALSE)</f>
        <v>22</v>
      </c>
      <c r="G81" s="64">
        <f>VLOOKUP(A81,'Academic Perf Data'!$A$4:$E$382,5,FALSE)</f>
        <v>0.68799999999999994</v>
      </c>
      <c r="H81" s="1">
        <f>VLOOKUP(A81,'Academic Perf Data'!$A$4:$F$382,6,FALSE)</f>
        <v>46</v>
      </c>
      <c r="I81" s="82">
        <f>VLOOKUP(A81,'Academic Perf Data'!$A$4:$G$382,7,FALSE)</f>
        <v>0.435</v>
      </c>
      <c r="J81" s="1">
        <f t="shared" si="4"/>
        <v>67276</v>
      </c>
      <c r="K81" s="1">
        <f t="shared" si="5"/>
        <v>6811.2</v>
      </c>
      <c r="L81" s="1">
        <f t="shared" si="6"/>
        <v>9004.5</v>
      </c>
      <c r="M81" s="1">
        <v>50796</v>
      </c>
      <c r="N81" s="1"/>
      <c r="O81" s="1">
        <f t="shared" si="7"/>
        <v>58271.5</v>
      </c>
      <c r="P81" s="18">
        <v>50796</v>
      </c>
    </row>
    <row r="82" spans="1:16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VLOOKUP(A82,O_Grant!$A$4:$G$134,7,FALSE)</f>
        <v>166.71</v>
      </c>
      <c r="F82" s="1">
        <f>VLOOKUP(A82,'Academic Perf Data'!$A$4:$D$382,4,FALSE)</f>
        <v>0</v>
      </c>
      <c r="G82" s="64">
        <f>VLOOKUP(A82,'Academic Perf Data'!$A$4:$E$382,5,FALSE)</f>
        <v>0</v>
      </c>
      <c r="H82" s="1">
        <f>VLOOKUP(A82,'Academic Perf Data'!$A$4:$F$382,6,FALSE)</f>
        <v>24</v>
      </c>
      <c r="I82" s="82">
        <f>VLOOKUP(A82,'Academic Perf Data'!$A$4:$G$382,7,FALSE)</f>
        <v>0.5</v>
      </c>
      <c r="J82" s="1">
        <f t="shared" si="4"/>
        <v>33342</v>
      </c>
      <c r="K82" s="1">
        <f t="shared" si="5"/>
        <v>0</v>
      </c>
      <c r="L82" s="1">
        <f t="shared" si="6"/>
        <v>5400</v>
      </c>
      <c r="M82" s="1">
        <v>24930</v>
      </c>
      <c r="N82" s="1"/>
      <c r="O82" s="1">
        <f t="shared" si="7"/>
        <v>27942</v>
      </c>
      <c r="P82" s="18">
        <v>24930</v>
      </c>
    </row>
    <row r="83" spans="1:16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VLOOKUP(A83,O_Grant!$A$4:$G$134,7,FALSE)</f>
        <v>173.89</v>
      </c>
      <c r="F83" s="1">
        <f>VLOOKUP(A83,'Academic Perf Data'!$A$4:$D$382,4,FALSE)</f>
        <v>18</v>
      </c>
      <c r="G83" s="64">
        <f>VLOOKUP(A83,'Academic Perf Data'!$A$4:$E$382,5,FALSE)</f>
        <v>8.4000000000000005E-2</v>
      </c>
      <c r="H83" s="1">
        <f>VLOOKUP(A83,'Academic Perf Data'!$A$4:$F$382,6,FALSE)</f>
        <v>0</v>
      </c>
      <c r="I83" s="82">
        <f>VLOOKUP(A83,'Academic Perf Data'!$A$4:$G$382,7,FALSE)</f>
        <v>0</v>
      </c>
      <c r="J83" s="1">
        <f t="shared" si="4"/>
        <v>34778</v>
      </c>
      <c r="K83" s="1">
        <f t="shared" si="5"/>
        <v>680.4</v>
      </c>
      <c r="L83" s="1">
        <f t="shared" si="6"/>
        <v>0</v>
      </c>
      <c r="M83" s="1">
        <v>26754</v>
      </c>
      <c r="N83" s="1"/>
      <c r="O83" s="1">
        <f t="shared" si="7"/>
        <v>34778</v>
      </c>
      <c r="P83" s="18">
        <v>26754</v>
      </c>
    </row>
    <row r="84" spans="1:16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VLOOKUP(A84,O_Grant!$A$4:$G$134,7,FALSE)</f>
        <v>361.7</v>
      </c>
      <c r="F84" s="1">
        <f>VLOOKUP(A84,'Academic Perf Data'!$A$4:$D$382,4,FALSE)</f>
        <v>0</v>
      </c>
      <c r="G84" s="64">
        <f>VLOOKUP(A84,'Academic Perf Data'!$A$4:$E$382,5,FALSE)</f>
        <v>0</v>
      </c>
      <c r="H84" s="1">
        <f>VLOOKUP(A84,'Academic Perf Data'!$A$4:$F$382,6,FALSE)</f>
        <v>39</v>
      </c>
      <c r="I84" s="82">
        <f>VLOOKUP(A84,'Academic Perf Data'!$A$4:$G$382,7,FALSE)</f>
        <v>0.51300000000000001</v>
      </c>
      <c r="J84" s="1">
        <f t="shared" si="4"/>
        <v>72340</v>
      </c>
      <c r="K84" s="1">
        <f t="shared" si="5"/>
        <v>0</v>
      </c>
      <c r="L84" s="1">
        <f t="shared" si="6"/>
        <v>9003.15</v>
      </c>
      <c r="M84" s="1">
        <v>54306</v>
      </c>
      <c r="N84" s="1"/>
      <c r="O84" s="1">
        <f t="shared" si="7"/>
        <v>63336.85</v>
      </c>
      <c r="P84" s="18">
        <v>54306</v>
      </c>
    </row>
    <row r="85" spans="1:16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VLOOKUP(A85,O_Grant!$A$4:$G$134,7,FALSE)</f>
        <v>272.22000000000003</v>
      </c>
      <c r="F85" s="1">
        <f>VLOOKUP(A85,'Academic Perf Data'!$A$4:$D$382,4,FALSE)</f>
        <v>0</v>
      </c>
      <c r="G85" s="64">
        <f>VLOOKUP(A85,'Academic Perf Data'!$A$4:$E$382,5,FALSE)</f>
        <v>0</v>
      </c>
      <c r="H85" s="1">
        <f>VLOOKUP(A85,'Academic Perf Data'!$A$4:$F$382,6,FALSE)</f>
        <v>22</v>
      </c>
      <c r="I85" s="82">
        <f>VLOOKUP(A85,'Academic Perf Data'!$A$4:$G$382,7,FALSE)</f>
        <v>0.40899999999999997</v>
      </c>
      <c r="J85" s="1">
        <f t="shared" si="4"/>
        <v>54444.000000000007</v>
      </c>
      <c r="K85" s="1">
        <f t="shared" si="5"/>
        <v>0</v>
      </c>
      <c r="L85" s="1">
        <f t="shared" si="6"/>
        <v>4049.1</v>
      </c>
      <c r="M85" s="1">
        <v>40930.5</v>
      </c>
      <c r="N85" s="1"/>
      <c r="O85" s="1">
        <f t="shared" si="7"/>
        <v>50394.900000000009</v>
      </c>
      <c r="P85" s="18">
        <v>40930.5</v>
      </c>
    </row>
    <row r="86" spans="1:16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VLOOKUP(A86,O_Grant!$A$4:$G$134,7,FALSE)</f>
        <v>658.89</v>
      </c>
      <c r="F86" s="1">
        <f>VLOOKUP(A86,'Academic Perf Data'!$A$4:$D$382,4,FALSE)</f>
        <v>0</v>
      </c>
      <c r="G86" s="64">
        <f>VLOOKUP(A86,'Academic Perf Data'!$A$4:$E$382,5,FALSE)</f>
        <v>0</v>
      </c>
      <c r="H86" s="1">
        <f>VLOOKUP(A86,'Academic Perf Data'!$A$4:$F$382,6,FALSE)</f>
        <v>80</v>
      </c>
      <c r="I86" s="82">
        <f>VLOOKUP(A86,'Academic Perf Data'!$A$4:$G$382,7,FALSE)</f>
        <v>0.71299999999999997</v>
      </c>
      <c r="J86" s="1">
        <f t="shared" si="4"/>
        <v>131778</v>
      </c>
      <c r="K86" s="1">
        <f t="shared" si="5"/>
        <v>0</v>
      </c>
      <c r="L86" s="1">
        <f t="shared" si="6"/>
        <v>25668</v>
      </c>
      <c r="M86" s="1">
        <v>104313</v>
      </c>
      <c r="N86" s="1"/>
      <c r="O86" s="1">
        <f t="shared" si="7"/>
        <v>106110</v>
      </c>
      <c r="P86" s="18">
        <v>104313</v>
      </c>
    </row>
    <row r="87" spans="1:16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VLOOKUP(A87,O_Grant!$A$4:$G$134,7,FALSE)</f>
        <v>385.06</v>
      </c>
      <c r="F87" s="1">
        <f>VLOOKUP(A87,'Academic Perf Data'!$A$4:$D$382,4,FALSE)</f>
        <v>0</v>
      </c>
      <c r="G87" s="64">
        <f>VLOOKUP(A87,'Academic Perf Data'!$A$4:$E$382,5,FALSE)</f>
        <v>0</v>
      </c>
      <c r="H87" s="1">
        <f>VLOOKUP(A87,'Academic Perf Data'!$A$4:$F$382,6,FALSE)</f>
        <v>52</v>
      </c>
      <c r="I87" s="82">
        <f>VLOOKUP(A87,'Academic Perf Data'!$A$4:$G$382,7,FALSE)</f>
        <v>0.73099999999999998</v>
      </c>
      <c r="J87" s="1">
        <f t="shared" si="4"/>
        <v>77012</v>
      </c>
      <c r="K87" s="1">
        <f t="shared" si="5"/>
        <v>0</v>
      </c>
      <c r="L87" s="1">
        <f t="shared" si="6"/>
        <v>17105.400000000001</v>
      </c>
      <c r="M87" s="1">
        <v>61690.5</v>
      </c>
      <c r="N87" s="1"/>
      <c r="O87" s="1">
        <f t="shared" si="7"/>
        <v>59906.6</v>
      </c>
      <c r="P87" s="18">
        <v>61690.5</v>
      </c>
    </row>
    <row r="88" spans="1:16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VLOOKUP(A88,O_Grant!$A$4:$G$134,7,FALSE)</f>
        <v>307.27999999999997</v>
      </c>
      <c r="F88" s="1">
        <f>VLOOKUP(A88,'Academic Perf Data'!$A$4:$D$382,4,FALSE)</f>
        <v>0</v>
      </c>
      <c r="G88" s="64">
        <f>VLOOKUP(A88,'Academic Perf Data'!$A$4:$E$382,5,FALSE)</f>
        <v>0</v>
      </c>
      <c r="H88" s="1">
        <f>VLOOKUP(A88,'Academic Perf Data'!$A$4:$F$382,6,FALSE)</f>
        <v>25</v>
      </c>
      <c r="I88" s="82">
        <f>VLOOKUP(A88,'Academic Perf Data'!$A$4:$G$382,7,FALSE)</f>
        <v>0.76</v>
      </c>
      <c r="J88" s="1">
        <f t="shared" si="4"/>
        <v>61455.999999999993</v>
      </c>
      <c r="K88" s="1">
        <f t="shared" si="5"/>
        <v>0</v>
      </c>
      <c r="L88" s="1">
        <f t="shared" si="6"/>
        <v>8550</v>
      </c>
      <c r="M88" s="1">
        <v>46206</v>
      </c>
      <c r="N88" s="1"/>
      <c r="O88" s="1">
        <f t="shared" si="7"/>
        <v>52905.999999999993</v>
      </c>
      <c r="P88" s="18">
        <v>46206</v>
      </c>
    </row>
    <row r="89" spans="1:16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VLOOKUP(A89,O_Grant!$A$4:$G$134,7,FALSE)</f>
        <v>205.52</v>
      </c>
      <c r="F89" s="1">
        <f>VLOOKUP(A89,'Academic Perf Data'!$A$4:$D$382,4,FALSE)</f>
        <v>0</v>
      </c>
      <c r="G89" s="64">
        <f>VLOOKUP(A89,'Academic Perf Data'!$A$4:$E$382,5,FALSE)</f>
        <v>0</v>
      </c>
      <c r="H89" s="1">
        <f>VLOOKUP(A89,'Academic Perf Data'!$A$4:$F$382,6,FALSE)</f>
        <v>5</v>
      </c>
      <c r="I89" s="82">
        <f>VLOOKUP(A89,'Academic Perf Data'!$A$4:$G$382,7,FALSE)</f>
        <v>0.6</v>
      </c>
      <c r="J89" s="1">
        <f t="shared" si="4"/>
        <v>41104</v>
      </c>
      <c r="K89" s="1">
        <f t="shared" si="5"/>
        <v>0</v>
      </c>
      <c r="L89" s="1">
        <f t="shared" si="6"/>
        <v>1350</v>
      </c>
      <c r="M89" s="1">
        <v>30385.5</v>
      </c>
      <c r="N89" s="1"/>
      <c r="O89" s="1">
        <f t="shared" si="7"/>
        <v>39754</v>
      </c>
      <c r="P89" s="18">
        <v>30385.5</v>
      </c>
    </row>
    <row r="90" spans="1:16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VLOOKUP(A90,O_Grant!$A$4:$G$134,7,FALSE)</f>
        <v>31.72</v>
      </c>
      <c r="F90" s="1">
        <f>VLOOKUP(A90,'Academic Perf Data'!$A$4:$D$382,4,FALSE)</f>
        <v>9</v>
      </c>
      <c r="G90" s="64">
        <f>VLOOKUP(A90,'Academic Perf Data'!$A$4:$E$382,5,FALSE)</f>
        <v>0.27300000000000002</v>
      </c>
      <c r="H90" s="1">
        <f>VLOOKUP(A90,'Academic Perf Data'!$A$4:$F$382,6,FALSE)</f>
        <v>0</v>
      </c>
      <c r="I90" s="82">
        <f>VLOOKUP(A90,'Academic Perf Data'!$A$4:$G$382,7,FALSE)</f>
        <v>0</v>
      </c>
      <c r="J90" s="1">
        <f t="shared" si="4"/>
        <v>6344</v>
      </c>
      <c r="K90" s="1">
        <f t="shared" si="5"/>
        <v>1105.6500000000001</v>
      </c>
      <c r="L90" s="1">
        <f t="shared" si="6"/>
        <v>0</v>
      </c>
      <c r="M90" s="1">
        <v>4707</v>
      </c>
      <c r="N90" s="1"/>
      <c r="O90" s="1">
        <f t="shared" si="7"/>
        <v>6344</v>
      </c>
      <c r="P90" s="18">
        <v>4707</v>
      </c>
    </row>
    <row r="91" spans="1:16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VLOOKUP(A91,O_Grant!$A$4:$G$134,7,FALSE)</f>
        <v>183</v>
      </c>
      <c r="F91" s="1">
        <f>VLOOKUP(A91,'Academic Perf Data'!$A$4:$D$382,4,FALSE)</f>
        <v>17</v>
      </c>
      <c r="G91" s="64">
        <f>VLOOKUP(A91,'Academic Perf Data'!$A$4:$E$382,5,FALSE)</f>
        <v>0.18099999999999999</v>
      </c>
      <c r="H91" s="1">
        <f>VLOOKUP(A91,'Academic Perf Data'!$A$4:$F$382,6,FALSE)</f>
        <v>0</v>
      </c>
      <c r="I91" s="82">
        <f>VLOOKUP(A91,'Academic Perf Data'!$A$4:$G$382,7,FALSE)</f>
        <v>0</v>
      </c>
      <c r="J91" s="1">
        <f t="shared" si="4"/>
        <v>36600</v>
      </c>
      <c r="K91" s="1">
        <f t="shared" si="5"/>
        <v>1384.6499999999999</v>
      </c>
      <c r="L91" s="1">
        <f t="shared" si="6"/>
        <v>0</v>
      </c>
      <c r="M91" s="1">
        <v>27211.5</v>
      </c>
      <c r="N91" s="1"/>
      <c r="O91" s="1">
        <f t="shared" si="7"/>
        <v>36600</v>
      </c>
      <c r="P91" s="18">
        <v>27211.5</v>
      </c>
    </row>
    <row r="92" spans="1:16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VLOOKUP(A92,O_Grant!$A$4:$G$134,7,FALSE)</f>
        <v>297.43</v>
      </c>
      <c r="F92" s="1">
        <f>VLOOKUP(A92,'Academic Perf Data'!$A$4:$D$382,4,FALSE)</f>
        <v>0</v>
      </c>
      <c r="G92" s="64">
        <f>VLOOKUP(A92,'Academic Perf Data'!$A$4:$E$382,5,FALSE)</f>
        <v>0</v>
      </c>
      <c r="H92" s="1">
        <f>VLOOKUP(A92,'Academic Perf Data'!$A$4:$F$382,6,FALSE)</f>
        <v>0</v>
      </c>
      <c r="I92" s="82">
        <f>VLOOKUP(A92,'Academic Perf Data'!$A$4:$G$382,7,FALSE)</f>
        <v>0</v>
      </c>
      <c r="J92" s="1">
        <f t="shared" si="4"/>
        <v>59486</v>
      </c>
      <c r="K92" s="1">
        <f t="shared" si="5"/>
        <v>0</v>
      </c>
      <c r="L92" s="1">
        <f t="shared" si="6"/>
        <v>0</v>
      </c>
      <c r="M92" s="1">
        <v>44388</v>
      </c>
      <c r="N92" s="1"/>
      <c r="O92" s="1">
        <f t="shared" si="7"/>
        <v>59486</v>
      </c>
      <c r="P92" s="18">
        <v>44388</v>
      </c>
    </row>
    <row r="93" spans="1:16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VLOOKUP(A93,O_Grant!$A$4:$G$134,7,FALSE)</f>
        <v>257.77999999999997</v>
      </c>
      <c r="F93" s="1">
        <f>VLOOKUP(A93,'Academic Perf Data'!$A$4:$D$382,4,FALSE)</f>
        <v>8</v>
      </c>
      <c r="G93" s="64">
        <f>VLOOKUP(A93,'Academic Perf Data'!$A$4:$E$382,5,FALSE)</f>
        <v>3.4000000000000002E-2</v>
      </c>
      <c r="H93" s="1">
        <f>VLOOKUP(A93,'Academic Perf Data'!$A$4:$F$382,6,FALSE)</f>
        <v>0</v>
      </c>
      <c r="I93" s="82">
        <f>VLOOKUP(A93,'Academic Perf Data'!$A$4:$G$382,7,FALSE)</f>
        <v>0</v>
      </c>
      <c r="J93" s="1">
        <f t="shared" si="4"/>
        <v>51555.999999999993</v>
      </c>
      <c r="K93" s="1">
        <f t="shared" si="5"/>
        <v>122.4</v>
      </c>
      <c r="L93" s="1">
        <f t="shared" si="6"/>
        <v>0</v>
      </c>
      <c r="M93" s="1">
        <v>37698</v>
      </c>
      <c r="N93" s="1"/>
      <c r="O93" s="1">
        <f t="shared" si="7"/>
        <v>51555.999999999993</v>
      </c>
      <c r="P93" s="18">
        <v>37698</v>
      </c>
    </row>
    <row r="94" spans="1:16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VLOOKUP(A94,O_Grant!$A$4:$G$134,7,FALSE)</f>
        <v>40.04</v>
      </c>
      <c r="F94" s="1">
        <f>VLOOKUP(A94,'Academic Perf Data'!$A$4:$D$382,4,FALSE)</f>
        <v>19</v>
      </c>
      <c r="G94" s="64">
        <f>VLOOKUP(A94,'Academic Perf Data'!$A$4:$E$382,5,FALSE)</f>
        <v>0.67900000000000005</v>
      </c>
      <c r="H94" s="1">
        <f>VLOOKUP(A94,'Academic Perf Data'!$A$4:$F$382,6,FALSE)</f>
        <v>0</v>
      </c>
      <c r="I94" s="82">
        <f>VLOOKUP(A94,'Academic Perf Data'!$A$4:$G$382,7,FALSE)</f>
        <v>0</v>
      </c>
      <c r="J94" s="1">
        <f t="shared" si="4"/>
        <v>8008</v>
      </c>
      <c r="K94" s="1">
        <f t="shared" si="5"/>
        <v>5805.4500000000007</v>
      </c>
      <c r="L94" s="1">
        <f t="shared" si="6"/>
        <v>0</v>
      </c>
      <c r="M94" s="1">
        <v>6751.5</v>
      </c>
      <c r="N94" s="1"/>
      <c r="O94" s="1">
        <f t="shared" si="7"/>
        <v>8008</v>
      </c>
      <c r="P94" s="18">
        <v>6751.5</v>
      </c>
    </row>
    <row r="95" spans="1:16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VLOOKUP(A95,O_Grant!$A$4:$G$134,7,FALSE)</f>
        <v>139.31</v>
      </c>
      <c r="F95" s="1">
        <f>VLOOKUP(A95,'Academic Perf Data'!$A$4:$D$382,4,FALSE)</f>
        <v>0</v>
      </c>
      <c r="G95" s="64">
        <f>VLOOKUP(A95,'Academic Perf Data'!$A$4:$E$382,5,FALSE)</f>
        <v>0</v>
      </c>
      <c r="H95" s="1">
        <f>VLOOKUP(A95,'Academic Perf Data'!$A$4:$F$382,6,FALSE)</f>
        <v>22</v>
      </c>
      <c r="I95" s="82">
        <f>VLOOKUP(A95,'Academic Perf Data'!$A$4:$G$382,7,FALSE)</f>
        <v>0.77300000000000002</v>
      </c>
      <c r="J95" s="1">
        <f t="shared" si="4"/>
        <v>27862</v>
      </c>
      <c r="K95" s="1">
        <f t="shared" si="5"/>
        <v>0</v>
      </c>
      <c r="L95" s="1">
        <f t="shared" si="6"/>
        <v>7652.7</v>
      </c>
      <c r="M95" s="1">
        <v>20940</v>
      </c>
      <c r="N95" s="1"/>
      <c r="O95" s="1">
        <f t="shared" si="7"/>
        <v>20209.3</v>
      </c>
      <c r="P95" s="18">
        <v>20940</v>
      </c>
    </row>
    <row r="96" spans="1:16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VLOOKUP(A96,O_Grant!$A$4:$G$134,7,FALSE)</f>
        <v>139.88999999999999</v>
      </c>
      <c r="F96" s="1">
        <f>VLOOKUP(A96,'Academic Perf Data'!$A$4:$D$382,4,FALSE)</f>
        <v>10</v>
      </c>
      <c r="G96" s="64">
        <f>VLOOKUP(A96,'Academic Perf Data'!$A$4:$E$382,5,FALSE)</f>
        <v>0.23799999999999999</v>
      </c>
      <c r="H96" s="1">
        <f>VLOOKUP(A96,'Academic Perf Data'!$A$4:$F$382,6,FALSE)</f>
        <v>0</v>
      </c>
      <c r="I96" s="82">
        <f>VLOOKUP(A96,'Academic Perf Data'!$A$4:$G$382,7,FALSE)</f>
        <v>0</v>
      </c>
      <c r="J96" s="1">
        <f t="shared" si="4"/>
        <v>27977.999999999996</v>
      </c>
      <c r="K96" s="1">
        <f t="shared" si="5"/>
        <v>1071</v>
      </c>
      <c r="L96" s="1">
        <f t="shared" si="6"/>
        <v>0</v>
      </c>
      <c r="M96" s="1">
        <v>21534</v>
      </c>
      <c r="N96" s="1"/>
      <c r="O96" s="1">
        <f t="shared" si="7"/>
        <v>27977.999999999996</v>
      </c>
      <c r="P96" s="18">
        <v>21534</v>
      </c>
    </row>
    <row r="97" spans="1:16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VLOOKUP(A97,O_Grant!$A$4:$G$134,7,FALSE)</f>
        <v>198.02</v>
      </c>
      <c r="F97" s="1">
        <f>VLOOKUP(A97,'Academic Perf Data'!$A$4:$D$382,4,FALSE)</f>
        <v>0</v>
      </c>
      <c r="G97" s="64">
        <f>VLOOKUP(A97,'Academic Perf Data'!$A$4:$E$382,5,FALSE)</f>
        <v>0</v>
      </c>
      <c r="H97" s="1">
        <f>VLOOKUP(A97,'Academic Perf Data'!$A$4:$F$382,6,FALSE)</f>
        <v>21</v>
      </c>
      <c r="I97" s="82">
        <f>VLOOKUP(A97,'Academic Perf Data'!$A$4:$G$382,7,FALSE)</f>
        <v>0.90500000000000003</v>
      </c>
      <c r="J97" s="1">
        <f t="shared" si="4"/>
        <v>39604</v>
      </c>
      <c r="K97" s="1">
        <f t="shared" si="5"/>
        <v>0</v>
      </c>
      <c r="L97" s="1">
        <f t="shared" si="6"/>
        <v>8552.25</v>
      </c>
      <c r="M97" s="1">
        <v>29071.5</v>
      </c>
      <c r="N97" s="1"/>
      <c r="O97" s="1">
        <f t="shared" si="7"/>
        <v>31051.75</v>
      </c>
      <c r="P97" s="18">
        <v>29071.5</v>
      </c>
    </row>
    <row r="98" spans="1:16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VLOOKUP(A98,O_Grant!$A$4:$G$134,7,FALSE)</f>
        <v>288.64999999999998</v>
      </c>
      <c r="F98" s="1">
        <f>VLOOKUP(A98,'Academic Perf Data'!$A$4:$D$382,4,FALSE)</f>
        <v>0</v>
      </c>
      <c r="G98" s="64">
        <f>VLOOKUP(A98,'Academic Perf Data'!$A$4:$E$382,5,FALSE)</f>
        <v>0</v>
      </c>
      <c r="H98" s="1">
        <f>VLOOKUP(A98,'Academic Perf Data'!$A$4:$F$382,6,FALSE)</f>
        <v>41</v>
      </c>
      <c r="I98" s="82">
        <f>VLOOKUP(A98,'Academic Perf Data'!$A$4:$G$382,7,FALSE)</f>
        <v>0.68300000000000005</v>
      </c>
      <c r="J98" s="1">
        <f t="shared" si="4"/>
        <v>57729.999999999993</v>
      </c>
      <c r="K98" s="1">
        <f t="shared" si="5"/>
        <v>0</v>
      </c>
      <c r="L98" s="1">
        <f t="shared" si="6"/>
        <v>12601.35</v>
      </c>
      <c r="M98" s="1">
        <v>42654</v>
      </c>
      <c r="N98" s="1"/>
      <c r="O98" s="1">
        <f t="shared" si="7"/>
        <v>45128.649999999994</v>
      </c>
      <c r="P98" s="18">
        <v>42654</v>
      </c>
    </row>
    <row r="99" spans="1:16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VLOOKUP(A99,O_Grant!$A$4:$G$134,7,FALSE)</f>
        <v>286.74</v>
      </c>
      <c r="F99" s="1">
        <f>VLOOKUP(A99,'Academic Perf Data'!$A$4:$D$382,4,FALSE)</f>
        <v>0</v>
      </c>
      <c r="G99" s="64">
        <f>VLOOKUP(A99,'Academic Perf Data'!$A$4:$E$382,5,FALSE)</f>
        <v>0</v>
      </c>
      <c r="H99" s="1">
        <f>VLOOKUP(A99,'Academic Perf Data'!$A$4:$F$382,6,FALSE)</f>
        <v>33</v>
      </c>
      <c r="I99" s="82">
        <f>VLOOKUP(A99,'Academic Perf Data'!$A$4:$G$382,7,FALSE)</f>
        <v>0.57599999999999996</v>
      </c>
      <c r="J99" s="1">
        <f t="shared" si="4"/>
        <v>57348</v>
      </c>
      <c r="K99" s="1">
        <f t="shared" si="5"/>
        <v>0</v>
      </c>
      <c r="L99" s="1">
        <f t="shared" si="6"/>
        <v>8553.6</v>
      </c>
      <c r="M99" s="1">
        <v>43419</v>
      </c>
      <c r="N99" s="1"/>
      <c r="O99" s="1">
        <f t="shared" si="7"/>
        <v>48794.400000000001</v>
      </c>
      <c r="P99" s="18">
        <v>43419</v>
      </c>
    </row>
    <row r="100" spans="1:16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VLOOKUP(A100,O_Grant!$A$4:$G$134,7,FALSE)</f>
        <v>129.72</v>
      </c>
      <c r="F100" s="1">
        <f>VLOOKUP(A100,'Academic Perf Data'!$A$4:$D$382,4,FALSE)</f>
        <v>0</v>
      </c>
      <c r="G100" s="64">
        <f>VLOOKUP(A100,'Academic Perf Data'!$A$4:$E$382,5,FALSE)</f>
        <v>0</v>
      </c>
      <c r="H100" s="1">
        <f>VLOOKUP(A100,'Academic Perf Data'!$A$4:$F$382,6,FALSE)</f>
        <v>21</v>
      </c>
      <c r="I100" s="82">
        <f>VLOOKUP(A100,'Academic Perf Data'!$A$4:$G$382,7,FALSE)</f>
        <v>0.42899999999999999</v>
      </c>
      <c r="J100" s="1">
        <f t="shared" si="4"/>
        <v>25944</v>
      </c>
      <c r="K100" s="1">
        <f t="shared" si="5"/>
        <v>0</v>
      </c>
      <c r="L100" s="1">
        <f t="shared" si="6"/>
        <v>4054.05</v>
      </c>
      <c r="M100" s="1">
        <v>18270</v>
      </c>
      <c r="N100" s="1"/>
      <c r="O100" s="1">
        <f t="shared" si="7"/>
        <v>21889.95</v>
      </c>
      <c r="P100" s="18">
        <v>18270</v>
      </c>
    </row>
    <row r="101" spans="1:16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VLOOKUP(A101,O_Grant!$A$4:$G$134,7,FALSE)</f>
        <v>332.42</v>
      </c>
      <c r="F101" s="1">
        <f>VLOOKUP(A101,'Academic Perf Data'!$A$4:$D$382,4,FALSE)</f>
        <v>0</v>
      </c>
      <c r="G101" s="64">
        <f>VLOOKUP(A101,'Academic Perf Data'!$A$4:$E$382,5,FALSE)</f>
        <v>0</v>
      </c>
      <c r="H101" s="1">
        <f>VLOOKUP(A101,'Academic Perf Data'!$A$4:$F$382,6,FALSE)</f>
        <v>43</v>
      </c>
      <c r="I101" s="82">
        <f>VLOOKUP(A101,'Academic Perf Data'!$A$4:$G$382,7,FALSE)</f>
        <v>0.628</v>
      </c>
      <c r="J101" s="1">
        <f t="shared" si="4"/>
        <v>66484</v>
      </c>
      <c r="K101" s="1">
        <f t="shared" si="5"/>
        <v>0</v>
      </c>
      <c r="L101" s="1">
        <f t="shared" si="6"/>
        <v>12151.8</v>
      </c>
      <c r="M101" s="1">
        <v>49795.5</v>
      </c>
      <c r="N101" s="1"/>
      <c r="O101" s="1">
        <f t="shared" si="7"/>
        <v>54332.2</v>
      </c>
      <c r="P101" s="18">
        <v>49795.5</v>
      </c>
    </row>
    <row r="102" spans="1:16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VLOOKUP(A102,O_Grant!$A$4:$G$134,7,FALSE)</f>
        <v>46.24</v>
      </c>
      <c r="F102" s="1">
        <f>VLOOKUP(A102,'Academic Perf Data'!$A$4:$D$382,4,FALSE)</f>
        <v>10</v>
      </c>
      <c r="G102" s="64">
        <f>VLOOKUP(A102,'Academic Perf Data'!$A$4:$E$382,5,FALSE)</f>
        <v>0.34499999999999997</v>
      </c>
      <c r="H102" s="1">
        <f>VLOOKUP(A102,'Academic Perf Data'!$A$4:$F$382,6,FALSE)</f>
        <v>0</v>
      </c>
      <c r="I102" s="82">
        <f>VLOOKUP(A102,'Academic Perf Data'!$A$4:$G$382,7,FALSE)</f>
        <v>0</v>
      </c>
      <c r="J102" s="1">
        <f t="shared" si="4"/>
        <v>9248</v>
      </c>
      <c r="K102" s="1">
        <f t="shared" si="5"/>
        <v>1552.4999999999998</v>
      </c>
      <c r="L102" s="1">
        <f t="shared" si="6"/>
        <v>0</v>
      </c>
      <c r="M102" s="1">
        <v>6652.5</v>
      </c>
      <c r="N102" s="1"/>
      <c r="O102" s="1">
        <f t="shared" si="7"/>
        <v>9248</v>
      </c>
      <c r="P102" s="18">
        <v>6652.5</v>
      </c>
    </row>
    <row r="103" spans="1:16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VLOOKUP(A103,O_Grant!$A$4:$G$134,7,FALSE)</f>
        <v>375.87</v>
      </c>
      <c r="F103" s="1">
        <f>VLOOKUP(A103,'Academic Perf Data'!$A$4:$D$382,4,FALSE)</f>
        <v>3</v>
      </c>
      <c r="G103" s="64">
        <f>VLOOKUP(A103,'Academic Perf Data'!$A$4:$E$382,5,FALSE)</f>
        <v>7.2999999999999995E-2</v>
      </c>
      <c r="H103" s="1">
        <f>VLOOKUP(A103,'Academic Perf Data'!$A$4:$F$382,6,FALSE)</f>
        <v>0</v>
      </c>
      <c r="I103" s="82">
        <f>VLOOKUP(A103,'Academic Perf Data'!$A$4:$G$382,7,FALSE)</f>
        <v>0</v>
      </c>
      <c r="J103" s="1">
        <f t="shared" si="4"/>
        <v>75174</v>
      </c>
      <c r="K103" s="1">
        <f t="shared" si="5"/>
        <v>98.55</v>
      </c>
      <c r="L103" s="1">
        <f t="shared" si="6"/>
        <v>0</v>
      </c>
      <c r="M103" s="1">
        <v>56562</v>
      </c>
      <c r="N103" s="1"/>
      <c r="O103" s="1">
        <f t="shared" si="7"/>
        <v>75174</v>
      </c>
      <c r="P103" s="18">
        <v>56562</v>
      </c>
    </row>
    <row r="104" spans="1:16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VLOOKUP(A104,O_Grant!$A$4:$G$134,7,FALSE)</f>
        <v>319.45999999999998</v>
      </c>
      <c r="F104" s="1">
        <f>VLOOKUP(A104,'Academic Perf Data'!$A$4:$D$382,4,FALSE)</f>
        <v>0</v>
      </c>
      <c r="G104" s="64">
        <f>VLOOKUP(A104,'Academic Perf Data'!$A$4:$E$382,5,FALSE)</f>
        <v>0</v>
      </c>
      <c r="H104" s="1">
        <f>VLOOKUP(A104,'Academic Perf Data'!$A$4:$F$382,6,FALSE)</f>
        <v>72</v>
      </c>
      <c r="I104" s="82">
        <f>VLOOKUP(A104,'Academic Perf Data'!$A$4:$G$382,7,FALSE)</f>
        <v>0.41699999999999998</v>
      </c>
      <c r="J104" s="1">
        <f t="shared" si="4"/>
        <v>63891.999999999993</v>
      </c>
      <c r="K104" s="1">
        <f t="shared" si="5"/>
        <v>0</v>
      </c>
      <c r="L104" s="1">
        <f t="shared" si="6"/>
        <v>13510.8</v>
      </c>
      <c r="M104" s="1">
        <v>48139.5</v>
      </c>
      <c r="N104" s="1"/>
      <c r="O104" s="1">
        <f t="shared" si="7"/>
        <v>50381.2</v>
      </c>
      <c r="P104" s="18">
        <v>48139.5</v>
      </c>
    </row>
    <row r="105" spans="1:16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VLOOKUP(A105,O_Grant!$A$4:$G$134,7,FALSE)</f>
        <v>131.13</v>
      </c>
      <c r="F105" s="1">
        <f>VLOOKUP(A105,'Academic Perf Data'!$A$4:$D$382,4,FALSE)</f>
        <v>0</v>
      </c>
      <c r="G105" s="64">
        <f>VLOOKUP(A105,'Academic Perf Data'!$A$4:$E$382,5,FALSE)</f>
        <v>0</v>
      </c>
      <c r="H105" s="1">
        <f>VLOOKUP(A105,'Academic Perf Data'!$A$4:$F$382,6,FALSE)</f>
        <v>0</v>
      </c>
      <c r="I105" s="82">
        <f>VLOOKUP(A105,'Academic Perf Data'!$A$4:$G$382,7,FALSE)</f>
        <v>0</v>
      </c>
      <c r="J105" s="1">
        <f t="shared" si="4"/>
        <v>26226</v>
      </c>
      <c r="K105" s="1">
        <f t="shared" si="5"/>
        <v>0</v>
      </c>
      <c r="L105" s="1">
        <f t="shared" si="6"/>
        <v>0</v>
      </c>
      <c r="M105" s="1">
        <v>19972.5</v>
      </c>
      <c r="N105" s="1"/>
      <c r="O105" s="1">
        <f t="shared" si="7"/>
        <v>26226</v>
      </c>
      <c r="P105" s="18">
        <v>19972.5</v>
      </c>
    </row>
    <row r="106" spans="1:16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VLOOKUP(A106,O_Grant!$A$4:$G$134,7,FALSE)</f>
        <v>166.23</v>
      </c>
      <c r="F106" s="1">
        <f>VLOOKUP(A106,'Academic Perf Data'!$A$4:$D$382,4,FALSE)</f>
        <v>0</v>
      </c>
      <c r="G106" s="64">
        <f>VLOOKUP(A106,'Academic Perf Data'!$A$4:$E$382,5,FALSE)</f>
        <v>0</v>
      </c>
      <c r="H106" s="1">
        <f>VLOOKUP(A106,'Academic Perf Data'!$A$4:$F$382,6,FALSE)</f>
        <v>0</v>
      </c>
      <c r="I106" s="82">
        <f>VLOOKUP(A106,'Academic Perf Data'!$A$4:$G$382,7,FALSE)</f>
        <v>0</v>
      </c>
      <c r="J106" s="1">
        <f t="shared" si="4"/>
        <v>33246</v>
      </c>
      <c r="K106" s="1">
        <f t="shared" si="5"/>
        <v>0</v>
      </c>
      <c r="L106" s="1">
        <f t="shared" si="6"/>
        <v>0</v>
      </c>
      <c r="M106" s="1">
        <v>24774</v>
      </c>
      <c r="N106" s="1"/>
      <c r="O106" s="1">
        <f t="shared" si="7"/>
        <v>33246</v>
      </c>
      <c r="P106" s="18">
        <v>24774</v>
      </c>
    </row>
    <row r="107" spans="1:16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VLOOKUP(A107,O_Grant!$A$4:$G$134,7,FALSE)</f>
        <v>63.02</v>
      </c>
      <c r="F107" s="1">
        <f>VLOOKUP(A107,'Academic Perf Data'!$A$4:$D$382,4,FALSE)</f>
        <v>4</v>
      </c>
      <c r="G107" s="64">
        <f>VLOOKUP(A107,'Academic Perf Data'!$A$4:$E$382,5,FALSE)</f>
        <v>0.125</v>
      </c>
      <c r="H107" s="1">
        <f>VLOOKUP(A107,'Academic Perf Data'!$A$4:$F$382,6,FALSE)</f>
        <v>0</v>
      </c>
      <c r="I107" s="82">
        <f>VLOOKUP(A107,'Academic Perf Data'!$A$4:$G$382,7,FALSE)</f>
        <v>0</v>
      </c>
      <c r="J107" s="1">
        <f t="shared" si="4"/>
        <v>12604</v>
      </c>
      <c r="K107" s="1">
        <f t="shared" si="5"/>
        <v>225</v>
      </c>
      <c r="L107" s="1">
        <f t="shared" si="6"/>
        <v>0</v>
      </c>
      <c r="M107" s="1">
        <v>8431.5</v>
      </c>
      <c r="N107" s="1"/>
      <c r="O107" s="1">
        <f t="shared" si="7"/>
        <v>12604</v>
      </c>
      <c r="P107" s="18">
        <v>8431.5</v>
      </c>
    </row>
    <row r="108" spans="1:16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VLOOKUP(A108,O_Grant!$A$4:$G$134,7,FALSE)</f>
        <v>400.72</v>
      </c>
      <c r="F108" s="1">
        <f>VLOOKUP(A108,'Academic Perf Data'!$A$4:$D$382,4,FALSE)</f>
        <v>0</v>
      </c>
      <c r="G108" s="64">
        <f>VLOOKUP(A108,'Academic Perf Data'!$A$4:$E$382,5,FALSE)</f>
        <v>0</v>
      </c>
      <c r="H108" s="1">
        <f>VLOOKUP(A108,'Academic Perf Data'!$A$4:$F$382,6,FALSE)</f>
        <v>44</v>
      </c>
      <c r="I108" s="82">
        <f>VLOOKUP(A108,'Academic Perf Data'!$A$4:$G$382,7,FALSE)</f>
        <v>0.90900000000000003</v>
      </c>
      <c r="J108" s="1">
        <f t="shared" si="4"/>
        <v>80144</v>
      </c>
      <c r="K108" s="1">
        <f t="shared" si="5"/>
        <v>0</v>
      </c>
      <c r="L108" s="1">
        <f t="shared" si="6"/>
        <v>17998.2</v>
      </c>
      <c r="M108" s="1">
        <v>58872</v>
      </c>
      <c r="N108" s="1"/>
      <c r="O108" s="1">
        <f t="shared" si="7"/>
        <v>62145.8</v>
      </c>
      <c r="P108" s="18">
        <v>58872</v>
      </c>
    </row>
    <row r="109" spans="1:16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VLOOKUP(A109,O_Grant!$A$4:$G$134,7,FALSE)</f>
        <v>308.17</v>
      </c>
      <c r="F109" s="1">
        <f>VLOOKUP(A109,'Academic Perf Data'!$A$4:$D$382,4,FALSE)</f>
        <v>0</v>
      </c>
      <c r="G109" s="64">
        <f>VLOOKUP(A109,'Academic Perf Data'!$A$4:$E$382,5,FALSE)</f>
        <v>0</v>
      </c>
      <c r="H109" s="1">
        <f>VLOOKUP(A109,'Academic Perf Data'!$A$4:$F$382,6,FALSE)</f>
        <v>29</v>
      </c>
      <c r="I109" s="82">
        <f>VLOOKUP(A109,'Academic Perf Data'!$A$4:$G$382,7,FALSE)</f>
        <v>0.58599999999999997</v>
      </c>
      <c r="J109" s="1">
        <f t="shared" si="4"/>
        <v>61634</v>
      </c>
      <c r="K109" s="1">
        <f t="shared" si="5"/>
        <v>0</v>
      </c>
      <c r="L109" s="1">
        <f t="shared" si="6"/>
        <v>7647.3</v>
      </c>
      <c r="M109" s="1">
        <v>46209</v>
      </c>
      <c r="N109" s="1"/>
      <c r="O109" s="1">
        <f t="shared" si="7"/>
        <v>53986.7</v>
      </c>
      <c r="P109" s="18">
        <v>46209</v>
      </c>
    </row>
    <row r="110" spans="1:16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VLOOKUP(A110,O_Grant!$A$4:$G$134,7,FALSE)</f>
        <v>221.7</v>
      </c>
      <c r="F110" s="1">
        <f>VLOOKUP(A110,'Academic Perf Data'!$A$4:$D$382,4,FALSE)</f>
        <v>0</v>
      </c>
      <c r="G110" s="64">
        <f>VLOOKUP(A110,'Academic Perf Data'!$A$4:$E$382,5,FALSE)</f>
        <v>0</v>
      </c>
      <c r="H110" s="1">
        <f>VLOOKUP(A110,'Academic Perf Data'!$A$4:$F$382,6,FALSE)</f>
        <v>31</v>
      </c>
      <c r="I110" s="82">
        <f>VLOOKUP(A110,'Academic Perf Data'!$A$4:$G$382,7,FALSE)</f>
        <v>0.129</v>
      </c>
      <c r="J110" s="1">
        <f t="shared" si="4"/>
        <v>44340</v>
      </c>
      <c r="K110" s="1">
        <f t="shared" si="5"/>
        <v>0</v>
      </c>
      <c r="L110" s="1">
        <f t="shared" si="6"/>
        <v>1799.55</v>
      </c>
      <c r="M110" s="1">
        <v>33469.5</v>
      </c>
      <c r="N110" s="1"/>
      <c r="O110" s="1">
        <f t="shared" si="7"/>
        <v>42540.45</v>
      </c>
      <c r="P110" s="18">
        <v>33469.5</v>
      </c>
    </row>
    <row r="111" spans="1:16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VLOOKUP(A111,O_Grant!$A$4:$G$134,7,FALSE)</f>
        <v>85.96</v>
      </c>
      <c r="F111" s="1">
        <f>VLOOKUP(A111,'Academic Perf Data'!$A$4:$D$382,4,FALSE)</f>
        <v>5</v>
      </c>
      <c r="G111" s="64">
        <f>VLOOKUP(A111,'Academic Perf Data'!$A$4:$E$382,5,FALSE)</f>
        <v>5.6000000000000001E-2</v>
      </c>
      <c r="H111" s="1">
        <f>VLOOKUP(A111,'Academic Perf Data'!$A$4:$F$382,6,FALSE)</f>
        <v>0</v>
      </c>
      <c r="I111" s="82">
        <f>VLOOKUP(A111,'Academic Perf Data'!$A$4:$G$382,7,FALSE)</f>
        <v>0</v>
      </c>
      <c r="J111" s="1">
        <f t="shared" si="4"/>
        <v>17192</v>
      </c>
      <c r="K111" s="1">
        <f t="shared" si="5"/>
        <v>126.00000000000001</v>
      </c>
      <c r="L111" s="1">
        <f t="shared" si="6"/>
        <v>0</v>
      </c>
      <c r="M111" s="1">
        <v>12762</v>
      </c>
      <c r="N111" s="1"/>
      <c r="O111" s="1">
        <f t="shared" si="7"/>
        <v>17192</v>
      </c>
      <c r="P111" s="18">
        <v>12762</v>
      </c>
    </row>
    <row r="112" spans="1:16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VLOOKUP(A112,O_Grant!$A$4:$G$134,7,FALSE)</f>
        <v>166.86</v>
      </c>
      <c r="F112" s="1">
        <f>VLOOKUP(A112,'Academic Perf Data'!$A$4:$D$382,4,FALSE)</f>
        <v>38</v>
      </c>
      <c r="G112" s="64">
        <f>VLOOKUP(A112,'Academic Perf Data'!$A$4:$E$382,5,FALSE)</f>
        <v>0.45200000000000001</v>
      </c>
      <c r="H112" s="1">
        <f>VLOOKUP(A112,'Academic Perf Data'!$A$4:$F$382,6,FALSE)</f>
        <v>0</v>
      </c>
      <c r="I112" s="82">
        <f>VLOOKUP(A112,'Academic Perf Data'!$A$4:$G$382,7,FALSE)</f>
        <v>0</v>
      </c>
      <c r="J112" s="1">
        <f t="shared" si="4"/>
        <v>33372</v>
      </c>
      <c r="K112" s="1">
        <f t="shared" si="5"/>
        <v>7729.2</v>
      </c>
      <c r="L112" s="1">
        <f t="shared" si="6"/>
        <v>0</v>
      </c>
      <c r="M112" s="1">
        <v>25252.5</v>
      </c>
      <c r="N112" s="1"/>
      <c r="O112" s="1">
        <f t="shared" si="7"/>
        <v>33372</v>
      </c>
      <c r="P112" s="18">
        <v>25252.5</v>
      </c>
    </row>
    <row r="113" spans="1:16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VLOOKUP(A113,O_Grant!$A$4:$G$134,7,FALSE)</f>
        <v>568.95000000000005</v>
      </c>
      <c r="F113" s="1">
        <f>VLOOKUP(A113,'Academic Perf Data'!$A$4:$D$382,4,FALSE)</f>
        <v>0</v>
      </c>
      <c r="G113" s="64">
        <f>VLOOKUP(A113,'Academic Perf Data'!$A$4:$E$382,5,FALSE)</f>
        <v>0</v>
      </c>
      <c r="H113" s="1">
        <f>VLOOKUP(A113,'Academic Perf Data'!$A$4:$F$382,6,FALSE)</f>
        <v>0</v>
      </c>
      <c r="I113" s="82">
        <f>VLOOKUP(A113,'Academic Perf Data'!$A$4:$G$382,7,FALSE)</f>
        <v>0</v>
      </c>
      <c r="J113" s="1">
        <f t="shared" si="4"/>
        <v>113790.00000000001</v>
      </c>
      <c r="K113" s="1">
        <f t="shared" si="5"/>
        <v>0</v>
      </c>
      <c r="L113" s="1">
        <f t="shared" si="6"/>
        <v>0</v>
      </c>
      <c r="M113" s="1">
        <v>83869.5</v>
      </c>
      <c r="N113" s="1"/>
      <c r="O113" s="1">
        <f t="shared" si="7"/>
        <v>113790.00000000001</v>
      </c>
      <c r="P113" s="18">
        <v>83869.5</v>
      </c>
    </row>
    <row r="114" spans="1:16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VLOOKUP(A114,O_Grant!$A$4:$G$134,7,FALSE)</f>
        <v>719.94</v>
      </c>
      <c r="F114" s="1">
        <f>VLOOKUP(A114,'Academic Perf Data'!$A$4:$D$382,4,FALSE)</f>
        <v>0</v>
      </c>
      <c r="G114" s="64">
        <f>VLOOKUP(A114,'Academic Perf Data'!$A$4:$E$382,5,FALSE)</f>
        <v>0</v>
      </c>
      <c r="H114" s="1">
        <f>VLOOKUP(A114,'Academic Perf Data'!$A$4:$F$382,6,FALSE)</f>
        <v>116</v>
      </c>
      <c r="I114" s="82">
        <f>VLOOKUP(A114,'Academic Perf Data'!$A$4:$G$382,7,FALSE)</f>
        <v>0.54300000000000004</v>
      </c>
      <c r="J114" s="1">
        <f t="shared" si="4"/>
        <v>143988</v>
      </c>
      <c r="K114" s="1">
        <f t="shared" si="5"/>
        <v>0</v>
      </c>
      <c r="L114" s="1">
        <f t="shared" si="6"/>
        <v>28344.6</v>
      </c>
      <c r="M114" s="1">
        <v>108718.5</v>
      </c>
      <c r="N114" s="1"/>
      <c r="O114" s="1">
        <f t="shared" si="7"/>
        <v>115643.4</v>
      </c>
      <c r="P114" s="18">
        <v>108718.5</v>
      </c>
    </row>
    <row r="115" spans="1:16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VLOOKUP(A115,O_Grant!$A$4:$G$134,7,FALSE)</f>
        <v>99.03</v>
      </c>
      <c r="F115" s="1">
        <f>VLOOKUP(A115,'Academic Perf Data'!$A$4:$D$382,4,FALSE)</f>
        <v>3</v>
      </c>
      <c r="G115" s="64">
        <f>VLOOKUP(A115,'Academic Perf Data'!$A$4:$E$382,5,FALSE)</f>
        <v>6.0999999999999999E-2</v>
      </c>
      <c r="H115" s="1">
        <f>VLOOKUP(A115,'Academic Perf Data'!$A$4:$F$382,6,FALSE)</f>
        <v>0</v>
      </c>
      <c r="I115" s="82">
        <f>VLOOKUP(A115,'Academic Perf Data'!$A$4:$G$382,7,FALSE)</f>
        <v>0</v>
      </c>
      <c r="J115" s="1">
        <f t="shared" si="4"/>
        <v>19806</v>
      </c>
      <c r="K115" s="1">
        <f t="shared" si="5"/>
        <v>82.35</v>
      </c>
      <c r="L115" s="1">
        <f t="shared" si="6"/>
        <v>0</v>
      </c>
      <c r="M115" s="1">
        <v>14212.5</v>
      </c>
      <c r="N115" s="1"/>
      <c r="O115" s="1">
        <f t="shared" si="7"/>
        <v>19806</v>
      </c>
      <c r="P115" s="18">
        <v>14212.5</v>
      </c>
    </row>
    <row r="116" spans="1:16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VLOOKUP(A116,O_Grant!$A$4:$G$134,7,FALSE)</f>
        <v>215.34</v>
      </c>
      <c r="F116" s="1">
        <f>VLOOKUP(A116,'Academic Perf Data'!$A$4:$D$382,4,FALSE)</f>
        <v>0</v>
      </c>
      <c r="G116" s="64">
        <f>VLOOKUP(A116,'Academic Perf Data'!$A$4:$E$382,5,FALSE)</f>
        <v>0</v>
      </c>
      <c r="H116" s="1">
        <f>VLOOKUP(A116,'Academic Perf Data'!$A$4:$F$382,6,FALSE)</f>
        <v>0</v>
      </c>
      <c r="I116" s="82">
        <f>VLOOKUP(A116,'Academic Perf Data'!$A$4:$G$382,7,FALSE)</f>
        <v>0</v>
      </c>
      <c r="J116" s="1">
        <f t="shared" si="4"/>
        <v>43068</v>
      </c>
      <c r="K116" s="1">
        <f t="shared" si="5"/>
        <v>0</v>
      </c>
      <c r="L116" s="1">
        <f t="shared" si="6"/>
        <v>0</v>
      </c>
      <c r="M116" s="1">
        <v>31746</v>
      </c>
      <c r="N116" s="1"/>
      <c r="O116" s="1">
        <f t="shared" si="7"/>
        <v>43068</v>
      </c>
      <c r="P116" s="18">
        <v>31746</v>
      </c>
    </row>
    <row r="117" spans="1:16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VLOOKUP(A117,O_Grant!$A$4:$G$134,7,FALSE)</f>
        <v>368.36</v>
      </c>
      <c r="F117" s="1">
        <f>VLOOKUP(A117,'Academic Perf Data'!$A$4:$D$382,4,FALSE)</f>
        <v>0</v>
      </c>
      <c r="G117" s="64">
        <f>VLOOKUP(A117,'Academic Perf Data'!$A$4:$E$382,5,FALSE)</f>
        <v>0</v>
      </c>
      <c r="H117" s="1">
        <f>VLOOKUP(A117,'Academic Perf Data'!$A$4:$F$382,6,FALSE)</f>
        <v>50</v>
      </c>
      <c r="I117" s="82">
        <f>VLOOKUP(A117,'Academic Perf Data'!$A$4:$G$382,7,FALSE)</f>
        <v>0.34</v>
      </c>
      <c r="J117" s="1">
        <f t="shared" si="4"/>
        <v>73672</v>
      </c>
      <c r="K117" s="1">
        <f t="shared" si="5"/>
        <v>0</v>
      </c>
      <c r="L117" s="1">
        <f t="shared" si="6"/>
        <v>7650</v>
      </c>
      <c r="M117" s="1">
        <v>54876</v>
      </c>
      <c r="N117" s="1"/>
      <c r="O117" s="1">
        <f t="shared" si="7"/>
        <v>66022</v>
      </c>
      <c r="P117" s="18">
        <v>54876</v>
      </c>
    </row>
    <row r="118" spans="1:16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VLOOKUP(A118,O_Grant!$A$4:$G$134,7,FALSE)</f>
        <v>104.77</v>
      </c>
      <c r="F118" s="1">
        <f>VLOOKUP(A118,'Academic Perf Data'!$A$4:$D$382,4,FALSE)</f>
        <v>25</v>
      </c>
      <c r="G118" s="64">
        <f>VLOOKUP(A118,'Academic Perf Data'!$A$4:$E$382,5,FALSE)</f>
        <v>0.51</v>
      </c>
      <c r="H118" s="1">
        <f>VLOOKUP(A118,'Academic Perf Data'!$A$4:$F$382,6,FALSE)</f>
        <v>0</v>
      </c>
      <c r="I118" s="82">
        <f>VLOOKUP(A118,'Academic Perf Data'!$A$4:$G$382,7,FALSE)</f>
        <v>0</v>
      </c>
      <c r="J118" s="1">
        <f t="shared" si="4"/>
        <v>20954</v>
      </c>
      <c r="K118" s="1">
        <f t="shared" si="5"/>
        <v>5737.5</v>
      </c>
      <c r="L118" s="1">
        <f t="shared" si="6"/>
        <v>0</v>
      </c>
      <c r="M118" s="1">
        <v>15481.5</v>
      </c>
      <c r="N118" s="1"/>
      <c r="O118" s="1">
        <f t="shared" si="7"/>
        <v>20954</v>
      </c>
      <c r="P118" s="18">
        <v>15481.5</v>
      </c>
    </row>
    <row r="119" spans="1:16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VLOOKUP(A119,O_Grant!$A$4:$G$134,7,FALSE)</f>
        <v>359.49</v>
      </c>
      <c r="F119" s="1">
        <f>VLOOKUP(A119,'Academic Perf Data'!$A$4:$D$382,4,FALSE)</f>
        <v>0</v>
      </c>
      <c r="G119" s="64">
        <f>VLOOKUP(A119,'Academic Perf Data'!$A$4:$E$382,5,FALSE)</f>
        <v>0</v>
      </c>
      <c r="H119" s="1">
        <f>VLOOKUP(A119,'Academic Perf Data'!$A$4:$F$382,6,FALSE)</f>
        <v>41</v>
      </c>
      <c r="I119" s="82">
        <f>VLOOKUP(A119,'Academic Perf Data'!$A$4:$G$382,7,FALSE)</f>
        <v>0.73199999999999998</v>
      </c>
      <c r="J119" s="1">
        <f t="shared" si="4"/>
        <v>71898</v>
      </c>
      <c r="K119" s="1">
        <f t="shared" si="5"/>
        <v>0</v>
      </c>
      <c r="L119" s="1">
        <f t="shared" si="6"/>
        <v>13505.4</v>
      </c>
      <c r="M119" s="1">
        <v>54261</v>
      </c>
      <c r="N119" s="1"/>
      <c r="O119" s="1">
        <f t="shared" si="7"/>
        <v>58392.6</v>
      </c>
      <c r="P119" s="18">
        <v>54261</v>
      </c>
    </row>
    <row r="120" spans="1:16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VLOOKUP(A120,O_Grant!$A$4:$G$134,7,FALSE)</f>
        <v>100.12</v>
      </c>
      <c r="F120" s="1">
        <f>VLOOKUP(A120,'Academic Perf Data'!$A$4:$D$382,4,FALSE)</f>
        <v>0</v>
      </c>
      <c r="G120" s="64">
        <f>VLOOKUP(A120,'Academic Perf Data'!$A$4:$E$382,5,FALSE)</f>
        <v>0</v>
      </c>
      <c r="H120" s="1">
        <f>VLOOKUP(A120,'Academic Perf Data'!$A$4:$F$382,6,FALSE)</f>
        <v>14</v>
      </c>
      <c r="I120" s="82">
        <f>VLOOKUP(A120,'Academic Perf Data'!$A$4:$G$382,7,FALSE)</f>
        <v>0.5</v>
      </c>
      <c r="J120" s="1">
        <f t="shared" si="4"/>
        <v>20024</v>
      </c>
      <c r="K120" s="1">
        <f t="shared" si="5"/>
        <v>0</v>
      </c>
      <c r="L120" s="1">
        <f t="shared" si="6"/>
        <v>3150</v>
      </c>
      <c r="M120" s="1">
        <v>15517.5</v>
      </c>
      <c r="N120" s="1"/>
      <c r="O120" s="1">
        <f t="shared" si="7"/>
        <v>16874</v>
      </c>
      <c r="P120" s="18">
        <v>15517.5</v>
      </c>
    </row>
    <row r="121" spans="1:16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VLOOKUP(A121,O_Grant!$A$4:$G$134,7,FALSE)</f>
        <v>167.97</v>
      </c>
      <c r="F121" s="1">
        <f>VLOOKUP(A121,'Academic Perf Data'!$A$4:$D$382,4,FALSE)</f>
        <v>0</v>
      </c>
      <c r="G121" s="64">
        <f>VLOOKUP(A121,'Academic Perf Data'!$A$4:$E$382,5,FALSE)</f>
        <v>0</v>
      </c>
      <c r="H121" s="1">
        <f>VLOOKUP(A121,'Academic Perf Data'!$A$4:$F$382,6,FALSE)</f>
        <v>15</v>
      </c>
      <c r="I121" s="82">
        <f>VLOOKUP(A121,'Academic Perf Data'!$A$4:$G$382,7,FALSE)</f>
        <v>0.6</v>
      </c>
      <c r="J121" s="1">
        <f t="shared" si="4"/>
        <v>33594</v>
      </c>
      <c r="K121" s="1">
        <f t="shared" si="5"/>
        <v>0</v>
      </c>
      <c r="L121" s="1">
        <f t="shared" si="6"/>
        <v>4050</v>
      </c>
      <c r="M121" s="1">
        <v>24916.5</v>
      </c>
      <c r="N121" s="1"/>
      <c r="O121" s="1">
        <f t="shared" si="7"/>
        <v>29544</v>
      </c>
      <c r="P121" s="18">
        <v>24916.5</v>
      </c>
    </row>
    <row r="122" spans="1:16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VLOOKUP(A122,O_Grant!$A$4:$G$134,7,FALSE)</f>
        <v>176.56</v>
      </c>
      <c r="F122" s="1">
        <f>VLOOKUP(A122,'Academic Perf Data'!$A$4:$D$382,4,FALSE)</f>
        <v>0</v>
      </c>
      <c r="G122" s="64">
        <f>VLOOKUP(A122,'Academic Perf Data'!$A$4:$E$382,5,FALSE)</f>
        <v>0</v>
      </c>
      <c r="H122" s="1">
        <f>VLOOKUP(A122,'Academic Perf Data'!$A$4:$F$382,6,FALSE)</f>
        <v>18</v>
      </c>
      <c r="I122" s="82">
        <f>VLOOKUP(A122,'Academic Perf Data'!$A$4:$G$382,7,FALSE)</f>
        <v>0.55600000000000005</v>
      </c>
      <c r="J122" s="1">
        <f t="shared" si="4"/>
        <v>35312</v>
      </c>
      <c r="K122" s="1">
        <f t="shared" si="5"/>
        <v>0</v>
      </c>
      <c r="L122" s="1">
        <f t="shared" si="6"/>
        <v>4503.6000000000004</v>
      </c>
      <c r="M122" s="1">
        <v>26232</v>
      </c>
      <c r="N122" s="1"/>
      <c r="O122" s="1">
        <f t="shared" si="7"/>
        <v>30808.400000000001</v>
      </c>
      <c r="P122" s="18">
        <v>26232</v>
      </c>
    </row>
    <row r="123" spans="1:16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VLOOKUP(A123,O_Grant!$A$4:$G$134,7,FALSE)</f>
        <v>451.15</v>
      </c>
      <c r="F123" s="1">
        <f>VLOOKUP(A123,'Academic Perf Data'!$A$4:$D$382,4,FALSE)</f>
        <v>0</v>
      </c>
      <c r="G123" s="64">
        <f>VLOOKUP(A123,'Academic Perf Data'!$A$4:$E$382,5,FALSE)</f>
        <v>0</v>
      </c>
      <c r="H123" s="1">
        <f>VLOOKUP(A123,'Academic Perf Data'!$A$4:$F$382,6,FALSE)</f>
        <v>0</v>
      </c>
      <c r="I123" s="82">
        <f>VLOOKUP(A123,'Academic Perf Data'!$A$4:$G$382,7,FALSE)</f>
        <v>0</v>
      </c>
      <c r="J123" s="1">
        <f t="shared" si="4"/>
        <v>90230</v>
      </c>
      <c r="K123" s="1">
        <f t="shared" si="5"/>
        <v>0</v>
      </c>
      <c r="L123" s="1">
        <f t="shared" si="6"/>
        <v>0</v>
      </c>
      <c r="M123" s="1">
        <v>67810.5</v>
      </c>
      <c r="N123" s="1"/>
      <c r="O123" s="1">
        <f t="shared" si="7"/>
        <v>90230</v>
      </c>
      <c r="P123" s="18">
        <v>67810.5</v>
      </c>
    </row>
    <row r="124" spans="1:16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VLOOKUP(A124,O_Grant!$A$4:$G$134,7,FALSE)</f>
        <v>512.4</v>
      </c>
      <c r="F124" s="1">
        <f>VLOOKUP(A124,'Academic Perf Data'!$A$4:$D$382,4,FALSE)</f>
        <v>0</v>
      </c>
      <c r="G124" s="64">
        <f>VLOOKUP(A124,'Academic Perf Data'!$A$4:$E$382,5,FALSE)</f>
        <v>0</v>
      </c>
      <c r="H124" s="1">
        <f>VLOOKUP(A124,'Academic Perf Data'!$A$4:$F$382,6,FALSE)</f>
        <v>52</v>
      </c>
      <c r="I124" s="82">
        <f>VLOOKUP(A124,'Academic Perf Data'!$A$4:$G$382,7,FALSE)</f>
        <v>0.42299999999999999</v>
      </c>
      <c r="J124" s="1">
        <f t="shared" si="4"/>
        <v>102480</v>
      </c>
      <c r="K124" s="1">
        <f t="shared" si="5"/>
        <v>0</v>
      </c>
      <c r="L124" s="1">
        <f t="shared" si="6"/>
        <v>9898.2000000000007</v>
      </c>
      <c r="M124" s="1">
        <v>76146</v>
      </c>
      <c r="N124" s="1"/>
      <c r="O124" s="1">
        <f t="shared" si="7"/>
        <v>92581.8</v>
      </c>
      <c r="P124" s="18">
        <v>76146</v>
      </c>
    </row>
    <row r="125" spans="1:16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VLOOKUP(A125,O_Grant!$A$4:$G$134,7,FALSE)</f>
        <v>389.7</v>
      </c>
      <c r="F125" s="1">
        <f>VLOOKUP(A125,'Academic Perf Data'!$A$4:$D$382,4,FALSE)</f>
        <v>0</v>
      </c>
      <c r="G125" s="64">
        <f>VLOOKUP(A125,'Academic Perf Data'!$A$4:$E$382,5,FALSE)</f>
        <v>0</v>
      </c>
      <c r="H125" s="1">
        <f>VLOOKUP(A125,'Academic Perf Data'!$A$4:$F$382,6,FALSE)</f>
        <v>52</v>
      </c>
      <c r="I125" s="82">
        <f>VLOOKUP(A125,'Academic Perf Data'!$A$4:$G$382,7,FALSE)</f>
        <v>0.69199999999999995</v>
      </c>
      <c r="J125" s="1">
        <f t="shared" si="4"/>
        <v>77940</v>
      </c>
      <c r="K125" s="1">
        <f t="shared" si="5"/>
        <v>0</v>
      </c>
      <c r="L125" s="1">
        <f t="shared" si="6"/>
        <v>16192.8</v>
      </c>
      <c r="M125" s="1">
        <v>58897.5</v>
      </c>
      <c r="N125" s="1"/>
      <c r="O125" s="1">
        <f t="shared" si="7"/>
        <v>61747.199999999997</v>
      </c>
      <c r="P125" s="18">
        <v>58897.5</v>
      </c>
    </row>
    <row r="126" spans="1:16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VLOOKUP(A126,O_Grant!$A$4:$G$134,7,FALSE)</f>
        <v>439.16</v>
      </c>
      <c r="F126" s="1">
        <f>VLOOKUP(A126,'Academic Perf Data'!$A$4:$D$382,4,FALSE)</f>
        <v>45</v>
      </c>
      <c r="G126" s="64">
        <f>VLOOKUP(A126,'Academic Perf Data'!$A$4:$E$382,5,FALSE)</f>
        <v>0.88200000000000001</v>
      </c>
      <c r="H126" s="1">
        <f>VLOOKUP(A126,'Academic Perf Data'!$A$4:$F$382,6,FALSE)</f>
        <v>0</v>
      </c>
      <c r="I126" s="82">
        <f>VLOOKUP(A126,'Academic Perf Data'!$A$4:$G$382,7,FALSE)</f>
        <v>0</v>
      </c>
      <c r="J126" s="1">
        <f t="shared" si="4"/>
        <v>87832</v>
      </c>
      <c r="K126" s="1">
        <f t="shared" si="5"/>
        <v>17860.499999999996</v>
      </c>
      <c r="L126" s="1">
        <f t="shared" si="6"/>
        <v>0</v>
      </c>
      <c r="M126" s="1">
        <v>59668.5</v>
      </c>
      <c r="N126" s="1"/>
      <c r="O126" s="1">
        <f t="shared" si="7"/>
        <v>87832</v>
      </c>
      <c r="P126" s="18">
        <v>59668.5</v>
      </c>
    </row>
    <row r="127" spans="1:16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VLOOKUP(A127,O_Grant!$A$4:$G$134,7,FALSE)</f>
        <v>340.69</v>
      </c>
      <c r="F127" s="1">
        <f>VLOOKUP(A127,'Academic Perf Data'!$A$4:$D$382,4,FALSE)</f>
        <v>0</v>
      </c>
      <c r="G127" s="64">
        <f>VLOOKUP(A127,'Academic Perf Data'!$A$4:$E$382,5,FALSE)</f>
        <v>0</v>
      </c>
      <c r="H127" s="1">
        <f>VLOOKUP(A127,'Academic Perf Data'!$A$4:$F$382,6,FALSE)</f>
        <v>62</v>
      </c>
      <c r="I127" s="82">
        <f>VLOOKUP(A127,'Academic Perf Data'!$A$4:$G$382,7,FALSE)</f>
        <v>0.51600000000000001</v>
      </c>
      <c r="J127" s="1">
        <f t="shared" si="4"/>
        <v>68138</v>
      </c>
      <c r="K127" s="1">
        <f t="shared" si="5"/>
        <v>0</v>
      </c>
      <c r="L127" s="1">
        <f t="shared" si="6"/>
        <v>14396.4</v>
      </c>
      <c r="M127" s="1">
        <v>51301.5</v>
      </c>
      <c r="N127" s="1"/>
      <c r="O127" s="1">
        <f t="shared" si="7"/>
        <v>53741.599999999999</v>
      </c>
      <c r="P127" s="18">
        <v>51301.5</v>
      </c>
    </row>
    <row r="128" spans="1:16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VLOOKUP(A128,O_Grant!$A$4:$G$134,7,FALSE)</f>
        <v>317.93</v>
      </c>
      <c r="F128" s="1">
        <f>VLOOKUP(A128,'Academic Perf Data'!$A$4:$D$382,4,FALSE)</f>
        <v>0</v>
      </c>
      <c r="G128" s="64">
        <f>VLOOKUP(A128,'Academic Perf Data'!$A$4:$E$382,5,FALSE)</f>
        <v>0</v>
      </c>
      <c r="H128" s="1">
        <f>VLOOKUP(A128,'Academic Perf Data'!$A$4:$F$382,6,FALSE)</f>
        <v>68</v>
      </c>
      <c r="I128" s="82">
        <f>VLOOKUP(A128,'Academic Perf Data'!$A$4:$G$382,7,FALSE)</f>
        <v>0.58799999999999997</v>
      </c>
      <c r="J128" s="1">
        <f t="shared" si="4"/>
        <v>63586</v>
      </c>
      <c r="K128" s="1">
        <f t="shared" si="5"/>
        <v>0</v>
      </c>
      <c r="L128" s="1">
        <f t="shared" si="6"/>
        <v>17992.8</v>
      </c>
      <c r="M128" s="1">
        <v>48840</v>
      </c>
      <c r="N128" s="1"/>
      <c r="O128" s="1">
        <f t="shared" si="7"/>
        <v>45593.2</v>
      </c>
      <c r="P128" s="18">
        <v>48840</v>
      </c>
    </row>
    <row r="129" spans="1:16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VLOOKUP(A129,O_Grant!$A$4:$G$134,7,FALSE)</f>
        <v>588.85</v>
      </c>
      <c r="F129" s="1">
        <f>VLOOKUP(A129,'Academic Perf Data'!$A$4:$D$382,4,FALSE)</f>
        <v>0</v>
      </c>
      <c r="G129" s="64">
        <f>VLOOKUP(A129,'Academic Perf Data'!$A$4:$E$382,5,FALSE)</f>
        <v>0</v>
      </c>
      <c r="H129" s="1">
        <f>VLOOKUP(A129,'Academic Perf Data'!$A$4:$F$382,6,FALSE)</f>
        <v>80</v>
      </c>
      <c r="I129" s="82">
        <f>VLOOKUP(A129,'Academic Perf Data'!$A$4:$G$382,7,FALSE)</f>
        <v>0.41299999999999998</v>
      </c>
      <c r="J129" s="1">
        <f t="shared" si="4"/>
        <v>117770</v>
      </c>
      <c r="K129" s="1">
        <f t="shared" si="5"/>
        <v>0</v>
      </c>
      <c r="L129" s="1">
        <f t="shared" si="6"/>
        <v>14868</v>
      </c>
      <c r="M129" s="1">
        <v>86482.5</v>
      </c>
      <c r="N129" s="1"/>
      <c r="O129" s="1">
        <f t="shared" si="7"/>
        <v>102902</v>
      </c>
      <c r="P129" s="18">
        <v>86482.5</v>
      </c>
    </row>
    <row r="130" spans="1:16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VLOOKUP(A130,O_Grant!$A$4:$G$134,7,FALSE)</f>
        <v>389.97</v>
      </c>
      <c r="F130" s="1">
        <f>VLOOKUP(A130,'Academic Perf Data'!$A$4:$D$382,4,FALSE)</f>
        <v>0</v>
      </c>
      <c r="G130" s="64">
        <f>VLOOKUP(A130,'Academic Perf Data'!$A$4:$E$382,5,FALSE)</f>
        <v>0</v>
      </c>
      <c r="H130" s="1">
        <f>VLOOKUP(A130,'Academic Perf Data'!$A$4:$F$382,6,FALSE)</f>
        <v>45</v>
      </c>
      <c r="I130" s="82">
        <f>VLOOKUP(A130,'Academic Perf Data'!$A$4:$G$382,7,FALSE)</f>
        <v>0.622</v>
      </c>
      <c r="J130" s="1">
        <f t="shared" si="4"/>
        <v>77994</v>
      </c>
      <c r="K130" s="1">
        <f t="shared" si="5"/>
        <v>0</v>
      </c>
      <c r="L130" s="1">
        <f t="shared" si="6"/>
        <v>12595.5</v>
      </c>
      <c r="M130" s="1">
        <v>61930.5</v>
      </c>
      <c r="N130" s="1"/>
      <c r="O130" s="1">
        <f t="shared" si="7"/>
        <v>65398.5</v>
      </c>
      <c r="P130" s="18">
        <v>61930.5</v>
      </c>
    </row>
    <row r="131" spans="1:16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VLOOKUP(A131,O_Grant!$A$4:$G$134,7,FALSE)</f>
        <v>134.41</v>
      </c>
      <c r="F131" s="1">
        <f>VLOOKUP(A131,'Academic Perf Data'!$A$4:$D$382,4,FALSE)</f>
        <v>0</v>
      </c>
      <c r="G131" s="64">
        <f>VLOOKUP(A131,'Academic Perf Data'!$A$4:$E$382,5,FALSE)</f>
        <v>0</v>
      </c>
      <c r="H131" s="1">
        <f>VLOOKUP(A131,'Academic Perf Data'!$A$4:$F$382,6,FALSE)</f>
        <v>25</v>
      </c>
      <c r="I131" s="82">
        <f>VLOOKUP(A131,'Academic Perf Data'!$A$4:$G$382,7,FALSE)</f>
        <v>0.84</v>
      </c>
      <c r="J131" s="1">
        <f t="shared" si="4"/>
        <v>26882</v>
      </c>
      <c r="K131" s="1">
        <f t="shared" si="5"/>
        <v>0</v>
      </c>
      <c r="L131" s="1">
        <f t="shared" si="6"/>
        <v>9450</v>
      </c>
      <c r="M131" s="1">
        <v>20416.5</v>
      </c>
      <c r="N131" s="1"/>
      <c r="O131" s="1">
        <f t="shared" si="7"/>
        <v>17432</v>
      </c>
      <c r="P131" s="18">
        <v>20416.5</v>
      </c>
    </row>
    <row r="132" spans="1:16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VLOOKUP(A132,O_Grant!$A$4:$G$134,7,FALSE)</f>
        <v>110.44</v>
      </c>
      <c r="F132" s="1">
        <f>VLOOKUP(A132,'Academic Perf Data'!$A$4:$D$382,4,FALSE)</f>
        <v>41</v>
      </c>
      <c r="G132" s="64">
        <f>VLOOKUP(A132,'Academic Perf Data'!$A$4:$E$382,5,FALSE)</f>
        <v>0.52600000000000002</v>
      </c>
      <c r="H132" s="1">
        <f>VLOOKUP(A132,'Academic Perf Data'!$A$4:$F$382,6,FALSE)</f>
        <v>0</v>
      </c>
      <c r="I132" s="82">
        <f>VLOOKUP(A132,'Academic Perf Data'!$A$4:$G$382,7,FALSE)</f>
        <v>0</v>
      </c>
      <c r="J132" s="1">
        <f t="shared" si="4"/>
        <v>22088</v>
      </c>
      <c r="K132" s="1">
        <f t="shared" si="5"/>
        <v>9704.7000000000007</v>
      </c>
      <c r="L132" s="1">
        <f t="shared" si="6"/>
        <v>0</v>
      </c>
      <c r="M132" s="1">
        <v>15832.5</v>
      </c>
      <c r="N132" s="1"/>
      <c r="O132" s="1">
        <f t="shared" si="7"/>
        <v>22088</v>
      </c>
      <c r="P132" s="18">
        <v>15832.5</v>
      </c>
    </row>
    <row r="133" spans="1:16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VLOOKUP(A133,O_Grant!$A$4:$G$134,7,FALSE)</f>
        <v>547.77</v>
      </c>
      <c r="F133" s="1">
        <f>VLOOKUP(A133,'Academic Perf Data'!$A$4:$D$382,4,FALSE)</f>
        <v>0</v>
      </c>
      <c r="G133" s="64">
        <f>VLOOKUP(A133,'Academic Perf Data'!$A$4:$E$382,5,FALSE)</f>
        <v>0</v>
      </c>
      <c r="H133" s="1">
        <f>VLOOKUP(A133,'Academic Perf Data'!$A$4:$F$382,6,FALSE)</f>
        <v>92</v>
      </c>
      <c r="I133" s="82">
        <f>VLOOKUP(A133,'Academic Perf Data'!$A$4:$G$382,7,FALSE)</f>
        <v>0.62</v>
      </c>
      <c r="J133" s="1">
        <f t="shared" ref="J133:J134" si="8">IF(D133="YES",(E133*$F$1),(E133*$F$2))</f>
        <v>109554</v>
      </c>
      <c r="K133" s="1">
        <f t="shared" ref="K133:K134" si="9">F133*G133*$L$2*$K$2</f>
        <v>0</v>
      </c>
      <c r="L133" s="1">
        <f t="shared" ref="L133:L134" si="10">ROUND(H133*I133*$K$2*$L$2,2)</f>
        <v>25668</v>
      </c>
      <c r="M133" s="1">
        <v>82590</v>
      </c>
      <c r="N133" s="1"/>
      <c r="O133" s="1">
        <f t="shared" ref="O133:O134" si="11">J133-L133</f>
        <v>83886</v>
      </c>
      <c r="P133" s="18">
        <v>82590</v>
      </c>
    </row>
    <row r="134" spans="1:16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VLOOKUP(A134,O_Grant!$A$4:$G$134,7,FALSE)</f>
        <v>74.680000000000007</v>
      </c>
      <c r="F134" s="1">
        <f>VLOOKUP(A134,'Academic Perf Data'!$A$4:$D$382,4,FALSE)</f>
        <v>6</v>
      </c>
      <c r="G134" s="64">
        <f>VLOOKUP(A134,'Academic Perf Data'!$A$4:$E$382,5,FALSE)</f>
        <v>0.17599999999999999</v>
      </c>
      <c r="H134" s="1">
        <f>VLOOKUP(A134,'Academic Perf Data'!$A$4:$F$382,6,FALSE)</f>
        <v>0</v>
      </c>
      <c r="I134" s="82">
        <f>VLOOKUP(A134,'Academic Perf Data'!$A$4:$G$382,7,FALSE)</f>
        <v>0</v>
      </c>
      <c r="J134" s="1">
        <f t="shared" si="8"/>
        <v>14936.000000000002</v>
      </c>
      <c r="K134" s="1">
        <f t="shared" si="9"/>
        <v>475.20000000000005</v>
      </c>
      <c r="L134" s="1">
        <f t="shared" si="10"/>
        <v>0</v>
      </c>
      <c r="M134" s="1">
        <v>11502</v>
      </c>
      <c r="N134" s="1"/>
      <c r="O134" s="1">
        <f t="shared" si="11"/>
        <v>14936.000000000002</v>
      </c>
      <c r="P134" s="18">
        <v>11502</v>
      </c>
    </row>
    <row r="135" spans="1:16" x14ac:dyDescent="0.25">
      <c r="A135" s="44">
        <v>50765</v>
      </c>
      <c r="B135" s="44" t="s">
        <v>528</v>
      </c>
      <c r="C135" s="44" t="s">
        <v>529</v>
      </c>
      <c r="D135" s="4" t="str">
        <f>IFERROR(VLOOKUP(A135,'eschools 16'!$A$2:$G$25,7,FALSE),"NO")</f>
        <v>NO</v>
      </c>
      <c r="E135" s="1">
        <f>SUM(E4:E134)</f>
        <v>36678.640000000007</v>
      </c>
      <c r="F135" s="1">
        <f>SUM(F4:F134)</f>
        <v>1289</v>
      </c>
      <c r="G135" s="1" t="s">
        <v>728</v>
      </c>
      <c r="H135" s="1">
        <f>SUM(H4:H134)</f>
        <v>2896</v>
      </c>
      <c r="I135" s="71" t="s">
        <v>728</v>
      </c>
      <c r="J135" s="1">
        <f>SUM(J4:J134)</f>
        <v>6305382.25</v>
      </c>
      <c r="K135" s="1">
        <f>SUM(K4:K134)</f>
        <v>286997.39999999997</v>
      </c>
      <c r="L135" s="1">
        <f>SUM(L4:L134)</f>
        <v>795647.25000000012</v>
      </c>
      <c r="M135" s="1"/>
      <c r="N135" s="1"/>
      <c r="O135" s="34">
        <v>12923171</v>
      </c>
    </row>
    <row r="139" spans="1:16" x14ac:dyDescent="0.25">
      <c r="J139" s="33"/>
      <c r="K139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M24" sqref="M24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2"/>
  <sheetViews>
    <sheetView workbookViewId="0">
      <pane xSplit="4" ySplit="3" topLeftCell="E361" activePane="bottomRight" state="frozen"/>
      <selection pane="topRight" activeCell="E1" sqref="E1"/>
      <selection pane="bottomLeft" activeCell="A4" sqref="A4"/>
      <selection pane="bottomRight" activeCell="J11" sqref="J11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5" width="9.140625" style="18"/>
    <col min="6" max="6" width="13.42578125" style="18" bestFit="1" customWidth="1"/>
    <col min="7" max="7" width="11.7109375" style="18" bestFit="1" customWidth="1"/>
    <col min="8" max="16384" width="9.140625" style="18"/>
  </cols>
  <sheetData>
    <row r="1" spans="1:7" x14ac:dyDescent="0.25">
      <c r="E1" s="18" t="s">
        <v>576</v>
      </c>
      <c r="G1" s="18">
        <v>0</v>
      </c>
    </row>
    <row r="3" spans="1:7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  <c r="E3" s="6" t="s">
        <v>577</v>
      </c>
      <c r="F3" s="6" t="s">
        <v>578</v>
      </c>
    </row>
    <row r="4" spans="1:7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v>0</v>
      </c>
      <c r="F4" s="1">
        <f>ROUND(E4*$G$1,2)</f>
        <v>0</v>
      </c>
      <c r="G4" s="34"/>
    </row>
    <row r="5" spans="1:7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v>0</v>
      </c>
      <c r="F5" s="1">
        <f t="shared" ref="F5:F68" si="0">ROUND(E5*$G$1,2)</f>
        <v>0</v>
      </c>
      <c r="G5" s="34"/>
    </row>
    <row r="6" spans="1:7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v>0</v>
      </c>
      <c r="F6" s="1">
        <f t="shared" si="0"/>
        <v>0</v>
      </c>
      <c r="G6" s="34"/>
    </row>
    <row r="7" spans="1:7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v>0</v>
      </c>
      <c r="F7" s="1">
        <f t="shared" si="0"/>
        <v>0</v>
      </c>
      <c r="G7" s="34"/>
    </row>
    <row r="8" spans="1:7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v>0</v>
      </c>
      <c r="F8" s="1">
        <f t="shared" si="0"/>
        <v>0</v>
      </c>
      <c r="G8" s="34"/>
    </row>
    <row r="9" spans="1:7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v>0</v>
      </c>
      <c r="F9" s="1">
        <f t="shared" si="0"/>
        <v>0</v>
      </c>
      <c r="G9" s="34"/>
    </row>
    <row r="10" spans="1:7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v>0</v>
      </c>
      <c r="F10" s="1">
        <f t="shared" si="0"/>
        <v>0</v>
      </c>
      <c r="G10" s="34"/>
    </row>
    <row r="11" spans="1:7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v>0</v>
      </c>
      <c r="F11" s="1">
        <f t="shared" si="0"/>
        <v>0</v>
      </c>
      <c r="G11" s="34"/>
    </row>
    <row r="12" spans="1:7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v>0</v>
      </c>
      <c r="F12" s="1">
        <f t="shared" si="0"/>
        <v>0</v>
      </c>
      <c r="G12" s="34"/>
    </row>
    <row r="13" spans="1:7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v>0</v>
      </c>
      <c r="F13" s="1">
        <f t="shared" si="0"/>
        <v>0</v>
      </c>
      <c r="G13" s="34"/>
    </row>
    <row r="14" spans="1:7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v>0</v>
      </c>
      <c r="F14" s="1">
        <f t="shared" si="0"/>
        <v>0</v>
      </c>
      <c r="G14" s="34"/>
    </row>
    <row r="15" spans="1:7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v>0</v>
      </c>
      <c r="F15" s="1">
        <f t="shared" si="0"/>
        <v>0</v>
      </c>
      <c r="G15" s="34"/>
    </row>
    <row r="16" spans="1:7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v>0</v>
      </c>
      <c r="F16" s="1">
        <f t="shared" si="0"/>
        <v>0</v>
      </c>
      <c r="G16" s="34"/>
    </row>
    <row r="17" spans="1:7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v>0</v>
      </c>
      <c r="F17" s="1">
        <f t="shared" si="0"/>
        <v>0</v>
      </c>
      <c r="G17" s="34"/>
    </row>
    <row r="18" spans="1:7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v>0</v>
      </c>
      <c r="F18" s="1">
        <f t="shared" si="0"/>
        <v>0</v>
      </c>
      <c r="G18" s="34"/>
    </row>
    <row r="19" spans="1:7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v>0</v>
      </c>
      <c r="F19" s="1">
        <f t="shared" si="0"/>
        <v>0</v>
      </c>
      <c r="G19" s="34"/>
    </row>
    <row r="20" spans="1:7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v>0</v>
      </c>
      <c r="F20" s="1">
        <f t="shared" si="0"/>
        <v>0</v>
      </c>
      <c r="G20" s="34"/>
    </row>
    <row r="21" spans="1:7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v>0</v>
      </c>
      <c r="F21" s="1">
        <f t="shared" si="0"/>
        <v>0</v>
      </c>
      <c r="G21" s="34"/>
    </row>
    <row r="22" spans="1:7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v>0</v>
      </c>
      <c r="F22" s="1">
        <f t="shared" si="0"/>
        <v>0</v>
      </c>
      <c r="G22" s="34"/>
    </row>
    <row r="23" spans="1:7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v>0</v>
      </c>
      <c r="F23" s="1">
        <f t="shared" si="0"/>
        <v>0</v>
      </c>
      <c r="G23" s="34"/>
    </row>
    <row r="24" spans="1:7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v>0</v>
      </c>
      <c r="F24" s="1">
        <f t="shared" si="0"/>
        <v>0</v>
      </c>
      <c r="G24" s="34"/>
    </row>
    <row r="25" spans="1:7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v>0</v>
      </c>
      <c r="F25" s="1">
        <f t="shared" si="0"/>
        <v>0</v>
      </c>
      <c r="G25" s="34"/>
    </row>
    <row r="26" spans="1:7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v>0</v>
      </c>
      <c r="F26" s="1">
        <f t="shared" si="0"/>
        <v>0</v>
      </c>
      <c r="G26" s="34"/>
    </row>
    <row r="27" spans="1:7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v>0</v>
      </c>
      <c r="F27" s="1">
        <f t="shared" si="0"/>
        <v>0</v>
      </c>
      <c r="G27" s="34"/>
    </row>
    <row r="28" spans="1:7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v>0</v>
      </c>
      <c r="F28" s="1">
        <f t="shared" si="0"/>
        <v>0</v>
      </c>
      <c r="G28" s="34"/>
    </row>
    <row r="29" spans="1:7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v>0</v>
      </c>
      <c r="F29" s="1">
        <f t="shared" si="0"/>
        <v>0</v>
      </c>
      <c r="G29" s="34"/>
    </row>
    <row r="30" spans="1:7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v>0</v>
      </c>
      <c r="F30" s="1">
        <f t="shared" si="0"/>
        <v>0</v>
      </c>
      <c r="G30" s="34"/>
    </row>
    <row r="31" spans="1:7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v>0</v>
      </c>
      <c r="F31" s="1">
        <f t="shared" si="0"/>
        <v>0</v>
      </c>
      <c r="G31" s="34"/>
    </row>
    <row r="32" spans="1:7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v>272</v>
      </c>
      <c r="F32" s="1">
        <f t="shared" si="0"/>
        <v>0</v>
      </c>
      <c r="G32" s="34"/>
    </row>
    <row r="33" spans="1:7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v>0</v>
      </c>
      <c r="F33" s="1">
        <f t="shared" si="0"/>
        <v>0</v>
      </c>
      <c r="G33" s="34"/>
    </row>
    <row r="34" spans="1:7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v>0</v>
      </c>
      <c r="F34" s="1">
        <f t="shared" si="0"/>
        <v>0</v>
      </c>
      <c r="G34" s="34"/>
    </row>
    <row r="35" spans="1:7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v>0</v>
      </c>
      <c r="F35" s="1">
        <f t="shared" si="0"/>
        <v>0</v>
      </c>
      <c r="G35" s="34"/>
    </row>
    <row r="36" spans="1:7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v>0</v>
      </c>
      <c r="F36" s="1">
        <f t="shared" si="0"/>
        <v>0</v>
      </c>
      <c r="G36" s="34"/>
    </row>
    <row r="37" spans="1:7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v>0</v>
      </c>
      <c r="F37" s="1">
        <f t="shared" si="0"/>
        <v>0</v>
      </c>
      <c r="G37" s="34"/>
    </row>
    <row r="38" spans="1:7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v>0</v>
      </c>
      <c r="F38" s="1">
        <f t="shared" si="0"/>
        <v>0</v>
      </c>
      <c r="G38" s="34"/>
    </row>
    <row r="39" spans="1:7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v>0</v>
      </c>
      <c r="F39" s="1">
        <f t="shared" si="0"/>
        <v>0</v>
      </c>
      <c r="G39" s="34"/>
    </row>
    <row r="40" spans="1:7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v>0</v>
      </c>
      <c r="F40" s="1">
        <f t="shared" si="0"/>
        <v>0</v>
      </c>
      <c r="G40" s="34"/>
    </row>
    <row r="41" spans="1:7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v>0</v>
      </c>
      <c r="F41" s="1">
        <f t="shared" si="0"/>
        <v>0</v>
      </c>
      <c r="G41" s="34"/>
    </row>
    <row r="42" spans="1:7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v>0</v>
      </c>
      <c r="F42" s="1">
        <f t="shared" si="0"/>
        <v>0</v>
      </c>
      <c r="G42" s="34"/>
    </row>
    <row r="43" spans="1:7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v>0</v>
      </c>
      <c r="F43" s="1">
        <f t="shared" si="0"/>
        <v>0</v>
      </c>
      <c r="G43" s="34"/>
    </row>
    <row r="44" spans="1:7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v>0</v>
      </c>
      <c r="F44" s="1">
        <f t="shared" si="0"/>
        <v>0</v>
      </c>
      <c r="G44" s="34"/>
    </row>
    <row r="45" spans="1:7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v>0</v>
      </c>
      <c r="F45" s="1">
        <f t="shared" si="0"/>
        <v>0</v>
      </c>
      <c r="G45" s="34"/>
    </row>
    <row r="46" spans="1:7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v>0</v>
      </c>
      <c r="F46" s="1">
        <f t="shared" si="0"/>
        <v>0</v>
      </c>
      <c r="G46" s="34"/>
    </row>
    <row r="47" spans="1:7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v>0</v>
      </c>
      <c r="F47" s="1">
        <f t="shared" si="0"/>
        <v>0</v>
      </c>
      <c r="G47" s="34"/>
    </row>
    <row r="48" spans="1:7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v>0</v>
      </c>
      <c r="F48" s="1">
        <f t="shared" si="0"/>
        <v>0</v>
      </c>
      <c r="G48" s="34"/>
    </row>
    <row r="49" spans="1:7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v>0</v>
      </c>
      <c r="F49" s="1">
        <f t="shared" si="0"/>
        <v>0</v>
      </c>
      <c r="G49" s="34"/>
    </row>
    <row r="50" spans="1:7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v>0</v>
      </c>
      <c r="F50" s="1">
        <f t="shared" si="0"/>
        <v>0</v>
      </c>
      <c r="G50" s="34"/>
    </row>
    <row r="51" spans="1:7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v>0</v>
      </c>
      <c r="F51" s="1">
        <f t="shared" si="0"/>
        <v>0</v>
      </c>
      <c r="G51" s="34"/>
    </row>
    <row r="52" spans="1:7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v>0</v>
      </c>
      <c r="F52" s="1">
        <f t="shared" si="0"/>
        <v>0</v>
      </c>
      <c r="G52" s="34"/>
    </row>
    <row r="53" spans="1:7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v>0</v>
      </c>
      <c r="F53" s="1">
        <f t="shared" si="0"/>
        <v>0</v>
      </c>
      <c r="G53" s="34"/>
    </row>
    <row r="54" spans="1:7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v>0</v>
      </c>
      <c r="F54" s="1">
        <f t="shared" si="0"/>
        <v>0</v>
      </c>
      <c r="G54" s="34"/>
    </row>
    <row r="55" spans="1:7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v>0</v>
      </c>
      <c r="F55" s="1">
        <f t="shared" si="0"/>
        <v>0</v>
      </c>
      <c r="G55" s="34"/>
    </row>
    <row r="56" spans="1:7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v>0</v>
      </c>
      <c r="F56" s="1">
        <f t="shared" si="0"/>
        <v>0</v>
      </c>
      <c r="G56" s="34"/>
    </row>
    <row r="57" spans="1:7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v>0</v>
      </c>
      <c r="F57" s="1">
        <f t="shared" si="0"/>
        <v>0</v>
      </c>
      <c r="G57" s="34"/>
    </row>
    <row r="58" spans="1:7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v>0</v>
      </c>
      <c r="F58" s="1">
        <f t="shared" si="0"/>
        <v>0</v>
      </c>
      <c r="G58" s="34"/>
    </row>
    <row r="59" spans="1:7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v>0</v>
      </c>
      <c r="F59" s="1">
        <f t="shared" si="0"/>
        <v>0</v>
      </c>
      <c r="G59" s="34"/>
    </row>
    <row r="60" spans="1:7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v>0</v>
      </c>
      <c r="F60" s="1">
        <f t="shared" si="0"/>
        <v>0</v>
      </c>
      <c r="G60" s="34"/>
    </row>
    <row r="61" spans="1:7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v>0</v>
      </c>
      <c r="F61" s="1">
        <f t="shared" si="0"/>
        <v>0</v>
      </c>
      <c r="G61" s="34"/>
    </row>
    <row r="62" spans="1:7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v>0</v>
      </c>
      <c r="F62" s="1">
        <f t="shared" si="0"/>
        <v>0</v>
      </c>
      <c r="G62" s="34"/>
    </row>
    <row r="63" spans="1:7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v>0</v>
      </c>
      <c r="F63" s="1">
        <f t="shared" si="0"/>
        <v>0</v>
      </c>
      <c r="G63" s="34"/>
    </row>
    <row r="64" spans="1:7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v>0</v>
      </c>
      <c r="F64" s="1">
        <f t="shared" si="0"/>
        <v>0</v>
      </c>
      <c r="G64" s="34"/>
    </row>
    <row r="65" spans="1:7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v>0</v>
      </c>
      <c r="F65" s="1">
        <f t="shared" si="0"/>
        <v>0</v>
      </c>
      <c r="G65" s="34"/>
    </row>
    <row r="66" spans="1:7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v>0</v>
      </c>
      <c r="F66" s="1">
        <f t="shared" si="0"/>
        <v>0</v>
      </c>
      <c r="G66" s="34"/>
    </row>
    <row r="67" spans="1:7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v>0</v>
      </c>
      <c r="F67" s="1">
        <f t="shared" si="0"/>
        <v>0</v>
      </c>
      <c r="G67" s="34"/>
    </row>
    <row r="68" spans="1:7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v>0</v>
      </c>
      <c r="F68" s="1">
        <f t="shared" si="0"/>
        <v>0</v>
      </c>
      <c r="G68" s="34"/>
    </row>
    <row r="69" spans="1:7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v>0</v>
      </c>
      <c r="F69" s="1">
        <f t="shared" ref="F69:F132" si="1">ROUND(E69*$G$1,2)</f>
        <v>0</v>
      </c>
      <c r="G69" s="34"/>
    </row>
    <row r="70" spans="1:7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v>0</v>
      </c>
      <c r="F70" s="1">
        <f t="shared" si="1"/>
        <v>0</v>
      </c>
      <c r="G70" s="34"/>
    </row>
    <row r="71" spans="1:7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v>0</v>
      </c>
      <c r="F71" s="1">
        <f t="shared" si="1"/>
        <v>0</v>
      </c>
      <c r="G71" s="34"/>
    </row>
    <row r="72" spans="1:7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v>0</v>
      </c>
      <c r="F72" s="1">
        <f t="shared" si="1"/>
        <v>0</v>
      </c>
      <c r="G72" s="34"/>
    </row>
    <row r="73" spans="1:7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v>0</v>
      </c>
      <c r="F73" s="1">
        <f t="shared" si="1"/>
        <v>0</v>
      </c>
      <c r="G73" s="34"/>
    </row>
    <row r="74" spans="1:7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v>0</v>
      </c>
      <c r="F74" s="1">
        <f t="shared" si="1"/>
        <v>0</v>
      </c>
      <c r="G74" s="34"/>
    </row>
    <row r="75" spans="1:7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v>63.2</v>
      </c>
      <c r="F75" s="1">
        <f t="shared" si="1"/>
        <v>0</v>
      </c>
      <c r="G75" s="34"/>
    </row>
    <row r="76" spans="1:7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v>36</v>
      </c>
      <c r="F76" s="1">
        <f t="shared" si="1"/>
        <v>0</v>
      </c>
      <c r="G76" s="34"/>
    </row>
    <row r="77" spans="1:7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v>0</v>
      </c>
      <c r="F77" s="1">
        <f t="shared" si="1"/>
        <v>0</v>
      </c>
      <c r="G77" s="34"/>
    </row>
    <row r="78" spans="1:7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v>0</v>
      </c>
      <c r="F78" s="1">
        <f t="shared" si="1"/>
        <v>0</v>
      </c>
      <c r="G78" s="34"/>
    </row>
    <row r="79" spans="1:7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v>0</v>
      </c>
      <c r="F79" s="1">
        <f t="shared" si="1"/>
        <v>0</v>
      </c>
      <c r="G79" s="34"/>
    </row>
    <row r="80" spans="1:7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v>0</v>
      </c>
      <c r="F80" s="1">
        <f t="shared" si="1"/>
        <v>0</v>
      </c>
      <c r="G80" s="34"/>
    </row>
    <row r="81" spans="1:7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v>0</v>
      </c>
      <c r="F81" s="1">
        <f t="shared" si="1"/>
        <v>0</v>
      </c>
      <c r="G81" s="34"/>
    </row>
    <row r="82" spans="1:7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v>0</v>
      </c>
      <c r="F82" s="1">
        <f t="shared" si="1"/>
        <v>0</v>
      </c>
      <c r="G82" s="34"/>
    </row>
    <row r="83" spans="1:7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v>0</v>
      </c>
      <c r="F83" s="1">
        <f t="shared" si="1"/>
        <v>0</v>
      </c>
      <c r="G83" s="34"/>
    </row>
    <row r="84" spans="1:7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v>253.4</v>
      </c>
      <c r="F84" s="1">
        <f t="shared" si="1"/>
        <v>0</v>
      </c>
      <c r="G84" s="34"/>
    </row>
    <row r="85" spans="1:7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v>0</v>
      </c>
      <c r="F85" s="1">
        <f t="shared" si="1"/>
        <v>0</v>
      </c>
      <c r="G85" s="34"/>
    </row>
    <row r="86" spans="1:7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v>0</v>
      </c>
      <c r="F86" s="1">
        <f t="shared" si="1"/>
        <v>0</v>
      </c>
      <c r="G86" s="34"/>
    </row>
    <row r="87" spans="1:7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v>0</v>
      </c>
      <c r="F87" s="1">
        <f t="shared" si="1"/>
        <v>0</v>
      </c>
      <c r="G87" s="34"/>
    </row>
    <row r="88" spans="1:7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v>0</v>
      </c>
      <c r="F88" s="1">
        <f t="shared" si="1"/>
        <v>0</v>
      </c>
      <c r="G88" s="34"/>
    </row>
    <row r="89" spans="1:7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v>0</v>
      </c>
      <c r="F89" s="1">
        <f t="shared" si="1"/>
        <v>0</v>
      </c>
      <c r="G89" s="34"/>
    </row>
    <row r="90" spans="1:7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v>0</v>
      </c>
      <c r="F90" s="1">
        <f t="shared" si="1"/>
        <v>0</v>
      </c>
      <c r="G90" s="34"/>
    </row>
    <row r="91" spans="1:7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v>0</v>
      </c>
      <c r="F91" s="1">
        <f t="shared" si="1"/>
        <v>0</v>
      </c>
      <c r="G91" s="34"/>
    </row>
    <row r="92" spans="1:7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v>80.8</v>
      </c>
      <c r="F92" s="1">
        <f t="shared" si="1"/>
        <v>0</v>
      </c>
      <c r="G92" s="34"/>
    </row>
    <row r="93" spans="1:7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v>0</v>
      </c>
      <c r="F93" s="1">
        <f t="shared" si="1"/>
        <v>0</v>
      </c>
      <c r="G93" s="34"/>
    </row>
    <row r="94" spans="1:7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v>0</v>
      </c>
      <c r="F94" s="1">
        <f t="shared" si="1"/>
        <v>0</v>
      </c>
      <c r="G94" s="34"/>
    </row>
    <row r="95" spans="1:7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v>0</v>
      </c>
      <c r="F95" s="1">
        <f t="shared" si="1"/>
        <v>0</v>
      </c>
      <c r="G95" s="34"/>
    </row>
    <row r="96" spans="1:7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v>0</v>
      </c>
      <c r="F96" s="1">
        <f t="shared" si="1"/>
        <v>0</v>
      </c>
      <c r="G96" s="34"/>
    </row>
    <row r="97" spans="1:7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v>0</v>
      </c>
      <c r="F97" s="1">
        <f t="shared" si="1"/>
        <v>0</v>
      </c>
      <c r="G97" s="34"/>
    </row>
    <row r="98" spans="1:7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v>0</v>
      </c>
      <c r="F98" s="1">
        <f t="shared" si="1"/>
        <v>0</v>
      </c>
      <c r="G98" s="34"/>
    </row>
    <row r="99" spans="1:7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v>0</v>
      </c>
      <c r="F99" s="1">
        <f t="shared" si="1"/>
        <v>0</v>
      </c>
      <c r="G99" s="34"/>
    </row>
    <row r="100" spans="1:7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v>0</v>
      </c>
      <c r="F100" s="1">
        <f t="shared" si="1"/>
        <v>0</v>
      </c>
      <c r="G100" s="34"/>
    </row>
    <row r="101" spans="1:7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v>0</v>
      </c>
      <c r="F101" s="1">
        <f t="shared" si="1"/>
        <v>0</v>
      </c>
      <c r="G101" s="34"/>
    </row>
    <row r="102" spans="1:7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v>0</v>
      </c>
      <c r="F102" s="1">
        <f t="shared" si="1"/>
        <v>0</v>
      </c>
      <c r="G102" s="34"/>
    </row>
    <row r="103" spans="1:7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v>0</v>
      </c>
      <c r="F103" s="1">
        <f t="shared" si="1"/>
        <v>0</v>
      </c>
      <c r="G103" s="34"/>
    </row>
    <row r="104" spans="1:7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v>0</v>
      </c>
      <c r="F104" s="1">
        <f t="shared" si="1"/>
        <v>0</v>
      </c>
      <c r="G104" s="34"/>
    </row>
    <row r="105" spans="1:7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v>0</v>
      </c>
      <c r="F105" s="1">
        <f t="shared" si="1"/>
        <v>0</v>
      </c>
      <c r="G105" s="34"/>
    </row>
    <row r="106" spans="1:7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v>0</v>
      </c>
      <c r="F106" s="1">
        <f t="shared" si="1"/>
        <v>0</v>
      </c>
      <c r="G106" s="34"/>
    </row>
    <row r="107" spans="1:7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v>0</v>
      </c>
      <c r="F107" s="1">
        <f t="shared" si="1"/>
        <v>0</v>
      </c>
      <c r="G107" s="34"/>
    </row>
    <row r="108" spans="1:7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v>0</v>
      </c>
      <c r="F108" s="1">
        <f t="shared" si="1"/>
        <v>0</v>
      </c>
      <c r="G108" s="34"/>
    </row>
    <row r="109" spans="1:7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v>0</v>
      </c>
      <c r="F109" s="1">
        <f t="shared" si="1"/>
        <v>0</v>
      </c>
      <c r="G109" s="34"/>
    </row>
    <row r="110" spans="1:7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v>138.80000000000001</v>
      </c>
      <c r="F110" s="1">
        <f t="shared" si="1"/>
        <v>0</v>
      </c>
      <c r="G110" s="34"/>
    </row>
    <row r="111" spans="1:7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v>0</v>
      </c>
      <c r="F111" s="1">
        <f t="shared" si="1"/>
        <v>0</v>
      </c>
      <c r="G111" s="34"/>
    </row>
    <row r="112" spans="1:7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v>0</v>
      </c>
      <c r="F112" s="1">
        <f t="shared" si="1"/>
        <v>0</v>
      </c>
      <c r="G112" s="34"/>
    </row>
    <row r="113" spans="1:7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v>0</v>
      </c>
      <c r="F113" s="1">
        <f t="shared" si="1"/>
        <v>0</v>
      </c>
      <c r="G113" s="34"/>
    </row>
    <row r="114" spans="1:7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v>0</v>
      </c>
      <c r="F114" s="1">
        <f t="shared" si="1"/>
        <v>0</v>
      </c>
      <c r="G114" s="34"/>
    </row>
    <row r="115" spans="1:7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v>0</v>
      </c>
      <c r="F115" s="1">
        <f t="shared" si="1"/>
        <v>0</v>
      </c>
      <c r="G115" s="34"/>
    </row>
    <row r="116" spans="1:7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v>0</v>
      </c>
      <c r="F116" s="1">
        <f t="shared" si="1"/>
        <v>0</v>
      </c>
      <c r="G116" s="34"/>
    </row>
    <row r="117" spans="1:7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v>257</v>
      </c>
      <c r="F117" s="1">
        <f t="shared" si="1"/>
        <v>0</v>
      </c>
      <c r="G117" s="34"/>
    </row>
    <row r="118" spans="1:7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v>0</v>
      </c>
      <c r="F118" s="1">
        <f t="shared" si="1"/>
        <v>0</v>
      </c>
      <c r="G118" s="34"/>
    </row>
    <row r="119" spans="1:7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v>0</v>
      </c>
      <c r="F119" s="1">
        <f t="shared" si="1"/>
        <v>0</v>
      </c>
      <c r="G119" s="34"/>
    </row>
    <row r="120" spans="1:7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v>0</v>
      </c>
      <c r="F120" s="1">
        <f t="shared" si="1"/>
        <v>0</v>
      </c>
      <c r="G120" s="34"/>
    </row>
    <row r="121" spans="1:7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v>0</v>
      </c>
      <c r="F121" s="1">
        <f t="shared" si="1"/>
        <v>0</v>
      </c>
      <c r="G121" s="34"/>
    </row>
    <row r="122" spans="1:7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v>131.6</v>
      </c>
      <c r="F122" s="1">
        <f t="shared" si="1"/>
        <v>0</v>
      </c>
      <c r="G122" s="34"/>
    </row>
    <row r="123" spans="1:7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v>0</v>
      </c>
      <c r="F123" s="1">
        <f t="shared" si="1"/>
        <v>0</v>
      </c>
      <c r="G123" s="34"/>
    </row>
    <row r="124" spans="1:7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v>299.8</v>
      </c>
      <c r="F124" s="1">
        <f t="shared" si="1"/>
        <v>0</v>
      </c>
      <c r="G124" s="34"/>
    </row>
    <row r="125" spans="1:7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v>0</v>
      </c>
      <c r="F125" s="1">
        <f t="shared" si="1"/>
        <v>0</v>
      </c>
      <c r="G125" s="34"/>
    </row>
    <row r="126" spans="1:7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v>0</v>
      </c>
      <c r="F126" s="1">
        <f t="shared" si="1"/>
        <v>0</v>
      </c>
      <c r="G126" s="34"/>
    </row>
    <row r="127" spans="1:7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v>0</v>
      </c>
      <c r="F127" s="1">
        <f t="shared" si="1"/>
        <v>0</v>
      </c>
      <c r="G127" s="34"/>
    </row>
    <row r="128" spans="1:7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v>0</v>
      </c>
      <c r="F128" s="1">
        <f t="shared" si="1"/>
        <v>0</v>
      </c>
      <c r="G128" s="34"/>
    </row>
    <row r="129" spans="1:7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v>303</v>
      </c>
      <c r="F129" s="1">
        <f t="shared" si="1"/>
        <v>0</v>
      </c>
      <c r="G129" s="34"/>
    </row>
    <row r="130" spans="1:7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v>0</v>
      </c>
      <c r="F130" s="1">
        <f t="shared" si="1"/>
        <v>0</v>
      </c>
      <c r="G130" s="34"/>
    </row>
    <row r="131" spans="1:7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v>0</v>
      </c>
      <c r="F131" s="1">
        <f t="shared" si="1"/>
        <v>0</v>
      </c>
      <c r="G131" s="34"/>
    </row>
    <row r="132" spans="1:7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v>0</v>
      </c>
      <c r="F132" s="1">
        <f t="shared" si="1"/>
        <v>0</v>
      </c>
      <c r="G132" s="34"/>
    </row>
    <row r="133" spans="1:7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v>0</v>
      </c>
      <c r="F133" s="1">
        <f t="shared" ref="F133:F196" si="2">ROUND(E133*$G$1,2)</f>
        <v>0</v>
      </c>
      <c r="G133" s="34"/>
    </row>
    <row r="134" spans="1:7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v>0</v>
      </c>
      <c r="F134" s="1">
        <f t="shared" si="2"/>
        <v>0</v>
      </c>
      <c r="G134" s="34"/>
    </row>
    <row r="135" spans="1:7" x14ac:dyDescent="0.25">
      <c r="A135" s="18">
        <v>9997</v>
      </c>
      <c r="B135" s="18" t="s">
        <v>33</v>
      </c>
      <c r="C135" s="18" t="s">
        <v>394</v>
      </c>
      <c r="D135" s="4" t="str">
        <f>IFERROR(VLOOKUP(A135,'eschools 16'!$A$2:$G$25,7,FALSE),"NO")</f>
        <v>NO</v>
      </c>
      <c r="E135" s="1">
        <v>0</v>
      </c>
      <c r="F135" s="1">
        <f t="shared" si="2"/>
        <v>0</v>
      </c>
      <c r="G135" s="34"/>
    </row>
    <row r="136" spans="1:7" x14ac:dyDescent="0.25">
      <c r="A136" s="18">
        <v>10007</v>
      </c>
      <c r="B136" s="18" t="s">
        <v>32</v>
      </c>
      <c r="C136" s="18" t="s">
        <v>174</v>
      </c>
      <c r="D136" s="4" t="str">
        <f>IFERROR(VLOOKUP(A136,'eschools 16'!$A$2:$G$25,7,FALSE),"NO")</f>
        <v>NO</v>
      </c>
      <c r="E136" s="1">
        <v>0</v>
      </c>
      <c r="F136" s="1">
        <f t="shared" si="2"/>
        <v>0</v>
      </c>
      <c r="G136" s="34"/>
    </row>
    <row r="137" spans="1:7" x14ac:dyDescent="0.25">
      <c r="A137" s="18">
        <v>10036</v>
      </c>
      <c r="B137" s="18" t="s">
        <v>33</v>
      </c>
      <c r="C137" s="18" t="s">
        <v>175</v>
      </c>
      <c r="D137" s="4" t="str">
        <f>IFERROR(VLOOKUP(A137,'eschools 16'!$A$2:$G$25,7,FALSE),"NO")</f>
        <v>NO</v>
      </c>
      <c r="E137" s="1">
        <v>0</v>
      </c>
      <c r="F137" s="1">
        <f t="shared" si="2"/>
        <v>0</v>
      </c>
      <c r="G137" s="34"/>
    </row>
    <row r="138" spans="1:7" x14ac:dyDescent="0.25">
      <c r="A138" s="18">
        <v>10180</v>
      </c>
      <c r="B138" s="18" t="s">
        <v>28</v>
      </c>
      <c r="C138" s="18" t="s">
        <v>176</v>
      </c>
      <c r="D138" s="4" t="str">
        <f>IFERROR(VLOOKUP(A138,'eschools 16'!$A$2:$G$25,7,FALSE),"NO")</f>
        <v>NO</v>
      </c>
      <c r="E138" s="1">
        <v>0</v>
      </c>
      <c r="F138" s="1">
        <f t="shared" si="2"/>
        <v>0</v>
      </c>
      <c r="G138" s="34"/>
    </row>
    <row r="139" spans="1:7" x14ac:dyDescent="0.25">
      <c r="A139" s="18">
        <v>10182</v>
      </c>
      <c r="B139" s="18" t="s">
        <v>33</v>
      </c>
      <c r="C139" s="18" t="s">
        <v>177</v>
      </c>
      <c r="D139" s="4" t="str">
        <f>IFERROR(VLOOKUP(A139,'eschools 16'!$A$2:$G$25,7,FALSE),"NO")</f>
        <v>NO</v>
      </c>
      <c r="E139" s="1">
        <v>0</v>
      </c>
      <c r="F139" s="1">
        <f t="shared" si="2"/>
        <v>0</v>
      </c>
      <c r="G139" s="34"/>
    </row>
    <row r="140" spans="1:7" x14ac:dyDescent="0.25">
      <c r="A140" s="18">
        <v>10205</v>
      </c>
      <c r="B140" s="18" t="s">
        <v>22</v>
      </c>
      <c r="C140" s="18" t="s">
        <v>178</v>
      </c>
      <c r="D140" s="4" t="str">
        <f>IFERROR(VLOOKUP(A140,'eschools 16'!$A$2:$G$25,7,FALSE),"NO")</f>
        <v>NO</v>
      </c>
      <c r="E140" s="1">
        <v>0</v>
      </c>
      <c r="F140" s="1">
        <f t="shared" si="2"/>
        <v>0</v>
      </c>
      <c r="G140" s="34"/>
    </row>
    <row r="141" spans="1:7" x14ac:dyDescent="0.25">
      <c r="A141" s="18">
        <v>11291</v>
      </c>
      <c r="B141" s="18" t="s">
        <v>32</v>
      </c>
      <c r="C141" s="18" t="s">
        <v>179</v>
      </c>
      <c r="D141" s="4" t="str">
        <f>IFERROR(VLOOKUP(A141,'eschools 16'!$A$2:$G$25,7,FALSE),"NO")</f>
        <v>NO</v>
      </c>
      <c r="E141" s="1">
        <v>151.80000000000001</v>
      </c>
      <c r="F141" s="1">
        <f t="shared" si="2"/>
        <v>0</v>
      </c>
      <c r="G141" s="34"/>
    </row>
    <row r="142" spans="1:7" x14ac:dyDescent="0.25">
      <c r="A142" s="18">
        <v>11324</v>
      </c>
      <c r="B142" s="18" t="s">
        <v>180</v>
      </c>
      <c r="C142" s="18" t="s">
        <v>181</v>
      </c>
      <c r="D142" s="4" t="str">
        <f>IFERROR(VLOOKUP(A142,'eschools 16'!$A$2:$G$25,7,FALSE),"NO")</f>
        <v>NO</v>
      </c>
      <c r="E142" s="1">
        <v>0</v>
      </c>
      <c r="F142" s="1">
        <f t="shared" si="2"/>
        <v>0</v>
      </c>
      <c r="G142" s="34"/>
    </row>
    <row r="143" spans="1:7" x14ac:dyDescent="0.25">
      <c r="A143" s="18">
        <v>11381</v>
      </c>
      <c r="B143" s="18" t="s">
        <v>45</v>
      </c>
      <c r="C143" s="18" t="s">
        <v>182</v>
      </c>
      <c r="D143" s="4" t="str">
        <f>IFERROR(VLOOKUP(A143,'eschools 16'!$A$2:$G$25,7,FALSE),"NO")</f>
        <v>NO</v>
      </c>
      <c r="E143" s="1">
        <v>0</v>
      </c>
      <c r="F143" s="1">
        <f t="shared" si="2"/>
        <v>0</v>
      </c>
      <c r="G143" s="34"/>
    </row>
    <row r="144" spans="1:7" x14ac:dyDescent="0.25">
      <c r="A144" s="18">
        <v>11390</v>
      </c>
      <c r="B144" s="18" t="s">
        <v>32</v>
      </c>
      <c r="C144" s="18" t="s">
        <v>183</v>
      </c>
      <c r="D144" s="4" t="str">
        <f>IFERROR(VLOOKUP(A144,'eschools 16'!$A$2:$G$25,7,FALSE),"NO")</f>
        <v>NO</v>
      </c>
      <c r="E144" s="1">
        <v>0</v>
      </c>
      <c r="F144" s="1">
        <f t="shared" si="2"/>
        <v>0</v>
      </c>
      <c r="G144" s="34"/>
    </row>
    <row r="145" spans="1:7" x14ac:dyDescent="0.25">
      <c r="A145" s="18">
        <v>11436</v>
      </c>
      <c r="B145" s="18" t="s">
        <v>184</v>
      </c>
      <c r="C145" s="18" t="s">
        <v>185</v>
      </c>
      <c r="D145" s="4" t="str">
        <f>IFERROR(VLOOKUP(A145,'eschools 16'!$A$2:$G$25,7,FALSE),"NO")</f>
        <v>NO</v>
      </c>
      <c r="E145" s="1">
        <v>0</v>
      </c>
      <c r="F145" s="1">
        <f t="shared" si="2"/>
        <v>0</v>
      </c>
      <c r="G145" s="34"/>
    </row>
    <row r="146" spans="1:7" x14ac:dyDescent="0.25">
      <c r="A146" s="18">
        <v>11439</v>
      </c>
      <c r="B146" s="18" t="s">
        <v>33</v>
      </c>
      <c r="C146" s="18" t="s">
        <v>186</v>
      </c>
      <c r="D146" s="4" t="str">
        <f>IFERROR(VLOOKUP(A146,'eschools 16'!$A$2:$G$25,7,FALSE),"NO")</f>
        <v>NO</v>
      </c>
      <c r="E146" s="1">
        <v>0</v>
      </c>
      <c r="F146" s="1">
        <f t="shared" si="2"/>
        <v>0</v>
      </c>
      <c r="G146" s="34"/>
    </row>
    <row r="147" spans="1:7" x14ac:dyDescent="0.25">
      <c r="A147" s="18">
        <v>11444</v>
      </c>
      <c r="B147" s="18" t="s">
        <v>184</v>
      </c>
      <c r="C147" s="18" t="s">
        <v>187</v>
      </c>
      <c r="D147" s="4" t="str">
        <f>IFERROR(VLOOKUP(A147,'eschools 16'!$A$2:$G$25,7,FALSE),"NO")</f>
        <v>NO</v>
      </c>
      <c r="E147" s="1">
        <v>0</v>
      </c>
      <c r="F147" s="1">
        <f t="shared" si="2"/>
        <v>0</v>
      </c>
      <c r="G147" s="34"/>
    </row>
    <row r="148" spans="1:7" x14ac:dyDescent="0.25">
      <c r="A148" s="18">
        <v>11468</v>
      </c>
      <c r="B148" s="18" t="s">
        <v>33</v>
      </c>
      <c r="C148" s="18" t="s">
        <v>188</v>
      </c>
      <c r="D148" s="4" t="str">
        <f>IFERROR(VLOOKUP(A148,'eschools 16'!$A$2:$G$25,7,FALSE),"NO")</f>
        <v>NO</v>
      </c>
      <c r="E148" s="1">
        <v>0</v>
      </c>
      <c r="F148" s="1">
        <f t="shared" si="2"/>
        <v>0</v>
      </c>
      <c r="G148" s="34"/>
    </row>
    <row r="149" spans="1:7" x14ac:dyDescent="0.25">
      <c r="A149" s="18">
        <v>11479</v>
      </c>
      <c r="B149" s="18" t="s">
        <v>190</v>
      </c>
      <c r="C149" s="18" t="s">
        <v>191</v>
      </c>
      <c r="D149" s="4" t="str">
        <f>IFERROR(VLOOKUP(A149,'eschools 16'!$A$2:$G$25,7,FALSE),"NO")</f>
        <v>NO</v>
      </c>
      <c r="E149" s="1">
        <v>0</v>
      </c>
      <c r="F149" s="1">
        <f t="shared" si="2"/>
        <v>0</v>
      </c>
      <c r="G149" s="34"/>
    </row>
    <row r="150" spans="1:7" x14ac:dyDescent="0.25">
      <c r="A150" s="18">
        <v>11506</v>
      </c>
      <c r="B150" s="18" t="s">
        <v>193</v>
      </c>
      <c r="C150" s="18" t="s">
        <v>194</v>
      </c>
      <c r="D150" s="4" t="str">
        <f>IFERROR(VLOOKUP(A150,'eschools 16'!$A$2:$G$25,7,FALSE),"NO")</f>
        <v>NO</v>
      </c>
      <c r="E150" s="1">
        <v>0</v>
      </c>
      <c r="F150" s="1">
        <f t="shared" si="2"/>
        <v>0</v>
      </c>
      <c r="G150" s="34"/>
    </row>
    <row r="151" spans="1:7" x14ac:dyDescent="0.25">
      <c r="A151" s="18">
        <v>11507</v>
      </c>
      <c r="B151" s="18" t="s">
        <v>22</v>
      </c>
      <c r="C151" s="18" t="s">
        <v>195</v>
      </c>
      <c r="D151" s="4" t="str">
        <f>IFERROR(VLOOKUP(A151,'eschools 16'!$A$2:$G$25,7,FALSE),"NO")</f>
        <v>NO</v>
      </c>
      <c r="E151" s="1">
        <v>0</v>
      </c>
      <c r="F151" s="1">
        <f t="shared" si="2"/>
        <v>0</v>
      </c>
      <c r="G151" s="34"/>
    </row>
    <row r="152" spans="1:7" x14ac:dyDescent="0.25">
      <c r="A152" s="18">
        <v>11511</v>
      </c>
      <c r="B152" s="18" t="s">
        <v>196</v>
      </c>
      <c r="C152" s="18" t="s">
        <v>197</v>
      </c>
      <c r="D152" s="4" t="str">
        <f>IFERROR(VLOOKUP(A152,'eschools 16'!$A$2:$G$25,7,FALSE),"NO")</f>
        <v>NO</v>
      </c>
      <c r="E152" s="1">
        <v>0</v>
      </c>
      <c r="F152" s="1">
        <f t="shared" si="2"/>
        <v>0</v>
      </c>
      <c r="G152" s="34"/>
    </row>
    <row r="153" spans="1:7" x14ac:dyDescent="0.25">
      <c r="A153" s="18">
        <v>11533</v>
      </c>
      <c r="B153" s="18" t="s">
        <v>49</v>
      </c>
      <c r="C153" s="18" t="s">
        <v>198</v>
      </c>
      <c r="D153" s="4" t="str">
        <f>IFERROR(VLOOKUP(A153,'eschools 16'!$A$2:$G$25,7,FALSE),"NO")</f>
        <v>NO</v>
      </c>
      <c r="E153" s="1">
        <v>0</v>
      </c>
      <c r="F153" s="1">
        <f t="shared" si="2"/>
        <v>0</v>
      </c>
      <c r="G153" s="34"/>
    </row>
    <row r="154" spans="1:7" x14ac:dyDescent="0.25">
      <c r="A154" s="18">
        <v>11534</v>
      </c>
      <c r="B154" s="18" t="s">
        <v>26</v>
      </c>
      <c r="C154" s="18" t="s">
        <v>199</v>
      </c>
      <c r="D154" s="4" t="str">
        <f>IFERROR(VLOOKUP(A154,'eschools 16'!$A$2:$G$25,7,FALSE),"NO")</f>
        <v>NO</v>
      </c>
      <c r="E154" s="1">
        <v>0</v>
      </c>
      <c r="F154" s="1">
        <f t="shared" si="2"/>
        <v>0</v>
      </c>
      <c r="G154" s="34"/>
    </row>
    <row r="155" spans="1:7" x14ac:dyDescent="0.25">
      <c r="A155" s="18">
        <v>11923</v>
      </c>
      <c r="B155" s="18" t="s">
        <v>32</v>
      </c>
      <c r="C155" s="18" t="s">
        <v>200</v>
      </c>
      <c r="D155" s="4" t="str">
        <f>IFERROR(VLOOKUP(A155,'eschools 16'!$A$2:$G$25,7,FALSE),"NO")</f>
        <v>NO</v>
      </c>
      <c r="E155" s="1">
        <v>340.8</v>
      </c>
      <c r="F155" s="1">
        <f t="shared" si="2"/>
        <v>0</v>
      </c>
      <c r="G155" s="34"/>
    </row>
    <row r="156" spans="1:7" x14ac:dyDescent="0.25">
      <c r="A156" s="18">
        <v>11947</v>
      </c>
      <c r="B156" s="18" t="s">
        <v>45</v>
      </c>
      <c r="C156" s="18" t="s">
        <v>201</v>
      </c>
      <c r="D156" s="4" t="str">
        <f>IFERROR(VLOOKUP(A156,'eschools 16'!$A$2:$G$25,7,FALSE),"NO")</f>
        <v>NO</v>
      </c>
      <c r="E156" s="1">
        <v>0</v>
      </c>
      <c r="F156" s="1">
        <f t="shared" si="2"/>
        <v>0</v>
      </c>
      <c r="G156" s="34"/>
    </row>
    <row r="157" spans="1:7" x14ac:dyDescent="0.25">
      <c r="A157" s="18">
        <v>11956</v>
      </c>
      <c r="B157" s="18" t="s">
        <v>33</v>
      </c>
      <c r="C157" s="18" t="s">
        <v>202</v>
      </c>
      <c r="D157" s="4" t="str">
        <f>IFERROR(VLOOKUP(A157,'eschools 16'!$A$2:$G$25,7,FALSE),"NO")</f>
        <v>NO</v>
      </c>
      <c r="E157" s="1">
        <v>0</v>
      </c>
      <c r="F157" s="1">
        <f t="shared" si="2"/>
        <v>0</v>
      </c>
      <c r="G157" s="34"/>
    </row>
    <row r="158" spans="1:7" x14ac:dyDescent="0.25">
      <c r="A158" s="18">
        <v>11967</v>
      </c>
      <c r="B158" s="18" t="s">
        <v>67</v>
      </c>
      <c r="C158" s="18" t="s">
        <v>203</v>
      </c>
      <c r="D158" s="4" t="str">
        <f>IFERROR(VLOOKUP(A158,'eschools 16'!$A$2:$G$25,7,FALSE),"NO")</f>
        <v>NO</v>
      </c>
      <c r="E158" s="1">
        <v>0</v>
      </c>
      <c r="F158" s="1">
        <f t="shared" si="2"/>
        <v>0</v>
      </c>
      <c r="G158" s="34"/>
    </row>
    <row r="159" spans="1:7" x14ac:dyDescent="0.25">
      <c r="A159" s="18">
        <v>11972</v>
      </c>
      <c r="B159" s="18" t="s">
        <v>33</v>
      </c>
      <c r="C159" s="18" t="s">
        <v>204</v>
      </c>
      <c r="D159" s="4" t="str">
        <f>IFERROR(VLOOKUP(A159,'eschools 16'!$A$2:$G$25,7,FALSE),"NO")</f>
        <v>NO</v>
      </c>
      <c r="E159" s="1">
        <v>0</v>
      </c>
      <c r="F159" s="1">
        <f t="shared" si="2"/>
        <v>0</v>
      </c>
      <c r="G159" s="34"/>
    </row>
    <row r="160" spans="1:7" x14ac:dyDescent="0.25">
      <c r="A160" s="18">
        <v>11976</v>
      </c>
      <c r="B160" s="18" t="s">
        <v>26</v>
      </c>
      <c r="C160" s="18" t="s">
        <v>199</v>
      </c>
      <c r="D160" s="4" t="str">
        <f>IFERROR(VLOOKUP(A160,'eschools 16'!$A$2:$G$25,7,FALSE),"NO")</f>
        <v>NO</v>
      </c>
      <c r="E160" s="1">
        <v>0</v>
      </c>
      <c r="F160" s="1">
        <f t="shared" si="2"/>
        <v>0</v>
      </c>
      <c r="G160" s="34"/>
    </row>
    <row r="161" spans="1:7" x14ac:dyDescent="0.25">
      <c r="A161" s="18">
        <v>11986</v>
      </c>
      <c r="B161" s="18" t="s">
        <v>52</v>
      </c>
      <c r="C161" s="18" t="s">
        <v>205</v>
      </c>
      <c r="D161" s="4" t="str">
        <f>IFERROR(VLOOKUP(A161,'eschools 16'!$A$2:$G$25,7,FALSE),"NO")</f>
        <v>NO</v>
      </c>
      <c r="E161" s="1">
        <v>0</v>
      </c>
      <c r="F161" s="1">
        <f t="shared" si="2"/>
        <v>0</v>
      </c>
      <c r="G161" s="34"/>
    </row>
    <row r="162" spans="1:7" x14ac:dyDescent="0.25">
      <c r="A162" s="18">
        <v>12000</v>
      </c>
      <c r="B162" s="18" t="s">
        <v>33</v>
      </c>
      <c r="C162" s="18" t="s">
        <v>206</v>
      </c>
      <c r="D162" s="4" t="str">
        <f>IFERROR(VLOOKUP(A162,'eschools 16'!$A$2:$G$25,7,FALSE),"NO")</f>
        <v>NO</v>
      </c>
      <c r="E162" s="1">
        <v>0</v>
      </c>
      <c r="F162" s="1">
        <f t="shared" si="2"/>
        <v>0</v>
      </c>
      <c r="G162" s="34"/>
    </row>
    <row r="163" spans="1:7" x14ac:dyDescent="0.25">
      <c r="A163" s="18">
        <v>12009</v>
      </c>
      <c r="B163" s="18" t="s">
        <v>33</v>
      </c>
      <c r="C163" s="18" t="s">
        <v>207</v>
      </c>
      <c r="D163" s="4" t="str">
        <f>IFERROR(VLOOKUP(A163,'eschools 16'!$A$2:$G$25,7,FALSE),"NO")</f>
        <v>NO</v>
      </c>
      <c r="E163" s="1">
        <v>0</v>
      </c>
      <c r="F163" s="1">
        <f t="shared" si="2"/>
        <v>0</v>
      </c>
      <c r="G163" s="34"/>
    </row>
    <row r="164" spans="1:7" x14ac:dyDescent="0.25">
      <c r="A164" s="18">
        <v>12010</v>
      </c>
      <c r="B164" s="18" t="s">
        <v>32</v>
      </c>
      <c r="C164" s="18" t="s">
        <v>208</v>
      </c>
      <c r="D164" s="4" t="str">
        <f>IFERROR(VLOOKUP(A164,'eschools 16'!$A$2:$G$25,7,FALSE),"NO")</f>
        <v>NO</v>
      </c>
      <c r="E164" s="1">
        <v>90.4</v>
      </c>
      <c r="F164" s="1">
        <f t="shared" si="2"/>
        <v>0</v>
      </c>
      <c r="G164" s="34"/>
    </row>
    <row r="165" spans="1:7" x14ac:dyDescent="0.25">
      <c r="A165" s="18">
        <v>12011</v>
      </c>
      <c r="B165" s="18" t="s">
        <v>33</v>
      </c>
      <c r="C165" s="18" t="s">
        <v>209</v>
      </c>
      <c r="D165" s="4" t="str">
        <f>IFERROR(VLOOKUP(A165,'eschools 16'!$A$2:$G$25,7,FALSE),"NO")</f>
        <v>NO</v>
      </c>
      <c r="E165" s="1">
        <v>0</v>
      </c>
      <c r="F165" s="1">
        <f t="shared" si="2"/>
        <v>0</v>
      </c>
      <c r="G165" s="34"/>
    </row>
    <row r="166" spans="1:7" x14ac:dyDescent="0.25">
      <c r="A166" s="18">
        <v>12025</v>
      </c>
      <c r="B166" s="18" t="s">
        <v>32</v>
      </c>
      <c r="C166" s="18" t="s">
        <v>210</v>
      </c>
      <c r="D166" s="4" t="str">
        <f>IFERROR(VLOOKUP(A166,'eschools 16'!$A$2:$G$25,7,FALSE),"NO")</f>
        <v>NO</v>
      </c>
      <c r="E166" s="1">
        <v>0</v>
      </c>
      <c r="F166" s="1">
        <f t="shared" si="2"/>
        <v>0</v>
      </c>
      <c r="G166" s="34"/>
    </row>
    <row r="167" spans="1:7" x14ac:dyDescent="0.25">
      <c r="A167" s="18">
        <v>12026</v>
      </c>
      <c r="B167" s="18" t="s">
        <v>32</v>
      </c>
      <c r="C167" s="18" t="s">
        <v>211</v>
      </c>
      <c r="D167" s="4" t="str">
        <f>IFERROR(VLOOKUP(A167,'eschools 16'!$A$2:$G$25,7,FALSE),"NO")</f>
        <v>NO</v>
      </c>
      <c r="E167" s="1">
        <v>0</v>
      </c>
      <c r="F167" s="1">
        <f t="shared" si="2"/>
        <v>0</v>
      </c>
      <c r="G167" s="34"/>
    </row>
    <row r="168" spans="1:7" x14ac:dyDescent="0.25">
      <c r="A168" s="18">
        <v>12029</v>
      </c>
      <c r="B168" s="18" t="s">
        <v>32</v>
      </c>
      <c r="C168" s="18" t="s">
        <v>212</v>
      </c>
      <c r="D168" s="4" t="str">
        <f>IFERROR(VLOOKUP(A168,'eschools 16'!$A$2:$G$25,7,FALSE),"NO")</f>
        <v>NO</v>
      </c>
      <c r="E168" s="1">
        <v>0</v>
      </c>
      <c r="F168" s="1">
        <f t="shared" si="2"/>
        <v>0</v>
      </c>
      <c r="G168" s="34"/>
    </row>
    <row r="169" spans="1:7" x14ac:dyDescent="0.25">
      <c r="A169" s="18">
        <v>12030</v>
      </c>
      <c r="B169" s="18" t="s">
        <v>32</v>
      </c>
      <c r="C169" s="18" t="s">
        <v>213</v>
      </c>
      <c r="D169" s="4" t="str">
        <f>IFERROR(VLOOKUP(A169,'eschools 16'!$A$2:$G$25,7,FALSE),"NO")</f>
        <v>NO</v>
      </c>
      <c r="E169" s="1">
        <v>0</v>
      </c>
      <c r="F169" s="1">
        <f t="shared" si="2"/>
        <v>0</v>
      </c>
      <c r="G169" s="34"/>
    </row>
    <row r="170" spans="1:7" x14ac:dyDescent="0.25">
      <c r="A170" s="18">
        <v>12031</v>
      </c>
      <c r="B170" s="18" t="s">
        <v>32</v>
      </c>
      <c r="C170" s="18" t="s">
        <v>214</v>
      </c>
      <c r="D170" s="4" t="str">
        <f>IFERROR(VLOOKUP(A170,'eschools 16'!$A$2:$G$25,7,FALSE),"NO")</f>
        <v>NO</v>
      </c>
      <c r="E170" s="1">
        <v>79.400000000000006</v>
      </c>
      <c r="F170" s="1">
        <f t="shared" si="2"/>
        <v>0</v>
      </c>
      <c r="G170" s="34"/>
    </row>
    <row r="171" spans="1:7" x14ac:dyDescent="0.25">
      <c r="A171" s="18">
        <v>12033</v>
      </c>
      <c r="B171" s="18" t="s">
        <v>154</v>
      </c>
      <c r="C171" s="18" t="s">
        <v>215</v>
      </c>
      <c r="D171" s="4" t="str">
        <f>IFERROR(VLOOKUP(A171,'eschools 16'!$A$2:$G$25,7,FALSE),"NO")</f>
        <v>NO</v>
      </c>
      <c r="E171" s="1">
        <v>0</v>
      </c>
      <c r="F171" s="1">
        <f t="shared" si="2"/>
        <v>0</v>
      </c>
      <c r="G171" s="34"/>
    </row>
    <row r="172" spans="1:7" x14ac:dyDescent="0.25">
      <c r="A172" s="18">
        <v>12036</v>
      </c>
      <c r="B172" s="18" t="s">
        <v>32</v>
      </c>
      <c r="C172" s="18" t="s">
        <v>395</v>
      </c>
      <c r="D172" s="4" t="str">
        <f>IFERROR(VLOOKUP(A172,'eschools 16'!$A$2:$G$25,7,FALSE),"NO")</f>
        <v>NO</v>
      </c>
      <c r="E172" s="1">
        <v>0</v>
      </c>
      <c r="F172" s="1">
        <f t="shared" si="2"/>
        <v>0</v>
      </c>
      <c r="G172" s="34"/>
    </row>
    <row r="173" spans="1:7" x14ac:dyDescent="0.25">
      <c r="A173" s="18">
        <v>12037</v>
      </c>
      <c r="B173" s="18" t="s">
        <v>33</v>
      </c>
      <c r="C173" s="18" t="s">
        <v>396</v>
      </c>
      <c r="D173" s="4" t="str">
        <f>IFERROR(VLOOKUP(A173,'eschools 16'!$A$2:$G$25,7,FALSE),"NO")</f>
        <v>NO</v>
      </c>
      <c r="E173" s="1">
        <v>0</v>
      </c>
      <c r="F173" s="1">
        <f t="shared" si="2"/>
        <v>0</v>
      </c>
      <c r="G173" s="34"/>
    </row>
    <row r="174" spans="1:7" x14ac:dyDescent="0.25">
      <c r="A174" s="18">
        <v>12038</v>
      </c>
      <c r="B174" s="18" t="s">
        <v>32</v>
      </c>
      <c r="C174" s="18" t="s">
        <v>397</v>
      </c>
      <c r="D174" s="4" t="str">
        <f>IFERROR(VLOOKUP(A174,'eschools 16'!$A$2:$G$25,7,FALSE),"NO")</f>
        <v>NO</v>
      </c>
      <c r="E174" s="1">
        <v>0</v>
      </c>
      <c r="F174" s="1">
        <f t="shared" si="2"/>
        <v>0</v>
      </c>
      <c r="G174" s="34"/>
    </row>
    <row r="175" spans="1:7" x14ac:dyDescent="0.25">
      <c r="A175" s="18">
        <v>12040</v>
      </c>
      <c r="B175" s="18" t="s">
        <v>33</v>
      </c>
      <c r="C175" s="18" t="s">
        <v>216</v>
      </c>
      <c r="D175" s="4" t="str">
        <f>IFERROR(VLOOKUP(A175,'eschools 16'!$A$2:$G$25,7,FALSE),"NO")</f>
        <v>NO</v>
      </c>
      <c r="E175" s="1">
        <v>0</v>
      </c>
      <c r="F175" s="1">
        <f t="shared" si="2"/>
        <v>0</v>
      </c>
      <c r="G175" s="34"/>
    </row>
    <row r="176" spans="1:7" x14ac:dyDescent="0.25">
      <c r="A176" s="18">
        <v>12041</v>
      </c>
      <c r="B176" s="18" t="s">
        <v>33</v>
      </c>
      <c r="C176" s="18" t="s">
        <v>398</v>
      </c>
      <c r="D176" s="4" t="str">
        <f>IFERROR(VLOOKUP(A176,'eschools 16'!$A$2:$G$25,7,FALSE),"NO")</f>
        <v>NO</v>
      </c>
      <c r="E176" s="1">
        <v>0</v>
      </c>
      <c r="F176" s="1">
        <f t="shared" si="2"/>
        <v>0</v>
      </c>
      <c r="G176" s="34"/>
    </row>
    <row r="177" spans="1:7" x14ac:dyDescent="0.25">
      <c r="A177" s="18">
        <v>12042</v>
      </c>
      <c r="B177" s="18" t="s">
        <v>32</v>
      </c>
      <c r="C177" s="18" t="s">
        <v>217</v>
      </c>
      <c r="D177" s="4" t="str">
        <f>IFERROR(VLOOKUP(A177,'eschools 16'!$A$2:$G$25,7,FALSE),"NO")</f>
        <v>NO</v>
      </c>
      <c r="E177" s="1">
        <v>0</v>
      </c>
      <c r="F177" s="1">
        <f t="shared" si="2"/>
        <v>0</v>
      </c>
      <c r="G177" s="34"/>
    </row>
    <row r="178" spans="1:7" x14ac:dyDescent="0.25">
      <c r="A178" s="18">
        <v>12043</v>
      </c>
      <c r="B178" s="18" t="s">
        <v>32</v>
      </c>
      <c r="C178" s="18" t="s">
        <v>218</v>
      </c>
      <c r="D178" s="4" t="str">
        <f>IFERROR(VLOOKUP(A178,'eschools 16'!$A$2:$G$25,7,FALSE),"NO")</f>
        <v>NO</v>
      </c>
      <c r="E178" s="1">
        <v>0</v>
      </c>
      <c r="F178" s="1">
        <f t="shared" si="2"/>
        <v>0</v>
      </c>
      <c r="G178" s="34"/>
    </row>
    <row r="179" spans="1:7" x14ac:dyDescent="0.25">
      <c r="A179" s="18">
        <v>12044</v>
      </c>
      <c r="B179" s="18" t="s">
        <v>33</v>
      </c>
      <c r="C179" s="18" t="s">
        <v>219</v>
      </c>
      <c r="D179" s="4" t="str">
        <f>IFERROR(VLOOKUP(A179,'eschools 16'!$A$2:$G$25,7,FALSE),"NO")</f>
        <v>NO</v>
      </c>
      <c r="E179" s="1">
        <v>0</v>
      </c>
      <c r="F179" s="1">
        <f t="shared" si="2"/>
        <v>0</v>
      </c>
      <c r="G179" s="34"/>
    </row>
    <row r="180" spans="1:7" x14ac:dyDescent="0.25">
      <c r="A180" s="18">
        <v>12045</v>
      </c>
      <c r="B180" s="18" t="s">
        <v>33</v>
      </c>
      <c r="C180" s="18" t="s">
        <v>220</v>
      </c>
      <c r="D180" s="4" t="str">
        <f>IFERROR(VLOOKUP(A180,'eschools 16'!$A$2:$G$25,7,FALSE),"NO")</f>
        <v>NO</v>
      </c>
      <c r="E180" s="1">
        <v>0</v>
      </c>
      <c r="F180" s="1">
        <f t="shared" si="2"/>
        <v>0</v>
      </c>
      <c r="G180" s="34"/>
    </row>
    <row r="181" spans="1:7" x14ac:dyDescent="0.25">
      <c r="A181" s="18">
        <v>12054</v>
      </c>
      <c r="B181" s="18" t="s">
        <v>58</v>
      </c>
      <c r="C181" s="18" t="s">
        <v>221</v>
      </c>
      <c r="D181" s="4" t="str">
        <f>IFERROR(VLOOKUP(A181,'eschools 16'!$A$2:$G$25,7,FALSE),"NO")</f>
        <v>NO</v>
      </c>
      <c r="E181" s="1">
        <v>0</v>
      </c>
      <c r="F181" s="1">
        <f t="shared" si="2"/>
        <v>0</v>
      </c>
      <c r="G181" s="34"/>
    </row>
    <row r="182" spans="1:7" x14ac:dyDescent="0.25">
      <c r="A182" s="18">
        <v>12060</v>
      </c>
      <c r="B182" s="18" t="s">
        <v>45</v>
      </c>
      <c r="C182" s="18" t="s">
        <v>222</v>
      </c>
      <c r="D182" s="4" t="str">
        <f>IFERROR(VLOOKUP(A182,'eschools 16'!$A$2:$G$25,7,FALSE),"NO")</f>
        <v>NO</v>
      </c>
      <c r="E182" s="1">
        <v>0</v>
      </c>
      <c r="F182" s="1">
        <f t="shared" si="2"/>
        <v>0</v>
      </c>
      <c r="G182" s="34"/>
    </row>
    <row r="183" spans="1:7" x14ac:dyDescent="0.25">
      <c r="A183" s="18">
        <v>12078</v>
      </c>
      <c r="B183" s="18" t="s">
        <v>32</v>
      </c>
      <c r="C183" s="18" t="s">
        <v>223</v>
      </c>
      <c r="D183" s="4" t="str">
        <f>IFERROR(VLOOKUP(A183,'eschools 16'!$A$2:$G$25,7,FALSE),"NO")</f>
        <v>NO</v>
      </c>
      <c r="E183" s="1">
        <v>0</v>
      </c>
      <c r="F183" s="1">
        <f t="shared" si="2"/>
        <v>0</v>
      </c>
      <c r="G183" s="34"/>
    </row>
    <row r="184" spans="1:7" x14ac:dyDescent="0.25">
      <c r="A184" s="18">
        <v>12105</v>
      </c>
      <c r="B184" s="18" t="s">
        <v>52</v>
      </c>
      <c r="C184" s="18" t="s">
        <v>224</v>
      </c>
      <c r="D184" s="4" t="str">
        <f>IFERROR(VLOOKUP(A184,'eschools 16'!$A$2:$G$25,7,FALSE),"NO")</f>
        <v>NO</v>
      </c>
      <c r="E184" s="1">
        <v>0</v>
      </c>
      <c r="F184" s="1">
        <f t="shared" si="2"/>
        <v>0</v>
      </c>
      <c r="G184" s="34"/>
    </row>
    <row r="185" spans="1:7" x14ac:dyDescent="0.25">
      <c r="A185" s="18">
        <v>12391</v>
      </c>
      <c r="B185" s="18" t="s">
        <v>33</v>
      </c>
      <c r="C185" s="18" t="s">
        <v>225</v>
      </c>
      <c r="D185" s="4" t="str">
        <f>IFERROR(VLOOKUP(A185,'eschools 16'!$A$2:$G$25,7,FALSE),"NO")</f>
        <v>NO</v>
      </c>
      <c r="E185" s="1">
        <v>0</v>
      </c>
      <c r="F185" s="1">
        <f t="shared" si="2"/>
        <v>0</v>
      </c>
      <c r="G185" s="34"/>
    </row>
    <row r="186" spans="1:7" x14ac:dyDescent="0.25">
      <c r="A186" s="18">
        <v>12497</v>
      </c>
      <c r="B186" s="18" t="s">
        <v>75</v>
      </c>
      <c r="C186" s="18" t="s">
        <v>226</v>
      </c>
      <c r="D186" s="4" t="str">
        <f>IFERROR(VLOOKUP(A186,'eschools 16'!$A$2:$G$25,7,FALSE),"NO")</f>
        <v>NO</v>
      </c>
      <c r="E186" s="1">
        <v>0</v>
      </c>
      <c r="F186" s="1">
        <f t="shared" si="2"/>
        <v>0</v>
      </c>
      <c r="G186" s="34"/>
    </row>
    <row r="187" spans="1:7" x14ac:dyDescent="0.25">
      <c r="A187" s="18">
        <v>12501</v>
      </c>
      <c r="B187" s="18" t="s">
        <v>110</v>
      </c>
      <c r="C187" s="18" t="s">
        <v>227</v>
      </c>
      <c r="D187" s="4" t="str">
        <f>IFERROR(VLOOKUP(A187,'eschools 16'!$A$2:$G$25,7,FALSE),"NO")</f>
        <v>NO</v>
      </c>
      <c r="E187" s="1">
        <v>0</v>
      </c>
      <c r="F187" s="1">
        <f t="shared" si="2"/>
        <v>0</v>
      </c>
      <c r="G187" s="34"/>
    </row>
    <row r="188" spans="1:7" x14ac:dyDescent="0.25">
      <c r="A188" s="18">
        <v>12513</v>
      </c>
      <c r="B188" s="18" t="s">
        <v>28</v>
      </c>
      <c r="C188" s="18" t="s">
        <v>399</v>
      </c>
      <c r="D188" s="4" t="str">
        <f>IFERROR(VLOOKUP(A188,'eschools 16'!$A$2:$G$25,7,FALSE),"NO")</f>
        <v>NO</v>
      </c>
      <c r="E188" s="1">
        <v>0</v>
      </c>
      <c r="F188" s="1">
        <f t="shared" si="2"/>
        <v>0</v>
      </c>
      <c r="G188" s="34"/>
    </row>
    <row r="189" spans="1:7" x14ac:dyDescent="0.25">
      <c r="A189" s="18">
        <v>12528</v>
      </c>
      <c r="B189" s="18" t="s">
        <v>33</v>
      </c>
      <c r="C189" s="18" t="s">
        <v>228</v>
      </c>
      <c r="D189" s="4" t="str">
        <f>IFERROR(VLOOKUP(A189,'eschools 16'!$A$2:$G$25,7,FALSE),"NO")</f>
        <v>NO</v>
      </c>
      <c r="E189" s="1">
        <v>0</v>
      </c>
      <c r="F189" s="1">
        <f t="shared" si="2"/>
        <v>0</v>
      </c>
      <c r="G189" s="34"/>
    </row>
    <row r="190" spans="1:7" x14ac:dyDescent="0.25">
      <c r="A190" s="18">
        <v>12529</v>
      </c>
      <c r="B190" s="18" t="s">
        <v>33</v>
      </c>
      <c r="C190" s="18" t="s">
        <v>229</v>
      </c>
      <c r="D190" s="4" t="str">
        <f>IFERROR(VLOOKUP(A190,'eschools 16'!$A$2:$G$25,7,FALSE),"NO")</f>
        <v>NO</v>
      </c>
      <c r="E190" s="1">
        <v>0</v>
      </c>
      <c r="F190" s="1">
        <f t="shared" si="2"/>
        <v>0</v>
      </c>
      <c r="G190" s="34"/>
    </row>
    <row r="191" spans="1:7" x14ac:dyDescent="0.25">
      <c r="A191" s="18">
        <v>12536</v>
      </c>
      <c r="B191" s="18" t="s">
        <v>33</v>
      </c>
      <c r="C191" s="18" t="s">
        <v>400</v>
      </c>
      <c r="D191" s="4" t="str">
        <f>IFERROR(VLOOKUP(A191,'eschools 16'!$A$2:$G$25,7,FALSE),"NO")</f>
        <v>NO</v>
      </c>
      <c r="E191" s="1">
        <v>0</v>
      </c>
      <c r="F191" s="1">
        <f t="shared" si="2"/>
        <v>0</v>
      </c>
      <c r="G191" s="34"/>
    </row>
    <row r="192" spans="1:7" x14ac:dyDescent="0.25">
      <c r="A192" s="18">
        <v>12541</v>
      </c>
      <c r="B192" s="18" t="s">
        <v>32</v>
      </c>
      <c r="C192" s="18" t="s">
        <v>230</v>
      </c>
      <c r="D192" s="4" t="str">
        <f>IFERROR(VLOOKUP(A192,'eschools 16'!$A$2:$G$25,7,FALSE),"NO")</f>
        <v>NO</v>
      </c>
      <c r="E192" s="1">
        <v>192.8</v>
      </c>
      <c r="F192" s="1">
        <f t="shared" si="2"/>
        <v>0</v>
      </c>
      <c r="G192" s="34"/>
    </row>
    <row r="193" spans="1:7" x14ac:dyDescent="0.25">
      <c r="A193" s="18">
        <v>12545</v>
      </c>
      <c r="B193" s="18" t="s">
        <v>26</v>
      </c>
      <c r="C193" s="18" t="s">
        <v>231</v>
      </c>
      <c r="D193" s="4" t="str">
        <f>IFERROR(VLOOKUP(A193,'eschools 16'!$A$2:$G$25,7,FALSE),"NO")</f>
        <v>NO</v>
      </c>
      <c r="E193" s="1">
        <v>0</v>
      </c>
      <c r="F193" s="1">
        <f t="shared" si="2"/>
        <v>0</v>
      </c>
      <c r="G193" s="34"/>
    </row>
    <row r="194" spans="1:7" x14ac:dyDescent="0.25">
      <c r="A194" s="18">
        <v>12556</v>
      </c>
      <c r="B194" s="18" t="s">
        <v>32</v>
      </c>
      <c r="C194" s="18" t="s">
        <v>232</v>
      </c>
      <c r="D194" s="4" t="str">
        <f>IFERROR(VLOOKUP(A194,'eschools 16'!$A$2:$G$25,7,FALSE),"NO")</f>
        <v>NO</v>
      </c>
      <c r="E194" s="1">
        <v>106.8</v>
      </c>
      <c r="F194" s="1">
        <f t="shared" si="2"/>
        <v>0</v>
      </c>
      <c r="G194" s="34"/>
    </row>
    <row r="195" spans="1:7" x14ac:dyDescent="0.25">
      <c r="A195" s="18">
        <v>12558</v>
      </c>
      <c r="B195" s="18" t="s">
        <v>32</v>
      </c>
      <c r="C195" s="18" t="s">
        <v>233</v>
      </c>
      <c r="D195" s="4" t="str">
        <f>IFERROR(VLOOKUP(A195,'eschools 16'!$A$2:$G$25,7,FALSE),"NO")</f>
        <v>NO</v>
      </c>
      <c r="E195" s="1">
        <v>0</v>
      </c>
      <c r="F195" s="1">
        <f t="shared" si="2"/>
        <v>0</v>
      </c>
      <c r="G195" s="34"/>
    </row>
    <row r="196" spans="1:7" x14ac:dyDescent="0.25">
      <c r="A196" s="18">
        <v>12624</v>
      </c>
      <c r="B196" s="18" t="s">
        <v>28</v>
      </c>
      <c r="C196" s="18" t="s">
        <v>234</v>
      </c>
      <c r="D196" s="4" t="str">
        <f>IFERROR(VLOOKUP(A196,'eschools 16'!$A$2:$G$25,7,FALSE),"NO")</f>
        <v>NO</v>
      </c>
      <c r="E196" s="1">
        <v>0</v>
      </c>
      <c r="F196" s="1">
        <f t="shared" si="2"/>
        <v>0</v>
      </c>
      <c r="G196" s="34"/>
    </row>
    <row r="197" spans="1:7" x14ac:dyDescent="0.25">
      <c r="A197" s="18">
        <v>12626</v>
      </c>
      <c r="B197" s="18" t="s">
        <v>32</v>
      </c>
      <c r="C197" s="18" t="s">
        <v>401</v>
      </c>
      <c r="D197" s="4" t="str">
        <f>IFERROR(VLOOKUP(A197,'eschools 16'!$A$2:$G$25,7,FALSE),"NO")</f>
        <v>NO</v>
      </c>
      <c r="E197" s="1">
        <v>0</v>
      </c>
      <c r="F197" s="1">
        <f t="shared" ref="F197:F260" si="3">ROUND(E197*$G$1,2)</f>
        <v>0</v>
      </c>
      <c r="G197" s="34"/>
    </row>
    <row r="198" spans="1:7" x14ac:dyDescent="0.25">
      <c r="A198" s="18">
        <v>12627</v>
      </c>
      <c r="B198" s="18" t="s">
        <v>45</v>
      </c>
      <c r="C198" s="18" t="s">
        <v>402</v>
      </c>
      <c r="D198" s="4" t="str">
        <f>IFERROR(VLOOKUP(A198,'eschools 16'!$A$2:$G$25,7,FALSE),"NO")</f>
        <v>NO</v>
      </c>
      <c r="E198" s="1">
        <v>0</v>
      </c>
      <c r="F198" s="1">
        <f t="shared" si="3"/>
        <v>0</v>
      </c>
      <c r="G198" s="34"/>
    </row>
    <row r="199" spans="1:7" x14ac:dyDescent="0.25">
      <c r="A199" s="18">
        <v>12628</v>
      </c>
      <c r="B199" s="18" t="s">
        <v>33</v>
      </c>
      <c r="C199" s="18" t="s">
        <v>235</v>
      </c>
      <c r="D199" s="4" t="str">
        <f>IFERROR(VLOOKUP(A199,'eschools 16'!$A$2:$G$25,7,FALSE),"NO")</f>
        <v>NO</v>
      </c>
      <c r="E199" s="1">
        <v>0</v>
      </c>
      <c r="F199" s="1">
        <f t="shared" si="3"/>
        <v>0</v>
      </c>
      <c r="G199" s="34"/>
    </row>
    <row r="200" spans="1:7" x14ac:dyDescent="0.25">
      <c r="A200" s="18">
        <v>12629</v>
      </c>
      <c r="B200" s="18" t="s">
        <v>22</v>
      </c>
      <c r="C200" s="18" t="s">
        <v>236</v>
      </c>
      <c r="D200" s="4" t="str">
        <f>IFERROR(VLOOKUP(A200,'eschools 16'!$A$2:$G$25,7,FALSE),"NO")</f>
        <v>NO</v>
      </c>
      <c r="E200" s="1">
        <v>138</v>
      </c>
      <c r="F200" s="1">
        <f t="shared" si="3"/>
        <v>0</v>
      </c>
      <c r="G200" s="34"/>
    </row>
    <row r="201" spans="1:7" x14ac:dyDescent="0.25">
      <c r="A201" s="18">
        <v>12631</v>
      </c>
      <c r="B201" s="18" t="s">
        <v>28</v>
      </c>
      <c r="C201" s="18" t="s">
        <v>237</v>
      </c>
      <c r="D201" s="4" t="str">
        <f>IFERROR(VLOOKUP(A201,'eschools 16'!$A$2:$G$25,7,FALSE),"NO")</f>
        <v>NO</v>
      </c>
      <c r="E201" s="1">
        <v>0</v>
      </c>
      <c r="F201" s="1">
        <f t="shared" si="3"/>
        <v>0</v>
      </c>
      <c r="G201" s="34"/>
    </row>
    <row r="202" spans="1:7" x14ac:dyDescent="0.25">
      <c r="A202" s="18">
        <v>12644</v>
      </c>
      <c r="B202" s="18" t="s">
        <v>55</v>
      </c>
      <c r="C202" s="18" t="s">
        <v>238</v>
      </c>
      <c r="D202" s="4" t="str">
        <f>IFERROR(VLOOKUP(A202,'eschools 16'!$A$2:$G$25,7,FALSE),"NO")</f>
        <v>NO</v>
      </c>
      <c r="E202" s="1">
        <v>0</v>
      </c>
      <c r="F202" s="1">
        <f t="shared" si="3"/>
        <v>0</v>
      </c>
      <c r="G202" s="34"/>
    </row>
    <row r="203" spans="1:7" x14ac:dyDescent="0.25">
      <c r="A203" s="18">
        <v>12668</v>
      </c>
      <c r="B203" s="18" t="s">
        <v>47</v>
      </c>
      <c r="C203" s="18" t="s">
        <v>239</v>
      </c>
      <c r="D203" s="4" t="str">
        <f>IFERROR(VLOOKUP(A203,'eschools 16'!$A$2:$G$25,7,FALSE),"NO")</f>
        <v>NO</v>
      </c>
      <c r="E203" s="1">
        <v>0</v>
      </c>
      <c r="F203" s="1">
        <f t="shared" si="3"/>
        <v>0</v>
      </c>
      <c r="G203" s="34"/>
    </row>
    <row r="204" spans="1:7" x14ac:dyDescent="0.25">
      <c r="A204" s="18">
        <v>12671</v>
      </c>
      <c r="B204" s="18" t="s">
        <v>32</v>
      </c>
      <c r="C204" s="18" t="s">
        <v>240</v>
      </c>
      <c r="D204" s="4" t="str">
        <f>IFERROR(VLOOKUP(A204,'eschools 16'!$A$2:$G$25,7,FALSE),"NO")</f>
        <v>NO</v>
      </c>
      <c r="E204" s="1">
        <v>0</v>
      </c>
      <c r="F204" s="1">
        <f t="shared" si="3"/>
        <v>0</v>
      </c>
      <c r="G204" s="34"/>
    </row>
    <row r="205" spans="1:7" x14ac:dyDescent="0.25">
      <c r="A205" s="18">
        <v>12684</v>
      </c>
      <c r="B205" s="18" t="s">
        <v>32</v>
      </c>
      <c r="C205" s="18" t="s">
        <v>241</v>
      </c>
      <c r="D205" s="4" t="str">
        <f>IFERROR(VLOOKUP(A205,'eschools 16'!$A$2:$G$25,7,FALSE),"NO")</f>
        <v>NO</v>
      </c>
      <c r="E205" s="1">
        <v>152.80000000000001</v>
      </c>
      <c r="F205" s="1">
        <f t="shared" si="3"/>
        <v>0</v>
      </c>
      <c r="G205" s="34"/>
    </row>
    <row r="206" spans="1:7" x14ac:dyDescent="0.25">
      <c r="A206" s="18">
        <v>12852</v>
      </c>
      <c r="B206" s="18" t="s">
        <v>32</v>
      </c>
      <c r="C206" s="18" t="s">
        <v>242</v>
      </c>
      <c r="D206" s="4" t="str">
        <f>IFERROR(VLOOKUP(A206,'eschools 16'!$A$2:$G$25,7,FALSE),"NO")</f>
        <v>NO</v>
      </c>
      <c r="E206" s="1">
        <v>0</v>
      </c>
      <c r="F206" s="1">
        <f t="shared" si="3"/>
        <v>0</v>
      </c>
      <c r="G206" s="34"/>
    </row>
    <row r="207" spans="1:7" x14ac:dyDescent="0.25">
      <c r="A207" s="18">
        <v>12867</v>
      </c>
      <c r="B207" s="18" t="s">
        <v>243</v>
      </c>
      <c r="C207" s="18" t="s">
        <v>244</v>
      </c>
      <c r="D207" s="4" t="str">
        <f>IFERROR(VLOOKUP(A207,'eschools 16'!$A$2:$G$25,7,FALSE),"NO")</f>
        <v>NO</v>
      </c>
      <c r="E207" s="1">
        <v>0</v>
      </c>
      <c r="F207" s="1">
        <f t="shared" si="3"/>
        <v>0</v>
      </c>
      <c r="G207" s="34"/>
    </row>
    <row r="208" spans="1:7" x14ac:dyDescent="0.25">
      <c r="A208" s="18">
        <v>12924</v>
      </c>
      <c r="B208" s="18" t="s">
        <v>26</v>
      </c>
      <c r="C208" s="18" t="s">
        <v>245</v>
      </c>
      <c r="D208" s="4" t="str">
        <f>IFERROR(VLOOKUP(A208,'eschools 16'!$A$2:$G$25,7,FALSE),"NO")</f>
        <v>NO</v>
      </c>
      <c r="E208" s="1">
        <v>0</v>
      </c>
      <c r="F208" s="1">
        <f t="shared" si="3"/>
        <v>0</v>
      </c>
      <c r="G208" s="34"/>
    </row>
    <row r="209" spans="1:7" x14ac:dyDescent="0.25">
      <c r="A209" s="18">
        <v>12951</v>
      </c>
      <c r="B209" s="18" t="s">
        <v>33</v>
      </c>
      <c r="C209" s="18" t="s">
        <v>246</v>
      </c>
      <c r="D209" s="4" t="str">
        <f>IFERROR(VLOOKUP(A209,'eschools 16'!$A$2:$G$25,7,FALSE),"NO")</f>
        <v>NO</v>
      </c>
      <c r="E209" s="1">
        <v>0</v>
      </c>
      <c r="F209" s="1">
        <f t="shared" si="3"/>
        <v>0</v>
      </c>
      <c r="G209" s="34"/>
    </row>
    <row r="210" spans="1:7" x14ac:dyDescent="0.25">
      <c r="A210" s="18">
        <v>13030</v>
      </c>
      <c r="B210" s="18" t="s">
        <v>33</v>
      </c>
      <c r="C210" s="18" t="s">
        <v>247</v>
      </c>
      <c r="D210" s="4" t="str">
        <f>IFERROR(VLOOKUP(A210,'eschools 16'!$A$2:$G$25,7,FALSE),"NO")</f>
        <v>NO</v>
      </c>
      <c r="E210" s="1">
        <v>0</v>
      </c>
      <c r="F210" s="1">
        <f t="shared" si="3"/>
        <v>0</v>
      </c>
      <c r="G210" s="34"/>
    </row>
    <row r="211" spans="1:7" x14ac:dyDescent="0.25">
      <c r="A211" s="18">
        <v>13034</v>
      </c>
      <c r="B211" s="18" t="s">
        <v>32</v>
      </c>
      <c r="C211" s="18" t="s">
        <v>248</v>
      </c>
      <c r="D211" s="4" t="str">
        <f>IFERROR(VLOOKUP(A211,'eschools 16'!$A$2:$G$25,7,FALSE),"NO")</f>
        <v>NO</v>
      </c>
      <c r="E211" s="1">
        <v>129.80000000000001</v>
      </c>
      <c r="F211" s="1">
        <f t="shared" si="3"/>
        <v>0</v>
      </c>
      <c r="G211" s="34"/>
    </row>
    <row r="212" spans="1:7" x14ac:dyDescent="0.25">
      <c r="A212" s="18">
        <v>13059</v>
      </c>
      <c r="B212" s="18" t="s">
        <v>26</v>
      </c>
      <c r="C212" s="18" t="s">
        <v>249</v>
      </c>
      <c r="D212" s="4" t="str">
        <f>IFERROR(VLOOKUP(A212,'eschools 16'!$A$2:$G$25,7,FALSE),"NO")</f>
        <v>NO</v>
      </c>
      <c r="E212" s="1">
        <v>0</v>
      </c>
      <c r="F212" s="1">
        <f t="shared" si="3"/>
        <v>0</v>
      </c>
      <c r="G212" s="34"/>
    </row>
    <row r="213" spans="1:7" x14ac:dyDescent="0.25">
      <c r="A213" s="18">
        <v>13082</v>
      </c>
      <c r="B213" s="18" t="s">
        <v>32</v>
      </c>
      <c r="C213" s="18" t="s">
        <v>250</v>
      </c>
      <c r="D213" s="4" t="str">
        <f>IFERROR(VLOOKUP(A213,'eschools 16'!$A$2:$G$25,7,FALSE),"NO")</f>
        <v>NO</v>
      </c>
      <c r="E213" s="1">
        <v>0</v>
      </c>
      <c r="F213" s="1">
        <f t="shared" si="3"/>
        <v>0</v>
      </c>
      <c r="G213" s="34"/>
    </row>
    <row r="214" spans="1:7" x14ac:dyDescent="0.25">
      <c r="A214" s="18">
        <v>13132</v>
      </c>
      <c r="B214" s="18" t="s">
        <v>32</v>
      </c>
      <c r="C214" s="18" t="s">
        <v>251</v>
      </c>
      <c r="D214" s="4" t="str">
        <f>IFERROR(VLOOKUP(A214,'eschools 16'!$A$2:$G$25,7,FALSE),"NO")</f>
        <v>NO</v>
      </c>
      <c r="E214" s="1">
        <v>128.19999999999999</v>
      </c>
      <c r="F214" s="1">
        <f t="shared" si="3"/>
        <v>0</v>
      </c>
      <c r="G214" s="34"/>
    </row>
    <row r="215" spans="1:7" x14ac:dyDescent="0.25">
      <c r="A215" s="18">
        <v>13146</v>
      </c>
      <c r="B215" s="18" t="s">
        <v>26</v>
      </c>
      <c r="C215" s="18" t="s">
        <v>252</v>
      </c>
      <c r="D215" s="4" t="str">
        <f>IFERROR(VLOOKUP(A215,'eschools 16'!$A$2:$G$25,7,FALSE),"NO")</f>
        <v>NO</v>
      </c>
      <c r="E215" s="1">
        <v>0</v>
      </c>
      <c r="F215" s="1">
        <f t="shared" si="3"/>
        <v>0</v>
      </c>
      <c r="G215" s="34"/>
    </row>
    <row r="216" spans="1:7" x14ac:dyDescent="0.25">
      <c r="A216" s="18">
        <v>13147</v>
      </c>
      <c r="B216" s="18" t="s">
        <v>32</v>
      </c>
      <c r="C216" s="18" t="s">
        <v>253</v>
      </c>
      <c r="D216" s="4" t="str">
        <f>IFERROR(VLOOKUP(A216,'eschools 16'!$A$2:$G$25,7,FALSE),"NO")</f>
        <v>NO</v>
      </c>
      <c r="E216" s="1">
        <v>0</v>
      </c>
      <c r="F216" s="1">
        <f t="shared" si="3"/>
        <v>0</v>
      </c>
      <c r="G216" s="34"/>
    </row>
    <row r="217" spans="1:7" x14ac:dyDescent="0.25">
      <c r="A217" s="18">
        <v>13148</v>
      </c>
      <c r="B217" s="18" t="s">
        <v>32</v>
      </c>
      <c r="C217" s="18" t="s">
        <v>254</v>
      </c>
      <c r="D217" s="4" t="str">
        <f>IFERROR(VLOOKUP(A217,'eschools 16'!$A$2:$G$25,7,FALSE),"NO")</f>
        <v>NO</v>
      </c>
      <c r="E217" s="1">
        <v>0</v>
      </c>
      <c r="F217" s="1">
        <f t="shared" si="3"/>
        <v>0</v>
      </c>
      <c r="G217" s="34"/>
    </row>
    <row r="218" spans="1:7" x14ac:dyDescent="0.25">
      <c r="A218" s="18">
        <v>13170</v>
      </c>
      <c r="B218" s="18" t="s">
        <v>55</v>
      </c>
      <c r="C218" s="18" t="s">
        <v>255</v>
      </c>
      <c r="D218" s="4" t="str">
        <f>IFERROR(VLOOKUP(A218,'eschools 16'!$A$2:$G$25,7,FALSE),"NO")</f>
        <v>NO</v>
      </c>
      <c r="E218" s="1">
        <v>57</v>
      </c>
      <c r="F218" s="1">
        <f t="shared" si="3"/>
        <v>0</v>
      </c>
      <c r="G218" s="34"/>
    </row>
    <row r="219" spans="1:7" x14ac:dyDescent="0.25">
      <c r="A219" s="18">
        <v>13173</v>
      </c>
      <c r="B219" s="18" t="s">
        <v>22</v>
      </c>
      <c r="C219" s="18" t="s">
        <v>256</v>
      </c>
      <c r="D219" s="4" t="str">
        <f>IFERROR(VLOOKUP(A219,'eschools 16'!$A$2:$G$25,7,FALSE),"NO")</f>
        <v>NO</v>
      </c>
      <c r="E219" s="1">
        <v>93.6</v>
      </c>
      <c r="F219" s="1">
        <f t="shared" si="3"/>
        <v>0</v>
      </c>
      <c r="G219" s="34"/>
    </row>
    <row r="220" spans="1:7" x14ac:dyDescent="0.25">
      <c r="A220" s="18">
        <v>13175</v>
      </c>
      <c r="B220" s="18" t="s">
        <v>22</v>
      </c>
      <c r="C220" s="18" t="s">
        <v>403</v>
      </c>
      <c r="D220" s="4" t="str">
        <f>IFERROR(VLOOKUP(A220,'eschools 16'!$A$2:$G$25,7,FALSE),"NO")</f>
        <v>NO</v>
      </c>
      <c r="E220" s="1">
        <v>218.4</v>
      </c>
      <c r="F220" s="1">
        <f t="shared" si="3"/>
        <v>0</v>
      </c>
      <c r="G220" s="34"/>
    </row>
    <row r="221" spans="1:7" x14ac:dyDescent="0.25">
      <c r="A221" s="18">
        <v>13195</v>
      </c>
      <c r="B221" s="18" t="s">
        <v>22</v>
      </c>
      <c r="C221" s="18" t="s">
        <v>257</v>
      </c>
      <c r="D221" s="4" t="str">
        <f>IFERROR(VLOOKUP(A221,'eschools 16'!$A$2:$G$25,7,FALSE),"NO")</f>
        <v>NO</v>
      </c>
      <c r="E221" s="1">
        <v>50.2</v>
      </c>
      <c r="F221" s="1">
        <f t="shared" si="3"/>
        <v>0</v>
      </c>
      <c r="G221" s="34"/>
    </row>
    <row r="222" spans="1:7" x14ac:dyDescent="0.25">
      <c r="A222" s="18">
        <v>13198</v>
      </c>
      <c r="B222" s="18" t="s">
        <v>33</v>
      </c>
      <c r="C222" s="18" t="s">
        <v>258</v>
      </c>
      <c r="D222" s="4" t="str">
        <f>IFERROR(VLOOKUP(A222,'eschools 16'!$A$2:$G$25,7,FALSE),"NO")</f>
        <v>NO</v>
      </c>
      <c r="E222" s="1">
        <v>112.8</v>
      </c>
      <c r="F222" s="1">
        <f t="shared" si="3"/>
        <v>0</v>
      </c>
      <c r="G222" s="34"/>
    </row>
    <row r="223" spans="1:7" x14ac:dyDescent="0.25">
      <c r="A223" s="18">
        <v>13199</v>
      </c>
      <c r="B223" s="18" t="s">
        <v>32</v>
      </c>
      <c r="C223" s="18" t="s">
        <v>259</v>
      </c>
      <c r="D223" s="4" t="str">
        <f>IFERROR(VLOOKUP(A223,'eschools 16'!$A$2:$G$25,7,FALSE),"NO")</f>
        <v>NO</v>
      </c>
      <c r="E223" s="1">
        <v>0</v>
      </c>
      <c r="F223" s="1">
        <f t="shared" si="3"/>
        <v>0</v>
      </c>
      <c r="G223" s="34"/>
    </row>
    <row r="224" spans="1:7" x14ac:dyDescent="0.25">
      <c r="A224" s="18">
        <v>13200</v>
      </c>
      <c r="B224" s="18" t="s">
        <v>22</v>
      </c>
      <c r="C224" s="18" t="s">
        <v>260</v>
      </c>
      <c r="D224" s="4" t="str">
        <f>IFERROR(VLOOKUP(A224,'eschools 16'!$A$2:$G$25,7,FALSE),"NO")</f>
        <v>NO</v>
      </c>
      <c r="E224" s="1">
        <v>0</v>
      </c>
      <c r="F224" s="1">
        <f t="shared" si="3"/>
        <v>0</v>
      </c>
      <c r="G224" s="34"/>
    </row>
    <row r="225" spans="1:7" x14ac:dyDescent="0.25">
      <c r="A225" s="18">
        <v>13201</v>
      </c>
      <c r="B225" s="18" t="s">
        <v>33</v>
      </c>
      <c r="C225" s="18" t="s">
        <v>261</v>
      </c>
      <c r="D225" s="4" t="str">
        <f>IFERROR(VLOOKUP(A225,'eschools 16'!$A$2:$G$25,7,FALSE),"NO")</f>
        <v>NO</v>
      </c>
      <c r="E225" s="1">
        <v>0</v>
      </c>
      <c r="F225" s="1">
        <f t="shared" si="3"/>
        <v>0</v>
      </c>
      <c r="G225" s="34"/>
    </row>
    <row r="226" spans="1:7" x14ac:dyDescent="0.25">
      <c r="A226" s="18">
        <v>13226</v>
      </c>
      <c r="B226" s="18" t="s">
        <v>32</v>
      </c>
      <c r="C226" s="18" t="s">
        <v>262</v>
      </c>
      <c r="D226" s="4" t="str">
        <f>IFERROR(VLOOKUP(A226,'eschools 16'!$A$2:$G$25,7,FALSE),"NO")</f>
        <v>NO</v>
      </c>
      <c r="E226" s="1">
        <v>0</v>
      </c>
      <c r="F226" s="1">
        <f t="shared" si="3"/>
        <v>0</v>
      </c>
      <c r="G226" s="34"/>
    </row>
    <row r="227" spans="1:7" x14ac:dyDescent="0.25">
      <c r="A227" s="18">
        <v>13232</v>
      </c>
      <c r="B227" s="18" t="s">
        <v>33</v>
      </c>
      <c r="C227" s="18" t="s">
        <v>263</v>
      </c>
      <c r="D227" s="4" t="str">
        <f>IFERROR(VLOOKUP(A227,'eschools 16'!$A$2:$G$25,7,FALSE),"NO")</f>
        <v>NO</v>
      </c>
      <c r="E227" s="1">
        <v>0</v>
      </c>
      <c r="F227" s="1">
        <f t="shared" si="3"/>
        <v>0</v>
      </c>
      <c r="G227" s="34"/>
    </row>
    <row r="228" spans="1:7" x14ac:dyDescent="0.25">
      <c r="A228" s="18">
        <v>13233</v>
      </c>
      <c r="B228" s="18" t="s">
        <v>168</v>
      </c>
      <c r="C228" s="18" t="s">
        <v>264</v>
      </c>
      <c r="D228" s="4" t="str">
        <f>IFERROR(VLOOKUP(A228,'eschools 16'!$A$2:$G$25,7,FALSE),"NO")</f>
        <v>NO</v>
      </c>
      <c r="E228" s="1">
        <v>0</v>
      </c>
      <c r="F228" s="1">
        <f t="shared" si="3"/>
        <v>0</v>
      </c>
      <c r="G228" s="34"/>
    </row>
    <row r="229" spans="1:7" x14ac:dyDescent="0.25">
      <c r="A229" s="18">
        <v>13240</v>
      </c>
      <c r="B229" s="18" t="s">
        <v>28</v>
      </c>
      <c r="C229" s="18" t="s">
        <v>265</v>
      </c>
      <c r="D229" s="4" t="str">
        <f>IFERROR(VLOOKUP(A229,'eschools 16'!$A$2:$G$25,7,FALSE),"NO")</f>
        <v>NO</v>
      </c>
      <c r="E229" s="1">
        <v>0</v>
      </c>
      <c r="F229" s="1">
        <f t="shared" si="3"/>
        <v>0</v>
      </c>
      <c r="G229" s="34"/>
    </row>
    <row r="230" spans="1:7" x14ac:dyDescent="0.25">
      <c r="A230" s="18">
        <v>13249</v>
      </c>
      <c r="B230" s="18" t="s">
        <v>52</v>
      </c>
      <c r="C230" s="18" t="s">
        <v>266</v>
      </c>
      <c r="D230" s="4" t="str">
        <f>IFERROR(VLOOKUP(A230,'eschools 16'!$A$2:$G$25,7,FALSE),"NO")</f>
        <v>NO</v>
      </c>
      <c r="E230" s="1">
        <v>0</v>
      </c>
      <c r="F230" s="1">
        <f t="shared" si="3"/>
        <v>0</v>
      </c>
      <c r="G230" s="34"/>
    </row>
    <row r="231" spans="1:7" x14ac:dyDescent="0.25">
      <c r="A231" s="18">
        <v>13253</v>
      </c>
      <c r="B231" s="18" t="s">
        <v>32</v>
      </c>
      <c r="C231" s="18" t="s">
        <v>404</v>
      </c>
      <c r="D231" s="4" t="str">
        <f>IFERROR(VLOOKUP(A231,'eschools 16'!$A$2:$G$25,7,FALSE),"NO")</f>
        <v>NO</v>
      </c>
      <c r="E231" s="1">
        <v>128.19999999999999</v>
      </c>
      <c r="F231" s="1">
        <f t="shared" si="3"/>
        <v>0</v>
      </c>
      <c r="G231" s="34"/>
    </row>
    <row r="232" spans="1:7" x14ac:dyDescent="0.25">
      <c r="A232" s="18">
        <v>13254</v>
      </c>
      <c r="B232" s="18" t="s">
        <v>45</v>
      </c>
      <c r="C232" s="18" t="s">
        <v>267</v>
      </c>
      <c r="D232" s="4" t="str">
        <f>IFERROR(VLOOKUP(A232,'eschools 16'!$A$2:$G$25,7,FALSE),"NO")</f>
        <v>NO</v>
      </c>
      <c r="E232" s="1">
        <v>158</v>
      </c>
      <c r="F232" s="1">
        <f t="shared" si="3"/>
        <v>0</v>
      </c>
      <c r="G232" s="34"/>
    </row>
    <row r="233" spans="1:7" x14ac:dyDescent="0.25">
      <c r="A233" s="18">
        <v>13255</v>
      </c>
      <c r="B233" s="18" t="s">
        <v>47</v>
      </c>
      <c r="C233" s="18" t="s">
        <v>268</v>
      </c>
      <c r="D233" s="4" t="str">
        <f>IFERROR(VLOOKUP(A233,'eschools 16'!$A$2:$G$25,7,FALSE),"NO")</f>
        <v>NO</v>
      </c>
      <c r="E233" s="1">
        <v>0</v>
      </c>
      <c r="F233" s="1">
        <f t="shared" si="3"/>
        <v>0</v>
      </c>
      <c r="G233" s="34"/>
    </row>
    <row r="234" spans="1:7" x14ac:dyDescent="0.25">
      <c r="A234" s="18">
        <v>13864</v>
      </c>
      <c r="B234" s="18" t="s">
        <v>28</v>
      </c>
      <c r="C234" s="18" t="s">
        <v>269</v>
      </c>
      <c r="D234" s="4" t="str">
        <f>IFERROR(VLOOKUP(A234,'eschools 16'!$A$2:$G$25,7,FALSE),"NO")</f>
        <v>NO</v>
      </c>
      <c r="E234" s="1">
        <v>0</v>
      </c>
      <c r="F234" s="1">
        <f t="shared" si="3"/>
        <v>0</v>
      </c>
      <c r="G234" s="34"/>
    </row>
    <row r="235" spans="1:7" x14ac:dyDescent="0.25">
      <c r="A235" s="18">
        <v>13892</v>
      </c>
      <c r="B235" s="18" t="s">
        <v>33</v>
      </c>
      <c r="C235" s="18" t="s">
        <v>405</v>
      </c>
      <c r="D235" s="4" t="str">
        <f>IFERROR(VLOOKUP(A235,'eschools 16'!$A$2:$G$25,7,FALSE),"NO")</f>
        <v>NO</v>
      </c>
      <c r="E235" s="1">
        <v>0</v>
      </c>
      <c r="F235" s="1">
        <f t="shared" si="3"/>
        <v>0</v>
      </c>
      <c r="G235" s="34"/>
    </row>
    <row r="236" spans="1:7" x14ac:dyDescent="0.25">
      <c r="A236" s="18">
        <v>13930</v>
      </c>
      <c r="B236" s="18" t="s">
        <v>77</v>
      </c>
      <c r="C236" s="18" t="s">
        <v>270</v>
      </c>
      <c r="D236" s="4" t="str">
        <f>IFERROR(VLOOKUP(A236,'eschools 16'!$A$2:$G$25,7,FALSE),"NO")</f>
        <v>NO</v>
      </c>
      <c r="E236" s="1">
        <v>0</v>
      </c>
      <c r="F236" s="1">
        <f t="shared" si="3"/>
        <v>0</v>
      </c>
      <c r="G236" s="34"/>
    </row>
    <row r="237" spans="1:7" x14ac:dyDescent="0.25">
      <c r="A237" s="18">
        <v>13962</v>
      </c>
      <c r="B237" s="18" t="s">
        <v>110</v>
      </c>
      <c r="C237" s="18" t="s">
        <v>271</v>
      </c>
      <c r="D237" s="4" t="str">
        <f>IFERROR(VLOOKUP(A237,'eschools 16'!$A$2:$G$25,7,FALSE),"NO")</f>
        <v>NO</v>
      </c>
      <c r="E237" s="1">
        <v>0</v>
      </c>
      <c r="F237" s="1">
        <f t="shared" si="3"/>
        <v>0</v>
      </c>
      <c r="G237" s="34"/>
    </row>
    <row r="238" spans="1:7" x14ac:dyDescent="0.25">
      <c r="A238" s="18">
        <v>13967</v>
      </c>
      <c r="B238" s="18" t="s">
        <v>28</v>
      </c>
      <c r="C238" s="18" t="s">
        <v>272</v>
      </c>
      <c r="D238" s="4" t="str">
        <f>IFERROR(VLOOKUP(A238,'eschools 16'!$A$2:$G$25,7,FALSE),"NO")</f>
        <v>NO</v>
      </c>
      <c r="E238" s="1">
        <v>0</v>
      </c>
      <c r="F238" s="1">
        <f t="shared" si="3"/>
        <v>0</v>
      </c>
      <c r="G238" s="34"/>
    </row>
    <row r="239" spans="1:7" x14ac:dyDescent="0.25">
      <c r="A239" s="18">
        <v>13994</v>
      </c>
      <c r="B239" s="18" t="s">
        <v>32</v>
      </c>
      <c r="C239" s="18" t="s">
        <v>273</v>
      </c>
      <c r="D239" s="4" t="str">
        <f>IFERROR(VLOOKUP(A239,'eschools 16'!$A$2:$G$25,7,FALSE),"NO")</f>
        <v>NO</v>
      </c>
      <c r="E239" s="1">
        <v>0</v>
      </c>
      <c r="F239" s="1">
        <f t="shared" si="3"/>
        <v>0</v>
      </c>
      <c r="G239" s="34"/>
    </row>
    <row r="240" spans="1:7" x14ac:dyDescent="0.25">
      <c r="A240" s="18">
        <v>13999</v>
      </c>
      <c r="B240" s="18" t="s">
        <v>22</v>
      </c>
      <c r="C240" s="18" t="s">
        <v>274</v>
      </c>
      <c r="D240" s="4" t="str">
        <f>IFERROR(VLOOKUP(A240,'eschools 16'!$A$2:$G$25,7,FALSE),"NO")</f>
        <v>NO</v>
      </c>
      <c r="E240" s="1">
        <v>0</v>
      </c>
      <c r="F240" s="1">
        <f t="shared" si="3"/>
        <v>0</v>
      </c>
      <c r="G240" s="34"/>
    </row>
    <row r="241" spans="1:7" x14ac:dyDescent="0.25">
      <c r="A241" s="18">
        <v>14051</v>
      </c>
      <c r="B241" s="18" t="s">
        <v>26</v>
      </c>
      <c r="C241" s="18" t="s">
        <v>406</v>
      </c>
      <c r="D241" s="4" t="str">
        <f>IFERROR(VLOOKUP(A241,'eschools 16'!$A$2:$G$25,7,FALSE),"NO")</f>
        <v>NO</v>
      </c>
      <c r="E241" s="1">
        <v>0</v>
      </c>
      <c r="F241" s="1">
        <f t="shared" si="3"/>
        <v>0</v>
      </c>
      <c r="G241" s="34"/>
    </row>
    <row r="242" spans="1:7" x14ac:dyDescent="0.25">
      <c r="A242" s="18">
        <v>14061</v>
      </c>
      <c r="B242" s="18" t="s">
        <v>32</v>
      </c>
      <c r="C242" s="18" t="s">
        <v>275</v>
      </c>
      <c r="D242" s="4" t="str">
        <f>IFERROR(VLOOKUP(A242,'eschools 16'!$A$2:$G$25,7,FALSE),"NO")</f>
        <v>NO</v>
      </c>
      <c r="E242" s="1">
        <v>90</v>
      </c>
      <c r="F242" s="1">
        <f t="shared" si="3"/>
        <v>0</v>
      </c>
      <c r="G242" s="34"/>
    </row>
    <row r="243" spans="1:7" x14ac:dyDescent="0.25">
      <c r="A243" s="18">
        <v>14062</v>
      </c>
      <c r="B243" s="18" t="s">
        <v>108</v>
      </c>
      <c r="C243" s="18" t="s">
        <v>276</v>
      </c>
      <c r="D243" s="4" t="str">
        <f>IFERROR(VLOOKUP(A243,'eschools 16'!$A$2:$G$25,7,FALSE),"NO")</f>
        <v>NO</v>
      </c>
      <c r="E243" s="1">
        <v>0</v>
      </c>
      <c r="F243" s="1">
        <f t="shared" si="3"/>
        <v>0</v>
      </c>
      <c r="G243" s="34"/>
    </row>
    <row r="244" spans="1:7" x14ac:dyDescent="0.25">
      <c r="A244" s="18">
        <v>14063</v>
      </c>
      <c r="B244" s="18" t="s">
        <v>45</v>
      </c>
      <c r="C244" s="18" t="s">
        <v>277</v>
      </c>
      <c r="D244" s="4" t="str">
        <f>IFERROR(VLOOKUP(A244,'eschools 16'!$A$2:$G$25,7,FALSE),"NO")</f>
        <v>NO</v>
      </c>
      <c r="E244" s="1">
        <v>0</v>
      </c>
      <c r="F244" s="1">
        <f t="shared" si="3"/>
        <v>0</v>
      </c>
      <c r="G244" s="34"/>
    </row>
    <row r="245" spans="1:7" x14ac:dyDescent="0.25">
      <c r="A245" s="18">
        <v>14064</v>
      </c>
      <c r="B245" s="18" t="s">
        <v>28</v>
      </c>
      <c r="C245" s="18" t="s">
        <v>278</v>
      </c>
      <c r="D245" s="4" t="str">
        <f>IFERROR(VLOOKUP(A245,'eschools 16'!$A$2:$G$25,7,FALSE),"NO")</f>
        <v>NO</v>
      </c>
      <c r="E245" s="1">
        <v>0</v>
      </c>
      <c r="F245" s="1">
        <f t="shared" si="3"/>
        <v>0</v>
      </c>
      <c r="G245" s="34"/>
    </row>
    <row r="246" spans="1:7" x14ac:dyDescent="0.25">
      <c r="A246" s="18">
        <v>14065</v>
      </c>
      <c r="B246" s="18" t="s">
        <v>32</v>
      </c>
      <c r="C246" s="18" t="s">
        <v>279</v>
      </c>
      <c r="D246" s="4" t="str">
        <f>IFERROR(VLOOKUP(A246,'eschools 16'!$A$2:$G$25,7,FALSE),"NO")</f>
        <v>NO</v>
      </c>
      <c r="E246" s="1">
        <v>70.2</v>
      </c>
      <c r="F246" s="1">
        <f t="shared" si="3"/>
        <v>0</v>
      </c>
      <c r="G246" s="34"/>
    </row>
    <row r="247" spans="1:7" x14ac:dyDescent="0.25">
      <c r="A247" s="18">
        <v>14066</v>
      </c>
      <c r="B247" s="18" t="s">
        <v>45</v>
      </c>
      <c r="C247" s="18" t="s">
        <v>280</v>
      </c>
      <c r="D247" s="4" t="str">
        <f>IFERROR(VLOOKUP(A247,'eschools 16'!$A$2:$G$25,7,FALSE),"NO")</f>
        <v>NO</v>
      </c>
      <c r="E247" s="1">
        <v>0</v>
      </c>
      <c r="F247" s="1">
        <f t="shared" si="3"/>
        <v>0</v>
      </c>
      <c r="G247" s="34"/>
    </row>
    <row r="248" spans="1:7" x14ac:dyDescent="0.25">
      <c r="A248" s="18">
        <v>14067</v>
      </c>
      <c r="B248" s="18" t="s">
        <v>33</v>
      </c>
      <c r="C248" s="18" t="s">
        <v>281</v>
      </c>
      <c r="D248" s="4" t="str">
        <f>IFERROR(VLOOKUP(A248,'eschools 16'!$A$2:$G$25,7,FALSE),"NO")</f>
        <v>NO</v>
      </c>
      <c r="E248" s="1">
        <v>0</v>
      </c>
      <c r="F248" s="1">
        <f t="shared" si="3"/>
        <v>0</v>
      </c>
      <c r="G248" s="34"/>
    </row>
    <row r="249" spans="1:7" x14ac:dyDescent="0.25">
      <c r="A249" s="18">
        <v>14081</v>
      </c>
      <c r="B249" s="18" t="s">
        <v>33</v>
      </c>
      <c r="C249" s="18" t="s">
        <v>282</v>
      </c>
      <c r="D249" s="4" t="str">
        <f>IFERROR(VLOOKUP(A249,'eschools 16'!$A$2:$G$25,7,FALSE),"NO")</f>
        <v>YES</v>
      </c>
      <c r="E249" s="1">
        <v>0</v>
      </c>
      <c r="F249" s="1">
        <f t="shared" si="3"/>
        <v>0</v>
      </c>
      <c r="G249" s="34"/>
    </row>
    <row r="250" spans="1:7" x14ac:dyDescent="0.25">
      <c r="A250" s="18">
        <v>14090</v>
      </c>
      <c r="B250" s="18" t="s">
        <v>33</v>
      </c>
      <c r="C250" s="18" t="s">
        <v>283</v>
      </c>
      <c r="D250" s="4" t="str">
        <f>IFERROR(VLOOKUP(A250,'eschools 16'!$A$2:$G$25,7,FALSE),"NO")</f>
        <v>NO</v>
      </c>
      <c r="E250" s="1">
        <v>0</v>
      </c>
      <c r="F250" s="1">
        <f t="shared" si="3"/>
        <v>0</v>
      </c>
      <c r="G250" s="34"/>
    </row>
    <row r="251" spans="1:7" x14ac:dyDescent="0.25">
      <c r="A251" s="18">
        <v>14091</v>
      </c>
      <c r="B251" s="18" t="s">
        <v>22</v>
      </c>
      <c r="C251" s="18" t="s">
        <v>284</v>
      </c>
      <c r="D251" s="4" t="str">
        <f>IFERROR(VLOOKUP(A251,'eschools 16'!$A$2:$G$25,7,FALSE),"NO")</f>
        <v>NO</v>
      </c>
      <c r="E251" s="1">
        <v>0</v>
      </c>
      <c r="F251" s="1">
        <f t="shared" si="3"/>
        <v>0</v>
      </c>
      <c r="G251" s="34"/>
    </row>
    <row r="252" spans="1:7" x14ac:dyDescent="0.25">
      <c r="A252" s="18">
        <v>14094</v>
      </c>
      <c r="B252" s="18" t="s">
        <v>285</v>
      </c>
      <c r="C252" s="18" t="s">
        <v>286</v>
      </c>
      <c r="D252" s="4" t="str">
        <f>IFERROR(VLOOKUP(A252,'eschools 16'!$A$2:$G$25,7,FALSE),"NO")</f>
        <v>NO</v>
      </c>
      <c r="E252" s="1">
        <v>0</v>
      </c>
      <c r="F252" s="1">
        <f t="shared" si="3"/>
        <v>0</v>
      </c>
      <c r="G252" s="34"/>
    </row>
    <row r="253" spans="1:7" x14ac:dyDescent="0.25">
      <c r="A253" s="18">
        <v>14121</v>
      </c>
      <c r="B253" s="18" t="s">
        <v>45</v>
      </c>
      <c r="C253" s="18" t="s">
        <v>287</v>
      </c>
      <c r="D253" s="4" t="str">
        <f>IFERROR(VLOOKUP(A253,'eschools 16'!$A$2:$G$25,7,FALSE),"NO")</f>
        <v>NO</v>
      </c>
      <c r="E253" s="1">
        <v>0</v>
      </c>
      <c r="F253" s="1">
        <f t="shared" si="3"/>
        <v>0</v>
      </c>
      <c r="G253" s="34"/>
    </row>
    <row r="254" spans="1:7" x14ac:dyDescent="0.25">
      <c r="A254" s="18">
        <v>14139</v>
      </c>
      <c r="B254" s="18" t="s">
        <v>33</v>
      </c>
      <c r="C254" s="18" t="s">
        <v>288</v>
      </c>
      <c r="D254" s="4" t="str">
        <f>IFERROR(VLOOKUP(A254,'eschools 16'!$A$2:$G$25,7,FALSE),"NO")</f>
        <v>NO</v>
      </c>
      <c r="E254" s="1">
        <v>0</v>
      </c>
      <c r="F254" s="1">
        <f t="shared" si="3"/>
        <v>0</v>
      </c>
      <c r="G254" s="34"/>
    </row>
    <row r="255" spans="1:7" x14ac:dyDescent="0.25">
      <c r="A255" s="18">
        <v>14147</v>
      </c>
      <c r="B255" s="18" t="s">
        <v>32</v>
      </c>
      <c r="C255" s="18" t="s">
        <v>289</v>
      </c>
      <c r="D255" s="4" t="str">
        <f>IFERROR(VLOOKUP(A255,'eschools 16'!$A$2:$G$25,7,FALSE),"NO")</f>
        <v>NO</v>
      </c>
      <c r="E255" s="1">
        <v>0</v>
      </c>
      <c r="F255" s="1">
        <f t="shared" si="3"/>
        <v>0</v>
      </c>
      <c r="G255" s="34"/>
    </row>
    <row r="256" spans="1:7" x14ac:dyDescent="0.25">
      <c r="A256" s="18">
        <v>14148</v>
      </c>
      <c r="B256" s="18" t="s">
        <v>33</v>
      </c>
      <c r="C256" s="18" t="s">
        <v>290</v>
      </c>
      <c r="D256" s="4" t="str">
        <f>IFERROR(VLOOKUP(A256,'eschools 16'!$A$2:$G$25,7,FALSE),"NO")</f>
        <v>YES</v>
      </c>
      <c r="E256" s="1">
        <v>0</v>
      </c>
      <c r="F256" s="1">
        <f t="shared" si="3"/>
        <v>0</v>
      </c>
      <c r="G256" s="34"/>
    </row>
    <row r="257" spans="1:7" x14ac:dyDescent="0.25">
      <c r="A257" s="18">
        <v>14149</v>
      </c>
      <c r="B257" s="18" t="s">
        <v>26</v>
      </c>
      <c r="C257" s="18" t="s">
        <v>291</v>
      </c>
      <c r="D257" s="4" t="str">
        <f>IFERROR(VLOOKUP(A257,'eschools 16'!$A$2:$G$25,7,FALSE),"NO")</f>
        <v>NO</v>
      </c>
      <c r="E257" s="1">
        <v>54.4</v>
      </c>
      <c r="F257" s="1">
        <f t="shared" si="3"/>
        <v>0</v>
      </c>
      <c r="G257" s="34"/>
    </row>
    <row r="258" spans="1:7" x14ac:dyDescent="0.25">
      <c r="A258" s="18">
        <v>14187</v>
      </c>
      <c r="B258" s="18" t="s">
        <v>32</v>
      </c>
      <c r="C258" s="18" t="s">
        <v>292</v>
      </c>
      <c r="D258" s="4" t="str">
        <f>IFERROR(VLOOKUP(A258,'eschools 16'!$A$2:$G$25,7,FALSE),"NO")</f>
        <v>NO</v>
      </c>
      <c r="E258" s="1">
        <v>76</v>
      </c>
      <c r="F258" s="1">
        <f t="shared" si="3"/>
        <v>0</v>
      </c>
      <c r="G258" s="34"/>
    </row>
    <row r="259" spans="1:7" x14ac:dyDescent="0.25">
      <c r="A259" s="18">
        <v>14188</v>
      </c>
      <c r="B259" s="18" t="s">
        <v>22</v>
      </c>
      <c r="C259" s="18" t="s">
        <v>293</v>
      </c>
      <c r="D259" s="4" t="str">
        <f>IFERROR(VLOOKUP(A259,'eschools 16'!$A$2:$G$25,7,FALSE),"NO")</f>
        <v>NO</v>
      </c>
      <c r="E259" s="1">
        <v>171.6</v>
      </c>
      <c r="F259" s="1">
        <f t="shared" si="3"/>
        <v>0</v>
      </c>
      <c r="G259" s="34"/>
    </row>
    <row r="260" spans="1:7" x14ac:dyDescent="0.25">
      <c r="A260" s="18">
        <v>14189</v>
      </c>
      <c r="B260" s="18" t="s">
        <v>32</v>
      </c>
      <c r="C260" s="18" t="s">
        <v>294</v>
      </c>
      <c r="D260" s="4" t="str">
        <f>IFERROR(VLOOKUP(A260,'eschools 16'!$A$2:$G$25,7,FALSE),"NO")</f>
        <v>NO</v>
      </c>
      <c r="E260" s="1">
        <v>57.6</v>
      </c>
      <c r="F260" s="1">
        <f t="shared" si="3"/>
        <v>0</v>
      </c>
      <c r="G260" s="34"/>
    </row>
    <row r="261" spans="1:7" x14ac:dyDescent="0.25">
      <c r="A261" s="18">
        <v>14194</v>
      </c>
      <c r="B261" s="18" t="s">
        <v>26</v>
      </c>
      <c r="C261" s="18" t="s">
        <v>295</v>
      </c>
      <c r="D261" s="4" t="str">
        <f>IFERROR(VLOOKUP(A261,'eschools 16'!$A$2:$G$25,7,FALSE),"NO")</f>
        <v>NO</v>
      </c>
      <c r="E261" s="1">
        <v>0</v>
      </c>
      <c r="F261" s="1">
        <f t="shared" ref="F261:F324" si="4">ROUND(E261*$G$1,2)</f>
        <v>0</v>
      </c>
      <c r="G261" s="34"/>
    </row>
    <row r="262" spans="1:7" x14ac:dyDescent="0.25">
      <c r="A262" s="18">
        <v>14231</v>
      </c>
      <c r="B262" s="18" t="s">
        <v>192</v>
      </c>
      <c r="C262" s="18" t="s">
        <v>407</v>
      </c>
      <c r="D262" s="4" t="str">
        <f>IFERROR(VLOOKUP(A262,'eschools 16'!$A$2:$G$25,7,FALSE),"NO")</f>
        <v>NO</v>
      </c>
      <c r="E262" s="1">
        <v>0</v>
      </c>
      <c r="F262" s="1">
        <f t="shared" si="4"/>
        <v>0</v>
      </c>
      <c r="G262" s="34"/>
    </row>
    <row r="263" spans="1:7" x14ac:dyDescent="0.25">
      <c r="A263" s="18">
        <v>14467</v>
      </c>
      <c r="B263" s="18" t="s">
        <v>33</v>
      </c>
      <c r="C263" s="18" t="s">
        <v>408</v>
      </c>
      <c r="D263" s="4" t="str">
        <f>IFERROR(VLOOKUP(A263,'eschools 16'!$A$2:$G$25,7,FALSE),"NO")</f>
        <v>NO</v>
      </c>
      <c r="E263" s="1">
        <v>0</v>
      </c>
      <c r="F263" s="1">
        <f t="shared" si="4"/>
        <v>0</v>
      </c>
      <c r="G263" s="34"/>
    </row>
    <row r="264" spans="1:7" x14ac:dyDescent="0.25">
      <c r="A264" s="18">
        <v>14633</v>
      </c>
      <c r="B264" s="18" t="s">
        <v>33</v>
      </c>
      <c r="C264" s="18" t="s">
        <v>409</v>
      </c>
      <c r="D264" s="4" t="str">
        <f>IFERROR(VLOOKUP(A264,'eschools 16'!$A$2:$G$25,7,FALSE),"NO")</f>
        <v>NO</v>
      </c>
      <c r="E264" s="1">
        <v>0</v>
      </c>
      <c r="F264" s="1">
        <f t="shared" si="4"/>
        <v>0</v>
      </c>
      <c r="G264" s="34"/>
    </row>
    <row r="265" spans="1:7" x14ac:dyDescent="0.25">
      <c r="A265" s="18">
        <v>14825</v>
      </c>
      <c r="B265" s="18" t="s">
        <v>33</v>
      </c>
      <c r="C265" s="18" t="s">
        <v>410</v>
      </c>
      <c r="D265" s="4" t="str">
        <f>IFERROR(VLOOKUP(A265,'eschools 16'!$A$2:$G$25,7,FALSE),"NO")</f>
        <v>NO</v>
      </c>
      <c r="E265" s="1">
        <v>0</v>
      </c>
      <c r="F265" s="1">
        <f t="shared" si="4"/>
        <v>0</v>
      </c>
      <c r="G265" s="34"/>
    </row>
    <row r="266" spans="1:7" x14ac:dyDescent="0.25">
      <c r="A266" s="18">
        <v>14830</v>
      </c>
      <c r="B266" s="18" t="s">
        <v>72</v>
      </c>
      <c r="C266" s="18" t="s">
        <v>411</v>
      </c>
      <c r="D266" s="4" t="str">
        <f>IFERROR(VLOOKUP(A266,'eschools 16'!$A$2:$G$25,7,FALSE),"NO")</f>
        <v>NO</v>
      </c>
      <c r="E266" s="1">
        <v>0</v>
      </c>
      <c r="F266" s="1">
        <f t="shared" si="4"/>
        <v>0</v>
      </c>
      <c r="G266" s="34"/>
    </row>
    <row r="267" spans="1:7" x14ac:dyDescent="0.25">
      <c r="A267" s="18">
        <v>14858</v>
      </c>
      <c r="B267" s="18" t="s">
        <v>22</v>
      </c>
      <c r="C267" s="18" t="s">
        <v>412</v>
      </c>
      <c r="D267" s="4" t="str">
        <f>IFERROR(VLOOKUP(A267,'eschools 16'!$A$2:$G$25,7,FALSE),"NO")</f>
        <v>NO</v>
      </c>
      <c r="E267" s="1">
        <v>0</v>
      </c>
      <c r="F267" s="1">
        <f t="shared" si="4"/>
        <v>0</v>
      </c>
      <c r="G267" s="34"/>
    </row>
    <row r="268" spans="1:7" x14ac:dyDescent="0.25">
      <c r="A268" s="18">
        <v>14864</v>
      </c>
      <c r="B268" s="18" t="s">
        <v>22</v>
      </c>
      <c r="C268" s="18" t="s">
        <v>413</v>
      </c>
      <c r="D268" s="4" t="str">
        <f>IFERROR(VLOOKUP(A268,'eschools 16'!$A$2:$G$25,7,FALSE),"NO")</f>
        <v>NO</v>
      </c>
      <c r="E268" s="1">
        <v>45.8</v>
      </c>
      <c r="F268" s="1">
        <f t="shared" si="4"/>
        <v>0</v>
      </c>
      <c r="G268" s="34"/>
    </row>
    <row r="269" spans="1:7" x14ac:dyDescent="0.25">
      <c r="A269" s="18">
        <v>14877</v>
      </c>
      <c r="B269" s="18" t="s">
        <v>33</v>
      </c>
      <c r="C269" s="18" t="s">
        <v>414</v>
      </c>
      <c r="D269" s="4" t="str">
        <f>IFERROR(VLOOKUP(A269,'eschools 16'!$A$2:$G$25,7,FALSE),"NO")</f>
        <v>NO</v>
      </c>
      <c r="E269" s="1">
        <v>0</v>
      </c>
      <c r="F269" s="1">
        <f t="shared" si="4"/>
        <v>0</v>
      </c>
      <c r="G269" s="34"/>
    </row>
    <row r="270" spans="1:7" x14ac:dyDescent="0.25">
      <c r="A270" s="18">
        <v>14904</v>
      </c>
      <c r="B270" s="18" t="s">
        <v>32</v>
      </c>
      <c r="C270" s="18" t="s">
        <v>415</v>
      </c>
      <c r="D270" s="4" t="str">
        <f>IFERROR(VLOOKUP(A270,'eschools 16'!$A$2:$G$25,7,FALSE),"NO")</f>
        <v>NO</v>
      </c>
      <c r="E270" s="1">
        <v>0</v>
      </c>
      <c r="F270" s="1">
        <f t="shared" si="4"/>
        <v>0</v>
      </c>
      <c r="G270" s="34"/>
    </row>
    <row r="271" spans="1:7" x14ac:dyDescent="0.25">
      <c r="A271" s="18">
        <v>14912</v>
      </c>
      <c r="B271" s="18" t="s">
        <v>28</v>
      </c>
      <c r="C271" s="18" t="s">
        <v>416</v>
      </c>
      <c r="D271" s="4" t="str">
        <f>IFERROR(VLOOKUP(A271,'eschools 16'!$A$2:$G$25,7,FALSE),"NO")</f>
        <v>NO</v>
      </c>
      <c r="E271" s="1">
        <v>0</v>
      </c>
      <c r="F271" s="1">
        <f t="shared" si="4"/>
        <v>0</v>
      </c>
      <c r="G271" s="34"/>
    </row>
    <row r="272" spans="1:7" x14ac:dyDescent="0.25">
      <c r="A272" s="18">
        <v>14913</v>
      </c>
      <c r="B272" s="18" t="s">
        <v>32</v>
      </c>
      <c r="C272" s="18" t="s">
        <v>417</v>
      </c>
      <c r="D272" s="4" t="str">
        <f>IFERROR(VLOOKUP(A272,'eschools 16'!$A$2:$G$25,7,FALSE),"NO")</f>
        <v>NO</v>
      </c>
      <c r="E272" s="1">
        <v>0</v>
      </c>
      <c r="F272" s="1">
        <f t="shared" si="4"/>
        <v>0</v>
      </c>
      <c r="G272" s="34"/>
    </row>
    <row r="273" spans="1:7" x14ac:dyDescent="0.25">
      <c r="A273" s="18">
        <v>14927</v>
      </c>
      <c r="B273" s="18" t="s">
        <v>45</v>
      </c>
      <c r="C273" s="18" t="s">
        <v>418</v>
      </c>
      <c r="D273" s="4" t="str">
        <f>IFERROR(VLOOKUP(A273,'eschools 16'!$A$2:$G$25,7,FALSE),"NO")</f>
        <v>NO</v>
      </c>
      <c r="E273" s="1">
        <v>0</v>
      </c>
      <c r="F273" s="1">
        <f t="shared" si="4"/>
        <v>0</v>
      </c>
      <c r="G273" s="34"/>
    </row>
    <row r="274" spans="1:7" x14ac:dyDescent="0.25">
      <c r="A274" s="18">
        <v>14932</v>
      </c>
      <c r="B274" s="18" t="s">
        <v>28</v>
      </c>
      <c r="C274" s="18" t="s">
        <v>419</v>
      </c>
      <c r="D274" s="4" t="str">
        <f>IFERROR(VLOOKUP(A274,'eschools 16'!$A$2:$G$25,7,FALSE),"NO")</f>
        <v>NO</v>
      </c>
      <c r="E274" s="1">
        <v>0</v>
      </c>
      <c r="F274" s="1">
        <f t="shared" si="4"/>
        <v>0</v>
      </c>
      <c r="G274" s="34"/>
    </row>
    <row r="275" spans="1:7" x14ac:dyDescent="0.25">
      <c r="A275" s="18">
        <v>15234</v>
      </c>
      <c r="B275" s="18" t="s">
        <v>33</v>
      </c>
      <c r="C275" s="18" t="s">
        <v>420</v>
      </c>
      <c r="D275" s="4" t="str">
        <f>IFERROR(VLOOKUP(A275,'eschools 16'!$A$2:$G$25,7,FALSE),"NO")</f>
        <v>NO</v>
      </c>
      <c r="E275" s="1">
        <v>0</v>
      </c>
      <c r="F275" s="1">
        <f t="shared" si="4"/>
        <v>0</v>
      </c>
      <c r="G275" s="34"/>
    </row>
    <row r="276" spans="1:7" x14ac:dyDescent="0.25">
      <c r="A276" s="18">
        <v>15236</v>
      </c>
      <c r="B276" s="18" t="s">
        <v>77</v>
      </c>
      <c r="C276" s="18" t="s">
        <v>421</v>
      </c>
      <c r="D276" s="4" t="str">
        <f>IFERROR(VLOOKUP(A276,'eschools 16'!$A$2:$G$25,7,FALSE),"NO")</f>
        <v>NO</v>
      </c>
      <c r="E276" s="1">
        <v>0</v>
      </c>
      <c r="F276" s="1">
        <f t="shared" si="4"/>
        <v>0</v>
      </c>
      <c r="G276" s="34"/>
    </row>
    <row r="277" spans="1:7" x14ac:dyDescent="0.25">
      <c r="A277" s="18">
        <v>15237</v>
      </c>
      <c r="B277" s="18" t="s">
        <v>33</v>
      </c>
      <c r="C277" s="18" t="s">
        <v>422</v>
      </c>
      <c r="D277" s="4" t="str">
        <f>IFERROR(VLOOKUP(A277,'eschools 16'!$A$2:$G$25,7,FALSE),"NO")</f>
        <v>NO</v>
      </c>
      <c r="E277" s="1">
        <v>0</v>
      </c>
      <c r="F277" s="1">
        <f t="shared" si="4"/>
        <v>0</v>
      </c>
      <c r="G277" s="34"/>
    </row>
    <row r="278" spans="1:7" x14ac:dyDescent="0.25">
      <c r="A278" s="18">
        <v>15238</v>
      </c>
      <c r="B278" s="18" t="s">
        <v>423</v>
      </c>
      <c r="C278" s="18" t="s">
        <v>424</v>
      </c>
      <c r="D278" s="4" t="str">
        <f>IFERROR(VLOOKUP(A278,'eschools 16'!$A$2:$G$25,7,FALSE),"NO")</f>
        <v>NO</v>
      </c>
      <c r="E278" s="1">
        <v>0</v>
      </c>
      <c r="F278" s="1">
        <f t="shared" si="4"/>
        <v>0</v>
      </c>
      <c r="G278" s="34"/>
    </row>
    <row r="279" spans="1:7" x14ac:dyDescent="0.25">
      <c r="A279" s="18">
        <v>15239</v>
      </c>
      <c r="B279" s="18" t="s">
        <v>32</v>
      </c>
      <c r="C279" s="18" t="s">
        <v>425</v>
      </c>
      <c r="D279" s="4" t="str">
        <f>IFERROR(VLOOKUP(A279,'eschools 16'!$A$2:$G$25,7,FALSE),"NO")</f>
        <v>NO</v>
      </c>
      <c r="E279" s="1">
        <v>0</v>
      </c>
      <c r="F279" s="1">
        <f t="shared" si="4"/>
        <v>0</v>
      </c>
      <c r="G279" s="34"/>
    </row>
    <row r="280" spans="1:7" x14ac:dyDescent="0.25">
      <c r="A280" s="18">
        <v>15240</v>
      </c>
      <c r="B280" s="18" t="s">
        <v>426</v>
      </c>
      <c r="C280" s="18" t="s">
        <v>427</v>
      </c>
      <c r="D280" s="4" t="str">
        <f>IFERROR(VLOOKUP(A280,'eschools 16'!$A$2:$G$25,7,FALSE),"NO")</f>
        <v>NO</v>
      </c>
      <c r="E280" s="1">
        <v>0</v>
      </c>
      <c r="F280" s="1">
        <f t="shared" si="4"/>
        <v>0</v>
      </c>
      <c r="G280" s="34"/>
    </row>
    <row r="281" spans="1:7" x14ac:dyDescent="0.25">
      <c r="A281" s="18">
        <v>15241</v>
      </c>
      <c r="B281" s="18" t="s">
        <v>428</v>
      </c>
      <c r="C281" s="18" t="s">
        <v>429</v>
      </c>
      <c r="D281" s="4" t="str">
        <f>IFERROR(VLOOKUP(A281,'eschools 16'!$A$2:$G$25,7,FALSE),"NO")</f>
        <v>NO</v>
      </c>
      <c r="E281" s="1">
        <v>0</v>
      </c>
      <c r="F281" s="1">
        <f t="shared" si="4"/>
        <v>0</v>
      </c>
      <c r="G281" s="34"/>
    </row>
    <row r="282" spans="1:7" x14ac:dyDescent="0.25">
      <c r="A282" s="18">
        <v>15261</v>
      </c>
      <c r="B282" s="18" t="s">
        <v>32</v>
      </c>
      <c r="C282" s="18" t="s">
        <v>430</v>
      </c>
      <c r="D282" s="4" t="str">
        <f>IFERROR(VLOOKUP(A282,'eschools 16'!$A$2:$G$25,7,FALSE),"NO")</f>
        <v>NO</v>
      </c>
      <c r="E282" s="1">
        <v>0</v>
      </c>
      <c r="F282" s="1">
        <f t="shared" si="4"/>
        <v>0</v>
      </c>
      <c r="G282" s="34"/>
    </row>
    <row r="283" spans="1:7" x14ac:dyDescent="0.25">
      <c r="A283" s="18">
        <v>15329</v>
      </c>
      <c r="B283" s="18" t="s">
        <v>105</v>
      </c>
      <c r="C283" s="18" t="s">
        <v>431</v>
      </c>
      <c r="D283" s="4" t="str">
        <f>IFERROR(VLOOKUP(A283,'eschools 16'!$A$2:$G$25,7,FALSE),"NO")</f>
        <v>NO</v>
      </c>
      <c r="E283" s="1">
        <v>0</v>
      </c>
      <c r="F283" s="1">
        <f t="shared" si="4"/>
        <v>0</v>
      </c>
      <c r="G283" s="34"/>
    </row>
    <row r="284" spans="1:7" x14ac:dyDescent="0.25">
      <c r="A284" s="18">
        <v>132746</v>
      </c>
      <c r="B284" s="18" t="s">
        <v>108</v>
      </c>
      <c r="C284" s="18" t="s">
        <v>296</v>
      </c>
      <c r="D284" s="4" t="str">
        <f>IFERROR(VLOOKUP(A284,'eschools 16'!$A$2:$G$25,7,FALSE),"NO")</f>
        <v>NO</v>
      </c>
      <c r="E284" s="1">
        <v>0</v>
      </c>
      <c r="F284" s="1">
        <f t="shared" si="4"/>
        <v>0</v>
      </c>
      <c r="G284" s="34"/>
    </row>
    <row r="285" spans="1:7" x14ac:dyDescent="0.25">
      <c r="A285" s="18">
        <v>132761</v>
      </c>
      <c r="B285" s="18" t="s">
        <v>193</v>
      </c>
      <c r="C285" s="18" t="s">
        <v>297</v>
      </c>
      <c r="D285" s="4" t="str">
        <f>IFERROR(VLOOKUP(A285,'eschools 16'!$A$2:$G$25,7,FALSE),"NO")</f>
        <v>NO</v>
      </c>
      <c r="E285" s="1">
        <v>0</v>
      </c>
      <c r="F285" s="1">
        <f t="shared" si="4"/>
        <v>0</v>
      </c>
      <c r="G285" s="34"/>
    </row>
    <row r="286" spans="1:7" x14ac:dyDescent="0.25">
      <c r="A286" s="18">
        <v>132779</v>
      </c>
      <c r="B286" s="18" t="s">
        <v>45</v>
      </c>
      <c r="C286" s="18" t="s">
        <v>298</v>
      </c>
      <c r="D286" s="4" t="str">
        <f>IFERROR(VLOOKUP(A286,'eschools 16'!$A$2:$G$25,7,FALSE),"NO")</f>
        <v>NO</v>
      </c>
      <c r="E286" s="1">
        <v>0</v>
      </c>
      <c r="F286" s="1">
        <f t="shared" si="4"/>
        <v>0</v>
      </c>
      <c r="G286" s="34"/>
    </row>
    <row r="287" spans="1:7" x14ac:dyDescent="0.25">
      <c r="A287" s="18">
        <v>132795</v>
      </c>
      <c r="B287" s="18" t="s">
        <v>77</v>
      </c>
      <c r="C287" s="18" t="s">
        <v>432</v>
      </c>
      <c r="D287" s="4" t="str">
        <f>IFERROR(VLOOKUP(A287,'eschools 16'!$A$2:$G$25,7,FALSE),"NO")</f>
        <v>NO</v>
      </c>
      <c r="E287" s="1">
        <v>0</v>
      </c>
      <c r="F287" s="1">
        <f t="shared" si="4"/>
        <v>0</v>
      </c>
      <c r="G287" s="34"/>
    </row>
    <row r="288" spans="1:7" x14ac:dyDescent="0.25">
      <c r="A288" s="18">
        <v>132803</v>
      </c>
      <c r="B288" s="18" t="s">
        <v>108</v>
      </c>
      <c r="C288" s="18" t="s">
        <v>433</v>
      </c>
      <c r="D288" s="4" t="str">
        <f>IFERROR(VLOOKUP(A288,'eschools 16'!$A$2:$G$25,7,FALSE),"NO")</f>
        <v>NO</v>
      </c>
      <c r="E288" s="1">
        <v>0</v>
      </c>
      <c r="F288" s="1">
        <f t="shared" si="4"/>
        <v>0</v>
      </c>
      <c r="G288" s="34"/>
    </row>
    <row r="289" spans="1:7" x14ac:dyDescent="0.25">
      <c r="A289" s="18">
        <v>132944</v>
      </c>
      <c r="B289" s="18" t="s">
        <v>26</v>
      </c>
      <c r="C289" s="18" t="s">
        <v>299</v>
      </c>
      <c r="D289" s="4" t="str">
        <f>IFERROR(VLOOKUP(A289,'eschools 16'!$A$2:$G$25,7,FALSE),"NO")</f>
        <v>NO</v>
      </c>
      <c r="E289" s="1">
        <v>0</v>
      </c>
      <c r="F289" s="1">
        <f t="shared" si="4"/>
        <v>0</v>
      </c>
      <c r="G289" s="34"/>
    </row>
    <row r="290" spans="1:7" x14ac:dyDescent="0.25">
      <c r="A290" s="18">
        <v>132951</v>
      </c>
      <c r="B290" s="18" t="s">
        <v>49</v>
      </c>
      <c r="C290" s="18" t="s">
        <v>300</v>
      </c>
      <c r="D290" s="4" t="str">
        <f>IFERROR(VLOOKUP(A290,'eschools 16'!$A$2:$G$25,7,FALSE),"NO")</f>
        <v>NO</v>
      </c>
      <c r="E290" s="1">
        <v>0</v>
      </c>
      <c r="F290" s="1">
        <f t="shared" si="4"/>
        <v>0</v>
      </c>
      <c r="G290" s="34"/>
    </row>
    <row r="291" spans="1:7" x14ac:dyDescent="0.25">
      <c r="A291" s="18">
        <v>132969</v>
      </c>
      <c r="B291" s="18" t="s">
        <v>49</v>
      </c>
      <c r="C291" s="18" t="s">
        <v>301</v>
      </c>
      <c r="D291" s="4" t="str">
        <f>IFERROR(VLOOKUP(A291,'eschools 16'!$A$2:$G$25,7,FALSE),"NO")</f>
        <v>NO</v>
      </c>
      <c r="E291" s="1">
        <v>0</v>
      </c>
      <c r="F291" s="1">
        <f t="shared" si="4"/>
        <v>0</v>
      </c>
      <c r="G291" s="34"/>
    </row>
    <row r="292" spans="1:7" x14ac:dyDescent="0.25">
      <c r="A292" s="18">
        <v>132985</v>
      </c>
      <c r="B292" s="18" t="s">
        <v>33</v>
      </c>
      <c r="C292" s="18" t="s">
        <v>302</v>
      </c>
      <c r="D292" s="4" t="str">
        <f>IFERROR(VLOOKUP(A292,'eschools 16'!$A$2:$G$25,7,FALSE),"NO")</f>
        <v>NO</v>
      </c>
      <c r="E292" s="1">
        <v>43.8</v>
      </c>
      <c r="F292" s="1">
        <f t="shared" si="4"/>
        <v>0</v>
      </c>
      <c r="G292" s="34"/>
    </row>
    <row r="293" spans="1:7" x14ac:dyDescent="0.25">
      <c r="A293" s="18">
        <v>132993</v>
      </c>
      <c r="B293" s="18" t="s">
        <v>32</v>
      </c>
      <c r="C293" s="18" t="s">
        <v>303</v>
      </c>
      <c r="D293" s="4" t="str">
        <f>IFERROR(VLOOKUP(A293,'eschools 16'!$A$2:$G$25,7,FALSE),"NO")</f>
        <v>NO</v>
      </c>
      <c r="E293" s="1">
        <v>0</v>
      </c>
      <c r="F293" s="1">
        <f t="shared" si="4"/>
        <v>0</v>
      </c>
      <c r="G293" s="34"/>
    </row>
    <row r="294" spans="1:7" x14ac:dyDescent="0.25">
      <c r="A294" s="18">
        <v>133215</v>
      </c>
      <c r="B294" s="18" t="s">
        <v>32</v>
      </c>
      <c r="C294" s="18" t="s">
        <v>304</v>
      </c>
      <c r="D294" s="4" t="str">
        <f>IFERROR(VLOOKUP(A294,'eschools 16'!$A$2:$G$25,7,FALSE),"NO")</f>
        <v>NO</v>
      </c>
      <c r="E294" s="1">
        <v>0</v>
      </c>
      <c r="F294" s="1">
        <f t="shared" si="4"/>
        <v>0</v>
      </c>
      <c r="G294" s="34"/>
    </row>
    <row r="295" spans="1:7" x14ac:dyDescent="0.25">
      <c r="A295" s="18">
        <v>133256</v>
      </c>
      <c r="B295" s="18" t="s">
        <v>32</v>
      </c>
      <c r="C295" s="18" t="s">
        <v>305</v>
      </c>
      <c r="D295" s="4" t="str">
        <f>IFERROR(VLOOKUP(A295,'eschools 16'!$A$2:$G$25,7,FALSE),"NO")</f>
        <v>NO</v>
      </c>
      <c r="E295" s="1">
        <v>0</v>
      </c>
      <c r="F295" s="1">
        <f t="shared" si="4"/>
        <v>0</v>
      </c>
      <c r="G295" s="34"/>
    </row>
    <row r="296" spans="1:7" x14ac:dyDescent="0.25">
      <c r="A296" s="18">
        <v>133264</v>
      </c>
      <c r="B296" s="18" t="s">
        <v>28</v>
      </c>
      <c r="C296" s="18" t="s">
        <v>306</v>
      </c>
      <c r="D296" s="4" t="str">
        <f>IFERROR(VLOOKUP(A296,'eschools 16'!$A$2:$G$25,7,FALSE),"NO")</f>
        <v>NO</v>
      </c>
      <c r="E296" s="1">
        <v>0</v>
      </c>
      <c r="F296" s="1">
        <f t="shared" si="4"/>
        <v>0</v>
      </c>
      <c r="G296" s="34"/>
    </row>
    <row r="297" spans="1:7" x14ac:dyDescent="0.25">
      <c r="A297" s="18">
        <v>133280</v>
      </c>
      <c r="B297" s="18" t="s">
        <v>32</v>
      </c>
      <c r="C297" s="18" t="s">
        <v>307</v>
      </c>
      <c r="D297" s="4" t="str">
        <f>IFERROR(VLOOKUP(A297,'eschools 16'!$A$2:$G$25,7,FALSE),"NO")</f>
        <v>NO</v>
      </c>
      <c r="E297" s="1">
        <v>0</v>
      </c>
      <c r="F297" s="1">
        <f t="shared" si="4"/>
        <v>0</v>
      </c>
      <c r="G297" s="34"/>
    </row>
    <row r="298" spans="1:7" x14ac:dyDescent="0.25">
      <c r="A298" s="18">
        <v>133306</v>
      </c>
      <c r="B298" s="18" t="s">
        <v>47</v>
      </c>
      <c r="C298" s="18" t="s">
        <v>308</v>
      </c>
      <c r="D298" s="4" t="str">
        <f>IFERROR(VLOOKUP(A298,'eschools 16'!$A$2:$G$25,7,FALSE),"NO")</f>
        <v>NO</v>
      </c>
      <c r="E298" s="1">
        <v>0</v>
      </c>
      <c r="F298" s="1">
        <f t="shared" si="4"/>
        <v>0</v>
      </c>
      <c r="G298" s="34"/>
    </row>
    <row r="299" spans="1:7" x14ac:dyDescent="0.25">
      <c r="A299" s="18">
        <v>133322</v>
      </c>
      <c r="B299" s="18" t="s">
        <v>49</v>
      </c>
      <c r="C299" s="18" t="s">
        <v>309</v>
      </c>
      <c r="D299" s="4" t="str">
        <f>IFERROR(VLOOKUP(A299,'eschools 16'!$A$2:$G$25,7,FALSE),"NO")</f>
        <v>NO</v>
      </c>
      <c r="E299" s="1">
        <v>0</v>
      </c>
      <c r="F299" s="1">
        <f t="shared" si="4"/>
        <v>0</v>
      </c>
      <c r="G299" s="34"/>
    </row>
    <row r="300" spans="1:7" x14ac:dyDescent="0.25">
      <c r="A300" s="18">
        <v>133330</v>
      </c>
      <c r="B300" s="18" t="s">
        <v>28</v>
      </c>
      <c r="C300" s="18" t="s">
        <v>310</v>
      </c>
      <c r="D300" s="4" t="str">
        <f>IFERROR(VLOOKUP(A300,'eschools 16'!$A$2:$G$25,7,FALSE),"NO")</f>
        <v>NO</v>
      </c>
      <c r="E300" s="1">
        <v>0</v>
      </c>
      <c r="F300" s="1">
        <f t="shared" si="4"/>
        <v>0</v>
      </c>
      <c r="G300" s="34"/>
    </row>
    <row r="301" spans="1:7" x14ac:dyDescent="0.25">
      <c r="A301" s="18">
        <v>133348</v>
      </c>
      <c r="B301" s="18" t="s">
        <v>26</v>
      </c>
      <c r="C301" s="18" t="s">
        <v>311</v>
      </c>
      <c r="D301" s="4" t="str">
        <f>IFERROR(VLOOKUP(A301,'eschools 16'!$A$2:$G$25,7,FALSE),"NO")</f>
        <v>NO</v>
      </c>
      <c r="E301" s="1">
        <v>0</v>
      </c>
      <c r="F301" s="1">
        <f t="shared" si="4"/>
        <v>0</v>
      </c>
      <c r="G301" s="34"/>
    </row>
    <row r="302" spans="1:7" x14ac:dyDescent="0.25">
      <c r="A302" s="18">
        <v>133389</v>
      </c>
      <c r="B302" s="18" t="s">
        <v>28</v>
      </c>
      <c r="C302" s="18" t="s">
        <v>312</v>
      </c>
      <c r="D302" s="4" t="str">
        <f>IFERROR(VLOOKUP(A302,'eschools 16'!$A$2:$G$25,7,FALSE),"NO")</f>
        <v>NO</v>
      </c>
      <c r="E302" s="1">
        <v>0</v>
      </c>
      <c r="F302" s="1">
        <f t="shared" si="4"/>
        <v>0</v>
      </c>
      <c r="G302" s="34"/>
    </row>
    <row r="303" spans="1:7" x14ac:dyDescent="0.25">
      <c r="A303" s="18">
        <v>133413</v>
      </c>
      <c r="B303" s="18" t="s">
        <v>33</v>
      </c>
      <c r="C303" s="18" t="s">
        <v>313</v>
      </c>
      <c r="D303" s="4" t="str">
        <f>IFERROR(VLOOKUP(A303,'eschools 16'!$A$2:$G$25,7,FALSE),"NO")</f>
        <v>YES</v>
      </c>
      <c r="E303" s="1">
        <v>0</v>
      </c>
      <c r="F303" s="1">
        <f t="shared" si="4"/>
        <v>0</v>
      </c>
      <c r="G303" s="34"/>
    </row>
    <row r="304" spans="1:7" x14ac:dyDescent="0.25">
      <c r="A304" s="18">
        <v>133421</v>
      </c>
      <c r="B304" s="18" t="s">
        <v>33</v>
      </c>
      <c r="C304" s="18" t="s">
        <v>314</v>
      </c>
      <c r="D304" s="4" t="str">
        <f>IFERROR(VLOOKUP(A304,'eschools 16'!$A$2:$G$25,7,FALSE),"NO")</f>
        <v>NO</v>
      </c>
      <c r="E304" s="1">
        <v>0</v>
      </c>
      <c r="F304" s="1">
        <f t="shared" si="4"/>
        <v>0</v>
      </c>
      <c r="G304" s="34"/>
    </row>
    <row r="305" spans="1:7" x14ac:dyDescent="0.25">
      <c r="A305" s="18">
        <v>133439</v>
      </c>
      <c r="B305" s="18" t="s">
        <v>33</v>
      </c>
      <c r="C305" s="18" t="s">
        <v>434</v>
      </c>
      <c r="D305" s="4" t="str">
        <f>IFERROR(VLOOKUP(A305,'eschools 16'!$A$2:$G$25,7,FALSE),"NO")</f>
        <v>NO</v>
      </c>
      <c r="E305" s="1">
        <v>0</v>
      </c>
      <c r="F305" s="1">
        <f t="shared" si="4"/>
        <v>0</v>
      </c>
      <c r="G305" s="34"/>
    </row>
    <row r="306" spans="1:7" x14ac:dyDescent="0.25">
      <c r="A306" s="18">
        <v>133454</v>
      </c>
      <c r="B306" s="18" t="s">
        <v>26</v>
      </c>
      <c r="C306" s="18" t="s">
        <v>315</v>
      </c>
      <c r="D306" s="4" t="str">
        <f>IFERROR(VLOOKUP(A306,'eschools 16'!$A$2:$G$25,7,FALSE),"NO")</f>
        <v>NO</v>
      </c>
      <c r="E306" s="1">
        <v>0</v>
      </c>
      <c r="F306" s="1">
        <f t="shared" si="4"/>
        <v>0</v>
      </c>
      <c r="G306" s="34"/>
    </row>
    <row r="307" spans="1:7" x14ac:dyDescent="0.25">
      <c r="A307" s="18">
        <v>133488</v>
      </c>
      <c r="B307" s="18" t="s">
        <v>55</v>
      </c>
      <c r="C307" s="18" t="s">
        <v>435</v>
      </c>
      <c r="D307" s="4" t="str">
        <f>IFERROR(VLOOKUP(A307,'eschools 16'!$A$2:$G$25,7,FALSE),"NO")</f>
        <v>NO</v>
      </c>
      <c r="E307" s="1">
        <v>0</v>
      </c>
      <c r="F307" s="1">
        <f t="shared" si="4"/>
        <v>0</v>
      </c>
      <c r="G307" s="34"/>
    </row>
    <row r="308" spans="1:7" x14ac:dyDescent="0.25">
      <c r="A308" s="18">
        <v>133504</v>
      </c>
      <c r="B308" s="18" t="s">
        <v>28</v>
      </c>
      <c r="C308" s="18" t="s">
        <v>316</v>
      </c>
      <c r="D308" s="4" t="str">
        <f>IFERROR(VLOOKUP(A308,'eschools 16'!$A$2:$G$25,7,FALSE),"NO")</f>
        <v>NO</v>
      </c>
      <c r="E308" s="1">
        <v>0</v>
      </c>
      <c r="F308" s="1">
        <f t="shared" si="4"/>
        <v>0</v>
      </c>
      <c r="G308" s="34"/>
    </row>
    <row r="309" spans="1:7" x14ac:dyDescent="0.25">
      <c r="A309" s="18">
        <v>133512</v>
      </c>
      <c r="B309" s="18" t="s">
        <v>28</v>
      </c>
      <c r="C309" s="18" t="s">
        <v>317</v>
      </c>
      <c r="D309" s="4" t="str">
        <f>IFERROR(VLOOKUP(A309,'eschools 16'!$A$2:$G$25,7,FALSE),"NO")</f>
        <v>NO</v>
      </c>
      <c r="E309" s="1">
        <v>0</v>
      </c>
      <c r="F309" s="1">
        <f t="shared" si="4"/>
        <v>0</v>
      </c>
      <c r="G309" s="34"/>
    </row>
    <row r="310" spans="1:7" x14ac:dyDescent="0.25">
      <c r="A310" s="18">
        <v>133520</v>
      </c>
      <c r="B310" s="18" t="s">
        <v>32</v>
      </c>
      <c r="C310" s="18" t="s">
        <v>318</v>
      </c>
      <c r="D310" s="4" t="str">
        <f>IFERROR(VLOOKUP(A310,'eschools 16'!$A$2:$G$25,7,FALSE),"NO")</f>
        <v>NO</v>
      </c>
      <c r="E310" s="1">
        <v>0</v>
      </c>
      <c r="F310" s="1">
        <f t="shared" si="4"/>
        <v>0</v>
      </c>
      <c r="G310" s="34"/>
    </row>
    <row r="311" spans="1:7" x14ac:dyDescent="0.25">
      <c r="A311" s="18">
        <v>133538</v>
      </c>
      <c r="B311" s="18" t="s">
        <v>45</v>
      </c>
      <c r="C311" s="18" t="s">
        <v>319</v>
      </c>
      <c r="D311" s="4" t="str">
        <f>IFERROR(VLOOKUP(A311,'eschools 16'!$A$2:$G$25,7,FALSE),"NO")</f>
        <v>NO</v>
      </c>
      <c r="E311" s="1">
        <v>0</v>
      </c>
      <c r="F311" s="1">
        <f t="shared" si="4"/>
        <v>0</v>
      </c>
      <c r="G311" s="34"/>
    </row>
    <row r="312" spans="1:7" x14ac:dyDescent="0.25">
      <c r="A312" s="18">
        <v>133561</v>
      </c>
      <c r="B312" s="18" t="s">
        <v>33</v>
      </c>
      <c r="C312" s="18" t="s">
        <v>320</v>
      </c>
      <c r="D312" s="4" t="str">
        <f>IFERROR(VLOOKUP(A312,'eschools 16'!$A$2:$G$25,7,FALSE),"NO")</f>
        <v>NO</v>
      </c>
      <c r="E312" s="1">
        <v>0</v>
      </c>
      <c r="F312" s="1">
        <f t="shared" si="4"/>
        <v>0</v>
      </c>
      <c r="G312" s="34"/>
    </row>
    <row r="313" spans="1:7" x14ac:dyDescent="0.25">
      <c r="A313" s="18">
        <v>133587</v>
      </c>
      <c r="B313" s="18" t="s">
        <v>45</v>
      </c>
      <c r="C313" s="18" t="s">
        <v>321</v>
      </c>
      <c r="D313" s="4" t="str">
        <f>IFERROR(VLOOKUP(A313,'eschools 16'!$A$2:$G$25,7,FALSE),"NO")</f>
        <v>NO</v>
      </c>
      <c r="E313" s="1">
        <v>0</v>
      </c>
      <c r="F313" s="1">
        <f t="shared" si="4"/>
        <v>0</v>
      </c>
      <c r="G313" s="34"/>
    </row>
    <row r="314" spans="1:7" x14ac:dyDescent="0.25">
      <c r="A314" s="18">
        <v>133629</v>
      </c>
      <c r="B314" s="18" t="s">
        <v>32</v>
      </c>
      <c r="C314" s="18" t="s">
        <v>322</v>
      </c>
      <c r="D314" s="4" t="str">
        <f>IFERROR(VLOOKUP(A314,'eschools 16'!$A$2:$G$25,7,FALSE),"NO")</f>
        <v>NO</v>
      </c>
      <c r="E314" s="1">
        <v>0</v>
      </c>
      <c r="F314" s="1">
        <f t="shared" si="4"/>
        <v>0</v>
      </c>
      <c r="G314" s="34"/>
    </row>
    <row r="315" spans="1:7" x14ac:dyDescent="0.25">
      <c r="A315" s="18">
        <v>133660</v>
      </c>
      <c r="B315" s="18" t="s">
        <v>33</v>
      </c>
      <c r="C315" s="18" t="s">
        <v>323</v>
      </c>
      <c r="D315" s="4" t="str">
        <f>IFERROR(VLOOKUP(A315,'eschools 16'!$A$2:$G$25,7,FALSE),"NO")</f>
        <v>NO</v>
      </c>
      <c r="E315" s="1">
        <v>0</v>
      </c>
      <c r="F315" s="1">
        <f t="shared" si="4"/>
        <v>0</v>
      </c>
      <c r="G315" s="34"/>
    </row>
    <row r="316" spans="1:7" x14ac:dyDescent="0.25">
      <c r="A316" s="18">
        <v>133678</v>
      </c>
      <c r="B316" s="18" t="s">
        <v>28</v>
      </c>
      <c r="C316" s="18" t="s">
        <v>324</v>
      </c>
      <c r="D316" s="4" t="str">
        <f>IFERROR(VLOOKUP(A316,'eschools 16'!$A$2:$G$25,7,FALSE),"NO")</f>
        <v>NO</v>
      </c>
      <c r="E316" s="1">
        <v>0</v>
      </c>
      <c r="F316" s="1">
        <f t="shared" si="4"/>
        <v>0</v>
      </c>
      <c r="G316" s="34"/>
    </row>
    <row r="317" spans="1:7" x14ac:dyDescent="0.25">
      <c r="A317" s="18">
        <v>133736</v>
      </c>
      <c r="B317" s="18" t="s">
        <v>26</v>
      </c>
      <c r="C317" s="18" t="s">
        <v>325</v>
      </c>
      <c r="D317" s="4" t="str">
        <f>IFERROR(VLOOKUP(A317,'eschools 16'!$A$2:$G$25,7,FALSE),"NO")</f>
        <v>NO</v>
      </c>
      <c r="E317" s="1">
        <v>0</v>
      </c>
      <c r="F317" s="1">
        <f t="shared" si="4"/>
        <v>0</v>
      </c>
      <c r="G317" s="34"/>
    </row>
    <row r="318" spans="1:7" x14ac:dyDescent="0.25">
      <c r="A318" s="18">
        <v>133785</v>
      </c>
      <c r="B318" s="18" t="s">
        <v>28</v>
      </c>
      <c r="C318" s="18" t="s">
        <v>326</v>
      </c>
      <c r="D318" s="4" t="str">
        <f>IFERROR(VLOOKUP(A318,'eschools 16'!$A$2:$G$25,7,FALSE),"NO")</f>
        <v>NO</v>
      </c>
      <c r="E318" s="1">
        <v>0</v>
      </c>
      <c r="F318" s="1">
        <f t="shared" si="4"/>
        <v>0</v>
      </c>
      <c r="G318" s="34"/>
    </row>
    <row r="319" spans="1:7" x14ac:dyDescent="0.25">
      <c r="A319" s="18">
        <v>133801</v>
      </c>
      <c r="B319" s="18" t="s">
        <v>52</v>
      </c>
      <c r="C319" s="18" t="s">
        <v>327</v>
      </c>
      <c r="D319" s="4" t="str">
        <f>IFERROR(VLOOKUP(A319,'eschools 16'!$A$2:$G$25,7,FALSE),"NO")</f>
        <v>NO</v>
      </c>
      <c r="E319" s="1">
        <v>0</v>
      </c>
      <c r="F319" s="1">
        <f t="shared" si="4"/>
        <v>0</v>
      </c>
      <c r="G319" s="34"/>
    </row>
    <row r="320" spans="1:7" x14ac:dyDescent="0.25">
      <c r="A320" s="18">
        <v>133819</v>
      </c>
      <c r="B320" s="18" t="s">
        <v>32</v>
      </c>
      <c r="C320" s="18" t="s">
        <v>436</v>
      </c>
      <c r="D320" s="4" t="str">
        <f>IFERROR(VLOOKUP(A320,'eschools 16'!$A$2:$G$25,7,FALSE),"NO")</f>
        <v>NO</v>
      </c>
      <c r="E320" s="1">
        <v>0</v>
      </c>
      <c r="F320" s="1">
        <f t="shared" si="4"/>
        <v>0</v>
      </c>
      <c r="G320" s="34"/>
    </row>
    <row r="321" spans="1:7" x14ac:dyDescent="0.25">
      <c r="A321" s="18">
        <v>133835</v>
      </c>
      <c r="B321" s="18" t="s">
        <v>32</v>
      </c>
      <c r="C321" s="18" t="s">
        <v>328</v>
      </c>
      <c r="D321" s="4" t="str">
        <f>IFERROR(VLOOKUP(A321,'eschools 16'!$A$2:$G$25,7,FALSE),"NO")</f>
        <v>NO</v>
      </c>
      <c r="E321" s="1">
        <v>0</v>
      </c>
      <c r="F321" s="1">
        <f t="shared" si="4"/>
        <v>0</v>
      </c>
      <c r="G321" s="34"/>
    </row>
    <row r="322" spans="1:7" x14ac:dyDescent="0.25">
      <c r="A322" s="18">
        <v>133868</v>
      </c>
      <c r="B322" s="18" t="s">
        <v>45</v>
      </c>
      <c r="C322" s="18" t="s">
        <v>329</v>
      </c>
      <c r="D322" s="4" t="str">
        <f>IFERROR(VLOOKUP(A322,'eschools 16'!$A$2:$G$25,7,FALSE),"NO")</f>
        <v>NO</v>
      </c>
      <c r="E322" s="1">
        <v>0</v>
      </c>
      <c r="F322" s="1">
        <f t="shared" si="4"/>
        <v>0</v>
      </c>
      <c r="G322" s="34"/>
    </row>
    <row r="323" spans="1:7" x14ac:dyDescent="0.25">
      <c r="A323" s="18">
        <v>133942</v>
      </c>
      <c r="B323" s="18" t="s">
        <v>22</v>
      </c>
      <c r="C323" s="18" t="s">
        <v>330</v>
      </c>
      <c r="D323" s="4" t="str">
        <f>IFERROR(VLOOKUP(A323,'eschools 16'!$A$2:$G$25,7,FALSE),"NO")</f>
        <v>NO</v>
      </c>
      <c r="E323" s="1">
        <v>0</v>
      </c>
      <c r="F323" s="1">
        <f t="shared" si="4"/>
        <v>0</v>
      </c>
      <c r="G323" s="34"/>
    </row>
    <row r="324" spans="1:7" x14ac:dyDescent="0.25">
      <c r="A324" s="18">
        <v>133959</v>
      </c>
      <c r="B324" s="18" t="s">
        <v>26</v>
      </c>
      <c r="C324" s="18" t="s">
        <v>437</v>
      </c>
      <c r="D324" s="4" t="str">
        <f>IFERROR(VLOOKUP(A324,'eschools 16'!$A$2:$G$25,7,FALSE),"NO")</f>
        <v>NO</v>
      </c>
      <c r="E324" s="1">
        <v>0</v>
      </c>
      <c r="F324" s="1">
        <f t="shared" si="4"/>
        <v>0</v>
      </c>
      <c r="G324" s="34"/>
    </row>
    <row r="325" spans="1:7" x14ac:dyDescent="0.25">
      <c r="A325" s="18">
        <v>134072</v>
      </c>
      <c r="B325" s="18" t="s">
        <v>52</v>
      </c>
      <c r="C325" s="18" t="s">
        <v>331</v>
      </c>
      <c r="D325" s="4" t="str">
        <f>IFERROR(VLOOKUP(A325,'eschools 16'!$A$2:$G$25,7,FALSE),"NO")</f>
        <v>NO</v>
      </c>
      <c r="E325" s="1">
        <v>0</v>
      </c>
      <c r="F325" s="1">
        <f t="shared" ref="F325:F382" si="5">ROUND(E325*$G$1,2)</f>
        <v>0</v>
      </c>
      <c r="G325" s="34"/>
    </row>
    <row r="326" spans="1:7" x14ac:dyDescent="0.25">
      <c r="A326" s="18">
        <v>134098</v>
      </c>
      <c r="B326" s="18" t="s">
        <v>32</v>
      </c>
      <c r="C326" s="18" t="s">
        <v>332</v>
      </c>
      <c r="D326" s="4" t="str">
        <f>IFERROR(VLOOKUP(A326,'eschools 16'!$A$2:$G$25,7,FALSE),"NO")</f>
        <v>NO</v>
      </c>
      <c r="E326" s="1">
        <v>0</v>
      </c>
      <c r="F326" s="1">
        <f t="shared" si="5"/>
        <v>0</v>
      </c>
      <c r="G326" s="34"/>
    </row>
    <row r="327" spans="1:7" x14ac:dyDescent="0.25">
      <c r="A327" s="18">
        <v>134122</v>
      </c>
      <c r="B327" s="18" t="s">
        <v>22</v>
      </c>
      <c r="C327" s="18" t="s">
        <v>333</v>
      </c>
      <c r="D327" s="4" t="str">
        <f>IFERROR(VLOOKUP(A327,'eschools 16'!$A$2:$G$25,7,FALSE),"NO")</f>
        <v>NO</v>
      </c>
      <c r="E327" s="1">
        <v>0</v>
      </c>
      <c r="F327" s="1">
        <f t="shared" si="5"/>
        <v>0</v>
      </c>
      <c r="G327" s="34"/>
    </row>
    <row r="328" spans="1:7" x14ac:dyDescent="0.25">
      <c r="A328" s="18">
        <v>134148</v>
      </c>
      <c r="B328" s="18" t="s">
        <v>22</v>
      </c>
      <c r="C328" s="18" t="s">
        <v>334</v>
      </c>
      <c r="D328" s="4" t="str">
        <f>IFERROR(VLOOKUP(A328,'eschools 16'!$A$2:$G$25,7,FALSE),"NO")</f>
        <v>NO</v>
      </c>
      <c r="E328" s="1">
        <v>0</v>
      </c>
      <c r="F328" s="1">
        <f t="shared" si="5"/>
        <v>0</v>
      </c>
      <c r="G328" s="34"/>
    </row>
    <row r="329" spans="1:7" x14ac:dyDescent="0.25">
      <c r="A329" s="18">
        <v>134197</v>
      </c>
      <c r="B329" s="18" t="s">
        <v>32</v>
      </c>
      <c r="C329" s="18" t="s">
        <v>438</v>
      </c>
      <c r="D329" s="4" t="str">
        <f>IFERROR(VLOOKUP(A329,'eschools 16'!$A$2:$G$25,7,FALSE),"NO")</f>
        <v>NO</v>
      </c>
      <c r="E329" s="1">
        <v>0</v>
      </c>
      <c r="F329" s="1">
        <f t="shared" si="5"/>
        <v>0</v>
      </c>
      <c r="G329" s="34"/>
    </row>
    <row r="330" spans="1:7" x14ac:dyDescent="0.25">
      <c r="A330" s="18">
        <v>134213</v>
      </c>
      <c r="B330" s="18" t="s">
        <v>45</v>
      </c>
      <c r="C330" s="18" t="s">
        <v>439</v>
      </c>
      <c r="D330" s="4" t="str">
        <f>IFERROR(VLOOKUP(A330,'eschools 16'!$A$2:$G$25,7,FALSE),"NO")</f>
        <v>NO</v>
      </c>
      <c r="E330" s="1">
        <v>0</v>
      </c>
      <c r="F330" s="1">
        <f t="shared" si="5"/>
        <v>0</v>
      </c>
      <c r="G330" s="34"/>
    </row>
    <row r="331" spans="1:7" x14ac:dyDescent="0.25">
      <c r="A331" s="18">
        <v>134221</v>
      </c>
      <c r="B331" s="18" t="s">
        <v>45</v>
      </c>
      <c r="C331" s="18" t="s">
        <v>440</v>
      </c>
      <c r="D331" s="4" t="str">
        <f>IFERROR(VLOOKUP(A331,'eschools 16'!$A$2:$G$25,7,FALSE),"NO")</f>
        <v>NO</v>
      </c>
      <c r="E331" s="1">
        <v>0</v>
      </c>
      <c r="F331" s="1">
        <f t="shared" si="5"/>
        <v>0</v>
      </c>
      <c r="G331" s="34"/>
    </row>
    <row r="332" spans="1:7" x14ac:dyDescent="0.25">
      <c r="A332" s="18">
        <v>134247</v>
      </c>
      <c r="B332" s="18" t="s">
        <v>26</v>
      </c>
      <c r="C332" s="18" t="s">
        <v>335</v>
      </c>
      <c r="D332" s="4" t="str">
        <f>IFERROR(VLOOKUP(A332,'eschools 16'!$A$2:$G$25,7,FALSE),"NO")</f>
        <v>NO</v>
      </c>
      <c r="E332" s="1">
        <v>0</v>
      </c>
      <c r="F332" s="1">
        <f t="shared" si="5"/>
        <v>0</v>
      </c>
      <c r="G332" s="34"/>
    </row>
    <row r="333" spans="1:7" x14ac:dyDescent="0.25">
      <c r="A333" s="18">
        <v>142901</v>
      </c>
      <c r="B333" s="18" t="s">
        <v>47</v>
      </c>
      <c r="C333" s="18" t="s">
        <v>336</v>
      </c>
      <c r="D333" s="4" t="str">
        <f>IFERROR(VLOOKUP(A333,'eschools 16'!$A$2:$G$25,7,FALSE),"NO")</f>
        <v>NO</v>
      </c>
      <c r="E333" s="1">
        <v>0</v>
      </c>
      <c r="F333" s="1">
        <f t="shared" si="5"/>
        <v>0</v>
      </c>
      <c r="G333" s="34"/>
    </row>
    <row r="334" spans="1:7" x14ac:dyDescent="0.25">
      <c r="A334" s="18">
        <v>142919</v>
      </c>
      <c r="B334" s="18" t="s">
        <v>49</v>
      </c>
      <c r="C334" s="18" t="s">
        <v>337</v>
      </c>
      <c r="D334" s="4" t="str">
        <f>IFERROR(VLOOKUP(A334,'eschools 16'!$A$2:$G$25,7,FALSE),"NO")</f>
        <v>NO</v>
      </c>
      <c r="E334" s="1">
        <v>0</v>
      </c>
      <c r="F334" s="1">
        <f t="shared" si="5"/>
        <v>0</v>
      </c>
      <c r="G334" s="34"/>
    </row>
    <row r="335" spans="1:7" x14ac:dyDescent="0.25">
      <c r="A335" s="18">
        <v>142927</v>
      </c>
      <c r="B335" s="18" t="s">
        <v>33</v>
      </c>
      <c r="C335" s="18" t="s">
        <v>338</v>
      </c>
      <c r="D335" s="4" t="str">
        <f>IFERROR(VLOOKUP(A335,'eschools 16'!$A$2:$G$25,7,FALSE),"NO")</f>
        <v>NO</v>
      </c>
      <c r="E335" s="1">
        <v>0</v>
      </c>
      <c r="F335" s="1">
        <f t="shared" si="5"/>
        <v>0</v>
      </c>
      <c r="G335" s="34"/>
    </row>
    <row r="336" spans="1:7" x14ac:dyDescent="0.25">
      <c r="A336" s="18">
        <v>142935</v>
      </c>
      <c r="B336" s="18" t="s">
        <v>33</v>
      </c>
      <c r="C336" s="18" t="s">
        <v>339</v>
      </c>
      <c r="D336" s="4" t="str">
        <f>IFERROR(VLOOKUP(A336,'eschools 16'!$A$2:$G$25,7,FALSE),"NO")</f>
        <v>NO</v>
      </c>
      <c r="E336" s="1">
        <v>0</v>
      </c>
      <c r="F336" s="1">
        <f t="shared" si="5"/>
        <v>0</v>
      </c>
      <c r="G336" s="34"/>
    </row>
    <row r="337" spans="1:7" x14ac:dyDescent="0.25">
      <c r="A337" s="18">
        <v>142943</v>
      </c>
      <c r="B337" s="18" t="s">
        <v>33</v>
      </c>
      <c r="C337" s="18" t="s">
        <v>340</v>
      </c>
      <c r="D337" s="4" t="str">
        <f>IFERROR(VLOOKUP(A337,'eschools 16'!$A$2:$G$25,7,FALSE),"NO")</f>
        <v>NO</v>
      </c>
      <c r="E337" s="1">
        <v>336.2</v>
      </c>
      <c r="F337" s="1">
        <f t="shared" si="5"/>
        <v>0</v>
      </c>
      <c r="G337" s="34"/>
    </row>
    <row r="338" spans="1:7" x14ac:dyDescent="0.25">
      <c r="A338" s="18">
        <v>142950</v>
      </c>
      <c r="B338" s="18" t="s">
        <v>22</v>
      </c>
      <c r="C338" s="18" t="s">
        <v>341</v>
      </c>
      <c r="D338" s="4" t="str">
        <f>IFERROR(VLOOKUP(A338,'eschools 16'!$A$2:$G$25,7,FALSE),"NO")</f>
        <v>YES</v>
      </c>
      <c r="E338" s="1">
        <v>0</v>
      </c>
      <c r="F338" s="1">
        <f t="shared" si="5"/>
        <v>0</v>
      </c>
      <c r="G338" s="34"/>
    </row>
    <row r="339" spans="1:7" x14ac:dyDescent="0.25">
      <c r="A339" s="18">
        <v>142968</v>
      </c>
      <c r="B339" s="18" t="s">
        <v>32</v>
      </c>
      <c r="C339" s="18" t="s">
        <v>342</v>
      </c>
      <c r="D339" s="4" t="str">
        <f>IFERROR(VLOOKUP(A339,'eschools 16'!$A$2:$G$25,7,FALSE),"NO")</f>
        <v>NO</v>
      </c>
      <c r="E339" s="1">
        <v>0</v>
      </c>
      <c r="F339" s="1">
        <f t="shared" si="5"/>
        <v>0</v>
      </c>
      <c r="G339" s="34"/>
    </row>
    <row r="340" spans="1:7" x14ac:dyDescent="0.25">
      <c r="A340" s="18">
        <v>143115</v>
      </c>
      <c r="B340" s="18" t="s">
        <v>26</v>
      </c>
      <c r="C340" s="18" t="s">
        <v>343</v>
      </c>
      <c r="D340" s="4" t="str">
        <f>IFERROR(VLOOKUP(A340,'eschools 16'!$A$2:$G$25,7,FALSE),"NO")</f>
        <v>NO</v>
      </c>
      <c r="E340" s="1">
        <v>0</v>
      </c>
      <c r="F340" s="1">
        <f t="shared" si="5"/>
        <v>0</v>
      </c>
      <c r="G340" s="34"/>
    </row>
    <row r="341" spans="1:7" x14ac:dyDescent="0.25">
      <c r="A341" s="18">
        <v>143123</v>
      </c>
      <c r="B341" s="18" t="s">
        <v>26</v>
      </c>
      <c r="C341" s="18" t="s">
        <v>344</v>
      </c>
      <c r="D341" s="4" t="str">
        <f>IFERROR(VLOOKUP(A341,'eschools 16'!$A$2:$G$25,7,FALSE),"NO")</f>
        <v>NO</v>
      </c>
      <c r="E341" s="1">
        <v>0</v>
      </c>
      <c r="F341" s="1">
        <f t="shared" si="5"/>
        <v>0</v>
      </c>
      <c r="G341" s="34"/>
    </row>
    <row r="342" spans="1:7" x14ac:dyDescent="0.25">
      <c r="A342" s="18">
        <v>143131</v>
      </c>
      <c r="B342" s="18" t="s">
        <v>26</v>
      </c>
      <c r="C342" s="18" t="s">
        <v>345</v>
      </c>
      <c r="D342" s="4" t="str">
        <f>IFERROR(VLOOKUP(A342,'eschools 16'!$A$2:$G$25,7,FALSE),"NO")</f>
        <v>NO</v>
      </c>
      <c r="E342" s="1">
        <v>0</v>
      </c>
      <c r="F342" s="1">
        <f t="shared" si="5"/>
        <v>0</v>
      </c>
      <c r="G342" s="34"/>
    </row>
    <row r="343" spans="1:7" x14ac:dyDescent="0.25">
      <c r="A343" s="18">
        <v>143172</v>
      </c>
      <c r="B343" s="18" t="s">
        <v>33</v>
      </c>
      <c r="C343" s="18" t="s">
        <v>346</v>
      </c>
      <c r="D343" s="4" t="str">
        <f>IFERROR(VLOOKUP(A343,'eschools 16'!$A$2:$G$25,7,FALSE),"NO")</f>
        <v>NO</v>
      </c>
      <c r="E343" s="1">
        <v>0</v>
      </c>
      <c r="F343" s="1">
        <f t="shared" si="5"/>
        <v>0</v>
      </c>
      <c r="G343" s="34"/>
    </row>
    <row r="344" spans="1:7" x14ac:dyDescent="0.25">
      <c r="A344" s="18">
        <v>143198</v>
      </c>
      <c r="B344" s="18" t="s">
        <v>33</v>
      </c>
      <c r="C344" s="18" t="s">
        <v>347</v>
      </c>
      <c r="D344" s="4" t="str">
        <f>IFERROR(VLOOKUP(A344,'eschools 16'!$A$2:$G$25,7,FALSE),"NO")</f>
        <v>NO</v>
      </c>
      <c r="E344" s="1">
        <v>0</v>
      </c>
      <c r="F344" s="1">
        <f t="shared" si="5"/>
        <v>0</v>
      </c>
      <c r="G344" s="34"/>
    </row>
    <row r="345" spans="1:7" x14ac:dyDescent="0.25">
      <c r="A345" s="18">
        <v>143206</v>
      </c>
      <c r="B345" s="18" t="s">
        <v>26</v>
      </c>
      <c r="C345" s="18" t="s">
        <v>348</v>
      </c>
      <c r="D345" s="4" t="str">
        <f>IFERROR(VLOOKUP(A345,'eschools 16'!$A$2:$G$25,7,FALSE),"NO")</f>
        <v>NO</v>
      </c>
      <c r="E345" s="1">
        <v>0</v>
      </c>
      <c r="F345" s="1">
        <f t="shared" si="5"/>
        <v>0</v>
      </c>
      <c r="G345" s="34"/>
    </row>
    <row r="346" spans="1:7" x14ac:dyDescent="0.25">
      <c r="A346" s="18">
        <v>143214</v>
      </c>
      <c r="B346" s="18" t="s">
        <v>108</v>
      </c>
      <c r="C346" s="18" t="s">
        <v>349</v>
      </c>
      <c r="D346" s="4" t="str">
        <f>IFERROR(VLOOKUP(A346,'eschools 16'!$A$2:$G$25,7,FALSE),"NO")</f>
        <v>NO</v>
      </c>
      <c r="E346" s="1">
        <v>0</v>
      </c>
      <c r="F346" s="1">
        <f t="shared" si="5"/>
        <v>0</v>
      </c>
      <c r="G346" s="34"/>
    </row>
    <row r="347" spans="1:7" x14ac:dyDescent="0.25">
      <c r="A347" s="18">
        <v>143297</v>
      </c>
      <c r="B347" s="18" t="s">
        <v>22</v>
      </c>
      <c r="C347" s="18" t="s">
        <v>350</v>
      </c>
      <c r="D347" s="4" t="str">
        <f>IFERROR(VLOOKUP(A347,'eschools 16'!$A$2:$G$25,7,FALSE),"NO")</f>
        <v>NO</v>
      </c>
      <c r="E347" s="1">
        <v>0</v>
      </c>
      <c r="F347" s="1">
        <f t="shared" si="5"/>
        <v>0</v>
      </c>
      <c r="G347" s="34"/>
    </row>
    <row r="348" spans="1:7" x14ac:dyDescent="0.25">
      <c r="A348" s="18">
        <v>143305</v>
      </c>
      <c r="B348" s="18" t="s">
        <v>184</v>
      </c>
      <c r="C348" s="18" t="s">
        <v>351</v>
      </c>
      <c r="D348" s="4" t="str">
        <f>IFERROR(VLOOKUP(A348,'eschools 16'!$A$2:$G$25,7,FALSE),"NO")</f>
        <v>YES</v>
      </c>
      <c r="E348" s="1">
        <v>0</v>
      </c>
      <c r="F348" s="1">
        <f t="shared" si="5"/>
        <v>0</v>
      </c>
      <c r="G348" s="34"/>
    </row>
    <row r="349" spans="1:7" x14ac:dyDescent="0.25">
      <c r="A349" s="18">
        <v>143313</v>
      </c>
      <c r="B349" s="18" t="s">
        <v>32</v>
      </c>
      <c r="C349" s="18" t="s">
        <v>441</v>
      </c>
      <c r="D349" s="4" t="str">
        <f>IFERROR(VLOOKUP(A349,'eschools 16'!$A$2:$G$25,7,FALSE),"NO")</f>
        <v>NO</v>
      </c>
      <c r="E349" s="1">
        <v>0</v>
      </c>
      <c r="F349" s="1">
        <f t="shared" si="5"/>
        <v>0</v>
      </c>
      <c r="G349" s="34"/>
    </row>
    <row r="350" spans="1:7" x14ac:dyDescent="0.25">
      <c r="A350" s="18">
        <v>143396</v>
      </c>
      <c r="B350" s="18" t="s">
        <v>22</v>
      </c>
      <c r="C350" s="18" t="s">
        <v>352</v>
      </c>
      <c r="D350" s="4" t="str">
        <f>IFERROR(VLOOKUP(A350,'eschools 16'!$A$2:$G$25,7,FALSE),"NO")</f>
        <v>YES</v>
      </c>
      <c r="E350" s="1">
        <v>0</v>
      </c>
      <c r="F350" s="1">
        <f t="shared" si="5"/>
        <v>0</v>
      </c>
      <c r="G350" s="34"/>
    </row>
    <row r="351" spans="1:7" x14ac:dyDescent="0.25">
      <c r="A351" s="18">
        <v>143479</v>
      </c>
      <c r="B351" s="18" t="s">
        <v>32</v>
      </c>
      <c r="C351" s="18" t="s">
        <v>353</v>
      </c>
      <c r="D351" s="4" t="str">
        <f>IFERROR(VLOOKUP(A351,'eschools 16'!$A$2:$G$25,7,FALSE),"NO")</f>
        <v>NO</v>
      </c>
      <c r="E351" s="1">
        <v>0</v>
      </c>
      <c r="F351" s="1">
        <f t="shared" si="5"/>
        <v>0</v>
      </c>
      <c r="G351" s="34"/>
    </row>
    <row r="352" spans="1:7" x14ac:dyDescent="0.25">
      <c r="A352" s="18">
        <v>143487</v>
      </c>
      <c r="B352" s="18" t="s">
        <v>32</v>
      </c>
      <c r="C352" s="18" t="s">
        <v>354</v>
      </c>
      <c r="D352" s="4" t="str">
        <f>IFERROR(VLOOKUP(A352,'eschools 16'!$A$2:$G$25,7,FALSE),"NO")</f>
        <v>NO</v>
      </c>
      <c r="E352" s="1">
        <v>0</v>
      </c>
      <c r="F352" s="1">
        <f t="shared" si="5"/>
        <v>0</v>
      </c>
      <c r="G352" s="34"/>
    </row>
    <row r="353" spans="1:7" x14ac:dyDescent="0.25">
      <c r="A353" s="18">
        <v>143529</v>
      </c>
      <c r="B353" s="18" t="s">
        <v>26</v>
      </c>
      <c r="C353" s="18" t="s">
        <v>355</v>
      </c>
      <c r="D353" s="4" t="str">
        <f>IFERROR(VLOOKUP(A353,'eschools 16'!$A$2:$G$25,7,FALSE),"NO")</f>
        <v>NO</v>
      </c>
      <c r="E353" s="1">
        <v>0</v>
      </c>
      <c r="F353" s="1">
        <f t="shared" si="5"/>
        <v>0</v>
      </c>
      <c r="G353" s="34"/>
    </row>
    <row r="354" spans="1:7" x14ac:dyDescent="0.25">
      <c r="A354" s="18">
        <v>143537</v>
      </c>
      <c r="B354" s="18" t="s">
        <v>33</v>
      </c>
      <c r="C354" s="18" t="s">
        <v>356</v>
      </c>
      <c r="D354" s="4" t="str">
        <f>IFERROR(VLOOKUP(A354,'eschools 16'!$A$2:$G$25,7,FALSE),"NO")</f>
        <v>YES</v>
      </c>
      <c r="E354" s="1">
        <v>0</v>
      </c>
      <c r="F354" s="1">
        <f t="shared" si="5"/>
        <v>0</v>
      </c>
      <c r="G354" s="34"/>
    </row>
    <row r="355" spans="1:7" x14ac:dyDescent="0.25">
      <c r="A355" s="18">
        <v>143552</v>
      </c>
      <c r="B355" s="18" t="s">
        <v>22</v>
      </c>
      <c r="C355" s="18" t="s">
        <v>357</v>
      </c>
      <c r="D355" s="4" t="str">
        <f>IFERROR(VLOOKUP(A355,'eschools 16'!$A$2:$G$25,7,FALSE),"NO")</f>
        <v>NO</v>
      </c>
      <c r="E355" s="1">
        <v>112.2</v>
      </c>
      <c r="F355" s="1">
        <f t="shared" si="5"/>
        <v>0</v>
      </c>
      <c r="G355" s="34"/>
    </row>
    <row r="356" spans="1:7" x14ac:dyDescent="0.25">
      <c r="A356" s="18">
        <v>143560</v>
      </c>
      <c r="B356" s="18" t="s">
        <v>26</v>
      </c>
      <c r="C356" s="18" t="s">
        <v>358</v>
      </c>
      <c r="D356" s="4" t="str">
        <f>IFERROR(VLOOKUP(A356,'eschools 16'!$A$2:$G$25,7,FALSE),"NO")</f>
        <v>NO</v>
      </c>
      <c r="E356" s="1">
        <v>0</v>
      </c>
      <c r="F356" s="1">
        <f t="shared" si="5"/>
        <v>0</v>
      </c>
      <c r="G356" s="34"/>
    </row>
    <row r="357" spans="1:7" x14ac:dyDescent="0.25">
      <c r="A357" s="18">
        <v>143578</v>
      </c>
      <c r="B357" s="18" t="s">
        <v>108</v>
      </c>
      <c r="C357" s="18" t="s">
        <v>359</v>
      </c>
      <c r="D357" s="4" t="str">
        <f>IFERROR(VLOOKUP(A357,'eschools 16'!$A$2:$G$25,7,FALSE),"NO")</f>
        <v>NO</v>
      </c>
      <c r="E357" s="1">
        <v>0</v>
      </c>
      <c r="F357" s="1">
        <f t="shared" si="5"/>
        <v>0</v>
      </c>
      <c r="G357" s="34"/>
    </row>
    <row r="358" spans="1:7" x14ac:dyDescent="0.25">
      <c r="A358" s="18">
        <v>143602</v>
      </c>
      <c r="B358" s="18" t="s">
        <v>28</v>
      </c>
      <c r="C358" s="18" t="s">
        <v>360</v>
      </c>
      <c r="D358" s="4" t="str">
        <f>IFERROR(VLOOKUP(A358,'eschools 16'!$A$2:$G$25,7,FALSE),"NO")</f>
        <v>NO</v>
      </c>
      <c r="E358" s="1">
        <v>0</v>
      </c>
      <c r="F358" s="1">
        <f t="shared" si="5"/>
        <v>0</v>
      </c>
      <c r="G358" s="34"/>
    </row>
    <row r="359" spans="1:7" x14ac:dyDescent="0.25">
      <c r="A359" s="18">
        <v>143610</v>
      </c>
      <c r="B359" s="18" t="s">
        <v>33</v>
      </c>
      <c r="C359" s="18" t="s">
        <v>361</v>
      </c>
      <c r="D359" s="4" t="str">
        <f>IFERROR(VLOOKUP(A359,'eschools 16'!$A$2:$G$25,7,FALSE),"NO")</f>
        <v>NO</v>
      </c>
      <c r="E359" s="1">
        <v>0</v>
      </c>
      <c r="F359" s="1">
        <f t="shared" si="5"/>
        <v>0</v>
      </c>
      <c r="G359" s="34"/>
    </row>
    <row r="360" spans="1:7" x14ac:dyDescent="0.25">
      <c r="A360" s="18">
        <v>143644</v>
      </c>
      <c r="B360" s="18" t="s">
        <v>168</v>
      </c>
      <c r="C360" s="18" t="s">
        <v>362</v>
      </c>
      <c r="D360" s="4" t="str">
        <f>IFERROR(VLOOKUP(A360,'eschools 16'!$A$2:$G$25,7,FALSE),"NO")</f>
        <v>NO</v>
      </c>
      <c r="E360" s="1">
        <v>0</v>
      </c>
      <c r="F360" s="1">
        <f t="shared" si="5"/>
        <v>0</v>
      </c>
      <c r="G360" s="34"/>
    </row>
    <row r="361" spans="1:7" x14ac:dyDescent="0.25">
      <c r="A361" s="18">
        <v>147231</v>
      </c>
      <c r="B361" s="18" t="s">
        <v>45</v>
      </c>
      <c r="C361" s="18" t="s">
        <v>363</v>
      </c>
      <c r="D361" s="4" t="str">
        <f>IFERROR(VLOOKUP(A361,'eschools 16'!$A$2:$G$25,7,FALSE),"NO")</f>
        <v>NO</v>
      </c>
      <c r="E361" s="1">
        <v>0</v>
      </c>
      <c r="F361" s="1">
        <f t="shared" si="5"/>
        <v>0</v>
      </c>
      <c r="G361" s="34"/>
    </row>
    <row r="362" spans="1:7" x14ac:dyDescent="0.25">
      <c r="A362" s="18">
        <v>148916</v>
      </c>
      <c r="B362" s="18" t="s">
        <v>184</v>
      </c>
      <c r="C362" s="18" t="s">
        <v>364</v>
      </c>
      <c r="D362" s="4" t="str">
        <f>IFERROR(VLOOKUP(A362,'eschools 16'!$A$2:$G$25,7,FALSE),"NO")</f>
        <v>YES</v>
      </c>
      <c r="E362" s="1">
        <v>0</v>
      </c>
      <c r="F362" s="1">
        <f t="shared" si="5"/>
        <v>0</v>
      </c>
      <c r="G362" s="34"/>
    </row>
    <row r="363" spans="1:7" x14ac:dyDescent="0.25">
      <c r="A363" s="18">
        <v>148932</v>
      </c>
      <c r="B363" s="18" t="s">
        <v>154</v>
      </c>
      <c r="C363" s="18" t="s">
        <v>365</v>
      </c>
      <c r="D363" s="4" t="str">
        <f>IFERROR(VLOOKUP(A363,'eschools 16'!$A$2:$G$25,7,FALSE),"NO")</f>
        <v>NO</v>
      </c>
      <c r="E363" s="1">
        <v>0</v>
      </c>
      <c r="F363" s="1">
        <f t="shared" si="5"/>
        <v>0</v>
      </c>
      <c r="G363" s="34"/>
    </row>
    <row r="364" spans="1:7" x14ac:dyDescent="0.25">
      <c r="A364" s="18">
        <v>148981</v>
      </c>
      <c r="B364" s="18" t="s">
        <v>366</v>
      </c>
      <c r="C364" s="18" t="s">
        <v>367</v>
      </c>
      <c r="D364" s="4" t="str">
        <f>IFERROR(VLOOKUP(A364,'eschools 16'!$A$2:$G$25,7,FALSE),"NO")</f>
        <v>NO</v>
      </c>
      <c r="E364" s="1">
        <v>0</v>
      </c>
      <c r="F364" s="1">
        <f t="shared" si="5"/>
        <v>0</v>
      </c>
      <c r="G364" s="34"/>
    </row>
    <row r="365" spans="1:7" x14ac:dyDescent="0.25">
      <c r="A365" s="18">
        <v>148999</v>
      </c>
      <c r="B365" s="18" t="s">
        <v>52</v>
      </c>
      <c r="C365" s="18" t="s">
        <v>368</v>
      </c>
      <c r="D365" s="4" t="str">
        <f>IFERROR(VLOOKUP(A365,'eschools 16'!$A$2:$G$25,7,FALSE),"NO")</f>
        <v>YES</v>
      </c>
      <c r="E365" s="1">
        <v>0</v>
      </c>
      <c r="F365" s="1">
        <f t="shared" si="5"/>
        <v>0</v>
      </c>
      <c r="G365" s="34"/>
    </row>
    <row r="366" spans="1:7" x14ac:dyDescent="0.25">
      <c r="A366" s="18">
        <v>149047</v>
      </c>
      <c r="B366" s="18" t="s">
        <v>366</v>
      </c>
      <c r="C366" s="18" t="s">
        <v>369</v>
      </c>
      <c r="D366" s="4" t="str">
        <f>IFERROR(VLOOKUP(A366,'eschools 16'!$A$2:$G$25,7,FALSE),"NO")</f>
        <v>YES</v>
      </c>
      <c r="E366" s="1">
        <v>0</v>
      </c>
      <c r="F366" s="1">
        <f t="shared" si="5"/>
        <v>0</v>
      </c>
      <c r="G366" s="34"/>
    </row>
    <row r="367" spans="1:7" x14ac:dyDescent="0.25">
      <c r="A367" s="18">
        <v>149054</v>
      </c>
      <c r="B367" s="18" t="s">
        <v>45</v>
      </c>
      <c r="C367" s="18" t="s">
        <v>370</v>
      </c>
      <c r="D367" s="4" t="str">
        <f>IFERROR(VLOOKUP(A367,'eschools 16'!$A$2:$G$25,7,FALSE),"NO")</f>
        <v>YES</v>
      </c>
      <c r="E367" s="1">
        <v>0</v>
      </c>
      <c r="F367" s="1">
        <f t="shared" si="5"/>
        <v>0</v>
      </c>
      <c r="G367" s="34"/>
    </row>
    <row r="368" spans="1:7" x14ac:dyDescent="0.25">
      <c r="A368" s="18">
        <v>149062</v>
      </c>
      <c r="B368" s="18" t="s">
        <v>189</v>
      </c>
      <c r="C368" s="18" t="s">
        <v>371</v>
      </c>
      <c r="D368" s="4" t="str">
        <f>IFERROR(VLOOKUP(A368,'eschools 16'!$A$2:$G$25,7,FALSE),"NO")</f>
        <v>NO</v>
      </c>
      <c r="E368" s="1">
        <v>0</v>
      </c>
      <c r="F368" s="1">
        <f t="shared" si="5"/>
        <v>0</v>
      </c>
      <c r="G368" s="34"/>
    </row>
    <row r="369" spans="1:7" x14ac:dyDescent="0.25">
      <c r="A369" s="18">
        <v>149088</v>
      </c>
      <c r="B369" s="18" t="s">
        <v>193</v>
      </c>
      <c r="C369" s="18" t="s">
        <v>372</v>
      </c>
      <c r="D369" s="4" t="str">
        <f>IFERROR(VLOOKUP(A369,'eschools 16'!$A$2:$G$25,7,FALSE),"NO")</f>
        <v>YES</v>
      </c>
      <c r="E369" s="1">
        <v>0</v>
      </c>
      <c r="F369" s="1">
        <f t="shared" si="5"/>
        <v>0</v>
      </c>
      <c r="G369" s="34"/>
    </row>
    <row r="370" spans="1:7" x14ac:dyDescent="0.25">
      <c r="A370" s="18">
        <v>149302</v>
      </c>
      <c r="B370" s="18" t="s">
        <v>22</v>
      </c>
      <c r="C370" s="18" t="s">
        <v>373</v>
      </c>
      <c r="D370" s="4" t="str">
        <f>IFERROR(VLOOKUP(A370,'eschools 16'!$A$2:$G$25,7,FALSE),"NO")</f>
        <v>NO</v>
      </c>
      <c r="E370" s="1">
        <v>0</v>
      </c>
      <c r="F370" s="1">
        <f t="shared" si="5"/>
        <v>0</v>
      </c>
      <c r="G370" s="34"/>
    </row>
    <row r="371" spans="1:7" x14ac:dyDescent="0.25">
      <c r="A371" s="18">
        <v>149328</v>
      </c>
      <c r="B371" s="18" t="s">
        <v>154</v>
      </c>
      <c r="C371" s="18" t="s">
        <v>374</v>
      </c>
      <c r="D371" s="4" t="str">
        <f>IFERROR(VLOOKUP(A371,'eschools 16'!$A$2:$G$25,7,FALSE),"NO")</f>
        <v>NO</v>
      </c>
      <c r="E371" s="1">
        <v>0</v>
      </c>
      <c r="F371" s="1">
        <f t="shared" si="5"/>
        <v>0</v>
      </c>
      <c r="G371" s="34"/>
    </row>
    <row r="372" spans="1:7" x14ac:dyDescent="0.25">
      <c r="A372" s="18">
        <v>149336</v>
      </c>
      <c r="B372" s="18" t="s">
        <v>30</v>
      </c>
      <c r="C372" s="18" t="s">
        <v>375</v>
      </c>
      <c r="D372" s="4" t="str">
        <f>IFERROR(VLOOKUP(A372,'eschools 16'!$A$2:$G$25,7,FALSE),"NO")</f>
        <v>YES</v>
      </c>
      <c r="E372" s="1">
        <v>0</v>
      </c>
      <c r="F372" s="1">
        <f t="shared" si="5"/>
        <v>0</v>
      </c>
      <c r="G372" s="34"/>
    </row>
    <row r="373" spans="1:7" x14ac:dyDescent="0.25">
      <c r="A373" s="18">
        <v>149427</v>
      </c>
      <c r="B373" s="18" t="s">
        <v>47</v>
      </c>
      <c r="C373" s="18" t="s">
        <v>376</v>
      </c>
      <c r="D373" s="4" t="str">
        <f>IFERROR(VLOOKUP(A373,'eschools 16'!$A$2:$G$25,7,FALSE),"NO")</f>
        <v>YES</v>
      </c>
      <c r="E373" s="1">
        <v>0</v>
      </c>
      <c r="F373" s="1">
        <f t="shared" si="5"/>
        <v>0</v>
      </c>
      <c r="G373" s="34"/>
    </row>
    <row r="374" spans="1:7" x14ac:dyDescent="0.25">
      <c r="A374" s="18">
        <v>151027</v>
      </c>
      <c r="B374" s="18" t="s">
        <v>377</v>
      </c>
      <c r="C374" s="18" t="s">
        <v>378</v>
      </c>
      <c r="D374" s="4" t="str">
        <f>IFERROR(VLOOKUP(A374,'eschools 16'!$A$2:$G$25,7,FALSE),"NO")</f>
        <v>NO</v>
      </c>
      <c r="E374" s="1">
        <v>0</v>
      </c>
      <c r="F374" s="1">
        <f t="shared" si="5"/>
        <v>0</v>
      </c>
      <c r="G374" s="34"/>
    </row>
    <row r="375" spans="1:7" x14ac:dyDescent="0.25">
      <c r="A375" s="18">
        <v>151035</v>
      </c>
      <c r="B375" s="18" t="s">
        <v>184</v>
      </c>
      <c r="C375" s="18" t="s">
        <v>379</v>
      </c>
      <c r="D375" s="4" t="str">
        <f>IFERROR(VLOOKUP(A375,'eschools 16'!$A$2:$G$25,7,FALSE),"NO")</f>
        <v>NO</v>
      </c>
      <c r="E375" s="1">
        <v>0</v>
      </c>
      <c r="F375" s="1">
        <f t="shared" si="5"/>
        <v>0</v>
      </c>
      <c r="G375" s="34"/>
    </row>
    <row r="376" spans="1:7" x14ac:dyDescent="0.25">
      <c r="A376" s="18">
        <v>151142</v>
      </c>
      <c r="B376" s="18" t="s">
        <v>49</v>
      </c>
      <c r="C376" s="18" t="s">
        <v>442</v>
      </c>
      <c r="D376" s="4" t="str">
        <f>IFERROR(VLOOKUP(A376,'eschools 16'!$A$2:$G$25,7,FALSE),"NO")</f>
        <v>YES</v>
      </c>
      <c r="E376" s="1">
        <v>0</v>
      </c>
      <c r="F376" s="1">
        <f t="shared" si="5"/>
        <v>0</v>
      </c>
      <c r="G376" s="34"/>
    </row>
    <row r="377" spans="1:7" x14ac:dyDescent="0.25">
      <c r="A377" s="18">
        <v>151167</v>
      </c>
      <c r="B377" s="18" t="s">
        <v>184</v>
      </c>
      <c r="C377" s="18" t="s">
        <v>381</v>
      </c>
      <c r="D377" s="4" t="str">
        <f>IFERROR(VLOOKUP(A377,'eschools 16'!$A$2:$G$25,7,FALSE),"NO")</f>
        <v>NO</v>
      </c>
      <c r="E377" s="1">
        <v>0</v>
      </c>
      <c r="F377" s="1">
        <f t="shared" si="5"/>
        <v>0</v>
      </c>
      <c r="G377" s="34"/>
    </row>
    <row r="378" spans="1:7" x14ac:dyDescent="0.25">
      <c r="A378" s="18">
        <v>151175</v>
      </c>
      <c r="B378" s="18" t="s">
        <v>41</v>
      </c>
      <c r="C378" s="18" t="s">
        <v>382</v>
      </c>
      <c r="D378" s="4" t="str">
        <f>IFERROR(VLOOKUP(A378,'eschools 16'!$A$2:$G$25,7,FALSE),"NO")</f>
        <v>YES</v>
      </c>
      <c r="E378" s="1">
        <v>0</v>
      </c>
      <c r="F378" s="1">
        <f t="shared" si="5"/>
        <v>0</v>
      </c>
      <c r="G378" s="34"/>
    </row>
    <row r="379" spans="1:7" x14ac:dyDescent="0.25">
      <c r="A379" s="18">
        <v>151183</v>
      </c>
      <c r="B379" s="18" t="s">
        <v>32</v>
      </c>
      <c r="C379" s="18" t="s">
        <v>383</v>
      </c>
      <c r="D379" s="4" t="str">
        <f>IFERROR(VLOOKUP(A379,'eschools 16'!$A$2:$G$25,7,FALSE),"NO")</f>
        <v>NO</v>
      </c>
      <c r="E379" s="1">
        <v>0</v>
      </c>
      <c r="F379" s="1">
        <f t="shared" si="5"/>
        <v>0</v>
      </c>
      <c r="G379" s="34"/>
    </row>
    <row r="380" spans="1:7" x14ac:dyDescent="0.25">
      <c r="A380" s="18">
        <v>151191</v>
      </c>
      <c r="B380" s="18" t="s">
        <v>32</v>
      </c>
      <c r="C380" s="18" t="s">
        <v>443</v>
      </c>
      <c r="D380" s="4" t="str">
        <f>IFERROR(VLOOKUP(A380,'eschools 16'!$A$2:$G$25,7,FALSE),"NO")</f>
        <v>NO</v>
      </c>
      <c r="E380" s="1">
        <v>0</v>
      </c>
      <c r="F380" s="1">
        <f t="shared" si="5"/>
        <v>0</v>
      </c>
      <c r="G380" s="34"/>
    </row>
    <row r="381" spans="1:7" x14ac:dyDescent="0.25">
      <c r="A381" s="18">
        <v>151209</v>
      </c>
      <c r="B381" s="18" t="s">
        <v>32</v>
      </c>
      <c r="C381" s="18" t="s">
        <v>384</v>
      </c>
      <c r="D381" s="4" t="str">
        <f>IFERROR(VLOOKUP(A381,'eschools 16'!$A$2:$G$25,7,FALSE),"NO")</f>
        <v>NO</v>
      </c>
      <c r="E381" s="1">
        <v>0</v>
      </c>
      <c r="F381" s="1">
        <f t="shared" si="5"/>
        <v>0</v>
      </c>
      <c r="G381" s="34"/>
    </row>
    <row r="382" spans="1:7" x14ac:dyDescent="0.25">
      <c r="A382" s="18">
        <v>151233</v>
      </c>
      <c r="B382" s="18" t="s">
        <v>30</v>
      </c>
      <c r="C382" s="18" t="s">
        <v>385</v>
      </c>
      <c r="D382" s="4" t="str">
        <f>IFERROR(VLOOKUP(A382,'eschools 16'!$A$2:$G$25,7,FALSE),"NO")</f>
        <v>YES</v>
      </c>
      <c r="E382" s="1">
        <v>0</v>
      </c>
      <c r="F382" s="1">
        <f t="shared" si="5"/>
        <v>0</v>
      </c>
      <c r="G382" s="34"/>
    </row>
    <row r="383" spans="1:7" x14ac:dyDescent="0.25">
      <c r="A383" s="44">
        <v>50765</v>
      </c>
      <c r="B383" s="44" t="s">
        <v>528</v>
      </c>
      <c r="C383" s="44" t="s">
        <v>529</v>
      </c>
      <c r="D383" s="4" t="str">
        <f>IFERROR(VLOOKUP(A383,'eschools 16'!$A$2:$G$25,7,FALSE),"NO")</f>
        <v>NO</v>
      </c>
      <c r="E383" s="1">
        <f>SUM(E4:E382)</f>
        <v>5222.4000000000005</v>
      </c>
      <c r="F383" s="1">
        <f>SUM(F4:F382)</f>
        <v>0</v>
      </c>
      <c r="G383" s="1"/>
    </row>
    <row r="388" spans="6:6" x14ac:dyDescent="0.25">
      <c r="F388" s="63">
        <v>3809159.91</v>
      </c>
    </row>
    <row r="391" spans="6:6" x14ac:dyDescent="0.25">
      <c r="F391" s="62"/>
    </row>
    <row r="392" spans="6:6" x14ac:dyDescent="0.25">
      <c r="F392" s="62">
        <f>F383-F388</f>
        <v>-3809159.91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"/>
  <sheetViews>
    <sheetView workbookViewId="0">
      <pane xSplit="4" ySplit="4" topLeftCell="E121" activePane="bottomRight" state="frozen"/>
      <selection pane="topRight" activeCell="E1" sqref="E1"/>
      <selection pane="bottomLeft" activeCell="A4" sqref="A4"/>
      <selection pane="bottomRight" activeCell="H140" sqref="H140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5" width="9.140625" style="18"/>
    <col min="6" max="8" width="10.5703125" style="18" bestFit="1" customWidth="1"/>
    <col min="9" max="11" width="11.5703125" style="18" bestFit="1" customWidth="1"/>
    <col min="12" max="13" width="12.7109375" style="18" bestFit="1" customWidth="1"/>
    <col min="14" max="15" width="11.5703125" style="18" bestFit="1" customWidth="1"/>
    <col min="16" max="16" width="12.7109375" style="18" bestFit="1" customWidth="1"/>
    <col min="17" max="17" width="13.85546875" style="18" bestFit="1" customWidth="1"/>
    <col min="18" max="16384" width="9.140625" style="18"/>
  </cols>
  <sheetData>
    <row r="1" spans="1:17" x14ac:dyDescent="0.25">
      <c r="J1" s="54"/>
      <c r="K1" s="54" t="s">
        <v>547</v>
      </c>
      <c r="L1" s="54" t="s">
        <v>548</v>
      </c>
      <c r="M1" s="54" t="s">
        <v>549</v>
      </c>
      <c r="N1" s="54" t="s">
        <v>550</v>
      </c>
      <c r="O1" s="54" t="s">
        <v>551</v>
      </c>
      <c r="P1" s="54" t="s">
        <v>552</v>
      </c>
    </row>
    <row r="2" spans="1:17" x14ac:dyDescent="0.25">
      <c r="J2" s="59" t="s">
        <v>755</v>
      </c>
      <c r="K2" s="58">
        <v>1578</v>
      </c>
      <c r="L2" s="58">
        <v>4005</v>
      </c>
      <c r="M2" s="58">
        <v>9622</v>
      </c>
      <c r="N2" s="58">
        <v>12841</v>
      </c>
      <c r="O2" s="58">
        <v>17390</v>
      </c>
      <c r="P2" s="58">
        <v>25637</v>
      </c>
    </row>
    <row r="4" spans="1:17" s="5" customFormat="1" ht="30" x14ac:dyDescent="0.25">
      <c r="A4" s="5" t="s">
        <v>21</v>
      </c>
      <c r="B4" s="5" t="s">
        <v>386</v>
      </c>
      <c r="C4" s="5" t="s">
        <v>2</v>
      </c>
      <c r="D4" s="6" t="s">
        <v>507</v>
      </c>
      <c r="E4" s="5" t="s">
        <v>541</v>
      </c>
      <c r="F4" s="5" t="s">
        <v>542</v>
      </c>
      <c r="G4" s="5" t="s">
        <v>543</v>
      </c>
      <c r="H4" s="5" t="s">
        <v>544</v>
      </c>
      <c r="I4" s="5" t="s">
        <v>545</v>
      </c>
      <c r="J4" s="5" t="s">
        <v>546</v>
      </c>
      <c r="K4" s="5" t="s">
        <v>553</v>
      </c>
      <c r="L4" s="5" t="s">
        <v>554</v>
      </c>
      <c r="M4" s="5" t="s">
        <v>555</v>
      </c>
      <c r="N4" s="5" t="s">
        <v>556</v>
      </c>
      <c r="O4" s="5" t="s">
        <v>557</v>
      </c>
      <c r="P4" s="5" t="s">
        <v>558</v>
      </c>
      <c r="Q4" s="5" t="s">
        <v>559</v>
      </c>
    </row>
    <row r="5" spans="1:17" x14ac:dyDescent="0.25">
      <c r="A5" s="18">
        <v>125</v>
      </c>
      <c r="B5" s="18" t="s">
        <v>22</v>
      </c>
      <c r="C5" s="18" t="s">
        <v>23</v>
      </c>
      <c r="D5" s="4" t="str">
        <f>IFERROR(VLOOKUP(A5,'eschools 16'!$A$2:$G$25,7,FALSE),"NO")</f>
        <v>NO</v>
      </c>
      <c r="E5" s="1">
        <f>VLOOKUP(A5,'Data Cal FY17'!$AF$4:$AH$383,3,FALSE)</f>
        <v>0</v>
      </c>
      <c r="F5" s="1">
        <f>VLOOKUP(A5,'Data Cal FY17'!$AF$4:$AI$383,4,FALSE)</f>
        <v>15.7</v>
      </c>
      <c r="G5" s="1">
        <f>VLOOKUP(A5,'Data Cal FY17'!$AF$4:$AJ$383,5,FALSE)</f>
        <v>0.43</v>
      </c>
      <c r="H5" s="1">
        <f>VLOOKUP(A5,'Data Cal FY17'!$AF$4:$AK$383,6,FALSE)</f>
        <v>0</v>
      </c>
      <c r="I5" s="1">
        <f>VLOOKUP(A5,'Data Cal FY17'!$AF$4:$AL$383,7,FALSE)</f>
        <v>0</v>
      </c>
      <c r="J5" s="1">
        <f>VLOOKUP(A5,'Data Cal FY17'!$AF$4:$AM$383,8,FALSE)</f>
        <v>0</v>
      </c>
      <c r="K5" s="1">
        <f t="shared" ref="K5:K68" si="0">E5*$K$2</f>
        <v>0</v>
      </c>
      <c r="L5" s="1">
        <f t="shared" ref="L5:L68" si="1">F5*$L$2</f>
        <v>62878.5</v>
      </c>
      <c r="M5" s="1">
        <f>G5*$M$2</f>
        <v>4137.46</v>
      </c>
      <c r="N5" s="1">
        <f>H5*$N$2</f>
        <v>0</v>
      </c>
      <c r="O5" s="1">
        <f>I5*$O$2</f>
        <v>0</v>
      </c>
      <c r="P5" s="1">
        <f>J5*$P$2</f>
        <v>0</v>
      </c>
      <c r="Q5" s="1">
        <f>SUM(K5:P5)</f>
        <v>67015.960000000006</v>
      </c>
    </row>
    <row r="6" spans="1:17" x14ac:dyDescent="0.25">
      <c r="A6" s="18">
        <v>130</v>
      </c>
      <c r="B6" s="18" t="s">
        <v>22</v>
      </c>
      <c r="C6" s="18" t="s">
        <v>24</v>
      </c>
      <c r="D6" s="4" t="str">
        <f>IFERROR(VLOOKUP(A6,'eschools 16'!$A$2:$G$25,7,FALSE),"NO")</f>
        <v>NO</v>
      </c>
      <c r="E6" s="1">
        <f>VLOOKUP(A6,'Data Cal FY17'!$AF$4:$AH$383,3,FALSE)</f>
        <v>2.83</v>
      </c>
      <c r="F6" s="1">
        <f>VLOOKUP(A6,'Data Cal FY17'!$AF$4:$AI$383,4,FALSE)</f>
        <v>79.589999999999989</v>
      </c>
      <c r="G6" s="1">
        <f>VLOOKUP(A6,'Data Cal FY17'!$AF$4:$AJ$383,5,FALSE)</f>
        <v>15.129999999999999</v>
      </c>
      <c r="H6" s="1">
        <f>VLOOKUP(A6,'Data Cal FY17'!$AF$4:$AK$383,6,FALSE)</f>
        <v>0</v>
      </c>
      <c r="I6" s="1">
        <f>VLOOKUP(A6,'Data Cal FY17'!$AF$4:$AL$383,7,FALSE)</f>
        <v>0</v>
      </c>
      <c r="J6" s="1">
        <f>VLOOKUP(A6,'Data Cal FY17'!$AF$4:$AM$383,8,FALSE)</f>
        <v>1.94</v>
      </c>
      <c r="K6" s="1">
        <f t="shared" si="0"/>
        <v>4465.74</v>
      </c>
      <c r="L6" s="1">
        <f t="shared" si="1"/>
        <v>318757.94999999995</v>
      </c>
      <c r="M6" s="1">
        <f t="shared" ref="M6:M69" si="2">G6*$M$2</f>
        <v>145580.85999999999</v>
      </c>
      <c r="N6" s="1">
        <f t="shared" ref="N6:N69" si="3">H6*$N$2</f>
        <v>0</v>
      </c>
      <c r="O6" s="1">
        <f t="shared" ref="O6:O69" si="4">I6*$O$2</f>
        <v>0</v>
      </c>
      <c r="P6" s="1">
        <f t="shared" ref="P6:P69" si="5">J6*$P$2</f>
        <v>49735.78</v>
      </c>
      <c r="Q6" s="1">
        <f t="shared" ref="Q6:Q69" si="6">SUM(K6:P6)</f>
        <v>518540.32999999996</v>
      </c>
    </row>
    <row r="7" spans="1:17" x14ac:dyDescent="0.25">
      <c r="A7" s="18">
        <v>131</v>
      </c>
      <c r="B7" s="18" t="s">
        <v>22</v>
      </c>
      <c r="C7" s="18" t="s">
        <v>25</v>
      </c>
      <c r="D7" s="4" t="str">
        <f>IFERROR(VLOOKUP(A7,'eschools 16'!$A$2:$G$25,7,FALSE),"NO")</f>
        <v>NO</v>
      </c>
      <c r="E7" s="1">
        <f>VLOOKUP(A7,'Data Cal FY17'!$AF$4:$AH$383,3,FALSE)</f>
        <v>0</v>
      </c>
      <c r="F7" s="1">
        <f>VLOOKUP(A7,'Data Cal FY17'!$AF$4:$AI$383,4,FALSE)</f>
        <v>26.55</v>
      </c>
      <c r="G7" s="1">
        <f>VLOOKUP(A7,'Data Cal FY17'!$AF$4:$AJ$383,5,FALSE)</f>
        <v>9.64</v>
      </c>
      <c r="H7" s="1">
        <f>VLOOKUP(A7,'Data Cal FY17'!$AF$4:$AK$383,6,FALSE)</f>
        <v>0.66</v>
      </c>
      <c r="I7" s="1">
        <f>VLOOKUP(A7,'Data Cal FY17'!$AF$4:$AL$383,7,FALSE)</f>
        <v>0</v>
      </c>
      <c r="J7" s="1">
        <f>VLOOKUP(A7,'Data Cal FY17'!$AF$4:$AM$383,8,FALSE)</f>
        <v>0</v>
      </c>
      <c r="K7" s="1">
        <f t="shared" si="0"/>
        <v>0</v>
      </c>
      <c r="L7" s="1">
        <f t="shared" si="1"/>
        <v>106332.75</v>
      </c>
      <c r="M7" s="1">
        <f t="shared" si="2"/>
        <v>92756.08</v>
      </c>
      <c r="N7" s="1">
        <f t="shared" si="3"/>
        <v>8475.06</v>
      </c>
      <c r="O7" s="1">
        <f t="shared" si="4"/>
        <v>0</v>
      </c>
      <c r="P7" s="1">
        <f t="shared" si="5"/>
        <v>0</v>
      </c>
      <c r="Q7" s="1">
        <f t="shared" si="6"/>
        <v>207563.89</v>
      </c>
    </row>
    <row r="8" spans="1:17" x14ac:dyDescent="0.25">
      <c r="A8" s="18">
        <v>138</v>
      </c>
      <c r="B8" s="18" t="s">
        <v>26</v>
      </c>
      <c r="C8" s="18" t="s">
        <v>27</v>
      </c>
      <c r="D8" s="4" t="str">
        <f>IFERROR(VLOOKUP(A8,'eschools 16'!$A$2:$G$25,7,FALSE),"NO")</f>
        <v>NO</v>
      </c>
      <c r="E8" s="1">
        <f>VLOOKUP(A8,'Data Cal FY17'!$AF$4:$AH$383,3,FALSE)</f>
        <v>0</v>
      </c>
      <c r="F8" s="1">
        <f>VLOOKUP(A8,'Data Cal FY17'!$AF$4:$AI$383,4,FALSE)</f>
        <v>0</v>
      </c>
      <c r="G8" s="1">
        <f>VLOOKUP(A8,'Data Cal FY17'!$AF$4:$AJ$383,5,FALSE)</f>
        <v>0</v>
      </c>
      <c r="H8" s="1">
        <f>VLOOKUP(A8,'Data Cal FY17'!$AF$4:$AK$383,6,FALSE)</f>
        <v>0</v>
      </c>
      <c r="I8" s="1">
        <f>VLOOKUP(A8,'Data Cal FY17'!$AF$4:$AL$383,7,FALSE)</f>
        <v>0</v>
      </c>
      <c r="J8" s="1">
        <f>VLOOKUP(A8,'Data Cal FY17'!$AF$4:$AM$383,8,FALSE)</f>
        <v>0</v>
      </c>
      <c r="K8" s="1">
        <f t="shared" si="0"/>
        <v>0</v>
      </c>
      <c r="L8" s="1">
        <f t="shared" si="1"/>
        <v>0</v>
      </c>
      <c r="M8" s="1">
        <f t="shared" si="2"/>
        <v>0</v>
      </c>
      <c r="N8" s="1">
        <f t="shared" si="3"/>
        <v>0</v>
      </c>
      <c r="O8" s="1">
        <f t="shared" si="4"/>
        <v>0</v>
      </c>
      <c r="P8" s="1">
        <f t="shared" si="5"/>
        <v>0</v>
      </c>
      <c r="Q8" s="1">
        <f t="shared" si="6"/>
        <v>0</v>
      </c>
    </row>
    <row r="9" spans="1:17" x14ac:dyDescent="0.25">
      <c r="A9" s="18">
        <v>139</v>
      </c>
      <c r="B9" s="18" t="s">
        <v>28</v>
      </c>
      <c r="C9" s="18" t="s">
        <v>29</v>
      </c>
      <c r="D9" s="4" t="str">
        <f>IFERROR(VLOOKUP(A9,'eschools 16'!$A$2:$G$25,7,FALSE),"NO")</f>
        <v>NO</v>
      </c>
      <c r="E9" s="1">
        <f>VLOOKUP(A9,'Data Cal FY17'!$AF$4:$AH$383,3,FALSE)</f>
        <v>0</v>
      </c>
      <c r="F9" s="1">
        <f>VLOOKUP(A9,'Data Cal FY17'!$AF$4:$AI$383,4,FALSE)</f>
        <v>0</v>
      </c>
      <c r="G9" s="1">
        <f>VLOOKUP(A9,'Data Cal FY17'!$AF$4:$AJ$383,5,FALSE)</f>
        <v>0</v>
      </c>
      <c r="H9" s="1">
        <f>VLOOKUP(A9,'Data Cal FY17'!$AF$4:$AK$383,6,FALSE)</f>
        <v>0</v>
      </c>
      <c r="I9" s="1">
        <f>VLOOKUP(A9,'Data Cal FY17'!$AF$4:$AL$383,7,FALSE)</f>
        <v>0</v>
      </c>
      <c r="J9" s="1">
        <f>VLOOKUP(A9,'Data Cal FY17'!$AF$4:$AM$383,8,FALSE)</f>
        <v>0</v>
      </c>
      <c r="K9" s="1">
        <f t="shared" si="0"/>
        <v>0</v>
      </c>
      <c r="L9" s="1">
        <f t="shared" si="1"/>
        <v>0</v>
      </c>
      <c r="M9" s="1">
        <f t="shared" si="2"/>
        <v>0</v>
      </c>
      <c r="N9" s="1">
        <f t="shared" si="3"/>
        <v>0</v>
      </c>
      <c r="O9" s="1">
        <f t="shared" si="4"/>
        <v>0</v>
      </c>
      <c r="P9" s="1">
        <f t="shared" si="5"/>
        <v>0</v>
      </c>
      <c r="Q9" s="1">
        <f t="shared" si="6"/>
        <v>0</v>
      </c>
    </row>
    <row r="10" spans="1:17" x14ac:dyDescent="0.25">
      <c r="A10" s="18">
        <v>162</v>
      </c>
      <c r="B10" s="18" t="s">
        <v>30</v>
      </c>
      <c r="C10" s="18" t="s">
        <v>31</v>
      </c>
      <c r="D10" s="4" t="str">
        <f>IFERROR(VLOOKUP(A10,'eschools 16'!$A$2:$G$25,7,FALSE),"NO")</f>
        <v>YES</v>
      </c>
      <c r="E10" s="1">
        <f>VLOOKUP(A10,'Data Cal FY17'!$AF$4:$AH$383,3,FALSE)</f>
        <v>3.2</v>
      </c>
      <c r="F10" s="1">
        <f>VLOOKUP(A10,'Data Cal FY17'!$AF$4:$AI$383,4,FALSE)</f>
        <v>71.349999999999994</v>
      </c>
      <c r="G10" s="1">
        <f>VLOOKUP(A10,'Data Cal FY17'!$AF$4:$AJ$383,5,FALSE)</f>
        <v>6.17</v>
      </c>
      <c r="H10" s="1">
        <f>VLOOKUP(A10,'Data Cal FY17'!$AF$4:$AK$383,6,FALSE)</f>
        <v>0</v>
      </c>
      <c r="I10" s="1">
        <f>VLOOKUP(A10,'Data Cal FY17'!$AF$4:$AL$383,7,FALSE)</f>
        <v>1.87</v>
      </c>
      <c r="J10" s="1">
        <f>VLOOKUP(A10,'Data Cal FY17'!$AF$4:$AM$383,8,FALSE)</f>
        <v>0</v>
      </c>
      <c r="K10" s="1">
        <f t="shared" si="0"/>
        <v>5049.6000000000004</v>
      </c>
      <c r="L10" s="1">
        <f t="shared" si="1"/>
        <v>285756.75</v>
      </c>
      <c r="M10" s="1">
        <f t="shared" si="2"/>
        <v>59367.74</v>
      </c>
      <c r="N10" s="1">
        <f t="shared" si="3"/>
        <v>0</v>
      </c>
      <c r="O10" s="1">
        <f t="shared" si="4"/>
        <v>32519.300000000003</v>
      </c>
      <c r="P10" s="1">
        <f t="shared" si="5"/>
        <v>0</v>
      </c>
      <c r="Q10" s="1">
        <f t="shared" si="6"/>
        <v>382693.38999999996</v>
      </c>
    </row>
    <row r="11" spans="1:17" x14ac:dyDescent="0.25">
      <c r="A11" s="18">
        <v>197</v>
      </c>
      <c r="B11" s="18" t="s">
        <v>33</v>
      </c>
      <c r="C11" s="18" t="s">
        <v>34</v>
      </c>
      <c r="D11" s="4" t="str">
        <f>IFERROR(VLOOKUP(A11,'eschools 16'!$A$2:$G$25,7,FALSE),"NO")</f>
        <v>NO</v>
      </c>
      <c r="E11" s="1">
        <f>VLOOKUP(A11,'Data Cal FY17'!$AF$4:$AH$383,3,FALSE)</f>
        <v>0</v>
      </c>
      <c r="F11" s="1">
        <f>VLOOKUP(A11,'Data Cal FY17'!$AF$4:$AI$383,4,FALSE)</f>
        <v>2.4900000000000002</v>
      </c>
      <c r="G11" s="1">
        <f>VLOOKUP(A11,'Data Cal FY17'!$AF$4:$AJ$383,5,FALSE)</f>
        <v>0.36</v>
      </c>
      <c r="H11" s="1">
        <f>VLOOKUP(A11,'Data Cal FY17'!$AF$4:$AK$383,6,FALSE)</f>
        <v>0</v>
      </c>
      <c r="I11" s="1">
        <f>VLOOKUP(A11,'Data Cal FY17'!$AF$4:$AL$383,7,FALSE)</f>
        <v>0</v>
      </c>
      <c r="J11" s="1">
        <f>VLOOKUP(A11,'Data Cal FY17'!$AF$4:$AM$383,8,FALSE)</f>
        <v>0</v>
      </c>
      <c r="K11" s="1">
        <f t="shared" si="0"/>
        <v>0</v>
      </c>
      <c r="L11" s="1">
        <f t="shared" si="1"/>
        <v>9972.4500000000007</v>
      </c>
      <c r="M11" s="1">
        <f t="shared" si="2"/>
        <v>3463.92</v>
      </c>
      <c r="N11" s="1">
        <f t="shared" si="3"/>
        <v>0</v>
      </c>
      <c r="O11" s="1">
        <f t="shared" si="4"/>
        <v>0</v>
      </c>
      <c r="P11" s="1">
        <f t="shared" si="5"/>
        <v>0</v>
      </c>
      <c r="Q11" s="1">
        <f t="shared" si="6"/>
        <v>13436.37</v>
      </c>
    </row>
    <row r="12" spans="1:17" x14ac:dyDescent="0.25">
      <c r="A12" s="18">
        <v>222</v>
      </c>
      <c r="B12" s="18" t="s">
        <v>22</v>
      </c>
      <c r="C12" s="18" t="s">
        <v>35</v>
      </c>
      <c r="D12" s="4" t="str">
        <f>IFERROR(VLOOKUP(A12,'eschools 16'!$A$2:$G$25,7,FALSE),"NO")</f>
        <v>NO</v>
      </c>
      <c r="E12" s="1">
        <f>VLOOKUP(A12,'Data Cal FY17'!$AF$4:$AH$383,3,FALSE)</f>
        <v>9.629999999999999</v>
      </c>
      <c r="F12" s="1">
        <f>VLOOKUP(A12,'Data Cal FY17'!$AF$4:$AI$383,4,FALSE)</f>
        <v>64.03</v>
      </c>
      <c r="G12" s="1">
        <f>VLOOKUP(A12,'Data Cal FY17'!$AF$4:$AJ$383,5,FALSE)</f>
        <v>0</v>
      </c>
      <c r="H12" s="1">
        <f>VLOOKUP(A12,'Data Cal FY17'!$AF$4:$AK$383,6,FALSE)</f>
        <v>1</v>
      </c>
      <c r="I12" s="1">
        <f>VLOOKUP(A12,'Data Cal FY17'!$AF$4:$AL$383,7,FALSE)</f>
        <v>0</v>
      </c>
      <c r="J12" s="1">
        <f>VLOOKUP(A12,'Data Cal FY17'!$AF$4:$AM$383,8,FALSE)</f>
        <v>12.64</v>
      </c>
      <c r="K12" s="1">
        <f t="shared" si="0"/>
        <v>15196.139999999998</v>
      </c>
      <c r="L12" s="1">
        <f t="shared" si="1"/>
        <v>256440.15</v>
      </c>
      <c r="M12" s="1">
        <f t="shared" si="2"/>
        <v>0</v>
      </c>
      <c r="N12" s="1">
        <f t="shared" si="3"/>
        <v>12841</v>
      </c>
      <c r="O12" s="1">
        <f t="shared" si="4"/>
        <v>0</v>
      </c>
      <c r="P12" s="1">
        <f t="shared" si="5"/>
        <v>324051.68</v>
      </c>
      <c r="Q12" s="1">
        <f t="shared" si="6"/>
        <v>608528.97</v>
      </c>
    </row>
    <row r="13" spans="1:17" x14ac:dyDescent="0.25">
      <c r="A13" s="18">
        <v>236</v>
      </c>
      <c r="B13" s="18" t="s">
        <v>32</v>
      </c>
      <c r="C13" s="18" t="s">
        <v>36</v>
      </c>
      <c r="D13" s="4" t="str">
        <f>IFERROR(VLOOKUP(A13,'eschools 16'!$A$2:$G$25,7,FALSE),"NO")</f>
        <v>YES</v>
      </c>
      <c r="E13" s="1">
        <f>VLOOKUP(A13,'Data Cal FY17'!$AF$4:$AH$383,3,FALSE)</f>
        <v>35.449999999999996</v>
      </c>
      <c r="F13" s="1">
        <f>VLOOKUP(A13,'Data Cal FY17'!$AF$4:$AI$383,4,FALSE)</f>
        <v>252.49000000000012</v>
      </c>
      <c r="G13" s="1">
        <f>VLOOKUP(A13,'Data Cal FY17'!$AF$4:$AJ$383,5,FALSE)</f>
        <v>20.6</v>
      </c>
      <c r="H13" s="1">
        <f>VLOOKUP(A13,'Data Cal FY17'!$AF$4:$AK$383,6,FALSE)</f>
        <v>6.43</v>
      </c>
      <c r="I13" s="1">
        <f>VLOOKUP(A13,'Data Cal FY17'!$AF$4:$AL$383,7,FALSE)</f>
        <v>11.42</v>
      </c>
      <c r="J13" s="1">
        <f>VLOOKUP(A13,'Data Cal FY17'!$AF$4:$AM$383,8,FALSE)</f>
        <v>61.099999999999987</v>
      </c>
      <c r="K13" s="1">
        <f t="shared" si="0"/>
        <v>55940.099999999991</v>
      </c>
      <c r="L13" s="1">
        <f t="shared" si="1"/>
        <v>1011222.4500000005</v>
      </c>
      <c r="M13" s="1">
        <f t="shared" si="2"/>
        <v>198213.2</v>
      </c>
      <c r="N13" s="1">
        <f t="shared" si="3"/>
        <v>82567.62999999999</v>
      </c>
      <c r="O13" s="1">
        <f t="shared" si="4"/>
        <v>198593.8</v>
      </c>
      <c r="P13" s="1">
        <f t="shared" si="5"/>
        <v>1566420.6999999997</v>
      </c>
      <c r="Q13" s="1">
        <f t="shared" si="6"/>
        <v>3112957.88</v>
      </c>
    </row>
    <row r="14" spans="1:17" x14ac:dyDescent="0.25">
      <c r="A14" s="18">
        <v>241</v>
      </c>
      <c r="B14" s="18" t="s">
        <v>37</v>
      </c>
      <c r="C14" s="18" t="s">
        <v>38</v>
      </c>
      <c r="D14" s="4" t="str">
        <f>IFERROR(VLOOKUP(A14,'eschools 16'!$A$2:$G$25,7,FALSE),"NO")</f>
        <v>YES</v>
      </c>
      <c r="E14" s="1">
        <f>VLOOKUP(A14,'Data Cal FY17'!$AF$4:$AH$383,3,FALSE)</f>
        <v>3.4299999999999997</v>
      </c>
      <c r="F14" s="1">
        <f>VLOOKUP(A14,'Data Cal FY17'!$AF$4:$AI$383,4,FALSE)</f>
        <v>42.269999999999996</v>
      </c>
      <c r="G14" s="1">
        <f>VLOOKUP(A14,'Data Cal FY17'!$AF$4:$AJ$383,5,FALSE)</f>
        <v>5.2499999999999991</v>
      </c>
      <c r="H14" s="1">
        <f>VLOOKUP(A14,'Data Cal FY17'!$AF$4:$AK$383,6,FALSE)</f>
        <v>0</v>
      </c>
      <c r="I14" s="1">
        <f>VLOOKUP(A14,'Data Cal FY17'!$AF$4:$AL$383,7,FALSE)</f>
        <v>0</v>
      </c>
      <c r="J14" s="1">
        <f>VLOOKUP(A14,'Data Cal FY17'!$AF$4:$AM$383,8,FALSE)</f>
        <v>0</v>
      </c>
      <c r="K14" s="1">
        <f t="shared" si="0"/>
        <v>5412.54</v>
      </c>
      <c r="L14" s="1">
        <f t="shared" si="1"/>
        <v>169291.34999999998</v>
      </c>
      <c r="M14" s="1">
        <f t="shared" si="2"/>
        <v>50515.499999999993</v>
      </c>
      <c r="N14" s="1">
        <f t="shared" si="3"/>
        <v>0</v>
      </c>
      <c r="O14" s="1">
        <f t="shared" si="4"/>
        <v>0</v>
      </c>
      <c r="P14" s="1">
        <f t="shared" si="5"/>
        <v>0</v>
      </c>
      <c r="Q14" s="1">
        <f t="shared" si="6"/>
        <v>225219.38999999998</v>
      </c>
    </row>
    <row r="15" spans="1:17" x14ac:dyDescent="0.25">
      <c r="A15" s="18">
        <v>282</v>
      </c>
      <c r="B15" s="18" t="s">
        <v>39</v>
      </c>
      <c r="C15" s="18" t="s">
        <v>40</v>
      </c>
      <c r="D15" s="4" t="str">
        <f>IFERROR(VLOOKUP(A15,'eschools 16'!$A$2:$G$25,7,FALSE),"NO")</f>
        <v>YES</v>
      </c>
      <c r="E15" s="1">
        <f>VLOOKUP(A15,'Data Cal FY17'!$AF$4:$AH$383,3,FALSE)</f>
        <v>0</v>
      </c>
      <c r="F15" s="1">
        <f>VLOOKUP(A15,'Data Cal FY17'!$AF$4:$AI$383,4,FALSE)</f>
        <v>81.260000000000005</v>
      </c>
      <c r="G15" s="1">
        <f>VLOOKUP(A15,'Data Cal FY17'!$AF$4:$AJ$383,5,FALSE)</f>
        <v>10.72</v>
      </c>
      <c r="H15" s="1">
        <f>VLOOKUP(A15,'Data Cal FY17'!$AF$4:$AK$383,6,FALSE)</f>
        <v>1</v>
      </c>
      <c r="I15" s="1">
        <f>VLOOKUP(A15,'Data Cal FY17'!$AF$4:$AL$383,7,FALSE)</f>
        <v>12.91</v>
      </c>
      <c r="J15" s="1">
        <f>VLOOKUP(A15,'Data Cal FY17'!$AF$4:$AM$383,8,FALSE)</f>
        <v>4.66</v>
      </c>
      <c r="K15" s="1">
        <f t="shared" si="0"/>
        <v>0</v>
      </c>
      <c r="L15" s="1">
        <f t="shared" si="1"/>
        <v>325446.30000000005</v>
      </c>
      <c r="M15" s="1">
        <f t="shared" si="2"/>
        <v>103147.84000000001</v>
      </c>
      <c r="N15" s="1">
        <f t="shared" si="3"/>
        <v>12841</v>
      </c>
      <c r="O15" s="1">
        <f t="shared" si="4"/>
        <v>224504.9</v>
      </c>
      <c r="P15" s="1">
        <f t="shared" si="5"/>
        <v>119468.42</v>
      </c>
      <c r="Q15" s="1">
        <f t="shared" si="6"/>
        <v>785408.46000000008</v>
      </c>
    </row>
    <row r="16" spans="1:17" x14ac:dyDescent="0.25">
      <c r="A16" s="18">
        <v>288</v>
      </c>
      <c r="B16" s="18" t="s">
        <v>41</v>
      </c>
      <c r="C16" s="18" t="s">
        <v>42</v>
      </c>
      <c r="D16" s="4" t="str">
        <f>IFERROR(VLOOKUP(A16,'eschools 16'!$A$2:$G$25,7,FALSE),"NO")</f>
        <v>YES</v>
      </c>
      <c r="E16" s="1">
        <f>VLOOKUP(A16,'Data Cal FY17'!$AF$4:$AH$383,3,FALSE)</f>
        <v>0</v>
      </c>
      <c r="F16" s="1">
        <f>VLOOKUP(A16,'Data Cal FY17'!$AF$4:$AI$383,4,FALSE)</f>
        <v>10.09</v>
      </c>
      <c r="G16" s="1">
        <f>VLOOKUP(A16,'Data Cal FY17'!$AF$4:$AJ$383,5,FALSE)</f>
        <v>0.3</v>
      </c>
      <c r="H16" s="1">
        <f>VLOOKUP(A16,'Data Cal FY17'!$AF$4:$AK$383,6,FALSE)</f>
        <v>0</v>
      </c>
      <c r="I16" s="1">
        <f>VLOOKUP(A16,'Data Cal FY17'!$AF$4:$AL$383,7,FALSE)</f>
        <v>0</v>
      </c>
      <c r="J16" s="1">
        <f>VLOOKUP(A16,'Data Cal FY17'!$AF$4:$AM$383,8,FALSE)</f>
        <v>1</v>
      </c>
      <c r="K16" s="1">
        <f t="shared" si="0"/>
        <v>0</v>
      </c>
      <c r="L16" s="1">
        <f t="shared" si="1"/>
        <v>40410.449999999997</v>
      </c>
      <c r="M16" s="1">
        <f t="shared" si="2"/>
        <v>2886.6</v>
      </c>
      <c r="N16" s="1">
        <f t="shared" si="3"/>
        <v>0</v>
      </c>
      <c r="O16" s="1">
        <f t="shared" si="4"/>
        <v>0</v>
      </c>
      <c r="P16" s="1">
        <f t="shared" si="5"/>
        <v>25637</v>
      </c>
      <c r="Q16" s="1">
        <f t="shared" si="6"/>
        <v>68934.049999999988</v>
      </c>
    </row>
    <row r="17" spans="1:17" x14ac:dyDescent="0.25">
      <c r="A17" s="18">
        <v>296</v>
      </c>
      <c r="B17" s="18" t="s">
        <v>33</v>
      </c>
      <c r="C17" s="18" t="s">
        <v>43</v>
      </c>
      <c r="D17" s="4" t="str">
        <f>IFERROR(VLOOKUP(A17,'eschools 16'!$A$2:$G$25,7,FALSE),"NO")</f>
        <v>NO</v>
      </c>
      <c r="E17" s="1">
        <f>VLOOKUP(A17,'Data Cal FY17'!$AF$4:$AH$383,3,FALSE)</f>
        <v>0.97</v>
      </c>
      <c r="F17" s="1">
        <f>VLOOKUP(A17,'Data Cal FY17'!$AF$4:$AI$383,4,FALSE)</f>
        <v>17.27</v>
      </c>
      <c r="G17" s="1">
        <f>VLOOKUP(A17,'Data Cal FY17'!$AF$4:$AJ$383,5,FALSE)</f>
        <v>6.339999999999999</v>
      </c>
      <c r="H17" s="1">
        <f>VLOOKUP(A17,'Data Cal FY17'!$AF$4:$AK$383,6,FALSE)</f>
        <v>0</v>
      </c>
      <c r="I17" s="1">
        <f>VLOOKUP(A17,'Data Cal FY17'!$AF$4:$AL$383,7,FALSE)</f>
        <v>1.61</v>
      </c>
      <c r="J17" s="1">
        <f>VLOOKUP(A17,'Data Cal FY17'!$AF$4:$AM$383,8,FALSE)</f>
        <v>5.2700000000000005</v>
      </c>
      <c r="K17" s="1">
        <f t="shared" si="0"/>
        <v>1530.6599999999999</v>
      </c>
      <c r="L17" s="1">
        <f t="shared" si="1"/>
        <v>69166.349999999991</v>
      </c>
      <c r="M17" s="1">
        <f t="shared" si="2"/>
        <v>61003.479999999989</v>
      </c>
      <c r="N17" s="1">
        <f t="shared" si="3"/>
        <v>0</v>
      </c>
      <c r="O17" s="1">
        <f t="shared" si="4"/>
        <v>27997.9</v>
      </c>
      <c r="P17" s="1">
        <f t="shared" si="5"/>
        <v>135106.99000000002</v>
      </c>
      <c r="Q17" s="1">
        <f t="shared" si="6"/>
        <v>294805.38</v>
      </c>
    </row>
    <row r="18" spans="1:17" x14ac:dyDescent="0.25">
      <c r="A18" s="18">
        <v>297</v>
      </c>
      <c r="B18" s="18" t="s">
        <v>26</v>
      </c>
      <c r="C18" s="18" t="s">
        <v>44</v>
      </c>
      <c r="D18" s="4" t="str">
        <f>IFERROR(VLOOKUP(A18,'eschools 16'!$A$2:$G$25,7,FALSE),"NO")</f>
        <v>NO</v>
      </c>
      <c r="E18" s="1">
        <f>VLOOKUP(A18,'Data Cal FY17'!$AF$4:$AH$383,3,FALSE)</f>
        <v>4.25</v>
      </c>
      <c r="F18" s="1">
        <f>VLOOKUP(A18,'Data Cal FY17'!$AF$4:$AI$383,4,FALSE)</f>
        <v>61.27</v>
      </c>
      <c r="G18" s="1">
        <f>VLOOKUP(A18,'Data Cal FY17'!$AF$4:$AJ$383,5,FALSE)</f>
        <v>9.64</v>
      </c>
      <c r="H18" s="1">
        <f>VLOOKUP(A18,'Data Cal FY17'!$AF$4:$AK$383,6,FALSE)</f>
        <v>0</v>
      </c>
      <c r="I18" s="1">
        <f>VLOOKUP(A18,'Data Cal FY17'!$AF$4:$AL$383,7,FALSE)</f>
        <v>0.9</v>
      </c>
      <c r="J18" s="1">
        <f>VLOOKUP(A18,'Data Cal FY17'!$AF$4:$AM$383,8,FALSE)</f>
        <v>20.440000000000001</v>
      </c>
      <c r="K18" s="1">
        <f t="shared" si="0"/>
        <v>6706.5</v>
      </c>
      <c r="L18" s="1">
        <f t="shared" si="1"/>
        <v>245386.35</v>
      </c>
      <c r="M18" s="1">
        <f t="shared" si="2"/>
        <v>92756.08</v>
      </c>
      <c r="N18" s="1">
        <f t="shared" si="3"/>
        <v>0</v>
      </c>
      <c r="O18" s="1">
        <f t="shared" si="4"/>
        <v>15651</v>
      </c>
      <c r="P18" s="1">
        <f t="shared" si="5"/>
        <v>524020.28</v>
      </c>
      <c r="Q18" s="1">
        <f t="shared" si="6"/>
        <v>884520.21</v>
      </c>
    </row>
    <row r="19" spans="1:17" x14ac:dyDescent="0.25">
      <c r="A19" s="18">
        <v>298</v>
      </c>
      <c r="B19" s="18" t="s">
        <v>45</v>
      </c>
      <c r="C19" s="18" t="s">
        <v>46</v>
      </c>
      <c r="D19" s="4" t="str">
        <f>IFERROR(VLOOKUP(A19,'eschools 16'!$A$2:$G$25,7,FALSE),"NO")</f>
        <v>NO</v>
      </c>
      <c r="E19" s="1">
        <f>VLOOKUP(A19,'Data Cal FY17'!$AF$4:$AH$383,3,FALSE)</f>
        <v>0</v>
      </c>
      <c r="F19" s="1">
        <f>VLOOKUP(A19,'Data Cal FY17'!$AF$4:$AI$383,4,FALSE)</f>
        <v>20.13</v>
      </c>
      <c r="G19" s="1">
        <f>VLOOKUP(A19,'Data Cal FY17'!$AF$4:$AJ$383,5,FALSE)</f>
        <v>7.06</v>
      </c>
      <c r="H19" s="1">
        <f>VLOOKUP(A19,'Data Cal FY17'!$AF$4:$AK$383,6,FALSE)</f>
        <v>0</v>
      </c>
      <c r="I19" s="1">
        <f>VLOOKUP(A19,'Data Cal FY17'!$AF$4:$AL$383,7,FALSE)</f>
        <v>3.09</v>
      </c>
      <c r="J19" s="1">
        <f>VLOOKUP(A19,'Data Cal FY17'!$AF$4:$AM$383,8,FALSE)</f>
        <v>20.260000000000002</v>
      </c>
      <c r="K19" s="1">
        <f t="shared" si="0"/>
        <v>0</v>
      </c>
      <c r="L19" s="1">
        <f t="shared" si="1"/>
        <v>80620.649999999994</v>
      </c>
      <c r="M19" s="1">
        <f t="shared" si="2"/>
        <v>67931.319999999992</v>
      </c>
      <c r="N19" s="1">
        <f t="shared" si="3"/>
        <v>0</v>
      </c>
      <c r="O19" s="1">
        <f t="shared" si="4"/>
        <v>53735.1</v>
      </c>
      <c r="P19" s="1">
        <f t="shared" si="5"/>
        <v>519405.62000000005</v>
      </c>
      <c r="Q19" s="1">
        <f t="shared" si="6"/>
        <v>721692.69000000006</v>
      </c>
    </row>
    <row r="20" spans="1:17" x14ac:dyDescent="0.25">
      <c r="A20" s="18">
        <v>300</v>
      </c>
      <c r="B20" s="18" t="s">
        <v>47</v>
      </c>
      <c r="C20" s="18" t="s">
        <v>48</v>
      </c>
      <c r="D20" s="4" t="str">
        <f>IFERROR(VLOOKUP(A20,'eschools 16'!$A$2:$G$25,7,FALSE),"NO")</f>
        <v>NO</v>
      </c>
      <c r="E20" s="1">
        <f>VLOOKUP(A20,'Data Cal FY17'!$AF$4:$AH$383,3,FALSE)</f>
        <v>0</v>
      </c>
      <c r="F20" s="1">
        <f>VLOOKUP(A20,'Data Cal FY17'!$AF$4:$AI$383,4,FALSE)</f>
        <v>32.149999999999991</v>
      </c>
      <c r="G20" s="1">
        <f>VLOOKUP(A20,'Data Cal FY17'!$AF$4:$AJ$383,5,FALSE)</f>
        <v>19.2</v>
      </c>
      <c r="H20" s="1">
        <f>VLOOKUP(A20,'Data Cal FY17'!$AF$4:$AK$383,6,FALSE)</f>
        <v>0</v>
      </c>
      <c r="I20" s="1">
        <f>VLOOKUP(A20,'Data Cal FY17'!$AF$4:$AL$383,7,FALSE)</f>
        <v>2.23</v>
      </c>
      <c r="J20" s="1">
        <f>VLOOKUP(A20,'Data Cal FY17'!$AF$4:$AM$383,8,FALSE)</f>
        <v>19.409999999999997</v>
      </c>
      <c r="K20" s="1">
        <f t="shared" si="0"/>
        <v>0</v>
      </c>
      <c r="L20" s="1">
        <f t="shared" si="1"/>
        <v>128760.74999999997</v>
      </c>
      <c r="M20" s="1">
        <f t="shared" si="2"/>
        <v>184742.39999999999</v>
      </c>
      <c r="N20" s="1">
        <f t="shared" si="3"/>
        <v>0</v>
      </c>
      <c r="O20" s="1">
        <f t="shared" si="4"/>
        <v>38779.699999999997</v>
      </c>
      <c r="P20" s="1">
        <f t="shared" si="5"/>
        <v>497614.16999999993</v>
      </c>
      <c r="Q20" s="1">
        <f t="shared" si="6"/>
        <v>849897.0199999999</v>
      </c>
    </row>
    <row r="21" spans="1:17" x14ac:dyDescent="0.25">
      <c r="A21" s="18">
        <v>301</v>
      </c>
      <c r="B21" s="18" t="s">
        <v>49</v>
      </c>
      <c r="C21" s="18" t="s">
        <v>50</v>
      </c>
      <c r="D21" s="4" t="str">
        <f>IFERROR(VLOOKUP(A21,'eschools 16'!$A$2:$G$25,7,FALSE),"NO")</f>
        <v>NO</v>
      </c>
      <c r="E21" s="1">
        <f>VLOOKUP(A21,'Data Cal FY17'!$AF$4:$AH$383,3,FALSE)</f>
        <v>0</v>
      </c>
      <c r="F21" s="1">
        <f>VLOOKUP(A21,'Data Cal FY17'!$AF$4:$AI$383,4,FALSE)</f>
        <v>27.91</v>
      </c>
      <c r="G21" s="1">
        <f>VLOOKUP(A21,'Data Cal FY17'!$AF$4:$AJ$383,5,FALSE)</f>
        <v>16.079999999999998</v>
      </c>
      <c r="H21" s="1">
        <f>VLOOKUP(A21,'Data Cal FY17'!$AF$4:$AK$383,6,FALSE)</f>
        <v>0</v>
      </c>
      <c r="I21" s="1">
        <f>VLOOKUP(A21,'Data Cal FY17'!$AF$4:$AL$383,7,FALSE)</f>
        <v>1</v>
      </c>
      <c r="J21" s="1">
        <f>VLOOKUP(A21,'Data Cal FY17'!$AF$4:$AM$383,8,FALSE)</f>
        <v>23.36</v>
      </c>
      <c r="K21" s="1">
        <f t="shared" si="0"/>
        <v>0</v>
      </c>
      <c r="L21" s="1">
        <f t="shared" si="1"/>
        <v>111779.55</v>
      </c>
      <c r="M21" s="1">
        <f t="shared" si="2"/>
        <v>154721.75999999998</v>
      </c>
      <c r="N21" s="1">
        <f t="shared" si="3"/>
        <v>0</v>
      </c>
      <c r="O21" s="1">
        <f t="shared" si="4"/>
        <v>17390</v>
      </c>
      <c r="P21" s="1">
        <f t="shared" si="5"/>
        <v>598880.31999999995</v>
      </c>
      <c r="Q21" s="1">
        <f t="shared" si="6"/>
        <v>882771.62999999989</v>
      </c>
    </row>
    <row r="22" spans="1:17" x14ac:dyDescent="0.25">
      <c r="A22" s="18">
        <v>302</v>
      </c>
      <c r="B22" s="18" t="s">
        <v>32</v>
      </c>
      <c r="C22" s="18" t="s">
        <v>51</v>
      </c>
      <c r="D22" s="4" t="str">
        <f>IFERROR(VLOOKUP(A22,'eschools 16'!$A$2:$G$25,7,FALSE),"NO")</f>
        <v>NO</v>
      </c>
      <c r="E22" s="1">
        <f>VLOOKUP(A22,'Data Cal FY17'!$AF$4:$AH$383,3,FALSE)</f>
        <v>2.98</v>
      </c>
      <c r="F22" s="1">
        <f>VLOOKUP(A22,'Data Cal FY17'!$AF$4:$AI$383,4,FALSE)</f>
        <v>75.830000000000013</v>
      </c>
      <c r="G22" s="1">
        <f>VLOOKUP(A22,'Data Cal FY17'!$AF$4:$AJ$383,5,FALSE)</f>
        <v>21.36</v>
      </c>
      <c r="H22" s="1">
        <f>VLOOKUP(A22,'Data Cal FY17'!$AF$4:$AK$383,6,FALSE)</f>
        <v>0</v>
      </c>
      <c r="I22" s="1">
        <f>VLOOKUP(A22,'Data Cal FY17'!$AF$4:$AL$383,7,FALSE)</f>
        <v>7.99</v>
      </c>
      <c r="J22" s="1">
        <f>VLOOKUP(A22,'Data Cal FY17'!$AF$4:$AM$383,8,FALSE)</f>
        <v>54.27</v>
      </c>
      <c r="K22" s="1">
        <f t="shared" si="0"/>
        <v>4702.4399999999996</v>
      </c>
      <c r="L22" s="1">
        <f t="shared" si="1"/>
        <v>303699.15000000002</v>
      </c>
      <c r="M22" s="1">
        <f t="shared" si="2"/>
        <v>205525.91999999998</v>
      </c>
      <c r="N22" s="1">
        <f t="shared" si="3"/>
        <v>0</v>
      </c>
      <c r="O22" s="1">
        <f t="shared" si="4"/>
        <v>138946.1</v>
      </c>
      <c r="P22" s="1">
        <f t="shared" si="5"/>
        <v>1391319.99</v>
      </c>
      <c r="Q22" s="1">
        <f t="shared" si="6"/>
        <v>2044193.6</v>
      </c>
    </row>
    <row r="23" spans="1:17" x14ac:dyDescent="0.25">
      <c r="A23" s="18">
        <v>303</v>
      </c>
      <c r="B23" s="18" t="s">
        <v>52</v>
      </c>
      <c r="C23" s="18" t="s">
        <v>53</v>
      </c>
      <c r="D23" s="4" t="str">
        <f>IFERROR(VLOOKUP(A23,'eschools 16'!$A$2:$G$25,7,FALSE),"NO")</f>
        <v>NO</v>
      </c>
      <c r="E23" s="1">
        <f>VLOOKUP(A23,'Data Cal FY17'!$AF$4:$AH$383,3,FALSE)</f>
        <v>0</v>
      </c>
      <c r="F23" s="1">
        <f>VLOOKUP(A23,'Data Cal FY17'!$AF$4:$AI$383,4,FALSE)</f>
        <v>55.82</v>
      </c>
      <c r="G23" s="1">
        <f>VLOOKUP(A23,'Data Cal FY17'!$AF$4:$AJ$383,5,FALSE)</f>
        <v>65.78</v>
      </c>
      <c r="H23" s="1">
        <f>VLOOKUP(A23,'Data Cal FY17'!$AF$4:$AK$383,6,FALSE)</f>
        <v>0</v>
      </c>
      <c r="I23" s="1">
        <f>VLOOKUP(A23,'Data Cal FY17'!$AF$4:$AL$383,7,FALSE)</f>
        <v>25.54</v>
      </c>
      <c r="J23" s="1">
        <f>VLOOKUP(A23,'Data Cal FY17'!$AF$4:$AM$383,8,FALSE)</f>
        <v>31.2</v>
      </c>
      <c r="K23" s="1">
        <f t="shared" si="0"/>
        <v>0</v>
      </c>
      <c r="L23" s="1">
        <f t="shared" si="1"/>
        <v>223559.1</v>
      </c>
      <c r="M23" s="1">
        <f t="shared" si="2"/>
        <v>632935.16</v>
      </c>
      <c r="N23" s="1">
        <f t="shared" si="3"/>
        <v>0</v>
      </c>
      <c r="O23" s="1">
        <f t="shared" si="4"/>
        <v>444140.6</v>
      </c>
      <c r="P23" s="1">
        <f t="shared" si="5"/>
        <v>799874.4</v>
      </c>
      <c r="Q23" s="1">
        <f t="shared" si="6"/>
        <v>2100509.2599999998</v>
      </c>
    </row>
    <row r="24" spans="1:17" x14ac:dyDescent="0.25">
      <c r="A24" s="18">
        <v>304</v>
      </c>
      <c r="B24" s="18" t="s">
        <v>22</v>
      </c>
      <c r="C24" s="18" t="s">
        <v>54</v>
      </c>
      <c r="D24" s="4" t="str">
        <f>IFERROR(VLOOKUP(A24,'eschools 16'!$A$2:$G$25,7,FALSE),"NO")</f>
        <v>NO</v>
      </c>
      <c r="E24" s="1">
        <f>VLOOKUP(A24,'Data Cal FY17'!$AF$4:$AH$383,3,FALSE)</f>
        <v>0</v>
      </c>
      <c r="F24" s="1">
        <f>VLOOKUP(A24,'Data Cal FY17'!$AF$4:$AI$383,4,FALSE)</f>
        <v>54.44</v>
      </c>
      <c r="G24" s="1">
        <f>VLOOKUP(A24,'Data Cal FY17'!$AF$4:$AJ$383,5,FALSE)</f>
        <v>7.63</v>
      </c>
      <c r="H24" s="1">
        <f>VLOOKUP(A24,'Data Cal FY17'!$AF$4:$AK$383,6,FALSE)</f>
        <v>0</v>
      </c>
      <c r="I24" s="1">
        <f>VLOOKUP(A24,'Data Cal FY17'!$AF$4:$AL$383,7,FALSE)</f>
        <v>1</v>
      </c>
      <c r="J24" s="1">
        <f>VLOOKUP(A24,'Data Cal FY17'!$AF$4:$AM$383,8,FALSE)</f>
        <v>21.1</v>
      </c>
      <c r="K24" s="1">
        <f t="shared" si="0"/>
        <v>0</v>
      </c>
      <c r="L24" s="1">
        <f t="shared" si="1"/>
        <v>218032.19999999998</v>
      </c>
      <c r="M24" s="1">
        <f t="shared" si="2"/>
        <v>73415.86</v>
      </c>
      <c r="N24" s="1">
        <f t="shared" si="3"/>
        <v>0</v>
      </c>
      <c r="O24" s="1">
        <f t="shared" si="4"/>
        <v>17390</v>
      </c>
      <c r="P24" s="1">
        <f t="shared" si="5"/>
        <v>540940.70000000007</v>
      </c>
      <c r="Q24" s="1">
        <f t="shared" si="6"/>
        <v>849778.76</v>
      </c>
    </row>
    <row r="25" spans="1:17" x14ac:dyDescent="0.25">
      <c r="A25" s="18">
        <v>305</v>
      </c>
      <c r="B25" s="18" t="s">
        <v>55</v>
      </c>
      <c r="C25" s="18" t="s">
        <v>56</v>
      </c>
      <c r="D25" s="4" t="str">
        <f>IFERROR(VLOOKUP(A25,'eschools 16'!$A$2:$G$25,7,FALSE),"NO")</f>
        <v>NO</v>
      </c>
      <c r="E25" s="1">
        <f>VLOOKUP(A25,'Data Cal FY17'!$AF$4:$AH$383,3,FALSE)</f>
        <v>7.19</v>
      </c>
      <c r="F25" s="1">
        <f>VLOOKUP(A25,'Data Cal FY17'!$AF$4:$AI$383,4,FALSE)</f>
        <v>30.890000000000004</v>
      </c>
      <c r="G25" s="1">
        <f>VLOOKUP(A25,'Data Cal FY17'!$AF$4:$AJ$383,5,FALSE)</f>
        <v>15.34</v>
      </c>
      <c r="H25" s="1">
        <f>VLOOKUP(A25,'Data Cal FY17'!$AF$4:$AK$383,6,FALSE)</f>
        <v>0</v>
      </c>
      <c r="I25" s="1">
        <f>VLOOKUP(A25,'Data Cal FY17'!$AF$4:$AL$383,7,FALSE)</f>
        <v>2.39</v>
      </c>
      <c r="J25" s="1">
        <f>VLOOKUP(A25,'Data Cal FY17'!$AF$4:$AM$383,8,FALSE)</f>
        <v>33.130000000000003</v>
      </c>
      <c r="K25" s="1">
        <f t="shared" si="0"/>
        <v>11345.82</v>
      </c>
      <c r="L25" s="1">
        <f t="shared" si="1"/>
        <v>123714.45000000001</v>
      </c>
      <c r="M25" s="1">
        <f t="shared" si="2"/>
        <v>147601.48000000001</v>
      </c>
      <c r="N25" s="1">
        <f t="shared" si="3"/>
        <v>0</v>
      </c>
      <c r="O25" s="1">
        <f t="shared" si="4"/>
        <v>41562.1</v>
      </c>
      <c r="P25" s="1">
        <f t="shared" si="5"/>
        <v>849353.81</v>
      </c>
      <c r="Q25" s="1">
        <f t="shared" si="6"/>
        <v>1173577.6600000001</v>
      </c>
    </row>
    <row r="26" spans="1:17" x14ac:dyDescent="0.25">
      <c r="A26" s="18">
        <v>306</v>
      </c>
      <c r="B26" s="18" t="s">
        <v>28</v>
      </c>
      <c r="C26" s="18" t="s">
        <v>57</v>
      </c>
      <c r="D26" s="4" t="str">
        <f>IFERROR(VLOOKUP(A26,'eschools 16'!$A$2:$G$25,7,FALSE),"NO")</f>
        <v>NO</v>
      </c>
      <c r="E26" s="1">
        <f>VLOOKUP(A26,'Data Cal FY17'!$AF$4:$AH$383,3,FALSE)</f>
        <v>1</v>
      </c>
      <c r="F26" s="1">
        <f>VLOOKUP(A26,'Data Cal FY17'!$AF$4:$AI$383,4,FALSE)</f>
        <v>56.969999999999992</v>
      </c>
      <c r="G26" s="1">
        <f>VLOOKUP(A26,'Data Cal FY17'!$AF$4:$AJ$383,5,FALSE)</f>
        <v>6.61</v>
      </c>
      <c r="H26" s="1">
        <f>VLOOKUP(A26,'Data Cal FY17'!$AF$4:$AK$383,6,FALSE)</f>
        <v>0</v>
      </c>
      <c r="I26" s="1">
        <f>VLOOKUP(A26,'Data Cal FY17'!$AF$4:$AL$383,7,FALSE)</f>
        <v>0.51</v>
      </c>
      <c r="J26" s="1">
        <f>VLOOKUP(A26,'Data Cal FY17'!$AF$4:$AM$383,8,FALSE)</f>
        <v>17.46</v>
      </c>
      <c r="K26" s="1">
        <f t="shared" si="0"/>
        <v>1578</v>
      </c>
      <c r="L26" s="1">
        <f t="shared" si="1"/>
        <v>228164.84999999998</v>
      </c>
      <c r="M26" s="1">
        <f t="shared" si="2"/>
        <v>63601.420000000006</v>
      </c>
      <c r="N26" s="1">
        <f t="shared" si="3"/>
        <v>0</v>
      </c>
      <c r="O26" s="1">
        <f t="shared" si="4"/>
        <v>8868.9</v>
      </c>
      <c r="P26" s="1">
        <f t="shared" si="5"/>
        <v>447622.02</v>
      </c>
      <c r="Q26" s="1">
        <f t="shared" si="6"/>
        <v>749835.19</v>
      </c>
    </row>
    <row r="27" spans="1:17" x14ac:dyDescent="0.25">
      <c r="A27" s="18">
        <v>311</v>
      </c>
      <c r="B27" s="18" t="s">
        <v>58</v>
      </c>
      <c r="C27" s="18" t="s">
        <v>59</v>
      </c>
      <c r="D27" s="4" t="str">
        <f>IFERROR(VLOOKUP(A27,'eschools 16'!$A$2:$G$25,7,FALSE),"NO")</f>
        <v>NO</v>
      </c>
      <c r="E27" s="1">
        <f>VLOOKUP(A27,'Data Cal FY17'!$AF$4:$AH$383,3,FALSE)</f>
        <v>8.5100000000000016</v>
      </c>
      <c r="F27" s="1">
        <f>VLOOKUP(A27,'Data Cal FY17'!$AF$4:$AI$383,4,FALSE)</f>
        <v>18.299999999999997</v>
      </c>
      <c r="G27" s="1">
        <f>VLOOKUP(A27,'Data Cal FY17'!$AF$4:$AJ$383,5,FALSE)</f>
        <v>1</v>
      </c>
      <c r="H27" s="1">
        <f>VLOOKUP(A27,'Data Cal FY17'!$AF$4:$AK$383,6,FALSE)</f>
        <v>2</v>
      </c>
      <c r="I27" s="1">
        <f>VLOOKUP(A27,'Data Cal FY17'!$AF$4:$AL$383,7,FALSE)</f>
        <v>0</v>
      </c>
      <c r="J27" s="1">
        <f>VLOOKUP(A27,'Data Cal FY17'!$AF$4:$AM$383,8,FALSE)</f>
        <v>2</v>
      </c>
      <c r="K27" s="1">
        <f t="shared" si="0"/>
        <v>13428.780000000002</v>
      </c>
      <c r="L27" s="1">
        <f t="shared" si="1"/>
        <v>73291.499999999985</v>
      </c>
      <c r="M27" s="1">
        <f t="shared" si="2"/>
        <v>9622</v>
      </c>
      <c r="N27" s="1">
        <f t="shared" si="3"/>
        <v>25682</v>
      </c>
      <c r="O27" s="1">
        <f t="shared" si="4"/>
        <v>0</v>
      </c>
      <c r="P27" s="1">
        <f t="shared" si="5"/>
        <v>51274</v>
      </c>
      <c r="Q27" s="1">
        <f t="shared" si="6"/>
        <v>173298.27999999997</v>
      </c>
    </row>
    <row r="28" spans="1:17" x14ac:dyDescent="0.25">
      <c r="A28" s="18">
        <v>316</v>
      </c>
      <c r="B28" s="18" t="s">
        <v>32</v>
      </c>
      <c r="C28" s="18" t="s">
        <v>60</v>
      </c>
      <c r="D28" s="4" t="str">
        <f>IFERROR(VLOOKUP(A28,'eschools 16'!$A$2:$G$25,7,FALSE),"NO")</f>
        <v>NO</v>
      </c>
      <c r="E28" s="1">
        <f>VLOOKUP(A28,'Data Cal FY17'!$AF$4:$AH$383,3,FALSE)</f>
        <v>1</v>
      </c>
      <c r="F28" s="1">
        <f>VLOOKUP(A28,'Data Cal FY17'!$AF$4:$AI$383,4,FALSE)</f>
        <v>27.950000000000003</v>
      </c>
      <c r="G28" s="1">
        <f>VLOOKUP(A28,'Data Cal FY17'!$AF$4:$AJ$383,5,FALSE)</f>
        <v>0.15</v>
      </c>
      <c r="H28" s="1">
        <f>VLOOKUP(A28,'Data Cal FY17'!$AF$4:$AK$383,6,FALSE)</f>
        <v>0.99</v>
      </c>
      <c r="I28" s="1">
        <f>VLOOKUP(A28,'Data Cal FY17'!$AF$4:$AL$383,7,FALSE)</f>
        <v>1</v>
      </c>
      <c r="J28" s="1">
        <f>VLOOKUP(A28,'Data Cal FY17'!$AF$4:$AM$383,8,FALSE)</f>
        <v>3.99</v>
      </c>
      <c r="K28" s="1">
        <f t="shared" si="0"/>
        <v>1578</v>
      </c>
      <c r="L28" s="1">
        <f t="shared" si="1"/>
        <v>111939.75000000001</v>
      </c>
      <c r="M28" s="1">
        <f t="shared" si="2"/>
        <v>1443.3</v>
      </c>
      <c r="N28" s="1">
        <f t="shared" si="3"/>
        <v>12712.59</v>
      </c>
      <c r="O28" s="1">
        <f t="shared" si="4"/>
        <v>17390</v>
      </c>
      <c r="P28" s="1">
        <f t="shared" si="5"/>
        <v>102291.63</v>
      </c>
      <c r="Q28" s="1">
        <f t="shared" si="6"/>
        <v>247355.27000000002</v>
      </c>
    </row>
    <row r="29" spans="1:17" x14ac:dyDescent="0.25">
      <c r="A29" s="18">
        <v>318</v>
      </c>
      <c r="B29" s="18" t="s">
        <v>32</v>
      </c>
      <c r="C29" s="18" t="s">
        <v>61</v>
      </c>
      <c r="D29" s="4" t="str">
        <f>IFERROR(VLOOKUP(A29,'eschools 16'!$A$2:$G$25,7,FALSE),"NO")</f>
        <v>NO</v>
      </c>
      <c r="E29" s="1">
        <f>VLOOKUP(A29,'Data Cal FY17'!$AF$4:$AH$383,3,FALSE)</f>
        <v>1</v>
      </c>
      <c r="F29" s="1">
        <f>VLOOKUP(A29,'Data Cal FY17'!$AF$4:$AI$383,4,FALSE)</f>
        <v>7</v>
      </c>
      <c r="G29" s="1">
        <f>VLOOKUP(A29,'Data Cal FY17'!$AF$4:$AJ$383,5,FALSE)</f>
        <v>0</v>
      </c>
      <c r="H29" s="1">
        <f>VLOOKUP(A29,'Data Cal FY17'!$AF$4:$AK$383,6,FALSE)</f>
        <v>0</v>
      </c>
      <c r="I29" s="1">
        <f>VLOOKUP(A29,'Data Cal FY17'!$AF$4:$AL$383,7,FALSE)</f>
        <v>0</v>
      </c>
      <c r="J29" s="1">
        <f>VLOOKUP(A29,'Data Cal FY17'!$AF$4:$AM$383,8,FALSE)</f>
        <v>4</v>
      </c>
      <c r="K29" s="1">
        <f t="shared" si="0"/>
        <v>1578</v>
      </c>
      <c r="L29" s="1">
        <f t="shared" si="1"/>
        <v>28035</v>
      </c>
      <c r="M29" s="1">
        <f t="shared" si="2"/>
        <v>0</v>
      </c>
      <c r="N29" s="1">
        <f t="shared" si="3"/>
        <v>0</v>
      </c>
      <c r="O29" s="1">
        <f t="shared" si="4"/>
        <v>0</v>
      </c>
      <c r="P29" s="1">
        <f t="shared" si="5"/>
        <v>102548</v>
      </c>
      <c r="Q29" s="1">
        <f t="shared" si="6"/>
        <v>132161</v>
      </c>
    </row>
    <row r="30" spans="1:17" x14ac:dyDescent="0.25">
      <c r="A30" s="18">
        <v>319</v>
      </c>
      <c r="B30" s="18" t="s">
        <v>32</v>
      </c>
      <c r="C30" s="18" t="s">
        <v>62</v>
      </c>
      <c r="D30" s="4" t="str">
        <f>IFERROR(VLOOKUP(A30,'eschools 16'!$A$2:$G$25,7,FALSE),"NO")</f>
        <v>NO</v>
      </c>
      <c r="E30" s="1">
        <f>VLOOKUP(A30,'Data Cal FY17'!$AF$4:$AH$383,3,FALSE)</f>
        <v>3.99</v>
      </c>
      <c r="F30" s="1">
        <f>VLOOKUP(A30,'Data Cal FY17'!$AF$4:$AI$383,4,FALSE)</f>
        <v>41.65</v>
      </c>
      <c r="G30" s="1">
        <f>VLOOKUP(A30,'Data Cal FY17'!$AF$4:$AJ$383,5,FALSE)</f>
        <v>2</v>
      </c>
      <c r="H30" s="1">
        <f>VLOOKUP(A30,'Data Cal FY17'!$AF$4:$AK$383,6,FALSE)</f>
        <v>0</v>
      </c>
      <c r="I30" s="1">
        <f>VLOOKUP(A30,'Data Cal FY17'!$AF$4:$AL$383,7,FALSE)</f>
        <v>1</v>
      </c>
      <c r="J30" s="1">
        <f>VLOOKUP(A30,'Data Cal FY17'!$AF$4:$AM$383,8,FALSE)</f>
        <v>4</v>
      </c>
      <c r="K30" s="1">
        <f t="shared" si="0"/>
        <v>6296.22</v>
      </c>
      <c r="L30" s="1">
        <f t="shared" si="1"/>
        <v>166808.25</v>
      </c>
      <c r="M30" s="1">
        <f t="shared" si="2"/>
        <v>19244</v>
      </c>
      <c r="N30" s="1">
        <f t="shared" si="3"/>
        <v>0</v>
      </c>
      <c r="O30" s="1">
        <f t="shared" si="4"/>
        <v>17390</v>
      </c>
      <c r="P30" s="1">
        <f t="shared" si="5"/>
        <v>102548</v>
      </c>
      <c r="Q30" s="1">
        <f t="shared" si="6"/>
        <v>312286.46999999997</v>
      </c>
    </row>
    <row r="31" spans="1:17" x14ac:dyDescent="0.25">
      <c r="A31" s="18">
        <v>320</v>
      </c>
      <c r="B31" s="18" t="s">
        <v>49</v>
      </c>
      <c r="C31" s="18" t="s">
        <v>63</v>
      </c>
      <c r="D31" s="4" t="str">
        <f>IFERROR(VLOOKUP(A31,'eschools 16'!$A$2:$G$25,7,FALSE),"NO")</f>
        <v>NO</v>
      </c>
      <c r="E31" s="1">
        <f>VLOOKUP(A31,'Data Cal FY17'!$AF$4:$AH$383,3,FALSE)</f>
        <v>0</v>
      </c>
      <c r="F31" s="1">
        <f>VLOOKUP(A31,'Data Cal FY17'!$AF$4:$AI$383,4,FALSE)</f>
        <v>22.65</v>
      </c>
      <c r="G31" s="1">
        <f>VLOOKUP(A31,'Data Cal FY17'!$AF$4:$AJ$383,5,FALSE)</f>
        <v>1</v>
      </c>
      <c r="H31" s="1">
        <f>VLOOKUP(A31,'Data Cal FY17'!$AF$4:$AK$383,6,FALSE)</f>
        <v>0</v>
      </c>
      <c r="I31" s="1">
        <f>VLOOKUP(A31,'Data Cal FY17'!$AF$4:$AL$383,7,FALSE)</f>
        <v>0</v>
      </c>
      <c r="J31" s="1">
        <f>VLOOKUP(A31,'Data Cal FY17'!$AF$4:$AM$383,8,FALSE)</f>
        <v>1</v>
      </c>
      <c r="K31" s="1">
        <f t="shared" si="0"/>
        <v>0</v>
      </c>
      <c r="L31" s="1">
        <f t="shared" si="1"/>
        <v>90713.25</v>
      </c>
      <c r="M31" s="1">
        <f t="shared" si="2"/>
        <v>9622</v>
      </c>
      <c r="N31" s="1">
        <f t="shared" si="3"/>
        <v>0</v>
      </c>
      <c r="O31" s="1">
        <f t="shared" si="4"/>
        <v>0</v>
      </c>
      <c r="P31" s="1">
        <f t="shared" si="5"/>
        <v>25637</v>
      </c>
      <c r="Q31" s="1">
        <f t="shared" si="6"/>
        <v>125972.25</v>
      </c>
    </row>
    <row r="32" spans="1:17" x14ac:dyDescent="0.25">
      <c r="A32" s="18">
        <v>321</v>
      </c>
      <c r="B32" s="18" t="s">
        <v>32</v>
      </c>
      <c r="C32" s="18" t="s">
        <v>64</v>
      </c>
      <c r="D32" s="4" t="str">
        <f>IFERROR(VLOOKUP(A32,'eschools 16'!$A$2:$G$25,7,FALSE),"NO")</f>
        <v>NO</v>
      </c>
      <c r="E32" s="1">
        <f>VLOOKUP(A32,'Data Cal FY17'!$AF$4:$AH$383,3,FALSE)</f>
        <v>1</v>
      </c>
      <c r="F32" s="1">
        <f>VLOOKUP(A32,'Data Cal FY17'!$AF$4:$AI$383,4,FALSE)</f>
        <v>21.22</v>
      </c>
      <c r="G32" s="1">
        <f>VLOOKUP(A32,'Data Cal FY17'!$AF$4:$AJ$383,5,FALSE)</f>
        <v>1</v>
      </c>
      <c r="H32" s="1">
        <f>VLOOKUP(A32,'Data Cal FY17'!$AF$4:$AK$383,6,FALSE)</f>
        <v>0</v>
      </c>
      <c r="I32" s="1">
        <f>VLOOKUP(A32,'Data Cal FY17'!$AF$4:$AL$383,7,FALSE)</f>
        <v>0</v>
      </c>
      <c r="J32" s="1">
        <f>VLOOKUP(A32,'Data Cal FY17'!$AF$4:$AM$383,8,FALSE)</f>
        <v>0</v>
      </c>
      <c r="K32" s="1">
        <f t="shared" si="0"/>
        <v>1578</v>
      </c>
      <c r="L32" s="1">
        <f t="shared" si="1"/>
        <v>84986.099999999991</v>
      </c>
      <c r="M32" s="1">
        <f t="shared" si="2"/>
        <v>9622</v>
      </c>
      <c r="N32" s="1">
        <f t="shared" si="3"/>
        <v>0</v>
      </c>
      <c r="O32" s="1">
        <f t="shared" si="4"/>
        <v>0</v>
      </c>
      <c r="P32" s="1">
        <f t="shared" si="5"/>
        <v>0</v>
      </c>
      <c r="Q32" s="1">
        <f t="shared" si="6"/>
        <v>96186.099999999991</v>
      </c>
    </row>
    <row r="33" spans="1:17" x14ac:dyDescent="0.25">
      <c r="A33" s="18">
        <v>338</v>
      </c>
      <c r="B33" s="18" t="s">
        <v>22</v>
      </c>
      <c r="C33" s="18" t="s">
        <v>65</v>
      </c>
      <c r="D33" s="4" t="str">
        <f>IFERROR(VLOOKUP(A33,'eschools 16'!$A$2:$G$25,7,FALSE),"NO")</f>
        <v>NO</v>
      </c>
      <c r="E33" s="1">
        <f>VLOOKUP(A33,'Data Cal FY17'!$AF$4:$AH$383,3,FALSE)</f>
        <v>5.25</v>
      </c>
      <c r="F33" s="1">
        <f>VLOOKUP(A33,'Data Cal FY17'!$AF$4:$AI$383,4,FALSE)</f>
        <v>55.32</v>
      </c>
      <c r="G33" s="1">
        <f>VLOOKUP(A33,'Data Cal FY17'!$AF$4:$AJ$383,5,FALSE)</f>
        <v>6.71</v>
      </c>
      <c r="H33" s="1">
        <f>VLOOKUP(A33,'Data Cal FY17'!$AF$4:$AK$383,6,FALSE)</f>
        <v>0</v>
      </c>
      <c r="I33" s="1">
        <f>VLOOKUP(A33,'Data Cal FY17'!$AF$4:$AL$383,7,FALSE)</f>
        <v>0</v>
      </c>
      <c r="J33" s="1">
        <f>VLOOKUP(A33,'Data Cal FY17'!$AF$4:$AM$383,8,FALSE)</f>
        <v>3.99</v>
      </c>
      <c r="K33" s="1">
        <f t="shared" si="0"/>
        <v>8284.5</v>
      </c>
      <c r="L33" s="1">
        <f t="shared" si="1"/>
        <v>221556.6</v>
      </c>
      <c r="M33" s="1">
        <f t="shared" si="2"/>
        <v>64563.62</v>
      </c>
      <c r="N33" s="1">
        <f t="shared" si="3"/>
        <v>0</v>
      </c>
      <c r="O33" s="1">
        <f t="shared" si="4"/>
        <v>0</v>
      </c>
      <c r="P33" s="1">
        <f t="shared" si="5"/>
        <v>102291.63</v>
      </c>
      <c r="Q33" s="1">
        <f t="shared" si="6"/>
        <v>396696.35000000003</v>
      </c>
    </row>
    <row r="34" spans="1:17" x14ac:dyDescent="0.25">
      <c r="A34" s="18">
        <v>360</v>
      </c>
      <c r="B34" s="18" t="s">
        <v>26</v>
      </c>
      <c r="C34" s="18" t="s">
        <v>66</v>
      </c>
      <c r="D34" s="4" t="str">
        <f>IFERROR(VLOOKUP(A34,'eschools 16'!$A$2:$G$25,7,FALSE),"NO")</f>
        <v>NO</v>
      </c>
      <c r="E34" s="1">
        <f>VLOOKUP(A34,'Data Cal FY17'!$AF$4:$AH$383,3,FALSE)</f>
        <v>0</v>
      </c>
      <c r="F34" s="1">
        <f>VLOOKUP(A34,'Data Cal FY17'!$AF$4:$AI$383,4,FALSE)</f>
        <v>3.19</v>
      </c>
      <c r="G34" s="1">
        <f>VLOOKUP(A34,'Data Cal FY17'!$AF$4:$AJ$383,5,FALSE)</f>
        <v>0.86</v>
      </c>
      <c r="H34" s="1">
        <f>VLOOKUP(A34,'Data Cal FY17'!$AF$4:$AK$383,6,FALSE)</f>
        <v>0</v>
      </c>
      <c r="I34" s="1">
        <f>VLOOKUP(A34,'Data Cal FY17'!$AF$4:$AL$383,7,FALSE)</f>
        <v>0.51</v>
      </c>
      <c r="J34" s="1">
        <f>VLOOKUP(A34,'Data Cal FY17'!$AF$4:$AM$383,8,FALSE)</f>
        <v>0</v>
      </c>
      <c r="K34" s="1">
        <f t="shared" si="0"/>
        <v>0</v>
      </c>
      <c r="L34" s="1">
        <f t="shared" si="1"/>
        <v>12775.949999999999</v>
      </c>
      <c r="M34" s="1">
        <f t="shared" si="2"/>
        <v>8274.92</v>
      </c>
      <c r="N34" s="1">
        <f t="shared" si="3"/>
        <v>0</v>
      </c>
      <c r="O34" s="1">
        <f t="shared" si="4"/>
        <v>8868.9</v>
      </c>
      <c r="P34" s="1">
        <f t="shared" si="5"/>
        <v>0</v>
      </c>
      <c r="Q34" s="1">
        <f t="shared" si="6"/>
        <v>29919.769999999997</v>
      </c>
    </row>
    <row r="35" spans="1:17" x14ac:dyDescent="0.25">
      <c r="A35" s="18">
        <v>392</v>
      </c>
      <c r="B35" s="18" t="s">
        <v>67</v>
      </c>
      <c r="C35" s="18" t="s">
        <v>68</v>
      </c>
      <c r="D35" s="4" t="str">
        <f>IFERROR(VLOOKUP(A35,'eschools 16'!$A$2:$G$25,7,FALSE),"NO")</f>
        <v>NO</v>
      </c>
      <c r="E35" s="1">
        <f>VLOOKUP(A35,'Data Cal FY17'!$AF$4:$AH$383,3,FALSE)</f>
        <v>0</v>
      </c>
      <c r="F35" s="1">
        <f>VLOOKUP(A35,'Data Cal FY17'!$AF$4:$AI$383,4,FALSE)</f>
        <v>0</v>
      </c>
      <c r="G35" s="1">
        <f>VLOOKUP(A35,'Data Cal FY17'!$AF$4:$AJ$383,5,FALSE)</f>
        <v>0</v>
      </c>
      <c r="H35" s="1">
        <f>VLOOKUP(A35,'Data Cal FY17'!$AF$4:$AK$383,6,FALSE)</f>
        <v>0</v>
      </c>
      <c r="I35" s="1">
        <f>VLOOKUP(A35,'Data Cal FY17'!$AF$4:$AL$383,7,FALSE)</f>
        <v>0</v>
      </c>
      <c r="J35" s="1">
        <f>VLOOKUP(A35,'Data Cal FY17'!$AF$4:$AM$383,8,FALSE)</f>
        <v>0</v>
      </c>
      <c r="K35" s="1">
        <f t="shared" si="0"/>
        <v>0</v>
      </c>
      <c r="L35" s="1">
        <f t="shared" si="1"/>
        <v>0</v>
      </c>
      <c r="M35" s="1">
        <f t="shared" si="2"/>
        <v>0</v>
      </c>
      <c r="N35" s="1">
        <f t="shared" si="3"/>
        <v>0</v>
      </c>
      <c r="O35" s="1">
        <f t="shared" si="4"/>
        <v>0</v>
      </c>
      <c r="P35" s="1">
        <f t="shared" si="5"/>
        <v>0</v>
      </c>
      <c r="Q35" s="1">
        <f t="shared" si="6"/>
        <v>0</v>
      </c>
    </row>
    <row r="36" spans="1:17" x14ac:dyDescent="0.25">
      <c r="A36" s="18">
        <v>396</v>
      </c>
      <c r="B36" s="18" t="s">
        <v>67</v>
      </c>
      <c r="C36" s="18" t="s">
        <v>69</v>
      </c>
      <c r="D36" s="4" t="str">
        <f>IFERROR(VLOOKUP(A36,'eschools 16'!$A$2:$G$25,7,FALSE),"NO")</f>
        <v>NO</v>
      </c>
      <c r="E36" s="1">
        <f>VLOOKUP(A36,'Data Cal FY17'!$AF$4:$AH$383,3,FALSE)</f>
        <v>0</v>
      </c>
      <c r="F36" s="1">
        <f>VLOOKUP(A36,'Data Cal FY17'!$AF$4:$AI$383,4,FALSE)</f>
        <v>5.19</v>
      </c>
      <c r="G36" s="1">
        <f>VLOOKUP(A36,'Data Cal FY17'!$AF$4:$AJ$383,5,FALSE)</f>
        <v>1.75</v>
      </c>
      <c r="H36" s="1">
        <f>VLOOKUP(A36,'Data Cal FY17'!$AF$4:$AK$383,6,FALSE)</f>
        <v>0</v>
      </c>
      <c r="I36" s="1">
        <f>VLOOKUP(A36,'Data Cal FY17'!$AF$4:$AL$383,7,FALSE)</f>
        <v>1</v>
      </c>
      <c r="J36" s="1">
        <f>VLOOKUP(A36,'Data Cal FY17'!$AF$4:$AM$383,8,FALSE)</f>
        <v>0</v>
      </c>
      <c r="K36" s="1">
        <f t="shared" si="0"/>
        <v>0</v>
      </c>
      <c r="L36" s="1">
        <f t="shared" si="1"/>
        <v>20785.95</v>
      </c>
      <c r="M36" s="1">
        <f t="shared" si="2"/>
        <v>16838.5</v>
      </c>
      <c r="N36" s="1">
        <f t="shared" si="3"/>
        <v>0</v>
      </c>
      <c r="O36" s="1">
        <f t="shared" si="4"/>
        <v>17390</v>
      </c>
      <c r="P36" s="1">
        <f t="shared" si="5"/>
        <v>0</v>
      </c>
      <c r="Q36" s="1">
        <f t="shared" si="6"/>
        <v>55014.45</v>
      </c>
    </row>
    <row r="37" spans="1:17" x14ac:dyDescent="0.25">
      <c r="A37" s="18">
        <v>402</v>
      </c>
      <c r="B37" s="18" t="s">
        <v>70</v>
      </c>
      <c r="C37" s="18" t="s">
        <v>71</v>
      </c>
      <c r="D37" s="4" t="str">
        <f>IFERROR(VLOOKUP(A37,'eschools 16'!$A$2:$G$25,7,FALSE),"NO")</f>
        <v>YES</v>
      </c>
      <c r="E37" s="1">
        <f>VLOOKUP(A37,'Data Cal FY17'!$AF$4:$AH$383,3,FALSE)</f>
        <v>0</v>
      </c>
      <c r="F37" s="1">
        <f>VLOOKUP(A37,'Data Cal FY17'!$AF$4:$AI$383,4,FALSE)</f>
        <v>22.6</v>
      </c>
      <c r="G37" s="1">
        <f>VLOOKUP(A37,'Data Cal FY17'!$AF$4:$AJ$383,5,FALSE)</f>
        <v>3.96</v>
      </c>
      <c r="H37" s="1">
        <f>VLOOKUP(A37,'Data Cal FY17'!$AF$4:$AK$383,6,FALSE)</f>
        <v>0.69</v>
      </c>
      <c r="I37" s="1">
        <f>VLOOKUP(A37,'Data Cal FY17'!$AF$4:$AL$383,7,FALSE)</f>
        <v>0</v>
      </c>
      <c r="J37" s="1">
        <f>VLOOKUP(A37,'Data Cal FY17'!$AF$4:$AM$383,8,FALSE)</f>
        <v>0</v>
      </c>
      <c r="K37" s="1">
        <f t="shared" si="0"/>
        <v>0</v>
      </c>
      <c r="L37" s="1">
        <f t="shared" si="1"/>
        <v>90513</v>
      </c>
      <c r="M37" s="1">
        <f t="shared" si="2"/>
        <v>38103.120000000003</v>
      </c>
      <c r="N37" s="1">
        <f t="shared" si="3"/>
        <v>8860.2899999999991</v>
      </c>
      <c r="O37" s="1">
        <f t="shared" si="4"/>
        <v>0</v>
      </c>
      <c r="P37" s="1">
        <f t="shared" si="5"/>
        <v>0</v>
      </c>
      <c r="Q37" s="1">
        <f t="shared" si="6"/>
        <v>137476.41</v>
      </c>
    </row>
    <row r="38" spans="1:17" x14ac:dyDescent="0.25">
      <c r="A38" s="18">
        <v>417</v>
      </c>
      <c r="B38" s="18" t="s">
        <v>72</v>
      </c>
      <c r="C38" s="18" t="s">
        <v>73</v>
      </c>
      <c r="D38" s="4" t="str">
        <f>IFERROR(VLOOKUP(A38,'eschools 16'!$A$2:$G$25,7,FALSE),"NO")</f>
        <v>YES</v>
      </c>
      <c r="E38" s="1">
        <f>VLOOKUP(A38,'Data Cal FY17'!$AF$4:$AH$383,3,FALSE)</f>
        <v>7.8600000000000012</v>
      </c>
      <c r="F38" s="1">
        <f>VLOOKUP(A38,'Data Cal FY17'!$AF$4:$AI$383,4,FALSE)</f>
        <v>136.98999999999998</v>
      </c>
      <c r="G38" s="1">
        <f>VLOOKUP(A38,'Data Cal FY17'!$AF$4:$AJ$383,5,FALSE)</f>
        <v>9.5300000000000011</v>
      </c>
      <c r="H38" s="1">
        <f>VLOOKUP(A38,'Data Cal FY17'!$AF$4:$AK$383,6,FALSE)</f>
        <v>0</v>
      </c>
      <c r="I38" s="1">
        <f>VLOOKUP(A38,'Data Cal FY17'!$AF$4:$AL$383,7,FALSE)</f>
        <v>12.3</v>
      </c>
      <c r="J38" s="1">
        <f>VLOOKUP(A38,'Data Cal FY17'!$AF$4:$AM$383,8,FALSE)</f>
        <v>18.049999999999997</v>
      </c>
      <c r="K38" s="1">
        <f t="shared" si="0"/>
        <v>12403.080000000002</v>
      </c>
      <c r="L38" s="1">
        <f t="shared" si="1"/>
        <v>548644.94999999995</v>
      </c>
      <c r="M38" s="1">
        <f t="shared" si="2"/>
        <v>91697.660000000018</v>
      </c>
      <c r="N38" s="1">
        <f t="shared" si="3"/>
        <v>0</v>
      </c>
      <c r="O38" s="1">
        <f t="shared" si="4"/>
        <v>213897</v>
      </c>
      <c r="P38" s="1">
        <f t="shared" si="5"/>
        <v>462747.84999999992</v>
      </c>
      <c r="Q38" s="1">
        <f t="shared" si="6"/>
        <v>1329390.5399999998</v>
      </c>
    </row>
    <row r="39" spans="1:17" x14ac:dyDescent="0.25">
      <c r="A39" s="18">
        <v>420</v>
      </c>
      <c r="B39" s="18" t="s">
        <v>33</v>
      </c>
      <c r="C39" s="18" t="s">
        <v>74</v>
      </c>
      <c r="D39" s="4" t="str">
        <f>IFERROR(VLOOKUP(A39,'eschools 16'!$A$2:$G$25,7,FALSE),"NO")</f>
        <v>NO</v>
      </c>
      <c r="E39" s="1">
        <f>VLOOKUP(A39,'Data Cal FY17'!$AF$4:$AH$383,3,FALSE)</f>
        <v>7.43</v>
      </c>
      <c r="F39" s="1">
        <f>VLOOKUP(A39,'Data Cal FY17'!$AF$4:$AI$383,4,FALSE)</f>
        <v>17.64</v>
      </c>
      <c r="G39" s="1">
        <f>VLOOKUP(A39,'Data Cal FY17'!$AF$4:$AJ$383,5,FALSE)</f>
        <v>0</v>
      </c>
      <c r="H39" s="1">
        <f>VLOOKUP(A39,'Data Cal FY17'!$AF$4:$AK$383,6,FALSE)</f>
        <v>0</v>
      </c>
      <c r="I39" s="1">
        <f>VLOOKUP(A39,'Data Cal FY17'!$AF$4:$AL$383,7,FALSE)</f>
        <v>1.46</v>
      </c>
      <c r="J39" s="1">
        <f>VLOOKUP(A39,'Data Cal FY17'!$AF$4:$AM$383,8,FALSE)</f>
        <v>0</v>
      </c>
      <c r="K39" s="1">
        <f t="shared" si="0"/>
        <v>11724.539999999999</v>
      </c>
      <c r="L39" s="1">
        <f t="shared" si="1"/>
        <v>70648.2</v>
      </c>
      <c r="M39" s="1">
        <f t="shared" si="2"/>
        <v>0</v>
      </c>
      <c r="N39" s="1">
        <f t="shared" si="3"/>
        <v>0</v>
      </c>
      <c r="O39" s="1">
        <f t="shared" si="4"/>
        <v>25389.399999999998</v>
      </c>
      <c r="P39" s="1">
        <f t="shared" si="5"/>
        <v>0</v>
      </c>
      <c r="Q39" s="1">
        <f t="shared" si="6"/>
        <v>107762.13999999998</v>
      </c>
    </row>
    <row r="40" spans="1:17" x14ac:dyDescent="0.25">
      <c r="A40" s="18">
        <v>509</v>
      </c>
      <c r="B40" s="18" t="s">
        <v>33</v>
      </c>
      <c r="C40" s="18" t="s">
        <v>76</v>
      </c>
      <c r="D40" s="4" t="str">
        <f>IFERROR(VLOOKUP(A40,'eschools 16'!$A$2:$G$25,7,FALSE),"NO")</f>
        <v>NO</v>
      </c>
      <c r="E40" s="1">
        <f>VLOOKUP(A40,'Data Cal FY17'!$AF$4:$AH$383,3,FALSE)</f>
        <v>3.66</v>
      </c>
      <c r="F40" s="1">
        <f>VLOOKUP(A40,'Data Cal FY17'!$AF$4:$AI$383,4,FALSE)</f>
        <v>41.92</v>
      </c>
      <c r="G40" s="1">
        <f>VLOOKUP(A40,'Data Cal FY17'!$AF$4:$AJ$383,5,FALSE)</f>
        <v>0.28999999999999998</v>
      </c>
      <c r="H40" s="1">
        <f>VLOOKUP(A40,'Data Cal FY17'!$AF$4:$AK$383,6,FALSE)</f>
        <v>0</v>
      </c>
      <c r="I40" s="1">
        <f>VLOOKUP(A40,'Data Cal FY17'!$AF$4:$AL$383,7,FALSE)</f>
        <v>0</v>
      </c>
      <c r="J40" s="1">
        <f>VLOOKUP(A40,'Data Cal FY17'!$AF$4:$AM$383,8,FALSE)</f>
        <v>0</v>
      </c>
      <c r="K40" s="1">
        <f t="shared" si="0"/>
        <v>5775.4800000000005</v>
      </c>
      <c r="L40" s="1">
        <f t="shared" si="1"/>
        <v>167889.6</v>
      </c>
      <c r="M40" s="1">
        <f t="shared" si="2"/>
        <v>2790.3799999999997</v>
      </c>
      <c r="N40" s="1">
        <f t="shared" si="3"/>
        <v>0</v>
      </c>
      <c r="O40" s="1">
        <f t="shared" si="4"/>
        <v>0</v>
      </c>
      <c r="P40" s="1">
        <f t="shared" si="5"/>
        <v>0</v>
      </c>
      <c r="Q40" s="1">
        <f t="shared" si="6"/>
        <v>176455.46000000002</v>
      </c>
    </row>
    <row r="41" spans="1:17" x14ac:dyDescent="0.25">
      <c r="A41" s="18">
        <v>510</v>
      </c>
      <c r="B41" s="18" t="s">
        <v>77</v>
      </c>
      <c r="C41" s="18" t="s">
        <v>78</v>
      </c>
      <c r="D41" s="4" t="str">
        <f>IFERROR(VLOOKUP(A41,'eschools 16'!$A$2:$G$25,7,FALSE),"NO")</f>
        <v>NO</v>
      </c>
      <c r="E41" s="1">
        <f>VLOOKUP(A41,'Data Cal FY17'!$AF$4:$AH$383,3,FALSE)</f>
        <v>6.38</v>
      </c>
      <c r="F41" s="1">
        <f>VLOOKUP(A41,'Data Cal FY17'!$AF$4:$AI$383,4,FALSE)</f>
        <v>48.4</v>
      </c>
      <c r="G41" s="1">
        <f>VLOOKUP(A41,'Data Cal FY17'!$AF$4:$AJ$383,5,FALSE)</f>
        <v>2.38</v>
      </c>
      <c r="H41" s="1">
        <f>VLOOKUP(A41,'Data Cal FY17'!$AF$4:$AK$383,6,FALSE)</f>
        <v>1</v>
      </c>
      <c r="I41" s="1">
        <f>VLOOKUP(A41,'Data Cal FY17'!$AF$4:$AL$383,7,FALSE)</f>
        <v>0</v>
      </c>
      <c r="J41" s="1">
        <f>VLOOKUP(A41,'Data Cal FY17'!$AF$4:$AM$383,8,FALSE)</f>
        <v>0</v>
      </c>
      <c r="K41" s="1">
        <f t="shared" si="0"/>
        <v>10067.64</v>
      </c>
      <c r="L41" s="1">
        <f t="shared" si="1"/>
        <v>193842</v>
      </c>
      <c r="M41" s="1">
        <f t="shared" si="2"/>
        <v>22900.36</v>
      </c>
      <c r="N41" s="1">
        <f t="shared" si="3"/>
        <v>12841</v>
      </c>
      <c r="O41" s="1">
        <f t="shared" si="4"/>
        <v>0</v>
      </c>
      <c r="P41" s="1">
        <f t="shared" si="5"/>
        <v>0</v>
      </c>
      <c r="Q41" s="1">
        <f t="shared" si="6"/>
        <v>239651</v>
      </c>
    </row>
    <row r="42" spans="1:17" x14ac:dyDescent="0.25">
      <c r="A42" s="18">
        <v>511</v>
      </c>
      <c r="B42" s="18" t="s">
        <v>33</v>
      </c>
      <c r="C42" s="18" t="s">
        <v>79</v>
      </c>
      <c r="D42" s="4" t="str">
        <f>IFERROR(VLOOKUP(A42,'eschools 16'!$A$2:$G$25,7,FALSE),"NO")</f>
        <v>NO</v>
      </c>
      <c r="E42" s="1">
        <f>VLOOKUP(A42,'Data Cal FY17'!$AF$4:$AH$383,3,FALSE)</f>
        <v>1.69</v>
      </c>
      <c r="F42" s="1">
        <f>VLOOKUP(A42,'Data Cal FY17'!$AF$4:$AI$383,4,FALSE)</f>
        <v>37.96</v>
      </c>
      <c r="G42" s="1">
        <f>VLOOKUP(A42,'Data Cal FY17'!$AF$4:$AJ$383,5,FALSE)</f>
        <v>1</v>
      </c>
      <c r="H42" s="1">
        <f>VLOOKUP(A42,'Data Cal FY17'!$AF$4:$AK$383,6,FALSE)</f>
        <v>0</v>
      </c>
      <c r="I42" s="1">
        <f>VLOOKUP(A42,'Data Cal FY17'!$AF$4:$AL$383,7,FALSE)</f>
        <v>0.39</v>
      </c>
      <c r="J42" s="1">
        <f>VLOOKUP(A42,'Data Cal FY17'!$AF$4:$AM$383,8,FALSE)</f>
        <v>0</v>
      </c>
      <c r="K42" s="1">
        <f t="shared" si="0"/>
        <v>2666.8199999999997</v>
      </c>
      <c r="L42" s="1">
        <f t="shared" si="1"/>
        <v>152029.80000000002</v>
      </c>
      <c r="M42" s="1">
        <f t="shared" si="2"/>
        <v>9622</v>
      </c>
      <c r="N42" s="1">
        <f t="shared" si="3"/>
        <v>0</v>
      </c>
      <c r="O42" s="1">
        <f t="shared" si="4"/>
        <v>6782.1</v>
      </c>
      <c r="P42" s="1">
        <f t="shared" si="5"/>
        <v>0</v>
      </c>
      <c r="Q42" s="1">
        <f t="shared" si="6"/>
        <v>171100.72000000003</v>
      </c>
    </row>
    <row r="43" spans="1:17" x14ac:dyDescent="0.25">
      <c r="A43" s="18">
        <v>525</v>
      </c>
      <c r="B43" s="18" t="s">
        <v>47</v>
      </c>
      <c r="C43" s="18" t="s">
        <v>387</v>
      </c>
      <c r="D43" s="4" t="str">
        <f>IFERROR(VLOOKUP(A43,'eschools 16'!$A$2:$G$25,7,FALSE),"NO")</f>
        <v>NO</v>
      </c>
      <c r="E43" s="1">
        <f>VLOOKUP(A43,'Data Cal FY17'!$AF$4:$AH$383,3,FALSE)</f>
        <v>0</v>
      </c>
      <c r="F43" s="1">
        <f>VLOOKUP(A43,'Data Cal FY17'!$AF$4:$AI$383,4,FALSE)</f>
        <v>23.340000000000003</v>
      </c>
      <c r="G43" s="1">
        <f>VLOOKUP(A43,'Data Cal FY17'!$AF$4:$AJ$383,5,FALSE)</f>
        <v>4.9000000000000004</v>
      </c>
      <c r="H43" s="1">
        <f>VLOOKUP(A43,'Data Cal FY17'!$AF$4:$AK$383,6,FALSE)</f>
        <v>0</v>
      </c>
      <c r="I43" s="1">
        <f>VLOOKUP(A43,'Data Cal FY17'!$AF$4:$AL$383,7,FALSE)</f>
        <v>0</v>
      </c>
      <c r="J43" s="1">
        <f>VLOOKUP(A43,'Data Cal FY17'!$AF$4:$AM$383,8,FALSE)</f>
        <v>0</v>
      </c>
      <c r="K43" s="1">
        <f t="shared" si="0"/>
        <v>0</v>
      </c>
      <c r="L43" s="1">
        <f t="shared" si="1"/>
        <v>93476.700000000012</v>
      </c>
      <c r="M43" s="1">
        <f t="shared" si="2"/>
        <v>47147.8</v>
      </c>
      <c r="N43" s="1">
        <f t="shared" si="3"/>
        <v>0</v>
      </c>
      <c r="O43" s="1">
        <f t="shared" si="4"/>
        <v>0</v>
      </c>
      <c r="P43" s="1">
        <f t="shared" si="5"/>
        <v>0</v>
      </c>
      <c r="Q43" s="1">
        <f t="shared" si="6"/>
        <v>140624.5</v>
      </c>
    </row>
    <row r="44" spans="1:17" x14ac:dyDescent="0.25">
      <c r="A44" s="18">
        <v>527</v>
      </c>
      <c r="B44" s="18" t="s">
        <v>32</v>
      </c>
      <c r="C44" s="18" t="s">
        <v>80</v>
      </c>
      <c r="D44" s="4" t="str">
        <f>IFERROR(VLOOKUP(A44,'eschools 16'!$A$2:$G$25,7,FALSE),"NO")</f>
        <v>NO</v>
      </c>
      <c r="E44" s="1">
        <f>VLOOKUP(A44,'Data Cal FY17'!$AF$4:$AH$383,3,FALSE)</f>
        <v>0</v>
      </c>
      <c r="F44" s="1">
        <f>VLOOKUP(A44,'Data Cal FY17'!$AF$4:$AI$383,4,FALSE)</f>
        <v>28.15</v>
      </c>
      <c r="G44" s="1">
        <f>VLOOKUP(A44,'Data Cal FY17'!$AF$4:$AJ$383,5,FALSE)</f>
        <v>3.89</v>
      </c>
      <c r="H44" s="1">
        <f>VLOOKUP(A44,'Data Cal FY17'!$AF$4:$AK$383,6,FALSE)</f>
        <v>0</v>
      </c>
      <c r="I44" s="1">
        <f>VLOOKUP(A44,'Data Cal FY17'!$AF$4:$AL$383,7,FALSE)</f>
        <v>0</v>
      </c>
      <c r="J44" s="1">
        <f>VLOOKUP(A44,'Data Cal FY17'!$AF$4:$AM$383,8,FALSE)</f>
        <v>0</v>
      </c>
      <c r="K44" s="1">
        <f t="shared" si="0"/>
        <v>0</v>
      </c>
      <c r="L44" s="1">
        <f t="shared" si="1"/>
        <v>112740.75</v>
      </c>
      <c r="M44" s="1">
        <f t="shared" si="2"/>
        <v>37429.58</v>
      </c>
      <c r="N44" s="1">
        <f t="shared" si="3"/>
        <v>0</v>
      </c>
      <c r="O44" s="1">
        <f t="shared" si="4"/>
        <v>0</v>
      </c>
      <c r="P44" s="1">
        <f t="shared" si="5"/>
        <v>0</v>
      </c>
      <c r="Q44" s="1">
        <f t="shared" si="6"/>
        <v>150170.33000000002</v>
      </c>
    </row>
    <row r="45" spans="1:17" x14ac:dyDescent="0.25">
      <c r="A45" s="18">
        <v>534</v>
      </c>
      <c r="B45" s="18" t="s">
        <v>32</v>
      </c>
      <c r="C45" s="18" t="s">
        <v>81</v>
      </c>
      <c r="D45" s="4" t="str">
        <f>IFERROR(VLOOKUP(A45,'eschools 16'!$A$2:$G$25,7,FALSE),"NO")</f>
        <v>NO</v>
      </c>
      <c r="E45" s="1">
        <f>VLOOKUP(A45,'Data Cal FY17'!$AF$4:$AH$383,3,FALSE)</f>
        <v>0.49</v>
      </c>
      <c r="F45" s="1">
        <f>VLOOKUP(A45,'Data Cal FY17'!$AF$4:$AI$383,4,FALSE)</f>
        <v>20.52</v>
      </c>
      <c r="G45" s="1">
        <f>VLOOKUP(A45,'Data Cal FY17'!$AF$4:$AJ$383,5,FALSE)</f>
        <v>0</v>
      </c>
      <c r="H45" s="1">
        <f>VLOOKUP(A45,'Data Cal FY17'!$AF$4:$AK$383,6,FALSE)</f>
        <v>0</v>
      </c>
      <c r="I45" s="1">
        <f>VLOOKUP(A45,'Data Cal FY17'!$AF$4:$AL$383,7,FALSE)</f>
        <v>0</v>
      </c>
      <c r="J45" s="1">
        <f>VLOOKUP(A45,'Data Cal FY17'!$AF$4:$AM$383,8,FALSE)</f>
        <v>0</v>
      </c>
      <c r="K45" s="1">
        <f t="shared" si="0"/>
        <v>773.22</v>
      </c>
      <c r="L45" s="1">
        <f t="shared" si="1"/>
        <v>82182.599999999991</v>
      </c>
      <c r="M45" s="1">
        <f t="shared" si="2"/>
        <v>0</v>
      </c>
      <c r="N45" s="1">
        <f t="shared" si="3"/>
        <v>0</v>
      </c>
      <c r="O45" s="1">
        <f t="shared" si="4"/>
        <v>0</v>
      </c>
      <c r="P45" s="1">
        <f t="shared" si="5"/>
        <v>0</v>
      </c>
      <c r="Q45" s="1">
        <f t="shared" si="6"/>
        <v>82955.819999999992</v>
      </c>
    </row>
    <row r="46" spans="1:17" x14ac:dyDescent="0.25">
      <c r="A46" s="18">
        <v>541</v>
      </c>
      <c r="B46" s="18" t="s">
        <v>32</v>
      </c>
      <c r="C46" s="18" t="s">
        <v>82</v>
      </c>
      <c r="D46" s="4" t="str">
        <f>IFERROR(VLOOKUP(A46,'eschools 16'!$A$2:$G$25,7,FALSE),"NO")</f>
        <v>NO</v>
      </c>
      <c r="E46" s="1">
        <f>VLOOKUP(A46,'Data Cal FY17'!$AF$4:$AH$383,3,FALSE)</f>
        <v>0</v>
      </c>
      <c r="F46" s="1">
        <f>VLOOKUP(A46,'Data Cal FY17'!$AF$4:$AI$383,4,FALSE)</f>
        <v>0</v>
      </c>
      <c r="G46" s="1">
        <f>VLOOKUP(A46,'Data Cal FY17'!$AF$4:$AJ$383,5,FALSE)</f>
        <v>0</v>
      </c>
      <c r="H46" s="1">
        <f>VLOOKUP(A46,'Data Cal FY17'!$AF$4:$AK$383,6,FALSE)</f>
        <v>0</v>
      </c>
      <c r="I46" s="1">
        <f>VLOOKUP(A46,'Data Cal FY17'!$AF$4:$AL$383,7,FALSE)</f>
        <v>12.899999999999999</v>
      </c>
      <c r="J46" s="1">
        <f>VLOOKUP(A46,'Data Cal FY17'!$AF$4:$AM$383,8,FALSE)</f>
        <v>14.25</v>
      </c>
      <c r="K46" s="1">
        <f t="shared" si="0"/>
        <v>0</v>
      </c>
      <c r="L46" s="1">
        <f t="shared" si="1"/>
        <v>0</v>
      </c>
      <c r="M46" s="1">
        <f t="shared" si="2"/>
        <v>0</v>
      </c>
      <c r="N46" s="1">
        <f t="shared" si="3"/>
        <v>0</v>
      </c>
      <c r="O46" s="1">
        <f t="shared" si="4"/>
        <v>224330.99999999997</v>
      </c>
      <c r="P46" s="1">
        <f t="shared" si="5"/>
        <v>365327.25</v>
      </c>
      <c r="Q46" s="1">
        <f t="shared" si="6"/>
        <v>589658.25</v>
      </c>
    </row>
    <row r="47" spans="1:17" x14ac:dyDescent="0.25">
      <c r="A47" s="18">
        <v>543</v>
      </c>
      <c r="B47" s="18" t="s">
        <v>32</v>
      </c>
      <c r="C47" s="18" t="s">
        <v>83</v>
      </c>
      <c r="D47" s="4" t="str">
        <f>IFERROR(VLOOKUP(A47,'eschools 16'!$A$2:$G$25,7,FALSE),"NO")</f>
        <v>NO</v>
      </c>
      <c r="E47" s="1">
        <f>VLOOKUP(A47,'Data Cal FY17'!$AF$4:$AH$383,3,FALSE)</f>
        <v>0</v>
      </c>
      <c r="F47" s="1">
        <f>VLOOKUP(A47,'Data Cal FY17'!$AF$4:$AI$383,4,FALSE)</f>
        <v>0</v>
      </c>
      <c r="G47" s="1">
        <f>VLOOKUP(A47,'Data Cal FY17'!$AF$4:$AJ$383,5,FALSE)</f>
        <v>0</v>
      </c>
      <c r="H47" s="1">
        <f>VLOOKUP(A47,'Data Cal FY17'!$AF$4:$AK$383,6,FALSE)</f>
        <v>0</v>
      </c>
      <c r="I47" s="1">
        <f>VLOOKUP(A47,'Data Cal FY17'!$AF$4:$AL$383,7,FALSE)</f>
        <v>0</v>
      </c>
      <c r="J47" s="1">
        <f>VLOOKUP(A47,'Data Cal FY17'!$AF$4:$AM$383,8,FALSE)</f>
        <v>0</v>
      </c>
      <c r="K47" s="1">
        <f t="shared" si="0"/>
        <v>0</v>
      </c>
      <c r="L47" s="1">
        <f t="shared" si="1"/>
        <v>0</v>
      </c>
      <c r="M47" s="1">
        <f t="shared" si="2"/>
        <v>0</v>
      </c>
      <c r="N47" s="1">
        <f t="shared" si="3"/>
        <v>0</v>
      </c>
      <c r="O47" s="1">
        <f t="shared" si="4"/>
        <v>0</v>
      </c>
      <c r="P47" s="1">
        <f t="shared" si="5"/>
        <v>0</v>
      </c>
      <c r="Q47" s="1">
        <f t="shared" si="6"/>
        <v>0</v>
      </c>
    </row>
    <row r="48" spans="1:17" x14ac:dyDescent="0.25">
      <c r="A48" s="18">
        <v>546</v>
      </c>
      <c r="B48" s="18" t="s">
        <v>22</v>
      </c>
      <c r="C48" s="18" t="s">
        <v>84</v>
      </c>
      <c r="D48" s="4" t="str">
        <f>IFERROR(VLOOKUP(A48,'eschools 16'!$A$2:$G$25,7,FALSE),"NO")</f>
        <v>NO</v>
      </c>
      <c r="E48" s="1">
        <f>VLOOKUP(A48,'Data Cal FY17'!$AF$4:$AH$383,3,FALSE)</f>
        <v>0</v>
      </c>
      <c r="F48" s="1">
        <f>VLOOKUP(A48,'Data Cal FY17'!$AF$4:$AI$383,4,FALSE)</f>
        <v>0</v>
      </c>
      <c r="G48" s="1">
        <f>VLOOKUP(A48,'Data Cal FY17'!$AF$4:$AJ$383,5,FALSE)</f>
        <v>0</v>
      </c>
      <c r="H48" s="1">
        <f>VLOOKUP(A48,'Data Cal FY17'!$AF$4:$AK$383,6,FALSE)</f>
        <v>0</v>
      </c>
      <c r="I48" s="1">
        <f>VLOOKUP(A48,'Data Cal FY17'!$AF$4:$AL$383,7,FALSE)</f>
        <v>0</v>
      </c>
      <c r="J48" s="1">
        <f>VLOOKUP(A48,'Data Cal FY17'!$AF$4:$AM$383,8,FALSE)</f>
        <v>0</v>
      </c>
      <c r="K48" s="1">
        <f t="shared" si="0"/>
        <v>0</v>
      </c>
      <c r="L48" s="1">
        <f t="shared" si="1"/>
        <v>0</v>
      </c>
      <c r="M48" s="1">
        <f t="shared" si="2"/>
        <v>0</v>
      </c>
      <c r="N48" s="1">
        <f t="shared" si="3"/>
        <v>0</v>
      </c>
      <c r="O48" s="1">
        <f t="shared" si="4"/>
        <v>0</v>
      </c>
      <c r="P48" s="1">
        <f t="shared" si="5"/>
        <v>0</v>
      </c>
      <c r="Q48" s="1">
        <f t="shared" si="6"/>
        <v>0</v>
      </c>
    </row>
    <row r="49" spans="1:17" x14ac:dyDescent="0.25">
      <c r="A49" s="18">
        <v>553</v>
      </c>
      <c r="B49" s="18" t="s">
        <v>33</v>
      </c>
      <c r="C49" s="18" t="s">
        <v>85</v>
      </c>
      <c r="D49" s="4" t="str">
        <f>IFERROR(VLOOKUP(A49,'eschools 16'!$A$2:$G$25,7,FALSE),"NO")</f>
        <v>NO</v>
      </c>
      <c r="E49" s="1">
        <f>VLOOKUP(A49,'Data Cal FY17'!$AF$4:$AH$383,3,FALSE)</f>
        <v>5.27</v>
      </c>
      <c r="F49" s="1">
        <f>VLOOKUP(A49,'Data Cal FY17'!$AF$4:$AI$383,4,FALSE)</f>
        <v>7.35</v>
      </c>
      <c r="G49" s="1">
        <f>VLOOKUP(A49,'Data Cal FY17'!$AF$4:$AJ$383,5,FALSE)</f>
        <v>0</v>
      </c>
      <c r="H49" s="1">
        <f>VLOOKUP(A49,'Data Cal FY17'!$AF$4:$AK$383,6,FALSE)</f>
        <v>0</v>
      </c>
      <c r="I49" s="1">
        <f>VLOOKUP(A49,'Data Cal FY17'!$AF$4:$AL$383,7,FALSE)</f>
        <v>0</v>
      </c>
      <c r="J49" s="1">
        <f>VLOOKUP(A49,'Data Cal FY17'!$AF$4:$AM$383,8,FALSE)</f>
        <v>0</v>
      </c>
      <c r="K49" s="1">
        <f t="shared" si="0"/>
        <v>8316.06</v>
      </c>
      <c r="L49" s="1">
        <f t="shared" si="1"/>
        <v>29436.75</v>
      </c>
      <c r="M49" s="1">
        <f t="shared" si="2"/>
        <v>0</v>
      </c>
      <c r="N49" s="1">
        <f t="shared" si="3"/>
        <v>0</v>
      </c>
      <c r="O49" s="1">
        <f t="shared" si="4"/>
        <v>0</v>
      </c>
      <c r="P49" s="1">
        <f t="shared" si="5"/>
        <v>0</v>
      </c>
      <c r="Q49" s="1">
        <f t="shared" si="6"/>
        <v>37752.81</v>
      </c>
    </row>
    <row r="50" spans="1:17" x14ac:dyDescent="0.25">
      <c r="A50" s="18">
        <v>556</v>
      </c>
      <c r="B50" s="18" t="s">
        <v>33</v>
      </c>
      <c r="C50" s="18" t="s">
        <v>86</v>
      </c>
      <c r="D50" s="4" t="str">
        <f>IFERROR(VLOOKUP(A50,'eschools 16'!$A$2:$G$25,7,FALSE),"NO")</f>
        <v>NO</v>
      </c>
      <c r="E50" s="1">
        <f>VLOOKUP(A50,'Data Cal FY17'!$AF$4:$AH$383,3,FALSE)</f>
        <v>4.9800000000000004</v>
      </c>
      <c r="F50" s="1">
        <f>VLOOKUP(A50,'Data Cal FY17'!$AF$4:$AI$383,4,FALSE)</f>
        <v>72.06</v>
      </c>
      <c r="G50" s="1">
        <f>VLOOKUP(A50,'Data Cal FY17'!$AF$4:$AJ$383,5,FALSE)</f>
        <v>5.17</v>
      </c>
      <c r="H50" s="1">
        <f>VLOOKUP(A50,'Data Cal FY17'!$AF$4:$AK$383,6,FALSE)</f>
        <v>1.58</v>
      </c>
      <c r="I50" s="1">
        <f>VLOOKUP(A50,'Data Cal FY17'!$AF$4:$AL$383,7,FALSE)</f>
        <v>0.22</v>
      </c>
      <c r="J50" s="1">
        <f>VLOOKUP(A50,'Data Cal FY17'!$AF$4:$AM$383,8,FALSE)</f>
        <v>1.93</v>
      </c>
      <c r="K50" s="1">
        <f t="shared" si="0"/>
        <v>7858.4400000000005</v>
      </c>
      <c r="L50" s="1">
        <f t="shared" si="1"/>
        <v>288600.3</v>
      </c>
      <c r="M50" s="1">
        <f t="shared" si="2"/>
        <v>49745.74</v>
      </c>
      <c r="N50" s="1">
        <f t="shared" si="3"/>
        <v>20288.780000000002</v>
      </c>
      <c r="O50" s="1">
        <f t="shared" si="4"/>
        <v>3825.8</v>
      </c>
      <c r="P50" s="1">
        <f t="shared" si="5"/>
        <v>49479.409999999996</v>
      </c>
      <c r="Q50" s="1">
        <f t="shared" si="6"/>
        <v>419798.47</v>
      </c>
    </row>
    <row r="51" spans="1:17" x14ac:dyDescent="0.25">
      <c r="A51" s="18">
        <v>557</v>
      </c>
      <c r="B51" s="18" t="s">
        <v>33</v>
      </c>
      <c r="C51" s="18" t="s">
        <v>87</v>
      </c>
      <c r="D51" s="4" t="str">
        <f>IFERROR(VLOOKUP(A51,'eschools 16'!$A$2:$G$25,7,FALSE),"NO")</f>
        <v>NO</v>
      </c>
      <c r="E51" s="1">
        <f>VLOOKUP(A51,'Data Cal FY17'!$AF$4:$AH$383,3,FALSE)</f>
        <v>3.96</v>
      </c>
      <c r="F51" s="1">
        <f>VLOOKUP(A51,'Data Cal FY17'!$AF$4:$AI$383,4,FALSE)</f>
        <v>35.489999999999995</v>
      </c>
      <c r="G51" s="1">
        <f>VLOOKUP(A51,'Data Cal FY17'!$AF$4:$AJ$383,5,FALSE)</f>
        <v>0.54</v>
      </c>
      <c r="H51" s="1">
        <f>VLOOKUP(A51,'Data Cal FY17'!$AF$4:$AK$383,6,FALSE)</f>
        <v>0</v>
      </c>
      <c r="I51" s="1">
        <f>VLOOKUP(A51,'Data Cal FY17'!$AF$4:$AL$383,7,FALSE)</f>
        <v>0</v>
      </c>
      <c r="J51" s="1">
        <f>VLOOKUP(A51,'Data Cal FY17'!$AF$4:$AM$383,8,FALSE)</f>
        <v>0.57999999999999996</v>
      </c>
      <c r="K51" s="1">
        <f t="shared" si="0"/>
        <v>6248.88</v>
      </c>
      <c r="L51" s="1">
        <f t="shared" si="1"/>
        <v>142137.44999999998</v>
      </c>
      <c r="M51" s="1">
        <f t="shared" si="2"/>
        <v>5195.88</v>
      </c>
      <c r="N51" s="1">
        <f t="shared" si="3"/>
        <v>0</v>
      </c>
      <c r="O51" s="1">
        <f t="shared" si="4"/>
        <v>0</v>
      </c>
      <c r="P51" s="1">
        <f t="shared" si="5"/>
        <v>14869.46</v>
      </c>
      <c r="Q51" s="1">
        <f t="shared" si="6"/>
        <v>168451.66999999998</v>
      </c>
    </row>
    <row r="52" spans="1:17" x14ac:dyDescent="0.25">
      <c r="A52" s="18">
        <v>558</v>
      </c>
      <c r="B52" s="18" t="s">
        <v>33</v>
      </c>
      <c r="C52" s="18" t="s">
        <v>88</v>
      </c>
      <c r="D52" s="4" t="str">
        <f>IFERROR(VLOOKUP(A52,'eschools 16'!$A$2:$G$25,7,FALSE),"NO")</f>
        <v>NO</v>
      </c>
      <c r="E52" s="1">
        <f>VLOOKUP(A52,'Data Cal FY17'!$AF$4:$AH$383,3,FALSE)</f>
        <v>9.4</v>
      </c>
      <c r="F52" s="1">
        <f>VLOOKUP(A52,'Data Cal FY17'!$AF$4:$AI$383,4,FALSE)</f>
        <v>1</v>
      </c>
      <c r="G52" s="1">
        <f>VLOOKUP(A52,'Data Cal FY17'!$AF$4:$AJ$383,5,FALSE)</f>
        <v>0</v>
      </c>
      <c r="H52" s="1">
        <f>VLOOKUP(A52,'Data Cal FY17'!$AF$4:$AK$383,6,FALSE)</f>
        <v>0</v>
      </c>
      <c r="I52" s="1">
        <f>VLOOKUP(A52,'Data Cal FY17'!$AF$4:$AL$383,7,FALSE)</f>
        <v>0</v>
      </c>
      <c r="J52" s="1">
        <f>VLOOKUP(A52,'Data Cal FY17'!$AF$4:$AM$383,8,FALSE)</f>
        <v>0</v>
      </c>
      <c r="K52" s="1">
        <f t="shared" si="0"/>
        <v>14833.2</v>
      </c>
      <c r="L52" s="1">
        <f t="shared" si="1"/>
        <v>4005</v>
      </c>
      <c r="M52" s="1">
        <f t="shared" si="2"/>
        <v>0</v>
      </c>
      <c r="N52" s="1">
        <f t="shared" si="3"/>
        <v>0</v>
      </c>
      <c r="O52" s="1">
        <f t="shared" si="4"/>
        <v>0</v>
      </c>
      <c r="P52" s="1">
        <f t="shared" si="5"/>
        <v>0</v>
      </c>
      <c r="Q52" s="1">
        <f t="shared" si="6"/>
        <v>18838.2</v>
      </c>
    </row>
    <row r="53" spans="1:17" x14ac:dyDescent="0.25">
      <c r="A53" s="18">
        <v>559</v>
      </c>
      <c r="B53" s="18" t="s">
        <v>28</v>
      </c>
      <c r="C53" s="18" t="s">
        <v>89</v>
      </c>
      <c r="D53" s="4" t="str">
        <f>IFERROR(VLOOKUP(A53,'eschools 16'!$A$2:$G$25,7,FALSE),"NO")</f>
        <v>NO</v>
      </c>
      <c r="E53" s="1">
        <f>VLOOKUP(A53,'Data Cal FY17'!$AF$4:$AH$383,3,FALSE)</f>
        <v>0</v>
      </c>
      <c r="F53" s="1">
        <f>VLOOKUP(A53,'Data Cal FY17'!$AF$4:$AI$383,4,FALSE)</f>
        <v>0</v>
      </c>
      <c r="G53" s="1">
        <f>VLOOKUP(A53,'Data Cal FY17'!$AF$4:$AJ$383,5,FALSE)</f>
        <v>0</v>
      </c>
      <c r="H53" s="1">
        <f>VLOOKUP(A53,'Data Cal FY17'!$AF$4:$AK$383,6,FALSE)</f>
        <v>0</v>
      </c>
      <c r="I53" s="1">
        <f>VLOOKUP(A53,'Data Cal FY17'!$AF$4:$AL$383,7,FALSE)</f>
        <v>0</v>
      </c>
      <c r="J53" s="1">
        <f>VLOOKUP(A53,'Data Cal FY17'!$AF$4:$AM$383,8,FALSE)</f>
        <v>0</v>
      </c>
      <c r="K53" s="1">
        <f t="shared" si="0"/>
        <v>0</v>
      </c>
      <c r="L53" s="1">
        <f t="shared" si="1"/>
        <v>0</v>
      </c>
      <c r="M53" s="1">
        <f t="shared" si="2"/>
        <v>0</v>
      </c>
      <c r="N53" s="1">
        <f t="shared" si="3"/>
        <v>0</v>
      </c>
      <c r="O53" s="1">
        <f t="shared" si="4"/>
        <v>0</v>
      </c>
      <c r="P53" s="1">
        <f t="shared" si="5"/>
        <v>0</v>
      </c>
      <c r="Q53" s="1">
        <f t="shared" si="6"/>
        <v>0</v>
      </c>
    </row>
    <row r="54" spans="1:17" x14ac:dyDescent="0.25">
      <c r="A54" s="18">
        <v>560</v>
      </c>
      <c r="B54" s="18" t="s">
        <v>32</v>
      </c>
      <c r="C54" s="18" t="s">
        <v>90</v>
      </c>
      <c r="D54" s="4" t="str">
        <f>IFERROR(VLOOKUP(A54,'eschools 16'!$A$2:$G$25,7,FALSE),"NO")</f>
        <v>NO</v>
      </c>
      <c r="E54" s="1">
        <f>VLOOKUP(A54,'Data Cal FY17'!$AF$4:$AH$383,3,FALSE)</f>
        <v>0</v>
      </c>
      <c r="F54" s="1">
        <f>VLOOKUP(A54,'Data Cal FY17'!$AF$4:$AI$383,4,FALSE)</f>
        <v>0</v>
      </c>
      <c r="G54" s="1">
        <f>VLOOKUP(A54,'Data Cal FY17'!$AF$4:$AJ$383,5,FALSE)</f>
        <v>0</v>
      </c>
      <c r="H54" s="1">
        <f>VLOOKUP(A54,'Data Cal FY17'!$AF$4:$AK$383,6,FALSE)</f>
        <v>0</v>
      </c>
      <c r="I54" s="1">
        <f>VLOOKUP(A54,'Data Cal FY17'!$AF$4:$AL$383,7,FALSE)</f>
        <v>0</v>
      </c>
      <c r="J54" s="1">
        <f>VLOOKUP(A54,'Data Cal FY17'!$AF$4:$AM$383,8,FALSE)</f>
        <v>0</v>
      </c>
      <c r="K54" s="1">
        <f t="shared" si="0"/>
        <v>0</v>
      </c>
      <c r="L54" s="1">
        <f t="shared" si="1"/>
        <v>0</v>
      </c>
      <c r="M54" s="1">
        <f t="shared" si="2"/>
        <v>0</v>
      </c>
      <c r="N54" s="1">
        <f t="shared" si="3"/>
        <v>0</v>
      </c>
      <c r="O54" s="1">
        <f t="shared" si="4"/>
        <v>0</v>
      </c>
      <c r="P54" s="1">
        <f t="shared" si="5"/>
        <v>0</v>
      </c>
      <c r="Q54" s="1">
        <f t="shared" si="6"/>
        <v>0</v>
      </c>
    </row>
    <row r="55" spans="1:17" x14ac:dyDescent="0.25">
      <c r="A55" s="18">
        <v>564</v>
      </c>
      <c r="B55" s="18" t="s">
        <v>32</v>
      </c>
      <c r="C55" s="18" t="s">
        <v>91</v>
      </c>
      <c r="D55" s="4" t="str">
        <f>IFERROR(VLOOKUP(A55,'eschools 16'!$A$2:$G$25,7,FALSE),"NO")</f>
        <v>NO</v>
      </c>
      <c r="E55" s="1">
        <f>VLOOKUP(A55,'Data Cal FY17'!$AF$4:$AH$383,3,FALSE)</f>
        <v>1</v>
      </c>
      <c r="F55" s="1">
        <f>VLOOKUP(A55,'Data Cal FY17'!$AF$4:$AI$383,4,FALSE)</f>
        <v>113.99000000000001</v>
      </c>
      <c r="G55" s="1">
        <f>VLOOKUP(A55,'Data Cal FY17'!$AF$4:$AJ$383,5,FALSE)</f>
        <v>84.47999999999999</v>
      </c>
      <c r="H55" s="1">
        <f>VLOOKUP(A55,'Data Cal FY17'!$AF$4:$AK$383,6,FALSE)</f>
        <v>0</v>
      </c>
      <c r="I55" s="1">
        <f>VLOOKUP(A55,'Data Cal FY17'!$AF$4:$AL$383,7,FALSE)</f>
        <v>4.24</v>
      </c>
      <c r="J55" s="1">
        <f>VLOOKUP(A55,'Data Cal FY17'!$AF$4:$AM$383,8,FALSE)</f>
        <v>6.36</v>
      </c>
      <c r="K55" s="1">
        <f t="shared" si="0"/>
        <v>1578</v>
      </c>
      <c r="L55" s="1">
        <f t="shared" si="1"/>
        <v>456529.95</v>
      </c>
      <c r="M55" s="1">
        <f t="shared" si="2"/>
        <v>812866.55999999994</v>
      </c>
      <c r="N55" s="1">
        <f t="shared" si="3"/>
        <v>0</v>
      </c>
      <c r="O55" s="1">
        <f t="shared" si="4"/>
        <v>73733.600000000006</v>
      </c>
      <c r="P55" s="1">
        <f t="shared" si="5"/>
        <v>163051.32</v>
      </c>
      <c r="Q55" s="1">
        <f t="shared" si="6"/>
        <v>1507759.4300000002</v>
      </c>
    </row>
    <row r="56" spans="1:17" x14ac:dyDescent="0.25">
      <c r="A56" s="18">
        <v>575</v>
      </c>
      <c r="B56" s="18" t="s">
        <v>32</v>
      </c>
      <c r="C56" s="18" t="s">
        <v>92</v>
      </c>
      <c r="D56" s="4" t="str">
        <f>IFERROR(VLOOKUP(A56,'eschools 16'!$A$2:$G$25,7,FALSE),"NO")</f>
        <v>NO</v>
      </c>
      <c r="E56" s="1">
        <f>VLOOKUP(A56,'Data Cal FY17'!$AF$4:$AH$383,3,FALSE)</f>
        <v>5</v>
      </c>
      <c r="F56" s="1">
        <f>VLOOKUP(A56,'Data Cal FY17'!$AF$4:$AI$383,4,FALSE)</f>
        <v>22.46</v>
      </c>
      <c r="G56" s="1">
        <f>VLOOKUP(A56,'Data Cal FY17'!$AF$4:$AJ$383,5,FALSE)</f>
        <v>4.6399999999999997</v>
      </c>
      <c r="H56" s="1">
        <f>VLOOKUP(A56,'Data Cal FY17'!$AF$4:$AK$383,6,FALSE)</f>
        <v>0</v>
      </c>
      <c r="I56" s="1">
        <f>VLOOKUP(A56,'Data Cal FY17'!$AF$4:$AL$383,7,FALSE)</f>
        <v>0</v>
      </c>
      <c r="J56" s="1">
        <f>VLOOKUP(A56,'Data Cal FY17'!$AF$4:$AM$383,8,FALSE)</f>
        <v>1</v>
      </c>
      <c r="K56" s="1">
        <f t="shared" si="0"/>
        <v>7890</v>
      </c>
      <c r="L56" s="1">
        <f t="shared" si="1"/>
        <v>89952.3</v>
      </c>
      <c r="M56" s="1">
        <f t="shared" si="2"/>
        <v>44646.079999999994</v>
      </c>
      <c r="N56" s="1">
        <f t="shared" si="3"/>
        <v>0</v>
      </c>
      <c r="O56" s="1">
        <f t="shared" si="4"/>
        <v>0</v>
      </c>
      <c r="P56" s="1">
        <f t="shared" si="5"/>
        <v>25637</v>
      </c>
      <c r="Q56" s="1">
        <f t="shared" si="6"/>
        <v>168125.38</v>
      </c>
    </row>
    <row r="57" spans="1:17" x14ac:dyDescent="0.25">
      <c r="A57" s="18">
        <v>576</v>
      </c>
      <c r="B57" s="18" t="s">
        <v>28</v>
      </c>
      <c r="C57" s="18" t="s">
        <v>93</v>
      </c>
      <c r="D57" s="4" t="str">
        <f>IFERROR(VLOOKUP(A57,'eschools 16'!$A$2:$G$25,7,FALSE),"NO")</f>
        <v>NO</v>
      </c>
      <c r="E57" s="1">
        <f>VLOOKUP(A57,'Data Cal FY17'!$AF$4:$AH$383,3,FALSE)</f>
        <v>1</v>
      </c>
      <c r="F57" s="1">
        <f>VLOOKUP(A57,'Data Cal FY17'!$AF$4:$AI$383,4,FALSE)</f>
        <v>12.99</v>
      </c>
      <c r="G57" s="1">
        <f>VLOOKUP(A57,'Data Cal FY17'!$AF$4:$AJ$383,5,FALSE)</f>
        <v>1</v>
      </c>
      <c r="H57" s="1">
        <f>VLOOKUP(A57,'Data Cal FY17'!$AF$4:$AK$383,6,FALSE)</f>
        <v>0</v>
      </c>
      <c r="I57" s="1">
        <f>VLOOKUP(A57,'Data Cal FY17'!$AF$4:$AL$383,7,FALSE)</f>
        <v>0</v>
      </c>
      <c r="J57" s="1">
        <f>VLOOKUP(A57,'Data Cal FY17'!$AF$4:$AM$383,8,FALSE)</f>
        <v>0</v>
      </c>
      <c r="K57" s="1">
        <f t="shared" si="0"/>
        <v>1578</v>
      </c>
      <c r="L57" s="1">
        <f t="shared" si="1"/>
        <v>52024.950000000004</v>
      </c>
      <c r="M57" s="1">
        <f t="shared" si="2"/>
        <v>9622</v>
      </c>
      <c r="N57" s="1">
        <f t="shared" si="3"/>
        <v>0</v>
      </c>
      <c r="O57" s="1">
        <f t="shared" si="4"/>
        <v>0</v>
      </c>
      <c r="P57" s="1">
        <f t="shared" si="5"/>
        <v>0</v>
      </c>
      <c r="Q57" s="1">
        <f t="shared" si="6"/>
        <v>63224.950000000004</v>
      </c>
    </row>
    <row r="58" spans="1:17" x14ac:dyDescent="0.25">
      <c r="A58" s="18">
        <v>577</v>
      </c>
      <c r="B58" s="18" t="s">
        <v>26</v>
      </c>
      <c r="C58" s="18" t="s">
        <v>94</v>
      </c>
      <c r="D58" s="4" t="str">
        <f>IFERROR(VLOOKUP(A58,'eschools 16'!$A$2:$G$25,7,FALSE),"NO")</f>
        <v>NO</v>
      </c>
      <c r="E58" s="1">
        <f>VLOOKUP(A58,'Data Cal FY17'!$AF$4:$AH$383,3,FALSE)</f>
        <v>0</v>
      </c>
      <c r="F58" s="1">
        <f>VLOOKUP(A58,'Data Cal FY17'!$AF$4:$AI$383,4,FALSE)</f>
        <v>0</v>
      </c>
      <c r="G58" s="1">
        <f>VLOOKUP(A58,'Data Cal FY17'!$AF$4:$AJ$383,5,FALSE)</f>
        <v>0</v>
      </c>
      <c r="H58" s="1">
        <f>VLOOKUP(A58,'Data Cal FY17'!$AF$4:$AK$383,6,FALSE)</f>
        <v>0</v>
      </c>
      <c r="I58" s="1">
        <f>VLOOKUP(A58,'Data Cal FY17'!$AF$4:$AL$383,7,FALSE)</f>
        <v>0</v>
      </c>
      <c r="J58" s="1">
        <f>VLOOKUP(A58,'Data Cal FY17'!$AF$4:$AM$383,8,FALSE)</f>
        <v>0</v>
      </c>
      <c r="K58" s="1">
        <f t="shared" si="0"/>
        <v>0</v>
      </c>
      <c r="L58" s="1">
        <f t="shared" si="1"/>
        <v>0</v>
      </c>
      <c r="M58" s="1">
        <f t="shared" si="2"/>
        <v>0</v>
      </c>
      <c r="N58" s="1">
        <f t="shared" si="3"/>
        <v>0</v>
      </c>
      <c r="O58" s="1">
        <f t="shared" si="4"/>
        <v>0</v>
      </c>
      <c r="P58" s="1">
        <f t="shared" si="5"/>
        <v>0</v>
      </c>
      <c r="Q58" s="1">
        <f t="shared" si="6"/>
        <v>0</v>
      </c>
    </row>
    <row r="59" spans="1:17" x14ac:dyDescent="0.25">
      <c r="A59" s="18">
        <v>598</v>
      </c>
      <c r="B59" s="18" t="s">
        <v>95</v>
      </c>
      <c r="C59" s="18" t="s">
        <v>96</v>
      </c>
      <c r="D59" s="4" t="str">
        <f>IFERROR(VLOOKUP(A59,'eschools 16'!$A$2:$G$25,7,FALSE),"NO")</f>
        <v>NO</v>
      </c>
      <c r="E59" s="1">
        <f>VLOOKUP(A59,'Data Cal FY17'!$AF$4:$AH$383,3,FALSE)</f>
        <v>0</v>
      </c>
      <c r="F59" s="1">
        <f>VLOOKUP(A59,'Data Cal FY17'!$AF$4:$AI$383,4,FALSE)</f>
        <v>16.12</v>
      </c>
      <c r="G59" s="1">
        <f>VLOOKUP(A59,'Data Cal FY17'!$AF$4:$AJ$383,5,FALSE)</f>
        <v>2.61</v>
      </c>
      <c r="H59" s="1">
        <f>VLOOKUP(A59,'Data Cal FY17'!$AF$4:$AK$383,6,FALSE)</f>
        <v>0</v>
      </c>
      <c r="I59" s="1">
        <f>VLOOKUP(A59,'Data Cal FY17'!$AF$4:$AL$383,7,FALSE)</f>
        <v>0</v>
      </c>
      <c r="J59" s="1">
        <f>VLOOKUP(A59,'Data Cal FY17'!$AF$4:$AM$383,8,FALSE)</f>
        <v>0</v>
      </c>
      <c r="K59" s="1">
        <f t="shared" si="0"/>
        <v>0</v>
      </c>
      <c r="L59" s="1">
        <f t="shared" si="1"/>
        <v>64560.600000000006</v>
      </c>
      <c r="M59" s="1">
        <f t="shared" si="2"/>
        <v>25113.42</v>
      </c>
      <c r="N59" s="1">
        <f t="shared" si="3"/>
        <v>0</v>
      </c>
      <c r="O59" s="1">
        <f t="shared" si="4"/>
        <v>0</v>
      </c>
      <c r="P59" s="1">
        <f t="shared" si="5"/>
        <v>0</v>
      </c>
      <c r="Q59" s="1">
        <f t="shared" si="6"/>
        <v>89674.02</v>
      </c>
    </row>
    <row r="60" spans="1:17" x14ac:dyDescent="0.25">
      <c r="A60" s="18">
        <v>608</v>
      </c>
      <c r="B60" s="18" t="s">
        <v>28</v>
      </c>
      <c r="C60" s="18" t="s">
        <v>97</v>
      </c>
      <c r="D60" s="4" t="str">
        <f>IFERROR(VLOOKUP(A60,'eschools 16'!$A$2:$G$25,7,FALSE),"NO")</f>
        <v>NO</v>
      </c>
      <c r="E60" s="1">
        <f>VLOOKUP(A60,'Data Cal FY17'!$AF$4:$AH$383,3,FALSE)</f>
        <v>0</v>
      </c>
      <c r="F60" s="1">
        <f>VLOOKUP(A60,'Data Cal FY17'!$AF$4:$AI$383,4,FALSE)</f>
        <v>37.24</v>
      </c>
      <c r="G60" s="1">
        <f>VLOOKUP(A60,'Data Cal FY17'!$AF$4:$AJ$383,5,FALSE)</f>
        <v>12.879999999999999</v>
      </c>
      <c r="H60" s="1">
        <f>VLOOKUP(A60,'Data Cal FY17'!$AF$4:$AK$383,6,FALSE)</f>
        <v>0</v>
      </c>
      <c r="I60" s="1">
        <f>VLOOKUP(A60,'Data Cal FY17'!$AF$4:$AL$383,7,FALSE)</f>
        <v>0.85</v>
      </c>
      <c r="J60" s="1">
        <f>VLOOKUP(A60,'Data Cal FY17'!$AF$4:$AM$383,8,FALSE)</f>
        <v>17.010000000000002</v>
      </c>
      <c r="K60" s="1">
        <f t="shared" si="0"/>
        <v>0</v>
      </c>
      <c r="L60" s="1">
        <f t="shared" si="1"/>
        <v>149146.20000000001</v>
      </c>
      <c r="M60" s="1">
        <f t="shared" si="2"/>
        <v>123931.35999999999</v>
      </c>
      <c r="N60" s="1">
        <f t="shared" si="3"/>
        <v>0</v>
      </c>
      <c r="O60" s="1">
        <f t="shared" si="4"/>
        <v>14781.5</v>
      </c>
      <c r="P60" s="1">
        <f t="shared" si="5"/>
        <v>436085.37000000005</v>
      </c>
      <c r="Q60" s="1">
        <f t="shared" si="6"/>
        <v>723944.43</v>
      </c>
    </row>
    <row r="61" spans="1:17" x14ac:dyDescent="0.25">
      <c r="A61" s="18">
        <v>609</v>
      </c>
      <c r="B61" s="18" t="s">
        <v>49</v>
      </c>
      <c r="C61" s="18" t="s">
        <v>98</v>
      </c>
      <c r="D61" s="4" t="str">
        <f>IFERROR(VLOOKUP(A61,'eschools 16'!$A$2:$G$25,7,FALSE),"NO")</f>
        <v>NO</v>
      </c>
      <c r="E61" s="1">
        <f>VLOOKUP(A61,'Data Cal FY17'!$AF$4:$AH$383,3,FALSE)</f>
        <v>0.24</v>
      </c>
      <c r="F61" s="1">
        <f>VLOOKUP(A61,'Data Cal FY17'!$AF$4:$AI$383,4,FALSE)</f>
        <v>36.94</v>
      </c>
      <c r="G61" s="1">
        <f>VLOOKUP(A61,'Data Cal FY17'!$AF$4:$AJ$383,5,FALSE)</f>
        <v>17.290000000000003</v>
      </c>
      <c r="H61" s="1">
        <f>VLOOKUP(A61,'Data Cal FY17'!$AF$4:$AK$383,6,FALSE)</f>
        <v>0</v>
      </c>
      <c r="I61" s="1">
        <f>VLOOKUP(A61,'Data Cal FY17'!$AF$4:$AL$383,7,FALSE)</f>
        <v>0.76</v>
      </c>
      <c r="J61" s="1">
        <f>VLOOKUP(A61,'Data Cal FY17'!$AF$4:$AM$383,8,FALSE)</f>
        <v>19.82</v>
      </c>
      <c r="K61" s="1">
        <f t="shared" si="0"/>
        <v>378.71999999999997</v>
      </c>
      <c r="L61" s="1">
        <f t="shared" si="1"/>
        <v>147944.69999999998</v>
      </c>
      <c r="M61" s="1">
        <f t="shared" si="2"/>
        <v>166364.38000000003</v>
      </c>
      <c r="N61" s="1">
        <f t="shared" si="3"/>
        <v>0</v>
      </c>
      <c r="O61" s="1">
        <f t="shared" si="4"/>
        <v>13216.4</v>
      </c>
      <c r="P61" s="1">
        <f t="shared" si="5"/>
        <v>508125.34</v>
      </c>
      <c r="Q61" s="1">
        <f t="shared" si="6"/>
        <v>836029.54</v>
      </c>
    </row>
    <row r="62" spans="1:17" x14ac:dyDescent="0.25">
      <c r="A62" s="18">
        <v>610</v>
      </c>
      <c r="B62" s="18" t="s">
        <v>33</v>
      </c>
      <c r="C62" s="18" t="s">
        <v>99</v>
      </c>
      <c r="D62" s="4" t="str">
        <f>IFERROR(VLOOKUP(A62,'eschools 16'!$A$2:$G$25,7,FALSE),"NO")</f>
        <v>NO</v>
      </c>
      <c r="E62" s="1">
        <f>VLOOKUP(A62,'Data Cal FY17'!$AF$4:$AH$383,3,FALSE)</f>
        <v>0.78</v>
      </c>
      <c r="F62" s="1">
        <f>VLOOKUP(A62,'Data Cal FY17'!$AF$4:$AI$383,4,FALSE)</f>
        <v>21.52</v>
      </c>
      <c r="G62" s="1">
        <f>VLOOKUP(A62,'Data Cal FY17'!$AF$4:$AJ$383,5,FALSE)</f>
        <v>22.419999999999998</v>
      </c>
      <c r="H62" s="1">
        <f>VLOOKUP(A62,'Data Cal FY17'!$AF$4:$AK$383,6,FALSE)</f>
        <v>0</v>
      </c>
      <c r="I62" s="1">
        <f>VLOOKUP(A62,'Data Cal FY17'!$AF$4:$AL$383,7,FALSE)</f>
        <v>2.39</v>
      </c>
      <c r="J62" s="1">
        <f>VLOOKUP(A62,'Data Cal FY17'!$AF$4:$AM$383,8,FALSE)</f>
        <v>10.16</v>
      </c>
      <c r="K62" s="1">
        <f t="shared" si="0"/>
        <v>1230.8400000000001</v>
      </c>
      <c r="L62" s="1">
        <f t="shared" si="1"/>
        <v>86187.599999999991</v>
      </c>
      <c r="M62" s="1">
        <f t="shared" si="2"/>
        <v>215725.24</v>
      </c>
      <c r="N62" s="1">
        <f t="shared" si="3"/>
        <v>0</v>
      </c>
      <c r="O62" s="1">
        <f t="shared" si="4"/>
        <v>41562.1</v>
      </c>
      <c r="P62" s="1">
        <f t="shared" si="5"/>
        <v>260471.92</v>
      </c>
      <c r="Q62" s="1">
        <f t="shared" si="6"/>
        <v>605177.69999999995</v>
      </c>
    </row>
    <row r="63" spans="1:17" x14ac:dyDescent="0.25">
      <c r="A63" s="18">
        <v>613</v>
      </c>
      <c r="B63" s="18" t="s">
        <v>41</v>
      </c>
      <c r="C63" s="18" t="s">
        <v>100</v>
      </c>
      <c r="D63" s="4" t="str">
        <f>IFERROR(VLOOKUP(A63,'eschools 16'!$A$2:$G$25,7,FALSE),"NO")</f>
        <v>NO</v>
      </c>
      <c r="E63" s="1">
        <f>VLOOKUP(A63,'Data Cal FY17'!$AF$4:$AH$383,3,FALSE)</f>
        <v>16.760000000000002</v>
      </c>
      <c r="F63" s="1">
        <f>VLOOKUP(A63,'Data Cal FY17'!$AF$4:$AI$383,4,FALSE)</f>
        <v>15.23</v>
      </c>
      <c r="G63" s="1">
        <f>VLOOKUP(A63,'Data Cal FY17'!$AF$4:$AJ$383,5,FALSE)</f>
        <v>1</v>
      </c>
      <c r="H63" s="1">
        <f>VLOOKUP(A63,'Data Cal FY17'!$AF$4:$AK$383,6,FALSE)</f>
        <v>0</v>
      </c>
      <c r="I63" s="1">
        <f>VLOOKUP(A63,'Data Cal FY17'!$AF$4:$AL$383,7,FALSE)</f>
        <v>0</v>
      </c>
      <c r="J63" s="1">
        <f>VLOOKUP(A63,'Data Cal FY17'!$AF$4:$AM$383,8,FALSE)</f>
        <v>1</v>
      </c>
      <c r="K63" s="1">
        <f t="shared" si="0"/>
        <v>26447.280000000002</v>
      </c>
      <c r="L63" s="1">
        <f t="shared" si="1"/>
        <v>60996.15</v>
      </c>
      <c r="M63" s="1">
        <f t="shared" si="2"/>
        <v>9622</v>
      </c>
      <c r="N63" s="1">
        <f t="shared" si="3"/>
        <v>0</v>
      </c>
      <c r="O63" s="1">
        <f t="shared" si="4"/>
        <v>0</v>
      </c>
      <c r="P63" s="1">
        <f t="shared" si="5"/>
        <v>25637</v>
      </c>
      <c r="Q63" s="1">
        <f t="shared" si="6"/>
        <v>122702.43000000001</v>
      </c>
    </row>
    <row r="64" spans="1:17" x14ac:dyDescent="0.25">
      <c r="A64" s="18">
        <v>614</v>
      </c>
      <c r="B64" s="18" t="s">
        <v>33</v>
      </c>
      <c r="C64" s="18" t="s">
        <v>101</v>
      </c>
      <c r="D64" s="4" t="str">
        <f>IFERROR(VLOOKUP(A64,'eschools 16'!$A$2:$G$25,7,FALSE),"NO")</f>
        <v>NO</v>
      </c>
      <c r="E64" s="1">
        <f>VLOOKUP(A64,'Data Cal FY17'!$AF$4:$AH$383,3,FALSE)</f>
        <v>0</v>
      </c>
      <c r="F64" s="1">
        <f>VLOOKUP(A64,'Data Cal FY17'!$AF$4:$AI$383,4,FALSE)</f>
        <v>43.09</v>
      </c>
      <c r="G64" s="1">
        <f>VLOOKUP(A64,'Data Cal FY17'!$AF$4:$AJ$383,5,FALSE)</f>
        <v>32.860000000000007</v>
      </c>
      <c r="H64" s="1">
        <f>VLOOKUP(A64,'Data Cal FY17'!$AF$4:$AK$383,6,FALSE)</f>
        <v>1</v>
      </c>
      <c r="I64" s="1">
        <f>VLOOKUP(A64,'Data Cal FY17'!$AF$4:$AL$383,7,FALSE)</f>
        <v>7.43</v>
      </c>
      <c r="J64" s="1">
        <f>VLOOKUP(A64,'Data Cal FY17'!$AF$4:$AM$383,8,FALSE)</f>
        <v>14.419999999999998</v>
      </c>
      <c r="K64" s="1">
        <f t="shared" si="0"/>
        <v>0</v>
      </c>
      <c r="L64" s="1">
        <f t="shared" si="1"/>
        <v>172575.45</v>
      </c>
      <c r="M64" s="1">
        <f t="shared" si="2"/>
        <v>316178.92000000004</v>
      </c>
      <c r="N64" s="1">
        <f t="shared" si="3"/>
        <v>12841</v>
      </c>
      <c r="O64" s="1">
        <f t="shared" si="4"/>
        <v>129207.7</v>
      </c>
      <c r="P64" s="1">
        <f t="shared" si="5"/>
        <v>369685.54</v>
      </c>
      <c r="Q64" s="1">
        <f t="shared" si="6"/>
        <v>1000488.6100000001</v>
      </c>
    </row>
    <row r="65" spans="1:17" x14ac:dyDescent="0.25">
      <c r="A65" s="18">
        <v>616</v>
      </c>
      <c r="B65" s="18" t="s">
        <v>55</v>
      </c>
      <c r="C65" s="18" t="s">
        <v>102</v>
      </c>
      <c r="D65" s="4" t="str">
        <f>IFERROR(VLOOKUP(A65,'eschools 16'!$A$2:$G$25,7,FALSE),"NO")</f>
        <v>NO</v>
      </c>
      <c r="E65" s="1">
        <f>VLOOKUP(A65,'Data Cal FY17'!$AF$4:$AH$383,3,FALSE)</f>
        <v>0</v>
      </c>
      <c r="F65" s="1">
        <f>VLOOKUP(A65,'Data Cal FY17'!$AF$4:$AI$383,4,FALSE)</f>
        <v>37.980000000000004</v>
      </c>
      <c r="G65" s="1">
        <f>VLOOKUP(A65,'Data Cal FY17'!$AF$4:$AJ$383,5,FALSE)</f>
        <v>19.430000000000003</v>
      </c>
      <c r="H65" s="1">
        <f>VLOOKUP(A65,'Data Cal FY17'!$AF$4:$AK$383,6,FALSE)</f>
        <v>0</v>
      </c>
      <c r="I65" s="1">
        <f>VLOOKUP(A65,'Data Cal FY17'!$AF$4:$AL$383,7,FALSE)</f>
        <v>10.379999999999999</v>
      </c>
      <c r="J65" s="1">
        <f>VLOOKUP(A65,'Data Cal FY17'!$AF$4:$AM$383,8,FALSE)</f>
        <v>34.090000000000003</v>
      </c>
      <c r="K65" s="1">
        <f t="shared" si="0"/>
        <v>0</v>
      </c>
      <c r="L65" s="1">
        <f t="shared" si="1"/>
        <v>152109.90000000002</v>
      </c>
      <c r="M65" s="1">
        <f t="shared" si="2"/>
        <v>186955.46000000002</v>
      </c>
      <c r="N65" s="1">
        <f t="shared" si="3"/>
        <v>0</v>
      </c>
      <c r="O65" s="1">
        <f t="shared" si="4"/>
        <v>180508.19999999998</v>
      </c>
      <c r="P65" s="1">
        <f t="shared" si="5"/>
        <v>873965.33000000007</v>
      </c>
      <c r="Q65" s="1">
        <f t="shared" si="6"/>
        <v>1393538.8900000001</v>
      </c>
    </row>
    <row r="66" spans="1:17" x14ac:dyDescent="0.25">
      <c r="A66" s="18">
        <v>621</v>
      </c>
      <c r="B66" s="18" t="s">
        <v>26</v>
      </c>
      <c r="C66" s="18" t="s">
        <v>103</v>
      </c>
      <c r="D66" s="4" t="str">
        <f>IFERROR(VLOOKUP(A66,'eschools 16'!$A$2:$G$25,7,FALSE),"NO")</f>
        <v>NO</v>
      </c>
      <c r="E66" s="1">
        <f>VLOOKUP(A66,'Data Cal FY17'!$AF$4:$AH$383,3,FALSE)</f>
        <v>0</v>
      </c>
      <c r="F66" s="1">
        <f>VLOOKUP(A66,'Data Cal FY17'!$AF$4:$AI$383,4,FALSE)</f>
        <v>51.930000000000007</v>
      </c>
      <c r="G66" s="1">
        <f>VLOOKUP(A66,'Data Cal FY17'!$AF$4:$AJ$383,5,FALSE)</f>
        <v>20.080000000000002</v>
      </c>
      <c r="H66" s="1">
        <f>VLOOKUP(A66,'Data Cal FY17'!$AF$4:$AK$383,6,FALSE)</f>
        <v>0</v>
      </c>
      <c r="I66" s="1">
        <f>VLOOKUP(A66,'Data Cal FY17'!$AF$4:$AL$383,7,FALSE)</f>
        <v>0</v>
      </c>
      <c r="J66" s="1">
        <f>VLOOKUP(A66,'Data Cal FY17'!$AF$4:$AM$383,8,FALSE)</f>
        <v>16.350000000000001</v>
      </c>
      <c r="K66" s="1">
        <f t="shared" si="0"/>
        <v>0</v>
      </c>
      <c r="L66" s="1">
        <f t="shared" si="1"/>
        <v>207979.65000000002</v>
      </c>
      <c r="M66" s="1">
        <f t="shared" si="2"/>
        <v>193209.76</v>
      </c>
      <c r="N66" s="1">
        <f t="shared" si="3"/>
        <v>0</v>
      </c>
      <c r="O66" s="1">
        <f t="shared" si="4"/>
        <v>0</v>
      </c>
      <c r="P66" s="1">
        <f t="shared" si="5"/>
        <v>419164.95</v>
      </c>
      <c r="Q66" s="1">
        <f t="shared" si="6"/>
        <v>820354.3600000001</v>
      </c>
    </row>
    <row r="67" spans="1:17" x14ac:dyDescent="0.25">
      <c r="A67" s="18">
        <v>623</v>
      </c>
      <c r="B67" s="18" t="s">
        <v>52</v>
      </c>
      <c r="C67" s="18" t="s">
        <v>104</v>
      </c>
      <c r="D67" s="4" t="str">
        <f>IFERROR(VLOOKUP(A67,'eschools 16'!$A$2:$G$25,7,FALSE),"NO")</f>
        <v>NO</v>
      </c>
      <c r="E67" s="1">
        <f>VLOOKUP(A67,'Data Cal FY17'!$AF$4:$AH$383,3,FALSE)</f>
        <v>2.08</v>
      </c>
      <c r="F67" s="1">
        <f>VLOOKUP(A67,'Data Cal FY17'!$AF$4:$AI$383,4,FALSE)</f>
        <v>62.559999999999995</v>
      </c>
      <c r="G67" s="1">
        <f>VLOOKUP(A67,'Data Cal FY17'!$AF$4:$AJ$383,5,FALSE)</f>
        <v>55.03</v>
      </c>
      <c r="H67" s="1">
        <f>VLOOKUP(A67,'Data Cal FY17'!$AF$4:$AK$383,6,FALSE)</f>
        <v>0</v>
      </c>
      <c r="I67" s="1">
        <f>VLOOKUP(A67,'Data Cal FY17'!$AF$4:$AL$383,7,FALSE)</f>
        <v>8.51</v>
      </c>
      <c r="J67" s="1">
        <f>VLOOKUP(A67,'Data Cal FY17'!$AF$4:$AM$383,8,FALSE)</f>
        <v>31.259999999999998</v>
      </c>
      <c r="K67" s="1">
        <f t="shared" si="0"/>
        <v>3282.2400000000002</v>
      </c>
      <c r="L67" s="1">
        <f t="shared" si="1"/>
        <v>250552.8</v>
      </c>
      <c r="M67" s="1">
        <f t="shared" si="2"/>
        <v>529498.66</v>
      </c>
      <c r="N67" s="1">
        <f t="shared" si="3"/>
        <v>0</v>
      </c>
      <c r="O67" s="1">
        <f t="shared" si="4"/>
        <v>147988.9</v>
      </c>
      <c r="P67" s="1">
        <f t="shared" si="5"/>
        <v>801412.62</v>
      </c>
      <c r="Q67" s="1">
        <f t="shared" si="6"/>
        <v>1732735.22</v>
      </c>
    </row>
    <row r="68" spans="1:17" x14ac:dyDescent="0.25">
      <c r="A68" s="18">
        <v>629</v>
      </c>
      <c r="B68" s="18" t="s">
        <v>105</v>
      </c>
      <c r="C68" s="18" t="s">
        <v>106</v>
      </c>
      <c r="D68" s="4" t="str">
        <f>IFERROR(VLOOKUP(A68,'eschools 16'!$A$2:$G$25,7,FALSE),"NO")</f>
        <v>NO</v>
      </c>
      <c r="E68" s="1">
        <f>VLOOKUP(A68,'Data Cal FY17'!$AF$4:$AH$383,3,FALSE)</f>
        <v>0</v>
      </c>
      <c r="F68" s="1">
        <f>VLOOKUP(A68,'Data Cal FY17'!$AF$4:$AI$383,4,FALSE)</f>
        <v>32.11</v>
      </c>
      <c r="G68" s="1">
        <f>VLOOKUP(A68,'Data Cal FY17'!$AF$4:$AJ$383,5,FALSE)</f>
        <v>13.440000000000001</v>
      </c>
      <c r="H68" s="1">
        <f>VLOOKUP(A68,'Data Cal FY17'!$AF$4:$AK$383,6,FALSE)</f>
        <v>0</v>
      </c>
      <c r="I68" s="1">
        <f>VLOOKUP(A68,'Data Cal FY17'!$AF$4:$AL$383,7,FALSE)</f>
        <v>1.4</v>
      </c>
      <c r="J68" s="1">
        <f>VLOOKUP(A68,'Data Cal FY17'!$AF$4:$AM$383,8,FALSE)</f>
        <v>11.4</v>
      </c>
      <c r="K68" s="1">
        <f t="shared" si="0"/>
        <v>0</v>
      </c>
      <c r="L68" s="1">
        <f t="shared" si="1"/>
        <v>128600.55</v>
      </c>
      <c r="M68" s="1">
        <f t="shared" si="2"/>
        <v>129319.68000000001</v>
      </c>
      <c r="N68" s="1">
        <f t="shared" si="3"/>
        <v>0</v>
      </c>
      <c r="O68" s="1">
        <f t="shared" si="4"/>
        <v>24346</v>
      </c>
      <c r="P68" s="1">
        <f t="shared" si="5"/>
        <v>292261.8</v>
      </c>
      <c r="Q68" s="1">
        <f t="shared" si="6"/>
        <v>574528.03</v>
      </c>
    </row>
    <row r="69" spans="1:17" x14ac:dyDescent="0.25">
      <c r="A69" s="18">
        <v>633</v>
      </c>
      <c r="B69" s="18" t="s">
        <v>22</v>
      </c>
      <c r="C69" s="18" t="s">
        <v>107</v>
      </c>
      <c r="D69" s="4" t="str">
        <f>IFERROR(VLOOKUP(A69,'eschools 16'!$A$2:$G$25,7,FALSE),"NO")</f>
        <v>NO</v>
      </c>
      <c r="E69" s="1">
        <f>VLOOKUP(A69,'Data Cal FY17'!$AF$4:$AH$383,3,FALSE)</f>
        <v>1</v>
      </c>
      <c r="F69" s="1">
        <f>VLOOKUP(A69,'Data Cal FY17'!$AF$4:$AI$383,4,FALSE)</f>
        <v>70.94</v>
      </c>
      <c r="G69" s="1">
        <f>VLOOKUP(A69,'Data Cal FY17'!$AF$4:$AJ$383,5,FALSE)</f>
        <v>20.3</v>
      </c>
      <c r="H69" s="1">
        <f>VLOOKUP(A69,'Data Cal FY17'!$AF$4:$AK$383,6,FALSE)</f>
        <v>1</v>
      </c>
      <c r="I69" s="1">
        <f>VLOOKUP(A69,'Data Cal FY17'!$AF$4:$AL$383,7,FALSE)</f>
        <v>2.0299999999999998</v>
      </c>
      <c r="J69" s="1">
        <f>VLOOKUP(A69,'Data Cal FY17'!$AF$4:$AM$383,8,FALSE)</f>
        <v>41.31</v>
      </c>
      <c r="K69" s="1">
        <f t="shared" ref="K69:K132" si="7">E69*$K$2</f>
        <v>1578</v>
      </c>
      <c r="L69" s="1">
        <f t="shared" ref="L69:L132" si="8">F69*$L$2</f>
        <v>284114.7</v>
      </c>
      <c r="M69" s="1">
        <f t="shared" si="2"/>
        <v>195326.6</v>
      </c>
      <c r="N69" s="1">
        <f t="shared" si="3"/>
        <v>12841</v>
      </c>
      <c r="O69" s="1">
        <f t="shared" si="4"/>
        <v>35301.699999999997</v>
      </c>
      <c r="P69" s="1">
        <f t="shared" si="5"/>
        <v>1059064.47</v>
      </c>
      <c r="Q69" s="1">
        <f t="shared" si="6"/>
        <v>1588226.47</v>
      </c>
    </row>
    <row r="70" spans="1:17" x14ac:dyDescent="0.25">
      <c r="A70" s="18">
        <v>634</v>
      </c>
      <c r="B70" s="18" t="s">
        <v>108</v>
      </c>
      <c r="C70" s="18" t="s">
        <v>109</v>
      </c>
      <c r="D70" s="4" t="str">
        <f>IFERROR(VLOOKUP(A70,'eschools 16'!$A$2:$G$25,7,FALSE),"NO")</f>
        <v>NO</v>
      </c>
      <c r="E70" s="1">
        <f>VLOOKUP(A70,'Data Cal FY17'!$AF$4:$AH$383,3,FALSE)</f>
        <v>0</v>
      </c>
      <c r="F70" s="1">
        <f>VLOOKUP(A70,'Data Cal FY17'!$AF$4:$AI$383,4,FALSE)</f>
        <v>41.93</v>
      </c>
      <c r="G70" s="1">
        <f>VLOOKUP(A70,'Data Cal FY17'!$AF$4:$AJ$383,5,FALSE)</f>
        <v>7.18</v>
      </c>
      <c r="H70" s="1">
        <f>VLOOKUP(A70,'Data Cal FY17'!$AF$4:$AK$383,6,FALSE)</f>
        <v>0</v>
      </c>
      <c r="I70" s="1">
        <f>VLOOKUP(A70,'Data Cal FY17'!$AF$4:$AL$383,7,FALSE)</f>
        <v>2</v>
      </c>
      <c r="J70" s="1">
        <f>VLOOKUP(A70,'Data Cal FY17'!$AF$4:$AM$383,8,FALSE)</f>
        <v>22.7</v>
      </c>
      <c r="K70" s="1">
        <f t="shared" si="7"/>
        <v>0</v>
      </c>
      <c r="L70" s="1">
        <f t="shared" si="8"/>
        <v>167929.65</v>
      </c>
      <c r="M70" s="1">
        <f t="shared" ref="M70:M133" si="9">G70*$M$2</f>
        <v>69085.959999999992</v>
      </c>
      <c r="N70" s="1">
        <f t="shared" ref="N70:N133" si="10">H70*$N$2</f>
        <v>0</v>
      </c>
      <c r="O70" s="1">
        <f t="shared" ref="O70:O133" si="11">I70*$O$2</f>
        <v>34780</v>
      </c>
      <c r="P70" s="1">
        <f t="shared" ref="P70:P133" si="12">J70*$P$2</f>
        <v>581959.9</v>
      </c>
      <c r="Q70" s="1">
        <f t="shared" ref="Q70:Q133" si="13">SUM(K70:P70)</f>
        <v>853755.51</v>
      </c>
    </row>
    <row r="71" spans="1:17" x14ac:dyDescent="0.25">
      <c r="A71" s="18">
        <v>640</v>
      </c>
      <c r="B71" s="18" t="s">
        <v>110</v>
      </c>
      <c r="C71" s="18" t="s">
        <v>111</v>
      </c>
      <c r="D71" s="4" t="str">
        <f>IFERROR(VLOOKUP(A71,'eschools 16'!$A$2:$G$25,7,FALSE),"NO")</f>
        <v>NO</v>
      </c>
      <c r="E71" s="1">
        <f>VLOOKUP(A71,'Data Cal FY17'!$AF$4:$AH$383,3,FALSE)</f>
        <v>0</v>
      </c>
      <c r="F71" s="1">
        <f>VLOOKUP(A71,'Data Cal FY17'!$AF$4:$AI$383,4,FALSE)</f>
        <v>5.67</v>
      </c>
      <c r="G71" s="1">
        <f>VLOOKUP(A71,'Data Cal FY17'!$AF$4:$AJ$383,5,FALSE)</f>
        <v>0</v>
      </c>
      <c r="H71" s="1">
        <f>VLOOKUP(A71,'Data Cal FY17'!$AF$4:$AK$383,6,FALSE)</f>
        <v>0</v>
      </c>
      <c r="I71" s="1">
        <f>VLOOKUP(A71,'Data Cal FY17'!$AF$4:$AL$383,7,FALSE)</f>
        <v>0</v>
      </c>
      <c r="J71" s="1">
        <f>VLOOKUP(A71,'Data Cal FY17'!$AF$4:$AM$383,8,FALSE)</f>
        <v>0</v>
      </c>
      <c r="K71" s="1">
        <f t="shared" si="7"/>
        <v>0</v>
      </c>
      <c r="L71" s="1">
        <f t="shared" si="8"/>
        <v>22708.35</v>
      </c>
      <c r="M71" s="1">
        <f t="shared" si="9"/>
        <v>0</v>
      </c>
      <c r="N71" s="1">
        <f t="shared" si="10"/>
        <v>0</v>
      </c>
      <c r="O71" s="1">
        <f t="shared" si="11"/>
        <v>0</v>
      </c>
      <c r="P71" s="1">
        <f t="shared" si="12"/>
        <v>0</v>
      </c>
      <c r="Q71" s="1">
        <f t="shared" si="13"/>
        <v>22708.35</v>
      </c>
    </row>
    <row r="72" spans="1:17" x14ac:dyDescent="0.25">
      <c r="A72" s="18">
        <v>664</v>
      </c>
      <c r="B72" s="18" t="s">
        <v>33</v>
      </c>
      <c r="C72" s="18" t="s">
        <v>112</v>
      </c>
      <c r="D72" s="4" t="str">
        <f>IFERROR(VLOOKUP(A72,'eschools 16'!$A$2:$G$25,7,FALSE),"NO")</f>
        <v>NO</v>
      </c>
      <c r="E72" s="1">
        <f>VLOOKUP(A72,'Data Cal FY17'!$AF$4:$AH$383,3,FALSE)</f>
        <v>0</v>
      </c>
      <c r="F72" s="1">
        <f>VLOOKUP(A72,'Data Cal FY17'!$AF$4:$AI$383,4,FALSE)</f>
        <v>12.94</v>
      </c>
      <c r="G72" s="1">
        <f>VLOOKUP(A72,'Data Cal FY17'!$AF$4:$AJ$383,5,FALSE)</f>
        <v>0.48</v>
      </c>
      <c r="H72" s="1">
        <f>VLOOKUP(A72,'Data Cal FY17'!$AF$4:$AK$383,6,FALSE)</f>
        <v>0</v>
      </c>
      <c r="I72" s="1">
        <f>VLOOKUP(A72,'Data Cal FY17'!$AF$4:$AL$383,7,FALSE)</f>
        <v>0</v>
      </c>
      <c r="J72" s="1">
        <f>VLOOKUP(A72,'Data Cal FY17'!$AF$4:$AM$383,8,FALSE)</f>
        <v>0</v>
      </c>
      <c r="K72" s="1">
        <f t="shared" si="7"/>
        <v>0</v>
      </c>
      <c r="L72" s="1">
        <f t="shared" si="8"/>
        <v>51824.7</v>
      </c>
      <c r="M72" s="1">
        <f t="shared" si="9"/>
        <v>4618.5599999999995</v>
      </c>
      <c r="N72" s="1">
        <f t="shared" si="10"/>
        <v>0</v>
      </c>
      <c r="O72" s="1">
        <f t="shared" si="11"/>
        <v>0</v>
      </c>
      <c r="P72" s="1">
        <f t="shared" si="12"/>
        <v>0</v>
      </c>
      <c r="Q72" s="1">
        <f t="shared" si="13"/>
        <v>56443.259999999995</v>
      </c>
    </row>
    <row r="73" spans="1:17" x14ac:dyDescent="0.25">
      <c r="A73" s="18">
        <v>677</v>
      </c>
      <c r="B73" s="18" t="s">
        <v>32</v>
      </c>
      <c r="C73" s="18" t="s">
        <v>113</v>
      </c>
      <c r="D73" s="4" t="str">
        <f>IFERROR(VLOOKUP(A73,'eschools 16'!$A$2:$G$25,7,FALSE),"NO")</f>
        <v>NO</v>
      </c>
      <c r="E73" s="1">
        <f>VLOOKUP(A73,'Data Cal FY17'!$AF$4:$AH$383,3,FALSE)</f>
        <v>1</v>
      </c>
      <c r="F73" s="1">
        <f>VLOOKUP(A73,'Data Cal FY17'!$AF$4:$AI$383,4,FALSE)</f>
        <v>8.629999999999999</v>
      </c>
      <c r="G73" s="1">
        <f>VLOOKUP(A73,'Data Cal FY17'!$AF$4:$AJ$383,5,FALSE)</f>
        <v>0</v>
      </c>
      <c r="H73" s="1">
        <f>VLOOKUP(A73,'Data Cal FY17'!$AF$4:$AK$383,6,FALSE)</f>
        <v>0</v>
      </c>
      <c r="I73" s="1">
        <f>VLOOKUP(A73,'Data Cal FY17'!$AF$4:$AL$383,7,FALSE)</f>
        <v>0</v>
      </c>
      <c r="J73" s="1">
        <f>VLOOKUP(A73,'Data Cal FY17'!$AF$4:$AM$383,8,FALSE)</f>
        <v>3</v>
      </c>
      <c r="K73" s="1">
        <f t="shared" si="7"/>
        <v>1578</v>
      </c>
      <c r="L73" s="1">
        <f t="shared" si="8"/>
        <v>34563.149999999994</v>
      </c>
      <c r="M73" s="1">
        <f t="shared" si="9"/>
        <v>0</v>
      </c>
      <c r="N73" s="1">
        <f t="shared" si="10"/>
        <v>0</v>
      </c>
      <c r="O73" s="1">
        <f t="shared" si="11"/>
        <v>0</v>
      </c>
      <c r="P73" s="1">
        <f t="shared" si="12"/>
        <v>76911</v>
      </c>
      <c r="Q73" s="1">
        <f t="shared" si="13"/>
        <v>113052.15</v>
      </c>
    </row>
    <row r="74" spans="1:17" x14ac:dyDescent="0.25">
      <c r="A74" s="18">
        <v>679</v>
      </c>
      <c r="B74" s="18" t="s">
        <v>33</v>
      </c>
      <c r="C74" s="18" t="s">
        <v>114</v>
      </c>
      <c r="D74" s="4" t="str">
        <f>IFERROR(VLOOKUP(A74,'eschools 16'!$A$2:$G$25,7,FALSE),"NO")</f>
        <v>NO</v>
      </c>
      <c r="E74" s="1">
        <f>VLOOKUP(A74,'Data Cal FY17'!$AF$4:$AH$383,3,FALSE)</f>
        <v>0</v>
      </c>
      <c r="F74" s="1">
        <f>VLOOKUP(A74,'Data Cal FY17'!$AF$4:$AI$383,4,FALSE)</f>
        <v>34.81</v>
      </c>
      <c r="G74" s="1">
        <f>VLOOKUP(A74,'Data Cal FY17'!$AF$4:$AJ$383,5,FALSE)</f>
        <v>0.52999999999999992</v>
      </c>
      <c r="H74" s="1">
        <f>VLOOKUP(A74,'Data Cal FY17'!$AF$4:$AK$383,6,FALSE)</f>
        <v>0</v>
      </c>
      <c r="I74" s="1">
        <f>VLOOKUP(A74,'Data Cal FY17'!$AF$4:$AL$383,7,FALSE)</f>
        <v>1</v>
      </c>
      <c r="J74" s="1">
        <f>VLOOKUP(A74,'Data Cal FY17'!$AF$4:$AM$383,8,FALSE)</f>
        <v>239.29</v>
      </c>
      <c r="K74" s="1">
        <f t="shared" si="7"/>
        <v>0</v>
      </c>
      <c r="L74" s="1">
        <f t="shared" si="8"/>
        <v>139414.05000000002</v>
      </c>
      <c r="M74" s="1">
        <f t="shared" si="9"/>
        <v>5099.6599999999989</v>
      </c>
      <c r="N74" s="1">
        <f t="shared" si="10"/>
        <v>0</v>
      </c>
      <c r="O74" s="1">
        <f t="shared" si="11"/>
        <v>17390</v>
      </c>
      <c r="P74" s="1">
        <f t="shared" si="12"/>
        <v>6134677.7299999995</v>
      </c>
      <c r="Q74" s="1">
        <f t="shared" si="13"/>
        <v>6296581.4399999995</v>
      </c>
    </row>
    <row r="75" spans="1:17" x14ac:dyDescent="0.25">
      <c r="A75" s="18">
        <v>725</v>
      </c>
      <c r="B75" s="18" t="s">
        <v>33</v>
      </c>
      <c r="C75" s="18" t="s">
        <v>115</v>
      </c>
      <c r="D75" s="4" t="str">
        <f>IFERROR(VLOOKUP(A75,'eschools 16'!$A$2:$G$25,7,FALSE),"NO")</f>
        <v>NO</v>
      </c>
      <c r="E75" s="1">
        <f>VLOOKUP(A75,'Data Cal FY17'!$AF$4:$AH$383,3,FALSE)</f>
        <v>3.24</v>
      </c>
      <c r="F75" s="1">
        <f>VLOOKUP(A75,'Data Cal FY17'!$AF$4:$AI$383,4,FALSE)</f>
        <v>4.49</v>
      </c>
      <c r="G75" s="1">
        <f>VLOOKUP(A75,'Data Cal FY17'!$AF$4:$AJ$383,5,FALSE)</f>
        <v>1</v>
      </c>
      <c r="H75" s="1">
        <f>VLOOKUP(A75,'Data Cal FY17'!$AF$4:$AK$383,6,FALSE)</f>
        <v>0</v>
      </c>
      <c r="I75" s="1">
        <f>VLOOKUP(A75,'Data Cal FY17'!$AF$4:$AL$383,7,FALSE)</f>
        <v>0</v>
      </c>
      <c r="J75" s="1">
        <f>VLOOKUP(A75,'Data Cal FY17'!$AF$4:$AM$383,8,FALSE)</f>
        <v>0</v>
      </c>
      <c r="K75" s="1">
        <f t="shared" si="7"/>
        <v>5112.72</v>
      </c>
      <c r="L75" s="1">
        <f t="shared" si="8"/>
        <v>17982.45</v>
      </c>
      <c r="M75" s="1">
        <f t="shared" si="9"/>
        <v>9622</v>
      </c>
      <c r="N75" s="1">
        <f t="shared" si="10"/>
        <v>0</v>
      </c>
      <c r="O75" s="1">
        <f t="shared" si="11"/>
        <v>0</v>
      </c>
      <c r="P75" s="1">
        <f t="shared" si="12"/>
        <v>0</v>
      </c>
      <c r="Q75" s="1">
        <f t="shared" si="13"/>
        <v>32717.170000000002</v>
      </c>
    </row>
    <row r="76" spans="1:17" x14ac:dyDescent="0.25">
      <c r="A76" s="18">
        <v>736</v>
      </c>
      <c r="B76" s="18" t="s">
        <v>32</v>
      </c>
      <c r="C76" s="18" t="s">
        <v>388</v>
      </c>
      <c r="D76" s="4" t="str">
        <f>IFERROR(VLOOKUP(A76,'eschools 16'!$A$2:$G$25,7,FALSE),"NO")</f>
        <v>NO</v>
      </c>
      <c r="E76" s="1">
        <f>VLOOKUP(A76,'Data Cal FY17'!$AF$4:$AH$383,3,FALSE)</f>
        <v>1</v>
      </c>
      <c r="F76" s="1">
        <f>VLOOKUP(A76,'Data Cal FY17'!$AF$4:$AI$383,4,FALSE)</f>
        <v>5</v>
      </c>
      <c r="G76" s="1">
        <f>VLOOKUP(A76,'Data Cal FY17'!$AF$4:$AJ$383,5,FALSE)</f>
        <v>0</v>
      </c>
      <c r="H76" s="1">
        <f>VLOOKUP(A76,'Data Cal FY17'!$AF$4:$AK$383,6,FALSE)</f>
        <v>0</v>
      </c>
      <c r="I76" s="1">
        <f>VLOOKUP(A76,'Data Cal FY17'!$AF$4:$AL$383,7,FALSE)</f>
        <v>0</v>
      </c>
      <c r="J76" s="1">
        <f>VLOOKUP(A76,'Data Cal FY17'!$AF$4:$AM$383,8,FALSE)</f>
        <v>0</v>
      </c>
      <c r="K76" s="1">
        <f t="shared" si="7"/>
        <v>1578</v>
      </c>
      <c r="L76" s="1">
        <f t="shared" si="8"/>
        <v>20025</v>
      </c>
      <c r="M76" s="1">
        <f t="shared" si="9"/>
        <v>0</v>
      </c>
      <c r="N76" s="1">
        <f t="shared" si="10"/>
        <v>0</v>
      </c>
      <c r="O76" s="1">
        <f t="shared" si="11"/>
        <v>0</v>
      </c>
      <c r="P76" s="1">
        <f t="shared" si="12"/>
        <v>0</v>
      </c>
      <c r="Q76" s="1">
        <f t="shared" si="13"/>
        <v>21603</v>
      </c>
    </row>
    <row r="77" spans="1:17" x14ac:dyDescent="0.25">
      <c r="A77" s="18">
        <v>738</v>
      </c>
      <c r="B77" s="18" t="s">
        <v>32</v>
      </c>
      <c r="C77" s="18" t="s">
        <v>389</v>
      </c>
      <c r="D77" s="4" t="str">
        <f>IFERROR(VLOOKUP(A77,'eschools 16'!$A$2:$G$25,7,FALSE),"NO")</f>
        <v>NO</v>
      </c>
      <c r="E77" s="1">
        <f>VLOOKUP(A77,'Data Cal FY17'!$AF$4:$AH$383,3,FALSE)</f>
        <v>0</v>
      </c>
      <c r="F77" s="1">
        <f>VLOOKUP(A77,'Data Cal FY17'!$AF$4:$AI$383,4,FALSE)</f>
        <v>2</v>
      </c>
      <c r="G77" s="1">
        <f>VLOOKUP(A77,'Data Cal FY17'!$AF$4:$AJ$383,5,FALSE)</f>
        <v>1</v>
      </c>
      <c r="H77" s="1">
        <f>VLOOKUP(A77,'Data Cal FY17'!$AF$4:$AK$383,6,FALSE)</f>
        <v>0</v>
      </c>
      <c r="I77" s="1">
        <f>VLOOKUP(A77,'Data Cal FY17'!$AF$4:$AL$383,7,FALSE)</f>
        <v>1</v>
      </c>
      <c r="J77" s="1">
        <f>VLOOKUP(A77,'Data Cal FY17'!$AF$4:$AM$383,8,FALSE)</f>
        <v>0</v>
      </c>
      <c r="K77" s="1">
        <f t="shared" si="7"/>
        <v>0</v>
      </c>
      <c r="L77" s="1">
        <f t="shared" si="8"/>
        <v>8010</v>
      </c>
      <c r="M77" s="1">
        <f t="shared" si="9"/>
        <v>9622</v>
      </c>
      <c r="N77" s="1">
        <f t="shared" si="10"/>
        <v>0</v>
      </c>
      <c r="O77" s="1">
        <f t="shared" si="11"/>
        <v>17390</v>
      </c>
      <c r="P77" s="1">
        <f t="shared" si="12"/>
        <v>0</v>
      </c>
      <c r="Q77" s="1">
        <f t="shared" si="13"/>
        <v>35022</v>
      </c>
    </row>
    <row r="78" spans="1:17" x14ac:dyDescent="0.25">
      <c r="A78" s="18">
        <v>770</v>
      </c>
      <c r="B78" s="18" t="s">
        <v>22</v>
      </c>
      <c r="C78" s="18" t="s">
        <v>116</v>
      </c>
      <c r="D78" s="4" t="str">
        <f>IFERROR(VLOOKUP(A78,'eschools 16'!$A$2:$G$25,7,FALSE),"NO")</f>
        <v>NO</v>
      </c>
      <c r="E78" s="1">
        <f>VLOOKUP(A78,'Data Cal FY17'!$AF$4:$AH$383,3,FALSE)</f>
        <v>0</v>
      </c>
      <c r="F78" s="1">
        <f>VLOOKUP(A78,'Data Cal FY17'!$AF$4:$AI$383,4,FALSE)</f>
        <v>55.42</v>
      </c>
      <c r="G78" s="1">
        <f>VLOOKUP(A78,'Data Cal FY17'!$AF$4:$AJ$383,5,FALSE)</f>
        <v>5.26</v>
      </c>
      <c r="H78" s="1">
        <f>VLOOKUP(A78,'Data Cal FY17'!$AF$4:$AK$383,6,FALSE)</f>
        <v>0</v>
      </c>
      <c r="I78" s="1">
        <f>VLOOKUP(A78,'Data Cal FY17'!$AF$4:$AL$383,7,FALSE)</f>
        <v>0</v>
      </c>
      <c r="J78" s="1">
        <f>VLOOKUP(A78,'Data Cal FY17'!$AF$4:$AM$383,8,FALSE)</f>
        <v>5</v>
      </c>
      <c r="K78" s="1">
        <f t="shared" si="7"/>
        <v>0</v>
      </c>
      <c r="L78" s="1">
        <f t="shared" si="8"/>
        <v>221957.1</v>
      </c>
      <c r="M78" s="1">
        <f t="shared" si="9"/>
        <v>50611.72</v>
      </c>
      <c r="N78" s="1">
        <f t="shared" si="10"/>
        <v>0</v>
      </c>
      <c r="O78" s="1">
        <f t="shared" si="11"/>
        <v>0</v>
      </c>
      <c r="P78" s="1">
        <f t="shared" si="12"/>
        <v>128185</v>
      </c>
      <c r="Q78" s="1">
        <f t="shared" si="13"/>
        <v>400753.82</v>
      </c>
    </row>
    <row r="79" spans="1:17" x14ac:dyDescent="0.25">
      <c r="A79" s="18">
        <v>779</v>
      </c>
      <c r="B79" s="18" t="s">
        <v>33</v>
      </c>
      <c r="C79" s="18" t="s">
        <v>117</v>
      </c>
      <c r="D79" s="4" t="str">
        <f>IFERROR(VLOOKUP(A79,'eschools 16'!$A$2:$G$25,7,FALSE),"NO")</f>
        <v>NO</v>
      </c>
      <c r="E79" s="1">
        <f>VLOOKUP(A79,'Data Cal FY17'!$AF$4:$AH$383,3,FALSE)</f>
        <v>4</v>
      </c>
      <c r="F79" s="1">
        <f>VLOOKUP(A79,'Data Cal FY17'!$AF$4:$AI$383,4,FALSE)</f>
        <v>5.71</v>
      </c>
      <c r="G79" s="1">
        <f>VLOOKUP(A79,'Data Cal FY17'!$AF$4:$AJ$383,5,FALSE)</f>
        <v>1</v>
      </c>
      <c r="H79" s="1">
        <f>VLOOKUP(A79,'Data Cal FY17'!$AF$4:$AK$383,6,FALSE)</f>
        <v>0</v>
      </c>
      <c r="I79" s="1">
        <f>VLOOKUP(A79,'Data Cal FY17'!$AF$4:$AL$383,7,FALSE)</f>
        <v>0</v>
      </c>
      <c r="J79" s="1">
        <f>VLOOKUP(A79,'Data Cal FY17'!$AF$4:$AM$383,8,FALSE)</f>
        <v>0</v>
      </c>
      <c r="K79" s="1">
        <f t="shared" si="7"/>
        <v>6312</v>
      </c>
      <c r="L79" s="1">
        <f t="shared" si="8"/>
        <v>22868.55</v>
      </c>
      <c r="M79" s="1">
        <f t="shared" si="9"/>
        <v>9622</v>
      </c>
      <c r="N79" s="1">
        <f t="shared" si="10"/>
        <v>0</v>
      </c>
      <c r="O79" s="1">
        <f t="shared" si="11"/>
        <v>0</v>
      </c>
      <c r="P79" s="1">
        <f t="shared" si="12"/>
        <v>0</v>
      </c>
      <c r="Q79" s="1">
        <f t="shared" si="13"/>
        <v>38802.550000000003</v>
      </c>
    </row>
    <row r="80" spans="1:17" x14ac:dyDescent="0.25">
      <c r="A80" s="18">
        <v>780</v>
      </c>
      <c r="B80" s="18" t="s">
        <v>33</v>
      </c>
      <c r="C80" s="18" t="s">
        <v>118</v>
      </c>
      <c r="D80" s="4" t="str">
        <f>IFERROR(VLOOKUP(A80,'eschools 16'!$A$2:$G$25,7,FALSE),"NO")</f>
        <v>NO</v>
      </c>
      <c r="E80" s="1">
        <f>VLOOKUP(A80,'Data Cal FY17'!$AF$4:$AH$383,3,FALSE)</f>
        <v>0</v>
      </c>
      <c r="F80" s="1">
        <f>VLOOKUP(A80,'Data Cal FY17'!$AF$4:$AI$383,4,FALSE)</f>
        <v>8.9499999999999993</v>
      </c>
      <c r="G80" s="1">
        <f>VLOOKUP(A80,'Data Cal FY17'!$AF$4:$AJ$383,5,FALSE)</f>
        <v>0</v>
      </c>
      <c r="H80" s="1">
        <f>VLOOKUP(A80,'Data Cal FY17'!$AF$4:$AK$383,6,FALSE)</f>
        <v>0</v>
      </c>
      <c r="I80" s="1">
        <f>VLOOKUP(A80,'Data Cal FY17'!$AF$4:$AL$383,7,FALSE)</f>
        <v>0</v>
      </c>
      <c r="J80" s="1">
        <f>VLOOKUP(A80,'Data Cal FY17'!$AF$4:$AM$383,8,FALSE)</f>
        <v>0</v>
      </c>
      <c r="K80" s="1">
        <f t="shared" si="7"/>
        <v>0</v>
      </c>
      <c r="L80" s="1">
        <f t="shared" si="8"/>
        <v>35844.75</v>
      </c>
      <c r="M80" s="1">
        <f t="shared" si="9"/>
        <v>0</v>
      </c>
      <c r="N80" s="1">
        <f t="shared" si="10"/>
        <v>0</v>
      </c>
      <c r="O80" s="1">
        <f t="shared" si="11"/>
        <v>0</v>
      </c>
      <c r="P80" s="1">
        <f t="shared" si="12"/>
        <v>0</v>
      </c>
      <c r="Q80" s="1">
        <f t="shared" si="13"/>
        <v>35844.75</v>
      </c>
    </row>
    <row r="81" spans="1:17" x14ac:dyDescent="0.25">
      <c r="A81" s="18">
        <v>781</v>
      </c>
      <c r="B81" s="18" t="s">
        <v>28</v>
      </c>
      <c r="C81" s="18" t="s">
        <v>119</v>
      </c>
      <c r="D81" s="4" t="str">
        <f>IFERROR(VLOOKUP(A81,'eschools 16'!$A$2:$G$25,7,FALSE),"NO")</f>
        <v>NO</v>
      </c>
      <c r="E81" s="1">
        <f>VLOOKUP(A81,'Data Cal FY17'!$AF$4:$AH$383,3,FALSE)</f>
        <v>12.9</v>
      </c>
      <c r="F81" s="1">
        <f>VLOOKUP(A81,'Data Cal FY17'!$AF$4:$AI$383,4,FALSE)</f>
        <v>23.89</v>
      </c>
      <c r="G81" s="1">
        <f>VLOOKUP(A81,'Data Cal FY17'!$AF$4:$AJ$383,5,FALSE)</f>
        <v>0</v>
      </c>
      <c r="H81" s="1">
        <f>VLOOKUP(A81,'Data Cal FY17'!$AF$4:$AK$383,6,FALSE)</f>
        <v>0</v>
      </c>
      <c r="I81" s="1">
        <f>VLOOKUP(A81,'Data Cal FY17'!$AF$4:$AL$383,7,FALSE)</f>
        <v>0</v>
      </c>
      <c r="J81" s="1">
        <f>VLOOKUP(A81,'Data Cal FY17'!$AF$4:$AM$383,8,FALSE)</f>
        <v>0</v>
      </c>
      <c r="K81" s="1">
        <f t="shared" si="7"/>
        <v>20356.2</v>
      </c>
      <c r="L81" s="1">
        <f t="shared" si="8"/>
        <v>95679.45</v>
      </c>
      <c r="M81" s="1">
        <f t="shared" si="9"/>
        <v>0</v>
      </c>
      <c r="N81" s="1">
        <f t="shared" si="10"/>
        <v>0</v>
      </c>
      <c r="O81" s="1">
        <f t="shared" si="11"/>
        <v>0</v>
      </c>
      <c r="P81" s="1">
        <f t="shared" si="12"/>
        <v>0</v>
      </c>
      <c r="Q81" s="1">
        <f t="shared" si="13"/>
        <v>116035.65</v>
      </c>
    </row>
    <row r="82" spans="1:17" x14ac:dyDescent="0.25">
      <c r="A82" s="18">
        <v>804</v>
      </c>
      <c r="B82" s="18" t="s">
        <v>28</v>
      </c>
      <c r="C82" s="18" t="s">
        <v>120</v>
      </c>
      <c r="D82" s="4" t="str">
        <f>IFERROR(VLOOKUP(A82,'eschools 16'!$A$2:$G$25,7,FALSE),"NO")</f>
        <v>NO</v>
      </c>
      <c r="E82" s="1">
        <f>VLOOKUP(A82,'Data Cal FY17'!$AF$4:$AH$383,3,FALSE)</f>
        <v>8</v>
      </c>
      <c r="F82" s="1">
        <f>VLOOKUP(A82,'Data Cal FY17'!$AF$4:$AI$383,4,FALSE)</f>
        <v>21.05</v>
      </c>
      <c r="G82" s="1">
        <f>VLOOKUP(A82,'Data Cal FY17'!$AF$4:$AJ$383,5,FALSE)</f>
        <v>1</v>
      </c>
      <c r="H82" s="1">
        <f>VLOOKUP(A82,'Data Cal FY17'!$AF$4:$AK$383,6,FALSE)</f>
        <v>0</v>
      </c>
      <c r="I82" s="1">
        <f>VLOOKUP(A82,'Data Cal FY17'!$AF$4:$AL$383,7,FALSE)</f>
        <v>0</v>
      </c>
      <c r="J82" s="1">
        <f>VLOOKUP(A82,'Data Cal FY17'!$AF$4:$AM$383,8,FALSE)</f>
        <v>0</v>
      </c>
      <c r="K82" s="1">
        <f t="shared" si="7"/>
        <v>12624</v>
      </c>
      <c r="L82" s="1">
        <f t="shared" si="8"/>
        <v>84305.25</v>
      </c>
      <c r="M82" s="1">
        <f t="shared" si="9"/>
        <v>9622</v>
      </c>
      <c r="N82" s="1">
        <f t="shared" si="10"/>
        <v>0</v>
      </c>
      <c r="O82" s="1">
        <f t="shared" si="11"/>
        <v>0</v>
      </c>
      <c r="P82" s="1">
        <f t="shared" si="12"/>
        <v>0</v>
      </c>
      <c r="Q82" s="1">
        <f t="shared" si="13"/>
        <v>106551.25</v>
      </c>
    </row>
    <row r="83" spans="1:17" x14ac:dyDescent="0.25">
      <c r="A83" s="18">
        <v>808</v>
      </c>
      <c r="B83" s="18" t="s">
        <v>26</v>
      </c>
      <c r="C83" s="18" t="s">
        <v>121</v>
      </c>
      <c r="D83" s="4" t="str">
        <f>IFERROR(VLOOKUP(A83,'eschools 16'!$A$2:$G$25,7,FALSE),"NO")</f>
        <v>NO</v>
      </c>
      <c r="E83" s="1">
        <f>VLOOKUP(A83,'Data Cal FY17'!$AF$4:$AH$383,3,FALSE)</f>
        <v>5.92</v>
      </c>
      <c r="F83" s="1">
        <f>VLOOKUP(A83,'Data Cal FY17'!$AF$4:$AI$383,4,FALSE)</f>
        <v>13.15</v>
      </c>
      <c r="G83" s="1">
        <f>VLOOKUP(A83,'Data Cal FY17'!$AF$4:$AJ$383,5,FALSE)</f>
        <v>1</v>
      </c>
      <c r="H83" s="1">
        <f>VLOOKUP(A83,'Data Cal FY17'!$AF$4:$AK$383,6,FALSE)</f>
        <v>0</v>
      </c>
      <c r="I83" s="1">
        <f>VLOOKUP(A83,'Data Cal FY17'!$AF$4:$AL$383,7,FALSE)</f>
        <v>0</v>
      </c>
      <c r="J83" s="1">
        <f>VLOOKUP(A83,'Data Cal FY17'!$AF$4:$AM$383,8,FALSE)</f>
        <v>1</v>
      </c>
      <c r="K83" s="1">
        <f t="shared" si="7"/>
        <v>9341.76</v>
      </c>
      <c r="L83" s="1">
        <f t="shared" si="8"/>
        <v>52665.75</v>
      </c>
      <c r="M83" s="1">
        <f t="shared" si="9"/>
        <v>9622</v>
      </c>
      <c r="N83" s="1">
        <f t="shared" si="10"/>
        <v>0</v>
      </c>
      <c r="O83" s="1">
        <f t="shared" si="11"/>
        <v>0</v>
      </c>
      <c r="P83" s="1">
        <f t="shared" si="12"/>
        <v>25637</v>
      </c>
      <c r="Q83" s="1">
        <f t="shared" si="13"/>
        <v>97266.510000000009</v>
      </c>
    </row>
    <row r="84" spans="1:17" x14ac:dyDescent="0.25">
      <c r="A84" s="18">
        <v>813</v>
      </c>
      <c r="B84" s="18" t="s">
        <v>26</v>
      </c>
      <c r="C84" s="18" t="s">
        <v>122</v>
      </c>
      <c r="D84" s="4" t="str">
        <f>IFERROR(VLOOKUP(A84,'eschools 16'!$A$2:$G$25,7,FALSE),"NO")</f>
        <v>NO</v>
      </c>
      <c r="E84" s="1">
        <f>VLOOKUP(A84,'Data Cal FY17'!$AF$4:$AH$383,3,FALSE)</f>
        <v>0</v>
      </c>
      <c r="F84" s="1">
        <f>VLOOKUP(A84,'Data Cal FY17'!$AF$4:$AI$383,4,FALSE)</f>
        <v>23.599999999999998</v>
      </c>
      <c r="G84" s="1">
        <f>VLOOKUP(A84,'Data Cal FY17'!$AF$4:$AJ$383,5,FALSE)</f>
        <v>2.21</v>
      </c>
      <c r="H84" s="1">
        <f>VLOOKUP(A84,'Data Cal FY17'!$AF$4:$AK$383,6,FALSE)</f>
        <v>0</v>
      </c>
      <c r="I84" s="1">
        <f>VLOOKUP(A84,'Data Cal FY17'!$AF$4:$AL$383,7,FALSE)</f>
        <v>0</v>
      </c>
      <c r="J84" s="1">
        <f>VLOOKUP(A84,'Data Cal FY17'!$AF$4:$AM$383,8,FALSE)</f>
        <v>1.65</v>
      </c>
      <c r="K84" s="1">
        <f t="shared" si="7"/>
        <v>0</v>
      </c>
      <c r="L84" s="1">
        <f t="shared" si="8"/>
        <v>94517.999999999985</v>
      </c>
      <c r="M84" s="1">
        <f t="shared" si="9"/>
        <v>21264.62</v>
      </c>
      <c r="N84" s="1">
        <f t="shared" si="10"/>
        <v>0</v>
      </c>
      <c r="O84" s="1">
        <f t="shared" si="11"/>
        <v>0</v>
      </c>
      <c r="P84" s="1">
        <f t="shared" si="12"/>
        <v>42301.049999999996</v>
      </c>
      <c r="Q84" s="1">
        <f t="shared" si="13"/>
        <v>158083.66999999998</v>
      </c>
    </row>
    <row r="85" spans="1:17" x14ac:dyDescent="0.25">
      <c r="A85" s="18">
        <v>825</v>
      </c>
      <c r="B85" s="18" t="s">
        <v>22</v>
      </c>
      <c r="C85" s="18" t="s">
        <v>123</v>
      </c>
      <c r="D85" s="4" t="str">
        <f>IFERROR(VLOOKUP(A85,'eschools 16'!$A$2:$G$25,7,FALSE),"NO")</f>
        <v>NO</v>
      </c>
      <c r="E85" s="1">
        <f>VLOOKUP(A85,'Data Cal FY17'!$AF$4:$AH$383,3,FALSE)</f>
        <v>11.68</v>
      </c>
      <c r="F85" s="1">
        <f>VLOOKUP(A85,'Data Cal FY17'!$AF$4:$AI$383,4,FALSE)</f>
        <v>28.15</v>
      </c>
      <c r="G85" s="1">
        <f>VLOOKUP(A85,'Data Cal FY17'!$AF$4:$AJ$383,5,FALSE)</f>
        <v>2.19</v>
      </c>
      <c r="H85" s="1">
        <f>VLOOKUP(A85,'Data Cal FY17'!$AF$4:$AK$383,6,FALSE)</f>
        <v>0</v>
      </c>
      <c r="I85" s="1">
        <f>VLOOKUP(A85,'Data Cal FY17'!$AF$4:$AL$383,7,FALSE)</f>
        <v>0</v>
      </c>
      <c r="J85" s="1">
        <f>VLOOKUP(A85,'Data Cal FY17'!$AF$4:$AM$383,8,FALSE)</f>
        <v>1</v>
      </c>
      <c r="K85" s="1">
        <f t="shared" si="7"/>
        <v>18431.04</v>
      </c>
      <c r="L85" s="1">
        <f t="shared" si="8"/>
        <v>112740.75</v>
      </c>
      <c r="M85" s="1">
        <f t="shared" si="9"/>
        <v>21072.18</v>
      </c>
      <c r="N85" s="1">
        <f t="shared" si="10"/>
        <v>0</v>
      </c>
      <c r="O85" s="1">
        <f t="shared" si="11"/>
        <v>0</v>
      </c>
      <c r="P85" s="1">
        <f t="shared" si="12"/>
        <v>25637</v>
      </c>
      <c r="Q85" s="1">
        <f t="shared" si="13"/>
        <v>177880.97</v>
      </c>
    </row>
    <row r="86" spans="1:17" x14ac:dyDescent="0.25">
      <c r="A86" s="18">
        <v>838</v>
      </c>
      <c r="B86" s="18" t="s">
        <v>32</v>
      </c>
      <c r="C86" s="18" t="s">
        <v>124</v>
      </c>
      <c r="D86" s="4" t="str">
        <f>IFERROR(VLOOKUP(A86,'eschools 16'!$A$2:$G$25,7,FALSE),"NO")</f>
        <v>NO</v>
      </c>
      <c r="E86" s="1">
        <f>VLOOKUP(A86,'Data Cal FY17'!$AF$4:$AH$383,3,FALSE)</f>
        <v>6.8900000000000006</v>
      </c>
      <c r="F86" s="1">
        <f>VLOOKUP(A86,'Data Cal FY17'!$AF$4:$AI$383,4,FALSE)</f>
        <v>16.21</v>
      </c>
      <c r="G86" s="1">
        <f>VLOOKUP(A86,'Data Cal FY17'!$AF$4:$AJ$383,5,FALSE)</f>
        <v>0</v>
      </c>
      <c r="H86" s="1">
        <f>VLOOKUP(A86,'Data Cal FY17'!$AF$4:$AK$383,6,FALSE)</f>
        <v>0</v>
      </c>
      <c r="I86" s="1">
        <f>VLOOKUP(A86,'Data Cal FY17'!$AF$4:$AL$383,7,FALSE)</f>
        <v>0</v>
      </c>
      <c r="J86" s="1">
        <f>VLOOKUP(A86,'Data Cal FY17'!$AF$4:$AM$383,8,FALSE)</f>
        <v>1</v>
      </c>
      <c r="K86" s="1">
        <f t="shared" si="7"/>
        <v>10872.42</v>
      </c>
      <c r="L86" s="1">
        <f t="shared" si="8"/>
        <v>64921.05</v>
      </c>
      <c r="M86" s="1">
        <f t="shared" si="9"/>
        <v>0</v>
      </c>
      <c r="N86" s="1">
        <f t="shared" si="10"/>
        <v>0</v>
      </c>
      <c r="O86" s="1">
        <f t="shared" si="11"/>
        <v>0</v>
      </c>
      <c r="P86" s="1">
        <f t="shared" si="12"/>
        <v>25637</v>
      </c>
      <c r="Q86" s="1">
        <f t="shared" si="13"/>
        <v>101430.47</v>
      </c>
    </row>
    <row r="87" spans="1:17" x14ac:dyDescent="0.25">
      <c r="A87" s="18">
        <v>843</v>
      </c>
      <c r="B87" s="18" t="s">
        <v>22</v>
      </c>
      <c r="C87" s="18" t="s">
        <v>125</v>
      </c>
      <c r="D87" s="4" t="str">
        <f>IFERROR(VLOOKUP(A87,'eschools 16'!$A$2:$G$25,7,FALSE),"NO")</f>
        <v>NO</v>
      </c>
      <c r="E87" s="1">
        <f>VLOOKUP(A87,'Data Cal FY17'!$AF$4:$AH$383,3,FALSE)</f>
        <v>0</v>
      </c>
      <c r="F87" s="1">
        <f>VLOOKUP(A87,'Data Cal FY17'!$AF$4:$AI$383,4,FALSE)</f>
        <v>0</v>
      </c>
      <c r="G87" s="1">
        <f>VLOOKUP(A87,'Data Cal FY17'!$AF$4:$AJ$383,5,FALSE)</f>
        <v>0</v>
      </c>
      <c r="H87" s="1">
        <f>VLOOKUP(A87,'Data Cal FY17'!$AF$4:$AK$383,6,FALSE)</f>
        <v>0</v>
      </c>
      <c r="I87" s="1">
        <f>VLOOKUP(A87,'Data Cal FY17'!$AF$4:$AL$383,7,FALSE)</f>
        <v>0</v>
      </c>
      <c r="J87" s="1">
        <f>VLOOKUP(A87,'Data Cal FY17'!$AF$4:$AM$383,8,FALSE)</f>
        <v>0</v>
      </c>
      <c r="K87" s="1">
        <f t="shared" si="7"/>
        <v>0</v>
      </c>
      <c r="L87" s="1">
        <f t="shared" si="8"/>
        <v>0</v>
      </c>
      <c r="M87" s="1">
        <f t="shared" si="9"/>
        <v>0</v>
      </c>
      <c r="N87" s="1">
        <f t="shared" si="10"/>
        <v>0</v>
      </c>
      <c r="O87" s="1">
        <f t="shared" si="11"/>
        <v>0</v>
      </c>
      <c r="P87" s="1">
        <f t="shared" si="12"/>
        <v>0</v>
      </c>
      <c r="Q87" s="1">
        <f t="shared" si="13"/>
        <v>0</v>
      </c>
    </row>
    <row r="88" spans="1:17" x14ac:dyDescent="0.25">
      <c r="A88" s="18">
        <v>855</v>
      </c>
      <c r="B88" s="18" t="s">
        <v>52</v>
      </c>
      <c r="C88" s="18" t="s">
        <v>126</v>
      </c>
      <c r="D88" s="4" t="str">
        <f>IFERROR(VLOOKUP(A88,'eschools 16'!$A$2:$G$25,7,FALSE),"NO")</f>
        <v>NO</v>
      </c>
      <c r="E88" s="1">
        <f>VLOOKUP(A88,'Data Cal FY17'!$AF$4:$AH$383,3,FALSE)</f>
        <v>0</v>
      </c>
      <c r="F88" s="1">
        <f>VLOOKUP(A88,'Data Cal FY17'!$AF$4:$AI$383,4,FALSE)</f>
        <v>4</v>
      </c>
      <c r="G88" s="1">
        <f>VLOOKUP(A88,'Data Cal FY17'!$AF$4:$AJ$383,5,FALSE)</f>
        <v>1</v>
      </c>
      <c r="H88" s="1">
        <f>VLOOKUP(A88,'Data Cal FY17'!$AF$4:$AK$383,6,FALSE)</f>
        <v>0</v>
      </c>
      <c r="I88" s="1">
        <f>VLOOKUP(A88,'Data Cal FY17'!$AF$4:$AL$383,7,FALSE)</f>
        <v>0</v>
      </c>
      <c r="J88" s="1">
        <f>VLOOKUP(A88,'Data Cal FY17'!$AF$4:$AM$383,8,FALSE)</f>
        <v>0</v>
      </c>
      <c r="K88" s="1">
        <f t="shared" si="7"/>
        <v>0</v>
      </c>
      <c r="L88" s="1">
        <f t="shared" si="8"/>
        <v>16020</v>
      </c>
      <c r="M88" s="1">
        <f t="shared" si="9"/>
        <v>9622</v>
      </c>
      <c r="N88" s="1">
        <f t="shared" si="10"/>
        <v>0</v>
      </c>
      <c r="O88" s="1">
        <f t="shared" si="11"/>
        <v>0</v>
      </c>
      <c r="P88" s="1">
        <f t="shared" si="12"/>
        <v>0</v>
      </c>
      <c r="Q88" s="1">
        <f t="shared" si="13"/>
        <v>25642</v>
      </c>
    </row>
    <row r="89" spans="1:17" x14ac:dyDescent="0.25">
      <c r="A89" s="18">
        <v>858</v>
      </c>
      <c r="B89" s="18" t="s">
        <v>32</v>
      </c>
      <c r="C89" s="18" t="s">
        <v>127</v>
      </c>
      <c r="D89" s="4" t="str">
        <f>IFERROR(VLOOKUP(A89,'eschools 16'!$A$2:$G$25,7,FALSE),"NO")</f>
        <v>NO</v>
      </c>
      <c r="E89" s="1">
        <f>VLOOKUP(A89,'Data Cal FY17'!$AF$4:$AH$383,3,FALSE)</f>
        <v>1</v>
      </c>
      <c r="F89" s="1">
        <f>VLOOKUP(A89,'Data Cal FY17'!$AF$4:$AI$383,4,FALSE)</f>
        <v>26.05</v>
      </c>
      <c r="G89" s="1">
        <f>VLOOKUP(A89,'Data Cal FY17'!$AF$4:$AJ$383,5,FALSE)</f>
        <v>0</v>
      </c>
      <c r="H89" s="1">
        <f>VLOOKUP(A89,'Data Cal FY17'!$AF$4:$AK$383,6,FALSE)</f>
        <v>0</v>
      </c>
      <c r="I89" s="1">
        <f>VLOOKUP(A89,'Data Cal FY17'!$AF$4:$AL$383,7,FALSE)</f>
        <v>0</v>
      </c>
      <c r="J89" s="1">
        <f>VLOOKUP(A89,'Data Cal FY17'!$AF$4:$AM$383,8,FALSE)</f>
        <v>0</v>
      </c>
      <c r="K89" s="1">
        <f t="shared" si="7"/>
        <v>1578</v>
      </c>
      <c r="L89" s="1">
        <f t="shared" si="8"/>
        <v>104330.25</v>
      </c>
      <c r="M89" s="1">
        <f t="shared" si="9"/>
        <v>0</v>
      </c>
      <c r="N89" s="1">
        <f t="shared" si="10"/>
        <v>0</v>
      </c>
      <c r="O89" s="1">
        <f t="shared" si="11"/>
        <v>0</v>
      </c>
      <c r="P89" s="1">
        <f t="shared" si="12"/>
        <v>0</v>
      </c>
      <c r="Q89" s="1">
        <f t="shared" si="13"/>
        <v>105908.25</v>
      </c>
    </row>
    <row r="90" spans="1:17" x14ac:dyDescent="0.25">
      <c r="A90" s="18">
        <v>875</v>
      </c>
      <c r="B90" s="18" t="s">
        <v>33</v>
      </c>
      <c r="C90" s="18" t="s">
        <v>128</v>
      </c>
      <c r="D90" s="4" t="str">
        <f>IFERROR(VLOOKUP(A90,'eschools 16'!$A$2:$G$25,7,FALSE),"NO")</f>
        <v>NO</v>
      </c>
      <c r="E90" s="1">
        <f>VLOOKUP(A90,'Data Cal FY17'!$AF$4:$AH$383,3,FALSE)</f>
        <v>4</v>
      </c>
      <c r="F90" s="1">
        <f>VLOOKUP(A90,'Data Cal FY17'!$AF$4:$AI$383,4,FALSE)</f>
        <v>1.9300000000000002</v>
      </c>
      <c r="G90" s="1">
        <f>VLOOKUP(A90,'Data Cal FY17'!$AF$4:$AJ$383,5,FALSE)</f>
        <v>0</v>
      </c>
      <c r="H90" s="1">
        <f>VLOOKUP(A90,'Data Cal FY17'!$AF$4:$AK$383,6,FALSE)</f>
        <v>0</v>
      </c>
      <c r="I90" s="1">
        <f>VLOOKUP(A90,'Data Cal FY17'!$AF$4:$AL$383,7,FALSE)</f>
        <v>0</v>
      </c>
      <c r="J90" s="1">
        <f>VLOOKUP(A90,'Data Cal FY17'!$AF$4:$AM$383,8,FALSE)</f>
        <v>1</v>
      </c>
      <c r="K90" s="1">
        <f t="shared" si="7"/>
        <v>6312</v>
      </c>
      <c r="L90" s="1">
        <f t="shared" si="8"/>
        <v>7729.6500000000005</v>
      </c>
      <c r="M90" s="1">
        <f t="shared" si="9"/>
        <v>0</v>
      </c>
      <c r="N90" s="1">
        <f t="shared" si="10"/>
        <v>0</v>
      </c>
      <c r="O90" s="1">
        <f t="shared" si="11"/>
        <v>0</v>
      </c>
      <c r="P90" s="1">
        <f t="shared" si="12"/>
        <v>25637</v>
      </c>
      <c r="Q90" s="1">
        <f t="shared" si="13"/>
        <v>39678.65</v>
      </c>
    </row>
    <row r="91" spans="1:17" x14ac:dyDescent="0.25">
      <c r="A91" s="18">
        <v>905</v>
      </c>
      <c r="B91" s="18" t="s">
        <v>67</v>
      </c>
      <c r="C91" s="18" t="s">
        <v>129</v>
      </c>
      <c r="D91" s="4" t="str">
        <f>IFERROR(VLOOKUP(A91,'eschools 16'!$A$2:$G$25,7,FALSE),"NO")</f>
        <v>NO</v>
      </c>
      <c r="E91" s="1">
        <f>VLOOKUP(A91,'Data Cal FY17'!$AF$4:$AH$383,3,FALSE)</f>
        <v>0</v>
      </c>
      <c r="F91" s="1">
        <f>VLOOKUP(A91,'Data Cal FY17'!$AF$4:$AI$383,4,FALSE)</f>
        <v>0.87</v>
      </c>
      <c r="G91" s="1">
        <f>VLOOKUP(A91,'Data Cal FY17'!$AF$4:$AJ$383,5,FALSE)</f>
        <v>0.5</v>
      </c>
      <c r="H91" s="1">
        <f>VLOOKUP(A91,'Data Cal FY17'!$AF$4:$AK$383,6,FALSE)</f>
        <v>0</v>
      </c>
      <c r="I91" s="1">
        <f>VLOOKUP(A91,'Data Cal FY17'!$AF$4:$AL$383,7,FALSE)</f>
        <v>0</v>
      </c>
      <c r="J91" s="1">
        <f>VLOOKUP(A91,'Data Cal FY17'!$AF$4:$AM$383,8,FALSE)</f>
        <v>0</v>
      </c>
      <c r="K91" s="1">
        <f t="shared" si="7"/>
        <v>0</v>
      </c>
      <c r="L91" s="1">
        <f t="shared" si="8"/>
        <v>3484.35</v>
      </c>
      <c r="M91" s="1">
        <f t="shared" si="9"/>
        <v>4811</v>
      </c>
      <c r="N91" s="1">
        <f t="shared" si="10"/>
        <v>0</v>
      </c>
      <c r="O91" s="1">
        <f t="shared" si="11"/>
        <v>0</v>
      </c>
      <c r="P91" s="1">
        <f t="shared" si="12"/>
        <v>0</v>
      </c>
      <c r="Q91" s="1">
        <f t="shared" si="13"/>
        <v>8295.35</v>
      </c>
    </row>
    <row r="92" spans="1:17" x14ac:dyDescent="0.25">
      <c r="A92" s="18">
        <v>912</v>
      </c>
      <c r="B92" s="18" t="s">
        <v>33</v>
      </c>
      <c r="C92" s="18" t="s">
        <v>130</v>
      </c>
      <c r="D92" s="4" t="str">
        <f>IFERROR(VLOOKUP(A92,'eschools 16'!$A$2:$G$25,7,FALSE),"NO")</f>
        <v>NO</v>
      </c>
      <c r="E92" s="1">
        <f>VLOOKUP(A92,'Data Cal FY17'!$AF$4:$AH$383,3,FALSE)</f>
        <v>0</v>
      </c>
      <c r="F92" s="1">
        <f>VLOOKUP(A92,'Data Cal FY17'!$AF$4:$AI$383,4,FALSE)</f>
        <v>7.53</v>
      </c>
      <c r="G92" s="1">
        <f>VLOOKUP(A92,'Data Cal FY17'!$AF$4:$AJ$383,5,FALSE)</f>
        <v>1.38</v>
      </c>
      <c r="H92" s="1">
        <f>VLOOKUP(A92,'Data Cal FY17'!$AF$4:$AK$383,6,FALSE)</f>
        <v>0</v>
      </c>
      <c r="I92" s="1">
        <f>VLOOKUP(A92,'Data Cal FY17'!$AF$4:$AL$383,7,FALSE)</f>
        <v>0</v>
      </c>
      <c r="J92" s="1">
        <f>VLOOKUP(A92,'Data Cal FY17'!$AF$4:$AM$383,8,FALSE)</f>
        <v>0</v>
      </c>
      <c r="K92" s="1">
        <f t="shared" si="7"/>
        <v>0</v>
      </c>
      <c r="L92" s="1">
        <f t="shared" si="8"/>
        <v>30157.65</v>
      </c>
      <c r="M92" s="1">
        <f t="shared" si="9"/>
        <v>13278.359999999999</v>
      </c>
      <c r="N92" s="1">
        <f t="shared" si="10"/>
        <v>0</v>
      </c>
      <c r="O92" s="1">
        <f t="shared" si="11"/>
        <v>0</v>
      </c>
      <c r="P92" s="1">
        <f t="shared" si="12"/>
        <v>0</v>
      </c>
      <c r="Q92" s="1">
        <f t="shared" si="13"/>
        <v>43436.01</v>
      </c>
    </row>
    <row r="93" spans="1:17" x14ac:dyDescent="0.25">
      <c r="A93" s="18">
        <v>930</v>
      </c>
      <c r="B93" s="18" t="s">
        <v>32</v>
      </c>
      <c r="C93" s="18" t="s">
        <v>131</v>
      </c>
      <c r="D93" s="4" t="str">
        <f>IFERROR(VLOOKUP(A93,'eschools 16'!$A$2:$G$25,7,FALSE),"NO")</f>
        <v>NO</v>
      </c>
      <c r="E93" s="1">
        <f>VLOOKUP(A93,'Data Cal FY17'!$AF$4:$AH$383,3,FALSE)</f>
        <v>2.4000000000000004</v>
      </c>
      <c r="F93" s="1">
        <f>VLOOKUP(A93,'Data Cal FY17'!$AF$4:$AI$383,4,FALSE)</f>
        <v>26.89</v>
      </c>
      <c r="G93" s="1">
        <f>VLOOKUP(A93,'Data Cal FY17'!$AF$4:$AJ$383,5,FALSE)</f>
        <v>1.6</v>
      </c>
      <c r="H93" s="1">
        <f>VLOOKUP(A93,'Data Cal FY17'!$AF$4:$AK$383,6,FALSE)</f>
        <v>1</v>
      </c>
      <c r="I93" s="1">
        <f>VLOOKUP(A93,'Data Cal FY17'!$AF$4:$AL$383,7,FALSE)</f>
        <v>0.56000000000000005</v>
      </c>
      <c r="J93" s="1">
        <f>VLOOKUP(A93,'Data Cal FY17'!$AF$4:$AM$383,8,FALSE)</f>
        <v>0</v>
      </c>
      <c r="K93" s="1">
        <f t="shared" si="7"/>
        <v>3787.2000000000007</v>
      </c>
      <c r="L93" s="1">
        <f t="shared" si="8"/>
        <v>107694.45</v>
      </c>
      <c r="M93" s="1">
        <f t="shared" si="9"/>
        <v>15395.2</v>
      </c>
      <c r="N93" s="1">
        <f t="shared" si="10"/>
        <v>12841</v>
      </c>
      <c r="O93" s="1">
        <f t="shared" si="11"/>
        <v>9738.4000000000015</v>
      </c>
      <c r="P93" s="1">
        <f t="shared" si="12"/>
        <v>0</v>
      </c>
      <c r="Q93" s="1">
        <f t="shared" si="13"/>
        <v>149456.24999999997</v>
      </c>
    </row>
    <row r="94" spans="1:17" x14ac:dyDescent="0.25">
      <c r="A94" s="18">
        <v>936</v>
      </c>
      <c r="B94" s="18" t="s">
        <v>32</v>
      </c>
      <c r="C94" s="18" t="s">
        <v>132</v>
      </c>
      <c r="D94" s="4" t="str">
        <f>IFERROR(VLOOKUP(A94,'eschools 16'!$A$2:$G$25,7,FALSE),"NO")</f>
        <v>NO</v>
      </c>
      <c r="E94" s="1">
        <f>VLOOKUP(A94,'Data Cal FY17'!$AF$4:$AH$383,3,FALSE)</f>
        <v>0</v>
      </c>
      <c r="F94" s="1">
        <f>VLOOKUP(A94,'Data Cal FY17'!$AF$4:$AI$383,4,FALSE)</f>
        <v>49.64</v>
      </c>
      <c r="G94" s="1">
        <f>VLOOKUP(A94,'Data Cal FY17'!$AF$4:$AJ$383,5,FALSE)</f>
        <v>7.96</v>
      </c>
      <c r="H94" s="1">
        <f>VLOOKUP(A94,'Data Cal FY17'!$AF$4:$AK$383,6,FALSE)</f>
        <v>0.26</v>
      </c>
      <c r="I94" s="1">
        <f>VLOOKUP(A94,'Data Cal FY17'!$AF$4:$AL$383,7,FALSE)</f>
        <v>0</v>
      </c>
      <c r="J94" s="1">
        <f>VLOOKUP(A94,'Data Cal FY17'!$AF$4:$AM$383,8,FALSE)</f>
        <v>1.65</v>
      </c>
      <c r="K94" s="1">
        <f t="shared" si="7"/>
        <v>0</v>
      </c>
      <c r="L94" s="1">
        <f t="shared" si="8"/>
        <v>198808.2</v>
      </c>
      <c r="M94" s="1">
        <f t="shared" si="9"/>
        <v>76591.12</v>
      </c>
      <c r="N94" s="1">
        <f t="shared" si="10"/>
        <v>3338.6600000000003</v>
      </c>
      <c r="O94" s="1">
        <f t="shared" si="11"/>
        <v>0</v>
      </c>
      <c r="P94" s="1">
        <f t="shared" si="12"/>
        <v>42301.049999999996</v>
      </c>
      <c r="Q94" s="1">
        <f t="shared" si="13"/>
        <v>321039.02999999997</v>
      </c>
    </row>
    <row r="95" spans="1:17" x14ac:dyDescent="0.25">
      <c r="A95" s="18">
        <v>938</v>
      </c>
      <c r="B95" s="18" t="s">
        <v>33</v>
      </c>
      <c r="C95" s="18" t="s">
        <v>390</v>
      </c>
      <c r="D95" s="4" t="str">
        <f>IFERROR(VLOOKUP(A95,'eschools 16'!$A$2:$G$25,7,FALSE),"NO")</f>
        <v>NO</v>
      </c>
      <c r="E95" s="1">
        <f>VLOOKUP(A95,'Data Cal FY17'!$AF$4:$AH$383,3,FALSE)</f>
        <v>0</v>
      </c>
      <c r="F95" s="1">
        <f>VLOOKUP(A95,'Data Cal FY17'!$AF$4:$AI$383,4,FALSE)</f>
        <v>13.22</v>
      </c>
      <c r="G95" s="1">
        <f>VLOOKUP(A95,'Data Cal FY17'!$AF$4:$AJ$383,5,FALSE)</f>
        <v>0</v>
      </c>
      <c r="H95" s="1">
        <f>VLOOKUP(A95,'Data Cal FY17'!$AF$4:$AK$383,6,FALSE)</f>
        <v>0.36</v>
      </c>
      <c r="I95" s="1">
        <f>VLOOKUP(A95,'Data Cal FY17'!$AF$4:$AL$383,7,FALSE)</f>
        <v>0</v>
      </c>
      <c r="J95" s="1">
        <f>VLOOKUP(A95,'Data Cal FY17'!$AF$4:$AM$383,8,FALSE)</f>
        <v>0.43</v>
      </c>
      <c r="K95" s="1">
        <f t="shared" si="7"/>
        <v>0</v>
      </c>
      <c r="L95" s="1">
        <f t="shared" si="8"/>
        <v>52946.100000000006</v>
      </c>
      <c r="M95" s="1">
        <f t="shared" si="9"/>
        <v>0</v>
      </c>
      <c r="N95" s="1">
        <f t="shared" si="10"/>
        <v>4622.76</v>
      </c>
      <c r="O95" s="1">
        <f t="shared" si="11"/>
        <v>0</v>
      </c>
      <c r="P95" s="1">
        <f t="shared" si="12"/>
        <v>11023.91</v>
      </c>
      <c r="Q95" s="1">
        <f t="shared" si="13"/>
        <v>68592.77</v>
      </c>
    </row>
    <row r="96" spans="1:17" x14ac:dyDescent="0.25">
      <c r="A96" s="18">
        <v>941</v>
      </c>
      <c r="B96" s="18" t="s">
        <v>30</v>
      </c>
      <c r="C96" s="18" t="s">
        <v>133</v>
      </c>
      <c r="D96" s="4" t="str">
        <f>IFERROR(VLOOKUP(A96,'eschools 16'!$A$2:$G$25,7,FALSE),"NO")</f>
        <v>NO</v>
      </c>
      <c r="E96" s="1">
        <f>VLOOKUP(A96,'Data Cal FY17'!$AF$4:$AH$383,3,FALSE)</f>
        <v>18.82</v>
      </c>
      <c r="F96" s="1">
        <f>VLOOKUP(A96,'Data Cal FY17'!$AF$4:$AI$383,4,FALSE)</f>
        <v>10.210000000000001</v>
      </c>
      <c r="G96" s="1">
        <f>VLOOKUP(A96,'Data Cal FY17'!$AF$4:$AJ$383,5,FALSE)</f>
        <v>1</v>
      </c>
      <c r="H96" s="1">
        <f>VLOOKUP(A96,'Data Cal FY17'!$AF$4:$AK$383,6,FALSE)</f>
        <v>0</v>
      </c>
      <c r="I96" s="1">
        <f>VLOOKUP(A96,'Data Cal FY17'!$AF$4:$AL$383,7,FALSE)</f>
        <v>0</v>
      </c>
      <c r="J96" s="1">
        <f>VLOOKUP(A96,'Data Cal FY17'!$AF$4:$AM$383,8,FALSE)</f>
        <v>0</v>
      </c>
      <c r="K96" s="1">
        <f t="shared" si="7"/>
        <v>29697.96</v>
      </c>
      <c r="L96" s="1">
        <f t="shared" si="8"/>
        <v>40891.050000000003</v>
      </c>
      <c r="M96" s="1">
        <f t="shared" si="9"/>
        <v>9622</v>
      </c>
      <c r="N96" s="1">
        <f t="shared" si="10"/>
        <v>0</v>
      </c>
      <c r="O96" s="1">
        <f t="shared" si="11"/>
        <v>0</v>
      </c>
      <c r="P96" s="1">
        <f t="shared" si="12"/>
        <v>0</v>
      </c>
      <c r="Q96" s="1">
        <f t="shared" si="13"/>
        <v>80211.010000000009</v>
      </c>
    </row>
    <row r="97" spans="1:17" x14ac:dyDescent="0.25">
      <c r="A97" s="18">
        <v>942</v>
      </c>
      <c r="B97" s="18" t="s">
        <v>32</v>
      </c>
      <c r="C97" s="18" t="s">
        <v>134</v>
      </c>
      <c r="D97" s="4" t="str">
        <f>IFERROR(VLOOKUP(A97,'eschools 16'!$A$2:$G$25,7,FALSE),"NO")</f>
        <v>NO</v>
      </c>
      <c r="E97" s="1">
        <f>VLOOKUP(A97,'Data Cal FY17'!$AF$4:$AH$383,3,FALSE)</f>
        <v>0</v>
      </c>
      <c r="F97" s="1">
        <f>VLOOKUP(A97,'Data Cal FY17'!$AF$4:$AI$383,4,FALSE)</f>
        <v>14.55</v>
      </c>
      <c r="G97" s="1">
        <f>VLOOKUP(A97,'Data Cal FY17'!$AF$4:$AJ$383,5,FALSE)</f>
        <v>3.16</v>
      </c>
      <c r="H97" s="1">
        <f>VLOOKUP(A97,'Data Cal FY17'!$AF$4:$AK$383,6,FALSE)</f>
        <v>0</v>
      </c>
      <c r="I97" s="1">
        <f>VLOOKUP(A97,'Data Cal FY17'!$AF$4:$AL$383,7,FALSE)</f>
        <v>0</v>
      </c>
      <c r="J97" s="1">
        <f>VLOOKUP(A97,'Data Cal FY17'!$AF$4:$AM$383,8,FALSE)</f>
        <v>0</v>
      </c>
      <c r="K97" s="1">
        <f t="shared" si="7"/>
        <v>0</v>
      </c>
      <c r="L97" s="1">
        <f t="shared" si="8"/>
        <v>58272.75</v>
      </c>
      <c r="M97" s="1">
        <f t="shared" si="9"/>
        <v>30405.52</v>
      </c>
      <c r="N97" s="1">
        <f t="shared" si="10"/>
        <v>0</v>
      </c>
      <c r="O97" s="1">
        <f t="shared" si="11"/>
        <v>0</v>
      </c>
      <c r="P97" s="1">
        <f t="shared" si="12"/>
        <v>0</v>
      </c>
      <c r="Q97" s="1">
        <f t="shared" si="13"/>
        <v>88678.27</v>
      </c>
    </row>
    <row r="98" spans="1:17" x14ac:dyDescent="0.25">
      <c r="A98" s="18">
        <v>951</v>
      </c>
      <c r="B98" s="18" t="s">
        <v>22</v>
      </c>
      <c r="C98" s="18" t="s">
        <v>135</v>
      </c>
      <c r="D98" s="4" t="str">
        <f>IFERROR(VLOOKUP(A98,'eschools 16'!$A$2:$G$25,7,FALSE),"NO")</f>
        <v>NO</v>
      </c>
      <c r="E98" s="1">
        <f>VLOOKUP(A98,'Data Cal FY17'!$AF$4:$AH$383,3,FALSE)</f>
        <v>1.61</v>
      </c>
      <c r="F98" s="1">
        <f>VLOOKUP(A98,'Data Cal FY17'!$AF$4:$AI$383,4,FALSE)</f>
        <v>32.519999999999996</v>
      </c>
      <c r="G98" s="1">
        <f>VLOOKUP(A98,'Data Cal FY17'!$AF$4:$AJ$383,5,FALSE)</f>
        <v>0.85</v>
      </c>
      <c r="H98" s="1">
        <f>VLOOKUP(A98,'Data Cal FY17'!$AF$4:$AK$383,6,FALSE)</f>
        <v>0</v>
      </c>
      <c r="I98" s="1">
        <f>VLOOKUP(A98,'Data Cal FY17'!$AF$4:$AL$383,7,FALSE)</f>
        <v>1</v>
      </c>
      <c r="J98" s="1">
        <f>VLOOKUP(A98,'Data Cal FY17'!$AF$4:$AM$383,8,FALSE)</f>
        <v>3.57</v>
      </c>
      <c r="K98" s="1">
        <f t="shared" si="7"/>
        <v>2540.58</v>
      </c>
      <c r="L98" s="1">
        <f t="shared" si="8"/>
        <v>130242.59999999999</v>
      </c>
      <c r="M98" s="1">
        <f t="shared" si="9"/>
        <v>8178.7</v>
      </c>
      <c r="N98" s="1">
        <f t="shared" si="10"/>
        <v>0</v>
      </c>
      <c r="O98" s="1">
        <f t="shared" si="11"/>
        <v>17390</v>
      </c>
      <c r="P98" s="1">
        <f t="shared" si="12"/>
        <v>91524.09</v>
      </c>
      <c r="Q98" s="1">
        <f t="shared" si="13"/>
        <v>249875.97</v>
      </c>
    </row>
    <row r="99" spans="1:17" x14ac:dyDescent="0.25">
      <c r="A99" s="18">
        <v>952</v>
      </c>
      <c r="B99" s="18" t="s">
        <v>33</v>
      </c>
      <c r="C99" s="18" t="s">
        <v>136</v>
      </c>
      <c r="D99" s="4" t="str">
        <f>IFERROR(VLOOKUP(A99,'eschools 16'!$A$2:$G$25,7,FALSE),"NO")</f>
        <v>NO</v>
      </c>
      <c r="E99" s="1">
        <f>VLOOKUP(A99,'Data Cal FY17'!$AF$4:$AH$383,3,FALSE)</f>
        <v>10.309999999999999</v>
      </c>
      <c r="F99" s="1">
        <f>VLOOKUP(A99,'Data Cal FY17'!$AF$4:$AI$383,4,FALSE)</f>
        <v>23.83</v>
      </c>
      <c r="G99" s="1">
        <f>VLOOKUP(A99,'Data Cal FY17'!$AF$4:$AJ$383,5,FALSE)</f>
        <v>0.62</v>
      </c>
      <c r="H99" s="1">
        <f>VLOOKUP(A99,'Data Cal FY17'!$AF$4:$AK$383,6,FALSE)</f>
        <v>0</v>
      </c>
      <c r="I99" s="1">
        <f>VLOOKUP(A99,'Data Cal FY17'!$AF$4:$AL$383,7,FALSE)</f>
        <v>0.55000000000000004</v>
      </c>
      <c r="J99" s="1">
        <f>VLOOKUP(A99,'Data Cal FY17'!$AF$4:$AM$383,8,FALSE)</f>
        <v>0.76</v>
      </c>
      <c r="K99" s="1">
        <f t="shared" si="7"/>
        <v>16269.179999999998</v>
      </c>
      <c r="L99" s="1">
        <f t="shared" si="8"/>
        <v>95439.15</v>
      </c>
      <c r="M99" s="1">
        <f t="shared" si="9"/>
        <v>5965.64</v>
      </c>
      <c r="N99" s="1">
        <f t="shared" si="10"/>
        <v>0</v>
      </c>
      <c r="O99" s="1">
        <f t="shared" si="11"/>
        <v>9564.5</v>
      </c>
      <c r="P99" s="1">
        <f t="shared" si="12"/>
        <v>19484.12</v>
      </c>
      <c r="Q99" s="1">
        <f t="shared" si="13"/>
        <v>146722.59</v>
      </c>
    </row>
    <row r="100" spans="1:17" x14ac:dyDescent="0.25">
      <c r="A100" s="18">
        <v>953</v>
      </c>
      <c r="B100" s="18" t="s">
        <v>28</v>
      </c>
      <c r="C100" s="18" t="s">
        <v>137</v>
      </c>
      <c r="D100" s="4" t="str">
        <f>IFERROR(VLOOKUP(A100,'eschools 16'!$A$2:$G$25,7,FALSE),"NO")</f>
        <v>NO</v>
      </c>
      <c r="E100" s="1">
        <f>VLOOKUP(A100,'Data Cal FY17'!$AF$4:$AH$383,3,FALSE)</f>
        <v>6.63</v>
      </c>
      <c r="F100" s="1">
        <f>VLOOKUP(A100,'Data Cal FY17'!$AF$4:$AI$383,4,FALSE)</f>
        <v>29.590000000000003</v>
      </c>
      <c r="G100" s="1">
        <f>VLOOKUP(A100,'Data Cal FY17'!$AF$4:$AJ$383,5,FALSE)</f>
        <v>5.6899999999999995</v>
      </c>
      <c r="H100" s="1">
        <f>VLOOKUP(A100,'Data Cal FY17'!$AF$4:$AK$383,6,FALSE)</f>
        <v>0</v>
      </c>
      <c r="I100" s="1">
        <f>VLOOKUP(A100,'Data Cal FY17'!$AF$4:$AL$383,7,FALSE)</f>
        <v>2</v>
      </c>
      <c r="J100" s="1">
        <f>VLOOKUP(A100,'Data Cal FY17'!$AF$4:$AM$383,8,FALSE)</f>
        <v>1</v>
      </c>
      <c r="K100" s="1">
        <f t="shared" si="7"/>
        <v>10462.14</v>
      </c>
      <c r="L100" s="1">
        <f t="shared" si="8"/>
        <v>118507.95000000001</v>
      </c>
      <c r="M100" s="1">
        <f t="shared" si="9"/>
        <v>54749.179999999993</v>
      </c>
      <c r="N100" s="1">
        <f t="shared" si="10"/>
        <v>0</v>
      </c>
      <c r="O100" s="1">
        <f t="shared" si="11"/>
        <v>34780</v>
      </c>
      <c r="P100" s="1">
        <f t="shared" si="12"/>
        <v>25637</v>
      </c>
      <c r="Q100" s="1">
        <f t="shared" si="13"/>
        <v>244136.27000000002</v>
      </c>
    </row>
    <row r="101" spans="1:17" x14ac:dyDescent="0.25">
      <c r="A101" s="18">
        <v>7984</v>
      </c>
      <c r="B101" s="18" t="s">
        <v>52</v>
      </c>
      <c r="C101" s="18" t="s">
        <v>138</v>
      </c>
      <c r="D101" s="4" t="str">
        <f>IFERROR(VLOOKUP(A101,'eschools 16'!$A$2:$G$25,7,FALSE),"NO")</f>
        <v>NO</v>
      </c>
      <c r="E101" s="1">
        <f>VLOOKUP(A101,'Data Cal FY17'!$AF$4:$AH$383,3,FALSE)</f>
        <v>9</v>
      </c>
      <c r="F101" s="1">
        <f>VLOOKUP(A101,'Data Cal FY17'!$AF$4:$AI$383,4,FALSE)</f>
        <v>12.97</v>
      </c>
      <c r="G101" s="1">
        <f>VLOOKUP(A101,'Data Cal FY17'!$AF$4:$AJ$383,5,FALSE)</f>
        <v>1</v>
      </c>
      <c r="H101" s="1">
        <f>VLOOKUP(A101,'Data Cal FY17'!$AF$4:$AK$383,6,FALSE)</f>
        <v>1</v>
      </c>
      <c r="I101" s="1">
        <f>VLOOKUP(A101,'Data Cal FY17'!$AF$4:$AL$383,7,FALSE)</f>
        <v>0</v>
      </c>
      <c r="J101" s="1">
        <f>VLOOKUP(A101,'Data Cal FY17'!$AF$4:$AM$383,8,FALSE)</f>
        <v>0</v>
      </c>
      <c r="K101" s="1">
        <f t="shared" si="7"/>
        <v>14202</v>
      </c>
      <c r="L101" s="1">
        <f t="shared" si="8"/>
        <v>51944.850000000006</v>
      </c>
      <c r="M101" s="1">
        <f t="shared" si="9"/>
        <v>9622</v>
      </c>
      <c r="N101" s="1">
        <f t="shared" si="10"/>
        <v>12841</v>
      </c>
      <c r="O101" s="1">
        <f t="shared" si="11"/>
        <v>0</v>
      </c>
      <c r="P101" s="1">
        <f t="shared" si="12"/>
        <v>0</v>
      </c>
      <c r="Q101" s="1">
        <f t="shared" si="13"/>
        <v>88609.85</v>
      </c>
    </row>
    <row r="102" spans="1:17" x14ac:dyDescent="0.25">
      <c r="A102" s="18">
        <v>7995</v>
      </c>
      <c r="B102" s="18" t="s">
        <v>32</v>
      </c>
      <c r="C102" s="18" t="s">
        <v>139</v>
      </c>
      <c r="D102" s="4" t="str">
        <f>IFERROR(VLOOKUP(A102,'eschools 16'!$A$2:$G$25,7,FALSE),"NO")</f>
        <v>NO</v>
      </c>
      <c r="E102" s="1">
        <f>VLOOKUP(A102,'Data Cal FY17'!$AF$4:$AH$383,3,FALSE)</f>
        <v>3.79</v>
      </c>
      <c r="F102" s="1">
        <f>VLOOKUP(A102,'Data Cal FY17'!$AF$4:$AI$383,4,FALSE)</f>
        <v>19.260000000000002</v>
      </c>
      <c r="G102" s="1">
        <f>VLOOKUP(A102,'Data Cal FY17'!$AF$4:$AJ$383,5,FALSE)</f>
        <v>1</v>
      </c>
      <c r="H102" s="1">
        <f>VLOOKUP(A102,'Data Cal FY17'!$AF$4:$AK$383,6,FALSE)</f>
        <v>0</v>
      </c>
      <c r="I102" s="1">
        <f>VLOOKUP(A102,'Data Cal FY17'!$AF$4:$AL$383,7,FALSE)</f>
        <v>0</v>
      </c>
      <c r="J102" s="1">
        <f>VLOOKUP(A102,'Data Cal FY17'!$AF$4:$AM$383,8,FALSE)</f>
        <v>0</v>
      </c>
      <c r="K102" s="1">
        <f t="shared" si="7"/>
        <v>5980.62</v>
      </c>
      <c r="L102" s="1">
        <f t="shared" si="8"/>
        <v>77136.3</v>
      </c>
      <c r="M102" s="1">
        <f t="shared" si="9"/>
        <v>9622</v>
      </c>
      <c r="N102" s="1">
        <f t="shared" si="10"/>
        <v>0</v>
      </c>
      <c r="O102" s="1">
        <f t="shared" si="11"/>
        <v>0</v>
      </c>
      <c r="P102" s="1">
        <f t="shared" si="12"/>
        <v>0</v>
      </c>
      <c r="Q102" s="1">
        <f t="shared" si="13"/>
        <v>92738.92</v>
      </c>
    </row>
    <row r="103" spans="1:17" x14ac:dyDescent="0.25">
      <c r="A103" s="18">
        <v>7998</v>
      </c>
      <c r="B103" s="18" t="s">
        <v>140</v>
      </c>
      <c r="C103" s="18" t="s">
        <v>141</v>
      </c>
      <c r="D103" s="4" t="str">
        <f>IFERROR(VLOOKUP(A103,'eschools 16'!$A$2:$G$25,7,FALSE),"NO")</f>
        <v>NO</v>
      </c>
      <c r="E103" s="1">
        <f>VLOOKUP(A103,'Data Cal FY17'!$AF$4:$AH$383,3,FALSE)</f>
        <v>0</v>
      </c>
      <c r="F103" s="1">
        <f>VLOOKUP(A103,'Data Cal FY17'!$AF$4:$AI$383,4,FALSE)</f>
        <v>7.74</v>
      </c>
      <c r="G103" s="1">
        <f>VLOOKUP(A103,'Data Cal FY17'!$AF$4:$AJ$383,5,FALSE)</f>
        <v>0.59</v>
      </c>
      <c r="H103" s="1">
        <f>VLOOKUP(A103,'Data Cal FY17'!$AF$4:$AK$383,6,FALSE)</f>
        <v>0</v>
      </c>
      <c r="I103" s="1">
        <f>VLOOKUP(A103,'Data Cal FY17'!$AF$4:$AL$383,7,FALSE)</f>
        <v>0</v>
      </c>
      <c r="J103" s="1">
        <f>VLOOKUP(A103,'Data Cal FY17'!$AF$4:$AM$383,8,FALSE)</f>
        <v>0.02</v>
      </c>
      <c r="K103" s="1">
        <f t="shared" si="7"/>
        <v>0</v>
      </c>
      <c r="L103" s="1">
        <f t="shared" si="8"/>
        <v>30998.7</v>
      </c>
      <c r="M103" s="1">
        <f t="shared" si="9"/>
        <v>5676.98</v>
      </c>
      <c r="N103" s="1">
        <f t="shared" si="10"/>
        <v>0</v>
      </c>
      <c r="O103" s="1">
        <f t="shared" si="11"/>
        <v>0</v>
      </c>
      <c r="P103" s="1">
        <f t="shared" si="12"/>
        <v>512.74</v>
      </c>
      <c r="Q103" s="1">
        <f t="shared" si="13"/>
        <v>37188.42</v>
      </c>
    </row>
    <row r="104" spans="1:17" x14ac:dyDescent="0.25">
      <c r="A104" s="18">
        <v>7999</v>
      </c>
      <c r="B104" s="18" t="s">
        <v>33</v>
      </c>
      <c r="C104" s="18" t="s">
        <v>142</v>
      </c>
      <c r="D104" s="4" t="str">
        <f>IFERROR(VLOOKUP(A104,'eschools 16'!$A$2:$G$25,7,FALSE),"NO")</f>
        <v>NO</v>
      </c>
      <c r="E104" s="1">
        <f>VLOOKUP(A104,'Data Cal FY17'!$AF$4:$AH$383,3,FALSE)</f>
        <v>0.98</v>
      </c>
      <c r="F104" s="1">
        <f>VLOOKUP(A104,'Data Cal FY17'!$AF$4:$AI$383,4,FALSE)</f>
        <v>34.18</v>
      </c>
      <c r="G104" s="1">
        <f>VLOOKUP(A104,'Data Cal FY17'!$AF$4:$AJ$383,5,FALSE)</f>
        <v>2.02</v>
      </c>
      <c r="H104" s="1">
        <f>VLOOKUP(A104,'Data Cal FY17'!$AF$4:$AK$383,6,FALSE)</f>
        <v>1</v>
      </c>
      <c r="I104" s="1">
        <f>VLOOKUP(A104,'Data Cal FY17'!$AF$4:$AL$383,7,FALSE)</f>
        <v>0</v>
      </c>
      <c r="J104" s="1">
        <f>VLOOKUP(A104,'Data Cal FY17'!$AF$4:$AM$383,8,FALSE)</f>
        <v>3.45</v>
      </c>
      <c r="K104" s="1">
        <f t="shared" si="7"/>
        <v>1546.44</v>
      </c>
      <c r="L104" s="1">
        <f t="shared" si="8"/>
        <v>136890.9</v>
      </c>
      <c r="M104" s="1">
        <f t="shared" si="9"/>
        <v>19436.439999999999</v>
      </c>
      <c r="N104" s="1">
        <f t="shared" si="10"/>
        <v>12841</v>
      </c>
      <c r="O104" s="1">
        <f t="shared" si="11"/>
        <v>0</v>
      </c>
      <c r="P104" s="1">
        <f t="shared" si="12"/>
        <v>88447.650000000009</v>
      </c>
      <c r="Q104" s="1">
        <f t="shared" si="13"/>
        <v>259162.43</v>
      </c>
    </row>
    <row r="105" spans="1:17" x14ac:dyDescent="0.25">
      <c r="A105" s="18">
        <v>8000</v>
      </c>
      <c r="B105" s="18" t="s">
        <v>49</v>
      </c>
      <c r="C105" s="18" t="s">
        <v>391</v>
      </c>
      <c r="D105" s="4" t="str">
        <f>IFERROR(VLOOKUP(A105,'eschools 16'!$A$2:$G$25,7,FALSE),"NO")</f>
        <v>NO</v>
      </c>
      <c r="E105" s="1">
        <f>VLOOKUP(A105,'Data Cal FY17'!$AF$4:$AH$383,3,FALSE)</f>
        <v>7</v>
      </c>
      <c r="F105" s="1">
        <f>VLOOKUP(A105,'Data Cal FY17'!$AF$4:$AI$383,4,FALSE)</f>
        <v>38.74</v>
      </c>
      <c r="G105" s="1">
        <f>VLOOKUP(A105,'Data Cal FY17'!$AF$4:$AJ$383,5,FALSE)</f>
        <v>0</v>
      </c>
      <c r="H105" s="1">
        <f>VLOOKUP(A105,'Data Cal FY17'!$AF$4:$AK$383,6,FALSE)</f>
        <v>0</v>
      </c>
      <c r="I105" s="1">
        <f>VLOOKUP(A105,'Data Cal FY17'!$AF$4:$AL$383,7,FALSE)</f>
        <v>0</v>
      </c>
      <c r="J105" s="1">
        <f>VLOOKUP(A105,'Data Cal FY17'!$AF$4:$AM$383,8,FALSE)</f>
        <v>1</v>
      </c>
      <c r="K105" s="1">
        <f t="shared" si="7"/>
        <v>11046</v>
      </c>
      <c r="L105" s="1">
        <f t="shared" si="8"/>
        <v>155153.70000000001</v>
      </c>
      <c r="M105" s="1">
        <f t="shared" si="9"/>
        <v>0</v>
      </c>
      <c r="N105" s="1">
        <f t="shared" si="10"/>
        <v>0</v>
      </c>
      <c r="O105" s="1">
        <f t="shared" si="11"/>
        <v>0</v>
      </c>
      <c r="P105" s="1">
        <f t="shared" si="12"/>
        <v>25637</v>
      </c>
      <c r="Q105" s="1">
        <f t="shared" si="13"/>
        <v>191836.7</v>
      </c>
    </row>
    <row r="106" spans="1:17" x14ac:dyDescent="0.25">
      <c r="A106" s="18">
        <v>8063</v>
      </c>
      <c r="B106" s="18" t="s">
        <v>45</v>
      </c>
      <c r="C106" s="18" t="s">
        <v>143</v>
      </c>
      <c r="D106" s="4" t="str">
        <f>IFERROR(VLOOKUP(A106,'eschools 16'!$A$2:$G$25,7,FALSE),"NO")</f>
        <v>NO</v>
      </c>
      <c r="E106" s="1">
        <f>VLOOKUP(A106,'Data Cal FY17'!$AF$4:$AH$383,3,FALSE)</f>
        <v>0</v>
      </c>
      <c r="F106" s="1">
        <f>VLOOKUP(A106,'Data Cal FY17'!$AF$4:$AI$383,4,FALSE)</f>
        <v>22.55</v>
      </c>
      <c r="G106" s="1">
        <f>VLOOKUP(A106,'Data Cal FY17'!$AF$4:$AJ$383,5,FALSE)</f>
        <v>10.43</v>
      </c>
      <c r="H106" s="1">
        <f>VLOOKUP(A106,'Data Cal FY17'!$AF$4:$AK$383,6,FALSE)</f>
        <v>0</v>
      </c>
      <c r="I106" s="1">
        <f>VLOOKUP(A106,'Data Cal FY17'!$AF$4:$AL$383,7,FALSE)</f>
        <v>0.54</v>
      </c>
      <c r="J106" s="1">
        <f>VLOOKUP(A106,'Data Cal FY17'!$AF$4:$AM$383,8,FALSE)</f>
        <v>0.26</v>
      </c>
      <c r="K106" s="1">
        <f t="shared" si="7"/>
        <v>0</v>
      </c>
      <c r="L106" s="1">
        <f t="shared" si="8"/>
        <v>90312.75</v>
      </c>
      <c r="M106" s="1">
        <f t="shared" si="9"/>
        <v>100357.45999999999</v>
      </c>
      <c r="N106" s="1">
        <f t="shared" si="10"/>
        <v>0</v>
      </c>
      <c r="O106" s="1">
        <f t="shared" si="11"/>
        <v>9390.6</v>
      </c>
      <c r="P106" s="1">
        <f t="shared" si="12"/>
        <v>6665.62</v>
      </c>
      <c r="Q106" s="1">
        <f t="shared" si="13"/>
        <v>206726.43</v>
      </c>
    </row>
    <row r="107" spans="1:17" x14ac:dyDescent="0.25">
      <c r="A107" s="18">
        <v>8064</v>
      </c>
      <c r="B107" s="18" t="s">
        <v>49</v>
      </c>
      <c r="C107" s="18" t="s">
        <v>144</v>
      </c>
      <c r="D107" s="4" t="str">
        <f>IFERROR(VLOOKUP(A107,'eschools 16'!$A$2:$G$25,7,FALSE),"NO")</f>
        <v>NO</v>
      </c>
      <c r="E107" s="1">
        <f>VLOOKUP(A107,'Data Cal FY17'!$AF$4:$AH$383,3,FALSE)</f>
        <v>3</v>
      </c>
      <c r="F107" s="1">
        <f>VLOOKUP(A107,'Data Cal FY17'!$AF$4:$AI$383,4,FALSE)</f>
        <v>6.12</v>
      </c>
      <c r="G107" s="1">
        <f>VLOOKUP(A107,'Data Cal FY17'!$AF$4:$AJ$383,5,FALSE)</f>
        <v>0</v>
      </c>
      <c r="H107" s="1">
        <f>VLOOKUP(A107,'Data Cal FY17'!$AF$4:$AK$383,6,FALSE)</f>
        <v>0</v>
      </c>
      <c r="I107" s="1">
        <f>VLOOKUP(A107,'Data Cal FY17'!$AF$4:$AL$383,7,FALSE)</f>
        <v>0</v>
      </c>
      <c r="J107" s="1">
        <f>VLOOKUP(A107,'Data Cal FY17'!$AF$4:$AM$383,8,FALSE)</f>
        <v>0</v>
      </c>
      <c r="K107" s="1">
        <f t="shared" si="7"/>
        <v>4734</v>
      </c>
      <c r="L107" s="1">
        <f t="shared" si="8"/>
        <v>24510.600000000002</v>
      </c>
      <c r="M107" s="1">
        <f t="shared" si="9"/>
        <v>0</v>
      </c>
      <c r="N107" s="1">
        <f t="shared" si="10"/>
        <v>0</v>
      </c>
      <c r="O107" s="1">
        <f t="shared" si="11"/>
        <v>0</v>
      </c>
      <c r="P107" s="1">
        <f t="shared" si="12"/>
        <v>0</v>
      </c>
      <c r="Q107" s="1">
        <f t="shared" si="13"/>
        <v>29244.600000000002</v>
      </c>
    </row>
    <row r="108" spans="1:17" x14ac:dyDescent="0.25">
      <c r="A108" s="18">
        <v>8251</v>
      </c>
      <c r="B108" s="18" t="s">
        <v>52</v>
      </c>
      <c r="C108" s="18" t="s">
        <v>145</v>
      </c>
      <c r="D108" s="4" t="str">
        <f>IFERROR(VLOOKUP(A108,'eschools 16'!$A$2:$G$25,7,FALSE),"NO")</f>
        <v>NO</v>
      </c>
      <c r="E108" s="1">
        <f>VLOOKUP(A108,'Data Cal FY17'!$AF$4:$AH$383,3,FALSE)</f>
        <v>0</v>
      </c>
      <c r="F108" s="1">
        <f>VLOOKUP(A108,'Data Cal FY17'!$AF$4:$AI$383,4,FALSE)</f>
        <v>8.19</v>
      </c>
      <c r="G108" s="1">
        <f>VLOOKUP(A108,'Data Cal FY17'!$AF$4:$AJ$383,5,FALSE)</f>
        <v>5.33</v>
      </c>
      <c r="H108" s="1">
        <f>VLOOKUP(A108,'Data Cal FY17'!$AF$4:$AK$383,6,FALSE)</f>
        <v>0</v>
      </c>
      <c r="I108" s="1">
        <f>VLOOKUP(A108,'Data Cal FY17'!$AF$4:$AL$383,7,FALSE)</f>
        <v>0.91</v>
      </c>
      <c r="J108" s="1">
        <f>VLOOKUP(A108,'Data Cal FY17'!$AF$4:$AM$383,8,FALSE)</f>
        <v>0</v>
      </c>
      <c r="K108" s="1">
        <f t="shared" si="7"/>
        <v>0</v>
      </c>
      <c r="L108" s="1">
        <f t="shared" si="8"/>
        <v>32800.949999999997</v>
      </c>
      <c r="M108" s="1">
        <f t="shared" si="9"/>
        <v>51285.26</v>
      </c>
      <c r="N108" s="1">
        <f t="shared" si="10"/>
        <v>0</v>
      </c>
      <c r="O108" s="1">
        <f t="shared" si="11"/>
        <v>15824.9</v>
      </c>
      <c r="P108" s="1">
        <f t="shared" si="12"/>
        <v>0</v>
      </c>
      <c r="Q108" s="1">
        <f t="shared" si="13"/>
        <v>99911.109999999986</v>
      </c>
    </row>
    <row r="109" spans="1:17" x14ac:dyDescent="0.25">
      <c r="A109" s="18">
        <v>8278</v>
      </c>
      <c r="B109" s="18" t="s">
        <v>32</v>
      </c>
      <c r="C109" s="18" t="s">
        <v>146</v>
      </c>
      <c r="D109" s="4" t="str">
        <f>IFERROR(VLOOKUP(A109,'eschools 16'!$A$2:$G$25,7,FALSE),"NO")</f>
        <v>NO</v>
      </c>
      <c r="E109" s="1">
        <f>VLOOKUP(A109,'Data Cal FY17'!$AF$4:$AH$383,3,FALSE)</f>
        <v>6</v>
      </c>
      <c r="F109" s="1">
        <f>VLOOKUP(A109,'Data Cal FY17'!$AF$4:$AI$383,4,FALSE)</f>
        <v>17.27</v>
      </c>
      <c r="G109" s="1">
        <f>VLOOKUP(A109,'Data Cal FY17'!$AF$4:$AJ$383,5,FALSE)</f>
        <v>1</v>
      </c>
      <c r="H109" s="1">
        <f>VLOOKUP(A109,'Data Cal FY17'!$AF$4:$AK$383,6,FALSE)</f>
        <v>0</v>
      </c>
      <c r="I109" s="1">
        <f>VLOOKUP(A109,'Data Cal FY17'!$AF$4:$AL$383,7,FALSE)</f>
        <v>1</v>
      </c>
      <c r="J109" s="1">
        <f>VLOOKUP(A109,'Data Cal FY17'!$AF$4:$AM$383,8,FALSE)</f>
        <v>1</v>
      </c>
      <c r="K109" s="1">
        <f t="shared" si="7"/>
        <v>9468</v>
      </c>
      <c r="L109" s="1">
        <f t="shared" si="8"/>
        <v>69166.349999999991</v>
      </c>
      <c r="M109" s="1">
        <f t="shared" si="9"/>
        <v>9622</v>
      </c>
      <c r="N109" s="1">
        <f t="shared" si="10"/>
        <v>0</v>
      </c>
      <c r="O109" s="1">
        <f t="shared" si="11"/>
        <v>17390</v>
      </c>
      <c r="P109" s="1">
        <f t="shared" si="12"/>
        <v>25637</v>
      </c>
      <c r="Q109" s="1">
        <f t="shared" si="13"/>
        <v>131283.34999999998</v>
      </c>
    </row>
    <row r="110" spans="1:17" x14ac:dyDescent="0.25">
      <c r="A110" s="18">
        <v>8280</v>
      </c>
      <c r="B110" s="18" t="s">
        <v>33</v>
      </c>
      <c r="C110" s="18" t="s">
        <v>147</v>
      </c>
      <c r="D110" s="4" t="str">
        <f>IFERROR(VLOOKUP(A110,'eschools 16'!$A$2:$G$25,7,FALSE),"NO")</f>
        <v>NO</v>
      </c>
      <c r="E110" s="1">
        <f>VLOOKUP(A110,'Data Cal FY17'!$AF$4:$AH$383,3,FALSE)</f>
        <v>4.2699999999999996</v>
      </c>
      <c r="F110" s="1">
        <f>VLOOKUP(A110,'Data Cal FY17'!$AF$4:$AI$383,4,FALSE)</f>
        <v>9.07</v>
      </c>
      <c r="G110" s="1">
        <f>VLOOKUP(A110,'Data Cal FY17'!$AF$4:$AJ$383,5,FALSE)</f>
        <v>0</v>
      </c>
      <c r="H110" s="1">
        <f>VLOOKUP(A110,'Data Cal FY17'!$AF$4:$AK$383,6,FALSE)</f>
        <v>0</v>
      </c>
      <c r="I110" s="1">
        <f>VLOOKUP(A110,'Data Cal FY17'!$AF$4:$AL$383,7,FALSE)</f>
        <v>0</v>
      </c>
      <c r="J110" s="1">
        <f>VLOOKUP(A110,'Data Cal FY17'!$AF$4:$AM$383,8,FALSE)</f>
        <v>1</v>
      </c>
      <c r="K110" s="1">
        <f t="shared" si="7"/>
        <v>6738.0599999999995</v>
      </c>
      <c r="L110" s="1">
        <f t="shared" si="8"/>
        <v>36325.35</v>
      </c>
      <c r="M110" s="1">
        <f t="shared" si="9"/>
        <v>0</v>
      </c>
      <c r="N110" s="1">
        <f t="shared" si="10"/>
        <v>0</v>
      </c>
      <c r="O110" s="1">
        <f t="shared" si="11"/>
        <v>0</v>
      </c>
      <c r="P110" s="1">
        <f t="shared" si="12"/>
        <v>25637</v>
      </c>
      <c r="Q110" s="1">
        <f t="shared" si="13"/>
        <v>68700.41</v>
      </c>
    </row>
    <row r="111" spans="1:17" x14ac:dyDescent="0.25">
      <c r="A111" s="18">
        <v>8281</v>
      </c>
      <c r="B111" s="18" t="s">
        <v>33</v>
      </c>
      <c r="C111" s="18" t="s">
        <v>148</v>
      </c>
      <c r="D111" s="4" t="str">
        <f>IFERROR(VLOOKUP(A111,'eschools 16'!$A$2:$G$25,7,FALSE),"NO")</f>
        <v>NO</v>
      </c>
      <c r="E111" s="1">
        <f>VLOOKUP(A111,'Data Cal FY17'!$AF$4:$AH$383,3,FALSE)</f>
        <v>4.47</v>
      </c>
      <c r="F111" s="1">
        <f>VLOOKUP(A111,'Data Cal FY17'!$AF$4:$AI$383,4,FALSE)</f>
        <v>34.630000000000003</v>
      </c>
      <c r="G111" s="1">
        <f>VLOOKUP(A111,'Data Cal FY17'!$AF$4:$AJ$383,5,FALSE)</f>
        <v>6.79</v>
      </c>
      <c r="H111" s="1">
        <f>VLOOKUP(A111,'Data Cal FY17'!$AF$4:$AK$383,6,FALSE)</f>
        <v>1</v>
      </c>
      <c r="I111" s="1">
        <f>VLOOKUP(A111,'Data Cal FY17'!$AF$4:$AL$383,7,FALSE)</f>
        <v>0</v>
      </c>
      <c r="J111" s="1">
        <f>VLOOKUP(A111,'Data Cal FY17'!$AF$4:$AM$383,8,FALSE)</f>
        <v>0</v>
      </c>
      <c r="K111" s="1">
        <f t="shared" si="7"/>
        <v>7053.66</v>
      </c>
      <c r="L111" s="1">
        <f t="shared" si="8"/>
        <v>138693.15000000002</v>
      </c>
      <c r="M111" s="1">
        <f t="shared" si="9"/>
        <v>65333.38</v>
      </c>
      <c r="N111" s="1">
        <f t="shared" si="10"/>
        <v>12841</v>
      </c>
      <c r="O111" s="1">
        <f t="shared" si="11"/>
        <v>0</v>
      </c>
      <c r="P111" s="1">
        <f t="shared" si="12"/>
        <v>0</v>
      </c>
      <c r="Q111" s="1">
        <f t="shared" si="13"/>
        <v>223921.19000000003</v>
      </c>
    </row>
    <row r="112" spans="1:17" x14ac:dyDescent="0.25">
      <c r="A112" s="18">
        <v>8282</v>
      </c>
      <c r="B112" s="18" t="s">
        <v>33</v>
      </c>
      <c r="C112" s="18" t="s">
        <v>149</v>
      </c>
      <c r="D112" s="4" t="str">
        <f>IFERROR(VLOOKUP(A112,'eschools 16'!$A$2:$G$25,7,FALSE),"NO")</f>
        <v>NO</v>
      </c>
      <c r="E112" s="1">
        <f>VLOOKUP(A112,'Data Cal FY17'!$AF$4:$AH$383,3,FALSE)</f>
        <v>0</v>
      </c>
      <c r="F112" s="1">
        <f>VLOOKUP(A112,'Data Cal FY17'!$AF$4:$AI$383,4,FALSE)</f>
        <v>7.65</v>
      </c>
      <c r="G112" s="1">
        <f>VLOOKUP(A112,'Data Cal FY17'!$AF$4:$AJ$383,5,FALSE)</f>
        <v>4.78</v>
      </c>
      <c r="H112" s="1">
        <f>VLOOKUP(A112,'Data Cal FY17'!$AF$4:$AK$383,6,FALSE)</f>
        <v>0</v>
      </c>
      <c r="I112" s="1">
        <f>VLOOKUP(A112,'Data Cal FY17'!$AF$4:$AL$383,7,FALSE)</f>
        <v>0</v>
      </c>
      <c r="J112" s="1">
        <f>VLOOKUP(A112,'Data Cal FY17'!$AF$4:$AM$383,8,FALSE)</f>
        <v>1</v>
      </c>
      <c r="K112" s="1">
        <f t="shared" si="7"/>
        <v>0</v>
      </c>
      <c r="L112" s="1">
        <f t="shared" si="8"/>
        <v>30638.25</v>
      </c>
      <c r="M112" s="1">
        <f t="shared" si="9"/>
        <v>45993.16</v>
      </c>
      <c r="N112" s="1">
        <f t="shared" si="10"/>
        <v>0</v>
      </c>
      <c r="O112" s="1">
        <f t="shared" si="11"/>
        <v>0</v>
      </c>
      <c r="P112" s="1">
        <f t="shared" si="12"/>
        <v>25637</v>
      </c>
      <c r="Q112" s="1">
        <f t="shared" si="13"/>
        <v>102268.41</v>
      </c>
    </row>
    <row r="113" spans="1:17" x14ac:dyDescent="0.25">
      <c r="A113" s="18">
        <v>8283</v>
      </c>
      <c r="B113" s="18" t="s">
        <v>26</v>
      </c>
      <c r="C113" s="18" t="s">
        <v>392</v>
      </c>
      <c r="D113" s="4" t="str">
        <f>IFERROR(VLOOKUP(A113,'eschools 16'!$A$2:$G$25,7,FALSE),"NO")</f>
        <v>NO</v>
      </c>
      <c r="E113" s="1">
        <f>VLOOKUP(A113,'Data Cal FY17'!$AF$4:$AH$383,3,FALSE)</f>
        <v>0</v>
      </c>
      <c r="F113" s="1">
        <f>VLOOKUP(A113,'Data Cal FY17'!$AF$4:$AI$383,4,FALSE)</f>
        <v>20.65</v>
      </c>
      <c r="G113" s="1">
        <f>VLOOKUP(A113,'Data Cal FY17'!$AF$4:$AJ$383,5,FALSE)</f>
        <v>0</v>
      </c>
      <c r="H113" s="1">
        <f>VLOOKUP(A113,'Data Cal FY17'!$AF$4:$AK$383,6,FALSE)</f>
        <v>1</v>
      </c>
      <c r="I113" s="1">
        <f>VLOOKUP(A113,'Data Cal FY17'!$AF$4:$AL$383,7,FALSE)</f>
        <v>0</v>
      </c>
      <c r="J113" s="1">
        <f>VLOOKUP(A113,'Data Cal FY17'!$AF$4:$AM$383,8,FALSE)</f>
        <v>0</v>
      </c>
      <c r="K113" s="1">
        <f t="shared" si="7"/>
        <v>0</v>
      </c>
      <c r="L113" s="1">
        <f t="shared" si="8"/>
        <v>82703.25</v>
      </c>
      <c r="M113" s="1">
        <f t="shared" si="9"/>
        <v>0</v>
      </c>
      <c r="N113" s="1">
        <f t="shared" si="10"/>
        <v>12841</v>
      </c>
      <c r="O113" s="1">
        <f t="shared" si="11"/>
        <v>0</v>
      </c>
      <c r="P113" s="1">
        <f t="shared" si="12"/>
        <v>0</v>
      </c>
      <c r="Q113" s="1">
        <f t="shared" si="13"/>
        <v>95544.25</v>
      </c>
    </row>
    <row r="114" spans="1:17" x14ac:dyDescent="0.25">
      <c r="A114" s="18">
        <v>8286</v>
      </c>
      <c r="B114" s="18" t="s">
        <v>32</v>
      </c>
      <c r="C114" s="18" t="s">
        <v>393</v>
      </c>
      <c r="D114" s="4" t="str">
        <f>IFERROR(VLOOKUP(A114,'eschools 16'!$A$2:$G$25,7,FALSE),"NO")</f>
        <v>NO</v>
      </c>
      <c r="E114" s="1">
        <f>VLOOKUP(A114,'Data Cal FY17'!$AF$4:$AH$383,3,FALSE)</f>
        <v>4.5</v>
      </c>
      <c r="F114" s="1">
        <f>VLOOKUP(A114,'Data Cal FY17'!$AF$4:$AI$383,4,FALSE)</f>
        <v>34.93</v>
      </c>
      <c r="G114" s="1">
        <f>VLOOKUP(A114,'Data Cal FY17'!$AF$4:$AJ$383,5,FALSE)</f>
        <v>3.67</v>
      </c>
      <c r="H114" s="1">
        <f>VLOOKUP(A114,'Data Cal FY17'!$AF$4:$AK$383,6,FALSE)</f>
        <v>0</v>
      </c>
      <c r="I114" s="1">
        <f>VLOOKUP(A114,'Data Cal FY17'!$AF$4:$AL$383,7,FALSE)</f>
        <v>0</v>
      </c>
      <c r="J114" s="1">
        <f>VLOOKUP(A114,'Data Cal FY17'!$AF$4:$AM$383,8,FALSE)</f>
        <v>1</v>
      </c>
      <c r="K114" s="1">
        <f t="shared" si="7"/>
        <v>7101</v>
      </c>
      <c r="L114" s="1">
        <f t="shared" si="8"/>
        <v>139894.65</v>
      </c>
      <c r="M114" s="1">
        <f t="shared" si="9"/>
        <v>35312.74</v>
      </c>
      <c r="N114" s="1">
        <f t="shared" si="10"/>
        <v>0</v>
      </c>
      <c r="O114" s="1">
        <f t="shared" si="11"/>
        <v>0</v>
      </c>
      <c r="P114" s="1">
        <f t="shared" si="12"/>
        <v>25637</v>
      </c>
      <c r="Q114" s="1">
        <f t="shared" si="13"/>
        <v>207945.38999999998</v>
      </c>
    </row>
    <row r="115" spans="1:17" x14ac:dyDescent="0.25">
      <c r="A115" s="18">
        <v>8287</v>
      </c>
      <c r="B115" s="18" t="s">
        <v>33</v>
      </c>
      <c r="C115" s="18" t="s">
        <v>150</v>
      </c>
      <c r="D115" s="4" t="str">
        <f>IFERROR(VLOOKUP(A115,'eschools 16'!$A$2:$G$25,7,FALSE),"NO")</f>
        <v>NO</v>
      </c>
      <c r="E115" s="1">
        <f>VLOOKUP(A115,'Data Cal FY17'!$AF$4:$AH$383,3,FALSE)</f>
        <v>21.97</v>
      </c>
      <c r="F115" s="1">
        <f>VLOOKUP(A115,'Data Cal FY17'!$AF$4:$AI$383,4,FALSE)</f>
        <v>31.16</v>
      </c>
      <c r="G115" s="1">
        <f>VLOOKUP(A115,'Data Cal FY17'!$AF$4:$AJ$383,5,FALSE)</f>
        <v>4</v>
      </c>
      <c r="H115" s="1">
        <f>VLOOKUP(A115,'Data Cal FY17'!$AF$4:$AK$383,6,FALSE)</f>
        <v>0</v>
      </c>
      <c r="I115" s="1">
        <f>VLOOKUP(A115,'Data Cal FY17'!$AF$4:$AL$383,7,FALSE)</f>
        <v>1</v>
      </c>
      <c r="J115" s="1">
        <f>VLOOKUP(A115,'Data Cal FY17'!$AF$4:$AM$383,8,FALSE)</f>
        <v>1</v>
      </c>
      <c r="K115" s="1">
        <f t="shared" si="7"/>
        <v>34668.659999999996</v>
      </c>
      <c r="L115" s="1">
        <f t="shared" si="8"/>
        <v>124795.8</v>
      </c>
      <c r="M115" s="1">
        <f t="shared" si="9"/>
        <v>38488</v>
      </c>
      <c r="N115" s="1">
        <f t="shared" si="10"/>
        <v>0</v>
      </c>
      <c r="O115" s="1">
        <f t="shared" si="11"/>
        <v>17390</v>
      </c>
      <c r="P115" s="1">
        <f t="shared" si="12"/>
        <v>25637</v>
      </c>
      <c r="Q115" s="1">
        <f t="shared" si="13"/>
        <v>240979.46</v>
      </c>
    </row>
    <row r="116" spans="1:17" x14ac:dyDescent="0.25">
      <c r="A116" s="18">
        <v>8289</v>
      </c>
      <c r="B116" s="18" t="s">
        <v>22</v>
      </c>
      <c r="C116" s="18" t="s">
        <v>151</v>
      </c>
      <c r="D116" s="4" t="str">
        <f>IFERROR(VLOOKUP(A116,'eschools 16'!$A$2:$G$25,7,FALSE),"NO")</f>
        <v>NO</v>
      </c>
      <c r="E116" s="1">
        <f>VLOOKUP(A116,'Data Cal FY17'!$AF$4:$AH$383,3,FALSE)</f>
        <v>0</v>
      </c>
      <c r="F116" s="1">
        <f>VLOOKUP(A116,'Data Cal FY17'!$AF$4:$AI$383,4,FALSE)</f>
        <v>10.959999999999999</v>
      </c>
      <c r="G116" s="1">
        <f>VLOOKUP(A116,'Data Cal FY17'!$AF$4:$AJ$383,5,FALSE)</f>
        <v>0.22</v>
      </c>
      <c r="H116" s="1">
        <f>VLOOKUP(A116,'Data Cal FY17'!$AF$4:$AK$383,6,FALSE)</f>
        <v>0</v>
      </c>
      <c r="I116" s="1">
        <f>VLOOKUP(A116,'Data Cal FY17'!$AF$4:$AL$383,7,FALSE)</f>
        <v>0</v>
      </c>
      <c r="J116" s="1">
        <f>VLOOKUP(A116,'Data Cal FY17'!$AF$4:$AM$383,8,FALSE)</f>
        <v>0</v>
      </c>
      <c r="K116" s="1">
        <f t="shared" si="7"/>
        <v>0</v>
      </c>
      <c r="L116" s="1">
        <f t="shared" si="8"/>
        <v>43894.799999999996</v>
      </c>
      <c r="M116" s="1">
        <f t="shared" si="9"/>
        <v>2116.84</v>
      </c>
      <c r="N116" s="1">
        <f t="shared" si="10"/>
        <v>0</v>
      </c>
      <c r="O116" s="1">
        <f t="shared" si="11"/>
        <v>0</v>
      </c>
      <c r="P116" s="1">
        <f t="shared" si="12"/>
        <v>0</v>
      </c>
      <c r="Q116" s="1">
        <f t="shared" si="13"/>
        <v>46011.64</v>
      </c>
    </row>
    <row r="117" spans="1:17" x14ac:dyDescent="0.25">
      <c r="A117" s="18">
        <v>9122</v>
      </c>
      <c r="B117" s="18" t="s">
        <v>33</v>
      </c>
      <c r="C117" s="18" t="s">
        <v>152</v>
      </c>
      <c r="D117" s="4" t="str">
        <f>IFERROR(VLOOKUP(A117,'eschools 16'!$A$2:$G$25,7,FALSE),"NO")</f>
        <v>NO</v>
      </c>
      <c r="E117" s="1">
        <f>VLOOKUP(A117,'Data Cal FY17'!$AF$4:$AH$383,3,FALSE)</f>
        <v>0.97</v>
      </c>
      <c r="F117" s="1">
        <f>VLOOKUP(A117,'Data Cal FY17'!$AF$4:$AI$383,4,FALSE)</f>
        <v>31.2</v>
      </c>
      <c r="G117" s="1">
        <f>VLOOKUP(A117,'Data Cal FY17'!$AF$4:$AJ$383,5,FALSE)</f>
        <v>2.1</v>
      </c>
      <c r="H117" s="1">
        <f>VLOOKUP(A117,'Data Cal FY17'!$AF$4:$AK$383,6,FALSE)</f>
        <v>0</v>
      </c>
      <c r="I117" s="1">
        <f>VLOOKUP(A117,'Data Cal FY17'!$AF$4:$AL$383,7,FALSE)</f>
        <v>0</v>
      </c>
      <c r="J117" s="1">
        <f>VLOOKUP(A117,'Data Cal FY17'!$AF$4:$AM$383,8,FALSE)</f>
        <v>1.27</v>
      </c>
      <c r="K117" s="1">
        <f t="shared" si="7"/>
        <v>1530.6599999999999</v>
      </c>
      <c r="L117" s="1">
        <f t="shared" si="8"/>
        <v>124956</v>
      </c>
      <c r="M117" s="1">
        <f t="shared" si="9"/>
        <v>20206.2</v>
      </c>
      <c r="N117" s="1">
        <f t="shared" si="10"/>
        <v>0</v>
      </c>
      <c r="O117" s="1">
        <f t="shared" si="11"/>
        <v>0</v>
      </c>
      <c r="P117" s="1">
        <f t="shared" si="12"/>
        <v>32558.99</v>
      </c>
      <c r="Q117" s="1">
        <f t="shared" si="13"/>
        <v>179251.85</v>
      </c>
    </row>
    <row r="118" spans="1:17" x14ac:dyDescent="0.25">
      <c r="A118" s="18">
        <v>9147</v>
      </c>
      <c r="B118" s="18" t="s">
        <v>22</v>
      </c>
      <c r="C118" s="18" t="s">
        <v>153</v>
      </c>
      <c r="D118" s="4" t="str">
        <f>IFERROR(VLOOKUP(A118,'eschools 16'!$A$2:$G$25,7,FALSE),"NO")</f>
        <v>NO</v>
      </c>
      <c r="E118" s="1">
        <f>VLOOKUP(A118,'Data Cal FY17'!$AF$4:$AH$383,3,FALSE)</f>
        <v>6.15</v>
      </c>
      <c r="F118" s="1">
        <f>VLOOKUP(A118,'Data Cal FY17'!$AF$4:$AI$383,4,FALSE)</f>
        <v>39.159999999999997</v>
      </c>
      <c r="G118" s="1">
        <f>VLOOKUP(A118,'Data Cal FY17'!$AF$4:$AJ$383,5,FALSE)</f>
        <v>6.31</v>
      </c>
      <c r="H118" s="1">
        <f>VLOOKUP(A118,'Data Cal FY17'!$AF$4:$AK$383,6,FALSE)</f>
        <v>0</v>
      </c>
      <c r="I118" s="1">
        <f>VLOOKUP(A118,'Data Cal FY17'!$AF$4:$AL$383,7,FALSE)</f>
        <v>3</v>
      </c>
      <c r="J118" s="1">
        <f>VLOOKUP(A118,'Data Cal FY17'!$AF$4:$AM$383,8,FALSE)</f>
        <v>1</v>
      </c>
      <c r="K118" s="1">
        <f t="shared" si="7"/>
        <v>9704.7000000000007</v>
      </c>
      <c r="L118" s="1">
        <f t="shared" si="8"/>
        <v>156835.79999999999</v>
      </c>
      <c r="M118" s="1">
        <f t="shared" si="9"/>
        <v>60714.82</v>
      </c>
      <c r="N118" s="1">
        <f t="shared" si="10"/>
        <v>0</v>
      </c>
      <c r="O118" s="1">
        <f t="shared" si="11"/>
        <v>52170</v>
      </c>
      <c r="P118" s="1">
        <f t="shared" si="12"/>
        <v>25637</v>
      </c>
      <c r="Q118" s="1">
        <f t="shared" si="13"/>
        <v>305062.32</v>
      </c>
    </row>
    <row r="119" spans="1:17" x14ac:dyDescent="0.25">
      <c r="A119" s="18">
        <v>9148</v>
      </c>
      <c r="B119" s="18" t="s">
        <v>154</v>
      </c>
      <c r="C119" s="18" t="s">
        <v>155</v>
      </c>
      <c r="D119" s="4" t="str">
        <f>IFERROR(VLOOKUP(A119,'eschools 16'!$A$2:$G$25,7,FALSE),"NO")</f>
        <v>NO</v>
      </c>
      <c r="E119" s="1">
        <f>VLOOKUP(A119,'Data Cal FY17'!$AF$4:$AH$383,3,FALSE)</f>
        <v>0</v>
      </c>
      <c r="F119" s="1">
        <f>VLOOKUP(A119,'Data Cal FY17'!$AF$4:$AI$383,4,FALSE)</f>
        <v>2.29</v>
      </c>
      <c r="G119" s="1">
        <f>VLOOKUP(A119,'Data Cal FY17'!$AF$4:$AJ$383,5,FALSE)</f>
        <v>0</v>
      </c>
      <c r="H119" s="1">
        <f>VLOOKUP(A119,'Data Cal FY17'!$AF$4:$AK$383,6,FALSE)</f>
        <v>0</v>
      </c>
      <c r="I119" s="1">
        <f>VLOOKUP(A119,'Data Cal FY17'!$AF$4:$AL$383,7,FALSE)</f>
        <v>0</v>
      </c>
      <c r="J119" s="1">
        <f>VLOOKUP(A119,'Data Cal FY17'!$AF$4:$AM$383,8,FALSE)</f>
        <v>0.71</v>
      </c>
      <c r="K119" s="1">
        <f t="shared" si="7"/>
        <v>0</v>
      </c>
      <c r="L119" s="1">
        <f t="shared" si="8"/>
        <v>9171.4500000000007</v>
      </c>
      <c r="M119" s="1">
        <f t="shared" si="9"/>
        <v>0</v>
      </c>
      <c r="N119" s="1">
        <f t="shared" si="10"/>
        <v>0</v>
      </c>
      <c r="O119" s="1">
        <f t="shared" si="11"/>
        <v>0</v>
      </c>
      <c r="P119" s="1">
        <f t="shared" si="12"/>
        <v>18202.27</v>
      </c>
      <c r="Q119" s="1">
        <f t="shared" si="13"/>
        <v>27373.72</v>
      </c>
    </row>
    <row r="120" spans="1:17" x14ac:dyDescent="0.25">
      <c r="A120" s="18">
        <v>9149</v>
      </c>
      <c r="B120" s="18" t="s">
        <v>32</v>
      </c>
      <c r="C120" s="18" t="s">
        <v>156</v>
      </c>
      <c r="D120" s="4" t="str">
        <f>IFERROR(VLOOKUP(A120,'eschools 16'!$A$2:$G$25,7,FALSE),"NO")</f>
        <v>NO</v>
      </c>
      <c r="E120" s="1">
        <f>VLOOKUP(A120,'Data Cal FY17'!$AF$4:$AH$383,3,FALSE)</f>
        <v>5</v>
      </c>
      <c r="F120" s="1">
        <f>VLOOKUP(A120,'Data Cal FY17'!$AF$4:$AI$383,4,FALSE)</f>
        <v>32.64</v>
      </c>
      <c r="G120" s="1">
        <f>VLOOKUP(A120,'Data Cal FY17'!$AF$4:$AJ$383,5,FALSE)</f>
        <v>5</v>
      </c>
      <c r="H120" s="1">
        <f>VLOOKUP(A120,'Data Cal FY17'!$AF$4:$AK$383,6,FALSE)</f>
        <v>0</v>
      </c>
      <c r="I120" s="1">
        <f>VLOOKUP(A120,'Data Cal FY17'!$AF$4:$AL$383,7,FALSE)</f>
        <v>2</v>
      </c>
      <c r="J120" s="1">
        <f>VLOOKUP(A120,'Data Cal FY17'!$AF$4:$AM$383,8,FALSE)</f>
        <v>0</v>
      </c>
      <c r="K120" s="1">
        <f t="shared" si="7"/>
        <v>7890</v>
      </c>
      <c r="L120" s="1">
        <f t="shared" si="8"/>
        <v>130723.2</v>
      </c>
      <c r="M120" s="1">
        <f t="shared" si="9"/>
        <v>48110</v>
      </c>
      <c r="N120" s="1">
        <f t="shared" si="10"/>
        <v>0</v>
      </c>
      <c r="O120" s="1">
        <f t="shared" si="11"/>
        <v>34780</v>
      </c>
      <c r="P120" s="1">
        <f t="shared" si="12"/>
        <v>0</v>
      </c>
      <c r="Q120" s="1">
        <f t="shared" si="13"/>
        <v>221503.2</v>
      </c>
    </row>
    <row r="121" spans="1:17" x14ac:dyDescent="0.25">
      <c r="A121" s="18">
        <v>9163</v>
      </c>
      <c r="B121" s="18" t="s">
        <v>33</v>
      </c>
      <c r="C121" s="18" t="s">
        <v>157</v>
      </c>
      <c r="D121" s="4" t="str">
        <f>IFERROR(VLOOKUP(A121,'eschools 16'!$A$2:$G$25,7,FALSE),"NO")</f>
        <v>NO</v>
      </c>
      <c r="E121" s="1">
        <f>VLOOKUP(A121,'Data Cal FY17'!$AF$4:$AH$383,3,FALSE)</f>
        <v>4.43</v>
      </c>
      <c r="F121" s="1">
        <f>VLOOKUP(A121,'Data Cal FY17'!$AF$4:$AI$383,4,FALSE)</f>
        <v>9.02</v>
      </c>
      <c r="G121" s="1">
        <f>VLOOKUP(A121,'Data Cal FY17'!$AF$4:$AJ$383,5,FALSE)</f>
        <v>1.38</v>
      </c>
      <c r="H121" s="1">
        <f>VLOOKUP(A121,'Data Cal FY17'!$AF$4:$AK$383,6,FALSE)</f>
        <v>0</v>
      </c>
      <c r="I121" s="1">
        <f>VLOOKUP(A121,'Data Cal FY17'!$AF$4:$AL$383,7,FALSE)</f>
        <v>0</v>
      </c>
      <c r="J121" s="1">
        <f>VLOOKUP(A121,'Data Cal FY17'!$AF$4:$AM$383,8,FALSE)</f>
        <v>0</v>
      </c>
      <c r="K121" s="1">
        <f t="shared" si="7"/>
        <v>6990.54</v>
      </c>
      <c r="L121" s="1">
        <f t="shared" si="8"/>
        <v>36125.1</v>
      </c>
      <c r="M121" s="1">
        <f t="shared" si="9"/>
        <v>13278.359999999999</v>
      </c>
      <c r="N121" s="1">
        <f t="shared" si="10"/>
        <v>0</v>
      </c>
      <c r="O121" s="1">
        <f t="shared" si="11"/>
        <v>0</v>
      </c>
      <c r="P121" s="1">
        <f t="shared" si="12"/>
        <v>0</v>
      </c>
      <c r="Q121" s="1">
        <f t="shared" si="13"/>
        <v>56394</v>
      </c>
    </row>
    <row r="122" spans="1:17" x14ac:dyDescent="0.25">
      <c r="A122" s="18">
        <v>9164</v>
      </c>
      <c r="B122" s="18" t="s">
        <v>22</v>
      </c>
      <c r="C122" s="18" t="s">
        <v>158</v>
      </c>
      <c r="D122" s="4" t="str">
        <f>IFERROR(VLOOKUP(A122,'eschools 16'!$A$2:$G$25,7,FALSE),"NO")</f>
        <v>NO</v>
      </c>
      <c r="E122" s="1">
        <f>VLOOKUP(A122,'Data Cal FY17'!$AF$4:$AH$383,3,FALSE)</f>
        <v>1</v>
      </c>
      <c r="F122" s="1">
        <f>VLOOKUP(A122,'Data Cal FY17'!$AF$4:$AI$383,4,FALSE)</f>
        <v>15.399999999999999</v>
      </c>
      <c r="G122" s="1">
        <f>VLOOKUP(A122,'Data Cal FY17'!$AF$4:$AJ$383,5,FALSE)</f>
        <v>0</v>
      </c>
      <c r="H122" s="1">
        <f>VLOOKUP(A122,'Data Cal FY17'!$AF$4:$AK$383,6,FALSE)</f>
        <v>0</v>
      </c>
      <c r="I122" s="1">
        <f>VLOOKUP(A122,'Data Cal FY17'!$AF$4:$AL$383,7,FALSE)</f>
        <v>0</v>
      </c>
      <c r="J122" s="1">
        <f>VLOOKUP(A122,'Data Cal FY17'!$AF$4:$AM$383,8,FALSE)</f>
        <v>1</v>
      </c>
      <c r="K122" s="1">
        <f t="shared" si="7"/>
        <v>1578</v>
      </c>
      <c r="L122" s="1">
        <f t="shared" si="8"/>
        <v>61676.999999999993</v>
      </c>
      <c r="M122" s="1">
        <f t="shared" si="9"/>
        <v>0</v>
      </c>
      <c r="N122" s="1">
        <f t="shared" si="10"/>
        <v>0</v>
      </c>
      <c r="O122" s="1">
        <f t="shared" si="11"/>
        <v>0</v>
      </c>
      <c r="P122" s="1">
        <f t="shared" si="12"/>
        <v>25637</v>
      </c>
      <c r="Q122" s="1">
        <f t="shared" si="13"/>
        <v>88892</v>
      </c>
    </row>
    <row r="123" spans="1:17" x14ac:dyDescent="0.25">
      <c r="A123" s="18">
        <v>9171</v>
      </c>
      <c r="B123" s="18" t="s">
        <v>22</v>
      </c>
      <c r="C123" s="18" t="s">
        <v>159</v>
      </c>
      <c r="D123" s="4" t="str">
        <f>IFERROR(VLOOKUP(A123,'eschools 16'!$A$2:$G$25,7,FALSE),"NO")</f>
        <v>NO</v>
      </c>
      <c r="E123" s="1">
        <f>VLOOKUP(A123,'Data Cal FY17'!$AF$4:$AH$383,3,FALSE)</f>
        <v>4.93</v>
      </c>
      <c r="F123" s="1">
        <f>VLOOKUP(A123,'Data Cal FY17'!$AF$4:$AI$383,4,FALSE)</f>
        <v>21.93</v>
      </c>
      <c r="G123" s="1">
        <f>VLOOKUP(A123,'Data Cal FY17'!$AF$4:$AJ$383,5,FALSE)</f>
        <v>3.4</v>
      </c>
      <c r="H123" s="1">
        <f>VLOOKUP(A123,'Data Cal FY17'!$AF$4:$AK$383,6,FALSE)</f>
        <v>1</v>
      </c>
      <c r="I123" s="1">
        <f>VLOOKUP(A123,'Data Cal FY17'!$AF$4:$AL$383,7,FALSE)</f>
        <v>0</v>
      </c>
      <c r="J123" s="1">
        <f>VLOOKUP(A123,'Data Cal FY17'!$AF$4:$AM$383,8,FALSE)</f>
        <v>2</v>
      </c>
      <c r="K123" s="1">
        <f t="shared" si="7"/>
        <v>7779.54</v>
      </c>
      <c r="L123" s="1">
        <f t="shared" si="8"/>
        <v>87829.65</v>
      </c>
      <c r="M123" s="1">
        <f t="shared" si="9"/>
        <v>32714.799999999999</v>
      </c>
      <c r="N123" s="1">
        <f t="shared" si="10"/>
        <v>12841</v>
      </c>
      <c r="O123" s="1">
        <f t="shared" si="11"/>
        <v>0</v>
      </c>
      <c r="P123" s="1">
        <f t="shared" si="12"/>
        <v>51274</v>
      </c>
      <c r="Q123" s="1">
        <f t="shared" si="13"/>
        <v>192438.99</v>
      </c>
    </row>
    <row r="124" spans="1:17" x14ac:dyDescent="0.25">
      <c r="A124" s="18">
        <v>9179</v>
      </c>
      <c r="B124" s="18" t="s">
        <v>33</v>
      </c>
      <c r="C124" s="18" t="s">
        <v>160</v>
      </c>
      <c r="D124" s="4" t="str">
        <f>IFERROR(VLOOKUP(A124,'eschools 16'!$A$2:$G$25,7,FALSE),"NO")</f>
        <v>NO</v>
      </c>
      <c r="E124" s="1">
        <f>VLOOKUP(A124,'Data Cal FY17'!$AF$4:$AH$383,3,FALSE)</f>
        <v>5</v>
      </c>
      <c r="F124" s="1">
        <f>VLOOKUP(A124,'Data Cal FY17'!$AF$4:$AI$383,4,FALSE)</f>
        <v>21.8</v>
      </c>
      <c r="G124" s="1">
        <f>VLOOKUP(A124,'Data Cal FY17'!$AF$4:$AJ$383,5,FALSE)</f>
        <v>2</v>
      </c>
      <c r="H124" s="1">
        <f>VLOOKUP(A124,'Data Cal FY17'!$AF$4:$AK$383,6,FALSE)</f>
        <v>1</v>
      </c>
      <c r="I124" s="1">
        <f>VLOOKUP(A124,'Data Cal FY17'!$AF$4:$AL$383,7,FALSE)</f>
        <v>0</v>
      </c>
      <c r="J124" s="1">
        <f>VLOOKUP(A124,'Data Cal FY17'!$AF$4:$AM$383,8,FALSE)</f>
        <v>0.05</v>
      </c>
      <c r="K124" s="1">
        <f t="shared" si="7"/>
        <v>7890</v>
      </c>
      <c r="L124" s="1">
        <f t="shared" si="8"/>
        <v>87309</v>
      </c>
      <c r="M124" s="1">
        <f t="shared" si="9"/>
        <v>19244</v>
      </c>
      <c r="N124" s="1">
        <f t="shared" si="10"/>
        <v>12841</v>
      </c>
      <c r="O124" s="1">
        <f t="shared" si="11"/>
        <v>0</v>
      </c>
      <c r="P124" s="1">
        <f t="shared" si="12"/>
        <v>1281.8500000000001</v>
      </c>
      <c r="Q124" s="1">
        <f t="shared" si="13"/>
        <v>128565.85</v>
      </c>
    </row>
    <row r="125" spans="1:17" x14ac:dyDescent="0.25">
      <c r="A125" s="18">
        <v>9181</v>
      </c>
      <c r="B125" s="18" t="s">
        <v>22</v>
      </c>
      <c r="C125" s="18" t="s">
        <v>161</v>
      </c>
      <c r="D125" s="4" t="str">
        <f>IFERROR(VLOOKUP(A125,'eschools 16'!$A$2:$G$25,7,FALSE),"NO")</f>
        <v>NO</v>
      </c>
      <c r="E125" s="1">
        <f>VLOOKUP(A125,'Data Cal FY17'!$AF$4:$AH$383,3,FALSE)</f>
        <v>0</v>
      </c>
      <c r="F125" s="1">
        <f>VLOOKUP(A125,'Data Cal FY17'!$AF$4:$AI$383,4,FALSE)</f>
        <v>37.44</v>
      </c>
      <c r="G125" s="1">
        <f>VLOOKUP(A125,'Data Cal FY17'!$AF$4:$AJ$383,5,FALSE)</f>
        <v>2</v>
      </c>
      <c r="H125" s="1">
        <f>VLOOKUP(A125,'Data Cal FY17'!$AF$4:$AK$383,6,FALSE)</f>
        <v>0</v>
      </c>
      <c r="I125" s="1">
        <f>VLOOKUP(A125,'Data Cal FY17'!$AF$4:$AL$383,7,FALSE)</f>
        <v>0</v>
      </c>
      <c r="J125" s="1">
        <f>VLOOKUP(A125,'Data Cal FY17'!$AF$4:$AM$383,8,FALSE)</f>
        <v>1</v>
      </c>
      <c r="K125" s="1">
        <f t="shared" si="7"/>
        <v>0</v>
      </c>
      <c r="L125" s="1">
        <f t="shared" si="8"/>
        <v>149947.19999999998</v>
      </c>
      <c r="M125" s="1">
        <f t="shared" si="9"/>
        <v>19244</v>
      </c>
      <c r="N125" s="1">
        <f t="shared" si="10"/>
        <v>0</v>
      </c>
      <c r="O125" s="1">
        <f t="shared" si="11"/>
        <v>0</v>
      </c>
      <c r="P125" s="1">
        <f t="shared" si="12"/>
        <v>25637</v>
      </c>
      <c r="Q125" s="1">
        <f t="shared" si="13"/>
        <v>194828.19999999998</v>
      </c>
    </row>
    <row r="126" spans="1:17" x14ac:dyDescent="0.25">
      <c r="A126" s="18">
        <v>9192</v>
      </c>
      <c r="B126" s="18" t="s">
        <v>67</v>
      </c>
      <c r="C126" s="18" t="s">
        <v>162</v>
      </c>
      <c r="D126" s="4" t="str">
        <f>IFERROR(VLOOKUP(A126,'eschools 16'!$A$2:$G$25,7,FALSE),"NO")</f>
        <v>NO</v>
      </c>
      <c r="E126" s="1">
        <f>VLOOKUP(A126,'Data Cal FY17'!$AF$4:$AH$383,3,FALSE)</f>
        <v>8.4600000000000009</v>
      </c>
      <c r="F126" s="1">
        <f>VLOOKUP(A126,'Data Cal FY17'!$AF$4:$AI$383,4,FALSE)</f>
        <v>18.709999999999997</v>
      </c>
      <c r="G126" s="1">
        <f>VLOOKUP(A126,'Data Cal FY17'!$AF$4:$AJ$383,5,FALSE)</f>
        <v>1.44</v>
      </c>
      <c r="H126" s="1">
        <f>VLOOKUP(A126,'Data Cal FY17'!$AF$4:$AK$383,6,FALSE)</f>
        <v>0</v>
      </c>
      <c r="I126" s="1">
        <f>VLOOKUP(A126,'Data Cal FY17'!$AF$4:$AL$383,7,FALSE)</f>
        <v>0</v>
      </c>
      <c r="J126" s="1">
        <f>VLOOKUP(A126,'Data Cal FY17'!$AF$4:$AM$383,8,FALSE)</f>
        <v>0</v>
      </c>
      <c r="K126" s="1">
        <f t="shared" si="7"/>
        <v>13349.880000000001</v>
      </c>
      <c r="L126" s="1">
        <f t="shared" si="8"/>
        <v>74933.549999999988</v>
      </c>
      <c r="M126" s="1">
        <f t="shared" si="9"/>
        <v>13855.68</v>
      </c>
      <c r="N126" s="1">
        <f t="shared" si="10"/>
        <v>0</v>
      </c>
      <c r="O126" s="1">
        <f t="shared" si="11"/>
        <v>0</v>
      </c>
      <c r="P126" s="1">
        <f t="shared" si="12"/>
        <v>0</v>
      </c>
      <c r="Q126" s="1">
        <f t="shared" si="13"/>
        <v>102139.10999999999</v>
      </c>
    </row>
    <row r="127" spans="1:17" x14ac:dyDescent="0.25">
      <c r="A127" s="18">
        <v>9283</v>
      </c>
      <c r="B127" s="18" t="s">
        <v>26</v>
      </c>
      <c r="C127" s="18" t="s">
        <v>163</v>
      </c>
      <c r="D127" s="4" t="str">
        <f>IFERROR(VLOOKUP(A127,'eschools 16'!$A$2:$G$25,7,FALSE),"NO")</f>
        <v>NO</v>
      </c>
      <c r="E127" s="1">
        <f>VLOOKUP(A127,'Data Cal FY17'!$AF$4:$AH$383,3,FALSE)</f>
        <v>0</v>
      </c>
      <c r="F127" s="1">
        <f>VLOOKUP(A127,'Data Cal FY17'!$AF$4:$AI$383,4,FALSE)</f>
        <v>8</v>
      </c>
      <c r="G127" s="1">
        <f>VLOOKUP(A127,'Data Cal FY17'!$AF$4:$AJ$383,5,FALSE)</f>
        <v>0</v>
      </c>
      <c r="H127" s="1">
        <f>VLOOKUP(A127,'Data Cal FY17'!$AF$4:$AK$383,6,FALSE)</f>
        <v>0</v>
      </c>
      <c r="I127" s="1">
        <f>VLOOKUP(A127,'Data Cal FY17'!$AF$4:$AL$383,7,FALSE)</f>
        <v>0</v>
      </c>
      <c r="J127" s="1">
        <f>VLOOKUP(A127,'Data Cal FY17'!$AF$4:$AM$383,8,FALSE)</f>
        <v>0</v>
      </c>
      <c r="K127" s="1">
        <f t="shared" si="7"/>
        <v>0</v>
      </c>
      <c r="L127" s="1">
        <f t="shared" si="8"/>
        <v>32040</v>
      </c>
      <c r="M127" s="1">
        <f t="shared" si="9"/>
        <v>0</v>
      </c>
      <c r="N127" s="1">
        <f t="shared" si="10"/>
        <v>0</v>
      </c>
      <c r="O127" s="1">
        <f t="shared" si="11"/>
        <v>0</v>
      </c>
      <c r="P127" s="1">
        <f t="shared" si="12"/>
        <v>0</v>
      </c>
      <c r="Q127" s="1">
        <f t="shared" si="13"/>
        <v>32040</v>
      </c>
    </row>
    <row r="128" spans="1:17" x14ac:dyDescent="0.25">
      <c r="A128" s="18">
        <v>9953</v>
      </c>
      <c r="B128" s="18" t="s">
        <v>33</v>
      </c>
      <c r="C128" s="18" t="s">
        <v>164</v>
      </c>
      <c r="D128" s="4" t="str">
        <f>IFERROR(VLOOKUP(A128,'eschools 16'!$A$2:$G$25,7,FALSE),"NO")</f>
        <v>NO</v>
      </c>
      <c r="E128" s="1">
        <f>VLOOKUP(A128,'Data Cal FY17'!$AF$4:$AH$383,3,FALSE)</f>
        <v>1</v>
      </c>
      <c r="F128" s="1">
        <f>VLOOKUP(A128,'Data Cal FY17'!$AF$4:$AI$383,4,FALSE)</f>
        <v>12.06</v>
      </c>
      <c r="G128" s="1">
        <f>VLOOKUP(A128,'Data Cal FY17'!$AF$4:$AJ$383,5,FALSE)</f>
        <v>0</v>
      </c>
      <c r="H128" s="1">
        <f>VLOOKUP(A128,'Data Cal FY17'!$AF$4:$AK$383,6,FALSE)</f>
        <v>0</v>
      </c>
      <c r="I128" s="1">
        <f>VLOOKUP(A128,'Data Cal FY17'!$AF$4:$AL$383,7,FALSE)</f>
        <v>2</v>
      </c>
      <c r="J128" s="1">
        <f>VLOOKUP(A128,'Data Cal FY17'!$AF$4:$AM$383,8,FALSE)</f>
        <v>3.64</v>
      </c>
      <c r="K128" s="1">
        <f t="shared" si="7"/>
        <v>1578</v>
      </c>
      <c r="L128" s="1">
        <f t="shared" si="8"/>
        <v>48300.3</v>
      </c>
      <c r="M128" s="1">
        <f t="shared" si="9"/>
        <v>0</v>
      </c>
      <c r="N128" s="1">
        <f t="shared" si="10"/>
        <v>0</v>
      </c>
      <c r="O128" s="1">
        <f t="shared" si="11"/>
        <v>34780</v>
      </c>
      <c r="P128" s="1">
        <f t="shared" si="12"/>
        <v>93318.680000000008</v>
      </c>
      <c r="Q128" s="1">
        <f t="shared" si="13"/>
        <v>177976.98</v>
      </c>
    </row>
    <row r="129" spans="1:17" x14ac:dyDescent="0.25">
      <c r="A129" s="18">
        <v>9954</v>
      </c>
      <c r="B129" s="18" t="s">
        <v>33</v>
      </c>
      <c r="C129" s="18" t="s">
        <v>165</v>
      </c>
      <c r="D129" s="4" t="str">
        <f>IFERROR(VLOOKUP(A129,'eschools 16'!$A$2:$G$25,7,FALSE),"NO")</f>
        <v>NO</v>
      </c>
      <c r="E129" s="1">
        <f>VLOOKUP(A129,'Data Cal FY17'!$AF$4:$AH$383,3,FALSE)</f>
        <v>5.15</v>
      </c>
      <c r="F129" s="1">
        <f>VLOOKUP(A129,'Data Cal FY17'!$AF$4:$AI$383,4,FALSE)</f>
        <v>17.440000000000001</v>
      </c>
      <c r="G129" s="1">
        <f>VLOOKUP(A129,'Data Cal FY17'!$AF$4:$AJ$383,5,FALSE)</f>
        <v>0</v>
      </c>
      <c r="H129" s="1">
        <f>VLOOKUP(A129,'Data Cal FY17'!$AF$4:$AK$383,6,FALSE)</f>
        <v>0</v>
      </c>
      <c r="I129" s="1">
        <f>VLOOKUP(A129,'Data Cal FY17'!$AF$4:$AL$383,7,FALSE)</f>
        <v>1</v>
      </c>
      <c r="J129" s="1">
        <f>VLOOKUP(A129,'Data Cal FY17'!$AF$4:$AM$383,8,FALSE)</f>
        <v>0.78</v>
      </c>
      <c r="K129" s="1">
        <f t="shared" si="7"/>
        <v>8126.7000000000007</v>
      </c>
      <c r="L129" s="1">
        <f t="shared" si="8"/>
        <v>69847.200000000012</v>
      </c>
      <c r="M129" s="1">
        <f t="shared" si="9"/>
        <v>0</v>
      </c>
      <c r="N129" s="1">
        <f t="shared" si="10"/>
        <v>0</v>
      </c>
      <c r="O129" s="1">
        <f t="shared" si="11"/>
        <v>17390</v>
      </c>
      <c r="P129" s="1">
        <f t="shared" si="12"/>
        <v>19996.86</v>
      </c>
      <c r="Q129" s="1">
        <f t="shared" si="13"/>
        <v>115360.76000000001</v>
      </c>
    </row>
    <row r="130" spans="1:17" x14ac:dyDescent="0.25">
      <c r="A130" s="18">
        <v>9955</v>
      </c>
      <c r="B130" s="18" t="s">
        <v>22</v>
      </c>
      <c r="C130" s="18" t="s">
        <v>166</v>
      </c>
      <c r="D130" s="4" t="str">
        <f>IFERROR(VLOOKUP(A130,'eschools 16'!$A$2:$G$25,7,FALSE),"NO")</f>
        <v>NO</v>
      </c>
      <c r="E130" s="1">
        <f>VLOOKUP(A130,'Data Cal FY17'!$AF$4:$AH$383,3,FALSE)</f>
        <v>12.62</v>
      </c>
      <c r="F130" s="1">
        <f>VLOOKUP(A130,'Data Cal FY17'!$AF$4:$AI$383,4,FALSE)</f>
        <v>28.35</v>
      </c>
      <c r="G130" s="1">
        <f>VLOOKUP(A130,'Data Cal FY17'!$AF$4:$AJ$383,5,FALSE)</f>
        <v>5.9</v>
      </c>
      <c r="H130" s="1">
        <f>VLOOKUP(A130,'Data Cal FY17'!$AF$4:$AK$383,6,FALSE)</f>
        <v>0</v>
      </c>
      <c r="I130" s="1">
        <f>VLOOKUP(A130,'Data Cal FY17'!$AF$4:$AL$383,7,FALSE)</f>
        <v>1</v>
      </c>
      <c r="J130" s="1">
        <f>VLOOKUP(A130,'Data Cal FY17'!$AF$4:$AM$383,8,FALSE)</f>
        <v>2.17</v>
      </c>
      <c r="K130" s="1">
        <f t="shared" si="7"/>
        <v>19914.36</v>
      </c>
      <c r="L130" s="1">
        <f t="shared" si="8"/>
        <v>113541.75</v>
      </c>
      <c r="M130" s="1">
        <f t="shared" si="9"/>
        <v>56769.8</v>
      </c>
      <c r="N130" s="1">
        <f t="shared" si="10"/>
        <v>0</v>
      </c>
      <c r="O130" s="1">
        <f t="shared" si="11"/>
        <v>17390</v>
      </c>
      <c r="P130" s="1">
        <f t="shared" si="12"/>
        <v>55632.29</v>
      </c>
      <c r="Q130" s="1">
        <f t="shared" si="13"/>
        <v>263248.19999999995</v>
      </c>
    </row>
    <row r="131" spans="1:17" x14ac:dyDescent="0.25">
      <c r="A131" s="18">
        <v>9957</v>
      </c>
      <c r="B131" s="18" t="s">
        <v>26</v>
      </c>
      <c r="C131" s="18" t="s">
        <v>167</v>
      </c>
      <c r="D131" s="4" t="str">
        <f>IFERROR(VLOOKUP(A131,'eschools 16'!$A$2:$G$25,7,FALSE),"NO")</f>
        <v>NO</v>
      </c>
      <c r="E131" s="1">
        <f>VLOOKUP(A131,'Data Cal FY17'!$AF$4:$AH$383,3,FALSE)</f>
        <v>8</v>
      </c>
      <c r="F131" s="1">
        <f>VLOOKUP(A131,'Data Cal FY17'!$AF$4:$AI$383,4,FALSE)</f>
        <v>19.57</v>
      </c>
      <c r="G131" s="1">
        <f>VLOOKUP(A131,'Data Cal FY17'!$AF$4:$AJ$383,5,FALSE)</f>
        <v>4</v>
      </c>
      <c r="H131" s="1">
        <f>VLOOKUP(A131,'Data Cal FY17'!$AF$4:$AK$383,6,FALSE)</f>
        <v>0</v>
      </c>
      <c r="I131" s="1">
        <f>VLOOKUP(A131,'Data Cal FY17'!$AF$4:$AL$383,7,FALSE)</f>
        <v>0</v>
      </c>
      <c r="J131" s="1">
        <f>VLOOKUP(A131,'Data Cal FY17'!$AF$4:$AM$383,8,FALSE)</f>
        <v>1</v>
      </c>
      <c r="K131" s="1">
        <f t="shared" si="7"/>
        <v>12624</v>
      </c>
      <c r="L131" s="1">
        <f t="shared" si="8"/>
        <v>78377.850000000006</v>
      </c>
      <c r="M131" s="1">
        <f t="shared" si="9"/>
        <v>38488</v>
      </c>
      <c r="N131" s="1">
        <f t="shared" si="10"/>
        <v>0</v>
      </c>
      <c r="O131" s="1">
        <f t="shared" si="11"/>
        <v>0</v>
      </c>
      <c r="P131" s="1">
        <f t="shared" si="12"/>
        <v>25637</v>
      </c>
      <c r="Q131" s="1">
        <f t="shared" si="13"/>
        <v>155126.85</v>
      </c>
    </row>
    <row r="132" spans="1:17" x14ac:dyDescent="0.25">
      <c r="A132" s="18">
        <v>9964</v>
      </c>
      <c r="B132" s="18" t="s">
        <v>168</v>
      </c>
      <c r="C132" s="18" t="s">
        <v>169</v>
      </c>
      <c r="D132" s="4" t="str">
        <f>IFERROR(VLOOKUP(A132,'eschools 16'!$A$2:$G$25,7,FALSE),"NO")</f>
        <v>NO</v>
      </c>
      <c r="E132" s="1">
        <f>VLOOKUP(A132,'Data Cal FY17'!$AF$4:$AH$383,3,FALSE)</f>
        <v>5.62</v>
      </c>
      <c r="F132" s="1">
        <f>VLOOKUP(A132,'Data Cal FY17'!$AF$4:$AI$383,4,FALSE)</f>
        <v>15.9</v>
      </c>
      <c r="G132" s="1">
        <f>VLOOKUP(A132,'Data Cal FY17'!$AF$4:$AJ$383,5,FALSE)</f>
        <v>1</v>
      </c>
      <c r="H132" s="1">
        <f>VLOOKUP(A132,'Data Cal FY17'!$AF$4:$AK$383,6,FALSE)</f>
        <v>0</v>
      </c>
      <c r="I132" s="1">
        <f>VLOOKUP(A132,'Data Cal FY17'!$AF$4:$AL$383,7,FALSE)</f>
        <v>0.37</v>
      </c>
      <c r="J132" s="1">
        <f>VLOOKUP(A132,'Data Cal FY17'!$AF$4:$AM$383,8,FALSE)</f>
        <v>0</v>
      </c>
      <c r="K132" s="1">
        <f t="shared" si="7"/>
        <v>8868.36</v>
      </c>
      <c r="L132" s="1">
        <f t="shared" si="8"/>
        <v>63679.5</v>
      </c>
      <c r="M132" s="1">
        <f t="shared" si="9"/>
        <v>9622</v>
      </c>
      <c r="N132" s="1">
        <f t="shared" si="10"/>
        <v>0</v>
      </c>
      <c r="O132" s="1">
        <f t="shared" si="11"/>
        <v>6434.3</v>
      </c>
      <c r="P132" s="1">
        <f t="shared" si="12"/>
        <v>0</v>
      </c>
      <c r="Q132" s="1">
        <f t="shared" si="13"/>
        <v>88604.160000000003</v>
      </c>
    </row>
    <row r="133" spans="1:17" x14ac:dyDescent="0.25">
      <c r="A133" s="18">
        <v>9971</v>
      </c>
      <c r="B133" s="18" t="s">
        <v>170</v>
      </c>
      <c r="C133" s="18" t="s">
        <v>171</v>
      </c>
      <c r="D133" s="4" t="str">
        <f>IFERROR(VLOOKUP(A133,'eschools 16'!$A$2:$G$25,7,FALSE),"NO")</f>
        <v>NO</v>
      </c>
      <c r="E133" s="1">
        <f>VLOOKUP(A133,'Data Cal FY17'!$AF$4:$AH$383,3,FALSE)</f>
        <v>0</v>
      </c>
      <c r="F133" s="1">
        <f>VLOOKUP(A133,'Data Cal FY17'!$AF$4:$AI$383,4,FALSE)</f>
        <v>22.509999999999998</v>
      </c>
      <c r="G133" s="1">
        <f>VLOOKUP(A133,'Data Cal FY17'!$AF$4:$AJ$383,5,FALSE)</f>
        <v>0.44</v>
      </c>
      <c r="H133" s="1">
        <f>VLOOKUP(A133,'Data Cal FY17'!$AF$4:$AK$383,6,FALSE)</f>
        <v>0</v>
      </c>
      <c r="I133" s="1">
        <f>VLOOKUP(A133,'Data Cal FY17'!$AF$4:$AL$383,7,FALSE)</f>
        <v>0.7</v>
      </c>
      <c r="J133" s="1">
        <f>VLOOKUP(A133,'Data Cal FY17'!$AF$4:$AM$383,8,FALSE)</f>
        <v>0.96</v>
      </c>
      <c r="K133" s="1">
        <f t="shared" ref="K133:K135" si="14">E133*$K$2</f>
        <v>0</v>
      </c>
      <c r="L133" s="1">
        <f t="shared" ref="L133:L135" si="15">F133*$L$2</f>
        <v>90152.549999999988</v>
      </c>
      <c r="M133" s="1">
        <f t="shared" si="9"/>
        <v>4233.68</v>
      </c>
      <c r="N133" s="1">
        <f t="shared" si="10"/>
        <v>0</v>
      </c>
      <c r="O133" s="1">
        <f t="shared" si="11"/>
        <v>12173</v>
      </c>
      <c r="P133" s="1">
        <f t="shared" si="12"/>
        <v>24611.52</v>
      </c>
      <c r="Q133" s="1">
        <f t="shared" si="13"/>
        <v>131170.74999999997</v>
      </c>
    </row>
    <row r="134" spans="1:17" x14ac:dyDescent="0.25">
      <c r="A134" s="18">
        <v>9990</v>
      </c>
      <c r="B134" s="18" t="s">
        <v>33</v>
      </c>
      <c r="C134" s="18" t="s">
        <v>172</v>
      </c>
      <c r="D134" s="4" t="str">
        <f>IFERROR(VLOOKUP(A134,'eschools 16'!$A$2:$G$25,7,FALSE),"NO")</f>
        <v>NO</v>
      </c>
      <c r="E134" s="1">
        <f>VLOOKUP(A134,'Data Cal FY17'!$AF$4:$AH$383,3,FALSE)</f>
        <v>14.69</v>
      </c>
      <c r="F134" s="1">
        <f>VLOOKUP(A134,'Data Cal FY17'!$AF$4:$AI$383,4,FALSE)</f>
        <v>19.53</v>
      </c>
      <c r="G134" s="1">
        <f>VLOOKUP(A134,'Data Cal FY17'!$AF$4:$AJ$383,5,FALSE)</f>
        <v>2</v>
      </c>
      <c r="H134" s="1">
        <f>VLOOKUP(A134,'Data Cal FY17'!$AF$4:$AK$383,6,FALSE)</f>
        <v>0</v>
      </c>
      <c r="I134" s="1">
        <f>VLOOKUP(A134,'Data Cal FY17'!$AF$4:$AL$383,7,FALSE)</f>
        <v>0</v>
      </c>
      <c r="J134" s="1">
        <f>VLOOKUP(A134,'Data Cal FY17'!$AF$4:$AM$383,8,FALSE)</f>
        <v>1</v>
      </c>
      <c r="K134" s="1">
        <f t="shared" si="14"/>
        <v>23180.82</v>
      </c>
      <c r="L134" s="1">
        <f t="shared" si="15"/>
        <v>78217.650000000009</v>
      </c>
      <c r="M134" s="1">
        <f t="shared" ref="M134:M135" si="16">G134*$M$2</f>
        <v>19244</v>
      </c>
      <c r="N134" s="1">
        <f t="shared" ref="N134:N135" si="17">H134*$N$2</f>
        <v>0</v>
      </c>
      <c r="O134" s="1">
        <f t="shared" ref="O134:O135" si="18">I134*$O$2</f>
        <v>0</v>
      </c>
      <c r="P134" s="1">
        <f t="shared" ref="P134:P135" si="19">J134*$P$2</f>
        <v>25637</v>
      </c>
      <c r="Q134" s="1">
        <f t="shared" ref="Q134:Q135" si="20">SUM(K134:P134)</f>
        <v>146279.47</v>
      </c>
    </row>
    <row r="135" spans="1:17" x14ac:dyDescent="0.25">
      <c r="A135" s="18">
        <v>9996</v>
      </c>
      <c r="B135" s="18" t="s">
        <v>52</v>
      </c>
      <c r="C135" s="18" t="s">
        <v>173</v>
      </c>
      <c r="D135" s="4" t="str">
        <f>IFERROR(VLOOKUP(A135,'eschools 16'!$A$2:$G$25,7,FALSE),"NO")</f>
        <v>NO</v>
      </c>
      <c r="E135" s="1">
        <f>VLOOKUP(A135,'Data Cal FY17'!$AF$4:$AH$383,3,FALSE)</f>
        <v>0</v>
      </c>
      <c r="F135" s="1">
        <f>VLOOKUP(A135,'Data Cal FY17'!$AF$4:$AI$383,4,FALSE)</f>
        <v>6.49</v>
      </c>
      <c r="G135" s="1">
        <f>VLOOKUP(A135,'Data Cal FY17'!$AF$4:$AJ$383,5,FALSE)</f>
        <v>5.42</v>
      </c>
      <c r="H135" s="1">
        <f>VLOOKUP(A135,'Data Cal FY17'!$AF$4:$AK$383,6,FALSE)</f>
        <v>1</v>
      </c>
      <c r="I135" s="1">
        <f>VLOOKUP(A135,'Data Cal FY17'!$AF$4:$AL$383,7,FALSE)</f>
        <v>2.02</v>
      </c>
      <c r="J135" s="1">
        <f>VLOOKUP(A135,'Data Cal FY17'!$AF$4:$AM$383,8,FALSE)</f>
        <v>0</v>
      </c>
      <c r="K135" s="1">
        <f t="shared" si="14"/>
        <v>0</v>
      </c>
      <c r="L135" s="1">
        <f t="shared" si="15"/>
        <v>25992.45</v>
      </c>
      <c r="M135" s="1">
        <f t="shared" si="16"/>
        <v>52151.24</v>
      </c>
      <c r="N135" s="1">
        <f t="shared" si="17"/>
        <v>12841</v>
      </c>
      <c r="O135" s="1">
        <f t="shared" si="18"/>
        <v>35127.800000000003</v>
      </c>
      <c r="P135" s="1">
        <f t="shared" si="19"/>
        <v>0</v>
      </c>
      <c r="Q135" s="1">
        <f t="shared" si="20"/>
        <v>126112.49</v>
      </c>
    </row>
    <row r="136" spans="1:17" x14ac:dyDescent="0.25">
      <c r="A136" s="44">
        <v>50765</v>
      </c>
      <c r="B136" s="44" t="s">
        <v>528</v>
      </c>
      <c r="C136" s="44" t="s">
        <v>529</v>
      </c>
      <c r="D136" s="4" t="str">
        <f>IFERROR(VLOOKUP(A136,'eschools 16'!$A$2:$G$25,7,FALSE),"NO")</f>
        <v>NO</v>
      </c>
      <c r="E136" s="1">
        <f t="shared" ref="E136:Q136" si="21">SUM(E5:E135)</f>
        <v>418.06000000000006</v>
      </c>
      <c r="F136" s="1">
        <f t="shared" si="21"/>
        <v>3597.43</v>
      </c>
      <c r="G136" s="1">
        <f t="shared" si="21"/>
        <v>727.06000000000006</v>
      </c>
      <c r="H136" s="1">
        <f t="shared" si="21"/>
        <v>25.970000000000002</v>
      </c>
      <c r="I136" s="1">
        <f t="shared" si="21"/>
        <v>164.88</v>
      </c>
      <c r="J136" s="1">
        <f t="shared" si="21"/>
        <v>894.56999999999994</v>
      </c>
      <c r="K136" s="1">
        <f t="shared" si="21"/>
        <v>659698.67999999993</v>
      </c>
      <c r="L136" s="1">
        <f t="shared" si="21"/>
        <v>14407707.149999999</v>
      </c>
      <c r="M136" s="1">
        <f t="shared" si="21"/>
        <v>6995771.3199999984</v>
      </c>
      <c r="N136" s="1">
        <f t="shared" si="21"/>
        <v>333480.77</v>
      </c>
      <c r="O136" s="1">
        <f t="shared" si="21"/>
        <v>2867263.1999999997</v>
      </c>
      <c r="P136" s="1">
        <f t="shared" si="21"/>
        <v>22934091.09</v>
      </c>
      <c r="Q136" s="1">
        <f t="shared" si="21"/>
        <v>48198012.210000001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5"/>
  <sheetViews>
    <sheetView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I138" sqref="I138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9" width="9.140625" style="18"/>
    <col min="10" max="10" width="11.7109375" style="18" bestFit="1" customWidth="1"/>
    <col min="11" max="11" width="10.5703125" style="18" bestFit="1" customWidth="1"/>
    <col min="12" max="12" width="11.7109375" style="18" bestFit="1" customWidth="1"/>
    <col min="13" max="14" width="10.5703125" style="18" bestFit="1" customWidth="1"/>
    <col min="15" max="15" width="11.7109375" style="18" bestFit="1" customWidth="1"/>
    <col min="16" max="16384" width="9.140625" style="18"/>
  </cols>
  <sheetData>
    <row r="1" spans="1:15" x14ac:dyDescent="0.25">
      <c r="I1" s="54"/>
      <c r="J1" s="60" t="s">
        <v>570</v>
      </c>
      <c r="K1" s="60" t="s">
        <v>571</v>
      </c>
      <c r="L1" s="60" t="s">
        <v>572</v>
      </c>
      <c r="M1" s="60" t="s">
        <v>573</v>
      </c>
      <c r="N1" s="60" t="s">
        <v>574</v>
      </c>
    </row>
    <row r="2" spans="1:15" x14ac:dyDescent="0.25">
      <c r="I2" s="54" t="s">
        <v>755</v>
      </c>
      <c r="J2" s="61">
        <v>5192</v>
      </c>
      <c r="K2" s="61">
        <v>4921</v>
      </c>
      <c r="L2" s="61">
        <v>1795</v>
      </c>
      <c r="M2" s="61">
        <v>1525</v>
      </c>
      <c r="N2" s="61">
        <v>1308</v>
      </c>
    </row>
    <row r="3" spans="1:15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  <c r="E3" s="5" t="s">
        <v>560</v>
      </c>
      <c r="F3" s="5" t="s">
        <v>561</v>
      </c>
      <c r="G3" s="5" t="s">
        <v>562</v>
      </c>
      <c r="H3" s="5" t="s">
        <v>563</v>
      </c>
      <c r="I3" s="5" t="s">
        <v>564</v>
      </c>
      <c r="J3" s="5" t="s">
        <v>565</v>
      </c>
      <c r="K3" s="5" t="s">
        <v>566</v>
      </c>
      <c r="L3" s="5" t="s">
        <v>567</v>
      </c>
      <c r="M3" s="5" t="s">
        <v>568</v>
      </c>
      <c r="N3" s="5" t="s">
        <v>569</v>
      </c>
      <c r="O3" s="6" t="s">
        <v>575</v>
      </c>
    </row>
    <row r="4" spans="1:15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VLOOKUP(A4,'Data Cal FY17'!$AF$4:$AS$383,14,FALSE)</f>
        <v>0</v>
      </c>
      <c r="F4" s="1">
        <f>VLOOKUP(A4,'Data Cal FY17'!$AF$4:$AT$383,15,FALSE)</f>
        <v>0</v>
      </c>
      <c r="G4" s="1">
        <f>VLOOKUP(A4,'Data Cal FY17'!$AF$4:$AU$383,16,FALSE)</f>
        <v>0</v>
      </c>
      <c r="H4" s="1">
        <f>VLOOKUP(A4,'Data Cal FY17'!$AF4:$AV$383,17,FALSE)</f>
        <v>0</v>
      </c>
      <c r="I4" s="1">
        <f>VLOOKUP(A4,'Data Cal FY17'!$AF$4:$AW$383,18,FALSE)</f>
        <v>0</v>
      </c>
      <c r="J4" s="1">
        <f>E4*$J$2</f>
        <v>0</v>
      </c>
      <c r="K4" s="1">
        <f>F4*$K$2</f>
        <v>0</v>
      </c>
      <c r="L4" s="1">
        <f>G4*$L$2</f>
        <v>0</v>
      </c>
      <c r="M4" s="1">
        <f>H4*$M$2</f>
        <v>0</v>
      </c>
      <c r="N4" s="1">
        <f>I4*$N$2</f>
        <v>0</v>
      </c>
      <c r="O4" s="1">
        <f>SUM(J4:N4)</f>
        <v>0</v>
      </c>
    </row>
    <row r="5" spans="1:15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VLOOKUP(A5,'Data Cal FY17'!$AF$4:$AS$383,14,FALSE)</f>
        <v>0</v>
      </c>
      <c r="F5" s="1">
        <f>VLOOKUP(A5,'Data Cal FY17'!$AF$4:$AT$383,15,FALSE)</f>
        <v>0</v>
      </c>
      <c r="G5" s="1">
        <f>VLOOKUP(A5,'Data Cal FY17'!$AF$4:$AU$383,16,FALSE)</f>
        <v>0</v>
      </c>
      <c r="H5" s="1">
        <f>VLOOKUP(A5,'Data Cal FY17'!$AF5:$AV$383,17,FALSE)</f>
        <v>0</v>
      </c>
      <c r="I5" s="1">
        <f>VLOOKUP(A5,'Data Cal FY17'!$AF$4:$AW$383,18,FALSE)</f>
        <v>0</v>
      </c>
      <c r="J5" s="1">
        <f t="shared" ref="J5:J68" si="0">E5*$J$2</f>
        <v>0</v>
      </c>
      <c r="K5" s="1">
        <f t="shared" ref="K5:K68" si="1">F5*$K$2</f>
        <v>0</v>
      </c>
      <c r="L5" s="1">
        <f t="shared" ref="L5:L68" si="2">G5*$L$2</f>
        <v>0</v>
      </c>
      <c r="M5" s="1">
        <f t="shared" ref="M5:M68" si="3">H5*$M$2</f>
        <v>0</v>
      </c>
      <c r="N5" s="1">
        <f t="shared" ref="N5:N68" si="4">I5*$N$2</f>
        <v>0</v>
      </c>
      <c r="O5" s="1">
        <f t="shared" ref="O5:O68" si="5">SUM(J5:N5)</f>
        <v>0</v>
      </c>
    </row>
    <row r="6" spans="1:15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VLOOKUP(A6,'Data Cal FY17'!$AF$4:$AS$383,14,FALSE)</f>
        <v>0</v>
      </c>
      <c r="F6" s="1">
        <f>VLOOKUP(A6,'Data Cal FY17'!$AF$4:$AT$383,15,FALSE)</f>
        <v>0</v>
      </c>
      <c r="G6" s="1">
        <f>VLOOKUP(A6,'Data Cal FY17'!$AF$4:$AU$383,16,FALSE)</f>
        <v>0</v>
      </c>
      <c r="H6" s="1">
        <f>VLOOKUP(A6,'Data Cal FY17'!$AF6:$AV$383,17,FALSE)</f>
        <v>0</v>
      </c>
      <c r="I6" s="1">
        <f>VLOOKUP(A6,'Data Cal FY17'!$AF$4:$AW$383,18,FALSE)</f>
        <v>0</v>
      </c>
      <c r="J6" s="1">
        <f t="shared" si="0"/>
        <v>0</v>
      </c>
      <c r="K6" s="1">
        <f t="shared" si="1"/>
        <v>0</v>
      </c>
      <c r="L6" s="1">
        <f t="shared" si="2"/>
        <v>0</v>
      </c>
      <c r="M6" s="1">
        <f t="shared" si="3"/>
        <v>0</v>
      </c>
      <c r="N6" s="1">
        <f t="shared" si="4"/>
        <v>0</v>
      </c>
      <c r="O6" s="1">
        <f t="shared" si="5"/>
        <v>0</v>
      </c>
    </row>
    <row r="7" spans="1:15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VLOOKUP(A7,'Data Cal FY17'!$AF$4:$AS$383,14,FALSE)</f>
        <v>0</v>
      </c>
      <c r="F7" s="1">
        <f>VLOOKUP(A7,'Data Cal FY17'!$AF$4:$AT$383,15,FALSE)</f>
        <v>0</v>
      </c>
      <c r="G7" s="1">
        <f>VLOOKUP(A7,'Data Cal FY17'!$AF$4:$AU$383,16,FALSE)</f>
        <v>0</v>
      </c>
      <c r="H7" s="1">
        <f>VLOOKUP(A7,'Data Cal FY17'!$AF7:$AV$383,17,FALSE)</f>
        <v>0</v>
      </c>
      <c r="I7" s="1">
        <f>VLOOKUP(A7,'Data Cal FY17'!$AF$4:$AW$383,18,FALSE)</f>
        <v>0</v>
      </c>
      <c r="J7" s="1">
        <f t="shared" si="0"/>
        <v>0</v>
      </c>
      <c r="K7" s="1">
        <f t="shared" si="1"/>
        <v>0</v>
      </c>
      <c r="L7" s="1">
        <f t="shared" si="2"/>
        <v>0</v>
      </c>
      <c r="M7" s="1">
        <f t="shared" si="3"/>
        <v>0</v>
      </c>
      <c r="N7" s="1">
        <f t="shared" si="4"/>
        <v>0</v>
      </c>
      <c r="O7" s="1">
        <f t="shared" si="5"/>
        <v>0</v>
      </c>
    </row>
    <row r="8" spans="1:15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VLOOKUP(A8,'Data Cal FY17'!$AF$4:$AS$383,14,FALSE)</f>
        <v>0</v>
      </c>
      <c r="F8" s="1">
        <f>VLOOKUP(A8,'Data Cal FY17'!$AF$4:$AT$383,15,FALSE)</f>
        <v>0</v>
      </c>
      <c r="G8" s="1">
        <f>VLOOKUP(A8,'Data Cal FY17'!$AF$4:$AU$383,16,FALSE)</f>
        <v>0</v>
      </c>
      <c r="H8" s="1">
        <f>VLOOKUP(A8,'Data Cal FY17'!$AF8:$AV$383,17,FALSE)</f>
        <v>0</v>
      </c>
      <c r="I8" s="1">
        <f>VLOOKUP(A8,'Data Cal FY17'!$AF$4:$AW$383,18,FALSE)</f>
        <v>0</v>
      </c>
      <c r="J8" s="1">
        <f t="shared" si="0"/>
        <v>0</v>
      </c>
      <c r="K8" s="1">
        <f t="shared" si="1"/>
        <v>0</v>
      </c>
      <c r="L8" s="1">
        <f t="shared" si="2"/>
        <v>0</v>
      </c>
      <c r="M8" s="1">
        <f t="shared" si="3"/>
        <v>0</v>
      </c>
      <c r="N8" s="1">
        <f t="shared" si="4"/>
        <v>0</v>
      </c>
      <c r="O8" s="1">
        <f t="shared" si="5"/>
        <v>0</v>
      </c>
    </row>
    <row r="9" spans="1:15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VLOOKUP(A9,'Data Cal FY17'!$AF$4:$AS$383,14,FALSE)</f>
        <v>0</v>
      </c>
      <c r="F9" s="1">
        <f>VLOOKUP(A9,'Data Cal FY17'!$AF$4:$AT$383,15,FALSE)</f>
        <v>0</v>
      </c>
      <c r="G9" s="1">
        <f>VLOOKUP(A9,'Data Cal FY17'!$AF$4:$AU$383,16,FALSE)</f>
        <v>0</v>
      </c>
      <c r="H9" s="1">
        <f>VLOOKUP(A9,'Data Cal FY17'!$AF9:$AV$383,17,FALSE)</f>
        <v>0</v>
      </c>
      <c r="I9" s="1">
        <f>VLOOKUP(A9,'Data Cal FY17'!$AF$4:$AW$383,18,FALSE)</f>
        <v>0</v>
      </c>
      <c r="J9" s="1">
        <f t="shared" si="0"/>
        <v>0</v>
      </c>
      <c r="K9" s="1">
        <f t="shared" si="1"/>
        <v>0</v>
      </c>
      <c r="L9" s="1">
        <f t="shared" si="2"/>
        <v>0</v>
      </c>
      <c r="M9" s="1">
        <f t="shared" si="3"/>
        <v>0</v>
      </c>
      <c r="N9" s="1">
        <f t="shared" si="4"/>
        <v>0</v>
      </c>
      <c r="O9" s="1">
        <f t="shared" si="5"/>
        <v>0</v>
      </c>
    </row>
    <row r="10" spans="1:15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VLOOKUP(A10,'Data Cal FY17'!$AF$4:$AS$383,14,FALSE)</f>
        <v>0</v>
      </c>
      <c r="F10" s="1">
        <f>VLOOKUP(A10,'Data Cal FY17'!$AF$4:$AT$383,15,FALSE)</f>
        <v>0</v>
      </c>
      <c r="G10" s="1">
        <f>VLOOKUP(A10,'Data Cal FY17'!$AF$4:$AU$383,16,FALSE)</f>
        <v>1.29</v>
      </c>
      <c r="H10" s="1">
        <f>VLOOKUP(A10,'Data Cal FY17'!$AF10:$AV$383,17,FALSE)</f>
        <v>0</v>
      </c>
      <c r="I10" s="1">
        <f>VLOOKUP(A10,'Data Cal FY17'!$AF$4:$AW$383,18,FALSE)</f>
        <v>0</v>
      </c>
      <c r="J10" s="1">
        <f t="shared" si="0"/>
        <v>0</v>
      </c>
      <c r="K10" s="1">
        <f t="shared" si="1"/>
        <v>0</v>
      </c>
      <c r="L10" s="1">
        <f t="shared" si="2"/>
        <v>2315.5500000000002</v>
      </c>
      <c r="M10" s="1">
        <f t="shared" si="3"/>
        <v>0</v>
      </c>
      <c r="N10" s="1">
        <f t="shared" si="4"/>
        <v>0</v>
      </c>
      <c r="O10" s="1">
        <f t="shared" si="5"/>
        <v>2315.5500000000002</v>
      </c>
    </row>
    <row r="11" spans="1:15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VLOOKUP(A11,'Data Cal FY17'!$AF$4:$AS$383,14,FALSE)</f>
        <v>0</v>
      </c>
      <c r="F11" s="1">
        <f>VLOOKUP(A11,'Data Cal FY17'!$AF$4:$AT$383,15,FALSE)</f>
        <v>0</v>
      </c>
      <c r="G11" s="1">
        <f>VLOOKUP(A11,'Data Cal FY17'!$AF$4:$AU$383,16,FALSE)</f>
        <v>0</v>
      </c>
      <c r="H11" s="1">
        <f>VLOOKUP(A11,'Data Cal FY17'!$AF11:$AV$383,17,FALSE)</f>
        <v>0</v>
      </c>
      <c r="I11" s="1">
        <f>VLOOKUP(A11,'Data Cal FY17'!$AF$4:$AW$383,18,FALSE)</f>
        <v>0</v>
      </c>
      <c r="J11" s="1">
        <f t="shared" si="0"/>
        <v>0</v>
      </c>
      <c r="K11" s="1">
        <f t="shared" si="1"/>
        <v>0</v>
      </c>
      <c r="L11" s="1">
        <f t="shared" si="2"/>
        <v>0</v>
      </c>
      <c r="M11" s="1">
        <f t="shared" si="3"/>
        <v>0</v>
      </c>
      <c r="N11" s="1">
        <f t="shared" si="4"/>
        <v>0</v>
      </c>
      <c r="O11" s="1">
        <f t="shared" si="5"/>
        <v>0</v>
      </c>
    </row>
    <row r="12" spans="1:15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VLOOKUP(A12,'Data Cal FY17'!$AF$4:$AS$383,14,FALSE)</f>
        <v>35.080000000000005</v>
      </c>
      <c r="F12" s="1">
        <f>VLOOKUP(A12,'Data Cal FY17'!$AF$4:$AT$383,15,FALSE)</f>
        <v>0.80000000000000027</v>
      </c>
      <c r="G12" s="1">
        <f>VLOOKUP(A12,'Data Cal FY17'!$AF$4:$AU$383,16,FALSE)</f>
        <v>0</v>
      </c>
      <c r="H12" s="1">
        <f>VLOOKUP(A12,'Data Cal FY17'!$AF12:$AV$383,17,FALSE)</f>
        <v>1.0300000000000002</v>
      </c>
      <c r="I12" s="1">
        <f>VLOOKUP(A12,'Data Cal FY17'!$AF$4:$AW$383,18,FALSE)</f>
        <v>78.590000000000131</v>
      </c>
      <c r="J12" s="1">
        <f t="shared" si="0"/>
        <v>182135.36000000002</v>
      </c>
      <c r="K12" s="1">
        <f t="shared" si="1"/>
        <v>3936.8000000000011</v>
      </c>
      <c r="L12" s="1">
        <f t="shared" si="2"/>
        <v>0</v>
      </c>
      <c r="M12" s="1">
        <f t="shared" si="3"/>
        <v>1570.7500000000005</v>
      </c>
      <c r="N12" s="1">
        <f t="shared" si="4"/>
        <v>102795.72000000018</v>
      </c>
      <c r="O12" s="1">
        <f t="shared" si="5"/>
        <v>290438.63000000018</v>
      </c>
    </row>
    <row r="13" spans="1:15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VLOOKUP(A13,'Data Cal FY17'!$AF$4:$AS$383,14,FALSE)</f>
        <v>0</v>
      </c>
      <c r="F13" s="1">
        <f>VLOOKUP(A13,'Data Cal FY17'!$AF$4:$AT$383,15,FALSE)</f>
        <v>0</v>
      </c>
      <c r="G13" s="1">
        <f>VLOOKUP(A13,'Data Cal FY17'!$AF$4:$AU$383,16,FALSE)</f>
        <v>0</v>
      </c>
      <c r="H13" s="1">
        <f>VLOOKUP(A13,'Data Cal FY17'!$AF13:$AV$383,17,FALSE)</f>
        <v>0</v>
      </c>
      <c r="I13" s="1">
        <f>VLOOKUP(A13,'Data Cal FY17'!$AF$4:$AW$383,18,FALSE)</f>
        <v>0</v>
      </c>
      <c r="J13" s="1">
        <f t="shared" si="0"/>
        <v>0</v>
      </c>
      <c r="K13" s="1">
        <f t="shared" si="1"/>
        <v>0</v>
      </c>
      <c r="L13" s="1">
        <f t="shared" si="2"/>
        <v>0</v>
      </c>
      <c r="M13" s="1">
        <f t="shared" si="3"/>
        <v>0</v>
      </c>
      <c r="N13" s="1">
        <f t="shared" si="4"/>
        <v>0</v>
      </c>
      <c r="O13" s="1">
        <f t="shared" si="5"/>
        <v>0</v>
      </c>
    </row>
    <row r="14" spans="1:15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VLOOKUP(A14,'Data Cal FY17'!$AF$4:$AS$383,14,FALSE)</f>
        <v>0</v>
      </c>
      <c r="F14" s="1">
        <f>VLOOKUP(A14,'Data Cal FY17'!$AF$4:$AT$383,15,FALSE)</f>
        <v>0</v>
      </c>
      <c r="G14" s="1">
        <f>VLOOKUP(A14,'Data Cal FY17'!$AF$4:$AU$383,16,FALSE)</f>
        <v>0</v>
      </c>
      <c r="H14" s="1">
        <f>VLOOKUP(A14,'Data Cal FY17'!$AF14:$AV$383,17,FALSE)</f>
        <v>0</v>
      </c>
      <c r="I14" s="1">
        <f>VLOOKUP(A14,'Data Cal FY17'!$AF$4:$AW$383,18,FALSE)</f>
        <v>0</v>
      </c>
      <c r="J14" s="1">
        <f t="shared" si="0"/>
        <v>0</v>
      </c>
      <c r="K14" s="1">
        <f t="shared" si="1"/>
        <v>0</v>
      </c>
      <c r="L14" s="1">
        <f t="shared" si="2"/>
        <v>0</v>
      </c>
      <c r="M14" s="1">
        <f t="shared" si="3"/>
        <v>0</v>
      </c>
      <c r="N14" s="1">
        <f t="shared" si="4"/>
        <v>0</v>
      </c>
      <c r="O14" s="1">
        <f t="shared" si="5"/>
        <v>0</v>
      </c>
    </row>
    <row r="15" spans="1:15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VLOOKUP(A15,'Data Cal FY17'!$AF$4:$AS$383,14,FALSE)</f>
        <v>0</v>
      </c>
      <c r="F15" s="1">
        <f>VLOOKUP(A15,'Data Cal FY17'!$AF$4:$AT$383,15,FALSE)</f>
        <v>0</v>
      </c>
      <c r="G15" s="1">
        <f>VLOOKUP(A15,'Data Cal FY17'!$AF$4:$AU$383,16,FALSE)</f>
        <v>0</v>
      </c>
      <c r="H15" s="1">
        <f>VLOOKUP(A15,'Data Cal FY17'!$AF15:$AV$383,17,FALSE)</f>
        <v>0</v>
      </c>
      <c r="I15" s="1">
        <f>VLOOKUP(A15,'Data Cal FY17'!$AF$4:$AW$383,18,FALSE)</f>
        <v>0</v>
      </c>
      <c r="J15" s="1">
        <f t="shared" si="0"/>
        <v>0</v>
      </c>
      <c r="K15" s="1">
        <f t="shared" si="1"/>
        <v>0</v>
      </c>
      <c r="L15" s="1">
        <f t="shared" si="2"/>
        <v>0</v>
      </c>
      <c r="M15" s="1">
        <f t="shared" si="3"/>
        <v>0</v>
      </c>
      <c r="N15" s="1">
        <f t="shared" si="4"/>
        <v>0</v>
      </c>
      <c r="O15" s="1">
        <f t="shared" si="5"/>
        <v>0</v>
      </c>
    </row>
    <row r="16" spans="1:15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VLOOKUP(A16,'Data Cal FY17'!$AF$4:$AS$383,14,FALSE)</f>
        <v>0</v>
      </c>
      <c r="F16" s="1">
        <f>VLOOKUP(A16,'Data Cal FY17'!$AF$4:$AT$383,15,FALSE)</f>
        <v>0</v>
      </c>
      <c r="G16" s="1">
        <f>VLOOKUP(A16,'Data Cal FY17'!$AF$4:$AU$383,16,FALSE)</f>
        <v>0</v>
      </c>
      <c r="H16" s="1">
        <f>VLOOKUP(A16,'Data Cal FY17'!$AF16:$AV$383,17,FALSE)</f>
        <v>0</v>
      </c>
      <c r="I16" s="1">
        <f>VLOOKUP(A16,'Data Cal FY17'!$AF$4:$AW$383,18,FALSE)</f>
        <v>0</v>
      </c>
      <c r="J16" s="1">
        <f t="shared" si="0"/>
        <v>0</v>
      </c>
      <c r="K16" s="1">
        <f t="shared" si="1"/>
        <v>0</v>
      </c>
      <c r="L16" s="1">
        <f t="shared" si="2"/>
        <v>0</v>
      </c>
      <c r="M16" s="1">
        <f t="shared" si="3"/>
        <v>0</v>
      </c>
      <c r="N16" s="1">
        <f t="shared" si="4"/>
        <v>0</v>
      </c>
      <c r="O16" s="1">
        <f t="shared" si="5"/>
        <v>0</v>
      </c>
    </row>
    <row r="17" spans="1:15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VLOOKUP(A17,'Data Cal FY17'!$AF$4:$AS$383,14,FALSE)</f>
        <v>0</v>
      </c>
      <c r="F17" s="1">
        <f>VLOOKUP(A17,'Data Cal FY17'!$AF$4:$AT$383,15,FALSE)</f>
        <v>0</v>
      </c>
      <c r="G17" s="1">
        <f>VLOOKUP(A17,'Data Cal FY17'!$AF$4:$AU$383,16,FALSE)</f>
        <v>0</v>
      </c>
      <c r="H17" s="1">
        <f>VLOOKUP(A17,'Data Cal FY17'!$AF17:$AV$383,17,FALSE)</f>
        <v>0</v>
      </c>
      <c r="I17" s="1">
        <f>VLOOKUP(A17,'Data Cal FY17'!$AF$4:$AW$383,18,FALSE)</f>
        <v>0</v>
      </c>
      <c r="J17" s="1">
        <f t="shared" si="0"/>
        <v>0</v>
      </c>
      <c r="K17" s="1">
        <f t="shared" si="1"/>
        <v>0</v>
      </c>
      <c r="L17" s="1">
        <f t="shared" si="2"/>
        <v>0</v>
      </c>
      <c r="M17" s="1">
        <f t="shared" si="3"/>
        <v>0</v>
      </c>
      <c r="N17" s="1">
        <f t="shared" si="4"/>
        <v>0</v>
      </c>
      <c r="O17" s="1">
        <f t="shared" si="5"/>
        <v>0</v>
      </c>
    </row>
    <row r="18" spans="1:15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VLOOKUP(A18,'Data Cal FY17'!$AF$4:$AS$383,14,FALSE)</f>
        <v>0</v>
      </c>
      <c r="F18" s="1">
        <f>VLOOKUP(A18,'Data Cal FY17'!$AF$4:$AT$383,15,FALSE)</f>
        <v>0</v>
      </c>
      <c r="G18" s="1">
        <f>VLOOKUP(A18,'Data Cal FY17'!$AF$4:$AU$383,16,FALSE)</f>
        <v>7.0200000000000005</v>
      </c>
      <c r="H18" s="1">
        <f>VLOOKUP(A18,'Data Cal FY17'!$AF18:$AV$383,17,FALSE)</f>
        <v>0</v>
      </c>
      <c r="I18" s="1">
        <f>VLOOKUP(A18,'Data Cal FY17'!$AF$4:$AW$383,18,FALSE)</f>
        <v>0</v>
      </c>
      <c r="J18" s="1">
        <f t="shared" si="0"/>
        <v>0</v>
      </c>
      <c r="K18" s="1">
        <f t="shared" si="1"/>
        <v>0</v>
      </c>
      <c r="L18" s="1">
        <f t="shared" si="2"/>
        <v>12600.900000000001</v>
      </c>
      <c r="M18" s="1">
        <f t="shared" si="3"/>
        <v>0</v>
      </c>
      <c r="N18" s="1">
        <f t="shared" si="4"/>
        <v>0</v>
      </c>
      <c r="O18" s="1">
        <f t="shared" si="5"/>
        <v>12600.900000000001</v>
      </c>
    </row>
    <row r="19" spans="1:15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VLOOKUP(A19,'Data Cal FY17'!$AF$4:$AS$383,14,FALSE)</f>
        <v>0</v>
      </c>
      <c r="F19" s="1">
        <f>VLOOKUP(A19,'Data Cal FY17'!$AF$4:$AT$383,15,FALSE)</f>
        <v>0</v>
      </c>
      <c r="G19" s="1">
        <f>VLOOKUP(A19,'Data Cal FY17'!$AF$4:$AU$383,16,FALSE)</f>
        <v>0</v>
      </c>
      <c r="H19" s="1">
        <f>VLOOKUP(A19,'Data Cal FY17'!$AF19:$AV$383,17,FALSE)</f>
        <v>0</v>
      </c>
      <c r="I19" s="1">
        <f>VLOOKUP(A19,'Data Cal FY17'!$AF$4:$AW$383,18,FALSE)</f>
        <v>0</v>
      </c>
      <c r="J19" s="1">
        <f t="shared" si="0"/>
        <v>0</v>
      </c>
      <c r="K19" s="1">
        <f t="shared" si="1"/>
        <v>0</v>
      </c>
      <c r="L19" s="1">
        <f t="shared" si="2"/>
        <v>0</v>
      </c>
      <c r="M19" s="1">
        <f t="shared" si="3"/>
        <v>0</v>
      </c>
      <c r="N19" s="1">
        <f t="shared" si="4"/>
        <v>0</v>
      </c>
      <c r="O19" s="1">
        <f t="shared" si="5"/>
        <v>0</v>
      </c>
    </row>
    <row r="20" spans="1:15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VLOOKUP(A20,'Data Cal FY17'!$AF$4:$AS$383,14,FALSE)</f>
        <v>0</v>
      </c>
      <c r="F20" s="1">
        <f>VLOOKUP(A20,'Data Cal FY17'!$AF$4:$AT$383,15,FALSE)</f>
        <v>0</v>
      </c>
      <c r="G20" s="1">
        <f>VLOOKUP(A20,'Data Cal FY17'!$AF$4:$AU$383,16,FALSE)</f>
        <v>0</v>
      </c>
      <c r="H20" s="1">
        <f>VLOOKUP(A20,'Data Cal FY17'!$AF20:$AV$383,17,FALSE)</f>
        <v>0</v>
      </c>
      <c r="I20" s="1">
        <f>VLOOKUP(A20,'Data Cal FY17'!$AF$4:$AW$383,18,FALSE)</f>
        <v>0</v>
      </c>
      <c r="J20" s="1">
        <f t="shared" si="0"/>
        <v>0</v>
      </c>
      <c r="K20" s="1">
        <f t="shared" si="1"/>
        <v>0</v>
      </c>
      <c r="L20" s="1">
        <f t="shared" si="2"/>
        <v>0</v>
      </c>
      <c r="M20" s="1">
        <f t="shared" si="3"/>
        <v>0</v>
      </c>
      <c r="N20" s="1">
        <f t="shared" si="4"/>
        <v>0</v>
      </c>
      <c r="O20" s="1">
        <f t="shared" si="5"/>
        <v>0</v>
      </c>
    </row>
    <row r="21" spans="1:15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VLOOKUP(A21,'Data Cal FY17'!$AF$4:$AS$383,14,FALSE)</f>
        <v>0</v>
      </c>
      <c r="F21" s="1">
        <f>VLOOKUP(A21,'Data Cal FY17'!$AF$4:$AT$383,15,FALSE)</f>
        <v>0</v>
      </c>
      <c r="G21" s="1">
        <f>VLOOKUP(A21,'Data Cal FY17'!$AF$4:$AU$383,16,FALSE)</f>
        <v>0</v>
      </c>
      <c r="H21" s="1">
        <f>VLOOKUP(A21,'Data Cal FY17'!$AF21:$AV$383,17,FALSE)</f>
        <v>0</v>
      </c>
      <c r="I21" s="1">
        <f>VLOOKUP(A21,'Data Cal FY17'!$AF$4:$AW$383,18,FALSE)</f>
        <v>0</v>
      </c>
      <c r="J21" s="1">
        <f t="shared" si="0"/>
        <v>0</v>
      </c>
      <c r="K21" s="1">
        <f t="shared" si="1"/>
        <v>0</v>
      </c>
      <c r="L21" s="1">
        <f t="shared" si="2"/>
        <v>0</v>
      </c>
      <c r="M21" s="1">
        <f t="shared" si="3"/>
        <v>0</v>
      </c>
      <c r="N21" s="1">
        <f t="shared" si="4"/>
        <v>0</v>
      </c>
      <c r="O21" s="1">
        <f t="shared" si="5"/>
        <v>0</v>
      </c>
    </row>
    <row r="22" spans="1:15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VLOOKUP(A22,'Data Cal FY17'!$AF$4:$AS$383,14,FALSE)</f>
        <v>0</v>
      </c>
      <c r="F22" s="1">
        <f>VLOOKUP(A22,'Data Cal FY17'!$AF$4:$AT$383,15,FALSE)</f>
        <v>0</v>
      </c>
      <c r="G22" s="1">
        <f>VLOOKUP(A22,'Data Cal FY17'!$AF$4:$AU$383,16,FALSE)</f>
        <v>0</v>
      </c>
      <c r="H22" s="1">
        <f>VLOOKUP(A22,'Data Cal FY17'!$AF22:$AV$383,17,FALSE)</f>
        <v>0</v>
      </c>
      <c r="I22" s="1">
        <f>VLOOKUP(A22,'Data Cal FY17'!$AF$4:$AW$383,18,FALSE)</f>
        <v>0</v>
      </c>
      <c r="J22" s="1">
        <f t="shared" si="0"/>
        <v>0</v>
      </c>
      <c r="K22" s="1">
        <f t="shared" si="1"/>
        <v>0</v>
      </c>
      <c r="L22" s="1">
        <f t="shared" si="2"/>
        <v>0</v>
      </c>
      <c r="M22" s="1">
        <f t="shared" si="3"/>
        <v>0</v>
      </c>
      <c r="N22" s="1">
        <f t="shared" si="4"/>
        <v>0</v>
      </c>
      <c r="O22" s="1">
        <f t="shared" si="5"/>
        <v>0</v>
      </c>
    </row>
    <row r="23" spans="1:15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VLOOKUP(A23,'Data Cal FY17'!$AF$4:$AS$383,14,FALSE)</f>
        <v>0</v>
      </c>
      <c r="F23" s="1">
        <f>VLOOKUP(A23,'Data Cal FY17'!$AF$4:$AT$383,15,FALSE)</f>
        <v>0</v>
      </c>
      <c r="G23" s="1">
        <f>VLOOKUP(A23,'Data Cal FY17'!$AF$4:$AU$383,16,FALSE)</f>
        <v>0</v>
      </c>
      <c r="H23" s="1">
        <f>VLOOKUP(A23,'Data Cal FY17'!$AF23:$AV$383,17,FALSE)</f>
        <v>0</v>
      </c>
      <c r="I23" s="1">
        <f>VLOOKUP(A23,'Data Cal FY17'!$AF$4:$AW$383,18,FALSE)</f>
        <v>0</v>
      </c>
      <c r="J23" s="1">
        <f t="shared" si="0"/>
        <v>0</v>
      </c>
      <c r="K23" s="1">
        <f t="shared" si="1"/>
        <v>0</v>
      </c>
      <c r="L23" s="1">
        <f t="shared" si="2"/>
        <v>0</v>
      </c>
      <c r="M23" s="1">
        <f t="shared" si="3"/>
        <v>0</v>
      </c>
      <c r="N23" s="1">
        <f t="shared" si="4"/>
        <v>0</v>
      </c>
      <c r="O23" s="1">
        <f t="shared" si="5"/>
        <v>0</v>
      </c>
    </row>
    <row r="24" spans="1:15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VLOOKUP(A24,'Data Cal FY17'!$AF$4:$AS$383,14,FALSE)</f>
        <v>0</v>
      </c>
      <c r="F24" s="1">
        <f>VLOOKUP(A24,'Data Cal FY17'!$AF$4:$AT$383,15,FALSE)</f>
        <v>0</v>
      </c>
      <c r="G24" s="1">
        <f>VLOOKUP(A24,'Data Cal FY17'!$AF$4:$AU$383,16,FALSE)</f>
        <v>0</v>
      </c>
      <c r="H24" s="1">
        <f>VLOOKUP(A24,'Data Cal FY17'!$AF24:$AV$383,17,FALSE)</f>
        <v>0</v>
      </c>
      <c r="I24" s="1">
        <f>VLOOKUP(A24,'Data Cal FY17'!$AF$4:$AW$383,18,FALSE)</f>
        <v>0</v>
      </c>
      <c r="J24" s="1">
        <f t="shared" si="0"/>
        <v>0</v>
      </c>
      <c r="K24" s="1">
        <f t="shared" si="1"/>
        <v>0</v>
      </c>
      <c r="L24" s="1">
        <f t="shared" si="2"/>
        <v>0</v>
      </c>
      <c r="M24" s="1">
        <f t="shared" si="3"/>
        <v>0</v>
      </c>
      <c r="N24" s="1">
        <f t="shared" si="4"/>
        <v>0</v>
      </c>
      <c r="O24" s="1">
        <f t="shared" si="5"/>
        <v>0</v>
      </c>
    </row>
    <row r="25" spans="1:15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VLOOKUP(A25,'Data Cal FY17'!$AF$4:$AS$383,14,FALSE)</f>
        <v>0</v>
      </c>
      <c r="F25" s="1">
        <f>VLOOKUP(A25,'Data Cal FY17'!$AF$4:$AT$383,15,FALSE)</f>
        <v>0</v>
      </c>
      <c r="G25" s="1">
        <f>VLOOKUP(A25,'Data Cal FY17'!$AF$4:$AU$383,16,FALSE)</f>
        <v>0</v>
      </c>
      <c r="H25" s="1">
        <f>VLOOKUP(A25,'Data Cal FY17'!$AF25:$AV$383,17,FALSE)</f>
        <v>0</v>
      </c>
      <c r="I25" s="1">
        <f>VLOOKUP(A25,'Data Cal FY17'!$AF$4:$AW$383,18,FALSE)</f>
        <v>0</v>
      </c>
      <c r="J25" s="1">
        <f t="shared" si="0"/>
        <v>0</v>
      </c>
      <c r="K25" s="1">
        <f t="shared" si="1"/>
        <v>0</v>
      </c>
      <c r="L25" s="1">
        <f t="shared" si="2"/>
        <v>0</v>
      </c>
      <c r="M25" s="1">
        <f t="shared" si="3"/>
        <v>0</v>
      </c>
      <c r="N25" s="1">
        <f t="shared" si="4"/>
        <v>0</v>
      </c>
      <c r="O25" s="1">
        <f t="shared" si="5"/>
        <v>0</v>
      </c>
    </row>
    <row r="26" spans="1:15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VLOOKUP(A26,'Data Cal FY17'!$AF$4:$AS$383,14,FALSE)</f>
        <v>0</v>
      </c>
      <c r="F26" s="1">
        <f>VLOOKUP(A26,'Data Cal FY17'!$AF$4:$AT$383,15,FALSE)</f>
        <v>6.83</v>
      </c>
      <c r="G26" s="1">
        <f>VLOOKUP(A26,'Data Cal FY17'!$AF$4:$AU$383,16,FALSE)</f>
        <v>0</v>
      </c>
      <c r="H26" s="1">
        <f>VLOOKUP(A26,'Data Cal FY17'!$AF26:$AV$383,17,FALSE)</f>
        <v>0</v>
      </c>
      <c r="I26" s="1">
        <f>VLOOKUP(A26,'Data Cal FY17'!$AF$4:$AW$383,18,FALSE)</f>
        <v>0</v>
      </c>
      <c r="J26" s="1">
        <f t="shared" si="0"/>
        <v>0</v>
      </c>
      <c r="K26" s="1">
        <f t="shared" si="1"/>
        <v>33610.43</v>
      </c>
      <c r="L26" s="1">
        <f t="shared" si="2"/>
        <v>0</v>
      </c>
      <c r="M26" s="1">
        <f t="shared" si="3"/>
        <v>0</v>
      </c>
      <c r="N26" s="1">
        <f t="shared" si="4"/>
        <v>0</v>
      </c>
      <c r="O26" s="1">
        <f t="shared" si="5"/>
        <v>33610.43</v>
      </c>
    </row>
    <row r="27" spans="1:15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VLOOKUP(A27,'Data Cal FY17'!$AF$4:$AS$383,14,FALSE)</f>
        <v>0</v>
      </c>
      <c r="F27" s="1">
        <f>VLOOKUP(A27,'Data Cal FY17'!$AF$4:$AT$383,15,FALSE)</f>
        <v>0</v>
      </c>
      <c r="G27" s="1">
        <f>VLOOKUP(A27,'Data Cal FY17'!$AF$4:$AU$383,16,FALSE)</f>
        <v>0</v>
      </c>
      <c r="H27" s="1">
        <f>VLOOKUP(A27,'Data Cal FY17'!$AF27:$AV$383,17,FALSE)</f>
        <v>0</v>
      </c>
      <c r="I27" s="1">
        <f>VLOOKUP(A27,'Data Cal FY17'!$AF$4:$AW$383,18,FALSE)</f>
        <v>0</v>
      </c>
      <c r="J27" s="1">
        <f t="shared" si="0"/>
        <v>0</v>
      </c>
      <c r="K27" s="1">
        <f t="shared" si="1"/>
        <v>0</v>
      </c>
      <c r="L27" s="1">
        <f t="shared" si="2"/>
        <v>0</v>
      </c>
      <c r="M27" s="1">
        <f t="shared" si="3"/>
        <v>0</v>
      </c>
      <c r="N27" s="1">
        <f t="shared" si="4"/>
        <v>0</v>
      </c>
      <c r="O27" s="1">
        <f t="shared" si="5"/>
        <v>0</v>
      </c>
    </row>
    <row r="28" spans="1:15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VLOOKUP(A28,'Data Cal FY17'!$AF$4:$AS$383,14,FALSE)</f>
        <v>0</v>
      </c>
      <c r="F28" s="1">
        <f>VLOOKUP(A28,'Data Cal FY17'!$AF$4:$AT$383,15,FALSE)</f>
        <v>0</v>
      </c>
      <c r="G28" s="1">
        <f>VLOOKUP(A28,'Data Cal FY17'!$AF$4:$AU$383,16,FALSE)</f>
        <v>0</v>
      </c>
      <c r="H28" s="1">
        <f>VLOOKUP(A28,'Data Cal FY17'!$AF28:$AV$383,17,FALSE)</f>
        <v>0</v>
      </c>
      <c r="I28" s="1">
        <f>VLOOKUP(A28,'Data Cal FY17'!$AF$4:$AW$383,18,FALSE)</f>
        <v>0</v>
      </c>
      <c r="J28" s="1">
        <f t="shared" si="0"/>
        <v>0</v>
      </c>
      <c r="K28" s="1">
        <f t="shared" si="1"/>
        <v>0</v>
      </c>
      <c r="L28" s="1">
        <f t="shared" si="2"/>
        <v>0</v>
      </c>
      <c r="M28" s="1">
        <f t="shared" si="3"/>
        <v>0</v>
      </c>
      <c r="N28" s="1">
        <f t="shared" si="4"/>
        <v>0</v>
      </c>
      <c r="O28" s="1">
        <f t="shared" si="5"/>
        <v>0</v>
      </c>
    </row>
    <row r="29" spans="1:15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VLOOKUP(A29,'Data Cal FY17'!$AF$4:$AS$383,14,FALSE)</f>
        <v>0</v>
      </c>
      <c r="F29" s="1">
        <f>VLOOKUP(A29,'Data Cal FY17'!$AF$4:$AT$383,15,FALSE)</f>
        <v>0</v>
      </c>
      <c r="G29" s="1">
        <f>VLOOKUP(A29,'Data Cal FY17'!$AF$4:$AU$383,16,FALSE)</f>
        <v>0</v>
      </c>
      <c r="H29" s="1">
        <f>VLOOKUP(A29,'Data Cal FY17'!$AF29:$AV$383,17,FALSE)</f>
        <v>0</v>
      </c>
      <c r="I29" s="1">
        <f>VLOOKUP(A29,'Data Cal FY17'!$AF$4:$AW$383,18,FALSE)</f>
        <v>0</v>
      </c>
      <c r="J29" s="1">
        <f t="shared" si="0"/>
        <v>0</v>
      </c>
      <c r="K29" s="1">
        <f t="shared" si="1"/>
        <v>0</v>
      </c>
      <c r="L29" s="1">
        <f t="shared" si="2"/>
        <v>0</v>
      </c>
      <c r="M29" s="1">
        <f t="shared" si="3"/>
        <v>0</v>
      </c>
      <c r="N29" s="1">
        <f t="shared" si="4"/>
        <v>0</v>
      </c>
      <c r="O29" s="1">
        <f t="shared" si="5"/>
        <v>0</v>
      </c>
    </row>
    <row r="30" spans="1:15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VLOOKUP(A30,'Data Cal FY17'!$AF$4:$AS$383,14,FALSE)</f>
        <v>0</v>
      </c>
      <c r="F30" s="1">
        <f>VLOOKUP(A30,'Data Cal FY17'!$AF$4:$AT$383,15,FALSE)</f>
        <v>0</v>
      </c>
      <c r="G30" s="1">
        <f>VLOOKUP(A30,'Data Cal FY17'!$AF$4:$AU$383,16,FALSE)</f>
        <v>0</v>
      </c>
      <c r="H30" s="1">
        <f>VLOOKUP(A30,'Data Cal FY17'!$AF30:$AV$383,17,FALSE)</f>
        <v>0</v>
      </c>
      <c r="I30" s="1">
        <f>VLOOKUP(A30,'Data Cal FY17'!$AF$4:$AW$383,18,FALSE)</f>
        <v>0</v>
      </c>
      <c r="J30" s="1">
        <f t="shared" si="0"/>
        <v>0</v>
      </c>
      <c r="K30" s="1">
        <f t="shared" si="1"/>
        <v>0</v>
      </c>
      <c r="L30" s="1">
        <f t="shared" si="2"/>
        <v>0</v>
      </c>
      <c r="M30" s="1">
        <f t="shared" si="3"/>
        <v>0</v>
      </c>
      <c r="N30" s="1">
        <f t="shared" si="4"/>
        <v>0</v>
      </c>
      <c r="O30" s="1">
        <f t="shared" si="5"/>
        <v>0</v>
      </c>
    </row>
    <row r="31" spans="1:15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VLOOKUP(A31,'Data Cal FY17'!$AF$4:$AS$383,14,FALSE)</f>
        <v>0</v>
      </c>
      <c r="F31" s="1">
        <f>VLOOKUP(A31,'Data Cal FY17'!$AF$4:$AT$383,15,FALSE)</f>
        <v>0</v>
      </c>
      <c r="G31" s="1">
        <f>VLOOKUP(A31,'Data Cal FY17'!$AF$4:$AU$383,16,FALSE)</f>
        <v>0</v>
      </c>
      <c r="H31" s="1">
        <f>VLOOKUP(A31,'Data Cal FY17'!$AF31:$AV$383,17,FALSE)</f>
        <v>0</v>
      </c>
      <c r="I31" s="1">
        <f>VLOOKUP(A31,'Data Cal FY17'!$AF$4:$AW$383,18,FALSE)</f>
        <v>0</v>
      </c>
      <c r="J31" s="1">
        <f t="shared" si="0"/>
        <v>0</v>
      </c>
      <c r="K31" s="1">
        <f t="shared" si="1"/>
        <v>0</v>
      </c>
      <c r="L31" s="1">
        <f t="shared" si="2"/>
        <v>0</v>
      </c>
      <c r="M31" s="1">
        <f t="shared" si="3"/>
        <v>0</v>
      </c>
      <c r="N31" s="1">
        <f t="shared" si="4"/>
        <v>0</v>
      </c>
      <c r="O31" s="1">
        <f t="shared" si="5"/>
        <v>0</v>
      </c>
    </row>
    <row r="32" spans="1:15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VLOOKUP(A32,'Data Cal FY17'!$AF$4:$AS$383,14,FALSE)</f>
        <v>0</v>
      </c>
      <c r="F32" s="1">
        <f>VLOOKUP(A32,'Data Cal FY17'!$AF$4:$AT$383,15,FALSE)</f>
        <v>0</v>
      </c>
      <c r="G32" s="1">
        <f>VLOOKUP(A32,'Data Cal FY17'!$AF$4:$AU$383,16,FALSE)</f>
        <v>0</v>
      </c>
      <c r="H32" s="1">
        <f>VLOOKUP(A32,'Data Cal FY17'!$AF32:$AV$383,17,FALSE)</f>
        <v>0</v>
      </c>
      <c r="I32" s="1">
        <f>VLOOKUP(A32,'Data Cal FY17'!$AF$4:$AW$383,18,FALSE)</f>
        <v>0</v>
      </c>
      <c r="J32" s="1">
        <f t="shared" si="0"/>
        <v>0</v>
      </c>
      <c r="K32" s="1">
        <f t="shared" si="1"/>
        <v>0</v>
      </c>
      <c r="L32" s="1">
        <f t="shared" si="2"/>
        <v>0</v>
      </c>
      <c r="M32" s="1">
        <f t="shared" si="3"/>
        <v>0</v>
      </c>
      <c r="N32" s="1">
        <f t="shared" si="4"/>
        <v>0</v>
      </c>
      <c r="O32" s="1">
        <f t="shared" si="5"/>
        <v>0</v>
      </c>
    </row>
    <row r="33" spans="1:15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VLOOKUP(A33,'Data Cal FY17'!$AF$4:$AS$383,14,FALSE)</f>
        <v>0</v>
      </c>
      <c r="F33" s="1">
        <f>VLOOKUP(A33,'Data Cal FY17'!$AF$4:$AT$383,15,FALSE)</f>
        <v>0</v>
      </c>
      <c r="G33" s="1">
        <f>VLOOKUP(A33,'Data Cal FY17'!$AF$4:$AU$383,16,FALSE)</f>
        <v>0</v>
      </c>
      <c r="H33" s="1">
        <f>VLOOKUP(A33,'Data Cal FY17'!$AF33:$AV$383,17,FALSE)</f>
        <v>0</v>
      </c>
      <c r="I33" s="1">
        <f>VLOOKUP(A33,'Data Cal FY17'!$AF$4:$AW$383,18,FALSE)</f>
        <v>0</v>
      </c>
      <c r="J33" s="1">
        <f t="shared" si="0"/>
        <v>0</v>
      </c>
      <c r="K33" s="1">
        <f t="shared" si="1"/>
        <v>0</v>
      </c>
      <c r="L33" s="1">
        <f t="shared" si="2"/>
        <v>0</v>
      </c>
      <c r="M33" s="1">
        <f t="shared" si="3"/>
        <v>0</v>
      </c>
      <c r="N33" s="1">
        <f t="shared" si="4"/>
        <v>0</v>
      </c>
      <c r="O33" s="1">
        <f t="shared" si="5"/>
        <v>0</v>
      </c>
    </row>
    <row r="34" spans="1:15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VLOOKUP(A34,'Data Cal FY17'!$AF$4:$AS$383,14,FALSE)</f>
        <v>0</v>
      </c>
      <c r="F34" s="1">
        <f>VLOOKUP(A34,'Data Cal FY17'!$AF$4:$AT$383,15,FALSE)</f>
        <v>0</v>
      </c>
      <c r="G34" s="1">
        <f>VLOOKUP(A34,'Data Cal FY17'!$AF$4:$AU$383,16,FALSE)</f>
        <v>0</v>
      </c>
      <c r="H34" s="1">
        <f>VLOOKUP(A34,'Data Cal FY17'!$AF34:$AV$383,17,FALSE)</f>
        <v>0</v>
      </c>
      <c r="I34" s="1">
        <f>VLOOKUP(A34,'Data Cal FY17'!$AF$4:$AW$383,18,FALSE)</f>
        <v>0</v>
      </c>
      <c r="J34" s="1">
        <f t="shared" si="0"/>
        <v>0</v>
      </c>
      <c r="K34" s="1">
        <f t="shared" si="1"/>
        <v>0</v>
      </c>
      <c r="L34" s="1">
        <f t="shared" si="2"/>
        <v>0</v>
      </c>
      <c r="M34" s="1">
        <f t="shared" si="3"/>
        <v>0</v>
      </c>
      <c r="N34" s="1">
        <f t="shared" si="4"/>
        <v>0</v>
      </c>
      <c r="O34" s="1">
        <f t="shared" si="5"/>
        <v>0</v>
      </c>
    </row>
    <row r="35" spans="1:15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VLOOKUP(A35,'Data Cal FY17'!$AF$4:$AS$383,14,FALSE)</f>
        <v>0</v>
      </c>
      <c r="F35" s="1">
        <f>VLOOKUP(A35,'Data Cal FY17'!$AF$4:$AT$383,15,FALSE)</f>
        <v>0</v>
      </c>
      <c r="G35" s="1">
        <f>VLOOKUP(A35,'Data Cal FY17'!$AF$4:$AU$383,16,FALSE)</f>
        <v>0</v>
      </c>
      <c r="H35" s="1">
        <f>VLOOKUP(A35,'Data Cal FY17'!$AF35:$AV$383,17,FALSE)</f>
        <v>0</v>
      </c>
      <c r="I35" s="1">
        <f>VLOOKUP(A35,'Data Cal FY17'!$AF$4:$AW$383,18,FALSE)</f>
        <v>0</v>
      </c>
      <c r="J35" s="1">
        <f t="shared" si="0"/>
        <v>0</v>
      </c>
      <c r="K35" s="1">
        <f t="shared" si="1"/>
        <v>0</v>
      </c>
      <c r="L35" s="1">
        <f t="shared" si="2"/>
        <v>0</v>
      </c>
      <c r="M35" s="1">
        <f t="shared" si="3"/>
        <v>0</v>
      </c>
      <c r="N35" s="1">
        <f t="shared" si="4"/>
        <v>0</v>
      </c>
      <c r="O35" s="1">
        <f t="shared" si="5"/>
        <v>0</v>
      </c>
    </row>
    <row r="36" spans="1:15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VLOOKUP(A36,'Data Cal FY17'!$AF$4:$AS$383,14,FALSE)</f>
        <v>0</v>
      </c>
      <c r="F36" s="1">
        <f>VLOOKUP(A36,'Data Cal FY17'!$AF$4:$AT$383,15,FALSE)</f>
        <v>0</v>
      </c>
      <c r="G36" s="1">
        <f>VLOOKUP(A36,'Data Cal FY17'!$AF$4:$AU$383,16,FALSE)</f>
        <v>0</v>
      </c>
      <c r="H36" s="1">
        <f>VLOOKUP(A36,'Data Cal FY17'!$AF36:$AV$383,17,FALSE)</f>
        <v>0</v>
      </c>
      <c r="I36" s="1">
        <f>VLOOKUP(A36,'Data Cal FY17'!$AF$4:$AW$383,18,FALSE)</f>
        <v>0</v>
      </c>
      <c r="J36" s="1">
        <f t="shared" si="0"/>
        <v>0</v>
      </c>
      <c r="K36" s="1">
        <f t="shared" si="1"/>
        <v>0</v>
      </c>
      <c r="L36" s="1">
        <f t="shared" si="2"/>
        <v>0</v>
      </c>
      <c r="M36" s="1">
        <f t="shared" si="3"/>
        <v>0</v>
      </c>
      <c r="N36" s="1">
        <f t="shared" si="4"/>
        <v>0</v>
      </c>
      <c r="O36" s="1">
        <f t="shared" si="5"/>
        <v>0</v>
      </c>
    </row>
    <row r="37" spans="1:15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VLOOKUP(A37,'Data Cal FY17'!$AF$4:$AS$383,14,FALSE)</f>
        <v>0</v>
      </c>
      <c r="F37" s="1">
        <f>VLOOKUP(A37,'Data Cal FY17'!$AF$4:$AT$383,15,FALSE)</f>
        <v>0</v>
      </c>
      <c r="G37" s="1">
        <f>VLOOKUP(A37,'Data Cal FY17'!$AF$4:$AU$383,16,FALSE)</f>
        <v>0</v>
      </c>
      <c r="H37" s="1">
        <f>VLOOKUP(A37,'Data Cal FY17'!$AF37:$AV$383,17,FALSE)</f>
        <v>0</v>
      </c>
      <c r="I37" s="1">
        <f>VLOOKUP(A37,'Data Cal FY17'!$AF$4:$AW$383,18,FALSE)</f>
        <v>0</v>
      </c>
      <c r="J37" s="1">
        <f t="shared" si="0"/>
        <v>0</v>
      </c>
      <c r="K37" s="1">
        <f t="shared" si="1"/>
        <v>0</v>
      </c>
      <c r="L37" s="1">
        <f t="shared" si="2"/>
        <v>0</v>
      </c>
      <c r="M37" s="1">
        <f t="shared" si="3"/>
        <v>0</v>
      </c>
      <c r="N37" s="1">
        <f t="shared" si="4"/>
        <v>0</v>
      </c>
      <c r="O37" s="1">
        <f t="shared" si="5"/>
        <v>0</v>
      </c>
    </row>
    <row r="38" spans="1:15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VLOOKUP(A38,'Data Cal FY17'!$AF$4:$AS$383,14,FALSE)</f>
        <v>0</v>
      </c>
      <c r="F38" s="1">
        <f>VLOOKUP(A38,'Data Cal FY17'!$AF$4:$AT$383,15,FALSE)</f>
        <v>0</v>
      </c>
      <c r="G38" s="1">
        <f>VLOOKUP(A38,'Data Cal FY17'!$AF$4:$AU$383,16,FALSE)</f>
        <v>0</v>
      </c>
      <c r="H38" s="1">
        <f>VLOOKUP(A38,'Data Cal FY17'!$AF38:$AV$383,17,FALSE)</f>
        <v>0</v>
      </c>
      <c r="I38" s="1">
        <f>VLOOKUP(A38,'Data Cal FY17'!$AF$4:$AW$383,18,FALSE)</f>
        <v>0</v>
      </c>
      <c r="J38" s="1">
        <f t="shared" si="0"/>
        <v>0</v>
      </c>
      <c r="K38" s="1">
        <f t="shared" si="1"/>
        <v>0</v>
      </c>
      <c r="L38" s="1">
        <f t="shared" si="2"/>
        <v>0</v>
      </c>
      <c r="M38" s="1">
        <f t="shared" si="3"/>
        <v>0</v>
      </c>
      <c r="N38" s="1">
        <f t="shared" si="4"/>
        <v>0</v>
      </c>
      <c r="O38" s="1">
        <f t="shared" si="5"/>
        <v>0</v>
      </c>
    </row>
    <row r="39" spans="1:15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VLOOKUP(A39,'Data Cal FY17'!$AF$4:$AS$383,14,FALSE)</f>
        <v>0</v>
      </c>
      <c r="F39" s="1">
        <f>VLOOKUP(A39,'Data Cal FY17'!$AF$4:$AT$383,15,FALSE)</f>
        <v>0</v>
      </c>
      <c r="G39" s="1">
        <f>VLOOKUP(A39,'Data Cal FY17'!$AF$4:$AU$383,16,FALSE)</f>
        <v>0</v>
      </c>
      <c r="H39" s="1">
        <f>VLOOKUP(A39,'Data Cal FY17'!$AF39:$AV$383,17,FALSE)</f>
        <v>0</v>
      </c>
      <c r="I39" s="1">
        <f>VLOOKUP(A39,'Data Cal FY17'!$AF$4:$AW$383,18,FALSE)</f>
        <v>0</v>
      </c>
      <c r="J39" s="1">
        <f t="shared" si="0"/>
        <v>0</v>
      </c>
      <c r="K39" s="1">
        <f t="shared" si="1"/>
        <v>0</v>
      </c>
      <c r="L39" s="1">
        <f t="shared" si="2"/>
        <v>0</v>
      </c>
      <c r="M39" s="1">
        <f t="shared" si="3"/>
        <v>0</v>
      </c>
      <c r="N39" s="1">
        <f t="shared" si="4"/>
        <v>0</v>
      </c>
      <c r="O39" s="1">
        <f t="shared" si="5"/>
        <v>0</v>
      </c>
    </row>
    <row r="40" spans="1:15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VLOOKUP(A40,'Data Cal FY17'!$AF$4:$AS$383,14,FALSE)</f>
        <v>0</v>
      </c>
      <c r="F40" s="1">
        <f>VLOOKUP(A40,'Data Cal FY17'!$AF$4:$AT$383,15,FALSE)</f>
        <v>0</v>
      </c>
      <c r="G40" s="1">
        <f>VLOOKUP(A40,'Data Cal FY17'!$AF$4:$AU$383,16,FALSE)</f>
        <v>0</v>
      </c>
      <c r="H40" s="1">
        <f>VLOOKUP(A40,'Data Cal FY17'!$AF40:$AV$383,17,FALSE)</f>
        <v>0</v>
      </c>
      <c r="I40" s="1">
        <f>VLOOKUP(A40,'Data Cal FY17'!$AF$4:$AW$383,18,FALSE)</f>
        <v>0</v>
      </c>
      <c r="J40" s="1">
        <f t="shared" si="0"/>
        <v>0</v>
      </c>
      <c r="K40" s="1">
        <f t="shared" si="1"/>
        <v>0</v>
      </c>
      <c r="L40" s="1">
        <f t="shared" si="2"/>
        <v>0</v>
      </c>
      <c r="M40" s="1">
        <f t="shared" si="3"/>
        <v>0</v>
      </c>
      <c r="N40" s="1">
        <f t="shared" si="4"/>
        <v>0</v>
      </c>
      <c r="O40" s="1">
        <f t="shared" si="5"/>
        <v>0</v>
      </c>
    </row>
    <row r="41" spans="1:15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VLOOKUP(A41,'Data Cal FY17'!$AF$4:$AS$383,14,FALSE)</f>
        <v>0</v>
      </c>
      <c r="F41" s="1">
        <f>VLOOKUP(A41,'Data Cal FY17'!$AF$4:$AT$383,15,FALSE)</f>
        <v>0</v>
      </c>
      <c r="G41" s="1">
        <f>VLOOKUP(A41,'Data Cal FY17'!$AF$4:$AU$383,16,FALSE)</f>
        <v>0</v>
      </c>
      <c r="H41" s="1">
        <f>VLOOKUP(A41,'Data Cal FY17'!$AF41:$AV$383,17,FALSE)</f>
        <v>0</v>
      </c>
      <c r="I41" s="1">
        <f>VLOOKUP(A41,'Data Cal FY17'!$AF$4:$AW$383,18,FALSE)</f>
        <v>0</v>
      </c>
      <c r="J41" s="1">
        <f t="shared" si="0"/>
        <v>0</v>
      </c>
      <c r="K41" s="1">
        <f t="shared" si="1"/>
        <v>0</v>
      </c>
      <c r="L41" s="1">
        <f t="shared" si="2"/>
        <v>0</v>
      </c>
      <c r="M41" s="1">
        <f t="shared" si="3"/>
        <v>0</v>
      </c>
      <c r="N41" s="1">
        <f t="shared" si="4"/>
        <v>0</v>
      </c>
      <c r="O41" s="1">
        <f t="shared" si="5"/>
        <v>0</v>
      </c>
    </row>
    <row r="42" spans="1:15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VLOOKUP(A42,'Data Cal FY17'!$AF$4:$AS$383,14,FALSE)</f>
        <v>0</v>
      </c>
      <c r="F42" s="1">
        <f>VLOOKUP(A42,'Data Cal FY17'!$AF$4:$AT$383,15,FALSE)</f>
        <v>0</v>
      </c>
      <c r="G42" s="1">
        <f>VLOOKUP(A42,'Data Cal FY17'!$AF$4:$AU$383,16,FALSE)</f>
        <v>63.540000000000006</v>
      </c>
      <c r="H42" s="1">
        <f>VLOOKUP(A42,'Data Cal FY17'!$AF42:$AV$383,17,FALSE)</f>
        <v>0</v>
      </c>
      <c r="I42" s="1">
        <f>VLOOKUP(A42,'Data Cal FY17'!$AF$4:$AW$383,18,FALSE)</f>
        <v>0</v>
      </c>
      <c r="J42" s="1">
        <f t="shared" si="0"/>
        <v>0</v>
      </c>
      <c r="K42" s="1">
        <f t="shared" si="1"/>
        <v>0</v>
      </c>
      <c r="L42" s="1">
        <f t="shared" si="2"/>
        <v>114054.30000000002</v>
      </c>
      <c r="M42" s="1">
        <f t="shared" si="3"/>
        <v>0</v>
      </c>
      <c r="N42" s="1">
        <f t="shared" si="4"/>
        <v>0</v>
      </c>
      <c r="O42" s="1">
        <f t="shared" si="5"/>
        <v>114054.30000000002</v>
      </c>
    </row>
    <row r="43" spans="1:15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VLOOKUP(A43,'Data Cal FY17'!$AF$4:$AS$383,14,FALSE)</f>
        <v>0</v>
      </c>
      <c r="F43" s="1">
        <f>VLOOKUP(A43,'Data Cal FY17'!$AF$4:$AT$383,15,FALSE)</f>
        <v>0</v>
      </c>
      <c r="G43" s="1">
        <f>VLOOKUP(A43,'Data Cal FY17'!$AF$4:$AU$383,16,FALSE)</f>
        <v>0</v>
      </c>
      <c r="H43" s="1">
        <f>VLOOKUP(A43,'Data Cal FY17'!$AF43:$AV$383,17,FALSE)</f>
        <v>0</v>
      </c>
      <c r="I43" s="1">
        <f>VLOOKUP(A43,'Data Cal FY17'!$AF$4:$AW$383,18,FALSE)</f>
        <v>0</v>
      </c>
      <c r="J43" s="1">
        <f t="shared" si="0"/>
        <v>0</v>
      </c>
      <c r="K43" s="1">
        <f t="shared" si="1"/>
        <v>0</v>
      </c>
      <c r="L43" s="1">
        <f t="shared" si="2"/>
        <v>0</v>
      </c>
      <c r="M43" s="1">
        <f t="shared" si="3"/>
        <v>0</v>
      </c>
      <c r="N43" s="1">
        <f t="shared" si="4"/>
        <v>0</v>
      </c>
      <c r="O43" s="1">
        <f t="shared" si="5"/>
        <v>0</v>
      </c>
    </row>
    <row r="44" spans="1:15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VLOOKUP(A44,'Data Cal FY17'!$AF$4:$AS$383,14,FALSE)</f>
        <v>0</v>
      </c>
      <c r="F44" s="1">
        <f>VLOOKUP(A44,'Data Cal FY17'!$AF$4:$AT$383,15,FALSE)</f>
        <v>0</v>
      </c>
      <c r="G44" s="1">
        <f>VLOOKUP(A44,'Data Cal FY17'!$AF$4:$AU$383,16,FALSE)</f>
        <v>0</v>
      </c>
      <c r="H44" s="1">
        <f>VLOOKUP(A44,'Data Cal FY17'!$AF44:$AV$383,17,FALSE)</f>
        <v>0</v>
      </c>
      <c r="I44" s="1">
        <f>VLOOKUP(A44,'Data Cal FY17'!$AF$4:$AW$383,18,FALSE)</f>
        <v>0</v>
      </c>
      <c r="J44" s="1">
        <f t="shared" si="0"/>
        <v>0</v>
      </c>
      <c r="K44" s="1">
        <f t="shared" si="1"/>
        <v>0</v>
      </c>
      <c r="L44" s="1">
        <f t="shared" si="2"/>
        <v>0</v>
      </c>
      <c r="M44" s="1">
        <f t="shared" si="3"/>
        <v>0</v>
      </c>
      <c r="N44" s="1">
        <f t="shared" si="4"/>
        <v>0</v>
      </c>
      <c r="O44" s="1">
        <f t="shared" si="5"/>
        <v>0</v>
      </c>
    </row>
    <row r="45" spans="1:15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VLOOKUP(A45,'Data Cal FY17'!$AF$4:$AS$383,14,FALSE)</f>
        <v>0</v>
      </c>
      <c r="F45" s="1">
        <f>VLOOKUP(A45,'Data Cal FY17'!$AF$4:$AT$383,15,FALSE)</f>
        <v>0</v>
      </c>
      <c r="G45" s="1">
        <f>VLOOKUP(A45,'Data Cal FY17'!$AF$4:$AU$383,16,FALSE)</f>
        <v>0</v>
      </c>
      <c r="H45" s="1">
        <f>VLOOKUP(A45,'Data Cal FY17'!$AF45:$AV$383,17,FALSE)</f>
        <v>0</v>
      </c>
      <c r="I45" s="1">
        <f>VLOOKUP(A45,'Data Cal FY17'!$AF$4:$AW$383,18,FALSE)</f>
        <v>0</v>
      </c>
      <c r="J45" s="1">
        <f t="shared" si="0"/>
        <v>0</v>
      </c>
      <c r="K45" s="1">
        <f t="shared" si="1"/>
        <v>0</v>
      </c>
      <c r="L45" s="1">
        <f t="shared" si="2"/>
        <v>0</v>
      </c>
      <c r="M45" s="1">
        <f t="shared" si="3"/>
        <v>0</v>
      </c>
      <c r="N45" s="1">
        <f t="shared" si="4"/>
        <v>0</v>
      </c>
      <c r="O45" s="1">
        <f t="shared" si="5"/>
        <v>0</v>
      </c>
    </row>
    <row r="46" spans="1:15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VLOOKUP(A46,'Data Cal FY17'!$AF$4:$AS$383,14,FALSE)</f>
        <v>0</v>
      </c>
      <c r="F46" s="1">
        <f>VLOOKUP(A46,'Data Cal FY17'!$AF$4:$AT$383,15,FALSE)</f>
        <v>0</v>
      </c>
      <c r="G46" s="1">
        <f>VLOOKUP(A46,'Data Cal FY17'!$AF$4:$AU$383,16,FALSE)</f>
        <v>0</v>
      </c>
      <c r="H46" s="1">
        <f>VLOOKUP(A46,'Data Cal FY17'!$AF46:$AV$383,17,FALSE)</f>
        <v>0</v>
      </c>
      <c r="I46" s="1">
        <f>VLOOKUP(A46,'Data Cal FY17'!$AF$4:$AW$383,18,FALSE)</f>
        <v>0</v>
      </c>
      <c r="J46" s="1">
        <f t="shared" si="0"/>
        <v>0</v>
      </c>
      <c r="K46" s="1">
        <f t="shared" si="1"/>
        <v>0</v>
      </c>
      <c r="L46" s="1">
        <f t="shared" si="2"/>
        <v>0</v>
      </c>
      <c r="M46" s="1">
        <f t="shared" si="3"/>
        <v>0</v>
      </c>
      <c r="N46" s="1">
        <f t="shared" si="4"/>
        <v>0</v>
      </c>
      <c r="O46" s="1">
        <f t="shared" si="5"/>
        <v>0</v>
      </c>
    </row>
    <row r="47" spans="1:15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VLOOKUP(A47,'Data Cal FY17'!$AF$4:$AS$383,14,FALSE)</f>
        <v>0</v>
      </c>
      <c r="F47" s="1">
        <f>VLOOKUP(A47,'Data Cal FY17'!$AF$4:$AT$383,15,FALSE)</f>
        <v>0</v>
      </c>
      <c r="G47" s="1">
        <f>VLOOKUP(A47,'Data Cal FY17'!$AF$4:$AU$383,16,FALSE)</f>
        <v>0</v>
      </c>
      <c r="H47" s="1">
        <f>VLOOKUP(A47,'Data Cal FY17'!$AF47:$AV$383,17,FALSE)</f>
        <v>0</v>
      </c>
      <c r="I47" s="1">
        <f>VLOOKUP(A47,'Data Cal FY17'!$AF$4:$AW$383,18,FALSE)</f>
        <v>0</v>
      </c>
      <c r="J47" s="1">
        <f t="shared" si="0"/>
        <v>0</v>
      </c>
      <c r="K47" s="1">
        <f t="shared" si="1"/>
        <v>0</v>
      </c>
      <c r="L47" s="1">
        <f t="shared" si="2"/>
        <v>0</v>
      </c>
      <c r="M47" s="1">
        <f t="shared" si="3"/>
        <v>0</v>
      </c>
      <c r="N47" s="1">
        <f t="shared" si="4"/>
        <v>0</v>
      </c>
      <c r="O47" s="1">
        <f t="shared" si="5"/>
        <v>0</v>
      </c>
    </row>
    <row r="48" spans="1:15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VLOOKUP(A48,'Data Cal FY17'!$AF$4:$AS$383,14,FALSE)</f>
        <v>0</v>
      </c>
      <c r="F48" s="1">
        <f>VLOOKUP(A48,'Data Cal FY17'!$AF$4:$AT$383,15,FALSE)</f>
        <v>0</v>
      </c>
      <c r="G48" s="1">
        <f>VLOOKUP(A48,'Data Cal FY17'!$AF$4:$AU$383,16,FALSE)</f>
        <v>0</v>
      </c>
      <c r="H48" s="1">
        <f>VLOOKUP(A48,'Data Cal FY17'!$AF48:$AV$383,17,FALSE)</f>
        <v>0</v>
      </c>
      <c r="I48" s="1">
        <f>VLOOKUP(A48,'Data Cal FY17'!$AF$4:$AW$383,18,FALSE)</f>
        <v>0</v>
      </c>
      <c r="J48" s="1">
        <f t="shared" si="0"/>
        <v>0</v>
      </c>
      <c r="K48" s="1">
        <f t="shared" si="1"/>
        <v>0</v>
      </c>
      <c r="L48" s="1">
        <f t="shared" si="2"/>
        <v>0</v>
      </c>
      <c r="M48" s="1">
        <f t="shared" si="3"/>
        <v>0</v>
      </c>
      <c r="N48" s="1">
        <f t="shared" si="4"/>
        <v>0</v>
      </c>
      <c r="O48" s="1">
        <f t="shared" si="5"/>
        <v>0</v>
      </c>
    </row>
    <row r="49" spans="1:15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VLOOKUP(A49,'Data Cal FY17'!$AF$4:$AS$383,14,FALSE)</f>
        <v>0</v>
      </c>
      <c r="F49" s="1">
        <f>VLOOKUP(A49,'Data Cal FY17'!$AF$4:$AT$383,15,FALSE)</f>
        <v>0</v>
      </c>
      <c r="G49" s="1">
        <f>VLOOKUP(A49,'Data Cal FY17'!$AF$4:$AU$383,16,FALSE)</f>
        <v>0</v>
      </c>
      <c r="H49" s="1">
        <f>VLOOKUP(A49,'Data Cal FY17'!$AF49:$AV$383,17,FALSE)</f>
        <v>0</v>
      </c>
      <c r="I49" s="1">
        <f>VLOOKUP(A49,'Data Cal FY17'!$AF$4:$AW$383,18,FALSE)</f>
        <v>0</v>
      </c>
      <c r="J49" s="1">
        <f t="shared" si="0"/>
        <v>0</v>
      </c>
      <c r="K49" s="1">
        <f t="shared" si="1"/>
        <v>0</v>
      </c>
      <c r="L49" s="1">
        <f t="shared" si="2"/>
        <v>0</v>
      </c>
      <c r="M49" s="1">
        <f t="shared" si="3"/>
        <v>0</v>
      </c>
      <c r="N49" s="1">
        <f t="shared" si="4"/>
        <v>0</v>
      </c>
      <c r="O49" s="1">
        <f t="shared" si="5"/>
        <v>0</v>
      </c>
    </row>
    <row r="50" spans="1:15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VLOOKUP(A50,'Data Cal FY17'!$AF$4:$AS$383,14,FALSE)</f>
        <v>0</v>
      </c>
      <c r="F50" s="1">
        <f>VLOOKUP(A50,'Data Cal FY17'!$AF$4:$AT$383,15,FALSE)</f>
        <v>0</v>
      </c>
      <c r="G50" s="1">
        <f>VLOOKUP(A50,'Data Cal FY17'!$AF$4:$AU$383,16,FALSE)</f>
        <v>0</v>
      </c>
      <c r="H50" s="1">
        <f>VLOOKUP(A50,'Data Cal FY17'!$AF50:$AV$383,17,FALSE)</f>
        <v>0</v>
      </c>
      <c r="I50" s="1">
        <f>VLOOKUP(A50,'Data Cal FY17'!$AF$4:$AW$383,18,FALSE)</f>
        <v>0</v>
      </c>
      <c r="J50" s="1">
        <f t="shared" si="0"/>
        <v>0</v>
      </c>
      <c r="K50" s="1">
        <f t="shared" si="1"/>
        <v>0</v>
      </c>
      <c r="L50" s="1">
        <f t="shared" si="2"/>
        <v>0</v>
      </c>
      <c r="M50" s="1">
        <f t="shared" si="3"/>
        <v>0</v>
      </c>
      <c r="N50" s="1">
        <f t="shared" si="4"/>
        <v>0</v>
      </c>
      <c r="O50" s="1">
        <f t="shared" si="5"/>
        <v>0</v>
      </c>
    </row>
    <row r="51" spans="1:15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VLOOKUP(A51,'Data Cal FY17'!$AF$4:$AS$383,14,FALSE)</f>
        <v>0</v>
      </c>
      <c r="F51" s="1">
        <f>VLOOKUP(A51,'Data Cal FY17'!$AF$4:$AT$383,15,FALSE)</f>
        <v>0</v>
      </c>
      <c r="G51" s="1">
        <f>VLOOKUP(A51,'Data Cal FY17'!$AF$4:$AU$383,16,FALSE)</f>
        <v>0</v>
      </c>
      <c r="H51" s="1">
        <f>VLOOKUP(A51,'Data Cal FY17'!$AF51:$AV$383,17,FALSE)</f>
        <v>0</v>
      </c>
      <c r="I51" s="1">
        <f>VLOOKUP(A51,'Data Cal FY17'!$AF$4:$AW$383,18,FALSE)</f>
        <v>0</v>
      </c>
      <c r="J51" s="1">
        <f t="shared" si="0"/>
        <v>0</v>
      </c>
      <c r="K51" s="1">
        <f t="shared" si="1"/>
        <v>0</v>
      </c>
      <c r="L51" s="1">
        <f t="shared" si="2"/>
        <v>0</v>
      </c>
      <c r="M51" s="1">
        <f t="shared" si="3"/>
        <v>0</v>
      </c>
      <c r="N51" s="1">
        <f t="shared" si="4"/>
        <v>0</v>
      </c>
      <c r="O51" s="1">
        <f t="shared" si="5"/>
        <v>0</v>
      </c>
    </row>
    <row r="52" spans="1:15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VLOOKUP(A52,'Data Cal FY17'!$AF$4:$AS$383,14,FALSE)</f>
        <v>0</v>
      </c>
      <c r="F52" s="1">
        <f>VLOOKUP(A52,'Data Cal FY17'!$AF$4:$AT$383,15,FALSE)</f>
        <v>0</v>
      </c>
      <c r="G52" s="1">
        <f>VLOOKUP(A52,'Data Cal FY17'!$AF$4:$AU$383,16,FALSE)</f>
        <v>0</v>
      </c>
      <c r="H52" s="1">
        <f>VLOOKUP(A52,'Data Cal FY17'!$AF52:$AV$383,17,FALSE)</f>
        <v>0</v>
      </c>
      <c r="I52" s="1">
        <f>VLOOKUP(A52,'Data Cal FY17'!$AF$4:$AW$383,18,FALSE)</f>
        <v>0</v>
      </c>
      <c r="J52" s="1">
        <f t="shared" si="0"/>
        <v>0</v>
      </c>
      <c r="K52" s="1">
        <f t="shared" si="1"/>
        <v>0</v>
      </c>
      <c r="L52" s="1">
        <f t="shared" si="2"/>
        <v>0</v>
      </c>
      <c r="M52" s="1">
        <f t="shared" si="3"/>
        <v>0</v>
      </c>
      <c r="N52" s="1">
        <f t="shared" si="4"/>
        <v>0</v>
      </c>
      <c r="O52" s="1">
        <f t="shared" si="5"/>
        <v>0</v>
      </c>
    </row>
    <row r="53" spans="1:15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VLOOKUP(A53,'Data Cal FY17'!$AF$4:$AS$383,14,FALSE)</f>
        <v>0</v>
      </c>
      <c r="F53" s="1">
        <f>VLOOKUP(A53,'Data Cal FY17'!$AF$4:$AT$383,15,FALSE)</f>
        <v>0</v>
      </c>
      <c r="G53" s="1">
        <f>VLOOKUP(A53,'Data Cal FY17'!$AF$4:$AU$383,16,FALSE)</f>
        <v>0</v>
      </c>
      <c r="H53" s="1">
        <f>VLOOKUP(A53,'Data Cal FY17'!$AF53:$AV$383,17,FALSE)</f>
        <v>0</v>
      </c>
      <c r="I53" s="1">
        <f>VLOOKUP(A53,'Data Cal FY17'!$AF$4:$AW$383,18,FALSE)</f>
        <v>0</v>
      </c>
      <c r="J53" s="1">
        <f t="shared" si="0"/>
        <v>0</v>
      </c>
      <c r="K53" s="1">
        <f t="shared" si="1"/>
        <v>0</v>
      </c>
      <c r="L53" s="1">
        <f t="shared" si="2"/>
        <v>0</v>
      </c>
      <c r="M53" s="1">
        <f t="shared" si="3"/>
        <v>0</v>
      </c>
      <c r="N53" s="1">
        <f t="shared" si="4"/>
        <v>0</v>
      </c>
      <c r="O53" s="1">
        <f t="shared" si="5"/>
        <v>0</v>
      </c>
    </row>
    <row r="54" spans="1:15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VLOOKUP(A54,'Data Cal FY17'!$AF$4:$AS$383,14,FALSE)</f>
        <v>0</v>
      </c>
      <c r="F54" s="1">
        <f>VLOOKUP(A54,'Data Cal FY17'!$AF$4:$AT$383,15,FALSE)</f>
        <v>0</v>
      </c>
      <c r="G54" s="1">
        <f>VLOOKUP(A54,'Data Cal FY17'!$AF$4:$AU$383,16,FALSE)</f>
        <v>0</v>
      </c>
      <c r="H54" s="1">
        <f>VLOOKUP(A54,'Data Cal FY17'!$AF54:$AV$383,17,FALSE)</f>
        <v>0</v>
      </c>
      <c r="I54" s="1">
        <f>VLOOKUP(A54,'Data Cal FY17'!$AF$4:$AW$383,18,FALSE)</f>
        <v>0</v>
      </c>
      <c r="J54" s="1">
        <f t="shared" si="0"/>
        <v>0</v>
      </c>
      <c r="K54" s="1">
        <f t="shared" si="1"/>
        <v>0</v>
      </c>
      <c r="L54" s="1">
        <f t="shared" si="2"/>
        <v>0</v>
      </c>
      <c r="M54" s="1">
        <f t="shared" si="3"/>
        <v>0</v>
      </c>
      <c r="N54" s="1">
        <f t="shared" si="4"/>
        <v>0</v>
      </c>
      <c r="O54" s="1">
        <f t="shared" si="5"/>
        <v>0</v>
      </c>
    </row>
    <row r="55" spans="1:15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VLOOKUP(A55,'Data Cal FY17'!$AF$4:$AS$383,14,FALSE)</f>
        <v>0</v>
      </c>
      <c r="F55" s="1">
        <f>VLOOKUP(A55,'Data Cal FY17'!$AF$4:$AT$383,15,FALSE)</f>
        <v>0</v>
      </c>
      <c r="G55" s="1">
        <f>VLOOKUP(A55,'Data Cal FY17'!$AF$4:$AU$383,16,FALSE)</f>
        <v>6.36</v>
      </c>
      <c r="H55" s="1">
        <f>VLOOKUP(A55,'Data Cal FY17'!$AF55:$AV$383,17,FALSE)</f>
        <v>0</v>
      </c>
      <c r="I55" s="1">
        <f>VLOOKUP(A55,'Data Cal FY17'!$AF$4:$AW$383,18,FALSE)</f>
        <v>0</v>
      </c>
      <c r="J55" s="1">
        <f t="shared" si="0"/>
        <v>0</v>
      </c>
      <c r="K55" s="1">
        <f t="shared" si="1"/>
        <v>0</v>
      </c>
      <c r="L55" s="1">
        <f t="shared" si="2"/>
        <v>11416.2</v>
      </c>
      <c r="M55" s="1">
        <f t="shared" si="3"/>
        <v>0</v>
      </c>
      <c r="N55" s="1">
        <f t="shared" si="4"/>
        <v>0</v>
      </c>
      <c r="O55" s="1">
        <f t="shared" si="5"/>
        <v>11416.2</v>
      </c>
    </row>
    <row r="56" spans="1:15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VLOOKUP(A56,'Data Cal FY17'!$AF$4:$AS$383,14,FALSE)</f>
        <v>0</v>
      </c>
      <c r="F56" s="1">
        <f>VLOOKUP(A56,'Data Cal FY17'!$AF$4:$AT$383,15,FALSE)</f>
        <v>0</v>
      </c>
      <c r="G56" s="1">
        <f>VLOOKUP(A56,'Data Cal FY17'!$AF$4:$AU$383,16,FALSE)</f>
        <v>0</v>
      </c>
      <c r="H56" s="1">
        <f>VLOOKUP(A56,'Data Cal FY17'!$AF56:$AV$383,17,FALSE)</f>
        <v>0</v>
      </c>
      <c r="I56" s="1">
        <f>VLOOKUP(A56,'Data Cal FY17'!$AF$4:$AW$383,18,FALSE)</f>
        <v>0</v>
      </c>
      <c r="J56" s="1">
        <f t="shared" si="0"/>
        <v>0</v>
      </c>
      <c r="K56" s="1">
        <f t="shared" si="1"/>
        <v>0</v>
      </c>
      <c r="L56" s="1">
        <f t="shared" si="2"/>
        <v>0</v>
      </c>
      <c r="M56" s="1">
        <f t="shared" si="3"/>
        <v>0</v>
      </c>
      <c r="N56" s="1">
        <f t="shared" si="4"/>
        <v>0</v>
      </c>
      <c r="O56" s="1">
        <f t="shared" si="5"/>
        <v>0</v>
      </c>
    </row>
    <row r="57" spans="1:15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VLOOKUP(A57,'Data Cal FY17'!$AF$4:$AS$383,14,FALSE)</f>
        <v>0</v>
      </c>
      <c r="F57" s="1">
        <f>VLOOKUP(A57,'Data Cal FY17'!$AF$4:$AT$383,15,FALSE)</f>
        <v>0</v>
      </c>
      <c r="G57" s="1">
        <f>VLOOKUP(A57,'Data Cal FY17'!$AF$4:$AU$383,16,FALSE)</f>
        <v>0</v>
      </c>
      <c r="H57" s="1">
        <f>VLOOKUP(A57,'Data Cal FY17'!$AF57:$AV$383,17,FALSE)</f>
        <v>0</v>
      </c>
      <c r="I57" s="1">
        <f>VLOOKUP(A57,'Data Cal FY17'!$AF$4:$AW$383,18,FALSE)</f>
        <v>0</v>
      </c>
      <c r="J57" s="1">
        <f t="shared" si="0"/>
        <v>0</v>
      </c>
      <c r="K57" s="1">
        <f t="shared" si="1"/>
        <v>0</v>
      </c>
      <c r="L57" s="1">
        <f t="shared" si="2"/>
        <v>0</v>
      </c>
      <c r="M57" s="1">
        <f t="shared" si="3"/>
        <v>0</v>
      </c>
      <c r="N57" s="1">
        <f t="shared" si="4"/>
        <v>0</v>
      </c>
      <c r="O57" s="1">
        <f t="shared" si="5"/>
        <v>0</v>
      </c>
    </row>
    <row r="58" spans="1:15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VLOOKUP(A58,'Data Cal FY17'!$AF$4:$AS$383,14,FALSE)</f>
        <v>0</v>
      </c>
      <c r="F58" s="1">
        <f>VLOOKUP(A58,'Data Cal FY17'!$AF$4:$AT$383,15,FALSE)</f>
        <v>0</v>
      </c>
      <c r="G58" s="1">
        <f>VLOOKUP(A58,'Data Cal FY17'!$AF$4:$AU$383,16,FALSE)</f>
        <v>0</v>
      </c>
      <c r="H58" s="1">
        <f>VLOOKUP(A58,'Data Cal FY17'!$AF58:$AV$383,17,FALSE)</f>
        <v>0</v>
      </c>
      <c r="I58" s="1">
        <f>VLOOKUP(A58,'Data Cal FY17'!$AF$4:$AW$383,18,FALSE)</f>
        <v>0</v>
      </c>
      <c r="J58" s="1">
        <f t="shared" si="0"/>
        <v>0</v>
      </c>
      <c r="K58" s="1">
        <f t="shared" si="1"/>
        <v>0</v>
      </c>
      <c r="L58" s="1">
        <f t="shared" si="2"/>
        <v>0</v>
      </c>
      <c r="M58" s="1">
        <f t="shared" si="3"/>
        <v>0</v>
      </c>
      <c r="N58" s="1">
        <f t="shared" si="4"/>
        <v>0</v>
      </c>
      <c r="O58" s="1">
        <f t="shared" si="5"/>
        <v>0</v>
      </c>
    </row>
    <row r="59" spans="1:15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VLOOKUP(A59,'Data Cal FY17'!$AF$4:$AS$383,14,FALSE)</f>
        <v>0</v>
      </c>
      <c r="F59" s="1">
        <f>VLOOKUP(A59,'Data Cal FY17'!$AF$4:$AT$383,15,FALSE)</f>
        <v>0</v>
      </c>
      <c r="G59" s="1">
        <f>VLOOKUP(A59,'Data Cal FY17'!$AF$4:$AU$383,16,FALSE)</f>
        <v>0</v>
      </c>
      <c r="H59" s="1">
        <f>VLOOKUP(A59,'Data Cal FY17'!$AF59:$AV$383,17,FALSE)</f>
        <v>0</v>
      </c>
      <c r="I59" s="1">
        <f>VLOOKUP(A59,'Data Cal FY17'!$AF$4:$AW$383,18,FALSE)</f>
        <v>0</v>
      </c>
      <c r="J59" s="1">
        <f t="shared" si="0"/>
        <v>0</v>
      </c>
      <c r="K59" s="1">
        <f t="shared" si="1"/>
        <v>0</v>
      </c>
      <c r="L59" s="1">
        <f t="shared" si="2"/>
        <v>0</v>
      </c>
      <c r="M59" s="1">
        <f t="shared" si="3"/>
        <v>0</v>
      </c>
      <c r="N59" s="1">
        <f t="shared" si="4"/>
        <v>0</v>
      </c>
      <c r="O59" s="1">
        <f t="shared" si="5"/>
        <v>0</v>
      </c>
    </row>
    <row r="60" spans="1:15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VLOOKUP(A60,'Data Cal FY17'!$AF$4:$AS$383,14,FALSE)</f>
        <v>0</v>
      </c>
      <c r="F60" s="1">
        <f>VLOOKUP(A60,'Data Cal FY17'!$AF$4:$AT$383,15,FALSE)</f>
        <v>0</v>
      </c>
      <c r="G60" s="1">
        <f>VLOOKUP(A60,'Data Cal FY17'!$AF$4:$AU$383,16,FALSE)</f>
        <v>0</v>
      </c>
      <c r="H60" s="1">
        <f>VLOOKUP(A60,'Data Cal FY17'!$AF60:$AV$383,17,FALSE)</f>
        <v>0</v>
      </c>
      <c r="I60" s="1">
        <f>VLOOKUP(A60,'Data Cal FY17'!$AF$4:$AW$383,18,FALSE)</f>
        <v>0</v>
      </c>
      <c r="J60" s="1">
        <f t="shared" si="0"/>
        <v>0</v>
      </c>
      <c r="K60" s="1">
        <f t="shared" si="1"/>
        <v>0</v>
      </c>
      <c r="L60" s="1">
        <f t="shared" si="2"/>
        <v>0</v>
      </c>
      <c r="M60" s="1">
        <f t="shared" si="3"/>
        <v>0</v>
      </c>
      <c r="N60" s="1">
        <f t="shared" si="4"/>
        <v>0</v>
      </c>
      <c r="O60" s="1">
        <f t="shared" si="5"/>
        <v>0</v>
      </c>
    </row>
    <row r="61" spans="1:15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VLOOKUP(A61,'Data Cal FY17'!$AF$4:$AS$383,14,FALSE)</f>
        <v>0</v>
      </c>
      <c r="F61" s="1">
        <f>VLOOKUP(A61,'Data Cal FY17'!$AF$4:$AT$383,15,FALSE)</f>
        <v>0</v>
      </c>
      <c r="G61" s="1">
        <f>VLOOKUP(A61,'Data Cal FY17'!$AF$4:$AU$383,16,FALSE)</f>
        <v>0</v>
      </c>
      <c r="H61" s="1">
        <f>VLOOKUP(A61,'Data Cal FY17'!$AF61:$AV$383,17,FALSE)</f>
        <v>0</v>
      </c>
      <c r="I61" s="1">
        <f>VLOOKUP(A61,'Data Cal FY17'!$AF$4:$AW$383,18,FALSE)</f>
        <v>0</v>
      </c>
      <c r="J61" s="1">
        <f t="shared" si="0"/>
        <v>0</v>
      </c>
      <c r="K61" s="1">
        <f t="shared" si="1"/>
        <v>0</v>
      </c>
      <c r="L61" s="1">
        <f t="shared" si="2"/>
        <v>0</v>
      </c>
      <c r="M61" s="1">
        <f t="shared" si="3"/>
        <v>0</v>
      </c>
      <c r="N61" s="1">
        <f t="shared" si="4"/>
        <v>0</v>
      </c>
      <c r="O61" s="1">
        <f t="shared" si="5"/>
        <v>0</v>
      </c>
    </row>
    <row r="62" spans="1:15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VLOOKUP(A62,'Data Cal FY17'!$AF$4:$AS$383,14,FALSE)</f>
        <v>0</v>
      </c>
      <c r="F62" s="1">
        <f>VLOOKUP(A62,'Data Cal FY17'!$AF$4:$AT$383,15,FALSE)</f>
        <v>0</v>
      </c>
      <c r="G62" s="1">
        <f>VLOOKUP(A62,'Data Cal FY17'!$AF$4:$AU$383,16,FALSE)</f>
        <v>0</v>
      </c>
      <c r="H62" s="1">
        <f>VLOOKUP(A62,'Data Cal FY17'!$AF62:$AV$383,17,FALSE)</f>
        <v>0</v>
      </c>
      <c r="I62" s="1">
        <f>VLOOKUP(A62,'Data Cal FY17'!$AF$4:$AW$383,18,FALSE)</f>
        <v>0</v>
      </c>
      <c r="J62" s="1">
        <f t="shared" si="0"/>
        <v>0</v>
      </c>
      <c r="K62" s="1">
        <f t="shared" si="1"/>
        <v>0</v>
      </c>
      <c r="L62" s="1">
        <f t="shared" si="2"/>
        <v>0</v>
      </c>
      <c r="M62" s="1">
        <f t="shared" si="3"/>
        <v>0</v>
      </c>
      <c r="N62" s="1">
        <f t="shared" si="4"/>
        <v>0</v>
      </c>
      <c r="O62" s="1">
        <f t="shared" si="5"/>
        <v>0</v>
      </c>
    </row>
    <row r="63" spans="1:15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VLOOKUP(A63,'Data Cal FY17'!$AF$4:$AS$383,14,FALSE)</f>
        <v>0</v>
      </c>
      <c r="F63" s="1">
        <f>VLOOKUP(A63,'Data Cal FY17'!$AF$4:$AT$383,15,FALSE)</f>
        <v>0</v>
      </c>
      <c r="G63" s="1">
        <f>VLOOKUP(A63,'Data Cal FY17'!$AF$4:$AU$383,16,FALSE)</f>
        <v>0</v>
      </c>
      <c r="H63" s="1">
        <f>VLOOKUP(A63,'Data Cal FY17'!$AF63:$AV$383,17,FALSE)</f>
        <v>0</v>
      </c>
      <c r="I63" s="1">
        <f>VLOOKUP(A63,'Data Cal FY17'!$AF$4:$AW$383,18,FALSE)</f>
        <v>0</v>
      </c>
      <c r="J63" s="1">
        <f t="shared" si="0"/>
        <v>0</v>
      </c>
      <c r="K63" s="1">
        <f t="shared" si="1"/>
        <v>0</v>
      </c>
      <c r="L63" s="1">
        <f t="shared" si="2"/>
        <v>0</v>
      </c>
      <c r="M63" s="1">
        <f t="shared" si="3"/>
        <v>0</v>
      </c>
      <c r="N63" s="1">
        <f t="shared" si="4"/>
        <v>0</v>
      </c>
      <c r="O63" s="1">
        <f t="shared" si="5"/>
        <v>0</v>
      </c>
    </row>
    <row r="64" spans="1:15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VLOOKUP(A64,'Data Cal FY17'!$AF$4:$AS$383,14,FALSE)</f>
        <v>0</v>
      </c>
      <c r="F64" s="1">
        <f>VLOOKUP(A64,'Data Cal FY17'!$AF$4:$AT$383,15,FALSE)</f>
        <v>0</v>
      </c>
      <c r="G64" s="1">
        <f>VLOOKUP(A64,'Data Cal FY17'!$AF$4:$AU$383,16,FALSE)</f>
        <v>0</v>
      </c>
      <c r="H64" s="1">
        <f>VLOOKUP(A64,'Data Cal FY17'!$AF64:$AV$383,17,FALSE)</f>
        <v>0</v>
      </c>
      <c r="I64" s="1">
        <f>VLOOKUP(A64,'Data Cal FY17'!$AF$4:$AW$383,18,FALSE)</f>
        <v>0</v>
      </c>
      <c r="J64" s="1">
        <f t="shared" si="0"/>
        <v>0</v>
      </c>
      <c r="K64" s="1">
        <f t="shared" si="1"/>
        <v>0</v>
      </c>
      <c r="L64" s="1">
        <f t="shared" si="2"/>
        <v>0</v>
      </c>
      <c r="M64" s="1">
        <f t="shared" si="3"/>
        <v>0</v>
      </c>
      <c r="N64" s="1">
        <f t="shared" si="4"/>
        <v>0</v>
      </c>
      <c r="O64" s="1">
        <f t="shared" si="5"/>
        <v>0</v>
      </c>
    </row>
    <row r="65" spans="1:15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VLOOKUP(A65,'Data Cal FY17'!$AF$4:$AS$383,14,FALSE)</f>
        <v>0</v>
      </c>
      <c r="F65" s="1">
        <f>VLOOKUP(A65,'Data Cal FY17'!$AF$4:$AT$383,15,FALSE)</f>
        <v>0</v>
      </c>
      <c r="G65" s="1">
        <f>VLOOKUP(A65,'Data Cal FY17'!$AF$4:$AU$383,16,FALSE)</f>
        <v>6.33</v>
      </c>
      <c r="H65" s="1">
        <f>VLOOKUP(A65,'Data Cal FY17'!$AF65:$AV$383,17,FALSE)</f>
        <v>0</v>
      </c>
      <c r="I65" s="1">
        <f>VLOOKUP(A65,'Data Cal FY17'!$AF$4:$AW$383,18,FALSE)</f>
        <v>0</v>
      </c>
      <c r="J65" s="1">
        <f t="shared" si="0"/>
        <v>0</v>
      </c>
      <c r="K65" s="1">
        <f t="shared" si="1"/>
        <v>0</v>
      </c>
      <c r="L65" s="1">
        <f t="shared" si="2"/>
        <v>11362.35</v>
      </c>
      <c r="M65" s="1">
        <f t="shared" si="3"/>
        <v>0</v>
      </c>
      <c r="N65" s="1">
        <f t="shared" si="4"/>
        <v>0</v>
      </c>
      <c r="O65" s="1">
        <f t="shared" si="5"/>
        <v>11362.35</v>
      </c>
    </row>
    <row r="66" spans="1:15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VLOOKUP(A66,'Data Cal FY17'!$AF$4:$AS$383,14,FALSE)</f>
        <v>0</v>
      </c>
      <c r="F66" s="1">
        <f>VLOOKUP(A66,'Data Cal FY17'!$AF$4:$AT$383,15,FALSE)</f>
        <v>0</v>
      </c>
      <c r="G66" s="1">
        <f>VLOOKUP(A66,'Data Cal FY17'!$AF$4:$AU$383,16,FALSE)</f>
        <v>0</v>
      </c>
      <c r="H66" s="1">
        <f>VLOOKUP(A66,'Data Cal FY17'!$AF66:$AV$383,17,FALSE)</f>
        <v>0</v>
      </c>
      <c r="I66" s="1">
        <f>VLOOKUP(A66,'Data Cal FY17'!$AF$4:$AW$383,18,FALSE)</f>
        <v>0</v>
      </c>
      <c r="J66" s="1">
        <f t="shared" si="0"/>
        <v>0</v>
      </c>
      <c r="K66" s="1">
        <f t="shared" si="1"/>
        <v>0</v>
      </c>
      <c r="L66" s="1">
        <f t="shared" si="2"/>
        <v>0</v>
      </c>
      <c r="M66" s="1">
        <f t="shared" si="3"/>
        <v>0</v>
      </c>
      <c r="N66" s="1">
        <f t="shared" si="4"/>
        <v>0</v>
      </c>
      <c r="O66" s="1">
        <f t="shared" si="5"/>
        <v>0</v>
      </c>
    </row>
    <row r="67" spans="1:15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VLOOKUP(A67,'Data Cal FY17'!$AF$4:$AS$383,14,FALSE)</f>
        <v>0</v>
      </c>
      <c r="F67" s="1">
        <f>VLOOKUP(A67,'Data Cal FY17'!$AF$4:$AT$383,15,FALSE)</f>
        <v>0</v>
      </c>
      <c r="G67" s="1">
        <f>VLOOKUP(A67,'Data Cal FY17'!$AF$4:$AU$383,16,FALSE)</f>
        <v>0</v>
      </c>
      <c r="H67" s="1">
        <f>VLOOKUP(A67,'Data Cal FY17'!$AF67:$AV$383,17,FALSE)</f>
        <v>0</v>
      </c>
      <c r="I67" s="1">
        <f>VLOOKUP(A67,'Data Cal FY17'!$AF$4:$AW$383,18,FALSE)</f>
        <v>0</v>
      </c>
      <c r="J67" s="1">
        <f t="shared" si="0"/>
        <v>0</v>
      </c>
      <c r="K67" s="1">
        <f t="shared" si="1"/>
        <v>0</v>
      </c>
      <c r="L67" s="1">
        <f t="shared" si="2"/>
        <v>0</v>
      </c>
      <c r="M67" s="1">
        <f t="shared" si="3"/>
        <v>0</v>
      </c>
      <c r="N67" s="1">
        <f t="shared" si="4"/>
        <v>0</v>
      </c>
      <c r="O67" s="1">
        <f t="shared" si="5"/>
        <v>0</v>
      </c>
    </row>
    <row r="68" spans="1:15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VLOOKUP(A68,'Data Cal FY17'!$AF$4:$AS$383,14,FALSE)</f>
        <v>0</v>
      </c>
      <c r="F68" s="1">
        <f>VLOOKUP(A68,'Data Cal FY17'!$AF$4:$AT$383,15,FALSE)</f>
        <v>0</v>
      </c>
      <c r="G68" s="1">
        <f>VLOOKUP(A68,'Data Cal FY17'!$AF$4:$AU$383,16,FALSE)</f>
        <v>15.99</v>
      </c>
      <c r="H68" s="1">
        <f>VLOOKUP(A68,'Data Cal FY17'!$AF68:$AV$383,17,FALSE)</f>
        <v>0</v>
      </c>
      <c r="I68" s="1">
        <f>VLOOKUP(A68,'Data Cal FY17'!$AF$4:$AW$383,18,FALSE)</f>
        <v>0</v>
      </c>
      <c r="J68" s="1">
        <f t="shared" si="0"/>
        <v>0</v>
      </c>
      <c r="K68" s="1">
        <f t="shared" si="1"/>
        <v>0</v>
      </c>
      <c r="L68" s="1">
        <f t="shared" si="2"/>
        <v>28702.05</v>
      </c>
      <c r="M68" s="1">
        <f t="shared" si="3"/>
        <v>0</v>
      </c>
      <c r="N68" s="1">
        <f t="shared" si="4"/>
        <v>0</v>
      </c>
      <c r="O68" s="1">
        <f t="shared" si="5"/>
        <v>28702.05</v>
      </c>
    </row>
    <row r="69" spans="1:15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VLOOKUP(A69,'Data Cal FY17'!$AF$4:$AS$383,14,FALSE)</f>
        <v>0</v>
      </c>
      <c r="F69" s="1">
        <f>VLOOKUP(A69,'Data Cal FY17'!$AF$4:$AT$383,15,FALSE)</f>
        <v>0</v>
      </c>
      <c r="G69" s="1">
        <f>VLOOKUP(A69,'Data Cal FY17'!$AF$4:$AU$383,16,FALSE)</f>
        <v>0</v>
      </c>
      <c r="H69" s="1">
        <f>VLOOKUP(A69,'Data Cal FY17'!$AF69:$AV$383,17,FALSE)</f>
        <v>0</v>
      </c>
      <c r="I69" s="1">
        <f>VLOOKUP(A69,'Data Cal FY17'!$AF$4:$AW$383,18,FALSE)</f>
        <v>0</v>
      </c>
      <c r="J69" s="1">
        <f t="shared" ref="J69:J132" si="6">E69*$J$2</f>
        <v>0</v>
      </c>
      <c r="K69" s="1">
        <f t="shared" ref="K69:K132" si="7">F69*$K$2</f>
        <v>0</v>
      </c>
      <c r="L69" s="1">
        <f t="shared" ref="L69:L132" si="8">G69*$L$2</f>
        <v>0</v>
      </c>
      <c r="M69" s="1">
        <f t="shared" ref="M69:M132" si="9">H69*$M$2</f>
        <v>0</v>
      </c>
      <c r="N69" s="1">
        <f t="shared" ref="N69:N132" si="10">I69*$N$2</f>
        <v>0</v>
      </c>
      <c r="O69" s="1">
        <f t="shared" ref="O69:O132" si="11">SUM(J69:N69)</f>
        <v>0</v>
      </c>
    </row>
    <row r="70" spans="1:15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VLOOKUP(A70,'Data Cal FY17'!$AF$4:$AS$383,14,FALSE)</f>
        <v>0</v>
      </c>
      <c r="F70" s="1">
        <f>VLOOKUP(A70,'Data Cal FY17'!$AF$4:$AT$383,15,FALSE)</f>
        <v>0</v>
      </c>
      <c r="G70" s="1">
        <f>VLOOKUP(A70,'Data Cal FY17'!$AF$4:$AU$383,16,FALSE)</f>
        <v>0</v>
      </c>
      <c r="H70" s="1">
        <f>VLOOKUP(A70,'Data Cal FY17'!$AF70:$AV$383,17,FALSE)</f>
        <v>0</v>
      </c>
      <c r="I70" s="1">
        <f>VLOOKUP(A70,'Data Cal FY17'!$AF$4:$AW$383,18,FALSE)</f>
        <v>0</v>
      </c>
      <c r="J70" s="1">
        <f t="shared" si="6"/>
        <v>0</v>
      </c>
      <c r="K70" s="1">
        <f t="shared" si="7"/>
        <v>0</v>
      </c>
      <c r="L70" s="1">
        <f t="shared" si="8"/>
        <v>0</v>
      </c>
      <c r="M70" s="1">
        <f t="shared" si="9"/>
        <v>0</v>
      </c>
      <c r="N70" s="1">
        <f t="shared" si="10"/>
        <v>0</v>
      </c>
      <c r="O70" s="1">
        <f t="shared" si="11"/>
        <v>0</v>
      </c>
    </row>
    <row r="71" spans="1:15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VLOOKUP(A71,'Data Cal FY17'!$AF$4:$AS$383,14,FALSE)</f>
        <v>0</v>
      </c>
      <c r="F71" s="1">
        <f>VLOOKUP(A71,'Data Cal FY17'!$AF$4:$AT$383,15,FALSE)</f>
        <v>0</v>
      </c>
      <c r="G71" s="1">
        <f>VLOOKUP(A71,'Data Cal FY17'!$AF$4:$AU$383,16,FALSE)</f>
        <v>152.17000000000002</v>
      </c>
      <c r="H71" s="1">
        <f>VLOOKUP(A71,'Data Cal FY17'!$AF71:$AV$383,17,FALSE)</f>
        <v>0</v>
      </c>
      <c r="I71" s="1">
        <f>VLOOKUP(A71,'Data Cal FY17'!$AF$4:$AW$383,18,FALSE)</f>
        <v>0.61</v>
      </c>
      <c r="J71" s="1">
        <f t="shared" si="6"/>
        <v>0</v>
      </c>
      <c r="K71" s="1">
        <f t="shared" si="7"/>
        <v>0</v>
      </c>
      <c r="L71" s="1">
        <f t="shared" si="8"/>
        <v>273145.15000000002</v>
      </c>
      <c r="M71" s="1">
        <f t="shared" si="9"/>
        <v>0</v>
      </c>
      <c r="N71" s="1">
        <f t="shared" si="10"/>
        <v>797.88</v>
      </c>
      <c r="O71" s="1">
        <f t="shared" si="11"/>
        <v>273943.03000000003</v>
      </c>
    </row>
    <row r="72" spans="1:15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VLOOKUP(A72,'Data Cal FY17'!$AF$4:$AS$383,14,FALSE)</f>
        <v>0</v>
      </c>
      <c r="F72" s="1">
        <f>VLOOKUP(A72,'Data Cal FY17'!$AF$4:$AT$383,15,FALSE)</f>
        <v>0</v>
      </c>
      <c r="G72" s="1">
        <f>VLOOKUP(A72,'Data Cal FY17'!$AF$4:$AU$383,16,FALSE)</f>
        <v>0</v>
      </c>
      <c r="H72" s="1">
        <f>VLOOKUP(A72,'Data Cal FY17'!$AF72:$AV$383,17,FALSE)</f>
        <v>0</v>
      </c>
      <c r="I72" s="1">
        <f>VLOOKUP(A72,'Data Cal FY17'!$AF$4:$AW$383,18,FALSE)</f>
        <v>0</v>
      </c>
      <c r="J72" s="1">
        <f t="shared" si="6"/>
        <v>0</v>
      </c>
      <c r="K72" s="1">
        <f t="shared" si="7"/>
        <v>0</v>
      </c>
      <c r="L72" s="1">
        <f t="shared" si="8"/>
        <v>0</v>
      </c>
      <c r="M72" s="1">
        <f t="shared" si="9"/>
        <v>0</v>
      </c>
      <c r="N72" s="1">
        <f t="shared" si="10"/>
        <v>0</v>
      </c>
      <c r="O72" s="1">
        <f t="shared" si="11"/>
        <v>0</v>
      </c>
    </row>
    <row r="73" spans="1:15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VLOOKUP(A73,'Data Cal FY17'!$AF$4:$AS$383,14,FALSE)</f>
        <v>0</v>
      </c>
      <c r="F73" s="1">
        <f>VLOOKUP(A73,'Data Cal FY17'!$AF$4:$AT$383,15,FALSE)</f>
        <v>0</v>
      </c>
      <c r="G73" s="1">
        <f>VLOOKUP(A73,'Data Cal FY17'!$AF$4:$AU$383,16,FALSE)</f>
        <v>0</v>
      </c>
      <c r="H73" s="1">
        <f>VLOOKUP(A73,'Data Cal FY17'!$AF73:$AV$383,17,FALSE)</f>
        <v>0</v>
      </c>
      <c r="I73" s="1">
        <f>VLOOKUP(A73,'Data Cal FY17'!$AF$4:$AW$383,18,FALSE)</f>
        <v>0</v>
      </c>
      <c r="J73" s="1">
        <f t="shared" si="6"/>
        <v>0</v>
      </c>
      <c r="K73" s="1">
        <f t="shared" si="7"/>
        <v>0</v>
      </c>
      <c r="L73" s="1">
        <f t="shared" si="8"/>
        <v>0</v>
      </c>
      <c r="M73" s="1">
        <f t="shared" si="9"/>
        <v>0</v>
      </c>
      <c r="N73" s="1">
        <f t="shared" si="10"/>
        <v>0</v>
      </c>
      <c r="O73" s="1">
        <f t="shared" si="11"/>
        <v>0</v>
      </c>
    </row>
    <row r="74" spans="1:15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VLOOKUP(A74,'Data Cal FY17'!$AF$4:$AS$383,14,FALSE)</f>
        <v>0</v>
      </c>
      <c r="F74" s="1">
        <f>VLOOKUP(A74,'Data Cal FY17'!$AF$4:$AT$383,15,FALSE)</f>
        <v>0</v>
      </c>
      <c r="G74" s="1">
        <f>VLOOKUP(A74,'Data Cal FY17'!$AF$4:$AU$383,16,FALSE)</f>
        <v>0</v>
      </c>
      <c r="H74" s="1">
        <f>VLOOKUP(A74,'Data Cal FY17'!$AF74:$AV$383,17,FALSE)</f>
        <v>0</v>
      </c>
      <c r="I74" s="1">
        <f>VLOOKUP(A74,'Data Cal FY17'!$AF$4:$AW$383,18,FALSE)</f>
        <v>0</v>
      </c>
      <c r="J74" s="1">
        <f t="shared" si="6"/>
        <v>0</v>
      </c>
      <c r="K74" s="1">
        <f t="shared" si="7"/>
        <v>0</v>
      </c>
      <c r="L74" s="1">
        <f t="shared" si="8"/>
        <v>0</v>
      </c>
      <c r="M74" s="1">
        <f t="shared" si="9"/>
        <v>0</v>
      </c>
      <c r="N74" s="1">
        <f t="shared" si="10"/>
        <v>0</v>
      </c>
      <c r="O74" s="1">
        <f t="shared" si="11"/>
        <v>0</v>
      </c>
    </row>
    <row r="75" spans="1:15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VLOOKUP(A75,'Data Cal FY17'!$AF$4:$AS$383,14,FALSE)</f>
        <v>0</v>
      </c>
      <c r="F75" s="1">
        <f>VLOOKUP(A75,'Data Cal FY17'!$AF$4:$AT$383,15,FALSE)</f>
        <v>0</v>
      </c>
      <c r="G75" s="1">
        <f>VLOOKUP(A75,'Data Cal FY17'!$AF$4:$AU$383,16,FALSE)</f>
        <v>0</v>
      </c>
      <c r="H75" s="1">
        <f>VLOOKUP(A75,'Data Cal FY17'!$AF75:$AV$383,17,FALSE)</f>
        <v>0</v>
      </c>
      <c r="I75" s="1">
        <f>VLOOKUP(A75,'Data Cal FY17'!$AF$4:$AW$383,18,FALSE)</f>
        <v>0</v>
      </c>
      <c r="J75" s="1">
        <f t="shared" si="6"/>
        <v>0</v>
      </c>
      <c r="K75" s="1">
        <f t="shared" si="7"/>
        <v>0</v>
      </c>
      <c r="L75" s="1">
        <f t="shared" si="8"/>
        <v>0</v>
      </c>
      <c r="M75" s="1">
        <f t="shared" si="9"/>
        <v>0</v>
      </c>
      <c r="N75" s="1">
        <f t="shared" si="10"/>
        <v>0</v>
      </c>
      <c r="O75" s="1">
        <f t="shared" si="11"/>
        <v>0</v>
      </c>
    </row>
    <row r="76" spans="1:15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VLOOKUP(A76,'Data Cal FY17'!$AF$4:$AS$383,14,FALSE)</f>
        <v>0</v>
      </c>
      <c r="F76" s="1">
        <f>VLOOKUP(A76,'Data Cal FY17'!$AF$4:$AT$383,15,FALSE)</f>
        <v>0</v>
      </c>
      <c r="G76" s="1">
        <f>VLOOKUP(A76,'Data Cal FY17'!$AF$4:$AU$383,16,FALSE)</f>
        <v>0</v>
      </c>
      <c r="H76" s="1">
        <f>VLOOKUP(A76,'Data Cal FY17'!$AF76:$AV$383,17,FALSE)</f>
        <v>0</v>
      </c>
      <c r="I76" s="1">
        <f>VLOOKUP(A76,'Data Cal FY17'!$AF$4:$AW$383,18,FALSE)</f>
        <v>0</v>
      </c>
      <c r="J76" s="1">
        <f t="shared" si="6"/>
        <v>0</v>
      </c>
      <c r="K76" s="1">
        <f t="shared" si="7"/>
        <v>0</v>
      </c>
      <c r="L76" s="1">
        <f t="shared" si="8"/>
        <v>0</v>
      </c>
      <c r="M76" s="1">
        <f t="shared" si="9"/>
        <v>0</v>
      </c>
      <c r="N76" s="1">
        <f t="shared" si="10"/>
        <v>0</v>
      </c>
      <c r="O76" s="1">
        <f t="shared" si="11"/>
        <v>0</v>
      </c>
    </row>
    <row r="77" spans="1:15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VLOOKUP(A77,'Data Cal FY17'!$AF$4:$AS$383,14,FALSE)</f>
        <v>0</v>
      </c>
      <c r="F77" s="1">
        <f>VLOOKUP(A77,'Data Cal FY17'!$AF$4:$AT$383,15,FALSE)</f>
        <v>4.3100000000000005</v>
      </c>
      <c r="G77" s="1">
        <f>VLOOKUP(A77,'Data Cal FY17'!$AF$4:$AU$383,16,FALSE)</f>
        <v>0</v>
      </c>
      <c r="H77" s="1">
        <f>VLOOKUP(A77,'Data Cal FY17'!$AF77:$AV$383,17,FALSE)</f>
        <v>0</v>
      </c>
      <c r="I77" s="1">
        <f>VLOOKUP(A77,'Data Cal FY17'!$AF$4:$AW$383,18,FALSE)</f>
        <v>0</v>
      </c>
      <c r="J77" s="1">
        <f t="shared" si="6"/>
        <v>0</v>
      </c>
      <c r="K77" s="1">
        <f t="shared" si="7"/>
        <v>21209.510000000002</v>
      </c>
      <c r="L77" s="1">
        <f t="shared" si="8"/>
        <v>0</v>
      </c>
      <c r="M77" s="1">
        <f t="shared" si="9"/>
        <v>0</v>
      </c>
      <c r="N77" s="1">
        <f t="shared" si="10"/>
        <v>0</v>
      </c>
      <c r="O77" s="1">
        <f t="shared" si="11"/>
        <v>21209.510000000002</v>
      </c>
    </row>
    <row r="78" spans="1:15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VLOOKUP(A78,'Data Cal FY17'!$AF$4:$AS$383,14,FALSE)</f>
        <v>0</v>
      </c>
      <c r="F78" s="1">
        <f>VLOOKUP(A78,'Data Cal FY17'!$AF$4:$AT$383,15,FALSE)</f>
        <v>0</v>
      </c>
      <c r="G78" s="1">
        <f>VLOOKUP(A78,'Data Cal FY17'!$AF$4:$AU$383,16,FALSE)</f>
        <v>0</v>
      </c>
      <c r="H78" s="1">
        <f>VLOOKUP(A78,'Data Cal FY17'!$AF78:$AV$383,17,FALSE)</f>
        <v>0</v>
      </c>
      <c r="I78" s="1">
        <f>VLOOKUP(A78,'Data Cal FY17'!$AF$4:$AW$383,18,FALSE)</f>
        <v>0</v>
      </c>
      <c r="J78" s="1">
        <f t="shared" si="6"/>
        <v>0</v>
      </c>
      <c r="K78" s="1">
        <f t="shared" si="7"/>
        <v>0</v>
      </c>
      <c r="L78" s="1">
        <f t="shared" si="8"/>
        <v>0</v>
      </c>
      <c r="M78" s="1">
        <f t="shared" si="9"/>
        <v>0</v>
      </c>
      <c r="N78" s="1">
        <f t="shared" si="10"/>
        <v>0</v>
      </c>
      <c r="O78" s="1">
        <f t="shared" si="11"/>
        <v>0</v>
      </c>
    </row>
    <row r="79" spans="1:15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VLOOKUP(A79,'Data Cal FY17'!$AF$4:$AS$383,14,FALSE)</f>
        <v>0</v>
      </c>
      <c r="F79" s="1">
        <f>VLOOKUP(A79,'Data Cal FY17'!$AF$4:$AT$383,15,FALSE)</f>
        <v>0</v>
      </c>
      <c r="G79" s="1">
        <f>VLOOKUP(A79,'Data Cal FY17'!$AF$4:$AU$383,16,FALSE)</f>
        <v>0</v>
      </c>
      <c r="H79" s="1">
        <f>VLOOKUP(A79,'Data Cal FY17'!$AF79:$AV$383,17,FALSE)</f>
        <v>0</v>
      </c>
      <c r="I79" s="1">
        <f>VLOOKUP(A79,'Data Cal FY17'!$AF$4:$AW$383,18,FALSE)</f>
        <v>0</v>
      </c>
      <c r="J79" s="1">
        <f t="shared" si="6"/>
        <v>0</v>
      </c>
      <c r="K79" s="1">
        <f t="shared" si="7"/>
        <v>0</v>
      </c>
      <c r="L79" s="1">
        <f t="shared" si="8"/>
        <v>0</v>
      </c>
      <c r="M79" s="1">
        <f t="shared" si="9"/>
        <v>0</v>
      </c>
      <c r="N79" s="1">
        <f t="shared" si="10"/>
        <v>0</v>
      </c>
      <c r="O79" s="1">
        <f t="shared" si="11"/>
        <v>0</v>
      </c>
    </row>
    <row r="80" spans="1:15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VLOOKUP(A80,'Data Cal FY17'!$AF$4:$AS$383,14,FALSE)</f>
        <v>0</v>
      </c>
      <c r="F80" s="1">
        <f>VLOOKUP(A80,'Data Cal FY17'!$AF$4:$AT$383,15,FALSE)</f>
        <v>0</v>
      </c>
      <c r="G80" s="1">
        <f>VLOOKUP(A80,'Data Cal FY17'!$AF$4:$AU$383,16,FALSE)</f>
        <v>0</v>
      </c>
      <c r="H80" s="1">
        <f>VLOOKUP(A80,'Data Cal FY17'!$AF80:$AV$383,17,FALSE)</f>
        <v>0</v>
      </c>
      <c r="I80" s="1">
        <f>VLOOKUP(A80,'Data Cal FY17'!$AF$4:$AW$383,18,FALSE)</f>
        <v>0</v>
      </c>
      <c r="J80" s="1">
        <f t="shared" si="6"/>
        <v>0</v>
      </c>
      <c r="K80" s="1">
        <f t="shared" si="7"/>
        <v>0</v>
      </c>
      <c r="L80" s="1">
        <f t="shared" si="8"/>
        <v>0</v>
      </c>
      <c r="M80" s="1">
        <f t="shared" si="9"/>
        <v>0</v>
      </c>
      <c r="N80" s="1">
        <f t="shared" si="10"/>
        <v>0</v>
      </c>
      <c r="O80" s="1">
        <f t="shared" si="11"/>
        <v>0</v>
      </c>
    </row>
    <row r="81" spans="1:15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VLOOKUP(A81,'Data Cal FY17'!$AF$4:$AS$383,14,FALSE)</f>
        <v>0</v>
      </c>
      <c r="F81" s="1">
        <f>VLOOKUP(A81,'Data Cal FY17'!$AF$4:$AT$383,15,FALSE)</f>
        <v>0</v>
      </c>
      <c r="G81" s="1">
        <f>VLOOKUP(A81,'Data Cal FY17'!$AF$4:$AU$383,16,FALSE)</f>
        <v>0</v>
      </c>
      <c r="H81" s="1">
        <f>VLOOKUP(A81,'Data Cal FY17'!$AF81:$AV$383,17,FALSE)</f>
        <v>0</v>
      </c>
      <c r="I81" s="1">
        <f>VLOOKUP(A81,'Data Cal FY17'!$AF$4:$AW$383,18,FALSE)</f>
        <v>0</v>
      </c>
      <c r="J81" s="1">
        <f t="shared" si="6"/>
        <v>0</v>
      </c>
      <c r="K81" s="1">
        <f t="shared" si="7"/>
        <v>0</v>
      </c>
      <c r="L81" s="1">
        <f t="shared" si="8"/>
        <v>0</v>
      </c>
      <c r="M81" s="1">
        <f t="shared" si="9"/>
        <v>0</v>
      </c>
      <c r="N81" s="1">
        <f t="shared" si="10"/>
        <v>0</v>
      </c>
      <c r="O81" s="1">
        <f t="shared" si="11"/>
        <v>0</v>
      </c>
    </row>
    <row r="82" spans="1:15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VLOOKUP(A82,'Data Cal FY17'!$AF$4:$AS$383,14,FALSE)</f>
        <v>0</v>
      </c>
      <c r="F82" s="1">
        <f>VLOOKUP(A82,'Data Cal FY17'!$AF$4:$AT$383,15,FALSE)</f>
        <v>0</v>
      </c>
      <c r="G82" s="1">
        <f>VLOOKUP(A82,'Data Cal FY17'!$AF$4:$AU$383,16,FALSE)</f>
        <v>0</v>
      </c>
      <c r="H82" s="1">
        <f>VLOOKUP(A82,'Data Cal FY17'!$AF82:$AV$383,17,FALSE)</f>
        <v>0</v>
      </c>
      <c r="I82" s="1">
        <f>VLOOKUP(A82,'Data Cal FY17'!$AF$4:$AW$383,18,FALSE)</f>
        <v>0</v>
      </c>
      <c r="J82" s="1">
        <f t="shared" si="6"/>
        <v>0</v>
      </c>
      <c r="K82" s="1">
        <f t="shared" si="7"/>
        <v>0</v>
      </c>
      <c r="L82" s="1">
        <f t="shared" si="8"/>
        <v>0</v>
      </c>
      <c r="M82" s="1">
        <f t="shared" si="9"/>
        <v>0</v>
      </c>
      <c r="N82" s="1">
        <f t="shared" si="10"/>
        <v>0</v>
      </c>
      <c r="O82" s="1">
        <f t="shared" si="11"/>
        <v>0</v>
      </c>
    </row>
    <row r="83" spans="1:15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VLOOKUP(A83,'Data Cal FY17'!$AF$4:$AS$383,14,FALSE)</f>
        <v>0</v>
      </c>
      <c r="F83" s="1">
        <f>VLOOKUP(A83,'Data Cal FY17'!$AF$4:$AT$383,15,FALSE)</f>
        <v>0</v>
      </c>
      <c r="G83" s="1">
        <f>VLOOKUP(A83,'Data Cal FY17'!$AF$4:$AU$383,16,FALSE)</f>
        <v>233.42000000000002</v>
      </c>
      <c r="H83" s="1">
        <f>VLOOKUP(A83,'Data Cal FY17'!$AF83:$AV$383,17,FALSE)</f>
        <v>0</v>
      </c>
      <c r="I83" s="1">
        <f>VLOOKUP(A83,'Data Cal FY17'!$AF$4:$AW$383,18,FALSE)</f>
        <v>0.75</v>
      </c>
      <c r="J83" s="1">
        <f t="shared" si="6"/>
        <v>0</v>
      </c>
      <c r="K83" s="1">
        <f t="shared" si="7"/>
        <v>0</v>
      </c>
      <c r="L83" s="1">
        <f t="shared" si="8"/>
        <v>418988.9</v>
      </c>
      <c r="M83" s="1">
        <f t="shared" si="9"/>
        <v>0</v>
      </c>
      <c r="N83" s="1">
        <f t="shared" si="10"/>
        <v>981</v>
      </c>
      <c r="O83" s="1">
        <f t="shared" si="11"/>
        <v>419969.9</v>
      </c>
    </row>
    <row r="84" spans="1:15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VLOOKUP(A84,'Data Cal FY17'!$AF$4:$AS$383,14,FALSE)</f>
        <v>0</v>
      </c>
      <c r="F84" s="1">
        <f>VLOOKUP(A84,'Data Cal FY17'!$AF$4:$AT$383,15,FALSE)</f>
        <v>0</v>
      </c>
      <c r="G84" s="1">
        <f>VLOOKUP(A84,'Data Cal FY17'!$AF$4:$AU$383,16,FALSE)</f>
        <v>0</v>
      </c>
      <c r="H84" s="1">
        <f>VLOOKUP(A84,'Data Cal FY17'!$AF84:$AV$383,17,FALSE)</f>
        <v>0</v>
      </c>
      <c r="I84" s="1">
        <f>VLOOKUP(A84,'Data Cal FY17'!$AF$4:$AW$383,18,FALSE)</f>
        <v>0</v>
      </c>
      <c r="J84" s="1">
        <f t="shared" si="6"/>
        <v>0</v>
      </c>
      <c r="K84" s="1">
        <f t="shared" si="7"/>
        <v>0</v>
      </c>
      <c r="L84" s="1">
        <f t="shared" si="8"/>
        <v>0</v>
      </c>
      <c r="M84" s="1">
        <f t="shared" si="9"/>
        <v>0</v>
      </c>
      <c r="N84" s="1">
        <f t="shared" si="10"/>
        <v>0</v>
      </c>
      <c r="O84" s="1">
        <f t="shared" si="11"/>
        <v>0</v>
      </c>
    </row>
    <row r="85" spans="1:15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VLOOKUP(A85,'Data Cal FY17'!$AF$4:$AS$383,14,FALSE)</f>
        <v>0</v>
      </c>
      <c r="F85" s="1">
        <f>VLOOKUP(A85,'Data Cal FY17'!$AF$4:$AT$383,15,FALSE)</f>
        <v>0</v>
      </c>
      <c r="G85" s="1">
        <f>VLOOKUP(A85,'Data Cal FY17'!$AF$4:$AU$383,16,FALSE)</f>
        <v>0</v>
      </c>
      <c r="H85" s="1">
        <f>VLOOKUP(A85,'Data Cal FY17'!$AF85:$AV$383,17,FALSE)</f>
        <v>0</v>
      </c>
      <c r="I85" s="1">
        <f>VLOOKUP(A85,'Data Cal FY17'!$AF$4:$AW$383,18,FALSE)</f>
        <v>0</v>
      </c>
      <c r="J85" s="1">
        <f t="shared" si="6"/>
        <v>0</v>
      </c>
      <c r="K85" s="1">
        <f t="shared" si="7"/>
        <v>0</v>
      </c>
      <c r="L85" s="1">
        <f t="shared" si="8"/>
        <v>0</v>
      </c>
      <c r="M85" s="1">
        <f t="shared" si="9"/>
        <v>0</v>
      </c>
      <c r="N85" s="1">
        <f t="shared" si="10"/>
        <v>0</v>
      </c>
      <c r="O85" s="1">
        <f t="shared" si="11"/>
        <v>0</v>
      </c>
    </row>
    <row r="86" spans="1:15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VLOOKUP(A86,'Data Cal FY17'!$AF$4:$AS$383,14,FALSE)</f>
        <v>0</v>
      </c>
      <c r="F86" s="1">
        <f>VLOOKUP(A86,'Data Cal FY17'!$AF$4:$AT$383,15,FALSE)</f>
        <v>0</v>
      </c>
      <c r="G86" s="1">
        <f>VLOOKUP(A86,'Data Cal FY17'!$AF$4:$AU$383,16,FALSE)</f>
        <v>0</v>
      </c>
      <c r="H86" s="1">
        <f>VLOOKUP(A86,'Data Cal FY17'!$AF86:$AV$383,17,FALSE)</f>
        <v>0</v>
      </c>
      <c r="I86" s="1">
        <f>VLOOKUP(A86,'Data Cal FY17'!$AF$4:$AW$383,18,FALSE)</f>
        <v>0</v>
      </c>
      <c r="J86" s="1">
        <f t="shared" si="6"/>
        <v>0</v>
      </c>
      <c r="K86" s="1">
        <f t="shared" si="7"/>
        <v>0</v>
      </c>
      <c r="L86" s="1">
        <f t="shared" si="8"/>
        <v>0</v>
      </c>
      <c r="M86" s="1">
        <f t="shared" si="9"/>
        <v>0</v>
      </c>
      <c r="N86" s="1">
        <f t="shared" si="10"/>
        <v>0</v>
      </c>
      <c r="O86" s="1">
        <f t="shared" si="11"/>
        <v>0</v>
      </c>
    </row>
    <row r="87" spans="1:15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VLOOKUP(A87,'Data Cal FY17'!$AF$4:$AS$383,14,FALSE)</f>
        <v>0</v>
      </c>
      <c r="F87" s="1">
        <f>VLOOKUP(A87,'Data Cal FY17'!$AF$4:$AT$383,15,FALSE)</f>
        <v>0</v>
      </c>
      <c r="G87" s="1">
        <f>VLOOKUP(A87,'Data Cal FY17'!$AF$4:$AU$383,16,FALSE)</f>
        <v>0</v>
      </c>
      <c r="H87" s="1">
        <f>VLOOKUP(A87,'Data Cal FY17'!$AF87:$AV$383,17,FALSE)</f>
        <v>0</v>
      </c>
      <c r="I87" s="1">
        <f>VLOOKUP(A87,'Data Cal FY17'!$AF$4:$AW$383,18,FALSE)</f>
        <v>0</v>
      </c>
      <c r="J87" s="1">
        <f t="shared" si="6"/>
        <v>0</v>
      </c>
      <c r="K87" s="1">
        <f t="shared" si="7"/>
        <v>0</v>
      </c>
      <c r="L87" s="1">
        <f t="shared" si="8"/>
        <v>0</v>
      </c>
      <c r="M87" s="1">
        <f t="shared" si="9"/>
        <v>0</v>
      </c>
      <c r="N87" s="1">
        <f t="shared" si="10"/>
        <v>0</v>
      </c>
      <c r="O87" s="1">
        <f t="shared" si="11"/>
        <v>0</v>
      </c>
    </row>
    <row r="88" spans="1:15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VLOOKUP(A88,'Data Cal FY17'!$AF$4:$AS$383,14,FALSE)</f>
        <v>0</v>
      </c>
      <c r="F88" s="1">
        <f>VLOOKUP(A88,'Data Cal FY17'!$AF$4:$AT$383,15,FALSE)</f>
        <v>0</v>
      </c>
      <c r="G88" s="1">
        <f>VLOOKUP(A88,'Data Cal FY17'!$AF$4:$AU$383,16,FALSE)</f>
        <v>0</v>
      </c>
      <c r="H88" s="1">
        <f>VLOOKUP(A88,'Data Cal FY17'!$AF88:$AV$383,17,FALSE)</f>
        <v>0</v>
      </c>
      <c r="I88" s="1">
        <f>VLOOKUP(A88,'Data Cal FY17'!$AF$4:$AW$383,18,FALSE)</f>
        <v>0</v>
      </c>
      <c r="J88" s="1">
        <f t="shared" si="6"/>
        <v>0</v>
      </c>
      <c r="K88" s="1">
        <f t="shared" si="7"/>
        <v>0</v>
      </c>
      <c r="L88" s="1">
        <f t="shared" si="8"/>
        <v>0</v>
      </c>
      <c r="M88" s="1">
        <f t="shared" si="9"/>
        <v>0</v>
      </c>
      <c r="N88" s="1">
        <f t="shared" si="10"/>
        <v>0</v>
      </c>
      <c r="O88" s="1">
        <f t="shared" si="11"/>
        <v>0</v>
      </c>
    </row>
    <row r="89" spans="1:15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VLOOKUP(A89,'Data Cal FY17'!$AF$4:$AS$383,14,FALSE)</f>
        <v>0</v>
      </c>
      <c r="F89" s="1">
        <f>VLOOKUP(A89,'Data Cal FY17'!$AF$4:$AT$383,15,FALSE)</f>
        <v>0</v>
      </c>
      <c r="G89" s="1">
        <f>VLOOKUP(A89,'Data Cal FY17'!$AF$4:$AU$383,16,FALSE)</f>
        <v>0</v>
      </c>
      <c r="H89" s="1">
        <f>VLOOKUP(A89,'Data Cal FY17'!$AF89:$AV$383,17,FALSE)</f>
        <v>0</v>
      </c>
      <c r="I89" s="1">
        <f>VLOOKUP(A89,'Data Cal FY17'!$AF$4:$AW$383,18,FALSE)</f>
        <v>0</v>
      </c>
      <c r="J89" s="1">
        <f t="shared" si="6"/>
        <v>0</v>
      </c>
      <c r="K89" s="1">
        <f t="shared" si="7"/>
        <v>0</v>
      </c>
      <c r="L89" s="1">
        <f t="shared" si="8"/>
        <v>0</v>
      </c>
      <c r="M89" s="1">
        <f t="shared" si="9"/>
        <v>0</v>
      </c>
      <c r="N89" s="1">
        <f t="shared" si="10"/>
        <v>0</v>
      </c>
      <c r="O89" s="1">
        <f t="shared" si="11"/>
        <v>0</v>
      </c>
    </row>
    <row r="90" spans="1:15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VLOOKUP(A90,'Data Cal FY17'!$AF$4:$AS$383,14,FALSE)</f>
        <v>0</v>
      </c>
      <c r="F90" s="1">
        <f>VLOOKUP(A90,'Data Cal FY17'!$AF$4:$AT$383,15,FALSE)</f>
        <v>0</v>
      </c>
      <c r="G90" s="1">
        <f>VLOOKUP(A90,'Data Cal FY17'!$AF$4:$AU$383,16,FALSE)</f>
        <v>0</v>
      </c>
      <c r="H90" s="1">
        <f>VLOOKUP(A90,'Data Cal FY17'!$AF90:$AV$383,17,FALSE)</f>
        <v>0</v>
      </c>
      <c r="I90" s="1">
        <f>VLOOKUP(A90,'Data Cal FY17'!$AF$4:$AW$383,18,FALSE)</f>
        <v>0</v>
      </c>
      <c r="J90" s="1">
        <f t="shared" si="6"/>
        <v>0</v>
      </c>
      <c r="K90" s="1">
        <f t="shared" si="7"/>
        <v>0</v>
      </c>
      <c r="L90" s="1">
        <f t="shared" si="8"/>
        <v>0</v>
      </c>
      <c r="M90" s="1">
        <f t="shared" si="9"/>
        <v>0</v>
      </c>
      <c r="N90" s="1">
        <f t="shared" si="10"/>
        <v>0</v>
      </c>
      <c r="O90" s="1">
        <f t="shared" si="11"/>
        <v>0</v>
      </c>
    </row>
    <row r="91" spans="1:15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VLOOKUP(A91,'Data Cal FY17'!$AF$4:$AS$383,14,FALSE)</f>
        <v>0</v>
      </c>
      <c r="F91" s="1">
        <f>VLOOKUP(A91,'Data Cal FY17'!$AF$4:$AT$383,15,FALSE)</f>
        <v>0</v>
      </c>
      <c r="G91" s="1">
        <f>VLOOKUP(A91,'Data Cal FY17'!$AF$4:$AU$383,16,FALSE)</f>
        <v>0</v>
      </c>
      <c r="H91" s="1">
        <f>VLOOKUP(A91,'Data Cal FY17'!$AF91:$AV$383,17,FALSE)</f>
        <v>0</v>
      </c>
      <c r="I91" s="1">
        <f>VLOOKUP(A91,'Data Cal FY17'!$AF$4:$AW$383,18,FALSE)</f>
        <v>0</v>
      </c>
      <c r="J91" s="1">
        <f t="shared" si="6"/>
        <v>0</v>
      </c>
      <c r="K91" s="1">
        <f t="shared" si="7"/>
        <v>0</v>
      </c>
      <c r="L91" s="1">
        <f t="shared" si="8"/>
        <v>0</v>
      </c>
      <c r="M91" s="1">
        <f t="shared" si="9"/>
        <v>0</v>
      </c>
      <c r="N91" s="1">
        <f t="shared" si="10"/>
        <v>0</v>
      </c>
      <c r="O91" s="1">
        <f t="shared" si="11"/>
        <v>0</v>
      </c>
    </row>
    <row r="92" spans="1:15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VLOOKUP(A92,'Data Cal FY17'!$AF$4:$AS$383,14,FALSE)</f>
        <v>0</v>
      </c>
      <c r="F92" s="1">
        <f>VLOOKUP(A92,'Data Cal FY17'!$AF$4:$AT$383,15,FALSE)</f>
        <v>0</v>
      </c>
      <c r="G92" s="1">
        <f>VLOOKUP(A92,'Data Cal FY17'!$AF$4:$AU$383,16,FALSE)</f>
        <v>0</v>
      </c>
      <c r="H92" s="1">
        <f>VLOOKUP(A92,'Data Cal FY17'!$AF92:$AV$383,17,FALSE)</f>
        <v>0</v>
      </c>
      <c r="I92" s="1">
        <f>VLOOKUP(A92,'Data Cal FY17'!$AF$4:$AW$383,18,FALSE)</f>
        <v>0</v>
      </c>
      <c r="J92" s="1">
        <f t="shared" si="6"/>
        <v>0</v>
      </c>
      <c r="K92" s="1">
        <f t="shared" si="7"/>
        <v>0</v>
      </c>
      <c r="L92" s="1">
        <f t="shared" si="8"/>
        <v>0</v>
      </c>
      <c r="M92" s="1">
        <f t="shared" si="9"/>
        <v>0</v>
      </c>
      <c r="N92" s="1">
        <f t="shared" si="10"/>
        <v>0</v>
      </c>
      <c r="O92" s="1">
        <f t="shared" si="11"/>
        <v>0</v>
      </c>
    </row>
    <row r="93" spans="1:15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VLOOKUP(A93,'Data Cal FY17'!$AF$4:$AS$383,14,FALSE)</f>
        <v>0</v>
      </c>
      <c r="F93" s="1">
        <f>VLOOKUP(A93,'Data Cal FY17'!$AF$4:$AT$383,15,FALSE)</f>
        <v>0</v>
      </c>
      <c r="G93" s="1">
        <f>VLOOKUP(A93,'Data Cal FY17'!$AF$4:$AU$383,16,FALSE)</f>
        <v>0</v>
      </c>
      <c r="H93" s="1">
        <f>VLOOKUP(A93,'Data Cal FY17'!$AF93:$AV$383,17,FALSE)</f>
        <v>0</v>
      </c>
      <c r="I93" s="1">
        <f>VLOOKUP(A93,'Data Cal FY17'!$AF$4:$AW$383,18,FALSE)</f>
        <v>0</v>
      </c>
      <c r="J93" s="1">
        <f t="shared" si="6"/>
        <v>0</v>
      </c>
      <c r="K93" s="1">
        <f t="shared" si="7"/>
        <v>0</v>
      </c>
      <c r="L93" s="1">
        <f t="shared" si="8"/>
        <v>0</v>
      </c>
      <c r="M93" s="1">
        <f t="shared" si="9"/>
        <v>0</v>
      </c>
      <c r="N93" s="1">
        <f t="shared" si="10"/>
        <v>0</v>
      </c>
      <c r="O93" s="1">
        <f t="shared" si="11"/>
        <v>0</v>
      </c>
    </row>
    <row r="94" spans="1:15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VLOOKUP(A94,'Data Cal FY17'!$AF$4:$AS$383,14,FALSE)</f>
        <v>0</v>
      </c>
      <c r="F94" s="1">
        <f>VLOOKUP(A94,'Data Cal FY17'!$AF$4:$AT$383,15,FALSE)</f>
        <v>9.15</v>
      </c>
      <c r="G94" s="1">
        <f>VLOOKUP(A94,'Data Cal FY17'!$AF$4:$AU$383,16,FALSE)</f>
        <v>0</v>
      </c>
      <c r="H94" s="1">
        <f>VLOOKUP(A94,'Data Cal FY17'!$AF94:$AV$383,17,FALSE)</f>
        <v>0</v>
      </c>
      <c r="I94" s="1">
        <f>VLOOKUP(A94,'Data Cal FY17'!$AF$4:$AW$383,18,FALSE)</f>
        <v>0</v>
      </c>
      <c r="J94" s="1">
        <f t="shared" si="6"/>
        <v>0</v>
      </c>
      <c r="K94" s="1">
        <f t="shared" si="7"/>
        <v>45027.15</v>
      </c>
      <c r="L94" s="1">
        <f t="shared" si="8"/>
        <v>0</v>
      </c>
      <c r="M94" s="1">
        <f t="shared" si="9"/>
        <v>0</v>
      </c>
      <c r="N94" s="1">
        <f t="shared" si="10"/>
        <v>0</v>
      </c>
      <c r="O94" s="1">
        <f t="shared" si="11"/>
        <v>45027.15</v>
      </c>
    </row>
    <row r="95" spans="1:15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VLOOKUP(A95,'Data Cal FY17'!$AF$4:$AS$383,14,FALSE)</f>
        <v>0</v>
      </c>
      <c r="F95" s="1">
        <f>VLOOKUP(A95,'Data Cal FY17'!$AF$4:$AT$383,15,FALSE)</f>
        <v>0</v>
      </c>
      <c r="G95" s="1">
        <f>VLOOKUP(A95,'Data Cal FY17'!$AF$4:$AU$383,16,FALSE)</f>
        <v>0</v>
      </c>
      <c r="H95" s="1">
        <f>VLOOKUP(A95,'Data Cal FY17'!$AF95:$AV$383,17,FALSE)</f>
        <v>0</v>
      </c>
      <c r="I95" s="1">
        <f>VLOOKUP(A95,'Data Cal FY17'!$AF$4:$AW$383,18,FALSE)</f>
        <v>0</v>
      </c>
      <c r="J95" s="1">
        <f t="shared" si="6"/>
        <v>0</v>
      </c>
      <c r="K95" s="1">
        <f t="shared" si="7"/>
        <v>0</v>
      </c>
      <c r="L95" s="1">
        <f t="shared" si="8"/>
        <v>0</v>
      </c>
      <c r="M95" s="1">
        <f t="shared" si="9"/>
        <v>0</v>
      </c>
      <c r="N95" s="1">
        <f t="shared" si="10"/>
        <v>0</v>
      </c>
      <c r="O95" s="1">
        <f t="shared" si="11"/>
        <v>0</v>
      </c>
    </row>
    <row r="96" spans="1:15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VLOOKUP(A96,'Data Cal FY17'!$AF$4:$AS$383,14,FALSE)</f>
        <v>0</v>
      </c>
      <c r="F96" s="1">
        <f>VLOOKUP(A96,'Data Cal FY17'!$AF$4:$AT$383,15,FALSE)</f>
        <v>0</v>
      </c>
      <c r="G96" s="1">
        <f>VLOOKUP(A96,'Data Cal FY17'!$AF$4:$AU$383,16,FALSE)</f>
        <v>0</v>
      </c>
      <c r="H96" s="1">
        <f>VLOOKUP(A96,'Data Cal FY17'!$AF96:$AV$383,17,FALSE)</f>
        <v>0</v>
      </c>
      <c r="I96" s="1">
        <f>VLOOKUP(A96,'Data Cal FY17'!$AF$4:$AW$383,18,FALSE)</f>
        <v>0</v>
      </c>
      <c r="J96" s="1">
        <f t="shared" si="6"/>
        <v>0</v>
      </c>
      <c r="K96" s="1">
        <f t="shared" si="7"/>
        <v>0</v>
      </c>
      <c r="L96" s="1">
        <f t="shared" si="8"/>
        <v>0</v>
      </c>
      <c r="M96" s="1">
        <f t="shared" si="9"/>
        <v>0</v>
      </c>
      <c r="N96" s="1">
        <f t="shared" si="10"/>
        <v>0</v>
      </c>
      <c r="O96" s="1">
        <f t="shared" si="11"/>
        <v>0</v>
      </c>
    </row>
    <row r="97" spans="1:15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VLOOKUP(A97,'Data Cal FY17'!$AF$4:$AS$383,14,FALSE)</f>
        <v>0</v>
      </c>
      <c r="F97" s="1">
        <f>VLOOKUP(A97,'Data Cal FY17'!$AF$4:$AT$383,15,FALSE)</f>
        <v>0</v>
      </c>
      <c r="G97" s="1">
        <f>VLOOKUP(A97,'Data Cal FY17'!$AF$4:$AU$383,16,FALSE)</f>
        <v>0</v>
      </c>
      <c r="H97" s="1">
        <f>VLOOKUP(A97,'Data Cal FY17'!$AF97:$AV$383,17,FALSE)</f>
        <v>0</v>
      </c>
      <c r="I97" s="1">
        <f>VLOOKUP(A97,'Data Cal FY17'!$AF$4:$AW$383,18,FALSE)</f>
        <v>0</v>
      </c>
      <c r="J97" s="1">
        <f t="shared" si="6"/>
        <v>0</v>
      </c>
      <c r="K97" s="1">
        <f t="shared" si="7"/>
        <v>0</v>
      </c>
      <c r="L97" s="1">
        <f t="shared" si="8"/>
        <v>0</v>
      </c>
      <c r="M97" s="1">
        <f t="shared" si="9"/>
        <v>0</v>
      </c>
      <c r="N97" s="1">
        <f t="shared" si="10"/>
        <v>0</v>
      </c>
      <c r="O97" s="1">
        <f t="shared" si="11"/>
        <v>0</v>
      </c>
    </row>
    <row r="98" spans="1:15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VLOOKUP(A98,'Data Cal FY17'!$AF$4:$AS$383,14,FALSE)</f>
        <v>0</v>
      </c>
      <c r="F98" s="1">
        <f>VLOOKUP(A98,'Data Cal FY17'!$AF$4:$AT$383,15,FALSE)</f>
        <v>0</v>
      </c>
      <c r="G98" s="1">
        <f>VLOOKUP(A98,'Data Cal FY17'!$AF$4:$AU$383,16,FALSE)</f>
        <v>0</v>
      </c>
      <c r="H98" s="1">
        <f>VLOOKUP(A98,'Data Cal FY17'!$AF98:$AV$383,17,FALSE)</f>
        <v>0</v>
      </c>
      <c r="I98" s="1">
        <f>VLOOKUP(A98,'Data Cal FY17'!$AF$4:$AW$383,18,FALSE)</f>
        <v>0</v>
      </c>
      <c r="J98" s="1">
        <f t="shared" si="6"/>
        <v>0</v>
      </c>
      <c r="K98" s="1">
        <f t="shared" si="7"/>
        <v>0</v>
      </c>
      <c r="L98" s="1">
        <f t="shared" si="8"/>
        <v>0</v>
      </c>
      <c r="M98" s="1">
        <f t="shared" si="9"/>
        <v>0</v>
      </c>
      <c r="N98" s="1">
        <f t="shared" si="10"/>
        <v>0</v>
      </c>
      <c r="O98" s="1">
        <f t="shared" si="11"/>
        <v>0</v>
      </c>
    </row>
    <row r="99" spans="1:15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VLOOKUP(A99,'Data Cal FY17'!$AF$4:$AS$383,14,FALSE)</f>
        <v>0</v>
      </c>
      <c r="F99" s="1">
        <f>VLOOKUP(A99,'Data Cal FY17'!$AF$4:$AT$383,15,FALSE)</f>
        <v>0</v>
      </c>
      <c r="G99" s="1">
        <f>VLOOKUP(A99,'Data Cal FY17'!$AF$4:$AU$383,16,FALSE)</f>
        <v>0</v>
      </c>
      <c r="H99" s="1">
        <f>VLOOKUP(A99,'Data Cal FY17'!$AF99:$AV$383,17,FALSE)</f>
        <v>0</v>
      </c>
      <c r="I99" s="1">
        <f>VLOOKUP(A99,'Data Cal FY17'!$AF$4:$AW$383,18,FALSE)</f>
        <v>0</v>
      </c>
      <c r="J99" s="1">
        <f t="shared" si="6"/>
        <v>0</v>
      </c>
      <c r="K99" s="1">
        <f t="shared" si="7"/>
        <v>0</v>
      </c>
      <c r="L99" s="1">
        <f t="shared" si="8"/>
        <v>0</v>
      </c>
      <c r="M99" s="1">
        <f t="shared" si="9"/>
        <v>0</v>
      </c>
      <c r="N99" s="1">
        <f t="shared" si="10"/>
        <v>0</v>
      </c>
      <c r="O99" s="1">
        <f t="shared" si="11"/>
        <v>0</v>
      </c>
    </row>
    <row r="100" spans="1:15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VLOOKUP(A100,'Data Cal FY17'!$AF$4:$AS$383,14,FALSE)</f>
        <v>0</v>
      </c>
      <c r="F100" s="1">
        <f>VLOOKUP(A100,'Data Cal FY17'!$AF$4:$AT$383,15,FALSE)</f>
        <v>0</v>
      </c>
      <c r="G100" s="1">
        <f>VLOOKUP(A100,'Data Cal FY17'!$AF$4:$AU$383,16,FALSE)</f>
        <v>0</v>
      </c>
      <c r="H100" s="1">
        <f>VLOOKUP(A100,'Data Cal FY17'!$AF100:$AV$383,17,FALSE)</f>
        <v>0</v>
      </c>
      <c r="I100" s="1">
        <f>VLOOKUP(A100,'Data Cal FY17'!$AF$4:$AW$383,18,FALSE)</f>
        <v>0</v>
      </c>
      <c r="J100" s="1">
        <f t="shared" si="6"/>
        <v>0</v>
      </c>
      <c r="K100" s="1">
        <f t="shared" si="7"/>
        <v>0</v>
      </c>
      <c r="L100" s="1">
        <f t="shared" si="8"/>
        <v>0</v>
      </c>
      <c r="M100" s="1">
        <f t="shared" si="9"/>
        <v>0</v>
      </c>
      <c r="N100" s="1">
        <f t="shared" si="10"/>
        <v>0</v>
      </c>
      <c r="O100" s="1">
        <f t="shared" si="11"/>
        <v>0</v>
      </c>
    </row>
    <row r="101" spans="1:15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VLOOKUP(A101,'Data Cal FY17'!$AF$4:$AS$383,14,FALSE)</f>
        <v>0</v>
      </c>
      <c r="F101" s="1">
        <f>VLOOKUP(A101,'Data Cal FY17'!$AF$4:$AT$383,15,FALSE)</f>
        <v>0</v>
      </c>
      <c r="G101" s="1">
        <f>VLOOKUP(A101,'Data Cal FY17'!$AF$4:$AU$383,16,FALSE)</f>
        <v>0</v>
      </c>
      <c r="H101" s="1">
        <f>VLOOKUP(A101,'Data Cal FY17'!$AF101:$AV$383,17,FALSE)</f>
        <v>0</v>
      </c>
      <c r="I101" s="1">
        <f>VLOOKUP(A101,'Data Cal FY17'!$AF$4:$AW$383,18,FALSE)</f>
        <v>0</v>
      </c>
      <c r="J101" s="1">
        <f t="shared" si="6"/>
        <v>0</v>
      </c>
      <c r="K101" s="1">
        <f t="shared" si="7"/>
        <v>0</v>
      </c>
      <c r="L101" s="1">
        <f t="shared" si="8"/>
        <v>0</v>
      </c>
      <c r="M101" s="1">
        <f t="shared" si="9"/>
        <v>0</v>
      </c>
      <c r="N101" s="1">
        <f t="shared" si="10"/>
        <v>0</v>
      </c>
      <c r="O101" s="1">
        <f t="shared" si="11"/>
        <v>0</v>
      </c>
    </row>
    <row r="102" spans="1:15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VLOOKUP(A102,'Data Cal FY17'!$AF$4:$AS$383,14,FALSE)</f>
        <v>0</v>
      </c>
      <c r="F102" s="1">
        <f>VLOOKUP(A102,'Data Cal FY17'!$AF$4:$AT$383,15,FALSE)</f>
        <v>0</v>
      </c>
      <c r="G102" s="1">
        <f>VLOOKUP(A102,'Data Cal FY17'!$AF$4:$AU$383,16,FALSE)</f>
        <v>0</v>
      </c>
      <c r="H102" s="1">
        <f>VLOOKUP(A102,'Data Cal FY17'!$AF102:$AV$383,17,FALSE)</f>
        <v>0</v>
      </c>
      <c r="I102" s="1">
        <f>VLOOKUP(A102,'Data Cal FY17'!$AF$4:$AW$383,18,FALSE)</f>
        <v>0</v>
      </c>
      <c r="J102" s="1">
        <f t="shared" si="6"/>
        <v>0</v>
      </c>
      <c r="K102" s="1">
        <f t="shared" si="7"/>
        <v>0</v>
      </c>
      <c r="L102" s="1">
        <f t="shared" si="8"/>
        <v>0</v>
      </c>
      <c r="M102" s="1">
        <f t="shared" si="9"/>
        <v>0</v>
      </c>
      <c r="N102" s="1">
        <f t="shared" si="10"/>
        <v>0</v>
      </c>
      <c r="O102" s="1">
        <f t="shared" si="11"/>
        <v>0</v>
      </c>
    </row>
    <row r="103" spans="1:15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VLOOKUP(A103,'Data Cal FY17'!$AF$4:$AS$383,14,FALSE)</f>
        <v>0</v>
      </c>
      <c r="F103" s="1">
        <f>VLOOKUP(A103,'Data Cal FY17'!$AF$4:$AT$383,15,FALSE)</f>
        <v>0</v>
      </c>
      <c r="G103" s="1">
        <f>VLOOKUP(A103,'Data Cal FY17'!$AF$4:$AU$383,16,FALSE)</f>
        <v>0</v>
      </c>
      <c r="H103" s="1">
        <f>VLOOKUP(A103,'Data Cal FY17'!$AF103:$AV$383,17,FALSE)</f>
        <v>0</v>
      </c>
      <c r="I103" s="1">
        <f>VLOOKUP(A103,'Data Cal FY17'!$AF$4:$AW$383,18,FALSE)</f>
        <v>0</v>
      </c>
      <c r="J103" s="1">
        <f t="shared" si="6"/>
        <v>0</v>
      </c>
      <c r="K103" s="1">
        <f t="shared" si="7"/>
        <v>0</v>
      </c>
      <c r="L103" s="1">
        <f t="shared" si="8"/>
        <v>0</v>
      </c>
      <c r="M103" s="1">
        <f t="shared" si="9"/>
        <v>0</v>
      </c>
      <c r="N103" s="1">
        <f t="shared" si="10"/>
        <v>0</v>
      </c>
      <c r="O103" s="1">
        <f t="shared" si="11"/>
        <v>0</v>
      </c>
    </row>
    <row r="104" spans="1:15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VLOOKUP(A104,'Data Cal FY17'!$AF$4:$AS$383,14,FALSE)</f>
        <v>0</v>
      </c>
      <c r="F104" s="1">
        <f>VLOOKUP(A104,'Data Cal FY17'!$AF$4:$AT$383,15,FALSE)</f>
        <v>0</v>
      </c>
      <c r="G104" s="1">
        <f>VLOOKUP(A104,'Data Cal FY17'!$AF$4:$AU$383,16,FALSE)</f>
        <v>0</v>
      </c>
      <c r="H104" s="1">
        <f>VLOOKUP(A104,'Data Cal FY17'!$AF104:$AV$383,17,FALSE)</f>
        <v>0</v>
      </c>
      <c r="I104" s="1">
        <f>VLOOKUP(A104,'Data Cal FY17'!$AF$4:$AW$383,18,FALSE)</f>
        <v>0</v>
      </c>
      <c r="J104" s="1">
        <f t="shared" si="6"/>
        <v>0</v>
      </c>
      <c r="K104" s="1">
        <f t="shared" si="7"/>
        <v>0</v>
      </c>
      <c r="L104" s="1">
        <f t="shared" si="8"/>
        <v>0</v>
      </c>
      <c r="M104" s="1">
        <f t="shared" si="9"/>
        <v>0</v>
      </c>
      <c r="N104" s="1">
        <f t="shared" si="10"/>
        <v>0</v>
      </c>
      <c r="O104" s="1">
        <f t="shared" si="11"/>
        <v>0</v>
      </c>
    </row>
    <row r="105" spans="1:15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VLOOKUP(A105,'Data Cal FY17'!$AF$4:$AS$383,14,FALSE)</f>
        <v>0</v>
      </c>
      <c r="F105" s="1">
        <f>VLOOKUP(A105,'Data Cal FY17'!$AF$4:$AT$383,15,FALSE)</f>
        <v>0</v>
      </c>
      <c r="G105" s="1">
        <f>VLOOKUP(A105,'Data Cal FY17'!$AF$4:$AU$383,16,FALSE)</f>
        <v>103.23000000000003</v>
      </c>
      <c r="H105" s="1">
        <f>VLOOKUP(A105,'Data Cal FY17'!$AF105:$AV$383,17,FALSE)</f>
        <v>0</v>
      </c>
      <c r="I105" s="1">
        <f>VLOOKUP(A105,'Data Cal FY17'!$AF$4:$AW$383,18,FALSE)</f>
        <v>0.52</v>
      </c>
      <c r="J105" s="1">
        <f t="shared" si="6"/>
        <v>0</v>
      </c>
      <c r="K105" s="1">
        <f t="shared" si="7"/>
        <v>0</v>
      </c>
      <c r="L105" s="1">
        <f t="shared" si="8"/>
        <v>185297.85000000006</v>
      </c>
      <c r="M105" s="1">
        <f t="shared" si="9"/>
        <v>0</v>
      </c>
      <c r="N105" s="1">
        <f t="shared" si="10"/>
        <v>680.16</v>
      </c>
      <c r="O105" s="1">
        <f t="shared" si="11"/>
        <v>185978.01000000007</v>
      </c>
    </row>
    <row r="106" spans="1:15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VLOOKUP(A106,'Data Cal FY17'!$AF$4:$AS$383,14,FALSE)</f>
        <v>0</v>
      </c>
      <c r="F106" s="1">
        <f>VLOOKUP(A106,'Data Cal FY17'!$AF$4:$AT$383,15,FALSE)</f>
        <v>0</v>
      </c>
      <c r="G106" s="1">
        <f>VLOOKUP(A106,'Data Cal FY17'!$AF$4:$AU$383,16,FALSE)</f>
        <v>0</v>
      </c>
      <c r="H106" s="1">
        <f>VLOOKUP(A106,'Data Cal FY17'!$AF106:$AV$383,17,FALSE)</f>
        <v>0</v>
      </c>
      <c r="I106" s="1">
        <f>VLOOKUP(A106,'Data Cal FY17'!$AF$4:$AW$383,18,FALSE)</f>
        <v>0</v>
      </c>
      <c r="J106" s="1">
        <f t="shared" si="6"/>
        <v>0</v>
      </c>
      <c r="K106" s="1">
        <f t="shared" si="7"/>
        <v>0</v>
      </c>
      <c r="L106" s="1">
        <f t="shared" si="8"/>
        <v>0</v>
      </c>
      <c r="M106" s="1">
        <f t="shared" si="9"/>
        <v>0</v>
      </c>
      <c r="N106" s="1">
        <f t="shared" si="10"/>
        <v>0</v>
      </c>
      <c r="O106" s="1">
        <f t="shared" si="11"/>
        <v>0</v>
      </c>
    </row>
    <row r="107" spans="1:15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VLOOKUP(A107,'Data Cal FY17'!$AF$4:$AS$383,14,FALSE)</f>
        <v>0</v>
      </c>
      <c r="F107" s="1">
        <f>VLOOKUP(A107,'Data Cal FY17'!$AF$4:$AT$383,15,FALSE)</f>
        <v>0</v>
      </c>
      <c r="G107" s="1">
        <f>VLOOKUP(A107,'Data Cal FY17'!$AF$4:$AU$383,16,FALSE)</f>
        <v>0</v>
      </c>
      <c r="H107" s="1">
        <f>VLOOKUP(A107,'Data Cal FY17'!$AF107:$AV$383,17,FALSE)</f>
        <v>0</v>
      </c>
      <c r="I107" s="1">
        <f>VLOOKUP(A107,'Data Cal FY17'!$AF$4:$AW$383,18,FALSE)</f>
        <v>0</v>
      </c>
      <c r="J107" s="1">
        <f t="shared" si="6"/>
        <v>0</v>
      </c>
      <c r="K107" s="1">
        <f t="shared" si="7"/>
        <v>0</v>
      </c>
      <c r="L107" s="1">
        <f t="shared" si="8"/>
        <v>0</v>
      </c>
      <c r="M107" s="1">
        <f t="shared" si="9"/>
        <v>0</v>
      </c>
      <c r="N107" s="1">
        <f t="shared" si="10"/>
        <v>0</v>
      </c>
      <c r="O107" s="1">
        <f t="shared" si="11"/>
        <v>0</v>
      </c>
    </row>
    <row r="108" spans="1:15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VLOOKUP(A108,'Data Cal FY17'!$AF$4:$AS$383,14,FALSE)</f>
        <v>0</v>
      </c>
      <c r="F108" s="1">
        <f>VLOOKUP(A108,'Data Cal FY17'!$AF$4:$AT$383,15,FALSE)</f>
        <v>0</v>
      </c>
      <c r="G108" s="1">
        <f>VLOOKUP(A108,'Data Cal FY17'!$AF$4:$AU$383,16,FALSE)</f>
        <v>0</v>
      </c>
      <c r="H108" s="1">
        <f>VLOOKUP(A108,'Data Cal FY17'!$AF108:$AV$383,17,FALSE)</f>
        <v>0</v>
      </c>
      <c r="I108" s="1">
        <f>VLOOKUP(A108,'Data Cal FY17'!$AF$4:$AW$383,18,FALSE)</f>
        <v>0</v>
      </c>
      <c r="J108" s="1">
        <f t="shared" si="6"/>
        <v>0</v>
      </c>
      <c r="K108" s="1">
        <f t="shared" si="7"/>
        <v>0</v>
      </c>
      <c r="L108" s="1">
        <f t="shared" si="8"/>
        <v>0</v>
      </c>
      <c r="M108" s="1">
        <f t="shared" si="9"/>
        <v>0</v>
      </c>
      <c r="N108" s="1">
        <f t="shared" si="10"/>
        <v>0</v>
      </c>
      <c r="O108" s="1">
        <f t="shared" si="11"/>
        <v>0</v>
      </c>
    </row>
    <row r="109" spans="1:15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VLOOKUP(A109,'Data Cal FY17'!$AF$4:$AS$383,14,FALSE)</f>
        <v>0</v>
      </c>
      <c r="F109" s="1">
        <f>VLOOKUP(A109,'Data Cal FY17'!$AF$4:$AT$383,15,FALSE)</f>
        <v>0</v>
      </c>
      <c r="G109" s="1">
        <f>VLOOKUP(A109,'Data Cal FY17'!$AF$4:$AU$383,16,FALSE)</f>
        <v>0</v>
      </c>
      <c r="H109" s="1">
        <f>VLOOKUP(A109,'Data Cal FY17'!$AF109:$AV$383,17,FALSE)</f>
        <v>0</v>
      </c>
      <c r="I109" s="1">
        <f>VLOOKUP(A109,'Data Cal FY17'!$AF$4:$AW$383,18,FALSE)</f>
        <v>0</v>
      </c>
      <c r="J109" s="1">
        <f t="shared" si="6"/>
        <v>0</v>
      </c>
      <c r="K109" s="1">
        <f t="shared" si="7"/>
        <v>0</v>
      </c>
      <c r="L109" s="1">
        <f t="shared" si="8"/>
        <v>0</v>
      </c>
      <c r="M109" s="1">
        <f t="shared" si="9"/>
        <v>0</v>
      </c>
      <c r="N109" s="1">
        <f t="shared" si="10"/>
        <v>0</v>
      </c>
      <c r="O109" s="1">
        <f t="shared" si="11"/>
        <v>0</v>
      </c>
    </row>
    <row r="110" spans="1:15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VLOOKUP(A110,'Data Cal FY17'!$AF$4:$AS$383,14,FALSE)</f>
        <v>0</v>
      </c>
      <c r="F110" s="1">
        <f>VLOOKUP(A110,'Data Cal FY17'!$AF$4:$AT$383,15,FALSE)</f>
        <v>0</v>
      </c>
      <c r="G110" s="1">
        <f>VLOOKUP(A110,'Data Cal FY17'!$AF$4:$AU$383,16,FALSE)</f>
        <v>0</v>
      </c>
      <c r="H110" s="1">
        <f>VLOOKUP(A110,'Data Cal FY17'!$AF110:$AV$383,17,FALSE)</f>
        <v>0</v>
      </c>
      <c r="I110" s="1">
        <f>VLOOKUP(A110,'Data Cal FY17'!$AF$4:$AW$383,18,FALSE)</f>
        <v>0</v>
      </c>
      <c r="J110" s="1">
        <f t="shared" si="6"/>
        <v>0</v>
      </c>
      <c r="K110" s="1">
        <f t="shared" si="7"/>
        <v>0</v>
      </c>
      <c r="L110" s="1">
        <f t="shared" si="8"/>
        <v>0</v>
      </c>
      <c r="M110" s="1">
        <f t="shared" si="9"/>
        <v>0</v>
      </c>
      <c r="N110" s="1">
        <f t="shared" si="10"/>
        <v>0</v>
      </c>
      <c r="O110" s="1">
        <f t="shared" si="11"/>
        <v>0</v>
      </c>
    </row>
    <row r="111" spans="1:15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VLOOKUP(A111,'Data Cal FY17'!$AF$4:$AS$383,14,FALSE)</f>
        <v>0</v>
      </c>
      <c r="F111" s="1">
        <f>VLOOKUP(A111,'Data Cal FY17'!$AF$4:$AT$383,15,FALSE)</f>
        <v>0</v>
      </c>
      <c r="G111" s="1">
        <f>VLOOKUP(A111,'Data Cal FY17'!$AF$4:$AU$383,16,FALSE)</f>
        <v>106.82000000000001</v>
      </c>
      <c r="H111" s="1">
        <f>VLOOKUP(A111,'Data Cal FY17'!$AF111:$AV$383,17,FALSE)</f>
        <v>0</v>
      </c>
      <c r="I111" s="1">
        <f>VLOOKUP(A111,'Data Cal FY17'!$AF$4:$AW$383,18,FALSE)</f>
        <v>2.5099999999999998</v>
      </c>
      <c r="J111" s="1">
        <f t="shared" si="6"/>
        <v>0</v>
      </c>
      <c r="K111" s="1">
        <f t="shared" si="7"/>
        <v>0</v>
      </c>
      <c r="L111" s="1">
        <f t="shared" si="8"/>
        <v>191741.90000000002</v>
      </c>
      <c r="M111" s="1">
        <f t="shared" si="9"/>
        <v>0</v>
      </c>
      <c r="N111" s="1">
        <f t="shared" si="10"/>
        <v>3283.08</v>
      </c>
      <c r="O111" s="1">
        <f t="shared" si="11"/>
        <v>195024.98</v>
      </c>
    </row>
    <row r="112" spans="1:15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VLOOKUP(A112,'Data Cal FY17'!$AF$4:$AS$383,14,FALSE)</f>
        <v>4.7799999999999994</v>
      </c>
      <c r="F112" s="1">
        <f>VLOOKUP(A112,'Data Cal FY17'!$AF$4:$AT$383,15,FALSE)</f>
        <v>5.05</v>
      </c>
      <c r="G112" s="1">
        <f>VLOOKUP(A112,'Data Cal FY17'!$AF$4:$AU$383,16,FALSE)</f>
        <v>20.99</v>
      </c>
      <c r="H112" s="1">
        <f>VLOOKUP(A112,'Data Cal FY17'!$AF112:$AV$383,17,FALSE)</f>
        <v>5.65</v>
      </c>
      <c r="I112" s="1">
        <f>VLOOKUP(A112,'Data Cal FY17'!$AF$4:$AW$383,18,FALSE)</f>
        <v>0.7</v>
      </c>
      <c r="J112" s="1">
        <f t="shared" si="6"/>
        <v>24817.759999999998</v>
      </c>
      <c r="K112" s="1">
        <f t="shared" si="7"/>
        <v>24851.05</v>
      </c>
      <c r="L112" s="1">
        <f t="shared" si="8"/>
        <v>37677.049999999996</v>
      </c>
      <c r="M112" s="1">
        <f t="shared" si="9"/>
        <v>8616.25</v>
      </c>
      <c r="N112" s="1">
        <f t="shared" si="10"/>
        <v>915.59999999999991</v>
      </c>
      <c r="O112" s="1">
        <f t="shared" si="11"/>
        <v>96877.709999999992</v>
      </c>
    </row>
    <row r="113" spans="1:15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VLOOKUP(A113,'Data Cal FY17'!$AF$4:$AS$383,14,FALSE)</f>
        <v>0</v>
      </c>
      <c r="F113" s="1">
        <f>VLOOKUP(A113,'Data Cal FY17'!$AF$4:$AT$383,15,FALSE)</f>
        <v>0</v>
      </c>
      <c r="G113" s="1">
        <f>VLOOKUP(A113,'Data Cal FY17'!$AF$4:$AU$383,16,FALSE)</f>
        <v>0</v>
      </c>
      <c r="H113" s="1">
        <f>VLOOKUP(A113,'Data Cal FY17'!$AF113:$AV$383,17,FALSE)</f>
        <v>0</v>
      </c>
      <c r="I113" s="1">
        <f>VLOOKUP(A113,'Data Cal FY17'!$AF$4:$AW$383,18,FALSE)</f>
        <v>0</v>
      </c>
      <c r="J113" s="1">
        <f t="shared" si="6"/>
        <v>0</v>
      </c>
      <c r="K113" s="1">
        <f t="shared" si="7"/>
        <v>0</v>
      </c>
      <c r="L113" s="1">
        <f t="shared" si="8"/>
        <v>0</v>
      </c>
      <c r="M113" s="1">
        <f t="shared" si="9"/>
        <v>0</v>
      </c>
      <c r="N113" s="1">
        <f t="shared" si="10"/>
        <v>0</v>
      </c>
      <c r="O113" s="1">
        <f t="shared" si="11"/>
        <v>0</v>
      </c>
    </row>
    <row r="114" spans="1:15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VLOOKUP(A114,'Data Cal FY17'!$AF$4:$AS$383,14,FALSE)</f>
        <v>0</v>
      </c>
      <c r="F114" s="1">
        <f>VLOOKUP(A114,'Data Cal FY17'!$AF$4:$AT$383,15,FALSE)</f>
        <v>0</v>
      </c>
      <c r="G114" s="1">
        <f>VLOOKUP(A114,'Data Cal FY17'!$AF$4:$AU$383,16,FALSE)</f>
        <v>0</v>
      </c>
      <c r="H114" s="1">
        <f>VLOOKUP(A114,'Data Cal FY17'!$AF114:$AV$383,17,FALSE)</f>
        <v>0</v>
      </c>
      <c r="I114" s="1">
        <f>VLOOKUP(A114,'Data Cal FY17'!$AF$4:$AW$383,18,FALSE)</f>
        <v>0</v>
      </c>
      <c r="J114" s="1">
        <f t="shared" si="6"/>
        <v>0</v>
      </c>
      <c r="K114" s="1">
        <f t="shared" si="7"/>
        <v>0</v>
      </c>
      <c r="L114" s="1">
        <f t="shared" si="8"/>
        <v>0</v>
      </c>
      <c r="M114" s="1">
        <f t="shared" si="9"/>
        <v>0</v>
      </c>
      <c r="N114" s="1">
        <f t="shared" si="10"/>
        <v>0</v>
      </c>
      <c r="O114" s="1">
        <f t="shared" si="11"/>
        <v>0</v>
      </c>
    </row>
    <row r="115" spans="1:15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VLOOKUP(A115,'Data Cal FY17'!$AF$4:$AS$383,14,FALSE)</f>
        <v>0</v>
      </c>
      <c r="F115" s="1">
        <f>VLOOKUP(A115,'Data Cal FY17'!$AF$4:$AT$383,15,FALSE)</f>
        <v>0</v>
      </c>
      <c r="G115" s="1">
        <f>VLOOKUP(A115,'Data Cal FY17'!$AF$4:$AU$383,16,FALSE)</f>
        <v>0</v>
      </c>
      <c r="H115" s="1">
        <f>VLOOKUP(A115,'Data Cal FY17'!$AF115:$AV$383,17,FALSE)</f>
        <v>0</v>
      </c>
      <c r="I115" s="1">
        <f>VLOOKUP(A115,'Data Cal FY17'!$AF$4:$AW$383,18,FALSE)</f>
        <v>0</v>
      </c>
      <c r="J115" s="1">
        <f t="shared" si="6"/>
        <v>0</v>
      </c>
      <c r="K115" s="1">
        <f t="shared" si="7"/>
        <v>0</v>
      </c>
      <c r="L115" s="1">
        <f t="shared" si="8"/>
        <v>0</v>
      </c>
      <c r="M115" s="1">
        <f t="shared" si="9"/>
        <v>0</v>
      </c>
      <c r="N115" s="1">
        <f t="shared" si="10"/>
        <v>0</v>
      </c>
      <c r="O115" s="1">
        <f t="shared" si="11"/>
        <v>0</v>
      </c>
    </row>
    <row r="116" spans="1:15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VLOOKUP(A116,'Data Cal FY17'!$AF$4:$AS$383,14,FALSE)</f>
        <v>0</v>
      </c>
      <c r="F116" s="1">
        <f>VLOOKUP(A116,'Data Cal FY17'!$AF$4:$AT$383,15,FALSE)</f>
        <v>0</v>
      </c>
      <c r="G116" s="1">
        <f>VLOOKUP(A116,'Data Cal FY17'!$AF$4:$AU$383,16,FALSE)</f>
        <v>0</v>
      </c>
      <c r="H116" s="1">
        <f>VLOOKUP(A116,'Data Cal FY17'!$AF116:$AV$383,17,FALSE)</f>
        <v>0</v>
      </c>
      <c r="I116" s="1">
        <f>VLOOKUP(A116,'Data Cal FY17'!$AF$4:$AW$383,18,FALSE)</f>
        <v>0</v>
      </c>
      <c r="J116" s="1">
        <f t="shared" si="6"/>
        <v>0</v>
      </c>
      <c r="K116" s="1">
        <f t="shared" si="7"/>
        <v>0</v>
      </c>
      <c r="L116" s="1">
        <f t="shared" si="8"/>
        <v>0</v>
      </c>
      <c r="M116" s="1">
        <f t="shared" si="9"/>
        <v>0</v>
      </c>
      <c r="N116" s="1">
        <f t="shared" si="10"/>
        <v>0</v>
      </c>
      <c r="O116" s="1">
        <f t="shared" si="11"/>
        <v>0</v>
      </c>
    </row>
    <row r="117" spans="1:15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VLOOKUP(A117,'Data Cal FY17'!$AF$4:$AS$383,14,FALSE)</f>
        <v>0</v>
      </c>
      <c r="F117" s="1">
        <f>VLOOKUP(A117,'Data Cal FY17'!$AF$4:$AT$383,15,FALSE)</f>
        <v>0</v>
      </c>
      <c r="G117" s="1">
        <f>VLOOKUP(A117,'Data Cal FY17'!$AF$4:$AU$383,16,FALSE)</f>
        <v>0</v>
      </c>
      <c r="H117" s="1">
        <f>VLOOKUP(A117,'Data Cal FY17'!$AF117:$AV$383,17,FALSE)</f>
        <v>0</v>
      </c>
      <c r="I117" s="1">
        <f>VLOOKUP(A117,'Data Cal FY17'!$AF$4:$AW$383,18,FALSE)</f>
        <v>0</v>
      </c>
      <c r="J117" s="1">
        <f t="shared" si="6"/>
        <v>0</v>
      </c>
      <c r="K117" s="1">
        <f t="shared" si="7"/>
        <v>0</v>
      </c>
      <c r="L117" s="1">
        <f t="shared" si="8"/>
        <v>0</v>
      </c>
      <c r="M117" s="1">
        <f t="shared" si="9"/>
        <v>0</v>
      </c>
      <c r="N117" s="1">
        <f t="shared" si="10"/>
        <v>0</v>
      </c>
      <c r="O117" s="1">
        <f t="shared" si="11"/>
        <v>0</v>
      </c>
    </row>
    <row r="118" spans="1:15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VLOOKUP(A118,'Data Cal FY17'!$AF$4:$AS$383,14,FALSE)</f>
        <v>0</v>
      </c>
      <c r="F118" s="1">
        <f>VLOOKUP(A118,'Data Cal FY17'!$AF$4:$AT$383,15,FALSE)</f>
        <v>0</v>
      </c>
      <c r="G118" s="1">
        <f>VLOOKUP(A118,'Data Cal FY17'!$AF$4:$AU$383,16,FALSE)</f>
        <v>0</v>
      </c>
      <c r="H118" s="1">
        <f>VLOOKUP(A118,'Data Cal FY17'!$AF118:$AV$383,17,FALSE)</f>
        <v>0</v>
      </c>
      <c r="I118" s="1">
        <f>VLOOKUP(A118,'Data Cal FY17'!$AF$4:$AW$383,18,FALSE)</f>
        <v>0</v>
      </c>
      <c r="J118" s="1">
        <f t="shared" si="6"/>
        <v>0</v>
      </c>
      <c r="K118" s="1">
        <f t="shared" si="7"/>
        <v>0</v>
      </c>
      <c r="L118" s="1">
        <f t="shared" si="8"/>
        <v>0</v>
      </c>
      <c r="M118" s="1">
        <f t="shared" si="9"/>
        <v>0</v>
      </c>
      <c r="N118" s="1">
        <f t="shared" si="10"/>
        <v>0</v>
      </c>
      <c r="O118" s="1">
        <f t="shared" si="11"/>
        <v>0</v>
      </c>
    </row>
    <row r="119" spans="1:15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VLOOKUP(A119,'Data Cal FY17'!$AF$4:$AS$383,14,FALSE)</f>
        <v>0</v>
      </c>
      <c r="F119" s="1">
        <f>VLOOKUP(A119,'Data Cal FY17'!$AF$4:$AT$383,15,FALSE)</f>
        <v>0</v>
      </c>
      <c r="G119" s="1">
        <f>VLOOKUP(A119,'Data Cal FY17'!$AF$4:$AU$383,16,FALSE)</f>
        <v>0</v>
      </c>
      <c r="H119" s="1">
        <f>VLOOKUP(A119,'Data Cal FY17'!$AF119:$AV$383,17,FALSE)</f>
        <v>0</v>
      </c>
      <c r="I119" s="1">
        <f>VLOOKUP(A119,'Data Cal FY17'!$AF$4:$AW$383,18,FALSE)</f>
        <v>0</v>
      </c>
      <c r="J119" s="1">
        <f t="shared" si="6"/>
        <v>0</v>
      </c>
      <c r="K119" s="1">
        <f t="shared" si="7"/>
        <v>0</v>
      </c>
      <c r="L119" s="1">
        <f t="shared" si="8"/>
        <v>0</v>
      </c>
      <c r="M119" s="1">
        <f t="shared" si="9"/>
        <v>0</v>
      </c>
      <c r="N119" s="1">
        <f t="shared" si="10"/>
        <v>0</v>
      </c>
      <c r="O119" s="1">
        <f t="shared" si="11"/>
        <v>0</v>
      </c>
    </row>
    <row r="120" spans="1:15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VLOOKUP(A120,'Data Cal FY17'!$AF$4:$AS$383,14,FALSE)</f>
        <v>0</v>
      </c>
      <c r="F120" s="1">
        <f>VLOOKUP(A120,'Data Cal FY17'!$AF$4:$AT$383,15,FALSE)</f>
        <v>0</v>
      </c>
      <c r="G120" s="1">
        <f>VLOOKUP(A120,'Data Cal FY17'!$AF$4:$AU$383,16,FALSE)</f>
        <v>0</v>
      </c>
      <c r="H120" s="1">
        <f>VLOOKUP(A120,'Data Cal FY17'!$AF120:$AV$383,17,FALSE)</f>
        <v>0</v>
      </c>
      <c r="I120" s="1">
        <f>VLOOKUP(A120,'Data Cal FY17'!$AF$4:$AW$383,18,FALSE)</f>
        <v>0</v>
      </c>
      <c r="J120" s="1">
        <f t="shared" si="6"/>
        <v>0</v>
      </c>
      <c r="K120" s="1">
        <f t="shared" si="7"/>
        <v>0</v>
      </c>
      <c r="L120" s="1">
        <f t="shared" si="8"/>
        <v>0</v>
      </c>
      <c r="M120" s="1">
        <f t="shared" si="9"/>
        <v>0</v>
      </c>
      <c r="N120" s="1">
        <f t="shared" si="10"/>
        <v>0</v>
      </c>
      <c r="O120" s="1">
        <f t="shared" si="11"/>
        <v>0</v>
      </c>
    </row>
    <row r="121" spans="1:15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VLOOKUP(A121,'Data Cal FY17'!$AF$4:$AS$383,14,FALSE)</f>
        <v>0</v>
      </c>
      <c r="F121" s="1">
        <f>VLOOKUP(A121,'Data Cal FY17'!$AF$4:$AT$383,15,FALSE)</f>
        <v>0</v>
      </c>
      <c r="G121" s="1">
        <f>VLOOKUP(A121,'Data Cal FY17'!$AF$4:$AU$383,16,FALSE)</f>
        <v>0</v>
      </c>
      <c r="H121" s="1">
        <f>VLOOKUP(A121,'Data Cal FY17'!$AF121:$AV$383,17,FALSE)</f>
        <v>0</v>
      </c>
      <c r="I121" s="1">
        <f>VLOOKUP(A121,'Data Cal FY17'!$AF$4:$AW$383,18,FALSE)</f>
        <v>0</v>
      </c>
      <c r="J121" s="1">
        <f t="shared" si="6"/>
        <v>0</v>
      </c>
      <c r="K121" s="1">
        <f t="shared" si="7"/>
        <v>0</v>
      </c>
      <c r="L121" s="1">
        <f t="shared" si="8"/>
        <v>0</v>
      </c>
      <c r="M121" s="1">
        <f t="shared" si="9"/>
        <v>0</v>
      </c>
      <c r="N121" s="1">
        <f t="shared" si="10"/>
        <v>0</v>
      </c>
      <c r="O121" s="1">
        <f t="shared" si="11"/>
        <v>0</v>
      </c>
    </row>
    <row r="122" spans="1:15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VLOOKUP(A122,'Data Cal FY17'!$AF$4:$AS$383,14,FALSE)</f>
        <v>0</v>
      </c>
      <c r="F122" s="1">
        <f>VLOOKUP(A122,'Data Cal FY17'!$AF$4:$AT$383,15,FALSE)</f>
        <v>0</v>
      </c>
      <c r="G122" s="1">
        <f>VLOOKUP(A122,'Data Cal FY17'!$AF$4:$AU$383,16,FALSE)</f>
        <v>0</v>
      </c>
      <c r="H122" s="1">
        <f>VLOOKUP(A122,'Data Cal FY17'!$AF122:$AV$383,17,FALSE)</f>
        <v>0</v>
      </c>
      <c r="I122" s="1">
        <f>VLOOKUP(A122,'Data Cal FY17'!$AF$4:$AW$383,18,FALSE)</f>
        <v>0</v>
      </c>
      <c r="J122" s="1">
        <f t="shared" si="6"/>
        <v>0</v>
      </c>
      <c r="K122" s="1">
        <f t="shared" si="7"/>
        <v>0</v>
      </c>
      <c r="L122" s="1">
        <f t="shared" si="8"/>
        <v>0</v>
      </c>
      <c r="M122" s="1">
        <f t="shared" si="9"/>
        <v>0</v>
      </c>
      <c r="N122" s="1">
        <f t="shared" si="10"/>
        <v>0</v>
      </c>
      <c r="O122" s="1">
        <f t="shared" si="11"/>
        <v>0</v>
      </c>
    </row>
    <row r="123" spans="1:15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VLOOKUP(A123,'Data Cal FY17'!$AF$4:$AS$383,14,FALSE)</f>
        <v>0</v>
      </c>
      <c r="F123" s="1">
        <f>VLOOKUP(A123,'Data Cal FY17'!$AF$4:$AT$383,15,FALSE)</f>
        <v>0</v>
      </c>
      <c r="G123" s="1">
        <f>VLOOKUP(A123,'Data Cal FY17'!$AF$4:$AU$383,16,FALSE)</f>
        <v>0</v>
      </c>
      <c r="H123" s="1">
        <f>VLOOKUP(A123,'Data Cal FY17'!$AF123:$AV$383,17,FALSE)</f>
        <v>0</v>
      </c>
      <c r="I123" s="1">
        <f>VLOOKUP(A123,'Data Cal FY17'!$AF$4:$AW$383,18,FALSE)</f>
        <v>0</v>
      </c>
      <c r="J123" s="1">
        <f t="shared" si="6"/>
        <v>0</v>
      </c>
      <c r="K123" s="1">
        <f t="shared" si="7"/>
        <v>0</v>
      </c>
      <c r="L123" s="1">
        <f t="shared" si="8"/>
        <v>0</v>
      </c>
      <c r="M123" s="1">
        <f t="shared" si="9"/>
        <v>0</v>
      </c>
      <c r="N123" s="1">
        <f t="shared" si="10"/>
        <v>0</v>
      </c>
      <c r="O123" s="1">
        <f t="shared" si="11"/>
        <v>0</v>
      </c>
    </row>
    <row r="124" spans="1:15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VLOOKUP(A124,'Data Cal FY17'!$AF$4:$AS$383,14,FALSE)</f>
        <v>0</v>
      </c>
      <c r="F124" s="1">
        <f>VLOOKUP(A124,'Data Cal FY17'!$AF$4:$AT$383,15,FALSE)</f>
        <v>0</v>
      </c>
      <c r="G124" s="1">
        <f>VLOOKUP(A124,'Data Cal FY17'!$AF$4:$AU$383,16,FALSE)</f>
        <v>0</v>
      </c>
      <c r="H124" s="1">
        <f>VLOOKUP(A124,'Data Cal FY17'!$AF124:$AV$383,17,FALSE)</f>
        <v>0</v>
      </c>
      <c r="I124" s="1">
        <f>VLOOKUP(A124,'Data Cal FY17'!$AF$4:$AW$383,18,FALSE)</f>
        <v>0</v>
      </c>
      <c r="J124" s="1">
        <f t="shared" si="6"/>
        <v>0</v>
      </c>
      <c r="K124" s="1">
        <f t="shared" si="7"/>
        <v>0</v>
      </c>
      <c r="L124" s="1">
        <f t="shared" si="8"/>
        <v>0</v>
      </c>
      <c r="M124" s="1">
        <f t="shared" si="9"/>
        <v>0</v>
      </c>
      <c r="N124" s="1">
        <f t="shared" si="10"/>
        <v>0</v>
      </c>
      <c r="O124" s="1">
        <f t="shared" si="11"/>
        <v>0</v>
      </c>
    </row>
    <row r="125" spans="1:15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VLOOKUP(A125,'Data Cal FY17'!$AF$4:$AS$383,14,FALSE)</f>
        <v>0</v>
      </c>
      <c r="F125" s="1">
        <f>VLOOKUP(A125,'Data Cal FY17'!$AF$4:$AT$383,15,FALSE)</f>
        <v>0</v>
      </c>
      <c r="G125" s="1">
        <f>VLOOKUP(A125,'Data Cal FY17'!$AF$4:$AU$383,16,FALSE)</f>
        <v>0</v>
      </c>
      <c r="H125" s="1">
        <f>VLOOKUP(A125,'Data Cal FY17'!$AF125:$AV$383,17,FALSE)</f>
        <v>0</v>
      </c>
      <c r="I125" s="1">
        <f>VLOOKUP(A125,'Data Cal FY17'!$AF$4:$AW$383,18,FALSE)</f>
        <v>0</v>
      </c>
      <c r="J125" s="1">
        <f t="shared" si="6"/>
        <v>0</v>
      </c>
      <c r="K125" s="1">
        <f t="shared" si="7"/>
        <v>0</v>
      </c>
      <c r="L125" s="1">
        <f t="shared" si="8"/>
        <v>0</v>
      </c>
      <c r="M125" s="1">
        <f t="shared" si="9"/>
        <v>0</v>
      </c>
      <c r="N125" s="1">
        <f t="shared" si="10"/>
        <v>0</v>
      </c>
      <c r="O125" s="1">
        <f t="shared" si="11"/>
        <v>0</v>
      </c>
    </row>
    <row r="126" spans="1:15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VLOOKUP(A126,'Data Cal FY17'!$AF$4:$AS$383,14,FALSE)</f>
        <v>0</v>
      </c>
      <c r="F126" s="1">
        <f>VLOOKUP(A126,'Data Cal FY17'!$AF$4:$AT$383,15,FALSE)</f>
        <v>0</v>
      </c>
      <c r="G126" s="1">
        <f>VLOOKUP(A126,'Data Cal FY17'!$AF$4:$AU$383,16,FALSE)</f>
        <v>0</v>
      </c>
      <c r="H126" s="1">
        <f>VLOOKUP(A126,'Data Cal FY17'!$AF126:$AV$383,17,FALSE)</f>
        <v>0</v>
      </c>
      <c r="I126" s="1">
        <f>VLOOKUP(A126,'Data Cal FY17'!$AF$4:$AW$383,18,FALSE)</f>
        <v>0</v>
      </c>
      <c r="J126" s="1">
        <f t="shared" si="6"/>
        <v>0</v>
      </c>
      <c r="K126" s="1">
        <f t="shared" si="7"/>
        <v>0</v>
      </c>
      <c r="L126" s="1">
        <f t="shared" si="8"/>
        <v>0</v>
      </c>
      <c r="M126" s="1">
        <f t="shared" si="9"/>
        <v>0</v>
      </c>
      <c r="N126" s="1">
        <f t="shared" si="10"/>
        <v>0</v>
      </c>
      <c r="O126" s="1">
        <f t="shared" si="11"/>
        <v>0</v>
      </c>
    </row>
    <row r="127" spans="1:15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VLOOKUP(A127,'Data Cal FY17'!$AF$4:$AS$383,14,FALSE)</f>
        <v>0</v>
      </c>
      <c r="F127" s="1">
        <f>VLOOKUP(A127,'Data Cal FY17'!$AF$4:$AT$383,15,FALSE)</f>
        <v>0</v>
      </c>
      <c r="G127" s="1">
        <f>VLOOKUP(A127,'Data Cal FY17'!$AF$4:$AU$383,16,FALSE)</f>
        <v>0</v>
      </c>
      <c r="H127" s="1">
        <f>VLOOKUP(A127,'Data Cal FY17'!$AF127:$AV$383,17,FALSE)</f>
        <v>0</v>
      </c>
      <c r="I127" s="1">
        <f>VLOOKUP(A127,'Data Cal FY17'!$AF$4:$AW$383,18,FALSE)</f>
        <v>0</v>
      </c>
      <c r="J127" s="1">
        <f t="shared" si="6"/>
        <v>0</v>
      </c>
      <c r="K127" s="1">
        <f t="shared" si="7"/>
        <v>0</v>
      </c>
      <c r="L127" s="1">
        <f t="shared" si="8"/>
        <v>0</v>
      </c>
      <c r="M127" s="1">
        <f t="shared" si="9"/>
        <v>0</v>
      </c>
      <c r="N127" s="1">
        <f t="shared" si="10"/>
        <v>0</v>
      </c>
      <c r="O127" s="1">
        <f t="shared" si="11"/>
        <v>0</v>
      </c>
    </row>
    <row r="128" spans="1:15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VLOOKUP(A128,'Data Cal FY17'!$AF$4:$AS$383,14,FALSE)</f>
        <v>0</v>
      </c>
      <c r="F128" s="1">
        <f>VLOOKUP(A128,'Data Cal FY17'!$AF$4:$AT$383,15,FALSE)</f>
        <v>0</v>
      </c>
      <c r="G128" s="1">
        <f>VLOOKUP(A128,'Data Cal FY17'!$AF$4:$AU$383,16,FALSE)</f>
        <v>0</v>
      </c>
      <c r="H128" s="1">
        <f>VLOOKUP(A128,'Data Cal FY17'!$AF128:$AV$383,17,FALSE)</f>
        <v>0</v>
      </c>
      <c r="I128" s="1">
        <f>VLOOKUP(A128,'Data Cal FY17'!$AF$4:$AW$383,18,FALSE)</f>
        <v>0</v>
      </c>
      <c r="J128" s="1">
        <f t="shared" si="6"/>
        <v>0</v>
      </c>
      <c r="K128" s="1">
        <f t="shared" si="7"/>
        <v>0</v>
      </c>
      <c r="L128" s="1">
        <f t="shared" si="8"/>
        <v>0</v>
      </c>
      <c r="M128" s="1">
        <f t="shared" si="9"/>
        <v>0</v>
      </c>
      <c r="N128" s="1">
        <f t="shared" si="10"/>
        <v>0</v>
      </c>
      <c r="O128" s="1">
        <f t="shared" si="11"/>
        <v>0</v>
      </c>
    </row>
    <row r="129" spans="1:15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VLOOKUP(A129,'Data Cal FY17'!$AF$4:$AS$383,14,FALSE)</f>
        <v>0</v>
      </c>
      <c r="F129" s="1">
        <f>VLOOKUP(A129,'Data Cal FY17'!$AF$4:$AT$383,15,FALSE)</f>
        <v>0</v>
      </c>
      <c r="G129" s="1">
        <f>VLOOKUP(A129,'Data Cal FY17'!$AF$4:$AU$383,16,FALSE)</f>
        <v>0</v>
      </c>
      <c r="H129" s="1">
        <f>VLOOKUP(A129,'Data Cal FY17'!$AF129:$AV$383,17,FALSE)</f>
        <v>0</v>
      </c>
      <c r="I129" s="1">
        <f>VLOOKUP(A129,'Data Cal FY17'!$AF$4:$AW$383,18,FALSE)</f>
        <v>0</v>
      </c>
      <c r="J129" s="1">
        <f t="shared" si="6"/>
        <v>0</v>
      </c>
      <c r="K129" s="1">
        <f t="shared" si="7"/>
        <v>0</v>
      </c>
      <c r="L129" s="1">
        <f t="shared" si="8"/>
        <v>0</v>
      </c>
      <c r="M129" s="1">
        <f t="shared" si="9"/>
        <v>0</v>
      </c>
      <c r="N129" s="1">
        <f t="shared" si="10"/>
        <v>0</v>
      </c>
      <c r="O129" s="1">
        <f t="shared" si="11"/>
        <v>0</v>
      </c>
    </row>
    <row r="130" spans="1:15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VLOOKUP(A130,'Data Cal FY17'!$AF$4:$AS$383,14,FALSE)</f>
        <v>0</v>
      </c>
      <c r="F130" s="1">
        <f>VLOOKUP(A130,'Data Cal FY17'!$AF$4:$AT$383,15,FALSE)</f>
        <v>0</v>
      </c>
      <c r="G130" s="1">
        <f>VLOOKUP(A130,'Data Cal FY17'!$AF$4:$AU$383,16,FALSE)</f>
        <v>0</v>
      </c>
      <c r="H130" s="1">
        <f>VLOOKUP(A130,'Data Cal FY17'!$AF130:$AV$383,17,FALSE)</f>
        <v>0</v>
      </c>
      <c r="I130" s="1">
        <f>VLOOKUP(A130,'Data Cal FY17'!$AF$4:$AW$383,18,FALSE)</f>
        <v>0</v>
      </c>
      <c r="J130" s="1">
        <f t="shared" si="6"/>
        <v>0</v>
      </c>
      <c r="K130" s="1">
        <f t="shared" si="7"/>
        <v>0</v>
      </c>
      <c r="L130" s="1">
        <f t="shared" si="8"/>
        <v>0</v>
      </c>
      <c r="M130" s="1">
        <f t="shared" si="9"/>
        <v>0</v>
      </c>
      <c r="N130" s="1">
        <f t="shared" si="10"/>
        <v>0</v>
      </c>
      <c r="O130" s="1">
        <f t="shared" si="11"/>
        <v>0</v>
      </c>
    </row>
    <row r="131" spans="1:15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VLOOKUP(A131,'Data Cal FY17'!$AF$4:$AS$383,14,FALSE)</f>
        <v>0</v>
      </c>
      <c r="F131" s="1">
        <f>VLOOKUP(A131,'Data Cal FY17'!$AF$4:$AT$383,15,FALSE)</f>
        <v>0</v>
      </c>
      <c r="G131" s="1">
        <f>VLOOKUP(A131,'Data Cal FY17'!$AF$4:$AU$383,16,FALSE)</f>
        <v>0</v>
      </c>
      <c r="H131" s="1">
        <f>VLOOKUP(A131,'Data Cal FY17'!$AF131:$AV$383,17,FALSE)</f>
        <v>0</v>
      </c>
      <c r="I131" s="1">
        <f>VLOOKUP(A131,'Data Cal FY17'!$AF$4:$AW$383,18,FALSE)</f>
        <v>0</v>
      </c>
      <c r="J131" s="1">
        <f t="shared" si="6"/>
        <v>0</v>
      </c>
      <c r="K131" s="1">
        <f t="shared" si="7"/>
        <v>0</v>
      </c>
      <c r="L131" s="1">
        <f t="shared" si="8"/>
        <v>0</v>
      </c>
      <c r="M131" s="1">
        <f t="shared" si="9"/>
        <v>0</v>
      </c>
      <c r="N131" s="1">
        <f t="shared" si="10"/>
        <v>0</v>
      </c>
      <c r="O131" s="1">
        <f t="shared" si="11"/>
        <v>0</v>
      </c>
    </row>
    <row r="132" spans="1:15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VLOOKUP(A132,'Data Cal FY17'!$AF$4:$AS$383,14,FALSE)</f>
        <v>0</v>
      </c>
      <c r="F132" s="1">
        <f>VLOOKUP(A132,'Data Cal FY17'!$AF$4:$AT$383,15,FALSE)</f>
        <v>0</v>
      </c>
      <c r="G132" s="1">
        <f>VLOOKUP(A132,'Data Cal FY17'!$AF$4:$AU$383,16,FALSE)</f>
        <v>0</v>
      </c>
      <c r="H132" s="1">
        <f>VLOOKUP(A132,'Data Cal FY17'!$AF132:$AV$383,17,FALSE)</f>
        <v>0</v>
      </c>
      <c r="I132" s="1">
        <f>VLOOKUP(A132,'Data Cal FY17'!$AF$4:$AW$383,18,FALSE)</f>
        <v>0</v>
      </c>
      <c r="J132" s="1">
        <f t="shared" si="6"/>
        <v>0</v>
      </c>
      <c r="K132" s="1">
        <f t="shared" si="7"/>
        <v>0</v>
      </c>
      <c r="L132" s="1">
        <f t="shared" si="8"/>
        <v>0</v>
      </c>
      <c r="M132" s="1">
        <f t="shared" si="9"/>
        <v>0</v>
      </c>
      <c r="N132" s="1">
        <f t="shared" si="10"/>
        <v>0</v>
      </c>
      <c r="O132" s="1">
        <f t="shared" si="11"/>
        <v>0</v>
      </c>
    </row>
    <row r="133" spans="1:15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VLOOKUP(A133,'Data Cal FY17'!$AF$4:$AS$383,14,FALSE)</f>
        <v>0</v>
      </c>
      <c r="F133" s="1">
        <f>VLOOKUP(A133,'Data Cal FY17'!$AF$4:$AT$383,15,FALSE)</f>
        <v>0</v>
      </c>
      <c r="G133" s="1">
        <f>VLOOKUP(A133,'Data Cal FY17'!$AF$4:$AU$383,16,FALSE)</f>
        <v>0</v>
      </c>
      <c r="H133" s="1">
        <f>VLOOKUP(A133,'Data Cal FY17'!$AF133:$AV$383,17,FALSE)</f>
        <v>0</v>
      </c>
      <c r="I133" s="1">
        <f>VLOOKUP(A133,'Data Cal FY17'!$AF$4:$AW$383,18,FALSE)</f>
        <v>0</v>
      </c>
      <c r="J133" s="1">
        <f t="shared" ref="J133:J134" si="12">E133*$J$2</f>
        <v>0</v>
      </c>
      <c r="K133" s="1">
        <f t="shared" ref="K133:K134" si="13">F133*$K$2</f>
        <v>0</v>
      </c>
      <c r="L133" s="1">
        <f t="shared" ref="L133:L134" si="14">G133*$L$2</f>
        <v>0</v>
      </c>
      <c r="M133" s="1">
        <f t="shared" ref="M133:M134" si="15">H133*$M$2</f>
        <v>0</v>
      </c>
      <c r="N133" s="1">
        <f t="shared" ref="N133:N134" si="16">I133*$N$2</f>
        <v>0</v>
      </c>
      <c r="O133" s="1">
        <f t="shared" ref="O133:O134" si="17">SUM(J133:N133)</f>
        <v>0</v>
      </c>
    </row>
    <row r="134" spans="1:15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VLOOKUP(A134,'Data Cal FY17'!$AF$4:$AS$383,14,FALSE)</f>
        <v>0</v>
      </c>
      <c r="F134" s="1">
        <f>VLOOKUP(A134,'Data Cal FY17'!$AF$4:$AT$383,15,FALSE)</f>
        <v>0</v>
      </c>
      <c r="G134" s="1">
        <f>VLOOKUP(A134,'Data Cal FY17'!$AF$4:$AU$383,16,FALSE)</f>
        <v>0</v>
      </c>
      <c r="H134" s="1">
        <f>VLOOKUP(A134,'Data Cal FY17'!$AF134:$AV$383,17,FALSE)</f>
        <v>0</v>
      </c>
      <c r="I134" s="1">
        <f>VLOOKUP(A134,'Data Cal FY17'!$AF$4:$AW$383,18,FALSE)</f>
        <v>0</v>
      </c>
      <c r="J134" s="1">
        <f t="shared" si="12"/>
        <v>0</v>
      </c>
      <c r="K134" s="1">
        <f t="shared" si="13"/>
        <v>0</v>
      </c>
      <c r="L134" s="1">
        <f t="shared" si="14"/>
        <v>0</v>
      </c>
      <c r="M134" s="1">
        <f t="shared" si="15"/>
        <v>0</v>
      </c>
      <c r="N134" s="1">
        <f t="shared" si="16"/>
        <v>0</v>
      </c>
      <c r="O134" s="1">
        <f t="shared" si="17"/>
        <v>0</v>
      </c>
    </row>
    <row r="135" spans="1:15" x14ac:dyDescent="0.25">
      <c r="A135" s="44">
        <v>50765</v>
      </c>
      <c r="B135" s="44" t="s">
        <v>528</v>
      </c>
      <c r="C135" s="44" t="s">
        <v>529</v>
      </c>
      <c r="D135" s="4" t="str">
        <f>IFERROR(VLOOKUP(A135,'eschools 16'!$A$2:$G$25,7,FALSE),"NO")</f>
        <v>NO</v>
      </c>
      <c r="E135" s="1">
        <f t="shared" ref="E135:O135" si="18">SUM(E4:E134)</f>
        <v>39.860000000000007</v>
      </c>
      <c r="F135" s="1">
        <f t="shared" si="18"/>
        <v>26.140000000000004</v>
      </c>
      <c r="G135" s="1">
        <f t="shared" si="18"/>
        <v>717.16000000000008</v>
      </c>
      <c r="H135" s="1">
        <f t="shared" si="18"/>
        <v>6.6800000000000006</v>
      </c>
      <c r="I135" s="1">
        <f t="shared" si="18"/>
        <v>83.680000000000135</v>
      </c>
      <c r="J135" s="1">
        <f t="shared" si="18"/>
        <v>206953.12000000002</v>
      </c>
      <c r="K135" s="1">
        <f t="shared" si="18"/>
        <v>128634.94000000002</v>
      </c>
      <c r="L135" s="1">
        <f t="shared" si="18"/>
        <v>1287302.2</v>
      </c>
      <c r="M135" s="1">
        <f t="shared" si="18"/>
        <v>10187</v>
      </c>
      <c r="N135" s="1">
        <f t="shared" si="18"/>
        <v>109453.44000000019</v>
      </c>
      <c r="O135" s="1">
        <f t="shared" si="18"/>
        <v>1742530.7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K144" sqref="K144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4" width="9.140625" style="18"/>
    <col min="5" max="5" width="18" style="18" bestFit="1" customWidth="1"/>
    <col min="6" max="6" width="9.140625" style="18"/>
    <col min="7" max="7" width="11.5703125" style="18" bestFit="1" customWidth="1"/>
    <col min="8" max="8" width="15.28515625" style="18" bestFit="1" customWidth="1"/>
    <col min="9" max="16384" width="9.140625" style="18"/>
  </cols>
  <sheetData>
    <row r="1" spans="1:8" x14ac:dyDescent="0.25">
      <c r="E1" s="18" t="s">
        <v>760</v>
      </c>
      <c r="G1" s="45">
        <v>6000</v>
      </c>
    </row>
    <row r="3" spans="1:8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  <c r="E3" s="6" t="s">
        <v>527</v>
      </c>
      <c r="F3" s="5" t="s">
        <v>20</v>
      </c>
      <c r="G3" s="6" t="s">
        <v>530</v>
      </c>
      <c r="H3" s="46" t="s">
        <v>531</v>
      </c>
    </row>
    <row r="4" spans="1:8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VLOOKUP(A4,'Data Cal FY17'!$AF$4:$AG$383,2,FALSE)</f>
        <v>79.09</v>
      </c>
      <c r="F4" s="1">
        <f>VLOOKUP(A4,'Data Cal FY17'!$AF$4:$AX$383,19,FALSE)</f>
        <v>0</v>
      </c>
      <c r="G4" s="1">
        <f>ROUND(E4+(F4*0.2),2)</f>
        <v>79.09</v>
      </c>
      <c r="H4" s="1">
        <f>ROUND($G$1*G4,2)</f>
        <v>474540</v>
      </c>
    </row>
    <row r="5" spans="1:8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VLOOKUP(A5,'Data Cal FY17'!$AF$4:$AG$383,2,FALSE)</f>
        <v>417.86</v>
      </c>
      <c r="F5" s="1">
        <f>VLOOKUP(A5,'Data Cal FY17'!$AF$4:$AX$383,19,FALSE)</f>
        <v>0</v>
      </c>
      <c r="G5" s="1">
        <f t="shared" ref="G5:G68" si="0">ROUND(E5+(F5*0.2),2)</f>
        <v>417.86</v>
      </c>
      <c r="H5" s="1">
        <f t="shared" ref="H5:H68" si="1">ROUND($G$1*G5,2)</f>
        <v>2507160</v>
      </c>
    </row>
    <row r="6" spans="1:8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VLOOKUP(A6,'Data Cal FY17'!$AF$4:$AG$383,2,FALSE)</f>
        <v>215.28</v>
      </c>
      <c r="F6" s="1">
        <f>VLOOKUP(A6,'Data Cal FY17'!$AF$4:$AX$383,19,FALSE)</f>
        <v>0</v>
      </c>
      <c r="G6" s="1">
        <f t="shared" si="0"/>
        <v>215.28</v>
      </c>
      <c r="H6" s="1">
        <f t="shared" si="1"/>
        <v>1291680</v>
      </c>
    </row>
    <row r="7" spans="1:8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VLOOKUP(A7,'Data Cal FY17'!$AF$4:$AG$383,2,FALSE)</f>
        <v>730.54000000000008</v>
      </c>
      <c r="F7" s="1">
        <f>VLOOKUP(A7,'Data Cal FY17'!$AF$4:$AX$383,19,FALSE)</f>
        <v>0</v>
      </c>
      <c r="G7" s="1">
        <f t="shared" si="0"/>
        <v>730.54</v>
      </c>
      <c r="H7" s="1">
        <f t="shared" si="1"/>
        <v>4383240</v>
      </c>
    </row>
    <row r="8" spans="1:8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VLOOKUP(A8,'Data Cal FY17'!$AF$4:$AG$383,2,FALSE)</f>
        <v>417.69</v>
      </c>
      <c r="F8" s="1">
        <f>VLOOKUP(A8,'Data Cal FY17'!$AF$4:$AX$383,19,FALSE)</f>
        <v>0</v>
      </c>
      <c r="G8" s="1">
        <f t="shared" si="0"/>
        <v>417.69</v>
      </c>
      <c r="H8" s="1">
        <f t="shared" si="1"/>
        <v>2506140</v>
      </c>
    </row>
    <row r="9" spans="1:8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VLOOKUP(A9,'Data Cal FY17'!$AF$4:$AG$383,2,FALSE)</f>
        <v>419.85</v>
      </c>
      <c r="F9" s="1">
        <f>VLOOKUP(A9,'Data Cal FY17'!$AF$4:$AX$383,19,FALSE)</f>
        <v>0</v>
      </c>
      <c r="G9" s="1">
        <f t="shared" si="0"/>
        <v>419.85</v>
      </c>
      <c r="H9" s="1">
        <f t="shared" si="1"/>
        <v>2519100</v>
      </c>
    </row>
    <row r="10" spans="1:8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VLOOKUP(A10,'Data Cal FY17'!$AF$4:$AG$383,2,FALSE)</f>
        <v>29.740000000000002</v>
      </c>
      <c r="F10" s="1">
        <f>VLOOKUP(A10,'Data Cal FY17'!$AF$4:$AX$383,19,FALSE)</f>
        <v>0</v>
      </c>
      <c r="G10" s="1">
        <f t="shared" si="0"/>
        <v>29.74</v>
      </c>
      <c r="H10" s="1">
        <f t="shared" si="1"/>
        <v>178440</v>
      </c>
    </row>
    <row r="11" spans="1:8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VLOOKUP(A11,'Data Cal FY17'!$AF$4:$AG$383,2,FALSE)</f>
        <v>319.59000000000003</v>
      </c>
      <c r="F11" s="1">
        <f>VLOOKUP(A11,'Data Cal FY17'!$AF$4:$AX$383,19,FALSE)</f>
        <v>0</v>
      </c>
      <c r="G11" s="1">
        <f t="shared" si="0"/>
        <v>319.58999999999997</v>
      </c>
      <c r="H11" s="1">
        <f t="shared" si="1"/>
        <v>1917540</v>
      </c>
    </row>
    <row r="12" spans="1:8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VLOOKUP(A12,'Data Cal FY17'!$AF$4:$AG$383,2,FALSE)</f>
        <v>3276.8499999999985</v>
      </c>
      <c r="F12" s="1">
        <f>VLOOKUP(A12,'Data Cal FY17'!$AF$4:$AX$383,19,FALSE)</f>
        <v>6.54</v>
      </c>
      <c r="G12" s="1">
        <f t="shared" si="0"/>
        <v>3278.16</v>
      </c>
      <c r="H12" s="1">
        <f t="shared" si="1"/>
        <v>19668960</v>
      </c>
    </row>
    <row r="13" spans="1:8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VLOOKUP(A13,'Data Cal FY17'!$AF$4:$AG$383,2,FALSE)</f>
        <v>649.05999999999983</v>
      </c>
      <c r="F13" s="1">
        <f>VLOOKUP(A13,'Data Cal FY17'!$AF$4:$AX$383,19,FALSE)</f>
        <v>2.36</v>
      </c>
      <c r="G13" s="1">
        <f t="shared" si="0"/>
        <v>649.53</v>
      </c>
      <c r="H13" s="1">
        <f t="shared" si="1"/>
        <v>3897180</v>
      </c>
    </row>
    <row r="14" spans="1:8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VLOOKUP(A14,'Data Cal FY17'!$AF$4:$AG$383,2,FALSE)</f>
        <v>447.75</v>
      </c>
      <c r="F14" s="1">
        <f>VLOOKUP(A14,'Data Cal FY17'!$AF$4:$AX$383,19,FALSE)</f>
        <v>1.79</v>
      </c>
      <c r="G14" s="1">
        <f t="shared" si="0"/>
        <v>448.11</v>
      </c>
      <c r="H14" s="1">
        <f t="shared" si="1"/>
        <v>2688660</v>
      </c>
    </row>
    <row r="15" spans="1:8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VLOOKUP(A15,'Data Cal FY17'!$AF$4:$AG$383,2,FALSE)</f>
        <v>46.11</v>
      </c>
      <c r="F15" s="1">
        <f>VLOOKUP(A15,'Data Cal FY17'!$AF$4:$AX$383,19,FALSE)</f>
        <v>1.56</v>
      </c>
      <c r="G15" s="1">
        <f t="shared" si="0"/>
        <v>46.42</v>
      </c>
      <c r="H15" s="1">
        <f t="shared" si="1"/>
        <v>278520</v>
      </c>
    </row>
    <row r="16" spans="1:8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VLOOKUP(A16,'Data Cal FY17'!$AF$4:$AG$383,2,FALSE)</f>
        <v>46.080000000000005</v>
      </c>
      <c r="F16" s="1">
        <f>VLOOKUP(A16,'Data Cal FY17'!$AF$4:$AX$383,19,FALSE)</f>
        <v>0</v>
      </c>
      <c r="G16" s="1">
        <f t="shared" si="0"/>
        <v>46.08</v>
      </c>
      <c r="H16" s="1">
        <f t="shared" si="1"/>
        <v>276480</v>
      </c>
    </row>
    <row r="17" spans="1:8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VLOOKUP(A17,'Data Cal FY17'!$AF$4:$AG$383,2,FALSE)</f>
        <v>134.62</v>
      </c>
      <c r="F17" s="1">
        <f>VLOOKUP(A17,'Data Cal FY17'!$AF$4:$AX$383,19,FALSE)</f>
        <v>0</v>
      </c>
      <c r="G17" s="1">
        <f t="shared" si="0"/>
        <v>134.62</v>
      </c>
      <c r="H17" s="1">
        <f t="shared" si="1"/>
        <v>807720</v>
      </c>
    </row>
    <row r="18" spans="1:8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VLOOKUP(A18,'Data Cal FY17'!$AF$4:$AG$383,2,FALSE)</f>
        <v>62.32</v>
      </c>
      <c r="F18" s="1">
        <f>VLOOKUP(A18,'Data Cal FY17'!$AF$4:$AX$383,19,FALSE)</f>
        <v>0</v>
      </c>
      <c r="G18" s="1">
        <f t="shared" si="0"/>
        <v>62.32</v>
      </c>
      <c r="H18" s="1">
        <f t="shared" si="1"/>
        <v>373920</v>
      </c>
    </row>
    <row r="19" spans="1:8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VLOOKUP(A19,'Data Cal FY17'!$AF$4:$AG$383,2,FALSE)</f>
        <v>104.15999999999998</v>
      </c>
      <c r="F19" s="1">
        <f>VLOOKUP(A19,'Data Cal FY17'!$AF$4:$AX$383,19,FALSE)</f>
        <v>0</v>
      </c>
      <c r="G19" s="1">
        <f t="shared" si="0"/>
        <v>104.16</v>
      </c>
      <c r="H19" s="1">
        <f t="shared" si="1"/>
        <v>624960</v>
      </c>
    </row>
    <row r="20" spans="1:8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VLOOKUP(A20,'Data Cal FY17'!$AF$4:$AG$383,2,FALSE)</f>
        <v>80.02</v>
      </c>
      <c r="F20" s="1">
        <f>VLOOKUP(A20,'Data Cal FY17'!$AF$4:$AX$383,19,FALSE)</f>
        <v>0</v>
      </c>
      <c r="G20" s="1">
        <f t="shared" si="0"/>
        <v>80.02</v>
      </c>
      <c r="H20" s="1">
        <f t="shared" si="1"/>
        <v>480120</v>
      </c>
    </row>
    <row r="21" spans="1:8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VLOOKUP(A21,'Data Cal FY17'!$AF$4:$AG$383,2,FALSE)</f>
        <v>192.88</v>
      </c>
      <c r="F21" s="1">
        <f>VLOOKUP(A21,'Data Cal FY17'!$AF$4:$AX$383,19,FALSE)</f>
        <v>0</v>
      </c>
      <c r="G21" s="1">
        <f t="shared" si="0"/>
        <v>192.88</v>
      </c>
      <c r="H21" s="1">
        <f t="shared" si="1"/>
        <v>1157280</v>
      </c>
    </row>
    <row r="22" spans="1:8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VLOOKUP(A22,'Data Cal FY17'!$AF$4:$AG$383,2,FALSE)</f>
        <v>234.57</v>
      </c>
      <c r="F22" s="1">
        <f>VLOOKUP(A22,'Data Cal FY17'!$AF$4:$AX$383,19,FALSE)</f>
        <v>0</v>
      </c>
      <c r="G22" s="1">
        <f t="shared" si="0"/>
        <v>234.57</v>
      </c>
      <c r="H22" s="1">
        <f t="shared" si="1"/>
        <v>1407420</v>
      </c>
    </row>
    <row r="23" spans="1:8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VLOOKUP(A23,'Data Cal FY17'!$AF$4:$AG$383,2,FALSE)</f>
        <v>105.22</v>
      </c>
      <c r="F23" s="1">
        <f>VLOOKUP(A23,'Data Cal FY17'!$AF$4:$AX$383,19,FALSE)</f>
        <v>0</v>
      </c>
      <c r="G23" s="1">
        <f t="shared" si="0"/>
        <v>105.22</v>
      </c>
      <c r="H23" s="1">
        <f t="shared" si="1"/>
        <v>631320</v>
      </c>
    </row>
    <row r="24" spans="1:8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VLOOKUP(A24,'Data Cal FY17'!$AF$4:$AG$383,2,FALSE)</f>
        <v>103.61</v>
      </c>
      <c r="F24" s="1">
        <f>VLOOKUP(A24,'Data Cal FY17'!$AF$4:$AX$383,19,FALSE)</f>
        <v>0</v>
      </c>
      <c r="G24" s="1">
        <f t="shared" si="0"/>
        <v>103.61</v>
      </c>
      <c r="H24" s="1">
        <f t="shared" si="1"/>
        <v>621660</v>
      </c>
    </row>
    <row r="25" spans="1:8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VLOOKUP(A25,'Data Cal FY17'!$AF$4:$AG$383,2,FALSE)</f>
        <v>122.47000000000001</v>
      </c>
      <c r="F25" s="1">
        <f>VLOOKUP(A25,'Data Cal FY17'!$AF$4:$AX$383,19,FALSE)</f>
        <v>0</v>
      </c>
      <c r="G25" s="1">
        <f t="shared" si="0"/>
        <v>122.47</v>
      </c>
      <c r="H25" s="1">
        <f t="shared" si="1"/>
        <v>734820</v>
      </c>
    </row>
    <row r="26" spans="1:8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VLOOKUP(A26,'Data Cal FY17'!$AF$4:$AG$383,2,FALSE)</f>
        <v>127.06</v>
      </c>
      <c r="F26" s="1">
        <f>VLOOKUP(A26,'Data Cal FY17'!$AF$4:$AX$383,19,FALSE)</f>
        <v>3.76</v>
      </c>
      <c r="G26" s="1">
        <f t="shared" si="0"/>
        <v>127.81</v>
      </c>
      <c r="H26" s="1">
        <f t="shared" si="1"/>
        <v>766860</v>
      </c>
    </row>
    <row r="27" spans="1:8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VLOOKUP(A27,'Data Cal FY17'!$AF$4:$AG$383,2,FALSE)</f>
        <v>203.1</v>
      </c>
      <c r="F27" s="1">
        <f>VLOOKUP(A27,'Data Cal FY17'!$AF$4:$AX$383,19,FALSE)</f>
        <v>0</v>
      </c>
      <c r="G27" s="1">
        <f t="shared" si="0"/>
        <v>203.1</v>
      </c>
      <c r="H27" s="1">
        <f t="shared" si="1"/>
        <v>1218600</v>
      </c>
    </row>
    <row r="28" spans="1:8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VLOOKUP(A28,'Data Cal FY17'!$AF$4:$AG$383,2,FALSE)</f>
        <v>368.2600000000001</v>
      </c>
      <c r="F28" s="1">
        <f>VLOOKUP(A28,'Data Cal FY17'!$AF$4:$AX$383,19,FALSE)</f>
        <v>0</v>
      </c>
      <c r="G28" s="1">
        <f t="shared" si="0"/>
        <v>368.26</v>
      </c>
      <c r="H28" s="1">
        <f t="shared" si="1"/>
        <v>2209560</v>
      </c>
    </row>
    <row r="29" spans="1:8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VLOOKUP(A29,'Data Cal FY17'!$AF$4:$AG$383,2,FALSE)</f>
        <v>316.3</v>
      </c>
      <c r="F29" s="1">
        <f>VLOOKUP(A29,'Data Cal FY17'!$AF$4:$AX$383,19,FALSE)</f>
        <v>0</v>
      </c>
      <c r="G29" s="1">
        <f t="shared" si="0"/>
        <v>316.3</v>
      </c>
      <c r="H29" s="1">
        <f t="shared" si="1"/>
        <v>1897800</v>
      </c>
    </row>
    <row r="30" spans="1:8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VLOOKUP(A30,'Data Cal FY17'!$AF$4:$AG$383,2,FALSE)</f>
        <v>129.37</v>
      </c>
      <c r="F30" s="1">
        <f>VLOOKUP(A30,'Data Cal FY17'!$AF$4:$AX$383,19,FALSE)</f>
        <v>0</v>
      </c>
      <c r="G30" s="1">
        <f t="shared" si="0"/>
        <v>129.37</v>
      </c>
      <c r="H30" s="1">
        <f t="shared" si="1"/>
        <v>776220</v>
      </c>
    </row>
    <row r="31" spans="1:8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VLOOKUP(A31,'Data Cal FY17'!$AF$4:$AG$383,2,FALSE)</f>
        <v>243.32</v>
      </c>
      <c r="F31" s="1">
        <f>VLOOKUP(A31,'Data Cal FY17'!$AF$4:$AX$383,19,FALSE)</f>
        <v>0</v>
      </c>
      <c r="G31" s="1">
        <f t="shared" si="0"/>
        <v>243.32</v>
      </c>
      <c r="H31" s="1">
        <f t="shared" si="1"/>
        <v>1459920</v>
      </c>
    </row>
    <row r="32" spans="1:8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VLOOKUP(A32,'Data Cal FY17'!$AF$4:$AG$383,2,FALSE)</f>
        <v>542.21</v>
      </c>
      <c r="F32" s="1">
        <f>VLOOKUP(A32,'Data Cal FY17'!$AF$4:$AX$383,19,FALSE)</f>
        <v>0</v>
      </c>
      <c r="G32" s="1">
        <f t="shared" si="0"/>
        <v>542.21</v>
      </c>
      <c r="H32" s="1">
        <f t="shared" si="1"/>
        <v>3253260</v>
      </c>
    </row>
    <row r="33" spans="1:8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VLOOKUP(A33,'Data Cal FY17'!$AF$4:$AG$383,2,FALSE)</f>
        <v>72.61</v>
      </c>
      <c r="F33" s="1">
        <f>VLOOKUP(A33,'Data Cal FY17'!$AF$4:$AX$383,19,FALSE)</f>
        <v>0</v>
      </c>
      <c r="G33" s="1">
        <f t="shared" si="0"/>
        <v>72.61</v>
      </c>
      <c r="H33" s="1">
        <f t="shared" si="1"/>
        <v>435660</v>
      </c>
    </row>
    <row r="34" spans="1:8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VLOOKUP(A34,'Data Cal FY17'!$AF$4:$AG$383,2,FALSE)</f>
        <v>26.36</v>
      </c>
      <c r="F34" s="1">
        <f>VLOOKUP(A34,'Data Cal FY17'!$AF$4:$AX$383,19,FALSE)</f>
        <v>0</v>
      </c>
      <c r="G34" s="1">
        <f t="shared" si="0"/>
        <v>26.36</v>
      </c>
      <c r="H34" s="1">
        <f t="shared" si="1"/>
        <v>158160</v>
      </c>
    </row>
    <row r="35" spans="1:8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VLOOKUP(A35,'Data Cal FY17'!$AF$4:$AG$383,2,FALSE)</f>
        <v>28.71</v>
      </c>
      <c r="F35" s="1">
        <f>VLOOKUP(A35,'Data Cal FY17'!$AF$4:$AX$383,19,FALSE)</f>
        <v>0</v>
      </c>
      <c r="G35" s="1">
        <f t="shared" si="0"/>
        <v>28.71</v>
      </c>
      <c r="H35" s="1">
        <f t="shared" si="1"/>
        <v>172260</v>
      </c>
    </row>
    <row r="36" spans="1:8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VLOOKUP(A36,'Data Cal FY17'!$AF$4:$AG$383,2,FALSE)</f>
        <v>154.94999999999999</v>
      </c>
      <c r="F36" s="1">
        <f>VLOOKUP(A36,'Data Cal FY17'!$AF$4:$AX$383,19,FALSE)</f>
        <v>0</v>
      </c>
      <c r="G36" s="1">
        <f t="shared" si="0"/>
        <v>154.94999999999999</v>
      </c>
      <c r="H36" s="1">
        <f t="shared" si="1"/>
        <v>929700</v>
      </c>
    </row>
    <row r="37" spans="1:8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VLOOKUP(A37,'Data Cal FY17'!$AF$4:$AG$383,2,FALSE)</f>
        <v>889.87000000000023</v>
      </c>
      <c r="F37" s="1">
        <f>VLOOKUP(A37,'Data Cal FY17'!$AF$4:$AX$383,19,FALSE)</f>
        <v>4.01</v>
      </c>
      <c r="G37" s="1">
        <f t="shared" si="0"/>
        <v>890.67</v>
      </c>
      <c r="H37" s="1">
        <f t="shared" si="1"/>
        <v>5344020</v>
      </c>
    </row>
    <row r="38" spans="1:8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VLOOKUP(A38,'Data Cal FY17'!$AF$4:$AG$383,2,FALSE)</f>
        <v>174.6</v>
      </c>
      <c r="F38" s="1">
        <f>VLOOKUP(A38,'Data Cal FY17'!$AF$4:$AX$383,19,FALSE)</f>
        <v>0</v>
      </c>
      <c r="G38" s="1">
        <f t="shared" si="0"/>
        <v>174.6</v>
      </c>
      <c r="H38" s="1">
        <f t="shared" si="1"/>
        <v>1047600</v>
      </c>
    </row>
    <row r="39" spans="1:8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VLOOKUP(A39,'Data Cal FY17'!$AF$4:$AG$383,2,FALSE)</f>
        <v>266.87</v>
      </c>
      <c r="F39" s="1">
        <f>VLOOKUP(A39,'Data Cal FY17'!$AF$4:$AX$383,19,FALSE)</f>
        <v>0</v>
      </c>
      <c r="G39" s="1">
        <f t="shared" si="0"/>
        <v>266.87</v>
      </c>
      <c r="H39" s="1">
        <f t="shared" si="1"/>
        <v>1601220</v>
      </c>
    </row>
    <row r="40" spans="1:8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VLOOKUP(A40,'Data Cal FY17'!$AF$4:$AG$383,2,FALSE)</f>
        <v>169.55</v>
      </c>
      <c r="F40" s="1">
        <f>VLOOKUP(A40,'Data Cal FY17'!$AF$4:$AX$383,19,FALSE)</f>
        <v>0</v>
      </c>
      <c r="G40" s="1">
        <f t="shared" si="0"/>
        <v>169.55</v>
      </c>
      <c r="H40" s="1">
        <f t="shared" si="1"/>
        <v>1017300</v>
      </c>
    </row>
    <row r="41" spans="1:8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VLOOKUP(A41,'Data Cal FY17'!$AF$4:$AG$383,2,FALSE)</f>
        <v>301.02</v>
      </c>
      <c r="F41" s="1">
        <f>VLOOKUP(A41,'Data Cal FY17'!$AF$4:$AX$383,19,FALSE)</f>
        <v>0</v>
      </c>
      <c r="G41" s="1">
        <f t="shared" si="0"/>
        <v>301.02</v>
      </c>
      <c r="H41" s="1">
        <f t="shared" si="1"/>
        <v>1806120</v>
      </c>
    </row>
    <row r="42" spans="1:8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VLOOKUP(A42,'Data Cal FY17'!$AF$4:$AG$383,2,FALSE)</f>
        <v>97.070000000000007</v>
      </c>
      <c r="F42" s="1">
        <f>VLOOKUP(A42,'Data Cal FY17'!$AF$4:$AX$383,19,FALSE)</f>
        <v>0</v>
      </c>
      <c r="G42" s="1">
        <f t="shared" si="0"/>
        <v>97.07</v>
      </c>
      <c r="H42" s="1">
        <f t="shared" si="1"/>
        <v>582420</v>
      </c>
    </row>
    <row r="43" spans="1:8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VLOOKUP(A43,'Data Cal FY17'!$AF$4:$AG$383,2,FALSE)</f>
        <v>193.19</v>
      </c>
      <c r="F43" s="1">
        <f>VLOOKUP(A43,'Data Cal FY17'!$AF$4:$AX$383,19,FALSE)</f>
        <v>0</v>
      </c>
      <c r="G43" s="1">
        <f t="shared" si="0"/>
        <v>193.19</v>
      </c>
      <c r="H43" s="1">
        <f t="shared" si="1"/>
        <v>1159140</v>
      </c>
    </row>
    <row r="44" spans="1:8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VLOOKUP(A44,'Data Cal FY17'!$AF$4:$AG$383,2,FALSE)</f>
        <v>134.47000000000003</v>
      </c>
      <c r="F44" s="1">
        <f>VLOOKUP(A44,'Data Cal FY17'!$AF$4:$AX$383,19,FALSE)</f>
        <v>0</v>
      </c>
      <c r="G44" s="1">
        <f t="shared" si="0"/>
        <v>134.47</v>
      </c>
      <c r="H44" s="1">
        <f t="shared" si="1"/>
        <v>806820</v>
      </c>
    </row>
    <row r="45" spans="1:8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VLOOKUP(A45,'Data Cal FY17'!$AF$4:$AG$383,2,FALSE)</f>
        <v>27.15</v>
      </c>
      <c r="F45" s="1">
        <f>VLOOKUP(A45,'Data Cal FY17'!$AF$4:$AX$383,19,FALSE)</f>
        <v>0</v>
      </c>
      <c r="G45" s="1">
        <f t="shared" si="0"/>
        <v>27.15</v>
      </c>
      <c r="H45" s="1">
        <f t="shared" si="1"/>
        <v>162900</v>
      </c>
    </row>
    <row r="46" spans="1:8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VLOOKUP(A46,'Data Cal FY17'!$AF$4:$AG$383,2,FALSE)</f>
        <v>699.99000000000024</v>
      </c>
      <c r="F46" s="1">
        <f>VLOOKUP(A46,'Data Cal FY17'!$AF$4:$AX$383,19,FALSE)</f>
        <v>0</v>
      </c>
      <c r="G46" s="1">
        <f t="shared" si="0"/>
        <v>699.99</v>
      </c>
      <c r="H46" s="1">
        <f t="shared" si="1"/>
        <v>4199940</v>
      </c>
    </row>
    <row r="47" spans="1:8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VLOOKUP(A47,'Data Cal FY17'!$AF$4:$AG$383,2,FALSE)</f>
        <v>483.47999999999996</v>
      </c>
      <c r="F47" s="1">
        <f>VLOOKUP(A47,'Data Cal FY17'!$AF$4:$AX$383,19,FALSE)</f>
        <v>0</v>
      </c>
      <c r="G47" s="1">
        <f t="shared" si="0"/>
        <v>483.48</v>
      </c>
      <c r="H47" s="1">
        <f t="shared" si="1"/>
        <v>2900880</v>
      </c>
    </row>
    <row r="48" spans="1:8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VLOOKUP(A48,'Data Cal FY17'!$AF$4:$AG$383,2,FALSE)</f>
        <v>352.21</v>
      </c>
      <c r="F48" s="1">
        <f>VLOOKUP(A48,'Data Cal FY17'!$AF$4:$AX$383,19,FALSE)</f>
        <v>0</v>
      </c>
      <c r="G48" s="1">
        <f t="shared" si="0"/>
        <v>352.21</v>
      </c>
      <c r="H48" s="1">
        <f t="shared" si="1"/>
        <v>2113260</v>
      </c>
    </row>
    <row r="49" spans="1:8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VLOOKUP(A49,'Data Cal FY17'!$AF$4:$AG$383,2,FALSE)</f>
        <v>666.47</v>
      </c>
      <c r="F49" s="1">
        <f>VLOOKUP(A49,'Data Cal FY17'!$AF$4:$AX$383,19,FALSE)</f>
        <v>0</v>
      </c>
      <c r="G49" s="1">
        <f t="shared" si="0"/>
        <v>666.47</v>
      </c>
      <c r="H49" s="1">
        <f t="shared" si="1"/>
        <v>3998820</v>
      </c>
    </row>
    <row r="50" spans="1:8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VLOOKUP(A50,'Data Cal FY17'!$AF$4:$AG$383,2,FALSE)</f>
        <v>531.95999999999992</v>
      </c>
      <c r="F50" s="1">
        <f>VLOOKUP(A50,'Data Cal FY17'!$AF$4:$AX$383,19,FALSE)</f>
        <v>0</v>
      </c>
      <c r="G50" s="1">
        <f t="shared" si="0"/>
        <v>531.96</v>
      </c>
      <c r="H50" s="1">
        <f t="shared" si="1"/>
        <v>3191760</v>
      </c>
    </row>
    <row r="51" spans="1:8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VLOOKUP(A51,'Data Cal FY17'!$AF$4:$AG$383,2,FALSE)</f>
        <v>678.45999999999992</v>
      </c>
      <c r="F51" s="1">
        <f>VLOOKUP(A51,'Data Cal FY17'!$AF$4:$AX$383,19,FALSE)</f>
        <v>0</v>
      </c>
      <c r="G51" s="1">
        <f t="shared" si="0"/>
        <v>678.46</v>
      </c>
      <c r="H51" s="1">
        <f t="shared" si="1"/>
        <v>4070760</v>
      </c>
    </row>
    <row r="52" spans="1:8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VLOOKUP(A52,'Data Cal FY17'!$AF$4:$AG$383,2,FALSE)</f>
        <v>491.12</v>
      </c>
      <c r="F52" s="1">
        <f>VLOOKUP(A52,'Data Cal FY17'!$AF$4:$AX$383,19,FALSE)</f>
        <v>0</v>
      </c>
      <c r="G52" s="1">
        <f t="shared" si="0"/>
        <v>491.12</v>
      </c>
      <c r="H52" s="1">
        <f t="shared" si="1"/>
        <v>2946720</v>
      </c>
    </row>
    <row r="53" spans="1:8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VLOOKUP(A53,'Data Cal FY17'!$AF$4:$AG$383,2,FALSE)</f>
        <v>539.35000000000014</v>
      </c>
      <c r="F53" s="1">
        <f>VLOOKUP(A53,'Data Cal FY17'!$AF$4:$AX$383,19,FALSE)</f>
        <v>0</v>
      </c>
      <c r="G53" s="1">
        <f t="shared" si="0"/>
        <v>539.35</v>
      </c>
      <c r="H53" s="1">
        <f t="shared" si="1"/>
        <v>3236100</v>
      </c>
    </row>
    <row r="54" spans="1:8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VLOOKUP(A54,'Data Cal FY17'!$AF$4:$AG$383,2,FALSE)</f>
        <v>323.00000000000006</v>
      </c>
      <c r="F54" s="1">
        <f>VLOOKUP(A54,'Data Cal FY17'!$AF$4:$AX$383,19,FALSE)</f>
        <v>0</v>
      </c>
      <c r="G54" s="1">
        <f t="shared" si="0"/>
        <v>323</v>
      </c>
      <c r="H54" s="1">
        <f t="shared" si="1"/>
        <v>1938000</v>
      </c>
    </row>
    <row r="55" spans="1:8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VLOOKUP(A55,'Data Cal FY17'!$AF$4:$AG$383,2,FALSE)</f>
        <v>248.35</v>
      </c>
      <c r="F55" s="1">
        <f>VLOOKUP(A55,'Data Cal FY17'!$AF$4:$AX$383,19,FALSE)</f>
        <v>0</v>
      </c>
      <c r="G55" s="1">
        <f t="shared" si="0"/>
        <v>248.35</v>
      </c>
      <c r="H55" s="1">
        <f t="shared" si="1"/>
        <v>1490100</v>
      </c>
    </row>
    <row r="56" spans="1:8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VLOOKUP(A56,'Data Cal FY17'!$AF$4:$AG$383,2,FALSE)</f>
        <v>135.12</v>
      </c>
      <c r="F56" s="1">
        <f>VLOOKUP(A56,'Data Cal FY17'!$AF$4:$AX$383,19,FALSE)</f>
        <v>0</v>
      </c>
      <c r="G56" s="1">
        <f t="shared" si="0"/>
        <v>135.12</v>
      </c>
      <c r="H56" s="1">
        <f t="shared" si="1"/>
        <v>810720</v>
      </c>
    </row>
    <row r="57" spans="1:8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VLOOKUP(A57,'Data Cal FY17'!$AF$4:$AG$383,2,FALSE)</f>
        <v>663.95999999999992</v>
      </c>
      <c r="F57" s="1">
        <f>VLOOKUP(A57,'Data Cal FY17'!$AF$4:$AX$383,19,FALSE)</f>
        <v>0</v>
      </c>
      <c r="G57" s="1">
        <f t="shared" si="0"/>
        <v>663.96</v>
      </c>
      <c r="H57" s="1">
        <f t="shared" si="1"/>
        <v>3983760</v>
      </c>
    </row>
    <row r="58" spans="1:8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VLOOKUP(A58,'Data Cal FY17'!$AF$4:$AG$383,2,FALSE)</f>
        <v>37.199999999999996</v>
      </c>
      <c r="F58" s="1">
        <f>VLOOKUP(A58,'Data Cal FY17'!$AF$4:$AX$383,19,FALSE)</f>
        <v>0</v>
      </c>
      <c r="G58" s="1">
        <f t="shared" si="0"/>
        <v>37.200000000000003</v>
      </c>
      <c r="H58" s="1">
        <f t="shared" si="1"/>
        <v>223200</v>
      </c>
    </row>
    <row r="59" spans="1:8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VLOOKUP(A59,'Data Cal FY17'!$AF$4:$AG$383,2,FALSE)</f>
        <v>81.77000000000001</v>
      </c>
      <c r="F59" s="1">
        <f>VLOOKUP(A59,'Data Cal FY17'!$AF$4:$AX$383,19,FALSE)</f>
        <v>0</v>
      </c>
      <c r="G59" s="1">
        <f t="shared" si="0"/>
        <v>81.77</v>
      </c>
      <c r="H59" s="1">
        <f t="shared" si="1"/>
        <v>490620</v>
      </c>
    </row>
    <row r="60" spans="1:8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VLOOKUP(A60,'Data Cal FY17'!$AF$4:$AG$383,2,FALSE)</f>
        <v>90.300000000000011</v>
      </c>
      <c r="F60" s="1">
        <f>VLOOKUP(A60,'Data Cal FY17'!$AF$4:$AX$383,19,FALSE)</f>
        <v>0</v>
      </c>
      <c r="G60" s="1">
        <f t="shared" si="0"/>
        <v>90.3</v>
      </c>
      <c r="H60" s="1">
        <f t="shared" si="1"/>
        <v>541800</v>
      </c>
    </row>
    <row r="61" spans="1:8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VLOOKUP(A61,'Data Cal FY17'!$AF$4:$AG$383,2,FALSE)</f>
        <v>99.020000000000024</v>
      </c>
      <c r="F61" s="1">
        <f>VLOOKUP(A61,'Data Cal FY17'!$AF$4:$AX$383,19,FALSE)</f>
        <v>0</v>
      </c>
      <c r="G61" s="1">
        <f t="shared" si="0"/>
        <v>99.02</v>
      </c>
      <c r="H61" s="1">
        <f t="shared" si="1"/>
        <v>594120</v>
      </c>
    </row>
    <row r="62" spans="1:8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VLOOKUP(A62,'Data Cal FY17'!$AF$4:$AG$383,2,FALSE)</f>
        <v>301.15000000000003</v>
      </c>
      <c r="F62" s="1">
        <f>VLOOKUP(A62,'Data Cal FY17'!$AF$4:$AX$383,19,FALSE)</f>
        <v>0</v>
      </c>
      <c r="G62" s="1">
        <f t="shared" si="0"/>
        <v>301.14999999999998</v>
      </c>
      <c r="H62" s="1">
        <f t="shared" si="1"/>
        <v>1806900</v>
      </c>
    </row>
    <row r="63" spans="1:8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VLOOKUP(A63,'Data Cal FY17'!$AF$4:$AG$383,2,FALSE)</f>
        <v>211.94999999999993</v>
      </c>
      <c r="F63" s="1">
        <f>VLOOKUP(A63,'Data Cal FY17'!$AF$4:$AX$383,19,FALSE)</f>
        <v>0</v>
      </c>
      <c r="G63" s="1">
        <f t="shared" si="0"/>
        <v>211.95</v>
      </c>
      <c r="H63" s="1">
        <f t="shared" si="1"/>
        <v>1271700</v>
      </c>
    </row>
    <row r="64" spans="1:8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VLOOKUP(A64,'Data Cal FY17'!$AF$4:$AG$383,2,FALSE)</f>
        <v>105.22000000000001</v>
      </c>
      <c r="F64" s="1">
        <f>VLOOKUP(A64,'Data Cal FY17'!$AF$4:$AX$383,19,FALSE)</f>
        <v>0</v>
      </c>
      <c r="G64" s="1">
        <f t="shared" si="0"/>
        <v>105.22</v>
      </c>
      <c r="H64" s="1">
        <f t="shared" si="1"/>
        <v>631320</v>
      </c>
    </row>
    <row r="65" spans="1:8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VLOOKUP(A65,'Data Cal FY17'!$AF$4:$AG$383,2,FALSE)</f>
        <v>125.42</v>
      </c>
      <c r="F65" s="1">
        <f>VLOOKUP(A65,'Data Cal FY17'!$AF$4:$AX$383,19,FALSE)</f>
        <v>1</v>
      </c>
      <c r="G65" s="1">
        <f t="shared" si="0"/>
        <v>125.62</v>
      </c>
      <c r="H65" s="1">
        <f t="shared" si="1"/>
        <v>753720</v>
      </c>
    </row>
    <row r="66" spans="1:8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VLOOKUP(A66,'Data Cal FY17'!$AF$4:$AG$383,2,FALSE)</f>
        <v>201.20999999999998</v>
      </c>
      <c r="F66" s="1">
        <f>VLOOKUP(A66,'Data Cal FY17'!$AF$4:$AX$383,19,FALSE)</f>
        <v>0</v>
      </c>
      <c r="G66" s="1">
        <f t="shared" si="0"/>
        <v>201.21</v>
      </c>
      <c r="H66" s="1">
        <f t="shared" si="1"/>
        <v>1207260</v>
      </c>
    </row>
    <row r="67" spans="1:8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VLOOKUP(A67,'Data Cal FY17'!$AF$4:$AG$383,2,FALSE)</f>
        <v>68.760000000000005</v>
      </c>
      <c r="F67" s="1">
        <f>VLOOKUP(A67,'Data Cal FY17'!$AF$4:$AX$383,19,FALSE)</f>
        <v>0</v>
      </c>
      <c r="G67" s="1">
        <f t="shared" si="0"/>
        <v>68.760000000000005</v>
      </c>
      <c r="H67" s="1">
        <f t="shared" si="1"/>
        <v>412560</v>
      </c>
    </row>
    <row r="68" spans="1:8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VLOOKUP(A68,'Data Cal FY17'!$AF$4:$AG$383,2,FALSE)</f>
        <v>182.91</v>
      </c>
      <c r="F68" s="1">
        <f>VLOOKUP(A68,'Data Cal FY17'!$AF$4:$AX$383,19,FALSE)</f>
        <v>0</v>
      </c>
      <c r="G68" s="1">
        <f t="shared" si="0"/>
        <v>182.91</v>
      </c>
      <c r="H68" s="1">
        <f t="shared" si="1"/>
        <v>1097460</v>
      </c>
    </row>
    <row r="69" spans="1:8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VLOOKUP(A69,'Data Cal FY17'!$AF$4:$AG$383,2,FALSE)</f>
        <v>86.14</v>
      </c>
      <c r="F69" s="1">
        <f>VLOOKUP(A69,'Data Cal FY17'!$AF$4:$AX$383,19,FALSE)</f>
        <v>0</v>
      </c>
      <c r="G69" s="1">
        <f t="shared" ref="G69:G132" si="2">ROUND(E69+(F69*0.2),2)</f>
        <v>86.14</v>
      </c>
      <c r="H69" s="1">
        <f t="shared" ref="H69:H132" si="3">ROUND($G$1*G69,2)</f>
        <v>516840</v>
      </c>
    </row>
    <row r="70" spans="1:8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VLOOKUP(A70,'Data Cal FY17'!$AF$4:$AG$383,2,FALSE)</f>
        <v>31.509999999999998</v>
      </c>
      <c r="F70" s="1">
        <f>VLOOKUP(A70,'Data Cal FY17'!$AF$4:$AX$383,19,FALSE)</f>
        <v>0</v>
      </c>
      <c r="G70" s="1">
        <f t="shared" si="2"/>
        <v>31.51</v>
      </c>
      <c r="H70" s="1">
        <f t="shared" si="3"/>
        <v>189060</v>
      </c>
    </row>
    <row r="71" spans="1:8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VLOOKUP(A71,'Data Cal FY17'!$AF$4:$AG$383,2,FALSE)</f>
        <v>124.01999999999998</v>
      </c>
      <c r="F71" s="1">
        <f>VLOOKUP(A71,'Data Cal FY17'!$AF$4:$AX$383,19,FALSE)</f>
        <v>0</v>
      </c>
      <c r="G71" s="1">
        <f t="shared" si="2"/>
        <v>124.02</v>
      </c>
      <c r="H71" s="1">
        <f t="shared" si="3"/>
        <v>744120</v>
      </c>
    </row>
    <row r="72" spans="1:8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VLOOKUP(A72,'Data Cal FY17'!$AF$4:$AG$383,2,FALSE)</f>
        <v>155.37</v>
      </c>
      <c r="F72" s="1">
        <f>VLOOKUP(A72,'Data Cal FY17'!$AF$4:$AX$383,19,FALSE)</f>
        <v>0</v>
      </c>
      <c r="G72" s="1">
        <f t="shared" si="2"/>
        <v>155.37</v>
      </c>
      <c r="H72" s="1">
        <f t="shared" si="3"/>
        <v>932220</v>
      </c>
    </row>
    <row r="73" spans="1:8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VLOOKUP(A73,'Data Cal FY17'!$AF$4:$AG$383,2,FALSE)</f>
        <v>275.63</v>
      </c>
      <c r="F73" s="1">
        <f>VLOOKUP(A73,'Data Cal FY17'!$AF$4:$AX$383,19,FALSE)</f>
        <v>0</v>
      </c>
      <c r="G73" s="1">
        <f t="shared" si="2"/>
        <v>275.63</v>
      </c>
      <c r="H73" s="1">
        <f t="shared" si="3"/>
        <v>1653780</v>
      </c>
    </row>
    <row r="74" spans="1:8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VLOOKUP(A74,'Data Cal FY17'!$AF$4:$AG$383,2,FALSE)</f>
        <v>382.46999999999997</v>
      </c>
      <c r="F74" s="1">
        <f>VLOOKUP(A74,'Data Cal FY17'!$AF$4:$AX$383,19,FALSE)</f>
        <v>0</v>
      </c>
      <c r="G74" s="1">
        <f t="shared" si="2"/>
        <v>382.47</v>
      </c>
      <c r="H74" s="1">
        <f t="shared" si="3"/>
        <v>2294820</v>
      </c>
    </row>
    <row r="75" spans="1:8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VLOOKUP(A75,'Data Cal FY17'!$AF$4:$AG$383,2,FALSE)</f>
        <v>114.74</v>
      </c>
      <c r="F75" s="1">
        <f>VLOOKUP(A75,'Data Cal FY17'!$AF$4:$AX$383,19,FALSE)</f>
        <v>0</v>
      </c>
      <c r="G75" s="1">
        <f t="shared" si="2"/>
        <v>114.74</v>
      </c>
      <c r="H75" s="1">
        <f t="shared" si="3"/>
        <v>688440</v>
      </c>
    </row>
    <row r="76" spans="1:8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VLOOKUP(A76,'Data Cal FY17'!$AF$4:$AG$383,2,FALSE)</f>
        <v>102.22</v>
      </c>
      <c r="F76" s="1">
        <f>VLOOKUP(A76,'Data Cal FY17'!$AF$4:$AX$383,19,FALSE)</f>
        <v>0</v>
      </c>
      <c r="G76" s="1">
        <f t="shared" si="2"/>
        <v>102.22</v>
      </c>
      <c r="H76" s="1">
        <f t="shared" si="3"/>
        <v>613320</v>
      </c>
    </row>
    <row r="77" spans="1:8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VLOOKUP(A77,'Data Cal FY17'!$AF$4:$AG$383,2,FALSE)</f>
        <v>252.01999999999998</v>
      </c>
      <c r="F77" s="1">
        <f>VLOOKUP(A77,'Data Cal FY17'!$AF$4:$AX$383,19,FALSE)</f>
        <v>0</v>
      </c>
      <c r="G77" s="1">
        <f t="shared" si="2"/>
        <v>252.02</v>
      </c>
      <c r="H77" s="1">
        <f t="shared" si="3"/>
        <v>1512120</v>
      </c>
    </row>
    <row r="78" spans="1:8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VLOOKUP(A78,'Data Cal FY17'!$AF$4:$AG$383,2,FALSE)</f>
        <v>117.41</v>
      </c>
      <c r="F78" s="1">
        <f>VLOOKUP(A78,'Data Cal FY17'!$AF$4:$AX$383,19,FALSE)</f>
        <v>0</v>
      </c>
      <c r="G78" s="1">
        <f t="shared" si="2"/>
        <v>117.41</v>
      </c>
      <c r="H78" s="1">
        <f t="shared" si="3"/>
        <v>704460</v>
      </c>
    </row>
    <row r="79" spans="1:8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VLOOKUP(A79,'Data Cal FY17'!$AF$4:$AG$383,2,FALSE)</f>
        <v>97.41</v>
      </c>
      <c r="F79" s="1">
        <f>VLOOKUP(A79,'Data Cal FY17'!$AF$4:$AX$383,19,FALSE)</f>
        <v>0</v>
      </c>
      <c r="G79" s="1">
        <f t="shared" si="2"/>
        <v>97.41</v>
      </c>
      <c r="H79" s="1">
        <f t="shared" si="3"/>
        <v>584460</v>
      </c>
    </row>
    <row r="80" spans="1:8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VLOOKUP(A80,'Data Cal FY17'!$AF$4:$AG$383,2,FALSE)</f>
        <v>260.31</v>
      </c>
      <c r="F80" s="1">
        <f>VLOOKUP(A80,'Data Cal FY17'!$AF$4:$AX$383,19,FALSE)</f>
        <v>0</v>
      </c>
      <c r="G80" s="1">
        <f t="shared" si="2"/>
        <v>260.31</v>
      </c>
      <c r="H80" s="1">
        <f t="shared" si="3"/>
        <v>1561860</v>
      </c>
    </row>
    <row r="81" spans="1:8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VLOOKUP(A81,'Data Cal FY17'!$AF$4:$AG$383,2,FALSE)</f>
        <v>336.38</v>
      </c>
      <c r="F81" s="1">
        <f>VLOOKUP(A81,'Data Cal FY17'!$AF$4:$AX$383,19,FALSE)</f>
        <v>0</v>
      </c>
      <c r="G81" s="1">
        <f t="shared" si="2"/>
        <v>336.38</v>
      </c>
      <c r="H81" s="1">
        <f t="shared" si="3"/>
        <v>2018280</v>
      </c>
    </row>
    <row r="82" spans="1:8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VLOOKUP(A82,'Data Cal FY17'!$AF$4:$AG$383,2,FALSE)</f>
        <v>166.71</v>
      </c>
      <c r="F82" s="1">
        <f>VLOOKUP(A82,'Data Cal FY17'!$AF$4:$AX$383,19,FALSE)</f>
        <v>0</v>
      </c>
      <c r="G82" s="1">
        <f t="shared" si="2"/>
        <v>166.71</v>
      </c>
      <c r="H82" s="1">
        <f t="shared" si="3"/>
        <v>1000260</v>
      </c>
    </row>
    <row r="83" spans="1:8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VLOOKUP(A83,'Data Cal FY17'!$AF$4:$AG$383,2,FALSE)</f>
        <v>173.89</v>
      </c>
      <c r="F83" s="1">
        <f>VLOOKUP(A83,'Data Cal FY17'!$AF$4:$AX$383,19,FALSE)</f>
        <v>0</v>
      </c>
      <c r="G83" s="1">
        <f t="shared" si="2"/>
        <v>173.89</v>
      </c>
      <c r="H83" s="1">
        <f t="shared" si="3"/>
        <v>1043340</v>
      </c>
    </row>
    <row r="84" spans="1:8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VLOOKUP(A84,'Data Cal FY17'!$AF$4:$AG$383,2,FALSE)</f>
        <v>361.7</v>
      </c>
      <c r="F84" s="1">
        <f>VLOOKUP(A84,'Data Cal FY17'!$AF$4:$AX$383,19,FALSE)</f>
        <v>0</v>
      </c>
      <c r="G84" s="1">
        <f t="shared" si="2"/>
        <v>361.7</v>
      </c>
      <c r="H84" s="1">
        <f t="shared" si="3"/>
        <v>2170200</v>
      </c>
    </row>
    <row r="85" spans="1:8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VLOOKUP(A85,'Data Cal FY17'!$AF$4:$AG$383,2,FALSE)</f>
        <v>272.22000000000003</v>
      </c>
      <c r="F85" s="1">
        <f>VLOOKUP(A85,'Data Cal FY17'!$AF$4:$AX$383,19,FALSE)</f>
        <v>0</v>
      </c>
      <c r="G85" s="1">
        <f t="shared" si="2"/>
        <v>272.22000000000003</v>
      </c>
      <c r="H85" s="1">
        <f t="shared" si="3"/>
        <v>1633320</v>
      </c>
    </row>
    <row r="86" spans="1:8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VLOOKUP(A86,'Data Cal FY17'!$AF$4:$AG$383,2,FALSE)</f>
        <v>658.89</v>
      </c>
      <c r="F86" s="1">
        <f>VLOOKUP(A86,'Data Cal FY17'!$AF$4:$AX$383,19,FALSE)</f>
        <v>0</v>
      </c>
      <c r="G86" s="1">
        <f t="shared" si="2"/>
        <v>658.89</v>
      </c>
      <c r="H86" s="1">
        <f t="shared" si="3"/>
        <v>3953340</v>
      </c>
    </row>
    <row r="87" spans="1:8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VLOOKUP(A87,'Data Cal FY17'!$AF$4:$AG$383,2,FALSE)</f>
        <v>385.06</v>
      </c>
      <c r="F87" s="1">
        <f>VLOOKUP(A87,'Data Cal FY17'!$AF$4:$AX$383,19,FALSE)</f>
        <v>0</v>
      </c>
      <c r="G87" s="1">
        <f t="shared" si="2"/>
        <v>385.06</v>
      </c>
      <c r="H87" s="1">
        <f t="shared" si="3"/>
        <v>2310360</v>
      </c>
    </row>
    <row r="88" spans="1:8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VLOOKUP(A88,'Data Cal FY17'!$AF$4:$AG$383,2,FALSE)</f>
        <v>307.28000000000003</v>
      </c>
      <c r="F88" s="1">
        <f>VLOOKUP(A88,'Data Cal FY17'!$AF$4:$AX$383,19,FALSE)</f>
        <v>0</v>
      </c>
      <c r="G88" s="1">
        <f t="shared" si="2"/>
        <v>307.27999999999997</v>
      </c>
      <c r="H88" s="1">
        <f t="shared" si="3"/>
        <v>1843680</v>
      </c>
    </row>
    <row r="89" spans="1:8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VLOOKUP(A89,'Data Cal FY17'!$AF$4:$AG$383,2,FALSE)</f>
        <v>205.52</v>
      </c>
      <c r="F89" s="1">
        <f>VLOOKUP(A89,'Data Cal FY17'!$AF$4:$AX$383,19,FALSE)</f>
        <v>0</v>
      </c>
      <c r="G89" s="1">
        <f t="shared" si="2"/>
        <v>205.52</v>
      </c>
      <c r="H89" s="1">
        <f t="shared" si="3"/>
        <v>1233120</v>
      </c>
    </row>
    <row r="90" spans="1:8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VLOOKUP(A90,'Data Cal FY17'!$AF$4:$AG$383,2,FALSE)</f>
        <v>31.7</v>
      </c>
      <c r="F90" s="1">
        <f>VLOOKUP(A90,'Data Cal FY17'!$AF$4:$AX$383,19,FALSE)</f>
        <v>0.1</v>
      </c>
      <c r="G90" s="1">
        <f t="shared" si="2"/>
        <v>31.72</v>
      </c>
      <c r="H90" s="1">
        <f t="shared" si="3"/>
        <v>190320</v>
      </c>
    </row>
    <row r="91" spans="1:8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VLOOKUP(A91,'Data Cal FY17'!$AF$4:$AG$383,2,FALSE)</f>
        <v>183</v>
      </c>
      <c r="F91" s="1">
        <f>VLOOKUP(A91,'Data Cal FY17'!$AF$4:$AX$383,19,FALSE)</f>
        <v>0</v>
      </c>
      <c r="G91" s="1">
        <f t="shared" si="2"/>
        <v>183</v>
      </c>
      <c r="H91" s="1">
        <f t="shared" si="3"/>
        <v>1098000</v>
      </c>
    </row>
    <row r="92" spans="1:8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VLOOKUP(A92,'Data Cal FY17'!$AF$4:$AG$383,2,FALSE)</f>
        <v>297.43</v>
      </c>
      <c r="F92" s="1">
        <f>VLOOKUP(A92,'Data Cal FY17'!$AF$4:$AX$383,19,FALSE)</f>
        <v>0</v>
      </c>
      <c r="G92" s="1">
        <f t="shared" si="2"/>
        <v>297.43</v>
      </c>
      <c r="H92" s="1">
        <f t="shared" si="3"/>
        <v>1784580</v>
      </c>
    </row>
    <row r="93" spans="1:8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VLOOKUP(A93,'Data Cal FY17'!$AF$4:$AG$383,2,FALSE)</f>
        <v>257.78000000000003</v>
      </c>
      <c r="F93" s="1">
        <f>VLOOKUP(A93,'Data Cal FY17'!$AF$4:$AX$383,19,FALSE)</f>
        <v>0</v>
      </c>
      <c r="G93" s="1">
        <f t="shared" si="2"/>
        <v>257.77999999999997</v>
      </c>
      <c r="H93" s="1">
        <f t="shared" si="3"/>
        <v>1546680</v>
      </c>
    </row>
    <row r="94" spans="1:8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VLOOKUP(A94,'Data Cal FY17'!$AF$4:$AG$383,2,FALSE)</f>
        <v>40.04</v>
      </c>
      <c r="F94" s="1">
        <f>VLOOKUP(A94,'Data Cal FY17'!$AF$4:$AX$383,19,FALSE)</f>
        <v>0</v>
      </c>
      <c r="G94" s="1">
        <f t="shared" si="2"/>
        <v>40.04</v>
      </c>
      <c r="H94" s="1">
        <f t="shared" si="3"/>
        <v>240240</v>
      </c>
    </row>
    <row r="95" spans="1:8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VLOOKUP(A95,'Data Cal FY17'!$AF$4:$AG$383,2,FALSE)</f>
        <v>139.31</v>
      </c>
      <c r="F95" s="1">
        <f>VLOOKUP(A95,'Data Cal FY17'!$AF$4:$AX$383,19,FALSE)</f>
        <v>0</v>
      </c>
      <c r="G95" s="1">
        <f t="shared" si="2"/>
        <v>139.31</v>
      </c>
      <c r="H95" s="1">
        <f t="shared" si="3"/>
        <v>835860</v>
      </c>
    </row>
    <row r="96" spans="1:8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VLOOKUP(A96,'Data Cal FY17'!$AF$4:$AG$383,2,FALSE)</f>
        <v>139.88999999999999</v>
      </c>
      <c r="F96" s="1">
        <f>VLOOKUP(A96,'Data Cal FY17'!$AF$4:$AX$383,19,FALSE)</f>
        <v>0</v>
      </c>
      <c r="G96" s="1">
        <f t="shared" si="2"/>
        <v>139.88999999999999</v>
      </c>
      <c r="H96" s="1">
        <f t="shared" si="3"/>
        <v>839340</v>
      </c>
    </row>
    <row r="97" spans="1:8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VLOOKUP(A97,'Data Cal FY17'!$AF$4:$AG$383,2,FALSE)</f>
        <v>198.02</v>
      </c>
      <c r="F97" s="1">
        <f>VLOOKUP(A97,'Data Cal FY17'!$AF$4:$AX$383,19,FALSE)</f>
        <v>0</v>
      </c>
      <c r="G97" s="1">
        <f t="shared" si="2"/>
        <v>198.02</v>
      </c>
      <c r="H97" s="1">
        <f t="shared" si="3"/>
        <v>1188120</v>
      </c>
    </row>
    <row r="98" spans="1:8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VLOOKUP(A98,'Data Cal FY17'!$AF$4:$AG$383,2,FALSE)</f>
        <v>288.64999999999998</v>
      </c>
      <c r="F98" s="1">
        <f>VLOOKUP(A98,'Data Cal FY17'!$AF$4:$AX$383,19,FALSE)</f>
        <v>0</v>
      </c>
      <c r="G98" s="1">
        <f t="shared" si="2"/>
        <v>288.64999999999998</v>
      </c>
      <c r="H98" s="1">
        <f t="shared" si="3"/>
        <v>1731900</v>
      </c>
    </row>
    <row r="99" spans="1:8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VLOOKUP(A99,'Data Cal FY17'!$AF$4:$AG$383,2,FALSE)</f>
        <v>286.73999999999995</v>
      </c>
      <c r="F99" s="1">
        <f>VLOOKUP(A99,'Data Cal FY17'!$AF$4:$AX$383,19,FALSE)</f>
        <v>0</v>
      </c>
      <c r="G99" s="1">
        <f t="shared" si="2"/>
        <v>286.74</v>
      </c>
      <c r="H99" s="1">
        <f t="shared" si="3"/>
        <v>1720440</v>
      </c>
    </row>
    <row r="100" spans="1:8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VLOOKUP(A100,'Data Cal FY17'!$AF$4:$AG$383,2,FALSE)</f>
        <v>129.72</v>
      </c>
      <c r="F100" s="1">
        <f>VLOOKUP(A100,'Data Cal FY17'!$AF$4:$AX$383,19,FALSE)</f>
        <v>0</v>
      </c>
      <c r="G100" s="1">
        <f t="shared" si="2"/>
        <v>129.72</v>
      </c>
      <c r="H100" s="1">
        <f t="shared" si="3"/>
        <v>778320</v>
      </c>
    </row>
    <row r="101" spans="1:8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VLOOKUP(A101,'Data Cal FY17'!$AF$4:$AG$383,2,FALSE)</f>
        <v>332.41999999999996</v>
      </c>
      <c r="F101" s="1">
        <f>VLOOKUP(A101,'Data Cal FY17'!$AF$4:$AX$383,19,FALSE)</f>
        <v>0</v>
      </c>
      <c r="G101" s="1">
        <f t="shared" si="2"/>
        <v>332.42</v>
      </c>
      <c r="H101" s="1">
        <f t="shared" si="3"/>
        <v>1994520</v>
      </c>
    </row>
    <row r="102" spans="1:8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VLOOKUP(A102,'Data Cal FY17'!$AF$4:$AG$383,2,FALSE)</f>
        <v>46.24</v>
      </c>
      <c r="F102" s="1">
        <f>VLOOKUP(A102,'Data Cal FY17'!$AF$4:$AX$383,19,FALSE)</f>
        <v>0</v>
      </c>
      <c r="G102" s="1">
        <f t="shared" si="2"/>
        <v>46.24</v>
      </c>
      <c r="H102" s="1">
        <f t="shared" si="3"/>
        <v>277440</v>
      </c>
    </row>
    <row r="103" spans="1:8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VLOOKUP(A103,'Data Cal FY17'!$AF$4:$AG$383,2,FALSE)</f>
        <v>375.87</v>
      </c>
      <c r="F103" s="1">
        <f>VLOOKUP(A103,'Data Cal FY17'!$AF$4:$AX$383,19,FALSE)</f>
        <v>0</v>
      </c>
      <c r="G103" s="1">
        <f t="shared" si="2"/>
        <v>375.87</v>
      </c>
      <c r="H103" s="1">
        <f t="shared" si="3"/>
        <v>2255220</v>
      </c>
    </row>
    <row r="104" spans="1:8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VLOOKUP(A104,'Data Cal FY17'!$AF$4:$AG$383,2,FALSE)</f>
        <v>319.46000000000004</v>
      </c>
      <c r="F104" s="1">
        <f>VLOOKUP(A104,'Data Cal FY17'!$AF$4:$AX$383,19,FALSE)</f>
        <v>0</v>
      </c>
      <c r="G104" s="1">
        <f t="shared" si="2"/>
        <v>319.45999999999998</v>
      </c>
      <c r="H104" s="1">
        <f t="shared" si="3"/>
        <v>1916760</v>
      </c>
    </row>
    <row r="105" spans="1:8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VLOOKUP(A105,'Data Cal FY17'!$AF$4:$AG$383,2,FALSE)</f>
        <v>131.13000000000002</v>
      </c>
      <c r="F105" s="1">
        <f>VLOOKUP(A105,'Data Cal FY17'!$AF$4:$AX$383,19,FALSE)</f>
        <v>0</v>
      </c>
      <c r="G105" s="1">
        <f t="shared" si="2"/>
        <v>131.13</v>
      </c>
      <c r="H105" s="1">
        <f t="shared" si="3"/>
        <v>786780</v>
      </c>
    </row>
    <row r="106" spans="1:8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VLOOKUP(A106,'Data Cal FY17'!$AF$4:$AG$383,2,FALSE)</f>
        <v>166.23</v>
      </c>
      <c r="F106" s="1">
        <f>VLOOKUP(A106,'Data Cal FY17'!$AF$4:$AX$383,19,FALSE)</f>
        <v>0</v>
      </c>
      <c r="G106" s="1">
        <f t="shared" si="2"/>
        <v>166.23</v>
      </c>
      <c r="H106" s="1">
        <f t="shared" si="3"/>
        <v>997380</v>
      </c>
    </row>
    <row r="107" spans="1:8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VLOOKUP(A107,'Data Cal FY17'!$AF$4:$AG$383,2,FALSE)</f>
        <v>63.02</v>
      </c>
      <c r="F107" s="1">
        <f>VLOOKUP(A107,'Data Cal FY17'!$AF$4:$AX$383,19,FALSE)</f>
        <v>0</v>
      </c>
      <c r="G107" s="1">
        <f t="shared" si="2"/>
        <v>63.02</v>
      </c>
      <c r="H107" s="1">
        <f t="shared" si="3"/>
        <v>378120</v>
      </c>
    </row>
    <row r="108" spans="1:8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VLOOKUP(A108,'Data Cal FY17'!$AF$4:$AG$383,2,FALSE)</f>
        <v>400.72000000000008</v>
      </c>
      <c r="F108" s="1">
        <f>VLOOKUP(A108,'Data Cal FY17'!$AF$4:$AX$383,19,FALSE)</f>
        <v>0</v>
      </c>
      <c r="G108" s="1">
        <f t="shared" si="2"/>
        <v>400.72</v>
      </c>
      <c r="H108" s="1">
        <f t="shared" si="3"/>
        <v>2404320</v>
      </c>
    </row>
    <row r="109" spans="1:8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VLOOKUP(A109,'Data Cal FY17'!$AF$4:$AG$383,2,FALSE)</f>
        <v>308.17</v>
      </c>
      <c r="F109" s="1">
        <f>VLOOKUP(A109,'Data Cal FY17'!$AF$4:$AX$383,19,FALSE)</f>
        <v>0</v>
      </c>
      <c r="G109" s="1">
        <f t="shared" si="2"/>
        <v>308.17</v>
      </c>
      <c r="H109" s="1">
        <f t="shared" si="3"/>
        <v>1849020</v>
      </c>
    </row>
    <row r="110" spans="1:8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VLOOKUP(A110,'Data Cal FY17'!$AF$4:$AG$383,2,FALSE)</f>
        <v>221.7</v>
      </c>
      <c r="F110" s="1">
        <f>VLOOKUP(A110,'Data Cal FY17'!$AF$4:$AX$383,19,FALSE)</f>
        <v>0</v>
      </c>
      <c r="G110" s="1">
        <f t="shared" si="2"/>
        <v>221.7</v>
      </c>
      <c r="H110" s="1">
        <f t="shared" si="3"/>
        <v>1330200</v>
      </c>
    </row>
    <row r="111" spans="1:8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VLOOKUP(A111,'Data Cal FY17'!$AF$4:$AG$383,2,FALSE)</f>
        <v>85.95999999999998</v>
      </c>
      <c r="F111" s="1">
        <f>VLOOKUP(A111,'Data Cal FY17'!$AF$4:$AX$383,19,FALSE)</f>
        <v>0</v>
      </c>
      <c r="G111" s="1">
        <f t="shared" si="2"/>
        <v>85.96</v>
      </c>
      <c r="H111" s="1">
        <f t="shared" si="3"/>
        <v>515760</v>
      </c>
    </row>
    <row r="112" spans="1:8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VLOOKUP(A112,'Data Cal FY17'!$AF$4:$AG$383,2,FALSE)</f>
        <v>166.85999999999999</v>
      </c>
      <c r="F112" s="1">
        <f>VLOOKUP(A112,'Data Cal FY17'!$AF$4:$AX$383,19,FALSE)</f>
        <v>0</v>
      </c>
      <c r="G112" s="1">
        <f t="shared" si="2"/>
        <v>166.86</v>
      </c>
      <c r="H112" s="1">
        <f t="shared" si="3"/>
        <v>1001160</v>
      </c>
    </row>
    <row r="113" spans="1:8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VLOOKUP(A113,'Data Cal FY17'!$AF$4:$AG$383,2,FALSE)</f>
        <v>568.95000000000005</v>
      </c>
      <c r="F113" s="1">
        <f>VLOOKUP(A113,'Data Cal FY17'!$AF$4:$AX$383,19,FALSE)</f>
        <v>0</v>
      </c>
      <c r="G113" s="1">
        <f t="shared" si="2"/>
        <v>568.95000000000005</v>
      </c>
      <c r="H113" s="1">
        <f t="shared" si="3"/>
        <v>3413700</v>
      </c>
    </row>
    <row r="114" spans="1:8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VLOOKUP(A114,'Data Cal FY17'!$AF$4:$AG$383,2,FALSE)</f>
        <v>719.93999999999994</v>
      </c>
      <c r="F114" s="1">
        <f>VLOOKUP(A114,'Data Cal FY17'!$AF$4:$AX$383,19,FALSE)</f>
        <v>0</v>
      </c>
      <c r="G114" s="1">
        <f t="shared" si="2"/>
        <v>719.94</v>
      </c>
      <c r="H114" s="1">
        <f t="shared" si="3"/>
        <v>4319640</v>
      </c>
    </row>
    <row r="115" spans="1:8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VLOOKUP(A115,'Data Cal FY17'!$AF$4:$AG$383,2,FALSE)</f>
        <v>99.03</v>
      </c>
      <c r="F115" s="1">
        <f>VLOOKUP(A115,'Data Cal FY17'!$AF$4:$AX$383,19,FALSE)</f>
        <v>0</v>
      </c>
      <c r="G115" s="1">
        <f t="shared" si="2"/>
        <v>99.03</v>
      </c>
      <c r="H115" s="1">
        <f t="shared" si="3"/>
        <v>594180</v>
      </c>
    </row>
    <row r="116" spans="1:8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VLOOKUP(A116,'Data Cal FY17'!$AF$4:$AG$383,2,FALSE)</f>
        <v>215.34</v>
      </c>
      <c r="F116" s="1">
        <f>VLOOKUP(A116,'Data Cal FY17'!$AF$4:$AX$383,19,FALSE)</f>
        <v>0</v>
      </c>
      <c r="G116" s="1">
        <f t="shared" si="2"/>
        <v>215.34</v>
      </c>
      <c r="H116" s="1">
        <f t="shared" si="3"/>
        <v>1292040</v>
      </c>
    </row>
    <row r="117" spans="1:8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VLOOKUP(A117,'Data Cal FY17'!$AF$4:$AG$383,2,FALSE)</f>
        <v>368.35999999999996</v>
      </c>
      <c r="F117" s="1">
        <f>VLOOKUP(A117,'Data Cal FY17'!$AF$4:$AX$383,19,FALSE)</f>
        <v>0</v>
      </c>
      <c r="G117" s="1">
        <f t="shared" si="2"/>
        <v>368.36</v>
      </c>
      <c r="H117" s="1">
        <f t="shared" si="3"/>
        <v>2210160</v>
      </c>
    </row>
    <row r="118" spans="1:8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VLOOKUP(A118,'Data Cal FY17'!$AF$4:$AG$383,2,FALSE)</f>
        <v>104.77000000000001</v>
      </c>
      <c r="F118" s="1">
        <f>VLOOKUP(A118,'Data Cal FY17'!$AF$4:$AX$383,19,FALSE)</f>
        <v>0</v>
      </c>
      <c r="G118" s="1">
        <f t="shared" si="2"/>
        <v>104.77</v>
      </c>
      <c r="H118" s="1">
        <f t="shared" si="3"/>
        <v>628620</v>
      </c>
    </row>
    <row r="119" spans="1:8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VLOOKUP(A119,'Data Cal FY17'!$AF$4:$AG$383,2,FALSE)</f>
        <v>359.49</v>
      </c>
      <c r="F119" s="1">
        <f>VLOOKUP(A119,'Data Cal FY17'!$AF$4:$AX$383,19,FALSE)</f>
        <v>0</v>
      </c>
      <c r="G119" s="1">
        <f t="shared" si="2"/>
        <v>359.49</v>
      </c>
      <c r="H119" s="1">
        <f t="shared" si="3"/>
        <v>2156940</v>
      </c>
    </row>
    <row r="120" spans="1:8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VLOOKUP(A120,'Data Cal FY17'!$AF$4:$AG$383,2,FALSE)</f>
        <v>100.12</v>
      </c>
      <c r="F120" s="1">
        <f>VLOOKUP(A120,'Data Cal FY17'!$AF$4:$AX$383,19,FALSE)</f>
        <v>0</v>
      </c>
      <c r="G120" s="1">
        <f t="shared" si="2"/>
        <v>100.12</v>
      </c>
      <c r="H120" s="1">
        <f t="shared" si="3"/>
        <v>600720</v>
      </c>
    </row>
    <row r="121" spans="1:8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VLOOKUP(A121,'Data Cal FY17'!$AF$4:$AG$383,2,FALSE)</f>
        <v>167.97</v>
      </c>
      <c r="F121" s="1">
        <f>VLOOKUP(A121,'Data Cal FY17'!$AF$4:$AX$383,19,FALSE)</f>
        <v>0</v>
      </c>
      <c r="G121" s="1">
        <f t="shared" si="2"/>
        <v>167.97</v>
      </c>
      <c r="H121" s="1">
        <f t="shared" si="3"/>
        <v>1007820</v>
      </c>
    </row>
    <row r="122" spans="1:8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VLOOKUP(A122,'Data Cal FY17'!$AF$4:$AG$383,2,FALSE)</f>
        <v>176.56</v>
      </c>
      <c r="F122" s="1">
        <f>VLOOKUP(A122,'Data Cal FY17'!$AF$4:$AX$383,19,FALSE)</f>
        <v>0</v>
      </c>
      <c r="G122" s="1">
        <f t="shared" si="2"/>
        <v>176.56</v>
      </c>
      <c r="H122" s="1">
        <f t="shared" si="3"/>
        <v>1059360</v>
      </c>
    </row>
    <row r="123" spans="1:8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VLOOKUP(A123,'Data Cal FY17'!$AF$4:$AG$383,2,FALSE)</f>
        <v>451.15000000000003</v>
      </c>
      <c r="F123" s="1">
        <f>VLOOKUP(A123,'Data Cal FY17'!$AF$4:$AX$383,19,FALSE)</f>
        <v>0</v>
      </c>
      <c r="G123" s="1">
        <f t="shared" si="2"/>
        <v>451.15</v>
      </c>
      <c r="H123" s="1">
        <f t="shared" si="3"/>
        <v>2706900</v>
      </c>
    </row>
    <row r="124" spans="1:8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VLOOKUP(A124,'Data Cal FY17'!$AF$4:$AG$383,2,FALSE)</f>
        <v>512.4</v>
      </c>
      <c r="F124" s="1">
        <f>VLOOKUP(A124,'Data Cal FY17'!$AF$4:$AX$383,19,FALSE)</f>
        <v>0</v>
      </c>
      <c r="G124" s="1">
        <f t="shared" si="2"/>
        <v>512.4</v>
      </c>
      <c r="H124" s="1">
        <f t="shared" si="3"/>
        <v>3074400</v>
      </c>
    </row>
    <row r="125" spans="1:8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VLOOKUP(A125,'Data Cal FY17'!$AF$4:$AG$383,2,FALSE)</f>
        <v>389.70000000000005</v>
      </c>
      <c r="F125" s="1">
        <f>VLOOKUP(A125,'Data Cal FY17'!$AF$4:$AX$383,19,FALSE)</f>
        <v>0</v>
      </c>
      <c r="G125" s="1">
        <f t="shared" si="2"/>
        <v>389.7</v>
      </c>
      <c r="H125" s="1">
        <f t="shared" si="3"/>
        <v>2338200</v>
      </c>
    </row>
    <row r="126" spans="1:8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VLOOKUP(A126,'Data Cal FY17'!$AF$4:$AG$383,2,FALSE)</f>
        <v>439.16</v>
      </c>
      <c r="F126" s="1">
        <f>VLOOKUP(A126,'Data Cal FY17'!$AF$4:$AX$383,19,FALSE)</f>
        <v>0</v>
      </c>
      <c r="G126" s="1">
        <f t="shared" si="2"/>
        <v>439.16</v>
      </c>
      <c r="H126" s="1">
        <f t="shared" si="3"/>
        <v>2634960</v>
      </c>
    </row>
    <row r="127" spans="1:8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VLOOKUP(A127,'Data Cal FY17'!$AF$4:$AG$383,2,FALSE)</f>
        <v>340.69</v>
      </c>
      <c r="F127" s="1">
        <f>VLOOKUP(A127,'Data Cal FY17'!$AF$4:$AX$383,19,FALSE)</f>
        <v>0</v>
      </c>
      <c r="G127" s="1">
        <f t="shared" si="2"/>
        <v>340.69</v>
      </c>
      <c r="H127" s="1">
        <f t="shared" si="3"/>
        <v>2044140</v>
      </c>
    </row>
    <row r="128" spans="1:8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VLOOKUP(A128,'Data Cal FY17'!$AF$4:$AG$383,2,FALSE)</f>
        <v>317.93</v>
      </c>
      <c r="F128" s="1">
        <f>VLOOKUP(A128,'Data Cal FY17'!$AF$4:$AX$383,19,FALSE)</f>
        <v>0</v>
      </c>
      <c r="G128" s="1">
        <f t="shared" si="2"/>
        <v>317.93</v>
      </c>
      <c r="H128" s="1">
        <f t="shared" si="3"/>
        <v>1907580</v>
      </c>
    </row>
    <row r="129" spans="1:8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VLOOKUP(A129,'Data Cal FY17'!$AF$4:$AG$383,2,FALSE)</f>
        <v>588.85</v>
      </c>
      <c r="F129" s="1">
        <f>VLOOKUP(A129,'Data Cal FY17'!$AF$4:$AX$383,19,FALSE)</f>
        <v>0</v>
      </c>
      <c r="G129" s="1">
        <f t="shared" si="2"/>
        <v>588.85</v>
      </c>
      <c r="H129" s="1">
        <f t="shared" si="3"/>
        <v>3533100</v>
      </c>
    </row>
    <row r="130" spans="1:8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VLOOKUP(A130,'Data Cal FY17'!$AF$4:$AG$383,2,FALSE)</f>
        <v>389.97</v>
      </c>
      <c r="F130" s="1">
        <f>VLOOKUP(A130,'Data Cal FY17'!$AF$4:$AX$383,19,FALSE)</f>
        <v>0</v>
      </c>
      <c r="G130" s="1">
        <f t="shared" si="2"/>
        <v>389.97</v>
      </c>
      <c r="H130" s="1">
        <f t="shared" si="3"/>
        <v>2339820</v>
      </c>
    </row>
    <row r="131" spans="1:8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VLOOKUP(A131,'Data Cal FY17'!$AF$4:$AG$383,2,FALSE)</f>
        <v>134.41</v>
      </c>
      <c r="F131" s="1">
        <f>VLOOKUP(A131,'Data Cal FY17'!$AF$4:$AX$383,19,FALSE)</f>
        <v>0</v>
      </c>
      <c r="G131" s="1">
        <f t="shared" si="2"/>
        <v>134.41</v>
      </c>
      <c r="H131" s="1">
        <f t="shared" si="3"/>
        <v>806460</v>
      </c>
    </row>
    <row r="132" spans="1:8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VLOOKUP(A132,'Data Cal FY17'!$AF$4:$AG$383,2,FALSE)</f>
        <v>110.44</v>
      </c>
      <c r="F132" s="1">
        <f>VLOOKUP(A132,'Data Cal FY17'!$AF$4:$AX$383,19,FALSE)</f>
        <v>0</v>
      </c>
      <c r="G132" s="1">
        <f t="shared" si="2"/>
        <v>110.44</v>
      </c>
      <c r="H132" s="1">
        <f t="shared" si="3"/>
        <v>662640</v>
      </c>
    </row>
    <row r="133" spans="1:8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VLOOKUP(A133,'Data Cal FY17'!$AF$4:$AG$383,2,FALSE)</f>
        <v>547.77</v>
      </c>
      <c r="F133" s="1">
        <f>VLOOKUP(A133,'Data Cal FY17'!$AF$4:$AX$383,19,FALSE)</f>
        <v>0</v>
      </c>
      <c r="G133" s="1">
        <f t="shared" ref="G133:G134" si="4">ROUND(E133+(F133*0.2),2)</f>
        <v>547.77</v>
      </c>
      <c r="H133" s="1">
        <f t="shared" ref="H133:H134" si="5">ROUND($G$1*G133,2)</f>
        <v>3286620</v>
      </c>
    </row>
    <row r="134" spans="1:8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VLOOKUP(A134,'Data Cal FY17'!$AF$4:$AG$383,2,FALSE)</f>
        <v>74.679999999999993</v>
      </c>
      <c r="F134" s="1">
        <f>VLOOKUP(A134,'Data Cal FY17'!$AF$4:$AX$383,19,FALSE)</f>
        <v>0</v>
      </c>
      <c r="G134" s="1">
        <f t="shared" si="4"/>
        <v>74.680000000000007</v>
      </c>
      <c r="H134" s="1">
        <f t="shared" si="5"/>
        <v>448080</v>
      </c>
    </row>
    <row r="135" spans="1:8" x14ac:dyDescent="0.25">
      <c r="A135" s="44">
        <v>50765</v>
      </c>
      <c r="B135" s="44" t="s">
        <v>528</v>
      </c>
      <c r="C135" s="44" t="s">
        <v>529</v>
      </c>
      <c r="D135" s="4" t="s">
        <v>728</v>
      </c>
      <c r="E135" s="34">
        <f>SUM(E4:E134)</f>
        <v>36674.420000000006</v>
      </c>
      <c r="F135" s="34">
        <f>SUM(F4:F134)</f>
        <v>21.120000000000005</v>
      </c>
      <c r="G135" s="34">
        <f>SUM(G4:G134)</f>
        <v>36678.640000000007</v>
      </c>
      <c r="H135" s="34">
        <f>SUM(H4:H134)</f>
        <v>220071840</v>
      </c>
    </row>
    <row r="139" spans="1:8" x14ac:dyDescent="0.25">
      <c r="H139" s="34"/>
    </row>
    <row r="140" spans="1:8" x14ac:dyDescent="0.25">
      <c r="E140" s="34"/>
    </row>
    <row r="141" spans="1:8" x14ac:dyDescent="0.25">
      <c r="H141" s="33"/>
    </row>
    <row r="142" spans="1:8" x14ac:dyDescent="0.25">
      <c r="E142" s="47"/>
    </row>
    <row r="143" spans="1:8" x14ac:dyDescent="0.25">
      <c r="E143" s="4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35"/>
  <sheetViews>
    <sheetView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K135" sqref="K135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16384" width="9.140625" style="18"/>
  </cols>
  <sheetData>
    <row r="3" spans="1:5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  <c r="E3" s="5" t="s">
        <v>713</v>
      </c>
    </row>
    <row r="4" spans="1:5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VLOOKUP(A4,'Data Cal FY17'!$AF$4:$AN$382,9,FALSE)</f>
        <v>79.09</v>
      </c>
    </row>
    <row r="5" spans="1:5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VLOOKUP(A5,'Data Cal FY17'!$AF$4:$AN$382,9,FALSE)</f>
        <v>192.21</v>
      </c>
    </row>
    <row r="6" spans="1:5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VLOOKUP(A6,'Data Cal FY17'!$AF$4:$AN$382,9,FALSE)</f>
        <v>174.45999999999998</v>
      </c>
    </row>
    <row r="7" spans="1:5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VLOOKUP(A7,'Data Cal FY17'!$AF$4:$AN$382,9,FALSE)</f>
        <v>608.61</v>
      </c>
    </row>
    <row r="8" spans="1:5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VLOOKUP(A8,'Data Cal FY17'!$AF$4:$AN$382,9,FALSE)</f>
        <v>417.69</v>
      </c>
    </row>
    <row r="9" spans="1:5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VLOOKUP(A9,'Data Cal FY17'!$AF$4:$AN$382,9,FALSE)</f>
        <v>326.14999999999998</v>
      </c>
    </row>
    <row r="10" spans="1:5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VLOOKUP(A10,'Data Cal FY17'!$AF$4:$AN$382,9,FALSE)</f>
        <v>19.53</v>
      </c>
    </row>
    <row r="11" spans="1:5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VLOOKUP(A11,'Data Cal FY17'!$AF$4:$AN$382,9,FALSE)</f>
        <v>149.1</v>
      </c>
    </row>
    <row r="12" spans="1:5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VLOOKUP(A12,'Data Cal FY17'!$AF$4:$AN$382,9,FALSE)</f>
        <v>1441.8699999999997</v>
      </c>
    </row>
    <row r="13" spans="1:5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VLOOKUP(A13,'Data Cal FY17'!$AF$4:$AN$382,9,FALSE)</f>
        <v>292.21000000000004</v>
      </c>
    </row>
    <row r="14" spans="1:5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VLOOKUP(A14,'Data Cal FY17'!$AF$4:$AN$382,9,FALSE)</f>
        <v>276.93000000000006</v>
      </c>
    </row>
    <row r="15" spans="1:5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VLOOKUP(A15,'Data Cal FY17'!$AF$4:$AN$382,9,FALSE)</f>
        <v>24.55</v>
      </c>
    </row>
    <row r="16" spans="1:5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VLOOKUP(A16,'Data Cal FY17'!$AF$4:$AN$382,9,FALSE)</f>
        <v>46.080000000000005</v>
      </c>
    </row>
    <row r="17" spans="1:5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VLOOKUP(A17,'Data Cal FY17'!$AF$4:$AN$382,9,FALSE)</f>
        <v>134.62</v>
      </c>
    </row>
    <row r="18" spans="1:5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VLOOKUP(A18,'Data Cal FY17'!$AF$4:$AN$382,9,FALSE)</f>
        <v>46.59</v>
      </c>
    </row>
    <row r="19" spans="1:5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VLOOKUP(A19,'Data Cal FY17'!$AF$4:$AN$382,9,FALSE)</f>
        <v>72.260000000000019</v>
      </c>
    </row>
    <row r="20" spans="1:5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VLOOKUP(A20,'Data Cal FY17'!$AF$4:$AN$382,9,FALSE)</f>
        <v>80.02</v>
      </c>
    </row>
    <row r="21" spans="1:5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VLOOKUP(A21,'Data Cal FY17'!$AF$4:$AN$382,9,FALSE)</f>
        <v>143.14999999999998</v>
      </c>
    </row>
    <row r="22" spans="1:5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VLOOKUP(A22,'Data Cal FY17'!$AF$4:$AN$382,9,FALSE)</f>
        <v>234.57</v>
      </c>
    </row>
    <row r="23" spans="1:5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VLOOKUP(A23,'Data Cal FY17'!$AF$4:$AN$382,9,FALSE)</f>
        <v>105.22</v>
      </c>
    </row>
    <row r="24" spans="1:5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VLOOKUP(A24,'Data Cal FY17'!$AF$4:$AN$382,9,FALSE)</f>
        <v>103.61</v>
      </c>
    </row>
    <row r="25" spans="1:5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VLOOKUP(A25,'Data Cal FY17'!$AF$4:$AN$382,9,FALSE)</f>
        <v>101.22000000000001</v>
      </c>
    </row>
    <row r="26" spans="1:5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VLOOKUP(A26,'Data Cal FY17'!$AF$4:$AN$382,9,FALSE)</f>
        <v>93.039999999999992</v>
      </c>
    </row>
    <row r="27" spans="1:5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VLOOKUP(A27,'Data Cal FY17'!$AF$4:$AN$382,9,FALSE)</f>
        <v>108.38</v>
      </c>
    </row>
    <row r="28" spans="1:5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VLOOKUP(A28,'Data Cal FY17'!$AF$4:$AN$382,9,FALSE)</f>
        <v>13</v>
      </c>
    </row>
    <row r="29" spans="1:5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VLOOKUP(A29,'Data Cal FY17'!$AF$4:$AN$382,9,FALSE)</f>
        <v>316.3</v>
      </c>
    </row>
    <row r="30" spans="1:5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VLOOKUP(A30,'Data Cal FY17'!$AF$4:$AN$382,9,FALSE)</f>
        <v>129.37</v>
      </c>
    </row>
    <row r="31" spans="1:5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VLOOKUP(A31,'Data Cal FY17'!$AF$4:$AN$382,9,FALSE)</f>
        <v>100.24000000000001</v>
      </c>
    </row>
    <row r="32" spans="1:5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VLOOKUP(A32,'Data Cal FY17'!$AF$4:$AN$382,9,FALSE)</f>
        <v>542.21</v>
      </c>
    </row>
    <row r="33" spans="1:5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VLOOKUP(A33,'Data Cal FY17'!$AF$4:$AN$382,9,FALSE)</f>
        <v>36.82</v>
      </c>
    </row>
    <row r="34" spans="1:5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VLOOKUP(A34,'Data Cal FY17'!$AF$4:$AN$382,9,FALSE)</f>
        <v>15.47</v>
      </c>
    </row>
    <row r="35" spans="1:5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VLOOKUP(A35,'Data Cal FY17'!$AF$4:$AN$382,9,FALSE)</f>
        <v>28.71</v>
      </c>
    </row>
    <row r="36" spans="1:5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VLOOKUP(A36,'Data Cal FY17'!$AF$4:$AN$382,9,FALSE)</f>
        <v>99.690000000000012</v>
      </c>
    </row>
    <row r="37" spans="1:5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VLOOKUP(A37,'Data Cal FY17'!$AF$4:$AN$382,9,FALSE)</f>
        <v>440.43999999999994</v>
      </c>
    </row>
    <row r="38" spans="1:5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VLOOKUP(A38,'Data Cal FY17'!$AF$4:$AN$382,9,FALSE)</f>
        <v>168.99</v>
      </c>
    </row>
    <row r="39" spans="1:5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VLOOKUP(A39,'Data Cal FY17'!$AF$4:$AN$382,9,FALSE)</f>
        <v>266.87</v>
      </c>
    </row>
    <row r="40" spans="1:5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VLOOKUP(A40,'Data Cal FY17'!$AF$4:$AN$382,9,FALSE)</f>
        <v>169.55</v>
      </c>
    </row>
    <row r="41" spans="1:5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VLOOKUP(A41,'Data Cal FY17'!$AF$4:$AN$382,9,FALSE)</f>
        <v>230.11</v>
      </c>
    </row>
    <row r="42" spans="1:5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VLOOKUP(A42,'Data Cal FY17'!$AF$4:$AN$382,9,FALSE)</f>
        <v>80.430000000000007</v>
      </c>
    </row>
    <row r="43" spans="1:5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VLOOKUP(A43,'Data Cal FY17'!$AF$4:$AN$382,9,FALSE)</f>
        <v>193.19</v>
      </c>
    </row>
    <row r="44" spans="1:5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VLOOKUP(A44,'Data Cal FY17'!$AF$4:$AN$382,9,FALSE)</f>
        <v>94.02000000000001</v>
      </c>
    </row>
    <row r="45" spans="1:5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VLOOKUP(A45,'Data Cal FY17'!$AF$4:$AN$382,9,FALSE)</f>
        <v>0</v>
      </c>
    </row>
    <row r="46" spans="1:5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VLOOKUP(A46,'Data Cal FY17'!$AF$4:$AN$382,9,FALSE)</f>
        <v>667.06000000000017</v>
      </c>
    </row>
    <row r="47" spans="1:5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VLOOKUP(A47,'Data Cal FY17'!$AF$4:$AN$382,9,FALSE)</f>
        <v>483.47999999999996</v>
      </c>
    </row>
    <row r="48" spans="1:5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VLOOKUP(A48,'Data Cal FY17'!$AF$4:$AN$382,9,FALSE)</f>
        <v>329.37</v>
      </c>
    </row>
    <row r="49" spans="1:5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VLOOKUP(A49,'Data Cal FY17'!$AF$4:$AN$382,9,FALSE)</f>
        <v>666.47</v>
      </c>
    </row>
    <row r="50" spans="1:5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VLOOKUP(A50,'Data Cal FY17'!$AF$4:$AN$382,9,FALSE)</f>
        <v>531.95999999999992</v>
      </c>
    </row>
    <row r="51" spans="1:5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VLOOKUP(A51,'Data Cal FY17'!$AF$4:$AN$382,9,FALSE)</f>
        <v>298.63</v>
      </c>
    </row>
    <row r="52" spans="1:5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VLOOKUP(A52,'Data Cal FY17'!$AF$4:$AN$382,9,FALSE)</f>
        <v>491.12</v>
      </c>
    </row>
    <row r="53" spans="1:5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VLOOKUP(A53,'Data Cal FY17'!$AF$4:$AN$382,9,FALSE)</f>
        <v>539.35000000000014</v>
      </c>
    </row>
    <row r="54" spans="1:5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VLOOKUP(A54,'Data Cal FY17'!$AF$4:$AN$382,9,FALSE)</f>
        <v>323.00000000000006</v>
      </c>
    </row>
    <row r="55" spans="1:5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VLOOKUP(A55,'Data Cal FY17'!$AF$4:$AN$382,9,FALSE)</f>
        <v>248.35</v>
      </c>
    </row>
    <row r="56" spans="1:5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VLOOKUP(A56,'Data Cal FY17'!$AF$4:$AN$382,9,FALSE)</f>
        <v>135.12</v>
      </c>
    </row>
    <row r="57" spans="1:5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VLOOKUP(A57,'Data Cal FY17'!$AF$4:$AN$382,9,FALSE)</f>
        <v>663.95999999999992</v>
      </c>
    </row>
    <row r="58" spans="1:5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VLOOKUP(A58,'Data Cal FY17'!$AF$4:$AN$382,9,FALSE)</f>
        <v>35.96</v>
      </c>
    </row>
    <row r="59" spans="1:5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VLOOKUP(A59,'Data Cal FY17'!$AF$4:$AN$382,9,FALSE)</f>
        <v>52.739999999999995</v>
      </c>
    </row>
    <row r="60" spans="1:5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VLOOKUP(A60,'Data Cal FY17'!$AF$4:$AN$382,9,FALSE)</f>
        <v>90.300000000000011</v>
      </c>
    </row>
    <row r="61" spans="1:5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VLOOKUP(A61,'Data Cal FY17'!$AF$4:$AN$382,9,FALSE)</f>
        <v>99.020000000000024</v>
      </c>
    </row>
    <row r="62" spans="1:5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VLOOKUP(A62,'Data Cal FY17'!$AF$4:$AN$382,9,FALSE)</f>
        <v>301.15000000000003</v>
      </c>
    </row>
    <row r="63" spans="1:5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VLOOKUP(A63,'Data Cal FY17'!$AF$4:$AN$382,9,FALSE)</f>
        <v>211.94999999999993</v>
      </c>
    </row>
    <row r="64" spans="1:5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VLOOKUP(A64,'Data Cal FY17'!$AF$4:$AN$382,9,FALSE)</f>
        <v>105.22000000000001</v>
      </c>
    </row>
    <row r="65" spans="1:5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VLOOKUP(A65,'Data Cal FY17'!$AF$4:$AN$382,9,FALSE)</f>
        <v>97.03</v>
      </c>
    </row>
    <row r="66" spans="1:5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VLOOKUP(A66,'Data Cal FY17'!$AF$4:$AN$382,9,FALSE)</f>
        <v>201.20999999999998</v>
      </c>
    </row>
    <row r="67" spans="1:5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VLOOKUP(A67,'Data Cal FY17'!$AF$4:$AN$382,9,FALSE)</f>
        <v>68.760000000000005</v>
      </c>
    </row>
    <row r="68" spans="1:5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VLOOKUP(A68,'Data Cal FY17'!$AF$4:$AN$382,9,FALSE)</f>
        <v>182.91</v>
      </c>
    </row>
    <row r="69" spans="1:5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VLOOKUP(A69,'Data Cal FY17'!$AF$4:$AN$382,9,FALSE)</f>
        <v>34.590000000000003</v>
      </c>
    </row>
    <row r="70" spans="1:5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VLOOKUP(A70,'Data Cal FY17'!$AF$4:$AN$382,9,FALSE)</f>
        <v>12.36</v>
      </c>
    </row>
    <row r="71" spans="1:5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VLOOKUP(A71,'Data Cal FY17'!$AF$4:$AN$382,9,FALSE)</f>
        <v>99.29</v>
      </c>
    </row>
    <row r="72" spans="1:5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VLOOKUP(A72,'Data Cal FY17'!$AF$4:$AN$382,9,FALSE)</f>
        <v>149.66</v>
      </c>
    </row>
    <row r="73" spans="1:5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VLOOKUP(A73,'Data Cal FY17'!$AF$4:$AN$382,9,FALSE)</f>
        <v>16</v>
      </c>
    </row>
    <row r="74" spans="1:5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VLOOKUP(A74,'Data Cal FY17'!$AF$4:$AN$382,9,FALSE)</f>
        <v>382.46999999999997</v>
      </c>
    </row>
    <row r="75" spans="1:5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VLOOKUP(A75,'Data Cal FY17'!$AF$4:$AN$382,9,FALSE)</f>
        <v>114.74</v>
      </c>
    </row>
    <row r="76" spans="1:5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VLOOKUP(A76,'Data Cal FY17'!$AF$4:$AN$382,9,FALSE)</f>
        <v>102.22</v>
      </c>
    </row>
    <row r="77" spans="1:5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VLOOKUP(A77,'Data Cal FY17'!$AF$4:$AN$382,9,FALSE)</f>
        <v>214.51999999999998</v>
      </c>
    </row>
    <row r="78" spans="1:5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VLOOKUP(A78,'Data Cal FY17'!$AF$4:$AN$382,9,FALSE)</f>
        <v>117.41</v>
      </c>
    </row>
    <row r="79" spans="1:5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VLOOKUP(A79,'Data Cal FY17'!$AF$4:$AN$382,9,FALSE)</f>
        <v>97.41</v>
      </c>
    </row>
    <row r="80" spans="1:5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VLOOKUP(A80,'Data Cal FY17'!$AF$4:$AN$382,9,FALSE)</f>
        <v>260.31</v>
      </c>
    </row>
    <row r="81" spans="1:5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VLOOKUP(A81,'Data Cal FY17'!$AF$4:$AN$382,9,FALSE)</f>
        <v>335.53999999999996</v>
      </c>
    </row>
    <row r="82" spans="1:5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VLOOKUP(A82,'Data Cal FY17'!$AF$4:$AN$382,9,FALSE)</f>
        <v>166.71</v>
      </c>
    </row>
    <row r="83" spans="1:5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VLOOKUP(A83,'Data Cal FY17'!$AF$4:$AN$382,9,FALSE)</f>
        <v>152.90999999999997</v>
      </c>
    </row>
    <row r="84" spans="1:5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VLOOKUP(A84,'Data Cal FY17'!$AF$4:$AN$382,9,FALSE)</f>
        <v>361.7</v>
      </c>
    </row>
    <row r="85" spans="1:5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VLOOKUP(A85,'Data Cal FY17'!$AF$4:$AN$382,9,FALSE)</f>
        <v>272.22000000000003</v>
      </c>
    </row>
    <row r="86" spans="1:5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VLOOKUP(A86,'Data Cal FY17'!$AF$4:$AN$382,9,FALSE)</f>
        <v>658.89</v>
      </c>
    </row>
    <row r="87" spans="1:5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VLOOKUP(A87,'Data Cal FY17'!$AF$4:$AN$382,9,FALSE)</f>
        <v>385.06</v>
      </c>
    </row>
    <row r="88" spans="1:5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VLOOKUP(A88,'Data Cal FY17'!$AF$4:$AN$382,9,FALSE)</f>
        <v>248.1</v>
      </c>
    </row>
    <row r="89" spans="1:5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VLOOKUP(A89,'Data Cal FY17'!$AF$4:$AN$382,9,FALSE)</f>
        <v>205.52</v>
      </c>
    </row>
    <row r="90" spans="1:5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VLOOKUP(A90,'Data Cal FY17'!$AF$4:$AN$382,9,FALSE)</f>
        <v>27.07</v>
      </c>
    </row>
    <row r="91" spans="1:5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VLOOKUP(A91,'Data Cal FY17'!$AF$4:$AN$382,9,FALSE)</f>
        <v>134.73999999999998</v>
      </c>
    </row>
    <row r="92" spans="1:5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VLOOKUP(A92,'Data Cal FY17'!$AF$4:$AN$382,9,FALSE)</f>
        <v>297.43</v>
      </c>
    </row>
    <row r="93" spans="1:5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VLOOKUP(A93,'Data Cal FY17'!$AF$4:$AN$382,9,FALSE)</f>
        <v>229.26999999999998</v>
      </c>
    </row>
    <row r="94" spans="1:5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VLOOKUP(A94,'Data Cal FY17'!$AF$4:$AN$382,9,FALSE)</f>
        <v>40.04</v>
      </c>
    </row>
    <row r="95" spans="1:5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VLOOKUP(A95,'Data Cal FY17'!$AF$4:$AN$382,9,FALSE)</f>
        <v>112.94</v>
      </c>
    </row>
    <row r="96" spans="1:5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VLOOKUP(A96,'Data Cal FY17'!$AF$4:$AN$382,9,FALSE)</f>
        <v>106.68</v>
      </c>
    </row>
    <row r="97" spans="1:5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VLOOKUP(A97,'Data Cal FY17'!$AF$4:$AN$382,9,FALSE)</f>
        <v>198.02</v>
      </c>
    </row>
    <row r="98" spans="1:5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VLOOKUP(A98,'Data Cal FY17'!$AF$4:$AN$382,9,FALSE)</f>
        <v>193.93</v>
      </c>
    </row>
    <row r="99" spans="1:5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VLOOKUP(A99,'Data Cal FY17'!$AF$4:$AN$382,9,FALSE)</f>
        <v>257.98</v>
      </c>
    </row>
    <row r="100" spans="1:5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VLOOKUP(A100,'Data Cal FY17'!$AF$4:$AN$382,9,FALSE)</f>
        <v>129.72</v>
      </c>
    </row>
    <row r="101" spans="1:5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VLOOKUP(A101,'Data Cal FY17'!$AF$4:$AN$382,9,FALSE)</f>
        <v>332.41999999999996</v>
      </c>
    </row>
    <row r="102" spans="1:5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VLOOKUP(A102,'Data Cal FY17'!$AF$4:$AN$382,9,FALSE)</f>
        <v>31.9</v>
      </c>
    </row>
    <row r="103" spans="1:5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VLOOKUP(A103,'Data Cal FY17'!$AF$4:$AN$382,9,FALSE)</f>
        <v>276.46999999999997</v>
      </c>
    </row>
    <row r="104" spans="1:5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VLOOKUP(A104,'Data Cal FY17'!$AF$4:$AN$382,9,FALSE)</f>
        <v>319.46000000000004</v>
      </c>
    </row>
    <row r="105" spans="1:5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VLOOKUP(A105,'Data Cal FY17'!$AF$4:$AN$382,9,FALSE)</f>
        <v>95.63</v>
      </c>
    </row>
    <row r="106" spans="1:5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VLOOKUP(A106,'Data Cal FY17'!$AF$4:$AN$382,9,FALSE)</f>
        <v>166.23</v>
      </c>
    </row>
    <row r="107" spans="1:5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VLOOKUP(A107,'Data Cal FY17'!$AF$4:$AN$382,9,FALSE)</f>
        <v>59.19</v>
      </c>
    </row>
    <row r="108" spans="1:5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VLOOKUP(A108,'Data Cal FY17'!$AF$4:$AN$382,9,FALSE)</f>
        <v>324.61</v>
      </c>
    </row>
    <row r="109" spans="1:5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VLOOKUP(A109,'Data Cal FY17'!$AF$4:$AN$382,9,FALSE)</f>
        <v>270.47000000000003</v>
      </c>
    </row>
    <row r="110" spans="1:5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VLOOKUP(A110,'Data Cal FY17'!$AF$4:$AN$382,9,FALSE)</f>
        <v>221.7</v>
      </c>
    </row>
    <row r="111" spans="1:5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VLOOKUP(A111,'Data Cal FY17'!$AF$4:$AN$382,9,FALSE)</f>
        <v>69.469999999999985</v>
      </c>
    </row>
    <row r="112" spans="1:5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VLOOKUP(A112,'Data Cal FY17'!$AF$4:$AN$382,9,FALSE)</f>
        <v>166.36999999999998</v>
      </c>
    </row>
    <row r="113" spans="1:5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VLOOKUP(A113,'Data Cal FY17'!$AF$4:$AN$382,9,FALSE)</f>
        <v>568.95000000000005</v>
      </c>
    </row>
    <row r="114" spans="1:5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VLOOKUP(A114,'Data Cal FY17'!$AF$4:$AN$382,9,FALSE)</f>
        <v>559.41999999999996</v>
      </c>
    </row>
    <row r="115" spans="1:5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VLOOKUP(A115,'Data Cal FY17'!$AF$4:$AN$382,9,FALSE)</f>
        <v>7.0400000000000009</v>
      </c>
    </row>
    <row r="116" spans="1:5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VLOOKUP(A116,'Data Cal FY17'!$AF$4:$AN$382,9,FALSE)</f>
        <v>215.34</v>
      </c>
    </row>
    <row r="117" spans="1:5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VLOOKUP(A117,'Data Cal FY17'!$AF$4:$AN$382,9,FALSE)</f>
        <v>368.35999999999996</v>
      </c>
    </row>
    <row r="118" spans="1:5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VLOOKUP(A118,'Data Cal FY17'!$AF$4:$AN$382,9,FALSE)</f>
        <v>104.77000000000001</v>
      </c>
    </row>
    <row r="119" spans="1:5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VLOOKUP(A119,'Data Cal FY17'!$AF$4:$AN$382,9,FALSE)</f>
        <v>359.49</v>
      </c>
    </row>
    <row r="120" spans="1:5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VLOOKUP(A120,'Data Cal FY17'!$AF$4:$AN$382,9,FALSE)</f>
        <v>100.12</v>
      </c>
    </row>
    <row r="121" spans="1:5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VLOOKUP(A121,'Data Cal FY17'!$AF$4:$AN$382,9,FALSE)</f>
        <v>167.97</v>
      </c>
    </row>
    <row r="122" spans="1:5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VLOOKUP(A122,'Data Cal FY17'!$AF$4:$AN$382,9,FALSE)</f>
        <v>176.56</v>
      </c>
    </row>
    <row r="123" spans="1:5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VLOOKUP(A123,'Data Cal FY17'!$AF$4:$AN$382,9,FALSE)</f>
        <v>450.41</v>
      </c>
    </row>
    <row r="124" spans="1:5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VLOOKUP(A124,'Data Cal FY17'!$AF$4:$AN$382,9,FALSE)</f>
        <v>512.4</v>
      </c>
    </row>
    <row r="125" spans="1:5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VLOOKUP(A125,'Data Cal FY17'!$AF$4:$AN$382,9,FALSE)</f>
        <v>365.79</v>
      </c>
    </row>
    <row r="126" spans="1:5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VLOOKUP(A126,'Data Cal FY17'!$AF$4:$AN$382,9,FALSE)</f>
        <v>287.37</v>
      </c>
    </row>
    <row r="127" spans="1:5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VLOOKUP(A127,'Data Cal FY17'!$AF$4:$AN$382,9,FALSE)</f>
        <v>340.69</v>
      </c>
    </row>
    <row r="128" spans="1:5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VLOOKUP(A128,'Data Cal FY17'!$AF$4:$AN$382,9,FALSE)</f>
        <v>317.93</v>
      </c>
    </row>
    <row r="129" spans="1:5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VLOOKUP(A129,'Data Cal FY17'!$AF$4:$AN$382,9,FALSE)</f>
        <v>588.85</v>
      </c>
    </row>
    <row r="130" spans="1:5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VLOOKUP(A130,'Data Cal FY17'!$AF$4:$AN$382,9,FALSE)</f>
        <v>389.97</v>
      </c>
    </row>
    <row r="131" spans="1:5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VLOOKUP(A131,'Data Cal FY17'!$AF$4:$AN$382,9,FALSE)</f>
        <v>134.41</v>
      </c>
    </row>
    <row r="132" spans="1:5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VLOOKUP(A132,'Data Cal FY17'!$AF$4:$AN$382,9,FALSE)</f>
        <v>72.3</v>
      </c>
    </row>
    <row r="133" spans="1:5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VLOOKUP(A133,'Data Cal FY17'!$AF$4:$AN$382,9,FALSE)</f>
        <v>547.77</v>
      </c>
    </row>
    <row r="134" spans="1:5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VLOOKUP(A134,'Data Cal FY17'!$AF$4:$AN$382,9,FALSE)</f>
        <v>74.679999999999993</v>
      </c>
    </row>
    <row r="135" spans="1:5" x14ac:dyDescent="0.25">
      <c r="A135" s="44">
        <v>50765</v>
      </c>
      <c r="B135" s="44" t="s">
        <v>528</v>
      </c>
      <c r="C135" s="44" t="s">
        <v>529</v>
      </c>
      <c r="D135" s="4" t="str">
        <f>IFERROR(VLOOKUP(A135,'eschools 16'!$A$2:$G$25,7,FALSE),"NO")</f>
        <v>NO</v>
      </c>
      <c r="E135" s="1">
        <f>SUM(E4:E134)</f>
        <v>30180.650000000005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"/>
  <sheetViews>
    <sheetView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I144" sqref="I144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4" width="9.140625" style="18"/>
    <col min="5" max="5" width="12.5703125" style="18" customWidth="1"/>
    <col min="6" max="6" width="14.28515625" style="18" customWidth="1"/>
    <col min="7" max="16384" width="9.140625" style="18"/>
  </cols>
  <sheetData>
    <row r="1" spans="1:7" x14ac:dyDescent="0.25">
      <c r="C1" s="49" t="s">
        <v>756</v>
      </c>
      <c r="D1" s="45">
        <v>320</v>
      </c>
      <c r="E1" s="48"/>
    </row>
    <row r="3" spans="1:7" s="4" customFormat="1" ht="30" x14ac:dyDescent="0.25">
      <c r="A3" s="4" t="s">
        <v>21</v>
      </c>
      <c r="B3" s="4" t="s">
        <v>386</v>
      </c>
      <c r="C3" s="4" t="s">
        <v>2</v>
      </c>
      <c r="D3" s="43" t="s">
        <v>507</v>
      </c>
      <c r="E3" s="50" t="s">
        <v>532</v>
      </c>
      <c r="F3" s="51" t="s">
        <v>533</v>
      </c>
      <c r="G3" s="52"/>
    </row>
    <row r="4" spans="1:7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VLOOKUP(A4,'Data Cal FY17'!$AF$4:$AR$383,13,FALSE)</f>
        <v>0</v>
      </c>
      <c r="F4" s="1">
        <f>ROUND(IF(D4="YES",0,(E4*$D$1)),2)</f>
        <v>0</v>
      </c>
    </row>
    <row r="5" spans="1:7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VLOOKUP(A5,'Data Cal FY17'!$AF$4:$AR$383,13,FALSE)</f>
        <v>0</v>
      </c>
      <c r="F5" s="1">
        <f t="shared" ref="F5:F68" si="0">ROUND(IF(D5="YES",0,(E5*$D$1)),2)</f>
        <v>0</v>
      </c>
    </row>
    <row r="6" spans="1:7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VLOOKUP(A6,'Data Cal FY17'!$AF$4:$AR$383,13,FALSE)</f>
        <v>0</v>
      </c>
      <c r="F6" s="1">
        <f t="shared" si="0"/>
        <v>0</v>
      </c>
    </row>
    <row r="7" spans="1:7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VLOOKUP(A7,'Data Cal FY17'!$AF$4:$AR$383,13,FALSE)</f>
        <v>332.76</v>
      </c>
      <c r="F7" s="1">
        <f t="shared" si="0"/>
        <v>106483.2</v>
      </c>
    </row>
    <row r="8" spans="1:7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VLOOKUP(A8,'Data Cal FY17'!$AF$4:$AR$383,13,FALSE)</f>
        <v>224.64</v>
      </c>
      <c r="F8" s="1">
        <f t="shared" si="0"/>
        <v>71884.800000000003</v>
      </c>
    </row>
    <row r="9" spans="1:7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VLOOKUP(A9,'Data Cal FY17'!$AF$4:$AR$383,13,FALSE)</f>
        <v>0</v>
      </c>
      <c r="F9" s="1">
        <f t="shared" si="0"/>
        <v>0</v>
      </c>
    </row>
    <row r="10" spans="1:7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VLOOKUP(A10,'Data Cal FY17'!$AF$4:$AR$383,13,FALSE)</f>
        <v>0</v>
      </c>
      <c r="F10" s="1">
        <f t="shared" si="0"/>
        <v>0</v>
      </c>
    </row>
    <row r="11" spans="1:7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VLOOKUP(A11,'Data Cal FY17'!$AF$4:$AR$383,13,FALSE)</f>
        <v>141.15</v>
      </c>
      <c r="F11" s="1">
        <f t="shared" si="0"/>
        <v>45168</v>
      </c>
    </row>
    <row r="12" spans="1:7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VLOOKUP(A12,'Data Cal FY17'!$AF$4:$AR$383,13,FALSE)</f>
        <v>0</v>
      </c>
      <c r="F12" s="1">
        <f t="shared" si="0"/>
        <v>0</v>
      </c>
    </row>
    <row r="13" spans="1:7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VLOOKUP(A13,'Data Cal FY17'!$AF$4:$AR$383,13,FALSE)</f>
        <v>0</v>
      </c>
      <c r="F13" s="1">
        <f t="shared" si="0"/>
        <v>0</v>
      </c>
    </row>
    <row r="14" spans="1:7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VLOOKUP(A14,'Data Cal FY17'!$AF$4:$AR$383,13,FALSE)</f>
        <v>0</v>
      </c>
      <c r="F14" s="1">
        <f t="shared" si="0"/>
        <v>0</v>
      </c>
    </row>
    <row r="15" spans="1:7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VLOOKUP(A15,'Data Cal FY17'!$AF$4:$AR$383,13,FALSE)</f>
        <v>0</v>
      </c>
      <c r="F15" s="1">
        <f t="shared" si="0"/>
        <v>0</v>
      </c>
    </row>
    <row r="16" spans="1:7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VLOOKUP(A16,'Data Cal FY17'!$AF$4:$AR$383,13,FALSE)</f>
        <v>23.199999999999996</v>
      </c>
      <c r="F16" s="1">
        <f t="shared" si="0"/>
        <v>7424</v>
      </c>
    </row>
    <row r="17" spans="1:6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VLOOKUP(A17,'Data Cal FY17'!$AF$4:$AR$383,13,FALSE)</f>
        <v>44.890000000000015</v>
      </c>
      <c r="F17" s="1">
        <f t="shared" si="0"/>
        <v>14364.8</v>
      </c>
    </row>
    <row r="18" spans="1:6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VLOOKUP(A18,'Data Cal FY17'!$AF$4:$AR$383,13,FALSE)</f>
        <v>0</v>
      </c>
      <c r="F18" s="1">
        <f t="shared" si="0"/>
        <v>0</v>
      </c>
    </row>
    <row r="19" spans="1:6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VLOOKUP(A19,'Data Cal FY17'!$AF$4:$AR$383,13,FALSE)</f>
        <v>0</v>
      </c>
      <c r="F19" s="1">
        <f t="shared" si="0"/>
        <v>0</v>
      </c>
    </row>
    <row r="20" spans="1:6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VLOOKUP(A20,'Data Cal FY17'!$AF$4:$AR$383,13,FALSE)</f>
        <v>0</v>
      </c>
      <c r="F20" s="1">
        <f t="shared" si="0"/>
        <v>0</v>
      </c>
    </row>
    <row r="21" spans="1:6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VLOOKUP(A21,'Data Cal FY17'!$AF$4:$AR$383,13,FALSE)</f>
        <v>44.569999999999993</v>
      </c>
      <c r="F21" s="1">
        <f t="shared" si="0"/>
        <v>14262.4</v>
      </c>
    </row>
    <row r="22" spans="1:6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VLOOKUP(A22,'Data Cal FY17'!$AF$4:$AR$383,13,FALSE)</f>
        <v>0</v>
      </c>
      <c r="F22" s="1">
        <f t="shared" si="0"/>
        <v>0</v>
      </c>
    </row>
    <row r="23" spans="1:6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VLOOKUP(A23,'Data Cal FY17'!$AF$4:$AR$383,13,FALSE)</f>
        <v>48.49</v>
      </c>
      <c r="F23" s="1">
        <f t="shared" si="0"/>
        <v>15516.8</v>
      </c>
    </row>
    <row r="24" spans="1:6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VLOOKUP(A24,'Data Cal FY17'!$AF$4:$AR$383,13,FALSE)</f>
        <v>50.83</v>
      </c>
      <c r="F24" s="1">
        <f t="shared" si="0"/>
        <v>16265.6</v>
      </c>
    </row>
    <row r="25" spans="1:6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VLOOKUP(A25,'Data Cal FY17'!$AF$4:$AR$383,13,FALSE)</f>
        <v>41.84</v>
      </c>
      <c r="F25" s="1">
        <f t="shared" si="0"/>
        <v>13388.8</v>
      </c>
    </row>
    <row r="26" spans="1:6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VLOOKUP(A26,'Data Cal FY17'!$AF$4:$AR$383,13,FALSE)</f>
        <v>44.44</v>
      </c>
      <c r="F26" s="1">
        <f t="shared" si="0"/>
        <v>14220.8</v>
      </c>
    </row>
    <row r="27" spans="1:6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VLOOKUP(A27,'Data Cal FY17'!$AF$4:$AR$383,13,FALSE)</f>
        <v>0</v>
      </c>
      <c r="F27" s="1">
        <f t="shared" si="0"/>
        <v>0</v>
      </c>
    </row>
    <row r="28" spans="1:6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VLOOKUP(A28,'Data Cal FY17'!$AF$4:$AR$383,13,FALSE)</f>
        <v>179.35</v>
      </c>
      <c r="F28" s="1">
        <f t="shared" si="0"/>
        <v>57392</v>
      </c>
    </row>
    <row r="29" spans="1:6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VLOOKUP(A29,'Data Cal FY17'!$AF$4:$AR$383,13,FALSE)</f>
        <v>155.62</v>
      </c>
      <c r="F29" s="1">
        <f t="shared" si="0"/>
        <v>49798.400000000001</v>
      </c>
    </row>
    <row r="30" spans="1:6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VLOOKUP(A30,'Data Cal FY17'!$AF$4:$AR$383,13,FALSE)</f>
        <v>0</v>
      </c>
      <c r="F30" s="1">
        <f t="shared" si="0"/>
        <v>0</v>
      </c>
    </row>
    <row r="31" spans="1:6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VLOOKUP(A31,'Data Cal FY17'!$AF$4:$AR$383,13,FALSE)</f>
        <v>0</v>
      </c>
      <c r="F31" s="1">
        <f t="shared" si="0"/>
        <v>0</v>
      </c>
    </row>
    <row r="32" spans="1:6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VLOOKUP(A32,'Data Cal FY17'!$AF$4:$AR$383,13,FALSE)</f>
        <v>142.47999999999999</v>
      </c>
      <c r="F32" s="1">
        <f t="shared" si="0"/>
        <v>45593.599999999999</v>
      </c>
    </row>
    <row r="33" spans="1:6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VLOOKUP(A33,'Data Cal FY17'!$AF$4:$AR$383,13,FALSE)</f>
        <v>0</v>
      </c>
      <c r="F33" s="1">
        <f t="shared" si="0"/>
        <v>0</v>
      </c>
    </row>
    <row r="34" spans="1:6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VLOOKUP(A34,'Data Cal FY17'!$AF$4:$AR$383,13,FALSE)</f>
        <v>0</v>
      </c>
      <c r="F34" s="1">
        <f t="shared" si="0"/>
        <v>0</v>
      </c>
    </row>
    <row r="35" spans="1:6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VLOOKUP(A35,'Data Cal FY17'!$AF$4:$AR$383,13,FALSE)</f>
        <v>7.24</v>
      </c>
      <c r="F35" s="1">
        <f t="shared" si="0"/>
        <v>2316.8000000000002</v>
      </c>
    </row>
    <row r="36" spans="1:6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VLOOKUP(A36,'Data Cal FY17'!$AF$4:$AR$383,13,FALSE)</f>
        <v>0</v>
      </c>
      <c r="F36" s="1">
        <f t="shared" si="0"/>
        <v>0</v>
      </c>
    </row>
    <row r="37" spans="1:6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VLOOKUP(A37,'Data Cal FY17'!$AF$4:$AR$383,13,FALSE)</f>
        <v>0</v>
      </c>
      <c r="F37" s="1">
        <f t="shared" si="0"/>
        <v>0</v>
      </c>
    </row>
    <row r="38" spans="1:6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VLOOKUP(A38,'Data Cal FY17'!$AF$4:$AR$383,13,FALSE)</f>
        <v>104.2</v>
      </c>
      <c r="F38" s="1">
        <f t="shared" si="0"/>
        <v>33344</v>
      </c>
    </row>
    <row r="39" spans="1:6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VLOOKUP(A39,'Data Cal FY17'!$AF$4:$AR$383,13,FALSE)</f>
        <v>139.5</v>
      </c>
      <c r="F39" s="1">
        <f t="shared" si="0"/>
        <v>44640</v>
      </c>
    </row>
    <row r="40" spans="1:6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VLOOKUP(A40,'Data Cal FY17'!$AF$4:$AR$383,13,FALSE)</f>
        <v>80.430000000000007</v>
      </c>
      <c r="F40" s="1">
        <f t="shared" si="0"/>
        <v>25737.599999999999</v>
      </c>
    </row>
    <row r="41" spans="1:6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VLOOKUP(A41,'Data Cal FY17'!$AF$4:$AR$383,13,FALSE)</f>
        <v>157.93</v>
      </c>
      <c r="F41" s="1">
        <f t="shared" si="0"/>
        <v>50537.599999999999</v>
      </c>
    </row>
    <row r="42" spans="1:6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VLOOKUP(A42,'Data Cal FY17'!$AF$4:$AR$383,13,FALSE)</f>
        <v>0</v>
      </c>
      <c r="F42" s="1">
        <f t="shared" si="0"/>
        <v>0</v>
      </c>
    </row>
    <row r="43" spans="1:6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VLOOKUP(A43,'Data Cal FY17'!$AF$4:$AR$383,13,FALSE)</f>
        <v>0</v>
      </c>
      <c r="F43" s="1">
        <f t="shared" si="0"/>
        <v>0</v>
      </c>
    </row>
    <row r="44" spans="1:6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VLOOKUP(A44,'Data Cal FY17'!$AF$4:$AR$383,13,FALSE)</f>
        <v>0</v>
      </c>
      <c r="F44" s="1">
        <f t="shared" si="0"/>
        <v>0</v>
      </c>
    </row>
    <row r="45" spans="1:6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VLOOKUP(A45,'Data Cal FY17'!$AF$4:$AR$383,13,FALSE)</f>
        <v>6.78</v>
      </c>
      <c r="F45" s="1">
        <f t="shared" si="0"/>
        <v>2169.6</v>
      </c>
    </row>
    <row r="46" spans="1:6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VLOOKUP(A46,'Data Cal FY17'!$AF$4:$AR$383,13,FALSE)</f>
        <v>323.14000000000004</v>
      </c>
      <c r="F46" s="1">
        <f t="shared" si="0"/>
        <v>103404.8</v>
      </c>
    </row>
    <row r="47" spans="1:6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VLOOKUP(A47,'Data Cal FY17'!$AF$4:$AR$383,13,FALSE)</f>
        <v>251.84</v>
      </c>
      <c r="F47" s="1">
        <f t="shared" si="0"/>
        <v>80588.800000000003</v>
      </c>
    </row>
    <row r="48" spans="1:6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VLOOKUP(A48,'Data Cal FY17'!$AF$4:$AR$383,13,FALSE)</f>
        <v>216.14</v>
      </c>
      <c r="F48" s="1">
        <f t="shared" si="0"/>
        <v>69164.800000000003</v>
      </c>
    </row>
    <row r="49" spans="1:6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VLOOKUP(A49,'Data Cal FY17'!$AF$4:$AR$383,13,FALSE)</f>
        <v>301.61</v>
      </c>
      <c r="F49" s="1">
        <f t="shared" si="0"/>
        <v>96515.199999999997</v>
      </c>
    </row>
    <row r="50" spans="1:6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VLOOKUP(A50,'Data Cal FY17'!$AF$4:$AR$383,13,FALSE)</f>
        <v>253.54000000000002</v>
      </c>
      <c r="F50" s="1">
        <f t="shared" si="0"/>
        <v>81132.800000000003</v>
      </c>
    </row>
    <row r="51" spans="1:6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VLOOKUP(A51,'Data Cal FY17'!$AF$4:$AR$383,13,FALSE)</f>
        <v>421.77</v>
      </c>
      <c r="F51" s="1">
        <f t="shared" si="0"/>
        <v>134966.39999999999</v>
      </c>
    </row>
    <row r="52" spans="1:6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VLOOKUP(A52,'Data Cal FY17'!$AF$4:$AR$383,13,FALSE)</f>
        <v>270.7</v>
      </c>
      <c r="F52" s="1">
        <f t="shared" si="0"/>
        <v>86624</v>
      </c>
    </row>
    <row r="53" spans="1:6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VLOOKUP(A53,'Data Cal FY17'!$AF$4:$AR$383,13,FALSE)</f>
        <v>296.50000000000006</v>
      </c>
      <c r="F53" s="1">
        <f t="shared" si="0"/>
        <v>94880</v>
      </c>
    </row>
    <row r="54" spans="1:6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VLOOKUP(A54,'Data Cal FY17'!$AF$4:$AR$383,13,FALSE)</f>
        <v>43.18</v>
      </c>
      <c r="F54" s="1">
        <f t="shared" si="0"/>
        <v>13817.6</v>
      </c>
    </row>
    <row r="55" spans="1:6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VLOOKUP(A55,'Data Cal FY17'!$AF$4:$AR$383,13,FALSE)</f>
        <v>124.42</v>
      </c>
      <c r="F55" s="1">
        <f t="shared" si="0"/>
        <v>39814.400000000001</v>
      </c>
    </row>
    <row r="56" spans="1:6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VLOOKUP(A56,'Data Cal FY17'!$AF$4:$AR$383,13,FALSE)</f>
        <v>92.31</v>
      </c>
      <c r="F56" s="1">
        <f t="shared" si="0"/>
        <v>29539.200000000001</v>
      </c>
    </row>
    <row r="57" spans="1:6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VLOOKUP(A57,'Data Cal FY17'!$AF$4:$AR$383,13,FALSE)</f>
        <v>315.16999999999996</v>
      </c>
      <c r="F57" s="1">
        <f t="shared" si="0"/>
        <v>100854.39999999999</v>
      </c>
    </row>
    <row r="58" spans="1:6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VLOOKUP(A58,'Data Cal FY17'!$AF$4:$AR$383,13,FALSE)</f>
        <v>0</v>
      </c>
      <c r="F58" s="1">
        <f t="shared" si="0"/>
        <v>0</v>
      </c>
    </row>
    <row r="59" spans="1:6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VLOOKUP(A59,'Data Cal FY17'!$AF$4:$AR$383,13,FALSE)</f>
        <v>0</v>
      </c>
      <c r="F59" s="1">
        <f t="shared" si="0"/>
        <v>0</v>
      </c>
    </row>
    <row r="60" spans="1:6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VLOOKUP(A60,'Data Cal FY17'!$AF$4:$AR$383,13,FALSE)</f>
        <v>0</v>
      </c>
      <c r="F60" s="1">
        <f t="shared" si="0"/>
        <v>0</v>
      </c>
    </row>
    <row r="61" spans="1:6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VLOOKUP(A61,'Data Cal FY17'!$AF$4:$AR$383,13,FALSE)</f>
        <v>0</v>
      </c>
      <c r="F61" s="1">
        <f t="shared" si="0"/>
        <v>0</v>
      </c>
    </row>
    <row r="62" spans="1:6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VLOOKUP(A62,'Data Cal FY17'!$AF$4:$AR$383,13,FALSE)</f>
        <v>173.64</v>
      </c>
      <c r="F62" s="1">
        <f t="shared" si="0"/>
        <v>55564.800000000003</v>
      </c>
    </row>
    <row r="63" spans="1:6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VLOOKUP(A63,'Data Cal FY17'!$AF$4:$AR$383,13,FALSE)</f>
        <v>0</v>
      </c>
      <c r="F63" s="1">
        <f t="shared" si="0"/>
        <v>0</v>
      </c>
    </row>
    <row r="64" spans="1:6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VLOOKUP(A64,'Data Cal FY17'!$AF$4:$AR$383,13,FALSE)</f>
        <v>0</v>
      </c>
      <c r="F64" s="1">
        <f t="shared" si="0"/>
        <v>0</v>
      </c>
    </row>
    <row r="65" spans="1:6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VLOOKUP(A65,'Data Cal FY17'!$AF$4:$AR$383,13,FALSE)</f>
        <v>0</v>
      </c>
      <c r="F65" s="1">
        <f t="shared" si="0"/>
        <v>0</v>
      </c>
    </row>
    <row r="66" spans="1:6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VLOOKUP(A66,'Data Cal FY17'!$AF$4:$AR$383,13,FALSE)</f>
        <v>83.69</v>
      </c>
      <c r="F66" s="1">
        <f t="shared" si="0"/>
        <v>26780.799999999999</v>
      </c>
    </row>
    <row r="67" spans="1:6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VLOOKUP(A67,'Data Cal FY17'!$AF$4:$AR$383,13,FALSE)</f>
        <v>24.82</v>
      </c>
      <c r="F67" s="1">
        <f t="shared" si="0"/>
        <v>7942.4</v>
      </c>
    </row>
    <row r="68" spans="1:6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VLOOKUP(A68,'Data Cal FY17'!$AF$4:$AR$383,13,FALSE)</f>
        <v>22.85</v>
      </c>
      <c r="F68" s="1">
        <f t="shared" si="0"/>
        <v>7312</v>
      </c>
    </row>
    <row r="69" spans="1:6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VLOOKUP(A69,'Data Cal FY17'!$AF$4:$AR$383,13,FALSE)</f>
        <v>0</v>
      </c>
      <c r="F69" s="1">
        <f t="shared" ref="F69:F132" si="1">ROUND(IF(D69="YES",0,(E69*$D$1)),2)</f>
        <v>0</v>
      </c>
    </row>
    <row r="70" spans="1:6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VLOOKUP(A70,'Data Cal FY17'!$AF$4:$AR$383,13,FALSE)</f>
        <v>0</v>
      </c>
      <c r="F70" s="1">
        <f t="shared" si="1"/>
        <v>0</v>
      </c>
    </row>
    <row r="71" spans="1:6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VLOOKUP(A71,'Data Cal FY17'!$AF$4:$AR$383,13,FALSE)</f>
        <v>0</v>
      </c>
      <c r="F71" s="1">
        <f t="shared" si="1"/>
        <v>0</v>
      </c>
    </row>
    <row r="72" spans="1:6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VLOOKUP(A72,'Data Cal FY17'!$AF$4:$AR$383,13,FALSE)</f>
        <v>27.75</v>
      </c>
      <c r="F72" s="1">
        <f t="shared" si="1"/>
        <v>8880</v>
      </c>
    </row>
    <row r="73" spans="1:6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VLOOKUP(A73,'Data Cal FY17'!$AF$4:$AR$383,13,FALSE)</f>
        <v>56.379999999999995</v>
      </c>
      <c r="F73" s="1">
        <f t="shared" si="1"/>
        <v>18041.599999999999</v>
      </c>
    </row>
    <row r="74" spans="1:6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VLOOKUP(A74,'Data Cal FY17'!$AF$4:$AR$383,13,FALSE)</f>
        <v>152.85</v>
      </c>
      <c r="F74" s="1">
        <f t="shared" si="1"/>
        <v>48912</v>
      </c>
    </row>
    <row r="75" spans="1:6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VLOOKUP(A75,'Data Cal FY17'!$AF$4:$AR$383,13,FALSE)</f>
        <v>35.31</v>
      </c>
      <c r="F75" s="1">
        <f t="shared" si="1"/>
        <v>11299.2</v>
      </c>
    </row>
    <row r="76" spans="1:6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VLOOKUP(A76,'Data Cal FY17'!$AF$4:$AR$383,13,FALSE)</f>
        <v>102.22</v>
      </c>
      <c r="F76" s="1">
        <f t="shared" si="1"/>
        <v>32710.400000000001</v>
      </c>
    </row>
    <row r="77" spans="1:6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VLOOKUP(A77,'Data Cal FY17'!$AF$4:$AR$383,13,FALSE)</f>
        <v>0</v>
      </c>
      <c r="F77" s="1">
        <f t="shared" si="1"/>
        <v>0</v>
      </c>
    </row>
    <row r="78" spans="1:6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VLOOKUP(A78,'Data Cal FY17'!$AF$4:$AR$383,13,FALSE)</f>
        <v>87.56</v>
      </c>
      <c r="F78" s="1">
        <f t="shared" si="1"/>
        <v>28019.200000000001</v>
      </c>
    </row>
    <row r="79" spans="1:6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VLOOKUP(A79,'Data Cal FY17'!$AF$4:$AR$383,13,FALSE)</f>
        <v>0</v>
      </c>
      <c r="F79" s="1">
        <f t="shared" si="1"/>
        <v>0</v>
      </c>
    </row>
    <row r="80" spans="1:6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VLOOKUP(A80,'Data Cal FY17'!$AF$4:$AR$383,13,FALSE)</f>
        <v>152.13</v>
      </c>
      <c r="F80" s="1">
        <f t="shared" si="1"/>
        <v>48681.599999999999</v>
      </c>
    </row>
    <row r="81" spans="1:6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VLOOKUP(A81,'Data Cal FY17'!$AF$4:$AR$383,13,FALSE)</f>
        <v>144.55000000000001</v>
      </c>
      <c r="F81" s="1">
        <f t="shared" si="1"/>
        <v>46256</v>
      </c>
    </row>
    <row r="82" spans="1:6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VLOOKUP(A82,'Data Cal FY17'!$AF$4:$AR$383,13,FALSE)</f>
        <v>114.46</v>
      </c>
      <c r="F82" s="1">
        <f t="shared" si="1"/>
        <v>36627.199999999997</v>
      </c>
    </row>
    <row r="83" spans="1:6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VLOOKUP(A83,'Data Cal FY17'!$AF$4:$AR$383,13,FALSE)</f>
        <v>0</v>
      </c>
      <c r="F83" s="1">
        <f t="shared" si="1"/>
        <v>0</v>
      </c>
    </row>
    <row r="84" spans="1:6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VLOOKUP(A84,'Data Cal FY17'!$AF$4:$AR$383,13,FALSE)</f>
        <v>175.78</v>
      </c>
      <c r="F84" s="1">
        <f t="shared" si="1"/>
        <v>56249.599999999999</v>
      </c>
    </row>
    <row r="85" spans="1:6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VLOOKUP(A85,'Data Cal FY17'!$AF$4:$AR$383,13,FALSE)</f>
        <v>115.58999999999999</v>
      </c>
      <c r="F85" s="1">
        <f t="shared" si="1"/>
        <v>36988.800000000003</v>
      </c>
    </row>
    <row r="86" spans="1:6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VLOOKUP(A86,'Data Cal FY17'!$AF$4:$AR$383,13,FALSE)</f>
        <v>326.94000000000005</v>
      </c>
      <c r="F86" s="1">
        <f t="shared" si="1"/>
        <v>104620.8</v>
      </c>
    </row>
    <row r="87" spans="1:6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VLOOKUP(A87,'Data Cal FY17'!$AF$4:$AR$383,13,FALSE)</f>
        <v>199.86</v>
      </c>
      <c r="F87" s="1">
        <f t="shared" si="1"/>
        <v>63955.199999999997</v>
      </c>
    </row>
    <row r="88" spans="1:6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VLOOKUP(A88,'Data Cal FY17'!$AF$4:$AR$383,13,FALSE)</f>
        <v>110.53</v>
      </c>
      <c r="F88" s="1">
        <f t="shared" si="1"/>
        <v>35369.599999999999</v>
      </c>
    </row>
    <row r="89" spans="1:6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VLOOKUP(A89,'Data Cal FY17'!$AF$4:$AR$383,13,FALSE)</f>
        <v>152.73000000000002</v>
      </c>
      <c r="F89" s="1">
        <f t="shared" si="1"/>
        <v>48873.599999999999</v>
      </c>
    </row>
    <row r="90" spans="1:6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VLOOKUP(A90,'Data Cal FY17'!$AF$4:$AR$383,13,FALSE)</f>
        <v>0</v>
      </c>
      <c r="F90" s="1">
        <f t="shared" si="1"/>
        <v>0</v>
      </c>
    </row>
    <row r="91" spans="1:6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VLOOKUP(A91,'Data Cal FY17'!$AF$4:$AR$383,13,FALSE)</f>
        <v>0</v>
      </c>
      <c r="F91" s="1">
        <f t="shared" si="1"/>
        <v>0</v>
      </c>
    </row>
    <row r="92" spans="1:6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VLOOKUP(A92,'Data Cal FY17'!$AF$4:$AR$383,13,FALSE)</f>
        <v>0</v>
      </c>
      <c r="F92" s="1">
        <f t="shared" si="1"/>
        <v>0</v>
      </c>
    </row>
    <row r="93" spans="1:6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VLOOKUP(A93,'Data Cal FY17'!$AF$4:$AR$383,13,FALSE)</f>
        <v>0</v>
      </c>
      <c r="F93" s="1">
        <f t="shared" si="1"/>
        <v>0</v>
      </c>
    </row>
    <row r="94" spans="1:6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VLOOKUP(A94,'Data Cal FY17'!$AF$4:$AR$383,13,FALSE)</f>
        <v>0</v>
      </c>
      <c r="F94" s="1">
        <f t="shared" si="1"/>
        <v>0</v>
      </c>
    </row>
    <row r="95" spans="1:6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VLOOKUP(A95,'Data Cal FY17'!$AF$4:$AR$383,13,FALSE)</f>
        <v>106.91</v>
      </c>
      <c r="F95" s="1">
        <f t="shared" si="1"/>
        <v>34211.199999999997</v>
      </c>
    </row>
    <row r="96" spans="1:6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VLOOKUP(A96,'Data Cal FY17'!$AF$4:$AR$383,13,FALSE)</f>
        <v>0</v>
      </c>
      <c r="F96" s="1">
        <f t="shared" si="1"/>
        <v>0</v>
      </c>
    </row>
    <row r="97" spans="1:6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VLOOKUP(A97,'Data Cal FY17'!$AF$4:$AR$383,13,FALSE)</f>
        <v>110.29</v>
      </c>
      <c r="F97" s="1">
        <f t="shared" si="1"/>
        <v>35292.800000000003</v>
      </c>
    </row>
    <row r="98" spans="1:6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VLOOKUP(A98,'Data Cal FY17'!$AF$4:$AR$383,13,FALSE)</f>
        <v>167.54</v>
      </c>
      <c r="F98" s="1">
        <f t="shared" si="1"/>
        <v>53612.800000000003</v>
      </c>
    </row>
    <row r="99" spans="1:6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VLOOKUP(A99,'Data Cal FY17'!$AF$4:$AR$383,13,FALSE)</f>
        <v>182.79000000000002</v>
      </c>
      <c r="F99" s="1">
        <f t="shared" si="1"/>
        <v>58492.800000000003</v>
      </c>
    </row>
    <row r="100" spans="1:6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VLOOKUP(A100,'Data Cal FY17'!$AF$4:$AR$383,13,FALSE)</f>
        <v>69.25</v>
      </c>
      <c r="F100" s="1">
        <f t="shared" si="1"/>
        <v>22160</v>
      </c>
    </row>
    <row r="101" spans="1:6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VLOOKUP(A101,'Data Cal FY17'!$AF$4:$AR$383,13,FALSE)</f>
        <v>185.22</v>
      </c>
      <c r="F101" s="1">
        <f t="shared" si="1"/>
        <v>59270.400000000001</v>
      </c>
    </row>
    <row r="102" spans="1:6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VLOOKUP(A102,'Data Cal FY17'!$AF$4:$AR$383,13,FALSE)</f>
        <v>0</v>
      </c>
      <c r="F102" s="1">
        <f t="shared" si="1"/>
        <v>0</v>
      </c>
    </row>
    <row r="103" spans="1:6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VLOOKUP(A103,'Data Cal FY17'!$AF$4:$AR$383,13,FALSE)</f>
        <v>0</v>
      </c>
      <c r="F103" s="1">
        <f t="shared" si="1"/>
        <v>0</v>
      </c>
    </row>
    <row r="104" spans="1:6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VLOOKUP(A104,'Data Cal FY17'!$AF$4:$AR$383,13,FALSE)</f>
        <v>149.87</v>
      </c>
      <c r="F104" s="1">
        <f t="shared" si="1"/>
        <v>47958.400000000001</v>
      </c>
    </row>
    <row r="105" spans="1:6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VLOOKUP(A105,'Data Cal FY17'!$AF$4:$AR$383,13,FALSE)</f>
        <v>0</v>
      </c>
      <c r="F105" s="1">
        <f t="shared" si="1"/>
        <v>0</v>
      </c>
    </row>
    <row r="106" spans="1:6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VLOOKUP(A106,'Data Cal FY17'!$AF$4:$AR$383,13,FALSE)</f>
        <v>166.23</v>
      </c>
      <c r="F106" s="1">
        <f t="shared" si="1"/>
        <v>53193.599999999999</v>
      </c>
    </row>
    <row r="107" spans="1:6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VLOOKUP(A107,'Data Cal FY17'!$AF$4:$AR$383,13,FALSE)</f>
        <v>0</v>
      </c>
      <c r="F107" s="1">
        <f t="shared" si="1"/>
        <v>0</v>
      </c>
    </row>
    <row r="108" spans="1:6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VLOOKUP(A108,'Data Cal FY17'!$AF$4:$AR$383,13,FALSE)</f>
        <v>187.83999999999997</v>
      </c>
      <c r="F108" s="1">
        <f t="shared" si="1"/>
        <v>60108.800000000003</v>
      </c>
    </row>
    <row r="109" spans="1:6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VLOOKUP(A109,'Data Cal FY17'!$AF$4:$AR$383,13,FALSE)</f>
        <v>146.97999999999999</v>
      </c>
      <c r="F109" s="1">
        <f t="shared" si="1"/>
        <v>47033.599999999999</v>
      </c>
    </row>
    <row r="110" spans="1:6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VLOOKUP(A110,'Data Cal FY17'!$AF$4:$AR$383,13,FALSE)</f>
        <v>102.98</v>
      </c>
      <c r="F110" s="1">
        <f t="shared" si="1"/>
        <v>32953.599999999999</v>
      </c>
    </row>
    <row r="111" spans="1:6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VLOOKUP(A111,'Data Cal FY17'!$AF$4:$AR$383,13,FALSE)</f>
        <v>0</v>
      </c>
      <c r="F111" s="1">
        <f t="shared" si="1"/>
        <v>0</v>
      </c>
    </row>
    <row r="112" spans="1:6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VLOOKUP(A112,'Data Cal FY17'!$AF$4:$AR$383,13,FALSE)</f>
        <v>0</v>
      </c>
      <c r="F112" s="1">
        <f t="shared" si="1"/>
        <v>0</v>
      </c>
    </row>
    <row r="113" spans="1:6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VLOOKUP(A113,'Data Cal FY17'!$AF$4:$AR$383,13,FALSE)</f>
        <v>300.22999999999996</v>
      </c>
      <c r="F113" s="1">
        <f t="shared" si="1"/>
        <v>96073.600000000006</v>
      </c>
    </row>
    <row r="114" spans="1:6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VLOOKUP(A114,'Data Cal FY17'!$AF$4:$AR$383,13,FALSE)</f>
        <v>375.63</v>
      </c>
      <c r="F114" s="1">
        <f t="shared" si="1"/>
        <v>120201.60000000001</v>
      </c>
    </row>
    <row r="115" spans="1:6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VLOOKUP(A115,'Data Cal FY17'!$AF$4:$AR$383,13,FALSE)</f>
        <v>0</v>
      </c>
      <c r="F115" s="1">
        <f t="shared" si="1"/>
        <v>0</v>
      </c>
    </row>
    <row r="116" spans="1:6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VLOOKUP(A116,'Data Cal FY17'!$AF$4:$AR$383,13,FALSE)</f>
        <v>0</v>
      </c>
      <c r="F116" s="1">
        <f t="shared" si="1"/>
        <v>0</v>
      </c>
    </row>
    <row r="117" spans="1:6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VLOOKUP(A117,'Data Cal FY17'!$AF$4:$AR$383,13,FALSE)</f>
        <v>159.23000000000002</v>
      </c>
      <c r="F117" s="1">
        <f t="shared" si="1"/>
        <v>50953.599999999999</v>
      </c>
    </row>
    <row r="118" spans="1:6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VLOOKUP(A118,'Data Cal FY17'!$AF$4:$AR$383,13,FALSE)</f>
        <v>0</v>
      </c>
      <c r="F118" s="1">
        <f t="shared" si="1"/>
        <v>0</v>
      </c>
    </row>
    <row r="119" spans="1:6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VLOOKUP(A119,'Data Cal FY17'!$AF$4:$AR$383,13,FALSE)</f>
        <v>156.85</v>
      </c>
      <c r="F119" s="1">
        <f t="shared" si="1"/>
        <v>50192</v>
      </c>
    </row>
    <row r="120" spans="1:6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VLOOKUP(A120,'Data Cal FY17'!$AF$4:$AR$383,13,FALSE)</f>
        <v>56.72</v>
      </c>
      <c r="F120" s="1">
        <f t="shared" si="1"/>
        <v>18150.400000000001</v>
      </c>
    </row>
    <row r="121" spans="1:6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VLOOKUP(A121,'Data Cal FY17'!$AF$4:$AR$383,13,FALSE)</f>
        <v>132.12</v>
      </c>
      <c r="F121" s="1">
        <f t="shared" si="1"/>
        <v>42278.400000000001</v>
      </c>
    </row>
    <row r="122" spans="1:6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VLOOKUP(A122,'Data Cal FY17'!$AF$4:$AR$383,13,FALSE)</f>
        <v>77.510000000000005</v>
      </c>
      <c r="F122" s="1">
        <f t="shared" si="1"/>
        <v>24803.200000000001</v>
      </c>
    </row>
    <row r="123" spans="1:6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VLOOKUP(A123,'Data Cal FY17'!$AF$4:$AR$383,13,FALSE)</f>
        <v>0</v>
      </c>
      <c r="F123" s="1">
        <f t="shared" si="1"/>
        <v>0</v>
      </c>
    </row>
    <row r="124" spans="1:6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VLOOKUP(A124,'Data Cal FY17'!$AF$4:$AR$383,13,FALSE)</f>
        <v>264.81</v>
      </c>
      <c r="F124" s="1">
        <f t="shared" si="1"/>
        <v>84739.199999999997</v>
      </c>
    </row>
    <row r="125" spans="1:6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VLOOKUP(A125,'Data Cal FY17'!$AF$4:$AR$383,13,FALSE)</f>
        <v>194.26999999999998</v>
      </c>
      <c r="F125" s="1">
        <f t="shared" si="1"/>
        <v>62166.400000000001</v>
      </c>
    </row>
    <row r="126" spans="1:6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VLOOKUP(A126,'Data Cal FY17'!$AF$4:$AR$383,13,FALSE)</f>
        <v>0</v>
      </c>
      <c r="F126" s="1">
        <f t="shared" si="1"/>
        <v>0</v>
      </c>
    </row>
    <row r="127" spans="1:6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VLOOKUP(A127,'Data Cal FY17'!$AF$4:$AR$383,13,FALSE)</f>
        <v>230.51</v>
      </c>
      <c r="F127" s="1">
        <f t="shared" si="1"/>
        <v>73763.199999999997</v>
      </c>
    </row>
    <row r="128" spans="1:6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VLOOKUP(A128,'Data Cal FY17'!$AF$4:$AR$383,13,FALSE)</f>
        <v>214.5</v>
      </c>
      <c r="F128" s="1">
        <f t="shared" si="1"/>
        <v>68640</v>
      </c>
    </row>
    <row r="129" spans="1:6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VLOOKUP(A129,'Data Cal FY17'!$AF$4:$AR$383,13,FALSE)</f>
        <v>442.78</v>
      </c>
      <c r="F129" s="1">
        <f t="shared" si="1"/>
        <v>141689.60000000001</v>
      </c>
    </row>
    <row r="130" spans="1:6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VLOOKUP(A130,'Data Cal FY17'!$AF$4:$AR$383,13,FALSE)</f>
        <v>205.24</v>
      </c>
      <c r="F130" s="1">
        <f t="shared" si="1"/>
        <v>65676.800000000003</v>
      </c>
    </row>
    <row r="131" spans="1:6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VLOOKUP(A131,'Data Cal FY17'!$AF$4:$AR$383,13,FALSE)</f>
        <v>109.19999999999999</v>
      </c>
      <c r="F131" s="1">
        <f t="shared" si="1"/>
        <v>34944</v>
      </c>
    </row>
    <row r="132" spans="1:6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VLOOKUP(A132,'Data Cal FY17'!$AF$4:$AR$383,13,FALSE)</f>
        <v>0</v>
      </c>
      <c r="F132" s="1">
        <f t="shared" si="1"/>
        <v>0</v>
      </c>
    </row>
    <row r="133" spans="1:6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VLOOKUP(A133,'Data Cal FY17'!$AF$4:$AR$383,13,FALSE)</f>
        <v>379.29</v>
      </c>
      <c r="F133" s="1">
        <f t="shared" ref="F133:F134" si="2">ROUND(IF(D133="YES",0,(E133*$D$1)),2)</f>
        <v>121372.8</v>
      </c>
    </row>
    <row r="134" spans="1:6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VLOOKUP(A134,'Data Cal FY17'!$AF$4:$AR$383,13,FALSE)</f>
        <v>0</v>
      </c>
      <c r="F134" s="1">
        <f t="shared" si="2"/>
        <v>0</v>
      </c>
    </row>
    <row r="135" spans="1:6" x14ac:dyDescent="0.25">
      <c r="A135" s="44">
        <v>50765</v>
      </c>
      <c r="B135" s="44" t="s">
        <v>528</v>
      </c>
      <c r="C135" s="44" t="s">
        <v>529</v>
      </c>
      <c r="D135" s="4" t="str">
        <f>IFERROR(VLOOKUP(A135,'eschools 16'!$A$2:$G$25,7,FALSE),"NO")</f>
        <v>NO</v>
      </c>
      <c r="E135" s="1">
        <f>SUM(E4:E134)</f>
        <v>12015.090000000004</v>
      </c>
      <c r="F135" s="1">
        <f>SUM(F4:F134)</f>
        <v>3844828.8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83"/>
  <sheetViews>
    <sheetView workbookViewId="0">
      <pane xSplit="4" ySplit="3" topLeftCell="E299" activePane="bottomRight" state="frozen"/>
      <selection pane="topRight" activeCell="E1" sqref="E1"/>
      <selection pane="bottomLeft" activeCell="A4" sqref="A4"/>
      <selection pane="bottomRight" activeCell="J382" sqref="J382"/>
    </sheetView>
  </sheetViews>
  <sheetFormatPr defaultRowHeight="15" x14ac:dyDescent="0.25"/>
  <cols>
    <col min="2" max="2" width="12.42578125" bestFit="1" customWidth="1"/>
    <col min="3" max="3" width="33.5703125" bestFit="1" customWidth="1"/>
  </cols>
  <sheetData>
    <row r="3" spans="1:4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</row>
    <row r="4" spans="1:4" x14ac:dyDescent="0.25">
      <c r="A4">
        <v>125</v>
      </c>
      <c r="B4" t="s">
        <v>22</v>
      </c>
      <c r="C4" t="s">
        <v>23</v>
      </c>
      <c r="D4" s="4" t="str">
        <f>IFERROR(VLOOKUP(A4,'eschools 16'!$A$2:$G$25,7,FALSE),"NO")</f>
        <v>NO</v>
      </c>
    </row>
    <row r="5" spans="1:4" x14ac:dyDescent="0.25">
      <c r="A5">
        <v>130</v>
      </c>
      <c r="B5" t="s">
        <v>22</v>
      </c>
      <c r="C5" t="s">
        <v>24</v>
      </c>
      <c r="D5" s="4" t="str">
        <f>IFERROR(VLOOKUP(A5,'eschools 16'!$A$2:$G$25,7,FALSE),"NO")</f>
        <v>NO</v>
      </c>
    </row>
    <row r="6" spans="1:4" x14ac:dyDescent="0.25">
      <c r="A6">
        <v>131</v>
      </c>
      <c r="B6" t="s">
        <v>22</v>
      </c>
      <c r="C6" t="s">
        <v>25</v>
      </c>
      <c r="D6" s="4" t="str">
        <f>IFERROR(VLOOKUP(A6,'eschools 16'!$A$2:$G$25,7,FALSE),"NO")</f>
        <v>NO</v>
      </c>
    </row>
    <row r="7" spans="1:4" x14ac:dyDescent="0.25">
      <c r="A7">
        <v>138</v>
      </c>
      <c r="B7" t="s">
        <v>26</v>
      </c>
      <c r="C7" t="s">
        <v>27</v>
      </c>
      <c r="D7" s="4" t="str">
        <f>IFERROR(VLOOKUP(A7,'eschools 16'!$A$2:$G$25,7,FALSE),"NO")</f>
        <v>NO</v>
      </c>
    </row>
    <row r="8" spans="1:4" x14ac:dyDescent="0.25">
      <c r="A8">
        <v>139</v>
      </c>
      <c r="B8" t="s">
        <v>28</v>
      </c>
      <c r="C8" t="s">
        <v>29</v>
      </c>
      <c r="D8" s="4" t="str">
        <f>IFERROR(VLOOKUP(A8,'eschools 16'!$A$2:$G$25,7,FALSE),"NO")</f>
        <v>NO</v>
      </c>
    </row>
    <row r="9" spans="1:4" x14ac:dyDescent="0.25">
      <c r="A9">
        <v>162</v>
      </c>
      <c r="B9" t="s">
        <v>30</v>
      </c>
      <c r="C9" t="s">
        <v>31</v>
      </c>
      <c r="D9" s="4" t="str">
        <f>IFERROR(VLOOKUP(A9,'eschools 16'!$A$2:$G$25,7,FALSE),"NO")</f>
        <v>YES</v>
      </c>
    </row>
    <row r="10" spans="1:4" x14ac:dyDescent="0.25">
      <c r="A10">
        <v>197</v>
      </c>
      <c r="B10" t="s">
        <v>33</v>
      </c>
      <c r="C10" t="s">
        <v>34</v>
      </c>
      <c r="D10" s="4" t="str">
        <f>IFERROR(VLOOKUP(A10,'eschools 16'!$A$2:$G$25,7,FALSE),"NO")</f>
        <v>NO</v>
      </c>
    </row>
    <row r="11" spans="1:4" x14ac:dyDescent="0.25">
      <c r="A11">
        <v>222</v>
      </c>
      <c r="B11" t="s">
        <v>22</v>
      </c>
      <c r="C11" t="s">
        <v>35</v>
      </c>
      <c r="D11" s="4" t="str">
        <f>IFERROR(VLOOKUP(A11,'eschools 16'!$A$2:$G$25,7,FALSE),"NO")</f>
        <v>NO</v>
      </c>
    </row>
    <row r="12" spans="1:4" x14ac:dyDescent="0.25">
      <c r="A12">
        <v>236</v>
      </c>
      <c r="B12" t="s">
        <v>32</v>
      </c>
      <c r="C12" t="s">
        <v>36</v>
      </c>
      <c r="D12" s="4" t="str">
        <f>IFERROR(VLOOKUP(A12,'eschools 16'!$A$2:$G$25,7,FALSE),"NO")</f>
        <v>YES</v>
      </c>
    </row>
    <row r="13" spans="1:4" x14ac:dyDescent="0.25">
      <c r="A13">
        <v>241</v>
      </c>
      <c r="B13" t="s">
        <v>37</v>
      </c>
      <c r="C13" t="s">
        <v>38</v>
      </c>
      <c r="D13" s="4" t="str">
        <f>IFERROR(VLOOKUP(A13,'eschools 16'!$A$2:$G$25,7,FALSE),"NO")</f>
        <v>YES</v>
      </c>
    </row>
    <row r="14" spans="1:4" x14ac:dyDescent="0.25">
      <c r="A14">
        <v>282</v>
      </c>
      <c r="B14" t="s">
        <v>39</v>
      </c>
      <c r="C14" t="s">
        <v>40</v>
      </c>
      <c r="D14" s="4" t="str">
        <f>IFERROR(VLOOKUP(A14,'eschools 16'!$A$2:$G$25,7,FALSE),"NO")</f>
        <v>YES</v>
      </c>
    </row>
    <row r="15" spans="1:4" x14ac:dyDescent="0.25">
      <c r="A15">
        <v>288</v>
      </c>
      <c r="B15" t="s">
        <v>41</v>
      </c>
      <c r="C15" t="s">
        <v>42</v>
      </c>
      <c r="D15" s="4" t="str">
        <f>IFERROR(VLOOKUP(A15,'eschools 16'!$A$2:$G$25,7,FALSE),"NO")</f>
        <v>YES</v>
      </c>
    </row>
    <row r="16" spans="1:4" x14ac:dyDescent="0.25">
      <c r="A16">
        <v>296</v>
      </c>
      <c r="B16" t="s">
        <v>33</v>
      </c>
      <c r="C16" t="s">
        <v>43</v>
      </c>
      <c r="D16" s="4" t="str">
        <f>IFERROR(VLOOKUP(A16,'eschools 16'!$A$2:$G$25,7,FALSE),"NO")</f>
        <v>NO</v>
      </c>
    </row>
    <row r="17" spans="1:4" x14ac:dyDescent="0.25">
      <c r="A17">
        <v>297</v>
      </c>
      <c r="B17" t="s">
        <v>26</v>
      </c>
      <c r="C17" t="s">
        <v>44</v>
      </c>
      <c r="D17" s="4" t="str">
        <f>IFERROR(VLOOKUP(A17,'eschools 16'!$A$2:$G$25,7,FALSE),"NO")</f>
        <v>NO</v>
      </c>
    </row>
    <row r="18" spans="1:4" x14ac:dyDescent="0.25">
      <c r="A18">
        <v>298</v>
      </c>
      <c r="B18" t="s">
        <v>45</v>
      </c>
      <c r="C18" t="s">
        <v>46</v>
      </c>
      <c r="D18" s="4" t="str">
        <f>IFERROR(VLOOKUP(A18,'eschools 16'!$A$2:$G$25,7,FALSE),"NO")</f>
        <v>NO</v>
      </c>
    </row>
    <row r="19" spans="1:4" x14ac:dyDescent="0.25">
      <c r="A19">
        <v>300</v>
      </c>
      <c r="B19" t="s">
        <v>47</v>
      </c>
      <c r="C19" t="s">
        <v>48</v>
      </c>
      <c r="D19" s="4" t="str">
        <f>IFERROR(VLOOKUP(A19,'eschools 16'!$A$2:$G$25,7,FALSE),"NO")</f>
        <v>NO</v>
      </c>
    </row>
    <row r="20" spans="1:4" x14ac:dyDescent="0.25">
      <c r="A20">
        <v>301</v>
      </c>
      <c r="B20" t="s">
        <v>49</v>
      </c>
      <c r="C20" t="s">
        <v>50</v>
      </c>
      <c r="D20" s="4" t="str">
        <f>IFERROR(VLOOKUP(A20,'eschools 16'!$A$2:$G$25,7,FALSE),"NO")</f>
        <v>NO</v>
      </c>
    </row>
    <row r="21" spans="1:4" x14ac:dyDescent="0.25">
      <c r="A21">
        <v>302</v>
      </c>
      <c r="B21" t="s">
        <v>32</v>
      </c>
      <c r="C21" t="s">
        <v>51</v>
      </c>
      <c r="D21" s="4" t="str">
        <f>IFERROR(VLOOKUP(A21,'eschools 16'!$A$2:$G$25,7,FALSE),"NO")</f>
        <v>NO</v>
      </c>
    </row>
    <row r="22" spans="1:4" x14ac:dyDescent="0.25">
      <c r="A22">
        <v>303</v>
      </c>
      <c r="B22" t="s">
        <v>52</v>
      </c>
      <c r="C22" t="s">
        <v>53</v>
      </c>
      <c r="D22" s="4" t="str">
        <f>IFERROR(VLOOKUP(A22,'eschools 16'!$A$2:$G$25,7,FALSE),"NO")</f>
        <v>NO</v>
      </c>
    </row>
    <row r="23" spans="1:4" x14ac:dyDescent="0.25">
      <c r="A23">
        <v>304</v>
      </c>
      <c r="B23" t="s">
        <v>22</v>
      </c>
      <c r="C23" t="s">
        <v>54</v>
      </c>
      <c r="D23" s="4" t="str">
        <f>IFERROR(VLOOKUP(A23,'eschools 16'!$A$2:$G$25,7,FALSE),"NO")</f>
        <v>NO</v>
      </c>
    </row>
    <row r="24" spans="1:4" x14ac:dyDescent="0.25">
      <c r="A24">
        <v>305</v>
      </c>
      <c r="B24" t="s">
        <v>55</v>
      </c>
      <c r="C24" t="s">
        <v>56</v>
      </c>
      <c r="D24" s="4" t="str">
        <f>IFERROR(VLOOKUP(A24,'eschools 16'!$A$2:$G$25,7,FALSE),"NO")</f>
        <v>NO</v>
      </c>
    </row>
    <row r="25" spans="1:4" x14ac:dyDescent="0.25">
      <c r="A25">
        <v>306</v>
      </c>
      <c r="B25" t="s">
        <v>28</v>
      </c>
      <c r="C25" t="s">
        <v>57</v>
      </c>
      <c r="D25" s="4" t="str">
        <f>IFERROR(VLOOKUP(A25,'eschools 16'!$A$2:$G$25,7,FALSE),"NO")</f>
        <v>NO</v>
      </c>
    </row>
    <row r="26" spans="1:4" x14ac:dyDescent="0.25">
      <c r="A26">
        <v>311</v>
      </c>
      <c r="B26" t="s">
        <v>58</v>
      </c>
      <c r="C26" t="s">
        <v>59</v>
      </c>
      <c r="D26" s="4" t="str">
        <f>IFERROR(VLOOKUP(A26,'eschools 16'!$A$2:$G$25,7,FALSE),"NO")</f>
        <v>NO</v>
      </c>
    </row>
    <row r="27" spans="1:4" x14ac:dyDescent="0.25">
      <c r="A27">
        <v>316</v>
      </c>
      <c r="B27" t="s">
        <v>32</v>
      </c>
      <c r="C27" t="s">
        <v>60</v>
      </c>
      <c r="D27" s="4" t="str">
        <f>IFERROR(VLOOKUP(A27,'eschools 16'!$A$2:$G$25,7,FALSE),"NO")</f>
        <v>NO</v>
      </c>
    </row>
    <row r="28" spans="1:4" x14ac:dyDescent="0.25">
      <c r="A28">
        <v>318</v>
      </c>
      <c r="B28" t="s">
        <v>32</v>
      </c>
      <c r="C28" t="s">
        <v>61</v>
      </c>
      <c r="D28" s="4" t="str">
        <f>IFERROR(VLOOKUP(A28,'eschools 16'!$A$2:$G$25,7,FALSE),"NO")</f>
        <v>NO</v>
      </c>
    </row>
    <row r="29" spans="1:4" x14ac:dyDescent="0.25">
      <c r="A29">
        <v>319</v>
      </c>
      <c r="B29" t="s">
        <v>32</v>
      </c>
      <c r="C29" t="s">
        <v>62</v>
      </c>
      <c r="D29" s="4" t="str">
        <f>IFERROR(VLOOKUP(A29,'eschools 16'!$A$2:$G$25,7,FALSE),"NO")</f>
        <v>NO</v>
      </c>
    </row>
    <row r="30" spans="1:4" x14ac:dyDescent="0.25">
      <c r="A30">
        <v>320</v>
      </c>
      <c r="B30" t="s">
        <v>49</v>
      </c>
      <c r="C30" t="s">
        <v>63</v>
      </c>
      <c r="D30" s="4" t="str">
        <f>IFERROR(VLOOKUP(A30,'eschools 16'!$A$2:$G$25,7,FALSE),"NO")</f>
        <v>NO</v>
      </c>
    </row>
    <row r="31" spans="1:4" x14ac:dyDescent="0.25">
      <c r="A31">
        <v>321</v>
      </c>
      <c r="B31" t="s">
        <v>32</v>
      </c>
      <c r="C31" t="s">
        <v>64</v>
      </c>
      <c r="D31" s="4" t="str">
        <f>IFERROR(VLOOKUP(A31,'eschools 16'!$A$2:$G$25,7,FALSE),"NO")</f>
        <v>NO</v>
      </c>
    </row>
    <row r="32" spans="1:4" x14ac:dyDescent="0.25">
      <c r="A32">
        <v>338</v>
      </c>
      <c r="B32" t="s">
        <v>22</v>
      </c>
      <c r="C32" t="s">
        <v>65</v>
      </c>
      <c r="D32" s="4" t="str">
        <f>IFERROR(VLOOKUP(A32,'eschools 16'!$A$2:$G$25,7,FALSE),"NO")</f>
        <v>NO</v>
      </c>
    </row>
    <row r="33" spans="1:4" x14ac:dyDescent="0.25">
      <c r="A33">
        <v>360</v>
      </c>
      <c r="B33" t="s">
        <v>26</v>
      </c>
      <c r="C33" t="s">
        <v>66</v>
      </c>
      <c r="D33" s="4" t="str">
        <f>IFERROR(VLOOKUP(A33,'eschools 16'!$A$2:$G$25,7,FALSE),"NO")</f>
        <v>NO</v>
      </c>
    </row>
    <row r="34" spans="1:4" x14ac:dyDescent="0.25">
      <c r="A34">
        <v>392</v>
      </c>
      <c r="B34" t="s">
        <v>67</v>
      </c>
      <c r="C34" t="s">
        <v>68</v>
      </c>
      <c r="D34" s="4" t="str">
        <f>IFERROR(VLOOKUP(A34,'eschools 16'!$A$2:$G$25,7,FALSE),"NO")</f>
        <v>NO</v>
      </c>
    </row>
    <row r="35" spans="1:4" x14ac:dyDescent="0.25">
      <c r="A35">
        <v>396</v>
      </c>
      <c r="B35" t="s">
        <v>67</v>
      </c>
      <c r="C35" t="s">
        <v>69</v>
      </c>
      <c r="D35" s="4" t="str">
        <f>IFERROR(VLOOKUP(A35,'eschools 16'!$A$2:$G$25,7,FALSE),"NO")</f>
        <v>NO</v>
      </c>
    </row>
    <row r="36" spans="1:4" x14ac:dyDescent="0.25">
      <c r="A36">
        <v>402</v>
      </c>
      <c r="B36" t="s">
        <v>70</v>
      </c>
      <c r="C36" t="s">
        <v>71</v>
      </c>
      <c r="D36" s="4" t="str">
        <f>IFERROR(VLOOKUP(A36,'eschools 16'!$A$2:$G$25,7,FALSE),"NO")</f>
        <v>YES</v>
      </c>
    </row>
    <row r="37" spans="1:4" x14ac:dyDescent="0.25">
      <c r="A37">
        <v>417</v>
      </c>
      <c r="B37" t="s">
        <v>72</v>
      </c>
      <c r="C37" t="s">
        <v>73</v>
      </c>
      <c r="D37" s="4" t="str">
        <f>IFERROR(VLOOKUP(A37,'eschools 16'!$A$2:$G$25,7,FALSE),"NO")</f>
        <v>YES</v>
      </c>
    </row>
    <row r="38" spans="1:4" x14ac:dyDescent="0.25">
      <c r="A38">
        <v>420</v>
      </c>
      <c r="B38" t="s">
        <v>33</v>
      </c>
      <c r="C38" t="s">
        <v>74</v>
      </c>
      <c r="D38" s="4" t="str">
        <f>IFERROR(VLOOKUP(A38,'eschools 16'!$A$2:$G$25,7,FALSE),"NO")</f>
        <v>NO</v>
      </c>
    </row>
    <row r="39" spans="1:4" x14ac:dyDescent="0.25">
      <c r="A39">
        <v>509</v>
      </c>
      <c r="B39" t="s">
        <v>33</v>
      </c>
      <c r="C39" t="s">
        <v>76</v>
      </c>
      <c r="D39" s="4" t="str">
        <f>IFERROR(VLOOKUP(A39,'eschools 16'!$A$2:$G$25,7,FALSE),"NO")</f>
        <v>NO</v>
      </c>
    </row>
    <row r="40" spans="1:4" x14ac:dyDescent="0.25">
      <c r="A40">
        <v>510</v>
      </c>
      <c r="B40" t="s">
        <v>77</v>
      </c>
      <c r="C40" t="s">
        <v>78</v>
      </c>
      <c r="D40" s="4" t="str">
        <f>IFERROR(VLOOKUP(A40,'eschools 16'!$A$2:$G$25,7,FALSE),"NO")</f>
        <v>NO</v>
      </c>
    </row>
    <row r="41" spans="1:4" x14ac:dyDescent="0.25">
      <c r="A41">
        <v>511</v>
      </c>
      <c r="B41" t="s">
        <v>33</v>
      </c>
      <c r="C41" t="s">
        <v>79</v>
      </c>
      <c r="D41" s="4" t="str">
        <f>IFERROR(VLOOKUP(A41,'eschools 16'!$A$2:$G$25,7,FALSE),"NO")</f>
        <v>NO</v>
      </c>
    </row>
    <row r="42" spans="1:4" x14ac:dyDescent="0.25">
      <c r="A42">
        <v>525</v>
      </c>
      <c r="B42" t="s">
        <v>47</v>
      </c>
      <c r="C42" t="s">
        <v>387</v>
      </c>
      <c r="D42" s="4" t="str">
        <f>IFERROR(VLOOKUP(A42,'eschools 16'!$A$2:$G$25,7,FALSE),"NO")</f>
        <v>NO</v>
      </c>
    </row>
    <row r="43" spans="1:4" x14ac:dyDescent="0.25">
      <c r="A43">
        <v>527</v>
      </c>
      <c r="B43" t="s">
        <v>32</v>
      </c>
      <c r="C43" t="s">
        <v>80</v>
      </c>
      <c r="D43" s="4" t="str">
        <f>IFERROR(VLOOKUP(A43,'eschools 16'!$A$2:$G$25,7,FALSE),"NO")</f>
        <v>NO</v>
      </c>
    </row>
    <row r="44" spans="1:4" x14ac:dyDescent="0.25">
      <c r="A44">
        <v>534</v>
      </c>
      <c r="B44" t="s">
        <v>32</v>
      </c>
      <c r="C44" t="s">
        <v>81</v>
      </c>
      <c r="D44" s="4" t="str">
        <f>IFERROR(VLOOKUP(A44,'eschools 16'!$A$2:$G$25,7,FALSE),"NO")</f>
        <v>NO</v>
      </c>
    </row>
    <row r="45" spans="1:4" x14ac:dyDescent="0.25">
      <c r="A45">
        <v>541</v>
      </c>
      <c r="B45" t="s">
        <v>32</v>
      </c>
      <c r="C45" t="s">
        <v>82</v>
      </c>
      <c r="D45" s="4" t="str">
        <f>IFERROR(VLOOKUP(A45,'eschools 16'!$A$2:$G$25,7,FALSE),"NO")</f>
        <v>NO</v>
      </c>
    </row>
    <row r="46" spans="1:4" x14ac:dyDescent="0.25">
      <c r="A46">
        <v>543</v>
      </c>
      <c r="B46" t="s">
        <v>32</v>
      </c>
      <c r="C46" t="s">
        <v>83</v>
      </c>
      <c r="D46" s="4" t="str">
        <f>IFERROR(VLOOKUP(A46,'eschools 16'!$A$2:$G$25,7,FALSE),"NO")</f>
        <v>NO</v>
      </c>
    </row>
    <row r="47" spans="1:4" x14ac:dyDescent="0.25">
      <c r="A47">
        <v>546</v>
      </c>
      <c r="B47" t="s">
        <v>22</v>
      </c>
      <c r="C47" t="s">
        <v>84</v>
      </c>
      <c r="D47" s="4" t="str">
        <f>IFERROR(VLOOKUP(A47,'eschools 16'!$A$2:$G$25,7,FALSE),"NO")</f>
        <v>NO</v>
      </c>
    </row>
    <row r="48" spans="1:4" x14ac:dyDescent="0.25">
      <c r="A48">
        <v>553</v>
      </c>
      <c r="B48" t="s">
        <v>33</v>
      </c>
      <c r="C48" t="s">
        <v>85</v>
      </c>
      <c r="D48" s="4" t="str">
        <f>IFERROR(VLOOKUP(A48,'eschools 16'!$A$2:$G$25,7,FALSE),"NO")</f>
        <v>NO</v>
      </c>
    </row>
    <row r="49" spans="1:4" x14ac:dyDescent="0.25">
      <c r="A49">
        <v>556</v>
      </c>
      <c r="B49" t="s">
        <v>33</v>
      </c>
      <c r="C49" t="s">
        <v>86</v>
      </c>
      <c r="D49" s="4" t="str">
        <f>IFERROR(VLOOKUP(A49,'eschools 16'!$A$2:$G$25,7,FALSE),"NO")</f>
        <v>NO</v>
      </c>
    </row>
    <row r="50" spans="1:4" x14ac:dyDescent="0.25">
      <c r="A50">
        <v>557</v>
      </c>
      <c r="B50" t="s">
        <v>33</v>
      </c>
      <c r="C50" t="s">
        <v>87</v>
      </c>
      <c r="D50" s="4" t="str">
        <f>IFERROR(VLOOKUP(A50,'eschools 16'!$A$2:$G$25,7,FALSE),"NO")</f>
        <v>NO</v>
      </c>
    </row>
    <row r="51" spans="1:4" x14ac:dyDescent="0.25">
      <c r="A51">
        <v>558</v>
      </c>
      <c r="B51" t="s">
        <v>33</v>
      </c>
      <c r="C51" t="s">
        <v>88</v>
      </c>
      <c r="D51" s="4" t="str">
        <f>IFERROR(VLOOKUP(A51,'eschools 16'!$A$2:$G$25,7,FALSE),"NO")</f>
        <v>NO</v>
      </c>
    </row>
    <row r="52" spans="1:4" x14ac:dyDescent="0.25">
      <c r="A52">
        <v>559</v>
      </c>
      <c r="B52" t="s">
        <v>28</v>
      </c>
      <c r="C52" t="s">
        <v>89</v>
      </c>
      <c r="D52" s="4" t="str">
        <f>IFERROR(VLOOKUP(A52,'eschools 16'!$A$2:$G$25,7,FALSE),"NO")</f>
        <v>NO</v>
      </c>
    </row>
    <row r="53" spans="1:4" x14ac:dyDescent="0.25">
      <c r="A53">
        <v>560</v>
      </c>
      <c r="B53" t="s">
        <v>32</v>
      </c>
      <c r="C53" t="s">
        <v>90</v>
      </c>
      <c r="D53" s="4" t="str">
        <f>IFERROR(VLOOKUP(A53,'eschools 16'!$A$2:$G$25,7,FALSE),"NO")</f>
        <v>NO</v>
      </c>
    </row>
    <row r="54" spans="1:4" x14ac:dyDescent="0.25">
      <c r="A54">
        <v>564</v>
      </c>
      <c r="B54" t="s">
        <v>32</v>
      </c>
      <c r="C54" t="s">
        <v>91</v>
      </c>
      <c r="D54" s="4" t="str">
        <f>IFERROR(VLOOKUP(A54,'eschools 16'!$A$2:$G$25,7,FALSE),"NO")</f>
        <v>NO</v>
      </c>
    </row>
    <row r="55" spans="1:4" x14ac:dyDescent="0.25">
      <c r="A55">
        <v>575</v>
      </c>
      <c r="B55" t="s">
        <v>32</v>
      </c>
      <c r="C55" t="s">
        <v>92</v>
      </c>
      <c r="D55" s="4" t="str">
        <f>IFERROR(VLOOKUP(A55,'eschools 16'!$A$2:$G$25,7,FALSE),"NO")</f>
        <v>NO</v>
      </c>
    </row>
    <row r="56" spans="1:4" x14ac:dyDescent="0.25">
      <c r="A56">
        <v>576</v>
      </c>
      <c r="B56" t="s">
        <v>28</v>
      </c>
      <c r="C56" t="s">
        <v>93</v>
      </c>
      <c r="D56" s="4" t="str">
        <f>IFERROR(VLOOKUP(A56,'eschools 16'!$A$2:$G$25,7,FALSE),"NO")</f>
        <v>NO</v>
      </c>
    </row>
    <row r="57" spans="1:4" x14ac:dyDescent="0.25">
      <c r="A57">
        <v>577</v>
      </c>
      <c r="B57" t="s">
        <v>26</v>
      </c>
      <c r="C57" t="s">
        <v>94</v>
      </c>
      <c r="D57" s="4" t="str">
        <f>IFERROR(VLOOKUP(A57,'eschools 16'!$A$2:$G$25,7,FALSE),"NO")</f>
        <v>NO</v>
      </c>
    </row>
    <row r="58" spans="1:4" x14ac:dyDescent="0.25">
      <c r="A58">
        <v>598</v>
      </c>
      <c r="B58" t="s">
        <v>95</v>
      </c>
      <c r="C58" t="s">
        <v>96</v>
      </c>
      <c r="D58" s="4" t="str">
        <f>IFERROR(VLOOKUP(A58,'eschools 16'!$A$2:$G$25,7,FALSE),"NO")</f>
        <v>NO</v>
      </c>
    </row>
    <row r="59" spans="1:4" x14ac:dyDescent="0.25">
      <c r="A59">
        <v>608</v>
      </c>
      <c r="B59" t="s">
        <v>28</v>
      </c>
      <c r="C59" t="s">
        <v>97</v>
      </c>
      <c r="D59" s="4" t="str">
        <f>IFERROR(VLOOKUP(A59,'eschools 16'!$A$2:$G$25,7,FALSE),"NO")</f>
        <v>NO</v>
      </c>
    </row>
    <row r="60" spans="1:4" x14ac:dyDescent="0.25">
      <c r="A60">
        <v>609</v>
      </c>
      <c r="B60" t="s">
        <v>49</v>
      </c>
      <c r="C60" t="s">
        <v>98</v>
      </c>
      <c r="D60" s="4" t="str">
        <f>IFERROR(VLOOKUP(A60,'eschools 16'!$A$2:$G$25,7,FALSE),"NO")</f>
        <v>NO</v>
      </c>
    </row>
    <row r="61" spans="1:4" x14ac:dyDescent="0.25">
      <c r="A61">
        <v>610</v>
      </c>
      <c r="B61" t="s">
        <v>33</v>
      </c>
      <c r="C61" t="s">
        <v>99</v>
      </c>
      <c r="D61" s="4" t="str">
        <f>IFERROR(VLOOKUP(A61,'eschools 16'!$A$2:$G$25,7,FALSE),"NO")</f>
        <v>NO</v>
      </c>
    </row>
    <row r="62" spans="1:4" x14ac:dyDescent="0.25">
      <c r="A62">
        <v>613</v>
      </c>
      <c r="B62" t="s">
        <v>41</v>
      </c>
      <c r="C62" t="s">
        <v>100</v>
      </c>
      <c r="D62" s="4" t="str">
        <f>IFERROR(VLOOKUP(A62,'eschools 16'!$A$2:$G$25,7,FALSE),"NO")</f>
        <v>NO</v>
      </c>
    </row>
    <row r="63" spans="1:4" x14ac:dyDescent="0.25">
      <c r="A63">
        <v>614</v>
      </c>
      <c r="B63" t="s">
        <v>33</v>
      </c>
      <c r="C63" t="s">
        <v>101</v>
      </c>
      <c r="D63" s="4" t="str">
        <f>IFERROR(VLOOKUP(A63,'eschools 16'!$A$2:$G$25,7,FALSE),"NO")</f>
        <v>NO</v>
      </c>
    </row>
    <row r="64" spans="1:4" x14ac:dyDescent="0.25">
      <c r="A64">
        <v>616</v>
      </c>
      <c r="B64" t="s">
        <v>55</v>
      </c>
      <c r="C64" t="s">
        <v>102</v>
      </c>
      <c r="D64" s="4" t="str">
        <f>IFERROR(VLOOKUP(A64,'eschools 16'!$A$2:$G$25,7,FALSE),"NO")</f>
        <v>NO</v>
      </c>
    </row>
    <row r="65" spans="1:4" x14ac:dyDescent="0.25">
      <c r="A65">
        <v>621</v>
      </c>
      <c r="B65" t="s">
        <v>26</v>
      </c>
      <c r="C65" t="s">
        <v>103</v>
      </c>
      <c r="D65" s="4" t="str">
        <f>IFERROR(VLOOKUP(A65,'eschools 16'!$A$2:$G$25,7,FALSE),"NO")</f>
        <v>NO</v>
      </c>
    </row>
    <row r="66" spans="1:4" x14ac:dyDescent="0.25">
      <c r="A66">
        <v>623</v>
      </c>
      <c r="B66" t="s">
        <v>52</v>
      </c>
      <c r="C66" t="s">
        <v>104</v>
      </c>
      <c r="D66" s="4" t="str">
        <f>IFERROR(VLOOKUP(A66,'eschools 16'!$A$2:$G$25,7,FALSE),"NO")</f>
        <v>NO</v>
      </c>
    </row>
    <row r="67" spans="1:4" x14ac:dyDescent="0.25">
      <c r="A67">
        <v>629</v>
      </c>
      <c r="B67" t="s">
        <v>105</v>
      </c>
      <c r="C67" t="s">
        <v>106</v>
      </c>
      <c r="D67" s="4" t="str">
        <f>IFERROR(VLOOKUP(A67,'eschools 16'!$A$2:$G$25,7,FALSE),"NO")</f>
        <v>NO</v>
      </c>
    </row>
    <row r="68" spans="1:4" x14ac:dyDescent="0.25">
      <c r="A68">
        <v>633</v>
      </c>
      <c r="B68" t="s">
        <v>22</v>
      </c>
      <c r="C68" t="s">
        <v>107</v>
      </c>
      <c r="D68" s="4" t="str">
        <f>IFERROR(VLOOKUP(A68,'eschools 16'!$A$2:$G$25,7,FALSE),"NO")</f>
        <v>NO</v>
      </c>
    </row>
    <row r="69" spans="1:4" x14ac:dyDescent="0.25">
      <c r="A69">
        <v>634</v>
      </c>
      <c r="B69" t="s">
        <v>108</v>
      </c>
      <c r="C69" t="s">
        <v>109</v>
      </c>
      <c r="D69" s="4" t="str">
        <f>IFERROR(VLOOKUP(A69,'eschools 16'!$A$2:$G$25,7,FALSE),"NO")</f>
        <v>NO</v>
      </c>
    </row>
    <row r="70" spans="1:4" x14ac:dyDescent="0.25">
      <c r="A70">
        <v>640</v>
      </c>
      <c r="B70" t="s">
        <v>110</v>
      </c>
      <c r="C70" t="s">
        <v>111</v>
      </c>
      <c r="D70" s="4" t="str">
        <f>IFERROR(VLOOKUP(A70,'eschools 16'!$A$2:$G$25,7,FALSE),"NO")</f>
        <v>NO</v>
      </c>
    </row>
    <row r="71" spans="1:4" x14ac:dyDescent="0.25">
      <c r="A71">
        <v>664</v>
      </c>
      <c r="B71" t="s">
        <v>33</v>
      </c>
      <c r="C71" t="s">
        <v>112</v>
      </c>
      <c r="D71" s="4" t="str">
        <f>IFERROR(VLOOKUP(A71,'eschools 16'!$A$2:$G$25,7,FALSE),"NO")</f>
        <v>NO</v>
      </c>
    </row>
    <row r="72" spans="1:4" x14ac:dyDescent="0.25">
      <c r="A72">
        <v>677</v>
      </c>
      <c r="B72" t="s">
        <v>32</v>
      </c>
      <c r="C72" t="s">
        <v>113</v>
      </c>
      <c r="D72" s="4" t="str">
        <f>IFERROR(VLOOKUP(A72,'eschools 16'!$A$2:$G$25,7,FALSE),"NO")</f>
        <v>NO</v>
      </c>
    </row>
    <row r="73" spans="1:4" x14ac:dyDescent="0.25">
      <c r="A73">
        <v>679</v>
      </c>
      <c r="B73" t="s">
        <v>33</v>
      </c>
      <c r="C73" t="s">
        <v>114</v>
      </c>
      <c r="D73" s="4" t="str">
        <f>IFERROR(VLOOKUP(A73,'eschools 16'!$A$2:$G$25,7,FALSE),"NO")</f>
        <v>NO</v>
      </c>
    </row>
    <row r="74" spans="1:4" x14ac:dyDescent="0.25">
      <c r="A74">
        <v>725</v>
      </c>
      <c r="B74" t="s">
        <v>33</v>
      </c>
      <c r="C74" t="s">
        <v>115</v>
      </c>
      <c r="D74" s="4" t="str">
        <f>IFERROR(VLOOKUP(A74,'eschools 16'!$A$2:$G$25,7,FALSE),"NO")</f>
        <v>NO</v>
      </c>
    </row>
    <row r="75" spans="1:4" x14ac:dyDescent="0.25">
      <c r="A75">
        <v>736</v>
      </c>
      <c r="B75" t="s">
        <v>32</v>
      </c>
      <c r="C75" t="s">
        <v>388</v>
      </c>
      <c r="D75" s="4" t="str">
        <f>IFERROR(VLOOKUP(A75,'eschools 16'!$A$2:$G$25,7,FALSE),"NO")</f>
        <v>NO</v>
      </c>
    </row>
    <row r="76" spans="1:4" x14ac:dyDescent="0.25">
      <c r="A76">
        <v>738</v>
      </c>
      <c r="B76" t="s">
        <v>32</v>
      </c>
      <c r="C76" t="s">
        <v>389</v>
      </c>
      <c r="D76" s="4" t="str">
        <f>IFERROR(VLOOKUP(A76,'eschools 16'!$A$2:$G$25,7,FALSE),"NO")</f>
        <v>NO</v>
      </c>
    </row>
    <row r="77" spans="1:4" x14ac:dyDescent="0.25">
      <c r="A77">
        <v>770</v>
      </c>
      <c r="B77" t="s">
        <v>22</v>
      </c>
      <c r="C77" t="s">
        <v>116</v>
      </c>
      <c r="D77" s="4" t="str">
        <f>IFERROR(VLOOKUP(A77,'eschools 16'!$A$2:$G$25,7,FALSE),"NO")</f>
        <v>NO</v>
      </c>
    </row>
    <row r="78" spans="1:4" x14ac:dyDescent="0.25">
      <c r="A78">
        <v>779</v>
      </c>
      <c r="B78" t="s">
        <v>33</v>
      </c>
      <c r="C78" t="s">
        <v>117</v>
      </c>
      <c r="D78" s="4" t="str">
        <f>IFERROR(VLOOKUP(A78,'eschools 16'!$A$2:$G$25,7,FALSE),"NO")</f>
        <v>NO</v>
      </c>
    </row>
    <row r="79" spans="1:4" x14ac:dyDescent="0.25">
      <c r="A79">
        <v>780</v>
      </c>
      <c r="B79" t="s">
        <v>33</v>
      </c>
      <c r="C79" t="s">
        <v>118</v>
      </c>
      <c r="D79" s="4" t="str">
        <f>IFERROR(VLOOKUP(A79,'eschools 16'!$A$2:$G$25,7,FALSE),"NO")</f>
        <v>NO</v>
      </c>
    </row>
    <row r="80" spans="1:4" x14ac:dyDescent="0.25">
      <c r="A80">
        <v>781</v>
      </c>
      <c r="B80" t="s">
        <v>28</v>
      </c>
      <c r="C80" t="s">
        <v>119</v>
      </c>
      <c r="D80" s="4" t="str">
        <f>IFERROR(VLOOKUP(A80,'eschools 16'!$A$2:$G$25,7,FALSE),"NO")</f>
        <v>NO</v>
      </c>
    </row>
    <row r="81" spans="1:4" x14ac:dyDescent="0.25">
      <c r="A81">
        <v>804</v>
      </c>
      <c r="B81" t="s">
        <v>28</v>
      </c>
      <c r="C81" t="s">
        <v>120</v>
      </c>
      <c r="D81" s="4" t="str">
        <f>IFERROR(VLOOKUP(A81,'eschools 16'!$A$2:$G$25,7,FALSE),"NO")</f>
        <v>NO</v>
      </c>
    </row>
    <row r="82" spans="1:4" x14ac:dyDescent="0.25">
      <c r="A82">
        <v>808</v>
      </c>
      <c r="B82" t="s">
        <v>26</v>
      </c>
      <c r="C82" t="s">
        <v>121</v>
      </c>
      <c r="D82" s="4" t="str">
        <f>IFERROR(VLOOKUP(A82,'eschools 16'!$A$2:$G$25,7,FALSE),"NO")</f>
        <v>NO</v>
      </c>
    </row>
    <row r="83" spans="1:4" x14ac:dyDescent="0.25">
      <c r="A83">
        <v>813</v>
      </c>
      <c r="B83" t="s">
        <v>26</v>
      </c>
      <c r="C83" t="s">
        <v>122</v>
      </c>
      <c r="D83" s="4" t="str">
        <f>IFERROR(VLOOKUP(A83,'eschools 16'!$A$2:$G$25,7,FALSE),"NO")</f>
        <v>NO</v>
      </c>
    </row>
    <row r="84" spans="1:4" x14ac:dyDescent="0.25">
      <c r="A84">
        <v>825</v>
      </c>
      <c r="B84" t="s">
        <v>22</v>
      </c>
      <c r="C84" t="s">
        <v>123</v>
      </c>
      <c r="D84" s="4" t="str">
        <f>IFERROR(VLOOKUP(A84,'eschools 16'!$A$2:$G$25,7,FALSE),"NO")</f>
        <v>NO</v>
      </c>
    </row>
    <row r="85" spans="1:4" x14ac:dyDescent="0.25">
      <c r="A85">
        <v>838</v>
      </c>
      <c r="B85" t="s">
        <v>32</v>
      </c>
      <c r="C85" t="s">
        <v>124</v>
      </c>
      <c r="D85" s="4" t="str">
        <f>IFERROR(VLOOKUP(A85,'eschools 16'!$A$2:$G$25,7,FALSE),"NO")</f>
        <v>NO</v>
      </c>
    </row>
    <row r="86" spans="1:4" x14ac:dyDescent="0.25">
      <c r="A86">
        <v>843</v>
      </c>
      <c r="B86" t="s">
        <v>22</v>
      </c>
      <c r="C86" t="s">
        <v>125</v>
      </c>
      <c r="D86" s="4" t="str">
        <f>IFERROR(VLOOKUP(A86,'eschools 16'!$A$2:$G$25,7,FALSE),"NO")</f>
        <v>NO</v>
      </c>
    </row>
    <row r="87" spans="1:4" x14ac:dyDescent="0.25">
      <c r="A87">
        <v>855</v>
      </c>
      <c r="B87" t="s">
        <v>52</v>
      </c>
      <c r="C87" t="s">
        <v>126</v>
      </c>
      <c r="D87" s="4" t="str">
        <f>IFERROR(VLOOKUP(A87,'eschools 16'!$A$2:$G$25,7,FALSE),"NO")</f>
        <v>NO</v>
      </c>
    </row>
    <row r="88" spans="1:4" x14ac:dyDescent="0.25">
      <c r="A88">
        <v>858</v>
      </c>
      <c r="B88" t="s">
        <v>32</v>
      </c>
      <c r="C88" t="s">
        <v>127</v>
      </c>
      <c r="D88" s="4" t="str">
        <f>IFERROR(VLOOKUP(A88,'eschools 16'!$A$2:$G$25,7,FALSE),"NO")</f>
        <v>NO</v>
      </c>
    </row>
    <row r="89" spans="1:4" x14ac:dyDescent="0.25">
      <c r="A89">
        <v>875</v>
      </c>
      <c r="B89" t="s">
        <v>33</v>
      </c>
      <c r="C89" t="s">
        <v>128</v>
      </c>
      <c r="D89" s="4" t="str">
        <f>IFERROR(VLOOKUP(A89,'eschools 16'!$A$2:$G$25,7,FALSE),"NO")</f>
        <v>NO</v>
      </c>
    </row>
    <row r="90" spans="1:4" x14ac:dyDescent="0.25">
      <c r="A90">
        <v>905</v>
      </c>
      <c r="B90" t="s">
        <v>67</v>
      </c>
      <c r="C90" t="s">
        <v>129</v>
      </c>
      <c r="D90" s="4" t="str">
        <f>IFERROR(VLOOKUP(A90,'eschools 16'!$A$2:$G$25,7,FALSE),"NO")</f>
        <v>NO</v>
      </c>
    </row>
    <row r="91" spans="1:4" x14ac:dyDescent="0.25">
      <c r="A91">
        <v>912</v>
      </c>
      <c r="B91" t="s">
        <v>33</v>
      </c>
      <c r="C91" t="s">
        <v>130</v>
      </c>
      <c r="D91" s="4" t="str">
        <f>IFERROR(VLOOKUP(A91,'eschools 16'!$A$2:$G$25,7,FALSE),"NO")</f>
        <v>NO</v>
      </c>
    </row>
    <row r="92" spans="1:4" x14ac:dyDescent="0.25">
      <c r="A92">
        <v>930</v>
      </c>
      <c r="B92" t="s">
        <v>32</v>
      </c>
      <c r="C92" t="s">
        <v>131</v>
      </c>
      <c r="D92" s="4" t="str">
        <f>IFERROR(VLOOKUP(A92,'eschools 16'!$A$2:$G$25,7,FALSE),"NO")</f>
        <v>NO</v>
      </c>
    </row>
    <row r="93" spans="1:4" x14ac:dyDescent="0.25">
      <c r="A93">
        <v>936</v>
      </c>
      <c r="B93" t="s">
        <v>32</v>
      </c>
      <c r="C93" t="s">
        <v>132</v>
      </c>
      <c r="D93" s="4" t="str">
        <f>IFERROR(VLOOKUP(A93,'eschools 16'!$A$2:$G$25,7,FALSE),"NO")</f>
        <v>NO</v>
      </c>
    </row>
    <row r="94" spans="1:4" x14ac:dyDescent="0.25">
      <c r="A94">
        <v>938</v>
      </c>
      <c r="B94" t="s">
        <v>33</v>
      </c>
      <c r="C94" t="s">
        <v>390</v>
      </c>
      <c r="D94" s="4" t="str">
        <f>IFERROR(VLOOKUP(A94,'eschools 16'!$A$2:$G$25,7,FALSE),"NO")</f>
        <v>NO</v>
      </c>
    </row>
    <row r="95" spans="1:4" x14ac:dyDescent="0.25">
      <c r="A95">
        <v>941</v>
      </c>
      <c r="B95" t="s">
        <v>30</v>
      </c>
      <c r="C95" t="s">
        <v>133</v>
      </c>
      <c r="D95" s="4" t="str">
        <f>IFERROR(VLOOKUP(A95,'eschools 16'!$A$2:$G$25,7,FALSE),"NO")</f>
        <v>NO</v>
      </c>
    </row>
    <row r="96" spans="1:4" x14ac:dyDescent="0.25">
      <c r="A96">
        <v>942</v>
      </c>
      <c r="B96" t="s">
        <v>32</v>
      </c>
      <c r="C96" t="s">
        <v>134</v>
      </c>
      <c r="D96" s="4" t="str">
        <f>IFERROR(VLOOKUP(A96,'eschools 16'!$A$2:$G$25,7,FALSE),"NO")</f>
        <v>NO</v>
      </c>
    </row>
    <row r="97" spans="1:4" x14ac:dyDescent="0.25">
      <c r="A97">
        <v>951</v>
      </c>
      <c r="B97" t="s">
        <v>22</v>
      </c>
      <c r="C97" t="s">
        <v>135</v>
      </c>
      <c r="D97" s="4" t="str">
        <f>IFERROR(VLOOKUP(A97,'eschools 16'!$A$2:$G$25,7,FALSE),"NO")</f>
        <v>NO</v>
      </c>
    </row>
    <row r="98" spans="1:4" x14ac:dyDescent="0.25">
      <c r="A98">
        <v>952</v>
      </c>
      <c r="B98" t="s">
        <v>33</v>
      </c>
      <c r="C98" t="s">
        <v>136</v>
      </c>
      <c r="D98" s="4" t="str">
        <f>IFERROR(VLOOKUP(A98,'eschools 16'!$A$2:$G$25,7,FALSE),"NO")</f>
        <v>NO</v>
      </c>
    </row>
    <row r="99" spans="1:4" x14ac:dyDescent="0.25">
      <c r="A99">
        <v>953</v>
      </c>
      <c r="B99" t="s">
        <v>28</v>
      </c>
      <c r="C99" t="s">
        <v>137</v>
      </c>
      <c r="D99" s="4" t="str">
        <f>IFERROR(VLOOKUP(A99,'eschools 16'!$A$2:$G$25,7,FALSE),"NO")</f>
        <v>NO</v>
      </c>
    </row>
    <row r="100" spans="1:4" x14ac:dyDescent="0.25">
      <c r="A100">
        <v>7984</v>
      </c>
      <c r="B100" t="s">
        <v>52</v>
      </c>
      <c r="C100" t="s">
        <v>138</v>
      </c>
      <c r="D100" s="4" t="str">
        <f>IFERROR(VLOOKUP(A100,'eschools 16'!$A$2:$G$25,7,FALSE),"NO")</f>
        <v>NO</v>
      </c>
    </row>
    <row r="101" spans="1:4" x14ac:dyDescent="0.25">
      <c r="A101">
        <v>7995</v>
      </c>
      <c r="B101" t="s">
        <v>32</v>
      </c>
      <c r="C101" t="s">
        <v>139</v>
      </c>
      <c r="D101" s="4" t="str">
        <f>IFERROR(VLOOKUP(A101,'eschools 16'!$A$2:$G$25,7,FALSE),"NO")</f>
        <v>NO</v>
      </c>
    </row>
    <row r="102" spans="1:4" x14ac:dyDescent="0.25">
      <c r="A102">
        <v>7998</v>
      </c>
      <c r="B102" t="s">
        <v>140</v>
      </c>
      <c r="C102" t="s">
        <v>141</v>
      </c>
      <c r="D102" s="4" t="str">
        <f>IFERROR(VLOOKUP(A102,'eschools 16'!$A$2:$G$25,7,FALSE),"NO")</f>
        <v>NO</v>
      </c>
    </row>
    <row r="103" spans="1:4" x14ac:dyDescent="0.25">
      <c r="A103">
        <v>7999</v>
      </c>
      <c r="B103" t="s">
        <v>33</v>
      </c>
      <c r="C103" t="s">
        <v>142</v>
      </c>
      <c r="D103" s="4" t="str">
        <f>IFERROR(VLOOKUP(A103,'eschools 16'!$A$2:$G$25,7,FALSE),"NO")</f>
        <v>NO</v>
      </c>
    </row>
    <row r="104" spans="1:4" x14ac:dyDescent="0.25">
      <c r="A104">
        <v>8000</v>
      </c>
      <c r="B104" t="s">
        <v>49</v>
      </c>
      <c r="C104" t="s">
        <v>391</v>
      </c>
      <c r="D104" s="4" t="str">
        <f>IFERROR(VLOOKUP(A104,'eschools 16'!$A$2:$G$25,7,FALSE),"NO")</f>
        <v>NO</v>
      </c>
    </row>
    <row r="105" spans="1:4" x14ac:dyDescent="0.25">
      <c r="A105">
        <v>8063</v>
      </c>
      <c r="B105" t="s">
        <v>45</v>
      </c>
      <c r="C105" t="s">
        <v>143</v>
      </c>
      <c r="D105" s="4" t="str">
        <f>IFERROR(VLOOKUP(A105,'eschools 16'!$A$2:$G$25,7,FALSE),"NO")</f>
        <v>NO</v>
      </c>
    </row>
    <row r="106" spans="1:4" x14ac:dyDescent="0.25">
      <c r="A106">
        <v>8064</v>
      </c>
      <c r="B106" t="s">
        <v>49</v>
      </c>
      <c r="C106" t="s">
        <v>144</v>
      </c>
      <c r="D106" s="4" t="str">
        <f>IFERROR(VLOOKUP(A106,'eschools 16'!$A$2:$G$25,7,FALSE),"NO")</f>
        <v>NO</v>
      </c>
    </row>
    <row r="107" spans="1:4" x14ac:dyDescent="0.25">
      <c r="A107">
        <v>8251</v>
      </c>
      <c r="B107" t="s">
        <v>52</v>
      </c>
      <c r="C107" t="s">
        <v>145</v>
      </c>
      <c r="D107" s="4" t="str">
        <f>IFERROR(VLOOKUP(A107,'eschools 16'!$A$2:$G$25,7,FALSE),"NO")</f>
        <v>NO</v>
      </c>
    </row>
    <row r="108" spans="1:4" x14ac:dyDescent="0.25">
      <c r="A108">
        <v>8278</v>
      </c>
      <c r="B108" t="s">
        <v>32</v>
      </c>
      <c r="C108" t="s">
        <v>146</v>
      </c>
      <c r="D108" s="4" t="str">
        <f>IFERROR(VLOOKUP(A108,'eschools 16'!$A$2:$G$25,7,FALSE),"NO")</f>
        <v>NO</v>
      </c>
    </row>
    <row r="109" spans="1:4" x14ac:dyDescent="0.25">
      <c r="A109">
        <v>8280</v>
      </c>
      <c r="B109" t="s">
        <v>33</v>
      </c>
      <c r="C109" t="s">
        <v>147</v>
      </c>
      <c r="D109" s="4" t="str">
        <f>IFERROR(VLOOKUP(A109,'eschools 16'!$A$2:$G$25,7,FALSE),"NO")</f>
        <v>NO</v>
      </c>
    </row>
    <row r="110" spans="1:4" x14ac:dyDescent="0.25">
      <c r="A110">
        <v>8281</v>
      </c>
      <c r="B110" t="s">
        <v>33</v>
      </c>
      <c r="C110" t="s">
        <v>148</v>
      </c>
      <c r="D110" s="4" t="str">
        <f>IFERROR(VLOOKUP(A110,'eschools 16'!$A$2:$G$25,7,FALSE),"NO")</f>
        <v>NO</v>
      </c>
    </row>
    <row r="111" spans="1:4" x14ac:dyDescent="0.25">
      <c r="A111">
        <v>8282</v>
      </c>
      <c r="B111" t="s">
        <v>33</v>
      </c>
      <c r="C111" t="s">
        <v>149</v>
      </c>
      <c r="D111" s="4" t="str">
        <f>IFERROR(VLOOKUP(A111,'eschools 16'!$A$2:$G$25,7,FALSE),"NO")</f>
        <v>NO</v>
      </c>
    </row>
    <row r="112" spans="1:4" x14ac:dyDescent="0.25">
      <c r="A112">
        <v>8283</v>
      </c>
      <c r="B112" t="s">
        <v>26</v>
      </c>
      <c r="C112" t="s">
        <v>392</v>
      </c>
      <c r="D112" s="4" t="str">
        <f>IFERROR(VLOOKUP(A112,'eschools 16'!$A$2:$G$25,7,FALSE),"NO")</f>
        <v>NO</v>
      </c>
    </row>
    <row r="113" spans="1:4" x14ac:dyDescent="0.25">
      <c r="A113">
        <v>8286</v>
      </c>
      <c r="B113" t="s">
        <v>32</v>
      </c>
      <c r="C113" t="s">
        <v>393</v>
      </c>
      <c r="D113" s="4" t="str">
        <f>IFERROR(VLOOKUP(A113,'eschools 16'!$A$2:$G$25,7,FALSE),"NO")</f>
        <v>NO</v>
      </c>
    </row>
    <row r="114" spans="1:4" x14ac:dyDescent="0.25">
      <c r="A114">
        <v>8287</v>
      </c>
      <c r="B114" t="s">
        <v>33</v>
      </c>
      <c r="C114" t="s">
        <v>150</v>
      </c>
      <c r="D114" s="4" t="str">
        <f>IFERROR(VLOOKUP(A114,'eschools 16'!$A$2:$G$25,7,FALSE),"NO")</f>
        <v>NO</v>
      </c>
    </row>
    <row r="115" spans="1:4" x14ac:dyDescent="0.25">
      <c r="A115">
        <v>8289</v>
      </c>
      <c r="B115" t="s">
        <v>22</v>
      </c>
      <c r="C115" t="s">
        <v>151</v>
      </c>
      <c r="D115" s="4" t="str">
        <f>IFERROR(VLOOKUP(A115,'eschools 16'!$A$2:$G$25,7,FALSE),"NO")</f>
        <v>NO</v>
      </c>
    </row>
    <row r="116" spans="1:4" x14ac:dyDescent="0.25">
      <c r="A116">
        <v>9122</v>
      </c>
      <c r="B116" t="s">
        <v>33</v>
      </c>
      <c r="C116" t="s">
        <v>152</v>
      </c>
      <c r="D116" s="4" t="str">
        <f>IFERROR(VLOOKUP(A116,'eschools 16'!$A$2:$G$25,7,FALSE),"NO")</f>
        <v>NO</v>
      </c>
    </row>
    <row r="117" spans="1:4" x14ac:dyDescent="0.25">
      <c r="A117">
        <v>9147</v>
      </c>
      <c r="B117" t="s">
        <v>22</v>
      </c>
      <c r="C117" t="s">
        <v>153</v>
      </c>
      <c r="D117" s="4" t="str">
        <f>IFERROR(VLOOKUP(A117,'eschools 16'!$A$2:$G$25,7,FALSE),"NO")</f>
        <v>NO</v>
      </c>
    </row>
    <row r="118" spans="1:4" x14ac:dyDescent="0.25">
      <c r="A118">
        <v>9148</v>
      </c>
      <c r="B118" t="s">
        <v>154</v>
      </c>
      <c r="C118" t="s">
        <v>155</v>
      </c>
      <c r="D118" s="4" t="str">
        <f>IFERROR(VLOOKUP(A118,'eschools 16'!$A$2:$G$25,7,FALSE),"NO")</f>
        <v>NO</v>
      </c>
    </row>
    <row r="119" spans="1:4" x14ac:dyDescent="0.25">
      <c r="A119">
        <v>9149</v>
      </c>
      <c r="B119" t="s">
        <v>32</v>
      </c>
      <c r="C119" t="s">
        <v>156</v>
      </c>
      <c r="D119" s="4" t="str">
        <f>IFERROR(VLOOKUP(A119,'eschools 16'!$A$2:$G$25,7,FALSE),"NO")</f>
        <v>NO</v>
      </c>
    </row>
    <row r="120" spans="1:4" x14ac:dyDescent="0.25">
      <c r="A120">
        <v>9163</v>
      </c>
      <c r="B120" t="s">
        <v>33</v>
      </c>
      <c r="C120" t="s">
        <v>157</v>
      </c>
      <c r="D120" s="4" t="str">
        <f>IFERROR(VLOOKUP(A120,'eschools 16'!$A$2:$G$25,7,FALSE),"NO")</f>
        <v>NO</v>
      </c>
    </row>
    <row r="121" spans="1:4" x14ac:dyDescent="0.25">
      <c r="A121">
        <v>9164</v>
      </c>
      <c r="B121" t="s">
        <v>22</v>
      </c>
      <c r="C121" t="s">
        <v>158</v>
      </c>
      <c r="D121" s="4" t="str">
        <f>IFERROR(VLOOKUP(A121,'eschools 16'!$A$2:$G$25,7,FALSE),"NO")</f>
        <v>NO</v>
      </c>
    </row>
    <row r="122" spans="1:4" x14ac:dyDescent="0.25">
      <c r="A122">
        <v>9171</v>
      </c>
      <c r="B122" t="s">
        <v>22</v>
      </c>
      <c r="C122" t="s">
        <v>159</v>
      </c>
      <c r="D122" s="4" t="str">
        <f>IFERROR(VLOOKUP(A122,'eschools 16'!$A$2:$G$25,7,FALSE),"NO")</f>
        <v>NO</v>
      </c>
    </row>
    <row r="123" spans="1:4" x14ac:dyDescent="0.25">
      <c r="A123">
        <v>9179</v>
      </c>
      <c r="B123" t="s">
        <v>33</v>
      </c>
      <c r="C123" t="s">
        <v>160</v>
      </c>
      <c r="D123" s="4" t="str">
        <f>IFERROR(VLOOKUP(A123,'eschools 16'!$A$2:$G$25,7,FALSE),"NO")</f>
        <v>NO</v>
      </c>
    </row>
    <row r="124" spans="1:4" x14ac:dyDescent="0.25">
      <c r="A124">
        <v>9181</v>
      </c>
      <c r="B124" t="s">
        <v>22</v>
      </c>
      <c r="C124" t="s">
        <v>161</v>
      </c>
      <c r="D124" s="4" t="str">
        <f>IFERROR(VLOOKUP(A124,'eschools 16'!$A$2:$G$25,7,FALSE),"NO")</f>
        <v>NO</v>
      </c>
    </row>
    <row r="125" spans="1:4" x14ac:dyDescent="0.25">
      <c r="A125">
        <v>9192</v>
      </c>
      <c r="B125" t="s">
        <v>67</v>
      </c>
      <c r="C125" t="s">
        <v>162</v>
      </c>
      <c r="D125" s="4" t="str">
        <f>IFERROR(VLOOKUP(A125,'eschools 16'!$A$2:$G$25,7,FALSE),"NO")</f>
        <v>NO</v>
      </c>
    </row>
    <row r="126" spans="1:4" x14ac:dyDescent="0.25">
      <c r="A126">
        <v>9283</v>
      </c>
      <c r="B126" t="s">
        <v>26</v>
      </c>
      <c r="C126" t="s">
        <v>163</v>
      </c>
      <c r="D126" s="4" t="str">
        <f>IFERROR(VLOOKUP(A126,'eschools 16'!$A$2:$G$25,7,FALSE),"NO")</f>
        <v>NO</v>
      </c>
    </row>
    <row r="127" spans="1:4" x14ac:dyDescent="0.25">
      <c r="A127">
        <v>9953</v>
      </c>
      <c r="B127" t="s">
        <v>33</v>
      </c>
      <c r="C127" t="s">
        <v>164</v>
      </c>
      <c r="D127" s="4" t="str">
        <f>IFERROR(VLOOKUP(A127,'eschools 16'!$A$2:$G$25,7,FALSE),"NO")</f>
        <v>NO</v>
      </c>
    </row>
    <row r="128" spans="1:4" x14ac:dyDescent="0.25">
      <c r="A128">
        <v>9954</v>
      </c>
      <c r="B128" t="s">
        <v>33</v>
      </c>
      <c r="C128" t="s">
        <v>165</v>
      </c>
      <c r="D128" s="4" t="str">
        <f>IFERROR(VLOOKUP(A128,'eschools 16'!$A$2:$G$25,7,FALSE),"NO")</f>
        <v>NO</v>
      </c>
    </row>
    <row r="129" spans="1:4" x14ac:dyDescent="0.25">
      <c r="A129">
        <v>9955</v>
      </c>
      <c r="B129" t="s">
        <v>22</v>
      </c>
      <c r="C129" t="s">
        <v>166</v>
      </c>
      <c r="D129" s="4" t="str">
        <f>IFERROR(VLOOKUP(A129,'eschools 16'!$A$2:$G$25,7,FALSE),"NO")</f>
        <v>NO</v>
      </c>
    </row>
    <row r="130" spans="1:4" x14ac:dyDescent="0.25">
      <c r="A130">
        <v>9957</v>
      </c>
      <c r="B130" t="s">
        <v>26</v>
      </c>
      <c r="C130" t="s">
        <v>167</v>
      </c>
      <c r="D130" s="4" t="str">
        <f>IFERROR(VLOOKUP(A130,'eschools 16'!$A$2:$G$25,7,FALSE),"NO")</f>
        <v>NO</v>
      </c>
    </row>
    <row r="131" spans="1:4" x14ac:dyDescent="0.25">
      <c r="A131">
        <v>9964</v>
      </c>
      <c r="B131" t="s">
        <v>168</v>
      </c>
      <c r="C131" t="s">
        <v>169</v>
      </c>
      <c r="D131" s="4" t="str">
        <f>IFERROR(VLOOKUP(A131,'eschools 16'!$A$2:$G$25,7,FALSE),"NO")</f>
        <v>NO</v>
      </c>
    </row>
    <row r="132" spans="1:4" x14ac:dyDescent="0.25">
      <c r="A132">
        <v>9971</v>
      </c>
      <c r="B132" t="s">
        <v>170</v>
      </c>
      <c r="C132" t="s">
        <v>171</v>
      </c>
      <c r="D132" s="4" t="str">
        <f>IFERROR(VLOOKUP(A132,'eschools 16'!$A$2:$G$25,7,FALSE),"NO")</f>
        <v>NO</v>
      </c>
    </row>
    <row r="133" spans="1:4" x14ac:dyDescent="0.25">
      <c r="A133">
        <v>9990</v>
      </c>
      <c r="B133" t="s">
        <v>33</v>
      </c>
      <c r="C133" t="s">
        <v>172</v>
      </c>
      <c r="D133" s="4" t="str">
        <f>IFERROR(VLOOKUP(A133,'eschools 16'!$A$2:$G$25,7,FALSE),"NO")</f>
        <v>NO</v>
      </c>
    </row>
    <row r="134" spans="1:4" x14ac:dyDescent="0.25">
      <c r="A134">
        <v>9996</v>
      </c>
      <c r="B134" t="s">
        <v>52</v>
      </c>
      <c r="C134" t="s">
        <v>173</v>
      </c>
      <c r="D134" s="4" t="str">
        <f>IFERROR(VLOOKUP(A134,'eschools 16'!$A$2:$G$25,7,FALSE),"NO")</f>
        <v>NO</v>
      </c>
    </row>
    <row r="135" spans="1:4" x14ac:dyDescent="0.25">
      <c r="A135">
        <v>9997</v>
      </c>
      <c r="B135" t="s">
        <v>33</v>
      </c>
      <c r="C135" t="s">
        <v>394</v>
      </c>
      <c r="D135" s="4" t="str">
        <f>IFERROR(VLOOKUP(A135,'eschools 16'!$A$2:$G$25,7,FALSE),"NO")</f>
        <v>NO</v>
      </c>
    </row>
    <row r="136" spans="1:4" x14ac:dyDescent="0.25">
      <c r="A136">
        <v>10007</v>
      </c>
      <c r="B136" t="s">
        <v>32</v>
      </c>
      <c r="C136" t="s">
        <v>174</v>
      </c>
      <c r="D136" s="4" t="str">
        <f>IFERROR(VLOOKUP(A136,'eschools 16'!$A$2:$G$25,7,FALSE),"NO")</f>
        <v>NO</v>
      </c>
    </row>
    <row r="137" spans="1:4" x14ac:dyDescent="0.25">
      <c r="A137">
        <v>10036</v>
      </c>
      <c r="B137" t="s">
        <v>33</v>
      </c>
      <c r="C137" t="s">
        <v>175</v>
      </c>
      <c r="D137" s="4" t="str">
        <f>IFERROR(VLOOKUP(A137,'eschools 16'!$A$2:$G$25,7,FALSE),"NO")</f>
        <v>NO</v>
      </c>
    </row>
    <row r="138" spans="1:4" x14ac:dyDescent="0.25">
      <c r="A138">
        <v>10180</v>
      </c>
      <c r="B138" t="s">
        <v>28</v>
      </c>
      <c r="C138" t="s">
        <v>176</v>
      </c>
      <c r="D138" s="4" t="str">
        <f>IFERROR(VLOOKUP(A138,'eschools 16'!$A$2:$G$25,7,FALSE),"NO")</f>
        <v>NO</v>
      </c>
    </row>
    <row r="139" spans="1:4" x14ac:dyDescent="0.25">
      <c r="A139">
        <v>10182</v>
      </c>
      <c r="B139" t="s">
        <v>33</v>
      </c>
      <c r="C139" t="s">
        <v>177</v>
      </c>
      <c r="D139" s="4" t="str">
        <f>IFERROR(VLOOKUP(A139,'eschools 16'!$A$2:$G$25,7,FALSE),"NO")</f>
        <v>NO</v>
      </c>
    </row>
    <row r="140" spans="1:4" x14ac:dyDescent="0.25">
      <c r="A140">
        <v>10205</v>
      </c>
      <c r="B140" t="s">
        <v>22</v>
      </c>
      <c r="C140" t="s">
        <v>178</v>
      </c>
      <c r="D140" s="4" t="str">
        <f>IFERROR(VLOOKUP(A140,'eschools 16'!$A$2:$G$25,7,FALSE),"NO")</f>
        <v>NO</v>
      </c>
    </row>
    <row r="141" spans="1:4" x14ac:dyDescent="0.25">
      <c r="A141">
        <v>11291</v>
      </c>
      <c r="B141" t="s">
        <v>32</v>
      </c>
      <c r="C141" t="s">
        <v>179</v>
      </c>
      <c r="D141" s="4" t="str">
        <f>IFERROR(VLOOKUP(A141,'eschools 16'!$A$2:$G$25,7,FALSE),"NO")</f>
        <v>NO</v>
      </c>
    </row>
    <row r="142" spans="1:4" x14ac:dyDescent="0.25">
      <c r="A142">
        <v>11324</v>
      </c>
      <c r="B142" t="s">
        <v>180</v>
      </c>
      <c r="C142" t="s">
        <v>181</v>
      </c>
      <c r="D142" s="4" t="str">
        <f>IFERROR(VLOOKUP(A142,'eschools 16'!$A$2:$G$25,7,FALSE),"NO")</f>
        <v>NO</v>
      </c>
    </row>
    <row r="143" spans="1:4" x14ac:dyDescent="0.25">
      <c r="A143">
        <v>11381</v>
      </c>
      <c r="B143" t="s">
        <v>45</v>
      </c>
      <c r="C143" t="s">
        <v>182</v>
      </c>
      <c r="D143" s="4" t="str">
        <f>IFERROR(VLOOKUP(A143,'eschools 16'!$A$2:$G$25,7,FALSE),"NO")</f>
        <v>NO</v>
      </c>
    </row>
    <row r="144" spans="1:4" x14ac:dyDescent="0.25">
      <c r="A144">
        <v>11390</v>
      </c>
      <c r="B144" t="s">
        <v>32</v>
      </c>
      <c r="C144" t="s">
        <v>183</v>
      </c>
      <c r="D144" s="4" t="str">
        <f>IFERROR(VLOOKUP(A144,'eschools 16'!$A$2:$G$25,7,FALSE),"NO")</f>
        <v>NO</v>
      </c>
    </row>
    <row r="145" spans="1:4" x14ac:dyDescent="0.25">
      <c r="A145">
        <v>11436</v>
      </c>
      <c r="B145" t="s">
        <v>184</v>
      </c>
      <c r="C145" t="s">
        <v>185</v>
      </c>
      <c r="D145" s="4" t="str">
        <f>IFERROR(VLOOKUP(A145,'eschools 16'!$A$2:$G$25,7,FALSE),"NO")</f>
        <v>NO</v>
      </c>
    </row>
    <row r="146" spans="1:4" x14ac:dyDescent="0.25">
      <c r="A146">
        <v>11439</v>
      </c>
      <c r="B146" t="s">
        <v>33</v>
      </c>
      <c r="C146" t="s">
        <v>186</v>
      </c>
      <c r="D146" s="4" t="str">
        <f>IFERROR(VLOOKUP(A146,'eschools 16'!$A$2:$G$25,7,FALSE),"NO")</f>
        <v>NO</v>
      </c>
    </row>
    <row r="147" spans="1:4" x14ac:dyDescent="0.25">
      <c r="A147">
        <v>11444</v>
      </c>
      <c r="B147" t="s">
        <v>184</v>
      </c>
      <c r="C147" t="s">
        <v>187</v>
      </c>
      <c r="D147" s="4" t="str">
        <f>IFERROR(VLOOKUP(A147,'eschools 16'!$A$2:$G$25,7,FALSE),"NO")</f>
        <v>NO</v>
      </c>
    </row>
    <row r="148" spans="1:4" x14ac:dyDescent="0.25">
      <c r="A148">
        <v>11468</v>
      </c>
      <c r="B148" t="s">
        <v>33</v>
      </c>
      <c r="C148" t="s">
        <v>188</v>
      </c>
      <c r="D148" s="4" t="str">
        <f>IFERROR(VLOOKUP(A148,'eschools 16'!$A$2:$G$25,7,FALSE),"NO")</f>
        <v>NO</v>
      </c>
    </row>
    <row r="149" spans="1:4" x14ac:dyDescent="0.25">
      <c r="A149">
        <v>11479</v>
      </c>
      <c r="B149" t="s">
        <v>190</v>
      </c>
      <c r="C149" t="s">
        <v>191</v>
      </c>
      <c r="D149" s="4" t="str">
        <f>IFERROR(VLOOKUP(A149,'eschools 16'!$A$2:$G$25,7,FALSE),"NO")</f>
        <v>NO</v>
      </c>
    </row>
    <row r="150" spans="1:4" x14ac:dyDescent="0.25">
      <c r="A150">
        <v>11506</v>
      </c>
      <c r="B150" t="s">
        <v>193</v>
      </c>
      <c r="C150" t="s">
        <v>194</v>
      </c>
      <c r="D150" s="4" t="str">
        <f>IFERROR(VLOOKUP(A150,'eschools 16'!$A$2:$G$25,7,FALSE),"NO")</f>
        <v>NO</v>
      </c>
    </row>
    <row r="151" spans="1:4" x14ac:dyDescent="0.25">
      <c r="A151">
        <v>11507</v>
      </c>
      <c r="B151" t="s">
        <v>22</v>
      </c>
      <c r="C151" t="s">
        <v>195</v>
      </c>
      <c r="D151" s="4" t="str">
        <f>IFERROR(VLOOKUP(A151,'eschools 16'!$A$2:$G$25,7,FALSE),"NO")</f>
        <v>NO</v>
      </c>
    </row>
    <row r="152" spans="1:4" x14ac:dyDescent="0.25">
      <c r="A152">
        <v>11511</v>
      </c>
      <c r="B152" t="s">
        <v>196</v>
      </c>
      <c r="C152" t="s">
        <v>197</v>
      </c>
      <c r="D152" s="4" t="str">
        <f>IFERROR(VLOOKUP(A152,'eschools 16'!$A$2:$G$25,7,FALSE),"NO")</f>
        <v>NO</v>
      </c>
    </row>
    <row r="153" spans="1:4" x14ac:dyDescent="0.25">
      <c r="A153">
        <v>11533</v>
      </c>
      <c r="B153" t="s">
        <v>49</v>
      </c>
      <c r="C153" t="s">
        <v>198</v>
      </c>
      <c r="D153" s="4" t="str">
        <f>IFERROR(VLOOKUP(A153,'eschools 16'!$A$2:$G$25,7,FALSE),"NO")</f>
        <v>NO</v>
      </c>
    </row>
    <row r="154" spans="1:4" x14ac:dyDescent="0.25">
      <c r="A154">
        <v>11534</v>
      </c>
      <c r="B154" t="s">
        <v>26</v>
      </c>
      <c r="C154" t="s">
        <v>199</v>
      </c>
      <c r="D154" s="4" t="str">
        <f>IFERROR(VLOOKUP(A154,'eschools 16'!$A$2:$G$25,7,FALSE),"NO")</f>
        <v>NO</v>
      </c>
    </row>
    <row r="155" spans="1:4" x14ac:dyDescent="0.25">
      <c r="A155">
        <v>11923</v>
      </c>
      <c r="B155" t="s">
        <v>32</v>
      </c>
      <c r="C155" t="s">
        <v>200</v>
      </c>
      <c r="D155" s="4" t="str">
        <f>IFERROR(VLOOKUP(A155,'eschools 16'!$A$2:$G$25,7,FALSE),"NO")</f>
        <v>NO</v>
      </c>
    </row>
    <row r="156" spans="1:4" x14ac:dyDescent="0.25">
      <c r="A156">
        <v>11947</v>
      </c>
      <c r="B156" t="s">
        <v>45</v>
      </c>
      <c r="C156" t="s">
        <v>201</v>
      </c>
      <c r="D156" s="4" t="str">
        <f>IFERROR(VLOOKUP(A156,'eschools 16'!$A$2:$G$25,7,FALSE),"NO")</f>
        <v>NO</v>
      </c>
    </row>
    <row r="157" spans="1:4" x14ac:dyDescent="0.25">
      <c r="A157">
        <v>11956</v>
      </c>
      <c r="B157" t="s">
        <v>33</v>
      </c>
      <c r="C157" t="s">
        <v>202</v>
      </c>
      <c r="D157" s="4" t="str">
        <f>IFERROR(VLOOKUP(A157,'eschools 16'!$A$2:$G$25,7,FALSE),"NO")</f>
        <v>NO</v>
      </c>
    </row>
    <row r="158" spans="1:4" x14ac:dyDescent="0.25">
      <c r="A158">
        <v>11967</v>
      </c>
      <c r="B158" t="s">
        <v>67</v>
      </c>
      <c r="C158" t="s">
        <v>203</v>
      </c>
      <c r="D158" s="4" t="str">
        <f>IFERROR(VLOOKUP(A158,'eschools 16'!$A$2:$G$25,7,FALSE),"NO")</f>
        <v>NO</v>
      </c>
    </row>
    <row r="159" spans="1:4" x14ac:dyDescent="0.25">
      <c r="A159">
        <v>11972</v>
      </c>
      <c r="B159" t="s">
        <v>33</v>
      </c>
      <c r="C159" t="s">
        <v>204</v>
      </c>
      <c r="D159" s="4" t="str">
        <f>IFERROR(VLOOKUP(A159,'eschools 16'!$A$2:$G$25,7,FALSE),"NO")</f>
        <v>NO</v>
      </c>
    </row>
    <row r="160" spans="1:4" x14ac:dyDescent="0.25">
      <c r="A160">
        <v>11976</v>
      </c>
      <c r="B160" t="s">
        <v>26</v>
      </c>
      <c r="C160" t="s">
        <v>199</v>
      </c>
      <c r="D160" s="4" t="str">
        <f>IFERROR(VLOOKUP(A160,'eschools 16'!$A$2:$G$25,7,FALSE),"NO")</f>
        <v>NO</v>
      </c>
    </row>
    <row r="161" spans="1:4" x14ac:dyDescent="0.25">
      <c r="A161">
        <v>11986</v>
      </c>
      <c r="B161" t="s">
        <v>52</v>
      </c>
      <c r="C161" t="s">
        <v>205</v>
      </c>
      <c r="D161" s="4" t="str">
        <f>IFERROR(VLOOKUP(A161,'eschools 16'!$A$2:$G$25,7,FALSE),"NO")</f>
        <v>NO</v>
      </c>
    </row>
    <row r="162" spans="1:4" x14ac:dyDescent="0.25">
      <c r="A162">
        <v>12000</v>
      </c>
      <c r="B162" t="s">
        <v>33</v>
      </c>
      <c r="C162" t="s">
        <v>206</v>
      </c>
      <c r="D162" s="4" t="str">
        <f>IFERROR(VLOOKUP(A162,'eschools 16'!$A$2:$G$25,7,FALSE),"NO")</f>
        <v>NO</v>
      </c>
    </row>
    <row r="163" spans="1:4" x14ac:dyDescent="0.25">
      <c r="A163">
        <v>12009</v>
      </c>
      <c r="B163" t="s">
        <v>33</v>
      </c>
      <c r="C163" t="s">
        <v>207</v>
      </c>
      <c r="D163" s="4" t="str">
        <f>IFERROR(VLOOKUP(A163,'eschools 16'!$A$2:$G$25,7,FALSE),"NO")</f>
        <v>NO</v>
      </c>
    </row>
    <row r="164" spans="1:4" x14ac:dyDescent="0.25">
      <c r="A164">
        <v>12010</v>
      </c>
      <c r="B164" t="s">
        <v>32</v>
      </c>
      <c r="C164" t="s">
        <v>208</v>
      </c>
      <c r="D164" s="4" t="str">
        <f>IFERROR(VLOOKUP(A164,'eschools 16'!$A$2:$G$25,7,FALSE),"NO")</f>
        <v>NO</v>
      </c>
    </row>
    <row r="165" spans="1:4" x14ac:dyDescent="0.25">
      <c r="A165">
        <v>12011</v>
      </c>
      <c r="B165" t="s">
        <v>33</v>
      </c>
      <c r="C165" t="s">
        <v>209</v>
      </c>
      <c r="D165" s="4" t="str">
        <f>IFERROR(VLOOKUP(A165,'eschools 16'!$A$2:$G$25,7,FALSE),"NO")</f>
        <v>NO</v>
      </c>
    </row>
    <row r="166" spans="1:4" x14ac:dyDescent="0.25">
      <c r="A166">
        <v>12025</v>
      </c>
      <c r="B166" t="s">
        <v>32</v>
      </c>
      <c r="C166" t="s">
        <v>210</v>
      </c>
      <c r="D166" s="4" t="str">
        <f>IFERROR(VLOOKUP(A166,'eschools 16'!$A$2:$G$25,7,FALSE),"NO")</f>
        <v>NO</v>
      </c>
    </row>
    <row r="167" spans="1:4" x14ac:dyDescent="0.25">
      <c r="A167">
        <v>12026</v>
      </c>
      <c r="B167" t="s">
        <v>32</v>
      </c>
      <c r="C167" t="s">
        <v>211</v>
      </c>
      <c r="D167" s="4" t="str">
        <f>IFERROR(VLOOKUP(A167,'eschools 16'!$A$2:$G$25,7,FALSE),"NO")</f>
        <v>NO</v>
      </c>
    </row>
    <row r="168" spans="1:4" x14ac:dyDescent="0.25">
      <c r="A168">
        <v>12029</v>
      </c>
      <c r="B168" t="s">
        <v>32</v>
      </c>
      <c r="C168" t="s">
        <v>212</v>
      </c>
      <c r="D168" s="4" t="str">
        <f>IFERROR(VLOOKUP(A168,'eschools 16'!$A$2:$G$25,7,FALSE),"NO")</f>
        <v>NO</v>
      </c>
    </row>
    <row r="169" spans="1:4" x14ac:dyDescent="0.25">
      <c r="A169">
        <v>12030</v>
      </c>
      <c r="B169" t="s">
        <v>32</v>
      </c>
      <c r="C169" t="s">
        <v>213</v>
      </c>
      <c r="D169" s="4" t="str">
        <f>IFERROR(VLOOKUP(A169,'eschools 16'!$A$2:$G$25,7,FALSE),"NO")</f>
        <v>NO</v>
      </c>
    </row>
    <row r="170" spans="1:4" x14ac:dyDescent="0.25">
      <c r="A170">
        <v>12031</v>
      </c>
      <c r="B170" t="s">
        <v>32</v>
      </c>
      <c r="C170" t="s">
        <v>214</v>
      </c>
      <c r="D170" s="4" t="str">
        <f>IFERROR(VLOOKUP(A170,'eschools 16'!$A$2:$G$25,7,FALSE),"NO")</f>
        <v>NO</v>
      </c>
    </row>
    <row r="171" spans="1:4" x14ac:dyDescent="0.25">
      <c r="A171">
        <v>12033</v>
      </c>
      <c r="B171" t="s">
        <v>154</v>
      </c>
      <c r="C171" t="s">
        <v>215</v>
      </c>
      <c r="D171" s="4" t="str">
        <f>IFERROR(VLOOKUP(A171,'eschools 16'!$A$2:$G$25,7,FALSE),"NO")</f>
        <v>NO</v>
      </c>
    </row>
    <row r="172" spans="1:4" x14ac:dyDescent="0.25">
      <c r="A172">
        <v>12036</v>
      </c>
      <c r="B172" t="s">
        <v>32</v>
      </c>
      <c r="C172" t="s">
        <v>395</v>
      </c>
      <c r="D172" s="4" t="str">
        <f>IFERROR(VLOOKUP(A172,'eschools 16'!$A$2:$G$25,7,FALSE),"NO")</f>
        <v>NO</v>
      </c>
    </row>
    <row r="173" spans="1:4" x14ac:dyDescent="0.25">
      <c r="A173">
        <v>12037</v>
      </c>
      <c r="B173" t="s">
        <v>33</v>
      </c>
      <c r="C173" t="s">
        <v>396</v>
      </c>
      <c r="D173" s="4" t="str">
        <f>IFERROR(VLOOKUP(A173,'eschools 16'!$A$2:$G$25,7,FALSE),"NO")</f>
        <v>NO</v>
      </c>
    </row>
    <row r="174" spans="1:4" x14ac:dyDescent="0.25">
      <c r="A174">
        <v>12038</v>
      </c>
      <c r="B174" t="s">
        <v>32</v>
      </c>
      <c r="C174" t="s">
        <v>397</v>
      </c>
      <c r="D174" s="4" t="str">
        <f>IFERROR(VLOOKUP(A174,'eschools 16'!$A$2:$G$25,7,FALSE),"NO")</f>
        <v>NO</v>
      </c>
    </row>
    <row r="175" spans="1:4" x14ac:dyDescent="0.25">
      <c r="A175">
        <v>12040</v>
      </c>
      <c r="B175" t="s">
        <v>33</v>
      </c>
      <c r="C175" t="s">
        <v>216</v>
      </c>
      <c r="D175" s="4" t="str">
        <f>IFERROR(VLOOKUP(A175,'eschools 16'!$A$2:$G$25,7,FALSE),"NO")</f>
        <v>NO</v>
      </c>
    </row>
    <row r="176" spans="1:4" x14ac:dyDescent="0.25">
      <c r="A176">
        <v>12041</v>
      </c>
      <c r="B176" t="s">
        <v>33</v>
      </c>
      <c r="C176" t="s">
        <v>398</v>
      </c>
      <c r="D176" s="4" t="str">
        <f>IFERROR(VLOOKUP(A176,'eschools 16'!$A$2:$G$25,7,FALSE),"NO")</f>
        <v>NO</v>
      </c>
    </row>
    <row r="177" spans="1:4" x14ac:dyDescent="0.25">
      <c r="A177">
        <v>12042</v>
      </c>
      <c r="B177" t="s">
        <v>32</v>
      </c>
      <c r="C177" t="s">
        <v>217</v>
      </c>
      <c r="D177" s="4" t="str">
        <f>IFERROR(VLOOKUP(A177,'eschools 16'!$A$2:$G$25,7,FALSE),"NO")</f>
        <v>NO</v>
      </c>
    </row>
    <row r="178" spans="1:4" x14ac:dyDescent="0.25">
      <c r="A178">
        <v>12043</v>
      </c>
      <c r="B178" t="s">
        <v>32</v>
      </c>
      <c r="C178" t="s">
        <v>218</v>
      </c>
      <c r="D178" s="4" t="str">
        <f>IFERROR(VLOOKUP(A178,'eschools 16'!$A$2:$G$25,7,FALSE),"NO")</f>
        <v>NO</v>
      </c>
    </row>
    <row r="179" spans="1:4" x14ac:dyDescent="0.25">
      <c r="A179">
        <v>12044</v>
      </c>
      <c r="B179" t="s">
        <v>33</v>
      </c>
      <c r="C179" t="s">
        <v>219</v>
      </c>
      <c r="D179" s="4" t="str">
        <f>IFERROR(VLOOKUP(A179,'eschools 16'!$A$2:$G$25,7,FALSE),"NO")</f>
        <v>NO</v>
      </c>
    </row>
    <row r="180" spans="1:4" x14ac:dyDescent="0.25">
      <c r="A180">
        <v>12045</v>
      </c>
      <c r="B180" t="s">
        <v>33</v>
      </c>
      <c r="C180" t="s">
        <v>220</v>
      </c>
      <c r="D180" s="4" t="str">
        <f>IFERROR(VLOOKUP(A180,'eschools 16'!$A$2:$G$25,7,FALSE),"NO")</f>
        <v>NO</v>
      </c>
    </row>
    <row r="181" spans="1:4" x14ac:dyDescent="0.25">
      <c r="A181">
        <v>12054</v>
      </c>
      <c r="B181" t="s">
        <v>58</v>
      </c>
      <c r="C181" t="s">
        <v>221</v>
      </c>
      <c r="D181" s="4" t="str">
        <f>IFERROR(VLOOKUP(A181,'eschools 16'!$A$2:$G$25,7,FALSE),"NO")</f>
        <v>NO</v>
      </c>
    </row>
    <row r="182" spans="1:4" x14ac:dyDescent="0.25">
      <c r="A182">
        <v>12060</v>
      </c>
      <c r="B182" t="s">
        <v>45</v>
      </c>
      <c r="C182" t="s">
        <v>222</v>
      </c>
      <c r="D182" s="4" t="str">
        <f>IFERROR(VLOOKUP(A182,'eschools 16'!$A$2:$G$25,7,FALSE),"NO")</f>
        <v>NO</v>
      </c>
    </row>
    <row r="183" spans="1:4" x14ac:dyDescent="0.25">
      <c r="A183">
        <v>12078</v>
      </c>
      <c r="B183" t="s">
        <v>32</v>
      </c>
      <c r="C183" t="s">
        <v>223</v>
      </c>
      <c r="D183" s="4" t="str">
        <f>IFERROR(VLOOKUP(A183,'eschools 16'!$A$2:$G$25,7,FALSE),"NO")</f>
        <v>NO</v>
      </c>
    </row>
    <row r="184" spans="1:4" x14ac:dyDescent="0.25">
      <c r="A184">
        <v>12105</v>
      </c>
      <c r="B184" t="s">
        <v>52</v>
      </c>
      <c r="C184" t="s">
        <v>224</v>
      </c>
      <c r="D184" s="4" t="str">
        <f>IFERROR(VLOOKUP(A184,'eschools 16'!$A$2:$G$25,7,FALSE),"NO")</f>
        <v>NO</v>
      </c>
    </row>
    <row r="185" spans="1:4" x14ac:dyDescent="0.25">
      <c r="A185">
        <v>12391</v>
      </c>
      <c r="B185" t="s">
        <v>33</v>
      </c>
      <c r="C185" t="s">
        <v>225</v>
      </c>
      <c r="D185" s="4" t="str">
        <f>IFERROR(VLOOKUP(A185,'eschools 16'!$A$2:$G$25,7,FALSE),"NO")</f>
        <v>NO</v>
      </c>
    </row>
    <row r="186" spans="1:4" x14ac:dyDescent="0.25">
      <c r="A186">
        <v>12497</v>
      </c>
      <c r="B186" t="s">
        <v>75</v>
      </c>
      <c r="C186" t="s">
        <v>226</v>
      </c>
      <c r="D186" s="4" t="str">
        <f>IFERROR(VLOOKUP(A186,'eschools 16'!$A$2:$G$25,7,FALSE),"NO")</f>
        <v>NO</v>
      </c>
    </row>
    <row r="187" spans="1:4" x14ac:dyDescent="0.25">
      <c r="A187">
        <v>12501</v>
      </c>
      <c r="B187" t="s">
        <v>110</v>
      </c>
      <c r="C187" t="s">
        <v>227</v>
      </c>
      <c r="D187" s="4" t="str">
        <f>IFERROR(VLOOKUP(A187,'eschools 16'!$A$2:$G$25,7,FALSE),"NO")</f>
        <v>NO</v>
      </c>
    </row>
    <row r="188" spans="1:4" x14ac:dyDescent="0.25">
      <c r="A188">
        <v>12513</v>
      </c>
      <c r="B188" t="s">
        <v>28</v>
      </c>
      <c r="C188" t="s">
        <v>399</v>
      </c>
      <c r="D188" s="4" t="str">
        <f>IFERROR(VLOOKUP(A188,'eschools 16'!$A$2:$G$25,7,FALSE),"NO")</f>
        <v>NO</v>
      </c>
    </row>
    <row r="189" spans="1:4" x14ac:dyDescent="0.25">
      <c r="A189">
        <v>12528</v>
      </c>
      <c r="B189" t="s">
        <v>33</v>
      </c>
      <c r="C189" t="s">
        <v>228</v>
      </c>
      <c r="D189" s="4" t="str">
        <f>IFERROR(VLOOKUP(A189,'eschools 16'!$A$2:$G$25,7,FALSE),"NO")</f>
        <v>NO</v>
      </c>
    </row>
    <row r="190" spans="1:4" x14ac:dyDescent="0.25">
      <c r="A190">
        <v>12529</v>
      </c>
      <c r="B190" t="s">
        <v>33</v>
      </c>
      <c r="C190" t="s">
        <v>229</v>
      </c>
      <c r="D190" s="4" t="str">
        <f>IFERROR(VLOOKUP(A190,'eschools 16'!$A$2:$G$25,7,FALSE),"NO")</f>
        <v>NO</v>
      </c>
    </row>
    <row r="191" spans="1:4" x14ac:dyDescent="0.25">
      <c r="A191">
        <v>12536</v>
      </c>
      <c r="B191" t="s">
        <v>33</v>
      </c>
      <c r="C191" t="s">
        <v>400</v>
      </c>
      <c r="D191" s="4" t="str">
        <f>IFERROR(VLOOKUP(A191,'eschools 16'!$A$2:$G$25,7,FALSE),"NO")</f>
        <v>NO</v>
      </c>
    </row>
    <row r="192" spans="1:4" x14ac:dyDescent="0.25">
      <c r="A192">
        <v>12541</v>
      </c>
      <c r="B192" t="s">
        <v>32</v>
      </c>
      <c r="C192" t="s">
        <v>230</v>
      </c>
      <c r="D192" s="4" t="str">
        <f>IFERROR(VLOOKUP(A192,'eschools 16'!$A$2:$G$25,7,FALSE),"NO")</f>
        <v>NO</v>
      </c>
    </row>
    <row r="193" spans="1:4" x14ac:dyDescent="0.25">
      <c r="A193">
        <v>12545</v>
      </c>
      <c r="B193" t="s">
        <v>26</v>
      </c>
      <c r="C193" t="s">
        <v>231</v>
      </c>
      <c r="D193" s="4" t="str">
        <f>IFERROR(VLOOKUP(A193,'eschools 16'!$A$2:$G$25,7,FALSE),"NO")</f>
        <v>NO</v>
      </c>
    </row>
    <row r="194" spans="1:4" x14ac:dyDescent="0.25">
      <c r="A194">
        <v>12556</v>
      </c>
      <c r="B194" t="s">
        <v>32</v>
      </c>
      <c r="C194" t="s">
        <v>232</v>
      </c>
      <c r="D194" s="4" t="str">
        <f>IFERROR(VLOOKUP(A194,'eschools 16'!$A$2:$G$25,7,FALSE),"NO")</f>
        <v>NO</v>
      </c>
    </row>
    <row r="195" spans="1:4" x14ac:dyDescent="0.25">
      <c r="A195">
        <v>12558</v>
      </c>
      <c r="B195" t="s">
        <v>32</v>
      </c>
      <c r="C195" t="s">
        <v>233</v>
      </c>
      <c r="D195" s="4" t="str">
        <f>IFERROR(VLOOKUP(A195,'eschools 16'!$A$2:$G$25,7,FALSE),"NO")</f>
        <v>NO</v>
      </c>
    </row>
    <row r="196" spans="1:4" x14ac:dyDescent="0.25">
      <c r="A196">
        <v>12624</v>
      </c>
      <c r="B196" t="s">
        <v>28</v>
      </c>
      <c r="C196" t="s">
        <v>234</v>
      </c>
      <c r="D196" s="4" t="str">
        <f>IFERROR(VLOOKUP(A196,'eschools 16'!$A$2:$G$25,7,FALSE),"NO")</f>
        <v>NO</v>
      </c>
    </row>
    <row r="197" spans="1:4" x14ac:dyDescent="0.25">
      <c r="A197">
        <v>12626</v>
      </c>
      <c r="B197" t="s">
        <v>32</v>
      </c>
      <c r="C197" t="s">
        <v>401</v>
      </c>
      <c r="D197" s="4" t="str">
        <f>IFERROR(VLOOKUP(A197,'eschools 16'!$A$2:$G$25,7,FALSE),"NO")</f>
        <v>NO</v>
      </c>
    </row>
    <row r="198" spans="1:4" x14ac:dyDescent="0.25">
      <c r="A198">
        <v>12627</v>
      </c>
      <c r="B198" t="s">
        <v>45</v>
      </c>
      <c r="C198" t="s">
        <v>402</v>
      </c>
      <c r="D198" s="4" t="str">
        <f>IFERROR(VLOOKUP(A198,'eschools 16'!$A$2:$G$25,7,FALSE),"NO")</f>
        <v>NO</v>
      </c>
    </row>
    <row r="199" spans="1:4" x14ac:dyDescent="0.25">
      <c r="A199">
        <v>12628</v>
      </c>
      <c r="B199" t="s">
        <v>33</v>
      </c>
      <c r="C199" t="s">
        <v>235</v>
      </c>
      <c r="D199" s="4" t="str">
        <f>IFERROR(VLOOKUP(A199,'eschools 16'!$A$2:$G$25,7,FALSE),"NO")</f>
        <v>NO</v>
      </c>
    </row>
    <row r="200" spans="1:4" x14ac:dyDescent="0.25">
      <c r="A200">
        <v>12629</v>
      </c>
      <c r="B200" t="s">
        <v>22</v>
      </c>
      <c r="C200" t="s">
        <v>236</v>
      </c>
      <c r="D200" s="4" t="str">
        <f>IFERROR(VLOOKUP(A200,'eschools 16'!$A$2:$G$25,7,FALSE),"NO")</f>
        <v>NO</v>
      </c>
    </row>
    <row r="201" spans="1:4" x14ac:dyDescent="0.25">
      <c r="A201">
        <v>12631</v>
      </c>
      <c r="B201" t="s">
        <v>28</v>
      </c>
      <c r="C201" t="s">
        <v>237</v>
      </c>
      <c r="D201" s="4" t="str">
        <f>IFERROR(VLOOKUP(A201,'eschools 16'!$A$2:$G$25,7,FALSE),"NO")</f>
        <v>NO</v>
      </c>
    </row>
    <row r="202" spans="1:4" x14ac:dyDescent="0.25">
      <c r="A202">
        <v>12644</v>
      </c>
      <c r="B202" t="s">
        <v>55</v>
      </c>
      <c r="C202" t="s">
        <v>238</v>
      </c>
      <c r="D202" s="4" t="str">
        <f>IFERROR(VLOOKUP(A202,'eschools 16'!$A$2:$G$25,7,FALSE),"NO")</f>
        <v>NO</v>
      </c>
    </row>
    <row r="203" spans="1:4" x14ac:dyDescent="0.25">
      <c r="A203">
        <v>12668</v>
      </c>
      <c r="B203" t="s">
        <v>47</v>
      </c>
      <c r="C203" t="s">
        <v>239</v>
      </c>
      <c r="D203" s="4" t="str">
        <f>IFERROR(VLOOKUP(A203,'eschools 16'!$A$2:$G$25,7,FALSE),"NO")</f>
        <v>NO</v>
      </c>
    </row>
    <row r="204" spans="1:4" x14ac:dyDescent="0.25">
      <c r="A204">
        <v>12671</v>
      </c>
      <c r="B204" t="s">
        <v>32</v>
      </c>
      <c r="C204" t="s">
        <v>240</v>
      </c>
      <c r="D204" s="4" t="str">
        <f>IFERROR(VLOOKUP(A204,'eschools 16'!$A$2:$G$25,7,FALSE),"NO")</f>
        <v>NO</v>
      </c>
    </row>
    <row r="205" spans="1:4" x14ac:dyDescent="0.25">
      <c r="A205">
        <v>12684</v>
      </c>
      <c r="B205" t="s">
        <v>32</v>
      </c>
      <c r="C205" t="s">
        <v>241</v>
      </c>
      <c r="D205" s="4" t="str">
        <f>IFERROR(VLOOKUP(A205,'eschools 16'!$A$2:$G$25,7,FALSE),"NO")</f>
        <v>NO</v>
      </c>
    </row>
    <row r="206" spans="1:4" x14ac:dyDescent="0.25">
      <c r="A206">
        <v>12852</v>
      </c>
      <c r="B206" t="s">
        <v>32</v>
      </c>
      <c r="C206" t="s">
        <v>242</v>
      </c>
      <c r="D206" s="4" t="str">
        <f>IFERROR(VLOOKUP(A206,'eschools 16'!$A$2:$G$25,7,FALSE),"NO")</f>
        <v>NO</v>
      </c>
    </row>
    <row r="207" spans="1:4" x14ac:dyDescent="0.25">
      <c r="A207">
        <v>12867</v>
      </c>
      <c r="B207" t="s">
        <v>243</v>
      </c>
      <c r="C207" t="s">
        <v>244</v>
      </c>
      <c r="D207" s="4" t="str">
        <f>IFERROR(VLOOKUP(A207,'eschools 16'!$A$2:$G$25,7,FALSE),"NO")</f>
        <v>NO</v>
      </c>
    </row>
    <row r="208" spans="1:4" x14ac:dyDescent="0.25">
      <c r="A208">
        <v>12924</v>
      </c>
      <c r="B208" t="s">
        <v>26</v>
      </c>
      <c r="C208" t="s">
        <v>245</v>
      </c>
      <c r="D208" s="4" t="str">
        <f>IFERROR(VLOOKUP(A208,'eschools 16'!$A$2:$G$25,7,FALSE),"NO")</f>
        <v>NO</v>
      </c>
    </row>
    <row r="209" spans="1:4" x14ac:dyDescent="0.25">
      <c r="A209">
        <v>12951</v>
      </c>
      <c r="B209" t="s">
        <v>33</v>
      </c>
      <c r="C209" t="s">
        <v>246</v>
      </c>
      <c r="D209" s="4" t="str">
        <f>IFERROR(VLOOKUP(A209,'eschools 16'!$A$2:$G$25,7,FALSE),"NO")</f>
        <v>NO</v>
      </c>
    </row>
    <row r="210" spans="1:4" x14ac:dyDescent="0.25">
      <c r="A210">
        <v>13030</v>
      </c>
      <c r="B210" t="s">
        <v>33</v>
      </c>
      <c r="C210" t="s">
        <v>247</v>
      </c>
      <c r="D210" s="4" t="str">
        <f>IFERROR(VLOOKUP(A210,'eschools 16'!$A$2:$G$25,7,FALSE),"NO")</f>
        <v>NO</v>
      </c>
    </row>
    <row r="211" spans="1:4" x14ac:dyDescent="0.25">
      <c r="A211">
        <v>13034</v>
      </c>
      <c r="B211" t="s">
        <v>32</v>
      </c>
      <c r="C211" t="s">
        <v>248</v>
      </c>
      <c r="D211" s="4" t="str">
        <f>IFERROR(VLOOKUP(A211,'eschools 16'!$A$2:$G$25,7,FALSE),"NO")</f>
        <v>NO</v>
      </c>
    </row>
    <row r="212" spans="1:4" x14ac:dyDescent="0.25">
      <c r="A212">
        <v>13059</v>
      </c>
      <c r="B212" t="s">
        <v>26</v>
      </c>
      <c r="C212" t="s">
        <v>249</v>
      </c>
      <c r="D212" s="4" t="str">
        <f>IFERROR(VLOOKUP(A212,'eschools 16'!$A$2:$G$25,7,FALSE),"NO")</f>
        <v>NO</v>
      </c>
    </row>
    <row r="213" spans="1:4" x14ac:dyDescent="0.25">
      <c r="A213">
        <v>13082</v>
      </c>
      <c r="B213" t="s">
        <v>32</v>
      </c>
      <c r="C213" t="s">
        <v>250</v>
      </c>
      <c r="D213" s="4" t="str">
        <f>IFERROR(VLOOKUP(A213,'eschools 16'!$A$2:$G$25,7,FALSE),"NO")</f>
        <v>NO</v>
      </c>
    </row>
    <row r="214" spans="1:4" x14ac:dyDescent="0.25">
      <c r="A214">
        <v>13132</v>
      </c>
      <c r="B214" t="s">
        <v>32</v>
      </c>
      <c r="C214" t="s">
        <v>251</v>
      </c>
      <c r="D214" s="4" t="str">
        <f>IFERROR(VLOOKUP(A214,'eschools 16'!$A$2:$G$25,7,FALSE),"NO")</f>
        <v>NO</v>
      </c>
    </row>
    <row r="215" spans="1:4" x14ac:dyDescent="0.25">
      <c r="A215">
        <v>13146</v>
      </c>
      <c r="B215" t="s">
        <v>26</v>
      </c>
      <c r="C215" t="s">
        <v>252</v>
      </c>
      <c r="D215" s="4" t="str">
        <f>IFERROR(VLOOKUP(A215,'eschools 16'!$A$2:$G$25,7,FALSE),"NO")</f>
        <v>NO</v>
      </c>
    </row>
    <row r="216" spans="1:4" x14ac:dyDescent="0.25">
      <c r="A216">
        <v>13147</v>
      </c>
      <c r="B216" t="s">
        <v>32</v>
      </c>
      <c r="C216" t="s">
        <v>253</v>
      </c>
      <c r="D216" s="4" t="str">
        <f>IFERROR(VLOOKUP(A216,'eschools 16'!$A$2:$G$25,7,FALSE),"NO")</f>
        <v>NO</v>
      </c>
    </row>
    <row r="217" spans="1:4" x14ac:dyDescent="0.25">
      <c r="A217">
        <v>13148</v>
      </c>
      <c r="B217" t="s">
        <v>32</v>
      </c>
      <c r="C217" t="s">
        <v>254</v>
      </c>
      <c r="D217" s="4" t="str">
        <f>IFERROR(VLOOKUP(A217,'eschools 16'!$A$2:$G$25,7,FALSE),"NO")</f>
        <v>NO</v>
      </c>
    </row>
    <row r="218" spans="1:4" x14ac:dyDescent="0.25">
      <c r="A218">
        <v>13170</v>
      </c>
      <c r="B218" t="s">
        <v>55</v>
      </c>
      <c r="C218" t="s">
        <v>255</v>
      </c>
      <c r="D218" s="4" t="str">
        <f>IFERROR(VLOOKUP(A218,'eschools 16'!$A$2:$G$25,7,FALSE),"NO")</f>
        <v>NO</v>
      </c>
    </row>
    <row r="219" spans="1:4" x14ac:dyDescent="0.25">
      <c r="A219">
        <v>13173</v>
      </c>
      <c r="B219" t="s">
        <v>22</v>
      </c>
      <c r="C219" t="s">
        <v>256</v>
      </c>
      <c r="D219" s="4" t="str">
        <f>IFERROR(VLOOKUP(A219,'eschools 16'!$A$2:$G$25,7,FALSE),"NO")</f>
        <v>NO</v>
      </c>
    </row>
    <row r="220" spans="1:4" x14ac:dyDescent="0.25">
      <c r="A220">
        <v>13175</v>
      </c>
      <c r="B220" t="s">
        <v>22</v>
      </c>
      <c r="C220" t="s">
        <v>403</v>
      </c>
      <c r="D220" s="4" t="str">
        <f>IFERROR(VLOOKUP(A220,'eschools 16'!$A$2:$G$25,7,FALSE),"NO")</f>
        <v>NO</v>
      </c>
    </row>
    <row r="221" spans="1:4" x14ac:dyDescent="0.25">
      <c r="A221">
        <v>13195</v>
      </c>
      <c r="B221" t="s">
        <v>22</v>
      </c>
      <c r="C221" t="s">
        <v>257</v>
      </c>
      <c r="D221" s="4" t="str">
        <f>IFERROR(VLOOKUP(A221,'eschools 16'!$A$2:$G$25,7,FALSE),"NO")</f>
        <v>NO</v>
      </c>
    </row>
    <row r="222" spans="1:4" x14ac:dyDescent="0.25">
      <c r="A222">
        <v>13198</v>
      </c>
      <c r="B222" t="s">
        <v>33</v>
      </c>
      <c r="C222" t="s">
        <v>258</v>
      </c>
      <c r="D222" s="4" t="str">
        <f>IFERROR(VLOOKUP(A222,'eschools 16'!$A$2:$G$25,7,FALSE),"NO")</f>
        <v>NO</v>
      </c>
    </row>
    <row r="223" spans="1:4" x14ac:dyDescent="0.25">
      <c r="A223">
        <v>13199</v>
      </c>
      <c r="B223" t="s">
        <v>32</v>
      </c>
      <c r="C223" t="s">
        <v>259</v>
      </c>
      <c r="D223" s="4" t="str">
        <f>IFERROR(VLOOKUP(A223,'eschools 16'!$A$2:$G$25,7,FALSE),"NO")</f>
        <v>NO</v>
      </c>
    </row>
    <row r="224" spans="1:4" x14ac:dyDescent="0.25">
      <c r="A224">
        <v>13200</v>
      </c>
      <c r="B224" t="s">
        <v>22</v>
      </c>
      <c r="C224" t="s">
        <v>260</v>
      </c>
      <c r="D224" s="4" t="str">
        <f>IFERROR(VLOOKUP(A224,'eschools 16'!$A$2:$G$25,7,FALSE),"NO")</f>
        <v>NO</v>
      </c>
    </row>
    <row r="225" spans="1:4" x14ac:dyDescent="0.25">
      <c r="A225">
        <v>13201</v>
      </c>
      <c r="B225" t="s">
        <v>33</v>
      </c>
      <c r="C225" t="s">
        <v>261</v>
      </c>
      <c r="D225" s="4" t="str">
        <f>IFERROR(VLOOKUP(A225,'eschools 16'!$A$2:$G$25,7,FALSE),"NO")</f>
        <v>NO</v>
      </c>
    </row>
    <row r="226" spans="1:4" x14ac:dyDescent="0.25">
      <c r="A226">
        <v>13226</v>
      </c>
      <c r="B226" t="s">
        <v>32</v>
      </c>
      <c r="C226" t="s">
        <v>262</v>
      </c>
      <c r="D226" s="4" t="str">
        <f>IFERROR(VLOOKUP(A226,'eschools 16'!$A$2:$G$25,7,FALSE),"NO")</f>
        <v>NO</v>
      </c>
    </row>
    <row r="227" spans="1:4" x14ac:dyDescent="0.25">
      <c r="A227">
        <v>13232</v>
      </c>
      <c r="B227" t="s">
        <v>33</v>
      </c>
      <c r="C227" t="s">
        <v>263</v>
      </c>
      <c r="D227" s="4" t="str">
        <f>IFERROR(VLOOKUP(A227,'eschools 16'!$A$2:$G$25,7,FALSE),"NO")</f>
        <v>NO</v>
      </c>
    </row>
    <row r="228" spans="1:4" x14ac:dyDescent="0.25">
      <c r="A228">
        <v>13233</v>
      </c>
      <c r="B228" t="s">
        <v>168</v>
      </c>
      <c r="C228" t="s">
        <v>264</v>
      </c>
      <c r="D228" s="4" t="str">
        <f>IFERROR(VLOOKUP(A228,'eschools 16'!$A$2:$G$25,7,FALSE),"NO")</f>
        <v>NO</v>
      </c>
    </row>
    <row r="229" spans="1:4" x14ac:dyDescent="0.25">
      <c r="A229">
        <v>13240</v>
      </c>
      <c r="B229" t="s">
        <v>28</v>
      </c>
      <c r="C229" t="s">
        <v>265</v>
      </c>
      <c r="D229" s="4" t="str">
        <f>IFERROR(VLOOKUP(A229,'eschools 16'!$A$2:$G$25,7,FALSE),"NO")</f>
        <v>NO</v>
      </c>
    </row>
    <row r="230" spans="1:4" x14ac:dyDescent="0.25">
      <c r="A230">
        <v>13249</v>
      </c>
      <c r="B230" t="s">
        <v>52</v>
      </c>
      <c r="C230" t="s">
        <v>266</v>
      </c>
      <c r="D230" s="4" t="str">
        <f>IFERROR(VLOOKUP(A230,'eschools 16'!$A$2:$G$25,7,FALSE),"NO")</f>
        <v>NO</v>
      </c>
    </row>
    <row r="231" spans="1:4" x14ac:dyDescent="0.25">
      <c r="A231">
        <v>13253</v>
      </c>
      <c r="B231" t="s">
        <v>32</v>
      </c>
      <c r="C231" t="s">
        <v>404</v>
      </c>
      <c r="D231" s="4" t="str">
        <f>IFERROR(VLOOKUP(A231,'eschools 16'!$A$2:$G$25,7,FALSE),"NO")</f>
        <v>NO</v>
      </c>
    </row>
    <row r="232" spans="1:4" x14ac:dyDescent="0.25">
      <c r="A232">
        <v>13254</v>
      </c>
      <c r="B232" t="s">
        <v>45</v>
      </c>
      <c r="C232" t="s">
        <v>267</v>
      </c>
      <c r="D232" s="4" t="str">
        <f>IFERROR(VLOOKUP(A232,'eschools 16'!$A$2:$G$25,7,FALSE),"NO")</f>
        <v>NO</v>
      </c>
    </row>
    <row r="233" spans="1:4" x14ac:dyDescent="0.25">
      <c r="A233">
        <v>13255</v>
      </c>
      <c r="B233" t="s">
        <v>47</v>
      </c>
      <c r="C233" t="s">
        <v>268</v>
      </c>
      <c r="D233" s="4" t="str">
        <f>IFERROR(VLOOKUP(A233,'eschools 16'!$A$2:$G$25,7,FALSE),"NO")</f>
        <v>NO</v>
      </c>
    </row>
    <row r="234" spans="1:4" x14ac:dyDescent="0.25">
      <c r="A234">
        <v>13864</v>
      </c>
      <c r="B234" t="s">
        <v>28</v>
      </c>
      <c r="C234" t="s">
        <v>269</v>
      </c>
      <c r="D234" s="4" t="str">
        <f>IFERROR(VLOOKUP(A234,'eschools 16'!$A$2:$G$25,7,FALSE),"NO")</f>
        <v>NO</v>
      </c>
    </row>
    <row r="235" spans="1:4" x14ac:dyDescent="0.25">
      <c r="A235">
        <v>13892</v>
      </c>
      <c r="B235" t="s">
        <v>33</v>
      </c>
      <c r="C235" t="s">
        <v>405</v>
      </c>
      <c r="D235" s="4" t="str">
        <f>IFERROR(VLOOKUP(A235,'eschools 16'!$A$2:$G$25,7,FALSE),"NO")</f>
        <v>NO</v>
      </c>
    </row>
    <row r="236" spans="1:4" x14ac:dyDescent="0.25">
      <c r="A236">
        <v>13930</v>
      </c>
      <c r="B236" t="s">
        <v>77</v>
      </c>
      <c r="C236" t="s">
        <v>270</v>
      </c>
      <c r="D236" s="4" t="str">
        <f>IFERROR(VLOOKUP(A236,'eschools 16'!$A$2:$G$25,7,FALSE),"NO")</f>
        <v>NO</v>
      </c>
    </row>
    <row r="237" spans="1:4" x14ac:dyDescent="0.25">
      <c r="A237">
        <v>13962</v>
      </c>
      <c r="B237" t="s">
        <v>110</v>
      </c>
      <c r="C237" t="s">
        <v>271</v>
      </c>
      <c r="D237" s="4" t="str">
        <f>IFERROR(VLOOKUP(A237,'eschools 16'!$A$2:$G$25,7,FALSE),"NO")</f>
        <v>NO</v>
      </c>
    </row>
    <row r="238" spans="1:4" x14ac:dyDescent="0.25">
      <c r="A238">
        <v>13967</v>
      </c>
      <c r="B238" t="s">
        <v>28</v>
      </c>
      <c r="C238" t="s">
        <v>272</v>
      </c>
      <c r="D238" s="4" t="str">
        <f>IFERROR(VLOOKUP(A238,'eschools 16'!$A$2:$G$25,7,FALSE),"NO")</f>
        <v>NO</v>
      </c>
    </row>
    <row r="239" spans="1:4" x14ac:dyDescent="0.25">
      <c r="A239">
        <v>13994</v>
      </c>
      <c r="B239" t="s">
        <v>32</v>
      </c>
      <c r="C239" t="s">
        <v>273</v>
      </c>
      <c r="D239" s="4" t="str">
        <f>IFERROR(VLOOKUP(A239,'eschools 16'!$A$2:$G$25,7,FALSE),"NO")</f>
        <v>NO</v>
      </c>
    </row>
    <row r="240" spans="1:4" x14ac:dyDescent="0.25">
      <c r="A240">
        <v>13999</v>
      </c>
      <c r="B240" t="s">
        <v>22</v>
      </c>
      <c r="C240" t="s">
        <v>274</v>
      </c>
      <c r="D240" s="4" t="str">
        <f>IFERROR(VLOOKUP(A240,'eschools 16'!$A$2:$G$25,7,FALSE),"NO")</f>
        <v>NO</v>
      </c>
    </row>
    <row r="241" spans="1:4" x14ac:dyDescent="0.25">
      <c r="A241">
        <v>14051</v>
      </c>
      <c r="B241" t="s">
        <v>26</v>
      </c>
      <c r="C241" t="s">
        <v>406</v>
      </c>
      <c r="D241" s="4" t="str">
        <f>IFERROR(VLOOKUP(A241,'eschools 16'!$A$2:$G$25,7,FALSE),"NO")</f>
        <v>NO</v>
      </c>
    </row>
    <row r="242" spans="1:4" x14ac:dyDescent="0.25">
      <c r="A242">
        <v>14061</v>
      </c>
      <c r="B242" t="s">
        <v>32</v>
      </c>
      <c r="C242" t="s">
        <v>275</v>
      </c>
      <c r="D242" s="4" t="str">
        <f>IFERROR(VLOOKUP(A242,'eschools 16'!$A$2:$G$25,7,FALSE),"NO")</f>
        <v>NO</v>
      </c>
    </row>
    <row r="243" spans="1:4" x14ac:dyDescent="0.25">
      <c r="A243">
        <v>14062</v>
      </c>
      <c r="B243" t="s">
        <v>108</v>
      </c>
      <c r="C243" t="s">
        <v>276</v>
      </c>
      <c r="D243" s="4" t="str">
        <f>IFERROR(VLOOKUP(A243,'eschools 16'!$A$2:$G$25,7,FALSE),"NO")</f>
        <v>NO</v>
      </c>
    </row>
    <row r="244" spans="1:4" x14ac:dyDescent="0.25">
      <c r="A244">
        <v>14063</v>
      </c>
      <c r="B244" t="s">
        <v>45</v>
      </c>
      <c r="C244" t="s">
        <v>277</v>
      </c>
      <c r="D244" s="4" t="str">
        <f>IFERROR(VLOOKUP(A244,'eschools 16'!$A$2:$G$25,7,FALSE),"NO")</f>
        <v>NO</v>
      </c>
    </row>
    <row r="245" spans="1:4" x14ac:dyDescent="0.25">
      <c r="A245">
        <v>14064</v>
      </c>
      <c r="B245" t="s">
        <v>28</v>
      </c>
      <c r="C245" t="s">
        <v>278</v>
      </c>
      <c r="D245" s="4" t="str">
        <f>IFERROR(VLOOKUP(A245,'eschools 16'!$A$2:$G$25,7,FALSE),"NO")</f>
        <v>NO</v>
      </c>
    </row>
    <row r="246" spans="1:4" x14ac:dyDescent="0.25">
      <c r="A246">
        <v>14065</v>
      </c>
      <c r="B246" t="s">
        <v>32</v>
      </c>
      <c r="C246" t="s">
        <v>279</v>
      </c>
      <c r="D246" s="4" t="str">
        <f>IFERROR(VLOOKUP(A246,'eschools 16'!$A$2:$G$25,7,FALSE),"NO")</f>
        <v>NO</v>
      </c>
    </row>
    <row r="247" spans="1:4" x14ac:dyDescent="0.25">
      <c r="A247">
        <v>14066</v>
      </c>
      <c r="B247" t="s">
        <v>45</v>
      </c>
      <c r="C247" t="s">
        <v>280</v>
      </c>
      <c r="D247" s="4" t="str">
        <f>IFERROR(VLOOKUP(A247,'eschools 16'!$A$2:$G$25,7,FALSE),"NO")</f>
        <v>NO</v>
      </c>
    </row>
    <row r="248" spans="1:4" x14ac:dyDescent="0.25">
      <c r="A248">
        <v>14067</v>
      </c>
      <c r="B248" t="s">
        <v>33</v>
      </c>
      <c r="C248" t="s">
        <v>281</v>
      </c>
      <c r="D248" s="4" t="str">
        <f>IFERROR(VLOOKUP(A248,'eschools 16'!$A$2:$G$25,7,FALSE),"NO")</f>
        <v>NO</v>
      </c>
    </row>
    <row r="249" spans="1:4" x14ac:dyDescent="0.25">
      <c r="A249">
        <v>14081</v>
      </c>
      <c r="B249" t="s">
        <v>33</v>
      </c>
      <c r="C249" t="s">
        <v>282</v>
      </c>
      <c r="D249" s="4" t="str">
        <f>IFERROR(VLOOKUP(A249,'eschools 16'!$A$2:$G$25,7,FALSE),"NO")</f>
        <v>YES</v>
      </c>
    </row>
    <row r="250" spans="1:4" x14ac:dyDescent="0.25">
      <c r="A250">
        <v>14090</v>
      </c>
      <c r="B250" t="s">
        <v>33</v>
      </c>
      <c r="C250" t="s">
        <v>283</v>
      </c>
      <c r="D250" s="4" t="str">
        <f>IFERROR(VLOOKUP(A250,'eschools 16'!$A$2:$G$25,7,FALSE),"NO")</f>
        <v>NO</v>
      </c>
    </row>
    <row r="251" spans="1:4" x14ac:dyDescent="0.25">
      <c r="A251">
        <v>14091</v>
      </c>
      <c r="B251" t="s">
        <v>22</v>
      </c>
      <c r="C251" t="s">
        <v>284</v>
      </c>
      <c r="D251" s="4" t="str">
        <f>IFERROR(VLOOKUP(A251,'eschools 16'!$A$2:$G$25,7,FALSE),"NO")</f>
        <v>NO</v>
      </c>
    </row>
    <row r="252" spans="1:4" x14ac:dyDescent="0.25">
      <c r="A252">
        <v>14094</v>
      </c>
      <c r="B252" t="s">
        <v>285</v>
      </c>
      <c r="C252" t="s">
        <v>286</v>
      </c>
      <c r="D252" s="4" t="str">
        <f>IFERROR(VLOOKUP(A252,'eschools 16'!$A$2:$G$25,7,FALSE),"NO")</f>
        <v>NO</v>
      </c>
    </row>
    <row r="253" spans="1:4" x14ac:dyDescent="0.25">
      <c r="A253">
        <v>14121</v>
      </c>
      <c r="B253" t="s">
        <v>45</v>
      </c>
      <c r="C253" t="s">
        <v>287</v>
      </c>
      <c r="D253" s="4" t="str">
        <f>IFERROR(VLOOKUP(A253,'eschools 16'!$A$2:$G$25,7,FALSE),"NO")</f>
        <v>NO</v>
      </c>
    </row>
    <row r="254" spans="1:4" x14ac:dyDescent="0.25">
      <c r="A254">
        <v>14139</v>
      </c>
      <c r="B254" t="s">
        <v>33</v>
      </c>
      <c r="C254" t="s">
        <v>288</v>
      </c>
      <c r="D254" s="4" t="str">
        <f>IFERROR(VLOOKUP(A254,'eschools 16'!$A$2:$G$25,7,FALSE),"NO")</f>
        <v>NO</v>
      </c>
    </row>
    <row r="255" spans="1:4" x14ac:dyDescent="0.25">
      <c r="A255">
        <v>14147</v>
      </c>
      <c r="B255" t="s">
        <v>32</v>
      </c>
      <c r="C255" t="s">
        <v>289</v>
      </c>
      <c r="D255" s="4" t="str">
        <f>IFERROR(VLOOKUP(A255,'eschools 16'!$A$2:$G$25,7,FALSE),"NO")</f>
        <v>NO</v>
      </c>
    </row>
    <row r="256" spans="1:4" x14ac:dyDescent="0.25">
      <c r="A256">
        <v>14148</v>
      </c>
      <c r="B256" t="s">
        <v>33</v>
      </c>
      <c r="C256" t="s">
        <v>290</v>
      </c>
      <c r="D256" s="4" t="str">
        <f>IFERROR(VLOOKUP(A256,'eschools 16'!$A$2:$G$25,7,FALSE),"NO")</f>
        <v>YES</v>
      </c>
    </row>
    <row r="257" spans="1:4" x14ac:dyDescent="0.25">
      <c r="A257">
        <v>14149</v>
      </c>
      <c r="B257" t="s">
        <v>26</v>
      </c>
      <c r="C257" t="s">
        <v>291</v>
      </c>
      <c r="D257" s="4" t="str">
        <f>IFERROR(VLOOKUP(A257,'eschools 16'!$A$2:$G$25,7,FALSE),"NO")</f>
        <v>NO</v>
      </c>
    </row>
    <row r="258" spans="1:4" x14ac:dyDescent="0.25">
      <c r="A258">
        <v>14187</v>
      </c>
      <c r="B258" t="s">
        <v>32</v>
      </c>
      <c r="C258" t="s">
        <v>292</v>
      </c>
      <c r="D258" s="4" t="str">
        <f>IFERROR(VLOOKUP(A258,'eschools 16'!$A$2:$G$25,7,FALSE),"NO")</f>
        <v>NO</v>
      </c>
    </row>
    <row r="259" spans="1:4" x14ac:dyDescent="0.25">
      <c r="A259">
        <v>14188</v>
      </c>
      <c r="B259" t="s">
        <v>22</v>
      </c>
      <c r="C259" t="s">
        <v>293</v>
      </c>
      <c r="D259" s="4" t="str">
        <f>IFERROR(VLOOKUP(A259,'eschools 16'!$A$2:$G$25,7,FALSE),"NO")</f>
        <v>NO</v>
      </c>
    </row>
    <row r="260" spans="1:4" x14ac:dyDescent="0.25">
      <c r="A260">
        <v>14189</v>
      </c>
      <c r="B260" t="s">
        <v>32</v>
      </c>
      <c r="C260" t="s">
        <v>294</v>
      </c>
      <c r="D260" s="4" t="str">
        <f>IFERROR(VLOOKUP(A260,'eschools 16'!$A$2:$G$25,7,FALSE),"NO")</f>
        <v>NO</v>
      </c>
    </row>
    <row r="261" spans="1:4" x14ac:dyDescent="0.25">
      <c r="A261">
        <v>14194</v>
      </c>
      <c r="B261" t="s">
        <v>26</v>
      </c>
      <c r="C261" t="s">
        <v>295</v>
      </c>
      <c r="D261" s="4" t="str">
        <f>IFERROR(VLOOKUP(A261,'eschools 16'!$A$2:$G$25,7,FALSE),"NO")</f>
        <v>NO</v>
      </c>
    </row>
    <row r="262" spans="1:4" x14ac:dyDescent="0.25">
      <c r="A262">
        <v>14231</v>
      </c>
      <c r="B262" t="s">
        <v>192</v>
      </c>
      <c r="C262" t="s">
        <v>407</v>
      </c>
      <c r="D262" s="4" t="str">
        <f>IFERROR(VLOOKUP(A262,'eschools 16'!$A$2:$G$25,7,FALSE),"NO")</f>
        <v>NO</v>
      </c>
    </row>
    <row r="263" spans="1:4" x14ac:dyDescent="0.25">
      <c r="A263">
        <v>14467</v>
      </c>
      <c r="B263" t="s">
        <v>33</v>
      </c>
      <c r="C263" t="s">
        <v>408</v>
      </c>
      <c r="D263" s="4" t="str">
        <f>IFERROR(VLOOKUP(A263,'eschools 16'!$A$2:$G$25,7,FALSE),"NO")</f>
        <v>NO</v>
      </c>
    </row>
    <row r="264" spans="1:4" x14ac:dyDescent="0.25">
      <c r="A264">
        <v>14633</v>
      </c>
      <c r="B264" t="s">
        <v>33</v>
      </c>
      <c r="C264" t="s">
        <v>409</v>
      </c>
      <c r="D264" s="4" t="str">
        <f>IFERROR(VLOOKUP(A264,'eschools 16'!$A$2:$G$25,7,FALSE),"NO")</f>
        <v>NO</v>
      </c>
    </row>
    <row r="265" spans="1:4" x14ac:dyDescent="0.25">
      <c r="A265">
        <v>14825</v>
      </c>
      <c r="B265" t="s">
        <v>33</v>
      </c>
      <c r="C265" t="s">
        <v>410</v>
      </c>
      <c r="D265" s="4" t="str">
        <f>IFERROR(VLOOKUP(A265,'eschools 16'!$A$2:$G$25,7,FALSE),"NO")</f>
        <v>NO</v>
      </c>
    </row>
    <row r="266" spans="1:4" x14ac:dyDescent="0.25">
      <c r="A266">
        <v>14830</v>
      </c>
      <c r="B266" t="s">
        <v>72</v>
      </c>
      <c r="C266" t="s">
        <v>411</v>
      </c>
      <c r="D266" s="4" t="str">
        <f>IFERROR(VLOOKUP(A266,'eschools 16'!$A$2:$G$25,7,FALSE),"NO")</f>
        <v>NO</v>
      </c>
    </row>
    <row r="267" spans="1:4" x14ac:dyDescent="0.25">
      <c r="A267">
        <v>14858</v>
      </c>
      <c r="B267" t="s">
        <v>22</v>
      </c>
      <c r="C267" t="s">
        <v>412</v>
      </c>
      <c r="D267" s="4" t="str">
        <f>IFERROR(VLOOKUP(A267,'eschools 16'!$A$2:$G$25,7,FALSE),"NO")</f>
        <v>NO</v>
      </c>
    </row>
    <row r="268" spans="1:4" x14ac:dyDescent="0.25">
      <c r="A268">
        <v>14864</v>
      </c>
      <c r="B268" t="s">
        <v>22</v>
      </c>
      <c r="C268" t="s">
        <v>413</v>
      </c>
      <c r="D268" s="4" t="str">
        <f>IFERROR(VLOOKUP(A268,'eschools 16'!$A$2:$G$25,7,FALSE),"NO")</f>
        <v>NO</v>
      </c>
    </row>
    <row r="269" spans="1:4" x14ac:dyDescent="0.25">
      <c r="A269">
        <v>14877</v>
      </c>
      <c r="B269" t="s">
        <v>33</v>
      </c>
      <c r="C269" t="s">
        <v>414</v>
      </c>
      <c r="D269" s="4" t="str">
        <f>IFERROR(VLOOKUP(A269,'eschools 16'!$A$2:$G$25,7,FALSE),"NO")</f>
        <v>NO</v>
      </c>
    </row>
    <row r="270" spans="1:4" x14ac:dyDescent="0.25">
      <c r="A270">
        <v>14904</v>
      </c>
      <c r="B270" t="s">
        <v>32</v>
      </c>
      <c r="C270" t="s">
        <v>415</v>
      </c>
      <c r="D270" s="4" t="str">
        <f>IFERROR(VLOOKUP(A270,'eschools 16'!$A$2:$G$25,7,FALSE),"NO")</f>
        <v>NO</v>
      </c>
    </row>
    <row r="271" spans="1:4" x14ac:dyDescent="0.25">
      <c r="A271">
        <v>14912</v>
      </c>
      <c r="B271" t="s">
        <v>28</v>
      </c>
      <c r="C271" t="s">
        <v>416</v>
      </c>
      <c r="D271" s="4" t="str">
        <f>IFERROR(VLOOKUP(A271,'eschools 16'!$A$2:$G$25,7,FALSE),"NO")</f>
        <v>NO</v>
      </c>
    </row>
    <row r="272" spans="1:4" x14ac:dyDescent="0.25">
      <c r="A272">
        <v>14913</v>
      </c>
      <c r="B272" t="s">
        <v>32</v>
      </c>
      <c r="C272" t="s">
        <v>417</v>
      </c>
      <c r="D272" s="4" t="str">
        <f>IFERROR(VLOOKUP(A272,'eschools 16'!$A$2:$G$25,7,FALSE),"NO")</f>
        <v>NO</v>
      </c>
    </row>
    <row r="273" spans="1:4" x14ac:dyDescent="0.25">
      <c r="A273">
        <v>14927</v>
      </c>
      <c r="B273" t="s">
        <v>45</v>
      </c>
      <c r="C273" t="s">
        <v>418</v>
      </c>
      <c r="D273" s="4" t="str">
        <f>IFERROR(VLOOKUP(A273,'eschools 16'!$A$2:$G$25,7,FALSE),"NO")</f>
        <v>NO</v>
      </c>
    </row>
    <row r="274" spans="1:4" x14ac:dyDescent="0.25">
      <c r="A274">
        <v>14932</v>
      </c>
      <c r="B274" t="s">
        <v>28</v>
      </c>
      <c r="C274" t="s">
        <v>419</v>
      </c>
      <c r="D274" s="4" t="str">
        <f>IFERROR(VLOOKUP(A274,'eschools 16'!$A$2:$G$25,7,FALSE),"NO")</f>
        <v>NO</v>
      </c>
    </row>
    <row r="275" spans="1:4" x14ac:dyDescent="0.25">
      <c r="A275">
        <v>15234</v>
      </c>
      <c r="B275" t="s">
        <v>33</v>
      </c>
      <c r="C275" t="s">
        <v>420</v>
      </c>
      <c r="D275" s="4" t="str">
        <f>IFERROR(VLOOKUP(A275,'eschools 16'!$A$2:$G$25,7,FALSE),"NO")</f>
        <v>NO</v>
      </c>
    </row>
    <row r="276" spans="1:4" x14ac:dyDescent="0.25">
      <c r="A276">
        <v>15236</v>
      </c>
      <c r="B276" t="s">
        <v>77</v>
      </c>
      <c r="C276" t="s">
        <v>421</v>
      </c>
      <c r="D276" s="4" t="str">
        <f>IFERROR(VLOOKUP(A276,'eschools 16'!$A$2:$G$25,7,FALSE),"NO")</f>
        <v>NO</v>
      </c>
    </row>
    <row r="277" spans="1:4" x14ac:dyDescent="0.25">
      <c r="A277">
        <v>15237</v>
      </c>
      <c r="B277" t="s">
        <v>33</v>
      </c>
      <c r="C277" t="s">
        <v>422</v>
      </c>
      <c r="D277" s="4" t="str">
        <f>IFERROR(VLOOKUP(A277,'eschools 16'!$A$2:$G$25,7,FALSE),"NO")</f>
        <v>NO</v>
      </c>
    </row>
    <row r="278" spans="1:4" x14ac:dyDescent="0.25">
      <c r="A278">
        <v>15238</v>
      </c>
      <c r="B278" t="s">
        <v>423</v>
      </c>
      <c r="C278" t="s">
        <v>424</v>
      </c>
      <c r="D278" s="4" t="str">
        <f>IFERROR(VLOOKUP(A278,'eschools 16'!$A$2:$G$25,7,FALSE),"NO")</f>
        <v>NO</v>
      </c>
    </row>
    <row r="279" spans="1:4" x14ac:dyDescent="0.25">
      <c r="A279">
        <v>15239</v>
      </c>
      <c r="B279" t="s">
        <v>32</v>
      </c>
      <c r="C279" t="s">
        <v>425</v>
      </c>
      <c r="D279" s="4" t="str">
        <f>IFERROR(VLOOKUP(A279,'eschools 16'!$A$2:$G$25,7,FALSE),"NO")</f>
        <v>NO</v>
      </c>
    </row>
    <row r="280" spans="1:4" x14ac:dyDescent="0.25">
      <c r="A280">
        <v>15240</v>
      </c>
      <c r="B280" t="s">
        <v>426</v>
      </c>
      <c r="C280" t="s">
        <v>427</v>
      </c>
      <c r="D280" s="4" t="str">
        <f>IFERROR(VLOOKUP(A280,'eschools 16'!$A$2:$G$25,7,FALSE),"NO")</f>
        <v>NO</v>
      </c>
    </row>
    <row r="281" spans="1:4" x14ac:dyDescent="0.25">
      <c r="A281">
        <v>15241</v>
      </c>
      <c r="B281" t="s">
        <v>428</v>
      </c>
      <c r="C281" t="s">
        <v>429</v>
      </c>
      <c r="D281" s="4" t="str">
        <f>IFERROR(VLOOKUP(A281,'eschools 16'!$A$2:$G$25,7,FALSE),"NO")</f>
        <v>NO</v>
      </c>
    </row>
    <row r="282" spans="1:4" x14ac:dyDescent="0.25">
      <c r="A282">
        <v>15261</v>
      </c>
      <c r="B282" t="s">
        <v>32</v>
      </c>
      <c r="C282" t="s">
        <v>430</v>
      </c>
      <c r="D282" s="4" t="str">
        <f>IFERROR(VLOOKUP(A282,'eschools 16'!$A$2:$G$25,7,FALSE),"NO")</f>
        <v>NO</v>
      </c>
    </row>
    <row r="283" spans="1:4" x14ac:dyDescent="0.25">
      <c r="A283">
        <v>15329</v>
      </c>
      <c r="B283" t="s">
        <v>105</v>
      </c>
      <c r="C283" t="s">
        <v>431</v>
      </c>
      <c r="D283" s="4" t="str">
        <f>IFERROR(VLOOKUP(A283,'eschools 16'!$A$2:$G$25,7,FALSE),"NO")</f>
        <v>NO</v>
      </c>
    </row>
    <row r="284" spans="1:4" x14ac:dyDescent="0.25">
      <c r="A284">
        <v>132746</v>
      </c>
      <c r="B284" t="s">
        <v>108</v>
      </c>
      <c r="C284" t="s">
        <v>296</v>
      </c>
      <c r="D284" s="4" t="str">
        <f>IFERROR(VLOOKUP(A284,'eschools 16'!$A$2:$G$25,7,FALSE),"NO")</f>
        <v>NO</v>
      </c>
    </row>
    <row r="285" spans="1:4" x14ac:dyDescent="0.25">
      <c r="A285">
        <v>132761</v>
      </c>
      <c r="B285" t="s">
        <v>193</v>
      </c>
      <c r="C285" t="s">
        <v>297</v>
      </c>
      <c r="D285" s="4" t="str">
        <f>IFERROR(VLOOKUP(A285,'eschools 16'!$A$2:$G$25,7,FALSE),"NO")</f>
        <v>NO</v>
      </c>
    </row>
    <row r="286" spans="1:4" x14ac:dyDescent="0.25">
      <c r="A286">
        <v>132779</v>
      </c>
      <c r="B286" t="s">
        <v>45</v>
      </c>
      <c r="C286" t="s">
        <v>298</v>
      </c>
      <c r="D286" s="4" t="str">
        <f>IFERROR(VLOOKUP(A286,'eschools 16'!$A$2:$G$25,7,FALSE),"NO")</f>
        <v>NO</v>
      </c>
    </row>
    <row r="287" spans="1:4" x14ac:dyDescent="0.25">
      <c r="A287">
        <v>132795</v>
      </c>
      <c r="B287" t="s">
        <v>77</v>
      </c>
      <c r="C287" t="s">
        <v>432</v>
      </c>
      <c r="D287" s="4" t="str">
        <f>IFERROR(VLOOKUP(A287,'eschools 16'!$A$2:$G$25,7,FALSE),"NO")</f>
        <v>NO</v>
      </c>
    </row>
    <row r="288" spans="1:4" x14ac:dyDescent="0.25">
      <c r="A288">
        <v>132803</v>
      </c>
      <c r="B288" t="s">
        <v>108</v>
      </c>
      <c r="C288" t="s">
        <v>433</v>
      </c>
      <c r="D288" s="4" t="str">
        <f>IFERROR(VLOOKUP(A288,'eschools 16'!$A$2:$G$25,7,FALSE),"NO")</f>
        <v>NO</v>
      </c>
    </row>
    <row r="289" spans="1:4" x14ac:dyDescent="0.25">
      <c r="A289">
        <v>132944</v>
      </c>
      <c r="B289" t="s">
        <v>26</v>
      </c>
      <c r="C289" t="s">
        <v>299</v>
      </c>
      <c r="D289" s="4" t="str">
        <f>IFERROR(VLOOKUP(A289,'eschools 16'!$A$2:$G$25,7,FALSE),"NO")</f>
        <v>NO</v>
      </c>
    </row>
    <row r="290" spans="1:4" x14ac:dyDescent="0.25">
      <c r="A290">
        <v>132951</v>
      </c>
      <c r="B290" t="s">
        <v>49</v>
      </c>
      <c r="C290" t="s">
        <v>300</v>
      </c>
      <c r="D290" s="4" t="str">
        <f>IFERROR(VLOOKUP(A290,'eschools 16'!$A$2:$G$25,7,FALSE),"NO")</f>
        <v>NO</v>
      </c>
    </row>
    <row r="291" spans="1:4" x14ac:dyDescent="0.25">
      <c r="A291">
        <v>132969</v>
      </c>
      <c r="B291" t="s">
        <v>49</v>
      </c>
      <c r="C291" t="s">
        <v>301</v>
      </c>
      <c r="D291" s="4" t="str">
        <f>IFERROR(VLOOKUP(A291,'eschools 16'!$A$2:$G$25,7,FALSE),"NO")</f>
        <v>NO</v>
      </c>
    </row>
    <row r="292" spans="1:4" x14ac:dyDescent="0.25">
      <c r="A292">
        <v>132985</v>
      </c>
      <c r="B292" t="s">
        <v>33</v>
      </c>
      <c r="C292" t="s">
        <v>302</v>
      </c>
      <c r="D292" s="4" t="str">
        <f>IFERROR(VLOOKUP(A292,'eschools 16'!$A$2:$G$25,7,FALSE),"NO")</f>
        <v>NO</v>
      </c>
    </row>
    <row r="293" spans="1:4" x14ac:dyDescent="0.25">
      <c r="A293">
        <v>132993</v>
      </c>
      <c r="B293" t="s">
        <v>32</v>
      </c>
      <c r="C293" t="s">
        <v>303</v>
      </c>
      <c r="D293" s="4" t="str">
        <f>IFERROR(VLOOKUP(A293,'eschools 16'!$A$2:$G$25,7,FALSE),"NO")</f>
        <v>NO</v>
      </c>
    </row>
    <row r="294" spans="1:4" x14ac:dyDescent="0.25">
      <c r="A294">
        <v>133215</v>
      </c>
      <c r="B294" t="s">
        <v>32</v>
      </c>
      <c r="C294" t="s">
        <v>304</v>
      </c>
      <c r="D294" s="4" t="str">
        <f>IFERROR(VLOOKUP(A294,'eschools 16'!$A$2:$G$25,7,FALSE),"NO")</f>
        <v>NO</v>
      </c>
    </row>
    <row r="295" spans="1:4" x14ac:dyDescent="0.25">
      <c r="A295">
        <v>133256</v>
      </c>
      <c r="B295" t="s">
        <v>32</v>
      </c>
      <c r="C295" t="s">
        <v>305</v>
      </c>
      <c r="D295" s="4" t="str">
        <f>IFERROR(VLOOKUP(A295,'eschools 16'!$A$2:$G$25,7,FALSE),"NO")</f>
        <v>NO</v>
      </c>
    </row>
    <row r="296" spans="1:4" x14ac:dyDescent="0.25">
      <c r="A296">
        <v>133264</v>
      </c>
      <c r="B296" t="s">
        <v>28</v>
      </c>
      <c r="C296" t="s">
        <v>306</v>
      </c>
      <c r="D296" s="4" t="str">
        <f>IFERROR(VLOOKUP(A296,'eschools 16'!$A$2:$G$25,7,FALSE),"NO")</f>
        <v>NO</v>
      </c>
    </row>
    <row r="297" spans="1:4" x14ac:dyDescent="0.25">
      <c r="A297">
        <v>133280</v>
      </c>
      <c r="B297" t="s">
        <v>32</v>
      </c>
      <c r="C297" t="s">
        <v>307</v>
      </c>
      <c r="D297" s="4" t="str">
        <f>IFERROR(VLOOKUP(A297,'eschools 16'!$A$2:$G$25,7,FALSE),"NO")</f>
        <v>NO</v>
      </c>
    </row>
    <row r="298" spans="1:4" x14ac:dyDescent="0.25">
      <c r="A298">
        <v>133306</v>
      </c>
      <c r="B298" t="s">
        <v>47</v>
      </c>
      <c r="C298" t="s">
        <v>308</v>
      </c>
      <c r="D298" s="4" t="str">
        <f>IFERROR(VLOOKUP(A298,'eschools 16'!$A$2:$G$25,7,FALSE),"NO")</f>
        <v>NO</v>
      </c>
    </row>
    <row r="299" spans="1:4" x14ac:dyDescent="0.25">
      <c r="A299">
        <v>133322</v>
      </c>
      <c r="B299" t="s">
        <v>49</v>
      </c>
      <c r="C299" t="s">
        <v>309</v>
      </c>
      <c r="D299" s="4" t="str">
        <f>IFERROR(VLOOKUP(A299,'eschools 16'!$A$2:$G$25,7,FALSE),"NO")</f>
        <v>NO</v>
      </c>
    </row>
    <row r="300" spans="1:4" x14ac:dyDescent="0.25">
      <c r="A300">
        <v>133330</v>
      </c>
      <c r="B300" t="s">
        <v>28</v>
      </c>
      <c r="C300" t="s">
        <v>310</v>
      </c>
      <c r="D300" s="4" t="str">
        <f>IFERROR(VLOOKUP(A300,'eschools 16'!$A$2:$G$25,7,FALSE),"NO")</f>
        <v>NO</v>
      </c>
    </row>
    <row r="301" spans="1:4" x14ac:dyDescent="0.25">
      <c r="A301">
        <v>133348</v>
      </c>
      <c r="B301" t="s">
        <v>26</v>
      </c>
      <c r="C301" t="s">
        <v>311</v>
      </c>
      <c r="D301" s="4" t="str">
        <f>IFERROR(VLOOKUP(A301,'eschools 16'!$A$2:$G$25,7,FALSE),"NO")</f>
        <v>NO</v>
      </c>
    </row>
    <row r="302" spans="1:4" x14ac:dyDescent="0.25">
      <c r="A302">
        <v>133389</v>
      </c>
      <c r="B302" t="s">
        <v>28</v>
      </c>
      <c r="C302" t="s">
        <v>312</v>
      </c>
      <c r="D302" s="4" t="str">
        <f>IFERROR(VLOOKUP(A302,'eschools 16'!$A$2:$G$25,7,FALSE),"NO")</f>
        <v>NO</v>
      </c>
    </row>
    <row r="303" spans="1:4" x14ac:dyDescent="0.25">
      <c r="A303">
        <v>133413</v>
      </c>
      <c r="B303" t="s">
        <v>33</v>
      </c>
      <c r="C303" t="s">
        <v>313</v>
      </c>
      <c r="D303" s="4" t="str">
        <f>IFERROR(VLOOKUP(A303,'eschools 16'!$A$2:$G$25,7,FALSE),"NO")</f>
        <v>YES</v>
      </c>
    </row>
    <row r="304" spans="1:4" x14ac:dyDescent="0.25">
      <c r="A304">
        <v>133421</v>
      </c>
      <c r="B304" t="s">
        <v>33</v>
      </c>
      <c r="C304" t="s">
        <v>314</v>
      </c>
      <c r="D304" s="4" t="str">
        <f>IFERROR(VLOOKUP(A304,'eschools 16'!$A$2:$G$25,7,FALSE),"NO")</f>
        <v>NO</v>
      </c>
    </row>
    <row r="305" spans="1:4" x14ac:dyDescent="0.25">
      <c r="A305">
        <v>133439</v>
      </c>
      <c r="B305" t="s">
        <v>33</v>
      </c>
      <c r="C305" t="s">
        <v>434</v>
      </c>
      <c r="D305" s="4" t="str">
        <f>IFERROR(VLOOKUP(A305,'eschools 16'!$A$2:$G$25,7,FALSE),"NO")</f>
        <v>NO</v>
      </c>
    </row>
    <row r="306" spans="1:4" x14ac:dyDescent="0.25">
      <c r="A306">
        <v>133454</v>
      </c>
      <c r="B306" t="s">
        <v>26</v>
      </c>
      <c r="C306" t="s">
        <v>315</v>
      </c>
      <c r="D306" s="4" t="str">
        <f>IFERROR(VLOOKUP(A306,'eschools 16'!$A$2:$G$25,7,FALSE),"NO")</f>
        <v>NO</v>
      </c>
    </row>
    <row r="307" spans="1:4" x14ac:dyDescent="0.25">
      <c r="A307">
        <v>133488</v>
      </c>
      <c r="B307" t="s">
        <v>55</v>
      </c>
      <c r="C307" t="s">
        <v>435</v>
      </c>
      <c r="D307" s="4" t="str">
        <f>IFERROR(VLOOKUP(A307,'eschools 16'!$A$2:$G$25,7,FALSE),"NO")</f>
        <v>NO</v>
      </c>
    </row>
    <row r="308" spans="1:4" x14ac:dyDescent="0.25">
      <c r="A308">
        <v>133504</v>
      </c>
      <c r="B308" t="s">
        <v>28</v>
      </c>
      <c r="C308" t="s">
        <v>316</v>
      </c>
      <c r="D308" s="4" t="str">
        <f>IFERROR(VLOOKUP(A308,'eschools 16'!$A$2:$G$25,7,FALSE),"NO")</f>
        <v>NO</v>
      </c>
    </row>
    <row r="309" spans="1:4" x14ac:dyDescent="0.25">
      <c r="A309">
        <v>133512</v>
      </c>
      <c r="B309" t="s">
        <v>28</v>
      </c>
      <c r="C309" t="s">
        <v>317</v>
      </c>
      <c r="D309" s="4" t="str">
        <f>IFERROR(VLOOKUP(A309,'eschools 16'!$A$2:$G$25,7,FALSE),"NO")</f>
        <v>NO</v>
      </c>
    </row>
    <row r="310" spans="1:4" x14ac:dyDescent="0.25">
      <c r="A310">
        <v>133520</v>
      </c>
      <c r="B310" t="s">
        <v>32</v>
      </c>
      <c r="C310" t="s">
        <v>318</v>
      </c>
      <c r="D310" s="4" t="str">
        <f>IFERROR(VLOOKUP(A310,'eschools 16'!$A$2:$G$25,7,FALSE),"NO")</f>
        <v>NO</v>
      </c>
    </row>
    <row r="311" spans="1:4" x14ac:dyDescent="0.25">
      <c r="A311">
        <v>133538</v>
      </c>
      <c r="B311" t="s">
        <v>45</v>
      </c>
      <c r="C311" t="s">
        <v>319</v>
      </c>
      <c r="D311" s="4" t="str">
        <f>IFERROR(VLOOKUP(A311,'eschools 16'!$A$2:$G$25,7,FALSE),"NO")</f>
        <v>NO</v>
      </c>
    </row>
    <row r="312" spans="1:4" x14ac:dyDescent="0.25">
      <c r="A312">
        <v>133561</v>
      </c>
      <c r="B312" t="s">
        <v>33</v>
      </c>
      <c r="C312" t="s">
        <v>320</v>
      </c>
      <c r="D312" s="4" t="str">
        <f>IFERROR(VLOOKUP(A312,'eschools 16'!$A$2:$G$25,7,FALSE),"NO")</f>
        <v>NO</v>
      </c>
    </row>
    <row r="313" spans="1:4" x14ac:dyDescent="0.25">
      <c r="A313">
        <v>133587</v>
      </c>
      <c r="B313" t="s">
        <v>45</v>
      </c>
      <c r="C313" t="s">
        <v>321</v>
      </c>
      <c r="D313" s="4" t="str">
        <f>IFERROR(VLOOKUP(A313,'eschools 16'!$A$2:$G$25,7,FALSE),"NO")</f>
        <v>NO</v>
      </c>
    </row>
    <row r="314" spans="1:4" x14ac:dyDescent="0.25">
      <c r="A314">
        <v>133629</v>
      </c>
      <c r="B314" t="s">
        <v>32</v>
      </c>
      <c r="C314" t="s">
        <v>322</v>
      </c>
      <c r="D314" s="4" t="str">
        <f>IFERROR(VLOOKUP(A314,'eschools 16'!$A$2:$G$25,7,FALSE),"NO")</f>
        <v>NO</v>
      </c>
    </row>
    <row r="315" spans="1:4" x14ac:dyDescent="0.25">
      <c r="A315">
        <v>133660</v>
      </c>
      <c r="B315" t="s">
        <v>33</v>
      </c>
      <c r="C315" t="s">
        <v>323</v>
      </c>
      <c r="D315" s="4" t="str">
        <f>IFERROR(VLOOKUP(A315,'eschools 16'!$A$2:$G$25,7,FALSE),"NO")</f>
        <v>NO</v>
      </c>
    </row>
    <row r="316" spans="1:4" x14ac:dyDescent="0.25">
      <c r="A316">
        <v>133678</v>
      </c>
      <c r="B316" t="s">
        <v>28</v>
      </c>
      <c r="C316" t="s">
        <v>324</v>
      </c>
      <c r="D316" s="4" t="str">
        <f>IFERROR(VLOOKUP(A316,'eschools 16'!$A$2:$G$25,7,FALSE),"NO")</f>
        <v>NO</v>
      </c>
    </row>
    <row r="317" spans="1:4" x14ac:dyDescent="0.25">
      <c r="A317">
        <v>133736</v>
      </c>
      <c r="B317" t="s">
        <v>26</v>
      </c>
      <c r="C317" t="s">
        <v>325</v>
      </c>
      <c r="D317" s="4" t="str">
        <f>IFERROR(VLOOKUP(A317,'eschools 16'!$A$2:$G$25,7,FALSE),"NO")</f>
        <v>NO</v>
      </c>
    </row>
    <row r="318" spans="1:4" x14ac:dyDescent="0.25">
      <c r="A318">
        <v>133785</v>
      </c>
      <c r="B318" t="s">
        <v>28</v>
      </c>
      <c r="C318" t="s">
        <v>326</v>
      </c>
      <c r="D318" s="4" t="str">
        <f>IFERROR(VLOOKUP(A318,'eschools 16'!$A$2:$G$25,7,FALSE),"NO")</f>
        <v>NO</v>
      </c>
    </row>
    <row r="319" spans="1:4" x14ac:dyDescent="0.25">
      <c r="A319">
        <v>133801</v>
      </c>
      <c r="B319" t="s">
        <v>52</v>
      </c>
      <c r="C319" t="s">
        <v>327</v>
      </c>
      <c r="D319" s="4" t="str">
        <f>IFERROR(VLOOKUP(A319,'eschools 16'!$A$2:$G$25,7,FALSE),"NO")</f>
        <v>NO</v>
      </c>
    </row>
    <row r="320" spans="1:4" x14ac:dyDescent="0.25">
      <c r="A320">
        <v>133819</v>
      </c>
      <c r="B320" t="s">
        <v>32</v>
      </c>
      <c r="C320" t="s">
        <v>436</v>
      </c>
      <c r="D320" s="4" t="str">
        <f>IFERROR(VLOOKUP(A320,'eschools 16'!$A$2:$G$25,7,FALSE),"NO")</f>
        <v>NO</v>
      </c>
    </row>
    <row r="321" spans="1:4" x14ac:dyDescent="0.25">
      <c r="A321">
        <v>133835</v>
      </c>
      <c r="B321" t="s">
        <v>32</v>
      </c>
      <c r="C321" t="s">
        <v>328</v>
      </c>
      <c r="D321" s="4" t="str">
        <f>IFERROR(VLOOKUP(A321,'eschools 16'!$A$2:$G$25,7,FALSE),"NO")</f>
        <v>NO</v>
      </c>
    </row>
    <row r="322" spans="1:4" x14ac:dyDescent="0.25">
      <c r="A322">
        <v>133868</v>
      </c>
      <c r="B322" t="s">
        <v>45</v>
      </c>
      <c r="C322" t="s">
        <v>329</v>
      </c>
      <c r="D322" s="4" t="str">
        <f>IFERROR(VLOOKUP(A322,'eschools 16'!$A$2:$G$25,7,FALSE),"NO")</f>
        <v>NO</v>
      </c>
    </row>
    <row r="323" spans="1:4" x14ac:dyDescent="0.25">
      <c r="A323">
        <v>133942</v>
      </c>
      <c r="B323" t="s">
        <v>22</v>
      </c>
      <c r="C323" t="s">
        <v>330</v>
      </c>
      <c r="D323" s="4" t="str">
        <f>IFERROR(VLOOKUP(A323,'eschools 16'!$A$2:$G$25,7,FALSE),"NO")</f>
        <v>NO</v>
      </c>
    </row>
    <row r="324" spans="1:4" x14ac:dyDescent="0.25">
      <c r="A324">
        <v>133959</v>
      </c>
      <c r="B324" t="s">
        <v>26</v>
      </c>
      <c r="C324" t="s">
        <v>437</v>
      </c>
      <c r="D324" s="4" t="str">
        <f>IFERROR(VLOOKUP(A324,'eschools 16'!$A$2:$G$25,7,FALSE),"NO")</f>
        <v>NO</v>
      </c>
    </row>
    <row r="325" spans="1:4" x14ac:dyDescent="0.25">
      <c r="A325">
        <v>134072</v>
      </c>
      <c r="B325" t="s">
        <v>52</v>
      </c>
      <c r="C325" t="s">
        <v>331</v>
      </c>
      <c r="D325" s="4" t="str">
        <f>IFERROR(VLOOKUP(A325,'eschools 16'!$A$2:$G$25,7,FALSE),"NO")</f>
        <v>NO</v>
      </c>
    </row>
    <row r="326" spans="1:4" x14ac:dyDescent="0.25">
      <c r="A326">
        <v>134098</v>
      </c>
      <c r="B326" t="s">
        <v>32</v>
      </c>
      <c r="C326" t="s">
        <v>332</v>
      </c>
      <c r="D326" s="4" t="str">
        <f>IFERROR(VLOOKUP(A326,'eschools 16'!$A$2:$G$25,7,FALSE),"NO")</f>
        <v>NO</v>
      </c>
    </row>
    <row r="327" spans="1:4" x14ac:dyDescent="0.25">
      <c r="A327">
        <v>134122</v>
      </c>
      <c r="B327" t="s">
        <v>22</v>
      </c>
      <c r="C327" t="s">
        <v>333</v>
      </c>
      <c r="D327" s="4" t="str">
        <f>IFERROR(VLOOKUP(A327,'eschools 16'!$A$2:$G$25,7,FALSE),"NO")</f>
        <v>NO</v>
      </c>
    </row>
    <row r="328" spans="1:4" x14ac:dyDescent="0.25">
      <c r="A328">
        <v>134148</v>
      </c>
      <c r="B328" t="s">
        <v>22</v>
      </c>
      <c r="C328" t="s">
        <v>334</v>
      </c>
      <c r="D328" s="4" t="str">
        <f>IFERROR(VLOOKUP(A328,'eschools 16'!$A$2:$G$25,7,FALSE),"NO")</f>
        <v>NO</v>
      </c>
    </row>
    <row r="329" spans="1:4" x14ac:dyDescent="0.25">
      <c r="A329">
        <v>134197</v>
      </c>
      <c r="B329" t="s">
        <v>32</v>
      </c>
      <c r="C329" t="s">
        <v>438</v>
      </c>
      <c r="D329" s="4" t="str">
        <f>IFERROR(VLOOKUP(A329,'eschools 16'!$A$2:$G$25,7,FALSE),"NO")</f>
        <v>NO</v>
      </c>
    </row>
    <row r="330" spans="1:4" x14ac:dyDescent="0.25">
      <c r="A330">
        <v>134213</v>
      </c>
      <c r="B330" t="s">
        <v>45</v>
      </c>
      <c r="C330" t="s">
        <v>439</v>
      </c>
      <c r="D330" s="4" t="str">
        <f>IFERROR(VLOOKUP(A330,'eschools 16'!$A$2:$G$25,7,FALSE),"NO")</f>
        <v>NO</v>
      </c>
    </row>
    <row r="331" spans="1:4" x14ac:dyDescent="0.25">
      <c r="A331">
        <v>134221</v>
      </c>
      <c r="B331" t="s">
        <v>45</v>
      </c>
      <c r="C331" t="s">
        <v>440</v>
      </c>
      <c r="D331" s="4" t="str">
        <f>IFERROR(VLOOKUP(A331,'eschools 16'!$A$2:$G$25,7,FALSE),"NO")</f>
        <v>NO</v>
      </c>
    </row>
    <row r="332" spans="1:4" x14ac:dyDescent="0.25">
      <c r="A332">
        <v>134247</v>
      </c>
      <c r="B332" t="s">
        <v>26</v>
      </c>
      <c r="C332" t="s">
        <v>335</v>
      </c>
      <c r="D332" s="4" t="str">
        <f>IFERROR(VLOOKUP(A332,'eschools 16'!$A$2:$G$25,7,FALSE),"NO")</f>
        <v>NO</v>
      </c>
    </row>
    <row r="333" spans="1:4" x14ac:dyDescent="0.25">
      <c r="A333">
        <v>142901</v>
      </c>
      <c r="B333" t="s">
        <v>47</v>
      </c>
      <c r="C333" t="s">
        <v>336</v>
      </c>
      <c r="D333" s="4" t="str">
        <f>IFERROR(VLOOKUP(A333,'eschools 16'!$A$2:$G$25,7,FALSE),"NO")</f>
        <v>NO</v>
      </c>
    </row>
    <row r="334" spans="1:4" x14ac:dyDescent="0.25">
      <c r="A334">
        <v>142919</v>
      </c>
      <c r="B334" t="s">
        <v>49</v>
      </c>
      <c r="C334" t="s">
        <v>337</v>
      </c>
      <c r="D334" s="4" t="str">
        <f>IFERROR(VLOOKUP(A334,'eschools 16'!$A$2:$G$25,7,FALSE),"NO")</f>
        <v>NO</v>
      </c>
    </row>
    <row r="335" spans="1:4" x14ac:dyDescent="0.25">
      <c r="A335">
        <v>142927</v>
      </c>
      <c r="B335" t="s">
        <v>33</v>
      </c>
      <c r="C335" t="s">
        <v>338</v>
      </c>
      <c r="D335" s="4" t="str">
        <f>IFERROR(VLOOKUP(A335,'eschools 16'!$A$2:$G$25,7,FALSE),"NO")</f>
        <v>NO</v>
      </c>
    </row>
    <row r="336" spans="1:4" x14ac:dyDescent="0.25">
      <c r="A336">
        <v>142935</v>
      </c>
      <c r="B336" t="s">
        <v>33</v>
      </c>
      <c r="C336" t="s">
        <v>339</v>
      </c>
      <c r="D336" s="4" t="str">
        <f>IFERROR(VLOOKUP(A336,'eschools 16'!$A$2:$G$25,7,FALSE),"NO")</f>
        <v>NO</v>
      </c>
    </row>
    <row r="337" spans="1:4" x14ac:dyDescent="0.25">
      <c r="A337">
        <v>142943</v>
      </c>
      <c r="B337" t="s">
        <v>33</v>
      </c>
      <c r="C337" t="s">
        <v>340</v>
      </c>
      <c r="D337" s="4" t="str">
        <f>IFERROR(VLOOKUP(A337,'eschools 16'!$A$2:$G$25,7,FALSE),"NO")</f>
        <v>NO</v>
      </c>
    </row>
    <row r="338" spans="1:4" x14ac:dyDescent="0.25">
      <c r="A338">
        <v>142950</v>
      </c>
      <c r="B338" t="s">
        <v>22</v>
      </c>
      <c r="C338" t="s">
        <v>341</v>
      </c>
      <c r="D338" s="4" t="str">
        <f>IFERROR(VLOOKUP(A338,'eschools 16'!$A$2:$G$25,7,FALSE),"NO")</f>
        <v>YES</v>
      </c>
    </row>
    <row r="339" spans="1:4" x14ac:dyDescent="0.25">
      <c r="A339">
        <v>142968</v>
      </c>
      <c r="B339" t="s">
        <v>32</v>
      </c>
      <c r="C339" t="s">
        <v>342</v>
      </c>
      <c r="D339" s="4" t="str">
        <f>IFERROR(VLOOKUP(A339,'eschools 16'!$A$2:$G$25,7,FALSE),"NO")</f>
        <v>NO</v>
      </c>
    </row>
    <row r="340" spans="1:4" x14ac:dyDescent="0.25">
      <c r="A340">
        <v>143115</v>
      </c>
      <c r="B340" t="s">
        <v>26</v>
      </c>
      <c r="C340" t="s">
        <v>343</v>
      </c>
      <c r="D340" s="4" t="str">
        <f>IFERROR(VLOOKUP(A340,'eschools 16'!$A$2:$G$25,7,FALSE),"NO")</f>
        <v>NO</v>
      </c>
    </row>
    <row r="341" spans="1:4" x14ac:dyDescent="0.25">
      <c r="A341">
        <v>143123</v>
      </c>
      <c r="B341" t="s">
        <v>26</v>
      </c>
      <c r="C341" t="s">
        <v>344</v>
      </c>
      <c r="D341" s="4" t="str">
        <f>IFERROR(VLOOKUP(A341,'eschools 16'!$A$2:$G$25,7,FALSE),"NO")</f>
        <v>NO</v>
      </c>
    </row>
    <row r="342" spans="1:4" x14ac:dyDescent="0.25">
      <c r="A342">
        <v>143131</v>
      </c>
      <c r="B342" t="s">
        <v>26</v>
      </c>
      <c r="C342" t="s">
        <v>345</v>
      </c>
      <c r="D342" s="4" t="str">
        <f>IFERROR(VLOOKUP(A342,'eschools 16'!$A$2:$G$25,7,FALSE),"NO")</f>
        <v>NO</v>
      </c>
    </row>
    <row r="343" spans="1:4" x14ac:dyDescent="0.25">
      <c r="A343">
        <v>143172</v>
      </c>
      <c r="B343" t="s">
        <v>33</v>
      </c>
      <c r="C343" t="s">
        <v>346</v>
      </c>
      <c r="D343" s="4" t="str">
        <f>IFERROR(VLOOKUP(A343,'eschools 16'!$A$2:$G$25,7,FALSE),"NO")</f>
        <v>NO</v>
      </c>
    </row>
    <row r="344" spans="1:4" x14ac:dyDescent="0.25">
      <c r="A344">
        <v>143198</v>
      </c>
      <c r="B344" t="s">
        <v>33</v>
      </c>
      <c r="C344" t="s">
        <v>347</v>
      </c>
      <c r="D344" s="4" t="str">
        <f>IFERROR(VLOOKUP(A344,'eschools 16'!$A$2:$G$25,7,FALSE),"NO")</f>
        <v>NO</v>
      </c>
    </row>
    <row r="345" spans="1:4" x14ac:dyDescent="0.25">
      <c r="A345">
        <v>143206</v>
      </c>
      <c r="B345" t="s">
        <v>26</v>
      </c>
      <c r="C345" t="s">
        <v>348</v>
      </c>
      <c r="D345" s="4" t="str">
        <f>IFERROR(VLOOKUP(A345,'eschools 16'!$A$2:$G$25,7,FALSE),"NO")</f>
        <v>NO</v>
      </c>
    </row>
    <row r="346" spans="1:4" x14ac:dyDescent="0.25">
      <c r="A346">
        <v>143214</v>
      </c>
      <c r="B346" t="s">
        <v>108</v>
      </c>
      <c r="C346" t="s">
        <v>349</v>
      </c>
      <c r="D346" s="4" t="str">
        <f>IFERROR(VLOOKUP(A346,'eschools 16'!$A$2:$G$25,7,FALSE),"NO")</f>
        <v>NO</v>
      </c>
    </row>
    <row r="347" spans="1:4" x14ac:dyDescent="0.25">
      <c r="A347">
        <v>143297</v>
      </c>
      <c r="B347" t="s">
        <v>22</v>
      </c>
      <c r="C347" t="s">
        <v>350</v>
      </c>
      <c r="D347" s="4" t="str">
        <f>IFERROR(VLOOKUP(A347,'eschools 16'!$A$2:$G$25,7,FALSE),"NO")</f>
        <v>NO</v>
      </c>
    </row>
    <row r="348" spans="1:4" x14ac:dyDescent="0.25">
      <c r="A348">
        <v>143305</v>
      </c>
      <c r="B348" t="s">
        <v>184</v>
      </c>
      <c r="C348" t="s">
        <v>351</v>
      </c>
      <c r="D348" s="4" t="str">
        <f>IFERROR(VLOOKUP(A348,'eschools 16'!$A$2:$G$25,7,FALSE),"NO")</f>
        <v>YES</v>
      </c>
    </row>
    <row r="349" spans="1:4" x14ac:dyDescent="0.25">
      <c r="A349">
        <v>143313</v>
      </c>
      <c r="B349" t="s">
        <v>32</v>
      </c>
      <c r="C349" t="s">
        <v>441</v>
      </c>
      <c r="D349" s="4" t="str">
        <f>IFERROR(VLOOKUP(A349,'eschools 16'!$A$2:$G$25,7,FALSE),"NO")</f>
        <v>NO</v>
      </c>
    </row>
    <row r="350" spans="1:4" x14ac:dyDescent="0.25">
      <c r="A350">
        <v>143396</v>
      </c>
      <c r="B350" t="s">
        <v>22</v>
      </c>
      <c r="C350" t="s">
        <v>352</v>
      </c>
      <c r="D350" s="4" t="str">
        <f>IFERROR(VLOOKUP(A350,'eschools 16'!$A$2:$G$25,7,FALSE),"NO")</f>
        <v>YES</v>
      </c>
    </row>
    <row r="351" spans="1:4" x14ac:dyDescent="0.25">
      <c r="A351">
        <v>143479</v>
      </c>
      <c r="B351" t="s">
        <v>32</v>
      </c>
      <c r="C351" t="s">
        <v>353</v>
      </c>
      <c r="D351" s="4" t="str">
        <f>IFERROR(VLOOKUP(A351,'eschools 16'!$A$2:$G$25,7,FALSE),"NO")</f>
        <v>NO</v>
      </c>
    </row>
    <row r="352" spans="1:4" x14ac:dyDescent="0.25">
      <c r="A352">
        <v>143487</v>
      </c>
      <c r="B352" t="s">
        <v>32</v>
      </c>
      <c r="C352" t="s">
        <v>354</v>
      </c>
      <c r="D352" s="4" t="str">
        <f>IFERROR(VLOOKUP(A352,'eschools 16'!$A$2:$G$25,7,FALSE),"NO")</f>
        <v>NO</v>
      </c>
    </row>
    <row r="353" spans="1:4" x14ac:dyDescent="0.25">
      <c r="A353">
        <v>143529</v>
      </c>
      <c r="B353" t="s">
        <v>26</v>
      </c>
      <c r="C353" t="s">
        <v>355</v>
      </c>
      <c r="D353" s="4" t="str">
        <f>IFERROR(VLOOKUP(A353,'eschools 16'!$A$2:$G$25,7,FALSE),"NO")</f>
        <v>NO</v>
      </c>
    </row>
    <row r="354" spans="1:4" x14ac:dyDescent="0.25">
      <c r="A354">
        <v>143537</v>
      </c>
      <c r="B354" t="s">
        <v>33</v>
      </c>
      <c r="C354" t="s">
        <v>356</v>
      </c>
      <c r="D354" s="4" t="str">
        <f>IFERROR(VLOOKUP(A354,'eschools 16'!$A$2:$G$25,7,FALSE),"NO")</f>
        <v>YES</v>
      </c>
    </row>
    <row r="355" spans="1:4" x14ac:dyDescent="0.25">
      <c r="A355">
        <v>143552</v>
      </c>
      <c r="B355" t="s">
        <v>22</v>
      </c>
      <c r="C355" t="s">
        <v>357</v>
      </c>
      <c r="D355" s="4" t="str">
        <f>IFERROR(VLOOKUP(A355,'eschools 16'!$A$2:$G$25,7,FALSE),"NO")</f>
        <v>NO</v>
      </c>
    </row>
    <row r="356" spans="1:4" x14ac:dyDescent="0.25">
      <c r="A356">
        <v>143560</v>
      </c>
      <c r="B356" t="s">
        <v>26</v>
      </c>
      <c r="C356" t="s">
        <v>358</v>
      </c>
      <c r="D356" s="4" t="str">
        <f>IFERROR(VLOOKUP(A356,'eschools 16'!$A$2:$G$25,7,FALSE),"NO")</f>
        <v>NO</v>
      </c>
    </row>
    <row r="357" spans="1:4" x14ac:dyDescent="0.25">
      <c r="A357">
        <v>143578</v>
      </c>
      <c r="B357" t="s">
        <v>108</v>
      </c>
      <c r="C357" t="s">
        <v>359</v>
      </c>
      <c r="D357" s="4" t="str">
        <f>IFERROR(VLOOKUP(A357,'eschools 16'!$A$2:$G$25,7,FALSE),"NO")</f>
        <v>NO</v>
      </c>
    </row>
    <row r="358" spans="1:4" x14ac:dyDescent="0.25">
      <c r="A358">
        <v>143602</v>
      </c>
      <c r="B358" t="s">
        <v>28</v>
      </c>
      <c r="C358" t="s">
        <v>360</v>
      </c>
      <c r="D358" s="4" t="str">
        <f>IFERROR(VLOOKUP(A358,'eschools 16'!$A$2:$G$25,7,FALSE),"NO")</f>
        <v>NO</v>
      </c>
    </row>
    <row r="359" spans="1:4" x14ac:dyDescent="0.25">
      <c r="A359">
        <v>143610</v>
      </c>
      <c r="B359" t="s">
        <v>33</v>
      </c>
      <c r="C359" t="s">
        <v>361</v>
      </c>
      <c r="D359" s="4" t="str">
        <f>IFERROR(VLOOKUP(A359,'eschools 16'!$A$2:$G$25,7,FALSE),"NO")</f>
        <v>NO</v>
      </c>
    </row>
    <row r="360" spans="1:4" x14ac:dyDescent="0.25">
      <c r="A360">
        <v>143644</v>
      </c>
      <c r="B360" t="s">
        <v>168</v>
      </c>
      <c r="C360" t="s">
        <v>362</v>
      </c>
      <c r="D360" s="4" t="str">
        <f>IFERROR(VLOOKUP(A360,'eschools 16'!$A$2:$G$25,7,FALSE),"NO")</f>
        <v>NO</v>
      </c>
    </row>
    <row r="361" spans="1:4" x14ac:dyDescent="0.25">
      <c r="A361">
        <v>147231</v>
      </c>
      <c r="B361" t="s">
        <v>45</v>
      </c>
      <c r="C361" t="s">
        <v>363</v>
      </c>
      <c r="D361" s="4" t="str">
        <f>IFERROR(VLOOKUP(A361,'eschools 16'!$A$2:$G$25,7,FALSE),"NO")</f>
        <v>NO</v>
      </c>
    </row>
    <row r="362" spans="1:4" x14ac:dyDescent="0.25">
      <c r="A362">
        <v>148916</v>
      </c>
      <c r="B362" t="s">
        <v>184</v>
      </c>
      <c r="C362" t="s">
        <v>364</v>
      </c>
      <c r="D362" s="4" t="str">
        <f>IFERROR(VLOOKUP(A362,'eschools 16'!$A$2:$G$25,7,FALSE),"NO")</f>
        <v>YES</v>
      </c>
    </row>
    <row r="363" spans="1:4" x14ac:dyDescent="0.25">
      <c r="A363">
        <v>148932</v>
      </c>
      <c r="B363" t="s">
        <v>154</v>
      </c>
      <c r="C363" t="s">
        <v>365</v>
      </c>
      <c r="D363" s="4" t="str">
        <f>IFERROR(VLOOKUP(A363,'eschools 16'!$A$2:$G$25,7,FALSE),"NO")</f>
        <v>NO</v>
      </c>
    </row>
    <row r="364" spans="1:4" x14ac:dyDescent="0.25">
      <c r="A364">
        <v>148981</v>
      </c>
      <c r="B364" t="s">
        <v>366</v>
      </c>
      <c r="C364" t="s">
        <v>367</v>
      </c>
      <c r="D364" s="4" t="str">
        <f>IFERROR(VLOOKUP(A364,'eschools 16'!$A$2:$G$25,7,FALSE),"NO")</f>
        <v>NO</v>
      </c>
    </row>
    <row r="365" spans="1:4" x14ac:dyDescent="0.25">
      <c r="A365">
        <v>148999</v>
      </c>
      <c r="B365" t="s">
        <v>52</v>
      </c>
      <c r="C365" t="s">
        <v>368</v>
      </c>
      <c r="D365" s="4" t="str">
        <f>IFERROR(VLOOKUP(A365,'eschools 16'!$A$2:$G$25,7,FALSE),"NO")</f>
        <v>YES</v>
      </c>
    </row>
    <row r="366" spans="1:4" x14ac:dyDescent="0.25">
      <c r="A366">
        <v>149047</v>
      </c>
      <c r="B366" t="s">
        <v>366</v>
      </c>
      <c r="C366" t="s">
        <v>369</v>
      </c>
      <c r="D366" s="4" t="str">
        <f>IFERROR(VLOOKUP(A366,'eschools 16'!$A$2:$G$25,7,FALSE),"NO")</f>
        <v>YES</v>
      </c>
    </row>
    <row r="367" spans="1:4" x14ac:dyDescent="0.25">
      <c r="A367">
        <v>149054</v>
      </c>
      <c r="B367" t="s">
        <v>45</v>
      </c>
      <c r="C367" t="s">
        <v>370</v>
      </c>
      <c r="D367" s="4" t="str">
        <f>IFERROR(VLOOKUP(A367,'eschools 16'!$A$2:$G$25,7,FALSE),"NO")</f>
        <v>YES</v>
      </c>
    </row>
    <row r="368" spans="1:4" x14ac:dyDescent="0.25">
      <c r="A368">
        <v>149062</v>
      </c>
      <c r="B368" t="s">
        <v>189</v>
      </c>
      <c r="C368" t="s">
        <v>371</v>
      </c>
      <c r="D368" s="4" t="str">
        <f>IFERROR(VLOOKUP(A368,'eschools 16'!$A$2:$G$25,7,FALSE),"NO")</f>
        <v>NO</v>
      </c>
    </row>
    <row r="369" spans="1:4" x14ac:dyDescent="0.25">
      <c r="A369">
        <v>149088</v>
      </c>
      <c r="B369" t="s">
        <v>193</v>
      </c>
      <c r="C369" t="s">
        <v>372</v>
      </c>
      <c r="D369" s="4" t="str">
        <f>IFERROR(VLOOKUP(A369,'eschools 16'!$A$2:$G$25,7,FALSE),"NO")</f>
        <v>YES</v>
      </c>
    </row>
    <row r="370" spans="1:4" x14ac:dyDescent="0.25">
      <c r="A370">
        <v>149302</v>
      </c>
      <c r="B370" t="s">
        <v>22</v>
      </c>
      <c r="C370" t="s">
        <v>373</v>
      </c>
      <c r="D370" s="4" t="str">
        <f>IFERROR(VLOOKUP(A370,'eschools 16'!$A$2:$G$25,7,FALSE),"NO")</f>
        <v>NO</v>
      </c>
    </row>
    <row r="371" spans="1:4" x14ac:dyDescent="0.25">
      <c r="A371">
        <v>149328</v>
      </c>
      <c r="B371" t="s">
        <v>154</v>
      </c>
      <c r="C371" t="s">
        <v>374</v>
      </c>
      <c r="D371" s="4" t="str">
        <f>IFERROR(VLOOKUP(A371,'eschools 16'!$A$2:$G$25,7,FALSE),"NO")</f>
        <v>NO</v>
      </c>
    </row>
    <row r="372" spans="1:4" x14ac:dyDescent="0.25">
      <c r="A372">
        <v>149336</v>
      </c>
      <c r="B372" t="s">
        <v>30</v>
      </c>
      <c r="C372" t="s">
        <v>375</v>
      </c>
      <c r="D372" s="4" t="str">
        <f>IFERROR(VLOOKUP(A372,'eschools 16'!$A$2:$G$25,7,FALSE),"NO")</f>
        <v>YES</v>
      </c>
    </row>
    <row r="373" spans="1:4" x14ac:dyDescent="0.25">
      <c r="A373">
        <v>149427</v>
      </c>
      <c r="B373" t="s">
        <v>47</v>
      </c>
      <c r="C373" t="s">
        <v>376</v>
      </c>
      <c r="D373" s="4" t="str">
        <f>IFERROR(VLOOKUP(A373,'eschools 16'!$A$2:$G$25,7,FALSE),"NO")</f>
        <v>YES</v>
      </c>
    </row>
    <row r="374" spans="1:4" x14ac:dyDescent="0.25">
      <c r="A374">
        <v>151027</v>
      </c>
      <c r="B374" t="s">
        <v>377</v>
      </c>
      <c r="C374" t="s">
        <v>378</v>
      </c>
      <c r="D374" s="4" t="str">
        <f>IFERROR(VLOOKUP(A374,'eschools 16'!$A$2:$G$25,7,FALSE),"NO")</f>
        <v>NO</v>
      </c>
    </row>
    <row r="375" spans="1:4" x14ac:dyDescent="0.25">
      <c r="A375">
        <v>151035</v>
      </c>
      <c r="B375" t="s">
        <v>184</v>
      </c>
      <c r="C375" t="s">
        <v>379</v>
      </c>
      <c r="D375" s="4" t="str">
        <f>IFERROR(VLOOKUP(A375,'eschools 16'!$A$2:$G$25,7,FALSE),"NO")</f>
        <v>NO</v>
      </c>
    </row>
    <row r="376" spans="1:4" x14ac:dyDescent="0.25">
      <c r="A376">
        <v>151142</v>
      </c>
      <c r="B376" t="s">
        <v>49</v>
      </c>
      <c r="C376" t="s">
        <v>442</v>
      </c>
      <c r="D376" s="4" t="str">
        <f>IFERROR(VLOOKUP(A376,'eschools 16'!$A$2:$G$25,7,FALSE),"NO")</f>
        <v>YES</v>
      </c>
    </row>
    <row r="377" spans="1:4" x14ac:dyDescent="0.25">
      <c r="A377">
        <v>151167</v>
      </c>
      <c r="B377" t="s">
        <v>184</v>
      </c>
      <c r="C377" t="s">
        <v>381</v>
      </c>
      <c r="D377" s="4" t="str">
        <f>IFERROR(VLOOKUP(A377,'eschools 16'!$A$2:$G$25,7,FALSE),"NO")</f>
        <v>NO</v>
      </c>
    </row>
    <row r="378" spans="1:4" x14ac:dyDescent="0.25">
      <c r="A378">
        <v>151175</v>
      </c>
      <c r="B378" t="s">
        <v>41</v>
      </c>
      <c r="C378" t="s">
        <v>382</v>
      </c>
      <c r="D378" s="4" t="str">
        <f>IFERROR(VLOOKUP(A378,'eschools 16'!$A$2:$G$25,7,FALSE),"NO")</f>
        <v>YES</v>
      </c>
    </row>
    <row r="379" spans="1:4" x14ac:dyDescent="0.25">
      <c r="A379">
        <v>151183</v>
      </c>
      <c r="B379" t="s">
        <v>32</v>
      </c>
      <c r="C379" t="s">
        <v>383</v>
      </c>
      <c r="D379" s="4" t="str">
        <f>IFERROR(VLOOKUP(A379,'eschools 16'!$A$2:$G$25,7,FALSE),"NO")</f>
        <v>NO</v>
      </c>
    </row>
    <row r="380" spans="1:4" x14ac:dyDescent="0.25">
      <c r="A380">
        <v>151191</v>
      </c>
      <c r="B380" t="s">
        <v>32</v>
      </c>
      <c r="C380" t="s">
        <v>443</v>
      </c>
      <c r="D380" s="4" t="str">
        <f>IFERROR(VLOOKUP(A380,'eschools 16'!$A$2:$G$25,7,FALSE),"NO")</f>
        <v>NO</v>
      </c>
    </row>
    <row r="381" spans="1:4" x14ac:dyDescent="0.25">
      <c r="A381">
        <v>151209</v>
      </c>
      <c r="B381" t="s">
        <v>32</v>
      </c>
      <c r="C381" t="s">
        <v>384</v>
      </c>
      <c r="D381" s="4" t="str">
        <f>IFERROR(VLOOKUP(A381,'eschools 16'!$A$2:$G$25,7,FALSE),"NO")</f>
        <v>NO</v>
      </c>
    </row>
    <row r="382" spans="1:4" x14ac:dyDescent="0.25">
      <c r="A382">
        <v>151233</v>
      </c>
      <c r="B382" t="s">
        <v>30</v>
      </c>
      <c r="C382" t="s">
        <v>385</v>
      </c>
      <c r="D382" s="4" t="str">
        <f>IFERROR(VLOOKUP(A382,'eschools 16'!$A$2:$G$25,7,FALSE),"NO")</f>
        <v>YES</v>
      </c>
    </row>
    <row r="383" spans="1:4" x14ac:dyDescent="0.25">
      <c r="A383" s="44">
        <v>50765</v>
      </c>
      <c r="B383" s="44" t="s">
        <v>528</v>
      </c>
      <c r="C383" s="44" t="s">
        <v>529</v>
      </c>
      <c r="D383" s="4" t="str">
        <f>IFERROR(VLOOKUP(A383,'eschools 16'!$A$2:$G$25,7,FALSE),"NO")</f>
        <v>NO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8" sqref="F18"/>
    </sheetView>
  </sheetViews>
  <sheetFormatPr defaultRowHeight="15" x14ac:dyDescent="0.25"/>
  <cols>
    <col min="1" max="1" width="10.85546875" bestFit="1" customWidth="1"/>
    <col min="2" max="3" width="17.28515625" bestFit="1" customWidth="1"/>
    <col min="4" max="4" width="17.28515625" customWidth="1"/>
    <col min="5" max="5" width="17.28515625" style="18" customWidth="1"/>
    <col min="6" max="6" width="12.5703125" bestFit="1" customWidth="1"/>
    <col min="7" max="7" width="13.140625" customWidth="1"/>
  </cols>
  <sheetData>
    <row r="1" spans="1:8" x14ac:dyDescent="0.25">
      <c r="B1" s="18" t="s">
        <v>754</v>
      </c>
    </row>
    <row r="2" spans="1:8" s="5" customFormat="1" x14ac:dyDescent="0.25">
      <c r="B2" s="6"/>
      <c r="C2" s="6"/>
    </row>
    <row r="3" spans="1:8" ht="30" x14ac:dyDescent="0.25">
      <c r="A3" s="18" t="s">
        <v>500</v>
      </c>
      <c r="B3" s="36" t="s">
        <v>502</v>
      </c>
      <c r="C3" s="36" t="s">
        <v>503</v>
      </c>
      <c r="D3" s="18" t="s">
        <v>501</v>
      </c>
      <c r="E3" s="18" t="s">
        <v>505</v>
      </c>
      <c r="F3" s="18" t="s">
        <v>504</v>
      </c>
      <c r="G3" s="36" t="s">
        <v>581</v>
      </c>
      <c r="H3" s="3" t="s">
        <v>713</v>
      </c>
    </row>
    <row r="4" spans="1:8" x14ac:dyDescent="0.25">
      <c r="A4" s="18">
        <v>442</v>
      </c>
      <c r="B4" s="18">
        <v>0</v>
      </c>
      <c r="C4" s="18">
        <v>0</v>
      </c>
      <c r="D4" s="18">
        <v>855.46</v>
      </c>
      <c r="E4" s="37">
        <f>B4/D4</f>
        <v>0</v>
      </c>
      <c r="F4" s="31">
        <v>4.0429632213</v>
      </c>
      <c r="G4" s="31">
        <v>5.0702534E-2</v>
      </c>
    </row>
    <row r="5" spans="1:8" x14ac:dyDescent="0.25">
      <c r="A5" s="18">
        <v>43489</v>
      </c>
      <c r="B5" s="18">
        <v>21957618.82</v>
      </c>
      <c r="C5" s="18">
        <v>0</v>
      </c>
      <c r="D5" s="18">
        <v>22734.42</v>
      </c>
      <c r="E5" s="37">
        <f t="shared" ref="E5:E68" si="0">B5/D5</f>
        <v>965.83149339195813</v>
      </c>
      <c r="F5" s="31">
        <v>3.72042677</v>
      </c>
      <c r="G5" s="31">
        <v>0.698126252</v>
      </c>
      <c r="H5" s="18"/>
    </row>
    <row r="6" spans="1:8" x14ac:dyDescent="0.25">
      <c r="A6" s="18">
        <v>43497</v>
      </c>
      <c r="B6" s="18">
        <v>3931461.42</v>
      </c>
      <c r="C6" s="18">
        <v>0</v>
      </c>
      <c r="D6" s="18">
        <v>3122.18</v>
      </c>
      <c r="E6" s="37">
        <f t="shared" si="0"/>
        <v>1259.2039600535525</v>
      </c>
      <c r="F6" s="31">
        <v>4.0470793072999998</v>
      </c>
      <c r="G6" s="31">
        <v>0.792450761</v>
      </c>
      <c r="H6" s="18"/>
    </row>
    <row r="7" spans="1:8" x14ac:dyDescent="0.25">
      <c r="A7" s="18">
        <v>43505</v>
      </c>
      <c r="B7" s="18">
        <v>1028454.94</v>
      </c>
      <c r="C7" s="18">
        <v>0</v>
      </c>
      <c r="D7" s="18">
        <v>3231.44</v>
      </c>
      <c r="E7" s="37">
        <f t="shared" si="0"/>
        <v>318.26521303196097</v>
      </c>
      <c r="F7" s="31">
        <v>0.68061789569999998</v>
      </c>
      <c r="G7" s="31">
        <v>0.48301392199999998</v>
      </c>
      <c r="H7" s="18"/>
    </row>
    <row r="8" spans="1:8" x14ac:dyDescent="0.25">
      <c r="A8" s="18">
        <v>43513</v>
      </c>
      <c r="B8" s="18">
        <v>3024792.74</v>
      </c>
      <c r="C8" s="18">
        <v>0</v>
      </c>
      <c r="D8" s="18">
        <v>3943.02</v>
      </c>
      <c r="E8" s="37">
        <f t="shared" si="0"/>
        <v>767.12589335078189</v>
      </c>
      <c r="F8" s="31">
        <v>3.1651166308000001</v>
      </c>
      <c r="G8" s="31">
        <v>0.61051283199999995</v>
      </c>
      <c r="H8" s="18"/>
    </row>
    <row r="9" spans="1:8" x14ac:dyDescent="0.25">
      <c r="A9" s="18">
        <v>43521</v>
      </c>
      <c r="B9" s="18">
        <v>0</v>
      </c>
      <c r="C9" s="18">
        <v>0</v>
      </c>
      <c r="D9" s="18">
        <v>2324.65</v>
      </c>
      <c r="E9" s="37">
        <f t="shared" si="0"/>
        <v>0</v>
      </c>
      <c r="F9" s="31">
        <v>0.71184519099999999</v>
      </c>
      <c r="G9" s="31">
        <v>0.34225080899999999</v>
      </c>
      <c r="H9" s="18"/>
    </row>
    <row r="10" spans="1:8" x14ac:dyDescent="0.25">
      <c r="A10" s="18">
        <v>43539</v>
      </c>
      <c r="B10" s="18">
        <v>4227634.1399999997</v>
      </c>
      <c r="C10" s="18">
        <v>0</v>
      </c>
      <c r="D10" s="18">
        <v>3936.56</v>
      </c>
      <c r="E10" s="37">
        <f t="shared" si="0"/>
        <v>1073.9412431158169</v>
      </c>
      <c r="F10" s="31">
        <v>2.3002313328000001</v>
      </c>
      <c r="G10" s="31">
        <v>0.71188027600000003</v>
      </c>
      <c r="H10" s="18"/>
    </row>
    <row r="11" spans="1:8" x14ac:dyDescent="0.25">
      <c r="A11" s="18">
        <v>43547</v>
      </c>
      <c r="B11" s="18">
        <v>0</v>
      </c>
      <c r="C11" s="18">
        <v>0</v>
      </c>
      <c r="D11" s="18">
        <v>2385.84</v>
      </c>
      <c r="E11" s="37">
        <f t="shared" si="0"/>
        <v>0</v>
      </c>
      <c r="F11" s="31">
        <v>2.1197661600000001E-2</v>
      </c>
      <c r="G11" s="31">
        <v>0.227211151</v>
      </c>
      <c r="H11" s="18"/>
    </row>
    <row r="12" spans="1:8" x14ac:dyDescent="0.25">
      <c r="A12" s="18">
        <v>43554</v>
      </c>
      <c r="B12" s="18">
        <v>0</v>
      </c>
      <c r="C12" s="18">
        <v>0</v>
      </c>
      <c r="D12" s="18">
        <v>1376.41</v>
      </c>
      <c r="E12" s="37">
        <f t="shared" si="0"/>
        <v>0</v>
      </c>
      <c r="F12" s="31">
        <v>3.0754671599999998E-2</v>
      </c>
      <c r="G12" s="31">
        <v>0.05</v>
      </c>
      <c r="H12" s="18"/>
    </row>
    <row r="13" spans="1:8" x14ac:dyDescent="0.25">
      <c r="A13" s="18">
        <v>43562</v>
      </c>
      <c r="B13" s="18">
        <v>396221.09</v>
      </c>
      <c r="C13" s="18">
        <v>0</v>
      </c>
      <c r="D13" s="18">
        <v>3346.47</v>
      </c>
      <c r="E13" s="37">
        <f t="shared" si="0"/>
        <v>118.39971372819718</v>
      </c>
      <c r="F13" s="31">
        <v>2.0076204588</v>
      </c>
      <c r="G13" s="31">
        <v>0.367776031</v>
      </c>
      <c r="H13" s="18"/>
    </row>
    <row r="14" spans="1:8" x14ac:dyDescent="0.25">
      <c r="A14" s="18">
        <v>43570</v>
      </c>
      <c r="B14" s="18">
        <v>919255.93</v>
      </c>
      <c r="C14" s="18">
        <v>0</v>
      </c>
      <c r="D14" s="18">
        <v>1299.23</v>
      </c>
      <c r="E14" s="37">
        <f t="shared" si="0"/>
        <v>707.53902696212378</v>
      </c>
      <c r="F14" s="31">
        <v>0.26330165500000002</v>
      </c>
      <c r="G14" s="31">
        <v>0.68570802900000005</v>
      </c>
      <c r="H14" s="18"/>
    </row>
    <row r="15" spans="1:8" x14ac:dyDescent="0.25">
      <c r="A15" s="18">
        <v>43588</v>
      </c>
      <c r="B15" s="18">
        <v>1756300.5</v>
      </c>
      <c r="C15" s="18">
        <v>0</v>
      </c>
      <c r="D15" s="18">
        <v>2526.19</v>
      </c>
      <c r="E15" s="37">
        <f t="shared" si="0"/>
        <v>695.23689825389226</v>
      </c>
      <c r="F15" s="31">
        <v>0.81185767819999999</v>
      </c>
      <c r="G15" s="31">
        <v>0.62699031299999997</v>
      </c>
      <c r="H15" s="18"/>
    </row>
    <row r="16" spans="1:8" x14ac:dyDescent="0.25">
      <c r="A16" s="18">
        <v>43596</v>
      </c>
      <c r="B16" s="18">
        <v>892043.02</v>
      </c>
      <c r="C16" s="18">
        <v>0</v>
      </c>
      <c r="D16" s="18">
        <v>1961.06</v>
      </c>
      <c r="E16" s="37">
        <f t="shared" si="0"/>
        <v>454.87798435539963</v>
      </c>
      <c r="F16" s="31">
        <v>0.69900355970000005</v>
      </c>
      <c r="G16" s="31">
        <v>0.51549132200000003</v>
      </c>
      <c r="H16" s="18"/>
    </row>
    <row r="17" spans="1:8" x14ac:dyDescent="0.25">
      <c r="A17" s="18">
        <v>43604</v>
      </c>
      <c r="B17" s="18">
        <v>274411.05</v>
      </c>
      <c r="C17" s="18">
        <v>0</v>
      </c>
      <c r="D17" s="18">
        <v>1039.1099999999999</v>
      </c>
      <c r="E17" s="37">
        <f t="shared" si="0"/>
        <v>264.08277275745593</v>
      </c>
      <c r="F17" s="31">
        <v>1.0503456577000001</v>
      </c>
      <c r="G17" s="31">
        <v>0.466021878</v>
      </c>
      <c r="H17" s="18"/>
    </row>
    <row r="18" spans="1:8" x14ac:dyDescent="0.25">
      <c r="A18" s="18">
        <v>43612</v>
      </c>
      <c r="B18" s="18">
        <v>0</v>
      </c>
      <c r="C18" s="18">
        <v>0</v>
      </c>
      <c r="D18" s="18">
        <v>6030.52</v>
      </c>
      <c r="E18" s="37">
        <f t="shared" si="0"/>
        <v>0</v>
      </c>
      <c r="F18" s="31">
        <v>0.45239227970000001</v>
      </c>
      <c r="G18" s="31">
        <v>0.29592442099999999</v>
      </c>
      <c r="H18" s="18"/>
    </row>
    <row r="19" spans="1:8" x14ac:dyDescent="0.25">
      <c r="A19" s="18">
        <v>43620</v>
      </c>
      <c r="B19" s="18">
        <v>0</v>
      </c>
      <c r="C19" s="18">
        <v>0</v>
      </c>
      <c r="D19" s="18">
        <v>2297.0700000000002</v>
      </c>
      <c r="E19" s="37">
        <f t="shared" si="0"/>
        <v>0</v>
      </c>
      <c r="F19" s="31">
        <v>5.65505881E-2</v>
      </c>
      <c r="G19" s="31">
        <v>0.199475819</v>
      </c>
      <c r="H19" s="18"/>
    </row>
    <row r="20" spans="1:8" x14ac:dyDescent="0.25">
      <c r="A20" s="18">
        <v>43638</v>
      </c>
      <c r="B20" s="18">
        <v>0</v>
      </c>
      <c r="C20" s="18">
        <v>0</v>
      </c>
      <c r="D20" s="18">
        <v>2863.57</v>
      </c>
      <c r="E20" s="37">
        <f t="shared" si="0"/>
        <v>0</v>
      </c>
      <c r="F20" s="31">
        <v>0.87628858320000003</v>
      </c>
      <c r="G20" s="31">
        <v>0.31808153900000002</v>
      </c>
      <c r="H20" s="18"/>
    </row>
    <row r="21" spans="1:8" x14ac:dyDescent="0.25">
      <c r="A21" s="18">
        <v>43646</v>
      </c>
      <c r="B21" s="18">
        <v>0</v>
      </c>
      <c r="C21" s="18">
        <v>0</v>
      </c>
      <c r="D21" s="18">
        <v>3857.53</v>
      </c>
      <c r="E21" s="37">
        <f t="shared" si="0"/>
        <v>0</v>
      </c>
      <c r="F21" s="31">
        <v>4.9482196800000003E-2</v>
      </c>
      <c r="G21" s="31">
        <v>6.4183744000000001E-2</v>
      </c>
      <c r="H21" s="18"/>
    </row>
    <row r="22" spans="1:8" x14ac:dyDescent="0.25">
      <c r="A22" s="18">
        <v>43653</v>
      </c>
      <c r="B22" s="18">
        <v>8610.18</v>
      </c>
      <c r="C22" s="18">
        <v>0</v>
      </c>
      <c r="D22" s="18">
        <v>1270.73</v>
      </c>
      <c r="E22" s="37">
        <f t="shared" si="0"/>
        <v>6.7757745547834709</v>
      </c>
      <c r="F22" s="31">
        <v>1.0190333101</v>
      </c>
      <c r="G22" s="31">
        <v>0.31807660900000001</v>
      </c>
      <c r="H22" s="18"/>
    </row>
    <row r="23" spans="1:8" x14ac:dyDescent="0.25">
      <c r="A23" s="18">
        <v>43661</v>
      </c>
      <c r="B23" s="18">
        <v>1639152.63</v>
      </c>
      <c r="C23" s="18">
        <v>0</v>
      </c>
      <c r="D23" s="18">
        <v>7052.94</v>
      </c>
      <c r="E23" s="37">
        <f t="shared" si="0"/>
        <v>232.40700048490416</v>
      </c>
      <c r="F23" s="31">
        <v>0.2385473209</v>
      </c>
      <c r="G23" s="31">
        <v>0.468449002</v>
      </c>
      <c r="H23" s="18"/>
    </row>
    <row r="24" spans="1:8" x14ac:dyDescent="0.25">
      <c r="A24" s="18">
        <v>43679</v>
      </c>
      <c r="B24" s="18">
        <v>584619.99</v>
      </c>
      <c r="C24" s="18">
        <v>0</v>
      </c>
      <c r="D24" s="18">
        <v>1831.01</v>
      </c>
      <c r="E24" s="37">
        <f t="shared" si="0"/>
        <v>319.2882562083222</v>
      </c>
      <c r="F24" s="31">
        <v>0.77782223610000001</v>
      </c>
      <c r="G24" s="31">
        <v>0.482652739</v>
      </c>
      <c r="H24" s="18"/>
    </row>
    <row r="25" spans="1:8" x14ac:dyDescent="0.25">
      <c r="A25" s="18">
        <v>43687</v>
      </c>
      <c r="B25" s="18">
        <v>1525919.03</v>
      </c>
      <c r="C25" s="18">
        <v>0</v>
      </c>
      <c r="D25" s="18">
        <v>1455.61</v>
      </c>
      <c r="E25" s="37">
        <f t="shared" si="0"/>
        <v>1048.3021070204245</v>
      </c>
      <c r="F25" s="31">
        <v>1.8650329152</v>
      </c>
      <c r="G25" s="31">
        <v>0.76426119100000001</v>
      </c>
      <c r="H25" s="18"/>
    </row>
    <row r="26" spans="1:8" x14ac:dyDescent="0.25">
      <c r="A26" s="18">
        <v>43695</v>
      </c>
      <c r="B26" s="18">
        <v>1346610.44</v>
      </c>
      <c r="C26" s="18">
        <v>0</v>
      </c>
      <c r="D26" s="18">
        <v>2069.63</v>
      </c>
      <c r="E26" s="37">
        <f t="shared" si="0"/>
        <v>650.65274469349583</v>
      </c>
      <c r="F26" s="31">
        <v>1.3356187754</v>
      </c>
      <c r="G26" s="31">
        <v>0.64295860599999999</v>
      </c>
      <c r="H26" s="18"/>
    </row>
    <row r="27" spans="1:8" x14ac:dyDescent="0.25">
      <c r="A27" s="18">
        <v>43703</v>
      </c>
      <c r="B27" s="18">
        <v>2184404.41</v>
      </c>
      <c r="C27" s="18">
        <v>0</v>
      </c>
      <c r="D27" s="18">
        <v>1258.99</v>
      </c>
      <c r="E27" s="37">
        <f t="shared" si="0"/>
        <v>1735.0450837576154</v>
      </c>
      <c r="F27" s="31">
        <v>2.8748521451000002</v>
      </c>
      <c r="G27" s="31">
        <v>0.9</v>
      </c>
      <c r="H27" s="18"/>
    </row>
    <row r="28" spans="1:8" x14ac:dyDescent="0.25">
      <c r="A28" s="18">
        <v>43711</v>
      </c>
      <c r="B28" s="18">
        <v>19295357.239999998</v>
      </c>
      <c r="C28" s="18">
        <v>0</v>
      </c>
      <c r="D28" s="18">
        <v>9241.94</v>
      </c>
      <c r="E28" s="37">
        <f t="shared" si="0"/>
        <v>2087.8037771290442</v>
      </c>
      <c r="F28" s="31">
        <v>3.9465661832999999</v>
      </c>
      <c r="G28" s="31">
        <v>0.88313376700000001</v>
      </c>
      <c r="H28" s="18"/>
    </row>
    <row r="29" spans="1:8" x14ac:dyDescent="0.25">
      <c r="A29" s="18">
        <v>43729</v>
      </c>
      <c r="B29" s="18">
        <v>966965.97</v>
      </c>
      <c r="C29" s="18">
        <v>0</v>
      </c>
      <c r="D29" s="18">
        <v>2741.15</v>
      </c>
      <c r="E29" s="37">
        <f t="shared" si="0"/>
        <v>352.75923243893982</v>
      </c>
      <c r="F29" s="31">
        <v>0.81610523059999995</v>
      </c>
      <c r="G29" s="31">
        <v>0.462712546</v>
      </c>
      <c r="H29" s="18"/>
    </row>
    <row r="30" spans="1:8" x14ac:dyDescent="0.25">
      <c r="A30" s="18">
        <v>43737</v>
      </c>
      <c r="B30" s="18">
        <v>0</v>
      </c>
      <c r="C30" s="18">
        <v>0</v>
      </c>
      <c r="D30" s="18">
        <v>7350.39</v>
      </c>
      <c r="E30" s="37">
        <f t="shared" si="0"/>
        <v>0</v>
      </c>
      <c r="F30" s="31">
        <v>0.17847615629999999</v>
      </c>
      <c r="G30" s="31">
        <v>0.15754412100000001</v>
      </c>
      <c r="H30" s="18"/>
    </row>
    <row r="31" spans="1:8" x14ac:dyDescent="0.25">
      <c r="A31" s="18">
        <v>43745</v>
      </c>
      <c r="B31" s="18">
        <v>1833091.7</v>
      </c>
      <c r="C31" s="18">
        <v>0</v>
      </c>
      <c r="D31" s="18">
        <v>3209.14</v>
      </c>
      <c r="E31" s="37">
        <f t="shared" si="0"/>
        <v>571.20963871940774</v>
      </c>
      <c r="F31" s="31">
        <v>3.6749321731000002</v>
      </c>
      <c r="G31" s="31">
        <v>0.57069330600000001</v>
      </c>
      <c r="H31" s="18"/>
    </row>
    <row r="32" spans="1:8" x14ac:dyDescent="0.25">
      <c r="A32" s="18">
        <v>43752</v>
      </c>
      <c r="B32" s="18">
        <v>6236648.2599999998</v>
      </c>
      <c r="C32" s="18">
        <v>0</v>
      </c>
      <c r="D32" s="18">
        <v>31956.41</v>
      </c>
      <c r="E32" s="37">
        <f t="shared" si="0"/>
        <v>195.16110414154781</v>
      </c>
      <c r="F32" s="31">
        <v>1.2931511515</v>
      </c>
      <c r="G32" s="31">
        <v>0.46646849499999998</v>
      </c>
      <c r="H32" s="18"/>
    </row>
    <row r="33" spans="1:8" x14ac:dyDescent="0.25">
      <c r="A33" s="18">
        <v>43760</v>
      </c>
      <c r="B33" s="18">
        <v>1206742.28</v>
      </c>
      <c r="C33" s="18">
        <v>0</v>
      </c>
      <c r="D33" s="18">
        <v>2025.26</v>
      </c>
      <c r="E33" s="37">
        <f t="shared" si="0"/>
        <v>595.84560994637729</v>
      </c>
      <c r="F33" s="31">
        <v>2.5364840485000002</v>
      </c>
      <c r="G33" s="31">
        <v>0.55926013799999996</v>
      </c>
      <c r="H33" s="18"/>
    </row>
    <row r="34" spans="1:8" x14ac:dyDescent="0.25">
      <c r="A34" s="18">
        <v>43778</v>
      </c>
      <c r="B34" s="18">
        <v>2426271.73</v>
      </c>
      <c r="C34" s="18">
        <v>0</v>
      </c>
      <c r="D34" s="18">
        <v>1962.09</v>
      </c>
      <c r="E34" s="37">
        <f t="shared" si="0"/>
        <v>1236.5751469096729</v>
      </c>
      <c r="F34" s="31">
        <v>1.2298836736000001</v>
      </c>
      <c r="G34" s="31">
        <v>0.77448217699999999</v>
      </c>
      <c r="H34" s="18"/>
    </row>
    <row r="35" spans="1:8" x14ac:dyDescent="0.25">
      <c r="A35" s="18">
        <v>43786</v>
      </c>
      <c r="B35" s="18">
        <v>45774779.810000002</v>
      </c>
      <c r="C35" s="18">
        <v>0</v>
      </c>
      <c r="D35" s="18">
        <v>41788.620000000003</v>
      </c>
      <c r="E35" s="37">
        <f t="shared" si="0"/>
        <v>1095.3886443246988</v>
      </c>
      <c r="F35" s="31">
        <v>3.9572566881000002</v>
      </c>
      <c r="G35" s="31">
        <v>0.76547957700000002</v>
      </c>
      <c r="H35" s="18"/>
    </row>
    <row r="36" spans="1:8" x14ac:dyDescent="0.25">
      <c r="A36" s="18">
        <v>43794</v>
      </c>
      <c r="B36" s="18">
        <v>0</v>
      </c>
      <c r="C36" s="18">
        <v>0</v>
      </c>
      <c r="D36" s="18">
        <v>5379.58</v>
      </c>
      <c r="E36" s="37">
        <f t="shared" si="0"/>
        <v>0</v>
      </c>
      <c r="F36" s="31">
        <v>1.6929575363</v>
      </c>
      <c r="G36" s="31">
        <v>0.30967760799999999</v>
      </c>
      <c r="H36" s="18"/>
    </row>
    <row r="37" spans="1:8" x14ac:dyDescent="0.25">
      <c r="A37" s="18">
        <v>43802</v>
      </c>
      <c r="B37" s="18">
        <v>23698343.600000001</v>
      </c>
      <c r="C37" s="18">
        <v>0</v>
      </c>
      <c r="D37" s="18">
        <v>52198.33</v>
      </c>
      <c r="E37" s="37">
        <f t="shared" si="0"/>
        <v>454.00578141101448</v>
      </c>
      <c r="F37" s="31">
        <v>3.6729279115</v>
      </c>
      <c r="G37" s="31">
        <v>0.53438618000000004</v>
      </c>
      <c r="H37" s="18"/>
    </row>
    <row r="38" spans="1:8" x14ac:dyDescent="0.25">
      <c r="A38" s="18">
        <v>43810</v>
      </c>
      <c r="B38" s="18">
        <v>905116.59</v>
      </c>
      <c r="C38" s="18">
        <v>0</v>
      </c>
      <c r="D38" s="18">
        <v>1593.44</v>
      </c>
      <c r="E38" s="37">
        <f t="shared" si="0"/>
        <v>568.02677854202227</v>
      </c>
      <c r="F38" s="31">
        <v>1.3119631057000001</v>
      </c>
      <c r="G38" s="31">
        <v>0.57594952899999996</v>
      </c>
      <c r="H38" s="18"/>
    </row>
    <row r="39" spans="1:8" x14ac:dyDescent="0.25">
      <c r="A39" s="18">
        <v>43828</v>
      </c>
      <c r="B39" s="18">
        <v>1210156.8899999999</v>
      </c>
      <c r="C39" s="18">
        <v>0</v>
      </c>
      <c r="D39" s="18">
        <v>1562.71</v>
      </c>
      <c r="E39" s="37">
        <f t="shared" si="0"/>
        <v>774.3963307331494</v>
      </c>
      <c r="F39" s="31">
        <v>4.0067891804000002</v>
      </c>
      <c r="G39" s="31">
        <v>0.65649090899999996</v>
      </c>
      <c r="H39" s="18"/>
    </row>
    <row r="40" spans="1:8" x14ac:dyDescent="0.25">
      <c r="A40" s="18">
        <v>43836</v>
      </c>
      <c r="B40" s="18">
        <v>517922.46</v>
      </c>
      <c r="C40" s="18">
        <v>0</v>
      </c>
      <c r="D40" s="18">
        <v>4653.79</v>
      </c>
      <c r="E40" s="37">
        <f t="shared" si="0"/>
        <v>111.29046648000877</v>
      </c>
      <c r="F40" s="31">
        <v>0.78889559840000001</v>
      </c>
      <c r="G40" s="31">
        <v>0.41413637399999997</v>
      </c>
      <c r="H40" s="18"/>
    </row>
    <row r="41" spans="1:8" x14ac:dyDescent="0.25">
      <c r="A41" s="18">
        <v>43844</v>
      </c>
      <c r="B41" s="18">
        <v>25058115.559999999</v>
      </c>
      <c r="C41" s="18">
        <v>0</v>
      </c>
      <c r="D41" s="18">
        <v>15323.96</v>
      </c>
      <c r="E41" s="37">
        <f t="shared" si="0"/>
        <v>1635.2245477017691</v>
      </c>
      <c r="F41" s="31">
        <v>3.3804575904999998</v>
      </c>
      <c r="G41" s="31">
        <v>0.84118838500000004</v>
      </c>
      <c r="H41" s="18"/>
    </row>
    <row r="42" spans="1:8" x14ac:dyDescent="0.25">
      <c r="A42" s="18">
        <v>43851</v>
      </c>
      <c r="B42" s="18">
        <v>0</v>
      </c>
      <c r="C42" s="18">
        <v>0</v>
      </c>
      <c r="D42" s="18">
        <v>1214.3</v>
      </c>
      <c r="E42" s="37">
        <f t="shared" si="0"/>
        <v>0</v>
      </c>
      <c r="F42" s="31">
        <v>0.76052690519999999</v>
      </c>
      <c r="G42" s="31">
        <v>0.34193079300000001</v>
      </c>
      <c r="H42" s="18"/>
    </row>
    <row r="43" spans="1:8" x14ac:dyDescent="0.25">
      <c r="A43" s="18">
        <v>43869</v>
      </c>
      <c r="B43" s="18">
        <v>1934980.16</v>
      </c>
      <c r="C43" s="18">
        <v>0</v>
      </c>
      <c r="D43" s="18">
        <v>2567.3000000000002</v>
      </c>
      <c r="E43" s="37">
        <f t="shared" si="0"/>
        <v>753.70239551279542</v>
      </c>
      <c r="F43" s="31">
        <v>1.1673566279000001</v>
      </c>
      <c r="G43" s="31">
        <v>0.70198191099999996</v>
      </c>
      <c r="H43" s="18"/>
    </row>
    <row r="44" spans="1:8" x14ac:dyDescent="0.25">
      <c r="A44" s="18">
        <v>43877</v>
      </c>
      <c r="B44" s="18">
        <v>1905925.89</v>
      </c>
      <c r="C44" s="18">
        <v>0</v>
      </c>
      <c r="D44" s="18">
        <v>5175.0200000000004</v>
      </c>
      <c r="E44" s="37">
        <f t="shared" si="0"/>
        <v>368.29343461474542</v>
      </c>
      <c r="F44" s="31">
        <v>0.64318991780000001</v>
      </c>
      <c r="G44" s="31">
        <v>0.48889373899999999</v>
      </c>
      <c r="H44" s="18"/>
    </row>
    <row r="45" spans="1:8" x14ac:dyDescent="0.25">
      <c r="A45" s="18">
        <v>43885</v>
      </c>
      <c r="B45" s="18">
        <v>47788.09</v>
      </c>
      <c r="C45" s="18">
        <v>0</v>
      </c>
      <c r="D45" s="18">
        <v>1049.56</v>
      </c>
      <c r="E45" s="37">
        <f t="shared" si="0"/>
        <v>45.531546552841192</v>
      </c>
      <c r="F45" s="31">
        <v>1.1092747813999999</v>
      </c>
      <c r="G45" s="31">
        <v>0.41294600799999998</v>
      </c>
      <c r="H45" s="18"/>
    </row>
    <row r="46" spans="1:8" x14ac:dyDescent="0.25">
      <c r="A46" s="18">
        <v>43893</v>
      </c>
      <c r="B46" s="18">
        <v>1020018.92</v>
      </c>
      <c r="C46" s="18">
        <v>0</v>
      </c>
      <c r="D46" s="18">
        <v>2654.18</v>
      </c>
      <c r="E46" s="37">
        <f t="shared" si="0"/>
        <v>384.30661070462446</v>
      </c>
      <c r="F46" s="31">
        <v>0.54617514089999997</v>
      </c>
      <c r="G46" s="31">
        <v>0.52524279299999999</v>
      </c>
      <c r="H46" s="18"/>
    </row>
    <row r="47" spans="1:8" x14ac:dyDescent="0.25">
      <c r="A47" s="18">
        <v>43901</v>
      </c>
      <c r="B47" s="18">
        <v>3248803.01</v>
      </c>
      <c r="C47" s="18">
        <v>0</v>
      </c>
      <c r="D47" s="18">
        <v>1950.14</v>
      </c>
      <c r="E47" s="37">
        <f t="shared" si="0"/>
        <v>1665.9332201790639</v>
      </c>
      <c r="F47" s="31">
        <v>3.7293898327999999</v>
      </c>
      <c r="G47" s="31">
        <v>0.79655707600000003</v>
      </c>
      <c r="H47" s="18"/>
    </row>
    <row r="48" spans="1:8" x14ac:dyDescent="0.25">
      <c r="A48" s="18">
        <v>43919</v>
      </c>
      <c r="B48" s="18">
        <v>2663364.7000000002</v>
      </c>
      <c r="C48" s="18">
        <v>0</v>
      </c>
      <c r="D48" s="18">
        <v>2139.08</v>
      </c>
      <c r="E48" s="37">
        <f t="shared" si="0"/>
        <v>1245.0982197954263</v>
      </c>
      <c r="F48" s="31">
        <v>2.4779993368</v>
      </c>
      <c r="G48" s="31">
        <v>0.82203365799999994</v>
      </c>
      <c r="H48" s="18"/>
    </row>
    <row r="49" spans="1:8" x14ac:dyDescent="0.25">
      <c r="A49" s="18">
        <v>43927</v>
      </c>
      <c r="B49" s="18">
        <v>814061.33</v>
      </c>
      <c r="C49" s="18">
        <v>0</v>
      </c>
      <c r="D49" s="18">
        <v>1211.44</v>
      </c>
      <c r="E49" s="37">
        <f t="shared" si="0"/>
        <v>671.97824902595255</v>
      </c>
      <c r="F49" s="31">
        <v>1.0605266900999999</v>
      </c>
      <c r="G49" s="31">
        <v>0.64636322499999999</v>
      </c>
      <c r="H49" s="18"/>
    </row>
    <row r="50" spans="1:8" x14ac:dyDescent="0.25">
      <c r="A50" s="18">
        <v>43935</v>
      </c>
      <c r="B50" s="18">
        <v>1024961.38</v>
      </c>
      <c r="C50" s="18">
        <v>0</v>
      </c>
      <c r="D50" s="18">
        <v>2179.9899999999998</v>
      </c>
      <c r="E50" s="37">
        <f t="shared" si="0"/>
        <v>470.16792737581369</v>
      </c>
      <c r="F50" s="31">
        <v>0.78610924520000003</v>
      </c>
      <c r="G50" s="31">
        <v>0.518529087</v>
      </c>
      <c r="H50" s="18"/>
    </row>
    <row r="51" spans="1:8" x14ac:dyDescent="0.25">
      <c r="A51" s="18">
        <v>43943</v>
      </c>
      <c r="B51" s="18">
        <v>3916269.07</v>
      </c>
      <c r="C51" s="18">
        <v>0</v>
      </c>
      <c r="D51" s="18">
        <v>6394.01</v>
      </c>
      <c r="E51" s="37">
        <f t="shared" si="0"/>
        <v>612.49029482281071</v>
      </c>
      <c r="F51" s="31">
        <v>2.0590288838999999</v>
      </c>
      <c r="G51" s="31">
        <v>0.58984914499999996</v>
      </c>
      <c r="H51" s="18"/>
    </row>
    <row r="52" spans="1:8" x14ac:dyDescent="0.25">
      <c r="A52" s="18">
        <v>43950</v>
      </c>
      <c r="B52" s="18">
        <v>6045560.3399999999</v>
      </c>
      <c r="C52" s="18">
        <v>0</v>
      </c>
      <c r="D52" s="18">
        <v>5641.64</v>
      </c>
      <c r="E52" s="37">
        <f t="shared" si="0"/>
        <v>1071.5962627888343</v>
      </c>
      <c r="F52" s="31">
        <v>2.2047811682999998</v>
      </c>
      <c r="G52" s="31">
        <v>0.74142154400000004</v>
      </c>
      <c r="H52" s="18"/>
    </row>
    <row r="53" spans="1:8" x14ac:dyDescent="0.25">
      <c r="A53" s="18">
        <v>43968</v>
      </c>
      <c r="B53" s="18">
        <v>1129647.42</v>
      </c>
      <c r="C53" s="18">
        <v>0</v>
      </c>
      <c r="D53" s="18">
        <v>4034.05</v>
      </c>
      <c r="E53" s="37">
        <f t="shared" si="0"/>
        <v>280.02811566539827</v>
      </c>
      <c r="F53" s="31">
        <v>1.0261045919</v>
      </c>
      <c r="G53" s="31">
        <v>0.484240057</v>
      </c>
      <c r="H53" s="18"/>
    </row>
    <row r="54" spans="1:8" x14ac:dyDescent="0.25">
      <c r="A54" s="18">
        <v>43976</v>
      </c>
      <c r="B54" s="18">
        <v>0</v>
      </c>
      <c r="C54" s="18">
        <v>0</v>
      </c>
      <c r="D54" s="18">
        <v>1736.48</v>
      </c>
      <c r="E54" s="37">
        <f t="shared" si="0"/>
        <v>0</v>
      </c>
      <c r="F54" s="31">
        <v>0.3742544149</v>
      </c>
      <c r="G54" s="31">
        <v>0.25840324799999997</v>
      </c>
      <c r="H54" s="18"/>
    </row>
    <row r="55" spans="1:8" x14ac:dyDescent="0.25">
      <c r="A55" s="18">
        <v>43984</v>
      </c>
      <c r="B55" s="18">
        <v>1215050.3799999999</v>
      </c>
      <c r="C55" s="18">
        <v>0</v>
      </c>
      <c r="D55" s="18">
        <v>5525.63</v>
      </c>
      <c r="E55" s="37">
        <f t="shared" si="0"/>
        <v>219.89354698016334</v>
      </c>
      <c r="F55" s="31">
        <v>0.78627030480000004</v>
      </c>
      <c r="G55" s="31">
        <v>0.475328001</v>
      </c>
      <c r="H55" s="18"/>
    </row>
    <row r="56" spans="1:8" x14ac:dyDescent="0.25">
      <c r="A56" s="18">
        <v>43992</v>
      </c>
      <c r="B56" s="18">
        <v>2502956.69</v>
      </c>
      <c r="C56" s="18">
        <v>0</v>
      </c>
      <c r="D56" s="18">
        <v>2093.2600000000002</v>
      </c>
      <c r="E56" s="37">
        <f t="shared" si="0"/>
        <v>1195.7218357967952</v>
      </c>
      <c r="F56" s="31">
        <v>2.3291505586999999</v>
      </c>
      <c r="G56" s="31">
        <v>0.75225593899999998</v>
      </c>
      <c r="H56" s="18"/>
    </row>
    <row r="57" spans="1:8" x14ac:dyDescent="0.25">
      <c r="A57" s="18">
        <v>44008</v>
      </c>
      <c r="B57" s="18">
        <v>1314137.6599999999</v>
      </c>
      <c r="C57" s="18">
        <v>0</v>
      </c>
      <c r="D57" s="18">
        <v>2824</v>
      </c>
      <c r="E57" s="37">
        <f t="shared" si="0"/>
        <v>465.34619688385266</v>
      </c>
      <c r="F57" s="31">
        <v>1.0436422902</v>
      </c>
      <c r="G57" s="31">
        <v>0.49041741999999999</v>
      </c>
      <c r="H57" s="18"/>
    </row>
    <row r="58" spans="1:8" x14ac:dyDescent="0.25">
      <c r="A58" s="18">
        <v>44016</v>
      </c>
      <c r="B58" s="18">
        <v>1640403.39</v>
      </c>
      <c r="C58" s="18">
        <v>0</v>
      </c>
      <c r="D58" s="18">
        <v>4149.09</v>
      </c>
      <c r="E58" s="37">
        <f t="shared" si="0"/>
        <v>395.36461971179216</v>
      </c>
      <c r="F58" s="31">
        <v>2.1192865638999998</v>
      </c>
      <c r="G58" s="31">
        <v>0.49516841</v>
      </c>
      <c r="H58" s="18"/>
    </row>
    <row r="59" spans="1:8" x14ac:dyDescent="0.25">
      <c r="A59" s="18">
        <v>44024</v>
      </c>
      <c r="B59" s="18">
        <v>1624087.55</v>
      </c>
      <c r="C59" s="18">
        <v>0</v>
      </c>
      <c r="D59" s="18">
        <v>1777.03</v>
      </c>
      <c r="E59" s="37">
        <f t="shared" si="0"/>
        <v>913.93367022503844</v>
      </c>
      <c r="F59" s="31">
        <v>1.4950613266999999</v>
      </c>
      <c r="G59" s="31">
        <v>0.75637217700000003</v>
      </c>
      <c r="H59" s="18"/>
    </row>
    <row r="60" spans="1:8" x14ac:dyDescent="0.25">
      <c r="A60" s="18">
        <v>44032</v>
      </c>
      <c r="B60" s="18">
        <v>1051835.3799999999</v>
      </c>
      <c r="C60" s="18">
        <v>0</v>
      </c>
      <c r="D60" s="18">
        <v>2020.37</v>
      </c>
      <c r="E60" s="37">
        <f t="shared" si="0"/>
        <v>520.61522394412907</v>
      </c>
      <c r="F60" s="31">
        <v>1.5931173686</v>
      </c>
      <c r="G60" s="31">
        <v>0.54067535600000005</v>
      </c>
      <c r="H60" s="18"/>
    </row>
    <row r="61" spans="1:8" x14ac:dyDescent="0.25">
      <c r="A61" s="18">
        <v>44040</v>
      </c>
      <c r="B61" s="18">
        <v>3580590.14</v>
      </c>
      <c r="C61" s="18">
        <v>0</v>
      </c>
      <c r="D61" s="18">
        <v>3609.01</v>
      </c>
      <c r="E61" s="37">
        <f t="shared" si="0"/>
        <v>992.12530306095016</v>
      </c>
      <c r="F61" s="31">
        <v>2.2657848934999998</v>
      </c>
      <c r="G61" s="31">
        <v>0.72055886300000005</v>
      </c>
      <c r="H61" s="18"/>
    </row>
    <row r="62" spans="1:8" x14ac:dyDescent="0.25">
      <c r="A62" s="18">
        <v>44057</v>
      </c>
      <c r="B62" s="18">
        <v>667658.87</v>
      </c>
      <c r="C62" s="18">
        <v>0</v>
      </c>
      <c r="D62" s="18">
        <v>2247.4699999999998</v>
      </c>
      <c r="E62" s="37">
        <f t="shared" si="0"/>
        <v>297.07131574615016</v>
      </c>
      <c r="F62" s="31">
        <v>1.1020732274</v>
      </c>
      <c r="G62" s="31">
        <v>0.45942944099999999</v>
      </c>
      <c r="H62" s="18"/>
    </row>
    <row r="63" spans="1:8" x14ac:dyDescent="0.25">
      <c r="A63" s="18">
        <v>44065</v>
      </c>
      <c r="B63" s="18">
        <v>1311903.8799999999</v>
      </c>
      <c r="C63" s="18">
        <v>0</v>
      </c>
      <c r="D63" s="18">
        <v>1548.03</v>
      </c>
      <c r="E63" s="37">
        <f t="shared" si="0"/>
        <v>847.46670284167612</v>
      </c>
      <c r="F63" s="31">
        <v>1.6753001692</v>
      </c>
      <c r="G63" s="31">
        <v>0.74669839299999996</v>
      </c>
      <c r="H63" s="18"/>
    </row>
    <row r="64" spans="1:8" x14ac:dyDescent="0.25">
      <c r="A64" s="18">
        <v>44073</v>
      </c>
      <c r="B64" s="18">
        <v>0</v>
      </c>
      <c r="C64" s="18">
        <v>0</v>
      </c>
      <c r="D64" s="18">
        <v>1065.03</v>
      </c>
      <c r="E64" s="37">
        <f t="shared" si="0"/>
        <v>0</v>
      </c>
      <c r="F64" s="31">
        <v>6.6336714300000002E-2</v>
      </c>
      <c r="G64" s="31">
        <v>0.05</v>
      </c>
      <c r="H64" s="18"/>
    </row>
    <row r="65" spans="1:8" x14ac:dyDescent="0.25">
      <c r="A65" s="18">
        <v>44081</v>
      </c>
      <c r="B65" s="18">
        <v>1385433.43</v>
      </c>
      <c r="C65" s="18">
        <v>0</v>
      </c>
      <c r="D65" s="18">
        <v>3471.69</v>
      </c>
      <c r="E65" s="37">
        <f t="shared" si="0"/>
        <v>399.0659966759705</v>
      </c>
      <c r="F65" s="31">
        <v>1.0846163491</v>
      </c>
      <c r="G65" s="31">
        <v>0.55386638899999996</v>
      </c>
      <c r="H65" s="18"/>
    </row>
    <row r="66" spans="1:8" x14ac:dyDescent="0.25">
      <c r="A66" s="18">
        <v>44099</v>
      </c>
      <c r="B66" s="18">
        <v>1037816.92</v>
      </c>
      <c r="C66" s="18">
        <v>0</v>
      </c>
      <c r="D66" s="18">
        <v>2944.24</v>
      </c>
      <c r="E66" s="37">
        <f t="shared" si="0"/>
        <v>352.4905985925061</v>
      </c>
      <c r="F66" s="31">
        <v>0.99687572290000004</v>
      </c>
      <c r="G66" s="31">
        <v>0.47599376500000001</v>
      </c>
      <c r="H66" s="18"/>
    </row>
    <row r="67" spans="1:8" x14ac:dyDescent="0.25">
      <c r="A67" s="18">
        <v>44107</v>
      </c>
      <c r="B67" s="18">
        <v>11737014.609999999</v>
      </c>
      <c r="C67" s="18">
        <v>0</v>
      </c>
      <c r="D67" s="18">
        <v>9747.6299999999992</v>
      </c>
      <c r="E67" s="37">
        <f t="shared" si="0"/>
        <v>1204.0890565193797</v>
      </c>
      <c r="F67" s="31">
        <v>2.1707065658000002</v>
      </c>
      <c r="G67" s="31">
        <v>0.75171929299999996</v>
      </c>
      <c r="H67" s="18"/>
    </row>
    <row r="68" spans="1:8" x14ac:dyDescent="0.25">
      <c r="A68" s="18">
        <v>44115</v>
      </c>
      <c r="B68" s="18">
        <v>572912.09</v>
      </c>
      <c r="C68" s="18">
        <v>0</v>
      </c>
      <c r="D68" s="18">
        <v>1576.25</v>
      </c>
      <c r="E68" s="37">
        <f t="shared" si="0"/>
        <v>363.46524345757331</v>
      </c>
      <c r="F68" s="31">
        <v>0.46002108250000001</v>
      </c>
      <c r="G68" s="31">
        <v>0.46622529099999999</v>
      </c>
      <c r="H68" s="18"/>
    </row>
    <row r="69" spans="1:8" x14ac:dyDescent="0.25">
      <c r="A69" s="18">
        <v>44123</v>
      </c>
      <c r="B69" s="18">
        <v>2043105.8</v>
      </c>
      <c r="C69" s="18">
        <v>0</v>
      </c>
      <c r="D69" s="18">
        <v>2469.1</v>
      </c>
      <c r="E69" s="37">
        <f t="shared" ref="E69:E132" si="1">B69/D69</f>
        <v>827.4698473127861</v>
      </c>
      <c r="F69" s="31">
        <v>1.808823657</v>
      </c>
      <c r="G69" s="31">
        <v>0.62260617500000004</v>
      </c>
      <c r="H69" s="18"/>
    </row>
    <row r="70" spans="1:8" x14ac:dyDescent="0.25">
      <c r="A70" s="18">
        <v>44131</v>
      </c>
      <c r="B70" s="18">
        <v>0</v>
      </c>
      <c r="C70" s="18">
        <v>0</v>
      </c>
      <c r="D70" s="18">
        <v>1323.51</v>
      </c>
      <c r="E70" s="37">
        <f t="shared" si="1"/>
        <v>0</v>
      </c>
      <c r="F70" s="31">
        <v>0.29989443910000002</v>
      </c>
      <c r="G70" s="31">
        <v>0.19804205599999999</v>
      </c>
      <c r="H70" s="18"/>
    </row>
    <row r="71" spans="1:8" x14ac:dyDescent="0.25">
      <c r="A71" s="18">
        <v>44149</v>
      </c>
      <c r="B71" s="18">
        <v>924597.3</v>
      </c>
      <c r="C71" s="18">
        <v>0</v>
      </c>
      <c r="D71" s="18">
        <v>1358.03</v>
      </c>
      <c r="E71" s="37">
        <f t="shared" si="1"/>
        <v>680.83716854561396</v>
      </c>
      <c r="F71" s="31">
        <v>3.9058461202000001</v>
      </c>
      <c r="G71" s="31">
        <v>0.64503729600000004</v>
      </c>
      <c r="H71" s="18"/>
    </row>
    <row r="72" spans="1:8" x14ac:dyDescent="0.25">
      <c r="A72" s="18">
        <v>44156</v>
      </c>
      <c r="B72" s="18">
        <v>1376555.42</v>
      </c>
      <c r="C72" s="18">
        <v>0</v>
      </c>
      <c r="D72" s="18">
        <v>2284.67</v>
      </c>
      <c r="E72" s="37">
        <f t="shared" si="1"/>
        <v>602.51827178542192</v>
      </c>
      <c r="F72" s="31">
        <v>1.4436540991</v>
      </c>
      <c r="G72" s="31">
        <v>0.597534118</v>
      </c>
      <c r="H72" s="18"/>
    </row>
    <row r="73" spans="1:8" x14ac:dyDescent="0.25">
      <c r="A73" s="18">
        <v>44164</v>
      </c>
      <c r="B73" s="18">
        <v>349064.6</v>
      </c>
      <c r="C73" s="18">
        <v>0</v>
      </c>
      <c r="D73" s="18">
        <v>2869.95</v>
      </c>
      <c r="E73" s="37">
        <f t="shared" si="1"/>
        <v>121.62741511176152</v>
      </c>
      <c r="F73" s="31">
        <v>0.90201776879999995</v>
      </c>
      <c r="G73" s="31">
        <v>0.487310097</v>
      </c>
      <c r="H73" s="18"/>
    </row>
    <row r="74" spans="1:8" x14ac:dyDescent="0.25">
      <c r="A74" s="18">
        <v>44172</v>
      </c>
      <c r="B74" s="18">
        <v>1266693.6299999999</v>
      </c>
      <c r="C74" s="18">
        <v>0</v>
      </c>
      <c r="D74" s="18">
        <v>1788.6</v>
      </c>
      <c r="E74" s="37">
        <f t="shared" si="1"/>
        <v>708.20397517611536</v>
      </c>
      <c r="F74" s="31">
        <v>1.4815117519000001</v>
      </c>
      <c r="G74" s="31">
        <v>0.60531882400000003</v>
      </c>
      <c r="H74" s="18"/>
    </row>
    <row r="75" spans="1:8" x14ac:dyDescent="0.25">
      <c r="A75" s="18">
        <v>44180</v>
      </c>
      <c r="B75" s="18">
        <v>70110.98</v>
      </c>
      <c r="C75" s="18">
        <v>0</v>
      </c>
      <c r="D75" s="18">
        <v>7135.78</v>
      </c>
      <c r="E75" s="37">
        <f t="shared" si="1"/>
        <v>9.825272079576445</v>
      </c>
      <c r="F75" s="31">
        <v>0.78455399329999997</v>
      </c>
      <c r="G75" s="31">
        <v>0.34891477100000001</v>
      </c>
      <c r="H75" s="18"/>
    </row>
    <row r="76" spans="1:8" x14ac:dyDescent="0.25">
      <c r="A76" s="18">
        <v>44198</v>
      </c>
      <c r="B76" s="18">
        <v>0</v>
      </c>
      <c r="C76" s="18">
        <v>0</v>
      </c>
      <c r="D76" s="18">
        <v>5093.3599999999997</v>
      </c>
      <c r="E76" s="37">
        <f t="shared" si="1"/>
        <v>0</v>
      </c>
      <c r="F76" s="31">
        <v>0.90873213090000005</v>
      </c>
      <c r="G76" s="31">
        <v>0.39353611799999999</v>
      </c>
      <c r="H76" s="18"/>
    </row>
    <row r="77" spans="1:8" x14ac:dyDescent="0.25">
      <c r="A77" s="18">
        <v>44206</v>
      </c>
      <c r="B77" s="18">
        <v>2856759.85</v>
      </c>
      <c r="C77" s="18">
        <v>0</v>
      </c>
      <c r="D77" s="18">
        <v>6466.05</v>
      </c>
      <c r="E77" s="37">
        <f t="shared" si="1"/>
        <v>441.80911839531092</v>
      </c>
      <c r="F77" s="31">
        <v>1.4212847398999999</v>
      </c>
      <c r="G77" s="31">
        <v>0.483796646</v>
      </c>
      <c r="H77" s="18"/>
    </row>
    <row r="78" spans="1:8" x14ac:dyDescent="0.25">
      <c r="A78" s="18">
        <v>44214</v>
      </c>
      <c r="B78" s="18">
        <v>1189857.8700000001</v>
      </c>
      <c r="C78" s="18">
        <v>0</v>
      </c>
      <c r="D78" s="18">
        <v>5324.35</v>
      </c>
      <c r="E78" s="37">
        <f t="shared" si="1"/>
        <v>223.47476593386986</v>
      </c>
      <c r="F78" s="31">
        <v>0.2165453779</v>
      </c>
      <c r="G78" s="31">
        <v>0.46179216099999998</v>
      </c>
      <c r="H78" s="18"/>
    </row>
    <row r="79" spans="1:8" x14ac:dyDescent="0.25">
      <c r="A79" s="18">
        <v>44222</v>
      </c>
      <c r="B79" s="18">
        <v>8708154.5199999996</v>
      </c>
      <c r="C79" s="18">
        <v>0</v>
      </c>
      <c r="D79" s="18">
        <v>4341.72</v>
      </c>
      <c r="E79" s="37">
        <f t="shared" si="1"/>
        <v>2005.6923339137481</v>
      </c>
      <c r="F79" s="31">
        <v>2.0357047353</v>
      </c>
      <c r="G79" s="31">
        <v>0.894678058</v>
      </c>
      <c r="H79" s="18"/>
    </row>
    <row r="80" spans="1:8" x14ac:dyDescent="0.25">
      <c r="A80" s="18">
        <v>44230</v>
      </c>
      <c r="B80" s="18">
        <v>506630.7</v>
      </c>
      <c r="C80" s="18">
        <v>0</v>
      </c>
      <c r="D80" s="18">
        <v>575.16999999999996</v>
      </c>
      <c r="E80" s="37">
        <f t="shared" si="1"/>
        <v>880.83644835439964</v>
      </c>
      <c r="F80" s="31">
        <v>3.2738175499</v>
      </c>
      <c r="G80" s="31">
        <v>0.65466909699999998</v>
      </c>
      <c r="H80" s="18"/>
    </row>
    <row r="81" spans="1:8" x14ac:dyDescent="0.25">
      <c r="A81" s="18">
        <v>44248</v>
      </c>
      <c r="B81" s="18">
        <v>2269374.1</v>
      </c>
      <c r="C81" s="18">
        <v>0</v>
      </c>
      <c r="D81" s="18">
        <v>3684.53</v>
      </c>
      <c r="E81" s="37">
        <f t="shared" si="1"/>
        <v>615.91956097521256</v>
      </c>
      <c r="F81" s="31">
        <v>1.3266247564</v>
      </c>
      <c r="G81" s="31">
        <v>0.55138567900000002</v>
      </c>
      <c r="H81" s="18"/>
    </row>
    <row r="82" spans="1:8" x14ac:dyDescent="0.25">
      <c r="A82" s="18">
        <v>44255</v>
      </c>
      <c r="B82" s="18">
        <v>508777.84</v>
      </c>
      <c r="C82" s="18">
        <v>0</v>
      </c>
      <c r="D82" s="18">
        <v>2027.92</v>
      </c>
      <c r="E82" s="37">
        <f t="shared" si="1"/>
        <v>250.88654384788356</v>
      </c>
      <c r="F82" s="31">
        <v>0.77486146489999996</v>
      </c>
      <c r="G82" s="31">
        <v>0.44419672999999998</v>
      </c>
      <c r="H82" s="18"/>
    </row>
    <row r="83" spans="1:8" x14ac:dyDescent="0.25">
      <c r="A83" s="18">
        <v>44263</v>
      </c>
      <c r="B83" s="18">
        <v>14172957.91</v>
      </c>
      <c r="C83" s="18">
        <v>0</v>
      </c>
      <c r="D83" s="18">
        <v>7500.22</v>
      </c>
      <c r="E83" s="37">
        <f t="shared" si="1"/>
        <v>1889.6722909461323</v>
      </c>
      <c r="F83" s="31">
        <v>2.8797159787000002</v>
      </c>
      <c r="G83" s="31">
        <v>0.85659459800000004</v>
      </c>
      <c r="H83" s="18"/>
    </row>
    <row r="84" spans="1:8" x14ac:dyDescent="0.25">
      <c r="A84" s="18">
        <v>44271</v>
      </c>
      <c r="B84" s="18">
        <v>0</v>
      </c>
      <c r="C84" s="18">
        <v>0</v>
      </c>
      <c r="D84" s="18">
        <v>4459.1400000000003</v>
      </c>
      <c r="E84" s="37">
        <f t="shared" si="1"/>
        <v>0</v>
      </c>
      <c r="F84" s="31">
        <v>0.1009088838</v>
      </c>
      <c r="G84" s="31">
        <v>0.35065730899999997</v>
      </c>
      <c r="H84" s="18"/>
    </row>
    <row r="85" spans="1:8" x14ac:dyDescent="0.25">
      <c r="A85" s="18">
        <v>44289</v>
      </c>
      <c r="B85" s="18">
        <v>0</v>
      </c>
      <c r="C85" s="18">
        <v>0</v>
      </c>
      <c r="D85" s="18">
        <v>1451.71</v>
      </c>
      <c r="E85" s="37">
        <f t="shared" si="1"/>
        <v>0</v>
      </c>
      <c r="F85" s="31">
        <v>4.3759737399999998E-2</v>
      </c>
      <c r="G85" s="31">
        <v>0.18388910999999999</v>
      </c>
      <c r="H85" s="18"/>
    </row>
    <row r="86" spans="1:8" x14ac:dyDescent="0.25">
      <c r="A86" s="18">
        <v>44297</v>
      </c>
      <c r="B86" s="18">
        <v>4020144.92</v>
      </c>
      <c r="C86" s="18">
        <v>0</v>
      </c>
      <c r="D86" s="18">
        <v>3779.29</v>
      </c>
      <c r="E86" s="37">
        <f t="shared" si="1"/>
        <v>1063.7302032921527</v>
      </c>
      <c r="F86" s="31">
        <v>2.6250218156999998</v>
      </c>
      <c r="G86" s="31">
        <v>0.73337430400000003</v>
      </c>
      <c r="H86" s="18"/>
    </row>
    <row r="87" spans="1:8" x14ac:dyDescent="0.25">
      <c r="A87" s="18">
        <v>44305</v>
      </c>
      <c r="B87" s="18">
        <v>5207128.17</v>
      </c>
      <c r="C87" s="18">
        <v>0</v>
      </c>
      <c r="D87" s="18">
        <v>3673.85</v>
      </c>
      <c r="E87" s="37">
        <f t="shared" si="1"/>
        <v>1417.3491487132028</v>
      </c>
      <c r="F87" s="31">
        <v>0.94235080029999996</v>
      </c>
      <c r="G87" s="31">
        <v>0.78123944300000003</v>
      </c>
      <c r="H87" s="18"/>
    </row>
    <row r="88" spans="1:8" x14ac:dyDescent="0.25">
      <c r="A88" s="18">
        <v>44313</v>
      </c>
      <c r="B88" s="18">
        <v>0</v>
      </c>
      <c r="C88" s="18">
        <v>0</v>
      </c>
      <c r="D88" s="18">
        <v>1732.83</v>
      </c>
      <c r="E88" s="37">
        <f t="shared" si="1"/>
        <v>0</v>
      </c>
      <c r="F88" s="31">
        <v>5.3797642299999997E-2</v>
      </c>
      <c r="G88" s="31">
        <v>0.23930995399999999</v>
      </c>
      <c r="H88" s="18"/>
    </row>
    <row r="89" spans="1:8" x14ac:dyDescent="0.25">
      <c r="A89" s="18">
        <v>44321</v>
      </c>
      <c r="B89" s="18">
        <v>174266.9</v>
      </c>
      <c r="C89" s="18">
        <v>0</v>
      </c>
      <c r="D89" s="18">
        <v>2613.77</v>
      </c>
      <c r="E89" s="37">
        <f t="shared" si="1"/>
        <v>66.672622304181317</v>
      </c>
      <c r="F89" s="31">
        <v>1.0722218955</v>
      </c>
      <c r="G89" s="31">
        <v>0.40251422199999998</v>
      </c>
      <c r="H89" s="18"/>
    </row>
    <row r="90" spans="1:8" x14ac:dyDescent="0.25">
      <c r="A90" s="18">
        <v>44339</v>
      </c>
      <c r="B90" s="18">
        <v>7473487.1799999997</v>
      </c>
      <c r="C90" s="18">
        <v>0</v>
      </c>
      <c r="D90" s="18">
        <v>4586.33</v>
      </c>
      <c r="E90" s="37">
        <f t="shared" si="1"/>
        <v>1629.5136154616</v>
      </c>
      <c r="F90" s="31">
        <v>3.5729060320000001</v>
      </c>
      <c r="G90" s="31">
        <v>0.81499694199999995</v>
      </c>
      <c r="H90" s="18"/>
    </row>
    <row r="91" spans="1:8" x14ac:dyDescent="0.25">
      <c r="A91" s="18">
        <v>44347</v>
      </c>
      <c r="B91" s="18">
        <v>925028.34</v>
      </c>
      <c r="C91" s="18">
        <v>0</v>
      </c>
      <c r="D91" s="18">
        <v>1335.84</v>
      </c>
      <c r="E91" s="37">
        <f t="shared" si="1"/>
        <v>692.46941250449163</v>
      </c>
      <c r="F91" s="31">
        <v>1.2873556423000001</v>
      </c>
      <c r="G91" s="31">
        <v>0.70867025699999997</v>
      </c>
      <c r="H91" s="18"/>
    </row>
    <row r="92" spans="1:8" x14ac:dyDescent="0.25">
      <c r="A92" s="18">
        <v>44354</v>
      </c>
      <c r="B92" s="18">
        <v>3541060.97</v>
      </c>
      <c r="C92" s="18">
        <v>0</v>
      </c>
      <c r="D92" s="18">
        <v>4049.24</v>
      </c>
      <c r="E92" s="37">
        <f t="shared" si="1"/>
        <v>874.50014570635483</v>
      </c>
      <c r="F92" s="31">
        <v>4.1427509063999999</v>
      </c>
      <c r="G92" s="31">
        <v>0.69234221500000004</v>
      </c>
      <c r="H92" s="18"/>
    </row>
    <row r="93" spans="1:8" x14ac:dyDescent="0.25">
      <c r="A93" s="18">
        <v>44362</v>
      </c>
      <c r="B93" s="18">
        <v>222913.71</v>
      </c>
      <c r="C93" s="18">
        <v>0</v>
      </c>
      <c r="D93" s="18">
        <v>2349.6999999999998</v>
      </c>
      <c r="E93" s="37">
        <f t="shared" si="1"/>
        <v>94.869008809635275</v>
      </c>
      <c r="F93" s="31">
        <v>0.52077289439999996</v>
      </c>
      <c r="G93" s="31">
        <v>0.40103628899999999</v>
      </c>
      <c r="H93" s="18"/>
    </row>
    <row r="94" spans="1:8" x14ac:dyDescent="0.25">
      <c r="A94" s="18">
        <v>44370</v>
      </c>
      <c r="B94" s="18">
        <v>0</v>
      </c>
      <c r="C94" s="18">
        <v>0</v>
      </c>
      <c r="D94" s="18">
        <v>3761.03</v>
      </c>
      <c r="E94" s="37">
        <f t="shared" si="1"/>
        <v>0</v>
      </c>
      <c r="F94" s="31">
        <v>0.25999994539999999</v>
      </c>
      <c r="G94" s="31">
        <v>0.05</v>
      </c>
      <c r="H94" s="18"/>
    </row>
    <row r="95" spans="1:8" x14ac:dyDescent="0.25">
      <c r="A95" s="18">
        <v>44388</v>
      </c>
      <c r="B95" s="18">
        <v>0</v>
      </c>
      <c r="C95" s="18">
        <v>0</v>
      </c>
      <c r="D95" s="18">
        <v>6588.52</v>
      </c>
      <c r="E95" s="37">
        <f t="shared" si="1"/>
        <v>0</v>
      </c>
      <c r="F95" s="31">
        <v>0.14820848419999999</v>
      </c>
      <c r="G95" s="31">
        <v>0.34951396600000001</v>
      </c>
      <c r="H95" s="18"/>
    </row>
    <row r="96" spans="1:8" x14ac:dyDescent="0.25">
      <c r="A96" s="18">
        <v>44396</v>
      </c>
      <c r="B96" s="18">
        <v>750450.3</v>
      </c>
      <c r="C96" s="18">
        <v>0</v>
      </c>
      <c r="D96" s="18">
        <v>5158.47</v>
      </c>
      <c r="E96" s="37">
        <f t="shared" si="1"/>
        <v>145.47924093771991</v>
      </c>
      <c r="F96" s="31">
        <v>0.59669372279999999</v>
      </c>
      <c r="G96" s="31">
        <v>0.39980179999999998</v>
      </c>
      <c r="H96" s="18"/>
    </row>
    <row r="97" spans="1:8" x14ac:dyDescent="0.25">
      <c r="A97" s="18">
        <v>44404</v>
      </c>
      <c r="B97" s="18">
        <v>5324314.58</v>
      </c>
      <c r="C97" s="18">
        <v>0</v>
      </c>
      <c r="D97" s="18">
        <v>6297.31</v>
      </c>
      <c r="E97" s="37">
        <f t="shared" si="1"/>
        <v>845.49030935431153</v>
      </c>
      <c r="F97" s="31">
        <v>3.6750902770999998</v>
      </c>
      <c r="G97" s="31">
        <v>0.67177512299999997</v>
      </c>
      <c r="H97" s="18"/>
    </row>
    <row r="98" spans="1:8" x14ac:dyDescent="0.25">
      <c r="A98" s="18">
        <v>44412</v>
      </c>
      <c r="B98" s="18">
        <v>4274720.42</v>
      </c>
      <c r="C98" s="18">
        <v>0</v>
      </c>
      <c r="D98" s="18">
        <v>3641.88</v>
      </c>
      <c r="E98" s="37">
        <f t="shared" si="1"/>
        <v>1173.7675101870461</v>
      </c>
      <c r="F98" s="31">
        <v>0.9689045906</v>
      </c>
      <c r="G98" s="31">
        <v>0.76093659300000005</v>
      </c>
      <c r="H98" s="18"/>
    </row>
    <row r="99" spans="1:8" x14ac:dyDescent="0.25">
      <c r="A99" s="18">
        <v>44420</v>
      </c>
      <c r="B99" s="18">
        <v>925250.66</v>
      </c>
      <c r="C99" s="18">
        <v>0</v>
      </c>
      <c r="D99" s="18">
        <v>3729.96</v>
      </c>
      <c r="E99" s="37">
        <f t="shared" si="1"/>
        <v>248.05913736340338</v>
      </c>
      <c r="F99" s="31">
        <v>0.87706061489999998</v>
      </c>
      <c r="G99" s="31">
        <v>0.46494761499999998</v>
      </c>
      <c r="H99" s="18"/>
    </row>
    <row r="100" spans="1:8" x14ac:dyDescent="0.25">
      <c r="A100" s="18">
        <v>44438</v>
      </c>
      <c r="B100" s="18">
        <v>472767.92</v>
      </c>
      <c r="C100" s="18">
        <v>0</v>
      </c>
      <c r="D100" s="18">
        <v>2016.88</v>
      </c>
      <c r="E100" s="37">
        <f t="shared" si="1"/>
        <v>234.40557693070483</v>
      </c>
      <c r="F100" s="31">
        <v>0.72591571200000005</v>
      </c>
      <c r="G100" s="31">
        <v>0.45778914999999998</v>
      </c>
      <c r="H100" s="18"/>
    </row>
    <row r="101" spans="1:8" x14ac:dyDescent="0.25">
      <c r="A101" s="18">
        <v>44446</v>
      </c>
      <c r="B101" s="18">
        <v>1632698.58</v>
      </c>
      <c r="C101" s="18">
        <v>0</v>
      </c>
      <c r="D101" s="18">
        <v>1193.79</v>
      </c>
      <c r="E101" s="37">
        <f t="shared" si="1"/>
        <v>1367.6597894101978</v>
      </c>
      <c r="F101" s="31">
        <v>1.9060765075999999</v>
      </c>
      <c r="G101" s="31">
        <v>0.73567801399999999</v>
      </c>
      <c r="H101" s="18"/>
    </row>
    <row r="102" spans="1:8" x14ac:dyDescent="0.25">
      <c r="A102" s="18">
        <v>44453</v>
      </c>
      <c r="B102" s="18">
        <v>3867473.28</v>
      </c>
      <c r="C102" s="18">
        <v>0</v>
      </c>
      <c r="D102" s="18">
        <v>6244.41</v>
      </c>
      <c r="E102" s="37">
        <f t="shared" si="1"/>
        <v>619.34967114587289</v>
      </c>
      <c r="F102" s="31">
        <v>1.6817848263999999</v>
      </c>
      <c r="G102" s="31">
        <v>0.57930011599999998</v>
      </c>
      <c r="H102" s="18"/>
    </row>
    <row r="103" spans="1:8" x14ac:dyDescent="0.25">
      <c r="A103" s="18">
        <v>44461</v>
      </c>
      <c r="B103" s="18">
        <v>699354.7</v>
      </c>
      <c r="C103" s="18">
        <v>0</v>
      </c>
      <c r="D103" s="18">
        <v>360.55</v>
      </c>
      <c r="E103" s="37">
        <f t="shared" si="1"/>
        <v>1939.6885314103451</v>
      </c>
      <c r="F103" s="31">
        <v>3.5271755337999999</v>
      </c>
      <c r="G103" s="31">
        <v>0.78108212099999996</v>
      </c>
      <c r="H103" s="18"/>
    </row>
    <row r="104" spans="1:8" x14ac:dyDescent="0.25">
      <c r="A104" s="18">
        <v>44479</v>
      </c>
      <c r="B104" s="18">
        <v>2167383.4300000002</v>
      </c>
      <c r="C104" s="18">
        <v>0</v>
      </c>
      <c r="D104" s="18">
        <v>1751.69</v>
      </c>
      <c r="E104" s="37">
        <f t="shared" si="1"/>
        <v>1237.3099292683066</v>
      </c>
      <c r="F104" s="31">
        <v>4.2258796140000001</v>
      </c>
      <c r="G104" s="31">
        <v>0.72823948800000005</v>
      </c>
      <c r="H104" s="18"/>
    </row>
    <row r="105" spans="1:8" x14ac:dyDescent="0.25">
      <c r="A105" s="18">
        <v>44487</v>
      </c>
      <c r="B105" s="18">
        <v>847761.74</v>
      </c>
      <c r="C105" s="18">
        <v>0</v>
      </c>
      <c r="D105" s="18">
        <v>2928.73</v>
      </c>
      <c r="E105" s="37">
        <f t="shared" si="1"/>
        <v>289.46394512297138</v>
      </c>
      <c r="F105" s="31">
        <v>0.57808013629999999</v>
      </c>
      <c r="G105" s="31">
        <v>0.47758995300000001</v>
      </c>
      <c r="H105" s="18"/>
    </row>
    <row r="106" spans="1:8" x14ac:dyDescent="0.25">
      <c r="A106" s="18">
        <v>44495</v>
      </c>
      <c r="B106" s="18">
        <v>1950672.07</v>
      </c>
      <c r="C106" s="18">
        <v>0</v>
      </c>
      <c r="D106" s="18">
        <v>2460.54</v>
      </c>
      <c r="E106" s="37">
        <f t="shared" si="1"/>
        <v>792.78210067708721</v>
      </c>
      <c r="F106" s="31">
        <v>2.0293145146999998</v>
      </c>
      <c r="G106" s="31">
        <v>0.708195778</v>
      </c>
      <c r="H106" s="18"/>
    </row>
    <row r="107" spans="1:8" x14ac:dyDescent="0.25">
      <c r="A107" s="18">
        <v>44503</v>
      </c>
      <c r="B107" s="18">
        <v>436519.66</v>
      </c>
      <c r="C107" s="18">
        <v>0</v>
      </c>
      <c r="D107" s="18">
        <v>4346.95</v>
      </c>
      <c r="E107" s="37">
        <f t="shared" si="1"/>
        <v>100.41975638091075</v>
      </c>
      <c r="F107" s="31">
        <v>0.1835559484</v>
      </c>
      <c r="G107" s="31">
        <v>0.45004889799999998</v>
      </c>
      <c r="H107" s="18"/>
    </row>
    <row r="108" spans="1:8" x14ac:dyDescent="0.25">
      <c r="A108" s="18">
        <v>44511</v>
      </c>
      <c r="B108" s="18">
        <v>2083785.03</v>
      </c>
      <c r="C108" s="18">
        <v>0</v>
      </c>
      <c r="D108" s="18">
        <v>1641.27</v>
      </c>
      <c r="E108" s="37">
        <f t="shared" si="1"/>
        <v>1269.6174486830321</v>
      </c>
      <c r="F108" s="31">
        <v>1.5678650262</v>
      </c>
      <c r="G108" s="31">
        <v>0.79408692999999997</v>
      </c>
      <c r="H108" s="18"/>
    </row>
    <row r="109" spans="1:8" x14ac:dyDescent="0.25">
      <c r="A109" s="18">
        <v>44529</v>
      </c>
      <c r="B109" s="18">
        <v>0</v>
      </c>
      <c r="C109" s="18">
        <v>0</v>
      </c>
      <c r="D109" s="18">
        <v>3712.59</v>
      </c>
      <c r="E109" s="37">
        <f t="shared" si="1"/>
        <v>0</v>
      </c>
      <c r="F109" s="31">
        <v>0.69265282159999997</v>
      </c>
      <c r="G109" s="31">
        <v>0.27890359999999997</v>
      </c>
      <c r="H109" s="18"/>
    </row>
    <row r="110" spans="1:8" x14ac:dyDescent="0.25">
      <c r="A110" s="18">
        <v>44537</v>
      </c>
      <c r="B110" s="18">
        <v>177897.45</v>
      </c>
      <c r="C110" s="18">
        <v>0</v>
      </c>
      <c r="D110" s="18">
        <v>3971.74</v>
      </c>
      <c r="E110" s="37">
        <f t="shared" si="1"/>
        <v>44.790809569609294</v>
      </c>
      <c r="F110" s="31">
        <v>0.30340189629999997</v>
      </c>
      <c r="G110" s="31">
        <v>0.350595506</v>
      </c>
      <c r="H110" s="18"/>
    </row>
    <row r="111" spans="1:8" x14ac:dyDescent="0.25">
      <c r="A111" s="18">
        <v>44545</v>
      </c>
      <c r="B111" s="18">
        <v>0</v>
      </c>
      <c r="C111" s="18">
        <v>0</v>
      </c>
      <c r="D111" s="18">
        <v>4147.71</v>
      </c>
      <c r="E111" s="37">
        <f t="shared" si="1"/>
        <v>0</v>
      </c>
      <c r="F111" s="31">
        <v>0.14788429389999999</v>
      </c>
      <c r="G111" s="31">
        <v>0.14643116</v>
      </c>
      <c r="H111" s="18"/>
    </row>
    <row r="112" spans="1:8" x14ac:dyDescent="0.25">
      <c r="A112" s="18">
        <v>44552</v>
      </c>
      <c r="B112" s="18">
        <v>510543.04</v>
      </c>
      <c r="C112" s="18">
        <v>0</v>
      </c>
      <c r="D112" s="18">
        <v>1953.62</v>
      </c>
      <c r="E112" s="37">
        <f t="shared" si="1"/>
        <v>261.33180454745548</v>
      </c>
      <c r="F112" s="31">
        <v>0.42697649539999999</v>
      </c>
      <c r="G112" s="31">
        <v>0.44980709899999999</v>
      </c>
      <c r="H112" s="18"/>
    </row>
    <row r="113" spans="1:8" x14ac:dyDescent="0.25">
      <c r="A113" s="18">
        <v>44560</v>
      </c>
      <c r="B113" s="18">
        <v>1558113.5</v>
      </c>
      <c r="C113" s="18">
        <v>0</v>
      </c>
      <c r="D113" s="18">
        <v>2777.75</v>
      </c>
      <c r="E113" s="37">
        <f t="shared" si="1"/>
        <v>560.92646926469263</v>
      </c>
      <c r="F113" s="31">
        <v>1.2017079374999999</v>
      </c>
      <c r="G113" s="31">
        <v>0.60750912999999995</v>
      </c>
      <c r="H113" s="18"/>
    </row>
    <row r="114" spans="1:8" x14ac:dyDescent="0.25">
      <c r="A114" s="18">
        <v>44578</v>
      </c>
      <c r="B114" s="18">
        <v>321506.56</v>
      </c>
      <c r="C114" s="18">
        <v>0</v>
      </c>
      <c r="D114" s="18">
        <v>1988.17</v>
      </c>
      <c r="E114" s="37">
        <f t="shared" si="1"/>
        <v>161.70979342812737</v>
      </c>
      <c r="F114" s="31">
        <v>1.7628578681</v>
      </c>
      <c r="G114" s="31">
        <v>0.393118878</v>
      </c>
      <c r="H114" s="18"/>
    </row>
    <row r="115" spans="1:8" x14ac:dyDescent="0.25">
      <c r="A115" s="18">
        <v>44586</v>
      </c>
      <c r="B115" s="18">
        <v>0</v>
      </c>
      <c r="C115" s="18">
        <v>0</v>
      </c>
      <c r="D115" s="18">
        <v>2046.63</v>
      </c>
      <c r="E115" s="37">
        <f t="shared" si="1"/>
        <v>0</v>
      </c>
      <c r="F115" s="31">
        <v>4.4660519999999999E-3</v>
      </c>
      <c r="G115" s="31">
        <v>0.43801517899999998</v>
      </c>
      <c r="H115" s="18"/>
    </row>
    <row r="116" spans="1:8" x14ac:dyDescent="0.25">
      <c r="A116" s="18">
        <v>44594</v>
      </c>
      <c r="B116" s="18">
        <v>0</v>
      </c>
      <c r="C116" s="18">
        <v>0</v>
      </c>
      <c r="D116" s="18">
        <v>956.75</v>
      </c>
      <c r="E116" s="37">
        <f t="shared" si="1"/>
        <v>0</v>
      </c>
      <c r="F116" s="31">
        <v>1.0899232851</v>
      </c>
      <c r="G116" s="31">
        <v>0.42687536199999998</v>
      </c>
      <c r="H116" s="18"/>
    </row>
    <row r="117" spans="1:8" x14ac:dyDescent="0.25">
      <c r="A117" s="18">
        <v>44602</v>
      </c>
      <c r="B117" s="18">
        <v>1157860.48</v>
      </c>
      <c r="C117" s="18">
        <v>0</v>
      </c>
      <c r="D117" s="18">
        <v>3546.54</v>
      </c>
      <c r="E117" s="37">
        <f t="shared" si="1"/>
        <v>326.47608091266414</v>
      </c>
      <c r="F117" s="31">
        <v>0.99458624039999999</v>
      </c>
      <c r="G117" s="31">
        <v>0.47172598199999999</v>
      </c>
      <c r="H117" s="18"/>
    </row>
    <row r="118" spans="1:8" x14ac:dyDescent="0.25">
      <c r="A118" s="18">
        <v>44610</v>
      </c>
      <c r="B118" s="18">
        <v>547774.98</v>
      </c>
      <c r="C118" s="18">
        <v>0</v>
      </c>
      <c r="D118" s="18">
        <v>1560.26</v>
      </c>
      <c r="E118" s="37">
        <f t="shared" si="1"/>
        <v>351.07929447656159</v>
      </c>
      <c r="F118" s="31">
        <v>1.2533849424000001</v>
      </c>
      <c r="G118" s="31">
        <v>0.47183749600000002</v>
      </c>
      <c r="H118" s="18"/>
    </row>
    <row r="119" spans="1:8" x14ac:dyDescent="0.25">
      <c r="A119" s="18">
        <v>44628</v>
      </c>
      <c r="B119" s="18">
        <v>6126515.1600000001</v>
      </c>
      <c r="C119" s="18">
        <v>0</v>
      </c>
      <c r="D119" s="18">
        <v>3069.54</v>
      </c>
      <c r="E119" s="37">
        <f t="shared" si="1"/>
        <v>1995.9066048984539</v>
      </c>
      <c r="F119" s="31">
        <v>3.7018549199000002</v>
      </c>
      <c r="G119" s="31">
        <v>0.86605431399999999</v>
      </c>
      <c r="H119" s="18"/>
    </row>
    <row r="120" spans="1:8" x14ac:dyDescent="0.25">
      <c r="A120" s="18">
        <v>44636</v>
      </c>
      <c r="B120" s="18">
        <v>478077.47</v>
      </c>
      <c r="C120" s="18">
        <v>0</v>
      </c>
      <c r="D120" s="18">
        <v>10888.62</v>
      </c>
      <c r="E120" s="37">
        <f t="shared" si="1"/>
        <v>43.906157988799308</v>
      </c>
      <c r="F120" s="31">
        <v>1.1094406107999999</v>
      </c>
      <c r="G120" s="31">
        <v>0.37422767899999998</v>
      </c>
      <c r="H120" s="18"/>
    </row>
    <row r="121" spans="1:8" x14ac:dyDescent="0.25">
      <c r="A121" s="18">
        <v>44644</v>
      </c>
      <c r="B121" s="18">
        <v>1987445.13</v>
      </c>
      <c r="C121" s="18">
        <v>0</v>
      </c>
      <c r="D121" s="18">
        <v>3349.15</v>
      </c>
      <c r="E121" s="37">
        <f t="shared" si="1"/>
        <v>593.41777167340967</v>
      </c>
      <c r="F121" s="31">
        <v>1.4357246400000001E-2</v>
      </c>
      <c r="G121" s="31">
        <v>0.60173908799999998</v>
      </c>
      <c r="H121" s="18"/>
    </row>
    <row r="122" spans="1:8" x14ac:dyDescent="0.25">
      <c r="A122" s="18">
        <v>44651</v>
      </c>
      <c r="B122" s="18">
        <v>0</v>
      </c>
      <c r="C122" s="18">
        <v>0</v>
      </c>
      <c r="D122" s="18">
        <v>1706.24</v>
      </c>
      <c r="E122" s="37">
        <f t="shared" si="1"/>
        <v>0</v>
      </c>
      <c r="F122" s="31">
        <v>0.9796030295</v>
      </c>
      <c r="G122" s="31">
        <v>5.0372106999999999E-2</v>
      </c>
      <c r="H122" s="18"/>
    </row>
    <row r="123" spans="1:8" x14ac:dyDescent="0.25">
      <c r="A123" s="18">
        <v>44669</v>
      </c>
      <c r="B123" s="18">
        <v>2485196.62</v>
      </c>
      <c r="C123" s="18">
        <v>0</v>
      </c>
      <c r="D123" s="18">
        <v>2455.4699999999998</v>
      </c>
      <c r="E123" s="37">
        <f t="shared" si="1"/>
        <v>1012.1062851511117</v>
      </c>
      <c r="F123" s="31">
        <v>3.0597023222000002</v>
      </c>
      <c r="G123" s="31">
        <v>0.75960533500000005</v>
      </c>
      <c r="H123" s="18"/>
    </row>
    <row r="124" spans="1:8" x14ac:dyDescent="0.25">
      <c r="A124" s="18">
        <v>44677</v>
      </c>
      <c r="B124" s="18">
        <v>0</v>
      </c>
      <c r="C124" s="18">
        <v>0</v>
      </c>
      <c r="D124" s="18">
        <v>5478.96</v>
      </c>
      <c r="E124" s="37">
        <f t="shared" si="1"/>
        <v>0</v>
      </c>
      <c r="F124" s="31">
        <v>1.9813124585999999</v>
      </c>
      <c r="G124" s="31">
        <v>0.13413825200000001</v>
      </c>
      <c r="H124" s="18"/>
    </row>
    <row r="125" spans="1:8" x14ac:dyDescent="0.25">
      <c r="A125" s="18">
        <v>44685</v>
      </c>
      <c r="B125" s="18">
        <v>1401350.68</v>
      </c>
      <c r="C125" s="18">
        <v>0</v>
      </c>
      <c r="D125" s="18">
        <v>2557.7800000000002</v>
      </c>
      <c r="E125" s="37">
        <f t="shared" si="1"/>
        <v>547.87772208712238</v>
      </c>
      <c r="F125" s="31">
        <v>3.7147421595000001</v>
      </c>
      <c r="G125" s="31">
        <v>0.59611453800000003</v>
      </c>
      <c r="H125" s="18"/>
    </row>
    <row r="126" spans="1:8" x14ac:dyDescent="0.25">
      <c r="A126" s="18">
        <v>44693</v>
      </c>
      <c r="B126" s="18">
        <v>359896.31</v>
      </c>
      <c r="C126" s="18">
        <v>0</v>
      </c>
      <c r="D126" s="18">
        <v>1310.3</v>
      </c>
      <c r="E126" s="37">
        <f t="shared" si="1"/>
        <v>274.66710676944211</v>
      </c>
      <c r="F126" s="31">
        <v>1.4034529542</v>
      </c>
      <c r="G126" s="31">
        <v>0.48519359099999998</v>
      </c>
      <c r="H126" s="18"/>
    </row>
    <row r="127" spans="1:8" x14ac:dyDescent="0.25">
      <c r="A127" s="18">
        <v>44701</v>
      </c>
      <c r="B127" s="18">
        <v>0</v>
      </c>
      <c r="C127" s="18">
        <v>0</v>
      </c>
      <c r="D127" s="18">
        <v>2635.79</v>
      </c>
      <c r="E127" s="37">
        <f t="shared" si="1"/>
        <v>0</v>
      </c>
      <c r="F127" s="31">
        <v>7.9896708600000005E-2</v>
      </c>
      <c r="G127" s="31">
        <v>0.05</v>
      </c>
      <c r="H127" s="18"/>
    </row>
    <row r="128" spans="1:8" x14ac:dyDescent="0.25">
      <c r="A128" s="18">
        <v>44719</v>
      </c>
      <c r="B128" s="18">
        <v>479544.35</v>
      </c>
      <c r="C128" s="18">
        <v>0</v>
      </c>
      <c r="D128" s="18">
        <v>800.09</v>
      </c>
      <c r="E128" s="37">
        <f t="shared" si="1"/>
        <v>599.36300916146934</v>
      </c>
      <c r="F128" s="31">
        <v>2.7926402906000001</v>
      </c>
      <c r="G128" s="31">
        <v>0.58580121100000004</v>
      </c>
      <c r="H128" s="18"/>
    </row>
    <row r="129" spans="1:8" x14ac:dyDescent="0.25">
      <c r="A129" s="18">
        <v>44727</v>
      </c>
      <c r="B129" s="18">
        <v>1049715.1499999999</v>
      </c>
      <c r="C129" s="18">
        <v>0</v>
      </c>
      <c r="D129" s="18">
        <v>2098.25</v>
      </c>
      <c r="E129" s="37">
        <f t="shared" si="1"/>
        <v>500.28125819134988</v>
      </c>
      <c r="F129" s="31">
        <v>0.87552972220000003</v>
      </c>
      <c r="G129" s="31">
        <v>0.51592492199999995</v>
      </c>
      <c r="H129" s="18"/>
    </row>
    <row r="130" spans="1:8" x14ac:dyDescent="0.25">
      <c r="A130" s="18">
        <v>44735</v>
      </c>
      <c r="B130" s="18">
        <v>765550.93</v>
      </c>
      <c r="C130" s="18">
        <v>0</v>
      </c>
      <c r="D130" s="18">
        <v>2210.73</v>
      </c>
      <c r="E130" s="37">
        <f t="shared" si="1"/>
        <v>346.28875077463101</v>
      </c>
      <c r="F130" s="31">
        <v>1.1321607963</v>
      </c>
      <c r="G130" s="31">
        <v>0.487040576</v>
      </c>
      <c r="H130" s="18"/>
    </row>
    <row r="131" spans="1:8" x14ac:dyDescent="0.25">
      <c r="A131" s="18">
        <v>44743</v>
      </c>
      <c r="B131" s="18">
        <v>2390795.58</v>
      </c>
      <c r="C131" s="18">
        <v>0</v>
      </c>
      <c r="D131" s="18">
        <v>3609.66</v>
      </c>
      <c r="E131" s="37">
        <f t="shared" si="1"/>
        <v>662.33262412526392</v>
      </c>
      <c r="F131" s="31">
        <v>2.4604334246000001</v>
      </c>
      <c r="G131" s="31">
        <v>0.59642330300000002</v>
      </c>
      <c r="H131" s="18"/>
    </row>
    <row r="132" spans="1:8" x14ac:dyDescent="0.25">
      <c r="A132" s="18">
        <v>44750</v>
      </c>
      <c r="B132" s="18">
        <v>0</v>
      </c>
      <c r="C132" s="18">
        <v>0</v>
      </c>
      <c r="D132" s="18">
        <v>5261.12</v>
      </c>
      <c r="E132" s="37">
        <f t="shared" si="1"/>
        <v>0</v>
      </c>
      <c r="F132" s="31">
        <v>0.62225380509999995</v>
      </c>
      <c r="G132" s="31">
        <v>0.425171886</v>
      </c>
      <c r="H132" s="18"/>
    </row>
    <row r="133" spans="1:8" x14ac:dyDescent="0.25">
      <c r="A133" s="18">
        <v>44768</v>
      </c>
      <c r="B133" s="18">
        <v>0</v>
      </c>
      <c r="C133" s="18">
        <v>0</v>
      </c>
      <c r="D133" s="18">
        <v>1507.96</v>
      </c>
      <c r="E133" s="37">
        <f t="shared" ref="E133:E196" si="2">B133/D133</f>
        <v>0</v>
      </c>
      <c r="F133" s="31">
        <v>0.37261601550000001</v>
      </c>
      <c r="G133" s="31">
        <v>0.32694814500000002</v>
      </c>
      <c r="H133" s="18"/>
    </row>
    <row r="134" spans="1:8" x14ac:dyDescent="0.25">
      <c r="A134" s="18">
        <v>44776</v>
      </c>
      <c r="B134" s="18">
        <v>985951.7</v>
      </c>
      <c r="C134" s="18">
        <v>0</v>
      </c>
      <c r="D134" s="18">
        <v>1787.47</v>
      </c>
      <c r="E134" s="37">
        <f t="shared" si="2"/>
        <v>551.59062809445754</v>
      </c>
      <c r="F134" s="31">
        <v>1.2563935094000001</v>
      </c>
      <c r="G134" s="31">
        <v>0.61438593500000005</v>
      </c>
      <c r="H134" s="18"/>
    </row>
    <row r="135" spans="1:8" x14ac:dyDescent="0.25">
      <c r="A135" s="18">
        <v>44784</v>
      </c>
      <c r="B135" s="18">
        <v>1866556.41</v>
      </c>
      <c r="C135" s="18">
        <v>0</v>
      </c>
      <c r="D135" s="18">
        <v>3719.77</v>
      </c>
      <c r="E135" s="37">
        <f t="shared" si="2"/>
        <v>501.7935006734287</v>
      </c>
      <c r="F135" s="31">
        <v>1.198371031</v>
      </c>
      <c r="G135" s="31">
        <v>0.57241153300000003</v>
      </c>
      <c r="H135" s="18"/>
    </row>
    <row r="136" spans="1:8" x14ac:dyDescent="0.25">
      <c r="A136" s="18">
        <v>44792</v>
      </c>
      <c r="B136" s="18">
        <v>0</v>
      </c>
      <c r="C136" s="18">
        <v>0</v>
      </c>
      <c r="D136" s="18">
        <v>3587.39</v>
      </c>
      <c r="E136" s="37">
        <f t="shared" si="2"/>
        <v>0</v>
      </c>
      <c r="F136" s="31">
        <v>1.3296847086000001</v>
      </c>
      <c r="G136" s="31">
        <v>0.249404495</v>
      </c>
      <c r="H136" s="18"/>
    </row>
    <row r="137" spans="1:8" x14ac:dyDescent="0.25">
      <c r="A137" s="18">
        <v>44800</v>
      </c>
      <c r="B137" s="18">
        <v>16254946.25</v>
      </c>
      <c r="C137" s="18">
        <v>0</v>
      </c>
      <c r="D137" s="18">
        <v>21623.41</v>
      </c>
      <c r="E137" s="37">
        <f t="shared" si="2"/>
        <v>751.72908667041872</v>
      </c>
      <c r="F137" s="31">
        <v>1.7261732700000001</v>
      </c>
      <c r="G137" s="31">
        <v>0.59243781699999998</v>
      </c>
      <c r="H137" s="18"/>
    </row>
    <row r="138" spans="1:8" x14ac:dyDescent="0.25">
      <c r="A138" s="18">
        <v>44818</v>
      </c>
      <c r="B138" s="18">
        <v>12661105.08</v>
      </c>
      <c r="C138" s="18">
        <v>0</v>
      </c>
      <c r="D138" s="18">
        <v>8171.25</v>
      </c>
      <c r="E138" s="37">
        <f t="shared" si="2"/>
        <v>1549.4697971546582</v>
      </c>
      <c r="F138" s="31">
        <v>3.5531068430000001</v>
      </c>
      <c r="G138" s="31">
        <v>0.81118270000000003</v>
      </c>
      <c r="H138" s="18"/>
    </row>
    <row r="139" spans="1:8" x14ac:dyDescent="0.25">
      <c r="A139" s="18">
        <v>44826</v>
      </c>
      <c r="B139" s="18">
        <v>1619672.38</v>
      </c>
      <c r="C139" s="18">
        <v>0</v>
      </c>
      <c r="D139" s="18">
        <v>1819.11</v>
      </c>
      <c r="E139" s="37">
        <f t="shared" si="2"/>
        <v>890.3652775258231</v>
      </c>
      <c r="F139" s="31">
        <v>1.0074306976</v>
      </c>
      <c r="G139" s="31">
        <v>0.73575950499999998</v>
      </c>
      <c r="H139" s="18"/>
    </row>
    <row r="140" spans="1:8" x14ac:dyDescent="0.25">
      <c r="A140" s="18">
        <v>44834</v>
      </c>
      <c r="B140" s="18">
        <v>0</v>
      </c>
      <c r="C140" s="18">
        <v>0</v>
      </c>
      <c r="D140" s="18">
        <v>4894.84</v>
      </c>
      <c r="E140" s="37">
        <f t="shared" si="2"/>
        <v>0</v>
      </c>
      <c r="F140" s="31">
        <v>0.29165159229999998</v>
      </c>
      <c r="G140" s="31">
        <v>0.30794382300000001</v>
      </c>
      <c r="H140" s="18"/>
    </row>
    <row r="141" spans="1:8" x14ac:dyDescent="0.25">
      <c r="A141" s="18">
        <v>44842</v>
      </c>
      <c r="B141" s="18">
        <v>0</v>
      </c>
      <c r="C141" s="18">
        <v>0</v>
      </c>
      <c r="D141" s="18">
        <v>5166.6099999999997</v>
      </c>
      <c r="E141" s="37">
        <f t="shared" si="2"/>
        <v>0</v>
      </c>
      <c r="F141" s="31">
        <v>0.16543769990000001</v>
      </c>
      <c r="G141" s="31">
        <v>9.3527971000000001E-2</v>
      </c>
      <c r="H141" s="18"/>
    </row>
    <row r="142" spans="1:8" x14ac:dyDescent="0.25">
      <c r="A142" s="18">
        <v>44859</v>
      </c>
      <c r="B142" s="18">
        <v>1550287.1</v>
      </c>
      <c r="C142" s="18">
        <v>0</v>
      </c>
      <c r="D142" s="18">
        <v>1640.03</v>
      </c>
      <c r="E142" s="37">
        <f t="shared" si="2"/>
        <v>945.27972049291793</v>
      </c>
      <c r="F142" s="31">
        <v>1.3466937730999999</v>
      </c>
      <c r="G142" s="31">
        <v>0.75351930600000006</v>
      </c>
      <c r="H142" s="18"/>
    </row>
    <row r="143" spans="1:8" x14ac:dyDescent="0.25">
      <c r="A143" s="18">
        <v>44867</v>
      </c>
      <c r="B143" s="18">
        <v>0</v>
      </c>
      <c r="C143" s="18">
        <v>0</v>
      </c>
      <c r="D143" s="18">
        <v>5085.99</v>
      </c>
      <c r="E143" s="37">
        <f t="shared" si="2"/>
        <v>0</v>
      </c>
      <c r="F143" s="31">
        <v>0.1277596788</v>
      </c>
      <c r="G143" s="31">
        <v>0.05</v>
      </c>
      <c r="H143" s="18"/>
    </row>
    <row r="144" spans="1:8" x14ac:dyDescent="0.25">
      <c r="A144" s="18">
        <v>44875</v>
      </c>
      <c r="B144" s="18">
        <v>0</v>
      </c>
      <c r="C144" s="18">
        <v>0</v>
      </c>
      <c r="D144" s="18">
        <v>7454.45</v>
      </c>
      <c r="E144" s="37">
        <f t="shared" si="2"/>
        <v>0</v>
      </c>
      <c r="F144" s="31">
        <v>0.20364269469999999</v>
      </c>
      <c r="G144" s="31">
        <v>0.336492662</v>
      </c>
      <c r="H144" s="18"/>
    </row>
    <row r="145" spans="1:8" x14ac:dyDescent="0.25">
      <c r="A145" s="18">
        <v>44883</v>
      </c>
      <c r="B145" s="18">
        <v>331240.52</v>
      </c>
      <c r="C145" s="18">
        <v>0</v>
      </c>
      <c r="D145" s="18">
        <v>2449.67</v>
      </c>
      <c r="E145" s="37">
        <f t="shared" si="2"/>
        <v>135.2184253389232</v>
      </c>
      <c r="F145" s="31">
        <v>0.2185882881</v>
      </c>
      <c r="G145" s="31">
        <v>0.41024625199999998</v>
      </c>
      <c r="H145" s="18"/>
    </row>
    <row r="146" spans="1:8" x14ac:dyDescent="0.25">
      <c r="A146" s="18">
        <v>44891</v>
      </c>
      <c r="B146" s="18">
        <v>1163437.71</v>
      </c>
      <c r="C146" s="18">
        <v>0</v>
      </c>
      <c r="D146" s="18">
        <v>2620.83</v>
      </c>
      <c r="E146" s="37">
        <f t="shared" si="2"/>
        <v>443.91956364968348</v>
      </c>
      <c r="F146" s="31">
        <v>0.79425686529999995</v>
      </c>
      <c r="G146" s="31">
        <v>0.54630889699999996</v>
      </c>
      <c r="H146" s="18"/>
    </row>
    <row r="147" spans="1:8" x14ac:dyDescent="0.25">
      <c r="A147" s="18">
        <v>44909</v>
      </c>
      <c r="B147" s="18">
        <v>28075381.030000001</v>
      </c>
      <c r="C147" s="18">
        <v>0</v>
      </c>
      <c r="D147" s="18">
        <v>22770.22</v>
      </c>
      <c r="E147" s="37">
        <f t="shared" si="2"/>
        <v>1232.9868147958166</v>
      </c>
      <c r="F147" s="31">
        <v>1.8922585448</v>
      </c>
      <c r="G147" s="31">
        <v>0.78552379999999999</v>
      </c>
      <c r="H147" s="18"/>
    </row>
    <row r="148" spans="1:8" x14ac:dyDescent="0.25">
      <c r="A148" s="18">
        <v>44917</v>
      </c>
      <c r="B148" s="18">
        <v>553892.07999999996</v>
      </c>
      <c r="C148" s="18">
        <v>0</v>
      </c>
      <c r="D148" s="18">
        <v>746.01</v>
      </c>
      <c r="E148" s="37">
        <f t="shared" si="2"/>
        <v>742.47272824761058</v>
      </c>
      <c r="F148" s="31">
        <v>1.8337481573000001</v>
      </c>
      <c r="G148" s="31">
        <v>0.73082110300000003</v>
      </c>
      <c r="H148" s="18"/>
    </row>
    <row r="149" spans="1:8" x14ac:dyDescent="0.25">
      <c r="A149" s="18">
        <v>44925</v>
      </c>
      <c r="B149" s="18">
        <v>825319.79</v>
      </c>
      <c r="C149" s="18">
        <v>0</v>
      </c>
      <c r="D149" s="18">
        <v>4269.67</v>
      </c>
      <c r="E149" s="37">
        <f t="shared" si="2"/>
        <v>193.29826192656577</v>
      </c>
      <c r="F149" s="31">
        <v>0.51921023610000006</v>
      </c>
      <c r="G149" s="31">
        <v>0.447162436</v>
      </c>
      <c r="H149" s="18"/>
    </row>
    <row r="150" spans="1:8" x14ac:dyDescent="0.25">
      <c r="A150" s="18">
        <v>44933</v>
      </c>
      <c r="B150" s="18">
        <v>0</v>
      </c>
      <c r="C150" s="18">
        <v>0</v>
      </c>
      <c r="D150" s="18">
        <v>5701.81</v>
      </c>
      <c r="E150" s="37">
        <f t="shared" si="2"/>
        <v>0</v>
      </c>
      <c r="F150" s="31">
        <v>6.9701099999999998E-4</v>
      </c>
      <c r="G150" s="31">
        <v>0.05</v>
      </c>
      <c r="H150" s="18"/>
    </row>
    <row r="151" spans="1:8" x14ac:dyDescent="0.25">
      <c r="A151" s="18">
        <v>44941</v>
      </c>
      <c r="B151" s="18">
        <v>1115092.08</v>
      </c>
      <c r="C151" s="18">
        <v>0</v>
      </c>
      <c r="D151" s="18">
        <v>2061.19</v>
      </c>
      <c r="E151" s="37">
        <f t="shared" si="2"/>
        <v>540.99431881582973</v>
      </c>
      <c r="F151" s="31">
        <v>0.82392606840000004</v>
      </c>
      <c r="G151" s="31">
        <v>0.544388439</v>
      </c>
      <c r="H151" s="18"/>
    </row>
    <row r="152" spans="1:8" x14ac:dyDescent="0.25">
      <c r="A152" s="18">
        <v>44958</v>
      </c>
      <c r="B152" s="18">
        <v>0</v>
      </c>
      <c r="C152" s="18">
        <v>0</v>
      </c>
      <c r="D152" s="18">
        <v>2891.76</v>
      </c>
      <c r="E152" s="37">
        <f t="shared" si="2"/>
        <v>0</v>
      </c>
      <c r="F152" s="31">
        <v>0.52469289910000005</v>
      </c>
      <c r="G152" s="31">
        <v>0.29313963300000001</v>
      </c>
      <c r="H152" s="18"/>
    </row>
    <row r="153" spans="1:8" x14ac:dyDescent="0.25">
      <c r="A153" s="18">
        <v>44966</v>
      </c>
      <c r="B153" s="18">
        <v>1421032.93</v>
      </c>
      <c r="C153" s="18">
        <v>0</v>
      </c>
      <c r="D153" s="18">
        <v>2128.3200000000002</v>
      </c>
      <c r="E153" s="37">
        <f t="shared" si="2"/>
        <v>667.67822977747699</v>
      </c>
      <c r="F153" s="31">
        <v>1.1587698951000001</v>
      </c>
      <c r="G153" s="31">
        <v>0.63004805600000002</v>
      </c>
      <c r="H153" s="18"/>
    </row>
    <row r="154" spans="1:8" x14ac:dyDescent="0.25">
      <c r="A154" s="18">
        <v>44974</v>
      </c>
      <c r="B154" s="18">
        <v>1513634.31</v>
      </c>
      <c r="C154" s="18">
        <v>0</v>
      </c>
      <c r="D154" s="18">
        <v>4634.7299999999996</v>
      </c>
      <c r="E154" s="37">
        <f t="shared" si="2"/>
        <v>326.58521855642078</v>
      </c>
      <c r="F154" s="31">
        <v>0.20087097000000001</v>
      </c>
      <c r="G154" s="31">
        <v>0.48188691299999997</v>
      </c>
      <c r="H154" s="18"/>
    </row>
    <row r="155" spans="1:8" x14ac:dyDescent="0.25">
      <c r="A155" s="18">
        <v>44982</v>
      </c>
      <c r="B155" s="18">
        <v>1826256.84</v>
      </c>
      <c r="C155" s="18">
        <v>0</v>
      </c>
      <c r="D155" s="18">
        <v>3131.26</v>
      </c>
      <c r="E155" s="37">
        <f t="shared" si="2"/>
        <v>583.23385474218048</v>
      </c>
      <c r="F155" s="31">
        <v>0.54693577179999997</v>
      </c>
      <c r="G155" s="31">
        <v>0.57546102799999999</v>
      </c>
      <c r="H155" s="18"/>
    </row>
    <row r="156" spans="1:8" x14ac:dyDescent="0.25">
      <c r="A156" s="18">
        <v>44990</v>
      </c>
      <c r="B156" s="18">
        <v>8839224.9299999997</v>
      </c>
      <c r="C156" s="18">
        <v>0</v>
      </c>
      <c r="D156" s="18">
        <v>5042.8900000000003</v>
      </c>
      <c r="E156" s="37">
        <f t="shared" si="2"/>
        <v>1752.8093870776477</v>
      </c>
      <c r="F156" s="31">
        <v>3.7240436833000001</v>
      </c>
      <c r="G156" s="31">
        <v>0.87796335700000006</v>
      </c>
      <c r="H156" s="18"/>
    </row>
    <row r="157" spans="1:8" x14ac:dyDescent="0.25">
      <c r="A157" s="18">
        <v>45005</v>
      </c>
      <c r="B157" s="18">
        <v>533390.32999999996</v>
      </c>
      <c r="C157" s="18">
        <v>0</v>
      </c>
      <c r="D157" s="18">
        <v>1638.22</v>
      </c>
      <c r="E157" s="37">
        <f t="shared" si="2"/>
        <v>325.59139187654893</v>
      </c>
      <c r="F157" s="31">
        <v>1.7679598572999999</v>
      </c>
      <c r="G157" s="31">
        <v>0.39817260300000001</v>
      </c>
      <c r="H157" s="18"/>
    </row>
    <row r="158" spans="1:8" x14ac:dyDescent="0.25">
      <c r="A158" s="18">
        <v>45013</v>
      </c>
      <c r="B158" s="18">
        <v>2416000.5699999998</v>
      </c>
      <c r="C158" s="18">
        <v>0</v>
      </c>
      <c r="D158" s="18">
        <v>2232.89</v>
      </c>
      <c r="E158" s="37">
        <f t="shared" si="2"/>
        <v>1082.0060862827995</v>
      </c>
      <c r="F158" s="31">
        <v>1.8867821737999999</v>
      </c>
      <c r="G158" s="31">
        <v>0.71196351700000005</v>
      </c>
      <c r="H158" s="18"/>
    </row>
    <row r="159" spans="1:8" x14ac:dyDescent="0.25">
      <c r="A159" s="18">
        <v>45021</v>
      </c>
      <c r="B159" s="18">
        <v>2210966.75</v>
      </c>
      <c r="C159" s="18">
        <v>0</v>
      </c>
      <c r="D159" s="18">
        <v>1493.3</v>
      </c>
      <c r="E159" s="37">
        <f t="shared" si="2"/>
        <v>1480.5911404272417</v>
      </c>
      <c r="F159" s="31">
        <v>3.0488731686000001</v>
      </c>
      <c r="G159" s="31">
        <v>0.79967497499999995</v>
      </c>
      <c r="H159" s="18"/>
    </row>
    <row r="160" spans="1:8" x14ac:dyDescent="0.25">
      <c r="A160" s="18">
        <v>45039</v>
      </c>
      <c r="B160" s="18">
        <v>1162480.95</v>
      </c>
      <c r="C160" s="18">
        <v>0</v>
      </c>
      <c r="D160" s="18">
        <v>751.64</v>
      </c>
      <c r="E160" s="37">
        <f t="shared" si="2"/>
        <v>1546.5927172582619</v>
      </c>
      <c r="F160" s="31">
        <v>2.1393677732</v>
      </c>
      <c r="G160" s="31">
        <v>0.86331086800000001</v>
      </c>
      <c r="H160" s="18"/>
    </row>
    <row r="161" spans="1:8" x14ac:dyDescent="0.25">
      <c r="A161" s="18">
        <v>45047</v>
      </c>
      <c r="B161" s="18">
        <v>1190551.54</v>
      </c>
      <c r="C161" s="18">
        <v>0</v>
      </c>
      <c r="D161" s="18">
        <v>14237.53</v>
      </c>
      <c r="E161" s="37">
        <f t="shared" si="2"/>
        <v>83.620651896782661</v>
      </c>
      <c r="F161" s="31">
        <v>0.66135081969999998</v>
      </c>
      <c r="G161" s="31">
        <v>0.38829070799999998</v>
      </c>
      <c r="H161" s="18"/>
    </row>
    <row r="162" spans="1:8" x14ac:dyDescent="0.25">
      <c r="A162" s="18">
        <v>45054</v>
      </c>
      <c r="B162" s="18">
        <v>2233272.6</v>
      </c>
      <c r="C162" s="18">
        <v>0</v>
      </c>
      <c r="D162" s="18">
        <v>3593.73</v>
      </c>
      <c r="E162" s="37">
        <f t="shared" si="2"/>
        <v>621.43583407768529</v>
      </c>
      <c r="F162" s="31">
        <v>1.4793474798999999</v>
      </c>
      <c r="G162" s="31">
        <v>0.63639511400000004</v>
      </c>
      <c r="H162" s="18"/>
    </row>
    <row r="163" spans="1:8" x14ac:dyDescent="0.25">
      <c r="A163" s="18">
        <v>45062</v>
      </c>
      <c r="B163" s="18">
        <v>0</v>
      </c>
      <c r="C163" s="18">
        <v>0</v>
      </c>
      <c r="D163" s="18">
        <v>3539.2</v>
      </c>
      <c r="E163" s="37">
        <f t="shared" si="2"/>
        <v>0</v>
      </c>
      <c r="F163" s="31">
        <v>0.17463541390000001</v>
      </c>
      <c r="G163" s="31">
        <v>0.05</v>
      </c>
      <c r="H163" s="18"/>
    </row>
    <row r="164" spans="1:8" x14ac:dyDescent="0.25">
      <c r="A164" s="18">
        <v>45070</v>
      </c>
      <c r="B164" s="18">
        <v>6707511.2300000004</v>
      </c>
      <c r="C164" s="18">
        <v>0</v>
      </c>
      <c r="D164" s="18">
        <v>3487.2</v>
      </c>
      <c r="E164" s="37">
        <f t="shared" si="2"/>
        <v>1923.466170566644</v>
      </c>
      <c r="F164" s="31">
        <v>1.0213142019000001</v>
      </c>
      <c r="G164" s="31">
        <v>0.84270771099999997</v>
      </c>
      <c r="H164" s="18"/>
    </row>
    <row r="165" spans="1:8" x14ac:dyDescent="0.25">
      <c r="A165" s="18">
        <v>45088</v>
      </c>
      <c r="B165" s="18">
        <v>0</v>
      </c>
      <c r="C165" s="18">
        <v>0</v>
      </c>
      <c r="D165" s="18">
        <v>1419.78</v>
      </c>
      <c r="E165" s="37">
        <f t="shared" si="2"/>
        <v>0</v>
      </c>
      <c r="F165" s="31">
        <v>0.2988324295</v>
      </c>
      <c r="G165" s="31">
        <v>0.32562941299999998</v>
      </c>
      <c r="H165" s="18"/>
    </row>
    <row r="166" spans="1:8" x14ac:dyDescent="0.25">
      <c r="A166" s="18">
        <v>45096</v>
      </c>
      <c r="B166" s="18">
        <v>1079216.05</v>
      </c>
      <c r="C166" s="18">
        <v>0</v>
      </c>
      <c r="D166" s="18">
        <v>1636.15</v>
      </c>
      <c r="E166" s="37">
        <f t="shared" si="2"/>
        <v>659.60703480732207</v>
      </c>
      <c r="F166" s="31">
        <v>1.2424344042</v>
      </c>
      <c r="G166" s="31">
        <v>0.58583139399999995</v>
      </c>
      <c r="H166" s="18"/>
    </row>
    <row r="167" spans="1:8" x14ac:dyDescent="0.25">
      <c r="A167" s="18">
        <v>45104</v>
      </c>
      <c r="B167" s="18">
        <v>0</v>
      </c>
      <c r="C167" s="18">
        <v>0</v>
      </c>
      <c r="D167" s="18">
        <v>7902.68</v>
      </c>
      <c r="E167" s="37">
        <f t="shared" si="2"/>
        <v>0</v>
      </c>
      <c r="F167" s="31">
        <v>0.63577925459999995</v>
      </c>
      <c r="G167" s="31">
        <v>0.32598799899999997</v>
      </c>
      <c r="H167" s="18"/>
    </row>
    <row r="168" spans="1:8" x14ac:dyDescent="0.25">
      <c r="A168" s="18">
        <v>45112</v>
      </c>
      <c r="B168" s="18">
        <v>1175008.71</v>
      </c>
      <c r="C168" s="18">
        <v>0</v>
      </c>
      <c r="D168" s="18">
        <v>3017.21</v>
      </c>
      <c r="E168" s="37">
        <f t="shared" si="2"/>
        <v>389.4355083007149</v>
      </c>
      <c r="F168" s="31">
        <v>1.185985858</v>
      </c>
      <c r="G168" s="31">
        <v>0.47260367399999997</v>
      </c>
      <c r="H168" s="18"/>
    </row>
    <row r="169" spans="1:8" x14ac:dyDescent="0.25">
      <c r="A169" s="18">
        <v>45120</v>
      </c>
      <c r="B169" s="18">
        <v>310413.19</v>
      </c>
      <c r="C169" s="18">
        <v>0</v>
      </c>
      <c r="D169" s="18">
        <v>3646.6</v>
      </c>
      <c r="E169" s="37">
        <f t="shared" si="2"/>
        <v>85.124003181045353</v>
      </c>
      <c r="F169" s="31">
        <v>1.0744250469000001</v>
      </c>
      <c r="G169" s="31">
        <v>0.40508573799999997</v>
      </c>
      <c r="H169" s="18"/>
    </row>
    <row r="170" spans="1:8" x14ac:dyDescent="0.25">
      <c r="A170" s="18">
        <v>45138</v>
      </c>
      <c r="B170" s="18">
        <v>0</v>
      </c>
      <c r="C170" s="18">
        <v>0</v>
      </c>
      <c r="D170" s="18">
        <v>9473.91</v>
      </c>
      <c r="E170" s="37">
        <f t="shared" si="2"/>
        <v>0</v>
      </c>
      <c r="F170" s="31">
        <v>0.27267687219999998</v>
      </c>
      <c r="G170" s="31">
        <v>0.27726853299999998</v>
      </c>
      <c r="H170" s="18"/>
    </row>
    <row r="171" spans="1:8" x14ac:dyDescent="0.25">
      <c r="A171" s="18">
        <v>45146</v>
      </c>
      <c r="B171" s="18">
        <v>0</v>
      </c>
      <c r="C171" s="18">
        <v>0</v>
      </c>
      <c r="D171" s="18">
        <v>1845.85</v>
      </c>
      <c r="E171" s="37">
        <f t="shared" si="2"/>
        <v>0</v>
      </c>
      <c r="F171" s="31">
        <v>1.30463438E-2</v>
      </c>
      <c r="G171" s="31">
        <v>0.42408246999999999</v>
      </c>
      <c r="H171" s="18"/>
    </row>
    <row r="172" spans="1:8" x14ac:dyDescent="0.25">
      <c r="A172" s="18">
        <v>45153</v>
      </c>
      <c r="B172" s="18">
        <v>1436856.36</v>
      </c>
      <c r="C172" s="18">
        <v>0</v>
      </c>
      <c r="D172" s="18">
        <v>4379.47</v>
      </c>
      <c r="E172" s="37">
        <f t="shared" si="2"/>
        <v>328.08909753919994</v>
      </c>
      <c r="F172" s="31">
        <v>1.4471382725999999</v>
      </c>
      <c r="G172" s="31">
        <v>0.47848379000000002</v>
      </c>
      <c r="H172" s="18"/>
    </row>
    <row r="173" spans="1:8" x14ac:dyDescent="0.25">
      <c r="A173" s="18">
        <v>45161</v>
      </c>
      <c r="B173" s="18">
        <v>14302015.970000001</v>
      </c>
      <c r="C173" s="18">
        <v>0</v>
      </c>
      <c r="D173" s="18">
        <v>6844.38</v>
      </c>
      <c r="E173" s="37">
        <f t="shared" si="2"/>
        <v>2089.5999301616803</v>
      </c>
      <c r="F173" s="31">
        <v>2.9232169881000001</v>
      </c>
      <c r="G173" s="31">
        <v>0.9</v>
      </c>
      <c r="H173" s="18"/>
    </row>
    <row r="174" spans="1:8" x14ac:dyDescent="0.25">
      <c r="A174" s="18">
        <v>45179</v>
      </c>
      <c r="B174" s="18">
        <v>4653269.0599999996</v>
      </c>
      <c r="C174" s="18">
        <v>0</v>
      </c>
      <c r="D174" s="18">
        <v>3943.11</v>
      </c>
      <c r="E174" s="37">
        <f t="shared" si="2"/>
        <v>1180.1012551006691</v>
      </c>
      <c r="F174" s="31">
        <v>3.5501410545000001</v>
      </c>
      <c r="G174" s="31">
        <v>0.72442221299999998</v>
      </c>
      <c r="H174" s="18"/>
    </row>
    <row r="175" spans="1:8" x14ac:dyDescent="0.25">
      <c r="A175" s="18">
        <v>45187</v>
      </c>
      <c r="B175" s="18">
        <v>442374.12</v>
      </c>
      <c r="C175" s="18">
        <v>0</v>
      </c>
      <c r="D175" s="18">
        <v>825.29</v>
      </c>
      <c r="E175" s="37">
        <f t="shared" si="2"/>
        <v>536.02263446788402</v>
      </c>
      <c r="F175" s="31">
        <v>0.36444554470000001</v>
      </c>
      <c r="G175" s="31">
        <v>0.55524913300000001</v>
      </c>
      <c r="H175" s="18"/>
    </row>
    <row r="176" spans="1:8" x14ac:dyDescent="0.25">
      <c r="A176" s="18">
        <v>45195</v>
      </c>
      <c r="B176" s="18">
        <v>813315.06</v>
      </c>
      <c r="C176" s="18">
        <v>0</v>
      </c>
      <c r="D176" s="18">
        <v>3668.73</v>
      </c>
      <c r="E176" s="37">
        <f t="shared" si="2"/>
        <v>221.68844804605411</v>
      </c>
      <c r="F176" s="31">
        <v>0.23748123939999999</v>
      </c>
      <c r="G176" s="31">
        <v>0.446612911</v>
      </c>
      <c r="H176" s="18"/>
    </row>
    <row r="177" spans="1:8" x14ac:dyDescent="0.25">
      <c r="A177" s="18">
        <v>45203</v>
      </c>
      <c r="B177" s="18">
        <v>378319.89</v>
      </c>
      <c r="C177" s="18">
        <v>0</v>
      </c>
      <c r="D177" s="18">
        <v>1108.6199999999999</v>
      </c>
      <c r="E177" s="37">
        <f t="shared" si="2"/>
        <v>341.25299020403747</v>
      </c>
      <c r="F177" s="31">
        <v>0.77323039220000001</v>
      </c>
      <c r="G177" s="31">
        <v>0.47104358699999999</v>
      </c>
      <c r="H177" s="18"/>
    </row>
    <row r="178" spans="1:8" x14ac:dyDescent="0.25">
      <c r="A178" s="18">
        <v>45211</v>
      </c>
      <c r="B178" s="18">
        <v>382253.34</v>
      </c>
      <c r="C178" s="18">
        <v>0</v>
      </c>
      <c r="D178" s="18">
        <v>1017.64</v>
      </c>
      <c r="E178" s="37">
        <f t="shared" si="2"/>
        <v>375.6272748712708</v>
      </c>
      <c r="F178" s="31">
        <v>0.1767972773</v>
      </c>
      <c r="G178" s="31">
        <v>0.47095595699999998</v>
      </c>
      <c r="H178" s="18"/>
    </row>
    <row r="179" spans="1:8" x14ac:dyDescent="0.25">
      <c r="A179" s="18">
        <v>45229</v>
      </c>
      <c r="B179" s="18">
        <v>377244.2</v>
      </c>
      <c r="C179" s="18">
        <v>0</v>
      </c>
      <c r="D179" s="18">
        <v>490.36</v>
      </c>
      <c r="E179" s="37">
        <f t="shared" si="2"/>
        <v>769.32090708866951</v>
      </c>
      <c r="F179" s="31">
        <v>1.0132636088</v>
      </c>
      <c r="G179" s="31">
        <v>0.69263733999999999</v>
      </c>
      <c r="H179" s="18"/>
    </row>
    <row r="180" spans="1:8" x14ac:dyDescent="0.25">
      <c r="A180" s="18">
        <v>45237</v>
      </c>
      <c r="B180" s="18">
        <v>398738.23</v>
      </c>
      <c r="C180" s="18">
        <v>0</v>
      </c>
      <c r="D180" s="18">
        <v>729.04</v>
      </c>
      <c r="E180" s="37">
        <f t="shared" si="2"/>
        <v>546.93601174146818</v>
      </c>
      <c r="F180" s="31">
        <v>1.4440610303000001</v>
      </c>
      <c r="G180" s="31">
        <v>0.65545722799999995</v>
      </c>
      <c r="H180" s="18"/>
    </row>
    <row r="181" spans="1:8" x14ac:dyDescent="0.25">
      <c r="A181" s="18">
        <v>45245</v>
      </c>
      <c r="B181" s="18">
        <v>362586.32</v>
      </c>
      <c r="C181" s="18">
        <v>0</v>
      </c>
      <c r="D181" s="18">
        <v>1698.8</v>
      </c>
      <c r="E181" s="37">
        <f t="shared" si="2"/>
        <v>213.43673181068991</v>
      </c>
      <c r="F181" s="31">
        <v>1.0916318813000001</v>
      </c>
      <c r="G181" s="31">
        <v>0.43214031200000003</v>
      </c>
      <c r="H181" s="18"/>
    </row>
    <row r="182" spans="1:8" x14ac:dyDescent="0.25">
      <c r="A182" s="18">
        <v>45252</v>
      </c>
      <c r="B182" s="18">
        <v>352885.2</v>
      </c>
      <c r="C182" s="18">
        <v>0</v>
      </c>
      <c r="D182" s="18">
        <v>834.91</v>
      </c>
      <c r="E182" s="37">
        <f t="shared" si="2"/>
        <v>422.66256243187894</v>
      </c>
      <c r="F182" s="31">
        <v>0.88812344809999999</v>
      </c>
      <c r="G182" s="31">
        <v>0.50929037200000005</v>
      </c>
      <c r="H182" s="18"/>
    </row>
    <row r="183" spans="1:8" x14ac:dyDescent="0.25">
      <c r="A183" s="18">
        <v>45260</v>
      </c>
      <c r="B183" s="18">
        <v>468043.51</v>
      </c>
      <c r="C183" s="18">
        <v>0</v>
      </c>
      <c r="D183" s="18">
        <v>819.12</v>
      </c>
      <c r="E183" s="37">
        <f t="shared" si="2"/>
        <v>571.3979758765505</v>
      </c>
      <c r="F183" s="31">
        <v>0.64249297599999999</v>
      </c>
      <c r="G183" s="31">
        <v>0.57750574799999999</v>
      </c>
      <c r="H183" s="18"/>
    </row>
    <row r="184" spans="1:8" x14ac:dyDescent="0.25">
      <c r="A184" s="18">
        <v>45278</v>
      </c>
      <c r="B184" s="18">
        <v>282473.76</v>
      </c>
      <c r="C184" s="18">
        <v>0</v>
      </c>
      <c r="D184" s="18">
        <v>2159.61</v>
      </c>
      <c r="E184" s="37">
        <f t="shared" si="2"/>
        <v>130.79850528567658</v>
      </c>
      <c r="F184" s="31">
        <v>0.47059598889999998</v>
      </c>
      <c r="G184" s="31">
        <v>0.38791700499999998</v>
      </c>
      <c r="H184" s="18"/>
    </row>
    <row r="185" spans="1:8" x14ac:dyDescent="0.25">
      <c r="A185" s="18">
        <v>45286</v>
      </c>
      <c r="B185" s="18">
        <v>0</v>
      </c>
      <c r="C185" s="18">
        <v>0</v>
      </c>
      <c r="D185" s="18">
        <v>1914.35</v>
      </c>
      <c r="E185" s="37">
        <f t="shared" si="2"/>
        <v>0</v>
      </c>
      <c r="F185" s="31">
        <v>6.1696633000000002E-3</v>
      </c>
      <c r="G185" s="31">
        <v>0.05</v>
      </c>
      <c r="H185" s="18"/>
    </row>
    <row r="186" spans="1:8" x14ac:dyDescent="0.25">
      <c r="A186" s="18">
        <v>45294</v>
      </c>
      <c r="B186" s="18">
        <v>963327.63</v>
      </c>
      <c r="C186" s="18">
        <v>0</v>
      </c>
      <c r="D186" s="18">
        <v>1210.81</v>
      </c>
      <c r="E186" s="37">
        <f t="shared" si="2"/>
        <v>795.60594147719303</v>
      </c>
      <c r="F186" s="31">
        <v>1.3970150262000001</v>
      </c>
      <c r="G186" s="31">
        <v>0.68416059299999998</v>
      </c>
      <c r="H186" s="18"/>
    </row>
    <row r="187" spans="1:8" x14ac:dyDescent="0.25">
      <c r="A187" s="18">
        <v>45302</v>
      </c>
      <c r="B187" s="18">
        <v>1696070.86</v>
      </c>
      <c r="C187" s="18">
        <v>0</v>
      </c>
      <c r="D187" s="18">
        <v>2140.44</v>
      </c>
      <c r="E187" s="37">
        <f t="shared" si="2"/>
        <v>792.39355459625131</v>
      </c>
      <c r="F187" s="31">
        <v>0.83319618009999996</v>
      </c>
      <c r="G187" s="31">
        <v>0.63832943799999997</v>
      </c>
      <c r="H187" s="18"/>
    </row>
    <row r="188" spans="1:8" x14ac:dyDescent="0.25">
      <c r="A188" s="18">
        <v>45310</v>
      </c>
      <c r="B188" s="18">
        <v>674398.48</v>
      </c>
      <c r="C188" s="18">
        <v>0</v>
      </c>
      <c r="D188" s="18">
        <v>1248.3599999999999</v>
      </c>
      <c r="E188" s="37">
        <f t="shared" si="2"/>
        <v>540.22756256208152</v>
      </c>
      <c r="F188" s="31">
        <v>0.120642583</v>
      </c>
      <c r="G188" s="31">
        <v>0.54952427299999995</v>
      </c>
      <c r="H188" s="18"/>
    </row>
    <row r="189" spans="1:8" x14ac:dyDescent="0.25">
      <c r="A189" s="18">
        <v>45328</v>
      </c>
      <c r="B189" s="18">
        <v>100754.13</v>
      </c>
      <c r="C189" s="18">
        <v>0</v>
      </c>
      <c r="D189" s="18">
        <v>1021.09</v>
      </c>
      <c r="E189" s="37">
        <f t="shared" si="2"/>
        <v>98.673114025208363</v>
      </c>
      <c r="F189" s="31">
        <v>0.51251765299999996</v>
      </c>
      <c r="G189" s="31">
        <v>0.3783628</v>
      </c>
      <c r="H189" s="18"/>
    </row>
    <row r="190" spans="1:8" x14ac:dyDescent="0.25">
      <c r="A190" s="18">
        <v>45336</v>
      </c>
      <c r="B190" s="18">
        <v>342118.6</v>
      </c>
      <c r="C190" s="18">
        <v>0</v>
      </c>
      <c r="D190" s="18">
        <v>761.56</v>
      </c>
      <c r="E190" s="37">
        <f t="shared" si="2"/>
        <v>449.23394085823833</v>
      </c>
      <c r="F190" s="31">
        <v>0.67110334410000005</v>
      </c>
      <c r="G190" s="31">
        <v>0.54416981799999997</v>
      </c>
      <c r="H190" s="18"/>
    </row>
    <row r="191" spans="1:8" x14ac:dyDescent="0.25">
      <c r="A191" s="18">
        <v>45344</v>
      </c>
      <c r="B191" s="18">
        <v>625827.68000000005</v>
      </c>
      <c r="C191" s="18">
        <v>0</v>
      </c>
      <c r="D191" s="18">
        <v>675.41</v>
      </c>
      <c r="E191" s="37">
        <f t="shared" si="2"/>
        <v>926.58930131327645</v>
      </c>
      <c r="F191" s="31">
        <v>3.3217123651999998</v>
      </c>
      <c r="G191" s="31">
        <v>0.74547341600000006</v>
      </c>
      <c r="H191" s="18"/>
    </row>
    <row r="192" spans="1:8" x14ac:dyDescent="0.25">
      <c r="A192" s="18">
        <v>45351</v>
      </c>
      <c r="B192" s="18">
        <v>1204824.3400000001</v>
      </c>
      <c r="C192" s="18">
        <v>0</v>
      </c>
      <c r="D192" s="18">
        <v>906.2</v>
      </c>
      <c r="E192" s="37">
        <f t="shared" si="2"/>
        <v>1329.5346943279631</v>
      </c>
      <c r="F192" s="31">
        <v>4.3220024174000002</v>
      </c>
      <c r="G192" s="31">
        <v>0.75782884399999995</v>
      </c>
      <c r="H192" s="18"/>
    </row>
    <row r="193" spans="1:8" x14ac:dyDescent="0.25">
      <c r="A193" s="18">
        <v>45369</v>
      </c>
      <c r="B193" s="18">
        <v>142956.69</v>
      </c>
      <c r="C193" s="18">
        <v>0</v>
      </c>
      <c r="D193" s="18">
        <v>391.37</v>
      </c>
      <c r="E193" s="37">
        <f t="shared" si="2"/>
        <v>365.2724787285689</v>
      </c>
      <c r="F193" s="31">
        <v>1.16238153E-2</v>
      </c>
      <c r="G193" s="31">
        <v>0.49732646800000002</v>
      </c>
      <c r="H193" s="18"/>
    </row>
    <row r="194" spans="1:8" x14ac:dyDescent="0.25">
      <c r="A194" s="18">
        <v>45377</v>
      </c>
      <c r="B194" s="18">
        <v>739361.83</v>
      </c>
      <c r="C194" s="18">
        <v>0</v>
      </c>
      <c r="D194" s="18">
        <v>988.8</v>
      </c>
      <c r="E194" s="37">
        <f t="shared" si="2"/>
        <v>747.73647855987053</v>
      </c>
      <c r="F194" s="31">
        <v>1.3863959721000001</v>
      </c>
      <c r="G194" s="31">
        <v>0.60781047899999996</v>
      </c>
      <c r="H194" s="18"/>
    </row>
    <row r="195" spans="1:8" x14ac:dyDescent="0.25">
      <c r="A195" s="18">
        <v>45385</v>
      </c>
      <c r="B195" s="18">
        <v>515580.7</v>
      </c>
      <c r="C195" s="18">
        <v>0</v>
      </c>
      <c r="D195" s="18">
        <v>876.09</v>
      </c>
      <c r="E195" s="37">
        <f t="shared" si="2"/>
        <v>588.50198039014253</v>
      </c>
      <c r="F195" s="31">
        <v>0.67538661639999997</v>
      </c>
      <c r="G195" s="31">
        <v>0.61566809199999994</v>
      </c>
      <c r="H195" s="18"/>
    </row>
    <row r="196" spans="1:8" x14ac:dyDescent="0.25">
      <c r="A196" s="18">
        <v>45393</v>
      </c>
      <c r="B196" s="18">
        <v>0</v>
      </c>
      <c r="C196" s="18">
        <v>0</v>
      </c>
      <c r="D196" s="18">
        <v>2380.8000000000002</v>
      </c>
      <c r="E196" s="37">
        <f t="shared" si="2"/>
        <v>0</v>
      </c>
      <c r="F196" s="31">
        <v>1.06065989E-2</v>
      </c>
      <c r="G196" s="31">
        <v>0.31002519299999998</v>
      </c>
      <c r="H196" s="18"/>
    </row>
    <row r="197" spans="1:8" x14ac:dyDescent="0.25">
      <c r="A197" s="18">
        <v>45401</v>
      </c>
      <c r="B197" s="18">
        <v>2534921.85</v>
      </c>
      <c r="C197" s="18">
        <v>0</v>
      </c>
      <c r="D197" s="18">
        <v>1991.02</v>
      </c>
      <c r="E197" s="37">
        <f t="shared" ref="E197:E260" si="3">B197/D197</f>
        <v>1273.1774919388054</v>
      </c>
      <c r="F197" s="31">
        <v>1.7049840655999999</v>
      </c>
      <c r="G197" s="31">
        <v>0.72671102300000001</v>
      </c>
      <c r="H197" s="18"/>
    </row>
    <row r="198" spans="1:8" x14ac:dyDescent="0.25">
      <c r="A198" s="18">
        <v>45419</v>
      </c>
      <c r="B198" s="18">
        <v>594662.25</v>
      </c>
      <c r="C198" s="18">
        <v>0</v>
      </c>
      <c r="D198" s="18">
        <v>848.59</v>
      </c>
      <c r="E198" s="37">
        <f t="shared" si="3"/>
        <v>700.76509268315669</v>
      </c>
      <c r="F198" s="31">
        <v>0.72417803059999997</v>
      </c>
      <c r="G198" s="31">
        <v>0.63961448399999998</v>
      </c>
      <c r="H198" s="18"/>
    </row>
    <row r="199" spans="1:8" x14ac:dyDescent="0.25">
      <c r="A199" s="18">
        <v>45427</v>
      </c>
      <c r="B199" s="18">
        <v>700296.4</v>
      </c>
      <c r="C199" s="18">
        <v>0</v>
      </c>
      <c r="D199" s="18">
        <v>1740.12</v>
      </c>
      <c r="E199" s="37">
        <f t="shared" si="3"/>
        <v>402.44144082017334</v>
      </c>
      <c r="F199" s="31">
        <v>0.74306999929999995</v>
      </c>
      <c r="G199" s="31">
        <v>0.58405900899999996</v>
      </c>
      <c r="H199" s="18"/>
    </row>
    <row r="200" spans="1:8" x14ac:dyDescent="0.25">
      <c r="A200" s="18">
        <v>45435</v>
      </c>
      <c r="B200" s="18">
        <v>0</v>
      </c>
      <c r="C200" s="18">
        <v>0</v>
      </c>
      <c r="D200" s="18">
        <v>1902.38</v>
      </c>
      <c r="E200" s="37">
        <f t="shared" si="3"/>
        <v>0</v>
      </c>
      <c r="F200" s="31">
        <v>1.84214171E-2</v>
      </c>
      <c r="G200" s="31">
        <v>0.05</v>
      </c>
      <c r="H200" s="18"/>
    </row>
    <row r="201" spans="1:8" x14ac:dyDescent="0.25">
      <c r="A201" s="18">
        <v>45443</v>
      </c>
      <c r="B201" s="18">
        <v>543876.63</v>
      </c>
      <c r="C201" s="18">
        <v>0</v>
      </c>
      <c r="D201" s="18">
        <v>732.78</v>
      </c>
      <c r="E201" s="37">
        <f t="shared" si="3"/>
        <v>742.20998116760836</v>
      </c>
      <c r="F201" s="31">
        <v>0.74050389189999999</v>
      </c>
      <c r="G201" s="31">
        <v>0.65366880999999999</v>
      </c>
      <c r="H201" s="18"/>
    </row>
    <row r="202" spans="1:8" x14ac:dyDescent="0.25">
      <c r="A202" s="18">
        <v>45450</v>
      </c>
      <c r="B202" s="18">
        <v>498108.26</v>
      </c>
      <c r="C202" s="18">
        <v>0</v>
      </c>
      <c r="D202" s="18">
        <v>799.07</v>
      </c>
      <c r="E202" s="37">
        <f t="shared" si="3"/>
        <v>623.35998097788672</v>
      </c>
      <c r="F202" s="31">
        <v>1.4069867881</v>
      </c>
      <c r="G202" s="31">
        <v>0.61336295600000001</v>
      </c>
      <c r="H202" s="18"/>
    </row>
    <row r="203" spans="1:8" x14ac:dyDescent="0.25">
      <c r="A203" s="18">
        <v>45468</v>
      </c>
      <c r="B203" s="18">
        <v>350739.8</v>
      </c>
      <c r="C203" s="18">
        <v>0</v>
      </c>
      <c r="D203" s="18">
        <v>1043.1400000000001</v>
      </c>
      <c r="E203" s="37">
        <f t="shared" si="3"/>
        <v>336.23463772839693</v>
      </c>
      <c r="F203" s="31">
        <v>0.80507074450000005</v>
      </c>
      <c r="G203" s="31">
        <v>0.46404999600000002</v>
      </c>
      <c r="H203" s="18"/>
    </row>
    <row r="204" spans="1:8" x14ac:dyDescent="0.25">
      <c r="A204" s="18">
        <v>45476</v>
      </c>
      <c r="B204" s="18">
        <v>2109769.59</v>
      </c>
      <c r="C204" s="18">
        <v>0</v>
      </c>
      <c r="D204" s="18">
        <v>5166.8100000000004</v>
      </c>
      <c r="E204" s="37">
        <f t="shared" si="3"/>
        <v>408.33117339325418</v>
      </c>
      <c r="F204" s="31">
        <v>0.2709221322</v>
      </c>
      <c r="G204" s="31">
        <v>0.48444025899999998</v>
      </c>
      <c r="H204" s="18"/>
    </row>
    <row r="205" spans="1:8" x14ac:dyDescent="0.25">
      <c r="A205" s="18">
        <v>45484</v>
      </c>
      <c r="B205" s="18">
        <v>465764.4</v>
      </c>
      <c r="C205" s="18">
        <v>0</v>
      </c>
      <c r="D205" s="18">
        <v>798.94</v>
      </c>
      <c r="E205" s="37">
        <f t="shared" si="3"/>
        <v>582.97794577815603</v>
      </c>
      <c r="F205" s="31">
        <v>0.50972443550000002</v>
      </c>
      <c r="G205" s="31">
        <v>0.55034770399999999</v>
      </c>
      <c r="H205" s="18"/>
    </row>
    <row r="206" spans="1:8" x14ac:dyDescent="0.25">
      <c r="A206" s="18">
        <v>45492</v>
      </c>
      <c r="B206" s="18">
        <v>0</v>
      </c>
      <c r="C206" s="18">
        <v>0</v>
      </c>
      <c r="D206" s="18">
        <v>7656.98</v>
      </c>
      <c r="E206" s="37">
        <f t="shared" si="3"/>
        <v>0</v>
      </c>
      <c r="F206" s="31">
        <v>0.46750882760000001</v>
      </c>
      <c r="G206" s="31">
        <v>0.23046270999999999</v>
      </c>
      <c r="H206" s="18"/>
    </row>
    <row r="207" spans="1:8" x14ac:dyDescent="0.25">
      <c r="A207" s="18">
        <v>45500</v>
      </c>
      <c r="B207" s="18">
        <v>633003.73</v>
      </c>
      <c r="C207" s="18">
        <v>0</v>
      </c>
      <c r="D207" s="18">
        <v>6128.7</v>
      </c>
      <c r="E207" s="37">
        <f t="shared" si="3"/>
        <v>103.28515508998646</v>
      </c>
      <c r="F207" s="31">
        <v>0.2656151819</v>
      </c>
      <c r="G207" s="31">
        <v>0.45041583099999999</v>
      </c>
      <c r="H207" s="18"/>
    </row>
    <row r="208" spans="1:8" x14ac:dyDescent="0.25">
      <c r="A208" s="18">
        <v>45518</v>
      </c>
      <c r="B208" s="18">
        <v>443442.07</v>
      </c>
      <c r="C208" s="18">
        <v>0</v>
      </c>
      <c r="D208" s="18">
        <v>1295.3</v>
      </c>
      <c r="E208" s="37">
        <f t="shared" si="3"/>
        <v>342.34700069481977</v>
      </c>
      <c r="F208" s="31">
        <v>0.96791376019999997</v>
      </c>
      <c r="G208" s="31">
        <v>0.494283731</v>
      </c>
      <c r="H208" s="18"/>
    </row>
    <row r="209" spans="1:8" x14ac:dyDescent="0.25">
      <c r="A209" s="18">
        <v>45526</v>
      </c>
      <c r="B209" s="18">
        <v>911774.99</v>
      </c>
      <c r="C209" s="18">
        <v>0</v>
      </c>
      <c r="D209" s="18">
        <v>940.99</v>
      </c>
      <c r="E209" s="37">
        <f t="shared" si="3"/>
        <v>968.95290066844495</v>
      </c>
      <c r="F209" s="31">
        <v>1.1584366071000001</v>
      </c>
      <c r="G209" s="31">
        <v>0.71518743299999998</v>
      </c>
      <c r="H209" s="18"/>
    </row>
    <row r="210" spans="1:8" x14ac:dyDescent="0.25">
      <c r="A210" s="18">
        <v>45534</v>
      </c>
      <c r="B210" s="18">
        <v>820092.99</v>
      </c>
      <c r="C210" s="18">
        <v>0</v>
      </c>
      <c r="D210" s="18">
        <v>1243.28</v>
      </c>
      <c r="E210" s="37">
        <f t="shared" si="3"/>
        <v>659.62051187182294</v>
      </c>
      <c r="F210" s="31">
        <v>0.99428099910000001</v>
      </c>
      <c r="G210" s="31">
        <v>0.55622552999999997</v>
      </c>
      <c r="H210" s="18"/>
    </row>
    <row r="211" spans="1:8" x14ac:dyDescent="0.25">
      <c r="A211" s="18">
        <v>45542</v>
      </c>
      <c r="B211" s="18">
        <v>863925.26</v>
      </c>
      <c r="C211" s="18">
        <v>0</v>
      </c>
      <c r="D211" s="18">
        <v>961.6</v>
      </c>
      <c r="E211" s="37">
        <f t="shared" si="3"/>
        <v>898.42477121464231</v>
      </c>
      <c r="F211" s="31">
        <v>1.0733005957999999</v>
      </c>
      <c r="G211" s="31">
        <v>0.649416518</v>
      </c>
      <c r="H211" s="18"/>
    </row>
    <row r="212" spans="1:8" x14ac:dyDescent="0.25">
      <c r="A212" s="18">
        <v>45559</v>
      </c>
      <c r="B212" s="18">
        <v>0</v>
      </c>
      <c r="C212" s="18">
        <v>0</v>
      </c>
      <c r="D212" s="18">
        <v>2084.3200000000002</v>
      </c>
      <c r="E212" s="37">
        <f t="shared" si="3"/>
        <v>0</v>
      </c>
      <c r="F212" s="31">
        <v>0.74838971519999997</v>
      </c>
      <c r="G212" s="31">
        <v>0.18905559199999999</v>
      </c>
      <c r="H212" s="18"/>
    </row>
    <row r="213" spans="1:8" x14ac:dyDescent="0.25">
      <c r="A213" s="18">
        <v>45567</v>
      </c>
      <c r="B213" s="18">
        <v>661693.4</v>
      </c>
      <c r="C213" s="18">
        <v>0</v>
      </c>
      <c r="D213" s="18">
        <v>1159.75</v>
      </c>
      <c r="E213" s="37">
        <f t="shared" si="3"/>
        <v>570.54830782496231</v>
      </c>
      <c r="F213" s="31">
        <v>1.2173294558000001</v>
      </c>
      <c r="G213" s="31">
        <v>0.65073253099999995</v>
      </c>
      <c r="H213" s="18"/>
    </row>
    <row r="214" spans="1:8" x14ac:dyDescent="0.25">
      <c r="A214" s="18">
        <v>45575</v>
      </c>
      <c r="B214" s="18">
        <v>895062.87</v>
      </c>
      <c r="C214" s="18">
        <v>0</v>
      </c>
      <c r="D214" s="18">
        <v>1527.15</v>
      </c>
      <c r="E214" s="37">
        <f t="shared" si="3"/>
        <v>586.10016697770357</v>
      </c>
      <c r="F214" s="31">
        <v>1.0612961505</v>
      </c>
      <c r="G214" s="31">
        <v>0.54080969700000003</v>
      </c>
      <c r="H214" s="18"/>
    </row>
    <row r="215" spans="1:8" x14ac:dyDescent="0.25">
      <c r="A215" s="18">
        <v>45583</v>
      </c>
      <c r="B215" s="18">
        <v>0</v>
      </c>
      <c r="C215" s="18">
        <v>0</v>
      </c>
      <c r="D215" s="18">
        <v>4696.1099999999997</v>
      </c>
      <c r="E215" s="37">
        <f t="shared" si="3"/>
        <v>0</v>
      </c>
      <c r="F215" s="31">
        <v>5.6680554000000001E-2</v>
      </c>
      <c r="G215" s="31">
        <v>0.37168026999999998</v>
      </c>
      <c r="H215" s="18"/>
    </row>
    <row r="216" spans="1:8" x14ac:dyDescent="0.25">
      <c r="A216" s="18">
        <v>45591</v>
      </c>
      <c r="B216" s="18">
        <v>783757.51</v>
      </c>
      <c r="C216" s="18">
        <v>0</v>
      </c>
      <c r="D216" s="18">
        <v>1029.75</v>
      </c>
      <c r="E216" s="37">
        <f t="shared" si="3"/>
        <v>761.11435785384799</v>
      </c>
      <c r="F216" s="31">
        <v>1.0461611466</v>
      </c>
      <c r="G216" s="31">
        <v>0.67912709999999998</v>
      </c>
      <c r="H216" s="18"/>
    </row>
    <row r="217" spans="1:8" x14ac:dyDescent="0.25">
      <c r="A217" s="18">
        <v>45609</v>
      </c>
      <c r="B217" s="18">
        <v>0</v>
      </c>
      <c r="C217" s="18">
        <v>0</v>
      </c>
      <c r="D217" s="18">
        <v>1555.27</v>
      </c>
      <c r="E217" s="37">
        <f t="shared" si="3"/>
        <v>0</v>
      </c>
      <c r="F217" s="31">
        <v>0.96625094160000002</v>
      </c>
      <c r="G217" s="31">
        <v>0.29168379300000002</v>
      </c>
      <c r="H217" s="18"/>
    </row>
    <row r="218" spans="1:8" x14ac:dyDescent="0.25">
      <c r="A218" s="18">
        <v>45617</v>
      </c>
      <c r="B218" s="18">
        <v>296124.78000000003</v>
      </c>
      <c r="C218" s="18">
        <v>0</v>
      </c>
      <c r="D218" s="18">
        <v>2374.5300000000002</v>
      </c>
      <c r="E218" s="37">
        <f t="shared" si="3"/>
        <v>124.70879710932269</v>
      </c>
      <c r="F218" s="31">
        <v>0.1171450919</v>
      </c>
      <c r="G218" s="31">
        <v>0.40488059700000001</v>
      </c>
      <c r="H218" s="18"/>
    </row>
    <row r="219" spans="1:8" x14ac:dyDescent="0.25">
      <c r="A219" s="18">
        <v>45625</v>
      </c>
      <c r="B219" s="18">
        <v>406639.18</v>
      </c>
      <c r="C219" s="18">
        <v>0</v>
      </c>
      <c r="D219" s="18">
        <v>1604.16</v>
      </c>
      <c r="E219" s="37">
        <f t="shared" si="3"/>
        <v>253.490412427688</v>
      </c>
      <c r="F219" s="31">
        <v>0.62276061569999996</v>
      </c>
      <c r="G219" s="31">
        <v>0.430202741</v>
      </c>
      <c r="H219" s="18"/>
    </row>
    <row r="220" spans="1:8" x14ac:dyDescent="0.25">
      <c r="A220" s="18">
        <v>45633</v>
      </c>
      <c r="B220" s="18">
        <v>875543.57</v>
      </c>
      <c r="C220" s="18">
        <v>0</v>
      </c>
      <c r="D220" s="18">
        <v>1356.3</v>
      </c>
      <c r="E220" s="37">
        <f t="shared" si="3"/>
        <v>645.53828061638274</v>
      </c>
      <c r="F220" s="31">
        <v>9.52388183E-2</v>
      </c>
      <c r="G220" s="31">
        <v>0.61727208</v>
      </c>
      <c r="H220" s="18"/>
    </row>
    <row r="221" spans="1:8" x14ac:dyDescent="0.25">
      <c r="A221" s="18">
        <v>45641</v>
      </c>
      <c r="B221" s="18">
        <v>1301283.04</v>
      </c>
      <c r="C221" s="18">
        <v>0</v>
      </c>
      <c r="D221" s="18">
        <v>1790.01</v>
      </c>
      <c r="E221" s="37">
        <f t="shared" si="3"/>
        <v>726.96970407986555</v>
      </c>
      <c r="F221" s="31">
        <v>0.59415658680000005</v>
      </c>
      <c r="G221" s="31">
        <v>0.62937138500000001</v>
      </c>
      <c r="H221" s="18"/>
    </row>
    <row r="222" spans="1:8" x14ac:dyDescent="0.25">
      <c r="A222" s="18">
        <v>45658</v>
      </c>
      <c r="B222" s="18">
        <v>213187.29</v>
      </c>
      <c r="C222" s="18">
        <v>0</v>
      </c>
      <c r="D222" s="18">
        <v>1113.76</v>
      </c>
      <c r="E222" s="37">
        <f t="shared" si="3"/>
        <v>191.41223423358713</v>
      </c>
      <c r="F222" s="31">
        <v>0.47656242160000001</v>
      </c>
      <c r="G222" s="31">
        <v>0.45040761400000001</v>
      </c>
      <c r="H222" s="18"/>
    </row>
    <row r="223" spans="1:8" x14ac:dyDescent="0.25">
      <c r="A223" s="18">
        <v>45666</v>
      </c>
      <c r="B223" s="18">
        <v>742520.59</v>
      </c>
      <c r="C223" s="18">
        <v>0</v>
      </c>
      <c r="D223" s="18">
        <v>597.58000000000004</v>
      </c>
      <c r="E223" s="37">
        <f t="shared" si="3"/>
        <v>1242.5459185381035</v>
      </c>
      <c r="F223" s="31">
        <v>2.9265225489</v>
      </c>
      <c r="G223" s="31">
        <v>0.79778696400000004</v>
      </c>
      <c r="H223" s="18"/>
    </row>
    <row r="224" spans="1:8" x14ac:dyDescent="0.25">
      <c r="A224" s="18">
        <v>45674</v>
      </c>
      <c r="B224" s="18">
        <v>0</v>
      </c>
      <c r="C224" s="18">
        <v>0</v>
      </c>
      <c r="D224" s="18">
        <v>528.64</v>
      </c>
      <c r="E224" s="37">
        <f t="shared" si="3"/>
        <v>0</v>
      </c>
      <c r="F224" s="31">
        <v>0.53317155930000004</v>
      </c>
      <c r="G224" s="31">
        <v>0.20929967299999999</v>
      </c>
      <c r="H224" s="18"/>
    </row>
    <row r="225" spans="1:8" x14ac:dyDescent="0.25">
      <c r="A225" s="18">
        <v>45757</v>
      </c>
      <c r="B225" s="18">
        <v>623098.68999999994</v>
      </c>
      <c r="C225" s="18">
        <v>0</v>
      </c>
      <c r="D225" s="18">
        <v>1036.18</v>
      </c>
      <c r="E225" s="37">
        <f t="shared" si="3"/>
        <v>601.34213167596351</v>
      </c>
      <c r="F225" s="31">
        <v>0.37081747780000002</v>
      </c>
      <c r="G225" s="31">
        <v>0.60001287299999995</v>
      </c>
      <c r="H225" s="18"/>
    </row>
    <row r="226" spans="1:8" x14ac:dyDescent="0.25">
      <c r="A226" s="18">
        <v>45765</v>
      </c>
      <c r="B226" s="18">
        <v>642711.31000000006</v>
      </c>
      <c r="C226" s="18">
        <v>0</v>
      </c>
      <c r="D226" s="18">
        <v>1676.51</v>
      </c>
      <c r="E226" s="37">
        <f t="shared" si="3"/>
        <v>383.36264621147507</v>
      </c>
      <c r="F226" s="31">
        <v>0.86887930189999996</v>
      </c>
      <c r="G226" s="31">
        <v>0.4785256</v>
      </c>
      <c r="H226" s="18"/>
    </row>
    <row r="227" spans="1:8" x14ac:dyDescent="0.25">
      <c r="A227" s="18">
        <v>45773</v>
      </c>
      <c r="B227" s="18">
        <v>853847.63</v>
      </c>
      <c r="C227" s="18">
        <v>0</v>
      </c>
      <c r="D227" s="18">
        <v>2451.91</v>
      </c>
      <c r="E227" s="37">
        <f t="shared" si="3"/>
        <v>348.23775342488102</v>
      </c>
      <c r="F227" s="31">
        <v>1.1749676729</v>
      </c>
      <c r="G227" s="31">
        <v>0.48378046099999999</v>
      </c>
      <c r="H227" s="18"/>
    </row>
    <row r="228" spans="1:8" x14ac:dyDescent="0.25">
      <c r="A228" s="18">
        <v>45781</v>
      </c>
      <c r="B228" s="18">
        <v>70008.44</v>
      </c>
      <c r="C228" s="18">
        <v>0</v>
      </c>
      <c r="D228" s="18">
        <v>495.4</v>
      </c>
      <c r="E228" s="37">
        <f t="shared" si="3"/>
        <v>141.31699636657248</v>
      </c>
      <c r="F228" s="31">
        <v>1.8088963119999999</v>
      </c>
      <c r="G228" s="31">
        <v>0.36927820700000002</v>
      </c>
      <c r="H228" s="18"/>
    </row>
    <row r="229" spans="1:8" x14ac:dyDescent="0.25">
      <c r="A229" s="18">
        <v>45799</v>
      </c>
      <c r="B229" s="18">
        <v>0</v>
      </c>
      <c r="C229" s="18">
        <v>0</v>
      </c>
      <c r="D229" s="18">
        <v>2355.37</v>
      </c>
      <c r="E229" s="37">
        <f t="shared" si="3"/>
        <v>0</v>
      </c>
      <c r="F229" s="31">
        <v>0.3951702715</v>
      </c>
      <c r="G229" s="31">
        <v>0.366783515</v>
      </c>
      <c r="H229" s="18"/>
    </row>
    <row r="230" spans="1:8" x14ac:dyDescent="0.25">
      <c r="A230" s="18">
        <v>45807</v>
      </c>
      <c r="B230" s="18">
        <v>536689.57999999996</v>
      </c>
      <c r="C230" s="18">
        <v>0</v>
      </c>
      <c r="D230" s="18">
        <v>893.81</v>
      </c>
      <c r="E230" s="37">
        <f t="shared" si="3"/>
        <v>600.45152772960694</v>
      </c>
      <c r="F230" s="31">
        <v>0.91891962689999995</v>
      </c>
      <c r="G230" s="31">
        <v>0.53642752900000001</v>
      </c>
      <c r="H230" s="18"/>
    </row>
    <row r="231" spans="1:8" x14ac:dyDescent="0.25">
      <c r="A231" s="18">
        <v>45823</v>
      </c>
      <c r="B231" s="18">
        <v>110847.03999999999</v>
      </c>
      <c r="C231" s="18">
        <v>0</v>
      </c>
      <c r="D231" s="18">
        <v>856.55</v>
      </c>
      <c r="E231" s="37">
        <f t="shared" si="3"/>
        <v>129.41105598038644</v>
      </c>
      <c r="F231" s="31">
        <v>0.40304213789999999</v>
      </c>
      <c r="G231" s="31">
        <v>0.37269750200000001</v>
      </c>
      <c r="H231" s="18"/>
    </row>
    <row r="232" spans="1:8" x14ac:dyDescent="0.25">
      <c r="A232" s="18">
        <v>45831</v>
      </c>
      <c r="B232" s="18">
        <v>325355.96999999997</v>
      </c>
      <c r="C232" s="18">
        <v>0</v>
      </c>
      <c r="D232" s="18">
        <v>895.5</v>
      </c>
      <c r="E232" s="37">
        <f t="shared" si="3"/>
        <v>363.32324958123951</v>
      </c>
      <c r="F232" s="31">
        <v>0.84521392470000001</v>
      </c>
      <c r="G232" s="31">
        <v>0.46815435700000002</v>
      </c>
      <c r="H232" s="18"/>
    </row>
    <row r="233" spans="1:8" x14ac:dyDescent="0.25">
      <c r="A233" s="18">
        <v>45856</v>
      </c>
      <c r="B233" s="18">
        <v>522044.18</v>
      </c>
      <c r="C233" s="18">
        <v>0</v>
      </c>
      <c r="D233" s="18">
        <v>1567.32</v>
      </c>
      <c r="E233" s="37">
        <f t="shared" si="3"/>
        <v>333.08078758645331</v>
      </c>
      <c r="F233" s="31">
        <v>1.1322056169000001</v>
      </c>
      <c r="G233" s="31">
        <v>0.47464993100000002</v>
      </c>
      <c r="H233" s="18"/>
    </row>
    <row r="234" spans="1:8" x14ac:dyDescent="0.25">
      <c r="A234" s="18">
        <v>45864</v>
      </c>
      <c r="B234" s="18">
        <v>472294.19</v>
      </c>
      <c r="C234" s="18">
        <v>0</v>
      </c>
      <c r="D234" s="18">
        <v>1161.06</v>
      </c>
      <c r="E234" s="37">
        <f t="shared" si="3"/>
        <v>406.77845244862453</v>
      </c>
      <c r="F234" s="31">
        <v>1.0356516593</v>
      </c>
      <c r="G234" s="31">
        <v>0.50439069800000003</v>
      </c>
      <c r="H234" s="18"/>
    </row>
    <row r="235" spans="1:8" x14ac:dyDescent="0.25">
      <c r="A235" s="18">
        <v>45872</v>
      </c>
      <c r="B235" s="18">
        <v>523451.8</v>
      </c>
      <c r="C235" s="18">
        <v>0</v>
      </c>
      <c r="D235" s="18">
        <v>1581.02</v>
      </c>
      <c r="E235" s="37">
        <f t="shared" si="3"/>
        <v>331.08486926161589</v>
      </c>
      <c r="F235" s="31">
        <v>0.92820364550000001</v>
      </c>
      <c r="G235" s="31">
        <v>0.47433434600000002</v>
      </c>
      <c r="H235" s="18"/>
    </row>
    <row r="236" spans="1:8" x14ac:dyDescent="0.25">
      <c r="A236" s="18">
        <v>45880</v>
      </c>
      <c r="B236" s="18">
        <v>779606.67</v>
      </c>
      <c r="C236" s="18">
        <v>0</v>
      </c>
      <c r="D236" s="18">
        <v>1190.6199999999999</v>
      </c>
      <c r="E236" s="37">
        <f t="shared" si="3"/>
        <v>654.79050410710397</v>
      </c>
      <c r="F236" s="31">
        <v>1.6327330888</v>
      </c>
      <c r="G236" s="31">
        <v>0.56661868400000004</v>
      </c>
      <c r="H236" s="18"/>
    </row>
    <row r="237" spans="1:8" x14ac:dyDescent="0.25">
      <c r="A237" s="18">
        <v>45906</v>
      </c>
      <c r="B237" s="18">
        <v>785821.51</v>
      </c>
      <c r="C237" s="18">
        <v>0</v>
      </c>
      <c r="D237" s="18">
        <v>1548.18</v>
      </c>
      <c r="E237" s="37">
        <f t="shared" si="3"/>
        <v>507.57761371416757</v>
      </c>
      <c r="F237" s="31">
        <v>0.86466497259999997</v>
      </c>
      <c r="G237" s="31">
        <v>0.52725536799999995</v>
      </c>
      <c r="H237" s="18"/>
    </row>
    <row r="238" spans="1:8" x14ac:dyDescent="0.25">
      <c r="A238" s="18">
        <v>45914</v>
      </c>
      <c r="B238" s="18">
        <v>589014.44999999995</v>
      </c>
      <c r="C238" s="18">
        <v>0</v>
      </c>
      <c r="D238" s="18">
        <v>1089.6300000000001</v>
      </c>
      <c r="E238" s="37">
        <f t="shared" si="3"/>
        <v>540.56372346576347</v>
      </c>
      <c r="F238" s="31">
        <v>3.3424962805999998</v>
      </c>
      <c r="G238" s="31">
        <v>0.54464750799999995</v>
      </c>
      <c r="H238" s="18"/>
    </row>
    <row r="239" spans="1:8" x14ac:dyDescent="0.25">
      <c r="A239" s="18">
        <v>45922</v>
      </c>
      <c r="B239" s="18">
        <v>1548780.33</v>
      </c>
      <c r="C239" s="18">
        <v>0</v>
      </c>
      <c r="D239" s="18">
        <v>767.4</v>
      </c>
      <c r="E239" s="37">
        <f t="shared" si="3"/>
        <v>2018.2177873338546</v>
      </c>
      <c r="F239" s="31">
        <v>4.1098962133999999</v>
      </c>
      <c r="G239" s="31">
        <v>0.89960652399999996</v>
      </c>
      <c r="H239" s="18"/>
    </row>
    <row r="240" spans="1:8" x14ac:dyDescent="0.25">
      <c r="A240" s="18">
        <v>45948</v>
      </c>
      <c r="B240" s="18">
        <v>202294.26</v>
      </c>
      <c r="C240" s="18">
        <v>0</v>
      </c>
      <c r="D240" s="18">
        <v>868.43</v>
      </c>
      <c r="E240" s="37">
        <f t="shared" si="3"/>
        <v>232.94250544085307</v>
      </c>
      <c r="F240" s="31">
        <v>6.0818659599999998E-2</v>
      </c>
      <c r="G240" s="31">
        <v>0.42070972400000001</v>
      </c>
      <c r="H240" s="18"/>
    </row>
    <row r="241" spans="1:8" x14ac:dyDescent="0.25">
      <c r="A241" s="18">
        <v>45955</v>
      </c>
      <c r="B241" s="18">
        <v>27661.81</v>
      </c>
      <c r="C241" s="18">
        <v>0</v>
      </c>
      <c r="D241" s="18">
        <v>734.22</v>
      </c>
      <c r="E241" s="37">
        <f t="shared" si="3"/>
        <v>37.675097382255998</v>
      </c>
      <c r="F241" s="31">
        <v>2.5269823899999998E-2</v>
      </c>
      <c r="G241" s="31">
        <v>0.45715218600000002</v>
      </c>
      <c r="H241" s="18"/>
    </row>
    <row r="242" spans="1:8" x14ac:dyDescent="0.25">
      <c r="A242" s="18">
        <v>45963</v>
      </c>
      <c r="B242" s="18">
        <v>141503.84</v>
      </c>
      <c r="C242" s="18">
        <v>0</v>
      </c>
      <c r="D242" s="18">
        <v>385.74</v>
      </c>
      <c r="E242" s="37">
        <f t="shared" si="3"/>
        <v>366.83735158396848</v>
      </c>
      <c r="F242" s="31">
        <v>8.9353160599999995E-2</v>
      </c>
      <c r="G242" s="31">
        <v>0.46028822000000003</v>
      </c>
      <c r="H242" s="18"/>
    </row>
    <row r="243" spans="1:8" x14ac:dyDescent="0.25">
      <c r="A243" s="18">
        <v>45971</v>
      </c>
      <c r="B243" s="18">
        <v>289367.7</v>
      </c>
      <c r="C243" s="18">
        <v>0</v>
      </c>
      <c r="D243" s="18">
        <v>497.45</v>
      </c>
      <c r="E243" s="37">
        <f t="shared" si="3"/>
        <v>581.70208061111668</v>
      </c>
      <c r="F243" s="31">
        <v>0.49866367150000002</v>
      </c>
      <c r="G243" s="31">
        <v>0.56824905100000001</v>
      </c>
      <c r="H243" s="18"/>
    </row>
    <row r="244" spans="1:8" x14ac:dyDescent="0.25">
      <c r="A244" s="18">
        <v>45997</v>
      </c>
      <c r="B244" s="18">
        <v>0</v>
      </c>
      <c r="C244" s="18">
        <v>0</v>
      </c>
      <c r="D244" s="18">
        <v>1559.25</v>
      </c>
      <c r="E244" s="37">
        <f t="shared" si="3"/>
        <v>0</v>
      </c>
      <c r="F244" s="31">
        <v>0.36635944009999999</v>
      </c>
      <c r="G244" s="31">
        <v>0.19771261100000001</v>
      </c>
      <c r="H244" s="18"/>
    </row>
    <row r="245" spans="1:8" x14ac:dyDescent="0.25">
      <c r="A245" s="18">
        <v>46003</v>
      </c>
      <c r="B245" s="18">
        <v>105708.7</v>
      </c>
      <c r="C245" s="18">
        <v>0</v>
      </c>
      <c r="D245" s="18">
        <v>605.53</v>
      </c>
      <c r="E245" s="37">
        <f t="shared" si="3"/>
        <v>174.57219295493204</v>
      </c>
      <c r="F245" s="31">
        <v>0.33340054949999998</v>
      </c>
      <c r="G245" s="31">
        <v>0.50055046000000003</v>
      </c>
      <c r="H245" s="18"/>
    </row>
    <row r="246" spans="1:8" x14ac:dyDescent="0.25">
      <c r="A246" s="18">
        <v>46011</v>
      </c>
      <c r="B246" s="18">
        <v>517360.37</v>
      </c>
      <c r="C246" s="18">
        <v>0</v>
      </c>
      <c r="D246" s="18">
        <v>1407.17</v>
      </c>
      <c r="E246" s="37">
        <f t="shared" si="3"/>
        <v>367.66017609812599</v>
      </c>
      <c r="F246" s="31">
        <v>0.46507363860000001</v>
      </c>
      <c r="G246" s="31">
        <v>0.56579017499999995</v>
      </c>
      <c r="H246" s="18"/>
    </row>
    <row r="247" spans="1:8" x14ac:dyDescent="0.25">
      <c r="A247" s="18">
        <v>46037</v>
      </c>
      <c r="B247" s="18">
        <v>746235.97</v>
      </c>
      <c r="C247" s="18">
        <v>0</v>
      </c>
      <c r="D247" s="18">
        <v>1295.54</v>
      </c>
      <c r="E247" s="37">
        <f t="shared" si="3"/>
        <v>576.00380536301464</v>
      </c>
      <c r="F247" s="31">
        <v>1.1801135462000001</v>
      </c>
      <c r="G247" s="31">
        <v>0.51880030700000002</v>
      </c>
      <c r="H247" s="18"/>
    </row>
    <row r="248" spans="1:8" x14ac:dyDescent="0.25">
      <c r="A248" s="18">
        <v>46045</v>
      </c>
      <c r="B248" s="18">
        <v>382482.74</v>
      </c>
      <c r="C248" s="18">
        <v>0</v>
      </c>
      <c r="D248" s="18">
        <v>736.44</v>
      </c>
      <c r="E248" s="37">
        <f t="shared" si="3"/>
        <v>519.36714464179022</v>
      </c>
      <c r="F248" s="31">
        <v>0.76228968249999995</v>
      </c>
      <c r="G248" s="31">
        <v>0.53273865499999995</v>
      </c>
      <c r="H248" s="18"/>
    </row>
    <row r="249" spans="1:8" x14ac:dyDescent="0.25">
      <c r="A249" s="18">
        <v>46060</v>
      </c>
      <c r="B249" s="18">
        <v>4026411.94</v>
      </c>
      <c r="C249" s="18">
        <v>0</v>
      </c>
      <c r="D249" s="18">
        <v>3137.6</v>
      </c>
      <c r="E249" s="37">
        <f t="shared" si="3"/>
        <v>1283.2776453340132</v>
      </c>
      <c r="F249" s="31">
        <v>1.1247447871</v>
      </c>
      <c r="G249" s="31">
        <v>0.78166912</v>
      </c>
      <c r="H249" s="18"/>
    </row>
    <row r="250" spans="1:8" x14ac:dyDescent="0.25">
      <c r="A250" s="18">
        <v>46078</v>
      </c>
      <c r="B250" s="18">
        <v>760121.9</v>
      </c>
      <c r="C250" s="18">
        <v>0</v>
      </c>
      <c r="D250" s="18">
        <v>943</v>
      </c>
      <c r="E250" s="37">
        <f t="shared" si="3"/>
        <v>806.06776246023333</v>
      </c>
      <c r="F250" s="31">
        <v>1.8340015573999999</v>
      </c>
      <c r="G250" s="31">
        <v>0.65512183499999999</v>
      </c>
      <c r="H250" s="18"/>
    </row>
    <row r="251" spans="1:8" x14ac:dyDescent="0.25">
      <c r="A251" s="18">
        <v>46094</v>
      </c>
      <c r="B251" s="18">
        <v>1905930.64</v>
      </c>
      <c r="C251" s="18">
        <v>0</v>
      </c>
      <c r="D251" s="18">
        <v>3361.94</v>
      </c>
      <c r="E251" s="37">
        <f t="shared" si="3"/>
        <v>566.91393659613198</v>
      </c>
      <c r="F251" s="31">
        <v>0.70445362020000002</v>
      </c>
      <c r="G251" s="31">
        <v>0.494540849</v>
      </c>
      <c r="H251" s="18"/>
    </row>
    <row r="252" spans="1:8" x14ac:dyDescent="0.25">
      <c r="A252" s="18">
        <v>46102</v>
      </c>
      <c r="B252" s="18">
        <v>1732744.33</v>
      </c>
      <c r="C252" s="18">
        <v>0</v>
      </c>
      <c r="D252" s="18">
        <v>9003.02</v>
      </c>
      <c r="E252" s="37">
        <f t="shared" si="3"/>
        <v>192.46256589455538</v>
      </c>
      <c r="F252" s="31">
        <v>0.58606617930000005</v>
      </c>
      <c r="G252" s="31">
        <v>0.44250292000000002</v>
      </c>
      <c r="H252" s="18"/>
    </row>
    <row r="253" spans="1:8" x14ac:dyDescent="0.25">
      <c r="A253" s="18">
        <v>46110</v>
      </c>
      <c r="B253" s="18">
        <v>0</v>
      </c>
      <c r="C253" s="18">
        <v>0</v>
      </c>
      <c r="D253" s="18">
        <v>15298.57</v>
      </c>
      <c r="E253" s="37">
        <f t="shared" si="3"/>
        <v>0</v>
      </c>
      <c r="F253" s="31">
        <v>0.18024565880000001</v>
      </c>
      <c r="G253" s="31">
        <v>0.38358814600000002</v>
      </c>
      <c r="H253" s="18"/>
    </row>
    <row r="254" spans="1:8" x14ac:dyDescent="0.25">
      <c r="A254" s="18">
        <v>46128</v>
      </c>
      <c r="B254" s="18">
        <v>994821.1</v>
      </c>
      <c r="C254" s="18">
        <v>0</v>
      </c>
      <c r="D254" s="18">
        <v>1446.23</v>
      </c>
      <c r="E254" s="37">
        <f t="shared" si="3"/>
        <v>687.87198440082147</v>
      </c>
      <c r="F254" s="31">
        <v>0.68070312669999999</v>
      </c>
      <c r="G254" s="31">
        <v>0.633165215</v>
      </c>
      <c r="H254" s="18"/>
    </row>
    <row r="255" spans="1:8" x14ac:dyDescent="0.25">
      <c r="A255" s="18">
        <v>46136</v>
      </c>
      <c r="B255" s="18">
        <v>883676.37</v>
      </c>
      <c r="C255" s="18">
        <v>0</v>
      </c>
      <c r="D255" s="18">
        <v>597.58000000000004</v>
      </c>
      <c r="E255" s="37">
        <f t="shared" si="3"/>
        <v>1478.758275042672</v>
      </c>
      <c r="F255" s="31">
        <v>3.5161912216000002</v>
      </c>
      <c r="G255" s="31">
        <v>0.772032359</v>
      </c>
      <c r="H255" s="18"/>
    </row>
    <row r="256" spans="1:8" x14ac:dyDescent="0.25">
      <c r="A256" s="18">
        <v>46144</v>
      </c>
      <c r="B256" s="18">
        <v>571841.48</v>
      </c>
      <c r="C256" s="18">
        <v>0</v>
      </c>
      <c r="D256" s="18">
        <v>2544.66</v>
      </c>
      <c r="E256" s="37">
        <f t="shared" si="3"/>
        <v>224.72215541565475</v>
      </c>
      <c r="F256" s="31">
        <v>0.36301748960000002</v>
      </c>
      <c r="G256" s="31">
        <v>0.44660889199999998</v>
      </c>
      <c r="H256" s="18"/>
    </row>
    <row r="257" spans="1:8" x14ac:dyDescent="0.25">
      <c r="A257" s="18">
        <v>46151</v>
      </c>
      <c r="B257" s="18">
        <v>0</v>
      </c>
      <c r="C257" s="18">
        <v>0</v>
      </c>
      <c r="D257" s="18">
        <v>2824.86</v>
      </c>
      <c r="E257" s="37">
        <f t="shared" si="3"/>
        <v>0</v>
      </c>
      <c r="F257" s="31">
        <v>0.58445786990000004</v>
      </c>
      <c r="G257" s="31">
        <v>0.232442236</v>
      </c>
      <c r="H257" s="18"/>
    </row>
    <row r="258" spans="1:8" x14ac:dyDescent="0.25">
      <c r="A258" s="18">
        <v>46177</v>
      </c>
      <c r="B258" s="18">
        <v>79324.7</v>
      </c>
      <c r="C258" s="18">
        <v>0</v>
      </c>
      <c r="D258" s="18">
        <v>669.38</v>
      </c>
      <c r="E258" s="37">
        <f t="shared" si="3"/>
        <v>118.50473572559682</v>
      </c>
      <c r="F258" s="31">
        <v>1.2908612124000001</v>
      </c>
      <c r="G258" s="31">
        <v>0.393166442</v>
      </c>
      <c r="H258" s="18"/>
    </row>
    <row r="259" spans="1:8" x14ac:dyDescent="0.25">
      <c r="A259" s="18">
        <v>46193</v>
      </c>
      <c r="B259" s="18">
        <v>778956.28</v>
      </c>
      <c r="C259" s="18">
        <v>0</v>
      </c>
      <c r="D259" s="18">
        <v>1826.67</v>
      </c>
      <c r="E259" s="37">
        <f t="shared" si="3"/>
        <v>426.43514154171254</v>
      </c>
      <c r="F259" s="31">
        <v>0.57377002369999996</v>
      </c>
      <c r="G259" s="31">
        <v>0.49360980700000001</v>
      </c>
      <c r="H259" s="18"/>
    </row>
    <row r="260" spans="1:8" x14ac:dyDescent="0.25">
      <c r="A260" s="18">
        <v>46201</v>
      </c>
      <c r="B260" s="18">
        <v>404612.11</v>
      </c>
      <c r="C260" s="18">
        <v>0</v>
      </c>
      <c r="D260" s="18">
        <v>869.55</v>
      </c>
      <c r="E260" s="37">
        <f t="shared" si="3"/>
        <v>465.31206946121557</v>
      </c>
      <c r="F260" s="31">
        <v>0.51135363010000001</v>
      </c>
      <c r="G260" s="31">
        <v>0.50774792099999999</v>
      </c>
      <c r="H260" s="18"/>
    </row>
    <row r="261" spans="1:8" x14ac:dyDescent="0.25">
      <c r="A261" s="18">
        <v>46219</v>
      </c>
      <c r="B261" s="18">
        <v>550261.02</v>
      </c>
      <c r="C261" s="18">
        <v>0</v>
      </c>
      <c r="D261" s="18">
        <v>1045.72</v>
      </c>
      <c r="E261" s="37">
        <f t="shared" ref="E261:E324" si="4">B261/D261</f>
        <v>526.203018016295</v>
      </c>
      <c r="F261" s="31">
        <v>0.20462810000000001</v>
      </c>
      <c r="G261" s="31">
        <v>0.51510598500000004</v>
      </c>
      <c r="H261" s="18"/>
    </row>
    <row r="262" spans="1:8" x14ac:dyDescent="0.25">
      <c r="A262" s="18">
        <v>46235</v>
      </c>
      <c r="B262" s="18">
        <v>200652.35</v>
      </c>
      <c r="C262" s="18">
        <v>0</v>
      </c>
      <c r="D262" s="18">
        <v>1602.87</v>
      </c>
      <c r="E262" s="37">
        <f t="shared" si="4"/>
        <v>125.18317143623626</v>
      </c>
      <c r="F262" s="31">
        <v>0.44202886790000001</v>
      </c>
      <c r="G262" s="31">
        <v>0.42300343899999998</v>
      </c>
      <c r="H262" s="18"/>
    </row>
    <row r="263" spans="1:8" x14ac:dyDescent="0.25">
      <c r="A263" s="18">
        <v>46243</v>
      </c>
      <c r="B263" s="18">
        <v>2174188.4900000002</v>
      </c>
      <c r="C263" s="18">
        <v>0</v>
      </c>
      <c r="D263" s="18">
        <v>2859.16</v>
      </c>
      <c r="E263" s="37">
        <f t="shared" si="4"/>
        <v>760.42910854936429</v>
      </c>
      <c r="F263" s="31">
        <v>0.93715947769999997</v>
      </c>
      <c r="G263" s="31">
        <v>0.68866103700000003</v>
      </c>
      <c r="H263" s="18"/>
    </row>
    <row r="264" spans="1:8" x14ac:dyDescent="0.25">
      <c r="A264" s="18">
        <v>46250</v>
      </c>
      <c r="B264" s="18">
        <v>725347.06</v>
      </c>
      <c r="C264" s="18">
        <v>0</v>
      </c>
      <c r="D264" s="18">
        <v>3197.37</v>
      </c>
      <c r="E264" s="37">
        <f t="shared" si="4"/>
        <v>226.85740467947096</v>
      </c>
      <c r="F264" s="31">
        <v>0.42084812329999999</v>
      </c>
      <c r="G264" s="31">
        <v>0.455310253</v>
      </c>
      <c r="H264" s="18"/>
    </row>
    <row r="265" spans="1:8" x14ac:dyDescent="0.25">
      <c r="A265" s="18">
        <v>46268</v>
      </c>
      <c r="B265" s="18">
        <v>381909.94</v>
      </c>
      <c r="C265" s="18">
        <v>0</v>
      </c>
      <c r="D265" s="18">
        <v>1511.09</v>
      </c>
      <c r="E265" s="37">
        <f t="shared" si="4"/>
        <v>252.73805001687526</v>
      </c>
      <c r="F265" s="31">
        <v>0.44831146669999999</v>
      </c>
      <c r="G265" s="31">
        <v>0.47441617400000002</v>
      </c>
      <c r="H265" s="18"/>
    </row>
    <row r="266" spans="1:8" x14ac:dyDescent="0.25">
      <c r="A266" s="18">
        <v>46276</v>
      </c>
      <c r="B266" s="18">
        <v>242277.24</v>
      </c>
      <c r="C266" s="18">
        <v>0</v>
      </c>
      <c r="D266" s="18">
        <v>701.9</v>
      </c>
      <c r="E266" s="37">
        <f t="shared" si="4"/>
        <v>345.1734435104716</v>
      </c>
      <c r="F266" s="31">
        <v>0.51458443760000006</v>
      </c>
      <c r="G266" s="31">
        <v>0.43411356699999998</v>
      </c>
      <c r="H266" s="18"/>
    </row>
    <row r="267" spans="1:8" x14ac:dyDescent="0.25">
      <c r="A267" s="18">
        <v>46284</v>
      </c>
      <c r="B267" s="18">
        <v>284909.06</v>
      </c>
      <c r="C267" s="18">
        <v>0</v>
      </c>
      <c r="D267" s="18">
        <v>1807.23</v>
      </c>
      <c r="E267" s="37">
        <f t="shared" si="4"/>
        <v>157.6495852769155</v>
      </c>
      <c r="F267" s="31">
        <v>0.62513308999999995</v>
      </c>
      <c r="G267" s="31">
        <v>0.410113214</v>
      </c>
      <c r="H267" s="18"/>
    </row>
    <row r="268" spans="1:8" x14ac:dyDescent="0.25">
      <c r="A268" s="18">
        <v>46300</v>
      </c>
      <c r="B268" s="18">
        <v>1430946.38</v>
      </c>
      <c r="C268" s="18">
        <v>0</v>
      </c>
      <c r="D268" s="18">
        <v>2110.06</v>
      </c>
      <c r="E268" s="37">
        <f t="shared" si="4"/>
        <v>678.15435580030896</v>
      </c>
      <c r="F268" s="31">
        <v>0.9516224164</v>
      </c>
      <c r="G268" s="31">
        <v>0.65535831600000005</v>
      </c>
      <c r="H268" s="18"/>
    </row>
    <row r="269" spans="1:8" x14ac:dyDescent="0.25">
      <c r="A269" s="18">
        <v>46318</v>
      </c>
      <c r="B269" s="18">
        <v>1074777.7</v>
      </c>
      <c r="C269" s="18">
        <v>0</v>
      </c>
      <c r="D269" s="18">
        <v>1489.35</v>
      </c>
      <c r="E269" s="37">
        <f t="shared" si="4"/>
        <v>721.64212575955958</v>
      </c>
      <c r="F269" s="31">
        <v>0.94530887539999997</v>
      </c>
      <c r="G269" s="31">
        <v>0.63963283199999998</v>
      </c>
      <c r="H269" s="18"/>
    </row>
    <row r="270" spans="1:8" x14ac:dyDescent="0.25">
      <c r="A270" s="18">
        <v>46326</v>
      </c>
      <c r="B270" s="18">
        <v>166925.64000000001</v>
      </c>
      <c r="C270" s="18">
        <v>0</v>
      </c>
      <c r="D270" s="18">
        <v>1603.84</v>
      </c>
      <c r="E270" s="37">
        <f t="shared" si="4"/>
        <v>104.07873603351956</v>
      </c>
      <c r="F270" s="31">
        <v>0.72924484079999996</v>
      </c>
      <c r="G270" s="31">
        <v>0.38656958899999999</v>
      </c>
      <c r="H270" s="18"/>
    </row>
    <row r="271" spans="1:8" x14ac:dyDescent="0.25">
      <c r="A271" s="18">
        <v>46334</v>
      </c>
      <c r="B271" s="18">
        <v>852595.34</v>
      </c>
      <c r="C271" s="18">
        <v>0</v>
      </c>
      <c r="D271" s="18">
        <v>859.72</v>
      </c>
      <c r="E271" s="37">
        <f t="shared" si="4"/>
        <v>991.71281347415436</v>
      </c>
      <c r="F271" s="31">
        <v>1.4610923334999999</v>
      </c>
      <c r="G271" s="31">
        <v>0.72008481099999999</v>
      </c>
      <c r="H271" s="18"/>
    </row>
    <row r="272" spans="1:8" x14ac:dyDescent="0.25">
      <c r="A272" s="18">
        <v>46342</v>
      </c>
      <c r="B272" s="18">
        <v>1769497.61</v>
      </c>
      <c r="C272" s="18">
        <v>0</v>
      </c>
      <c r="D272" s="18">
        <v>2461.0700000000002</v>
      </c>
      <c r="E272" s="37">
        <f t="shared" si="4"/>
        <v>718.99523784370217</v>
      </c>
      <c r="F272" s="31">
        <v>1.3665376808</v>
      </c>
      <c r="G272" s="31">
        <v>0.66246581500000001</v>
      </c>
      <c r="H272" s="18"/>
    </row>
    <row r="273" spans="1:8" x14ac:dyDescent="0.25">
      <c r="A273" s="18">
        <v>46359</v>
      </c>
      <c r="B273" s="18">
        <v>737761.7</v>
      </c>
      <c r="C273" s="18">
        <v>0</v>
      </c>
      <c r="D273" s="18">
        <v>7689.75</v>
      </c>
      <c r="E273" s="37">
        <f t="shared" si="4"/>
        <v>95.940921356350984</v>
      </c>
      <c r="F273" s="31">
        <v>0.55633709860000002</v>
      </c>
      <c r="G273" s="31">
        <v>0.42032972200000002</v>
      </c>
      <c r="H273" s="18"/>
    </row>
    <row r="274" spans="1:8" x14ac:dyDescent="0.25">
      <c r="A274" s="18">
        <v>46367</v>
      </c>
      <c r="B274" s="18">
        <v>485953.66</v>
      </c>
      <c r="C274" s="18">
        <v>0</v>
      </c>
      <c r="D274" s="18">
        <v>938.74</v>
      </c>
      <c r="E274" s="37">
        <f t="shared" si="4"/>
        <v>517.66587127426124</v>
      </c>
      <c r="F274" s="31">
        <v>0.95818072620000005</v>
      </c>
      <c r="G274" s="31">
        <v>0.52163462699999996</v>
      </c>
      <c r="H274" s="18"/>
    </row>
    <row r="275" spans="1:8" x14ac:dyDescent="0.25">
      <c r="A275" s="18">
        <v>46383</v>
      </c>
      <c r="B275" s="18">
        <v>1220459.1599999999</v>
      </c>
      <c r="C275" s="18">
        <v>0</v>
      </c>
      <c r="D275" s="18">
        <v>1428.11</v>
      </c>
      <c r="E275" s="37">
        <f t="shared" si="4"/>
        <v>854.59744697537303</v>
      </c>
      <c r="F275" s="31">
        <v>1.1470141398</v>
      </c>
      <c r="G275" s="31">
        <v>0.67538378499999996</v>
      </c>
      <c r="H275" s="18"/>
    </row>
    <row r="276" spans="1:8" x14ac:dyDescent="0.25">
      <c r="A276" s="18">
        <v>46391</v>
      </c>
      <c r="B276" s="18">
        <v>464984.08</v>
      </c>
      <c r="C276" s="18">
        <v>0</v>
      </c>
      <c r="D276" s="18">
        <v>1672.04</v>
      </c>
      <c r="E276" s="37">
        <f t="shared" si="4"/>
        <v>278.09387335231219</v>
      </c>
      <c r="F276" s="31">
        <v>0.30097675200000001</v>
      </c>
      <c r="G276" s="31">
        <v>0.45972880300000002</v>
      </c>
      <c r="H276" s="18"/>
    </row>
    <row r="277" spans="1:8" x14ac:dyDescent="0.25">
      <c r="A277" s="18">
        <v>46409</v>
      </c>
      <c r="B277" s="18">
        <v>1005944.92</v>
      </c>
      <c r="C277" s="18">
        <v>0</v>
      </c>
      <c r="D277" s="18">
        <v>1315.5</v>
      </c>
      <c r="E277" s="37">
        <f t="shared" si="4"/>
        <v>764.68637020144433</v>
      </c>
      <c r="F277" s="31">
        <v>1.547933566</v>
      </c>
      <c r="G277" s="31">
        <v>0.57923225499999997</v>
      </c>
      <c r="H277" s="18"/>
    </row>
    <row r="278" spans="1:8" x14ac:dyDescent="0.25">
      <c r="A278" s="18">
        <v>46425</v>
      </c>
      <c r="B278" s="18">
        <v>920221.84</v>
      </c>
      <c r="C278" s="18">
        <v>0</v>
      </c>
      <c r="D278" s="18">
        <v>1838.45</v>
      </c>
      <c r="E278" s="37">
        <f t="shared" si="4"/>
        <v>500.54221762898089</v>
      </c>
      <c r="F278" s="31">
        <v>0.80189160950000005</v>
      </c>
      <c r="G278" s="31">
        <v>0.51046951100000004</v>
      </c>
      <c r="H278" s="18"/>
    </row>
    <row r="279" spans="1:8" x14ac:dyDescent="0.25">
      <c r="A279" s="18">
        <v>46433</v>
      </c>
      <c r="B279" s="18">
        <v>462577.24</v>
      </c>
      <c r="C279" s="18">
        <v>0</v>
      </c>
      <c r="D279" s="18">
        <v>930.02</v>
      </c>
      <c r="E279" s="37">
        <f t="shared" si="4"/>
        <v>497.38418528633792</v>
      </c>
      <c r="F279" s="31">
        <v>0.68084522380000001</v>
      </c>
      <c r="G279" s="31">
        <v>0.56944188200000001</v>
      </c>
      <c r="H279" s="18"/>
    </row>
    <row r="280" spans="1:8" x14ac:dyDescent="0.25">
      <c r="A280" s="18">
        <v>46441</v>
      </c>
      <c r="B280" s="18">
        <v>708319.77</v>
      </c>
      <c r="C280" s="18">
        <v>0</v>
      </c>
      <c r="D280" s="18">
        <v>880.62</v>
      </c>
      <c r="E280" s="37">
        <f t="shared" si="4"/>
        <v>804.34213395107997</v>
      </c>
      <c r="F280" s="31">
        <v>1.5608930963000001</v>
      </c>
      <c r="G280" s="31">
        <v>0.68666831900000003</v>
      </c>
      <c r="H280" s="18"/>
    </row>
    <row r="281" spans="1:8" x14ac:dyDescent="0.25">
      <c r="A281" s="18">
        <v>46458</v>
      </c>
      <c r="B281" s="18">
        <v>434025.52</v>
      </c>
      <c r="C281" s="18">
        <v>0</v>
      </c>
      <c r="D281" s="18">
        <v>1090.5899999999999</v>
      </c>
      <c r="E281" s="37">
        <f t="shared" si="4"/>
        <v>397.97313380830565</v>
      </c>
      <c r="F281" s="31">
        <v>0.80005481779999998</v>
      </c>
      <c r="G281" s="31">
        <v>0.54510407100000002</v>
      </c>
      <c r="H281" s="18"/>
    </row>
    <row r="282" spans="1:8" x14ac:dyDescent="0.25">
      <c r="A282" s="18">
        <v>46474</v>
      </c>
      <c r="B282" s="18">
        <v>833970.79</v>
      </c>
      <c r="C282" s="18">
        <v>0</v>
      </c>
      <c r="D282" s="18">
        <v>1260.51</v>
      </c>
      <c r="E282" s="37">
        <f t="shared" si="4"/>
        <v>661.61378330993011</v>
      </c>
      <c r="F282" s="31">
        <v>1.6316090087999999</v>
      </c>
      <c r="G282" s="31">
        <v>0.59683500700000003</v>
      </c>
      <c r="H282" s="18"/>
    </row>
    <row r="283" spans="1:8" x14ac:dyDescent="0.25">
      <c r="A283" s="18">
        <v>46482</v>
      </c>
      <c r="B283" s="18">
        <v>287381.21000000002</v>
      </c>
      <c r="C283" s="18">
        <v>0</v>
      </c>
      <c r="D283" s="18">
        <v>1973.8</v>
      </c>
      <c r="E283" s="37">
        <f t="shared" si="4"/>
        <v>145.59793798763806</v>
      </c>
      <c r="F283" s="31">
        <v>1.3001043189999999</v>
      </c>
      <c r="G283" s="31">
        <v>0.34653777400000002</v>
      </c>
      <c r="H283" s="18"/>
    </row>
    <row r="284" spans="1:8" x14ac:dyDescent="0.25">
      <c r="A284" s="18">
        <v>46508</v>
      </c>
      <c r="B284" s="18">
        <v>340285.96</v>
      </c>
      <c r="C284" s="18">
        <v>0</v>
      </c>
      <c r="D284" s="18">
        <v>781.38</v>
      </c>
      <c r="E284" s="37">
        <f t="shared" si="4"/>
        <v>435.49356267117156</v>
      </c>
      <c r="F284" s="31">
        <v>0.69802792329999996</v>
      </c>
      <c r="G284" s="31">
        <v>0.51625209599999999</v>
      </c>
      <c r="H284" s="18"/>
    </row>
    <row r="285" spans="1:8" x14ac:dyDescent="0.25">
      <c r="A285" s="18">
        <v>46516</v>
      </c>
      <c r="B285" s="18">
        <v>77504.39</v>
      </c>
      <c r="C285" s="18">
        <v>0</v>
      </c>
      <c r="D285" s="18">
        <v>689.8</v>
      </c>
      <c r="E285" s="37">
        <f t="shared" si="4"/>
        <v>112.35777036822267</v>
      </c>
      <c r="F285" s="31">
        <v>0.64263807740000001</v>
      </c>
      <c r="G285" s="31">
        <v>0.42700945400000001</v>
      </c>
      <c r="H285" s="18"/>
    </row>
    <row r="286" spans="1:8" x14ac:dyDescent="0.25">
      <c r="A286" s="18">
        <v>46524</v>
      </c>
      <c r="B286" s="18">
        <v>361818.95</v>
      </c>
      <c r="C286" s="18">
        <v>0</v>
      </c>
      <c r="D286" s="18">
        <v>950.62</v>
      </c>
      <c r="E286" s="37">
        <f t="shared" si="4"/>
        <v>380.61365214281204</v>
      </c>
      <c r="F286" s="31">
        <v>0.69895297469999995</v>
      </c>
      <c r="G286" s="31">
        <v>0.49383787299999998</v>
      </c>
      <c r="H286" s="18"/>
    </row>
    <row r="287" spans="1:8" x14ac:dyDescent="0.25">
      <c r="A287" s="18">
        <v>46557</v>
      </c>
      <c r="B287" s="18">
        <v>0</v>
      </c>
      <c r="C287" s="18">
        <v>0</v>
      </c>
      <c r="D287" s="18">
        <v>745.76</v>
      </c>
      <c r="E287" s="37">
        <f t="shared" si="4"/>
        <v>0</v>
      </c>
      <c r="F287" s="31">
        <v>0.28864632699999998</v>
      </c>
      <c r="G287" s="31">
        <v>0.05</v>
      </c>
      <c r="H287" s="18"/>
    </row>
    <row r="288" spans="1:8" x14ac:dyDescent="0.25">
      <c r="A288" s="18">
        <v>46565</v>
      </c>
      <c r="B288" s="18">
        <v>0</v>
      </c>
      <c r="C288" s="18">
        <v>0</v>
      </c>
      <c r="D288" s="18">
        <v>974.57</v>
      </c>
      <c r="E288" s="37">
        <f t="shared" si="4"/>
        <v>0</v>
      </c>
      <c r="F288" s="31">
        <v>4.2448209600000002E-2</v>
      </c>
      <c r="G288" s="31">
        <v>0.05</v>
      </c>
      <c r="H288" s="18"/>
    </row>
    <row r="289" spans="1:8" x14ac:dyDescent="0.25">
      <c r="A289" s="18">
        <v>46573</v>
      </c>
      <c r="B289" s="18">
        <v>287101.53000000003</v>
      </c>
      <c r="C289" s="18">
        <v>0</v>
      </c>
      <c r="D289" s="18">
        <v>3347.03</v>
      </c>
      <c r="E289" s="37">
        <f t="shared" si="4"/>
        <v>85.777997209466307</v>
      </c>
      <c r="F289" s="31">
        <v>0.10110862299999999</v>
      </c>
      <c r="G289" s="31">
        <v>0.45184674699999999</v>
      </c>
      <c r="H289" s="18"/>
    </row>
    <row r="290" spans="1:8" x14ac:dyDescent="0.25">
      <c r="A290" s="18">
        <v>46581</v>
      </c>
      <c r="B290" s="18">
        <v>0</v>
      </c>
      <c r="C290" s="18">
        <v>0</v>
      </c>
      <c r="D290" s="18">
        <v>2062.73</v>
      </c>
      <c r="E290" s="37">
        <f t="shared" si="4"/>
        <v>0</v>
      </c>
      <c r="F290" s="31">
        <v>7.5874654299999997E-2</v>
      </c>
      <c r="G290" s="31">
        <v>0.05</v>
      </c>
      <c r="H290" s="18"/>
    </row>
    <row r="291" spans="1:8" x14ac:dyDescent="0.25">
      <c r="A291" s="18">
        <v>46599</v>
      </c>
      <c r="B291" s="18">
        <v>0</v>
      </c>
      <c r="C291" s="18">
        <v>0</v>
      </c>
      <c r="D291" s="18">
        <v>812.46</v>
      </c>
      <c r="E291" s="37">
        <f t="shared" si="4"/>
        <v>0</v>
      </c>
      <c r="F291" s="31">
        <v>1.1728536673000001</v>
      </c>
      <c r="G291" s="31">
        <v>0.206627749</v>
      </c>
      <c r="H291" s="18"/>
    </row>
    <row r="292" spans="1:8" x14ac:dyDescent="0.25">
      <c r="A292" s="18">
        <v>46607</v>
      </c>
      <c r="B292" s="18">
        <v>0</v>
      </c>
      <c r="C292" s="18">
        <v>0</v>
      </c>
      <c r="D292" s="18">
        <v>4498.5</v>
      </c>
      <c r="E292" s="37">
        <f t="shared" si="4"/>
        <v>0</v>
      </c>
      <c r="F292" s="31">
        <v>3.7846029699999999E-2</v>
      </c>
      <c r="G292" s="31">
        <v>8.0980824000000007E-2</v>
      </c>
      <c r="H292" s="18"/>
    </row>
    <row r="293" spans="1:8" x14ac:dyDescent="0.25">
      <c r="A293" s="18">
        <v>46623</v>
      </c>
      <c r="B293" s="18">
        <v>480374.24</v>
      </c>
      <c r="C293" s="18">
        <v>0</v>
      </c>
      <c r="D293" s="18">
        <v>618.73</v>
      </c>
      <c r="E293" s="37">
        <f t="shared" si="4"/>
        <v>776.3875034344544</v>
      </c>
      <c r="F293" s="31">
        <v>0.59227667139999995</v>
      </c>
      <c r="G293" s="31">
        <v>0.56812929199999995</v>
      </c>
      <c r="H293" s="18"/>
    </row>
    <row r="294" spans="1:8" x14ac:dyDescent="0.25">
      <c r="A294" s="18">
        <v>46631</v>
      </c>
      <c r="B294" s="18">
        <v>508081.33</v>
      </c>
      <c r="C294" s="18">
        <v>0</v>
      </c>
      <c r="D294" s="18">
        <v>963.08</v>
      </c>
      <c r="E294" s="37">
        <f t="shared" si="4"/>
        <v>527.55880093034841</v>
      </c>
      <c r="F294" s="31">
        <v>0.22608636479999999</v>
      </c>
      <c r="G294" s="31">
        <v>0.52979353500000004</v>
      </c>
      <c r="H294" s="18"/>
    </row>
    <row r="295" spans="1:8" x14ac:dyDescent="0.25">
      <c r="A295" s="18">
        <v>46649</v>
      </c>
      <c r="B295" s="18">
        <v>190518.97</v>
      </c>
      <c r="C295" s="18">
        <v>0</v>
      </c>
      <c r="D295" s="18">
        <v>551.04</v>
      </c>
      <c r="E295" s="37">
        <f t="shared" si="4"/>
        <v>345.74435612659698</v>
      </c>
      <c r="F295" s="31">
        <v>0.21029154929999999</v>
      </c>
      <c r="G295" s="31">
        <v>0.47331209499999999</v>
      </c>
      <c r="H295" s="18"/>
    </row>
    <row r="296" spans="1:8" x14ac:dyDescent="0.25">
      <c r="A296" s="18">
        <v>46672</v>
      </c>
      <c r="B296" s="18">
        <v>408332.55</v>
      </c>
      <c r="C296" s="18">
        <v>0</v>
      </c>
      <c r="D296" s="18">
        <v>617.88</v>
      </c>
      <c r="E296" s="37">
        <f t="shared" si="4"/>
        <v>660.86060400077679</v>
      </c>
      <c r="F296" s="31">
        <v>1.1804766820000001</v>
      </c>
      <c r="G296" s="31">
        <v>0.60503263299999999</v>
      </c>
      <c r="H296" s="18"/>
    </row>
    <row r="297" spans="1:8" x14ac:dyDescent="0.25">
      <c r="A297" s="18">
        <v>46680</v>
      </c>
      <c r="B297" s="18">
        <v>321027</v>
      </c>
      <c r="C297" s="18">
        <v>0</v>
      </c>
      <c r="D297" s="18">
        <v>680.22</v>
      </c>
      <c r="E297" s="37">
        <f t="shared" si="4"/>
        <v>471.94584105142451</v>
      </c>
      <c r="F297" s="31">
        <v>0.85059201839999998</v>
      </c>
      <c r="G297" s="31">
        <v>0.49846404900000002</v>
      </c>
      <c r="H297" s="18"/>
    </row>
    <row r="298" spans="1:8" x14ac:dyDescent="0.25">
      <c r="A298" s="18">
        <v>46706</v>
      </c>
      <c r="B298" s="18">
        <v>91796.05</v>
      </c>
      <c r="C298" s="18">
        <v>0</v>
      </c>
      <c r="D298" s="18">
        <v>572.23</v>
      </c>
      <c r="E298" s="37">
        <f t="shared" si="4"/>
        <v>160.41810111318875</v>
      </c>
      <c r="F298" s="31">
        <v>0.49326320950000002</v>
      </c>
      <c r="G298" s="31">
        <v>0.39678359299999999</v>
      </c>
      <c r="H298" s="18"/>
    </row>
    <row r="299" spans="1:8" x14ac:dyDescent="0.25">
      <c r="A299" s="18">
        <v>46714</v>
      </c>
      <c r="B299" s="18">
        <v>549344.93999999994</v>
      </c>
      <c r="C299" s="18">
        <v>0</v>
      </c>
      <c r="D299" s="18">
        <v>1042.6199999999999</v>
      </c>
      <c r="E299" s="37">
        <f t="shared" si="4"/>
        <v>526.88893364792546</v>
      </c>
      <c r="F299" s="31">
        <v>0.52882071310000001</v>
      </c>
      <c r="G299" s="31">
        <v>0.51303895099999997</v>
      </c>
      <c r="H299" s="18"/>
    </row>
    <row r="300" spans="1:8" x14ac:dyDescent="0.25">
      <c r="A300" s="18">
        <v>46722</v>
      </c>
      <c r="B300" s="18">
        <v>0</v>
      </c>
      <c r="C300" s="18">
        <v>0</v>
      </c>
      <c r="D300" s="18">
        <v>998.46</v>
      </c>
      <c r="E300" s="37">
        <f t="shared" si="4"/>
        <v>0</v>
      </c>
      <c r="F300" s="31">
        <v>0.19134530159999999</v>
      </c>
      <c r="G300" s="31">
        <v>0.25893670099999999</v>
      </c>
      <c r="H300" s="18"/>
    </row>
    <row r="301" spans="1:8" x14ac:dyDescent="0.25">
      <c r="A301" s="18">
        <v>46748</v>
      </c>
      <c r="B301" s="18">
        <v>0</v>
      </c>
      <c r="C301" s="18">
        <v>0</v>
      </c>
      <c r="D301" s="18">
        <v>3130.55</v>
      </c>
      <c r="E301" s="37">
        <f t="shared" si="4"/>
        <v>0</v>
      </c>
      <c r="F301" s="31">
        <v>0.1287707619</v>
      </c>
      <c r="G301" s="31">
        <v>0.225324838</v>
      </c>
      <c r="H301" s="18"/>
    </row>
    <row r="302" spans="1:8" x14ac:dyDescent="0.25">
      <c r="A302" s="18">
        <v>46755</v>
      </c>
      <c r="B302" s="18">
        <v>0</v>
      </c>
      <c r="C302" s="18">
        <v>0</v>
      </c>
      <c r="D302" s="18">
        <v>2139.23</v>
      </c>
      <c r="E302" s="37">
        <f t="shared" si="4"/>
        <v>0</v>
      </c>
      <c r="F302" s="31">
        <v>0.2268967046</v>
      </c>
      <c r="G302" s="31">
        <v>0.15186519200000001</v>
      </c>
      <c r="H302" s="18"/>
    </row>
    <row r="303" spans="1:8" x14ac:dyDescent="0.25">
      <c r="A303" s="18">
        <v>46763</v>
      </c>
      <c r="B303" s="18">
        <v>464979.06</v>
      </c>
      <c r="C303" s="18">
        <v>0</v>
      </c>
      <c r="D303" s="18">
        <v>18669.93</v>
      </c>
      <c r="E303" s="37">
        <f t="shared" si="4"/>
        <v>24.905238530621165</v>
      </c>
      <c r="F303" s="31">
        <v>1.7653588000000001E-2</v>
      </c>
      <c r="G303" s="31">
        <v>0.328230778</v>
      </c>
      <c r="H303" s="18"/>
    </row>
    <row r="304" spans="1:8" x14ac:dyDescent="0.25">
      <c r="A304" s="18">
        <v>46789</v>
      </c>
      <c r="B304" s="18">
        <v>170136.92</v>
      </c>
      <c r="C304" s="18">
        <v>0</v>
      </c>
      <c r="D304" s="18">
        <v>1321.48</v>
      </c>
      <c r="E304" s="37">
        <f t="shared" si="4"/>
        <v>128.74725307988015</v>
      </c>
      <c r="F304" s="31">
        <v>0.50311946819999998</v>
      </c>
      <c r="G304" s="31">
        <v>0.41694651399999999</v>
      </c>
      <c r="H304" s="18"/>
    </row>
    <row r="305" spans="1:8" x14ac:dyDescent="0.25">
      <c r="A305" s="18">
        <v>46797</v>
      </c>
      <c r="B305" s="18">
        <v>0</v>
      </c>
      <c r="C305" s="18">
        <v>0</v>
      </c>
      <c r="D305" s="18">
        <v>1.7</v>
      </c>
      <c r="E305" s="37">
        <f t="shared" si="4"/>
        <v>0</v>
      </c>
      <c r="F305" s="31">
        <v>0</v>
      </c>
      <c r="G305" s="31">
        <v>0.05</v>
      </c>
      <c r="H305" s="18"/>
    </row>
    <row r="306" spans="1:8" x14ac:dyDescent="0.25">
      <c r="A306" s="18">
        <v>46805</v>
      </c>
      <c r="B306" s="18">
        <v>186900.22</v>
      </c>
      <c r="C306" s="18">
        <v>0</v>
      </c>
      <c r="D306" s="18">
        <v>1010.82</v>
      </c>
      <c r="E306" s="37">
        <f t="shared" si="4"/>
        <v>184.89960626026394</v>
      </c>
      <c r="F306" s="31">
        <v>0.56585654880000003</v>
      </c>
      <c r="G306" s="31">
        <v>0.426278665</v>
      </c>
      <c r="H306" s="18"/>
    </row>
    <row r="307" spans="1:8" x14ac:dyDescent="0.25">
      <c r="A307" s="18">
        <v>46813</v>
      </c>
      <c r="B307" s="18">
        <v>0</v>
      </c>
      <c r="C307" s="18">
        <v>0</v>
      </c>
      <c r="D307" s="18">
        <v>1729.29</v>
      </c>
      <c r="E307" s="37">
        <f t="shared" si="4"/>
        <v>0</v>
      </c>
      <c r="F307" s="31">
        <v>0.3417674812</v>
      </c>
      <c r="G307" s="31">
        <v>0.232887647</v>
      </c>
      <c r="H307" s="18"/>
    </row>
    <row r="308" spans="1:8" x14ac:dyDescent="0.25">
      <c r="A308" s="18">
        <v>46821</v>
      </c>
      <c r="B308" s="18">
        <v>0</v>
      </c>
      <c r="C308" s="18">
        <v>0</v>
      </c>
      <c r="D308" s="18">
        <v>1827.76</v>
      </c>
      <c r="E308" s="37">
        <f t="shared" si="4"/>
        <v>0</v>
      </c>
      <c r="F308" s="31">
        <v>0.66245574569999999</v>
      </c>
      <c r="G308" s="31">
        <v>0.28725098300000002</v>
      </c>
      <c r="H308" s="18"/>
    </row>
    <row r="309" spans="1:8" x14ac:dyDescent="0.25">
      <c r="A309" s="18">
        <v>46847</v>
      </c>
      <c r="B309" s="18">
        <v>995854.57</v>
      </c>
      <c r="C309" s="18">
        <v>0</v>
      </c>
      <c r="D309" s="18">
        <v>1461.62</v>
      </c>
      <c r="E309" s="37">
        <f t="shared" si="4"/>
        <v>681.33616808746456</v>
      </c>
      <c r="F309" s="31">
        <v>0.86148944549999995</v>
      </c>
      <c r="G309" s="31">
        <v>0.60666933999999995</v>
      </c>
      <c r="H309" s="18"/>
    </row>
    <row r="310" spans="1:8" x14ac:dyDescent="0.25">
      <c r="A310" s="18">
        <v>46854</v>
      </c>
      <c r="B310" s="18">
        <v>337983.3</v>
      </c>
      <c r="C310" s="18">
        <v>0</v>
      </c>
      <c r="D310" s="18">
        <v>807.14</v>
      </c>
      <c r="E310" s="37">
        <f t="shared" si="4"/>
        <v>418.7418539534653</v>
      </c>
      <c r="F310" s="31">
        <v>1.1406872418</v>
      </c>
      <c r="G310" s="31">
        <v>0.45782636700000001</v>
      </c>
      <c r="H310" s="18"/>
    </row>
    <row r="311" spans="1:8" x14ac:dyDescent="0.25">
      <c r="A311" s="18">
        <v>46862</v>
      </c>
      <c r="B311" s="18">
        <v>247186.11</v>
      </c>
      <c r="C311" s="18">
        <v>0</v>
      </c>
      <c r="D311" s="18">
        <v>1797.76</v>
      </c>
      <c r="E311" s="37">
        <f t="shared" si="4"/>
        <v>137.4967237006052</v>
      </c>
      <c r="F311" s="31">
        <v>0.16523741829999999</v>
      </c>
      <c r="G311" s="31">
        <v>0.33769860099999999</v>
      </c>
      <c r="H311" s="18"/>
    </row>
    <row r="312" spans="1:8" x14ac:dyDescent="0.25">
      <c r="A312" s="18">
        <v>46870</v>
      </c>
      <c r="B312" s="18">
        <v>805447.04</v>
      </c>
      <c r="C312" s="18">
        <v>0</v>
      </c>
      <c r="D312" s="18">
        <v>1681.19</v>
      </c>
      <c r="E312" s="37">
        <f t="shared" si="4"/>
        <v>479.09340407687415</v>
      </c>
      <c r="F312" s="31">
        <v>0.43881351089999998</v>
      </c>
      <c r="G312" s="31">
        <v>0.49577104900000002</v>
      </c>
      <c r="H312" s="18"/>
    </row>
    <row r="313" spans="1:8" x14ac:dyDescent="0.25">
      <c r="A313" s="18">
        <v>46888</v>
      </c>
      <c r="B313" s="18">
        <v>611168.75</v>
      </c>
      <c r="C313" s="18">
        <v>0</v>
      </c>
      <c r="D313" s="18">
        <v>1289.4100000000001</v>
      </c>
      <c r="E313" s="37">
        <f t="shared" si="4"/>
        <v>473.99101139280754</v>
      </c>
      <c r="F313" s="31">
        <v>0.53221032749999997</v>
      </c>
      <c r="G313" s="31">
        <v>0.48800068299999999</v>
      </c>
      <c r="H313" s="18"/>
    </row>
    <row r="314" spans="1:8" x14ac:dyDescent="0.25">
      <c r="A314" s="18">
        <v>46896</v>
      </c>
      <c r="B314" s="18">
        <v>5430324.4699999997</v>
      </c>
      <c r="C314" s="18">
        <v>0</v>
      </c>
      <c r="D314" s="18">
        <v>10178.959999999999</v>
      </c>
      <c r="E314" s="37">
        <f t="shared" si="4"/>
        <v>533.48519593357275</v>
      </c>
      <c r="F314" s="31">
        <v>0.31646637080000001</v>
      </c>
      <c r="G314" s="31">
        <v>0.584336415</v>
      </c>
      <c r="H314" s="18"/>
    </row>
    <row r="315" spans="1:8" x14ac:dyDescent="0.25">
      <c r="A315" s="18">
        <v>46904</v>
      </c>
      <c r="B315" s="18">
        <v>0</v>
      </c>
      <c r="C315" s="18">
        <v>0</v>
      </c>
      <c r="D315" s="18">
        <v>530.54</v>
      </c>
      <c r="E315" s="37">
        <f t="shared" si="4"/>
        <v>0</v>
      </c>
      <c r="F315" s="31">
        <v>1.1222606594</v>
      </c>
      <c r="G315" s="31">
        <v>0.23603475500000001</v>
      </c>
      <c r="H315" s="18"/>
    </row>
    <row r="316" spans="1:8" x14ac:dyDescent="0.25">
      <c r="A316" s="18">
        <v>46920</v>
      </c>
      <c r="B316" s="18">
        <v>418381.25</v>
      </c>
      <c r="C316" s="18">
        <v>0</v>
      </c>
      <c r="D316" s="18">
        <v>2386.6999999999998</v>
      </c>
      <c r="E316" s="37">
        <f t="shared" si="4"/>
        <v>175.2969581430427</v>
      </c>
      <c r="F316" s="31">
        <v>1.2193024433999999</v>
      </c>
      <c r="G316" s="31">
        <v>0.360902528</v>
      </c>
      <c r="H316" s="18"/>
    </row>
    <row r="317" spans="1:8" x14ac:dyDescent="0.25">
      <c r="A317" s="18">
        <v>46946</v>
      </c>
      <c r="B317" s="18">
        <v>2170205.7200000002</v>
      </c>
      <c r="C317" s="18">
        <v>0</v>
      </c>
      <c r="D317" s="18">
        <v>3553.52</v>
      </c>
      <c r="E317" s="37">
        <f t="shared" si="4"/>
        <v>610.7199959476801</v>
      </c>
      <c r="F317" s="31">
        <v>0.41647474870000001</v>
      </c>
      <c r="G317" s="31">
        <v>0.574723663</v>
      </c>
      <c r="H317" s="18"/>
    </row>
    <row r="318" spans="1:8" x14ac:dyDescent="0.25">
      <c r="A318" s="18">
        <v>46953</v>
      </c>
      <c r="B318" s="18">
        <v>5108621.12</v>
      </c>
      <c r="C318" s="18">
        <v>0</v>
      </c>
      <c r="D318" s="18">
        <v>3033.2</v>
      </c>
      <c r="E318" s="37">
        <f t="shared" si="4"/>
        <v>1684.2348410919162</v>
      </c>
      <c r="F318" s="31">
        <v>2.2177521208000002</v>
      </c>
      <c r="G318" s="31">
        <v>0.81904988700000003</v>
      </c>
      <c r="H318" s="18"/>
    </row>
    <row r="319" spans="1:8" x14ac:dyDescent="0.25">
      <c r="A319" s="18">
        <v>46961</v>
      </c>
      <c r="B319" s="18">
        <v>0</v>
      </c>
      <c r="C319" s="18">
        <v>0</v>
      </c>
      <c r="D319" s="18">
        <v>7255.4</v>
      </c>
      <c r="E319" s="37">
        <f t="shared" si="4"/>
        <v>0</v>
      </c>
      <c r="F319" s="31">
        <v>0.31863044439999999</v>
      </c>
      <c r="G319" s="31">
        <v>0.273342056</v>
      </c>
      <c r="H319" s="18"/>
    </row>
    <row r="320" spans="1:8" x14ac:dyDescent="0.25">
      <c r="A320" s="18">
        <v>46979</v>
      </c>
      <c r="B320" s="18">
        <v>4635544.17</v>
      </c>
      <c r="C320" s="18">
        <v>0</v>
      </c>
      <c r="D320" s="18">
        <v>6027.22</v>
      </c>
      <c r="E320" s="37">
        <f t="shared" si="4"/>
        <v>769.10153769067654</v>
      </c>
      <c r="F320" s="31">
        <v>1.9955521261</v>
      </c>
      <c r="G320" s="31">
        <v>0.60733533799999995</v>
      </c>
      <c r="H320" s="18"/>
    </row>
    <row r="321" spans="1:8" x14ac:dyDescent="0.25">
      <c r="A321" s="18">
        <v>46995</v>
      </c>
      <c r="B321" s="18">
        <v>0</v>
      </c>
      <c r="C321" s="18">
        <v>0</v>
      </c>
      <c r="D321" s="18">
        <v>4658.34</v>
      </c>
      <c r="E321" s="37">
        <f t="shared" si="4"/>
        <v>0</v>
      </c>
      <c r="F321" s="31">
        <v>2.84665827E-2</v>
      </c>
      <c r="G321" s="31">
        <v>0.31057968200000002</v>
      </c>
      <c r="H321" s="18"/>
    </row>
    <row r="322" spans="1:8" x14ac:dyDescent="0.25">
      <c r="A322" s="18">
        <v>47001</v>
      </c>
      <c r="B322" s="18">
        <v>3604145.57</v>
      </c>
      <c r="C322" s="18">
        <v>0</v>
      </c>
      <c r="D322" s="18">
        <v>6063.85</v>
      </c>
      <c r="E322" s="37">
        <f t="shared" si="4"/>
        <v>594.36588471020877</v>
      </c>
      <c r="F322" s="31">
        <v>1.1539599354000001</v>
      </c>
      <c r="G322" s="31">
        <v>0.60739051300000002</v>
      </c>
      <c r="H322" s="18"/>
    </row>
    <row r="323" spans="1:8" x14ac:dyDescent="0.25">
      <c r="A323" s="18">
        <v>47019</v>
      </c>
      <c r="B323" s="18">
        <v>2378381.52</v>
      </c>
      <c r="C323" s="18">
        <v>0</v>
      </c>
      <c r="D323" s="18">
        <v>15221.84</v>
      </c>
      <c r="E323" s="37">
        <f t="shared" si="4"/>
        <v>156.24796476641458</v>
      </c>
      <c r="F323" s="31">
        <v>0.28475252620000002</v>
      </c>
      <c r="G323" s="31">
        <v>0.40680514600000001</v>
      </c>
      <c r="H323" s="18"/>
    </row>
    <row r="324" spans="1:8" x14ac:dyDescent="0.25">
      <c r="A324" s="18">
        <v>47027</v>
      </c>
      <c r="B324" s="18">
        <v>0</v>
      </c>
      <c r="C324" s="18">
        <v>0</v>
      </c>
      <c r="D324" s="18">
        <v>14614.98</v>
      </c>
      <c r="E324" s="37">
        <f t="shared" si="4"/>
        <v>0</v>
      </c>
      <c r="F324" s="31">
        <v>9.4266410999999994E-2</v>
      </c>
      <c r="G324" s="31">
        <v>0.22631918000000001</v>
      </c>
      <c r="H324" s="18"/>
    </row>
    <row r="325" spans="1:8" x14ac:dyDescent="0.25">
      <c r="A325" s="18">
        <v>47043</v>
      </c>
      <c r="B325" s="18">
        <v>273077.95</v>
      </c>
      <c r="C325" s="18">
        <v>0</v>
      </c>
      <c r="D325" s="18">
        <v>1233.05</v>
      </c>
      <c r="E325" s="37">
        <f t="shared" ref="E325:E388" si="5">B325/D325</f>
        <v>221.4654312477191</v>
      </c>
      <c r="F325" s="31">
        <v>0.29122946090000001</v>
      </c>
      <c r="G325" s="31">
        <v>0.41285896799999999</v>
      </c>
      <c r="H325" s="18"/>
    </row>
    <row r="326" spans="1:8" x14ac:dyDescent="0.25">
      <c r="A326" s="18">
        <v>47050</v>
      </c>
      <c r="B326" s="18">
        <v>126429.79</v>
      </c>
      <c r="C326" s="18">
        <v>0</v>
      </c>
      <c r="D326" s="18">
        <v>1113.8599999999999</v>
      </c>
      <c r="E326" s="37">
        <f t="shared" si="5"/>
        <v>113.50599716301869</v>
      </c>
      <c r="F326" s="31">
        <v>0.4111541447</v>
      </c>
      <c r="G326" s="31">
        <v>0.36741190899999998</v>
      </c>
      <c r="H326" s="18"/>
    </row>
    <row r="327" spans="1:8" x14ac:dyDescent="0.25">
      <c r="A327" s="18">
        <v>47068</v>
      </c>
      <c r="B327" s="18">
        <v>249603.69</v>
      </c>
      <c r="C327" s="18">
        <v>0</v>
      </c>
      <c r="D327" s="18">
        <v>404.59</v>
      </c>
      <c r="E327" s="37">
        <f t="shared" si="5"/>
        <v>616.92995378037028</v>
      </c>
      <c r="F327" s="31">
        <v>0.66522119790000001</v>
      </c>
      <c r="G327" s="31">
        <v>0.54384811799999999</v>
      </c>
      <c r="H327" s="18"/>
    </row>
    <row r="328" spans="1:8" x14ac:dyDescent="0.25">
      <c r="A328" s="18">
        <v>47076</v>
      </c>
      <c r="B328" s="18">
        <v>104987.89</v>
      </c>
      <c r="C328" s="18">
        <v>0</v>
      </c>
      <c r="D328" s="18">
        <v>333.52</v>
      </c>
      <c r="E328" s="37">
        <f t="shared" si="5"/>
        <v>314.78738906212521</v>
      </c>
      <c r="F328" s="31">
        <v>9.5261857300000002E-2</v>
      </c>
      <c r="G328" s="31">
        <v>0.46864334000000002</v>
      </c>
      <c r="H328" s="18"/>
    </row>
    <row r="329" spans="1:8" x14ac:dyDescent="0.25">
      <c r="A329" s="18">
        <v>47084</v>
      </c>
      <c r="B329" s="18">
        <v>716290.06</v>
      </c>
      <c r="C329" s="18">
        <v>0</v>
      </c>
      <c r="D329" s="18">
        <v>1321.33</v>
      </c>
      <c r="E329" s="37">
        <f t="shared" si="5"/>
        <v>542.0977802668524</v>
      </c>
      <c r="F329" s="31">
        <v>0.62705419659999995</v>
      </c>
      <c r="G329" s="31">
        <v>0.51046127699999999</v>
      </c>
      <c r="H329" s="18"/>
    </row>
    <row r="330" spans="1:8" x14ac:dyDescent="0.25">
      <c r="A330" s="18">
        <v>47092</v>
      </c>
      <c r="B330" s="18">
        <v>347697.46</v>
      </c>
      <c r="C330" s="18">
        <v>0</v>
      </c>
      <c r="D330" s="18">
        <v>1275.06</v>
      </c>
      <c r="E330" s="37">
        <f t="shared" si="5"/>
        <v>272.69105767571727</v>
      </c>
      <c r="F330" s="31">
        <v>0.65361652349999999</v>
      </c>
      <c r="G330" s="31">
        <v>0.474816929</v>
      </c>
      <c r="H330" s="18"/>
    </row>
    <row r="331" spans="1:8" x14ac:dyDescent="0.25">
      <c r="A331" s="18">
        <v>47167</v>
      </c>
      <c r="B331" s="18">
        <v>0</v>
      </c>
      <c r="C331" s="18">
        <v>0</v>
      </c>
      <c r="D331" s="18">
        <v>1295.3800000000001</v>
      </c>
      <c r="E331" s="37">
        <f t="shared" si="5"/>
        <v>0</v>
      </c>
      <c r="F331" s="31">
        <v>0.31605706059999999</v>
      </c>
      <c r="G331" s="31">
        <v>0.19304649400000001</v>
      </c>
      <c r="H331" s="18"/>
    </row>
    <row r="332" spans="1:8" x14ac:dyDescent="0.25">
      <c r="A332" s="18">
        <v>47175</v>
      </c>
      <c r="B332" s="18">
        <v>0</v>
      </c>
      <c r="C332" s="18">
        <v>0</v>
      </c>
      <c r="D332" s="18">
        <v>1037.27</v>
      </c>
      <c r="E332" s="37">
        <f t="shared" si="5"/>
        <v>0</v>
      </c>
      <c r="F332" s="31">
        <v>0.80238064419999999</v>
      </c>
      <c r="G332" s="31">
        <v>0.207131339</v>
      </c>
      <c r="H332" s="18"/>
    </row>
    <row r="333" spans="1:8" x14ac:dyDescent="0.25">
      <c r="A333" s="18">
        <v>47183</v>
      </c>
      <c r="B333" s="18">
        <v>0</v>
      </c>
      <c r="C333" s="18">
        <v>0</v>
      </c>
      <c r="D333" s="18">
        <v>2758.02</v>
      </c>
      <c r="E333" s="37">
        <f t="shared" si="5"/>
        <v>0</v>
      </c>
      <c r="F333" s="31">
        <v>0.1233459631</v>
      </c>
      <c r="G333" s="31">
        <v>0.21191821</v>
      </c>
      <c r="H333" s="18"/>
    </row>
    <row r="334" spans="1:8" x14ac:dyDescent="0.25">
      <c r="A334" s="18">
        <v>47191</v>
      </c>
      <c r="B334" s="18">
        <v>0</v>
      </c>
      <c r="C334" s="18">
        <v>0</v>
      </c>
      <c r="D334" s="18">
        <v>2663.24</v>
      </c>
      <c r="E334" s="37">
        <f t="shared" si="5"/>
        <v>0</v>
      </c>
      <c r="F334" s="31">
        <v>5.2329557300000003E-2</v>
      </c>
      <c r="G334" s="31">
        <v>0.05</v>
      </c>
      <c r="H334" s="18"/>
    </row>
    <row r="335" spans="1:8" x14ac:dyDescent="0.25">
      <c r="A335" s="18">
        <v>47217</v>
      </c>
      <c r="B335" s="18">
        <v>0</v>
      </c>
      <c r="C335" s="18">
        <v>0</v>
      </c>
      <c r="D335" s="18">
        <v>471.76</v>
      </c>
      <c r="E335" s="37">
        <f t="shared" si="5"/>
        <v>0</v>
      </c>
      <c r="F335" s="31">
        <v>0.41756921990000001</v>
      </c>
      <c r="G335" s="31">
        <v>0.05</v>
      </c>
      <c r="H335" s="18"/>
    </row>
    <row r="336" spans="1:8" x14ac:dyDescent="0.25">
      <c r="A336" s="18">
        <v>47225</v>
      </c>
      <c r="B336" s="18">
        <v>0</v>
      </c>
      <c r="C336" s="18">
        <v>0</v>
      </c>
      <c r="D336" s="18">
        <v>1846.76</v>
      </c>
      <c r="E336" s="37">
        <f t="shared" si="5"/>
        <v>0</v>
      </c>
      <c r="F336" s="31">
        <v>4.22576998E-2</v>
      </c>
      <c r="G336" s="31">
        <v>0.05</v>
      </c>
      <c r="H336" s="18"/>
    </row>
    <row r="337" spans="1:8" x14ac:dyDescent="0.25">
      <c r="A337" s="18">
        <v>47241</v>
      </c>
      <c r="B337" s="18">
        <v>0</v>
      </c>
      <c r="C337" s="18">
        <v>0</v>
      </c>
      <c r="D337" s="18">
        <v>7485.65</v>
      </c>
      <c r="E337" s="37">
        <f t="shared" si="5"/>
        <v>0</v>
      </c>
      <c r="F337" s="31">
        <v>9.0945514000000005E-2</v>
      </c>
      <c r="G337" s="31">
        <v>0.16924830799999999</v>
      </c>
      <c r="H337" s="18"/>
    </row>
    <row r="338" spans="1:8" x14ac:dyDescent="0.25">
      <c r="A338" s="18">
        <v>47258</v>
      </c>
      <c r="B338" s="18">
        <v>10135.27</v>
      </c>
      <c r="C338" s="18">
        <v>0</v>
      </c>
      <c r="D338" s="18">
        <v>482.01</v>
      </c>
      <c r="E338" s="37">
        <f t="shared" si="5"/>
        <v>21.027094873550343</v>
      </c>
      <c r="F338" s="31">
        <v>0.25102112780000002</v>
      </c>
      <c r="G338" s="31">
        <v>0.34473381199999997</v>
      </c>
      <c r="H338" s="18"/>
    </row>
    <row r="339" spans="1:8" x14ac:dyDescent="0.25">
      <c r="A339" s="18">
        <v>47266</v>
      </c>
      <c r="B339" s="18">
        <v>206024.84</v>
      </c>
      <c r="C339" s="18">
        <v>0</v>
      </c>
      <c r="D339" s="18">
        <v>1176.58</v>
      </c>
      <c r="E339" s="37">
        <f t="shared" si="5"/>
        <v>175.10482925087967</v>
      </c>
      <c r="F339" s="31">
        <v>0.46706830599999999</v>
      </c>
      <c r="G339" s="31">
        <v>0.38382363400000002</v>
      </c>
      <c r="H339" s="18"/>
    </row>
    <row r="340" spans="1:8" x14ac:dyDescent="0.25">
      <c r="A340" s="18">
        <v>47274</v>
      </c>
      <c r="B340" s="18">
        <v>0</v>
      </c>
      <c r="C340" s="18">
        <v>0</v>
      </c>
      <c r="D340" s="18">
        <v>2504.11</v>
      </c>
      <c r="E340" s="37">
        <f t="shared" si="5"/>
        <v>0</v>
      </c>
      <c r="F340" s="31">
        <v>0.1161609722</v>
      </c>
      <c r="G340" s="31">
        <v>0.233481513</v>
      </c>
      <c r="H340" s="18"/>
    </row>
    <row r="341" spans="1:8" x14ac:dyDescent="0.25">
      <c r="A341" s="18">
        <v>47308</v>
      </c>
      <c r="B341" s="18">
        <v>725204.04</v>
      </c>
      <c r="C341" s="18">
        <v>0</v>
      </c>
      <c r="D341" s="18">
        <v>1702.4</v>
      </c>
      <c r="E341" s="37">
        <f t="shared" si="5"/>
        <v>425.9892152255639</v>
      </c>
      <c r="F341" s="31">
        <v>1.3515448922</v>
      </c>
      <c r="G341" s="31">
        <v>0.50520379100000001</v>
      </c>
      <c r="H341" s="18"/>
    </row>
    <row r="342" spans="1:8" x14ac:dyDescent="0.25">
      <c r="A342" s="18">
        <v>47332</v>
      </c>
      <c r="B342" s="18">
        <v>302832.5</v>
      </c>
      <c r="C342" s="18">
        <v>0</v>
      </c>
      <c r="D342" s="18">
        <v>1440.79</v>
      </c>
      <c r="E342" s="37">
        <f t="shared" si="5"/>
        <v>210.18503737532882</v>
      </c>
      <c r="F342" s="31">
        <v>1.190681876</v>
      </c>
      <c r="G342" s="31">
        <v>0.50355702999999996</v>
      </c>
      <c r="H342" s="18"/>
    </row>
    <row r="343" spans="1:8" x14ac:dyDescent="0.25">
      <c r="A343" s="18">
        <v>47340</v>
      </c>
      <c r="B343" s="18">
        <v>0</v>
      </c>
      <c r="C343" s="18">
        <v>0</v>
      </c>
      <c r="D343" s="18">
        <v>7086.83</v>
      </c>
      <c r="E343" s="37">
        <f t="shared" si="5"/>
        <v>0</v>
      </c>
      <c r="F343" s="31">
        <v>6.4440304500000004E-2</v>
      </c>
      <c r="G343" s="31">
        <v>0.32791545599999999</v>
      </c>
      <c r="H343" s="18"/>
    </row>
    <row r="344" spans="1:8" x14ac:dyDescent="0.25">
      <c r="A344" s="18">
        <v>47365</v>
      </c>
      <c r="B344" s="18">
        <v>37474.019999999997</v>
      </c>
      <c r="C344" s="18">
        <v>0</v>
      </c>
      <c r="D344" s="18">
        <v>8307.49</v>
      </c>
      <c r="E344" s="37">
        <f t="shared" si="5"/>
        <v>4.5108715147415159</v>
      </c>
      <c r="F344" s="31">
        <v>1.4056938290000001</v>
      </c>
      <c r="G344" s="31">
        <v>0.39014385400000001</v>
      </c>
      <c r="H344" s="18"/>
    </row>
    <row r="345" spans="1:8" x14ac:dyDescent="0.25">
      <c r="A345" s="18">
        <v>47373</v>
      </c>
      <c r="B345" s="18">
        <v>0</v>
      </c>
      <c r="C345" s="18">
        <v>0</v>
      </c>
      <c r="D345" s="18">
        <v>7358.7</v>
      </c>
      <c r="E345" s="37">
        <f t="shared" si="5"/>
        <v>0</v>
      </c>
      <c r="F345" s="31">
        <v>0.19909788989999999</v>
      </c>
      <c r="G345" s="31">
        <v>0.45282181300000002</v>
      </c>
      <c r="H345" s="18"/>
    </row>
    <row r="346" spans="1:8" x14ac:dyDescent="0.25">
      <c r="A346" s="18">
        <v>47381</v>
      </c>
      <c r="B346" s="18">
        <v>1013273.05</v>
      </c>
      <c r="C346" s="18">
        <v>0</v>
      </c>
      <c r="D346" s="18">
        <v>3431.3</v>
      </c>
      <c r="E346" s="37">
        <f t="shared" si="5"/>
        <v>295.30296097688921</v>
      </c>
      <c r="F346" s="31">
        <v>0.71449310180000003</v>
      </c>
      <c r="G346" s="31">
        <v>0.44319075099999999</v>
      </c>
      <c r="H346" s="18"/>
    </row>
    <row r="347" spans="1:8" x14ac:dyDescent="0.25">
      <c r="A347" s="18">
        <v>47399</v>
      </c>
      <c r="B347" s="18">
        <v>0</v>
      </c>
      <c r="C347" s="18">
        <v>0</v>
      </c>
      <c r="D347" s="18">
        <v>1741.46</v>
      </c>
      <c r="E347" s="37">
        <f t="shared" si="5"/>
        <v>0</v>
      </c>
      <c r="F347" s="31">
        <v>0.56256886930000005</v>
      </c>
      <c r="G347" s="31">
        <v>0.235405594</v>
      </c>
      <c r="H347" s="18"/>
    </row>
    <row r="348" spans="1:8" x14ac:dyDescent="0.25">
      <c r="A348" s="18">
        <v>47415</v>
      </c>
      <c r="B348" s="18">
        <v>7497.1</v>
      </c>
      <c r="C348" s="18">
        <v>0</v>
      </c>
      <c r="D348" s="18">
        <v>445.76</v>
      </c>
      <c r="E348" s="37">
        <f t="shared" si="5"/>
        <v>16.81869167264896</v>
      </c>
      <c r="F348" s="31">
        <v>0.47514351269999999</v>
      </c>
      <c r="G348" s="31">
        <v>0.331988854</v>
      </c>
      <c r="H348" s="18"/>
    </row>
    <row r="349" spans="1:8" x14ac:dyDescent="0.25">
      <c r="A349" s="18">
        <v>47423</v>
      </c>
      <c r="B349" s="18">
        <v>169212.27</v>
      </c>
      <c r="C349" s="18">
        <v>0</v>
      </c>
      <c r="D349" s="18">
        <v>557.73</v>
      </c>
      <c r="E349" s="37">
        <f t="shared" si="5"/>
        <v>303.39459953741056</v>
      </c>
      <c r="F349" s="31">
        <v>0.1965157773</v>
      </c>
      <c r="G349" s="31">
        <v>0.43771416000000002</v>
      </c>
      <c r="H349" s="18"/>
    </row>
    <row r="350" spans="1:8" x14ac:dyDescent="0.25">
      <c r="A350" s="18">
        <v>47431</v>
      </c>
      <c r="B350" s="18">
        <v>124234.35</v>
      </c>
      <c r="C350" s="18">
        <v>0</v>
      </c>
      <c r="D350" s="18">
        <v>620.54</v>
      </c>
      <c r="E350" s="37">
        <f t="shared" si="5"/>
        <v>200.20361298224128</v>
      </c>
      <c r="F350" s="31">
        <v>0.47364757079999997</v>
      </c>
      <c r="G350" s="31">
        <v>0.36955349500000001</v>
      </c>
      <c r="H350" s="18"/>
    </row>
    <row r="351" spans="1:8" x14ac:dyDescent="0.25">
      <c r="A351" s="18">
        <v>47449</v>
      </c>
      <c r="B351" s="18">
        <v>246252.37</v>
      </c>
      <c r="C351" s="18">
        <v>0</v>
      </c>
      <c r="D351" s="18">
        <v>1196.8399999999999</v>
      </c>
      <c r="E351" s="37">
        <f t="shared" si="5"/>
        <v>205.75212225527224</v>
      </c>
      <c r="F351" s="31">
        <v>0.206883228</v>
      </c>
      <c r="G351" s="31">
        <v>0.44480608300000002</v>
      </c>
      <c r="H351" s="18"/>
    </row>
    <row r="352" spans="1:8" x14ac:dyDescent="0.25">
      <c r="A352" s="18">
        <v>47456</v>
      </c>
      <c r="B352" s="18">
        <v>358453.39</v>
      </c>
      <c r="C352" s="18">
        <v>0</v>
      </c>
      <c r="D352" s="18">
        <v>704.94</v>
      </c>
      <c r="E352" s="37">
        <f t="shared" si="5"/>
        <v>508.48780038017418</v>
      </c>
      <c r="F352" s="31">
        <v>0.61243919859999996</v>
      </c>
      <c r="G352" s="31">
        <v>0.45281417800000001</v>
      </c>
      <c r="H352" s="18"/>
    </row>
    <row r="353" spans="1:8" x14ac:dyDescent="0.25">
      <c r="A353" s="18">
        <v>47464</v>
      </c>
      <c r="B353" s="18">
        <v>0</v>
      </c>
      <c r="C353" s="18">
        <v>0</v>
      </c>
      <c r="D353" s="18">
        <v>906.19</v>
      </c>
      <c r="E353" s="37">
        <f t="shared" si="5"/>
        <v>0</v>
      </c>
      <c r="F353" s="31">
        <v>0.10754930190000001</v>
      </c>
      <c r="G353" s="31">
        <v>0.12540008999999999</v>
      </c>
      <c r="H353" s="18"/>
    </row>
    <row r="354" spans="1:8" x14ac:dyDescent="0.25">
      <c r="A354" s="18">
        <v>47472</v>
      </c>
      <c r="B354" s="18">
        <v>18266.28</v>
      </c>
      <c r="C354" s="18">
        <v>0</v>
      </c>
      <c r="D354" s="18">
        <v>251.42</v>
      </c>
      <c r="E354" s="37">
        <f t="shared" si="5"/>
        <v>72.652454060933891</v>
      </c>
      <c r="F354" s="31">
        <v>0.3275485487</v>
      </c>
      <c r="G354" s="31">
        <v>0.36300251500000003</v>
      </c>
      <c r="H354" s="18"/>
    </row>
    <row r="355" spans="1:8" x14ac:dyDescent="0.25">
      <c r="A355" s="18">
        <v>47498</v>
      </c>
      <c r="B355" s="18">
        <v>138406.35999999999</v>
      </c>
      <c r="C355" s="18">
        <v>0</v>
      </c>
      <c r="D355" s="18">
        <v>446.33</v>
      </c>
      <c r="E355" s="37">
        <f t="shared" si="5"/>
        <v>310.0987161965362</v>
      </c>
      <c r="F355" s="31">
        <v>0.60793109980000004</v>
      </c>
      <c r="G355" s="31">
        <v>0.41282260599999998</v>
      </c>
      <c r="H355" s="18"/>
    </row>
    <row r="356" spans="1:8" x14ac:dyDescent="0.25">
      <c r="A356" s="18">
        <v>47506</v>
      </c>
      <c r="B356" s="18">
        <v>122439.31</v>
      </c>
      <c r="C356" s="18">
        <v>0</v>
      </c>
      <c r="D356" s="18">
        <v>452.16</v>
      </c>
      <c r="E356" s="37">
        <f t="shared" si="5"/>
        <v>270.78757519462135</v>
      </c>
      <c r="F356" s="31">
        <v>0.2521157168</v>
      </c>
      <c r="G356" s="31">
        <v>0.38286349800000002</v>
      </c>
      <c r="H356" s="18"/>
    </row>
    <row r="357" spans="1:8" x14ac:dyDescent="0.25">
      <c r="A357" s="18">
        <v>47514</v>
      </c>
      <c r="B357" s="18">
        <v>532205.93000000005</v>
      </c>
      <c r="C357" s="18">
        <v>0</v>
      </c>
      <c r="D357" s="18">
        <v>1022.85</v>
      </c>
      <c r="E357" s="37">
        <f t="shared" si="5"/>
        <v>520.3166935523293</v>
      </c>
      <c r="F357" s="31">
        <v>0.50116594820000004</v>
      </c>
      <c r="G357" s="31">
        <v>0.48642833499999999</v>
      </c>
      <c r="H357" s="18"/>
    </row>
    <row r="358" spans="1:8" x14ac:dyDescent="0.25">
      <c r="A358" s="18">
        <v>47522</v>
      </c>
      <c r="B358" s="18">
        <v>202076.1</v>
      </c>
      <c r="C358" s="18">
        <v>0</v>
      </c>
      <c r="D358" s="18">
        <v>560.88</v>
      </c>
      <c r="E358" s="37">
        <f t="shared" si="5"/>
        <v>360.28401797175866</v>
      </c>
      <c r="F358" s="31">
        <v>1.2906144546</v>
      </c>
      <c r="G358" s="31">
        <v>0.47848337600000002</v>
      </c>
      <c r="H358" s="18"/>
    </row>
    <row r="359" spans="1:8" x14ac:dyDescent="0.25">
      <c r="A359" s="18">
        <v>47548</v>
      </c>
      <c r="B359" s="18">
        <v>63924.51</v>
      </c>
      <c r="C359" s="18">
        <v>0</v>
      </c>
      <c r="D359" s="18">
        <v>394.43</v>
      </c>
      <c r="E359" s="37">
        <f t="shared" si="5"/>
        <v>162.06807291534619</v>
      </c>
      <c r="F359" s="31">
        <v>0.77252032500000001</v>
      </c>
      <c r="G359" s="31">
        <v>0.39905770000000002</v>
      </c>
      <c r="H359" s="18"/>
    </row>
    <row r="360" spans="1:8" x14ac:dyDescent="0.25">
      <c r="A360" s="18">
        <v>47571</v>
      </c>
      <c r="B360" s="18">
        <v>165236.26</v>
      </c>
      <c r="C360" s="18">
        <v>0</v>
      </c>
      <c r="D360" s="18">
        <v>408.79</v>
      </c>
      <c r="E360" s="37">
        <f t="shared" si="5"/>
        <v>404.20817534675507</v>
      </c>
      <c r="F360" s="31">
        <v>0.36697415570000003</v>
      </c>
      <c r="G360" s="31">
        <v>0.48328323000000001</v>
      </c>
      <c r="H360" s="18"/>
    </row>
    <row r="361" spans="1:8" x14ac:dyDescent="0.25">
      <c r="A361" s="18">
        <v>47589</v>
      </c>
      <c r="B361" s="18">
        <v>494823.89</v>
      </c>
      <c r="C361" s="18">
        <v>0</v>
      </c>
      <c r="D361" s="18">
        <v>979.42</v>
      </c>
      <c r="E361" s="37">
        <f t="shared" si="5"/>
        <v>505.22134528598559</v>
      </c>
      <c r="F361" s="31">
        <v>0.44149592840000002</v>
      </c>
      <c r="G361" s="31">
        <v>0.52840776899999997</v>
      </c>
      <c r="H361" s="18"/>
    </row>
    <row r="362" spans="1:8" x14ac:dyDescent="0.25">
      <c r="A362" s="18">
        <v>47597</v>
      </c>
      <c r="B362" s="18">
        <v>167696.54999999999</v>
      </c>
      <c r="C362" s="18">
        <v>0</v>
      </c>
      <c r="D362" s="18">
        <v>824.08</v>
      </c>
      <c r="E362" s="37">
        <f t="shared" si="5"/>
        <v>203.49547374041353</v>
      </c>
      <c r="F362" s="31">
        <v>0.72499438439999997</v>
      </c>
      <c r="G362" s="31">
        <v>0.40175065999999998</v>
      </c>
      <c r="H362" s="18"/>
    </row>
    <row r="363" spans="1:8" x14ac:dyDescent="0.25">
      <c r="A363" s="18">
        <v>47613</v>
      </c>
      <c r="B363" s="18">
        <v>472361.08</v>
      </c>
      <c r="C363" s="18">
        <v>0</v>
      </c>
      <c r="D363" s="18">
        <v>678.74</v>
      </c>
      <c r="E363" s="37">
        <f t="shared" si="5"/>
        <v>695.93817956802309</v>
      </c>
      <c r="F363" s="31">
        <v>1.4643385343999999</v>
      </c>
      <c r="G363" s="31">
        <v>0.57615283500000003</v>
      </c>
      <c r="H363" s="18"/>
    </row>
    <row r="364" spans="1:8" x14ac:dyDescent="0.25">
      <c r="A364" s="18">
        <v>47621</v>
      </c>
      <c r="B364" s="18">
        <v>1022618.46</v>
      </c>
      <c r="C364" s="18">
        <v>0</v>
      </c>
      <c r="D364" s="18">
        <v>903.56</v>
      </c>
      <c r="E364" s="37">
        <f t="shared" si="5"/>
        <v>1131.7659701624684</v>
      </c>
      <c r="F364" s="31">
        <v>0.64158361760000004</v>
      </c>
      <c r="G364" s="31">
        <v>0.74023916400000001</v>
      </c>
      <c r="H364" s="18"/>
    </row>
    <row r="365" spans="1:8" x14ac:dyDescent="0.25">
      <c r="A365" s="18">
        <v>47639</v>
      </c>
      <c r="B365" s="18">
        <v>1315995.93</v>
      </c>
      <c r="C365" s="18">
        <v>0</v>
      </c>
      <c r="D365" s="18">
        <v>1189.78</v>
      </c>
      <c r="E365" s="37">
        <f t="shared" si="5"/>
        <v>1106.0834187833045</v>
      </c>
      <c r="F365" s="31">
        <v>1.0789319070000001</v>
      </c>
      <c r="G365" s="31">
        <v>0.70566472800000002</v>
      </c>
      <c r="H365" s="18"/>
    </row>
    <row r="366" spans="1:8" x14ac:dyDescent="0.25">
      <c r="A366" s="18">
        <v>47688</v>
      </c>
      <c r="B366" s="18">
        <v>0</v>
      </c>
      <c r="C366" s="18">
        <v>0</v>
      </c>
      <c r="D366" s="18">
        <v>1511.32</v>
      </c>
      <c r="E366" s="37">
        <f t="shared" si="5"/>
        <v>0</v>
      </c>
      <c r="F366" s="31">
        <v>0.3535917079</v>
      </c>
      <c r="G366" s="31">
        <v>0.181192465</v>
      </c>
      <c r="H366" s="18"/>
    </row>
    <row r="367" spans="1:8" x14ac:dyDescent="0.25">
      <c r="A367" s="18">
        <v>47696</v>
      </c>
      <c r="B367" s="18">
        <v>562073.4</v>
      </c>
      <c r="C367" s="18">
        <v>0</v>
      </c>
      <c r="D367" s="18">
        <v>2269.2399999999998</v>
      </c>
      <c r="E367" s="37">
        <f t="shared" si="5"/>
        <v>247.69235514974179</v>
      </c>
      <c r="F367" s="31">
        <v>0.86790672440000005</v>
      </c>
      <c r="G367" s="31">
        <v>0.44560856900000001</v>
      </c>
      <c r="H367" s="18"/>
    </row>
    <row r="368" spans="1:8" x14ac:dyDescent="0.25">
      <c r="A368" s="18">
        <v>47712</v>
      </c>
      <c r="B368" s="18">
        <v>88082.43</v>
      </c>
      <c r="C368" s="18">
        <v>0</v>
      </c>
      <c r="D368" s="18">
        <v>561.04999999999995</v>
      </c>
      <c r="E368" s="37">
        <f t="shared" si="5"/>
        <v>156.99568665894304</v>
      </c>
      <c r="F368" s="31">
        <v>0.32675546789999999</v>
      </c>
      <c r="G368" s="31">
        <v>0.43674891599999999</v>
      </c>
      <c r="H368" s="18"/>
    </row>
    <row r="369" spans="1:8" x14ac:dyDescent="0.25">
      <c r="A369" s="18">
        <v>47720</v>
      </c>
      <c r="B369" s="18">
        <v>794224.43</v>
      </c>
      <c r="C369" s="18">
        <v>0</v>
      </c>
      <c r="D369" s="18">
        <v>978.16</v>
      </c>
      <c r="E369" s="37">
        <f t="shared" si="5"/>
        <v>811.95758362640072</v>
      </c>
      <c r="F369" s="31">
        <v>0.65361655399999996</v>
      </c>
      <c r="G369" s="31">
        <v>0.64333069499999995</v>
      </c>
      <c r="H369" s="18"/>
    </row>
    <row r="370" spans="1:8" x14ac:dyDescent="0.25">
      <c r="A370" s="18">
        <v>47738</v>
      </c>
      <c r="B370" s="18">
        <v>599455.98</v>
      </c>
      <c r="C370" s="18">
        <v>0</v>
      </c>
      <c r="D370" s="18">
        <v>743.58</v>
      </c>
      <c r="E370" s="37">
        <f t="shared" si="5"/>
        <v>806.17550229968526</v>
      </c>
      <c r="F370" s="31">
        <v>1.0386342052999999</v>
      </c>
      <c r="G370" s="31">
        <v>0.62799781700000001</v>
      </c>
      <c r="H370" s="18"/>
    </row>
    <row r="371" spans="1:8" x14ac:dyDescent="0.25">
      <c r="A371" s="18">
        <v>47746</v>
      </c>
      <c r="B371" s="18">
        <v>523611.08</v>
      </c>
      <c r="C371" s="18">
        <v>0</v>
      </c>
      <c r="D371" s="18">
        <v>1036.46</v>
      </c>
      <c r="E371" s="37">
        <f t="shared" si="5"/>
        <v>505.19178743029158</v>
      </c>
      <c r="F371" s="31">
        <v>0.60734886070000005</v>
      </c>
      <c r="G371" s="31">
        <v>0.567047525</v>
      </c>
      <c r="H371" s="18"/>
    </row>
    <row r="372" spans="1:8" x14ac:dyDescent="0.25">
      <c r="A372" s="18">
        <v>47761</v>
      </c>
      <c r="B372" s="18">
        <v>1266526.25</v>
      </c>
      <c r="C372" s="18">
        <v>0</v>
      </c>
      <c r="D372" s="18">
        <v>1176.24</v>
      </c>
      <c r="E372" s="37">
        <f t="shared" si="5"/>
        <v>1076.7583571379989</v>
      </c>
      <c r="F372" s="31">
        <v>1.3107799526999999</v>
      </c>
      <c r="G372" s="31">
        <v>0.69968293999999998</v>
      </c>
      <c r="H372" s="18"/>
    </row>
    <row r="373" spans="1:8" x14ac:dyDescent="0.25">
      <c r="A373" s="18">
        <v>47787</v>
      </c>
      <c r="B373" s="18">
        <v>348514.76</v>
      </c>
      <c r="C373" s="18">
        <v>0</v>
      </c>
      <c r="D373" s="18">
        <v>1828.91</v>
      </c>
      <c r="E373" s="37">
        <f t="shared" si="5"/>
        <v>190.5587262358454</v>
      </c>
      <c r="F373" s="31">
        <v>1.6085776633</v>
      </c>
      <c r="G373" s="31">
        <v>0.39414794199999997</v>
      </c>
      <c r="H373" s="18"/>
    </row>
    <row r="374" spans="1:8" x14ac:dyDescent="0.25">
      <c r="A374" s="18">
        <v>47795</v>
      </c>
      <c r="B374" s="18">
        <v>110457.38</v>
      </c>
      <c r="C374" s="18">
        <v>0</v>
      </c>
      <c r="D374" s="18">
        <v>1785.24</v>
      </c>
      <c r="E374" s="37">
        <f t="shared" si="5"/>
        <v>61.872566153570389</v>
      </c>
      <c r="F374" s="31">
        <v>1.1103360429</v>
      </c>
      <c r="G374" s="31">
        <v>0.37445986399999998</v>
      </c>
      <c r="H374" s="18"/>
    </row>
    <row r="375" spans="1:8" x14ac:dyDescent="0.25">
      <c r="A375" s="18">
        <v>47803</v>
      </c>
      <c r="B375" s="18">
        <v>422987.42</v>
      </c>
      <c r="C375" s="18">
        <v>0</v>
      </c>
      <c r="D375" s="18">
        <v>2232.71</v>
      </c>
      <c r="E375" s="37">
        <f t="shared" si="5"/>
        <v>189.45022864590564</v>
      </c>
      <c r="F375" s="31">
        <v>1.2337201324</v>
      </c>
      <c r="G375" s="31">
        <v>0.44489909700000002</v>
      </c>
      <c r="H375" s="18"/>
    </row>
    <row r="376" spans="1:8" x14ac:dyDescent="0.25">
      <c r="A376" s="18">
        <v>47829</v>
      </c>
      <c r="B376" s="18">
        <v>464182.77</v>
      </c>
      <c r="C376" s="18">
        <v>0</v>
      </c>
      <c r="D376" s="18">
        <v>1037.32</v>
      </c>
      <c r="E376" s="37">
        <f t="shared" si="5"/>
        <v>447.48271507345856</v>
      </c>
      <c r="F376" s="31">
        <v>0.24854738370000001</v>
      </c>
      <c r="G376" s="31">
        <v>0.51042435399999997</v>
      </c>
      <c r="H376" s="18"/>
    </row>
    <row r="377" spans="1:8" x14ac:dyDescent="0.25">
      <c r="A377" s="18">
        <v>47837</v>
      </c>
      <c r="B377" s="18">
        <v>320318.37</v>
      </c>
      <c r="C377" s="18">
        <v>0</v>
      </c>
      <c r="D377" s="18">
        <v>529.84</v>
      </c>
      <c r="E377" s="37">
        <f t="shared" si="5"/>
        <v>604.55679072927671</v>
      </c>
      <c r="F377" s="31">
        <v>1.1559135004000001</v>
      </c>
      <c r="G377" s="31">
        <v>0.56583131499999995</v>
      </c>
      <c r="H377" s="18"/>
    </row>
    <row r="378" spans="1:8" x14ac:dyDescent="0.25">
      <c r="A378" s="18">
        <v>47845</v>
      </c>
      <c r="B378" s="18">
        <v>21570.959999999999</v>
      </c>
      <c r="C378" s="18">
        <v>0</v>
      </c>
      <c r="D378" s="18">
        <v>1144.3599999999999</v>
      </c>
      <c r="E378" s="37">
        <f t="shared" si="5"/>
        <v>18.849802509699746</v>
      </c>
      <c r="F378" s="31">
        <v>0.39707610510000002</v>
      </c>
      <c r="G378" s="31">
        <v>0.320619553</v>
      </c>
      <c r="H378" s="18"/>
    </row>
    <row r="379" spans="1:8" x14ac:dyDescent="0.25">
      <c r="A379" s="18">
        <v>47852</v>
      </c>
      <c r="B379" s="18">
        <v>431200.28</v>
      </c>
      <c r="C379" s="18">
        <v>0</v>
      </c>
      <c r="D379" s="18">
        <v>1080.98</v>
      </c>
      <c r="E379" s="37">
        <f t="shared" si="5"/>
        <v>398.89755592147867</v>
      </c>
      <c r="F379" s="31">
        <v>0.59952899530000003</v>
      </c>
      <c r="G379" s="31">
        <v>0.47257331200000002</v>
      </c>
      <c r="H379" s="18"/>
    </row>
    <row r="380" spans="1:8" x14ac:dyDescent="0.25">
      <c r="A380" s="18">
        <v>47878</v>
      </c>
      <c r="B380" s="18">
        <v>0</v>
      </c>
      <c r="C380" s="18">
        <v>0</v>
      </c>
      <c r="D380" s="18">
        <v>1150.31</v>
      </c>
      <c r="E380" s="37">
        <f t="shared" si="5"/>
        <v>0</v>
      </c>
      <c r="F380" s="31">
        <v>2.9440986700000001E-2</v>
      </c>
      <c r="G380" s="31">
        <v>0.05</v>
      </c>
      <c r="H380" s="18"/>
    </row>
    <row r="381" spans="1:8" x14ac:dyDescent="0.25">
      <c r="A381" s="18">
        <v>47886</v>
      </c>
      <c r="B381" s="18">
        <v>1032976.97</v>
      </c>
      <c r="C381" s="18">
        <v>0</v>
      </c>
      <c r="D381" s="18">
        <v>2651.3</v>
      </c>
      <c r="E381" s="37">
        <f t="shared" si="5"/>
        <v>389.61150001885864</v>
      </c>
      <c r="F381" s="31">
        <v>0.91752770539999995</v>
      </c>
      <c r="G381" s="31">
        <v>0.49879873000000002</v>
      </c>
      <c r="H381" s="18"/>
    </row>
    <row r="382" spans="1:8" x14ac:dyDescent="0.25">
      <c r="A382" s="18">
        <v>47894</v>
      </c>
      <c r="B382" s="18">
        <v>0</v>
      </c>
      <c r="C382" s="18">
        <v>0</v>
      </c>
      <c r="D382" s="18">
        <v>4257.7700000000004</v>
      </c>
      <c r="E382" s="37">
        <f t="shared" si="5"/>
        <v>0</v>
      </c>
      <c r="F382" s="31">
        <v>0.33520351980000002</v>
      </c>
      <c r="G382" s="31">
        <v>0.22500991300000001</v>
      </c>
      <c r="H382" s="18"/>
    </row>
    <row r="383" spans="1:8" x14ac:dyDescent="0.25">
      <c r="A383" s="18">
        <v>47902</v>
      </c>
      <c r="B383" s="18">
        <v>69367.039999999994</v>
      </c>
      <c r="C383" s="18">
        <v>0</v>
      </c>
      <c r="D383" s="18">
        <v>1723.6</v>
      </c>
      <c r="E383" s="37">
        <f t="shared" si="5"/>
        <v>40.245439777210485</v>
      </c>
      <c r="F383" s="31">
        <v>0.30528559049999998</v>
      </c>
      <c r="G383" s="31">
        <v>0.24787015600000001</v>
      </c>
      <c r="H383" s="18"/>
    </row>
    <row r="384" spans="1:8" x14ac:dyDescent="0.25">
      <c r="A384" s="18">
        <v>47928</v>
      </c>
      <c r="B384" s="18">
        <v>1164434.75</v>
      </c>
      <c r="C384" s="18">
        <v>0</v>
      </c>
      <c r="D384" s="18">
        <v>984.82</v>
      </c>
      <c r="E384" s="37">
        <f t="shared" si="5"/>
        <v>1182.383328933206</v>
      </c>
      <c r="F384" s="31">
        <v>4.0615414472999998</v>
      </c>
      <c r="G384" s="31">
        <v>0.80590988500000005</v>
      </c>
      <c r="H384" s="18"/>
    </row>
    <row r="385" spans="1:8" x14ac:dyDescent="0.25">
      <c r="A385" s="18">
        <v>47936</v>
      </c>
      <c r="B385" s="18">
        <v>662466.68000000005</v>
      </c>
      <c r="C385" s="18">
        <v>0</v>
      </c>
      <c r="D385" s="18">
        <v>1567.47</v>
      </c>
      <c r="E385" s="37">
        <f t="shared" si="5"/>
        <v>422.63435982825831</v>
      </c>
      <c r="F385" s="31">
        <v>1.2989831333999999</v>
      </c>
      <c r="G385" s="31">
        <v>0.54794652499999996</v>
      </c>
      <c r="H385" s="18"/>
    </row>
    <row r="386" spans="1:8" x14ac:dyDescent="0.25">
      <c r="A386" s="18">
        <v>47944</v>
      </c>
      <c r="B386" s="18">
        <v>1199121.8400000001</v>
      </c>
      <c r="C386" s="18">
        <v>0</v>
      </c>
      <c r="D386" s="18">
        <v>1430.5</v>
      </c>
      <c r="E386" s="37">
        <f t="shared" si="5"/>
        <v>838.2536455784691</v>
      </c>
      <c r="F386" s="31">
        <v>4.0060658481000004</v>
      </c>
      <c r="G386" s="31">
        <v>0.62004241900000001</v>
      </c>
      <c r="H386" s="18"/>
    </row>
    <row r="387" spans="1:8" x14ac:dyDescent="0.25">
      <c r="A387" s="18">
        <v>47951</v>
      </c>
      <c r="B387" s="18">
        <v>1407721.8</v>
      </c>
      <c r="C387" s="18">
        <v>0</v>
      </c>
      <c r="D387" s="18">
        <v>1776.13</v>
      </c>
      <c r="E387" s="37">
        <f t="shared" si="5"/>
        <v>792.57813335735557</v>
      </c>
      <c r="F387" s="31">
        <v>3.638012829</v>
      </c>
      <c r="G387" s="31">
        <v>0.64626443700000002</v>
      </c>
      <c r="H387" s="18"/>
    </row>
    <row r="388" spans="1:8" x14ac:dyDescent="0.25">
      <c r="A388" s="18">
        <v>47969</v>
      </c>
      <c r="B388" s="18">
        <v>723332.41</v>
      </c>
      <c r="C388" s="18">
        <v>0</v>
      </c>
      <c r="D388" s="18">
        <v>673.02</v>
      </c>
      <c r="E388" s="37">
        <f t="shared" si="5"/>
        <v>1074.7561885233724</v>
      </c>
      <c r="F388" s="31">
        <v>3.8634702021999998</v>
      </c>
      <c r="G388" s="31">
        <v>0.75108404600000001</v>
      </c>
      <c r="H388" s="18"/>
    </row>
    <row r="389" spans="1:8" x14ac:dyDescent="0.25">
      <c r="A389" s="18">
        <v>47985</v>
      </c>
      <c r="B389" s="18">
        <v>235284.77</v>
      </c>
      <c r="C389" s="18">
        <v>0</v>
      </c>
      <c r="D389" s="18">
        <v>1490.52</v>
      </c>
      <c r="E389" s="37">
        <f t="shared" ref="E389:E452" si="6">B389/D389</f>
        <v>157.85415157126371</v>
      </c>
      <c r="F389" s="31">
        <v>0.211347543</v>
      </c>
      <c r="G389" s="31">
        <v>0.36948985499999998</v>
      </c>
      <c r="H389" s="18"/>
    </row>
    <row r="390" spans="1:8" x14ac:dyDescent="0.25">
      <c r="A390" s="18">
        <v>47993</v>
      </c>
      <c r="B390" s="18">
        <v>0</v>
      </c>
      <c r="C390" s="18">
        <v>0</v>
      </c>
      <c r="D390" s="18">
        <v>1810.6</v>
      </c>
      <c r="E390" s="37">
        <f t="shared" si="6"/>
        <v>0</v>
      </c>
      <c r="F390" s="31">
        <v>0.86496359649999999</v>
      </c>
      <c r="G390" s="31">
        <v>0.28522771000000002</v>
      </c>
      <c r="H390" s="18"/>
    </row>
    <row r="391" spans="1:8" x14ac:dyDescent="0.25">
      <c r="A391" s="18">
        <v>48009</v>
      </c>
      <c r="B391" s="18">
        <v>1876073.18</v>
      </c>
      <c r="C391" s="18">
        <v>0</v>
      </c>
      <c r="D391" s="18">
        <v>4006.27</v>
      </c>
      <c r="E391" s="37">
        <f t="shared" si="6"/>
        <v>468.28425942335389</v>
      </c>
      <c r="F391" s="31">
        <v>0.35964185119999997</v>
      </c>
      <c r="G391" s="31">
        <v>0.49280977799999998</v>
      </c>
      <c r="H391" s="18"/>
    </row>
    <row r="392" spans="1:8" x14ac:dyDescent="0.25">
      <c r="A392" s="18">
        <v>48017</v>
      </c>
      <c r="B392" s="18">
        <v>1158837.8999999999</v>
      </c>
      <c r="C392" s="18">
        <v>0</v>
      </c>
      <c r="D392" s="18">
        <v>1811.54</v>
      </c>
      <c r="E392" s="37">
        <f t="shared" si="6"/>
        <v>639.69766055400373</v>
      </c>
      <c r="F392" s="31">
        <v>0.65607922220000003</v>
      </c>
      <c r="G392" s="31">
        <v>0.55146232799999995</v>
      </c>
      <c r="H392" s="18"/>
    </row>
    <row r="393" spans="1:8" x14ac:dyDescent="0.25">
      <c r="A393" s="18">
        <v>48025</v>
      </c>
      <c r="B393" s="18">
        <v>503767.51</v>
      </c>
      <c r="C393" s="18">
        <v>0</v>
      </c>
      <c r="D393" s="18">
        <v>1538.22</v>
      </c>
      <c r="E393" s="37">
        <f t="shared" si="6"/>
        <v>327.50029904695037</v>
      </c>
      <c r="F393" s="31">
        <v>0.84953125740000002</v>
      </c>
      <c r="G393" s="31">
        <v>0.454795159</v>
      </c>
      <c r="H393" s="18"/>
    </row>
    <row r="394" spans="1:8" x14ac:dyDescent="0.25">
      <c r="A394" s="18">
        <v>48033</v>
      </c>
      <c r="B394" s="18">
        <v>23562.58</v>
      </c>
      <c r="C394" s="18">
        <v>0</v>
      </c>
      <c r="D394" s="18">
        <v>1190.99</v>
      </c>
      <c r="E394" s="37">
        <f t="shared" si="6"/>
        <v>19.784028413336806</v>
      </c>
      <c r="F394" s="31">
        <v>0.34353676309999998</v>
      </c>
      <c r="G394" s="31">
        <v>0.31385861199999998</v>
      </c>
      <c r="H394" s="18"/>
    </row>
    <row r="395" spans="1:8" x14ac:dyDescent="0.25">
      <c r="A395" s="18">
        <v>48041</v>
      </c>
      <c r="B395" s="18">
        <v>1229388.8899999999</v>
      </c>
      <c r="C395" s="18">
        <v>0</v>
      </c>
      <c r="D395" s="18">
        <v>3973.41</v>
      </c>
      <c r="E395" s="37">
        <f t="shared" si="6"/>
        <v>309.40398549356848</v>
      </c>
      <c r="F395" s="31">
        <v>0.42147832419999998</v>
      </c>
      <c r="G395" s="31">
        <v>0.454842511</v>
      </c>
      <c r="H395" s="18"/>
    </row>
    <row r="396" spans="1:8" x14ac:dyDescent="0.25">
      <c r="A396" s="18">
        <v>48074</v>
      </c>
      <c r="B396" s="18">
        <v>175052.62</v>
      </c>
      <c r="C396" s="18">
        <v>0</v>
      </c>
      <c r="D396" s="18">
        <v>1673.09</v>
      </c>
      <c r="E396" s="37">
        <f t="shared" si="6"/>
        <v>104.62833439922539</v>
      </c>
      <c r="F396" s="31">
        <v>0.2622798938</v>
      </c>
      <c r="G396" s="31">
        <v>0.34609939000000001</v>
      </c>
      <c r="H396" s="18"/>
    </row>
    <row r="397" spans="1:8" x14ac:dyDescent="0.25">
      <c r="A397" s="18">
        <v>48082</v>
      </c>
      <c r="B397" s="18">
        <v>0</v>
      </c>
      <c r="C397" s="18">
        <v>0</v>
      </c>
      <c r="D397" s="18">
        <v>1549.76</v>
      </c>
      <c r="E397" s="37">
        <f t="shared" si="6"/>
        <v>0</v>
      </c>
      <c r="F397" s="31">
        <v>1.0211202080999999</v>
      </c>
      <c r="G397" s="31">
        <v>0.27289965500000002</v>
      </c>
      <c r="H397" s="18"/>
    </row>
    <row r="398" spans="1:8" x14ac:dyDescent="0.25">
      <c r="A398" s="18">
        <v>48090</v>
      </c>
      <c r="B398" s="18">
        <v>552987.73</v>
      </c>
      <c r="C398" s="18">
        <v>0</v>
      </c>
      <c r="D398" s="18">
        <v>657.28</v>
      </c>
      <c r="E398" s="37">
        <f t="shared" si="6"/>
        <v>841.32748600292109</v>
      </c>
      <c r="F398" s="31">
        <v>0.789669183</v>
      </c>
      <c r="G398" s="31">
        <v>0.61769901699999996</v>
      </c>
      <c r="H398" s="18"/>
    </row>
    <row r="399" spans="1:8" x14ac:dyDescent="0.25">
      <c r="A399" s="18">
        <v>48116</v>
      </c>
      <c r="B399" s="18">
        <v>0</v>
      </c>
      <c r="C399" s="18">
        <v>0</v>
      </c>
      <c r="D399" s="18">
        <v>4065.8</v>
      </c>
      <c r="E399" s="37">
        <f t="shared" si="6"/>
        <v>0</v>
      </c>
      <c r="F399" s="31">
        <v>5.46505688E-2</v>
      </c>
      <c r="G399" s="31">
        <v>0.32018524199999998</v>
      </c>
      <c r="H399" s="18"/>
    </row>
    <row r="400" spans="1:8" x14ac:dyDescent="0.25">
      <c r="A400" s="18">
        <v>48124</v>
      </c>
      <c r="B400" s="18">
        <v>0</v>
      </c>
      <c r="C400" s="18">
        <v>0</v>
      </c>
      <c r="D400" s="18">
        <v>3556.37</v>
      </c>
      <c r="E400" s="37">
        <f t="shared" si="6"/>
        <v>0</v>
      </c>
      <c r="F400" s="31">
        <v>3.67719595E-2</v>
      </c>
      <c r="G400" s="31">
        <v>0.18601177599999999</v>
      </c>
      <c r="H400" s="18"/>
    </row>
    <row r="401" spans="1:8" x14ac:dyDescent="0.25">
      <c r="A401" s="18">
        <v>48132</v>
      </c>
      <c r="B401" s="18">
        <v>1501088.15</v>
      </c>
      <c r="C401" s="18">
        <v>0</v>
      </c>
      <c r="D401" s="18">
        <v>1015.04</v>
      </c>
      <c r="E401" s="37">
        <f t="shared" si="6"/>
        <v>1478.8463016235812</v>
      </c>
      <c r="F401" s="31">
        <v>0.97735848670000003</v>
      </c>
      <c r="G401" s="31">
        <v>0.78973327299999996</v>
      </c>
      <c r="H401" s="18"/>
    </row>
    <row r="402" spans="1:8" x14ac:dyDescent="0.25">
      <c r="A402" s="18">
        <v>48140</v>
      </c>
      <c r="B402" s="18">
        <v>0</v>
      </c>
      <c r="C402" s="18">
        <v>0</v>
      </c>
      <c r="D402" s="18">
        <v>755.88</v>
      </c>
      <c r="E402" s="37">
        <f t="shared" si="6"/>
        <v>0</v>
      </c>
      <c r="F402" s="31">
        <v>0.29785606199999998</v>
      </c>
      <c r="G402" s="31">
        <v>0.19670757899999999</v>
      </c>
      <c r="H402" s="18"/>
    </row>
    <row r="403" spans="1:8" x14ac:dyDescent="0.25">
      <c r="A403" s="18">
        <v>48157</v>
      </c>
      <c r="B403" s="18">
        <v>0</v>
      </c>
      <c r="C403" s="18">
        <v>0</v>
      </c>
      <c r="D403" s="18">
        <v>1471.81</v>
      </c>
      <c r="E403" s="37">
        <f t="shared" si="6"/>
        <v>0</v>
      </c>
      <c r="F403" s="31">
        <v>0.36782285910000001</v>
      </c>
      <c r="G403" s="31">
        <v>0.33572492500000001</v>
      </c>
      <c r="H403" s="18"/>
    </row>
    <row r="404" spans="1:8" x14ac:dyDescent="0.25">
      <c r="A404" s="18">
        <v>48165</v>
      </c>
      <c r="B404" s="18">
        <v>80443.259999999995</v>
      </c>
      <c r="C404" s="18">
        <v>0</v>
      </c>
      <c r="D404" s="18">
        <v>1380.75</v>
      </c>
      <c r="E404" s="37">
        <f t="shared" si="6"/>
        <v>58.260554046713736</v>
      </c>
      <c r="F404" s="31">
        <v>0.35976371239999999</v>
      </c>
      <c r="G404" s="31">
        <v>0.404641327</v>
      </c>
      <c r="H404" s="18"/>
    </row>
    <row r="405" spans="1:8" x14ac:dyDescent="0.25">
      <c r="A405" s="18">
        <v>48173</v>
      </c>
      <c r="B405" s="18">
        <v>360803.64</v>
      </c>
      <c r="C405" s="18">
        <v>0</v>
      </c>
      <c r="D405" s="18">
        <v>2641.08</v>
      </c>
      <c r="E405" s="37">
        <f t="shared" si="6"/>
        <v>136.6121586623654</v>
      </c>
      <c r="F405" s="31">
        <v>0.48518616640000001</v>
      </c>
      <c r="G405" s="31">
        <v>0.40849437100000002</v>
      </c>
      <c r="H405" s="18"/>
    </row>
    <row r="406" spans="1:8" x14ac:dyDescent="0.25">
      <c r="A406" s="18">
        <v>48207</v>
      </c>
      <c r="B406" s="18">
        <v>0</v>
      </c>
      <c r="C406" s="18">
        <v>0</v>
      </c>
      <c r="D406" s="18">
        <v>4047.6</v>
      </c>
      <c r="E406" s="37">
        <f t="shared" si="6"/>
        <v>0</v>
      </c>
      <c r="F406" s="31">
        <v>6.5558528599999999E-2</v>
      </c>
      <c r="G406" s="31">
        <v>0.26255666100000002</v>
      </c>
      <c r="H406" s="18"/>
    </row>
    <row r="407" spans="1:8" x14ac:dyDescent="0.25">
      <c r="A407" s="18">
        <v>48215</v>
      </c>
      <c r="B407" s="18">
        <v>0</v>
      </c>
      <c r="C407" s="18">
        <v>0</v>
      </c>
      <c r="D407" s="18">
        <v>899.72</v>
      </c>
      <c r="E407" s="37">
        <f t="shared" si="6"/>
        <v>0</v>
      </c>
      <c r="F407" s="31">
        <v>2.5614800000000001E-5</v>
      </c>
      <c r="G407" s="31">
        <v>0.377465051</v>
      </c>
      <c r="H407" s="18"/>
    </row>
    <row r="408" spans="1:8" x14ac:dyDescent="0.25">
      <c r="A408" s="18">
        <v>48223</v>
      </c>
      <c r="B408" s="18">
        <v>98625.63</v>
      </c>
      <c r="C408" s="18">
        <v>0</v>
      </c>
      <c r="D408" s="18">
        <v>3761.49</v>
      </c>
      <c r="E408" s="37">
        <f t="shared" si="6"/>
        <v>26.219830439533272</v>
      </c>
      <c r="F408" s="31">
        <v>0.88910344330000002</v>
      </c>
      <c r="G408" s="31">
        <v>0.40948401499999998</v>
      </c>
      <c r="H408" s="18"/>
    </row>
    <row r="409" spans="1:8" x14ac:dyDescent="0.25">
      <c r="A409" s="18">
        <v>48231</v>
      </c>
      <c r="B409" s="18">
        <v>5074444.68</v>
      </c>
      <c r="C409" s="18">
        <v>0</v>
      </c>
      <c r="D409" s="18">
        <v>7142.43</v>
      </c>
      <c r="E409" s="37">
        <f t="shared" si="6"/>
        <v>710.46474099151123</v>
      </c>
      <c r="F409" s="31">
        <v>1.3976599478</v>
      </c>
      <c r="G409" s="31">
        <v>0.59894108400000001</v>
      </c>
      <c r="H409" s="18"/>
    </row>
    <row r="410" spans="1:8" x14ac:dyDescent="0.25">
      <c r="A410" s="18">
        <v>48256</v>
      </c>
      <c r="B410" s="18">
        <v>160317.29999999999</v>
      </c>
      <c r="C410" s="18">
        <v>0</v>
      </c>
      <c r="D410" s="18">
        <v>1095.24</v>
      </c>
      <c r="E410" s="37">
        <f t="shared" si="6"/>
        <v>146.37641064972061</v>
      </c>
      <c r="F410" s="31">
        <v>0.68972634489999995</v>
      </c>
      <c r="G410" s="31">
        <v>0.40625183399999998</v>
      </c>
      <c r="H410" s="18"/>
    </row>
    <row r="411" spans="1:8" x14ac:dyDescent="0.25">
      <c r="A411" s="18">
        <v>48264</v>
      </c>
      <c r="B411" s="18">
        <v>493536.83</v>
      </c>
      <c r="C411" s="18">
        <v>0</v>
      </c>
      <c r="D411" s="18">
        <v>2005.15</v>
      </c>
      <c r="E411" s="37">
        <f t="shared" si="6"/>
        <v>246.13461835772884</v>
      </c>
      <c r="F411" s="31">
        <v>0.3042197525</v>
      </c>
      <c r="G411" s="31">
        <v>0.41005223800000001</v>
      </c>
      <c r="H411" s="18"/>
    </row>
    <row r="412" spans="1:8" x14ac:dyDescent="0.25">
      <c r="A412" s="18">
        <v>48272</v>
      </c>
      <c r="B412" s="18">
        <v>46283.65</v>
      </c>
      <c r="C412" s="18">
        <v>0</v>
      </c>
      <c r="D412" s="18">
        <v>1244.42</v>
      </c>
      <c r="E412" s="37">
        <f t="shared" si="6"/>
        <v>37.19294932579033</v>
      </c>
      <c r="F412" s="31">
        <v>1.1336699014</v>
      </c>
      <c r="G412" s="31">
        <v>0.28924828400000002</v>
      </c>
      <c r="H412" s="18"/>
    </row>
    <row r="413" spans="1:8" x14ac:dyDescent="0.25">
      <c r="A413" s="18">
        <v>48298</v>
      </c>
      <c r="B413" s="18">
        <v>1648907.54</v>
      </c>
      <c r="C413" s="18">
        <v>0</v>
      </c>
      <c r="D413" s="18">
        <v>4576.32</v>
      </c>
      <c r="E413" s="37">
        <f t="shared" si="6"/>
        <v>360.31298947626044</v>
      </c>
      <c r="F413" s="31">
        <v>0.93499402740000004</v>
      </c>
      <c r="G413" s="31">
        <v>0.52897740699999996</v>
      </c>
      <c r="H413" s="18"/>
    </row>
    <row r="414" spans="1:8" x14ac:dyDescent="0.25">
      <c r="A414" s="18">
        <v>48306</v>
      </c>
      <c r="B414" s="18">
        <v>0</v>
      </c>
      <c r="C414" s="18">
        <v>0</v>
      </c>
      <c r="D414" s="18">
        <v>4354.3</v>
      </c>
      <c r="E414" s="37">
        <f t="shared" si="6"/>
        <v>0</v>
      </c>
      <c r="F414" s="31">
        <v>0.59733024670000001</v>
      </c>
      <c r="G414" s="31">
        <v>0.34628678499999999</v>
      </c>
      <c r="H414" s="18"/>
    </row>
    <row r="415" spans="1:8" x14ac:dyDescent="0.25">
      <c r="A415" s="18">
        <v>48314</v>
      </c>
      <c r="B415" s="18">
        <v>0</v>
      </c>
      <c r="C415" s="18">
        <v>0</v>
      </c>
      <c r="D415" s="18">
        <v>2788.97</v>
      </c>
      <c r="E415" s="37">
        <f t="shared" si="6"/>
        <v>0</v>
      </c>
      <c r="F415" s="31">
        <v>5.1640435399999997E-2</v>
      </c>
      <c r="G415" s="31">
        <v>0.25445380899999998</v>
      </c>
      <c r="H415" s="18"/>
    </row>
    <row r="416" spans="1:8" x14ac:dyDescent="0.25">
      <c r="A416" s="18">
        <v>48322</v>
      </c>
      <c r="B416" s="18">
        <v>0</v>
      </c>
      <c r="C416" s="18">
        <v>0</v>
      </c>
      <c r="D416" s="18">
        <v>729.49</v>
      </c>
      <c r="E416" s="37">
        <f t="shared" si="6"/>
        <v>0</v>
      </c>
      <c r="F416" s="31">
        <v>0.1788098581</v>
      </c>
      <c r="G416" s="31">
        <v>0.23363634799999999</v>
      </c>
      <c r="H416" s="18"/>
    </row>
    <row r="417" spans="1:8" x14ac:dyDescent="0.25">
      <c r="A417" s="18">
        <v>48330</v>
      </c>
      <c r="B417" s="18">
        <v>84488.16</v>
      </c>
      <c r="C417" s="18">
        <v>0</v>
      </c>
      <c r="D417" s="18">
        <v>269.83999999999997</v>
      </c>
      <c r="E417" s="37">
        <f t="shared" si="6"/>
        <v>313.10465461013939</v>
      </c>
      <c r="F417" s="31">
        <v>0.3848012999</v>
      </c>
      <c r="G417" s="31">
        <v>0.51979744699999997</v>
      </c>
      <c r="H417" s="18"/>
    </row>
    <row r="418" spans="1:8" x14ac:dyDescent="0.25">
      <c r="A418" s="18">
        <v>48348</v>
      </c>
      <c r="B418" s="18">
        <v>0</v>
      </c>
      <c r="C418" s="18">
        <v>0</v>
      </c>
      <c r="D418" s="18">
        <v>1986.56</v>
      </c>
      <c r="E418" s="37">
        <f t="shared" si="6"/>
        <v>0</v>
      </c>
      <c r="F418" s="31">
        <v>0.1666259122</v>
      </c>
      <c r="G418" s="31">
        <v>0.332291226</v>
      </c>
      <c r="H418" s="18"/>
    </row>
    <row r="419" spans="1:8" x14ac:dyDescent="0.25">
      <c r="A419" s="18">
        <v>48355</v>
      </c>
      <c r="B419" s="18">
        <v>558544.55000000005</v>
      </c>
      <c r="C419" s="18">
        <v>0</v>
      </c>
      <c r="D419" s="18">
        <v>559.21</v>
      </c>
      <c r="E419" s="37">
        <f t="shared" si="6"/>
        <v>998.81001770354612</v>
      </c>
      <c r="F419" s="31">
        <v>1.8022872480000001</v>
      </c>
      <c r="G419" s="31">
        <v>0.77582217200000003</v>
      </c>
      <c r="H419" s="18"/>
    </row>
    <row r="420" spans="1:8" x14ac:dyDescent="0.25">
      <c r="A420" s="18">
        <v>48363</v>
      </c>
      <c r="B420" s="18">
        <v>87562.17</v>
      </c>
      <c r="C420" s="18">
        <v>0</v>
      </c>
      <c r="D420" s="18">
        <v>1067.49</v>
      </c>
      <c r="E420" s="37">
        <f t="shared" si="6"/>
        <v>82.026220386139443</v>
      </c>
      <c r="F420" s="31">
        <v>0.30319736559999999</v>
      </c>
      <c r="G420" s="31">
        <v>0.39908719300000001</v>
      </c>
      <c r="H420" s="18"/>
    </row>
    <row r="421" spans="1:8" x14ac:dyDescent="0.25">
      <c r="A421" s="18">
        <v>48371</v>
      </c>
      <c r="B421" s="18">
        <v>177029.45</v>
      </c>
      <c r="C421" s="18">
        <v>0</v>
      </c>
      <c r="D421" s="18">
        <v>1090</v>
      </c>
      <c r="E421" s="37">
        <f t="shared" si="6"/>
        <v>162.41233944954129</v>
      </c>
      <c r="F421" s="31">
        <v>0.45015736550000002</v>
      </c>
      <c r="G421" s="31">
        <v>0.41025845999999999</v>
      </c>
      <c r="H421" s="18"/>
    </row>
    <row r="422" spans="1:8" x14ac:dyDescent="0.25">
      <c r="A422" s="18">
        <v>48389</v>
      </c>
      <c r="B422" s="18">
        <v>671177.74</v>
      </c>
      <c r="C422" s="18">
        <v>0</v>
      </c>
      <c r="D422" s="18">
        <v>1823.35</v>
      </c>
      <c r="E422" s="37">
        <f t="shared" si="6"/>
        <v>368.10142868895167</v>
      </c>
      <c r="F422" s="31">
        <v>0.70788949310000004</v>
      </c>
      <c r="G422" s="31">
        <v>0.52017896699999999</v>
      </c>
      <c r="H422" s="18"/>
    </row>
    <row r="423" spans="1:8" x14ac:dyDescent="0.25">
      <c r="A423" s="18">
        <v>48397</v>
      </c>
      <c r="B423" s="18">
        <v>0</v>
      </c>
      <c r="C423" s="18">
        <v>0</v>
      </c>
      <c r="D423" s="18">
        <v>512.16</v>
      </c>
      <c r="E423" s="37">
        <f t="shared" si="6"/>
        <v>0</v>
      </c>
      <c r="F423" s="31">
        <v>0.35150435340000002</v>
      </c>
      <c r="G423" s="31">
        <v>0.332895673</v>
      </c>
      <c r="H423" s="18"/>
    </row>
    <row r="424" spans="1:8" x14ac:dyDescent="0.25">
      <c r="A424" s="18">
        <v>48413</v>
      </c>
      <c r="B424" s="18">
        <v>435078.53</v>
      </c>
      <c r="C424" s="18">
        <v>0</v>
      </c>
      <c r="D424" s="18">
        <v>1053.1300000000001</v>
      </c>
      <c r="E424" s="37">
        <f t="shared" si="6"/>
        <v>413.12898692469116</v>
      </c>
      <c r="F424" s="31">
        <v>1.1928699251999999</v>
      </c>
      <c r="G424" s="31">
        <v>0.46584975499999998</v>
      </c>
      <c r="H424" s="18"/>
    </row>
    <row r="425" spans="1:8" x14ac:dyDescent="0.25">
      <c r="A425" s="18">
        <v>48421</v>
      </c>
      <c r="B425" s="18">
        <v>75790.42</v>
      </c>
      <c r="C425" s="18">
        <v>0</v>
      </c>
      <c r="D425" s="18">
        <v>1074.1500000000001</v>
      </c>
      <c r="E425" s="37">
        <f t="shared" si="6"/>
        <v>70.558506726248652</v>
      </c>
      <c r="F425" s="31">
        <v>0.64339507119999995</v>
      </c>
      <c r="G425" s="31">
        <v>0.385806806</v>
      </c>
      <c r="H425" s="18"/>
    </row>
    <row r="426" spans="1:8" x14ac:dyDescent="0.25">
      <c r="A426" s="18">
        <v>48439</v>
      </c>
      <c r="B426" s="18">
        <v>56376.76</v>
      </c>
      <c r="C426" s="18">
        <v>0</v>
      </c>
      <c r="D426" s="18">
        <v>616.48</v>
      </c>
      <c r="E426" s="37">
        <f t="shared" si="6"/>
        <v>91.449454970153127</v>
      </c>
      <c r="F426" s="31">
        <v>0.69382596819999998</v>
      </c>
      <c r="G426" s="31">
        <v>0.33101404499999998</v>
      </c>
      <c r="H426" s="18"/>
    </row>
    <row r="427" spans="1:8" x14ac:dyDescent="0.25">
      <c r="A427" s="18">
        <v>48447</v>
      </c>
      <c r="B427" s="18">
        <v>359928.02</v>
      </c>
      <c r="C427" s="18">
        <v>0</v>
      </c>
      <c r="D427" s="18">
        <v>1664.88</v>
      </c>
      <c r="E427" s="37">
        <f t="shared" si="6"/>
        <v>216.18856614290519</v>
      </c>
      <c r="F427" s="31">
        <v>0.73087038299999996</v>
      </c>
      <c r="G427" s="31">
        <v>0.41635871899999999</v>
      </c>
      <c r="H427" s="18"/>
    </row>
    <row r="428" spans="1:8" x14ac:dyDescent="0.25">
      <c r="A428" s="18">
        <v>48462</v>
      </c>
      <c r="B428" s="18">
        <v>396568.84</v>
      </c>
      <c r="C428" s="18">
        <v>0</v>
      </c>
      <c r="D428" s="18">
        <v>1251.8900000000001</v>
      </c>
      <c r="E428" s="37">
        <f t="shared" si="6"/>
        <v>316.7761065269313</v>
      </c>
      <c r="F428" s="31">
        <v>0.61867805379999996</v>
      </c>
      <c r="G428" s="31">
        <v>0.44961267399999999</v>
      </c>
      <c r="H428" s="18"/>
    </row>
    <row r="429" spans="1:8" x14ac:dyDescent="0.25">
      <c r="A429" s="18">
        <v>48470</v>
      </c>
      <c r="B429" s="18">
        <v>0</v>
      </c>
      <c r="C429" s="18">
        <v>0</v>
      </c>
      <c r="D429" s="18">
        <v>1989.02</v>
      </c>
      <c r="E429" s="37">
        <f t="shared" si="6"/>
        <v>0</v>
      </c>
      <c r="F429" s="31">
        <v>0.1766471687</v>
      </c>
      <c r="G429" s="31">
        <v>0.274044766</v>
      </c>
      <c r="H429" s="18"/>
    </row>
    <row r="430" spans="1:8" x14ac:dyDescent="0.25">
      <c r="A430" s="18">
        <v>48488</v>
      </c>
      <c r="B430" s="18">
        <v>0</v>
      </c>
      <c r="C430" s="18">
        <v>0</v>
      </c>
      <c r="D430" s="18">
        <v>2302.34</v>
      </c>
      <c r="E430" s="37">
        <f t="shared" si="6"/>
        <v>0</v>
      </c>
      <c r="F430" s="31">
        <v>0.49367996260000002</v>
      </c>
      <c r="G430" s="31">
        <v>0.32777998600000002</v>
      </c>
      <c r="H430" s="18"/>
    </row>
    <row r="431" spans="1:8" x14ac:dyDescent="0.25">
      <c r="A431" s="18">
        <v>48496</v>
      </c>
      <c r="B431" s="18">
        <v>0</v>
      </c>
      <c r="C431" s="18">
        <v>0</v>
      </c>
      <c r="D431" s="18">
        <v>3077.41</v>
      </c>
      <c r="E431" s="37">
        <f t="shared" si="6"/>
        <v>0</v>
      </c>
      <c r="F431" s="31">
        <v>3.0227901599999999E-2</v>
      </c>
      <c r="G431" s="31">
        <v>0.15641527899999999</v>
      </c>
      <c r="H431" s="18"/>
    </row>
    <row r="432" spans="1:8" x14ac:dyDescent="0.25">
      <c r="A432" s="18">
        <v>48512</v>
      </c>
      <c r="B432" s="18">
        <v>684800.29</v>
      </c>
      <c r="C432" s="18">
        <v>0</v>
      </c>
      <c r="D432" s="18">
        <v>776.34</v>
      </c>
      <c r="E432" s="37">
        <f t="shared" si="6"/>
        <v>882.08811860782646</v>
      </c>
      <c r="F432" s="31">
        <v>1.3322199109999999</v>
      </c>
      <c r="G432" s="31">
        <v>0.65857740099999995</v>
      </c>
      <c r="H432" s="18"/>
    </row>
    <row r="433" spans="1:8" x14ac:dyDescent="0.25">
      <c r="A433" s="18">
        <v>48520</v>
      </c>
      <c r="B433" s="18">
        <v>2251436.81</v>
      </c>
      <c r="C433" s="18">
        <v>0</v>
      </c>
      <c r="D433" s="18">
        <v>1813.97</v>
      </c>
      <c r="E433" s="37">
        <f t="shared" si="6"/>
        <v>1241.1654051610556</v>
      </c>
      <c r="F433" s="31">
        <v>3.6556332150999999</v>
      </c>
      <c r="G433" s="31">
        <v>0.73166000499999995</v>
      </c>
      <c r="H433" s="18"/>
    </row>
    <row r="434" spans="1:8" x14ac:dyDescent="0.25">
      <c r="A434" s="18">
        <v>48538</v>
      </c>
      <c r="B434" s="18">
        <v>585730.43999999994</v>
      </c>
      <c r="C434" s="18">
        <v>0</v>
      </c>
      <c r="D434" s="18">
        <v>738.86</v>
      </c>
      <c r="E434" s="37">
        <f t="shared" si="6"/>
        <v>792.74888341499059</v>
      </c>
      <c r="F434" s="31">
        <v>1.9374601122999999</v>
      </c>
      <c r="G434" s="31">
        <v>0.56366598199999995</v>
      </c>
      <c r="H434" s="18"/>
    </row>
    <row r="435" spans="1:8" x14ac:dyDescent="0.25">
      <c r="A435" s="18">
        <v>48553</v>
      </c>
      <c r="B435" s="18">
        <v>498505.27</v>
      </c>
      <c r="C435" s="18">
        <v>0</v>
      </c>
      <c r="D435" s="18">
        <v>821.33</v>
      </c>
      <c r="E435" s="37">
        <f t="shared" si="6"/>
        <v>606.94881472733243</v>
      </c>
      <c r="F435" s="31">
        <v>9.0296853999999992E-3</v>
      </c>
      <c r="G435" s="31">
        <v>0.53801306999999998</v>
      </c>
      <c r="H435" s="18"/>
    </row>
    <row r="436" spans="1:8" x14ac:dyDescent="0.25">
      <c r="A436" s="18">
        <v>48579</v>
      </c>
      <c r="B436" s="18">
        <v>344205.12</v>
      </c>
      <c r="C436" s="18">
        <v>0</v>
      </c>
      <c r="D436" s="18">
        <v>946.09</v>
      </c>
      <c r="E436" s="37">
        <f t="shared" si="6"/>
        <v>363.81857962773097</v>
      </c>
      <c r="F436" s="31">
        <v>0.45879008380000003</v>
      </c>
      <c r="G436" s="31">
        <v>0.44668607999999999</v>
      </c>
      <c r="H436" s="18"/>
    </row>
    <row r="437" spans="1:8" x14ac:dyDescent="0.25">
      <c r="A437" s="18">
        <v>48587</v>
      </c>
      <c r="B437" s="18">
        <v>432154.28</v>
      </c>
      <c r="C437" s="18">
        <v>0</v>
      </c>
      <c r="D437" s="18">
        <v>935.6</v>
      </c>
      <c r="E437" s="37">
        <f t="shared" si="6"/>
        <v>461.90068405301412</v>
      </c>
      <c r="F437" s="31">
        <v>3.2312411399999998E-2</v>
      </c>
      <c r="G437" s="31">
        <v>0.523275508</v>
      </c>
      <c r="H437" s="18"/>
    </row>
    <row r="438" spans="1:8" x14ac:dyDescent="0.25">
      <c r="A438" s="18">
        <v>48595</v>
      </c>
      <c r="B438" s="18">
        <v>446645.76000000001</v>
      </c>
      <c r="C438" s="18">
        <v>0</v>
      </c>
      <c r="D438" s="18">
        <v>890.22</v>
      </c>
      <c r="E438" s="37">
        <f t="shared" si="6"/>
        <v>501.72514659297701</v>
      </c>
      <c r="F438" s="31">
        <v>4.6443221700000002E-2</v>
      </c>
      <c r="G438" s="31">
        <v>0.57147936399999999</v>
      </c>
      <c r="H438" s="18"/>
    </row>
    <row r="439" spans="1:8" x14ac:dyDescent="0.25">
      <c r="A439" s="18">
        <v>48611</v>
      </c>
      <c r="B439" s="18">
        <v>471434.19</v>
      </c>
      <c r="C439" s="18">
        <v>0</v>
      </c>
      <c r="D439" s="18">
        <v>1138.8900000000001</v>
      </c>
      <c r="E439" s="37">
        <f t="shared" si="6"/>
        <v>413.94181176408603</v>
      </c>
      <c r="F439" s="31">
        <v>0.2315458225</v>
      </c>
      <c r="G439" s="31">
        <v>0.47609358800000001</v>
      </c>
      <c r="H439" s="18"/>
    </row>
    <row r="440" spans="1:8" x14ac:dyDescent="0.25">
      <c r="A440" s="18">
        <v>48629</v>
      </c>
      <c r="B440" s="18">
        <v>265142.7</v>
      </c>
      <c r="C440" s="18">
        <v>0</v>
      </c>
      <c r="D440" s="18">
        <v>1248.07</v>
      </c>
      <c r="E440" s="37">
        <f t="shared" si="6"/>
        <v>212.44217071157871</v>
      </c>
      <c r="F440" s="31">
        <v>0.23007272710000001</v>
      </c>
      <c r="G440" s="31">
        <v>0.38543554200000002</v>
      </c>
      <c r="H440" s="18"/>
    </row>
    <row r="441" spans="1:8" s="16" customFormat="1" x14ac:dyDescent="0.25">
      <c r="A441" s="18">
        <v>48637</v>
      </c>
      <c r="B441" s="18">
        <v>161054.96</v>
      </c>
      <c r="C441" s="18">
        <v>0</v>
      </c>
      <c r="D441" s="18">
        <v>496.01</v>
      </c>
      <c r="E441" s="37">
        <f t="shared" si="6"/>
        <v>324.70103425334167</v>
      </c>
      <c r="F441" s="31">
        <v>0.25620698209999998</v>
      </c>
      <c r="G441" s="31">
        <v>0.45866527099999999</v>
      </c>
      <c r="H441" s="18"/>
    </row>
    <row r="442" spans="1:8" x14ac:dyDescent="0.25">
      <c r="A442" s="18">
        <v>48652</v>
      </c>
      <c r="B442" s="18">
        <v>170810.53</v>
      </c>
      <c r="C442" s="18">
        <v>0</v>
      </c>
      <c r="D442" s="18">
        <v>2337.6799999999998</v>
      </c>
      <c r="E442" s="37">
        <f t="shared" si="6"/>
        <v>73.06839687211253</v>
      </c>
      <c r="F442" s="31">
        <v>1.4708224256</v>
      </c>
      <c r="G442" s="31">
        <v>0.38022619299999999</v>
      </c>
      <c r="H442" s="18"/>
    </row>
    <row r="443" spans="1:8" x14ac:dyDescent="0.25">
      <c r="A443" s="18">
        <v>48678</v>
      </c>
      <c r="B443" s="18">
        <v>489586.53</v>
      </c>
      <c r="C443" s="18">
        <v>0</v>
      </c>
      <c r="D443" s="18">
        <v>1440.47</v>
      </c>
      <c r="E443" s="37">
        <f t="shared" si="6"/>
        <v>339.87971287149333</v>
      </c>
      <c r="F443" s="31">
        <v>0.39392449410000002</v>
      </c>
      <c r="G443" s="31">
        <v>0.48218100400000002</v>
      </c>
      <c r="H443" s="18"/>
    </row>
    <row r="444" spans="1:8" x14ac:dyDescent="0.25">
      <c r="A444" s="18">
        <v>48686</v>
      </c>
      <c r="B444" s="18">
        <v>35659.42</v>
      </c>
      <c r="C444" s="18">
        <v>0</v>
      </c>
      <c r="D444" s="18">
        <v>388.53</v>
      </c>
      <c r="E444" s="37">
        <f t="shared" si="6"/>
        <v>91.780351581602446</v>
      </c>
      <c r="F444" s="31">
        <v>2.6752548679000001</v>
      </c>
      <c r="G444" s="31">
        <v>0.41139015000000001</v>
      </c>
      <c r="H444" s="18"/>
    </row>
    <row r="445" spans="1:8" x14ac:dyDescent="0.25">
      <c r="A445" s="18">
        <v>48694</v>
      </c>
      <c r="B445" s="18">
        <v>3235570.66</v>
      </c>
      <c r="C445" s="18">
        <v>0</v>
      </c>
      <c r="D445" s="18">
        <v>2591.1</v>
      </c>
      <c r="E445" s="37">
        <f t="shared" si="6"/>
        <v>1248.7247346686736</v>
      </c>
      <c r="F445" s="31">
        <v>3.9918988903999999</v>
      </c>
      <c r="G445" s="31">
        <v>0.78548638900000001</v>
      </c>
      <c r="H445" s="18"/>
    </row>
    <row r="446" spans="1:8" x14ac:dyDescent="0.25">
      <c r="A446" s="18">
        <v>48702</v>
      </c>
      <c r="B446" s="18">
        <v>3841636.83</v>
      </c>
      <c r="C446" s="18">
        <v>0</v>
      </c>
      <c r="D446" s="18">
        <v>3241.08</v>
      </c>
      <c r="E446" s="37">
        <f t="shared" si="6"/>
        <v>1185.2952812025621</v>
      </c>
      <c r="F446" s="31">
        <v>1.8289560841000001</v>
      </c>
      <c r="G446" s="31">
        <v>0.78987808599999998</v>
      </c>
      <c r="H446" s="18"/>
    </row>
    <row r="447" spans="1:8" x14ac:dyDescent="0.25">
      <c r="A447" s="18">
        <v>48710</v>
      </c>
      <c r="B447" s="18">
        <v>725312.39</v>
      </c>
      <c r="C447" s="18">
        <v>0</v>
      </c>
      <c r="D447" s="18">
        <v>998.05</v>
      </c>
      <c r="E447" s="37">
        <f t="shared" si="6"/>
        <v>726.72951254947156</v>
      </c>
      <c r="F447" s="31">
        <v>1.2307659473999999</v>
      </c>
      <c r="G447" s="31">
        <v>0.63428701200000004</v>
      </c>
      <c r="H447" s="18"/>
    </row>
    <row r="448" spans="1:8" x14ac:dyDescent="0.25">
      <c r="A448" s="18">
        <v>48728</v>
      </c>
      <c r="B448" s="18">
        <v>1723759.29</v>
      </c>
      <c r="C448" s="18">
        <v>0</v>
      </c>
      <c r="D448" s="18">
        <v>5079.6499999999996</v>
      </c>
      <c r="E448" s="37">
        <f t="shared" si="6"/>
        <v>339.34607502485409</v>
      </c>
      <c r="F448" s="31">
        <v>0.50344486980000003</v>
      </c>
      <c r="G448" s="31">
        <v>0.54698346600000003</v>
      </c>
      <c r="H448" s="18"/>
    </row>
    <row r="449" spans="1:8" x14ac:dyDescent="0.25">
      <c r="A449" s="18">
        <v>48736</v>
      </c>
      <c r="B449" s="18">
        <v>1642895.4</v>
      </c>
      <c r="C449" s="18">
        <v>0</v>
      </c>
      <c r="D449" s="18">
        <v>1468.38</v>
      </c>
      <c r="E449" s="37">
        <f t="shared" si="6"/>
        <v>1118.8489355616391</v>
      </c>
      <c r="F449" s="31">
        <v>4.2330263958999996</v>
      </c>
      <c r="G449" s="31">
        <v>0.68086584000000006</v>
      </c>
      <c r="H449" s="18"/>
    </row>
    <row r="450" spans="1:8" x14ac:dyDescent="0.25">
      <c r="A450" s="18">
        <v>48744</v>
      </c>
      <c r="B450" s="18">
        <v>801347.46</v>
      </c>
      <c r="C450" s="18">
        <v>0</v>
      </c>
      <c r="D450" s="18">
        <v>1784.84</v>
      </c>
      <c r="E450" s="37">
        <f t="shared" si="6"/>
        <v>448.97439546401921</v>
      </c>
      <c r="F450" s="31">
        <v>0.31150880879999998</v>
      </c>
      <c r="G450" s="31">
        <v>0.52793824300000003</v>
      </c>
      <c r="H450" s="18"/>
    </row>
    <row r="451" spans="1:8" x14ac:dyDescent="0.25">
      <c r="A451" s="18">
        <v>48751</v>
      </c>
      <c r="B451" s="18">
        <v>3237445.41</v>
      </c>
      <c r="C451" s="18">
        <v>0</v>
      </c>
      <c r="D451" s="18">
        <v>5854.86</v>
      </c>
      <c r="E451" s="37">
        <f t="shared" si="6"/>
        <v>552.95009786741275</v>
      </c>
      <c r="F451" s="31">
        <v>1.0961041440999999</v>
      </c>
      <c r="G451" s="31">
        <v>0.61078917499999996</v>
      </c>
      <c r="H451" s="18"/>
    </row>
    <row r="452" spans="1:8" x14ac:dyDescent="0.25">
      <c r="A452" s="18">
        <v>48777</v>
      </c>
      <c r="B452" s="18">
        <v>1632573.74</v>
      </c>
      <c r="C452" s="18">
        <v>0</v>
      </c>
      <c r="D452" s="18">
        <v>2012.83</v>
      </c>
      <c r="E452" s="37">
        <f t="shared" si="6"/>
        <v>811.08376763064939</v>
      </c>
      <c r="F452" s="31">
        <v>1.6542573671</v>
      </c>
      <c r="G452" s="31">
        <v>0.59801164600000001</v>
      </c>
      <c r="H452" s="18"/>
    </row>
    <row r="453" spans="1:8" x14ac:dyDescent="0.25">
      <c r="A453" s="18">
        <v>48793</v>
      </c>
      <c r="B453" s="18">
        <v>726947.23</v>
      </c>
      <c r="C453" s="18">
        <v>0</v>
      </c>
      <c r="D453" s="18">
        <v>1058.81</v>
      </c>
      <c r="E453" s="37">
        <f t="shared" ref="E453:E516" si="7">B453/D453</f>
        <v>686.57004561724955</v>
      </c>
      <c r="F453" s="31">
        <v>0.74731931969999998</v>
      </c>
      <c r="G453" s="31">
        <v>0.59349407399999998</v>
      </c>
      <c r="H453" s="18"/>
    </row>
    <row r="454" spans="1:8" x14ac:dyDescent="0.25">
      <c r="A454" s="18">
        <v>48801</v>
      </c>
      <c r="B454" s="18">
        <v>1154275.0900000001</v>
      </c>
      <c r="C454" s="18">
        <v>0</v>
      </c>
      <c r="D454" s="18">
        <v>1733.65</v>
      </c>
      <c r="E454" s="37">
        <f t="shared" si="7"/>
        <v>665.80629884924872</v>
      </c>
      <c r="F454" s="31">
        <v>0.20004281500000001</v>
      </c>
      <c r="G454" s="31">
        <v>0.52946393400000002</v>
      </c>
      <c r="H454" s="18"/>
    </row>
    <row r="455" spans="1:8" x14ac:dyDescent="0.25">
      <c r="A455" s="18">
        <v>48819</v>
      </c>
      <c r="B455" s="18">
        <v>373648.32</v>
      </c>
      <c r="C455" s="18">
        <v>0</v>
      </c>
      <c r="D455" s="18">
        <v>1070.82</v>
      </c>
      <c r="E455" s="37">
        <f t="shared" si="7"/>
        <v>348.93662800470668</v>
      </c>
      <c r="F455" s="31">
        <v>0.9055988841</v>
      </c>
      <c r="G455" s="31">
        <v>0.45647973400000003</v>
      </c>
      <c r="H455" s="18"/>
    </row>
    <row r="456" spans="1:8" x14ac:dyDescent="0.25">
      <c r="A456" s="18">
        <v>48835</v>
      </c>
      <c r="B456" s="18">
        <v>635263.81000000006</v>
      </c>
      <c r="C456" s="18">
        <v>0</v>
      </c>
      <c r="D456" s="18">
        <v>1957.1</v>
      </c>
      <c r="E456" s="37">
        <f t="shared" si="7"/>
        <v>324.59445608297995</v>
      </c>
      <c r="F456" s="31">
        <v>0.74745377719999995</v>
      </c>
      <c r="G456" s="31">
        <v>0.46013860499999998</v>
      </c>
      <c r="H456" s="18"/>
    </row>
    <row r="457" spans="1:8" x14ac:dyDescent="0.25">
      <c r="A457" s="18">
        <v>48843</v>
      </c>
      <c r="B457" s="18">
        <v>1093902.76</v>
      </c>
      <c r="C457" s="18">
        <v>0</v>
      </c>
      <c r="D457" s="18">
        <v>1985.24</v>
      </c>
      <c r="E457" s="37">
        <f t="shared" si="7"/>
        <v>551.0178920432794</v>
      </c>
      <c r="F457" s="31">
        <v>1.3885425044999999</v>
      </c>
      <c r="G457" s="31">
        <v>0.50715146</v>
      </c>
      <c r="H457" s="18"/>
    </row>
    <row r="458" spans="1:8" x14ac:dyDescent="0.25">
      <c r="A458" s="18">
        <v>48850</v>
      </c>
      <c r="B458" s="18">
        <v>1491195.92</v>
      </c>
      <c r="C458" s="18">
        <v>0</v>
      </c>
      <c r="D458" s="18">
        <v>1701.93</v>
      </c>
      <c r="E458" s="37">
        <f t="shared" si="7"/>
        <v>876.1793493269405</v>
      </c>
      <c r="F458" s="31">
        <v>1.9348228673000001</v>
      </c>
      <c r="G458" s="31">
        <v>0.674487065</v>
      </c>
      <c r="H458" s="18"/>
    </row>
    <row r="459" spans="1:8" x14ac:dyDescent="0.25">
      <c r="A459" s="18">
        <v>48876</v>
      </c>
      <c r="B459" s="18">
        <v>1865041.38</v>
      </c>
      <c r="C459" s="18">
        <v>0</v>
      </c>
      <c r="D459" s="18">
        <v>2880.68</v>
      </c>
      <c r="E459" s="37">
        <f t="shared" si="7"/>
        <v>647.43094685976916</v>
      </c>
      <c r="F459" s="31">
        <v>0.68979212950000002</v>
      </c>
      <c r="G459" s="31">
        <v>0.59495910799999996</v>
      </c>
      <c r="H459" s="18"/>
    </row>
    <row r="460" spans="1:8" x14ac:dyDescent="0.25">
      <c r="A460" s="18">
        <v>48884</v>
      </c>
      <c r="B460" s="18">
        <v>0</v>
      </c>
      <c r="C460" s="18">
        <v>0</v>
      </c>
      <c r="D460" s="18">
        <v>1537.01</v>
      </c>
      <c r="E460" s="37">
        <f t="shared" si="7"/>
        <v>0</v>
      </c>
      <c r="F460" s="31">
        <v>0.87573358940000001</v>
      </c>
      <c r="G460" s="31">
        <v>0.315482496</v>
      </c>
      <c r="H460" s="18"/>
    </row>
    <row r="461" spans="1:8" x14ac:dyDescent="0.25">
      <c r="A461" s="18">
        <v>48900</v>
      </c>
      <c r="B461" s="18">
        <v>21319.040000000001</v>
      </c>
      <c r="C461" s="18">
        <v>0</v>
      </c>
      <c r="D461" s="18">
        <v>830.08</v>
      </c>
      <c r="E461" s="37">
        <f t="shared" si="7"/>
        <v>25.683114880493445</v>
      </c>
      <c r="F461" s="31">
        <v>0.78869722649999996</v>
      </c>
      <c r="G461" s="31">
        <v>0.33157289600000001</v>
      </c>
      <c r="H461" s="18"/>
    </row>
    <row r="462" spans="1:8" x14ac:dyDescent="0.25">
      <c r="A462" s="18">
        <v>48926</v>
      </c>
      <c r="B462" s="18">
        <v>0</v>
      </c>
      <c r="C462" s="18">
        <v>0</v>
      </c>
      <c r="D462" s="18">
        <v>1444.38</v>
      </c>
      <c r="E462" s="37">
        <f t="shared" si="7"/>
        <v>0</v>
      </c>
      <c r="F462" s="31">
        <v>0.64675671850000005</v>
      </c>
      <c r="G462" s="31">
        <v>0.241477309</v>
      </c>
      <c r="H462" s="18"/>
    </row>
    <row r="463" spans="1:8" x14ac:dyDescent="0.25">
      <c r="A463" s="18">
        <v>48934</v>
      </c>
      <c r="B463" s="18">
        <v>0</v>
      </c>
      <c r="C463" s="18">
        <v>0</v>
      </c>
      <c r="D463" s="18">
        <v>454.71</v>
      </c>
      <c r="E463" s="37">
        <f t="shared" si="7"/>
        <v>0</v>
      </c>
      <c r="F463" s="31">
        <v>0.40946958999999999</v>
      </c>
      <c r="G463" s="31">
        <v>0.05</v>
      </c>
      <c r="H463" s="18"/>
    </row>
    <row r="464" spans="1:8" x14ac:dyDescent="0.25">
      <c r="A464" s="18">
        <v>48942</v>
      </c>
      <c r="B464" s="18">
        <v>311168.17</v>
      </c>
      <c r="C464" s="18">
        <v>0</v>
      </c>
      <c r="D464" s="18">
        <v>1199.8800000000001</v>
      </c>
      <c r="E464" s="37">
        <f t="shared" si="7"/>
        <v>259.33274160749403</v>
      </c>
      <c r="F464" s="31">
        <v>0.34743390260000001</v>
      </c>
      <c r="G464" s="31">
        <v>0.53650382399999996</v>
      </c>
      <c r="H464" s="18"/>
    </row>
    <row r="465" spans="1:8" x14ac:dyDescent="0.25">
      <c r="A465" s="18">
        <v>48959</v>
      </c>
      <c r="B465" s="18">
        <v>0</v>
      </c>
      <c r="C465" s="18">
        <v>0</v>
      </c>
      <c r="D465" s="18">
        <v>0</v>
      </c>
      <c r="E465" s="37" t="e">
        <f t="shared" si="7"/>
        <v>#DIV/0!</v>
      </c>
      <c r="F465" s="31" t="e">
        <v>#N/A</v>
      </c>
      <c r="G465" s="31" t="e">
        <v>#N/A</v>
      </c>
      <c r="H465" s="18"/>
    </row>
    <row r="466" spans="1:8" x14ac:dyDescent="0.25">
      <c r="A466" s="18">
        <v>48967</v>
      </c>
      <c r="B466" s="18">
        <v>0</v>
      </c>
      <c r="C466" s="18">
        <v>0</v>
      </c>
      <c r="D466" s="18">
        <v>0</v>
      </c>
      <c r="E466" s="37" t="e">
        <f t="shared" si="7"/>
        <v>#DIV/0!</v>
      </c>
      <c r="F466" s="31" t="e">
        <v>#N/A</v>
      </c>
      <c r="G466" s="31" t="e">
        <v>#N/A</v>
      </c>
      <c r="H466" s="18"/>
    </row>
    <row r="467" spans="1:8" x14ac:dyDescent="0.25">
      <c r="A467" s="18">
        <v>48975</v>
      </c>
      <c r="B467" s="18">
        <v>0</v>
      </c>
      <c r="C467" s="18">
        <v>0</v>
      </c>
      <c r="D467" s="18">
        <v>66.52</v>
      </c>
      <c r="E467" s="37">
        <f t="shared" si="7"/>
        <v>0</v>
      </c>
      <c r="F467" s="31">
        <v>0</v>
      </c>
      <c r="G467" s="31">
        <v>0.05</v>
      </c>
      <c r="H467" s="18"/>
    </row>
    <row r="468" spans="1:8" x14ac:dyDescent="0.25">
      <c r="A468" s="18">
        <v>48991</v>
      </c>
      <c r="B468" s="18">
        <v>348736.08</v>
      </c>
      <c r="C468" s="18">
        <v>0</v>
      </c>
      <c r="D468" s="18">
        <v>602.85</v>
      </c>
      <c r="E468" s="37">
        <f t="shared" si="7"/>
        <v>578.47902463299329</v>
      </c>
      <c r="F468" s="31">
        <v>0.60583991400000003</v>
      </c>
      <c r="G468" s="31">
        <v>0.55534726999999995</v>
      </c>
      <c r="H468" s="18"/>
    </row>
    <row r="469" spans="1:8" x14ac:dyDescent="0.25">
      <c r="A469" s="18">
        <v>49031</v>
      </c>
      <c r="B469" s="18">
        <v>285110.62</v>
      </c>
      <c r="C469" s="18">
        <v>0</v>
      </c>
      <c r="D469" s="18">
        <v>911.02</v>
      </c>
      <c r="E469" s="37">
        <f t="shared" si="7"/>
        <v>312.95758600250269</v>
      </c>
      <c r="F469" s="31">
        <v>0.81175268170000003</v>
      </c>
      <c r="G469" s="31">
        <v>0.43597491599999999</v>
      </c>
      <c r="H469" s="18"/>
    </row>
    <row r="470" spans="1:8" x14ac:dyDescent="0.25">
      <c r="A470" s="18">
        <v>49056</v>
      </c>
      <c r="B470" s="18">
        <v>742910.41</v>
      </c>
      <c r="C470" s="18">
        <v>0</v>
      </c>
      <c r="D470" s="18">
        <v>2171.77</v>
      </c>
      <c r="E470" s="37">
        <f t="shared" si="7"/>
        <v>342.07600712782664</v>
      </c>
      <c r="F470" s="31">
        <v>0.83880953719999995</v>
      </c>
      <c r="G470" s="31">
        <v>0.42428534499999998</v>
      </c>
      <c r="H470" s="18"/>
    </row>
    <row r="471" spans="1:8" x14ac:dyDescent="0.25">
      <c r="A471" s="18">
        <v>49064</v>
      </c>
      <c r="B471" s="18">
        <v>964097.5</v>
      </c>
      <c r="C471" s="18">
        <v>0</v>
      </c>
      <c r="D471" s="18">
        <v>699.78</v>
      </c>
      <c r="E471" s="37">
        <f t="shared" si="7"/>
        <v>1377.7151390436995</v>
      </c>
      <c r="F471" s="31">
        <v>2.4500605139</v>
      </c>
      <c r="G471" s="31">
        <v>0.79012251600000005</v>
      </c>
      <c r="H471" s="18"/>
    </row>
    <row r="472" spans="1:8" x14ac:dyDescent="0.25">
      <c r="A472" s="18">
        <v>49080</v>
      </c>
      <c r="B472" s="18">
        <v>347407.79</v>
      </c>
      <c r="C472" s="18">
        <v>0</v>
      </c>
      <c r="D472" s="18">
        <v>1764.12</v>
      </c>
      <c r="E472" s="37">
        <f t="shared" si="7"/>
        <v>196.92979502528172</v>
      </c>
      <c r="F472" s="31">
        <v>0.58390922899999997</v>
      </c>
      <c r="G472" s="31">
        <v>0.41468437600000002</v>
      </c>
      <c r="H472" s="18"/>
    </row>
    <row r="473" spans="1:8" x14ac:dyDescent="0.25">
      <c r="A473" s="18">
        <v>49098</v>
      </c>
      <c r="B473" s="18">
        <v>2287062.31</v>
      </c>
      <c r="C473" s="18">
        <v>0</v>
      </c>
      <c r="D473" s="18">
        <v>3772.23</v>
      </c>
      <c r="E473" s="37">
        <f t="shared" si="7"/>
        <v>606.2892002873632</v>
      </c>
      <c r="F473" s="31">
        <v>0.58631960949999995</v>
      </c>
      <c r="G473" s="31">
        <v>0.51607146299999995</v>
      </c>
      <c r="H473" s="18"/>
    </row>
    <row r="474" spans="1:8" x14ac:dyDescent="0.25">
      <c r="A474" s="18">
        <v>49106</v>
      </c>
      <c r="B474" s="18">
        <v>78989.179999999993</v>
      </c>
      <c r="C474" s="18">
        <v>0</v>
      </c>
      <c r="D474" s="18">
        <v>1345.13</v>
      </c>
      <c r="E474" s="37">
        <f t="shared" si="7"/>
        <v>58.722339104770533</v>
      </c>
      <c r="F474" s="31">
        <v>0.89098288820000004</v>
      </c>
      <c r="G474" s="31">
        <v>0.295953668</v>
      </c>
      <c r="H474" s="18"/>
    </row>
    <row r="475" spans="1:8" x14ac:dyDescent="0.25">
      <c r="A475" s="18">
        <v>49122</v>
      </c>
      <c r="B475" s="18">
        <v>1444603.19</v>
      </c>
      <c r="C475" s="18">
        <v>0</v>
      </c>
      <c r="D475" s="18">
        <v>881.71</v>
      </c>
      <c r="E475" s="37">
        <f t="shared" si="7"/>
        <v>1638.4108040058522</v>
      </c>
      <c r="F475" s="31">
        <v>3.6071166847999998</v>
      </c>
      <c r="G475" s="31">
        <v>0.82291291300000002</v>
      </c>
      <c r="H475" s="18"/>
    </row>
    <row r="476" spans="1:8" x14ac:dyDescent="0.25">
      <c r="A476" s="18">
        <v>49130</v>
      </c>
      <c r="B476" s="18">
        <v>1279528.69</v>
      </c>
      <c r="C476" s="18">
        <v>0</v>
      </c>
      <c r="D476" s="18">
        <v>1310.1600000000001</v>
      </c>
      <c r="E476" s="37">
        <f t="shared" si="7"/>
        <v>976.6201761616901</v>
      </c>
      <c r="F476" s="31">
        <v>1.9334110903999999</v>
      </c>
      <c r="G476" s="31">
        <v>0.67542653399999997</v>
      </c>
      <c r="H476" s="18"/>
    </row>
    <row r="477" spans="1:8" x14ac:dyDescent="0.25">
      <c r="A477" s="18">
        <v>49148</v>
      </c>
      <c r="B477" s="18">
        <v>1493967.6</v>
      </c>
      <c r="C477" s="18">
        <v>0</v>
      </c>
      <c r="D477" s="18">
        <v>1818.21</v>
      </c>
      <c r="E477" s="37">
        <f t="shared" si="7"/>
        <v>821.66944412361613</v>
      </c>
      <c r="F477" s="31">
        <v>3.3588207363000002</v>
      </c>
      <c r="G477" s="31">
        <v>0.67473083300000003</v>
      </c>
      <c r="H477" s="18"/>
    </row>
    <row r="478" spans="1:8" x14ac:dyDescent="0.25">
      <c r="A478" s="18">
        <v>49155</v>
      </c>
      <c r="B478" s="18">
        <v>1470993.9</v>
      </c>
      <c r="C478" s="18">
        <v>0</v>
      </c>
      <c r="D478" s="18">
        <v>749.86</v>
      </c>
      <c r="E478" s="37">
        <f t="shared" si="7"/>
        <v>1961.6913823913796</v>
      </c>
      <c r="F478" s="31">
        <v>3.6199115761999998</v>
      </c>
      <c r="G478" s="31">
        <v>0.866317848</v>
      </c>
      <c r="H478" s="18"/>
    </row>
    <row r="479" spans="1:8" x14ac:dyDescent="0.25">
      <c r="A479" s="18">
        <v>49171</v>
      </c>
      <c r="B479" s="18">
        <v>0</v>
      </c>
      <c r="C479" s="18">
        <v>0</v>
      </c>
      <c r="D479" s="18">
        <v>2803.1</v>
      </c>
      <c r="E479" s="37">
        <f t="shared" si="7"/>
        <v>0</v>
      </c>
      <c r="F479" s="31">
        <v>2.5753339300000001E-2</v>
      </c>
      <c r="G479" s="31">
        <v>0.20198105499999999</v>
      </c>
      <c r="H479" s="18"/>
    </row>
    <row r="480" spans="1:8" x14ac:dyDescent="0.25">
      <c r="A480" s="18">
        <v>49189</v>
      </c>
      <c r="B480" s="18">
        <v>220215.4</v>
      </c>
      <c r="C480" s="18">
        <v>0</v>
      </c>
      <c r="D480" s="18">
        <v>1728.36</v>
      </c>
      <c r="E480" s="37">
        <f t="shared" si="7"/>
        <v>127.4129232335856</v>
      </c>
      <c r="F480" s="31">
        <v>0.40077795989999998</v>
      </c>
      <c r="G480" s="31">
        <v>0.40826561500000003</v>
      </c>
      <c r="H480" s="18"/>
    </row>
    <row r="481" spans="1:8" x14ac:dyDescent="0.25">
      <c r="A481" s="18">
        <v>49197</v>
      </c>
      <c r="B481" s="18">
        <v>214593.15</v>
      </c>
      <c r="C481" s="18">
        <v>0</v>
      </c>
      <c r="D481" s="18">
        <v>2095.11</v>
      </c>
      <c r="E481" s="37">
        <f t="shared" si="7"/>
        <v>102.42571989060239</v>
      </c>
      <c r="F481" s="31">
        <v>0.3889436409</v>
      </c>
      <c r="G481" s="31">
        <v>0.38721988000000002</v>
      </c>
      <c r="H481" s="18"/>
    </row>
    <row r="482" spans="1:8" x14ac:dyDescent="0.25">
      <c r="A482" s="18">
        <v>49205</v>
      </c>
      <c r="B482" s="18">
        <v>580980</v>
      </c>
      <c r="C482" s="18">
        <v>0</v>
      </c>
      <c r="D482" s="18">
        <v>1286.42</v>
      </c>
      <c r="E482" s="37">
        <f t="shared" si="7"/>
        <v>451.6254411467483</v>
      </c>
      <c r="F482" s="31">
        <v>0.75972454970000003</v>
      </c>
      <c r="G482" s="31">
        <v>0.53776284200000002</v>
      </c>
      <c r="H482" s="18"/>
    </row>
    <row r="483" spans="1:8" x14ac:dyDescent="0.25">
      <c r="A483" s="18">
        <v>49213</v>
      </c>
      <c r="B483" s="18">
        <v>335129.09000000003</v>
      </c>
      <c r="C483" s="18">
        <v>0</v>
      </c>
      <c r="D483" s="18">
        <v>1218.68</v>
      </c>
      <c r="E483" s="37">
        <f t="shared" si="7"/>
        <v>274.99350937079464</v>
      </c>
      <c r="F483" s="31">
        <v>0.297054665</v>
      </c>
      <c r="G483" s="31">
        <v>0.459235169</v>
      </c>
      <c r="H483" s="18"/>
    </row>
    <row r="484" spans="1:8" x14ac:dyDescent="0.25">
      <c r="A484" s="18">
        <v>49221</v>
      </c>
      <c r="B484" s="18">
        <v>634838.35</v>
      </c>
      <c r="C484" s="18">
        <v>0</v>
      </c>
      <c r="D484" s="18">
        <v>1627.01</v>
      </c>
      <c r="E484" s="37">
        <f t="shared" si="7"/>
        <v>390.18712239015127</v>
      </c>
      <c r="F484" s="31">
        <v>0.81822278510000002</v>
      </c>
      <c r="G484" s="31">
        <v>0.52811921699999997</v>
      </c>
      <c r="H484" s="18"/>
    </row>
    <row r="485" spans="1:8" x14ac:dyDescent="0.25">
      <c r="A485" s="18">
        <v>49239</v>
      </c>
      <c r="B485" s="18">
        <v>51010.44</v>
      </c>
      <c r="C485" s="18">
        <v>0</v>
      </c>
      <c r="D485" s="18">
        <v>2129.5100000000002</v>
      </c>
      <c r="E485" s="37">
        <f t="shared" si="7"/>
        <v>23.954073941892734</v>
      </c>
      <c r="F485" s="31">
        <v>6.7753713000000002E-3</v>
      </c>
      <c r="G485" s="31">
        <v>0.32155540900000001</v>
      </c>
      <c r="H485" s="18"/>
    </row>
    <row r="486" spans="1:8" x14ac:dyDescent="0.25">
      <c r="A486" s="18">
        <v>49247</v>
      </c>
      <c r="B486" s="18">
        <v>323458.40000000002</v>
      </c>
      <c r="C486" s="18">
        <v>0</v>
      </c>
      <c r="D486" s="18">
        <v>1087.52</v>
      </c>
      <c r="E486" s="37">
        <f t="shared" si="7"/>
        <v>297.42754156245405</v>
      </c>
      <c r="F486" s="31">
        <v>0.59618685660000004</v>
      </c>
      <c r="G486" s="31">
        <v>0.48818807199999997</v>
      </c>
      <c r="H486" s="18"/>
    </row>
    <row r="487" spans="1:8" x14ac:dyDescent="0.25">
      <c r="A487" s="18">
        <v>49270</v>
      </c>
      <c r="B487" s="18">
        <v>499396.17</v>
      </c>
      <c r="C487" s="18">
        <v>0</v>
      </c>
      <c r="D487" s="18">
        <v>996.83</v>
      </c>
      <c r="E487" s="37">
        <f t="shared" si="7"/>
        <v>500.98429019993375</v>
      </c>
      <c r="F487" s="31">
        <v>1.0114585884</v>
      </c>
      <c r="G487" s="31">
        <v>0.52370277200000004</v>
      </c>
      <c r="H487" s="18"/>
    </row>
    <row r="488" spans="1:8" x14ac:dyDescent="0.25">
      <c r="A488" s="18">
        <v>49288</v>
      </c>
      <c r="B488" s="18">
        <v>735263.36</v>
      </c>
      <c r="C488" s="18">
        <v>0</v>
      </c>
      <c r="D488" s="18">
        <v>1319.09</v>
      </c>
      <c r="E488" s="37">
        <f t="shared" si="7"/>
        <v>557.40196650721327</v>
      </c>
      <c r="F488" s="31">
        <v>1.2763843384</v>
      </c>
      <c r="G488" s="31">
        <v>0.553158661</v>
      </c>
      <c r="H488" s="18"/>
    </row>
    <row r="489" spans="1:8" x14ac:dyDescent="0.25">
      <c r="A489" s="18">
        <v>49296</v>
      </c>
      <c r="B489" s="18">
        <v>339873.14</v>
      </c>
      <c r="C489" s="18">
        <v>0</v>
      </c>
      <c r="D489" s="18">
        <v>817.47</v>
      </c>
      <c r="E489" s="37">
        <f t="shared" si="7"/>
        <v>415.76221757373361</v>
      </c>
      <c r="F489" s="31">
        <v>0.93459537859999997</v>
      </c>
      <c r="G489" s="31">
        <v>0.49147698000000001</v>
      </c>
      <c r="H489" s="18"/>
    </row>
    <row r="490" spans="1:8" x14ac:dyDescent="0.25">
      <c r="A490" s="18">
        <v>49312</v>
      </c>
      <c r="B490" s="18">
        <v>467828.61</v>
      </c>
      <c r="C490" s="18">
        <v>0</v>
      </c>
      <c r="D490" s="18">
        <v>907.12</v>
      </c>
      <c r="E490" s="37">
        <f t="shared" si="7"/>
        <v>515.72957271364317</v>
      </c>
      <c r="F490" s="31">
        <v>0.4591254836</v>
      </c>
      <c r="G490" s="31">
        <v>0.52597427900000004</v>
      </c>
      <c r="H490" s="18"/>
    </row>
    <row r="491" spans="1:8" x14ac:dyDescent="0.25">
      <c r="A491" s="18">
        <v>49320</v>
      </c>
      <c r="B491" s="18">
        <v>249964.67</v>
      </c>
      <c r="C491" s="18">
        <v>0</v>
      </c>
      <c r="D491" s="18">
        <v>520.39</v>
      </c>
      <c r="E491" s="37">
        <f t="shared" si="7"/>
        <v>480.34103268702324</v>
      </c>
      <c r="F491" s="31">
        <v>0.59974277379999996</v>
      </c>
      <c r="G491" s="31">
        <v>0.51196164700000002</v>
      </c>
      <c r="H491" s="18"/>
    </row>
    <row r="492" spans="1:8" x14ac:dyDescent="0.25">
      <c r="A492" s="18">
        <v>49338</v>
      </c>
      <c r="B492" s="18">
        <v>107648.13</v>
      </c>
      <c r="C492" s="18">
        <v>0</v>
      </c>
      <c r="D492" s="18">
        <v>334.49</v>
      </c>
      <c r="E492" s="37">
        <f t="shared" si="7"/>
        <v>321.82764806122753</v>
      </c>
      <c r="F492" s="31">
        <v>0.16642808819999999</v>
      </c>
      <c r="G492" s="31">
        <v>0.45073217100000001</v>
      </c>
      <c r="H492" s="18"/>
    </row>
    <row r="493" spans="1:8" x14ac:dyDescent="0.25">
      <c r="A493" s="18">
        <v>49346</v>
      </c>
      <c r="B493" s="18">
        <v>0</v>
      </c>
      <c r="C493" s="18">
        <v>0</v>
      </c>
      <c r="D493" s="18">
        <v>581.05999999999995</v>
      </c>
      <c r="E493" s="37">
        <f t="shared" si="7"/>
        <v>0</v>
      </c>
      <c r="F493" s="31">
        <v>7.4033927299999996E-2</v>
      </c>
      <c r="G493" s="31">
        <v>0.44763682300000002</v>
      </c>
      <c r="H493" s="18"/>
    </row>
    <row r="494" spans="1:8" x14ac:dyDescent="0.25">
      <c r="A494" s="18">
        <v>49353</v>
      </c>
      <c r="B494" s="18">
        <v>395887.14</v>
      </c>
      <c r="C494" s="18">
        <v>0</v>
      </c>
      <c r="D494" s="18">
        <v>656.27</v>
      </c>
      <c r="E494" s="37">
        <f t="shared" si="7"/>
        <v>603.23820988312741</v>
      </c>
      <c r="F494" s="31">
        <v>0.99769192409999996</v>
      </c>
      <c r="G494" s="31">
        <v>0.49943411500000001</v>
      </c>
      <c r="H494" s="18"/>
    </row>
    <row r="495" spans="1:8" x14ac:dyDescent="0.25">
      <c r="A495" s="18">
        <v>49361</v>
      </c>
      <c r="B495" s="18">
        <v>156477.5</v>
      </c>
      <c r="C495" s="18">
        <v>0</v>
      </c>
      <c r="D495" s="18">
        <v>384.63</v>
      </c>
      <c r="E495" s="37">
        <f t="shared" si="7"/>
        <v>406.8260406104568</v>
      </c>
      <c r="F495" s="31">
        <v>2.7578434E-3</v>
      </c>
      <c r="G495" s="31">
        <v>0.47302845399999999</v>
      </c>
      <c r="H495" s="18"/>
    </row>
    <row r="496" spans="1:8" x14ac:dyDescent="0.25">
      <c r="A496" s="18">
        <v>49379</v>
      </c>
      <c r="B496" s="18">
        <v>492072.12</v>
      </c>
      <c r="C496" s="18">
        <v>0</v>
      </c>
      <c r="D496" s="18">
        <v>1486.47</v>
      </c>
      <c r="E496" s="37">
        <f t="shared" si="7"/>
        <v>331.034006740802</v>
      </c>
      <c r="F496" s="31">
        <v>0.22937327020000001</v>
      </c>
      <c r="G496" s="31">
        <v>0.44467085099999998</v>
      </c>
      <c r="H496" s="18"/>
    </row>
    <row r="497" spans="1:8" x14ac:dyDescent="0.25">
      <c r="A497" s="18">
        <v>49387</v>
      </c>
      <c r="B497" s="18">
        <v>20027.02</v>
      </c>
      <c r="C497" s="18">
        <v>0</v>
      </c>
      <c r="D497" s="18">
        <v>402.67</v>
      </c>
      <c r="E497" s="37">
        <f t="shared" si="7"/>
        <v>49.73556510293789</v>
      </c>
      <c r="F497" s="31">
        <v>8.5024891199999994E-2</v>
      </c>
      <c r="G497" s="31">
        <v>0.33257120200000001</v>
      </c>
      <c r="H497" s="18"/>
    </row>
    <row r="498" spans="1:8" x14ac:dyDescent="0.25">
      <c r="A498" s="18">
        <v>49395</v>
      </c>
      <c r="B498" s="18">
        <v>163077.76000000001</v>
      </c>
      <c r="C498" s="18">
        <v>0</v>
      </c>
      <c r="D498" s="18">
        <v>565.05999999999995</v>
      </c>
      <c r="E498" s="37">
        <f t="shared" si="7"/>
        <v>288.60255548083393</v>
      </c>
      <c r="F498" s="31">
        <v>0.24271120469999999</v>
      </c>
      <c r="G498" s="31">
        <v>0.42263481800000002</v>
      </c>
      <c r="H498" s="18"/>
    </row>
    <row r="499" spans="1:8" x14ac:dyDescent="0.25">
      <c r="A499" s="18">
        <v>49411</v>
      </c>
      <c r="B499" s="18">
        <v>567636.12</v>
      </c>
      <c r="C499" s="18">
        <v>0</v>
      </c>
      <c r="D499" s="18">
        <v>1493.95</v>
      </c>
      <c r="E499" s="37">
        <f t="shared" si="7"/>
        <v>379.95657150507043</v>
      </c>
      <c r="F499" s="31">
        <v>0.63887628799999996</v>
      </c>
      <c r="G499" s="31">
        <v>0.494880969</v>
      </c>
      <c r="H499" s="18"/>
    </row>
    <row r="500" spans="1:8" x14ac:dyDescent="0.25">
      <c r="A500" s="18">
        <v>49429</v>
      </c>
      <c r="B500" s="18">
        <v>840246.1</v>
      </c>
      <c r="C500" s="18">
        <v>0</v>
      </c>
      <c r="D500" s="18">
        <v>1156.1400000000001</v>
      </c>
      <c r="E500" s="37">
        <f t="shared" si="7"/>
        <v>726.76847094642505</v>
      </c>
      <c r="F500" s="31">
        <v>0.7377526056</v>
      </c>
      <c r="G500" s="31">
        <v>0.59395842099999996</v>
      </c>
      <c r="H500" s="18"/>
    </row>
    <row r="501" spans="1:8" x14ac:dyDescent="0.25">
      <c r="A501" s="18">
        <v>49437</v>
      </c>
      <c r="B501" s="18">
        <v>506807.03999999998</v>
      </c>
      <c r="C501" s="18">
        <v>0</v>
      </c>
      <c r="D501" s="18">
        <v>2430.8000000000002</v>
      </c>
      <c r="E501" s="37">
        <f t="shared" si="7"/>
        <v>208.49392792496295</v>
      </c>
      <c r="F501" s="31">
        <v>0.37149405299999999</v>
      </c>
      <c r="G501" s="31">
        <v>0.478649665</v>
      </c>
      <c r="H501" s="18"/>
    </row>
    <row r="502" spans="1:8" x14ac:dyDescent="0.25">
      <c r="A502" s="18">
        <v>49445</v>
      </c>
      <c r="B502" s="18">
        <v>125163.65</v>
      </c>
      <c r="C502" s="18">
        <v>0</v>
      </c>
      <c r="D502" s="18">
        <v>512.62</v>
      </c>
      <c r="E502" s="37">
        <f t="shared" si="7"/>
        <v>244.16458585306853</v>
      </c>
      <c r="F502" s="31">
        <v>0.57578842669999997</v>
      </c>
      <c r="G502" s="31">
        <v>0.458141888</v>
      </c>
      <c r="H502" s="18"/>
    </row>
    <row r="503" spans="1:8" x14ac:dyDescent="0.25">
      <c r="A503" s="18">
        <v>49452</v>
      </c>
      <c r="B503" s="18">
        <v>2355541.02</v>
      </c>
      <c r="C503" s="18">
        <v>0</v>
      </c>
      <c r="D503" s="18">
        <v>3072.38</v>
      </c>
      <c r="E503" s="37">
        <f t="shared" si="7"/>
        <v>766.68283871135725</v>
      </c>
      <c r="F503" s="31">
        <v>1.3779795312000001</v>
      </c>
      <c r="G503" s="31">
        <v>0.65588011199999996</v>
      </c>
      <c r="H503" s="18"/>
    </row>
    <row r="504" spans="1:8" x14ac:dyDescent="0.25">
      <c r="A504" s="18">
        <v>49460</v>
      </c>
      <c r="B504" s="18">
        <v>442447.35</v>
      </c>
      <c r="C504" s="18">
        <v>0</v>
      </c>
      <c r="D504" s="18">
        <v>668.73</v>
      </c>
      <c r="E504" s="37">
        <f t="shared" si="7"/>
        <v>661.62330088376473</v>
      </c>
      <c r="F504" s="31">
        <v>1.4996146226</v>
      </c>
      <c r="G504" s="31">
        <v>0.64800875099999999</v>
      </c>
      <c r="H504" s="18"/>
    </row>
    <row r="505" spans="1:8" x14ac:dyDescent="0.25">
      <c r="A505" s="18">
        <v>49478</v>
      </c>
      <c r="B505" s="18">
        <v>244554.91</v>
      </c>
      <c r="C505" s="18">
        <v>0</v>
      </c>
      <c r="D505" s="18">
        <v>1655.11</v>
      </c>
      <c r="E505" s="37">
        <f t="shared" si="7"/>
        <v>147.75749648059647</v>
      </c>
      <c r="F505" s="31">
        <v>0.5961267066</v>
      </c>
      <c r="G505" s="31">
        <v>0.40415134000000003</v>
      </c>
      <c r="H505" s="18"/>
    </row>
    <row r="506" spans="1:8" x14ac:dyDescent="0.25">
      <c r="A506" s="18">
        <v>49494</v>
      </c>
      <c r="B506" s="18">
        <v>830194.6</v>
      </c>
      <c r="C506" s="18">
        <v>0</v>
      </c>
      <c r="D506" s="18">
        <v>1136.07</v>
      </c>
      <c r="E506" s="37">
        <f t="shared" si="7"/>
        <v>730.7600764037428</v>
      </c>
      <c r="F506" s="31">
        <v>1.0988961819</v>
      </c>
      <c r="G506" s="31">
        <v>0.61370730200000001</v>
      </c>
      <c r="H506" s="18"/>
    </row>
    <row r="507" spans="1:8" x14ac:dyDescent="0.25">
      <c r="A507" s="18">
        <v>49502</v>
      </c>
      <c r="B507" s="18">
        <v>1918996.97</v>
      </c>
      <c r="C507" s="18">
        <v>0</v>
      </c>
      <c r="D507" s="18">
        <v>1104.21</v>
      </c>
      <c r="E507" s="37">
        <f t="shared" si="7"/>
        <v>1737.891315963449</v>
      </c>
      <c r="F507" s="31">
        <v>3.9223844310999998</v>
      </c>
      <c r="G507" s="31">
        <v>0.871062632</v>
      </c>
      <c r="H507" s="18"/>
    </row>
    <row r="508" spans="1:8" x14ac:dyDescent="0.25">
      <c r="A508" s="18">
        <v>49510</v>
      </c>
      <c r="B508" s="18">
        <v>633517.5</v>
      </c>
      <c r="C508" s="18">
        <v>0</v>
      </c>
      <c r="D508" s="18">
        <v>855.06</v>
      </c>
      <c r="E508" s="37">
        <f t="shared" si="7"/>
        <v>740.90414707739808</v>
      </c>
      <c r="F508" s="31">
        <v>1.4337079372999999</v>
      </c>
      <c r="G508" s="31">
        <v>0.651831308</v>
      </c>
      <c r="H508" s="18"/>
    </row>
    <row r="509" spans="1:8" x14ac:dyDescent="0.25">
      <c r="A509" s="18">
        <v>49528</v>
      </c>
      <c r="B509" s="18">
        <v>1013642.62</v>
      </c>
      <c r="C509" s="18">
        <v>0</v>
      </c>
      <c r="D509" s="18">
        <v>1025.6199999999999</v>
      </c>
      <c r="E509" s="37">
        <f t="shared" si="7"/>
        <v>988.32181509720954</v>
      </c>
      <c r="F509" s="31">
        <v>1.5568033720000001</v>
      </c>
      <c r="G509" s="31">
        <v>0.72712868600000002</v>
      </c>
      <c r="H509" s="18"/>
    </row>
    <row r="510" spans="1:8" x14ac:dyDescent="0.25">
      <c r="A510" s="18">
        <v>49536</v>
      </c>
      <c r="B510" s="18">
        <v>1031150.18</v>
      </c>
      <c r="C510" s="18">
        <v>0</v>
      </c>
      <c r="D510" s="18">
        <v>1722.66</v>
      </c>
      <c r="E510" s="37">
        <f t="shared" si="7"/>
        <v>598.58020735374362</v>
      </c>
      <c r="F510" s="31">
        <v>1.3249609392999999</v>
      </c>
      <c r="G510" s="31">
        <v>0.63579977499999996</v>
      </c>
      <c r="H510" s="18"/>
    </row>
    <row r="511" spans="1:8" x14ac:dyDescent="0.25">
      <c r="A511" s="18">
        <v>49544</v>
      </c>
      <c r="B511" s="18">
        <v>349778.32</v>
      </c>
      <c r="C511" s="18">
        <v>0</v>
      </c>
      <c r="D511" s="18">
        <v>1306.8599999999999</v>
      </c>
      <c r="E511" s="37">
        <f t="shared" si="7"/>
        <v>267.64788883277475</v>
      </c>
      <c r="F511" s="31">
        <v>0.63227563630000005</v>
      </c>
      <c r="G511" s="31">
        <v>0.48244906599999998</v>
      </c>
      <c r="H511" s="18"/>
    </row>
    <row r="512" spans="1:8" x14ac:dyDescent="0.25">
      <c r="A512" s="18">
        <v>49569</v>
      </c>
      <c r="B512" s="18">
        <v>320204.3</v>
      </c>
      <c r="C512" s="18">
        <v>0</v>
      </c>
      <c r="D512" s="18">
        <v>977.02</v>
      </c>
      <c r="E512" s="37">
        <f t="shared" si="7"/>
        <v>327.73566559538187</v>
      </c>
      <c r="F512" s="31">
        <v>0.59261990509999996</v>
      </c>
      <c r="G512" s="31">
        <v>0.45793952900000001</v>
      </c>
      <c r="H512" s="18"/>
    </row>
    <row r="513" spans="1:8" x14ac:dyDescent="0.25">
      <c r="A513" s="18">
        <v>49577</v>
      </c>
      <c r="B513" s="18">
        <v>210301.23</v>
      </c>
      <c r="C513" s="18">
        <v>0</v>
      </c>
      <c r="D513" s="18">
        <v>971.91</v>
      </c>
      <c r="E513" s="37">
        <f t="shared" si="7"/>
        <v>216.3793252461648</v>
      </c>
      <c r="F513" s="31">
        <v>0.3878147361</v>
      </c>
      <c r="G513" s="31">
        <v>0.47935308700000001</v>
      </c>
      <c r="H513" s="18"/>
    </row>
    <row r="514" spans="1:8" x14ac:dyDescent="0.25">
      <c r="A514" s="18">
        <v>49593</v>
      </c>
      <c r="B514" s="18">
        <v>1060224.23</v>
      </c>
      <c r="C514" s="18">
        <v>0</v>
      </c>
      <c r="D514" s="18">
        <v>814.36</v>
      </c>
      <c r="E514" s="37">
        <f t="shared" si="7"/>
        <v>1301.9109853136204</v>
      </c>
      <c r="F514" s="31">
        <v>1.1323218544</v>
      </c>
      <c r="G514" s="31">
        <v>0.76870150299999995</v>
      </c>
      <c r="H514" s="18"/>
    </row>
    <row r="515" spans="1:8" x14ac:dyDescent="0.25">
      <c r="A515" s="18">
        <v>49601</v>
      </c>
      <c r="B515" s="18">
        <v>238675.39</v>
      </c>
      <c r="C515" s="18">
        <v>0</v>
      </c>
      <c r="D515" s="18">
        <v>468.73</v>
      </c>
      <c r="E515" s="37">
        <f t="shared" si="7"/>
        <v>509.1958910246837</v>
      </c>
      <c r="F515" s="31">
        <v>1.7417799129</v>
      </c>
      <c r="G515" s="31">
        <v>0.583263541</v>
      </c>
      <c r="H515" s="18"/>
    </row>
    <row r="516" spans="1:8" x14ac:dyDescent="0.25">
      <c r="A516" s="18">
        <v>49619</v>
      </c>
      <c r="B516" s="18">
        <v>465841.2</v>
      </c>
      <c r="C516" s="18">
        <v>0</v>
      </c>
      <c r="D516" s="18">
        <v>622.83000000000004</v>
      </c>
      <c r="E516" s="37">
        <f t="shared" si="7"/>
        <v>747.94277732286491</v>
      </c>
      <c r="F516" s="31">
        <v>1.1131118453</v>
      </c>
      <c r="G516" s="31">
        <v>0.58680698200000003</v>
      </c>
      <c r="H516" s="18"/>
    </row>
    <row r="517" spans="1:8" x14ac:dyDescent="0.25">
      <c r="A517" s="18">
        <v>49627</v>
      </c>
      <c r="B517" s="18">
        <v>1321497.96</v>
      </c>
      <c r="C517" s="18">
        <v>0</v>
      </c>
      <c r="D517" s="18">
        <v>1224.08</v>
      </c>
      <c r="E517" s="37">
        <f t="shared" ref="E517:E580" si="8">B517/D517</f>
        <v>1079.5846349911772</v>
      </c>
      <c r="F517" s="31">
        <v>0.99310158839999996</v>
      </c>
      <c r="G517" s="31">
        <v>0.75975829900000003</v>
      </c>
      <c r="H517" s="18"/>
    </row>
    <row r="518" spans="1:8" x14ac:dyDescent="0.25">
      <c r="A518" s="18">
        <v>49635</v>
      </c>
      <c r="B518" s="18">
        <v>2317855.77</v>
      </c>
      <c r="C518" s="18">
        <v>0</v>
      </c>
      <c r="D518" s="18">
        <v>1610.05</v>
      </c>
      <c r="E518" s="37">
        <f t="shared" si="8"/>
        <v>1439.6172603335301</v>
      </c>
      <c r="F518" s="31">
        <v>2.3592530795000002</v>
      </c>
      <c r="G518" s="31">
        <v>0.83425458799999996</v>
      </c>
      <c r="H518" s="18"/>
    </row>
    <row r="519" spans="1:8" x14ac:dyDescent="0.25">
      <c r="A519" s="18">
        <v>49643</v>
      </c>
      <c r="B519" s="18">
        <v>793643.77</v>
      </c>
      <c r="C519" s="18">
        <v>0</v>
      </c>
      <c r="D519" s="18">
        <v>840.3</v>
      </c>
      <c r="E519" s="37">
        <f t="shared" si="8"/>
        <v>944.47669879804835</v>
      </c>
      <c r="F519" s="31">
        <v>1.5235630004</v>
      </c>
      <c r="G519" s="31">
        <v>0.9</v>
      </c>
      <c r="H519" s="18"/>
    </row>
    <row r="520" spans="1:8" x14ac:dyDescent="0.25">
      <c r="A520" s="18">
        <v>49650</v>
      </c>
      <c r="B520" s="18">
        <v>2018644.15</v>
      </c>
      <c r="C520" s="18">
        <v>0</v>
      </c>
      <c r="D520" s="18">
        <v>1339.66</v>
      </c>
      <c r="E520" s="37">
        <f t="shared" si="8"/>
        <v>1506.8331890181089</v>
      </c>
      <c r="F520" s="31">
        <v>1.2604890391000001</v>
      </c>
      <c r="G520" s="31">
        <v>0.836957324</v>
      </c>
      <c r="H520" s="18"/>
    </row>
    <row r="521" spans="1:8" x14ac:dyDescent="0.25">
      <c r="A521" s="18">
        <v>49668</v>
      </c>
      <c r="B521" s="18">
        <v>731949.68</v>
      </c>
      <c r="C521" s="18">
        <v>0</v>
      </c>
      <c r="D521" s="18">
        <v>1308.04</v>
      </c>
      <c r="E521" s="37">
        <f t="shared" si="8"/>
        <v>559.57744411485896</v>
      </c>
      <c r="F521" s="31">
        <v>0.95854672860000001</v>
      </c>
      <c r="G521" s="31">
        <v>0.56895798600000003</v>
      </c>
      <c r="H521" s="18"/>
    </row>
    <row r="522" spans="1:8" x14ac:dyDescent="0.25">
      <c r="A522" s="18">
        <v>49684</v>
      </c>
      <c r="B522" s="18">
        <v>254949.08</v>
      </c>
      <c r="C522" s="18">
        <v>0</v>
      </c>
      <c r="D522" s="18">
        <v>826.05</v>
      </c>
      <c r="E522" s="37">
        <f t="shared" si="8"/>
        <v>308.63637794322375</v>
      </c>
      <c r="F522" s="31">
        <v>0.4597019275</v>
      </c>
      <c r="G522" s="31">
        <v>0.436851561</v>
      </c>
      <c r="H522" s="18"/>
    </row>
    <row r="523" spans="1:8" x14ac:dyDescent="0.25">
      <c r="A523" s="18">
        <v>49700</v>
      </c>
      <c r="B523" s="18">
        <v>137339.74</v>
      </c>
      <c r="C523" s="18">
        <v>0</v>
      </c>
      <c r="D523" s="18">
        <v>652.49</v>
      </c>
      <c r="E523" s="37">
        <f t="shared" si="8"/>
        <v>210.48558598599212</v>
      </c>
      <c r="F523" s="31">
        <v>0.27223879960000003</v>
      </c>
      <c r="G523" s="31">
        <v>0.38368854299999999</v>
      </c>
      <c r="H523" s="18"/>
    </row>
    <row r="524" spans="1:8" x14ac:dyDescent="0.25">
      <c r="A524" s="18">
        <v>49718</v>
      </c>
      <c r="B524" s="18">
        <v>116091.6</v>
      </c>
      <c r="C524" s="18">
        <v>0</v>
      </c>
      <c r="D524" s="18">
        <v>312.35000000000002</v>
      </c>
      <c r="E524" s="37">
        <f t="shared" si="8"/>
        <v>371.67152233071874</v>
      </c>
      <c r="F524" s="31">
        <v>0.26647255009999998</v>
      </c>
      <c r="G524" s="31">
        <v>0.46923184600000001</v>
      </c>
      <c r="H524" s="18"/>
    </row>
    <row r="525" spans="1:8" x14ac:dyDescent="0.25">
      <c r="A525" s="18">
        <v>49726</v>
      </c>
      <c r="B525" s="18">
        <v>128578.17</v>
      </c>
      <c r="C525" s="18">
        <v>0</v>
      </c>
      <c r="D525" s="18">
        <v>488.13</v>
      </c>
      <c r="E525" s="37">
        <f t="shared" si="8"/>
        <v>263.40968594431808</v>
      </c>
      <c r="F525" s="31">
        <v>0.53125485480000001</v>
      </c>
      <c r="G525" s="31">
        <v>0.441557215</v>
      </c>
      <c r="H525" s="18"/>
    </row>
    <row r="526" spans="1:8" x14ac:dyDescent="0.25">
      <c r="A526" s="18">
        <v>49759</v>
      </c>
      <c r="B526" s="18">
        <v>532768.25</v>
      </c>
      <c r="C526" s="18">
        <v>0</v>
      </c>
      <c r="D526" s="18">
        <v>1127.4000000000001</v>
      </c>
      <c r="E526" s="37">
        <f t="shared" si="8"/>
        <v>472.56364200816034</v>
      </c>
      <c r="F526" s="31">
        <v>8.4856822900000003E-2</v>
      </c>
      <c r="G526" s="31">
        <v>0.47881436999999999</v>
      </c>
      <c r="H526" s="18"/>
    </row>
    <row r="527" spans="1:8" x14ac:dyDescent="0.25">
      <c r="A527" s="18">
        <v>49767</v>
      </c>
      <c r="B527" s="18">
        <v>107645.3</v>
      </c>
      <c r="C527" s="18">
        <v>0</v>
      </c>
      <c r="D527" s="18">
        <v>378.99</v>
      </c>
      <c r="E527" s="37">
        <f t="shared" si="8"/>
        <v>284.03203250745401</v>
      </c>
      <c r="F527" s="31">
        <v>8.9783045300000003E-2</v>
      </c>
      <c r="G527" s="31">
        <v>0.44929864000000003</v>
      </c>
      <c r="H527" s="18"/>
    </row>
    <row r="528" spans="1:8" x14ac:dyDescent="0.25">
      <c r="A528" s="18">
        <v>49775</v>
      </c>
      <c r="B528" s="18">
        <v>73334.740000000005</v>
      </c>
      <c r="C528" s="18">
        <v>0</v>
      </c>
      <c r="D528" s="18">
        <v>329.79</v>
      </c>
      <c r="E528" s="37">
        <f t="shared" si="8"/>
        <v>222.36799175232724</v>
      </c>
      <c r="F528" s="31">
        <v>0.76998676519999998</v>
      </c>
      <c r="G528" s="31">
        <v>0.43765367199999999</v>
      </c>
      <c r="H528" s="18"/>
    </row>
    <row r="529" spans="1:8" x14ac:dyDescent="0.25">
      <c r="A529" s="18">
        <v>49783</v>
      </c>
      <c r="B529" s="18">
        <v>330126.03999999998</v>
      </c>
      <c r="C529" s="18">
        <v>0</v>
      </c>
      <c r="D529" s="18">
        <v>786.31</v>
      </c>
      <c r="E529" s="37">
        <f t="shared" si="8"/>
        <v>419.84209790031923</v>
      </c>
      <c r="F529" s="31">
        <v>4.0350519799999998E-2</v>
      </c>
      <c r="G529" s="31">
        <v>0.55006761500000001</v>
      </c>
      <c r="H529" s="18"/>
    </row>
    <row r="530" spans="1:8" x14ac:dyDescent="0.25">
      <c r="A530" s="18">
        <v>49791</v>
      </c>
      <c r="B530" s="18">
        <v>437632.19</v>
      </c>
      <c r="C530" s="18">
        <v>0</v>
      </c>
      <c r="D530" s="18">
        <v>805.5</v>
      </c>
      <c r="E530" s="37">
        <f t="shared" si="8"/>
        <v>543.30501551831162</v>
      </c>
      <c r="F530" s="31">
        <v>0.39978235429999998</v>
      </c>
      <c r="G530" s="31">
        <v>0.52681679800000003</v>
      </c>
      <c r="H530" s="18"/>
    </row>
    <row r="531" spans="1:8" x14ac:dyDescent="0.25">
      <c r="A531" s="18">
        <v>49809</v>
      </c>
      <c r="B531" s="18">
        <v>178762.7</v>
      </c>
      <c r="C531" s="18">
        <v>0</v>
      </c>
      <c r="D531" s="18">
        <v>443.73</v>
      </c>
      <c r="E531" s="37">
        <f t="shared" si="8"/>
        <v>402.86367836296847</v>
      </c>
      <c r="F531" s="31">
        <v>0.49355271470000001</v>
      </c>
      <c r="G531" s="31">
        <v>0.47706081</v>
      </c>
      <c r="H531" s="18"/>
    </row>
    <row r="532" spans="1:8" x14ac:dyDescent="0.25">
      <c r="A532" s="18">
        <v>49817</v>
      </c>
      <c r="B532" s="18">
        <v>148982.95000000001</v>
      </c>
      <c r="C532" s="18">
        <v>0</v>
      </c>
      <c r="D532" s="18">
        <v>349.46</v>
      </c>
      <c r="E532" s="37">
        <f t="shared" si="8"/>
        <v>426.3233274194472</v>
      </c>
      <c r="F532" s="31">
        <v>2.2069785299999999E-2</v>
      </c>
      <c r="G532" s="31">
        <v>0.55969068399999999</v>
      </c>
      <c r="H532" s="18"/>
    </row>
    <row r="533" spans="1:8" x14ac:dyDescent="0.25">
      <c r="A533" s="18">
        <v>49833</v>
      </c>
      <c r="B533" s="18">
        <v>718417.28</v>
      </c>
      <c r="C533" s="18">
        <v>0</v>
      </c>
      <c r="D533" s="18">
        <v>1843.42</v>
      </c>
      <c r="E533" s="37">
        <f t="shared" si="8"/>
        <v>389.71980340888132</v>
      </c>
      <c r="F533" s="31">
        <v>2.8577936839999998</v>
      </c>
      <c r="G533" s="31">
        <v>0.489675258</v>
      </c>
      <c r="H533" s="18"/>
    </row>
    <row r="534" spans="1:8" x14ac:dyDescent="0.25">
      <c r="A534" s="18">
        <v>49841</v>
      </c>
      <c r="B534" s="18">
        <v>798939.43</v>
      </c>
      <c r="C534" s="18">
        <v>0</v>
      </c>
      <c r="D534" s="18">
        <v>1565.34</v>
      </c>
      <c r="E534" s="37">
        <f t="shared" si="8"/>
        <v>510.39354389461721</v>
      </c>
      <c r="F534" s="31">
        <v>1.0204935436</v>
      </c>
      <c r="G534" s="31">
        <v>0.59994565200000005</v>
      </c>
      <c r="H534" s="18"/>
    </row>
    <row r="535" spans="1:8" x14ac:dyDescent="0.25">
      <c r="A535" s="18">
        <v>49858</v>
      </c>
      <c r="B535" s="18">
        <v>0</v>
      </c>
      <c r="C535" s="18">
        <v>0</v>
      </c>
      <c r="D535" s="18">
        <v>6038.34</v>
      </c>
      <c r="E535" s="37">
        <f t="shared" si="8"/>
        <v>0</v>
      </c>
      <c r="F535" s="31">
        <v>0.12731805979999999</v>
      </c>
      <c r="G535" s="31">
        <v>0.250066081</v>
      </c>
      <c r="H535" s="18"/>
    </row>
    <row r="536" spans="1:8" x14ac:dyDescent="0.25">
      <c r="A536" s="18">
        <v>49866</v>
      </c>
      <c r="B536" s="18">
        <v>1492392.65</v>
      </c>
      <c r="C536" s="18">
        <v>0</v>
      </c>
      <c r="D536" s="18">
        <v>3441.1</v>
      </c>
      <c r="E536" s="37">
        <f t="shared" si="8"/>
        <v>433.69639068902381</v>
      </c>
      <c r="F536" s="31">
        <v>0.1274819402</v>
      </c>
      <c r="G536" s="31">
        <v>0.56991119000000001</v>
      </c>
      <c r="H536" s="18"/>
    </row>
    <row r="537" spans="1:8" x14ac:dyDescent="0.25">
      <c r="A537" s="18">
        <v>49874</v>
      </c>
      <c r="B537" s="18">
        <v>1256533.1100000001</v>
      </c>
      <c r="C537" s="18">
        <v>0</v>
      </c>
      <c r="D537" s="18">
        <v>2766.36</v>
      </c>
      <c r="E537" s="37">
        <f t="shared" si="8"/>
        <v>454.21894113564395</v>
      </c>
      <c r="F537" s="31">
        <v>0.66252967389999995</v>
      </c>
      <c r="G537" s="31">
        <v>0.59555899400000001</v>
      </c>
      <c r="H537" s="18"/>
    </row>
    <row r="538" spans="1:8" x14ac:dyDescent="0.25">
      <c r="A538" s="18">
        <v>49882</v>
      </c>
      <c r="B538" s="18">
        <v>635914.13</v>
      </c>
      <c r="C538" s="18">
        <v>0</v>
      </c>
      <c r="D538" s="18">
        <v>2144.17</v>
      </c>
      <c r="E538" s="37">
        <f t="shared" si="8"/>
        <v>296.57822374158764</v>
      </c>
      <c r="F538" s="31">
        <v>0.80135968300000004</v>
      </c>
      <c r="G538" s="31">
        <v>0.47627330499999998</v>
      </c>
      <c r="H538" s="18"/>
    </row>
    <row r="539" spans="1:8" x14ac:dyDescent="0.25">
      <c r="A539" s="18">
        <v>49890</v>
      </c>
      <c r="B539" s="18">
        <v>1020137.72</v>
      </c>
      <c r="C539" s="18">
        <v>0</v>
      </c>
      <c r="D539" s="18">
        <v>1743.34</v>
      </c>
      <c r="E539" s="37">
        <f t="shared" si="8"/>
        <v>585.16280243670201</v>
      </c>
      <c r="F539" s="31">
        <v>1.1545116059</v>
      </c>
      <c r="G539" s="31">
        <v>0.62492408399999999</v>
      </c>
      <c r="H539" s="18"/>
    </row>
    <row r="540" spans="1:8" x14ac:dyDescent="0.25">
      <c r="A540" s="18">
        <v>49908</v>
      </c>
      <c r="B540" s="18">
        <v>528961.56999999995</v>
      </c>
      <c r="C540" s="18">
        <v>0</v>
      </c>
      <c r="D540" s="18">
        <v>1842.7</v>
      </c>
      <c r="E540" s="37">
        <f t="shared" si="8"/>
        <v>287.05788788191239</v>
      </c>
      <c r="F540" s="31">
        <v>0.42257612950000001</v>
      </c>
      <c r="G540" s="31">
        <v>0.53024532599999996</v>
      </c>
      <c r="H540" s="18"/>
    </row>
    <row r="541" spans="1:8" x14ac:dyDescent="0.25">
      <c r="A541" s="18">
        <v>49916</v>
      </c>
      <c r="B541" s="18">
        <v>432101.35</v>
      </c>
      <c r="C541" s="18">
        <v>0</v>
      </c>
      <c r="D541" s="18">
        <v>800.39</v>
      </c>
      <c r="E541" s="37">
        <f t="shared" si="8"/>
        <v>539.86350404177961</v>
      </c>
      <c r="F541" s="31">
        <v>0.89465486900000002</v>
      </c>
      <c r="G541" s="31">
        <v>0.59383651000000004</v>
      </c>
      <c r="H541" s="18"/>
    </row>
    <row r="542" spans="1:8" x14ac:dyDescent="0.25">
      <c r="A542" s="18">
        <v>49924</v>
      </c>
      <c r="B542" s="18">
        <v>1823485.15</v>
      </c>
      <c r="C542" s="18">
        <v>0</v>
      </c>
      <c r="D542" s="18">
        <v>4487.59</v>
      </c>
      <c r="E542" s="37">
        <f t="shared" si="8"/>
        <v>406.33951631053634</v>
      </c>
      <c r="F542" s="31">
        <v>0.63215170399999998</v>
      </c>
      <c r="G542" s="31">
        <v>0.50774609800000003</v>
      </c>
      <c r="H542" s="18"/>
    </row>
    <row r="543" spans="1:8" x14ac:dyDescent="0.25">
      <c r="A543" s="18">
        <v>49932</v>
      </c>
      <c r="B543" s="18">
        <v>691016.22</v>
      </c>
      <c r="C543" s="18">
        <v>0</v>
      </c>
      <c r="D543" s="18">
        <v>5986.72</v>
      </c>
      <c r="E543" s="37">
        <f t="shared" si="8"/>
        <v>115.42484365395407</v>
      </c>
      <c r="F543" s="31">
        <v>0.93683407340000002</v>
      </c>
      <c r="G543" s="31">
        <v>0.42547585999999998</v>
      </c>
      <c r="H543" s="18"/>
    </row>
    <row r="544" spans="1:8" x14ac:dyDescent="0.25">
      <c r="A544" s="18">
        <v>49940</v>
      </c>
      <c r="B544" s="18">
        <v>1146980.92</v>
      </c>
      <c r="C544" s="18">
        <v>0</v>
      </c>
      <c r="D544" s="18">
        <v>1382.01</v>
      </c>
      <c r="E544" s="37">
        <f t="shared" si="8"/>
        <v>829.93677325055535</v>
      </c>
      <c r="F544" s="31">
        <v>1.1916533364999999</v>
      </c>
      <c r="G544" s="31">
        <v>0.66314835699999997</v>
      </c>
      <c r="H544" s="18"/>
    </row>
    <row r="545" spans="1:8" x14ac:dyDescent="0.25">
      <c r="A545" s="18">
        <v>49957</v>
      </c>
      <c r="B545" s="18">
        <v>352001</v>
      </c>
      <c r="C545" s="18">
        <v>0</v>
      </c>
      <c r="D545" s="18">
        <v>1304.6500000000001</v>
      </c>
      <c r="E545" s="37">
        <f t="shared" si="8"/>
        <v>269.80492852489169</v>
      </c>
      <c r="F545" s="31">
        <v>0.39200252619999998</v>
      </c>
      <c r="G545" s="31">
        <v>0.49205801799999999</v>
      </c>
      <c r="H545" s="18"/>
    </row>
    <row r="546" spans="1:8" x14ac:dyDescent="0.25">
      <c r="A546" s="18">
        <v>49973</v>
      </c>
      <c r="B546" s="18">
        <v>0</v>
      </c>
      <c r="C546" s="18">
        <v>0</v>
      </c>
      <c r="D546" s="18">
        <v>1920.54</v>
      </c>
      <c r="E546" s="37">
        <f t="shared" si="8"/>
        <v>0</v>
      </c>
      <c r="F546" s="31">
        <v>0.31017412799999999</v>
      </c>
      <c r="G546" s="31">
        <v>0.187755644</v>
      </c>
      <c r="H546" s="18"/>
    </row>
    <row r="547" spans="1:8" x14ac:dyDescent="0.25">
      <c r="A547" s="18">
        <v>49981</v>
      </c>
      <c r="B547" s="18">
        <v>0</v>
      </c>
      <c r="C547" s="18">
        <v>0</v>
      </c>
      <c r="D547" s="18">
        <v>2960.45</v>
      </c>
      <c r="E547" s="37">
        <f t="shared" si="8"/>
        <v>0</v>
      </c>
      <c r="F547" s="31">
        <v>0.1503247378</v>
      </c>
      <c r="G547" s="31">
        <v>9.4803908000000006E-2</v>
      </c>
      <c r="H547" s="18"/>
    </row>
    <row r="548" spans="1:8" x14ac:dyDescent="0.25">
      <c r="A548" s="18">
        <v>49999</v>
      </c>
      <c r="B548" s="18">
        <v>0</v>
      </c>
      <c r="C548" s="18">
        <v>0</v>
      </c>
      <c r="D548" s="18">
        <v>1434.64</v>
      </c>
      <c r="E548" s="37">
        <f t="shared" si="8"/>
        <v>0</v>
      </c>
      <c r="F548" s="31">
        <v>0.71262628090000002</v>
      </c>
      <c r="G548" s="31">
        <v>0.323266261</v>
      </c>
      <c r="H548" s="18"/>
    </row>
    <row r="549" spans="1:8" x14ac:dyDescent="0.25">
      <c r="A549" s="18">
        <v>50005</v>
      </c>
      <c r="B549" s="18">
        <v>261693.58</v>
      </c>
      <c r="C549" s="18">
        <v>0</v>
      </c>
      <c r="D549" s="18">
        <v>1219.9100000000001</v>
      </c>
      <c r="E549" s="37">
        <f t="shared" si="8"/>
        <v>214.51875958062479</v>
      </c>
      <c r="F549" s="31">
        <v>0.27583902370000002</v>
      </c>
      <c r="G549" s="31">
        <v>0.44505355000000002</v>
      </c>
      <c r="H549" s="18"/>
    </row>
    <row r="550" spans="1:8" x14ac:dyDescent="0.25">
      <c r="A550" s="18">
        <v>50013</v>
      </c>
      <c r="B550" s="18">
        <v>144279.5</v>
      </c>
      <c r="C550" s="18">
        <v>0</v>
      </c>
      <c r="D550" s="18">
        <v>3940.54</v>
      </c>
      <c r="E550" s="37">
        <f t="shared" si="8"/>
        <v>36.614144254340779</v>
      </c>
      <c r="F550" s="31">
        <v>0.1883805986</v>
      </c>
      <c r="G550" s="31">
        <v>0.37219681900000001</v>
      </c>
      <c r="H550" s="18"/>
    </row>
    <row r="551" spans="1:8" x14ac:dyDescent="0.25">
      <c r="A551" s="18">
        <v>50021</v>
      </c>
      <c r="B551" s="18">
        <v>0</v>
      </c>
      <c r="C551" s="18">
        <v>0</v>
      </c>
      <c r="D551" s="18">
        <v>4371.8999999999996</v>
      </c>
      <c r="E551" s="37">
        <f t="shared" si="8"/>
        <v>0</v>
      </c>
      <c r="F551" s="31">
        <v>1.21218323E-2</v>
      </c>
      <c r="G551" s="31">
        <v>0.22606103399999999</v>
      </c>
      <c r="H551" s="18"/>
    </row>
    <row r="552" spans="1:8" x14ac:dyDescent="0.25">
      <c r="A552" s="18">
        <v>50039</v>
      </c>
      <c r="B552" s="18">
        <v>262610.78999999998</v>
      </c>
      <c r="C552" s="18">
        <v>0</v>
      </c>
      <c r="D552" s="18">
        <v>612.65</v>
      </c>
      <c r="E552" s="37">
        <f t="shared" si="8"/>
        <v>428.64733534644574</v>
      </c>
      <c r="F552" s="31">
        <v>0.53887867950000001</v>
      </c>
      <c r="G552" s="31">
        <v>0.50386079299999997</v>
      </c>
      <c r="H552" s="18"/>
    </row>
    <row r="553" spans="1:8" x14ac:dyDescent="0.25">
      <c r="A553" s="18">
        <v>50047</v>
      </c>
      <c r="B553" s="18">
        <v>0</v>
      </c>
      <c r="C553" s="18">
        <v>0</v>
      </c>
      <c r="D553" s="18">
        <v>3479.03</v>
      </c>
      <c r="E553" s="37">
        <f t="shared" si="8"/>
        <v>0</v>
      </c>
      <c r="F553" s="31">
        <v>5.8071529999999998E-4</v>
      </c>
      <c r="G553" s="31">
        <v>0.10978089000000001</v>
      </c>
      <c r="H553" s="18"/>
    </row>
    <row r="554" spans="1:8" x14ac:dyDescent="0.25">
      <c r="A554" s="18">
        <v>50054</v>
      </c>
      <c r="B554" s="18">
        <v>0</v>
      </c>
      <c r="C554" s="18">
        <v>0</v>
      </c>
      <c r="D554" s="18">
        <v>2622.27</v>
      </c>
      <c r="E554" s="37">
        <f t="shared" si="8"/>
        <v>0</v>
      </c>
      <c r="F554" s="31">
        <v>2.3555298200000001E-2</v>
      </c>
      <c r="G554" s="31">
        <v>0.05</v>
      </c>
      <c r="H554" s="18"/>
    </row>
    <row r="555" spans="1:8" x14ac:dyDescent="0.25">
      <c r="A555" s="18">
        <v>50062</v>
      </c>
      <c r="B555" s="18">
        <v>474370.84</v>
      </c>
      <c r="C555" s="18">
        <v>0</v>
      </c>
      <c r="D555" s="18">
        <v>2240.0300000000002</v>
      </c>
      <c r="E555" s="37">
        <f t="shared" si="8"/>
        <v>211.76986022508626</v>
      </c>
      <c r="F555" s="31">
        <v>1.1341027796000001</v>
      </c>
      <c r="G555" s="31">
        <v>0.44289541599999999</v>
      </c>
      <c r="H555" s="18"/>
    </row>
    <row r="556" spans="1:8" x14ac:dyDescent="0.25">
      <c r="A556" s="18">
        <v>50070</v>
      </c>
      <c r="B556" s="18">
        <v>0</v>
      </c>
      <c r="C556" s="18">
        <v>0</v>
      </c>
      <c r="D556" s="18">
        <v>4044.49</v>
      </c>
      <c r="E556" s="37">
        <f t="shared" si="8"/>
        <v>0</v>
      </c>
      <c r="F556" s="31">
        <v>0.15702526419999999</v>
      </c>
      <c r="G556" s="31">
        <v>0.27268622799999997</v>
      </c>
      <c r="H556" s="18"/>
    </row>
    <row r="557" spans="1:8" x14ac:dyDescent="0.25">
      <c r="A557" s="18">
        <v>50096</v>
      </c>
      <c r="B557" s="18">
        <v>0</v>
      </c>
      <c r="C557" s="18">
        <v>0</v>
      </c>
      <c r="D557" s="18">
        <v>260.86</v>
      </c>
      <c r="E557" s="37">
        <f t="shared" si="8"/>
        <v>0</v>
      </c>
      <c r="F557" s="31">
        <v>1.3464329693999999</v>
      </c>
      <c r="G557" s="31">
        <v>0.37665441900000002</v>
      </c>
      <c r="H557" s="18"/>
    </row>
    <row r="558" spans="1:8" x14ac:dyDescent="0.25">
      <c r="A558" s="18">
        <v>50112</v>
      </c>
      <c r="B558" s="18">
        <v>212978.51</v>
      </c>
      <c r="C558" s="18">
        <v>0</v>
      </c>
      <c r="D558" s="18">
        <v>659.45</v>
      </c>
      <c r="E558" s="37">
        <f t="shared" si="8"/>
        <v>322.96384866176356</v>
      </c>
      <c r="F558" s="31">
        <v>0.85876203029999998</v>
      </c>
      <c r="G558" s="31">
        <v>0.53753136999999995</v>
      </c>
      <c r="H558" s="18"/>
    </row>
    <row r="559" spans="1:8" x14ac:dyDescent="0.25">
      <c r="A559" s="18">
        <v>50120</v>
      </c>
      <c r="B559" s="18">
        <v>321745.5</v>
      </c>
      <c r="C559" s="18">
        <v>0</v>
      </c>
      <c r="D559" s="18">
        <v>1010.09</v>
      </c>
      <c r="E559" s="37">
        <f t="shared" si="8"/>
        <v>318.53151699353521</v>
      </c>
      <c r="F559" s="31">
        <v>1.1645896113</v>
      </c>
      <c r="G559" s="31">
        <v>0.56085530800000005</v>
      </c>
      <c r="H559" s="18"/>
    </row>
    <row r="560" spans="1:8" x14ac:dyDescent="0.25">
      <c r="A560" s="18">
        <v>50138</v>
      </c>
      <c r="B560" s="18">
        <v>513902.66</v>
      </c>
      <c r="C560" s="18">
        <v>0</v>
      </c>
      <c r="D560" s="18">
        <v>1363.25</v>
      </c>
      <c r="E560" s="37">
        <f t="shared" si="8"/>
        <v>376.96875848156975</v>
      </c>
      <c r="F560" s="31">
        <v>0.42948453590000002</v>
      </c>
      <c r="G560" s="31">
        <v>0.567383584</v>
      </c>
      <c r="H560" s="18"/>
    </row>
    <row r="561" spans="1:8" x14ac:dyDescent="0.25">
      <c r="A561" s="18">
        <v>50153</v>
      </c>
      <c r="B561" s="18">
        <v>0</v>
      </c>
      <c r="C561" s="18">
        <v>0</v>
      </c>
      <c r="D561" s="18">
        <v>709.01</v>
      </c>
      <c r="E561" s="37">
        <f t="shared" si="8"/>
        <v>0</v>
      </c>
      <c r="F561" s="31">
        <v>0.50996426630000002</v>
      </c>
      <c r="G561" s="31">
        <v>0.29255151000000001</v>
      </c>
      <c r="H561" s="18"/>
    </row>
    <row r="562" spans="1:8" x14ac:dyDescent="0.25">
      <c r="A562" s="18">
        <v>50161</v>
      </c>
      <c r="B562" s="18">
        <v>0</v>
      </c>
      <c r="C562" s="18">
        <v>0</v>
      </c>
      <c r="D562" s="18">
        <v>2647.82</v>
      </c>
      <c r="E562" s="37">
        <f t="shared" si="8"/>
        <v>0</v>
      </c>
      <c r="F562" s="31">
        <v>0.78539920559999998</v>
      </c>
      <c r="G562" s="31">
        <v>0.32772964700000001</v>
      </c>
      <c r="H562" s="18"/>
    </row>
    <row r="563" spans="1:8" x14ac:dyDescent="0.25">
      <c r="A563" s="18">
        <v>50179</v>
      </c>
      <c r="B563" s="18">
        <v>129430.78</v>
      </c>
      <c r="C563" s="18">
        <v>0</v>
      </c>
      <c r="D563" s="18">
        <v>835.68</v>
      </c>
      <c r="E563" s="37">
        <f t="shared" si="8"/>
        <v>154.88079169059927</v>
      </c>
      <c r="F563" s="31">
        <v>0.78672789499999995</v>
      </c>
      <c r="G563" s="31">
        <v>0.47799794299999998</v>
      </c>
      <c r="H563" s="18"/>
    </row>
    <row r="564" spans="1:8" x14ac:dyDescent="0.25">
      <c r="A564" s="18">
        <v>50187</v>
      </c>
      <c r="B564" s="18">
        <v>183074.95</v>
      </c>
      <c r="C564" s="18">
        <v>0</v>
      </c>
      <c r="D564" s="18">
        <v>1698.71</v>
      </c>
      <c r="E564" s="37">
        <f t="shared" si="8"/>
        <v>107.77292769218997</v>
      </c>
      <c r="F564" s="31">
        <v>0.4273324999</v>
      </c>
      <c r="G564" s="31">
        <v>0.42945377000000001</v>
      </c>
      <c r="H564" s="18"/>
    </row>
    <row r="565" spans="1:8" x14ac:dyDescent="0.25">
      <c r="A565" s="18">
        <v>50195</v>
      </c>
      <c r="B565" s="18">
        <v>14131.1</v>
      </c>
      <c r="C565" s="18">
        <v>0</v>
      </c>
      <c r="D565" s="18">
        <v>1280.95</v>
      </c>
      <c r="E565" s="37">
        <f t="shared" si="8"/>
        <v>11.031734259729108</v>
      </c>
      <c r="F565" s="31">
        <v>1.4626995698</v>
      </c>
      <c r="G565" s="31">
        <v>0.37869462599999998</v>
      </c>
      <c r="H565" s="18"/>
    </row>
    <row r="566" spans="1:8" x14ac:dyDescent="0.25">
      <c r="A566" s="18">
        <v>50203</v>
      </c>
      <c r="B566" s="18">
        <v>0</v>
      </c>
      <c r="C566" s="18">
        <v>0</v>
      </c>
      <c r="D566" s="18">
        <v>449.85</v>
      </c>
      <c r="E566" s="37">
        <f t="shared" si="8"/>
        <v>0</v>
      </c>
      <c r="F566" s="31">
        <v>0.59099018849999996</v>
      </c>
      <c r="G566" s="31">
        <v>0.31300548099999997</v>
      </c>
      <c r="H566" s="18"/>
    </row>
    <row r="567" spans="1:8" x14ac:dyDescent="0.25">
      <c r="A567" s="18">
        <v>50211</v>
      </c>
      <c r="B567" s="18">
        <v>211539.29</v>
      </c>
      <c r="C567" s="18">
        <v>0</v>
      </c>
      <c r="D567" s="18">
        <v>729.69</v>
      </c>
      <c r="E567" s="37">
        <f t="shared" si="8"/>
        <v>289.90295879071931</v>
      </c>
      <c r="F567" s="31">
        <v>0.88677674289999997</v>
      </c>
      <c r="G567" s="31">
        <v>0.50970422500000001</v>
      </c>
      <c r="H567" s="18"/>
    </row>
    <row r="568" spans="1:8" x14ac:dyDescent="0.25">
      <c r="A568" s="18">
        <v>50229</v>
      </c>
      <c r="B568" s="18">
        <v>583966.88</v>
      </c>
      <c r="C568" s="18">
        <v>0</v>
      </c>
      <c r="D568" s="18">
        <v>665.46</v>
      </c>
      <c r="E568" s="37">
        <f t="shared" si="8"/>
        <v>877.53866498362027</v>
      </c>
      <c r="F568" s="31">
        <v>0.44558645959999998</v>
      </c>
      <c r="G568" s="31">
        <v>0.767624957</v>
      </c>
      <c r="H568" s="18"/>
    </row>
    <row r="569" spans="1:8" x14ac:dyDescent="0.25">
      <c r="A569" s="18">
        <v>50237</v>
      </c>
      <c r="B569" s="18">
        <v>182290.29</v>
      </c>
      <c r="C569" s="18">
        <v>0</v>
      </c>
      <c r="D569" s="18">
        <v>504.14</v>
      </c>
      <c r="E569" s="37">
        <f t="shared" si="8"/>
        <v>361.58664259927798</v>
      </c>
      <c r="F569" s="31">
        <v>1.0405578956999999</v>
      </c>
      <c r="G569" s="31">
        <v>0.54547928899999998</v>
      </c>
      <c r="H569" s="18"/>
    </row>
    <row r="570" spans="1:8" x14ac:dyDescent="0.25">
      <c r="A570" s="18">
        <v>50245</v>
      </c>
      <c r="B570" s="18">
        <v>807036.76</v>
      </c>
      <c r="C570" s="18">
        <v>0</v>
      </c>
      <c r="D570" s="18">
        <v>1058.81</v>
      </c>
      <c r="E570" s="37">
        <f t="shared" si="8"/>
        <v>762.21112380880425</v>
      </c>
      <c r="F570" s="31">
        <v>1.7493663763</v>
      </c>
      <c r="G570" s="31">
        <v>0.67873425499999995</v>
      </c>
      <c r="H570" s="18"/>
    </row>
    <row r="571" spans="1:8" x14ac:dyDescent="0.25">
      <c r="A571" s="18">
        <v>50252</v>
      </c>
      <c r="B571" s="18">
        <v>233216.83</v>
      </c>
      <c r="C571" s="18">
        <v>0</v>
      </c>
      <c r="D571" s="18">
        <v>676.08</v>
      </c>
      <c r="E571" s="37">
        <f t="shared" si="8"/>
        <v>344.95448763459939</v>
      </c>
      <c r="F571" s="31">
        <v>1.2012153998999999</v>
      </c>
      <c r="G571" s="31">
        <v>0.55655145100000003</v>
      </c>
      <c r="H571" s="18"/>
    </row>
    <row r="572" spans="1:8" x14ac:dyDescent="0.25">
      <c r="A572" s="18">
        <v>50278</v>
      </c>
      <c r="B572" s="18">
        <v>123869.94</v>
      </c>
      <c r="C572" s="18">
        <v>0</v>
      </c>
      <c r="D572" s="18">
        <v>1143.51</v>
      </c>
      <c r="E572" s="37">
        <f t="shared" si="8"/>
        <v>108.32431723378021</v>
      </c>
      <c r="F572" s="31">
        <v>0.65645291100000003</v>
      </c>
      <c r="G572" s="31">
        <v>0.39620977400000001</v>
      </c>
      <c r="H572" s="18"/>
    </row>
    <row r="573" spans="1:8" x14ac:dyDescent="0.25">
      <c r="A573" s="18">
        <v>50286</v>
      </c>
      <c r="B573" s="18">
        <v>1283386.18</v>
      </c>
      <c r="C573" s="18">
        <v>0</v>
      </c>
      <c r="D573" s="18">
        <v>1634.95</v>
      </c>
      <c r="E573" s="37">
        <f t="shared" si="8"/>
        <v>784.96968103000086</v>
      </c>
      <c r="F573" s="31">
        <v>0.99434469299999995</v>
      </c>
      <c r="G573" s="31">
        <v>0.654509601</v>
      </c>
      <c r="H573" s="18"/>
    </row>
    <row r="574" spans="1:8" x14ac:dyDescent="0.25">
      <c r="A574" s="18">
        <v>50294</v>
      </c>
      <c r="B574" s="18">
        <v>138689.04</v>
      </c>
      <c r="C574" s="18">
        <v>0</v>
      </c>
      <c r="D574" s="18">
        <v>606.51</v>
      </c>
      <c r="E574" s="37">
        <f t="shared" si="8"/>
        <v>228.66735915318793</v>
      </c>
      <c r="F574" s="31">
        <v>0.3826429469</v>
      </c>
      <c r="G574" s="31">
        <v>0.45145027900000001</v>
      </c>
      <c r="H574" s="18"/>
    </row>
    <row r="575" spans="1:8" x14ac:dyDescent="0.25">
      <c r="A575" s="18">
        <v>50302</v>
      </c>
      <c r="B575" s="18">
        <v>284660.23</v>
      </c>
      <c r="C575" s="18">
        <v>0</v>
      </c>
      <c r="D575" s="18">
        <v>1407</v>
      </c>
      <c r="E575" s="37">
        <f t="shared" si="8"/>
        <v>202.3171499644634</v>
      </c>
      <c r="F575" s="31">
        <v>0.33964996650000001</v>
      </c>
      <c r="G575" s="31">
        <v>0.46883412200000002</v>
      </c>
      <c r="H575" s="18"/>
    </row>
    <row r="576" spans="1:8" x14ac:dyDescent="0.25">
      <c r="A576" s="18">
        <v>50328</v>
      </c>
      <c r="B576" s="18">
        <v>0</v>
      </c>
      <c r="C576" s="18">
        <v>0</v>
      </c>
      <c r="D576" s="18">
        <v>996.32</v>
      </c>
      <c r="E576" s="37">
        <f t="shared" si="8"/>
        <v>0</v>
      </c>
      <c r="F576" s="31">
        <v>0.12351282230000001</v>
      </c>
      <c r="G576" s="31">
        <v>0.206968337</v>
      </c>
      <c r="H576" s="18"/>
    </row>
    <row r="577" spans="1:8" x14ac:dyDescent="0.25">
      <c r="A577" s="18">
        <v>50336</v>
      </c>
      <c r="B577" s="18">
        <v>608260.48</v>
      </c>
      <c r="C577" s="18">
        <v>0</v>
      </c>
      <c r="D577" s="18">
        <v>1355.12</v>
      </c>
      <c r="E577" s="37">
        <f t="shared" si="8"/>
        <v>448.86097172206155</v>
      </c>
      <c r="F577" s="31">
        <v>0.76036243540000004</v>
      </c>
      <c r="G577" s="31">
        <v>0.47724186099999999</v>
      </c>
      <c r="H577" s="18"/>
    </row>
    <row r="578" spans="1:8" x14ac:dyDescent="0.25">
      <c r="A578" s="18">
        <v>50351</v>
      </c>
      <c r="B578" s="18">
        <v>159236.69</v>
      </c>
      <c r="C578" s="18">
        <v>0</v>
      </c>
      <c r="D578" s="18">
        <v>772.12</v>
      </c>
      <c r="E578" s="37">
        <f t="shared" si="8"/>
        <v>206.23308553074651</v>
      </c>
      <c r="F578" s="31">
        <v>0.67550259069999996</v>
      </c>
      <c r="G578" s="31">
        <v>0.38668878200000001</v>
      </c>
      <c r="H578" s="18"/>
    </row>
    <row r="579" spans="1:8" x14ac:dyDescent="0.25">
      <c r="A579" s="18">
        <v>50369</v>
      </c>
      <c r="B579" s="18">
        <v>134661.89000000001</v>
      </c>
      <c r="C579" s="18">
        <v>0</v>
      </c>
      <c r="D579" s="18">
        <v>720.85</v>
      </c>
      <c r="E579" s="37">
        <f t="shared" si="8"/>
        <v>186.80986335576057</v>
      </c>
      <c r="F579" s="31">
        <v>0.47565623889999997</v>
      </c>
      <c r="G579" s="31">
        <v>0.37517288900000001</v>
      </c>
      <c r="H579" s="18"/>
    </row>
    <row r="580" spans="1:8" x14ac:dyDescent="0.25">
      <c r="A580" s="18">
        <v>50393</v>
      </c>
      <c r="B580" s="18">
        <v>2114121.9900000002</v>
      </c>
      <c r="C580" s="18">
        <v>0</v>
      </c>
      <c r="D580" s="18">
        <v>2076.5100000000002</v>
      </c>
      <c r="E580" s="37">
        <f t="shared" si="8"/>
        <v>1018.1130791568545</v>
      </c>
      <c r="F580" s="31">
        <v>3.0653403602</v>
      </c>
      <c r="G580" s="31">
        <v>0.64827306100000004</v>
      </c>
      <c r="H580" s="18"/>
    </row>
    <row r="581" spans="1:8" x14ac:dyDescent="0.25">
      <c r="A581" s="18">
        <v>50419</v>
      </c>
      <c r="B581" s="18">
        <v>930040.07</v>
      </c>
      <c r="C581" s="18">
        <v>0</v>
      </c>
      <c r="D581" s="18">
        <v>1485.36</v>
      </c>
      <c r="E581" s="37">
        <f t="shared" ref="E581:E615" si="9">B581/D581</f>
        <v>626.13781844132063</v>
      </c>
      <c r="F581" s="31">
        <v>0.55997459790000004</v>
      </c>
      <c r="G581" s="31">
        <v>0.61155008399999999</v>
      </c>
      <c r="H581" s="18"/>
    </row>
    <row r="582" spans="1:8" x14ac:dyDescent="0.25">
      <c r="A582" s="18">
        <v>50427</v>
      </c>
      <c r="B582" s="18">
        <v>134506</v>
      </c>
      <c r="C582" s="18">
        <v>0</v>
      </c>
      <c r="D582" s="18">
        <v>5685</v>
      </c>
      <c r="E582" s="37">
        <f t="shared" si="9"/>
        <v>23.65980650835532</v>
      </c>
      <c r="F582" s="31">
        <v>2.35706735E-2</v>
      </c>
      <c r="G582" s="31">
        <v>0.39068293100000001</v>
      </c>
      <c r="H582" s="18"/>
    </row>
    <row r="583" spans="1:8" x14ac:dyDescent="0.25">
      <c r="A583" s="18">
        <v>50435</v>
      </c>
      <c r="B583" s="18">
        <v>0</v>
      </c>
      <c r="C583" s="18">
        <v>0</v>
      </c>
      <c r="D583" s="18">
        <v>4059.98</v>
      </c>
      <c r="E583" s="37">
        <f t="shared" si="9"/>
        <v>0</v>
      </c>
      <c r="F583" s="31">
        <v>0.1849209131</v>
      </c>
      <c r="G583" s="31">
        <v>0.34887072200000002</v>
      </c>
      <c r="H583" s="18"/>
    </row>
    <row r="584" spans="1:8" x14ac:dyDescent="0.25">
      <c r="A584" s="18">
        <v>50443</v>
      </c>
      <c r="B584" s="18">
        <v>0</v>
      </c>
      <c r="C584" s="18">
        <v>0</v>
      </c>
      <c r="D584" s="18">
        <v>4247.8100000000004</v>
      </c>
      <c r="E584" s="37">
        <f t="shared" si="9"/>
        <v>0</v>
      </c>
      <c r="F584" s="31">
        <v>0.1820992625</v>
      </c>
      <c r="G584" s="31">
        <v>0.32501585</v>
      </c>
      <c r="H584" s="18"/>
    </row>
    <row r="585" spans="1:8" x14ac:dyDescent="0.25">
      <c r="A585" s="18">
        <v>50450</v>
      </c>
      <c r="B585" s="18">
        <v>488882.89</v>
      </c>
      <c r="C585" s="18">
        <v>0</v>
      </c>
      <c r="D585" s="18">
        <v>10009.120000000001</v>
      </c>
      <c r="E585" s="37">
        <f t="shared" si="9"/>
        <v>48.843743505922596</v>
      </c>
      <c r="F585" s="31">
        <v>3.0501903699999999E-2</v>
      </c>
      <c r="G585" s="31">
        <v>0.42383610599999999</v>
      </c>
      <c r="H585" s="18"/>
    </row>
    <row r="586" spans="1:8" x14ac:dyDescent="0.25">
      <c r="A586" s="18">
        <v>50468</v>
      </c>
      <c r="B586" s="18">
        <v>140672.71</v>
      </c>
      <c r="C586" s="18">
        <v>0</v>
      </c>
      <c r="D586" s="18">
        <v>1340.36</v>
      </c>
      <c r="E586" s="37">
        <f t="shared" si="9"/>
        <v>104.95143841952908</v>
      </c>
      <c r="F586" s="31">
        <v>0.19091751169999999</v>
      </c>
      <c r="G586" s="31">
        <v>0.36638337100000001</v>
      </c>
      <c r="H586" s="18"/>
    </row>
    <row r="587" spans="1:8" x14ac:dyDescent="0.25">
      <c r="A587" s="18">
        <v>50484</v>
      </c>
      <c r="B587" s="18">
        <v>99012.17</v>
      </c>
      <c r="C587" s="18">
        <v>0</v>
      </c>
      <c r="D587" s="18">
        <v>892.57</v>
      </c>
      <c r="E587" s="37">
        <f t="shared" si="9"/>
        <v>110.92930526457307</v>
      </c>
      <c r="F587" s="31">
        <v>1.1241334935</v>
      </c>
      <c r="G587" s="31">
        <v>0.37946898200000001</v>
      </c>
      <c r="H587" s="18"/>
    </row>
    <row r="588" spans="1:8" x14ac:dyDescent="0.25">
      <c r="A588" s="18">
        <v>50492</v>
      </c>
      <c r="B588" s="18">
        <v>332994.37</v>
      </c>
      <c r="C588" s="18">
        <v>0</v>
      </c>
      <c r="D588" s="18">
        <v>654.16</v>
      </c>
      <c r="E588" s="37">
        <f t="shared" si="9"/>
        <v>509.04116729852024</v>
      </c>
      <c r="F588" s="31">
        <v>0.31564534350000001</v>
      </c>
      <c r="G588" s="31">
        <v>0.67055890100000004</v>
      </c>
      <c r="H588" s="18"/>
    </row>
    <row r="589" spans="1:8" x14ac:dyDescent="0.25">
      <c r="A589" s="18">
        <v>50500</v>
      </c>
      <c r="B589" s="18">
        <v>912052.29</v>
      </c>
      <c r="C589" s="18">
        <v>0</v>
      </c>
      <c r="D589" s="18">
        <v>2088.42</v>
      </c>
      <c r="E589" s="37">
        <f t="shared" si="9"/>
        <v>436.71880656189848</v>
      </c>
      <c r="F589" s="31">
        <v>0.58110440510000005</v>
      </c>
      <c r="G589" s="31">
        <v>0.58918126299999996</v>
      </c>
      <c r="H589" s="18"/>
    </row>
    <row r="590" spans="1:8" x14ac:dyDescent="0.25">
      <c r="A590" s="18">
        <v>50518</v>
      </c>
      <c r="B590" s="18">
        <v>0</v>
      </c>
      <c r="C590" s="18">
        <v>0</v>
      </c>
      <c r="D590" s="18">
        <v>538.94000000000005</v>
      </c>
      <c r="E590" s="37">
        <f t="shared" si="9"/>
        <v>0</v>
      </c>
      <c r="F590" s="31">
        <v>0.60579312100000005</v>
      </c>
      <c r="G590" s="31">
        <v>0.23442737199999999</v>
      </c>
      <c r="H590" s="18"/>
    </row>
    <row r="591" spans="1:8" x14ac:dyDescent="0.25">
      <c r="A591" s="18">
        <v>50534</v>
      </c>
      <c r="B591" s="18">
        <v>300652.27</v>
      </c>
      <c r="C591" s="18">
        <v>0</v>
      </c>
      <c r="D591" s="18">
        <v>1277.26</v>
      </c>
      <c r="E591" s="37">
        <f t="shared" si="9"/>
        <v>235.38846436903998</v>
      </c>
      <c r="F591" s="31">
        <v>0.49891176809999999</v>
      </c>
      <c r="G591" s="31">
        <v>0.44557930499999998</v>
      </c>
      <c r="H591" s="18"/>
    </row>
    <row r="592" spans="1:8" x14ac:dyDescent="0.25">
      <c r="A592" s="18">
        <v>50542</v>
      </c>
      <c r="B592" s="18">
        <v>83757.509999999995</v>
      </c>
      <c r="C592" s="18">
        <v>0</v>
      </c>
      <c r="D592" s="18">
        <v>828.08</v>
      </c>
      <c r="E592" s="37">
        <f t="shared" si="9"/>
        <v>101.14664042121532</v>
      </c>
      <c r="F592" s="31">
        <v>0.41176731090000002</v>
      </c>
      <c r="G592" s="31">
        <v>0.371071812</v>
      </c>
      <c r="H592" s="18"/>
    </row>
    <row r="593" spans="1:8" x14ac:dyDescent="0.25">
      <c r="A593" s="18">
        <v>50559</v>
      </c>
      <c r="B593" s="18">
        <v>263319.95</v>
      </c>
      <c r="C593" s="18">
        <v>0</v>
      </c>
      <c r="D593" s="18">
        <v>979.14</v>
      </c>
      <c r="E593" s="37">
        <f t="shared" si="9"/>
        <v>268.92982617398945</v>
      </c>
      <c r="F593" s="31">
        <v>0.35814152970000002</v>
      </c>
      <c r="G593" s="31">
        <v>0.47038337200000002</v>
      </c>
      <c r="H593" s="18"/>
    </row>
    <row r="594" spans="1:8" x14ac:dyDescent="0.25">
      <c r="A594" s="18">
        <v>50567</v>
      </c>
      <c r="B594" s="18">
        <v>613115.16</v>
      </c>
      <c r="C594" s="18">
        <v>0</v>
      </c>
      <c r="D594" s="18">
        <v>1278.73</v>
      </c>
      <c r="E594" s="37">
        <f t="shared" si="9"/>
        <v>479.47194482025134</v>
      </c>
      <c r="F594" s="31">
        <v>0.45921250959999999</v>
      </c>
      <c r="G594" s="31">
        <v>0.50597402999999996</v>
      </c>
      <c r="H594" s="18"/>
    </row>
    <row r="595" spans="1:8" x14ac:dyDescent="0.25">
      <c r="A595" s="18">
        <v>50575</v>
      </c>
      <c r="B595" s="18">
        <v>664936.73</v>
      </c>
      <c r="C595" s="18">
        <v>0</v>
      </c>
      <c r="D595" s="18">
        <v>1178.96</v>
      </c>
      <c r="E595" s="37">
        <f t="shared" si="9"/>
        <v>564.00279059510069</v>
      </c>
      <c r="F595" s="31">
        <v>0.66927853390000003</v>
      </c>
      <c r="G595" s="31">
        <v>0.538119762</v>
      </c>
      <c r="H595" s="18"/>
    </row>
    <row r="596" spans="1:8" x14ac:dyDescent="0.25">
      <c r="A596" s="18">
        <v>50583</v>
      </c>
      <c r="B596" s="18">
        <v>9912.9500000000007</v>
      </c>
      <c r="C596" s="18">
        <v>0</v>
      </c>
      <c r="D596" s="18">
        <v>1377.04</v>
      </c>
      <c r="E596" s="37">
        <f t="shared" si="9"/>
        <v>7.1987378725381985</v>
      </c>
      <c r="F596" s="31">
        <v>0.73454436030000003</v>
      </c>
      <c r="G596" s="31">
        <v>0.34018187100000002</v>
      </c>
      <c r="H596" s="18"/>
    </row>
    <row r="597" spans="1:8" x14ac:dyDescent="0.25">
      <c r="A597" s="18">
        <v>50591</v>
      </c>
      <c r="B597" s="18">
        <v>305494.53000000003</v>
      </c>
      <c r="C597" s="18">
        <v>0</v>
      </c>
      <c r="D597" s="18">
        <v>1632.39</v>
      </c>
      <c r="E597" s="37">
        <f t="shared" si="9"/>
        <v>187.14555345230002</v>
      </c>
      <c r="F597" s="31">
        <v>0.6706230608</v>
      </c>
      <c r="G597" s="31">
        <v>0.43269559299999999</v>
      </c>
      <c r="H597" s="18"/>
    </row>
    <row r="598" spans="1:8" x14ac:dyDescent="0.25">
      <c r="A598" s="18">
        <v>50617</v>
      </c>
      <c r="B598" s="18">
        <v>290150.15999999997</v>
      </c>
      <c r="C598" s="18">
        <v>0</v>
      </c>
      <c r="D598" s="18">
        <v>593.73</v>
      </c>
      <c r="E598" s="37">
        <f t="shared" si="9"/>
        <v>488.69041483502599</v>
      </c>
      <c r="F598" s="31">
        <v>0.94544263110000004</v>
      </c>
      <c r="G598" s="31">
        <v>0.53896414599999998</v>
      </c>
      <c r="H598" s="18"/>
    </row>
    <row r="599" spans="1:8" x14ac:dyDescent="0.25">
      <c r="A599" s="18">
        <v>50625</v>
      </c>
      <c r="B599" s="18">
        <v>236592.55</v>
      </c>
      <c r="C599" s="18">
        <v>0</v>
      </c>
      <c r="D599" s="18">
        <v>488.89</v>
      </c>
      <c r="E599" s="37">
        <f t="shared" si="9"/>
        <v>483.93820695862053</v>
      </c>
      <c r="F599" s="31">
        <v>0.95841947240000003</v>
      </c>
      <c r="G599" s="31">
        <v>0.52042388799999995</v>
      </c>
      <c r="H599" s="18"/>
    </row>
    <row r="600" spans="1:8" x14ac:dyDescent="0.25">
      <c r="A600" s="18">
        <v>50633</v>
      </c>
      <c r="B600" s="18">
        <v>307935.37</v>
      </c>
      <c r="C600" s="18">
        <v>0</v>
      </c>
      <c r="D600" s="18">
        <v>537.89</v>
      </c>
      <c r="E600" s="37">
        <f t="shared" si="9"/>
        <v>572.48762758184762</v>
      </c>
      <c r="F600" s="31">
        <v>0.76160536879999996</v>
      </c>
      <c r="G600" s="31">
        <v>0.57177841600000001</v>
      </c>
      <c r="H600" s="18"/>
    </row>
    <row r="601" spans="1:8" x14ac:dyDescent="0.25">
      <c r="A601" s="18">
        <v>50641</v>
      </c>
      <c r="B601" s="18">
        <v>272868.09000000003</v>
      </c>
      <c r="C601" s="18">
        <v>0</v>
      </c>
      <c r="D601" s="18">
        <v>623.99</v>
      </c>
      <c r="E601" s="37">
        <f t="shared" si="9"/>
        <v>437.29561371175822</v>
      </c>
      <c r="F601" s="31">
        <v>0.9049770426</v>
      </c>
      <c r="G601" s="31">
        <v>0.481322521</v>
      </c>
      <c r="H601" s="18"/>
    </row>
    <row r="602" spans="1:8" x14ac:dyDescent="0.25">
      <c r="A602" s="18">
        <v>50658</v>
      </c>
      <c r="B602" s="18">
        <v>201655.21</v>
      </c>
      <c r="C602" s="18">
        <v>0</v>
      </c>
      <c r="D602" s="18">
        <v>426.31</v>
      </c>
      <c r="E602" s="37">
        <f t="shared" si="9"/>
        <v>473.02481762098</v>
      </c>
      <c r="F602" s="31">
        <v>0.83307173729999995</v>
      </c>
      <c r="G602" s="31">
        <v>0.53686809400000002</v>
      </c>
      <c r="H602" s="18"/>
    </row>
    <row r="603" spans="1:8" x14ac:dyDescent="0.25">
      <c r="A603" s="18">
        <v>50674</v>
      </c>
      <c r="B603" s="18">
        <v>156165.37</v>
      </c>
      <c r="C603" s="18">
        <v>0</v>
      </c>
      <c r="D603" s="18">
        <v>1311.07</v>
      </c>
      <c r="E603" s="37">
        <f t="shared" si="9"/>
        <v>119.11291540497456</v>
      </c>
      <c r="F603" s="31">
        <v>0.34091818839999999</v>
      </c>
      <c r="G603" s="31">
        <v>0.38380995099999998</v>
      </c>
      <c r="H603" s="18"/>
    </row>
    <row r="604" spans="1:8" x14ac:dyDescent="0.25">
      <c r="A604" s="18">
        <v>50682</v>
      </c>
      <c r="B604" s="18">
        <v>591615.31000000006</v>
      </c>
      <c r="C604" s="18">
        <v>0</v>
      </c>
      <c r="D604" s="18">
        <v>1079.8800000000001</v>
      </c>
      <c r="E604" s="37">
        <f t="shared" si="9"/>
        <v>547.85282623995261</v>
      </c>
      <c r="F604" s="31">
        <v>0.41976404070000001</v>
      </c>
      <c r="G604" s="31">
        <v>0.52175245800000003</v>
      </c>
      <c r="H604" s="18"/>
    </row>
    <row r="605" spans="1:8" x14ac:dyDescent="0.25">
      <c r="A605" s="18">
        <v>50690</v>
      </c>
      <c r="B605" s="18">
        <v>445205.68</v>
      </c>
      <c r="C605" s="18">
        <v>0</v>
      </c>
      <c r="D605" s="18">
        <v>1549.42</v>
      </c>
      <c r="E605" s="37">
        <f t="shared" si="9"/>
        <v>287.33699061584332</v>
      </c>
      <c r="F605" s="31">
        <v>0.51684633700000004</v>
      </c>
      <c r="G605" s="31">
        <v>0.47174296999999998</v>
      </c>
      <c r="H605" s="18"/>
    </row>
    <row r="606" spans="1:8" x14ac:dyDescent="0.25">
      <c r="A606" s="18">
        <v>50708</v>
      </c>
      <c r="B606" s="18">
        <v>366392.62</v>
      </c>
      <c r="C606" s="18">
        <v>0</v>
      </c>
      <c r="D606" s="18">
        <v>636.91</v>
      </c>
      <c r="E606" s="37">
        <f t="shared" si="9"/>
        <v>575.26592454192905</v>
      </c>
      <c r="F606" s="31">
        <v>1.2504060459999999</v>
      </c>
      <c r="G606" s="31">
        <v>0.54245494999999999</v>
      </c>
      <c r="H606" s="18"/>
    </row>
    <row r="607" spans="1:8" x14ac:dyDescent="0.25">
      <c r="A607" s="18">
        <v>50716</v>
      </c>
      <c r="B607" s="18">
        <v>161904.41</v>
      </c>
      <c r="C607" s="18">
        <v>0</v>
      </c>
      <c r="D607" s="18">
        <v>725.31</v>
      </c>
      <c r="E607" s="37">
        <f t="shared" si="9"/>
        <v>223.22098137348169</v>
      </c>
      <c r="F607" s="31">
        <v>0.75223678000000005</v>
      </c>
      <c r="G607" s="31">
        <v>0.46018977500000002</v>
      </c>
      <c r="H607" s="18"/>
    </row>
    <row r="608" spans="1:8" x14ac:dyDescent="0.25">
      <c r="A608" s="18">
        <v>50724</v>
      </c>
      <c r="B608" s="18">
        <v>150132.35</v>
      </c>
      <c r="C608" s="18">
        <v>0</v>
      </c>
      <c r="D608" s="18">
        <v>1377.56</v>
      </c>
      <c r="E608" s="37">
        <f t="shared" si="9"/>
        <v>108.98425476930225</v>
      </c>
      <c r="F608" s="31">
        <v>0.40159160910000002</v>
      </c>
      <c r="G608" s="31">
        <v>0.40405653400000002</v>
      </c>
      <c r="H608" s="18"/>
    </row>
    <row r="609" spans="1:8" x14ac:dyDescent="0.25">
      <c r="A609" s="18">
        <v>50740</v>
      </c>
      <c r="B609" s="18">
        <v>267271.87</v>
      </c>
      <c r="C609" s="18">
        <v>0</v>
      </c>
      <c r="D609" s="18">
        <v>887.46</v>
      </c>
      <c r="E609" s="37">
        <f t="shared" si="9"/>
        <v>301.16497644964278</v>
      </c>
      <c r="F609" s="31">
        <v>0.3700021926</v>
      </c>
      <c r="G609" s="31">
        <v>0.456137564</v>
      </c>
      <c r="H609" s="18"/>
    </row>
    <row r="610" spans="1:8" x14ac:dyDescent="0.25">
      <c r="A610" s="18">
        <v>61903</v>
      </c>
      <c r="B610" s="18">
        <v>4210424.83</v>
      </c>
      <c r="C610" s="18">
        <v>0</v>
      </c>
      <c r="D610" s="18">
        <v>3860.51</v>
      </c>
      <c r="E610" s="37">
        <f t="shared" si="9"/>
        <v>1090.63953467288</v>
      </c>
      <c r="F610" s="31">
        <v>1.7825999961000001</v>
      </c>
      <c r="G610" s="31">
        <v>0.70252247300000004</v>
      </c>
      <c r="H610" s="18"/>
    </row>
    <row r="611" spans="1:8" x14ac:dyDescent="0.25">
      <c r="A611" s="18">
        <v>64964</v>
      </c>
      <c r="B611" s="18">
        <v>21592.2</v>
      </c>
      <c r="C611" s="18">
        <v>0</v>
      </c>
      <c r="D611" s="18">
        <v>78.94</v>
      </c>
      <c r="E611" s="37">
        <f t="shared" si="9"/>
        <v>273.5267291613884</v>
      </c>
      <c r="F611" s="31">
        <v>1.36991869E-2</v>
      </c>
      <c r="G611" s="31">
        <v>0.49804663599999999</v>
      </c>
      <c r="H611" s="18"/>
    </row>
    <row r="612" spans="1:8" x14ac:dyDescent="0.25">
      <c r="A612" s="18">
        <v>65680</v>
      </c>
      <c r="B612" s="18">
        <v>370724.98</v>
      </c>
      <c r="C612" s="18">
        <v>0</v>
      </c>
      <c r="D612" s="18">
        <v>2163.31</v>
      </c>
      <c r="E612" s="37">
        <f t="shared" si="9"/>
        <v>171.36932755823253</v>
      </c>
      <c r="F612" s="31">
        <v>3.3796680907000001</v>
      </c>
      <c r="G612" s="31">
        <v>0.34834730000000003</v>
      </c>
      <c r="H612" s="18"/>
    </row>
    <row r="613" spans="1:8" x14ac:dyDescent="0.25">
      <c r="A613" s="18">
        <v>69682</v>
      </c>
      <c r="B613" s="18">
        <v>150841.17000000001</v>
      </c>
      <c r="C613" s="18">
        <v>0</v>
      </c>
      <c r="D613" s="18">
        <v>917.31</v>
      </c>
      <c r="E613" s="37">
        <f t="shared" si="9"/>
        <v>164.43859763874809</v>
      </c>
      <c r="F613" s="31">
        <v>0.60908665299999998</v>
      </c>
      <c r="G613" s="31">
        <v>0.47640077800000002</v>
      </c>
      <c r="H613" s="18"/>
    </row>
    <row r="614" spans="1:8" x14ac:dyDescent="0.25">
      <c r="A614" s="18">
        <v>91397</v>
      </c>
      <c r="B614" s="18">
        <v>301309.28999999998</v>
      </c>
      <c r="C614" s="18">
        <v>0</v>
      </c>
      <c r="D614" s="18">
        <v>854.22</v>
      </c>
      <c r="E614" s="37">
        <f t="shared" si="9"/>
        <v>352.73031537543017</v>
      </c>
      <c r="F614" s="31">
        <v>0.71296624009999998</v>
      </c>
      <c r="G614" s="31">
        <v>0.496067539</v>
      </c>
      <c r="H614" s="18"/>
    </row>
    <row r="615" spans="1:8" x14ac:dyDescent="0.25">
      <c r="A615" s="18">
        <v>139303</v>
      </c>
      <c r="B615" s="18">
        <v>1241532.06</v>
      </c>
      <c r="C615" s="18">
        <v>0</v>
      </c>
      <c r="D615" s="18">
        <v>2463.86</v>
      </c>
      <c r="E615" s="37">
        <f t="shared" si="9"/>
        <v>503.89716136468792</v>
      </c>
      <c r="F615" s="31">
        <v>0.3342120811</v>
      </c>
      <c r="G615" s="31">
        <v>0.51075377200000005</v>
      </c>
      <c r="H615" s="18"/>
    </row>
    <row r="616" spans="1:8" x14ac:dyDescent="0.25">
      <c r="A616" s="18"/>
      <c r="B616" s="34">
        <f t="shared" ref="B616:D616" si="10">SUM(B4:B615)</f>
        <v>699952749.39999878</v>
      </c>
      <c r="C616" s="34">
        <f t="shared" si="10"/>
        <v>0</v>
      </c>
      <c r="D616" s="34">
        <f t="shared" si="10"/>
        <v>1555380.4700000021</v>
      </c>
      <c r="E616" s="37">
        <f t="shared" ref="E616" si="11">C616/D616</f>
        <v>0</v>
      </c>
      <c r="F616" s="18"/>
    </row>
    <row r="617" spans="1:8" x14ac:dyDescent="0.25">
      <c r="A617" s="18"/>
      <c r="B617" s="1"/>
      <c r="C617" s="1"/>
      <c r="D617" s="1"/>
      <c r="E617" s="37"/>
      <c r="F617" s="1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3"/>
  <sheetViews>
    <sheetView workbookViewId="0">
      <selection activeCell="D25" sqref="D25"/>
    </sheetView>
  </sheetViews>
  <sheetFormatPr defaultRowHeight="12.75" x14ac:dyDescent="0.2"/>
  <cols>
    <col min="1" max="1" width="5.5703125" style="75" customWidth="1"/>
    <col min="2" max="2" width="128" style="75" bestFit="1" customWidth="1"/>
    <col min="3" max="16384" width="9.140625" style="75"/>
  </cols>
  <sheetData>
    <row r="1" spans="1:6" x14ac:dyDescent="0.2">
      <c r="A1" s="73"/>
      <c r="B1" s="74" t="s">
        <v>735</v>
      </c>
      <c r="C1" s="73"/>
      <c r="D1" s="73"/>
      <c r="E1" s="73"/>
      <c r="F1" s="73"/>
    </row>
    <row r="2" spans="1:6" x14ac:dyDescent="0.2">
      <c r="A2" s="73"/>
      <c r="B2" s="73"/>
      <c r="C2" s="73"/>
      <c r="D2" s="73"/>
      <c r="E2" s="73"/>
      <c r="F2" s="73"/>
    </row>
    <row r="3" spans="1:6" ht="15" x14ac:dyDescent="0.25">
      <c r="A3" s="76">
        <v>1</v>
      </c>
      <c r="B3" s="77" t="s">
        <v>736</v>
      </c>
      <c r="C3" s="73"/>
      <c r="D3" s="73"/>
      <c r="E3" s="73"/>
      <c r="F3" s="73"/>
    </row>
    <row r="4" spans="1:6" ht="15" x14ac:dyDescent="0.25">
      <c r="A4" s="76"/>
      <c r="B4" s="77" t="s">
        <v>737</v>
      </c>
      <c r="C4" s="73"/>
      <c r="D4" s="73"/>
      <c r="E4" s="73"/>
      <c r="F4" s="73"/>
    </row>
    <row r="5" spans="1:6" ht="15" x14ac:dyDescent="0.25">
      <c r="A5" s="76"/>
      <c r="B5" s="77"/>
      <c r="C5" s="73"/>
      <c r="D5" s="73"/>
      <c r="E5" s="73"/>
      <c r="F5" s="73"/>
    </row>
    <row r="6" spans="1:6" ht="15" x14ac:dyDescent="0.25">
      <c r="A6" s="76">
        <v>2</v>
      </c>
      <c r="B6" s="77" t="s">
        <v>767</v>
      </c>
      <c r="C6" s="73"/>
      <c r="D6" s="73"/>
      <c r="E6" s="73"/>
      <c r="F6" s="73"/>
    </row>
    <row r="7" spans="1:6" ht="15" x14ac:dyDescent="0.25">
      <c r="A7" s="76"/>
      <c r="B7" s="77"/>
      <c r="C7" s="73"/>
      <c r="D7" s="73"/>
      <c r="E7" s="73"/>
      <c r="F7" s="73"/>
    </row>
    <row r="8" spans="1:6" ht="15" x14ac:dyDescent="0.25">
      <c r="A8" s="76">
        <v>3</v>
      </c>
      <c r="B8" s="77" t="s">
        <v>748</v>
      </c>
      <c r="C8" s="73"/>
      <c r="D8" s="73"/>
      <c r="E8" s="73"/>
      <c r="F8" s="73"/>
    </row>
    <row r="9" spans="1:6" ht="15" x14ac:dyDescent="0.25">
      <c r="A9" s="76"/>
      <c r="B9" s="77" t="s">
        <v>738</v>
      </c>
      <c r="C9" s="73"/>
      <c r="D9" s="73"/>
      <c r="E9" s="73"/>
      <c r="F9" s="73"/>
    </row>
    <row r="10" spans="1:6" ht="15" x14ac:dyDescent="0.25">
      <c r="A10" s="76"/>
      <c r="B10" s="77"/>
      <c r="C10" s="73"/>
      <c r="D10" s="73"/>
      <c r="E10" s="73"/>
      <c r="F10" s="73"/>
    </row>
    <row r="11" spans="1:6" ht="15" x14ac:dyDescent="0.25">
      <c r="A11" s="76">
        <v>4</v>
      </c>
      <c r="B11" s="77" t="s">
        <v>766</v>
      </c>
      <c r="C11" s="73"/>
      <c r="D11" s="73"/>
      <c r="E11" s="73"/>
      <c r="F11" s="73"/>
    </row>
    <row r="12" spans="1:6" ht="15" x14ac:dyDescent="0.25">
      <c r="A12" s="76"/>
      <c r="B12" s="77"/>
      <c r="C12" s="73"/>
      <c r="D12" s="73"/>
      <c r="E12" s="73"/>
      <c r="F12" s="73"/>
    </row>
    <row r="13" spans="1:6" ht="15" x14ac:dyDescent="0.25">
      <c r="A13" s="76">
        <v>5</v>
      </c>
      <c r="B13" s="77" t="s">
        <v>739</v>
      </c>
      <c r="C13" s="73"/>
      <c r="D13" s="73"/>
      <c r="E13" s="73"/>
      <c r="F13" s="73"/>
    </row>
    <row r="14" spans="1:6" ht="15" x14ac:dyDescent="0.25">
      <c r="A14" s="76"/>
      <c r="B14" s="77" t="s">
        <v>740</v>
      </c>
      <c r="C14" s="73"/>
      <c r="D14" s="73"/>
      <c r="E14" s="73"/>
      <c r="F14" s="73"/>
    </row>
    <row r="15" spans="1:6" x14ac:dyDescent="0.2">
      <c r="A15" s="76"/>
      <c r="B15" s="78"/>
      <c r="C15" s="73"/>
      <c r="D15" s="73"/>
      <c r="E15" s="73"/>
      <c r="F15" s="73"/>
    </row>
    <row r="16" spans="1:6" ht="15" x14ac:dyDescent="0.25">
      <c r="A16" s="76">
        <v>6</v>
      </c>
      <c r="B16" s="81" t="s">
        <v>752</v>
      </c>
      <c r="C16" s="73"/>
      <c r="D16" s="73"/>
      <c r="E16" s="73"/>
      <c r="F16" s="73"/>
    </row>
    <row r="17" spans="1:6" ht="15" x14ac:dyDescent="0.25">
      <c r="A17" s="76"/>
      <c r="B17" s="79" t="s">
        <v>741</v>
      </c>
      <c r="C17" s="73"/>
      <c r="D17" s="73"/>
      <c r="E17" s="73"/>
      <c r="F17" s="73"/>
    </row>
    <row r="18" spans="1:6" ht="15" x14ac:dyDescent="0.25">
      <c r="A18" s="76"/>
      <c r="B18" s="81" t="s">
        <v>753</v>
      </c>
      <c r="C18" s="73"/>
      <c r="D18" s="73"/>
      <c r="E18" s="73"/>
      <c r="F18" s="73"/>
    </row>
    <row r="19" spans="1:6" ht="15" x14ac:dyDescent="0.25">
      <c r="A19" s="76"/>
      <c r="B19" s="81" t="s">
        <v>765</v>
      </c>
      <c r="C19" s="73"/>
      <c r="D19" s="73"/>
      <c r="E19" s="73"/>
      <c r="F19" s="73"/>
    </row>
    <row r="20" spans="1:6" ht="15" x14ac:dyDescent="0.25">
      <c r="A20" s="76"/>
      <c r="B20" s="79"/>
      <c r="C20" s="73"/>
      <c r="D20" s="73"/>
      <c r="E20" s="73"/>
      <c r="F20" s="73"/>
    </row>
    <row r="21" spans="1:6" ht="15" x14ac:dyDescent="0.2">
      <c r="A21" s="76">
        <v>7</v>
      </c>
      <c r="B21" s="83" t="s">
        <v>759</v>
      </c>
      <c r="C21" s="73"/>
      <c r="D21" s="73"/>
      <c r="E21" s="73"/>
      <c r="F21" s="73"/>
    </row>
    <row r="22" spans="1:6" ht="15" x14ac:dyDescent="0.2">
      <c r="A22" s="76"/>
      <c r="B22" s="80"/>
      <c r="C22" s="73"/>
      <c r="D22" s="73"/>
      <c r="E22" s="73"/>
      <c r="F22" s="73"/>
    </row>
    <row r="23" spans="1:6" ht="15" x14ac:dyDescent="0.2">
      <c r="A23" s="76">
        <v>8</v>
      </c>
      <c r="B23" s="80" t="s">
        <v>742</v>
      </c>
      <c r="C23" s="73"/>
      <c r="D23" s="73"/>
      <c r="E23" s="73"/>
      <c r="F23" s="73"/>
    </row>
    <row r="24" spans="1:6" ht="15" x14ac:dyDescent="0.2">
      <c r="A24" s="76"/>
      <c r="B24" s="80"/>
      <c r="C24" s="73"/>
      <c r="D24" s="73"/>
      <c r="E24" s="73"/>
      <c r="F24" s="73"/>
    </row>
    <row r="25" spans="1:6" ht="15" x14ac:dyDescent="0.25">
      <c r="A25" s="76">
        <v>9</v>
      </c>
      <c r="B25" s="77" t="s">
        <v>743</v>
      </c>
      <c r="C25" s="73"/>
      <c r="D25" s="73"/>
      <c r="E25" s="73"/>
      <c r="F25" s="73"/>
    </row>
    <row r="26" spans="1:6" ht="15" x14ac:dyDescent="0.25">
      <c r="A26" s="76"/>
      <c r="B26" s="77"/>
      <c r="C26" s="73"/>
      <c r="D26" s="73"/>
      <c r="E26" s="73"/>
      <c r="F26" s="73"/>
    </row>
    <row r="27" spans="1:6" ht="15" x14ac:dyDescent="0.25">
      <c r="A27" s="76">
        <v>10</v>
      </c>
      <c r="B27" s="77" t="s">
        <v>744</v>
      </c>
      <c r="C27" s="73"/>
      <c r="D27" s="73"/>
      <c r="E27" s="73"/>
      <c r="F27" s="73"/>
    </row>
    <row r="28" spans="1:6" ht="15" x14ac:dyDescent="0.25">
      <c r="A28" s="76"/>
      <c r="B28" s="77"/>
      <c r="C28" s="73"/>
      <c r="D28" s="73"/>
      <c r="E28" s="73"/>
      <c r="F28" s="73"/>
    </row>
    <row r="29" spans="1:6" ht="15" x14ac:dyDescent="0.25">
      <c r="A29" s="73"/>
      <c r="B29" s="77" t="s">
        <v>745</v>
      </c>
      <c r="C29" s="73"/>
      <c r="D29" s="73"/>
      <c r="E29" s="73"/>
      <c r="F29" s="73"/>
    </row>
    <row r="30" spans="1:6" ht="15" x14ac:dyDescent="0.25">
      <c r="A30" s="73"/>
      <c r="B30" s="77"/>
      <c r="C30" s="73"/>
      <c r="D30" s="73"/>
      <c r="E30" s="73"/>
      <c r="F30" s="73"/>
    </row>
    <row r="31" spans="1:6" ht="15" x14ac:dyDescent="0.25">
      <c r="A31" s="73"/>
      <c r="B31" s="77" t="s">
        <v>746</v>
      </c>
      <c r="C31" s="73"/>
      <c r="D31" s="73"/>
      <c r="E31" s="73"/>
      <c r="F31" s="73"/>
    </row>
    <row r="32" spans="1:6" ht="15" x14ac:dyDescent="0.25">
      <c r="A32" s="73"/>
      <c r="B32" s="77" t="s">
        <v>747</v>
      </c>
      <c r="C32" s="73"/>
      <c r="D32" s="73"/>
      <c r="E32" s="73"/>
      <c r="F32" s="73"/>
    </row>
    <row r="33" spans="1:6" ht="15" x14ac:dyDescent="0.25">
      <c r="A33" s="73"/>
      <c r="B33" s="77" t="s">
        <v>768</v>
      </c>
      <c r="C33" s="73"/>
      <c r="D33" s="73"/>
      <c r="E33" s="73"/>
      <c r="F33" s="73"/>
    </row>
    <row r="34" spans="1:6" ht="15" x14ac:dyDescent="0.25">
      <c r="A34" s="73"/>
      <c r="B34" s="77"/>
      <c r="C34" s="73"/>
      <c r="D34" s="73"/>
      <c r="E34" s="73"/>
      <c r="F34" s="73"/>
    </row>
    <row r="35" spans="1:6" x14ac:dyDescent="0.2">
      <c r="A35" s="73"/>
      <c r="B35" s="73"/>
      <c r="C35" s="73"/>
      <c r="D35" s="73"/>
      <c r="E35" s="73"/>
      <c r="F35" s="73"/>
    </row>
    <row r="36" spans="1:6" x14ac:dyDescent="0.2">
      <c r="A36" s="73"/>
      <c r="B36" s="73"/>
      <c r="C36" s="73"/>
      <c r="D36" s="73"/>
      <c r="E36" s="73"/>
      <c r="F36" s="73"/>
    </row>
    <row r="37" spans="1:6" x14ac:dyDescent="0.2">
      <c r="A37" s="73"/>
      <c r="B37" s="73"/>
      <c r="C37" s="73"/>
      <c r="D37" s="73"/>
      <c r="E37" s="73"/>
      <c r="F37" s="73"/>
    </row>
    <row r="38" spans="1:6" x14ac:dyDescent="0.2">
      <c r="A38" s="73"/>
      <c r="B38" s="78"/>
      <c r="C38" s="73"/>
      <c r="D38" s="73"/>
      <c r="E38" s="73"/>
      <c r="F38" s="73"/>
    </row>
    <row r="39" spans="1:6" x14ac:dyDescent="0.2">
      <c r="A39" s="73"/>
      <c r="B39" s="73"/>
      <c r="C39" s="73"/>
      <c r="D39" s="73"/>
      <c r="E39" s="73"/>
      <c r="F39" s="73"/>
    </row>
    <row r="40" spans="1:6" x14ac:dyDescent="0.2">
      <c r="A40" s="73"/>
      <c r="B40" s="73"/>
      <c r="C40" s="73"/>
      <c r="D40" s="73"/>
      <c r="E40" s="73"/>
      <c r="F40" s="73"/>
    </row>
    <row r="41" spans="1:6" x14ac:dyDescent="0.2">
      <c r="A41" s="73"/>
      <c r="B41" s="73"/>
      <c r="C41" s="73"/>
      <c r="D41" s="73"/>
      <c r="E41" s="73"/>
      <c r="F41" s="73"/>
    </row>
    <row r="42" spans="1:6" x14ac:dyDescent="0.2">
      <c r="A42" s="73"/>
      <c r="B42" s="73"/>
      <c r="C42" s="73"/>
      <c r="D42" s="73"/>
      <c r="E42" s="73"/>
      <c r="F42" s="73"/>
    </row>
    <row r="43" spans="1:6" x14ac:dyDescent="0.2">
      <c r="A43" s="73"/>
      <c r="B43" s="73"/>
      <c r="C43" s="73"/>
      <c r="D43" s="73"/>
      <c r="E43" s="73"/>
      <c r="F43" s="73"/>
    </row>
    <row r="44" spans="1:6" x14ac:dyDescent="0.2">
      <c r="A44" s="73"/>
      <c r="B44" s="73"/>
      <c r="C44" s="73"/>
      <c r="D44" s="73"/>
      <c r="E44" s="73"/>
      <c r="F44" s="73"/>
    </row>
    <row r="45" spans="1:6" x14ac:dyDescent="0.2">
      <c r="A45" s="73"/>
      <c r="B45" s="73"/>
      <c r="C45" s="73"/>
      <c r="D45" s="73"/>
      <c r="E45" s="73"/>
      <c r="F45" s="73"/>
    </row>
    <row r="46" spans="1:6" x14ac:dyDescent="0.2">
      <c r="A46" s="73"/>
      <c r="B46" s="73"/>
      <c r="C46" s="73"/>
      <c r="D46" s="73"/>
      <c r="E46" s="73"/>
      <c r="F46" s="73"/>
    </row>
    <row r="47" spans="1:6" x14ac:dyDescent="0.2">
      <c r="A47" s="73"/>
      <c r="B47" s="73"/>
      <c r="C47" s="73"/>
      <c r="D47" s="73"/>
      <c r="E47" s="73"/>
      <c r="F47" s="73"/>
    </row>
    <row r="48" spans="1:6" x14ac:dyDescent="0.2">
      <c r="A48" s="73"/>
      <c r="B48" s="73"/>
      <c r="C48" s="73"/>
      <c r="D48" s="73"/>
      <c r="E48" s="73"/>
      <c r="F48" s="73"/>
    </row>
    <row r="49" spans="1:6" x14ac:dyDescent="0.2">
      <c r="A49" s="73"/>
      <c r="B49" s="73"/>
      <c r="C49" s="73"/>
      <c r="D49" s="73"/>
      <c r="E49" s="73"/>
      <c r="F49" s="73"/>
    </row>
    <row r="50" spans="1:6" x14ac:dyDescent="0.2">
      <c r="A50" s="73"/>
      <c r="B50" s="73"/>
      <c r="C50" s="73"/>
      <c r="D50" s="73"/>
      <c r="E50" s="73"/>
      <c r="F50" s="73"/>
    </row>
    <row r="51" spans="1:6" x14ac:dyDescent="0.2">
      <c r="A51" s="73"/>
      <c r="B51" s="73"/>
      <c r="C51" s="73"/>
      <c r="D51" s="73"/>
      <c r="E51" s="73"/>
      <c r="F51" s="73"/>
    </row>
    <row r="52" spans="1:6" x14ac:dyDescent="0.2">
      <c r="A52" s="73"/>
      <c r="B52" s="73"/>
      <c r="C52" s="73"/>
      <c r="D52" s="73"/>
      <c r="E52" s="73"/>
      <c r="F52" s="73"/>
    </row>
    <row r="53" spans="1:6" x14ac:dyDescent="0.2">
      <c r="A53" s="73"/>
      <c r="B53" s="73"/>
      <c r="C53" s="73"/>
      <c r="D53" s="73"/>
      <c r="E53" s="73"/>
      <c r="F53" s="73"/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tabSelected="1" workbookViewId="0">
      <pane ySplit="9" topLeftCell="A10" activePane="bottomLeft" state="frozen"/>
      <selection pane="bottomLeft" activeCell="O14" sqref="O14"/>
    </sheetView>
  </sheetViews>
  <sheetFormatPr defaultRowHeight="15" x14ac:dyDescent="0.25"/>
  <cols>
    <col min="1" max="1" width="5.5703125" style="87" customWidth="1"/>
    <col min="2" max="2" width="5.7109375" style="87" customWidth="1"/>
    <col min="3" max="3" width="12" style="87" customWidth="1"/>
    <col min="4" max="4" width="13.140625" style="87" customWidth="1"/>
    <col min="5" max="5" width="12.85546875" style="87" customWidth="1"/>
    <col min="6" max="6" width="3.5703125" style="87" customWidth="1"/>
    <col min="7" max="7" width="3.85546875" style="87" customWidth="1"/>
    <col min="8" max="8" width="12.28515625" style="87" customWidth="1"/>
    <col min="9" max="9" width="9.5703125" style="87" customWidth="1"/>
    <col min="10" max="10" width="2.140625" style="87" customWidth="1"/>
    <col min="11" max="11" width="16.85546875" style="87" customWidth="1"/>
    <col min="12" max="12" width="17.5703125" style="87" bestFit="1" customWidth="1"/>
    <col min="13" max="16384" width="9.140625" style="87"/>
  </cols>
  <sheetData>
    <row r="1" spans="1:12" s="85" customFormat="1" ht="15" customHeight="1" x14ac:dyDescent="0.25">
      <c r="A1" s="150" t="s">
        <v>611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</row>
    <row r="2" spans="1:12" s="86" customFormat="1" ht="15" customHeight="1" x14ac:dyDescent="0.3">
      <c r="A2" s="151" t="s">
        <v>612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 ht="15" customHeight="1" x14ac:dyDescent="0.25">
      <c r="A3" s="152" t="s">
        <v>678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</row>
    <row r="4" spans="1:12" ht="15" customHeight="1" x14ac:dyDescent="0.25">
      <c r="A4" s="153" t="s">
        <v>757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</row>
    <row r="5" spans="1:12" ht="15" customHeight="1" x14ac:dyDescent="0.25">
      <c r="A5" s="152" t="s">
        <v>761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</row>
    <row r="6" spans="1:12" ht="9" customHeight="1" x14ac:dyDescent="0.25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</row>
    <row r="7" spans="1:12" ht="15" customHeight="1" x14ac:dyDescent="0.25">
      <c r="A7" s="161" t="s">
        <v>613</v>
      </c>
      <c r="B7" s="161"/>
      <c r="C7" s="117">
        <v>0</v>
      </c>
      <c r="D7" s="149"/>
      <c r="E7" s="149"/>
      <c r="F7" s="149"/>
      <c r="G7" s="149"/>
      <c r="H7" s="149"/>
      <c r="I7" s="149"/>
      <c r="J7" s="149"/>
      <c r="K7" s="149"/>
      <c r="L7" s="149"/>
    </row>
    <row r="8" spans="1:12" ht="15" customHeight="1" x14ac:dyDescent="0.25">
      <c r="A8" s="161" t="s">
        <v>614</v>
      </c>
      <c r="B8" s="161"/>
      <c r="C8" s="162" t="e">
        <f>VLOOKUP(C7,'[3]K-3 Literacy'!$A$5:$C$398,3,FALSE)</f>
        <v>#N/A</v>
      </c>
      <c r="D8" s="162"/>
      <c r="E8" s="162"/>
      <c r="F8" s="162"/>
      <c r="G8" s="162"/>
      <c r="H8" s="162"/>
      <c r="I8" s="162"/>
      <c r="J8" s="88" t="s">
        <v>615</v>
      </c>
      <c r="K8" s="163" t="e">
        <f>VLOOKUP(C7,'[3]K-3 Literacy'!$A$5:$B$398,2,FALSE)</f>
        <v>#N/A</v>
      </c>
      <c r="L8" s="163"/>
    </row>
    <row r="9" spans="1:12" ht="15" customHeight="1" x14ac:dyDescent="0.25">
      <c r="A9" s="161" t="s">
        <v>616</v>
      </c>
      <c r="B9" s="161"/>
      <c r="C9" s="89" t="e">
        <f>VLOOKUP(C7,O_Grant!$A$4:$D$135,4,FALSE)</f>
        <v>#N/A</v>
      </c>
      <c r="D9" s="153"/>
      <c r="E9" s="153"/>
      <c r="F9" s="153"/>
      <c r="G9" s="153"/>
      <c r="H9" s="153"/>
      <c r="I9" s="153"/>
      <c r="J9" s="153"/>
      <c r="K9" s="153"/>
      <c r="L9" s="153"/>
    </row>
    <row r="10" spans="1:12" ht="11.25" customHeight="1" x14ac:dyDescent="0.2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</row>
    <row r="11" spans="1:12" s="91" customFormat="1" ht="14.45" customHeight="1" x14ac:dyDescent="0.25">
      <c r="A11" s="160" t="s">
        <v>617</v>
      </c>
      <c r="B11" s="160"/>
      <c r="C11" s="160"/>
      <c r="D11" s="160"/>
      <c r="E11" s="160"/>
      <c r="F11" s="160"/>
      <c r="G11" s="160"/>
      <c r="H11" s="160"/>
      <c r="I11" s="160"/>
      <c r="J11" s="160"/>
      <c r="K11" s="90"/>
      <c r="L11" s="90" t="s">
        <v>618</v>
      </c>
    </row>
    <row r="12" spans="1:12" s="91" customFormat="1" ht="14.45" customHeight="1" x14ac:dyDescent="0.25">
      <c r="A12" s="92" t="s">
        <v>619</v>
      </c>
      <c r="B12" s="154" t="s">
        <v>729</v>
      </c>
      <c r="C12" s="154"/>
      <c r="D12" s="154"/>
      <c r="E12" s="154"/>
      <c r="F12" s="154"/>
      <c r="G12" s="154"/>
      <c r="H12" s="154"/>
      <c r="I12" s="154"/>
      <c r="J12" s="154"/>
      <c r="K12" s="154"/>
      <c r="L12" s="93" t="e">
        <f>VLOOKUP(C7,O_Grant!$A$4:$G$135,7,FALSE)</f>
        <v>#N/A</v>
      </c>
    </row>
    <row r="13" spans="1:12" s="91" customFormat="1" ht="14.45" customHeight="1" x14ac:dyDescent="0.25">
      <c r="A13" s="92"/>
      <c r="B13" s="94" t="s">
        <v>679</v>
      </c>
      <c r="C13" s="155" t="s">
        <v>681</v>
      </c>
      <c r="D13" s="155"/>
      <c r="E13" s="155"/>
      <c r="F13" s="155"/>
      <c r="G13" s="155"/>
      <c r="H13" s="155"/>
      <c r="I13" s="155"/>
      <c r="J13" s="155"/>
      <c r="K13" s="95" t="e">
        <f>VLOOKUP(C7,O_Grant!$A$4:$E$135,5,FALSE)</f>
        <v>#N/A</v>
      </c>
      <c r="L13" s="93"/>
    </row>
    <row r="14" spans="1:12" s="91" customFormat="1" ht="14.45" customHeight="1" x14ac:dyDescent="0.25">
      <c r="A14" s="92"/>
      <c r="B14" s="94" t="s">
        <v>680</v>
      </c>
      <c r="C14" s="155" t="s">
        <v>692</v>
      </c>
      <c r="D14" s="155"/>
      <c r="E14" s="155"/>
      <c r="F14" s="155"/>
      <c r="G14" s="155"/>
      <c r="H14" s="156"/>
      <c r="I14" s="156"/>
      <c r="J14" s="156"/>
      <c r="K14" s="95" t="e">
        <f>VLOOKUP(C7,O_Grant!$A$4:$F$135,6,FALSE)</f>
        <v>#N/A</v>
      </c>
      <c r="L14" s="93"/>
    </row>
    <row r="15" spans="1:12" s="91" customFormat="1" ht="14.45" customHeight="1" x14ac:dyDescent="0.25">
      <c r="A15" s="92" t="s">
        <v>620</v>
      </c>
      <c r="B15" s="154" t="s">
        <v>621</v>
      </c>
      <c r="C15" s="157"/>
      <c r="D15" s="157"/>
      <c r="E15" s="157"/>
      <c r="F15" s="157"/>
      <c r="G15" s="157"/>
      <c r="H15" s="157"/>
      <c r="I15" s="158"/>
      <c r="J15" s="158"/>
      <c r="K15" s="96"/>
      <c r="L15" s="97"/>
    </row>
    <row r="16" spans="1:12" s="91" customFormat="1" ht="14.45" customHeight="1" x14ac:dyDescent="0.25">
      <c r="A16" s="92"/>
      <c r="B16" s="98" t="s">
        <v>622</v>
      </c>
      <c r="C16" s="159" t="s">
        <v>682</v>
      </c>
      <c r="D16" s="159"/>
      <c r="E16" s="159"/>
      <c r="F16" s="159"/>
      <c r="G16" s="159"/>
      <c r="H16" s="156"/>
      <c r="I16" s="156"/>
      <c r="J16" s="156"/>
      <c r="K16" s="95" t="e">
        <f>VLOOKUP(C7,'SE Aid'!$A$5:$E$136,5,FALSE)</f>
        <v>#N/A</v>
      </c>
      <c r="L16" s="99"/>
    </row>
    <row r="17" spans="1:12" s="91" customFormat="1" ht="14.45" customHeight="1" x14ac:dyDescent="0.25">
      <c r="A17" s="92"/>
      <c r="B17" s="98" t="s">
        <v>623</v>
      </c>
      <c r="C17" s="159" t="s">
        <v>683</v>
      </c>
      <c r="D17" s="159"/>
      <c r="E17" s="159"/>
      <c r="F17" s="159"/>
      <c r="G17" s="159"/>
      <c r="H17" s="156"/>
      <c r="I17" s="156"/>
      <c r="J17" s="156"/>
      <c r="K17" s="95" t="e">
        <f>VLOOKUP(C7,'SE Aid'!$A$5:$F$136,6,FALSE)</f>
        <v>#N/A</v>
      </c>
      <c r="L17" s="97"/>
    </row>
    <row r="18" spans="1:12" s="91" customFormat="1" ht="14.45" customHeight="1" x14ac:dyDescent="0.25">
      <c r="A18" s="92"/>
      <c r="B18" s="98" t="s">
        <v>624</v>
      </c>
      <c r="C18" s="159" t="s">
        <v>696</v>
      </c>
      <c r="D18" s="159"/>
      <c r="E18" s="159"/>
      <c r="F18" s="159"/>
      <c r="G18" s="159"/>
      <c r="H18" s="156"/>
      <c r="I18" s="156"/>
      <c r="J18" s="156"/>
      <c r="K18" s="95" t="e">
        <f>VLOOKUP(C7,'SE Aid'!$A$5:$G$136,7,FALSE)</f>
        <v>#N/A</v>
      </c>
      <c r="L18" s="97"/>
    </row>
    <row r="19" spans="1:12" s="91" customFormat="1" ht="14.45" customHeight="1" x14ac:dyDescent="0.25">
      <c r="A19" s="92"/>
      <c r="B19" s="98" t="s">
        <v>625</v>
      </c>
      <c r="C19" s="159" t="s">
        <v>684</v>
      </c>
      <c r="D19" s="159"/>
      <c r="E19" s="159"/>
      <c r="F19" s="159"/>
      <c r="G19" s="159"/>
      <c r="H19" s="156"/>
      <c r="I19" s="156"/>
      <c r="J19" s="156"/>
      <c r="K19" s="95" t="e">
        <f>VLOOKUP(C7,'SE Aid'!$A$5:$H$136,8,FALSE)</f>
        <v>#N/A</v>
      </c>
      <c r="L19" s="93"/>
    </row>
    <row r="20" spans="1:12" s="91" customFormat="1" ht="14.45" customHeight="1" x14ac:dyDescent="0.25">
      <c r="A20" s="100"/>
      <c r="B20" s="98" t="s">
        <v>626</v>
      </c>
      <c r="C20" s="159" t="s">
        <v>685</v>
      </c>
      <c r="D20" s="159"/>
      <c r="E20" s="159"/>
      <c r="F20" s="159"/>
      <c r="G20" s="159"/>
      <c r="H20" s="156"/>
      <c r="I20" s="156"/>
      <c r="J20" s="156"/>
      <c r="K20" s="95" t="e">
        <f>VLOOKUP(C7,'SE Aid'!$A$5:$I$136,9,FALSE)</f>
        <v>#N/A</v>
      </c>
      <c r="L20" s="101"/>
    </row>
    <row r="21" spans="1:12" s="91" customFormat="1" ht="14.45" customHeight="1" x14ac:dyDescent="0.25">
      <c r="A21" s="92"/>
      <c r="B21" s="98" t="s">
        <v>627</v>
      </c>
      <c r="C21" s="159" t="s">
        <v>708</v>
      </c>
      <c r="D21" s="159"/>
      <c r="E21" s="159"/>
      <c r="F21" s="159"/>
      <c r="G21" s="159"/>
      <c r="H21" s="159"/>
      <c r="I21" s="159"/>
      <c r="J21" s="159"/>
      <c r="K21" s="95" t="e">
        <f>VLOOKUP(C7,'SE Aid'!$A$5:$J$136,10,FALSE)</f>
        <v>#N/A</v>
      </c>
      <c r="L21" s="101"/>
    </row>
    <row r="22" spans="1:12" s="91" customFormat="1" ht="14.45" customHeight="1" x14ac:dyDescent="0.25">
      <c r="A22" s="92" t="s">
        <v>628</v>
      </c>
      <c r="B22" s="154" t="s">
        <v>629</v>
      </c>
      <c r="C22" s="154"/>
      <c r="D22" s="154"/>
      <c r="E22" s="154"/>
      <c r="F22" s="154"/>
      <c r="G22" s="154"/>
      <c r="H22" s="154"/>
      <c r="I22" s="173"/>
      <c r="J22" s="173"/>
      <c r="K22" s="102"/>
      <c r="L22" s="97"/>
    </row>
    <row r="23" spans="1:12" s="91" customFormat="1" ht="14.45" customHeight="1" x14ac:dyDescent="0.25">
      <c r="A23" s="92"/>
      <c r="B23" s="103" t="s">
        <v>630</v>
      </c>
      <c r="C23" s="165" t="s">
        <v>693</v>
      </c>
      <c r="D23" s="165"/>
      <c r="E23" s="165"/>
      <c r="F23" s="165"/>
      <c r="G23" s="165"/>
      <c r="H23" s="165"/>
      <c r="I23" s="165"/>
      <c r="J23" s="165"/>
      <c r="K23" s="104" t="e">
        <f>VLOOKUP(C7,'C-Tech'!$A$4:$E$135,5,FALSE)</f>
        <v>#N/A</v>
      </c>
      <c r="L23" s="97"/>
    </row>
    <row r="24" spans="1:12" s="91" customFormat="1" ht="14.45" customHeight="1" x14ac:dyDescent="0.25">
      <c r="A24" s="92"/>
      <c r="B24" s="103" t="s">
        <v>631</v>
      </c>
      <c r="C24" s="165" t="s">
        <v>691</v>
      </c>
      <c r="D24" s="166"/>
      <c r="E24" s="166"/>
      <c r="F24" s="166"/>
      <c r="G24" s="166"/>
      <c r="H24" s="167"/>
      <c r="I24" s="167"/>
      <c r="J24" s="167"/>
      <c r="K24" s="104" t="e">
        <f>VLOOKUP(C7,'C-Tech'!$A$4:$F$135,6,FALSE)</f>
        <v>#N/A</v>
      </c>
      <c r="L24" s="97"/>
    </row>
    <row r="25" spans="1:12" s="91" customFormat="1" ht="14.45" customHeight="1" x14ac:dyDescent="0.25">
      <c r="A25" s="92"/>
      <c r="B25" s="103" t="s">
        <v>632</v>
      </c>
      <c r="C25" s="165" t="s">
        <v>695</v>
      </c>
      <c r="D25" s="166"/>
      <c r="E25" s="166"/>
      <c r="F25" s="166"/>
      <c r="G25" s="166"/>
      <c r="H25" s="167"/>
      <c r="I25" s="167"/>
      <c r="J25" s="167"/>
      <c r="K25" s="104" t="e">
        <f>VLOOKUP(C7,'C-Tech'!$A$4:$G$135,7,FALSE)</f>
        <v>#N/A</v>
      </c>
      <c r="L25" s="97"/>
    </row>
    <row r="26" spans="1:12" s="91" customFormat="1" ht="14.45" customHeight="1" x14ac:dyDescent="0.25">
      <c r="A26" s="92"/>
      <c r="B26" s="103" t="s">
        <v>633</v>
      </c>
      <c r="C26" s="165" t="s">
        <v>707</v>
      </c>
      <c r="D26" s="166"/>
      <c r="E26" s="166"/>
      <c r="F26" s="166"/>
      <c r="G26" s="166"/>
      <c r="H26" s="167"/>
      <c r="I26" s="167"/>
      <c r="J26" s="167"/>
      <c r="K26" s="104" t="e">
        <f>VLOOKUP(C7,'C-Tech'!$A$4:$H$135,8,FALSE)</f>
        <v>#N/A</v>
      </c>
      <c r="L26" s="97"/>
    </row>
    <row r="27" spans="1:12" s="91" customFormat="1" ht="14.45" customHeight="1" x14ac:dyDescent="0.25">
      <c r="A27" s="92"/>
      <c r="B27" s="103" t="s">
        <v>634</v>
      </c>
      <c r="C27" s="165" t="s">
        <v>694</v>
      </c>
      <c r="D27" s="166"/>
      <c r="E27" s="166"/>
      <c r="F27" s="166"/>
      <c r="G27" s="166"/>
      <c r="H27" s="167"/>
      <c r="I27" s="167"/>
      <c r="J27" s="167"/>
      <c r="K27" s="105" t="e">
        <f>VLOOKUP(C7,'C-Tech'!$A$4:$I$135,9,FALSE)</f>
        <v>#N/A</v>
      </c>
      <c r="L27" s="97"/>
    </row>
    <row r="28" spans="1:12" s="91" customFormat="1" ht="14.45" customHeight="1" x14ac:dyDescent="0.25">
      <c r="A28" s="92" t="s">
        <v>635</v>
      </c>
      <c r="B28" s="169" t="s">
        <v>734</v>
      </c>
      <c r="C28" s="169"/>
      <c r="D28" s="169"/>
      <c r="E28" s="169"/>
      <c r="F28" s="169"/>
      <c r="G28" s="169"/>
      <c r="H28" s="172"/>
      <c r="I28" s="172"/>
      <c r="J28" s="172"/>
      <c r="K28" s="106"/>
      <c r="L28" s="107"/>
    </row>
    <row r="29" spans="1:12" s="91" customFormat="1" ht="14.45" customHeight="1" x14ac:dyDescent="0.25">
      <c r="A29" s="92"/>
      <c r="B29" s="108" t="s">
        <v>636</v>
      </c>
      <c r="C29" s="165" t="s">
        <v>686</v>
      </c>
      <c r="D29" s="165"/>
      <c r="E29" s="165"/>
      <c r="F29" s="165"/>
      <c r="G29" s="165"/>
      <c r="H29" s="167"/>
      <c r="I29" s="167"/>
      <c r="J29" s="167"/>
      <c r="K29" s="105" t="e">
        <f>VLOOKUP(C7,LEP!$A$4:$E$135,5,FALSE)</f>
        <v>#N/A</v>
      </c>
      <c r="L29" s="97"/>
    </row>
    <row r="30" spans="1:12" s="91" customFormat="1" ht="14.45" customHeight="1" x14ac:dyDescent="0.25">
      <c r="A30" s="92"/>
      <c r="B30" s="108" t="s">
        <v>637</v>
      </c>
      <c r="C30" s="165" t="s">
        <v>690</v>
      </c>
      <c r="D30" s="166"/>
      <c r="E30" s="166"/>
      <c r="F30" s="166"/>
      <c r="G30" s="166"/>
      <c r="H30" s="167"/>
      <c r="I30" s="167"/>
      <c r="J30" s="167"/>
      <c r="K30" s="105" t="e">
        <f>VLOOKUP(C7,LEP!$A$4:$F$135,6,FALSE)</f>
        <v>#N/A</v>
      </c>
      <c r="L30" s="97"/>
    </row>
    <row r="31" spans="1:12" s="91" customFormat="1" ht="14.45" customHeight="1" x14ac:dyDescent="0.25">
      <c r="A31" s="92"/>
      <c r="B31" s="108" t="s">
        <v>638</v>
      </c>
      <c r="C31" s="165" t="s">
        <v>687</v>
      </c>
      <c r="D31" s="166"/>
      <c r="E31" s="166"/>
      <c r="F31" s="166"/>
      <c r="G31" s="166"/>
      <c r="H31" s="167"/>
      <c r="I31" s="167"/>
      <c r="J31" s="167"/>
      <c r="K31" s="105" t="e">
        <f>VLOOKUP(C7,LEP!$A$4:$G$135,7,FALSE)</f>
        <v>#N/A</v>
      </c>
      <c r="L31" s="97"/>
    </row>
    <row r="32" spans="1:12" s="91" customFormat="1" ht="14.45" customHeight="1" x14ac:dyDescent="0.25">
      <c r="A32" s="92" t="s">
        <v>639</v>
      </c>
      <c r="B32" s="165" t="s">
        <v>688</v>
      </c>
      <c r="C32" s="165"/>
      <c r="D32" s="165"/>
      <c r="E32" s="165"/>
      <c r="F32" s="165"/>
      <c r="G32" s="165"/>
      <c r="H32" s="167"/>
      <c r="I32" s="167"/>
      <c r="J32" s="167"/>
      <c r="K32" s="105" t="e">
        <f>VLOOKUP(C7,'K-3 Literacy'!$A$4:$E$135,5,FALSE)</f>
        <v>#N/A</v>
      </c>
      <c r="L32" s="97"/>
    </row>
    <row r="33" spans="1:12" s="91" customFormat="1" ht="14.45" customHeight="1" x14ac:dyDescent="0.25">
      <c r="A33" s="92" t="s">
        <v>640</v>
      </c>
      <c r="B33" s="165" t="s">
        <v>689</v>
      </c>
      <c r="C33" s="166"/>
      <c r="D33" s="166"/>
      <c r="E33" s="166"/>
      <c r="F33" s="166"/>
      <c r="G33" s="166"/>
      <c r="H33" s="167"/>
      <c r="I33" s="167"/>
      <c r="J33" s="167"/>
      <c r="K33" s="105" t="e">
        <f>VLOOKUP(C7,'Econ FTE'!$A$4:$E$135,5,FALSE)</f>
        <v>#N/A</v>
      </c>
      <c r="L33" s="97"/>
    </row>
    <row r="34" spans="1:12" s="91" customFormat="1" ht="14.45" customHeight="1" x14ac:dyDescent="0.25">
      <c r="A34" s="92" t="s">
        <v>697</v>
      </c>
      <c r="B34" s="162" t="s">
        <v>732</v>
      </c>
      <c r="C34" s="162"/>
      <c r="D34" s="162"/>
      <c r="E34" s="162"/>
      <c r="F34" s="162"/>
      <c r="G34" s="162"/>
      <c r="H34" s="162"/>
      <c r="I34" s="162"/>
      <c r="J34" s="162"/>
      <c r="K34" s="106"/>
      <c r="L34" s="97"/>
    </row>
    <row r="35" spans="1:12" s="91" customFormat="1" ht="14.45" customHeight="1" x14ac:dyDescent="0.25">
      <c r="A35" s="92"/>
      <c r="B35" s="109" t="s">
        <v>698</v>
      </c>
      <c r="C35" s="166" t="s">
        <v>702</v>
      </c>
      <c r="D35" s="166"/>
      <c r="E35" s="166"/>
      <c r="F35" s="166"/>
      <c r="G35" s="166"/>
      <c r="H35" s="166"/>
      <c r="I35" s="166"/>
      <c r="J35" s="166"/>
      <c r="K35" s="110" t="e">
        <f>VLOOKUP(C7,'FC&amp;Bonus'!$A$4:$G$135,7,FALSE)</f>
        <v>#N/A</v>
      </c>
      <c r="L35" s="97"/>
    </row>
    <row r="36" spans="1:12" s="91" customFormat="1" ht="14.45" customHeight="1" x14ac:dyDescent="0.25">
      <c r="A36" s="92"/>
      <c r="B36" s="109" t="s">
        <v>698</v>
      </c>
      <c r="C36" s="166" t="s">
        <v>703</v>
      </c>
      <c r="D36" s="166"/>
      <c r="E36" s="166"/>
      <c r="F36" s="166"/>
      <c r="G36" s="166"/>
      <c r="H36" s="166"/>
      <c r="I36" s="166"/>
      <c r="J36" s="166"/>
      <c r="K36" s="105" t="e">
        <f>VLOOKUP(C7,'FC&amp;Bonus'!$A$4:$F$135,6,FALSE)</f>
        <v>#N/A</v>
      </c>
      <c r="L36" s="97"/>
    </row>
    <row r="37" spans="1:12" s="91" customFormat="1" ht="14.45" customHeight="1" x14ac:dyDescent="0.25">
      <c r="A37" s="92" t="s">
        <v>699</v>
      </c>
      <c r="B37" s="162" t="s">
        <v>733</v>
      </c>
      <c r="C37" s="162"/>
      <c r="D37" s="162"/>
      <c r="E37" s="162"/>
      <c r="F37" s="162"/>
      <c r="G37" s="162"/>
      <c r="H37" s="162"/>
      <c r="I37" s="162"/>
      <c r="J37" s="162"/>
      <c r="K37" s="106"/>
      <c r="L37" s="97"/>
    </row>
    <row r="38" spans="1:12" s="91" customFormat="1" ht="14.45" customHeight="1" x14ac:dyDescent="0.25">
      <c r="A38" s="92"/>
      <c r="B38" s="109" t="s">
        <v>700</v>
      </c>
      <c r="C38" s="166" t="s">
        <v>704</v>
      </c>
      <c r="D38" s="166"/>
      <c r="E38" s="166"/>
      <c r="F38" s="166"/>
      <c r="G38" s="166"/>
      <c r="H38" s="166"/>
      <c r="I38" s="166"/>
      <c r="J38" s="166"/>
      <c r="K38" s="110" t="e">
        <f>VLOOKUP(C7,'FC&amp;Bonus'!$A$4:$I$135,9,FALSE)</f>
        <v>#N/A</v>
      </c>
      <c r="L38" s="97"/>
    </row>
    <row r="39" spans="1:12" s="91" customFormat="1" ht="14.45" customHeight="1" x14ac:dyDescent="0.25">
      <c r="A39" s="92"/>
      <c r="B39" s="109" t="s">
        <v>701</v>
      </c>
      <c r="C39" s="166" t="s">
        <v>705</v>
      </c>
      <c r="D39" s="166"/>
      <c r="E39" s="166"/>
      <c r="F39" s="166"/>
      <c r="G39" s="166"/>
      <c r="H39" s="166"/>
      <c r="I39" s="166"/>
      <c r="J39" s="166"/>
      <c r="K39" s="105" t="e">
        <f>VLOOKUP(C7,'FC&amp;Bonus'!$A$4:$H$135,8,FALSE)</f>
        <v>#N/A</v>
      </c>
      <c r="L39" s="97"/>
    </row>
    <row r="40" spans="1:12" s="91" customFormat="1" ht="14.45" customHeight="1" x14ac:dyDescent="0.25">
      <c r="A40" s="92" t="s">
        <v>751</v>
      </c>
      <c r="B40" s="162" t="s">
        <v>706</v>
      </c>
      <c r="C40" s="162"/>
      <c r="D40" s="162"/>
      <c r="E40" s="162"/>
      <c r="F40" s="162"/>
      <c r="G40" s="162"/>
      <c r="H40" s="162"/>
      <c r="I40" s="162"/>
      <c r="J40" s="162"/>
      <c r="K40" s="106" t="e">
        <f>VLOOKUP(C7,Transport!$A$4:$E$383,5,FALSE)</f>
        <v>#N/A</v>
      </c>
      <c r="L40" s="97"/>
    </row>
    <row r="41" spans="1:12" s="91" customFormat="1" ht="14.45" customHeight="1" x14ac:dyDescent="0.25">
      <c r="A41" s="164" t="s">
        <v>641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</row>
    <row r="42" spans="1:12" s="91" customFormat="1" ht="14.45" customHeight="1" x14ac:dyDescent="0.25">
      <c r="A42" s="92" t="s">
        <v>642</v>
      </c>
      <c r="B42" s="162" t="s">
        <v>714</v>
      </c>
      <c r="C42" s="162"/>
      <c r="D42" s="162"/>
      <c r="E42" s="162"/>
      <c r="F42" s="162"/>
      <c r="G42" s="162"/>
      <c r="H42" s="162"/>
      <c r="I42" s="162"/>
      <c r="J42" s="162"/>
      <c r="K42" s="162"/>
      <c r="L42" s="93" t="e">
        <f>VLOOKUP(C7,'Aid FY17'!$A$4:$E$135,5,FALSE)</f>
        <v>#N/A</v>
      </c>
    </row>
    <row r="43" spans="1:12" s="91" customFormat="1" ht="14.45" customHeight="1" x14ac:dyDescent="0.25">
      <c r="A43" s="92" t="s">
        <v>643</v>
      </c>
      <c r="B43" s="162" t="s">
        <v>644</v>
      </c>
      <c r="C43" s="162"/>
      <c r="D43" s="162"/>
      <c r="E43" s="162"/>
      <c r="F43" s="162"/>
      <c r="G43" s="162"/>
      <c r="H43" s="162"/>
      <c r="I43" s="162"/>
      <c r="J43" s="162"/>
      <c r="K43" s="162"/>
      <c r="L43" s="93" t="e">
        <f>VLOOKUP(C7,'Aid FY17'!$A$4:$F$135,6,FALSE)</f>
        <v>#N/A</v>
      </c>
    </row>
    <row r="44" spans="1:12" s="91" customFormat="1" ht="14.45" customHeight="1" x14ac:dyDescent="0.25">
      <c r="A44" s="92" t="s">
        <v>645</v>
      </c>
      <c r="B44" s="162" t="s">
        <v>715</v>
      </c>
      <c r="C44" s="162"/>
      <c r="D44" s="162"/>
      <c r="E44" s="162"/>
      <c r="F44" s="162"/>
      <c r="G44" s="162"/>
      <c r="H44" s="162"/>
      <c r="I44" s="162"/>
      <c r="J44" s="162"/>
      <c r="K44" s="162"/>
      <c r="L44" s="93" t="e">
        <f>VLOOKUP(C7,'Aid FY17'!$A$4:$H$135,8,FALSE)</f>
        <v>#N/A</v>
      </c>
    </row>
    <row r="45" spans="1:12" s="91" customFormat="1" ht="14.45" customHeight="1" x14ac:dyDescent="0.25">
      <c r="A45" s="92" t="s">
        <v>646</v>
      </c>
      <c r="B45" s="162" t="s">
        <v>647</v>
      </c>
      <c r="C45" s="162"/>
      <c r="D45" s="162"/>
      <c r="E45" s="162"/>
      <c r="F45" s="162"/>
      <c r="G45" s="162"/>
      <c r="H45" s="162"/>
      <c r="I45" s="162"/>
      <c r="J45" s="162"/>
      <c r="K45" s="162"/>
      <c r="L45" s="97" t="e">
        <f>VLOOKUP(C7,'Aid FY17'!$A$4:$I$135,9,FALSE)</f>
        <v>#N/A</v>
      </c>
    </row>
    <row r="46" spans="1:12" s="91" customFormat="1" ht="14.45" customHeight="1" x14ac:dyDescent="0.25">
      <c r="A46" s="92" t="s">
        <v>648</v>
      </c>
      <c r="B46" s="162" t="s">
        <v>649</v>
      </c>
      <c r="C46" s="162"/>
      <c r="D46" s="162"/>
      <c r="E46" s="162"/>
      <c r="F46" s="162"/>
      <c r="G46" s="162"/>
      <c r="H46" s="162"/>
      <c r="I46" s="162"/>
      <c r="J46" s="162"/>
      <c r="K46" s="162"/>
      <c r="L46" s="97" t="e">
        <f>VLOOKUP(C7,'Aid FY17'!$A$4:$J$135,10,FALSE)</f>
        <v>#N/A</v>
      </c>
    </row>
    <row r="47" spans="1:12" s="91" customFormat="1" ht="14.45" customHeight="1" x14ac:dyDescent="0.25">
      <c r="A47" s="92"/>
      <c r="B47" s="111" t="s">
        <v>650</v>
      </c>
      <c r="C47" s="162" t="s">
        <v>651</v>
      </c>
      <c r="D47" s="162"/>
      <c r="E47" s="162"/>
      <c r="F47" s="162"/>
      <c r="G47" s="162"/>
      <c r="H47" s="162"/>
      <c r="I47" s="162"/>
      <c r="J47" s="162"/>
      <c r="K47" s="106" t="e">
        <f>VLOOKUP(C7,LEP!$A$4:$H$135,8,FALSE)</f>
        <v>#N/A</v>
      </c>
      <c r="L47" s="97"/>
    </row>
    <row r="48" spans="1:12" s="91" customFormat="1" ht="14.45" customHeight="1" x14ac:dyDescent="0.25">
      <c r="A48" s="112"/>
      <c r="B48" s="113" t="s">
        <v>652</v>
      </c>
      <c r="C48" s="168" t="s">
        <v>653</v>
      </c>
      <c r="D48" s="168"/>
      <c r="E48" s="168"/>
      <c r="F48" s="168"/>
      <c r="G48" s="168"/>
      <c r="H48" s="168"/>
      <c r="I48" s="168"/>
      <c r="J48" s="168"/>
      <c r="K48" s="106" t="e">
        <f>VLOOKUP(C7,LEP!$A$4:$I$135,9,FALSE)</f>
        <v>#N/A</v>
      </c>
      <c r="L48" s="106"/>
    </row>
    <row r="49" spans="1:12" s="91" customFormat="1" ht="14.45" customHeight="1" x14ac:dyDescent="0.25">
      <c r="A49" s="92"/>
      <c r="B49" s="111" t="s">
        <v>654</v>
      </c>
      <c r="C49" s="162" t="s">
        <v>655</v>
      </c>
      <c r="D49" s="168"/>
      <c r="E49" s="168"/>
      <c r="F49" s="168"/>
      <c r="G49" s="168"/>
      <c r="H49" s="168"/>
      <c r="I49" s="168"/>
      <c r="J49" s="168"/>
      <c r="K49" s="106" t="e">
        <f>VLOOKUP(C7,LEP!$A$4:$J$135,10,FALSE)</f>
        <v>#N/A</v>
      </c>
      <c r="L49" s="97"/>
    </row>
    <row r="50" spans="1:12" s="91" customFormat="1" ht="14.45" customHeight="1" x14ac:dyDescent="0.25">
      <c r="A50" s="92" t="s">
        <v>656</v>
      </c>
      <c r="B50" s="162" t="s">
        <v>657</v>
      </c>
      <c r="C50" s="162"/>
      <c r="D50" s="162"/>
      <c r="E50" s="162"/>
      <c r="F50" s="162"/>
      <c r="G50" s="162"/>
      <c r="H50" s="162"/>
      <c r="I50" s="162"/>
      <c r="J50" s="162"/>
      <c r="K50" s="162"/>
      <c r="L50" s="97" t="e">
        <f>VLOOKUP(C7,'Aid FY17'!$A$4:$G$135,7,FALSE)</f>
        <v>#N/A</v>
      </c>
    </row>
    <row r="51" spans="1:12" s="91" customFormat="1" ht="14.45" customHeight="1" x14ac:dyDescent="0.25">
      <c r="A51" s="92"/>
      <c r="B51" s="111" t="s">
        <v>658</v>
      </c>
      <c r="C51" s="162" t="s">
        <v>716</v>
      </c>
      <c r="D51" s="162"/>
      <c r="E51" s="162"/>
      <c r="F51" s="162"/>
      <c r="G51" s="162"/>
      <c r="H51" s="162"/>
      <c r="I51" s="162"/>
      <c r="J51" s="162"/>
      <c r="K51" s="106" t="e">
        <f>VLOOKUP(C7,'SE Aid'!$A$5:$K$136,11,FALSE)</f>
        <v>#N/A</v>
      </c>
      <c r="L51" s="97"/>
    </row>
    <row r="52" spans="1:12" s="91" customFormat="1" ht="14.45" customHeight="1" x14ac:dyDescent="0.25">
      <c r="A52" s="92"/>
      <c r="B52" s="113" t="s">
        <v>659</v>
      </c>
      <c r="C52" s="168" t="s">
        <v>717</v>
      </c>
      <c r="D52" s="168"/>
      <c r="E52" s="168"/>
      <c r="F52" s="168"/>
      <c r="G52" s="168"/>
      <c r="H52" s="168"/>
      <c r="I52" s="168"/>
      <c r="J52" s="168"/>
      <c r="K52" s="106" t="e">
        <f>VLOOKUP(C7,'SE Aid'!$A$5:$L$136,12,FALSE)</f>
        <v>#N/A</v>
      </c>
      <c r="L52" s="97"/>
    </row>
    <row r="53" spans="1:12" s="91" customFormat="1" ht="14.45" customHeight="1" x14ac:dyDescent="0.25">
      <c r="A53" s="92"/>
      <c r="B53" s="111" t="s">
        <v>660</v>
      </c>
      <c r="C53" s="162" t="s">
        <v>718</v>
      </c>
      <c r="D53" s="168"/>
      <c r="E53" s="168"/>
      <c r="F53" s="168"/>
      <c r="G53" s="168"/>
      <c r="H53" s="168"/>
      <c r="I53" s="168"/>
      <c r="J53" s="168"/>
      <c r="K53" s="106" t="e">
        <f>VLOOKUP(C7,'SE Aid'!$A$5:$M$136,13,FALSE)</f>
        <v>#N/A</v>
      </c>
      <c r="L53" s="97"/>
    </row>
    <row r="54" spans="1:12" s="91" customFormat="1" ht="14.45" customHeight="1" x14ac:dyDescent="0.25">
      <c r="A54" s="92"/>
      <c r="B54" s="111" t="s">
        <v>661</v>
      </c>
      <c r="C54" s="162" t="s">
        <v>719</v>
      </c>
      <c r="D54" s="168"/>
      <c r="E54" s="168"/>
      <c r="F54" s="168"/>
      <c r="G54" s="168"/>
      <c r="H54" s="168"/>
      <c r="I54" s="168"/>
      <c r="J54" s="168"/>
      <c r="K54" s="106" t="e">
        <f>VLOOKUP(C7,'SE Aid'!$A$5:$N$136,14,FALSE)</f>
        <v>#N/A</v>
      </c>
      <c r="L54" s="97"/>
    </row>
    <row r="55" spans="1:12" s="91" customFormat="1" ht="14.45" customHeight="1" x14ac:dyDescent="0.25">
      <c r="A55" s="92"/>
      <c r="B55" s="111" t="s">
        <v>662</v>
      </c>
      <c r="C55" s="162" t="s">
        <v>720</v>
      </c>
      <c r="D55" s="168"/>
      <c r="E55" s="168"/>
      <c r="F55" s="168"/>
      <c r="G55" s="168"/>
      <c r="H55" s="168"/>
      <c r="I55" s="168"/>
      <c r="J55" s="168"/>
      <c r="K55" s="106" t="e">
        <f>VLOOKUP(C7,'SE Aid'!$A$5:$O$136,15,FALSE)</f>
        <v>#N/A</v>
      </c>
      <c r="L55" s="97"/>
    </row>
    <row r="56" spans="1:12" s="91" customFormat="1" ht="14.45" customHeight="1" x14ac:dyDescent="0.25">
      <c r="A56" s="92"/>
      <c r="B56" s="111" t="s">
        <v>663</v>
      </c>
      <c r="C56" s="162" t="s">
        <v>721</v>
      </c>
      <c r="D56" s="168"/>
      <c r="E56" s="168"/>
      <c r="F56" s="168"/>
      <c r="G56" s="168"/>
      <c r="H56" s="168"/>
      <c r="I56" s="168"/>
      <c r="J56" s="168"/>
      <c r="K56" s="106" t="e">
        <f>VLOOKUP(C7,'SE Aid'!$A$5:$P$136,16,FALSE)</f>
        <v>#N/A</v>
      </c>
      <c r="L56" s="97"/>
    </row>
    <row r="57" spans="1:12" s="91" customFormat="1" ht="14.45" customHeight="1" x14ac:dyDescent="0.25">
      <c r="A57" s="92" t="s">
        <v>664</v>
      </c>
      <c r="B57" s="169" t="s">
        <v>665</v>
      </c>
      <c r="C57" s="169"/>
      <c r="D57" s="169"/>
      <c r="E57" s="169"/>
      <c r="F57" s="169"/>
      <c r="G57" s="169"/>
      <c r="H57" s="169"/>
      <c r="I57" s="169"/>
      <c r="J57" s="169"/>
      <c r="K57" s="169"/>
      <c r="L57" s="97" t="e">
        <f>VLOOKUP(C7,'Aid FY17'!$A$4:$K$135,11,FALSE)</f>
        <v>#N/A</v>
      </c>
    </row>
    <row r="58" spans="1:12" s="91" customFormat="1" ht="14.45" customHeight="1" x14ac:dyDescent="0.25">
      <c r="A58" s="92"/>
      <c r="B58" s="111" t="s">
        <v>666</v>
      </c>
      <c r="C58" s="169" t="s">
        <v>722</v>
      </c>
      <c r="D58" s="169"/>
      <c r="E58" s="169"/>
      <c r="F58" s="169"/>
      <c r="G58" s="169"/>
      <c r="H58" s="169"/>
      <c r="I58" s="169"/>
      <c r="J58" s="169"/>
      <c r="K58" s="114" t="e">
        <f>VLOOKUP(C7,'C-Tech'!$A$4:$J$135,10,FALSE)</f>
        <v>#N/A</v>
      </c>
      <c r="L58" s="97"/>
    </row>
    <row r="59" spans="1:12" s="91" customFormat="1" ht="14.45" customHeight="1" x14ac:dyDescent="0.25">
      <c r="A59" s="92"/>
      <c r="B59" s="111" t="s">
        <v>667</v>
      </c>
      <c r="C59" s="169" t="s">
        <v>723</v>
      </c>
      <c r="D59" s="170"/>
      <c r="E59" s="170"/>
      <c r="F59" s="170"/>
      <c r="G59" s="170"/>
      <c r="H59" s="170"/>
      <c r="I59" s="170"/>
      <c r="J59" s="170"/>
      <c r="K59" s="93" t="e">
        <f>VLOOKUP(C7,'C-Tech'!$A$4:$K$135,11,FALSE)</f>
        <v>#N/A</v>
      </c>
      <c r="L59" s="97"/>
    </row>
    <row r="60" spans="1:12" s="91" customFormat="1" ht="14.45" customHeight="1" x14ac:dyDescent="0.25">
      <c r="A60" s="92"/>
      <c r="B60" s="111" t="s">
        <v>668</v>
      </c>
      <c r="C60" s="169" t="s">
        <v>724</v>
      </c>
      <c r="D60" s="170"/>
      <c r="E60" s="170"/>
      <c r="F60" s="170"/>
      <c r="G60" s="170"/>
      <c r="H60" s="170"/>
      <c r="I60" s="170"/>
      <c r="J60" s="170"/>
      <c r="K60" s="93" t="e">
        <f>VLOOKUP(C7,'C-Tech'!$A$4:$L$135,12,FALSE)</f>
        <v>#N/A</v>
      </c>
      <c r="L60" s="97"/>
    </row>
    <row r="61" spans="1:12" s="91" customFormat="1" ht="14.45" customHeight="1" x14ac:dyDescent="0.25">
      <c r="A61" s="92"/>
      <c r="B61" s="111" t="s">
        <v>669</v>
      </c>
      <c r="C61" s="169" t="s">
        <v>725</v>
      </c>
      <c r="D61" s="170"/>
      <c r="E61" s="170"/>
      <c r="F61" s="170"/>
      <c r="G61" s="170"/>
      <c r="H61" s="170"/>
      <c r="I61" s="170"/>
      <c r="J61" s="170"/>
      <c r="K61" s="97" t="e">
        <f>VLOOKUP(C7,'C-Tech'!$A$4:$M$135,13,FALSE)</f>
        <v>#N/A</v>
      </c>
      <c r="L61" s="97"/>
    </row>
    <row r="62" spans="1:12" s="91" customFormat="1" ht="14.45" customHeight="1" x14ac:dyDescent="0.25">
      <c r="A62" s="92"/>
      <c r="B62" s="111" t="s">
        <v>670</v>
      </c>
      <c r="C62" s="169" t="s">
        <v>726</v>
      </c>
      <c r="D62" s="170"/>
      <c r="E62" s="170"/>
      <c r="F62" s="170"/>
      <c r="G62" s="170"/>
      <c r="H62" s="170"/>
      <c r="I62" s="170"/>
      <c r="J62" s="170"/>
      <c r="K62" s="93" t="e">
        <f>VLOOKUP(C7,'C-Tech'!$A$4:$N$135,14,FALSE)</f>
        <v>#N/A</v>
      </c>
      <c r="L62" s="97"/>
    </row>
    <row r="63" spans="1:12" s="91" customFormat="1" ht="14.45" customHeight="1" x14ac:dyDescent="0.25">
      <c r="A63" s="92" t="s">
        <v>671</v>
      </c>
      <c r="B63" s="169" t="s">
        <v>758</v>
      </c>
      <c r="C63" s="169"/>
      <c r="D63" s="169"/>
      <c r="E63" s="169"/>
      <c r="F63" s="169"/>
      <c r="G63" s="169"/>
      <c r="H63" s="169"/>
      <c r="I63" s="169"/>
      <c r="J63" s="169"/>
      <c r="K63" s="169"/>
      <c r="L63" s="93" t="e">
        <f>VLOOKUP(C7,'Aid FY17'!$A4:$L$135,12,FALSE)</f>
        <v>#N/A</v>
      </c>
    </row>
    <row r="64" spans="1:12" s="91" customFormat="1" ht="14.45" customHeight="1" x14ac:dyDescent="0.25">
      <c r="A64" s="92" t="s">
        <v>672</v>
      </c>
      <c r="B64" s="154" t="s">
        <v>711</v>
      </c>
      <c r="C64" s="154"/>
      <c r="D64" s="154"/>
      <c r="E64" s="154"/>
      <c r="F64" s="154"/>
      <c r="G64" s="154"/>
      <c r="H64" s="154"/>
      <c r="I64" s="154"/>
      <c r="J64" s="154"/>
      <c r="K64" s="154"/>
      <c r="L64" s="93" t="e">
        <f>VLOOKUP(C7,'Aid FY17'!$A$4:$M$135,13,FALSE)</f>
        <v>#N/A</v>
      </c>
    </row>
    <row r="65" spans="1:12" s="91" customFormat="1" ht="14.45" customHeight="1" x14ac:dyDescent="0.25">
      <c r="A65" s="92"/>
      <c r="B65" s="169" t="s">
        <v>673</v>
      </c>
      <c r="C65" s="169"/>
      <c r="D65" s="169"/>
      <c r="E65" s="169"/>
      <c r="F65" s="169"/>
      <c r="G65" s="169"/>
      <c r="H65" s="169"/>
      <c r="I65" s="169"/>
      <c r="J65" s="169"/>
      <c r="K65" s="169"/>
      <c r="L65" s="93"/>
    </row>
    <row r="66" spans="1:12" s="91" customFormat="1" ht="14.45" customHeight="1" x14ac:dyDescent="0.25">
      <c r="A66" s="92" t="s">
        <v>674</v>
      </c>
      <c r="B66" s="169" t="s">
        <v>727</v>
      </c>
      <c r="C66" s="169"/>
      <c r="D66" s="169"/>
      <c r="E66" s="169"/>
      <c r="F66" s="169"/>
      <c r="G66" s="169"/>
      <c r="H66" s="169"/>
      <c r="I66" s="169"/>
      <c r="J66" s="169"/>
      <c r="K66" s="169"/>
      <c r="L66" s="93" t="e">
        <f>VLOOKUP(C7,'Aid FY17'!$A$4:$N$135,14,FALSE)</f>
        <v>#N/A</v>
      </c>
    </row>
    <row r="67" spans="1:12" s="91" customFormat="1" ht="14.45" customHeight="1" x14ac:dyDescent="0.25">
      <c r="A67" s="92" t="s">
        <v>675</v>
      </c>
      <c r="B67" s="169" t="s">
        <v>676</v>
      </c>
      <c r="C67" s="169"/>
      <c r="D67" s="169"/>
      <c r="E67" s="169"/>
      <c r="F67" s="169"/>
      <c r="G67" s="169"/>
      <c r="H67" s="169"/>
      <c r="I67" s="169"/>
      <c r="J67" s="169"/>
      <c r="K67" s="169"/>
      <c r="L67" s="97" t="e">
        <f>VLOOKUP(C7,'Aid FY17'!$A$4:$O$135,15,FALSE)</f>
        <v>#N/A</v>
      </c>
    </row>
    <row r="68" spans="1:12" s="91" customFormat="1" ht="14.45" customHeight="1" x14ac:dyDescent="0.25">
      <c r="A68" s="92" t="s">
        <v>677</v>
      </c>
      <c r="B68" s="169" t="s">
        <v>730</v>
      </c>
      <c r="C68" s="169"/>
      <c r="D68" s="169"/>
      <c r="E68" s="169"/>
      <c r="F68" s="169"/>
      <c r="G68" s="169"/>
      <c r="H68" s="169"/>
      <c r="I68" s="169"/>
      <c r="J68" s="169"/>
      <c r="K68" s="169"/>
      <c r="L68" s="97" t="e">
        <f>VLOOKUP(C7,'Aid FY17'!$A$4:$P$135,16,FALSE)</f>
        <v>#N/A</v>
      </c>
    </row>
    <row r="69" spans="1:12" s="91" customFormat="1" ht="14.45" customHeight="1" x14ac:dyDescent="0.25">
      <c r="A69" s="92" t="s">
        <v>709</v>
      </c>
      <c r="B69" s="169" t="s">
        <v>731</v>
      </c>
      <c r="C69" s="169"/>
      <c r="D69" s="169"/>
      <c r="E69" s="169"/>
      <c r="F69" s="169"/>
      <c r="G69" s="169"/>
      <c r="H69" s="169"/>
      <c r="I69" s="169"/>
      <c r="J69" s="169"/>
      <c r="K69" s="169"/>
      <c r="L69" s="97" t="e">
        <f>VLOOKUP(C7,'Aid FY17'!$A$4:$Q$135,17,FALSE)</f>
        <v>#N/A</v>
      </c>
    </row>
    <row r="70" spans="1:12" s="91" customFormat="1" ht="14.45" customHeight="1" x14ac:dyDescent="0.25">
      <c r="A70" s="92" t="s">
        <v>710</v>
      </c>
      <c r="B70" s="169" t="s">
        <v>712</v>
      </c>
      <c r="C70" s="169"/>
      <c r="D70" s="169"/>
      <c r="E70" s="169"/>
      <c r="F70" s="169"/>
      <c r="G70" s="169"/>
      <c r="H70" s="169"/>
      <c r="I70" s="169"/>
      <c r="J70" s="169"/>
      <c r="K70" s="169"/>
      <c r="L70" s="97" t="e">
        <f>VLOOKUP(C7,'Aid FY17'!$A$4:$R$135,18,FALSE)</f>
        <v>#N/A</v>
      </c>
    </row>
    <row r="71" spans="1:12" s="91" customFormat="1" ht="14.45" customHeight="1" x14ac:dyDescent="0.25">
      <c r="A71" s="92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97"/>
    </row>
    <row r="72" spans="1:12" s="91" customFormat="1" ht="10.5" customHeight="1" x14ac:dyDescent="0.25">
      <c r="A72" s="92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15"/>
    </row>
    <row r="73" spans="1:12" s="91" customFormat="1" ht="14.45" customHeight="1" x14ac:dyDescent="0.25">
      <c r="A73" s="92"/>
      <c r="B73" s="169" t="s">
        <v>750</v>
      </c>
      <c r="C73" s="169"/>
      <c r="D73" s="169"/>
      <c r="E73" s="169"/>
      <c r="F73" s="169"/>
      <c r="G73" s="169"/>
      <c r="H73" s="169"/>
      <c r="I73" s="169"/>
      <c r="J73" s="169"/>
      <c r="K73" s="169"/>
      <c r="L73" s="115"/>
    </row>
    <row r="74" spans="1:12" s="91" customFormat="1" ht="14.45" customHeight="1" x14ac:dyDescent="0.25">
      <c r="A74" s="92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07"/>
    </row>
    <row r="75" spans="1:12" ht="14.45" customHeight="1" x14ac:dyDescent="0.25">
      <c r="A75" s="116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89"/>
    </row>
  </sheetData>
  <sheetProtection algorithmName="SHA-512" hashValue="VMBQykNhg3CzFsNi8sgXEylMgbjwqbHGqp6ar1NwVvxR5qkBb3q9tixXk4hYYEx7qaA/sx/ooxkBeRhxVUB5RQ==" saltValue="B7S0aBw6hUIuu4zYgYPcrg==" spinCount="100000" sheet="1" objects="1" scenarios="1"/>
  <mergeCells count="79">
    <mergeCell ref="C17:J17"/>
    <mergeCell ref="B28:J28"/>
    <mergeCell ref="C25:J25"/>
    <mergeCell ref="C26:J26"/>
    <mergeCell ref="C27:J27"/>
    <mergeCell ref="B22:J22"/>
    <mergeCell ref="C23:J23"/>
    <mergeCell ref="C24:J24"/>
    <mergeCell ref="C19:J19"/>
    <mergeCell ref="C20:J20"/>
    <mergeCell ref="C21:J21"/>
    <mergeCell ref="C18:J18"/>
    <mergeCell ref="B72:K72"/>
    <mergeCell ref="B73:K73"/>
    <mergeCell ref="B74:K74"/>
    <mergeCell ref="B75:K75"/>
    <mergeCell ref="B65:K65"/>
    <mergeCell ref="B66:K66"/>
    <mergeCell ref="B67:K67"/>
    <mergeCell ref="B70:K70"/>
    <mergeCell ref="B71:K71"/>
    <mergeCell ref="B68:K68"/>
    <mergeCell ref="B69:K69"/>
    <mergeCell ref="C62:J62"/>
    <mergeCell ref="B63:K63"/>
    <mergeCell ref="B64:K64"/>
    <mergeCell ref="C53:J53"/>
    <mergeCell ref="C54:J54"/>
    <mergeCell ref="C55:J55"/>
    <mergeCell ref="C56:J56"/>
    <mergeCell ref="B57:K57"/>
    <mergeCell ref="C58:J58"/>
    <mergeCell ref="C59:J59"/>
    <mergeCell ref="C60:J60"/>
    <mergeCell ref="C61:J61"/>
    <mergeCell ref="C52:J52"/>
    <mergeCell ref="B42:K42"/>
    <mergeCell ref="B43:K43"/>
    <mergeCell ref="B44:K44"/>
    <mergeCell ref="B45:K45"/>
    <mergeCell ref="B46:K46"/>
    <mergeCell ref="C47:J47"/>
    <mergeCell ref="C48:J48"/>
    <mergeCell ref="C49:J49"/>
    <mergeCell ref="B50:K50"/>
    <mergeCell ref="C51:J51"/>
    <mergeCell ref="A41:L41"/>
    <mergeCell ref="C31:J31"/>
    <mergeCell ref="B32:J32"/>
    <mergeCell ref="B33:J33"/>
    <mergeCell ref="C29:J29"/>
    <mergeCell ref="C30:J30"/>
    <mergeCell ref="C39:J39"/>
    <mergeCell ref="B40:J40"/>
    <mergeCell ref="B34:J34"/>
    <mergeCell ref="C35:J35"/>
    <mergeCell ref="B37:J37"/>
    <mergeCell ref="C36:J36"/>
    <mergeCell ref="C38:J38"/>
    <mergeCell ref="A10:L10"/>
    <mergeCell ref="A11:J11"/>
    <mergeCell ref="A7:B7"/>
    <mergeCell ref="D7:L7"/>
    <mergeCell ref="A8:B8"/>
    <mergeCell ref="C8:I8"/>
    <mergeCell ref="K8:L8"/>
    <mergeCell ref="A9:B9"/>
    <mergeCell ref="D9:L9"/>
    <mergeCell ref="B12:K12"/>
    <mergeCell ref="C13:J13"/>
    <mergeCell ref="C14:J14"/>
    <mergeCell ref="B15:J15"/>
    <mergeCell ref="C16:J16"/>
    <mergeCell ref="A6:L6"/>
    <mergeCell ref="A1:L1"/>
    <mergeCell ref="A2:L2"/>
    <mergeCell ref="A3:L3"/>
    <mergeCell ref="A4:L4"/>
    <mergeCell ref="A5:L5"/>
  </mergeCells>
  <pageMargins left="0.75" right="0.75" top="0" bottom="0" header="0" footer="0"/>
  <pageSetup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3519"/>
  <sheetViews>
    <sheetView workbookViewId="0">
      <pane xSplit="4" ySplit="2" topLeftCell="E3430" activePane="bottomRight" state="frozen"/>
      <selection pane="topRight" activeCell="E1" sqref="E1"/>
      <selection pane="bottomLeft" activeCell="A3" sqref="A3"/>
      <selection pane="bottomRight" activeCell="D3506" sqref="D3506"/>
    </sheetView>
  </sheetViews>
  <sheetFormatPr defaultRowHeight="15" customHeight="1" x14ac:dyDescent="0.25"/>
  <cols>
    <col min="1" max="1" width="10.7109375" style="130" hidden="1" customWidth="1"/>
    <col min="2" max="2" width="9.140625" style="130"/>
    <col min="3" max="3" width="33.5703125" style="130" bestFit="1" customWidth="1"/>
    <col min="4" max="4" width="9.140625" style="130"/>
    <col min="5" max="5" width="12.140625" style="130" customWidth="1"/>
    <col min="6" max="6" width="11" style="130" customWidth="1"/>
    <col min="7" max="7" width="10.7109375" style="130" customWidth="1"/>
    <col min="8" max="8" width="10.28515625" style="130" customWidth="1"/>
    <col min="9" max="9" width="10.7109375" style="130" customWidth="1"/>
    <col min="10" max="10" width="10.42578125" style="130" customWidth="1"/>
    <col min="11" max="11" width="10.28515625" style="130" customWidth="1"/>
    <col min="12" max="12" width="2.140625" style="132" customWidth="1"/>
    <col min="13" max="13" width="10.5703125" style="130" bestFit="1" customWidth="1"/>
    <col min="14" max="14" width="2.140625" style="132" customWidth="1"/>
    <col min="15" max="15" width="9.140625" style="130"/>
    <col min="16" max="16" width="9.5703125" style="130" bestFit="1" customWidth="1"/>
    <col min="17" max="17" width="9.140625" style="130"/>
    <col min="18" max="18" width="2.140625" style="132" customWidth="1"/>
    <col min="19" max="19" width="10.5703125" style="130" bestFit="1" customWidth="1"/>
    <col min="20" max="20" width="2.140625" style="132" customWidth="1"/>
    <col min="21" max="22" width="9.140625" style="130"/>
    <col min="23" max="23" width="9.5703125" style="130" bestFit="1" customWidth="1"/>
    <col min="24" max="25" width="9.140625" style="130"/>
    <col min="26" max="26" width="2.140625" style="132" customWidth="1"/>
    <col min="27" max="27" width="9.140625" style="130"/>
    <col min="28" max="28" width="0" style="130" hidden="1" customWidth="1"/>
    <col min="29" max="29" width="2.140625" style="132" customWidth="1"/>
    <col min="30" max="16384" width="9.140625" style="130"/>
  </cols>
  <sheetData>
    <row r="2" spans="1:29" s="118" customFormat="1" ht="30" customHeight="1" x14ac:dyDescent="0.25">
      <c r="B2" s="119" t="s">
        <v>1</v>
      </c>
      <c r="C2" s="119" t="s">
        <v>2</v>
      </c>
      <c r="D2" s="118" t="s">
        <v>0</v>
      </c>
      <c r="E2" s="120" t="s">
        <v>3</v>
      </c>
      <c r="F2" s="120" t="s">
        <v>4</v>
      </c>
      <c r="G2" s="120" t="s">
        <v>5</v>
      </c>
      <c r="H2" s="120" t="s">
        <v>6</v>
      </c>
      <c r="I2" s="120" t="s">
        <v>7</v>
      </c>
      <c r="J2" s="120" t="s">
        <v>8</v>
      </c>
      <c r="K2" s="120" t="s">
        <v>9</v>
      </c>
      <c r="L2" s="121"/>
      <c r="M2" s="122" t="s">
        <v>10</v>
      </c>
      <c r="N2" s="123"/>
      <c r="O2" s="124" t="s">
        <v>11</v>
      </c>
      <c r="P2" s="124" t="s">
        <v>12</v>
      </c>
      <c r="Q2" s="124" t="s">
        <v>13</v>
      </c>
      <c r="R2" s="125"/>
      <c r="S2" s="126" t="s">
        <v>14</v>
      </c>
      <c r="T2" s="127"/>
      <c r="U2" s="120" t="s">
        <v>15</v>
      </c>
      <c r="V2" s="120" t="s">
        <v>16</v>
      </c>
      <c r="W2" s="120" t="s">
        <v>17</v>
      </c>
      <c r="X2" s="120" t="s">
        <v>18</v>
      </c>
      <c r="Y2" s="120" t="s">
        <v>19</v>
      </c>
      <c r="Z2" s="121"/>
      <c r="AA2" s="120" t="s">
        <v>20</v>
      </c>
      <c r="AB2" s="128" t="s">
        <v>577</v>
      </c>
      <c r="AC2" s="123"/>
    </row>
    <row r="3" spans="1:29" ht="15" customHeight="1" x14ac:dyDescent="0.25">
      <c r="A3" s="129" t="str">
        <f>B3&amp;"-"&amp;COUNTIF($B$3:B3,B3)</f>
        <v>125-1</v>
      </c>
      <c r="B3" s="130">
        <v>125</v>
      </c>
      <c r="C3" s="130" t="str">
        <f>VLOOKUP(B3,'Aid FY17'!$A$4:$C$134,3,FALSE)</f>
        <v>Polly Fox Academy</v>
      </c>
      <c r="D3" s="137">
        <v>48207</v>
      </c>
      <c r="E3" s="138">
        <v>0.42</v>
      </c>
      <c r="F3" s="138">
        <v>0</v>
      </c>
      <c r="G3" s="138">
        <v>0.42</v>
      </c>
      <c r="H3" s="138">
        <v>0</v>
      </c>
      <c r="I3" s="138">
        <v>0</v>
      </c>
      <c r="J3" s="138">
        <v>0</v>
      </c>
      <c r="K3" s="138">
        <v>0</v>
      </c>
      <c r="L3" s="139"/>
      <c r="M3" s="138">
        <v>0.42</v>
      </c>
      <c r="N3" s="139"/>
      <c r="O3" s="138">
        <v>0</v>
      </c>
      <c r="P3" s="138">
        <v>0</v>
      </c>
      <c r="Q3" s="138">
        <v>0</v>
      </c>
      <c r="R3" s="139"/>
      <c r="S3" s="138">
        <v>0</v>
      </c>
      <c r="T3" s="139"/>
      <c r="U3" s="138">
        <v>0</v>
      </c>
      <c r="V3" s="138">
        <v>0</v>
      </c>
      <c r="W3" s="138">
        <v>0</v>
      </c>
      <c r="X3" s="138">
        <v>0</v>
      </c>
      <c r="Y3" s="138">
        <v>0</v>
      </c>
      <c r="Z3" s="139"/>
      <c r="AA3" s="138">
        <v>0</v>
      </c>
      <c r="AB3" s="131">
        <v>0</v>
      </c>
    </row>
    <row r="4" spans="1:29" ht="15" customHeight="1" x14ac:dyDescent="0.25">
      <c r="A4" s="129" t="str">
        <f>B4&amp;"-"&amp;COUNTIF($B$3:B4,B4)</f>
        <v>125-2</v>
      </c>
      <c r="B4" s="130">
        <v>125</v>
      </c>
      <c r="C4" s="130" t="s">
        <v>23</v>
      </c>
      <c r="D4" s="137">
        <v>43984</v>
      </c>
      <c r="E4" s="138">
        <v>1</v>
      </c>
      <c r="F4" s="138">
        <v>0</v>
      </c>
      <c r="G4" s="138">
        <v>0</v>
      </c>
      <c r="H4" s="138">
        <v>0</v>
      </c>
      <c r="I4" s="138">
        <v>0</v>
      </c>
      <c r="J4" s="138">
        <v>0</v>
      </c>
      <c r="K4" s="138">
        <v>0</v>
      </c>
      <c r="L4" s="139"/>
      <c r="M4" s="138">
        <v>1</v>
      </c>
      <c r="N4" s="139"/>
      <c r="O4" s="138">
        <v>0</v>
      </c>
      <c r="P4" s="138">
        <v>0</v>
      </c>
      <c r="Q4" s="138">
        <v>0</v>
      </c>
      <c r="R4" s="139"/>
      <c r="S4" s="138">
        <v>0</v>
      </c>
      <c r="T4" s="139"/>
      <c r="U4" s="138">
        <v>0</v>
      </c>
      <c r="V4" s="138">
        <v>0</v>
      </c>
      <c r="W4" s="138">
        <v>0</v>
      </c>
      <c r="X4" s="138">
        <v>0</v>
      </c>
      <c r="Y4" s="138">
        <v>0</v>
      </c>
      <c r="Z4" s="139"/>
      <c r="AA4" s="138">
        <v>0</v>
      </c>
      <c r="AB4" s="131">
        <v>0</v>
      </c>
    </row>
    <row r="5" spans="1:29" ht="15" customHeight="1" x14ac:dyDescent="0.25">
      <c r="A5" s="129" t="str">
        <f>B5&amp;"-"&amp;COUNTIF($B$3:B5,B5)</f>
        <v>125-3</v>
      </c>
      <c r="B5" s="130">
        <v>125</v>
      </c>
      <c r="C5" s="130" t="s">
        <v>23</v>
      </c>
      <c r="D5" s="137">
        <v>44602</v>
      </c>
      <c r="E5" s="138">
        <v>1</v>
      </c>
      <c r="F5" s="138">
        <v>0</v>
      </c>
      <c r="G5" s="138">
        <v>0</v>
      </c>
      <c r="H5" s="138">
        <v>0</v>
      </c>
      <c r="I5" s="138">
        <v>0</v>
      </c>
      <c r="J5" s="138">
        <v>0</v>
      </c>
      <c r="K5" s="138">
        <v>0</v>
      </c>
      <c r="L5" s="139"/>
      <c r="M5" s="138">
        <v>1</v>
      </c>
      <c r="N5" s="139"/>
      <c r="O5" s="138">
        <v>0</v>
      </c>
      <c r="P5" s="138">
        <v>0</v>
      </c>
      <c r="Q5" s="138">
        <v>0</v>
      </c>
      <c r="R5" s="139"/>
      <c r="S5" s="138">
        <v>0</v>
      </c>
      <c r="T5" s="139"/>
      <c r="U5" s="138">
        <v>0</v>
      </c>
      <c r="V5" s="138">
        <v>0</v>
      </c>
      <c r="W5" s="138">
        <v>0</v>
      </c>
      <c r="X5" s="138">
        <v>0</v>
      </c>
      <c r="Y5" s="138">
        <v>0</v>
      </c>
      <c r="Z5" s="139"/>
      <c r="AA5" s="138">
        <v>0</v>
      </c>
      <c r="AB5" s="131">
        <v>0</v>
      </c>
    </row>
    <row r="6" spans="1:29" ht="15" customHeight="1" x14ac:dyDescent="0.25">
      <c r="A6" s="129" t="str">
        <f>B6&amp;"-"&amp;COUNTIF($B$3:B6,B6)</f>
        <v>125-4</v>
      </c>
      <c r="B6" s="130">
        <v>125</v>
      </c>
      <c r="C6" s="130" t="s">
        <v>23</v>
      </c>
      <c r="D6" s="137">
        <v>45799</v>
      </c>
      <c r="E6" s="138">
        <v>0.78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9"/>
      <c r="M6" s="138">
        <v>0.78</v>
      </c>
      <c r="N6" s="139"/>
      <c r="O6" s="138">
        <v>0</v>
      </c>
      <c r="P6" s="138">
        <v>0</v>
      </c>
      <c r="Q6" s="138">
        <v>0</v>
      </c>
      <c r="R6" s="139"/>
      <c r="S6" s="138">
        <v>0</v>
      </c>
      <c r="T6" s="139"/>
      <c r="U6" s="138">
        <v>0</v>
      </c>
      <c r="V6" s="138">
        <v>0</v>
      </c>
      <c r="W6" s="138">
        <v>0</v>
      </c>
      <c r="X6" s="138">
        <v>0</v>
      </c>
      <c r="Y6" s="138">
        <v>0</v>
      </c>
      <c r="Z6" s="139"/>
      <c r="AA6" s="138">
        <v>0</v>
      </c>
      <c r="AB6" s="131">
        <v>0</v>
      </c>
    </row>
    <row r="7" spans="1:29" ht="15" customHeight="1" x14ac:dyDescent="0.25">
      <c r="A7" s="129" t="str">
        <f>B7&amp;"-"&amp;COUNTIF($B$3:B7,B7)</f>
        <v>125-5</v>
      </c>
      <c r="B7" s="130">
        <v>125</v>
      </c>
      <c r="C7" s="130" t="s">
        <v>23</v>
      </c>
      <c r="D7" s="137">
        <v>44909</v>
      </c>
      <c r="E7" s="138">
        <v>75.400000000000006</v>
      </c>
      <c r="F7" s="138">
        <v>0</v>
      </c>
      <c r="G7" s="138">
        <v>14.79</v>
      </c>
      <c r="H7" s="138">
        <v>0.43</v>
      </c>
      <c r="I7" s="138">
        <v>0</v>
      </c>
      <c r="J7" s="138">
        <v>0</v>
      </c>
      <c r="K7" s="138">
        <v>0</v>
      </c>
      <c r="L7" s="139"/>
      <c r="M7" s="138">
        <v>75.400000000000006</v>
      </c>
      <c r="N7" s="139"/>
      <c r="O7" s="138">
        <v>0</v>
      </c>
      <c r="P7" s="138">
        <v>0</v>
      </c>
      <c r="Q7" s="138">
        <v>0</v>
      </c>
      <c r="R7" s="139"/>
      <c r="S7" s="138">
        <v>0</v>
      </c>
      <c r="T7" s="139"/>
      <c r="U7" s="138">
        <v>0</v>
      </c>
      <c r="V7" s="138">
        <v>0</v>
      </c>
      <c r="W7" s="138">
        <v>0</v>
      </c>
      <c r="X7" s="138">
        <v>0</v>
      </c>
      <c r="Y7" s="138">
        <v>0</v>
      </c>
      <c r="Z7" s="139"/>
      <c r="AA7" s="138">
        <v>0</v>
      </c>
      <c r="AB7" s="131">
        <v>0</v>
      </c>
    </row>
    <row r="8" spans="1:29" ht="15" customHeight="1" x14ac:dyDescent="0.25">
      <c r="A8" s="129" t="str">
        <f>B8&amp;"-"&amp;COUNTIF($B$3:B8,B8)</f>
        <v>125-6</v>
      </c>
      <c r="B8" s="130">
        <v>125</v>
      </c>
      <c r="C8" s="130" t="s">
        <v>23</v>
      </c>
      <c r="D8" s="137">
        <v>48231</v>
      </c>
      <c r="E8" s="138">
        <v>0.49</v>
      </c>
      <c r="F8" s="138">
        <v>0</v>
      </c>
      <c r="G8" s="138">
        <v>0.49</v>
      </c>
      <c r="H8" s="138">
        <v>0</v>
      </c>
      <c r="I8" s="138">
        <v>0</v>
      </c>
      <c r="J8" s="138">
        <v>0</v>
      </c>
      <c r="K8" s="138">
        <v>0</v>
      </c>
      <c r="L8" s="139"/>
      <c r="M8" s="138">
        <v>0.49</v>
      </c>
      <c r="N8" s="139"/>
      <c r="O8" s="138">
        <v>0</v>
      </c>
      <c r="P8" s="138">
        <v>0</v>
      </c>
      <c r="Q8" s="138">
        <v>0</v>
      </c>
      <c r="R8" s="139"/>
      <c r="S8" s="138">
        <v>0</v>
      </c>
      <c r="T8" s="139"/>
      <c r="U8" s="138">
        <v>0</v>
      </c>
      <c r="V8" s="138">
        <v>0</v>
      </c>
      <c r="W8" s="138">
        <v>0</v>
      </c>
      <c r="X8" s="138">
        <v>0</v>
      </c>
      <c r="Y8" s="138">
        <v>0</v>
      </c>
      <c r="Z8" s="139"/>
      <c r="AA8" s="138">
        <v>0</v>
      </c>
      <c r="AB8" s="131">
        <v>0</v>
      </c>
    </row>
    <row r="9" spans="1:29" ht="15" customHeight="1" x14ac:dyDescent="0.25">
      <c r="A9" s="129" t="str">
        <f>B9&amp;"-"&amp;COUNTIF($B$3:B9,B9)</f>
        <v>125-7</v>
      </c>
      <c r="B9" s="130">
        <v>125</v>
      </c>
      <c r="C9" s="130" t="s">
        <v>23</v>
      </c>
      <c r="D9" s="137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39"/>
      <c r="M9" s="138">
        <v>0</v>
      </c>
      <c r="N9" s="139"/>
      <c r="O9" s="138">
        <v>0</v>
      </c>
      <c r="P9" s="138">
        <v>0</v>
      </c>
      <c r="Q9" s="138">
        <v>0</v>
      </c>
      <c r="R9" s="139"/>
      <c r="S9" s="138">
        <v>0</v>
      </c>
      <c r="T9" s="139"/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9"/>
      <c r="AA9" s="138">
        <v>0</v>
      </c>
      <c r="AB9" s="131">
        <v>0</v>
      </c>
    </row>
    <row r="10" spans="1:29" ht="15" customHeight="1" x14ac:dyDescent="0.25">
      <c r="A10" s="129" t="str">
        <f>B10&amp;"-"&amp;COUNTIF($B$3:B10,B10)</f>
        <v>125-8</v>
      </c>
      <c r="B10" s="130">
        <v>125</v>
      </c>
      <c r="C10" s="130" t="s">
        <v>23</v>
      </c>
      <c r="D10" s="137"/>
      <c r="E10" s="138">
        <v>0</v>
      </c>
      <c r="F10" s="138">
        <v>0</v>
      </c>
      <c r="G10" s="138">
        <v>0</v>
      </c>
      <c r="H10" s="138">
        <v>0</v>
      </c>
      <c r="I10" s="138">
        <v>0</v>
      </c>
      <c r="J10" s="138">
        <v>0</v>
      </c>
      <c r="K10" s="138">
        <v>0</v>
      </c>
      <c r="L10" s="139"/>
      <c r="M10" s="138">
        <v>0</v>
      </c>
      <c r="N10" s="139"/>
      <c r="O10" s="138">
        <v>0</v>
      </c>
      <c r="P10" s="138">
        <v>0</v>
      </c>
      <c r="Q10" s="138">
        <v>0</v>
      </c>
      <c r="R10" s="139"/>
      <c r="S10" s="138">
        <v>0</v>
      </c>
      <c r="T10" s="139"/>
      <c r="U10" s="138">
        <v>0</v>
      </c>
      <c r="V10" s="138">
        <v>0</v>
      </c>
      <c r="W10" s="138">
        <v>0</v>
      </c>
      <c r="X10" s="138">
        <v>0</v>
      </c>
      <c r="Y10" s="138">
        <v>0</v>
      </c>
      <c r="Z10" s="139"/>
      <c r="AA10" s="138">
        <v>0</v>
      </c>
      <c r="AB10" s="131">
        <v>0</v>
      </c>
    </row>
    <row r="11" spans="1:29" ht="15" customHeight="1" x14ac:dyDescent="0.25">
      <c r="A11" s="129" t="str">
        <f>B11&amp;"-"&amp;COUNTIF($B$3:B11,B11)</f>
        <v>125-9</v>
      </c>
      <c r="B11" s="130">
        <v>125</v>
      </c>
      <c r="C11" s="130" t="s">
        <v>23</v>
      </c>
      <c r="D11" s="137"/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9"/>
      <c r="M11" s="138">
        <v>0</v>
      </c>
      <c r="N11" s="139"/>
      <c r="O11" s="138">
        <v>0</v>
      </c>
      <c r="P11" s="138">
        <v>0</v>
      </c>
      <c r="Q11" s="138">
        <v>0</v>
      </c>
      <c r="R11" s="139"/>
      <c r="S11" s="138">
        <v>0</v>
      </c>
      <c r="T11" s="139"/>
      <c r="U11" s="138">
        <v>0</v>
      </c>
      <c r="V11" s="138">
        <v>0</v>
      </c>
      <c r="W11" s="138">
        <v>0</v>
      </c>
      <c r="X11" s="138">
        <v>0</v>
      </c>
      <c r="Y11" s="138">
        <v>0</v>
      </c>
      <c r="Z11" s="139"/>
      <c r="AA11" s="138">
        <v>0</v>
      </c>
      <c r="AB11" s="131">
        <v>0</v>
      </c>
    </row>
    <row r="12" spans="1:29" ht="15" customHeight="1" x14ac:dyDescent="0.25">
      <c r="A12" s="129" t="str">
        <f>B12&amp;"-"&amp;COUNTIF($B$3:B12,B12)</f>
        <v>125-10</v>
      </c>
      <c r="B12" s="130">
        <v>125</v>
      </c>
      <c r="C12" s="130" t="s">
        <v>23</v>
      </c>
      <c r="D12" s="137"/>
      <c r="E12" s="138">
        <v>0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9"/>
      <c r="M12" s="138">
        <v>0</v>
      </c>
      <c r="N12" s="139"/>
      <c r="O12" s="138">
        <v>0</v>
      </c>
      <c r="P12" s="138">
        <v>0</v>
      </c>
      <c r="Q12" s="138">
        <v>0</v>
      </c>
      <c r="R12" s="139"/>
      <c r="S12" s="138">
        <v>0</v>
      </c>
      <c r="T12" s="139"/>
      <c r="U12" s="138">
        <v>0</v>
      </c>
      <c r="V12" s="138">
        <v>0</v>
      </c>
      <c r="W12" s="138">
        <v>0</v>
      </c>
      <c r="X12" s="138">
        <v>0</v>
      </c>
      <c r="Y12" s="138">
        <v>0</v>
      </c>
      <c r="Z12" s="139"/>
      <c r="AA12" s="138">
        <v>0</v>
      </c>
      <c r="AB12" s="131">
        <v>0</v>
      </c>
    </row>
    <row r="13" spans="1:29" ht="15" customHeight="1" x14ac:dyDescent="0.25">
      <c r="A13" s="129" t="str">
        <f>B13&amp;"-"&amp;COUNTIF($B$3:B13,B13)</f>
        <v>125-11</v>
      </c>
      <c r="B13" s="130">
        <v>125</v>
      </c>
      <c r="C13" s="130" t="s">
        <v>23</v>
      </c>
      <c r="D13" s="137"/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9"/>
      <c r="M13" s="138">
        <v>0</v>
      </c>
      <c r="N13" s="139"/>
      <c r="O13" s="138">
        <v>0</v>
      </c>
      <c r="P13" s="138">
        <v>0</v>
      </c>
      <c r="Q13" s="138">
        <v>0</v>
      </c>
      <c r="R13" s="139"/>
      <c r="S13" s="138">
        <v>0</v>
      </c>
      <c r="T13" s="139"/>
      <c r="U13" s="138">
        <v>0</v>
      </c>
      <c r="V13" s="138">
        <v>0</v>
      </c>
      <c r="W13" s="138">
        <v>0</v>
      </c>
      <c r="X13" s="138">
        <v>0</v>
      </c>
      <c r="Y13" s="138">
        <v>0</v>
      </c>
      <c r="Z13" s="139"/>
      <c r="AA13" s="138">
        <v>0</v>
      </c>
      <c r="AB13" s="131">
        <v>0</v>
      </c>
    </row>
    <row r="14" spans="1:29" ht="15" customHeight="1" x14ac:dyDescent="0.25">
      <c r="A14" s="129" t="str">
        <f>B14&amp;"-"&amp;COUNTIF($B$3:B14,B14)</f>
        <v>125-12</v>
      </c>
      <c r="B14" s="130">
        <v>125</v>
      </c>
      <c r="C14" s="130" t="s">
        <v>23</v>
      </c>
      <c r="D14" s="137"/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9"/>
      <c r="M14" s="138">
        <v>0</v>
      </c>
      <c r="N14" s="139"/>
      <c r="O14" s="138">
        <v>0</v>
      </c>
      <c r="P14" s="138">
        <v>0</v>
      </c>
      <c r="Q14" s="138">
        <v>0</v>
      </c>
      <c r="R14" s="139"/>
      <c r="S14" s="138">
        <v>0</v>
      </c>
      <c r="T14" s="139"/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9"/>
      <c r="AA14" s="138">
        <v>0</v>
      </c>
      <c r="AB14" s="131">
        <v>0</v>
      </c>
    </row>
    <row r="15" spans="1:29" ht="15" customHeight="1" x14ac:dyDescent="0.25">
      <c r="A15" s="129" t="str">
        <f>B15&amp;"-"&amp;COUNTIF($B$3:B15,B15)</f>
        <v>130-1</v>
      </c>
      <c r="B15" s="130">
        <v>130</v>
      </c>
      <c r="C15" s="130" t="s">
        <v>24</v>
      </c>
      <c r="D15" s="137">
        <v>48207</v>
      </c>
      <c r="E15" s="138">
        <v>1.1599999999999999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9"/>
      <c r="M15" s="138">
        <v>0.16</v>
      </c>
      <c r="N15" s="139"/>
      <c r="O15" s="138">
        <v>0</v>
      </c>
      <c r="P15" s="138">
        <v>0</v>
      </c>
      <c r="Q15" s="138">
        <v>0</v>
      </c>
      <c r="R15" s="139"/>
      <c r="S15" s="138">
        <v>0</v>
      </c>
      <c r="T15" s="139"/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9"/>
      <c r="AA15" s="138">
        <v>0</v>
      </c>
      <c r="AB15" s="131">
        <v>0</v>
      </c>
    </row>
    <row r="16" spans="1:29" ht="15" customHeight="1" x14ac:dyDescent="0.25">
      <c r="A16" s="129" t="str">
        <f>B16&amp;"-"&amp;COUNTIF($B$3:B16,B16)</f>
        <v>130-2</v>
      </c>
      <c r="B16" s="130">
        <v>130</v>
      </c>
      <c r="C16" s="130" t="s">
        <v>24</v>
      </c>
      <c r="D16" s="137">
        <v>48942</v>
      </c>
      <c r="E16" s="138">
        <v>0.32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9"/>
      <c r="M16" s="138">
        <v>0</v>
      </c>
      <c r="N16" s="139"/>
      <c r="O16" s="138">
        <v>0</v>
      </c>
      <c r="P16" s="138">
        <v>0</v>
      </c>
      <c r="Q16" s="138">
        <v>0</v>
      </c>
      <c r="R16" s="139"/>
      <c r="S16" s="138">
        <v>0</v>
      </c>
      <c r="T16" s="139"/>
      <c r="U16" s="138">
        <v>0</v>
      </c>
      <c r="V16" s="138">
        <v>0</v>
      </c>
      <c r="W16" s="138">
        <v>0</v>
      </c>
      <c r="X16" s="138">
        <v>0</v>
      </c>
      <c r="Y16" s="138">
        <v>0</v>
      </c>
      <c r="Z16" s="139"/>
      <c r="AA16" s="138">
        <v>0</v>
      </c>
      <c r="AB16" s="131">
        <v>0</v>
      </c>
    </row>
    <row r="17" spans="1:28" ht="15" customHeight="1" x14ac:dyDescent="0.25">
      <c r="A17" s="129" t="str">
        <f>B17&amp;"-"&amp;COUNTIF($B$3:B17,B17)</f>
        <v>130-3</v>
      </c>
      <c r="B17" s="130">
        <v>130</v>
      </c>
      <c r="C17" s="130" t="s">
        <v>24</v>
      </c>
      <c r="D17" s="137">
        <v>50690</v>
      </c>
      <c r="E17" s="138">
        <v>0.49</v>
      </c>
      <c r="F17" s="138">
        <v>0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9"/>
      <c r="M17" s="138">
        <v>0</v>
      </c>
      <c r="N17" s="139"/>
      <c r="O17" s="138">
        <v>0</v>
      </c>
      <c r="P17" s="138">
        <v>0</v>
      </c>
      <c r="Q17" s="138">
        <v>0</v>
      </c>
      <c r="R17" s="139"/>
      <c r="S17" s="138">
        <v>0</v>
      </c>
      <c r="T17" s="139"/>
      <c r="U17" s="138">
        <v>0</v>
      </c>
      <c r="V17" s="138">
        <v>0</v>
      </c>
      <c r="W17" s="138">
        <v>0</v>
      </c>
      <c r="X17" s="138">
        <v>0</v>
      </c>
      <c r="Y17" s="138">
        <v>0</v>
      </c>
      <c r="Z17" s="139"/>
      <c r="AA17" s="138">
        <v>0</v>
      </c>
      <c r="AB17" s="131">
        <v>0</v>
      </c>
    </row>
    <row r="18" spans="1:28" ht="15" customHeight="1" x14ac:dyDescent="0.25">
      <c r="A18" s="129" t="str">
        <f>B18&amp;"-"&amp;COUNTIF($B$3:B18,B18)</f>
        <v>130-4</v>
      </c>
      <c r="B18" s="130">
        <v>130</v>
      </c>
      <c r="C18" s="130" t="s">
        <v>24</v>
      </c>
      <c r="D18" s="137">
        <v>44362</v>
      </c>
      <c r="E18" s="138">
        <v>3.11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9"/>
      <c r="M18" s="138">
        <v>1</v>
      </c>
      <c r="N18" s="139"/>
      <c r="O18" s="138">
        <v>0</v>
      </c>
      <c r="P18" s="138">
        <v>0</v>
      </c>
      <c r="Q18" s="138">
        <v>0</v>
      </c>
      <c r="R18" s="139"/>
      <c r="S18" s="138">
        <v>0</v>
      </c>
      <c r="T18" s="139"/>
      <c r="U18" s="138">
        <v>0</v>
      </c>
      <c r="V18" s="138">
        <v>0</v>
      </c>
      <c r="W18" s="138">
        <v>0</v>
      </c>
      <c r="X18" s="138">
        <v>0</v>
      </c>
      <c r="Y18" s="138">
        <v>0</v>
      </c>
      <c r="Z18" s="139"/>
      <c r="AA18" s="138">
        <v>0</v>
      </c>
      <c r="AB18" s="131">
        <v>0</v>
      </c>
    </row>
    <row r="19" spans="1:28" ht="15" customHeight="1" x14ac:dyDescent="0.25">
      <c r="A19" s="129" t="str">
        <f>B19&amp;"-"&amp;COUNTIF($B$3:B19,B19)</f>
        <v>130-5</v>
      </c>
      <c r="B19" s="130">
        <v>130</v>
      </c>
      <c r="C19" s="130" t="s">
        <v>24</v>
      </c>
      <c r="D19" s="137">
        <v>50716</v>
      </c>
      <c r="E19" s="138">
        <v>1</v>
      </c>
      <c r="F19" s="138">
        <v>0</v>
      </c>
      <c r="G19" s="138">
        <v>1</v>
      </c>
      <c r="H19" s="138">
        <v>0</v>
      </c>
      <c r="I19" s="138">
        <v>0</v>
      </c>
      <c r="J19" s="138">
        <v>0</v>
      </c>
      <c r="K19" s="138">
        <v>0</v>
      </c>
      <c r="L19" s="139"/>
      <c r="M19" s="138">
        <v>0</v>
      </c>
      <c r="N19" s="139"/>
      <c r="O19" s="138">
        <v>0</v>
      </c>
      <c r="P19" s="138">
        <v>0</v>
      </c>
      <c r="Q19" s="138">
        <v>0</v>
      </c>
      <c r="R19" s="139"/>
      <c r="S19" s="138">
        <v>0</v>
      </c>
      <c r="T19" s="139"/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9"/>
      <c r="AA19" s="138">
        <v>0</v>
      </c>
      <c r="AB19" s="131">
        <v>0</v>
      </c>
    </row>
    <row r="20" spans="1:28" ht="15" customHeight="1" x14ac:dyDescent="0.25">
      <c r="A20" s="129" t="str">
        <f>B20&amp;"-"&amp;COUNTIF($B$3:B20,B20)</f>
        <v>130-6</v>
      </c>
      <c r="B20" s="130">
        <v>130</v>
      </c>
      <c r="C20" s="130" t="s">
        <v>24</v>
      </c>
      <c r="D20" s="137">
        <v>44602</v>
      </c>
      <c r="E20" s="138">
        <v>3.52</v>
      </c>
      <c r="F20" s="138">
        <v>0</v>
      </c>
      <c r="G20" s="138">
        <v>0.99</v>
      </c>
      <c r="H20" s="138">
        <v>0</v>
      </c>
      <c r="I20" s="138">
        <v>0</v>
      </c>
      <c r="J20" s="138">
        <v>0</v>
      </c>
      <c r="K20" s="138">
        <v>0</v>
      </c>
      <c r="L20" s="139"/>
      <c r="M20" s="138">
        <v>1.5</v>
      </c>
      <c r="N20" s="139"/>
      <c r="O20" s="138">
        <v>0</v>
      </c>
      <c r="P20" s="138">
        <v>0</v>
      </c>
      <c r="Q20" s="138">
        <v>0</v>
      </c>
      <c r="R20" s="139"/>
      <c r="S20" s="138">
        <v>0</v>
      </c>
      <c r="T20" s="139"/>
      <c r="U20" s="138">
        <v>0</v>
      </c>
      <c r="V20" s="138">
        <v>0</v>
      </c>
      <c r="W20" s="138">
        <v>0</v>
      </c>
      <c r="X20" s="138">
        <v>0</v>
      </c>
      <c r="Y20" s="138">
        <v>0</v>
      </c>
      <c r="Z20" s="139"/>
      <c r="AA20" s="138">
        <v>0</v>
      </c>
      <c r="AB20" s="131">
        <v>0</v>
      </c>
    </row>
    <row r="21" spans="1:28" ht="15" customHeight="1" x14ac:dyDescent="0.25">
      <c r="A21" s="129" t="str">
        <f>B21&amp;"-"&amp;COUNTIF($B$3:B21,B21)</f>
        <v>130-7</v>
      </c>
      <c r="B21" s="130">
        <v>130</v>
      </c>
      <c r="C21" s="130" t="s">
        <v>24</v>
      </c>
      <c r="D21" s="137">
        <v>48215</v>
      </c>
      <c r="E21" s="138">
        <v>1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9"/>
      <c r="M21" s="138">
        <v>0</v>
      </c>
      <c r="N21" s="139"/>
      <c r="O21" s="138">
        <v>0</v>
      </c>
      <c r="P21" s="138">
        <v>0</v>
      </c>
      <c r="Q21" s="138">
        <v>0</v>
      </c>
      <c r="R21" s="139"/>
      <c r="S21" s="138">
        <v>0</v>
      </c>
      <c r="T21" s="139"/>
      <c r="U21" s="138">
        <v>0</v>
      </c>
      <c r="V21" s="138">
        <v>0</v>
      </c>
      <c r="W21" s="138">
        <v>0</v>
      </c>
      <c r="X21" s="138">
        <v>0</v>
      </c>
      <c r="Y21" s="138">
        <v>0</v>
      </c>
      <c r="Z21" s="139"/>
      <c r="AA21" s="138">
        <v>0</v>
      </c>
      <c r="AB21" s="131">
        <v>0</v>
      </c>
    </row>
    <row r="22" spans="1:28" ht="15" customHeight="1" x14ac:dyDescent="0.25">
      <c r="A22" s="129" t="str">
        <f>B22&amp;"-"&amp;COUNTIF($B$3:B22,B22)</f>
        <v>130-8</v>
      </c>
      <c r="B22" s="130">
        <v>130</v>
      </c>
      <c r="C22" s="130" t="s">
        <v>24</v>
      </c>
      <c r="D22" s="137">
        <v>45583</v>
      </c>
      <c r="E22" s="138">
        <v>0.18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9"/>
      <c r="M22" s="138">
        <v>0.18</v>
      </c>
      <c r="N22" s="139"/>
      <c r="O22" s="138">
        <v>0</v>
      </c>
      <c r="P22" s="138">
        <v>0</v>
      </c>
      <c r="Q22" s="138">
        <v>0</v>
      </c>
      <c r="R22" s="139"/>
      <c r="S22" s="138">
        <v>0</v>
      </c>
      <c r="T22" s="139"/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9"/>
      <c r="AA22" s="138">
        <v>0</v>
      </c>
      <c r="AB22" s="131">
        <v>0</v>
      </c>
    </row>
    <row r="23" spans="1:28" ht="15" customHeight="1" x14ac:dyDescent="0.25">
      <c r="A23" s="129" t="str">
        <f>B23&amp;"-"&amp;COUNTIF($B$3:B23,B23)</f>
        <v>130-9</v>
      </c>
      <c r="B23" s="130">
        <v>130</v>
      </c>
      <c r="C23" s="130" t="s">
        <v>24</v>
      </c>
      <c r="D23" s="137">
        <v>45609</v>
      </c>
      <c r="E23" s="138">
        <v>0.63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9"/>
      <c r="M23" s="138">
        <v>0.63</v>
      </c>
      <c r="N23" s="139"/>
      <c r="O23" s="138">
        <v>0</v>
      </c>
      <c r="P23" s="138">
        <v>0</v>
      </c>
      <c r="Q23" s="138">
        <v>0</v>
      </c>
      <c r="R23" s="139"/>
      <c r="S23" s="138">
        <v>0</v>
      </c>
      <c r="T23" s="139"/>
      <c r="U23" s="138">
        <v>0</v>
      </c>
      <c r="V23" s="138">
        <v>0</v>
      </c>
      <c r="W23" s="138">
        <v>0</v>
      </c>
      <c r="X23" s="138">
        <v>0</v>
      </c>
      <c r="Y23" s="138">
        <v>0</v>
      </c>
      <c r="Z23" s="139"/>
      <c r="AA23" s="138">
        <v>0</v>
      </c>
      <c r="AB23" s="131">
        <v>0</v>
      </c>
    </row>
    <row r="24" spans="1:28" ht="15" customHeight="1" x14ac:dyDescent="0.25">
      <c r="A24" s="129" t="str">
        <f>B24&amp;"-"&amp;COUNTIF($B$3:B24,B24)</f>
        <v>130-10</v>
      </c>
      <c r="B24" s="130">
        <v>130</v>
      </c>
      <c r="C24" s="130" t="s">
        <v>24</v>
      </c>
      <c r="D24" s="137">
        <v>48223</v>
      </c>
      <c r="E24" s="138">
        <v>8.76</v>
      </c>
      <c r="F24" s="138">
        <v>0</v>
      </c>
      <c r="G24" s="138">
        <v>0.97</v>
      </c>
      <c r="H24" s="138">
        <v>0</v>
      </c>
      <c r="I24" s="138">
        <v>0</v>
      </c>
      <c r="J24" s="138">
        <v>0</v>
      </c>
      <c r="K24" s="138">
        <v>0</v>
      </c>
      <c r="L24" s="139"/>
      <c r="M24" s="138">
        <v>2.66</v>
      </c>
      <c r="N24" s="139"/>
      <c r="O24" s="138">
        <v>0</v>
      </c>
      <c r="P24" s="138">
        <v>0</v>
      </c>
      <c r="Q24" s="138">
        <v>0</v>
      </c>
      <c r="R24" s="139"/>
      <c r="S24" s="138">
        <v>0</v>
      </c>
      <c r="T24" s="139"/>
      <c r="U24" s="138">
        <v>0</v>
      </c>
      <c r="V24" s="138">
        <v>0</v>
      </c>
      <c r="W24" s="138">
        <v>0</v>
      </c>
      <c r="X24" s="138">
        <v>0</v>
      </c>
      <c r="Y24" s="138">
        <v>0</v>
      </c>
      <c r="Z24" s="139"/>
      <c r="AA24" s="138">
        <v>0</v>
      </c>
      <c r="AB24" s="131">
        <v>0</v>
      </c>
    </row>
    <row r="25" spans="1:28" ht="15" customHeight="1" x14ac:dyDescent="0.25">
      <c r="A25" s="129" t="str">
        <f>B25&amp;"-"&amp;COUNTIF($B$3:B25,B25)</f>
        <v>130-11</v>
      </c>
      <c r="B25" s="130">
        <v>130</v>
      </c>
      <c r="C25" s="130" t="s">
        <v>24</v>
      </c>
      <c r="D25" s="137">
        <v>47092</v>
      </c>
      <c r="E25" s="138">
        <v>0.8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9"/>
      <c r="M25" s="138">
        <v>0</v>
      </c>
      <c r="N25" s="139"/>
      <c r="O25" s="138">
        <v>0</v>
      </c>
      <c r="P25" s="138">
        <v>0</v>
      </c>
      <c r="Q25" s="138">
        <v>0</v>
      </c>
      <c r="R25" s="139"/>
      <c r="S25" s="138">
        <v>0</v>
      </c>
      <c r="T25" s="139"/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9"/>
      <c r="AA25" s="138">
        <v>0</v>
      </c>
      <c r="AB25" s="131">
        <v>0</v>
      </c>
    </row>
    <row r="26" spans="1:28" ht="15" customHeight="1" x14ac:dyDescent="0.25">
      <c r="A26" s="129" t="str">
        <f>B26&amp;"-"&amp;COUNTIF($B$3:B26,B26)</f>
        <v>130-12</v>
      </c>
      <c r="B26" s="130">
        <v>130</v>
      </c>
      <c r="C26" s="130" t="s">
        <v>24</v>
      </c>
      <c r="D26" s="137">
        <v>44875</v>
      </c>
      <c r="E26" s="138">
        <v>25.18</v>
      </c>
      <c r="F26" s="138">
        <v>0</v>
      </c>
      <c r="G26" s="138">
        <v>5.25</v>
      </c>
      <c r="H26" s="138">
        <v>0.52</v>
      </c>
      <c r="I26" s="138">
        <v>0</v>
      </c>
      <c r="J26" s="138">
        <v>0</v>
      </c>
      <c r="K26" s="138">
        <v>0</v>
      </c>
      <c r="L26" s="139"/>
      <c r="M26" s="138">
        <v>8.08</v>
      </c>
      <c r="N26" s="139"/>
      <c r="O26" s="138">
        <v>0</v>
      </c>
      <c r="P26" s="138">
        <v>0</v>
      </c>
      <c r="Q26" s="138">
        <v>0</v>
      </c>
      <c r="R26" s="139"/>
      <c r="S26" s="138">
        <v>0</v>
      </c>
      <c r="T26" s="139"/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9"/>
      <c r="AA26" s="138">
        <v>0</v>
      </c>
      <c r="AB26" s="131">
        <v>0</v>
      </c>
    </row>
    <row r="27" spans="1:28" ht="15" customHeight="1" x14ac:dyDescent="0.25">
      <c r="A27" s="129" t="str">
        <f>B27&amp;"-"&amp;COUNTIF($B$3:B27,B27)</f>
        <v>130-13</v>
      </c>
      <c r="B27" s="130">
        <v>130</v>
      </c>
      <c r="C27" s="130" t="s">
        <v>24</v>
      </c>
      <c r="D27" s="137">
        <v>44909</v>
      </c>
      <c r="E27" s="138">
        <v>354.11</v>
      </c>
      <c r="F27" s="138">
        <v>2.83</v>
      </c>
      <c r="G27" s="138">
        <v>67.489999999999995</v>
      </c>
      <c r="H27" s="138">
        <v>14.61</v>
      </c>
      <c r="I27" s="138">
        <v>0</v>
      </c>
      <c r="J27" s="138">
        <v>0</v>
      </c>
      <c r="K27" s="138">
        <v>1.94</v>
      </c>
      <c r="L27" s="139"/>
      <c r="M27" s="138">
        <v>170.71</v>
      </c>
      <c r="N27" s="139"/>
      <c r="O27" s="138">
        <v>0</v>
      </c>
      <c r="P27" s="138">
        <v>0</v>
      </c>
      <c r="Q27" s="138">
        <v>0</v>
      </c>
      <c r="R27" s="139"/>
      <c r="S27" s="138">
        <v>0</v>
      </c>
      <c r="T27" s="139"/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9"/>
      <c r="AA27" s="138">
        <v>0</v>
      </c>
      <c r="AB27" s="131">
        <v>0</v>
      </c>
    </row>
    <row r="28" spans="1:28" ht="15" customHeight="1" x14ac:dyDescent="0.25">
      <c r="A28" s="129" t="str">
        <f>B28&amp;"-"&amp;COUNTIF($B$3:B28,B28)</f>
        <v>130-14</v>
      </c>
      <c r="B28" s="130">
        <v>130</v>
      </c>
      <c r="C28" s="130" t="s">
        <v>24</v>
      </c>
      <c r="D28" s="137">
        <v>48231</v>
      </c>
      <c r="E28" s="138">
        <v>17.600000000000001</v>
      </c>
      <c r="F28" s="138">
        <v>0</v>
      </c>
      <c r="G28" s="138">
        <v>3.89</v>
      </c>
      <c r="H28" s="138">
        <v>0</v>
      </c>
      <c r="I28" s="138">
        <v>0</v>
      </c>
      <c r="J28" s="138">
        <v>0</v>
      </c>
      <c r="K28" s="138">
        <v>0</v>
      </c>
      <c r="L28" s="139"/>
      <c r="M28" s="138">
        <v>7.29</v>
      </c>
      <c r="N28" s="139"/>
      <c r="O28" s="138">
        <v>0</v>
      </c>
      <c r="P28" s="138">
        <v>0</v>
      </c>
      <c r="Q28" s="138">
        <v>0</v>
      </c>
      <c r="R28" s="139"/>
      <c r="S28" s="138">
        <v>0</v>
      </c>
      <c r="T28" s="139"/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9"/>
      <c r="AA28" s="138">
        <v>0</v>
      </c>
      <c r="AB28" s="131">
        <v>0</v>
      </c>
    </row>
    <row r="29" spans="1:28" ht="15" customHeight="1" x14ac:dyDescent="0.25">
      <c r="A29" s="129" t="str">
        <f>B29&amp;"-"&amp;COUNTIF($B$3:B29,B29)</f>
        <v>130-15</v>
      </c>
      <c r="B29" s="130">
        <v>130</v>
      </c>
      <c r="C29" s="130" t="s">
        <v>24</v>
      </c>
      <c r="D29" s="137"/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9"/>
      <c r="M29" s="138">
        <v>0</v>
      </c>
      <c r="N29" s="139"/>
      <c r="O29" s="138">
        <v>0</v>
      </c>
      <c r="P29" s="138">
        <v>0</v>
      </c>
      <c r="Q29" s="138">
        <v>0</v>
      </c>
      <c r="R29" s="139"/>
      <c r="S29" s="138">
        <v>0</v>
      </c>
      <c r="T29" s="139"/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9"/>
      <c r="AA29" s="138">
        <v>0</v>
      </c>
      <c r="AB29" s="131">
        <v>0</v>
      </c>
    </row>
    <row r="30" spans="1:28" ht="15" customHeight="1" x14ac:dyDescent="0.25">
      <c r="A30" s="129" t="str">
        <f>B30&amp;"-"&amp;COUNTIF($B$3:B30,B30)</f>
        <v>130-16</v>
      </c>
      <c r="B30" s="130">
        <v>130</v>
      </c>
      <c r="C30" s="130" t="s">
        <v>24</v>
      </c>
      <c r="D30" s="137"/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9"/>
      <c r="M30" s="138">
        <v>0</v>
      </c>
      <c r="N30" s="139"/>
      <c r="O30" s="138">
        <v>0</v>
      </c>
      <c r="P30" s="138">
        <v>0</v>
      </c>
      <c r="Q30" s="138">
        <v>0</v>
      </c>
      <c r="R30" s="139"/>
      <c r="S30" s="138">
        <v>0</v>
      </c>
      <c r="T30" s="139"/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9"/>
      <c r="AA30" s="138">
        <v>0</v>
      </c>
      <c r="AB30" s="131">
        <v>0</v>
      </c>
    </row>
    <row r="31" spans="1:28" ht="15" customHeight="1" x14ac:dyDescent="0.25">
      <c r="A31" s="129" t="str">
        <f>B31&amp;"-"&amp;COUNTIF($B$3:B31,B31)</f>
        <v>130-17</v>
      </c>
      <c r="B31" s="130">
        <v>130</v>
      </c>
      <c r="C31" s="130" t="s">
        <v>24</v>
      </c>
      <c r="D31" s="137"/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9"/>
      <c r="M31" s="138">
        <v>0</v>
      </c>
      <c r="N31" s="139"/>
      <c r="O31" s="138">
        <v>0</v>
      </c>
      <c r="P31" s="138">
        <v>0</v>
      </c>
      <c r="Q31" s="138">
        <v>0</v>
      </c>
      <c r="R31" s="139"/>
      <c r="S31" s="138">
        <v>0</v>
      </c>
      <c r="T31" s="139"/>
      <c r="U31" s="138">
        <v>0</v>
      </c>
      <c r="V31" s="138">
        <v>0</v>
      </c>
      <c r="W31" s="138">
        <v>0</v>
      </c>
      <c r="X31" s="138">
        <v>0</v>
      </c>
      <c r="Y31" s="138">
        <v>0</v>
      </c>
      <c r="Z31" s="139"/>
      <c r="AA31" s="138">
        <v>0</v>
      </c>
      <c r="AB31" s="131">
        <v>0</v>
      </c>
    </row>
    <row r="32" spans="1:28" ht="15" customHeight="1" x14ac:dyDescent="0.25">
      <c r="A32" s="129" t="str">
        <f>B32&amp;"-"&amp;COUNTIF($B$3:B32,B32)</f>
        <v>130-18</v>
      </c>
      <c r="B32" s="130">
        <v>130</v>
      </c>
      <c r="C32" s="130" t="s">
        <v>24</v>
      </c>
      <c r="D32" s="137"/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9"/>
      <c r="M32" s="138">
        <v>0</v>
      </c>
      <c r="N32" s="139"/>
      <c r="O32" s="138">
        <v>0</v>
      </c>
      <c r="P32" s="138">
        <v>0</v>
      </c>
      <c r="Q32" s="138">
        <v>0</v>
      </c>
      <c r="R32" s="139"/>
      <c r="S32" s="138">
        <v>0</v>
      </c>
      <c r="T32" s="139"/>
      <c r="U32" s="138">
        <v>0</v>
      </c>
      <c r="V32" s="138">
        <v>0</v>
      </c>
      <c r="W32" s="138">
        <v>0</v>
      </c>
      <c r="X32" s="138">
        <v>0</v>
      </c>
      <c r="Y32" s="138">
        <v>0</v>
      </c>
      <c r="Z32" s="139"/>
      <c r="AA32" s="138">
        <v>0</v>
      </c>
      <c r="AB32" s="131">
        <v>0</v>
      </c>
    </row>
    <row r="33" spans="1:28" ht="15" customHeight="1" x14ac:dyDescent="0.25">
      <c r="A33" s="129" t="str">
        <f>B33&amp;"-"&amp;COUNTIF($B$3:B33,B33)</f>
        <v>130-19</v>
      </c>
      <c r="B33" s="130">
        <v>130</v>
      </c>
      <c r="C33" s="130" t="s">
        <v>24</v>
      </c>
      <c r="D33" s="137"/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9"/>
      <c r="M33" s="138">
        <v>0</v>
      </c>
      <c r="N33" s="139"/>
      <c r="O33" s="138">
        <v>0</v>
      </c>
      <c r="P33" s="138">
        <v>0</v>
      </c>
      <c r="Q33" s="138">
        <v>0</v>
      </c>
      <c r="R33" s="139"/>
      <c r="S33" s="138">
        <v>0</v>
      </c>
      <c r="T33" s="139"/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9"/>
      <c r="AA33" s="138">
        <v>0</v>
      </c>
      <c r="AB33" s="131">
        <v>0</v>
      </c>
    </row>
    <row r="34" spans="1:28" ht="15" customHeight="1" x14ac:dyDescent="0.25">
      <c r="A34" s="129" t="str">
        <f>B34&amp;"-"&amp;COUNTIF($B$3:B34,B34)</f>
        <v>130-20</v>
      </c>
      <c r="B34" s="130">
        <v>130</v>
      </c>
      <c r="C34" s="130" t="s">
        <v>24</v>
      </c>
      <c r="D34" s="137"/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9"/>
      <c r="M34" s="138">
        <v>0</v>
      </c>
      <c r="N34" s="139"/>
      <c r="O34" s="138">
        <v>0</v>
      </c>
      <c r="P34" s="138">
        <v>0</v>
      </c>
      <c r="Q34" s="138">
        <v>0</v>
      </c>
      <c r="R34" s="139"/>
      <c r="S34" s="138">
        <v>0</v>
      </c>
      <c r="T34" s="139"/>
      <c r="U34" s="138">
        <v>0</v>
      </c>
      <c r="V34" s="138">
        <v>0</v>
      </c>
      <c r="W34" s="138">
        <v>0</v>
      </c>
      <c r="X34" s="138">
        <v>0</v>
      </c>
      <c r="Y34" s="138">
        <v>0</v>
      </c>
      <c r="Z34" s="139"/>
      <c r="AA34" s="138">
        <v>0</v>
      </c>
      <c r="AB34" s="131">
        <v>0</v>
      </c>
    </row>
    <row r="35" spans="1:28" ht="15" customHeight="1" x14ac:dyDescent="0.25">
      <c r="A35" s="129" t="str">
        <f>B35&amp;"-"&amp;COUNTIF($B$3:B35,B35)</f>
        <v>130-21</v>
      </c>
      <c r="B35" s="130">
        <v>130</v>
      </c>
      <c r="C35" s="130" t="s">
        <v>24</v>
      </c>
      <c r="D35" s="137"/>
      <c r="E35" s="138">
        <v>0</v>
      </c>
      <c r="F35" s="138">
        <v>0</v>
      </c>
      <c r="G35" s="138">
        <v>0</v>
      </c>
      <c r="H35" s="138">
        <v>0</v>
      </c>
      <c r="I35" s="138">
        <v>0</v>
      </c>
      <c r="J35" s="138">
        <v>0</v>
      </c>
      <c r="K35" s="138">
        <v>0</v>
      </c>
      <c r="L35" s="139"/>
      <c r="M35" s="138">
        <v>0</v>
      </c>
      <c r="N35" s="139"/>
      <c r="O35" s="138">
        <v>0</v>
      </c>
      <c r="P35" s="138">
        <v>0</v>
      </c>
      <c r="Q35" s="138">
        <v>0</v>
      </c>
      <c r="R35" s="139"/>
      <c r="S35" s="138">
        <v>0</v>
      </c>
      <c r="T35" s="139"/>
      <c r="U35" s="138">
        <v>0</v>
      </c>
      <c r="V35" s="138">
        <v>0</v>
      </c>
      <c r="W35" s="138">
        <v>0</v>
      </c>
      <c r="X35" s="138">
        <v>0</v>
      </c>
      <c r="Y35" s="138">
        <v>0</v>
      </c>
      <c r="Z35" s="139"/>
      <c r="AA35" s="138">
        <v>0</v>
      </c>
      <c r="AB35" s="131">
        <v>0</v>
      </c>
    </row>
    <row r="36" spans="1:28" ht="15" customHeight="1" x14ac:dyDescent="0.25">
      <c r="A36" s="129" t="str">
        <f>B36&amp;"-"&amp;COUNTIF($B$3:B36,B36)</f>
        <v>130-22</v>
      </c>
      <c r="B36" s="130">
        <v>130</v>
      </c>
      <c r="C36" s="130" t="s">
        <v>24</v>
      </c>
      <c r="D36" s="137"/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9"/>
      <c r="M36" s="138">
        <v>0</v>
      </c>
      <c r="N36" s="139"/>
      <c r="O36" s="138">
        <v>0</v>
      </c>
      <c r="P36" s="138">
        <v>0</v>
      </c>
      <c r="Q36" s="138">
        <v>0</v>
      </c>
      <c r="R36" s="139"/>
      <c r="S36" s="138">
        <v>0</v>
      </c>
      <c r="T36" s="139"/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9"/>
      <c r="AA36" s="138">
        <v>0</v>
      </c>
      <c r="AB36" s="131">
        <v>0</v>
      </c>
    </row>
    <row r="37" spans="1:28" ht="15" customHeight="1" x14ac:dyDescent="0.25">
      <c r="A37" s="129" t="str">
        <f>B37&amp;"-"&amp;COUNTIF($B$3:B37,B37)</f>
        <v>130-23</v>
      </c>
      <c r="B37" s="130">
        <v>130</v>
      </c>
      <c r="C37" s="130" t="s">
        <v>24</v>
      </c>
      <c r="D37" s="137"/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9"/>
      <c r="M37" s="138">
        <v>0</v>
      </c>
      <c r="N37" s="139"/>
      <c r="O37" s="138">
        <v>0</v>
      </c>
      <c r="P37" s="138">
        <v>0</v>
      </c>
      <c r="Q37" s="138">
        <v>0</v>
      </c>
      <c r="R37" s="139"/>
      <c r="S37" s="138">
        <v>0</v>
      </c>
      <c r="T37" s="139"/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9"/>
      <c r="AA37" s="138">
        <v>0</v>
      </c>
      <c r="AB37" s="131">
        <v>0</v>
      </c>
    </row>
    <row r="38" spans="1:28" ht="15" customHeight="1" x14ac:dyDescent="0.25">
      <c r="A38" s="129" t="str">
        <f>B38&amp;"-"&amp;COUNTIF($B$3:B38,B38)</f>
        <v>131-1</v>
      </c>
      <c r="B38" s="130">
        <v>131</v>
      </c>
      <c r="C38" s="130" t="s">
        <v>25</v>
      </c>
      <c r="D38" s="137">
        <v>48207</v>
      </c>
      <c r="E38" s="138">
        <v>0.28000000000000003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9"/>
      <c r="M38" s="138">
        <v>0</v>
      </c>
      <c r="N38" s="139"/>
      <c r="O38" s="138">
        <v>0</v>
      </c>
      <c r="P38" s="138">
        <v>0</v>
      </c>
      <c r="Q38" s="138">
        <v>0</v>
      </c>
      <c r="R38" s="139"/>
      <c r="S38" s="138">
        <v>0</v>
      </c>
      <c r="T38" s="139"/>
      <c r="U38" s="138">
        <v>0</v>
      </c>
      <c r="V38" s="138">
        <v>0</v>
      </c>
      <c r="W38" s="138">
        <v>0</v>
      </c>
      <c r="X38" s="138">
        <v>0</v>
      </c>
      <c r="Y38" s="138">
        <v>0</v>
      </c>
      <c r="Z38" s="139"/>
      <c r="AA38" s="138">
        <v>0</v>
      </c>
      <c r="AB38" s="131">
        <v>0</v>
      </c>
    </row>
    <row r="39" spans="1:28" ht="15" customHeight="1" x14ac:dyDescent="0.25">
      <c r="A39" s="129" t="str">
        <f>B39&amp;"-"&amp;COUNTIF($B$3:B39,B39)</f>
        <v>131-2</v>
      </c>
      <c r="B39" s="130">
        <v>131</v>
      </c>
      <c r="C39" s="130" t="s">
        <v>25</v>
      </c>
      <c r="D39" s="137">
        <v>43786</v>
      </c>
      <c r="E39" s="138">
        <v>0.56999999999999995</v>
      </c>
      <c r="F39" s="138">
        <v>0</v>
      </c>
      <c r="G39" s="138">
        <v>0</v>
      </c>
      <c r="H39" s="138">
        <v>0.49</v>
      </c>
      <c r="I39" s="138">
        <v>0</v>
      </c>
      <c r="J39" s="138">
        <v>0</v>
      </c>
      <c r="K39" s="138">
        <v>0</v>
      </c>
      <c r="L39" s="139"/>
      <c r="M39" s="138">
        <v>0.56999999999999995</v>
      </c>
      <c r="N39" s="139"/>
      <c r="O39" s="138">
        <v>0</v>
      </c>
      <c r="P39" s="138">
        <v>0.49</v>
      </c>
      <c r="Q39" s="138">
        <v>0</v>
      </c>
      <c r="R39" s="139"/>
      <c r="S39" s="138">
        <v>0</v>
      </c>
      <c r="T39" s="139"/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9"/>
      <c r="AA39" s="138">
        <v>0</v>
      </c>
      <c r="AB39" s="131">
        <v>0</v>
      </c>
    </row>
    <row r="40" spans="1:28" ht="15" customHeight="1" x14ac:dyDescent="0.25">
      <c r="A40" s="129" t="str">
        <f>B40&amp;"-"&amp;COUNTIF($B$3:B40,B40)</f>
        <v>131-3</v>
      </c>
      <c r="B40" s="130">
        <v>131</v>
      </c>
      <c r="C40" s="130" t="s">
        <v>25</v>
      </c>
      <c r="D40" s="137">
        <v>44362</v>
      </c>
      <c r="E40" s="138">
        <v>1.1299999999999999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9"/>
      <c r="M40" s="138">
        <v>0.13</v>
      </c>
      <c r="N40" s="139"/>
      <c r="O40" s="138">
        <v>0</v>
      </c>
      <c r="P40" s="138">
        <v>0</v>
      </c>
      <c r="Q40" s="138">
        <v>0</v>
      </c>
      <c r="R40" s="139"/>
      <c r="S40" s="138">
        <v>0</v>
      </c>
      <c r="T40" s="139"/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9"/>
      <c r="AA40" s="138">
        <v>0</v>
      </c>
      <c r="AB40" s="131">
        <v>0</v>
      </c>
    </row>
    <row r="41" spans="1:28" ht="15" customHeight="1" x14ac:dyDescent="0.25">
      <c r="A41" s="129" t="str">
        <f>B41&amp;"-"&amp;COUNTIF($B$3:B41,B41)</f>
        <v>131-4</v>
      </c>
      <c r="B41" s="130">
        <v>131</v>
      </c>
      <c r="C41" s="130" t="s">
        <v>25</v>
      </c>
      <c r="D41" s="137">
        <v>50716</v>
      </c>
      <c r="E41" s="138">
        <v>1</v>
      </c>
      <c r="F41" s="138">
        <v>0</v>
      </c>
      <c r="G41" s="138">
        <v>1</v>
      </c>
      <c r="H41" s="138">
        <v>0</v>
      </c>
      <c r="I41" s="138">
        <v>0</v>
      </c>
      <c r="J41" s="138">
        <v>0</v>
      </c>
      <c r="K41" s="138">
        <v>0</v>
      </c>
      <c r="L41" s="139"/>
      <c r="M41" s="138">
        <v>1</v>
      </c>
      <c r="N41" s="139"/>
      <c r="O41" s="138">
        <v>0</v>
      </c>
      <c r="P41" s="138">
        <v>0</v>
      </c>
      <c r="Q41" s="138">
        <v>0</v>
      </c>
      <c r="R41" s="139"/>
      <c r="S41" s="138">
        <v>0</v>
      </c>
      <c r="T41" s="139"/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9"/>
      <c r="AA41" s="138">
        <v>0</v>
      </c>
      <c r="AB41" s="131">
        <v>0</v>
      </c>
    </row>
    <row r="42" spans="1:28" ht="15" customHeight="1" x14ac:dyDescent="0.25">
      <c r="A42" s="129" t="str">
        <f>B42&amp;"-"&amp;COUNTIF($B$3:B42,B42)</f>
        <v>131-5</v>
      </c>
      <c r="B42" s="130">
        <v>131</v>
      </c>
      <c r="C42" s="130" t="s">
        <v>25</v>
      </c>
      <c r="D42" s="137">
        <v>44602</v>
      </c>
      <c r="E42" s="138">
        <v>1.75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9"/>
      <c r="M42" s="138">
        <v>0.61</v>
      </c>
      <c r="N42" s="139"/>
      <c r="O42" s="138">
        <v>0</v>
      </c>
      <c r="P42" s="138">
        <v>0</v>
      </c>
      <c r="Q42" s="138">
        <v>0</v>
      </c>
      <c r="R42" s="139"/>
      <c r="S42" s="138">
        <v>0</v>
      </c>
      <c r="T42" s="139"/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9"/>
      <c r="AA42" s="138">
        <v>0</v>
      </c>
      <c r="AB42" s="131">
        <v>0</v>
      </c>
    </row>
    <row r="43" spans="1:28" ht="15" customHeight="1" x14ac:dyDescent="0.25">
      <c r="A43" s="129" t="str">
        <f>B43&amp;"-"&amp;COUNTIF($B$3:B43,B43)</f>
        <v>131-6</v>
      </c>
      <c r="B43" s="130">
        <v>131</v>
      </c>
      <c r="C43" s="130" t="s">
        <v>25</v>
      </c>
      <c r="D43" s="137">
        <v>45609</v>
      </c>
      <c r="E43" s="138">
        <v>1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9"/>
      <c r="M43" s="138">
        <v>1</v>
      </c>
      <c r="N43" s="139"/>
      <c r="O43" s="138">
        <v>0</v>
      </c>
      <c r="P43" s="138">
        <v>0</v>
      </c>
      <c r="Q43" s="138">
        <v>0</v>
      </c>
      <c r="R43" s="139"/>
      <c r="S43" s="138">
        <v>0</v>
      </c>
      <c r="T43" s="139"/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9"/>
      <c r="AA43" s="138">
        <v>0</v>
      </c>
      <c r="AB43" s="131">
        <v>0</v>
      </c>
    </row>
    <row r="44" spans="1:28" ht="15" customHeight="1" x14ac:dyDescent="0.25">
      <c r="A44" s="129" t="str">
        <f>B44&amp;"-"&amp;COUNTIF($B$3:B44,B44)</f>
        <v>131-7</v>
      </c>
      <c r="B44" s="130">
        <v>131</v>
      </c>
      <c r="C44" s="130" t="s">
        <v>25</v>
      </c>
      <c r="D44" s="137">
        <v>48223</v>
      </c>
      <c r="E44" s="138">
        <v>4.16</v>
      </c>
      <c r="F44" s="138">
        <v>0</v>
      </c>
      <c r="G44" s="138">
        <v>0</v>
      </c>
      <c r="H44" s="138">
        <v>0.54</v>
      </c>
      <c r="I44" s="138">
        <v>0</v>
      </c>
      <c r="J44" s="138">
        <v>0</v>
      </c>
      <c r="K44" s="138">
        <v>0</v>
      </c>
      <c r="L44" s="139"/>
      <c r="M44" s="138">
        <v>2.5</v>
      </c>
      <c r="N44" s="139"/>
      <c r="O44" s="138">
        <v>0</v>
      </c>
      <c r="P44" s="138">
        <v>0</v>
      </c>
      <c r="Q44" s="138">
        <v>0</v>
      </c>
      <c r="R44" s="139"/>
      <c r="S44" s="138">
        <v>0</v>
      </c>
      <c r="T44" s="139"/>
      <c r="U44" s="138">
        <v>0</v>
      </c>
      <c r="V44" s="138">
        <v>0</v>
      </c>
      <c r="W44" s="138">
        <v>0</v>
      </c>
      <c r="X44" s="138">
        <v>0</v>
      </c>
      <c r="Y44" s="138">
        <v>0</v>
      </c>
      <c r="Z44" s="139"/>
      <c r="AA44" s="138">
        <v>0</v>
      </c>
      <c r="AB44" s="131">
        <v>0</v>
      </c>
    </row>
    <row r="45" spans="1:28" ht="15" customHeight="1" x14ac:dyDescent="0.25">
      <c r="A45" s="129" t="str">
        <f>B45&amp;"-"&amp;COUNTIF($B$3:B45,B45)</f>
        <v>131-8</v>
      </c>
      <c r="B45" s="130">
        <v>131</v>
      </c>
      <c r="C45" s="130" t="s">
        <v>25</v>
      </c>
      <c r="D45" s="137">
        <v>44875</v>
      </c>
      <c r="E45" s="138">
        <v>2.7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9"/>
      <c r="M45" s="138">
        <v>1.1399999999999999</v>
      </c>
      <c r="N45" s="139"/>
      <c r="O45" s="138">
        <v>0</v>
      </c>
      <c r="P45" s="138">
        <v>0</v>
      </c>
      <c r="Q45" s="138">
        <v>0</v>
      </c>
      <c r="R45" s="139"/>
      <c r="S45" s="138">
        <v>0</v>
      </c>
      <c r="T45" s="139"/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9"/>
      <c r="AA45" s="138">
        <v>0</v>
      </c>
      <c r="AB45" s="131">
        <v>0</v>
      </c>
    </row>
    <row r="46" spans="1:28" ht="15" customHeight="1" x14ac:dyDescent="0.25">
      <c r="A46" s="129" t="str">
        <f>B46&amp;"-"&amp;COUNTIF($B$3:B46,B46)</f>
        <v>131-9</v>
      </c>
      <c r="B46" s="130">
        <v>131</v>
      </c>
      <c r="C46" s="130" t="s">
        <v>25</v>
      </c>
      <c r="D46" s="137">
        <v>44909</v>
      </c>
      <c r="E46" s="138">
        <v>201.24</v>
      </c>
      <c r="F46" s="138">
        <v>0</v>
      </c>
      <c r="G46" s="138">
        <v>25.55</v>
      </c>
      <c r="H46" s="138">
        <v>7.94</v>
      </c>
      <c r="I46" s="138">
        <v>0.66</v>
      </c>
      <c r="J46" s="138">
        <v>0</v>
      </c>
      <c r="K46" s="138">
        <v>0</v>
      </c>
      <c r="L46" s="139"/>
      <c r="M46" s="138">
        <v>166.69</v>
      </c>
      <c r="N46" s="139"/>
      <c r="O46" s="138">
        <v>0</v>
      </c>
      <c r="P46" s="138">
        <v>0</v>
      </c>
      <c r="Q46" s="138">
        <v>0</v>
      </c>
      <c r="R46" s="139"/>
      <c r="S46" s="138">
        <v>0</v>
      </c>
      <c r="T46" s="139"/>
      <c r="U46" s="138">
        <v>0</v>
      </c>
      <c r="V46" s="138">
        <v>0</v>
      </c>
      <c r="W46" s="138">
        <v>0</v>
      </c>
      <c r="X46" s="138">
        <v>0</v>
      </c>
      <c r="Y46" s="138">
        <v>0</v>
      </c>
      <c r="Z46" s="139"/>
      <c r="AA46" s="138">
        <v>0</v>
      </c>
      <c r="AB46" s="131">
        <v>0</v>
      </c>
    </row>
    <row r="47" spans="1:28" ht="15" customHeight="1" x14ac:dyDescent="0.25">
      <c r="A47" s="129" t="str">
        <f>B47&amp;"-"&amp;COUNTIF($B$3:B47,B47)</f>
        <v>131-10</v>
      </c>
      <c r="B47" s="130">
        <v>131</v>
      </c>
      <c r="C47" s="130" t="s">
        <v>25</v>
      </c>
      <c r="D47" s="137">
        <v>48231</v>
      </c>
      <c r="E47" s="138">
        <v>1.45</v>
      </c>
      <c r="F47" s="138">
        <v>0</v>
      </c>
      <c r="G47" s="138">
        <v>0</v>
      </c>
      <c r="H47" s="138">
        <v>0.67</v>
      </c>
      <c r="I47" s="138">
        <v>0</v>
      </c>
      <c r="J47" s="138">
        <v>0</v>
      </c>
      <c r="K47" s="138">
        <v>0</v>
      </c>
      <c r="L47" s="139"/>
      <c r="M47" s="138">
        <v>0.82</v>
      </c>
      <c r="N47" s="139"/>
      <c r="O47" s="138">
        <v>0</v>
      </c>
      <c r="P47" s="138">
        <v>0</v>
      </c>
      <c r="Q47" s="138">
        <v>0</v>
      </c>
      <c r="R47" s="139"/>
      <c r="S47" s="138">
        <v>0</v>
      </c>
      <c r="T47" s="139"/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9"/>
      <c r="AA47" s="138">
        <v>0</v>
      </c>
      <c r="AB47" s="131">
        <v>0</v>
      </c>
    </row>
    <row r="48" spans="1:28" ht="15" customHeight="1" x14ac:dyDescent="0.25">
      <c r="A48" s="129" t="str">
        <f>B48&amp;"-"&amp;COUNTIF($B$3:B48,B48)</f>
        <v>131-11</v>
      </c>
      <c r="B48" s="130">
        <v>131</v>
      </c>
      <c r="C48" s="130" t="s">
        <v>25</v>
      </c>
      <c r="D48" s="137"/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9"/>
      <c r="M48" s="138">
        <v>0</v>
      </c>
      <c r="N48" s="139"/>
      <c r="O48" s="138">
        <v>0</v>
      </c>
      <c r="P48" s="138">
        <v>0</v>
      </c>
      <c r="Q48" s="138">
        <v>0</v>
      </c>
      <c r="R48" s="139"/>
      <c r="S48" s="138">
        <v>0</v>
      </c>
      <c r="T48" s="139"/>
      <c r="U48" s="138">
        <v>0</v>
      </c>
      <c r="V48" s="138">
        <v>0</v>
      </c>
      <c r="W48" s="138">
        <v>0</v>
      </c>
      <c r="X48" s="138">
        <v>0</v>
      </c>
      <c r="Y48" s="138">
        <v>0</v>
      </c>
      <c r="Z48" s="139"/>
      <c r="AA48" s="138">
        <v>0</v>
      </c>
      <c r="AB48" s="131">
        <v>0</v>
      </c>
    </row>
    <row r="49" spans="1:28" ht="15" customHeight="1" x14ac:dyDescent="0.25">
      <c r="A49" s="129" t="str">
        <f>B49&amp;"-"&amp;COUNTIF($B$3:B49,B49)</f>
        <v>131-12</v>
      </c>
      <c r="B49" s="130">
        <v>131</v>
      </c>
      <c r="C49" s="130" t="s">
        <v>25</v>
      </c>
      <c r="D49" s="137"/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9"/>
      <c r="M49" s="138">
        <v>0</v>
      </c>
      <c r="N49" s="139"/>
      <c r="O49" s="138">
        <v>0</v>
      </c>
      <c r="P49" s="138">
        <v>0</v>
      </c>
      <c r="Q49" s="138">
        <v>0</v>
      </c>
      <c r="R49" s="139"/>
      <c r="S49" s="138">
        <v>0</v>
      </c>
      <c r="T49" s="139"/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9"/>
      <c r="AA49" s="138">
        <v>0</v>
      </c>
      <c r="AB49" s="131">
        <v>0</v>
      </c>
    </row>
    <row r="50" spans="1:28" ht="15" customHeight="1" x14ac:dyDescent="0.25">
      <c r="A50" s="129" t="str">
        <f>B50&amp;"-"&amp;COUNTIF($B$3:B50,B50)</f>
        <v>131-13</v>
      </c>
      <c r="B50" s="130">
        <v>131</v>
      </c>
      <c r="C50" s="130" t="s">
        <v>25</v>
      </c>
      <c r="D50" s="137"/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9"/>
      <c r="M50" s="138">
        <v>0</v>
      </c>
      <c r="N50" s="139"/>
      <c r="O50" s="138">
        <v>0</v>
      </c>
      <c r="P50" s="138">
        <v>0</v>
      </c>
      <c r="Q50" s="138">
        <v>0</v>
      </c>
      <c r="R50" s="139"/>
      <c r="S50" s="138">
        <v>0</v>
      </c>
      <c r="T50" s="139"/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9"/>
      <c r="AA50" s="138">
        <v>0</v>
      </c>
      <c r="AB50" s="131">
        <v>0</v>
      </c>
    </row>
    <row r="51" spans="1:28" ht="15" customHeight="1" x14ac:dyDescent="0.25">
      <c r="A51" s="129" t="str">
        <f>B51&amp;"-"&amp;COUNTIF($B$3:B51,B51)</f>
        <v>131-14</v>
      </c>
      <c r="B51" s="130">
        <v>131</v>
      </c>
      <c r="C51" s="130" t="s">
        <v>25</v>
      </c>
      <c r="D51" s="137"/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9"/>
      <c r="M51" s="138">
        <v>0</v>
      </c>
      <c r="N51" s="139"/>
      <c r="O51" s="138">
        <v>0</v>
      </c>
      <c r="P51" s="138">
        <v>0</v>
      </c>
      <c r="Q51" s="138">
        <v>0</v>
      </c>
      <c r="R51" s="139"/>
      <c r="S51" s="138">
        <v>0</v>
      </c>
      <c r="T51" s="139"/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9"/>
      <c r="AA51" s="138">
        <v>0</v>
      </c>
      <c r="AB51" s="131">
        <v>0</v>
      </c>
    </row>
    <row r="52" spans="1:28" ht="15" customHeight="1" x14ac:dyDescent="0.25">
      <c r="A52" s="129" t="str">
        <f>B52&amp;"-"&amp;COUNTIF($B$3:B52,B52)</f>
        <v>131-15</v>
      </c>
      <c r="B52" s="130">
        <v>131</v>
      </c>
      <c r="C52" s="130" t="s">
        <v>25</v>
      </c>
      <c r="D52" s="137"/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9"/>
      <c r="M52" s="138">
        <v>0</v>
      </c>
      <c r="N52" s="139"/>
      <c r="O52" s="138">
        <v>0</v>
      </c>
      <c r="P52" s="138">
        <v>0</v>
      </c>
      <c r="Q52" s="138">
        <v>0</v>
      </c>
      <c r="R52" s="139"/>
      <c r="S52" s="138">
        <v>0</v>
      </c>
      <c r="T52" s="139"/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9"/>
      <c r="AA52" s="138">
        <v>0</v>
      </c>
      <c r="AB52" s="131">
        <v>0</v>
      </c>
    </row>
    <row r="53" spans="1:28" ht="15" customHeight="1" x14ac:dyDescent="0.25">
      <c r="A53" s="129" t="str">
        <f>B53&amp;"-"&amp;COUNTIF($B$3:B53,B53)</f>
        <v>138-1</v>
      </c>
      <c r="B53" s="130">
        <v>138</v>
      </c>
      <c r="C53" s="130" t="s">
        <v>27</v>
      </c>
      <c r="D53" s="137">
        <v>47241</v>
      </c>
      <c r="E53" s="138">
        <v>0.42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9"/>
      <c r="M53" s="138">
        <v>0</v>
      </c>
      <c r="N53" s="139"/>
      <c r="O53" s="138">
        <v>0</v>
      </c>
      <c r="P53" s="138">
        <v>0</v>
      </c>
      <c r="Q53" s="138">
        <v>0</v>
      </c>
      <c r="R53" s="139"/>
      <c r="S53" s="138">
        <v>0.42</v>
      </c>
      <c r="T53" s="139"/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9"/>
      <c r="AA53" s="138">
        <v>0</v>
      </c>
      <c r="AB53" s="131">
        <v>0</v>
      </c>
    </row>
    <row r="54" spans="1:28" ht="15" customHeight="1" x14ac:dyDescent="0.25">
      <c r="A54" s="129" t="str">
        <f>B54&amp;"-"&amp;COUNTIF($B$3:B54,B54)</f>
        <v>138-2</v>
      </c>
      <c r="B54" s="130">
        <v>138</v>
      </c>
      <c r="C54" s="130" t="s">
        <v>27</v>
      </c>
      <c r="D54" s="137">
        <v>48678</v>
      </c>
      <c r="E54" s="138">
        <v>1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9"/>
      <c r="M54" s="138">
        <v>0</v>
      </c>
      <c r="N54" s="139"/>
      <c r="O54" s="138">
        <v>0</v>
      </c>
      <c r="P54" s="138">
        <v>0</v>
      </c>
      <c r="Q54" s="138">
        <v>0</v>
      </c>
      <c r="R54" s="139"/>
      <c r="S54" s="138">
        <v>0</v>
      </c>
      <c r="T54" s="139"/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9"/>
      <c r="AA54" s="138">
        <v>0</v>
      </c>
      <c r="AB54" s="131">
        <v>0</v>
      </c>
    </row>
    <row r="55" spans="1:28" ht="15" customHeight="1" x14ac:dyDescent="0.25">
      <c r="A55" s="129" t="str">
        <f>B55&amp;"-"&amp;COUNTIF($B$3:B55,B55)</f>
        <v>138-3</v>
      </c>
      <c r="B55" s="130">
        <v>138</v>
      </c>
      <c r="C55" s="130" t="s">
        <v>27</v>
      </c>
      <c r="D55" s="137">
        <v>43844</v>
      </c>
      <c r="E55" s="138">
        <v>337.27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9"/>
      <c r="M55" s="138">
        <v>319.18</v>
      </c>
      <c r="N55" s="139"/>
      <c r="O55" s="138">
        <v>0</v>
      </c>
      <c r="P55" s="138">
        <v>0</v>
      </c>
      <c r="Q55" s="138">
        <v>0</v>
      </c>
      <c r="R55" s="139"/>
      <c r="S55" s="138">
        <v>158.94</v>
      </c>
      <c r="T55" s="139"/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9"/>
      <c r="AA55" s="138">
        <v>0</v>
      </c>
      <c r="AB55" s="131">
        <v>0</v>
      </c>
    </row>
    <row r="56" spans="1:28" ht="15" customHeight="1" x14ac:dyDescent="0.25">
      <c r="A56" s="129" t="str">
        <f>B56&amp;"-"&amp;COUNTIF($B$3:B56,B56)</f>
        <v>138-4</v>
      </c>
      <c r="B56" s="130">
        <v>138</v>
      </c>
      <c r="C56" s="130" t="s">
        <v>27</v>
      </c>
      <c r="D56" s="137">
        <v>43968</v>
      </c>
      <c r="E56" s="138">
        <v>64.38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9"/>
      <c r="M56" s="138">
        <v>46.44</v>
      </c>
      <c r="N56" s="139"/>
      <c r="O56" s="138">
        <v>0</v>
      </c>
      <c r="P56" s="138">
        <v>0</v>
      </c>
      <c r="Q56" s="138">
        <v>0</v>
      </c>
      <c r="R56" s="139"/>
      <c r="S56" s="138">
        <v>25.18</v>
      </c>
      <c r="T56" s="139"/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9"/>
      <c r="AA56" s="138">
        <v>0</v>
      </c>
      <c r="AB56" s="131">
        <v>0</v>
      </c>
    </row>
    <row r="57" spans="1:28" ht="15" customHeight="1" x14ac:dyDescent="0.25">
      <c r="A57" s="129" t="str">
        <f>B57&amp;"-"&amp;COUNTIF($B$3:B57,B57)</f>
        <v>138-5</v>
      </c>
      <c r="B57" s="130">
        <v>138</v>
      </c>
      <c r="C57" s="130" t="s">
        <v>27</v>
      </c>
      <c r="D57" s="137">
        <v>48751</v>
      </c>
      <c r="E57" s="138">
        <v>252.33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9"/>
      <c r="M57" s="138">
        <v>181.88</v>
      </c>
      <c r="N57" s="139"/>
      <c r="O57" s="138">
        <v>0</v>
      </c>
      <c r="P57" s="138">
        <v>0</v>
      </c>
      <c r="Q57" s="138">
        <v>0</v>
      </c>
      <c r="R57" s="139"/>
      <c r="S57" s="138">
        <v>114.22</v>
      </c>
      <c r="T57" s="139"/>
      <c r="U57" s="138">
        <v>0</v>
      </c>
      <c r="V57" s="138">
        <v>0</v>
      </c>
      <c r="W57" s="138">
        <v>0</v>
      </c>
      <c r="X57" s="138">
        <v>0</v>
      </c>
      <c r="Y57" s="138">
        <v>0</v>
      </c>
      <c r="Z57" s="139"/>
      <c r="AA57" s="138">
        <v>0</v>
      </c>
      <c r="AB57" s="131">
        <v>0</v>
      </c>
    </row>
    <row r="58" spans="1:28" ht="15" customHeight="1" x14ac:dyDescent="0.25">
      <c r="A58" s="129" t="str">
        <f>B58&amp;"-"&amp;COUNTIF($B$3:B58,B58)</f>
        <v>138-6</v>
      </c>
      <c r="B58" s="130">
        <v>138</v>
      </c>
      <c r="C58" s="130" t="s">
        <v>27</v>
      </c>
      <c r="D58" s="137">
        <v>48686</v>
      </c>
      <c r="E58" s="138">
        <v>1</v>
      </c>
      <c r="F58" s="138">
        <v>0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9"/>
      <c r="M58" s="138">
        <v>1</v>
      </c>
      <c r="N58" s="139"/>
      <c r="O58" s="138">
        <v>0</v>
      </c>
      <c r="P58" s="138">
        <v>0</v>
      </c>
      <c r="Q58" s="138">
        <v>0</v>
      </c>
      <c r="R58" s="139"/>
      <c r="S58" s="138">
        <v>1</v>
      </c>
      <c r="T58" s="139"/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9"/>
      <c r="AA58" s="138">
        <v>0</v>
      </c>
      <c r="AB58" s="131">
        <v>0</v>
      </c>
    </row>
    <row r="59" spans="1:28" ht="15" customHeight="1" x14ac:dyDescent="0.25">
      <c r="A59" s="129" t="str">
        <f>B59&amp;"-"&amp;COUNTIF($B$3:B59,B59)</f>
        <v>138-7</v>
      </c>
      <c r="B59" s="130">
        <v>138</v>
      </c>
      <c r="C59" s="130" t="s">
        <v>27</v>
      </c>
      <c r="D59" s="137">
        <v>44180</v>
      </c>
      <c r="E59" s="138">
        <v>1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9"/>
      <c r="M59" s="138">
        <v>0</v>
      </c>
      <c r="N59" s="139"/>
      <c r="O59" s="138">
        <v>0</v>
      </c>
      <c r="P59" s="138">
        <v>0</v>
      </c>
      <c r="Q59" s="138">
        <v>0</v>
      </c>
      <c r="R59" s="139"/>
      <c r="S59" s="138">
        <v>0</v>
      </c>
      <c r="T59" s="139"/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9"/>
      <c r="AA59" s="138">
        <v>0</v>
      </c>
      <c r="AB59" s="131">
        <v>0</v>
      </c>
    </row>
    <row r="60" spans="1:28" ht="15" customHeight="1" x14ac:dyDescent="0.25">
      <c r="A60" s="129" t="str">
        <f>B60&amp;"-"&amp;COUNTIF($B$3:B60,B60)</f>
        <v>138-8</v>
      </c>
      <c r="B60" s="130">
        <v>138</v>
      </c>
      <c r="C60" s="130" t="s">
        <v>27</v>
      </c>
      <c r="D60" s="137">
        <v>48702</v>
      </c>
      <c r="E60" s="138">
        <v>43.46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9"/>
      <c r="M60" s="138">
        <v>34.43</v>
      </c>
      <c r="N60" s="139"/>
      <c r="O60" s="138">
        <v>0</v>
      </c>
      <c r="P60" s="138">
        <v>0</v>
      </c>
      <c r="Q60" s="138">
        <v>0</v>
      </c>
      <c r="R60" s="139"/>
      <c r="S60" s="138">
        <v>16.02</v>
      </c>
      <c r="T60" s="139"/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9"/>
      <c r="AA60" s="138">
        <v>0</v>
      </c>
      <c r="AB60" s="131">
        <v>0</v>
      </c>
    </row>
    <row r="61" spans="1:28" ht="15" customHeight="1" x14ac:dyDescent="0.25">
      <c r="A61" s="129" t="str">
        <f>B61&amp;"-"&amp;COUNTIF($B$3:B61,B61)</f>
        <v>138-9</v>
      </c>
      <c r="B61" s="130">
        <v>138</v>
      </c>
      <c r="C61" s="130" t="s">
        <v>27</v>
      </c>
      <c r="D61" s="137">
        <v>48710</v>
      </c>
      <c r="E61" s="138">
        <v>1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9"/>
      <c r="M61" s="138">
        <v>1</v>
      </c>
      <c r="N61" s="139"/>
      <c r="O61" s="138">
        <v>0</v>
      </c>
      <c r="P61" s="138">
        <v>0</v>
      </c>
      <c r="Q61" s="138">
        <v>0</v>
      </c>
      <c r="R61" s="139"/>
      <c r="S61" s="138">
        <v>1</v>
      </c>
      <c r="T61" s="139"/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9"/>
      <c r="AA61" s="138">
        <v>0</v>
      </c>
      <c r="AB61" s="131">
        <v>0</v>
      </c>
    </row>
    <row r="62" spans="1:28" ht="15" customHeight="1" x14ac:dyDescent="0.25">
      <c r="A62" s="129" t="str">
        <f>B62&amp;"-"&amp;COUNTIF($B$3:B62,B62)</f>
        <v>138-10</v>
      </c>
      <c r="B62" s="130">
        <v>138</v>
      </c>
      <c r="C62" s="130" t="s">
        <v>27</v>
      </c>
      <c r="D62" s="137">
        <v>48728</v>
      </c>
      <c r="E62" s="138">
        <v>4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9"/>
      <c r="M62" s="138">
        <v>3</v>
      </c>
      <c r="N62" s="139"/>
      <c r="O62" s="138">
        <v>0</v>
      </c>
      <c r="P62" s="138">
        <v>0</v>
      </c>
      <c r="Q62" s="138">
        <v>0</v>
      </c>
      <c r="R62" s="139"/>
      <c r="S62" s="138">
        <v>2</v>
      </c>
      <c r="T62" s="139"/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9"/>
      <c r="AA62" s="138">
        <v>0</v>
      </c>
      <c r="AB62" s="131">
        <v>0</v>
      </c>
    </row>
    <row r="63" spans="1:28" ht="15" customHeight="1" x14ac:dyDescent="0.25">
      <c r="A63" s="129" t="str">
        <f>B63&amp;"-"&amp;COUNTIF($B$3:B63,B63)</f>
        <v>138-11</v>
      </c>
      <c r="B63" s="130">
        <v>138</v>
      </c>
      <c r="C63" s="130" t="s">
        <v>27</v>
      </c>
      <c r="D63" s="137">
        <v>48033</v>
      </c>
      <c r="E63" s="138">
        <v>7.69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9"/>
      <c r="M63" s="138">
        <v>7.69</v>
      </c>
      <c r="N63" s="139"/>
      <c r="O63" s="138">
        <v>0</v>
      </c>
      <c r="P63" s="138">
        <v>0</v>
      </c>
      <c r="Q63" s="138">
        <v>0</v>
      </c>
      <c r="R63" s="139"/>
      <c r="S63" s="138">
        <v>3.99</v>
      </c>
      <c r="T63" s="139"/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9"/>
      <c r="AA63" s="138">
        <v>0</v>
      </c>
      <c r="AB63" s="131">
        <v>0</v>
      </c>
    </row>
    <row r="64" spans="1:28" ht="15" customHeight="1" x14ac:dyDescent="0.25">
      <c r="A64" s="129" t="str">
        <f>B64&amp;"-"&amp;COUNTIF($B$3:B64,B64)</f>
        <v>138-12</v>
      </c>
      <c r="B64" s="130">
        <v>138</v>
      </c>
      <c r="C64" s="130" t="s">
        <v>27</v>
      </c>
      <c r="D64" s="137">
        <v>48736</v>
      </c>
      <c r="E64" s="138">
        <v>6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9"/>
      <c r="M64" s="138">
        <v>4</v>
      </c>
      <c r="N64" s="139"/>
      <c r="O64" s="138">
        <v>0</v>
      </c>
      <c r="P64" s="138">
        <v>0</v>
      </c>
      <c r="Q64" s="138">
        <v>0</v>
      </c>
      <c r="R64" s="139"/>
      <c r="S64" s="138">
        <v>3</v>
      </c>
      <c r="T64" s="139"/>
      <c r="U64" s="138">
        <v>0</v>
      </c>
      <c r="V64" s="138">
        <v>0</v>
      </c>
      <c r="W64" s="138">
        <v>0</v>
      </c>
      <c r="X64" s="138">
        <v>0</v>
      </c>
      <c r="Y64" s="138">
        <v>0</v>
      </c>
      <c r="Z64" s="139"/>
      <c r="AA64" s="138">
        <v>0</v>
      </c>
      <c r="AB64" s="131">
        <v>0</v>
      </c>
    </row>
    <row r="65" spans="1:28" ht="15" customHeight="1" x14ac:dyDescent="0.25">
      <c r="A65" s="129" t="str">
        <f>B65&amp;"-"&amp;COUNTIF($B$3:B65,B65)</f>
        <v>138-13</v>
      </c>
      <c r="B65" s="130">
        <v>138</v>
      </c>
      <c r="C65" s="130" t="s">
        <v>27</v>
      </c>
      <c r="D65" s="137">
        <v>48694</v>
      </c>
      <c r="E65" s="138">
        <v>1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9"/>
      <c r="M65" s="138">
        <v>1</v>
      </c>
      <c r="N65" s="139"/>
      <c r="O65" s="138">
        <v>0</v>
      </c>
      <c r="P65" s="138">
        <v>0</v>
      </c>
      <c r="Q65" s="138">
        <v>0</v>
      </c>
      <c r="R65" s="139"/>
      <c r="S65" s="138">
        <v>0</v>
      </c>
      <c r="T65" s="139"/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9"/>
      <c r="AA65" s="138">
        <v>0</v>
      </c>
      <c r="AB65" s="131">
        <v>0</v>
      </c>
    </row>
    <row r="66" spans="1:28" ht="15" customHeight="1" x14ac:dyDescent="0.25">
      <c r="A66" s="129" t="str">
        <f>B66&amp;"-"&amp;COUNTIF($B$3:B66,B66)</f>
        <v>138-14</v>
      </c>
      <c r="B66" s="130">
        <v>138</v>
      </c>
      <c r="C66" s="130" t="s">
        <v>27</v>
      </c>
      <c r="D66" s="137">
        <v>44958</v>
      </c>
      <c r="E66" s="138">
        <v>5.99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9"/>
      <c r="M66" s="138">
        <v>4.99</v>
      </c>
      <c r="N66" s="139"/>
      <c r="O66" s="138">
        <v>0</v>
      </c>
      <c r="P66" s="138">
        <v>0</v>
      </c>
      <c r="Q66" s="138">
        <v>0</v>
      </c>
      <c r="R66" s="139"/>
      <c r="S66" s="138">
        <v>4.99</v>
      </c>
      <c r="T66" s="139"/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9"/>
      <c r="AA66" s="138">
        <v>0</v>
      </c>
      <c r="AB66" s="131">
        <v>0</v>
      </c>
    </row>
    <row r="67" spans="1:28" ht="15" customHeight="1" x14ac:dyDescent="0.25">
      <c r="A67" s="129" t="str">
        <f>B67&amp;"-"&amp;COUNTIF($B$3:B67,B67)</f>
        <v>138-15</v>
      </c>
      <c r="B67" s="130">
        <v>138</v>
      </c>
      <c r="C67" s="130" t="s">
        <v>27</v>
      </c>
      <c r="D67" s="137">
        <v>45054</v>
      </c>
      <c r="E67" s="138">
        <v>4</v>
      </c>
      <c r="F67" s="138">
        <v>0</v>
      </c>
      <c r="G67" s="138">
        <v>0</v>
      </c>
      <c r="H67" s="138">
        <v>0</v>
      </c>
      <c r="I67" s="138">
        <v>0</v>
      </c>
      <c r="J67" s="138">
        <v>0</v>
      </c>
      <c r="K67" s="138">
        <v>0</v>
      </c>
      <c r="L67" s="139"/>
      <c r="M67" s="138">
        <v>4</v>
      </c>
      <c r="N67" s="139"/>
      <c r="O67" s="138">
        <v>0</v>
      </c>
      <c r="P67" s="138">
        <v>0</v>
      </c>
      <c r="Q67" s="138">
        <v>0</v>
      </c>
      <c r="R67" s="139"/>
      <c r="S67" s="138">
        <v>2</v>
      </c>
      <c r="T67" s="139"/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9"/>
      <c r="AA67" s="138">
        <v>0</v>
      </c>
      <c r="AB67" s="131">
        <v>0</v>
      </c>
    </row>
    <row r="68" spans="1:28" ht="15" customHeight="1" x14ac:dyDescent="0.25">
      <c r="A68" s="129" t="str">
        <f>B68&amp;"-"&amp;COUNTIF($B$3:B68,B68)</f>
        <v>138-16</v>
      </c>
      <c r="B68" s="130">
        <v>138</v>
      </c>
      <c r="C68" s="130" t="s">
        <v>27</v>
      </c>
      <c r="D68" s="137"/>
      <c r="E68" s="138">
        <v>0</v>
      </c>
      <c r="F68" s="138">
        <v>0</v>
      </c>
      <c r="G68" s="138">
        <v>0</v>
      </c>
      <c r="H68" s="138">
        <v>0</v>
      </c>
      <c r="I68" s="138">
        <v>0</v>
      </c>
      <c r="J68" s="138">
        <v>0</v>
      </c>
      <c r="K68" s="138">
        <v>0</v>
      </c>
      <c r="L68" s="139"/>
      <c r="M68" s="138">
        <v>0</v>
      </c>
      <c r="N68" s="139"/>
      <c r="O68" s="138">
        <v>0</v>
      </c>
      <c r="P68" s="138">
        <v>0</v>
      </c>
      <c r="Q68" s="138">
        <v>0</v>
      </c>
      <c r="R68" s="139"/>
      <c r="S68" s="138">
        <v>0</v>
      </c>
      <c r="T68" s="139"/>
      <c r="U68" s="138">
        <v>0</v>
      </c>
      <c r="V68" s="138">
        <v>0</v>
      </c>
      <c r="W68" s="138">
        <v>0</v>
      </c>
      <c r="X68" s="138">
        <v>0</v>
      </c>
      <c r="Y68" s="138">
        <v>0</v>
      </c>
      <c r="Z68" s="139"/>
      <c r="AA68" s="138">
        <v>0</v>
      </c>
      <c r="AB68" s="131">
        <v>0</v>
      </c>
    </row>
    <row r="69" spans="1:28" ht="15" customHeight="1" x14ac:dyDescent="0.25">
      <c r="A69" s="129" t="str">
        <f>B69&amp;"-"&amp;COUNTIF($B$3:B69,B69)</f>
        <v>138-17</v>
      </c>
      <c r="B69" s="130">
        <v>138</v>
      </c>
      <c r="C69" s="130" t="s">
        <v>27</v>
      </c>
      <c r="D69" s="137"/>
      <c r="E69" s="138">
        <v>0</v>
      </c>
      <c r="F69" s="138">
        <v>0</v>
      </c>
      <c r="G69" s="138">
        <v>0</v>
      </c>
      <c r="H69" s="138">
        <v>0</v>
      </c>
      <c r="I69" s="138">
        <v>0</v>
      </c>
      <c r="J69" s="138">
        <v>0</v>
      </c>
      <c r="K69" s="138">
        <v>0</v>
      </c>
      <c r="L69" s="139"/>
      <c r="M69" s="138">
        <v>0</v>
      </c>
      <c r="N69" s="139"/>
      <c r="O69" s="138">
        <v>0</v>
      </c>
      <c r="P69" s="138">
        <v>0</v>
      </c>
      <c r="Q69" s="138">
        <v>0</v>
      </c>
      <c r="R69" s="139"/>
      <c r="S69" s="138">
        <v>0</v>
      </c>
      <c r="T69" s="139"/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9"/>
      <c r="AA69" s="138">
        <v>0</v>
      </c>
      <c r="AB69" s="131">
        <v>0</v>
      </c>
    </row>
    <row r="70" spans="1:28" ht="15" customHeight="1" x14ac:dyDescent="0.25">
      <c r="A70" s="129" t="str">
        <f>B70&amp;"-"&amp;COUNTIF($B$3:B70,B70)</f>
        <v>138-18</v>
      </c>
      <c r="B70" s="130">
        <v>138</v>
      </c>
      <c r="C70" s="130" t="s">
        <v>27</v>
      </c>
      <c r="D70" s="137"/>
      <c r="E70" s="138">
        <v>0</v>
      </c>
      <c r="F70" s="138">
        <v>0</v>
      </c>
      <c r="G70" s="138">
        <v>0</v>
      </c>
      <c r="H70" s="138">
        <v>0</v>
      </c>
      <c r="I70" s="138">
        <v>0</v>
      </c>
      <c r="J70" s="138">
        <v>0</v>
      </c>
      <c r="K70" s="138">
        <v>0</v>
      </c>
      <c r="L70" s="139"/>
      <c r="M70" s="138">
        <v>0</v>
      </c>
      <c r="N70" s="139"/>
      <c r="O70" s="138">
        <v>0</v>
      </c>
      <c r="P70" s="138">
        <v>0</v>
      </c>
      <c r="Q70" s="138">
        <v>0</v>
      </c>
      <c r="R70" s="139"/>
      <c r="S70" s="138">
        <v>0</v>
      </c>
      <c r="T70" s="139"/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9"/>
      <c r="AA70" s="138">
        <v>0</v>
      </c>
      <c r="AB70" s="131">
        <v>0</v>
      </c>
    </row>
    <row r="71" spans="1:28" ht="15" customHeight="1" x14ac:dyDescent="0.25">
      <c r="A71" s="129" t="str">
        <f>B71&amp;"-"&amp;COUNTIF($B$3:B71,B71)</f>
        <v>138-19</v>
      </c>
      <c r="B71" s="130">
        <v>138</v>
      </c>
      <c r="C71" s="130" t="s">
        <v>27</v>
      </c>
      <c r="D71" s="137"/>
      <c r="E71" s="138">
        <v>0</v>
      </c>
      <c r="F71" s="138">
        <v>0</v>
      </c>
      <c r="G71" s="138">
        <v>0</v>
      </c>
      <c r="H71" s="138">
        <v>0</v>
      </c>
      <c r="I71" s="138">
        <v>0</v>
      </c>
      <c r="J71" s="138">
        <v>0</v>
      </c>
      <c r="K71" s="138">
        <v>0</v>
      </c>
      <c r="L71" s="139"/>
      <c r="M71" s="138">
        <v>0</v>
      </c>
      <c r="N71" s="139"/>
      <c r="O71" s="138">
        <v>0</v>
      </c>
      <c r="P71" s="138">
        <v>0</v>
      </c>
      <c r="Q71" s="138">
        <v>0</v>
      </c>
      <c r="R71" s="139"/>
      <c r="S71" s="138">
        <v>0</v>
      </c>
      <c r="T71" s="139"/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9"/>
      <c r="AA71" s="138">
        <v>0</v>
      </c>
      <c r="AB71" s="131">
        <v>0</v>
      </c>
    </row>
    <row r="72" spans="1:28" ht="15" customHeight="1" x14ac:dyDescent="0.25">
      <c r="A72" s="129" t="str">
        <f>B72&amp;"-"&amp;COUNTIF($B$3:B72,B72)</f>
        <v>138-20</v>
      </c>
      <c r="B72" s="130">
        <v>138</v>
      </c>
      <c r="C72" s="130" t="s">
        <v>27</v>
      </c>
      <c r="D72" s="137"/>
      <c r="E72" s="138">
        <v>0</v>
      </c>
      <c r="F72" s="138">
        <v>0</v>
      </c>
      <c r="G72" s="138">
        <v>0</v>
      </c>
      <c r="H72" s="138">
        <v>0</v>
      </c>
      <c r="I72" s="138">
        <v>0</v>
      </c>
      <c r="J72" s="138">
        <v>0</v>
      </c>
      <c r="K72" s="138">
        <v>0</v>
      </c>
      <c r="L72" s="139"/>
      <c r="M72" s="138">
        <v>0</v>
      </c>
      <c r="N72" s="139"/>
      <c r="O72" s="138">
        <v>0</v>
      </c>
      <c r="P72" s="138">
        <v>0</v>
      </c>
      <c r="Q72" s="138">
        <v>0</v>
      </c>
      <c r="R72" s="139"/>
      <c r="S72" s="138">
        <v>0</v>
      </c>
      <c r="T72" s="139"/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9"/>
      <c r="AA72" s="138">
        <v>0</v>
      </c>
      <c r="AB72" s="131">
        <v>0</v>
      </c>
    </row>
    <row r="73" spans="1:28" ht="15" customHeight="1" x14ac:dyDescent="0.25">
      <c r="A73" s="129" t="str">
        <f>B73&amp;"-"&amp;COUNTIF($B$3:B73,B73)</f>
        <v>138-21</v>
      </c>
      <c r="B73" s="130">
        <v>138</v>
      </c>
      <c r="C73" s="130" t="s">
        <v>27</v>
      </c>
      <c r="D73" s="137"/>
      <c r="E73" s="138">
        <v>0</v>
      </c>
      <c r="F73" s="138">
        <v>0</v>
      </c>
      <c r="G73" s="138">
        <v>0</v>
      </c>
      <c r="H73" s="138">
        <v>0</v>
      </c>
      <c r="I73" s="138">
        <v>0</v>
      </c>
      <c r="J73" s="138">
        <v>0</v>
      </c>
      <c r="K73" s="138">
        <v>0</v>
      </c>
      <c r="L73" s="139"/>
      <c r="M73" s="138">
        <v>0</v>
      </c>
      <c r="N73" s="139"/>
      <c r="O73" s="138">
        <v>0</v>
      </c>
      <c r="P73" s="138">
        <v>0</v>
      </c>
      <c r="Q73" s="138">
        <v>0</v>
      </c>
      <c r="R73" s="139"/>
      <c r="S73" s="138">
        <v>0</v>
      </c>
      <c r="T73" s="139"/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9"/>
      <c r="AA73" s="138">
        <v>0</v>
      </c>
      <c r="AB73" s="131">
        <v>0</v>
      </c>
    </row>
    <row r="74" spans="1:28" ht="15" customHeight="1" x14ac:dyDescent="0.25">
      <c r="A74" s="129" t="str">
        <f>B74&amp;"-"&amp;COUNTIF($B$3:B74,B74)</f>
        <v>138-22</v>
      </c>
      <c r="B74" s="130">
        <v>138</v>
      </c>
      <c r="C74" s="130" t="s">
        <v>27</v>
      </c>
      <c r="D74" s="137"/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9"/>
      <c r="M74" s="138">
        <v>0</v>
      </c>
      <c r="N74" s="139"/>
      <c r="O74" s="138">
        <v>0</v>
      </c>
      <c r="P74" s="138">
        <v>0</v>
      </c>
      <c r="Q74" s="138">
        <v>0</v>
      </c>
      <c r="R74" s="139"/>
      <c r="S74" s="138">
        <v>0</v>
      </c>
      <c r="T74" s="139"/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9"/>
      <c r="AA74" s="138">
        <v>0</v>
      </c>
      <c r="AB74" s="131">
        <v>0</v>
      </c>
    </row>
    <row r="75" spans="1:28" ht="15" customHeight="1" x14ac:dyDescent="0.25">
      <c r="A75" s="129" t="str">
        <f>B75&amp;"-"&amp;COUNTIF($B$3:B75,B75)</f>
        <v>138-23</v>
      </c>
      <c r="B75" s="130">
        <v>138</v>
      </c>
      <c r="C75" s="130" t="s">
        <v>27</v>
      </c>
      <c r="D75" s="137"/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9"/>
      <c r="M75" s="138">
        <v>0</v>
      </c>
      <c r="N75" s="139"/>
      <c r="O75" s="138">
        <v>0</v>
      </c>
      <c r="P75" s="138">
        <v>0</v>
      </c>
      <c r="Q75" s="138">
        <v>0</v>
      </c>
      <c r="R75" s="139"/>
      <c r="S75" s="138">
        <v>0</v>
      </c>
      <c r="T75" s="139"/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9"/>
      <c r="AA75" s="138">
        <v>0</v>
      </c>
      <c r="AB75" s="131">
        <v>0</v>
      </c>
    </row>
    <row r="76" spans="1:28" ht="15" customHeight="1" x14ac:dyDescent="0.25">
      <c r="A76" s="129" t="str">
        <f>B76&amp;"-"&amp;COUNTIF($B$3:B76,B76)</f>
        <v>138-24</v>
      </c>
      <c r="B76" s="130">
        <v>138</v>
      </c>
      <c r="C76" s="130" t="s">
        <v>27</v>
      </c>
      <c r="D76" s="137"/>
      <c r="E76" s="138">
        <v>0</v>
      </c>
      <c r="F76" s="138">
        <v>0</v>
      </c>
      <c r="G76" s="138">
        <v>0</v>
      </c>
      <c r="H76" s="138">
        <v>0</v>
      </c>
      <c r="I76" s="138">
        <v>0</v>
      </c>
      <c r="J76" s="138">
        <v>0</v>
      </c>
      <c r="K76" s="138">
        <v>0</v>
      </c>
      <c r="L76" s="139"/>
      <c r="M76" s="138">
        <v>0</v>
      </c>
      <c r="N76" s="139"/>
      <c r="O76" s="138">
        <v>0</v>
      </c>
      <c r="P76" s="138">
        <v>0</v>
      </c>
      <c r="Q76" s="138">
        <v>0</v>
      </c>
      <c r="R76" s="139"/>
      <c r="S76" s="138">
        <v>0</v>
      </c>
      <c r="T76" s="139"/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9"/>
      <c r="AA76" s="138">
        <v>0</v>
      </c>
      <c r="AB76" s="131">
        <v>0</v>
      </c>
    </row>
    <row r="77" spans="1:28" ht="15" customHeight="1" x14ac:dyDescent="0.25">
      <c r="A77" s="129" t="str">
        <f>B77&amp;"-"&amp;COUNTIF($B$3:B77,B77)</f>
        <v>138-25</v>
      </c>
      <c r="B77" s="130">
        <v>138</v>
      </c>
      <c r="C77" s="130" t="s">
        <v>27</v>
      </c>
      <c r="D77" s="137"/>
      <c r="E77" s="138">
        <v>0</v>
      </c>
      <c r="F77" s="138">
        <v>0</v>
      </c>
      <c r="G77" s="138">
        <v>0</v>
      </c>
      <c r="H77" s="138">
        <v>0</v>
      </c>
      <c r="I77" s="138">
        <v>0</v>
      </c>
      <c r="J77" s="138">
        <v>0</v>
      </c>
      <c r="K77" s="138">
        <v>0</v>
      </c>
      <c r="L77" s="139"/>
      <c r="M77" s="138">
        <v>0</v>
      </c>
      <c r="N77" s="139"/>
      <c r="O77" s="138">
        <v>0</v>
      </c>
      <c r="P77" s="138">
        <v>0</v>
      </c>
      <c r="Q77" s="138">
        <v>0</v>
      </c>
      <c r="R77" s="139"/>
      <c r="S77" s="138">
        <v>0</v>
      </c>
      <c r="T77" s="139"/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9"/>
      <c r="AA77" s="138">
        <v>0</v>
      </c>
      <c r="AB77" s="131">
        <v>0</v>
      </c>
    </row>
    <row r="78" spans="1:28" ht="15" customHeight="1" x14ac:dyDescent="0.25">
      <c r="A78" s="129" t="str">
        <f>B78&amp;"-"&amp;COUNTIF($B$3:B78,B78)</f>
        <v>138-26</v>
      </c>
      <c r="B78" s="130">
        <v>138</v>
      </c>
      <c r="C78" s="130" t="s">
        <v>27</v>
      </c>
      <c r="D78" s="137"/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9"/>
      <c r="M78" s="138">
        <v>0</v>
      </c>
      <c r="N78" s="139"/>
      <c r="O78" s="138">
        <v>0</v>
      </c>
      <c r="P78" s="138">
        <v>0</v>
      </c>
      <c r="Q78" s="138">
        <v>0</v>
      </c>
      <c r="R78" s="139"/>
      <c r="S78" s="138">
        <v>0</v>
      </c>
      <c r="T78" s="139"/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9"/>
      <c r="AA78" s="138">
        <v>0</v>
      </c>
      <c r="AB78" s="131">
        <v>0</v>
      </c>
    </row>
    <row r="79" spans="1:28" ht="15" customHeight="1" x14ac:dyDescent="0.25">
      <c r="A79" s="129" t="str">
        <f>B79&amp;"-"&amp;COUNTIF($B$3:B79,B79)</f>
        <v>139-1</v>
      </c>
      <c r="B79" s="130">
        <v>139</v>
      </c>
      <c r="C79" s="130" t="s">
        <v>29</v>
      </c>
      <c r="D79" s="137">
        <v>43752</v>
      </c>
      <c r="E79" s="138">
        <v>394.58</v>
      </c>
      <c r="F79" s="138">
        <v>0</v>
      </c>
      <c r="G79" s="138">
        <v>0</v>
      </c>
      <c r="H79" s="138">
        <v>0</v>
      </c>
      <c r="I79" s="138">
        <v>0</v>
      </c>
      <c r="J79" s="138">
        <v>0</v>
      </c>
      <c r="K79" s="138">
        <v>0</v>
      </c>
      <c r="L79" s="139"/>
      <c r="M79" s="138">
        <v>394.58</v>
      </c>
      <c r="N79" s="139"/>
      <c r="O79" s="138">
        <v>0</v>
      </c>
      <c r="P79" s="138">
        <v>0</v>
      </c>
      <c r="Q79" s="138">
        <v>0</v>
      </c>
      <c r="R79" s="139"/>
      <c r="S79" s="138">
        <v>209.17</v>
      </c>
      <c r="T79" s="139"/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9"/>
      <c r="AA79" s="138">
        <v>0</v>
      </c>
      <c r="AB79" s="131">
        <v>0</v>
      </c>
    </row>
    <row r="80" spans="1:28" ht="15" customHeight="1" x14ac:dyDescent="0.25">
      <c r="A80" s="129" t="str">
        <f>B80&amp;"-"&amp;COUNTIF($B$3:B80,B80)</f>
        <v>139-2</v>
      </c>
      <c r="B80" s="130">
        <v>139</v>
      </c>
      <c r="C80" s="130" t="s">
        <v>29</v>
      </c>
      <c r="D80" s="137">
        <v>44230</v>
      </c>
      <c r="E80" s="138">
        <v>1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0</v>
      </c>
      <c r="L80" s="139"/>
      <c r="M80" s="138">
        <v>1</v>
      </c>
      <c r="N80" s="139"/>
      <c r="O80" s="138">
        <v>0</v>
      </c>
      <c r="P80" s="138">
        <v>0</v>
      </c>
      <c r="Q80" s="138">
        <v>0</v>
      </c>
      <c r="R80" s="139"/>
      <c r="S80" s="138">
        <v>1</v>
      </c>
      <c r="T80" s="139"/>
      <c r="U80" s="138">
        <v>0</v>
      </c>
      <c r="V80" s="138">
        <v>0</v>
      </c>
      <c r="W80" s="138">
        <v>0</v>
      </c>
      <c r="X80" s="138">
        <v>0</v>
      </c>
      <c r="Y80" s="138">
        <v>0</v>
      </c>
      <c r="Z80" s="139"/>
      <c r="AA80" s="138">
        <v>0</v>
      </c>
      <c r="AB80" s="131">
        <v>0</v>
      </c>
    </row>
    <row r="81" spans="1:28" ht="15" customHeight="1" x14ac:dyDescent="0.25">
      <c r="A81" s="129" t="str">
        <f>B81&amp;"-"&amp;COUNTIF($B$3:B81,B81)</f>
        <v>139-3</v>
      </c>
      <c r="B81" s="130">
        <v>139</v>
      </c>
      <c r="C81" s="130" t="s">
        <v>29</v>
      </c>
      <c r="D81" s="137">
        <v>44412</v>
      </c>
      <c r="E81" s="138">
        <v>2.76</v>
      </c>
      <c r="F81" s="138">
        <v>0</v>
      </c>
      <c r="G81" s="138">
        <v>0</v>
      </c>
      <c r="H81" s="138">
        <v>0</v>
      </c>
      <c r="I81" s="138">
        <v>0</v>
      </c>
      <c r="J81" s="138">
        <v>0</v>
      </c>
      <c r="K81" s="138">
        <v>0</v>
      </c>
      <c r="L81" s="139"/>
      <c r="M81" s="138">
        <v>2.76</v>
      </c>
      <c r="N81" s="139"/>
      <c r="O81" s="138">
        <v>0</v>
      </c>
      <c r="P81" s="138">
        <v>0</v>
      </c>
      <c r="Q81" s="138">
        <v>0</v>
      </c>
      <c r="R81" s="139"/>
      <c r="S81" s="138">
        <v>1.98</v>
      </c>
      <c r="T81" s="139"/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9"/>
      <c r="AA81" s="138">
        <v>0</v>
      </c>
      <c r="AB81" s="131">
        <v>0</v>
      </c>
    </row>
    <row r="82" spans="1:28" ht="15" customHeight="1" x14ac:dyDescent="0.25">
      <c r="A82" s="129" t="str">
        <f>B82&amp;"-"&amp;COUNTIF($B$3:B82,B82)</f>
        <v>139-4</v>
      </c>
      <c r="B82" s="130">
        <v>139</v>
      </c>
      <c r="C82" s="130" t="s">
        <v>29</v>
      </c>
      <c r="D82" s="137">
        <v>49635</v>
      </c>
      <c r="E82" s="138">
        <v>1</v>
      </c>
      <c r="F82" s="138">
        <v>0</v>
      </c>
      <c r="G82" s="138">
        <v>0</v>
      </c>
      <c r="H82" s="138">
        <v>0</v>
      </c>
      <c r="I82" s="138">
        <v>0</v>
      </c>
      <c r="J82" s="138">
        <v>0</v>
      </c>
      <c r="K82" s="138">
        <v>0</v>
      </c>
      <c r="L82" s="139"/>
      <c r="M82" s="138">
        <v>1</v>
      </c>
      <c r="N82" s="139"/>
      <c r="O82" s="138">
        <v>0</v>
      </c>
      <c r="P82" s="138">
        <v>0</v>
      </c>
      <c r="Q82" s="138">
        <v>0</v>
      </c>
      <c r="R82" s="139"/>
      <c r="S82" s="138">
        <v>1</v>
      </c>
      <c r="T82" s="139"/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9"/>
      <c r="AA82" s="138">
        <v>0</v>
      </c>
      <c r="AB82" s="131">
        <v>0</v>
      </c>
    </row>
    <row r="83" spans="1:28" ht="15" customHeight="1" x14ac:dyDescent="0.25">
      <c r="A83" s="129" t="str">
        <f>B83&amp;"-"&amp;COUNTIF($B$3:B83,B83)</f>
        <v>139-5</v>
      </c>
      <c r="B83" s="130">
        <v>139</v>
      </c>
      <c r="C83" s="130" t="s">
        <v>29</v>
      </c>
      <c r="D83" s="137">
        <v>44578</v>
      </c>
      <c r="E83" s="138">
        <v>9.48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9"/>
      <c r="M83" s="138">
        <v>9.48</v>
      </c>
      <c r="N83" s="139"/>
      <c r="O83" s="138">
        <v>0</v>
      </c>
      <c r="P83" s="138">
        <v>0</v>
      </c>
      <c r="Q83" s="138">
        <v>0</v>
      </c>
      <c r="R83" s="139"/>
      <c r="S83" s="138">
        <v>5.05</v>
      </c>
      <c r="T83" s="139"/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9"/>
      <c r="AA83" s="138">
        <v>0</v>
      </c>
      <c r="AB83" s="131">
        <v>0</v>
      </c>
    </row>
    <row r="84" spans="1:28" ht="15" customHeight="1" x14ac:dyDescent="0.25">
      <c r="A84" s="129" t="str">
        <f>B84&amp;"-"&amp;COUNTIF($B$3:B84,B84)</f>
        <v>139-6</v>
      </c>
      <c r="B84" s="130">
        <v>139</v>
      </c>
      <c r="C84" s="130" t="s">
        <v>29</v>
      </c>
      <c r="D84" s="137">
        <v>44677</v>
      </c>
      <c r="E84" s="138">
        <v>2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9"/>
      <c r="M84" s="138">
        <v>2</v>
      </c>
      <c r="N84" s="139"/>
      <c r="O84" s="138">
        <v>0</v>
      </c>
      <c r="P84" s="138">
        <v>0</v>
      </c>
      <c r="Q84" s="138">
        <v>0</v>
      </c>
      <c r="R84" s="139"/>
      <c r="S84" s="138">
        <v>2</v>
      </c>
      <c r="T84" s="139"/>
      <c r="U84" s="138">
        <v>0</v>
      </c>
      <c r="V84" s="138">
        <v>0</v>
      </c>
      <c r="W84" s="138">
        <v>0</v>
      </c>
      <c r="X84" s="138">
        <v>0</v>
      </c>
      <c r="Y84" s="138">
        <v>0</v>
      </c>
      <c r="Z84" s="139"/>
      <c r="AA84" s="138">
        <v>0</v>
      </c>
      <c r="AB84" s="131">
        <v>0</v>
      </c>
    </row>
    <row r="85" spans="1:28" ht="15" customHeight="1" x14ac:dyDescent="0.25">
      <c r="A85" s="129" t="str">
        <f>B85&amp;"-"&amp;COUNTIF($B$3:B85,B85)</f>
        <v>139-7</v>
      </c>
      <c r="B85" s="130">
        <v>139</v>
      </c>
      <c r="C85" s="130" t="s">
        <v>29</v>
      </c>
      <c r="D85" s="137">
        <v>44693</v>
      </c>
      <c r="E85" s="138">
        <v>3.44</v>
      </c>
      <c r="F85" s="138">
        <v>0</v>
      </c>
      <c r="G85" s="138">
        <v>0</v>
      </c>
      <c r="H85" s="138">
        <v>0</v>
      </c>
      <c r="I85" s="138">
        <v>0</v>
      </c>
      <c r="J85" s="138">
        <v>0</v>
      </c>
      <c r="K85" s="138">
        <v>0</v>
      </c>
      <c r="L85" s="139"/>
      <c r="M85" s="138">
        <v>3.44</v>
      </c>
      <c r="N85" s="139"/>
      <c r="O85" s="138">
        <v>0</v>
      </c>
      <c r="P85" s="138">
        <v>0</v>
      </c>
      <c r="Q85" s="138">
        <v>0</v>
      </c>
      <c r="R85" s="139"/>
      <c r="S85" s="138">
        <v>2.44</v>
      </c>
      <c r="T85" s="139"/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9"/>
      <c r="AA85" s="138">
        <v>0</v>
      </c>
      <c r="AB85" s="131">
        <v>0</v>
      </c>
    </row>
    <row r="86" spans="1:28" ht="15" customHeight="1" x14ac:dyDescent="0.25">
      <c r="A86" s="129" t="str">
        <f>B86&amp;"-"&amp;COUNTIF($B$3:B86,B86)</f>
        <v>139-8</v>
      </c>
      <c r="B86" s="130">
        <v>139</v>
      </c>
      <c r="C86" s="130" t="s">
        <v>29</v>
      </c>
      <c r="D86" s="137">
        <v>44719</v>
      </c>
      <c r="E86" s="138">
        <v>2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9"/>
      <c r="M86" s="138">
        <v>2</v>
      </c>
      <c r="N86" s="139"/>
      <c r="O86" s="138">
        <v>0</v>
      </c>
      <c r="P86" s="138">
        <v>0</v>
      </c>
      <c r="Q86" s="138">
        <v>0</v>
      </c>
      <c r="R86" s="139"/>
      <c r="S86" s="138">
        <v>2</v>
      </c>
      <c r="T86" s="139"/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9"/>
      <c r="AA86" s="138">
        <v>0</v>
      </c>
      <c r="AB86" s="131">
        <v>0</v>
      </c>
    </row>
    <row r="87" spans="1:28" ht="15" customHeight="1" x14ac:dyDescent="0.25">
      <c r="A87" s="129" t="str">
        <f>B87&amp;"-"&amp;COUNTIF($B$3:B87,B87)</f>
        <v>139-9</v>
      </c>
      <c r="B87" s="130">
        <v>139</v>
      </c>
      <c r="C87" s="130" t="s">
        <v>29</v>
      </c>
      <c r="D87" s="137">
        <v>44081</v>
      </c>
      <c r="E87" s="138">
        <v>1.43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9"/>
      <c r="M87" s="138">
        <v>1.43</v>
      </c>
      <c r="N87" s="139"/>
      <c r="O87" s="138">
        <v>0</v>
      </c>
      <c r="P87" s="138">
        <v>0</v>
      </c>
      <c r="Q87" s="138">
        <v>0</v>
      </c>
      <c r="R87" s="139"/>
      <c r="S87" s="138">
        <v>0</v>
      </c>
      <c r="T87" s="139"/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9"/>
      <c r="AA87" s="138">
        <v>0</v>
      </c>
      <c r="AB87" s="131">
        <v>0</v>
      </c>
    </row>
    <row r="88" spans="1:28" ht="15" customHeight="1" x14ac:dyDescent="0.25">
      <c r="A88" s="129" t="str">
        <f>B88&amp;"-"&amp;COUNTIF($B$3:B88,B88)</f>
        <v>139-10</v>
      </c>
      <c r="B88" s="130">
        <v>139</v>
      </c>
      <c r="C88" s="130" t="s">
        <v>29</v>
      </c>
      <c r="D88" s="137"/>
      <c r="E88" s="138">
        <v>0</v>
      </c>
      <c r="F88" s="138">
        <v>0</v>
      </c>
      <c r="G88" s="138">
        <v>0</v>
      </c>
      <c r="H88" s="138">
        <v>0</v>
      </c>
      <c r="I88" s="138">
        <v>0</v>
      </c>
      <c r="J88" s="138">
        <v>0</v>
      </c>
      <c r="K88" s="138">
        <v>0</v>
      </c>
      <c r="L88" s="139"/>
      <c r="M88" s="138">
        <v>0</v>
      </c>
      <c r="N88" s="139"/>
      <c r="O88" s="138">
        <v>0</v>
      </c>
      <c r="P88" s="138">
        <v>0</v>
      </c>
      <c r="Q88" s="138">
        <v>0</v>
      </c>
      <c r="R88" s="139"/>
      <c r="S88" s="138">
        <v>0</v>
      </c>
      <c r="T88" s="139"/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9"/>
      <c r="AA88" s="138">
        <v>0</v>
      </c>
      <c r="AB88" s="131">
        <v>0</v>
      </c>
    </row>
    <row r="89" spans="1:28" ht="15" customHeight="1" x14ac:dyDescent="0.25">
      <c r="A89" s="129" t="str">
        <f>B89&amp;"-"&amp;COUNTIF($B$3:B89,B89)</f>
        <v>139-11</v>
      </c>
      <c r="B89" s="130">
        <v>139</v>
      </c>
      <c r="C89" s="130" t="s">
        <v>29</v>
      </c>
      <c r="D89" s="137"/>
      <c r="E89" s="138">
        <v>0</v>
      </c>
      <c r="F89" s="138">
        <v>0</v>
      </c>
      <c r="G89" s="138">
        <v>0</v>
      </c>
      <c r="H89" s="138">
        <v>0</v>
      </c>
      <c r="I89" s="138">
        <v>0</v>
      </c>
      <c r="J89" s="138">
        <v>0</v>
      </c>
      <c r="K89" s="138">
        <v>0</v>
      </c>
      <c r="L89" s="139"/>
      <c r="M89" s="138">
        <v>0</v>
      </c>
      <c r="N89" s="139"/>
      <c r="O89" s="138">
        <v>0</v>
      </c>
      <c r="P89" s="138">
        <v>0</v>
      </c>
      <c r="Q89" s="138">
        <v>0</v>
      </c>
      <c r="R89" s="139"/>
      <c r="S89" s="138">
        <v>0</v>
      </c>
      <c r="T89" s="139"/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9"/>
      <c r="AA89" s="138">
        <v>0</v>
      </c>
      <c r="AB89" s="131">
        <v>0</v>
      </c>
    </row>
    <row r="90" spans="1:28" ht="15" customHeight="1" x14ac:dyDescent="0.25">
      <c r="A90" s="129" t="str">
        <f>B90&amp;"-"&amp;COUNTIF($B$3:B90,B90)</f>
        <v>139-12</v>
      </c>
      <c r="B90" s="130">
        <v>139</v>
      </c>
      <c r="C90" s="130" t="s">
        <v>29</v>
      </c>
      <c r="D90" s="137"/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9"/>
      <c r="M90" s="138">
        <v>0</v>
      </c>
      <c r="N90" s="139"/>
      <c r="O90" s="138">
        <v>0</v>
      </c>
      <c r="P90" s="138">
        <v>0</v>
      </c>
      <c r="Q90" s="138">
        <v>0</v>
      </c>
      <c r="R90" s="139"/>
      <c r="S90" s="138">
        <v>0</v>
      </c>
      <c r="T90" s="139"/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9"/>
      <c r="AA90" s="138">
        <v>0</v>
      </c>
      <c r="AB90" s="131">
        <v>0</v>
      </c>
    </row>
    <row r="91" spans="1:28" ht="15" customHeight="1" x14ac:dyDescent="0.25">
      <c r="A91" s="129" t="str">
        <f>B91&amp;"-"&amp;COUNTIF($B$3:B91,B91)</f>
        <v>139-13</v>
      </c>
      <c r="B91" s="130">
        <v>139</v>
      </c>
      <c r="C91" s="130" t="s">
        <v>29</v>
      </c>
      <c r="D91" s="137"/>
      <c r="E91" s="138">
        <v>0</v>
      </c>
      <c r="F91" s="138">
        <v>0</v>
      </c>
      <c r="G91" s="138">
        <v>0</v>
      </c>
      <c r="H91" s="138">
        <v>0</v>
      </c>
      <c r="I91" s="138">
        <v>0</v>
      </c>
      <c r="J91" s="138">
        <v>0</v>
      </c>
      <c r="K91" s="138">
        <v>0</v>
      </c>
      <c r="L91" s="139"/>
      <c r="M91" s="138">
        <v>0</v>
      </c>
      <c r="N91" s="139"/>
      <c r="O91" s="138">
        <v>0</v>
      </c>
      <c r="P91" s="138">
        <v>0</v>
      </c>
      <c r="Q91" s="138">
        <v>0</v>
      </c>
      <c r="R91" s="139"/>
      <c r="S91" s="138">
        <v>0</v>
      </c>
      <c r="T91" s="139"/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9"/>
      <c r="AA91" s="138">
        <v>0</v>
      </c>
      <c r="AB91" s="131">
        <v>0</v>
      </c>
    </row>
    <row r="92" spans="1:28" ht="15" customHeight="1" x14ac:dyDescent="0.25">
      <c r="A92" s="129" t="str">
        <f>B92&amp;"-"&amp;COUNTIF($B$3:B92,B92)</f>
        <v>139-14</v>
      </c>
      <c r="B92" s="130">
        <v>139</v>
      </c>
      <c r="C92" s="130" t="s">
        <v>29</v>
      </c>
      <c r="D92" s="137"/>
      <c r="E92" s="138">
        <v>0</v>
      </c>
      <c r="F92" s="138">
        <v>0</v>
      </c>
      <c r="G92" s="138">
        <v>0</v>
      </c>
      <c r="H92" s="138">
        <v>0</v>
      </c>
      <c r="I92" s="138">
        <v>0</v>
      </c>
      <c r="J92" s="138">
        <v>0</v>
      </c>
      <c r="K92" s="138">
        <v>0</v>
      </c>
      <c r="L92" s="139"/>
      <c r="M92" s="138">
        <v>0</v>
      </c>
      <c r="N92" s="139"/>
      <c r="O92" s="138">
        <v>0</v>
      </c>
      <c r="P92" s="138">
        <v>0</v>
      </c>
      <c r="Q92" s="138">
        <v>0</v>
      </c>
      <c r="R92" s="139"/>
      <c r="S92" s="138">
        <v>0</v>
      </c>
      <c r="T92" s="139"/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9"/>
      <c r="AA92" s="138">
        <v>0</v>
      </c>
      <c r="AB92" s="131">
        <v>0</v>
      </c>
    </row>
    <row r="93" spans="1:28" ht="15" customHeight="1" x14ac:dyDescent="0.25">
      <c r="A93" s="129" t="str">
        <f>B93&amp;"-"&amp;COUNTIF($B$3:B93,B93)</f>
        <v>139-15</v>
      </c>
      <c r="B93" s="130">
        <v>139</v>
      </c>
      <c r="C93" s="130" t="s">
        <v>29</v>
      </c>
      <c r="D93" s="137"/>
      <c r="E93" s="138">
        <v>0</v>
      </c>
      <c r="F93" s="138">
        <v>0</v>
      </c>
      <c r="G93" s="138">
        <v>0</v>
      </c>
      <c r="H93" s="138">
        <v>0</v>
      </c>
      <c r="I93" s="138">
        <v>0</v>
      </c>
      <c r="J93" s="138">
        <v>0</v>
      </c>
      <c r="K93" s="138">
        <v>0</v>
      </c>
      <c r="L93" s="139"/>
      <c r="M93" s="138">
        <v>0</v>
      </c>
      <c r="N93" s="139"/>
      <c r="O93" s="138">
        <v>0</v>
      </c>
      <c r="P93" s="138">
        <v>0</v>
      </c>
      <c r="Q93" s="138">
        <v>0</v>
      </c>
      <c r="R93" s="139"/>
      <c r="S93" s="138">
        <v>0</v>
      </c>
      <c r="T93" s="139"/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9"/>
      <c r="AA93" s="138">
        <v>0</v>
      </c>
      <c r="AB93" s="131">
        <v>0</v>
      </c>
    </row>
    <row r="94" spans="1:28" ht="15" customHeight="1" x14ac:dyDescent="0.25">
      <c r="A94" s="129" t="str">
        <f>B94&amp;"-"&amp;COUNTIF($B$3:B94,B94)</f>
        <v>162-1</v>
      </c>
      <c r="B94" s="130">
        <v>162</v>
      </c>
      <c r="C94" s="130" t="s">
        <v>31</v>
      </c>
      <c r="D94" s="137">
        <v>43802</v>
      </c>
      <c r="E94" s="138">
        <v>4.3499999999999996</v>
      </c>
      <c r="F94" s="138">
        <v>0</v>
      </c>
      <c r="G94" s="138">
        <v>1.9</v>
      </c>
      <c r="H94" s="138">
        <v>0</v>
      </c>
      <c r="I94" s="138">
        <v>0</v>
      </c>
      <c r="J94" s="138">
        <v>0</v>
      </c>
      <c r="K94" s="138">
        <v>0</v>
      </c>
      <c r="L94" s="139"/>
      <c r="M94" s="138">
        <v>3.9</v>
      </c>
      <c r="N94" s="139"/>
      <c r="O94" s="138">
        <v>0</v>
      </c>
      <c r="P94" s="138">
        <v>0</v>
      </c>
      <c r="Q94" s="138">
        <v>0</v>
      </c>
      <c r="R94" s="139"/>
      <c r="S94" s="138">
        <v>0</v>
      </c>
      <c r="T94" s="139"/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9"/>
      <c r="AA94" s="138">
        <v>0</v>
      </c>
      <c r="AB94" s="131">
        <v>0</v>
      </c>
    </row>
    <row r="95" spans="1:28" ht="15" customHeight="1" x14ac:dyDescent="0.25">
      <c r="A95" s="129" t="str">
        <f>B95&amp;"-"&amp;COUNTIF($B$3:B95,B95)</f>
        <v>162-2</v>
      </c>
      <c r="B95" s="130">
        <v>162</v>
      </c>
      <c r="C95" s="130" t="s">
        <v>31</v>
      </c>
      <c r="D95" s="137">
        <v>47837</v>
      </c>
      <c r="E95" s="138">
        <v>0.68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139"/>
      <c r="M95" s="138">
        <v>0.68</v>
      </c>
      <c r="N95" s="139"/>
      <c r="O95" s="138">
        <v>0</v>
      </c>
      <c r="P95" s="138">
        <v>0</v>
      </c>
      <c r="Q95" s="138">
        <v>0</v>
      </c>
      <c r="R95" s="139"/>
      <c r="S95" s="138">
        <v>0</v>
      </c>
      <c r="T95" s="139"/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9"/>
      <c r="AA95" s="138">
        <v>0</v>
      </c>
      <c r="AB95" s="131">
        <v>0</v>
      </c>
    </row>
    <row r="96" spans="1:28" ht="15" customHeight="1" x14ac:dyDescent="0.25">
      <c r="A96" s="129" t="str">
        <f>B96&amp;"-"&amp;COUNTIF($B$3:B96,B96)</f>
        <v>162-3</v>
      </c>
      <c r="B96" s="130">
        <v>162</v>
      </c>
      <c r="C96" s="130" t="s">
        <v>31</v>
      </c>
      <c r="D96" s="137">
        <v>47845</v>
      </c>
      <c r="E96" s="138">
        <v>0.66</v>
      </c>
      <c r="F96" s="138">
        <v>0</v>
      </c>
      <c r="G96" s="138">
        <v>0</v>
      </c>
      <c r="H96" s="138">
        <v>0</v>
      </c>
      <c r="I96" s="138">
        <v>0</v>
      </c>
      <c r="J96" s="138">
        <v>0</v>
      </c>
      <c r="K96" s="138">
        <v>0</v>
      </c>
      <c r="L96" s="139"/>
      <c r="M96" s="138">
        <v>0.66</v>
      </c>
      <c r="N96" s="139"/>
      <c r="O96" s="138">
        <v>0</v>
      </c>
      <c r="P96" s="138">
        <v>0</v>
      </c>
      <c r="Q96" s="138">
        <v>0</v>
      </c>
      <c r="R96" s="139"/>
      <c r="S96" s="138">
        <v>0</v>
      </c>
      <c r="T96" s="139"/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9"/>
      <c r="AA96" s="138">
        <v>0</v>
      </c>
      <c r="AB96" s="131">
        <v>0</v>
      </c>
    </row>
    <row r="97" spans="1:28" ht="15" customHeight="1" x14ac:dyDescent="0.25">
      <c r="A97" s="129" t="str">
        <f>B97&amp;"-"&amp;COUNTIF($B$3:B97,B97)</f>
        <v>162-4</v>
      </c>
      <c r="B97" s="130">
        <v>162</v>
      </c>
      <c r="C97" s="130" t="s">
        <v>31</v>
      </c>
      <c r="D97" s="137">
        <v>45393</v>
      </c>
      <c r="E97" s="138">
        <v>2.46</v>
      </c>
      <c r="F97" s="138">
        <v>0</v>
      </c>
      <c r="G97" s="138">
        <v>1.94</v>
      </c>
      <c r="H97" s="138">
        <v>0</v>
      </c>
      <c r="I97" s="138">
        <v>0</v>
      </c>
      <c r="J97" s="138">
        <v>0</v>
      </c>
      <c r="K97" s="138">
        <v>0</v>
      </c>
      <c r="L97" s="139"/>
      <c r="M97" s="138">
        <v>0.94</v>
      </c>
      <c r="N97" s="139"/>
      <c r="O97" s="138">
        <v>0</v>
      </c>
      <c r="P97" s="138">
        <v>0</v>
      </c>
      <c r="Q97" s="138">
        <v>0</v>
      </c>
      <c r="R97" s="139"/>
      <c r="S97" s="138">
        <v>0</v>
      </c>
      <c r="T97" s="139"/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9"/>
      <c r="AA97" s="138">
        <v>0</v>
      </c>
      <c r="AB97" s="131">
        <v>0</v>
      </c>
    </row>
    <row r="98" spans="1:28" ht="15" customHeight="1" x14ac:dyDescent="0.25">
      <c r="A98" s="129" t="str">
        <f>B98&amp;"-"&amp;COUNTIF($B$3:B98,B98)</f>
        <v>162-5</v>
      </c>
      <c r="B98" s="130">
        <v>162</v>
      </c>
      <c r="C98" s="130" t="s">
        <v>31</v>
      </c>
      <c r="D98" s="137">
        <v>44115</v>
      </c>
      <c r="E98" s="138">
        <v>32.01</v>
      </c>
      <c r="F98" s="138">
        <v>0</v>
      </c>
      <c r="G98" s="138">
        <v>1.1299999999999999</v>
      </c>
      <c r="H98" s="138">
        <v>1.79</v>
      </c>
      <c r="I98" s="138">
        <v>0</v>
      </c>
      <c r="J98" s="138">
        <v>0</v>
      </c>
      <c r="K98" s="138">
        <v>0</v>
      </c>
      <c r="L98" s="139"/>
      <c r="M98" s="138">
        <v>17.75</v>
      </c>
      <c r="N98" s="139"/>
      <c r="O98" s="138">
        <v>0</v>
      </c>
      <c r="P98" s="138">
        <v>0</v>
      </c>
      <c r="Q98" s="138">
        <v>0</v>
      </c>
      <c r="R98" s="139"/>
      <c r="S98" s="138">
        <v>0</v>
      </c>
      <c r="T98" s="139"/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9"/>
      <c r="AA98" s="138">
        <v>0</v>
      </c>
      <c r="AB98" s="131">
        <v>0</v>
      </c>
    </row>
    <row r="99" spans="1:28" ht="15" customHeight="1" x14ac:dyDescent="0.25">
      <c r="A99" s="129" t="str">
        <f>B99&amp;"-"&amp;COUNTIF($B$3:B99,B99)</f>
        <v>162-6</v>
      </c>
      <c r="B99" s="130">
        <v>162</v>
      </c>
      <c r="C99" s="130" t="s">
        <v>31</v>
      </c>
      <c r="D99" s="137">
        <v>47019</v>
      </c>
      <c r="E99" s="138">
        <v>1</v>
      </c>
      <c r="F99" s="138">
        <v>0</v>
      </c>
      <c r="G99" s="138">
        <v>0</v>
      </c>
      <c r="H99" s="138">
        <v>0</v>
      </c>
      <c r="I99" s="138">
        <v>0</v>
      </c>
      <c r="J99" s="138">
        <v>0</v>
      </c>
      <c r="K99" s="138">
        <v>0</v>
      </c>
      <c r="L99" s="139"/>
      <c r="M99" s="138">
        <v>0</v>
      </c>
      <c r="N99" s="139"/>
      <c r="O99" s="138">
        <v>0</v>
      </c>
      <c r="P99" s="138">
        <v>0</v>
      </c>
      <c r="Q99" s="138">
        <v>0</v>
      </c>
      <c r="R99" s="139"/>
      <c r="S99" s="138">
        <v>0</v>
      </c>
      <c r="T99" s="139"/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9"/>
      <c r="AA99" s="138">
        <v>0</v>
      </c>
      <c r="AB99" s="131">
        <v>0</v>
      </c>
    </row>
    <row r="100" spans="1:28" ht="15" customHeight="1" x14ac:dyDescent="0.25">
      <c r="A100" s="129" t="str">
        <f>B100&amp;"-"&amp;COUNTIF($B$3:B100,B100)</f>
        <v>162-7</v>
      </c>
      <c r="B100" s="130">
        <v>162</v>
      </c>
      <c r="C100" s="130" t="s">
        <v>31</v>
      </c>
      <c r="D100" s="137">
        <v>47985</v>
      </c>
      <c r="E100" s="138">
        <v>2.0099999999999998</v>
      </c>
      <c r="F100" s="138">
        <v>0</v>
      </c>
      <c r="G100" s="138">
        <v>0.87</v>
      </c>
      <c r="H100" s="138">
        <v>0</v>
      </c>
      <c r="I100" s="138">
        <v>0</v>
      </c>
      <c r="J100" s="138">
        <v>0</v>
      </c>
      <c r="K100" s="138">
        <v>0</v>
      </c>
      <c r="L100" s="139"/>
      <c r="M100" s="138">
        <v>1.56</v>
      </c>
      <c r="N100" s="139"/>
      <c r="O100" s="138">
        <v>0</v>
      </c>
      <c r="P100" s="138">
        <v>0</v>
      </c>
      <c r="Q100" s="138">
        <v>0</v>
      </c>
      <c r="R100" s="139"/>
      <c r="S100" s="138">
        <v>0</v>
      </c>
      <c r="T100" s="139"/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9"/>
      <c r="AA100" s="138">
        <v>0</v>
      </c>
      <c r="AB100" s="131">
        <v>0</v>
      </c>
    </row>
    <row r="101" spans="1:28" ht="15" customHeight="1" x14ac:dyDescent="0.25">
      <c r="A101" s="129" t="str">
        <f>B101&amp;"-"&amp;COUNTIF($B$3:B101,B101)</f>
        <v>162-8</v>
      </c>
      <c r="B101" s="130">
        <v>162</v>
      </c>
      <c r="C101" s="130" t="s">
        <v>31</v>
      </c>
      <c r="D101" s="137">
        <v>47993</v>
      </c>
      <c r="E101" s="138">
        <v>12.03</v>
      </c>
      <c r="F101" s="138">
        <v>0.41</v>
      </c>
      <c r="G101" s="138">
        <v>1.99</v>
      </c>
      <c r="H101" s="138">
        <v>1</v>
      </c>
      <c r="I101" s="138">
        <v>0</v>
      </c>
      <c r="J101" s="138">
        <v>0</v>
      </c>
      <c r="K101" s="138">
        <v>0</v>
      </c>
      <c r="L101" s="139"/>
      <c r="M101" s="138">
        <v>10.029999999999999</v>
      </c>
      <c r="N101" s="139"/>
      <c r="O101" s="138">
        <v>0</v>
      </c>
      <c r="P101" s="138">
        <v>0</v>
      </c>
      <c r="Q101" s="138">
        <v>0</v>
      </c>
      <c r="R101" s="139"/>
      <c r="S101" s="138">
        <v>0</v>
      </c>
      <c r="T101" s="139"/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9"/>
      <c r="AA101" s="138">
        <v>0</v>
      </c>
      <c r="AB101" s="131">
        <v>0</v>
      </c>
    </row>
    <row r="102" spans="1:28" ht="15" customHeight="1" x14ac:dyDescent="0.25">
      <c r="A102" s="129" t="str">
        <f>B102&amp;"-"&amp;COUNTIF($B$3:B102,B102)</f>
        <v>162-9</v>
      </c>
      <c r="B102" s="130">
        <v>162</v>
      </c>
      <c r="C102" s="130" t="s">
        <v>31</v>
      </c>
      <c r="D102" s="137">
        <v>48017</v>
      </c>
      <c r="E102" s="138">
        <v>20.89</v>
      </c>
      <c r="F102" s="138">
        <v>0</v>
      </c>
      <c r="G102" s="138">
        <v>0.04</v>
      </c>
      <c r="H102" s="138">
        <v>0</v>
      </c>
      <c r="I102" s="138">
        <v>0</v>
      </c>
      <c r="J102" s="138">
        <v>0</v>
      </c>
      <c r="K102" s="138">
        <v>0</v>
      </c>
      <c r="L102" s="139"/>
      <c r="M102" s="138">
        <v>14.57</v>
      </c>
      <c r="N102" s="139"/>
      <c r="O102" s="138">
        <v>0</v>
      </c>
      <c r="P102" s="138">
        <v>0</v>
      </c>
      <c r="Q102" s="138">
        <v>0</v>
      </c>
      <c r="R102" s="139"/>
      <c r="S102" s="138">
        <v>0</v>
      </c>
      <c r="T102" s="139"/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9"/>
      <c r="AA102" s="138">
        <v>0</v>
      </c>
      <c r="AB102" s="131">
        <v>0</v>
      </c>
    </row>
    <row r="103" spans="1:28" ht="15" customHeight="1" x14ac:dyDescent="0.25">
      <c r="A103" s="129" t="str">
        <f>B103&amp;"-"&amp;COUNTIF($B$3:B103,B103)</f>
        <v>162-10</v>
      </c>
      <c r="B103" s="130">
        <v>162</v>
      </c>
      <c r="C103" s="130" t="s">
        <v>31</v>
      </c>
      <c r="D103" s="137">
        <v>44453</v>
      </c>
      <c r="E103" s="138">
        <v>317.88</v>
      </c>
      <c r="F103" s="138">
        <v>2.79</v>
      </c>
      <c r="G103" s="138">
        <v>52.92</v>
      </c>
      <c r="H103" s="138">
        <v>3.38</v>
      </c>
      <c r="I103" s="138">
        <v>0</v>
      </c>
      <c r="J103" s="138">
        <v>1.87</v>
      </c>
      <c r="K103" s="138">
        <v>0</v>
      </c>
      <c r="L103" s="139"/>
      <c r="M103" s="138">
        <v>254.61</v>
      </c>
      <c r="N103" s="139"/>
      <c r="O103" s="138">
        <v>0</v>
      </c>
      <c r="P103" s="138">
        <v>0</v>
      </c>
      <c r="Q103" s="138">
        <v>0</v>
      </c>
      <c r="R103" s="139"/>
      <c r="S103" s="138">
        <v>0</v>
      </c>
      <c r="T103" s="139"/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9"/>
      <c r="AA103" s="138">
        <v>0</v>
      </c>
      <c r="AB103" s="131">
        <v>0</v>
      </c>
    </row>
    <row r="104" spans="1:28" ht="15" customHeight="1" x14ac:dyDescent="0.25">
      <c r="A104" s="129" t="str">
        <f>B104&amp;"-"&amp;COUNTIF($B$3:B104,B104)</f>
        <v>162-11</v>
      </c>
      <c r="B104" s="130">
        <v>162</v>
      </c>
      <c r="C104" s="130" t="s">
        <v>31</v>
      </c>
      <c r="D104" s="137">
        <v>48025</v>
      </c>
      <c r="E104" s="138">
        <v>14.51</v>
      </c>
      <c r="F104" s="138">
        <v>0</v>
      </c>
      <c r="G104" s="138">
        <v>5.88</v>
      </c>
      <c r="H104" s="138">
        <v>0</v>
      </c>
      <c r="I104" s="138">
        <v>0</v>
      </c>
      <c r="J104" s="138">
        <v>0</v>
      </c>
      <c r="K104" s="138">
        <v>0</v>
      </c>
      <c r="L104" s="139"/>
      <c r="M104" s="138">
        <v>12.91</v>
      </c>
      <c r="N104" s="139"/>
      <c r="O104" s="138">
        <v>0</v>
      </c>
      <c r="P104" s="138">
        <v>0</v>
      </c>
      <c r="Q104" s="138">
        <v>0</v>
      </c>
      <c r="R104" s="139"/>
      <c r="S104" s="138">
        <v>0</v>
      </c>
      <c r="T104" s="139"/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9"/>
      <c r="AA104" s="138">
        <v>0</v>
      </c>
      <c r="AB104" s="131">
        <v>0</v>
      </c>
    </row>
    <row r="105" spans="1:28" ht="15" customHeight="1" x14ac:dyDescent="0.25">
      <c r="A105" s="129" t="str">
        <f>B105&amp;"-"&amp;COUNTIF($B$3:B105,B105)</f>
        <v>162-12</v>
      </c>
      <c r="B105" s="130">
        <v>162</v>
      </c>
      <c r="C105" s="130" t="s">
        <v>31</v>
      </c>
      <c r="D105" s="137">
        <v>49056</v>
      </c>
      <c r="E105" s="138">
        <v>1.66</v>
      </c>
      <c r="F105" s="138">
        <v>0</v>
      </c>
      <c r="G105" s="138">
        <v>0.66</v>
      </c>
      <c r="H105" s="138">
        <v>0</v>
      </c>
      <c r="I105" s="138">
        <v>0</v>
      </c>
      <c r="J105" s="138">
        <v>0</v>
      </c>
      <c r="K105" s="138">
        <v>0</v>
      </c>
      <c r="L105" s="139"/>
      <c r="M105" s="138">
        <v>1</v>
      </c>
      <c r="N105" s="139"/>
      <c r="O105" s="138">
        <v>0</v>
      </c>
      <c r="P105" s="138">
        <v>0</v>
      </c>
      <c r="Q105" s="138">
        <v>0</v>
      </c>
      <c r="R105" s="139"/>
      <c r="S105" s="138">
        <v>0</v>
      </c>
      <c r="T105" s="139"/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9"/>
      <c r="AA105" s="138">
        <v>0</v>
      </c>
      <c r="AB105" s="131">
        <v>0</v>
      </c>
    </row>
    <row r="106" spans="1:28" ht="15" customHeight="1" x14ac:dyDescent="0.25">
      <c r="A106" s="129" t="str">
        <f>B106&amp;"-"&amp;COUNTIF($B$3:B106,B106)</f>
        <v>162-13</v>
      </c>
      <c r="B106" s="130">
        <v>162</v>
      </c>
      <c r="C106" s="130" t="s">
        <v>31</v>
      </c>
      <c r="D106" s="137">
        <v>46896</v>
      </c>
      <c r="E106" s="138">
        <v>2</v>
      </c>
      <c r="F106" s="138">
        <v>0</v>
      </c>
      <c r="G106" s="138">
        <v>2</v>
      </c>
      <c r="H106" s="138">
        <v>0</v>
      </c>
      <c r="I106" s="138">
        <v>0</v>
      </c>
      <c r="J106" s="138">
        <v>0</v>
      </c>
      <c r="K106" s="138">
        <v>0</v>
      </c>
      <c r="L106" s="139"/>
      <c r="M106" s="138">
        <v>0</v>
      </c>
      <c r="N106" s="139"/>
      <c r="O106" s="138">
        <v>0</v>
      </c>
      <c r="P106" s="138">
        <v>0</v>
      </c>
      <c r="Q106" s="138">
        <v>0</v>
      </c>
      <c r="R106" s="139"/>
      <c r="S106" s="138">
        <v>0</v>
      </c>
      <c r="T106" s="139"/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9"/>
      <c r="AA106" s="138">
        <v>0</v>
      </c>
      <c r="AB106" s="131">
        <v>0</v>
      </c>
    </row>
    <row r="107" spans="1:28" ht="15" customHeight="1" x14ac:dyDescent="0.25">
      <c r="A107" s="129" t="str">
        <f>B107&amp;"-"&amp;COUNTIF($B$3:B107,B107)</f>
        <v>162-14</v>
      </c>
      <c r="B107" s="130">
        <v>162</v>
      </c>
      <c r="C107" s="130" t="s">
        <v>31</v>
      </c>
      <c r="D107" s="137">
        <v>46482</v>
      </c>
      <c r="E107" s="138">
        <v>2.4300000000000002</v>
      </c>
      <c r="F107" s="138">
        <v>0</v>
      </c>
      <c r="G107" s="138">
        <v>0</v>
      </c>
      <c r="H107" s="138">
        <v>0</v>
      </c>
      <c r="I107" s="138">
        <v>0</v>
      </c>
      <c r="J107" s="138">
        <v>0</v>
      </c>
      <c r="K107" s="138">
        <v>0</v>
      </c>
      <c r="L107" s="139"/>
      <c r="M107" s="138">
        <v>2.4300000000000002</v>
      </c>
      <c r="N107" s="139"/>
      <c r="O107" s="138">
        <v>0</v>
      </c>
      <c r="P107" s="138">
        <v>0</v>
      </c>
      <c r="Q107" s="138">
        <v>0</v>
      </c>
      <c r="R107" s="139"/>
      <c r="S107" s="138">
        <v>0</v>
      </c>
      <c r="T107" s="139"/>
      <c r="U107" s="138">
        <v>0</v>
      </c>
      <c r="V107" s="138">
        <v>0</v>
      </c>
      <c r="W107" s="138">
        <v>0</v>
      </c>
      <c r="X107" s="138">
        <v>0</v>
      </c>
      <c r="Y107" s="138">
        <v>0</v>
      </c>
      <c r="Z107" s="139"/>
      <c r="AA107" s="138">
        <v>0</v>
      </c>
      <c r="AB107" s="131">
        <v>0</v>
      </c>
    </row>
    <row r="108" spans="1:28" ht="15" customHeight="1" x14ac:dyDescent="0.25">
      <c r="A108" s="129" t="str">
        <f>B108&amp;"-"&amp;COUNTIF($B$3:B108,B108)</f>
        <v>162-15</v>
      </c>
      <c r="B108" s="130">
        <v>162</v>
      </c>
      <c r="C108" s="130" t="s">
        <v>31</v>
      </c>
      <c r="D108" s="137">
        <v>48041</v>
      </c>
      <c r="E108" s="138">
        <v>0.11</v>
      </c>
      <c r="F108" s="138">
        <v>0</v>
      </c>
      <c r="G108" s="138">
        <v>0</v>
      </c>
      <c r="H108" s="138">
        <v>0</v>
      </c>
      <c r="I108" s="138">
        <v>0</v>
      </c>
      <c r="J108" s="138">
        <v>0</v>
      </c>
      <c r="K108" s="138">
        <v>0</v>
      </c>
      <c r="L108" s="139"/>
      <c r="M108" s="138">
        <v>0</v>
      </c>
      <c r="N108" s="139"/>
      <c r="O108" s="138">
        <v>0</v>
      </c>
      <c r="P108" s="138">
        <v>0</v>
      </c>
      <c r="Q108" s="138">
        <v>0</v>
      </c>
      <c r="R108" s="139"/>
      <c r="S108" s="138">
        <v>0</v>
      </c>
      <c r="T108" s="139"/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9"/>
      <c r="AA108" s="138">
        <v>0</v>
      </c>
      <c r="AB108" s="131">
        <v>0</v>
      </c>
    </row>
    <row r="109" spans="1:28" ht="15" customHeight="1" x14ac:dyDescent="0.25">
      <c r="A109" s="129" t="str">
        <f>B109&amp;"-"&amp;COUNTIF($B$3:B109,B109)</f>
        <v>162-16</v>
      </c>
      <c r="B109" s="130">
        <v>162</v>
      </c>
      <c r="C109" s="130" t="s">
        <v>31</v>
      </c>
      <c r="D109" s="137">
        <v>48876</v>
      </c>
      <c r="E109" s="138">
        <v>0.59</v>
      </c>
      <c r="F109" s="138">
        <v>0</v>
      </c>
      <c r="G109" s="138">
        <v>0</v>
      </c>
      <c r="H109" s="138">
        <v>0</v>
      </c>
      <c r="I109" s="138">
        <v>0</v>
      </c>
      <c r="J109" s="138">
        <v>0</v>
      </c>
      <c r="K109" s="138">
        <v>0</v>
      </c>
      <c r="L109" s="139"/>
      <c r="M109" s="138">
        <v>0.53</v>
      </c>
      <c r="N109" s="139"/>
      <c r="O109" s="138">
        <v>0</v>
      </c>
      <c r="P109" s="138">
        <v>0</v>
      </c>
      <c r="Q109" s="138">
        <v>0</v>
      </c>
      <c r="R109" s="139"/>
      <c r="S109" s="138">
        <v>0</v>
      </c>
      <c r="T109" s="139"/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9"/>
      <c r="AA109" s="138">
        <v>0</v>
      </c>
      <c r="AB109" s="131">
        <v>0</v>
      </c>
    </row>
    <row r="110" spans="1:28" ht="15" customHeight="1" x14ac:dyDescent="0.25">
      <c r="A110" s="129" t="str">
        <f>B110&amp;"-"&amp;COUNTIF($B$3:B110,B110)</f>
        <v>162-17</v>
      </c>
      <c r="B110" s="130">
        <v>162</v>
      </c>
      <c r="C110" s="130" t="s">
        <v>31</v>
      </c>
      <c r="D110" s="137">
        <v>46904</v>
      </c>
      <c r="E110" s="138">
        <v>3.74</v>
      </c>
      <c r="F110" s="138">
        <v>0</v>
      </c>
      <c r="G110" s="138">
        <v>1.56</v>
      </c>
      <c r="H110" s="138">
        <v>0</v>
      </c>
      <c r="I110" s="138">
        <v>0</v>
      </c>
      <c r="J110" s="138">
        <v>0</v>
      </c>
      <c r="K110" s="138">
        <v>0</v>
      </c>
      <c r="L110" s="139"/>
      <c r="M110" s="138">
        <v>3.74</v>
      </c>
      <c r="N110" s="139"/>
      <c r="O110" s="138">
        <v>0</v>
      </c>
      <c r="P110" s="138">
        <v>0</v>
      </c>
      <c r="Q110" s="138">
        <v>0</v>
      </c>
      <c r="R110" s="139"/>
      <c r="S110" s="138">
        <v>0</v>
      </c>
      <c r="T110" s="139"/>
      <c r="U110" s="138">
        <v>0</v>
      </c>
      <c r="V110" s="138">
        <v>0</v>
      </c>
      <c r="W110" s="138">
        <v>0</v>
      </c>
      <c r="X110" s="138">
        <v>0</v>
      </c>
      <c r="Y110" s="138">
        <v>0</v>
      </c>
      <c r="Z110" s="139"/>
      <c r="AA110" s="138">
        <v>0</v>
      </c>
      <c r="AB110" s="131">
        <v>0</v>
      </c>
    </row>
    <row r="111" spans="1:28" ht="15" customHeight="1" x14ac:dyDescent="0.25">
      <c r="A111" s="129" t="str">
        <f>B111&amp;"-"&amp;COUNTIF($B$3:B111,B111)</f>
        <v>162-18</v>
      </c>
      <c r="B111" s="130">
        <v>162</v>
      </c>
      <c r="C111" s="130" t="s">
        <v>31</v>
      </c>
      <c r="D111" s="137">
        <v>45179</v>
      </c>
      <c r="E111" s="138">
        <v>0.84</v>
      </c>
      <c r="F111" s="138">
        <v>0</v>
      </c>
      <c r="G111" s="138">
        <v>0.46</v>
      </c>
      <c r="H111" s="138">
        <v>0</v>
      </c>
      <c r="I111" s="138">
        <v>0</v>
      </c>
      <c r="J111" s="138">
        <v>0</v>
      </c>
      <c r="K111" s="138">
        <v>0</v>
      </c>
      <c r="L111" s="139"/>
      <c r="M111" s="138">
        <v>0.84</v>
      </c>
      <c r="N111" s="139"/>
      <c r="O111" s="138">
        <v>0</v>
      </c>
      <c r="P111" s="138">
        <v>0</v>
      </c>
      <c r="Q111" s="138">
        <v>0</v>
      </c>
      <c r="R111" s="139"/>
      <c r="S111" s="138">
        <v>0</v>
      </c>
      <c r="T111" s="139"/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9"/>
      <c r="AA111" s="138">
        <v>0</v>
      </c>
      <c r="AB111" s="131">
        <v>0</v>
      </c>
    </row>
    <row r="112" spans="1:28" ht="15" customHeight="1" x14ac:dyDescent="0.25">
      <c r="A112" s="129" t="str">
        <f>B112&amp;"-"&amp;COUNTIF($B$3:B112,B112)</f>
        <v>162-19</v>
      </c>
      <c r="B112" s="130">
        <v>162</v>
      </c>
      <c r="C112" s="130" t="s">
        <v>31</v>
      </c>
      <c r="D112" s="137"/>
      <c r="E112" s="138">
        <v>0</v>
      </c>
      <c r="F112" s="138">
        <v>0</v>
      </c>
      <c r="G112" s="138">
        <v>0</v>
      </c>
      <c r="H112" s="138">
        <v>0</v>
      </c>
      <c r="I112" s="138">
        <v>0</v>
      </c>
      <c r="J112" s="138">
        <v>0</v>
      </c>
      <c r="K112" s="138">
        <v>0</v>
      </c>
      <c r="L112" s="139"/>
      <c r="M112" s="138">
        <v>0</v>
      </c>
      <c r="N112" s="139"/>
      <c r="O112" s="138">
        <v>0</v>
      </c>
      <c r="P112" s="138">
        <v>0</v>
      </c>
      <c r="Q112" s="138">
        <v>0</v>
      </c>
      <c r="R112" s="139"/>
      <c r="S112" s="138">
        <v>0</v>
      </c>
      <c r="T112" s="139"/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9"/>
      <c r="AA112" s="138">
        <v>0</v>
      </c>
      <c r="AB112" s="131">
        <v>0</v>
      </c>
    </row>
    <row r="113" spans="1:28" ht="15" customHeight="1" x14ac:dyDescent="0.25">
      <c r="A113" s="129" t="str">
        <f>B113&amp;"-"&amp;COUNTIF($B$3:B113,B113)</f>
        <v>162-20</v>
      </c>
      <c r="B113" s="130">
        <v>162</v>
      </c>
      <c r="C113" s="130" t="s">
        <v>31</v>
      </c>
      <c r="D113" s="137"/>
      <c r="E113" s="138">
        <v>0</v>
      </c>
      <c r="F113" s="138">
        <v>0</v>
      </c>
      <c r="G113" s="138">
        <v>0</v>
      </c>
      <c r="H113" s="138">
        <v>0</v>
      </c>
      <c r="I113" s="138">
        <v>0</v>
      </c>
      <c r="J113" s="138">
        <v>0</v>
      </c>
      <c r="K113" s="138">
        <v>0</v>
      </c>
      <c r="L113" s="139"/>
      <c r="M113" s="138">
        <v>0</v>
      </c>
      <c r="N113" s="139"/>
      <c r="O113" s="138">
        <v>0</v>
      </c>
      <c r="P113" s="138">
        <v>0</v>
      </c>
      <c r="Q113" s="138">
        <v>0</v>
      </c>
      <c r="R113" s="139"/>
      <c r="S113" s="138">
        <v>0</v>
      </c>
      <c r="T113" s="139"/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9"/>
      <c r="AA113" s="138">
        <v>0</v>
      </c>
      <c r="AB113" s="131">
        <v>0</v>
      </c>
    </row>
    <row r="114" spans="1:28" ht="15" customHeight="1" x14ac:dyDescent="0.25">
      <c r="A114" s="129" t="str">
        <f>B114&amp;"-"&amp;COUNTIF($B$3:B114,B114)</f>
        <v>162-21</v>
      </c>
      <c r="B114" s="130">
        <v>162</v>
      </c>
      <c r="C114" s="130" t="s">
        <v>31</v>
      </c>
      <c r="D114" s="137"/>
      <c r="E114" s="138">
        <v>0</v>
      </c>
      <c r="F114" s="138">
        <v>0</v>
      </c>
      <c r="G114" s="138">
        <v>0</v>
      </c>
      <c r="H114" s="138">
        <v>0</v>
      </c>
      <c r="I114" s="138">
        <v>0</v>
      </c>
      <c r="J114" s="138">
        <v>0</v>
      </c>
      <c r="K114" s="138">
        <v>0</v>
      </c>
      <c r="L114" s="139"/>
      <c r="M114" s="138">
        <v>0</v>
      </c>
      <c r="N114" s="139"/>
      <c r="O114" s="138">
        <v>0</v>
      </c>
      <c r="P114" s="138">
        <v>0</v>
      </c>
      <c r="Q114" s="138">
        <v>0</v>
      </c>
      <c r="R114" s="139"/>
      <c r="S114" s="138">
        <v>0</v>
      </c>
      <c r="T114" s="139"/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9"/>
      <c r="AA114" s="138">
        <v>0</v>
      </c>
      <c r="AB114" s="131">
        <v>0</v>
      </c>
    </row>
    <row r="115" spans="1:28" ht="15" customHeight="1" x14ac:dyDescent="0.25">
      <c r="A115" s="129" t="str">
        <f>B115&amp;"-"&amp;COUNTIF($B$3:B115,B115)</f>
        <v>162-22</v>
      </c>
      <c r="B115" s="130">
        <v>162</v>
      </c>
      <c r="C115" s="130" t="s">
        <v>31</v>
      </c>
      <c r="D115" s="137"/>
      <c r="E115" s="138">
        <v>0</v>
      </c>
      <c r="F115" s="138">
        <v>0</v>
      </c>
      <c r="G115" s="138">
        <v>0</v>
      </c>
      <c r="H115" s="138">
        <v>0</v>
      </c>
      <c r="I115" s="138">
        <v>0</v>
      </c>
      <c r="J115" s="138">
        <v>0</v>
      </c>
      <c r="K115" s="138">
        <v>0</v>
      </c>
      <c r="L115" s="139"/>
      <c r="M115" s="138">
        <v>0</v>
      </c>
      <c r="N115" s="139"/>
      <c r="O115" s="138">
        <v>0</v>
      </c>
      <c r="P115" s="138">
        <v>0</v>
      </c>
      <c r="Q115" s="138">
        <v>0</v>
      </c>
      <c r="R115" s="139"/>
      <c r="S115" s="138">
        <v>0</v>
      </c>
      <c r="T115" s="139"/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9"/>
      <c r="AA115" s="138">
        <v>0</v>
      </c>
      <c r="AB115" s="131">
        <v>0</v>
      </c>
    </row>
    <row r="116" spans="1:28" ht="15" customHeight="1" x14ac:dyDescent="0.25">
      <c r="A116" s="129" t="str">
        <f>B116&amp;"-"&amp;COUNTIF($B$3:B116,B116)</f>
        <v>162-23</v>
      </c>
      <c r="B116" s="130">
        <v>162</v>
      </c>
      <c r="C116" s="130" t="s">
        <v>31</v>
      </c>
      <c r="D116" s="137"/>
      <c r="E116" s="138">
        <v>0</v>
      </c>
      <c r="F116" s="138">
        <v>0</v>
      </c>
      <c r="G116" s="138">
        <v>0</v>
      </c>
      <c r="H116" s="138">
        <v>0</v>
      </c>
      <c r="I116" s="138">
        <v>0</v>
      </c>
      <c r="J116" s="138">
        <v>0</v>
      </c>
      <c r="K116" s="138">
        <v>0</v>
      </c>
      <c r="L116" s="139"/>
      <c r="M116" s="138">
        <v>0</v>
      </c>
      <c r="N116" s="139"/>
      <c r="O116" s="138">
        <v>0</v>
      </c>
      <c r="P116" s="138">
        <v>0</v>
      </c>
      <c r="Q116" s="138">
        <v>0</v>
      </c>
      <c r="R116" s="139"/>
      <c r="S116" s="138">
        <v>0</v>
      </c>
      <c r="T116" s="139"/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9"/>
      <c r="AA116" s="138">
        <v>0</v>
      </c>
      <c r="AB116" s="131">
        <v>0</v>
      </c>
    </row>
    <row r="117" spans="1:28" ht="15" customHeight="1" x14ac:dyDescent="0.25">
      <c r="A117" s="129" t="str">
        <f>B117&amp;"-"&amp;COUNTIF($B$3:B117,B117)</f>
        <v>162-24</v>
      </c>
      <c r="B117" s="130">
        <v>162</v>
      </c>
      <c r="C117" s="130" t="s">
        <v>31</v>
      </c>
      <c r="D117" s="137"/>
      <c r="E117" s="138">
        <v>0</v>
      </c>
      <c r="F117" s="138">
        <v>0</v>
      </c>
      <c r="G117" s="138">
        <v>0</v>
      </c>
      <c r="H117" s="138">
        <v>0</v>
      </c>
      <c r="I117" s="138">
        <v>0</v>
      </c>
      <c r="J117" s="138">
        <v>0</v>
      </c>
      <c r="K117" s="138">
        <v>0</v>
      </c>
      <c r="L117" s="139"/>
      <c r="M117" s="138">
        <v>0</v>
      </c>
      <c r="N117" s="139"/>
      <c r="O117" s="138">
        <v>0</v>
      </c>
      <c r="P117" s="138">
        <v>0</v>
      </c>
      <c r="Q117" s="138">
        <v>0</v>
      </c>
      <c r="R117" s="139"/>
      <c r="S117" s="138">
        <v>0</v>
      </c>
      <c r="T117" s="139"/>
      <c r="U117" s="138">
        <v>0</v>
      </c>
      <c r="V117" s="138">
        <v>0</v>
      </c>
      <c r="W117" s="138">
        <v>0</v>
      </c>
      <c r="X117" s="138">
        <v>0</v>
      </c>
      <c r="Y117" s="138">
        <v>0</v>
      </c>
      <c r="Z117" s="139"/>
      <c r="AA117" s="138">
        <v>0</v>
      </c>
      <c r="AB117" s="131">
        <v>0</v>
      </c>
    </row>
    <row r="118" spans="1:28" ht="15" customHeight="1" x14ac:dyDescent="0.25">
      <c r="A118" s="129" t="str">
        <f>B118&amp;"-"&amp;COUNTIF($B$3:B118,B118)</f>
        <v>162-25</v>
      </c>
      <c r="B118" s="130">
        <v>162</v>
      </c>
      <c r="C118" s="130" t="s">
        <v>31</v>
      </c>
      <c r="D118" s="137"/>
      <c r="E118" s="138">
        <v>0</v>
      </c>
      <c r="F118" s="138">
        <v>0</v>
      </c>
      <c r="G118" s="138">
        <v>0</v>
      </c>
      <c r="H118" s="138">
        <v>0</v>
      </c>
      <c r="I118" s="138">
        <v>0</v>
      </c>
      <c r="J118" s="138">
        <v>0</v>
      </c>
      <c r="K118" s="138">
        <v>0</v>
      </c>
      <c r="L118" s="139"/>
      <c r="M118" s="138">
        <v>0</v>
      </c>
      <c r="N118" s="139"/>
      <c r="O118" s="138">
        <v>0</v>
      </c>
      <c r="P118" s="138">
        <v>0</v>
      </c>
      <c r="Q118" s="138">
        <v>0</v>
      </c>
      <c r="R118" s="139"/>
      <c r="S118" s="138">
        <v>0</v>
      </c>
      <c r="T118" s="139"/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9"/>
      <c r="AA118" s="138">
        <v>0</v>
      </c>
      <c r="AB118" s="131">
        <v>0</v>
      </c>
    </row>
    <row r="119" spans="1:28" ht="15" customHeight="1" x14ac:dyDescent="0.25">
      <c r="A119" s="129" t="str">
        <f>B119&amp;"-"&amp;COUNTIF($B$3:B119,B119)</f>
        <v>162-26</v>
      </c>
      <c r="B119" s="130">
        <v>162</v>
      </c>
      <c r="C119" s="130" t="s">
        <v>31</v>
      </c>
      <c r="D119" s="137"/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9"/>
      <c r="M119" s="138">
        <v>0</v>
      </c>
      <c r="N119" s="139"/>
      <c r="O119" s="138">
        <v>0</v>
      </c>
      <c r="P119" s="138">
        <v>0</v>
      </c>
      <c r="Q119" s="138">
        <v>0</v>
      </c>
      <c r="R119" s="139"/>
      <c r="S119" s="138">
        <v>0</v>
      </c>
      <c r="T119" s="139"/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9"/>
      <c r="AA119" s="138">
        <v>0</v>
      </c>
      <c r="AB119" s="131">
        <v>0</v>
      </c>
    </row>
    <row r="120" spans="1:28" ht="15" customHeight="1" x14ac:dyDescent="0.25">
      <c r="A120" s="129" t="str">
        <f>B120&amp;"-"&amp;COUNTIF($B$3:B120,B120)</f>
        <v>162-27</v>
      </c>
      <c r="B120" s="130">
        <v>162</v>
      </c>
      <c r="C120" s="130" t="s">
        <v>31</v>
      </c>
      <c r="D120" s="137"/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138">
        <v>0</v>
      </c>
      <c r="K120" s="138">
        <v>0</v>
      </c>
      <c r="L120" s="139"/>
      <c r="M120" s="138">
        <v>0</v>
      </c>
      <c r="N120" s="139"/>
      <c r="O120" s="138">
        <v>0</v>
      </c>
      <c r="P120" s="138">
        <v>0</v>
      </c>
      <c r="Q120" s="138">
        <v>0</v>
      </c>
      <c r="R120" s="139"/>
      <c r="S120" s="138">
        <v>0</v>
      </c>
      <c r="T120" s="139"/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9"/>
      <c r="AA120" s="138">
        <v>0</v>
      </c>
      <c r="AB120" s="131">
        <v>0</v>
      </c>
    </row>
    <row r="121" spans="1:28" ht="15" customHeight="1" x14ac:dyDescent="0.25">
      <c r="A121" s="129" t="str">
        <f>B121&amp;"-"&amp;COUNTIF($B$3:B121,B121)</f>
        <v>162-28</v>
      </c>
      <c r="B121" s="130">
        <v>162</v>
      </c>
      <c r="C121" s="130" t="s">
        <v>31</v>
      </c>
      <c r="D121" s="137"/>
      <c r="E121" s="138">
        <v>0</v>
      </c>
      <c r="F121" s="138">
        <v>0</v>
      </c>
      <c r="G121" s="138">
        <v>0</v>
      </c>
      <c r="H121" s="138">
        <v>0</v>
      </c>
      <c r="I121" s="138">
        <v>0</v>
      </c>
      <c r="J121" s="138">
        <v>0</v>
      </c>
      <c r="K121" s="138">
        <v>0</v>
      </c>
      <c r="L121" s="139"/>
      <c r="M121" s="138">
        <v>0</v>
      </c>
      <c r="N121" s="139"/>
      <c r="O121" s="138">
        <v>0</v>
      </c>
      <c r="P121" s="138">
        <v>0</v>
      </c>
      <c r="Q121" s="138">
        <v>0</v>
      </c>
      <c r="R121" s="139"/>
      <c r="S121" s="138">
        <v>0</v>
      </c>
      <c r="T121" s="139"/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9"/>
      <c r="AA121" s="138">
        <v>0</v>
      </c>
      <c r="AB121" s="131">
        <v>0</v>
      </c>
    </row>
    <row r="122" spans="1:28" ht="15" customHeight="1" x14ac:dyDescent="0.25">
      <c r="A122" s="129" t="str">
        <f>B122&amp;"-"&amp;COUNTIF($B$3:B122,B122)</f>
        <v>197-1</v>
      </c>
      <c r="B122" s="130">
        <v>197</v>
      </c>
      <c r="C122" s="130" t="s">
        <v>34</v>
      </c>
      <c r="D122" s="137">
        <v>43802</v>
      </c>
      <c r="E122" s="138">
        <v>1.02</v>
      </c>
      <c r="F122" s="138">
        <v>0</v>
      </c>
      <c r="G122" s="138">
        <v>0</v>
      </c>
      <c r="H122" s="138">
        <v>0</v>
      </c>
      <c r="I122" s="138">
        <v>0</v>
      </c>
      <c r="J122" s="138">
        <v>0</v>
      </c>
      <c r="K122" s="138">
        <v>0</v>
      </c>
      <c r="L122" s="139"/>
      <c r="M122" s="138">
        <v>0</v>
      </c>
      <c r="N122" s="139"/>
      <c r="O122" s="138">
        <v>0</v>
      </c>
      <c r="P122" s="138">
        <v>0</v>
      </c>
      <c r="Q122" s="138">
        <v>0</v>
      </c>
      <c r="R122" s="139"/>
      <c r="S122" s="138">
        <v>0</v>
      </c>
      <c r="T122" s="139"/>
      <c r="U122" s="138">
        <v>0</v>
      </c>
      <c r="V122" s="138">
        <v>0</v>
      </c>
      <c r="W122" s="138">
        <v>0.08</v>
      </c>
      <c r="X122" s="138">
        <v>0</v>
      </c>
      <c r="Y122" s="138">
        <v>0</v>
      </c>
      <c r="Z122" s="139"/>
      <c r="AA122" s="138">
        <v>0</v>
      </c>
      <c r="AB122" s="131">
        <v>0</v>
      </c>
    </row>
    <row r="123" spans="1:28" ht="15" customHeight="1" x14ac:dyDescent="0.25">
      <c r="A123" s="129" t="str">
        <f>B123&amp;"-"&amp;COUNTIF($B$3:B123,B123)</f>
        <v>197-2</v>
      </c>
      <c r="B123" s="130">
        <v>197</v>
      </c>
      <c r="C123" s="130" t="s">
        <v>34</v>
      </c>
      <c r="D123" s="137">
        <v>46953</v>
      </c>
      <c r="E123" s="138">
        <v>28.46</v>
      </c>
      <c r="F123" s="138">
        <v>0</v>
      </c>
      <c r="G123" s="138">
        <v>2.4900000000000002</v>
      </c>
      <c r="H123" s="138">
        <v>0.36</v>
      </c>
      <c r="I123" s="138">
        <v>0</v>
      </c>
      <c r="J123" s="138">
        <v>0</v>
      </c>
      <c r="K123" s="138">
        <v>0</v>
      </c>
      <c r="L123" s="139"/>
      <c r="M123" s="138">
        <v>19.53</v>
      </c>
      <c r="N123" s="139"/>
      <c r="O123" s="138">
        <v>0</v>
      </c>
      <c r="P123" s="138">
        <v>0</v>
      </c>
      <c r="Q123" s="138">
        <v>0</v>
      </c>
      <c r="R123" s="139"/>
      <c r="S123" s="138">
        <v>0</v>
      </c>
      <c r="T123" s="139"/>
      <c r="U123" s="138">
        <v>0</v>
      </c>
      <c r="V123" s="138">
        <v>0</v>
      </c>
      <c r="W123" s="138">
        <v>1.21</v>
      </c>
      <c r="X123" s="138">
        <v>0</v>
      </c>
      <c r="Y123" s="138">
        <v>0</v>
      </c>
      <c r="Z123" s="139"/>
      <c r="AA123" s="138">
        <v>0</v>
      </c>
      <c r="AB123" s="131">
        <v>0</v>
      </c>
    </row>
    <row r="124" spans="1:28" ht="15" customHeight="1" x14ac:dyDescent="0.25">
      <c r="A124" s="129" t="str">
        <f>B124&amp;"-"&amp;COUNTIF($B$3:B124,B124)</f>
        <v>197-3</v>
      </c>
      <c r="B124" s="130">
        <v>197</v>
      </c>
      <c r="C124" s="130" t="s">
        <v>34</v>
      </c>
      <c r="D124" s="137">
        <v>49098</v>
      </c>
      <c r="E124" s="138">
        <v>0.26</v>
      </c>
      <c r="F124" s="138">
        <v>0</v>
      </c>
      <c r="G124" s="138">
        <v>0</v>
      </c>
      <c r="H124" s="138">
        <v>0</v>
      </c>
      <c r="I124" s="138">
        <v>0</v>
      </c>
      <c r="J124" s="138">
        <v>0</v>
      </c>
      <c r="K124" s="138">
        <v>0</v>
      </c>
      <c r="L124" s="139"/>
      <c r="M124" s="138">
        <v>0</v>
      </c>
      <c r="N124" s="139"/>
      <c r="O124" s="138">
        <v>0</v>
      </c>
      <c r="P124" s="138">
        <v>0</v>
      </c>
      <c r="Q124" s="138">
        <v>0</v>
      </c>
      <c r="R124" s="139"/>
      <c r="S124" s="138">
        <v>0</v>
      </c>
      <c r="T124" s="139"/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9"/>
      <c r="AA124" s="138">
        <v>0</v>
      </c>
      <c r="AB124" s="131">
        <v>0</v>
      </c>
    </row>
    <row r="125" spans="1:28" ht="15" customHeight="1" x14ac:dyDescent="0.25">
      <c r="A125" s="129" t="str">
        <f>B125&amp;"-"&amp;COUNTIF($B$3:B125,B125)</f>
        <v>197-4</v>
      </c>
      <c r="B125" s="130">
        <v>197</v>
      </c>
      <c r="C125" s="130" t="s">
        <v>34</v>
      </c>
      <c r="D125" s="137"/>
      <c r="E125" s="138">
        <v>0</v>
      </c>
      <c r="F125" s="138">
        <v>0</v>
      </c>
      <c r="G125" s="138">
        <v>0</v>
      </c>
      <c r="H125" s="138">
        <v>0</v>
      </c>
      <c r="I125" s="138">
        <v>0</v>
      </c>
      <c r="J125" s="138">
        <v>0</v>
      </c>
      <c r="K125" s="138">
        <v>0</v>
      </c>
      <c r="L125" s="139"/>
      <c r="M125" s="138">
        <v>0</v>
      </c>
      <c r="N125" s="139"/>
      <c r="O125" s="138">
        <v>0</v>
      </c>
      <c r="P125" s="138">
        <v>0</v>
      </c>
      <c r="Q125" s="138">
        <v>0</v>
      </c>
      <c r="R125" s="139"/>
      <c r="S125" s="138">
        <v>0</v>
      </c>
      <c r="T125" s="139"/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9"/>
      <c r="AA125" s="138">
        <v>0</v>
      </c>
      <c r="AB125" s="131">
        <v>0</v>
      </c>
    </row>
    <row r="126" spans="1:28" ht="15" customHeight="1" x14ac:dyDescent="0.25">
      <c r="A126" s="129" t="str">
        <f>B126&amp;"-"&amp;COUNTIF($B$3:B126,B126)</f>
        <v>197-5</v>
      </c>
      <c r="B126" s="130">
        <v>197</v>
      </c>
      <c r="C126" s="130" t="s">
        <v>34</v>
      </c>
      <c r="D126" s="137"/>
      <c r="E126" s="138">
        <v>0</v>
      </c>
      <c r="F126" s="138">
        <v>0</v>
      </c>
      <c r="G126" s="138">
        <v>0</v>
      </c>
      <c r="H126" s="138">
        <v>0</v>
      </c>
      <c r="I126" s="138">
        <v>0</v>
      </c>
      <c r="J126" s="138">
        <v>0</v>
      </c>
      <c r="K126" s="138">
        <v>0</v>
      </c>
      <c r="L126" s="139"/>
      <c r="M126" s="138">
        <v>0</v>
      </c>
      <c r="N126" s="139"/>
      <c r="O126" s="138">
        <v>0</v>
      </c>
      <c r="P126" s="138">
        <v>0</v>
      </c>
      <c r="Q126" s="138">
        <v>0</v>
      </c>
      <c r="R126" s="139"/>
      <c r="S126" s="138">
        <v>0</v>
      </c>
      <c r="T126" s="139"/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9"/>
      <c r="AA126" s="138">
        <v>0</v>
      </c>
      <c r="AB126" s="131">
        <v>0</v>
      </c>
    </row>
    <row r="127" spans="1:28" ht="15" customHeight="1" x14ac:dyDescent="0.25">
      <c r="A127" s="129" t="str">
        <f>B127&amp;"-"&amp;COUNTIF($B$3:B127,B127)</f>
        <v>197-6</v>
      </c>
      <c r="B127" s="130">
        <v>197</v>
      </c>
      <c r="C127" s="130" t="s">
        <v>34</v>
      </c>
      <c r="D127" s="137"/>
      <c r="E127" s="138">
        <v>0</v>
      </c>
      <c r="F127" s="138">
        <v>0</v>
      </c>
      <c r="G127" s="138">
        <v>0</v>
      </c>
      <c r="H127" s="138">
        <v>0</v>
      </c>
      <c r="I127" s="138">
        <v>0</v>
      </c>
      <c r="J127" s="138">
        <v>0</v>
      </c>
      <c r="K127" s="138">
        <v>0</v>
      </c>
      <c r="L127" s="139"/>
      <c r="M127" s="138">
        <v>0</v>
      </c>
      <c r="N127" s="139"/>
      <c r="O127" s="138">
        <v>0</v>
      </c>
      <c r="P127" s="138">
        <v>0</v>
      </c>
      <c r="Q127" s="138">
        <v>0</v>
      </c>
      <c r="R127" s="139"/>
      <c r="S127" s="138">
        <v>0</v>
      </c>
      <c r="T127" s="139"/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9"/>
      <c r="AA127" s="138">
        <v>0</v>
      </c>
      <c r="AB127" s="131">
        <v>0</v>
      </c>
    </row>
    <row r="128" spans="1:28" ht="15" customHeight="1" x14ac:dyDescent="0.25">
      <c r="A128" s="129" t="str">
        <f>B128&amp;"-"&amp;COUNTIF($B$3:B128,B128)</f>
        <v>197-7</v>
      </c>
      <c r="B128" s="130">
        <v>197</v>
      </c>
      <c r="C128" s="130" t="s">
        <v>34</v>
      </c>
      <c r="D128" s="137"/>
      <c r="E128" s="138">
        <v>0</v>
      </c>
      <c r="F128" s="138">
        <v>0</v>
      </c>
      <c r="G128" s="138">
        <v>0</v>
      </c>
      <c r="H128" s="138">
        <v>0</v>
      </c>
      <c r="I128" s="138">
        <v>0</v>
      </c>
      <c r="J128" s="138">
        <v>0</v>
      </c>
      <c r="K128" s="138">
        <v>0</v>
      </c>
      <c r="L128" s="139"/>
      <c r="M128" s="138">
        <v>0</v>
      </c>
      <c r="N128" s="139"/>
      <c r="O128" s="138">
        <v>0</v>
      </c>
      <c r="P128" s="138">
        <v>0</v>
      </c>
      <c r="Q128" s="138">
        <v>0</v>
      </c>
      <c r="R128" s="139"/>
      <c r="S128" s="138">
        <v>0</v>
      </c>
      <c r="T128" s="139"/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9"/>
      <c r="AA128" s="138">
        <v>0</v>
      </c>
      <c r="AB128" s="131">
        <v>0</v>
      </c>
    </row>
    <row r="129" spans="1:28" ht="15" customHeight="1" x14ac:dyDescent="0.25">
      <c r="A129" s="129" t="str">
        <f>B129&amp;"-"&amp;COUNTIF($B$3:B129,B129)</f>
        <v>197-8</v>
      </c>
      <c r="B129" s="130">
        <v>197</v>
      </c>
      <c r="C129" s="130" t="s">
        <v>34</v>
      </c>
      <c r="D129" s="137"/>
      <c r="E129" s="138">
        <v>0</v>
      </c>
      <c r="F129" s="138">
        <v>0</v>
      </c>
      <c r="G129" s="138">
        <v>0</v>
      </c>
      <c r="H129" s="138">
        <v>0</v>
      </c>
      <c r="I129" s="138">
        <v>0</v>
      </c>
      <c r="J129" s="138">
        <v>0</v>
      </c>
      <c r="K129" s="138">
        <v>0</v>
      </c>
      <c r="L129" s="139"/>
      <c r="M129" s="138">
        <v>0</v>
      </c>
      <c r="N129" s="139"/>
      <c r="O129" s="138">
        <v>0</v>
      </c>
      <c r="P129" s="138">
        <v>0</v>
      </c>
      <c r="Q129" s="138">
        <v>0</v>
      </c>
      <c r="R129" s="139"/>
      <c r="S129" s="138">
        <v>0</v>
      </c>
      <c r="T129" s="139"/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9"/>
      <c r="AA129" s="138">
        <v>0</v>
      </c>
      <c r="AB129" s="131">
        <v>0</v>
      </c>
    </row>
    <row r="130" spans="1:28" ht="15" customHeight="1" x14ac:dyDescent="0.25">
      <c r="A130" s="129" t="str">
        <f>B130&amp;"-"&amp;COUNTIF($B$3:B130,B130)</f>
        <v>197-9</v>
      </c>
      <c r="B130" s="130">
        <v>197</v>
      </c>
      <c r="C130" s="130" t="s">
        <v>34</v>
      </c>
      <c r="D130" s="137"/>
      <c r="E130" s="138">
        <v>0</v>
      </c>
      <c r="F130" s="138">
        <v>0</v>
      </c>
      <c r="G130" s="138">
        <v>0</v>
      </c>
      <c r="H130" s="138">
        <v>0</v>
      </c>
      <c r="I130" s="138">
        <v>0</v>
      </c>
      <c r="J130" s="138">
        <v>0</v>
      </c>
      <c r="K130" s="138">
        <v>0</v>
      </c>
      <c r="L130" s="139"/>
      <c r="M130" s="138">
        <v>0</v>
      </c>
      <c r="N130" s="139"/>
      <c r="O130" s="138">
        <v>0</v>
      </c>
      <c r="P130" s="138">
        <v>0</v>
      </c>
      <c r="Q130" s="138">
        <v>0</v>
      </c>
      <c r="R130" s="139"/>
      <c r="S130" s="138">
        <v>0</v>
      </c>
      <c r="T130" s="139"/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9"/>
      <c r="AA130" s="138">
        <v>0</v>
      </c>
      <c r="AB130" s="131">
        <v>0</v>
      </c>
    </row>
    <row r="131" spans="1:28" ht="15" customHeight="1" x14ac:dyDescent="0.25">
      <c r="A131" s="129" t="str">
        <f>B131&amp;"-"&amp;COUNTIF($B$3:B131,B131)</f>
        <v>222-1</v>
      </c>
      <c r="B131" s="130">
        <v>222</v>
      </c>
      <c r="C131" s="130" t="s">
        <v>35</v>
      </c>
      <c r="D131" s="137">
        <v>48207</v>
      </c>
      <c r="E131" s="138">
        <v>1</v>
      </c>
      <c r="F131" s="138">
        <v>0</v>
      </c>
      <c r="G131" s="138">
        <v>1</v>
      </c>
      <c r="H131" s="138">
        <v>0</v>
      </c>
      <c r="I131" s="138">
        <v>0</v>
      </c>
      <c r="J131" s="138">
        <v>0</v>
      </c>
      <c r="K131" s="138">
        <v>0</v>
      </c>
      <c r="L131" s="139"/>
      <c r="M131" s="138">
        <v>0</v>
      </c>
      <c r="N131" s="139"/>
      <c r="O131" s="138">
        <v>0</v>
      </c>
      <c r="P131" s="138">
        <v>0</v>
      </c>
      <c r="Q131" s="138">
        <v>0</v>
      </c>
      <c r="R131" s="139"/>
      <c r="S131" s="138">
        <v>0</v>
      </c>
      <c r="T131" s="139"/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9"/>
      <c r="AA131" s="138">
        <v>0</v>
      </c>
      <c r="AB131" s="131">
        <v>0</v>
      </c>
    </row>
    <row r="132" spans="1:28" ht="15" customHeight="1" x14ac:dyDescent="0.25">
      <c r="A132" s="129" t="str">
        <f>B132&amp;"-"&amp;COUNTIF($B$3:B132,B132)</f>
        <v>222-2</v>
      </c>
      <c r="B132" s="130">
        <v>222</v>
      </c>
      <c r="C132" s="130" t="s">
        <v>35</v>
      </c>
      <c r="D132" s="137">
        <v>43638</v>
      </c>
      <c r="E132" s="138">
        <v>1</v>
      </c>
      <c r="F132" s="138">
        <v>0</v>
      </c>
      <c r="G132" s="138">
        <v>0</v>
      </c>
      <c r="H132" s="138">
        <v>0</v>
      </c>
      <c r="I132" s="138">
        <v>0</v>
      </c>
      <c r="J132" s="138">
        <v>0</v>
      </c>
      <c r="K132" s="138">
        <v>0</v>
      </c>
      <c r="L132" s="139"/>
      <c r="M132" s="138">
        <v>0</v>
      </c>
      <c r="N132" s="139"/>
      <c r="O132" s="138">
        <v>0</v>
      </c>
      <c r="P132" s="138">
        <v>0</v>
      </c>
      <c r="Q132" s="138">
        <v>0</v>
      </c>
      <c r="R132" s="139"/>
      <c r="S132" s="138">
        <v>0</v>
      </c>
      <c r="T132" s="139"/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9"/>
      <c r="AA132" s="138">
        <v>0</v>
      </c>
      <c r="AB132" s="131">
        <v>0</v>
      </c>
    </row>
    <row r="133" spans="1:28" ht="15" customHeight="1" x14ac:dyDescent="0.25">
      <c r="A133" s="129" t="str">
        <f>B133&amp;"-"&amp;COUNTIF($B$3:B133,B133)</f>
        <v>222-3</v>
      </c>
      <c r="B133" s="130">
        <v>222</v>
      </c>
      <c r="C133" s="130" t="s">
        <v>35</v>
      </c>
      <c r="D133" s="137">
        <v>50690</v>
      </c>
      <c r="E133" s="138">
        <v>0.37</v>
      </c>
      <c r="F133" s="138">
        <v>0</v>
      </c>
      <c r="G133" s="138">
        <v>0</v>
      </c>
      <c r="H133" s="138">
        <v>0</v>
      </c>
      <c r="I133" s="138">
        <v>0</v>
      </c>
      <c r="J133" s="138">
        <v>0</v>
      </c>
      <c r="K133" s="138">
        <v>0</v>
      </c>
      <c r="L133" s="139"/>
      <c r="M133" s="138">
        <v>0.37</v>
      </c>
      <c r="N133" s="139"/>
      <c r="O133" s="138">
        <v>0</v>
      </c>
      <c r="P133" s="138">
        <v>0</v>
      </c>
      <c r="Q133" s="138">
        <v>0</v>
      </c>
      <c r="R133" s="139"/>
      <c r="S133" s="138">
        <v>0.13</v>
      </c>
      <c r="T133" s="139"/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9"/>
      <c r="AA133" s="138">
        <v>0</v>
      </c>
      <c r="AB133" s="131">
        <v>0</v>
      </c>
    </row>
    <row r="134" spans="1:28" ht="15" customHeight="1" x14ac:dyDescent="0.25">
      <c r="A134" s="129" t="str">
        <f>B134&amp;"-"&amp;COUNTIF($B$3:B134,B134)</f>
        <v>222-4</v>
      </c>
      <c r="B134" s="130">
        <v>222</v>
      </c>
      <c r="C134" s="130" t="s">
        <v>35</v>
      </c>
      <c r="D134" s="137">
        <v>44362</v>
      </c>
      <c r="E134" s="138">
        <v>9.5</v>
      </c>
      <c r="F134" s="138">
        <v>0</v>
      </c>
      <c r="G134" s="138">
        <v>0</v>
      </c>
      <c r="H134" s="138">
        <v>0</v>
      </c>
      <c r="I134" s="138">
        <v>0</v>
      </c>
      <c r="J134" s="138">
        <v>0</v>
      </c>
      <c r="K134" s="138">
        <v>0</v>
      </c>
      <c r="L134" s="139"/>
      <c r="M134" s="138">
        <v>3.5</v>
      </c>
      <c r="N134" s="139"/>
      <c r="O134" s="138">
        <v>0</v>
      </c>
      <c r="P134" s="138">
        <v>0</v>
      </c>
      <c r="Q134" s="138">
        <v>0</v>
      </c>
      <c r="R134" s="139"/>
      <c r="S134" s="138">
        <v>4.22</v>
      </c>
      <c r="T134" s="139"/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9"/>
      <c r="AA134" s="138">
        <v>0</v>
      </c>
      <c r="AB134" s="131">
        <v>0</v>
      </c>
    </row>
    <row r="135" spans="1:28" ht="15" customHeight="1" x14ac:dyDescent="0.25">
      <c r="A135" s="129" t="str">
        <f>B135&amp;"-"&amp;COUNTIF($B$3:B135,B135)</f>
        <v>222-5</v>
      </c>
      <c r="B135" s="130">
        <v>222</v>
      </c>
      <c r="C135" s="130" t="s">
        <v>35</v>
      </c>
      <c r="D135" s="137">
        <v>48215</v>
      </c>
      <c r="E135" s="138">
        <v>0.76</v>
      </c>
      <c r="F135" s="138">
        <v>0</v>
      </c>
      <c r="G135" s="138">
        <v>0</v>
      </c>
      <c r="H135" s="138">
        <v>0</v>
      </c>
      <c r="I135" s="138">
        <v>0</v>
      </c>
      <c r="J135" s="138">
        <v>0</v>
      </c>
      <c r="K135" s="138">
        <v>0</v>
      </c>
      <c r="L135" s="139"/>
      <c r="M135" s="138">
        <v>0</v>
      </c>
      <c r="N135" s="139"/>
      <c r="O135" s="138">
        <v>0</v>
      </c>
      <c r="P135" s="138">
        <v>0</v>
      </c>
      <c r="Q135" s="138">
        <v>0</v>
      </c>
      <c r="R135" s="139"/>
      <c r="S135" s="138">
        <v>0.38</v>
      </c>
      <c r="T135" s="139"/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9"/>
      <c r="AA135" s="138">
        <v>0</v>
      </c>
      <c r="AB135" s="131">
        <v>0</v>
      </c>
    </row>
    <row r="136" spans="1:28" ht="15" customHeight="1" x14ac:dyDescent="0.25">
      <c r="A136" s="129" t="str">
        <f>B136&amp;"-"&amp;COUNTIF($B$3:B136,B136)</f>
        <v>222-6</v>
      </c>
      <c r="B136" s="130">
        <v>222</v>
      </c>
      <c r="C136" s="130" t="s">
        <v>35</v>
      </c>
      <c r="D136" s="137">
        <v>45583</v>
      </c>
      <c r="E136" s="138">
        <v>2</v>
      </c>
      <c r="F136" s="138">
        <v>0</v>
      </c>
      <c r="G136" s="138">
        <v>0</v>
      </c>
      <c r="H136" s="138">
        <v>0</v>
      </c>
      <c r="I136" s="138">
        <v>0</v>
      </c>
      <c r="J136" s="138">
        <v>0</v>
      </c>
      <c r="K136" s="138">
        <v>0</v>
      </c>
      <c r="L136" s="139"/>
      <c r="M136" s="138">
        <v>0</v>
      </c>
      <c r="N136" s="139"/>
      <c r="O136" s="138">
        <v>0</v>
      </c>
      <c r="P136" s="138">
        <v>0</v>
      </c>
      <c r="Q136" s="138">
        <v>0</v>
      </c>
      <c r="R136" s="139"/>
      <c r="S136" s="138">
        <v>1</v>
      </c>
      <c r="T136" s="139"/>
      <c r="U136" s="138">
        <v>0</v>
      </c>
      <c r="V136" s="138">
        <v>0</v>
      </c>
      <c r="W136" s="138">
        <v>0</v>
      </c>
      <c r="X136" s="138">
        <v>0</v>
      </c>
      <c r="Y136" s="138">
        <v>0</v>
      </c>
      <c r="Z136" s="139"/>
      <c r="AA136" s="138">
        <v>0</v>
      </c>
      <c r="AB136" s="131">
        <v>0</v>
      </c>
    </row>
    <row r="137" spans="1:28" ht="15" customHeight="1" x14ac:dyDescent="0.25">
      <c r="A137" s="129" t="str">
        <f>B137&amp;"-"&amp;COUNTIF($B$3:B137,B137)</f>
        <v>222-7</v>
      </c>
      <c r="B137" s="130">
        <v>222</v>
      </c>
      <c r="C137" s="130" t="s">
        <v>35</v>
      </c>
      <c r="D137" s="137">
        <v>45609</v>
      </c>
      <c r="E137" s="138">
        <v>1</v>
      </c>
      <c r="F137" s="138">
        <v>0</v>
      </c>
      <c r="G137" s="138">
        <v>0</v>
      </c>
      <c r="H137" s="138">
        <v>0</v>
      </c>
      <c r="I137" s="138">
        <v>0</v>
      </c>
      <c r="J137" s="138">
        <v>0</v>
      </c>
      <c r="K137" s="138">
        <v>0</v>
      </c>
      <c r="L137" s="139"/>
      <c r="M137" s="138">
        <v>1</v>
      </c>
      <c r="N137" s="139"/>
      <c r="O137" s="138">
        <v>0</v>
      </c>
      <c r="P137" s="138">
        <v>0</v>
      </c>
      <c r="Q137" s="138">
        <v>0</v>
      </c>
      <c r="R137" s="139"/>
      <c r="S137" s="138">
        <v>0</v>
      </c>
      <c r="T137" s="139"/>
      <c r="U137" s="138">
        <v>0</v>
      </c>
      <c r="V137" s="138">
        <v>0</v>
      </c>
      <c r="W137" s="138">
        <v>0</v>
      </c>
      <c r="X137" s="138">
        <v>0</v>
      </c>
      <c r="Y137" s="138">
        <v>0</v>
      </c>
      <c r="Z137" s="139"/>
      <c r="AA137" s="138">
        <v>0</v>
      </c>
      <c r="AB137" s="131">
        <v>0</v>
      </c>
    </row>
    <row r="138" spans="1:28" ht="15" customHeight="1" x14ac:dyDescent="0.25">
      <c r="A138" s="129" t="str">
        <f>B138&amp;"-"&amp;COUNTIF($B$3:B138,B138)</f>
        <v>222-8</v>
      </c>
      <c r="B138" s="130">
        <v>222</v>
      </c>
      <c r="C138" s="130" t="s">
        <v>35</v>
      </c>
      <c r="D138" s="137">
        <v>48223</v>
      </c>
      <c r="E138" s="138">
        <v>25.19</v>
      </c>
      <c r="F138" s="138">
        <v>2</v>
      </c>
      <c r="G138" s="138">
        <v>6.73</v>
      </c>
      <c r="H138" s="138">
        <v>0</v>
      </c>
      <c r="I138" s="138">
        <v>0</v>
      </c>
      <c r="J138" s="138">
        <v>0</v>
      </c>
      <c r="K138" s="138">
        <v>1</v>
      </c>
      <c r="L138" s="139"/>
      <c r="M138" s="138">
        <v>11.62</v>
      </c>
      <c r="N138" s="139"/>
      <c r="O138" s="138">
        <v>0</v>
      </c>
      <c r="P138" s="138">
        <v>0</v>
      </c>
      <c r="Q138" s="138">
        <v>0</v>
      </c>
      <c r="R138" s="139"/>
      <c r="S138" s="138">
        <v>9.6</v>
      </c>
      <c r="T138" s="139"/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9"/>
      <c r="AA138" s="138">
        <v>0</v>
      </c>
      <c r="AB138" s="131">
        <v>0</v>
      </c>
    </row>
    <row r="139" spans="1:28" ht="15" customHeight="1" x14ac:dyDescent="0.25">
      <c r="A139" s="129" t="str">
        <f>B139&amp;"-"&amp;COUNTIF($B$3:B139,B139)</f>
        <v>222-9</v>
      </c>
      <c r="B139" s="130">
        <v>222</v>
      </c>
      <c r="C139" s="130" t="s">
        <v>35</v>
      </c>
      <c r="D139" s="137">
        <v>47092</v>
      </c>
      <c r="E139" s="138">
        <v>3.7</v>
      </c>
      <c r="F139" s="138">
        <v>0</v>
      </c>
      <c r="G139" s="138">
        <v>1.7</v>
      </c>
      <c r="H139" s="138">
        <v>0</v>
      </c>
      <c r="I139" s="138">
        <v>0</v>
      </c>
      <c r="J139" s="138">
        <v>0</v>
      </c>
      <c r="K139" s="138">
        <v>1</v>
      </c>
      <c r="L139" s="139"/>
      <c r="M139" s="138">
        <v>0</v>
      </c>
      <c r="N139" s="139"/>
      <c r="O139" s="138">
        <v>0</v>
      </c>
      <c r="P139" s="138">
        <v>0</v>
      </c>
      <c r="Q139" s="138">
        <v>0</v>
      </c>
      <c r="R139" s="139"/>
      <c r="S139" s="138">
        <v>0</v>
      </c>
      <c r="T139" s="139"/>
      <c r="U139" s="138">
        <v>0</v>
      </c>
      <c r="V139" s="138">
        <v>0</v>
      </c>
      <c r="W139" s="138">
        <v>0</v>
      </c>
      <c r="X139" s="138">
        <v>0</v>
      </c>
      <c r="Y139" s="138">
        <v>0</v>
      </c>
      <c r="Z139" s="139"/>
      <c r="AA139" s="138">
        <v>0</v>
      </c>
      <c r="AB139" s="131">
        <v>0</v>
      </c>
    </row>
    <row r="140" spans="1:28" ht="15" customHeight="1" x14ac:dyDescent="0.25">
      <c r="A140" s="129" t="str">
        <f>B140&amp;"-"&amp;COUNTIF($B$3:B140,B140)</f>
        <v>222-10</v>
      </c>
      <c r="B140" s="130">
        <v>222</v>
      </c>
      <c r="C140" s="130" t="s">
        <v>35</v>
      </c>
      <c r="D140" s="137">
        <v>44875</v>
      </c>
      <c r="E140" s="138">
        <v>12.38</v>
      </c>
      <c r="F140" s="138">
        <v>0</v>
      </c>
      <c r="G140" s="138">
        <v>1</v>
      </c>
      <c r="H140" s="138">
        <v>0</v>
      </c>
      <c r="I140" s="138">
        <v>0</v>
      </c>
      <c r="J140" s="138">
        <v>0</v>
      </c>
      <c r="K140" s="138">
        <v>2</v>
      </c>
      <c r="L140" s="139"/>
      <c r="M140" s="138">
        <v>6</v>
      </c>
      <c r="N140" s="139"/>
      <c r="O140" s="138">
        <v>0</v>
      </c>
      <c r="P140" s="138">
        <v>0</v>
      </c>
      <c r="Q140" s="138">
        <v>0</v>
      </c>
      <c r="R140" s="139"/>
      <c r="S140" s="138">
        <v>5.38</v>
      </c>
      <c r="T140" s="139"/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9"/>
      <c r="AA140" s="138">
        <v>0</v>
      </c>
      <c r="AB140" s="131">
        <v>0</v>
      </c>
    </row>
    <row r="141" spans="1:28" ht="15" customHeight="1" x14ac:dyDescent="0.25">
      <c r="A141" s="129" t="str">
        <f>B141&amp;"-"&amp;COUNTIF($B$3:B141,B141)</f>
        <v>222-11</v>
      </c>
      <c r="B141" s="130">
        <v>222</v>
      </c>
      <c r="C141" s="130" t="s">
        <v>35</v>
      </c>
      <c r="D141" s="137">
        <v>44909</v>
      </c>
      <c r="E141" s="138">
        <v>259.69</v>
      </c>
      <c r="F141" s="138">
        <v>7.63</v>
      </c>
      <c r="G141" s="138">
        <v>53.6</v>
      </c>
      <c r="H141" s="138">
        <v>0</v>
      </c>
      <c r="I141" s="138">
        <v>1</v>
      </c>
      <c r="J141" s="138">
        <v>0</v>
      </c>
      <c r="K141" s="138">
        <v>8.64</v>
      </c>
      <c r="L141" s="139"/>
      <c r="M141" s="138">
        <v>126.61</v>
      </c>
      <c r="N141" s="139"/>
      <c r="O141" s="138">
        <v>0</v>
      </c>
      <c r="P141" s="138">
        <v>0</v>
      </c>
      <c r="Q141" s="138">
        <v>0</v>
      </c>
      <c r="R141" s="139"/>
      <c r="S141" s="138">
        <v>118.44</v>
      </c>
      <c r="T141" s="139"/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9"/>
      <c r="AA141" s="138">
        <v>0</v>
      </c>
      <c r="AB141" s="131">
        <v>0</v>
      </c>
    </row>
    <row r="142" spans="1:28" ht="15" customHeight="1" x14ac:dyDescent="0.25">
      <c r="A142" s="129" t="str">
        <f>B142&amp;"-"&amp;COUNTIF($B$3:B142,B142)</f>
        <v>222-12</v>
      </c>
      <c r="B142" s="130">
        <v>222</v>
      </c>
      <c r="C142" s="130" t="s">
        <v>35</v>
      </c>
      <c r="D142" s="137">
        <v>48231</v>
      </c>
      <c r="E142" s="138">
        <v>3</v>
      </c>
      <c r="F142" s="138">
        <v>0</v>
      </c>
      <c r="G142" s="138">
        <v>0</v>
      </c>
      <c r="H142" s="138">
        <v>0</v>
      </c>
      <c r="I142" s="138">
        <v>0</v>
      </c>
      <c r="J142" s="138">
        <v>0</v>
      </c>
      <c r="K142" s="138">
        <v>0</v>
      </c>
      <c r="L142" s="139"/>
      <c r="M142" s="138">
        <v>0</v>
      </c>
      <c r="N142" s="139"/>
      <c r="O142" s="138">
        <v>0</v>
      </c>
      <c r="P142" s="138">
        <v>0</v>
      </c>
      <c r="Q142" s="138">
        <v>0</v>
      </c>
      <c r="R142" s="139"/>
      <c r="S142" s="138">
        <v>2</v>
      </c>
      <c r="T142" s="139"/>
      <c r="U142" s="138">
        <v>0</v>
      </c>
      <c r="V142" s="138">
        <v>0</v>
      </c>
      <c r="W142" s="138">
        <v>0</v>
      </c>
      <c r="X142" s="138">
        <v>0</v>
      </c>
      <c r="Y142" s="138">
        <v>0</v>
      </c>
      <c r="Z142" s="139"/>
      <c r="AA142" s="138">
        <v>0</v>
      </c>
      <c r="AB142" s="131">
        <v>0</v>
      </c>
    </row>
    <row r="143" spans="1:28" ht="15" customHeight="1" x14ac:dyDescent="0.25">
      <c r="A143" s="129" t="str">
        <f>B143&amp;"-"&amp;COUNTIF($B$3:B143,B143)</f>
        <v>222-13</v>
      </c>
      <c r="B143" s="130">
        <v>222</v>
      </c>
      <c r="C143" s="130" t="s">
        <v>35</v>
      </c>
      <c r="D143" s="137"/>
      <c r="E143" s="138">
        <v>0</v>
      </c>
      <c r="F143" s="138">
        <v>0</v>
      </c>
      <c r="G143" s="138">
        <v>0</v>
      </c>
      <c r="H143" s="138">
        <v>0</v>
      </c>
      <c r="I143" s="138">
        <v>0</v>
      </c>
      <c r="J143" s="138">
        <v>0</v>
      </c>
      <c r="K143" s="138">
        <v>0</v>
      </c>
      <c r="L143" s="139"/>
      <c r="M143" s="138">
        <v>0</v>
      </c>
      <c r="N143" s="139"/>
      <c r="O143" s="138">
        <v>0</v>
      </c>
      <c r="P143" s="138">
        <v>0</v>
      </c>
      <c r="Q143" s="138">
        <v>0</v>
      </c>
      <c r="R143" s="139"/>
      <c r="S143" s="138">
        <v>0</v>
      </c>
      <c r="T143" s="139"/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9"/>
      <c r="AA143" s="138">
        <v>0</v>
      </c>
      <c r="AB143" s="131">
        <v>0</v>
      </c>
    </row>
    <row r="144" spans="1:28" ht="15" customHeight="1" x14ac:dyDescent="0.25">
      <c r="A144" s="129" t="str">
        <f>B144&amp;"-"&amp;COUNTIF($B$3:B144,B144)</f>
        <v>222-14</v>
      </c>
      <c r="B144" s="130">
        <v>222</v>
      </c>
      <c r="C144" s="130" t="s">
        <v>35</v>
      </c>
      <c r="D144" s="137"/>
      <c r="E144" s="138">
        <v>0</v>
      </c>
      <c r="F144" s="138">
        <v>0</v>
      </c>
      <c r="G144" s="138">
        <v>0</v>
      </c>
      <c r="H144" s="138">
        <v>0</v>
      </c>
      <c r="I144" s="138">
        <v>0</v>
      </c>
      <c r="J144" s="138">
        <v>0</v>
      </c>
      <c r="K144" s="138">
        <v>0</v>
      </c>
      <c r="L144" s="139"/>
      <c r="M144" s="138">
        <v>0</v>
      </c>
      <c r="N144" s="139"/>
      <c r="O144" s="138">
        <v>0</v>
      </c>
      <c r="P144" s="138">
        <v>0</v>
      </c>
      <c r="Q144" s="138">
        <v>0</v>
      </c>
      <c r="R144" s="139"/>
      <c r="S144" s="138">
        <v>0</v>
      </c>
      <c r="T144" s="139"/>
      <c r="U144" s="138">
        <v>0</v>
      </c>
      <c r="V144" s="138">
        <v>0</v>
      </c>
      <c r="W144" s="138">
        <v>0</v>
      </c>
      <c r="X144" s="138">
        <v>0</v>
      </c>
      <c r="Y144" s="138">
        <v>0</v>
      </c>
      <c r="Z144" s="139"/>
      <c r="AA144" s="138">
        <v>0</v>
      </c>
      <c r="AB144" s="131">
        <v>0</v>
      </c>
    </row>
    <row r="145" spans="1:28" ht="15" customHeight="1" x14ac:dyDescent="0.25">
      <c r="A145" s="129" t="str">
        <f>B145&amp;"-"&amp;COUNTIF($B$3:B145,B145)</f>
        <v>222-15</v>
      </c>
      <c r="B145" s="130">
        <v>222</v>
      </c>
      <c r="C145" s="130" t="s">
        <v>35</v>
      </c>
      <c r="D145" s="137"/>
      <c r="E145" s="138">
        <v>0</v>
      </c>
      <c r="F145" s="138">
        <v>0</v>
      </c>
      <c r="G145" s="138">
        <v>0</v>
      </c>
      <c r="H145" s="138">
        <v>0</v>
      </c>
      <c r="I145" s="138">
        <v>0</v>
      </c>
      <c r="J145" s="138">
        <v>0</v>
      </c>
      <c r="K145" s="138">
        <v>0</v>
      </c>
      <c r="L145" s="139"/>
      <c r="M145" s="138">
        <v>0</v>
      </c>
      <c r="N145" s="139"/>
      <c r="O145" s="138">
        <v>0</v>
      </c>
      <c r="P145" s="138">
        <v>0</v>
      </c>
      <c r="Q145" s="138">
        <v>0</v>
      </c>
      <c r="R145" s="139"/>
      <c r="S145" s="138">
        <v>0</v>
      </c>
      <c r="T145" s="139"/>
      <c r="U145" s="138">
        <v>0</v>
      </c>
      <c r="V145" s="138">
        <v>0</v>
      </c>
      <c r="W145" s="138">
        <v>0</v>
      </c>
      <c r="X145" s="138">
        <v>0</v>
      </c>
      <c r="Y145" s="138">
        <v>0</v>
      </c>
      <c r="Z145" s="139"/>
      <c r="AA145" s="138">
        <v>0</v>
      </c>
      <c r="AB145" s="131">
        <v>0</v>
      </c>
    </row>
    <row r="146" spans="1:28" ht="15" customHeight="1" x14ac:dyDescent="0.25">
      <c r="A146" s="129" t="str">
        <f>B146&amp;"-"&amp;COUNTIF($B$3:B146,B146)</f>
        <v>222-16</v>
      </c>
      <c r="B146" s="130">
        <v>222</v>
      </c>
      <c r="C146" s="130" t="s">
        <v>35</v>
      </c>
      <c r="D146" s="137"/>
      <c r="E146" s="138">
        <v>0</v>
      </c>
      <c r="F146" s="138">
        <v>0</v>
      </c>
      <c r="G146" s="138">
        <v>0</v>
      </c>
      <c r="H146" s="138">
        <v>0</v>
      </c>
      <c r="I146" s="138">
        <v>0</v>
      </c>
      <c r="J146" s="138">
        <v>0</v>
      </c>
      <c r="K146" s="138">
        <v>0</v>
      </c>
      <c r="L146" s="139"/>
      <c r="M146" s="138">
        <v>0</v>
      </c>
      <c r="N146" s="139"/>
      <c r="O146" s="138">
        <v>0</v>
      </c>
      <c r="P146" s="138">
        <v>0</v>
      </c>
      <c r="Q146" s="138">
        <v>0</v>
      </c>
      <c r="R146" s="139"/>
      <c r="S146" s="138">
        <v>0</v>
      </c>
      <c r="T146" s="139"/>
      <c r="U146" s="138">
        <v>0</v>
      </c>
      <c r="V146" s="138">
        <v>0</v>
      </c>
      <c r="W146" s="138">
        <v>0</v>
      </c>
      <c r="X146" s="138">
        <v>0</v>
      </c>
      <c r="Y146" s="138">
        <v>0</v>
      </c>
      <c r="Z146" s="139"/>
      <c r="AA146" s="138">
        <v>0</v>
      </c>
      <c r="AB146" s="131">
        <v>0</v>
      </c>
    </row>
    <row r="147" spans="1:28" ht="15" customHeight="1" x14ac:dyDescent="0.25">
      <c r="A147" s="129" t="str">
        <f>B147&amp;"-"&amp;COUNTIF($B$3:B147,B147)</f>
        <v>222-17</v>
      </c>
      <c r="B147" s="130">
        <v>222</v>
      </c>
      <c r="C147" s="130" t="s">
        <v>35</v>
      </c>
      <c r="D147" s="137"/>
      <c r="E147" s="138">
        <v>0</v>
      </c>
      <c r="F147" s="138">
        <v>0</v>
      </c>
      <c r="G147" s="138">
        <v>0</v>
      </c>
      <c r="H147" s="138">
        <v>0</v>
      </c>
      <c r="I147" s="138">
        <v>0</v>
      </c>
      <c r="J147" s="138">
        <v>0</v>
      </c>
      <c r="K147" s="138">
        <v>0</v>
      </c>
      <c r="L147" s="139"/>
      <c r="M147" s="138">
        <v>0</v>
      </c>
      <c r="N147" s="139"/>
      <c r="O147" s="138">
        <v>0</v>
      </c>
      <c r="P147" s="138">
        <v>0</v>
      </c>
      <c r="Q147" s="138">
        <v>0</v>
      </c>
      <c r="R147" s="139"/>
      <c r="S147" s="138">
        <v>0</v>
      </c>
      <c r="T147" s="139"/>
      <c r="U147" s="138">
        <v>0</v>
      </c>
      <c r="V147" s="138">
        <v>0</v>
      </c>
      <c r="W147" s="138">
        <v>0</v>
      </c>
      <c r="X147" s="138">
        <v>0</v>
      </c>
      <c r="Y147" s="138">
        <v>0</v>
      </c>
      <c r="Z147" s="139"/>
      <c r="AA147" s="138">
        <v>0</v>
      </c>
      <c r="AB147" s="131">
        <v>0</v>
      </c>
    </row>
    <row r="148" spans="1:28" ht="15" customHeight="1" x14ac:dyDescent="0.25">
      <c r="A148" s="129" t="str">
        <f>B148&amp;"-"&amp;COUNTIF($B$3:B148,B148)</f>
        <v>222-18</v>
      </c>
      <c r="B148" s="130">
        <v>222</v>
      </c>
      <c r="C148" s="130" t="s">
        <v>35</v>
      </c>
      <c r="D148" s="137"/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0</v>
      </c>
      <c r="K148" s="138">
        <v>0</v>
      </c>
      <c r="L148" s="139"/>
      <c r="M148" s="138">
        <v>0</v>
      </c>
      <c r="N148" s="139"/>
      <c r="O148" s="138">
        <v>0</v>
      </c>
      <c r="P148" s="138">
        <v>0</v>
      </c>
      <c r="Q148" s="138">
        <v>0</v>
      </c>
      <c r="R148" s="139"/>
      <c r="S148" s="138">
        <v>0</v>
      </c>
      <c r="T148" s="139"/>
      <c r="U148" s="138">
        <v>0</v>
      </c>
      <c r="V148" s="138">
        <v>0</v>
      </c>
      <c r="W148" s="138">
        <v>0</v>
      </c>
      <c r="X148" s="138">
        <v>0</v>
      </c>
      <c r="Y148" s="138">
        <v>0</v>
      </c>
      <c r="Z148" s="139"/>
      <c r="AA148" s="138">
        <v>0</v>
      </c>
      <c r="AB148" s="131">
        <v>0</v>
      </c>
    </row>
    <row r="149" spans="1:28" ht="15" customHeight="1" x14ac:dyDescent="0.25">
      <c r="A149" s="129" t="str">
        <f>B149&amp;"-"&amp;COUNTIF($B$3:B149,B149)</f>
        <v>222-19</v>
      </c>
      <c r="B149" s="130">
        <v>222</v>
      </c>
      <c r="C149" s="130" t="s">
        <v>35</v>
      </c>
      <c r="D149" s="137"/>
      <c r="E149" s="138">
        <v>0</v>
      </c>
      <c r="F149" s="138">
        <v>0</v>
      </c>
      <c r="G149" s="138">
        <v>0</v>
      </c>
      <c r="H149" s="138">
        <v>0</v>
      </c>
      <c r="I149" s="138">
        <v>0</v>
      </c>
      <c r="J149" s="138">
        <v>0</v>
      </c>
      <c r="K149" s="138">
        <v>0</v>
      </c>
      <c r="L149" s="139"/>
      <c r="M149" s="138">
        <v>0</v>
      </c>
      <c r="N149" s="139"/>
      <c r="O149" s="138">
        <v>0</v>
      </c>
      <c r="P149" s="138">
        <v>0</v>
      </c>
      <c r="Q149" s="138">
        <v>0</v>
      </c>
      <c r="R149" s="139"/>
      <c r="S149" s="138">
        <v>0</v>
      </c>
      <c r="T149" s="139"/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9"/>
      <c r="AA149" s="138">
        <v>0</v>
      </c>
      <c r="AB149" s="131">
        <v>0</v>
      </c>
    </row>
    <row r="150" spans="1:28" ht="15" customHeight="1" x14ac:dyDescent="0.25">
      <c r="A150" s="129" t="str">
        <f>B150&amp;"-"&amp;COUNTIF($B$3:B150,B150)</f>
        <v>222-20</v>
      </c>
      <c r="B150" s="130">
        <v>222</v>
      </c>
      <c r="C150" s="130" t="s">
        <v>35</v>
      </c>
      <c r="D150" s="137"/>
      <c r="E150" s="138">
        <v>0</v>
      </c>
      <c r="F150" s="138">
        <v>0</v>
      </c>
      <c r="G150" s="138">
        <v>0</v>
      </c>
      <c r="H150" s="138">
        <v>0</v>
      </c>
      <c r="I150" s="138">
        <v>0</v>
      </c>
      <c r="J150" s="138">
        <v>0</v>
      </c>
      <c r="K150" s="138">
        <v>0</v>
      </c>
      <c r="L150" s="139"/>
      <c r="M150" s="138">
        <v>0</v>
      </c>
      <c r="N150" s="139"/>
      <c r="O150" s="138">
        <v>0</v>
      </c>
      <c r="P150" s="138">
        <v>0</v>
      </c>
      <c r="Q150" s="138">
        <v>0</v>
      </c>
      <c r="R150" s="139"/>
      <c r="S150" s="138">
        <v>0</v>
      </c>
      <c r="T150" s="139"/>
      <c r="U150" s="138">
        <v>0</v>
      </c>
      <c r="V150" s="138">
        <v>0</v>
      </c>
      <c r="W150" s="138">
        <v>0</v>
      </c>
      <c r="X150" s="138">
        <v>0</v>
      </c>
      <c r="Y150" s="138">
        <v>0</v>
      </c>
      <c r="Z150" s="139"/>
      <c r="AA150" s="138">
        <v>0</v>
      </c>
      <c r="AB150" s="131">
        <v>0</v>
      </c>
    </row>
    <row r="151" spans="1:28" ht="15" customHeight="1" x14ac:dyDescent="0.25">
      <c r="A151" s="129" t="str">
        <f>B151&amp;"-"&amp;COUNTIF($B$3:B151,B151)</f>
        <v>222-21</v>
      </c>
      <c r="B151" s="130">
        <v>222</v>
      </c>
      <c r="C151" s="130" t="s">
        <v>35</v>
      </c>
      <c r="D151" s="137"/>
      <c r="E151" s="138">
        <v>0</v>
      </c>
      <c r="F151" s="138">
        <v>0</v>
      </c>
      <c r="G151" s="138">
        <v>0</v>
      </c>
      <c r="H151" s="138">
        <v>0</v>
      </c>
      <c r="I151" s="138">
        <v>0</v>
      </c>
      <c r="J151" s="138">
        <v>0</v>
      </c>
      <c r="K151" s="138">
        <v>0</v>
      </c>
      <c r="L151" s="139"/>
      <c r="M151" s="138">
        <v>0</v>
      </c>
      <c r="N151" s="139"/>
      <c r="O151" s="138">
        <v>0</v>
      </c>
      <c r="P151" s="138">
        <v>0</v>
      </c>
      <c r="Q151" s="138">
        <v>0</v>
      </c>
      <c r="R151" s="139"/>
      <c r="S151" s="138">
        <v>0</v>
      </c>
      <c r="T151" s="139"/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9"/>
      <c r="AA151" s="138">
        <v>0</v>
      </c>
      <c r="AB151" s="131">
        <v>0</v>
      </c>
    </row>
    <row r="152" spans="1:28" ht="15" customHeight="1" x14ac:dyDescent="0.25">
      <c r="A152" s="129" t="str">
        <f>B152&amp;"-"&amp;COUNTIF($B$3:B152,B152)</f>
        <v>222-22</v>
      </c>
      <c r="B152" s="130">
        <v>222</v>
      </c>
      <c r="C152" s="130" t="s">
        <v>35</v>
      </c>
      <c r="D152" s="137"/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9"/>
      <c r="M152" s="138">
        <v>0</v>
      </c>
      <c r="N152" s="139"/>
      <c r="O152" s="138">
        <v>0</v>
      </c>
      <c r="P152" s="138">
        <v>0</v>
      </c>
      <c r="Q152" s="138">
        <v>0</v>
      </c>
      <c r="R152" s="139"/>
      <c r="S152" s="138">
        <v>0</v>
      </c>
      <c r="T152" s="139"/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9"/>
      <c r="AA152" s="138">
        <v>0</v>
      </c>
      <c r="AB152" s="131">
        <v>0</v>
      </c>
    </row>
    <row r="153" spans="1:28" ht="15" customHeight="1" x14ac:dyDescent="0.25">
      <c r="A153" s="129" t="str">
        <f>B153&amp;"-"&amp;COUNTIF($B$3:B153,B153)</f>
        <v>222-23</v>
      </c>
      <c r="B153" s="130">
        <v>222</v>
      </c>
      <c r="C153" s="130" t="s">
        <v>35</v>
      </c>
      <c r="D153" s="137"/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9"/>
      <c r="M153" s="138">
        <v>0</v>
      </c>
      <c r="N153" s="139"/>
      <c r="O153" s="138">
        <v>0</v>
      </c>
      <c r="P153" s="138">
        <v>0</v>
      </c>
      <c r="Q153" s="138">
        <v>0</v>
      </c>
      <c r="R153" s="139"/>
      <c r="S153" s="138">
        <v>0</v>
      </c>
      <c r="T153" s="139"/>
      <c r="U153" s="138">
        <v>0</v>
      </c>
      <c r="V153" s="138">
        <v>0</v>
      </c>
      <c r="W153" s="138">
        <v>0</v>
      </c>
      <c r="X153" s="138">
        <v>0</v>
      </c>
      <c r="Y153" s="138">
        <v>0</v>
      </c>
      <c r="Z153" s="139"/>
      <c r="AA153" s="138">
        <v>0</v>
      </c>
      <c r="AB153" s="131">
        <v>0</v>
      </c>
    </row>
    <row r="154" spans="1:28" ht="15" customHeight="1" x14ac:dyDescent="0.25">
      <c r="A154" s="129" t="str">
        <f>B154&amp;"-"&amp;COUNTIF($B$3:B154,B154)</f>
        <v>222-24</v>
      </c>
      <c r="B154" s="130">
        <v>222</v>
      </c>
      <c r="C154" s="130" t="s">
        <v>35</v>
      </c>
      <c r="D154" s="137"/>
      <c r="E154" s="138">
        <v>0</v>
      </c>
      <c r="F154" s="138">
        <v>0</v>
      </c>
      <c r="G154" s="138">
        <v>0</v>
      </c>
      <c r="H154" s="138">
        <v>0</v>
      </c>
      <c r="I154" s="138">
        <v>0</v>
      </c>
      <c r="J154" s="138">
        <v>0</v>
      </c>
      <c r="K154" s="138">
        <v>0</v>
      </c>
      <c r="L154" s="139"/>
      <c r="M154" s="138">
        <v>0</v>
      </c>
      <c r="N154" s="139"/>
      <c r="O154" s="138">
        <v>0</v>
      </c>
      <c r="P154" s="138">
        <v>0</v>
      </c>
      <c r="Q154" s="138">
        <v>0</v>
      </c>
      <c r="R154" s="139"/>
      <c r="S154" s="138">
        <v>0</v>
      </c>
      <c r="T154" s="139"/>
      <c r="U154" s="138">
        <v>0</v>
      </c>
      <c r="V154" s="138">
        <v>0</v>
      </c>
      <c r="W154" s="138">
        <v>0</v>
      </c>
      <c r="X154" s="138">
        <v>0</v>
      </c>
      <c r="Y154" s="138">
        <v>0</v>
      </c>
      <c r="Z154" s="139"/>
      <c r="AA154" s="138">
        <v>0</v>
      </c>
      <c r="AB154" s="131">
        <v>0</v>
      </c>
    </row>
    <row r="155" spans="1:28" ht="15" customHeight="1" x14ac:dyDescent="0.25">
      <c r="A155" s="129" t="str">
        <f>B155&amp;"-"&amp;COUNTIF($B$3:B155,B155)</f>
        <v>236-1</v>
      </c>
      <c r="B155" s="130">
        <v>236</v>
      </c>
      <c r="C155" s="130" t="s">
        <v>36</v>
      </c>
      <c r="D155" s="137">
        <v>45187</v>
      </c>
      <c r="E155" s="138">
        <v>0.63</v>
      </c>
      <c r="F155" s="138">
        <v>0</v>
      </c>
      <c r="G155" s="138">
        <v>0</v>
      </c>
      <c r="H155" s="138">
        <v>0</v>
      </c>
      <c r="I155" s="138">
        <v>0</v>
      </c>
      <c r="J155" s="138">
        <v>0</v>
      </c>
      <c r="K155" s="138">
        <v>0</v>
      </c>
      <c r="L155" s="139"/>
      <c r="M155" s="138">
        <v>0</v>
      </c>
      <c r="N155" s="139"/>
      <c r="O155" s="138">
        <v>0</v>
      </c>
      <c r="P155" s="138">
        <v>0</v>
      </c>
      <c r="Q155" s="138">
        <v>0</v>
      </c>
      <c r="R155" s="139"/>
      <c r="S155" s="138">
        <v>0</v>
      </c>
      <c r="T155" s="139"/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9"/>
      <c r="AA155" s="138">
        <v>0</v>
      </c>
      <c r="AB155" s="131">
        <v>0</v>
      </c>
    </row>
    <row r="156" spans="1:28" ht="15" customHeight="1" x14ac:dyDescent="0.25">
      <c r="A156" s="129" t="str">
        <f>B156&amp;"-"&amp;COUNTIF($B$3:B156,B156)</f>
        <v>236-2</v>
      </c>
      <c r="B156" s="130">
        <v>236</v>
      </c>
      <c r="C156" s="130" t="s">
        <v>36</v>
      </c>
      <c r="D156" s="137">
        <v>61903</v>
      </c>
      <c r="E156" s="138">
        <v>8.2100000000000009</v>
      </c>
      <c r="F156" s="138">
        <v>0</v>
      </c>
      <c r="G156" s="138">
        <v>0</v>
      </c>
      <c r="H156" s="138">
        <v>0</v>
      </c>
      <c r="I156" s="138">
        <v>0</v>
      </c>
      <c r="J156" s="138">
        <v>0</v>
      </c>
      <c r="K156" s="138">
        <v>0</v>
      </c>
      <c r="L156" s="139"/>
      <c r="M156" s="138">
        <v>5.37</v>
      </c>
      <c r="N156" s="139"/>
      <c r="O156" s="138">
        <v>0</v>
      </c>
      <c r="P156" s="138">
        <v>0</v>
      </c>
      <c r="Q156" s="138">
        <v>0</v>
      </c>
      <c r="R156" s="139"/>
      <c r="S156" s="138">
        <v>0</v>
      </c>
      <c r="T156" s="139"/>
      <c r="U156" s="138">
        <v>0</v>
      </c>
      <c r="V156" s="138">
        <v>0</v>
      </c>
      <c r="W156" s="138">
        <v>0</v>
      </c>
      <c r="X156" s="138">
        <v>0</v>
      </c>
      <c r="Y156" s="138">
        <v>0.6</v>
      </c>
      <c r="Z156" s="139"/>
      <c r="AA156" s="138">
        <v>0</v>
      </c>
      <c r="AB156" s="131">
        <v>0</v>
      </c>
    </row>
    <row r="157" spans="1:28" ht="15" customHeight="1" x14ac:dyDescent="0.25">
      <c r="A157" s="129" t="str">
        <f>B157&amp;"-"&amp;COUNTIF($B$3:B157,B157)</f>
        <v>236-3</v>
      </c>
      <c r="B157" s="130">
        <v>236</v>
      </c>
      <c r="C157" s="130" t="s">
        <v>36</v>
      </c>
      <c r="D157" s="137">
        <v>49494</v>
      </c>
      <c r="E157" s="138">
        <v>0.67</v>
      </c>
      <c r="F157" s="138">
        <v>0</v>
      </c>
      <c r="G157" s="138">
        <v>0.67</v>
      </c>
      <c r="H157" s="138">
        <v>0</v>
      </c>
      <c r="I157" s="138">
        <v>0</v>
      </c>
      <c r="J157" s="138">
        <v>0</v>
      </c>
      <c r="K157" s="138">
        <v>0</v>
      </c>
      <c r="L157" s="139"/>
      <c r="M157" s="138">
        <v>0.67</v>
      </c>
      <c r="N157" s="139"/>
      <c r="O157" s="138">
        <v>0</v>
      </c>
      <c r="P157" s="138">
        <v>0</v>
      </c>
      <c r="Q157" s="138">
        <v>0</v>
      </c>
      <c r="R157" s="139"/>
      <c r="S157" s="138">
        <v>0</v>
      </c>
      <c r="T157" s="139"/>
      <c r="U157" s="138">
        <v>0</v>
      </c>
      <c r="V157" s="138">
        <v>0</v>
      </c>
      <c r="W157" s="138">
        <v>0</v>
      </c>
      <c r="X157" s="138">
        <v>0</v>
      </c>
      <c r="Y157" s="138">
        <v>0</v>
      </c>
      <c r="Z157" s="139"/>
      <c r="AA157" s="138">
        <v>0.36</v>
      </c>
      <c r="AB157" s="131">
        <v>0</v>
      </c>
    </row>
    <row r="158" spans="1:28" ht="15" customHeight="1" x14ac:dyDescent="0.25">
      <c r="A158" s="129" t="str">
        <f>B158&amp;"-"&amp;COUNTIF($B$3:B158,B158)</f>
        <v>236-4</v>
      </c>
      <c r="B158" s="130">
        <v>236</v>
      </c>
      <c r="C158" s="130" t="s">
        <v>36</v>
      </c>
      <c r="D158" s="137">
        <v>43489</v>
      </c>
      <c r="E158" s="138">
        <v>44.78</v>
      </c>
      <c r="F158" s="138">
        <v>0</v>
      </c>
      <c r="G158" s="138">
        <v>6.43</v>
      </c>
      <c r="H158" s="138">
        <v>0.45</v>
      </c>
      <c r="I158" s="138">
        <v>0</v>
      </c>
      <c r="J158" s="138">
        <v>0</v>
      </c>
      <c r="K158" s="138">
        <v>0</v>
      </c>
      <c r="L158" s="139"/>
      <c r="M158" s="138">
        <v>33.090000000000003</v>
      </c>
      <c r="N158" s="139"/>
      <c r="O158" s="138">
        <v>0</v>
      </c>
      <c r="P158" s="138">
        <v>1.73</v>
      </c>
      <c r="Q158" s="138">
        <v>0</v>
      </c>
      <c r="R158" s="139"/>
      <c r="S158" s="138">
        <v>0</v>
      </c>
      <c r="T158" s="139"/>
      <c r="U158" s="138">
        <v>0</v>
      </c>
      <c r="V158" s="138">
        <v>0</v>
      </c>
      <c r="W158" s="138">
        <v>0</v>
      </c>
      <c r="X158" s="138">
        <v>0</v>
      </c>
      <c r="Y158" s="138">
        <v>0.9</v>
      </c>
      <c r="Z158" s="139"/>
      <c r="AA158" s="138">
        <v>0</v>
      </c>
      <c r="AB158" s="131">
        <v>0</v>
      </c>
    </row>
    <row r="159" spans="1:28" ht="15" customHeight="1" x14ac:dyDescent="0.25">
      <c r="A159" s="129" t="str">
        <f>B159&amp;"-"&amp;COUNTIF($B$3:B159,B159)</f>
        <v>236-5</v>
      </c>
      <c r="B159" s="130">
        <v>236</v>
      </c>
      <c r="C159" s="130" t="s">
        <v>36</v>
      </c>
      <c r="D159" s="137">
        <v>45906</v>
      </c>
      <c r="E159" s="138">
        <v>12.04</v>
      </c>
      <c r="F159" s="138">
        <v>0</v>
      </c>
      <c r="G159" s="138">
        <v>0</v>
      </c>
      <c r="H159" s="138">
        <v>0</v>
      </c>
      <c r="I159" s="138">
        <v>0</v>
      </c>
      <c r="J159" s="138">
        <v>0</v>
      </c>
      <c r="K159" s="138">
        <v>0</v>
      </c>
      <c r="L159" s="139"/>
      <c r="M159" s="138">
        <v>3.99</v>
      </c>
      <c r="N159" s="139"/>
      <c r="O159" s="138">
        <v>0</v>
      </c>
      <c r="P159" s="138">
        <v>0</v>
      </c>
      <c r="Q159" s="138">
        <v>0</v>
      </c>
      <c r="R159" s="139"/>
      <c r="S159" s="138">
        <v>0</v>
      </c>
      <c r="T159" s="139"/>
      <c r="U159" s="138">
        <v>0</v>
      </c>
      <c r="V159" s="138">
        <v>0</v>
      </c>
      <c r="W159" s="138">
        <v>0</v>
      </c>
      <c r="X159" s="138">
        <v>0</v>
      </c>
      <c r="Y159" s="138">
        <v>0.2</v>
      </c>
      <c r="Z159" s="139"/>
      <c r="AA159" s="138">
        <v>0</v>
      </c>
      <c r="AB159" s="131">
        <v>0</v>
      </c>
    </row>
    <row r="160" spans="1:28" ht="15" customHeight="1" x14ac:dyDescent="0.25">
      <c r="A160" s="129" t="str">
        <f>B160&amp;"-"&amp;COUNTIF($B$3:B160,B160)</f>
        <v>236-6</v>
      </c>
      <c r="B160" s="130">
        <v>236</v>
      </c>
      <c r="C160" s="130" t="s">
        <v>36</v>
      </c>
      <c r="D160" s="137">
        <v>45757</v>
      </c>
      <c r="E160" s="138">
        <v>1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9"/>
      <c r="M160" s="138">
        <v>0</v>
      </c>
      <c r="N160" s="139"/>
      <c r="O160" s="138">
        <v>0</v>
      </c>
      <c r="P160" s="138">
        <v>0</v>
      </c>
      <c r="Q160" s="138">
        <v>0</v>
      </c>
      <c r="R160" s="139"/>
      <c r="S160" s="138">
        <v>0</v>
      </c>
      <c r="T160" s="139"/>
      <c r="U160" s="138">
        <v>0</v>
      </c>
      <c r="V160" s="138">
        <v>0</v>
      </c>
      <c r="W160" s="138">
        <v>0</v>
      </c>
      <c r="X160" s="138">
        <v>0</v>
      </c>
      <c r="Y160" s="138">
        <v>0.12</v>
      </c>
      <c r="Z160" s="139"/>
      <c r="AA160" s="138">
        <v>0</v>
      </c>
      <c r="AB160" s="131">
        <v>0</v>
      </c>
    </row>
    <row r="161" spans="1:28" ht="15" customHeight="1" x14ac:dyDescent="0.25">
      <c r="A161" s="129" t="str">
        <f>B161&amp;"-"&amp;COUNTIF($B$3:B161,B161)</f>
        <v>236-7</v>
      </c>
      <c r="B161" s="130">
        <v>236</v>
      </c>
      <c r="C161" s="130" t="s">
        <v>36</v>
      </c>
      <c r="D161" s="137">
        <v>43497</v>
      </c>
      <c r="E161" s="138">
        <v>6.04</v>
      </c>
      <c r="F161" s="138">
        <v>0</v>
      </c>
      <c r="G161" s="138">
        <v>1</v>
      </c>
      <c r="H161" s="138">
        <v>0</v>
      </c>
      <c r="I161" s="138">
        <v>0</v>
      </c>
      <c r="J161" s="138">
        <v>0</v>
      </c>
      <c r="K161" s="138">
        <v>0</v>
      </c>
      <c r="L161" s="139"/>
      <c r="M161" s="138">
        <v>1.29</v>
      </c>
      <c r="N161" s="139"/>
      <c r="O161" s="138">
        <v>0</v>
      </c>
      <c r="P161" s="138">
        <v>0</v>
      </c>
      <c r="Q161" s="138">
        <v>0</v>
      </c>
      <c r="R161" s="139"/>
      <c r="S161" s="138">
        <v>0</v>
      </c>
      <c r="T161" s="139"/>
      <c r="U161" s="138">
        <v>0</v>
      </c>
      <c r="V161" s="138">
        <v>0</v>
      </c>
      <c r="W161" s="138">
        <v>0</v>
      </c>
      <c r="X161" s="138">
        <v>0</v>
      </c>
      <c r="Y161" s="138">
        <v>0</v>
      </c>
      <c r="Z161" s="139"/>
      <c r="AA161" s="138">
        <v>0</v>
      </c>
      <c r="AB161" s="131">
        <v>0</v>
      </c>
    </row>
    <row r="162" spans="1:28" ht="15" customHeight="1" x14ac:dyDescent="0.25">
      <c r="A162" s="129" t="str">
        <f>B162&amp;"-"&amp;COUNTIF($B$3:B162,B162)</f>
        <v>236-8</v>
      </c>
      <c r="B162" s="130">
        <v>236</v>
      </c>
      <c r="C162" s="130" t="s">
        <v>36</v>
      </c>
      <c r="D162" s="137">
        <v>46847</v>
      </c>
      <c r="E162" s="138">
        <v>3.86</v>
      </c>
      <c r="F162" s="138">
        <v>0</v>
      </c>
      <c r="G162" s="138">
        <v>0</v>
      </c>
      <c r="H162" s="138">
        <v>0</v>
      </c>
      <c r="I162" s="138">
        <v>0</v>
      </c>
      <c r="J162" s="138">
        <v>0</v>
      </c>
      <c r="K162" s="138">
        <v>0</v>
      </c>
      <c r="L162" s="139"/>
      <c r="M162" s="138">
        <v>0.86</v>
      </c>
      <c r="N162" s="139"/>
      <c r="O162" s="138">
        <v>0</v>
      </c>
      <c r="P162" s="138">
        <v>0</v>
      </c>
      <c r="Q162" s="138">
        <v>0</v>
      </c>
      <c r="R162" s="139"/>
      <c r="S162" s="138">
        <v>0</v>
      </c>
      <c r="T162" s="139"/>
      <c r="U162" s="138">
        <v>0</v>
      </c>
      <c r="V162" s="138">
        <v>0</v>
      </c>
      <c r="W162" s="138">
        <v>0</v>
      </c>
      <c r="X162" s="138">
        <v>0</v>
      </c>
      <c r="Y162" s="138">
        <v>0.1</v>
      </c>
      <c r="Z162" s="139"/>
      <c r="AA162" s="138">
        <v>0</v>
      </c>
      <c r="AB162" s="131">
        <v>0</v>
      </c>
    </row>
    <row r="163" spans="1:28" ht="15" customHeight="1" x14ac:dyDescent="0.25">
      <c r="A163" s="129" t="str">
        <f>B163&amp;"-"&amp;COUNTIF($B$3:B163,B163)</f>
        <v>236-9</v>
      </c>
      <c r="B163" s="130">
        <v>236</v>
      </c>
      <c r="C163" s="130" t="s">
        <v>36</v>
      </c>
      <c r="D163" s="137">
        <v>45195</v>
      </c>
      <c r="E163" s="138">
        <v>6.15</v>
      </c>
      <c r="F163" s="138">
        <v>0</v>
      </c>
      <c r="G163" s="138">
        <v>0</v>
      </c>
      <c r="H163" s="138">
        <v>0</v>
      </c>
      <c r="I163" s="138">
        <v>0</v>
      </c>
      <c r="J163" s="138">
        <v>0</v>
      </c>
      <c r="K163" s="138">
        <v>0</v>
      </c>
      <c r="L163" s="139"/>
      <c r="M163" s="138">
        <v>0.15</v>
      </c>
      <c r="N163" s="139"/>
      <c r="O163" s="138">
        <v>0</v>
      </c>
      <c r="P163" s="138">
        <v>0</v>
      </c>
      <c r="Q163" s="138">
        <v>0</v>
      </c>
      <c r="R163" s="139"/>
      <c r="S163" s="138">
        <v>0</v>
      </c>
      <c r="T163" s="139"/>
      <c r="U163" s="138">
        <v>0.06</v>
      </c>
      <c r="V163" s="138">
        <v>0</v>
      </c>
      <c r="W163" s="138">
        <v>0</v>
      </c>
      <c r="X163" s="138">
        <v>0</v>
      </c>
      <c r="Y163" s="138">
        <v>0.34</v>
      </c>
      <c r="Z163" s="139"/>
      <c r="AA163" s="138">
        <v>0</v>
      </c>
      <c r="AB163" s="131">
        <v>0</v>
      </c>
    </row>
    <row r="164" spans="1:28" ht="15" customHeight="1" x14ac:dyDescent="0.25">
      <c r="A164" s="129" t="str">
        <f>B164&amp;"-"&amp;COUNTIF($B$3:B164,B164)</f>
        <v>236-10</v>
      </c>
      <c r="B164" s="130">
        <v>236</v>
      </c>
      <c r="C164" s="130" t="s">
        <v>36</v>
      </c>
      <c r="D164" s="137">
        <v>49759</v>
      </c>
      <c r="E164" s="138">
        <v>1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9"/>
      <c r="M164" s="138">
        <v>1</v>
      </c>
      <c r="N164" s="139"/>
      <c r="O164" s="138">
        <v>0</v>
      </c>
      <c r="P164" s="138">
        <v>0</v>
      </c>
      <c r="Q164" s="138">
        <v>0</v>
      </c>
      <c r="R164" s="139"/>
      <c r="S164" s="138">
        <v>0</v>
      </c>
      <c r="T164" s="139"/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9"/>
      <c r="AA164" s="138">
        <v>0</v>
      </c>
      <c r="AB164" s="131">
        <v>0</v>
      </c>
    </row>
    <row r="165" spans="1:28" ht="15" customHeight="1" x14ac:dyDescent="0.25">
      <c r="A165" s="129" t="str">
        <f>B165&amp;"-"&amp;COUNTIF($B$3:B165,B165)</f>
        <v>236-11</v>
      </c>
      <c r="B165" s="130">
        <v>236</v>
      </c>
      <c r="C165" s="130" t="s">
        <v>36</v>
      </c>
      <c r="D165" s="137">
        <v>46623</v>
      </c>
      <c r="E165" s="138">
        <v>0.91</v>
      </c>
      <c r="F165" s="138">
        <v>0</v>
      </c>
      <c r="G165" s="138">
        <v>0</v>
      </c>
      <c r="H165" s="138">
        <v>0</v>
      </c>
      <c r="I165" s="138">
        <v>0</v>
      </c>
      <c r="J165" s="138">
        <v>0</v>
      </c>
      <c r="K165" s="138">
        <v>0</v>
      </c>
      <c r="L165" s="139"/>
      <c r="M165" s="138">
        <v>0.91</v>
      </c>
      <c r="N165" s="139"/>
      <c r="O165" s="138">
        <v>0</v>
      </c>
      <c r="P165" s="138">
        <v>0</v>
      </c>
      <c r="Q165" s="138">
        <v>0</v>
      </c>
      <c r="R165" s="139"/>
      <c r="S165" s="138">
        <v>0</v>
      </c>
      <c r="T165" s="139"/>
      <c r="U165" s="138">
        <v>0</v>
      </c>
      <c r="V165" s="138">
        <v>0</v>
      </c>
      <c r="W165" s="138">
        <v>0</v>
      </c>
      <c r="X165" s="138">
        <v>0</v>
      </c>
      <c r="Y165" s="138">
        <v>0</v>
      </c>
      <c r="Z165" s="139"/>
      <c r="AA165" s="138">
        <v>0</v>
      </c>
      <c r="AB165" s="131">
        <v>0</v>
      </c>
    </row>
    <row r="166" spans="1:28" ht="15" customHeight="1" x14ac:dyDescent="0.25">
      <c r="A166" s="129" t="str">
        <f>B166&amp;"-"&amp;COUNTIF($B$3:B166,B166)</f>
        <v>236-12</v>
      </c>
      <c r="B166" s="130">
        <v>236</v>
      </c>
      <c r="C166" s="130" t="s">
        <v>36</v>
      </c>
      <c r="D166" s="137">
        <v>48207</v>
      </c>
      <c r="E166" s="138">
        <v>6.83</v>
      </c>
      <c r="F166" s="138">
        <v>0</v>
      </c>
      <c r="G166" s="138">
        <v>1.83</v>
      </c>
      <c r="H166" s="138">
        <v>0</v>
      </c>
      <c r="I166" s="138">
        <v>0</v>
      </c>
      <c r="J166" s="138">
        <v>0</v>
      </c>
      <c r="K166" s="138">
        <v>0</v>
      </c>
      <c r="L166" s="139"/>
      <c r="M166" s="138">
        <v>1</v>
      </c>
      <c r="N166" s="139"/>
      <c r="O166" s="138">
        <v>0</v>
      </c>
      <c r="P166" s="138">
        <v>0</v>
      </c>
      <c r="Q166" s="138">
        <v>0</v>
      </c>
      <c r="R166" s="139"/>
      <c r="S166" s="138">
        <v>0</v>
      </c>
      <c r="T166" s="139"/>
      <c r="U166" s="138">
        <v>0</v>
      </c>
      <c r="V166" s="138">
        <v>0</v>
      </c>
      <c r="W166" s="138">
        <v>0</v>
      </c>
      <c r="X166" s="138">
        <v>0</v>
      </c>
      <c r="Y166" s="138">
        <v>0.2</v>
      </c>
      <c r="Z166" s="139"/>
      <c r="AA166" s="138">
        <v>0</v>
      </c>
      <c r="AB166" s="131">
        <v>0</v>
      </c>
    </row>
    <row r="167" spans="1:28" ht="15" customHeight="1" x14ac:dyDescent="0.25">
      <c r="A167" s="129" t="str">
        <f>B167&amp;"-"&amp;COUNTIF($B$3:B167,B167)</f>
        <v>236-13</v>
      </c>
      <c r="B167" s="130">
        <v>236</v>
      </c>
      <c r="C167" s="130" t="s">
        <v>36</v>
      </c>
      <c r="D167" s="137">
        <v>46631</v>
      </c>
      <c r="E167" s="138">
        <v>2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9"/>
      <c r="M167" s="138">
        <v>0</v>
      </c>
      <c r="N167" s="139"/>
      <c r="O167" s="138">
        <v>0</v>
      </c>
      <c r="P167" s="138">
        <v>0</v>
      </c>
      <c r="Q167" s="138">
        <v>0</v>
      </c>
      <c r="R167" s="139"/>
      <c r="S167" s="138">
        <v>0</v>
      </c>
      <c r="T167" s="139"/>
      <c r="U167" s="138">
        <v>0</v>
      </c>
      <c r="V167" s="138">
        <v>0</v>
      </c>
      <c r="W167" s="138">
        <v>0</v>
      </c>
      <c r="X167" s="138">
        <v>0</v>
      </c>
      <c r="Y167" s="138">
        <v>0</v>
      </c>
      <c r="Z167" s="139"/>
      <c r="AA167" s="138">
        <v>0</v>
      </c>
      <c r="AB167" s="131">
        <v>0</v>
      </c>
    </row>
    <row r="168" spans="1:28" ht="15" customHeight="1" x14ac:dyDescent="0.25">
      <c r="A168" s="129" t="str">
        <f>B168&amp;"-"&amp;COUNTIF($B$3:B168,B168)</f>
        <v>236-14</v>
      </c>
      <c r="B168" s="130">
        <v>236</v>
      </c>
      <c r="C168" s="130" t="s">
        <v>36</v>
      </c>
      <c r="D168" s="137">
        <v>47043</v>
      </c>
      <c r="E168" s="138">
        <v>1.91</v>
      </c>
      <c r="F168" s="138">
        <v>0</v>
      </c>
      <c r="G168" s="138">
        <v>1</v>
      </c>
      <c r="H168" s="138">
        <v>0</v>
      </c>
      <c r="I168" s="138">
        <v>0</v>
      </c>
      <c r="J168" s="138">
        <v>0</v>
      </c>
      <c r="K168" s="138">
        <v>0</v>
      </c>
      <c r="L168" s="139"/>
      <c r="M168" s="138">
        <v>1</v>
      </c>
      <c r="N168" s="139"/>
      <c r="O168" s="138">
        <v>0</v>
      </c>
      <c r="P168" s="138">
        <v>0</v>
      </c>
      <c r="Q168" s="138">
        <v>0</v>
      </c>
      <c r="R168" s="139"/>
      <c r="S168" s="138">
        <v>0</v>
      </c>
      <c r="T168" s="139"/>
      <c r="U168" s="138">
        <v>0</v>
      </c>
      <c r="V168" s="138">
        <v>0</v>
      </c>
      <c r="W168" s="138">
        <v>0</v>
      </c>
      <c r="X168" s="138">
        <v>0</v>
      </c>
      <c r="Y168" s="138">
        <v>0</v>
      </c>
      <c r="Z168" s="139"/>
      <c r="AA168" s="138">
        <v>0</v>
      </c>
      <c r="AB168" s="131">
        <v>0</v>
      </c>
    </row>
    <row r="169" spans="1:28" ht="15" customHeight="1" x14ac:dyDescent="0.25">
      <c r="A169" s="129" t="str">
        <f>B169&amp;"-"&amp;COUNTIF($B$3:B169,B169)</f>
        <v>236-15</v>
      </c>
      <c r="B169" s="130">
        <v>236</v>
      </c>
      <c r="C169" s="130" t="s">
        <v>36</v>
      </c>
      <c r="D169" s="137">
        <v>47423</v>
      </c>
      <c r="E169" s="138">
        <v>2.94</v>
      </c>
      <c r="F169" s="138">
        <v>0</v>
      </c>
      <c r="G169" s="138">
        <v>0</v>
      </c>
      <c r="H169" s="138">
        <v>0</v>
      </c>
      <c r="I169" s="138">
        <v>0</v>
      </c>
      <c r="J169" s="138">
        <v>0</v>
      </c>
      <c r="K169" s="138">
        <v>0</v>
      </c>
      <c r="L169" s="139"/>
      <c r="M169" s="138">
        <v>0</v>
      </c>
      <c r="N169" s="139"/>
      <c r="O169" s="138">
        <v>0</v>
      </c>
      <c r="P169" s="138">
        <v>0</v>
      </c>
      <c r="Q169" s="138">
        <v>0</v>
      </c>
      <c r="R169" s="139"/>
      <c r="S169" s="138">
        <v>0</v>
      </c>
      <c r="T169" s="139"/>
      <c r="U169" s="138">
        <v>0.2</v>
      </c>
      <c r="V169" s="138">
        <v>0</v>
      </c>
      <c r="W169" s="138">
        <v>0</v>
      </c>
      <c r="X169" s="138">
        <v>0</v>
      </c>
      <c r="Y169" s="138">
        <v>0</v>
      </c>
      <c r="Z169" s="139"/>
      <c r="AA169" s="138">
        <v>0</v>
      </c>
      <c r="AB169" s="131">
        <v>0</v>
      </c>
    </row>
    <row r="170" spans="1:28" ht="15" customHeight="1" x14ac:dyDescent="0.25">
      <c r="A170" s="129" t="str">
        <f>B170&amp;"-"&amp;COUNTIF($B$3:B170,B170)</f>
        <v>236-16</v>
      </c>
      <c r="B170" s="130">
        <v>236</v>
      </c>
      <c r="C170" s="130" t="s">
        <v>36</v>
      </c>
      <c r="D170" s="137">
        <v>43505</v>
      </c>
      <c r="E170" s="138">
        <v>3.81</v>
      </c>
      <c r="F170" s="138">
        <v>0.79</v>
      </c>
      <c r="G170" s="138">
        <v>0.78</v>
      </c>
      <c r="H170" s="138">
        <v>0</v>
      </c>
      <c r="I170" s="138">
        <v>0</v>
      </c>
      <c r="J170" s="138">
        <v>0</v>
      </c>
      <c r="K170" s="138">
        <v>0</v>
      </c>
      <c r="L170" s="139"/>
      <c r="M170" s="138">
        <v>3.57</v>
      </c>
      <c r="N170" s="139"/>
      <c r="O170" s="138">
        <v>0</v>
      </c>
      <c r="P170" s="138">
        <v>0</v>
      </c>
      <c r="Q170" s="138">
        <v>0</v>
      </c>
      <c r="R170" s="139"/>
      <c r="S170" s="138">
        <v>0</v>
      </c>
      <c r="T170" s="139"/>
      <c r="U170" s="138">
        <v>0.16</v>
      </c>
      <c r="V170" s="138">
        <v>0</v>
      </c>
      <c r="W170" s="138">
        <v>0</v>
      </c>
      <c r="X170" s="138">
        <v>0</v>
      </c>
      <c r="Y170" s="138">
        <v>0.17</v>
      </c>
      <c r="Z170" s="139"/>
      <c r="AA170" s="138">
        <v>0</v>
      </c>
      <c r="AB170" s="131">
        <v>0</v>
      </c>
    </row>
    <row r="171" spans="1:28" ht="15" customHeight="1" x14ac:dyDescent="0.25">
      <c r="A171" s="129" t="str">
        <f>B171&amp;"-"&amp;COUNTIF($B$3:B171,B171)</f>
        <v>236-17</v>
      </c>
      <c r="B171" s="130">
        <v>236</v>
      </c>
      <c r="C171" s="130" t="s">
        <v>36</v>
      </c>
      <c r="D171" s="137">
        <v>43513</v>
      </c>
      <c r="E171" s="138">
        <v>11.55</v>
      </c>
      <c r="F171" s="138">
        <v>0</v>
      </c>
      <c r="G171" s="138">
        <v>0</v>
      </c>
      <c r="H171" s="138">
        <v>0</v>
      </c>
      <c r="I171" s="138">
        <v>0</v>
      </c>
      <c r="J171" s="138">
        <v>0</v>
      </c>
      <c r="K171" s="138">
        <v>0</v>
      </c>
      <c r="L171" s="139"/>
      <c r="M171" s="138">
        <v>5.55</v>
      </c>
      <c r="N171" s="139"/>
      <c r="O171" s="138">
        <v>0</v>
      </c>
      <c r="P171" s="138">
        <v>0.11</v>
      </c>
      <c r="Q171" s="138">
        <v>0</v>
      </c>
      <c r="R171" s="139"/>
      <c r="S171" s="138">
        <v>0</v>
      </c>
      <c r="T171" s="139"/>
      <c r="U171" s="138">
        <v>0.26</v>
      </c>
      <c r="V171" s="138">
        <v>0</v>
      </c>
      <c r="W171" s="138">
        <v>0</v>
      </c>
      <c r="X171" s="138">
        <v>0</v>
      </c>
      <c r="Y171" s="138">
        <v>0.2</v>
      </c>
      <c r="Z171" s="139"/>
      <c r="AA171" s="138">
        <v>0</v>
      </c>
      <c r="AB171" s="131">
        <v>0</v>
      </c>
    </row>
    <row r="172" spans="1:28" ht="15" customHeight="1" x14ac:dyDescent="0.25">
      <c r="A172" s="129" t="str">
        <f>B172&amp;"-"&amp;COUNTIF($B$3:B172,B172)</f>
        <v>236-18</v>
      </c>
      <c r="B172" s="130">
        <v>236</v>
      </c>
      <c r="C172" s="130" t="s">
        <v>36</v>
      </c>
      <c r="D172" s="137">
        <v>43521</v>
      </c>
      <c r="E172" s="138">
        <v>6.41</v>
      </c>
      <c r="F172" s="138">
        <v>0.95</v>
      </c>
      <c r="G172" s="138">
        <v>0</v>
      </c>
      <c r="H172" s="138">
        <v>0.41</v>
      </c>
      <c r="I172" s="138">
        <v>0</v>
      </c>
      <c r="J172" s="138">
        <v>0</v>
      </c>
      <c r="K172" s="138">
        <v>0</v>
      </c>
      <c r="L172" s="139"/>
      <c r="M172" s="138">
        <v>2.46</v>
      </c>
      <c r="N172" s="139"/>
      <c r="O172" s="138">
        <v>0</v>
      </c>
      <c r="P172" s="138">
        <v>0</v>
      </c>
      <c r="Q172" s="138">
        <v>0</v>
      </c>
      <c r="R172" s="139"/>
      <c r="S172" s="138">
        <v>0</v>
      </c>
      <c r="T172" s="139"/>
      <c r="U172" s="138">
        <v>0</v>
      </c>
      <c r="V172" s="138">
        <v>0</v>
      </c>
      <c r="W172" s="138">
        <v>0</v>
      </c>
      <c r="X172" s="138">
        <v>0</v>
      </c>
      <c r="Y172" s="138">
        <v>0.27</v>
      </c>
      <c r="Z172" s="139"/>
      <c r="AA172" s="138">
        <v>0</v>
      </c>
      <c r="AB172" s="131">
        <v>0</v>
      </c>
    </row>
    <row r="173" spans="1:28" ht="15" customHeight="1" x14ac:dyDescent="0.25">
      <c r="A173" s="129" t="str">
        <f>B173&amp;"-"&amp;COUNTIF($B$3:B173,B173)</f>
        <v>236-19</v>
      </c>
      <c r="B173" s="130">
        <v>236</v>
      </c>
      <c r="C173" s="130" t="s">
        <v>36</v>
      </c>
      <c r="D173" s="137">
        <v>49171</v>
      </c>
      <c r="E173" s="138">
        <v>7.45</v>
      </c>
      <c r="F173" s="138">
        <v>0</v>
      </c>
      <c r="G173" s="138">
        <v>0</v>
      </c>
      <c r="H173" s="138">
        <v>0</v>
      </c>
      <c r="I173" s="138">
        <v>0</v>
      </c>
      <c r="J173" s="138">
        <v>0</v>
      </c>
      <c r="K173" s="138">
        <v>0</v>
      </c>
      <c r="L173" s="139"/>
      <c r="M173" s="138">
        <v>0.95</v>
      </c>
      <c r="N173" s="139"/>
      <c r="O173" s="138">
        <v>0</v>
      </c>
      <c r="P173" s="138">
        <v>0</v>
      </c>
      <c r="Q173" s="138">
        <v>0</v>
      </c>
      <c r="R173" s="139"/>
      <c r="S173" s="138">
        <v>0</v>
      </c>
      <c r="T173" s="139"/>
      <c r="U173" s="138">
        <v>0.12</v>
      </c>
      <c r="V173" s="138">
        <v>0</v>
      </c>
      <c r="W173" s="138">
        <v>0</v>
      </c>
      <c r="X173" s="138">
        <v>0</v>
      </c>
      <c r="Y173" s="138">
        <v>0.2</v>
      </c>
      <c r="Z173" s="139"/>
      <c r="AA173" s="138">
        <v>0</v>
      </c>
      <c r="AB173" s="131">
        <v>0</v>
      </c>
    </row>
    <row r="174" spans="1:28" ht="15" customHeight="1" x14ac:dyDescent="0.25">
      <c r="A174" s="129" t="str">
        <f>B174&amp;"-"&amp;COUNTIF($B$3:B174,B174)</f>
        <v>236-20</v>
      </c>
      <c r="B174" s="130">
        <v>236</v>
      </c>
      <c r="C174" s="130" t="s">
        <v>36</v>
      </c>
      <c r="D174" s="137">
        <v>48298</v>
      </c>
      <c r="E174" s="138">
        <v>7.61</v>
      </c>
      <c r="F174" s="138">
        <v>0</v>
      </c>
      <c r="G174" s="138">
        <v>0</v>
      </c>
      <c r="H174" s="138">
        <v>0</v>
      </c>
      <c r="I174" s="138">
        <v>0</v>
      </c>
      <c r="J174" s="138">
        <v>0</v>
      </c>
      <c r="K174" s="138">
        <v>0</v>
      </c>
      <c r="L174" s="139"/>
      <c r="M174" s="138">
        <v>3</v>
      </c>
      <c r="N174" s="139"/>
      <c r="O174" s="138">
        <v>0</v>
      </c>
      <c r="P174" s="138">
        <v>0</v>
      </c>
      <c r="Q174" s="138">
        <v>0</v>
      </c>
      <c r="R174" s="139"/>
      <c r="S174" s="138">
        <v>0</v>
      </c>
      <c r="T174" s="139"/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9"/>
      <c r="AA174" s="138">
        <v>0</v>
      </c>
      <c r="AB174" s="131">
        <v>0</v>
      </c>
    </row>
    <row r="175" spans="1:28" ht="15" customHeight="1" x14ac:dyDescent="0.25">
      <c r="A175" s="129" t="str">
        <f>B175&amp;"-"&amp;COUNTIF($B$3:B175,B175)</f>
        <v>236-21</v>
      </c>
      <c r="B175" s="130">
        <v>236</v>
      </c>
      <c r="C175" s="130" t="s">
        <v>36</v>
      </c>
      <c r="D175" s="137">
        <v>48116</v>
      </c>
      <c r="E175" s="138">
        <v>2.1</v>
      </c>
      <c r="F175" s="138">
        <v>0</v>
      </c>
      <c r="G175" s="138">
        <v>0</v>
      </c>
      <c r="H175" s="138">
        <v>0</v>
      </c>
      <c r="I175" s="138">
        <v>0</v>
      </c>
      <c r="J175" s="138">
        <v>0</v>
      </c>
      <c r="K175" s="138">
        <v>0</v>
      </c>
      <c r="L175" s="139"/>
      <c r="M175" s="138">
        <v>0</v>
      </c>
      <c r="N175" s="139"/>
      <c r="O175" s="138">
        <v>0</v>
      </c>
      <c r="P175" s="138">
        <v>0</v>
      </c>
      <c r="Q175" s="138">
        <v>0</v>
      </c>
      <c r="R175" s="139"/>
      <c r="S175" s="138">
        <v>0</v>
      </c>
      <c r="T175" s="139"/>
      <c r="U175" s="138">
        <v>0</v>
      </c>
      <c r="V175" s="138">
        <v>0</v>
      </c>
      <c r="W175" s="138">
        <v>0</v>
      </c>
      <c r="X175" s="138">
        <v>0</v>
      </c>
      <c r="Y175" s="138">
        <v>0</v>
      </c>
      <c r="Z175" s="139"/>
      <c r="AA175" s="138">
        <v>0</v>
      </c>
      <c r="AB175" s="131">
        <v>0</v>
      </c>
    </row>
    <row r="176" spans="1:28" ht="15" customHeight="1" x14ac:dyDescent="0.25">
      <c r="A176" s="129" t="str">
        <f>B176&amp;"-"&amp;COUNTIF($B$3:B176,B176)</f>
        <v>236-22</v>
      </c>
      <c r="B176" s="130">
        <v>236</v>
      </c>
      <c r="C176" s="130" t="s">
        <v>36</v>
      </c>
      <c r="D176" s="137">
        <v>48124</v>
      </c>
      <c r="E176" s="138">
        <v>10.29</v>
      </c>
      <c r="F176" s="138">
        <v>0</v>
      </c>
      <c r="G176" s="138">
        <v>1</v>
      </c>
      <c r="H176" s="138">
        <v>0</v>
      </c>
      <c r="I176" s="138">
        <v>0</v>
      </c>
      <c r="J176" s="138">
        <v>0</v>
      </c>
      <c r="K176" s="138">
        <v>0</v>
      </c>
      <c r="L176" s="139"/>
      <c r="M176" s="138">
        <v>1.31</v>
      </c>
      <c r="N176" s="139"/>
      <c r="O176" s="138">
        <v>0</v>
      </c>
      <c r="P176" s="138">
        <v>0</v>
      </c>
      <c r="Q176" s="138">
        <v>0</v>
      </c>
      <c r="R176" s="139"/>
      <c r="S176" s="138">
        <v>0</v>
      </c>
      <c r="T176" s="139"/>
      <c r="U176" s="138">
        <v>0</v>
      </c>
      <c r="V176" s="138">
        <v>0</v>
      </c>
      <c r="W176" s="138">
        <v>0</v>
      </c>
      <c r="X176" s="138">
        <v>0</v>
      </c>
      <c r="Y176" s="138">
        <v>0.2</v>
      </c>
      <c r="Z176" s="139"/>
      <c r="AA176" s="138">
        <v>0</v>
      </c>
      <c r="AB176" s="131">
        <v>0</v>
      </c>
    </row>
    <row r="177" spans="1:28" ht="15" customHeight="1" x14ac:dyDescent="0.25">
      <c r="A177" s="129" t="str">
        <f>B177&amp;"-"&amp;COUNTIF($B$3:B177,B177)</f>
        <v>236-23</v>
      </c>
      <c r="B177" s="130">
        <v>236</v>
      </c>
      <c r="C177" s="130" t="s">
        <v>36</v>
      </c>
      <c r="D177" s="137">
        <v>43539</v>
      </c>
      <c r="E177" s="138">
        <v>6.99</v>
      </c>
      <c r="F177" s="138">
        <v>0</v>
      </c>
      <c r="G177" s="138">
        <v>0</v>
      </c>
      <c r="H177" s="138">
        <v>0</v>
      </c>
      <c r="I177" s="138">
        <v>0</v>
      </c>
      <c r="J177" s="138">
        <v>0</v>
      </c>
      <c r="K177" s="138">
        <v>0</v>
      </c>
      <c r="L177" s="139"/>
      <c r="M177" s="138">
        <v>5</v>
      </c>
      <c r="N177" s="139"/>
      <c r="O177" s="138">
        <v>0</v>
      </c>
      <c r="P177" s="138">
        <v>0</v>
      </c>
      <c r="Q177" s="138">
        <v>0</v>
      </c>
      <c r="R177" s="139"/>
      <c r="S177" s="138">
        <v>0</v>
      </c>
      <c r="T177" s="139"/>
      <c r="U177" s="138">
        <v>0.1</v>
      </c>
      <c r="V177" s="138">
        <v>0</v>
      </c>
      <c r="W177" s="138">
        <v>0</v>
      </c>
      <c r="X177" s="138">
        <v>0</v>
      </c>
      <c r="Y177" s="138">
        <v>0.06</v>
      </c>
      <c r="Z177" s="139"/>
      <c r="AA177" s="138">
        <v>0</v>
      </c>
      <c r="AB177" s="131">
        <v>0</v>
      </c>
    </row>
    <row r="178" spans="1:28" ht="15" customHeight="1" x14ac:dyDescent="0.25">
      <c r="A178" s="129" t="str">
        <f>B178&amp;"-"&amp;COUNTIF($B$3:B178,B178)</f>
        <v>236-24</v>
      </c>
      <c r="B178" s="130">
        <v>236</v>
      </c>
      <c r="C178" s="130" t="s">
        <v>36</v>
      </c>
      <c r="D178" s="137">
        <v>46300</v>
      </c>
      <c r="E178" s="138">
        <v>3.04</v>
      </c>
      <c r="F178" s="138">
        <v>0</v>
      </c>
      <c r="G178" s="138">
        <v>0</v>
      </c>
      <c r="H178" s="138">
        <v>0</v>
      </c>
      <c r="I178" s="138">
        <v>0</v>
      </c>
      <c r="J178" s="138">
        <v>0</v>
      </c>
      <c r="K178" s="138">
        <v>0</v>
      </c>
      <c r="L178" s="139"/>
      <c r="M178" s="138">
        <v>0.7</v>
      </c>
      <c r="N178" s="139"/>
      <c r="O178" s="138">
        <v>0</v>
      </c>
      <c r="P178" s="138">
        <v>0</v>
      </c>
      <c r="Q178" s="138">
        <v>0</v>
      </c>
      <c r="R178" s="139"/>
      <c r="S178" s="138">
        <v>0</v>
      </c>
      <c r="T178" s="139"/>
      <c r="U178" s="138">
        <v>0.13</v>
      </c>
      <c r="V178" s="138">
        <v>0</v>
      </c>
      <c r="W178" s="138">
        <v>0</v>
      </c>
      <c r="X178" s="138">
        <v>0</v>
      </c>
      <c r="Y178" s="138">
        <v>0.19</v>
      </c>
      <c r="Z178" s="139"/>
      <c r="AA178" s="138">
        <v>0</v>
      </c>
      <c r="AB178" s="131">
        <v>0</v>
      </c>
    </row>
    <row r="179" spans="1:28" ht="15" customHeight="1" x14ac:dyDescent="0.25">
      <c r="A179" s="129" t="str">
        <f>B179&amp;"-"&amp;COUNTIF($B$3:B179,B179)</f>
        <v>236-25</v>
      </c>
      <c r="B179" s="130">
        <v>236</v>
      </c>
      <c r="C179" s="130" t="s">
        <v>36</v>
      </c>
      <c r="D179" s="137">
        <v>45765</v>
      </c>
      <c r="E179" s="138">
        <v>6.97</v>
      </c>
      <c r="F179" s="138">
        <v>0</v>
      </c>
      <c r="G179" s="138">
        <v>0</v>
      </c>
      <c r="H179" s="138">
        <v>0</v>
      </c>
      <c r="I179" s="138">
        <v>0</v>
      </c>
      <c r="J179" s="138">
        <v>0</v>
      </c>
      <c r="K179" s="138">
        <v>0</v>
      </c>
      <c r="L179" s="139"/>
      <c r="M179" s="138">
        <v>5.97</v>
      </c>
      <c r="N179" s="139"/>
      <c r="O179" s="138">
        <v>0</v>
      </c>
      <c r="P179" s="138">
        <v>0</v>
      </c>
      <c r="Q179" s="138">
        <v>0</v>
      </c>
      <c r="R179" s="139"/>
      <c r="S179" s="138">
        <v>0</v>
      </c>
      <c r="T179" s="139"/>
      <c r="U179" s="138">
        <v>0.26</v>
      </c>
      <c r="V179" s="138">
        <v>0</v>
      </c>
      <c r="W179" s="138">
        <v>0</v>
      </c>
      <c r="X179" s="138">
        <v>7.0000000000000007E-2</v>
      </c>
      <c r="Y179" s="138">
        <v>0</v>
      </c>
      <c r="Z179" s="139"/>
      <c r="AA179" s="138">
        <v>0</v>
      </c>
      <c r="AB179" s="131">
        <v>0</v>
      </c>
    </row>
    <row r="180" spans="1:28" ht="15" customHeight="1" x14ac:dyDescent="0.25">
      <c r="A180" s="129" t="str">
        <f>B180&amp;"-"&amp;COUNTIF($B$3:B180,B180)</f>
        <v>236-26</v>
      </c>
      <c r="B180" s="130">
        <v>236</v>
      </c>
      <c r="C180" s="130" t="s">
        <v>36</v>
      </c>
      <c r="D180" s="137">
        <v>43554</v>
      </c>
      <c r="E180" s="138">
        <v>1.19</v>
      </c>
      <c r="F180" s="138">
        <v>0</v>
      </c>
      <c r="G180" s="138">
        <v>0</v>
      </c>
      <c r="H180" s="138">
        <v>0</v>
      </c>
      <c r="I180" s="138">
        <v>0</v>
      </c>
      <c r="J180" s="138">
        <v>0</v>
      </c>
      <c r="K180" s="138">
        <v>0</v>
      </c>
      <c r="L180" s="139"/>
      <c r="M180" s="138">
        <v>0.25</v>
      </c>
      <c r="N180" s="139"/>
      <c r="O180" s="138">
        <v>0</v>
      </c>
      <c r="P180" s="138">
        <v>0</v>
      </c>
      <c r="Q180" s="138">
        <v>0</v>
      </c>
      <c r="R180" s="139"/>
      <c r="S180" s="138">
        <v>0</v>
      </c>
      <c r="T180" s="139"/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9"/>
      <c r="AA180" s="138">
        <v>0</v>
      </c>
      <c r="AB180" s="131">
        <v>0</v>
      </c>
    </row>
    <row r="181" spans="1:28" ht="15" customHeight="1" x14ac:dyDescent="0.25">
      <c r="A181" s="129" t="str">
        <f>B181&amp;"-"&amp;COUNTIF($B$3:B181,B181)</f>
        <v>236-27</v>
      </c>
      <c r="B181" s="130">
        <v>236</v>
      </c>
      <c r="C181" s="130" t="s">
        <v>36</v>
      </c>
      <c r="D181" s="137">
        <v>46425</v>
      </c>
      <c r="E181" s="138">
        <v>1</v>
      </c>
      <c r="F181" s="138">
        <v>0</v>
      </c>
      <c r="G181" s="138">
        <v>0</v>
      </c>
      <c r="H181" s="138">
        <v>0</v>
      </c>
      <c r="I181" s="138">
        <v>0</v>
      </c>
      <c r="J181" s="138">
        <v>0</v>
      </c>
      <c r="K181" s="138">
        <v>0</v>
      </c>
      <c r="L181" s="139"/>
      <c r="M181" s="138">
        <v>1</v>
      </c>
      <c r="N181" s="139"/>
      <c r="O181" s="138">
        <v>0</v>
      </c>
      <c r="P181" s="138">
        <v>0</v>
      </c>
      <c r="Q181" s="138">
        <v>0</v>
      </c>
      <c r="R181" s="139"/>
      <c r="S181" s="138">
        <v>0</v>
      </c>
      <c r="T181" s="139"/>
      <c r="U181" s="138">
        <v>0</v>
      </c>
      <c r="V181" s="138">
        <v>0</v>
      </c>
      <c r="W181" s="138">
        <v>0</v>
      </c>
      <c r="X181" s="138">
        <v>0</v>
      </c>
      <c r="Y181" s="138">
        <v>0</v>
      </c>
      <c r="Z181" s="139"/>
      <c r="AA181" s="138">
        <v>0</v>
      </c>
      <c r="AB181" s="131">
        <v>0</v>
      </c>
    </row>
    <row r="182" spans="1:28" ht="15" customHeight="1" x14ac:dyDescent="0.25">
      <c r="A182" s="129" t="str">
        <f>B182&amp;"-"&amp;COUNTIF($B$3:B182,B182)</f>
        <v>236-28</v>
      </c>
      <c r="B182" s="130">
        <v>236</v>
      </c>
      <c r="C182" s="130" t="s">
        <v>36</v>
      </c>
      <c r="D182" s="137">
        <v>47241</v>
      </c>
      <c r="E182" s="138">
        <v>28.93</v>
      </c>
      <c r="F182" s="138">
        <v>0</v>
      </c>
      <c r="G182" s="138">
        <v>0.5</v>
      </c>
      <c r="H182" s="138">
        <v>0</v>
      </c>
      <c r="I182" s="138">
        <v>0</v>
      </c>
      <c r="J182" s="138">
        <v>0</v>
      </c>
      <c r="K182" s="138">
        <v>0.56999999999999995</v>
      </c>
      <c r="L182" s="139"/>
      <c r="M182" s="138">
        <v>3.57</v>
      </c>
      <c r="N182" s="139"/>
      <c r="O182" s="138">
        <v>0</v>
      </c>
      <c r="P182" s="138">
        <v>0</v>
      </c>
      <c r="Q182" s="138">
        <v>0</v>
      </c>
      <c r="R182" s="139"/>
      <c r="S182" s="138">
        <v>0</v>
      </c>
      <c r="T182" s="139"/>
      <c r="U182" s="138">
        <v>0.32</v>
      </c>
      <c r="V182" s="138">
        <v>0</v>
      </c>
      <c r="W182" s="138">
        <v>0</v>
      </c>
      <c r="X182" s="138">
        <v>0</v>
      </c>
      <c r="Y182" s="138">
        <v>1.24</v>
      </c>
      <c r="Z182" s="139"/>
      <c r="AA182" s="138">
        <v>0</v>
      </c>
      <c r="AB182" s="131">
        <v>0</v>
      </c>
    </row>
    <row r="183" spans="1:28" ht="15" customHeight="1" x14ac:dyDescent="0.25">
      <c r="A183" s="129" t="str">
        <f>B183&amp;"-"&amp;COUNTIF($B$3:B183,B183)</f>
        <v>236-29</v>
      </c>
      <c r="B183" s="130">
        <v>236</v>
      </c>
      <c r="C183" s="130" t="s">
        <v>36</v>
      </c>
      <c r="D183" s="137">
        <v>43562</v>
      </c>
      <c r="E183" s="138">
        <v>6.27</v>
      </c>
      <c r="F183" s="138">
        <v>0</v>
      </c>
      <c r="G183" s="138">
        <v>1.77</v>
      </c>
      <c r="H183" s="138">
        <v>0</v>
      </c>
      <c r="I183" s="138">
        <v>0</v>
      </c>
      <c r="J183" s="138">
        <v>0</v>
      </c>
      <c r="K183" s="138">
        <v>0</v>
      </c>
      <c r="L183" s="139"/>
      <c r="M183" s="138">
        <v>4.7699999999999996</v>
      </c>
      <c r="N183" s="139"/>
      <c r="O183" s="138">
        <v>0</v>
      </c>
      <c r="P183" s="138">
        <v>0</v>
      </c>
      <c r="Q183" s="138">
        <v>0</v>
      </c>
      <c r="R183" s="139"/>
      <c r="S183" s="138">
        <v>0</v>
      </c>
      <c r="T183" s="139"/>
      <c r="U183" s="138">
        <v>0</v>
      </c>
      <c r="V183" s="138">
        <v>0</v>
      </c>
      <c r="W183" s="138">
        <v>0</v>
      </c>
      <c r="X183" s="138">
        <v>0</v>
      </c>
      <c r="Y183" s="138">
        <v>0.24</v>
      </c>
      <c r="Z183" s="139"/>
      <c r="AA183" s="138">
        <v>0</v>
      </c>
      <c r="AB183" s="131">
        <v>0</v>
      </c>
    </row>
    <row r="184" spans="1:28" ht="15" customHeight="1" x14ac:dyDescent="0.25">
      <c r="A184" s="129" t="str">
        <f>B184&amp;"-"&amp;COUNTIF($B$3:B184,B184)</f>
        <v>236-30</v>
      </c>
      <c r="B184" s="130">
        <v>236</v>
      </c>
      <c r="C184" s="130" t="s">
        <v>36</v>
      </c>
      <c r="D184" s="137">
        <v>43570</v>
      </c>
      <c r="E184" s="138">
        <v>1.99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0</v>
      </c>
      <c r="L184" s="139"/>
      <c r="M184" s="138">
        <v>0.99</v>
      </c>
      <c r="N184" s="139"/>
      <c r="O184" s="138">
        <v>0</v>
      </c>
      <c r="P184" s="138">
        <v>0</v>
      </c>
      <c r="Q184" s="138">
        <v>0</v>
      </c>
      <c r="R184" s="139"/>
      <c r="S184" s="138">
        <v>0</v>
      </c>
      <c r="T184" s="139"/>
      <c r="U184" s="138">
        <v>0</v>
      </c>
      <c r="V184" s="138">
        <v>0</v>
      </c>
      <c r="W184" s="138">
        <v>0</v>
      </c>
      <c r="X184" s="138">
        <v>0</v>
      </c>
      <c r="Y184" s="138">
        <v>0</v>
      </c>
      <c r="Z184" s="139"/>
      <c r="AA184" s="138">
        <v>0</v>
      </c>
      <c r="AB184" s="131">
        <v>0</v>
      </c>
    </row>
    <row r="185" spans="1:28" ht="15" customHeight="1" x14ac:dyDescent="0.25">
      <c r="A185" s="129" t="str">
        <f>B185&amp;"-"&amp;COUNTIF($B$3:B185,B185)</f>
        <v>236-31</v>
      </c>
      <c r="B185" s="130">
        <v>236</v>
      </c>
      <c r="C185" s="130" t="s">
        <v>36</v>
      </c>
      <c r="D185" s="137">
        <v>47274</v>
      </c>
      <c r="E185" s="138">
        <v>8.94</v>
      </c>
      <c r="F185" s="138">
        <v>0</v>
      </c>
      <c r="G185" s="138">
        <v>1</v>
      </c>
      <c r="H185" s="138">
        <v>0.5</v>
      </c>
      <c r="I185" s="138">
        <v>0</v>
      </c>
      <c r="J185" s="138">
        <v>0</v>
      </c>
      <c r="K185" s="138">
        <v>0</v>
      </c>
      <c r="L185" s="139"/>
      <c r="M185" s="138">
        <v>2.94</v>
      </c>
      <c r="N185" s="139"/>
      <c r="O185" s="138">
        <v>0</v>
      </c>
      <c r="P185" s="138">
        <v>0</v>
      </c>
      <c r="Q185" s="138">
        <v>0</v>
      </c>
      <c r="R185" s="139"/>
      <c r="S185" s="138">
        <v>0</v>
      </c>
      <c r="T185" s="139"/>
      <c r="U185" s="138">
        <v>0</v>
      </c>
      <c r="V185" s="138">
        <v>0</v>
      </c>
      <c r="W185" s="138">
        <v>0</v>
      </c>
      <c r="X185" s="138">
        <v>0</v>
      </c>
      <c r="Y185" s="138">
        <v>0</v>
      </c>
      <c r="Z185" s="139"/>
      <c r="AA185" s="138">
        <v>0</v>
      </c>
      <c r="AB185" s="131">
        <v>0</v>
      </c>
    </row>
    <row r="186" spans="1:28" ht="15" customHeight="1" x14ac:dyDescent="0.25">
      <c r="A186" s="129" t="str">
        <f>B186&amp;"-"&amp;COUNTIF($B$3:B186,B186)</f>
        <v>236-32</v>
      </c>
      <c r="B186" s="130">
        <v>236</v>
      </c>
      <c r="C186" s="130" t="s">
        <v>36</v>
      </c>
      <c r="D186" s="137">
        <v>43588</v>
      </c>
      <c r="E186" s="138">
        <v>1.74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9"/>
      <c r="M186" s="138">
        <v>0.74</v>
      </c>
      <c r="N186" s="139"/>
      <c r="O186" s="138">
        <v>0</v>
      </c>
      <c r="P186" s="138">
        <v>0</v>
      </c>
      <c r="Q186" s="138">
        <v>0</v>
      </c>
      <c r="R186" s="139"/>
      <c r="S186" s="138">
        <v>0</v>
      </c>
      <c r="T186" s="139"/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9"/>
      <c r="AA186" s="138">
        <v>0</v>
      </c>
      <c r="AB186" s="131">
        <v>0</v>
      </c>
    </row>
    <row r="187" spans="1:28" ht="15" customHeight="1" x14ac:dyDescent="0.25">
      <c r="A187" s="129" t="str">
        <f>B187&amp;"-"&amp;COUNTIF($B$3:B187,B187)</f>
        <v>236-33</v>
      </c>
      <c r="B187" s="130">
        <v>236</v>
      </c>
      <c r="C187" s="130" t="s">
        <v>36</v>
      </c>
      <c r="D187" s="137">
        <v>43596</v>
      </c>
      <c r="E187" s="138">
        <v>4.57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9"/>
      <c r="M187" s="138">
        <v>1</v>
      </c>
      <c r="N187" s="139"/>
      <c r="O187" s="138">
        <v>0</v>
      </c>
      <c r="P187" s="138">
        <v>0</v>
      </c>
      <c r="Q187" s="138">
        <v>0</v>
      </c>
      <c r="R187" s="139"/>
      <c r="S187" s="138">
        <v>0</v>
      </c>
      <c r="T187" s="139"/>
      <c r="U187" s="138">
        <v>0</v>
      </c>
      <c r="V187" s="138">
        <v>0</v>
      </c>
      <c r="W187" s="138">
        <v>0</v>
      </c>
      <c r="X187" s="138">
        <v>0</v>
      </c>
      <c r="Y187" s="138">
        <v>0.17</v>
      </c>
      <c r="Z187" s="139"/>
      <c r="AA187" s="138">
        <v>0</v>
      </c>
      <c r="AB187" s="131">
        <v>0</v>
      </c>
    </row>
    <row r="188" spans="1:28" ht="15" customHeight="1" x14ac:dyDescent="0.25">
      <c r="A188" s="129" t="str">
        <f>B188&amp;"-"&amp;COUNTIF($B$3:B188,B188)</f>
        <v>236-34</v>
      </c>
      <c r="B188" s="130">
        <v>236</v>
      </c>
      <c r="C188" s="130" t="s">
        <v>36</v>
      </c>
      <c r="D188" s="137">
        <v>43604</v>
      </c>
      <c r="E188" s="138">
        <v>4</v>
      </c>
      <c r="F188" s="138">
        <v>0</v>
      </c>
      <c r="G188" s="138">
        <v>1</v>
      </c>
      <c r="H188" s="138">
        <v>0</v>
      </c>
      <c r="I188" s="138">
        <v>0</v>
      </c>
      <c r="J188" s="138">
        <v>0</v>
      </c>
      <c r="K188" s="138">
        <v>0</v>
      </c>
      <c r="L188" s="139"/>
      <c r="M188" s="138">
        <v>3</v>
      </c>
      <c r="N188" s="139"/>
      <c r="O188" s="138">
        <v>0</v>
      </c>
      <c r="P188" s="138">
        <v>0</v>
      </c>
      <c r="Q188" s="138">
        <v>0</v>
      </c>
      <c r="R188" s="139"/>
      <c r="S188" s="138">
        <v>0</v>
      </c>
      <c r="T188" s="139"/>
      <c r="U188" s="138">
        <v>0</v>
      </c>
      <c r="V188" s="138">
        <v>0.13</v>
      </c>
      <c r="W188" s="138">
        <v>0</v>
      </c>
      <c r="X188" s="138">
        <v>0</v>
      </c>
      <c r="Y188" s="138">
        <v>0.4</v>
      </c>
      <c r="Z188" s="139"/>
      <c r="AA188" s="138">
        <v>0</v>
      </c>
      <c r="AB188" s="131">
        <v>0</v>
      </c>
    </row>
    <row r="189" spans="1:28" ht="15" customHeight="1" x14ac:dyDescent="0.25">
      <c r="A189" s="129" t="str">
        <f>B189&amp;"-"&amp;COUNTIF($B$3:B189,B189)</f>
        <v>236-35</v>
      </c>
      <c r="B189" s="130">
        <v>236</v>
      </c>
      <c r="C189" s="130" t="s">
        <v>36</v>
      </c>
      <c r="D189" s="137">
        <v>48074</v>
      </c>
      <c r="E189" s="138">
        <v>3.19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9"/>
      <c r="M189" s="138">
        <v>0</v>
      </c>
      <c r="N189" s="139"/>
      <c r="O189" s="138">
        <v>0</v>
      </c>
      <c r="P189" s="138">
        <v>0</v>
      </c>
      <c r="Q189" s="138">
        <v>0</v>
      </c>
      <c r="R189" s="139"/>
      <c r="S189" s="138">
        <v>0</v>
      </c>
      <c r="T189" s="139"/>
      <c r="U189" s="138">
        <v>0</v>
      </c>
      <c r="V189" s="138">
        <v>0</v>
      </c>
      <c r="W189" s="138">
        <v>0</v>
      </c>
      <c r="X189" s="138">
        <v>0</v>
      </c>
      <c r="Y189" s="138">
        <v>0.2</v>
      </c>
      <c r="Z189" s="139"/>
      <c r="AA189" s="138">
        <v>0</v>
      </c>
      <c r="AB189" s="131">
        <v>0</v>
      </c>
    </row>
    <row r="190" spans="1:28" ht="15" customHeight="1" x14ac:dyDescent="0.25">
      <c r="A190" s="129" t="str">
        <f>B190&amp;"-"&amp;COUNTIF($B$3:B190,B190)</f>
        <v>236-36</v>
      </c>
      <c r="B190" s="130">
        <v>236</v>
      </c>
      <c r="C190" s="130" t="s">
        <v>36</v>
      </c>
      <c r="D190" s="137">
        <v>48926</v>
      </c>
      <c r="E190" s="138">
        <v>1.37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9"/>
      <c r="M190" s="138">
        <v>0.37</v>
      </c>
      <c r="N190" s="139"/>
      <c r="O190" s="138">
        <v>0</v>
      </c>
      <c r="P190" s="138">
        <v>0</v>
      </c>
      <c r="Q190" s="138">
        <v>0</v>
      </c>
      <c r="R190" s="139"/>
      <c r="S190" s="138">
        <v>0</v>
      </c>
      <c r="T190" s="139"/>
      <c r="U190" s="138">
        <v>0</v>
      </c>
      <c r="V190" s="138">
        <v>0</v>
      </c>
      <c r="W190" s="138">
        <v>0</v>
      </c>
      <c r="X190" s="138">
        <v>0</v>
      </c>
      <c r="Y190" s="138">
        <v>0</v>
      </c>
      <c r="Z190" s="139"/>
      <c r="AA190" s="138">
        <v>0</v>
      </c>
      <c r="AB190" s="131">
        <v>0</v>
      </c>
    </row>
    <row r="191" spans="1:28" ht="15" customHeight="1" x14ac:dyDescent="0.25">
      <c r="A191" s="129" t="str">
        <f>B191&amp;"-"&amp;COUNTIF($B$3:B191,B191)</f>
        <v>236-37</v>
      </c>
      <c r="B191" s="130">
        <v>236</v>
      </c>
      <c r="C191" s="130" t="s">
        <v>36</v>
      </c>
      <c r="D191" s="137">
        <v>43612</v>
      </c>
      <c r="E191" s="138">
        <v>10.02</v>
      </c>
      <c r="F191" s="138">
        <v>0</v>
      </c>
      <c r="G191" s="138">
        <v>1.42</v>
      </c>
      <c r="H191" s="138">
        <v>0</v>
      </c>
      <c r="I191" s="138">
        <v>0</v>
      </c>
      <c r="J191" s="138">
        <v>0</v>
      </c>
      <c r="K191" s="138">
        <v>1</v>
      </c>
      <c r="L191" s="139"/>
      <c r="M191" s="138">
        <v>3.85</v>
      </c>
      <c r="N191" s="139"/>
      <c r="O191" s="138">
        <v>0</v>
      </c>
      <c r="P191" s="138">
        <v>0</v>
      </c>
      <c r="Q191" s="138">
        <v>0</v>
      </c>
      <c r="R191" s="139"/>
      <c r="S191" s="138">
        <v>0</v>
      </c>
      <c r="T191" s="139"/>
      <c r="U191" s="138">
        <v>0.37</v>
      </c>
      <c r="V191" s="138">
        <v>0</v>
      </c>
      <c r="W191" s="138">
        <v>0</v>
      </c>
      <c r="X191" s="138">
        <v>0</v>
      </c>
      <c r="Y191" s="138">
        <v>0.4</v>
      </c>
      <c r="Z191" s="139"/>
      <c r="AA191" s="138">
        <v>0</v>
      </c>
      <c r="AB191" s="131">
        <v>0</v>
      </c>
    </row>
    <row r="192" spans="1:28" ht="15" customHeight="1" x14ac:dyDescent="0.25">
      <c r="A192" s="129" t="str">
        <f>B192&amp;"-"&amp;COUNTIF($B$3:B192,B192)</f>
        <v>236-38</v>
      </c>
      <c r="B192" s="130">
        <v>236</v>
      </c>
      <c r="C192" s="130" t="s">
        <v>36</v>
      </c>
      <c r="D192" s="137">
        <v>47167</v>
      </c>
      <c r="E192" s="138">
        <v>3.54</v>
      </c>
      <c r="F192" s="138">
        <v>0</v>
      </c>
      <c r="G192" s="138">
        <v>2</v>
      </c>
      <c r="H192" s="138">
        <v>0</v>
      </c>
      <c r="I192" s="138">
        <v>0</v>
      </c>
      <c r="J192" s="138">
        <v>0</v>
      </c>
      <c r="K192" s="138">
        <v>0</v>
      </c>
      <c r="L192" s="139"/>
      <c r="M192" s="138">
        <v>2.17</v>
      </c>
      <c r="N192" s="139"/>
      <c r="O192" s="138">
        <v>0</v>
      </c>
      <c r="P192" s="138">
        <v>0</v>
      </c>
      <c r="Q192" s="138">
        <v>0</v>
      </c>
      <c r="R192" s="139"/>
      <c r="S192" s="138">
        <v>0</v>
      </c>
      <c r="T192" s="139"/>
      <c r="U192" s="138">
        <v>0</v>
      </c>
      <c r="V192" s="138">
        <v>0</v>
      </c>
      <c r="W192" s="138">
        <v>0</v>
      </c>
      <c r="X192" s="138">
        <v>0</v>
      </c>
      <c r="Y192" s="138">
        <v>0</v>
      </c>
      <c r="Z192" s="139"/>
      <c r="AA192" s="138">
        <v>0</v>
      </c>
      <c r="AB192" s="131">
        <v>0</v>
      </c>
    </row>
    <row r="193" spans="1:28" ht="15" customHeight="1" x14ac:dyDescent="0.25">
      <c r="A193" s="129" t="str">
        <f>B193&amp;"-"&amp;COUNTIF($B$3:B193,B193)</f>
        <v>236-39</v>
      </c>
      <c r="B193" s="130">
        <v>236</v>
      </c>
      <c r="C193" s="130" t="s">
        <v>36</v>
      </c>
      <c r="D193" s="137">
        <v>46854</v>
      </c>
      <c r="E193" s="138">
        <v>2.46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9"/>
      <c r="M193" s="138">
        <v>0.46</v>
      </c>
      <c r="N193" s="139"/>
      <c r="O193" s="138">
        <v>0</v>
      </c>
      <c r="P193" s="138">
        <v>0</v>
      </c>
      <c r="Q193" s="138">
        <v>0</v>
      </c>
      <c r="R193" s="139"/>
      <c r="S193" s="138">
        <v>0</v>
      </c>
      <c r="T193" s="139"/>
      <c r="U193" s="138">
        <v>0</v>
      </c>
      <c r="V193" s="138">
        <v>0</v>
      </c>
      <c r="W193" s="138">
        <v>0</v>
      </c>
      <c r="X193" s="138">
        <v>0</v>
      </c>
      <c r="Y193" s="138">
        <v>0</v>
      </c>
      <c r="Z193" s="139"/>
      <c r="AA193" s="138">
        <v>0</v>
      </c>
      <c r="AB193" s="131">
        <v>0</v>
      </c>
    </row>
    <row r="194" spans="1:28" ht="15" customHeight="1" x14ac:dyDescent="0.25">
      <c r="A194" s="129" t="str">
        <f>B194&amp;"-"&amp;COUNTIF($B$3:B194,B194)</f>
        <v>236-40</v>
      </c>
      <c r="B194" s="130">
        <v>236</v>
      </c>
      <c r="C194" s="130" t="s">
        <v>36</v>
      </c>
      <c r="D194" s="137">
        <v>48611</v>
      </c>
      <c r="E194" s="138">
        <v>0.36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9"/>
      <c r="M194" s="138">
        <v>0.36</v>
      </c>
      <c r="N194" s="139"/>
      <c r="O194" s="138">
        <v>0</v>
      </c>
      <c r="P194" s="138">
        <v>0</v>
      </c>
      <c r="Q194" s="138">
        <v>0</v>
      </c>
      <c r="R194" s="139"/>
      <c r="S194" s="138">
        <v>0</v>
      </c>
      <c r="T194" s="139"/>
      <c r="U194" s="138">
        <v>0</v>
      </c>
      <c r="V194" s="138">
        <v>0</v>
      </c>
      <c r="W194" s="138">
        <v>0</v>
      </c>
      <c r="X194" s="138">
        <v>0</v>
      </c>
      <c r="Y194" s="138">
        <v>0</v>
      </c>
      <c r="Z194" s="139"/>
      <c r="AA194" s="138">
        <v>0</v>
      </c>
      <c r="AB194" s="131">
        <v>0</v>
      </c>
    </row>
    <row r="195" spans="1:28" ht="15" customHeight="1" x14ac:dyDescent="0.25">
      <c r="A195" s="129" t="str">
        <f>B195&amp;"-"&amp;COUNTIF($B$3:B195,B195)</f>
        <v>236-41</v>
      </c>
      <c r="B195" s="130">
        <v>236</v>
      </c>
      <c r="C195" s="130" t="s">
        <v>36</v>
      </c>
      <c r="D195" s="137">
        <v>46318</v>
      </c>
      <c r="E195" s="138">
        <v>9.08</v>
      </c>
      <c r="F195" s="138">
        <v>1</v>
      </c>
      <c r="G195" s="138">
        <v>0</v>
      </c>
      <c r="H195" s="138">
        <v>0</v>
      </c>
      <c r="I195" s="138">
        <v>0</v>
      </c>
      <c r="J195" s="138">
        <v>0</v>
      </c>
      <c r="K195" s="138">
        <v>0</v>
      </c>
      <c r="L195" s="139"/>
      <c r="M195" s="138">
        <v>7.05</v>
      </c>
      <c r="N195" s="139"/>
      <c r="O195" s="138">
        <v>0</v>
      </c>
      <c r="P195" s="138">
        <v>0</v>
      </c>
      <c r="Q195" s="138">
        <v>0</v>
      </c>
      <c r="R195" s="139"/>
      <c r="S195" s="138">
        <v>0</v>
      </c>
      <c r="T195" s="139"/>
      <c r="U195" s="138">
        <v>0.11</v>
      </c>
      <c r="V195" s="138">
        <v>0</v>
      </c>
      <c r="W195" s="138">
        <v>0</v>
      </c>
      <c r="X195" s="138">
        <v>0</v>
      </c>
      <c r="Y195" s="138">
        <v>0.13</v>
      </c>
      <c r="Z195" s="139"/>
      <c r="AA195" s="138">
        <v>0</v>
      </c>
      <c r="AB195" s="131">
        <v>0</v>
      </c>
    </row>
    <row r="196" spans="1:28" ht="15" customHeight="1" x14ac:dyDescent="0.25">
      <c r="A196" s="129" t="str">
        <f>B196&amp;"-"&amp;COUNTIF($B$3:B196,B196)</f>
        <v>236-42</v>
      </c>
      <c r="B196" s="130">
        <v>236</v>
      </c>
      <c r="C196" s="130" t="s">
        <v>36</v>
      </c>
      <c r="D196" s="137">
        <v>43620</v>
      </c>
      <c r="E196" s="138">
        <v>0.49</v>
      </c>
      <c r="F196" s="138">
        <v>0</v>
      </c>
      <c r="G196" s="138">
        <v>0</v>
      </c>
      <c r="H196" s="138">
        <v>0</v>
      </c>
      <c r="I196" s="138">
        <v>0</v>
      </c>
      <c r="J196" s="138">
        <v>0</v>
      </c>
      <c r="K196" s="138">
        <v>0</v>
      </c>
      <c r="L196" s="139"/>
      <c r="M196" s="138">
        <v>0</v>
      </c>
      <c r="N196" s="139"/>
      <c r="O196" s="138">
        <v>0</v>
      </c>
      <c r="P196" s="138">
        <v>0</v>
      </c>
      <c r="Q196" s="138">
        <v>0</v>
      </c>
      <c r="R196" s="139"/>
      <c r="S196" s="138">
        <v>0</v>
      </c>
      <c r="T196" s="139"/>
      <c r="U196" s="138">
        <v>0</v>
      </c>
      <c r="V196" s="138">
        <v>0</v>
      </c>
      <c r="W196" s="138">
        <v>0</v>
      </c>
      <c r="X196" s="138">
        <v>0</v>
      </c>
      <c r="Y196" s="138">
        <v>0</v>
      </c>
      <c r="Z196" s="139"/>
      <c r="AA196" s="138">
        <v>0</v>
      </c>
      <c r="AB196" s="131">
        <v>0</v>
      </c>
    </row>
    <row r="197" spans="1:28" ht="15" customHeight="1" x14ac:dyDescent="0.25">
      <c r="A197" s="129" t="str">
        <f>B197&amp;"-"&amp;COUNTIF($B$3:B197,B197)</f>
        <v>236-43</v>
      </c>
      <c r="B197" s="130">
        <v>236</v>
      </c>
      <c r="C197" s="130" t="s">
        <v>36</v>
      </c>
      <c r="D197" s="137">
        <v>46748</v>
      </c>
      <c r="E197" s="138">
        <v>5.46</v>
      </c>
      <c r="F197" s="138">
        <v>0</v>
      </c>
      <c r="G197" s="138">
        <v>1</v>
      </c>
      <c r="H197" s="138">
        <v>0</v>
      </c>
      <c r="I197" s="138">
        <v>0</v>
      </c>
      <c r="J197" s="138">
        <v>0</v>
      </c>
      <c r="K197" s="138">
        <v>0</v>
      </c>
      <c r="L197" s="139"/>
      <c r="M197" s="138">
        <v>0</v>
      </c>
      <c r="N197" s="139"/>
      <c r="O197" s="138">
        <v>0</v>
      </c>
      <c r="P197" s="138">
        <v>0</v>
      </c>
      <c r="Q197" s="138">
        <v>0</v>
      </c>
      <c r="R197" s="139"/>
      <c r="S197" s="138">
        <v>0</v>
      </c>
      <c r="T197" s="139"/>
      <c r="U197" s="138">
        <v>0.13</v>
      </c>
      <c r="V197" s="138">
        <v>0</v>
      </c>
      <c r="W197" s="138">
        <v>0</v>
      </c>
      <c r="X197" s="138">
        <v>0</v>
      </c>
      <c r="Y197" s="138">
        <v>0.4</v>
      </c>
      <c r="Z197" s="139"/>
      <c r="AA197" s="138">
        <v>0</v>
      </c>
      <c r="AB197" s="131">
        <v>0</v>
      </c>
    </row>
    <row r="198" spans="1:28" ht="15" customHeight="1" x14ac:dyDescent="0.25">
      <c r="A198" s="129" t="str">
        <f>B198&amp;"-"&amp;COUNTIF($B$3:B198,B198)</f>
        <v>236-44</v>
      </c>
      <c r="B198" s="130">
        <v>236</v>
      </c>
      <c r="C198" s="130" t="s">
        <v>36</v>
      </c>
      <c r="D198" s="137">
        <v>48462</v>
      </c>
      <c r="E198" s="138">
        <v>1</v>
      </c>
      <c r="F198" s="138">
        <v>0</v>
      </c>
      <c r="G198" s="138">
        <v>0</v>
      </c>
      <c r="H198" s="138">
        <v>0</v>
      </c>
      <c r="I198" s="138">
        <v>0</v>
      </c>
      <c r="J198" s="138">
        <v>0</v>
      </c>
      <c r="K198" s="138">
        <v>0</v>
      </c>
      <c r="L198" s="139"/>
      <c r="M198" s="138">
        <v>0</v>
      </c>
      <c r="N198" s="139"/>
      <c r="O198" s="138">
        <v>0</v>
      </c>
      <c r="P198" s="138">
        <v>0</v>
      </c>
      <c r="Q198" s="138">
        <v>0</v>
      </c>
      <c r="R198" s="139"/>
      <c r="S198" s="138">
        <v>0</v>
      </c>
      <c r="T198" s="139"/>
      <c r="U198" s="138">
        <v>0</v>
      </c>
      <c r="V198" s="138">
        <v>0</v>
      </c>
      <c r="W198" s="138">
        <v>0</v>
      </c>
      <c r="X198" s="138">
        <v>0</v>
      </c>
      <c r="Y198" s="138">
        <v>0.1</v>
      </c>
      <c r="Z198" s="139"/>
      <c r="AA198" s="138">
        <v>0</v>
      </c>
      <c r="AB198" s="131">
        <v>0</v>
      </c>
    </row>
    <row r="199" spans="1:28" ht="15" customHeight="1" x14ac:dyDescent="0.25">
      <c r="A199" s="129" t="str">
        <f>B199&amp;"-"&amp;COUNTIF($B$3:B199,B199)</f>
        <v>236-45</v>
      </c>
      <c r="B199" s="130">
        <v>236</v>
      </c>
      <c r="C199" s="130" t="s">
        <v>36</v>
      </c>
      <c r="D199" s="137">
        <v>46383</v>
      </c>
      <c r="E199" s="138">
        <v>5.0999999999999996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0.11</v>
      </c>
      <c r="L199" s="139"/>
      <c r="M199" s="138">
        <v>1.1100000000000001</v>
      </c>
      <c r="N199" s="139"/>
      <c r="O199" s="138">
        <v>0</v>
      </c>
      <c r="P199" s="138">
        <v>0</v>
      </c>
      <c r="Q199" s="138">
        <v>0</v>
      </c>
      <c r="R199" s="139"/>
      <c r="S199" s="138">
        <v>0</v>
      </c>
      <c r="T199" s="139"/>
      <c r="U199" s="138">
        <v>0</v>
      </c>
      <c r="V199" s="138">
        <v>0</v>
      </c>
      <c r="W199" s="138">
        <v>0</v>
      </c>
      <c r="X199" s="138">
        <v>0</v>
      </c>
      <c r="Y199" s="138">
        <v>0</v>
      </c>
      <c r="Z199" s="139"/>
      <c r="AA199" s="138">
        <v>0</v>
      </c>
      <c r="AB199" s="131">
        <v>0</v>
      </c>
    </row>
    <row r="200" spans="1:28" ht="15" customHeight="1" x14ac:dyDescent="0.25">
      <c r="A200" s="129" t="str">
        <f>B200&amp;"-"&amp;COUNTIF($B$3:B200,B200)</f>
        <v>236-46</v>
      </c>
      <c r="B200" s="130">
        <v>236</v>
      </c>
      <c r="C200" s="130" t="s">
        <v>36</v>
      </c>
      <c r="D200" s="137">
        <v>46862</v>
      </c>
      <c r="E200" s="138">
        <v>6.47</v>
      </c>
      <c r="F200" s="138">
        <v>0</v>
      </c>
      <c r="G200" s="138">
        <v>0</v>
      </c>
      <c r="H200" s="138">
        <v>0</v>
      </c>
      <c r="I200" s="138">
        <v>0</v>
      </c>
      <c r="J200" s="138">
        <v>0</v>
      </c>
      <c r="K200" s="138">
        <v>0</v>
      </c>
      <c r="L200" s="139"/>
      <c r="M200" s="138">
        <v>0</v>
      </c>
      <c r="N200" s="139"/>
      <c r="O200" s="138">
        <v>0</v>
      </c>
      <c r="P200" s="138">
        <v>0</v>
      </c>
      <c r="Q200" s="138">
        <v>0</v>
      </c>
      <c r="R200" s="139"/>
      <c r="S200" s="138">
        <v>0</v>
      </c>
      <c r="T200" s="139"/>
      <c r="U200" s="138">
        <v>0</v>
      </c>
      <c r="V200" s="138">
        <v>0</v>
      </c>
      <c r="W200" s="138">
        <v>0</v>
      </c>
      <c r="X200" s="138">
        <v>0</v>
      </c>
      <c r="Y200" s="138">
        <v>0.14000000000000001</v>
      </c>
      <c r="Z200" s="139"/>
      <c r="AA200" s="138">
        <v>0</v>
      </c>
      <c r="AB200" s="131">
        <v>0</v>
      </c>
    </row>
    <row r="201" spans="1:28" ht="15" customHeight="1" x14ac:dyDescent="0.25">
      <c r="A201" s="129" t="str">
        <f>B201&amp;"-"&amp;COUNTIF($B$3:B201,B201)</f>
        <v>236-47</v>
      </c>
      <c r="B201" s="130">
        <v>236</v>
      </c>
      <c r="C201" s="130" t="s">
        <v>36</v>
      </c>
      <c r="D201" s="137">
        <v>45211</v>
      </c>
      <c r="E201" s="138">
        <v>0.99</v>
      </c>
      <c r="F201" s="138">
        <v>0</v>
      </c>
      <c r="G201" s="138">
        <v>0.99</v>
      </c>
      <c r="H201" s="138">
        <v>0</v>
      </c>
      <c r="I201" s="138">
        <v>0</v>
      </c>
      <c r="J201" s="138">
        <v>0</v>
      </c>
      <c r="K201" s="138">
        <v>0</v>
      </c>
      <c r="L201" s="139"/>
      <c r="M201" s="138">
        <v>0</v>
      </c>
      <c r="N201" s="139"/>
      <c r="O201" s="138">
        <v>0</v>
      </c>
      <c r="P201" s="138">
        <v>0</v>
      </c>
      <c r="Q201" s="138">
        <v>0</v>
      </c>
      <c r="R201" s="139"/>
      <c r="S201" s="138">
        <v>0</v>
      </c>
      <c r="T201" s="139"/>
      <c r="U201" s="138">
        <v>0</v>
      </c>
      <c r="V201" s="138">
        <v>0</v>
      </c>
      <c r="W201" s="138">
        <v>0</v>
      </c>
      <c r="X201" s="138">
        <v>0</v>
      </c>
      <c r="Y201" s="138">
        <v>0</v>
      </c>
      <c r="Z201" s="139"/>
      <c r="AA201" s="138">
        <v>0</v>
      </c>
      <c r="AB201" s="131">
        <v>0</v>
      </c>
    </row>
    <row r="202" spans="1:28" ht="15" customHeight="1" x14ac:dyDescent="0.25">
      <c r="A202" s="129" t="str">
        <f>B202&amp;"-"&amp;COUNTIF($B$3:B202,B202)</f>
        <v>236-48</v>
      </c>
      <c r="B202" s="130">
        <v>236</v>
      </c>
      <c r="C202" s="130" t="s">
        <v>36</v>
      </c>
      <c r="D202" s="137">
        <v>48306</v>
      </c>
      <c r="E202" s="138">
        <v>4.9800000000000004</v>
      </c>
      <c r="F202" s="138">
        <v>0</v>
      </c>
      <c r="G202" s="138">
        <v>0</v>
      </c>
      <c r="H202" s="138">
        <v>0</v>
      </c>
      <c r="I202" s="138">
        <v>0</v>
      </c>
      <c r="J202" s="138">
        <v>0</v>
      </c>
      <c r="K202" s="138">
        <v>0</v>
      </c>
      <c r="L202" s="139"/>
      <c r="M202" s="138">
        <v>3.98</v>
      </c>
      <c r="N202" s="139"/>
      <c r="O202" s="138">
        <v>0</v>
      </c>
      <c r="P202" s="138">
        <v>0</v>
      </c>
      <c r="Q202" s="138">
        <v>0</v>
      </c>
      <c r="R202" s="139"/>
      <c r="S202" s="138">
        <v>0</v>
      </c>
      <c r="T202" s="139"/>
      <c r="U202" s="138">
        <v>0.25</v>
      </c>
      <c r="V202" s="138">
        <v>0</v>
      </c>
      <c r="W202" s="138">
        <v>0</v>
      </c>
      <c r="X202" s="138">
        <v>0</v>
      </c>
      <c r="Y202" s="138">
        <v>0.04</v>
      </c>
      <c r="Z202" s="139"/>
      <c r="AA202" s="138">
        <v>0</v>
      </c>
      <c r="AB202" s="131">
        <v>0</v>
      </c>
    </row>
    <row r="203" spans="1:28" ht="15" customHeight="1" x14ac:dyDescent="0.25">
      <c r="A203" s="129" t="str">
        <f>B203&amp;"-"&amp;COUNTIF($B$3:B203,B203)</f>
        <v>236-49</v>
      </c>
      <c r="B203" s="130">
        <v>236</v>
      </c>
      <c r="C203" s="130" t="s">
        <v>36</v>
      </c>
      <c r="D203" s="137">
        <v>49767</v>
      </c>
      <c r="E203" s="138">
        <v>2</v>
      </c>
      <c r="F203" s="138">
        <v>0</v>
      </c>
      <c r="G203" s="138">
        <v>0</v>
      </c>
      <c r="H203" s="138">
        <v>0</v>
      </c>
      <c r="I203" s="138">
        <v>0</v>
      </c>
      <c r="J203" s="138">
        <v>0</v>
      </c>
      <c r="K203" s="138">
        <v>0</v>
      </c>
      <c r="L203" s="139"/>
      <c r="M203" s="138">
        <v>2</v>
      </c>
      <c r="N203" s="139"/>
      <c r="O203" s="138">
        <v>0</v>
      </c>
      <c r="P203" s="138">
        <v>0</v>
      </c>
      <c r="Q203" s="138">
        <v>0</v>
      </c>
      <c r="R203" s="139"/>
      <c r="S203" s="138">
        <v>0</v>
      </c>
      <c r="T203" s="139"/>
      <c r="U203" s="138">
        <v>0</v>
      </c>
      <c r="V203" s="138">
        <v>0</v>
      </c>
      <c r="W203" s="138">
        <v>0</v>
      </c>
      <c r="X203" s="138">
        <v>0</v>
      </c>
      <c r="Y203" s="138">
        <v>0</v>
      </c>
      <c r="Z203" s="139"/>
      <c r="AA203" s="138">
        <v>0</v>
      </c>
      <c r="AB203" s="131">
        <v>0</v>
      </c>
    </row>
    <row r="204" spans="1:28" ht="15" customHeight="1" x14ac:dyDescent="0.25">
      <c r="A204" s="129" t="str">
        <f>B204&amp;"-"&amp;COUNTIF($B$3:B204,B204)</f>
        <v>236-50</v>
      </c>
      <c r="B204" s="130">
        <v>236</v>
      </c>
      <c r="C204" s="130" t="s">
        <v>36</v>
      </c>
      <c r="D204" s="137">
        <v>43638</v>
      </c>
      <c r="E204" s="138">
        <v>0.18</v>
      </c>
      <c r="F204" s="138">
        <v>0</v>
      </c>
      <c r="G204" s="138">
        <v>0</v>
      </c>
      <c r="H204" s="138">
        <v>0</v>
      </c>
      <c r="I204" s="138">
        <v>0</v>
      </c>
      <c r="J204" s="138">
        <v>0</v>
      </c>
      <c r="K204" s="138">
        <v>0</v>
      </c>
      <c r="L204" s="139"/>
      <c r="M204" s="138">
        <v>0.18</v>
      </c>
      <c r="N204" s="139"/>
      <c r="O204" s="138">
        <v>0</v>
      </c>
      <c r="P204" s="138">
        <v>0</v>
      </c>
      <c r="Q204" s="138">
        <v>0</v>
      </c>
      <c r="R204" s="139"/>
      <c r="S204" s="138">
        <v>0</v>
      </c>
      <c r="T204" s="139"/>
      <c r="U204" s="138">
        <v>0</v>
      </c>
      <c r="V204" s="138">
        <v>0</v>
      </c>
      <c r="W204" s="138">
        <v>0</v>
      </c>
      <c r="X204" s="138">
        <v>0</v>
      </c>
      <c r="Y204" s="138">
        <v>0</v>
      </c>
      <c r="Z204" s="139"/>
      <c r="AA204" s="138">
        <v>0</v>
      </c>
      <c r="AB204" s="131">
        <v>0</v>
      </c>
    </row>
    <row r="205" spans="1:28" ht="15" customHeight="1" x14ac:dyDescent="0.25">
      <c r="A205" s="129" t="str">
        <f>B205&amp;"-"&amp;COUNTIF($B$3:B205,B205)</f>
        <v>236-51</v>
      </c>
      <c r="B205" s="130">
        <v>236</v>
      </c>
      <c r="C205" s="130" t="s">
        <v>36</v>
      </c>
      <c r="D205" s="137">
        <v>45229</v>
      </c>
      <c r="E205" s="138">
        <v>0.84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9"/>
      <c r="M205" s="138">
        <v>0</v>
      </c>
      <c r="N205" s="139"/>
      <c r="O205" s="138">
        <v>0</v>
      </c>
      <c r="P205" s="138">
        <v>0</v>
      </c>
      <c r="Q205" s="138">
        <v>0</v>
      </c>
      <c r="R205" s="139"/>
      <c r="S205" s="138">
        <v>0</v>
      </c>
      <c r="T205" s="139"/>
      <c r="U205" s="138">
        <v>0</v>
      </c>
      <c r="V205" s="138">
        <v>0</v>
      </c>
      <c r="W205" s="138">
        <v>0</v>
      </c>
      <c r="X205" s="138">
        <v>0</v>
      </c>
      <c r="Y205" s="138">
        <v>0</v>
      </c>
      <c r="Z205" s="139"/>
      <c r="AA205" s="138">
        <v>0</v>
      </c>
      <c r="AB205" s="131">
        <v>0</v>
      </c>
    </row>
    <row r="206" spans="1:28" ht="15" customHeight="1" x14ac:dyDescent="0.25">
      <c r="A206" s="129" t="str">
        <f>B206&amp;"-"&amp;COUNTIF($B$3:B206,B206)</f>
        <v>236-52</v>
      </c>
      <c r="B206" s="130">
        <v>236</v>
      </c>
      <c r="C206" s="130" t="s">
        <v>36</v>
      </c>
      <c r="D206" s="137">
        <v>43646</v>
      </c>
      <c r="E206" s="138">
        <v>1.77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9"/>
      <c r="M206" s="138">
        <v>0</v>
      </c>
      <c r="N206" s="139"/>
      <c r="O206" s="138">
        <v>0</v>
      </c>
      <c r="P206" s="138">
        <v>0</v>
      </c>
      <c r="Q206" s="138">
        <v>0</v>
      </c>
      <c r="R206" s="139"/>
      <c r="S206" s="138">
        <v>0</v>
      </c>
      <c r="T206" s="139"/>
      <c r="U206" s="138">
        <v>0</v>
      </c>
      <c r="V206" s="138">
        <v>0</v>
      </c>
      <c r="W206" s="138">
        <v>0</v>
      </c>
      <c r="X206" s="138">
        <v>0</v>
      </c>
      <c r="Y206" s="138">
        <v>0</v>
      </c>
      <c r="Z206" s="139"/>
      <c r="AA206" s="138">
        <v>0</v>
      </c>
      <c r="AB206" s="131">
        <v>0</v>
      </c>
    </row>
    <row r="207" spans="1:28" ht="15" customHeight="1" x14ac:dyDescent="0.25">
      <c r="A207" s="129" t="str">
        <f>B207&amp;"-"&amp;COUNTIF($B$3:B207,B207)</f>
        <v>236-53</v>
      </c>
      <c r="B207" s="130">
        <v>236</v>
      </c>
      <c r="C207" s="130" t="s">
        <v>36</v>
      </c>
      <c r="D207" s="137">
        <v>45237</v>
      </c>
      <c r="E207" s="138">
        <v>0.38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9"/>
      <c r="M207" s="138">
        <v>0.38</v>
      </c>
      <c r="N207" s="139"/>
      <c r="O207" s="138">
        <v>0</v>
      </c>
      <c r="P207" s="138">
        <v>0</v>
      </c>
      <c r="Q207" s="138">
        <v>0</v>
      </c>
      <c r="R207" s="139"/>
      <c r="S207" s="138">
        <v>0</v>
      </c>
      <c r="T207" s="139"/>
      <c r="U207" s="138">
        <v>0</v>
      </c>
      <c r="V207" s="138">
        <v>0</v>
      </c>
      <c r="W207" s="138">
        <v>0</v>
      </c>
      <c r="X207" s="138">
        <v>0</v>
      </c>
      <c r="Y207" s="138">
        <v>0</v>
      </c>
      <c r="Z207" s="139"/>
      <c r="AA207" s="138">
        <v>0</v>
      </c>
      <c r="AB207" s="131">
        <v>0</v>
      </c>
    </row>
    <row r="208" spans="1:28" ht="15" customHeight="1" x14ac:dyDescent="0.25">
      <c r="A208" s="129" t="str">
        <f>B208&amp;"-"&amp;COUNTIF($B$3:B208,B208)</f>
        <v>236-54</v>
      </c>
      <c r="B208" s="130">
        <v>236</v>
      </c>
      <c r="C208" s="130" t="s">
        <v>36</v>
      </c>
      <c r="D208" s="137">
        <v>47613</v>
      </c>
      <c r="E208" s="138">
        <v>2.86</v>
      </c>
      <c r="F208" s="138">
        <v>0</v>
      </c>
      <c r="G208" s="138">
        <v>0</v>
      </c>
      <c r="H208" s="138">
        <v>0</v>
      </c>
      <c r="I208" s="138">
        <v>0</v>
      </c>
      <c r="J208" s="138">
        <v>0</v>
      </c>
      <c r="K208" s="138">
        <v>0</v>
      </c>
      <c r="L208" s="139"/>
      <c r="M208" s="138">
        <v>2.86</v>
      </c>
      <c r="N208" s="139"/>
      <c r="O208" s="138">
        <v>0</v>
      </c>
      <c r="P208" s="138">
        <v>0</v>
      </c>
      <c r="Q208" s="138">
        <v>0</v>
      </c>
      <c r="R208" s="139"/>
      <c r="S208" s="138">
        <v>0</v>
      </c>
      <c r="T208" s="139"/>
      <c r="U208" s="138">
        <v>0</v>
      </c>
      <c r="V208" s="138">
        <v>0</v>
      </c>
      <c r="W208" s="138">
        <v>0</v>
      </c>
      <c r="X208" s="138">
        <v>0</v>
      </c>
      <c r="Y208" s="138">
        <v>0</v>
      </c>
      <c r="Z208" s="139"/>
      <c r="AA208" s="138">
        <v>0</v>
      </c>
      <c r="AB208" s="131">
        <v>0</v>
      </c>
    </row>
    <row r="209" spans="1:28" ht="15" customHeight="1" x14ac:dyDescent="0.25">
      <c r="A209" s="129" t="str">
        <f>B209&amp;"-"&amp;COUNTIF($B$3:B209,B209)</f>
        <v>236-55</v>
      </c>
      <c r="B209" s="130">
        <v>236</v>
      </c>
      <c r="C209" s="130" t="s">
        <v>36</v>
      </c>
      <c r="D209" s="137">
        <v>50112</v>
      </c>
      <c r="E209" s="138">
        <v>1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9"/>
      <c r="M209" s="138">
        <v>0</v>
      </c>
      <c r="N209" s="139"/>
      <c r="O209" s="138">
        <v>0</v>
      </c>
      <c r="P209" s="138">
        <v>0</v>
      </c>
      <c r="Q209" s="138">
        <v>0</v>
      </c>
      <c r="R209" s="139"/>
      <c r="S209" s="138">
        <v>0</v>
      </c>
      <c r="T209" s="139"/>
      <c r="U209" s="138">
        <v>0</v>
      </c>
      <c r="V209" s="138">
        <v>0</v>
      </c>
      <c r="W209" s="138">
        <v>0</v>
      </c>
      <c r="X209" s="138">
        <v>0</v>
      </c>
      <c r="Y209" s="138">
        <v>0</v>
      </c>
      <c r="Z209" s="139"/>
      <c r="AA209" s="138">
        <v>0</v>
      </c>
      <c r="AB209" s="131">
        <v>0</v>
      </c>
    </row>
    <row r="210" spans="1:28" ht="15" customHeight="1" x14ac:dyDescent="0.25">
      <c r="A210" s="129" t="str">
        <f>B210&amp;"-"&amp;COUNTIF($B$3:B210,B210)</f>
        <v>236-56</v>
      </c>
      <c r="B210" s="130">
        <v>236</v>
      </c>
      <c r="C210" s="130" t="s">
        <v>36</v>
      </c>
      <c r="D210" s="137">
        <v>50120</v>
      </c>
      <c r="E210" s="138">
        <v>2.34</v>
      </c>
      <c r="F210" s="138">
        <v>0</v>
      </c>
      <c r="G210" s="138">
        <v>0</v>
      </c>
      <c r="H210" s="138">
        <v>0</v>
      </c>
      <c r="I210" s="138">
        <v>0</v>
      </c>
      <c r="J210" s="138">
        <v>0</v>
      </c>
      <c r="K210" s="138">
        <v>0</v>
      </c>
      <c r="L210" s="139"/>
      <c r="M210" s="138">
        <v>0.35</v>
      </c>
      <c r="N210" s="139"/>
      <c r="O210" s="138">
        <v>0</v>
      </c>
      <c r="P210" s="138">
        <v>0</v>
      </c>
      <c r="Q210" s="138">
        <v>0</v>
      </c>
      <c r="R210" s="139"/>
      <c r="S210" s="138">
        <v>0</v>
      </c>
      <c r="T210" s="139"/>
      <c r="U210" s="138">
        <v>0</v>
      </c>
      <c r="V210" s="138">
        <v>0</v>
      </c>
      <c r="W210" s="138">
        <v>0</v>
      </c>
      <c r="X210" s="138">
        <v>0</v>
      </c>
      <c r="Y210" s="138">
        <v>0</v>
      </c>
      <c r="Z210" s="139"/>
      <c r="AA210" s="138">
        <v>0</v>
      </c>
      <c r="AB210" s="131">
        <v>0</v>
      </c>
    </row>
    <row r="211" spans="1:28" ht="15" customHeight="1" x14ac:dyDescent="0.25">
      <c r="A211" s="129" t="str">
        <f>B211&amp;"-"&amp;COUNTIF($B$3:B211,B211)</f>
        <v>236-57</v>
      </c>
      <c r="B211" s="130">
        <v>236</v>
      </c>
      <c r="C211" s="130" t="s">
        <v>36</v>
      </c>
      <c r="D211" s="137">
        <v>43653</v>
      </c>
      <c r="E211" s="138">
        <v>1</v>
      </c>
      <c r="F211" s="138">
        <v>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9"/>
      <c r="M211" s="138">
        <v>0</v>
      </c>
      <c r="N211" s="139"/>
      <c r="O211" s="138">
        <v>0</v>
      </c>
      <c r="P211" s="138">
        <v>0</v>
      </c>
      <c r="Q211" s="138">
        <v>0</v>
      </c>
      <c r="R211" s="139"/>
      <c r="S211" s="138">
        <v>0</v>
      </c>
      <c r="T211" s="139"/>
      <c r="U211" s="138">
        <v>0</v>
      </c>
      <c r="V211" s="138">
        <v>0</v>
      </c>
      <c r="W211" s="138">
        <v>0</v>
      </c>
      <c r="X211" s="138">
        <v>0</v>
      </c>
      <c r="Y211" s="138">
        <v>0</v>
      </c>
      <c r="Z211" s="139"/>
      <c r="AA211" s="138">
        <v>0</v>
      </c>
      <c r="AB211" s="131">
        <v>0</v>
      </c>
    </row>
    <row r="212" spans="1:28" ht="15" customHeight="1" x14ac:dyDescent="0.25">
      <c r="A212" s="129" t="str">
        <f>B212&amp;"-"&amp;COUNTIF($B$3:B212,B212)</f>
        <v>236-58</v>
      </c>
      <c r="B212" s="130">
        <v>236</v>
      </c>
      <c r="C212" s="130" t="s">
        <v>36</v>
      </c>
      <c r="D212" s="137">
        <v>48678</v>
      </c>
      <c r="E212" s="138">
        <v>1</v>
      </c>
      <c r="F212" s="138">
        <v>0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9"/>
      <c r="M212" s="138">
        <v>0</v>
      </c>
      <c r="N212" s="139"/>
      <c r="O212" s="138">
        <v>0</v>
      </c>
      <c r="P212" s="138">
        <v>0</v>
      </c>
      <c r="Q212" s="138">
        <v>0</v>
      </c>
      <c r="R212" s="139"/>
      <c r="S212" s="138">
        <v>0</v>
      </c>
      <c r="T212" s="139"/>
      <c r="U212" s="138">
        <v>0</v>
      </c>
      <c r="V212" s="138">
        <v>0</v>
      </c>
      <c r="W212" s="138">
        <v>0</v>
      </c>
      <c r="X212" s="138">
        <v>0</v>
      </c>
      <c r="Y212" s="138">
        <v>0</v>
      </c>
      <c r="Z212" s="139"/>
      <c r="AA212" s="138">
        <v>0</v>
      </c>
      <c r="AB212" s="131">
        <v>0</v>
      </c>
    </row>
    <row r="213" spans="1:28" ht="15" customHeight="1" x14ac:dyDescent="0.25">
      <c r="A213" s="129" t="str">
        <f>B213&amp;"-"&amp;COUNTIF($B$3:B213,B213)</f>
        <v>236-59</v>
      </c>
      <c r="B213" s="130">
        <v>236</v>
      </c>
      <c r="C213" s="130" t="s">
        <v>36</v>
      </c>
      <c r="D213" s="137">
        <v>46177</v>
      </c>
      <c r="E213" s="138">
        <v>2.08</v>
      </c>
      <c r="F213" s="138">
        <v>0</v>
      </c>
      <c r="G213" s="138">
        <v>0</v>
      </c>
      <c r="H213" s="138">
        <v>0.01</v>
      </c>
      <c r="I213" s="138">
        <v>0</v>
      </c>
      <c r="J213" s="138">
        <v>0</v>
      </c>
      <c r="K213" s="138">
        <v>0</v>
      </c>
      <c r="L213" s="139"/>
      <c r="M213" s="138">
        <v>2.0699999999999998</v>
      </c>
      <c r="N213" s="139"/>
      <c r="O213" s="138">
        <v>0</v>
      </c>
      <c r="P213" s="138">
        <v>0</v>
      </c>
      <c r="Q213" s="138">
        <v>0</v>
      </c>
      <c r="R213" s="139"/>
      <c r="S213" s="138">
        <v>0</v>
      </c>
      <c r="T213" s="139"/>
      <c r="U213" s="138">
        <v>0</v>
      </c>
      <c r="V213" s="138">
        <v>0</v>
      </c>
      <c r="W213" s="138">
        <v>0</v>
      </c>
      <c r="X213" s="138">
        <v>0</v>
      </c>
      <c r="Y213" s="138">
        <v>0</v>
      </c>
      <c r="Z213" s="139"/>
      <c r="AA213" s="138">
        <v>0</v>
      </c>
      <c r="AB213" s="131">
        <v>0</v>
      </c>
    </row>
    <row r="214" spans="1:28" ht="15" customHeight="1" x14ac:dyDescent="0.25">
      <c r="A214" s="129" t="str">
        <f>B214&amp;"-"&amp;COUNTIF($B$3:B214,B214)</f>
        <v>236-60</v>
      </c>
      <c r="B214" s="130">
        <v>236</v>
      </c>
      <c r="C214" s="130" t="s">
        <v>36</v>
      </c>
      <c r="D214" s="137">
        <v>43661</v>
      </c>
      <c r="E214" s="138">
        <v>11.56</v>
      </c>
      <c r="F214" s="138">
        <v>0</v>
      </c>
      <c r="G214" s="138">
        <v>1</v>
      </c>
      <c r="H214" s="138">
        <v>0</v>
      </c>
      <c r="I214" s="138">
        <v>0</v>
      </c>
      <c r="J214" s="138">
        <v>0</v>
      </c>
      <c r="K214" s="138">
        <v>0</v>
      </c>
      <c r="L214" s="139"/>
      <c r="M214" s="138">
        <v>3.59</v>
      </c>
      <c r="N214" s="139"/>
      <c r="O214" s="138">
        <v>0</v>
      </c>
      <c r="P214" s="138">
        <v>0</v>
      </c>
      <c r="Q214" s="138">
        <v>0</v>
      </c>
      <c r="R214" s="139"/>
      <c r="S214" s="138">
        <v>0</v>
      </c>
      <c r="T214" s="139"/>
      <c r="U214" s="138">
        <v>0.11</v>
      </c>
      <c r="V214" s="138">
        <v>0</v>
      </c>
      <c r="W214" s="138">
        <v>0</v>
      </c>
      <c r="X214" s="138">
        <v>7.0000000000000007E-2</v>
      </c>
      <c r="Y214" s="138">
        <v>1.02</v>
      </c>
      <c r="Z214" s="139"/>
      <c r="AA214" s="138">
        <v>0</v>
      </c>
      <c r="AB214" s="131">
        <v>0</v>
      </c>
    </row>
    <row r="215" spans="1:28" ht="15" customHeight="1" x14ac:dyDescent="0.25">
      <c r="A215" s="129" t="str">
        <f>B215&amp;"-"&amp;COUNTIF($B$3:B215,B215)</f>
        <v>236-61</v>
      </c>
      <c r="B215" s="130">
        <v>236</v>
      </c>
      <c r="C215" s="130" t="s">
        <v>36</v>
      </c>
      <c r="D215" s="137">
        <v>43679</v>
      </c>
      <c r="E215" s="138">
        <v>5.76</v>
      </c>
      <c r="F215" s="138">
        <v>0</v>
      </c>
      <c r="G215" s="138">
        <v>1</v>
      </c>
      <c r="H215" s="138">
        <v>0</v>
      </c>
      <c r="I215" s="138">
        <v>0</v>
      </c>
      <c r="J215" s="138">
        <v>0</v>
      </c>
      <c r="K215" s="138">
        <v>0</v>
      </c>
      <c r="L215" s="139"/>
      <c r="M215" s="138">
        <v>2.77</v>
      </c>
      <c r="N215" s="139"/>
      <c r="O215" s="138">
        <v>0</v>
      </c>
      <c r="P215" s="138">
        <v>0</v>
      </c>
      <c r="Q215" s="138">
        <v>0</v>
      </c>
      <c r="R215" s="139"/>
      <c r="S215" s="138">
        <v>0</v>
      </c>
      <c r="T215" s="139"/>
      <c r="U215" s="138">
        <v>0</v>
      </c>
      <c r="V215" s="138">
        <v>0</v>
      </c>
      <c r="W215" s="138">
        <v>0</v>
      </c>
      <c r="X215" s="138">
        <v>0</v>
      </c>
      <c r="Y215" s="138">
        <v>0</v>
      </c>
      <c r="Z215" s="139"/>
      <c r="AA215" s="138">
        <v>0</v>
      </c>
      <c r="AB215" s="131">
        <v>0</v>
      </c>
    </row>
    <row r="216" spans="1:28" ht="15" customHeight="1" x14ac:dyDescent="0.25">
      <c r="A216" s="129" t="str">
        <f>B216&amp;"-"&amp;COUNTIF($B$3:B216,B216)</f>
        <v>236-62</v>
      </c>
      <c r="B216" s="130">
        <v>236</v>
      </c>
      <c r="C216" s="130" t="s">
        <v>36</v>
      </c>
      <c r="D216" s="137">
        <v>45856</v>
      </c>
      <c r="E216" s="138">
        <v>5.98</v>
      </c>
      <c r="F216" s="138">
        <v>0</v>
      </c>
      <c r="G216" s="138">
        <v>0.98</v>
      </c>
      <c r="H216" s="138">
        <v>0</v>
      </c>
      <c r="I216" s="138">
        <v>0</v>
      </c>
      <c r="J216" s="138">
        <v>0</v>
      </c>
      <c r="K216" s="138">
        <v>0</v>
      </c>
      <c r="L216" s="139"/>
      <c r="M216" s="138">
        <v>2</v>
      </c>
      <c r="N216" s="139"/>
      <c r="O216" s="138">
        <v>0</v>
      </c>
      <c r="P216" s="138">
        <v>0</v>
      </c>
      <c r="Q216" s="138">
        <v>0</v>
      </c>
      <c r="R216" s="139"/>
      <c r="S216" s="138">
        <v>0</v>
      </c>
      <c r="T216" s="139"/>
      <c r="U216" s="138">
        <v>0</v>
      </c>
      <c r="V216" s="138">
        <v>0</v>
      </c>
      <c r="W216" s="138">
        <v>0</v>
      </c>
      <c r="X216" s="138">
        <v>0</v>
      </c>
      <c r="Y216" s="138">
        <v>0.26</v>
      </c>
      <c r="Z216" s="139"/>
      <c r="AA216" s="138">
        <v>0</v>
      </c>
      <c r="AB216" s="131">
        <v>0</v>
      </c>
    </row>
    <row r="217" spans="1:28" ht="15" customHeight="1" x14ac:dyDescent="0.25">
      <c r="A217" s="129" t="str">
        <f>B217&amp;"-"&amp;COUNTIF($B$3:B217,B217)</f>
        <v>236-63</v>
      </c>
      <c r="B217" s="130">
        <v>236</v>
      </c>
      <c r="C217" s="130" t="s">
        <v>36</v>
      </c>
      <c r="D217" s="137">
        <v>48470</v>
      </c>
      <c r="E217" s="138">
        <v>3.93</v>
      </c>
      <c r="F217" s="138">
        <v>0</v>
      </c>
      <c r="G217" s="138">
        <v>2</v>
      </c>
      <c r="H217" s="138">
        <v>0</v>
      </c>
      <c r="I217" s="138">
        <v>0</v>
      </c>
      <c r="J217" s="138">
        <v>0</v>
      </c>
      <c r="K217" s="138">
        <v>0</v>
      </c>
      <c r="L217" s="139"/>
      <c r="M217" s="138">
        <v>0.01</v>
      </c>
      <c r="N217" s="139"/>
      <c r="O217" s="138">
        <v>0</v>
      </c>
      <c r="P217" s="138">
        <v>0</v>
      </c>
      <c r="Q217" s="138">
        <v>0</v>
      </c>
      <c r="R217" s="139"/>
      <c r="S217" s="138">
        <v>0</v>
      </c>
      <c r="T217" s="139"/>
      <c r="U217" s="138">
        <v>0</v>
      </c>
      <c r="V217" s="138">
        <v>0</v>
      </c>
      <c r="W217" s="138">
        <v>0</v>
      </c>
      <c r="X217" s="138">
        <v>0</v>
      </c>
      <c r="Y217" s="138">
        <v>0</v>
      </c>
      <c r="Z217" s="139"/>
      <c r="AA217" s="138">
        <v>0</v>
      </c>
      <c r="AB217" s="131">
        <v>0</v>
      </c>
    </row>
    <row r="218" spans="1:28" ht="15" customHeight="1" x14ac:dyDescent="0.25">
      <c r="A218" s="129" t="str">
        <f>B218&amp;"-"&amp;COUNTIF($B$3:B218,B218)</f>
        <v>236-64</v>
      </c>
      <c r="B218" s="130">
        <v>236</v>
      </c>
      <c r="C218" s="130" t="s">
        <v>36</v>
      </c>
      <c r="D218" s="137">
        <v>47787</v>
      </c>
      <c r="E218" s="138">
        <v>5.85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9"/>
      <c r="M218" s="138">
        <v>4.9400000000000004</v>
      </c>
      <c r="N218" s="139"/>
      <c r="O218" s="138">
        <v>0</v>
      </c>
      <c r="P218" s="138">
        <v>0</v>
      </c>
      <c r="Q218" s="138">
        <v>0</v>
      </c>
      <c r="R218" s="139"/>
      <c r="S218" s="138">
        <v>0</v>
      </c>
      <c r="T218" s="139"/>
      <c r="U218" s="138">
        <v>0.17</v>
      </c>
      <c r="V218" s="138">
        <v>0</v>
      </c>
      <c r="W218" s="138">
        <v>0</v>
      </c>
      <c r="X218" s="138">
        <v>0</v>
      </c>
      <c r="Y218" s="138">
        <v>0</v>
      </c>
      <c r="Z218" s="139"/>
      <c r="AA218" s="138">
        <v>0</v>
      </c>
      <c r="AB218" s="131">
        <v>0</v>
      </c>
    </row>
    <row r="219" spans="1:28" ht="15" customHeight="1" x14ac:dyDescent="0.25">
      <c r="A219" s="129" t="str">
        <f>B219&amp;"-"&amp;COUNTIF($B$3:B219,B219)</f>
        <v>236-65</v>
      </c>
      <c r="B219" s="130">
        <v>236</v>
      </c>
      <c r="C219" s="130" t="s">
        <v>36</v>
      </c>
      <c r="D219" s="137">
        <v>46755</v>
      </c>
      <c r="E219" s="138">
        <v>15.77</v>
      </c>
      <c r="F219" s="138">
        <v>2</v>
      </c>
      <c r="G219" s="138">
        <v>0</v>
      </c>
      <c r="H219" s="138">
        <v>0</v>
      </c>
      <c r="I219" s="138">
        <v>0</v>
      </c>
      <c r="J219" s="138">
        <v>1</v>
      </c>
      <c r="K219" s="138">
        <v>1</v>
      </c>
      <c r="L219" s="139"/>
      <c r="M219" s="138">
        <v>1</v>
      </c>
      <c r="N219" s="139"/>
      <c r="O219" s="138">
        <v>0</v>
      </c>
      <c r="P219" s="138">
        <v>0</v>
      </c>
      <c r="Q219" s="138">
        <v>0</v>
      </c>
      <c r="R219" s="139"/>
      <c r="S219" s="138">
        <v>0</v>
      </c>
      <c r="T219" s="139"/>
      <c r="U219" s="138">
        <v>0</v>
      </c>
      <c r="V219" s="138">
        <v>0</v>
      </c>
      <c r="W219" s="138">
        <v>0</v>
      </c>
      <c r="X219" s="138">
        <v>0</v>
      </c>
      <c r="Y219" s="138">
        <v>0</v>
      </c>
      <c r="Z219" s="139"/>
      <c r="AA219" s="138">
        <v>0.49</v>
      </c>
      <c r="AB219" s="131">
        <v>0</v>
      </c>
    </row>
    <row r="220" spans="1:28" ht="15" customHeight="1" x14ac:dyDescent="0.25">
      <c r="A220" s="129" t="str">
        <f>B220&amp;"-"&amp;COUNTIF($B$3:B220,B220)</f>
        <v>236-66</v>
      </c>
      <c r="B220" s="130">
        <v>236</v>
      </c>
      <c r="C220" s="130" t="s">
        <v>36</v>
      </c>
      <c r="D220" s="137">
        <v>43687</v>
      </c>
      <c r="E220" s="138">
        <v>5</v>
      </c>
      <c r="F220" s="138">
        <v>0</v>
      </c>
      <c r="G220" s="138">
        <v>1</v>
      </c>
      <c r="H220" s="138">
        <v>0</v>
      </c>
      <c r="I220" s="138">
        <v>0</v>
      </c>
      <c r="J220" s="138">
        <v>0</v>
      </c>
      <c r="K220" s="138">
        <v>0</v>
      </c>
      <c r="L220" s="139"/>
      <c r="M220" s="138">
        <v>3</v>
      </c>
      <c r="N220" s="139"/>
      <c r="O220" s="138">
        <v>0</v>
      </c>
      <c r="P220" s="138">
        <v>0</v>
      </c>
      <c r="Q220" s="138">
        <v>0</v>
      </c>
      <c r="R220" s="139"/>
      <c r="S220" s="138">
        <v>0</v>
      </c>
      <c r="T220" s="139"/>
      <c r="U220" s="138">
        <v>0.13</v>
      </c>
      <c r="V220" s="138">
        <v>0</v>
      </c>
      <c r="W220" s="138">
        <v>0</v>
      </c>
      <c r="X220" s="138">
        <v>0</v>
      </c>
      <c r="Y220" s="138">
        <v>0.39</v>
      </c>
      <c r="Z220" s="139"/>
      <c r="AA220" s="138">
        <v>0</v>
      </c>
      <c r="AB220" s="131">
        <v>0</v>
      </c>
    </row>
    <row r="221" spans="1:28" ht="15" customHeight="1" x14ac:dyDescent="0.25">
      <c r="A221" s="129" t="str">
        <f>B221&amp;"-"&amp;COUNTIF($B$3:B221,B221)</f>
        <v>236-67</v>
      </c>
      <c r="B221" s="130">
        <v>236</v>
      </c>
      <c r="C221" s="130" t="s">
        <v>36</v>
      </c>
      <c r="D221" s="137">
        <v>45252</v>
      </c>
      <c r="E221" s="138">
        <v>9</v>
      </c>
      <c r="F221" s="138">
        <v>0</v>
      </c>
      <c r="G221" s="138">
        <v>0</v>
      </c>
      <c r="H221" s="138">
        <v>0</v>
      </c>
      <c r="I221" s="138">
        <v>0</v>
      </c>
      <c r="J221" s="138">
        <v>1</v>
      </c>
      <c r="K221" s="138">
        <v>0</v>
      </c>
      <c r="L221" s="139"/>
      <c r="M221" s="138">
        <v>5</v>
      </c>
      <c r="N221" s="139"/>
      <c r="O221" s="138">
        <v>0</v>
      </c>
      <c r="P221" s="138">
        <v>0</v>
      </c>
      <c r="Q221" s="138">
        <v>0</v>
      </c>
      <c r="R221" s="139"/>
      <c r="S221" s="138">
        <v>0</v>
      </c>
      <c r="T221" s="139"/>
      <c r="U221" s="138">
        <v>0</v>
      </c>
      <c r="V221" s="138">
        <v>0</v>
      </c>
      <c r="W221" s="138">
        <v>0</v>
      </c>
      <c r="X221" s="138">
        <v>0</v>
      </c>
      <c r="Y221" s="138">
        <v>0.2</v>
      </c>
      <c r="Z221" s="139"/>
      <c r="AA221" s="138">
        <v>0</v>
      </c>
      <c r="AB221" s="131">
        <v>0</v>
      </c>
    </row>
    <row r="222" spans="1:28" ht="15" customHeight="1" x14ac:dyDescent="0.25">
      <c r="A222" s="129" t="str">
        <f>B222&amp;"-"&amp;COUNTIF($B$3:B222,B222)</f>
        <v>236-68</v>
      </c>
      <c r="B222" s="130">
        <v>236</v>
      </c>
      <c r="C222" s="130" t="s">
        <v>36</v>
      </c>
      <c r="D222" s="137">
        <v>43695</v>
      </c>
      <c r="E222" s="138">
        <v>0.28999999999999998</v>
      </c>
      <c r="F222" s="138">
        <v>0</v>
      </c>
      <c r="G222" s="138">
        <v>0</v>
      </c>
      <c r="H222" s="138">
        <v>0</v>
      </c>
      <c r="I222" s="138">
        <v>0</v>
      </c>
      <c r="J222" s="138">
        <v>0</v>
      </c>
      <c r="K222" s="138">
        <v>0</v>
      </c>
      <c r="L222" s="139"/>
      <c r="M222" s="138">
        <v>0.28999999999999998</v>
      </c>
      <c r="N222" s="139"/>
      <c r="O222" s="138">
        <v>0</v>
      </c>
      <c r="P222" s="138">
        <v>0</v>
      </c>
      <c r="Q222" s="138">
        <v>0</v>
      </c>
      <c r="R222" s="139"/>
      <c r="S222" s="138">
        <v>0</v>
      </c>
      <c r="T222" s="139"/>
      <c r="U222" s="138">
        <v>0</v>
      </c>
      <c r="V222" s="138">
        <v>0</v>
      </c>
      <c r="W222" s="138">
        <v>0</v>
      </c>
      <c r="X222" s="138">
        <v>0</v>
      </c>
      <c r="Y222" s="138">
        <v>0.19</v>
      </c>
      <c r="Z222" s="139"/>
      <c r="AA222" s="138">
        <v>0</v>
      </c>
      <c r="AB222" s="131">
        <v>0</v>
      </c>
    </row>
    <row r="223" spans="1:28" ht="15" customHeight="1" x14ac:dyDescent="0.25">
      <c r="A223" s="129" t="str">
        <f>B223&amp;"-"&amp;COUNTIF($B$3:B223,B223)</f>
        <v>236-69</v>
      </c>
      <c r="B223" s="130">
        <v>236</v>
      </c>
      <c r="C223" s="130" t="s">
        <v>36</v>
      </c>
      <c r="D223" s="137">
        <v>43703</v>
      </c>
      <c r="E223" s="138">
        <v>2.04</v>
      </c>
      <c r="F223" s="138">
        <v>0</v>
      </c>
      <c r="G223" s="138">
        <v>0</v>
      </c>
      <c r="H223" s="138">
        <v>0</v>
      </c>
      <c r="I223" s="138">
        <v>0</v>
      </c>
      <c r="J223" s="138">
        <v>0</v>
      </c>
      <c r="K223" s="138">
        <v>0</v>
      </c>
      <c r="L223" s="139"/>
      <c r="M223" s="138">
        <v>2.04</v>
      </c>
      <c r="N223" s="139"/>
      <c r="O223" s="138">
        <v>0</v>
      </c>
      <c r="P223" s="138">
        <v>0</v>
      </c>
      <c r="Q223" s="138">
        <v>0</v>
      </c>
      <c r="R223" s="139"/>
      <c r="S223" s="138">
        <v>0</v>
      </c>
      <c r="T223" s="139"/>
      <c r="U223" s="138">
        <v>0</v>
      </c>
      <c r="V223" s="138">
        <v>0</v>
      </c>
      <c r="W223" s="138">
        <v>0</v>
      </c>
      <c r="X223" s="138">
        <v>0</v>
      </c>
      <c r="Y223" s="138">
        <v>0</v>
      </c>
      <c r="Z223" s="139"/>
      <c r="AA223" s="138">
        <v>0</v>
      </c>
      <c r="AB223" s="131">
        <v>0</v>
      </c>
    </row>
    <row r="224" spans="1:28" ht="15" customHeight="1" x14ac:dyDescent="0.25">
      <c r="A224" s="129" t="str">
        <f>B224&amp;"-"&amp;COUNTIF($B$3:B224,B224)</f>
        <v>236-70</v>
      </c>
      <c r="B224" s="130">
        <v>236</v>
      </c>
      <c r="C224" s="130" t="s">
        <v>36</v>
      </c>
      <c r="D224" s="137">
        <v>46946</v>
      </c>
      <c r="E224" s="138">
        <v>4.92</v>
      </c>
      <c r="F224" s="138">
        <v>0</v>
      </c>
      <c r="G224" s="138">
        <v>0.15</v>
      </c>
      <c r="H224" s="138">
        <v>0.64</v>
      </c>
      <c r="I224" s="138">
        <v>0</v>
      </c>
      <c r="J224" s="138">
        <v>0</v>
      </c>
      <c r="K224" s="138">
        <v>0</v>
      </c>
      <c r="L224" s="139"/>
      <c r="M224" s="138">
        <v>0.79</v>
      </c>
      <c r="N224" s="139"/>
      <c r="O224" s="138">
        <v>0</v>
      </c>
      <c r="P224" s="138">
        <v>0</v>
      </c>
      <c r="Q224" s="138">
        <v>0</v>
      </c>
      <c r="R224" s="139"/>
      <c r="S224" s="138">
        <v>0</v>
      </c>
      <c r="T224" s="139"/>
      <c r="U224" s="138">
        <v>0.12</v>
      </c>
      <c r="V224" s="138">
        <v>0</v>
      </c>
      <c r="W224" s="138">
        <v>0</v>
      </c>
      <c r="X224" s="138">
        <v>0</v>
      </c>
      <c r="Y224" s="138">
        <v>0</v>
      </c>
      <c r="Z224" s="139"/>
      <c r="AA224" s="138">
        <v>0</v>
      </c>
      <c r="AB224" s="131">
        <v>0</v>
      </c>
    </row>
    <row r="225" spans="1:28" ht="15" customHeight="1" x14ac:dyDescent="0.25">
      <c r="A225" s="129" t="str">
        <f>B225&amp;"-"&amp;COUNTIF($B$3:B225,B225)</f>
        <v>236-71</v>
      </c>
      <c r="B225" s="130">
        <v>236</v>
      </c>
      <c r="C225" s="130" t="s">
        <v>36</v>
      </c>
      <c r="D225" s="137">
        <v>48314</v>
      </c>
      <c r="E225" s="138">
        <v>2</v>
      </c>
      <c r="F225" s="138">
        <v>0</v>
      </c>
      <c r="G225" s="138">
        <v>0</v>
      </c>
      <c r="H225" s="138">
        <v>0</v>
      </c>
      <c r="I225" s="138">
        <v>0</v>
      </c>
      <c r="J225" s="138">
        <v>0</v>
      </c>
      <c r="K225" s="138">
        <v>0</v>
      </c>
      <c r="L225" s="139"/>
      <c r="M225" s="138">
        <v>0</v>
      </c>
      <c r="N225" s="139"/>
      <c r="O225" s="138">
        <v>0</v>
      </c>
      <c r="P225" s="138">
        <v>0</v>
      </c>
      <c r="Q225" s="138">
        <v>0</v>
      </c>
      <c r="R225" s="139"/>
      <c r="S225" s="138">
        <v>0</v>
      </c>
      <c r="T225" s="139"/>
      <c r="U225" s="138">
        <v>0</v>
      </c>
      <c r="V225" s="138">
        <v>0</v>
      </c>
      <c r="W225" s="138">
        <v>0</v>
      </c>
      <c r="X225" s="138">
        <v>0</v>
      </c>
      <c r="Y225" s="138">
        <v>0.2</v>
      </c>
      <c r="Z225" s="139"/>
      <c r="AA225" s="138">
        <v>0</v>
      </c>
      <c r="AB225" s="131">
        <v>0</v>
      </c>
    </row>
    <row r="226" spans="1:28" ht="15" customHeight="1" x14ac:dyDescent="0.25">
      <c r="A226" s="129" t="str">
        <f>B226&amp;"-"&amp;COUNTIF($B$3:B226,B226)</f>
        <v>236-72</v>
      </c>
      <c r="B226" s="130">
        <v>236</v>
      </c>
      <c r="C226" s="130" t="s">
        <v>36</v>
      </c>
      <c r="D226" s="137">
        <v>49833</v>
      </c>
      <c r="E226" s="138">
        <v>2</v>
      </c>
      <c r="F226" s="138">
        <v>0</v>
      </c>
      <c r="G226" s="138">
        <v>0</v>
      </c>
      <c r="H226" s="138">
        <v>0</v>
      </c>
      <c r="I226" s="138">
        <v>0</v>
      </c>
      <c r="J226" s="138">
        <v>0</v>
      </c>
      <c r="K226" s="138">
        <v>0</v>
      </c>
      <c r="L226" s="139"/>
      <c r="M226" s="138">
        <v>1</v>
      </c>
      <c r="N226" s="139"/>
      <c r="O226" s="138">
        <v>0</v>
      </c>
      <c r="P226" s="138">
        <v>0</v>
      </c>
      <c r="Q226" s="138">
        <v>0</v>
      </c>
      <c r="R226" s="139"/>
      <c r="S226" s="138">
        <v>0</v>
      </c>
      <c r="T226" s="139"/>
      <c r="U226" s="138">
        <v>0</v>
      </c>
      <c r="V226" s="138">
        <v>0</v>
      </c>
      <c r="W226" s="138">
        <v>0</v>
      </c>
      <c r="X226" s="138">
        <v>0</v>
      </c>
      <c r="Y226" s="138">
        <v>0.03</v>
      </c>
      <c r="Z226" s="139"/>
      <c r="AA226" s="138">
        <v>0</v>
      </c>
      <c r="AB226" s="131">
        <v>0</v>
      </c>
    </row>
    <row r="227" spans="1:28" ht="15" customHeight="1" x14ac:dyDescent="0.25">
      <c r="A227" s="129" t="str">
        <f>B227&amp;"-"&amp;COUNTIF($B$3:B227,B227)</f>
        <v>236-73</v>
      </c>
      <c r="B227" s="130">
        <v>236</v>
      </c>
      <c r="C227" s="130" t="s">
        <v>36</v>
      </c>
      <c r="D227" s="137">
        <v>43711</v>
      </c>
      <c r="E227" s="138">
        <v>26.65</v>
      </c>
      <c r="F227" s="138">
        <v>0</v>
      </c>
      <c r="G227" s="138">
        <v>4.7699999999999996</v>
      </c>
      <c r="H227" s="138">
        <v>0</v>
      </c>
      <c r="I227" s="138">
        <v>0</v>
      </c>
      <c r="J227" s="138">
        <v>1</v>
      </c>
      <c r="K227" s="138">
        <v>0.74</v>
      </c>
      <c r="L227" s="139"/>
      <c r="M227" s="138">
        <v>22.38</v>
      </c>
      <c r="N227" s="139"/>
      <c r="O227" s="138">
        <v>0</v>
      </c>
      <c r="P227" s="138">
        <v>0</v>
      </c>
      <c r="Q227" s="138">
        <v>0</v>
      </c>
      <c r="R227" s="139"/>
      <c r="S227" s="138">
        <v>0</v>
      </c>
      <c r="T227" s="139"/>
      <c r="U227" s="138">
        <v>0.13</v>
      </c>
      <c r="V227" s="138">
        <v>0</v>
      </c>
      <c r="W227" s="138">
        <v>0</v>
      </c>
      <c r="X227" s="138">
        <v>0.06</v>
      </c>
      <c r="Y227" s="138">
        <v>0.28999999999999998</v>
      </c>
      <c r="Z227" s="139"/>
      <c r="AA227" s="138">
        <v>0</v>
      </c>
      <c r="AB227" s="131">
        <v>0</v>
      </c>
    </row>
    <row r="228" spans="1:28" ht="15" customHeight="1" x14ac:dyDescent="0.25">
      <c r="A228" s="129" t="str">
        <f>B228&amp;"-"&amp;COUNTIF($B$3:B228,B228)</f>
        <v>236-74</v>
      </c>
      <c r="B228" s="130">
        <v>236</v>
      </c>
      <c r="C228" s="130" t="s">
        <v>36</v>
      </c>
      <c r="D228" s="137">
        <v>47175</v>
      </c>
      <c r="E228" s="138">
        <v>0.48</v>
      </c>
      <c r="F228" s="138">
        <v>0</v>
      </c>
      <c r="G228" s="138">
        <v>0</v>
      </c>
      <c r="H228" s="138">
        <v>0</v>
      </c>
      <c r="I228" s="138">
        <v>0</v>
      </c>
      <c r="J228" s="138">
        <v>0</v>
      </c>
      <c r="K228" s="138">
        <v>0</v>
      </c>
      <c r="L228" s="139"/>
      <c r="M228" s="138">
        <v>0.48</v>
      </c>
      <c r="N228" s="139"/>
      <c r="O228" s="138">
        <v>0</v>
      </c>
      <c r="P228" s="138">
        <v>0</v>
      </c>
      <c r="Q228" s="138">
        <v>0</v>
      </c>
      <c r="R228" s="139"/>
      <c r="S228" s="138">
        <v>0</v>
      </c>
      <c r="T228" s="139"/>
      <c r="U228" s="138">
        <v>0</v>
      </c>
      <c r="V228" s="138">
        <v>0</v>
      </c>
      <c r="W228" s="138">
        <v>0</v>
      </c>
      <c r="X228" s="138">
        <v>0</v>
      </c>
      <c r="Y228" s="138">
        <v>0</v>
      </c>
      <c r="Z228" s="139"/>
      <c r="AA228" s="138">
        <v>0</v>
      </c>
      <c r="AB228" s="131">
        <v>0</v>
      </c>
    </row>
    <row r="229" spans="1:28" ht="15" customHeight="1" x14ac:dyDescent="0.25">
      <c r="A229" s="129" t="str">
        <f>B229&amp;"-"&amp;COUNTIF($B$3:B229,B229)</f>
        <v>236-75</v>
      </c>
      <c r="B229" s="130">
        <v>236</v>
      </c>
      <c r="C229" s="130" t="s">
        <v>36</v>
      </c>
      <c r="D229" s="137">
        <v>50419</v>
      </c>
      <c r="E229" s="138">
        <v>4.0999999999999996</v>
      </c>
      <c r="F229" s="138">
        <v>0</v>
      </c>
      <c r="G229" s="138">
        <v>1.07</v>
      </c>
      <c r="H229" s="138">
        <v>0</v>
      </c>
      <c r="I229" s="138">
        <v>0</v>
      </c>
      <c r="J229" s="138">
        <v>0</v>
      </c>
      <c r="K229" s="138">
        <v>0</v>
      </c>
      <c r="L229" s="139"/>
      <c r="M229" s="138">
        <v>2</v>
      </c>
      <c r="N229" s="139"/>
      <c r="O229" s="138">
        <v>0</v>
      </c>
      <c r="P229" s="138">
        <v>0</v>
      </c>
      <c r="Q229" s="138">
        <v>0</v>
      </c>
      <c r="R229" s="139"/>
      <c r="S229" s="138">
        <v>0</v>
      </c>
      <c r="T229" s="139"/>
      <c r="U229" s="138">
        <v>0</v>
      </c>
      <c r="V229" s="138">
        <v>0</v>
      </c>
      <c r="W229" s="138">
        <v>0</v>
      </c>
      <c r="X229" s="138">
        <v>0</v>
      </c>
      <c r="Y229" s="138">
        <v>0.2</v>
      </c>
      <c r="Z229" s="139"/>
      <c r="AA229" s="138">
        <v>0</v>
      </c>
      <c r="AB229" s="131">
        <v>0</v>
      </c>
    </row>
    <row r="230" spans="1:28" ht="15" customHeight="1" x14ac:dyDescent="0.25">
      <c r="A230" s="129" t="str">
        <f>B230&amp;"-"&amp;COUNTIF($B$3:B230,B230)</f>
        <v>236-76</v>
      </c>
      <c r="B230" s="130">
        <v>236</v>
      </c>
      <c r="C230" s="130" t="s">
        <v>36</v>
      </c>
      <c r="D230" s="137">
        <v>45278</v>
      </c>
      <c r="E230" s="138">
        <v>3.47</v>
      </c>
      <c r="F230" s="138">
        <v>0</v>
      </c>
      <c r="G230" s="138">
        <v>1</v>
      </c>
      <c r="H230" s="138">
        <v>0</v>
      </c>
      <c r="I230" s="138">
        <v>0</v>
      </c>
      <c r="J230" s="138">
        <v>0</v>
      </c>
      <c r="K230" s="138">
        <v>0.47</v>
      </c>
      <c r="L230" s="139"/>
      <c r="M230" s="138">
        <v>3.47</v>
      </c>
      <c r="N230" s="139"/>
      <c r="O230" s="138">
        <v>0</v>
      </c>
      <c r="P230" s="138">
        <v>0</v>
      </c>
      <c r="Q230" s="138">
        <v>0</v>
      </c>
      <c r="R230" s="139"/>
      <c r="S230" s="138">
        <v>0</v>
      </c>
      <c r="T230" s="139"/>
      <c r="U230" s="138">
        <v>0.26</v>
      </c>
      <c r="V230" s="138">
        <v>0</v>
      </c>
      <c r="W230" s="138">
        <v>0</v>
      </c>
      <c r="X230" s="138">
        <v>0</v>
      </c>
      <c r="Y230" s="138">
        <v>0.4</v>
      </c>
      <c r="Z230" s="139"/>
      <c r="AA230" s="138">
        <v>0</v>
      </c>
      <c r="AB230" s="131">
        <v>0</v>
      </c>
    </row>
    <row r="231" spans="1:28" ht="15" customHeight="1" x14ac:dyDescent="0.25">
      <c r="A231" s="129" t="str">
        <f>B231&amp;"-"&amp;COUNTIF($B$3:B231,B231)</f>
        <v>236-77</v>
      </c>
      <c r="B231" s="130">
        <v>236</v>
      </c>
      <c r="C231" s="130" t="s">
        <v>36</v>
      </c>
      <c r="D231" s="137">
        <v>47258</v>
      </c>
      <c r="E231" s="138">
        <v>2</v>
      </c>
      <c r="F231" s="138">
        <v>0</v>
      </c>
      <c r="G231" s="138">
        <v>0</v>
      </c>
      <c r="H231" s="138">
        <v>0</v>
      </c>
      <c r="I231" s="138">
        <v>0</v>
      </c>
      <c r="J231" s="138">
        <v>0</v>
      </c>
      <c r="K231" s="138">
        <v>0</v>
      </c>
      <c r="L231" s="139"/>
      <c r="M231" s="138">
        <v>1</v>
      </c>
      <c r="N231" s="139"/>
      <c r="O231" s="138">
        <v>0</v>
      </c>
      <c r="P231" s="138">
        <v>0</v>
      </c>
      <c r="Q231" s="138">
        <v>0</v>
      </c>
      <c r="R231" s="139"/>
      <c r="S231" s="138">
        <v>0</v>
      </c>
      <c r="T231" s="139"/>
      <c r="U231" s="138">
        <v>0</v>
      </c>
      <c r="V231" s="138">
        <v>0</v>
      </c>
      <c r="W231" s="138">
        <v>0</v>
      </c>
      <c r="X231" s="138">
        <v>0</v>
      </c>
      <c r="Y231" s="138">
        <v>0</v>
      </c>
      <c r="Z231" s="139"/>
      <c r="AA231" s="138">
        <v>0</v>
      </c>
      <c r="AB231" s="131">
        <v>0</v>
      </c>
    </row>
    <row r="232" spans="1:28" ht="15" customHeight="1" x14ac:dyDescent="0.25">
      <c r="A232" s="129" t="str">
        <f>B232&amp;"-"&amp;COUNTIF($B$3:B232,B232)</f>
        <v>236-78</v>
      </c>
      <c r="B232" s="130">
        <v>236</v>
      </c>
      <c r="C232" s="130" t="s">
        <v>36</v>
      </c>
      <c r="D232" s="137">
        <v>43729</v>
      </c>
      <c r="E232" s="138">
        <v>3</v>
      </c>
      <c r="F232" s="138">
        <v>0</v>
      </c>
      <c r="G232" s="138">
        <v>0.99</v>
      </c>
      <c r="H232" s="138">
        <v>0</v>
      </c>
      <c r="I232" s="138">
        <v>0</v>
      </c>
      <c r="J232" s="138">
        <v>0</v>
      </c>
      <c r="K232" s="138">
        <v>0</v>
      </c>
      <c r="L232" s="139"/>
      <c r="M232" s="138">
        <v>2.0099999999999998</v>
      </c>
      <c r="N232" s="139"/>
      <c r="O232" s="138">
        <v>0</v>
      </c>
      <c r="P232" s="138">
        <v>0</v>
      </c>
      <c r="Q232" s="138">
        <v>0</v>
      </c>
      <c r="R232" s="139"/>
      <c r="S232" s="138">
        <v>0</v>
      </c>
      <c r="T232" s="139"/>
      <c r="U232" s="138">
        <v>0.1</v>
      </c>
      <c r="V232" s="138">
        <v>0</v>
      </c>
      <c r="W232" s="138">
        <v>0</v>
      </c>
      <c r="X232" s="138">
        <v>0</v>
      </c>
      <c r="Y232" s="138">
        <v>0</v>
      </c>
      <c r="Z232" s="139"/>
      <c r="AA232" s="138">
        <v>0</v>
      </c>
      <c r="AB232" s="131">
        <v>0</v>
      </c>
    </row>
    <row r="233" spans="1:28" ht="15" customHeight="1" x14ac:dyDescent="0.25">
      <c r="A233" s="129" t="str">
        <f>B233&amp;"-"&amp;COUNTIF($B$3:B233,B233)</f>
        <v>236-79</v>
      </c>
      <c r="B233" s="130">
        <v>236</v>
      </c>
      <c r="C233" s="130" t="s">
        <v>36</v>
      </c>
      <c r="D233" s="137">
        <v>47829</v>
      </c>
      <c r="E233" s="138">
        <v>4.4400000000000004</v>
      </c>
      <c r="F233" s="138">
        <v>0</v>
      </c>
      <c r="G233" s="138">
        <v>1</v>
      </c>
      <c r="H233" s="138">
        <v>0</v>
      </c>
      <c r="I233" s="138">
        <v>0</v>
      </c>
      <c r="J233" s="138">
        <v>0</v>
      </c>
      <c r="K233" s="138">
        <v>0</v>
      </c>
      <c r="L233" s="139"/>
      <c r="M233" s="138">
        <v>0.44</v>
      </c>
      <c r="N233" s="139"/>
      <c r="O233" s="138">
        <v>0</v>
      </c>
      <c r="P233" s="138">
        <v>0</v>
      </c>
      <c r="Q233" s="138">
        <v>0</v>
      </c>
      <c r="R233" s="139"/>
      <c r="S233" s="138">
        <v>0</v>
      </c>
      <c r="T233" s="139"/>
      <c r="U233" s="138">
        <v>0</v>
      </c>
      <c r="V233" s="138">
        <v>0</v>
      </c>
      <c r="W233" s="138">
        <v>0</v>
      </c>
      <c r="X233" s="138">
        <v>0</v>
      </c>
      <c r="Y233" s="138">
        <v>0</v>
      </c>
      <c r="Z233" s="139"/>
      <c r="AA233" s="138">
        <v>0</v>
      </c>
      <c r="AB233" s="131">
        <v>0</v>
      </c>
    </row>
    <row r="234" spans="1:28" ht="15" customHeight="1" x14ac:dyDescent="0.25">
      <c r="A234" s="129" t="str">
        <f>B234&amp;"-"&amp;COUNTIF($B$3:B234,B234)</f>
        <v>236-80</v>
      </c>
      <c r="B234" s="130">
        <v>236</v>
      </c>
      <c r="C234" s="130" t="s">
        <v>36</v>
      </c>
      <c r="D234" s="137">
        <v>43737</v>
      </c>
      <c r="E234" s="138">
        <v>13.73</v>
      </c>
      <c r="F234" s="138">
        <v>0</v>
      </c>
      <c r="G234" s="138">
        <v>1</v>
      </c>
      <c r="H234" s="138">
        <v>0</v>
      </c>
      <c r="I234" s="138">
        <v>0</v>
      </c>
      <c r="J234" s="138">
        <v>0</v>
      </c>
      <c r="K234" s="138">
        <v>1</v>
      </c>
      <c r="L234" s="139"/>
      <c r="M234" s="138">
        <v>5</v>
      </c>
      <c r="N234" s="139"/>
      <c r="O234" s="138">
        <v>0</v>
      </c>
      <c r="P234" s="138">
        <v>0</v>
      </c>
      <c r="Q234" s="138">
        <v>0</v>
      </c>
      <c r="R234" s="139"/>
      <c r="S234" s="138">
        <v>0</v>
      </c>
      <c r="T234" s="139"/>
      <c r="U234" s="138">
        <v>0</v>
      </c>
      <c r="V234" s="138">
        <v>0</v>
      </c>
      <c r="W234" s="138">
        <v>0</v>
      </c>
      <c r="X234" s="138">
        <v>0</v>
      </c>
      <c r="Y234" s="138">
        <v>0.2</v>
      </c>
      <c r="Z234" s="139"/>
      <c r="AA234" s="138">
        <v>0</v>
      </c>
      <c r="AB234" s="131">
        <v>0</v>
      </c>
    </row>
    <row r="235" spans="1:28" ht="15" customHeight="1" x14ac:dyDescent="0.25">
      <c r="A235" s="129" t="str">
        <f>B235&amp;"-"&amp;COUNTIF($B$3:B235,B235)</f>
        <v>236-81</v>
      </c>
      <c r="B235" s="130">
        <v>236</v>
      </c>
      <c r="C235" s="130" t="s">
        <v>36</v>
      </c>
      <c r="D235" s="137">
        <v>46714</v>
      </c>
      <c r="E235" s="138">
        <v>1</v>
      </c>
      <c r="F235" s="138">
        <v>0</v>
      </c>
      <c r="G235" s="138">
        <v>0</v>
      </c>
      <c r="H235" s="138">
        <v>0</v>
      </c>
      <c r="I235" s="138">
        <v>0</v>
      </c>
      <c r="J235" s="138">
        <v>0</v>
      </c>
      <c r="K235" s="138">
        <v>0</v>
      </c>
      <c r="L235" s="139"/>
      <c r="M235" s="138">
        <v>0</v>
      </c>
      <c r="N235" s="139"/>
      <c r="O235" s="138">
        <v>0</v>
      </c>
      <c r="P235" s="138">
        <v>0</v>
      </c>
      <c r="Q235" s="138">
        <v>0</v>
      </c>
      <c r="R235" s="139"/>
      <c r="S235" s="138">
        <v>0</v>
      </c>
      <c r="T235" s="139"/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9"/>
      <c r="AA235" s="138">
        <v>0</v>
      </c>
      <c r="AB235" s="131">
        <v>0</v>
      </c>
    </row>
    <row r="236" spans="1:28" ht="15" customHeight="1" x14ac:dyDescent="0.25">
      <c r="A236" s="129" t="str">
        <f>B236&amp;"-"&amp;COUNTIF($B$3:B236,B236)</f>
        <v>236-82</v>
      </c>
      <c r="B236" s="130">
        <v>236</v>
      </c>
      <c r="C236" s="130" t="s">
        <v>36</v>
      </c>
      <c r="D236" s="137">
        <v>45286</v>
      </c>
      <c r="E236" s="138">
        <v>1</v>
      </c>
      <c r="F236" s="138">
        <v>0</v>
      </c>
      <c r="G236" s="138">
        <v>0</v>
      </c>
      <c r="H236" s="138">
        <v>0</v>
      </c>
      <c r="I236" s="138">
        <v>0</v>
      </c>
      <c r="J236" s="138">
        <v>0</v>
      </c>
      <c r="K236" s="138">
        <v>0</v>
      </c>
      <c r="L236" s="139"/>
      <c r="M236" s="138">
        <v>0</v>
      </c>
      <c r="N236" s="139"/>
      <c r="O236" s="138">
        <v>0</v>
      </c>
      <c r="P236" s="138">
        <v>0</v>
      </c>
      <c r="Q236" s="138">
        <v>0</v>
      </c>
      <c r="R236" s="139"/>
      <c r="S236" s="138">
        <v>0</v>
      </c>
      <c r="T236" s="139"/>
      <c r="U236" s="138">
        <v>0</v>
      </c>
      <c r="V236" s="138">
        <v>0</v>
      </c>
      <c r="W236" s="138">
        <v>0</v>
      </c>
      <c r="X236" s="138">
        <v>0</v>
      </c>
      <c r="Y236" s="138">
        <v>0.2</v>
      </c>
      <c r="Z236" s="139"/>
      <c r="AA236" s="138">
        <v>0</v>
      </c>
      <c r="AB236" s="131">
        <v>0</v>
      </c>
    </row>
    <row r="237" spans="1:28" ht="15" customHeight="1" x14ac:dyDescent="0.25">
      <c r="A237" s="129" t="str">
        <f>B237&amp;"-"&amp;COUNTIF($B$3:B237,B237)</f>
        <v>236-83</v>
      </c>
      <c r="B237" s="130">
        <v>236</v>
      </c>
      <c r="C237" s="130" t="s">
        <v>36</v>
      </c>
      <c r="D237" s="137">
        <v>50138</v>
      </c>
      <c r="E237" s="138">
        <v>1</v>
      </c>
      <c r="F237" s="138">
        <v>0</v>
      </c>
      <c r="G237" s="138">
        <v>0</v>
      </c>
      <c r="H237" s="138">
        <v>0</v>
      </c>
      <c r="I237" s="138">
        <v>0</v>
      </c>
      <c r="J237" s="138">
        <v>0</v>
      </c>
      <c r="K237" s="138">
        <v>0</v>
      </c>
      <c r="L237" s="139"/>
      <c r="M237" s="138">
        <v>0</v>
      </c>
      <c r="N237" s="139"/>
      <c r="O237" s="138">
        <v>0</v>
      </c>
      <c r="P237" s="138">
        <v>0</v>
      </c>
      <c r="Q237" s="138">
        <v>0</v>
      </c>
      <c r="R237" s="139"/>
      <c r="S237" s="138">
        <v>0</v>
      </c>
      <c r="T237" s="139"/>
      <c r="U237" s="138">
        <v>0</v>
      </c>
      <c r="V237" s="138">
        <v>0</v>
      </c>
      <c r="W237" s="138">
        <v>0</v>
      </c>
      <c r="X237" s="138">
        <v>0</v>
      </c>
      <c r="Y237" s="138">
        <v>0.2</v>
      </c>
      <c r="Z237" s="139"/>
      <c r="AA237" s="138">
        <v>0</v>
      </c>
      <c r="AB237" s="131">
        <v>0</v>
      </c>
    </row>
    <row r="238" spans="1:28" ht="15" customHeight="1" x14ac:dyDescent="0.25">
      <c r="A238" s="129" t="str">
        <f>B238&amp;"-"&amp;COUNTIF($B$3:B238,B238)</f>
        <v>236-84</v>
      </c>
      <c r="B238" s="130">
        <v>236</v>
      </c>
      <c r="C238" s="130" t="s">
        <v>36</v>
      </c>
      <c r="D238" s="137">
        <v>47183</v>
      </c>
      <c r="E238" s="138">
        <v>5.39</v>
      </c>
      <c r="F238" s="138">
        <v>0</v>
      </c>
      <c r="G238" s="138">
        <v>1</v>
      </c>
      <c r="H238" s="138">
        <v>0</v>
      </c>
      <c r="I238" s="138">
        <v>0</v>
      </c>
      <c r="J238" s="138">
        <v>0</v>
      </c>
      <c r="K238" s="138">
        <v>0</v>
      </c>
      <c r="L238" s="139"/>
      <c r="M238" s="138">
        <v>0.83</v>
      </c>
      <c r="N238" s="139"/>
      <c r="O238" s="138">
        <v>0</v>
      </c>
      <c r="P238" s="138">
        <v>0</v>
      </c>
      <c r="Q238" s="138">
        <v>0</v>
      </c>
      <c r="R238" s="139"/>
      <c r="S238" s="138">
        <v>0</v>
      </c>
      <c r="T238" s="139"/>
      <c r="U238" s="138">
        <v>0</v>
      </c>
      <c r="V238" s="138">
        <v>0</v>
      </c>
      <c r="W238" s="138">
        <v>0</v>
      </c>
      <c r="X238" s="138">
        <v>0</v>
      </c>
      <c r="Y238" s="138">
        <v>0</v>
      </c>
      <c r="Z238" s="139"/>
      <c r="AA238" s="138">
        <v>0</v>
      </c>
      <c r="AB238" s="131">
        <v>0</v>
      </c>
    </row>
    <row r="239" spans="1:28" ht="15" customHeight="1" x14ac:dyDescent="0.25">
      <c r="A239" s="129" t="str">
        <f>B239&amp;"-"&amp;COUNTIF($B$3:B239,B239)</f>
        <v>236-85</v>
      </c>
      <c r="B239" s="130">
        <v>236</v>
      </c>
      <c r="C239" s="130" t="s">
        <v>36</v>
      </c>
      <c r="D239" s="137">
        <v>45294</v>
      </c>
      <c r="E239" s="138">
        <v>0.71</v>
      </c>
      <c r="F239" s="138">
        <v>0</v>
      </c>
      <c r="G239" s="138">
        <v>0</v>
      </c>
      <c r="H239" s="138">
        <v>0</v>
      </c>
      <c r="I239" s="138">
        <v>0</v>
      </c>
      <c r="J239" s="138">
        <v>0</v>
      </c>
      <c r="K239" s="138">
        <v>0</v>
      </c>
      <c r="L239" s="139"/>
      <c r="M239" s="138">
        <v>0</v>
      </c>
      <c r="N239" s="139"/>
      <c r="O239" s="138">
        <v>0</v>
      </c>
      <c r="P239" s="138">
        <v>0</v>
      </c>
      <c r="Q239" s="138">
        <v>0</v>
      </c>
      <c r="R239" s="139"/>
      <c r="S239" s="138">
        <v>0</v>
      </c>
      <c r="T239" s="139"/>
      <c r="U239" s="138">
        <v>0</v>
      </c>
      <c r="V239" s="138">
        <v>0</v>
      </c>
      <c r="W239" s="138">
        <v>0</v>
      </c>
      <c r="X239" s="138">
        <v>0</v>
      </c>
      <c r="Y239" s="138">
        <v>0</v>
      </c>
      <c r="Z239" s="139"/>
      <c r="AA239" s="138">
        <v>0</v>
      </c>
      <c r="AB239" s="131">
        <v>0</v>
      </c>
    </row>
    <row r="240" spans="1:28" ht="15" customHeight="1" x14ac:dyDescent="0.25">
      <c r="A240" s="129" t="str">
        <f>B240&amp;"-"&amp;COUNTIF($B$3:B240,B240)</f>
        <v>236-86</v>
      </c>
      <c r="B240" s="130">
        <v>236</v>
      </c>
      <c r="C240" s="130" t="s">
        <v>36</v>
      </c>
      <c r="D240" s="137">
        <v>43745</v>
      </c>
      <c r="E240" s="138">
        <v>10.33</v>
      </c>
      <c r="F240" s="138">
        <v>0</v>
      </c>
      <c r="G240" s="138">
        <v>0</v>
      </c>
      <c r="H240" s="138">
        <v>0</v>
      </c>
      <c r="I240" s="138">
        <v>0</v>
      </c>
      <c r="J240" s="138">
        <v>0</v>
      </c>
      <c r="K240" s="138">
        <v>0</v>
      </c>
      <c r="L240" s="139"/>
      <c r="M240" s="138">
        <v>1.88</v>
      </c>
      <c r="N240" s="139"/>
      <c r="O240" s="138">
        <v>0</v>
      </c>
      <c r="P240" s="138">
        <v>0</v>
      </c>
      <c r="Q240" s="138">
        <v>0</v>
      </c>
      <c r="R240" s="139"/>
      <c r="S240" s="138">
        <v>0</v>
      </c>
      <c r="T240" s="139"/>
      <c r="U240" s="138">
        <v>0.39</v>
      </c>
      <c r="V240" s="138">
        <v>0</v>
      </c>
      <c r="W240" s="138">
        <v>0</v>
      </c>
      <c r="X240" s="138">
        <v>0</v>
      </c>
      <c r="Y240" s="138">
        <v>0.69</v>
      </c>
      <c r="Z240" s="139"/>
      <c r="AA240" s="138">
        <v>0</v>
      </c>
      <c r="AB240" s="131">
        <v>0</v>
      </c>
    </row>
    <row r="241" spans="1:28" ht="15" customHeight="1" x14ac:dyDescent="0.25">
      <c r="A241" s="129" t="str">
        <f>B241&amp;"-"&amp;COUNTIF($B$3:B241,B241)</f>
        <v>236-87</v>
      </c>
      <c r="B241" s="130">
        <v>236</v>
      </c>
      <c r="C241" s="130" t="s">
        <v>36</v>
      </c>
      <c r="D241" s="137">
        <v>50534</v>
      </c>
      <c r="E241" s="138">
        <v>2.71</v>
      </c>
      <c r="F241" s="138">
        <v>0</v>
      </c>
      <c r="G241" s="138">
        <v>0</v>
      </c>
      <c r="H241" s="138">
        <v>0</v>
      </c>
      <c r="I241" s="138">
        <v>0</v>
      </c>
      <c r="J241" s="138">
        <v>0</v>
      </c>
      <c r="K241" s="138">
        <v>0</v>
      </c>
      <c r="L241" s="139"/>
      <c r="M241" s="138">
        <v>0.39</v>
      </c>
      <c r="N241" s="139"/>
      <c r="O241" s="138">
        <v>0</v>
      </c>
      <c r="P241" s="138">
        <v>0</v>
      </c>
      <c r="Q241" s="138">
        <v>0</v>
      </c>
      <c r="R241" s="139"/>
      <c r="S241" s="138">
        <v>0</v>
      </c>
      <c r="T241" s="139"/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9"/>
      <c r="AA241" s="138">
        <v>0</v>
      </c>
      <c r="AB241" s="131">
        <v>0</v>
      </c>
    </row>
    <row r="242" spans="1:28" ht="15" customHeight="1" x14ac:dyDescent="0.25">
      <c r="A242" s="129" t="str">
        <f>B242&amp;"-"&amp;COUNTIF($B$3:B242,B242)</f>
        <v>236-88</v>
      </c>
      <c r="B242" s="130">
        <v>236</v>
      </c>
      <c r="C242" s="130" t="s">
        <v>36</v>
      </c>
      <c r="D242" s="137">
        <v>43752</v>
      </c>
      <c r="E242" s="138">
        <v>81.55</v>
      </c>
      <c r="F242" s="138">
        <v>0</v>
      </c>
      <c r="G242" s="138">
        <v>12.43</v>
      </c>
      <c r="H242" s="138">
        <v>1.22</v>
      </c>
      <c r="I242" s="138">
        <v>0</v>
      </c>
      <c r="J242" s="138">
        <v>1</v>
      </c>
      <c r="K242" s="138">
        <v>1.95</v>
      </c>
      <c r="L242" s="139"/>
      <c r="M242" s="138">
        <v>52.05</v>
      </c>
      <c r="N242" s="139"/>
      <c r="O242" s="138">
        <v>0</v>
      </c>
      <c r="P242" s="138">
        <v>0.9</v>
      </c>
      <c r="Q242" s="138">
        <v>0</v>
      </c>
      <c r="R242" s="139"/>
      <c r="S242" s="138">
        <v>0</v>
      </c>
      <c r="T242" s="139"/>
      <c r="U242" s="138">
        <v>0.68</v>
      </c>
      <c r="V242" s="138">
        <v>0.02</v>
      </c>
      <c r="W242" s="138">
        <v>0</v>
      </c>
      <c r="X242" s="138">
        <v>7.0000000000000007E-2</v>
      </c>
      <c r="Y242" s="138">
        <v>1.47</v>
      </c>
      <c r="Z242" s="139"/>
      <c r="AA242" s="138">
        <v>0</v>
      </c>
      <c r="AB242" s="131">
        <v>0</v>
      </c>
    </row>
    <row r="243" spans="1:28" ht="15" customHeight="1" x14ac:dyDescent="0.25">
      <c r="A243" s="129" t="str">
        <f>B243&amp;"-"&amp;COUNTIF($B$3:B243,B243)</f>
        <v>236-89</v>
      </c>
      <c r="B243" s="130">
        <v>236</v>
      </c>
      <c r="C243" s="130" t="s">
        <v>36</v>
      </c>
      <c r="D243" s="137">
        <v>43760</v>
      </c>
      <c r="E243" s="138">
        <v>8.94</v>
      </c>
      <c r="F243" s="138">
        <v>1</v>
      </c>
      <c r="G243" s="138">
        <v>0</v>
      </c>
      <c r="H243" s="138">
        <v>0</v>
      </c>
      <c r="I243" s="138">
        <v>0</v>
      </c>
      <c r="J243" s="138">
        <v>0</v>
      </c>
      <c r="K243" s="138">
        <v>1</v>
      </c>
      <c r="L243" s="139"/>
      <c r="M243" s="138">
        <v>5.99</v>
      </c>
      <c r="N243" s="139"/>
      <c r="O243" s="138">
        <v>0</v>
      </c>
      <c r="P243" s="138">
        <v>0</v>
      </c>
      <c r="Q243" s="138">
        <v>0</v>
      </c>
      <c r="R243" s="139"/>
      <c r="S243" s="138">
        <v>0</v>
      </c>
      <c r="T243" s="139"/>
      <c r="U243" s="138">
        <v>0</v>
      </c>
      <c r="V243" s="138">
        <v>0</v>
      </c>
      <c r="W243" s="138">
        <v>0</v>
      </c>
      <c r="X243" s="138">
        <v>0</v>
      </c>
      <c r="Y243" s="138">
        <v>0.14000000000000001</v>
      </c>
      <c r="Z243" s="139"/>
      <c r="AA243" s="138">
        <v>0</v>
      </c>
      <c r="AB243" s="131">
        <v>0</v>
      </c>
    </row>
    <row r="244" spans="1:28" ht="15" customHeight="1" x14ac:dyDescent="0.25">
      <c r="A244" s="129" t="str">
        <f>B244&amp;"-"&amp;COUNTIF($B$3:B244,B244)</f>
        <v>236-90</v>
      </c>
      <c r="B244" s="130">
        <v>236</v>
      </c>
      <c r="C244" s="130" t="s">
        <v>36</v>
      </c>
      <c r="D244" s="137">
        <v>46284</v>
      </c>
      <c r="E244" s="138">
        <v>0.92</v>
      </c>
      <c r="F244" s="138">
        <v>0</v>
      </c>
      <c r="G244" s="138">
        <v>0</v>
      </c>
      <c r="H244" s="138">
        <v>0</v>
      </c>
      <c r="I244" s="138">
        <v>0</v>
      </c>
      <c r="J244" s="138">
        <v>0</v>
      </c>
      <c r="K244" s="138">
        <v>0</v>
      </c>
      <c r="L244" s="139"/>
      <c r="M244" s="138">
        <v>0</v>
      </c>
      <c r="N244" s="139"/>
      <c r="O244" s="138">
        <v>0</v>
      </c>
      <c r="P244" s="138">
        <v>0</v>
      </c>
      <c r="Q244" s="138">
        <v>0</v>
      </c>
      <c r="R244" s="139"/>
      <c r="S244" s="138">
        <v>0</v>
      </c>
      <c r="T244" s="139"/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9"/>
      <c r="AA244" s="138">
        <v>0</v>
      </c>
      <c r="AB244" s="131">
        <v>0</v>
      </c>
    </row>
    <row r="245" spans="1:28" ht="15" customHeight="1" x14ac:dyDescent="0.25">
      <c r="A245" s="129" t="str">
        <f>B245&amp;"-"&amp;COUNTIF($B$3:B245,B245)</f>
        <v>236-91</v>
      </c>
      <c r="B245" s="130">
        <v>236</v>
      </c>
      <c r="C245" s="130" t="s">
        <v>36</v>
      </c>
      <c r="D245" s="137">
        <v>49411</v>
      </c>
      <c r="E245" s="138">
        <v>6.5</v>
      </c>
      <c r="F245" s="138">
        <v>1</v>
      </c>
      <c r="G245" s="138">
        <v>0</v>
      </c>
      <c r="H245" s="138">
        <v>0</v>
      </c>
      <c r="I245" s="138">
        <v>0</v>
      </c>
      <c r="J245" s="138">
        <v>0</v>
      </c>
      <c r="K245" s="138">
        <v>0</v>
      </c>
      <c r="L245" s="139"/>
      <c r="M245" s="138">
        <v>1</v>
      </c>
      <c r="N245" s="139"/>
      <c r="O245" s="138">
        <v>0</v>
      </c>
      <c r="P245" s="138">
        <v>0</v>
      </c>
      <c r="Q245" s="138">
        <v>0</v>
      </c>
      <c r="R245" s="139"/>
      <c r="S245" s="138">
        <v>0</v>
      </c>
      <c r="T245" s="139"/>
      <c r="U245" s="138">
        <v>0</v>
      </c>
      <c r="V245" s="138">
        <v>0</v>
      </c>
      <c r="W245" s="138">
        <v>0</v>
      </c>
      <c r="X245" s="138">
        <v>0</v>
      </c>
      <c r="Y245" s="138">
        <v>0.2</v>
      </c>
      <c r="Z245" s="139"/>
      <c r="AA245" s="138">
        <v>0</v>
      </c>
      <c r="AB245" s="131">
        <v>0</v>
      </c>
    </row>
    <row r="246" spans="1:28" ht="15" customHeight="1" x14ac:dyDescent="0.25">
      <c r="A246" s="129" t="str">
        <f>B246&amp;"-"&amp;COUNTIF($B$3:B246,B246)</f>
        <v>236-92</v>
      </c>
      <c r="B246" s="130">
        <v>236</v>
      </c>
      <c r="C246" s="130" t="s">
        <v>36</v>
      </c>
      <c r="D246" s="137">
        <v>48132</v>
      </c>
      <c r="E246" s="138">
        <v>1.01</v>
      </c>
      <c r="F246" s="138">
        <v>0</v>
      </c>
      <c r="G246" s="138">
        <v>1</v>
      </c>
      <c r="H246" s="138">
        <v>0</v>
      </c>
      <c r="I246" s="138">
        <v>0</v>
      </c>
      <c r="J246" s="138">
        <v>0</v>
      </c>
      <c r="K246" s="138">
        <v>0</v>
      </c>
      <c r="L246" s="139"/>
      <c r="M246" s="138">
        <v>0.01</v>
      </c>
      <c r="N246" s="139"/>
      <c r="O246" s="138">
        <v>0</v>
      </c>
      <c r="P246" s="138">
        <v>0</v>
      </c>
      <c r="Q246" s="138">
        <v>0</v>
      </c>
      <c r="R246" s="139"/>
      <c r="S246" s="138">
        <v>0</v>
      </c>
      <c r="T246" s="139"/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9"/>
      <c r="AA246" s="138">
        <v>0</v>
      </c>
      <c r="AB246" s="131">
        <v>0</v>
      </c>
    </row>
    <row r="247" spans="1:28" ht="15" customHeight="1" x14ac:dyDescent="0.25">
      <c r="A247" s="129" t="str">
        <f>B247&amp;"-"&amp;COUNTIF($B$3:B247,B247)</f>
        <v>236-93</v>
      </c>
      <c r="B247" s="130">
        <v>236</v>
      </c>
      <c r="C247" s="130" t="s">
        <v>36</v>
      </c>
      <c r="D247" s="137">
        <v>46326</v>
      </c>
      <c r="E247" s="138">
        <v>7.19</v>
      </c>
      <c r="F247" s="138">
        <v>0</v>
      </c>
      <c r="G247" s="138">
        <v>0.68</v>
      </c>
      <c r="H247" s="138">
        <v>0</v>
      </c>
      <c r="I247" s="138">
        <v>0</v>
      </c>
      <c r="J247" s="138">
        <v>0</v>
      </c>
      <c r="K247" s="138">
        <v>0</v>
      </c>
      <c r="L247" s="139"/>
      <c r="M247" s="138">
        <v>2.2400000000000002</v>
      </c>
      <c r="N247" s="139"/>
      <c r="O247" s="138">
        <v>0</v>
      </c>
      <c r="P247" s="138">
        <v>0</v>
      </c>
      <c r="Q247" s="138">
        <v>0</v>
      </c>
      <c r="R247" s="139"/>
      <c r="S247" s="138">
        <v>0</v>
      </c>
      <c r="T247" s="139"/>
      <c r="U247" s="138">
        <v>0</v>
      </c>
      <c r="V247" s="138">
        <v>0</v>
      </c>
      <c r="W247" s="138">
        <v>0</v>
      </c>
      <c r="X247" s="138">
        <v>0</v>
      </c>
      <c r="Y247" s="138">
        <v>0.1</v>
      </c>
      <c r="Z247" s="139"/>
      <c r="AA247" s="138">
        <v>0</v>
      </c>
      <c r="AB247" s="131">
        <v>0</v>
      </c>
    </row>
    <row r="248" spans="1:28" ht="15" customHeight="1" x14ac:dyDescent="0.25">
      <c r="A248" s="129" t="str">
        <f>B248&amp;"-"&amp;COUNTIF($B$3:B248,B248)</f>
        <v>236-94</v>
      </c>
      <c r="B248" s="130">
        <v>236</v>
      </c>
      <c r="C248" s="130" t="s">
        <v>36</v>
      </c>
      <c r="D248" s="137">
        <v>43794</v>
      </c>
      <c r="E248" s="138">
        <v>5.54</v>
      </c>
      <c r="F248" s="138">
        <v>0</v>
      </c>
      <c r="G248" s="138">
        <v>0</v>
      </c>
      <c r="H248" s="138">
        <v>0.08</v>
      </c>
      <c r="I248" s="138">
        <v>0</v>
      </c>
      <c r="J248" s="138">
        <v>0</v>
      </c>
      <c r="K248" s="138">
        <v>1.34</v>
      </c>
      <c r="L248" s="139"/>
      <c r="M248" s="138">
        <v>3.19</v>
      </c>
      <c r="N248" s="139"/>
      <c r="O248" s="138">
        <v>0</v>
      </c>
      <c r="P248" s="138">
        <v>0</v>
      </c>
      <c r="Q248" s="138">
        <v>0</v>
      </c>
      <c r="R248" s="139"/>
      <c r="S248" s="138">
        <v>0</v>
      </c>
      <c r="T248" s="139"/>
      <c r="U248" s="138">
        <v>0</v>
      </c>
      <c r="V248" s="138">
        <v>0</v>
      </c>
      <c r="W248" s="138">
        <v>0</v>
      </c>
      <c r="X248" s="138">
        <v>0</v>
      </c>
      <c r="Y248" s="138">
        <v>0.14000000000000001</v>
      </c>
      <c r="Z248" s="139"/>
      <c r="AA248" s="138">
        <v>0</v>
      </c>
      <c r="AB248" s="131">
        <v>0</v>
      </c>
    </row>
    <row r="249" spans="1:28" ht="15" customHeight="1" x14ac:dyDescent="0.25">
      <c r="A249" s="129" t="str">
        <f>B249&amp;"-"&amp;COUNTIF($B$3:B249,B249)</f>
        <v>236-95</v>
      </c>
      <c r="B249" s="130">
        <v>236</v>
      </c>
      <c r="C249" s="130" t="s">
        <v>36</v>
      </c>
      <c r="D249" s="137">
        <v>43786</v>
      </c>
      <c r="E249" s="138">
        <v>102.56</v>
      </c>
      <c r="F249" s="138">
        <v>2.5299999999999998</v>
      </c>
      <c r="G249" s="138">
        <v>9.07</v>
      </c>
      <c r="H249" s="138">
        <v>0</v>
      </c>
      <c r="I249" s="138">
        <v>0</v>
      </c>
      <c r="J249" s="138">
        <v>1</v>
      </c>
      <c r="K249" s="138">
        <v>1</v>
      </c>
      <c r="L249" s="139"/>
      <c r="M249" s="138">
        <v>70.59</v>
      </c>
      <c r="N249" s="139"/>
      <c r="O249" s="138">
        <v>0</v>
      </c>
      <c r="P249" s="138">
        <v>0</v>
      </c>
      <c r="Q249" s="138">
        <v>0</v>
      </c>
      <c r="R249" s="139"/>
      <c r="S249" s="138">
        <v>0</v>
      </c>
      <c r="T249" s="139"/>
      <c r="U249" s="138">
        <v>1.64</v>
      </c>
      <c r="V249" s="138">
        <v>0</v>
      </c>
      <c r="W249" s="138">
        <v>0</v>
      </c>
      <c r="X249" s="138">
        <v>0</v>
      </c>
      <c r="Y249" s="138">
        <v>2.5299999999999998</v>
      </c>
      <c r="Z249" s="139"/>
      <c r="AA249" s="138">
        <v>0</v>
      </c>
      <c r="AB249" s="131">
        <v>0</v>
      </c>
    </row>
    <row r="250" spans="1:28" ht="15" customHeight="1" x14ac:dyDescent="0.25">
      <c r="A250" s="129" t="str">
        <f>B250&amp;"-"&amp;COUNTIF($B$3:B250,B250)</f>
        <v>236-96</v>
      </c>
      <c r="B250" s="130">
        <v>236</v>
      </c>
      <c r="C250" s="130" t="s">
        <v>36</v>
      </c>
      <c r="D250" s="137">
        <v>46391</v>
      </c>
      <c r="E250" s="138">
        <v>10.02</v>
      </c>
      <c r="F250" s="138">
        <v>0.97</v>
      </c>
      <c r="G250" s="138">
        <v>0</v>
      </c>
      <c r="H250" s="138">
        <v>0</v>
      </c>
      <c r="I250" s="138">
        <v>0</v>
      </c>
      <c r="J250" s="138">
        <v>0</v>
      </c>
      <c r="K250" s="138">
        <v>0</v>
      </c>
      <c r="L250" s="139"/>
      <c r="M250" s="138">
        <v>5.09</v>
      </c>
      <c r="N250" s="139"/>
      <c r="O250" s="138">
        <v>0</v>
      </c>
      <c r="P250" s="138">
        <v>0</v>
      </c>
      <c r="Q250" s="138">
        <v>0</v>
      </c>
      <c r="R250" s="139"/>
      <c r="S250" s="138">
        <v>0</v>
      </c>
      <c r="T250" s="139"/>
      <c r="U250" s="138">
        <v>0</v>
      </c>
      <c r="V250" s="138">
        <v>0</v>
      </c>
      <c r="W250" s="138">
        <v>0</v>
      </c>
      <c r="X250" s="138">
        <v>0</v>
      </c>
      <c r="Y250" s="138">
        <v>0.2</v>
      </c>
      <c r="Z250" s="139"/>
      <c r="AA250" s="138">
        <v>0</v>
      </c>
      <c r="AB250" s="131">
        <v>0</v>
      </c>
    </row>
    <row r="251" spans="1:28" ht="15" customHeight="1" x14ac:dyDescent="0.25">
      <c r="A251" s="129" t="str">
        <f>B251&amp;"-"&amp;COUNTIF($B$3:B251,B251)</f>
        <v>236-97</v>
      </c>
      <c r="B251" s="130">
        <v>236</v>
      </c>
      <c r="C251" s="130" t="s">
        <v>36</v>
      </c>
      <c r="D251" s="137">
        <v>48488</v>
      </c>
      <c r="E251" s="138">
        <v>9.01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0</v>
      </c>
      <c r="L251" s="139"/>
      <c r="M251" s="138">
        <v>4</v>
      </c>
      <c r="N251" s="139"/>
      <c r="O251" s="138">
        <v>0</v>
      </c>
      <c r="P251" s="138">
        <v>0</v>
      </c>
      <c r="Q251" s="138">
        <v>0</v>
      </c>
      <c r="R251" s="139"/>
      <c r="S251" s="138">
        <v>0</v>
      </c>
      <c r="T251" s="139"/>
      <c r="U251" s="138">
        <v>0</v>
      </c>
      <c r="V251" s="138">
        <v>0</v>
      </c>
      <c r="W251" s="138">
        <v>0</v>
      </c>
      <c r="X251" s="138">
        <v>0</v>
      </c>
      <c r="Y251" s="138">
        <v>0.51</v>
      </c>
      <c r="Z251" s="139"/>
      <c r="AA251" s="138">
        <v>0</v>
      </c>
      <c r="AB251" s="131">
        <v>0</v>
      </c>
    </row>
    <row r="252" spans="1:28" ht="15" customHeight="1" x14ac:dyDescent="0.25">
      <c r="A252" s="129" t="str">
        <f>B252&amp;"-"&amp;COUNTIF($B$3:B252,B252)</f>
        <v>236-98</v>
      </c>
      <c r="B252" s="130">
        <v>236</v>
      </c>
      <c r="C252" s="130" t="s">
        <v>36</v>
      </c>
      <c r="D252" s="137">
        <v>45302</v>
      </c>
      <c r="E252" s="138">
        <v>2.12</v>
      </c>
      <c r="F252" s="138">
        <v>0</v>
      </c>
      <c r="G252" s="138">
        <v>0.03</v>
      </c>
      <c r="H252" s="138">
        <v>0</v>
      </c>
      <c r="I252" s="138">
        <v>0</v>
      </c>
      <c r="J252" s="138">
        <v>0</v>
      </c>
      <c r="K252" s="138">
        <v>0</v>
      </c>
      <c r="L252" s="139"/>
      <c r="M252" s="138">
        <v>1.1200000000000001</v>
      </c>
      <c r="N252" s="139"/>
      <c r="O252" s="138">
        <v>0</v>
      </c>
      <c r="P252" s="138">
        <v>0</v>
      </c>
      <c r="Q252" s="138">
        <v>0</v>
      </c>
      <c r="R252" s="139"/>
      <c r="S252" s="138">
        <v>0</v>
      </c>
      <c r="T252" s="139"/>
      <c r="U252" s="138">
        <v>0</v>
      </c>
      <c r="V252" s="138">
        <v>0</v>
      </c>
      <c r="W252" s="138">
        <v>0</v>
      </c>
      <c r="X252" s="138">
        <v>0</v>
      </c>
      <c r="Y252" s="138">
        <v>0.2</v>
      </c>
      <c r="Z252" s="139"/>
      <c r="AA252" s="138">
        <v>0</v>
      </c>
      <c r="AB252" s="131">
        <v>0</v>
      </c>
    </row>
    <row r="253" spans="1:28" ht="15" customHeight="1" x14ac:dyDescent="0.25">
      <c r="A253" s="129" t="str">
        <f>B253&amp;"-"&amp;COUNTIF($B$3:B253,B253)</f>
        <v>236-99</v>
      </c>
      <c r="B253" s="130">
        <v>236</v>
      </c>
      <c r="C253" s="130" t="s">
        <v>36</v>
      </c>
      <c r="D253" s="137">
        <v>48140</v>
      </c>
      <c r="E253" s="138">
        <v>4</v>
      </c>
      <c r="F253" s="138">
        <v>0</v>
      </c>
      <c r="G253" s="138">
        <v>0</v>
      </c>
      <c r="H253" s="138">
        <v>0</v>
      </c>
      <c r="I253" s="138">
        <v>0</v>
      </c>
      <c r="J253" s="138">
        <v>0</v>
      </c>
      <c r="K253" s="138">
        <v>0</v>
      </c>
      <c r="L253" s="139"/>
      <c r="M253" s="138">
        <v>1</v>
      </c>
      <c r="N253" s="139"/>
      <c r="O253" s="138">
        <v>0</v>
      </c>
      <c r="P253" s="138">
        <v>0</v>
      </c>
      <c r="Q253" s="138">
        <v>0</v>
      </c>
      <c r="R253" s="139"/>
      <c r="S253" s="138">
        <v>0</v>
      </c>
      <c r="T253" s="139"/>
      <c r="U253" s="138">
        <v>0</v>
      </c>
      <c r="V253" s="138">
        <v>0</v>
      </c>
      <c r="W253" s="138">
        <v>0</v>
      </c>
      <c r="X253" s="138">
        <v>0</v>
      </c>
      <c r="Y253" s="138">
        <v>0.2</v>
      </c>
      <c r="Z253" s="139"/>
      <c r="AA253" s="138">
        <v>0</v>
      </c>
      <c r="AB253" s="131">
        <v>0</v>
      </c>
    </row>
    <row r="254" spans="1:28" ht="15" customHeight="1" x14ac:dyDescent="0.25">
      <c r="A254" s="129" t="str">
        <f>B254&amp;"-"&amp;COUNTIF($B$3:B254,B254)</f>
        <v>236-100</v>
      </c>
      <c r="B254" s="130">
        <v>236</v>
      </c>
      <c r="C254" s="130" t="s">
        <v>36</v>
      </c>
      <c r="D254" s="137">
        <v>45328</v>
      </c>
      <c r="E254" s="138">
        <v>0.56999999999999995</v>
      </c>
      <c r="F254" s="138">
        <v>0</v>
      </c>
      <c r="G254" s="138">
        <v>0</v>
      </c>
      <c r="H254" s="138">
        <v>0</v>
      </c>
      <c r="I254" s="138">
        <v>0</v>
      </c>
      <c r="J254" s="138">
        <v>0</v>
      </c>
      <c r="K254" s="138">
        <v>0</v>
      </c>
      <c r="L254" s="139"/>
      <c r="M254" s="138">
        <v>0.56999999999999995</v>
      </c>
      <c r="N254" s="139"/>
      <c r="O254" s="138">
        <v>0</v>
      </c>
      <c r="P254" s="138">
        <v>0</v>
      </c>
      <c r="Q254" s="138">
        <v>0</v>
      </c>
      <c r="R254" s="139"/>
      <c r="S254" s="138">
        <v>0</v>
      </c>
      <c r="T254" s="139"/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9"/>
      <c r="AA254" s="138">
        <v>0</v>
      </c>
      <c r="AB254" s="131">
        <v>0</v>
      </c>
    </row>
    <row r="255" spans="1:28" ht="15" customHeight="1" x14ac:dyDescent="0.25">
      <c r="A255" s="129" t="str">
        <f>B255&amp;"-"&amp;COUNTIF($B$3:B255,B255)</f>
        <v>236-101</v>
      </c>
      <c r="B255" s="130">
        <v>236</v>
      </c>
      <c r="C255" s="130" t="s">
        <v>36</v>
      </c>
      <c r="D255" s="137">
        <v>43802</v>
      </c>
      <c r="E255" s="138">
        <v>137.13</v>
      </c>
      <c r="F255" s="138">
        <v>1</v>
      </c>
      <c r="G255" s="138">
        <v>11.78</v>
      </c>
      <c r="H255" s="138">
        <v>2.4700000000000002</v>
      </c>
      <c r="I255" s="138">
        <v>0</v>
      </c>
      <c r="J255" s="138">
        <v>0</v>
      </c>
      <c r="K255" s="138">
        <v>0.44</v>
      </c>
      <c r="L255" s="139"/>
      <c r="M255" s="138">
        <v>83.33</v>
      </c>
      <c r="N255" s="139"/>
      <c r="O255" s="138">
        <v>0</v>
      </c>
      <c r="P255" s="138">
        <v>0.7</v>
      </c>
      <c r="Q255" s="138">
        <v>0</v>
      </c>
      <c r="R255" s="139"/>
      <c r="S255" s="138">
        <v>0</v>
      </c>
      <c r="T255" s="139"/>
      <c r="U255" s="138">
        <v>1.38</v>
      </c>
      <c r="V255" s="138">
        <v>0</v>
      </c>
      <c r="W255" s="138">
        <v>0</v>
      </c>
      <c r="X255" s="138">
        <v>7.0000000000000007E-2</v>
      </c>
      <c r="Y255" s="138">
        <v>1.73</v>
      </c>
      <c r="Z255" s="139"/>
      <c r="AA255" s="138">
        <v>0.47</v>
      </c>
      <c r="AB255" s="131">
        <v>0</v>
      </c>
    </row>
    <row r="256" spans="1:28" ht="15" customHeight="1" x14ac:dyDescent="0.25">
      <c r="A256" s="129" t="str">
        <f>B256&amp;"-"&amp;COUNTIF($B$3:B256,B256)</f>
        <v>236-102</v>
      </c>
      <c r="B256" s="130">
        <v>236</v>
      </c>
      <c r="C256" s="130" t="s">
        <v>36</v>
      </c>
      <c r="D256" s="137">
        <v>43810</v>
      </c>
      <c r="E256" s="138">
        <v>7.04</v>
      </c>
      <c r="F256" s="138">
        <v>0.55000000000000004</v>
      </c>
      <c r="G256" s="138">
        <v>0</v>
      </c>
      <c r="H256" s="138">
        <v>0</v>
      </c>
      <c r="I256" s="138">
        <v>0</v>
      </c>
      <c r="J256" s="138">
        <v>0</v>
      </c>
      <c r="K256" s="138">
        <v>0</v>
      </c>
      <c r="L256" s="139"/>
      <c r="M256" s="138">
        <v>3.55</v>
      </c>
      <c r="N256" s="139"/>
      <c r="O256" s="138">
        <v>0</v>
      </c>
      <c r="P256" s="138">
        <v>0</v>
      </c>
      <c r="Q256" s="138">
        <v>0</v>
      </c>
      <c r="R256" s="139"/>
      <c r="S256" s="138">
        <v>0</v>
      </c>
      <c r="T256" s="139"/>
      <c r="U256" s="138">
        <v>0</v>
      </c>
      <c r="V256" s="138">
        <v>0</v>
      </c>
      <c r="W256" s="138">
        <v>0</v>
      </c>
      <c r="X256" s="138">
        <v>0</v>
      </c>
      <c r="Y256" s="138">
        <v>0.28000000000000003</v>
      </c>
      <c r="Z256" s="139"/>
      <c r="AA256" s="138">
        <v>0</v>
      </c>
      <c r="AB256" s="131">
        <v>0</v>
      </c>
    </row>
    <row r="257" spans="1:28" ht="15" customHeight="1" x14ac:dyDescent="0.25">
      <c r="A257" s="129" t="str">
        <f>B257&amp;"-"&amp;COUNTIF($B$3:B257,B257)</f>
        <v>236-103</v>
      </c>
      <c r="B257" s="130">
        <v>236</v>
      </c>
      <c r="C257" s="130" t="s">
        <v>36</v>
      </c>
      <c r="D257" s="137">
        <v>47548</v>
      </c>
      <c r="E257" s="138">
        <v>3.49</v>
      </c>
      <c r="F257" s="138">
        <v>0</v>
      </c>
      <c r="G257" s="138">
        <v>0</v>
      </c>
      <c r="H257" s="138">
        <v>0</v>
      </c>
      <c r="I257" s="138">
        <v>0</v>
      </c>
      <c r="J257" s="138">
        <v>0</v>
      </c>
      <c r="K257" s="138">
        <v>0</v>
      </c>
      <c r="L257" s="139"/>
      <c r="M257" s="138">
        <v>3.49</v>
      </c>
      <c r="N257" s="139"/>
      <c r="O257" s="138">
        <v>0</v>
      </c>
      <c r="P257" s="138">
        <v>0</v>
      </c>
      <c r="Q257" s="138">
        <v>0</v>
      </c>
      <c r="R257" s="139"/>
      <c r="S257" s="138">
        <v>0</v>
      </c>
      <c r="T257" s="139"/>
      <c r="U257" s="138">
        <v>0.19</v>
      </c>
      <c r="V257" s="138">
        <v>0</v>
      </c>
      <c r="W257" s="138">
        <v>0</v>
      </c>
      <c r="X257" s="138">
        <v>0</v>
      </c>
      <c r="Y257" s="138">
        <v>0.09</v>
      </c>
      <c r="Z257" s="139"/>
      <c r="AA257" s="138">
        <v>0</v>
      </c>
      <c r="AB257" s="131">
        <v>0</v>
      </c>
    </row>
    <row r="258" spans="1:28" ht="15" customHeight="1" x14ac:dyDescent="0.25">
      <c r="A258" s="129" t="str">
        <f>B258&amp;"-"&amp;COUNTIF($B$3:B258,B258)</f>
        <v>236-104</v>
      </c>
      <c r="B258" s="130">
        <v>236</v>
      </c>
      <c r="C258" s="130" t="s">
        <v>36</v>
      </c>
      <c r="D258" s="137">
        <v>49320</v>
      </c>
      <c r="E258" s="138">
        <v>1.82</v>
      </c>
      <c r="F258" s="138">
        <v>0</v>
      </c>
      <c r="G258" s="138">
        <v>0</v>
      </c>
      <c r="H258" s="138">
        <v>0</v>
      </c>
      <c r="I258" s="138">
        <v>0</v>
      </c>
      <c r="J258" s="138">
        <v>0</v>
      </c>
      <c r="K258" s="138">
        <v>0</v>
      </c>
      <c r="L258" s="139"/>
      <c r="M258" s="138">
        <v>0.82</v>
      </c>
      <c r="N258" s="139"/>
      <c r="O258" s="138">
        <v>0</v>
      </c>
      <c r="P258" s="138">
        <v>0</v>
      </c>
      <c r="Q258" s="138">
        <v>0</v>
      </c>
      <c r="R258" s="139"/>
      <c r="S258" s="138">
        <v>0</v>
      </c>
      <c r="T258" s="139"/>
      <c r="U258" s="138">
        <v>0</v>
      </c>
      <c r="V258" s="138">
        <v>0</v>
      </c>
      <c r="W258" s="138">
        <v>0</v>
      </c>
      <c r="X258" s="138">
        <v>0</v>
      </c>
      <c r="Y258" s="138">
        <v>0</v>
      </c>
      <c r="Z258" s="139"/>
      <c r="AA258" s="138">
        <v>0</v>
      </c>
      <c r="AB258" s="131">
        <v>0</v>
      </c>
    </row>
    <row r="259" spans="1:28" ht="15" customHeight="1" x14ac:dyDescent="0.25">
      <c r="A259" s="129" t="str">
        <f>B259&amp;"-"&amp;COUNTIF($B$3:B259,B259)</f>
        <v>236-105</v>
      </c>
      <c r="B259" s="130">
        <v>236</v>
      </c>
      <c r="C259" s="130" t="s">
        <v>36</v>
      </c>
      <c r="D259" s="137">
        <v>49981</v>
      </c>
      <c r="E259" s="138">
        <v>7.72</v>
      </c>
      <c r="F259" s="138">
        <v>0</v>
      </c>
      <c r="G259" s="138">
        <v>1</v>
      </c>
      <c r="H259" s="138">
        <v>0</v>
      </c>
      <c r="I259" s="138">
        <v>0</v>
      </c>
      <c r="J259" s="138">
        <v>0</v>
      </c>
      <c r="K259" s="138">
        <v>0</v>
      </c>
      <c r="L259" s="139"/>
      <c r="M259" s="138">
        <v>1.5</v>
      </c>
      <c r="N259" s="139"/>
      <c r="O259" s="138">
        <v>0</v>
      </c>
      <c r="P259" s="138">
        <v>0</v>
      </c>
      <c r="Q259" s="138">
        <v>0</v>
      </c>
      <c r="R259" s="139"/>
      <c r="S259" s="138">
        <v>0</v>
      </c>
      <c r="T259" s="139"/>
      <c r="U259" s="138">
        <v>0.25</v>
      </c>
      <c r="V259" s="138">
        <v>0</v>
      </c>
      <c r="W259" s="138">
        <v>0</v>
      </c>
      <c r="X259" s="138">
        <v>0</v>
      </c>
      <c r="Y259" s="138">
        <v>0.59</v>
      </c>
      <c r="Z259" s="139"/>
      <c r="AA259" s="138">
        <v>0</v>
      </c>
      <c r="AB259" s="131">
        <v>0</v>
      </c>
    </row>
    <row r="260" spans="1:28" ht="15" customHeight="1" x14ac:dyDescent="0.25">
      <c r="A260" s="129" t="str">
        <f>B260&amp;"-"&amp;COUNTIF($B$3:B260,B260)</f>
        <v>236-106</v>
      </c>
      <c r="B260" s="130">
        <v>236</v>
      </c>
      <c r="C260" s="130" t="s">
        <v>36</v>
      </c>
      <c r="D260" s="137">
        <v>43828</v>
      </c>
      <c r="E260" s="138">
        <v>7.55</v>
      </c>
      <c r="F260" s="138">
        <v>0.47</v>
      </c>
      <c r="G260" s="138">
        <v>0</v>
      </c>
      <c r="H260" s="138">
        <v>0</v>
      </c>
      <c r="I260" s="138">
        <v>0</v>
      </c>
      <c r="J260" s="138">
        <v>0</v>
      </c>
      <c r="K260" s="138">
        <v>0</v>
      </c>
      <c r="L260" s="139"/>
      <c r="M260" s="138">
        <v>3.08</v>
      </c>
      <c r="N260" s="139"/>
      <c r="O260" s="138">
        <v>0</v>
      </c>
      <c r="P260" s="138">
        <v>0</v>
      </c>
      <c r="Q260" s="138">
        <v>0</v>
      </c>
      <c r="R260" s="139"/>
      <c r="S260" s="138">
        <v>0</v>
      </c>
      <c r="T260" s="139"/>
      <c r="U260" s="138">
        <v>0</v>
      </c>
      <c r="V260" s="138">
        <v>0</v>
      </c>
      <c r="W260" s="138">
        <v>0</v>
      </c>
      <c r="X260" s="138">
        <v>7.0000000000000007E-2</v>
      </c>
      <c r="Y260" s="138">
        <v>0.19</v>
      </c>
      <c r="Z260" s="139"/>
      <c r="AA260" s="138">
        <v>0</v>
      </c>
      <c r="AB260" s="131">
        <v>0</v>
      </c>
    </row>
    <row r="261" spans="1:28" ht="15" customHeight="1" x14ac:dyDescent="0.25">
      <c r="A261" s="129" t="str">
        <f>B261&amp;"-"&amp;COUNTIF($B$3:B261,B261)</f>
        <v>236-107</v>
      </c>
      <c r="B261" s="130">
        <v>236</v>
      </c>
      <c r="C261" s="130" t="s">
        <v>36</v>
      </c>
      <c r="D261" s="137">
        <v>49999</v>
      </c>
      <c r="E261" s="138">
        <v>1</v>
      </c>
      <c r="F261" s="138">
        <v>0</v>
      </c>
      <c r="G261" s="138">
        <v>0</v>
      </c>
      <c r="H261" s="138">
        <v>0</v>
      </c>
      <c r="I261" s="138">
        <v>0</v>
      </c>
      <c r="J261" s="138">
        <v>0</v>
      </c>
      <c r="K261" s="138">
        <v>0</v>
      </c>
      <c r="L261" s="139"/>
      <c r="M261" s="138">
        <v>0</v>
      </c>
      <c r="N261" s="139"/>
      <c r="O261" s="138">
        <v>0</v>
      </c>
      <c r="P261" s="138">
        <v>0</v>
      </c>
      <c r="Q261" s="138">
        <v>0</v>
      </c>
      <c r="R261" s="139"/>
      <c r="S261" s="138">
        <v>0</v>
      </c>
      <c r="T261" s="139"/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9"/>
      <c r="AA261" s="138">
        <v>0</v>
      </c>
      <c r="AB261" s="131">
        <v>0</v>
      </c>
    </row>
    <row r="262" spans="1:28" ht="15" customHeight="1" x14ac:dyDescent="0.25">
      <c r="A262" s="129" t="str">
        <f>B262&amp;"-"&amp;COUNTIF($B$3:B262,B262)</f>
        <v>236-108</v>
      </c>
      <c r="B262" s="130">
        <v>236</v>
      </c>
      <c r="C262" s="130" t="s">
        <v>36</v>
      </c>
      <c r="D262" s="137">
        <v>45344</v>
      </c>
      <c r="E262" s="138">
        <v>1</v>
      </c>
      <c r="F262" s="138">
        <v>0</v>
      </c>
      <c r="G262" s="138">
        <v>1</v>
      </c>
      <c r="H262" s="138">
        <v>0</v>
      </c>
      <c r="I262" s="138">
        <v>0</v>
      </c>
      <c r="J262" s="138">
        <v>0</v>
      </c>
      <c r="K262" s="138">
        <v>0</v>
      </c>
      <c r="L262" s="139"/>
      <c r="M262" s="138">
        <v>0</v>
      </c>
      <c r="N262" s="139"/>
      <c r="O262" s="138">
        <v>0</v>
      </c>
      <c r="P262" s="138">
        <v>0</v>
      </c>
      <c r="Q262" s="138">
        <v>0</v>
      </c>
      <c r="R262" s="139"/>
      <c r="S262" s="138">
        <v>0</v>
      </c>
      <c r="T262" s="139"/>
      <c r="U262" s="138">
        <v>0.13</v>
      </c>
      <c r="V262" s="138">
        <v>0</v>
      </c>
      <c r="W262" s="138">
        <v>0</v>
      </c>
      <c r="X262" s="138">
        <v>0</v>
      </c>
      <c r="Y262" s="138">
        <v>0</v>
      </c>
      <c r="Z262" s="139"/>
      <c r="AA262" s="138">
        <v>0</v>
      </c>
      <c r="AB262" s="131">
        <v>0</v>
      </c>
    </row>
    <row r="263" spans="1:28" ht="15" customHeight="1" x14ac:dyDescent="0.25">
      <c r="A263" s="129" t="str">
        <f>B263&amp;"-"&amp;COUNTIF($B$3:B263,B263)</f>
        <v>236-109</v>
      </c>
      <c r="B263" s="130">
        <v>236</v>
      </c>
      <c r="C263" s="130" t="s">
        <v>36</v>
      </c>
      <c r="D263" s="137">
        <v>50351</v>
      </c>
      <c r="E263" s="138">
        <v>1.52</v>
      </c>
      <c r="F263" s="138">
        <v>0</v>
      </c>
      <c r="G263" s="138">
        <v>0.61</v>
      </c>
      <c r="H263" s="138">
        <v>0</v>
      </c>
      <c r="I263" s="138">
        <v>0</v>
      </c>
      <c r="J263" s="138">
        <v>0</v>
      </c>
      <c r="K263" s="138">
        <v>0</v>
      </c>
      <c r="L263" s="139"/>
      <c r="M263" s="138">
        <v>1.52</v>
      </c>
      <c r="N263" s="139"/>
      <c r="O263" s="138">
        <v>0</v>
      </c>
      <c r="P263" s="138">
        <v>0</v>
      </c>
      <c r="Q263" s="138">
        <v>0</v>
      </c>
      <c r="R263" s="139"/>
      <c r="S263" s="138">
        <v>0</v>
      </c>
      <c r="T263" s="139"/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9"/>
      <c r="AA263" s="138">
        <v>0</v>
      </c>
      <c r="AB263" s="131">
        <v>0</v>
      </c>
    </row>
    <row r="264" spans="1:28" ht="15" customHeight="1" x14ac:dyDescent="0.25">
      <c r="A264" s="129" t="str">
        <f>B264&amp;"-"&amp;COUNTIF($B$3:B264,B264)</f>
        <v>236-110</v>
      </c>
      <c r="B264" s="130">
        <v>236</v>
      </c>
      <c r="C264" s="130" t="s">
        <v>36</v>
      </c>
      <c r="D264" s="137">
        <v>49429</v>
      </c>
      <c r="E264" s="138">
        <v>0.28999999999999998</v>
      </c>
      <c r="F264" s="138">
        <v>0</v>
      </c>
      <c r="G264" s="138">
        <v>0</v>
      </c>
      <c r="H264" s="138">
        <v>0</v>
      </c>
      <c r="I264" s="138">
        <v>0</v>
      </c>
      <c r="J264" s="138">
        <v>0</v>
      </c>
      <c r="K264" s="138">
        <v>0</v>
      </c>
      <c r="L264" s="139"/>
      <c r="M264" s="138">
        <v>0</v>
      </c>
      <c r="N264" s="139"/>
      <c r="O264" s="138">
        <v>0</v>
      </c>
      <c r="P264" s="138">
        <v>0</v>
      </c>
      <c r="Q264" s="138">
        <v>0</v>
      </c>
      <c r="R264" s="139"/>
      <c r="S264" s="138">
        <v>0</v>
      </c>
      <c r="T264" s="139"/>
      <c r="U264" s="138">
        <v>0</v>
      </c>
      <c r="V264" s="138">
        <v>0</v>
      </c>
      <c r="W264" s="138">
        <v>0</v>
      </c>
      <c r="X264" s="138">
        <v>0</v>
      </c>
      <c r="Y264" s="138">
        <v>0</v>
      </c>
      <c r="Z264" s="139"/>
      <c r="AA264" s="138">
        <v>0</v>
      </c>
      <c r="AB264" s="131">
        <v>0</v>
      </c>
    </row>
    <row r="265" spans="1:28" ht="15" customHeight="1" x14ac:dyDescent="0.25">
      <c r="A265" s="129" t="str">
        <f>B265&amp;"-"&amp;COUNTIF($B$3:B265,B265)</f>
        <v>236-111</v>
      </c>
      <c r="B265" s="130">
        <v>236</v>
      </c>
      <c r="C265" s="130" t="s">
        <v>36</v>
      </c>
      <c r="D265" s="137">
        <v>46433</v>
      </c>
      <c r="E265" s="138">
        <v>2.85</v>
      </c>
      <c r="F265" s="138">
        <v>0</v>
      </c>
      <c r="G265" s="138">
        <v>0</v>
      </c>
      <c r="H265" s="138">
        <v>0</v>
      </c>
      <c r="I265" s="138">
        <v>0</v>
      </c>
      <c r="J265" s="138">
        <v>0</v>
      </c>
      <c r="K265" s="138">
        <v>0</v>
      </c>
      <c r="L265" s="139"/>
      <c r="M265" s="138">
        <v>0.43</v>
      </c>
      <c r="N265" s="139"/>
      <c r="O265" s="138">
        <v>0</v>
      </c>
      <c r="P265" s="138">
        <v>0</v>
      </c>
      <c r="Q265" s="138">
        <v>0</v>
      </c>
      <c r="R265" s="139"/>
      <c r="S265" s="138">
        <v>0</v>
      </c>
      <c r="T265" s="139"/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9"/>
      <c r="AA265" s="138">
        <v>0</v>
      </c>
      <c r="AB265" s="131">
        <v>0</v>
      </c>
    </row>
    <row r="266" spans="1:28" ht="15" customHeight="1" x14ac:dyDescent="0.25">
      <c r="A266" s="129" t="str">
        <f>B266&amp;"-"&amp;COUNTIF($B$3:B266,B266)</f>
        <v>236-112</v>
      </c>
      <c r="B266" s="130">
        <v>236</v>
      </c>
      <c r="C266" s="130" t="s">
        <v>36</v>
      </c>
      <c r="D266" s="137">
        <v>49189</v>
      </c>
      <c r="E266" s="138">
        <v>4</v>
      </c>
      <c r="F266" s="138">
        <v>0</v>
      </c>
      <c r="G266" s="138">
        <v>0</v>
      </c>
      <c r="H266" s="138">
        <v>0</v>
      </c>
      <c r="I266" s="138">
        <v>0</v>
      </c>
      <c r="J266" s="138">
        <v>0</v>
      </c>
      <c r="K266" s="138">
        <v>0</v>
      </c>
      <c r="L266" s="139"/>
      <c r="M266" s="138">
        <v>2</v>
      </c>
      <c r="N266" s="139"/>
      <c r="O266" s="138">
        <v>0</v>
      </c>
      <c r="P266" s="138">
        <v>0</v>
      </c>
      <c r="Q266" s="138">
        <v>0</v>
      </c>
      <c r="R266" s="139"/>
      <c r="S266" s="138">
        <v>0</v>
      </c>
      <c r="T266" s="139"/>
      <c r="U266" s="138">
        <v>0</v>
      </c>
      <c r="V266" s="138">
        <v>0</v>
      </c>
      <c r="W266" s="138">
        <v>0</v>
      </c>
      <c r="X266" s="138">
        <v>0</v>
      </c>
      <c r="Y266" s="138">
        <v>0.09</v>
      </c>
      <c r="Z266" s="139"/>
      <c r="AA266" s="138">
        <v>0</v>
      </c>
      <c r="AB266" s="131">
        <v>0</v>
      </c>
    </row>
    <row r="267" spans="1:28" ht="15" customHeight="1" x14ac:dyDescent="0.25">
      <c r="A267" s="129" t="str">
        <f>B267&amp;"-"&amp;COUNTIF($B$3:B267,B267)</f>
        <v>236-113</v>
      </c>
      <c r="B267" s="130">
        <v>236</v>
      </c>
      <c r="C267" s="130" t="s">
        <v>36</v>
      </c>
      <c r="D267" s="137">
        <v>45351</v>
      </c>
      <c r="E267" s="138">
        <v>1</v>
      </c>
      <c r="F267" s="138">
        <v>0</v>
      </c>
      <c r="G267" s="138">
        <v>0</v>
      </c>
      <c r="H267" s="138">
        <v>0</v>
      </c>
      <c r="I267" s="138">
        <v>0</v>
      </c>
      <c r="J267" s="138">
        <v>0</v>
      </c>
      <c r="K267" s="138">
        <v>0</v>
      </c>
      <c r="L267" s="139"/>
      <c r="M267" s="138">
        <v>0</v>
      </c>
      <c r="N267" s="139"/>
      <c r="O267" s="138">
        <v>0</v>
      </c>
      <c r="P267" s="138">
        <v>0</v>
      </c>
      <c r="Q267" s="138">
        <v>0</v>
      </c>
      <c r="R267" s="139"/>
      <c r="S267" s="138">
        <v>0</v>
      </c>
      <c r="T267" s="139"/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9"/>
      <c r="AA267" s="138">
        <v>0</v>
      </c>
      <c r="AB267" s="131">
        <v>0</v>
      </c>
    </row>
    <row r="268" spans="1:28" ht="15" customHeight="1" x14ac:dyDescent="0.25">
      <c r="A268" s="129" t="str">
        <f>B268&amp;"-"&amp;COUNTIF($B$3:B268,B268)</f>
        <v>236-114</v>
      </c>
      <c r="B268" s="130">
        <v>236</v>
      </c>
      <c r="C268" s="130" t="s">
        <v>36</v>
      </c>
      <c r="D268" s="137">
        <v>43836</v>
      </c>
      <c r="E268" s="138">
        <v>5.39</v>
      </c>
      <c r="F268" s="138">
        <v>0</v>
      </c>
      <c r="G268" s="138">
        <v>0</v>
      </c>
      <c r="H268" s="138">
        <v>0</v>
      </c>
      <c r="I268" s="138">
        <v>0</v>
      </c>
      <c r="J268" s="138">
        <v>0</v>
      </c>
      <c r="K268" s="138">
        <v>0</v>
      </c>
      <c r="L268" s="139"/>
      <c r="M268" s="138">
        <v>0.97</v>
      </c>
      <c r="N268" s="139"/>
      <c r="O268" s="138">
        <v>0</v>
      </c>
      <c r="P268" s="138">
        <v>0</v>
      </c>
      <c r="Q268" s="138">
        <v>0</v>
      </c>
      <c r="R268" s="139"/>
      <c r="S268" s="138">
        <v>0</v>
      </c>
      <c r="T268" s="139"/>
      <c r="U268" s="138">
        <v>0.49</v>
      </c>
      <c r="V268" s="138">
        <v>0</v>
      </c>
      <c r="W268" s="138">
        <v>0</v>
      </c>
      <c r="X268" s="138">
        <v>0</v>
      </c>
      <c r="Y268" s="138">
        <v>0.28000000000000003</v>
      </c>
      <c r="Z268" s="139"/>
      <c r="AA268" s="138">
        <v>0</v>
      </c>
      <c r="AB268" s="131">
        <v>0</v>
      </c>
    </row>
    <row r="269" spans="1:28" ht="15" customHeight="1" x14ac:dyDescent="0.25">
      <c r="A269" s="129" t="str">
        <f>B269&amp;"-"&amp;COUNTIF($B$3:B269,B269)</f>
        <v>236-115</v>
      </c>
      <c r="B269" s="130">
        <v>236</v>
      </c>
      <c r="C269" s="130" t="s">
        <v>36</v>
      </c>
      <c r="D269" s="137">
        <v>46557</v>
      </c>
      <c r="E269" s="138">
        <v>0.96</v>
      </c>
      <c r="F269" s="138">
        <v>0</v>
      </c>
      <c r="G269" s="138">
        <v>0</v>
      </c>
      <c r="H269" s="138">
        <v>0</v>
      </c>
      <c r="I269" s="138">
        <v>0</v>
      </c>
      <c r="J269" s="138">
        <v>0</v>
      </c>
      <c r="K269" s="138">
        <v>0</v>
      </c>
      <c r="L269" s="139"/>
      <c r="M269" s="138">
        <v>0</v>
      </c>
      <c r="N269" s="139"/>
      <c r="O269" s="138">
        <v>0</v>
      </c>
      <c r="P269" s="138">
        <v>0</v>
      </c>
      <c r="Q269" s="138">
        <v>0</v>
      </c>
      <c r="R269" s="139"/>
      <c r="S269" s="138">
        <v>0</v>
      </c>
      <c r="T269" s="139"/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9"/>
      <c r="AA269" s="138">
        <v>0</v>
      </c>
      <c r="AB269" s="131">
        <v>0</v>
      </c>
    </row>
    <row r="270" spans="1:28" ht="15" customHeight="1" x14ac:dyDescent="0.25">
      <c r="A270" s="129" t="str">
        <f>B270&amp;"-"&amp;COUNTIF($B$3:B270,B270)</f>
        <v>236-116</v>
      </c>
      <c r="B270" s="130">
        <v>236</v>
      </c>
      <c r="C270" s="130" t="s">
        <v>36</v>
      </c>
      <c r="D270" s="137">
        <v>50542</v>
      </c>
      <c r="E270" s="138">
        <v>0.34</v>
      </c>
      <c r="F270" s="138">
        <v>0</v>
      </c>
      <c r="G270" s="138">
        <v>0</v>
      </c>
      <c r="H270" s="138">
        <v>0</v>
      </c>
      <c r="I270" s="138">
        <v>0</v>
      </c>
      <c r="J270" s="138">
        <v>0</v>
      </c>
      <c r="K270" s="138">
        <v>0</v>
      </c>
      <c r="L270" s="139"/>
      <c r="M270" s="138">
        <v>0.34</v>
      </c>
      <c r="N270" s="139"/>
      <c r="O270" s="138">
        <v>0</v>
      </c>
      <c r="P270" s="138">
        <v>0</v>
      </c>
      <c r="Q270" s="138">
        <v>0</v>
      </c>
      <c r="R270" s="139"/>
      <c r="S270" s="138">
        <v>0</v>
      </c>
      <c r="T270" s="139"/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9"/>
      <c r="AA270" s="138">
        <v>0</v>
      </c>
      <c r="AB270" s="131">
        <v>0</v>
      </c>
    </row>
    <row r="271" spans="1:28" ht="15" customHeight="1" x14ac:dyDescent="0.25">
      <c r="A271" s="129" t="str">
        <f>B271&amp;"-"&amp;COUNTIF($B$3:B271,B271)</f>
        <v>236-117</v>
      </c>
      <c r="B271" s="130">
        <v>236</v>
      </c>
      <c r="C271" s="130" t="s">
        <v>36</v>
      </c>
      <c r="D271" s="137">
        <v>43844</v>
      </c>
      <c r="E271" s="138">
        <v>59.3</v>
      </c>
      <c r="F271" s="138">
        <v>1</v>
      </c>
      <c r="G271" s="138">
        <v>8.5299999999999994</v>
      </c>
      <c r="H271" s="138">
        <v>0.01</v>
      </c>
      <c r="I271" s="138">
        <v>0</v>
      </c>
      <c r="J271" s="138">
        <v>0</v>
      </c>
      <c r="K271" s="138">
        <v>2</v>
      </c>
      <c r="L271" s="139"/>
      <c r="M271" s="138">
        <v>42.82</v>
      </c>
      <c r="N271" s="139"/>
      <c r="O271" s="138">
        <v>0</v>
      </c>
      <c r="P271" s="138">
        <v>0</v>
      </c>
      <c r="Q271" s="138">
        <v>0</v>
      </c>
      <c r="R271" s="139"/>
      <c r="S271" s="138">
        <v>0</v>
      </c>
      <c r="T271" s="139"/>
      <c r="U271" s="138">
        <v>0.52</v>
      </c>
      <c r="V271" s="138">
        <v>7.0000000000000007E-2</v>
      </c>
      <c r="W271" s="138">
        <v>0</v>
      </c>
      <c r="X271" s="138">
        <v>0</v>
      </c>
      <c r="Y271" s="138">
        <v>1.66</v>
      </c>
      <c r="Z271" s="139"/>
      <c r="AA271" s="138">
        <v>0</v>
      </c>
      <c r="AB271" s="131">
        <v>0</v>
      </c>
    </row>
    <row r="272" spans="1:28" ht="15" customHeight="1" x14ac:dyDescent="0.25">
      <c r="A272" s="129" t="str">
        <f>B272&amp;"-"&amp;COUNTIF($B$3:B272,B272)</f>
        <v>236-118</v>
      </c>
      <c r="B272" s="130">
        <v>236</v>
      </c>
      <c r="C272" s="130" t="s">
        <v>36</v>
      </c>
      <c r="D272" s="137">
        <v>43851</v>
      </c>
      <c r="E272" s="138">
        <v>3.41</v>
      </c>
      <c r="F272" s="138">
        <v>0</v>
      </c>
      <c r="G272" s="138">
        <v>0</v>
      </c>
      <c r="H272" s="138">
        <v>0</v>
      </c>
      <c r="I272" s="138">
        <v>0</v>
      </c>
      <c r="J272" s="138">
        <v>0</v>
      </c>
      <c r="K272" s="138">
        <v>0</v>
      </c>
      <c r="L272" s="139"/>
      <c r="M272" s="138">
        <v>0.34</v>
      </c>
      <c r="N272" s="139"/>
      <c r="O272" s="138">
        <v>0</v>
      </c>
      <c r="P272" s="138">
        <v>0</v>
      </c>
      <c r="Q272" s="138">
        <v>0</v>
      </c>
      <c r="R272" s="139"/>
      <c r="S272" s="138">
        <v>0</v>
      </c>
      <c r="T272" s="139"/>
      <c r="U272" s="138">
        <v>0</v>
      </c>
      <c r="V272" s="138">
        <v>0</v>
      </c>
      <c r="W272" s="138">
        <v>0</v>
      </c>
      <c r="X272" s="138">
        <v>0</v>
      </c>
      <c r="Y272" s="138">
        <v>0.54</v>
      </c>
      <c r="Z272" s="139"/>
      <c r="AA272" s="138">
        <v>0</v>
      </c>
      <c r="AB272" s="131">
        <v>0</v>
      </c>
    </row>
    <row r="273" spans="1:28" ht="15" customHeight="1" x14ac:dyDescent="0.25">
      <c r="A273" s="129" t="str">
        <f>B273&amp;"-"&amp;COUNTIF($B$3:B273,B273)</f>
        <v>236-119</v>
      </c>
      <c r="B273" s="130">
        <v>236</v>
      </c>
      <c r="C273" s="130" t="s">
        <v>36</v>
      </c>
      <c r="D273" s="137">
        <v>43869</v>
      </c>
      <c r="E273" s="138">
        <v>5.47</v>
      </c>
      <c r="F273" s="138">
        <v>0</v>
      </c>
      <c r="G273" s="138">
        <v>0</v>
      </c>
      <c r="H273" s="138">
        <v>1</v>
      </c>
      <c r="I273" s="138">
        <v>0</v>
      </c>
      <c r="J273" s="138">
        <v>0</v>
      </c>
      <c r="K273" s="138">
        <v>0</v>
      </c>
      <c r="L273" s="139"/>
      <c r="M273" s="138">
        <v>3.47</v>
      </c>
      <c r="N273" s="139"/>
      <c r="O273" s="138">
        <v>0</v>
      </c>
      <c r="P273" s="138">
        <v>0</v>
      </c>
      <c r="Q273" s="138">
        <v>0</v>
      </c>
      <c r="R273" s="139"/>
      <c r="S273" s="138">
        <v>0</v>
      </c>
      <c r="T273" s="139"/>
      <c r="U273" s="138">
        <v>0</v>
      </c>
      <c r="V273" s="138">
        <v>0</v>
      </c>
      <c r="W273" s="138">
        <v>0</v>
      </c>
      <c r="X273" s="138">
        <v>0</v>
      </c>
      <c r="Y273" s="138">
        <v>0.3</v>
      </c>
      <c r="Z273" s="139"/>
      <c r="AA273" s="138">
        <v>0</v>
      </c>
      <c r="AB273" s="131">
        <v>0</v>
      </c>
    </row>
    <row r="274" spans="1:28" ht="15" customHeight="1" x14ac:dyDescent="0.25">
      <c r="A274" s="129" t="str">
        <f>B274&amp;"-"&amp;COUNTIF($B$3:B274,B274)</f>
        <v>236-120</v>
      </c>
      <c r="B274" s="130">
        <v>236</v>
      </c>
      <c r="C274" s="130" t="s">
        <v>36</v>
      </c>
      <c r="D274" s="137">
        <v>43877</v>
      </c>
      <c r="E274" s="138">
        <v>9.11</v>
      </c>
      <c r="F274" s="138">
        <v>0</v>
      </c>
      <c r="G274" s="138">
        <v>0.28999999999999998</v>
      </c>
      <c r="H274" s="138">
        <v>0</v>
      </c>
      <c r="I274" s="138">
        <v>0</v>
      </c>
      <c r="J274" s="138">
        <v>0</v>
      </c>
      <c r="K274" s="138">
        <v>0</v>
      </c>
      <c r="L274" s="139"/>
      <c r="M274" s="138">
        <v>3.33</v>
      </c>
      <c r="N274" s="139"/>
      <c r="O274" s="138">
        <v>0</v>
      </c>
      <c r="P274" s="138">
        <v>0</v>
      </c>
      <c r="Q274" s="138">
        <v>0</v>
      </c>
      <c r="R274" s="139"/>
      <c r="S274" s="138">
        <v>0</v>
      </c>
      <c r="T274" s="139"/>
      <c r="U274" s="138">
        <v>0.35</v>
      </c>
      <c r="V274" s="138">
        <v>0</v>
      </c>
      <c r="W274" s="138">
        <v>0</v>
      </c>
      <c r="X274" s="138">
        <v>0</v>
      </c>
      <c r="Y274" s="138">
        <v>0</v>
      </c>
      <c r="Z274" s="139"/>
      <c r="AA274" s="138">
        <v>0</v>
      </c>
      <c r="AB274" s="131">
        <v>0</v>
      </c>
    </row>
    <row r="275" spans="1:28" ht="15" customHeight="1" x14ac:dyDescent="0.25">
      <c r="A275" s="129" t="str">
        <f>B275&amp;"-"&amp;COUNTIF($B$3:B275,B275)</f>
        <v>236-121</v>
      </c>
      <c r="B275" s="130">
        <v>236</v>
      </c>
      <c r="C275" s="130" t="s">
        <v>36</v>
      </c>
      <c r="D275" s="137">
        <v>47027</v>
      </c>
      <c r="E275" s="138">
        <v>11.99</v>
      </c>
      <c r="F275" s="138">
        <v>0</v>
      </c>
      <c r="G275" s="138">
        <v>0.7</v>
      </c>
      <c r="H275" s="138">
        <v>0</v>
      </c>
      <c r="I275" s="138">
        <v>0</v>
      </c>
      <c r="J275" s="138">
        <v>0</v>
      </c>
      <c r="K275" s="138">
        <v>0</v>
      </c>
      <c r="L275" s="139"/>
      <c r="M275" s="138">
        <v>1.19</v>
      </c>
      <c r="N275" s="139"/>
      <c r="O275" s="138">
        <v>0</v>
      </c>
      <c r="P275" s="138">
        <v>0</v>
      </c>
      <c r="Q275" s="138">
        <v>0</v>
      </c>
      <c r="R275" s="139"/>
      <c r="S275" s="138">
        <v>0</v>
      </c>
      <c r="T275" s="139"/>
      <c r="U275" s="138">
        <v>0</v>
      </c>
      <c r="V275" s="138">
        <v>0</v>
      </c>
      <c r="W275" s="138">
        <v>0</v>
      </c>
      <c r="X275" s="138">
        <v>0</v>
      </c>
      <c r="Y275" s="138">
        <v>0.09</v>
      </c>
      <c r="Z275" s="139"/>
      <c r="AA275" s="138">
        <v>0</v>
      </c>
      <c r="AB275" s="131">
        <v>0</v>
      </c>
    </row>
    <row r="276" spans="1:28" ht="15" customHeight="1" x14ac:dyDescent="0.25">
      <c r="A276" s="129" t="str">
        <f>B276&amp;"-"&amp;COUNTIF($B$3:B276,B276)</f>
        <v>236-122</v>
      </c>
      <c r="B276" s="130">
        <v>236</v>
      </c>
      <c r="C276" s="130" t="s">
        <v>36</v>
      </c>
      <c r="D276" s="137">
        <v>43901</v>
      </c>
      <c r="E276" s="138">
        <v>6.54</v>
      </c>
      <c r="F276" s="138">
        <v>0</v>
      </c>
      <c r="G276" s="138">
        <v>0</v>
      </c>
      <c r="H276" s="138">
        <v>0</v>
      </c>
      <c r="I276" s="138">
        <v>0</v>
      </c>
      <c r="J276" s="138">
        <v>0</v>
      </c>
      <c r="K276" s="138">
        <v>0</v>
      </c>
      <c r="L276" s="139"/>
      <c r="M276" s="138">
        <v>2.54</v>
      </c>
      <c r="N276" s="139"/>
      <c r="O276" s="138">
        <v>0</v>
      </c>
      <c r="P276" s="138">
        <v>0</v>
      </c>
      <c r="Q276" s="138">
        <v>0</v>
      </c>
      <c r="R276" s="139"/>
      <c r="S276" s="138">
        <v>0</v>
      </c>
      <c r="T276" s="139"/>
      <c r="U276" s="138">
        <v>0</v>
      </c>
      <c r="V276" s="138">
        <v>0</v>
      </c>
      <c r="W276" s="138">
        <v>0</v>
      </c>
      <c r="X276" s="138">
        <v>0</v>
      </c>
      <c r="Y276" s="138">
        <v>0.2</v>
      </c>
      <c r="Z276" s="139"/>
      <c r="AA276" s="138">
        <v>0</v>
      </c>
      <c r="AB276" s="131">
        <v>0</v>
      </c>
    </row>
    <row r="277" spans="1:28" ht="15" customHeight="1" x14ac:dyDescent="0.25">
      <c r="A277" s="129" t="str">
        <f>B277&amp;"-"&amp;COUNTIF($B$3:B277,B277)</f>
        <v>236-123</v>
      </c>
      <c r="B277" s="130">
        <v>236</v>
      </c>
      <c r="C277" s="130" t="s">
        <v>36</v>
      </c>
      <c r="D277" s="137">
        <v>46409</v>
      </c>
      <c r="E277" s="138">
        <v>0.57999999999999996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0</v>
      </c>
      <c r="L277" s="139"/>
      <c r="M277" s="138">
        <v>0.57999999999999996</v>
      </c>
      <c r="N277" s="139"/>
      <c r="O277" s="138">
        <v>0</v>
      </c>
      <c r="P277" s="138">
        <v>0</v>
      </c>
      <c r="Q277" s="138">
        <v>0</v>
      </c>
      <c r="R277" s="139"/>
      <c r="S277" s="138">
        <v>0</v>
      </c>
      <c r="T277" s="139"/>
      <c r="U277" s="138">
        <v>0</v>
      </c>
      <c r="V277" s="138">
        <v>0</v>
      </c>
      <c r="W277" s="138">
        <v>0</v>
      </c>
      <c r="X277" s="138">
        <v>0</v>
      </c>
      <c r="Y277" s="138">
        <v>0</v>
      </c>
      <c r="Z277" s="139"/>
      <c r="AA277" s="138">
        <v>0</v>
      </c>
      <c r="AB277" s="131">
        <v>0</v>
      </c>
    </row>
    <row r="278" spans="1:28" ht="15" customHeight="1" x14ac:dyDescent="0.25">
      <c r="A278" s="129" t="str">
        <f>B278&amp;"-"&amp;COUNTIF($B$3:B278,B278)</f>
        <v>236-124</v>
      </c>
      <c r="B278" s="130">
        <v>236</v>
      </c>
      <c r="C278" s="130" t="s">
        <v>36</v>
      </c>
      <c r="D278" s="137">
        <v>69682</v>
      </c>
      <c r="E278" s="138">
        <v>2.73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0</v>
      </c>
      <c r="L278" s="139"/>
      <c r="M278" s="138">
        <v>1.25</v>
      </c>
      <c r="N278" s="139"/>
      <c r="O278" s="138">
        <v>0</v>
      </c>
      <c r="P278" s="138">
        <v>0</v>
      </c>
      <c r="Q278" s="138">
        <v>0</v>
      </c>
      <c r="R278" s="139"/>
      <c r="S278" s="138">
        <v>0</v>
      </c>
      <c r="T278" s="139"/>
      <c r="U278" s="138">
        <v>0</v>
      </c>
      <c r="V278" s="138">
        <v>0</v>
      </c>
      <c r="W278" s="138">
        <v>0</v>
      </c>
      <c r="X278" s="138">
        <v>0</v>
      </c>
      <c r="Y278" s="138">
        <v>0.1</v>
      </c>
      <c r="Z278" s="139"/>
      <c r="AA278" s="138">
        <v>0</v>
      </c>
      <c r="AB278" s="131">
        <v>0</v>
      </c>
    </row>
    <row r="279" spans="1:28" ht="15" customHeight="1" x14ac:dyDescent="0.25">
      <c r="A279" s="129" t="str">
        <f>B279&amp;"-"&amp;COUNTIF($B$3:B279,B279)</f>
        <v>236-125</v>
      </c>
      <c r="B279" s="130">
        <v>236</v>
      </c>
      <c r="C279" s="130" t="s">
        <v>36</v>
      </c>
      <c r="D279" s="137">
        <v>47845</v>
      </c>
      <c r="E279" s="138">
        <v>2.36</v>
      </c>
      <c r="F279" s="138">
        <v>0</v>
      </c>
      <c r="G279" s="138">
        <v>0.86</v>
      </c>
      <c r="H279" s="138">
        <v>0</v>
      </c>
      <c r="I279" s="138">
        <v>0</v>
      </c>
      <c r="J279" s="138">
        <v>0</v>
      </c>
      <c r="K279" s="138">
        <v>0</v>
      </c>
      <c r="L279" s="139"/>
      <c r="M279" s="138">
        <v>0</v>
      </c>
      <c r="N279" s="139"/>
      <c r="O279" s="138">
        <v>0</v>
      </c>
      <c r="P279" s="138">
        <v>0</v>
      </c>
      <c r="Q279" s="138">
        <v>0</v>
      </c>
      <c r="R279" s="139"/>
      <c r="S279" s="138">
        <v>0</v>
      </c>
      <c r="T279" s="139"/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9"/>
      <c r="AA279" s="138">
        <v>0</v>
      </c>
      <c r="AB279" s="131">
        <v>0</v>
      </c>
    </row>
    <row r="280" spans="1:28" ht="15" customHeight="1" x14ac:dyDescent="0.25">
      <c r="A280" s="129" t="str">
        <f>B280&amp;"-"&amp;COUNTIF($B$3:B280,B280)</f>
        <v>236-126</v>
      </c>
      <c r="B280" s="130">
        <v>236</v>
      </c>
      <c r="C280" s="130" t="s">
        <v>36</v>
      </c>
      <c r="D280" s="137">
        <v>43919</v>
      </c>
      <c r="E280" s="138">
        <v>1</v>
      </c>
      <c r="F280" s="138">
        <v>0</v>
      </c>
      <c r="G280" s="138">
        <v>0</v>
      </c>
      <c r="H280" s="138">
        <v>0</v>
      </c>
      <c r="I280" s="138">
        <v>0</v>
      </c>
      <c r="J280" s="138">
        <v>0</v>
      </c>
      <c r="K280" s="138">
        <v>0</v>
      </c>
      <c r="L280" s="139"/>
      <c r="M280" s="138">
        <v>1</v>
      </c>
      <c r="N280" s="139"/>
      <c r="O280" s="138">
        <v>0</v>
      </c>
      <c r="P280" s="138">
        <v>0</v>
      </c>
      <c r="Q280" s="138">
        <v>0</v>
      </c>
      <c r="R280" s="139"/>
      <c r="S280" s="138">
        <v>0</v>
      </c>
      <c r="T280" s="139"/>
      <c r="U280" s="138">
        <v>0.09</v>
      </c>
      <c r="V280" s="138">
        <v>0</v>
      </c>
      <c r="W280" s="138">
        <v>0</v>
      </c>
      <c r="X280" s="138">
        <v>0</v>
      </c>
      <c r="Y280" s="138">
        <v>0.05</v>
      </c>
      <c r="Z280" s="139"/>
      <c r="AA280" s="138">
        <v>0</v>
      </c>
      <c r="AB280" s="131">
        <v>0</v>
      </c>
    </row>
    <row r="281" spans="1:28" ht="15" customHeight="1" x14ac:dyDescent="0.25">
      <c r="A281" s="129" t="str">
        <f>B281&amp;"-"&amp;COUNTIF($B$3:B281,B281)</f>
        <v>236-127</v>
      </c>
      <c r="B281" s="130">
        <v>236</v>
      </c>
      <c r="C281" s="130" t="s">
        <v>36</v>
      </c>
      <c r="D281" s="137">
        <v>48835</v>
      </c>
      <c r="E281" s="138">
        <v>2.99</v>
      </c>
      <c r="F281" s="138">
        <v>0</v>
      </c>
      <c r="G281" s="138">
        <v>0</v>
      </c>
      <c r="H281" s="138">
        <v>0</v>
      </c>
      <c r="I281" s="138">
        <v>0</v>
      </c>
      <c r="J281" s="138">
        <v>0</v>
      </c>
      <c r="K281" s="138">
        <v>0</v>
      </c>
      <c r="L281" s="139"/>
      <c r="M281" s="138">
        <v>0</v>
      </c>
      <c r="N281" s="139"/>
      <c r="O281" s="138">
        <v>0</v>
      </c>
      <c r="P281" s="138">
        <v>0</v>
      </c>
      <c r="Q281" s="138">
        <v>0</v>
      </c>
      <c r="R281" s="139"/>
      <c r="S281" s="138">
        <v>0</v>
      </c>
      <c r="T281" s="139"/>
      <c r="U281" s="138">
        <v>0.26</v>
      </c>
      <c r="V281" s="138">
        <v>0</v>
      </c>
      <c r="W281" s="138">
        <v>0</v>
      </c>
      <c r="X281" s="138">
        <v>0</v>
      </c>
      <c r="Y281" s="138">
        <v>0</v>
      </c>
      <c r="Z281" s="139"/>
      <c r="AA281" s="138">
        <v>0</v>
      </c>
      <c r="AB281" s="131">
        <v>0</v>
      </c>
    </row>
    <row r="282" spans="1:28" ht="15" customHeight="1" x14ac:dyDescent="0.25">
      <c r="A282" s="129" t="str">
        <f>B282&amp;"-"&amp;COUNTIF($B$3:B282,B282)</f>
        <v>236-128</v>
      </c>
      <c r="B282" s="130">
        <v>236</v>
      </c>
      <c r="C282" s="130" t="s">
        <v>36</v>
      </c>
      <c r="D282" s="137">
        <v>43927</v>
      </c>
      <c r="E282" s="138">
        <v>1</v>
      </c>
      <c r="F282" s="138">
        <v>0</v>
      </c>
      <c r="G282" s="138">
        <v>0</v>
      </c>
      <c r="H282" s="138">
        <v>0</v>
      </c>
      <c r="I282" s="138">
        <v>0</v>
      </c>
      <c r="J282" s="138">
        <v>0</v>
      </c>
      <c r="K282" s="138">
        <v>0</v>
      </c>
      <c r="L282" s="139"/>
      <c r="M282" s="138">
        <v>1</v>
      </c>
      <c r="N282" s="139"/>
      <c r="O282" s="138">
        <v>0</v>
      </c>
      <c r="P282" s="138">
        <v>0</v>
      </c>
      <c r="Q282" s="138">
        <v>0</v>
      </c>
      <c r="R282" s="139"/>
      <c r="S282" s="138">
        <v>0</v>
      </c>
      <c r="T282" s="139"/>
      <c r="U282" s="138">
        <v>0</v>
      </c>
      <c r="V282" s="138">
        <v>0</v>
      </c>
      <c r="W282" s="138">
        <v>0</v>
      </c>
      <c r="X282" s="138">
        <v>0</v>
      </c>
      <c r="Y282" s="138">
        <v>0.2</v>
      </c>
      <c r="Z282" s="139"/>
      <c r="AA282" s="138">
        <v>0</v>
      </c>
      <c r="AB282" s="131">
        <v>0</v>
      </c>
    </row>
    <row r="283" spans="1:28" ht="15" customHeight="1" x14ac:dyDescent="0.25">
      <c r="A283" s="129" t="str">
        <f>B283&amp;"-"&amp;COUNTIF($B$3:B283,B283)</f>
        <v>236-129</v>
      </c>
      <c r="B283" s="130">
        <v>236</v>
      </c>
      <c r="C283" s="130" t="s">
        <v>36</v>
      </c>
      <c r="D283" s="137">
        <v>48512</v>
      </c>
      <c r="E283" s="138">
        <v>6.98</v>
      </c>
      <c r="F283" s="138">
        <v>0</v>
      </c>
      <c r="G283" s="138">
        <v>0</v>
      </c>
      <c r="H283" s="138">
        <v>0</v>
      </c>
      <c r="I283" s="138">
        <v>3</v>
      </c>
      <c r="J283" s="138">
        <v>0</v>
      </c>
      <c r="K283" s="138">
        <v>0</v>
      </c>
      <c r="L283" s="139"/>
      <c r="M283" s="138">
        <v>0</v>
      </c>
      <c r="N283" s="139"/>
      <c r="O283" s="138">
        <v>0</v>
      </c>
      <c r="P283" s="138">
        <v>0</v>
      </c>
      <c r="Q283" s="138">
        <v>0</v>
      </c>
      <c r="R283" s="139"/>
      <c r="S283" s="138">
        <v>0</v>
      </c>
      <c r="T283" s="139"/>
      <c r="U283" s="138">
        <v>0</v>
      </c>
      <c r="V283" s="138">
        <v>0</v>
      </c>
      <c r="W283" s="138">
        <v>0</v>
      </c>
      <c r="X283" s="138">
        <v>0</v>
      </c>
      <c r="Y283" s="138">
        <v>0.34</v>
      </c>
      <c r="Z283" s="139"/>
      <c r="AA283" s="138">
        <v>0</v>
      </c>
      <c r="AB283" s="131">
        <v>0</v>
      </c>
    </row>
    <row r="284" spans="1:28" ht="15" customHeight="1" x14ac:dyDescent="0.25">
      <c r="A284" s="129" t="str">
        <f>B284&amp;"-"&amp;COUNTIF($B$3:B284,B284)</f>
        <v>236-130</v>
      </c>
      <c r="B284" s="130">
        <v>236</v>
      </c>
      <c r="C284" s="130" t="s">
        <v>36</v>
      </c>
      <c r="D284" s="137">
        <v>46037</v>
      </c>
      <c r="E284" s="138">
        <v>4.04</v>
      </c>
      <c r="F284" s="138">
        <v>0</v>
      </c>
      <c r="G284" s="138">
        <v>0</v>
      </c>
      <c r="H284" s="138">
        <v>0</v>
      </c>
      <c r="I284" s="138">
        <v>0</v>
      </c>
      <c r="J284" s="138">
        <v>0</v>
      </c>
      <c r="K284" s="138">
        <v>0</v>
      </c>
      <c r="L284" s="139"/>
      <c r="M284" s="138">
        <v>0.04</v>
      </c>
      <c r="N284" s="139"/>
      <c r="O284" s="138">
        <v>0</v>
      </c>
      <c r="P284" s="138">
        <v>0</v>
      </c>
      <c r="Q284" s="138">
        <v>0</v>
      </c>
      <c r="R284" s="139"/>
      <c r="S284" s="138">
        <v>0</v>
      </c>
      <c r="T284" s="139"/>
      <c r="U284" s="138">
        <v>0.12</v>
      </c>
      <c r="V284" s="138">
        <v>0</v>
      </c>
      <c r="W284" s="138">
        <v>0</v>
      </c>
      <c r="X284" s="138">
        <v>0</v>
      </c>
      <c r="Y284" s="138">
        <v>0.19</v>
      </c>
      <c r="Z284" s="139"/>
      <c r="AA284" s="138">
        <v>0</v>
      </c>
      <c r="AB284" s="131">
        <v>0</v>
      </c>
    </row>
    <row r="285" spans="1:28" ht="15" customHeight="1" x14ac:dyDescent="0.25">
      <c r="A285" s="129" t="str">
        <f>B285&amp;"-"&amp;COUNTIF($B$3:B285,B285)</f>
        <v>236-131</v>
      </c>
      <c r="B285" s="130">
        <v>236</v>
      </c>
      <c r="C285" s="130" t="s">
        <v>36</v>
      </c>
      <c r="D285" s="137">
        <v>43935</v>
      </c>
      <c r="E285" s="138">
        <v>5.23</v>
      </c>
      <c r="F285" s="138">
        <v>0</v>
      </c>
      <c r="G285" s="138">
        <v>0.26</v>
      </c>
      <c r="H285" s="138">
        <v>0</v>
      </c>
      <c r="I285" s="138">
        <v>0</v>
      </c>
      <c r="J285" s="138">
        <v>0</v>
      </c>
      <c r="K285" s="138">
        <v>0</v>
      </c>
      <c r="L285" s="139"/>
      <c r="M285" s="138">
        <v>1.26</v>
      </c>
      <c r="N285" s="139"/>
      <c r="O285" s="138">
        <v>0</v>
      </c>
      <c r="P285" s="138">
        <v>0</v>
      </c>
      <c r="Q285" s="138">
        <v>0</v>
      </c>
      <c r="R285" s="139"/>
      <c r="S285" s="138">
        <v>0</v>
      </c>
      <c r="T285" s="139"/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9"/>
      <c r="AA285" s="138">
        <v>0</v>
      </c>
      <c r="AB285" s="131">
        <v>0</v>
      </c>
    </row>
    <row r="286" spans="1:28" ht="15" customHeight="1" x14ac:dyDescent="0.25">
      <c r="A286" s="129" t="str">
        <f>B286&amp;"-"&amp;COUNTIF($B$3:B286,B286)</f>
        <v>236-132</v>
      </c>
      <c r="B286" s="130">
        <v>236</v>
      </c>
      <c r="C286" s="130" t="s">
        <v>36</v>
      </c>
      <c r="D286" s="137">
        <v>50617</v>
      </c>
      <c r="E286" s="138">
        <v>2</v>
      </c>
      <c r="F286" s="138">
        <v>0</v>
      </c>
      <c r="G286" s="138">
        <v>0</v>
      </c>
      <c r="H286" s="138">
        <v>0</v>
      </c>
      <c r="I286" s="138">
        <v>0</v>
      </c>
      <c r="J286" s="138">
        <v>0</v>
      </c>
      <c r="K286" s="138">
        <v>0</v>
      </c>
      <c r="L286" s="139"/>
      <c r="M286" s="138">
        <v>2</v>
      </c>
      <c r="N286" s="139"/>
      <c r="O286" s="138">
        <v>0</v>
      </c>
      <c r="P286" s="138">
        <v>0</v>
      </c>
      <c r="Q286" s="138">
        <v>0</v>
      </c>
      <c r="R286" s="139"/>
      <c r="S286" s="138">
        <v>0</v>
      </c>
      <c r="T286" s="139"/>
      <c r="U286" s="138">
        <v>0</v>
      </c>
      <c r="V286" s="138">
        <v>0</v>
      </c>
      <c r="W286" s="138">
        <v>0</v>
      </c>
      <c r="X286" s="138">
        <v>0</v>
      </c>
      <c r="Y286" s="138">
        <v>0</v>
      </c>
      <c r="Z286" s="139"/>
      <c r="AA286" s="138">
        <v>0</v>
      </c>
      <c r="AB286" s="131">
        <v>0</v>
      </c>
    </row>
    <row r="287" spans="1:28" ht="15" customHeight="1" x14ac:dyDescent="0.25">
      <c r="A287" s="129" t="str">
        <f>B287&amp;"-"&amp;COUNTIF($B$3:B287,B287)</f>
        <v>236-133</v>
      </c>
      <c r="B287" s="130">
        <v>236</v>
      </c>
      <c r="C287" s="130" t="s">
        <v>36</v>
      </c>
      <c r="D287" s="137">
        <v>46094</v>
      </c>
      <c r="E287" s="138">
        <v>9.89</v>
      </c>
      <c r="F287" s="138">
        <v>1</v>
      </c>
      <c r="G287" s="138">
        <v>1</v>
      </c>
      <c r="H287" s="138">
        <v>0</v>
      </c>
      <c r="I287" s="138">
        <v>0</v>
      </c>
      <c r="J287" s="138">
        <v>0</v>
      </c>
      <c r="K287" s="138">
        <v>0</v>
      </c>
      <c r="L287" s="139"/>
      <c r="M287" s="138">
        <v>1.89</v>
      </c>
      <c r="N287" s="139"/>
      <c r="O287" s="138">
        <v>0</v>
      </c>
      <c r="P287" s="138">
        <v>0</v>
      </c>
      <c r="Q287" s="138">
        <v>0</v>
      </c>
      <c r="R287" s="139"/>
      <c r="S287" s="138">
        <v>0</v>
      </c>
      <c r="T287" s="139"/>
      <c r="U287" s="138">
        <v>0.26</v>
      </c>
      <c r="V287" s="138">
        <v>0</v>
      </c>
      <c r="W287" s="138">
        <v>0</v>
      </c>
      <c r="X287" s="138">
        <v>0</v>
      </c>
      <c r="Y287" s="138">
        <v>0.54</v>
      </c>
      <c r="Z287" s="139"/>
      <c r="AA287" s="138">
        <v>0</v>
      </c>
      <c r="AB287" s="131">
        <v>0</v>
      </c>
    </row>
    <row r="288" spans="1:28" ht="15" customHeight="1" x14ac:dyDescent="0.25">
      <c r="A288" s="129" t="str">
        <f>B288&amp;"-"&amp;COUNTIF($B$3:B288,B288)</f>
        <v>236-134</v>
      </c>
      <c r="B288" s="130">
        <v>236</v>
      </c>
      <c r="C288" s="130" t="s">
        <v>36</v>
      </c>
      <c r="D288" s="137">
        <v>47795</v>
      </c>
      <c r="E288" s="138">
        <v>2.97</v>
      </c>
      <c r="F288" s="138">
        <v>0</v>
      </c>
      <c r="G288" s="138">
        <v>0</v>
      </c>
      <c r="H288" s="138">
        <v>0</v>
      </c>
      <c r="I288" s="138">
        <v>0</v>
      </c>
      <c r="J288" s="138">
        <v>0</v>
      </c>
      <c r="K288" s="138">
        <v>0</v>
      </c>
      <c r="L288" s="139"/>
      <c r="M288" s="138">
        <v>1</v>
      </c>
      <c r="N288" s="139"/>
      <c r="O288" s="138">
        <v>0</v>
      </c>
      <c r="P288" s="138">
        <v>0</v>
      </c>
      <c r="Q288" s="138">
        <v>0</v>
      </c>
      <c r="R288" s="139"/>
      <c r="S288" s="138">
        <v>0</v>
      </c>
      <c r="T288" s="139"/>
      <c r="U288" s="138">
        <v>0</v>
      </c>
      <c r="V288" s="138">
        <v>0</v>
      </c>
      <c r="W288" s="138">
        <v>0</v>
      </c>
      <c r="X288" s="138">
        <v>0</v>
      </c>
      <c r="Y288" s="138">
        <v>0.28000000000000003</v>
      </c>
      <c r="Z288" s="139"/>
      <c r="AA288" s="138">
        <v>0</v>
      </c>
      <c r="AB288" s="131">
        <v>0</v>
      </c>
    </row>
    <row r="289" spans="1:28" ht="15" customHeight="1" x14ac:dyDescent="0.25">
      <c r="A289" s="129" t="str">
        <f>B289&amp;"-"&amp;COUNTIF($B$3:B289,B289)</f>
        <v>236-135</v>
      </c>
      <c r="B289" s="130">
        <v>236</v>
      </c>
      <c r="C289" s="130" t="s">
        <v>36</v>
      </c>
      <c r="D289" s="137">
        <v>46789</v>
      </c>
      <c r="E289" s="138">
        <v>1</v>
      </c>
      <c r="F289" s="138">
        <v>0</v>
      </c>
      <c r="G289" s="138">
        <v>1</v>
      </c>
      <c r="H289" s="138">
        <v>0</v>
      </c>
      <c r="I289" s="138">
        <v>0</v>
      </c>
      <c r="J289" s="138">
        <v>0</v>
      </c>
      <c r="K289" s="138">
        <v>0</v>
      </c>
      <c r="L289" s="139"/>
      <c r="M289" s="138">
        <v>0</v>
      </c>
      <c r="N289" s="139"/>
      <c r="O289" s="138">
        <v>0</v>
      </c>
      <c r="P289" s="138">
        <v>0</v>
      </c>
      <c r="Q289" s="138">
        <v>0</v>
      </c>
      <c r="R289" s="139"/>
      <c r="S289" s="138">
        <v>0</v>
      </c>
      <c r="T289" s="139"/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9"/>
      <c r="AA289" s="138">
        <v>0</v>
      </c>
      <c r="AB289" s="131">
        <v>0</v>
      </c>
    </row>
    <row r="290" spans="1:28" ht="15" customHeight="1" x14ac:dyDescent="0.25">
      <c r="A290" s="129" t="str">
        <f>B290&amp;"-"&amp;COUNTIF($B$3:B290,B290)</f>
        <v>236-136</v>
      </c>
      <c r="B290" s="130">
        <v>236</v>
      </c>
      <c r="C290" s="130" t="s">
        <v>36</v>
      </c>
      <c r="D290" s="137">
        <v>50625</v>
      </c>
      <c r="E290" s="138">
        <v>0.43</v>
      </c>
      <c r="F290" s="138">
        <v>0</v>
      </c>
      <c r="G290" s="138">
        <v>0</v>
      </c>
      <c r="H290" s="138">
        <v>0</v>
      </c>
      <c r="I290" s="138">
        <v>0</v>
      </c>
      <c r="J290" s="138">
        <v>0</v>
      </c>
      <c r="K290" s="138">
        <v>0</v>
      </c>
      <c r="L290" s="139"/>
      <c r="M290" s="138">
        <v>0.43</v>
      </c>
      <c r="N290" s="139"/>
      <c r="O290" s="138">
        <v>0</v>
      </c>
      <c r="P290" s="138">
        <v>0</v>
      </c>
      <c r="Q290" s="138">
        <v>0</v>
      </c>
      <c r="R290" s="139"/>
      <c r="S290" s="138">
        <v>0</v>
      </c>
      <c r="T290" s="139"/>
      <c r="U290" s="138">
        <v>0</v>
      </c>
      <c r="V290" s="138">
        <v>0</v>
      </c>
      <c r="W290" s="138">
        <v>0</v>
      </c>
      <c r="X290" s="138">
        <v>0</v>
      </c>
      <c r="Y290" s="138">
        <v>0</v>
      </c>
      <c r="Z290" s="139"/>
      <c r="AA290" s="138">
        <v>0</v>
      </c>
      <c r="AB290" s="131">
        <v>0</v>
      </c>
    </row>
    <row r="291" spans="1:28" ht="15" customHeight="1" x14ac:dyDescent="0.25">
      <c r="A291" s="129" t="str">
        <f>B291&amp;"-"&amp;COUNTIF($B$3:B291,B291)</f>
        <v>236-137</v>
      </c>
      <c r="B291" s="130">
        <v>236</v>
      </c>
      <c r="C291" s="130" t="s">
        <v>36</v>
      </c>
      <c r="D291" s="137">
        <v>48413</v>
      </c>
      <c r="E291" s="138">
        <v>3</v>
      </c>
      <c r="F291" s="138">
        <v>0</v>
      </c>
      <c r="G291" s="138">
        <v>0</v>
      </c>
      <c r="H291" s="138">
        <v>0</v>
      </c>
      <c r="I291" s="138">
        <v>0</v>
      </c>
      <c r="J291" s="138">
        <v>0</v>
      </c>
      <c r="K291" s="138">
        <v>0</v>
      </c>
      <c r="L291" s="139"/>
      <c r="M291" s="138">
        <v>1</v>
      </c>
      <c r="N291" s="139"/>
      <c r="O291" s="138">
        <v>0</v>
      </c>
      <c r="P291" s="138">
        <v>0</v>
      </c>
      <c r="Q291" s="138">
        <v>0</v>
      </c>
      <c r="R291" s="139"/>
      <c r="S291" s="138">
        <v>0</v>
      </c>
      <c r="T291" s="139"/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9"/>
      <c r="AA291" s="138">
        <v>0</v>
      </c>
      <c r="AB291" s="131">
        <v>0</v>
      </c>
    </row>
    <row r="292" spans="1:28" ht="15" customHeight="1" x14ac:dyDescent="0.25">
      <c r="A292" s="129" t="str">
        <f>B292&amp;"-"&amp;COUNTIF($B$3:B292,B292)</f>
        <v>236-138</v>
      </c>
      <c r="B292" s="130">
        <v>236</v>
      </c>
      <c r="C292" s="130" t="s">
        <v>36</v>
      </c>
      <c r="D292" s="137">
        <v>45773</v>
      </c>
      <c r="E292" s="138">
        <v>4.6100000000000003</v>
      </c>
      <c r="F292" s="138">
        <v>0</v>
      </c>
      <c r="G292" s="138">
        <v>7.0000000000000007E-2</v>
      </c>
      <c r="H292" s="138">
        <v>0</v>
      </c>
      <c r="I292" s="138">
        <v>0</v>
      </c>
      <c r="J292" s="138">
        <v>0</v>
      </c>
      <c r="K292" s="138">
        <v>0</v>
      </c>
      <c r="L292" s="139"/>
      <c r="M292" s="138">
        <v>4.6100000000000003</v>
      </c>
      <c r="N292" s="139"/>
      <c r="O292" s="138">
        <v>0</v>
      </c>
      <c r="P292" s="138">
        <v>0</v>
      </c>
      <c r="Q292" s="138">
        <v>0</v>
      </c>
      <c r="R292" s="139"/>
      <c r="S292" s="138">
        <v>0</v>
      </c>
      <c r="T292" s="139"/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9"/>
      <c r="AA292" s="138">
        <v>0</v>
      </c>
      <c r="AB292" s="131">
        <v>0</v>
      </c>
    </row>
    <row r="293" spans="1:28" ht="15" customHeight="1" x14ac:dyDescent="0.25">
      <c r="A293" s="129" t="str">
        <f>B293&amp;"-"&amp;COUNTIF($B$3:B293,B293)</f>
        <v>236-139</v>
      </c>
      <c r="B293" s="130">
        <v>236</v>
      </c>
      <c r="C293" s="130" t="s">
        <v>36</v>
      </c>
      <c r="D293" s="137">
        <v>50682</v>
      </c>
      <c r="E293" s="138">
        <v>0.97</v>
      </c>
      <c r="F293" s="138">
        <v>0</v>
      </c>
      <c r="G293" s="138">
        <v>0</v>
      </c>
      <c r="H293" s="138">
        <v>0</v>
      </c>
      <c r="I293" s="138">
        <v>0</v>
      </c>
      <c r="J293" s="138">
        <v>0</v>
      </c>
      <c r="K293" s="138">
        <v>0</v>
      </c>
      <c r="L293" s="139"/>
      <c r="M293" s="138">
        <v>0.97</v>
      </c>
      <c r="N293" s="139"/>
      <c r="O293" s="138">
        <v>0</v>
      </c>
      <c r="P293" s="138">
        <v>0</v>
      </c>
      <c r="Q293" s="138">
        <v>0</v>
      </c>
      <c r="R293" s="139"/>
      <c r="S293" s="138">
        <v>0</v>
      </c>
      <c r="T293" s="139"/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9"/>
      <c r="AA293" s="138">
        <v>0</v>
      </c>
      <c r="AB293" s="131">
        <v>0</v>
      </c>
    </row>
    <row r="294" spans="1:28" ht="15" customHeight="1" x14ac:dyDescent="0.25">
      <c r="A294" s="129" t="str">
        <f>B294&amp;"-"&amp;COUNTIF($B$3:B294,B294)</f>
        <v>236-140</v>
      </c>
      <c r="B294" s="130">
        <v>236</v>
      </c>
      <c r="C294" s="130" t="s">
        <v>36</v>
      </c>
      <c r="D294" s="137">
        <v>43943</v>
      </c>
      <c r="E294" s="138">
        <v>23.38</v>
      </c>
      <c r="F294" s="138">
        <v>1.5</v>
      </c>
      <c r="G294" s="138">
        <v>2</v>
      </c>
      <c r="H294" s="138">
        <v>0</v>
      </c>
      <c r="I294" s="138">
        <v>0</v>
      </c>
      <c r="J294" s="138">
        <v>0</v>
      </c>
      <c r="K294" s="138">
        <v>2</v>
      </c>
      <c r="L294" s="139"/>
      <c r="M294" s="138">
        <v>6.49</v>
      </c>
      <c r="N294" s="139"/>
      <c r="O294" s="138">
        <v>0</v>
      </c>
      <c r="P294" s="138">
        <v>0</v>
      </c>
      <c r="Q294" s="138">
        <v>0</v>
      </c>
      <c r="R294" s="139"/>
      <c r="S294" s="138">
        <v>0</v>
      </c>
      <c r="T294" s="139"/>
      <c r="U294" s="138">
        <v>0.32</v>
      </c>
      <c r="V294" s="138">
        <v>0</v>
      </c>
      <c r="W294" s="138">
        <v>0</v>
      </c>
      <c r="X294" s="138">
        <v>0</v>
      </c>
      <c r="Y294" s="138">
        <v>0.99</v>
      </c>
      <c r="Z294" s="139"/>
      <c r="AA294" s="138">
        <v>0</v>
      </c>
      <c r="AB294" s="131">
        <v>0</v>
      </c>
    </row>
    <row r="295" spans="1:28" ht="15" customHeight="1" x14ac:dyDescent="0.25">
      <c r="A295" s="129" t="str">
        <f>B295&amp;"-"&amp;COUNTIF($B$3:B295,B295)</f>
        <v>236-141</v>
      </c>
      <c r="B295" s="130">
        <v>236</v>
      </c>
      <c r="C295" s="130" t="s">
        <v>36</v>
      </c>
      <c r="D295" s="137">
        <v>43950</v>
      </c>
      <c r="E295" s="138">
        <v>28.14</v>
      </c>
      <c r="F295" s="138">
        <v>0</v>
      </c>
      <c r="G295" s="138">
        <v>1.1499999999999999</v>
      </c>
      <c r="H295" s="138">
        <v>0</v>
      </c>
      <c r="I295" s="138">
        <v>0</v>
      </c>
      <c r="J295" s="138">
        <v>0</v>
      </c>
      <c r="K295" s="138">
        <v>1</v>
      </c>
      <c r="L295" s="139"/>
      <c r="M295" s="138">
        <v>19.63</v>
      </c>
      <c r="N295" s="139"/>
      <c r="O295" s="138">
        <v>0</v>
      </c>
      <c r="P295" s="138">
        <v>0</v>
      </c>
      <c r="Q295" s="138">
        <v>0</v>
      </c>
      <c r="R295" s="139"/>
      <c r="S295" s="138">
        <v>0</v>
      </c>
      <c r="T295" s="139"/>
      <c r="U295" s="138">
        <v>0.26</v>
      </c>
      <c r="V295" s="138">
        <v>0</v>
      </c>
      <c r="W295" s="138">
        <v>0</v>
      </c>
      <c r="X295" s="138">
        <v>0</v>
      </c>
      <c r="Y295" s="138">
        <v>0.3</v>
      </c>
      <c r="Z295" s="139"/>
      <c r="AA295" s="138">
        <v>0</v>
      </c>
      <c r="AB295" s="131">
        <v>0</v>
      </c>
    </row>
    <row r="296" spans="1:28" ht="15" customHeight="1" x14ac:dyDescent="0.25">
      <c r="A296" s="129" t="str">
        <f>B296&amp;"-"&amp;COUNTIF($B$3:B296,B296)</f>
        <v>236-142</v>
      </c>
      <c r="B296" s="130">
        <v>236</v>
      </c>
      <c r="C296" s="130" t="s">
        <v>36</v>
      </c>
      <c r="D296" s="137">
        <v>50328</v>
      </c>
      <c r="E296" s="138">
        <v>0.47</v>
      </c>
      <c r="F296" s="138">
        <v>0</v>
      </c>
      <c r="G296" s="138">
        <v>0</v>
      </c>
      <c r="H296" s="138">
        <v>0</v>
      </c>
      <c r="I296" s="138">
        <v>0</v>
      </c>
      <c r="J296" s="138">
        <v>0</v>
      </c>
      <c r="K296" s="138">
        <v>0</v>
      </c>
      <c r="L296" s="139"/>
      <c r="M296" s="138">
        <v>0</v>
      </c>
      <c r="N296" s="139"/>
      <c r="O296" s="138">
        <v>0</v>
      </c>
      <c r="P296" s="138">
        <v>0</v>
      </c>
      <c r="Q296" s="138">
        <v>0</v>
      </c>
      <c r="R296" s="139"/>
      <c r="S296" s="138">
        <v>0</v>
      </c>
      <c r="T296" s="139"/>
      <c r="U296" s="138">
        <v>0</v>
      </c>
      <c r="V296" s="138">
        <v>0</v>
      </c>
      <c r="W296" s="138">
        <v>0</v>
      </c>
      <c r="X296" s="138">
        <v>0</v>
      </c>
      <c r="Y296" s="138">
        <v>0.2</v>
      </c>
      <c r="Z296" s="139"/>
      <c r="AA296" s="138">
        <v>0</v>
      </c>
      <c r="AB296" s="131">
        <v>0</v>
      </c>
    </row>
    <row r="297" spans="1:28" ht="15" customHeight="1" x14ac:dyDescent="0.25">
      <c r="A297" s="129" t="str">
        <f>B297&amp;"-"&amp;COUNTIF($B$3:B297,B297)</f>
        <v>236-143</v>
      </c>
      <c r="B297" s="130">
        <v>236</v>
      </c>
      <c r="C297" s="130" t="s">
        <v>36</v>
      </c>
      <c r="D297" s="137">
        <v>43968</v>
      </c>
      <c r="E297" s="138">
        <v>16.010000000000002</v>
      </c>
      <c r="F297" s="138">
        <v>1</v>
      </c>
      <c r="G297" s="138">
        <v>1</v>
      </c>
      <c r="H297" s="138">
        <v>0</v>
      </c>
      <c r="I297" s="138">
        <v>0</v>
      </c>
      <c r="J297" s="138">
        <v>0</v>
      </c>
      <c r="K297" s="138">
        <v>0</v>
      </c>
      <c r="L297" s="139"/>
      <c r="M297" s="138">
        <v>13.52</v>
      </c>
      <c r="N297" s="139"/>
      <c r="O297" s="138">
        <v>0</v>
      </c>
      <c r="P297" s="138">
        <v>0</v>
      </c>
      <c r="Q297" s="138">
        <v>0</v>
      </c>
      <c r="R297" s="139"/>
      <c r="S297" s="138">
        <v>0</v>
      </c>
      <c r="T297" s="139"/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9"/>
      <c r="AA297" s="138">
        <v>0</v>
      </c>
      <c r="AB297" s="131">
        <v>0</v>
      </c>
    </row>
    <row r="298" spans="1:28" ht="15" customHeight="1" x14ac:dyDescent="0.25">
      <c r="A298" s="129" t="str">
        <f>B298&amp;"-"&amp;COUNTIF($B$3:B298,B298)</f>
        <v>236-144</v>
      </c>
      <c r="B298" s="130">
        <v>236</v>
      </c>
      <c r="C298" s="130" t="s">
        <v>36</v>
      </c>
      <c r="D298" s="137">
        <v>47621</v>
      </c>
      <c r="E298" s="138">
        <v>3</v>
      </c>
      <c r="F298" s="138">
        <v>0</v>
      </c>
      <c r="G298" s="138">
        <v>0</v>
      </c>
      <c r="H298" s="138">
        <v>0</v>
      </c>
      <c r="I298" s="138">
        <v>0</v>
      </c>
      <c r="J298" s="138">
        <v>0</v>
      </c>
      <c r="K298" s="138">
        <v>0</v>
      </c>
      <c r="L298" s="139"/>
      <c r="M298" s="138">
        <v>1</v>
      </c>
      <c r="N298" s="139"/>
      <c r="O298" s="138">
        <v>0</v>
      </c>
      <c r="P298" s="138">
        <v>0</v>
      </c>
      <c r="Q298" s="138">
        <v>0</v>
      </c>
      <c r="R298" s="139"/>
      <c r="S298" s="138">
        <v>0</v>
      </c>
      <c r="T298" s="139"/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9"/>
      <c r="AA298" s="138">
        <v>0</v>
      </c>
      <c r="AB298" s="131">
        <v>0</v>
      </c>
    </row>
    <row r="299" spans="1:28" ht="15" customHeight="1" x14ac:dyDescent="0.25">
      <c r="A299" s="129" t="str">
        <f>B299&amp;"-"&amp;COUNTIF($B$3:B299,B299)</f>
        <v>236-145</v>
      </c>
      <c r="B299" s="130">
        <v>236</v>
      </c>
      <c r="C299" s="130" t="s">
        <v>36</v>
      </c>
      <c r="D299" s="137">
        <v>46102</v>
      </c>
      <c r="E299" s="138">
        <v>33.65</v>
      </c>
      <c r="F299" s="138">
        <v>0</v>
      </c>
      <c r="G299" s="138">
        <v>1.1399999999999999</v>
      </c>
      <c r="H299" s="138">
        <v>0</v>
      </c>
      <c r="I299" s="138">
        <v>0</v>
      </c>
      <c r="J299" s="138">
        <v>0</v>
      </c>
      <c r="K299" s="138">
        <v>1</v>
      </c>
      <c r="L299" s="139"/>
      <c r="M299" s="138">
        <v>10.89</v>
      </c>
      <c r="N299" s="139"/>
      <c r="O299" s="138">
        <v>0</v>
      </c>
      <c r="P299" s="138">
        <v>0</v>
      </c>
      <c r="Q299" s="138">
        <v>0</v>
      </c>
      <c r="R299" s="139"/>
      <c r="S299" s="138">
        <v>0</v>
      </c>
      <c r="T299" s="139"/>
      <c r="U299" s="138">
        <v>0.74</v>
      </c>
      <c r="V299" s="138">
        <v>0</v>
      </c>
      <c r="W299" s="138">
        <v>0</v>
      </c>
      <c r="X299" s="138">
        <v>0</v>
      </c>
      <c r="Y299" s="138">
        <v>0.89</v>
      </c>
      <c r="Z299" s="139"/>
      <c r="AA299" s="138">
        <v>0</v>
      </c>
      <c r="AB299" s="131">
        <v>0</v>
      </c>
    </row>
    <row r="300" spans="1:28" ht="15" customHeight="1" x14ac:dyDescent="0.25">
      <c r="A300" s="129" t="str">
        <f>B300&amp;"-"&amp;COUNTIF($B$3:B300,B300)</f>
        <v>236-146</v>
      </c>
      <c r="B300" s="130">
        <v>236</v>
      </c>
      <c r="C300" s="130" t="s">
        <v>36</v>
      </c>
      <c r="D300" s="137">
        <v>46870</v>
      </c>
      <c r="E300" s="138">
        <v>11.13</v>
      </c>
      <c r="F300" s="138">
        <v>0</v>
      </c>
      <c r="G300" s="138">
        <v>1</v>
      </c>
      <c r="H300" s="138">
        <v>1</v>
      </c>
      <c r="I300" s="138">
        <v>0</v>
      </c>
      <c r="J300" s="138">
        <v>0</v>
      </c>
      <c r="K300" s="138">
        <v>0</v>
      </c>
      <c r="L300" s="139"/>
      <c r="M300" s="138">
        <v>1.1299999999999999</v>
      </c>
      <c r="N300" s="139"/>
      <c r="O300" s="138">
        <v>0</v>
      </c>
      <c r="P300" s="138">
        <v>0</v>
      </c>
      <c r="Q300" s="138">
        <v>0</v>
      </c>
      <c r="R300" s="139"/>
      <c r="S300" s="138">
        <v>0</v>
      </c>
      <c r="T300" s="139"/>
      <c r="U300" s="138">
        <v>0</v>
      </c>
      <c r="V300" s="138">
        <v>0</v>
      </c>
      <c r="W300" s="138">
        <v>0</v>
      </c>
      <c r="X300" s="138">
        <v>0</v>
      </c>
      <c r="Y300" s="138">
        <v>0.28999999999999998</v>
      </c>
      <c r="Z300" s="139"/>
      <c r="AA300" s="138">
        <v>0</v>
      </c>
      <c r="AB300" s="131">
        <v>0</v>
      </c>
    </row>
    <row r="301" spans="1:28" ht="15" customHeight="1" x14ac:dyDescent="0.25">
      <c r="A301" s="129" t="str">
        <f>B301&amp;"-"&amp;COUNTIF($B$3:B301,B301)</f>
        <v>236-147</v>
      </c>
      <c r="B301" s="130">
        <v>236</v>
      </c>
      <c r="C301" s="130" t="s">
        <v>36</v>
      </c>
      <c r="D301" s="137">
        <v>47936</v>
      </c>
      <c r="E301" s="138">
        <v>2</v>
      </c>
      <c r="F301" s="138">
        <v>0</v>
      </c>
      <c r="G301" s="138">
        <v>0</v>
      </c>
      <c r="H301" s="138">
        <v>0</v>
      </c>
      <c r="I301" s="138">
        <v>0</v>
      </c>
      <c r="J301" s="138">
        <v>0</v>
      </c>
      <c r="K301" s="138">
        <v>0</v>
      </c>
      <c r="L301" s="139"/>
      <c r="M301" s="138">
        <v>0</v>
      </c>
      <c r="N301" s="139"/>
      <c r="O301" s="138">
        <v>0</v>
      </c>
      <c r="P301" s="138">
        <v>0</v>
      </c>
      <c r="Q301" s="138">
        <v>0</v>
      </c>
      <c r="R301" s="139"/>
      <c r="S301" s="138">
        <v>0</v>
      </c>
      <c r="T301" s="139"/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9"/>
      <c r="AA301" s="138">
        <v>0</v>
      </c>
      <c r="AB301" s="131">
        <v>0</v>
      </c>
    </row>
    <row r="302" spans="1:28" ht="15" customHeight="1" x14ac:dyDescent="0.25">
      <c r="A302" s="129" t="str">
        <f>B302&amp;"-"&amp;COUNTIF($B$3:B302,B302)</f>
        <v>236-148</v>
      </c>
      <c r="B302" s="130">
        <v>236</v>
      </c>
      <c r="C302" s="130" t="s">
        <v>36</v>
      </c>
      <c r="D302" s="137">
        <v>49775</v>
      </c>
      <c r="E302" s="138">
        <v>3</v>
      </c>
      <c r="F302" s="138">
        <v>0</v>
      </c>
      <c r="G302" s="138">
        <v>0</v>
      </c>
      <c r="H302" s="138">
        <v>0</v>
      </c>
      <c r="I302" s="138">
        <v>0</v>
      </c>
      <c r="J302" s="138">
        <v>0</v>
      </c>
      <c r="K302" s="138">
        <v>0</v>
      </c>
      <c r="L302" s="139"/>
      <c r="M302" s="138">
        <v>1</v>
      </c>
      <c r="N302" s="139"/>
      <c r="O302" s="138">
        <v>0</v>
      </c>
      <c r="P302" s="138">
        <v>0</v>
      </c>
      <c r="Q302" s="138">
        <v>0</v>
      </c>
      <c r="R302" s="139"/>
      <c r="S302" s="138">
        <v>0</v>
      </c>
      <c r="T302" s="139"/>
      <c r="U302" s="138">
        <v>0</v>
      </c>
      <c r="V302" s="138">
        <v>0</v>
      </c>
      <c r="W302" s="138">
        <v>0</v>
      </c>
      <c r="X302" s="138">
        <v>0</v>
      </c>
      <c r="Y302" s="138">
        <v>0.19</v>
      </c>
      <c r="Z302" s="139"/>
      <c r="AA302" s="138">
        <v>0</v>
      </c>
      <c r="AB302" s="131">
        <v>0</v>
      </c>
    </row>
    <row r="303" spans="1:28" ht="15" customHeight="1" x14ac:dyDescent="0.25">
      <c r="A303" s="129" t="str">
        <f>B303&amp;"-"&amp;COUNTIF($B$3:B303,B303)</f>
        <v>236-149</v>
      </c>
      <c r="B303" s="130">
        <v>236</v>
      </c>
      <c r="C303" s="130" t="s">
        <v>36</v>
      </c>
      <c r="D303" s="137">
        <v>45369</v>
      </c>
      <c r="E303" s="138">
        <v>1</v>
      </c>
      <c r="F303" s="138">
        <v>0</v>
      </c>
      <c r="G303" s="138">
        <v>0</v>
      </c>
      <c r="H303" s="138">
        <v>0</v>
      </c>
      <c r="I303" s="138">
        <v>0</v>
      </c>
      <c r="J303" s="138">
        <v>0</v>
      </c>
      <c r="K303" s="138">
        <v>0</v>
      </c>
      <c r="L303" s="139"/>
      <c r="M303" s="138">
        <v>1</v>
      </c>
      <c r="N303" s="139"/>
      <c r="O303" s="138">
        <v>0</v>
      </c>
      <c r="P303" s="138">
        <v>0</v>
      </c>
      <c r="Q303" s="138">
        <v>0</v>
      </c>
      <c r="R303" s="139"/>
      <c r="S303" s="138">
        <v>0</v>
      </c>
      <c r="T303" s="139"/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9"/>
      <c r="AA303" s="138">
        <v>0</v>
      </c>
      <c r="AB303" s="131">
        <v>0</v>
      </c>
    </row>
    <row r="304" spans="1:28" ht="15" customHeight="1" x14ac:dyDescent="0.25">
      <c r="A304" s="129" t="str">
        <f>B304&amp;"-"&amp;COUNTIF($B$3:B304,B304)</f>
        <v>236-150</v>
      </c>
      <c r="B304" s="130">
        <v>236</v>
      </c>
      <c r="C304" s="130" t="s">
        <v>36</v>
      </c>
      <c r="D304" s="137">
        <v>43976</v>
      </c>
      <c r="E304" s="138">
        <v>2</v>
      </c>
      <c r="F304" s="138">
        <v>0</v>
      </c>
      <c r="G304" s="138">
        <v>0</v>
      </c>
      <c r="H304" s="138">
        <v>0</v>
      </c>
      <c r="I304" s="138">
        <v>0</v>
      </c>
      <c r="J304" s="138">
        <v>0</v>
      </c>
      <c r="K304" s="138">
        <v>0</v>
      </c>
      <c r="L304" s="139"/>
      <c r="M304" s="138">
        <v>0</v>
      </c>
      <c r="N304" s="139"/>
      <c r="O304" s="138">
        <v>0</v>
      </c>
      <c r="P304" s="138">
        <v>0</v>
      </c>
      <c r="Q304" s="138">
        <v>0</v>
      </c>
      <c r="R304" s="139"/>
      <c r="S304" s="138">
        <v>0</v>
      </c>
      <c r="T304" s="139"/>
      <c r="U304" s="138">
        <v>0.52</v>
      </c>
      <c r="V304" s="138">
        <v>7.0000000000000007E-2</v>
      </c>
      <c r="W304" s="138">
        <v>0</v>
      </c>
      <c r="X304" s="138">
        <v>7.0000000000000007E-2</v>
      </c>
      <c r="Y304" s="138">
        <v>0</v>
      </c>
      <c r="Z304" s="139"/>
      <c r="AA304" s="138">
        <v>0</v>
      </c>
      <c r="AB304" s="131">
        <v>0</v>
      </c>
    </row>
    <row r="305" spans="1:28" ht="15" customHeight="1" x14ac:dyDescent="0.25">
      <c r="A305" s="129" t="str">
        <f>B305&amp;"-"&amp;COUNTIF($B$3:B305,B305)</f>
        <v>236-151</v>
      </c>
      <c r="B305" s="130">
        <v>236</v>
      </c>
      <c r="C305" s="130" t="s">
        <v>36</v>
      </c>
      <c r="D305" s="137">
        <v>47068</v>
      </c>
      <c r="E305" s="138">
        <v>2.4900000000000002</v>
      </c>
      <c r="F305" s="138">
        <v>0</v>
      </c>
      <c r="G305" s="138">
        <v>0</v>
      </c>
      <c r="H305" s="138">
        <v>0</v>
      </c>
      <c r="I305" s="138">
        <v>0</v>
      </c>
      <c r="J305" s="138">
        <v>0</v>
      </c>
      <c r="K305" s="138">
        <v>0</v>
      </c>
      <c r="L305" s="139"/>
      <c r="M305" s="138">
        <v>2</v>
      </c>
      <c r="N305" s="139"/>
      <c r="O305" s="138">
        <v>0</v>
      </c>
      <c r="P305" s="138">
        <v>0</v>
      </c>
      <c r="Q305" s="138">
        <v>0</v>
      </c>
      <c r="R305" s="139"/>
      <c r="S305" s="138">
        <v>0</v>
      </c>
      <c r="T305" s="139"/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9"/>
      <c r="AA305" s="138">
        <v>0</v>
      </c>
      <c r="AB305" s="131">
        <v>0</v>
      </c>
    </row>
    <row r="306" spans="1:28" ht="15" customHeight="1" x14ac:dyDescent="0.25">
      <c r="A306" s="129" t="str">
        <f>B306&amp;"-"&amp;COUNTIF($B$3:B306,B306)</f>
        <v>236-152</v>
      </c>
      <c r="B306" s="130">
        <v>236</v>
      </c>
      <c r="C306" s="130" t="s">
        <v>36</v>
      </c>
      <c r="D306" s="137">
        <v>46045</v>
      </c>
      <c r="E306" s="138">
        <v>3</v>
      </c>
      <c r="F306" s="138">
        <v>0</v>
      </c>
      <c r="G306" s="138">
        <v>1</v>
      </c>
      <c r="H306" s="138">
        <v>0</v>
      </c>
      <c r="I306" s="138">
        <v>0</v>
      </c>
      <c r="J306" s="138">
        <v>0</v>
      </c>
      <c r="K306" s="138">
        <v>1</v>
      </c>
      <c r="L306" s="139"/>
      <c r="M306" s="138">
        <v>3</v>
      </c>
      <c r="N306" s="139"/>
      <c r="O306" s="138">
        <v>0</v>
      </c>
      <c r="P306" s="138">
        <v>0</v>
      </c>
      <c r="Q306" s="138">
        <v>0</v>
      </c>
      <c r="R306" s="139"/>
      <c r="S306" s="138">
        <v>0</v>
      </c>
      <c r="T306" s="139"/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9"/>
      <c r="AA306" s="138">
        <v>0</v>
      </c>
      <c r="AB306" s="131">
        <v>0</v>
      </c>
    </row>
    <row r="307" spans="1:28" ht="15" customHeight="1" x14ac:dyDescent="0.25">
      <c r="A307" s="129" t="str">
        <f>B307&amp;"-"&amp;COUNTIF($B$3:B307,B307)</f>
        <v>236-153</v>
      </c>
      <c r="B307" s="130">
        <v>236</v>
      </c>
      <c r="C307" s="130" t="s">
        <v>36</v>
      </c>
      <c r="D307" s="137">
        <v>45914</v>
      </c>
      <c r="E307" s="138">
        <v>2.11</v>
      </c>
      <c r="F307" s="138">
        <v>0</v>
      </c>
      <c r="G307" s="138">
        <v>0.21</v>
      </c>
      <c r="H307" s="138">
        <v>0</v>
      </c>
      <c r="I307" s="138">
        <v>0</v>
      </c>
      <c r="J307" s="138">
        <v>0</v>
      </c>
      <c r="K307" s="138">
        <v>0</v>
      </c>
      <c r="L307" s="139"/>
      <c r="M307" s="138">
        <v>1.1100000000000001</v>
      </c>
      <c r="N307" s="139"/>
      <c r="O307" s="138">
        <v>0</v>
      </c>
      <c r="P307" s="138">
        <v>0</v>
      </c>
      <c r="Q307" s="138">
        <v>0</v>
      </c>
      <c r="R307" s="139"/>
      <c r="S307" s="138">
        <v>0</v>
      </c>
      <c r="T307" s="139"/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9"/>
      <c r="AA307" s="138">
        <v>0</v>
      </c>
      <c r="AB307" s="131">
        <v>0</v>
      </c>
    </row>
    <row r="308" spans="1:28" ht="15" customHeight="1" x14ac:dyDescent="0.25">
      <c r="A308" s="129" t="str">
        <f>B308&amp;"-"&amp;COUNTIF($B$3:B308,B308)</f>
        <v>236-154</v>
      </c>
      <c r="B308" s="130">
        <v>236</v>
      </c>
      <c r="C308" s="130" t="s">
        <v>36</v>
      </c>
      <c r="D308" s="137">
        <v>46334</v>
      </c>
      <c r="E308" s="138">
        <v>0.68</v>
      </c>
      <c r="F308" s="138">
        <v>0</v>
      </c>
      <c r="G308" s="138">
        <v>0</v>
      </c>
      <c r="H308" s="138">
        <v>0</v>
      </c>
      <c r="I308" s="138">
        <v>0</v>
      </c>
      <c r="J308" s="138">
        <v>0</v>
      </c>
      <c r="K308" s="138">
        <v>0</v>
      </c>
      <c r="L308" s="139"/>
      <c r="M308" s="138">
        <v>0.38</v>
      </c>
      <c r="N308" s="139"/>
      <c r="O308" s="138">
        <v>0</v>
      </c>
      <c r="P308" s="138">
        <v>0</v>
      </c>
      <c r="Q308" s="138">
        <v>0</v>
      </c>
      <c r="R308" s="139"/>
      <c r="S308" s="138">
        <v>0</v>
      </c>
      <c r="T308" s="139"/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9"/>
      <c r="AA308" s="138">
        <v>0</v>
      </c>
      <c r="AB308" s="131">
        <v>0</v>
      </c>
    </row>
    <row r="309" spans="1:28" ht="15" customHeight="1" x14ac:dyDescent="0.25">
      <c r="A309" s="129" t="str">
        <f>B309&amp;"-"&amp;COUNTIF($B$3:B309,B309)</f>
        <v>236-155</v>
      </c>
      <c r="B309" s="130">
        <v>236</v>
      </c>
      <c r="C309" s="130" t="s">
        <v>36</v>
      </c>
      <c r="D309" s="137">
        <v>49197</v>
      </c>
      <c r="E309" s="138">
        <v>1.99</v>
      </c>
      <c r="F309" s="138">
        <v>0</v>
      </c>
      <c r="G309" s="138">
        <v>0</v>
      </c>
      <c r="H309" s="138">
        <v>0</v>
      </c>
      <c r="I309" s="138">
        <v>0</v>
      </c>
      <c r="J309" s="138">
        <v>0</v>
      </c>
      <c r="K309" s="138">
        <v>1.99</v>
      </c>
      <c r="L309" s="139"/>
      <c r="M309" s="138">
        <v>1</v>
      </c>
      <c r="N309" s="139"/>
      <c r="O309" s="138">
        <v>0</v>
      </c>
      <c r="P309" s="138">
        <v>0</v>
      </c>
      <c r="Q309" s="138">
        <v>0</v>
      </c>
      <c r="R309" s="139"/>
      <c r="S309" s="138">
        <v>0</v>
      </c>
      <c r="T309" s="139"/>
      <c r="U309" s="138">
        <v>0.13</v>
      </c>
      <c r="V309" s="138">
        <v>0</v>
      </c>
      <c r="W309" s="138">
        <v>0</v>
      </c>
      <c r="X309" s="138">
        <v>0</v>
      </c>
      <c r="Y309" s="138">
        <v>0.01</v>
      </c>
      <c r="Z309" s="139"/>
      <c r="AA309" s="138">
        <v>0</v>
      </c>
      <c r="AB309" s="131">
        <v>0</v>
      </c>
    </row>
    <row r="310" spans="1:28" ht="15" customHeight="1" x14ac:dyDescent="0.25">
      <c r="A310" s="129" t="str">
        <f>B310&amp;"-"&amp;COUNTIF($B$3:B310,B310)</f>
        <v>236-156</v>
      </c>
      <c r="B310" s="130">
        <v>236</v>
      </c>
      <c r="C310" s="130" t="s">
        <v>36</v>
      </c>
      <c r="D310" s="137">
        <v>43984</v>
      </c>
      <c r="E310" s="138">
        <v>6.43</v>
      </c>
      <c r="F310" s="138">
        <v>0</v>
      </c>
      <c r="G310" s="138">
        <v>1</v>
      </c>
      <c r="H310" s="138">
        <v>0</v>
      </c>
      <c r="I310" s="138">
        <v>0</v>
      </c>
      <c r="J310" s="138">
        <v>0</v>
      </c>
      <c r="K310" s="138">
        <v>0</v>
      </c>
      <c r="L310" s="139"/>
      <c r="M310" s="138">
        <v>4.43</v>
      </c>
      <c r="N310" s="139"/>
      <c r="O310" s="138">
        <v>0</v>
      </c>
      <c r="P310" s="138">
        <v>0</v>
      </c>
      <c r="Q310" s="138">
        <v>0</v>
      </c>
      <c r="R310" s="139"/>
      <c r="S310" s="138">
        <v>0</v>
      </c>
      <c r="T310" s="139"/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9"/>
      <c r="AA310" s="138">
        <v>0</v>
      </c>
      <c r="AB310" s="131">
        <v>0</v>
      </c>
    </row>
    <row r="311" spans="1:28" ht="15" customHeight="1" x14ac:dyDescent="0.25">
      <c r="A311" s="129" t="str">
        <f>B311&amp;"-"&amp;COUNTIF($B$3:B311,B311)</f>
        <v>236-157</v>
      </c>
      <c r="B311" s="130">
        <v>236</v>
      </c>
      <c r="C311" s="130" t="s">
        <v>36</v>
      </c>
      <c r="D311" s="137">
        <v>47332</v>
      </c>
      <c r="E311" s="138">
        <v>0.1</v>
      </c>
      <c r="F311" s="138">
        <v>0</v>
      </c>
      <c r="G311" s="138">
        <v>0</v>
      </c>
      <c r="H311" s="138">
        <v>0</v>
      </c>
      <c r="I311" s="138">
        <v>0</v>
      </c>
      <c r="J311" s="138">
        <v>0</v>
      </c>
      <c r="K311" s="138">
        <v>0</v>
      </c>
      <c r="L311" s="139"/>
      <c r="M311" s="138">
        <v>0.1</v>
      </c>
      <c r="N311" s="139"/>
      <c r="O311" s="138">
        <v>0</v>
      </c>
      <c r="P311" s="138">
        <v>0</v>
      </c>
      <c r="Q311" s="138">
        <v>0</v>
      </c>
      <c r="R311" s="139"/>
      <c r="S311" s="138">
        <v>0</v>
      </c>
      <c r="T311" s="139"/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9"/>
      <c r="AA311" s="138">
        <v>0</v>
      </c>
      <c r="AB311" s="131">
        <v>0</v>
      </c>
    </row>
    <row r="312" spans="1:28" ht="15" customHeight="1" x14ac:dyDescent="0.25">
      <c r="A312" s="129" t="str">
        <f>B312&amp;"-"&amp;COUNTIF($B$3:B312,B312)</f>
        <v>236-158</v>
      </c>
      <c r="B312" s="130">
        <v>236</v>
      </c>
      <c r="C312" s="130" t="s">
        <v>36</v>
      </c>
      <c r="D312" s="137">
        <v>48157</v>
      </c>
      <c r="E312" s="138">
        <v>4</v>
      </c>
      <c r="F312" s="138">
        <v>0</v>
      </c>
      <c r="G312" s="138">
        <v>0</v>
      </c>
      <c r="H312" s="138">
        <v>0</v>
      </c>
      <c r="I312" s="138">
        <v>0</v>
      </c>
      <c r="J312" s="138">
        <v>0</v>
      </c>
      <c r="K312" s="138">
        <v>0</v>
      </c>
      <c r="L312" s="139"/>
      <c r="M312" s="138">
        <v>1</v>
      </c>
      <c r="N312" s="139"/>
      <c r="O312" s="138">
        <v>0</v>
      </c>
      <c r="P312" s="138">
        <v>0</v>
      </c>
      <c r="Q312" s="138">
        <v>0</v>
      </c>
      <c r="R312" s="139"/>
      <c r="S312" s="138">
        <v>0</v>
      </c>
      <c r="T312" s="139"/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9"/>
      <c r="AA312" s="138">
        <v>0</v>
      </c>
      <c r="AB312" s="131">
        <v>0</v>
      </c>
    </row>
    <row r="313" spans="1:28" ht="15" customHeight="1" x14ac:dyDescent="0.25">
      <c r="A313" s="129" t="str">
        <f>B313&amp;"-"&amp;COUNTIF($B$3:B313,B313)</f>
        <v>236-159</v>
      </c>
      <c r="B313" s="130">
        <v>236</v>
      </c>
      <c r="C313" s="130" t="s">
        <v>36</v>
      </c>
      <c r="D313" s="137">
        <v>47340</v>
      </c>
      <c r="E313" s="138">
        <v>9.49</v>
      </c>
      <c r="F313" s="138">
        <v>0</v>
      </c>
      <c r="G313" s="138">
        <v>0.66</v>
      </c>
      <c r="H313" s="138">
        <v>0</v>
      </c>
      <c r="I313" s="138">
        <v>0</v>
      </c>
      <c r="J313" s="138">
        <v>0</v>
      </c>
      <c r="K313" s="138">
        <v>0</v>
      </c>
      <c r="L313" s="139"/>
      <c r="M313" s="138">
        <v>0</v>
      </c>
      <c r="N313" s="139"/>
      <c r="O313" s="138">
        <v>0</v>
      </c>
      <c r="P313" s="138">
        <v>0</v>
      </c>
      <c r="Q313" s="138">
        <v>0</v>
      </c>
      <c r="R313" s="139"/>
      <c r="S313" s="138">
        <v>0</v>
      </c>
      <c r="T313" s="139"/>
      <c r="U313" s="138">
        <v>0</v>
      </c>
      <c r="V313" s="138">
        <v>0</v>
      </c>
      <c r="W313" s="138">
        <v>0</v>
      </c>
      <c r="X313" s="138">
        <v>0</v>
      </c>
      <c r="Y313" s="138">
        <v>0.35</v>
      </c>
      <c r="Z313" s="139"/>
      <c r="AA313" s="138">
        <v>0.76</v>
      </c>
      <c r="AB313" s="131">
        <v>0</v>
      </c>
    </row>
    <row r="314" spans="1:28" ht="15" customHeight="1" x14ac:dyDescent="0.25">
      <c r="A314" s="129" t="str">
        <f>B314&amp;"-"&amp;COUNTIF($B$3:B314,B314)</f>
        <v>236-160</v>
      </c>
      <c r="B314" s="130">
        <v>236</v>
      </c>
      <c r="C314" s="130" t="s">
        <v>36</v>
      </c>
      <c r="D314" s="137">
        <v>50484</v>
      </c>
      <c r="E314" s="138">
        <v>2</v>
      </c>
      <c r="F314" s="138">
        <v>0</v>
      </c>
      <c r="G314" s="138">
        <v>0</v>
      </c>
      <c r="H314" s="138">
        <v>0</v>
      </c>
      <c r="I314" s="138">
        <v>0</v>
      </c>
      <c r="J314" s="138">
        <v>0</v>
      </c>
      <c r="K314" s="138">
        <v>0</v>
      </c>
      <c r="L314" s="139"/>
      <c r="M314" s="138">
        <v>2</v>
      </c>
      <c r="N314" s="139"/>
      <c r="O314" s="138">
        <v>0</v>
      </c>
      <c r="P314" s="138">
        <v>0</v>
      </c>
      <c r="Q314" s="138">
        <v>0</v>
      </c>
      <c r="R314" s="139"/>
      <c r="S314" s="138">
        <v>0</v>
      </c>
      <c r="T314" s="139"/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9"/>
      <c r="AA314" s="138">
        <v>0</v>
      </c>
      <c r="AB314" s="131">
        <v>0</v>
      </c>
    </row>
    <row r="315" spans="1:28" ht="15" customHeight="1" x14ac:dyDescent="0.25">
      <c r="A315" s="129" t="str">
        <f>B315&amp;"-"&amp;COUNTIF($B$3:B315,B315)</f>
        <v>236-161</v>
      </c>
      <c r="B315" s="130">
        <v>236</v>
      </c>
      <c r="C315" s="130" t="s">
        <v>36</v>
      </c>
      <c r="D315" s="137">
        <v>49783</v>
      </c>
      <c r="E315" s="138">
        <v>6</v>
      </c>
      <c r="F315" s="138">
        <v>0</v>
      </c>
      <c r="G315" s="138">
        <v>0</v>
      </c>
      <c r="H315" s="138">
        <v>0</v>
      </c>
      <c r="I315" s="138">
        <v>0</v>
      </c>
      <c r="J315" s="138">
        <v>0</v>
      </c>
      <c r="K315" s="138">
        <v>0</v>
      </c>
      <c r="L315" s="139"/>
      <c r="M315" s="138">
        <v>2</v>
      </c>
      <c r="N315" s="139"/>
      <c r="O315" s="138">
        <v>0</v>
      </c>
      <c r="P315" s="138">
        <v>0</v>
      </c>
      <c r="Q315" s="138">
        <v>0</v>
      </c>
      <c r="R315" s="139"/>
      <c r="S315" s="138">
        <v>0</v>
      </c>
      <c r="T315" s="139"/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9"/>
      <c r="AA315" s="138">
        <v>0</v>
      </c>
      <c r="AB315" s="131">
        <v>0</v>
      </c>
    </row>
    <row r="316" spans="1:28" ht="15" customHeight="1" x14ac:dyDescent="0.25">
      <c r="A316" s="129" t="str">
        <f>B316&amp;"-"&amp;COUNTIF($B$3:B316,B316)</f>
        <v>236-162</v>
      </c>
      <c r="B316" s="130">
        <v>236</v>
      </c>
      <c r="C316" s="130" t="s">
        <v>36</v>
      </c>
      <c r="D316" s="137">
        <v>48595</v>
      </c>
      <c r="E316" s="138">
        <v>1</v>
      </c>
      <c r="F316" s="138">
        <v>0</v>
      </c>
      <c r="G316" s="138">
        <v>0</v>
      </c>
      <c r="H316" s="138">
        <v>0</v>
      </c>
      <c r="I316" s="138">
        <v>0</v>
      </c>
      <c r="J316" s="138">
        <v>0</v>
      </c>
      <c r="K316" s="138">
        <v>0</v>
      </c>
      <c r="L316" s="139"/>
      <c r="M316" s="138">
        <v>1</v>
      </c>
      <c r="N316" s="139"/>
      <c r="O316" s="138">
        <v>0</v>
      </c>
      <c r="P316" s="138">
        <v>0</v>
      </c>
      <c r="Q316" s="138">
        <v>0</v>
      </c>
      <c r="R316" s="139"/>
      <c r="S316" s="138">
        <v>0</v>
      </c>
      <c r="T316" s="139"/>
      <c r="U316" s="138">
        <v>0</v>
      </c>
      <c r="V316" s="138">
        <v>0</v>
      </c>
      <c r="W316" s="138">
        <v>0</v>
      </c>
      <c r="X316" s="138">
        <v>0</v>
      </c>
      <c r="Y316" s="138">
        <v>0</v>
      </c>
      <c r="Z316" s="139"/>
      <c r="AA316" s="138">
        <v>0</v>
      </c>
      <c r="AB316" s="131">
        <v>0</v>
      </c>
    </row>
    <row r="317" spans="1:28" ht="15" customHeight="1" x14ac:dyDescent="0.25">
      <c r="A317" s="129" t="str">
        <f>B317&amp;"-"&amp;COUNTIF($B$3:B317,B317)</f>
        <v>236-163</v>
      </c>
      <c r="B317" s="130">
        <v>236</v>
      </c>
      <c r="C317" s="130" t="s">
        <v>36</v>
      </c>
      <c r="D317" s="137">
        <v>44008</v>
      </c>
      <c r="E317" s="138">
        <v>9.09</v>
      </c>
      <c r="F317" s="138">
        <v>0</v>
      </c>
      <c r="G317" s="138">
        <v>0</v>
      </c>
      <c r="H317" s="138">
        <v>0</v>
      </c>
      <c r="I317" s="138">
        <v>0</v>
      </c>
      <c r="J317" s="138">
        <v>0</v>
      </c>
      <c r="K317" s="138">
        <v>0</v>
      </c>
      <c r="L317" s="139"/>
      <c r="M317" s="138">
        <v>2.09</v>
      </c>
      <c r="N317" s="139"/>
      <c r="O317" s="138">
        <v>0</v>
      </c>
      <c r="P317" s="138">
        <v>0</v>
      </c>
      <c r="Q317" s="138">
        <v>0</v>
      </c>
      <c r="R317" s="139"/>
      <c r="S317" s="138">
        <v>0</v>
      </c>
      <c r="T317" s="139"/>
      <c r="U317" s="138">
        <v>0.13</v>
      </c>
      <c r="V317" s="138">
        <v>0</v>
      </c>
      <c r="W317" s="138">
        <v>0</v>
      </c>
      <c r="X317" s="138">
        <v>0</v>
      </c>
      <c r="Y317" s="138">
        <v>0.2</v>
      </c>
      <c r="Z317" s="139"/>
      <c r="AA317" s="138">
        <v>0</v>
      </c>
      <c r="AB317" s="131">
        <v>0</v>
      </c>
    </row>
    <row r="318" spans="1:28" ht="15" customHeight="1" x14ac:dyDescent="0.25">
      <c r="A318" s="129" t="str">
        <f>B318&amp;"-"&amp;COUNTIF($B$3:B318,B318)</f>
        <v>236-164</v>
      </c>
      <c r="B318" s="130">
        <v>236</v>
      </c>
      <c r="C318" s="130" t="s">
        <v>36</v>
      </c>
      <c r="D318" s="137">
        <v>48843</v>
      </c>
      <c r="E318" s="138">
        <v>1.49</v>
      </c>
      <c r="F318" s="138">
        <v>0</v>
      </c>
      <c r="G318" s="138">
        <v>0</v>
      </c>
      <c r="H318" s="138">
        <v>0</v>
      </c>
      <c r="I318" s="138">
        <v>0</v>
      </c>
      <c r="J318" s="138">
        <v>0</v>
      </c>
      <c r="K318" s="138">
        <v>0</v>
      </c>
      <c r="L318" s="139"/>
      <c r="M318" s="138">
        <v>1</v>
      </c>
      <c r="N318" s="139"/>
      <c r="O318" s="138">
        <v>0</v>
      </c>
      <c r="P318" s="138">
        <v>0</v>
      </c>
      <c r="Q318" s="138">
        <v>0</v>
      </c>
      <c r="R318" s="139"/>
      <c r="S318" s="138">
        <v>0</v>
      </c>
      <c r="T318" s="139"/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9"/>
      <c r="AA318" s="138">
        <v>0</v>
      </c>
      <c r="AB318" s="131">
        <v>0</v>
      </c>
    </row>
    <row r="319" spans="1:28" ht="15" customHeight="1" x14ac:dyDescent="0.25">
      <c r="A319" s="129" t="str">
        <f>B319&amp;"-"&amp;COUNTIF($B$3:B319,B319)</f>
        <v>236-165</v>
      </c>
      <c r="B319" s="130">
        <v>236</v>
      </c>
      <c r="C319" s="130" t="s">
        <v>36</v>
      </c>
      <c r="D319" s="137">
        <v>47852</v>
      </c>
      <c r="E319" s="138">
        <v>1.19</v>
      </c>
      <c r="F319" s="138">
        <v>0</v>
      </c>
      <c r="G319" s="138">
        <v>0</v>
      </c>
      <c r="H319" s="138">
        <v>0</v>
      </c>
      <c r="I319" s="138">
        <v>0</v>
      </c>
      <c r="J319" s="138">
        <v>0</v>
      </c>
      <c r="K319" s="138">
        <v>0</v>
      </c>
      <c r="L319" s="139"/>
      <c r="M319" s="138">
        <v>0.96</v>
      </c>
      <c r="N319" s="139"/>
      <c r="O319" s="138">
        <v>0</v>
      </c>
      <c r="P319" s="138">
        <v>0</v>
      </c>
      <c r="Q319" s="138">
        <v>0</v>
      </c>
      <c r="R319" s="139"/>
      <c r="S319" s="138">
        <v>0</v>
      </c>
      <c r="T319" s="139"/>
      <c r="U319" s="138">
        <v>0</v>
      </c>
      <c r="V319" s="138">
        <v>0</v>
      </c>
      <c r="W319" s="138">
        <v>0</v>
      </c>
      <c r="X319" s="138">
        <v>0</v>
      </c>
      <c r="Y319" s="138">
        <v>0</v>
      </c>
      <c r="Z319" s="139"/>
      <c r="AA319" s="138">
        <v>0</v>
      </c>
      <c r="AB319" s="131">
        <v>0</v>
      </c>
    </row>
    <row r="320" spans="1:28" ht="15" customHeight="1" x14ac:dyDescent="0.25">
      <c r="A320" s="129" t="str">
        <f>B320&amp;"-"&amp;COUNTIF($B$3:B320,B320)</f>
        <v>236-166</v>
      </c>
      <c r="B320" s="130">
        <v>236</v>
      </c>
      <c r="C320" s="130" t="s">
        <v>36</v>
      </c>
      <c r="D320" s="137">
        <v>44016</v>
      </c>
      <c r="E320" s="138">
        <v>8.64</v>
      </c>
      <c r="F320" s="138">
        <v>0</v>
      </c>
      <c r="G320" s="138">
        <v>0.5</v>
      </c>
      <c r="H320" s="138">
        <v>0</v>
      </c>
      <c r="I320" s="138">
        <v>0</v>
      </c>
      <c r="J320" s="138">
        <v>0</v>
      </c>
      <c r="K320" s="138">
        <v>0</v>
      </c>
      <c r="L320" s="139"/>
      <c r="M320" s="138">
        <v>3.64</v>
      </c>
      <c r="N320" s="139"/>
      <c r="O320" s="138">
        <v>0</v>
      </c>
      <c r="P320" s="138">
        <v>0</v>
      </c>
      <c r="Q320" s="138">
        <v>0</v>
      </c>
      <c r="R320" s="139"/>
      <c r="S320" s="138">
        <v>0</v>
      </c>
      <c r="T320" s="139"/>
      <c r="U320" s="138">
        <v>0</v>
      </c>
      <c r="V320" s="138">
        <v>0</v>
      </c>
      <c r="W320" s="138">
        <v>0</v>
      </c>
      <c r="X320" s="138">
        <v>0</v>
      </c>
      <c r="Y320" s="138">
        <v>0.4</v>
      </c>
      <c r="Z320" s="139"/>
      <c r="AA320" s="138">
        <v>0.01</v>
      </c>
      <c r="AB320" s="131">
        <v>0</v>
      </c>
    </row>
    <row r="321" spans="1:28" ht="15" customHeight="1" x14ac:dyDescent="0.25">
      <c r="A321" s="129" t="str">
        <f>B321&amp;"-"&amp;COUNTIF($B$3:B321,B321)</f>
        <v>236-167</v>
      </c>
      <c r="B321" s="130">
        <v>236</v>
      </c>
      <c r="C321" s="130" t="s">
        <v>36</v>
      </c>
      <c r="D321" s="137">
        <v>46961</v>
      </c>
      <c r="E321" s="138">
        <v>14.86</v>
      </c>
      <c r="F321" s="138">
        <v>0</v>
      </c>
      <c r="G321" s="138">
        <v>0</v>
      </c>
      <c r="H321" s="138">
        <v>1</v>
      </c>
      <c r="I321" s="138">
        <v>0</v>
      </c>
      <c r="J321" s="138">
        <v>0</v>
      </c>
      <c r="K321" s="138">
        <v>0.6</v>
      </c>
      <c r="L321" s="139"/>
      <c r="M321" s="138">
        <v>2.4</v>
      </c>
      <c r="N321" s="139"/>
      <c r="O321" s="138">
        <v>0</v>
      </c>
      <c r="P321" s="138">
        <v>0</v>
      </c>
      <c r="Q321" s="138">
        <v>0</v>
      </c>
      <c r="R321" s="139"/>
      <c r="S321" s="138">
        <v>0</v>
      </c>
      <c r="T321" s="139"/>
      <c r="U321" s="138">
        <v>0</v>
      </c>
      <c r="V321" s="138">
        <v>0</v>
      </c>
      <c r="W321" s="138">
        <v>0</v>
      </c>
      <c r="X321" s="138">
        <v>0</v>
      </c>
      <c r="Y321" s="138">
        <v>0.4</v>
      </c>
      <c r="Z321" s="139"/>
      <c r="AA321" s="138">
        <v>0</v>
      </c>
      <c r="AB321" s="131">
        <v>0</v>
      </c>
    </row>
    <row r="322" spans="1:28" ht="15" customHeight="1" x14ac:dyDescent="0.25">
      <c r="A322" s="129" t="str">
        <f>B322&amp;"-"&amp;COUNTIF($B$3:B322,B322)</f>
        <v>236-168</v>
      </c>
      <c r="B322" s="130">
        <v>236</v>
      </c>
      <c r="C322" s="130" t="s">
        <v>36</v>
      </c>
      <c r="D322" s="137">
        <v>44024</v>
      </c>
      <c r="E322" s="138">
        <v>6.53</v>
      </c>
      <c r="F322" s="138">
        <v>0</v>
      </c>
      <c r="G322" s="138">
        <v>1</v>
      </c>
      <c r="H322" s="138">
        <v>0</v>
      </c>
      <c r="I322" s="138">
        <v>0</v>
      </c>
      <c r="J322" s="138">
        <v>0</v>
      </c>
      <c r="K322" s="138">
        <v>0</v>
      </c>
      <c r="L322" s="139"/>
      <c r="M322" s="138">
        <v>3.05</v>
      </c>
      <c r="N322" s="139"/>
      <c r="O322" s="138">
        <v>0</v>
      </c>
      <c r="P322" s="138">
        <v>0</v>
      </c>
      <c r="Q322" s="138">
        <v>0</v>
      </c>
      <c r="R322" s="139"/>
      <c r="S322" s="138">
        <v>0</v>
      </c>
      <c r="T322" s="139"/>
      <c r="U322" s="138">
        <v>0</v>
      </c>
      <c r="V322" s="138">
        <v>0</v>
      </c>
      <c r="W322" s="138">
        <v>0</v>
      </c>
      <c r="X322" s="138">
        <v>0</v>
      </c>
      <c r="Y322" s="138">
        <v>0.4</v>
      </c>
      <c r="Z322" s="139"/>
      <c r="AA322" s="138">
        <v>0</v>
      </c>
      <c r="AB322" s="131">
        <v>0</v>
      </c>
    </row>
    <row r="323" spans="1:28" ht="15" customHeight="1" x14ac:dyDescent="0.25">
      <c r="A323" s="129" t="str">
        <f>B323&amp;"-"&amp;COUNTIF($B$3:B323,B323)</f>
        <v>236-169</v>
      </c>
      <c r="B323" s="130">
        <v>236</v>
      </c>
      <c r="C323" s="130" t="s">
        <v>36</v>
      </c>
      <c r="D323" s="137">
        <v>65680</v>
      </c>
      <c r="E323" s="138">
        <v>6.09</v>
      </c>
      <c r="F323" s="138">
        <v>0</v>
      </c>
      <c r="G323" s="138">
        <v>0</v>
      </c>
      <c r="H323" s="138">
        <v>0</v>
      </c>
      <c r="I323" s="138">
        <v>0</v>
      </c>
      <c r="J323" s="138">
        <v>0</v>
      </c>
      <c r="K323" s="138">
        <v>0</v>
      </c>
      <c r="L323" s="139"/>
      <c r="M323" s="138">
        <v>1.63</v>
      </c>
      <c r="N323" s="139"/>
      <c r="O323" s="138">
        <v>0</v>
      </c>
      <c r="P323" s="138">
        <v>0</v>
      </c>
      <c r="Q323" s="138">
        <v>0</v>
      </c>
      <c r="R323" s="139"/>
      <c r="S323" s="138">
        <v>0</v>
      </c>
      <c r="T323" s="139"/>
      <c r="U323" s="138">
        <v>0</v>
      </c>
      <c r="V323" s="138">
        <v>0</v>
      </c>
      <c r="W323" s="138">
        <v>0</v>
      </c>
      <c r="X323" s="138">
        <v>0</v>
      </c>
      <c r="Y323" s="138">
        <v>0.2</v>
      </c>
      <c r="Z323" s="139"/>
      <c r="AA323" s="138">
        <v>0</v>
      </c>
      <c r="AB323" s="131">
        <v>0</v>
      </c>
    </row>
    <row r="324" spans="1:28" ht="15" customHeight="1" x14ac:dyDescent="0.25">
      <c r="A324" s="129" t="str">
        <f>B324&amp;"-"&amp;COUNTIF($B$3:B324,B324)</f>
        <v>236-170</v>
      </c>
      <c r="B324" s="130">
        <v>236</v>
      </c>
      <c r="C324" s="130" t="s">
        <v>36</v>
      </c>
      <c r="D324" s="137">
        <v>44032</v>
      </c>
      <c r="E324" s="138">
        <v>3.68</v>
      </c>
      <c r="F324" s="138">
        <v>0</v>
      </c>
      <c r="G324" s="138">
        <v>0.22</v>
      </c>
      <c r="H324" s="138">
        <v>0</v>
      </c>
      <c r="I324" s="138">
        <v>0</v>
      </c>
      <c r="J324" s="138">
        <v>0</v>
      </c>
      <c r="K324" s="138">
        <v>0</v>
      </c>
      <c r="L324" s="139"/>
      <c r="M324" s="138">
        <v>1.48</v>
      </c>
      <c r="N324" s="139"/>
      <c r="O324" s="138">
        <v>0</v>
      </c>
      <c r="P324" s="138">
        <v>0</v>
      </c>
      <c r="Q324" s="138">
        <v>0</v>
      </c>
      <c r="R324" s="139"/>
      <c r="S324" s="138">
        <v>0</v>
      </c>
      <c r="T324" s="139"/>
      <c r="U324" s="138">
        <v>0</v>
      </c>
      <c r="V324" s="138">
        <v>0</v>
      </c>
      <c r="W324" s="138">
        <v>0</v>
      </c>
      <c r="X324" s="138">
        <v>0</v>
      </c>
      <c r="Y324" s="138">
        <v>0.2</v>
      </c>
      <c r="Z324" s="139"/>
      <c r="AA324" s="138">
        <v>0</v>
      </c>
      <c r="AB324" s="131">
        <v>0</v>
      </c>
    </row>
    <row r="325" spans="1:28" ht="15" customHeight="1" x14ac:dyDescent="0.25">
      <c r="A325" s="129" t="str">
        <f>B325&amp;"-"&amp;COUNTIF($B$3:B325,B325)</f>
        <v>236-171</v>
      </c>
      <c r="B325" s="130">
        <v>236</v>
      </c>
      <c r="C325" s="130" t="s">
        <v>36</v>
      </c>
      <c r="D325" s="137">
        <v>44040</v>
      </c>
      <c r="E325" s="138">
        <v>12.29</v>
      </c>
      <c r="F325" s="138">
        <v>0</v>
      </c>
      <c r="G325" s="138">
        <v>0.69</v>
      </c>
      <c r="H325" s="138">
        <v>0</v>
      </c>
      <c r="I325" s="138">
        <v>0</v>
      </c>
      <c r="J325" s="138">
        <v>0</v>
      </c>
      <c r="K325" s="138">
        <v>0</v>
      </c>
      <c r="L325" s="139"/>
      <c r="M325" s="138">
        <v>6.59</v>
      </c>
      <c r="N325" s="139"/>
      <c r="O325" s="138">
        <v>0</v>
      </c>
      <c r="P325" s="138">
        <v>0</v>
      </c>
      <c r="Q325" s="138">
        <v>0</v>
      </c>
      <c r="R325" s="139"/>
      <c r="S325" s="138">
        <v>0</v>
      </c>
      <c r="T325" s="139"/>
      <c r="U325" s="138">
        <v>0.13</v>
      </c>
      <c r="V325" s="138">
        <v>0</v>
      </c>
      <c r="W325" s="138">
        <v>0</v>
      </c>
      <c r="X325" s="138">
        <v>0</v>
      </c>
      <c r="Y325" s="138">
        <v>0.54</v>
      </c>
      <c r="Z325" s="139"/>
      <c r="AA325" s="138">
        <v>0</v>
      </c>
      <c r="AB325" s="131">
        <v>0</v>
      </c>
    </row>
    <row r="326" spans="1:28" ht="15" customHeight="1" x14ac:dyDescent="0.25">
      <c r="A326" s="129" t="str">
        <f>B326&amp;"-"&amp;COUNTIF($B$3:B326,B326)</f>
        <v>236-172</v>
      </c>
      <c r="B326" s="130">
        <v>236</v>
      </c>
      <c r="C326" s="130" t="s">
        <v>36</v>
      </c>
      <c r="D326" s="137">
        <v>44057</v>
      </c>
      <c r="E326" s="138">
        <v>4.46</v>
      </c>
      <c r="F326" s="138">
        <v>0</v>
      </c>
      <c r="G326" s="138">
        <v>1</v>
      </c>
      <c r="H326" s="138">
        <v>0</v>
      </c>
      <c r="I326" s="138">
        <v>0</v>
      </c>
      <c r="J326" s="138">
        <v>0</v>
      </c>
      <c r="K326" s="138">
        <v>0.4</v>
      </c>
      <c r="L326" s="139"/>
      <c r="M326" s="138">
        <v>2.06</v>
      </c>
      <c r="N326" s="139"/>
      <c r="O326" s="138">
        <v>0</v>
      </c>
      <c r="P326" s="138">
        <v>0</v>
      </c>
      <c r="Q326" s="138">
        <v>0</v>
      </c>
      <c r="R326" s="139"/>
      <c r="S326" s="138">
        <v>0</v>
      </c>
      <c r="T326" s="139"/>
      <c r="U326" s="138">
        <v>0</v>
      </c>
      <c r="V326" s="138">
        <v>0</v>
      </c>
      <c r="W326" s="138">
        <v>0</v>
      </c>
      <c r="X326" s="138">
        <v>0</v>
      </c>
      <c r="Y326" s="138">
        <v>0.09</v>
      </c>
      <c r="Z326" s="139"/>
      <c r="AA326" s="138">
        <v>0</v>
      </c>
      <c r="AB326" s="131">
        <v>0</v>
      </c>
    </row>
    <row r="327" spans="1:28" ht="15" customHeight="1" x14ac:dyDescent="0.25">
      <c r="A327" s="129" t="str">
        <f>B327&amp;"-"&amp;COUNTIF($B$3:B327,B327)</f>
        <v>236-173</v>
      </c>
      <c r="B327" s="130">
        <v>236</v>
      </c>
      <c r="C327" s="130" t="s">
        <v>36</v>
      </c>
      <c r="D327" s="137">
        <v>48942</v>
      </c>
      <c r="E327" s="138">
        <v>1</v>
      </c>
      <c r="F327" s="138">
        <v>0</v>
      </c>
      <c r="G327" s="138">
        <v>0</v>
      </c>
      <c r="H327" s="138">
        <v>0</v>
      </c>
      <c r="I327" s="138">
        <v>0</v>
      </c>
      <c r="J327" s="138">
        <v>0</v>
      </c>
      <c r="K327" s="138">
        <v>0</v>
      </c>
      <c r="L327" s="139"/>
      <c r="M327" s="138">
        <v>1</v>
      </c>
      <c r="N327" s="139"/>
      <c r="O327" s="138">
        <v>0</v>
      </c>
      <c r="P327" s="138">
        <v>0</v>
      </c>
      <c r="Q327" s="138">
        <v>0</v>
      </c>
      <c r="R327" s="139"/>
      <c r="S327" s="138">
        <v>0</v>
      </c>
      <c r="T327" s="139"/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9"/>
      <c r="AA327" s="138">
        <v>0</v>
      </c>
      <c r="AB327" s="131">
        <v>0</v>
      </c>
    </row>
    <row r="328" spans="1:28" ht="15" customHeight="1" x14ac:dyDescent="0.25">
      <c r="A328" s="129" t="str">
        <f>B328&amp;"-"&amp;COUNTIF($B$3:B328,B328)</f>
        <v>236-174</v>
      </c>
      <c r="B328" s="130">
        <v>236</v>
      </c>
      <c r="C328" s="130" t="s">
        <v>36</v>
      </c>
      <c r="D328" s="137">
        <v>45377</v>
      </c>
      <c r="E328" s="138">
        <v>1</v>
      </c>
      <c r="F328" s="138">
        <v>0</v>
      </c>
      <c r="G328" s="138">
        <v>0</v>
      </c>
      <c r="H328" s="138">
        <v>0</v>
      </c>
      <c r="I328" s="138">
        <v>0</v>
      </c>
      <c r="J328" s="138">
        <v>0</v>
      </c>
      <c r="K328" s="138">
        <v>0</v>
      </c>
      <c r="L328" s="139"/>
      <c r="M328" s="138">
        <v>0</v>
      </c>
      <c r="N328" s="139"/>
      <c r="O328" s="138">
        <v>0</v>
      </c>
      <c r="P328" s="138">
        <v>0</v>
      </c>
      <c r="Q328" s="138">
        <v>0</v>
      </c>
      <c r="R328" s="139"/>
      <c r="S328" s="138">
        <v>0</v>
      </c>
      <c r="T328" s="139"/>
      <c r="U328" s="138">
        <v>0</v>
      </c>
      <c r="V328" s="138">
        <v>0</v>
      </c>
      <c r="W328" s="138">
        <v>0</v>
      </c>
      <c r="X328" s="138">
        <v>0</v>
      </c>
      <c r="Y328" s="138">
        <v>0.22</v>
      </c>
      <c r="Z328" s="139"/>
      <c r="AA328" s="138">
        <v>0</v>
      </c>
      <c r="AB328" s="131">
        <v>0</v>
      </c>
    </row>
    <row r="329" spans="1:28" ht="15" customHeight="1" x14ac:dyDescent="0.25">
      <c r="A329" s="129" t="str">
        <f>B329&amp;"-"&amp;COUNTIF($B$3:B329,B329)</f>
        <v>236-175</v>
      </c>
      <c r="B329" s="130">
        <v>236</v>
      </c>
      <c r="C329" s="130" t="s">
        <v>36</v>
      </c>
      <c r="D329" s="137">
        <v>45385</v>
      </c>
      <c r="E329" s="138">
        <v>1</v>
      </c>
      <c r="F329" s="138">
        <v>0</v>
      </c>
      <c r="G329" s="138">
        <v>0</v>
      </c>
      <c r="H329" s="138">
        <v>0</v>
      </c>
      <c r="I329" s="138">
        <v>0</v>
      </c>
      <c r="J329" s="138">
        <v>0</v>
      </c>
      <c r="K329" s="138">
        <v>0</v>
      </c>
      <c r="L329" s="139"/>
      <c r="M329" s="138">
        <v>0</v>
      </c>
      <c r="N329" s="139"/>
      <c r="O329" s="138">
        <v>0</v>
      </c>
      <c r="P329" s="138">
        <v>0</v>
      </c>
      <c r="Q329" s="138">
        <v>0</v>
      </c>
      <c r="R329" s="139"/>
      <c r="S329" s="138">
        <v>0</v>
      </c>
      <c r="T329" s="139"/>
      <c r="U329" s="138">
        <v>0</v>
      </c>
      <c r="V329" s="138">
        <v>0</v>
      </c>
      <c r="W329" s="138">
        <v>0</v>
      </c>
      <c r="X329" s="138">
        <v>0</v>
      </c>
      <c r="Y329" s="138">
        <v>0.2</v>
      </c>
      <c r="Z329" s="139"/>
      <c r="AA329" s="138">
        <v>0</v>
      </c>
      <c r="AB329" s="131">
        <v>0</v>
      </c>
    </row>
    <row r="330" spans="1:28" ht="15" customHeight="1" x14ac:dyDescent="0.25">
      <c r="A330" s="129" t="str">
        <f>B330&amp;"-"&amp;COUNTIF($B$3:B330,B330)</f>
        <v>236-176</v>
      </c>
      <c r="B330" s="130">
        <v>236</v>
      </c>
      <c r="C330" s="130" t="s">
        <v>36</v>
      </c>
      <c r="D330" s="137">
        <v>44065</v>
      </c>
      <c r="E330" s="138">
        <v>2.93</v>
      </c>
      <c r="F330" s="138">
        <v>0</v>
      </c>
      <c r="G330" s="138">
        <v>0.93</v>
      </c>
      <c r="H330" s="138">
        <v>0</v>
      </c>
      <c r="I330" s="138">
        <v>0</v>
      </c>
      <c r="J330" s="138">
        <v>0</v>
      </c>
      <c r="K330" s="138">
        <v>0</v>
      </c>
      <c r="L330" s="139"/>
      <c r="M330" s="138">
        <v>0.93</v>
      </c>
      <c r="N330" s="139"/>
      <c r="O330" s="138">
        <v>0</v>
      </c>
      <c r="P330" s="138">
        <v>0</v>
      </c>
      <c r="Q330" s="138">
        <v>0</v>
      </c>
      <c r="R330" s="139"/>
      <c r="S330" s="138">
        <v>0</v>
      </c>
      <c r="T330" s="139"/>
      <c r="U330" s="138">
        <v>0.13</v>
      </c>
      <c r="V330" s="138">
        <v>0</v>
      </c>
      <c r="W330" s="138">
        <v>0</v>
      </c>
      <c r="X330" s="138">
        <v>0</v>
      </c>
      <c r="Y330" s="138">
        <v>0</v>
      </c>
      <c r="Z330" s="139"/>
      <c r="AA330" s="138">
        <v>0</v>
      </c>
      <c r="AB330" s="131">
        <v>0</v>
      </c>
    </row>
    <row r="331" spans="1:28" ht="15" customHeight="1" x14ac:dyDescent="0.25">
      <c r="A331" s="129" t="str">
        <f>B331&amp;"-"&amp;COUNTIF($B$3:B331,B331)</f>
        <v>236-177</v>
      </c>
      <c r="B331" s="130">
        <v>236</v>
      </c>
      <c r="C331" s="130" t="s">
        <v>36</v>
      </c>
      <c r="D331" s="137">
        <v>46342</v>
      </c>
      <c r="E331" s="138">
        <v>4.4000000000000004</v>
      </c>
      <c r="F331" s="138">
        <v>0</v>
      </c>
      <c r="G331" s="138">
        <v>1</v>
      </c>
      <c r="H331" s="138">
        <v>0</v>
      </c>
      <c r="I331" s="138">
        <v>0</v>
      </c>
      <c r="J331" s="138">
        <v>0</v>
      </c>
      <c r="K331" s="138">
        <v>0</v>
      </c>
      <c r="L331" s="139"/>
      <c r="M331" s="138">
        <v>1.46</v>
      </c>
      <c r="N331" s="139"/>
      <c r="O331" s="138">
        <v>0</v>
      </c>
      <c r="P331" s="138">
        <v>0</v>
      </c>
      <c r="Q331" s="138">
        <v>0</v>
      </c>
      <c r="R331" s="139"/>
      <c r="S331" s="138">
        <v>0</v>
      </c>
      <c r="T331" s="139"/>
      <c r="U331" s="138">
        <v>0.26</v>
      </c>
      <c r="V331" s="138">
        <v>0</v>
      </c>
      <c r="W331" s="138">
        <v>0</v>
      </c>
      <c r="X331" s="138">
        <v>0</v>
      </c>
      <c r="Y331" s="138">
        <v>0</v>
      </c>
      <c r="Z331" s="139"/>
      <c r="AA331" s="138">
        <v>0</v>
      </c>
      <c r="AB331" s="131">
        <v>0</v>
      </c>
    </row>
    <row r="332" spans="1:28" ht="15" customHeight="1" x14ac:dyDescent="0.25">
      <c r="A332" s="129" t="str">
        <f>B332&amp;"-"&amp;COUNTIF($B$3:B332,B332)</f>
        <v>236-178</v>
      </c>
      <c r="B332" s="130">
        <v>236</v>
      </c>
      <c r="C332" s="130" t="s">
        <v>36</v>
      </c>
      <c r="D332" s="137">
        <v>46193</v>
      </c>
      <c r="E332" s="138">
        <v>6.27</v>
      </c>
      <c r="F332" s="138">
        <v>0</v>
      </c>
      <c r="G332" s="138">
        <v>1.1499999999999999</v>
      </c>
      <c r="H332" s="138">
        <v>0</v>
      </c>
      <c r="I332" s="138">
        <v>0</v>
      </c>
      <c r="J332" s="138">
        <v>0</v>
      </c>
      <c r="K332" s="138">
        <v>0</v>
      </c>
      <c r="L332" s="139"/>
      <c r="M332" s="138">
        <v>2.41</v>
      </c>
      <c r="N332" s="139"/>
      <c r="O332" s="138">
        <v>0</v>
      </c>
      <c r="P332" s="138">
        <v>0</v>
      </c>
      <c r="Q332" s="138">
        <v>0</v>
      </c>
      <c r="R332" s="139"/>
      <c r="S332" s="138">
        <v>0</v>
      </c>
      <c r="T332" s="139"/>
      <c r="U332" s="138">
        <v>0</v>
      </c>
      <c r="V332" s="138">
        <v>0</v>
      </c>
      <c r="W332" s="138">
        <v>0</v>
      </c>
      <c r="X332" s="138">
        <v>0</v>
      </c>
      <c r="Y332" s="138">
        <v>0.2</v>
      </c>
      <c r="Z332" s="139"/>
      <c r="AA332" s="138">
        <v>0</v>
      </c>
      <c r="AB332" s="131">
        <v>0</v>
      </c>
    </row>
    <row r="333" spans="1:28" ht="15" customHeight="1" x14ac:dyDescent="0.25">
      <c r="A333" s="129" t="str">
        <f>B333&amp;"-"&amp;COUNTIF($B$3:B333,B333)</f>
        <v>236-179</v>
      </c>
      <c r="B333" s="130">
        <v>236</v>
      </c>
      <c r="C333" s="130" t="s">
        <v>36</v>
      </c>
      <c r="D333" s="137">
        <v>45864</v>
      </c>
      <c r="E333" s="138">
        <v>6.78</v>
      </c>
      <c r="F333" s="138">
        <v>0.49</v>
      </c>
      <c r="G333" s="138">
        <v>0</v>
      </c>
      <c r="H333" s="138">
        <v>0</v>
      </c>
      <c r="I333" s="138">
        <v>0</v>
      </c>
      <c r="J333" s="138">
        <v>0</v>
      </c>
      <c r="K333" s="138">
        <v>1</v>
      </c>
      <c r="L333" s="139"/>
      <c r="M333" s="138">
        <v>2.78</v>
      </c>
      <c r="N333" s="139"/>
      <c r="O333" s="138">
        <v>0</v>
      </c>
      <c r="P333" s="138">
        <v>0</v>
      </c>
      <c r="Q333" s="138">
        <v>0</v>
      </c>
      <c r="R333" s="139"/>
      <c r="S333" s="138">
        <v>0</v>
      </c>
      <c r="T333" s="139"/>
      <c r="U333" s="138">
        <v>0</v>
      </c>
      <c r="V333" s="138">
        <v>0</v>
      </c>
      <c r="W333" s="138">
        <v>0</v>
      </c>
      <c r="X333" s="138">
        <v>0</v>
      </c>
      <c r="Y333" s="138">
        <v>0.05</v>
      </c>
      <c r="Z333" s="139"/>
      <c r="AA333" s="138">
        <v>0</v>
      </c>
      <c r="AB333" s="131">
        <v>0</v>
      </c>
    </row>
    <row r="334" spans="1:28" ht="15" customHeight="1" x14ac:dyDescent="0.25">
      <c r="A334" s="129" t="str">
        <f>B334&amp;"-"&amp;COUNTIF($B$3:B334,B334)</f>
        <v>236-180</v>
      </c>
      <c r="B334" s="130">
        <v>236</v>
      </c>
      <c r="C334" s="130" t="s">
        <v>36</v>
      </c>
      <c r="D334" s="137">
        <v>45393</v>
      </c>
      <c r="E334" s="138">
        <v>2</v>
      </c>
      <c r="F334" s="138">
        <v>0</v>
      </c>
      <c r="G334" s="138">
        <v>1</v>
      </c>
      <c r="H334" s="138">
        <v>0</v>
      </c>
      <c r="I334" s="138">
        <v>0</v>
      </c>
      <c r="J334" s="138">
        <v>0</v>
      </c>
      <c r="K334" s="138">
        <v>0</v>
      </c>
      <c r="L334" s="139"/>
      <c r="M334" s="138">
        <v>0</v>
      </c>
      <c r="N334" s="139"/>
      <c r="O334" s="138">
        <v>0</v>
      </c>
      <c r="P334" s="138">
        <v>1</v>
      </c>
      <c r="Q334" s="138">
        <v>0</v>
      </c>
      <c r="R334" s="139"/>
      <c r="S334" s="138">
        <v>0</v>
      </c>
      <c r="T334" s="139"/>
      <c r="U334" s="138">
        <v>0.48</v>
      </c>
      <c r="V334" s="138">
        <v>7.0000000000000007E-2</v>
      </c>
      <c r="W334" s="138">
        <v>0</v>
      </c>
      <c r="X334" s="138">
        <v>0</v>
      </c>
      <c r="Y334" s="138">
        <v>0</v>
      </c>
      <c r="Z334" s="139"/>
      <c r="AA334" s="138">
        <v>0</v>
      </c>
      <c r="AB334" s="131">
        <v>0</v>
      </c>
    </row>
    <row r="335" spans="1:28" ht="15" customHeight="1" x14ac:dyDescent="0.25">
      <c r="A335" s="129" t="str">
        <f>B335&amp;"-"&amp;COUNTIF($B$3:B335,B335)</f>
        <v>236-181</v>
      </c>
      <c r="B335" s="130">
        <v>236</v>
      </c>
      <c r="C335" s="130" t="s">
        <v>36</v>
      </c>
      <c r="D335" s="137">
        <v>50559</v>
      </c>
      <c r="E335" s="138">
        <v>3</v>
      </c>
      <c r="F335" s="138">
        <v>0</v>
      </c>
      <c r="G335" s="138">
        <v>0</v>
      </c>
      <c r="H335" s="138">
        <v>0</v>
      </c>
      <c r="I335" s="138">
        <v>0</v>
      </c>
      <c r="J335" s="138">
        <v>0</v>
      </c>
      <c r="K335" s="138">
        <v>0</v>
      </c>
      <c r="L335" s="139"/>
      <c r="M335" s="138">
        <v>2</v>
      </c>
      <c r="N335" s="139"/>
      <c r="O335" s="138">
        <v>0</v>
      </c>
      <c r="P335" s="138">
        <v>0</v>
      </c>
      <c r="Q335" s="138">
        <v>0</v>
      </c>
      <c r="R335" s="139"/>
      <c r="S335" s="138">
        <v>0</v>
      </c>
      <c r="T335" s="139"/>
      <c r="U335" s="138">
        <v>0</v>
      </c>
      <c r="V335" s="138">
        <v>0</v>
      </c>
      <c r="W335" s="138">
        <v>0</v>
      </c>
      <c r="X335" s="138">
        <v>0</v>
      </c>
      <c r="Y335" s="138">
        <v>0.2</v>
      </c>
      <c r="Z335" s="139"/>
      <c r="AA335" s="138">
        <v>0</v>
      </c>
      <c r="AB335" s="131">
        <v>0</v>
      </c>
    </row>
    <row r="336" spans="1:28" ht="15" customHeight="1" x14ac:dyDescent="0.25">
      <c r="A336" s="129" t="str">
        <f>B336&amp;"-"&amp;COUNTIF($B$3:B336,B336)</f>
        <v>236-182</v>
      </c>
      <c r="B336" s="130">
        <v>236</v>
      </c>
      <c r="C336" s="130" t="s">
        <v>36</v>
      </c>
      <c r="D336" s="137">
        <v>50013</v>
      </c>
      <c r="E336" s="138">
        <v>1</v>
      </c>
      <c r="F336" s="138">
        <v>0</v>
      </c>
      <c r="G336" s="138">
        <v>0</v>
      </c>
      <c r="H336" s="138">
        <v>0</v>
      </c>
      <c r="I336" s="138">
        <v>0</v>
      </c>
      <c r="J336" s="138">
        <v>0</v>
      </c>
      <c r="K336" s="138">
        <v>0</v>
      </c>
      <c r="L336" s="139"/>
      <c r="M336" s="138">
        <v>0</v>
      </c>
      <c r="N336" s="139"/>
      <c r="O336" s="138">
        <v>0</v>
      </c>
      <c r="P336" s="138">
        <v>0</v>
      </c>
      <c r="Q336" s="138">
        <v>0</v>
      </c>
      <c r="R336" s="139"/>
      <c r="S336" s="138">
        <v>0</v>
      </c>
      <c r="T336" s="139"/>
      <c r="U336" s="138">
        <v>0</v>
      </c>
      <c r="V336" s="138">
        <v>0</v>
      </c>
      <c r="W336" s="138">
        <v>0</v>
      </c>
      <c r="X336" s="138">
        <v>0</v>
      </c>
      <c r="Y336" s="138">
        <v>0</v>
      </c>
      <c r="Z336" s="139"/>
      <c r="AA336" s="138">
        <v>0</v>
      </c>
      <c r="AB336" s="131">
        <v>0</v>
      </c>
    </row>
    <row r="337" spans="1:28" ht="15" customHeight="1" x14ac:dyDescent="0.25">
      <c r="A337" s="129" t="str">
        <f>B337&amp;"-"&amp;COUNTIF($B$3:B337,B337)</f>
        <v>236-183</v>
      </c>
      <c r="B337" s="130">
        <v>236</v>
      </c>
      <c r="C337" s="130" t="s">
        <v>36</v>
      </c>
      <c r="D337" s="137">
        <v>47266</v>
      </c>
      <c r="E337" s="138">
        <v>3</v>
      </c>
      <c r="F337" s="138">
        <v>0</v>
      </c>
      <c r="G337" s="138">
        <v>0</v>
      </c>
      <c r="H337" s="138">
        <v>0</v>
      </c>
      <c r="I337" s="138">
        <v>0</v>
      </c>
      <c r="J337" s="138">
        <v>0</v>
      </c>
      <c r="K337" s="138">
        <v>0</v>
      </c>
      <c r="L337" s="139"/>
      <c r="M337" s="138">
        <v>1</v>
      </c>
      <c r="N337" s="139"/>
      <c r="O337" s="138">
        <v>0</v>
      </c>
      <c r="P337" s="138">
        <v>0</v>
      </c>
      <c r="Q337" s="138">
        <v>0</v>
      </c>
      <c r="R337" s="139"/>
      <c r="S337" s="138">
        <v>0</v>
      </c>
      <c r="T337" s="139"/>
      <c r="U337" s="138">
        <v>0</v>
      </c>
      <c r="V337" s="138">
        <v>0</v>
      </c>
      <c r="W337" s="138">
        <v>0</v>
      </c>
      <c r="X337" s="138">
        <v>0</v>
      </c>
      <c r="Y337" s="138">
        <v>0.1</v>
      </c>
      <c r="Z337" s="139"/>
      <c r="AA337" s="138">
        <v>0</v>
      </c>
      <c r="AB337" s="131">
        <v>0</v>
      </c>
    </row>
    <row r="338" spans="1:28" ht="15" customHeight="1" x14ac:dyDescent="0.25">
      <c r="A338" s="129" t="str">
        <f>B338&amp;"-"&amp;COUNTIF($B$3:B338,B338)</f>
        <v>236-184</v>
      </c>
      <c r="B338" s="130">
        <v>236</v>
      </c>
      <c r="C338" s="130" t="s">
        <v>36</v>
      </c>
      <c r="D338" s="137">
        <v>45401</v>
      </c>
      <c r="E338" s="138">
        <v>6.11</v>
      </c>
      <c r="F338" s="138">
        <v>0</v>
      </c>
      <c r="G338" s="138">
        <v>0</v>
      </c>
      <c r="H338" s="138">
        <v>0</v>
      </c>
      <c r="I338" s="138">
        <v>0</v>
      </c>
      <c r="J338" s="138">
        <v>0</v>
      </c>
      <c r="K338" s="138">
        <v>0</v>
      </c>
      <c r="L338" s="139"/>
      <c r="M338" s="138">
        <v>6.1</v>
      </c>
      <c r="N338" s="139"/>
      <c r="O338" s="138">
        <v>0</v>
      </c>
      <c r="P338" s="138">
        <v>0</v>
      </c>
      <c r="Q338" s="138">
        <v>0</v>
      </c>
      <c r="R338" s="139"/>
      <c r="S338" s="138">
        <v>0</v>
      </c>
      <c r="T338" s="139"/>
      <c r="U338" s="138">
        <v>0</v>
      </c>
      <c r="V338" s="138">
        <v>0</v>
      </c>
      <c r="W338" s="138">
        <v>0</v>
      </c>
      <c r="X338" s="138">
        <v>0</v>
      </c>
      <c r="Y338" s="138">
        <v>0.2</v>
      </c>
      <c r="Z338" s="139"/>
      <c r="AA338" s="138">
        <v>0</v>
      </c>
      <c r="AB338" s="131">
        <v>0</v>
      </c>
    </row>
    <row r="339" spans="1:28" ht="15" customHeight="1" x14ac:dyDescent="0.25">
      <c r="A339" s="129" t="str">
        <f>B339&amp;"-"&amp;COUNTIF($B$3:B339,B339)</f>
        <v>236-185</v>
      </c>
      <c r="B339" s="130">
        <v>236</v>
      </c>
      <c r="C339" s="130" t="s">
        <v>36</v>
      </c>
      <c r="D339" s="137">
        <v>46235</v>
      </c>
      <c r="E339" s="138">
        <v>2.78</v>
      </c>
      <c r="F339" s="138">
        <v>0</v>
      </c>
      <c r="G339" s="138">
        <v>0</v>
      </c>
      <c r="H339" s="138">
        <v>0</v>
      </c>
      <c r="I339" s="138">
        <v>0</v>
      </c>
      <c r="J339" s="138">
        <v>0</v>
      </c>
      <c r="K339" s="138">
        <v>0</v>
      </c>
      <c r="L339" s="139"/>
      <c r="M339" s="138">
        <v>0.12</v>
      </c>
      <c r="N339" s="139"/>
      <c r="O339" s="138">
        <v>0</v>
      </c>
      <c r="P339" s="138">
        <v>0</v>
      </c>
      <c r="Q339" s="138">
        <v>0</v>
      </c>
      <c r="R339" s="139"/>
      <c r="S339" s="138">
        <v>0</v>
      </c>
      <c r="T339" s="139"/>
      <c r="U339" s="138">
        <v>0</v>
      </c>
      <c r="V339" s="138">
        <v>0</v>
      </c>
      <c r="W339" s="138">
        <v>0</v>
      </c>
      <c r="X339" s="138">
        <v>0</v>
      </c>
      <c r="Y339" s="138">
        <v>0.2</v>
      </c>
      <c r="Z339" s="139"/>
      <c r="AA339" s="138">
        <v>0</v>
      </c>
      <c r="AB339" s="131">
        <v>0</v>
      </c>
    </row>
    <row r="340" spans="1:28" ht="15" customHeight="1" x14ac:dyDescent="0.25">
      <c r="A340" s="129" t="str">
        <f>B340&amp;"-"&amp;COUNTIF($B$3:B340,B340)</f>
        <v>236-186</v>
      </c>
      <c r="B340" s="130">
        <v>236</v>
      </c>
      <c r="C340" s="130" t="s">
        <v>36</v>
      </c>
      <c r="D340" s="137">
        <v>44099</v>
      </c>
      <c r="E340" s="138">
        <v>15.03</v>
      </c>
      <c r="F340" s="138">
        <v>0</v>
      </c>
      <c r="G340" s="138">
        <v>1</v>
      </c>
      <c r="H340" s="138">
        <v>0</v>
      </c>
      <c r="I340" s="138">
        <v>0</v>
      </c>
      <c r="J340" s="138">
        <v>0</v>
      </c>
      <c r="K340" s="138">
        <v>0.97</v>
      </c>
      <c r="L340" s="139"/>
      <c r="M340" s="138">
        <v>9.07</v>
      </c>
      <c r="N340" s="139"/>
      <c r="O340" s="138">
        <v>0</v>
      </c>
      <c r="P340" s="138">
        <v>0</v>
      </c>
      <c r="Q340" s="138">
        <v>0</v>
      </c>
      <c r="R340" s="139"/>
      <c r="S340" s="138">
        <v>0</v>
      </c>
      <c r="T340" s="139"/>
      <c r="U340" s="138">
        <v>0.1</v>
      </c>
      <c r="V340" s="138">
        <v>0</v>
      </c>
      <c r="W340" s="138">
        <v>0</v>
      </c>
      <c r="X340" s="138">
        <v>0</v>
      </c>
      <c r="Y340" s="138">
        <v>0.1</v>
      </c>
      <c r="Z340" s="139"/>
      <c r="AA340" s="138">
        <v>0</v>
      </c>
      <c r="AB340" s="131">
        <v>0</v>
      </c>
    </row>
    <row r="341" spans="1:28" ht="15" customHeight="1" x14ac:dyDescent="0.25">
      <c r="A341" s="129" t="str">
        <f>B341&amp;"-"&amp;COUNTIF($B$3:B341,B341)</f>
        <v>236-187</v>
      </c>
      <c r="B341" s="130">
        <v>236</v>
      </c>
      <c r="C341" s="130" t="s">
        <v>36</v>
      </c>
      <c r="D341" s="137">
        <v>46979</v>
      </c>
      <c r="E341" s="138">
        <v>19.2</v>
      </c>
      <c r="F341" s="138">
        <v>0</v>
      </c>
      <c r="G341" s="138">
        <v>1.34</v>
      </c>
      <c r="H341" s="138">
        <v>0</v>
      </c>
      <c r="I341" s="138">
        <v>0</v>
      </c>
      <c r="J341" s="138">
        <v>0</v>
      </c>
      <c r="K341" s="138">
        <v>0</v>
      </c>
      <c r="L341" s="139"/>
      <c r="M341" s="138">
        <v>6.65</v>
      </c>
      <c r="N341" s="139"/>
      <c r="O341" s="138">
        <v>0</v>
      </c>
      <c r="P341" s="138">
        <v>0</v>
      </c>
      <c r="Q341" s="138">
        <v>0</v>
      </c>
      <c r="R341" s="139"/>
      <c r="S341" s="138">
        <v>0</v>
      </c>
      <c r="T341" s="139"/>
      <c r="U341" s="138">
        <v>0</v>
      </c>
      <c r="V341" s="138">
        <v>0</v>
      </c>
      <c r="W341" s="138">
        <v>0</v>
      </c>
      <c r="X341" s="138">
        <v>0</v>
      </c>
      <c r="Y341" s="138">
        <v>0.33</v>
      </c>
      <c r="Z341" s="139"/>
      <c r="AA341" s="138">
        <v>0</v>
      </c>
      <c r="AB341" s="131">
        <v>0</v>
      </c>
    </row>
    <row r="342" spans="1:28" ht="15" customHeight="1" x14ac:dyDescent="0.25">
      <c r="A342" s="129" t="str">
        <f>B342&amp;"-"&amp;COUNTIF($B$3:B342,B342)</f>
        <v>236-188</v>
      </c>
      <c r="B342" s="130">
        <v>236</v>
      </c>
      <c r="C342" s="130" t="s">
        <v>36</v>
      </c>
      <c r="D342" s="137">
        <v>44107</v>
      </c>
      <c r="E342" s="138">
        <v>39.75</v>
      </c>
      <c r="F342" s="138">
        <v>1</v>
      </c>
      <c r="G342" s="138">
        <v>0.17</v>
      </c>
      <c r="H342" s="138">
        <v>0</v>
      </c>
      <c r="I342" s="138">
        <v>0</v>
      </c>
      <c r="J342" s="138">
        <v>0</v>
      </c>
      <c r="K342" s="138">
        <v>0</v>
      </c>
      <c r="L342" s="139"/>
      <c r="M342" s="138">
        <v>25.2</v>
      </c>
      <c r="N342" s="139"/>
      <c r="O342" s="138">
        <v>0</v>
      </c>
      <c r="P342" s="138">
        <v>0</v>
      </c>
      <c r="Q342" s="138">
        <v>0</v>
      </c>
      <c r="R342" s="139"/>
      <c r="S342" s="138">
        <v>0</v>
      </c>
      <c r="T342" s="139"/>
      <c r="U342" s="138">
        <v>0.17</v>
      </c>
      <c r="V342" s="138">
        <v>0</v>
      </c>
      <c r="W342" s="138">
        <v>0</v>
      </c>
      <c r="X342" s="138">
        <v>0</v>
      </c>
      <c r="Y342" s="138">
        <v>0.26</v>
      </c>
      <c r="Z342" s="139"/>
      <c r="AA342" s="138">
        <v>0</v>
      </c>
      <c r="AB342" s="131">
        <v>0</v>
      </c>
    </row>
    <row r="343" spans="1:28" ht="15" customHeight="1" x14ac:dyDescent="0.25">
      <c r="A343" s="129" t="str">
        <f>B343&amp;"-"&amp;COUNTIF($B$3:B343,B343)</f>
        <v>236-189</v>
      </c>
      <c r="B343" s="130">
        <v>236</v>
      </c>
      <c r="C343" s="130" t="s">
        <v>36</v>
      </c>
      <c r="D343" s="137">
        <v>46953</v>
      </c>
      <c r="E343" s="138">
        <v>4.83</v>
      </c>
      <c r="F343" s="138">
        <v>0</v>
      </c>
      <c r="G343" s="138">
        <v>0</v>
      </c>
      <c r="H343" s="138">
        <v>0</v>
      </c>
      <c r="I343" s="138">
        <v>0</v>
      </c>
      <c r="J343" s="138">
        <v>0</v>
      </c>
      <c r="K343" s="138">
        <v>0</v>
      </c>
      <c r="L343" s="139"/>
      <c r="M343" s="138">
        <v>3.32</v>
      </c>
      <c r="N343" s="139"/>
      <c r="O343" s="138">
        <v>0</v>
      </c>
      <c r="P343" s="138">
        <v>0</v>
      </c>
      <c r="Q343" s="138">
        <v>0</v>
      </c>
      <c r="R343" s="139"/>
      <c r="S343" s="138">
        <v>0</v>
      </c>
      <c r="T343" s="139"/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9"/>
      <c r="AA343" s="138">
        <v>0</v>
      </c>
      <c r="AB343" s="131">
        <v>0</v>
      </c>
    </row>
    <row r="344" spans="1:28" ht="15" customHeight="1" x14ac:dyDescent="0.25">
      <c r="A344" s="129" t="str">
        <f>B344&amp;"-"&amp;COUNTIF($B$3:B344,B344)</f>
        <v>236-190</v>
      </c>
      <c r="B344" s="130">
        <v>236</v>
      </c>
      <c r="C344" s="130" t="s">
        <v>36</v>
      </c>
      <c r="D344" s="137">
        <v>47498</v>
      </c>
      <c r="E344" s="138">
        <v>2.15</v>
      </c>
      <c r="F344" s="138">
        <v>0</v>
      </c>
      <c r="G344" s="138">
        <v>0</v>
      </c>
      <c r="H344" s="138">
        <v>0</v>
      </c>
      <c r="I344" s="138">
        <v>0</v>
      </c>
      <c r="J344" s="138">
        <v>0</v>
      </c>
      <c r="K344" s="138">
        <v>0</v>
      </c>
      <c r="L344" s="139"/>
      <c r="M344" s="138">
        <v>1</v>
      </c>
      <c r="N344" s="139"/>
      <c r="O344" s="138">
        <v>0</v>
      </c>
      <c r="P344" s="138">
        <v>0</v>
      </c>
      <c r="Q344" s="138">
        <v>0</v>
      </c>
      <c r="R344" s="139"/>
      <c r="S344" s="138">
        <v>0</v>
      </c>
      <c r="T344" s="139"/>
      <c r="U344" s="138">
        <v>0.08</v>
      </c>
      <c r="V344" s="138">
        <v>0</v>
      </c>
      <c r="W344" s="138">
        <v>0</v>
      </c>
      <c r="X344" s="138">
        <v>0</v>
      </c>
      <c r="Y344" s="138">
        <v>0</v>
      </c>
      <c r="Z344" s="139"/>
      <c r="AA344" s="138">
        <v>0</v>
      </c>
      <c r="AB344" s="131">
        <v>0</v>
      </c>
    </row>
    <row r="345" spans="1:28" ht="15" customHeight="1" x14ac:dyDescent="0.25">
      <c r="A345" s="129" t="str">
        <f>B345&amp;"-"&amp;COUNTIF($B$3:B345,B345)</f>
        <v>236-191</v>
      </c>
      <c r="B345" s="130">
        <v>236</v>
      </c>
      <c r="C345" s="130" t="s">
        <v>36</v>
      </c>
      <c r="D345" s="137">
        <v>49791</v>
      </c>
      <c r="E345" s="138">
        <v>5</v>
      </c>
      <c r="F345" s="138">
        <v>1</v>
      </c>
      <c r="G345" s="138">
        <v>0</v>
      </c>
      <c r="H345" s="138">
        <v>0</v>
      </c>
      <c r="I345" s="138">
        <v>0</v>
      </c>
      <c r="J345" s="138">
        <v>0</v>
      </c>
      <c r="K345" s="138">
        <v>0</v>
      </c>
      <c r="L345" s="139"/>
      <c r="M345" s="138">
        <v>3</v>
      </c>
      <c r="N345" s="139"/>
      <c r="O345" s="138">
        <v>0</v>
      </c>
      <c r="P345" s="138">
        <v>0</v>
      </c>
      <c r="Q345" s="138">
        <v>0</v>
      </c>
      <c r="R345" s="139"/>
      <c r="S345" s="138">
        <v>0</v>
      </c>
      <c r="T345" s="139"/>
      <c r="U345" s="138">
        <v>0</v>
      </c>
      <c r="V345" s="138">
        <v>0</v>
      </c>
      <c r="W345" s="138">
        <v>0</v>
      </c>
      <c r="X345" s="138">
        <v>0</v>
      </c>
      <c r="Y345" s="138">
        <v>0.2</v>
      </c>
      <c r="Z345" s="139"/>
      <c r="AA345" s="138">
        <v>0</v>
      </c>
      <c r="AB345" s="131">
        <v>0</v>
      </c>
    </row>
    <row r="346" spans="1:28" ht="15" customHeight="1" x14ac:dyDescent="0.25">
      <c r="A346" s="129" t="str">
        <f>B346&amp;"-"&amp;COUNTIF($B$3:B346,B346)</f>
        <v>236-192</v>
      </c>
      <c r="B346" s="130">
        <v>236</v>
      </c>
      <c r="C346" s="130" t="s">
        <v>36</v>
      </c>
      <c r="D346" s="137">
        <v>45245</v>
      </c>
      <c r="E346" s="138">
        <v>1.78</v>
      </c>
      <c r="F346" s="138">
        <v>0</v>
      </c>
      <c r="G346" s="138">
        <v>0</v>
      </c>
      <c r="H346" s="138">
        <v>0</v>
      </c>
      <c r="I346" s="138">
        <v>0</v>
      </c>
      <c r="J346" s="138">
        <v>0</v>
      </c>
      <c r="K346" s="138">
        <v>0</v>
      </c>
      <c r="L346" s="139"/>
      <c r="M346" s="138">
        <v>0.49</v>
      </c>
      <c r="N346" s="139"/>
      <c r="O346" s="138">
        <v>0</v>
      </c>
      <c r="P346" s="138">
        <v>0</v>
      </c>
      <c r="Q346" s="138">
        <v>0</v>
      </c>
      <c r="R346" s="139"/>
      <c r="S346" s="138">
        <v>0</v>
      </c>
      <c r="T346" s="139"/>
      <c r="U346" s="138">
        <v>0</v>
      </c>
      <c r="V346" s="138">
        <v>0</v>
      </c>
      <c r="W346" s="138">
        <v>0</v>
      </c>
      <c r="X346" s="138">
        <v>0</v>
      </c>
      <c r="Y346" s="138">
        <v>0</v>
      </c>
      <c r="Z346" s="139"/>
      <c r="AA346" s="138">
        <v>0</v>
      </c>
      <c r="AB346" s="131">
        <v>0</v>
      </c>
    </row>
    <row r="347" spans="1:28" ht="15" customHeight="1" x14ac:dyDescent="0.25">
      <c r="A347" s="129" t="str">
        <f>B347&amp;"-"&amp;COUNTIF($B$3:B347,B347)</f>
        <v>236-193</v>
      </c>
      <c r="B347" s="130">
        <v>236</v>
      </c>
      <c r="C347" s="130" t="s">
        <v>36</v>
      </c>
      <c r="D347" s="137">
        <v>44115</v>
      </c>
      <c r="E347" s="138">
        <v>5.61</v>
      </c>
      <c r="F347" s="138">
        <v>0</v>
      </c>
      <c r="G347" s="138">
        <v>0.9</v>
      </c>
      <c r="H347" s="138">
        <v>0</v>
      </c>
      <c r="I347" s="138">
        <v>0</v>
      </c>
      <c r="J347" s="138">
        <v>0</v>
      </c>
      <c r="K347" s="138">
        <v>0</v>
      </c>
      <c r="L347" s="139"/>
      <c r="M347" s="138">
        <v>0</v>
      </c>
      <c r="N347" s="139"/>
      <c r="O347" s="138">
        <v>0</v>
      </c>
      <c r="P347" s="138">
        <v>0</v>
      </c>
      <c r="Q347" s="138">
        <v>0</v>
      </c>
      <c r="R347" s="139"/>
      <c r="S347" s="138">
        <v>0</v>
      </c>
      <c r="T347" s="139"/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9"/>
      <c r="AA347" s="138">
        <v>0</v>
      </c>
      <c r="AB347" s="131">
        <v>0</v>
      </c>
    </row>
    <row r="348" spans="1:28" ht="15" customHeight="1" x14ac:dyDescent="0.25">
      <c r="A348" s="129" t="str">
        <f>B348&amp;"-"&amp;COUNTIF($B$3:B348,B348)</f>
        <v>236-194</v>
      </c>
      <c r="B348" s="130">
        <v>236</v>
      </c>
      <c r="C348" s="130" t="s">
        <v>36</v>
      </c>
      <c r="D348" s="137">
        <v>45419</v>
      </c>
      <c r="E348" s="138">
        <v>0.96</v>
      </c>
      <c r="F348" s="138">
        <v>0</v>
      </c>
      <c r="G348" s="138">
        <v>0</v>
      </c>
      <c r="H348" s="138">
        <v>0</v>
      </c>
      <c r="I348" s="138">
        <v>0</v>
      </c>
      <c r="J348" s="138">
        <v>0</v>
      </c>
      <c r="K348" s="138">
        <v>0</v>
      </c>
      <c r="L348" s="139"/>
      <c r="M348" s="138">
        <v>0</v>
      </c>
      <c r="N348" s="139"/>
      <c r="O348" s="138">
        <v>0</v>
      </c>
      <c r="P348" s="138">
        <v>0</v>
      </c>
      <c r="Q348" s="138">
        <v>0</v>
      </c>
      <c r="R348" s="139"/>
      <c r="S348" s="138">
        <v>0</v>
      </c>
      <c r="T348" s="139"/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9"/>
      <c r="AA348" s="138">
        <v>0</v>
      </c>
      <c r="AB348" s="131">
        <v>0</v>
      </c>
    </row>
    <row r="349" spans="1:28" ht="15" customHeight="1" x14ac:dyDescent="0.25">
      <c r="A349" s="129" t="str">
        <f>B349&amp;"-"&amp;COUNTIF($B$3:B349,B349)</f>
        <v>236-195</v>
      </c>
      <c r="B349" s="130">
        <v>236</v>
      </c>
      <c r="C349" s="130" t="s">
        <v>36</v>
      </c>
      <c r="D349" s="137">
        <v>48496</v>
      </c>
      <c r="E349" s="138">
        <v>4.43</v>
      </c>
      <c r="F349" s="138">
        <v>0</v>
      </c>
      <c r="G349" s="138">
        <v>0.83</v>
      </c>
      <c r="H349" s="138">
        <v>0</v>
      </c>
      <c r="I349" s="138">
        <v>0</v>
      </c>
      <c r="J349" s="138">
        <v>0</v>
      </c>
      <c r="K349" s="138">
        <v>0</v>
      </c>
      <c r="L349" s="139"/>
      <c r="M349" s="138">
        <v>1.77</v>
      </c>
      <c r="N349" s="139"/>
      <c r="O349" s="138">
        <v>0</v>
      </c>
      <c r="P349" s="138">
        <v>0</v>
      </c>
      <c r="Q349" s="138">
        <v>0</v>
      </c>
      <c r="R349" s="139"/>
      <c r="S349" s="138">
        <v>0</v>
      </c>
      <c r="T349" s="139"/>
      <c r="U349" s="138">
        <v>0.26</v>
      </c>
      <c r="V349" s="138">
        <v>0</v>
      </c>
      <c r="W349" s="138">
        <v>0</v>
      </c>
      <c r="X349" s="138">
        <v>0</v>
      </c>
      <c r="Y349" s="138">
        <v>0</v>
      </c>
      <c r="Z349" s="139"/>
      <c r="AA349" s="138">
        <v>0</v>
      </c>
      <c r="AB349" s="131">
        <v>0</v>
      </c>
    </row>
    <row r="350" spans="1:28" ht="15" customHeight="1" x14ac:dyDescent="0.25">
      <c r="A350" s="129" t="str">
        <f>B350&amp;"-"&amp;COUNTIF($B$3:B350,B350)</f>
        <v>236-196</v>
      </c>
      <c r="B350" s="130">
        <v>236</v>
      </c>
      <c r="C350" s="130" t="s">
        <v>36</v>
      </c>
      <c r="D350" s="137">
        <v>48801</v>
      </c>
      <c r="E350" s="138">
        <v>3.03</v>
      </c>
      <c r="F350" s="138">
        <v>0</v>
      </c>
      <c r="G350" s="138">
        <v>0</v>
      </c>
      <c r="H350" s="138">
        <v>0</v>
      </c>
      <c r="I350" s="138">
        <v>0</v>
      </c>
      <c r="J350" s="138">
        <v>0</v>
      </c>
      <c r="K350" s="138">
        <v>0</v>
      </c>
      <c r="L350" s="139"/>
      <c r="M350" s="138">
        <v>0.98</v>
      </c>
      <c r="N350" s="139"/>
      <c r="O350" s="138">
        <v>0</v>
      </c>
      <c r="P350" s="138">
        <v>0</v>
      </c>
      <c r="Q350" s="138">
        <v>0</v>
      </c>
      <c r="R350" s="139"/>
      <c r="S350" s="138">
        <v>0</v>
      </c>
      <c r="T350" s="139"/>
      <c r="U350" s="138">
        <v>0</v>
      </c>
      <c r="V350" s="138">
        <v>0</v>
      </c>
      <c r="W350" s="138">
        <v>0</v>
      </c>
      <c r="X350" s="138">
        <v>0</v>
      </c>
      <c r="Y350" s="138">
        <v>0</v>
      </c>
      <c r="Z350" s="139"/>
      <c r="AA350" s="138">
        <v>0</v>
      </c>
      <c r="AB350" s="131">
        <v>0</v>
      </c>
    </row>
    <row r="351" spans="1:28" ht="15" customHeight="1" x14ac:dyDescent="0.25">
      <c r="A351" s="129" t="str">
        <f>B351&amp;"-"&amp;COUNTIF($B$3:B351,B351)</f>
        <v>236-197</v>
      </c>
      <c r="B351" s="130">
        <v>236</v>
      </c>
      <c r="C351" s="130" t="s">
        <v>36</v>
      </c>
      <c r="D351" s="137">
        <v>47019</v>
      </c>
      <c r="E351" s="138">
        <v>12.65</v>
      </c>
      <c r="F351" s="138">
        <v>0</v>
      </c>
      <c r="G351" s="138">
        <v>3.43</v>
      </c>
      <c r="H351" s="138">
        <v>0</v>
      </c>
      <c r="I351" s="138">
        <v>0</v>
      </c>
      <c r="J351" s="138">
        <v>0</v>
      </c>
      <c r="K351" s="138">
        <v>0</v>
      </c>
      <c r="L351" s="139"/>
      <c r="M351" s="138">
        <v>2</v>
      </c>
      <c r="N351" s="139"/>
      <c r="O351" s="138">
        <v>0</v>
      </c>
      <c r="P351" s="138">
        <v>0</v>
      </c>
      <c r="Q351" s="138">
        <v>0</v>
      </c>
      <c r="R351" s="139"/>
      <c r="S351" s="138">
        <v>0</v>
      </c>
      <c r="T351" s="139"/>
      <c r="U351" s="138">
        <v>0.38</v>
      </c>
      <c r="V351" s="138">
        <v>0</v>
      </c>
      <c r="W351" s="138">
        <v>0</v>
      </c>
      <c r="X351" s="138">
        <v>0</v>
      </c>
      <c r="Y351" s="138">
        <v>0.6</v>
      </c>
      <c r="Z351" s="139"/>
      <c r="AA351" s="138">
        <v>0</v>
      </c>
      <c r="AB351" s="131">
        <v>0</v>
      </c>
    </row>
    <row r="352" spans="1:28" ht="15" customHeight="1" x14ac:dyDescent="0.25">
      <c r="A352" s="129" t="str">
        <f>B352&amp;"-"&amp;COUNTIF($B$3:B352,B352)</f>
        <v>236-198</v>
      </c>
      <c r="B352" s="130">
        <v>236</v>
      </c>
      <c r="C352" s="130" t="s">
        <v>36</v>
      </c>
      <c r="D352" s="137">
        <v>44123</v>
      </c>
      <c r="E352" s="138">
        <v>4.2300000000000004</v>
      </c>
      <c r="F352" s="138">
        <v>0</v>
      </c>
      <c r="G352" s="138">
        <v>0</v>
      </c>
      <c r="H352" s="138">
        <v>0.17</v>
      </c>
      <c r="I352" s="138">
        <v>0</v>
      </c>
      <c r="J352" s="138">
        <v>0</v>
      </c>
      <c r="K352" s="138">
        <v>0</v>
      </c>
      <c r="L352" s="139"/>
      <c r="M352" s="138">
        <v>0.17</v>
      </c>
      <c r="N352" s="139"/>
      <c r="O352" s="138">
        <v>0</v>
      </c>
      <c r="P352" s="138">
        <v>0</v>
      </c>
      <c r="Q352" s="138">
        <v>0</v>
      </c>
      <c r="R352" s="139"/>
      <c r="S352" s="138">
        <v>0</v>
      </c>
      <c r="T352" s="139"/>
      <c r="U352" s="138">
        <v>0.26</v>
      </c>
      <c r="V352" s="138">
        <v>0</v>
      </c>
      <c r="W352" s="138">
        <v>0</v>
      </c>
      <c r="X352" s="138">
        <v>0</v>
      </c>
      <c r="Y352" s="138">
        <v>0.27</v>
      </c>
      <c r="Z352" s="139"/>
      <c r="AA352" s="138">
        <v>0</v>
      </c>
      <c r="AB352" s="131">
        <v>0</v>
      </c>
    </row>
    <row r="353" spans="1:28" ht="15" customHeight="1" x14ac:dyDescent="0.25">
      <c r="A353" s="129" t="str">
        <f>B353&amp;"-"&amp;COUNTIF($B$3:B353,B353)</f>
        <v>236-199</v>
      </c>
      <c r="B353" s="130">
        <v>236</v>
      </c>
      <c r="C353" s="130" t="s">
        <v>36</v>
      </c>
      <c r="D353" s="137">
        <v>47571</v>
      </c>
      <c r="E353" s="138">
        <v>0.91</v>
      </c>
      <c r="F353" s="138">
        <v>0.43</v>
      </c>
      <c r="G353" s="138">
        <v>0</v>
      </c>
      <c r="H353" s="138">
        <v>0</v>
      </c>
      <c r="I353" s="138">
        <v>0</v>
      </c>
      <c r="J353" s="138">
        <v>0</v>
      </c>
      <c r="K353" s="138">
        <v>0</v>
      </c>
      <c r="L353" s="139"/>
      <c r="M353" s="138">
        <v>0.57999999999999996</v>
      </c>
      <c r="N353" s="139"/>
      <c r="O353" s="138">
        <v>0</v>
      </c>
      <c r="P353" s="138">
        <v>0</v>
      </c>
      <c r="Q353" s="138">
        <v>0</v>
      </c>
      <c r="R353" s="139"/>
      <c r="S353" s="138">
        <v>0</v>
      </c>
      <c r="T353" s="139"/>
      <c r="U353" s="138">
        <v>0</v>
      </c>
      <c r="V353" s="138">
        <v>0</v>
      </c>
      <c r="W353" s="138">
        <v>0</v>
      </c>
      <c r="X353" s="138">
        <v>0</v>
      </c>
      <c r="Y353" s="138">
        <v>0.2</v>
      </c>
      <c r="Z353" s="139"/>
      <c r="AA353" s="138">
        <v>0</v>
      </c>
      <c r="AB353" s="131">
        <v>0</v>
      </c>
    </row>
    <row r="354" spans="1:28" ht="15" customHeight="1" x14ac:dyDescent="0.25">
      <c r="A354" s="129" t="str">
        <f>B354&amp;"-"&amp;COUNTIF($B$3:B354,B354)</f>
        <v>236-200</v>
      </c>
      <c r="B354" s="130">
        <v>236</v>
      </c>
      <c r="C354" s="130" t="s">
        <v>36</v>
      </c>
      <c r="D354" s="137">
        <v>49700</v>
      </c>
      <c r="E354" s="138">
        <v>1.43</v>
      </c>
      <c r="F354" s="138">
        <v>0</v>
      </c>
      <c r="G354" s="138">
        <v>0.43</v>
      </c>
      <c r="H354" s="138">
        <v>0</v>
      </c>
      <c r="I354" s="138">
        <v>0</v>
      </c>
      <c r="J354" s="138">
        <v>0</v>
      </c>
      <c r="K354" s="138">
        <v>0</v>
      </c>
      <c r="L354" s="139"/>
      <c r="M354" s="138">
        <v>0.43</v>
      </c>
      <c r="N354" s="139"/>
      <c r="O354" s="138">
        <v>0</v>
      </c>
      <c r="P354" s="138">
        <v>0</v>
      </c>
      <c r="Q354" s="138">
        <v>0</v>
      </c>
      <c r="R354" s="139"/>
      <c r="S354" s="138">
        <v>0</v>
      </c>
      <c r="T354" s="139"/>
      <c r="U354" s="138">
        <v>0</v>
      </c>
      <c r="V354" s="138">
        <v>0</v>
      </c>
      <c r="W354" s="138">
        <v>0</v>
      </c>
      <c r="X354" s="138">
        <v>0</v>
      </c>
      <c r="Y354" s="138">
        <v>0.2</v>
      </c>
      <c r="Z354" s="139"/>
      <c r="AA354" s="138">
        <v>0</v>
      </c>
      <c r="AB354" s="131">
        <v>0</v>
      </c>
    </row>
    <row r="355" spans="1:28" ht="15" customHeight="1" x14ac:dyDescent="0.25">
      <c r="A355" s="129" t="str">
        <f>B355&amp;"-"&amp;COUNTIF($B$3:B355,B355)</f>
        <v>236-201</v>
      </c>
      <c r="B355" s="130">
        <v>236</v>
      </c>
      <c r="C355" s="130" t="s">
        <v>36</v>
      </c>
      <c r="D355" s="137">
        <v>50161</v>
      </c>
      <c r="E355" s="138">
        <v>5.32</v>
      </c>
      <c r="F355" s="138">
        <v>0</v>
      </c>
      <c r="G355" s="138">
        <v>1</v>
      </c>
      <c r="H355" s="138">
        <v>0</v>
      </c>
      <c r="I355" s="138">
        <v>0</v>
      </c>
      <c r="J355" s="138">
        <v>0</v>
      </c>
      <c r="K355" s="138">
        <v>0</v>
      </c>
      <c r="L355" s="139"/>
      <c r="M355" s="138">
        <v>2</v>
      </c>
      <c r="N355" s="139"/>
      <c r="O355" s="138">
        <v>0</v>
      </c>
      <c r="P355" s="138">
        <v>0</v>
      </c>
      <c r="Q355" s="138">
        <v>0</v>
      </c>
      <c r="R355" s="139"/>
      <c r="S355" s="138">
        <v>0</v>
      </c>
      <c r="T355" s="139"/>
      <c r="U355" s="138">
        <v>0</v>
      </c>
      <c r="V355" s="138">
        <v>0</v>
      </c>
      <c r="W355" s="138">
        <v>0</v>
      </c>
      <c r="X355" s="138">
        <v>0</v>
      </c>
      <c r="Y355" s="138">
        <v>0.2</v>
      </c>
      <c r="Z355" s="139"/>
      <c r="AA355" s="138">
        <v>0</v>
      </c>
      <c r="AB355" s="131">
        <v>0</v>
      </c>
    </row>
    <row r="356" spans="1:28" ht="15" customHeight="1" x14ac:dyDescent="0.25">
      <c r="A356" s="129" t="str">
        <f>B356&amp;"-"&amp;COUNTIF($B$3:B356,B356)</f>
        <v>236-202</v>
      </c>
      <c r="B356" s="130">
        <v>236</v>
      </c>
      <c r="C356" s="130" t="s">
        <v>36</v>
      </c>
      <c r="D356" s="137">
        <v>48751</v>
      </c>
      <c r="E356" s="138">
        <v>27.48</v>
      </c>
      <c r="F356" s="138">
        <v>0</v>
      </c>
      <c r="G356" s="138">
        <v>0</v>
      </c>
      <c r="H356" s="138">
        <v>0</v>
      </c>
      <c r="I356" s="138">
        <v>0</v>
      </c>
      <c r="J356" s="138">
        <v>0</v>
      </c>
      <c r="K356" s="138">
        <v>2</v>
      </c>
      <c r="L356" s="139"/>
      <c r="M356" s="138">
        <v>10.74</v>
      </c>
      <c r="N356" s="139"/>
      <c r="O356" s="138">
        <v>0</v>
      </c>
      <c r="P356" s="138">
        <v>0</v>
      </c>
      <c r="Q356" s="138">
        <v>0</v>
      </c>
      <c r="R356" s="139"/>
      <c r="S356" s="138">
        <v>0</v>
      </c>
      <c r="T356" s="139"/>
      <c r="U356" s="138">
        <v>0.26</v>
      </c>
      <c r="V356" s="138">
        <v>0</v>
      </c>
      <c r="W356" s="138">
        <v>0</v>
      </c>
      <c r="X356" s="138">
        <v>0</v>
      </c>
      <c r="Y356" s="138">
        <v>1.1200000000000001</v>
      </c>
      <c r="Z356" s="139"/>
      <c r="AA356" s="138">
        <v>0</v>
      </c>
      <c r="AB356" s="131">
        <v>0</v>
      </c>
    </row>
    <row r="357" spans="1:28" ht="15" customHeight="1" x14ac:dyDescent="0.25">
      <c r="A357" s="129" t="str">
        <f>B357&amp;"-"&amp;COUNTIF($B$3:B357,B357)</f>
        <v>236-203</v>
      </c>
      <c r="B357" s="130">
        <v>236</v>
      </c>
      <c r="C357" s="130" t="s">
        <v>36</v>
      </c>
      <c r="D357" s="137">
        <v>50021</v>
      </c>
      <c r="E357" s="138">
        <v>5.96</v>
      </c>
      <c r="F357" s="138">
        <v>0</v>
      </c>
      <c r="G357" s="138">
        <v>0</v>
      </c>
      <c r="H357" s="138">
        <v>0</v>
      </c>
      <c r="I357" s="138">
        <v>0</v>
      </c>
      <c r="J357" s="138">
        <v>0</v>
      </c>
      <c r="K357" s="138">
        <v>0</v>
      </c>
      <c r="L357" s="139"/>
      <c r="M357" s="138">
        <v>0</v>
      </c>
      <c r="N357" s="139"/>
      <c r="O357" s="138">
        <v>0</v>
      </c>
      <c r="P357" s="138">
        <v>0</v>
      </c>
      <c r="Q357" s="138">
        <v>0</v>
      </c>
      <c r="R357" s="139"/>
      <c r="S357" s="138">
        <v>0</v>
      </c>
      <c r="T357" s="139"/>
      <c r="U357" s="138">
        <v>0</v>
      </c>
      <c r="V357" s="138">
        <v>0</v>
      </c>
      <c r="W357" s="138">
        <v>0</v>
      </c>
      <c r="X357" s="138">
        <v>0</v>
      </c>
      <c r="Y357" s="138">
        <v>0</v>
      </c>
      <c r="Z357" s="139"/>
      <c r="AA357" s="138">
        <v>0</v>
      </c>
      <c r="AB357" s="131">
        <v>0</v>
      </c>
    </row>
    <row r="358" spans="1:28" ht="15" customHeight="1" x14ac:dyDescent="0.25">
      <c r="A358" s="129" t="str">
        <f>B358&amp;"-"&amp;COUNTIF($B$3:B358,B358)</f>
        <v>236-204</v>
      </c>
      <c r="B358" s="130">
        <v>236</v>
      </c>
      <c r="C358" s="130" t="s">
        <v>36</v>
      </c>
      <c r="D358" s="137">
        <v>44131</v>
      </c>
      <c r="E358" s="138">
        <v>2</v>
      </c>
      <c r="F358" s="138">
        <v>0</v>
      </c>
      <c r="G358" s="138">
        <v>0</v>
      </c>
      <c r="H358" s="138">
        <v>0</v>
      </c>
      <c r="I358" s="138">
        <v>0</v>
      </c>
      <c r="J358" s="138">
        <v>0</v>
      </c>
      <c r="K358" s="138">
        <v>0</v>
      </c>
      <c r="L358" s="139"/>
      <c r="M358" s="138">
        <v>0</v>
      </c>
      <c r="N358" s="139"/>
      <c r="O358" s="138">
        <v>0</v>
      </c>
      <c r="P358" s="138">
        <v>0</v>
      </c>
      <c r="Q358" s="138">
        <v>0</v>
      </c>
      <c r="R358" s="139"/>
      <c r="S358" s="138">
        <v>0</v>
      </c>
      <c r="T358" s="139"/>
      <c r="U358" s="138">
        <v>0</v>
      </c>
      <c r="V358" s="138">
        <v>0</v>
      </c>
      <c r="W358" s="138">
        <v>0</v>
      </c>
      <c r="X358" s="138">
        <v>0</v>
      </c>
      <c r="Y358" s="138">
        <v>0.2</v>
      </c>
      <c r="Z358" s="139"/>
      <c r="AA358" s="138">
        <v>0</v>
      </c>
      <c r="AB358" s="131">
        <v>0</v>
      </c>
    </row>
    <row r="359" spans="1:28" ht="15" customHeight="1" x14ac:dyDescent="0.25">
      <c r="A359" s="129" t="str">
        <f>B359&amp;"-"&amp;COUNTIF($B$3:B359,B359)</f>
        <v>236-205</v>
      </c>
      <c r="B359" s="130">
        <v>236</v>
      </c>
      <c r="C359" s="130" t="s">
        <v>36</v>
      </c>
      <c r="D359" s="137">
        <v>47803</v>
      </c>
      <c r="E359" s="138">
        <v>1.65</v>
      </c>
      <c r="F359" s="138">
        <v>0</v>
      </c>
      <c r="G359" s="138">
        <v>0</v>
      </c>
      <c r="H359" s="138">
        <v>0</v>
      </c>
      <c r="I359" s="138">
        <v>0</v>
      </c>
      <c r="J359" s="138">
        <v>0</v>
      </c>
      <c r="K359" s="138">
        <v>0</v>
      </c>
      <c r="L359" s="139"/>
      <c r="M359" s="138">
        <v>1.65</v>
      </c>
      <c r="N359" s="139"/>
      <c r="O359" s="138">
        <v>0</v>
      </c>
      <c r="P359" s="138">
        <v>0</v>
      </c>
      <c r="Q359" s="138">
        <v>0</v>
      </c>
      <c r="R359" s="139"/>
      <c r="S359" s="138">
        <v>0</v>
      </c>
      <c r="T359" s="139"/>
      <c r="U359" s="138">
        <v>0</v>
      </c>
      <c r="V359" s="138">
        <v>0</v>
      </c>
      <c r="W359" s="138">
        <v>0</v>
      </c>
      <c r="X359" s="138">
        <v>0</v>
      </c>
      <c r="Y359" s="138">
        <v>0.14000000000000001</v>
      </c>
      <c r="Z359" s="139"/>
      <c r="AA359" s="138">
        <v>0</v>
      </c>
      <c r="AB359" s="131">
        <v>0</v>
      </c>
    </row>
    <row r="360" spans="1:28" ht="15" customHeight="1" x14ac:dyDescent="0.25">
      <c r="A360" s="129" t="str">
        <f>B360&amp;"-"&amp;COUNTIF($B$3:B360,B360)</f>
        <v>236-206</v>
      </c>
      <c r="B360" s="130">
        <v>236</v>
      </c>
      <c r="C360" s="130" t="s">
        <v>36</v>
      </c>
      <c r="D360" s="137">
        <v>45435</v>
      </c>
      <c r="E360" s="138">
        <v>1</v>
      </c>
      <c r="F360" s="138">
        <v>0</v>
      </c>
      <c r="G360" s="138">
        <v>0</v>
      </c>
      <c r="H360" s="138">
        <v>0</v>
      </c>
      <c r="I360" s="138">
        <v>0</v>
      </c>
      <c r="J360" s="138">
        <v>0</v>
      </c>
      <c r="K360" s="138">
        <v>0</v>
      </c>
      <c r="L360" s="139"/>
      <c r="M360" s="138">
        <v>0</v>
      </c>
      <c r="N360" s="139"/>
      <c r="O360" s="138">
        <v>0</v>
      </c>
      <c r="P360" s="138">
        <v>0</v>
      </c>
      <c r="Q360" s="138">
        <v>0</v>
      </c>
      <c r="R360" s="139"/>
      <c r="S360" s="138">
        <v>0</v>
      </c>
      <c r="T360" s="139"/>
      <c r="U360" s="138">
        <v>0.12</v>
      </c>
      <c r="V360" s="138">
        <v>0</v>
      </c>
      <c r="W360" s="138">
        <v>0</v>
      </c>
      <c r="X360" s="138">
        <v>0</v>
      </c>
      <c r="Y360" s="138">
        <v>0</v>
      </c>
      <c r="Z360" s="139"/>
      <c r="AA360" s="138">
        <v>0</v>
      </c>
      <c r="AB360" s="131">
        <v>0</v>
      </c>
    </row>
    <row r="361" spans="1:28" ht="15" customHeight="1" x14ac:dyDescent="0.25">
      <c r="A361" s="129" t="str">
        <f>B361&amp;"-"&amp;COUNTIF($B$3:B361,B361)</f>
        <v>236-207</v>
      </c>
      <c r="B361" s="130">
        <v>236</v>
      </c>
      <c r="C361" s="130" t="s">
        <v>36</v>
      </c>
      <c r="D361" s="137">
        <v>48082</v>
      </c>
      <c r="E361" s="138">
        <v>7.67</v>
      </c>
      <c r="F361" s="138">
        <v>0</v>
      </c>
      <c r="G361" s="138">
        <v>1.74</v>
      </c>
      <c r="H361" s="138">
        <v>0</v>
      </c>
      <c r="I361" s="138">
        <v>0</v>
      </c>
      <c r="J361" s="138">
        <v>0</v>
      </c>
      <c r="K361" s="138">
        <v>0</v>
      </c>
      <c r="L361" s="139"/>
      <c r="M361" s="138">
        <v>1.68</v>
      </c>
      <c r="N361" s="139"/>
      <c r="O361" s="138">
        <v>0</v>
      </c>
      <c r="P361" s="138">
        <v>0</v>
      </c>
      <c r="Q361" s="138">
        <v>0</v>
      </c>
      <c r="R361" s="139"/>
      <c r="S361" s="138">
        <v>0</v>
      </c>
      <c r="T361" s="139"/>
      <c r="U361" s="138">
        <v>0</v>
      </c>
      <c r="V361" s="138">
        <v>0</v>
      </c>
      <c r="W361" s="138">
        <v>0</v>
      </c>
      <c r="X361" s="138">
        <v>0</v>
      </c>
      <c r="Y361" s="138">
        <v>0.32</v>
      </c>
      <c r="Z361" s="139"/>
      <c r="AA361" s="138">
        <v>0</v>
      </c>
      <c r="AB361" s="131">
        <v>0</v>
      </c>
    </row>
    <row r="362" spans="1:28" ht="15" customHeight="1" x14ac:dyDescent="0.25">
      <c r="A362" s="129" t="str">
        <f>B362&amp;"-"&amp;COUNTIF($B$3:B362,B362)</f>
        <v>236-208</v>
      </c>
      <c r="B362" s="130">
        <v>236</v>
      </c>
      <c r="C362" s="130" t="s">
        <v>36</v>
      </c>
      <c r="D362" s="137">
        <v>50286</v>
      </c>
      <c r="E362" s="138">
        <v>0.24</v>
      </c>
      <c r="F362" s="138">
        <v>0</v>
      </c>
      <c r="G362" s="138">
        <v>0</v>
      </c>
      <c r="H362" s="138">
        <v>0</v>
      </c>
      <c r="I362" s="138">
        <v>0</v>
      </c>
      <c r="J362" s="138">
        <v>0</v>
      </c>
      <c r="K362" s="138">
        <v>0</v>
      </c>
      <c r="L362" s="139"/>
      <c r="M362" s="138">
        <v>0</v>
      </c>
      <c r="N362" s="139"/>
      <c r="O362" s="138">
        <v>0</v>
      </c>
      <c r="P362" s="138">
        <v>0</v>
      </c>
      <c r="Q362" s="138">
        <v>0</v>
      </c>
      <c r="R362" s="139"/>
      <c r="S362" s="138">
        <v>0</v>
      </c>
      <c r="T362" s="139"/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9"/>
      <c r="AA362" s="138">
        <v>0</v>
      </c>
      <c r="AB362" s="131">
        <v>0</v>
      </c>
    </row>
    <row r="363" spans="1:28" ht="15" customHeight="1" x14ac:dyDescent="0.25">
      <c r="A363" s="129" t="str">
        <f>B363&amp;"-"&amp;COUNTIF($B$3:B363,B363)</f>
        <v>236-209</v>
      </c>
      <c r="B363" s="130">
        <v>236</v>
      </c>
      <c r="C363" s="130" t="s">
        <v>36</v>
      </c>
      <c r="D363" s="137">
        <v>44149</v>
      </c>
      <c r="E363" s="138">
        <v>1</v>
      </c>
      <c r="F363" s="138">
        <v>0</v>
      </c>
      <c r="G363" s="138">
        <v>1</v>
      </c>
      <c r="H363" s="138">
        <v>0</v>
      </c>
      <c r="I363" s="138">
        <v>0</v>
      </c>
      <c r="J363" s="138">
        <v>0</v>
      </c>
      <c r="K363" s="138">
        <v>0</v>
      </c>
      <c r="L363" s="139"/>
      <c r="M363" s="138">
        <v>0</v>
      </c>
      <c r="N363" s="139"/>
      <c r="O363" s="138">
        <v>0</v>
      </c>
      <c r="P363" s="138">
        <v>0</v>
      </c>
      <c r="Q363" s="138">
        <v>0</v>
      </c>
      <c r="R363" s="139"/>
      <c r="S363" s="138">
        <v>0</v>
      </c>
      <c r="T363" s="139"/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9"/>
      <c r="AA363" s="138">
        <v>0</v>
      </c>
      <c r="AB363" s="131">
        <v>0</v>
      </c>
    </row>
    <row r="364" spans="1:28" ht="15" customHeight="1" x14ac:dyDescent="0.25">
      <c r="A364" s="129" t="str">
        <f>B364&amp;"-"&amp;COUNTIF($B$3:B364,B364)</f>
        <v>236-210</v>
      </c>
      <c r="B364" s="130">
        <v>236</v>
      </c>
      <c r="C364" s="130" t="s">
        <v>36</v>
      </c>
      <c r="D364" s="137">
        <v>44156</v>
      </c>
      <c r="E364" s="138">
        <v>6.31</v>
      </c>
      <c r="F364" s="138">
        <v>0</v>
      </c>
      <c r="G364" s="138">
        <v>0</v>
      </c>
      <c r="H364" s="138">
        <v>0</v>
      </c>
      <c r="I364" s="138">
        <v>0</v>
      </c>
      <c r="J364" s="138">
        <v>0</v>
      </c>
      <c r="K364" s="138">
        <v>0</v>
      </c>
      <c r="L364" s="139"/>
      <c r="M364" s="138">
        <v>3.42</v>
      </c>
      <c r="N364" s="139"/>
      <c r="O364" s="138">
        <v>0</v>
      </c>
      <c r="P364" s="138">
        <v>0</v>
      </c>
      <c r="Q364" s="138">
        <v>0</v>
      </c>
      <c r="R364" s="139"/>
      <c r="S364" s="138">
        <v>0</v>
      </c>
      <c r="T364" s="139"/>
      <c r="U364" s="138">
        <v>0</v>
      </c>
      <c r="V364" s="138">
        <v>0</v>
      </c>
      <c r="W364" s="138">
        <v>0</v>
      </c>
      <c r="X364" s="138">
        <v>0</v>
      </c>
      <c r="Y364" s="138">
        <v>0</v>
      </c>
      <c r="Z364" s="139"/>
      <c r="AA364" s="138">
        <v>0</v>
      </c>
      <c r="AB364" s="131">
        <v>0</v>
      </c>
    </row>
    <row r="365" spans="1:28" ht="15" customHeight="1" x14ac:dyDescent="0.25">
      <c r="A365" s="129" t="str">
        <f>B365&amp;"-"&amp;COUNTIF($B$3:B365,B365)</f>
        <v>236-211</v>
      </c>
      <c r="B365" s="130">
        <v>236</v>
      </c>
      <c r="C365" s="130" t="s">
        <v>36</v>
      </c>
      <c r="D365" s="137">
        <v>49858</v>
      </c>
      <c r="E365" s="138">
        <v>6.5</v>
      </c>
      <c r="F365" s="138">
        <v>0</v>
      </c>
      <c r="G365" s="138">
        <v>0</v>
      </c>
      <c r="H365" s="138">
        <v>0</v>
      </c>
      <c r="I365" s="138">
        <v>0</v>
      </c>
      <c r="J365" s="138">
        <v>0</v>
      </c>
      <c r="K365" s="138">
        <v>0</v>
      </c>
      <c r="L365" s="139"/>
      <c r="M365" s="138">
        <v>1.5</v>
      </c>
      <c r="N365" s="139"/>
      <c r="O365" s="138">
        <v>0</v>
      </c>
      <c r="P365" s="138">
        <v>0</v>
      </c>
      <c r="Q365" s="138">
        <v>0</v>
      </c>
      <c r="R365" s="139"/>
      <c r="S365" s="138">
        <v>0</v>
      </c>
      <c r="T365" s="139"/>
      <c r="U365" s="138">
        <v>0</v>
      </c>
      <c r="V365" s="138">
        <v>0</v>
      </c>
      <c r="W365" s="138">
        <v>0</v>
      </c>
      <c r="X365" s="138">
        <v>0</v>
      </c>
      <c r="Y365" s="138">
        <v>0.43</v>
      </c>
      <c r="Z365" s="139"/>
      <c r="AA365" s="138">
        <v>0</v>
      </c>
      <c r="AB365" s="131">
        <v>0</v>
      </c>
    </row>
    <row r="366" spans="1:28" ht="15" customHeight="1" x14ac:dyDescent="0.25">
      <c r="A366" s="129" t="str">
        <f>B366&amp;"-"&amp;COUNTIF($B$3:B366,B366)</f>
        <v>236-212</v>
      </c>
      <c r="B366" s="130">
        <v>236</v>
      </c>
      <c r="C366" s="130" t="s">
        <v>36</v>
      </c>
      <c r="D366" s="137">
        <v>49809</v>
      </c>
      <c r="E366" s="138">
        <v>2</v>
      </c>
      <c r="F366" s="138">
        <v>0</v>
      </c>
      <c r="G366" s="138">
        <v>0</v>
      </c>
      <c r="H366" s="138">
        <v>0</v>
      </c>
      <c r="I366" s="138">
        <v>0</v>
      </c>
      <c r="J366" s="138">
        <v>0</v>
      </c>
      <c r="K366" s="138">
        <v>0</v>
      </c>
      <c r="L366" s="139"/>
      <c r="M366" s="138">
        <v>2</v>
      </c>
      <c r="N366" s="139"/>
      <c r="O366" s="138">
        <v>0</v>
      </c>
      <c r="P366" s="138">
        <v>0</v>
      </c>
      <c r="Q366" s="138">
        <v>0</v>
      </c>
      <c r="R366" s="139"/>
      <c r="S366" s="138">
        <v>0</v>
      </c>
      <c r="T366" s="139"/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9"/>
      <c r="AA366" s="138">
        <v>0</v>
      </c>
      <c r="AB366" s="131">
        <v>0</v>
      </c>
    </row>
    <row r="367" spans="1:28" ht="15" customHeight="1" x14ac:dyDescent="0.25">
      <c r="A367" s="129" t="str">
        <f>B367&amp;"-"&amp;COUNTIF($B$3:B367,B367)</f>
        <v>236-213</v>
      </c>
      <c r="B367" s="130">
        <v>236</v>
      </c>
      <c r="C367" s="130" t="s">
        <v>36</v>
      </c>
      <c r="D367" s="137">
        <v>48322</v>
      </c>
      <c r="E367" s="138">
        <v>4.46</v>
      </c>
      <c r="F367" s="138">
        <v>0</v>
      </c>
      <c r="G367" s="138">
        <v>1</v>
      </c>
      <c r="H367" s="138">
        <v>0</v>
      </c>
      <c r="I367" s="138">
        <v>0</v>
      </c>
      <c r="J367" s="138">
        <v>0</v>
      </c>
      <c r="K367" s="138">
        <v>0</v>
      </c>
      <c r="L367" s="139"/>
      <c r="M367" s="138">
        <v>1.46</v>
      </c>
      <c r="N367" s="139"/>
      <c r="O367" s="138">
        <v>0</v>
      </c>
      <c r="P367" s="138">
        <v>0</v>
      </c>
      <c r="Q367" s="138">
        <v>0</v>
      </c>
      <c r="R367" s="139"/>
      <c r="S367" s="138">
        <v>0</v>
      </c>
      <c r="T367" s="139"/>
      <c r="U367" s="138">
        <v>0</v>
      </c>
      <c r="V367" s="138">
        <v>0</v>
      </c>
      <c r="W367" s="138">
        <v>0</v>
      </c>
      <c r="X367" s="138">
        <v>0</v>
      </c>
      <c r="Y367" s="138">
        <v>0.5</v>
      </c>
      <c r="Z367" s="139"/>
      <c r="AA367" s="138">
        <v>0</v>
      </c>
      <c r="AB367" s="131">
        <v>0</v>
      </c>
    </row>
    <row r="368" spans="1:28" ht="15" customHeight="1" x14ac:dyDescent="0.25">
      <c r="A368" s="129" t="str">
        <f>B368&amp;"-"&amp;COUNTIF($B$3:B368,B368)</f>
        <v>236-214</v>
      </c>
      <c r="B368" s="130">
        <v>236</v>
      </c>
      <c r="C368" s="130" t="s">
        <v>36</v>
      </c>
      <c r="D368" s="137">
        <v>49205</v>
      </c>
      <c r="E368" s="138">
        <v>4</v>
      </c>
      <c r="F368" s="138">
        <v>0</v>
      </c>
      <c r="G368" s="138">
        <v>0</v>
      </c>
      <c r="H368" s="138">
        <v>0</v>
      </c>
      <c r="I368" s="138">
        <v>0</v>
      </c>
      <c r="J368" s="138">
        <v>0</v>
      </c>
      <c r="K368" s="138">
        <v>0</v>
      </c>
      <c r="L368" s="139"/>
      <c r="M368" s="138">
        <v>4</v>
      </c>
      <c r="N368" s="139"/>
      <c r="O368" s="138">
        <v>0</v>
      </c>
      <c r="P368" s="138">
        <v>0</v>
      </c>
      <c r="Q368" s="138">
        <v>0</v>
      </c>
      <c r="R368" s="139"/>
      <c r="S368" s="138">
        <v>0</v>
      </c>
      <c r="T368" s="139"/>
      <c r="U368" s="138">
        <v>0</v>
      </c>
      <c r="V368" s="138">
        <v>0</v>
      </c>
      <c r="W368" s="138">
        <v>0</v>
      </c>
      <c r="X368" s="138">
        <v>0</v>
      </c>
      <c r="Y368" s="138">
        <v>0.2</v>
      </c>
      <c r="Z368" s="139"/>
      <c r="AA368" s="138">
        <v>0</v>
      </c>
      <c r="AB368" s="131">
        <v>0</v>
      </c>
    </row>
    <row r="369" spans="1:28" ht="15" customHeight="1" x14ac:dyDescent="0.25">
      <c r="A369" s="129" t="str">
        <f>B369&amp;"-"&amp;COUNTIF($B$3:B369,B369)</f>
        <v>236-215</v>
      </c>
      <c r="B369" s="130">
        <v>236</v>
      </c>
      <c r="C369" s="130" t="s">
        <v>36</v>
      </c>
      <c r="D369" s="137">
        <v>48256</v>
      </c>
      <c r="E369" s="138">
        <v>1</v>
      </c>
      <c r="F369" s="138">
        <v>0</v>
      </c>
      <c r="G369" s="138">
        <v>0</v>
      </c>
      <c r="H369" s="138">
        <v>0</v>
      </c>
      <c r="I369" s="138">
        <v>0</v>
      </c>
      <c r="J369" s="138">
        <v>0</v>
      </c>
      <c r="K369" s="138">
        <v>0</v>
      </c>
      <c r="L369" s="139"/>
      <c r="M369" s="138">
        <v>0</v>
      </c>
      <c r="N369" s="139"/>
      <c r="O369" s="138">
        <v>0</v>
      </c>
      <c r="P369" s="138">
        <v>0</v>
      </c>
      <c r="Q369" s="138">
        <v>0</v>
      </c>
      <c r="R369" s="139"/>
      <c r="S369" s="138">
        <v>0</v>
      </c>
      <c r="T369" s="139"/>
      <c r="U369" s="138">
        <v>0</v>
      </c>
      <c r="V369" s="138">
        <v>0</v>
      </c>
      <c r="W369" s="138">
        <v>0</v>
      </c>
      <c r="X369" s="138">
        <v>0</v>
      </c>
      <c r="Y369" s="138">
        <v>0.18</v>
      </c>
      <c r="Z369" s="139"/>
      <c r="AA369" s="138">
        <v>0</v>
      </c>
      <c r="AB369" s="131">
        <v>0</v>
      </c>
    </row>
    <row r="370" spans="1:28" ht="15" customHeight="1" x14ac:dyDescent="0.25">
      <c r="A370" s="129" t="str">
        <f>B370&amp;"-"&amp;COUNTIF($B$3:B370,B370)</f>
        <v>236-216</v>
      </c>
      <c r="B370" s="130">
        <v>236</v>
      </c>
      <c r="C370" s="130" t="s">
        <v>36</v>
      </c>
      <c r="D370" s="137">
        <v>45872</v>
      </c>
      <c r="E370" s="138">
        <v>14.07</v>
      </c>
      <c r="F370" s="138">
        <v>0</v>
      </c>
      <c r="G370" s="138">
        <v>0</v>
      </c>
      <c r="H370" s="138">
        <v>0</v>
      </c>
      <c r="I370" s="138">
        <v>0</v>
      </c>
      <c r="J370" s="138">
        <v>0</v>
      </c>
      <c r="K370" s="138">
        <v>1</v>
      </c>
      <c r="L370" s="139"/>
      <c r="M370" s="138">
        <v>7.07</v>
      </c>
      <c r="N370" s="139"/>
      <c r="O370" s="138">
        <v>0</v>
      </c>
      <c r="P370" s="138">
        <v>0</v>
      </c>
      <c r="Q370" s="138">
        <v>0</v>
      </c>
      <c r="R370" s="139"/>
      <c r="S370" s="138">
        <v>0</v>
      </c>
      <c r="T370" s="139"/>
      <c r="U370" s="138">
        <v>0.39</v>
      </c>
      <c r="V370" s="138">
        <v>0</v>
      </c>
      <c r="W370" s="138">
        <v>0</v>
      </c>
      <c r="X370" s="138">
        <v>0</v>
      </c>
      <c r="Y370" s="138">
        <v>0.4</v>
      </c>
      <c r="Z370" s="139"/>
      <c r="AA370" s="138">
        <v>0</v>
      </c>
      <c r="AB370" s="131">
        <v>0</v>
      </c>
    </row>
    <row r="371" spans="1:28" ht="15" customHeight="1" x14ac:dyDescent="0.25">
      <c r="A371" s="129" t="str">
        <f>B371&amp;"-"&amp;COUNTIF($B$3:B371,B371)</f>
        <v>236-217</v>
      </c>
      <c r="B371" s="130">
        <v>236</v>
      </c>
      <c r="C371" s="130" t="s">
        <v>36</v>
      </c>
      <c r="D371" s="137">
        <v>48686</v>
      </c>
      <c r="E371" s="138">
        <v>0.08</v>
      </c>
      <c r="F371" s="138">
        <v>0</v>
      </c>
      <c r="G371" s="138">
        <v>0</v>
      </c>
      <c r="H371" s="138">
        <v>0</v>
      </c>
      <c r="I371" s="138">
        <v>0</v>
      </c>
      <c r="J371" s="138">
        <v>0</v>
      </c>
      <c r="K371" s="138">
        <v>0</v>
      </c>
      <c r="L371" s="139"/>
      <c r="M371" s="138">
        <v>0.08</v>
      </c>
      <c r="N371" s="139"/>
      <c r="O371" s="138">
        <v>0</v>
      </c>
      <c r="P371" s="138">
        <v>0</v>
      </c>
      <c r="Q371" s="138">
        <v>0</v>
      </c>
      <c r="R371" s="139"/>
      <c r="S371" s="138">
        <v>0</v>
      </c>
      <c r="T371" s="139"/>
      <c r="U371" s="138">
        <v>0</v>
      </c>
      <c r="V371" s="138">
        <v>0</v>
      </c>
      <c r="W371" s="138">
        <v>0</v>
      </c>
      <c r="X371" s="138">
        <v>0</v>
      </c>
      <c r="Y371" s="138">
        <v>0</v>
      </c>
      <c r="Z371" s="139"/>
      <c r="AA371" s="138">
        <v>0</v>
      </c>
      <c r="AB371" s="131">
        <v>0</v>
      </c>
    </row>
    <row r="372" spans="1:28" ht="15" customHeight="1" x14ac:dyDescent="0.25">
      <c r="A372" s="129" t="str">
        <f>B372&amp;"-"&amp;COUNTIF($B$3:B372,B372)</f>
        <v>236-218</v>
      </c>
      <c r="B372" s="130">
        <v>236</v>
      </c>
      <c r="C372" s="130" t="s">
        <v>36</v>
      </c>
      <c r="D372" s="137">
        <v>47985</v>
      </c>
      <c r="E372" s="138">
        <v>8.49</v>
      </c>
      <c r="F372" s="138">
        <v>0</v>
      </c>
      <c r="G372" s="138">
        <v>0</v>
      </c>
      <c r="H372" s="138">
        <v>0</v>
      </c>
      <c r="I372" s="138">
        <v>0</v>
      </c>
      <c r="J372" s="138">
        <v>0</v>
      </c>
      <c r="K372" s="138">
        <v>0</v>
      </c>
      <c r="L372" s="139"/>
      <c r="M372" s="138">
        <v>0</v>
      </c>
      <c r="N372" s="139"/>
      <c r="O372" s="138">
        <v>0</v>
      </c>
      <c r="P372" s="138">
        <v>0</v>
      </c>
      <c r="Q372" s="138">
        <v>0</v>
      </c>
      <c r="R372" s="139"/>
      <c r="S372" s="138">
        <v>0</v>
      </c>
      <c r="T372" s="139"/>
      <c r="U372" s="138">
        <v>0</v>
      </c>
      <c r="V372" s="138">
        <v>7.0000000000000007E-2</v>
      </c>
      <c r="W372" s="138">
        <v>0</v>
      </c>
      <c r="X372" s="138">
        <v>7.0000000000000007E-2</v>
      </c>
      <c r="Y372" s="138">
        <v>0.11</v>
      </c>
      <c r="Z372" s="139"/>
      <c r="AA372" s="138">
        <v>0</v>
      </c>
      <c r="AB372" s="131">
        <v>0</v>
      </c>
    </row>
    <row r="373" spans="1:28" ht="15" customHeight="1" x14ac:dyDescent="0.25">
      <c r="A373" s="129" t="str">
        <f>B373&amp;"-"&amp;COUNTIF($B$3:B373,B373)</f>
        <v>236-219</v>
      </c>
      <c r="B373" s="130">
        <v>236</v>
      </c>
      <c r="C373" s="130" t="s">
        <v>36</v>
      </c>
      <c r="D373" s="137">
        <v>48264</v>
      </c>
      <c r="E373" s="138">
        <v>2</v>
      </c>
      <c r="F373" s="138">
        <v>0</v>
      </c>
      <c r="G373" s="138">
        <v>1</v>
      </c>
      <c r="H373" s="138">
        <v>0</v>
      </c>
      <c r="I373" s="138">
        <v>0</v>
      </c>
      <c r="J373" s="138">
        <v>0</v>
      </c>
      <c r="K373" s="138">
        <v>0</v>
      </c>
      <c r="L373" s="139"/>
      <c r="M373" s="138">
        <v>0</v>
      </c>
      <c r="N373" s="139"/>
      <c r="O373" s="138">
        <v>0</v>
      </c>
      <c r="P373" s="138">
        <v>0</v>
      </c>
      <c r="Q373" s="138">
        <v>0</v>
      </c>
      <c r="R373" s="139"/>
      <c r="S373" s="138">
        <v>0</v>
      </c>
      <c r="T373" s="139"/>
      <c r="U373" s="138">
        <v>0</v>
      </c>
      <c r="V373" s="138">
        <v>0</v>
      </c>
      <c r="W373" s="138">
        <v>0</v>
      </c>
      <c r="X373" s="138">
        <v>0</v>
      </c>
      <c r="Y373" s="138">
        <v>0</v>
      </c>
      <c r="Z373" s="139"/>
      <c r="AA373" s="138">
        <v>0</v>
      </c>
      <c r="AB373" s="131">
        <v>0</v>
      </c>
    </row>
    <row r="374" spans="1:28" ht="15" customHeight="1" x14ac:dyDescent="0.25">
      <c r="A374" s="129" t="str">
        <f>B374&amp;"-"&amp;COUNTIF($B$3:B374,B374)</f>
        <v>236-220</v>
      </c>
      <c r="B374" s="130">
        <v>236</v>
      </c>
      <c r="C374" s="130" t="s">
        <v>36</v>
      </c>
      <c r="D374" s="137">
        <v>50179</v>
      </c>
      <c r="E374" s="138">
        <v>8.48</v>
      </c>
      <c r="F374" s="138">
        <v>0</v>
      </c>
      <c r="G374" s="138">
        <v>0</v>
      </c>
      <c r="H374" s="138">
        <v>0</v>
      </c>
      <c r="I374" s="138">
        <v>0</v>
      </c>
      <c r="J374" s="138">
        <v>0</v>
      </c>
      <c r="K374" s="138">
        <v>0</v>
      </c>
      <c r="L374" s="139"/>
      <c r="M374" s="138">
        <v>4.4800000000000004</v>
      </c>
      <c r="N374" s="139"/>
      <c r="O374" s="138">
        <v>0</v>
      </c>
      <c r="P374" s="138">
        <v>0</v>
      </c>
      <c r="Q374" s="138">
        <v>0</v>
      </c>
      <c r="R374" s="139"/>
      <c r="S374" s="138">
        <v>0</v>
      </c>
      <c r="T374" s="139"/>
      <c r="U374" s="138">
        <v>0</v>
      </c>
      <c r="V374" s="138">
        <v>0</v>
      </c>
      <c r="W374" s="138">
        <v>0</v>
      </c>
      <c r="X374" s="138">
        <v>0</v>
      </c>
      <c r="Y374" s="138">
        <v>0</v>
      </c>
      <c r="Z374" s="139"/>
      <c r="AA374" s="138">
        <v>0</v>
      </c>
      <c r="AB374" s="131">
        <v>0</v>
      </c>
    </row>
    <row r="375" spans="1:28" ht="15" customHeight="1" x14ac:dyDescent="0.25">
      <c r="A375" s="129" t="str">
        <f>B375&amp;"-"&amp;COUNTIF($B$3:B375,B375)</f>
        <v>236-221</v>
      </c>
      <c r="B375" s="130">
        <v>236</v>
      </c>
      <c r="C375" s="130" t="s">
        <v>36</v>
      </c>
      <c r="D375" s="137">
        <v>47191</v>
      </c>
      <c r="E375" s="138">
        <v>2.12</v>
      </c>
      <c r="F375" s="138">
        <v>0</v>
      </c>
      <c r="G375" s="138">
        <v>0</v>
      </c>
      <c r="H375" s="138">
        <v>0</v>
      </c>
      <c r="I375" s="138">
        <v>0</v>
      </c>
      <c r="J375" s="138">
        <v>0</v>
      </c>
      <c r="K375" s="138">
        <v>0</v>
      </c>
      <c r="L375" s="139"/>
      <c r="M375" s="138">
        <v>0.65</v>
      </c>
      <c r="N375" s="139"/>
      <c r="O375" s="138">
        <v>0</v>
      </c>
      <c r="P375" s="138">
        <v>0</v>
      </c>
      <c r="Q375" s="138">
        <v>0</v>
      </c>
      <c r="R375" s="139"/>
      <c r="S375" s="138">
        <v>0</v>
      </c>
      <c r="T375" s="139"/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9"/>
      <c r="AA375" s="138">
        <v>0</v>
      </c>
      <c r="AB375" s="131">
        <v>0</v>
      </c>
    </row>
    <row r="376" spans="1:28" ht="15" customHeight="1" x14ac:dyDescent="0.25">
      <c r="A376" s="129" t="str">
        <f>B376&amp;"-"&amp;COUNTIF($B$3:B376,B376)</f>
        <v>236-222</v>
      </c>
      <c r="B376" s="130">
        <v>236</v>
      </c>
      <c r="C376" s="130" t="s">
        <v>36</v>
      </c>
      <c r="D376" s="137">
        <v>44164</v>
      </c>
      <c r="E376" s="138">
        <v>2.98</v>
      </c>
      <c r="F376" s="138">
        <v>0</v>
      </c>
      <c r="G376" s="138">
        <v>0</v>
      </c>
      <c r="H376" s="138">
        <v>0</v>
      </c>
      <c r="I376" s="138">
        <v>0</v>
      </c>
      <c r="J376" s="138">
        <v>0</v>
      </c>
      <c r="K376" s="138">
        <v>0</v>
      </c>
      <c r="L376" s="139"/>
      <c r="M376" s="138">
        <v>1.29</v>
      </c>
      <c r="N376" s="139"/>
      <c r="O376" s="138">
        <v>0</v>
      </c>
      <c r="P376" s="138">
        <v>0</v>
      </c>
      <c r="Q376" s="138">
        <v>0</v>
      </c>
      <c r="R376" s="139"/>
      <c r="S376" s="138">
        <v>0</v>
      </c>
      <c r="T376" s="139"/>
      <c r="U376" s="138">
        <v>0</v>
      </c>
      <c r="V376" s="138">
        <v>0</v>
      </c>
      <c r="W376" s="138">
        <v>0</v>
      </c>
      <c r="X376" s="138">
        <v>0</v>
      </c>
      <c r="Y376" s="138">
        <v>0.2</v>
      </c>
      <c r="Z376" s="139"/>
      <c r="AA376" s="138">
        <v>0</v>
      </c>
      <c r="AB376" s="131">
        <v>0</v>
      </c>
    </row>
    <row r="377" spans="1:28" ht="15" customHeight="1" x14ac:dyDescent="0.25">
      <c r="A377" s="129" t="str">
        <f>B377&amp;"-"&amp;COUNTIF($B$3:B377,B377)</f>
        <v>236-223</v>
      </c>
      <c r="B377" s="130">
        <v>236</v>
      </c>
      <c r="C377" s="130" t="s">
        <v>36</v>
      </c>
      <c r="D377" s="137">
        <v>44172</v>
      </c>
      <c r="E377" s="138">
        <v>1.8</v>
      </c>
      <c r="F377" s="138">
        <v>0</v>
      </c>
      <c r="G377" s="138">
        <v>0</v>
      </c>
      <c r="H377" s="138">
        <v>0</v>
      </c>
      <c r="I377" s="138">
        <v>0</v>
      </c>
      <c r="J377" s="138">
        <v>0</v>
      </c>
      <c r="K377" s="138">
        <v>0</v>
      </c>
      <c r="L377" s="139"/>
      <c r="M377" s="138">
        <v>1.8</v>
      </c>
      <c r="N377" s="139"/>
      <c r="O377" s="138">
        <v>0</v>
      </c>
      <c r="P377" s="138">
        <v>0</v>
      </c>
      <c r="Q377" s="138">
        <v>0</v>
      </c>
      <c r="R377" s="139"/>
      <c r="S377" s="138">
        <v>0</v>
      </c>
      <c r="T377" s="139"/>
      <c r="U377" s="138">
        <v>0.05</v>
      </c>
      <c r="V377" s="138">
        <v>0</v>
      </c>
      <c r="W377" s="138">
        <v>0</v>
      </c>
      <c r="X377" s="138">
        <v>0</v>
      </c>
      <c r="Y377" s="138">
        <v>0</v>
      </c>
      <c r="Z377" s="139"/>
      <c r="AA377" s="138">
        <v>0</v>
      </c>
      <c r="AB377" s="131">
        <v>0</v>
      </c>
    </row>
    <row r="378" spans="1:28" ht="15" customHeight="1" x14ac:dyDescent="0.25">
      <c r="A378" s="129" t="str">
        <f>B378&amp;"-"&amp;COUNTIF($B$3:B378,B378)</f>
        <v>236-224</v>
      </c>
      <c r="B378" s="130">
        <v>236</v>
      </c>
      <c r="C378" s="130" t="s">
        <v>36</v>
      </c>
      <c r="D378" s="137">
        <v>44180</v>
      </c>
      <c r="E378" s="138">
        <v>16.010000000000002</v>
      </c>
      <c r="F378" s="138">
        <v>0</v>
      </c>
      <c r="G378" s="138">
        <v>0</v>
      </c>
      <c r="H378" s="138">
        <v>0</v>
      </c>
      <c r="I378" s="138">
        <v>0</v>
      </c>
      <c r="J378" s="138">
        <v>0.25</v>
      </c>
      <c r="K378" s="138">
        <v>1</v>
      </c>
      <c r="L378" s="139"/>
      <c r="M378" s="138">
        <v>2.4700000000000002</v>
      </c>
      <c r="N378" s="139"/>
      <c r="O378" s="138">
        <v>0</v>
      </c>
      <c r="P378" s="138">
        <v>0</v>
      </c>
      <c r="Q378" s="138">
        <v>0</v>
      </c>
      <c r="R378" s="139"/>
      <c r="S378" s="138">
        <v>0</v>
      </c>
      <c r="T378" s="139"/>
      <c r="U378" s="138">
        <v>0</v>
      </c>
      <c r="V378" s="138">
        <v>0</v>
      </c>
      <c r="W378" s="138">
        <v>0</v>
      </c>
      <c r="X378" s="138">
        <v>0</v>
      </c>
      <c r="Y378" s="138">
        <v>0</v>
      </c>
      <c r="Z378" s="139"/>
      <c r="AA378" s="138">
        <v>0</v>
      </c>
      <c r="AB378" s="131">
        <v>0</v>
      </c>
    </row>
    <row r="379" spans="1:28" ht="15" customHeight="1" x14ac:dyDescent="0.25">
      <c r="A379" s="129" t="str">
        <f>B379&amp;"-"&amp;COUNTIF($B$3:B379,B379)</f>
        <v>236-225</v>
      </c>
      <c r="B379" s="130">
        <v>236</v>
      </c>
      <c r="C379" s="130" t="s">
        <v>36</v>
      </c>
      <c r="D379" s="137">
        <v>48165</v>
      </c>
      <c r="E379" s="138">
        <v>2</v>
      </c>
      <c r="F379" s="138">
        <v>0</v>
      </c>
      <c r="G379" s="138">
        <v>0</v>
      </c>
      <c r="H379" s="138">
        <v>0</v>
      </c>
      <c r="I379" s="138">
        <v>0</v>
      </c>
      <c r="J379" s="138">
        <v>0</v>
      </c>
      <c r="K379" s="138">
        <v>0</v>
      </c>
      <c r="L379" s="139"/>
      <c r="M379" s="138">
        <v>0</v>
      </c>
      <c r="N379" s="139"/>
      <c r="O379" s="138">
        <v>0</v>
      </c>
      <c r="P379" s="138">
        <v>0</v>
      </c>
      <c r="Q379" s="138">
        <v>0</v>
      </c>
      <c r="R379" s="139"/>
      <c r="S379" s="138">
        <v>0</v>
      </c>
      <c r="T379" s="139"/>
      <c r="U379" s="138">
        <v>0</v>
      </c>
      <c r="V379" s="138">
        <v>0</v>
      </c>
      <c r="W379" s="138">
        <v>0</v>
      </c>
      <c r="X379" s="138">
        <v>0</v>
      </c>
      <c r="Y379" s="138">
        <v>0</v>
      </c>
      <c r="Z379" s="139"/>
      <c r="AA379" s="138">
        <v>0</v>
      </c>
      <c r="AB379" s="131">
        <v>0</v>
      </c>
    </row>
    <row r="380" spans="1:28" ht="15" customHeight="1" x14ac:dyDescent="0.25">
      <c r="A380" s="129" t="str">
        <f>B380&amp;"-"&amp;COUNTIF($B$3:B380,B380)</f>
        <v>236-226</v>
      </c>
      <c r="B380" s="130">
        <v>236</v>
      </c>
      <c r="C380" s="130" t="s">
        <v>36</v>
      </c>
      <c r="D380" s="137">
        <v>50435</v>
      </c>
      <c r="E380" s="138">
        <v>7.48</v>
      </c>
      <c r="F380" s="138">
        <v>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  <c r="L380" s="139"/>
      <c r="M380" s="138">
        <v>1</v>
      </c>
      <c r="N380" s="139"/>
      <c r="O380" s="138">
        <v>0</v>
      </c>
      <c r="P380" s="138">
        <v>0</v>
      </c>
      <c r="Q380" s="138">
        <v>0</v>
      </c>
      <c r="R380" s="139"/>
      <c r="S380" s="138">
        <v>0</v>
      </c>
      <c r="T380" s="139"/>
      <c r="U380" s="138">
        <v>0.83</v>
      </c>
      <c r="V380" s="138">
        <v>0</v>
      </c>
      <c r="W380" s="138">
        <v>0</v>
      </c>
      <c r="X380" s="138">
        <v>0</v>
      </c>
      <c r="Y380" s="138">
        <v>0</v>
      </c>
      <c r="Z380" s="139"/>
      <c r="AA380" s="138">
        <v>0</v>
      </c>
      <c r="AB380" s="131">
        <v>0</v>
      </c>
    </row>
    <row r="381" spans="1:28" ht="15" customHeight="1" x14ac:dyDescent="0.25">
      <c r="A381" s="129" t="str">
        <f>B381&amp;"-"&amp;COUNTIF($B$3:B381,B381)</f>
        <v>236-227</v>
      </c>
      <c r="B381" s="130">
        <v>236</v>
      </c>
      <c r="C381" s="130" t="s">
        <v>36</v>
      </c>
      <c r="D381" s="137">
        <v>47878</v>
      </c>
      <c r="E381" s="138">
        <v>0.66</v>
      </c>
      <c r="F381" s="138">
        <v>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9"/>
      <c r="M381" s="138">
        <v>0</v>
      </c>
      <c r="N381" s="139"/>
      <c r="O381" s="138">
        <v>0</v>
      </c>
      <c r="P381" s="138">
        <v>0</v>
      </c>
      <c r="Q381" s="138">
        <v>0</v>
      </c>
      <c r="R381" s="139"/>
      <c r="S381" s="138">
        <v>0</v>
      </c>
      <c r="T381" s="139"/>
      <c r="U381" s="138">
        <v>0</v>
      </c>
      <c r="V381" s="138">
        <v>0</v>
      </c>
      <c r="W381" s="138">
        <v>0</v>
      </c>
      <c r="X381" s="138">
        <v>0</v>
      </c>
      <c r="Y381" s="138">
        <v>0</v>
      </c>
      <c r="Z381" s="139"/>
      <c r="AA381" s="138">
        <v>0</v>
      </c>
      <c r="AB381" s="131">
        <v>0</v>
      </c>
    </row>
    <row r="382" spans="1:28" ht="15" customHeight="1" x14ac:dyDescent="0.25">
      <c r="A382" s="129" t="str">
        <f>B382&amp;"-"&amp;COUNTIF($B$3:B382,B382)</f>
        <v>236-228</v>
      </c>
      <c r="B382" s="130">
        <v>236</v>
      </c>
      <c r="C382" s="130" t="s">
        <v>36</v>
      </c>
      <c r="D382" s="137">
        <v>50245</v>
      </c>
      <c r="E382" s="138">
        <v>5.54</v>
      </c>
      <c r="F382" s="138">
        <v>0</v>
      </c>
      <c r="G382" s="138">
        <v>0.73</v>
      </c>
      <c r="H382" s="138">
        <v>0</v>
      </c>
      <c r="I382" s="138">
        <v>0</v>
      </c>
      <c r="J382" s="138">
        <v>0</v>
      </c>
      <c r="K382" s="138">
        <v>0</v>
      </c>
      <c r="L382" s="139"/>
      <c r="M382" s="138">
        <v>2.59</v>
      </c>
      <c r="N382" s="139"/>
      <c r="O382" s="138">
        <v>0</v>
      </c>
      <c r="P382" s="138">
        <v>0</v>
      </c>
      <c r="Q382" s="138">
        <v>0</v>
      </c>
      <c r="R382" s="139"/>
      <c r="S382" s="138">
        <v>0</v>
      </c>
      <c r="T382" s="139"/>
      <c r="U382" s="138">
        <v>0</v>
      </c>
      <c r="V382" s="138">
        <v>0</v>
      </c>
      <c r="W382" s="138">
        <v>0</v>
      </c>
      <c r="X382" s="138">
        <v>0</v>
      </c>
      <c r="Y382" s="138">
        <v>0</v>
      </c>
      <c r="Z382" s="139"/>
      <c r="AA382" s="138">
        <v>0</v>
      </c>
      <c r="AB382" s="131">
        <v>0</v>
      </c>
    </row>
    <row r="383" spans="1:28" ht="15" customHeight="1" x14ac:dyDescent="0.25">
      <c r="A383" s="129" t="str">
        <f>B383&amp;"-"&amp;COUNTIF($B$3:B383,B383)</f>
        <v>236-229</v>
      </c>
      <c r="B383" s="130">
        <v>236</v>
      </c>
      <c r="C383" s="130" t="s">
        <v>36</v>
      </c>
      <c r="D383" s="137">
        <v>49866</v>
      </c>
      <c r="E383" s="138">
        <v>2.87</v>
      </c>
      <c r="F383" s="138">
        <v>0</v>
      </c>
      <c r="G383" s="138">
        <v>0.49</v>
      </c>
      <c r="H383" s="138">
        <v>0</v>
      </c>
      <c r="I383" s="138">
        <v>0</v>
      </c>
      <c r="J383" s="138">
        <v>0</v>
      </c>
      <c r="K383" s="138">
        <v>0</v>
      </c>
      <c r="L383" s="139"/>
      <c r="M383" s="138">
        <v>2.4900000000000002</v>
      </c>
      <c r="N383" s="139"/>
      <c r="O383" s="138">
        <v>0</v>
      </c>
      <c r="P383" s="138">
        <v>0</v>
      </c>
      <c r="Q383" s="138">
        <v>0</v>
      </c>
      <c r="R383" s="139"/>
      <c r="S383" s="138">
        <v>0</v>
      </c>
      <c r="T383" s="139"/>
      <c r="U383" s="138">
        <v>0</v>
      </c>
      <c r="V383" s="138">
        <v>0</v>
      </c>
      <c r="W383" s="138">
        <v>0</v>
      </c>
      <c r="X383" s="138">
        <v>0</v>
      </c>
      <c r="Y383" s="138">
        <v>0</v>
      </c>
      <c r="Z383" s="139"/>
      <c r="AA383" s="138">
        <v>0</v>
      </c>
      <c r="AB383" s="131">
        <v>0</v>
      </c>
    </row>
    <row r="384" spans="1:28" ht="15" customHeight="1" x14ac:dyDescent="0.25">
      <c r="A384" s="129" t="str">
        <f>B384&amp;"-"&amp;COUNTIF($B$3:B384,B384)</f>
        <v>236-230</v>
      </c>
      <c r="B384" s="130">
        <v>236</v>
      </c>
      <c r="C384" s="130" t="s">
        <v>36</v>
      </c>
      <c r="D384" s="137">
        <v>50690</v>
      </c>
      <c r="E384" s="138">
        <v>0.3</v>
      </c>
      <c r="F384" s="138">
        <v>0</v>
      </c>
      <c r="G384" s="138">
        <v>0</v>
      </c>
      <c r="H384" s="138">
        <v>0</v>
      </c>
      <c r="I384" s="138">
        <v>0</v>
      </c>
      <c r="J384" s="138">
        <v>0</v>
      </c>
      <c r="K384" s="138">
        <v>0</v>
      </c>
      <c r="L384" s="139"/>
      <c r="M384" s="138">
        <v>0</v>
      </c>
      <c r="N384" s="139"/>
      <c r="O384" s="138">
        <v>0</v>
      </c>
      <c r="P384" s="138">
        <v>0</v>
      </c>
      <c r="Q384" s="138">
        <v>0</v>
      </c>
      <c r="R384" s="139"/>
      <c r="S384" s="138">
        <v>0</v>
      </c>
      <c r="T384" s="139"/>
      <c r="U384" s="138">
        <v>0</v>
      </c>
      <c r="V384" s="138">
        <v>0</v>
      </c>
      <c r="W384" s="138">
        <v>0</v>
      </c>
      <c r="X384" s="138">
        <v>0</v>
      </c>
      <c r="Y384" s="138">
        <v>0</v>
      </c>
      <c r="Z384" s="139"/>
      <c r="AA384" s="138">
        <v>0</v>
      </c>
      <c r="AB384" s="131">
        <v>0</v>
      </c>
    </row>
    <row r="385" spans="1:28" ht="15" customHeight="1" x14ac:dyDescent="0.25">
      <c r="A385" s="129" t="str">
        <f>B385&amp;"-"&amp;COUNTIF($B$3:B385,B385)</f>
        <v>236-231</v>
      </c>
      <c r="B385" s="130">
        <v>236</v>
      </c>
      <c r="C385" s="130" t="s">
        <v>36</v>
      </c>
      <c r="D385" s="137">
        <v>50187</v>
      </c>
      <c r="E385" s="138">
        <v>3.66</v>
      </c>
      <c r="F385" s="138">
        <v>0</v>
      </c>
      <c r="G385" s="138">
        <v>0</v>
      </c>
      <c r="H385" s="138">
        <v>0</v>
      </c>
      <c r="I385" s="138">
        <v>0</v>
      </c>
      <c r="J385" s="138">
        <v>0</v>
      </c>
      <c r="K385" s="138">
        <v>0</v>
      </c>
      <c r="L385" s="139"/>
      <c r="M385" s="138">
        <v>3.66</v>
      </c>
      <c r="N385" s="139"/>
      <c r="O385" s="138">
        <v>0</v>
      </c>
      <c r="P385" s="138">
        <v>0</v>
      </c>
      <c r="Q385" s="138">
        <v>0</v>
      </c>
      <c r="R385" s="139"/>
      <c r="S385" s="138">
        <v>0</v>
      </c>
      <c r="T385" s="139"/>
      <c r="U385" s="138">
        <v>0</v>
      </c>
      <c r="V385" s="138">
        <v>0</v>
      </c>
      <c r="W385" s="138">
        <v>0</v>
      </c>
      <c r="X385" s="138">
        <v>0</v>
      </c>
      <c r="Y385" s="138">
        <v>0</v>
      </c>
      <c r="Z385" s="139"/>
      <c r="AA385" s="138">
        <v>0</v>
      </c>
      <c r="AB385" s="131">
        <v>0</v>
      </c>
    </row>
    <row r="386" spans="1:28" ht="15" customHeight="1" x14ac:dyDescent="0.25">
      <c r="A386" s="129" t="str">
        <f>B386&amp;"-"&amp;COUNTIF($B$3:B386,B386)</f>
        <v>236-232</v>
      </c>
      <c r="B386" s="130">
        <v>236</v>
      </c>
      <c r="C386" s="130" t="s">
        <v>36</v>
      </c>
      <c r="D386" s="137">
        <v>44198</v>
      </c>
      <c r="E386" s="138">
        <v>10.41</v>
      </c>
      <c r="F386" s="138">
        <v>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9"/>
      <c r="M386" s="138">
        <v>6.94</v>
      </c>
      <c r="N386" s="139"/>
      <c r="O386" s="138">
        <v>0</v>
      </c>
      <c r="P386" s="138">
        <v>0</v>
      </c>
      <c r="Q386" s="138">
        <v>0</v>
      </c>
      <c r="R386" s="139"/>
      <c r="S386" s="138">
        <v>0</v>
      </c>
      <c r="T386" s="139"/>
      <c r="U386" s="138">
        <v>0.13</v>
      </c>
      <c r="V386" s="138">
        <v>0</v>
      </c>
      <c r="W386" s="138">
        <v>0</v>
      </c>
      <c r="X386" s="138">
        <v>0</v>
      </c>
      <c r="Y386" s="138">
        <v>0.26</v>
      </c>
      <c r="Z386" s="139"/>
      <c r="AA386" s="138">
        <v>0</v>
      </c>
      <c r="AB386" s="131">
        <v>0</v>
      </c>
    </row>
    <row r="387" spans="1:28" ht="15" customHeight="1" x14ac:dyDescent="0.25">
      <c r="A387" s="129" t="str">
        <f>B387&amp;"-"&amp;COUNTIF($B$3:B387,B387)</f>
        <v>236-233</v>
      </c>
      <c r="B387" s="130">
        <v>236</v>
      </c>
      <c r="C387" s="130" t="s">
        <v>36</v>
      </c>
      <c r="D387" s="137">
        <v>47993</v>
      </c>
      <c r="E387" s="138">
        <v>0.98</v>
      </c>
      <c r="F387" s="138">
        <v>0</v>
      </c>
      <c r="G387" s="138">
        <v>0</v>
      </c>
      <c r="H387" s="138">
        <v>0</v>
      </c>
      <c r="I387" s="138">
        <v>0</v>
      </c>
      <c r="J387" s="138">
        <v>0</v>
      </c>
      <c r="K387" s="138">
        <v>0</v>
      </c>
      <c r="L387" s="139"/>
      <c r="M387" s="138">
        <v>0</v>
      </c>
      <c r="N387" s="139"/>
      <c r="O387" s="138">
        <v>0</v>
      </c>
      <c r="P387" s="138">
        <v>0</v>
      </c>
      <c r="Q387" s="138">
        <v>0</v>
      </c>
      <c r="R387" s="139"/>
      <c r="S387" s="138">
        <v>0</v>
      </c>
      <c r="T387" s="139"/>
      <c r="U387" s="138">
        <v>0</v>
      </c>
      <c r="V387" s="138">
        <v>0</v>
      </c>
      <c r="W387" s="138">
        <v>0</v>
      </c>
      <c r="X387" s="138">
        <v>0</v>
      </c>
      <c r="Y387" s="138">
        <v>0</v>
      </c>
      <c r="Z387" s="139"/>
      <c r="AA387" s="138">
        <v>0</v>
      </c>
      <c r="AB387" s="131">
        <v>0</v>
      </c>
    </row>
    <row r="388" spans="1:28" ht="15" customHeight="1" x14ac:dyDescent="0.25">
      <c r="A388" s="129" t="str">
        <f>B388&amp;"-"&amp;COUNTIF($B$3:B388,B388)</f>
        <v>236-234</v>
      </c>
      <c r="B388" s="130">
        <v>236</v>
      </c>
      <c r="C388" s="130" t="s">
        <v>36</v>
      </c>
      <c r="D388" s="137">
        <v>49569</v>
      </c>
      <c r="E388" s="138">
        <v>2</v>
      </c>
      <c r="F388" s="138">
        <v>0</v>
      </c>
      <c r="G388" s="138">
        <v>0</v>
      </c>
      <c r="H388" s="138">
        <v>0</v>
      </c>
      <c r="I388" s="138">
        <v>0</v>
      </c>
      <c r="J388" s="138">
        <v>0</v>
      </c>
      <c r="K388" s="138">
        <v>0</v>
      </c>
      <c r="L388" s="139"/>
      <c r="M388" s="138">
        <v>0</v>
      </c>
      <c r="N388" s="139"/>
      <c r="O388" s="138">
        <v>0</v>
      </c>
      <c r="P388" s="138">
        <v>0</v>
      </c>
      <c r="Q388" s="138">
        <v>0</v>
      </c>
      <c r="R388" s="139"/>
      <c r="S388" s="138">
        <v>0</v>
      </c>
      <c r="T388" s="139"/>
      <c r="U388" s="138">
        <v>0</v>
      </c>
      <c r="V388" s="138">
        <v>0</v>
      </c>
      <c r="W388" s="138">
        <v>0</v>
      </c>
      <c r="X388" s="138">
        <v>0</v>
      </c>
      <c r="Y388" s="138">
        <v>0</v>
      </c>
      <c r="Z388" s="139"/>
      <c r="AA388" s="138">
        <v>0</v>
      </c>
      <c r="AB388" s="131">
        <v>0</v>
      </c>
    </row>
    <row r="389" spans="1:28" ht="15" customHeight="1" x14ac:dyDescent="0.25">
      <c r="A389" s="129" t="str">
        <f>B389&amp;"-"&amp;COUNTIF($B$3:B389,B389)</f>
        <v>236-235</v>
      </c>
      <c r="B389" s="130">
        <v>236</v>
      </c>
      <c r="C389" s="130" t="s">
        <v>36</v>
      </c>
      <c r="D389" s="137">
        <v>46110</v>
      </c>
      <c r="E389" s="138">
        <v>44.95</v>
      </c>
      <c r="F389" s="138">
        <v>0</v>
      </c>
      <c r="G389" s="138">
        <v>5.94</v>
      </c>
      <c r="H389" s="138">
        <v>0</v>
      </c>
      <c r="I389" s="138">
        <v>0</v>
      </c>
      <c r="J389" s="138">
        <v>0</v>
      </c>
      <c r="K389" s="138">
        <v>1</v>
      </c>
      <c r="L389" s="139"/>
      <c r="M389" s="138">
        <v>0.5</v>
      </c>
      <c r="N389" s="139"/>
      <c r="O389" s="138">
        <v>0</v>
      </c>
      <c r="P389" s="138">
        <v>0</v>
      </c>
      <c r="Q389" s="138">
        <v>0</v>
      </c>
      <c r="R389" s="139"/>
      <c r="S389" s="138">
        <v>0</v>
      </c>
      <c r="T389" s="139"/>
      <c r="U389" s="138">
        <v>1.25</v>
      </c>
      <c r="V389" s="138">
        <v>0</v>
      </c>
      <c r="W389" s="138">
        <v>0</v>
      </c>
      <c r="X389" s="138">
        <v>0</v>
      </c>
      <c r="Y389" s="138">
        <v>0.84</v>
      </c>
      <c r="Z389" s="139"/>
      <c r="AA389" s="138">
        <v>0</v>
      </c>
      <c r="AB389" s="131">
        <v>0</v>
      </c>
    </row>
    <row r="390" spans="1:28" ht="15" customHeight="1" x14ac:dyDescent="0.25">
      <c r="A390" s="129" t="str">
        <f>B390&amp;"-"&amp;COUNTIF($B$3:B390,B390)</f>
        <v>236-236</v>
      </c>
      <c r="B390" s="130">
        <v>236</v>
      </c>
      <c r="C390" s="130" t="s">
        <v>36</v>
      </c>
      <c r="D390" s="137">
        <v>44206</v>
      </c>
      <c r="E390" s="138">
        <v>11.66</v>
      </c>
      <c r="F390" s="138">
        <v>0</v>
      </c>
      <c r="G390" s="138">
        <v>0</v>
      </c>
      <c r="H390" s="138">
        <v>0</v>
      </c>
      <c r="I390" s="138">
        <v>0</v>
      </c>
      <c r="J390" s="138">
        <v>0</v>
      </c>
      <c r="K390" s="138">
        <v>0</v>
      </c>
      <c r="L390" s="139"/>
      <c r="M390" s="138">
        <v>5.31</v>
      </c>
      <c r="N390" s="139"/>
      <c r="O390" s="138">
        <v>0</v>
      </c>
      <c r="P390" s="138">
        <v>0</v>
      </c>
      <c r="Q390" s="138">
        <v>0</v>
      </c>
      <c r="R390" s="139"/>
      <c r="S390" s="138">
        <v>0</v>
      </c>
      <c r="T390" s="139"/>
      <c r="U390" s="138">
        <v>0</v>
      </c>
      <c r="V390" s="138">
        <v>0</v>
      </c>
      <c r="W390" s="138">
        <v>0</v>
      </c>
      <c r="X390" s="138">
        <v>0</v>
      </c>
      <c r="Y390" s="138">
        <v>0.6</v>
      </c>
      <c r="Z390" s="139"/>
      <c r="AA390" s="138">
        <v>0</v>
      </c>
      <c r="AB390" s="131">
        <v>0</v>
      </c>
    </row>
    <row r="391" spans="1:28" ht="15" customHeight="1" x14ac:dyDescent="0.25">
      <c r="A391" s="129" t="str">
        <f>B391&amp;"-"&amp;COUNTIF($B$3:B391,B391)</f>
        <v>236-237</v>
      </c>
      <c r="B391" s="130">
        <v>236</v>
      </c>
      <c r="C391" s="130" t="s">
        <v>36</v>
      </c>
      <c r="D391" s="137">
        <v>44214</v>
      </c>
      <c r="E391" s="138">
        <v>16.09</v>
      </c>
      <c r="F391" s="138">
        <v>0</v>
      </c>
      <c r="G391" s="138">
        <v>0.01</v>
      </c>
      <c r="H391" s="138">
        <v>0</v>
      </c>
      <c r="I391" s="138">
        <v>0</v>
      </c>
      <c r="J391" s="138">
        <v>1</v>
      </c>
      <c r="K391" s="138">
        <v>1</v>
      </c>
      <c r="L391" s="139"/>
      <c r="M391" s="138">
        <v>0</v>
      </c>
      <c r="N391" s="139"/>
      <c r="O391" s="138">
        <v>0</v>
      </c>
      <c r="P391" s="138">
        <v>0</v>
      </c>
      <c r="Q391" s="138">
        <v>0</v>
      </c>
      <c r="R391" s="139"/>
      <c r="S391" s="138">
        <v>0</v>
      </c>
      <c r="T391" s="139"/>
      <c r="U391" s="138">
        <v>0</v>
      </c>
      <c r="V391" s="138">
        <v>0</v>
      </c>
      <c r="W391" s="138">
        <v>0</v>
      </c>
      <c r="X391" s="138">
        <v>0</v>
      </c>
      <c r="Y391" s="138">
        <v>0.28999999999999998</v>
      </c>
      <c r="Z391" s="139"/>
      <c r="AA391" s="138">
        <v>0</v>
      </c>
      <c r="AB391" s="131">
        <v>0</v>
      </c>
    </row>
    <row r="392" spans="1:28" ht="15" customHeight="1" x14ac:dyDescent="0.25">
      <c r="A392" s="129" t="str">
        <f>B392&amp;"-"&amp;COUNTIF($B$3:B392,B392)</f>
        <v>236-238</v>
      </c>
      <c r="B392" s="130">
        <v>236</v>
      </c>
      <c r="C392" s="130" t="s">
        <v>36</v>
      </c>
      <c r="D392" s="137">
        <v>49353</v>
      </c>
      <c r="E392" s="138">
        <v>2</v>
      </c>
      <c r="F392" s="138">
        <v>0</v>
      </c>
      <c r="G392" s="138">
        <v>0</v>
      </c>
      <c r="H392" s="138">
        <v>0</v>
      </c>
      <c r="I392" s="138">
        <v>0</v>
      </c>
      <c r="J392" s="138">
        <v>0</v>
      </c>
      <c r="K392" s="138">
        <v>0</v>
      </c>
      <c r="L392" s="139"/>
      <c r="M392" s="138">
        <v>2</v>
      </c>
      <c r="N392" s="139"/>
      <c r="O392" s="138">
        <v>0</v>
      </c>
      <c r="P392" s="138">
        <v>0</v>
      </c>
      <c r="Q392" s="138">
        <v>0</v>
      </c>
      <c r="R392" s="139"/>
      <c r="S392" s="138">
        <v>0</v>
      </c>
      <c r="T392" s="139"/>
      <c r="U392" s="138">
        <v>0</v>
      </c>
      <c r="V392" s="138">
        <v>0</v>
      </c>
      <c r="W392" s="138">
        <v>0</v>
      </c>
      <c r="X392" s="138">
        <v>0</v>
      </c>
      <c r="Y392" s="138">
        <v>0.38</v>
      </c>
      <c r="Z392" s="139"/>
      <c r="AA392" s="138">
        <v>0</v>
      </c>
      <c r="AB392" s="131">
        <v>0</v>
      </c>
    </row>
    <row r="393" spans="1:28" ht="15" customHeight="1" x14ac:dyDescent="0.25">
      <c r="A393" s="129" t="str">
        <f>B393&amp;"-"&amp;COUNTIF($B$3:B393,B393)</f>
        <v>236-239</v>
      </c>
      <c r="B393" s="130">
        <v>236</v>
      </c>
      <c r="C393" s="130" t="s">
        <v>36</v>
      </c>
      <c r="D393" s="137">
        <v>49437</v>
      </c>
      <c r="E393" s="138">
        <v>7.9</v>
      </c>
      <c r="F393" s="138">
        <v>0</v>
      </c>
      <c r="G393" s="138">
        <v>0.47</v>
      </c>
      <c r="H393" s="138">
        <v>0</v>
      </c>
      <c r="I393" s="138">
        <v>0</v>
      </c>
      <c r="J393" s="138">
        <v>0</v>
      </c>
      <c r="K393" s="138">
        <v>0</v>
      </c>
      <c r="L393" s="139"/>
      <c r="M393" s="138">
        <v>3.99</v>
      </c>
      <c r="N393" s="139"/>
      <c r="O393" s="138">
        <v>0</v>
      </c>
      <c r="P393" s="138">
        <v>0</v>
      </c>
      <c r="Q393" s="138">
        <v>0</v>
      </c>
      <c r="R393" s="139"/>
      <c r="S393" s="138">
        <v>0</v>
      </c>
      <c r="T393" s="139"/>
      <c r="U393" s="138">
        <v>0</v>
      </c>
      <c r="V393" s="138">
        <v>0</v>
      </c>
      <c r="W393" s="138">
        <v>0</v>
      </c>
      <c r="X393" s="138">
        <v>0</v>
      </c>
      <c r="Y393" s="138">
        <v>0.34</v>
      </c>
      <c r="Z393" s="139"/>
      <c r="AA393" s="138">
        <v>0</v>
      </c>
      <c r="AB393" s="131">
        <v>0</v>
      </c>
    </row>
    <row r="394" spans="1:28" ht="15" customHeight="1" x14ac:dyDescent="0.25">
      <c r="A394" s="129" t="str">
        <f>B394&amp;"-"&amp;COUNTIF($B$3:B394,B394)</f>
        <v>236-240</v>
      </c>
      <c r="B394" s="130">
        <v>236</v>
      </c>
      <c r="C394" s="130" t="s">
        <v>36</v>
      </c>
      <c r="D394" s="137">
        <v>50195</v>
      </c>
      <c r="E394" s="138">
        <v>5</v>
      </c>
      <c r="F394" s="138">
        <v>0</v>
      </c>
      <c r="G394" s="138">
        <v>0</v>
      </c>
      <c r="H394" s="138">
        <v>0</v>
      </c>
      <c r="I394" s="138">
        <v>0</v>
      </c>
      <c r="J394" s="138">
        <v>0</v>
      </c>
      <c r="K394" s="138">
        <v>0</v>
      </c>
      <c r="L394" s="139"/>
      <c r="M394" s="138">
        <v>1</v>
      </c>
      <c r="N394" s="139"/>
      <c r="O394" s="138">
        <v>0</v>
      </c>
      <c r="P394" s="138">
        <v>0</v>
      </c>
      <c r="Q394" s="138">
        <v>0</v>
      </c>
      <c r="R394" s="139"/>
      <c r="S394" s="138">
        <v>0</v>
      </c>
      <c r="T394" s="139"/>
      <c r="U394" s="138">
        <v>0.52</v>
      </c>
      <c r="V394" s="138">
        <v>0</v>
      </c>
      <c r="W394" s="138">
        <v>0</v>
      </c>
      <c r="X394" s="138">
        <v>0</v>
      </c>
      <c r="Y394" s="138">
        <v>0</v>
      </c>
      <c r="Z394" s="139"/>
      <c r="AA394" s="138">
        <v>0</v>
      </c>
      <c r="AB394" s="131">
        <v>0</v>
      </c>
    </row>
    <row r="395" spans="1:28" ht="15" customHeight="1" x14ac:dyDescent="0.25">
      <c r="A395" s="129" t="str">
        <f>B395&amp;"-"&amp;COUNTIF($B$3:B395,B395)</f>
        <v>236-241</v>
      </c>
      <c r="B395" s="130">
        <v>236</v>
      </c>
      <c r="C395" s="130" t="s">
        <v>36</v>
      </c>
      <c r="D395" s="137">
        <v>47589</v>
      </c>
      <c r="E395" s="138">
        <v>1</v>
      </c>
      <c r="F395" s="138">
        <v>0</v>
      </c>
      <c r="G395" s="138">
        <v>0</v>
      </c>
      <c r="H395" s="138">
        <v>0</v>
      </c>
      <c r="I395" s="138">
        <v>0</v>
      </c>
      <c r="J395" s="138">
        <v>0</v>
      </c>
      <c r="K395" s="138">
        <v>0</v>
      </c>
      <c r="L395" s="139"/>
      <c r="M395" s="138">
        <v>1</v>
      </c>
      <c r="N395" s="139"/>
      <c r="O395" s="138">
        <v>0</v>
      </c>
      <c r="P395" s="138">
        <v>0</v>
      </c>
      <c r="Q395" s="138">
        <v>0</v>
      </c>
      <c r="R395" s="139"/>
      <c r="S395" s="138">
        <v>0</v>
      </c>
      <c r="T395" s="139"/>
      <c r="U395" s="138">
        <v>0</v>
      </c>
      <c r="V395" s="138">
        <v>0</v>
      </c>
      <c r="W395" s="138">
        <v>0</v>
      </c>
      <c r="X395" s="138">
        <v>0</v>
      </c>
      <c r="Y395" s="138">
        <v>0</v>
      </c>
      <c r="Z395" s="139"/>
      <c r="AA395" s="138">
        <v>0</v>
      </c>
      <c r="AB395" s="131">
        <v>0</v>
      </c>
    </row>
    <row r="396" spans="1:28" ht="15" customHeight="1" x14ac:dyDescent="0.25">
      <c r="A396" s="129" t="str">
        <f>B396&amp;"-"&amp;COUNTIF($B$3:B396,B396)</f>
        <v>236-242</v>
      </c>
      <c r="B396" s="130">
        <v>236</v>
      </c>
      <c r="C396" s="130" t="s">
        <v>36</v>
      </c>
      <c r="D396" s="137">
        <v>46888</v>
      </c>
      <c r="E396" s="138">
        <v>3.83</v>
      </c>
      <c r="F396" s="138">
        <v>0</v>
      </c>
      <c r="G396" s="138">
        <v>0</v>
      </c>
      <c r="H396" s="138">
        <v>0</v>
      </c>
      <c r="I396" s="138">
        <v>0</v>
      </c>
      <c r="J396" s="138">
        <v>0</v>
      </c>
      <c r="K396" s="138">
        <v>0</v>
      </c>
      <c r="L396" s="139"/>
      <c r="M396" s="138">
        <v>0</v>
      </c>
      <c r="N396" s="139"/>
      <c r="O396" s="138">
        <v>0</v>
      </c>
      <c r="P396" s="138">
        <v>0</v>
      </c>
      <c r="Q396" s="138">
        <v>0</v>
      </c>
      <c r="R396" s="139"/>
      <c r="S396" s="138">
        <v>0</v>
      </c>
      <c r="T396" s="139"/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9"/>
      <c r="AA396" s="138">
        <v>0</v>
      </c>
      <c r="AB396" s="131">
        <v>0</v>
      </c>
    </row>
    <row r="397" spans="1:28" ht="15" customHeight="1" x14ac:dyDescent="0.25">
      <c r="A397" s="129" t="str">
        <f>B397&amp;"-"&amp;COUNTIF($B$3:B397,B397)</f>
        <v>236-243</v>
      </c>
      <c r="B397" s="130">
        <v>236</v>
      </c>
      <c r="C397" s="130" t="s">
        <v>36</v>
      </c>
      <c r="D397" s="137">
        <v>47449</v>
      </c>
      <c r="E397" s="138">
        <v>4</v>
      </c>
      <c r="F397" s="138">
        <v>0</v>
      </c>
      <c r="G397" s="138">
        <v>0</v>
      </c>
      <c r="H397" s="138">
        <v>0</v>
      </c>
      <c r="I397" s="138">
        <v>0</v>
      </c>
      <c r="J397" s="138">
        <v>0</v>
      </c>
      <c r="K397" s="138">
        <v>0</v>
      </c>
      <c r="L397" s="139"/>
      <c r="M397" s="138">
        <v>1</v>
      </c>
      <c r="N397" s="139"/>
      <c r="O397" s="138">
        <v>0</v>
      </c>
      <c r="P397" s="138">
        <v>0</v>
      </c>
      <c r="Q397" s="138">
        <v>0</v>
      </c>
      <c r="R397" s="139"/>
      <c r="S397" s="138">
        <v>0</v>
      </c>
      <c r="T397" s="139"/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9"/>
      <c r="AA397" s="138">
        <v>0</v>
      </c>
      <c r="AB397" s="131">
        <v>0</v>
      </c>
    </row>
    <row r="398" spans="1:28" ht="15" customHeight="1" x14ac:dyDescent="0.25">
      <c r="A398" s="129" t="str">
        <f>B398&amp;"-"&amp;COUNTIF($B$3:B398,B398)</f>
        <v>236-244</v>
      </c>
      <c r="B398" s="130">
        <v>236</v>
      </c>
      <c r="C398" s="130" t="s">
        <v>36</v>
      </c>
      <c r="D398" s="137">
        <v>48009</v>
      </c>
      <c r="E398" s="138">
        <v>11.08</v>
      </c>
      <c r="F398" s="138">
        <v>0</v>
      </c>
      <c r="G398" s="138">
        <v>0.63</v>
      </c>
      <c r="H398" s="138">
        <v>0.13</v>
      </c>
      <c r="I398" s="138">
        <v>0</v>
      </c>
      <c r="J398" s="138">
        <v>0</v>
      </c>
      <c r="K398" s="138">
        <v>0.89</v>
      </c>
      <c r="L398" s="139"/>
      <c r="M398" s="138">
        <v>8.4</v>
      </c>
      <c r="N398" s="139"/>
      <c r="O398" s="138">
        <v>0</v>
      </c>
      <c r="P398" s="138">
        <v>0</v>
      </c>
      <c r="Q398" s="138">
        <v>0</v>
      </c>
      <c r="R398" s="139"/>
      <c r="S398" s="138">
        <v>0</v>
      </c>
      <c r="T398" s="139"/>
      <c r="U398" s="138">
        <v>0</v>
      </c>
      <c r="V398" s="138">
        <v>0</v>
      </c>
      <c r="W398" s="138">
        <v>0</v>
      </c>
      <c r="X398" s="138">
        <v>0</v>
      </c>
      <c r="Y398" s="138">
        <v>0</v>
      </c>
      <c r="Z398" s="139"/>
      <c r="AA398" s="138">
        <v>0</v>
      </c>
      <c r="AB398" s="131">
        <v>0</v>
      </c>
    </row>
    <row r="399" spans="1:28" ht="15" customHeight="1" x14ac:dyDescent="0.25">
      <c r="A399" s="129" t="str">
        <f>B399&amp;"-"&amp;COUNTIF($B$3:B399,B399)</f>
        <v>236-245</v>
      </c>
      <c r="B399" s="130">
        <v>236</v>
      </c>
      <c r="C399" s="130" t="s">
        <v>36</v>
      </c>
      <c r="D399" s="137">
        <v>48017</v>
      </c>
      <c r="E399" s="138">
        <v>2</v>
      </c>
      <c r="F399" s="138">
        <v>0</v>
      </c>
      <c r="G399" s="138">
        <v>0</v>
      </c>
      <c r="H399" s="138">
        <v>0</v>
      </c>
      <c r="I399" s="138">
        <v>0</v>
      </c>
      <c r="J399" s="138">
        <v>0</v>
      </c>
      <c r="K399" s="138">
        <v>0</v>
      </c>
      <c r="L399" s="139"/>
      <c r="M399" s="138">
        <v>0</v>
      </c>
      <c r="N399" s="139"/>
      <c r="O399" s="138">
        <v>0</v>
      </c>
      <c r="P399" s="138">
        <v>0</v>
      </c>
      <c r="Q399" s="138">
        <v>0</v>
      </c>
      <c r="R399" s="139"/>
      <c r="S399" s="138">
        <v>0</v>
      </c>
      <c r="T399" s="139"/>
      <c r="U399" s="138">
        <v>0.12</v>
      </c>
      <c r="V399" s="138">
        <v>0</v>
      </c>
      <c r="W399" s="138">
        <v>0</v>
      </c>
      <c r="X399" s="138">
        <v>0</v>
      </c>
      <c r="Y399" s="138">
        <v>0</v>
      </c>
      <c r="Z399" s="139"/>
      <c r="AA399" s="138">
        <v>0</v>
      </c>
      <c r="AB399" s="131">
        <v>0</v>
      </c>
    </row>
    <row r="400" spans="1:28" ht="15" customHeight="1" x14ac:dyDescent="0.25">
      <c r="A400" s="129" t="str">
        <f>B400&amp;"-"&amp;COUNTIF($B$3:B400,B400)</f>
        <v>236-246</v>
      </c>
      <c r="B400" s="130">
        <v>236</v>
      </c>
      <c r="C400" s="130" t="s">
        <v>36</v>
      </c>
      <c r="D400" s="137">
        <v>44222</v>
      </c>
      <c r="E400" s="138">
        <v>7.92</v>
      </c>
      <c r="F400" s="138">
        <v>0</v>
      </c>
      <c r="G400" s="138">
        <v>1.95</v>
      </c>
      <c r="H400" s="138">
        <v>0</v>
      </c>
      <c r="I400" s="138">
        <v>0</v>
      </c>
      <c r="J400" s="138">
        <v>0</v>
      </c>
      <c r="K400" s="138">
        <v>0</v>
      </c>
      <c r="L400" s="139"/>
      <c r="M400" s="138">
        <v>3.47</v>
      </c>
      <c r="N400" s="139"/>
      <c r="O400" s="138">
        <v>0</v>
      </c>
      <c r="P400" s="138">
        <v>0</v>
      </c>
      <c r="Q400" s="138">
        <v>0</v>
      </c>
      <c r="R400" s="139"/>
      <c r="S400" s="138">
        <v>0</v>
      </c>
      <c r="T400" s="139"/>
      <c r="U400" s="138">
        <v>0</v>
      </c>
      <c r="V400" s="138">
        <v>0</v>
      </c>
      <c r="W400" s="138">
        <v>0</v>
      </c>
      <c r="X400" s="138">
        <v>0</v>
      </c>
      <c r="Y400" s="138">
        <v>0.1</v>
      </c>
      <c r="Z400" s="139"/>
      <c r="AA400" s="138">
        <v>0</v>
      </c>
      <c r="AB400" s="131">
        <v>0</v>
      </c>
    </row>
    <row r="401" spans="1:28" ht="15" customHeight="1" x14ac:dyDescent="0.25">
      <c r="A401" s="129" t="str">
        <f>B401&amp;"-"&amp;COUNTIF($B$3:B401,B401)</f>
        <v>236-247</v>
      </c>
      <c r="B401" s="130">
        <v>236</v>
      </c>
      <c r="C401" s="130" t="s">
        <v>36</v>
      </c>
      <c r="D401" s="137">
        <v>50369</v>
      </c>
      <c r="E401" s="138">
        <v>1</v>
      </c>
      <c r="F401" s="138">
        <v>0</v>
      </c>
      <c r="G401" s="138">
        <v>0</v>
      </c>
      <c r="H401" s="138">
        <v>0</v>
      </c>
      <c r="I401" s="138">
        <v>0</v>
      </c>
      <c r="J401" s="138">
        <v>0</v>
      </c>
      <c r="K401" s="138">
        <v>0</v>
      </c>
      <c r="L401" s="139"/>
      <c r="M401" s="138">
        <v>1</v>
      </c>
      <c r="N401" s="139"/>
      <c r="O401" s="138">
        <v>0</v>
      </c>
      <c r="P401" s="138">
        <v>0</v>
      </c>
      <c r="Q401" s="138">
        <v>0</v>
      </c>
      <c r="R401" s="139"/>
      <c r="S401" s="138">
        <v>0</v>
      </c>
      <c r="T401" s="139"/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9"/>
      <c r="AA401" s="138">
        <v>0</v>
      </c>
      <c r="AB401" s="131">
        <v>0</v>
      </c>
    </row>
    <row r="402" spans="1:28" ht="15" customHeight="1" x14ac:dyDescent="0.25">
      <c r="A402" s="129" t="str">
        <f>B402&amp;"-"&amp;COUNTIF($B$3:B402,B402)</f>
        <v>236-248</v>
      </c>
      <c r="B402" s="130">
        <v>236</v>
      </c>
      <c r="C402" s="130" t="s">
        <v>36</v>
      </c>
      <c r="D402" s="137">
        <v>50443</v>
      </c>
      <c r="E402" s="138">
        <v>14.68</v>
      </c>
      <c r="F402" s="138">
        <v>0</v>
      </c>
      <c r="G402" s="138">
        <v>1</v>
      </c>
      <c r="H402" s="138">
        <v>0</v>
      </c>
      <c r="I402" s="138">
        <v>0</v>
      </c>
      <c r="J402" s="138">
        <v>0</v>
      </c>
      <c r="K402" s="138">
        <v>0.76</v>
      </c>
      <c r="L402" s="139"/>
      <c r="M402" s="138">
        <v>1</v>
      </c>
      <c r="N402" s="139"/>
      <c r="O402" s="138">
        <v>0</v>
      </c>
      <c r="P402" s="138">
        <v>0</v>
      </c>
      <c r="Q402" s="138">
        <v>0</v>
      </c>
      <c r="R402" s="139"/>
      <c r="S402" s="138">
        <v>0</v>
      </c>
      <c r="T402" s="139"/>
      <c r="U402" s="138">
        <v>0.21</v>
      </c>
      <c r="V402" s="138">
        <v>0</v>
      </c>
      <c r="W402" s="138">
        <v>0</v>
      </c>
      <c r="X402" s="138">
        <v>0</v>
      </c>
      <c r="Y402" s="138">
        <v>0.89</v>
      </c>
      <c r="Z402" s="139"/>
      <c r="AA402" s="138">
        <v>0</v>
      </c>
      <c r="AB402" s="131">
        <v>0</v>
      </c>
    </row>
    <row r="403" spans="1:28" ht="15" customHeight="1" x14ac:dyDescent="0.25">
      <c r="A403" s="129" t="str">
        <f>B403&amp;"-"&amp;COUNTIF($B$3:B403,B403)</f>
        <v>236-249</v>
      </c>
      <c r="B403" s="130">
        <v>236</v>
      </c>
      <c r="C403" s="130" t="s">
        <v>36</v>
      </c>
      <c r="D403" s="137">
        <v>44230</v>
      </c>
      <c r="E403" s="138">
        <v>1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9"/>
      <c r="M403" s="138">
        <v>1</v>
      </c>
      <c r="N403" s="139"/>
      <c r="O403" s="138">
        <v>0</v>
      </c>
      <c r="P403" s="138">
        <v>0</v>
      </c>
      <c r="Q403" s="138">
        <v>0</v>
      </c>
      <c r="R403" s="139"/>
      <c r="S403" s="138">
        <v>0</v>
      </c>
      <c r="T403" s="139"/>
      <c r="U403" s="138">
        <v>0</v>
      </c>
      <c r="V403" s="138">
        <v>0</v>
      </c>
      <c r="W403" s="138">
        <v>0</v>
      </c>
      <c r="X403" s="138">
        <v>0</v>
      </c>
      <c r="Y403" s="138">
        <v>0</v>
      </c>
      <c r="Z403" s="139"/>
      <c r="AA403" s="138">
        <v>0</v>
      </c>
      <c r="AB403" s="131">
        <v>0</v>
      </c>
    </row>
    <row r="404" spans="1:28" ht="15" customHeight="1" x14ac:dyDescent="0.25">
      <c r="A404" s="129" t="str">
        <f>B404&amp;"-"&amp;COUNTIF($B$3:B404,B404)</f>
        <v>236-250</v>
      </c>
      <c r="B404" s="130">
        <v>236</v>
      </c>
      <c r="C404" s="130" t="s">
        <v>36</v>
      </c>
      <c r="D404" s="137">
        <v>49080</v>
      </c>
      <c r="E404" s="138">
        <v>3.98</v>
      </c>
      <c r="F404" s="138">
        <v>0</v>
      </c>
      <c r="G404" s="138">
        <v>0.98</v>
      </c>
      <c r="H404" s="138">
        <v>0</v>
      </c>
      <c r="I404" s="138">
        <v>0</v>
      </c>
      <c r="J404" s="138">
        <v>0</v>
      </c>
      <c r="K404" s="138">
        <v>0</v>
      </c>
      <c r="L404" s="139"/>
      <c r="M404" s="138">
        <v>1</v>
      </c>
      <c r="N404" s="139"/>
      <c r="O404" s="138">
        <v>0</v>
      </c>
      <c r="P404" s="138">
        <v>0</v>
      </c>
      <c r="Q404" s="138">
        <v>0</v>
      </c>
      <c r="R404" s="139"/>
      <c r="S404" s="138">
        <v>0</v>
      </c>
      <c r="T404" s="139"/>
      <c r="U404" s="138">
        <v>0</v>
      </c>
      <c r="V404" s="138">
        <v>0</v>
      </c>
      <c r="W404" s="138">
        <v>0</v>
      </c>
      <c r="X404" s="138">
        <v>0</v>
      </c>
      <c r="Y404" s="138">
        <v>0.4</v>
      </c>
      <c r="Z404" s="139"/>
      <c r="AA404" s="138">
        <v>0</v>
      </c>
      <c r="AB404" s="131">
        <v>0</v>
      </c>
    </row>
    <row r="405" spans="1:28" ht="15" customHeight="1" x14ac:dyDescent="0.25">
      <c r="A405" s="129" t="str">
        <f>B405&amp;"-"&amp;COUNTIF($B$3:B405,B405)</f>
        <v>236-251</v>
      </c>
      <c r="B405" s="130">
        <v>236</v>
      </c>
      <c r="C405" s="130" t="s">
        <v>36</v>
      </c>
      <c r="D405" s="137">
        <v>44248</v>
      </c>
      <c r="E405" s="138">
        <v>3.6</v>
      </c>
      <c r="F405" s="138">
        <v>0</v>
      </c>
      <c r="G405" s="138">
        <v>0.99</v>
      </c>
      <c r="H405" s="138">
        <v>0</v>
      </c>
      <c r="I405" s="138">
        <v>0</v>
      </c>
      <c r="J405" s="138">
        <v>0</v>
      </c>
      <c r="K405" s="138">
        <v>0</v>
      </c>
      <c r="L405" s="139"/>
      <c r="M405" s="138">
        <v>2.13</v>
      </c>
      <c r="N405" s="139"/>
      <c r="O405" s="138">
        <v>0</v>
      </c>
      <c r="P405" s="138">
        <v>0</v>
      </c>
      <c r="Q405" s="138">
        <v>0</v>
      </c>
      <c r="R405" s="139"/>
      <c r="S405" s="138">
        <v>0</v>
      </c>
      <c r="T405" s="139"/>
      <c r="U405" s="138">
        <v>0</v>
      </c>
      <c r="V405" s="138">
        <v>0</v>
      </c>
      <c r="W405" s="138">
        <v>0</v>
      </c>
      <c r="X405" s="138">
        <v>0</v>
      </c>
      <c r="Y405" s="138">
        <v>0</v>
      </c>
      <c r="Z405" s="139"/>
      <c r="AA405" s="138">
        <v>0</v>
      </c>
      <c r="AB405" s="131">
        <v>0</v>
      </c>
    </row>
    <row r="406" spans="1:28" ht="15" customHeight="1" x14ac:dyDescent="0.25">
      <c r="A406" s="129" t="str">
        <f>B406&amp;"-"&amp;COUNTIF($B$3:B406,B406)</f>
        <v>236-252</v>
      </c>
      <c r="B406" s="130">
        <v>236</v>
      </c>
      <c r="C406" s="130" t="s">
        <v>36</v>
      </c>
      <c r="D406" s="137">
        <v>44255</v>
      </c>
      <c r="E406" s="138">
        <v>8.34</v>
      </c>
      <c r="F406" s="138">
        <v>0</v>
      </c>
      <c r="G406" s="138">
        <v>0</v>
      </c>
      <c r="H406" s="138">
        <v>0</v>
      </c>
      <c r="I406" s="138">
        <v>0</v>
      </c>
      <c r="J406" s="138">
        <v>0</v>
      </c>
      <c r="K406" s="138">
        <v>0</v>
      </c>
      <c r="L406" s="139"/>
      <c r="M406" s="138">
        <v>5.46</v>
      </c>
      <c r="N406" s="139"/>
      <c r="O406" s="138">
        <v>0</v>
      </c>
      <c r="P406" s="138">
        <v>0</v>
      </c>
      <c r="Q406" s="138">
        <v>0</v>
      </c>
      <c r="R406" s="139"/>
      <c r="S406" s="138">
        <v>0</v>
      </c>
      <c r="T406" s="139"/>
      <c r="U406" s="138">
        <v>0</v>
      </c>
      <c r="V406" s="138">
        <v>0</v>
      </c>
      <c r="W406" s="138">
        <v>0</v>
      </c>
      <c r="X406" s="138">
        <v>0</v>
      </c>
      <c r="Y406" s="138">
        <v>0.1</v>
      </c>
      <c r="Z406" s="139"/>
      <c r="AA406" s="138">
        <v>0</v>
      </c>
      <c r="AB406" s="131">
        <v>0</v>
      </c>
    </row>
    <row r="407" spans="1:28" ht="15" customHeight="1" x14ac:dyDescent="0.25">
      <c r="A407" s="129" t="str">
        <f>B407&amp;"-"&amp;COUNTIF($B$3:B407,B407)</f>
        <v>236-253</v>
      </c>
      <c r="B407" s="130">
        <v>236</v>
      </c>
      <c r="C407" s="130" t="s">
        <v>36</v>
      </c>
      <c r="D407" s="137">
        <v>44263</v>
      </c>
      <c r="E407" s="138">
        <v>11.38</v>
      </c>
      <c r="F407" s="138">
        <v>0</v>
      </c>
      <c r="G407" s="138">
        <v>1.02</v>
      </c>
      <c r="H407" s="138">
        <v>0</v>
      </c>
      <c r="I407" s="138">
        <v>0</v>
      </c>
      <c r="J407" s="138">
        <v>0</v>
      </c>
      <c r="K407" s="138">
        <v>0</v>
      </c>
      <c r="L407" s="139"/>
      <c r="M407" s="138">
        <v>9.4700000000000006</v>
      </c>
      <c r="N407" s="139"/>
      <c r="O407" s="138">
        <v>0</v>
      </c>
      <c r="P407" s="138">
        <v>0</v>
      </c>
      <c r="Q407" s="138">
        <v>0</v>
      </c>
      <c r="R407" s="139"/>
      <c r="S407" s="138">
        <v>0</v>
      </c>
      <c r="T407" s="139"/>
      <c r="U407" s="138">
        <v>0.06</v>
      </c>
      <c r="V407" s="138">
        <v>0</v>
      </c>
      <c r="W407" s="138">
        <v>0</v>
      </c>
      <c r="X407" s="138">
        <v>0</v>
      </c>
      <c r="Y407" s="138">
        <v>0.16</v>
      </c>
      <c r="Z407" s="139"/>
      <c r="AA407" s="138">
        <v>0</v>
      </c>
      <c r="AB407" s="131">
        <v>0</v>
      </c>
    </row>
    <row r="408" spans="1:28" ht="15" customHeight="1" x14ac:dyDescent="0.25">
      <c r="A408" s="129" t="str">
        <f>B408&amp;"-"&amp;COUNTIF($B$3:B408,B408)</f>
        <v>236-254</v>
      </c>
      <c r="B408" s="130">
        <v>236</v>
      </c>
      <c r="C408" s="130" t="s">
        <v>36</v>
      </c>
      <c r="D408" s="137">
        <v>50203</v>
      </c>
      <c r="E408" s="138">
        <v>1.96</v>
      </c>
      <c r="F408" s="138">
        <v>0</v>
      </c>
      <c r="G408" s="138">
        <v>0.97</v>
      </c>
      <c r="H408" s="138">
        <v>0</v>
      </c>
      <c r="I408" s="138">
        <v>0</v>
      </c>
      <c r="J408" s="138">
        <v>0</v>
      </c>
      <c r="K408" s="138">
        <v>0</v>
      </c>
      <c r="L408" s="139"/>
      <c r="M408" s="138">
        <v>0</v>
      </c>
      <c r="N408" s="139"/>
      <c r="O408" s="138">
        <v>0</v>
      </c>
      <c r="P408" s="138">
        <v>0</v>
      </c>
      <c r="Q408" s="138">
        <v>0</v>
      </c>
      <c r="R408" s="139"/>
      <c r="S408" s="138">
        <v>0</v>
      </c>
      <c r="T408" s="139"/>
      <c r="U408" s="138">
        <v>0</v>
      </c>
      <c r="V408" s="138">
        <v>0</v>
      </c>
      <c r="W408" s="138">
        <v>0</v>
      </c>
      <c r="X408" s="138">
        <v>0</v>
      </c>
      <c r="Y408" s="138">
        <v>0</v>
      </c>
      <c r="Z408" s="139"/>
      <c r="AA408" s="138">
        <v>0</v>
      </c>
      <c r="AB408" s="131">
        <v>0</v>
      </c>
    </row>
    <row r="409" spans="1:28" ht="15" customHeight="1" x14ac:dyDescent="0.25">
      <c r="A409" s="129" t="str">
        <f>B409&amp;"-"&amp;COUNTIF($B$3:B409,B409)</f>
        <v>236-255</v>
      </c>
      <c r="B409" s="130">
        <v>236</v>
      </c>
      <c r="C409" s="130" t="s">
        <v>36</v>
      </c>
      <c r="D409" s="137">
        <v>45468</v>
      </c>
      <c r="E409" s="138">
        <v>3.61</v>
      </c>
      <c r="F409" s="138">
        <v>0</v>
      </c>
      <c r="G409" s="138">
        <v>0</v>
      </c>
      <c r="H409" s="138">
        <v>0</v>
      </c>
      <c r="I409" s="138">
        <v>0</v>
      </c>
      <c r="J409" s="138">
        <v>0</v>
      </c>
      <c r="K409" s="138">
        <v>0</v>
      </c>
      <c r="L409" s="139"/>
      <c r="M409" s="138">
        <v>0.34</v>
      </c>
      <c r="N409" s="139"/>
      <c r="O409" s="138">
        <v>0</v>
      </c>
      <c r="P409" s="138">
        <v>0</v>
      </c>
      <c r="Q409" s="138">
        <v>0</v>
      </c>
      <c r="R409" s="139"/>
      <c r="S409" s="138">
        <v>0</v>
      </c>
      <c r="T409" s="139"/>
      <c r="U409" s="138">
        <v>0</v>
      </c>
      <c r="V409" s="138">
        <v>0</v>
      </c>
      <c r="W409" s="138">
        <v>0</v>
      </c>
      <c r="X409" s="138">
        <v>0</v>
      </c>
      <c r="Y409" s="138">
        <v>0</v>
      </c>
      <c r="Z409" s="139"/>
      <c r="AA409" s="138">
        <v>0</v>
      </c>
      <c r="AB409" s="131">
        <v>0</v>
      </c>
    </row>
    <row r="410" spans="1:28" ht="15" customHeight="1" x14ac:dyDescent="0.25">
      <c r="A410" s="129" t="str">
        <f>B410&amp;"-"&amp;COUNTIF($B$3:B410,B410)</f>
        <v>236-256</v>
      </c>
      <c r="B410" s="130">
        <v>236</v>
      </c>
      <c r="C410" s="130" t="s">
        <v>36</v>
      </c>
      <c r="D410" s="137">
        <v>49874</v>
      </c>
      <c r="E410" s="138">
        <v>3.49</v>
      </c>
      <c r="F410" s="138">
        <v>1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  <c r="L410" s="139"/>
      <c r="M410" s="138">
        <v>0.32</v>
      </c>
      <c r="N410" s="139"/>
      <c r="O410" s="138">
        <v>0</v>
      </c>
      <c r="P410" s="138">
        <v>0</v>
      </c>
      <c r="Q410" s="138">
        <v>0</v>
      </c>
      <c r="R410" s="139"/>
      <c r="S410" s="138">
        <v>0</v>
      </c>
      <c r="T410" s="139"/>
      <c r="U410" s="138">
        <v>0</v>
      </c>
      <c r="V410" s="138">
        <v>0</v>
      </c>
      <c r="W410" s="138">
        <v>0</v>
      </c>
      <c r="X410" s="138">
        <v>0</v>
      </c>
      <c r="Y410" s="138">
        <v>0</v>
      </c>
      <c r="Z410" s="139"/>
      <c r="AA410" s="138">
        <v>0</v>
      </c>
      <c r="AB410" s="131">
        <v>0</v>
      </c>
    </row>
    <row r="411" spans="1:28" ht="15" customHeight="1" x14ac:dyDescent="0.25">
      <c r="A411" s="129" t="str">
        <f>B411&amp;"-"&amp;COUNTIF($B$3:B411,B411)</f>
        <v>236-257</v>
      </c>
      <c r="B411" s="130">
        <v>236</v>
      </c>
      <c r="C411" s="130" t="s">
        <v>36</v>
      </c>
      <c r="D411" s="137">
        <v>44271</v>
      </c>
      <c r="E411" s="138">
        <v>8.65</v>
      </c>
      <c r="F411" s="138">
        <v>0</v>
      </c>
      <c r="G411" s="138">
        <v>0</v>
      </c>
      <c r="H411" s="138">
        <v>0</v>
      </c>
      <c r="I411" s="138">
        <v>0</v>
      </c>
      <c r="J411" s="138">
        <v>0</v>
      </c>
      <c r="K411" s="138">
        <v>0</v>
      </c>
      <c r="L411" s="139"/>
      <c r="M411" s="138">
        <v>2.76</v>
      </c>
      <c r="N411" s="139"/>
      <c r="O411" s="138">
        <v>0</v>
      </c>
      <c r="P411" s="138">
        <v>0</v>
      </c>
      <c r="Q411" s="138">
        <v>0</v>
      </c>
      <c r="R411" s="139"/>
      <c r="S411" s="138">
        <v>0</v>
      </c>
      <c r="T411" s="139"/>
      <c r="U411" s="138">
        <v>0.16</v>
      </c>
      <c r="V411" s="138">
        <v>0</v>
      </c>
      <c r="W411" s="138">
        <v>0</v>
      </c>
      <c r="X411" s="138">
        <v>0</v>
      </c>
      <c r="Y411" s="138">
        <v>0.2</v>
      </c>
      <c r="Z411" s="139"/>
      <c r="AA411" s="138">
        <v>0</v>
      </c>
      <c r="AB411" s="131">
        <v>0</v>
      </c>
    </row>
    <row r="412" spans="1:28" ht="15" customHeight="1" x14ac:dyDescent="0.25">
      <c r="A412" s="129" t="str">
        <f>B412&amp;"-"&amp;COUNTIF($B$3:B412,B412)</f>
        <v>236-258</v>
      </c>
      <c r="B412" s="130">
        <v>236</v>
      </c>
      <c r="C412" s="130" t="s">
        <v>36</v>
      </c>
      <c r="D412" s="137">
        <v>49445</v>
      </c>
      <c r="E412" s="138">
        <v>0.42</v>
      </c>
      <c r="F412" s="138">
        <v>0</v>
      </c>
      <c r="G412" s="138">
        <v>0</v>
      </c>
      <c r="H412" s="138">
        <v>0</v>
      </c>
      <c r="I412" s="138">
        <v>0</v>
      </c>
      <c r="J412" s="138">
        <v>0</v>
      </c>
      <c r="K412" s="138">
        <v>0</v>
      </c>
      <c r="L412" s="139"/>
      <c r="M412" s="138">
        <v>0.42</v>
      </c>
      <c r="N412" s="139"/>
      <c r="O412" s="138">
        <v>0</v>
      </c>
      <c r="P412" s="138">
        <v>0</v>
      </c>
      <c r="Q412" s="138">
        <v>0</v>
      </c>
      <c r="R412" s="139"/>
      <c r="S412" s="138">
        <v>0</v>
      </c>
      <c r="T412" s="139"/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9"/>
      <c r="AA412" s="138">
        <v>0</v>
      </c>
      <c r="AB412" s="131">
        <v>0</v>
      </c>
    </row>
    <row r="413" spans="1:28" ht="15" customHeight="1" x14ac:dyDescent="0.25">
      <c r="A413" s="129" t="str">
        <f>B413&amp;"-"&amp;COUNTIF($B$3:B413,B413)</f>
        <v>236-259</v>
      </c>
      <c r="B413" s="130">
        <v>236</v>
      </c>
      <c r="C413" s="130" t="s">
        <v>36</v>
      </c>
      <c r="D413" s="137">
        <v>47639</v>
      </c>
      <c r="E413" s="138">
        <v>1</v>
      </c>
      <c r="F413" s="138">
        <v>0</v>
      </c>
      <c r="G413" s="138">
        <v>0</v>
      </c>
      <c r="H413" s="138">
        <v>0</v>
      </c>
      <c r="I413" s="138">
        <v>0</v>
      </c>
      <c r="J413" s="138">
        <v>0</v>
      </c>
      <c r="K413" s="138">
        <v>0</v>
      </c>
      <c r="L413" s="139"/>
      <c r="M413" s="138">
        <v>0</v>
      </c>
      <c r="N413" s="139"/>
      <c r="O413" s="138">
        <v>0</v>
      </c>
      <c r="P413" s="138">
        <v>0</v>
      </c>
      <c r="Q413" s="138">
        <v>0</v>
      </c>
      <c r="R413" s="139"/>
      <c r="S413" s="138">
        <v>0</v>
      </c>
      <c r="T413" s="139"/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9"/>
      <c r="AA413" s="138">
        <v>0</v>
      </c>
      <c r="AB413" s="131">
        <v>0</v>
      </c>
    </row>
    <row r="414" spans="1:28" ht="15" customHeight="1" x14ac:dyDescent="0.25">
      <c r="A414" s="129" t="str">
        <f>B414&amp;"-"&amp;COUNTIF($B$3:B414,B414)</f>
        <v>236-260</v>
      </c>
      <c r="B414" s="130">
        <v>236</v>
      </c>
      <c r="C414" s="130" t="s">
        <v>36</v>
      </c>
      <c r="D414" s="137">
        <v>48702</v>
      </c>
      <c r="E414" s="138">
        <v>2.6</v>
      </c>
      <c r="F414" s="138">
        <v>0</v>
      </c>
      <c r="G414" s="138">
        <v>0.19</v>
      </c>
      <c r="H414" s="138">
        <v>0</v>
      </c>
      <c r="I414" s="138">
        <v>0</v>
      </c>
      <c r="J414" s="138">
        <v>0</v>
      </c>
      <c r="K414" s="138">
        <v>0</v>
      </c>
      <c r="L414" s="139"/>
      <c r="M414" s="138">
        <v>2.31</v>
      </c>
      <c r="N414" s="139"/>
      <c r="O414" s="138">
        <v>0</v>
      </c>
      <c r="P414" s="138">
        <v>0</v>
      </c>
      <c r="Q414" s="138">
        <v>0</v>
      </c>
      <c r="R414" s="139"/>
      <c r="S414" s="138">
        <v>0</v>
      </c>
      <c r="T414" s="139"/>
      <c r="U414" s="138">
        <v>0</v>
      </c>
      <c r="V414" s="138">
        <v>0</v>
      </c>
      <c r="W414" s="138">
        <v>0</v>
      </c>
      <c r="X414" s="138">
        <v>0</v>
      </c>
      <c r="Y414" s="138">
        <v>0.39</v>
      </c>
      <c r="Z414" s="139"/>
      <c r="AA414" s="138">
        <v>0</v>
      </c>
      <c r="AB414" s="131">
        <v>0</v>
      </c>
    </row>
    <row r="415" spans="1:28" ht="15" customHeight="1" x14ac:dyDescent="0.25">
      <c r="A415" s="129" t="str">
        <f>B415&amp;"-"&amp;COUNTIF($B$3:B415,B415)</f>
        <v>236-261</v>
      </c>
      <c r="B415" s="130">
        <v>236</v>
      </c>
      <c r="C415" s="130" t="s">
        <v>36</v>
      </c>
      <c r="D415" s="137">
        <v>47886</v>
      </c>
      <c r="E415" s="138">
        <v>3.42</v>
      </c>
      <c r="F415" s="138">
        <v>0</v>
      </c>
      <c r="G415" s="138">
        <v>0</v>
      </c>
      <c r="H415" s="138">
        <v>0</v>
      </c>
      <c r="I415" s="138">
        <v>0</v>
      </c>
      <c r="J415" s="138">
        <v>0</v>
      </c>
      <c r="K415" s="138">
        <v>0</v>
      </c>
      <c r="L415" s="139"/>
      <c r="M415" s="138">
        <v>2.41</v>
      </c>
      <c r="N415" s="139"/>
      <c r="O415" s="138">
        <v>0</v>
      </c>
      <c r="P415" s="138">
        <v>0</v>
      </c>
      <c r="Q415" s="138">
        <v>0</v>
      </c>
      <c r="R415" s="139"/>
      <c r="S415" s="138">
        <v>0</v>
      </c>
      <c r="T415" s="139"/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9"/>
      <c r="AA415" s="138">
        <v>0</v>
      </c>
      <c r="AB415" s="131">
        <v>0</v>
      </c>
    </row>
    <row r="416" spans="1:28" ht="15" customHeight="1" x14ac:dyDescent="0.25">
      <c r="A416" s="129" t="str">
        <f>B416&amp;"-"&amp;COUNTIF($B$3:B416,B416)</f>
        <v>236-262</v>
      </c>
      <c r="B416" s="130">
        <v>236</v>
      </c>
      <c r="C416" s="130" t="s">
        <v>36</v>
      </c>
      <c r="D416" s="137">
        <v>49452</v>
      </c>
      <c r="E416" s="138">
        <v>6.32</v>
      </c>
      <c r="F416" s="138">
        <v>0</v>
      </c>
      <c r="G416" s="138">
        <v>0</v>
      </c>
      <c r="H416" s="138">
        <v>0</v>
      </c>
      <c r="I416" s="138">
        <v>0</v>
      </c>
      <c r="J416" s="138">
        <v>0</v>
      </c>
      <c r="K416" s="138">
        <v>0</v>
      </c>
      <c r="L416" s="139"/>
      <c r="M416" s="138">
        <v>4.42</v>
      </c>
      <c r="N416" s="139"/>
      <c r="O416" s="138">
        <v>0</v>
      </c>
      <c r="P416" s="138">
        <v>0</v>
      </c>
      <c r="Q416" s="138">
        <v>0</v>
      </c>
      <c r="R416" s="139"/>
      <c r="S416" s="138">
        <v>0</v>
      </c>
      <c r="T416" s="139"/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9"/>
      <c r="AA416" s="138">
        <v>0</v>
      </c>
      <c r="AB416" s="131">
        <v>0</v>
      </c>
    </row>
    <row r="417" spans="1:28" ht="15" customHeight="1" x14ac:dyDescent="0.25">
      <c r="A417" s="129" t="str">
        <f>B417&amp;"-"&amp;COUNTIF($B$3:B417,B417)</f>
        <v>236-263</v>
      </c>
      <c r="B417" s="130">
        <v>236</v>
      </c>
      <c r="C417" s="130" t="s">
        <v>36</v>
      </c>
      <c r="D417" s="137">
        <v>48272</v>
      </c>
      <c r="E417" s="138">
        <v>1.47</v>
      </c>
      <c r="F417" s="138">
        <v>0</v>
      </c>
      <c r="G417" s="138">
        <v>0</v>
      </c>
      <c r="H417" s="138">
        <v>0</v>
      </c>
      <c r="I417" s="138">
        <v>0</v>
      </c>
      <c r="J417" s="138">
        <v>0</v>
      </c>
      <c r="K417" s="138">
        <v>0</v>
      </c>
      <c r="L417" s="139"/>
      <c r="M417" s="138">
        <v>0.47</v>
      </c>
      <c r="N417" s="139"/>
      <c r="O417" s="138">
        <v>0</v>
      </c>
      <c r="P417" s="138">
        <v>0</v>
      </c>
      <c r="Q417" s="138">
        <v>0</v>
      </c>
      <c r="R417" s="139"/>
      <c r="S417" s="138">
        <v>0</v>
      </c>
      <c r="T417" s="139"/>
      <c r="U417" s="138">
        <v>0</v>
      </c>
      <c r="V417" s="138">
        <v>0</v>
      </c>
      <c r="W417" s="138">
        <v>0</v>
      </c>
      <c r="X417" s="138">
        <v>0</v>
      </c>
      <c r="Y417" s="138">
        <v>0</v>
      </c>
      <c r="Z417" s="139"/>
      <c r="AA417" s="138">
        <v>0</v>
      </c>
      <c r="AB417" s="131">
        <v>0</v>
      </c>
    </row>
    <row r="418" spans="1:28" ht="15" customHeight="1" x14ac:dyDescent="0.25">
      <c r="A418" s="129" t="str">
        <f>B418&amp;"-"&amp;COUNTIF($B$3:B418,B418)</f>
        <v>236-264</v>
      </c>
      <c r="B418" s="130">
        <v>236</v>
      </c>
      <c r="C418" s="130" t="s">
        <v>36</v>
      </c>
      <c r="D418" s="137">
        <v>50005</v>
      </c>
      <c r="E418" s="138">
        <v>5.97</v>
      </c>
      <c r="F418" s="138">
        <v>1</v>
      </c>
      <c r="G418" s="138">
        <v>1</v>
      </c>
      <c r="H418" s="138">
        <v>0</v>
      </c>
      <c r="I418" s="138">
        <v>0</v>
      </c>
      <c r="J418" s="138">
        <v>0</v>
      </c>
      <c r="K418" s="138">
        <v>1</v>
      </c>
      <c r="L418" s="139"/>
      <c r="M418" s="138">
        <v>2</v>
      </c>
      <c r="N418" s="139"/>
      <c r="O418" s="138">
        <v>0</v>
      </c>
      <c r="P418" s="138">
        <v>0</v>
      </c>
      <c r="Q418" s="138">
        <v>0</v>
      </c>
      <c r="R418" s="139"/>
      <c r="S418" s="138">
        <v>0</v>
      </c>
      <c r="T418" s="139"/>
      <c r="U418" s="138">
        <v>0</v>
      </c>
      <c r="V418" s="138">
        <v>0</v>
      </c>
      <c r="W418" s="138">
        <v>0</v>
      </c>
      <c r="X418" s="138">
        <v>0</v>
      </c>
      <c r="Y418" s="138">
        <v>0.73</v>
      </c>
      <c r="Z418" s="139"/>
      <c r="AA418" s="138">
        <v>0</v>
      </c>
      <c r="AB418" s="131">
        <v>0</v>
      </c>
    </row>
    <row r="419" spans="1:28" ht="15" customHeight="1" x14ac:dyDescent="0.25">
      <c r="A419" s="129" t="str">
        <f>B419&amp;"-"&amp;COUNTIF($B$3:B419,B419)</f>
        <v>236-265</v>
      </c>
      <c r="B419" s="130">
        <v>236</v>
      </c>
      <c r="C419" s="130" t="s">
        <v>36</v>
      </c>
      <c r="D419" s="137">
        <v>442</v>
      </c>
      <c r="E419" s="138">
        <v>2.3199999999999998</v>
      </c>
      <c r="F419" s="138">
        <v>0</v>
      </c>
      <c r="G419" s="138">
        <v>0</v>
      </c>
      <c r="H419" s="138">
        <v>0</v>
      </c>
      <c r="I419" s="138">
        <v>0</v>
      </c>
      <c r="J419" s="138">
        <v>0</v>
      </c>
      <c r="K419" s="138">
        <v>0</v>
      </c>
      <c r="L419" s="139"/>
      <c r="M419" s="138">
        <v>1.32</v>
      </c>
      <c r="N419" s="139"/>
      <c r="O419" s="138">
        <v>0</v>
      </c>
      <c r="P419" s="138">
        <v>0</v>
      </c>
      <c r="Q419" s="138">
        <v>0</v>
      </c>
      <c r="R419" s="139"/>
      <c r="S419" s="138">
        <v>0</v>
      </c>
      <c r="T419" s="139"/>
      <c r="U419" s="138">
        <v>0</v>
      </c>
      <c r="V419" s="138">
        <v>0</v>
      </c>
      <c r="W419" s="138">
        <v>0</v>
      </c>
      <c r="X419" s="138">
        <v>0</v>
      </c>
      <c r="Y419" s="138">
        <v>0.2</v>
      </c>
      <c r="Z419" s="139"/>
      <c r="AA419" s="138">
        <v>0</v>
      </c>
      <c r="AB419" s="131">
        <v>0</v>
      </c>
    </row>
    <row r="420" spans="1:28" ht="15" customHeight="1" x14ac:dyDescent="0.25">
      <c r="A420" s="129" t="str">
        <f>B420&amp;"-"&amp;COUNTIF($B$3:B420,B420)</f>
        <v>236-266</v>
      </c>
      <c r="B420" s="130">
        <v>236</v>
      </c>
      <c r="C420" s="130" t="s">
        <v>36</v>
      </c>
      <c r="D420" s="137">
        <v>44297</v>
      </c>
      <c r="E420" s="138">
        <v>9.8699999999999992</v>
      </c>
      <c r="F420" s="138">
        <v>1</v>
      </c>
      <c r="G420" s="138">
        <v>1.92</v>
      </c>
      <c r="H420" s="138">
        <v>0</v>
      </c>
      <c r="I420" s="138">
        <v>0</v>
      </c>
      <c r="J420" s="138">
        <v>0</v>
      </c>
      <c r="K420" s="138">
        <v>0</v>
      </c>
      <c r="L420" s="139"/>
      <c r="M420" s="138">
        <v>8.69</v>
      </c>
      <c r="N420" s="139"/>
      <c r="O420" s="138">
        <v>0</v>
      </c>
      <c r="P420" s="138">
        <v>0</v>
      </c>
      <c r="Q420" s="138">
        <v>0</v>
      </c>
      <c r="R420" s="139"/>
      <c r="S420" s="138">
        <v>0</v>
      </c>
      <c r="T420" s="139"/>
      <c r="U420" s="138">
        <v>0.71</v>
      </c>
      <c r="V420" s="138">
        <v>0</v>
      </c>
      <c r="W420" s="138">
        <v>0</v>
      </c>
      <c r="X420" s="138">
        <v>0</v>
      </c>
      <c r="Y420" s="138">
        <v>0.36</v>
      </c>
      <c r="Z420" s="139"/>
      <c r="AA420" s="138">
        <v>0</v>
      </c>
      <c r="AB420" s="131">
        <v>0</v>
      </c>
    </row>
    <row r="421" spans="1:28" ht="15" customHeight="1" x14ac:dyDescent="0.25">
      <c r="A421" s="129" t="str">
        <f>B421&amp;"-"&amp;COUNTIF($B$3:B421,B421)</f>
        <v>236-267</v>
      </c>
      <c r="B421" s="130">
        <v>236</v>
      </c>
      <c r="C421" s="130" t="s">
        <v>36</v>
      </c>
      <c r="D421" s="137">
        <v>44305</v>
      </c>
      <c r="E421" s="138">
        <v>19.54</v>
      </c>
      <c r="F421" s="138">
        <v>0</v>
      </c>
      <c r="G421" s="138">
        <v>0</v>
      </c>
      <c r="H421" s="138">
        <v>0</v>
      </c>
      <c r="I421" s="138">
        <v>0</v>
      </c>
      <c r="J421" s="138">
        <v>0</v>
      </c>
      <c r="K421" s="138">
        <v>0</v>
      </c>
      <c r="L421" s="139"/>
      <c r="M421" s="138">
        <v>14.86</v>
      </c>
      <c r="N421" s="139"/>
      <c r="O421" s="138">
        <v>0</v>
      </c>
      <c r="P421" s="138">
        <v>0</v>
      </c>
      <c r="Q421" s="138">
        <v>0</v>
      </c>
      <c r="R421" s="139"/>
      <c r="S421" s="138">
        <v>0</v>
      </c>
      <c r="T421" s="139"/>
      <c r="U421" s="138">
        <v>0</v>
      </c>
      <c r="V421" s="138">
        <v>0</v>
      </c>
      <c r="W421" s="138">
        <v>0</v>
      </c>
      <c r="X421" s="138">
        <v>0</v>
      </c>
      <c r="Y421" s="138">
        <v>0.26</v>
      </c>
      <c r="Z421" s="139"/>
      <c r="AA421" s="138">
        <v>0</v>
      </c>
      <c r="AB421" s="131">
        <v>0</v>
      </c>
    </row>
    <row r="422" spans="1:28" ht="15" customHeight="1" x14ac:dyDescent="0.25">
      <c r="A422" s="129" t="str">
        <f>B422&amp;"-"&amp;COUNTIF($B$3:B422,B422)</f>
        <v>236-268</v>
      </c>
      <c r="B422" s="130">
        <v>236</v>
      </c>
      <c r="C422" s="130" t="s">
        <v>36</v>
      </c>
      <c r="D422" s="137">
        <v>45831</v>
      </c>
      <c r="E422" s="138">
        <v>3.22</v>
      </c>
      <c r="F422" s="138">
        <v>0</v>
      </c>
      <c r="G422" s="138">
        <v>0</v>
      </c>
      <c r="H422" s="138">
        <v>0</v>
      </c>
      <c r="I422" s="138">
        <v>0</v>
      </c>
      <c r="J422" s="138">
        <v>0</v>
      </c>
      <c r="K422" s="138">
        <v>0</v>
      </c>
      <c r="L422" s="139"/>
      <c r="M422" s="138">
        <v>0.22</v>
      </c>
      <c r="N422" s="139"/>
      <c r="O422" s="138">
        <v>0</v>
      </c>
      <c r="P422" s="138">
        <v>0</v>
      </c>
      <c r="Q422" s="138">
        <v>0</v>
      </c>
      <c r="R422" s="139"/>
      <c r="S422" s="138">
        <v>0</v>
      </c>
      <c r="T422" s="139"/>
      <c r="U422" s="138">
        <v>0</v>
      </c>
      <c r="V422" s="138">
        <v>0</v>
      </c>
      <c r="W422" s="138">
        <v>0</v>
      </c>
      <c r="X422" s="138">
        <v>0</v>
      </c>
      <c r="Y422" s="138">
        <v>0.2</v>
      </c>
      <c r="Z422" s="139"/>
      <c r="AA422" s="138">
        <v>0</v>
      </c>
      <c r="AB422" s="131">
        <v>0</v>
      </c>
    </row>
    <row r="423" spans="1:28" ht="15" customHeight="1" x14ac:dyDescent="0.25">
      <c r="A423" s="129" t="str">
        <f>B423&amp;"-"&amp;COUNTIF($B$3:B423,B423)</f>
        <v>236-269</v>
      </c>
      <c r="B423" s="130">
        <v>236</v>
      </c>
      <c r="C423" s="130" t="s">
        <v>36</v>
      </c>
      <c r="D423" s="137">
        <v>50211</v>
      </c>
      <c r="E423" s="138">
        <v>2.4700000000000002</v>
      </c>
      <c r="F423" s="138">
        <v>0</v>
      </c>
      <c r="G423" s="138">
        <v>0</v>
      </c>
      <c r="H423" s="138">
        <v>0</v>
      </c>
      <c r="I423" s="138">
        <v>0</v>
      </c>
      <c r="J423" s="138">
        <v>0</v>
      </c>
      <c r="K423" s="138">
        <v>0</v>
      </c>
      <c r="L423" s="139"/>
      <c r="M423" s="138">
        <v>0.53</v>
      </c>
      <c r="N423" s="139"/>
      <c r="O423" s="138">
        <v>0</v>
      </c>
      <c r="P423" s="138">
        <v>0</v>
      </c>
      <c r="Q423" s="138">
        <v>0</v>
      </c>
      <c r="R423" s="139"/>
      <c r="S423" s="138">
        <v>0</v>
      </c>
      <c r="T423" s="139"/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9"/>
      <c r="AA423" s="138">
        <v>0</v>
      </c>
      <c r="AB423" s="131">
        <v>0</v>
      </c>
    </row>
    <row r="424" spans="1:28" ht="15" customHeight="1" x14ac:dyDescent="0.25">
      <c r="A424" s="129" t="str">
        <f>B424&amp;"-"&amp;COUNTIF($B$3:B424,B424)</f>
        <v>236-270</v>
      </c>
      <c r="B424" s="130">
        <v>236</v>
      </c>
      <c r="C424" s="130" t="s">
        <v>36</v>
      </c>
      <c r="D424" s="137">
        <v>46805</v>
      </c>
      <c r="E424" s="138">
        <v>2</v>
      </c>
      <c r="F424" s="138">
        <v>0</v>
      </c>
      <c r="G424" s="138">
        <v>2</v>
      </c>
      <c r="H424" s="138">
        <v>0</v>
      </c>
      <c r="I424" s="138">
        <v>0</v>
      </c>
      <c r="J424" s="138">
        <v>0</v>
      </c>
      <c r="K424" s="138">
        <v>0</v>
      </c>
      <c r="L424" s="139"/>
      <c r="M424" s="138">
        <v>2</v>
      </c>
      <c r="N424" s="139"/>
      <c r="O424" s="138">
        <v>0</v>
      </c>
      <c r="P424" s="138">
        <v>0</v>
      </c>
      <c r="Q424" s="138">
        <v>0</v>
      </c>
      <c r="R424" s="139"/>
      <c r="S424" s="138">
        <v>0</v>
      </c>
      <c r="T424" s="139"/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9"/>
      <c r="AA424" s="138">
        <v>0</v>
      </c>
      <c r="AB424" s="131">
        <v>0</v>
      </c>
    </row>
    <row r="425" spans="1:28" ht="15" customHeight="1" x14ac:dyDescent="0.25">
      <c r="A425" s="129" t="str">
        <f>B425&amp;"-"&amp;COUNTIF($B$3:B425,B425)</f>
        <v>236-271</v>
      </c>
      <c r="B425" s="130">
        <v>236</v>
      </c>
      <c r="C425" s="130" t="s">
        <v>36</v>
      </c>
      <c r="D425" s="137">
        <v>44313</v>
      </c>
      <c r="E425" s="138">
        <v>3.97</v>
      </c>
      <c r="F425" s="138">
        <v>0</v>
      </c>
      <c r="G425" s="138">
        <v>0</v>
      </c>
      <c r="H425" s="138">
        <v>0</v>
      </c>
      <c r="I425" s="138">
        <v>0</v>
      </c>
      <c r="J425" s="138">
        <v>0</v>
      </c>
      <c r="K425" s="138">
        <v>0</v>
      </c>
      <c r="L425" s="139"/>
      <c r="M425" s="138">
        <v>1.98</v>
      </c>
      <c r="N425" s="139"/>
      <c r="O425" s="138">
        <v>0</v>
      </c>
      <c r="P425" s="138">
        <v>0</v>
      </c>
      <c r="Q425" s="138">
        <v>0</v>
      </c>
      <c r="R425" s="139"/>
      <c r="S425" s="138">
        <v>0</v>
      </c>
      <c r="T425" s="139"/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9"/>
      <c r="AA425" s="138">
        <v>0</v>
      </c>
      <c r="AB425" s="131">
        <v>0</v>
      </c>
    </row>
    <row r="426" spans="1:28" ht="15" customHeight="1" x14ac:dyDescent="0.25">
      <c r="A426" s="129" t="str">
        <f>B426&amp;"-"&amp;COUNTIF($B$3:B426,B426)</f>
        <v>236-272</v>
      </c>
      <c r="B426" s="130">
        <v>236</v>
      </c>
      <c r="C426" s="130" t="s">
        <v>36</v>
      </c>
      <c r="D426" s="137">
        <v>44321</v>
      </c>
      <c r="E426" s="138">
        <v>4.03</v>
      </c>
      <c r="F426" s="138">
        <v>0</v>
      </c>
      <c r="G426" s="138">
        <v>0.95</v>
      </c>
      <c r="H426" s="138">
        <v>0</v>
      </c>
      <c r="I426" s="138">
        <v>0</v>
      </c>
      <c r="J426" s="138">
        <v>0</v>
      </c>
      <c r="K426" s="138">
        <v>0</v>
      </c>
      <c r="L426" s="139"/>
      <c r="M426" s="138">
        <v>1.08</v>
      </c>
      <c r="N426" s="139"/>
      <c r="O426" s="138">
        <v>0</v>
      </c>
      <c r="P426" s="138">
        <v>0</v>
      </c>
      <c r="Q426" s="138">
        <v>0</v>
      </c>
      <c r="R426" s="139"/>
      <c r="S426" s="138">
        <v>0</v>
      </c>
      <c r="T426" s="139"/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9"/>
      <c r="AA426" s="138">
        <v>0</v>
      </c>
      <c r="AB426" s="131">
        <v>0</v>
      </c>
    </row>
    <row r="427" spans="1:28" ht="15" customHeight="1" x14ac:dyDescent="0.25">
      <c r="A427" s="129" t="str">
        <f>B427&amp;"-"&amp;COUNTIF($B$3:B427,B427)</f>
        <v>236-273</v>
      </c>
      <c r="B427" s="130">
        <v>236</v>
      </c>
      <c r="C427" s="130" t="s">
        <v>36</v>
      </c>
      <c r="D427" s="137">
        <v>44339</v>
      </c>
      <c r="E427" s="138">
        <v>9.65</v>
      </c>
      <c r="F427" s="138">
        <v>0</v>
      </c>
      <c r="G427" s="138">
        <v>0.03</v>
      </c>
      <c r="H427" s="138">
        <v>0</v>
      </c>
      <c r="I427" s="138">
        <v>0</v>
      </c>
      <c r="J427" s="138">
        <v>0</v>
      </c>
      <c r="K427" s="138">
        <v>0</v>
      </c>
      <c r="L427" s="139"/>
      <c r="M427" s="138">
        <v>3.62</v>
      </c>
      <c r="N427" s="139"/>
      <c r="O427" s="138">
        <v>0</v>
      </c>
      <c r="P427" s="138">
        <v>0</v>
      </c>
      <c r="Q427" s="138">
        <v>0</v>
      </c>
      <c r="R427" s="139"/>
      <c r="S427" s="138">
        <v>0</v>
      </c>
      <c r="T427" s="139"/>
      <c r="U427" s="138">
        <v>0.02</v>
      </c>
      <c r="V427" s="138">
        <v>0</v>
      </c>
      <c r="W427" s="138">
        <v>0</v>
      </c>
      <c r="X427" s="138">
        <v>0</v>
      </c>
      <c r="Y427" s="138">
        <v>0.19</v>
      </c>
      <c r="Z427" s="139"/>
      <c r="AA427" s="138">
        <v>0</v>
      </c>
      <c r="AB427" s="131">
        <v>0</v>
      </c>
    </row>
    <row r="428" spans="1:28" ht="15" customHeight="1" x14ac:dyDescent="0.25">
      <c r="A428" s="129" t="str">
        <f>B428&amp;"-"&amp;COUNTIF($B$3:B428,B428)</f>
        <v>236-274</v>
      </c>
      <c r="B428" s="130">
        <v>236</v>
      </c>
      <c r="C428" s="130" t="s">
        <v>36</v>
      </c>
      <c r="D428" s="137">
        <v>49882</v>
      </c>
      <c r="E428" s="138">
        <v>2</v>
      </c>
      <c r="F428" s="138">
        <v>0</v>
      </c>
      <c r="G428" s="138">
        <v>0</v>
      </c>
      <c r="H428" s="138">
        <v>0</v>
      </c>
      <c r="I428" s="138">
        <v>0</v>
      </c>
      <c r="J428" s="138">
        <v>0</v>
      </c>
      <c r="K428" s="138">
        <v>0</v>
      </c>
      <c r="L428" s="139"/>
      <c r="M428" s="138">
        <v>0</v>
      </c>
      <c r="N428" s="139"/>
      <c r="O428" s="138">
        <v>0</v>
      </c>
      <c r="P428" s="138">
        <v>0</v>
      </c>
      <c r="Q428" s="138">
        <v>0</v>
      </c>
      <c r="R428" s="139"/>
      <c r="S428" s="138">
        <v>0</v>
      </c>
      <c r="T428" s="139"/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9"/>
      <c r="AA428" s="138">
        <v>0</v>
      </c>
      <c r="AB428" s="131">
        <v>0</v>
      </c>
    </row>
    <row r="429" spans="1:28" ht="15" customHeight="1" x14ac:dyDescent="0.25">
      <c r="A429" s="129" t="str">
        <f>B429&amp;"-"&amp;COUNTIF($B$3:B429,B429)</f>
        <v>236-275</v>
      </c>
      <c r="B429" s="130">
        <v>236</v>
      </c>
      <c r="C429" s="130" t="s">
        <v>36</v>
      </c>
      <c r="D429" s="137">
        <v>44347</v>
      </c>
      <c r="E429" s="138">
        <v>3.5</v>
      </c>
      <c r="F429" s="138">
        <v>0</v>
      </c>
      <c r="G429" s="138">
        <v>0.37</v>
      </c>
      <c r="H429" s="138">
        <v>0</v>
      </c>
      <c r="I429" s="138">
        <v>0</v>
      </c>
      <c r="J429" s="138">
        <v>0</v>
      </c>
      <c r="K429" s="138">
        <v>0</v>
      </c>
      <c r="L429" s="139"/>
      <c r="M429" s="138">
        <v>2.5</v>
      </c>
      <c r="N429" s="139"/>
      <c r="O429" s="138">
        <v>0</v>
      </c>
      <c r="P429" s="138">
        <v>0</v>
      </c>
      <c r="Q429" s="138">
        <v>0</v>
      </c>
      <c r="R429" s="139"/>
      <c r="S429" s="138">
        <v>0</v>
      </c>
      <c r="T429" s="139"/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9"/>
      <c r="AA429" s="138">
        <v>0</v>
      </c>
      <c r="AB429" s="131">
        <v>0</v>
      </c>
    </row>
    <row r="430" spans="1:28" ht="15" customHeight="1" x14ac:dyDescent="0.25">
      <c r="A430" s="129" t="str">
        <f>B430&amp;"-"&amp;COUNTIF($B$3:B430,B430)</f>
        <v>236-276</v>
      </c>
      <c r="B430" s="130">
        <v>236</v>
      </c>
      <c r="C430" s="130" t="s">
        <v>36</v>
      </c>
      <c r="D430" s="137">
        <v>45476</v>
      </c>
      <c r="E430" s="138">
        <v>15.47</v>
      </c>
      <c r="F430" s="138">
        <v>0</v>
      </c>
      <c r="G430" s="138">
        <v>7.0000000000000007E-2</v>
      </c>
      <c r="H430" s="138">
        <v>0</v>
      </c>
      <c r="I430" s="138">
        <v>0</v>
      </c>
      <c r="J430" s="138">
        <v>0</v>
      </c>
      <c r="K430" s="138">
        <v>1</v>
      </c>
      <c r="L430" s="139"/>
      <c r="M430" s="138">
        <v>7.06</v>
      </c>
      <c r="N430" s="139"/>
      <c r="O430" s="138">
        <v>0</v>
      </c>
      <c r="P430" s="138">
        <v>0</v>
      </c>
      <c r="Q430" s="138">
        <v>0</v>
      </c>
      <c r="R430" s="139"/>
      <c r="S430" s="138">
        <v>0</v>
      </c>
      <c r="T430" s="139"/>
      <c r="U430" s="138">
        <v>7.0000000000000007E-2</v>
      </c>
      <c r="V430" s="138">
        <v>0</v>
      </c>
      <c r="W430" s="138">
        <v>0</v>
      </c>
      <c r="X430" s="138">
        <v>0</v>
      </c>
      <c r="Y430" s="138">
        <v>0.3</v>
      </c>
      <c r="Z430" s="139"/>
      <c r="AA430" s="138">
        <v>0</v>
      </c>
      <c r="AB430" s="131">
        <v>0</v>
      </c>
    </row>
    <row r="431" spans="1:28" ht="15" customHeight="1" x14ac:dyDescent="0.25">
      <c r="A431" s="129" t="str">
        <f>B431&amp;"-"&amp;COUNTIF($B$3:B431,B431)</f>
        <v>236-277</v>
      </c>
      <c r="B431" s="130">
        <v>236</v>
      </c>
      <c r="C431" s="130" t="s">
        <v>36</v>
      </c>
      <c r="D431" s="137">
        <v>50450</v>
      </c>
      <c r="E431" s="138">
        <v>16.41</v>
      </c>
      <c r="F431" s="138">
        <v>0</v>
      </c>
      <c r="G431" s="138">
        <v>1</v>
      </c>
      <c r="H431" s="138">
        <v>0.13</v>
      </c>
      <c r="I431" s="138">
        <v>0</v>
      </c>
      <c r="J431" s="138">
        <v>0</v>
      </c>
      <c r="K431" s="138">
        <v>0</v>
      </c>
      <c r="L431" s="139"/>
      <c r="M431" s="138">
        <v>0.43</v>
      </c>
      <c r="N431" s="139"/>
      <c r="O431" s="138">
        <v>0</v>
      </c>
      <c r="P431" s="138">
        <v>0</v>
      </c>
      <c r="Q431" s="138">
        <v>0</v>
      </c>
      <c r="R431" s="139"/>
      <c r="S431" s="138">
        <v>0</v>
      </c>
      <c r="T431" s="139"/>
      <c r="U431" s="138">
        <v>0.13</v>
      </c>
      <c r="V431" s="138">
        <v>0</v>
      </c>
      <c r="W431" s="138">
        <v>0</v>
      </c>
      <c r="X431" s="138">
        <v>0</v>
      </c>
      <c r="Y431" s="138">
        <v>0.12</v>
      </c>
      <c r="Z431" s="139"/>
      <c r="AA431" s="138">
        <v>0</v>
      </c>
      <c r="AB431" s="131">
        <v>0</v>
      </c>
    </row>
    <row r="432" spans="1:28" ht="15" customHeight="1" x14ac:dyDescent="0.25">
      <c r="A432" s="129" t="str">
        <f>B432&amp;"-"&amp;COUNTIF($B$3:B432,B432)</f>
        <v>236-278</v>
      </c>
      <c r="B432" s="130">
        <v>236</v>
      </c>
      <c r="C432" s="130" t="s">
        <v>36</v>
      </c>
      <c r="D432" s="137">
        <v>44354</v>
      </c>
      <c r="E432" s="138">
        <v>4.82</v>
      </c>
      <c r="F432" s="138">
        <v>0</v>
      </c>
      <c r="G432" s="138">
        <v>0.08</v>
      </c>
      <c r="H432" s="138">
        <v>0</v>
      </c>
      <c r="I432" s="138">
        <v>0</v>
      </c>
      <c r="J432" s="138">
        <v>0</v>
      </c>
      <c r="K432" s="138">
        <v>0</v>
      </c>
      <c r="L432" s="139"/>
      <c r="M432" s="138">
        <v>1.51</v>
      </c>
      <c r="N432" s="139"/>
      <c r="O432" s="138">
        <v>0</v>
      </c>
      <c r="P432" s="138">
        <v>0</v>
      </c>
      <c r="Q432" s="138">
        <v>0</v>
      </c>
      <c r="R432" s="139"/>
      <c r="S432" s="138">
        <v>0</v>
      </c>
      <c r="T432" s="139"/>
      <c r="U432" s="138">
        <v>0.26</v>
      </c>
      <c r="V432" s="138">
        <v>0</v>
      </c>
      <c r="W432" s="138">
        <v>0</v>
      </c>
      <c r="X432" s="138">
        <v>0</v>
      </c>
      <c r="Y432" s="138">
        <v>0.2</v>
      </c>
      <c r="Z432" s="139"/>
      <c r="AA432" s="138">
        <v>0</v>
      </c>
      <c r="AB432" s="131">
        <v>0</v>
      </c>
    </row>
    <row r="433" spans="1:28" ht="15" customHeight="1" x14ac:dyDescent="0.25">
      <c r="A433" s="129" t="str">
        <f>B433&amp;"-"&amp;COUNTIF($B$3:B433,B433)</f>
        <v>236-279</v>
      </c>
      <c r="B433" s="130">
        <v>236</v>
      </c>
      <c r="C433" s="130" t="s">
        <v>36</v>
      </c>
      <c r="D433" s="137">
        <v>50153</v>
      </c>
      <c r="E433" s="138">
        <v>3</v>
      </c>
      <c r="F433" s="138">
        <v>0</v>
      </c>
      <c r="G433" s="138">
        <v>0</v>
      </c>
      <c r="H433" s="138">
        <v>0</v>
      </c>
      <c r="I433" s="138">
        <v>0</v>
      </c>
      <c r="J433" s="138">
        <v>0</v>
      </c>
      <c r="K433" s="138">
        <v>0</v>
      </c>
      <c r="L433" s="139"/>
      <c r="M433" s="138">
        <v>2</v>
      </c>
      <c r="N433" s="139"/>
      <c r="O433" s="138">
        <v>0</v>
      </c>
      <c r="P433" s="138">
        <v>0</v>
      </c>
      <c r="Q433" s="138">
        <v>0</v>
      </c>
      <c r="R433" s="139"/>
      <c r="S433" s="138">
        <v>0</v>
      </c>
      <c r="T433" s="139"/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9"/>
      <c r="AA433" s="138">
        <v>0</v>
      </c>
      <c r="AB433" s="131">
        <v>0</v>
      </c>
    </row>
    <row r="434" spans="1:28" ht="15" customHeight="1" x14ac:dyDescent="0.25">
      <c r="A434" s="129" t="str">
        <f>B434&amp;"-"&amp;COUNTIF($B$3:B434,B434)</f>
        <v>236-280</v>
      </c>
      <c r="B434" s="130">
        <v>236</v>
      </c>
      <c r="C434" s="130" t="s">
        <v>36</v>
      </c>
      <c r="D434" s="137">
        <v>44370</v>
      </c>
      <c r="E434" s="138">
        <v>4.97</v>
      </c>
      <c r="F434" s="138">
        <v>0</v>
      </c>
      <c r="G434" s="138">
        <v>0</v>
      </c>
      <c r="H434" s="138">
        <v>0</v>
      </c>
      <c r="I434" s="138">
        <v>0</v>
      </c>
      <c r="J434" s="138">
        <v>0</v>
      </c>
      <c r="K434" s="138">
        <v>0</v>
      </c>
      <c r="L434" s="139"/>
      <c r="M434" s="138">
        <v>0</v>
      </c>
      <c r="N434" s="139"/>
      <c r="O434" s="138">
        <v>0</v>
      </c>
      <c r="P434" s="138">
        <v>0</v>
      </c>
      <c r="Q434" s="138">
        <v>0</v>
      </c>
      <c r="R434" s="139"/>
      <c r="S434" s="138">
        <v>0</v>
      </c>
      <c r="T434" s="139"/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9"/>
      <c r="AA434" s="138">
        <v>0</v>
      </c>
      <c r="AB434" s="131">
        <v>0</v>
      </c>
    </row>
    <row r="435" spans="1:28" ht="15" customHeight="1" x14ac:dyDescent="0.25">
      <c r="A435" s="129" t="str">
        <f>B435&amp;"-"&amp;COUNTIF($B$3:B435,B435)</f>
        <v>236-281</v>
      </c>
      <c r="B435" s="130">
        <v>236</v>
      </c>
      <c r="C435" s="130" t="s">
        <v>36</v>
      </c>
      <c r="D435" s="137">
        <v>48850</v>
      </c>
      <c r="E435" s="138">
        <v>1.58</v>
      </c>
      <c r="F435" s="138">
        <v>0</v>
      </c>
      <c r="G435" s="138">
        <v>0</v>
      </c>
      <c r="H435" s="138">
        <v>0</v>
      </c>
      <c r="I435" s="138">
        <v>0</v>
      </c>
      <c r="J435" s="138">
        <v>0</v>
      </c>
      <c r="K435" s="138">
        <v>0</v>
      </c>
      <c r="L435" s="139"/>
      <c r="M435" s="138">
        <v>1.58</v>
      </c>
      <c r="N435" s="139"/>
      <c r="O435" s="138">
        <v>0</v>
      </c>
      <c r="P435" s="138">
        <v>0</v>
      </c>
      <c r="Q435" s="138">
        <v>0</v>
      </c>
      <c r="R435" s="139"/>
      <c r="S435" s="138">
        <v>0</v>
      </c>
      <c r="T435" s="139"/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9"/>
      <c r="AA435" s="138">
        <v>0</v>
      </c>
      <c r="AB435" s="131">
        <v>0</v>
      </c>
    </row>
    <row r="436" spans="1:28" ht="15" customHeight="1" x14ac:dyDescent="0.25">
      <c r="A436" s="129" t="str">
        <f>B436&amp;"-"&amp;COUNTIF($B$3:B436,B436)</f>
        <v>236-282</v>
      </c>
      <c r="B436" s="130">
        <v>236</v>
      </c>
      <c r="C436" s="130" t="s">
        <v>36</v>
      </c>
      <c r="D436" s="137">
        <v>47456</v>
      </c>
      <c r="E436" s="138">
        <v>2.4</v>
      </c>
      <c r="F436" s="138">
        <v>0</v>
      </c>
      <c r="G436" s="138">
        <v>0.32</v>
      </c>
      <c r="H436" s="138">
        <v>0</v>
      </c>
      <c r="I436" s="138">
        <v>0</v>
      </c>
      <c r="J436" s="138">
        <v>0</v>
      </c>
      <c r="K436" s="138">
        <v>0</v>
      </c>
      <c r="L436" s="139"/>
      <c r="M436" s="138">
        <v>2.4</v>
      </c>
      <c r="N436" s="139"/>
      <c r="O436" s="138">
        <v>0</v>
      </c>
      <c r="P436" s="138">
        <v>0</v>
      </c>
      <c r="Q436" s="138">
        <v>0</v>
      </c>
      <c r="R436" s="139"/>
      <c r="S436" s="138">
        <v>0</v>
      </c>
      <c r="T436" s="139"/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9"/>
      <c r="AA436" s="138">
        <v>0</v>
      </c>
      <c r="AB436" s="131">
        <v>0</v>
      </c>
    </row>
    <row r="437" spans="1:28" ht="15" customHeight="1" x14ac:dyDescent="0.25">
      <c r="A437" s="129" t="str">
        <f>B437&amp;"-"&amp;COUNTIF($B$3:B437,B437)</f>
        <v>236-283</v>
      </c>
      <c r="B437" s="130">
        <v>236</v>
      </c>
      <c r="C437" s="130" t="s">
        <v>36</v>
      </c>
      <c r="D437" s="137">
        <v>50229</v>
      </c>
      <c r="E437" s="138">
        <v>1.49</v>
      </c>
      <c r="F437" s="138">
        <v>0</v>
      </c>
      <c r="G437" s="138">
        <v>0</v>
      </c>
      <c r="H437" s="138">
        <v>0</v>
      </c>
      <c r="I437" s="138">
        <v>0</v>
      </c>
      <c r="J437" s="138">
        <v>0</v>
      </c>
      <c r="K437" s="138">
        <v>0</v>
      </c>
      <c r="L437" s="139"/>
      <c r="M437" s="138">
        <v>0</v>
      </c>
      <c r="N437" s="139"/>
      <c r="O437" s="138">
        <v>0</v>
      </c>
      <c r="P437" s="138">
        <v>0</v>
      </c>
      <c r="Q437" s="138">
        <v>0</v>
      </c>
      <c r="R437" s="139"/>
      <c r="S437" s="138">
        <v>0</v>
      </c>
      <c r="T437" s="139"/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9"/>
      <c r="AA437" s="138">
        <v>0</v>
      </c>
      <c r="AB437" s="131">
        <v>0</v>
      </c>
    </row>
    <row r="438" spans="1:28" ht="15" customHeight="1" x14ac:dyDescent="0.25">
      <c r="A438" s="129" t="str">
        <f>B438&amp;"-"&amp;COUNTIF($B$3:B438,B438)</f>
        <v>236-284</v>
      </c>
      <c r="B438" s="130">
        <v>236</v>
      </c>
      <c r="C438" s="130" t="s">
        <v>36</v>
      </c>
      <c r="D438" s="137">
        <v>45484</v>
      </c>
      <c r="E438" s="138">
        <v>0.15</v>
      </c>
      <c r="F438" s="138">
        <v>0</v>
      </c>
      <c r="G438" s="138">
        <v>0</v>
      </c>
      <c r="H438" s="138">
        <v>0</v>
      </c>
      <c r="I438" s="138">
        <v>0</v>
      </c>
      <c r="J438" s="138">
        <v>0</v>
      </c>
      <c r="K438" s="138">
        <v>0</v>
      </c>
      <c r="L438" s="139"/>
      <c r="M438" s="138">
        <v>0.15</v>
      </c>
      <c r="N438" s="139"/>
      <c r="O438" s="138">
        <v>0</v>
      </c>
      <c r="P438" s="138">
        <v>0</v>
      </c>
      <c r="Q438" s="138">
        <v>0</v>
      </c>
      <c r="R438" s="139"/>
      <c r="S438" s="138">
        <v>0</v>
      </c>
      <c r="T438" s="139"/>
      <c r="U438" s="138">
        <v>0</v>
      </c>
      <c r="V438" s="138">
        <v>0</v>
      </c>
      <c r="W438" s="138">
        <v>0</v>
      </c>
      <c r="X438" s="138">
        <v>0</v>
      </c>
      <c r="Y438" s="138">
        <v>0</v>
      </c>
      <c r="Z438" s="139"/>
      <c r="AA438" s="138">
        <v>0</v>
      </c>
      <c r="AB438" s="131">
        <v>0</v>
      </c>
    </row>
    <row r="439" spans="1:28" ht="15" customHeight="1" x14ac:dyDescent="0.25">
      <c r="A439" s="129" t="str">
        <f>B439&amp;"-"&amp;COUNTIF($B$3:B439,B439)</f>
        <v>236-285</v>
      </c>
      <c r="B439" s="130">
        <v>236</v>
      </c>
      <c r="C439" s="130" t="s">
        <v>36</v>
      </c>
      <c r="D439" s="137">
        <v>44388</v>
      </c>
      <c r="E439" s="138">
        <v>15.59</v>
      </c>
      <c r="F439" s="138">
        <v>2</v>
      </c>
      <c r="G439" s="138">
        <v>0.61</v>
      </c>
      <c r="H439" s="138">
        <v>0</v>
      </c>
      <c r="I439" s="138">
        <v>0</v>
      </c>
      <c r="J439" s="138">
        <v>0</v>
      </c>
      <c r="K439" s="138">
        <v>1</v>
      </c>
      <c r="L439" s="139"/>
      <c r="M439" s="138">
        <v>2.81</v>
      </c>
      <c r="N439" s="139"/>
      <c r="O439" s="138">
        <v>0</v>
      </c>
      <c r="P439" s="138">
        <v>0</v>
      </c>
      <c r="Q439" s="138">
        <v>0</v>
      </c>
      <c r="R439" s="139"/>
      <c r="S439" s="138">
        <v>0</v>
      </c>
      <c r="T439" s="139"/>
      <c r="U439" s="138">
        <v>0.62</v>
      </c>
      <c r="V439" s="138">
        <v>0</v>
      </c>
      <c r="W439" s="138">
        <v>0</v>
      </c>
      <c r="X439" s="138">
        <v>0</v>
      </c>
      <c r="Y439" s="138">
        <v>0.2</v>
      </c>
      <c r="Z439" s="139"/>
      <c r="AA439" s="138">
        <v>0</v>
      </c>
      <c r="AB439" s="131">
        <v>0</v>
      </c>
    </row>
    <row r="440" spans="1:28" ht="15" customHeight="1" x14ac:dyDescent="0.25">
      <c r="A440" s="129" t="str">
        <f>B440&amp;"-"&amp;COUNTIF($B$3:B440,B440)</f>
        <v>236-286</v>
      </c>
      <c r="B440" s="130">
        <v>236</v>
      </c>
      <c r="C440" s="130" t="s">
        <v>36</v>
      </c>
      <c r="D440" s="137">
        <v>48520</v>
      </c>
      <c r="E440" s="138">
        <v>6.54</v>
      </c>
      <c r="F440" s="138">
        <v>0</v>
      </c>
      <c r="G440" s="138">
        <v>1</v>
      </c>
      <c r="H440" s="138">
        <v>0</v>
      </c>
      <c r="I440" s="138">
        <v>0</v>
      </c>
      <c r="J440" s="138">
        <v>1</v>
      </c>
      <c r="K440" s="138">
        <v>0</v>
      </c>
      <c r="L440" s="139"/>
      <c r="M440" s="138">
        <v>2.54</v>
      </c>
      <c r="N440" s="139"/>
      <c r="O440" s="138">
        <v>0</v>
      </c>
      <c r="P440" s="138">
        <v>0</v>
      </c>
      <c r="Q440" s="138">
        <v>0</v>
      </c>
      <c r="R440" s="139"/>
      <c r="S440" s="138">
        <v>0</v>
      </c>
      <c r="T440" s="139"/>
      <c r="U440" s="138">
        <v>0</v>
      </c>
      <c r="V440" s="138">
        <v>7.0000000000000007E-2</v>
      </c>
      <c r="W440" s="138">
        <v>0</v>
      </c>
      <c r="X440" s="138">
        <v>0</v>
      </c>
      <c r="Y440" s="138">
        <v>0.2</v>
      </c>
      <c r="Z440" s="139"/>
      <c r="AA440" s="138">
        <v>0</v>
      </c>
      <c r="AB440" s="131">
        <v>0</v>
      </c>
    </row>
    <row r="441" spans="1:28" ht="15" customHeight="1" x14ac:dyDescent="0.25">
      <c r="A441" s="129" t="str">
        <f>B441&amp;"-"&amp;COUNTIF($B$3:B441,B441)</f>
        <v>236-287</v>
      </c>
      <c r="B441" s="130">
        <v>236</v>
      </c>
      <c r="C441" s="130" t="s">
        <v>36</v>
      </c>
      <c r="D441" s="137">
        <v>45492</v>
      </c>
      <c r="E441" s="138">
        <v>16.45</v>
      </c>
      <c r="F441" s="138">
        <v>0</v>
      </c>
      <c r="G441" s="138">
        <v>1.06</v>
      </c>
      <c r="H441" s="138">
        <v>0</v>
      </c>
      <c r="I441" s="138">
        <v>1</v>
      </c>
      <c r="J441" s="138">
        <v>0</v>
      </c>
      <c r="K441" s="138">
        <v>1</v>
      </c>
      <c r="L441" s="139"/>
      <c r="M441" s="138">
        <v>4.84</v>
      </c>
      <c r="N441" s="139"/>
      <c r="O441" s="138">
        <v>0</v>
      </c>
      <c r="P441" s="138">
        <v>0</v>
      </c>
      <c r="Q441" s="138">
        <v>0</v>
      </c>
      <c r="R441" s="139"/>
      <c r="S441" s="138">
        <v>0</v>
      </c>
      <c r="T441" s="139"/>
      <c r="U441" s="138">
        <v>0</v>
      </c>
      <c r="V441" s="138">
        <v>0</v>
      </c>
      <c r="W441" s="138">
        <v>0</v>
      </c>
      <c r="X441" s="138">
        <v>0</v>
      </c>
      <c r="Y441" s="138">
        <v>0.41</v>
      </c>
      <c r="Z441" s="139"/>
      <c r="AA441" s="138">
        <v>0</v>
      </c>
      <c r="AB441" s="131">
        <v>0</v>
      </c>
    </row>
    <row r="442" spans="1:28" ht="15" customHeight="1" x14ac:dyDescent="0.25">
      <c r="A442" s="129" t="str">
        <f>B442&amp;"-"&amp;COUNTIF($B$3:B442,B442)</f>
        <v>236-288</v>
      </c>
      <c r="B442" s="130">
        <v>236</v>
      </c>
      <c r="C442" s="130" t="s">
        <v>36</v>
      </c>
      <c r="D442" s="137">
        <v>48629</v>
      </c>
      <c r="E442" s="138">
        <v>1</v>
      </c>
      <c r="F442" s="138">
        <v>0</v>
      </c>
      <c r="G442" s="138">
        <v>0</v>
      </c>
      <c r="H442" s="138">
        <v>0</v>
      </c>
      <c r="I442" s="138">
        <v>0</v>
      </c>
      <c r="J442" s="138">
        <v>0</v>
      </c>
      <c r="K442" s="138">
        <v>0</v>
      </c>
      <c r="L442" s="139"/>
      <c r="M442" s="138">
        <v>0</v>
      </c>
      <c r="N442" s="139"/>
      <c r="O442" s="138">
        <v>0</v>
      </c>
      <c r="P442" s="138">
        <v>0</v>
      </c>
      <c r="Q442" s="138">
        <v>0</v>
      </c>
      <c r="R442" s="139"/>
      <c r="S442" s="138">
        <v>0</v>
      </c>
      <c r="T442" s="139"/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9"/>
      <c r="AA442" s="138">
        <v>0</v>
      </c>
      <c r="AB442" s="131">
        <v>0</v>
      </c>
    </row>
    <row r="443" spans="1:28" ht="15" customHeight="1" x14ac:dyDescent="0.25">
      <c r="A443" s="129" t="str">
        <f>B443&amp;"-"&amp;COUNTIF($B$3:B443,B443)</f>
        <v>236-289</v>
      </c>
      <c r="B443" s="130">
        <v>236</v>
      </c>
      <c r="C443" s="130" t="s">
        <v>36</v>
      </c>
      <c r="D443" s="137">
        <v>46920</v>
      </c>
      <c r="E443" s="138">
        <v>0.05</v>
      </c>
      <c r="F443" s="138">
        <v>0</v>
      </c>
      <c r="G443" s="138">
        <v>0</v>
      </c>
      <c r="H443" s="138">
        <v>0</v>
      </c>
      <c r="I443" s="138">
        <v>0</v>
      </c>
      <c r="J443" s="138">
        <v>0</v>
      </c>
      <c r="K443" s="138">
        <v>0</v>
      </c>
      <c r="L443" s="139"/>
      <c r="M443" s="138">
        <v>0.05</v>
      </c>
      <c r="N443" s="139"/>
      <c r="O443" s="138">
        <v>0</v>
      </c>
      <c r="P443" s="138">
        <v>0</v>
      </c>
      <c r="Q443" s="138">
        <v>0</v>
      </c>
      <c r="R443" s="139"/>
      <c r="S443" s="138">
        <v>0</v>
      </c>
      <c r="T443" s="139"/>
      <c r="U443" s="138">
        <v>0.13</v>
      </c>
      <c r="V443" s="138">
        <v>0</v>
      </c>
      <c r="W443" s="138">
        <v>0</v>
      </c>
      <c r="X443" s="138">
        <v>0</v>
      </c>
      <c r="Y443" s="138">
        <v>0.14000000000000001</v>
      </c>
      <c r="Z443" s="139"/>
      <c r="AA443" s="138">
        <v>0</v>
      </c>
      <c r="AB443" s="131">
        <v>0</v>
      </c>
    </row>
    <row r="444" spans="1:28" ht="15" customHeight="1" x14ac:dyDescent="0.25">
      <c r="A444" s="129" t="str">
        <f>B444&amp;"-"&amp;COUNTIF($B$3:B444,B444)</f>
        <v>236-290</v>
      </c>
      <c r="B444" s="130">
        <v>236</v>
      </c>
      <c r="C444" s="130" t="s">
        <v>36</v>
      </c>
      <c r="D444" s="137">
        <v>44396</v>
      </c>
      <c r="E444" s="138">
        <v>22.67</v>
      </c>
      <c r="F444" s="138">
        <v>0</v>
      </c>
      <c r="G444" s="138">
        <v>0</v>
      </c>
      <c r="H444" s="138">
        <v>0</v>
      </c>
      <c r="I444" s="138">
        <v>1</v>
      </c>
      <c r="J444" s="138">
        <v>0</v>
      </c>
      <c r="K444" s="138">
        <v>0</v>
      </c>
      <c r="L444" s="139"/>
      <c r="M444" s="138">
        <v>12.56</v>
      </c>
      <c r="N444" s="139"/>
      <c r="O444" s="138">
        <v>0</v>
      </c>
      <c r="P444" s="138">
        <v>0</v>
      </c>
      <c r="Q444" s="138">
        <v>0</v>
      </c>
      <c r="R444" s="139"/>
      <c r="S444" s="138">
        <v>0</v>
      </c>
      <c r="T444" s="139"/>
      <c r="U444" s="138">
        <v>0.38</v>
      </c>
      <c r="V444" s="138">
        <v>0</v>
      </c>
      <c r="W444" s="138">
        <v>0</v>
      </c>
      <c r="X444" s="138">
        <v>0</v>
      </c>
      <c r="Y444" s="138">
        <v>0.35</v>
      </c>
      <c r="Z444" s="139"/>
      <c r="AA444" s="138">
        <v>0</v>
      </c>
      <c r="AB444" s="131">
        <v>0</v>
      </c>
    </row>
    <row r="445" spans="1:28" ht="15" customHeight="1" x14ac:dyDescent="0.25">
      <c r="A445" s="129" t="str">
        <f>B445&amp;"-"&amp;COUNTIF($B$3:B445,B445)</f>
        <v>236-291</v>
      </c>
      <c r="B445" s="130">
        <v>236</v>
      </c>
      <c r="C445" s="130" t="s">
        <v>36</v>
      </c>
      <c r="D445" s="137">
        <v>44404</v>
      </c>
      <c r="E445" s="138">
        <v>19.510000000000002</v>
      </c>
      <c r="F445" s="138">
        <v>0</v>
      </c>
      <c r="G445" s="138">
        <v>2</v>
      </c>
      <c r="H445" s="138">
        <v>0</v>
      </c>
      <c r="I445" s="138">
        <v>0</v>
      </c>
      <c r="J445" s="138">
        <v>0</v>
      </c>
      <c r="K445" s="138">
        <v>0</v>
      </c>
      <c r="L445" s="139"/>
      <c r="M445" s="138">
        <v>13.39</v>
      </c>
      <c r="N445" s="139"/>
      <c r="O445" s="138">
        <v>0</v>
      </c>
      <c r="P445" s="138">
        <v>0</v>
      </c>
      <c r="Q445" s="138">
        <v>0</v>
      </c>
      <c r="R445" s="139"/>
      <c r="S445" s="138">
        <v>0</v>
      </c>
      <c r="T445" s="139"/>
      <c r="U445" s="138">
        <v>0.13</v>
      </c>
      <c r="V445" s="138">
        <v>0.04</v>
      </c>
      <c r="W445" s="138">
        <v>0</v>
      </c>
      <c r="X445" s="138">
        <v>0</v>
      </c>
      <c r="Y445" s="138">
        <v>0.4</v>
      </c>
      <c r="Z445" s="139"/>
      <c r="AA445" s="138">
        <v>0</v>
      </c>
      <c r="AB445" s="131">
        <v>0</v>
      </c>
    </row>
    <row r="446" spans="1:28" ht="15" customHeight="1" x14ac:dyDescent="0.25">
      <c r="A446" s="129" t="str">
        <f>B446&amp;"-"&amp;COUNTIF($B$3:B446,B446)</f>
        <v>236-292</v>
      </c>
      <c r="B446" s="130">
        <v>236</v>
      </c>
      <c r="C446" s="130" t="s">
        <v>36</v>
      </c>
      <c r="D446" s="137">
        <v>48173</v>
      </c>
      <c r="E446" s="138">
        <v>12.41</v>
      </c>
      <c r="F446" s="138">
        <v>0</v>
      </c>
      <c r="G446" s="138">
        <v>0</v>
      </c>
      <c r="H446" s="138">
        <v>0</v>
      </c>
      <c r="I446" s="138">
        <v>0</v>
      </c>
      <c r="J446" s="138">
        <v>0</v>
      </c>
      <c r="K446" s="138">
        <v>0</v>
      </c>
      <c r="L446" s="139"/>
      <c r="M446" s="138">
        <v>0.03</v>
      </c>
      <c r="N446" s="139"/>
      <c r="O446" s="138">
        <v>0</v>
      </c>
      <c r="P446" s="138">
        <v>4</v>
      </c>
      <c r="Q446" s="138">
        <v>0</v>
      </c>
      <c r="R446" s="139"/>
      <c r="S446" s="138">
        <v>0</v>
      </c>
      <c r="T446" s="139"/>
      <c r="U446" s="138">
        <v>0</v>
      </c>
      <c r="V446" s="138">
        <v>0</v>
      </c>
      <c r="W446" s="138">
        <v>0</v>
      </c>
      <c r="X446" s="138">
        <v>0</v>
      </c>
      <c r="Y446" s="138">
        <v>0.34</v>
      </c>
      <c r="Z446" s="139"/>
      <c r="AA446" s="138">
        <v>0</v>
      </c>
      <c r="AB446" s="131">
        <v>0</v>
      </c>
    </row>
    <row r="447" spans="1:28" ht="15" customHeight="1" x14ac:dyDescent="0.25">
      <c r="A447" s="129" t="str">
        <f>B447&amp;"-"&amp;COUNTIF($B$3:B447,B447)</f>
        <v>236-293</v>
      </c>
      <c r="B447" s="130">
        <v>236</v>
      </c>
      <c r="C447" s="130" t="s">
        <v>36</v>
      </c>
      <c r="D447" s="137">
        <v>45500</v>
      </c>
      <c r="E447" s="138">
        <v>17.809999999999999</v>
      </c>
      <c r="F447" s="138">
        <v>0</v>
      </c>
      <c r="G447" s="138">
        <v>0</v>
      </c>
      <c r="H447" s="138">
        <v>0</v>
      </c>
      <c r="I447" s="138">
        <v>0</v>
      </c>
      <c r="J447" s="138">
        <v>0</v>
      </c>
      <c r="K447" s="138">
        <v>1</v>
      </c>
      <c r="L447" s="139"/>
      <c r="M447" s="138">
        <v>3.37</v>
      </c>
      <c r="N447" s="139"/>
      <c r="O447" s="138">
        <v>0</v>
      </c>
      <c r="P447" s="138">
        <v>0</v>
      </c>
      <c r="Q447" s="138">
        <v>0</v>
      </c>
      <c r="R447" s="139"/>
      <c r="S447" s="138">
        <v>0</v>
      </c>
      <c r="T447" s="139"/>
      <c r="U447" s="138">
        <v>0.5</v>
      </c>
      <c r="V447" s="138">
        <v>0</v>
      </c>
      <c r="W447" s="138">
        <v>0</v>
      </c>
      <c r="X447" s="138">
        <v>7.0000000000000007E-2</v>
      </c>
      <c r="Y447" s="138">
        <v>0.51</v>
      </c>
      <c r="Z447" s="139"/>
      <c r="AA447" s="138">
        <v>0.87</v>
      </c>
      <c r="AB447" s="131">
        <v>0</v>
      </c>
    </row>
    <row r="448" spans="1:28" ht="15" customHeight="1" x14ac:dyDescent="0.25">
      <c r="A448" s="129" t="str">
        <f>B448&amp;"-"&amp;COUNTIF($B$3:B448,B448)</f>
        <v>236-294</v>
      </c>
      <c r="B448" s="130">
        <v>236</v>
      </c>
      <c r="C448" s="130" t="s">
        <v>36</v>
      </c>
      <c r="D448" s="137">
        <v>50633</v>
      </c>
      <c r="E448" s="138">
        <v>0.54</v>
      </c>
      <c r="F448" s="138">
        <v>0</v>
      </c>
      <c r="G448" s="138">
        <v>0</v>
      </c>
      <c r="H448" s="138">
        <v>0</v>
      </c>
      <c r="I448" s="138">
        <v>0</v>
      </c>
      <c r="J448" s="138">
        <v>0</v>
      </c>
      <c r="K448" s="138">
        <v>0</v>
      </c>
      <c r="L448" s="139"/>
      <c r="M448" s="138">
        <v>0</v>
      </c>
      <c r="N448" s="139"/>
      <c r="O448" s="138">
        <v>0</v>
      </c>
      <c r="P448" s="138">
        <v>0</v>
      </c>
      <c r="Q448" s="138">
        <v>0</v>
      </c>
      <c r="R448" s="139"/>
      <c r="S448" s="138">
        <v>0</v>
      </c>
      <c r="T448" s="139"/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9"/>
      <c r="AA448" s="138">
        <v>0</v>
      </c>
      <c r="AB448" s="131">
        <v>0</v>
      </c>
    </row>
    <row r="449" spans="1:28" ht="15" customHeight="1" x14ac:dyDescent="0.25">
      <c r="A449" s="129" t="str">
        <f>B449&amp;"-"&amp;COUNTIF($B$3:B449,B449)</f>
        <v>236-295</v>
      </c>
      <c r="B449" s="130">
        <v>236</v>
      </c>
      <c r="C449" s="130" t="s">
        <v>36</v>
      </c>
      <c r="D449" s="137">
        <v>45518</v>
      </c>
      <c r="E449" s="138">
        <v>6.66</v>
      </c>
      <c r="F449" s="138">
        <v>0.03</v>
      </c>
      <c r="G449" s="138">
        <v>1.22</v>
      </c>
      <c r="H449" s="138">
        <v>0</v>
      </c>
      <c r="I449" s="138">
        <v>0</v>
      </c>
      <c r="J449" s="138">
        <v>0</v>
      </c>
      <c r="K449" s="138">
        <v>0</v>
      </c>
      <c r="L449" s="139"/>
      <c r="M449" s="138">
        <v>2.68</v>
      </c>
      <c r="N449" s="139"/>
      <c r="O449" s="138">
        <v>0</v>
      </c>
      <c r="P449" s="138">
        <v>0</v>
      </c>
      <c r="Q449" s="138">
        <v>0</v>
      </c>
      <c r="R449" s="139"/>
      <c r="S449" s="138">
        <v>0</v>
      </c>
      <c r="T449" s="139"/>
      <c r="U449" s="138">
        <v>0</v>
      </c>
      <c r="V449" s="138">
        <v>0</v>
      </c>
      <c r="W449" s="138">
        <v>0</v>
      </c>
      <c r="X449" s="138">
        <v>0</v>
      </c>
      <c r="Y449" s="138">
        <v>0.2</v>
      </c>
      <c r="Z449" s="139"/>
      <c r="AA449" s="138">
        <v>0</v>
      </c>
      <c r="AB449" s="131">
        <v>0</v>
      </c>
    </row>
    <row r="450" spans="1:28" ht="15" customHeight="1" x14ac:dyDescent="0.25">
      <c r="A450" s="129" t="str">
        <f>B450&amp;"-"&amp;COUNTIF($B$3:B450,B450)</f>
        <v>236-296</v>
      </c>
      <c r="B450" s="130">
        <v>236</v>
      </c>
      <c r="C450" s="130" t="s">
        <v>36</v>
      </c>
      <c r="D450" s="137">
        <v>49890</v>
      </c>
      <c r="E450" s="138">
        <v>5.0199999999999996</v>
      </c>
      <c r="F450" s="138">
        <v>0</v>
      </c>
      <c r="G450" s="138">
        <v>0</v>
      </c>
      <c r="H450" s="138">
        <v>0</v>
      </c>
      <c r="I450" s="138">
        <v>0</v>
      </c>
      <c r="J450" s="138">
        <v>0</v>
      </c>
      <c r="K450" s="138">
        <v>0</v>
      </c>
      <c r="L450" s="139"/>
      <c r="M450" s="138">
        <v>1</v>
      </c>
      <c r="N450" s="139"/>
      <c r="O450" s="138">
        <v>0</v>
      </c>
      <c r="P450" s="138">
        <v>0</v>
      </c>
      <c r="Q450" s="138">
        <v>0</v>
      </c>
      <c r="R450" s="139"/>
      <c r="S450" s="138">
        <v>0</v>
      </c>
      <c r="T450" s="139"/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9"/>
      <c r="AA450" s="138">
        <v>0</v>
      </c>
      <c r="AB450" s="131">
        <v>0</v>
      </c>
    </row>
    <row r="451" spans="1:28" ht="15" customHeight="1" x14ac:dyDescent="0.25">
      <c r="A451" s="129" t="str">
        <f>B451&amp;"-"&amp;COUNTIF($B$3:B451,B451)</f>
        <v>236-297</v>
      </c>
      <c r="B451" s="130">
        <v>236</v>
      </c>
      <c r="C451" s="130" t="s">
        <v>36</v>
      </c>
      <c r="D451" s="137">
        <v>49627</v>
      </c>
      <c r="E451" s="138">
        <v>0.43</v>
      </c>
      <c r="F451" s="138">
        <v>0</v>
      </c>
      <c r="G451" s="138">
        <v>0</v>
      </c>
      <c r="H451" s="138">
        <v>0</v>
      </c>
      <c r="I451" s="138">
        <v>0</v>
      </c>
      <c r="J451" s="138">
        <v>0</v>
      </c>
      <c r="K451" s="138">
        <v>0</v>
      </c>
      <c r="L451" s="139"/>
      <c r="M451" s="138">
        <v>0.43</v>
      </c>
      <c r="N451" s="139"/>
      <c r="O451" s="138">
        <v>0</v>
      </c>
      <c r="P451" s="138">
        <v>0</v>
      </c>
      <c r="Q451" s="138">
        <v>0</v>
      </c>
      <c r="R451" s="139"/>
      <c r="S451" s="138">
        <v>0</v>
      </c>
      <c r="T451" s="139"/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9"/>
      <c r="AA451" s="138">
        <v>0</v>
      </c>
      <c r="AB451" s="131">
        <v>0</v>
      </c>
    </row>
    <row r="452" spans="1:28" ht="15" customHeight="1" x14ac:dyDescent="0.25">
      <c r="A452" s="129" t="str">
        <f>B452&amp;"-"&amp;COUNTIF($B$3:B452,B452)</f>
        <v>236-298</v>
      </c>
      <c r="B452" s="130">
        <v>236</v>
      </c>
      <c r="C452" s="130" t="s">
        <v>36</v>
      </c>
      <c r="D452" s="137">
        <v>46672</v>
      </c>
      <c r="E452" s="138">
        <v>0.03</v>
      </c>
      <c r="F452" s="138">
        <v>0.03</v>
      </c>
      <c r="G452" s="138">
        <v>0</v>
      </c>
      <c r="H452" s="138">
        <v>0</v>
      </c>
      <c r="I452" s="138">
        <v>0</v>
      </c>
      <c r="J452" s="138">
        <v>0</v>
      </c>
      <c r="K452" s="138">
        <v>0</v>
      </c>
      <c r="L452" s="139"/>
      <c r="M452" s="138">
        <v>0.03</v>
      </c>
      <c r="N452" s="139"/>
      <c r="O452" s="138">
        <v>0</v>
      </c>
      <c r="P452" s="138">
        <v>0</v>
      </c>
      <c r="Q452" s="138">
        <v>0</v>
      </c>
      <c r="R452" s="139"/>
      <c r="S452" s="138">
        <v>0</v>
      </c>
      <c r="T452" s="139"/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9"/>
      <c r="AA452" s="138">
        <v>0</v>
      </c>
      <c r="AB452" s="131">
        <v>0</v>
      </c>
    </row>
    <row r="453" spans="1:28" ht="15" customHeight="1" x14ac:dyDescent="0.25">
      <c r="A453" s="129" t="str">
        <f>B453&amp;"-"&amp;COUNTIF($B$3:B453,B453)</f>
        <v>236-299</v>
      </c>
      <c r="B453" s="130">
        <v>236</v>
      </c>
      <c r="C453" s="130" t="s">
        <v>36</v>
      </c>
      <c r="D453" s="137">
        <v>50039</v>
      </c>
      <c r="E453" s="138">
        <v>1.56</v>
      </c>
      <c r="F453" s="138">
        <v>0</v>
      </c>
      <c r="G453" s="138">
        <v>0</v>
      </c>
      <c r="H453" s="138">
        <v>0.6</v>
      </c>
      <c r="I453" s="138">
        <v>0</v>
      </c>
      <c r="J453" s="138">
        <v>0</v>
      </c>
      <c r="K453" s="138">
        <v>0</v>
      </c>
      <c r="L453" s="139"/>
      <c r="M453" s="138">
        <v>0</v>
      </c>
      <c r="N453" s="139"/>
      <c r="O453" s="138">
        <v>0</v>
      </c>
      <c r="P453" s="138">
        <v>0</v>
      </c>
      <c r="Q453" s="138">
        <v>0</v>
      </c>
      <c r="R453" s="139"/>
      <c r="S453" s="138">
        <v>0</v>
      </c>
      <c r="T453" s="139"/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9"/>
      <c r="AA453" s="138">
        <v>0</v>
      </c>
      <c r="AB453" s="131">
        <v>0</v>
      </c>
    </row>
    <row r="454" spans="1:28" ht="15" customHeight="1" x14ac:dyDescent="0.25">
      <c r="A454" s="129" t="str">
        <f>B454&amp;"-"&amp;COUNTIF($B$3:B454,B454)</f>
        <v>236-300</v>
      </c>
      <c r="B454" s="130">
        <v>236</v>
      </c>
      <c r="C454" s="130" t="s">
        <v>36</v>
      </c>
      <c r="D454" s="137">
        <v>50740</v>
      </c>
      <c r="E454" s="138">
        <v>0.01</v>
      </c>
      <c r="F454" s="138">
        <v>0</v>
      </c>
      <c r="G454" s="138">
        <v>0</v>
      </c>
      <c r="H454" s="138">
        <v>0</v>
      </c>
      <c r="I454" s="138">
        <v>0</v>
      </c>
      <c r="J454" s="138">
        <v>0</v>
      </c>
      <c r="K454" s="138">
        <v>0</v>
      </c>
      <c r="L454" s="139"/>
      <c r="M454" s="138">
        <v>0</v>
      </c>
      <c r="N454" s="139"/>
      <c r="O454" s="138">
        <v>0</v>
      </c>
      <c r="P454" s="138">
        <v>0</v>
      </c>
      <c r="Q454" s="138">
        <v>0</v>
      </c>
      <c r="R454" s="139"/>
      <c r="S454" s="138">
        <v>0</v>
      </c>
      <c r="T454" s="139"/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9"/>
      <c r="AA454" s="138">
        <v>0</v>
      </c>
      <c r="AB454" s="131">
        <v>0</v>
      </c>
    </row>
    <row r="455" spans="1:28" ht="15" customHeight="1" x14ac:dyDescent="0.25">
      <c r="A455" s="129" t="str">
        <f>B455&amp;"-"&amp;COUNTIF($B$3:B455,B455)</f>
        <v>236-301</v>
      </c>
      <c r="B455" s="130">
        <v>236</v>
      </c>
      <c r="C455" s="130" t="s">
        <v>36</v>
      </c>
      <c r="D455" s="137">
        <v>139303</v>
      </c>
      <c r="E455" s="138">
        <v>2.4300000000000002</v>
      </c>
      <c r="F455" s="138">
        <v>0</v>
      </c>
      <c r="G455" s="138">
        <v>0</v>
      </c>
      <c r="H455" s="138">
        <v>0</v>
      </c>
      <c r="I455" s="138">
        <v>0</v>
      </c>
      <c r="J455" s="138">
        <v>0</v>
      </c>
      <c r="K455" s="138">
        <v>0</v>
      </c>
      <c r="L455" s="139"/>
      <c r="M455" s="138">
        <v>1.43</v>
      </c>
      <c r="N455" s="139"/>
      <c r="O455" s="138">
        <v>0</v>
      </c>
      <c r="P455" s="138">
        <v>0</v>
      </c>
      <c r="Q455" s="138">
        <v>0</v>
      </c>
      <c r="R455" s="139"/>
      <c r="S455" s="138">
        <v>0</v>
      </c>
      <c r="T455" s="139"/>
      <c r="U455" s="138">
        <v>0</v>
      </c>
      <c r="V455" s="138">
        <v>0</v>
      </c>
      <c r="W455" s="138">
        <v>0</v>
      </c>
      <c r="X455" s="138">
        <v>0</v>
      </c>
      <c r="Y455" s="138">
        <v>0.39</v>
      </c>
      <c r="Z455" s="139"/>
      <c r="AA455" s="138">
        <v>0</v>
      </c>
      <c r="AB455" s="131">
        <v>0</v>
      </c>
    </row>
    <row r="456" spans="1:28" ht="15" customHeight="1" x14ac:dyDescent="0.25">
      <c r="A456" s="129" t="str">
        <f>B456&amp;"-"&amp;COUNTIF($B$3:B456,B456)</f>
        <v>236-302</v>
      </c>
      <c r="B456" s="130">
        <v>236</v>
      </c>
      <c r="C456" s="130" t="s">
        <v>36</v>
      </c>
      <c r="D456" s="137">
        <v>48777</v>
      </c>
      <c r="E456" s="138">
        <v>6.57</v>
      </c>
      <c r="F456" s="138">
        <v>0.42</v>
      </c>
      <c r="G456" s="138">
        <v>0.95</v>
      </c>
      <c r="H456" s="138">
        <v>0</v>
      </c>
      <c r="I456" s="138">
        <v>0</v>
      </c>
      <c r="J456" s="138">
        <v>1</v>
      </c>
      <c r="K456" s="138">
        <v>0</v>
      </c>
      <c r="L456" s="139"/>
      <c r="M456" s="138">
        <v>5.15</v>
      </c>
      <c r="N456" s="139"/>
      <c r="O456" s="138">
        <v>0</v>
      </c>
      <c r="P456" s="138">
        <v>0</v>
      </c>
      <c r="Q456" s="138">
        <v>0</v>
      </c>
      <c r="R456" s="139"/>
      <c r="S456" s="138">
        <v>0</v>
      </c>
      <c r="T456" s="139"/>
      <c r="U456" s="138">
        <v>0</v>
      </c>
      <c r="V456" s="138">
        <v>0</v>
      </c>
      <c r="W456" s="138">
        <v>0</v>
      </c>
      <c r="X456" s="138">
        <v>0</v>
      </c>
      <c r="Y456" s="138">
        <v>0.4</v>
      </c>
      <c r="Z456" s="139"/>
      <c r="AA456" s="138">
        <v>0</v>
      </c>
      <c r="AB456" s="131">
        <v>0</v>
      </c>
    </row>
    <row r="457" spans="1:28" ht="15" customHeight="1" x14ac:dyDescent="0.25">
      <c r="A457" s="129" t="str">
        <f>B457&amp;"-"&amp;COUNTIF($B$3:B457,B457)</f>
        <v>236-303</v>
      </c>
      <c r="B457" s="130">
        <v>236</v>
      </c>
      <c r="C457" s="130" t="s">
        <v>36</v>
      </c>
      <c r="D457" s="137">
        <v>45534</v>
      </c>
      <c r="E457" s="138">
        <v>1</v>
      </c>
      <c r="F457" s="138">
        <v>0</v>
      </c>
      <c r="G457" s="138">
        <v>0</v>
      </c>
      <c r="H457" s="138">
        <v>0</v>
      </c>
      <c r="I457" s="138">
        <v>0</v>
      </c>
      <c r="J457" s="138">
        <v>0</v>
      </c>
      <c r="K457" s="138">
        <v>0</v>
      </c>
      <c r="L457" s="139"/>
      <c r="M457" s="138">
        <v>1</v>
      </c>
      <c r="N457" s="139"/>
      <c r="O457" s="138">
        <v>0</v>
      </c>
      <c r="P457" s="138">
        <v>0</v>
      </c>
      <c r="Q457" s="138">
        <v>0</v>
      </c>
      <c r="R457" s="139"/>
      <c r="S457" s="138">
        <v>0</v>
      </c>
      <c r="T457" s="139"/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9"/>
      <c r="AA457" s="138">
        <v>0</v>
      </c>
      <c r="AB457" s="131">
        <v>0</v>
      </c>
    </row>
    <row r="458" spans="1:28" ht="15" customHeight="1" x14ac:dyDescent="0.25">
      <c r="A458" s="129" t="str">
        <f>B458&amp;"-"&amp;COUNTIF($B$3:B458,B458)</f>
        <v>236-304</v>
      </c>
      <c r="B458" s="130">
        <v>236</v>
      </c>
      <c r="C458" s="130" t="s">
        <v>36</v>
      </c>
      <c r="D458" s="137">
        <v>44420</v>
      </c>
      <c r="E458" s="138">
        <v>5.56</v>
      </c>
      <c r="F458" s="138">
        <v>0</v>
      </c>
      <c r="G458" s="138">
        <v>0</v>
      </c>
      <c r="H458" s="138">
        <v>0</v>
      </c>
      <c r="I458" s="138">
        <v>0</v>
      </c>
      <c r="J458" s="138">
        <v>0</v>
      </c>
      <c r="K458" s="138">
        <v>1</v>
      </c>
      <c r="L458" s="139"/>
      <c r="M458" s="138">
        <v>0</v>
      </c>
      <c r="N458" s="139"/>
      <c r="O458" s="138">
        <v>0</v>
      </c>
      <c r="P458" s="138">
        <v>0</v>
      </c>
      <c r="Q458" s="138">
        <v>0</v>
      </c>
      <c r="R458" s="139"/>
      <c r="S458" s="138">
        <v>0</v>
      </c>
      <c r="T458" s="139"/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9"/>
      <c r="AA458" s="138">
        <v>0</v>
      </c>
      <c r="AB458" s="131">
        <v>0</v>
      </c>
    </row>
    <row r="459" spans="1:28" ht="15" customHeight="1" x14ac:dyDescent="0.25">
      <c r="A459" s="129" t="str">
        <f>B459&amp;"-"&amp;COUNTIF($B$3:B459,B459)</f>
        <v>236-305</v>
      </c>
      <c r="B459" s="130">
        <v>236</v>
      </c>
      <c r="C459" s="130" t="s">
        <v>36</v>
      </c>
      <c r="D459" s="137">
        <v>44412</v>
      </c>
      <c r="E459" s="138">
        <v>5.19</v>
      </c>
      <c r="F459" s="138">
        <v>0.99</v>
      </c>
      <c r="G459" s="138">
        <v>0</v>
      </c>
      <c r="H459" s="138">
        <v>0.09</v>
      </c>
      <c r="I459" s="138">
        <v>0</v>
      </c>
      <c r="J459" s="138">
        <v>0</v>
      </c>
      <c r="K459" s="138">
        <v>0.47</v>
      </c>
      <c r="L459" s="139"/>
      <c r="M459" s="138">
        <v>3.11</v>
      </c>
      <c r="N459" s="139"/>
      <c r="O459" s="138">
        <v>0</v>
      </c>
      <c r="P459" s="138">
        <v>0</v>
      </c>
      <c r="Q459" s="138">
        <v>0</v>
      </c>
      <c r="R459" s="139"/>
      <c r="S459" s="138">
        <v>0</v>
      </c>
      <c r="T459" s="139"/>
      <c r="U459" s="138">
        <v>0.13</v>
      </c>
      <c r="V459" s="138">
        <v>0</v>
      </c>
      <c r="W459" s="138">
        <v>0</v>
      </c>
      <c r="X459" s="138">
        <v>0</v>
      </c>
      <c r="Y459" s="138">
        <v>0.55000000000000004</v>
      </c>
      <c r="Z459" s="139"/>
      <c r="AA459" s="138">
        <v>0</v>
      </c>
      <c r="AB459" s="131">
        <v>0</v>
      </c>
    </row>
    <row r="460" spans="1:28" ht="15" customHeight="1" x14ac:dyDescent="0.25">
      <c r="A460" s="129" t="str">
        <f>B460&amp;"-"&amp;COUNTIF($B$3:B460,B460)</f>
        <v>236-306</v>
      </c>
      <c r="B460" s="130">
        <v>236</v>
      </c>
      <c r="C460" s="130" t="s">
        <v>36</v>
      </c>
      <c r="D460" s="137">
        <v>44438</v>
      </c>
      <c r="E460" s="138">
        <v>5.17</v>
      </c>
      <c r="F460" s="138">
        <v>0</v>
      </c>
      <c r="G460" s="138">
        <v>0.17</v>
      </c>
      <c r="H460" s="138">
        <v>0</v>
      </c>
      <c r="I460" s="138">
        <v>0</v>
      </c>
      <c r="J460" s="138">
        <v>0</v>
      </c>
      <c r="K460" s="138">
        <v>0</v>
      </c>
      <c r="L460" s="139"/>
      <c r="M460" s="138">
        <v>5</v>
      </c>
      <c r="N460" s="139"/>
      <c r="O460" s="138">
        <v>0</v>
      </c>
      <c r="P460" s="138">
        <v>0</v>
      </c>
      <c r="Q460" s="138">
        <v>0</v>
      </c>
      <c r="R460" s="139"/>
      <c r="S460" s="138">
        <v>0</v>
      </c>
      <c r="T460" s="139"/>
      <c r="U460" s="138">
        <v>0</v>
      </c>
      <c r="V460" s="138">
        <v>0</v>
      </c>
      <c r="W460" s="138">
        <v>0</v>
      </c>
      <c r="X460" s="138">
        <v>0</v>
      </c>
      <c r="Y460" s="138">
        <v>0.3</v>
      </c>
      <c r="Z460" s="139"/>
      <c r="AA460" s="138">
        <v>0</v>
      </c>
      <c r="AB460" s="131">
        <v>0</v>
      </c>
    </row>
    <row r="461" spans="1:28" ht="15" customHeight="1" x14ac:dyDescent="0.25">
      <c r="A461" s="129" t="str">
        <f>B461&amp;"-"&amp;COUNTIF($B$3:B461,B461)</f>
        <v>236-307</v>
      </c>
      <c r="B461" s="130">
        <v>236</v>
      </c>
      <c r="C461" s="130" t="s">
        <v>36</v>
      </c>
      <c r="D461" s="137">
        <v>49270</v>
      </c>
      <c r="E461" s="138">
        <v>13.21</v>
      </c>
      <c r="F461" s="138">
        <v>0</v>
      </c>
      <c r="G461" s="138">
        <v>0</v>
      </c>
      <c r="H461" s="138">
        <v>0</v>
      </c>
      <c r="I461" s="138">
        <v>0</v>
      </c>
      <c r="J461" s="138">
        <v>0</v>
      </c>
      <c r="K461" s="138">
        <v>0</v>
      </c>
      <c r="L461" s="139"/>
      <c r="M461" s="138">
        <v>8.5</v>
      </c>
      <c r="N461" s="139"/>
      <c r="O461" s="138">
        <v>0</v>
      </c>
      <c r="P461" s="138">
        <v>0</v>
      </c>
      <c r="Q461" s="138">
        <v>0</v>
      </c>
      <c r="R461" s="139"/>
      <c r="S461" s="138">
        <v>0</v>
      </c>
      <c r="T461" s="139"/>
      <c r="U461" s="138">
        <v>0.13</v>
      </c>
      <c r="V461" s="138">
        <v>0</v>
      </c>
      <c r="W461" s="138">
        <v>0</v>
      </c>
      <c r="X461" s="138">
        <v>0</v>
      </c>
      <c r="Y461" s="138">
        <v>0</v>
      </c>
      <c r="Z461" s="139"/>
      <c r="AA461" s="138">
        <v>0</v>
      </c>
      <c r="AB461" s="131">
        <v>0</v>
      </c>
    </row>
    <row r="462" spans="1:28" ht="15" customHeight="1" x14ac:dyDescent="0.25">
      <c r="A462" s="129" t="str">
        <f>B462&amp;"-"&amp;COUNTIF($B$3:B462,B462)</f>
        <v>236-308</v>
      </c>
      <c r="B462" s="130">
        <v>236</v>
      </c>
      <c r="C462" s="130" t="s">
        <v>36</v>
      </c>
      <c r="D462" s="137">
        <v>44446</v>
      </c>
      <c r="E462" s="138">
        <v>3</v>
      </c>
      <c r="F462" s="138">
        <v>0</v>
      </c>
      <c r="G462" s="138">
        <v>0</v>
      </c>
      <c r="H462" s="138">
        <v>0</v>
      </c>
      <c r="I462" s="138">
        <v>0</v>
      </c>
      <c r="J462" s="138">
        <v>0</v>
      </c>
      <c r="K462" s="138">
        <v>0</v>
      </c>
      <c r="L462" s="139"/>
      <c r="M462" s="138">
        <v>0</v>
      </c>
      <c r="N462" s="139"/>
      <c r="O462" s="138">
        <v>0</v>
      </c>
      <c r="P462" s="138">
        <v>0</v>
      </c>
      <c r="Q462" s="138">
        <v>0</v>
      </c>
      <c r="R462" s="139"/>
      <c r="S462" s="138">
        <v>0</v>
      </c>
      <c r="T462" s="139"/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9"/>
      <c r="AA462" s="138">
        <v>0</v>
      </c>
      <c r="AB462" s="131">
        <v>0</v>
      </c>
    </row>
    <row r="463" spans="1:28" ht="15" customHeight="1" x14ac:dyDescent="0.25">
      <c r="A463" s="129" t="str">
        <f>B463&amp;"-"&amp;COUNTIF($B$3:B463,B463)</f>
        <v>236-309</v>
      </c>
      <c r="B463" s="130">
        <v>236</v>
      </c>
      <c r="C463" s="130" t="s">
        <v>36</v>
      </c>
      <c r="D463" s="137">
        <v>46995</v>
      </c>
      <c r="E463" s="138">
        <v>6.19</v>
      </c>
      <c r="F463" s="138">
        <v>0</v>
      </c>
      <c r="G463" s="138">
        <v>1</v>
      </c>
      <c r="H463" s="138">
        <v>0</v>
      </c>
      <c r="I463" s="138">
        <v>0</v>
      </c>
      <c r="J463" s="138">
        <v>0</v>
      </c>
      <c r="K463" s="138">
        <v>0</v>
      </c>
      <c r="L463" s="139"/>
      <c r="M463" s="138">
        <v>3</v>
      </c>
      <c r="N463" s="139"/>
      <c r="O463" s="138">
        <v>0</v>
      </c>
      <c r="P463" s="138">
        <v>0</v>
      </c>
      <c r="Q463" s="138">
        <v>0</v>
      </c>
      <c r="R463" s="139"/>
      <c r="S463" s="138">
        <v>0</v>
      </c>
      <c r="T463" s="139"/>
      <c r="U463" s="138">
        <v>0.13</v>
      </c>
      <c r="V463" s="138">
        <v>0</v>
      </c>
      <c r="W463" s="138">
        <v>0</v>
      </c>
      <c r="X463" s="138">
        <v>0</v>
      </c>
      <c r="Y463" s="138">
        <v>0.13</v>
      </c>
      <c r="Z463" s="139"/>
      <c r="AA463" s="138">
        <v>0</v>
      </c>
      <c r="AB463" s="131">
        <v>0</v>
      </c>
    </row>
    <row r="464" spans="1:28" ht="15" customHeight="1" x14ac:dyDescent="0.25">
      <c r="A464" s="129" t="str">
        <f>B464&amp;"-"&amp;COUNTIF($B$3:B464,B464)</f>
        <v>236-310</v>
      </c>
      <c r="B464" s="130">
        <v>236</v>
      </c>
      <c r="C464" s="130" t="s">
        <v>36</v>
      </c>
      <c r="D464" s="137">
        <v>48710</v>
      </c>
      <c r="E464" s="138">
        <v>3.77</v>
      </c>
      <c r="F464" s="138">
        <v>0</v>
      </c>
      <c r="G464" s="138">
        <v>0.77</v>
      </c>
      <c r="H464" s="138">
        <v>0</v>
      </c>
      <c r="I464" s="138">
        <v>0</v>
      </c>
      <c r="J464" s="138">
        <v>0</v>
      </c>
      <c r="K464" s="138">
        <v>0</v>
      </c>
      <c r="L464" s="139"/>
      <c r="M464" s="138">
        <v>0</v>
      </c>
      <c r="N464" s="139"/>
      <c r="O464" s="138">
        <v>0</v>
      </c>
      <c r="P464" s="138">
        <v>0</v>
      </c>
      <c r="Q464" s="138">
        <v>0</v>
      </c>
      <c r="R464" s="139"/>
      <c r="S464" s="138">
        <v>0</v>
      </c>
      <c r="T464" s="139"/>
      <c r="U464" s="138">
        <v>0</v>
      </c>
      <c r="V464" s="138">
        <v>0</v>
      </c>
      <c r="W464" s="138">
        <v>0</v>
      </c>
      <c r="X464" s="138">
        <v>0</v>
      </c>
      <c r="Y464" s="138">
        <v>0.15</v>
      </c>
      <c r="Z464" s="139"/>
      <c r="AA464" s="138">
        <v>0</v>
      </c>
      <c r="AB464" s="131">
        <v>0</v>
      </c>
    </row>
    <row r="465" spans="1:28" ht="15" customHeight="1" x14ac:dyDescent="0.25">
      <c r="A465" s="129" t="str">
        <f>B465&amp;"-"&amp;COUNTIF($B$3:B465,B465)</f>
        <v>236-311</v>
      </c>
      <c r="B465" s="130">
        <v>236</v>
      </c>
      <c r="C465" s="130" t="s">
        <v>36</v>
      </c>
      <c r="D465" s="137">
        <v>44479</v>
      </c>
      <c r="E465" s="138">
        <v>3.88</v>
      </c>
      <c r="F465" s="138">
        <v>0</v>
      </c>
      <c r="G465" s="138">
        <v>1</v>
      </c>
      <c r="H465" s="138">
        <v>0</v>
      </c>
      <c r="I465" s="138">
        <v>0</v>
      </c>
      <c r="J465" s="138">
        <v>0</v>
      </c>
      <c r="K465" s="138">
        <v>0</v>
      </c>
      <c r="L465" s="139"/>
      <c r="M465" s="138">
        <v>1.03</v>
      </c>
      <c r="N465" s="139"/>
      <c r="O465" s="138">
        <v>0</v>
      </c>
      <c r="P465" s="138">
        <v>0</v>
      </c>
      <c r="Q465" s="138">
        <v>0</v>
      </c>
      <c r="R465" s="139"/>
      <c r="S465" s="138">
        <v>0</v>
      </c>
      <c r="T465" s="139"/>
      <c r="U465" s="138">
        <v>0</v>
      </c>
      <c r="V465" s="138">
        <v>0</v>
      </c>
      <c r="W465" s="138">
        <v>0</v>
      </c>
      <c r="X465" s="138">
        <v>0</v>
      </c>
      <c r="Y465" s="138">
        <v>0.37</v>
      </c>
      <c r="Z465" s="139"/>
      <c r="AA465" s="138">
        <v>0</v>
      </c>
      <c r="AB465" s="131">
        <v>0</v>
      </c>
    </row>
    <row r="466" spans="1:28" ht="15" customHeight="1" x14ac:dyDescent="0.25">
      <c r="A466" s="129" t="str">
        <f>B466&amp;"-"&amp;COUNTIF($B$3:B466,B466)</f>
        <v>236-312</v>
      </c>
      <c r="B466" s="130">
        <v>236</v>
      </c>
      <c r="C466" s="130" t="s">
        <v>36</v>
      </c>
      <c r="D466" s="137">
        <v>46136</v>
      </c>
      <c r="E466" s="138">
        <v>0.39</v>
      </c>
      <c r="F466" s="138">
        <v>0</v>
      </c>
      <c r="G466" s="138">
        <v>0</v>
      </c>
      <c r="H466" s="138">
        <v>0</v>
      </c>
      <c r="I466" s="138">
        <v>0</v>
      </c>
      <c r="J466" s="138">
        <v>0</v>
      </c>
      <c r="K466" s="138">
        <v>0</v>
      </c>
      <c r="L466" s="139"/>
      <c r="M466" s="138">
        <v>0.39</v>
      </c>
      <c r="N466" s="139"/>
      <c r="O466" s="138">
        <v>0</v>
      </c>
      <c r="P466" s="138">
        <v>0</v>
      </c>
      <c r="Q466" s="138">
        <v>0</v>
      </c>
      <c r="R466" s="139"/>
      <c r="S466" s="138">
        <v>0</v>
      </c>
      <c r="T466" s="139"/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9"/>
      <c r="AA466" s="138">
        <v>0</v>
      </c>
      <c r="AB466" s="131">
        <v>0</v>
      </c>
    </row>
    <row r="467" spans="1:28" ht="15" customHeight="1" x14ac:dyDescent="0.25">
      <c r="A467" s="129" t="str">
        <f>B467&amp;"-"&amp;COUNTIF($B$3:B467,B467)</f>
        <v>236-313</v>
      </c>
      <c r="B467" s="130">
        <v>236</v>
      </c>
      <c r="C467" s="130" t="s">
        <v>36</v>
      </c>
      <c r="D467" s="137">
        <v>44487</v>
      </c>
      <c r="E467" s="138">
        <v>4.84</v>
      </c>
      <c r="F467" s="138">
        <v>0</v>
      </c>
      <c r="G467" s="138">
        <v>0</v>
      </c>
      <c r="H467" s="138">
        <v>0</v>
      </c>
      <c r="I467" s="138">
        <v>0</v>
      </c>
      <c r="J467" s="138">
        <v>0</v>
      </c>
      <c r="K467" s="138">
        <v>0</v>
      </c>
      <c r="L467" s="139"/>
      <c r="M467" s="138">
        <v>1.99</v>
      </c>
      <c r="N467" s="139"/>
      <c r="O467" s="138">
        <v>0</v>
      </c>
      <c r="P467" s="138">
        <v>0.85</v>
      </c>
      <c r="Q467" s="138">
        <v>0</v>
      </c>
      <c r="R467" s="139"/>
      <c r="S467" s="138">
        <v>0</v>
      </c>
      <c r="T467" s="139"/>
      <c r="U467" s="138">
        <v>0.13</v>
      </c>
      <c r="V467" s="138">
        <v>0</v>
      </c>
      <c r="W467" s="138">
        <v>0</v>
      </c>
      <c r="X467" s="138">
        <v>0</v>
      </c>
      <c r="Y467" s="138">
        <v>0.2</v>
      </c>
      <c r="Z467" s="139"/>
      <c r="AA467" s="138">
        <v>0</v>
      </c>
      <c r="AB467" s="131">
        <v>0</v>
      </c>
    </row>
    <row r="468" spans="1:28" ht="15" customHeight="1" x14ac:dyDescent="0.25">
      <c r="A468" s="129" t="str">
        <f>B468&amp;"-"&amp;COUNTIF($B$3:B468,B468)</f>
        <v>236-314</v>
      </c>
      <c r="B468" s="130">
        <v>236</v>
      </c>
      <c r="C468" s="130" t="s">
        <v>36</v>
      </c>
      <c r="D468" s="137">
        <v>45559</v>
      </c>
      <c r="E468" s="138">
        <v>4.91</v>
      </c>
      <c r="F468" s="138">
        <v>0</v>
      </c>
      <c r="G468" s="138">
        <v>0.45</v>
      </c>
      <c r="H468" s="138">
        <v>0</v>
      </c>
      <c r="I468" s="138">
        <v>0</v>
      </c>
      <c r="J468" s="138">
        <v>0</v>
      </c>
      <c r="K468" s="138">
        <v>0</v>
      </c>
      <c r="L468" s="139"/>
      <c r="M468" s="138">
        <v>2.25</v>
      </c>
      <c r="N468" s="139"/>
      <c r="O468" s="138">
        <v>0</v>
      </c>
      <c r="P468" s="138">
        <v>0</v>
      </c>
      <c r="Q468" s="138">
        <v>0</v>
      </c>
      <c r="R468" s="139"/>
      <c r="S468" s="138">
        <v>0</v>
      </c>
      <c r="T468" s="139"/>
      <c r="U468" s="138">
        <v>0</v>
      </c>
      <c r="V468" s="138">
        <v>0</v>
      </c>
      <c r="W468" s="138">
        <v>0</v>
      </c>
      <c r="X468" s="138">
        <v>0</v>
      </c>
      <c r="Y468" s="138">
        <v>0.2</v>
      </c>
      <c r="Z468" s="139"/>
      <c r="AA468" s="138">
        <v>0</v>
      </c>
      <c r="AB468" s="131">
        <v>0</v>
      </c>
    </row>
    <row r="469" spans="1:28" ht="15" customHeight="1" x14ac:dyDescent="0.25">
      <c r="A469" s="129" t="str">
        <f>B469&amp;"-"&amp;COUNTIF($B$3:B469,B469)</f>
        <v>236-315</v>
      </c>
      <c r="B469" s="130">
        <v>236</v>
      </c>
      <c r="C469" s="130" t="s">
        <v>36</v>
      </c>
      <c r="D469" s="137">
        <v>44453</v>
      </c>
      <c r="E469" s="138">
        <v>21.13</v>
      </c>
      <c r="F469" s="138">
        <v>0</v>
      </c>
      <c r="G469" s="138">
        <v>3.32</v>
      </c>
      <c r="H469" s="138">
        <v>0</v>
      </c>
      <c r="I469" s="138">
        <v>0.49</v>
      </c>
      <c r="J469" s="138">
        <v>0</v>
      </c>
      <c r="K469" s="138">
        <v>0</v>
      </c>
      <c r="L469" s="139"/>
      <c r="M469" s="138">
        <v>14.07</v>
      </c>
      <c r="N469" s="139"/>
      <c r="O469" s="138">
        <v>0</v>
      </c>
      <c r="P469" s="138">
        <v>0</v>
      </c>
      <c r="Q469" s="138">
        <v>0</v>
      </c>
      <c r="R469" s="139"/>
      <c r="S469" s="138">
        <v>0</v>
      </c>
      <c r="T469" s="139"/>
      <c r="U469" s="138">
        <v>0.13</v>
      </c>
      <c r="V469" s="138">
        <v>0</v>
      </c>
      <c r="W469" s="138">
        <v>0</v>
      </c>
      <c r="X469" s="138">
        <v>0</v>
      </c>
      <c r="Y469" s="138">
        <v>0.5</v>
      </c>
      <c r="Z469" s="139"/>
      <c r="AA469" s="138">
        <v>0.96</v>
      </c>
      <c r="AB469" s="131">
        <v>0</v>
      </c>
    </row>
    <row r="470" spans="1:28" ht="15" customHeight="1" x14ac:dyDescent="0.25">
      <c r="A470" s="129" t="str">
        <f>B470&amp;"-"&amp;COUNTIF($B$3:B470,B470)</f>
        <v>236-316</v>
      </c>
      <c r="B470" s="130">
        <v>236</v>
      </c>
      <c r="C470" s="130" t="s">
        <v>36</v>
      </c>
      <c r="D470" s="137">
        <v>47217</v>
      </c>
      <c r="E470" s="138">
        <v>1</v>
      </c>
      <c r="F470" s="138">
        <v>0</v>
      </c>
      <c r="G470" s="138">
        <v>0</v>
      </c>
      <c r="H470" s="138">
        <v>0</v>
      </c>
      <c r="I470" s="138">
        <v>0</v>
      </c>
      <c r="J470" s="138">
        <v>0</v>
      </c>
      <c r="K470" s="138">
        <v>0</v>
      </c>
      <c r="L470" s="139"/>
      <c r="M470" s="138">
        <v>1</v>
      </c>
      <c r="N470" s="139"/>
      <c r="O470" s="138">
        <v>0</v>
      </c>
      <c r="P470" s="138">
        <v>0</v>
      </c>
      <c r="Q470" s="138">
        <v>0</v>
      </c>
      <c r="R470" s="139"/>
      <c r="S470" s="138">
        <v>0</v>
      </c>
      <c r="T470" s="139"/>
      <c r="U470" s="138">
        <v>0.26</v>
      </c>
      <c r="V470" s="138">
        <v>0</v>
      </c>
      <c r="W470" s="138">
        <v>0</v>
      </c>
      <c r="X470" s="138">
        <v>0</v>
      </c>
      <c r="Y470" s="138">
        <v>0</v>
      </c>
      <c r="Z470" s="139"/>
      <c r="AA470" s="138">
        <v>0</v>
      </c>
      <c r="AB470" s="131">
        <v>0</v>
      </c>
    </row>
    <row r="471" spans="1:28" ht="15" customHeight="1" x14ac:dyDescent="0.25">
      <c r="A471" s="129" t="str">
        <f>B471&amp;"-"&amp;COUNTIF($B$3:B471,B471)</f>
        <v>236-317</v>
      </c>
      <c r="B471" s="130">
        <v>236</v>
      </c>
      <c r="C471" s="130" t="s">
        <v>36</v>
      </c>
      <c r="D471" s="137">
        <v>45542</v>
      </c>
      <c r="E471" s="138">
        <v>0.45</v>
      </c>
      <c r="F471" s="138">
        <v>0</v>
      </c>
      <c r="G471" s="138">
        <v>0</v>
      </c>
      <c r="H471" s="138">
        <v>0</v>
      </c>
      <c r="I471" s="138">
        <v>0</v>
      </c>
      <c r="J471" s="138">
        <v>0</v>
      </c>
      <c r="K471" s="138">
        <v>0</v>
      </c>
      <c r="L471" s="139"/>
      <c r="M471" s="138">
        <v>0.45</v>
      </c>
      <c r="N471" s="139"/>
      <c r="O471" s="138">
        <v>0</v>
      </c>
      <c r="P471" s="138">
        <v>0</v>
      </c>
      <c r="Q471" s="138">
        <v>0</v>
      </c>
      <c r="R471" s="139"/>
      <c r="S471" s="138">
        <v>0</v>
      </c>
      <c r="T471" s="139"/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9"/>
      <c r="AA471" s="138">
        <v>0</v>
      </c>
      <c r="AB471" s="131">
        <v>0</v>
      </c>
    </row>
    <row r="472" spans="1:28" ht="15" customHeight="1" x14ac:dyDescent="0.25">
      <c r="A472" s="129" t="str">
        <f>B472&amp;"-"&amp;COUNTIF($B$3:B472,B472)</f>
        <v>236-318</v>
      </c>
      <c r="B472" s="130">
        <v>236</v>
      </c>
      <c r="C472" s="130" t="s">
        <v>36</v>
      </c>
      <c r="D472" s="137">
        <v>48637</v>
      </c>
      <c r="E472" s="138">
        <v>4.91</v>
      </c>
      <c r="F472" s="138">
        <v>0</v>
      </c>
      <c r="G472" s="138">
        <v>0</v>
      </c>
      <c r="H472" s="138">
        <v>0</v>
      </c>
      <c r="I472" s="138">
        <v>0</v>
      </c>
      <c r="J472" s="138">
        <v>0</v>
      </c>
      <c r="K472" s="138">
        <v>0</v>
      </c>
      <c r="L472" s="139"/>
      <c r="M472" s="138">
        <v>0.97</v>
      </c>
      <c r="N472" s="139"/>
      <c r="O472" s="138">
        <v>0</v>
      </c>
      <c r="P472" s="138">
        <v>0</v>
      </c>
      <c r="Q472" s="138">
        <v>0</v>
      </c>
      <c r="R472" s="139"/>
      <c r="S472" s="138">
        <v>0</v>
      </c>
      <c r="T472" s="139"/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9"/>
      <c r="AA472" s="138">
        <v>0</v>
      </c>
      <c r="AB472" s="131">
        <v>0</v>
      </c>
    </row>
    <row r="473" spans="1:28" ht="15" customHeight="1" x14ac:dyDescent="0.25">
      <c r="A473" s="129" t="str">
        <f>B473&amp;"-"&amp;COUNTIF($B$3:B473,B473)</f>
        <v>236-319</v>
      </c>
      <c r="B473" s="130">
        <v>236</v>
      </c>
      <c r="C473" s="130" t="s">
        <v>36</v>
      </c>
      <c r="D473" s="137">
        <v>45567</v>
      </c>
      <c r="E473" s="138">
        <v>5.6</v>
      </c>
      <c r="F473" s="138">
        <v>0</v>
      </c>
      <c r="G473" s="138">
        <v>1</v>
      </c>
      <c r="H473" s="138">
        <v>0</v>
      </c>
      <c r="I473" s="138">
        <v>0</v>
      </c>
      <c r="J473" s="138">
        <v>0</v>
      </c>
      <c r="K473" s="138">
        <v>0</v>
      </c>
      <c r="L473" s="139"/>
      <c r="M473" s="138">
        <v>3.6</v>
      </c>
      <c r="N473" s="139"/>
      <c r="O473" s="138">
        <v>0</v>
      </c>
      <c r="P473" s="138">
        <v>0</v>
      </c>
      <c r="Q473" s="138">
        <v>0</v>
      </c>
      <c r="R473" s="139"/>
      <c r="S473" s="138">
        <v>0</v>
      </c>
      <c r="T473" s="139"/>
      <c r="U473" s="138">
        <v>0</v>
      </c>
      <c r="V473" s="138">
        <v>0</v>
      </c>
      <c r="W473" s="138">
        <v>0</v>
      </c>
      <c r="X473" s="138">
        <v>0</v>
      </c>
      <c r="Y473" s="138">
        <v>0.1</v>
      </c>
      <c r="Z473" s="139"/>
      <c r="AA473" s="138">
        <v>0</v>
      </c>
      <c r="AB473" s="131">
        <v>0</v>
      </c>
    </row>
    <row r="474" spans="1:28" ht="15" customHeight="1" x14ac:dyDescent="0.25">
      <c r="A474" s="129" t="str">
        <f>B474&amp;"-"&amp;COUNTIF($B$3:B474,B474)</f>
        <v>236-320</v>
      </c>
      <c r="B474" s="130">
        <v>236</v>
      </c>
      <c r="C474" s="130" t="s">
        <v>36</v>
      </c>
      <c r="D474" s="137">
        <v>44495</v>
      </c>
      <c r="E474" s="138">
        <v>0.62</v>
      </c>
      <c r="F474" s="138">
        <v>0</v>
      </c>
      <c r="G474" s="138">
        <v>0</v>
      </c>
      <c r="H474" s="138">
        <v>0</v>
      </c>
      <c r="I474" s="138">
        <v>0</v>
      </c>
      <c r="J474" s="138">
        <v>0</v>
      </c>
      <c r="K474" s="138">
        <v>0</v>
      </c>
      <c r="L474" s="139"/>
      <c r="M474" s="138">
        <v>0.62</v>
      </c>
      <c r="N474" s="139"/>
      <c r="O474" s="138">
        <v>0</v>
      </c>
      <c r="P474" s="138">
        <v>0</v>
      </c>
      <c r="Q474" s="138">
        <v>0</v>
      </c>
      <c r="R474" s="139"/>
      <c r="S474" s="138">
        <v>0</v>
      </c>
      <c r="T474" s="139"/>
      <c r="U474" s="138">
        <v>7.0000000000000007E-2</v>
      </c>
      <c r="V474" s="138">
        <v>0</v>
      </c>
      <c r="W474" s="138">
        <v>0</v>
      </c>
      <c r="X474" s="138">
        <v>0</v>
      </c>
      <c r="Y474" s="138">
        <v>0.09</v>
      </c>
      <c r="Z474" s="139"/>
      <c r="AA474" s="138">
        <v>0</v>
      </c>
      <c r="AB474" s="131">
        <v>0</v>
      </c>
    </row>
    <row r="475" spans="1:28" ht="15" customHeight="1" x14ac:dyDescent="0.25">
      <c r="A475" s="129" t="str">
        <f>B475&amp;"-"&amp;COUNTIF($B$3:B475,B475)</f>
        <v>236-321</v>
      </c>
      <c r="B475" s="130">
        <v>236</v>
      </c>
      <c r="C475" s="130" t="s">
        <v>36</v>
      </c>
      <c r="D475" s="137">
        <v>48900</v>
      </c>
      <c r="E475" s="138">
        <v>4.68</v>
      </c>
      <c r="F475" s="138">
        <v>0</v>
      </c>
      <c r="G475" s="138">
        <v>0</v>
      </c>
      <c r="H475" s="138">
        <v>0</v>
      </c>
      <c r="I475" s="138">
        <v>0</v>
      </c>
      <c r="J475" s="138">
        <v>0</v>
      </c>
      <c r="K475" s="138">
        <v>0</v>
      </c>
      <c r="L475" s="139"/>
      <c r="M475" s="138">
        <v>2.68</v>
      </c>
      <c r="N475" s="139"/>
      <c r="O475" s="138">
        <v>0</v>
      </c>
      <c r="P475" s="138">
        <v>0</v>
      </c>
      <c r="Q475" s="138">
        <v>0</v>
      </c>
      <c r="R475" s="139"/>
      <c r="S475" s="138">
        <v>0</v>
      </c>
      <c r="T475" s="139"/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9"/>
      <c r="AA475" s="138">
        <v>0</v>
      </c>
      <c r="AB475" s="131">
        <v>0</v>
      </c>
    </row>
    <row r="476" spans="1:28" ht="15" customHeight="1" x14ac:dyDescent="0.25">
      <c r="A476" s="129" t="str">
        <f>B476&amp;"-"&amp;COUNTIF($B$3:B476,B476)</f>
        <v>236-322</v>
      </c>
      <c r="B476" s="130">
        <v>236</v>
      </c>
      <c r="C476" s="130" t="s">
        <v>36</v>
      </c>
      <c r="D476" s="137">
        <v>50047</v>
      </c>
      <c r="E476" s="138">
        <v>4.07</v>
      </c>
      <c r="F476" s="138">
        <v>0</v>
      </c>
      <c r="G476" s="138">
        <v>1</v>
      </c>
      <c r="H476" s="138">
        <v>0</v>
      </c>
      <c r="I476" s="138">
        <v>0</v>
      </c>
      <c r="J476" s="138">
        <v>0</v>
      </c>
      <c r="K476" s="138">
        <v>0</v>
      </c>
      <c r="L476" s="139"/>
      <c r="M476" s="138">
        <v>1.07</v>
      </c>
      <c r="N476" s="139"/>
      <c r="O476" s="138">
        <v>0</v>
      </c>
      <c r="P476" s="138">
        <v>0</v>
      </c>
      <c r="Q476" s="138">
        <v>0</v>
      </c>
      <c r="R476" s="139"/>
      <c r="S476" s="138">
        <v>0</v>
      </c>
      <c r="T476" s="139"/>
      <c r="U476" s="138">
        <v>0.13</v>
      </c>
      <c r="V476" s="138">
        <v>0</v>
      </c>
      <c r="W476" s="138">
        <v>0</v>
      </c>
      <c r="X476" s="138">
        <v>0</v>
      </c>
      <c r="Y476" s="138">
        <v>0</v>
      </c>
      <c r="Z476" s="139"/>
      <c r="AA476" s="138">
        <v>0</v>
      </c>
      <c r="AB476" s="131">
        <v>0</v>
      </c>
    </row>
    <row r="477" spans="1:28" ht="15" customHeight="1" x14ac:dyDescent="0.25">
      <c r="A477" s="129" t="str">
        <f>B477&amp;"-"&amp;COUNTIF($B$3:B477,B477)</f>
        <v>236-323</v>
      </c>
      <c r="B477" s="130">
        <v>236</v>
      </c>
      <c r="C477" s="130" t="s">
        <v>36</v>
      </c>
      <c r="D477" s="137">
        <v>50708</v>
      </c>
      <c r="E477" s="138">
        <v>4</v>
      </c>
      <c r="F477" s="138">
        <v>0</v>
      </c>
      <c r="G477" s="138">
        <v>0</v>
      </c>
      <c r="H477" s="138">
        <v>0</v>
      </c>
      <c r="I477" s="138">
        <v>0</v>
      </c>
      <c r="J477" s="138">
        <v>0</v>
      </c>
      <c r="K477" s="138">
        <v>0</v>
      </c>
      <c r="L477" s="139"/>
      <c r="M477" s="138">
        <v>1</v>
      </c>
      <c r="N477" s="139"/>
      <c r="O477" s="138">
        <v>0</v>
      </c>
      <c r="P477" s="138">
        <v>0</v>
      </c>
      <c r="Q477" s="138">
        <v>0</v>
      </c>
      <c r="R477" s="139"/>
      <c r="S477" s="138">
        <v>0</v>
      </c>
      <c r="T477" s="139"/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9"/>
      <c r="AA477" s="138">
        <v>0</v>
      </c>
      <c r="AB477" s="131">
        <v>0</v>
      </c>
    </row>
    <row r="478" spans="1:28" ht="15" customHeight="1" x14ac:dyDescent="0.25">
      <c r="A478" s="129" t="str">
        <f>B478&amp;"-"&amp;COUNTIF($B$3:B478,B478)</f>
        <v>236-324</v>
      </c>
      <c r="B478" s="130">
        <v>236</v>
      </c>
      <c r="C478" s="130" t="s">
        <v>36</v>
      </c>
      <c r="D478" s="137">
        <v>44503</v>
      </c>
      <c r="E478" s="138">
        <v>5.23</v>
      </c>
      <c r="F478" s="138">
        <v>0</v>
      </c>
      <c r="G478" s="138">
        <v>1.21</v>
      </c>
      <c r="H478" s="138">
        <v>0</v>
      </c>
      <c r="I478" s="138">
        <v>0</v>
      </c>
      <c r="J478" s="138">
        <v>0</v>
      </c>
      <c r="K478" s="138">
        <v>0</v>
      </c>
      <c r="L478" s="139"/>
      <c r="M478" s="138">
        <v>1.84</v>
      </c>
      <c r="N478" s="139"/>
      <c r="O478" s="138">
        <v>0</v>
      </c>
      <c r="P478" s="138">
        <v>0</v>
      </c>
      <c r="Q478" s="138">
        <v>0</v>
      </c>
      <c r="R478" s="139"/>
      <c r="S478" s="138">
        <v>0</v>
      </c>
      <c r="T478" s="139"/>
      <c r="U478" s="138">
        <v>0</v>
      </c>
      <c r="V478" s="138">
        <v>0</v>
      </c>
      <c r="W478" s="138">
        <v>0</v>
      </c>
      <c r="X478" s="138">
        <v>0</v>
      </c>
      <c r="Y478" s="138">
        <v>0.28999999999999998</v>
      </c>
      <c r="Z478" s="139"/>
      <c r="AA478" s="138">
        <v>0</v>
      </c>
      <c r="AB478" s="131">
        <v>0</v>
      </c>
    </row>
    <row r="479" spans="1:28" ht="15" customHeight="1" x14ac:dyDescent="0.25">
      <c r="A479" s="129" t="str">
        <f>B479&amp;"-"&amp;COUNTIF($B$3:B479,B479)</f>
        <v>236-325</v>
      </c>
      <c r="B479" s="130">
        <v>236</v>
      </c>
      <c r="C479" s="130" t="s">
        <v>36</v>
      </c>
      <c r="D479" s="137">
        <v>50641</v>
      </c>
      <c r="E479" s="138">
        <v>5</v>
      </c>
      <c r="F479" s="138">
        <v>0</v>
      </c>
      <c r="G479" s="138">
        <v>0</v>
      </c>
      <c r="H479" s="138">
        <v>0</v>
      </c>
      <c r="I479" s="138">
        <v>0</v>
      </c>
      <c r="J479" s="138">
        <v>0</v>
      </c>
      <c r="K479" s="138">
        <v>0</v>
      </c>
      <c r="L479" s="139"/>
      <c r="M479" s="138">
        <v>1</v>
      </c>
      <c r="N479" s="139"/>
      <c r="O479" s="138">
        <v>0</v>
      </c>
      <c r="P479" s="138">
        <v>0</v>
      </c>
      <c r="Q479" s="138">
        <v>0</v>
      </c>
      <c r="R479" s="139"/>
      <c r="S479" s="138">
        <v>0</v>
      </c>
      <c r="T479" s="139"/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9"/>
      <c r="AA479" s="138">
        <v>0</v>
      </c>
      <c r="AB479" s="131">
        <v>0</v>
      </c>
    </row>
    <row r="480" spans="1:28" ht="15" customHeight="1" x14ac:dyDescent="0.25">
      <c r="A480" s="129" t="str">
        <f>B480&amp;"-"&amp;COUNTIF($B$3:B480,B480)</f>
        <v>236-326</v>
      </c>
      <c r="B480" s="130">
        <v>236</v>
      </c>
      <c r="C480" s="130" t="s">
        <v>36</v>
      </c>
      <c r="D480" s="137">
        <v>44511</v>
      </c>
      <c r="E480" s="138">
        <v>1.29</v>
      </c>
      <c r="F480" s="138">
        <v>0</v>
      </c>
      <c r="G480" s="138">
        <v>0</v>
      </c>
      <c r="H480" s="138">
        <v>0</v>
      </c>
      <c r="I480" s="138">
        <v>0</v>
      </c>
      <c r="J480" s="138">
        <v>0</v>
      </c>
      <c r="K480" s="138">
        <v>0</v>
      </c>
      <c r="L480" s="139"/>
      <c r="M480" s="138">
        <v>0</v>
      </c>
      <c r="N480" s="139"/>
      <c r="O480" s="138">
        <v>0</v>
      </c>
      <c r="P480" s="138">
        <v>0</v>
      </c>
      <c r="Q480" s="138">
        <v>0</v>
      </c>
      <c r="R480" s="139"/>
      <c r="S480" s="138">
        <v>0</v>
      </c>
      <c r="T480" s="139"/>
      <c r="U480" s="138">
        <v>0.26</v>
      </c>
      <c r="V480" s="138">
        <v>0</v>
      </c>
      <c r="W480" s="138">
        <v>0</v>
      </c>
      <c r="X480" s="138">
        <v>0</v>
      </c>
      <c r="Y480" s="138">
        <v>0.2</v>
      </c>
      <c r="Z480" s="139"/>
      <c r="AA480" s="138">
        <v>0</v>
      </c>
      <c r="AB480" s="131">
        <v>0</v>
      </c>
    </row>
    <row r="481" spans="1:28" ht="15" customHeight="1" x14ac:dyDescent="0.25">
      <c r="A481" s="129" t="str">
        <f>B481&amp;"-"&amp;COUNTIF($B$3:B481,B481)</f>
        <v>236-327</v>
      </c>
      <c r="B481" s="130">
        <v>236</v>
      </c>
      <c r="C481" s="130" t="s">
        <v>36</v>
      </c>
      <c r="D481" s="137">
        <v>48025</v>
      </c>
      <c r="E481" s="138">
        <v>7.96</v>
      </c>
      <c r="F481" s="138">
        <v>0</v>
      </c>
      <c r="G481" s="138">
        <v>1.1499999999999999</v>
      </c>
      <c r="H481" s="138">
        <v>0</v>
      </c>
      <c r="I481" s="138">
        <v>0</v>
      </c>
      <c r="J481" s="138">
        <v>0</v>
      </c>
      <c r="K481" s="138">
        <v>0</v>
      </c>
      <c r="L481" s="139"/>
      <c r="M481" s="138">
        <v>1.81</v>
      </c>
      <c r="N481" s="139"/>
      <c r="O481" s="138">
        <v>0</v>
      </c>
      <c r="P481" s="138">
        <v>0</v>
      </c>
      <c r="Q481" s="138">
        <v>0</v>
      </c>
      <c r="R481" s="139"/>
      <c r="S481" s="138">
        <v>0</v>
      </c>
      <c r="T481" s="139"/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9"/>
      <c r="AA481" s="138">
        <v>0</v>
      </c>
      <c r="AB481" s="131">
        <v>0</v>
      </c>
    </row>
    <row r="482" spans="1:28" ht="15" customHeight="1" x14ac:dyDescent="0.25">
      <c r="A482" s="129" t="str">
        <f>B482&amp;"-"&amp;COUNTIF($B$3:B482,B482)</f>
        <v>236-328</v>
      </c>
      <c r="B482" s="130">
        <v>236</v>
      </c>
      <c r="C482" s="130" t="s">
        <v>36</v>
      </c>
      <c r="D482" s="137">
        <v>44529</v>
      </c>
      <c r="E482" s="138">
        <v>6.54</v>
      </c>
      <c r="F482" s="138">
        <v>0</v>
      </c>
      <c r="G482" s="138">
        <v>0</v>
      </c>
      <c r="H482" s="138">
        <v>0</v>
      </c>
      <c r="I482" s="138">
        <v>0</v>
      </c>
      <c r="J482" s="138">
        <v>0</v>
      </c>
      <c r="K482" s="138">
        <v>0</v>
      </c>
      <c r="L482" s="139"/>
      <c r="M482" s="138">
        <v>1.1000000000000001</v>
      </c>
      <c r="N482" s="139"/>
      <c r="O482" s="138">
        <v>0</v>
      </c>
      <c r="P482" s="138">
        <v>0</v>
      </c>
      <c r="Q482" s="138">
        <v>0</v>
      </c>
      <c r="R482" s="139"/>
      <c r="S482" s="138">
        <v>0</v>
      </c>
      <c r="T482" s="139"/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9"/>
      <c r="AA482" s="138">
        <v>0</v>
      </c>
      <c r="AB482" s="131">
        <v>0</v>
      </c>
    </row>
    <row r="483" spans="1:28" ht="15" customHeight="1" x14ac:dyDescent="0.25">
      <c r="A483" s="129" t="str">
        <f>B483&amp;"-"&amp;COUNTIF($B$3:B483,B483)</f>
        <v>236-329</v>
      </c>
      <c r="B483" s="130">
        <v>236</v>
      </c>
      <c r="C483" s="130" t="s">
        <v>36</v>
      </c>
      <c r="D483" s="137">
        <v>44537</v>
      </c>
      <c r="E483" s="138">
        <v>14.97</v>
      </c>
      <c r="F483" s="138">
        <v>0</v>
      </c>
      <c r="G483" s="138">
        <v>1</v>
      </c>
      <c r="H483" s="138">
        <v>0</v>
      </c>
      <c r="I483" s="138">
        <v>0</v>
      </c>
      <c r="J483" s="138">
        <v>0</v>
      </c>
      <c r="K483" s="138">
        <v>0</v>
      </c>
      <c r="L483" s="139"/>
      <c r="M483" s="138">
        <v>9</v>
      </c>
      <c r="N483" s="139"/>
      <c r="O483" s="138">
        <v>0</v>
      </c>
      <c r="P483" s="138">
        <v>0</v>
      </c>
      <c r="Q483" s="138">
        <v>0</v>
      </c>
      <c r="R483" s="139"/>
      <c r="S483" s="138">
        <v>0</v>
      </c>
      <c r="T483" s="139"/>
      <c r="U483" s="138">
        <v>0.39</v>
      </c>
      <c r="V483" s="138">
        <v>0</v>
      </c>
      <c r="W483" s="138">
        <v>0</v>
      </c>
      <c r="X483" s="138">
        <v>0</v>
      </c>
      <c r="Y483" s="138">
        <v>0.28999999999999998</v>
      </c>
      <c r="Z483" s="139"/>
      <c r="AA483" s="138">
        <v>0</v>
      </c>
      <c r="AB483" s="131">
        <v>0</v>
      </c>
    </row>
    <row r="484" spans="1:28" ht="15" customHeight="1" x14ac:dyDescent="0.25">
      <c r="A484" s="129" t="str">
        <f>B484&amp;"-"&amp;COUNTIF($B$3:B484,B484)</f>
        <v>236-330</v>
      </c>
      <c r="B484" s="130">
        <v>236</v>
      </c>
      <c r="C484" s="130" t="s">
        <v>36</v>
      </c>
      <c r="D484" s="137">
        <v>44545</v>
      </c>
      <c r="E484" s="138">
        <v>5.15</v>
      </c>
      <c r="F484" s="138">
        <v>0</v>
      </c>
      <c r="G484" s="138">
        <v>0</v>
      </c>
      <c r="H484" s="138">
        <v>0</v>
      </c>
      <c r="I484" s="138">
        <v>0</v>
      </c>
      <c r="J484" s="138">
        <v>0</v>
      </c>
      <c r="K484" s="138">
        <v>1</v>
      </c>
      <c r="L484" s="139"/>
      <c r="M484" s="138">
        <v>0</v>
      </c>
      <c r="N484" s="139"/>
      <c r="O484" s="138">
        <v>0</v>
      </c>
      <c r="P484" s="138">
        <v>0</v>
      </c>
      <c r="Q484" s="138">
        <v>0</v>
      </c>
      <c r="R484" s="139"/>
      <c r="S484" s="138">
        <v>0</v>
      </c>
      <c r="T484" s="139"/>
      <c r="U484" s="138">
        <v>0.25</v>
      </c>
      <c r="V484" s="138">
        <v>0</v>
      </c>
      <c r="W484" s="138">
        <v>0</v>
      </c>
      <c r="X484" s="138">
        <v>0</v>
      </c>
      <c r="Y484" s="138">
        <v>0</v>
      </c>
      <c r="Z484" s="139"/>
      <c r="AA484" s="138">
        <v>0</v>
      </c>
      <c r="AB484" s="131">
        <v>0</v>
      </c>
    </row>
    <row r="485" spans="1:28" ht="15" customHeight="1" x14ac:dyDescent="0.25">
      <c r="A485" s="129" t="str">
        <f>B485&amp;"-"&amp;COUNTIF($B$3:B485,B485)</f>
        <v>236-331</v>
      </c>
      <c r="B485" s="130">
        <v>236</v>
      </c>
      <c r="C485" s="130" t="s">
        <v>36</v>
      </c>
      <c r="D485" s="137">
        <v>50336</v>
      </c>
      <c r="E485" s="138">
        <v>3.48</v>
      </c>
      <c r="F485" s="138">
        <v>0</v>
      </c>
      <c r="G485" s="138">
        <v>1</v>
      </c>
      <c r="H485" s="138">
        <v>0</v>
      </c>
      <c r="I485" s="138">
        <v>0</v>
      </c>
      <c r="J485" s="138">
        <v>0</v>
      </c>
      <c r="K485" s="138">
        <v>0</v>
      </c>
      <c r="L485" s="139"/>
      <c r="M485" s="138">
        <v>2.48</v>
      </c>
      <c r="N485" s="139"/>
      <c r="O485" s="138">
        <v>0</v>
      </c>
      <c r="P485" s="138">
        <v>0</v>
      </c>
      <c r="Q485" s="138">
        <v>0</v>
      </c>
      <c r="R485" s="139"/>
      <c r="S485" s="138">
        <v>0</v>
      </c>
      <c r="T485" s="139"/>
      <c r="U485" s="138">
        <v>0</v>
      </c>
      <c r="V485" s="138">
        <v>0</v>
      </c>
      <c r="W485" s="138">
        <v>0</v>
      </c>
      <c r="X485" s="138">
        <v>0</v>
      </c>
      <c r="Y485" s="138">
        <v>0.24</v>
      </c>
      <c r="Z485" s="139"/>
      <c r="AA485" s="138">
        <v>0</v>
      </c>
      <c r="AB485" s="131">
        <v>0</v>
      </c>
    </row>
    <row r="486" spans="1:28" ht="15" customHeight="1" x14ac:dyDescent="0.25">
      <c r="A486" s="129" t="str">
        <f>B486&amp;"-"&amp;COUNTIF($B$3:B486,B486)</f>
        <v>236-332</v>
      </c>
      <c r="B486" s="130">
        <v>236</v>
      </c>
      <c r="C486" s="130" t="s">
        <v>36</v>
      </c>
      <c r="D486" s="137">
        <v>46722</v>
      </c>
      <c r="E486" s="138">
        <v>0.26</v>
      </c>
      <c r="F486" s="138">
        <v>0</v>
      </c>
      <c r="G486" s="138">
        <v>0</v>
      </c>
      <c r="H486" s="138">
        <v>0</v>
      </c>
      <c r="I486" s="138">
        <v>0</v>
      </c>
      <c r="J486" s="138">
        <v>0</v>
      </c>
      <c r="K486" s="138">
        <v>0</v>
      </c>
      <c r="L486" s="139"/>
      <c r="M486" s="138">
        <v>0.26</v>
      </c>
      <c r="N486" s="139"/>
      <c r="O486" s="138">
        <v>0</v>
      </c>
      <c r="P486" s="138">
        <v>0</v>
      </c>
      <c r="Q486" s="138">
        <v>0</v>
      </c>
      <c r="R486" s="139"/>
      <c r="S486" s="138">
        <v>0</v>
      </c>
      <c r="T486" s="139"/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9"/>
      <c r="AA486" s="138">
        <v>0</v>
      </c>
      <c r="AB486" s="131">
        <v>0</v>
      </c>
    </row>
    <row r="487" spans="1:28" ht="15" customHeight="1" x14ac:dyDescent="0.25">
      <c r="A487" s="129" t="str">
        <f>B487&amp;"-"&amp;COUNTIF($B$3:B487,B487)</f>
        <v>236-333</v>
      </c>
      <c r="B487" s="130">
        <v>236</v>
      </c>
      <c r="C487" s="130" t="s">
        <v>36</v>
      </c>
      <c r="D487" s="137">
        <v>46250</v>
      </c>
      <c r="E487" s="138">
        <v>5.42</v>
      </c>
      <c r="F487" s="138">
        <v>0</v>
      </c>
      <c r="G487" s="138">
        <v>0</v>
      </c>
      <c r="H487" s="138">
        <v>0</v>
      </c>
      <c r="I487" s="138">
        <v>0</v>
      </c>
      <c r="J487" s="138">
        <v>0</v>
      </c>
      <c r="K487" s="138">
        <v>0</v>
      </c>
      <c r="L487" s="139"/>
      <c r="M487" s="138">
        <v>1</v>
      </c>
      <c r="N487" s="139"/>
      <c r="O487" s="138">
        <v>0</v>
      </c>
      <c r="P487" s="138">
        <v>0</v>
      </c>
      <c r="Q487" s="138">
        <v>0</v>
      </c>
      <c r="R487" s="139"/>
      <c r="S487" s="138">
        <v>0</v>
      </c>
      <c r="T487" s="139"/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9"/>
      <c r="AA487" s="138">
        <v>0</v>
      </c>
      <c r="AB487" s="131">
        <v>0</v>
      </c>
    </row>
    <row r="488" spans="1:28" ht="15" customHeight="1" x14ac:dyDescent="0.25">
      <c r="A488" s="129" t="str">
        <f>B488&amp;"-"&amp;COUNTIF($B$3:B488,B488)</f>
        <v>236-334</v>
      </c>
      <c r="B488" s="130">
        <v>236</v>
      </c>
      <c r="C488" s="130" t="s">
        <v>36</v>
      </c>
      <c r="D488" s="137">
        <v>49056</v>
      </c>
      <c r="E488" s="138">
        <v>8.5</v>
      </c>
      <c r="F488" s="138">
        <v>0</v>
      </c>
      <c r="G488" s="138">
        <v>3</v>
      </c>
      <c r="H488" s="138">
        <v>0</v>
      </c>
      <c r="I488" s="138">
        <v>0</v>
      </c>
      <c r="J488" s="138">
        <v>0</v>
      </c>
      <c r="K488" s="138">
        <v>0</v>
      </c>
      <c r="L488" s="139"/>
      <c r="M488" s="138">
        <v>1.28</v>
      </c>
      <c r="N488" s="139"/>
      <c r="O488" s="138">
        <v>0</v>
      </c>
      <c r="P488" s="138">
        <v>0</v>
      </c>
      <c r="Q488" s="138">
        <v>0</v>
      </c>
      <c r="R488" s="139"/>
      <c r="S488" s="138">
        <v>0</v>
      </c>
      <c r="T488" s="139"/>
      <c r="U488" s="138">
        <v>0</v>
      </c>
      <c r="V488" s="138">
        <v>0</v>
      </c>
      <c r="W488" s="138">
        <v>0</v>
      </c>
      <c r="X488" s="138">
        <v>0.06</v>
      </c>
      <c r="Y488" s="138">
        <v>0.12</v>
      </c>
      <c r="Z488" s="139"/>
      <c r="AA488" s="138">
        <v>0</v>
      </c>
      <c r="AB488" s="131">
        <v>0</v>
      </c>
    </row>
    <row r="489" spans="1:28" ht="15" customHeight="1" x14ac:dyDescent="0.25">
      <c r="A489" s="129" t="str">
        <f>B489&amp;"-"&amp;COUNTIF($B$3:B489,B489)</f>
        <v>236-335</v>
      </c>
      <c r="B489" s="130">
        <v>236</v>
      </c>
      <c r="C489" s="130" t="s">
        <v>36</v>
      </c>
      <c r="D489" s="137">
        <v>48728</v>
      </c>
      <c r="E489" s="138">
        <v>14.05</v>
      </c>
      <c r="F489" s="138">
        <v>0</v>
      </c>
      <c r="G489" s="138">
        <v>1</v>
      </c>
      <c r="H489" s="138">
        <v>0</v>
      </c>
      <c r="I489" s="138">
        <v>0</v>
      </c>
      <c r="J489" s="138">
        <v>0</v>
      </c>
      <c r="K489" s="138">
        <v>0</v>
      </c>
      <c r="L489" s="139"/>
      <c r="M489" s="138">
        <v>4.38</v>
      </c>
      <c r="N489" s="139"/>
      <c r="O489" s="138">
        <v>0</v>
      </c>
      <c r="P489" s="138">
        <v>0</v>
      </c>
      <c r="Q489" s="138">
        <v>0</v>
      </c>
      <c r="R489" s="139"/>
      <c r="S489" s="138">
        <v>0</v>
      </c>
      <c r="T489" s="139"/>
      <c r="U489" s="138">
        <v>0</v>
      </c>
      <c r="V489" s="138">
        <v>0</v>
      </c>
      <c r="W489" s="138">
        <v>0</v>
      </c>
      <c r="X489" s="138">
        <v>0</v>
      </c>
      <c r="Y489" s="138">
        <v>0.38</v>
      </c>
      <c r="Z489" s="139"/>
      <c r="AA489" s="138">
        <v>0</v>
      </c>
      <c r="AB489" s="131">
        <v>0</v>
      </c>
    </row>
    <row r="490" spans="1:28" ht="15" customHeight="1" x14ac:dyDescent="0.25">
      <c r="A490" s="129" t="str">
        <f>B490&amp;"-"&amp;COUNTIF($B$3:B490,B490)</f>
        <v>236-336</v>
      </c>
      <c r="B490" s="130">
        <v>236</v>
      </c>
      <c r="C490" s="130" t="s">
        <v>36</v>
      </c>
      <c r="D490" s="137">
        <v>48819</v>
      </c>
      <c r="E490" s="138">
        <v>2.39</v>
      </c>
      <c r="F490" s="138">
        <v>0</v>
      </c>
      <c r="G490" s="138">
        <v>0</v>
      </c>
      <c r="H490" s="138">
        <v>0</v>
      </c>
      <c r="I490" s="138">
        <v>0</v>
      </c>
      <c r="J490" s="138">
        <v>0</v>
      </c>
      <c r="K490" s="138">
        <v>0</v>
      </c>
      <c r="L490" s="139"/>
      <c r="M490" s="138">
        <v>0</v>
      </c>
      <c r="N490" s="139"/>
      <c r="O490" s="138">
        <v>0</v>
      </c>
      <c r="P490" s="138">
        <v>0</v>
      </c>
      <c r="Q490" s="138">
        <v>0</v>
      </c>
      <c r="R490" s="139"/>
      <c r="S490" s="138">
        <v>0</v>
      </c>
      <c r="T490" s="139"/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9"/>
      <c r="AA490" s="138">
        <v>1</v>
      </c>
      <c r="AB490" s="131">
        <v>0</v>
      </c>
    </row>
    <row r="491" spans="1:28" ht="15" customHeight="1" x14ac:dyDescent="0.25">
      <c r="A491" s="129" t="str">
        <f>B491&amp;"-"&amp;COUNTIF($B$3:B491,B491)</f>
        <v>236-337</v>
      </c>
      <c r="B491" s="130">
        <v>236</v>
      </c>
      <c r="C491" s="130" t="s">
        <v>36</v>
      </c>
      <c r="D491" s="137">
        <v>48033</v>
      </c>
      <c r="E491" s="138">
        <v>2.52</v>
      </c>
      <c r="F491" s="138">
        <v>0</v>
      </c>
      <c r="G491" s="138">
        <v>0</v>
      </c>
      <c r="H491" s="138">
        <v>0</v>
      </c>
      <c r="I491" s="138">
        <v>0</v>
      </c>
      <c r="J491" s="138">
        <v>0</v>
      </c>
      <c r="K491" s="138">
        <v>0</v>
      </c>
      <c r="L491" s="139"/>
      <c r="M491" s="138">
        <v>0.82</v>
      </c>
      <c r="N491" s="139"/>
      <c r="O491" s="138">
        <v>0</v>
      </c>
      <c r="P491" s="138">
        <v>0</v>
      </c>
      <c r="Q491" s="138">
        <v>0</v>
      </c>
      <c r="R491" s="139"/>
      <c r="S491" s="138">
        <v>0</v>
      </c>
      <c r="T491" s="139"/>
      <c r="U491" s="138">
        <v>0.11</v>
      </c>
      <c r="V491" s="138">
        <v>0</v>
      </c>
      <c r="W491" s="138">
        <v>0</v>
      </c>
      <c r="X491" s="138">
        <v>0</v>
      </c>
      <c r="Y491" s="138">
        <v>0.3</v>
      </c>
      <c r="Z491" s="139"/>
      <c r="AA491" s="138">
        <v>0</v>
      </c>
      <c r="AB491" s="131">
        <v>0</v>
      </c>
    </row>
    <row r="492" spans="1:28" ht="15" customHeight="1" x14ac:dyDescent="0.25">
      <c r="A492" s="129" t="str">
        <f>B492&amp;"-"&amp;COUNTIF($B$3:B492,B492)</f>
        <v>236-338</v>
      </c>
      <c r="B492" s="130">
        <v>236</v>
      </c>
      <c r="C492" s="130" t="s">
        <v>36</v>
      </c>
      <c r="D492" s="137">
        <v>48736</v>
      </c>
      <c r="E492" s="138">
        <v>4.92</v>
      </c>
      <c r="F492" s="138">
        <v>0</v>
      </c>
      <c r="G492" s="138">
        <v>0</v>
      </c>
      <c r="H492" s="138">
        <v>0</v>
      </c>
      <c r="I492" s="138">
        <v>0</v>
      </c>
      <c r="J492" s="138">
        <v>0</v>
      </c>
      <c r="K492" s="138">
        <v>0</v>
      </c>
      <c r="L492" s="139"/>
      <c r="M492" s="138">
        <v>2.92</v>
      </c>
      <c r="N492" s="139"/>
      <c r="O492" s="138">
        <v>0</v>
      </c>
      <c r="P492" s="138">
        <v>0</v>
      </c>
      <c r="Q492" s="138">
        <v>0</v>
      </c>
      <c r="R492" s="139"/>
      <c r="S492" s="138">
        <v>0</v>
      </c>
      <c r="T492" s="139"/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9"/>
      <c r="AA492" s="138">
        <v>0</v>
      </c>
      <c r="AB492" s="131">
        <v>0</v>
      </c>
    </row>
    <row r="493" spans="1:28" ht="15" customHeight="1" x14ac:dyDescent="0.25">
      <c r="A493" s="129" t="str">
        <f>B493&amp;"-"&amp;COUNTIF($B$3:B493,B493)</f>
        <v>236-339</v>
      </c>
      <c r="B493" s="130">
        <v>236</v>
      </c>
      <c r="C493" s="130" t="s">
        <v>36</v>
      </c>
      <c r="D493" s="137">
        <v>47365</v>
      </c>
      <c r="E493" s="138">
        <v>21.62</v>
      </c>
      <c r="F493" s="138">
        <v>0</v>
      </c>
      <c r="G493" s="138">
        <v>3.41</v>
      </c>
      <c r="H493" s="138">
        <v>1</v>
      </c>
      <c r="I493" s="138">
        <v>0</v>
      </c>
      <c r="J493" s="138">
        <v>0</v>
      </c>
      <c r="K493" s="138">
        <v>0</v>
      </c>
      <c r="L493" s="139"/>
      <c r="M493" s="138">
        <v>10.14</v>
      </c>
      <c r="N493" s="139"/>
      <c r="O493" s="138">
        <v>0</v>
      </c>
      <c r="P493" s="138">
        <v>1</v>
      </c>
      <c r="Q493" s="138">
        <v>0</v>
      </c>
      <c r="R493" s="139"/>
      <c r="S493" s="138">
        <v>0</v>
      </c>
      <c r="T493" s="139"/>
      <c r="U493" s="138">
        <v>0.13</v>
      </c>
      <c r="V493" s="138">
        <v>0</v>
      </c>
      <c r="W493" s="138">
        <v>0</v>
      </c>
      <c r="X493" s="138">
        <v>0</v>
      </c>
      <c r="Y493" s="138">
        <v>1.61</v>
      </c>
      <c r="Z493" s="139"/>
      <c r="AA493" s="138">
        <v>0</v>
      </c>
      <c r="AB493" s="131">
        <v>0</v>
      </c>
    </row>
    <row r="494" spans="1:28" ht="15" customHeight="1" x14ac:dyDescent="0.25">
      <c r="A494" s="129" t="str">
        <f>B494&amp;"-"&amp;COUNTIF($B$3:B494,B494)</f>
        <v>236-340</v>
      </c>
      <c r="B494" s="130">
        <v>236</v>
      </c>
      <c r="C494" s="130" t="s">
        <v>36</v>
      </c>
      <c r="D494" s="137">
        <v>49908</v>
      </c>
      <c r="E494" s="138">
        <v>0.31</v>
      </c>
      <c r="F494" s="138">
        <v>0</v>
      </c>
      <c r="G494" s="138">
        <v>0.31</v>
      </c>
      <c r="H494" s="138">
        <v>0</v>
      </c>
      <c r="I494" s="138">
        <v>0</v>
      </c>
      <c r="J494" s="138">
        <v>0</v>
      </c>
      <c r="K494" s="138">
        <v>0</v>
      </c>
      <c r="L494" s="139"/>
      <c r="M494" s="138">
        <v>0.31</v>
      </c>
      <c r="N494" s="139"/>
      <c r="O494" s="138">
        <v>0</v>
      </c>
      <c r="P494" s="138">
        <v>0</v>
      </c>
      <c r="Q494" s="138">
        <v>0</v>
      </c>
      <c r="R494" s="139"/>
      <c r="S494" s="138">
        <v>0</v>
      </c>
      <c r="T494" s="139"/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9"/>
      <c r="AA494" s="138">
        <v>0</v>
      </c>
      <c r="AB494" s="131">
        <v>0</v>
      </c>
    </row>
    <row r="495" spans="1:28" ht="15" customHeight="1" x14ac:dyDescent="0.25">
      <c r="A495" s="129" t="str">
        <f>B495&amp;"-"&amp;COUNTIF($B$3:B495,B495)</f>
        <v>236-341</v>
      </c>
      <c r="B495" s="130">
        <v>236</v>
      </c>
      <c r="C495" s="130" t="s">
        <v>36</v>
      </c>
      <c r="D495" s="137">
        <v>49635</v>
      </c>
      <c r="E495" s="138">
        <v>1.96</v>
      </c>
      <c r="F495" s="138">
        <v>0</v>
      </c>
      <c r="G495" s="138">
        <v>1</v>
      </c>
      <c r="H495" s="138">
        <v>0</v>
      </c>
      <c r="I495" s="138">
        <v>0</v>
      </c>
      <c r="J495" s="138">
        <v>0</v>
      </c>
      <c r="K495" s="138">
        <v>0</v>
      </c>
      <c r="L495" s="139"/>
      <c r="M495" s="138">
        <v>0.88</v>
      </c>
      <c r="N495" s="139"/>
      <c r="O495" s="138">
        <v>0</v>
      </c>
      <c r="P495" s="138">
        <v>0</v>
      </c>
      <c r="Q495" s="138">
        <v>0</v>
      </c>
      <c r="R495" s="139"/>
      <c r="S495" s="138">
        <v>0</v>
      </c>
      <c r="T495" s="139"/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9"/>
      <c r="AA495" s="138">
        <v>0</v>
      </c>
      <c r="AB495" s="131">
        <v>0</v>
      </c>
    </row>
    <row r="496" spans="1:28" ht="15" customHeight="1" x14ac:dyDescent="0.25">
      <c r="A496" s="129" t="str">
        <f>B496&amp;"-"&amp;COUNTIF($B$3:B496,B496)</f>
        <v>236-342</v>
      </c>
      <c r="B496" s="130">
        <v>236</v>
      </c>
      <c r="C496" s="130" t="s">
        <v>36</v>
      </c>
      <c r="D496" s="137">
        <v>50575</v>
      </c>
      <c r="E496" s="138">
        <v>5.8</v>
      </c>
      <c r="F496" s="138">
        <v>0</v>
      </c>
      <c r="G496" s="138">
        <v>0</v>
      </c>
      <c r="H496" s="138">
        <v>0</v>
      </c>
      <c r="I496" s="138">
        <v>0</v>
      </c>
      <c r="J496" s="138">
        <v>0</v>
      </c>
      <c r="K496" s="138">
        <v>0</v>
      </c>
      <c r="L496" s="139"/>
      <c r="M496" s="138">
        <v>2</v>
      </c>
      <c r="N496" s="139"/>
      <c r="O496" s="138">
        <v>0</v>
      </c>
      <c r="P496" s="138">
        <v>0</v>
      </c>
      <c r="Q496" s="138">
        <v>0</v>
      </c>
      <c r="R496" s="139"/>
      <c r="S496" s="138">
        <v>0</v>
      </c>
      <c r="T496" s="139"/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9"/>
      <c r="AA496" s="138">
        <v>0</v>
      </c>
      <c r="AB496" s="131">
        <v>0</v>
      </c>
    </row>
    <row r="497" spans="1:28" ht="15" customHeight="1" x14ac:dyDescent="0.25">
      <c r="A497" s="129" t="str">
        <f>B497&amp;"-"&amp;COUNTIF($B$3:B497,B497)</f>
        <v>236-343</v>
      </c>
      <c r="B497" s="130">
        <v>236</v>
      </c>
      <c r="C497" s="130" t="s">
        <v>36</v>
      </c>
      <c r="D497" s="137">
        <v>46268</v>
      </c>
      <c r="E497" s="138">
        <v>2</v>
      </c>
      <c r="F497" s="138">
        <v>0</v>
      </c>
      <c r="G497" s="138">
        <v>0</v>
      </c>
      <c r="H497" s="138">
        <v>1</v>
      </c>
      <c r="I497" s="138">
        <v>0</v>
      </c>
      <c r="J497" s="138">
        <v>0</v>
      </c>
      <c r="K497" s="138">
        <v>0</v>
      </c>
      <c r="L497" s="139"/>
      <c r="M497" s="138">
        <v>1</v>
      </c>
      <c r="N497" s="139"/>
      <c r="O497" s="138">
        <v>0</v>
      </c>
      <c r="P497" s="138">
        <v>0</v>
      </c>
      <c r="Q497" s="138">
        <v>0</v>
      </c>
      <c r="R497" s="139"/>
      <c r="S497" s="138">
        <v>0</v>
      </c>
      <c r="T497" s="139"/>
      <c r="U497" s="138">
        <v>0</v>
      </c>
      <c r="V497" s="138">
        <v>0</v>
      </c>
      <c r="W497" s="138">
        <v>0</v>
      </c>
      <c r="X497" s="138">
        <v>0</v>
      </c>
      <c r="Y497" s="138">
        <v>0</v>
      </c>
      <c r="Z497" s="139"/>
      <c r="AA497" s="138">
        <v>0</v>
      </c>
      <c r="AB497" s="131">
        <v>0</v>
      </c>
    </row>
    <row r="498" spans="1:28" ht="15" customHeight="1" x14ac:dyDescent="0.25">
      <c r="A498" s="129" t="str">
        <f>B498&amp;"-"&amp;COUNTIF($B$3:B498,B498)</f>
        <v>236-344</v>
      </c>
      <c r="B498" s="130">
        <v>236</v>
      </c>
      <c r="C498" s="130" t="s">
        <v>36</v>
      </c>
      <c r="D498" s="137">
        <v>44552</v>
      </c>
      <c r="E498" s="138">
        <v>6.66</v>
      </c>
      <c r="F498" s="138">
        <v>0</v>
      </c>
      <c r="G498" s="138">
        <v>1.72</v>
      </c>
      <c r="H498" s="138">
        <v>0</v>
      </c>
      <c r="I498" s="138">
        <v>0</v>
      </c>
      <c r="J498" s="138">
        <v>0</v>
      </c>
      <c r="K498" s="138">
        <v>0</v>
      </c>
      <c r="L498" s="139"/>
      <c r="M498" s="138">
        <v>3.66</v>
      </c>
      <c r="N498" s="139"/>
      <c r="O498" s="138">
        <v>0</v>
      </c>
      <c r="P498" s="138">
        <v>0</v>
      </c>
      <c r="Q498" s="138">
        <v>0</v>
      </c>
      <c r="R498" s="139"/>
      <c r="S498" s="138">
        <v>0</v>
      </c>
      <c r="T498" s="139"/>
      <c r="U498" s="138">
        <v>0</v>
      </c>
      <c r="V498" s="138">
        <v>0</v>
      </c>
      <c r="W498" s="138">
        <v>0</v>
      </c>
      <c r="X498" s="138">
        <v>0</v>
      </c>
      <c r="Y498" s="138">
        <v>0.2</v>
      </c>
      <c r="Z498" s="139"/>
      <c r="AA498" s="138">
        <v>0</v>
      </c>
      <c r="AB498" s="131">
        <v>0</v>
      </c>
    </row>
    <row r="499" spans="1:28" ht="15" customHeight="1" x14ac:dyDescent="0.25">
      <c r="A499" s="129" t="str">
        <f>B499&amp;"-"&amp;COUNTIF($B$3:B499,B499)</f>
        <v>236-345</v>
      </c>
      <c r="B499" s="130">
        <v>236</v>
      </c>
      <c r="C499" s="130" t="s">
        <v>36</v>
      </c>
      <c r="D499" s="137">
        <v>44560</v>
      </c>
      <c r="E499" s="138">
        <v>2.4500000000000002</v>
      </c>
      <c r="F499" s="138">
        <v>0</v>
      </c>
      <c r="G499" s="138">
        <v>0</v>
      </c>
      <c r="H499" s="138">
        <v>0</v>
      </c>
      <c r="I499" s="138">
        <v>0</v>
      </c>
      <c r="J499" s="138">
        <v>0</v>
      </c>
      <c r="K499" s="138">
        <v>0</v>
      </c>
      <c r="L499" s="139"/>
      <c r="M499" s="138">
        <v>1.97</v>
      </c>
      <c r="N499" s="139"/>
      <c r="O499" s="138">
        <v>0</v>
      </c>
      <c r="P499" s="138">
        <v>0</v>
      </c>
      <c r="Q499" s="138">
        <v>0</v>
      </c>
      <c r="R499" s="139"/>
      <c r="S499" s="138">
        <v>0</v>
      </c>
      <c r="T499" s="139"/>
      <c r="U499" s="138">
        <v>0</v>
      </c>
      <c r="V499" s="138">
        <v>0</v>
      </c>
      <c r="W499" s="138">
        <v>0</v>
      </c>
      <c r="X499" s="138">
        <v>0.14000000000000001</v>
      </c>
      <c r="Y499" s="138">
        <v>0</v>
      </c>
      <c r="Z499" s="139"/>
      <c r="AA499" s="138">
        <v>0</v>
      </c>
      <c r="AB499" s="131">
        <v>0</v>
      </c>
    </row>
    <row r="500" spans="1:28" ht="15" customHeight="1" x14ac:dyDescent="0.25">
      <c r="A500" s="129" t="str">
        <f>B500&amp;"-"&amp;COUNTIF($B$3:B500,B500)</f>
        <v>236-346</v>
      </c>
      <c r="B500" s="130">
        <v>236</v>
      </c>
      <c r="C500" s="130" t="s">
        <v>36</v>
      </c>
      <c r="D500" s="137">
        <v>50567</v>
      </c>
      <c r="E500" s="138">
        <v>3.18</v>
      </c>
      <c r="F500" s="138">
        <v>0</v>
      </c>
      <c r="G500" s="138">
        <v>1.79</v>
      </c>
      <c r="H500" s="138">
        <v>0</v>
      </c>
      <c r="I500" s="138">
        <v>0</v>
      </c>
      <c r="J500" s="138">
        <v>0</v>
      </c>
      <c r="K500" s="138">
        <v>0</v>
      </c>
      <c r="L500" s="139"/>
      <c r="M500" s="138">
        <v>0.79</v>
      </c>
      <c r="N500" s="139"/>
      <c r="O500" s="138">
        <v>0</v>
      </c>
      <c r="P500" s="138">
        <v>0</v>
      </c>
      <c r="Q500" s="138">
        <v>0</v>
      </c>
      <c r="R500" s="139"/>
      <c r="S500" s="138">
        <v>0</v>
      </c>
      <c r="T500" s="139"/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9"/>
      <c r="AA500" s="138">
        <v>0</v>
      </c>
      <c r="AB500" s="131">
        <v>0</v>
      </c>
    </row>
    <row r="501" spans="1:28" ht="15" customHeight="1" x14ac:dyDescent="0.25">
      <c r="A501" s="129" t="str">
        <f>B501&amp;"-"&amp;COUNTIF($B$3:B501,B501)</f>
        <v>236-347</v>
      </c>
      <c r="B501" s="130">
        <v>236</v>
      </c>
      <c r="C501" s="130" t="s">
        <v>36</v>
      </c>
      <c r="D501" s="137">
        <v>44578</v>
      </c>
      <c r="E501" s="138">
        <v>4.67</v>
      </c>
      <c r="F501" s="138">
        <v>0</v>
      </c>
      <c r="G501" s="138">
        <v>0.99</v>
      </c>
      <c r="H501" s="138">
        <v>0</v>
      </c>
      <c r="I501" s="138">
        <v>0</v>
      </c>
      <c r="J501" s="138">
        <v>0</v>
      </c>
      <c r="K501" s="138">
        <v>0.68</v>
      </c>
      <c r="L501" s="139"/>
      <c r="M501" s="138">
        <v>0.68</v>
      </c>
      <c r="N501" s="139"/>
      <c r="O501" s="138">
        <v>0</v>
      </c>
      <c r="P501" s="138">
        <v>0</v>
      </c>
      <c r="Q501" s="138">
        <v>0</v>
      </c>
      <c r="R501" s="139"/>
      <c r="S501" s="138">
        <v>0</v>
      </c>
      <c r="T501" s="139"/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9"/>
      <c r="AA501" s="138">
        <v>0</v>
      </c>
      <c r="AB501" s="131">
        <v>0</v>
      </c>
    </row>
    <row r="502" spans="1:28" ht="15" customHeight="1" x14ac:dyDescent="0.25">
      <c r="A502" s="129" t="str">
        <f>B502&amp;"-"&amp;COUNTIF($B$3:B502,B502)</f>
        <v>236-348</v>
      </c>
      <c r="B502" s="130">
        <v>236</v>
      </c>
      <c r="C502" s="130" t="s">
        <v>36</v>
      </c>
      <c r="D502" s="137">
        <v>47761</v>
      </c>
      <c r="E502" s="138">
        <v>4.57</v>
      </c>
      <c r="F502" s="138">
        <v>0</v>
      </c>
      <c r="G502" s="138">
        <v>1.1200000000000001</v>
      </c>
      <c r="H502" s="138">
        <v>0</v>
      </c>
      <c r="I502" s="138">
        <v>0</v>
      </c>
      <c r="J502" s="138">
        <v>0.13</v>
      </c>
      <c r="K502" s="138">
        <v>0</v>
      </c>
      <c r="L502" s="139"/>
      <c r="M502" s="138">
        <v>1.57</v>
      </c>
      <c r="N502" s="139"/>
      <c r="O502" s="138">
        <v>0</v>
      </c>
      <c r="P502" s="138">
        <v>0</v>
      </c>
      <c r="Q502" s="138">
        <v>0</v>
      </c>
      <c r="R502" s="139"/>
      <c r="S502" s="138">
        <v>0</v>
      </c>
      <c r="T502" s="139"/>
      <c r="U502" s="138">
        <v>0.26</v>
      </c>
      <c r="V502" s="138">
        <v>0</v>
      </c>
      <c r="W502" s="138">
        <v>0</v>
      </c>
      <c r="X502" s="138">
        <v>0</v>
      </c>
      <c r="Y502" s="138">
        <v>0.5</v>
      </c>
      <c r="Z502" s="139"/>
      <c r="AA502" s="138">
        <v>0</v>
      </c>
      <c r="AB502" s="131">
        <v>0</v>
      </c>
    </row>
    <row r="503" spans="1:28" ht="15" customHeight="1" x14ac:dyDescent="0.25">
      <c r="A503" s="129" t="str">
        <f>B503&amp;"-"&amp;COUNTIF($B$3:B503,B503)</f>
        <v>236-349</v>
      </c>
      <c r="B503" s="130">
        <v>236</v>
      </c>
      <c r="C503" s="130" t="s">
        <v>36</v>
      </c>
      <c r="D503" s="137">
        <v>47373</v>
      </c>
      <c r="E503" s="138">
        <v>15.97</v>
      </c>
      <c r="F503" s="138">
        <v>0</v>
      </c>
      <c r="G503" s="138">
        <v>0</v>
      </c>
      <c r="H503" s="138">
        <v>0</v>
      </c>
      <c r="I503" s="138">
        <v>0</v>
      </c>
      <c r="J503" s="138">
        <v>0.09</v>
      </c>
      <c r="K503" s="138">
        <v>0</v>
      </c>
      <c r="L503" s="139"/>
      <c r="M503" s="138">
        <v>7.56</v>
      </c>
      <c r="N503" s="139"/>
      <c r="O503" s="138">
        <v>0</v>
      </c>
      <c r="P503" s="138">
        <v>0</v>
      </c>
      <c r="Q503" s="138">
        <v>0</v>
      </c>
      <c r="R503" s="139"/>
      <c r="S503" s="138">
        <v>0</v>
      </c>
      <c r="T503" s="139"/>
      <c r="U503" s="138">
        <v>0.51</v>
      </c>
      <c r="V503" s="138">
        <v>0</v>
      </c>
      <c r="W503" s="138">
        <v>0</v>
      </c>
      <c r="X503" s="138">
        <v>0</v>
      </c>
      <c r="Y503" s="138">
        <v>0</v>
      </c>
      <c r="Z503" s="139"/>
      <c r="AA503" s="138">
        <v>0</v>
      </c>
      <c r="AB503" s="131">
        <v>0</v>
      </c>
    </row>
    <row r="504" spans="1:28" ht="15" customHeight="1" x14ac:dyDescent="0.25">
      <c r="A504" s="129" t="str">
        <f>B504&amp;"-"&amp;COUNTIF($B$3:B504,B504)</f>
        <v>236-350</v>
      </c>
      <c r="B504" s="130">
        <v>236</v>
      </c>
      <c r="C504" s="130" t="s">
        <v>36</v>
      </c>
      <c r="D504" s="137">
        <v>44586</v>
      </c>
      <c r="E504" s="138">
        <v>4</v>
      </c>
      <c r="F504" s="138">
        <v>0</v>
      </c>
      <c r="G504" s="138">
        <v>0</v>
      </c>
      <c r="H504" s="138">
        <v>0</v>
      </c>
      <c r="I504" s="138">
        <v>0</v>
      </c>
      <c r="J504" s="138">
        <v>0</v>
      </c>
      <c r="K504" s="138">
        <v>1</v>
      </c>
      <c r="L504" s="139"/>
      <c r="M504" s="138">
        <v>0</v>
      </c>
      <c r="N504" s="139"/>
      <c r="O504" s="138">
        <v>0</v>
      </c>
      <c r="P504" s="138">
        <v>0</v>
      </c>
      <c r="Q504" s="138">
        <v>0</v>
      </c>
      <c r="R504" s="139"/>
      <c r="S504" s="138">
        <v>0</v>
      </c>
      <c r="T504" s="139"/>
      <c r="U504" s="138">
        <v>0.13</v>
      </c>
      <c r="V504" s="138">
        <v>0</v>
      </c>
      <c r="W504" s="138">
        <v>0</v>
      </c>
      <c r="X504" s="138">
        <v>0</v>
      </c>
      <c r="Y504" s="138">
        <v>0</v>
      </c>
      <c r="Z504" s="139"/>
      <c r="AA504" s="138">
        <v>0</v>
      </c>
      <c r="AB504" s="131">
        <v>0</v>
      </c>
    </row>
    <row r="505" spans="1:28" ht="15" customHeight="1" x14ac:dyDescent="0.25">
      <c r="A505" s="129" t="str">
        <f>B505&amp;"-"&amp;COUNTIF($B$3:B505,B505)</f>
        <v>236-351</v>
      </c>
      <c r="B505" s="130">
        <v>236</v>
      </c>
      <c r="C505" s="130" t="s">
        <v>36</v>
      </c>
      <c r="D505" s="137">
        <v>44594</v>
      </c>
      <c r="E505" s="138">
        <v>1.97</v>
      </c>
      <c r="F505" s="138">
        <v>0</v>
      </c>
      <c r="G505" s="138">
        <v>0</v>
      </c>
      <c r="H505" s="138">
        <v>0</v>
      </c>
      <c r="I505" s="138">
        <v>0</v>
      </c>
      <c r="J505" s="138">
        <v>0</v>
      </c>
      <c r="K505" s="138">
        <v>0</v>
      </c>
      <c r="L505" s="139"/>
      <c r="M505" s="138">
        <v>0.97</v>
      </c>
      <c r="N505" s="139"/>
      <c r="O505" s="138">
        <v>0</v>
      </c>
      <c r="P505" s="138">
        <v>0</v>
      </c>
      <c r="Q505" s="138">
        <v>0</v>
      </c>
      <c r="R505" s="139"/>
      <c r="S505" s="138">
        <v>0</v>
      </c>
      <c r="T505" s="139"/>
      <c r="U505" s="138">
        <v>0</v>
      </c>
      <c r="V505" s="138">
        <v>0</v>
      </c>
      <c r="W505" s="138">
        <v>0</v>
      </c>
      <c r="X505" s="138">
        <v>0</v>
      </c>
      <c r="Y505" s="138">
        <v>0</v>
      </c>
      <c r="Z505" s="139"/>
      <c r="AA505" s="138">
        <v>0</v>
      </c>
      <c r="AB505" s="131">
        <v>0</v>
      </c>
    </row>
    <row r="506" spans="1:28" ht="15" customHeight="1" x14ac:dyDescent="0.25">
      <c r="A506" s="129" t="str">
        <f>B506&amp;"-"&amp;COUNTIF($B$3:B506,B506)</f>
        <v>236-352</v>
      </c>
      <c r="B506" s="130">
        <v>236</v>
      </c>
      <c r="C506" s="130" t="s">
        <v>36</v>
      </c>
      <c r="D506" s="137">
        <v>46763</v>
      </c>
      <c r="E506" s="138">
        <v>6.83</v>
      </c>
      <c r="F506" s="138">
        <v>0</v>
      </c>
      <c r="G506" s="138">
        <v>0</v>
      </c>
      <c r="H506" s="138">
        <v>0</v>
      </c>
      <c r="I506" s="138">
        <v>0</v>
      </c>
      <c r="J506" s="138">
        <v>0</v>
      </c>
      <c r="K506" s="138">
        <v>0</v>
      </c>
      <c r="L506" s="139"/>
      <c r="M506" s="138">
        <v>0</v>
      </c>
      <c r="N506" s="139"/>
      <c r="O506" s="138">
        <v>0</v>
      </c>
      <c r="P506" s="138">
        <v>0</v>
      </c>
      <c r="Q506" s="138">
        <v>0</v>
      </c>
      <c r="R506" s="139"/>
      <c r="S506" s="138">
        <v>0</v>
      </c>
      <c r="T506" s="139"/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9"/>
      <c r="AA506" s="138">
        <v>0</v>
      </c>
      <c r="AB506" s="131">
        <v>0</v>
      </c>
    </row>
    <row r="507" spans="1:28" ht="15" customHeight="1" x14ac:dyDescent="0.25">
      <c r="A507" s="129" t="str">
        <f>B507&amp;"-"&amp;COUNTIF($B$3:B507,B507)</f>
        <v>236-353</v>
      </c>
      <c r="B507" s="130">
        <v>236</v>
      </c>
      <c r="C507" s="130" t="s">
        <v>36</v>
      </c>
      <c r="D507" s="137">
        <v>46573</v>
      </c>
      <c r="E507" s="138">
        <v>5.55</v>
      </c>
      <c r="F507" s="138">
        <v>0</v>
      </c>
      <c r="G507" s="138">
        <v>0</v>
      </c>
      <c r="H507" s="138">
        <v>0</v>
      </c>
      <c r="I507" s="138">
        <v>0</v>
      </c>
      <c r="J507" s="138">
        <v>0</v>
      </c>
      <c r="K507" s="138">
        <v>0</v>
      </c>
      <c r="L507" s="139"/>
      <c r="M507" s="138">
        <v>2.65</v>
      </c>
      <c r="N507" s="139"/>
      <c r="O507" s="138">
        <v>0</v>
      </c>
      <c r="P507" s="138">
        <v>1</v>
      </c>
      <c r="Q507" s="138">
        <v>0</v>
      </c>
      <c r="R507" s="139"/>
      <c r="S507" s="138">
        <v>0</v>
      </c>
      <c r="T507" s="139"/>
      <c r="U507" s="138">
        <v>0</v>
      </c>
      <c r="V507" s="138">
        <v>0</v>
      </c>
      <c r="W507" s="138">
        <v>0</v>
      </c>
      <c r="X507" s="138">
        <v>0</v>
      </c>
      <c r="Y507" s="138">
        <v>7.0000000000000007E-2</v>
      </c>
      <c r="Z507" s="139"/>
      <c r="AA507" s="138">
        <v>0</v>
      </c>
      <c r="AB507" s="131">
        <v>0</v>
      </c>
    </row>
    <row r="508" spans="1:28" ht="15" customHeight="1" x14ac:dyDescent="0.25">
      <c r="A508" s="129" t="str">
        <f>B508&amp;"-"&amp;COUNTIF($B$3:B508,B508)</f>
        <v>236-354</v>
      </c>
      <c r="B508" s="130">
        <v>236</v>
      </c>
      <c r="C508" s="130" t="s">
        <v>36</v>
      </c>
      <c r="D508" s="137">
        <v>49478</v>
      </c>
      <c r="E508" s="138">
        <v>7.31</v>
      </c>
      <c r="F508" s="138">
        <v>0</v>
      </c>
      <c r="G508" s="138">
        <v>1</v>
      </c>
      <c r="H508" s="138">
        <v>0</v>
      </c>
      <c r="I508" s="138">
        <v>0.94</v>
      </c>
      <c r="J508" s="138">
        <v>0.94</v>
      </c>
      <c r="K508" s="138">
        <v>0</v>
      </c>
      <c r="L508" s="139"/>
      <c r="M508" s="138">
        <v>0</v>
      </c>
      <c r="N508" s="139"/>
      <c r="O508" s="138">
        <v>0</v>
      </c>
      <c r="P508" s="138">
        <v>0</v>
      </c>
      <c r="Q508" s="138">
        <v>0</v>
      </c>
      <c r="R508" s="139"/>
      <c r="S508" s="138">
        <v>0</v>
      </c>
      <c r="T508" s="139"/>
      <c r="U508" s="138">
        <v>0</v>
      </c>
      <c r="V508" s="138">
        <v>0</v>
      </c>
      <c r="W508" s="138">
        <v>0</v>
      </c>
      <c r="X508" s="138">
        <v>0</v>
      </c>
      <c r="Y508" s="138">
        <v>0.14000000000000001</v>
      </c>
      <c r="Z508" s="139"/>
      <c r="AA508" s="138">
        <v>0</v>
      </c>
      <c r="AB508" s="131">
        <v>0</v>
      </c>
    </row>
    <row r="509" spans="1:28" ht="15" customHeight="1" x14ac:dyDescent="0.25">
      <c r="A509" s="129" t="str">
        <f>B509&amp;"-"&amp;COUNTIF($B$3:B509,B509)</f>
        <v>236-355</v>
      </c>
      <c r="B509" s="130">
        <v>236</v>
      </c>
      <c r="C509" s="130" t="s">
        <v>36</v>
      </c>
      <c r="D509" s="137">
        <v>44602</v>
      </c>
      <c r="E509" s="138">
        <v>2.98</v>
      </c>
      <c r="F509" s="138">
        <v>0</v>
      </c>
      <c r="G509" s="138">
        <v>0</v>
      </c>
      <c r="H509" s="138">
        <v>0</v>
      </c>
      <c r="I509" s="138">
        <v>0</v>
      </c>
      <c r="J509" s="138">
        <v>0</v>
      </c>
      <c r="K509" s="138">
        <v>0</v>
      </c>
      <c r="L509" s="139"/>
      <c r="M509" s="138">
        <v>1</v>
      </c>
      <c r="N509" s="139"/>
      <c r="O509" s="138">
        <v>0</v>
      </c>
      <c r="P509" s="138">
        <v>0</v>
      </c>
      <c r="Q509" s="138">
        <v>0</v>
      </c>
      <c r="R509" s="139"/>
      <c r="S509" s="138">
        <v>0</v>
      </c>
      <c r="T509" s="139"/>
      <c r="U509" s="138">
        <v>0</v>
      </c>
      <c r="V509" s="138">
        <v>0</v>
      </c>
      <c r="W509" s="138">
        <v>0</v>
      </c>
      <c r="X509" s="138">
        <v>0</v>
      </c>
      <c r="Y509" s="138">
        <v>0.09</v>
      </c>
      <c r="Z509" s="139"/>
      <c r="AA509" s="138">
        <v>0</v>
      </c>
      <c r="AB509" s="131">
        <v>0</v>
      </c>
    </row>
    <row r="510" spans="1:28" ht="15" customHeight="1" x14ac:dyDescent="0.25">
      <c r="A510" s="129" t="str">
        <f>B510&amp;"-"&amp;COUNTIF($B$3:B510,B510)</f>
        <v>236-356</v>
      </c>
      <c r="B510" s="130">
        <v>236</v>
      </c>
      <c r="C510" s="130" t="s">
        <v>36</v>
      </c>
      <c r="D510" s="137">
        <v>44610</v>
      </c>
      <c r="E510" s="138">
        <v>3.76</v>
      </c>
      <c r="F510" s="138">
        <v>0</v>
      </c>
      <c r="G510" s="138">
        <v>0</v>
      </c>
      <c r="H510" s="138">
        <v>0</v>
      </c>
      <c r="I510" s="138">
        <v>0</v>
      </c>
      <c r="J510" s="138">
        <v>0</v>
      </c>
      <c r="K510" s="138">
        <v>0</v>
      </c>
      <c r="L510" s="139"/>
      <c r="M510" s="138">
        <v>0.41</v>
      </c>
      <c r="N510" s="139"/>
      <c r="O510" s="138">
        <v>0</v>
      </c>
      <c r="P510" s="138">
        <v>0</v>
      </c>
      <c r="Q510" s="138">
        <v>0</v>
      </c>
      <c r="R510" s="139"/>
      <c r="S510" s="138">
        <v>0</v>
      </c>
      <c r="T510" s="139"/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9"/>
      <c r="AA510" s="138">
        <v>0</v>
      </c>
      <c r="AB510" s="131">
        <v>0</v>
      </c>
    </row>
    <row r="511" spans="1:28" ht="15" customHeight="1" x14ac:dyDescent="0.25">
      <c r="A511" s="129" t="str">
        <f>B511&amp;"-"&amp;COUNTIF($B$3:B511,B511)</f>
        <v>236-357</v>
      </c>
      <c r="B511" s="130">
        <v>236</v>
      </c>
      <c r="C511" s="130" t="s">
        <v>36</v>
      </c>
      <c r="D511" s="137">
        <v>49916</v>
      </c>
      <c r="E511" s="138">
        <v>2</v>
      </c>
      <c r="F511" s="138">
        <v>0</v>
      </c>
      <c r="G511" s="138">
        <v>0</v>
      </c>
      <c r="H511" s="138">
        <v>0</v>
      </c>
      <c r="I511" s="138">
        <v>0</v>
      </c>
      <c r="J511" s="138">
        <v>0</v>
      </c>
      <c r="K511" s="138">
        <v>0</v>
      </c>
      <c r="L511" s="139"/>
      <c r="M511" s="138">
        <v>2</v>
      </c>
      <c r="N511" s="139"/>
      <c r="O511" s="138">
        <v>0</v>
      </c>
      <c r="P511" s="138">
        <v>0</v>
      </c>
      <c r="Q511" s="138">
        <v>0</v>
      </c>
      <c r="R511" s="139"/>
      <c r="S511" s="138">
        <v>0</v>
      </c>
      <c r="T511" s="139"/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9"/>
      <c r="AA511" s="138">
        <v>0</v>
      </c>
      <c r="AB511" s="131">
        <v>0</v>
      </c>
    </row>
    <row r="512" spans="1:28" ht="15" customHeight="1" x14ac:dyDescent="0.25">
      <c r="A512" s="129" t="str">
        <f>B512&amp;"-"&amp;COUNTIF($B$3:B512,B512)</f>
        <v>236-358</v>
      </c>
      <c r="B512" s="130">
        <v>236</v>
      </c>
      <c r="C512" s="130" t="s">
        <v>36</v>
      </c>
      <c r="D512" s="137">
        <v>50724</v>
      </c>
      <c r="E512" s="138">
        <v>0.99</v>
      </c>
      <c r="F512" s="138">
        <v>0</v>
      </c>
      <c r="G512" s="138">
        <v>0</v>
      </c>
      <c r="H512" s="138">
        <v>0</v>
      </c>
      <c r="I512" s="138">
        <v>0</v>
      </c>
      <c r="J512" s="138">
        <v>0</v>
      </c>
      <c r="K512" s="138">
        <v>0</v>
      </c>
      <c r="L512" s="139"/>
      <c r="M512" s="138">
        <v>0.99</v>
      </c>
      <c r="N512" s="139"/>
      <c r="O512" s="138">
        <v>0</v>
      </c>
      <c r="P512" s="138">
        <v>0</v>
      </c>
      <c r="Q512" s="138">
        <v>0</v>
      </c>
      <c r="R512" s="139"/>
      <c r="S512" s="138">
        <v>0</v>
      </c>
      <c r="T512" s="139"/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9"/>
      <c r="AA512" s="138">
        <v>0</v>
      </c>
      <c r="AB512" s="131">
        <v>0</v>
      </c>
    </row>
    <row r="513" spans="1:28" ht="15" customHeight="1" x14ac:dyDescent="0.25">
      <c r="A513" s="129" t="str">
        <f>B513&amp;"-"&amp;COUNTIF($B$3:B513,B513)</f>
        <v>236-359</v>
      </c>
      <c r="B513" s="130">
        <v>236</v>
      </c>
      <c r="C513" s="130" t="s">
        <v>36</v>
      </c>
      <c r="D513" s="137">
        <v>48215</v>
      </c>
      <c r="E513" s="138">
        <v>0.25</v>
      </c>
      <c r="F513" s="138">
        <v>0</v>
      </c>
      <c r="G513" s="138">
        <v>0</v>
      </c>
      <c r="H513" s="138">
        <v>0</v>
      </c>
      <c r="I513" s="138">
        <v>0</v>
      </c>
      <c r="J513" s="138">
        <v>0</v>
      </c>
      <c r="K513" s="138">
        <v>0.25</v>
      </c>
      <c r="L513" s="139"/>
      <c r="M513" s="138">
        <v>0</v>
      </c>
      <c r="N513" s="139"/>
      <c r="O513" s="138">
        <v>0</v>
      </c>
      <c r="P513" s="138">
        <v>0</v>
      </c>
      <c r="Q513" s="138">
        <v>0</v>
      </c>
      <c r="R513" s="139"/>
      <c r="S513" s="138">
        <v>0</v>
      </c>
      <c r="T513" s="139"/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9"/>
      <c r="AA513" s="138">
        <v>0</v>
      </c>
      <c r="AB513" s="131">
        <v>0</v>
      </c>
    </row>
    <row r="514" spans="1:28" ht="15" customHeight="1" x14ac:dyDescent="0.25">
      <c r="A514" s="129" t="str">
        <f>B514&amp;"-"&amp;COUNTIF($B$3:B514,B514)</f>
        <v>236-360</v>
      </c>
      <c r="B514" s="130">
        <v>236</v>
      </c>
      <c r="C514" s="130" t="s">
        <v>36</v>
      </c>
      <c r="D514" s="137">
        <v>44628</v>
      </c>
      <c r="E514" s="138">
        <v>13.81</v>
      </c>
      <c r="F514" s="138">
        <v>0</v>
      </c>
      <c r="G514" s="138">
        <v>0</v>
      </c>
      <c r="H514" s="138">
        <v>0.81</v>
      </c>
      <c r="I514" s="138">
        <v>0</v>
      </c>
      <c r="J514" s="138">
        <v>0</v>
      </c>
      <c r="K514" s="138">
        <v>0</v>
      </c>
      <c r="L514" s="139"/>
      <c r="M514" s="138">
        <v>10.81</v>
      </c>
      <c r="N514" s="139"/>
      <c r="O514" s="138">
        <v>0</v>
      </c>
      <c r="P514" s="138">
        <v>0</v>
      </c>
      <c r="Q514" s="138">
        <v>0</v>
      </c>
      <c r="R514" s="139"/>
      <c r="S514" s="138">
        <v>0</v>
      </c>
      <c r="T514" s="139"/>
      <c r="U514" s="138">
        <v>0</v>
      </c>
      <c r="V514" s="138">
        <v>0</v>
      </c>
      <c r="W514" s="138">
        <v>0</v>
      </c>
      <c r="X514" s="138">
        <v>0</v>
      </c>
      <c r="Y514" s="138">
        <v>0.2</v>
      </c>
      <c r="Z514" s="139"/>
      <c r="AA514" s="138">
        <v>0</v>
      </c>
      <c r="AB514" s="131">
        <v>0</v>
      </c>
    </row>
    <row r="515" spans="1:28" ht="15" customHeight="1" x14ac:dyDescent="0.25">
      <c r="A515" s="129" t="str">
        <f>B515&amp;"-"&amp;COUNTIF($B$3:B515,B515)</f>
        <v>236-361</v>
      </c>
      <c r="B515" s="130">
        <v>236</v>
      </c>
      <c r="C515" s="130" t="s">
        <v>36</v>
      </c>
      <c r="D515" s="137">
        <v>49510</v>
      </c>
      <c r="E515" s="138">
        <v>1.92</v>
      </c>
      <c r="F515" s="138">
        <v>0</v>
      </c>
      <c r="G515" s="138">
        <v>0</v>
      </c>
      <c r="H515" s="138">
        <v>0</v>
      </c>
      <c r="I515" s="138">
        <v>0</v>
      </c>
      <c r="J515" s="138">
        <v>0</v>
      </c>
      <c r="K515" s="138">
        <v>0</v>
      </c>
      <c r="L515" s="139"/>
      <c r="M515" s="138">
        <v>1.92</v>
      </c>
      <c r="N515" s="139"/>
      <c r="O515" s="138">
        <v>0</v>
      </c>
      <c r="P515" s="138">
        <v>0</v>
      </c>
      <c r="Q515" s="138">
        <v>0</v>
      </c>
      <c r="R515" s="139"/>
      <c r="S515" s="138">
        <v>0</v>
      </c>
      <c r="T515" s="139"/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9"/>
      <c r="AA515" s="138">
        <v>0</v>
      </c>
      <c r="AB515" s="131">
        <v>0</v>
      </c>
    </row>
    <row r="516" spans="1:28" ht="15" customHeight="1" x14ac:dyDescent="0.25">
      <c r="A516" s="129" t="str">
        <f>B516&amp;"-"&amp;COUNTIF($B$3:B516,B516)</f>
        <v>236-362</v>
      </c>
      <c r="B516" s="130">
        <v>236</v>
      </c>
      <c r="C516" s="130" t="s">
        <v>36</v>
      </c>
      <c r="D516" s="137">
        <v>49395</v>
      </c>
      <c r="E516" s="138">
        <v>6.95</v>
      </c>
      <c r="F516" s="138">
        <v>0</v>
      </c>
      <c r="G516" s="138">
        <v>1</v>
      </c>
      <c r="H516" s="138">
        <v>0</v>
      </c>
      <c r="I516" s="138">
        <v>0</v>
      </c>
      <c r="J516" s="138">
        <v>0</v>
      </c>
      <c r="K516" s="138">
        <v>0</v>
      </c>
      <c r="L516" s="139"/>
      <c r="M516" s="138">
        <v>2</v>
      </c>
      <c r="N516" s="139"/>
      <c r="O516" s="138">
        <v>0</v>
      </c>
      <c r="P516" s="138">
        <v>0</v>
      </c>
      <c r="Q516" s="138">
        <v>0</v>
      </c>
      <c r="R516" s="139"/>
      <c r="S516" s="138">
        <v>0</v>
      </c>
      <c r="T516" s="139"/>
      <c r="U516" s="138">
        <v>7.0000000000000007E-2</v>
      </c>
      <c r="V516" s="138">
        <v>0</v>
      </c>
      <c r="W516" s="138">
        <v>0</v>
      </c>
      <c r="X516" s="138">
        <v>0</v>
      </c>
      <c r="Y516" s="138">
        <v>0.14000000000000001</v>
      </c>
      <c r="Z516" s="139"/>
      <c r="AA516" s="138">
        <v>0</v>
      </c>
      <c r="AB516" s="131">
        <v>0</v>
      </c>
    </row>
    <row r="517" spans="1:28" ht="15" customHeight="1" x14ac:dyDescent="0.25">
      <c r="A517" s="129" t="str">
        <f>B517&amp;"-"&amp;COUNTIF($B$3:B517,B517)</f>
        <v>236-363</v>
      </c>
      <c r="B517" s="130">
        <v>236</v>
      </c>
      <c r="C517" s="130" t="s">
        <v>36</v>
      </c>
      <c r="D517" s="137">
        <v>44636</v>
      </c>
      <c r="E517" s="138">
        <v>35.909999999999997</v>
      </c>
      <c r="F517" s="138">
        <v>0</v>
      </c>
      <c r="G517" s="138">
        <v>3.41</v>
      </c>
      <c r="H517" s="138">
        <v>0</v>
      </c>
      <c r="I517" s="138">
        <v>0</v>
      </c>
      <c r="J517" s="138">
        <v>0</v>
      </c>
      <c r="K517" s="138">
        <v>0</v>
      </c>
      <c r="L517" s="139"/>
      <c r="M517" s="138">
        <v>16.309999999999999</v>
      </c>
      <c r="N517" s="139"/>
      <c r="O517" s="138">
        <v>0</v>
      </c>
      <c r="P517" s="138">
        <v>3</v>
      </c>
      <c r="Q517" s="138">
        <v>0</v>
      </c>
      <c r="R517" s="139"/>
      <c r="S517" s="138">
        <v>0</v>
      </c>
      <c r="T517" s="139"/>
      <c r="U517" s="138">
        <v>0.1</v>
      </c>
      <c r="V517" s="138">
        <v>0</v>
      </c>
      <c r="W517" s="138">
        <v>0</v>
      </c>
      <c r="X517" s="138">
        <v>0</v>
      </c>
      <c r="Y517" s="138">
        <v>0.89</v>
      </c>
      <c r="Z517" s="139"/>
      <c r="AA517" s="138">
        <v>0</v>
      </c>
      <c r="AB517" s="131">
        <v>0</v>
      </c>
    </row>
    <row r="518" spans="1:28" ht="15" customHeight="1" x14ac:dyDescent="0.25">
      <c r="A518" s="129" t="str">
        <f>B518&amp;"-"&amp;COUNTIF($B$3:B518,B518)</f>
        <v>236-364</v>
      </c>
      <c r="B518" s="130">
        <v>236</v>
      </c>
      <c r="C518" s="130" t="s">
        <v>36</v>
      </c>
      <c r="D518" s="137">
        <v>45575</v>
      </c>
      <c r="E518" s="138">
        <v>3.68</v>
      </c>
      <c r="F518" s="138">
        <v>0</v>
      </c>
      <c r="G518" s="138">
        <v>1</v>
      </c>
      <c r="H518" s="138">
        <v>0</v>
      </c>
      <c r="I518" s="138">
        <v>0</v>
      </c>
      <c r="J518" s="138">
        <v>0</v>
      </c>
      <c r="K518" s="138">
        <v>0</v>
      </c>
      <c r="L518" s="139"/>
      <c r="M518" s="138">
        <v>1.21</v>
      </c>
      <c r="N518" s="139"/>
      <c r="O518" s="138">
        <v>0</v>
      </c>
      <c r="P518" s="138">
        <v>0</v>
      </c>
      <c r="Q518" s="138">
        <v>0</v>
      </c>
      <c r="R518" s="139"/>
      <c r="S518" s="138">
        <v>0</v>
      </c>
      <c r="T518" s="139"/>
      <c r="U518" s="138">
        <v>0</v>
      </c>
      <c r="V518" s="138">
        <v>0</v>
      </c>
      <c r="W518" s="138">
        <v>0</v>
      </c>
      <c r="X518" s="138">
        <v>0</v>
      </c>
      <c r="Y518" s="138">
        <v>0</v>
      </c>
      <c r="Z518" s="139"/>
      <c r="AA518" s="138">
        <v>0</v>
      </c>
      <c r="AB518" s="131">
        <v>0</v>
      </c>
    </row>
    <row r="519" spans="1:28" ht="15" customHeight="1" x14ac:dyDescent="0.25">
      <c r="A519" s="129" t="str">
        <f>B519&amp;"-"&amp;COUNTIF($B$3:B519,B519)</f>
        <v>236-365</v>
      </c>
      <c r="B519" s="130">
        <v>236</v>
      </c>
      <c r="C519" s="130" t="s">
        <v>36</v>
      </c>
      <c r="D519" s="137">
        <v>46813</v>
      </c>
      <c r="E519" s="138">
        <v>1</v>
      </c>
      <c r="F519" s="138">
        <v>0</v>
      </c>
      <c r="G519" s="138">
        <v>1</v>
      </c>
      <c r="H519" s="138">
        <v>0</v>
      </c>
      <c r="I519" s="138">
        <v>0</v>
      </c>
      <c r="J519" s="138">
        <v>0</v>
      </c>
      <c r="K519" s="138">
        <v>0</v>
      </c>
      <c r="L519" s="139"/>
      <c r="M519" s="138">
        <v>0</v>
      </c>
      <c r="N519" s="139"/>
      <c r="O519" s="138">
        <v>0</v>
      </c>
      <c r="P519" s="138">
        <v>0</v>
      </c>
      <c r="Q519" s="138">
        <v>0</v>
      </c>
      <c r="R519" s="139"/>
      <c r="S519" s="138">
        <v>0</v>
      </c>
      <c r="T519" s="139"/>
      <c r="U519" s="138">
        <v>0</v>
      </c>
      <c r="V519" s="138">
        <v>0</v>
      </c>
      <c r="W519" s="138">
        <v>0</v>
      </c>
      <c r="X519" s="138">
        <v>0</v>
      </c>
      <c r="Y519" s="138">
        <v>0</v>
      </c>
      <c r="Z519" s="139"/>
      <c r="AA519" s="138">
        <v>0</v>
      </c>
      <c r="AB519" s="131">
        <v>0</v>
      </c>
    </row>
    <row r="520" spans="1:28" ht="15" customHeight="1" x14ac:dyDescent="0.25">
      <c r="A520" s="129" t="str">
        <f>B520&amp;"-"&amp;COUNTIF($B$3:B520,B520)</f>
        <v>236-366</v>
      </c>
      <c r="B520" s="130">
        <v>236</v>
      </c>
      <c r="C520" s="130" t="s">
        <v>36</v>
      </c>
      <c r="D520" s="137">
        <v>47902</v>
      </c>
      <c r="E520" s="138">
        <v>0.22</v>
      </c>
      <c r="F520" s="138">
        <v>0</v>
      </c>
      <c r="G520" s="138">
        <v>0</v>
      </c>
      <c r="H520" s="138">
        <v>0</v>
      </c>
      <c r="I520" s="138">
        <v>0</v>
      </c>
      <c r="J520" s="138">
        <v>0</v>
      </c>
      <c r="K520" s="138">
        <v>0</v>
      </c>
      <c r="L520" s="139"/>
      <c r="M520" s="138">
        <v>0.22</v>
      </c>
      <c r="N520" s="139"/>
      <c r="O520" s="138">
        <v>0</v>
      </c>
      <c r="P520" s="138">
        <v>0</v>
      </c>
      <c r="Q520" s="138">
        <v>0</v>
      </c>
      <c r="R520" s="139"/>
      <c r="S520" s="138">
        <v>0</v>
      </c>
      <c r="T520" s="139"/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9"/>
      <c r="AA520" s="138">
        <v>0</v>
      </c>
      <c r="AB520" s="131">
        <v>0</v>
      </c>
    </row>
    <row r="521" spans="1:28" ht="15" customHeight="1" x14ac:dyDescent="0.25">
      <c r="A521" s="129" t="str">
        <f>B521&amp;"-"&amp;COUNTIF($B$3:B521,B521)</f>
        <v>236-367</v>
      </c>
      <c r="B521" s="130">
        <v>236</v>
      </c>
      <c r="C521" s="130" t="s">
        <v>36</v>
      </c>
      <c r="D521" s="137">
        <v>45781</v>
      </c>
      <c r="E521" s="138">
        <v>1.59</v>
      </c>
      <c r="F521" s="138">
        <v>0</v>
      </c>
      <c r="G521" s="138">
        <v>0</v>
      </c>
      <c r="H521" s="138">
        <v>0</v>
      </c>
      <c r="I521" s="138">
        <v>0</v>
      </c>
      <c r="J521" s="138">
        <v>0</v>
      </c>
      <c r="K521" s="138">
        <v>0</v>
      </c>
      <c r="L521" s="139"/>
      <c r="M521" s="138">
        <v>1.59</v>
      </c>
      <c r="N521" s="139"/>
      <c r="O521" s="138">
        <v>0</v>
      </c>
      <c r="P521" s="138">
        <v>0</v>
      </c>
      <c r="Q521" s="138">
        <v>0</v>
      </c>
      <c r="R521" s="139"/>
      <c r="S521" s="138">
        <v>0</v>
      </c>
      <c r="T521" s="139"/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9"/>
      <c r="AA521" s="138">
        <v>0</v>
      </c>
      <c r="AB521" s="131">
        <v>0</v>
      </c>
    </row>
    <row r="522" spans="1:28" ht="15" customHeight="1" x14ac:dyDescent="0.25">
      <c r="A522" s="129" t="str">
        <f>B522&amp;"-"&amp;COUNTIF($B$3:B522,B522)</f>
        <v>236-368</v>
      </c>
      <c r="B522" s="130">
        <v>236</v>
      </c>
      <c r="C522" s="130" t="s">
        <v>36</v>
      </c>
      <c r="D522" s="137">
        <v>49924</v>
      </c>
      <c r="E522" s="138">
        <v>4.33</v>
      </c>
      <c r="F522" s="138">
        <v>0</v>
      </c>
      <c r="G522" s="138">
        <v>1.43</v>
      </c>
      <c r="H522" s="138">
        <v>0</v>
      </c>
      <c r="I522" s="138">
        <v>0</v>
      </c>
      <c r="J522" s="138">
        <v>0</v>
      </c>
      <c r="K522" s="138">
        <v>0</v>
      </c>
      <c r="L522" s="139"/>
      <c r="M522" s="138">
        <v>0.24</v>
      </c>
      <c r="N522" s="139"/>
      <c r="O522" s="138">
        <v>0</v>
      </c>
      <c r="P522" s="138">
        <v>0</v>
      </c>
      <c r="Q522" s="138">
        <v>0</v>
      </c>
      <c r="R522" s="139"/>
      <c r="S522" s="138">
        <v>0</v>
      </c>
      <c r="T522" s="139"/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9"/>
      <c r="AA522" s="138">
        <v>0</v>
      </c>
      <c r="AB522" s="131">
        <v>0</v>
      </c>
    </row>
    <row r="523" spans="1:28" ht="15" customHeight="1" x14ac:dyDescent="0.25">
      <c r="A523" s="129" t="str">
        <f>B523&amp;"-"&amp;COUNTIF($B$3:B523,B523)</f>
        <v>236-369</v>
      </c>
      <c r="B523" s="130">
        <v>236</v>
      </c>
      <c r="C523" s="130" t="s">
        <v>36</v>
      </c>
      <c r="D523" s="137">
        <v>45583</v>
      </c>
      <c r="E523" s="138">
        <v>0.85</v>
      </c>
      <c r="F523" s="138">
        <v>0</v>
      </c>
      <c r="G523" s="138">
        <v>0</v>
      </c>
      <c r="H523" s="138">
        <v>0</v>
      </c>
      <c r="I523" s="138">
        <v>0</v>
      </c>
      <c r="J523" s="138">
        <v>0</v>
      </c>
      <c r="K523" s="138">
        <v>0</v>
      </c>
      <c r="L523" s="139"/>
      <c r="M523" s="138">
        <v>0</v>
      </c>
      <c r="N523" s="139"/>
      <c r="O523" s="138">
        <v>0</v>
      </c>
      <c r="P523" s="138">
        <v>0</v>
      </c>
      <c r="Q523" s="138">
        <v>0</v>
      </c>
      <c r="R523" s="139"/>
      <c r="S523" s="138">
        <v>0</v>
      </c>
      <c r="T523" s="139"/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9"/>
      <c r="AA523" s="138">
        <v>0</v>
      </c>
      <c r="AB523" s="131">
        <v>0</v>
      </c>
    </row>
    <row r="524" spans="1:28" ht="15" customHeight="1" x14ac:dyDescent="0.25">
      <c r="A524" s="129" t="str">
        <f>B524&amp;"-"&amp;COUNTIF($B$3:B524,B524)</f>
        <v>236-370</v>
      </c>
      <c r="B524" s="130">
        <v>236</v>
      </c>
      <c r="C524" s="130" t="s">
        <v>36</v>
      </c>
      <c r="D524" s="137">
        <v>46896</v>
      </c>
      <c r="E524" s="138">
        <v>23.56</v>
      </c>
      <c r="F524" s="138">
        <v>1</v>
      </c>
      <c r="G524" s="138">
        <v>1.03</v>
      </c>
      <c r="H524" s="138">
        <v>1</v>
      </c>
      <c r="I524" s="138">
        <v>0</v>
      </c>
      <c r="J524" s="138">
        <v>1</v>
      </c>
      <c r="K524" s="138">
        <v>2</v>
      </c>
      <c r="L524" s="139"/>
      <c r="M524" s="138">
        <v>5.3</v>
      </c>
      <c r="N524" s="139"/>
      <c r="O524" s="138">
        <v>0</v>
      </c>
      <c r="P524" s="138">
        <v>0</v>
      </c>
      <c r="Q524" s="138">
        <v>0</v>
      </c>
      <c r="R524" s="139"/>
      <c r="S524" s="138">
        <v>0</v>
      </c>
      <c r="T524" s="139"/>
      <c r="U524" s="138">
        <v>0.09</v>
      </c>
      <c r="V524" s="138">
        <v>0</v>
      </c>
      <c r="W524" s="138">
        <v>0</v>
      </c>
      <c r="X524" s="138">
        <v>0</v>
      </c>
      <c r="Y524" s="138">
        <v>0.2</v>
      </c>
      <c r="Z524" s="139"/>
      <c r="AA524" s="138">
        <v>0</v>
      </c>
      <c r="AB524" s="131">
        <v>0</v>
      </c>
    </row>
    <row r="525" spans="1:28" ht="15" customHeight="1" x14ac:dyDescent="0.25">
      <c r="A525" s="129" t="str">
        <f>B525&amp;"-"&amp;COUNTIF($B$3:B525,B525)</f>
        <v>236-371</v>
      </c>
      <c r="B525" s="130">
        <v>236</v>
      </c>
      <c r="C525" s="130" t="s">
        <v>36</v>
      </c>
      <c r="D525" s="137">
        <v>47084</v>
      </c>
      <c r="E525" s="138">
        <v>3.02</v>
      </c>
      <c r="F525" s="138">
        <v>0</v>
      </c>
      <c r="G525" s="138">
        <v>1.84</v>
      </c>
      <c r="H525" s="138">
        <v>0</v>
      </c>
      <c r="I525" s="138">
        <v>0</v>
      </c>
      <c r="J525" s="138">
        <v>0</v>
      </c>
      <c r="K525" s="138">
        <v>0</v>
      </c>
      <c r="L525" s="139"/>
      <c r="M525" s="138">
        <v>0.91</v>
      </c>
      <c r="N525" s="139"/>
      <c r="O525" s="138">
        <v>0</v>
      </c>
      <c r="P525" s="138">
        <v>0</v>
      </c>
      <c r="Q525" s="138">
        <v>0</v>
      </c>
      <c r="R525" s="139"/>
      <c r="S525" s="138">
        <v>0</v>
      </c>
      <c r="T525" s="139"/>
      <c r="U525" s="138">
        <v>0</v>
      </c>
      <c r="V525" s="138">
        <v>0</v>
      </c>
      <c r="W525" s="138">
        <v>0</v>
      </c>
      <c r="X525" s="138">
        <v>0</v>
      </c>
      <c r="Y525" s="138">
        <v>0</v>
      </c>
      <c r="Z525" s="139"/>
      <c r="AA525" s="138">
        <v>0</v>
      </c>
      <c r="AB525" s="131">
        <v>0</v>
      </c>
    </row>
    <row r="526" spans="1:28" ht="15" customHeight="1" x14ac:dyDescent="0.25">
      <c r="A526" s="129" t="str">
        <f>B526&amp;"-"&amp;COUNTIF($B$3:B526,B526)</f>
        <v>236-372</v>
      </c>
      <c r="B526" s="130">
        <v>236</v>
      </c>
      <c r="C526" s="130" t="s">
        <v>36</v>
      </c>
      <c r="D526" s="137">
        <v>44644</v>
      </c>
      <c r="E526" s="138">
        <v>12.08</v>
      </c>
      <c r="F526" s="138">
        <v>0.49</v>
      </c>
      <c r="G526" s="138">
        <v>1.49</v>
      </c>
      <c r="H526" s="138">
        <v>0.93</v>
      </c>
      <c r="I526" s="138">
        <v>0</v>
      </c>
      <c r="J526" s="138">
        <v>0</v>
      </c>
      <c r="K526" s="138">
        <v>0</v>
      </c>
      <c r="L526" s="139"/>
      <c r="M526" s="138">
        <v>5.92</v>
      </c>
      <c r="N526" s="139"/>
      <c r="O526" s="138">
        <v>0</v>
      </c>
      <c r="P526" s="138">
        <v>0</v>
      </c>
      <c r="Q526" s="138">
        <v>0</v>
      </c>
      <c r="R526" s="139"/>
      <c r="S526" s="138">
        <v>0</v>
      </c>
      <c r="T526" s="139"/>
      <c r="U526" s="138">
        <v>0</v>
      </c>
      <c r="V526" s="138">
        <v>0</v>
      </c>
      <c r="W526" s="138">
        <v>0</v>
      </c>
      <c r="X526" s="138">
        <v>0</v>
      </c>
      <c r="Y526" s="138">
        <v>0.09</v>
      </c>
      <c r="Z526" s="139"/>
      <c r="AA526" s="138">
        <v>0</v>
      </c>
      <c r="AB526" s="131">
        <v>0</v>
      </c>
    </row>
    <row r="527" spans="1:28" ht="15" customHeight="1" x14ac:dyDescent="0.25">
      <c r="A527" s="129" t="str">
        <f>B527&amp;"-"&amp;COUNTIF($B$3:B527,B527)</f>
        <v>236-373</v>
      </c>
      <c r="B527" s="130">
        <v>236</v>
      </c>
      <c r="C527" s="130" t="s">
        <v>36</v>
      </c>
      <c r="D527" s="137">
        <v>49932</v>
      </c>
      <c r="E527" s="138">
        <v>8.82</v>
      </c>
      <c r="F527" s="138">
        <v>0</v>
      </c>
      <c r="G527" s="138">
        <v>1</v>
      </c>
      <c r="H527" s="138">
        <v>0</v>
      </c>
      <c r="I527" s="138">
        <v>0</v>
      </c>
      <c r="J527" s="138">
        <v>0</v>
      </c>
      <c r="K527" s="138">
        <v>0</v>
      </c>
      <c r="L527" s="139"/>
      <c r="M527" s="138">
        <v>5.27</v>
      </c>
      <c r="N527" s="139"/>
      <c r="O527" s="138">
        <v>0</v>
      </c>
      <c r="P527" s="138">
        <v>0</v>
      </c>
      <c r="Q527" s="138">
        <v>0</v>
      </c>
      <c r="R527" s="139"/>
      <c r="S527" s="138">
        <v>0</v>
      </c>
      <c r="T527" s="139"/>
      <c r="U527" s="138">
        <v>0</v>
      </c>
      <c r="V527" s="138">
        <v>0</v>
      </c>
      <c r="W527" s="138">
        <v>0</v>
      </c>
      <c r="X527" s="138">
        <v>0</v>
      </c>
      <c r="Y527" s="138">
        <v>0.2</v>
      </c>
      <c r="Z527" s="139"/>
      <c r="AA527" s="138">
        <v>0</v>
      </c>
      <c r="AB527" s="131">
        <v>0</v>
      </c>
    </row>
    <row r="528" spans="1:28" ht="15" customHeight="1" x14ac:dyDescent="0.25">
      <c r="A528" s="129" t="str">
        <f>B528&amp;"-"&amp;COUNTIF($B$3:B528,B528)</f>
        <v>236-374</v>
      </c>
      <c r="B528" s="130">
        <v>236</v>
      </c>
      <c r="C528" s="130" t="s">
        <v>36</v>
      </c>
      <c r="D528" s="137">
        <v>48421</v>
      </c>
      <c r="E528" s="138">
        <v>2.0499999999999998</v>
      </c>
      <c r="F528" s="138">
        <v>0</v>
      </c>
      <c r="G528" s="138">
        <v>0</v>
      </c>
      <c r="H528" s="138">
        <v>0</v>
      </c>
      <c r="I528" s="138">
        <v>0</v>
      </c>
      <c r="J528" s="138">
        <v>0</v>
      </c>
      <c r="K528" s="138">
        <v>0</v>
      </c>
      <c r="L528" s="139"/>
      <c r="M528" s="138">
        <v>0.05</v>
      </c>
      <c r="N528" s="139"/>
      <c r="O528" s="138">
        <v>0</v>
      </c>
      <c r="P528" s="138">
        <v>0</v>
      </c>
      <c r="Q528" s="138">
        <v>0</v>
      </c>
      <c r="R528" s="139"/>
      <c r="S528" s="138">
        <v>0</v>
      </c>
      <c r="T528" s="139"/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9"/>
      <c r="AA528" s="138">
        <v>0</v>
      </c>
      <c r="AB528" s="131">
        <v>0</v>
      </c>
    </row>
    <row r="529" spans="1:28" ht="15" customHeight="1" x14ac:dyDescent="0.25">
      <c r="A529" s="129" t="str">
        <f>B529&amp;"-"&amp;COUNTIF($B$3:B529,B529)</f>
        <v>236-375</v>
      </c>
      <c r="B529" s="130">
        <v>236</v>
      </c>
      <c r="C529" s="130" t="s">
        <v>36</v>
      </c>
      <c r="D529" s="137">
        <v>48348</v>
      </c>
      <c r="E529" s="138">
        <v>2</v>
      </c>
      <c r="F529" s="138">
        <v>0</v>
      </c>
      <c r="G529" s="138">
        <v>0</v>
      </c>
      <c r="H529" s="138">
        <v>0</v>
      </c>
      <c r="I529" s="138">
        <v>0</v>
      </c>
      <c r="J529" s="138">
        <v>0</v>
      </c>
      <c r="K529" s="138">
        <v>0</v>
      </c>
      <c r="L529" s="139"/>
      <c r="M529" s="138">
        <v>0</v>
      </c>
      <c r="N529" s="139"/>
      <c r="O529" s="138">
        <v>0</v>
      </c>
      <c r="P529" s="138">
        <v>0</v>
      </c>
      <c r="Q529" s="138">
        <v>0</v>
      </c>
      <c r="R529" s="139"/>
      <c r="S529" s="138">
        <v>0</v>
      </c>
      <c r="T529" s="139"/>
      <c r="U529" s="138">
        <v>0</v>
      </c>
      <c r="V529" s="138">
        <v>0</v>
      </c>
      <c r="W529" s="138">
        <v>0</v>
      </c>
      <c r="X529" s="138">
        <v>7.0000000000000007E-2</v>
      </c>
      <c r="Y529" s="138">
        <v>0</v>
      </c>
      <c r="Z529" s="139"/>
      <c r="AA529" s="138">
        <v>0</v>
      </c>
      <c r="AB529" s="131">
        <v>0</v>
      </c>
    </row>
    <row r="530" spans="1:28" ht="15" customHeight="1" x14ac:dyDescent="0.25">
      <c r="A530" s="129" t="str">
        <f>B530&amp;"-"&amp;COUNTIF($B$3:B530,B530)</f>
        <v>236-376</v>
      </c>
      <c r="B530" s="130">
        <v>236</v>
      </c>
      <c r="C530" s="130" t="s">
        <v>36</v>
      </c>
      <c r="D530" s="137">
        <v>44651</v>
      </c>
      <c r="E530" s="138">
        <v>1</v>
      </c>
      <c r="F530" s="138">
        <v>0</v>
      </c>
      <c r="G530" s="138">
        <v>0</v>
      </c>
      <c r="H530" s="138">
        <v>0</v>
      </c>
      <c r="I530" s="138">
        <v>0</v>
      </c>
      <c r="J530" s="138">
        <v>0</v>
      </c>
      <c r="K530" s="138">
        <v>0</v>
      </c>
      <c r="L530" s="139"/>
      <c r="M530" s="138">
        <v>1</v>
      </c>
      <c r="N530" s="139"/>
      <c r="O530" s="138">
        <v>0</v>
      </c>
      <c r="P530" s="138">
        <v>0</v>
      </c>
      <c r="Q530" s="138">
        <v>0</v>
      </c>
      <c r="R530" s="139"/>
      <c r="S530" s="138">
        <v>0</v>
      </c>
      <c r="T530" s="139"/>
      <c r="U530" s="138">
        <v>0</v>
      </c>
      <c r="V530" s="138">
        <v>0</v>
      </c>
      <c r="W530" s="138">
        <v>0</v>
      </c>
      <c r="X530" s="138">
        <v>0</v>
      </c>
      <c r="Y530" s="138">
        <v>0</v>
      </c>
      <c r="Z530" s="139"/>
      <c r="AA530" s="138">
        <v>0</v>
      </c>
      <c r="AB530" s="131">
        <v>0</v>
      </c>
    </row>
    <row r="531" spans="1:28" ht="15" customHeight="1" x14ac:dyDescent="0.25">
      <c r="A531" s="129" t="str">
        <f>B531&amp;"-"&amp;COUNTIF($B$3:B531,B531)</f>
        <v>236-377</v>
      </c>
      <c r="B531" s="130">
        <v>236</v>
      </c>
      <c r="C531" s="130" t="s">
        <v>36</v>
      </c>
      <c r="D531" s="137">
        <v>44669</v>
      </c>
      <c r="E531" s="138">
        <v>4.2</v>
      </c>
      <c r="F531" s="138">
        <v>0</v>
      </c>
      <c r="G531" s="138">
        <v>0.49</v>
      </c>
      <c r="H531" s="138">
        <v>0</v>
      </c>
      <c r="I531" s="138">
        <v>0</v>
      </c>
      <c r="J531" s="138">
        <v>0</v>
      </c>
      <c r="K531" s="138">
        <v>0</v>
      </c>
      <c r="L531" s="139"/>
      <c r="M531" s="138">
        <v>3.08</v>
      </c>
      <c r="N531" s="139"/>
      <c r="O531" s="138">
        <v>0</v>
      </c>
      <c r="P531" s="138">
        <v>0</v>
      </c>
      <c r="Q531" s="138">
        <v>0</v>
      </c>
      <c r="R531" s="139"/>
      <c r="S531" s="138">
        <v>0</v>
      </c>
      <c r="T531" s="139"/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9"/>
      <c r="AA531" s="138">
        <v>0</v>
      </c>
      <c r="AB531" s="131">
        <v>0</v>
      </c>
    </row>
    <row r="532" spans="1:28" ht="15" customHeight="1" x14ac:dyDescent="0.25">
      <c r="A532" s="129" t="str">
        <f>B532&amp;"-"&amp;COUNTIF($B$3:B532,B532)</f>
        <v>236-378</v>
      </c>
      <c r="B532" s="130">
        <v>236</v>
      </c>
      <c r="C532" s="130" t="s">
        <v>36</v>
      </c>
      <c r="D532" s="137">
        <v>49288</v>
      </c>
      <c r="E532" s="138">
        <v>3.36</v>
      </c>
      <c r="F532" s="138">
        <v>0</v>
      </c>
      <c r="G532" s="138">
        <v>0</v>
      </c>
      <c r="H532" s="138">
        <v>0</v>
      </c>
      <c r="I532" s="138">
        <v>0</v>
      </c>
      <c r="J532" s="138">
        <v>0</v>
      </c>
      <c r="K532" s="138">
        <v>0</v>
      </c>
      <c r="L532" s="139"/>
      <c r="M532" s="138">
        <v>0</v>
      </c>
      <c r="N532" s="139"/>
      <c r="O532" s="138">
        <v>0</v>
      </c>
      <c r="P532" s="138">
        <v>0</v>
      </c>
      <c r="Q532" s="138">
        <v>0</v>
      </c>
      <c r="R532" s="139"/>
      <c r="S532" s="138">
        <v>0</v>
      </c>
      <c r="T532" s="139"/>
      <c r="U532" s="138">
        <v>0</v>
      </c>
      <c r="V532" s="138">
        <v>0</v>
      </c>
      <c r="W532" s="138">
        <v>0</v>
      </c>
      <c r="X532" s="138">
        <v>0</v>
      </c>
      <c r="Y532" s="138">
        <v>0</v>
      </c>
      <c r="Z532" s="139"/>
      <c r="AA532" s="138">
        <v>0</v>
      </c>
      <c r="AB532" s="131">
        <v>0</v>
      </c>
    </row>
    <row r="533" spans="1:28" ht="15" customHeight="1" x14ac:dyDescent="0.25">
      <c r="A533" s="129" t="str">
        <f>B533&amp;"-"&amp;COUNTIF($B$3:B533,B533)</f>
        <v>236-379</v>
      </c>
      <c r="B533" s="130">
        <v>236</v>
      </c>
      <c r="C533" s="130" t="s">
        <v>36</v>
      </c>
      <c r="D533" s="137">
        <v>44677</v>
      </c>
      <c r="E533" s="138">
        <v>10.09</v>
      </c>
      <c r="F533" s="138">
        <v>0.57999999999999996</v>
      </c>
      <c r="G533" s="138">
        <v>1</v>
      </c>
      <c r="H533" s="138">
        <v>0</v>
      </c>
      <c r="I533" s="138">
        <v>0</v>
      </c>
      <c r="J533" s="138">
        <v>0</v>
      </c>
      <c r="K533" s="138">
        <v>0</v>
      </c>
      <c r="L533" s="139"/>
      <c r="M533" s="138">
        <v>2.33</v>
      </c>
      <c r="N533" s="139"/>
      <c r="O533" s="138">
        <v>0</v>
      </c>
      <c r="P533" s="138">
        <v>0</v>
      </c>
      <c r="Q533" s="138">
        <v>0</v>
      </c>
      <c r="R533" s="139"/>
      <c r="S533" s="138">
        <v>0</v>
      </c>
      <c r="T533" s="139"/>
      <c r="U533" s="138">
        <v>0</v>
      </c>
      <c r="V533" s="138">
        <v>0</v>
      </c>
      <c r="W533" s="138">
        <v>0</v>
      </c>
      <c r="X533" s="138">
        <v>0</v>
      </c>
      <c r="Y533" s="138">
        <v>0.2</v>
      </c>
      <c r="Z533" s="139"/>
      <c r="AA533" s="138">
        <v>0</v>
      </c>
      <c r="AB533" s="131">
        <v>0</v>
      </c>
    </row>
    <row r="534" spans="1:28" ht="15" customHeight="1" x14ac:dyDescent="0.25">
      <c r="A534" s="129" t="str">
        <f>B534&amp;"-"&amp;COUNTIF($B$3:B534,B534)</f>
        <v>236-380</v>
      </c>
      <c r="B534" s="130">
        <v>236</v>
      </c>
      <c r="C534" s="130" t="s">
        <v>36</v>
      </c>
      <c r="D534" s="137">
        <v>45880</v>
      </c>
      <c r="E534" s="138">
        <v>8.42</v>
      </c>
      <c r="F534" s="138">
        <v>0</v>
      </c>
      <c r="G534" s="138">
        <v>0</v>
      </c>
      <c r="H534" s="138">
        <v>0</v>
      </c>
      <c r="I534" s="138">
        <v>0</v>
      </c>
      <c r="J534" s="138">
        <v>0</v>
      </c>
      <c r="K534" s="138">
        <v>1</v>
      </c>
      <c r="L534" s="139"/>
      <c r="M534" s="138">
        <v>3.42</v>
      </c>
      <c r="N534" s="139"/>
      <c r="O534" s="138">
        <v>0</v>
      </c>
      <c r="P534" s="138">
        <v>0</v>
      </c>
      <c r="Q534" s="138">
        <v>0</v>
      </c>
      <c r="R534" s="139"/>
      <c r="S534" s="138">
        <v>0</v>
      </c>
      <c r="T534" s="139"/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9"/>
      <c r="AA534" s="138">
        <v>0</v>
      </c>
      <c r="AB534" s="131">
        <v>0</v>
      </c>
    </row>
    <row r="535" spans="1:28" ht="15" customHeight="1" x14ac:dyDescent="0.25">
      <c r="A535" s="129" t="str">
        <f>B535&amp;"-"&amp;COUNTIF($B$3:B535,B535)</f>
        <v>236-381</v>
      </c>
      <c r="B535" s="130">
        <v>236</v>
      </c>
      <c r="C535" s="130" t="s">
        <v>36</v>
      </c>
      <c r="D535" s="137">
        <v>44685</v>
      </c>
      <c r="E535" s="138">
        <v>2</v>
      </c>
      <c r="F535" s="138">
        <v>0</v>
      </c>
      <c r="G535" s="138">
        <v>0</v>
      </c>
      <c r="H535" s="138">
        <v>1</v>
      </c>
      <c r="I535" s="138">
        <v>0</v>
      </c>
      <c r="J535" s="138">
        <v>0</v>
      </c>
      <c r="K535" s="138">
        <v>0</v>
      </c>
      <c r="L535" s="139"/>
      <c r="M535" s="138">
        <v>1</v>
      </c>
      <c r="N535" s="139"/>
      <c r="O535" s="138">
        <v>0</v>
      </c>
      <c r="P535" s="138">
        <v>0</v>
      </c>
      <c r="Q535" s="138">
        <v>0</v>
      </c>
      <c r="R535" s="139"/>
      <c r="S535" s="138">
        <v>0</v>
      </c>
      <c r="T535" s="139"/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9"/>
      <c r="AA535" s="138">
        <v>0</v>
      </c>
      <c r="AB535" s="131">
        <v>0</v>
      </c>
    </row>
    <row r="536" spans="1:28" ht="15" customHeight="1" x14ac:dyDescent="0.25">
      <c r="A536" s="129" t="str">
        <f>B536&amp;"-"&amp;COUNTIF($B$3:B536,B536)</f>
        <v>236-382</v>
      </c>
      <c r="B536" s="130">
        <v>236</v>
      </c>
      <c r="C536" s="130" t="s">
        <v>36</v>
      </c>
      <c r="D536" s="137">
        <v>44693</v>
      </c>
      <c r="E536" s="138">
        <v>2.56</v>
      </c>
      <c r="F536" s="138">
        <v>0</v>
      </c>
      <c r="G536" s="138">
        <v>0</v>
      </c>
      <c r="H536" s="138">
        <v>0</v>
      </c>
      <c r="I536" s="138">
        <v>0</v>
      </c>
      <c r="J536" s="138">
        <v>0</v>
      </c>
      <c r="K536" s="138">
        <v>0</v>
      </c>
      <c r="L536" s="139"/>
      <c r="M536" s="138">
        <v>1.18</v>
      </c>
      <c r="N536" s="139"/>
      <c r="O536" s="138">
        <v>0</v>
      </c>
      <c r="P536" s="138">
        <v>0</v>
      </c>
      <c r="Q536" s="138">
        <v>0</v>
      </c>
      <c r="R536" s="139"/>
      <c r="S536" s="138">
        <v>0</v>
      </c>
      <c r="T536" s="139"/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9"/>
      <c r="AA536" s="138">
        <v>0</v>
      </c>
      <c r="AB536" s="131">
        <v>0</v>
      </c>
    </row>
    <row r="537" spans="1:28" ht="15" customHeight="1" x14ac:dyDescent="0.25">
      <c r="A537" s="129" t="str">
        <f>B537&amp;"-"&amp;COUNTIF($B$3:B537,B537)</f>
        <v>236-383</v>
      </c>
      <c r="B537" s="130">
        <v>236</v>
      </c>
      <c r="C537" s="130" t="s">
        <v>36</v>
      </c>
      <c r="D537" s="137">
        <v>50054</v>
      </c>
      <c r="E537" s="138">
        <v>3.88</v>
      </c>
      <c r="F537" s="138">
        <v>0</v>
      </c>
      <c r="G537" s="138">
        <v>0.99</v>
      </c>
      <c r="H537" s="138">
        <v>0</v>
      </c>
      <c r="I537" s="138">
        <v>0</v>
      </c>
      <c r="J537" s="138">
        <v>0</v>
      </c>
      <c r="K537" s="138">
        <v>0</v>
      </c>
      <c r="L537" s="139"/>
      <c r="M537" s="138">
        <v>0</v>
      </c>
      <c r="N537" s="139"/>
      <c r="O537" s="138">
        <v>0</v>
      </c>
      <c r="P537" s="138">
        <v>0.89</v>
      </c>
      <c r="Q537" s="138">
        <v>0</v>
      </c>
      <c r="R537" s="139"/>
      <c r="S537" s="138">
        <v>0</v>
      </c>
      <c r="T537" s="139"/>
      <c r="U537" s="138">
        <v>0.26</v>
      </c>
      <c r="V537" s="138">
        <v>0</v>
      </c>
      <c r="W537" s="138">
        <v>0</v>
      </c>
      <c r="X537" s="138">
        <v>0</v>
      </c>
      <c r="Y537" s="138">
        <v>0.18</v>
      </c>
      <c r="Z537" s="139"/>
      <c r="AA537" s="138">
        <v>0</v>
      </c>
      <c r="AB537" s="131">
        <v>0</v>
      </c>
    </row>
    <row r="538" spans="1:28" ht="15" customHeight="1" x14ac:dyDescent="0.25">
      <c r="A538" s="129" t="str">
        <f>B538&amp;"-"&amp;COUNTIF($B$3:B538,B538)</f>
        <v>236-384</v>
      </c>
      <c r="B538" s="130">
        <v>236</v>
      </c>
      <c r="C538" s="130" t="s">
        <v>36</v>
      </c>
      <c r="D538" s="137">
        <v>47001</v>
      </c>
      <c r="E538" s="138">
        <v>17.72</v>
      </c>
      <c r="F538" s="138">
        <v>0</v>
      </c>
      <c r="G538" s="138">
        <v>4.75</v>
      </c>
      <c r="H538" s="138">
        <v>0</v>
      </c>
      <c r="I538" s="138">
        <v>0</v>
      </c>
      <c r="J538" s="138">
        <v>0</v>
      </c>
      <c r="K538" s="138">
        <v>1</v>
      </c>
      <c r="L538" s="139"/>
      <c r="M538" s="138">
        <v>5</v>
      </c>
      <c r="N538" s="139"/>
      <c r="O538" s="138">
        <v>0</v>
      </c>
      <c r="P538" s="138">
        <v>0</v>
      </c>
      <c r="Q538" s="138">
        <v>0</v>
      </c>
      <c r="R538" s="139"/>
      <c r="S538" s="138">
        <v>0</v>
      </c>
      <c r="T538" s="139"/>
      <c r="U538" s="138">
        <v>0.71</v>
      </c>
      <c r="V538" s="138">
        <v>0</v>
      </c>
      <c r="W538" s="138">
        <v>0</v>
      </c>
      <c r="X538" s="138">
        <v>0</v>
      </c>
      <c r="Y538" s="138">
        <v>0.76</v>
      </c>
      <c r="Z538" s="139"/>
      <c r="AA538" s="138">
        <v>0</v>
      </c>
      <c r="AB538" s="131">
        <v>0</v>
      </c>
    </row>
    <row r="539" spans="1:28" ht="15" customHeight="1" x14ac:dyDescent="0.25">
      <c r="A539" s="129" t="str">
        <f>B539&amp;"-"&amp;COUNTIF($B$3:B539,B539)</f>
        <v>236-385</v>
      </c>
      <c r="B539" s="130">
        <v>236</v>
      </c>
      <c r="C539" s="130" t="s">
        <v>36</v>
      </c>
      <c r="D539" s="137">
        <v>46599</v>
      </c>
      <c r="E539" s="138">
        <v>9</v>
      </c>
      <c r="F539" s="138">
        <v>0</v>
      </c>
      <c r="G539" s="138">
        <v>0</v>
      </c>
      <c r="H539" s="138">
        <v>0</v>
      </c>
      <c r="I539" s="138">
        <v>0</v>
      </c>
      <c r="J539" s="138">
        <v>0</v>
      </c>
      <c r="K539" s="138">
        <v>0</v>
      </c>
      <c r="L539" s="139"/>
      <c r="M539" s="138">
        <v>4</v>
      </c>
      <c r="N539" s="139"/>
      <c r="O539" s="138">
        <v>0</v>
      </c>
      <c r="P539" s="138">
        <v>0</v>
      </c>
      <c r="Q539" s="138">
        <v>0</v>
      </c>
      <c r="R539" s="139"/>
      <c r="S539" s="138">
        <v>0</v>
      </c>
      <c r="T539" s="139"/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9"/>
      <c r="AA539" s="138">
        <v>0</v>
      </c>
      <c r="AB539" s="131">
        <v>0</v>
      </c>
    </row>
    <row r="540" spans="1:28" ht="15" customHeight="1" x14ac:dyDescent="0.25">
      <c r="A540" s="129" t="str">
        <f>B540&amp;"-"&amp;COUNTIF($B$3:B540,B540)</f>
        <v>236-386</v>
      </c>
      <c r="B540" s="130">
        <v>236</v>
      </c>
      <c r="C540" s="130" t="s">
        <v>36</v>
      </c>
      <c r="D540" s="137">
        <v>48439</v>
      </c>
      <c r="E540" s="138">
        <v>2</v>
      </c>
      <c r="F540" s="138">
        <v>0</v>
      </c>
      <c r="G540" s="138">
        <v>0</v>
      </c>
      <c r="H540" s="138">
        <v>0</v>
      </c>
      <c r="I540" s="138">
        <v>0</v>
      </c>
      <c r="J540" s="138">
        <v>0</v>
      </c>
      <c r="K540" s="138">
        <v>0</v>
      </c>
      <c r="L540" s="139"/>
      <c r="M540" s="138">
        <v>1</v>
      </c>
      <c r="N540" s="139"/>
      <c r="O540" s="138">
        <v>0</v>
      </c>
      <c r="P540" s="138">
        <v>0</v>
      </c>
      <c r="Q540" s="138">
        <v>0</v>
      </c>
      <c r="R540" s="139"/>
      <c r="S540" s="138">
        <v>0</v>
      </c>
      <c r="T540" s="139"/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9"/>
      <c r="AA540" s="138">
        <v>0</v>
      </c>
      <c r="AB540" s="131">
        <v>0</v>
      </c>
    </row>
    <row r="541" spans="1:28" ht="15" customHeight="1" x14ac:dyDescent="0.25">
      <c r="A541" s="129" t="str">
        <f>B541&amp;"-"&amp;COUNTIF($B$3:B541,B541)</f>
        <v>236-387</v>
      </c>
      <c r="B541" s="130">
        <v>236</v>
      </c>
      <c r="C541" s="130" t="s">
        <v>36</v>
      </c>
      <c r="D541" s="137">
        <v>47506</v>
      </c>
      <c r="E541" s="138">
        <v>1.85</v>
      </c>
      <c r="F541" s="138">
        <v>0</v>
      </c>
      <c r="G541" s="138">
        <v>0</v>
      </c>
      <c r="H541" s="138">
        <v>0</v>
      </c>
      <c r="I541" s="138">
        <v>0</v>
      </c>
      <c r="J541" s="138">
        <v>0</v>
      </c>
      <c r="K541" s="138">
        <v>0</v>
      </c>
      <c r="L541" s="139"/>
      <c r="M541" s="138">
        <v>0</v>
      </c>
      <c r="N541" s="139"/>
      <c r="O541" s="138">
        <v>0</v>
      </c>
      <c r="P541" s="138">
        <v>0</v>
      </c>
      <c r="Q541" s="138">
        <v>0</v>
      </c>
      <c r="R541" s="139"/>
      <c r="S541" s="138">
        <v>0</v>
      </c>
      <c r="T541" s="139"/>
      <c r="U541" s="138">
        <v>0</v>
      </c>
      <c r="V541" s="138">
        <v>0</v>
      </c>
      <c r="W541" s="138">
        <v>0</v>
      </c>
      <c r="X541" s="138">
        <v>0</v>
      </c>
      <c r="Y541" s="138">
        <v>0</v>
      </c>
      <c r="Z541" s="139"/>
      <c r="AA541" s="138">
        <v>0</v>
      </c>
      <c r="AB541" s="131">
        <v>0</v>
      </c>
    </row>
    <row r="542" spans="1:28" ht="15" customHeight="1" x14ac:dyDescent="0.25">
      <c r="A542" s="129" t="str">
        <f>B542&amp;"-"&amp;COUNTIF($B$3:B542,B542)</f>
        <v>236-388</v>
      </c>
      <c r="B542" s="130">
        <v>236</v>
      </c>
      <c r="C542" s="130" t="s">
        <v>36</v>
      </c>
      <c r="D542" s="137">
        <v>46474</v>
      </c>
      <c r="E542" s="138">
        <v>0.23</v>
      </c>
      <c r="F542" s="138">
        <v>0</v>
      </c>
      <c r="G542" s="138">
        <v>0</v>
      </c>
      <c r="H542" s="138">
        <v>0</v>
      </c>
      <c r="I542" s="138">
        <v>0</v>
      </c>
      <c r="J542" s="138">
        <v>0</v>
      </c>
      <c r="K542" s="138">
        <v>0</v>
      </c>
      <c r="L542" s="139"/>
      <c r="M542" s="138">
        <v>0</v>
      </c>
      <c r="N542" s="139"/>
      <c r="O542" s="138">
        <v>0</v>
      </c>
      <c r="P542" s="138">
        <v>0</v>
      </c>
      <c r="Q542" s="138">
        <v>0</v>
      </c>
      <c r="R542" s="139"/>
      <c r="S542" s="138">
        <v>0</v>
      </c>
      <c r="T542" s="139"/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9"/>
      <c r="AA542" s="138">
        <v>0</v>
      </c>
      <c r="AB542" s="131">
        <v>0</v>
      </c>
    </row>
    <row r="543" spans="1:28" ht="15" customHeight="1" x14ac:dyDescent="0.25">
      <c r="A543" s="129" t="str">
        <f>B543&amp;"-"&amp;COUNTIF($B$3:B543,B543)</f>
        <v>236-389</v>
      </c>
      <c r="B543" s="130">
        <v>236</v>
      </c>
      <c r="C543" s="130" t="s">
        <v>36</v>
      </c>
      <c r="D543" s="137">
        <v>45591</v>
      </c>
      <c r="E543" s="138">
        <v>5.8</v>
      </c>
      <c r="F543" s="138">
        <v>0</v>
      </c>
      <c r="G543" s="138">
        <v>0.03</v>
      </c>
      <c r="H543" s="138">
        <v>0</v>
      </c>
      <c r="I543" s="138">
        <v>0</v>
      </c>
      <c r="J543" s="138">
        <v>0</v>
      </c>
      <c r="K543" s="138">
        <v>0</v>
      </c>
      <c r="L543" s="139"/>
      <c r="M543" s="138">
        <v>0.03</v>
      </c>
      <c r="N543" s="139"/>
      <c r="O543" s="138">
        <v>0</v>
      </c>
      <c r="P543" s="138">
        <v>0</v>
      </c>
      <c r="Q543" s="138">
        <v>0</v>
      </c>
      <c r="R543" s="139"/>
      <c r="S543" s="138">
        <v>0</v>
      </c>
      <c r="T543" s="139"/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9"/>
      <c r="AA543" s="138">
        <v>0</v>
      </c>
      <c r="AB543" s="131">
        <v>0</v>
      </c>
    </row>
    <row r="544" spans="1:28" ht="15" customHeight="1" x14ac:dyDescent="0.25">
      <c r="A544" s="129" t="str">
        <f>B544&amp;"-"&amp;COUNTIF($B$3:B544,B544)</f>
        <v>236-390</v>
      </c>
      <c r="B544" s="130">
        <v>236</v>
      </c>
      <c r="C544" s="130" t="s">
        <v>36</v>
      </c>
      <c r="D544" s="137">
        <v>48447</v>
      </c>
      <c r="E544" s="138">
        <v>1.86</v>
      </c>
      <c r="F544" s="138">
        <v>0</v>
      </c>
      <c r="G544" s="138">
        <v>0.86</v>
      </c>
      <c r="H544" s="138">
        <v>0</v>
      </c>
      <c r="I544" s="138">
        <v>0</v>
      </c>
      <c r="J544" s="138">
        <v>0</v>
      </c>
      <c r="K544" s="138">
        <v>0</v>
      </c>
      <c r="L544" s="139"/>
      <c r="M544" s="138">
        <v>0</v>
      </c>
      <c r="N544" s="139"/>
      <c r="O544" s="138">
        <v>0</v>
      </c>
      <c r="P544" s="138">
        <v>0</v>
      </c>
      <c r="Q544" s="138">
        <v>0</v>
      </c>
      <c r="R544" s="139"/>
      <c r="S544" s="138">
        <v>0</v>
      </c>
      <c r="T544" s="139"/>
      <c r="U544" s="138">
        <v>0.13</v>
      </c>
      <c r="V544" s="138">
        <v>0</v>
      </c>
      <c r="W544" s="138">
        <v>0</v>
      </c>
      <c r="X544" s="138">
        <v>0</v>
      </c>
      <c r="Y544" s="138">
        <v>0</v>
      </c>
      <c r="Z544" s="139"/>
      <c r="AA544" s="138">
        <v>0</v>
      </c>
      <c r="AB544" s="131">
        <v>0</v>
      </c>
    </row>
    <row r="545" spans="1:28" ht="15" customHeight="1" x14ac:dyDescent="0.25">
      <c r="A545" s="129" t="str">
        <f>B545&amp;"-"&amp;COUNTIF($B$3:B545,B545)</f>
        <v>236-391</v>
      </c>
      <c r="B545" s="130">
        <v>236</v>
      </c>
      <c r="C545" s="130" t="s">
        <v>36</v>
      </c>
      <c r="D545" s="137">
        <v>46482</v>
      </c>
      <c r="E545" s="138">
        <v>4</v>
      </c>
      <c r="F545" s="138">
        <v>0</v>
      </c>
      <c r="G545" s="138">
        <v>0</v>
      </c>
      <c r="H545" s="138">
        <v>0</v>
      </c>
      <c r="I545" s="138">
        <v>0</v>
      </c>
      <c r="J545" s="138">
        <v>0</v>
      </c>
      <c r="K545" s="138">
        <v>0</v>
      </c>
      <c r="L545" s="139"/>
      <c r="M545" s="138">
        <v>1</v>
      </c>
      <c r="N545" s="139"/>
      <c r="O545" s="138">
        <v>0</v>
      </c>
      <c r="P545" s="138">
        <v>0</v>
      </c>
      <c r="Q545" s="138">
        <v>0</v>
      </c>
      <c r="R545" s="139"/>
      <c r="S545" s="138">
        <v>0</v>
      </c>
      <c r="T545" s="139"/>
      <c r="U545" s="138">
        <v>0.13</v>
      </c>
      <c r="V545" s="138">
        <v>0</v>
      </c>
      <c r="W545" s="138">
        <v>0</v>
      </c>
      <c r="X545" s="138">
        <v>0</v>
      </c>
      <c r="Y545" s="138">
        <v>0.2</v>
      </c>
      <c r="Z545" s="139"/>
      <c r="AA545" s="138">
        <v>0</v>
      </c>
      <c r="AB545" s="131">
        <v>0</v>
      </c>
    </row>
    <row r="546" spans="1:28" ht="15" customHeight="1" x14ac:dyDescent="0.25">
      <c r="A546" s="129" t="str">
        <f>B546&amp;"-"&amp;COUNTIF($B$3:B546,B546)</f>
        <v>236-392</v>
      </c>
      <c r="B546" s="130">
        <v>236</v>
      </c>
      <c r="C546" s="130" t="s">
        <v>36</v>
      </c>
      <c r="D546" s="137">
        <v>47514</v>
      </c>
      <c r="E546" s="138">
        <v>1.63</v>
      </c>
      <c r="F546" s="138">
        <v>0</v>
      </c>
      <c r="G546" s="138">
        <v>0</v>
      </c>
      <c r="H546" s="138">
        <v>0</v>
      </c>
      <c r="I546" s="138">
        <v>0</v>
      </c>
      <c r="J546" s="138">
        <v>0</v>
      </c>
      <c r="K546" s="138">
        <v>0</v>
      </c>
      <c r="L546" s="139"/>
      <c r="M546" s="138">
        <v>0.63</v>
      </c>
      <c r="N546" s="139"/>
      <c r="O546" s="138">
        <v>0</v>
      </c>
      <c r="P546" s="138">
        <v>0</v>
      </c>
      <c r="Q546" s="138">
        <v>0</v>
      </c>
      <c r="R546" s="139"/>
      <c r="S546" s="138">
        <v>0</v>
      </c>
      <c r="T546" s="139"/>
      <c r="U546" s="138">
        <v>0.26</v>
      </c>
      <c r="V546" s="138">
        <v>0</v>
      </c>
      <c r="W546" s="138">
        <v>0</v>
      </c>
      <c r="X546" s="138">
        <v>0</v>
      </c>
      <c r="Y546" s="138">
        <v>0.2</v>
      </c>
      <c r="Z546" s="139"/>
      <c r="AA546" s="138">
        <v>0</v>
      </c>
      <c r="AB546" s="131">
        <v>0</v>
      </c>
    </row>
    <row r="547" spans="1:28" ht="15" customHeight="1" x14ac:dyDescent="0.25">
      <c r="A547" s="129" t="str">
        <f>B547&amp;"-"&amp;COUNTIF($B$3:B547,B547)</f>
        <v>236-393</v>
      </c>
      <c r="B547" s="130">
        <v>236</v>
      </c>
      <c r="C547" s="130" t="s">
        <v>36</v>
      </c>
      <c r="D547" s="137">
        <v>48090</v>
      </c>
      <c r="E547" s="138">
        <v>2.02</v>
      </c>
      <c r="F547" s="138">
        <v>0</v>
      </c>
      <c r="G547" s="138">
        <v>0</v>
      </c>
      <c r="H547" s="138">
        <v>0</v>
      </c>
      <c r="I547" s="138">
        <v>0</v>
      </c>
      <c r="J547" s="138">
        <v>0</v>
      </c>
      <c r="K547" s="138">
        <v>0</v>
      </c>
      <c r="L547" s="139"/>
      <c r="M547" s="138">
        <v>0</v>
      </c>
      <c r="N547" s="139"/>
      <c r="O547" s="138">
        <v>0</v>
      </c>
      <c r="P547" s="138">
        <v>0</v>
      </c>
      <c r="Q547" s="138">
        <v>0</v>
      </c>
      <c r="R547" s="139"/>
      <c r="S547" s="138">
        <v>0</v>
      </c>
      <c r="T547" s="139"/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9"/>
      <c r="AA547" s="138">
        <v>0</v>
      </c>
      <c r="AB547" s="131">
        <v>0</v>
      </c>
    </row>
    <row r="548" spans="1:28" ht="15" customHeight="1" x14ac:dyDescent="0.25">
      <c r="A548" s="129" t="str">
        <f>B548&amp;"-"&amp;COUNTIF($B$3:B548,B548)</f>
        <v>236-394</v>
      </c>
      <c r="B548" s="130">
        <v>236</v>
      </c>
      <c r="C548" s="130" t="s">
        <v>36</v>
      </c>
      <c r="D548" s="137">
        <v>47894</v>
      </c>
      <c r="E548" s="138">
        <v>9.99</v>
      </c>
      <c r="F548" s="138">
        <v>0</v>
      </c>
      <c r="G548" s="138">
        <v>0</v>
      </c>
      <c r="H548" s="138">
        <v>0</v>
      </c>
      <c r="I548" s="138">
        <v>0</v>
      </c>
      <c r="J548" s="138">
        <v>0</v>
      </c>
      <c r="K548" s="138">
        <v>0</v>
      </c>
      <c r="L548" s="139"/>
      <c r="M548" s="138">
        <v>1.28</v>
      </c>
      <c r="N548" s="139"/>
      <c r="O548" s="138">
        <v>0</v>
      </c>
      <c r="P548" s="138">
        <v>0</v>
      </c>
      <c r="Q548" s="138">
        <v>0</v>
      </c>
      <c r="R548" s="139"/>
      <c r="S548" s="138">
        <v>0</v>
      </c>
      <c r="T548" s="139"/>
      <c r="U548" s="138">
        <v>0</v>
      </c>
      <c r="V548" s="138">
        <v>0</v>
      </c>
      <c r="W548" s="138">
        <v>0</v>
      </c>
      <c r="X548" s="138">
        <v>0</v>
      </c>
      <c r="Y548" s="138">
        <v>0.09</v>
      </c>
      <c r="Z548" s="139"/>
      <c r="AA548" s="138">
        <v>0</v>
      </c>
      <c r="AB548" s="131">
        <v>0</v>
      </c>
    </row>
    <row r="549" spans="1:28" ht="15" customHeight="1" x14ac:dyDescent="0.25">
      <c r="A549" s="129" t="str">
        <f>B549&amp;"-"&amp;COUNTIF($B$3:B549,B549)</f>
        <v>236-395</v>
      </c>
      <c r="B549" s="130">
        <v>236</v>
      </c>
      <c r="C549" s="130" t="s">
        <v>36</v>
      </c>
      <c r="D549" s="137">
        <v>47944</v>
      </c>
      <c r="E549" s="138">
        <v>1.36</v>
      </c>
      <c r="F549" s="138">
        <v>0</v>
      </c>
      <c r="G549" s="138">
        <v>0</v>
      </c>
      <c r="H549" s="138">
        <v>0</v>
      </c>
      <c r="I549" s="138">
        <v>0</v>
      </c>
      <c r="J549" s="138">
        <v>0</v>
      </c>
      <c r="K549" s="138">
        <v>0</v>
      </c>
      <c r="L549" s="139"/>
      <c r="M549" s="138">
        <v>1</v>
      </c>
      <c r="N549" s="139"/>
      <c r="O549" s="138">
        <v>0</v>
      </c>
      <c r="P549" s="138">
        <v>0</v>
      </c>
      <c r="Q549" s="138">
        <v>0</v>
      </c>
      <c r="R549" s="139"/>
      <c r="S549" s="138">
        <v>0</v>
      </c>
      <c r="T549" s="139"/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9"/>
      <c r="AA549" s="138">
        <v>0</v>
      </c>
      <c r="AB549" s="131">
        <v>0</v>
      </c>
    </row>
    <row r="550" spans="1:28" ht="15" customHeight="1" x14ac:dyDescent="0.25">
      <c r="A550" s="129" t="str">
        <f>B550&amp;"-"&amp;COUNTIF($B$3:B550,B550)</f>
        <v>236-396</v>
      </c>
      <c r="B550" s="130">
        <v>236</v>
      </c>
      <c r="C550" s="130" t="s">
        <v>36</v>
      </c>
      <c r="D550" s="137">
        <v>44701</v>
      </c>
      <c r="E550" s="138">
        <v>1</v>
      </c>
      <c r="F550" s="138">
        <v>0</v>
      </c>
      <c r="G550" s="138">
        <v>0</v>
      </c>
      <c r="H550" s="138">
        <v>0</v>
      </c>
      <c r="I550" s="138">
        <v>0</v>
      </c>
      <c r="J550" s="138">
        <v>0</v>
      </c>
      <c r="K550" s="138">
        <v>0</v>
      </c>
      <c r="L550" s="139"/>
      <c r="M550" s="138">
        <v>0</v>
      </c>
      <c r="N550" s="139"/>
      <c r="O550" s="138">
        <v>0</v>
      </c>
      <c r="P550" s="138">
        <v>0</v>
      </c>
      <c r="Q550" s="138">
        <v>0</v>
      </c>
      <c r="R550" s="139"/>
      <c r="S550" s="138">
        <v>0</v>
      </c>
      <c r="T550" s="139"/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9"/>
      <c r="AA550" s="138">
        <v>0</v>
      </c>
      <c r="AB550" s="131">
        <v>0</v>
      </c>
    </row>
    <row r="551" spans="1:28" ht="15" customHeight="1" x14ac:dyDescent="0.25">
      <c r="A551" s="129" t="str">
        <f>B551&amp;"-"&amp;COUNTIF($B$3:B551,B551)</f>
        <v>236-397</v>
      </c>
      <c r="B551" s="130">
        <v>236</v>
      </c>
      <c r="C551" s="130" t="s">
        <v>36</v>
      </c>
      <c r="D551" s="137">
        <v>47308</v>
      </c>
      <c r="E551" s="138">
        <v>6.49</v>
      </c>
      <c r="F551" s="138">
        <v>0</v>
      </c>
      <c r="G551" s="138">
        <v>0.49</v>
      </c>
      <c r="H551" s="138">
        <v>0</v>
      </c>
      <c r="I551" s="138">
        <v>0</v>
      </c>
      <c r="J551" s="138">
        <v>0</v>
      </c>
      <c r="K551" s="138">
        <v>0</v>
      </c>
      <c r="L551" s="139"/>
      <c r="M551" s="138">
        <v>5.5</v>
      </c>
      <c r="N551" s="139"/>
      <c r="O551" s="138">
        <v>0</v>
      </c>
      <c r="P551" s="138">
        <v>0</v>
      </c>
      <c r="Q551" s="138">
        <v>0</v>
      </c>
      <c r="R551" s="139"/>
      <c r="S551" s="138">
        <v>0</v>
      </c>
      <c r="T551" s="139"/>
      <c r="U551" s="138">
        <v>0</v>
      </c>
      <c r="V551" s="138">
        <v>0</v>
      </c>
      <c r="W551" s="138">
        <v>0</v>
      </c>
      <c r="X551" s="138">
        <v>0</v>
      </c>
      <c r="Y551" s="138">
        <v>0.4</v>
      </c>
      <c r="Z551" s="139"/>
      <c r="AA551" s="138">
        <v>0</v>
      </c>
      <c r="AB551" s="131">
        <v>0</v>
      </c>
    </row>
    <row r="552" spans="1:28" ht="15" customHeight="1" x14ac:dyDescent="0.25">
      <c r="A552" s="129" t="str">
        <f>B552&amp;"-"&amp;COUNTIF($B$3:B552,B552)</f>
        <v>236-398</v>
      </c>
      <c r="B552" s="130">
        <v>236</v>
      </c>
      <c r="C552" s="130" t="s">
        <v>36</v>
      </c>
      <c r="D552" s="137">
        <v>49213</v>
      </c>
      <c r="E552" s="138">
        <v>6.49</v>
      </c>
      <c r="F552" s="138">
        <v>0</v>
      </c>
      <c r="G552" s="138">
        <v>0</v>
      </c>
      <c r="H552" s="138">
        <v>0</v>
      </c>
      <c r="I552" s="138">
        <v>0</v>
      </c>
      <c r="J552" s="138">
        <v>0</v>
      </c>
      <c r="K552" s="138">
        <v>0</v>
      </c>
      <c r="L552" s="139"/>
      <c r="M552" s="138">
        <v>2.4900000000000002</v>
      </c>
      <c r="N552" s="139"/>
      <c r="O552" s="138">
        <v>0</v>
      </c>
      <c r="P552" s="138">
        <v>0</v>
      </c>
      <c r="Q552" s="138">
        <v>0</v>
      </c>
      <c r="R552" s="139"/>
      <c r="S552" s="138">
        <v>0</v>
      </c>
      <c r="T552" s="139"/>
      <c r="U552" s="138">
        <v>0.12</v>
      </c>
      <c r="V552" s="138">
        <v>0</v>
      </c>
      <c r="W552" s="138">
        <v>0</v>
      </c>
      <c r="X552" s="138">
        <v>0</v>
      </c>
      <c r="Y552" s="138">
        <v>0</v>
      </c>
      <c r="Z552" s="139"/>
      <c r="AA552" s="138">
        <v>0</v>
      </c>
      <c r="AB552" s="131">
        <v>0</v>
      </c>
    </row>
    <row r="553" spans="1:28" ht="15" customHeight="1" x14ac:dyDescent="0.25">
      <c r="A553" s="129" t="str">
        <f>B553&amp;"-"&amp;COUNTIF($B$3:B553,B553)</f>
        <v>236-399</v>
      </c>
      <c r="B553" s="130">
        <v>236</v>
      </c>
      <c r="C553" s="130" t="s">
        <v>36</v>
      </c>
      <c r="D553" s="137">
        <v>46144</v>
      </c>
      <c r="E553" s="138">
        <v>7.05</v>
      </c>
      <c r="F553" s="138">
        <v>0.22</v>
      </c>
      <c r="G553" s="138">
        <v>1</v>
      </c>
      <c r="H553" s="138">
        <v>0</v>
      </c>
      <c r="I553" s="138">
        <v>0</v>
      </c>
      <c r="J553" s="138">
        <v>0</v>
      </c>
      <c r="K553" s="138">
        <v>0</v>
      </c>
      <c r="L553" s="139"/>
      <c r="M553" s="138">
        <v>4</v>
      </c>
      <c r="N553" s="139"/>
      <c r="O553" s="138">
        <v>0</v>
      </c>
      <c r="P553" s="138">
        <v>0</v>
      </c>
      <c r="Q553" s="138">
        <v>0</v>
      </c>
      <c r="R553" s="139"/>
      <c r="S553" s="138">
        <v>0</v>
      </c>
      <c r="T553" s="139"/>
      <c r="U553" s="138">
        <v>0</v>
      </c>
      <c r="V553" s="138">
        <v>0</v>
      </c>
      <c r="W553" s="138">
        <v>0</v>
      </c>
      <c r="X553" s="138">
        <v>0</v>
      </c>
      <c r="Y553" s="138">
        <v>0.47</v>
      </c>
      <c r="Z553" s="139"/>
      <c r="AA553" s="138">
        <v>0</v>
      </c>
      <c r="AB553" s="131">
        <v>0</v>
      </c>
    </row>
    <row r="554" spans="1:28" ht="15" customHeight="1" x14ac:dyDescent="0.25">
      <c r="A554" s="129" t="str">
        <f>B554&amp;"-"&amp;COUNTIF($B$3:B554,B554)</f>
        <v>236-400</v>
      </c>
      <c r="B554" s="130">
        <v>236</v>
      </c>
      <c r="C554" s="130" t="s">
        <v>36</v>
      </c>
      <c r="D554" s="137">
        <v>45609</v>
      </c>
      <c r="E554" s="138">
        <v>6.74</v>
      </c>
      <c r="F554" s="138">
        <v>0</v>
      </c>
      <c r="G554" s="138">
        <v>0.8</v>
      </c>
      <c r="H554" s="138">
        <v>0</v>
      </c>
      <c r="I554" s="138">
        <v>0</v>
      </c>
      <c r="J554" s="138">
        <v>0</v>
      </c>
      <c r="K554" s="138">
        <v>0</v>
      </c>
      <c r="L554" s="139"/>
      <c r="M554" s="138">
        <v>4.74</v>
      </c>
      <c r="N554" s="139"/>
      <c r="O554" s="138">
        <v>0</v>
      </c>
      <c r="P554" s="138">
        <v>0</v>
      </c>
      <c r="Q554" s="138">
        <v>0</v>
      </c>
      <c r="R554" s="139"/>
      <c r="S554" s="138">
        <v>0</v>
      </c>
      <c r="T554" s="139"/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9"/>
      <c r="AA554" s="138">
        <v>0</v>
      </c>
      <c r="AB554" s="131">
        <v>0</v>
      </c>
    </row>
    <row r="555" spans="1:28" ht="15" customHeight="1" x14ac:dyDescent="0.25">
      <c r="A555" s="129" t="str">
        <f>B555&amp;"-"&amp;COUNTIF($B$3:B555,B555)</f>
        <v>236-401</v>
      </c>
      <c r="B555" s="130">
        <v>236</v>
      </c>
      <c r="C555" s="130" t="s">
        <v>36</v>
      </c>
      <c r="D555" s="137">
        <v>49817</v>
      </c>
      <c r="E555" s="138">
        <v>1</v>
      </c>
      <c r="F555" s="138">
        <v>0</v>
      </c>
      <c r="G555" s="138">
        <v>0</v>
      </c>
      <c r="H555" s="138">
        <v>0</v>
      </c>
      <c r="I555" s="138">
        <v>0</v>
      </c>
      <c r="J555" s="138">
        <v>0</v>
      </c>
      <c r="K555" s="138">
        <v>0</v>
      </c>
      <c r="L555" s="139"/>
      <c r="M555" s="138">
        <v>1</v>
      </c>
      <c r="N555" s="139"/>
      <c r="O555" s="138">
        <v>0</v>
      </c>
      <c r="P555" s="138">
        <v>0</v>
      </c>
      <c r="Q555" s="138">
        <v>0</v>
      </c>
      <c r="R555" s="139"/>
      <c r="S555" s="138">
        <v>0</v>
      </c>
      <c r="T555" s="139"/>
      <c r="U555" s="138">
        <v>0</v>
      </c>
      <c r="V555" s="138">
        <v>0</v>
      </c>
      <c r="W555" s="138">
        <v>0</v>
      </c>
      <c r="X555" s="138">
        <v>0</v>
      </c>
      <c r="Y555" s="138">
        <v>0</v>
      </c>
      <c r="Z555" s="139"/>
      <c r="AA555" s="138">
        <v>0</v>
      </c>
      <c r="AB555" s="131">
        <v>0</v>
      </c>
    </row>
    <row r="556" spans="1:28" ht="15" customHeight="1" x14ac:dyDescent="0.25">
      <c r="A556" s="129" t="str">
        <f>B556&amp;"-"&amp;COUNTIF($B$3:B556,B556)</f>
        <v>236-402</v>
      </c>
      <c r="B556" s="130">
        <v>236</v>
      </c>
      <c r="C556" s="130" t="s">
        <v>36</v>
      </c>
      <c r="D556" s="137">
        <v>44735</v>
      </c>
      <c r="E556" s="138">
        <v>7.81</v>
      </c>
      <c r="F556" s="138">
        <v>0</v>
      </c>
      <c r="G556" s="138">
        <v>0</v>
      </c>
      <c r="H556" s="138">
        <v>0</v>
      </c>
      <c r="I556" s="138">
        <v>0</v>
      </c>
      <c r="J556" s="138">
        <v>0</v>
      </c>
      <c r="K556" s="138">
        <v>0</v>
      </c>
      <c r="L556" s="139"/>
      <c r="M556" s="138">
        <v>3.81</v>
      </c>
      <c r="N556" s="139"/>
      <c r="O556" s="138">
        <v>0</v>
      </c>
      <c r="P556" s="138">
        <v>0</v>
      </c>
      <c r="Q556" s="138">
        <v>0</v>
      </c>
      <c r="R556" s="139"/>
      <c r="S556" s="138">
        <v>0</v>
      </c>
      <c r="T556" s="139"/>
      <c r="U556" s="138">
        <v>0.13</v>
      </c>
      <c r="V556" s="138">
        <v>0</v>
      </c>
      <c r="W556" s="138">
        <v>0</v>
      </c>
      <c r="X556" s="138">
        <v>0</v>
      </c>
      <c r="Y556" s="138">
        <v>0</v>
      </c>
      <c r="Z556" s="139"/>
      <c r="AA556" s="138">
        <v>0</v>
      </c>
      <c r="AB556" s="131">
        <v>0</v>
      </c>
    </row>
    <row r="557" spans="1:28" ht="15" customHeight="1" x14ac:dyDescent="0.25">
      <c r="A557" s="129" t="str">
        <f>B557&amp;"-"&amp;COUNTIF($B$3:B557,B557)</f>
        <v>236-403</v>
      </c>
      <c r="B557" s="130">
        <v>236</v>
      </c>
      <c r="C557" s="130" t="s">
        <v>36</v>
      </c>
      <c r="D557" s="137">
        <v>44743</v>
      </c>
      <c r="E557" s="138">
        <v>9.35</v>
      </c>
      <c r="F557" s="138">
        <v>0</v>
      </c>
      <c r="G557" s="138">
        <v>1.94</v>
      </c>
      <c r="H557" s="138">
        <v>0</v>
      </c>
      <c r="I557" s="138">
        <v>0</v>
      </c>
      <c r="J557" s="138">
        <v>0</v>
      </c>
      <c r="K557" s="138">
        <v>1.43</v>
      </c>
      <c r="L557" s="139"/>
      <c r="M557" s="138">
        <v>8.35</v>
      </c>
      <c r="N557" s="139"/>
      <c r="O557" s="138">
        <v>0</v>
      </c>
      <c r="P557" s="138">
        <v>0</v>
      </c>
      <c r="Q557" s="138">
        <v>0</v>
      </c>
      <c r="R557" s="139"/>
      <c r="S557" s="138">
        <v>0</v>
      </c>
      <c r="T557" s="139"/>
      <c r="U557" s="138">
        <v>0</v>
      </c>
      <c r="V557" s="138">
        <v>0</v>
      </c>
      <c r="W557" s="138">
        <v>0</v>
      </c>
      <c r="X557" s="138">
        <v>0</v>
      </c>
      <c r="Y557" s="138">
        <v>0</v>
      </c>
      <c r="Z557" s="139"/>
      <c r="AA557" s="138">
        <v>0</v>
      </c>
      <c r="AB557" s="131">
        <v>0</v>
      </c>
    </row>
    <row r="558" spans="1:28" ht="15" customHeight="1" x14ac:dyDescent="0.25">
      <c r="A558" s="129" t="str">
        <f>B558&amp;"-"&amp;COUNTIF($B$3:B558,B558)</f>
        <v>236-404</v>
      </c>
      <c r="B558" s="130">
        <v>236</v>
      </c>
      <c r="C558" s="130" t="s">
        <v>36</v>
      </c>
      <c r="D558" s="137">
        <v>49130</v>
      </c>
      <c r="E558" s="138">
        <v>1</v>
      </c>
      <c r="F558" s="138">
        <v>0</v>
      </c>
      <c r="G558" s="138">
        <v>0</v>
      </c>
      <c r="H558" s="138">
        <v>0</v>
      </c>
      <c r="I558" s="138">
        <v>0</v>
      </c>
      <c r="J558" s="138">
        <v>0</v>
      </c>
      <c r="K558" s="138">
        <v>0</v>
      </c>
      <c r="L558" s="139"/>
      <c r="M558" s="138">
        <v>1</v>
      </c>
      <c r="N558" s="139"/>
      <c r="O558" s="138">
        <v>0</v>
      </c>
      <c r="P558" s="138">
        <v>0</v>
      </c>
      <c r="Q558" s="138">
        <v>0</v>
      </c>
      <c r="R558" s="139"/>
      <c r="S558" s="138">
        <v>0</v>
      </c>
      <c r="T558" s="139"/>
      <c r="U558" s="138">
        <v>0</v>
      </c>
      <c r="V558" s="138">
        <v>0</v>
      </c>
      <c r="W558" s="138">
        <v>0</v>
      </c>
      <c r="X558" s="138">
        <v>0</v>
      </c>
      <c r="Y558" s="138">
        <v>0.1</v>
      </c>
      <c r="Z558" s="139"/>
      <c r="AA558" s="138">
        <v>0</v>
      </c>
      <c r="AB558" s="131">
        <v>0</v>
      </c>
    </row>
    <row r="559" spans="1:28" ht="15" customHeight="1" x14ac:dyDescent="0.25">
      <c r="A559" s="129" t="str">
        <f>B559&amp;"-"&amp;COUNTIF($B$3:B559,B559)</f>
        <v>236-405</v>
      </c>
      <c r="B559" s="130">
        <v>236</v>
      </c>
      <c r="C559" s="130" t="s">
        <v>36</v>
      </c>
      <c r="D559" s="137">
        <v>49684</v>
      </c>
      <c r="E559" s="138">
        <v>3.99</v>
      </c>
      <c r="F559" s="138">
        <v>0</v>
      </c>
      <c r="G559" s="138">
        <v>0</v>
      </c>
      <c r="H559" s="138">
        <v>0</v>
      </c>
      <c r="I559" s="138">
        <v>0</v>
      </c>
      <c r="J559" s="138">
        <v>0</v>
      </c>
      <c r="K559" s="138">
        <v>0</v>
      </c>
      <c r="L559" s="139"/>
      <c r="M559" s="138">
        <v>2.99</v>
      </c>
      <c r="N559" s="139"/>
      <c r="O559" s="138">
        <v>0</v>
      </c>
      <c r="P559" s="138">
        <v>0</v>
      </c>
      <c r="Q559" s="138">
        <v>0</v>
      </c>
      <c r="R559" s="139"/>
      <c r="S559" s="138">
        <v>0</v>
      </c>
      <c r="T559" s="139"/>
      <c r="U559" s="138">
        <v>0</v>
      </c>
      <c r="V559" s="138">
        <v>0</v>
      </c>
      <c r="W559" s="138">
        <v>0</v>
      </c>
      <c r="X559" s="138">
        <v>0</v>
      </c>
      <c r="Y559" s="138">
        <v>0</v>
      </c>
      <c r="Z559" s="139"/>
      <c r="AA559" s="138">
        <v>0</v>
      </c>
      <c r="AB559" s="131">
        <v>0</v>
      </c>
    </row>
    <row r="560" spans="1:28" ht="15" customHeight="1" x14ac:dyDescent="0.25">
      <c r="A560" s="129" t="str">
        <f>B560&amp;"-"&amp;COUNTIF($B$3:B560,B560)</f>
        <v>236-406</v>
      </c>
      <c r="B560" s="130">
        <v>236</v>
      </c>
      <c r="C560" s="130" t="s">
        <v>36</v>
      </c>
      <c r="D560" s="137">
        <v>44750</v>
      </c>
      <c r="E560" s="138">
        <v>7.46</v>
      </c>
      <c r="F560" s="138">
        <v>0</v>
      </c>
      <c r="G560" s="138">
        <v>1</v>
      </c>
      <c r="H560" s="138">
        <v>0</v>
      </c>
      <c r="I560" s="138">
        <v>0</v>
      </c>
      <c r="J560" s="138">
        <v>0</v>
      </c>
      <c r="K560" s="138">
        <v>0</v>
      </c>
      <c r="L560" s="139"/>
      <c r="M560" s="138">
        <v>6.46</v>
      </c>
      <c r="N560" s="139"/>
      <c r="O560" s="138">
        <v>0</v>
      </c>
      <c r="P560" s="138">
        <v>0</v>
      </c>
      <c r="Q560" s="138">
        <v>0</v>
      </c>
      <c r="R560" s="139"/>
      <c r="S560" s="138">
        <v>0</v>
      </c>
      <c r="T560" s="139"/>
      <c r="U560" s="138">
        <v>0</v>
      </c>
      <c r="V560" s="138">
        <v>0</v>
      </c>
      <c r="W560" s="138">
        <v>0</v>
      </c>
      <c r="X560" s="138">
        <v>0</v>
      </c>
      <c r="Y560" s="138">
        <v>0</v>
      </c>
      <c r="Z560" s="139"/>
      <c r="AA560" s="138">
        <v>0</v>
      </c>
      <c r="AB560" s="131">
        <v>0</v>
      </c>
    </row>
    <row r="561" spans="1:28" ht="15" customHeight="1" x14ac:dyDescent="0.25">
      <c r="A561" s="129" t="str">
        <f>B561&amp;"-"&amp;COUNTIF($B$3:B561,B561)</f>
        <v>236-407</v>
      </c>
      <c r="B561" s="130">
        <v>236</v>
      </c>
      <c r="C561" s="130" t="s">
        <v>36</v>
      </c>
      <c r="D561" s="137">
        <v>45799</v>
      </c>
      <c r="E561" s="138">
        <v>6.39</v>
      </c>
      <c r="F561" s="138">
        <v>0</v>
      </c>
      <c r="G561" s="138">
        <v>0</v>
      </c>
      <c r="H561" s="138">
        <v>0</v>
      </c>
      <c r="I561" s="138">
        <v>0</v>
      </c>
      <c r="J561" s="138">
        <v>1</v>
      </c>
      <c r="K561" s="138">
        <v>0</v>
      </c>
      <c r="L561" s="139"/>
      <c r="M561" s="138">
        <v>2.4900000000000002</v>
      </c>
      <c r="N561" s="139"/>
      <c r="O561" s="138">
        <v>0</v>
      </c>
      <c r="P561" s="138">
        <v>0</v>
      </c>
      <c r="Q561" s="138">
        <v>0</v>
      </c>
      <c r="R561" s="139"/>
      <c r="S561" s="138">
        <v>0</v>
      </c>
      <c r="T561" s="139"/>
      <c r="U561" s="138">
        <v>0.26</v>
      </c>
      <c r="V561" s="138">
        <v>0</v>
      </c>
      <c r="W561" s="138">
        <v>0</v>
      </c>
      <c r="X561" s="138">
        <v>0</v>
      </c>
      <c r="Y561" s="138">
        <v>0.2</v>
      </c>
      <c r="Z561" s="139"/>
      <c r="AA561" s="138">
        <v>0</v>
      </c>
      <c r="AB561" s="131">
        <v>0</v>
      </c>
    </row>
    <row r="562" spans="1:28" ht="15" customHeight="1" x14ac:dyDescent="0.25">
      <c r="A562" s="129" t="str">
        <f>B562&amp;"-"&amp;COUNTIF($B$3:B562,B562)</f>
        <v>236-408</v>
      </c>
      <c r="B562" s="130">
        <v>236</v>
      </c>
      <c r="C562" s="130" t="s">
        <v>36</v>
      </c>
      <c r="D562" s="137">
        <v>44768</v>
      </c>
      <c r="E562" s="138">
        <v>4.18</v>
      </c>
      <c r="F562" s="138">
        <v>0</v>
      </c>
      <c r="G562" s="138">
        <v>0</v>
      </c>
      <c r="H562" s="138">
        <v>0</v>
      </c>
      <c r="I562" s="138">
        <v>0</v>
      </c>
      <c r="J562" s="138">
        <v>0</v>
      </c>
      <c r="K562" s="138">
        <v>0</v>
      </c>
      <c r="L562" s="139"/>
      <c r="M562" s="138">
        <v>3.2</v>
      </c>
      <c r="N562" s="139"/>
      <c r="O562" s="138">
        <v>0</v>
      </c>
      <c r="P562" s="138">
        <v>0</v>
      </c>
      <c r="Q562" s="138">
        <v>0</v>
      </c>
      <c r="R562" s="139"/>
      <c r="S562" s="138">
        <v>0</v>
      </c>
      <c r="T562" s="139"/>
      <c r="U562" s="138">
        <v>0</v>
      </c>
      <c r="V562" s="138">
        <v>0</v>
      </c>
      <c r="W562" s="138">
        <v>0</v>
      </c>
      <c r="X562" s="138">
        <v>0</v>
      </c>
      <c r="Y562" s="138">
        <v>0.2</v>
      </c>
      <c r="Z562" s="139"/>
      <c r="AA562" s="138">
        <v>0</v>
      </c>
      <c r="AB562" s="131">
        <v>0</v>
      </c>
    </row>
    <row r="563" spans="1:28" ht="15" customHeight="1" x14ac:dyDescent="0.25">
      <c r="A563" s="129" t="str">
        <f>B563&amp;"-"&amp;COUNTIF($B$3:B563,B563)</f>
        <v>236-409</v>
      </c>
      <c r="B563" s="130">
        <v>236</v>
      </c>
      <c r="C563" s="130" t="s">
        <v>36</v>
      </c>
      <c r="D563" s="137">
        <v>44776</v>
      </c>
      <c r="E563" s="138">
        <v>4.3099999999999996</v>
      </c>
      <c r="F563" s="138">
        <v>0</v>
      </c>
      <c r="G563" s="138">
        <v>1</v>
      </c>
      <c r="H563" s="138">
        <v>0</v>
      </c>
      <c r="I563" s="138">
        <v>0</v>
      </c>
      <c r="J563" s="138">
        <v>0</v>
      </c>
      <c r="K563" s="138">
        <v>0</v>
      </c>
      <c r="L563" s="139"/>
      <c r="M563" s="138">
        <v>2.54</v>
      </c>
      <c r="N563" s="139"/>
      <c r="O563" s="138">
        <v>0</v>
      </c>
      <c r="P563" s="138">
        <v>0</v>
      </c>
      <c r="Q563" s="138">
        <v>0</v>
      </c>
      <c r="R563" s="139"/>
      <c r="S563" s="138">
        <v>0</v>
      </c>
      <c r="T563" s="139"/>
      <c r="U563" s="138">
        <v>0</v>
      </c>
      <c r="V563" s="138">
        <v>0</v>
      </c>
      <c r="W563" s="138">
        <v>0</v>
      </c>
      <c r="X563" s="138">
        <v>0</v>
      </c>
      <c r="Y563" s="138">
        <v>0</v>
      </c>
      <c r="Z563" s="139"/>
      <c r="AA563" s="138">
        <v>0</v>
      </c>
      <c r="AB563" s="131">
        <v>0</v>
      </c>
    </row>
    <row r="564" spans="1:28" ht="15" customHeight="1" x14ac:dyDescent="0.25">
      <c r="A564" s="129" t="str">
        <f>B564&amp;"-"&amp;COUNTIF($B$3:B564,B564)</f>
        <v>236-410</v>
      </c>
      <c r="B564" s="130">
        <v>236</v>
      </c>
      <c r="C564" s="130" t="s">
        <v>36</v>
      </c>
      <c r="D564" s="137">
        <v>44784</v>
      </c>
      <c r="E564" s="138">
        <v>12.29</v>
      </c>
      <c r="F564" s="138">
        <v>1</v>
      </c>
      <c r="G564" s="138">
        <v>2</v>
      </c>
      <c r="H564" s="138">
        <v>0</v>
      </c>
      <c r="I564" s="138">
        <v>0</v>
      </c>
      <c r="J564" s="138">
        <v>0</v>
      </c>
      <c r="K564" s="138">
        <v>0</v>
      </c>
      <c r="L564" s="139"/>
      <c r="M564" s="138">
        <v>3.96</v>
      </c>
      <c r="N564" s="139"/>
      <c r="O564" s="138">
        <v>0</v>
      </c>
      <c r="P564" s="138">
        <v>0</v>
      </c>
      <c r="Q564" s="138">
        <v>0</v>
      </c>
      <c r="R564" s="139"/>
      <c r="S564" s="138">
        <v>0</v>
      </c>
      <c r="T564" s="139"/>
      <c r="U564" s="138">
        <v>0.13</v>
      </c>
      <c r="V564" s="138">
        <v>0</v>
      </c>
      <c r="W564" s="138">
        <v>0</v>
      </c>
      <c r="X564" s="138">
        <v>0</v>
      </c>
      <c r="Y564" s="138">
        <v>0.36</v>
      </c>
      <c r="Z564" s="139"/>
      <c r="AA564" s="138">
        <v>0</v>
      </c>
      <c r="AB564" s="131">
        <v>0</v>
      </c>
    </row>
    <row r="565" spans="1:28" ht="15" customHeight="1" x14ac:dyDescent="0.25">
      <c r="A565" s="129" t="str">
        <f>B565&amp;"-"&amp;COUNTIF($B$3:B565,B565)</f>
        <v>236-411</v>
      </c>
      <c r="B565" s="130">
        <v>236</v>
      </c>
      <c r="C565" s="130" t="s">
        <v>36</v>
      </c>
      <c r="D565" s="137">
        <v>46607</v>
      </c>
      <c r="E565" s="138">
        <v>3</v>
      </c>
      <c r="F565" s="138">
        <v>0</v>
      </c>
      <c r="G565" s="138">
        <v>1</v>
      </c>
      <c r="H565" s="138">
        <v>0</v>
      </c>
      <c r="I565" s="138">
        <v>0</v>
      </c>
      <c r="J565" s="138">
        <v>0</v>
      </c>
      <c r="K565" s="138">
        <v>0</v>
      </c>
      <c r="L565" s="139"/>
      <c r="M565" s="138">
        <v>2</v>
      </c>
      <c r="N565" s="139"/>
      <c r="O565" s="138">
        <v>0</v>
      </c>
      <c r="P565" s="138">
        <v>0</v>
      </c>
      <c r="Q565" s="138">
        <v>0</v>
      </c>
      <c r="R565" s="139"/>
      <c r="S565" s="138">
        <v>0</v>
      </c>
      <c r="T565" s="139"/>
      <c r="U565" s="138">
        <v>0</v>
      </c>
      <c r="V565" s="138">
        <v>0</v>
      </c>
      <c r="W565" s="138">
        <v>0</v>
      </c>
      <c r="X565" s="138">
        <v>0</v>
      </c>
      <c r="Y565" s="138">
        <v>0.2</v>
      </c>
      <c r="Z565" s="139"/>
      <c r="AA565" s="138">
        <v>0</v>
      </c>
      <c r="AB565" s="131">
        <v>0</v>
      </c>
    </row>
    <row r="566" spans="1:28" ht="15" customHeight="1" x14ac:dyDescent="0.25">
      <c r="A566" s="129" t="str">
        <f>B566&amp;"-"&amp;COUNTIF($B$3:B566,B566)</f>
        <v>236-412</v>
      </c>
      <c r="B566" s="130">
        <v>236</v>
      </c>
      <c r="C566" s="130" t="s">
        <v>36</v>
      </c>
      <c r="D566" s="137">
        <v>44792</v>
      </c>
      <c r="E566" s="138">
        <v>7.05</v>
      </c>
      <c r="F566" s="138">
        <v>0</v>
      </c>
      <c r="G566" s="138">
        <v>1.07</v>
      </c>
      <c r="H566" s="138">
        <v>0</v>
      </c>
      <c r="I566" s="138">
        <v>0</v>
      </c>
      <c r="J566" s="138">
        <v>0</v>
      </c>
      <c r="K566" s="138">
        <v>0</v>
      </c>
      <c r="L566" s="139"/>
      <c r="M566" s="138">
        <v>0</v>
      </c>
      <c r="N566" s="139"/>
      <c r="O566" s="138">
        <v>0</v>
      </c>
      <c r="P566" s="138">
        <v>0</v>
      </c>
      <c r="Q566" s="138">
        <v>0</v>
      </c>
      <c r="R566" s="139"/>
      <c r="S566" s="138">
        <v>0</v>
      </c>
      <c r="T566" s="139"/>
      <c r="U566" s="138">
        <v>0</v>
      </c>
      <c r="V566" s="138">
        <v>0</v>
      </c>
      <c r="W566" s="138">
        <v>0</v>
      </c>
      <c r="X566" s="138">
        <v>0</v>
      </c>
      <c r="Y566" s="138">
        <v>0.34</v>
      </c>
      <c r="Z566" s="139"/>
      <c r="AA566" s="138">
        <v>0</v>
      </c>
      <c r="AB566" s="131">
        <v>0</v>
      </c>
    </row>
    <row r="567" spans="1:28" ht="15" customHeight="1" x14ac:dyDescent="0.25">
      <c r="A567" s="129" t="str">
        <f>B567&amp;"-"&amp;COUNTIF($B$3:B567,B567)</f>
        <v>236-413</v>
      </c>
      <c r="B567" s="130">
        <v>236</v>
      </c>
      <c r="C567" s="130" t="s">
        <v>36</v>
      </c>
      <c r="D567" s="137">
        <v>47951</v>
      </c>
      <c r="E567" s="138">
        <v>1</v>
      </c>
      <c r="F567" s="138">
        <v>0</v>
      </c>
      <c r="G567" s="138">
        <v>0</v>
      </c>
      <c r="H567" s="138">
        <v>0</v>
      </c>
      <c r="I567" s="138">
        <v>0</v>
      </c>
      <c r="J567" s="138">
        <v>0</v>
      </c>
      <c r="K567" s="138">
        <v>0</v>
      </c>
      <c r="L567" s="139"/>
      <c r="M567" s="138">
        <v>1</v>
      </c>
      <c r="N567" s="139"/>
      <c r="O567" s="138">
        <v>0</v>
      </c>
      <c r="P567" s="138">
        <v>0</v>
      </c>
      <c r="Q567" s="138">
        <v>0</v>
      </c>
      <c r="R567" s="139"/>
      <c r="S567" s="138">
        <v>0</v>
      </c>
      <c r="T567" s="139"/>
      <c r="U567" s="138">
        <v>0</v>
      </c>
      <c r="V567" s="138">
        <v>0</v>
      </c>
      <c r="W567" s="138">
        <v>0</v>
      </c>
      <c r="X567" s="138">
        <v>0</v>
      </c>
      <c r="Y567" s="138">
        <v>0</v>
      </c>
      <c r="Z567" s="139"/>
      <c r="AA567" s="138">
        <v>0</v>
      </c>
      <c r="AB567" s="131">
        <v>0</v>
      </c>
    </row>
    <row r="568" spans="1:28" ht="15" customHeight="1" x14ac:dyDescent="0.25">
      <c r="A568" s="129" t="str">
        <f>B568&amp;"-"&amp;COUNTIF($B$3:B568,B568)</f>
        <v>236-414</v>
      </c>
      <c r="B568" s="130">
        <v>236</v>
      </c>
      <c r="C568" s="130" t="s">
        <v>36</v>
      </c>
      <c r="D568" s="137">
        <v>48363</v>
      </c>
      <c r="E568" s="138">
        <v>1</v>
      </c>
      <c r="F568" s="138">
        <v>0</v>
      </c>
      <c r="G568" s="138">
        <v>0</v>
      </c>
      <c r="H568" s="138">
        <v>0</v>
      </c>
      <c r="I568" s="138">
        <v>0</v>
      </c>
      <c r="J568" s="138">
        <v>0</v>
      </c>
      <c r="K568" s="138">
        <v>0</v>
      </c>
      <c r="L568" s="139"/>
      <c r="M568" s="138">
        <v>0</v>
      </c>
      <c r="N568" s="139"/>
      <c r="O568" s="138">
        <v>0</v>
      </c>
      <c r="P568" s="138">
        <v>0</v>
      </c>
      <c r="Q568" s="138">
        <v>0</v>
      </c>
      <c r="R568" s="139"/>
      <c r="S568" s="138">
        <v>0</v>
      </c>
      <c r="T568" s="139"/>
      <c r="U568" s="138">
        <v>0.26</v>
      </c>
      <c r="V568" s="138">
        <v>0</v>
      </c>
      <c r="W568" s="138">
        <v>0</v>
      </c>
      <c r="X568" s="138">
        <v>0</v>
      </c>
      <c r="Y568" s="138">
        <v>0</v>
      </c>
      <c r="Z568" s="139"/>
      <c r="AA568" s="138">
        <v>0</v>
      </c>
      <c r="AB568" s="131">
        <v>0</v>
      </c>
    </row>
    <row r="569" spans="1:28" ht="15" customHeight="1" x14ac:dyDescent="0.25">
      <c r="A569" s="129" t="str">
        <f>B569&amp;"-"&amp;COUNTIF($B$3:B569,B569)</f>
        <v>236-415</v>
      </c>
      <c r="B569" s="130">
        <v>236</v>
      </c>
      <c r="C569" s="130" t="s">
        <v>36</v>
      </c>
      <c r="D569" s="137">
        <v>44800</v>
      </c>
      <c r="E569" s="138">
        <v>39.880000000000003</v>
      </c>
      <c r="F569" s="138">
        <v>0</v>
      </c>
      <c r="G569" s="138">
        <v>3.61</v>
      </c>
      <c r="H569" s="138">
        <v>0</v>
      </c>
      <c r="I569" s="138">
        <v>0</v>
      </c>
      <c r="J569" s="138">
        <v>0</v>
      </c>
      <c r="K569" s="138">
        <v>3</v>
      </c>
      <c r="L569" s="139"/>
      <c r="M569" s="138">
        <v>16.38</v>
      </c>
      <c r="N569" s="139"/>
      <c r="O569" s="138">
        <v>0</v>
      </c>
      <c r="P569" s="138">
        <v>0</v>
      </c>
      <c r="Q569" s="138">
        <v>0</v>
      </c>
      <c r="R569" s="139"/>
      <c r="S569" s="138">
        <v>0</v>
      </c>
      <c r="T569" s="139"/>
      <c r="U569" s="138">
        <v>0.52</v>
      </c>
      <c r="V569" s="138">
        <v>7.0000000000000007E-2</v>
      </c>
      <c r="W569" s="138">
        <v>0</v>
      </c>
      <c r="X569" s="138">
        <v>0</v>
      </c>
      <c r="Y569" s="138">
        <v>1.54</v>
      </c>
      <c r="Z569" s="139"/>
      <c r="AA569" s="138">
        <v>0</v>
      </c>
      <c r="AB569" s="131">
        <v>0</v>
      </c>
    </row>
    <row r="570" spans="1:28" ht="15" customHeight="1" x14ac:dyDescent="0.25">
      <c r="A570" s="129" t="str">
        <f>B570&amp;"-"&amp;COUNTIF($B$3:B570,B570)</f>
        <v>236-416</v>
      </c>
      <c r="B570" s="130">
        <v>236</v>
      </c>
      <c r="C570" s="130" t="s">
        <v>36</v>
      </c>
      <c r="D570" s="137">
        <v>50583</v>
      </c>
      <c r="E570" s="138">
        <v>0.46</v>
      </c>
      <c r="F570" s="138">
        <v>0</v>
      </c>
      <c r="G570" s="138">
        <v>0</v>
      </c>
      <c r="H570" s="138">
        <v>0</v>
      </c>
      <c r="I570" s="138">
        <v>0</v>
      </c>
      <c r="J570" s="138">
        <v>0</v>
      </c>
      <c r="K570" s="138">
        <v>0</v>
      </c>
      <c r="L570" s="139"/>
      <c r="M570" s="138">
        <v>0.46</v>
      </c>
      <c r="N570" s="139"/>
      <c r="O570" s="138">
        <v>0</v>
      </c>
      <c r="P570" s="138">
        <v>0</v>
      </c>
      <c r="Q570" s="138">
        <v>0</v>
      </c>
      <c r="R570" s="139"/>
      <c r="S570" s="138">
        <v>0</v>
      </c>
      <c r="T570" s="139"/>
      <c r="U570" s="138">
        <v>0</v>
      </c>
      <c r="V570" s="138">
        <v>0</v>
      </c>
      <c r="W570" s="138">
        <v>0</v>
      </c>
      <c r="X570" s="138">
        <v>0</v>
      </c>
      <c r="Y570" s="138">
        <v>0</v>
      </c>
      <c r="Z570" s="139"/>
      <c r="AA570" s="138">
        <v>0</v>
      </c>
      <c r="AB570" s="131">
        <v>0</v>
      </c>
    </row>
    <row r="571" spans="1:28" ht="15" customHeight="1" x14ac:dyDescent="0.25">
      <c r="A571" s="129" t="str">
        <f>B571&amp;"-"&amp;COUNTIF($B$3:B571,B571)</f>
        <v>236-417</v>
      </c>
      <c r="B571" s="130">
        <v>236</v>
      </c>
      <c r="C571" s="130" t="s">
        <v>36</v>
      </c>
      <c r="D571" s="137">
        <v>49221</v>
      </c>
      <c r="E571" s="138">
        <v>4.3099999999999996</v>
      </c>
      <c r="F571" s="138">
        <v>0</v>
      </c>
      <c r="G571" s="138">
        <v>0</v>
      </c>
      <c r="H571" s="138">
        <v>0</v>
      </c>
      <c r="I571" s="138">
        <v>0</v>
      </c>
      <c r="J571" s="138">
        <v>0</v>
      </c>
      <c r="K571" s="138">
        <v>0</v>
      </c>
      <c r="L571" s="139"/>
      <c r="M571" s="138">
        <v>3.31</v>
      </c>
      <c r="N571" s="139"/>
      <c r="O571" s="138">
        <v>0</v>
      </c>
      <c r="P571" s="138">
        <v>0</v>
      </c>
      <c r="Q571" s="138">
        <v>0</v>
      </c>
      <c r="R571" s="139"/>
      <c r="S571" s="138">
        <v>0</v>
      </c>
      <c r="T571" s="139"/>
      <c r="U571" s="138">
        <v>0</v>
      </c>
      <c r="V571" s="138">
        <v>0</v>
      </c>
      <c r="W571" s="138">
        <v>0</v>
      </c>
      <c r="X571" s="138">
        <v>0</v>
      </c>
      <c r="Y571" s="138">
        <v>0</v>
      </c>
      <c r="Z571" s="139"/>
      <c r="AA571" s="138">
        <v>0</v>
      </c>
      <c r="AB571" s="131">
        <v>0</v>
      </c>
    </row>
    <row r="572" spans="1:28" ht="15" customHeight="1" x14ac:dyDescent="0.25">
      <c r="A572" s="129" t="str">
        <f>B572&amp;"-"&amp;COUNTIF($B$3:B572,B572)</f>
        <v>236-418</v>
      </c>
      <c r="B572" s="130">
        <v>236</v>
      </c>
      <c r="C572" s="130" t="s">
        <v>36</v>
      </c>
      <c r="D572" s="137">
        <v>46276</v>
      </c>
      <c r="E572" s="138">
        <v>1</v>
      </c>
      <c r="F572" s="138">
        <v>0</v>
      </c>
      <c r="G572" s="138">
        <v>0</v>
      </c>
      <c r="H572" s="138">
        <v>0</v>
      </c>
      <c r="I572" s="138">
        <v>0</v>
      </c>
      <c r="J572" s="138">
        <v>0</v>
      </c>
      <c r="K572" s="138">
        <v>0</v>
      </c>
      <c r="L572" s="139"/>
      <c r="M572" s="138">
        <v>0</v>
      </c>
      <c r="N572" s="139"/>
      <c r="O572" s="138">
        <v>0</v>
      </c>
      <c r="P572" s="138">
        <v>0</v>
      </c>
      <c r="Q572" s="138">
        <v>0</v>
      </c>
      <c r="R572" s="139"/>
      <c r="S572" s="138">
        <v>0</v>
      </c>
      <c r="T572" s="139"/>
      <c r="U572" s="138">
        <v>0</v>
      </c>
      <c r="V572" s="138">
        <v>0</v>
      </c>
      <c r="W572" s="138">
        <v>0</v>
      </c>
      <c r="X572" s="138">
        <v>0</v>
      </c>
      <c r="Y572" s="138">
        <v>0</v>
      </c>
      <c r="Z572" s="139"/>
      <c r="AA572" s="138">
        <v>0</v>
      </c>
      <c r="AB572" s="131">
        <v>0</v>
      </c>
    </row>
    <row r="573" spans="1:28" ht="15" customHeight="1" x14ac:dyDescent="0.25">
      <c r="A573" s="129" t="str">
        <f>B573&amp;"-"&amp;COUNTIF($B$3:B573,B573)</f>
        <v>236-419</v>
      </c>
      <c r="B573" s="130">
        <v>236</v>
      </c>
      <c r="C573" s="130" t="s">
        <v>36</v>
      </c>
      <c r="D573" s="137">
        <v>49528</v>
      </c>
      <c r="E573" s="138">
        <v>3.27</v>
      </c>
      <c r="F573" s="138">
        <v>0</v>
      </c>
      <c r="G573" s="138">
        <v>0.43</v>
      </c>
      <c r="H573" s="138">
        <v>0</v>
      </c>
      <c r="I573" s="138">
        <v>0</v>
      </c>
      <c r="J573" s="138">
        <v>0</v>
      </c>
      <c r="K573" s="138">
        <v>0</v>
      </c>
      <c r="L573" s="139"/>
      <c r="M573" s="138">
        <v>3.24</v>
      </c>
      <c r="N573" s="139"/>
      <c r="O573" s="138">
        <v>0</v>
      </c>
      <c r="P573" s="138">
        <v>0</v>
      </c>
      <c r="Q573" s="138">
        <v>0</v>
      </c>
      <c r="R573" s="139"/>
      <c r="S573" s="138">
        <v>0</v>
      </c>
      <c r="T573" s="139"/>
      <c r="U573" s="138">
        <v>0.13</v>
      </c>
      <c r="V573" s="138">
        <v>0</v>
      </c>
      <c r="W573" s="138">
        <v>0</v>
      </c>
      <c r="X573" s="138">
        <v>0</v>
      </c>
      <c r="Y573" s="138">
        <v>0</v>
      </c>
      <c r="Z573" s="139"/>
      <c r="AA573" s="138">
        <v>0</v>
      </c>
      <c r="AB573" s="131">
        <v>0</v>
      </c>
    </row>
    <row r="574" spans="1:28" ht="15" customHeight="1" x14ac:dyDescent="0.25">
      <c r="A574" s="129" t="str">
        <f>B574&amp;"-"&amp;COUNTIF($B$3:B574,B574)</f>
        <v>236-420</v>
      </c>
      <c r="B574" s="130">
        <v>236</v>
      </c>
      <c r="C574" s="130" t="s">
        <v>36</v>
      </c>
      <c r="D574" s="137">
        <v>49064</v>
      </c>
      <c r="E574" s="138">
        <v>1.03</v>
      </c>
      <c r="F574" s="138">
        <v>0</v>
      </c>
      <c r="G574" s="138">
        <v>0</v>
      </c>
      <c r="H574" s="138">
        <v>0</v>
      </c>
      <c r="I574" s="138">
        <v>0</v>
      </c>
      <c r="J574" s="138">
        <v>0</v>
      </c>
      <c r="K574" s="138">
        <v>0</v>
      </c>
      <c r="L574" s="139"/>
      <c r="M574" s="138">
        <v>1</v>
      </c>
      <c r="N574" s="139"/>
      <c r="O574" s="138">
        <v>0</v>
      </c>
      <c r="P574" s="138">
        <v>0</v>
      </c>
      <c r="Q574" s="138">
        <v>0</v>
      </c>
      <c r="R574" s="139"/>
      <c r="S574" s="138">
        <v>0</v>
      </c>
      <c r="T574" s="139"/>
      <c r="U574" s="138">
        <v>0</v>
      </c>
      <c r="V574" s="138">
        <v>0</v>
      </c>
      <c r="W574" s="138">
        <v>0</v>
      </c>
      <c r="X574" s="138">
        <v>0</v>
      </c>
      <c r="Y574" s="138">
        <v>0</v>
      </c>
      <c r="Z574" s="139"/>
      <c r="AA574" s="138">
        <v>0</v>
      </c>
      <c r="AB574" s="131">
        <v>0</v>
      </c>
    </row>
    <row r="575" spans="1:28" ht="15" customHeight="1" x14ac:dyDescent="0.25">
      <c r="A575" s="129" t="str">
        <f>B575&amp;"-"&amp;COUNTIF($B$3:B575,B575)</f>
        <v>236-421</v>
      </c>
      <c r="B575" s="130">
        <v>236</v>
      </c>
      <c r="C575" s="130" t="s">
        <v>36</v>
      </c>
      <c r="D575" s="137">
        <v>46441</v>
      </c>
      <c r="E575" s="138">
        <v>1</v>
      </c>
      <c r="F575" s="138">
        <v>0</v>
      </c>
      <c r="G575" s="138">
        <v>0</v>
      </c>
      <c r="H575" s="138">
        <v>0</v>
      </c>
      <c r="I575" s="138">
        <v>0</v>
      </c>
      <c r="J575" s="138">
        <v>0</v>
      </c>
      <c r="K575" s="138">
        <v>0</v>
      </c>
      <c r="L575" s="139"/>
      <c r="M575" s="138">
        <v>1</v>
      </c>
      <c r="N575" s="139"/>
      <c r="O575" s="138">
        <v>0</v>
      </c>
      <c r="P575" s="138">
        <v>0</v>
      </c>
      <c r="Q575" s="138">
        <v>0</v>
      </c>
      <c r="R575" s="139"/>
      <c r="S575" s="138">
        <v>0</v>
      </c>
      <c r="T575" s="139"/>
      <c r="U575" s="138">
        <v>0</v>
      </c>
      <c r="V575" s="138">
        <v>0</v>
      </c>
      <c r="W575" s="138">
        <v>0</v>
      </c>
      <c r="X575" s="138">
        <v>0</v>
      </c>
      <c r="Y575" s="138">
        <v>0</v>
      </c>
      <c r="Z575" s="139"/>
      <c r="AA575" s="138">
        <v>0</v>
      </c>
      <c r="AB575" s="131">
        <v>0</v>
      </c>
    </row>
    <row r="576" spans="1:28" ht="15" customHeight="1" x14ac:dyDescent="0.25">
      <c r="A576" s="129" t="str">
        <f>B576&amp;"-"&amp;COUNTIF($B$3:B576,B576)</f>
        <v>236-422</v>
      </c>
      <c r="B576" s="130">
        <v>236</v>
      </c>
      <c r="C576" s="130" t="s">
        <v>36</v>
      </c>
      <c r="D576" s="137">
        <v>48538</v>
      </c>
      <c r="E576" s="138">
        <v>1.01</v>
      </c>
      <c r="F576" s="138">
        <v>0</v>
      </c>
      <c r="G576" s="138">
        <v>0</v>
      </c>
      <c r="H576" s="138">
        <v>0</v>
      </c>
      <c r="I576" s="138">
        <v>0</v>
      </c>
      <c r="J576" s="138">
        <v>0.01</v>
      </c>
      <c r="K576" s="138">
        <v>0</v>
      </c>
      <c r="L576" s="139"/>
      <c r="M576" s="138">
        <v>0.01</v>
      </c>
      <c r="N576" s="139"/>
      <c r="O576" s="138">
        <v>0</v>
      </c>
      <c r="P576" s="138">
        <v>0</v>
      </c>
      <c r="Q576" s="138">
        <v>0</v>
      </c>
      <c r="R576" s="139"/>
      <c r="S576" s="138">
        <v>0</v>
      </c>
      <c r="T576" s="139"/>
      <c r="U576" s="138">
        <v>0</v>
      </c>
      <c r="V576" s="138">
        <v>0</v>
      </c>
      <c r="W576" s="138">
        <v>0</v>
      </c>
      <c r="X576" s="138">
        <v>0</v>
      </c>
      <c r="Y576" s="138">
        <v>0</v>
      </c>
      <c r="Z576" s="139"/>
      <c r="AA576" s="138">
        <v>0</v>
      </c>
      <c r="AB576" s="131">
        <v>0</v>
      </c>
    </row>
    <row r="577" spans="1:28" ht="15" customHeight="1" x14ac:dyDescent="0.25">
      <c r="A577" s="129" t="str">
        <f>B577&amp;"-"&amp;COUNTIF($B$3:B577,B577)</f>
        <v>236-423</v>
      </c>
      <c r="B577" s="130">
        <v>236</v>
      </c>
      <c r="C577" s="130" t="s">
        <v>36</v>
      </c>
      <c r="D577" s="137">
        <v>50237</v>
      </c>
      <c r="E577" s="138">
        <v>3</v>
      </c>
      <c r="F577" s="138">
        <v>0</v>
      </c>
      <c r="G577" s="138">
        <v>0</v>
      </c>
      <c r="H577" s="138">
        <v>0</v>
      </c>
      <c r="I577" s="138">
        <v>0</v>
      </c>
      <c r="J577" s="138">
        <v>0</v>
      </c>
      <c r="K577" s="138">
        <v>0</v>
      </c>
      <c r="L577" s="139"/>
      <c r="M577" s="138">
        <v>0</v>
      </c>
      <c r="N577" s="139"/>
      <c r="O577" s="138">
        <v>0</v>
      </c>
      <c r="P577" s="138">
        <v>0</v>
      </c>
      <c r="Q577" s="138">
        <v>0</v>
      </c>
      <c r="R577" s="139"/>
      <c r="S577" s="138">
        <v>0</v>
      </c>
      <c r="T577" s="139"/>
      <c r="U577" s="138">
        <v>0</v>
      </c>
      <c r="V577" s="138">
        <v>0</v>
      </c>
      <c r="W577" s="138">
        <v>0</v>
      </c>
      <c r="X577" s="138">
        <v>0</v>
      </c>
      <c r="Y577" s="138">
        <v>0.03</v>
      </c>
      <c r="Z577" s="139"/>
      <c r="AA577" s="138">
        <v>0</v>
      </c>
      <c r="AB577" s="131">
        <v>0</v>
      </c>
    </row>
    <row r="578" spans="1:28" ht="15" customHeight="1" x14ac:dyDescent="0.25">
      <c r="A578" s="129" t="str">
        <f>B578&amp;"-"&amp;COUNTIF($B$3:B578,B578)</f>
        <v>236-424</v>
      </c>
      <c r="B578" s="130">
        <v>236</v>
      </c>
      <c r="C578" s="130" t="s">
        <v>36</v>
      </c>
      <c r="D578" s="137">
        <v>47381</v>
      </c>
      <c r="E578" s="138">
        <v>7.28</v>
      </c>
      <c r="F578" s="138">
        <v>0</v>
      </c>
      <c r="G578" s="138">
        <v>0</v>
      </c>
      <c r="H578" s="138">
        <v>0</v>
      </c>
      <c r="I578" s="138">
        <v>0</v>
      </c>
      <c r="J578" s="138">
        <v>0</v>
      </c>
      <c r="K578" s="138">
        <v>0.57999999999999996</v>
      </c>
      <c r="L578" s="139"/>
      <c r="M578" s="138">
        <v>3.36</v>
      </c>
      <c r="N578" s="139"/>
      <c r="O578" s="138">
        <v>0</v>
      </c>
      <c r="P578" s="138">
        <v>0</v>
      </c>
      <c r="Q578" s="138">
        <v>0</v>
      </c>
      <c r="R578" s="139"/>
      <c r="S578" s="138">
        <v>0</v>
      </c>
      <c r="T578" s="139"/>
      <c r="U578" s="138">
        <v>0.33</v>
      </c>
      <c r="V578" s="138">
        <v>0</v>
      </c>
      <c r="W578" s="138">
        <v>0</v>
      </c>
      <c r="X578" s="138">
        <v>0</v>
      </c>
      <c r="Y578" s="138">
        <v>0.44</v>
      </c>
      <c r="Z578" s="139"/>
      <c r="AA578" s="138">
        <v>0</v>
      </c>
      <c r="AB578" s="131">
        <v>0</v>
      </c>
    </row>
    <row r="579" spans="1:28" ht="15" customHeight="1" x14ac:dyDescent="0.25">
      <c r="A579" s="129" t="str">
        <f>B579&amp;"-"&amp;COUNTIF($B$3:B579,B579)</f>
        <v>236-425</v>
      </c>
      <c r="B579" s="130">
        <v>236</v>
      </c>
      <c r="C579" s="130" t="s">
        <v>36</v>
      </c>
      <c r="D579" s="137">
        <v>48041</v>
      </c>
      <c r="E579" s="138">
        <v>10.62</v>
      </c>
      <c r="F579" s="138">
        <v>0</v>
      </c>
      <c r="G579" s="138">
        <v>1</v>
      </c>
      <c r="H579" s="138">
        <v>0</v>
      </c>
      <c r="I579" s="138">
        <v>0</v>
      </c>
      <c r="J579" s="138">
        <v>0</v>
      </c>
      <c r="K579" s="138">
        <v>0</v>
      </c>
      <c r="L579" s="139"/>
      <c r="M579" s="138">
        <v>0.15</v>
      </c>
      <c r="N579" s="139"/>
      <c r="O579" s="138">
        <v>0</v>
      </c>
      <c r="P579" s="138">
        <v>0</v>
      </c>
      <c r="Q579" s="138">
        <v>0</v>
      </c>
      <c r="R579" s="139"/>
      <c r="S579" s="138">
        <v>0</v>
      </c>
      <c r="T579" s="139"/>
      <c r="U579" s="138">
        <v>0</v>
      </c>
      <c r="V579" s="138">
        <v>0</v>
      </c>
      <c r="W579" s="138">
        <v>0</v>
      </c>
      <c r="X579" s="138">
        <v>0</v>
      </c>
      <c r="Y579" s="138">
        <v>0</v>
      </c>
      <c r="Z579" s="139"/>
      <c r="AA579" s="138">
        <v>0</v>
      </c>
      <c r="AB579" s="131">
        <v>0</v>
      </c>
    </row>
    <row r="580" spans="1:28" ht="15" customHeight="1" x14ac:dyDescent="0.25">
      <c r="A580" s="129" t="str">
        <f>B580&amp;"-"&amp;COUNTIF($B$3:B580,B580)</f>
        <v>236-426</v>
      </c>
      <c r="B580" s="130">
        <v>236</v>
      </c>
      <c r="C580" s="130" t="s">
        <v>36</v>
      </c>
      <c r="D580" s="137">
        <v>45807</v>
      </c>
      <c r="E580" s="138">
        <v>3.94</v>
      </c>
      <c r="F580" s="138">
        <v>0</v>
      </c>
      <c r="G580" s="138">
        <v>0</v>
      </c>
      <c r="H580" s="138">
        <v>0</v>
      </c>
      <c r="I580" s="138">
        <v>0</v>
      </c>
      <c r="J580" s="138">
        <v>0</v>
      </c>
      <c r="K580" s="138">
        <v>0</v>
      </c>
      <c r="L580" s="139"/>
      <c r="M580" s="138">
        <v>0</v>
      </c>
      <c r="N580" s="139"/>
      <c r="O580" s="138">
        <v>0</v>
      </c>
      <c r="P580" s="138">
        <v>0</v>
      </c>
      <c r="Q580" s="138">
        <v>0</v>
      </c>
      <c r="R580" s="139"/>
      <c r="S580" s="138">
        <v>0</v>
      </c>
      <c r="T580" s="139"/>
      <c r="U580" s="138">
        <v>0</v>
      </c>
      <c r="V580" s="138">
        <v>0</v>
      </c>
      <c r="W580" s="138">
        <v>0</v>
      </c>
      <c r="X580" s="138">
        <v>0</v>
      </c>
      <c r="Y580" s="138">
        <v>0</v>
      </c>
      <c r="Z580" s="139"/>
      <c r="AA580" s="138">
        <v>0</v>
      </c>
      <c r="AB580" s="131">
        <v>0</v>
      </c>
    </row>
    <row r="581" spans="1:28" ht="15" customHeight="1" x14ac:dyDescent="0.25">
      <c r="A581" s="129" t="str">
        <f>B581&amp;"-"&amp;COUNTIF($B$3:B581,B581)</f>
        <v>236-427</v>
      </c>
      <c r="B581" s="130">
        <v>236</v>
      </c>
      <c r="C581" s="130" t="s">
        <v>36</v>
      </c>
      <c r="D581" s="137">
        <v>50427</v>
      </c>
      <c r="E581" s="138">
        <v>14.17</v>
      </c>
      <c r="F581" s="138">
        <v>0</v>
      </c>
      <c r="G581" s="138">
        <v>1</v>
      </c>
      <c r="H581" s="138">
        <v>0</v>
      </c>
      <c r="I581" s="138">
        <v>0</v>
      </c>
      <c r="J581" s="138">
        <v>0</v>
      </c>
      <c r="K581" s="138">
        <v>0</v>
      </c>
      <c r="L581" s="139"/>
      <c r="M581" s="138">
        <v>4.2699999999999996</v>
      </c>
      <c r="N581" s="139"/>
      <c r="O581" s="138">
        <v>0</v>
      </c>
      <c r="P581" s="138">
        <v>0</v>
      </c>
      <c r="Q581" s="138">
        <v>0</v>
      </c>
      <c r="R581" s="139"/>
      <c r="S581" s="138">
        <v>0</v>
      </c>
      <c r="T581" s="139"/>
      <c r="U581" s="138">
        <v>0.51</v>
      </c>
      <c r="V581" s="138">
        <v>7.0000000000000007E-2</v>
      </c>
      <c r="W581" s="138">
        <v>0</v>
      </c>
      <c r="X581" s="138">
        <v>0</v>
      </c>
      <c r="Y581" s="138">
        <v>0.1</v>
      </c>
      <c r="Z581" s="139"/>
      <c r="AA581" s="138">
        <v>0</v>
      </c>
      <c r="AB581" s="131">
        <v>0</v>
      </c>
    </row>
    <row r="582" spans="1:28" ht="15" customHeight="1" x14ac:dyDescent="0.25">
      <c r="A582" s="129" t="str">
        <f>B582&amp;"-"&amp;COUNTIF($B$3:B582,B582)</f>
        <v>236-428</v>
      </c>
      <c r="B582" s="130">
        <v>236</v>
      </c>
      <c r="C582" s="130" t="s">
        <v>36</v>
      </c>
      <c r="D582" s="137">
        <v>50062</v>
      </c>
      <c r="E582" s="138">
        <v>4</v>
      </c>
      <c r="F582" s="138">
        <v>0</v>
      </c>
      <c r="G582" s="138">
        <v>0</v>
      </c>
      <c r="H582" s="138">
        <v>0</v>
      </c>
      <c r="I582" s="138">
        <v>0</v>
      </c>
      <c r="J582" s="138">
        <v>0</v>
      </c>
      <c r="K582" s="138">
        <v>0</v>
      </c>
      <c r="L582" s="139"/>
      <c r="M582" s="138">
        <v>1</v>
      </c>
      <c r="N582" s="139"/>
      <c r="O582" s="138">
        <v>0</v>
      </c>
      <c r="P582" s="138">
        <v>0</v>
      </c>
      <c r="Q582" s="138">
        <v>0</v>
      </c>
      <c r="R582" s="139"/>
      <c r="S582" s="138">
        <v>0</v>
      </c>
      <c r="T582" s="139"/>
      <c r="U582" s="138">
        <v>0.13</v>
      </c>
      <c r="V582" s="138">
        <v>0</v>
      </c>
      <c r="W582" s="138">
        <v>0</v>
      </c>
      <c r="X582" s="138">
        <v>0</v>
      </c>
      <c r="Y582" s="138">
        <v>0.23</v>
      </c>
      <c r="Z582" s="139"/>
      <c r="AA582" s="138">
        <v>0</v>
      </c>
      <c r="AB582" s="131">
        <v>0</v>
      </c>
    </row>
    <row r="583" spans="1:28" ht="15" customHeight="1" x14ac:dyDescent="0.25">
      <c r="A583" s="129" t="str">
        <f>B583&amp;"-"&amp;COUNTIF($B$3:B583,B583)</f>
        <v>236-429</v>
      </c>
      <c r="B583" s="130">
        <v>236</v>
      </c>
      <c r="C583" s="130" t="s">
        <v>36</v>
      </c>
      <c r="D583" s="137">
        <v>44818</v>
      </c>
      <c r="E583" s="138">
        <v>13.47</v>
      </c>
      <c r="F583" s="138">
        <v>0</v>
      </c>
      <c r="G583" s="138">
        <v>1</v>
      </c>
      <c r="H583" s="138">
        <v>0</v>
      </c>
      <c r="I583" s="138">
        <v>0</v>
      </c>
      <c r="J583" s="138">
        <v>0</v>
      </c>
      <c r="K583" s="138">
        <v>0</v>
      </c>
      <c r="L583" s="139"/>
      <c r="M583" s="138">
        <v>8.07</v>
      </c>
      <c r="N583" s="139"/>
      <c r="O583" s="138">
        <v>0</v>
      </c>
      <c r="P583" s="138">
        <v>0</v>
      </c>
      <c r="Q583" s="138">
        <v>0</v>
      </c>
      <c r="R583" s="139"/>
      <c r="S583" s="138">
        <v>0</v>
      </c>
      <c r="T583" s="139"/>
      <c r="U583" s="138">
        <v>0</v>
      </c>
      <c r="V583" s="138">
        <v>0</v>
      </c>
      <c r="W583" s="138">
        <v>0</v>
      </c>
      <c r="X583" s="138">
        <v>0</v>
      </c>
      <c r="Y583" s="138">
        <v>0.42</v>
      </c>
      <c r="Z583" s="139"/>
      <c r="AA583" s="138">
        <v>0</v>
      </c>
      <c r="AB583" s="131">
        <v>0</v>
      </c>
    </row>
    <row r="584" spans="1:28" ht="15" customHeight="1" x14ac:dyDescent="0.25">
      <c r="A584" s="129" t="str">
        <f>B584&amp;"-"&amp;COUNTIF($B$3:B584,B584)</f>
        <v>236-430</v>
      </c>
      <c r="B584" s="130">
        <v>236</v>
      </c>
      <c r="C584" s="130" t="s">
        <v>36</v>
      </c>
      <c r="D584" s="137">
        <v>48371</v>
      </c>
      <c r="E584" s="138">
        <v>3</v>
      </c>
      <c r="F584" s="138">
        <v>0</v>
      </c>
      <c r="G584" s="138">
        <v>0</v>
      </c>
      <c r="H584" s="138">
        <v>0</v>
      </c>
      <c r="I584" s="138">
        <v>0</v>
      </c>
      <c r="J584" s="138">
        <v>0</v>
      </c>
      <c r="K584" s="138">
        <v>0</v>
      </c>
      <c r="L584" s="139"/>
      <c r="M584" s="138">
        <v>1</v>
      </c>
      <c r="N584" s="139"/>
      <c r="O584" s="138">
        <v>0</v>
      </c>
      <c r="P584" s="138">
        <v>0</v>
      </c>
      <c r="Q584" s="138">
        <v>0</v>
      </c>
      <c r="R584" s="139"/>
      <c r="S584" s="138">
        <v>0</v>
      </c>
      <c r="T584" s="139"/>
      <c r="U584" s="138">
        <v>0</v>
      </c>
      <c r="V584" s="138">
        <v>0</v>
      </c>
      <c r="W584" s="138">
        <v>0</v>
      </c>
      <c r="X584" s="138">
        <v>0</v>
      </c>
      <c r="Y584" s="138">
        <v>0</v>
      </c>
      <c r="Z584" s="139"/>
      <c r="AA584" s="138">
        <v>0</v>
      </c>
      <c r="AB584" s="131">
        <v>0</v>
      </c>
    </row>
    <row r="585" spans="1:28" ht="15" customHeight="1" x14ac:dyDescent="0.25">
      <c r="A585" s="129" t="str">
        <f>B585&amp;"-"&amp;COUNTIF($B$3:B585,B585)</f>
        <v>236-431</v>
      </c>
      <c r="B585" s="130">
        <v>236</v>
      </c>
      <c r="C585" s="130" t="s">
        <v>36</v>
      </c>
      <c r="D585" s="137">
        <v>48223</v>
      </c>
      <c r="E585" s="138">
        <v>2.88</v>
      </c>
      <c r="F585" s="138">
        <v>0</v>
      </c>
      <c r="G585" s="138">
        <v>0</v>
      </c>
      <c r="H585" s="138">
        <v>0</v>
      </c>
      <c r="I585" s="138">
        <v>0</v>
      </c>
      <c r="J585" s="138">
        <v>0</v>
      </c>
      <c r="K585" s="138">
        <v>0</v>
      </c>
      <c r="L585" s="139"/>
      <c r="M585" s="138">
        <v>0.4</v>
      </c>
      <c r="N585" s="139"/>
      <c r="O585" s="138">
        <v>0</v>
      </c>
      <c r="P585" s="138">
        <v>0</v>
      </c>
      <c r="Q585" s="138">
        <v>0</v>
      </c>
      <c r="R585" s="139"/>
      <c r="S585" s="138">
        <v>0</v>
      </c>
      <c r="T585" s="139"/>
      <c r="U585" s="138">
        <v>0.23</v>
      </c>
      <c r="V585" s="138">
        <v>0</v>
      </c>
      <c r="W585" s="138">
        <v>0</v>
      </c>
      <c r="X585" s="138">
        <v>0</v>
      </c>
      <c r="Y585" s="138">
        <v>0.18</v>
      </c>
      <c r="Z585" s="139"/>
      <c r="AA585" s="138">
        <v>0</v>
      </c>
      <c r="AB585" s="131">
        <v>0</v>
      </c>
    </row>
    <row r="586" spans="1:28" ht="15" customHeight="1" x14ac:dyDescent="0.25">
      <c r="A586" s="129" t="str">
        <f>B586&amp;"-"&amp;COUNTIF($B$3:B586,B586)</f>
        <v>236-432</v>
      </c>
      <c r="B586" s="130">
        <v>236</v>
      </c>
      <c r="C586" s="130" t="s">
        <v>36</v>
      </c>
      <c r="D586" s="137">
        <v>44719</v>
      </c>
      <c r="E586" s="138">
        <v>1</v>
      </c>
      <c r="F586" s="138">
        <v>0</v>
      </c>
      <c r="G586" s="138">
        <v>0</v>
      </c>
      <c r="H586" s="138">
        <v>0</v>
      </c>
      <c r="I586" s="138">
        <v>0</v>
      </c>
      <c r="J586" s="138">
        <v>0</v>
      </c>
      <c r="K586" s="138">
        <v>0</v>
      </c>
      <c r="L586" s="139"/>
      <c r="M586" s="138">
        <v>0</v>
      </c>
      <c r="N586" s="139"/>
      <c r="O586" s="138">
        <v>0</v>
      </c>
      <c r="P586" s="138">
        <v>0</v>
      </c>
      <c r="Q586" s="138">
        <v>0</v>
      </c>
      <c r="R586" s="139"/>
      <c r="S586" s="138">
        <v>0</v>
      </c>
      <c r="T586" s="139"/>
      <c r="U586" s="138">
        <v>0</v>
      </c>
      <c r="V586" s="138">
        <v>0</v>
      </c>
      <c r="W586" s="138">
        <v>0</v>
      </c>
      <c r="X586" s="138">
        <v>0</v>
      </c>
      <c r="Y586" s="138">
        <v>0.09</v>
      </c>
      <c r="Z586" s="139"/>
      <c r="AA586" s="138">
        <v>0</v>
      </c>
      <c r="AB586" s="131">
        <v>0</v>
      </c>
    </row>
    <row r="587" spans="1:28" ht="15" customHeight="1" x14ac:dyDescent="0.25">
      <c r="A587" s="129" t="str">
        <f>B587&amp;"-"&amp;COUNTIF($B$3:B587,B587)</f>
        <v>236-433</v>
      </c>
      <c r="B587" s="130">
        <v>236</v>
      </c>
      <c r="C587" s="130" t="s">
        <v>36</v>
      </c>
      <c r="D587" s="137">
        <v>45997</v>
      </c>
      <c r="E587" s="138">
        <v>2.84</v>
      </c>
      <c r="F587" s="138">
        <v>0</v>
      </c>
      <c r="G587" s="138">
        <v>0</v>
      </c>
      <c r="H587" s="138">
        <v>0.06</v>
      </c>
      <c r="I587" s="138">
        <v>0</v>
      </c>
      <c r="J587" s="138">
        <v>0</v>
      </c>
      <c r="K587" s="138">
        <v>0</v>
      </c>
      <c r="L587" s="139"/>
      <c r="M587" s="138">
        <v>0.84</v>
      </c>
      <c r="N587" s="139"/>
      <c r="O587" s="138">
        <v>0</v>
      </c>
      <c r="P587" s="138">
        <v>0</v>
      </c>
      <c r="Q587" s="138">
        <v>0</v>
      </c>
      <c r="R587" s="139"/>
      <c r="S587" s="138">
        <v>0</v>
      </c>
      <c r="T587" s="139"/>
      <c r="U587" s="138">
        <v>0</v>
      </c>
      <c r="V587" s="138">
        <v>0</v>
      </c>
      <c r="W587" s="138">
        <v>0</v>
      </c>
      <c r="X587" s="138">
        <v>0</v>
      </c>
      <c r="Y587" s="138">
        <v>0</v>
      </c>
      <c r="Z587" s="139"/>
      <c r="AA587" s="138">
        <v>0</v>
      </c>
      <c r="AB587" s="131">
        <v>0</v>
      </c>
    </row>
    <row r="588" spans="1:28" ht="15" customHeight="1" x14ac:dyDescent="0.25">
      <c r="A588" s="129" t="str">
        <f>B588&amp;"-"&amp;COUNTIF($B$3:B588,B588)</f>
        <v>236-434</v>
      </c>
      <c r="B588" s="130">
        <v>236</v>
      </c>
      <c r="C588" s="130" t="s">
        <v>36</v>
      </c>
      <c r="D588" s="137">
        <v>44727</v>
      </c>
      <c r="E588" s="138">
        <v>2.83</v>
      </c>
      <c r="F588" s="138">
        <v>0</v>
      </c>
      <c r="G588" s="138">
        <v>0</v>
      </c>
      <c r="H588" s="138">
        <v>0</v>
      </c>
      <c r="I588" s="138">
        <v>0</v>
      </c>
      <c r="J588" s="138">
        <v>0</v>
      </c>
      <c r="K588" s="138">
        <v>0</v>
      </c>
      <c r="L588" s="139"/>
      <c r="M588" s="138">
        <v>1</v>
      </c>
      <c r="N588" s="139"/>
      <c r="O588" s="138">
        <v>0</v>
      </c>
      <c r="P588" s="138">
        <v>0</v>
      </c>
      <c r="Q588" s="138">
        <v>0</v>
      </c>
      <c r="R588" s="139"/>
      <c r="S588" s="138">
        <v>0</v>
      </c>
      <c r="T588" s="139"/>
      <c r="U588" s="138">
        <v>0</v>
      </c>
      <c r="V588" s="138">
        <v>0</v>
      </c>
      <c r="W588" s="138">
        <v>0</v>
      </c>
      <c r="X588" s="138">
        <v>0</v>
      </c>
      <c r="Y588" s="138">
        <v>0</v>
      </c>
      <c r="Z588" s="139"/>
      <c r="AA588" s="138">
        <v>0</v>
      </c>
      <c r="AB588" s="131">
        <v>0</v>
      </c>
    </row>
    <row r="589" spans="1:28" ht="15" customHeight="1" x14ac:dyDescent="0.25">
      <c r="A589" s="129" t="str">
        <f>B589&amp;"-"&amp;COUNTIF($B$3:B589,B589)</f>
        <v>236-435</v>
      </c>
      <c r="B589" s="130">
        <v>236</v>
      </c>
      <c r="C589" s="130" t="s">
        <v>36</v>
      </c>
      <c r="D589" s="137">
        <v>44826</v>
      </c>
      <c r="E589" s="138">
        <v>2</v>
      </c>
      <c r="F589" s="138">
        <v>0</v>
      </c>
      <c r="G589" s="138">
        <v>0</v>
      </c>
      <c r="H589" s="138">
        <v>0</v>
      </c>
      <c r="I589" s="138">
        <v>0</v>
      </c>
      <c r="J589" s="138">
        <v>0</v>
      </c>
      <c r="K589" s="138">
        <v>0</v>
      </c>
      <c r="L589" s="139"/>
      <c r="M589" s="138">
        <v>1</v>
      </c>
      <c r="N589" s="139"/>
      <c r="O589" s="138">
        <v>0</v>
      </c>
      <c r="P589" s="138">
        <v>0</v>
      </c>
      <c r="Q589" s="138">
        <v>0</v>
      </c>
      <c r="R589" s="139"/>
      <c r="S589" s="138">
        <v>0</v>
      </c>
      <c r="T589" s="139"/>
      <c r="U589" s="138">
        <v>0</v>
      </c>
      <c r="V589" s="138">
        <v>0</v>
      </c>
      <c r="W589" s="138">
        <v>0</v>
      </c>
      <c r="X589" s="138">
        <v>0</v>
      </c>
      <c r="Y589" s="138">
        <v>0</v>
      </c>
      <c r="Z589" s="139"/>
      <c r="AA589" s="138">
        <v>0</v>
      </c>
      <c r="AB589" s="131">
        <v>0</v>
      </c>
    </row>
    <row r="590" spans="1:28" ht="15" customHeight="1" x14ac:dyDescent="0.25">
      <c r="A590" s="129" t="str">
        <f>B590&amp;"-"&amp;COUNTIF($B$3:B590,B590)</f>
        <v>236-436</v>
      </c>
      <c r="B590" s="130">
        <v>236</v>
      </c>
      <c r="C590" s="130" t="s">
        <v>36</v>
      </c>
      <c r="D590" s="137">
        <v>44834</v>
      </c>
      <c r="E590" s="138">
        <v>8.34</v>
      </c>
      <c r="F590" s="138">
        <v>0</v>
      </c>
      <c r="G590" s="138">
        <v>1.54</v>
      </c>
      <c r="H590" s="138">
        <v>0</v>
      </c>
      <c r="I590" s="138">
        <v>0</v>
      </c>
      <c r="J590" s="138">
        <v>0</v>
      </c>
      <c r="K590" s="138">
        <v>0</v>
      </c>
      <c r="L590" s="139"/>
      <c r="M590" s="138">
        <v>1</v>
      </c>
      <c r="N590" s="139"/>
      <c r="O590" s="138">
        <v>0</v>
      </c>
      <c r="P590" s="138">
        <v>0</v>
      </c>
      <c r="Q590" s="138">
        <v>0</v>
      </c>
      <c r="R590" s="139"/>
      <c r="S590" s="138">
        <v>0</v>
      </c>
      <c r="T590" s="139"/>
      <c r="U590" s="138">
        <v>0</v>
      </c>
      <c r="V590" s="138">
        <v>0</v>
      </c>
      <c r="W590" s="138">
        <v>0</v>
      </c>
      <c r="X590" s="138">
        <v>0</v>
      </c>
      <c r="Y590" s="138">
        <v>0.43</v>
      </c>
      <c r="Z590" s="139"/>
      <c r="AA590" s="138">
        <v>0</v>
      </c>
      <c r="AB590" s="131">
        <v>0</v>
      </c>
    </row>
    <row r="591" spans="1:28" ht="15" customHeight="1" x14ac:dyDescent="0.25">
      <c r="A591" s="129" t="str">
        <f>B591&amp;"-"&amp;COUNTIF($B$3:B591,B591)</f>
        <v>236-437</v>
      </c>
      <c r="B591" s="130">
        <v>236</v>
      </c>
      <c r="C591" s="130" t="s">
        <v>36</v>
      </c>
      <c r="D591" s="137">
        <v>49239</v>
      </c>
      <c r="E591" s="138">
        <v>1.8</v>
      </c>
      <c r="F591" s="138">
        <v>0</v>
      </c>
      <c r="G591" s="138">
        <v>0</v>
      </c>
      <c r="H591" s="138">
        <v>0</v>
      </c>
      <c r="I591" s="138">
        <v>0</v>
      </c>
      <c r="J591" s="138">
        <v>0</v>
      </c>
      <c r="K591" s="138">
        <v>0</v>
      </c>
      <c r="L591" s="139"/>
      <c r="M591" s="138">
        <v>0.26</v>
      </c>
      <c r="N591" s="139"/>
      <c r="O591" s="138">
        <v>0</v>
      </c>
      <c r="P591" s="138">
        <v>0</v>
      </c>
      <c r="Q591" s="138">
        <v>0</v>
      </c>
      <c r="R591" s="139"/>
      <c r="S591" s="138">
        <v>0</v>
      </c>
      <c r="T591" s="139"/>
      <c r="U591" s="138">
        <v>0</v>
      </c>
      <c r="V591" s="138">
        <v>0</v>
      </c>
      <c r="W591" s="138">
        <v>0</v>
      </c>
      <c r="X591" s="138">
        <v>0</v>
      </c>
      <c r="Y591" s="138">
        <v>0.2</v>
      </c>
      <c r="Z591" s="139"/>
      <c r="AA591" s="138">
        <v>0</v>
      </c>
      <c r="AB591" s="131">
        <v>0</v>
      </c>
    </row>
    <row r="592" spans="1:28" ht="15" customHeight="1" x14ac:dyDescent="0.25">
      <c r="A592" s="129" t="str">
        <f>B592&amp;"-"&amp;COUNTIF($B$3:B592,B592)</f>
        <v>236-438</v>
      </c>
      <c r="B592" s="130">
        <v>236</v>
      </c>
      <c r="C592" s="130" t="s">
        <v>36</v>
      </c>
      <c r="D592" s="137">
        <v>44842</v>
      </c>
      <c r="E592" s="138">
        <v>7.45</v>
      </c>
      <c r="F592" s="138">
        <v>0</v>
      </c>
      <c r="G592" s="138">
        <v>0.5</v>
      </c>
      <c r="H592" s="138">
        <v>0</v>
      </c>
      <c r="I592" s="138">
        <v>0</v>
      </c>
      <c r="J592" s="138">
        <v>0</v>
      </c>
      <c r="K592" s="138">
        <v>0</v>
      </c>
      <c r="L592" s="139"/>
      <c r="M592" s="138">
        <v>1</v>
      </c>
      <c r="N592" s="139"/>
      <c r="O592" s="138">
        <v>0</v>
      </c>
      <c r="P592" s="138">
        <v>0</v>
      </c>
      <c r="Q592" s="138">
        <v>0</v>
      </c>
      <c r="R592" s="139"/>
      <c r="S592" s="138">
        <v>0</v>
      </c>
      <c r="T592" s="139"/>
      <c r="U592" s="138">
        <v>0</v>
      </c>
      <c r="V592" s="138">
        <v>0</v>
      </c>
      <c r="W592" s="138">
        <v>0</v>
      </c>
      <c r="X592" s="138">
        <v>0</v>
      </c>
      <c r="Y592" s="138">
        <v>0.27</v>
      </c>
      <c r="Z592" s="139"/>
      <c r="AA592" s="138">
        <v>0</v>
      </c>
      <c r="AB592" s="131">
        <v>0</v>
      </c>
    </row>
    <row r="593" spans="1:28" ht="15" customHeight="1" x14ac:dyDescent="0.25">
      <c r="A593" s="129" t="str">
        <f>B593&amp;"-"&amp;COUNTIF($B$3:B593,B593)</f>
        <v>236-439</v>
      </c>
      <c r="B593" s="130">
        <v>236</v>
      </c>
      <c r="C593" s="130" t="s">
        <v>36</v>
      </c>
      <c r="D593" s="137">
        <v>44859</v>
      </c>
      <c r="E593" s="138">
        <v>7</v>
      </c>
      <c r="F593" s="138">
        <v>1</v>
      </c>
      <c r="G593" s="138">
        <v>1</v>
      </c>
      <c r="H593" s="138">
        <v>0</v>
      </c>
      <c r="I593" s="138">
        <v>0</v>
      </c>
      <c r="J593" s="138">
        <v>0</v>
      </c>
      <c r="K593" s="138">
        <v>0</v>
      </c>
      <c r="L593" s="139"/>
      <c r="M593" s="138">
        <v>5</v>
      </c>
      <c r="N593" s="139"/>
      <c r="O593" s="138">
        <v>0</v>
      </c>
      <c r="P593" s="138">
        <v>0</v>
      </c>
      <c r="Q593" s="138">
        <v>0</v>
      </c>
      <c r="R593" s="139"/>
      <c r="S593" s="138">
        <v>0</v>
      </c>
      <c r="T593" s="139"/>
      <c r="U593" s="138">
        <v>0.13</v>
      </c>
      <c r="V593" s="138">
        <v>0</v>
      </c>
      <c r="W593" s="138">
        <v>0</v>
      </c>
      <c r="X593" s="138">
        <v>0</v>
      </c>
      <c r="Y593" s="138">
        <v>0</v>
      </c>
      <c r="Z593" s="139"/>
      <c r="AA593" s="138">
        <v>0</v>
      </c>
      <c r="AB593" s="131">
        <v>0</v>
      </c>
    </row>
    <row r="594" spans="1:28" ht="15" customHeight="1" x14ac:dyDescent="0.25">
      <c r="A594" s="129" t="str">
        <f>B594&amp;"-"&amp;COUNTIF($B$3:B594,B594)</f>
        <v>236-440</v>
      </c>
      <c r="B594" s="130">
        <v>236</v>
      </c>
      <c r="C594" s="130" t="s">
        <v>36</v>
      </c>
      <c r="D594" s="137">
        <v>50658</v>
      </c>
      <c r="E594" s="138">
        <v>2</v>
      </c>
      <c r="F594" s="138">
        <v>0</v>
      </c>
      <c r="G594" s="138">
        <v>0</v>
      </c>
      <c r="H594" s="138">
        <v>0</v>
      </c>
      <c r="I594" s="138">
        <v>0</v>
      </c>
      <c r="J594" s="138">
        <v>0</v>
      </c>
      <c r="K594" s="138">
        <v>0</v>
      </c>
      <c r="L594" s="139"/>
      <c r="M594" s="138">
        <v>2</v>
      </c>
      <c r="N594" s="139"/>
      <c r="O594" s="138">
        <v>0</v>
      </c>
      <c r="P594" s="138">
        <v>0</v>
      </c>
      <c r="Q594" s="138">
        <v>0</v>
      </c>
      <c r="R594" s="139"/>
      <c r="S594" s="138">
        <v>0</v>
      </c>
      <c r="T594" s="139"/>
      <c r="U594" s="138">
        <v>0.25</v>
      </c>
      <c r="V594" s="138">
        <v>0</v>
      </c>
      <c r="W594" s="138">
        <v>0</v>
      </c>
      <c r="X594" s="138">
        <v>0</v>
      </c>
      <c r="Y594" s="138">
        <v>0</v>
      </c>
      <c r="Z594" s="139"/>
      <c r="AA594" s="138">
        <v>0</v>
      </c>
      <c r="AB594" s="131">
        <v>0</v>
      </c>
    </row>
    <row r="595" spans="1:28" ht="15" customHeight="1" x14ac:dyDescent="0.25">
      <c r="A595" s="129" t="str">
        <f>B595&amp;"-"&amp;COUNTIF($B$3:B595,B595)</f>
        <v>236-441</v>
      </c>
      <c r="B595" s="130">
        <v>236</v>
      </c>
      <c r="C595" s="130" t="s">
        <v>36</v>
      </c>
      <c r="D595" s="137">
        <v>47092</v>
      </c>
      <c r="E595" s="138">
        <v>2</v>
      </c>
      <c r="F595" s="138">
        <v>0</v>
      </c>
      <c r="G595" s="138">
        <v>0</v>
      </c>
      <c r="H595" s="138">
        <v>0</v>
      </c>
      <c r="I595" s="138">
        <v>0</v>
      </c>
      <c r="J595" s="138">
        <v>0</v>
      </c>
      <c r="K595" s="138">
        <v>0</v>
      </c>
      <c r="L595" s="139"/>
      <c r="M595" s="138">
        <v>2</v>
      </c>
      <c r="N595" s="139"/>
      <c r="O595" s="138">
        <v>0</v>
      </c>
      <c r="P595" s="138">
        <v>0</v>
      </c>
      <c r="Q595" s="138">
        <v>0</v>
      </c>
      <c r="R595" s="139"/>
      <c r="S595" s="138">
        <v>0</v>
      </c>
      <c r="T595" s="139"/>
      <c r="U595" s="138">
        <v>0.26</v>
      </c>
      <c r="V595" s="138">
        <v>0</v>
      </c>
      <c r="W595" s="138">
        <v>0</v>
      </c>
      <c r="X595" s="138">
        <v>0</v>
      </c>
      <c r="Y595" s="138">
        <v>0.34</v>
      </c>
      <c r="Z595" s="139"/>
      <c r="AA595" s="138">
        <v>0</v>
      </c>
      <c r="AB595" s="131">
        <v>0</v>
      </c>
    </row>
    <row r="596" spans="1:28" ht="15" customHeight="1" x14ac:dyDescent="0.25">
      <c r="A596" s="129" t="str">
        <f>B596&amp;"-"&amp;COUNTIF($B$3:B596,B596)</f>
        <v>236-442</v>
      </c>
      <c r="B596" s="130">
        <v>236</v>
      </c>
      <c r="C596" s="130" t="s">
        <v>36</v>
      </c>
      <c r="D596" s="137">
        <v>48652</v>
      </c>
      <c r="E596" s="138">
        <v>6.68</v>
      </c>
      <c r="F596" s="138">
        <v>0</v>
      </c>
      <c r="G596" s="138">
        <v>0</v>
      </c>
      <c r="H596" s="138">
        <v>0</v>
      </c>
      <c r="I596" s="138">
        <v>0</v>
      </c>
      <c r="J596" s="138">
        <v>0</v>
      </c>
      <c r="K596" s="138">
        <v>1</v>
      </c>
      <c r="L596" s="139"/>
      <c r="M596" s="138">
        <v>4.67</v>
      </c>
      <c r="N596" s="139"/>
      <c r="O596" s="138">
        <v>0</v>
      </c>
      <c r="P596" s="138">
        <v>0</v>
      </c>
      <c r="Q596" s="138">
        <v>0</v>
      </c>
      <c r="R596" s="139"/>
      <c r="S596" s="138">
        <v>0</v>
      </c>
      <c r="T596" s="139"/>
      <c r="U596" s="138">
        <v>0.13</v>
      </c>
      <c r="V596" s="138">
        <v>0</v>
      </c>
      <c r="W596" s="138">
        <v>0</v>
      </c>
      <c r="X596" s="138">
        <v>0</v>
      </c>
      <c r="Y596" s="138">
        <v>0</v>
      </c>
      <c r="Z596" s="139"/>
      <c r="AA596" s="138">
        <v>0</v>
      </c>
      <c r="AB596" s="131">
        <v>0</v>
      </c>
    </row>
    <row r="597" spans="1:28" ht="15" customHeight="1" x14ac:dyDescent="0.25">
      <c r="A597" s="129" t="str">
        <f>B597&amp;"-"&amp;COUNTIF($B$3:B597,B597)</f>
        <v>236-443</v>
      </c>
      <c r="B597" s="130">
        <v>236</v>
      </c>
      <c r="C597" s="130" t="s">
        <v>36</v>
      </c>
      <c r="D597" s="137">
        <v>44867</v>
      </c>
      <c r="E597" s="138">
        <v>2.81</v>
      </c>
      <c r="F597" s="138">
        <v>0</v>
      </c>
      <c r="G597" s="138">
        <v>0</v>
      </c>
      <c r="H597" s="138">
        <v>0</v>
      </c>
      <c r="I597" s="138">
        <v>0</v>
      </c>
      <c r="J597" s="138">
        <v>0</v>
      </c>
      <c r="K597" s="138">
        <v>0</v>
      </c>
      <c r="L597" s="139"/>
      <c r="M597" s="138">
        <v>0.97</v>
      </c>
      <c r="N597" s="139"/>
      <c r="O597" s="138">
        <v>0</v>
      </c>
      <c r="P597" s="138">
        <v>0.67</v>
      </c>
      <c r="Q597" s="138">
        <v>0</v>
      </c>
      <c r="R597" s="139"/>
      <c r="S597" s="138">
        <v>0</v>
      </c>
      <c r="T597" s="139"/>
      <c r="U597" s="138">
        <v>0.33</v>
      </c>
      <c r="V597" s="138">
        <v>0</v>
      </c>
      <c r="W597" s="138">
        <v>0</v>
      </c>
      <c r="X597" s="138">
        <v>0</v>
      </c>
      <c r="Y597" s="138">
        <v>0</v>
      </c>
      <c r="Z597" s="139"/>
      <c r="AA597" s="138">
        <v>0</v>
      </c>
      <c r="AB597" s="131">
        <v>0</v>
      </c>
    </row>
    <row r="598" spans="1:28" ht="15" customHeight="1" x14ac:dyDescent="0.25">
      <c r="A598" s="129" t="str">
        <f>B598&amp;"-"&amp;COUNTIF($B$3:B598,B598)</f>
        <v>236-444</v>
      </c>
      <c r="B598" s="130">
        <v>236</v>
      </c>
      <c r="C598" s="130" t="s">
        <v>36</v>
      </c>
      <c r="D598" s="137">
        <v>44875</v>
      </c>
      <c r="E598" s="138">
        <v>6.75</v>
      </c>
      <c r="F598" s="138">
        <v>0</v>
      </c>
      <c r="G598" s="138">
        <v>1</v>
      </c>
      <c r="H598" s="138">
        <v>0</v>
      </c>
      <c r="I598" s="138">
        <v>0</v>
      </c>
      <c r="J598" s="138">
        <v>0</v>
      </c>
      <c r="K598" s="138">
        <v>0.75</v>
      </c>
      <c r="L598" s="139"/>
      <c r="M598" s="138">
        <v>4</v>
      </c>
      <c r="N598" s="139"/>
      <c r="O598" s="138">
        <v>0</v>
      </c>
      <c r="P598" s="138">
        <v>0</v>
      </c>
      <c r="Q598" s="138">
        <v>0</v>
      </c>
      <c r="R598" s="139"/>
      <c r="S598" s="138">
        <v>0</v>
      </c>
      <c r="T598" s="139"/>
      <c r="U598" s="138">
        <v>0</v>
      </c>
      <c r="V598" s="138">
        <v>0</v>
      </c>
      <c r="W598" s="138">
        <v>0</v>
      </c>
      <c r="X598" s="138">
        <v>0</v>
      </c>
      <c r="Y598" s="138">
        <v>0.2</v>
      </c>
      <c r="Z598" s="139"/>
      <c r="AA598" s="138">
        <v>0</v>
      </c>
      <c r="AB598" s="131">
        <v>0</v>
      </c>
    </row>
    <row r="599" spans="1:28" ht="15" customHeight="1" x14ac:dyDescent="0.25">
      <c r="A599" s="129" t="str">
        <f>B599&amp;"-"&amp;COUNTIF($B$3:B599,B599)</f>
        <v>236-445</v>
      </c>
      <c r="B599" s="130">
        <v>236</v>
      </c>
      <c r="C599" s="130" t="s">
        <v>36</v>
      </c>
      <c r="D599" s="137">
        <v>47969</v>
      </c>
      <c r="E599" s="138">
        <v>1.06</v>
      </c>
      <c r="F599" s="138">
        <v>0</v>
      </c>
      <c r="G599" s="138">
        <v>0</v>
      </c>
      <c r="H599" s="138">
        <v>0</v>
      </c>
      <c r="I599" s="138">
        <v>0</v>
      </c>
      <c r="J599" s="138">
        <v>0</v>
      </c>
      <c r="K599" s="138">
        <v>0</v>
      </c>
      <c r="L599" s="139"/>
      <c r="M599" s="138">
        <v>0.06</v>
      </c>
      <c r="N599" s="139"/>
      <c r="O599" s="138">
        <v>0</v>
      </c>
      <c r="P599" s="138">
        <v>0</v>
      </c>
      <c r="Q599" s="138">
        <v>0</v>
      </c>
      <c r="R599" s="139"/>
      <c r="S599" s="138">
        <v>0</v>
      </c>
      <c r="T599" s="139"/>
      <c r="U599" s="138">
        <v>0</v>
      </c>
      <c r="V599" s="138">
        <v>0</v>
      </c>
      <c r="W599" s="138">
        <v>0</v>
      </c>
      <c r="X599" s="138">
        <v>0</v>
      </c>
      <c r="Y599" s="138">
        <v>0</v>
      </c>
      <c r="Z599" s="139"/>
      <c r="AA599" s="138">
        <v>0</v>
      </c>
      <c r="AB599" s="131">
        <v>0</v>
      </c>
    </row>
    <row r="600" spans="1:28" ht="15" customHeight="1" x14ac:dyDescent="0.25">
      <c r="A600" s="129" t="str">
        <f>B600&amp;"-"&amp;COUNTIF($B$3:B600,B600)</f>
        <v>236-446</v>
      </c>
      <c r="B600" s="130">
        <v>236</v>
      </c>
      <c r="C600" s="130" t="s">
        <v>36</v>
      </c>
      <c r="D600" s="137">
        <v>46151</v>
      </c>
      <c r="E600" s="138">
        <v>6.71</v>
      </c>
      <c r="F600" s="138">
        <v>0</v>
      </c>
      <c r="G600" s="138">
        <v>0</v>
      </c>
      <c r="H600" s="138">
        <v>0</v>
      </c>
      <c r="I600" s="138">
        <v>0</v>
      </c>
      <c r="J600" s="138">
        <v>0</v>
      </c>
      <c r="K600" s="138">
        <v>0</v>
      </c>
      <c r="L600" s="139"/>
      <c r="M600" s="138">
        <v>1.97</v>
      </c>
      <c r="N600" s="139"/>
      <c r="O600" s="138">
        <v>0</v>
      </c>
      <c r="P600" s="138">
        <v>0</v>
      </c>
      <c r="Q600" s="138">
        <v>0</v>
      </c>
      <c r="R600" s="139"/>
      <c r="S600" s="138">
        <v>0</v>
      </c>
      <c r="T600" s="139"/>
      <c r="U600" s="138">
        <v>0</v>
      </c>
      <c r="V600" s="138">
        <v>0</v>
      </c>
      <c r="W600" s="138">
        <v>0</v>
      </c>
      <c r="X600" s="138">
        <v>0</v>
      </c>
      <c r="Y600" s="138">
        <v>0</v>
      </c>
      <c r="Z600" s="139"/>
      <c r="AA600" s="138">
        <v>0</v>
      </c>
      <c r="AB600" s="131">
        <v>0</v>
      </c>
    </row>
    <row r="601" spans="1:28" ht="15" customHeight="1" x14ac:dyDescent="0.25">
      <c r="A601" s="129" t="str">
        <f>B601&amp;"-"&amp;COUNTIF($B$3:B601,B601)</f>
        <v>236-447</v>
      </c>
      <c r="B601" s="130">
        <v>236</v>
      </c>
      <c r="C601" s="130" t="s">
        <v>36</v>
      </c>
      <c r="D601" s="137">
        <v>44883</v>
      </c>
      <c r="E601" s="138">
        <v>1.45</v>
      </c>
      <c r="F601" s="138">
        <v>0</v>
      </c>
      <c r="G601" s="138">
        <v>0</v>
      </c>
      <c r="H601" s="138">
        <v>0</v>
      </c>
      <c r="I601" s="138">
        <v>0</v>
      </c>
      <c r="J601" s="138">
        <v>0</v>
      </c>
      <c r="K601" s="138">
        <v>0</v>
      </c>
      <c r="L601" s="139"/>
      <c r="M601" s="138">
        <v>0</v>
      </c>
      <c r="N601" s="139"/>
      <c r="O601" s="138">
        <v>0</v>
      </c>
      <c r="P601" s="138">
        <v>0</v>
      </c>
      <c r="Q601" s="138">
        <v>0</v>
      </c>
      <c r="R601" s="139"/>
      <c r="S601" s="138">
        <v>0</v>
      </c>
      <c r="T601" s="139"/>
      <c r="U601" s="138">
        <v>0</v>
      </c>
      <c r="V601" s="138">
        <v>0</v>
      </c>
      <c r="W601" s="138">
        <v>0</v>
      </c>
      <c r="X601" s="138">
        <v>0</v>
      </c>
      <c r="Y601" s="138">
        <v>0.1</v>
      </c>
      <c r="Z601" s="139"/>
      <c r="AA601" s="138">
        <v>0</v>
      </c>
      <c r="AB601" s="131">
        <v>0</v>
      </c>
    </row>
    <row r="602" spans="1:28" ht="15" customHeight="1" x14ac:dyDescent="0.25">
      <c r="A602" s="129" t="str">
        <f>B602&amp;"-"&amp;COUNTIF($B$3:B602,B602)</f>
        <v>236-448</v>
      </c>
      <c r="B602" s="130">
        <v>236</v>
      </c>
      <c r="C602" s="130" t="s">
        <v>36</v>
      </c>
      <c r="D602" s="137">
        <v>49098</v>
      </c>
      <c r="E602" s="138">
        <v>2</v>
      </c>
      <c r="F602" s="138">
        <v>0</v>
      </c>
      <c r="G602" s="138">
        <v>0</v>
      </c>
      <c r="H602" s="138">
        <v>0</v>
      </c>
      <c r="I602" s="138">
        <v>0</v>
      </c>
      <c r="J602" s="138">
        <v>0</v>
      </c>
      <c r="K602" s="138">
        <v>0</v>
      </c>
      <c r="L602" s="139"/>
      <c r="M602" s="138">
        <v>0</v>
      </c>
      <c r="N602" s="139"/>
      <c r="O602" s="138">
        <v>0</v>
      </c>
      <c r="P602" s="138">
        <v>0</v>
      </c>
      <c r="Q602" s="138">
        <v>0</v>
      </c>
      <c r="R602" s="139"/>
      <c r="S602" s="138">
        <v>0</v>
      </c>
      <c r="T602" s="139"/>
      <c r="U602" s="138">
        <v>0.13</v>
      </c>
      <c r="V602" s="138">
        <v>0</v>
      </c>
      <c r="W602" s="138">
        <v>0</v>
      </c>
      <c r="X602" s="138">
        <v>0</v>
      </c>
      <c r="Y602" s="138">
        <v>0</v>
      </c>
      <c r="Z602" s="139"/>
      <c r="AA602" s="138">
        <v>0</v>
      </c>
      <c r="AB602" s="131">
        <v>0</v>
      </c>
    </row>
    <row r="603" spans="1:28" ht="15" customHeight="1" x14ac:dyDescent="0.25">
      <c r="A603" s="129" t="str">
        <f>B603&amp;"-"&amp;COUNTIF($B$3:B603,B603)</f>
        <v>236-449</v>
      </c>
      <c r="B603" s="130">
        <v>236</v>
      </c>
      <c r="C603" s="130" t="s">
        <v>36</v>
      </c>
      <c r="D603" s="137">
        <v>46243</v>
      </c>
      <c r="E603" s="138">
        <v>9.2100000000000009</v>
      </c>
      <c r="F603" s="138">
        <v>0</v>
      </c>
      <c r="G603" s="138">
        <v>0</v>
      </c>
      <c r="H603" s="138">
        <v>0</v>
      </c>
      <c r="I603" s="138">
        <v>0</v>
      </c>
      <c r="J603" s="138">
        <v>0</v>
      </c>
      <c r="K603" s="138">
        <v>0</v>
      </c>
      <c r="L603" s="139"/>
      <c r="M603" s="138">
        <v>4.9800000000000004</v>
      </c>
      <c r="N603" s="139"/>
      <c r="O603" s="138">
        <v>0</v>
      </c>
      <c r="P603" s="138">
        <v>0</v>
      </c>
      <c r="Q603" s="138">
        <v>0</v>
      </c>
      <c r="R603" s="139"/>
      <c r="S603" s="138">
        <v>0</v>
      </c>
      <c r="T603" s="139"/>
      <c r="U603" s="138">
        <v>0.12</v>
      </c>
      <c r="V603" s="138">
        <v>0</v>
      </c>
      <c r="W603" s="138">
        <v>0</v>
      </c>
      <c r="X603" s="138">
        <v>0</v>
      </c>
      <c r="Y603" s="138">
        <v>0.28999999999999998</v>
      </c>
      <c r="Z603" s="139"/>
      <c r="AA603" s="138">
        <v>0</v>
      </c>
      <c r="AB603" s="131">
        <v>0</v>
      </c>
    </row>
    <row r="604" spans="1:28" ht="15" customHeight="1" x14ac:dyDescent="0.25">
      <c r="A604" s="129" t="str">
        <f>B604&amp;"-"&amp;COUNTIF($B$3:B604,B604)</f>
        <v>236-450</v>
      </c>
      <c r="B604" s="130">
        <v>236</v>
      </c>
      <c r="C604" s="130" t="s">
        <v>36</v>
      </c>
      <c r="D604" s="137">
        <v>47399</v>
      </c>
      <c r="E604" s="138">
        <v>6.63</v>
      </c>
      <c r="F604" s="138">
        <v>0</v>
      </c>
      <c r="G604" s="138">
        <v>0.42</v>
      </c>
      <c r="H604" s="138">
        <v>0</v>
      </c>
      <c r="I604" s="138">
        <v>0</v>
      </c>
      <c r="J604" s="138">
        <v>0</v>
      </c>
      <c r="K604" s="138">
        <v>0</v>
      </c>
      <c r="L604" s="139"/>
      <c r="M604" s="138">
        <v>2.63</v>
      </c>
      <c r="N604" s="139"/>
      <c r="O604" s="138">
        <v>0</v>
      </c>
      <c r="P604" s="138">
        <v>0</v>
      </c>
      <c r="Q604" s="138">
        <v>0</v>
      </c>
      <c r="R604" s="139"/>
      <c r="S604" s="138">
        <v>0</v>
      </c>
      <c r="T604" s="139"/>
      <c r="U604" s="138">
        <v>0</v>
      </c>
      <c r="V604" s="138">
        <v>0</v>
      </c>
      <c r="W604" s="138">
        <v>0</v>
      </c>
      <c r="X604" s="138">
        <v>0</v>
      </c>
      <c r="Y604" s="138">
        <v>0.2</v>
      </c>
      <c r="Z604" s="139"/>
      <c r="AA604" s="138">
        <v>0</v>
      </c>
      <c r="AB604" s="131">
        <v>0</v>
      </c>
    </row>
    <row r="605" spans="1:28" ht="15" customHeight="1" x14ac:dyDescent="0.25">
      <c r="A605" s="129" t="str">
        <f>B605&amp;"-"&amp;COUNTIF($B$3:B605,B605)</f>
        <v>236-451</v>
      </c>
      <c r="B605" s="130">
        <v>236</v>
      </c>
      <c r="C605" s="130" t="s">
        <v>36</v>
      </c>
      <c r="D605" s="137">
        <v>44891</v>
      </c>
      <c r="E605" s="138">
        <v>2.42</v>
      </c>
      <c r="F605" s="138">
        <v>0</v>
      </c>
      <c r="G605" s="138">
        <v>0</v>
      </c>
      <c r="H605" s="138">
        <v>0</v>
      </c>
      <c r="I605" s="138">
        <v>0</v>
      </c>
      <c r="J605" s="138">
        <v>0</v>
      </c>
      <c r="K605" s="138">
        <v>0</v>
      </c>
      <c r="L605" s="139"/>
      <c r="M605" s="138">
        <v>1.42</v>
      </c>
      <c r="N605" s="139"/>
      <c r="O605" s="138">
        <v>0</v>
      </c>
      <c r="P605" s="138">
        <v>0</v>
      </c>
      <c r="Q605" s="138">
        <v>0</v>
      </c>
      <c r="R605" s="139"/>
      <c r="S605" s="138">
        <v>0</v>
      </c>
      <c r="T605" s="139"/>
      <c r="U605" s="138">
        <v>0</v>
      </c>
      <c r="V605" s="138">
        <v>0</v>
      </c>
      <c r="W605" s="138">
        <v>0</v>
      </c>
      <c r="X605" s="138">
        <v>0</v>
      </c>
      <c r="Y605" s="138">
        <v>0</v>
      </c>
      <c r="Z605" s="139"/>
      <c r="AA605" s="138">
        <v>0</v>
      </c>
      <c r="AB605" s="131">
        <v>0</v>
      </c>
    </row>
    <row r="606" spans="1:28" ht="15" customHeight="1" x14ac:dyDescent="0.25">
      <c r="A606" s="129" t="str">
        <f>B606&amp;"-"&amp;COUNTIF($B$3:B606,B606)</f>
        <v>236-452</v>
      </c>
      <c r="B606" s="130">
        <v>236</v>
      </c>
      <c r="C606" s="130" t="s">
        <v>36</v>
      </c>
      <c r="D606" s="137">
        <v>45617</v>
      </c>
      <c r="E606" s="138">
        <v>2</v>
      </c>
      <c r="F606" s="138">
        <v>0</v>
      </c>
      <c r="G606" s="138">
        <v>0</v>
      </c>
      <c r="H606" s="138">
        <v>0</v>
      </c>
      <c r="I606" s="138">
        <v>0</v>
      </c>
      <c r="J606" s="138">
        <v>0</v>
      </c>
      <c r="K606" s="138">
        <v>1</v>
      </c>
      <c r="L606" s="139"/>
      <c r="M606" s="138">
        <v>0</v>
      </c>
      <c r="N606" s="139"/>
      <c r="O606" s="138">
        <v>0</v>
      </c>
      <c r="P606" s="138">
        <v>0</v>
      </c>
      <c r="Q606" s="138">
        <v>0</v>
      </c>
      <c r="R606" s="139"/>
      <c r="S606" s="138">
        <v>0</v>
      </c>
      <c r="T606" s="139"/>
      <c r="U606" s="138">
        <v>0</v>
      </c>
      <c r="V606" s="138">
        <v>0</v>
      </c>
      <c r="W606" s="138">
        <v>0</v>
      </c>
      <c r="X606" s="138">
        <v>0</v>
      </c>
      <c r="Y606" s="138">
        <v>0</v>
      </c>
      <c r="Z606" s="139"/>
      <c r="AA606" s="138">
        <v>0</v>
      </c>
      <c r="AB606" s="131">
        <v>0</v>
      </c>
    </row>
    <row r="607" spans="1:28" ht="15" customHeight="1" x14ac:dyDescent="0.25">
      <c r="A607" s="129" t="str">
        <f>B607&amp;"-"&amp;COUNTIF($B$3:B607,B607)</f>
        <v>236-453</v>
      </c>
      <c r="B607" s="130">
        <v>236</v>
      </c>
      <c r="C607" s="130" t="s">
        <v>36</v>
      </c>
      <c r="D607" s="137">
        <v>44909</v>
      </c>
      <c r="E607" s="138">
        <v>46.13</v>
      </c>
      <c r="F607" s="138">
        <v>1</v>
      </c>
      <c r="G607" s="138">
        <v>2.74</v>
      </c>
      <c r="H607" s="138">
        <v>1</v>
      </c>
      <c r="I607" s="138">
        <v>0</v>
      </c>
      <c r="J607" s="138">
        <v>0</v>
      </c>
      <c r="K607" s="138">
        <v>0.93</v>
      </c>
      <c r="L607" s="139"/>
      <c r="M607" s="138">
        <v>38.15</v>
      </c>
      <c r="N607" s="139"/>
      <c r="O607" s="138">
        <v>0</v>
      </c>
      <c r="P607" s="138">
        <v>0</v>
      </c>
      <c r="Q607" s="138">
        <v>0</v>
      </c>
      <c r="R607" s="139"/>
      <c r="S607" s="138">
        <v>0</v>
      </c>
      <c r="T607" s="139"/>
      <c r="U607" s="138">
        <v>0.23</v>
      </c>
      <c r="V607" s="138">
        <v>0</v>
      </c>
      <c r="W607" s="138">
        <v>0</v>
      </c>
      <c r="X607" s="138">
        <v>0</v>
      </c>
      <c r="Y607" s="138">
        <v>0.56999999999999995</v>
      </c>
      <c r="Z607" s="139"/>
      <c r="AA607" s="138">
        <v>0</v>
      </c>
      <c r="AB607" s="131">
        <v>0</v>
      </c>
    </row>
    <row r="608" spans="1:28" ht="15" customHeight="1" x14ac:dyDescent="0.25">
      <c r="A608" s="129" t="str">
        <f>B608&amp;"-"&amp;COUNTIF($B$3:B608,B608)</f>
        <v>236-454</v>
      </c>
      <c r="B608" s="130">
        <v>236</v>
      </c>
      <c r="C608" s="130" t="s">
        <v>36</v>
      </c>
      <c r="D608" s="137">
        <v>44917</v>
      </c>
      <c r="E608" s="138">
        <v>2.0299999999999998</v>
      </c>
      <c r="F608" s="138">
        <v>0</v>
      </c>
      <c r="G608" s="138">
        <v>0</v>
      </c>
      <c r="H608" s="138">
        <v>0</v>
      </c>
      <c r="I608" s="138">
        <v>0</v>
      </c>
      <c r="J608" s="138">
        <v>0</v>
      </c>
      <c r="K608" s="138">
        <v>0</v>
      </c>
      <c r="L608" s="139"/>
      <c r="M608" s="138">
        <v>0</v>
      </c>
      <c r="N608" s="139"/>
      <c r="O608" s="138">
        <v>0</v>
      </c>
      <c r="P608" s="138">
        <v>0</v>
      </c>
      <c r="Q608" s="138">
        <v>0</v>
      </c>
      <c r="R608" s="139"/>
      <c r="S608" s="138">
        <v>0</v>
      </c>
      <c r="T608" s="139"/>
      <c r="U608" s="138">
        <v>0</v>
      </c>
      <c r="V608" s="138">
        <v>0</v>
      </c>
      <c r="W608" s="138">
        <v>0</v>
      </c>
      <c r="X608" s="138">
        <v>0</v>
      </c>
      <c r="Y608" s="138">
        <v>0</v>
      </c>
      <c r="Z608" s="139"/>
      <c r="AA608" s="138">
        <v>0</v>
      </c>
      <c r="AB608" s="131">
        <v>0</v>
      </c>
    </row>
    <row r="609" spans="1:28" ht="15" customHeight="1" x14ac:dyDescent="0.25">
      <c r="A609" s="129" t="str">
        <f>B609&amp;"-"&amp;COUNTIF($B$3:B609,B609)</f>
        <v>236-455</v>
      </c>
      <c r="B609" s="130">
        <v>236</v>
      </c>
      <c r="C609" s="130" t="s">
        <v>36</v>
      </c>
      <c r="D609" s="137">
        <v>91397</v>
      </c>
      <c r="E609" s="138">
        <v>1.91</v>
      </c>
      <c r="F609" s="138">
        <v>0</v>
      </c>
      <c r="G609" s="138">
        <v>0</v>
      </c>
      <c r="H609" s="138">
        <v>0</v>
      </c>
      <c r="I609" s="138">
        <v>0</v>
      </c>
      <c r="J609" s="138">
        <v>0</v>
      </c>
      <c r="K609" s="138">
        <v>0</v>
      </c>
      <c r="L609" s="139"/>
      <c r="M609" s="138">
        <v>1.91</v>
      </c>
      <c r="N609" s="139"/>
      <c r="O609" s="138">
        <v>0</v>
      </c>
      <c r="P609" s="138">
        <v>0</v>
      </c>
      <c r="Q609" s="138">
        <v>0</v>
      </c>
      <c r="R609" s="139"/>
      <c r="S609" s="138">
        <v>0</v>
      </c>
      <c r="T609" s="139"/>
      <c r="U609" s="138">
        <v>0</v>
      </c>
      <c r="V609" s="138">
        <v>0.06</v>
      </c>
      <c r="W609" s="138">
        <v>0</v>
      </c>
      <c r="X609" s="138">
        <v>7.0000000000000007E-2</v>
      </c>
      <c r="Y609" s="138">
        <v>0.12</v>
      </c>
      <c r="Z609" s="139"/>
      <c r="AA609" s="138">
        <v>0</v>
      </c>
      <c r="AB609" s="131">
        <v>0</v>
      </c>
    </row>
    <row r="610" spans="1:28" ht="15" customHeight="1" x14ac:dyDescent="0.25">
      <c r="A610" s="129" t="str">
        <f>B610&amp;"-"&amp;COUNTIF($B$3:B610,B610)</f>
        <v>236-456</v>
      </c>
      <c r="B610" s="130">
        <v>236</v>
      </c>
      <c r="C610" s="130" t="s">
        <v>36</v>
      </c>
      <c r="D610" s="137">
        <v>48876</v>
      </c>
      <c r="E610" s="138">
        <v>6.03</v>
      </c>
      <c r="F610" s="138">
        <v>0</v>
      </c>
      <c r="G610" s="138">
        <v>1</v>
      </c>
      <c r="H610" s="138">
        <v>0</v>
      </c>
      <c r="I610" s="138">
        <v>0</v>
      </c>
      <c r="J610" s="138">
        <v>0</v>
      </c>
      <c r="K610" s="138">
        <v>0</v>
      </c>
      <c r="L610" s="139"/>
      <c r="M610" s="138">
        <v>4.03</v>
      </c>
      <c r="N610" s="139"/>
      <c r="O610" s="138">
        <v>0</v>
      </c>
      <c r="P610" s="138">
        <v>0</v>
      </c>
      <c r="Q610" s="138">
        <v>0</v>
      </c>
      <c r="R610" s="139"/>
      <c r="S610" s="138">
        <v>0</v>
      </c>
      <c r="T610" s="139"/>
      <c r="U610" s="138">
        <v>0.26</v>
      </c>
      <c r="V610" s="138">
        <v>0</v>
      </c>
      <c r="W610" s="138">
        <v>0</v>
      </c>
      <c r="X610" s="138">
        <v>0</v>
      </c>
      <c r="Y610" s="138">
        <v>0</v>
      </c>
      <c r="Z610" s="139"/>
      <c r="AA610" s="138">
        <v>0</v>
      </c>
      <c r="AB610" s="131">
        <v>0</v>
      </c>
    </row>
    <row r="611" spans="1:28" ht="15" customHeight="1" x14ac:dyDescent="0.25">
      <c r="A611" s="129" t="str">
        <f>B611&amp;"-"&amp;COUNTIF($B$3:B611,B611)</f>
        <v>236-457</v>
      </c>
      <c r="B611" s="130">
        <v>236</v>
      </c>
      <c r="C611" s="130" t="s">
        <v>36</v>
      </c>
      <c r="D611" s="137">
        <v>46680</v>
      </c>
      <c r="E611" s="138">
        <v>5</v>
      </c>
      <c r="F611" s="138">
        <v>0</v>
      </c>
      <c r="G611" s="138">
        <v>0</v>
      </c>
      <c r="H611" s="138">
        <v>0</v>
      </c>
      <c r="I611" s="138">
        <v>0</v>
      </c>
      <c r="J611" s="138">
        <v>0</v>
      </c>
      <c r="K611" s="138">
        <v>0</v>
      </c>
      <c r="L611" s="139"/>
      <c r="M611" s="138">
        <v>0</v>
      </c>
      <c r="N611" s="139"/>
      <c r="O611" s="138">
        <v>0</v>
      </c>
      <c r="P611" s="138">
        <v>0</v>
      </c>
      <c r="Q611" s="138">
        <v>0</v>
      </c>
      <c r="R611" s="139"/>
      <c r="S611" s="138">
        <v>0</v>
      </c>
      <c r="T611" s="139"/>
      <c r="U611" s="138">
        <v>0</v>
      </c>
      <c r="V611" s="138">
        <v>0</v>
      </c>
      <c r="W611" s="138">
        <v>0</v>
      </c>
      <c r="X611" s="138">
        <v>0</v>
      </c>
      <c r="Y611" s="138">
        <v>0</v>
      </c>
      <c r="Z611" s="139"/>
      <c r="AA611" s="138">
        <v>0</v>
      </c>
      <c r="AB611" s="131">
        <v>0</v>
      </c>
    </row>
    <row r="612" spans="1:28" ht="15" customHeight="1" x14ac:dyDescent="0.25">
      <c r="A612" s="129" t="str">
        <f>B612&amp;"-"&amp;COUNTIF($B$3:B612,B612)</f>
        <v>236-458</v>
      </c>
      <c r="B612" s="130">
        <v>236</v>
      </c>
      <c r="C612" s="130" t="s">
        <v>36</v>
      </c>
      <c r="D612" s="137">
        <v>46201</v>
      </c>
      <c r="E612" s="138">
        <v>1.72</v>
      </c>
      <c r="F612" s="138">
        <v>0</v>
      </c>
      <c r="G612" s="138">
        <v>0</v>
      </c>
      <c r="H612" s="138">
        <v>0</v>
      </c>
      <c r="I612" s="138">
        <v>0</v>
      </c>
      <c r="J612" s="138">
        <v>0</v>
      </c>
      <c r="K612" s="138">
        <v>0</v>
      </c>
      <c r="L612" s="139"/>
      <c r="M612" s="138">
        <v>0</v>
      </c>
      <c r="N612" s="139"/>
      <c r="O612" s="138">
        <v>0</v>
      </c>
      <c r="P612" s="138">
        <v>0</v>
      </c>
      <c r="Q612" s="138">
        <v>0</v>
      </c>
      <c r="R612" s="139"/>
      <c r="S612" s="138">
        <v>0</v>
      </c>
      <c r="T612" s="139"/>
      <c r="U612" s="138">
        <v>0.13</v>
      </c>
      <c r="V612" s="138">
        <v>0</v>
      </c>
      <c r="W612" s="138">
        <v>0</v>
      </c>
      <c r="X612" s="138">
        <v>0</v>
      </c>
      <c r="Y612" s="138">
        <v>0</v>
      </c>
      <c r="Z612" s="139"/>
      <c r="AA612" s="138">
        <v>0</v>
      </c>
      <c r="AB612" s="131">
        <v>0</v>
      </c>
    </row>
    <row r="613" spans="1:28" ht="15" customHeight="1" x14ac:dyDescent="0.25">
      <c r="A613" s="129" t="str">
        <f>B613&amp;"-"&amp;COUNTIF($B$3:B613,B613)</f>
        <v>236-459</v>
      </c>
      <c r="B613" s="130">
        <v>236</v>
      </c>
      <c r="C613" s="130" t="s">
        <v>36</v>
      </c>
      <c r="D613" s="137">
        <v>45922</v>
      </c>
      <c r="E613" s="138">
        <v>4.75</v>
      </c>
      <c r="F613" s="138">
        <v>0</v>
      </c>
      <c r="G613" s="138">
        <v>0</v>
      </c>
      <c r="H613" s="138">
        <v>0</v>
      </c>
      <c r="I613" s="138">
        <v>0</v>
      </c>
      <c r="J613" s="138">
        <v>0</v>
      </c>
      <c r="K613" s="138">
        <v>0</v>
      </c>
      <c r="L613" s="139"/>
      <c r="M613" s="138">
        <v>0.93</v>
      </c>
      <c r="N613" s="139"/>
      <c r="O613" s="138">
        <v>0</v>
      </c>
      <c r="P613" s="138">
        <v>0</v>
      </c>
      <c r="Q613" s="138">
        <v>0</v>
      </c>
      <c r="R613" s="139"/>
      <c r="S613" s="138">
        <v>0</v>
      </c>
      <c r="T613" s="139"/>
      <c r="U613" s="138">
        <v>0</v>
      </c>
      <c r="V613" s="138">
        <v>0</v>
      </c>
      <c r="W613" s="138">
        <v>0</v>
      </c>
      <c r="X613" s="138">
        <v>0</v>
      </c>
      <c r="Y613" s="138">
        <v>0</v>
      </c>
      <c r="Z613" s="139"/>
      <c r="AA613" s="138">
        <v>0</v>
      </c>
      <c r="AB613" s="131">
        <v>0</v>
      </c>
    </row>
    <row r="614" spans="1:28" ht="15" customHeight="1" x14ac:dyDescent="0.25">
      <c r="A614" s="129" t="str">
        <f>B614&amp;"-"&amp;COUNTIF($B$3:B614,B614)</f>
        <v>236-460</v>
      </c>
      <c r="B614" s="130">
        <v>236</v>
      </c>
      <c r="C614" s="130" t="s">
        <v>36</v>
      </c>
      <c r="D614" s="137">
        <v>50591</v>
      </c>
      <c r="E614" s="138">
        <v>1.1100000000000001</v>
      </c>
      <c r="F614" s="138">
        <v>0</v>
      </c>
      <c r="G614" s="138">
        <v>0</v>
      </c>
      <c r="H614" s="138">
        <v>0</v>
      </c>
      <c r="I614" s="138">
        <v>0</v>
      </c>
      <c r="J614" s="138">
        <v>0</v>
      </c>
      <c r="K614" s="138">
        <v>0</v>
      </c>
      <c r="L614" s="139"/>
      <c r="M614" s="138">
        <v>0.99</v>
      </c>
      <c r="N614" s="139"/>
      <c r="O614" s="138">
        <v>0</v>
      </c>
      <c r="P614" s="138">
        <v>0</v>
      </c>
      <c r="Q614" s="138">
        <v>0</v>
      </c>
      <c r="R614" s="139"/>
      <c r="S614" s="138">
        <v>0</v>
      </c>
      <c r="T614" s="139"/>
      <c r="U614" s="138">
        <v>0</v>
      </c>
      <c r="V614" s="138">
        <v>0</v>
      </c>
      <c r="W614" s="138">
        <v>0</v>
      </c>
      <c r="X614" s="138">
        <v>0</v>
      </c>
      <c r="Y614" s="138">
        <v>0</v>
      </c>
      <c r="Z614" s="139"/>
      <c r="AA614" s="138">
        <v>0</v>
      </c>
      <c r="AB614" s="131">
        <v>0</v>
      </c>
    </row>
    <row r="615" spans="1:28" ht="15" customHeight="1" x14ac:dyDescent="0.25">
      <c r="A615" s="129" t="str">
        <f>B615&amp;"-"&amp;COUNTIF($B$3:B615,B615)</f>
        <v>236-461</v>
      </c>
      <c r="B615" s="130">
        <v>236</v>
      </c>
      <c r="C615" s="130" t="s">
        <v>36</v>
      </c>
      <c r="D615" s="137">
        <v>48694</v>
      </c>
      <c r="E615" s="138">
        <v>5.84</v>
      </c>
      <c r="F615" s="138">
        <v>0</v>
      </c>
      <c r="G615" s="138">
        <v>0</v>
      </c>
      <c r="H615" s="138">
        <v>0</v>
      </c>
      <c r="I615" s="138">
        <v>0</v>
      </c>
      <c r="J615" s="138">
        <v>0</v>
      </c>
      <c r="K615" s="138">
        <v>1</v>
      </c>
      <c r="L615" s="139"/>
      <c r="M615" s="138">
        <v>1.84</v>
      </c>
      <c r="N615" s="139"/>
      <c r="O615" s="138">
        <v>0</v>
      </c>
      <c r="P615" s="138">
        <v>0</v>
      </c>
      <c r="Q615" s="138">
        <v>0</v>
      </c>
      <c r="R615" s="139"/>
      <c r="S615" s="138">
        <v>0</v>
      </c>
      <c r="T615" s="139"/>
      <c r="U615" s="138">
        <v>0.13</v>
      </c>
      <c r="V615" s="138">
        <v>0</v>
      </c>
      <c r="W615" s="138">
        <v>0</v>
      </c>
      <c r="X615" s="138">
        <v>0</v>
      </c>
      <c r="Y615" s="138">
        <v>0.37</v>
      </c>
      <c r="Z615" s="139"/>
      <c r="AA615" s="138">
        <v>0</v>
      </c>
      <c r="AB615" s="131">
        <v>0</v>
      </c>
    </row>
    <row r="616" spans="1:28" ht="15" customHeight="1" x14ac:dyDescent="0.25">
      <c r="A616" s="129" t="str">
        <f>B616&amp;"-"&amp;COUNTIF($B$3:B616,B616)</f>
        <v>236-462</v>
      </c>
      <c r="B616" s="130">
        <v>236</v>
      </c>
      <c r="C616" s="130" t="s">
        <v>36</v>
      </c>
      <c r="D616" s="137">
        <v>44925</v>
      </c>
      <c r="E616" s="138">
        <v>13.93</v>
      </c>
      <c r="F616" s="138">
        <v>0</v>
      </c>
      <c r="G616" s="138">
        <v>0</v>
      </c>
      <c r="H616" s="138">
        <v>0</v>
      </c>
      <c r="I616" s="138">
        <v>0</v>
      </c>
      <c r="J616" s="138">
        <v>0</v>
      </c>
      <c r="K616" s="138">
        <v>0</v>
      </c>
      <c r="L616" s="139"/>
      <c r="M616" s="138">
        <v>2.33</v>
      </c>
      <c r="N616" s="139"/>
      <c r="O616" s="138">
        <v>0</v>
      </c>
      <c r="P616" s="138">
        <v>0</v>
      </c>
      <c r="Q616" s="138">
        <v>0</v>
      </c>
      <c r="R616" s="139"/>
      <c r="S616" s="138">
        <v>0</v>
      </c>
      <c r="T616" s="139"/>
      <c r="U616" s="138">
        <v>0</v>
      </c>
      <c r="V616" s="138">
        <v>0</v>
      </c>
      <c r="W616" s="138">
        <v>0</v>
      </c>
      <c r="X616" s="138">
        <v>0</v>
      </c>
      <c r="Y616" s="138">
        <v>0.4</v>
      </c>
      <c r="Z616" s="139"/>
      <c r="AA616" s="138">
        <v>0</v>
      </c>
      <c r="AB616" s="131">
        <v>0</v>
      </c>
    </row>
    <row r="617" spans="1:28" ht="15" customHeight="1" x14ac:dyDescent="0.25">
      <c r="A617" s="129" t="str">
        <f>B617&amp;"-"&amp;COUNTIF($B$3:B617,B617)</f>
        <v>236-463</v>
      </c>
      <c r="B617" s="130">
        <v>236</v>
      </c>
      <c r="C617" s="130" t="s">
        <v>36</v>
      </c>
      <c r="D617" s="137">
        <v>49957</v>
      </c>
      <c r="E617" s="138">
        <v>1</v>
      </c>
      <c r="F617" s="138">
        <v>0</v>
      </c>
      <c r="G617" s="138">
        <v>0</v>
      </c>
      <c r="H617" s="138">
        <v>0</v>
      </c>
      <c r="I617" s="138">
        <v>0</v>
      </c>
      <c r="J617" s="138">
        <v>0</v>
      </c>
      <c r="K617" s="138">
        <v>0</v>
      </c>
      <c r="L617" s="139"/>
      <c r="M617" s="138">
        <v>0</v>
      </c>
      <c r="N617" s="139"/>
      <c r="O617" s="138">
        <v>0</v>
      </c>
      <c r="P617" s="138">
        <v>0</v>
      </c>
      <c r="Q617" s="138">
        <v>0</v>
      </c>
      <c r="R617" s="139"/>
      <c r="S617" s="138">
        <v>0</v>
      </c>
      <c r="T617" s="139"/>
      <c r="U617" s="138">
        <v>0</v>
      </c>
      <c r="V617" s="138">
        <v>0</v>
      </c>
      <c r="W617" s="138">
        <v>0</v>
      </c>
      <c r="X617" s="138">
        <v>0</v>
      </c>
      <c r="Y617" s="138">
        <v>0</v>
      </c>
      <c r="Z617" s="139"/>
      <c r="AA617" s="138">
        <v>0</v>
      </c>
      <c r="AB617" s="131">
        <v>0</v>
      </c>
    </row>
    <row r="618" spans="1:28" ht="15" customHeight="1" x14ac:dyDescent="0.25">
      <c r="A618" s="129" t="str">
        <f>B618&amp;"-"&amp;COUNTIF($B$3:B618,B618)</f>
        <v>236-464</v>
      </c>
      <c r="B618" s="130">
        <v>236</v>
      </c>
      <c r="C618" s="130" t="s">
        <v>36</v>
      </c>
      <c r="D618" s="137">
        <v>49296</v>
      </c>
      <c r="E618" s="138">
        <v>2.06</v>
      </c>
      <c r="F618" s="138">
        <v>0</v>
      </c>
      <c r="G618" s="138">
        <v>0</v>
      </c>
      <c r="H618" s="138">
        <v>0</v>
      </c>
      <c r="I618" s="138">
        <v>0</v>
      </c>
      <c r="J618" s="138">
        <v>0</v>
      </c>
      <c r="K618" s="138">
        <v>0</v>
      </c>
      <c r="L618" s="139"/>
      <c r="M618" s="138">
        <v>1</v>
      </c>
      <c r="N618" s="139"/>
      <c r="O618" s="138">
        <v>0</v>
      </c>
      <c r="P618" s="138">
        <v>0</v>
      </c>
      <c r="Q618" s="138">
        <v>0</v>
      </c>
      <c r="R618" s="139"/>
      <c r="S618" s="138">
        <v>0</v>
      </c>
      <c r="T618" s="139"/>
      <c r="U618" s="138">
        <v>0</v>
      </c>
      <c r="V618" s="138">
        <v>0</v>
      </c>
      <c r="W618" s="138">
        <v>0</v>
      </c>
      <c r="X618" s="138">
        <v>0</v>
      </c>
      <c r="Y618" s="138">
        <v>0.34</v>
      </c>
      <c r="Z618" s="139"/>
      <c r="AA618" s="138">
        <v>0</v>
      </c>
      <c r="AB618" s="131">
        <v>0</v>
      </c>
    </row>
    <row r="619" spans="1:28" ht="15" customHeight="1" x14ac:dyDescent="0.25">
      <c r="A619" s="129" t="str">
        <f>B619&amp;"-"&amp;COUNTIF($B$3:B619,B619)</f>
        <v>236-465</v>
      </c>
      <c r="B619" s="130">
        <v>236</v>
      </c>
      <c r="C619" s="130" t="s">
        <v>36</v>
      </c>
      <c r="D619" s="137">
        <v>50070</v>
      </c>
      <c r="E619" s="138">
        <v>2</v>
      </c>
      <c r="F619" s="138">
        <v>0</v>
      </c>
      <c r="G619" s="138">
        <v>1</v>
      </c>
      <c r="H619" s="138">
        <v>0</v>
      </c>
      <c r="I619" s="138">
        <v>0</v>
      </c>
      <c r="J619" s="138">
        <v>0</v>
      </c>
      <c r="K619" s="138">
        <v>0</v>
      </c>
      <c r="L619" s="139"/>
      <c r="M619" s="138">
        <v>1</v>
      </c>
      <c r="N619" s="139"/>
      <c r="O619" s="138">
        <v>0</v>
      </c>
      <c r="P619" s="138">
        <v>0</v>
      </c>
      <c r="Q619" s="138">
        <v>0</v>
      </c>
      <c r="R619" s="139"/>
      <c r="S619" s="138">
        <v>0</v>
      </c>
      <c r="T619" s="139"/>
      <c r="U619" s="138">
        <v>0</v>
      </c>
      <c r="V619" s="138">
        <v>0</v>
      </c>
      <c r="W619" s="138">
        <v>0</v>
      </c>
      <c r="X619" s="138">
        <v>0</v>
      </c>
      <c r="Y619" s="138">
        <v>0</v>
      </c>
      <c r="Z619" s="139"/>
      <c r="AA619" s="138">
        <v>0</v>
      </c>
      <c r="AB619" s="131">
        <v>0</v>
      </c>
    </row>
    <row r="620" spans="1:28" ht="15" customHeight="1" x14ac:dyDescent="0.25">
      <c r="A620" s="129" t="str">
        <f>B620&amp;"-"&amp;COUNTIF($B$3:B620,B620)</f>
        <v>236-466</v>
      </c>
      <c r="B620" s="130">
        <v>236</v>
      </c>
      <c r="C620" s="130" t="s">
        <v>36</v>
      </c>
      <c r="D620" s="137">
        <v>45625</v>
      </c>
      <c r="E620" s="138">
        <v>15.04</v>
      </c>
      <c r="F620" s="138">
        <v>0</v>
      </c>
      <c r="G620" s="138">
        <v>2</v>
      </c>
      <c r="H620" s="138">
        <v>0.73</v>
      </c>
      <c r="I620" s="138">
        <v>0</v>
      </c>
      <c r="J620" s="138">
        <v>0</v>
      </c>
      <c r="K620" s="138">
        <v>0</v>
      </c>
      <c r="L620" s="139"/>
      <c r="M620" s="138">
        <v>7.62</v>
      </c>
      <c r="N620" s="139"/>
      <c r="O620" s="138">
        <v>0</v>
      </c>
      <c r="P620" s="138">
        <v>0</v>
      </c>
      <c r="Q620" s="138">
        <v>0</v>
      </c>
      <c r="R620" s="139"/>
      <c r="S620" s="138">
        <v>0</v>
      </c>
      <c r="T620" s="139"/>
      <c r="U620" s="138">
        <v>0.24</v>
      </c>
      <c r="V620" s="138">
        <v>0</v>
      </c>
      <c r="W620" s="138">
        <v>0</v>
      </c>
      <c r="X620" s="138">
        <v>0</v>
      </c>
      <c r="Y620" s="138">
        <v>0.14000000000000001</v>
      </c>
      <c r="Z620" s="139"/>
      <c r="AA620" s="138">
        <v>0</v>
      </c>
      <c r="AB620" s="131">
        <v>0</v>
      </c>
    </row>
    <row r="621" spans="1:28" ht="15" customHeight="1" x14ac:dyDescent="0.25">
      <c r="A621" s="129" t="str">
        <f>B621&amp;"-"&amp;COUNTIF($B$3:B621,B621)</f>
        <v>236-467</v>
      </c>
      <c r="B621" s="130">
        <v>236</v>
      </c>
      <c r="C621" s="130" t="s">
        <v>36</v>
      </c>
      <c r="D621" s="137">
        <v>46011</v>
      </c>
      <c r="E621" s="138">
        <v>0.49</v>
      </c>
      <c r="F621" s="138">
        <v>0</v>
      </c>
      <c r="G621" s="138">
        <v>0</v>
      </c>
      <c r="H621" s="138">
        <v>0</v>
      </c>
      <c r="I621" s="138">
        <v>0</v>
      </c>
      <c r="J621" s="138">
        <v>0</v>
      </c>
      <c r="K621" s="138">
        <v>0</v>
      </c>
      <c r="L621" s="139"/>
      <c r="M621" s="138">
        <v>0</v>
      </c>
      <c r="N621" s="139"/>
      <c r="O621" s="138">
        <v>0</v>
      </c>
      <c r="P621" s="138">
        <v>0</v>
      </c>
      <c r="Q621" s="138">
        <v>0</v>
      </c>
      <c r="R621" s="139"/>
      <c r="S621" s="138">
        <v>0</v>
      </c>
      <c r="T621" s="139"/>
      <c r="U621" s="138">
        <v>0</v>
      </c>
      <c r="V621" s="138">
        <v>0</v>
      </c>
      <c r="W621" s="138">
        <v>0</v>
      </c>
      <c r="X621" s="138">
        <v>0</v>
      </c>
      <c r="Y621" s="138">
        <v>0</v>
      </c>
      <c r="Z621" s="139"/>
      <c r="AA621" s="138">
        <v>0</v>
      </c>
      <c r="AB621" s="131">
        <v>0</v>
      </c>
    </row>
    <row r="622" spans="1:28" ht="15" customHeight="1" x14ac:dyDescent="0.25">
      <c r="A622" s="129" t="str">
        <f>B622&amp;"-"&amp;COUNTIF($B$3:B622,B622)</f>
        <v>236-468</v>
      </c>
      <c r="B622" s="130">
        <v>236</v>
      </c>
      <c r="C622" s="130" t="s">
        <v>36</v>
      </c>
      <c r="D622" s="137">
        <v>49536</v>
      </c>
      <c r="E622" s="138">
        <v>9.6</v>
      </c>
      <c r="F622" s="138">
        <v>0</v>
      </c>
      <c r="G622" s="138">
        <v>0.28000000000000003</v>
      </c>
      <c r="H622" s="138">
        <v>0</v>
      </c>
      <c r="I622" s="138">
        <v>0</v>
      </c>
      <c r="J622" s="138">
        <v>0</v>
      </c>
      <c r="K622" s="138">
        <v>0.27</v>
      </c>
      <c r="L622" s="139"/>
      <c r="M622" s="138">
        <v>3.6</v>
      </c>
      <c r="N622" s="139"/>
      <c r="O622" s="138">
        <v>0</v>
      </c>
      <c r="P622" s="138">
        <v>0</v>
      </c>
      <c r="Q622" s="138">
        <v>0</v>
      </c>
      <c r="R622" s="139"/>
      <c r="S622" s="138">
        <v>0</v>
      </c>
      <c r="T622" s="139"/>
      <c r="U622" s="138">
        <v>0.13</v>
      </c>
      <c r="V622" s="138">
        <v>0</v>
      </c>
      <c r="W622" s="138">
        <v>0</v>
      </c>
      <c r="X622" s="138">
        <v>0</v>
      </c>
      <c r="Y622" s="138">
        <v>0.6</v>
      </c>
      <c r="Z622" s="139"/>
      <c r="AA622" s="138">
        <v>0</v>
      </c>
      <c r="AB622" s="131">
        <v>0</v>
      </c>
    </row>
    <row r="623" spans="1:28" ht="15" customHeight="1" x14ac:dyDescent="0.25">
      <c r="A623" s="129" t="str">
        <f>B623&amp;"-"&amp;COUNTIF($B$3:B623,B623)</f>
        <v>236-469</v>
      </c>
      <c r="B623" s="130">
        <v>236</v>
      </c>
      <c r="C623" s="130" t="s">
        <v>36</v>
      </c>
      <c r="D623" s="137">
        <v>44933</v>
      </c>
      <c r="E623" s="138">
        <v>1.91</v>
      </c>
      <c r="F623" s="138">
        <v>0</v>
      </c>
      <c r="G623" s="138">
        <v>0</v>
      </c>
      <c r="H623" s="138">
        <v>0</v>
      </c>
      <c r="I623" s="138">
        <v>0</v>
      </c>
      <c r="J623" s="138">
        <v>0</v>
      </c>
      <c r="K623" s="138">
        <v>0</v>
      </c>
      <c r="L623" s="139"/>
      <c r="M623" s="138">
        <v>0</v>
      </c>
      <c r="N623" s="139"/>
      <c r="O623" s="138">
        <v>0</v>
      </c>
      <c r="P623" s="138">
        <v>0</v>
      </c>
      <c r="Q623" s="138">
        <v>0</v>
      </c>
      <c r="R623" s="139"/>
      <c r="S623" s="138">
        <v>0</v>
      </c>
      <c r="T623" s="139"/>
      <c r="U623" s="138">
        <v>0.13</v>
      </c>
      <c r="V623" s="138">
        <v>0</v>
      </c>
      <c r="W623" s="138">
        <v>0</v>
      </c>
      <c r="X623" s="138">
        <v>0</v>
      </c>
      <c r="Y623" s="138">
        <v>0</v>
      </c>
      <c r="Z623" s="139"/>
      <c r="AA623" s="138">
        <v>0</v>
      </c>
      <c r="AB623" s="131">
        <v>0</v>
      </c>
    </row>
    <row r="624" spans="1:28" ht="15" customHeight="1" x14ac:dyDescent="0.25">
      <c r="A624" s="129" t="str">
        <f>B624&amp;"-"&amp;COUNTIF($B$3:B624,B624)</f>
        <v>236-470</v>
      </c>
      <c r="B624" s="130">
        <v>236</v>
      </c>
      <c r="C624" s="130" t="s">
        <v>36</v>
      </c>
      <c r="D624" s="137">
        <v>47522</v>
      </c>
      <c r="E624" s="138">
        <v>2</v>
      </c>
      <c r="F624" s="138">
        <v>0</v>
      </c>
      <c r="G624" s="138">
        <v>0</v>
      </c>
      <c r="H624" s="138">
        <v>0</v>
      </c>
      <c r="I624" s="138">
        <v>0</v>
      </c>
      <c r="J624" s="138">
        <v>0</v>
      </c>
      <c r="K624" s="138">
        <v>0</v>
      </c>
      <c r="L624" s="139"/>
      <c r="M624" s="138">
        <v>1</v>
      </c>
      <c r="N624" s="139"/>
      <c r="O624" s="138">
        <v>0</v>
      </c>
      <c r="P624" s="138">
        <v>0</v>
      </c>
      <c r="Q624" s="138">
        <v>0</v>
      </c>
      <c r="R624" s="139"/>
      <c r="S624" s="138">
        <v>0</v>
      </c>
      <c r="T624" s="139"/>
      <c r="U624" s="138">
        <v>0</v>
      </c>
      <c r="V624" s="138">
        <v>0</v>
      </c>
      <c r="W624" s="138">
        <v>0</v>
      </c>
      <c r="X624" s="138">
        <v>0</v>
      </c>
      <c r="Y624" s="138">
        <v>0</v>
      </c>
      <c r="Z624" s="139"/>
      <c r="AA624" s="138">
        <v>0</v>
      </c>
      <c r="AB624" s="131">
        <v>0</v>
      </c>
    </row>
    <row r="625" spans="1:28" ht="15" customHeight="1" x14ac:dyDescent="0.25">
      <c r="A625" s="129" t="str">
        <f>B625&amp;"-"&amp;COUNTIF($B$3:B625,B625)</f>
        <v>236-471</v>
      </c>
      <c r="B625" s="130">
        <v>236</v>
      </c>
      <c r="C625" s="130" t="s">
        <v>36</v>
      </c>
      <c r="D625" s="137">
        <v>44941</v>
      </c>
      <c r="E625" s="138">
        <v>5.79</v>
      </c>
      <c r="F625" s="138">
        <v>0</v>
      </c>
      <c r="G625" s="138">
        <v>1</v>
      </c>
      <c r="H625" s="138">
        <v>0</v>
      </c>
      <c r="I625" s="138">
        <v>0</v>
      </c>
      <c r="J625" s="138">
        <v>0</v>
      </c>
      <c r="K625" s="138">
        <v>0</v>
      </c>
      <c r="L625" s="139"/>
      <c r="M625" s="138">
        <v>4.78</v>
      </c>
      <c r="N625" s="139"/>
      <c r="O625" s="138">
        <v>0</v>
      </c>
      <c r="P625" s="138">
        <v>0</v>
      </c>
      <c r="Q625" s="138">
        <v>0</v>
      </c>
      <c r="R625" s="139"/>
      <c r="S625" s="138">
        <v>0</v>
      </c>
      <c r="T625" s="139"/>
      <c r="U625" s="138">
        <v>0</v>
      </c>
      <c r="V625" s="138">
        <v>0</v>
      </c>
      <c r="W625" s="138">
        <v>0</v>
      </c>
      <c r="X625" s="138">
        <v>0</v>
      </c>
      <c r="Y625" s="138">
        <v>0.4</v>
      </c>
      <c r="Z625" s="139"/>
      <c r="AA625" s="138">
        <v>0</v>
      </c>
      <c r="AB625" s="131">
        <v>0</v>
      </c>
    </row>
    <row r="626" spans="1:28" ht="15" customHeight="1" x14ac:dyDescent="0.25">
      <c r="A626" s="129" t="str">
        <f>B626&amp;"-"&amp;COUNTIF($B$3:B626,B626)</f>
        <v>236-472</v>
      </c>
      <c r="B626" s="130">
        <v>236</v>
      </c>
      <c r="C626" s="130" t="s">
        <v>36</v>
      </c>
      <c r="D626" s="137">
        <v>49643</v>
      </c>
      <c r="E626" s="138">
        <v>2</v>
      </c>
      <c r="F626" s="138">
        <v>0</v>
      </c>
      <c r="G626" s="138">
        <v>0</v>
      </c>
      <c r="H626" s="138">
        <v>0</v>
      </c>
      <c r="I626" s="138">
        <v>0</v>
      </c>
      <c r="J626" s="138">
        <v>0</v>
      </c>
      <c r="K626" s="138">
        <v>0</v>
      </c>
      <c r="L626" s="139"/>
      <c r="M626" s="138">
        <v>0</v>
      </c>
      <c r="N626" s="139"/>
      <c r="O626" s="138">
        <v>0</v>
      </c>
      <c r="P626" s="138">
        <v>0</v>
      </c>
      <c r="Q626" s="138">
        <v>0</v>
      </c>
      <c r="R626" s="139"/>
      <c r="S626" s="138">
        <v>0</v>
      </c>
      <c r="T626" s="139"/>
      <c r="U626" s="138">
        <v>0</v>
      </c>
      <c r="V626" s="138">
        <v>0</v>
      </c>
      <c r="W626" s="138">
        <v>0</v>
      </c>
      <c r="X626" s="138">
        <v>0</v>
      </c>
      <c r="Y626" s="138">
        <v>0</v>
      </c>
      <c r="Z626" s="139"/>
      <c r="AA626" s="138">
        <v>0</v>
      </c>
      <c r="AB626" s="131">
        <v>0</v>
      </c>
    </row>
    <row r="627" spans="1:28" ht="15" customHeight="1" x14ac:dyDescent="0.25">
      <c r="A627" s="129" t="str">
        <f>B627&amp;"-"&amp;COUNTIF($B$3:B627,B627)</f>
        <v>236-473</v>
      </c>
      <c r="B627" s="130">
        <v>236</v>
      </c>
      <c r="C627" s="130" t="s">
        <v>36</v>
      </c>
      <c r="D627" s="137">
        <v>48744</v>
      </c>
      <c r="E627" s="138">
        <v>5.99</v>
      </c>
      <c r="F627" s="138">
        <v>0</v>
      </c>
      <c r="G627" s="138">
        <v>1</v>
      </c>
      <c r="H627" s="138">
        <v>0</v>
      </c>
      <c r="I627" s="138">
        <v>0</v>
      </c>
      <c r="J627" s="138">
        <v>0</v>
      </c>
      <c r="K627" s="138">
        <v>0</v>
      </c>
      <c r="L627" s="139"/>
      <c r="M627" s="138">
        <v>2</v>
      </c>
      <c r="N627" s="139"/>
      <c r="O627" s="138">
        <v>0</v>
      </c>
      <c r="P627" s="138">
        <v>0</v>
      </c>
      <c r="Q627" s="138">
        <v>0</v>
      </c>
      <c r="R627" s="139"/>
      <c r="S627" s="138">
        <v>0</v>
      </c>
      <c r="T627" s="139"/>
      <c r="U627" s="138">
        <v>0.13</v>
      </c>
      <c r="V627" s="138">
        <v>0</v>
      </c>
      <c r="W627" s="138">
        <v>0</v>
      </c>
      <c r="X627" s="138">
        <v>0</v>
      </c>
      <c r="Y627" s="138">
        <v>0.2</v>
      </c>
      <c r="Z627" s="139"/>
      <c r="AA627" s="138">
        <v>0</v>
      </c>
      <c r="AB627" s="131">
        <v>0</v>
      </c>
    </row>
    <row r="628" spans="1:28" ht="15" customHeight="1" x14ac:dyDescent="0.25">
      <c r="A628" s="129" t="str">
        <f>B628&amp;"-"&amp;COUNTIF($B$3:B628,B628)</f>
        <v>236-474</v>
      </c>
      <c r="B628" s="130">
        <v>236</v>
      </c>
      <c r="C628" s="130" t="s">
        <v>36</v>
      </c>
      <c r="D628" s="137">
        <v>47464</v>
      </c>
      <c r="E628" s="138">
        <v>2.11</v>
      </c>
      <c r="F628" s="138">
        <v>0</v>
      </c>
      <c r="G628" s="138">
        <v>1</v>
      </c>
      <c r="H628" s="138">
        <v>0</v>
      </c>
      <c r="I628" s="138">
        <v>0</v>
      </c>
      <c r="J628" s="138">
        <v>0</v>
      </c>
      <c r="K628" s="138">
        <v>0</v>
      </c>
      <c r="L628" s="139"/>
      <c r="M628" s="138">
        <v>0</v>
      </c>
      <c r="N628" s="139"/>
      <c r="O628" s="138">
        <v>0</v>
      </c>
      <c r="P628" s="138">
        <v>0</v>
      </c>
      <c r="Q628" s="138">
        <v>0</v>
      </c>
      <c r="R628" s="139"/>
      <c r="S628" s="138">
        <v>0</v>
      </c>
      <c r="T628" s="139"/>
      <c r="U628" s="138">
        <v>0.26</v>
      </c>
      <c r="V628" s="138">
        <v>0</v>
      </c>
      <c r="W628" s="138">
        <v>0</v>
      </c>
      <c r="X628" s="138">
        <v>0</v>
      </c>
      <c r="Y628" s="138">
        <v>0.1</v>
      </c>
      <c r="Z628" s="139"/>
      <c r="AA628" s="138">
        <v>0</v>
      </c>
      <c r="AB628" s="131">
        <v>0</v>
      </c>
    </row>
    <row r="629" spans="1:28" ht="15" customHeight="1" x14ac:dyDescent="0.25">
      <c r="A629" s="129" t="str">
        <f>B629&amp;"-"&amp;COUNTIF($B$3:B629,B629)</f>
        <v>236-475</v>
      </c>
      <c r="B629" s="130">
        <v>236</v>
      </c>
      <c r="C629" s="130" t="s">
        <v>36</v>
      </c>
      <c r="D629" s="137">
        <v>44966</v>
      </c>
      <c r="E629" s="138">
        <v>2.87</v>
      </c>
      <c r="F629" s="138">
        <v>0</v>
      </c>
      <c r="G629" s="138">
        <v>0.43</v>
      </c>
      <c r="H629" s="138">
        <v>0</v>
      </c>
      <c r="I629" s="138">
        <v>0</v>
      </c>
      <c r="J629" s="138">
        <v>0</v>
      </c>
      <c r="K629" s="138">
        <v>0</v>
      </c>
      <c r="L629" s="139"/>
      <c r="M629" s="138">
        <v>0.87</v>
      </c>
      <c r="N629" s="139"/>
      <c r="O629" s="138">
        <v>0</v>
      </c>
      <c r="P629" s="138">
        <v>0</v>
      </c>
      <c r="Q629" s="138">
        <v>0</v>
      </c>
      <c r="R629" s="139"/>
      <c r="S629" s="138">
        <v>0</v>
      </c>
      <c r="T629" s="139"/>
      <c r="U629" s="138">
        <v>0</v>
      </c>
      <c r="V629" s="138">
        <v>0</v>
      </c>
      <c r="W629" s="138">
        <v>0</v>
      </c>
      <c r="X629" s="138">
        <v>0</v>
      </c>
      <c r="Y629" s="138">
        <v>0.2</v>
      </c>
      <c r="Z629" s="139"/>
      <c r="AA629" s="138">
        <v>0</v>
      </c>
      <c r="AB629" s="131">
        <v>0</v>
      </c>
    </row>
    <row r="630" spans="1:28" ht="15" customHeight="1" x14ac:dyDescent="0.25">
      <c r="A630" s="129" t="str">
        <f>B630&amp;"-"&amp;COUNTIF($B$3:B630,B630)</f>
        <v>236-476</v>
      </c>
      <c r="B630" s="130">
        <v>236</v>
      </c>
      <c r="C630" s="130" t="s">
        <v>36</v>
      </c>
      <c r="D630" s="137">
        <v>44958</v>
      </c>
      <c r="E630" s="138">
        <v>11.51</v>
      </c>
      <c r="F630" s="138">
        <v>1</v>
      </c>
      <c r="G630" s="138">
        <v>2</v>
      </c>
      <c r="H630" s="138">
        <v>0</v>
      </c>
      <c r="I630" s="138">
        <v>0</v>
      </c>
      <c r="J630" s="138">
        <v>0</v>
      </c>
      <c r="K630" s="138">
        <v>0</v>
      </c>
      <c r="L630" s="139"/>
      <c r="M630" s="138">
        <v>5.51</v>
      </c>
      <c r="N630" s="139"/>
      <c r="O630" s="138">
        <v>0</v>
      </c>
      <c r="P630" s="138">
        <v>0</v>
      </c>
      <c r="Q630" s="138">
        <v>0</v>
      </c>
      <c r="R630" s="139"/>
      <c r="S630" s="138">
        <v>0</v>
      </c>
      <c r="T630" s="139"/>
      <c r="U630" s="138">
        <v>0.26</v>
      </c>
      <c r="V630" s="138">
        <v>0</v>
      </c>
      <c r="W630" s="138">
        <v>0</v>
      </c>
      <c r="X630" s="138">
        <v>0</v>
      </c>
      <c r="Y630" s="138">
        <v>0.44</v>
      </c>
      <c r="Z630" s="139"/>
      <c r="AA630" s="138">
        <v>0</v>
      </c>
      <c r="AB630" s="131">
        <v>0</v>
      </c>
    </row>
    <row r="631" spans="1:28" ht="15" customHeight="1" x14ac:dyDescent="0.25">
      <c r="A631" s="129" t="str">
        <f>B631&amp;"-"&amp;COUNTIF($B$3:B631,B631)</f>
        <v>236-477</v>
      </c>
      <c r="B631" s="130">
        <v>236</v>
      </c>
      <c r="C631" s="130" t="s">
        <v>36</v>
      </c>
      <c r="D631" s="137">
        <v>46821</v>
      </c>
      <c r="E631" s="138">
        <v>1</v>
      </c>
      <c r="F631" s="138">
        <v>0</v>
      </c>
      <c r="G631" s="138">
        <v>0</v>
      </c>
      <c r="H631" s="138">
        <v>0</v>
      </c>
      <c r="I631" s="138">
        <v>0</v>
      </c>
      <c r="J631" s="138">
        <v>0</v>
      </c>
      <c r="K631" s="138">
        <v>0</v>
      </c>
      <c r="L631" s="139"/>
      <c r="M631" s="138">
        <v>0</v>
      </c>
      <c r="N631" s="139"/>
      <c r="O631" s="138">
        <v>0</v>
      </c>
      <c r="P631" s="138">
        <v>0</v>
      </c>
      <c r="Q631" s="138">
        <v>0</v>
      </c>
      <c r="R631" s="139"/>
      <c r="S631" s="138">
        <v>0</v>
      </c>
      <c r="T631" s="139"/>
      <c r="U631" s="138">
        <v>0</v>
      </c>
      <c r="V631" s="138">
        <v>0</v>
      </c>
      <c r="W631" s="138">
        <v>0</v>
      </c>
      <c r="X631" s="138">
        <v>0</v>
      </c>
      <c r="Y631" s="138">
        <v>0</v>
      </c>
      <c r="Z631" s="139"/>
      <c r="AA631" s="138">
        <v>0</v>
      </c>
      <c r="AB631" s="131">
        <v>0</v>
      </c>
    </row>
    <row r="632" spans="1:28" ht="15" customHeight="1" x14ac:dyDescent="0.25">
      <c r="A632" s="129" t="str">
        <f>B632&amp;"-"&amp;COUNTIF($B$3:B632,B632)</f>
        <v>236-478</v>
      </c>
      <c r="B632" s="130">
        <v>236</v>
      </c>
      <c r="C632" s="130" t="s">
        <v>36</v>
      </c>
      <c r="D632" s="137">
        <v>45633</v>
      </c>
      <c r="E632" s="138">
        <v>0.98</v>
      </c>
      <c r="F632" s="138">
        <v>0</v>
      </c>
      <c r="G632" s="138">
        <v>0</v>
      </c>
      <c r="H632" s="138">
        <v>0</v>
      </c>
      <c r="I632" s="138">
        <v>0</v>
      </c>
      <c r="J632" s="138">
        <v>0</v>
      </c>
      <c r="K632" s="138">
        <v>0</v>
      </c>
      <c r="L632" s="139"/>
      <c r="M632" s="138">
        <v>0</v>
      </c>
      <c r="N632" s="139"/>
      <c r="O632" s="138">
        <v>0</v>
      </c>
      <c r="P632" s="138">
        <v>0</v>
      </c>
      <c r="Q632" s="138">
        <v>0</v>
      </c>
      <c r="R632" s="139"/>
      <c r="S632" s="138">
        <v>0</v>
      </c>
      <c r="T632" s="139"/>
      <c r="U632" s="138">
        <v>0</v>
      </c>
      <c r="V632" s="138">
        <v>0</v>
      </c>
      <c r="W632" s="138">
        <v>0</v>
      </c>
      <c r="X632" s="138">
        <v>0</v>
      </c>
      <c r="Y632" s="138">
        <v>0</v>
      </c>
      <c r="Z632" s="139"/>
      <c r="AA632" s="138">
        <v>0</v>
      </c>
      <c r="AB632" s="131">
        <v>0</v>
      </c>
    </row>
    <row r="633" spans="1:28" ht="15" customHeight="1" x14ac:dyDescent="0.25">
      <c r="A633" s="129" t="str">
        <f>B633&amp;"-"&amp;COUNTIF($B$3:B633,B633)</f>
        <v>236-479</v>
      </c>
      <c r="B633" s="130">
        <v>236</v>
      </c>
      <c r="C633" s="130" t="s">
        <v>36</v>
      </c>
      <c r="D633" s="137">
        <v>50393</v>
      </c>
      <c r="E633" s="138">
        <v>5.31</v>
      </c>
      <c r="F633" s="138">
        <v>0.98</v>
      </c>
      <c r="G633" s="138">
        <v>0</v>
      </c>
      <c r="H633" s="138">
        <v>0</v>
      </c>
      <c r="I633" s="138">
        <v>0</v>
      </c>
      <c r="J633" s="138">
        <v>0</v>
      </c>
      <c r="K633" s="138">
        <v>0</v>
      </c>
      <c r="L633" s="139"/>
      <c r="M633" s="138">
        <v>3.31</v>
      </c>
      <c r="N633" s="139"/>
      <c r="O633" s="138">
        <v>0</v>
      </c>
      <c r="P633" s="138">
        <v>0</v>
      </c>
      <c r="Q633" s="138">
        <v>0</v>
      </c>
      <c r="R633" s="139"/>
      <c r="S633" s="138">
        <v>0</v>
      </c>
      <c r="T633" s="139"/>
      <c r="U633" s="138">
        <v>0</v>
      </c>
      <c r="V633" s="138">
        <v>0</v>
      </c>
      <c r="W633" s="138">
        <v>0</v>
      </c>
      <c r="X633" s="138">
        <v>0</v>
      </c>
      <c r="Y633" s="138">
        <v>0</v>
      </c>
      <c r="Z633" s="139"/>
      <c r="AA633" s="138">
        <v>0</v>
      </c>
      <c r="AB633" s="131">
        <v>0</v>
      </c>
    </row>
    <row r="634" spans="1:28" ht="15" customHeight="1" x14ac:dyDescent="0.25">
      <c r="A634" s="129" t="str">
        <f>B634&amp;"-"&amp;COUNTIF($B$3:B634,B634)</f>
        <v>236-480</v>
      </c>
      <c r="B634" s="130">
        <v>236</v>
      </c>
      <c r="C634" s="130" t="s">
        <v>36</v>
      </c>
      <c r="D634" s="137">
        <v>44974</v>
      </c>
      <c r="E634" s="138">
        <v>3.47</v>
      </c>
      <c r="F634" s="138">
        <v>0</v>
      </c>
      <c r="G634" s="138">
        <v>1</v>
      </c>
      <c r="H634" s="138">
        <v>0</v>
      </c>
      <c r="I634" s="138">
        <v>0</v>
      </c>
      <c r="J634" s="138">
        <v>0</v>
      </c>
      <c r="K634" s="138">
        <v>0</v>
      </c>
      <c r="L634" s="139"/>
      <c r="M634" s="138">
        <v>2</v>
      </c>
      <c r="N634" s="139"/>
      <c r="O634" s="138">
        <v>0</v>
      </c>
      <c r="P634" s="138">
        <v>0</v>
      </c>
      <c r="Q634" s="138">
        <v>0</v>
      </c>
      <c r="R634" s="139"/>
      <c r="S634" s="138">
        <v>0</v>
      </c>
      <c r="T634" s="139"/>
      <c r="U634" s="138">
        <v>0</v>
      </c>
      <c r="V634" s="138">
        <v>0</v>
      </c>
      <c r="W634" s="138">
        <v>0</v>
      </c>
      <c r="X634" s="138">
        <v>0</v>
      </c>
      <c r="Y634" s="138">
        <v>0.03</v>
      </c>
      <c r="Z634" s="139"/>
      <c r="AA634" s="138">
        <v>0</v>
      </c>
      <c r="AB634" s="131">
        <v>0</v>
      </c>
    </row>
    <row r="635" spans="1:28" ht="15" customHeight="1" x14ac:dyDescent="0.25">
      <c r="A635" s="129" t="str">
        <f>B635&amp;"-"&amp;COUNTIF($B$3:B635,B635)</f>
        <v>236-481</v>
      </c>
      <c r="B635" s="130">
        <v>236</v>
      </c>
      <c r="C635" s="130" t="s">
        <v>36</v>
      </c>
      <c r="D635" s="137">
        <v>46904</v>
      </c>
      <c r="E635" s="138">
        <v>5.66</v>
      </c>
      <c r="F635" s="138">
        <v>0</v>
      </c>
      <c r="G635" s="138">
        <v>1</v>
      </c>
      <c r="H635" s="138">
        <v>0</v>
      </c>
      <c r="I635" s="138">
        <v>0</v>
      </c>
      <c r="J635" s="138">
        <v>0</v>
      </c>
      <c r="K635" s="138">
        <v>0</v>
      </c>
      <c r="L635" s="139"/>
      <c r="M635" s="138">
        <v>0.66</v>
      </c>
      <c r="N635" s="139"/>
      <c r="O635" s="138">
        <v>0</v>
      </c>
      <c r="P635" s="138">
        <v>0</v>
      </c>
      <c r="Q635" s="138">
        <v>0</v>
      </c>
      <c r="R635" s="139"/>
      <c r="S635" s="138">
        <v>0</v>
      </c>
      <c r="T635" s="139"/>
      <c r="U635" s="138">
        <v>0</v>
      </c>
      <c r="V635" s="138">
        <v>0</v>
      </c>
      <c r="W635" s="138">
        <v>0</v>
      </c>
      <c r="X635" s="138">
        <v>0</v>
      </c>
      <c r="Y635" s="138">
        <v>0.2</v>
      </c>
      <c r="Z635" s="139"/>
      <c r="AA635" s="138">
        <v>0</v>
      </c>
      <c r="AB635" s="131">
        <v>0</v>
      </c>
    </row>
    <row r="636" spans="1:28" ht="15" customHeight="1" x14ac:dyDescent="0.25">
      <c r="A636" s="129" t="str">
        <f>B636&amp;"-"&amp;COUNTIF($B$3:B636,B636)</f>
        <v>236-482</v>
      </c>
      <c r="B636" s="130">
        <v>236</v>
      </c>
      <c r="C636" s="130" t="s">
        <v>36</v>
      </c>
      <c r="D636" s="137">
        <v>44982</v>
      </c>
      <c r="E636" s="138">
        <v>2.4300000000000002</v>
      </c>
      <c r="F636" s="138">
        <v>0</v>
      </c>
      <c r="G636" s="138">
        <v>0.17</v>
      </c>
      <c r="H636" s="138">
        <v>0</v>
      </c>
      <c r="I636" s="138">
        <v>0</v>
      </c>
      <c r="J636" s="138">
        <v>0</v>
      </c>
      <c r="K636" s="138">
        <v>0</v>
      </c>
      <c r="L636" s="139"/>
      <c r="M636" s="138">
        <v>2.2400000000000002</v>
      </c>
      <c r="N636" s="139"/>
      <c r="O636" s="138">
        <v>0</v>
      </c>
      <c r="P636" s="138">
        <v>0</v>
      </c>
      <c r="Q636" s="138">
        <v>0</v>
      </c>
      <c r="R636" s="139"/>
      <c r="S636" s="138">
        <v>0</v>
      </c>
      <c r="T636" s="139"/>
      <c r="U636" s="138">
        <v>0</v>
      </c>
      <c r="V636" s="138">
        <v>0</v>
      </c>
      <c r="W636" s="138">
        <v>0</v>
      </c>
      <c r="X636" s="138">
        <v>0</v>
      </c>
      <c r="Y636" s="138">
        <v>0</v>
      </c>
      <c r="Z636" s="139"/>
      <c r="AA636" s="138">
        <v>0</v>
      </c>
      <c r="AB636" s="131">
        <v>0</v>
      </c>
    </row>
    <row r="637" spans="1:28" ht="15" customHeight="1" x14ac:dyDescent="0.25">
      <c r="A637" s="129" t="str">
        <f>B637&amp;"-"&amp;COUNTIF($B$3:B637,B637)</f>
        <v>236-483</v>
      </c>
      <c r="B637" s="130">
        <v>236</v>
      </c>
      <c r="C637" s="130" t="s">
        <v>36</v>
      </c>
      <c r="D637" s="137">
        <v>44990</v>
      </c>
      <c r="E637" s="138">
        <v>13.62</v>
      </c>
      <c r="F637" s="138">
        <v>0</v>
      </c>
      <c r="G637" s="138">
        <v>1.46</v>
      </c>
      <c r="H637" s="138">
        <v>0.63</v>
      </c>
      <c r="I637" s="138">
        <v>0</v>
      </c>
      <c r="J637" s="138">
        <v>0</v>
      </c>
      <c r="K637" s="138">
        <v>0</v>
      </c>
      <c r="L637" s="139"/>
      <c r="M637" s="138">
        <v>9.27</v>
      </c>
      <c r="N637" s="139"/>
      <c r="O637" s="138">
        <v>0</v>
      </c>
      <c r="P637" s="138">
        <v>0</v>
      </c>
      <c r="Q637" s="138">
        <v>0</v>
      </c>
      <c r="R637" s="139"/>
      <c r="S637" s="138">
        <v>0</v>
      </c>
      <c r="T637" s="139"/>
      <c r="U637" s="138">
        <v>0.13</v>
      </c>
      <c r="V637" s="138">
        <v>0</v>
      </c>
      <c r="W637" s="138">
        <v>0</v>
      </c>
      <c r="X637" s="138">
        <v>0</v>
      </c>
      <c r="Y637" s="138">
        <v>0.28999999999999998</v>
      </c>
      <c r="Z637" s="139"/>
      <c r="AA637" s="138">
        <v>0</v>
      </c>
      <c r="AB637" s="131">
        <v>0</v>
      </c>
    </row>
    <row r="638" spans="1:28" ht="15" customHeight="1" x14ac:dyDescent="0.25">
      <c r="A638" s="129" t="str">
        <f>B638&amp;"-"&amp;COUNTIF($B$3:B638,B638)</f>
        <v>236-484</v>
      </c>
      <c r="B638" s="130">
        <v>236</v>
      </c>
      <c r="C638" s="130" t="s">
        <v>36</v>
      </c>
      <c r="D638" s="137">
        <v>50500</v>
      </c>
      <c r="E638" s="138">
        <v>5.84</v>
      </c>
      <c r="F638" s="138">
        <v>0</v>
      </c>
      <c r="G638" s="138">
        <v>0</v>
      </c>
      <c r="H638" s="138">
        <v>0</v>
      </c>
      <c r="I638" s="138">
        <v>0</v>
      </c>
      <c r="J638" s="138">
        <v>0</v>
      </c>
      <c r="K638" s="138">
        <v>0</v>
      </c>
      <c r="L638" s="139"/>
      <c r="M638" s="138">
        <v>3</v>
      </c>
      <c r="N638" s="139"/>
      <c r="O638" s="138">
        <v>0</v>
      </c>
      <c r="P638" s="138">
        <v>0</v>
      </c>
      <c r="Q638" s="138">
        <v>0</v>
      </c>
      <c r="R638" s="139"/>
      <c r="S638" s="138">
        <v>0</v>
      </c>
      <c r="T638" s="139"/>
      <c r="U638" s="138">
        <v>0.13</v>
      </c>
      <c r="V638" s="138">
        <v>0</v>
      </c>
      <c r="W638" s="138">
        <v>0</v>
      </c>
      <c r="X638" s="138">
        <v>0</v>
      </c>
      <c r="Y638" s="138">
        <v>0.2</v>
      </c>
      <c r="Z638" s="139"/>
      <c r="AA638" s="138">
        <v>0</v>
      </c>
      <c r="AB638" s="131">
        <v>0</v>
      </c>
    </row>
    <row r="639" spans="1:28" ht="15" customHeight="1" x14ac:dyDescent="0.25">
      <c r="A639" s="129" t="str">
        <f>B639&amp;"-"&amp;COUNTIF($B$3:B639,B639)</f>
        <v>236-485</v>
      </c>
      <c r="B639" s="130">
        <v>236</v>
      </c>
      <c r="C639" s="130" t="s">
        <v>36</v>
      </c>
      <c r="D639" s="137">
        <v>45005</v>
      </c>
      <c r="E639" s="138">
        <v>3.5</v>
      </c>
      <c r="F639" s="138">
        <v>0</v>
      </c>
      <c r="G639" s="138">
        <v>0</v>
      </c>
      <c r="H639" s="138">
        <v>0</v>
      </c>
      <c r="I639" s="138">
        <v>0</v>
      </c>
      <c r="J639" s="138">
        <v>0</v>
      </c>
      <c r="K639" s="138">
        <v>0</v>
      </c>
      <c r="L639" s="139"/>
      <c r="M639" s="138">
        <v>2.5</v>
      </c>
      <c r="N639" s="139"/>
      <c r="O639" s="138">
        <v>0</v>
      </c>
      <c r="P639" s="138">
        <v>0</v>
      </c>
      <c r="Q639" s="138">
        <v>0</v>
      </c>
      <c r="R639" s="139"/>
      <c r="S639" s="138">
        <v>0</v>
      </c>
      <c r="T639" s="139"/>
      <c r="U639" s="138">
        <v>0</v>
      </c>
      <c r="V639" s="138">
        <v>0</v>
      </c>
      <c r="W639" s="138">
        <v>0</v>
      </c>
      <c r="X639" s="138">
        <v>0</v>
      </c>
      <c r="Y639" s="138">
        <v>0</v>
      </c>
      <c r="Z639" s="139"/>
      <c r="AA639" s="138">
        <v>0</v>
      </c>
      <c r="AB639" s="131">
        <v>0</v>
      </c>
    </row>
    <row r="640" spans="1:28" ht="15" customHeight="1" x14ac:dyDescent="0.25">
      <c r="A640" s="129" t="str">
        <f>B640&amp;"-"&amp;COUNTIF($B$3:B640,B640)</f>
        <v>236-486</v>
      </c>
      <c r="B640" s="130">
        <v>236</v>
      </c>
      <c r="C640" s="130" t="s">
        <v>36</v>
      </c>
      <c r="D640" s="137">
        <v>48231</v>
      </c>
      <c r="E640" s="138">
        <v>5.42</v>
      </c>
      <c r="F640" s="138">
        <v>0</v>
      </c>
      <c r="G640" s="138">
        <v>0.43</v>
      </c>
      <c r="H640" s="138">
        <v>0</v>
      </c>
      <c r="I640" s="138">
        <v>0</v>
      </c>
      <c r="J640" s="138">
        <v>0</v>
      </c>
      <c r="K640" s="138">
        <v>0</v>
      </c>
      <c r="L640" s="139"/>
      <c r="M640" s="138">
        <v>3</v>
      </c>
      <c r="N640" s="139"/>
      <c r="O640" s="138">
        <v>0</v>
      </c>
      <c r="P640" s="138">
        <v>0</v>
      </c>
      <c r="Q640" s="138">
        <v>0</v>
      </c>
      <c r="R640" s="139"/>
      <c r="S640" s="138">
        <v>0</v>
      </c>
      <c r="T640" s="139"/>
      <c r="U640" s="138">
        <v>0</v>
      </c>
      <c r="V640" s="138">
        <v>0</v>
      </c>
      <c r="W640" s="138">
        <v>0</v>
      </c>
      <c r="X640" s="138">
        <v>0</v>
      </c>
      <c r="Y640" s="138">
        <v>0</v>
      </c>
      <c r="Z640" s="139"/>
      <c r="AA640" s="138">
        <v>0</v>
      </c>
      <c r="AB640" s="131">
        <v>0</v>
      </c>
    </row>
    <row r="641" spans="1:28" ht="15" customHeight="1" x14ac:dyDescent="0.25">
      <c r="A641" s="129" t="str">
        <f>B641&amp;"-"&amp;COUNTIF($B$3:B641,B641)</f>
        <v>236-487</v>
      </c>
      <c r="B641" s="130">
        <v>236</v>
      </c>
      <c r="C641" s="130" t="s">
        <v>36</v>
      </c>
      <c r="D641" s="137">
        <v>45013</v>
      </c>
      <c r="E641" s="138">
        <v>1.45</v>
      </c>
      <c r="F641" s="138">
        <v>0</v>
      </c>
      <c r="G641" s="138">
        <v>0</v>
      </c>
      <c r="H641" s="138">
        <v>0</v>
      </c>
      <c r="I641" s="138">
        <v>0</v>
      </c>
      <c r="J641" s="138">
        <v>0</v>
      </c>
      <c r="K641" s="138">
        <v>0</v>
      </c>
      <c r="L641" s="139"/>
      <c r="M641" s="138">
        <v>1</v>
      </c>
      <c r="N641" s="139"/>
      <c r="O641" s="138">
        <v>0</v>
      </c>
      <c r="P641" s="138">
        <v>0</v>
      </c>
      <c r="Q641" s="138">
        <v>0</v>
      </c>
      <c r="R641" s="139"/>
      <c r="S641" s="138">
        <v>0</v>
      </c>
      <c r="T641" s="139"/>
      <c r="U641" s="138">
        <v>0</v>
      </c>
      <c r="V641" s="138">
        <v>0</v>
      </c>
      <c r="W641" s="138">
        <v>0</v>
      </c>
      <c r="X641" s="138">
        <v>0</v>
      </c>
      <c r="Y641" s="138">
        <v>0.44</v>
      </c>
      <c r="Z641" s="139"/>
      <c r="AA641" s="138">
        <v>0</v>
      </c>
      <c r="AB641" s="131">
        <v>0</v>
      </c>
    </row>
    <row r="642" spans="1:28" ht="15" customHeight="1" x14ac:dyDescent="0.25">
      <c r="A642" s="129" t="str">
        <f>B642&amp;"-"&amp;COUNTIF($B$3:B642,B642)</f>
        <v>236-488</v>
      </c>
      <c r="B642" s="130">
        <v>236</v>
      </c>
      <c r="C642" s="130" t="s">
        <v>36</v>
      </c>
      <c r="D642" s="137">
        <v>49650</v>
      </c>
      <c r="E642" s="138">
        <v>7.0000000000000007E-2</v>
      </c>
      <c r="F642" s="138">
        <v>0</v>
      </c>
      <c r="G642" s="138">
        <v>0</v>
      </c>
      <c r="H642" s="138">
        <v>0</v>
      </c>
      <c r="I642" s="138">
        <v>0</v>
      </c>
      <c r="J642" s="138">
        <v>0</v>
      </c>
      <c r="K642" s="138">
        <v>0</v>
      </c>
      <c r="L642" s="139"/>
      <c r="M642" s="138">
        <v>0</v>
      </c>
      <c r="N642" s="139"/>
      <c r="O642" s="138">
        <v>0</v>
      </c>
      <c r="P642" s="138">
        <v>0</v>
      </c>
      <c r="Q642" s="138">
        <v>0</v>
      </c>
      <c r="R642" s="139"/>
      <c r="S642" s="138">
        <v>0</v>
      </c>
      <c r="T642" s="139"/>
      <c r="U642" s="138">
        <v>0</v>
      </c>
      <c r="V642" s="138">
        <v>0</v>
      </c>
      <c r="W642" s="138">
        <v>0</v>
      </c>
      <c r="X642" s="138">
        <v>0</v>
      </c>
      <c r="Y642" s="138">
        <v>0</v>
      </c>
      <c r="Z642" s="139"/>
      <c r="AA642" s="138">
        <v>0</v>
      </c>
      <c r="AB642" s="131">
        <v>0</v>
      </c>
    </row>
    <row r="643" spans="1:28" ht="15" customHeight="1" x14ac:dyDescent="0.25">
      <c r="A643" s="129" t="str">
        <f>B643&amp;"-"&amp;COUNTIF($B$3:B643,B643)</f>
        <v>236-489</v>
      </c>
      <c r="B643" s="130">
        <v>236</v>
      </c>
      <c r="C643" s="130" t="s">
        <v>36</v>
      </c>
      <c r="D643" s="137">
        <v>49247</v>
      </c>
      <c r="E643" s="138">
        <v>0.38</v>
      </c>
      <c r="F643" s="138">
        <v>0</v>
      </c>
      <c r="G643" s="138">
        <v>0</v>
      </c>
      <c r="H643" s="138">
        <v>0</v>
      </c>
      <c r="I643" s="138">
        <v>0</v>
      </c>
      <c r="J643" s="138">
        <v>0</v>
      </c>
      <c r="K643" s="138">
        <v>0</v>
      </c>
      <c r="L643" s="139"/>
      <c r="M643" s="138">
        <v>0</v>
      </c>
      <c r="N643" s="139"/>
      <c r="O643" s="138">
        <v>0</v>
      </c>
      <c r="P643" s="138">
        <v>0</v>
      </c>
      <c r="Q643" s="138">
        <v>0</v>
      </c>
      <c r="R643" s="139"/>
      <c r="S643" s="138">
        <v>0</v>
      </c>
      <c r="T643" s="139"/>
      <c r="U643" s="138">
        <v>0</v>
      </c>
      <c r="V643" s="138">
        <v>0</v>
      </c>
      <c r="W643" s="138">
        <v>0</v>
      </c>
      <c r="X643" s="138">
        <v>0</v>
      </c>
      <c r="Y643" s="138">
        <v>0.2</v>
      </c>
      <c r="Z643" s="139"/>
      <c r="AA643" s="138">
        <v>0</v>
      </c>
      <c r="AB643" s="131">
        <v>0</v>
      </c>
    </row>
    <row r="644" spans="1:28" ht="15" customHeight="1" x14ac:dyDescent="0.25">
      <c r="A644" s="129" t="str">
        <f>B644&amp;"-"&amp;COUNTIF($B$3:B644,B644)</f>
        <v>236-490</v>
      </c>
      <c r="B644" s="130">
        <v>236</v>
      </c>
      <c r="C644" s="130" t="s">
        <v>36</v>
      </c>
      <c r="D644" s="137">
        <v>45641</v>
      </c>
      <c r="E644" s="138">
        <v>3.86</v>
      </c>
      <c r="F644" s="138">
        <v>1</v>
      </c>
      <c r="G644" s="138">
        <v>0</v>
      </c>
      <c r="H644" s="138">
        <v>0</v>
      </c>
      <c r="I644" s="138">
        <v>0</v>
      </c>
      <c r="J644" s="138">
        <v>0</v>
      </c>
      <c r="K644" s="138">
        <v>0</v>
      </c>
      <c r="L644" s="139"/>
      <c r="M644" s="138">
        <v>2.86</v>
      </c>
      <c r="N644" s="139"/>
      <c r="O644" s="138">
        <v>0</v>
      </c>
      <c r="P644" s="138">
        <v>0</v>
      </c>
      <c r="Q644" s="138">
        <v>0</v>
      </c>
      <c r="R644" s="139"/>
      <c r="S644" s="138">
        <v>0</v>
      </c>
      <c r="T644" s="139"/>
      <c r="U644" s="138">
        <v>0</v>
      </c>
      <c r="V644" s="138">
        <v>0</v>
      </c>
      <c r="W644" s="138">
        <v>0</v>
      </c>
      <c r="X644" s="138">
        <v>0</v>
      </c>
      <c r="Y644" s="138">
        <v>0</v>
      </c>
      <c r="Z644" s="139"/>
      <c r="AA644" s="138">
        <v>0</v>
      </c>
      <c r="AB644" s="131">
        <v>0</v>
      </c>
    </row>
    <row r="645" spans="1:28" ht="15" customHeight="1" x14ac:dyDescent="0.25">
      <c r="A645" s="129" t="str">
        <f>B645&amp;"-"&amp;COUNTIF($B$3:B645,B645)</f>
        <v>236-491</v>
      </c>
      <c r="B645" s="130">
        <v>236</v>
      </c>
      <c r="C645" s="130" t="s">
        <v>36</v>
      </c>
      <c r="D645" s="137">
        <v>50468</v>
      </c>
      <c r="E645" s="138">
        <v>5.1100000000000003</v>
      </c>
      <c r="F645" s="138">
        <v>0</v>
      </c>
      <c r="G645" s="138">
        <v>0</v>
      </c>
      <c r="H645" s="138">
        <v>0</v>
      </c>
      <c r="I645" s="138">
        <v>0</v>
      </c>
      <c r="J645" s="138">
        <v>0</v>
      </c>
      <c r="K645" s="138">
        <v>0</v>
      </c>
      <c r="L645" s="139"/>
      <c r="M645" s="138">
        <v>3</v>
      </c>
      <c r="N645" s="139"/>
      <c r="O645" s="138">
        <v>0</v>
      </c>
      <c r="P645" s="138">
        <v>0</v>
      </c>
      <c r="Q645" s="138">
        <v>0</v>
      </c>
      <c r="R645" s="139"/>
      <c r="S645" s="138">
        <v>0</v>
      </c>
      <c r="T645" s="139"/>
      <c r="U645" s="138">
        <v>0</v>
      </c>
      <c r="V645" s="138">
        <v>0</v>
      </c>
      <c r="W645" s="138">
        <v>0</v>
      </c>
      <c r="X645" s="138">
        <v>0</v>
      </c>
      <c r="Y645" s="138">
        <v>0.32</v>
      </c>
      <c r="Z645" s="139"/>
      <c r="AA645" s="138">
        <v>0.5</v>
      </c>
      <c r="AB645" s="131">
        <v>0</v>
      </c>
    </row>
    <row r="646" spans="1:28" ht="15" customHeight="1" x14ac:dyDescent="0.25">
      <c r="A646" s="129" t="str">
        <f>B646&amp;"-"&amp;COUNTIF($B$3:B646,B646)</f>
        <v>236-492</v>
      </c>
      <c r="B646" s="130">
        <v>236</v>
      </c>
      <c r="C646" s="130" t="s">
        <v>36</v>
      </c>
      <c r="D646" s="137">
        <v>49031</v>
      </c>
      <c r="E646" s="138">
        <v>2</v>
      </c>
      <c r="F646" s="138">
        <v>0</v>
      </c>
      <c r="G646" s="138">
        <v>0</v>
      </c>
      <c r="H646" s="138">
        <v>0</v>
      </c>
      <c r="I646" s="138">
        <v>0</v>
      </c>
      <c r="J646" s="138">
        <v>0</v>
      </c>
      <c r="K646" s="138">
        <v>0</v>
      </c>
      <c r="L646" s="139"/>
      <c r="M646" s="138">
        <v>0</v>
      </c>
      <c r="N646" s="139"/>
      <c r="O646" s="138">
        <v>0</v>
      </c>
      <c r="P646" s="138">
        <v>0</v>
      </c>
      <c r="Q646" s="138">
        <v>0</v>
      </c>
      <c r="R646" s="139"/>
      <c r="S646" s="138">
        <v>0</v>
      </c>
      <c r="T646" s="139"/>
      <c r="U646" s="138">
        <v>0</v>
      </c>
      <c r="V646" s="138">
        <v>0</v>
      </c>
      <c r="W646" s="138">
        <v>0</v>
      </c>
      <c r="X646" s="138">
        <v>0</v>
      </c>
      <c r="Y646" s="138">
        <v>0</v>
      </c>
      <c r="Z646" s="139"/>
      <c r="AA646" s="138">
        <v>0</v>
      </c>
      <c r="AB646" s="131">
        <v>0</v>
      </c>
    </row>
    <row r="647" spans="1:28" ht="15" customHeight="1" x14ac:dyDescent="0.25">
      <c r="A647" s="129" t="str">
        <f>B647&amp;"-"&amp;COUNTIF($B$3:B647,B647)</f>
        <v>236-493</v>
      </c>
      <c r="B647" s="130">
        <v>236</v>
      </c>
      <c r="C647" s="130" t="s">
        <v>36</v>
      </c>
      <c r="D647" s="137">
        <v>50252</v>
      </c>
      <c r="E647" s="138">
        <v>0.92</v>
      </c>
      <c r="F647" s="138">
        <v>0</v>
      </c>
      <c r="G647" s="138">
        <v>0</v>
      </c>
      <c r="H647" s="138">
        <v>0</v>
      </c>
      <c r="I647" s="138">
        <v>0</v>
      </c>
      <c r="J647" s="138">
        <v>0</v>
      </c>
      <c r="K647" s="138">
        <v>0</v>
      </c>
      <c r="L647" s="139"/>
      <c r="M647" s="138">
        <v>0.92</v>
      </c>
      <c r="N647" s="139"/>
      <c r="O647" s="138">
        <v>0</v>
      </c>
      <c r="P647" s="138">
        <v>0</v>
      </c>
      <c r="Q647" s="138">
        <v>0</v>
      </c>
      <c r="R647" s="139"/>
      <c r="S647" s="138">
        <v>0</v>
      </c>
      <c r="T647" s="139"/>
      <c r="U647" s="138">
        <v>0</v>
      </c>
      <c r="V647" s="138">
        <v>0</v>
      </c>
      <c r="W647" s="138">
        <v>0</v>
      </c>
      <c r="X647" s="138">
        <v>0</v>
      </c>
      <c r="Y647" s="138">
        <v>0</v>
      </c>
      <c r="Z647" s="139"/>
      <c r="AA647" s="138">
        <v>0</v>
      </c>
      <c r="AB647" s="131">
        <v>0</v>
      </c>
    </row>
    <row r="648" spans="1:28" ht="15" customHeight="1" x14ac:dyDescent="0.25">
      <c r="A648" s="129" t="str">
        <f>B648&amp;"-"&amp;COUNTIF($B$3:B648,B648)</f>
        <v>236-494</v>
      </c>
      <c r="B648" s="130">
        <v>236</v>
      </c>
      <c r="C648" s="130" t="s">
        <v>36</v>
      </c>
      <c r="D648" s="137">
        <v>45658</v>
      </c>
      <c r="E648" s="138">
        <v>1.01</v>
      </c>
      <c r="F648" s="138">
        <v>0</v>
      </c>
      <c r="G648" s="138">
        <v>0</v>
      </c>
      <c r="H648" s="138">
        <v>0</v>
      </c>
      <c r="I648" s="138">
        <v>0</v>
      </c>
      <c r="J648" s="138">
        <v>0</v>
      </c>
      <c r="K648" s="138">
        <v>0</v>
      </c>
      <c r="L648" s="139"/>
      <c r="M648" s="138">
        <v>0.91</v>
      </c>
      <c r="N648" s="139"/>
      <c r="O648" s="138">
        <v>0</v>
      </c>
      <c r="P648" s="138">
        <v>0</v>
      </c>
      <c r="Q648" s="138">
        <v>0</v>
      </c>
      <c r="R648" s="139"/>
      <c r="S648" s="138">
        <v>0</v>
      </c>
      <c r="T648" s="139"/>
      <c r="U648" s="138">
        <v>0</v>
      </c>
      <c r="V648" s="138">
        <v>0</v>
      </c>
      <c r="W648" s="138">
        <v>0</v>
      </c>
      <c r="X648" s="138">
        <v>0</v>
      </c>
      <c r="Y648" s="138">
        <v>0</v>
      </c>
      <c r="Z648" s="139"/>
      <c r="AA648" s="138">
        <v>0</v>
      </c>
      <c r="AB648" s="131">
        <v>0</v>
      </c>
    </row>
    <row r="649" spans="1:28" ht="15" customHeight="1" x14ac:dyDescent="0.25">
      <c r="A649" s="129" t="str">
        <f>B649&amp;"-"&amp;COUNTIF($B$3:B649,B649)</f>
        <v>236-495</v>
      </c>
      <c r="B649" s="130">
        <v>236</v>
      </c>
      <c r="C649" s="130" t="s">
        <v>36</v>
      </c>
      <c r="D649" s="137">
        <v>45021</v>
      </c>
      <c r="E649" s="138">
        <v>0.21</v>
      </c>
      <c r="F649" s="138">
        <v>0</v>
      </c>
      <c r="G649" s="138">
        <v>0</v>
      </c>
      <c r="H649" s="138">
        <v>0</v>
      </c>
      <c r="I649" s="138">
        <v>0</v>
      </c>
      <c r="J649" s="138">
        <v>0</v>
      </c>
      <c r="K649" s="138">
        <v>0</v>
      </c>
      <c r="L649" s="139"/>
      <c r="M649" s="138">
        <v>0.21</v>
      </c>
      <c r="N649" s="139"/>
      <c r="O649" s="138">
        <v>0</v>
      </c>
      <c r="P649" s="138">
        <v>0</v>
      </c>
      <c r="Q649" s="138">
        <v>0</v>
      </c>
      <c r="R649" s="139"/>
      <c r="S649" s="138">
        <v>0</v>
      </c>
      <c r="T649" s="139"/>
      <c r="U649" s="138">
        <v>0.13</v>
      </c>
      <c r="V649" s="138">
        <v>0</v>
      </c>
      <c r="W649" s="138">
        <v>0</v>
      </c>
      <c r="X649" s="138">
        <v>0</v>
      </c>
      <c r="Y649" s="138">
        <v>0.28999999999999998</v>
      </c>
      <c r="Z649" s="139"/>
      <c r="AA649" s="138">
        <v>0</v>
      </c>
      <c r="AB649" s="131">
        <v>0</v>
      </c>
    </row>
    <row r="650" spans="1:28" ht="15" customHeight="1" x14ac:dyDescent="0.25">
      <c r="A650" s="129" t="str">
        <f>B650&amp;"-"&amp;COUNTIF($B$3:B650,B650)</f>
        <v>236-496</v>
      </c>
      <c r="B650" s="130">
        <v>236</v>
      </c>
      <c r="C650" s="130" t="s">
        <v>36</v>
      </c>
      <c r="D650" s="137">
        <v>45039</v>
      </c>
      <c r="E650" s="138">
        <v>1</v>
      </c>
      <c r="F650" s="138">
        <v>0</v>
      </c>
      <c r="G650" s="138">
        <v>0</v>
      </c>
      <c r="H650" s="138">
        <v>0</v>
      </c>
      <c r="I650" s="138">
        <v>0</v>
      </c>
      <c r="J650" s="138">
        <v>0</v>
      </c>
      <c r="K650" s="138">
        <v>0</v>
      </c>
      <c r="L650" s="139"/>
      <c r="M650" s="138">
        <v>1</v>
      </c>
      <c r="N650" s="139"/>
      <c r="O650" s="138">
        <v>0</v>
      </c>
      <c r="P650" s="138">
        <v>0</v>
      </c>
      <c r="Q650" s="138">
        <v>0</v>
      </c>
      <c r="R650" s="139"/>
      <c r="S650" s="138">
        <v>0</v>
      </c>
      <c r="T650" s="139"/>
      <c r="U650" s="138">
        <v>0</v>
      </c>
      <c r="V650" s="138">
        <v>0</v>
      </c>
      <c r="W650" s="138">
        <v>0</v>
      </c>
      <c r="X650" s="138">
        <v>0</v>
      </c>
      <c r="Y650" s="138">
        <v>0.2</v>
      </c>
      <c r="Z650" s="139"/>
      <c r="AA650" s="138">
        <v>0</v>
      </c>
      <c r="AB650" s="131">
        <v>0</v>
      </c>
    </row>
    <row r="651" spans="1:28" ht="15" customHeight="1" x14ac:dyDescent="0.25">
      <c r="A651" s="129" t="str">
        <f>B651&amp;"-"&amp;COUNTIF($B$3:B651,B651)</f>
        <v>236-497</v>
      </c>
      <c r="B651" s="130">
        <v>236</v>
      </c>
      <c r="C651" s="130" t="s">
        <v>36</v>
      </c>
      <c r="D651" s="137">
        <v>48389</v>
      </c>
      <c r="E651" s="138">
        <v>1.81</v>
      </c>
      <c r="F651" s="138">
        <v>0</v>
      </c>
      <c r="G651" s="138">
        <v>0</v>
      </c>
      <c r="H651" s="138">
        <v>0</v>
      </c>
      <c r="I651" s="138">
        <v>0</v>
      </c>
      <c r="J651" s="138">
        <v>0</v>
      </c>
      <c r="K651" s="138">
        <v>0</v>
      </c>
      <c r="L651" s="139"/>
      <c r="M651" s="138">
        <v>1</v>
      </c>
      <c r="N651" s="139"/>
      <c r="O651" s="138">
        <v>0</v>
      </c>
      <c r="P651" s="138">
        <v>0</v>
      </c>
      <c r="Q651" s="138">
        <v>0</v>
      </c>
      <c r="R651" s="139"/>
      <c r="S651" s="138">
        <v>0</v>
      </c>
      <c r="T651" s="139"/>
      <c r="U651" s="138">
        <v>0</v>
      </c>
      <c r="V651" s="138">
        <v>0</v>
      </c>
      <c r="W651" s="138">
        <v>0</v>
      </c>
      <c r="X651" s="138">
        <v>0</v>
      </c>
      <c r="Y651" s="138">
        <v>0</v>
      </c>
      <c r="Z651" s="139"/>
      <c r="AA651" s="138">
        <v>0</v>
      </c>
      <c r="AB651" s="131">
        <v>0</v>
      </c>
    </row>
    <row r="652" spans="1:28" ht="15" customHeight="1" x14ac:dyDescent="0.25">
      <c r="A652" s="129" t="str">
        <f>B652&amp;"-"&amp;COUNTIF($B$3:B652,B652)</f>
        <v>236-498</v>
      </c>
      <c r="B652" s="130">
        <v>236</v>
      </c>
      <c r="C652" s="130" t="s">
        <v>36</v>
      </c>
      <c r="D652" s="137">
        <v>45054</v>
      </c>
      <c r="E652" s="138">
        <v>8.89</v>
      </c>
      <c r="F652" s="138">
        <v>0</v>
      </c>
      <c r="G652" s="138">
        <v>0</v>
      </c>
      <c r="H652" s="138">
        <v>0</v>
      </c>
      <c r="I652" s="138">
        <v>0</v>
      </c>
      <c r="J652" s="138">
        <v>0</v>
      </c>
      <c r="K652" s="138">
        <v>0</v>
      </c>
      <c r="L652" s="139"/>
      <c r="M652" s="138">
        <v>2.46</v>
      </c>
      <c r="N652" s="139"/>
      <c r="O652" s="138">
        <v>0</v>
      </c>
      <c r="P652" s="138">
        <v>0</v>
      </c>
      <c r="Q652" s="138">
        <v>0</v>
      </c>
      <c r="R652" s="139"/>
      <c r="S652" s="138">
        <v>0</v>
      </c>
      <c r="T652" s="139"/>
      <c r="U652" s="138">
        <v>0</v>
      </c>
      <c r="V652" s="138">
        <v>0</v>
      </c>
      <c r="W652" s="138">
        <v>0</v>
      </c>
      <c r="X652" s="138">
        <v>0</v>
      </c>
      <c r="Y652" s="138">
        <v>0</v>
      </c>
      <c r="Z652" s="139"/>
      <c r="AA652" s="138">
        <v>0</v>
      </c>
      <c r="AB652" s="131">
        <v>0</v>
      </c>
    </row>
    <row r="653" spans="1:28" ht="15" customHeight="1" x14ac:dyDescent="0.25">
      <c r="A653" s="129" t="str">
        <f>B653&amp;"-"&amp;COUNTIF($B$3:B653,B653)</f>
        <v>236-499</v>
      </c>
      <c r="B653" s="130">
        <v>236</v>
      </c>
      <c r="C653" s="130" t="s">
        <v>36</v>
      </c>
      <c r="D653" s="137">
        <v>46359</v>
      </c>
      <c r="E653" s="138">
        <v>40.31</v>
      </c>
      <c r="F653" s="138">
        <v>0</v>
      </c>
      <c r="G653" s="138">
        <v>0.49</v>
      </c>
      <c r="H653" s="138">
        <v>0</v>
      </c>
      <c r="I653" s="138">
        <v>0</v>
      </c>
      <c r="J653" s="138">
        <v>0</v>
      </c>
      <c r="K653" s="138">
        <v>1</v>
      </c>
      <c r="L653" s="139"/>
      <c r="M653" s="138">
        <v>12.13</v>
      </c>
      <c r="N653" s="139"/>
      <c r="O653" s="138">
        <v>0</v>
      </c>
      <c r="P653" s="138">
        <v>0</v>
      </c>
      <c r="Q653" s="138">
        <v>0</v>
      </c>
      <c r="R653" s="139"/>
      <c r="S653" s="138">
        <v>0</v>
      </c>
      <c r="T653" s="139"/>
      <c r="U653" s="138">
        <v>0.13</v>
      </c>
      <c r="V653" s="138">
        <v>0</v>
      </c>
      <c r="W653" s="138">
        <v>0</v>
      </c>
      <c r="X653" s="138">
        <v>0</v>
      </c>
      <c r="Y653" s="138">
        <v>0.86</v>
      </c>
      <c r="Z653" s="139"/>
      <c r="AA653" s="138">
        <v>0.5</v>
      </c>
      <c r="AB653" s="131">
        <v>0</v>
      </c>
    </row>
    <row r="654" spans="1:28" ht="15" customHeight="1" x14ac:dyDescent="0.25">
      <c r="A654" s="129" t="str">
        <f>B654&amp;"-"&amp;COUNTIF($B$3:B654,B654)</f>
        <v>236-500</v>
      </c>
      <c r="B654" s="130">
        <v>236</v>
      </c>
      <c r="C654" s="130" t="s">
        <v>36</v>
      </c>
      <c r="D654" s="137">
        <v>47225</v>
      </c>
      <c r="E654" s="138">
        <v>1.84</v>
      </c>
      <c r="F654" s="138">
        <v>0</v>
      </c>
      <c r="G654" s="138">
        <v>0</v>
      </c>
      <c r="H654" s="138">
        <v>0</v>
      </c>
      <c r="I654" s="138">
        <v>0</v>
      </c>
      <c r="J654" s="138">
        <v>0</v>
      </c>
      <c r="K654" s="138">
        <v>0</v>
      </c>
      <c r="L654" s="139"/>
      <c r="M654" s="138">
        <v>0</v>
      </c>
      <c r="N654" s="139"/>
      <c r="O654" s="138">
        <v>0</v>
      </c>
      <c r="P654" s="138">
        <v>0</v>
      </c>
      <c r="Q654" s="138">
        <v>0</v>
      </c>
      <c r="R654" s="139"/>
      <c r="S654" s="138">
        <v>0</v>
      </c>
      <c r="T654" s="139"/>
      <c r="U654" s="138">
        <v>0</v>
      </c>
      <c r="V654" s="138">
        <v>0</v>
      </c>
      <c r="W654" s="138">
        <v>0</v>
      </c>
      <c r="X654" s="138">
        <v>0</v>
      </c>
      <c r="Y654" s="138">
        <v>0</v>
      </c>
      <c r="Z654" s="139"/>
      <c r="AA654" s="138">
        <v>0</v>
      </c>
      <c r="AB654" s="131">
        <v>0</v>
      </c>
    </row>
    <row r="655" spans="1:28" ht="15" customHeight="1" x14ac:dyDescent="0.25">
      <c r="A655" s="129" t="str">
        <f>B655&amp;"-"&amp;COUNTIF($B$3:B655,B655)</f>
        <v>236-501</v>
      </c>
      <c r="B655" s="130">
        <v>236</v>
      </c>
      <c r="C655" s="130" t="s">
        <v>36</v>
      </c>
      <c r="D655" s="137">
        <v>47696</v>
      </c>
      <c r="E655" s="138">
        <v>8.73</v>
      </c>
      <c r="F655" s="138">
        <v>0</v>
      </c>
      <c r="G655" s="138">
        <v>2.11</v>
      </c>
      <c r="H655" s="138">
        <v>0</v>
      </c>
      <c r="I655" s="138">
        <v>0</v>
      </c>
      <c r="J655" s="138">
        <v>0</v>
      </c>
      <c r="K655" s="138">
        <v>0</v>
      </c>
      <c r="L655" s="139"/>
      <c r="M655" s="138">
        <v>1.96</v>
      </c>
      <c r="N655" s="139"/>
      <c r="O655" s="138">
        <v>0</v>
      </c>
      <c r="P655" s="138">
        <v>0</v>
      </c>
      <c r="Q655" s="138">
        <v>0</v>
      </c>
      <c r="R655" s="139"/>
      <c r="S655" s="138">
        <v>0</v>
      </c>
      <c r="T655" s="139"/>
      <c r="U655" s="138">
        <v>0</v>
      </c>
      <c r="V655" s="138">
        <v>0</v>
      </c>
      <c r="W655" s="138">
        <v>0</v>
      </c>
      <c r="X655" s="138">
        <v>0</v>
      </c>
      <c r="Y655" s="138">
        <v>0</v>
      </c>
      <c r="Z655" s="139"/>
      <c r="AA655" s="138">
        <v>0</v>
      </c>
      <c r="AB655" s="131">
        <v>0</v>
      </c>
    </row>
    <row r="656" spans="1:28" ht="15" customHeight="1" x14ac:dyDescent="0.25">
      <c r="A656" s="129" t="str">
        <f>B656&amp;"-"&amp;COUNTIF($B$3:B656,B656)</f>
        <v>236-502</v>
      </c>
      <c r="B656" s="130">
        <v>236</v>
      </c>
      <c r="C656" s="130" t="s">
        <v>36</v>
      </c>
      <c r="D656" s="137">
        <v>46219</v>
      </c>
      <c r="E656" s="138">
        <v>0.01</v>
      </c>
      <c r="F656" s="138">
        <v>0</v>
      </c>
      <c r="G656" s="138">
        <v>0</v>
      </c>
      <c r="H656" s="138">
        <v>0</v>
      </c>
      <c r="I656" s="138">
        <v>0</v>
      </c>
      <c r="J656" s="138">
        <v>0</v>
      </c>
      <c r="K656" s="138">
        <v>0</v>
      </c>
      <c r="L656" s="139"/>
      <c r="M656" s="138">
        <v>0.01</v>
      </c>
      <c r="N656" s="139"/>
      <c r="O656" s="138">
        <v>0</v>
      </c>
      <c r="P656" s="138">
        <v>0</v>
      </c>
      <c r="Q656" s="138">
        <v>0</v>
      </c>
      <c r="R656" s="139"/>
      <c r="S656" s="138">
        <v>0</v>
      </c>
      <c r="T656" s="139"/>
      <c r="U656" s="138">
        <v>0</v>
      </c>
      <c r="V656" s="138">
        <v>0</v>
      </c>
      <c r="W656" s="138">
        <v>0</v>
      </c>
      <c r="X656" s="138">
        <v>0</v>
      </c>
      <c r="Y656" s="138">
        <v>0</v>
      </c>
      <c r="Z656" s="139"/>
      <c r="AA656" s="138">
        <v>0</v>
      </c>
      <c r="AB656" s="131">
        <v>0</v>
      </c>
    </row>
    <row r="657" spans="1:28" ht="15" customHeight="1" x14ac:dyDescent="0.25">
      <c r="A657" s="129" t="str">
        <f>B657&amp;"-"&amp;COUNTIF($B$3:B657,B657)</f>
        <v>236-503</v>
      </c>
      <c r="B657" s="130">
        <v>236</v>
      </c>
      <c r="C657" s="130" t="s">
        <v>36</v>
      </c>
      <c r="D657" s="137">
        <v>48884</v>
      </c>
      <c r="E657" s="138">
        <v>1.99</v>
      </c>
      <c r="F657" s="138">
        <v>0</v>
      </c>
      <c r="G657" s="138">
        <v>0</v>
      </c>
      <c r="H657" s="138">
        <v>0</v>
      </c>
      <c r="I657" s="138">
        <v>0</v>
      </c>
      <c r="J657" s="138">
        <v>0</v>
      </c>
      <c r="K657" s="138">
        <v>0</v>
      </c>
      <c r="L657" s="139"/>
      <c r="M657" s="138">
        <v>0</v>
      </c>
      <c r="N657" s="139"/>
      <c r="O657" s="138">
        <v>0</v>
      </c>
      <c r="P657" s="138">
        <v>0</v>
      </c>
      <c r="Q657" s="138">
        <v>0</v>
      </c>
      <c r="R657" s="139"/>
      <c r="S657" s="138">
        <v>0</v>
      </c>
      <c r="T657" s="139"/>
      <c r="U657" s="138">
        <v>0</v>
      </c>
      <c r="V657" s="138">
        <v>0</v>
      </c>
      <c r="W657" s="138">
        <v>0</v>
      </c>
      <c r="X657" s="138">
        <v>0</v>
      </c>
      <c r="Y657" s="138">
        <v>0</v>
      </c>
      <c r="Z657" s="139"/>
      <c r="AA657" s="138">
        <v>0</v>
      </c>
      <c r="AB657" s="131">
        <v>0</v>
      </c>
    </row>
    <row r="658" spans="1:28" ht="15" customHeight="1" x14ac:dyDescent="0.25">
      <c r="A658" s="129" t="str">
        <f>B658&amp;"-"&amp;COUNTIF($B$3:B658,B658)</f>
        <v>236-504</v>
      </c>
      <c r="B658" s="130">
        <v>236</v>
      </c>
      <c r="C658" s="130" t="s">
        <v>36</v>
      </c>
      <c r="D658" s="137">
        <v>49155</v>
      </c>
      <c r="E658" s="138">
        <v>4.0999999999999996</v>
      </c>
      <c r="F658" s="138">
        <v>0</v>
      </c>
      <c r="G658" s="138">
        <v>0</v>
      </c>
      <c r="H658" s="138">
        <v>0</v>
      </c>
      <c r="I658" s="138">
        <v>0</v>
      </c>
      <c r="J658" s="138">
        <v>0</v>
      </c>
      <c r="K658" s="138">
        <v>0</v>
      </c>
      <c r="L658" s="139"/>
      <c r="M658" s="138">
        <v>1</v>
      </c>
      <c r="N658" s="139"/>
      <c r="O658" s="138">
        <v>0</v>
      </c>
      <c r="P658" s="138">
        <v>0</v>
      </c>
      <c r="Q658" s="138">
        <v>0</v>
      </c>
      <c r="R658" s="139"/>
      <c r="S658" s="138">
        <v>0</v>
      </c>
      <c r="T658" s="139"/>
      <c r="U658" s="138">
        <v>0.62</v>
      </c>
      <c r="V658" s="138">
        <v>0.06</v>
      </c>
      <c r="W658" s="138">
        <v>0</v>
      </c>
      <c r="X658" s="138">
        <v>7.0000000000000007E-2</v>
      </c>
      <c r="Y658" s="138">
        <v>0.28999999999999998</v>
      </c>
      <c r="Z658" s="139"/>
      <c r="AA658" s="138">
        <v>0</v>
      </c>
      <c r="AB658" s="131">
        <v>0</v>
      </c>
    </row>
    <row r="659" spans="1:28" ht="15" customHeight="1" x14ac:dyDescent="0.25">
      <c r="A659" s="129" t="str">
        <f>B659&amp;"-"&amp;COUNTIF($B$3:B659,B659)</f>
        <v>236-505</v>
      </c>
      <c r="B659" s="130">
        <v>236</v>
      </c>
      <c r="C659" s="130" t="s">
        <v>36</v>
      </c>
      <c r="D659" s="137">
        <v>46060</v>
      </c>
      <c r="E659" s="138">
        <v>1.91</v>
      </c>
      <c r="F659" s="138">
        <v>0</v>
      </c>
      <c r="G659" s="138">
        <v>0</v>
      </c>
      <c r="H659" s="138">
        <v>0</v>
      </c>
      <c r="I659" s="138">
        <v>0</v>
      </c>
      <c r="J659" s="138">
        <v>0</v>
      </c>
      <c r="K659" s="138">
        <v>0</v>
      </c>
      <c r="L659" s="139"/>
      <c r="M659" s="138">
        <v>1.91</v>
      </c>
      <c r="N659" s="139"/>
      <c r="O659" s="138">
        <v>0</v>
      </c>
      <c r="P659" s="138">
        <v>0</v>
      </c>
      <c r="Q659" s="138">
        <v>0</v>
      </c>
      <c r="R659" s="139"/>
      <c r="S659" s="138">
        <v>0</v>
      </c>
      <c r="T659" s="139"/>
      <c r="U659" s="138">
        <v>0</v>
      </c>
      <c r="V659" s="138">
        <v>0</v>
      </c>
      <c r="W659" s="138">
        <v>0</v>
      </c>
      <c r="X659" s="138">
        <v>0</v>
      </c>
      <c r="Y659" s="138">
        <v>0.27</v>
      </c>
      <c r="Z659" s="139"/>
      <c r="AA659" s="138">
        <v>0</v>
      </c>
      <c r="AB659" s="131">
        <v>0</v>
      </c>
    </row>
    <row r="660" spans="1:28" ht="15" customHeight="1" x14ac:dyDescent="0.25">
      <c r="A660" s="129" t="str">
        <f>B660&amp;"-"&amp;COUNTIF($B$3:B660,B660)</f>
        <v>236-506</v>
      </c>
      <c r="B660" s="130">
        <v>236</v>
      </c>
      <c r="C660" s="130" t="s">
        <v>36</v>
      </c>
      <c r="D660" s="137">
        <v>47746</v>
      </c>
      <c r="E660" s="138">
        <v>3</v>
      </c>
      <c r="F660" s="138">
        <v>0</v>
      </c>
      <c r="G660" s="138">
        <v>0</v>
      </c>
      <c r="H660" s="138">
        <v>0</v>
      </c>
      <c r="I660" s="138">
        <v>0</v>
      </c>
      <c r="J660" s="138">
        <v>0</v>
      </c>
      <c r="K660" s="138">
        <v>0</v>
      </c>
      <c r="L660" s="139"/>
      <c r="M660" s="138">
        <v>3</v>
      </c>
      <c r="N660" s="139"/>
      <c r="O660" s="138">
        <v>0</v>
      </c>
      <c r="P660" s="138">
        <v>0</v>
      </c>
      <c r="Q660" s="138">
        <v>0</v>
      </c>
      <c r="R660" s="139"/>
      <c r="S660" s="138">
        <v>0</v>
      </c>
      <c r="T660" s="139"/>
      <c r="U660" s="138">
        <v>0</v>
      </c>
      <c r="V660" s="138">
        <v>0</v>
      </c>
      <c r="W660" s="138">
        <v>0</v>
      </c>
      <c r="X660" s="138">
        <v>0</v>
      </c>
      <c r="Y660" s="138">
        <v>0</v>
      </c>
      <c r="Z660" s="139"/>
      <c r="AA660" s="138">
        <v>0</v>
      </c>
      <c r="AB660" s="131">
        <v>0</v>
      </c>
    </row>
    <row r="661" spans="1:28" ht="15" customHeight="1" x14ac:dyDescent="0.25">
      <c r="A661" s="129" t="str">
        <f>B661&amp;"-"&amp;COUNTIF($B$3:B661,B661)</f>
        <v>236-507</v>
      </c>
      <c r="B661" s="130">
        <v>236</v>
      </c>
      <c r="C661" s="130" t="s">
        <v>36</v>
      </c>
      <c r="D661" s="137">
        <v>45047</v>
      </c>
      <c r="E661" s="138">
        <v>24.73</v>
      </c>
      <c r="F661" s="138">
        <v>0</v>
      </c>
      <c r="G661" s="138">
        <v>2.92</v>
      </c>
      <c r="H661" s="138">
        <v>0.89</v>
      </c>
      <c r="I661" s="138">
        <v>0</v>
      </c>
      <c r="J661" s="138">
        <v>0</v>
      </c>
      <c r="K661" s="138">
        <v>0.94</v>
      </c>
      <c r="L661" s="139"/>
      <c r="M661" s="138">
        <v>7.29</v>
      </c>
      <c r="N661" s="139"/>
      <c r="O661" s="138">
        <v>0</v>
      </c>
      <c r="P661" s="138">
        <v>0.93</v>
      </c>
      <c r="Q661" s="138">
        <v>0</v>
      </c>
      <c r="R661" s="139"/>
      <c r="S661" s="138">
        <v>0</v>
      </c>
      <c r="T661" s="139"/>
      <c r="U661" s="138">
        <v>0.35</v>
      </c>
      <c r="V661" s="138">
        <v>0</v>
      </c>
      <c r="W661" s="138">
        <v>0</v>
      </c>
      <c r="X661" s="138">
        <v>0</v>
      </c>
      <c r="Y661" s="138">
        <v>0.4</v>
      </c>
      <c r="Z661" s="139"/>
      <c r="AA661" s="138">
        <v>0</v>
      </c>
      <c r="AB661" s="131">
        <v>0</v>
      </c>
    </row>
    <row r="662" spans="1:28" ht="15" customHeight="1" x14ac:dyDescent="0.25">
      <c r="A662" s="129" t="str">
        <f>B662&amp;"-"&amp;COUNTIF($B$3:B662,B662)</f>
        <v>236-508</v>
      </c>
      <c r="B662" s="130">
        <v>236</v>
      </c>
      <c r="C662" s="130" t="s">
        <v>36</v>
      </c>
      <c r="D662" s="137">
        <v>49106</v>
      </c>
      <c r="E662" s="138">
        <v>2</v>
      </c>
      <c r="F662" s="138">
        <v>0</v>
      </c>
      <c r="G662" s="138">
        <v>0</v>
      </c>
      <c r="H662" s="138">
        <v>1</v>
      </c>
      <c r="I662" s="138">
        <v>0</v>
      </c>
      <c r="J662" s="138">
        <v>0</v>
      </c>
      <c r="K662" s="138">
        <v>0</v>
      </c>
      <c r="L662" s="139"/>
      <c r="M662" s="138">
        <v>2</v>
      </c>
      <c r="N662" s="139"/>
      <c r="O662" s="138">
        <v>0</v>
      </c>
      <c r="P662" s="138">
        <v>0</v>
      </c>
      <c r="Q662" s="138">
        <v>0</v>
      </c>
      <c r="R662" s="139"/>
      <c r="S662" s="138">
        <v>0</v>
      </c>
      <c r="T662" s="139"/>
      <c r="U662" s="138">
        <v>0.04</v>
      </c>
      <c r="V662" s="138">
        <v>0</v>
      </c>
      <c r="W662" s="138">
        <v>0</v>
      </c>
      <c r="X662" s="138">
        <v>0</v>
      </c>
      <c r="Y662" s="138">
        <v>0</v>
      </c>
      <c r="Z662" s="139"/>
      <c r="AA662" s="138">
        <v>0</v>
      </c>
      <c r="AB662" s="131">
        <v>0</v>
      </c>
    </row>
    <row r="663" spans="1:28" ht="15" customHeight="1" x14ac:dyDescent="0.25">
      <c r="A663" s="129" t="str">
        <f>B663&amp;"-"&amp;COUNTIF($B$3:B663,B663)</f>
        <v>236-509</v>
      </c>
      <c r="B663" s="130">
        <v>236</v>
      </c>
      <c r="C663" s="130" t="s">
        <v>36</v>
      </c>
      <c r="D663" s="137">
        <v>45062</v>
      </c>
      <c r="E663" s="138">
        <v>2.2400000000000002</v>
      </c>
      <c r="F663" s="138">
        <v>0</v>
      </c>
      <c r="G663" s="138">
        <v>0</v>
      </c>
      <c r="H663" s="138">
        <v>0</v>
      </c>
      <c r="I663" s="138">
        <v>0</v>
      </c>
      <c r="J663" s="138">
        <v>0</v>
      </c>
      <c r="K663" s="138">
        <v>0</v>
      </c>
      <c r="L663" s="139"/>
      <c r="M663" s="138">
        <v>0.25</v>
      </c>
      <c r="N663" s="139"/>
      <c r="O663" s="138">
        <v>0</v>
      </c>
      <c r="P663" s="138">
        <v>0</v>
      </c>
      <c r="Q663" s="138">
        <v>0</v>
      </c>
      <c r="R663" s="139"/>
      <c r="S663" s="138">
        <v>0</v>
      </c>
      <c r="T663" s="139"/>
      <c r="U663" s="138">
        <v>0</v>
      </c>
      <c r="V663" s="138">
        <v>0</v>
      </c>
      <c r="W663" s="138">
        <v>0</v>
      </c>
      <c r="X663" s="138">
        <v>0</v>
      </c>
      <c r="Y663" s="138">
        <v>0.2</v>
      </c>
      <c r="Z663" s="139"/>
      <c r="AA663" s="138">
        <v>0</v>
      </c>
      <c r="AB663" s="131">
        <v>0</v>
      </c>
    </row>
    <row r="664" spans="1:28" ht="15" customHeight="1" x14ac:dyDescent="0.25">
      <c r="A664" s="129" t="str">
        <f>B664&amp;"-"&amp;COUNTIF($B$3:B664,B664)</f>
        <v>236-510</v>
      </c>
      <c r="B664" s="130">
        <v>236</v>
      </c>
      <c r="C664" s="130" t="s">
        <v>36</v>
      </c>
      <c r="D664" s="137">
        <v>49668</v>
      </c>
      <c r="E664" s="138">
        <v>3.99</v>
      </c>
      <c r="F664" s="138">
        <v>0</v>
      </c>
      <c r="G664" s="138">
        <v>0</v>
      </c>
      <c r="H664" s="138">
        <v>0</v>
      </c>
      <c r="I664" s="138">
        <v>0</v>
      </c>
      <c r="J664" s="138">
        <v>0</v>
      </c>
      <c r="K664" s="138">
        <v>0</v>
      </c>
      <c r="L664" s="139"/>
      <c r="M664" s="138">
        <v>2.99</v>
      </c>
      <c r="N664" s="139"/>
      <c r="O664" s="138">
        <v>0</v>
      </c>
      <c r="P664" s="138">
        <v>0</v>
      </c>
      <c r="Q664" s="138">
        <v>0</v>
      </c>
      <c r="R664" s="139"/>
      <c r="S664" s="138">
        <v>0</v>
      </c>
      <c r="T664" s="139"/>
      <c r="U664" s="138">
        <v>0</v>
      </c>
      <c r="V664" s="138">
        <v>0</v>
      </c>
      <c r="W664" s="138">
        <v>0</v>
      </c>
      <c r="X664" s="138">
        <v>0</v>
      </c>
      <c r="Y664" s="138">
        <v>0</v>
      </c>
      <c r="Z664" s="139"/>
      <c r="AA664" s="138">
        <v>0</v>
      </c>
      <c r="AB664" s="131">
        <v>0</v>
      </c>
    </row>
    <row r="665" spans="1:28" ht="15" customHeight="1" x14ac:dyDescent="0.25">
      <c r="A665" s="129" t="str">
        <f>B665&amp;"-"&amp;COUNTIF($B$3:B665,B665)</f>
        <v>236-511</v>
      </c>
      <c r="B665" s="130">
        <v>236</v>
      </c>
      <c r="C665" s="130" t="s">
        <v>36</v>
      </c>
      <c r="D665" s="137">
        <v>45070</v>
      </c>
      <c r="E665" s="138">
        <v>4.0199999999999996</v>
      </c>
      <c r="F665" s="138">
        <v>0</v>
      </c>
      <c r="G665" s="138">
        <v>0</v>
      </c>
      <c r="H665" s="138">
        <v>0.64</v>
      </c>
      <c r="I665" s="138">
        <v>0</v>
      </c>
      <c r="J665" s="138">
        <v>0</v>
      </c>
      <c r="K665" s="138">
        <v>0.19</v>
      </c>
      <c r="L665" s="139"/>
      <c r="M665" s="138">
        <v>1.37</v>
      </c>
      <c r="N665" s="139"/>
      <c r="O665" s="138">
        <v>0</v>
      </c>
      <c r="P665" s="138">
        <v>0</v>
      </c>
      <c r="Q665" s="138">
        <v>0</v>
      </c>
      <c r="R665" s="139"/>
      <c r="S665" s="138">
        <v>0</v>
      </c>
      <c r="T665" s="139"/>
      <c r="U665" s="138">
        <v>0</v>
      </c>
      <c r="V665" s="138">
        <v>0</v>
      </c>
      <c r="W665" s="138">
        <v>0</v>
      </c>
      <c r="X665" s="138">
        <v>0</v>
      </c>
      <c r="Y665" s="138">
        <v>0.09</v>
      </c>
      <c r="Z665" s="139"/>
      <c r="AA665" s="138">
        <v>0</v>
      </c>
      <c r="AB665" s="131">
        <v>0</v>
      </c>
    </row>
    <row r="666" spans="1:28" ht="15" customHeight="1" x14ac:dyDescent="0.25">
      <c r="A666" s="129" t="str">
        <f>B666&amp;"-"&amp;COUNTIF($B$3:B666,B666)</f>
        <v>236-512</v>
      </c>
      <c r="B666" s="130">
        <v>236</v>
      </c>
      <c r="C666" s="130" t="s">
        <v>36</v>
      </c>
      <c r="D666" s="137">
        <v>45088</v>
      </c>
      <c r="E666" s="138">
        <v>3.95</v>
      </c>
      <c r="F666" s="138">
        <v>0</v>
      </c>
      <c r="G666" s="138">
        <v>0</v>
      </c>
      <c r="H666" s="138">
        <v>0</v>
      </c>
      <c r="I666" s="138">
        <v>0</v>
      </c>
      <c r="J666" s="138">
        <v>0</v>
      </c>
      <c r="K666" s="138">
        <v>1</v>
      </c>
      <c r="L666" s="139"/>
      <c r="M666" s="138">
        <v>3.95</v>
      </c>
      <c r="N666" s="139"/>
      <c r="O666" s="138">
        <v>0</v>
      </c>
      <c r="P666" s="138">
        <v>0</v>
      </c>
      <c r="Q666" s="138">
        <v>0</v>
      </c>
      <c r="R666" s="139"/>
      <c r="S666" s="138">
        <v>0</v>
      </c>
      <c r="T666" s="139"/>
      <c r="U666" s="138">
        <v>0.13</v>
      </c>
      <c r="V666" s="138">
        <v>0</v>
      </c>
      <c r="W666" s="138">
        <v>0</v>
      </c>
      <c r="X666" s="138">
        <v>0</v>
      </c>
      <c r="Y666" s="138">
        <v>0.1</v>
      </c>
      <c r="Z666" s="139"/>
      <c r="AA666" s="138">
        <v>0</v>
      </c>
      <c r="AB666" s="131">
        <v>0</v>
      </c>
    </row>
    <row r="667" spans="1:28" ht="15" customHeight="1" x14ac:dyDescent="0.25">
      <c r="A667" s="129" t="str">
        <f>B667&amp;"-"&amp;COUNTIF($B$3:B667,B667)</f>
        <v>236-513</v>
      </c>
      <c r="B667" s="130">
        <v>236</v>
      </c>
      <c r="C667" s="130" t="s">
        <v>36</v>
      </c>
      <c r="D667" s="137">
        <v>45096</v>
      </c>
      <c r="E667" s="138">
        <v>0.97</v>
      </c>
      <c r="F667" s="138">
        <v>0</v>
      </c>
      <c r="G667" s="138">
        <v>0</v>
      </c>
      <c r="H667" s="138">
        <v>0</v>
      </c>
      <c r="I667" s="138">
        <v>0</v>
      </c>
      <c r="J667" s="138">
        <v>0</v>
      </c>
      <c r="K667" s="138">
        <v>0</v>
      </c>
      <c r="L667" s="139"/>
      <c r="M667" s="138">
        <v>0.97</v>
      </c>
      <c r="N667" s="139"/>
      <c r="O667" s="138">
        <v>0</v>
      </c>
      <c r="P667" s="138">
        <v>0</v>
      </c>
      <c r="Q667" s="138">
        <v>0</v>
      </c>
      <c r="R667" s="139"/>
      <c r="S667" s="138">
        <v>0</v>
      </c>
      <c r="T667" s="139"/>
      <c r="U667" s="138">
        <v>0</v>
      </c>
      <c r="V667" s="138">
        <v>0</v>
      </c>
      <c r="W667" s="138">
        <v>0</v>
      </c>
      <c r="X667" s="138">
        <v>0</v>
      </c>
      <c r="Y667" s="138">
        <v>0</v>
      </c>
      <c r="Z667" s="139"/>
      <c r="AA667" s="138">
        <v>0</v>
      </c>
      <c r="AB667" s="131">
        <v>0</v>
      </c>
    </row>
    <row r="668" spans="1:28" ht="15" customHeight="1" x14ac:dyDescent="0.25">
      <c r="A668" s="129" t="str">
        <f>B668&amp;"-"&amp;COUNTIF($B$3:B668,B668)</f>
        <v>236-514</v>
      </c>
      <c r="B668" s="130">
        <v>236</v>
      </c>
      <c r="C668" s="130" t="s">
        <v>36</v>
      </c>
      <c r="D668" s="137">
        <v>46367</v>
      </c>
      <c r="E668" s="138">
        <v>1.45</v>
      </c>
      <c r="F668" s="138">
        <v>0</v>
      </c>
      <c r="G668" s="138">
        <v>0</v>
      </c>
      <c r="H668" s="138">
        <v>0</v>
      </c>
      <c r="I668" s="138">
        <v>0</v>
      </c>
      <c r="J668" s="138">
        <v>0</v>
      </c>
      <c r="K668" s="138">
        <v>0</v>
      </c>
      <c r="L668" s="139"/>
      <c r="M668" s="138">
        <v>0</v>
      </c>
      <c r="N668" s="139"/>
      <c r="O668" s="138">
        <v>0</v>
      </c>
      <c r="P668" s="138">
        <v>0</v>
      </c>
      <c r="Q668" s="138">
        <v>0</v>
      </c>
      <c r="R668" s="139"/>
      <c r="S668" s="138">
        <v>0</v>
      </c>
      <c r="T668" s="139"/>
      <c r="U668" s="138">
        <v>0</v>
      </c>
      <c r="V668" s="138">
        <v>0</v>
      </c>
      <c r="W668" s="138">
        <v>0</v>
      </c>
      <c r="X668" s="138">
        <v>0</v>
      </c>
      <c r="Y668" s="138">
        <v>0.2</v>
      </c>
      <c r="Z668" s="139"/>
      <c r="AA668" s="138">
        <v>0</v>
      </c>
      <c r="AB668" s="131">
        <v>0</v>
      </c>
    </row>
    <row r="669" spans="1:28" ht="15" customHeight="1" x14ac:dyDescent="0.25">
      <c r="A669" s="129" t="str">
        <f>B669&amp;"-"&amp;COUNTIF($B$3:B669,B669)</f>
        <v>236-515</v>
      </c>
      <c r="B669" s="130">
        <v>236</v>
      </c>
      <c r="C669" s="130" t="s">
        <v>36</v>
      </c>
      <c r="D669" s="137">
        <v>45104</v>
      </c>
      <c r="E669" s="138">
        <v>9.7799999999999994</v>
      </c>
      <c r="F669" s="138">
        <v>0</v>
      </c>
      <c r="G669" s="138">
        <v>1.61</v>
      </c>
      <c r="H669" s="138">
        <v>0</v>
      </c>
      <c r="I669" s="138">
        <v>0</v>
      </c>
      <c r="J669" s="138">
        <v>0</v>
      </c>
      <c r="K669" s="138">
        <v>1</v>
      </c>
      <c r="L669" s="139"/>
      <c r="M669" s="138">
        <v>2.73</v>
      </c>
      <c r="N669" s="139"/>
      <c r="O669" s="138">
        <v>0</v>
      </c>
      <c r="P669" s="138">
        <v>0</v>
      </c>
      <c r="Q669" s="138">
        <v>0</v>
      </c>
      <c r="R669" s="139"/>
      <c r="S669" s="138">
        <v>0</v>
      </c>
      <c r="T669" s="139"/>
      <c r="U669" s="138">
        <v>0</v>
      </c>
      <c r="V669" s="138">
        <v>0</v>
      </c>
      <c r="W669" s="138">
        <v>0</v>
      </c>
      <c r="X669" s="138">
        <v>0</v>
      </c>
      <c r="Y669" s="138">
        <v>0.13</v>
      </c>
      <c r="Z669" s="139"/>
      <c r="AA669" s="138">
        <v>0</v>
      </c>
      <c r="AB669" s="131">
        <v>0</v>
      </c>
    </row>
    <row r="670" spans="1:28" ht="15" customHeight="1" x14ac:dyDescent="0.25">
      <c r="A670" s="129" t="str">
        <f>B670&amp;"-"&amp;COUNTIF($B$3:B670,B670)</f>
        <v>236-516</v>
      </c>
      <c r="B670" s="130">
        <v>236</v>
      </c>
      <c r="C670" s="130" t="s">
        <v>36</v>
      </c>
      <c r="D670" s="137">
        <v>45112</v>
      </c>
      <c r="E670" s="138">
        <v>19.04</v>
      </c>
      <c r="F670" s="138">
        <v>0.03</v>
      </c>
      <c r="G670" s="138">
        <v>1</v>
      </c>
      <c r="H670" s="138">
        <v>0</v>
      </c>
      <c r="I670" s="138">
        <v>0</v>
      </c>
      <c r="J670" s="138">
        <v>0</v>
      </c>
      <c r="K670" s="138">
        <v>0.72</v>
      </c>
      <c r="L670" s="139"/>
      <c r="M670" s="138">
        <v>9.86</v>
      </c>
      <c r="N670" s="139"/>
      <c r="O670" s="138">
        <v>0</v>
      </c>
      <c r="P670" s="138">
        <v>0</v>
      </c>
      <c r="Q670" s="138">
        <v>0</v>
      </c>
      <c r="R670" s="139"/>
      <c r="S670" s="138">
        <v>0</v>
      </c>
      <c r="T670" s="139"/>
      <c r="U670" s="138">
        <v>0.13</v>
      </c>
      <c r="V670" s="138">
        <v>0</v>
      </c>
      <c r="W670" s="138">
        <v>0</v>
      </c>
      <c r="X670" s="138">
        <v>0</v>
      </c>
      <c r="Y670" s="138">
        <v>0.8</v>
      </c>
      <c r="Z670" s="139"/>
      <c r="AA670" s="138">
        <v>0.12</v>
      </c>
      <c r="AB670" s="131">
        <v>0</v>
      </c>
    </row>
    <row r="671" spans="1:28" ht="15" customHeight="1" x14ac:dyDescent="0.25">
      <c r="A671" s="129" t="str">
        <f>B671&amp;"-"&amp;COUNTIF($B$3:B671,B671)</f>
        <v>236-517</v>
      </c>
      <c r="B671" s="130">
        <v>236</v>
      </c>
      <c r="C671" s="130" t="s">
        <v>36</v>
      </c>
      <c r="D671" s="137">
        <v>44081</v>
      </c>
      <c r="E671" s="138">
        <v>13.96</v>
      </c>
      <c r="F671" s="138">
        <v>0</v>
      </c>
      <c r="G671" s="138">
        <v>1</v>
      </c>
      <c r="H671" s="138">
        <v>0</v>
      </c>
      <c r="I671" s="138">
        <v>0</v>
      </c>
      <c r="J671" s="138">
        <v>0</v>
      </c>
      <c r="K671" s="138">
        <v>0.3</v>
      </c>
      <c r="L671" s="139"/>
      <c r="M671" s="138">
        <v>6.02</v>
      </c>
      <c r="N671" s="139"/>
      <c r="O671" s="138">
        <v>0</v>
      </c>
      <c r="P671" s="138">
        <v>0</v>
      </c>
      <c r="Q671" s="138">
        <v>0</v>
      </c>
      <c r="R671" s="139"/>
      <c r="S671" s="138">
        <v>0</v>
      </c>
      <c r="T671" s="139"/>
      <c r="U671" s="138">
        <v>0.26</v>
      </c>
      <c r="V671" s="138">
        <v>0</v>
      </c>
      <c r="W671" s="138">
        <v>0</v>
      </c>
      <c r="X671" s="138">
        <v>0</v>
      </c>
      <c r="Y671" s="138">
        <v>0.4</v>
      </c>
      <c r="Z671" s="139"/>
      <c r="AA671" s="138">
        <v>0</v>
      </c>
      <c r="AB671" s="131">
        <v>0</v>
      </c>
    </row>
    <row r="672" spans="1:28" ht="15" customHeight="1" x14ac:dyDescent="0.25">
      <c r="A672" s="129" t="str">
        <f>B672&amp;"-"&amp;COUNTIF($B$3:B672,B672)</f>
        <v>236-518</v>
      </c>
      <c r="B672" s="130">
        <v>236</v>
      </c>
      <c r="C672" s="130" t="s">
        <v>36</v>
      </c>
      <c r="D672" s="137">
        <v>49577</v>
      </c>
      <c r="E672" s="138">
        <v>0.99</v>
      </c>
      <c r="F672" s="138">
        <v>0</v>
      </c>
      <c r="G672" s="138">
        <v>0</v>
      </c>
      <c r="H672" s="138">
        <v>0</v>
      </c>
      <c r="I672" s="138">
        <v>0</v>
      </c>
      <c r="J672" s="138">
        <v>0</v>
      </c>
      <c r="K672" s="138">
        <v>0</v>
      </c>
      <c r="L672" s="139"/>
      <c r="M672" s="138">
        <v>0</v>
      </c>
      <c r="N672" s="139"/>
      <c r="O672" s="138">
        <v>0</v>
      </c>
      <c r="P672" s="138">
        <v>0</v>
      </c>
      <c r="Q672" s="138">
        <v>0</v>
      </c>
      <c r="R672" s="139"/>
      <c r="S672" s="138">
        <v>0</v>
      </c>
      <c r="T672" s="139"/>
      <c r="U672" s="138">
        <v>0</v>
      </c>
      <c r="V672" s="138">
        <v>0</v>
      </c>
      <c r="W672" s="138">
        <v>0</v>
      </c>
      <c r="X672" s="138">
        <v>0</v>
      </c>
      <c r="Y672" s="138">
        <v>0</v>
      </c>
      <c r="Z672" s="139"/>
      <c r="AA672" s="138">
        <v>0</v>
      </c>
      <c r="AB672" s="131">
        <v>0</v>
      </c>
    </row>
    <row r="673" spans="1:28" ht="15" customHeight="1" x14ac:dyDescent="0.25">
      <c r="A673" s="129" t="str">
        <f>B673&amp;"-"&amp;COUNTIF($B$3:B673,B673)</f>
        <v>236-519</v>
      </c>
      <c r="B673" s="130">
        <v>236</v>
      </c>
      <c r="C673" s="130" t="s">
        <v>36</v>
      </c>
      <c r="D673" s="137">
        <v>49973</v>
      </c>
      <c r="E673" s="138">
        <v>3.28</v>
      </c>
      <c r="F673" s="138">
        <v>0</v>
      </c>
      <c r="G673" s="138">
        <v>0.81</v>
      </c>
      <c r="H673" s="138">
        <v>0</v>
      </c>
      <c r="I673" s="138">
        <v>0</v>
      </c>
      <c r="J673" s="138">
        <v>0</v>
      </c>
      <c r="K673" s="138">
        <v>0</v>
      </c>
      <c r="L673" s="139"/>
      <c r="M673" s="138">
        <v>1.81</v>
      </c>
      <c r="N673" s="139"/>
      <c r="O673" s="138">
        <v>0</v>
      </c>
      <c r="P673" s="138">
        <v>0</v>
      </c>
      <c r="Q673" s="138">
        <v>0</v>
      </c>
      <c r="R673" s="139"/>
      <c r="S673" s="138">
        <v>0</v>
      </c>
      <c r="T673" s="139"/>
      <c r="U673" s="138">
        <v>0</v>
      </c>
      <c r="V673" s="138">
        <v>0</v>
      </c>
      <c r="W673" s="138">
        <v>0</v>
      </c>
      <c r="X673" s="138">
        <v>0</v>
      </c>
      <c r="Y673" s="138">
        <v>0.06</v>
      </c>
      <c r="Z673" s="139"/>
      <c r="AA673" s="138">
        <v>0</v>
      </c>
      <c r="AB673" s="131">
        <v>0</v>
      </c>
    </row>
    <row r="674" spans="1:28" ht="15" customHeight="1" x14ac:dyDescent="0.25">
      <c r="A674" s="129" t="str">
        <f>B674&amp;"-"&amp;COUNTIF($B$3:B674,B674)</f>
        <v>236-520</v>
      </c>
      <c r="B674" s="130">
        <v>236</v>
      </c>
      <c r="C674" s="130" t="s">
        <v>36</v>
      </c>
      <c r="D674" s="137">
        <v>45120</v>
      </c>
      <c r="E674" s="138">
        <v>10.15</v>
      </c>
      <c r="F674" s="138">
        <v>0</v>
      </c>
      <c r="G674" s="138">
        <v>0</v>
      </c>
      <c r="H674" s="138">
        <v>0</v>
      </c>
      <c r="I674" s="138">
        <v>0</v>
      </c>
      <c r="J674" s="138">
        <v>0</v>
      </c>
      <c r="K674" s="138">
        <v>0.39</v>
      </c>
      <c r="L674" s="139"/>
      <c r="M674" s="138">
        <v>3.59</v>
      </c>
      <c r="N674" s="139"/>
      <c r="O674" s="138">
        <v>0</v>
      </c>
      <c r="P674" s="138">
        <v>0</v>
      </c>
      <c r="Q674" s="138">
        <v>0</v>
      </c>
      <c r="R674" s="139"/>
      <c r="S674" s="138">
        <v>0</v>
      </c>
      <c r="T674" s="139"/>
      <c r="U674" s="138">
        <v>0</v>
      </c>
      <c r="V674" s="138">
        <v>0</v>
      </c>
      <c r="W674" s="138">
        <v>0</v>
      </c>
      <c r="X674" s="138">
        <v>0</v>
      </c>
      <c r="Y674" s="138">
        <v>0.05</v>
      </c>
      <c r="Z674" s="139"/>
      <c r="AA674" s="138">
        <v>0</v>
      </c>
      <c r="AB674" s="131">
        <v>0</v>
      </c>
    </row>
    <row r="675" spans="1:28" ht="15" customHeight="1" x14ac:dyDescent="0.25">
      <c r="A675" s="129" t="str">
        <f>B675&amp;"-"&amp;COUNTIF($B$3:B675,B675)</f>
        <v>236-521</v>
      </c>
      <c r="B675" s="130">
        <v>236</v>
      </c>
      <c r="C675" s="130" t="s">
        <v>36</v>
      </c>
      <c r="D675" s="137">
        <v>45138</v>
      </c>
      <c r="E675" s="138">
        <v>6.58</v>
      </c>
      <c r="F675" s="138">
        <v>0</v>
      </c>
      <c r="G675" s="138">
        <v>0.46</v>
      </c>
      <c r="H675" s="138">
        <v>0</v>
      </c>
      <c r="I675" s="138">
        <v>0</v>
      </c>
      <c r="J675" s="138">
        <v>0</v>
      </c>
      <c r="K675" s="138">
        <v>0</v>
      </c>
      <c r="L675" s="139"/>
      <c r="M675" s="138">
        <v>1.95</v>
      </c>
      <c r="N675" s="139"/>
      <c r="O675" s="138">
        <v>0</v>
      </c>
      <c r="P675" s="138">
        <v>0.46</v>
      </c>
      <c r="Q675" s="138">
        <v>0</v>
      </c>
      <c r="R675" s="139"/>
      <c r="S675" s="138">
        <v>0</v>
      </c>
      <c r="T675" s="139"/>
      <c r="U675" s="138">
        <v>0.49</v>
      </c>
      <c r="V675" s="138">
        <v>0</v>
      </c>
      <c r="W675" s="138">
        <v>0</v>
      </c>
      <c r="X675" s="138">
        <v>0</v>
      </c>
      <c r="Y675" s="138">
        <v>0.21</v>
      </c>
      <c r="Z675" s="139"/>
      <c r="AA675" s="138">
        <v>0</v>
      </c>
      <c r="AB675" s="131">
        <v>0</v>
      </c>
    </row>
    <row r="676" spans="1:28" ht="15" customHeight="1" x14ac:dyDescent="0.25">
      <c r="A676" s="129" t="str">
        <f>B676&amp;"-"&amp;COUNTIF($B$3:B676,B676)</f>
        <v>236-522</v>
      </c>
      <c r="B676" s="130">
        <v>236</v>
      </c>
      <c r="C676" s="130" t="s">
        <v>36</v>
      </c>
      <c r="D676" s="137">
        <v>46524</v>
      </c>
      <c r="E676" s="138">
        <v>4.82</v>
      </c>
      <c r="F676" s="138">
        <v>0</v>
      </c>
      <c r="G676" s="138">
        <v>0.87</v>
      </c>
      <c r="H676" s="138">
        <v>0</v>
      </c>
      <c r="I676" s="138">
        <v>0</v>
      </c>
      <c r="J676" s="138">
        <v>0</v>
      </c>
      <c r="K676" s="138">
        <v>0</v>
      </c>
      <c r="L676" s="139"/>
      <c r="M676" s="138">
        <v>1</v>
      </c>
      <c r="N676" s="139"/>
      <c r="O676" s="138">
        <v>0</v>
      </c>
      <c r="P676" s="138">
        <v>0</v>
      </c>
      <c r="Q676" s="138">
        <v>0</v>
      </c>
      <c r="R676" s="139"/>
      <c r="S676" s="138">
        <v>0</v>
      </c>
      <c r="T676" s="139"/>
      <c r="U676" s="138">
        <v>0</v>
      </c>
      <c r="V676" s="138">
        <v>0</v>
      </c>
      <c r="W676" s="138">
        <v>0</v>
      </c>
      <c r="X676" s="138">
        <v>0</v>
      </c>
      <c r="Y676" s="138">
        <v>0.44</v>
      </c>
      <c r="Z676" s="139"/>
      <c r="AA676" s="138">
        <v>0.5</v>
      </c>
      <c r="AB676" s="131">
        <v>0</v>
      </c>
    </row>
    <row r="677" spans="1:28" ht="15" customHeight="1" x14ac:dyDescent="0.25">
      <c r="A677" s="129" t="str">
        <f>B677&amp;"-"&amp;COUNTIF($B$3:B677,B677)</f>
        <v>236-523</v>
      </c>
      <c r="B677" s="130">
        <v>236</v>
      </c>
      <c r="C677" s="130" t="s">
        <v>36</v>
      </c>
      <c r="D677" s="137">
        <v>45153</v>
      </c>
      <c r="E677" s="138">
        <v>22.19</v>
      </c>
      <c r="F677" s="138">
        <v>0</v>
      </c>
      <c r="G677" s="138">
        <v>1</v>
      </c>
      <c r="H677" s="138">
        <v>0</v>
      </c>
      <c r="I677" s="138">
        <v>0</v>
      </c>
      <c r="J677" s="138">
        <v>0</v>
      </c>
      <c r="K677" s="138">
        <v>1.97</v>
      </c>
      <c r="L677" s="139"/>
      <c r="M677" s="138">
        <v>14.69</v>
      </c>
      <c r="N677" s="139"/>
      <c r="O677" s="138">
        <v>0</v>
      </c>
      <c r="P677" s="138">
        <v>0</v>
      </c>
      <c r="Q677" s="138">
        <v>0</v>
      </c>
      <c r="R677" s="139"/>
      <c r="S677" s="138">
        <v>0</v>
      </c>
      <c r="T677" s="139"/>
      <c r="U677" s="138">
        <v>0</v>
      </c>
      <c r="V677" s="138">
        <v>0</v>
      </c>
      <c r="W677" s="138">
        <v>0</v>
      </c>
      <c r="X677" s="138">
        <v>0</v>
      </c>
      <c r="Y677" s="138">
        <v>0.28999999999999998</v>
      </c>
      <c r="Z677" s="139"/>
      <c r="AA677" s="138">
        <v>0</v>
      </c>
      <c r="AB677" s="131">
        <v>0</v>
      </c>
    </row>
    <row r="678" spans="1:28" ht="15" customHeight="1" x14ac:dyDescent="0.25">
      <c r="A678" s="129" t="str">
        <f>B678&amp;"-"&amp;COUNTIF($B$3:B678,B678)</f>
        <v>236-524</v>
      </c>
      <c r="B678" s="130">
        <v>236</v>
      </c>
      <c r="C678" s="130" t="s">
        <v>36</v>
      </c>
      <c r="D678" s="137">
        <v>45161</v>
      </c>
      <c r="E678" s="138">
        <v>8.74</v>
      </c>
      <c r="F678" s="138">
        <v>0</v>
      </c>
      <c r="G678" s="138">
        <v>2.08</v>
      </c>
      <c r="H678" s="138">
        <v>0</v>
      </c>
      <c r="I678" s="138">
        <v>0</v>
      </c>
      <c r="J678" s="138">
        <v>0</v>
      </c>
      <c r="K678" s="138">
        <v>0</v>
      </c>
      <c r="L678" s="139"/>
      <c r="M678" s="138">
        <v>6.98</v>
      </c>
      <c r="N678" s="139"/>
      <c r="O678" s="138">
        <v>0</v>
      </c>
      <c r="P678" s="138">
        <v>0</v>
      </c>
      <c r="Q678" s="138">
        <v>0</v>
      </c>
      <c r="R678" s="139"/>
      <c r="S678" s="138">
        <v>0</v>
      </c>
      <c r="T678" s="139"/>
      <c r="U678" s="138">
        <v>0</v>
      </c>
      <c r="V678" s="138">
        <v>0</v>
      </c>
      <c r="W678" s="138">
        <v>0</v>
      </c>
      <c r="X678" s="138">
        <v>0</v>
      </c>
      <c r="Y678" s="138">
        <v>0.59</v>
      </c>
      <c r="Z678" s="139"/>
      <c r="AA678" s="138">
        <v>0</v>
      </c>
      <c r="AB678" s="131">
        <v>0</v>
      </c>
    </row>
    <row r="679" spans="1:28" ht="15" customHeight="1" x14ac:dyDescent="0.25">
      <c r="A679" s="129" t="str">
        <f>B679&amp;"-"&amp;COUNTIF($B$3:B679,B679)</f>
        <v>236-525</v>
      </c>
      <c r="B679" s="130">
        <v>236</v>
      </c>
      <c r="C679" s="130" t="s">
        <v>36</v>
      </c>
      <c r="D679" s="137">
        <v>49544</v>
      </c>
      <c r="E679" s="138">
        <v>4</v>
      </c>
      <c r="F679" s="138">
        <v>1</v>
      </c>
      <c r="G679" s="138">
        <v>0</v>
      </c>
      <c r="H679" s="138">
        <v>0</v>
      </c>
      <c r="I679" s="138">
        <v>0</v>
      </c>
      <c r="J679" s="138">
        <v>0</v>
      </c>
      <c r="K679" s="138">
        <v>0</v>
      </c>
      <c r="L679" s="139"/>
      <c r="M679" s="138">
        <v>0</v>
      </c>
      <c r="N679" s="139"/>
      <c r="O679" s="138">
        <v>0</v>
      </c>
      <c r="P679" s="138">
        <v>0</v>
      </c>
      <c r="Q679" s="138">
        <v>0</v>
      </c>
      <c r="R679" s="139"/>
      <c r="S679" s="138">
        <v>0</v>
      </c>
      <c r="T679" s="139"/>
      <c r="U679" s="138">
        <v>0</v>
      </c>
      <c r="V679" s="138">
        <v>0</v>
      </c>
      <c r="W679" s="138">
        <v>0</v>
      </c>
      <c r="X679" s="138">
        <v>0</v>
      </c>
      <c r="Y679" s="138">
        <v>0</v>
      </c>
      <c r="Z679" s="139"/>
      <c r="AA679" s="138">
        <v>0</v>
      </c>
      <c r="AB679" s="131">
        <v>0</v>
      </c>
    </row>
    <row r="680" spans="1:28" ht="15" customHeight="1" x14ac:dyDescent="0.25">
      <c r="A680" s="129" t="str">
        <f>B680&amp;"-"&amp;COUNTIF($B$3:B680,B680)</f>
        <v>236-526</v>
      </c>
      <c r="B680" s="130">
        <v>236</v>
      </c>
      <c r="C680" s="130" t="s">
        <v>36</v>
      </c>
      <c r="D680" s="137">
        <v>45179</v>
      </c>
      <c r="E680" s="138">
        <v>4.43</v>
      </c>
      <c r="F680" s="138">
        <v>0</v>
      </c>
      <c r="G680" s="138">
        <v>0</v>
      </c>
      <c r="H680" s="138">
        <v>0</v>
      </c>
      <c r="I680" s="138">
        <v>0</v>
      </c>
      <c r="J680" s="138">
        <v>0</v>
      </c>
      <c r="K680" s="138">
        <v>0</v>
      </c>
      <c r="L680" s="139"/>
      <c r="M680" s="138">
        <v>1</v>
      </c>
      <c r="N680" s="139"/>
      <c r="O680" s="138">
        <v>0</v>
      </c>
      <c r="P680" s="138">
        <v>0</v>
      </c>
      <c r="Q680" s="138">
        <v>0</v>
      </c>
      <c r="R680" s="139"/>
      <c r="S680" s="138">
        <v>0</v>
      </c>
      <c r="T680" s="139"/>
      <c r="U680" s="138">
        <v>0</v>
      </c>
      <c r="V680" s="138">
        <v>0</v>
      </c>
      <c r="W680" s="138">
        <v>0</v>
      </c>
      <c r="X680" s="138">
        <v>0</v>
      </c>
      <c r="Y680" s="138">
        <v>0.12</v>
      </c>
      <c r="Z680" s="139"/>
      <c r="AA680" s="138">
        <v>0</v>
      </c>
      <c r="AB680" s="131">
        <v>0</v>
      </c>
    </row>
    <row r="681" spans="1:28" ht="15" customHeight="1" x14ac:dyDescent="0.25">
      <c r="A681" s="129" t="str">
        <f>B681&amp;"-"&amp;COUNTIF($B$3:B681,B681)</f>
        <v>236-527</v>
      </c>
      <c r="B681" s="130">
        <v>236</v>
      </c>
      <c r="C681" s="130" t="s">
        <v>36</v>
      </c>
      <c r="D681" s="137"/>
      <c r="E681" s="138">
        <v>0</v>
      </c>
      <c r="F681" s="138">
        <v>0</v>
      </c>
      <c r="G681" s="138">
        <v>0</v>
      </c>
      <c r="H681" s="138">
        <v>0</v>
      </c>
      <c r="I681" s="138">
        <v>0</v>
      </c>
      <c r="J681" s="138">
        <v>0</v>
      </c>
      <c r="K681" s="138">
        <v>0</v>
      </c>
      <c r="L681" s="139"/>
      <c r="M681" s="138">
        <v>0</v>
      </c>
      <c r="N681" s="139"/>
      <c r="O681" s="138">
        <v>0</v>
      </c>
      <c r="P681" s="138">
        <v>0</v>
      </c>
      <c r="Q681" s="138">
        <v>0</v>
      </c>
      <c r="R681" s="139"/>
      <c r="S681" s="138">
        <v>0</v>
      </c>
      <c r="T681" s="139"/>
      <c r="U681" s="138">
        <v>0</v>
      </c>
      <c r="V681" s="138">
        <v>0</v>
      </c>
      <c r="W681" s="138">
        <v>0</v>
      </c>
      <c r="X681" s="138">
        <v>0</v>
      </c>
      <c r="Y681" s="138">
        <v>0</v>
      </c>
      <c r="Z681" s="139"/>
      <c r="AA681" s="138">
        <v>0</v>
      </c>
      <c r="AB681" s="131">
        <v>0</v>
      </c>
    </row>
    <row r="682" spans="1:28" ht="15" customHeight="1" x14ac:dyDescent="0.25">
      <c r="A682" s="129" t="str">
        <f>B682&amp;"-"&amp;COUNTIF($B$3:B682,B682)</f>
        <v>236-528</v>
      </c>
      <c r="B682" s="130">
        <v>236</v>
      </c>
      <c r="C682" s="130" t="s">
        <v>36</v>
      </c>
      <c r="D682" s="137"/>
      <c r="E682" s="138">
        <v>0</v>
      </c>
      <c r="F682" s="138">
        <v>0</v>
      </c>
      <c r="G682" s="138">
        <v>0</v>
      </c>
      <c r="H682" s="138">
        <v>0</v>
      </c>
      <c r="I682" s="138">
        <v>0</v>
      </c>
      <c r="J682" s="138">
        <v>0</v>
      </c>
      <c r="K682" s="138">
        <v>0</v>
      </c>
      <c r="L682" s="139"/>
      <c r="M682" s="138">
        <v>0</v>
      </c>
      <c r="N682" s="139"/>
      <c r="O682" s="138">
        <v>0</v>
      </c>
      <c r="P682" s="138">
        <v>0</v>
      </c>
      <c r="Q682" s="138">
        <v>0</v>
      </c>
      <c r="R682" s="139"/>
      <c r="S682" s="138">
        <v>0</v>
      </c>
      <c r="T682" s="139"/>
      <c r="U682" s="138">
        <v>0</v>
      </c>
      <c r="V682" s="138">
        <v>0</v>
      </c>
      <c r="W682" s="138">
        <v>0</v>
      </c>
      <c r="X682" s="138">
        <v>0</v>
      </c>
      <c r="Y682" s="138">
        <v>0</v>
      </c>
      <c r="Z682" s="139"/>
      <c r="AA682" s="138">
        <v>0</v>
      </c>
      <c r="AB682" s="131">
        <v>0</v>
      </c>
    </row>
    <row r="683" spans="1:28" ht="15" customHeight="1" x14ac:dyDescent="0.25">
      <c r="A683" s="129" t="str">
        <f>B683&amp;"-"&amp;COUNTIF($B$3:B683,B683)</f>
        <v>236-529</v>
      </c>
      <c r="B683" s="130">
        <v>236</v>
      </c>
      <c r="C683" s="130" t="s">
        <v>36</v>
      </c>
      <c r="D683" s="137"/>
      <c r="E683" s="138">
        <v>0</v>
      </c>
      <c r="F683" s="138">
        <v>0</v>
      </c>
      <c r="G683" s="138">
        <v>0</v>
      </c>
      <c r="H683" s="138">
        <v>0</v>
      </c>
      <c r="I683" s="138">
        <v>0</v>
      </c>
      <c r="J683" s="138">
        <v>0</v>
      </c>
      <c r="K683" s="138">
        <v>0</v>
      </c>
      <c r="L683" s="139"/>
      <c r="M683" s="138">
        <v>0</v>
      </c>
      <c r="N683" s="139"/>
      <c r="O683" s="138">
        <v>0</v>
      </c>
      <c r="P683" s="138">
        <v>0</v>
      </c>
      <c r="Q683" s="138">
        <v>0</v>
      </c>
      <c r="R683" s="139"/>
      <c r="S683" s="138">
        <v>0</v>
      </c>
      <c r="T683" s="139"/>
      <c r="U683" s="138">
        <v>0</v>
      </c>
      <c r="V683" s="138">
        <v>0</v>
      </c>
      <c r="W683" s="138">
        <v>0</v>
      </c>
      <c r="X683" s="138">
        <v>0</v>
      </c>
      <c r="Y683" s="138">
        <v>0</v>
      </c>
      <c r="Z683" s="139"/>
      <c r="AA683" s="138">
        <v>0</v>
      </c>
      <c r="AB683" s="131">
        <v>0</v>
      </c>
    </row>
    <row r="684" spans="1:28" ht="15" customHeight="1" x14ac:dyDescent="0.25">
      <c r="A684" s="129" t="str">
        <f>B684&amp;"-"&amp;COUNTIF($B$3:B684,B684)</f>
        <v>236-530</v>
      </c>
      <c r="B684" s="130">
        <v>236</v>
      </c>
      <c r="C684" s="130" t="s">
        <v>36</v>
      </c>
      <c r="D684" s="137"/>
      <c r="E684" s="138">
        <v>0</v>
      </c>
      <c r="F684" s="138">
        <v>0</v>
      </c>
      <c r="G684" s="138">
        <v>0</v>
      </c>
      <c r="H684" s="138">
        <v>0</v>
      </c>
      <c r="I684" s="138">
        <v>0</v>
      </c>
      <c r="J684" s="138">
        <v>0</v>
      </c>
      <c r="K684" s="138">
        <v>0</v>
      </c>
      <c r="L684" s="139"/>
      <c r="M684" s="138">
        <v>0</v>
      </c>
      <c r="N684" s="139"/>
      <c r="O684" s="138">
        <v>0</v>
      </c>
      <c r="P684" s="138">
        <v>0</v>
      </c>
      <c r="Q684" s="138">
        <v>0</v>
      </c>
      <c r="R684" s="139"/>
      <c r="S684" s="138">
        <v>0</v>
      </c>
      <c r="T684" s="139"/>
      <c r="U684" s="138">
        <v>0</v>
      </c>
      <c r="V684" s="138">
        <v>0</v>
      </c>
      <c r="W684" s="138">
        <v>0</v>
      </c>
      <c r="X684" s="138">
        <v>0</v>
      </c>
      <c r="Y684" s="138">
        <v>0</v>
      </c>
      <c r="Z684" s="139"/>
      <c r="AA684" s="138">
        <v>0</v>
      </c>
      <c r="AB684" s="131">
        <v>0</v>
      </c>
    </row>
    <row r="685" spans="1:28" ht="15" customHeight="1" x14ac:dyDescent="0.25">
      <c r="A685" s="129" t="str">
        <f>B685&amp;"-"&amp;COUNTIF($B$3:B685,B685)</f>
        <v>236-531</v>
      </c>
      <c r="B685" s="130">
        <v>236</v>
      </c>
      <c r="C685" s="130" t="s">
        <v>36</v>
      </c>
      <c r="D685" s="137"/>
      <c r="E685" s="138">
        <v>0</v>
      </c>
      <c r="F685" s="138">
        <v>0</v>
      </c>
      <c r="G685" s="138">
        <v>0</v>
      </c>
      <c r="H685" s="138">
        <v>0</v>
      </c>
      <c r="I685" s="138">
        <v>0</v>
      </c>
      <c r="J685" s="138">
        <v>0</v>
      </c>
      <c r="K685" s="138">
        <v>0</v>
      </c>
      <c r="L685" s="139"/>
      <c r="M685" s="138">
        <v>0</v>
      </c>
      <c r="N685" s="139"/>
      <c r="O685" s="138">
        <v>0</v>
      </c>
      <c r="P685" s="138">
        <v>0</v>
      </c>
      <c r="Q685" s="138">
        <v>0</v>
      </c>
      <c r="R685" s="139"/>
      <c r="S685" s="138">
        <v>0</v>
      </c>
      <c r="T685" s="139"/>
      <c r="U685" s="138">
        <v>0</v>
      </c>
      <c r="V685" s="138">
        <v>0</v>
      </c>
      <c r="W685" s="138">
        <v>0</v>
      </c>
      <c r="X685" s="138">
        <v>0</v>
      </c>
      <c r="Y685" s="138">
        <v>0</v>
      </c>
      <c r="Z685" s="139"/>
      <c r="AA685" s="138">
        <v>0</v>
      </c>
      <c r="AB685" s="131">
        <v>0</v>
      </c>
    </row>
    <row r="686" spans="1:28" ht="15" customHeight="1" x14ac:dyDescent="0.25">
      <c r="A686" s="129" t="str">
        <f>B686&amp;"-"&amp;COUNTIF($B$3:B686,B686)</f>
        <v>236-532</v>
      </c>
      <c r="B686" s="130">
        <v>236</v>
      </c>
      <c r="C686" s="130" t="s">
        <v>36</v>
      </c>
      <c r="D686" s="137"/>
      <c r="E686" s="138">
        <v>0</v>
      </c>
      <c r="F686" s="138">
        <v>0</v>
      </c>
      <c r="G686" s="138">
        <v>0</v>
      </c>
      <c r="H686" s="138">
        <v>0</v>
      </c>
      <c r="I686" s="138">
        <v>0</v>
      </c>
      <c r="J686" s="138">
        <v>0</v>
      </c>
      <c r="K686" s="138">
        <v>0</v>
      </c>
      <c r="L686" s="139"/>
      <c r="M686" s="138">
        <v>0</v>
      </c>
      <c r="N686" s="139"/>
      <c r="O686" s="138">
        <v>0</v>
      </c>
      <c r="P686" s="138">
        <v>0</v>
      </c>
      <c r="Q686" s="138">
        <v>0</v>
      </c>
      <c r="R686" s="139"/>
      <c r="S686" s="138">
        <v>0</v>
      </c>
      <c r="T686" s="139"/>
      <c r="U686" s="138">
        <v>0</v>
      </c>
      <c r="V686" s="138">
        <v>0</v>
      </c>
      <c r="W686" s="138">
        <v>0</v>
      </c>
      <c r="X686" s="138">
        <v>0</v>
      </c>
      <c r="Y686" s="138">
        <v>0</v>
      </c>
      <c r="Z686" s="139"/>
      <c r="AA686" s="138">
        <v>0</v>
      </c>
      <c r="AB686" s="131">
        <v>0</v>
      </c>
    </row>
    <row r="687" spans="1:28" ht="15" customHeight="1" x14ac:dyDescent="0.25">
      <c r="A687" s="129" t="str">
        <f>B687&amp;"-"&amp;COUNTIF($B$3:B687,B687)</f>
        <v>236-533</v>
      </c>
      <c r="B687" s="130">
        <v>236</v>
      </c>
      <c r="C687" s="130" t="s">
        <v>36</v>
      </c>
      <c r="D687" s="137"/>
      <c r="E687" s="138">
        <v>0</v>
      </c>
      <c r="F687" s="138">
        <v>0</v>
      </c>
      <c r="G687" s="138">
        <v>0</v>
      </c>
      <c r="H687" s="138">
        <v>0</v>
      </c>
      <c r="I687" s="138">
        <v>0</v>
      </c>
      <c r="J687" s="138">
        <v>0</v>
      </c>
      <c r="K687" s="138">
        <v>0</v>
      </c>
      <c r="L687" s="139"/>
      <c r="M687" s="138">
        <v>0</v>
      </c>
      <c r="N687" s="139"/>
      <c r="O687" s="138">
        <v>0</v>
      </c>
      <c r="P687" s="138">
        <v>0</v>
      </c>
      <c r="Q687" s="138">
        <v>0</v>
      </c>
      <c r="R687" s="139"/>
      <c r="S687" s="138">
        <v>0</v>
      </c>
      <c r="T687" s="139"/>
      <c r="U687" s="138">
        <v>0</v>
      </c>
      <c r="V687" s="138">
        <v>0</v>
      </c>
      <c r="W687" s="138">
        <v>0</v>
      </c>
      <c r="X687" s="138">
        <v>0</v>
      </c>
      <c r="Y687" s="138">
        <v>0</v>
      </c>
      <c r="Z687" s="139"/>
      <c r="AA687" s="138">
        <v>0</v>
      </c>
      <c r="AB687" s="131">
        <v>0</v>
      </c>
    </row>
    <row r="688" spans="1:28" ht="15" customHeight="1" x14ac:dyDescent="0.25">
      <c r="A688" s="129" t="str">
        <f>B688&amp;"-"&amp;COUNTIF($B$3:B688,B688)</f>
        <v>236-534</v>
      </c>
      <c r="B688" s="130">
        <v>236</v>
      </c>
      <c r="C688" s="130" t="s">
        <v>36</v>
      </c>
      <c r="D688" s="137"/>
      <c r="E688" s="138">
        <v>0</v>
      </c>
      <c r="F688" s="138">
        <v>0</v>
      </c>
      <c r="G688" s="138">
        <v>0</v>
      </c>
      <c r="H688" s="138">
        <v>0</v>
      </c>
      <c r="I688" s="138">
        <v>0</v>
      </c>
      <c r="J688" s="138">
        <v>0</v>
      </c>
      <c r="K688" s="138">
        <v>0</v>
      </c>
      <c r="L688" s="139"/>
      <c r="M688" s="138">
        <v>0</v>
      </c>
      <c r="N688" s="139"/>
      <c r="O688" s="138">
        <v>0</v>
      </c>
      <c r="P688" s="138">
        <v>0</v>
      </c>
      <c r="Q688" s="138">
        <v>0</v>
      </c>
      <c r="R688" s="139"/>
      <c r="S688" s="138">
        <v>0</v>
      </c>
      <c r="T688" s="139"/>
      <c r="U688" s="138">
        <v>0</v>
      </c>
      <c r="V688" s="138">
        <v>0</v>
      </c>
      <c r="W688" s="138">
        <v>0</v>
      </c>
      <c r="X688" s="138">
        <v>0</v>
      </c>
      <c r="Y688" s="138">
        <v>0</v>
      </c>
      <c r="Z688" s="139"/>
      <c r="AA688" s="138">
        <v>0</v>
      </c>
      <c r="AB688" s="131">
        <v>0</v>
      </c>
    </row>
    <row r="689" spans="1:28" ht="15" customHeight="1" x14ac:dyDescent="0.25">
      <c r="A689" s="129" t="str">
        <f>B689&amp;"-"&amp;COUNTIF($B$3:B689,B689)</f>
        <v>236-535</v>
      </c>
      <c r="B689" s="130">
        <v>236</v>
      </c>
      <c r="C689" s="130" t="s">
        <v>36</v>
      </c>
      <c r="D689" s="137"/>
      <c r="E689" s="138">
        <v>0</v>
      </c>
      <c r="F689" s="138">
        <v>0</v>
      </c>
      <c r="G689" s="138">
        <v>0</v>
      </c>
      <c r="H689" s="138">
        <v>0</v>
      </c>
      <c r="I689" s="138">
        <v>0</v>
      </c>
      <c r="J689" s="138">
        <v>0</v>
      </c>
      <c r="K689" s="138">
        <v>0</v>
      </c>
      <c r="L689" s="139"/>
      <c r="M689" s="138">
        <v>0</v>
      </c>
      <c r="N689" s="139"/>
      <c r="O689" s="138">
        <v>0</v>
      </c>
      <c r="P689" s="138">
        <v>0</v>
      </c>
      <c r="Q689" s="138">
        <v>0</v>
      </c>
      <c r="R689" s="139"/>
      <c r="S689" s="138">
        <v>0</v>
      </c>
      <c r="T689" s="139"/>
      <c r="U689" s="138">
        <v>0</v>
      </c>
      <c r="V689" s="138">
        <v>0</v>
      </c>
      <c r="W689" s="138">
        <v>0</v>
      </c>
      <c r="X689" s="138">
        <v>0</v>
      </c>
      <c r="Y689" s="138">
        <v>0</v>
      </c>
      <c r="Z689" s="139"/>
      <c r="AA689" s="138">
        <v>0</v>
      </c>
      <c r="AB689" s="131">
        <v>0</v>
      </c>
    </row>
    <row r="690" spans="1:28" ht="15" customHeight="1" x14ac:dyDescent="0.25">
      <c r="A690" s="129" t="str">
        <f>B690&amp;"-"&amp;COUNTIF($B$3:B690,B690)</f>
        <v>236-536</v>
      </c>
      <c r="B690" s="130">
        <v>236</v>
      </c>
      <c r="C690" s="130" t="s">
        <v>36</v>
      </c>
      <c r="D690" s="137"/>
      <c r="E690" s="138">
        <v>0</v>
      </c>
      <c r="F690" s="138">
        <v>0</v>
      </c>
      <c r="G690" s="138">
        <v>0</v>
      </c>
      <c r="H690" s="138">
        <v>0</v>
      </c>
      <c r="I690" s="138">
        <v>0</v>
      </c>
      <c r="J690" s="138">
        <v>0</v>
      </c>
      <c r="K690" s="138">
        <v>0</v>
      </c>
      <c r="L690" s="139"/>
      <c r="M690" s="138">
        <v>0</v>
      </c>
      <c r="N690" s="139"/>
      <c r="O690" s="138">
        <v>0</v>
      </c>
      <c r="P690" s="138">
        <v>0</v>
      </c>
      <c r="Q690" s="138">
        <v>0</v>
      </c>
      <c r="R690" s="139"/>
      <c r="S690" s="138">
        <v>0</v>
      </c>
      <c r="T690" s="139"/>
      <c r="U690" s="138">
        <v>0</v>
      </c>
      <c r="V690" s="138">
        <v>0</v>
      </c>
      <c r="W690" s="138">
        <v>0</v>
      </c>
      <c r="X690" s="138">
        <v>0</v>
      </c>
      <c r="Y690" s="138">
        <v>0</v>
      </c>
      <c r="Z690" s="139"/>
      <c r="AA690" s="138">
        <v>0</v>
      </c>
      <c r="AB690" s="131">
        <v>0</v>
      </c>
    </row>
    <row r="691" spans="1:28" ht="15" customHeight="1" x14ac:dyDescent="0.25">
      <c r="A691" s="129" t="str">
        <f>B691&amp;"-"&amp;COUNTIF($B$3:B691,B691)</f>
        <v>236-537</v>
      </c>
      <c r="B691" s="130">
        <v>236</v>
      </c>
      <c r="C691" s="130" t="s">
        <v>36</v>
      </c>
      <c r="D691" s="137"/>
      <c r="E691" s="138">
        <v>0</v>
      </c>
      <c r="F691" s="138">
        <v>0</v>
      </c>
      <c r="G691" s="138">
        <v>0</v>
      </c>
      <c r="H691" s="138">
        <v>0</v>
      </c>
      <c r="I691" s="138">
        <v>0</v>
      </c>
      <c r="J691" s="138">
        <v>0</v>
      </c>
      <c r="K691" s="138">
        <v>0</v>
      </c>
      <c r="L691" s="139"/>
      <c r="M691" s="138">
        <v>0</v>
      </c>
      <c r="N691" s="139"/>
      <c r="O691" s="138">
        <v>0</v>
      </c>
      <c r="P691" s="138">
        <v>0</v>
      </c>
      <c r="Q691" s="138">
        <v>0</v>
      </c>
      <c r="R691" s="139"/>
      <c r="S691" s="138">
        <v>0</v>
      </c>
      <c r="T691" s="139"/>
      <c r="U691" s="138">
        <v>0</v>
      </c>
      <c r="V691" s="138">
        <v>0</v>
      </c>
      <c r="W691" s="138">
        <v>0</v>
      </c>
      <c r="X691" s="138">
        <v>0</v>
      </c>
      <c r="Y691" s="138">
        <v>0</v>
      </c>
      <c r="Z691" s="139"/>
      <c r="AA691" s="138">
        <v>0</v>
      </c>
      <c r="AB691" s="131">
        <v>0</v>
      </c>
    </row>
    <row r="692" spans="1:28" ht="15" customHeight="1" x14ac:dyDescent="0.25">
      <c r="A692" s="129" t="str">
        <f>B692&amp;"-"&amp;COUNTIF($B$3:B692,B692)</f>
        <v>241-1</v>
      </c>
      <c r="B692" s="130">
        <v>241</v>
      </c>
      <c r="C692" s="130" t="s">
        <v>38</v>
      </c>
      <c r="D692" s="137">
        <v>43489</v>
      </c>
      <c r="E692" s="138">
        <v>5.27</v>
      </c>
      <c r="F692" s="138">
        <v>0</v>
      </c>
      <c r="G692" s="138">
        <v>0</v>
      </c>
      <c r="H692" s="138">
        <v>0.46</v>
      </c>
      <c r="I692" s="138">
        <v>0</v>
      </c>
      <c r="J692" s="138">
        <v>0</v>
      </c>
      <c r="K692" s="138">
        <v>0</v>
      </c>
      <c r="L692" s="139"/>
      <c r="M692" s="138">
        <v>5.27</v>
      </c>
      <c r="N692" s="139"/>
      <c r="O692" s="138">
        <v>0</v>
      </c>
      <c r="P692" s="138">
        <v>0</v>
      </c>
      <c r="Q692" s="138">
        <v>0</v>
      </c>
      <c r="R692" s="139"/>
      <c r="S692" s="138">
        <v>0</v>
      </c>
      <c r="T692" s="139"/>
      <c r="U692" s="138">
        <v>0</v>
      </c>
      <c r="V692" s="138">
        <v>0</v>
      </c>
      <c r="W692" s="138">
        <v>0</v>
      </c>
      <c r="X692" s="138">
        <v>0</v>
      </c>
      <c r="Y692" s="138">
        <v>0</v>
      </c>
      <c r="Z692" s="139"/>
      <c r="AA692" s="138">
        <v>0</v>
      </c>
      <c r="AB692" s="131">
        <v>0</v>
      </c>
    </row>
    <row r="693" spans="1:28" ht="15" customHeight="1" x14ac:dyDescent="0.25">
      <c r="A693" s="129" t="str">
        <f>B693&amp;"-"&amp;COUNTIF($B$3:B693,B693)</f>
        <v>241-2</v>
      </c>
      <c r="B693" s="130">
        <v>241</v>
      </c>
      <c r="C693" s="130" t="s">
        <v>38</v>
      </c>
      <c r="D693" s="137">
        <v>43497</v>
      </c>
      <c r="E693" s="138">
        <v>0.95</v>
      </c>
      <c r="F693" s="138">
        <v>0</v>
      </c>
      <c r="G693" s="138">
        <v>0</v>
      </c>
      <c r="H693" s="138">
        <v>0</v>
      </c>
      <c r="I693" s="138">
        <v>0</v>
      </c>
      <c r="J693" s="138">
        <v>0</v>
      </c>
      <c r="K693" s="138">
        <v>0</v>
      </c>
      <c r="L693" s="139"/>
      <c r="M693" s="138">
        <v>0</v>
      </c>
      <c r="N693" s="139"/>
      <c r="O693" s="138">
        <v>0</v>
      </c>
      <c r="P693" s="138">
        <v>0</v>
      </c>
      <c r="Q693" s="138">
        <v>0</v>
      </c>
      <c r="R693" s="139"/>
      <c r="S693" s="138">
        <v>0</v>
      </c>
      <c r="T693" s="139"/>
      <c r="U693" s="138">
        <v>0</v>
      </c>
      <c r="V693" s="138">
        <v>0</v>
      </c>
      <c r="W693" s="138">
        <v>0</v>
      </c>
      <c r="X693" s="138">
        <v>0</v>
      </c>
      <c r="Y693" s="138">
        <v>0</v>
      </c>
      <c r="Z693" s="139"/>
      <c r="AA693" s="138">
        <v>0</v>
      </c>
      <c r="AB693" s="131">
        <v>0</v>
      </c>
    </row>
    <row r="694" spans="1:28" ht="15" customHeight="1" x14ac:dyDescent="0.25">
      <c r="A694" s="129" t="str">
        <f>B694&amp;"-"&amp;COUNTIF($B$3:B694,B694)</f>
        <v>241-3</v>
      </c>
      <c r="B694" s="130">
        <v>241</v>
      </c>
      <c r="C694" s="130" t="s">
        <v>38</v>
      </c>
      <c r="D694" s="137">
        <v>45195</v>
      </c>
      <c r="E694" s="138">
        <v>1</v>
      </c>
      <c r="F694" s="138">
        <v>0</v>
      </c>
      <c r="G694" s="138">
        <v>0</v>
      </c>
      <c r="H694" s="138">
        <v>0</v>
      </c>
      <c r="I694" s="138">
        <v>0</v>
      </c>
      <c r="J694" s="138">
        <v>0</v>
      </c>
      <c r="K694" s="138">
        <v>0</v>
      </c>
      <c r="L694" s="139"/>
      <c r="M694" s="138">
        <v>1</v>
      </c>
      <c r="N694" s="139"/>
      <c r="O694" s="138">
        <v>0</v>
      </c>
      <c r="P694" s="138">
        <v>0</v>
      </c>
      <c r="Q694" s="138">
        <v>0</v>
      </c>
      <c r="R694" s="139"/>
      <c r="S694" s="138">
        <v>0</v>
      </c>
      <c r="T694" s="139"/>
      <c r="U694" s="138">
        <v>0</v>
      </c>
      <c r="V694" s="138">
        <v>0</v>
      </c>
      <c r="W694" s="138">
        <v>0</v>
      </c>
      <c r="X694" s="138">
        <v>0</v>
      </c>
      <c r="Y694" s="138">
        <v>0</v>
      </c>
      <c r="Z694" s="139"/>
      <c r="AA694" s="138">
        <v>0</v>
      </c>
      <c r="AB694" s="131">
        <v>0</v>
      </c>
    </row>
    <row r="695" spans="1:28" ht="15" customHeight="1" x14ac:dyDescent="0.25">
      <c r="A695" s="129" t="str">
        <f>B695&amp;"-"&amp;COUNTIF($B$3:B695,B695)</f>
        <v>241-4</v>
      </c>
      <c r="B695" s="130">
        <v>241</v>
      </c>
      <c r="C695" s="130" t="s">
        <v>38</v>
      </c>
      <c r="D695" s="137">
        <v>43505</v>
      </c>
      <c r="E695" s="138">
        <v>1</v>
      </c>
      <c r="F695" s="138">
        <v>0</v>
      </c>
      <c r="G695" s="138">
        <v>0</v>
      </c>
      <c r="H695" s="138">
        <v>0</v>
      </c>
      <c r="I695" s="138">
        <v>0</v>
      </c>
      <c r="J695" s="138">
        <v>0</v>
      </c>
      <c r="K695" s="138">
        <v>0</v>
      </c>
      <c r="L695" s="139"/>
      <c r="M695" s="138">
        <v>0</v>
      </c>
      <c r="N695" s="139"/>
      <c r="O695" s="138">
        <v>0</v>
      </c>
      <c r="P695" s="138">
        <v>0</v>
      </c>
      <c r="Q695" s="138">
        <v>0</v>
      </c>
      <c r="R695" s="139"/>
      <c r="S695" s="138">
        <v>0</v>
      </c>
      <c r="T695" s="139"/>
      <c r="U695" s="138">
        <v>0</v>
      </c>
      <c r="V695" s="138">
        <v>0</v>
      </c>
      <c r="W695" s="138">
        <v>0</v>
      </c>
      <c r="X695" s="138">
        <v>0</v>
      </c>
      <c r="Y695" s="138">
        <v>0</v>
      </c>
      <c r="Z695" s="139"/>
      <c r="AA695" s="138">
        <v>0</v>
      </c>
      <c r="AB695" s="131">
        <v>0</v>
      </c>
    </row>
    <row r="696" spans="1:28" ht="15" customHeight="1" x14ac:dyDescent="0.25">
      <c r="A696" s="129" t="str">
        <f>B696&amp;"-"&amp;COUNTIF($B$3:B696,B696)</f>
        <v>241-5</v>
      </c>
      <c r="B696" s="130">
        <v>241</v>
      </c>
      <c r="C696" s="130" t="s">
        <v>38</v>
      </c>
      <c r="D696" s="137">
        <v>49171</v>
      </c>
      <c r="E696" s="138">
        <v>0.22</v>
      </c>
      <c r="F696" s="138">
        <v>0</v>
      </c>
      <c r="G696" s="138">
        <v>0</v>
      </c>
      <c r="H696" s="138">
        <v>0</v>
      </c>
      <c r="I696" s="138">
        <v>0</v>
      </c>
      <c r="J696" s="138">
        <v>0</v>
      </c>
      <c r="K696" s="138">
        <v>0</v>
      </c>
      <c r="L696" s="139"/>
      <c r="M696" s="138">
        <v>0.22</v>
      </c>
      <c r="N696" s="139"/>
      <c r="O696" s="138">
        <v>0</v>
      </c>
      <c r="P696" s="138">
        <v>0</v>
      </c>
      <c r="Q696" s="138">
        <v>0</v>
      </c>
      <c r="R696" s="139"/>
      <c r="S696" s="138">
        <v>0</v>
      </c>
      <c r="T696" s="139"/>
      <c r="U696" s="138">
        <v>0</v>
      </c>
      <c r="V696" s="138">
        <v>0</v>
      </c>
      <c r="W696" s="138">
        <v>0</v>
      </c>
      <c r="X696" s="138">
        <v>0</v>
      </c>
      <c r="Y696" s="138">
        <v>0</v>
      </c>
      <c r="Z696" s="139"/>
      <c r="AA696" s="138">
        <v>0</v>
      </c>
      <c r="AB696" s="131">
        <v>0</v>
      </c>
    </row>
    <row r="697" spans="1:28" ht="15" customHeight="1" x14ac:dyDescent="0.25">
      <c r="A697" s="129" t="str">
        <f>B697&amp;"-"&amp;COUNTIF($B$3:B697,B697)</f>
        <v>241-6</v>
      </c>
      <c r="B697" s="130">
        <v>241</v>
      </c>
      <c r="C697" s="130" t="s">
        <v>38</v>
      </c>
      <c r="D697" s="137">
        <v>46425</v>
      </c>
      <c r="E697" s="138">
        <v>5.92</v>
      </c>
      <c r="F697" s="138">
        <v>0</v>
      </c>
      <c r="G697" s="138">
        <v>1</v>
      </c>
      <c r="H697" s="138">
        <v>0</v>
      </c>
      <c r="I697" s="138">
        <v>0</v>
      </c>
      <c r="J697" s="138">
        <v>0</v>
      </c>
      <c r="K697" s="138">
        <v>0</v>
      </c>
      <c r="L697" s="139"/>
      <c r="M697" s="138">
        <v>1.88</v>
      </c>
      <c r="N697" s="139"/>
      <c r="O697" s="138">
        <v>0</v>
      </c>
      <c r="P697" s="138">
        <v>0</v>
      </c>
      <c r="Q697" s="138">
        <v>0</v>
      </c>
      <c r="R697" s="139"/>
      <c r="S697" s="138">
        <v>0</v>
      </c>
      <c r="T697" s="139"/>
      <c r="U697" s="138">
        <v>0</v>
      </c>
      <c r="V697" s="138">
        <v>0</v>
      </c>
      <c r="W697" s="138">
        <v>0</v>
      </c>
      <c r="X697" s="138">
        <v>0</v>
      </c>
      <c r="Y697" s="138">
        <v>0</v>
      </c>
      <c r="Z697" s="139"/>
      <c r="AA697" s="138">
        <v>0</v>
      </c>
      <c r="AB697" s="131">
        <v>0</v>
      </c>
    </row>
    <row r="698" spans="1:28" ht="15" customHeight="1" x14ac:dyDescent="0.25">
      <c r="A698" s="129" t="str">
        <f>B698&amp;"-"&amp;COUNTIF($B$3:B698,B698)</f>
        <v>241-7</v>
      </c>
      <c r="B698" s="130">
        <v>241</v>
      </c>
      <c r="C698" s="130" t="s">
        <v>38</v>
      </c>
      <c r="D698" s="137">
        <v>47241</v>
      </c>
      <c r="E698" s="138">
        <v>4.58</v>
      </c>
      <c r="F698" s="138">
        <v>0</v>
      </c>
      <c r="G698" s="138">
        <v>0</v>
      </c>
      <c r="H698" s="138">
        <v>0</v>
      </c>
      <c r="I698" s="138">
        <v>0</v>
      </c>
      <c r="J698" s="138">
        <v>0</v>
      </c>
      <c r="K698" s="138">
        <v>0</v>
      </c>
      <c r="L698" s="139"/>
      <c r="M698" s="138">
        <v>0.82</v>
      </c>
      <c r="N698" s="139"/>
      <c r="O698" s="138">
        <v>0</v>
      </c>
      <c r="P698" s="138">
        <v>0</v>
      </c>
      <c r="Q698" s="138">
        <v>0</v>
      </c>
      <c r="R698" s="139"/>
      <c r="S698" s="138">
        <v>0</v>
      </c>
      <c r="T698" s="139"/>
      <c r="U698" s="138">
        <v>0</v>
      </c>
      <c r="V698" s="138">
        <v>0</v>
      </c>
      <c r="W698" s="138">
        <v>0</v>
      </c>
      <c r="X698" s="138">
        <v>0</v>
      </c>
      <c r="Y698" s="138">
        <v>0</v>
      </c>
      <c r="Z698" s="139"/>
      <c r="AA698" s="138">
        <v>0</v>
      </c>
      <c r="AB698" s="131">
        <v>0</v>
      </c>
    </row>
    <row r="699" spans="1:28" ht="15" customHeight="1" x14ac:dyDescent="0.25">
      <c r="A699" s="129" t="str">
        <f>B699&amp;"-"&amp;COUNTIF($B$3:B699,B699)</f>
        <v>241-8</v>
      </c>
      <c r="B699" s="130">
        <v>241</v>
      </c>
      <c r="C699" s="130" t="s">
        <v>38</v>
      </c>
      <c r="D699" s="137">
        <v>43562</v>
      </c>
      <c r="E699" s="138">
        <v>2</v>
      </c>
      <c r="F699" s="138">
        <v>0</v>
      </c>
      <c r="G699" s="138">
        <v>0</v>
      </c>
      <c r="H699" s="138">
        <v>0</v>
      </c>
      <c r="I699" s="138">
        <v>0</v>
      </c>
      <c r="J699" s="138">
        <v>0</v>
      </c>
      <c r="K699" s="138">
        <v>0</v>
      </c>
      <c r="L699" s="139"/>
      <c r="M699" s="138">
        <v>2</v>
      </c>
      <c r="N699" s="139"/>
      <c r="O699" s="138">
        <v>0</v>
      </c>
      <c r="P699" s="138">
        <v>0</v>
      </c>
      <c r="Q699" s="138">
        <v>0</v>
      </c>
      <c r="R699" s="139"/>
      <c r="S699" s="138">
        <v>0</v>
      </c>
      <c r="T699" s="139"/>
      <c r="U699" s="138">
        <v>0</v>
      </c>
      <c r="V699" s="138">
        <v>0</v>
      </c>
      <c r="W699" s="138">
        <v>0</v>
      </c>
      <c r="X699" s="138">
        <v>0</v>
      </c>
      <c r="Y699" s="138">
        <v>0</v>
      </c>
      <c r="Z699" s="139"/>
      <c r="AA699" s="138">
        <v>0</v>
      </c>
      <c r="AB699" s="131">
        <v>0</v>
      </c>
    </row>
    <row r="700" spans="1:28" ht="15" customHeight="1" x14ac:dyDescent="0.25">
      <c r="A700" s="129" t="str">
        <f>B700&amp;"-"&amp;COUNTIF($B$3:B700,B700)</f>
        <v>241-9</v>
      </c>
      <c r="B700" s="130">
        <v>241</v>
      </c>
      <c r="C700" s="130" t="s">
        <v>38</v>
      </c>
      <c r="D700" s="137">
        <v>43612</v>
      </c>
      <c r="E700" s="138">
        <v>0.86</v>
      </c>
      <c r="F700" s="138">
        <v>0</v>
      </c>
      <c r="G700" s="138">
        <v>0</v>
      </c>
      <c r="H700" s="138">
        <v>0</v>
      </c>
      <c r="I700" s="138">
        <v>0</v>
      </c>
      <c r="J700" s="138">
        <v>0</v>
      </c>
      <c r="K700" s="138">
        <v>0</v>
      </c>
      <c r="L700" s="139"/>
      <c r="M700" s="138">
        <v>0.86</v>
      </c>
      <c r="N700" s="139"/>
      <c r="O700" s="138">
        <v>0</v>
      </c>
      <c r="P700" s="138">
        <v>0</v>
      </c>
      <c r="Q700" s="138">
        <v>0</v>
      </c>
      <c r="R700" s="139"/>
      <c r="S700" s="138">
        <v>0</v>
      </c>
      <c r="T700" s="139"/>
      <c r="U700" s="138">
        <v>0</v>
      </c>
      <c r="V700" s="138">
        <v>0</v>
      </c>
      <c r="W700" s="138">
        <v>0</v>
      </c>
      <c r="X700" s="138">
        <v>0</v>
      </c>
      <c r="Y700" s="138">
        <v>0</v>
      </c>
      <c r="Z700" s="139"/>
      <c r="AA700" s="138">
        <v>0</v>
      </c>
      <c r="AB700" s="131">
        <v>0</v>
      </c>
    </row>
    <row r="701" spans="1:28" ht="15" customHeight="1" x14ac:dyDescent="0.25">
      <c r="A701" s="129" t="str">
        <f>B701&amp;"-"&amp;COUNTIF($B$3:B701,B701)</f>
        <v>241-10</v>
      </c>
      <c r="B701" s="130">
        <v>241</v>
      </c>
      <c r="C701" s="130" t="s">
        <v>38</v>
      </c>
      <c r="D701" s="137">
        <v>46854</v>
      </c>
      <c r="E701" s="138">
        <v>0.14000000000000001</v>
      </c>
      <c r="F701" s="138">
        <v>0</v>
      </c>
      <c r="G701" s="138">
        <v>0</v>
      </c>
      <c r="H701" s="138">
        <v>0</v>
      </c>
      <c r="I701" s="138">
        <v>0</v>
      </c>
      <c r="J701" s="138">
        <v>0</v>
      </c>
      <c r="K701" s="138">
        <v>0</v>
      </c>
      <c r="L701" s="139"/>
      <c r="M701" s="138">
        <v>0.14000000000000001</v>
      </c>
      <c r="N701" s="139"/>
      <c r="O701" s="138">
        <v>0</v>
      </c>
      <c r="P701" s="138">
        <v>0</v>
      </c>
      <c r="Q701" s="138">
        <v>0</v>
      </c>
      <c r="R701" s="139"/>
      <c r="S701" s="138">
        <v>0</v>
      </c>
      <c r="T701" s="139"/>
      <c r="U701" s="138">
        <v>0</v>
      </c>
      <c r="V701" s="138">
        <v>0</v>
      </c>
      <c r="W701" s="138">
        <v>0</v>
      </c>
      <c r="X701" s="138">
        <v>0</v>
      </c>
      <c r="Y701" s="138">
        <v>0</v>
      </c>
      <c r="Z701" s="139"/>
      <c r="AA701" s="138">
        <v>0</v>
      </c>
      <c r="AB701" s="131">
        <v>0</v>
      </c>
    </row>
    <row r="702" spans="1:28" ht="15" customHeight="1" x14ac:dyDescent="0.25">
      <c r="A702" s="129" t="str">
        <f>B702&amp;"-"&amp;COUNTIF($B$3:B702,B702)</f>
        <v>241-11</v>
      </c>
      <c r="B702" s="130">
        <v>241</v>
      </c>
      <c r="C702" s="130" t="s">
        <v>38</v>
      </c>
      <c r="D702" s="137">
        <v>48462</v>
      </c>
      <c r="E702" s="138">
        <v>0.57999999999999996</v>
      </c>
      <c r="F702" s="138">
        <v>0</v>
      </c>
      <c r="G702" s="138">
        <v>0</v>
      </c>
      <c r="H702" s="138">
        <v>0</v>
      </c>
      <c r="I702" s="138">
        <v>0</v>
      </c>
      <c r="J702" s="138">
        <v>0</v>
      </c>
      <c r="K702" s="138">
        <v>0</v>
      </c>
      <c r="L702" s="139"/>
      <c r="M702" s="138">
        <v>0.57999999999999996</v>
      </c>
      <c r="N702" s="139"/>
      <c r="O702" s="138">
        <v>0</v>
      </c>
      <c r="P702" s="138">
        <v>0</v>
      </c>
      <c r="Q702" s="138">
        <v>0</v>
      </c>
      <c r="R702" s="139"/>
      <c r="S702" s="138">
        <v>0</v>
      </c>
      <c r="T702" s="139"/>
      <c r="U702" s="138">
        <v>0</v>
      </c>
      <c r="V702" s="138">
        <v>0</v>
      </c>
      <c r="W702" s="138">
        <v>0</v>
      </c>
      <c r="X702" s="138">
        <v>0</v>
      </c>
      <c r="Y702" s="138">
        <v>0</v>
      </c>
      <c r="Z702" s="139"/>
      <c r="AA702" s="138">
        <v>0</v>
      </c>
      <c r="AB702" s="131">
        <v>0</v>
      </c>
    </row>
    <row r="703" spans="1:28" ht="15" customHeight="1" x14ac:dyDescent="0.25">
      <c r="A703" s="129" t="str">
        <f>B703&amp;"-"&amp;COUNTIF($B$3:B703,B703)</f>
        <v>241-12</v>
      </c>
      <c r="B703" s="130">
        <v>241</v>
      </c>
      <c r="C703" s="130" t="s">
        <v>38</v>
      </c>
      <c r="D703" s="137">
        <v>46862</v>
      </c>
      <c r="E703" s="138">
        <v>1</v>
      </c>
      <c r="F703" s="138">
        <v>0</v>
      </c>
      <c r="G703" s="138">
        <v>0</v>
      </c>
      <c r="H703" s="138">
        <v>0</v>
      </c>
      <c r="I703" s="138">
        <v>0</v>
      </c>
      <c r="J703" s="138">
        <v>0</v>
      </c>
      <c r="K703" s="138">
        <v>0</v>
      </c>
      <c r="L703" s="139"/>
      <c r="M703" s="138">
        <v>0</v>
      </c>
      <c r="N703" s="139"/>
      <c r="O703" s="138">
        <v>0</v>
      </c>
      <c r="P703" s="138">
        <v>0</v>
      </c>
      <c r="Q703" s="138">
        <v>0</v>
      </c>
      <c r="R703" s="139"/>
      <c r="S703" s="138">
        <v>0</v>
      </c>
      <c r="T703" s="139"/>
      <c r="U703" s="138">
        <v>0</v>
      </c>
      <c r="V703" s="138">
        <v>0</v>
      </c>
      <c r="W703" s="138">
        <v>0</v>
      </c>
      <c r="X703" s="138">
        <v>0</v>
      </c>
      <c r="Y703" s="138">
        <v>0</v>
      </c>
      <c r="Z703" s="139"/>
      <c r="AA703" s="138">
        <v>0</v>
      </c>
      <c r="AB703" s="131">
        <v>0</v>
      </c>
    </row>
    <row r="704" spans="1:28" ht="15" customHeight="1" x14ac:dyDescent="0.25">
      <c r="A704" s="129" t="str">
        <f>B704&amp;"-"&amp;COUNTIF($B$3:B704,B704)</f>
        <v>241-13</v>
      </c>
      <c r="B704" s="130">
        <v>241</v>
      </c>
      <c r="C704" s="130" t="s">
        <v>38</v>
      </c>
      <c r="D704" s="137">
        <v>48306</v>
      </c>
      <c r="E704" s="138">
        <v>0.48</v>
      </c>
      <c r="F704" s="138">
        <v>0</v>
      </c>
      <c r="G704" s="138">
        <v>0</v>
      </c>
      <c r="H704" s="138">
        <v>0.03</v>
      </c>
      <c r="I704" s="138">
        <v>0</v>
      </c>
      <c r="J704" s="138">
        <v>0</v>
      </c>
      <c r="K704" s="138">
        <v>0</v>
      </c>
      <c r="L704" s="139"/>
      <c r="M704" s="138">
        <v>0.48</v>
      </c>
      <c r="N704" s="139"/>
      <c r="O704" s="138">
        <v>0</v>
      </c>
      <c r="P704" s="138">
        <v>0</v>
      </c>
      <c r="Q704" s="138">
        <v>0</v>
      </c>
      <c r="R704" s="139"/>
      <c r="S704" s="138">
        <v>0</v>
      </c>
      <c r="T704" s="139"/>
      <c r="U704" s="138">
        <v>0</v>
      </c>
      <c r="V704" s="138">
        <v>0</v>
      </c>
      <c r="W704" s="138">
        <v>0</v>
      </c>
      <c r="X704" s="138">
        <v>0</v>
      </c>
      <c r="Y704" s="138">
        <v>0</v>
      </c>
      <c r="Z704" s="139"/>
      <c r="AA704" s="138">
        <v>0</v>
      </c>
      <c r="AB704" s="131">
        <v>0</v>
      </c>
    </row>
    <row r="705" spans="1:28" ht="15" customHeight="1" x14ac:dyDescent="0.25">
      <c r="A705" s="129" t="str">
        <f>B705&amp;"-"&amp;COUNTIF($B$3:B705,B705)</f>
        <v>241-14</v>
      </c>
      <c r="B705" s="130">
        <v>241</v>
      </c>
      <c r="C705" s="130" t="s">
        <v>38</v>
      </c>
      <c r="D705" s="137">
        <v>43638</v>
      </c>
      <c r="E705" s="138">
        <v>0.7</v>
      </c>
      <c r="F705" s="138">
        <v>0</v>
      </c>
      <c r="G705" s="138">
        <v>0</v>
      </c>
      <c r="H705" s="138">
        <v>0</v>
      </c>
      <c r="I705" s="138">
        <v>0</v>
      </c>
      <c r="J705" s="138">
        <v>0</v>
      </c>
      <c r="K705" s="138">
        <v>0</v>
      </c>
      <c r="L705" s="139"/>
      <c r="M705" s="138">
        <v>0.7</v>
      </c>
      <c r="N705" s="139"/>
      <c r="O705" s="138">
        <v>0</v>
      </c>
      <c r="P705" s="138">
        <v>0</v>
      </c>
      <c r="Q705" s="138">
        <v>0</v>
      </c>
      <c r="R705" s="139"/>
      <c r="S705" s="138">
        <v>0</v>
      </c>
      <c r="T705" s="139"/>
      <c r="U705" s="138">
        <v>0</v>
      </c>
      <c r="V705" s="138">
        <v>0</v>
      </c>
      <c r="W705" s="138">
        <v>0</v>
      </c>
      <c r="X705" s="138">
        <v>0</v>
      </c>
      <c r="Y705" s="138">
        <v>0</v>
      </c>
      <c r="Z705" s="139"/>
      <c r="AA705" s="138">
        <v>0</v>
      </c>
      <c r="AB705" s="131">
        <v>0</v>
      </c>
    </row>
    <row r="706" spans="1:28" ht="15" customHeight="1" x14ac:dyDescent="0.25">
      <c r="A706" s="129" t="str">
        <f>B706&amp;"-"&amp;COUNTIF($B$3:B706,B706)</f>
        <v>241-15</v>
      </c>
      <c r="B706" s="130">
        <v>241</v>
      </c>
      <c r="C706" s="130" t="s">
        <v>38</v>
      </c>
      <c r="D706" s="137">
        <v>43646</v>
      </c>
      <c r="E706" s="138">
        <v>0.98</v>
      </c>
      <c r="F706" s="138">
        <v>0</v>
      </c>
      <c r="G706" s="138">
        <v>0</v>
      </c>
      <c r="H706" s="138">
        <v>0</v>
      </c>
      <c r="I706" s="138">
        <v>0</v>
      </c>
      <c r="J706" s="138">
        <v>0</v>
      </c>
      <c r="K706" s="138">
        <v>0</v>
      </c>
      <c r="L706" s="139"/>
      <c r="M706" s="138">
        <v>0.98</v>
      </c>
      <c r="N706" s="139"/>
      <c r="O706" s="138">
        <v>0</v>
      </c>
      <c r="P706" s="138">
        <v>0</v>
      </c>
      <c r="Q706" s="138">
        <v>0</v>
      </c>
      <c r="R706" s="139"/>
      <c r="S706" s="138">
        <v>0</v>
      </c>
      <c r="T706" s="139"/>
      <c r="U706" s="138">
        <v>0</v>
      </c>
      <c r="V706" s="138">
        <v>0</v>
      </c>
      <c r="W706" s="138">
        <v>0</v>
      </c>
      <c r="X706" s="138">
        <v>0</v>
      </c>
      <c r="Y706" s="138">
        <v>0</v>
      </c>
      <c r="Z706" s="139"/>
      <c r="AA706" s="138">
        <v>0</v>
      </c>
      <c r="AB706" s="131">
        <v>0</v>
      </c>
    </row>
    <row r="707" spans="1:28" ht="15" customHeight="1" x14ac:dyDescent="0.25">
      <c r="A707" s="129" t="str">
        <f>B707&amp;"-"&amp;COUNTIF($B$3:B707,B707)</f>
        <v>241-16</v>
      </c>
      <c r="B707" s="130">
        <v>241</v>
      </c>
      <c r="C707" s="130" t="s">
        <v>38</v>
      </c>
      <c r="D707" s="137">
        <v>50112</v>
      </c>
      <c r="E707" s="138">
        <v>1.32</v>
      </c>
      <c r="F707" s="138">
        <v>0</v>
      </c>
      <c r="G707" s="138">
        <v>0</v>
      </c>
      <c r="H707" s="138">
        <v>0</v>
      </c>
      <c r="I707" s="138">
        <v>0</v>
      </c>
      <c r="J707" s="138">
        <v>0</v>
      </c>
      <c r="K707" s="138">
        <v>0</v>
      </c>
      <c r="L707" s="139"/>
      <c r="M707" s="138">
        <v>1.32</v>
      </c>
      <c r="N707" s="139"/>
      <c r="O707" s="138">
        <v>0</v>
      </c>
      <c r="P707" s="138">
        <v>0</v>
      </c>
      <c r="Q707" s="138">
        <v>0</v>
      </c>
      <c r="R707" s="139"/>
      <c r="S707" s="138">
        <v>0</v>
      </c>
      <c r="T707" s="139"/>
      <c r="U707" s="138">
        <v>0</v>
      </c>
      <c r="V707" s="138">
        <v>0</v>
      </c>
      <c r="W707" s="138">
        <v>0</v>
      </c>
      <c r="X707" s="138">
        <v>0</v>
      </c>
      <c r="Y707" s="138">
        <v>0</v>
      </c>
      <c r="Z707" s="139"/>
      <c r="AA707" s="138">
        <v>0</v>
      </c>
      <c r="AB707" s="131">
        <v>0</v>
      </c>
    </row>
    <row r="708" spans="1:28" ht="15" customHeight="1" x14ac:dyDescent="0.25">
      <c r="A708" s="129" t="str">
        <f>B708&amp;"-"&amp;COUNTIF($B$3:B708,B708)</f>
        <v>241-17</v>
      </c>
      <c r="B708" s="130">
        <v>241</v>
      </c>
      <c r="C708" s="130" t="s">
        <v>38</v>
      </c>
      <c r="D708" s="137">
        <v>46177</v>
      </c>
      <c r="E708" s="138">
        <v>3.97</v>
      </c>
      <c r="F708" s="138">
        <v>0</v>
      </c>
      <c r="G708" s="138">
        <v>0</v>
      </c>
      <c r="H708" s="138">
        <v>0</v>
      </c>
      <c r="I708" s="138">
        <v>0</v>
      </c>
      <c r="J708" s="138">
        <v>0</v>
      </c>
      <c r="K708" s="138">
        <v>0</v>
      </c>
      <c r="L708" s="139"/>
      <c r="M708" s="138">
        <v>1.98</v>
      </c>
      <c r="N708" s="139"/>
      <c r="O708" s="138">
        <v>0</v>
      </c>
      <c r="P708" s="138">
        <v>0</v>
      </c>
      <c r="Q708" s="138">
        <v>0</v>
      </c>
      <c r="R708" s="139"/>
      <c r="S708" s="138">
        <v>0</v>
      </c>
      <c r="T708" s="139"/>
      <c r="U708" s="138">
        <v>0</v>
      </c>
      <c r="V708" s="138">
        <v>0</v>
      </c>
      <c r="W708" s="138">
        <v>0</v>
      </c>
      <c r="X708" s="138">
        <v>0</v>
      </c>
      <c r="Y708" s="138">
        <v>0</v>
      </c>
      <c r="Z708" s="139"/>
      <c r="AA708" s="138">
        <v>0</v>
      </c>
      <c r="AB708" s="131">
        <v>0</v>
      </c>
    </row>
    <row r="709" spans="1:28" ht="15" customHeight="1" x14ac:dyDescent="0.25">
      <c r="A709" s="129" t="str">
        <f>B709&amp;"-"&amp;COUNTIF($B$3:B709,B709)</f>
        <v>241-18</v>
      </c>
      <c r="B709" s="130">
        <v>241</v>
      </c>
      <c r="C709" s="130" t="s">
        <v>38</v>
      </c>
      <c r="D709" s="137">
        <v>45856</v>
      </c>
      <c r="E709" s="138">
        <v>3</v>
      </c>
      <c r="F709" s="138">
        <v>0</v>
      </c>
      <c r="G709" s="138">
        <v>0</v>
      </c>
      <c r="H709" s="138">
        <v>0</v>
      </c>
      <c r="I709" s="138">
        <v>0</v>
      </c>
      <c r="J709" s="138">
        <v>0</v>
      </c>
      <c r="K709" s="138">
        <v>0</v>
      </c>
      <c r="L709" s="139"/>
      <c r="M709" s="138">
        <v>3</v>
      </c>
      <c r="N709" s="139"/>
      <c r="O709" s="138">
        <v>0</v>
      </c>
      <c r="P709" s="138">
        <v>0</v>
      </c>
      <c r="Q709" s="138">
        <v>0</v>
      </c>
      <c r="R709" s="139"/>
      <c r="S709" s="138">
        <v>0</v>
      </c>
      <c r="T709" s="139"/>
      <c r="U709" s="138">
        <v>0</v>
      </c>
      <c r="V709" s="138">
        <v>0</v>
      </c>
      <c r="W709" s="138">
        <v>0</v>
      </c>
      <c r="X709" s="138">
        <v>0</v>
      </c>
      <c r="Y709" s="138">
        <v>0</v>
      </c>
      <c r="Z709" s="139"/>
      <c r="AA709" s="138">
        <v>0</v>
      </c>
      <c r="AB709" s="131">
        <v>0</v>
      </c>
    </row>
    <row r="710" spans="1:28" ht="15" customHeight="1" x14ac:dyDescent="0.25">
      <c r="A710" s="129" t="str">
        <f>B710&amp;"-"&amp;COUNTIF($B$3:B710,B710)</f>
        <v>241-19</v>
      </c>
      <c r="B710" s="130">
        <v>241</v>
      </c>
      <c r="C710" s="130" t="s">
        <v>38</v>
      </c>
      <c r="D710" s="137">
        <v>47787</v>
      </c>
      <c r="E710" s="138">
        <v>8.3800000000000008</v>
      </c>
      <c r="F710" s="138">
        <v>0</v>
      </c>
      <c r="G710" s="138">
        <v>0</v>
      </c>
      <c r="H710" s="138">
        <v>0</v>
      </c>
      <c r="I710" s="138">
        <v>0</v>
      </c>
      <c r="J710" s="138">
        <v>0</v>
      </c>
      <c r="K710" s="138">
        <v>0</v>
      </c>
      <c r="L710" s="139"/>
      <c r="M710" s="138">
        <v>2.38</v>
      </c>
      <c r="N710" s="139"/>
      <c r="O710" s="138">
        <v>0</v>
      </c>
      <c r="P710" s="138">
        <v>0</v>
      </c>
      <c r="Q710" s="138">
        <v>0</v>
      </c>
      <c r="R710" s="139"/>
      <c r="S710" s="138">
        <v>0</v>
      </c>
      <c r="T710" s="139"/>
      <c r="U710" s="138">
        <v>0</v>
      </c>
      <c r="V710" s="138">
        <v>0</v>
      </c>
      <c r="W710" s="138">
        <v>0</v>
      </c>
      <c r="X710" s="138">
        <v>0</v>
      </c>
      <c r="Y710" s="138">
        <v>0</v>
      </c>
      <c r="Z710" s="139"/>
      <c r="AA710" s="138">
        <v>0</v>
      </c>
      <c r="AB710" s="131">
        <v>0</v>
      </c>
    </row>
    <row r="711" spans="1:28" ht="15" customHeight="1" x14ac:dyDescent="0.25">
      <c r="A711" s="129" t="str">
        <f>B711&amp;"-"&amp;COUNTIF($B$3:B711,B711)</f>
        <v>241-20</v>
      </c>
      <c r="B711" s="130">
        <v>241</v>
      </c>
      <c r="C711" s="130" t="s">
        <v>38</v>
      </c>
      <c r="D711" s="137">
        <v>43695</v>
      </c>
      <c r="E711" s="138">
        <v>0.74</v>
      </c>
      <c r="F711" s="138">
        <v>0</v>
      </c>
      <c r="G711" s="138">
        <v>0</v>
      </c>
      <c r="H711" s="138">
        <v>0</v>
      </c>
      <c r="I711" s="138">
        <v>0</v>
      </c>
      <c r="J711" s="138">
        <v>0</v>
      </c>
      <c r="K711" s="138">
        <v>0</v>
      </c>
      <c r="L711" s="139"/>
      <c r="M711" s="138">
        <v>0</v>
      </c>
      <c r="N711" s="139"/>
      <c r="O711" s="138">
        <v>0</v>
      </c>
      <c r="P711" s="138">
        <v>0</v>
      </c>
      <c r="Q711" s="138">
        <v>0</v>
      </c>
      <c r="R711" s="139"/>
      <c r="S711" s="138">
        <v>0</v>
      </c>
      <c r="T711" s="139"/>
      <c r="U711" s="138">
        <v>0</v>
      </c>
      <c r="V711" s="138">
        <v>0</v>
      </c>
      <c r="W711" s="138">
        <v>0</v>
      </c>
      <c r="X711" s="138">
        <v>0</v>
      </c>
      <c r="Y711" s="138">
        <v>0</v>
      </c>
      <c r="Z711" s="139"/>
      <c r="AA711" s="138">
        <v>0</v>
      </c>
      <c r="AB711" s="131">
        <v>0</v>
      </c>
    </row>
    <row r="712" spans="1:28" ht="15" customHeight="1" x14ac:dyDescent="0.25">
      <c r="A712" s="129" t="str">
        <f>B712&amp;"-"&amp;COUNTIF($B$3:B712,B712)</f>
        <v>241-21</v>
      </c>
      <c r="B712" s="130">
        <v>241</v>
      </c>
      <c r="C712" s="130" t="s">
        <v>38</v>
      </c>
      <c r="D712" s="137">
        <v>43703</v>
      </c>
      <c r="E712" s="138">
        <v>0.66</v>
      </c>
      <c r="F712" s="138">
        <v>0</v>
      </c>
      <c r="G712" s="138">
        <v>0</v>
      </c>
      <c r="H712" s="138">
        <v>0</v>
      </c>
      <c r="I712" s="138">
        <v>0</v>
      </c>
      <c r="J712" s="138">
        <v>0</v>
      </c>
      <c r="K712" s="138">
        <v>0</v>
      </c>
      <c r="L712" s="139"/>
      <c r="M712" s="138">
        <v>0.57999999999999996</v>
      </c>
      <c r="N712" s="139"/>
      <c r="O712" s="138">
        <v>0</v>
      </c>
      <c r="P712" s="138">
        <v>0</v>
      </c>
      <c r="Q712" s="138">
        <v>0</v>
      </c>
      <c r="R712" s="139"/>
      <c r="S712" s="138">
        <v>0</v>
      </c>
      <c r="T712" s="139"/>
      <c r="U712" s="138">
        <v>0</v>
      </c>
      <c r="V712" s="138">
        <v>0</v>
      </c>
      <c r="W712" s="138">
        <v>0</v>
      </c>
      <c r="X712" s="138">
        <v>0</v>
      </c>
      <c r="Y712" s="138">
        <v>0</v>
      </c>
      <c r="Z712" s="139"/>
      <c r="AA712" s="138">
        <v>0</v>
      </c>
      <c r="AB712" s="131">
        <v>0</v>
      </c>
    </row>
    <row r="713" spans="1:28" ht="15" customHeight="1" x14ac:dyDescent="0.25">
      <c r="A713" s="129" t="str">
        <f>B713&amp;"-"&amp;COUNTIF($B$3:B713,B713)</f>
        <v>241-22</v>
      </c>
      <c r="B713" s="130">
        <v>241</v>
      </c>
      <c r="C713" s="130" t="s">
        <v>38</v>
      </c>
      <c r="D713" s="137">
        <v>46946</v>
      </c>
      <c r="E713" s="138">
        <v>4</v>
      </c>
      <c r="F713" s="138">
        <v>0</v>
      </c>
      <c r="G713" s="138">
        <v>0</v>
      </c>
      <c r="H713" s="138">
        <v>0</v>
      </c>
      <c r="I713" s="138">
        <v>0</v>
      </c>
      <c r="J713" s="138">
        <v>0</v>
      </c>
      <c r="K713" s="138">
        <v>0</v>
      </c>
      <c r="L713" s="139"/>
      <c r="M713" s="138">
        <v>0</v>
      </c>
      <c r="N713" s="139"/>
      <c r="O713" s="138">
        <v>0</v>
      </c>
      <c r="P713" s="138">
        <v>0</v>
      </c>
      <c r="Q713" s="138">
        <v>0</v>
      </c>
      <c r="R713" s="139"/>
      <c r="S713" s="138">
        <v>0</v>
      </c>
      <c r="T713" s="139"/>
      <c r="U713" s="138">
        <v>0</v>
      </c>
      <c r="V713" s="138">
        <v>0</v>
      </c>
      <c r="W713" s="138">
        <v>0</v>
      </c>
      <c r="X713" s="138">
        <v>0</v>
      </c>
      <c r="Y713" s="138">
        <v>0</v>
      </c>
      <c r="Z713" s="139"/>
      <c r="AA713" s="138">
        <v>0</v>
      </c>
      <c r="AB713" s="131">
        <v>0</v>
      </c>
    </row>
    <row r="714" spans="1:28" ht="15" customHeight="1" x14ac:dyDescent="0.25">
      <c r="A714" s="129" t="str">
        <f>B714&amp;"-"&amp;COUNTIF($B$3:B714,B714)</f>
        <v>241-23</v>
      </c>
      <c r="B714" s="130">
        <v>241</v>
      </c>
      <c r="C714" s="130" t="s">
        <v>38</v>
      </c>
      <c r="D714" s="137">
        <v>49833</v>
      </c>
      <c r="E714" s="138">
        <v>1.26</v>
      </c>
      <c r="F714" s="138">
        <v>0</v>
      </c>
      <c r="G714" s="138">
        <v>0</v>
      </c>
      <c r="H714" s="138">
        <v>0</v>
      </c>
      <c r="I714" s="138">
        <v>0</v>
      </c>
      <c r="J714" s="138">
        <v>0</v>
      </c>
      <c r="K714" s="138">
        <v>0</v>
      </c>
      <c r="L714" s="139"/>
      <c r="M714" s="138">
        <v>1.26</v>
      </c>
      <c r="N714" s="139"/>
      <c r="O714" s="138">
        <v>0</v>
      </c>
      <c r="P714" s="138">
        <v>0</v>
      </c>
      <c r="Q714" s="138">
        <v>0</v>
      </c>
      <c r="R714" s="139"/>
      <c r="S714" s="138">
        <v>0</v>
      </c>
      <c r="T714" s="139"/>
      <c r="U714" s="138">
        <v>0</v>
      </c>
      <c r="V714" s="138">
        <v>0</v>
      </c>
      <c r="W714" s="138">
        <v>0</v>
      </c>
      <c r="X714" s="138">
        <v>0</v>
      </c>
      <c r="Y714" s="138">
        <v>0</v>
      </c>
      <c r="Z714" s="139"/>
      <c r="AA714" s="138">
        <v>0</v>
      </c>
      <c r="AB714" s="131">
        <v>0</v>
      </c>
    </row>
    <row r="715" spans="1:28" ht="15" customHeight="1" x14ac:dyDescent="0.25">
      <c r="A715" s="129" t="str">
        <f>B715&amp;"-"&amp;COUNTIF($B$3:B715,B715)</f>
        <v>241-24</v>
      </c>
      <c r="B715" s="130">
        <v>241</v>
      </c>
      <c r="C715" s="130" t="s">
        <v>38</v>
      </c>
      <c r="D715" s="137">
        <v>43711</v>
      </c>
      <c r="E715" s="138">
        <v>2.52</v>
      </c>
      <c r="F715" s="138">
        <v>0</v>
      </c>
      <c r="G715" s="138">
        <v>0</v>
      </c>
      <c r="H715" s="138">
        <v>0</v>
      </c>
      <c r="I715" s="138">
        <v>0</v>
      </c>
      <c r="J715" s="138">
        <v>0</v>
      </c>
      <c r="K715" s="138">
        <v>0</v>
      </c>
      <c r="L715" s="139"/>
      <c r="M715" s="138">
        <v>2.31</v>
      </c>
      <c r="N715" s="139"/>
      <c r="O715" s="138">
        <v>0</v>
      </c>
      <c r="P715" s="138">
        <v>0</v>
      </c>
      <c r="Q715" s="138">
        <v>0</v>
      </c>
      <c r="R715" s="139"/>
      <c r="S715" s="138">
        <v>0</v>
      </c>
      <c r="T715" s="139"/>
      <c r="U715" s="138">
        <v>0</v>
      </c>
      <c r="V715" s="138">
        <v>0</v>
      </c>
      <c r="W715" s="138">
        <v>0</v>
      </c>
      <c r="X715" s="138">
        <v>0</v>
      </c>
      <c r="Y715" s="138">
        <v>0</v>
      </c>
      <c r="Z715" s="139"/>
      <c r="AA715" s="138">
        <v>0</v>
      </c>
      <c r="AB715" s="131">
        <v>0</v>
      </c>
    </row>
    <row r="716" spans="1:28" ht="15" customHeight="1" x14ac:dyDescent="0.25">
      <c r="A716" s="129" t="str">
        <f>B716&amp;"-"&amp;COUNTIF($B$3:B716,B716)</f>
        <v>241-25</v>
      </c>
      <c r="B716" s="130">
        <v>241</v>
      </c>
      <c r="C716" s="130" t="s">
        <v>38</v>
      </c>
      <c r="D716" s="137">
        <v>45278</v>
      </c>
      <c r="E716" s="138">
        <v>16.13</v>
      </c>
      <c r="F716" s="138">
        <v>0</v>
      </c>
      <c r="G716" s="138">
        <v>0.88</v>
      </c>
      <c r="H716" s="138">
        <v>0</v>
      </c>
      <c r="I716" s="138">
        <v>0</v>
      </c>
      <c r="J716" s="138">
        <v>0</v>
      </c>
      <c r="K716" s="138">
        <v>0</v>
      </c>
      <c r="L716" s="139"/>
      <c r="M716" s="138">
        <v>11.18</v>
      </c>
      <c r="N716" s="139"/>
      <c r="O716" s="138">
        <v>0</v>
      </c>
      <c r="P716" s="138">
        <v>0</v>
      </c>
      <c r="Q716" s="138">
        <v>0</v>
      </c>
      <c r="R716" s="139"/>
      <c r="S716" s="138">
        <v>0</v>
      </c>
      <c r="T716" s="139"/>
      <c r="U716" s="138">
        <v>0</v>
      </c>
      <c r="V716" s="138">
        <v>0</v>
      </c>
      <c r="W716" s="138">
        <v>0</v>
      </c>
      <c r="X716" s="138">
        <v>0</v>
      </c>
      <c r="Y716" s="138">
        <v>0</v>
      </c>
      <c r="Z716" s="139"/>
      <c r="AA716" s="138">
        <v>0.48</v>
      </c>
      <c r="AB716" s="131">
        <v>0</v>
      </c>
    </row>
    <row r="717" spans="1:28" ht="15" customHeight="1" x14ac:dyDescent="0.25">
      <c r="A717" s="129" t="str">
        <f>B717&amp;"-"&amp;COUNTIF($B$3:B717,B717)</f>
        <v>241-26</v>
      </c>
      <c r="B717" s="130">
        <v>241</v>
      </c>
      <c r="C717" s="130" t="s">
        <v>38</v>
      </c>
      <c r="D717" s="137">
        <v>43737</v>
      </c>
      <c r="E717" s="138">
        <v>3.96</v>
      </c>
      <c r="F717" s="138">
        <v>0</v>
      </c>
      <c r="G717" s="138">
        <v>0</v>
      </c>
      <c r="H717" s="138">
        <v>0</v>
      </c>
      <c r="I717" s="138">
        <v>0</v>
      </c>
      <c r="J717" s="138">
        <v>0</v>
      </c>
      <c r="K717" s="138">
        <v>0</v>
      </c>
      <c r="L717" s="139"/>
      <c r="M717" s="138">
        <v>0</v>
      </c>
      <c r="N717" s="139"/>
      <c r="O717" s="138">
        <v>0</v>
      </c>
      <c r="P717" s="138">
        <v>0</v>
      </c>
      <c r="Q717" s="138">
        <v>0</v>
      </c>
      <c r="R717" s="139"/>
      <c r="S717" s="138">
        <v>0</v>
      </c>
      <c r="T717" s="139"/>
      <c r="U717" s="138">
        <v>0</v>
      </c>
      <c r="V717" s="138">
        <v>0</v>
      </c>
      <c r="W717" s="138">
        <v>0</v>
      </c>
      <c r="X717" s="138">
        <v>0</v>
      </c>
      <c r="Y717" s="138">
        <v>0</v>
      </c>
      <c r="Z717" s="139"/>
      <c r="AA717" s="138">
        <v>0</v>
      </c>
      <c r="AB717" s="131">
        <v>0</v>
      </c>
    </row>
    <row r="718" spans="1:28" ht="15" customHeight="1" x14ac:dyDescent="0.25">
      <c r="A718" s="129" t="str">
        <f>B718&amp;"-"&amp;COUNTIF($B$3:B718,B718)</f>
        <v>241-27</v>
      </c>
      <c r="B718" s="130">
        <v>241</v>
      </c>
      <c r="C718" s="130" t="s">
        <v>38</v>
      </c>
      <c r="D718" s="137">
        <v>46714</v>
      </c>
      <c r="E718" s="138">
        <v>1</v>
      </c>
      <c r="F718" s="138">
        <v>0</v>
      </c>
      <c r="G718" s="138">
        <v>0</v>
      </c>
      <c r="H718" s="138">
        <v>0</v>
      </c>
      <c r="I718" s="138">
        <v>0</v>
      </c>
      <c r="J718" s="138">
        <v>0</v>
      </c>
      <c r="K718" s="138">
        <v>0</v>
      </c>
      <c r="L718" s="139"/>
      <c r="M718" s="138">
        <v>1</v>
      </c>
      <c r="N718" s="139"/>
      <c r="O718" s="138">
        <v>0</v>
      </c>
      <c r="P718" s="138">
        <v>0</v>
      </c>
      <c r="Q718" s="138">
        <v>0</v>
      </c>
      <c r="R718" s="139"/>
      <c r="S718" s="138">
        <v>0</v>
      </c>
      <c r="T718" s="139"/>
      <c r="U718" s="138">
        <v>0</v>
      </c>
      <c r="V718" s="138">
        <v>0</v>
      </c>
      <c r="W718" s="138">
        <v>0</v>
      </c>
      <c r="X718" s="138">
        <v>0</v>
      </c>
      <c r="Y718" s="138">
        <v>0</v>
      </c>
      <c r="Z718" s="139"/>
      <c r="AA718" s="138">
        <v>0</v>
      </c>
      <c r="AB718" s="131">
        <v>0</v>
      </c>
    </row>
    <row r="719" spans="1:28" ht="15" customHeight="1" x14ac:dyDescent="0.25">
      <c r="A719" s="129" t="str">
        <f>B719&amp;"-"&amp;COUNTIF($B$3:B719,B719)</f>
        <v>241-28</v>
      </c>
      <c r="B719" s="130">
        <v>241</v>
      </c>
      <c r="C719" s="130" t="s">
        <v>38</v>
      </c>
      <c r="D719" s="137">
        <v>45294</v>
      </c>
      <c r="E719" s="138">
        <v>1</v>
      </c>
      <c r="F719" s="138">
        <v>0</v>
      </c>
      <c r="G719" s="138">
        <v>0</v>
      </c>
      <c r="H719" s="138">
        <v>0</v>
      </c>
      <c r="I719" s="138">
        <v>0</v>
      </c>
      <c r="J719" s="138">
        <v>0</v>
      </c>
      <c r="K719" s="138">
        <v>0</v>
      </c>
      <c r="L719" s="139"/>
      <c r="M719" s="138">
        <v>1</v>
      </c>
      <c r="N719" s="139"/>
      <c r="O719" s="138">
        <v>0</v>
      </c>
      <c r="P719" s="138">
        <v>0</v>
      </c>
      <c r="Q719" s="138">
        <v>0</v>
      </c>
      <c r="R719" s="139"/>
      <c r="S719" s="138">
        <v>0</v>
      </c>
      <c r="T719" s="139"/>
      <c r="U719" s="138">
        <v>0</v>
      </c>
      <c r="V719" s="138">
        <v>0</v>
      </c>
      <c r="W719" s="138">
        <v>0</v>
      </c>
      <c r="X719" s="138">
        <v>0</v>
      </c>
      <c r="Y719" s="138">
        <v>0</v>
      </c>
      <c r="Z719" s="139"/>
      <c r="AA719" s="138">
        <v>0</v>
      </c>
      <c r="AB719" s="131">
        <v>0</v>
      </c>
    </row>
    <row r="720" spans="1:28" ht="15" customHeight="1" x14ac:dyDescent="0.25">
      <c r="A720" s="129" t="str">
        <f>B720&amp;"-"&amp;COUNTIF($B$3:B720,B720)</f>
        <v>241-29</v>
      </c>
      <c r="B720" s="130">
        <v>241</v>
      </c>
      <c r="C720" s="130" t="s">
        <v>38</v>
      </c>
      <c r="D720" s="137">
        <v>50534</v>
      </c>
      <c r="E720" s="138">
        <v>0.05</v>
      </c>
      <c r="F720" s="138">
        <v>0</v>
      </c>
      <c r="G720" s="138">
        <v>0</v>
      </c>
      <c r="H720" s="138">
        <v>0</v>
      </c>
      <c r="I720" s="138">
        <v>0</v>
      </c>
      <c r="J720" s="138">
        <v>0</v>
      </c>
      <c r="K720" s="138">
        <v>0</v>
      </c>
      <c r="L720" s="139"/>
      <c r="M720" s="138">
        <v>0.05</v>
      </c>
      <c r="N720" s="139"/>
      <c r="O720" s="138">
        <v>0</v>
      </c>
      <c r="P720" s="138">
        <v>0</v>
      </c>
      <c r="Q720" s="138">
        <v>0</v>
      </c>
      <c r="R720" s="139"/>
      <c r="S720" s="138">
        <v>0</v>
      </c>
      <c r="T720" s="139"/>
      <c r="U720" s="138">
        <v>0</v>
      </c>
      <c r="V720" s="138">
        <v>0</v>
      </c>
      <c r="W720" s="138">
        <v>0</v>
      </c>
      <c r="X720" s="138">
        <v>0</v>
      </c>
      <c r="Y720" s="138">
        <v>0</v>
      </c>
      <c r="Z720" s="139"/>
      <c r="AA720" s="138">
        <v>0</v>
      </c>
      <c r="AB720" s="131">
        <v>0</v>
      </c>
    </row>
    <row r="721" spans="1:28" ht="15" customHeight="1" x14ac:dyDescent="0.25">
      <c r="A721" s="129" t="str">
        <f>B721&amp;"-"&amp;COUNTIF($B$3:B721,B721)</f>
        <v>241-30</v>
      </c>
      <c r="B721" s="130">
        <v>241</v>
      </c>
      <c r="C721" s="130" t="s">
        <v>38</v>
      </c>
      <c r="D721" s="137">
        <v>43778</v>
      </c>
      <c r="E721" s="138">
        <v>32.08</v>
      </c>
      <c r="F721" s="138">
        <v>1</v>
      </c>
      <c r="G721" s="138">
        <v>0.46</v>
      </c>
      <c r="H721" s="138">
        <v>0</v>
      </c>
      <c r="I721" s="138">
        <v>0</v>
      </c>
      <c r="J721" s="138">
        <v>0</v>
      </c>
      <c r="K721" s="138">
        <v>0</v>
      </c>
      <c r="L721" s="139"/>
      <c r="M721" s="138">
        <v>14.62</v>
      </c>
      <c r="N721" s="139"/>
      <c r="O721" s="138">
        <v>0</v>
      </c>
      <c r="P721" s="138">
        <v>0</v>
      </c>
      <c r="Q721" s="138">
        <v>0</v>
      </c>
      <c r="R721" s="139"/>
      <c r="S721" s="138">
        <v>0</v>
      </c>
      <c r="T721" s="139"/>
      <c r="U721" s="138">
        <v>0</v>
      </c>
      <c r="V721" s="138">
        <v>0</v>
      </c>
      <c r="W721" s="138">
        <v>0</v>
      </c>
      <c r="X721" s="138">
        <v>0</v>
      </c>
      <c r="Y721" s="138">
        <v>0</v>
      </c>
      <c r="Z721" s="139"/>
      <c r="AA721" s="138">
        <v>0</v>
      </c>
      <c r="AB721" s="131">
        <v>0</v>
      </c>
    </row>
    <row r="722" spans="1:28" ht="15" customHeight="1" x14ac:dyDescent="0.25">
      <c r="A722" s="129" t="str">
        <f>B722&amp;"-"&amp;COUNTIF($B$3:B722,B722)</f>
        <v>241-31</v>
      </c>
      <c r="B722" s="130">
        <v>241</v>
      </c>
      <c r="C722" s="130" t="s">
        <v>38</v>
      </c>
      <c r="D722" s="137">
        <v>49411</v>
      </c>
      <c r="E722" s="138">
        <v>1</v>
      </c>
      <c r="F722" s="138">
        <v>0</v>
      </c>
      <c r="G722" s="138">
        <v>0</v>
      </c>
      <c r="H722" s="138">
        <v>0</v>
      </c>
      <c r="I722" s="138">
        <v>0</v>
      </c>
      <c r="J722" s="138">
        <v>0</v>
      </c>
      <c r="K722" s="138">
        <v>0</v>
      </c>
      <c r="L722" s="139"/>
      <c r="M722" s="138">
        <v>0</v>
      </c>
      <c r="N722" s="139"/>
      <c r="O722" s="138">
        <v>0</v>
      </c>
      <c r="P722" s="138">
        <v>0</v>
      </c>
      <c r="Q722" s="138">
        <v>0</v>
      </c>
      <c r="R722" s="139"/>
      <c r="S722" s="138">
        <v>0</v>
      </c>
      <c r="T722" s="139"/>
      <c r="U722" s="138">
        <v>0</v>
      </c>
      <c r="V722" s="138">
        <v>0</v>
      </c>
      <c r="W722" s="138">
        <v>0</v>
      </c>
      <c r="X722" s="138">
        <v>0</v>
      </c>
      <c r="Y722" s="138">
        <v>0</v>
      </c>
      <c r="Z722" s="139"/>
      <c r="AA722" s="138">
        <v>0</v>
      </c>
      <c r="AB722" s="131">
        <v>0</v>
      </c>
    </row>
    <row r="723" spans="1:28" ht="15" customHeight="1" x14ac:dyDescent="0.25">
      <c r="A723" s="129" t="str">
        <f>B723&amp;"-"&amp;COUNTIF($B$3:B723,B723)</f>
        <v>241-32</v>
      </c>
      <c r="B723" s="130">
        <v>241</v>
      </c>
      <c r="C723" s="130" t="s">
        <v>38</v>
      </c>
      <c r="D723" s="137">
        <v>43786</v>
      </c>
      <c r="E723" s="138">
        <v>0.31</v>
      </c>
      <c r="F723" s="138">
        <v>0</v>
      </c>
      <c r="G723" s="138">
        <v>0</v>
      </c>
      <c r="H723" s="138">
        <v>0</v>
      </c>
      <c r="I723" s="138">
        <v>0</v>
      </c>
      <c r="J723" s="138">
        <v>0</v>
      </c>
      <c r="K723" s="138">
        <v>0</v>
      </c>
      <c r="L723" s="139"/>
      <c r="M723" s="138">
        <v>0</v>
      </c>
      <c r="N723" s="139"/>
      <c r="O723" s="138">
        <v>0</v>
      </c>
      <c r="P723" s="138">
        <v>0</v>
      </c>
      <c r="Q723" s="138">
        <v>0</v>
      </c>
      <c r="R723" s="139"/>
      <c r="S723" s="138">
        <v>0</v>
      </c>
      <c r="T723" s="139"/>
      <c r="U723" s="138">
        <v>0</v>
      </c>
      <c r="V723" s="138">
        <v>0</v>
      </c>
      <c r="W723" s="138">
        <v>0</v>
      </c>
      <c r="X723" s="138">
        <v>0</v>
      </c>
      <c r="Y723" s="138">
        <v>0</v>
      </c>
      <c r="Z723" s="139"/>
      <c r="AA723" s="138">
        <v>0</v>
      </c>
      <c r="AB723" s="131">
        <v>0</v>
      </c>
    </row>
    <row r="724" spans="1:28" ht="15" customHeight="1" x14ac:dyDescent="0.25">
      <c r="A724" s="129" t="str">
        <f>B724&amp;"-"&amp;COUNTIF($B$3:B724,B724)</f>
        <v>241-33</v>
      </c>
      <c r="B724" s="130">
        <v>241</v>
      </c>
      <c r="C724" s="130" t="s">
        <v>38</v>
      </c>
      <c r="D724" s="137">
        <v>48488</v>
      </c>
      <c r="E724" s="138">
        <v>3</v>
      </c>
      <c r="F724" s="138">
        <v>0</v>
      </c>
      <c r="G724" s="138">
        <v>0</v>
      </c>
      <c r="H724" s="138">
        <v>0</v>
      </c>
      <c r="I724" s="138">
        <v>0</v>
      </c>
      <c r="J724" s="138">
        <v>0</v>
      </c>
      <c r="K724" s="138">
        <v>0</v>
      </c>
      <c r="L724" s="139"/>
      <c r="M724" s="138">
        <v>0</v>
      </c>
      <c r="N724" s="139"/>
      <c r="O724" s="138">
        <v>0</v>
      </c>
      <c r="P724" s="138">
        <v>0</v>
      </c>
      <c r="Q724" s="138">
        <v>0</v>
      </c>
      <c r="R724" s="139"/>
      <c r="S724" s="138">
        <v>0</v>
      </c>
      <c r="T724" s="139"/>
      <c r="U724" s="138">
        <v>0</v>
      </c>
      <c r="V724" s="138">
        <v>0</v>
      </c>
      <c r="W724" s="138">
        <v>0</v>
      </c>
      <c r="X724" s="138">
        <v>0</v>
      </c>
      <c r="Y724" s="138">
        <v>0</v>
      </c>
      <c r="Z724" s="139"/>
      <c r="AA724" s="138">
        <v>0</v>
      </c>
      <c r="AB724" s="131">
        <v>0</v>
      </c>
    </row>
    <row r="725" spans="1:28" ht="15" customHeight="1" x14ac:dyDescent="0.25">
      <c r="A725" s="129" t="str">
        <f>B725&amp;"-"&amp;COUNTIF($B$3:B725,B725)</f>
        <v>241-34</v>
      </c>
      <c r="B725" s="130">
        <v>241</v>
      </c>
      <c r="C725" s="130" t="s">
        <v>38</v>
      </c>
      <c r="D725" s="137">
        <v>43802</v>
      </c>
      <c r="E725" s="138">
        <v>6.31</v>
      </c>
      <c r="F725" s="138">
        <v>0</v>
      </c>
      <c r="G725" s="138">
        <v>0</v>
      </c>
      <c r="H725" s="138">
        <v>0</v>
      </c>
      <c r="I725" s="138">
        <v>0</v>
      </c>
      <c r="J725" s="138">
        <v>0</v>
      </c>
      <c r="K725" s="138">
        <v>0</v>
      </c>
      <c r="L725" s="139"/>
      <c r="M725" s="138">
        <v>1</v>
      </c>
      <c r="N725" s="139"/>
      <c r="O725" s="138">
        <v>0</v>
      </c>
      <c r="P725" s="138">
        <v>0</v>
      </c>
      <c r="Q725" s="138">
        <v>0</v>
      </c>
      <c r="R725" s="139"/>
      <c r="S725" s="138">
        <v>0</v>
      </c>
      <c r="T725" s="139"/>
      <c r="U725" s="138">
        <v>0</v>
      </c>
      <c r="V725" s="138">
        <v>0</v>
      </c>
      <c r="W725" s="138">
        <v>0</v>
      </c>
      <c r="X725" s="138">
        <v>0</v>
      </c>
      <c r="Y725" s="138">
        <v>0</v>
      </c>
      <c r="Z725" s="139"/>
      <c r="AA725" s="138">
        <v>0</v>
      </c>
      <c r="AB725" s="131">
        <v>0</v>
      </c>
    </row>
    <row r="726" spans="1:28" ht="15" customHeight="1" x14ac:dyDescent="0.25">
      <c r="A726" s="129" t="str">
        <f>B726&amp;"-"&amp;COUNTIF($B$3:B726,B726)</f>
        <v>241-35</v>
      </c>
      <c r="B726" s="130">
        <v>241</v>
      </c>
      <c r="C726" s="130" t="s">
        <v>38</v>
      </c>
      <c r="D726" s="137">
        <v>47548</v>
      </c>
      <c r="E726" s="138">
        <v>4.22</v>
      </c>
      <c r="F726" s="138">
        <v>0</v>
      </c>
      <c r="G726" s="138">
        <v>0</v>
      </c>
      <c r="H726" s="138">
        <v>0</v>
      </c>
      <c r="I726" s="138">
        <v>0</v>
      </c>
      <c r="J726" s="138">
        <v>0</v>
      </c>
      <c r="K726" s="138">
        <v>0</v>
      </c>
      <c r="L726" s="139"/>
      <c r="M726" s="138">
        <v>2.11</v>
      </c>
      <c r="N726" s="139"/>
      <c r="O726" s="138">
        <v>0</v>
      </c>
      <c r="P726" s="138">
        <v>0</v>
      </c>
      <c r="Q726" s="138">
        <v>0</v>
      </c>
      <c r="R726" s="139"/>
      <c r="S726" s="138">
        <v>0</v>
      </c>
      <c r="T726" s="139"/>
      <c r="U726" s="138">
        <v>0</v>
      </c>
      <c r="V726" s="138">
        <v>0</v>
      </c>
      <c r="W726" s="138">
        <v>0</v>
      </c>
      <c r="X726" s="138">
        <v>0</v>
      </c>
      <c r="Y726" s="138">
        <v>0</v>
      </c>
      <c r="Z726" s="139"/>
      <c r="AA726" s="138">
        <v>0</v>
      </c>
      <c r="AB726" s="131">
        <v>0</v>
      </c>
    </row>
    <row r="727" spans="1:28" ht="15" customHeight="1" x14ac:dyDescent="0.25">
      <c r="A727" s="129" t="str">
        <f>B727&amp;"-"&amp;COUNTIF($B$3:B727,B727)</f>
        <v>241-36</v>
      </c>
      <c r="B727" s="130">
        <v>241</v>
      </c>
      <c r="C727" s="130" t="s">
        <v>38</v>
      </c>
      <c r="D727" s="137">
        <v>43828</v>
      </c>
      <c r="E727" s="138">
        <v>1.8</v>
      </c>
      <c r="F727" s="138">
        <v>0</v>
      </c>
      <c r="G727" s="138">
        <v>0</v>
      </c>
      <c r="H727" s="138">
        <v>0.8</v>
      </c>
      <c r="I727" s="138">
        <v>0</v>
      </c>
      <c r="J727" s="138">
        <v>0</v>
      </c>
      <c r="K727" s="138">
        <v>0</v>
      </c>
      <c r="L727" s="139"/>
      <c r="M727" s="138">
        <v>0.8</v>
      </c>
      <c r="N727" s="139"/>
      <c r="O727" s="138">
        <v>0</v>
      </c>
      <c r="P727" s="138">
        <v>0</v>
      </c>
      <c r="Q727" s="138">
        <v>0</v>
      </c>
      <c r="R727" s="139"/>
      <c r="S727" s="138">
        <v>0</v>
      </c>
      <c r="T727" s="139"/>
      <c r="U727" s="138">
        <v>0</v>
      </c>
      <c r="V727" s="138">
        <v>0</v>
      </c>
      <c r="W727" s="138">
        <v>0</v>
      </c>
      <c r="X727" s="138">
        <v>0</v>
      </c>
      <c r="Y727" s="138">
        <v>0</v>
      </c>
      <c r="Z727" s="139"/>
      <c r="AA727" s="138">
        <v>0</v>
      </c>
      <c r="AB727" s="131">
        <v>0</v>
      </c>
    </row>
    <row r="728" spans="1:28" ht="15" customHeight="1" x14ac:dyDescent="0.25">
      <c r="A728" s="129" t="str">
        <f>B728&amp;"-"&amp;COUNTIF($B$3:B728,B728)</f>
        <v>241-37</v>
      </c>
      <c r="B728" s="130">
        <v>241</v>
      </c>
      <c r="C728" s="130" t="s">
        <v>38</v>
      </c>
      <c r="D728" s="137">
        <v>50351</v>
      </c>
      <c r="E728" s="138">
        <v>1</v>
      </c>
      <c r="F728" s="138">
        <v>0</v>
      </c>
      <c r="G728" s="138">
        <v>0</v>
      </c>
      <c r="H728" s="138">
        <v>0</v>
      </c>
      <c r="I728" s="138">
        <v>0</v>
      </c>
      <c r="J728" s="138">
        <v>0</v>
      </c>
      <c r="K728" s="138">
        <v>0</v>
      </c>
      <c r="L728" s="139"/>
      <c r="M728" s="138">
        <v>0</v>
      </c>
      <c r="N728" s="139"/>
      <c r="O728" s="138">
        <v>0</v>
      </c>
      <c r="P728" s="138">
        <v>0</v>
      </c>
      <c r="Q728" s="138">
        <v>0</v>
      </c>
      <c r="R728" s="139"/>
      <c r="S728" s="138">
        <v>0</v>
      </c>
      <c r="T728" s="139"/>
      <c r="U728" s="138">
        <v>0</v>
      </c>
      <c r="V728" s="138">
        <v>0</v>
      </c>
      <c r="W728" s="138">
        <v>0</v>
      </c>
      <c r="X728" s="138">
        <v>0</v>
      </c>
      <c r="Y728" s="138">
        <v>0</v>
      </c>
      <c r="Z728" s="139"/>
      <c r="AA728" s="138">
        <v>0</v>
      </c>
      <c r="AB728" s="131">
        <v>0</v>
      </c>
    </row>
    <row r="729" spans="1:28" ht="15" customHeight="1" x14ac:dyDescent="0.25">
      <c r="A729" s="129" t="str">
        <f>B729&amp;"-"&amp;COUNTIF($B$3:B729,B729)</f>
        <v>241-38</v>
      </c>
      <c r="B729" s="130">
        <v>241</v>
      </c>
      <c r="C729" s="130" t="s">
        <v>38</v>
      </c>
      <c r="D729" s="137">
        <v>46433</v>
      </c>
      <c r="E729" s="138">
        <v>1.37</v>
      </c>
      <c r="F729" s="138">
        <v>0</v>
      </c>
      <c r="G729" s="138">
        <v>0</v>
      </c>
      <c r="H729" s="138">
        <v>0</v>
      </c>
      <c r="I729" s="138">
        <v>0</v>
      </c>
      <c r="J729" s="138">
        <v>0</v>
      </c>
      <c r="K729" s="138">
        <v>0</v>
      </c>
      <c r="L729" s="139"/>
      <c r="M729" s="138">
        <v>0.44</v>
      </c>
      <c r="N729" s="139"/>
      <c r="O729" s="138">
        <v>0</v>
      </c>
      <c r="P729" s="138">
        <v>0</v>
      </c>
      <c r="Q729" s="138">
        <v>0</v>
      </c>
      <c r="R729" s="139"/>
      <c r="S729" s="138">
        <v>0</v>
      </c>
      <c r="T729" s="139"/>
      <c r="U729" s="138">
        <v>0</v>
      </c>
      <c r="V729" s="138">
        <v>0</v>
      </c>
      <c r="W729" s="138">
        <v>0</v>
      </c>
      <c r="X729" s="138">
        <v>0</v>
      </c>
      <c r="Y729" s="138">
        <v>0</v>
      </c>
      <c r="Z729" s="139"/>
      <c r="AA729" s="138">
        <v>0</v>
      </c>
      <c r="AB729" s="131">
        <v>0</v>
      </c>
    </row>
    <row r="730" spans="1:28" ht="15" customHeight="1" x14ac:dyDescent="0.25">
      <c r="A730" s="129" t="str">
        <f>B730&amp;"-"&amp;COUNTIF($B$3:B730,B730)</f>
        <v>241-39</v>
      </c>
      <c r="B730" s="130">
        <v>241</v>
      </c>
      <c r="C730" s="130" t="s">
        <v>38</v>
      </c>
      <c r="D730" s="137">
        <v>49189</v>
      </c>
      <c r="E730" s="138">
        <v>0.79</v>
      </c>
      <c r="F730" s="138">
        <v>0</v>
      </c>
      <c r="G730" s="138">
        <v>0</v>
      </c>
      <c r="H730" s="138">
        <v>0</v>
      </c>
      <c r="I730" s="138">
        <v>0</v>
      </c>
      <c r="J730" s="138">
        <v>0</v>
      </c>
      <c r="K730" s="138">
        <v>0</v>
      </c>
      <c r="L730" s="139"/>
      <c r="M730" s="138">
        <v>0</v>
      </c>
      <c r="N730" s="139"/>
      <c r="O730" s="138">
        <v>0</v>
      </c>
      <c r="P730" s="138">
        <v>0</v>
      </c>
      <c r="Q730" s="138">
        <v>0</v>
      </c>
      <c r="R730" s="139"/>
      <c r="S730" s="138">
        <v>0</v>
      </c>
      <c r="T730" s="139"/>
      <c r="U730" s="138">
        <v>0</v>
      </c>
      <c r="V730" s="138">
        <v>0</v>
      </c>
      <c r="W730" s="138">
        <v>0</v>
      </c>
      <c r="X730" s="138">
        <v>0</v>
      </c>
      <c r="Y730" s="138">
        <v>0</v>
      </c>
      <c r="Z730" s="139"/>
      <c r="AA730" s="138">
        <v>0</v>
      </c>
      <c r="AB730" s="131">
        <v>0</v>
      </c>
    </row>
    <row r="731" spans="1:28" ht="15" customHeight="1" x14ac:dyDescent="0.25">
      <c r="A731" s="129" t="str">
        <f>B731&amp;"-"&amp;COUNTIF($B$3:B731,B731)</f>
        <v>241-40</v>
      </c>
      <c r="B731" s="130">
        <v>241</v>
      </c>
      <c r="C731" s="130" t="s">
        <v>38</v>
      </c>
      <c r="D731" s="137">
        <v>43836</v>
      </c>
      <c r="E731" s="138">
        <v>1.98</v>
      </c>
      <c r="F731" s="138">
        <v>0</v>
      </c>
      <c r="G731" s="138">
        <v>0</v>
      </c>
      <c r="H731" s="138">
        <v>0</v>
      </c>
      <c r="I731" s="138">
        <v>0</v>
      </c>
      <c r="J731" s="138">
        <v>0</v>
      </c>
      <c r="K731" s="138">
        <v>0</v>
      </c>
      <c r="L731" s="139"/>
      <c r="M731" s="138">
        <v>0</v>
      </c>
      <c r="N731" s="139"/>
      <c r="O731" s="138">
        <v>0</v>
      </c>
      <c r="P731" s="138">
        <v>0</v>
      </c>
      <c r="Q731" s="138">
        <v>0</v>
      </c>
      <c r="R731" s="139"/>
      <c r="S731" s="138">
        <v>0</v>
      </c>
      <c r="T731" s="139"/>
      <c r="U731" s="138">
        <v>0</v>
      </c>
      <c r="V731" s="138">
        <v>0</v>
      </c>
      <c r="W731" s="138">
        <v>0</v>
      </c>
      <c r="X731" s="138">
        <v>0</v>
      </c>
      <c r="Y731" s="138">
        <v>0</v>
      </c>
      <c r="Z731" s="139"/>
      <c r="AA731" s="138">
        <v>0</v>
      </c>
      <c r="AB731" s="131">
        <v>0</v>
      </c>
    </row>
    <row r="732" spans="1:28" ht="15" customHeight="1" x14ac:dyDescent="0.25">
      <c r="A732" s="129" t="str">
        <f>B732&amp;"-"&amp;COUNTIF($B$3:B732,B732)</f>
        <v>241-41</v>
      </c>
      <c r="B732" s="130">
        <v>241</v>
      </c>
      <c r="C732" s="130" t="s">
        <v>38</v>
      </c>
      <c r="D732" s="137">
        <v>50542</v>
      </c>
      <c r="E732" s="138">
        <v>0.42</v>
      </c>
      <c r="F732" s="138">
        <v>0</v>
      </c>
      <c r="G732" s="138">
        <v>0</v>
      </c>
      <c r="H732" s="138">
        <v>0</v>
      </c>
      <c r="I732" s="138">
        <v>0</v>
      </c>
      <c r="J732" s="138">
        <v>0</v>
      </c>
      <c r="K732" s="138">
        <v>0</v>
      </c>
      <c r="L732" s="139"/>
      <c r="M732" s="138">
        <v>0.42</v>
      </c>
      <c r="N732" s="139"/>
      <c r="O732" s="138">
        <v>0</v>
      </c>
      <c r="P732" s="138">
        <v>0</v>
      </c>
      <c r="Q732" s="138">
        <v>0</v>
      </c>
      <c r="R732" s="139"/>
      <c r="S732" s="138">
        <v>0</v>
      </c>
      <c r="T732" s="139"/>
      <c r="U732" s="138">
        <v>0</v>
      </c>
      <c r="V732" s="138">
        <v>0</v>
      </c>
      <c r="W732" s="138">
        <v>0</v>
      </c>
      <c r="X732" s="138">
        <v>0</v>
      </c>
      <c r="Y732" s="138">
        <v>0</v>
      </c>
      <c r="Z732" s="139"/>
      <c r="AA732" s="138">
        <v>0</v>
      </c>
      <c r="AB732" s="131">
        <v>0</v>
      </c>
    </row>
    <row r="733" spans="1:28" ht="15" customHeight="1" x14ac:dyDescent="0.25">
      <c r="A733" s="129" t="str">
        <f>B733&amp;"-"&amp;COUNTIF($B$3:B733,B733)</f>
        <v>241-42</v>
      </c>
      <c r="B733" s="130">
        <v>241</v>
      </c>
      <c r="C733" s="130" t="s">
        <v>38</v>
      </c>
      <c r="D733" s="137">
        <v>43844</v>
      </c>
      <c r="E733" s="138">
        <v>0.82</v>
      </c>
      <c r="F733" s="138">
        <v>0</v>
      </c>
      <c r="G733" s="138">
        <v>0</v>
      </c>
      <c r="H733" s="138">
        <v>0</v>
      </c>
      <c r="I733" s="138">
        <v>0</v>
      </c>
      <c r="J733" s="138">
        <v>0</v>
      </c>
      <c r="K733" s="138">
        <v>0</v>
      </c>
      <c r="L733" s="139"/>
      <c r="M733" s="138">
        <v>0</v>
      </c>
      <c r="N733" s="139"/>
      <c r="O733" s="138">
        <v>0</v>
      </c>
      <c r="P733" s="138">
        <v>0</v>
      </c>
      <c r="Q733" s="138">
        <v>0</v>
      </c>
      <c r="R733" s="139"/>
      <c r="S733" s="138">
        <v>0</v>
      </c>
      <c r="T733" s="139"/>
      <c r="U733" s="138">
        <v>0</v>
      </c>
      <c r="V733" s="138">
        <v>0</v>
      </c>
      <c r="W733" s="138">
        <v>0</v>
      </c>
      <c r="X733" s="138">
        <v>0</v>
      </c>
      <c r="Y733" s="138">
        <v>0</v>
      </c>
      <c r="Z733" s="139"/>
      <c r="AA733" s="138">
        <v>0</v>
      </c>
      <c r="AB733" s="131">
        <v>0</v>
      </c>
    </row>
    <row r="734" spans="1:28" ht="15" customHeight="1" x14ac:dyDescent="0.25">
      <c r="A734" s="129" t="str">
        <f>B734&amp;"-"&amp;COUNTIF($B$3:B734,B734)</f>
        <v>241-43</v>
      </c>
      <c r="B734" s="130">
        <v>241</v>
      </c>
      <c r="C734" s="130" t="s">
        <v>38</v>
      </c>
      <c r="D734" s="137">
        <v>43893</v>
      </c>
      <c r="E734" s="138">
        <v>33.729999999999997</v>
      </c>
      <c r="F734" s="138">
        <v>1.43</v>
      </c>
      <c r="G734" s="138">
        <v>3.87</v>
      </c>
      <c r="H734" s="138">
        <v>0</v>
      </c>
      <c r="I734" s="138">
        <v>0</v>
      </c>
      <c r="J734" s="138">
        <v>0</v>
      </c>
      <c r="K734" s="138">
        <v>0</v>
      </c>
      <c r="L734" s="139"/>
      <c r="M734" s="138">
        <v>8.26</v>
      </c>
      <c r="N734" s="139"/>
      <c r="O734" s="138">
        <v>0</v>
      </c>
      <c r="P734" s="138">
        <v>0</v>
      </c>
      <c r="Q734" s="138">
        <v>0</v>
      </c>
      <c r="R734" s="139"/>
      <c r="S734" s="138">
        <v>0</v>
      </c>
      <c r="T734" s="139"/>
      <c r="U734" s="138">
        <v>0</v>
      </c>
      <c r="V734" s="138">
        <v>0</v>
      </c>
      <c r="W734" s="138">
        <v>0</v>
      </c>
      <c r="X734" s="138">
        <v>0</v>
      </c>
      <c r="Y734" s="138">
        <v>0</v>
      </c>
      <c r="Z734" s="139"/>
      <c r="AA734" s="138">
        <v>0.63</v>
      </c>
      <c r="AB734" s="131">
        <v>0</v>
      </c>
    </row>
    <row r="735" spans="1:28" ht="15" customHeight="1" x14ac:dyDescent="0.25">
      <c r="A735" s="129" t="str">
        <f>B735&amp;"-"&amp;COUNTIF($B$3:B735,B735)</f>
        <v>241-44</v>
      </c>
      <c r="B735" s="130">
        <v>241</v>
      </c>
      <c r="C735" s="130" t="s">
        <v>38</v>
      </c>
      <c r="D735" s="137">
        <v>47027</v>
      </c>
      <c r="E735" s="138">
        <v>0.63</v>
      </c>
      <c r="F735" s="138">
        <v>0</v>
      </c>
      <c r="G735" s="138">
        <v>0</v>
      </c>
      <c r="H735" s="138">
        <v>0</v>
      </c>
      <c r="I735" s="138">
        <v>0</v>
      </c>
      <c r="J735" s="138">
        <v>0</v>
      </c>
      <c r="K735" s="138">
        <v>0</v>
      </c>
      <c r="L735" s="139"/>
      <c r="M735" s="138">
        <v>0</v>
      </c>
      <c r="N735" s="139"/>
      <c r="O735" s="138">
        <v>0</v>
      </c>
      <c r="P735" s="138">
        <v>0</v>
      </c>
      <c r="Q735" s="138">
        <v>0</v>
      </c>
      <c r="R735" s="139"/>
      <c r="S735" s="138">
        <v>0</v>
      </c>
      <c r="T735" s="139"/>
      <c r="U735" s="138">
        <v>0</v>
      </c>
      <c r="V735" s="138">
        <v>0</v>
      </c>
      <c r="W735" s="138">
        <v>0</v>
      </c>
      <c r="X735" s="138">
        <v>0</v>
      </c>
      <c r="Y735" s="138">
        <v>0</v>
      </c>
      <c r="Z735" s="139"/>
      <c r="AA735" s="138">
        <v>0</v>
      </c>
      <c r="AB735" s="131">
        <v>0</v>
      </c>
    </row>
    <row r="736" spans="1:28" ht="15" customHeight="1" x14ac:dyDescent="0.25">
      <c r="A736" s="129" t="str">
        <f>B736&amp;"-"&amp;COUNTIF($B$3:B736,B736)</f>
        <v>241-45</v>
      </c>
      <c r="B736" s="130">
        <v>241</v>
      </c>
      <c r="C736" s="130" t="s">
        <v>38</v>
      </c>
      <c r="D736" s="137">
        <v>43901</v>
      </c>
      <c r="E736" s="138">
        <v>1.54</v>
      </c>
      <c r="F736" s="138">
        <v>0</v>
      </c>
      <c r="G736" s="138">
        <v>0</v>
      </c>
      <c r="H736" s="138">
        <v>0</v>
      </c>
      <c r="I736" s="138">
        <v>0</v>
      </c>
      <c r="J736" s="138">
        <v>0</v>
      </c>
      <c r="K736" s="138">
        <v>0</v>
      </c>
      <c r="L736" s="139"/>
      <c r="M736" s="138">
        <v>1.54</v>
      </c>
      <c r="N736" s="139"/>
      <c r="O736" s="138">
        <v>0</v>
      </c>
      <c r="P736" s="138">
        <v>0</v>
      </c>
      <c r="Q736" s="138">
        <v>0</v>
      </c>
      <c r="R736" s="139"/>
      <c r="S736" s="138">
        <v>0</v>
      </c>
      <c r="T736" s="139"/>
      <c r="U736" s="138">
        <v>0</v>
      </c>
      <c r="V736" s="138">
        <v>0</v>
      </c>
      <c r="W736" s="138">
        <v>0</v>
      </c>
      <c r="X736" s="138">
        <v>0</v>
      </c>
      <c r="Y736" s="138">
        <v>0</v>
      </c>
      <c r="Z736" s="139"/>
      <c r="AA736" s="138">
        <v>0</v>
      </c>
      <c r="AB736" s="131">
        <v>0</v>
      </c>
    </row>
    <row r="737" spans="1:28" ht="15" customHeight="1" x14ac:dyDescent="0.25">
      <c r="A737" s="129" t="str">
        <f>B737&amp;"-"&amp;COUNTIF($B$3:B737,B737)</f>
        <v>241-46</v>
      </c>
      <c r="B737" s="130">
        <v>241</v>
      </c>
      <c r="C737" s="130" t="s">
        <v>38</v>
      </c>
      <c r="D737" s="137">
        <v>69682</v>
      </c>
      <c r="E737" s="138">
        <v>1</v>
      </c>
      <c r="F737" s="138">
        <v>0</v>
      </c>
      <c r="G737" s="138">
        <v>0</v>
      </c>
      <c r="H737" s="138">
        <v>0</v>
      </c>
      <c r="I737" s="138">
        <v>0</v>
      </c>
      <c r="J737" s="138">
        <v>0</v>
      </c>
      <c r="K737" s="138">
        <v>0</v>
      </c>
      <c r="L737" s="139"/>
      <c r="M737" s="138">
        <v>1</v>
      </c>
      <c r="N737" s="139"/>
      <c r="O737" s="138">
        <v>0</v>
      </c>
      <c r="P737" s="138">
        <v>0</v>
      </c>
      <c r="Q737" s="138">
        <v>0</v>
      </c>
      <c r="R737" s="139"/>
      <c r="S737" s="138">
        <v>0</v>
      </c>
      <c r="T737" s="139"/>
      <c r="U737" s="138">
        <v>0</v>
      </c>
      <c r="V737" s="138">
        <v>0</v>
      </c>
      <c r="W737" s="138">
        <v>0</v>
      </c>
      <c r="X737" s="138">
        <v>0</v>
      </c>
      <c r="Y737" s="138">
        <v>0</v>
      </c>
      <c r="Z737" s="139"/>
      <c r="AA737" s="138">
        <v>0</v>
      </c>
      <c r="AB737" s="131">
        <v>0</v>
      </c>
    </row>
    <row r="738" spans="1:28" ht="15" customHeight="1" x14ac:dyDescent="0.25">
      <c r="A738" s="129" t="str">
        <f>B738&amp;"-"&amp;COUNTIF($B$3:B738,B738)</f>
        <v>241-47</v>
      </c>
      <c r="B738" s="130">
        <v>241</v>
      </c>
      <c r="C738" s="130" t="s">
        <v>38</v>
      </c>
      <c r="D738" s="137">
        <v>47688</v>
      </c>
      <c r="E738" s="138">
        <v>5.0599999999999996</v>
      </c>
      <c r="F738" s="138">
        <v>0</v>
      </c>
      <c r="G738" s="138">
        <v>0</v>
      </c>
      <c r="H738" s="138">
        <v>0</v>
      </c>
      <c r="I738" s="138">
        <v>0</v>
      </c>
      <c r="J738" s="138">
        <v>0</v>
      </c>
      <c r="K738" s="138">
        <v>0</v>
      </c>
      <c r="L738" s="139"/>
      <c r="M738" s="138">
        <v>0</v>
      </c>
      <c r="N738" s="139"/>
      <c r="O738" s="138">
        <v>0</v>
      </c>
      <c r="P738" s="138">
        <v>0</v>
      </c>
      <c r="Q738" s="138">
        <v>0</v>
      </c>
      <c r="R738" s="139"/>
      <c r="S738" s="138">
        <v>0</v>
      </c>
      <c r="T738" s="139"/>
      <c r="U738" s="138">
        <v>0</v>
      </c>
      <c r="V738" s="138">
        <v>0</v>
      </c>
      <c r="W738" s="138">
        <v>0</v>
      </c>
      <c r="X738" s="138">
        <v>0</v>
      </c>
      <c r="Y738" s="138">
        <v>0</v>
      </c>
      <c r="Z738" s="139"/>
      <c r="AA738" s="138">
        <v>0</v>
      </c>
      <c r="AB738" s="131">
        <v>0</v>
      </c>
    </row>
    <row r="739" spans="1:28" ht="15" customHeight="1" x14ac:dyDescent="0.25">
      <c r="A739" s="129" t="str">
        <f>B739&amp;"-"&amp;COUNTIF($B$3:B739,B739)</f>
        <v>241-48</v>
      </c>
      <c r="B739" s="130">
        <v>241</v>
      </c>
      <c r="C739" s="130" t="s">
        <v>38</v>
      </c>
      <c r="D739" s="137">
        <v>43919</v>
      </c>
      <c r="E739" s="138">
        <v>57.88</v>
      </c>
      <c r="F739" s="138">
        <v>0</v>
      </c>
      <c r="G739" s="138">
        <v>12.68</v>
      </c>
      <c r="H739" s="138">
        <v>1.1200000000000001</v>
      </c>
      <c r="I739" s="138">
        <v>0</v>
      </c>
      <c r="J739" s="138">
        <v>0</v>
      </c>
      <c r="K739" s="138">
        <v>0</v>
      </c>
      <c r="L739" s="139"/>
      <c r="M739" s="138">
        <v>34.590000000000003</v>
      </c>
      <c r="N739" s="139"/>
      <c r="O739" s="138">
        <v>0</v>
      </c>
      <c r="P739" s="138">
        <v>0</v>
      </c>
      <c r="Q739" s="138">
        <v>0</v>
      </c>
      <c r="R739" s="139"/>
      <c r="S739" s="138">
        <v>0</v>
      </c>
      <c r="T739" s="139"/>
      <c r="U739" s="138">
        <v>0</v>
      </c>
      <c r="V739" s="138">
        <v>0</v>
      </c>
      <c r="W739" s="138">
        <v>0</v>
      </c>
      <c r="X739" s="138">
        <v>0</v>
      </c>
      <c r="Y739" s="138">
        <v>0</v>
      </c>
      <c r="Z739" s="139"/>
      <c r="AA739" s="138">
        <v>0</v>
      </c>
      <c r="AB739" s="131">
        <v>0</v>
      </c>
    </row>
    <row r="740" spans="1:28" ht="15" customHeight="1" x14ac:dyDescent="0.25">
      <c r="A740" s="129" t="str">
        <f>B740&amp;"-"&amp;COUNTIF($B$3:B740,B740)</f>
        <v>241-49</v>
      </c>
      <c r="B740" s="130">
        <v>241</v>
      </c>
      <c r="C740" s="130" t="s">
        <v>38</v>
      </c>
      <c r="D740" s="137">
        <v>48835</v>
      </c>
      <c r="E740" s="138">
        <v>2.66</v>
      </c>
      <c r="F740" s="138">
        <v>0</v>
      </c>
      <c r="G740" s="138">
        <v>0</v>
      </c>
      <c r="H740" s="138">
        <v>0</v>
      </c>
      <c r="I740" s="138">
        <v>0</v>
      </c>
      <c r="J740" s="138">
        <v>0</v>
      </c>
      <c r="K740" s="138">
        <v>0</v>
      </c>
      <c r="L740" s="139"/>
      <c r="M740" s="138">
        <v>1.66</v>
      </c>
      <c r="N740" s="139"/>
      <c r="O740" s="138">
        <v>0</v>
      </c>
      <c r="P740" s="138">
        <v>0</v>
      </c>
      <c r="Q740" s="138">
        <v>0</v>
      </c>
      <c r="R740" s="139"/>
      <c r="S740" s="138">
        <v>0</v>
      </c>
      <c r="T740" s="139"/>
      <c r="U740" s="138">
        <v>0</v>
      </c>
      <c r="V740" s="138">
        <v>0</v>
      </c>
      <c r="W740" s="138">
        <v>0</v>
      </c>
      <c r="X740" s="138">
        <v>0</v>
      </c>
      <c r="Y740" s="138">
        <v>0</v>
      </c>
      <c r="Z740" s="139"/>
      <c r="AA740" s="138">
        <v>0</v>
      </c>
      <c r="AB740" s="131">
        <v>0</v>
      </c>
    </row>
    <row r="741" spans="1:28" ht="15" customHeight="1" x14ac:dyDescent="0.25">
      <c r="A741" s="129" t="str">
        <f>B741&amp;"-"&amp;COUNTIF($B$3:B741,B741)</f>
        <v>241-50</v>
      </c>
      <c r="B741" s="130">
        <v>241</v>
      </c>
      <c r="C741" s="130" t="s">
        <v>38</v>
      </c>
      <c r="D741" s="137">
        <v>43927</v>
      </c>
      <c r="E741" s="138">
        <v>2.5499999999999998</v>
      </c>
      <c r="F741" s="138">
        <v>0</v>
      </c>
      <c r="G741" s="138">
        <v>0</v>
      </c>
      <c r="H741" s="138">
        <v>0</v>
      </c>
      <c r="I741" s="138">
        <v>0</v>
      </c>
      <c r="J741" s="138">
        <v>0</v>
      </c>
      <c r="K741" s="138">
        <v>0</v>
      </c>
      <c r="L741" s="139"/>
      <c r="M741" s="138">
        <v>0.55000000000000004</v>
      </c>
      <c r="N741" s="139"/>
      <c r="O741" s="138">
        <v>0</v>
      </c>
      <c r="P741" s="138">
        <v>0</v>
      </c>
      <c r="Q741" s="138">
        <v>0</v>
      </c>
      <c r="R741" s="139"/>
      <c r="S741" s="138">
        <v>0</v>
      </c>
      <c r="T741" s="139"/>
      <c r="U741" s="138">
        <v>0</v>
      </c>
      <c r="V741" s="138">
        <v>0</v>
      </c>
      <c r="W741" s="138">
        <v>0</v>
      </c>
      <c r="X741" s="138">
        <v>0</v>
      </c>
      <c r="Y741" s="138">
        <v>0</v>
      </c>
      <c r="Z741" s="139"/>
      <c r="AA741" s="138">
        <v>0</v>
      </c>
      <c r="AB741" s="131">
        <v>0</v>
      </c>
    </row>
    <row r="742" spans="1:28" ht="15" customHeight="1" x14ac:dyDescent="0.25">
      <c r="A742" s="129" t="str">
        <f>B742&amp;"-"&amp;COUNTIF($B$3:B742,B742)</f>
        <v>241-51</v>
      </c>
      <c r="B742" s="130">
        <v>241</v>
      </c>
      <c r="C742" s="130" t="s">
        <v>38</v>
      </c>
      <c r="D742" s="137">
        <v>47795</v>
      </c>
      <c r="E742" s="138">
        <v>6.74</v>
      </c>
      <c r="F742" s="138">
        <v>0</v>
      </c>
      <c r="G742" s="138">
        <v>0</v>
      </c>
      <c r="H742" s="138">
        <v>0</v>
      </c>
      <c r="I742" s="138">
        <v>0</v>
      </c>
      <c r="J742" s="138">
        <v>0</v>
      </c>
      <c r="K742" s="138">
        <v>0</v>
      </c>
      <c r="L742" s="139"/>
      <c r="M742" s="138">
        <v>0.68</v>
      </c>
      <c r="N742" s="139"/>
      <c r="O742" s="138">
        <v>0</v>
      </c>
      <c r="P742" s="138">
        <v>0</v>
      </c>
      <c r="Q742" s="138">
        <v>0</v>
      </c>
      <c r="R742" s="139"/>
      <c r="S742" s="138">
        <v>0</v>
      </c>
      <c r="T742" s="139"/>
      <c r="U742" s="138">
        <v>0</v>
      </c>
      <c r="V742" s="138">
        <v>0</v>
      </c>
      <c r="W742" s="138">
        <v>0</v>
      </c>
      <c r="X742" s="138">
        <v>0</v>
      </c>
      <c r="Y742" s="138">
        <v>0</v>
      </c>
      <c r="Z742" s="139"/>
      <c r="AA742" s="138">
        <v>0</v>
      </c>
      <c r="AB742" s="131">
        <v>0</v>
      </c>
    </row>
    <row r="743" spans="1:28" ht="15" customHeight="1" x14ac:dyDescent="0.25">
      <c r="A743" s="129" t="str">
        <f>B743&amp;"-"&amp;COUNTIF($B$3:B743,B743)</f>
        <v>241-52</v>
      </c>
      <c r="B743" s="130">
        <v>241</v>
      </c>
      <c r="C743" s="130" t="s">
        <v>38</v>
      </c>
      <c r="D743" s="137">
        <v>43950</v>
      </c>
      <c r="E743" s="138">
        <v>2.04</v>
      </c>
      <c r="F743" s="138">
        <v>0</v>
      </c>
      <c r="G743" s="138">
        <v>0</v>
      </c>
      <c r="H743" s="138">
        <v>0</v>
      </c>
      <c r="I743" s="138">
        <v>0</v>
      </c>
      <c r="J743" s="138">
        <v>0</v>
      </c>
      <c r="K743" s="138">
        <v>0</v>
      </c>
      <c r="L743" s="139"/>
      <c r="M743" s="138">
        <v>0.04</v>
      </c>
      <c r="N743" s="139"/>
      <c r="O743" s="138">
        <v>0</v>
      </c>
      <c r="P743" s="138">
        <v>0</v>
      </c>
      <c r="Q743" s="138">
        <v>0</v>
      </c>
      <c r="R743" s="139"/>
      <c r="S743" s="138">
        <v>0</v>
      </c>
      <c r="T743" s="139"/>
      <c r="U743" s="138">
        <v>0</v>
      </c>
      <c r="V743" s="138">
        <v>0</v>
      </c>
      <c r="W743" s="138">
        <v>0</v>
      </c>
      <c r="X743" s="138">
        <v>0</v>
      </c>
      <c r="Y743" s="138">
        <v>0</v>
      </c>
      <c r="Z743" s="139"/>
      <c r="AA743" s="138">
        <v>0</v>
      </c>
      <c r="AB743" s="131">
        <v>0</v>
      </c>
    </row>
    <row r="744" spans="1:28" ht="15" customHeight="1" x14ac:dyDescent="0.25">
      <c r="A744" s="129" t="str">
        <f>B744&amp;"-"&amp;COUNTIF($B$3:B744,B744)</f>
        <v>241-53</v>
      </c>
      <c r="B744" s="130">
        <v>241</v>
      </c>
      <c r="C744" s="130" t="s">
        <v>38</v>
      </c>
      <c r="D744" s="137">
        <v>46102</v>
      </c>
      <c r="E744" s="138">
        <v>0.34</v>
      </c>
      <c r="F744" s="138">
        <v>0</v>
      </c>
      <c r="G744" s="138">
        <v>0</v>
      </c>
      <c r="H744" s="138">
        <v>0</v>
      </c>
      <c r="I744" s="138">
        <v>0</v>
      </c>
      <c r="J744" s="138">
        <v>0</v>
      </c>
      <c r="K744" s="138">
        <v>0</v>
      </c>
      <c r="L744" s="139"/>
      <c r="M744" s="138">
        <v>0</v>
      </c>
      <c r="N744" s="139"/>
      <c r="O744" s="138">
        <v>0</v>
      </c>
      <c r="P744" s="138">
        <v>0</v>
      </c>
      <c r="Q744" s="138">
        <v>0</v>
      </c>
      <c r="R744" s="139"/>
      <c r="S744" s="138">
        <v>0</v>
      </c>
      <c r="T744" s="139"/>
      <c r="U744" s="138">
        <v>0</v>
      </c>
      <c r="V744" s="138">
        <v>0</v>
      </c>
      <c r="W744" s="138">
        <v>0</v>
      </c>
      <c r="X744" s="138">
        <v>0</v>
      </c>
      <c r="Y744" s="138">
        <v>0</v>
      </c>
      <c r="Z744" s="139"/>
      <c r="AA744" s="138">
        <v>0</v>
      </c>
      <c r="AB744" s="131">
        <v>0</v>
      </c>
    </row>
    <row r="745" spans="1:28" ht="15" customHeight="1" x14ac:dyDescent="0.25">
      <c r="A745" s="129" t="str">
        <f>B745&amp;"-"&amp;COUNTIF($B$3:B745,B745)</f>
        <v>241-54</v>
      </c>
      <c r="B745" s="130">
        <v>241</v>
      </c>
      <c r="C745" s="130" t="s">
        <v>38</v>
      </c>
      <c r="D745" s="137">
        <v>49841</v>
      </c>
      <c r="E745" s="138">
        <v>4.42</v>
      </c>
      <c r="F745" s="138">
        <v>0</v>
      </c>
      <c r="G745" s="138">
        <v>0</v>
      </c>
      <c r="H745" s="138">
        <v>0</v>
      </c>
      <c r="I745" s="138">
        <v>0</v>
      </c>
      <c r="J745" s="138">
        <v>0</v>
      </c>
      <c r="K745" s="138">
        <v>0</v>
      </c>
      <c r="L745" s="139"/>
      <c r="M745" s="138">
        <v>1</v>
      </c>
      <c r="N745" s="139"/>
      <c r="O745" s="138">
        <v>0</v>
      </c>
      <c r="P745" s="138">
        <v>0</v>
      </c>
      <c r="Q745" s="138">
        <v>0</v>
      </c>
      <c r="R745" s="139"/>
      <c r="S745" s="138">
        <v>0</v>
      </c>
      <c r="T745" s="139"/>
      <c r="U745" s="138">
        <v>0</v>
      </c>
      <c r="V745" s="138">
        <v>0</v>
      </c>
      <c r="W745" s="138">
        <v>0</v>
      </c>
      <c r="X745" s="138">
        <v>0</v>
      </c>
      <c r="Y745" s="138">
        <v>0</v>
      </c>
      <c r="Z745" s="139"/>
      <c r="AA745" s="138">
        <v>0</v>
      </c>
      <c r="AB745" s="131">
        <v>0</v>
      </c>
    </row>
    <row r="746" spans="1:28" ht="15" customHeight="1" x14ac:dyDescent="0.25">
      <c r="A746" s="129" t="str">
        <f>B746&amp;"-"&amp;COUNTIF($B$3:B746,B746)</f>
        <v>241-55</v>
      </c>
      <c r="B746" s="130">
        <v>241</v>
      </c>
      <c r="C746" s="130" t="s">
        <v>38</v>
      </c>
      <c r="D746" s="137">
        <v>45914</v>
      </c>
      <c r="E746" s="138">
        <v>1</v>
      </c>
      <c r="F746" s="138">
        <v>0</v>
      </c>
      <c r="G746" s="138">
        <v>0</v>
      </c>
      <c r="H746" s="138">
        <v>0</v>
      </c>
      <c r="I746" s="138">
        <v>0</v>
      </c>
      <c r="J746" s="138">
        <v>0</v>
      </c>
      <c r="K746" s="138">
        <v>0</v>
      </c>
      <c r="L746" s="139"/>
      <c r="M746" s="138">
        <v>0</v>
      </c>
      <c r="N746" s="139"/>
      <c r="O746" s="138">
        <v>0</v>
      </c>
      <c r="P746" s="138">
        <v>0</v>
      </c>
      <c r="Q746" s="138">
        <v>0</v>
      </c>
      <c r="R746" s="139"/>
      <c r="S746" s="138">
        <v>0</v>
      </c>
      <c r="T746" s="139"/>
      <c r="U746" s="138">
        <v>0</v>
      </c>
      <c r="V746" s="138">
        <v>0</v>
      </c>
      <c r="W746" s="138">
        <v>0</v>
      </c>
      <c r="X746" s="138">
        <v>0</v>
      </c>
      <c r="Y746" s="138">
        <v>0</v>
      </c>
      <c r="Z746" s="139"/>
      <c r="AA746" s="138">
        <v>0</v>
      </c>
      <c r="AB746" s="131">
        <v>0</v>
      </c>
    </row>
    <row r="747" spans="1:28" ht="15" customHeight="1" x14ac:dyDescent="0.25">
      <c r="A747" s="129" t="str">
        <f>B747&amp;"-"&amp;COUNTIF($B$3:B747,B747)</f>
        <v>241-56</v>
      </c>
      <c r="B747" s="130">
        <v>241</v>
      </c>
      <c r="C747" s="130" t="s">
        <v>38</v>
      </c>
      <c r="D747" s="137">
        <v>49197</v>
      </c>
      <c r="E747" s="138">
        <v>2.38</v>
      </c>
      <c r="F747" s="138">
        <v>0</v>
      </c>
      <c r="G747" s="138">
        <v>0</v>
      </c>
      <c r="H747" s="138">
        <v>0</v>
      </c>
      <c r="I747" s="138">
        <v>0</v>
      </c>
      <c r="J747" s="138">
        <v>0</v>
      </c>
      <c r="K747" s="138">
        <v>0</v>
      </c>
      <c r="L747" s="139"/>
      <c r="M747" s="138">
        <v>2.38</v>
      </c>
      <c r="N747" s="139"/>
      <c r="O747" s="138">
        <v>0</v>
      </c>
      <c r="P747" s="138">
        <v>0</v>
      </c>
      <c r="Q747" s="138">
        <v>0</v>
      </c>
      <c r="R747" s="139"/>
      <c r="S747" s="138">
        <v>0</v>
      </c>
      <c r="T747" s="139"/>
      <c r="U747" s="138">
        <v>0</v>
      </c>
      <c r="V747" s="138">
        <v>0</v>
      </c>
      <c r="W747" s="138">
        <v>0</v>
      </c>
      <c r="X747" s="138">
        <v>0</v>
      </c>
      <c r="Y747" s="138">
        <v>0</v>
      </c>
      <c r="Z747" s="139"/>
      <c r="AA747" s="138">
        <v>0</v>
      </c>
      <c r="AB747" s="131">
        <v>0</v>
      </c>
    </row>
    <row r="748" spans="1:28" ht="15" customHeight="1" x14ac:dyDescent="0.25">
      <c r="A748" s="129" t="str">
        <f>B748&amp;"-"&amp;COUNTIF($B$3:B748,B748)</f>
        <v>241-57</v>
      </c>
      <c r="B748" s="130">
        <v>241</v>
      </c>
      <c r="C748" s="130" t="s">
        <v>38</v>
      </c>
      <c r="D748" s="137">
        <v>47332</v>
      </c>
      <c r="E748" s="138">
        <v>0.94</v>
      </c>
      <c r="F748" s="138">
        <v>0</v>
      </c>
      <c r="G748" s="138">
        <v>0</v>
      </c>
      <c r="H748" s="138">
        <v>0</v>
      </c>
      <c r="I748" s="138">
        <v>0</v>
      </c>
      <c r="J748" s="138">
        <v>0</v>
      </c>
      <c r="K748" s="138">
        <v>0</v>
      </c>
      <c r="L748" s="139"/>
      <c r="M748" s="138">
        <v>0.94</v>
      </c>
      <c r="N748" s="139"/>
      <c r="O748" s="138">
        <v>0</v>
      </c>
      <c r="P748" s="138">
        <v>0</v>
      </c>
      <c r="Q748" s="138">
        <v>0</v>
      </c>
      <c r="R748" s="139"/>
      <c r="S748" s="138">
        <v>0</v>
      </c>
      <c r="T748" s="139"/>
      <c r="U748" s="138">
        <v>0</v>
      </c>
      <c r="V748" s="138">
        <v>0</v>
      </c>
      <c r="W748" s="138">
        <v>0</v>
      </c>
      <c r="X748" s="138">
        <v>0</v>
      </c>
      <c r="Y748" s="138">
        <v>0</v>
      </c>
      <c r="Z748" s="139"/>
      <c r="AA748" s="138">
        <v>0</v>
      </c>
      <c r="AB748" s="131">
        <v>0</v>
      </c>
    </row>
    <row r="749" spans="1:28" ht="15" customHeight="1" x14ac:dyDescent="0.25">
      <c r="A749" s="129" t="str">
        <f>B749&amp;"-"&amp;COUNTIF($B$3:B749,B749)</f>
        <v>241-58</v>
      </c>
      <c r="B749" s="130">
        <v>241</v>
      </c>
      <c r="C749" s="130" t="s">
        <v>38</v>
      </c>
      <c r="D749" s="137">
        <v>48157</v>
      </c>
      <c r="E749" s="138">
        <v>0.26</v>
      </c>
      <c r="F749" s="138">
        <v>0</v>
      </c>
      <c r="G749" s="138">
        <v>0</v>
      </c>
      <c r="H749" s="138">
        <v>0</v>
      </c>
      <c r="I749" s="138">
        <v>0</v>
      </c>
      <c r="J749" s="138">
        <v>0</v>
      </c>
      <c r="K749" s="138">
        <v>0</v>
      </c>
      <c r="L749" s="139"/>
      <c r="M749" s="138">
        <v>0</v>
      </c>
      <c r="N749" s="139"/>
      <c r="O749" s="138">
        <v>0</v>
      </c>
      <c r="P749" s="138">
        <v>0</v>
      </c>
      <c r="Q749" s="138">
        <v>0</v>
      </c>
      <c r="R749" s="139"/>
      <c r="S749" s="138">
        <v>0</v>
      </c>
      <c r="T749" s="139"/>
      <c r="U749" s="138">
        <v>0</v>
      </c>
      <c r="V749" s="138">
        <v>0</v>
      </c>
      <c r="W749" s="138">
        <v>0</v>
      </c>
      <c r="X749" s="138">
        <v>0</v>
      </c>
      <c r="Y749" s="138">
        <v>0</v>
      </c>
      <c r="Z749" s="139"/>
      <c r="AA749" s="138">
        <v>0</v>
      </c>
      <c r="AB749" s="131">
        <v>0</v>
      </c>
    </row>
    <row r="750" spans="1:28" ht="15" customHeight="1" x14ac:dyDescent="0.25">
      <c r="A750" s="129" t="str">
        <f>B750&amp;"-"&amp;COUNTIF($B$3:B750,B750)</f>
        <v>241-59</v>
      </c>
      <c r="B750" s="130">
        <v>241</v>
      </c>
      <c r="C750" s="130" t="s">
        <v>38</v>
      </c>
      <c r="D750" s="137">
        <v>47340</v>
      </c>
      <c r="E750" s="138">
        <v>1</v>
      </c>
      <c r="F750" s="138">
        <v>0</v>
      </c>
      <c r="G750" s="138">
        <v>0</v>
      </c>
      <c r="H750" s="138">
        <v>0</v>
      </c>
      <c r="I750" s="138">
        <v>0</v>
      </c>
      <c r="J750" s="138">
        <v>0</v>
      </c>
      <c r="K750" s="138">
        <v>0</v>
      </c>
      <c r="L750" s="139"/>
      <c r="M750" s="138">
        <v>0</v>
      </c>
      <c r="N750" s="139"/>
      <c r="O750" s="138">
        <v>0</v>
      </c>
      <c r="P750" s="138">
        <v>0</v>
      </c>
      <c r="Q750" s="138">
        <v>0</v>
      </c>
      <c r="R750" s="139"/>
      <c r="S750" s="138">
        <v>0</v>
      </c>
      <c r="T750" s="139"/>
      <c r="U750" s="138">
        <v>0</v>
      </c>
      <c r="V750" s="138">
        <v>0</v>
      </c>
      <c r="W750" s="138">
        <v>0</v>
      </c>
      <c r="X750" s="138">
        <v>0</v>
      </c>
      <c r="Y750" s="138">
        <v>0</v>
      </c>
      <c r="Z750" s="139"/>
      <c r="AA750" s="138">
        <v>0</v>
      </c>
      <c r="AB750" s="131">
        <v>0</v>
      </c>
    </row>
    <row r="751" spans="1:28" ht="15" customHeight="1" x14ac:dyDescent="0.25">
      <c r="A751" s="129" t="str">
        <f>B751&amp;"-"&amp;COUNTIF($B$3:B751,B751)</f>
        <v>241-60</v>
      </c>
      <c r="B751" s="130">
        <v>241</v>
      </c>
      <c r="C751" s="130" t="s">
        <v>38</v>
      </c>
      <c r="D751" s="137">
        <v>43992</v>
      </c>
      <c r="E751" s="138">
        <v>1</v>
      </c>
      <c r="F751" s="138">
        <v>0</v>
      </c>
      <c r="G751" s="138">
        <v>0</v>
      </c>
      <c r="H751" s="138">
        <v>0</v>
      </c>
      <c r="I751" s="138">
        <v>0</v>
      </c>
      <c r="J751" s="138">
        <v>0</v>
      </c>
      <c r="K751" s="138">
        <v>0</v>
      </c>
      <c r="L751" s="139"/>
      <c r="M751" s="138">
        <v>0</v>
      </c>
      <c r="N751" s="139"/>
      <c r="O751" s="138">
        <v>0</v>
      </c>
      <c r="P751" s="138">
        <v>0</v>
      </c>
      <c r="Q751" s="138">
        <v>0</v>
      </c>
      <c r="R751" s="139"/>
      <c r="S751" s="138">
        <v>0</v>
      </c>
      <c r="T751" s="139"/>
      <c r="U751" s="138">
        <v>0</v>
      </c>
      <c r="V751" s="138">
        <v>0</v>
      </c>
      <c r="W751" s="138">
        <v>0</v>
      </c>
      <c r="X751" s="138">
        <v>0</v>
      </c>
      <c r="Y751" s="138">
        <v>0</v>
      </c>
      <c r="Z751" s="139"/>
      <c r="AA751" s="138">
        <v>0</v>
      </c>
      <c r="AB751" s="131">
        <v>0</v>
      </c>
    </row>
    <row r="752" spans="1:28" ht="15" customHeight="1" x14ac:dyDescent="0.25">
      <c r="A752" s="129" t="str">
        <f>B752&amp;"-"&amp;COUNTIF($B$3:B752,B752)</f>
        <v>241-61</v>
      </c>
      <c r="B752" s="130">
        <v>241</v>
      </c>
      <c r="C752" s="130" t="s">
        <v>38</v>
      </c>
      <c r="D752" s="137">
        <v>50278</v>
      </c>
      <c r="E752" s="138">
        <v>19.22</v>
      </c>
      <c r="F752" s="138">
        <v>0</v>
      </c>
      <c r="G752" s="138">
        <v>0</v>
      </c>
      <c r="H752" s="138">
        <v>0</v>
      </c>
      <c r="I752" s="138">
        <v>0</v>
      </c>
      <c r="J752" s="138">
        <v>0</v>
      </c>
      <c r="K752" s="138">
        <v>0</v>
      </c>
      <c r="L752" s="139"/>
      <c r="M752" s="138">
        <v>3.73</v>
      </c>
      <c r="N752" s="139"/>
      <c r="O752" s="138">
        <v>0</v>
      </c>
      <c r="P752" s="138">
        <v>0</v>
      </c>
      <c r="Q752" s="138">
        <v>0</v>
      </c>
      <c r="R752" s="139"/>
      <c r="S752" s="138">
        <v>0</v>
      </c>
      <c r="T752" s="139"/>
      <c r="U752" s="138">
        <v>0</v>
      </c>
      <c r="V752" s="138">
        <v>0</v>
      </c>
      <c r="W752" s="138">
        <v>0</v>
      </c>
      <c r="X752" s="138">
        <v>0</v>
      </c>
      <c r="Y752" s="138">
        <v>0</v>
      </c>
      <c r="Z752" s="139"/>
      <c r="AA752" s="138">
        <v>7.0000000000000007E-2</v>
      </c>
      <c r="AB752" s="131">
        <v>0</v>
      </c>
    </row>
    <row r="753" spans="1:28" ht="15" customHeight="1" x14ac:dyDescent="0.25">
      <c r="A753" s="129" t="str">
        <f>B753&amp;"-"&amp;COUNTIF($B$3:B753,B753)</f>
        <v>241-62</v>
      </c>
      <c r="B753" s="130">
        <v>241</v>
      </c>
      <c r="C753" s="130" t="s">
        <v>38</v>
      </c>
      <c r="D753" s="137">
        <v>45864</v>
      </c>
      <c r="E753" s="138">
        <v>3.4</v>
      </c>
      <c r="F753" s="138">
        <v>0</v>
      </c>
      <c r="G753" s="138">
        <v>0</v>
      </c>
      <c r="H753" s="138">
        <v>0</v>
      </c>
      <c r="I753" s="138">
        <v>0</v>
      </c>
      <c r="J753" s="138">
        <v>0</v>
      </c>
      <c r="K753" s="138">
        <v>0</v>
      </c>
      <c r="L753" s="139"/>
      <c r="M753" s="138">
        <v>3.4</v>
      </c>
      <c r="N753" s="139"/>
      <c r="O753" s="138">
        <v>0</v>
      </c>
      <c r="P753" s="138">
        <v>0</v>
      </c>
      <c r="Q753" s="138">
        <v>0</v>
      </c>
      <c r="R753" s="139"/>
      <c r="S753" s="138">
        <v>0</v>
      </c>
      <c r="T753" s="139"/>
      <c r="U753" s="138">
        <v>0</v>
      </c>
      <c r="V753" s="138">
        <v>0</v>
      </c>
      <c r="W753" s="138">
        <v>0</v>
      </c>
      <c r="X753" s="138">
        <v>0</v>
      </c>
      <c r="Y753" s="138">
        <v>0</v>
      </c>
      <c r="Z753" s="139"/>
      <c r="AA753" s="138">
        <v>0</v>
      </c>
      <c r="AB753" s="131">
        <v>0</v>
      </c>
    </row>
    <row r="754" spans="1:28" ht="15" customHeight="1" x14ac:dyDescent="0.25">
      <c r="A754" s="129" t="str">
        <f>B754&amp;"-"&amp;COUNTIF($B$3:B754,B754)</f>
        <v>241-63</v>
      </c>
      <c r="B754" s="130">
        <v>241</v>
      </c>
      <c r="C754" s="130" t="s">
        <v>38</v>
      </c>
      <c r="D754" s="137">
        <v>50559</v>
      </c>
      <c r="E754" s="138">
        <v>0.16</v>
      </c>
      <c r="F754" s="138">
        <v>0</v>
      </c>
      <c r="G754" s="138">
        <v>0</v>
      </c>
      <c r="H754" s="138">
        <v>0</v>
      </c>
      <c r="I754" s="138">
        <v>0</v>
      </c>
      <c r="J754" s="138">
        <v>0</v>
      </c>
      <c r="K754" s="138">
        <v>0</v>
      </c>
      <c r="L754" s="139"/>
      <c r="M754" s="138">
        <v>0</v>
      </c>
      <c r="N754" s="139"/>
      <c r="O754" s="138">
        <v>0</v>
      </c>
      <c r="P754" s="138">
        <v>0</v>
      </c>
      <c r="Q754" s="138">
        <v>0</v>
      </c>
      <c r="R754" s="139"/>
      <c r="S754" s="138">
        <v>0</v>
      </c>
      <c r="T754" s="139"/>
      <c r="U754" s="138">
        <v>0</v>
      </c>
      <c r="V754" s="138">
        <v>0</v>
      </c>
      <c r="W754" s="138">
        <v>0</v>
      </c>
      <c r="X754" s="138">
        <v>0</v>
      </c>
      <c r="Y754" s="138">
        <v>0</v>
      </c>
      <c r="Z754" s="139"/>
      <c r="AA754" s="138">
        <v>0</v>
      </c>
      <c r="AB754" s="131">
        <v>0</v>
      </c>
    </row>
    <row r="755" spans="1:28" ht="15" customHeight="1" x14ac:dyDescent="0.25">
      <c r="A755" s="129" t="str">
        <f>B755&amp;"-"&amp;COUNTIF($B$3:B755,B755)</f>
        <v>241-64</v>
      </c>
      <c r="B755" s="130">
        <v>241</v>
      </c>
      <c r="C755" s="130" t="s">
        <v>38</v>
      </c>
      <c r="D755" s="137">
        <v>45245</v>
      </c>
      <c r="E755" s="138">
        <v>7.54</v>
      </c>
      <c r="F755" s="138">
        <v>0</v>
      </c>
      <c r="G755" s="138">
        <v>0.97</v>
      </c>
      <c r="H755" s="138">
        <v>0</v>
      </c>
      <c r="I755" s="138">
        <v>0</v>
      </c>
      <c r="J755" s="138">
        <v>0</v>
      </c>
      <c r="K755" s="138">
        <v>0</v>
      </c>
      <c r="L755" s="139"/>
      <c r="M755" s="138">
        <v>5.4</v>
      </c>
      <c r="N755" s="139"/>
      <c r="O755" s="138">
        <v>0</v>
      </c>
      <c r="P755" s="138">
        <v>0</v>
      </c>
      <c r="Q755" s="138">
        <v>0</v>
      </c>
      <c r="R755" s="139"/>
      <c r="S755" s="138">
        <v>0</v>
      </c>
      <c r="T755" s="139"/>
      <c r="U755" s="138">
        <v>0</v>
      </c>
      <c r="V755" s="138">
        <v>0</v>
      </c>
      <c r="W755" s="138">
        <v>0</v>
      </c>
      <c r="X755" s="138">
        <v>0</v>
      </c>
      <c r="Y755" s="138">
        <v>0</v>
      </c>
      <c r="Z755" s="139"/>
      <c r="AA755" s="138">
        <v>0</v>
      </c>
      <c r="AB755" s="131">
        <v>0</v>
      </c>
    </row>
    <row r="756" spans="1:28" ht="15" customHeight="1" x14ac:dyDescent="0.25">
      <c r="A756" s="129" t="str">
        <f>B756&amp;"-"&amp;COUNTIF($B$3:B756,B756)</f>
        <v>241-65</v>
      </c>
      <c r="B756" s="130">
        <v>241</v>
      </c>
      <c r="C756" s="130" t="s">
        <v>38</v>
      </c>
      <c r="D756" s="137">
        <v>45427</v>
      </c>
      <c r="E756" s="138">
        <v>1</v>
      </c>
      <c r="F756" s="138">
        <v>0</v>
      </c>
      <c r="G756" s="138">
        <v>0</v>
      </c>
      <c r="H756" s="138">
        <v>0</v>
      </c>
      <c r="I756" s="138">
        <v>0</v>
      </c>
      <c r="J756" s="138">
        <v>0</v>
      </c>
      <c r="K756" s="138">
        <v>0</v>
      </c>
      <c r="L756" s="139"/>
      <c r="M756" s="138">
        <v>0</v>
      </c>
      <c r="N756" s="139"/>
      <c r="O756" s="138">
        <v>0</v>
      </c>
      <c r="P756" s="138">
        <v>0</v>
      </c>
      <c r="Q756" s="138">
        <v>0</v>
      </c>
      <c r="R756" s="139"/>
      <c r="S756" s="138">
        <v>0</v>
      </c>
      <c r="T756" s="139"/>
      <c r="U756" s="138">
        <v>0</v>
      </c>
      <c r="V756" s="138">
        <v>0</v>
      </c>
      <c r="W756" s="138">
        <v>0</v>
      </c>
      <c r="X756" s="138">
        <v>0</v>
      </c>
      <c r="Y756" s="138">
        <v>0</v>
      </c>
      <c r="Z756" s="139"/>
      <c r="AA756" s="138">
        <v>0</v>
      </c>
      <c r="AB756" s="131">
        <v>0</v>
      </c>
    </row>
    <row r="757" spans="1:28" ht="15" customHeight="1" x14ac:dyDescent="0.25">
      <c r="A757" s="129" t="str">
        <f>B757&amp;"-"&amp;COUNTIF($B$3:B757,B757)</f>
        <v>241-66</v>
      </c>
      <c r="B757" s="130">
        <v>241</v>
      </c>
      <c r="C757" s="130" t="s">
        <v>38</v>
      </c>
      <c r="D757" s="137">
        <v>48751</v>
      </c>
      <c r="E757" s="138">
        <v>3.26</v>
      </c>
      <c r="F757" s="138">
        <v>0</v>
      </c>
      <c r="G757" s="138">
        <v>0.27</v>
      </c>
      <c r="H757" s="138">
        <v>0</v>
      </c>
      <c r="I757" s="138">
        <v>0</v>
      </c>
      <c r="J757" s="138">
        <v>0</v>
      </c>
      <c r="K757" s="138">
        <v>0</v>
      </c>
      <c r="L757" s="139"/>
      <c r="M757" s="138">
        <v>0.59</v>
      </c>
      <c r="N757" s="139"/>
      <c r="O757" s="138">
        <v>0</v>
      </c>
      <c r="P757" s="138">
        <v>0</v>
      </c>
      <c r="Q757" s="138">
        <v>0</v>
      </c>
      <c r="R757" s="139"/>
      <c r="S757" s="138">
        <v>0</v>
      </c>
      <c r="T757" s="139"/>
      <c r="U757" s="138">
        <v>0</v>
      </c>
      <c r="V757" s="138">
        <v>0</v>
      </c>
      <c r="W757" s="138">
        <v>0</v>
      </c>
      <c r="X757" s="138">
        <v>0</v>
      </c>
      <c r="Y757" s="138">
        <v>0</v>
      </c>
      <c r="Z757" s="139"/>
      <c r="AA757" s="138">
        <v>0</v>
      </c>
      <c r="AB757" s="131">
        <v>0</v>
      </c>
    </row>
    <row r="758" spans="1:28" ht="15" customHeight="1" x14ac:dyDescent="0.25">
      <c r="A758" s="129" t="str">
        <f>B758&amp;"-"&amp;COUNTIF($B$3:B758,B758)</f>
        <v>241-67</v>
      </c>
      <c r="B758" s="130">
        <v>241</v>
      </c>
      <c r="C758" s="130" t="s">
        <v>38</v>
      </c>
      <c r="D758" s="137">
        <v>47803</v>
      </c>
      <c r="E758" s="138">
        <v>24.01</v>
      </c>
      <c r="F758" s="138">
        <v>0</v>
      </c>
      <c r="G758" s="138">
        <v>1</v>
      </c>
      <c r="H758" s="138">
        <v>0</v>
      </c>
      <c r="I758" s="138">
        <v>0</v>
      </c>
      <c r="J758" s="138">
        <v>0</v>
      </c>
      <c r="K758" s="138">
        <v>0</v>
      </c>
      <c r="L758" s="139"/>
      <c r="M758" s="138">
        <v>13.1</v>
      </c>
      <c r="N758" s="139"/>
      <c r="O758" s="138">
        <v>0</v>
      </c>
      <c r="P758" s="138">
        <v>0</v>
      </c>
      <c r="Q758" s="138">
        <v>0</v>
      </c>
      <c r="R758" s="139"/>
      <c r="S758" s="138">
        <v>0</v>
      </c>
      <c r="T758" s="139"/>
      <c r="U758" s="138">
        <v>0</v>
      </c>
      <c r="V758" s="138">
        <v>0</v>
      </c>
      <c r="W758" s="138">
        <v>0</v>
      </c>
      <c r="X758" s="138">
        <v>0</v>
      </c>
      <c r="Y758" s="138">
        <v>0</v>
      </c>
      <c r="Z758" s="139"/>
      <c r="AA758" s="138">
        <v>0</v>
      </c>
      <c r="AB758" s="131">
        <v>0</v>
      </c>
    </row>
    <row r="759" spans="1:28" ht="15" customHeight="1" x14ac:dyDescent="0.25">
      <c r="A759" s="129" t="str">
        <f>B759&amp;"-"&amp;COUNTIF($B$3:B759,B759)</f>
        <v>241-68</v>
      </c>
      <c r="B759" s="130">
        <v>241</v>
      </c>
      <c r="C759" s="130" t="s">
        <v>38</v>
      </c>
      <c r="D759" s="137">
        <v>50286</v>
      </c>
      <c r="E759" s="138">
        <v>28.58</v>
      </c>
      <c r="F759" s="138">
        <v>1</v>
      </c>
      <c r="G759" s="138">
        <v>0.84</v>
      </c>
      <c r="H759" s="138">
        <v>0</v>
      </c>
      <c r="I759" s="138">
        <v>0</v>
      </c>
      <c r="J759" s="138">
        <v>0</v>
      </c>
      <c r="K759" s="138">
        <v>0</v>
      </c>
      <c r="L759" s="139"/>
      <c r="M759" s="138">
        <v>12.96</v>
      </c>
      <c r="N759" s="139"/>
      <c r="O759" s="138">
        <v>0</v>
      </c>
      <c r="P759" s="138">
        <v>0</v>
      </c>
      <c r="Q759" s="138">
        <v>0</v>
      </c>
      <c r="R759" s="139"/>
      <c r="S759" s="138">
        <v>0</v>
      </c>
      <c r="T759" s="139"/>
      <c r="U759" s="138">
        <v>0</v>
      </c>
      <c r="V759" s="138">
        <v>0</v>
      </c>
      <c r="W759" s="138">
        <v>0</v>
      </c>
      <c r="X759" s="138">
        <v>0</v>
      </c>
      <c r="Y759" s="138">
        <v>0</v>
      </c>
      <c r="Z759" s="139"/>
      <c r="AA759" s="138">
        <v>0.5</v>
      </c>
      <c r="AB759" s="131">
        <v>0</v>
      </c>
    </row>
    <row r="760" spans="1:28" ht="15" customHeight="1" x14ac:dyDescent="0.25">
      <c r="A760" s="129" t="str">
        <f>B760&amp;"-"&amp;COUNTIF($B$3:B760,B760)</f>
        <v>241-69</v>
      </c>
      <c r="B760" s="130">
        <v>241</v>
      </c>
      <c r="C760" s="130" t="s">
        <v>38</v>
      </c>
      <c r="D760" s="137">
        <v>49858</v>
      </c>
      <c r="E760" s="138">
        <v>2.66</v>
      </c>
      <c r="F760" s="138">
        <v>0</v>
      </c>
      <c r="G760" s="138">
        <v>0</v>
      </c>
      <c r="H760" s="138">
        <v>0</v>
      </c>
      <c r="I760" s="138">
        <v>0</v>
      </c>
      <c r="J760" s="138">
        <v>0</v>
      </c>
      <c r="K760" s="138">
        <v>0</v>
      </c>
      <c r="L760" s="139"/>
      <c r="M760" s="138">
        <v>0.48</v>
      </c>
      <c r="N760" s="139"/>
      <c r="O760" s="138">
        <v>0</v>
      </c>
      <c r="P760" s="138">
        <v>0</v>
      </c>
      <c r="Q760" s="138">
        <v>0</v>
      </c>
      <c r="R760" s="139"/>
      <c r="S760" s="138">
        <v>0</v>
      </c>
      <c r="T760" s="139"/>
      <c r="U760" s="138">
        <v>0</v>
      </c>
      <c r="V760" s="138">
        <v>0</v>
      </c>
      <c r="W760" s="138">
        <v>0</v>
      </c>
      <c r="X760" s="138">
        <v>0</v>
      </c>
      <c r="Y760" s="138">
        <v>0</v>
      </c>
      <c r="Z760" s="139"/>
      <c r="AA760" s="138">
        <v>0</v>
      </c>
      <c r="AB760" s="131">
        <v>0</v>
      </c>
    </row>
    <row r="761" spans="1:28" ht="15" customHeight="1" x14ac:dyDescent="0.25">
      <c r="A761" s="129" t="str">
        <f>B761&amp;"-"&amp;COUNTIF($B$3:B761,B761)</f>
        <v>241-70</v>
      </c>
      <c r="B761" s="130">
        <v>241</v>
      </c>
      <c r="C761" s="130" t="s">
        <v>38</v>
      </c>
      <c r="D761" s="137">
        <v>44156</v>
      </c>
      <c r="E761" s="138">
        <v>2.4</v>
      </c>
      <c r="F761" s="138">
        <v>0</v>
      </c>
      <c r="G761" s="138">
        <v>0</v>
      </c>
      <c r="H761" s="138">
        <v>0</v>
      </c>
      <c r="I761" s="138">
        <v>0</v>
      </c>
      <c r="J761" s="138">
        <v>0</v>
      </c>
      <c r="K761" s="138">
        <v>0</v>
      </c>
      <c r="L761" s="139"/>
      <c r="M761" s="138">
        <v>2.4</v>
      </c>
      <c r="N761" s="139"/>
      <c r="O761" s="138">
        <v>0</v>
      </c>
      <c r="P761" s="138">
        <v>0</v>
      </c>
      <c r="Q761" s="138">
        <v>0</v>
      </c>
      <c r="R761" s="139"/>
      <c r="S761" s="138">
        <v>0</v>
      </c>
      <c r="T761" s="139"/>
      <c r="U761" s="138">
        <v>0</v>
      </c>
      <c r="V761" s="138">
        <v>0</v>
      </c>
      <c r="W761" s="138">
        <v>0</v>
      </c>
      <c r="X761" s="138">
        <v>0</v>
      </c>
      <c r="Y761" s="138">
        <v>0</v>
      </c>
      <c r="Z761" s="139"/>
      <c r="AA761" s="138">
        <v>0</v>
      </c>
      <c r="AB761" s="131">
        <v>0</v>
      </c>
    </row>
    <row r="762" spans="1:28" ht="15" customHeight="1" x14ac:dyDescent="0.25">
      <c r="A762" s="129" t="str">
        <f>B762&amp;"-"&amp;COUNTIF($B$3:B762,B762)</f>
        <v>241-71</v>
      </c>
      <c r="B762" s="130">
        <v>241</v>
      </c>
      <c r="C762" s="130" t="s">
        <v>38</v>
      </c>
      <c r="D762" s="137">
        <v>49205</v>
      </c>
      <c r="E762" s="138">
        <v>0.96</v>
      </c>
      <c r="F762" s="138">
        <v>0</v>
      </c>
      <c r="G762" s="138">
        <v>0</v>
      </c>
      <c r="H762" s="138">
        <v>0</v>
      </c>
      <c r="I762" s="138">
        <v>0</v>
      </c>
      <c r="J762" s="138">
        <v>0</v>
      </c>
      <c r="K762" s="138">
        <v>0</v>
      </c>
      <c r="L762" s="139"/>
      <c r="M762" s="138">
        <v>0.96</v>
      </c>
      <c r="N762" s="139"/>
      <c r="O762" s="138">
        <v>0</v>
      </c>
      <c r="P762" s="138">
        <v>0</v>
      </c>
      <c r="Q762" s="138">
        <v>0</v>
      </c>
      <c r="R762" s="139"/>
      <c r="S762" s="138">
        <v>0</v>
      </c>
      <c r="T762" s="139"/>
      <c r="U762" s="138">
        <v>0</v>
      </c>
      <c r="V762" s="138">
        <v>0</v>
      </c>
      <c r="W762" s="138">
        <v>0</v>
      </c>
      <c r="X762" s="138">
        <v>0</v>
      </c>
      <c r="Y762" s="138">
        <v>0</v>
      </c>
      <c r="Z762" s="139"/>
      <c r="AA762" s="138">
        <v>0</v>
      </c>
      <c r="AB762" s="131">
        <v>0</v>
      </c>
    </row>
    <row r="763" spans="1:28" ht="15" customHeight="1" x14ac:dyDescent="0.25">
      <c r="A763" s="129" t="str">
        <f>B763&amp;"-"&amp;COUNTIF($B$3:B763,B763)</f>
        <v>241-72</v>
      </c>
      <c r="B763" s="130">
        <v>241</v>
      </c>
      <c r="C763" s="130" t="s">
        <v>38</v>
      </c>
      <c r="D763" s="137">
        <v>44180</v>
      </c>
      <c r="E763" s="138">
        <v>0.28000000000000003</v>
      </c>
      <c r="F763" s="138">
        <v>0</v>
      </c>
      <c r="G763" s="138">
        <v>0</v>
      </c>
      <c r="H763" s="138">
        <v>0</v>
      </c>
      <c r="I763" s="138">
        <v>0</v>
      </c>
      <c r="J763" s="138">
        <v>0</v>
      </c>
      <c r="K763" s="138">
        <v>0</v>
      </c>
      <c r="L763" s="139"/>
      <c r="M763" s="138">
        <v>0</v>
      </c>
      <c r="N763" s="139"/>
      <c r="O763" s="138">
        <v>0</v>
      </c>
      <c r="P763" s="138">
        <v>0</v>
      </c>
      <c r="Q763" s="138">
        <v>0</v>
      </c>
      <c r="R763" s="139"/>
      <c r="S763" s="138">
        <v>0</v>
      </c>
      <c r="T763" s="139"/>
      <c r="U763" s="138">
        <v>0</v>
      </c>
      <c r="V763" s="138">
        <v>0</v>
      </c>
      <c r="W763" s="138">
        <v>0</v>
      </c>
      <c r="X763" s="138">
        <v>0</v>
      </c>
      <c r="Y763" s="138">
        <v>0</v>
      </c>
      <c r="Z763" s="139"/>
      <c r="AA763" s="138">
        <v>0</v>
      </c>
      <c r="AB763" s="131">
        <v>0</v>
      </c>
    </row>
    <row r="764" spans="1:28" ht="15" customHeight="1" x14ac:dyDescent="0.25">
      <c r="A764" s="129" t="str">
        <f>B764&amp;"-"&amp;COUNTIF($B$3:B764,B764)</f>
        <v>241-73</v>
      </c>
      <c r="B764" s="130">
        <v>241</v>
      </c>
      <c r="C764" s="130" t="s">
        <v>38</v>
      </c>
      <c r="D764" s="137">
        <v>47878</v>
      </c>
      <c r="E764" s="138">
        <v>1</v>
      </c>
      <c r="F764" s="138">
        <v>0</v>
      </c>
      <c r="G764" s="138">
        <v>0</v>
      </c>
      <c r="H764" s="138">
        <v>0</v>
      </c>
      <c r="I764" s="138">
        <v>0</v>
      </c>
      <c r="J764" s="138">
        <v>0</v>
      </c>
      <c r="K764" s="138">
        <v>0</v>
      </c>
      <c r="L764" s="139"/>
      <c r="M764" s="138">
        <v>0</v>
      </c>
      <c r="N764" s="139"/>
      <c r="O764" s="138">
        <v>0</v>
      </c>
      <c r="P764" s="138">
        <v>0</v>
      </c>
      <c r="Q764" s="138">
        <v>0</v>
      </c>
      <c r="R764" s="139"/>
      <c r="S764" s="138">
        <v>0</v>
      </c>
      <c r="T764" s="139"/>
      <c r="U764" s="138">
        <v>0</v>
      </c>
      <c r="V764" s="138">
        <v>0</v>
      </c>
      <c r="W764" s="138">
        <v>0</v>
      </c>
      <c r="X764" s="138">
        <v>0</v>
      </c>
      <c r="Y764" s="138">
        <v>0</v>
      </c>
      <c r="Z764" s="139"/>
      <c r="AA764" s="138">
        <v>0</v>
      </c>
      <c r="AB764" s="131">
        <v>0</v>
      </c>
    </row>
    <row r="765" spans="1:28" ht="15" customHeight="1" x14ac:dyDescent="0.25">
      <c r="A765" s="129" t="str">
        <f>B765&amp;"-"&amp;COUNTIF($B$3:B765,B765)</f>
        <v>241-74</v>
      </c>
      <c r="B765" s="130">
        <v>241</v>
      </c>
      <c r="C765" s="130" t="s">
        <v>38</v>
      </c>
      <c r="D765" s="137">
        <v>50690</v>
      </c>
      <c r="E765" s="138">
        <v>2</v>
      </c>
      <c r="F765" s="138">
        <v>0</v>
      </c>
      <c r="G765" s="138">
        <v>0</v>
      </c>
      <c r="H765" s="138">
        <v>0</v>
      </c>
      <c r="I765" s="138">
        <v>0</v>
      </c>
      <c r="J765" s="138">
        <v>0</v>
      </c>
      <c r="K765" s="138">
        <v>0</v>
      </c>
      <c r="L765" s="139"/>
      <c r="M765" s="138">
        <v>0</v>
      </c>
      <c r="N765" s="139"/>
      <c r="O765" s="138">
        <v>0</v>
      </c>
      <c r="P765" s="138">
        <v>0</v>
      </c>
      <c r="Q765" s="138">
        <v>0</v>
      </c>
      <c r="R765" s="139"/>
      <c r="S765" s="138">
        <v>0</v>
      </c>
      <c r="T765" s="139"/>
      <c r="U765" s="138">
        <v>0</v>
      </c>
      <c r="V765" s="138">
        <v>0</v>
      </c>
      <c r="W765" s="138">
        <v>0</v>
      </c>
      <c r="X765" s="138">
        <v>0</v>
      </c>
      <c r="Y765" s="138">
        <v>0</v>
      </c>
      <c r="Z765" s="139"/>
      <c r="AA765" s="138">
        <v>0</v>
      </c>
      <c r="AB765" s="131">
        <v>0</v>
      </c>
    </row>
    <row r="766" spans="1:28" ht="15" customHeight="1" x14ac:dyDescent="0.25">
      <c r="A766" s="129" t="str">
        <f>B766&amp;"-"&amp;COUNTIF($B$3:B766,B766)</f>
        <v>241-75</v>
      </c>
      <c r="B766" s="130">
        <v>241</v>
      </c>
      <c r="C766" s="130" t="s">
        <v>38</v>
      </c>
      <c r="D766" s="137">
        <v>44206</v>
      </c>
      <c r="E766" s="138">
        <v>3</v>
      </c>
      <c r="F766" s="138">
        <v>0</v>
      </c>
      <c r="G766" s="138">
        <v>1</v>
      </c>
      <c r="H766" s="138">
        <v>0</v>
      </c>
      <c r="I766" s="138">
        <v>0</v>
      </c>
      <c r="J766" s="138">
        <v>0</v>
      </c>
      <c r="K766" s="138">
        <v>0</v>
      </c>
      <c r="L766" s="139"/>
      <c r="M766" s="138">
        <v>3</v>
      </c>
      <c r="N766" s="139"/>
      <c r="O766" s="138">
        <v>0</v>
      </c>
      <c r="P766" s="138">
        <v>0</v>
      </c>
      <c r="Q766" s="138">
        <v>0</v>
      </c>
      <c r="R766" s="139"/>
      <c r="S766" s="138">
        <v>0</v>
      </c>
      <c r="T766" s="139"/>
      <c r="U766" s="138">
        <v>0</v>
      </c>
      <c r="V766" s="138">
        <v>0</v>
      </c>
      <c r="W766" s="138">
        <v>0</v>
      </c>
      <c r="X766" s="138">
        <v>0</v>
      </c>
      <c r="Y766" s="138">
        <v>0</v>
      </c>
      <c r="Z766" s="139"/>
      <c r="AA766" s="138">
        <v>0</v>
      </c>
      <c r="AB766" s="131">
        <v>0</v>
      </c>
    </row>
    <row r="767" spans="1:28" ht="15" customHeight="1" x14ac:dyDescent="0.25">
      <c r="A767" s="129" t="str">
        <f>B767&amp;"-"&amp;COUNTIF($B$3:B767,B767)</f>
        <v>241-76</v>
      </c>
      <c r="B767" s="130">
        <v>241</v>
      </c>
      <c r="C767" s="130" t="s">
        <v>38</v>
      </c>
      <c r="D767" s="137">
        <v>46888</v>
      </c>
      <c r="E767" s="138">
        <v>1</v>
      </c>
      <c r="F767" s="138">
        <v>0</v>
      </c>
      <c r="G767" s="138">
        <v>0</v>
      </c>
      <c r="H767" s="138">
        <v>0</v>
      </c>
      <c r="I767" s="138">
        <v>0</v>
      </c>
      <c r="J767" s="138">
        <v>0</v>
      </c>
      <c r="K767" s="138">
        <v>0</v>
      </c>
      <c r="L767" s="139"/>
      <c r="M767" s="138">
        <v>0</v>
      </c>
      <c r="N767" s="139"/>
      <c r="O767" s="138">
        <v>0</v>
      </c>
      <c r="P767" s="138">
        <v>0</v>
      </c>
      <c r="Q767" s="138">
        <v>0</v>
      </c>
      <c r="R767" s="139"/>
      <c r="S767" s="138">
        <v>0</v>
      </c>
      <c r="T767" s="139"/>
      <c r="U767" s="138">
        <v>0</v>
      </c>
      <c r="V767" s="138">
        <v>0</v>
      </c>
      <c r="W767" s="138">
        <v>0</v>
      </c>
      <c r="X767" s="138">
        <v>0</v>
      </c>
      <c r="Y767" s="138">
        <v>0</v>
      </c>
      <c r="Z767" s="139"/>
      <c r="AA767" s="138">
        <v>0</v>
      </c>
      <c r="AB767" s="131">
        <v>0</v>
      </c>
    </row>
    <row r="768" spans="1:28" ht="15" customHeight="1" x14ac:dyDescent="0.25">
      <c r="A768" s="129" t="str">
        <f>B768&amp;"-"&amp;COUNTIF($B$3:B768,B768)</f>
        <v>241-77</v>
      </c>
      <c r="B768" s="130">
        <v>241</v>
      </c>
      <c r="C768" s="130" t="s">
        <v>38</v>
      </c>
      <c r="D768" s="137">
        <v>48009</v>
      </c>
      <c r="E768" s="138">
        <v>1.86</v>
      </c>
      <c r="F768" s="138">
        <v>0</v>
      </c>
      <c r="G768" s="138">
        <v>0</v>
      </c>
      <c r="H768" s="138">
        <v>0</v>
      </c>
      <c r="I768" s="138">
        <v>0</v>
      </c>
      <c r="J768" s="138">
        <v>0</v>
      </c>
      <c r="K768" s="138">
        <v>0</v>
      </c>
      <c r="L768" s="139"/>
      <c r="M768" s="138">
        <v>0.86</v>
      </c>
      <c r="N768" s="139"/>
      <c r="O768" s="138">
        <v>0</v>
      </c>
      <c r="P768" s="138">
        <v>0</v>
      </c>
      <c r="Q768" s="138">
        <v>0</v>
      </c>
      <c r="R768" s="139"/>
      <c r="S768" s="138">
        <v>0</v>
      </c>
      <c r="T768" s="139"/>
      <c r="U768" s="138">
        <v>0</v>
      </c>
      <c r="V768" s="138">
        <v>0</v>
      </c>
      <c r="W768" s="138">
        <v>0</v>
      </c>
      <c r="X768" s="138">
        <v>0</v>
      </c>
      <c r="Y768" s="138">
        <v>0</v>
      </c>
      <c r="Z768" s="139"/>
      <c r="AA768" s="138">
        <v>0</v>
      </c>
      <c r="AB768" s="131">
        <v>0</v>
      </c>
    </row>
    <row r="769" spans="1:28" ht="15" customHeight="1" x14ac:dyDescent="0.25">
      <c r="A769" s="129" t="str">
        <f>B769&amp;"-"&amp;COUNTIF($B$3:B769,B769)</f>
        <v>241-78</v>
      </c>
      <c r="B769" s="130">
        <v>241</v>
      </c>
      <c r="C769" s="130" t="s">
        <v>38</v>
      </c>
      <c r="D769" s="137">
        <v>44222</v>
      </c>
      <c r="E769" s="138">
        <v>1.34</v>
      </c>
      <c r="F769" s="138">
        <v>0</v>
      </c>
      <c r="G769" s="138">
        <v>0</v>
      </c>
      <c r="H769" s="138">
        <v>0</v>
      </c>
      <c r="I769" s="138">
        <v>0</v>
      </c>
      <c r="J769" s="138">
        <v>0</v>
      </c>
      <c r="K769" s="138">
        <v>0</v>
      </c>
      <c r="L769" s="139"/>
      <c r="M769" s="138">
        <v>1.34</v>
      </c>
      <c r="N769" s="139"/>
      <c r="O769" s="138">
        <v>0</v>
      </c>
      <c r="P769" s="138">
        <v>0</v>
      </c>
      <c r="Q769" s="138">
        <v>0</v>
      </c>
      <c r="R769" s="139"/>
      <c r="S769" s="138">
        <v>0</v>
      </c>
      <c r="T769" s="139"/>
      <c r="U769" s="138">
        <v>0</v>
      </c>
      <c r="V769" s="138">
        <v>0</v>
      </c>
      <c r="W769" s="138">
        <v>0</v>
      </c>
      <c r="X769" s="138">
        <v>0</v>
      </c>
      <c r="Y769" s="138">
        <v>0</v>
      </c>
      <c r="Z769" s="139"/>
      <c r="AA769" s="138">
        <v>0</v>
      </c>
      <c r="AB769" s="131">
        <v>0</v>
      </c>
    </row>
    <row r="770" spans="1:28" ht="15" customHeight="1" x14ac:dyDescent="0.25">
      <c r="A770" s="129" t="str">
        <f>B770&amp;"-"&amp;COUNTIF($B$3:B770,B770)</f>
        <v>241-79</v>
      </c>
      <c r="B770" s="130">
        <v>241</v>
      </c>
      <c r="C770" s="130" t="s">
        <v>38</v>
      </c>
      <c r="D770" s="137">
        <v>50369</v>
      </c>
      <c r="E770" s="138">
        <v>3</v>
      </c>
      <c r="F770" s="138">
        <v>0</v>
      </c>
      <c r="G770" s="138">
        <v>0</v>
      </c>
      <c r="H770" s="138">
        <v>0</v>
      </c>
      <c r="I770" s="138">
        <v>0</v>
      </c>
      <c r="J770" s="138">
        <v>0</v>
      </c>
      <c r="K770" s="138">
        <v>0</v>
      </c>
      <c r="L770" s="139"/>
      <c r="M770" s="138">
        <v>0</v>
      </c>
      <c r="N770" s="139"/>
      <c r="O770" s="138">
        <v>0</v>
      </c>
      <c r="P770" s="138">
        <v>0</v>
      </c>
      <c r="Q770" s="138">
        <v>0</v>
      </c>
      <c r="R770" s="139"/>
      <c r="S770" s="138">
        <v>0</v>
      </c>
      <c r="T770" s="139"/>
      <c r="U770" s="138">
        <v>0</v>
      </c>
      <c r="V770" s="138">
        <v>0</v>
      </c>
      <c r="W770" s="138">
        <v>0</v>
      </c>
      <c r="X770" s="138">
        <v>0</v>
      </c>
      <c r="Y770" s="138">
        <v>0</v>
      </c>
      <c r="Z770" s="139"/>
      <c r="AA770" s="138">
        <v>0</v>
      </c>
      <c r="AB770" s="131">
        <v>0</v>
      </c>
    </row>
    <row r="771" spans="1:28" ht="15" customHeight="1" x14ac:dyDescent="0.25">
      <c r="A771" s="129" t="str">
        <f>B771&amp;"-"&amp;COUNTIF($B$3:B771,B771)</f>
        <v>241-80</v>
      </c>
      <c r="B771" s="130">
        <v>241</v>
      </c>
      <c r="C771" s="130" t="s">
        <v>38</v>
      </c>
      <c r="D771" s="137">
        <v>50443</v>
      </c>
      <c r="E771" s="138">
        <v>2.7</v>
      </c>
      <c r="F771" s="138">
        <v>0</v>
      </c>
      <c r="G771" s="138">
        <v>0</v>
      </c>
      <c r="H771" s="138">
        <v>0</v>
      </c>
      <c r="I771" s="138">
        <v>0</v>
      </c>
      <c r="J771" s="138">
        <v>0</v>
      </c>
      <c r="K771" s="138">
        <v>0</v>
      </c>
      <c r="L771" s="139"/>
      <c r="M771" s="138">
        <v>0</v>
      </c>
      <c r="N771" s="139"/>
      <c r="O771" s="138">
        <v>0</v>
      </c>
      <c r="P771" s="138">
        <v>0</v>
      </c>
      <c r="Q771" s="138">
        <v>0</v>
      </c>
      <c r="R771" s="139"/>
      <c r="S771" s="138">
        <v>0</v>
      </c>
      <c r="T771" s="139"/>
      <c r="U771" s="138">
        <v>0</v>
      </c>
      <c r="V771" s="138">
        <v>0</v>
      </c>
      <c r="W771" s="138">
        <v>0</v>
      </c>
      <c r="X771" s="138">
        <v>0</v>
      </c>
      <c r="Y771" s="138">
        <v>0</v>
      </c>
      <c r="Z771" s="139"/>
      <c r="AA771" s="138">
        <v>0</v>
      </c>
      <c r="AB771" s="131">
        <v>0</v>
      </c>
    </row>
    <row r="772" spans="1:28" ht="15" customHeight="1" x14ac:dyDescent="0.25">
      <c r="A772" s="129" t="str">
        <f>B772&amp;"-"&amp;COUNTIF($B$3:B772,B772)</f>
        <v>241-81</v>
      </c>
      <c r="B772" s="130">
        <v>241</v>
      </c>
      <c r="C772" s="130" t="s">
        <v>38</v>
      </c>
      <c r="D772" s="137">
        <v>44248</v>
      </c>
      <c r="E772" s="138">
        <v>1</v>
      </c>
      <c r="F772" s="138">
        <v>0</v>
      </c>
      <c r="G772" s="138">
        <v>0</v>
      </c>
      <c r="H772" s="138">
        <v>0</v>
      </c>
      <c r="I772" s="138">
        <v>0</v>
      </c>
      <c r="J772" s="138">
        <v>0</v>
      </c>
      <c r="K772" s="138">
        <v>0</v>
      </c>
      <c r="L772" s="139"/>
      <c r="M772" s="138">
        <v>0</v>
      </c>
      <c r="N772" s="139"/>
      <c r="O772" s="138">
        <v>0</v>
      </c>
      <c r="P772" s="138">
        <v>0</v>
      </c>
      <c r="Q772" s="138">
        <v>0</v>
      </c>
      <c r="R772" s="139"/>
      <c r="S772" s="138">
        <v>0</v>
      </c>
      <c r="T772" s="139"/>
      <c r="U772" s="138">
        <v>0</v>
      </c>
      <c r="V772" s="138">
        <v>0</v>
      </c>
      <c r="W772" s="138">
        <v>0</v>
      </c>
      <c r="X772" s="138">
        <v>0</v>
      </c>
      <c r="Y772" s="138">
        <v>0</v>
      </c>
      <c r="Z772" s="139"/>
      <c r="AA772" s="138">
        <v>0</v>
      </c>
      <c r="AB772" s="131">
        <v>0</v>
      </c>
    </row>
    <row r="773" spans="1:28" ht="15" customHeight="1" x14ac:dyDescent="0.25">
      <c r="A773" s="129" t="str">
        <f>B773&amp;"-"&amp;COUNTIF($B$3:B773,B773)</f>
        <v>241-82</v>
      </c>
      <c r="B773" s="130">
        <v>241</v>
      </c>
      <c r="C773" s="130" t="s">
        <v>38</v>
      </c>
      <c r="D773" s="137">
        <v>44263</v>
      </c>
      <c r="E773" s="138">
        <v>0.49</v>
      </c>
      <c r="F773" s="138">
        <v>0</v>
      </c>
      <c r="G773" s="138">
        <v>0</v>
      </c>
      <c r="H773" s="138">
        <v>0</v>
      </c>
      <c r="I773" s="138">
        <v>0</v>
      </c>
      <c r="J773" s="138">
        <v>0</v>
      </c>
      <c r="K773" s="138">
        <v>0</v>
      </c>
      <c r="L773" s="139"/>
      <c r="M773" s="138">
        <v>0.49</v>
      </c>
      <c r="N773" s="139"/>
      <c r="O773" s="138">
        <v>0</v>
      </c>
      <c r="P773" s="138">
        <v>0</v>
      </c>
      <c r="Q773" s="138">
        <v>0</v>
      </c>
      <c r="R773" s="139"/>
      <c r="S773" s="138">
        <v>0</v>
      </c>
      <c r="T773" s="139"/>
      <c r="U773" s="138">
        <v>0</v>
      </c>
      <c r="V773" s="138">
        <v>0</v>
      </c>
      <c r="W773" s="138">
        <v>0</v>
      </c>
      <c r="X773" s="138">
        <v>0</v>
      </c>
      <c r="Y773" s="138">
        <v>0</v>
      </c>
      <c r="Z773" s="139"/>
      <c r="AA773" s="138">
        <v>0</v>
      </c>
      <c r="AB773" s="131">
        <v>0</v>
      </c>
    </row>
    <row r="774" spans="1:28" ht="15" customHeight="1" x14ac:dyDescent="0.25">
      <c r="A774" s="129" t="str">
        <f>B774&amp;"-"&amp;COUNTIF($B$3:B774,B774)</f>
        <v>241-83</v>
      </c>
      <c r="B774" s="130">
        <v>241</v>
      </c>
      <c r="C774" s="130" t="s">
        <v>38</v>
      </c>
      <c r="D774" s="137">
        <v>45468</v>
      </c>
      <c r="E774" s="138">
        <v>1</v>
      </c>
      <c r="F774" s="138">
        <v>0</v>
      </c>
      <c r="G774" s="138">
        <v>0</v>
      </c>
      <c r="H774" s="138">
        <v>1</v>
      </c>
      <c r="I774" s="138">
        <v>0</v>
      </c>
      <c r="J774" s="138">
        <v>0</v>
      </c>
      <c r="K774" s="138">
        <v>0</v>
      </c>
      <c r="L774" s="139"/>
      <c r="M774" s="138">
        <v>0</v>
      </c>
      <c r="N774" s="139"/>
      <c r="O774" s="138">
        <v>0</v>
      </c>
      <c r="P774" s="138">
        <v>0</v>
      </c>
      <c r="Q774" s="138">
        <v>0</v>
      </c>
      <c r="R774" s="139"/>
      <c r="S774" s="138">
        <v>0</v>
      </c>
      <c r="T774" s="139"/>
      <c r="U774" s="138">
        <v>0</v>
      </c>
      <c r="V774" s="138">
        <v>0</v>
      </c>
      <c r="W774" s="138">
        <v>0</v>
      </c>
      <c r="X774" s="138">
        <v>0</v>
      </c>
      <c r="Y774" s="138">
        <v>0</v>
      </c>
      <c r="Z774" s="139"/>
      <c r="AA774" s="138">
        <v>0</v>
      </c>
      <c r="AB774" s="131">
        <v>0</v>
      </c>
    </row>
    <row r="775" spans="1:28" ht="15" customHeight="1" x14ac:dyDescent="0.25">
      <c r="A775" s="129" t="str">
        <f>B775&amp;"-"&amp;COUNTIF($B$3:B775,B775)</f>
        <v>241-84</v>
      </c>
      <c r="B775" s="130">
        <v>241</v>
      </c>
      <c r="C775" s="130" t="s">
        <v>38</v>
      </c>
      <c r="D775" s="137">
        <v>49874</v>
      </c>
      <c r="E775" s="138">
        <v>1.52</v>
      </c>
      <c r="F775" s="138">
        <v>0</v>
      </c>
      <c r="G775" s="138">
        <v>0</v>
      </c>
      <c r="H775" s="138">
        <v>0</v>
      </c>
      <c r="I775" s="138">
        <v>0</v>
      </c>
      <c r="J775" s="138">
        <v>0</v>
      </c>
      <c r="K775" s="138">
        <v>0</v>
      </c>
      <c r="L775" s="139"/>
      <c r="M775" s="138">
        <v>1.52</v>
      </c>
      <c r="N775" s="139"/>
      <c r="O775" s="138">
        <v>0</v>
      </c>
      <c r="P775" s="138">
        <v>0</v>
      </c>
      <c r="Q775" s="138">
        <v>0</v>
      </c>
      <c r="R775" s="139"/>
      <c r="S775" s="138">
        <v>0</v>
      </c>
      <c r="T775" s="139"/>
      <c r="U775" s="138">
        <v>0</v>
      </c>
      <c r="V775" s="138">
        <v>0</v>
      </c>
      <c r="W775" s="138">
        <v>0</v>
      </c>
      <c r="X775" s="138">
        <v>0</v>
      </c>
      <c r="Y775" s="138">
        <v>0</v>
      </c>
      <c r="Z775" s="139"/>
      <c r="AA775" s="138">
        <v>0</v>
      </c>
      <c r="AB775" s="131">
        <v>0</v>
      </c>
    </row>
    <row r="776" spans="1:28" ht="15" customHeight="1" x14ac:dyDescent="0.25">
      <c r="A776" s="129" t="str">
        <f>B776&amp;"-"&amp;COUNTIF($B$3:B776,B776)</f>
        <v>241-85</v>
      </c>
      <c r="B776" s="130">
        <v>241</v>
      </c>
      <c r="C776" s="130" t="s">
        <v>38</v>
      </c>
      <c r="D776" s="137">
        <v>49445</v>
      </c>
      <c r="E776" s="138">
        <v>1</v>
      </c>
      <c r="F776" s="138">
        <v>0</v>
      </c>
      <c r="G776" s="138">
        <v>0</v>
      </c>
      <c r="H776" s="138">
        <v>0</v>
      </c>
      <c r="I776" s="138">
        <v>0</v>
      </c>
      <c r="J776" s="138">
        <v>0</v>
      </c>
      <c r="K776" s="138">
        <v>0</v>
      </c>
      <c r="L776" s="139"/>
      <c r="M776" s="138">
        <v>1</v>
      </c>
      <c r="N776" s="139"/>
      <c r="O776" s="138">
        <v>0</v>
      </c>
      <c r="P776" s="138">
        <v>0</v>
      </c>
      <c r="Q776" s="138">
        <v>0</v>
      </c>
      <c r="R776" s="139"/>
      <c r="S776" s="138">
        <v>0</v>
      </c>
      <c r="T776" s="139"/>
      <c r="U776" s="138">
        <v>0</v>
      </c>
      <c r="V776" s="138">
        <v>0</v>
      </c>
      <c r="W776" s="138">
        <v>0</v>
      </c>
      <c r="X776" s="138">
        <v>0</v>
      </c>
      <c r="Y776" s="138">
        <v>0</v>
      </c>
      <c r="Z776" s="139"/>
      <c r="AA776" s="138">
        <v>0</v>
      </c>
      <c r="AB776" s="131">
        <v>0</v>
      </c>
    </row>
    <row r="777" spans="1:28" ht="15" customHeight="1" x14ac:dyDescent="0.25">
      <c r="A777" s="129" t="str">
        <f>B777&amp;"-"&amp;COUNTIF($B$3:B777,B777)</f>
        <v>241-86</v>
      </c>
      <c r="B777" s="130">
        <v>241</v>
      </c>
      <c r="C777" s="130" t="s">
        <v>38</v>
      </c>
      <c r="D777" s="137">
        <v>44305</v>
      </c>
      <c r="E777" s="138">
        <v>1</v>
      </c>
      <c r="F777" s="138">
        <v>0</v>
      </c>
      <c r="G777" s="138">
        <v>0</v>
      </c>
      <c r="H777" s="138">
        <v>0</v>
      </c>
      <c r="I777" s="138">
        <v>0</v>
      </c>
      <c r="J777" s="138">
        <v>0</v>
      </c>
      <c r="K777" s="138">
        <v>0</v>
      </c>
      <c r="L777" s="139"/>
      <c r="M777" s="138">
        <v>1</v>
      </c>
      <c r="N777" s="139"/>
      <c r="O777" s="138">
        <v>0</v>
      </c>
      <c r="P777" s="138">
        <v>0</v>
      </c>
      <c r="Q777" s="138">
        <v>0</v>
      </c>
      <c r="R777" s="139"/>
      <c r="S777" s="138">
        <v>0</v>
      </c>
      <c r="T777" s="139"/>
      <c r="U777" s="138">
        <v>0</v>
      </c>
      <c r="V777" s="138">
        <v>0</v>
      </c>
      <c r="W777" s="138">
        <v>0</v>
      </c>
      <c r="X777" s="138">
        <v>0</v>
      </c>
      <c r="Y777" s="138">
        <v>0</v>
      </c>
      <c r="Z777" s="139"/>
      <c r="AA777" s="138">
        <v>0</v>
      </c>
      <c r="AB777" s="131">
        <v>0</v>
      </c>
    </row>
    <row r="778" spans="1:28" ht="15" customHeight="1" x14ac:dyDescent="0.25">
      <c r="A778" s="129" t="str">
        <f>B778&amp;"-"&amp;COUNTIF($B$3:B778,B778)</f>
        <v>241-87</v>
      </c>
      <c r="B778" s="130">
        <v>241</v>
      </c>
      <c r="C778" s="130" t="s">
        <v>38</v>
      </c>
      <c r="D778" s="137">
        <v>44354</v>
      </c>
      <c r="E778" s="138">
        <v>3.01</v>
      </c>
      <c r="F778" s="138">
        <v>0</v>
      </c>
      <c r="G778" s="138">
        <v>0</v>
      </c>
      <c r="H778" s="138">
        <v>0.57999999999999996</v>
      </c>
      <c r="I778" s="138">
        <v>0</v>
      </c>
      <c r="J778" s="138">
        <v>0</v>
      </c>
      <c r="K778" s="138">
        <v>0</v>
      </c>
      <c r="L778" s="139"/>
      <c r="M778" s="138">
        <v>0.57999999999999996</v>
      </c>
      <c r="N778" s="139"/>
      <c r="O778" s="138">
        <v>0</v>
      </c>
      <c r="P778" s="138">
        <v>0</v>
      </c>
      <c r="Q778" s="138">
        <v>0</v>
      </c>
      <c r="R778" s="139"/>
      <c r="S778" s="138">
        <v>0</v>
      </c>
      <c r="T778" s="139"/>
      <c r="U778" s="138">
        <v>0</v>
      </c>
      <c r="V778" s="138">
        <v>0</v>
      </c>
      <c r="W778" s="138">
        <v>0</v>
      </c>
      <c r="X778" s="138">
        <v>0</v>
      </c>
      <c r="Y778" s="138">
        <v>0</v>
      </c>
      <c r="Z778" s="139"/>
      <c r="AA778" s="138">
        <v>0</v>
      </c>
      <c r="AB778" s="131">
        <v>0</v>
      </c>
    </row>
    <row r="779" spans="1:28" ht="15" customHeight="1" x14ac:dyDescent="0.25">
      <c r="A779" s="129" t="str">
        <f>B779&amp;"-"&amp;COUNTIF($B$3:B779,B779)</f>
        <v>241-88</v>
      </c>
      <c r="B779" s="130">
        <v>241</v>
      </c>
      <c r="C779" s="130" t="s">
        <v>38</v>
      </c>
      <c r="D779" s="137">
        <v>45484</v>
      </c>
      <c r="E779" s="138">
        <v>1</v>
      </c>
      <c r="F779" s="138">
        <v>0</v>
      </c>
      <c r="G779" s="138">
        <v>0</v>
      </c>
      <c r="H779" s="138">
        <v>0</v>
      </c>
      <c r="I779" s="138">
        <v>0</v>
      </c>
      <c r="J779" s="138">
        <v>0</v>
      </c>
      <c r="K779" s="138">
        <v>0</v>
      </c>
      <c r="L779" s="139"/>
      <c r="M779" s="138">
        <v>0</v>
      </c>
      <c r="N779" s="139"/>
      <c r="O779" s="138">
        <v>0</v>
      </c>
      <c r="P779" s="138">
        <v>0</v>
      </c>
      <c r="Q779" s="138">
        <v>0</v>
      </c>
      <c r="R779" s="139"/>
      <c r="S779" s="138">
        <v>0</v>
      </c>
      <c r="T779" s="139"/>
      <c r="U779" s="138">
        <v>0</v>
      </c>
      <c r="V779" s="138">
        <v>0</v>
      </c>
      <c r="W779" s="138">
        <v>0</v>
      </c>
      <c r="X779" s="138">
        <v>0</v>
      </c>
      <c r="Y779" s="138">
        <v>0</v>
      </c>
      <c r="Z779" s="139"/>
      <c r="AA779" s="138">
        <v>0</v>
      </c>
      <c r="AB779" s="131">
        <v>0</v>
      </c>
    </row>
    <row r="780" spans="1:28" ht="15" customHeight="1" x14ac:dyDescent="0.25">
      <c r="A780" s="129" t="str">
        <f>B780&amp;"-"&amp;COUNTIF($B$3:B780,B780)</f>
        <v>241-89</v>
      </c>
      <c r="B780" s="130">
        <v>241</v>
      </c>
      <c r="C780" s="130" t="s">
        <v>38</v>
      </c>
      <c r="D780" s="137">
        <v>44388</v>
      </c>
      <c r="E780" s="138">
        <v>1.47</v>
      </c>
      <c r="F780" s="138">
        <v>0</v>
      </c>
      <c r="G780" s="138">
        <v>0</v>
      </c>
      <c r="H780" s="138">
        <v>0</v>
      </c>
      <c r="I780" s="138">
        <v>0</v>
      </c>
      <c r="J780" s="138">
        <v>0</v>
      </c>
      <c r="K780" s="138">
        <v>0</v>
      </c>
      <c r="L780" s="139"/>
      <c r="M780" s="138">
        <v>0.62</v>
      </c>
      <c r="N780" s="139"/>
      <c r="O780" s="138">
        <v>0</v>
      </c>
      <c r="P780" s="138">
        <v>0</v>
      </c>
      <c r="Q780" s="138">
        <v>0</v>
      </c>
      <c r="R780" s="139"/>
      <c r="S780" s="138">
        <v>0</v>
      </c>
      <c r="T780" s="139"/>
      <c r="U780" s="138">
        <v>0</v>
      </c>
      <c r="V780" s="138">
        <v>0</v>
      </c>
      <c r="W780" s="138">
        <v>0</v>
      </c>
      <c r="X780" s="138">
        <v>0</v>
      </c>
      <c r="Y780" s="138">
        <v>0</v>
      </c>
      <c r="Z780" s="139"/>
      <c r="AA780" s="138">
        <v>0</v>
      </c>
      <c r="AB780" s="131">
        <v>0</v>
      </c>
    </row>
    <row r="781" spans="1:28" ht="15" customHeight="1" x14ac:dyDescent="0.25">
      <c r="A781" s="129" t="str">
        <f>B781&amp;"-"&amp;COUNTIF($B$3:B781,B781)</f>
        <v>241-90</v>
      </c>
      <c r="B781" s="130">
        <v>241</v>
      </c>
      <c r="C781" s="130" t="s">
        <v>38</v>
      </c>
      <c r="D781" s="137">
        <v>45500</v>
      </c>
      <c r="E781" s="138">
        <v>0.52</v>
      </c>
      <c r="F781" s="138">
        <v>0</v>
      </c>
      <c r="G781" s="138">
        <v>0</v>
      </c>
      <c r="H781" s="138">
        <v>0</v>
      </c>
      <c r="I781" s="138">
        <v>0</v>
      </c>
      <c r="J781" s="138">
        <v>0</v>
      </c>
      <c r="K781" s="138">
        <v>0</v>
      </c>
      <c r="L781" s="139"/>
      <c r="M781" s="138">
        <v>0</v>
      </c>
      <c r="N781" s="139"/>
      <c r="O781" s="138">
        <v>0</v>
      </c>
      <c r="P781" s="138">
        <v>0</v>
      </c>
      <c r="Q781" s="138">
        <v>0</v>
      </c>
      <c r="R781" s="139"/>
      <c r="S781" s="138">
        <v>0</v>
      </c>
      <c r="T781" s="139"/>
      <c r="U781" s="138">
        <v>0</v>
      </c>
      <c r="V781" s="138">
        <v>0</v>
      </c>
      <c r="W781" s="138">
        <v>0</v>
      </c>
      <c r="X781" s="138">
        <v>0</v>
      </c>
      <c r="Y781" s="138">
        <v>0</v>
      </c>
      <c r="Z781" s="139"/>
      <c r="AA781" s="138">
        <v>0</v>
      </c>
      <c r="AB781" s="131">
        <v>0</v>
      </c>
    </row>
    <row r="782" spans="1:28" ht="15" customHeight="1" x14ac:dyDescent="0.25">
      <c r="A782" s="129" t="str">
        <f>B782&amp;"-"&amp;COUNTIF($B$3:B782,B782)</f>
        <v>241-91</v>
      </c>
      <c r="B782" s="130">
        <v>241</v>
      </c>
      <c r="C782" s="130" t="s">
        <v>38</v>
      </c>
      <c r="D782" s="137">
        <v>45518</v>
      </c>
      <c r="E782" s="138">
        <v>1</v>
      </c>
      <c r="F782" s="138">
        <v>0</v>
      </c>
      <c r="G782" s="138">
        <v>0</v>
      </c>
      <c r="H782" s="138">
        <v>0</v>
      </c>
      <c r="I782" s="138">
        <v>0</v>
      </c>
      <c r="J782" s="138">
        <v>0</v>
      </c>
      <c r="K782" s="138">
        <v>0</v>
      </c>
      <c r="L782" s="139"/>
      <c r="M782" s="138">
        <v>0</v>
      </c>
      <c r="N782" s="139"/>
      <c r="O782" s="138">
        <v>0</v>
      </c>
      <c r="P782" s="138">
        <v>0</v>
      </c>
      <c r="Q782" s="138">
        <v>0</v>
      </c>
      <c r="R782" s="139"/>
      <c r="S782" s="138">
        <v>0</v>
      </c>
      <c r="T782" s="139"/>
      <c r="U782" s="138">
        <v>0</v>
      </c>
      <c r="V782" s="138">
        <v>0</v>
      </c>
      <c r="W782" s="138">
        <v>0</v>
      </c>
      <c r="X782" s="138">
        <v>0</v>
      </c>
      <c r="Y782" s="138">
        <v>0</v>
      </c>
      <c r="Z782" s="139"/>
      <c r="AA782" s="138">
        <v>0</v>
      </c>
      <c r="AB782" s="131">
        <v>0</v>
      </c>
    </row>
    <row r="783" spans="1:28" ht="15" customHeight="1" x14ac:dyDescent="0.25">
      <c r="A783" s="129" t="str">
        <f>B783&amp;"-"&amp;COUNTIF($B$3:B783,B783)</f>
        <v>241-92</v>
      </c>
      <c r="B783" s="130">
        <v>241</v>
      </c>
      <c r="C783" s="130" t="s">
        <v>38</v>
      </c>
      <c r="D783" s="137">
        <v>49890</v>
      </c>
      <c r="E783" s="138">
        <v>4.32</v>
      </c>
      <c r="F783" s="138">
        <v>0</v>
      </c>
      <c r="G783" s="138">
        <v>0</v>
      </c>
      <c r="H783" s="138">
        <v>0</v>
      </c>
      <c r="I783" s="138">
        <v>0</v>
      </c>
      <c r="J783" s="138">
        <v>0</v>
      </c>
      <c r="K783" s="138">
        <v>0</v>
      </c>
      <c r="L783" s="139"/>
      <c r="M783" s="138">
        <v>0</v>
      </c>
      <c r="N783" s="139"/>
      <c r="O783" s="138">
        <v>0</v>
      </c>
      <c r="P783" s="138">
        <v>0</v>
      </c>
      <c r="Q783" s="138">
        <v>0</v>
      </c>
      <c r="R783" s="139"/>
      <c r="S783" s="138">
        <v>0</v>
      </c>
      <c r="T783" s="139"/>
      <c r="U783" s="138">
        <v>0</v>
      </c>
      <c r="V783" s="138">
        <v>0</v>
      </c>
      <c r="W783" s="138">
        <v>0</v>
      </c>
      <c r="X783" s="138">
        <v>0</v>
      </c>
      <c r="Y783" s="138">
        <v>0</v>
      </c>
      <c r="Z783" s="139"/>
      <c r="AA783" s="138">
        <v>0</v>
      </c>
      <c r="AB783" s="131">
        <v>0</v>
      </c>
    </row>
    <row r="784" spans="1:28" ht="15" customHeight="1" x14ac:dyDescent="0.25">
      <c r="A784" s="129" t="str">
        <f>B784&amp;"-"&amp;COUNTIF($B$3:B784,B784)</f>
        <v>241-93</v>
      </c>
      <c r="B784" s="130">
        <v>241</v>
      </c>
      <c r="C784" s="130" t="s">
        <v>38</v>
      </c>
      <c r="D784" s="137">
        <v>44487</v>
      </c>
      <c r="E784" s="138">
        <v>99.6</v>
      </c>
      <c r="F784" s="138">
        <v>0</v>
      </c>
      <c r="G784" s="138">
        <v>5.78</v>
      </c>
      <c r="H784" s="138">
        <v>0</v>
      </c>
      <c r="I784" s="138">
        <v>0</v>
      </c>
      <c r="J784" s="138">
        <v>0</v>
      </c>
      <c r="K784" s="138">
        <v>0</v>
      </c>
      <c r="L784" s="139"/>
      <c r="M784" s="138">
        <v>48.38</v>
      </c>
      <c r="N784" s="139"/>
      <c r="O784" s="138">
        <v>0.44</v>
      </c>
      <c r="P784" s="138">
        <v>0.82</v>
      </c>
      <c r="Q784" s="138">
        <v>0</v>
      </c>
      <c r="R784" s="139"/>
      <c r="S784" s="138">
        <v>0</v>
      </c>
      <c r="T784" s="139"/>
      <c r="U784" s="138">
        <v>0</v>
      </c>
      <c r="V784" s="138">
        <v>0</v>
      </c>
      <c r="W784" s="138">
        <v>0</v>
      </c>
      <c r="X784" s="138">
        <v>0</v>
      </c>
      <c r="Y784" s="138">
        <v>0</v>
      </c>
      <c r="Z784" s="139"/>
      <c r="AA784" s="138">
        <v>0.68</v>
      </c>
      <c r="AB784" s="131">
        <v>0</v>
      </c>
    </row>
    <row r="785" spans="1:28" ht="15" customHeight="1" x14ac:dyDescent="0.25">
      <c r="A785" s="129" t="str">
        <f>B785&amp;"-"&amp;COUNTIF($B$3:B785,B785)</f>
        <v>241-94</v>
      </c>
      <c r="B785" s="130">
        <v>241</v>
      </c>
      <c r="C785" s="130" t="s">
        <v>38</v>
      </c>
      <c r="D785" s="137">
        <v>44453</v>
      </c>
      <c r="E785" s="138">
        <v>4.34</v>
      </c>
      <c r="F785" s="138">
        <v>0</v>
      </c>
      <c r="G785" s="138">
        <v>1</v>
      </c>
      <c r="H785" s="138">
        <v>0</v>
      </c>
      <c r="I785" s="138">
        <v>0</v>
      </c>
      <c r="J785" s="138">
        <v>0</v>
      </c>
      <c r="K785" s="138">
        <v>0</v>
      </c>
      <c r="L785" s="139"/>
      <c r="M785" s="138">
        <v>4.34</v>
      </c>
      <c r="N785" s="139"/>
      <c r="O785" s="138">
        <v>0</v>
      </c>
      <c r="P785" s="138">
        <v>0</v>
      </c>
      <c r="Q785" s="138">
        <v>0</v>
      </c>
      <c r="R785" s="139"/>
      <c r="S785" s="138">
        <v>0</v>
      </c>
      <c r="T785" s="139"/>
      <c r="U785" s="138">
        <v>0</v>
      </c>
      <c r="V785" s="138">
        <v>0</v>
      </c>
      <c r="W785" s="138">
        <v>0</v>
      </c>
      <c r="X785" s="138">
        <v>0</v>
      </c>
      <c r="Y785" s="138">
        <v>0</v>
      </c>
      <c r="Z785" s="139"/>
      <c r="AA785" s="138">
        <v>0</v>
      </c>
      <c r="AB785" s="131">
        <v>0</v>
      </c>
    </row>
    <row r="786" spans="1:28" ht="15" customHeight="1" x14ac:dyDescent="0.25">
      <c r="A786" s="129" t="str">
        <f>B786&amp;"-"&amp;COUNTIF($B$3:B786,B786)</f>
        <v>241-95</v>
      </c>
      <c r="B786" s="130">
        <v>241</v>
      </c>
      <c r="C786" s="130" t="s">
        <v>38</v>
      </c>
      <c r="D786" s="137">
        <v>45542</v>
      </c>
      <c r="E786" s="138">
        <v>13.99</v>
      </c>
      <c r="F786" s="138">
        <v>0</v>
      </c>
      <c r="G786" s="138">
        <v>0.99</v>
      </c>
      <c r="H786" s="138">
        <v>0.1</v>
      </c>
      <c r="I786" s="138">
        <v>0</v>
      </c>
      <c r="J786" s="138">
        <v>0</v>
      </c>
      <c r="K786" s="138">
        <v>0</v>
      </c>
      <c r="L786" s="139"/>
      <c r="M786" s="138">
        <v>6.93</v>
      </c>
      <c r="N786" s="139"/>
      <c r="O786" s="138">
        <v>0</v>
      </c>
      <c r="P786" s="138">
        <v>0</v>
      </c>
      <c r="Q786" s="138">
        <v>0</v>
      </c>
      <c r="R786" s="139"/>
      <c r="S786" s="138">
        <v>0</v>
      </c>
      <c r="T786" s="139"/>
      <c r="U786" s="138">
        <v>0</v>
      </c>
      <c r="V786" s="138">
        <v>0</v>
      </c>
      <c r="W786" s="138">
        <v>0</v>
      </c>
      <c r="X786" s="138">
        <v>0</v>
      </c>
      <c r="Y786" s="138">
        <v>0</v>
      </c>
      <c r="Z786" s="139"/>
      <c r="AA786" s="138">
        <v>0</v>
      </c>
      <c r="AB786" s="131">
        <v>0</v>
      </c>
    </row>
    <row r="787" spans="1:28" ht="15" customHeight="1" x14ac:dyDescent="0.25">
      <c r="A787" s="129" t="str">
        <f>B787&amp;"-"&amp;COUNTIF($B$3:B787,B787)</f>
        <v>241-96</v>
      </c>
      <c r="B787" s="130">
        <v>241</v>
      </c>
      <c r="C787" s="130" t="s">
        <v>38</v>
      </c>
      <c r="D787" s="137">
        <v>45567</v>
      </c>
      <c r="E787" s="138">
        <v>1</v>
      </c>
      <c r="F787" s="138">
        <v>0</v>
      </c>
      <c r="G787" s="138">
        <v>0</v>
      </c>
      <c r="H787" s="138">
        <v>0</v>
      </c>
      <c r="I787" s="138">
        <v>0</v>
      </c>
      <c r="J787" s="138">
        <v>0</v>
      </c>
      <c r="K787" s="138">
        <v>0</v>
      </c>
      <c r="L787" s="139"/>
      <c r="M787" s="138">
        <v>0</v>
      </c>
      <c r="N787" s="139"/>
      <c r="O787" s="138">
        <v>0</v>
      </c>
      <c r="P787" s="138">
        <v>0</v>
      </c>
      <c r="Q787" s="138">
        <v>0</v>
      </c>
      <c r="R787" s="139"/>
      <c r="S787" s="138">
        <v>0</v>
      </c>
      <c r="T787" s="139"/>
      <c r="U787" s="138">
        <v>0</v>
      </c>
      <c r="V787" s="138">
        <v>0</v>
      </c>
      <c r="W787" s="138">
        <v>0</v>
      </c>
      <c r="X787" s="138">
        <v>0</v>
      </c>
      <c r="Y787" s="138">
        <v>0</v>
      </c>
      <c r="Z787" s="139"/>
      <c r="AA787" s="138">
        <v>0</v>
      </c>
      <c r="AB787" s="131">
        <v>0</v>
      </c>
    </row>
    <row r="788" spans="1:28" ht="15" customHeight="1" x14ac:dyDescent="0.25">
      <c r="A788" s="129" t="str">
        <f>B788&amp;"-"&amp;COUNTIF($B$3:B788,B788)</f>
        <v>241-97</v>
      </c>
      <c r="B788" s="130">
        <v>241</v>
      </c>
      <c r="C788" s="130" t="s">
        <v>38</v>
      </c>
      <c r="D788" s="137">
        <v>44495</v>
      </c>
      <c r="E788" s="138">
        <v>0.6</v>
      </c>
      <c r="F788" s="138">
        <v>0</v>
      </c>
      <c r="G788" s="138">
        <v>0.06</v>
      </c>
      <c r="H788" s="138">
        <v>0</v>
      </c>
      <c r="I788" s="138">
        <v>0</v>
      </c>
      <c r="J788" s="138">
        <v>0</v>
      </c>
      <c r="K788" s="138">
        <v>0</v>
      </c>
      <c r="L788" s="139"/>
      <c r="M788" s="138">
        <v>0.6</v>
      </c>
      <c r="N788" s="139"/>
      <c r="O788" s="138">
        <v>0</v>
      </c>
      <c r="P788" s="138">
        <v>0</v>
      </c>
      <c r="Q788" s="138">
        <v>0</v>
      </c>
      <c r="R788" s="139"/>
      <c r="S788" s="138">
        <v>0</v>
      </c>
      <c r="T788" s="139"/>
      <c r="U788" s="138">
        <v>0</v>
      </c>
      <c r="V788" s="138">
        <v>0</v>
      </c>
      <c r="W788" s="138">
        <v>0</v>
      </c>
      <c r="X788" s="138">
        <v>0</v>
      </c>
      <c r="Y788" s="138">
        <v>0</v>
      </c>
      <c r="Z788" s="139"/>
      <c r="AA788" s="138">
        <v>0</v>
      </c>
      <c r="AB788" s="131">
        <v>0</v>
      </c>
    </row>
    <row r="789" spans="1:28" ht="15" customHeight="1" x14ac:dyDescent="0.25">
      <c r="A789" s="129" t="str">
        <f>B789&amp;"-"&amp;COUNTIF($B$3:B789,B789)</f>
        <v>241-98</v>
      </c>
      <c r="B789" s="130">
        <v>241</v>
      </c>
      <c r="C789" s="130" t="s">
        <v>38</v>
      </c>
      <c r="D789" s="137">
        <v>44503</v>
      </c>
      <c r="E789" s="138">
        <v>1.73</v>
      </c>
      <c r="F789" s="138">
        <v>0</v>
      </c>
      <c r="G789" s="138">
        <v>0</v>
      </c>
      <c r="H789" s="138">
        <v>0</v>
      </c>
      <c r="I789" s="138">
        <v>0</v>
      </c>
      <c r="J789" s="138">
        <v>0</v>
      </c>
      <c r="K789" s="138">
        <v>0</v>
      </c>
      <c r="L789" s="139"/>
      <c r="M789" s="138">
        <v>0</v>
      </c>
      <c r="N789" s="139"/>
      <c r="O789" s="138">
        <v>0</v>
      </c>
      <c r="P789" s="138">
        <v>0</v>
      </c>
      <c r="Q789" s="138">
        <v>0</v>
      </c>
      <c r="R789" s="139"/>
      <c r="S789" s="138">
        <v>0</v>
      </c>
      <c r="T789" s="139"/>
      <c r="U789" s="138">
        <v>0</v>
      </c>
      <c r="V789" s="138">
        <v>0</v>
      </c>
      <c r="W789" s="138">
        <v>0</v>
      </c>
      <c r="X789" s="138">
        <v>0</v>
      </c>
      <c r="Y789" s="138">
        <v>0</v>
      </c>
      <c r="Z789" s="139"/>
      <c r="AA789" s="138">
        <v>0</v>
      </c>
      <c r="AB789" s="131">
        <v>0</v>
      </c>
    </row>
    <row r="790" spans="1:28" ht="15" customHeight="1" x14ac:dyDescent="0.25">
      <c r="A790" s="129" t="str">
        <f>B790&amp;"-"&amp;COUNTIF($B$3:B790,B790)</f>
        <v>241-99</v>
      </c>
      <c r="B790" s="130">
        <v>241</v>
      </c>
      <c r="C790" s="130" t="s">
        <v>38</v>
      </c>
      <c r="D790" s="137">
        <v>44560</v>
      </c>
      <c r="E790" s="138">
        <v>3</v>
      </c>
      <c r="F790" s="138">
        <v>0</v>
      </c>
      <c r="G790" s="138">
        <v>0</v>
      </c>
      <c r="H790" s="138">
        <v>0</v>
      </c>
      <c r="I790" s="138">
        <v>0</v>
      </c>
      <c r="J790" s="138">
        <v>0</v>
      </c>
      <c r="K790" s="138">
        <v>0</v>
      </c>
      <c r="L790" s="139"/>
      <c r="M790" s="138">
        <v>1</v>
      </c>
      <c r="N790" s="139"/>
      <c r="O790" s="138">
        <v>0</v>
      </c>
      <c r="P790" s="138">
        <v>0</v>
      </c>
      <c r="Q790" s="138">
        <v>0</v>
      </c>
      <c r="R790" s="139"/>
      <c r="S790" s="138">
        <v>0</v>
      </c>
      <c r="T790" s="139"/>
      <c r="U790" s="138">
        <v>0</v>
      </c>
      <c r="V790" s="138">
        <v>0</v>
      </c>
      <c r="W790" s="138">
        <v>0</v>
      </c>
      <c r="X790" s="138">
        <v>0</v>
      </c>
      <c r="Y790" s="138">
        <v>0</v>
      </c>
      <c r="Z790" s="139"/>
      <c r="AA790" s="138">
        <v>0</v>
      </c>
      <c r="AB790" s="131">
        <v>0</v>
      </c>
    </row>
    <row r="791" spans="1:28" ht="15" customHeight="1" x14ac:dyDescent="0.25">
      <c r="A791" s="129" t="str">
        <f>B791&amp;"-"&amp;COUNTIF($B$3:B791,B791)</f>
        <v>241-100</v>
      </c>
      <c r="B791" s="130">
        <v>241</v>
      </c>
      <c r="C791" s="130" t="s">
        <v>38</v>
      </c>
      <c r="D791" s="137">
        <v>50567</v>
      </c>
      <c r="E791" s="138">
        <v>4</v>
      </c>
      <c r="F791" s="138">
        <v>0</v>
      </c>
      <c r="G791" s="138">
        <v>0</v>
      </c>
      <c r="H791" s="138">
        <v>0</v>
      </c>
      <c r="I791" s="138">
        <v>0</v>
      </c>
      <c r="J791" s="138">
        <v>0</v>
      </c>
      <c r="K791" s="138">
        <v>0</v>
      </c>
      <c r="L791" s="139"/>
      <c r="M791" s="138">
        <v>4</v>
      </c>
      <c r="N791" s="139"/>
      <c r="O791" s="138">
        <v>0</v>
      </c>
      <c r="P791" s="138">
        <v>0</v>
      </c>
      <c r="Q791" s="138">
        <v>0</v>
      </c>
      <c r="R791" s="139"/>
      <c r="S791" s="138">
        <v>0</v>
      </c>
      <c r="T791" s="139"/>
      <c r="U791" s="138">
        <v>0</v>
      </c>
      <c r="V791" s="138">
        <v>0</v>
      </c>
      <c r="W791" s="138">
        <v>0</v>
      </c>
      <c r="X791" s="138">
        <v>0</v>
      </c>
      <c r="Y791" s="138">
        <v>0</v>
      </c>
      <c r="Z791" s="139"/>
      <c r="AA791" s="138">
        <v>0</v>
      </c>
      <c r="AB791" s="131">
        <v>0</v>
      </c>
    </row>
    <row r="792" spans="1:28" ht="15" customHeight="1" x14ac:dyDescent="0.25">
      <c r="A792" s="129" t="str">
        <f>B792&amp;"-"&amp;COUNTIF($B$3:B792,B792)</f>
        <v>241-101</v>
      </c>
      <c r="B792" s="130">
        <v>241</v>
      </c>
      <c r="C792" s="130" t="s">
        <v>38</v>
      </c>
      <c r="D792" s="137">
        <v>47761</v>
      </c>
      <c r="E792" s="138">
        <v>1.02</v>
      </c>
      <c r="F792" s="138">
        <v>0</v>
      </c>
      <c r="G792" s="138">
        <v>0</v>
      </c>
      <c r="H792" s="138">
        <v>0</v>
      </c>
      <c r="I792" s="138">
        <v>0</v>
      </c>
      <c r="J792" s="138">
        <v>0</v>
      </c>
      <c r="K792" s="138">
        <v>0</v>
      </c>
      <c r="L792" s="139"/>
      <c r="M792" s="138">
        <v>1.02</v>
      </c>
      <c r="N792" s="139"/>
      <c r="O792" s="138">
        <v>0</v>
      </c>
      <c r="P792" s="138">
        <v>0</v>
      </c>
      <c r="Q792" s="138">
        <v>0</v>
      </c>
      <c r="R792" s="139"/>
      <c r="S792" s="138">
        <v>0</v>
      </c>
      <c r="T792" s="139"/>
      <c r="U792" s="138">
        <v>0</v>
      </c>
      <c r="V792" s="138">
        <v>0</v>
      </c>
      <c r="W792" s="138">
        <v>0</v>
      </c>
      <c r="X792" s="138">
        <v>0</v>
      </c>
      <c r="Y792" s="138">
        <v>0</v>
      </c>
      <c r="Z792" s="139"/>
      <c r="AA792" s="138">
        <v>0</v>
      </c>
      <c r="AB792" s="131">
        <v>0</v>
      </c>
    </row>
    <row r="793" spans="1:28" ht="15" customHeight="1" x14ac:dyDescent="0.25">
      <c r="A793" s="129" t="str">
        <f>B793&amp;"-"&amp;COUNTIF($B$3:B793,B793)</f>
        <v>241-102</v>
      </c>
      <c r="B793" s="130">
        <v>241</v>
      </c>
      <c r="C793" s="130" t="s">
        <v>38</v>
      </c>
      <c r="D793" s="137">
        <v>44594</v>
      </c>
      <c r="E793" s="138">
        <v>1</v>
      </c>
      <c r="F793" s="138">
        <v>0</v>
      </c>
      <c r="G793" s="138">
        <v>0</v>
      </c>
      <c r="H793" s="138">
        <v>0</v>
      </c>
      <c r="I793" s="138">
        <v>0</v>
      </c>
      <c r="J793" s="138">
        <v>0</v>
      </c>
      <c r="K793" s="138">
        <v>0</v>
      </c>
      <c r="L793" s="139"/>
      <c r="M793" s="138">
        <v>0</v>
      </c>
      <c r="N793" s="139"/>
      <c r="O793" s="138">
        <v>0</v>
      </c>
      <c r="P793" s="138">
        <v>0</v>
      </c>
      <c r="Q793" s="138">
        <v>0</v>
      </c>
      <c r="R793" s="139"/>
      <c r="S793" s="138">
        <v>0</v>
      </c>
      <c r="T793" s="139"/>
      <c r="U793" s="138">
        <v>0</v>
      </c>
      <c r="V793" s="138">
        <v>0</v>
      </c>
      <c r="W793" s="138">
        <v>0</v>
      </c>
      <c r="X793" s="138">
        <v>0</v>
      </c>
      <c r="Y793" s="138">
        <v>0</v>
      </c>
      <c r="Z793" s="139"/>
      <c r="AA793" s="138">
        <v>0</v>
      </c>
      <c r="AB793" s="131">
        <v>0</v>
      </c>
    </row>
    <row r="794" spans="1:28" ht="15" customHeight="1" x14ac:dyDescent="0.25">
      <c r="A794" s="129" t="str">
        <f>B794&amp;"-"&amp;COUNTIF($B$3:B794,B794)</f>
        <v>241-103</v>
      </c>
      <c r="B794" s="130">
        <v>241</v>
      </c>
      <c r="C794" s="130" t="s">
        <v>38</v>
      </c>
      <c r="D794" s="137">
        <v>44602</v>
      </c>
      <c r="E794" s="138">
        <v>2.88</v>
      </c>
      <c r="F794" s="138">
        <v>0</v>
      </c>
      <c r="G794" s="138">
        <v>0.96</v>
      </c>
      <c r="H794" s="138">
        <v>0</v>
      </c>
      <c r="I794" s="138">
        <v>0</v>
      </c>
      <c r="J794" s="138">
        <v>0</v>
      </c>
      <c r="K794" s="138">
        <v>0</v>
      </c>
      <c r="L794" s="139"/>
      <c r="M794" s="138">
        <v>0</v>
      </c>
      <c r="N794" s="139"/>
      <c r="O794" s="138">
        <v>0</v>
      </c>
      <c r="P794" s="138">
        <v>0</v>
      </c>
      <c r="Q794" s="138">
        <v>0</v>
      </c>
      <c r="R794" s="139"/>
      <c r="S794" s="138">
        <v>0</v>
      </c>
      <c r="T794" s="139"/>
      <c r="U794" s="138">
        <v>0</v>
      </c>
      <c r="V794" s="138">
        <v>0</v>
      </c>
      <c r="W794" s="138">
        <v>0</v>
      </c>
      <c r="X794" s="138">
        <v>0</v>
      </c>
      <c r="Y794" s="138">
        <v>0</v>
      </c>
      <c r="Z794" s="139"/>
      <c r="AA794" s="138">
        <v>0</v>
      </c>
      <c r="AB794" s="131">
        <v>0</v>
      </c>
    </row>
    <row r="795" spans="1:28" ht="15" customHeight="1" x14ac:dyDescent="0.25">
      <c r="A795" s="129" t="str">
        <f>B795&amp;"-"&amp;COUNTIF($B$3:B795,B795)</f>
        <v>241-104</v>
      </c>
      <c r="B795" s="130">
        <v>241</v>
      </c>
      <c r="C795" s="130" t="s">
        <v>38</v>
      </c>
      <c r="D795" s="137">
        <v>44610</v>
      </c>
      <c r="E795" s="138">
        <v>1.94</v>
      </c>
      <c r="F795" s="138">
        <v>0</v>
      </c>
      <c r="G795" s="138">
        <v>0</v>
      </c>
      <c r="H795" s="138">
        <v>0.77</v>
      </c>
      <c r="I795" s="138">
        <v>0</v>
      </c>
      <c r="J795" s="138">
        <v>0</v>
      </c>
      <c r="K795" s="138">
        <v>0</v>
      </c>
      <c r="L795" s="139"/>
      <c r="M795" s="138">
        <v>1.63</v>
      </c>
      <c r="N795" s="139"/>
      <c r="O795" s="138">
        <v>0</v>
      </c>
      <c r="P795" s="138">
        <v>0</v>
      </c>
      <c r="Q795" s="138">
        <v>0</v>
      </c>
      <c r="R795" s="139"/>
      <c r="S795" s="138">
        <v>0</v>
      </c>
      <c r="T795" s="139"/>
      <c r="U795" s="138">
        <v>0</v>
      </c>
      <c r="V795" s="138">
        <v>0</v>
      </c>
      <c r="W795" s="138">
        <v>0</v>
      </c>
      <c r="X795" s="138">
        <v>0</v>
      </c>
      <c r="Y795" s="138">
        <v>0</v>
      </c>
      <c r="Z795" s="139"/>
      <c r="AA795" s="138">
        <v>0</v>
      </c>
      <c r="AB795" s="131">
        <v>0</v>
      </c>
    </row>
    <row r="796" spans="1:28" ht="15" customHeight="1" x14ac:dyDescent="0.25">
      <c r="A796" s="129" t="str">
        <f>B796&amp;"-"&amp;COUNTIF($B$3:B796,B796)</f>
        <v>241-105</v>
      </c>
      <c r="B796" s="130">
        <v>241</v>
      </c>
      <c r="C796" s="130" t="s">
        <v>38</v>
      </c>
      <c r="D796" s="137">
        <v>50724</v>
      </c>
      <c r="E796" s="138">
        <v>0.96</v>
      </c>
      <c r="F796" s="138">
        <v>0</v>
      </c>
      <c r="G796" s="138">
        <v>0</v>
      </c>
      <c r="H796" s="138">
        <v>0</v>
      </c>
      <c r="I796" s="138">
        <v>0</v>
      </c>
      <c r="J796" s="138">
        <v>0</v>
      </c>
      <c r="K796" s="138">
        <v>0</v>
      </c>
      <c r="L796" s="139"/>
      <c r="M796" s="138">
        <v>0</v>
      </c>
      <c r="N796" s="139"/>
      <c r="O796" s="138">
        <v>0</v>
      </c>
      <c r="P796" s="138">
        <v>0</v>
      </c>
      <c r="Q796" s="138">
        <v>0</v>
      </c>
      <c r="R796" s="139"/>
      <c r="S796" s="138">
        <v>0</v>
      </c>
      <c r="T796" s="139"/>
      <c r="U796" s="138">
        <v>0</v>
      </c>
      <c r="V796" s="138">
        <v>0</v>
      </c>
      <c r="W796" s="138">
        <v>0</v>
      </c>
      <c r="X796" s="138">
        <v>0</v>
      </c>
      <c r="Y796" s="138">
        <v>0</v>
      </c>
      <c r="Z796" s="139"/>
      <c r="AA796" s="138">
        <v>0</v>
      </c>
      <c r="AB796" s="131">
        <v>0</v>
      </c>
    </row>
    <row r="797" spans="1:28" ht="15" customHeight="1" x14ac:dyDescent="0.25">
      <c r="A797" s="129" t="str">
        <f>B797&amp;"-"&amp;COUNTIF($B$3:B797,B797)</f>
        <v>241-106</v>
      </c>
      <c r="B797" s="130">
        <v>241</v>
      </c>
      <c r="C797" s="130" t="s">
        <v>38</v>
      </c>
      <c r="D797" s="137">
        <v>44636</v>
      </c>
      <c r="E797" s="138">
        <v>1</v>
      </c>
      <c r="F797" s="138">
        <v>0</v>
      </c>
      <c r="G797" s="138">
        <v>0</v>
      </c>
      <c r="H797" s="138">
        <v>0</v>
      </c>
      <c r="I797" s="138">
        <v>0</v>
      </c>
      <c r="J797" s="138">
        <v>0</v>
      </c>
      <c r="K797" s="138">
        <v>0</v>
      </c>
      <c r="L797" s="139"/>
      <c r="M797" s="138">
        <v>1</v>
      </c>
      <c r="N797" s="139"/>
      <c r="O797" s="138">
        <v>0</v>
      </c>
      <c r="P797" s="138">
        <v>0</v>
      </c>
      <c r="Q797" s="138">
        <v>0</v>
      </c>
      <c r="R797" s="139"/>
      <c r="S797" s="138">
        <v>0</v>
      </c>
      <c r="T797" s="139"/>
      <c r="U797" s="138">
        <v>0</v>
      </c>
      <c r="V797" s="138">
        <v>0</v>
      </c>
      <c r="W797" s="138">
        <v>0</v>
      </c>
      <c r="X797" s="138">
        <v>0</v>
      </c>
      <c r="Y797" s="138">
        <v>0</v>
      </c>
      <c r="Z797" s="139"/>
      <c r="AA797" s="138">
        <v>0</v>
      </c>
      <c r="AB797" s="131">
        <v>0</v>
      </c>
    </row>
    <row r="798" spans="1:28" ht="15" customHeight="1" x14ac:dyDescent="0.25">
      <c r="A798" s="129" t="str">
        <f>B798&amp;"-"&amp;COUNTIF($B$3:B798,B798)</f>
        <v>241-107</v>
      </c>
      <c r="B798" s="130">
        <v>241</v>
      </c>
      <c r="C798" s="130" t="s">
        <v>38</v>
      </c>
      <c r="D798" s="137">
        <v>49924</v>
      </c>
      <c r="E798" s="138">
        <v>1.4</v>
      </c>
      <c r="F798" s="138">
        <v>0</v>
      </c>
      <c r="G798" s="138">
        <v>0</v>
      </c>
      <c r="H798" s="138">
        <v>0</v>
      </c>
      <c r="I798" s="138">
        <v>0</v>
      </c>
      <c r="J798" s="138">
        <v>0</v>
      </c>
      <c r="K798" s="138">
        <v>0</v>
      </c>
      <c r="L798" s="139"/>
      <c r="M798" s="138">
        <v>0.86</v>
      </c>
      <c r="N798" s="139"/>
      <c r="O798" s="138">
        <v>0</v>
      </c>
      <c r="P798" s="138">
        <v>0</v>
      </c>
      <c r="Q798" s="138">
        <v>0</v>
      </c>
      <c r="R798" s="139"/>
      <c r="S798" s="138">
        <v>0</v>
      </c>
      <c r="T798" s="139"/>
      <c r="U798" s="138">
        <v>0</v>
      </c>
      <c r="V798" s="138">
        <v>0</v>
      </c>
      <c r="W798" s="138">
        <v>0</v>
      </c>
      <c r="X798" s="138">
        <v>0</v>
      </c>
      <c r="Y798" s="138">
        <v>0</v>
      </c>
      <c r="Z798" s="139"/>
      <c r="AA798" s="138">
        <v>0</v>
      </c>
      <c r="AB798" s="131">
        <v>0</v>
      </c>
    </row>
    <row r="799" spans="1:28" ht="15" customHeight="1" x14ac:dyDescent="0.25">
      <c r="A799" s="129" t="str">
        <f>B799&amp;"-"&amp;COUNTIF($B$3:B799,B799)</f>
        <v>241-108</v>
      </c>
      <c r="B799" s="130">
        <v>241</v>
      </c>
      <c r="C799" s="130" t="s">
        <v>38</v>
      </c>
      <c r="D799" s="137">
        <v>49932</v>
      </c>
      <c r="E799" s="138">
        <v>0.14000000000000001</v>
      </c>
      <c r="F799" s="138">
        <v>0</v>
      </c>
      <c r="G799" s="138">
        <v>0</v>
      </c>
      <c r="H799" s="138">
        <v>0</v>
      </c>
      <c r="I799" s="138">
        <v>0</v>
      </c>
      <c r="J799" s="138">
        <v>0</v>
      </c>
      <c r="K799" s="138">
        <v>0</v>
      </c>
      <c r="L799" s="139"/>
      <c r="M799" s="138">
        <v>0.14000000000000001</v>
      </c>
      <c r="N799" s="139"/>
      <c r="O799" s="138">
        <v>0</v>
      </c>
      <c r="P799" s="138">
        <v>0</v>
      </c>
      <c r="Q799" s="138">
        <v>0</v>
      </c>
      <c r="R799" s="139"/>
      <c r="S799" s="138">
        <v>0</v>
      </c>
      <c r="T799" s="139"/>
      <c r="U799" s="138">
        <v>0</v>
      </c>
      <c r="V799" s="138">
        <v>0</v>
      </c>
      <c r="W799" s="138">
        <v>0</v>
      </c>
      <c r="X799" s="138">
        <v>0</v>
      </c>
      <c r="Y799" s="138">
        <v>0</v>
      </c>
      <c r="Z799" s="139"/>
      <c r="AA799" s="138">
        <v>0</v>
      </c>
      <c r="AB799" s="131">
        <v>0</v>
      </c>
    </row>
    <row r="800" spans="1:28" ht="15" customHeight="1" x14ac:dyDescent="0.25">
      <c r="A800" s="129" t="str">
        <f>B800&amp;"-"&amp;COUNTIF($B$3:B800,B800)</f>
        <v>241-109</v>
      </c>
      <c r="B800" s="130">
        <v>241</v>
      </c>
      <c r="C800" s="130" t="s">
        <v>38</v>
      </c>
      <c r="D800" s="137">
        <v>44685</v>
      </c>
      <c r="E800" s="138">
        <v>1.86</v>
      </c>
      <c r="F800" s="138">
        <v>0</v>
      </c>
      <c r="G800" s="138">
        <v>1</v>
      </c>
      <c r="H800" s="138">
        <v>0</v>
      </c>
      <c r="I800" s="138">
        <v>0</v>
      </c>
      <c r="J800" s="138">
        <v>0</v>
      </c>
      <c r="K800" s="138">
        <v>0</v>
      </c>
      <c r="L800" s="139"/>
      <c r="M800" s="138">
        <v>0.86</v>
      </c>
      <c r="N800" s="139"/>
      <c r="O800" s="138">
        <v>0</v>
      </c>
      <c r="P800" s="138">
        <v>0</v>
      </c>
      <c r="Q800" s="138">
        <v>0</v>
      </c>
      <c r="R800" s="139"/>
      <c r="S800" s="138">
        <v>0</v>
      </c>
      <c r="T800" s="139"/>
      <c r="U800" s="138">
        <v>0</v>
      </c>
      <c r="V800" s="138">
        <v>0</v>
      </c>
      <c r="W800" s="138">
        <v>0</v>
      </c>
      <c r="X800" s="138">
        <v>0</v>
      </c>
      <c r="Y800" s="138">
        <v>0</v>
      </c>
      <c r="Z800" s="139"/>
      <c r="AA800" s="138">
        <v>0</v>
      </c>
      <c r="AB800" s="131">
        <v>0</v>
      </c>
    </row>
    <row r="801" spans="1:28" ht="15" customHeight="1" x14ac:dyDescent="0.25">
      <c r="A801" s="129" t="str">
        <f>B801&amp;"-"&amp;COUNTIF($B$3:B801,B801)</f>
        <v>241-110</v>
      </c>
      <c r="B801" s="130">
        <v>241</v>
      </c>
      <c r="C801" s="130" t="s">
        <v>38</v>
      </c>
      <c r="D801" s="137">
        <v>46474</v>
      </c>
      <c r="E801" s="138">
        <v>3.55</v>
      </c>
      <c r="F801" s="138">
        <v>0</v>
      </c>
      <c r="G801" s="138">
        <v>0</v>
      </c>
      <c r="H801" s="138">
        <v>0</v>
      </c>
      <c r="I801" s="138">
        <v>0</v>
      </c>
      <c r="J801" s="138">
        <v>0</v>
      </c>
      <c r="K801" s="138">
        <v>0</v>
      </c>
      <c r="L801" s="139"/>
      <c r="M801" s="138">
        <v>1.08</v>
      </c>
      <c r="N801" s="139"/>
      <c r="O801" s="138">
        <v>0</v>
      </c>
      <c r="P801" s="138">
        <v>0</v>
      </c>
      <c r="Q801" s="138">
        <v>0</v>
      </c>
      <c r="R801" s="139"/>
      <c r="S801" s="138">
        <v>0</v>
      </c>
      <c r="T801" s="139"/>
      <c r="U801" s="138">
        <v>0</v>
      </c>
      <c r="V801" s="138">
        <v>0</v>
      </c>
      <c r="W801" s="138">
        <v>0</v>
      </c>
      <c r="X801" s="138">
        <v>0</v>
      </c>
      <c r="Y801" s="138">
        <v>0</v>
      </c>
      <c r="Z801" s="139"/>
      <c r="AA801" s="138">
        <v>0</v>
      </c>
      <c r="AB801" s="131">
        <v>0</v>
      </c>
    </row>
    <row r="802" spans="1:28" ht="15" customHeight="1" x14ac:dyDescent="0.25">
      <c r="A802" s="129" t="str">
        <f>B802&amp;"-"&amp;COUNTIF($B$3:B802,B802)</f>
        <v>241-111</v>
      </c>
      <c r="B802" s="130">
        <v>241</v>
      </c>
      <c r="C802" s="130" t="s">
        <v>38</v>
      </c>
      <c r="D802" s="137">
        <v>46482</v>
      </c>
      <c r="E802" s="138">
        <v>1.66</v>
      </c>
      <c r="F802" s="138">
        <v>0</v>
      </c>
      <c r="G802" s="138">
        <v>0</v>
      </c>
      <c r="H802" s="138">
        <v>0</v>
      </c>
      <c r="I802" s="138">
        <v>0</v>
      </c>
      <c r="J802" s="138">
        <v>0</v>
      </c>
      <c r="K802" s="138">
        <v>0</v>
      </c>
      <c r="L802" s="139"/>
      <c r="M802" s="138">
        <v>1.66</v>
      </c>
      <c r="N802" s="139"/>
      <c r="O802" s="138">
        <v>0</v>
      </c>
      <c r="P802" s="138">
        <v>0</v>
      </c>
      <c r="Q802" s="138">
        <v>0</v>
      </c>
      <c r="R802" s="139"/>
      <c r="S802" s="138">
        <v>0</v>
      </c>
      <c r="T802" s="139"/>
      <c r="U802" s="138">
        <v>0</v>
      </c>
      <c r="V802" s="138">
        <v>0</v>
      </c>
      <c r="W802" s="138">
        <v>0</v>
      </c>
      <c r="X802" s="138">
        <v>0</v>
      </c>
      <c r="Y802" s="138">
        <v>0</v>
      </c>
      <c r="Z802" s="139"/>
      <c r="AA802" s="138">
        <v>0</v>
      </c>
      <c r="AB802" s="131">
        <v>0</v>
      </c>
    </row>
    <row r="803" spans="1:28" ht="15" customHeight="1" x14ac:dyDescent="0.25">
      <c r="A803" s="129" t="str">
        <f>B803&amp;"-"&amp;COUNTIF($B$3:B803,B803)</f>
        <v>241-112</v>
      </c>
      <c r="B803" s="130">
        <v>241</v>
      </c>
      <c r="C803" s="130" t="s">
        <v>38</v>
      </c>
      <c r="D803" s="137">
        <v>47894</v>
      </c>
      <c r="E803" s="138">
        <v>1</v>
      </c>
      <c r="F803" s="138">
        <v>0</v>
      </c>
      <c r="G803" s="138">
        <v>0</v>
      </c>
      <c r="H803" s="138">
        <v>0</v>
      </c>
      <c r="I803" s="138">
        <v>0</v>
      </c>
      <c r="J803" s="138">
        <v>0</v>
      </c>
      <c r="K803" s="138">
        <v>0</v>
      </c>
      <c r="L803" s="139"/>
      <c r="M803" s="138">
        <v>1</v>
      </c>
      <c r="N803" s="139"/>
      <c r="O803" s="138">
        <v>0</v>
      </c>
      <c r="P803" s="138">
        <v>0</v>
      </c>
      <c r="Q803" s="138">
        <v>0</v>
      </c>
      <c r="R803" s="139"/>
      <c r="S803" s="138">
        <v>0</v>
      </c>
      <c r="T803" s="139"/>
      <c r="U803" s="138">
        <v>0</v>
      </c>
      <c r="V803" s="138">
        <v>0</v>
      </c>
      <c r="W803" s="138">
        <v>0</v>
      </c>
      <c r="X803" s="138">
        <v>0</v>
      </c>
      <c r="Y803" s="138">
        <v>0</v>
      </c>
      <c r="Z803" s="139"/>
      <c r="AA803" s="138">
        <v>0</v>
      </c>
      <c r="AB803" s="131">
        <v>0</v>
      </c>
    </row>
    <row r="804" spans="1:28" ht="15" customHeight="1" x14ac:dyDescent="0.25">
      <c r="A804" s="129" t="str">
        <f>B804&amp;"-"&amp;COUNTIF($B$3:B804,B804)</f>
        <v>241-113</v>
      </c>
      <c r="B804" s="130">
        <v>241</v>
      </c>
      <c r="C804" s="130" t="s">
        <v>38</v>
      </c>
      <c r="D804" s="137">
        <v>44735</v>
      </c>
      <c r="E804" s="138">
        <v>0.41</v>
      </c>
      <c r="F804" s="138">
        <v>0</v>
      </c>
      <c r="G804" s="138">
        <v>0</v>
      </c>
      <c r="H804" s="138">
        <v>0</v>
      </c>
      <c r="I804" s="138">
        <v>0</v>
      </c>
      <c r="J804" s="138">
        <v>0</v>
      </c>
      <c r="K804" s="138">
        <v>0</v>
      </c>
      <c r="L804" s="139"/>
      <c r="M804" s="138">
        <v>0.41</v>
      </c>
      <c r="N804" s="139"/>
      <c r="O804" s="138">
        <v>0</v>
      </c>
      <c r="P804" s="138">
        <v>0</v>
      </c>
      <c r="Q804" s="138">
        <v>0</v>
      </c>
      <c r="R804" s="139"/>
      <c r="S804" s="138">
        <v>0</v>
      </c>
      <c r="T804" s="139"/>
      <c r="U804" s="138">
        <v>0</v>
      </c>
      <c r="V804" s="138">
        <v>0</v>
      </c>
      <c r="W804" s="138">
        <v>0</v>
      </c>
      <c r="X804" s="138">
        <v>0</v>
      </c>
      <c r="Y804" s="138">
        <v>0</v>
      </c>
      <c r="Z804" s="139"/>
      <c r="AA804" s="138">
        <v>0</v>
      </c>
      <c r="AB804" s="131">
        <v>0</v>
      </c>
    </row>
    <row r="805" spans="1:28" ht="15" customHeight="1" x14ac:dyDescent="0.25">
      <c r="A805" s="129" t="str">
        <f>B805&amp;"-"&amp;COUNTIF($B$3:B805,B805)</f>
        <v>241-114</v>
      </c>
      <c r="B805" s="130">
        <v>241</v>
      </c>
      <c r="C805" s="130" t="s">
        <v>38</v>
      </c>
      <c r="D805" s="137">
        <v>49940</v>
      </c>
      <c r="E805" s="138">
        <v>5.17</v>
      </c>
      <c r="F805" s="138">
        <v>0</v>
      </c>
      <c r="G805" s="138">
        <v>0</v>
      </c>
      <c r="H805" s="138">
        <v>0</v>
      </c>
      <c r="I805" s="138">
        <v>0</v>
      </c>
      <c r="J805" s="138">
        <v>0</v>
      </c>
      <c r="K805" s="138">
        <v>0</v>
      </c>
      <c r="L805" s="139"/>
      <c r="M805" s="138">
        <v>1.88</v>
      </c>
      <c r="N805" s="139"/>
      <c r="O805" s="138">
        <v>0</v>
      </c>
      <c r="P805" s="138">
        <v>0</v>
      </c>
      <c r="Q805" s="138">
        <v>0</v>
      </c>
      <c r="R805" s="139"/>
      <c r="S805" s="138">
        <v>0</v>
      </c>
      <c r="T805" s="139"/>
      <c r="U805" s="138">
        <v>0</v>
      </c>
      <c r="V805" s="138">
        <v>0</v>
      </c>
      <c r="W805" s="138">
        <v>0</v>
      </c>
      <c r="X805" s="138">
        <v>0</v>
      </c>
      <c r="Y805" s="138">
        <v>0</v>
      </c>
      <c r="Z805" s="139"/>
      <c r="AA805" s="138">
        <v>0</v>
      </c>
      <c r="AB805" s="131">
        <v>0</v>
      </c>
    </row>
    <row r="806" spans="1:28" ht="15" customHeight="1" x14ac:dyDescent="0.25">
      <c r="A806" s="129" t="str">
        <f>B806&amp;"-"&amp;COUNTIF($B$3:B806,B806)</f>
        <v>241-115</v>
      </c>
      <c r="B806" s="130">
        <v>241</v>
      </c>
      <c r="C806" s="130" t="s">
        <v>38</v>
      </c>
      <c r="D806" s="137">
        <v>48355</v>
      </c>
      <c r="E806" s="138">
        <v>2</v>
      </c>
      <c r="F806" s="138">
        <v>0</v>
      </c>
      <c r="G806" s="138">
        <v>0</v>
      </c>
      <c r="H806" s="138">
        <v>0</v>
      </c>
      <c r="I806" s="138">
        <v>0</v>
      </c>
      <c r="J806" s="138">
        <v>0</v>
      </c>
      <c r="K806" s="138">
        <v>0</v>
      </c>
      <c r="L806" s="139"/>
      <c r="M806" s="138">
        <v>0</v>
      </c>
      <c r="N806" s="139"/>
      <c r="O806" s="138">
        <v>0</v>
      </c>
      <c r="P806" s="138">
        <v>0</v>
      </c>
      <c r="Q806" s="138">
        <v>0</v>
      </c>
      <c r="R806" s="139"/>
      <c r="S806" s="138">
        <v>0</v>
      </c>
      <c r="T806" s="139"/>
      <c r="U806" s="138">
        <v>0</v>
      </c>
      <c r="V806" s="138">
        <v>0</v>
      </c>
      <c r="W806" s="138">
        <v>0</v>
      </c>
      <c r="X806" s="138">
        <v>0</v>
      </c>
      <c r="Y806" s="138">
        <v>0</v>
      </c>
      <c r="Z806" s="139"/>
      <c r="AA806" s="138">
        <v>0</v>
      </c>
      <c r="AB806" s="131">
        <v>0</v>
      </c>
    </row>
    <row r="807" spans="1:28" ht="15" customHeight="1" x14ac:dyDescent="0.25">
      <c r="A807" s="129" t="str">
        <f>B807&amp;"-"&amp;COUNTIF($B$3:B807,B807)</f>
        <v>241-116</v>
      </c>
      <c r="B807" s="130">
        <v>241</v>
      </c>
      <c r="C807" s="130" t="s">
        <v>38</v>
      </c>
      <c r="D807" s="137">
        <v>45799</v>
      </c>
      <c r="E807" s="138">
        <v>2</v>
      </c>
      <c r="F807" s="138">
        <v>0</v>
      </c>
      <c r="G807" s="138">
        <v>2</v>
      </c>
      <c r="H807" s="138">
        <v>0</v>
      </c>
      <c r="I807" s="138">
        <v>0</v>
      </c>
      <c r="J807" s="138">
        <v>0</v>
      </c>
      <c r="K807" s="138">
        <v>0</v>
      </c>
      <c r="L807" s="139"/>
      <c r="M807" s="138">
        <v>0</v>
      </c>
      <c r="N807" s="139"/>
      <c r="O807" s="138">
        <v>0</v>
      </c>
      <c r="P807" s="138">
        <v>0</v>
      </c>
      <c r="Q807" s="138">
        <v>0</v>
      </c>
      <c r="R807" s="139"/>
      <c r="S807" s="138">
        <v>0</v>
      </c>
      <c r="T807" s="139"/>
      <c r="U807" s="138">
        <v>0</v>
      </c>
      <c r="V807" s="138">
        <v>0</v>
      </c>
      <c r="W807" s="138">
        <v>0</v>
      </c>
      <c r="X807" s="138">
        <v>0</v>
      </c>
      <c r="Y807" s="138">
        <v>0</v>
      </c>
      <c r="Z807" s="139"/>
      <c r="AA807" s="138">
        <v>0</v>
      </c>
      <c r="AB807" s="131">
        <v>0</v>
      </c>
    </row>
    <row r="808" spans="1:28" ht="15" customHeight="1" x14ac:dyDescent="0.25">
      <c r="A808" s="129" t="str">
        <f>B808&amp;"-"&amp;COUNTIF($B$3:B808,B808)</f>
        <v>241-117</v>
      </c>
      <c r="B808" s="130">
        <v>241</v>
      </c>
      <c r="C808" s="130" t="s">
        <v>38</v>
      </c>
      <c r="D808" s="137">
        <v>44768</v>
      </c>
      <c r="E808" s="138">
        <v>0.83</v>
      </c>
      <c r="F808" s="138">
        <v>0</v>
      </c>
      <c r="G808" s="138">
        <v>0</v>
      </c>
      <c r="H808" s="138">
        <v>0</v>
      </c>
      <c r="I808" s="138">
        <v>0</v>
      </c>
      <c r="J808" s="138">
        <v>0</v>
      </c>
      <c r="K808" s="138">
        <v>0</v>
      </c>
      <c r="L808" s="139"/>
      <c r="M808" s="138">
        <v>0.83</v>
      </c>
      <c r="N808" s="139"/>
      <c r="O808" s="138">
        <v>0</v>
      </c>
      <c r="P808" s="138">
        <v>0</v>
      </c>
      <c r="Q808" s="138">
        <v>0</v>
      </c>
      <c r="R808" s="139"/>
      <c r="S808" s="138">
        <v>0</v>
      </c>
      <c r="T808" s="139"/>
      <c r="U808" s="138">
        <v>0</v>
      </c>
      <c r="V808" s="138">
        <v>0</v>
      </c>
      <c r="W808" s="138">
        <v>0</v>
      </c>
      <c r="X808" s="138">
        <v>0</v>
      </c>
      <c r="Y808" s="138">
        <v>0</v>
      </c>
      <c r="Z808" s="139"/>
      <c r="AA808" s="138">
        <v>0</v>
      </c>
      <c r="AB808" s="131">
        <v>0</v>
      </c>
    </row>
    <row r="809" spans="1:28" ht="15" customHeight="1" x14ac:dyDescent="0.25">
      <c r="A809" s="129" t="str">
        <f>B809&amp;"-"&amp;COUNTIF($B$3:B809,B809)</f>
        <v>241-118</v>
      </c>
      <c r="B809" s="130">
        <v>241</v>
      </c>
      <c r="C809" s="130" t="s">
        <v>38</v>
      </c>
      <c r="D809" s="137">
        <v>44784</v>
      </c>
      <c r="E809" s="138">
        <v>0.94</v>
      </c>
      <c r="F809" s="138">
        <v>0</v>
      </c>
      <c r="G809" s="138">
        <v>0</v>
      </c>
      <c r="H809" s="138">
        <v>0</v>
      </c>
      <c r="I809" s="138">
        <v>0</v>
      </c>
      <c r="J809" s="138">
        <v>0</v>
      </c>
      <c r="K809" s="138">
        <v>0</v>
      </c>
      <c r="L809" s="139"/>
      <c r="M809" s="138">
        <v>0</v>
      </c>
      <c r="N809" s="139"/>
      <c r="O809" s="138">
        <v>0</v>
      </c>
      <c r="P809" s="138">
        <v>0</v>
      </c>
      <c r="Q809" s="138">
        <v>0</v>
      </c>
      <c r="R809" s="139"/>
      <c r="S809" s="138">
        <v>0</v>
      </c>
      <c r="T809" s="139"/>
      <c r="U809" s="138">
        <v>0</v>
      </c>
      <c r="V809" s="138">
        <v>0</v>
      </c>
      <c r="W809" s="138">
        <v>0</v>
      </c>
      <c r="X809" s="138">
        <v>0</v>
      </c>
      <c r="Y809" s="138">
        <v>0</v>
      </c>
      <c r="Z809" s="139"/>
      <c r="AA809" s="138">
        <v>0</v>
      </c>
      <c r="AB809" s="131">
        <v>0</v>
      </c>
    </row>
    <row r="810" spans="1:28" ht="15" customHeight="1" x14ac:dyDescent="0.25">
      <c r="A810" s="129" t="str">
        <f>B810&amp;"-"&amp;COUNTIF($B$3:B810,B810)</f>
        <v>241-119</v>
      </c>
      <c r="B810" s="130">
        <v>241</v>
      </c>
      <c r="C810" s="130" t="s">
        <v>38</v>
      </c>
      <c r="D810" s="137">
        <v>50583</v>
      </c>
      <c r="E810" s="138">
        <v>5.28</v>
      </c>
      <c r="F810" s="138">
        <v>0</v>
      </c>
      <c r="G810" s="138">
        <v>0</v>
      </c>
      <c r="H810" s="138">
        <v>0</v>
      </c>
      <c r="I810" s="138">
        <v>0</v>
      </c>
      <c r="J810" s="138">
        <v>0</v>
      </c>
      <c r="K810" s="138">
        <v>0</v>
      </c>
      <c r="L810" s="139"/>
      <c r="M810" s="138">
        <v>2</v>
      </c>
      <c r="N810" s="139"/>
      <c r="O810" s="138">
        <v>0</v>
      </c>
      <c r="P810" s="138">
        <v>0</v>
      </c>
      <c r="Q810" s="138">
        <v>0</v>
      </c>
      <c r="R810" s="139"/>
      <c r="S810" s="138">
        <v>0</v>
      </c>
      <c r="T810" s="139"/>
      <c r="U810" s="138">
        <v>0</v>
      </c>
      <c r="V810" s="138">
        <v>0</v>
      </c>
      <c r="W810" s="138">
        <v>0</v>
      </c>
      <c r="X810" s="138">
        <v>0</v>
      </c>
      <c r="Y810" s="138">
        <v>0</v>
      </c>
      <c r="Z810" s="139"/>
      <c r="AA810" s="138">
        <v>0</v>
      </c>
      <c r="AB810" s="131">
        <v>0</v>
      </c>
    </row>
    <row r="811" spans="1:28" ht="15" customHeight="1" x14ac:dyDescent="0.25">
      <c r="A811" s="129" t="str">
        <f>B811&amp;"-"&amp;COUNTIF($B$3:B811,B811)</f>
        <v>241-120</v>
      </c>
      <c r="B811" s="130">
        <v>241</v>
      </c>
      <c r="C811" s="130" t="s">
        <v>38</v>
      </c>
      <c r="D811" s="137">
        <v>46276</v>
      </c>
      <c r="E811" s="138">
        <v>1</v>
      </c>
      <c r="F811" s="138">
        <v>0</v>
      </c>
      <c r="G811" s="138">
        <v>0</v>
      </c>
      <c r="H811" s="138">
        <v>0</v>
      </c>
      <c r="I811" s="138">
        <v>0</v>
      </c>
      <c r="J811" s="138">
        <v>0</v>
      </c>
      <c r="K811" s="138">
        <v>0</v>
      </c>
      <c r="L811" s="139"/>
      <c r="M811" s="138">
        <v>0</v>
      </c>
      <c r="N811" s="139"/>
      <c r="O811" s="138">
        <v>0</v>
      </c>
      <c r="P811" s="138">
        <v>0</v>
      </c>
      <c r="Q811" s="138">
        <v>0</v>
      </c>
      <c r="R811" s="139"/>
      <c r="S811" s="138">
        <v>0</v>
      </c>
      <c r="T811" s="139"/>
      <c r="U811" s="138">
        <v>0</v>
      </c>
      <c r="V811" s="138">
        <v>0</v>
      </c>
      <c r="W811" s="138">
        <v>0</v>
      </c>
      <c r="X811" s="138">
        <v>0</v>
      </c>
      <c r="Y811" s="138">
        <v>0</v>
      </c>
      <c r="Z811" s="139"/>
      <c r="AA811" s="138">
        <v>0</v>
      </c>
      <c r="AB811" s="131">
        <v>0</v>
      </c>
    </row>
    <row r="812" spans="1:28" ht="15" customHeight="1" x14ac:dyDescent="0.25">
      <c r="A812" s="129" t="str">
        <f>B812&amp;"-"&amp;COUNTIF($B$3:B812,B812)</f>
        <v>241-121</v>
      </c>
      <c r="B812" s="130">
        <v>241</v>
      </c>
      <c r="C812" s="130" t="s">
        <v>38</v>
      </c>
      <c r="D812" s="137">
        <v>46441</v>
      </c>
      <c r="E812" s="138">
        <v>0.48</v>
      </c>
      <c r="F812" s="138">
        <v>0</v>
      </c>
      <c r="G812" s="138">
        <v>0</v>
      </c>
      <c r="H812" s="138">
        <v>0</v>
      </c>
      <c r="I812" s="138">
        <v>0</v>
      </c>
      <c r="J812" s="138">
        <v>0</v>
      </c>
      <c r="K812" s="138">
        <v>0</v>
      </c>
      <c r="L812" s="139"/>
      <c r="M812" s="138">
        <v>0</v>
      </c>
      <c r="N812" s="139"/>
      <c r="O812" s="138">
        <v>0</v>
      </c>
      <c r="P812" s="138">
        <v>0</v>
      </c>
      <c r="Q812" s="138">
        <v>0</v>
      </c>
      <c r="R812" s="139"/>
      <c r="S812" s="138">
        <v>0</v>
      </c>
      <c r="T812" s="139"/>
      <c r="U812" s="138">
        <v>0</v>
      </c>
      <c r="V812" s="138">
        <v>0</v>
      </c>
      <c r="W812" s="138">
        <v>0</v>
      </c>
      <c r="X812" s="138">
        <v>0</v>
      </c>
      <c r="Y812" s="138">
        <v>0</v>
      </c>
      <c r="Z812" s="139"/>
      <c r="AA812" s="138">
        <v>0</v>
      </c>
      <c r="AB812" s="131">
        <v>0</v>
      </c>
    </row>
    <row r="813" spans="1:28" ht="15" customHeight="1" x14ac:dyDescent="0.25">
      <c r="A813" s="129" t="str">
        <f>B813&amp;"-"&amp;COUNTIF($B$3:B813,B813)</f>
        <v>241-122</v>
      </c>
      <c r="B813" s="130">
        <v>241</v>
      </c>
      <c r="C813" s="130" t="s">
        <v>38</v>
      </c>
      <c r="D813" s="137">
        <v>44818</v>
      </c>
      <c r="E813" s="138">
        <v>2.04</v>
      </c>
      <c r="F813" s="138">
        <v>0</v>
      </c>
      <c r="G813" s="138">
        <v>0</v>
      </c>
      <c r="H813" s="138">
        <v>0</v>
      </c>
      <c r="I813" s="138">
        <v>0</v>
      </c>
      <c r="J813" s="138">
        <v>0</v>
      </c>
      <c r="K813" s="138">
        <v>0</v>
      </c>
      <c r="L813" s="139"/>
      <c r="M813" s="138">
        <v>2.04</v>
      </c>
      <c r="N813" s="139"/>
      <c r="O813" s="138">
        <v>0</v>
      </c>
      <c r="P813" s="138">
        <v>0</v>
      </c>
      <c r="Q813" s="138">
        <v>0</v>
      </c>
      <c r="R813" s="139"/>
      <c r="S813" s="138">
        <v>0</v>
      </c>
      <c r="T813" s="139"/>
      <c r="U813" s="138">
        <v>0</v>
      </c>
      <c r="V813" s="138">
        <v>0</v>
      </c>
      <c r="W813" s="138">
        <v>0</v>
      </c>
      <c r="X813" s="138">
        <v>0</v>
      </c>
      <c r="Y813" s="138">
        <v>0</v>
      </c>
      <c r="Z813" s="139"/>
      <c r="AA813" s="138">
        <v>0</v>
      </c>
      <c r="AB813" s="131">
        <v>0</v>
      </c>
    </row>
    <row r="814" spans="1:28" ht="15" customHeight="1" x14ac:dyDescent="0.25">
      <c r="A814" s="129" t="str">
        <f>B814&amp;"-"&amp;COUNTIF($B$3:B814,B814)</f>
        <v>241-123</v>
      </c>
      <c r="B814" s="130">
        <v>241</v>
      </c>
      <c r="C814" s="130" t="s">
        <v>38</v>
      </c>
      <c r="D814" s="137">
        <v>50062</v>
      </c>
      <c r="E814" s="138">
        <v>0.11</v>
      </c>
      <c r="F814" s="138">
        <v>0</v>
      </c>
      <c r="G814" s="138">
        <v>0</v>
      </c>
      <c r="H814" s="138">
        <v>0</v>
      </c>
      <c r="I814" s="138">
        <v>0</v>
      </c>
      <c r="J814" s="138">
        <v>0</v>
      </c>
      <c r="K814" s="138">
        <v>0</v>
      </c>
      <c r="L814" s="139"/>
      <c r="M814" s="138">
        <v>0.11</v>
      </c>
      <c r="N814" s="139"/>
      <c r="O814" s="138">
        <v>0</v>
      </c>
      <c r="P814" s="138">
        <v>0</v>
      </c>
      <c r="Q814" s="138">
        <v>0</v>
      </c>
      <c r="R814" s="139"/>
      <c r="S814" s="138">
        <v>0</v>
      </c>
      <c r="T814" s="139"/>
      <c r="U814" s="138">
        <v>0</v>
      </c>
      <c r="V814" s="138">
        <v>0</v>
      </c>
      <c r="W814" s="138">
        <v>0</v>
      </c>
      <c r="X814" s="138">
        <v>0</v>
      </c>
      <c r="Y814" s="138">
        <v>0</v>
      </c>
      <c r="Z814" s="139"/>
      <c r="AA814" s="138">
        <v>0</v>
      </c>
      <c r="AB814" s="131">
        <v>0</v>
      </c>
    </row>
    <row r="815" spans="1:28" ht="15" customHeight="1" x14ac:dyDescent="0.25">
      <c r="A815" s="129" t="str">
        <f>B815&amp;"-"&amp;COUNTIF($B$3:B815,B815)</f>
        <v>241-124</v>
      </c>
      <c r="B815" s="130">
        <v>241</v>
      </c>
      <c r="C815" s="130" t="s">
        <v>38</v>
      </c>
      <c r="D815" s="137">
        <v>44826</v>
      </c>
      <c r="E815" s="138">
        <v>24.86</v>
      </c>
      <c r="F815" s="138">
        <v>0</v>
      </c>
      <c r="G815" s="138">
        <v>2.72</v>
      </c>
      <c r="H815" s="138">
        <v>0</v>
      </c>
      <c r="I815" s="138">
        <v>0</v>
      </c>
      <c r="J815" s="138">
        <v>0</v>
      </c>
      <c r="K815" s="138">
        <v>0</v>
      </c>
      <c r="L815" s="139"/>
      <c r="M815" s="138">
        <v>11.68</v>
      </c>
      <c r="N815" s="139"/>
      <c r="O815" s="138">
        <v>0</v>
      </c>
      <c r="P815" s="138">
        <v>0</v>
      </c>
      <c r="Q815" s="138">
        <v>0</v>
      </c>
      <c r="R815" s="139"/>
      <c r="S815" s="138">
        <v>0</v>
      </c>
      <c r="T815" s="139"/>
      <c r="U815" s="138">
        <v>0</v>
      </c>
      <c r="V815" s="138">
        <v>0</v>
      </c>
      <c r="W815" s="138">
        <v>0</v>
      </c>
      <c r="X815" s="138">
        <v>0</v>
      </c>
      <c r="Y815" s="138">
        <v>0</v>
      </c>
      <c r="Z815" s="139"/>
      <c r="AA815" s="138">
        <v>0</v>
      </c>
      <c r="AB815" s="131">
        <v>0</v>
      </c>
    </row>
    <row r="816" spans="1:28" ht="15" customHeight="1" x14ac:dyDescent="0.25">
      <c r="A816" s="129" t="str">
        <f>B816&amp;"-"&amp;COUNTIF($B$3:B816,B816)</f>
        <v>241-125</v>
      </c>
      <c r="B816" s="130">
        <v>241</v>
      </c>
      <c r="C816" s="130" t="s">
        <v>38</v>
      </c>
      <c r="D816" s="137">
        <v>44834</v>
      </c>
      <c r="E816" s="138">
        <v>0.55000000000000004</v>
      </c>
      <c r="F816" s="138">
        <v>0</v>
      </c>
      <c r="G816" s="138">
        <v>0</v>
      </c>
      <c r="H816" s="138">
        <v>0</v>
      </c>
      <c r="I816" s="138">
        <v>0</v>
      </c>
      <c r="J816" s="138">
        <v>0</v>
      </c>
      <c r="K816" s="138">
        <v>0</v>
      </c>
      <c r="L816" s="139"/>
      <c r="M816" s="138">
        <v>0.53</v>
      </c>
      <c r="N816" s="139"/>
      <c r="O816" s="138">
        <v>0</v>
      </c>
      <c r="P816" s="138">
        <v>0</v>
      </c>
      <c r="Q816" s="138">
        <v>0</v>
      </c>
      <c r="R816" s="139"/>
      <c r="S816" s="138">
        <v>0</v>
      </c>
      <c r="T816" s="139"/>
      <c r="U816" s="138">
        <v>0</v>
      </c>
      <c r="V816" s="138">
        <v>0</v>
      </c>
      <c r="W816" s="138">
        <v>0</v>
      </c>
      <c r="X816" s="138">
        <v>0</v>
      </c>
      <c r="Y816" s="138">
        <v>0</v>
      </c>
      <c r="Z816" s="139"/>
      <c r="AA816" s="138">
        <v>0</v>
      </c>
      <c r="AB816" s="131">
        <v>0</v>
      </c>
    </row>
    <row r="817" spans="1:28" ht="15" customHeight="1" x14ac:dyDescent="0.25">
      <c r="A817" s="129" t="str">
        <f>B817&amp;"-"&amp;COUNTIF($B$3:B817,B817)</f>
        <v>241-126</v>
      </c>
      <c r="B817" s="130">
        <v>241</v>
      </c>
      <c r="C817" s="130" t="s">
        <v>38</v>
      </c>
      <c r="D817" s="137">
        <v>50294</v>
      </c>
      <c r="E817" s="138">
        <v>12.9</v>
      </c>
      <c r="F817" s="138">
        <v>0</v>
      </c>
      <c r="G817" s="138">
        <v>2</v>
      </c>
      <c r="H817" s="138">
        <v>0</v>
      </c>
      <c r="I817" s="138">
        <v>0</v>
      </c>
      <c r="J817" s="138">
        <v>0</v>
      </c>
      <c r="K817" s="138">
        <v>0</v>
      </c>
      <c r="L817" s="139"/>
      <c r="M817" s="138">
        <v>4.03</v>
      </c>
      <c r="N817" s="139"/>
      <c r="O817" s="138">
        <v>0</v>
      </c>
      <c r="P817" s="138">
        <v>0</v>
      </c>
      <c r="Q817" s="138">
        <v>0</v>
      </c>
      <c r="R817" s="139"/>
      <c r="S817" s="138">
        <v>0</v>
      </c>
      <c r="T817" s="139"/>
      <c r="U817" s="138">
        <v>0</v>
      </c>
      <c r="V817" s="138">
        <v>0</v>
      </c>
      <c r="W817" s="138">
        <v>0</v>
      </c>
      <c r="X817" s="138">
        <v>0</v>
      </c>
      <c r="Y817" s="138">
        <v>0</v>
      </c>
      <c r="Z817" s="139"/>
      <c r="AA817" s="138">
        <v>0</v>
      </c>
      <c r="AB817" s="131">
        <v>0</v>
      </c>
    </row>
    <row r="818" spans="1:28" ht="15" customHeight="1" x14ac:dyDescent="0.25">
      <c r="A818" s="129" t="str">
        <f>B818&amp;"-"&amp;COUNTIF($B$3:B818,B818)</f>
        <v>241-127</v>
      </c>
      <c r="B818" s="130">
        <v>241</v>
      </c>
      <c r="C818" s="130" t="s">
        <v>38</v>
      </c>
      <c r="D818" s="137">
        <v>44842</v>
      </c>
      <c r="E818" s="138">
        <v>2.56</v>
      </c>
      <c r="F818" s="138">
        <v>0</v>
      </c>
      <c r="G818" s="138">
        <v>0</v>
      </c>
      <c r="H818" s="138">
        <v>0</v>
      </c>
      <c r="I818" s="138">
        <v>0</v>
      </c>
      <c r="J818" s="138">
        <v>0</v>
      </c>
      <c r="K818" s="138">
        <v>0</v>
      </c>
      <c r="L818" s="139"/>
      <c r="M818" s="138">
        <v>0</v>
      </c>
      <c r="N818" s="139"/>
      <c r="O818" s="138">
        <v>0</v>
      </c>
      <c r="P818" s="138">
        <v>0</v>
      </c>
      <c r="Q818" s="138">
        <v>0</v>
      </c>
      <c r="R818" s="139"/>
      <c r="S818" s="138">
        <v>0</v>
      </c>
      <c r="T818" s="139"/>
      <c r="U818" s="138">
        <v>0</v>
      </c>
      <c r="V818" s="138">
        <v>0</v>
      </c>
      <c r="W818" s="138">
        <v>0</v>
      </c>
      <c r="X818" s="138">
        <v>0</v>
      </c>
      <c r="Y818" s="138">
        <v>0</v>
      </c>
      <c r="Z818" s="139"/>
      <c r="AA818" s="138">
        <v>0</v>
      </c>
      <c r="AB818" s="131">
        <v>0</v>
      </c>
    </row>
    <row r="819" spans="1:28" ht="15" customHeight="1" x14ac:dyDescent="0.25">
      <c r="A819" s="129" t="str">
        <f>B819&amp;"-"&amp;COUNTIF($B$3:B819,B819)</f>
        <v>241-128</v>
      </c>
      <c r="B819" s="130">
        <v>241</v>
      </c>
      <c r="C819" s="130" t="s">
        <v>38</v>
      </c>
      <c r="D819" s="137">
        <v>48652</v>
      </c>
      <c r="E819" s="138">
        <v>5</v>
      </c>
      <c r="F819" s="138">
        <v>0</v>
      </c>
      <c r="G819" s="138">
        <v>0</v>
      </c>
      <c r="H819" s="138">
        <v>0</v>
      </c>
      <c r="I819" s="138">
        <v>0</v>
      </c>
      <c r="J819" s="138">
        <v>0</v>
      </c>
      <c r="K819" s="138">
        <v>0</v>
      </c>
      <c r="L819" s="139"/>
      <c r="M819" s="138">
        <v>0</v>
      </c>
      <c r="N819" s="139"/>
      <c r="O819" s="138">
        <v>0</v>
      </c>
      <c r="P819" s="138">
        <v>0</v>
      </c>
      <c r="Q819" s="138">
        <v>0</v>
      </c>
      <c r="R819" s="139"/>
      <c r="S819" s="138">
        <v>0</v>
      </c>
      <c r="T819" s="139"/>
      <c r="U819" s="138">
        <v>0</v>
      </c>
      <c r="V819" s="138">
        <v>0</v>
      </c>
      <c r="W819" s="138">
        <v>0</v>
      </c>
      <c r="X819" s="138">
        <v>0</v>
      </c>
      <c r="Y819" s="138">
        <v>0</v>
      </c>
      <c r="Z819" s="139"/>
      <c r="AA819" s="138">
        <v>0</v>
      </c>
      <c r="AB819" s="131">
        <v>0</v>
      </c>
    </row>
    <row r="820" spans="1:28" ht="15" customHeight="1" x14ac:dyDescent="0.25">
      <c r="A820" s="129" t="str">
        <f>B820&amp;"-"&amp;COUNTIF($B$3:B820,B820)</f>
        <v>241-129</v>
      </c>
      <c r="B820" s="130">
        <v>241</v>
      </c>
      <c r="C820" s="130" t="s">
        <v>38</v>
      </c>
      <c r="D820" s="137">
        <v>44883</v>
      </c>
      <c r="E820" s="138">
        <v>1</v>
      </c>
      <c r="F820" s="138">
        <v>0</v>
      </c>
      <c r="G820" s="138">
        <v>0</v>
      </c>
      <c r="H820" s="138">
        <v>0</v>
      </c>
      <c r="I820" s="138">
        <v>0</v>
      </c>
      <c r="J820" s="138">
        <v>0</v>
      </c>
      <c r="K820" s="138">
        <v>0</v>
      </c>
      <c r="L820" s="139"/>
      <c r="M820" s="138">
        <v>0</v>
      </c>
      <c r="N820" s="139"/>
      <c r="O820" s="138">
        <v>0</v>
      </c>
      <c r="P820" s="138">
        <v>0</v>
      </c>
      <c r="Q820" s="138">
        <v>0</v>
      </c>
      <c r="R820" s="139"/>
      <c r="S820" s="138">
        <v>0</v>
      </c>
      <c r="T820" s="139"/>
      <c r="U820" s="138">
        <v>0</v>
      </c>
      <c r="V820" s="138">
        <v>0</v>
      </c>
      <c r="W820" s="138">
        <v>0</v>
      </c>
      <c r="X820" s="138">
        <v>0</v>
      </c>
      <c r="Y820" s="138">
        <v>0</v>
      </c>
      <c r="Z820" s="139"/>
      <c r="AA820" s="138">
        <v>0</v>
      </c>
      <c r="AB820" s="131">
        <v>0</v>
      </c>
    </row>
    <row r="821" spans="1:28" ht="15" customHeight="1" x14ac:dyDescent="0.25">
      <c r="A821" s="129" t="str">
        <f>B821&amp;"-"&amp;COUNTIF($B$3:B821,B821)</f>
        <v>241-130</v>
      </c>
      <c r="B821" s="130">
        <v>241</v>
      </c>
      <c r="C821" s="130" t="s">
        <v>38</v>
      </c>
      <c r="D821" s="137">
        <v>44909</v>
      </c>
      <c r="E821" s="138">
        <v>1.1000000000000001</v>
      </c>
      <c r="F821" s="138">
        <v>0</v>
      </c>
      <c r="G821" s="138">
        <v>0</v>
      </c>
      <c r="H821" s="138">
        <v>0</v>
      </c>
      <c r="I821" s="138">
        <v>0</v>
      </c>
      <c r="J821" s="138">
        <v>0</v>
      </c>
      <c r="K821" s="138">
        <v>0</v>
      </c>
      <c r="L821" s="139"/>
      <c r="M821" s="138">
        <v>0.98</v>
      </c>
      <c r="N821" s="139"/>
      <c r="O821" s="138">
        <v>0</v>
      </c>
      <c r="P821" s="138">
        <v>0</v>
      </c>
      <c r="Q821" s="138">
        <v>0</v>
      </c>
      <c r="R821" s="139"/>
      <c r="S821" s="138">
        <v>0</v>
      </c>
      <c r="T821" s="139"/>
      <c r="U821" s="138">
        <v>0</v>
      </c>
      <c r="V821" s="138">
        <v>0</v>
      </c>
      <c r="W821" s="138">
        <v>0</v>
      </c>
      <c r="X821" s="138">
        <v>0</v>
      </c>
      <c r="Y821" s="138">
        <v>0</v>
      </c>
      <c r="Z821" s="139"/>
      <c r="AA821" s="138">
        <v>0</v>
      </c>
      <c r="AB821" s="131">
        <v>0</v>
      </c>
    </row>
    <row r="822" spans="1:28" ht="15" customHeight="1" x14ac:dyDescent="0.25">
      <c r="A822" s="129" t="str">
        <f>B822&amp;"-"&amp;COUNTIF($B$3:B822,B822)</f>
        <v>241-131</v>
      </c>
      <c r="B822" s="130">
        <v>241</v>
      </c>
      <c r="C822" s="130" t="s">
        <v>38</v>
      </c>
      <c r="D822" s="137">
        <v>44917</v>
      </c>
      <c r="E822" s="138">
        <v>6.43</v>
      </c>
      <c r="F822" s="138">
        <v>0</v>
      </c>
      <c r="G822" s="138">
        <v>0</v>
      </c>
      <c r="H822" s="138">
        <v>0.39</v>
      </c>
      <c r="I822" s="138">
        <v>0</v>
      </c>
      <c r="J822" s="138">
        <v>0</v>
      </c>
      <c r="K822" s="138">
        <v>0</v>
      </c>
      <c r="L822" s="139"/>
      <c r="M822" s="138">
        <v>3.15</v>
      </c>
      <c r="N822" s="139"/>
      <c r="O822" s="138">
        <v>0</v>
      </c>
      <c r="P822" s="138">
        <v>0</v>
      </c>
      <c r="Q822" s="138">
        <v>0</v>
      </c>
      <c r="R822" s="139"/>
      <c r="S822" s="138">
        <v>0</v>
      </c>
      <c r="T822" s="139"/>
      <c r="U822" s="138">
        <v>0</v>
      </c>
      <c r="V822" s="138">
        <v>0</v>
      </c>
      <c r="W822" s="138">
        <v>0</v>
      </c>
      <c r="X822" s="138">
        <v>0</v>
      </c>
      <c r="Y822" s="138">
        <v>0</v>
      </c>
      <c r="Z822" s="139"/>
      <c r="AA822" s="138">
        <v>0</v>
      </c>
      <c r="AB822" s="131">
        <v>0</v>
      </c>
    </row>
    <row r="823" spans="1:28" ht="15" customHeight="1" x14ac:dyDescent="0.25">
      <c r="A823" s="129" t="str">
        <f>B823&amp;"-"&amp;COUNTIF($B$3:B823,B823)</f>
        <v>241-132</v>
      </c>
      <c r="B823" s="130">
        <v>241</v>
      </c>
      <c r="C823" s="130" t="s">
        <v>38</v>
      </c>
      <c r="D823" s="137">
        <v>46680</v>
      </c>
      <c r="E823" s="138">
        <v>0.93</v>
      </c>
      <c r="F823" s="138">
        <v>0</v>
      </c>
      <c r="G823" s="138">
        <v>0</v>
      </c>
      <c r="H823" s="138">
        <v>0</v>
      </c>
      <c r="I823" s="138">
        <v>0</v>
      </c>
      <c r="J823" s="138">
        <v>0</v>
      </c>
      <c r="K823" s="138">
        <v>0</v>
      </c>
      <c r="L823" s="139"/>
      <c r="M823" s="138">
        <v>0.93</v>
      </c>
      <c r="N823" s="139"/>
      <c r="O823" s="138">
        <v>0</v>
      </c>
      <c r="P823" s="138">
        <v>0</v>
      </c>
      <c r="Q823" s="138">
        <v>0</v>
      </c>
      <c r="R823" s="139"/>
      <c r="S823" s="138">
        <v>0</v>
      </c>
      <c r="T823" s="139"/>
      <c r="U823" s="138">
        <v>0</v>
      </c>
      <c r="V823" s="138">
        <v>0</v>
      </c>
      <c r="W823" s="138">
        <v>0</v>
      </c>
      <c r="X823" s="138">
        <v>0</v>
      </c>
      <c r="Y823" s="138">
        <v>0</v>
      </c>
      <c r="Z823" s="139"/>
      <c r="AA823" s="138">
        <v>0</v>
      </c>
      <c r="AB823" s="131">
        <v>0</v>
      </c>
    </row>
    <row r="824" spans="1:28" ht="15" customHeight="1" x14ac:dyDescent="0.25">
      <c r="A824" s="129" t="str">
        <f>B824&amp;"-"&amp;COUNTIF($B$3:B824,B824)</f>
        <v>241-133</v>
      </c>
      <c r="B824" s="130">
        <v>241</v>
      </c>
      <c r="C824" s="130" t="s">
        <v>38</v>
      </c>
      <c r="D824" s="137">
        <v>50591</v>
      </c>
      <c r="E824" s="138">
        <v>1</v>
      </c>
      <c r="F824" s="138">
        <v>0</v>
      </c>
      <c r="G824" s="138">
        <v>0</v>
      </c>
      <c r="H824" s="138">
        <v>0</v>
      </c>
      <c r="I824" s="138">
        <v>0</v>
      </c>
      <c r="J824" s="138">
        <v>0</v>
      </c>
      <c r="K824" s="138">
        <v>0</v>
      </c>
      <c r="L824" s="139"/>
      <c r="M824" s="138">
        <v>1</v>
      </c>
      <c r="N824" s="139"/>
      <c r="O824" s="138">
        <v>0</v>
      </c>
      <c r="P824" s="138">
        <v>0</v>
      </c>
      <c r="Q824" s="138">
        <v>0</v>
      </c>
      <c r="R824" s="139"/>
      <c r="S824" s="138">
        <v>0</v>
      </c>
      <c r="T824" s="139"/>
      <c r="U824" s="138">
        <v>0</v>
      </c>
      <c r="V824" s="138">
        <v>0</v>
      </c>
      <c r="W824" s="138">
        <v>0</v>
      </c>
      <c r="X824" s="138">
        <v>0</v>
      </c>
      <c r="Y824" s="138">
        <v>0</v>
      </c>
      <c r="Z824" s="139"/>
      <c r="AA824" s="138">
        <v>0</v>
      </c>
      <c r="AB824" s="131">
        <v>0</v>
      </c>
    </row>
    <row r="825" spans="1:28" ht="15" customHeight="1" x14ac:dyDescent="0.25">
      <c r="A825" s="129" t="str">
        <f>B825&amp;"-"&amp;COUNTIF($B$3:B825,B825)</f>
        <v>241-134</v>
      </c>
      <c r="B825" s="130">
        <v>241</v>
      </c>
      <c r="C825" s="130" t="s">
        <v>38</v>
      </c>
      <c r="D825" s="137">
        <v>48694</v>
      </c>
      <c r="E825" s="138">
        <v>0.5</v>
      </c>
      <c r="F825" s="138">
        <v>0</v>
      </c>
      <c r="G825" s="138">
        <v>0</v>
      </c>
      <c r="H825" s="138">
        <v>0</v>
      </c>
      <c r="I825" s="138">
        <v>0</v>
      </c>
      <c r="J825" s="138">
        <v>0</v>
      </c>
      <c r="K825" s="138">
        <v>0</v>
      </c>
      <c r="L825" s="139"/>
      <c r="M825" s="138">
        <v>0</v>
      </c>
      <c r="N825" s="139"/>
      <c r="O825" s="138">
        <v>0</v>
      </c>
      <c r="P825" s="138">
        <v>0</v>
      </c>
      <c r="Q825" s="138">
        <v>0</v>
      </c>
      <c r="R825" s="139"/>
      <c r="S825" s="138">
        <v>0</v>
      </c>
      <c r="T825" s="139"/>
      <c r="U825" s="138">
        <v>0</v>
      </c>
      <c r="V825" s="138">
        <v>0</v>
      </c>
      <c r="W825" s="138">
        <v>0</v>
      </c>
      <c r="X825" s="138">
        <v>0</v>
      </c>
      <c r="Y825" s="138">
        <v>0</v>
      </c>
      <c r="Z825" s="139"/>
      <c r="AA825" s="138">
        <v>0</v>
      </c>
      <c r="AB825" s="131">
        <v>0</v>
      </c>
    </row>
    <row r="826" spans="1:28" ht="15" customHeight="1" x14ac:dyDescent="0.25">
      <c r="A826" s="129" t="str">
        <f>B826&amp;"-"&amp;COUNTIF($B$3:B826,B826)</f>
        <v>241-135</v>
      </c>
      <c r="B826" s="130">
        <v>241</v>
      </c>
      <c r="C826" s="130" t="s">
        <v>38</v>
      </c>
      <c r="D826" s="137">
        <v>50302</v>
      </c>
      <c r="E826" s="138">
        <v>16.23</v>
      </c>
      <c r="F826" s="138">
        <v>0</v>
      </c>
      <c r="G826" s="138">
        <v>0.96</v>
      </c>
      <c r="H826" s="138">
        <v>0</v>
      </c>
      <c r="I826" s="138">
        <v>0</v>
      </c>
      <c r="J826" s="138">
        <v>0</v>
      </c>
      <c r="K826" s="138">
        <v>0</v>
      </c>
      <c r="L826" s="139"/>
      <c r="M826" s="138">
        <v>5.0199999999999996</v>
      </c>
      <c r="N826" s="139"/>
      <c r="O826" s="138">
        <v>0</v>
      </c>
      <c r="P826" s="138">
        <v>0</v>
      </c>
      <c r="Q826" s="138">
        <v>0</v>
      </c>
      <c r="R826" s="139"/>
      <c r="S826" s="138">
        <v>0</v>
      </c>
      <c r="T826" s="139"/>
      <c r="U826" s="138">
        <v>0</v>
      </c>
      <c r="V826" s="138">
        <v>0</v>
      </c>
      <c r="W826" s="138">
        <v>0</v>
      </c>
      <c r="X826" s="138">
        <v>0</v>
      </c>
      <c r="Y826" s="138">
        <v>0</v>
      </c>
      <c r="Z826" s="139"/>
      <c r="AA826" s="138">
        <v>0</v>
      </c>
      <c r="AB826" s="131">
        <v>0</v>
      </c>
    </row>
    <row r="827" spans="1:28" ht="15" customHeight="1" x14ac:dyDescent="0.25">
      <c r="A827" s="129" t="str">
        <f>B827&amp;"-"&amp;COUNTIF($B$3:B827,B827)</f>
        <v>241-136</v>
      </c>
      <c r="B827" s="130">
        <v>241</v>
      </c>
      <c r="C827" s="130" t="s">
        <v>38</v>
      </c>
      <c r="D827" s="137">
        <v>49957</v>
      </c>
      <c r="E827" s="138">
        <v>1.97</v>
      </c>
      <c r="F827" s="138">
        <v>0</v>
      </c>
      <c r="G827" s="138">
        <v>0</v>
      </c>
      <c r="H827" s="138">
        <v>0</v>
      </c>
      <c r="I827" s="138">
        <v>0</v>
      </c>
      <c r="J827" s="138">
        <v>0</v>
      </c>
      <c r="K827" s="138">
        <v>0</v>
      </c>
      <c r="L827" s="139"/>
      <c r="M827" s="138">
        <v>0</v>
      </c>
      <c r="N827" s="139"/>
      <c r="O827" s="138">
        <v>0</v>
      </c>
      <c r="P827" s="138">
        <v>0</v>
      </c>
      <c r="Q827" s="138">
        <v>0</v>
      </c>
      <c r="R827" s="139"/>
      <c r="S827" s="138">
        <v>0</v>
      </c>
      <c r="T827" s="139"/>
      <c r="U827" s="138">
        <v>0</v>
      </c>
      <c r="V827" s="138">
        <v>0</v>
      </c>
      <c r="W827" s="138">
        <v>0</v>
      </c>
      <c r="X827" s="138">
        <v>0</v>
      </c>
      <c r="Y827" s="138">
        <v>0</v>
      </c>
      <c r="Z827" s="139"/>
      <c r="AA827" s="138">
        <v>0</v>
      </c>
      <c r="AB827" s="131">
        <v>0</v>
      </c>
    </row>
    <row r="828" spans="1:28" ht="15" customHeight="1" x14ac:dyDescent="0.25">
      <c r="A828" s="129" t="str">
        <f>B828&amp;"-"&amp;COUNTIF($B$3:B828,B828)</f>
        <v>241-137</v>
      </c>
      <c r="B828" s="130">
        <v>241</v>
      </c>
      <c r="C828" s="130" t="s">
        <v>38</v>
      </c>
      <c r="D828" s="137">
        <v>46458</v>
      </c>
      <c r="E828" s="138">
        <v>0.34</v>
      </c>
      <c r="F828" s="138">
        <v>0</v>
      </c>
      <c r="G828" s="138">
        <v>0</v>
      </c>
      <c r="H828" s="138">
        <v>0</v>
      </c>
      <c r="I828" s="138">
        <v>0</v>
      </c>
      <c r="J828" s="138">
        <v>0</v>
      </c>
      <c r="K828" s="138">
        <v>0</v>
      </c>
      <c r="L828" s="139"/>
      <c r="M828" s="138">
        <v>0</v>
      </c>
      <c r="N828" s="139"/>
      <c r="O828" s="138">
        <v>0</v>
      </c>
      <c r="P828" s="138">
        <v>0</v>
      </c>
      <c r="Q828" s="138">
        <v>0</v>
      </c>
      <c r="R828" s="139"/>
      <c r="S828" s="138">
        <v>0</v>
      </c>
      <c r="T828" s="139"/>
      <c r="U828" s="138">
        <v>0</v>
      </c>
      <c r="V828" s="138">
        <v>0</v>
      </c>
      <c r="W828" s="138">
        <v>0</v>
      </c>
      <c r="X828" s="138">
        <v>0</v>
      </c>
      <c r="Y828" s="138">
        <v>0</v>
      </c>
      <c r="Z828" s="139"/>
      <c r="AA828" s="138">
        <v>0</v>
      </c>
      <c r="AB828" s="131">
        <v>0</v>
      </c>
    </row>
    <row r="829" spans="1:28" ht="15" customHeight="1" x14ac:dyDescent="0.25">
      <c r="A829" s="129" t="str">
        <f>B829&amp;"-"&amp;COUNTIF($B$3:B829,B829)</f>
        <v>241-138</v>
      </c>
      <c r="B829" s="130">
        <v>241</v>
      </c>
      <c r="C829" s="130" t="s">
        <v>38</v>
      </c>
      <c r="D829" s="137">
        <v>44933</v>
      </c>
      <c r="E829" s="138">
        <v>1</v>
      </c>
      <c r="F829" s="138">
        <v>0</v>
      </c>
      <c r="G829" s="138">
        <v>0</v>
      </c>
      <c r="H829" s="138">
        <v>0</v>
      </c>
      <c r="I829" s="138">
        <v>0</v>
      </c>
      <c r="J829" s="138">
        <v>0</v>
      </c>
      <c r="K829" s="138">
        <v>0</v>
      </c>
      <c r="L829" s="139"/>
      <c r="M829" s="138">
        <v>0</v>
      </c>
      <c r="N829" s="139"/>
      <c r="O829" s="138">
        <v>0</v>
      </c>
      <c r="P829" s="138">
        <v>0</v>
      </c>
      <c r="Q829" s="138">
        <v>0</v>
      </c>
      <c r="R829" s="139"/>
      <c r="S829" s="138">
        <v>0</v>
      </c>
      <c r="T829" s="139"/>
      <c r="U829" s="138">
        <v>0</v>
      </c>
      <c r="V829" s="138">
        <v>0</v>
      </c>
      <c r="W829" s="138">
        <v>0</v>
      </c>
      <c r="X829" s="138">
        <v>0</v>
      </c>
      <c r="Y829" s="138">
        <v>0</v>
      </c>
      <c r="Z829" s="139"/>
      <c r="AA829" s="138">
        <v>0</v>
      </c>
      <c r="AB829" s="131">
        <v>0</v>
      </c>
    </row>
    <row r="830" spans="1:28" ht="15" customHeight="1" x14ac:dyDescent="0.25">
      <c r="A830" s="129" t="str">
        <f>B830&amp;"-"&amp;COUNTIF($B$3:B830,B830)</f>
        <v>241-139</v>
      </c>
      <c r="B830" s="130">
        <v>241</v>
      </c>
      <c r="C830" s="130" t="s">
        <v>38</v>
      </c>
      <c r="D830" s="137">
        <v>45633</v>
      </c>
      <c r="E830" s="138">
        <v>0.98</v>
      </c>
      <c r="F830" s="138">
        <v>0</v>
      </c>
      <c r="G830" s="138">
        <v>0</v>
      </c>
      <c r="H830" s="138">
        <v>0</v>
      </c>
      <c r="I830" s="138">
        <v>0</v>
      </c>
      <c r="J830" s="138">
        <v>0</v>
      </c>
      <c r="K830" s="138">
        <v>0</v>
      </c>
      <c r="L830" s="139"/>
      <c r="M830" s="138">
        <v>0.98</v>
      </c>
      <c r="N830" s="139"/>
      <c r="O830" s="138">
        <v>0</v>
      </c>
      <c r="P830" s="138">
        <v>0</v>
      </c>
      <c r="Q830" s="138">
        <v>0</v>
      </c>
      <c r="R830" s="139"/>
      <c r="S830" s="138">
        <v>0</v>
      </c>
      <c r="T830" s="139"/>
      <c r="U830" s="138">
        <v>0</v>
      </c>
      <c r="V830" s="138">
        <v>0</v>
      </c>
      <c r="W830" s="138">
        <v>0</v>
      </c>
      <c r="X830" s="138">
        <v>0</v>
      </c>
      <c r="Y830" s="138">
        <v>0</v>
      </c>
      <c r="Z830" s="139"/>
      <c r="AA830" s="138">
        <v>0</v>
      </c>
      <c r="AB830" s="131">
        <v>0</v>
      </c>
    </row>
    <row r="831" spans="1:28" ht="15" customHeight="1" x14ac:dyDescent="0.25">
      <c r="A831" s="129" t="str">
        <f>B831&amp;"-"&amp;COUNTIF($B$3:B831,B831)</f>
        <v>241-140</v>
      </c>
      <c r="B831" s="130">
        <v>241</v>
      </c>
      <c r="C831" s="130" t="s">
        <v>38</v>
      </c>
      <c r="D831" s="137">
        <v>44974</v>
      </c>
      <c r="E831" s="138">
        <v>0.54</v>
      </c>
      <c r="F831" s="138">
        <v>0</v>
      </c>
      <c r="G831" s="138">
        <v>0</v>
      </c>
      <c r="H831" s="138">
        <v>0</v>
      </c>
      <c r="I831" s="138">
        <v>0</v>
      </c>
      <c r="J831" s="138">
        <v>0</v>
      </c>
      <c r="K831" s="138">
        <v>0</v>
      </c>
      <c r="L831" s="139"/>
      <c r="M831" s="138">
        <v>0.54</v>
      </c>
      <c r="N831" s="139"/>
      <c r="O831" s="138">
        <v>0</v>
      </c>
      <c r="P831" s="138">
        <v>0</v>
      </c>
      <c r="Q831" s="138">
        <v>0</v>
      </c>
      <c r="R831" s="139"/>
      <c r="S831" s="138">
        <v>0</v>
      </c>
      <c r="T831" s="139"/>
      <c r="U831" s="138">
        <v>0</v>
      </c>
      <c r="V831" s="138">
        <v>0</v>
      </c>
      <c r="W831" s="138">
        <v>0</v>
      </c>
      <c r="X831" s="138">
        <v>0</v>
      </c>
      <c r="Y831" s="138">
        <v>0</v>
      </c>
      <c r="Z831" s="139"/>
      <c r="AA831" s="138">
        <v>0</v>
      </c>
      <c r="AB831" s="131">
        <v>0</v>
      </c>
    </row>
    <row r="832" spans="1:28" ht="15" customHeight="1" x14ac:dyDescent="0.25">
      <c r="A832" s="129" t="str">
        <f>B832&amp;"-"&amp;COUNTIF($B$3:B832,B832)</f>
        <v>241-141</v>
      </c>
      <c r="B832" s="130">
        <v>241</v>
      </c>
      <c r="C832" s="130" t="s">
        <v>38</v>
      </c>
      <c r="D832" s="137">
        <v>48231</v>
      </c>
      <c r="E832" s="138">
        <v>0.26</v>
      </c>
      <c r="F832" s="138">
        <v>0</v>
      </c>
      <c r="G832" s="138">
        <v>0</v>
      </c>
      <c r="H832" s="138">
        <v>0</v>
      </c>
      <c r="I832" s="138">
        <v>0</v>
      </c>
      <c r="J832" s="138">
        <v>0</v>
      </c>
      <c r="K832" s="138">
        <v>0</v>
      </c>
      <c r="L832" s="139"/>
      <c r="M832" s="138">
        <v>0</v>
      </c>
      <c r="N832" s="139"/>
      <c r="O832" s="138">
        <v>0</v>
      </c>
      <c r="P832" s="138">
        <v>0</v>
      </c>
      <c r="Q832" s="138">
        <v>0</v>
      </c>
      <c r="R832" s="139"/>
      <c r="S832" s="138">
        <v>0</v>
      </c>
      <c r="T832" s="139"/>
      <c r="U832" s="138">
        <v>0</v>
      </c>
      <c r="V832" s="138">
        <v>0</v>
      </c>
      <c r="W832" s="138">
        <v>0</v>
      </c>
      <c r="X832" s="138">
        <v>0</v>
      </c>
      <c r="Y832" s="138">
        <v>0</v>
      </c>
      <c r="Z832" s="139"/>
      <c r="AA832" s="138">
        <v>0</v>
      </c>
      <c r="AB832" s="131">
        <v>0</v>
      </c>
    </row>
    <row r="833" spans="1:28" ht="15" customHeight="1" x14ac:dyDescent="0.25">
      <c r="A833" s="129" t="str">
        <f>B833&amp;"-"&amp;COUNTIF($B$3:B833,B833)</f>
        <v>241-142</v>
      </c>
      <c r="B833" s="130">
        <v>241</v>
      </c>
      <c r="C833" s="130" t="s">
        <v>38</v>
      </c>
      <c r="D833" s="137">
        <v>45039</v>
      </c>
      <c r="E833" s="138">
        <v>4.93</v>
      </c>
      <c r="F833" s="138">
        <v>0</v>
      </c>
      <c r="G833" s="138">
        <v>1</v>
      </c>
      <c r="H833" s="138">
        <v>0</v>
      </c>
      <c r="I833" s="138">
        <v>0</v>
      </c>
      <c r="J833" s="138">
        <v>0</v>
      </c>
      <c r="K833" s="138">
        <v>0</v>
      </c>
      <c r="L833" s="139"/>
      <c r="M833" s="138">
        <v>3.93</v>
      </c>
      <c r="N833" s="139"/>
      <c r="O833" s="138">
        <v>0</v>
      </c>
      <c r="P833" s="138">
        <v>0</v>
      </c>
      <c r="Q833" s="138">
        <v>0</v>
      </c>
      <c r="R833" s="139"/>
      <c r="S833" s="138">
        <v>0</v>
      </c>
      <c r="T833" s="139"/>
      <c r="U833" s="138">
        <v>0</v>
      </c>
      <c r="V833" s="138">
        <v>0</v>
      </c>
      <c r="W833" s="138">
        <v>0</v>
      </c>
      <c r="X833" s="138">
        <v>0</v>
      </c>
      <c r="Y833" s="138">
        <v>0</v>
      </c>
      <c r="Z833" s="139"/>
      <c r="AA833" s="138">
        <v>0</v>
      </c>
      <c r="AB833" s="131">
        <v>0</v>
      </c>
    </row>
    <row r="834" spans="1:28" ht="15" customHeight="1" x14ac:dyDescent="0.25">
      <c r="A834" s="129" t="str">
        <f>B834&amp;"-"&amp;COUNTIF($B$3:B834,B834)</f>
        <v>241-143</v>
      </c>
      <c r="B834" s="130">
        <v>241</v>
      </c>
      <c r="C834" s="130" t="s">
        <v>38</v>
      </c>
      <c r="D834" s="137">
        <v>47696</v>
      </c>
      <c r="E834" s="138">
        <v>12.24</v>
      </c>
      <c r="F834" s="138">
        <v>0</v>
      </c>
      <c r="G834" s="138">
        <v>0.83</v>
      </c>
      <c r="H834" s="138">
        <v>0</v>
      </c>
      <c r="I834" s="138">
        <v>0</v>
      </c>
      <c r="J834" s="138">
        <v>0</v>
      </c>
      <c r="K834" s="138">
        <v>0</v>
      </c>
      <c r="L834" s="139"/>
      <c r="M834" s="138">
        <v>7.57</v>
      </c>
      <c r="N834" s="139"/>
      <c r="O834" s="138">
        <v>0</v>
      </c>
      <c r="P834" s="138">
        <v>0</v>
      </c>
      <c r="Q834" s="138">
        <v>0</v>
      </c>
      <c r="R834" s="139"/>
      <c r="S834" s="138">
        <v>0</v>
      </c>
      <c r="T834" s="139"/>
      <c r="U834" s="138">
        <v>0</v>
      </c>
      <c r="V834" s="138">
        <v>0</v>
      </c>
      <c r="W834" s="138">
        <v>0</v>
      </c>
      <c r="X834" s="138">
        <v>0</v>
      </c>
      <c r="Y834" s="138">
        <v>0</v>
      </c>
      <c r="Z834" s="139"/>
      <c r="AA834" s="138">
        <v>0</v>
      </c>
      <c r="AB834" s="131">
        <v>0</v>
      </c>
    </row>
    <row r="835" spans="1:28" ht="15" customHeight="1" x14ac:dyDescent="0.25">
      <c r="A835" s="129" t="str">
        <f>B835&amp;"-"&amp;COUNTIF($B$3:B835,B835)</f>
        <v>241-144</v>
      </c>
      <c r="B835" s="130">
        <v>241</v>
      </c>
      <c r="C835" s="130" t="s">
        <v>38</v>
      </c>
      <c r="D835" s="137">
        <v>45112</v>
      </c>
      <c r="E835" s="138">
        <v>1.36</v>
      </c>
      <c r="F835" s="138">
        <v>0</v>
      </c>
      <c r="G835" s="138">
        <v>0</v>
      </c>
      <c r="H835" s="138">
        <v>0</v>
      </c>
      <c r="I835" s="138">
        <v>0</v>
      </c>
      <c r="J835" s="138">
        <v>0</v>
      </c>
      <c r="K835" s="138">
        <v>0</v>
      </c>
      <c r="L835" s="139"/>
      <c r="M835" s="138">
        <v>0</v>
      </c>
      <c r="N835" s="139"/>
      <c r="O835" s="138">
        <v>0</v>
      </c>
      <c r="P835" s="138">
        <v>0</v>
      </c>
      <c r="Q835" s="138">
        <v>0</v>
      </c>
      <c r="R835" s="139"/>
      <c r="S835" s="138">
        <v>0</v>
      </c>
      <c r="T835" s="139"/>
      <c r="U835" s="138">
        <v>0</v>
      </c>
      <c r="V835" s="138">
        <v>0</v>
      </c>
      <c r="W835" s="138">
        <v>0</v>
      </c>
      <c r="X835" s="138">
        <v>0</v>
      </c>
      <c r="Y835" s="138">
        <v>0</v>
      </c>
      <c r="Z835" s="139"/>
      <c r="AA835" s="138">
        <v>0</v>
      </c>
      <c r="AB835" s="131">
        <v>0</v>
      </c>
    </row>
    <row r="836" spans="1:28" ht="15" customHeight="1" x14ac:dyDescent="0.25">
      <c r="A836" s="129" t="str">
        <f>B836&amp;"-"&amp;COUNTIF($B$3:B836,B836)</f>
        <v>241-145</v>
      </c>
      <c r="B836" s="130">
        <v>241</v>
      </c>
      <c r="C836" s="130" t="s">
        <v>38</v>
      </c>
      <c r="D836" s="137">
        <v>45153</v>
      </c>
      <c r="E836" s="138">
        <v>0.94</v>
      </c>
      <c r="F836" s="138">
        <v>0</v>
      </c>
      <c r="G836" s="138">
        <v>0</v>
      </c>
      <c r="H836" s="138">
        <v>0</v>
      </c>
      <c r="I836" s="138">
        <v>0</v>
      </c>
      <c r="J836" s="138">
        <v>0</v>
      </c>
      <c r="K836" s="138">
        <v>0</v>
      </c>
      <c r="L836" s="139"/>
      <c r="M836" s="138">
        <v>0.94</v>
      </c>
      <c r="N836" s="139"/>
      <c r="O836" s="138">
        <v>0</v>
      </c>
      <c r="P836" s="138">
        <v>0</v>
      </c>
      <c r="Q836" s="138">
        <v>0</v>
      </c>
      <c r="R836" s="139"/>
      <c r="S836" s="138">
        <v>0</v>
      </c>
      <c r="T836" s="139"/>
      <c r="U836" s="138">
        <v>0</v>
      </c>
      <c r="V836" s="138">
        <v>0</v>
      </c>
      <c r="W836" s="138">
        <v>0</v>
      </c>
      <c r="X836" s="138">
        <v>0</v>
      </c>
      <c r="Y836" s="138">
        <v>0</v>
      </c>
      <c r="Z836" s="139"/>
      <c r="AA836" s="138">
        <v>0</v>
      </c>
      <c r="AB836" s="131">
        <v>0</v>
      </c>
    </row>
    <row r="837" spans="1:28" ht="15" customHeight="1" x14ac:dyDescent="0.25">
      <c r="A837" s="129" t="str">
        <f>B837&amp;"-"&amp;COUNTIF($B$3:B837,B837)</f>
        <v>241-146</v>
      </c>
      <c r="B837" s="130">
        <v>241</v>
      </c>
      <c r="C837" s="130" t="s">
        <v>38</v>
      </c>
      <c r="D837" s="137">
        <v>45161</v>
      </c>
      <c r="E837" s="138">
        <v>3.87</v>
      </c>
      <c r="F837" s="138">
        <v>0</v>
      </c>
      <c r="G837" s="138">
        <v>0</v>
      </c>
      <c r="H837" s="138">
        <v>0</v>
      </c>
      <c r="I837" s="138">
        <v>0</v>
      </c>
      <c r="J837" s="138">
        <v>0</v>
      </c>
      <c r="K837" s="138">
        <v>0</v>
      </c>
      <c r="L837" s="139"/>
      <c r="M837" s="138">
        <v>2.71</v>
      </c>
      <c r="N837" s="139"/>
      <c r="O837" s="138">
        <v>0</v>
      </c>
      <c r="P837" s="138">
        <v>0</v>
      </c>
      <c r="Q837" s="138">
        <v>0</v>
      </c>
      <c r="R837" s="139"/>
      <c r="S837" s="138">
        <v>0</v>
      </c>
      <c r="T837" s="139"/>
      <c r="U837" s="138">
        <v>0</v>
      </c>
      <c r="V837" s="138">
        <v>0</v>
      </c>
      <c r="W837" s="138">
        <v>0</v>
      </c>
      <c r="X837" s="138">
        <v>0</v>
      </c>
      <c r="Y837" s="138">
        <v>0</v>
      </c>
      <c r="Z837" s="139"/>
      <c r="AA837" s="138">
        <v>0</v>
      </c>
      <c r="AB837" s="131">
        <v>0</v>
      </c>
    </row>
    <row r="838" spans="1:28" ht="15" customHeight="1" x14ac:dyDescent="0.25">
      <c r="A838" s="129" t="str">
        <f>B838&amp;"-"&amp;COUNTIF($B$3:B838,B838)</f>
        <v>241-147</v>
      </c>
      <c r="B838" s="130">
        <v>241</v>
      </c>
      <c r="C838" s="130" t="s">
        <v>38</v>
      </c>
      <c r="D838" s="137"/>
      <c r="E838" s="138">
        <v>0</v>
      </c>
      <c r="F838" s="138">
        <v>0</v>
      </c>
      <c r="G838" s="138">
        <v>0</v>
      </c>
      <c r="H838" s="138">
        <v>0</v>
      </c>
      <c r="I838" s="138">
        <v>0</v>
      </c>
      <c r="J838" s="138">
        <v>0</v>
      </c>
      <c r="K838" s="138">
        <v>0</v>
      </c>
      <c r="L838" s="139"/>
      <c r="M838" s="138">
        <v>0</v>
      </c>
      <c r="N838" s="139"/>
      <c r="O838" s="138">
        <v>0</v>
      </c>
      <c r="P838" s="138">
        <v>0</v>
      </c>
      <c r="Q838" s="138">
        <v>0</v>
      </c>
      <c r="R838" s="139"/>
      <c r="S838" s="138">
        <v>0</v>
      </c>
      <c r="T838" s="139"/>
      <c r="U838" s="138">
        <v>0</v>
      </c>
      <c r="V838" s="138">
        <v>0</v>
      </c>
      <c r="W838" s="138">
        <v>0</v>
      </c>
      <c r="X838" s="138">
        <v>0</v>
      </c>
      <c r="Y838" s="138">
        <v>0</v>
      </c>
      <c r="Z838" s="139"/>
      <c r="AA838" s="138">
        <v>0</v>
      </c>
      <c r="AB838" s="131">
        <v>0</v>
      </c>
    </row>
    <row r="839" spans="1:28" ht="15" customHeight="1" x14ac:dyDescent="0.25">
      <c r="A839" s="129" t="str">
        <f>B839&amp;"-"&amp;COUNTIF($B$3:B839,B839)</f>
        <v>241-148</v>
      </c>
      <c r="B839" s="130">
        <v>241</v>
      </c>
      <c r="C839" s="130" t="s">
        <v>38</v>
      </c>
      <c r="D839" s="137"/>
      <c r="E839" s="138">
        <v>0</v>
      </c>
      <c r="F839" s="138">
        <v>0</v>
      </c>
      <c r="G839" s="138">
        <v>0</v>
      </c>
      <c r="H839" s="138">
        <v>0</v>
      </c>
      <c r="I839" s="138">
        <v>0</v>
      </c>
      <c r="J839" s="138">
        <v>0</v>
      </c>
      <c r="K839" s="138">
        <v>0</v>
      </c>
      <c r="L839" s="139"/>
      <c r="M839" s="138">
        <v>0</v>
      </c>
      <c r="N839" s="139"/>
      <c r="O839" s="138">
        <v>0</v>
      </c>
      <c r="P839" s="138">
        <v>0</v>
      </c>
      <c r="Q839" s="138">
        <v>0</v>
      </c>
      <c r="R839" s="139"/>
      <c r="S839" s="138">
        <v>0</v>
      </c>
      <c r="T839" s="139"/>
      <c r="U839" s="138">
        <v>0</v>
      </c>
      <c r="V839" s="138">
        <v>0</v>
      </c>
      <c r="W839" s="138">
        <v>0</v>
      </c>
      <c r="X839" s="138">
        <v>0</v>
      </c>
      <c r="Y839" s="138">
        <v>0</v>
      </c>
      <c r="Z839" s="139"/>
      <c r="AA839" s="138">
        <v>0</v>
      </c>
      <c r="AB839" s="131">
        <v>0</v>
      </c>
    </row>
    <row r="840" spans="1:28" ht="15" customHeight="1" x14ac:dyDescent="0.25">
      <c r="A840" s="129" t="str">
        <f>B840&amp;"-"&amp;COUNTIF($B$3:B840,B840)</f>
        <v>241-149</v>
      </c>
      <c r="B840" s="130">
        <v>241</v>
      </c>
      <c r="C840" s="130" t="s">
        <v>38</v>
      </c>
      <c r="D840" s="137"/>
      <c r="E840" s="138">
        <v>0</v>
      </c>
      <c r="F840" s="138">
        <v>0</v>
      </c>
      <c r="G840" s="138">
        <v>0</v>
      </c>
      <c r="H840" s="138">
        <v>0</v>
      </c>
      <c r="I840" s="138">
        <v>0</v>
      </c>
      <c r="J840" s="138">
        <v>0</v>
      </c>
      <c r="K840" s="138">
        <v>0</v>
      </c>
      <c r="L840" s="139"/>
      <c r="M840" s="138">
        <v>0</v>
      </c>
      <c r="N840" s="139"/>
      <c r="O840" s="138">
        <v>0</v>
      </c>
      <c r="P840" s="138">
        <v>0</v>
      </c>
      <c r="Q840" s="138">
        <v>0</v>
      </c>
      <c r="R840" s="139"/>
      <c r="S840" s="138">
        <v>0</v>
      </c>
      <c r="T840" s="139"/>
      <c r="U840" s="138">
        <v>0</v>
      </c>
      <c r="V840" s="138">
        <v>0</v>
      </c>
      <c r="W840" s="138">
        <v>0</v>
      </c>
      <c r="X840" s="138">
        <v>0</v>
      </c>
      <c r="Y840" s="138">
        <v>0</v>
      </c>
      <c r="Z840" s="139"/>
      <c r="AA840" s="138">
        <v>0</v>
      </c>
      <c r="AB840" s="131">
        <v>0</v>
      </c>
    </row>
    <row r="841" spans="1:28" ht="15" customHeight="1" x14ac:dyDescent="0.25">
      <c r="A841" s="129" t="str">
        <f>B841&amp;"-"&amp;COUNTIF($B$3:B841,B841)</f>
        <v>241-150</v>
      </c>
      <c r="B841" s="130">
        <v>241</v>
      </c>
      <c r="C841" s="130" t="s">
        <v>38</v>
      </c>
      <c r="D841" s="137"/>
      <c r="E841" s="138">
        <v>0</v>
      </c>
      <c r="F841" s="138">
        <v>0</v>
      </c>
      <c r="G841" s="138">
        <v>0</v>
      </c>
      <c r="H841" s="138">
        <v>0</v>
      </c>
      <c r="I841" s="138">
        <v>0</v>
      </c>
      <c r="J841" s="138">
        <v>0</v>
      </c>
      <c r="K841" s="138">
        <v>0</v>
      </c>
      <c r="L841" s="139"/>
      <c r="M841" s="138">
        <v>0</v>
      </c>
      <c r="N841" s="139"/>
      <c r="O841" s="138">
        <v>0</v>
      </c>
      <c r="P841" s="138">
        <v>0</v>
      </c>
      <c r="Q841" s="138">
        <v>0</v>
      </c>
      <c r="R841" s="139"/>
      <c r="S841" s="138">
        <v>0</v>
      </c>
      <c r="T841" s="139"/>
      <c r="U841" s="138">
        <v>0</v>
      </c>
      <c r="V841" s="138">
        <v>0</v>
      </c>
      <c r="W841" s="138">
        <v>0</v>
      </c>
      <c r="X841" s="138">
        <v>0</v>
      </c>
      <c r="Y841" s="138">
        <v>0</v>
      </c>
      <c r="Z841" s="139"/>
      <c r="AA841" s="138">
        <v>0</v>
      </c>
      <c r="AB841" s="131">
        <v>0</v>
      </c>
    </row>
    <row r="842" spans="1:28" ht="15" customHeight="1" x14ac:dyDescent="0.25">
      <c r="A842" s="129" t="str">
        <f>B842&amp;"-"&amp;COUNTIF($B$3:B842,B842)</f>
        <v>241-151</v>
      </c>
      <c r="B842" s="130">
        <v>241</v>
      </c>
      <c r="C842" s="130" t="s">
        <v>38</v>
      </c>
      <c r="D842" s="137"/>
      <c r="E842" s="138">
        <v>0</v>
      </c>
      <c r="F842" s="138">
        <v>0</v>
      </c>
      <c r="G842" s="138">
        <v>0</v>
      </c>
      <c r="H842" s="138">
        <v>0</v>
      </c>
      <c r="I842" s="138">
        <v>0</v>
      </c>
      <c r="J842" s="138">
        <v>0</v>
      </c>
      <c r="K842" s="138">
        <v>0</v>
      </c>
      <c r="L842" s="139"/>
      <c r="M842" s="138">
        <v>0</v>
      </c>
      <c r="N842" s="139"/>
      <c r="O842" s="138">
        <v>0</v>
      </c>
      <c r="P842" s="138">
        <v>0</v>
      </c>
      <c r="Q842" s="138">
        <v>0</v>
      </c>
      <c r="R842" s="139"/>
      <c r="S842" s="138">
        <v>0</v>
      </c>
      <c r="T842" s="139"/>
      <c r="U842" s="138">
        <v>0</v>
      </c>
      <c r="V842" s="138">
        <v>0</v>
      </c>
      <c r="W842" s="138">
        <v>0</v>
      </c>
      <c r="X842" s="138">
        <v>0</v>
      </c>
      <c r="Y842" s="138">
        <v>0</v>
      </c>
      <c r="Z842" s="139"/>
      <c r="AA842" s="138">
        <v>0</v>
      </c>
      <c r="AB842" s="131">
        <v>0</v>
      </c>
    </row>
    <row r="843" spans="1:28" ht="15" customHeight="1" x14ac:dyDescent="0.25">
      <c r="A843" s="129" t="str">
        <f>B843&amp;"-"&amp;COUNTIF($B$3:B843,B843)</f>
        <v>241-152</v>
      </c>
      <c r="B843" s="130">
        <v>241</v>
      </c>
      <c r="C843" s="130" t="s">
        <v>38</v>
      </c>
      <c r="D843" s="137"/>
      <c r="E843" s="138">
        <v>0</v>
      </c>
      <c r="F843" s="138">
        <v>0</v>
      </c>
      <c r="G843" s="138">
        <v>0</v>
      </c>
      <c r="H843" s="138">
        <v>0</v>
      </c>
      <c r="I843" s="138">
        <v>0</v>
      </c>
      <c r="J843" s="138">
        <v>0</v>
      </c>
      <c r="K843" s="138">
        <v>0</v>
      </c>
      <c r="L843" s="139"/>
      <c r="M843" s="138">
        <v>0</v>
      </c>
      <c r="N843" s="139"/>
      <c r="O843" s="138">
        <v>0</v>
      </c>
      <c r="P843" s="138">
        <v>0</v>
      </c>
      <c r="Q843" s="138">
        <v>0</v>
      </c>
      <c r="R843" s="139"/>
      <c r="S843" s="138">
        <v>0</v>
      </c>
      <c r="T843" s="139"/>
      <c r="U843" s="138">
        <v>0</v>
      </c>
      <c r="V843" s="138">
        <v>0</v>
      </c>
      <c r="W843" s="138">
        <v>0</v>
      </c>
      <c r="X843" s="138">
        <v>0</v>
      </c>
      <c r="Y843" s="138">
        <v>0</v>
      </c>
      <c r="Z843" s="139"/>
      <c r="AA843" s="138">
        <v>0</v>
      </c>
      <c r="AB843" s="131">
        <v>0</v>
      </c>
    </row>
    <row r="844" spans="1:28" ht="15" customHeight="1" x14ac:dyDescent="0.25">
      <c r="A844" s="129" t="str">
        <f>B844&amp;"-"&amp;COUNTIF($B$3:B844,B844)</f>
        <v>241-153</v>
      </c>
      <c r="B844" s="130">
        <v>241</v>
      </c>
      <c r="C844" s="130" t="s">
        <v>38</v>
      </c>
      <c r="D844" s="137"/>
      <c r="E844" s="138">
        <v>0</v>
      </c>
      <c r="F844" s="138">
        <v>0</v>
      </c>
      <c r="G844" s="138">
        <v>0</v>
      </c>
      <c r="H844" s="138">
        <v>0</v>
      </c>
      <c r="I844" s="138">
        <v>0</v>
      </c>
      <c r="J844" s="138">
        <v>0</v>
      </c>
      <c r="K844" s="138">
        <v>0</v>
      </c>
      <c r="L844" s="139"/>
      <c r="M844" s="138">
        <v>0</v>
      </c>
      <c r="N844" s="139"/>
      <c r="O844" s="138">
        <v>0</v>
      </c>
      <c r="P844" s="138">
        <v>0</v>
      </c>
      <c r="Q844" s="138">
        <v>0</v>
      </c>
      <c r="R844" s="139"/>
      <c r="S844" s="138">
        <v>0</v>
      </c>
      <c r="T844" s="139"/>
      <c r="U844" s="138">
        <v>0</v>
      </c>
      <c r="V844" s="138">
        <v>0</v>
      </c>
      <c r="W844" s="138">
        <v>0</v>
      </c>
      <c r="X844" s="138">
        <v>0</v>
      </c>
      <c r="Y844" s="138">
        <v>0</v>
      </c>
      <c r="Z844" s="139"/>
      <c r="AA844" s="138">
        <v>0</v>
      </c>
      <c r="AB844" s="131">
        <v>0</v>
      </c>
    </row>
    <row r="845" spans="1:28" ht="15" customHeight="1" x14ac:dyDescent="0.25">
      <c r="A845" s="129" t="str">
        <f>B845&amp;"-"&amp;COUNTIF($B$3:B845,B845)</f>
        <v>241-154</v>
      </c>
      <c r="B845" s="130">
        <v>241</v>
      </c>
      <c r="C845" s="130" t="s">
        <v>38</v>
      </c>
      <c r="D845" s="137"/>
      <c r="E845" s="138">
        <v>0</v>
      </c>
      <c r="F845" s="138">
        <v>0</v>
      </c>
      <c r="G845" s="138">
        <v>0</v>
      </c>
      <c r="H845" s="138">
        <v>0</v>
      </c>
      <c r="I845" s="138">
        <v>0</v>
      </c>
      <c r="J845" s="138">
        <v>0</v>
      </c>
      <c r="K845" s="138">
        <v>0</v>
      </c>
      <c r="L845" s="139"/>
      <c r="M845" s="138">
        <v>0</v>
      </c>
      <c r="N845" s="139"/>
      <c r="O845" s="138">
        <v>0</v>
      </c>
      <c r="P845" s="138">
        <v>0</v>
      </c>
      <c r="Q845" s="138">
        <v>0</v>
      </c>
      <c r="R845" s="139"/>
      <c r="S845" s="138">
        <v>0</v>
      </c>
      <c r="T845" s="139"/>
      <c r="U845" s="138">
        <v>0</v>
      </c>
      <c r="V845" s="138">
        <v>0</v>
      </c>
      <c r="W845" s="138">
        <v>0</v>
      </c>
      <c r="X845" s="138">
        <v>0</v>
      </c>
      <c r="Y845" s="138">
        <v>0</v>
      </c>
      <c r="Z845" s="139"/>
      <c r="AA845" s="138">
        <v>0</v>
      </c>
      <c r="AB845" s="131">
        <v>0</v>
      </c>
    </row>
    <row r="846" spans="1:28" ht="15" customHeight="1" x14ac:dyDescent="0.25">
      <c r="A846" s="129" t="str">
        <f>B846&amp;"-"&amp;COUNTIF($B$3:B846,B846)</f>
        <v>241-155</v>
      </c>
      <c r="B846" s="130">
        <v>241</v>
      </c>
      <c r="C846" s="130" t="s">
        <v>38</v>
      </c>
      <c r="D846" s="137"/>
      <c r="E846" s="138">
        <v>0</v>
      </c>
      <c r="F846" s="138">
        <v>0</v>
      </c>
      <c r="G846" s="138">
        <v>0</v>
      </c>
      <c r="H846" s="138">
        <v>0</v>
      </c>
      <c r="I846" s="138">
        <v>0</v>
      </c>
      <c r="J846" s="138">
        <v>0</v>
      </c>
      <c r="K846" s="138">
        <v>0</v>
      </c>
      <c r="L846" s="139"/>
      <c r="M846" s="138">
        <v>0</v>
      </c>
      <c r="N846" s="139"/>
      <c r="O846" s="138">
        <v>0</v>
      </c>
      <c r="P846" s="138">
        <v>0</v>
      </c>
      <c r="Q846" s="138">
        <v>0</v>
      </c>
      <c r="R846" s="139"/>
      <c r="S846" s="138">
        <v>0</v>
      </c>
      <c r="T846" s="139"/>
      <c r="U846" s="138">
        <v>0</v>
      </c>
      <c r="V846" s="138">
        <v>0</v>
      </c>
      <c r="W846" s="138">
        <v>0</v>
      </c>
      <c r="X846" s="138">
        <v>0</v>
      </c>
      <c r="Y846" s="138">
        <v>0</v>
      </c>
      <c r="Z846" s="139"/>
      <c r="AA846" s="138">
        <v>0</v>
      </c>
      <c r="AB846" s="131">
        <v>0</v>
      </c>
    </row>
    <row r="847" spans="1:28" ht="15" customHeight="1" x14ac:dyDescent="0.25">
      <c r="A847" s="129" t="str">
        <f>B847&amp;"-"&amp;COUNTIF($B$3:B847,B847)</f>
        <v>241-156</v>
      </c>
      <c r="B847" s="130">
        <v>241</v>
      </c>
      <c r="C847" s="130" t="s">
        <v>38</v>
      </c>
      <c r="D847" s="137"/>
      <c r="E847" s="138">
        <v>0</v>
      </c>
      <c r="F847" s="138">
        <v>0</v>
      </c>
      <c r="G847" s="138">
        <v>0</v>
      </c>
      <c r="H847" s="138">
        <v>0</v>
      </c>
      <c r="I847" s="138">
        <v>0</v>
      </c>
      <c r="J847" s="138">
        <v>0</v>
      </c>
      <c r="K847" s="138">
        <v>0</v>
      </c>
      <c r="L847" s="139"/>
      <c r="M847" s="138">
        <v>0</v>
      </c>
      <c r="N847" s="139"/>
      <c r="O847" s="138">
        <v>0</v>
      </c>
      <c r="P847" s="138">
        <v>0</v>
      </c>
      <c r="Q847" s="138">
        <v>0</v>
      </c>
      <c r="R847" s="139"/>
      <c r="S847" s="138">
        <v>0</v>
      </c>
      <c r="T847" s="139"/>
      <c r="U847" s="138">
        <v>0</v>
      </c>
      <c r="V847" s="138">
        <v>0</v>
      </c>
      <c r="W847" s="138">
        <v>0</v>
      </c>
      <c r="X847" s="138">
        <v>0</v>
      </c>
      <c r="Y847" s="138">
        <v>0</v>
      </c>
      <c r="Z847" s="139"/>
      <c r="AA847" s="138">
        <v>0</v>
      </c>
      <c r="AB847" s="131">
        <v>0</v>
      </c>
    </row>
    <row r="848" spans="1:28" ht="15" customHeight="1" x14ac:dyDescent="0.25">
      <c r="A848" s="129" t="str">
        <f>B848&amp;"-"&amp;COUNTIF($B$3:B848,B848)</f>
        <v>241-157</v>
      </c>
      <c r="B848" s="130">
        <v>241</v>
      </c>
      <c r="C848" s="130" t="s">
        <v>38</v>
      </c>
      <c r="D848" s="137"/>
      <c r="E848" s="138">
        <v>0</v>
      </c>
      <c r="F848" s="138">
        <v>0</v>
      </c>
      <c r="G848" s="138">
        <v>0</v>
      </c>
      <c r="H848" s="138">
        <v>0</v>
      </c>
      <c r="I848" s="138">
        <v>0</v>
      </c>
      <c r="J848" s="138">
        <v>0</v>
      </c>
      <c r="K848" s="138">
        <v>0</v>
      </c>
      <c r="L848" s="139"/>
      <c r="M848" s="138">
        <v>0</v>
      </c>
      <c r="N848" s="139"/>
      <c r="O848" s="138">
        <v>0</v>
      </c>
      <c r="P848" s="138">
        <v>0</v>
      </c>
      <c r="Q848" s="138">
        <v>0</v>
      </c>
      <c r="R848" s="139"/>
      <c r="S848" s="138">
        <v>0</v>
      </c>
      <c r="T848" s="139"/>
      <c r="U848" s="138">
        <v>0</v>
      </c>
      <c r="V848" s="138">
        <v>0</v>
      </c>
      <c r="W848" s="138">
        <v>0</v>
      </c>
      <c r="X848" s="138">
        <v>0</v>
      </c>
      <c r="Y848" s="138">
        <v>0</v>
      </c>
      <c r="Z848" s="139"/>
      <c r="AA848" s="138">
        <v>0</v>
      </c>
      <c r="AB848" s="131">
        <v>0</v>
      </c>
    </row>
    <row r="849" spans="1:28" ht="15" customHeight="1" x14ac:dyDescent="0.25">
      <c r="A849" s="129" t="str">
        <f>B849&amp;"-"&amp;COUNTIF($B$3:B849,B849)</f>
        <v>241-158</v>
      </c>
      <c r="B849" s="130">
        <v>241</v>
      </c>
      <c r="C849" s="130" t="s">
        <v>38</v>
      </c>
      <c r="D849" s="137"/>
      <c r="E849" s="138">
        <v>0</v>
      </c>
      <c r="F849" s="138">
        <v>0</v>
      </c>
      <c r="G849" s="138">
        <v>0</v>
      </c>
      <c r="H849" s="138">
        <v>0</v>
      </c>
      <c r="I849" s="138">
        <v>0</v>
      </c>
      <c r="J849" s="138">
        <v>0</v>
      </c>
      <c r="K849" s="138">
        <v>0</v>
      </c>
      <c r="L849" s="139"/>
      <c r="M849" s="138">
        <v>0</v>
      </c>
      <c r="N849" s="139"/>
      <c r="O849" s="138">
        <v>0</v>
      </c>
      <c r="P849" s="138">
        <v>0</v>
      </c>
      <c r="Q849" s="138">
        <v>0</v>
      </c>
      <c r="R849" s="139"/>
      <c r="S849" s="138">
        <v>0</v>
      </c>
      <c r="T849" s="139"/>
      <c r="U849" s="138">
        <v>0</v>
      </c>
      <c r="V849" s="138">
        <v>0</v>
      </c>
      <c r="W849" s="138">
        <v>0</v>
      </c>
      <c r="X849" s="138">
        <v>0</v>
      </c>
      <c r="Y849" s="138">
        <v>0</v>
      </c>
      <c r="Z849" s="139"/>
      <c r="AA849" s="138">
        <v>0</v>
      </c>
      <c r="AB849" s="131">
        <v>0</v>
      </c>
    </row>
    <row r="850" spans="1:28" ht="15" customHeight="1" x14ac:dyDescent="0.25">
      <c r="A850" s="129" t="str">
        <f>B850&amp;"-"&amp;COUNTIF($B$3:B850,B850)</f>
        <v>241-159</v>
      </c>
      <c r="B850" s="130">
        <v>241</v>
      </c>
      <c r="C850" s="130" t="s">
        <v>38</v>
      </c>
      <c r="D850" s="137"/>
      <c r="E850" s="138">
        <v>0</v>
      </c>
      <c r="F850" s="138">
        <v>0</v>
      </c>
      <c r="G850" s="138">
        <v>0</v>
      </c>
      <c r="H850" s="138">
        <v>0</v>
      </c>
      <c r="I850" s="138">
        <v>0</v>
      </c>
      <c r="J850" s="138">
        <v>0</v>
      </c>
      <c r="K850" s="138">
        <v>0</v>
      </c>
      <c r="L850" s="139"/>
      <c r="M850" s="138">
        <v>0</v>
      </c>
      <c r="N850" s="139"/>
      <c r="O850" s="138">
        <v>0</v>
      </c>
      <c r="P850" s="138">
        <v>0</v>
      </c>
      <c r="Q850" s="138">
        <v>0</v>
      </c>
      <c r="R850" s="139"/>
      <c r="S850" s="138">
        <v>0</v>
      </c>
      <c r="T850" s="139"/>
      <c r="U850" s="138">
        <v>0</v>
      </c>
      <c r="V850" s="138">
        <v>0</v>
      </c>
      <c r="W850" s="138">
        <v>0</v>
      </c>
      <c r="X850" s="138">
        <v>0</v>
      </c>
      <c r="Y850" s="138">
        <v>0</v>
      </c>
      <c r="Z850" s="139"/>
      <c r="AA850" s="138">
        <v>0</v>
      </c>
      <c r="AB850" s="131">
        <v>0</v>
      </c>
    </row>
    <row r="851" spans="1:28" ht="15" customHeight="1" x14ac:dyDescent="0.25">
      <c r="A851" s="129" t="str">
        <f>B851&amp;"-"&amp;COUNTIF($B$3:B851,B851)</f>
        <v>241-160</v>
      </c>
      <c r="B851" s="130">
        <v>241</v>
      </c>
      <c r="C851" s="130" t="s">
        <v>38</v>
      </c>
      <c r="D851" s="137"/>
      <c r="E851" s="138">
        <v>0</v>
      </c>
      <c r="F851" s="138">
        <v>0</v>
      </c>
      <c r="G851" s="138">
        <v>0</v>
      </c>
      <c r="H851" s="138">
        <v>0</v>
      </c>
      <c r="I851" s="138">
        <v>0</v>
      </c>
      <c r="J851" s="138">
        <v>0</v>
      </c>
      <c r="K851" s="138">
        <v>0</v>
      </c>
      <c r="L851" s="139"/>
      <c r="M851" s="138">
        <v>0</v>
      </c>
      <c r="N851" s="139"/>
      <c r="O851" s="138">
        <v>0</v>
      </c>
      <c r="P851" s="138">
        <v>0</v>
      </c>
      <c r="Q851" s="138">
        <v>0</v>
      </c>
      <c r="R851" s="139"/>
      <c r="S851" s="138">
        <v>0</v>
      </c>
      <c r="T851" s="139"/>
      <c r="U851" s="138">
        <v>0</v>
      </c>
      <c r="V851" s="138">
        <v>0</v>
      </c>
      <c r="W851" s="138">
        <v>0</v>
      </c>
      <c r="X851" s="138">
        <v>0</v>
      </c>
      <c r="Y851" s="138">
        <v>0</v>
      </c>
      <c r="Z851" s="139"/>
      <c r="AA851" s="138">
        <v>0</v>
      </c>
      <c r="AB851" s="131">
        <v>0</v>
      </c>
    </row>
    <row r="852" spans="1:28" ht="15" customHeight="1" x14ac:dyDescent="0.25">
      <c r="A852" s="129" t="str">
        <f>B852&amp;"-"&amp;COUNTIF($B$3:B852,B852)</f>
        <v>241-161</v>
      </c>
      <c r="B852" s="130">
        <v>241</v>
      </c>
      <c r="C852" s="130" t="s">
        <v>38</v>
      </c>
      <c r="D852" s="137"/>
      <c r="E852" s="138">
        <v>0</v>
      </c>
      <c r="F852" s="138">
        <v>0</v>
      </c>
      <c r="G852" s="138">
        <v>0</v>
      </c>
      <c r="H852" s="138">
        <v>0</v>
      </c>
      <c r="I852" s="138">
        <v>0</v>
      </c>
      <c r="J852" s="138">
        <v>0</v>
      </c>
      <c r="K852" s="138">
        <v>0</v>
      </c>
      <c r="L852" s="139"/>
      <c r="M852" s="138">
        <v>0</v>
      </c>
      <c r="N852" s="139"/>
      <c r="O852" s="138">
        <v>0</v>
      </c>
      <c r="P852" s="138">
        <v>0</v>
      </c>
      <c r="Q852" s="138">
        <v>0</v>
      </c>
      <c r="R852" s="139"/>
      <c r="S852" s="138">
        <v>0</v>
      </c>
      <c r="T852" s="139"/>
      <c r="U852" s="138">
        <v>0</v>
      </c>
      <c r="V852" s="138">
        <v>0</v>
      </c>
      <c r="W852" s="138">
        <v>0</v>
      </c>
      <c r="X852" s="138">
        <v>0</v>
      </c>
      <c r="Y852" s="138">
        <v>0</v>
      </c>
      <c r="Z852" s="139"/>
      <c r="AA852" s="138">
        <v>0</v>
      </c>
      <c r="AB852" s="131">
        <v>0</v>
      </c>
    </row>
    <row r="853" spans="1:28" ht="15" customHeight="1" x14ac:dyDescent="0.25">
      <c r="A853" s="129" t="str">
        <f>B853&amp;"-"&amp;COUNTIF($B$3:B853,B853)</f>
        <v>241-162</v>
      </c>
      <c r="B853" s="130">
        <v>241</v>
      </c>
      <c r="C853" s="130" t="s">
        <v>38</v>
      </c>
      <c r="D853" s="137"/>
      <c r="E853" s="138">
        <v>0</v>
      </c>
      <c r="F853" s="138">
        <v>0</v>
      </c>
      <c r="G853" s="138">
        <v>0</v>
      </c>
      <c r="H853" s="138">
        <v>0</v>
      </c>
      <c r="I853" s="138">
        <v>0</v>
      </c>
      <c r="J853" s="138">
        <v>0</v>
      </c>
      <c r="K853" s="138">
        <v>0</v>
      </c>
      <c r="L853" s="139"/>
      <c r="M853" s="138">
        <v>0</v>
      </c>
      <c r="N853" s="139"/>
      <c r="O853" s="138">
        <v>0</v>
      </c>
      <c r="P853" s="138">
        <v>0</v>
      </c>
      <c r="Q853" s="138">
        <v>0</v>
      </c>
      <c r="R853" s="139"/>
      <c r="S853" s="138">
        <v>0</v>
      </c>
      <c r="T853" s="139"/>
      <c r="U853" s="138">
        <v>0</v>
      </c>
      <c r="V853" s="138">
        <v>0</v>
      </c>
      <c r="W853" s="138">
        <v>0</v>
      </c>
      <c r="X853" s="138">
        <v>0</v>
      </c>
      <c r="Y853" s="138">
        <v>0</v>
      </c>
      <c r="Z853" s="139"/>
      <c r="AA853" s="138">
        <v>0</v>
      </c>
      <c r="AB853" s="131">
        <v>0</v>
      </c>
    </row>
    <row r="854" spans="1:28" ht="15" customHeight="1" x14ac:dyDescent="0.25">
      <c r="A854" s="129" t="str">
        <f>B854&amp;"-"&amp;COUNTIF($B$3:B854,B854)</f>
        <v>241-163</v>
      </c>
      <c r="B854" s="130">
        <v>241</v>
      </c>
      <c r="C854" s="130" t="s">
        <v>38</v>
      </c>
      <c r="D854" s="137"/>
      <c r="E854" s="138">
        <v>0</v>
      </c>
      <c r="F854" s="138">
        <v>0</v>
      </c>
      <c r="G854" s="138">
        <v>0</v>
      </c>
      <c r="H854" s="138">
        <v>0</v>
      </c>
      <c r="I854" s="138">
        <v>0</v>
      </c>
      <c r="J854" s="138">
        <v>0</v>
      </c>
      <c r="K854" s="138">
        <v>0</v>
      </c>
      <c r="L854" s="139"/>
      <c r="M854" s="138">
        <v>0</v>
      </c>
      <c r="N854" s="139"/>
      <c r="O854" s="138">
        <v>0</v>
      </c>
      <c r="P854" s="138">
        <v>0</v>
      </c>
      <c r="Q854" s="138">
        <v>0</v>
      </c>
      <c r="R854" s="139"/>
      <c r="S854" s="138">
        <v>0</v>
      </c>
      <c r="T854" s="139"/>
      <c r="U854" s="138">
        <v>0</v>
      </c>
      <c r="V854" s="138">
        <v>0</v>
      </c>
      <c r="W854" s="138">
        <v>0</v>
      </c>
      <c r="X854" s="138">
        <v>0</v>
      </c>
      <c r="Y854" s="138">
        <v>0</v>
      </c>
      <c r="Z854" s="139"/>
      <c r="AA854" s="138">
        <v>0</v>
      </c>
      <c r="AB854" s="131">
        <v>0</v>
      </c>
    </row>
    <row r="855" spans="1:28" ht="15" customHeight="1" x14ac:dyDescent="0.25">
      <c r="A855" s="129" t="str">
        <f>B855&amp;"-"&amp;COUNTIF($B$3:B855,B855)</f>
        <v>282-1</v>
      </c>
      <c r="B855" s="130">
        <v>282</v>
      </c>
      <c r="C855" s="130" t="s">
        <v>40</v>
      </c>
      <c r="D855" s="137">
        <v>46300</v>
      </c>
      <c r="E855" s="138">
        <v>0.76</v>
      </c>
      <c r="F855" s="138">
        <v>0</v>
      </c>
      <c r="G855" s="138">
        <v>0.76</v>
      </c>
      <c r="H855" s="138">
        <v>0</v>
      </c>
      <c r="I855" s="138">
        <v>0</v>
      </c>
      <c r="J855" s="138">
        <v>0</v>
      </c>
      <c r="K855" s="138">
        <v>0</v>
      </c>
      <c r="L855" s="139"/>
      <c r="M855" s="138">
        <v>0.76</v>
      </c>
      <c r="N855" s="139"/>
      <c r="O855" s="138">
        <v>0</v>
      </c>
      <c r="P855" s="138">
        <v>0</v>
      </c>
      <c r="Q855" s="138">
        <v>0</v>
      </c>
      <c r="R855" s="139"/>
      <c r="S855" s="138">
        <v>0</v>
      </c>
      <c r="T855" s="139"/>
      <c r="U855" s="138">
        <v>0</v>
      </c>
      <c r="V855" s="138">
        <v>0</v>
      </c>
      <c r="W855" s="138">
        <v>0</v>
      </c>
      <c r="X855" s="138">
        <v>0</v>
      </c>
      <c r="Y855" s="138">
        <v>0</v>
      </c>
      <c r="Z855" s="139"/>
      <c r="AA855" s="138">
        <v>0</v>
      </c>
      <c r="AB855" s="131">
        <v>0</v>
      </c>
    </row>
    <row r="856" spans="1:28" ht="15" customHeight="1" x14ac:dyDescent="0.25">
      <c r="A856" s="129" t="str">
        <f>B856&amp;"-"&amp;COUNTIF($B$3:B856,B856)</f>
        <v>282-2</v>
      </c>
      <c r="B856" s="130">
        <v>282</v>
      </c>
      <c r="C856" s="130" t="s">
        <v>40</v>
      </c>
      <c r="D856" s="137">
        <v>46383</v>
      </c>
      <c r="E856" s="138">
        <v>5.04</v>
      </c>
      <c r="F856" s="138">
        <v>0</v>
      </c>
      <c r="G856" s="138">
        <v>0.09</v>
      </c>
      <c r="H856" s="138">
        <v>0</v>
      </c>
      <c r="I856" s="138">
        <v>0</v>
      </c>
      <c r="J856" s="138">
        <v>0</v>
      </c>
      <c r="K856" s="138">
        <v>0</v>
      </c>
      <c r="L856" s="139"/>
      <c r="M856" s="138">
        <v>5.04</v>
      </c>
      <c r="N856" s="139"/>
      <c r="O856" s="138">
        <v>0</v>
      </c>
      <c r="P856" s="138">
        <v>0</v>
      </c>
      <c r="Q856" s="138">
        <v>0</v>
      </c>
      <c r="R856" s="139"/>
      <c r="S856" s="138">
        <v>0</v>
      </c>
      <c r="T856" s="139"/>
      <c r="U856" s="138">
        <v>0</v>
      </c>
      <c r="V856" s="138">
        <v>0</v>
      </c>
      <c r="W856" s="138">
        <v>0</v>
      </c>
      <c r="X856" s="138">
        <v>0</v>
      </c>
      <c r="Y856" s="138">
        <v>0</v>
      </c>
      <c r="Z856" s="139"/>
      <c r="AA856" s="138">
        <v>0</v>
      </c>
      <c r="AB856" s="131">
        <v>0</v>
      </c>
    </row>
    <row r="857" spans="1:28" ht="15" customHeight="1" x14ac:dyDescent="0.25">
      <c r="A857" s="129" t="str">
        <f>B857&amp;"-"&amp;COUNTIF($B$3:B857,B857)</f>
        <v>282-3</v>
      </c>
      <c r="B857" s="130">
        <v>282</v>
      </c>
      <c r="C857" s="130" t="s">
        <v>40</v>
      </c>
      <c r="D857" s="137">
        <v>47613</v>
      </c>
      <c r="E857" s="138">
        <v>1</v>
      </c>
      <c r="F857" s="138">
        <v>0</v>
      </c>
      <c r="G857" s="138">
        <v>0</v>
      </c>
      <c r="H857" s="138">
        <v>0</v>
      </c>
      <c r="I857" s="138">
        <v>0</v>
      </c>
      <c r="J857" s="138">
        <v>0</v>
      </c>
      <c r="K857" s="138">
        <v>0</v>
      </c>
      <c r="L857" s="139"/>
      <c r="M857" s="138">
        <v>1</v>
      </c>
      <c r="N857" s="139"/>
      <c r="O857" s="138">
        <v>0</v>
      </c>
      <c r="P857" s="138">
        <v>0</v>
      </c>
      <c r="Q857" s="138">
        <v>0</v>
      </c>
      <c r="R857" s="139"/>
      <c r="S857" s="138">
        <v>0</v>
      </c>
      <c r="T857" s="139"/>
      <c r="U857" s="138">
        <v>0</v>
      </c>
      <c r="V857" s="138">
        <v>0</v>
      </c>
      <c r="W857" s="138">
        <v>0</v>
      </c>
      <c r="X857" s="138">
        <v>0</v>
      </c>
      <c r="Y857" s="138">
        <v>0</v>
      </c>
      <c r="Z857" s="139"/>
      <c r="AA857" s="138">
        <v>0</v>
      </c>
      <c r="AB857" s="131">
        <v>0</v>
      </c>
    </row>
    <row r="858" spans="1:28" ht="15" customHeight="1" x14ac:dyDescent="0.25">
      <c r="A858" s="129" t="str">
        <f>B858&amp;"-"&amp;COUNTIF($B$3:B858,B858)</f>
        <v>282-4</v>
      </c>
      <c r="B858" s="130">
        <v>282</v>
      </c>
      <c r="C858" s="130" t="s">
        <v>40</v>
      </c>
      <c r="D858" s="137">
        <v>48678</v>
      </c>
      <c r="E858" s="138">
        <v>1</v>
      </c>
      <c r="F858" s="138">
        <v>0</v>
      </c>
      <c r="G858" s="138">
        <v>0</v>
      </c>
      <c r="H858" s="138">
        <v>0</v>
      </c>
      <c r="I858" s="138">
        <v>0</v>
      </c>
      <c r="J858" s="138">
        <v>0</v>
      </c>
      <c r="K858" s="138">
        <v>0</v>
      </c>
      <c r="L858" s="139"/>
      <c r="M858" s="138">
        <v>0</v>
      </c>
      <c r="N858" s="139"/>
      <c r="O858" s="138">
        <v>0</v>
      </c>
      <c r="P858" s="138">
        <v>0</v>
      </c>
      <c r="Q858" s="138">
        <v>0</v>
      </c>
      <c r="R858" s="139"/>
      <c r="S858" s="138">
        <v>0</v>
      </c>
      <c r="T858" s="139"/>
      <c r="U858" s="138">
        <v>0</v>
      </c>
      <c r="V858" s="138">
        <v>0</v>
      </c>
      <c r="W858" s="138">
        <v>0</v>
      </c>
      <c r="X858" s="138">
        <v>0</v>
      </c>
      <c r="Y858" s="138">
        <v>0</v>
      </c>
      <c r="Z858" s="139"/>
      <c r="AA858" s="138">
        <v>0</v>
      </c>
      <c r="AB858" s="131">
        <v>0</v>
      </c>
    </row>
    <row r="859" spans="1:28" ht="15" customHeight="1" x14ac:dyDescent="0.25">
      <c r="A859" s="129" t="str">
        <f>B859&amp;"-"&amp;COUNTIF($B$3:B859,B859)</f>
        <v>282-5</v>
      </c>
      <c r="B859" s="130">
        <v>282</v>
      </c>
      <c r="C859" s="130" t="s">
        <v>40</v>
      </c>
      <c r="D859" s="137">
        <v>43679</v>
      </c>
      <c r="E859" s="138">
        <v>2</v>
      </c>
      <c r="F859" s="138">
        <v>0</v>
      </c>
      <c r="G859" s="138">
        <v>1</v>
      </c>
      <c r="H859" s="138">
        <v>0</v>
      </c>
      <c r="I859" s="138">
        <v>0</v>
      </c>
      <c r="J859" s="138">
        <v>0</v>
      </c>
      <c r="K859" s="138">
        <v>0</v>
      </c>
      <c r="L859" s="139"/>
      <c r="M859" s="138">
        <v>0</v>
      </c>
      <c r="N859" s="139"/>
      <c r="O859" s="138">
        <v>0</v>
      </c>
      <c r="P859" s="138">
        <v>0</v>
      </c>
      <c r="Q859" s="138">
        <v>0</v>
      </c>
      <c r="R859" s="139"/>
      <c r="S859" s="138">
        <v>0</v>
      </c>
      <c r="T859" s="139"/>
      <c r="U859" s="138">
        <v>0</v>
      </c>
      <c r="V859" s="138">
        <v>0</v>
      </c>
      <c r="W859" s="138">
        <v>0</v>
      </c>
      <c r="X859" s="138">
        <v>0</v>
      </c>
      <c r="Y859" s="138">
        <v>0</v>
      </c>
      <c r="Z859" s="139"/>
      <c r="AA859" s="138">
        <v>0</v>
      </c>
      <c r="AB859" s="131">
        <v>0</v>
      </c>
    </row>
    <row r="860" spans="1:28" ht="15" customHeight="1" x14ac:dyDescent="0.25">
      <c r="A860" s="129" t="str">
        <f>B860&amp;"-"&amp;COUNTIF($B$3:B860,B860)</f>
        <v>282-6</v>
      </c>
      <c r="B860" s="130">
        <v>282</v>
      </c>
      <c r="C860" s="130" t="s">
        <v>40</v>
      </c>
      <c r="D860" s="137">
        <v>50419</v>
      </c>
      <c r="E860" s="138">
        <v>27.31</v>
      </c>
      <c r="F860" s="138">
        <v>0</v>
      </c>
      <c r="G860" s="138">
        <v>5.97</v>
      </c>
      <c r="H860" s="138">
        <v>0</v>
      </c>
      <c r="I860" s="138">
        <v>0</v>
      </c>
      <c r="J860" s="138">
        <v>1</v>
      </c>
      <c r="K860" s="138">
        <v>0</v>
      </c>
      <c r="L860" s="139"/>
      <c r="M860" s="138">
        <v>19.82</v>
      </c>
      <c r="N860" s="139"/>
      <c r="O860" s="138">
        <v>0</v>
      </c>
      <c r="P860" s="138">
        <v>0</v>
      </c>
      <c r="Q860" s="138">
        <v>0</v>
      </c>
      <c r="R860" s="139"/>
      <c r="S860" s="138">
        <v>0</v>
      </c>
      <c r="T860" s="139"/>
      <c r="U860" s="138">
        <v>0</v>
      </c>
      <c r="V860" s="138">
        <v>0</v>
      </c>
      <c r="W860" s="138">
        <v>0</v>
      </c>
      <c r="X860" s="138">
        <v>0</v>
      </c>
      <c r="Y860" s="138">
        <v>0</v>
      </c>
      <c r="Z860" s="139"/>
      <c r="AA860" s="138">
        <v>0</v>
      </c>
      <c r="AB860" s="131">
        <v>0</v>
      </c>
    </row>
    <row r="861" spans="1:28" ht="15" customHeight="1" x14ac:dyDescent="0.25">
      <c r="A861" s="129" t="str">
        <f>B861&amp;"-"&amp;COUNTIF($B$3:B861,B861)</f>
        <v>282-7</v>
      </c>
      <c r="B861" s="130">
        <v>282</v>
      </c>
      <c r="C861" s="130" t="s">
        <v>40</v>
      </c>
      <c r="D861" s="137">
        <v>43737</v>
      </c>
      <c r="E861" s="138">
        <v>2</v>
      </c>
      <c r="F861" s="138">
        <v>0</v>
      </c>
      <c r="G861" s="138">
        <v>0</v>
      </c>
      <c r="H861" s="138">
        <v>1</v>
      </c>
      <c r="I861" s="138">
        <v>0</v>
      </c>
      <c r="J861" s="138">
        <v>0</v>
      </c>
      <c r="K861" s="138">
        <v>0</v>
      </c>
      <c r="L861" s="139"/>
      <c r="M861" s="138">
        <v>1</v>
      </c>
      <c r="N861" s="139"/>
      <c r="O861" s="138">
        <v>0</v>
      </c>
      <c r="P861" s="138">
        <v>0</v>
      </c>
      <c r="Q861" s="138">
        <v>0</v>
      </c>
      <c r="R861" s="139"/>
      <c r="S861" s="138">
        <v>0</v>
      </c>
      <c r="T861" s="139"/>
      <c r="U861" s="138">
        <v>0</v>
      </c>
      <c r="V861" s="138">
        <v>0</v>
      </c>
      <c r="W861" s="138">
        <v>0</v>
      </c>
      <c r="X861" s="138">
        <v>0</v>
      </c>
      <c r="Y861" s="138">
        <v>0</v>
      </c>
      <c r="Z861" s="139"/>
      <c r="AA861" s="138">
        <v>0</v>
      </c>
      <c r="AB861" s="131">
        <v>0</v>
      </c>
    </row>
    <row r="862" spans="1:28" ht="15" customHeight="1" x14ac:dyDescent="0.25">
      <c r="A862" s="129" t="str">
        <f>B862&amp;"-"&amp;COUNTIF($B$3:B862,B862)</f>
        <v>282-8</v>
      </c>
      <c r="B862" s="130">
        <v>282</v>
      </c>
      <c r="C862" s="130" t="s">
        <v>40</v>
      </c>
      <c r="D862" s="137">
        <v>43752</v>
      </c>
      <c r="E862" s="138">
        <v>4.6500000000000004</v>
      </c>
      <c r="F862" s="138">
        <v>0</v>
      </c>
      <c r="G862" s="138">
        <v>1.43</v>
      </c>
      <c r="H862" s="138">
        <v>0</v>
      </c>
      <c r="I862" s="138">
        <v>0</v>
      </c>
      <c r="J862" s="138">
        <v>0</v>
      </c>
      <c r="K862" s="138">
        <v>0</v>
      </c>
      <c r="L862" s="139"/>
      <c r="M862" s="138">
        <v>2.77</v>
      </c>
      <c r="N862" s="139"/>
      <c r="O862" s="138">
        <v>0</v>
      </c>
      <c r="P862" s="138">
        <v>0</v>
      </c>
      <c r="Q862" s="138">
        <v>0</v>
      </c>
      <c r="R862" s="139"/>
      <c r="S862" s="138">
        <v>0</v>
      </c>
      <c r="T862" s="139"/>
      <c r="U862" s="138">
        <v>0</v>
      </c>
      <c r="V862" s="138">
        <v>0</v>
      </c>
      <c r="W862" s="138">
        <v>0</v>
      </c>
      <c r="X862" s="138">
        <v>0</v>
      </c>
      <c r="Y862" s="138">
        <v>0</v>
      </c>
      <c r="Z862" s="139"/>
      <c r="AA862" s="138">
        <v>0</v>
      </c>
      <c r="AB862" s="131">
        <v>0</v>
      </c>
    </row>
    <row r="863" spans="1:28" ht="15" customHeight="1" x14ac:dyDescent="0.25">
      <c r="A863" s="129" t="str">
        <f>B863&amp;"-"&amp;COUNTIF($B$3:B863,B863)</f>
        <v>282-9</v>
      </c>
      <c r="B863" s="130">
        <v>282</v>
      </c>
      <c r="C863" s="130" t="s">
        <v>40</v>
      </c>
      <c r="D863" s="137">
        <v>46326</v>
      </c>
      <c r="E863" s="138">
        <v>3.22</v>
      </c>
      <c r="F863" s="138">
        <v>0</v>
      </c>
      <c r="G863" s="138">
        <v>0.5</v>
      </c>
      <c r="H863" s="138">
        <v>0</v>
      </c>
      <c r="I863" s="138">
        <v>0</v>
      </c>
      <c r="J863" s="138">
        <v>0</v>
      </c>
      <c r="K863" s="138">
        <v>0</v>
      </c>
      <c r="L863" s="139"/>
      <c r="M863" s="138">
        <v>2.72</v>
      </c>
      <c r="N863" s="139"/>
      <c r="O863" s="138">
        <v>0</v>
      </c>
      <c r="P863" s="138">
        <v>0</v>
      </c>
      <c r="Q863" s="138">
        <v>0</v>
      </c>
      <c r="R863" s="139"/>
      <c r="S863" s="138">
        <v>0</v>
      </c>
      <c r="T863" s="139"/>
      <c r="U863" s="138">
        <v>0</v>
      </c>
      <c r="V863" s="138">
        <v>0</v>
      </c>
      <c r="W863" s="138">
        <v>0</v>
      </c>
      <c r="X863" s="138">
        <v>0</v>
      </c>
      <c r="Y863" s="138">
        <v>0</v>
      </c>
      <c r="Z863" s="139"/>
      <c r="AA863" s="138">
        <v>0</v>
      </c>
      <c r="AB863" s="131">
        <v>0</v>
      </c>
    </row>
    <row r="864" spans="1:28" ht="15" customHeight="1" x14ac:dyDescent="0.25">
      <c r="A864" s="129" t="str">
        <f>B864&amp;"-"&amp;COUNTIF($B$3:B864,B864)</f>
        <v>282-10</v>
      </c>
      <c r="B864" s="130">
        <v>282</v>
      </c>
      <c r="C864" s="130" t="s">
        <v>40</v>
      </c>
      <c r="D864" s="137">
        <v>46391</v>
      </c>
      <c r="E864" s="138">
        <v>12.47</v>
      </c>
      <c r="F864" s="138">
        <v>0</v>
      </c>
      <c r="G864" s="138">
        <v>1.43</v>
      </c>
      <c r="H864" s="138">
        <v>0</v>
      </c>
      <c r="I864" s="138">
        <v>0</v>
      </c>
      <c r="J864" s="138">
        <v>0</v>
      </c>
      <c r="K864" s="138">
        <v>0</v>
      </c>
      <c r="L864" s="139"/>
      <c r="M864" s="138">
        <v>4.51</v>
      </c>
      <c r="N864" s="139"/>
      <c r="O864" s="138">
        <v>0</v>
      </c>
      <c r="P864" s="138">
        <v>0</v>
      </c>
      <c r="Q864" s="138">
        <v>0</v>
      </c>
      <c r="R864" s="139"/>
      <c r="S864" s="138">
        <v>0</v>
      </c>
      <c r="T864" s="139"/>
      <c r="U864" s="138">
        <v>0</v>
      </c>
      <c r="V864" s="138">
        <v>0</v>
      </c>
      <c r="W864" s="138">
        <v>0</v>
      </c>
      <c r="X864" s="138">
        <v>0</v>
      </c>
      <c r="Y864" s="138">
        <v>0</v>
      </c>
      <c r="Z864" s="139"/>
      <c r="AA864" s="138">
        <v>0</v>
      </c>
      <c r="AB864" s="131">
        <v>0</v>
      </c>
    </row>
    <row r="865" spans="1:28" ht="15" customHeight="1" x14ac:dyDescent="0.25">
      <c r="A865" s="129" t="str">
        <f>B865&amp;"-"&amp;COUNTIF($B$3:B865,B865)</f>
        <v>282-11</v>
      </c>
      <c r="B865" s="130">
        <v>282</v>
      </c>
      <c r="C865" s="130" t="s">
        <v>40</v>
      </c>
      <c r="D865" s="137">
        <v>43802</v>
      </c>
      <c r="E865" s="138">
        <v>1</v>
      </c>
      <c r="F865" s="138">
        <v>0</v>
      </c>
      <c r="G865" s="138">
        <v>1</v>
      </c>
      <c r="H865" s="138">
        <v>0</v>
      </c>
      <c r="I865" s="138">
        <v>0</v>
      </c>
      <c r="J865" s="138">
        <v>0</v>
      </c>
      <c r="K865" s="138">
        <v>0</v>
      </c>
      <c r="L865" s="139"/>
      <c r="M865" s="138">
        <v>0</v>
      </c>
      <c r="N865" s="139"/>
      <c r="O865" s="138">
        <v>0</v>
      </c>
      <c r="P865" s="138">
        <v>0</v>
      </c>
      <c r="Q865" s="138">
        <v>0</v>
      </c>
      <c r="R865" s="139"/>
      <c r="S865" s="138">
        <v>0</v>
      </c>
      <c r="T865" s="139"/>
      <c r="U865" s="138">
        <v>0</v>
      </c>
      <c r="V865" s="138">
        <v>0</v>
      </c>
      <c r="W865" s="138">
        <v>0</v>
      </c>
      <c r="X865" s="138">
        <v>0</v>
      </c>
      <c r="Y865" s="138">
        <v>0</v>
      </c>
      <c r="Z865" s="139"/>
      <c r="AA865" s="138">
        <v>0</v>
      </c>
      <c r="AB865" s="131">
        <v>0</v>
      </c>
    </row>
    <row r="866" spans="1:28" ht="15" customHeight="1" x14ac:dyDescent="0.25">
      <c r="A866" s="129" t="str">
        <f>B866&amp;"-"&amp;COUNTIF($B$3:B866,B866)</f>
        <v>282-12</v>
      </c>
      <c r="B866" s="130">
        <v>282</v>
      </c>
      <c r="C866" s="130" t="s">
        <v>40</v>
      </c>
      <c r="D866" s="137">
        <v>43844</v>
      </c>
      <c r="E866" s="138">
        <v>2</v>
      </c>
      <c r="F866" s="138">
        <v>0</v>
      </c>
      <c r="G866" s="138">
        <v>0</v>
      </c>
      <c r="H866" s="138">
        <v>0</v>
      </c>
      <c r="I866" s="138">
        <v>0</v>
      </c>
      <c r="J866" s="138">
        <v>0</v>
      </c>
      <c r="K866" s="138">
        <v>0</v>
      </c>
      <c r="L866" s="139"/>
      <c r="M866" s="138">
        <v>2</v>
      </c>
      <c r="N866" s="139"/>
      <c r="O866" s="138">
        <v>0</v>
      </c>
      <c r="P866" s="138">
        <v>0</v>
      </c>
      <c r="Q866" s="138">
        <v>0</v>
      </c>
      <c r="R866" s="139"/>
      <c r="S866" s="138">
        <v>0</v>
      </c>
      <c r="T866" s="139"/>
      <c r="U866" s="138">
        <v>0</v>
      </c>
      <c r="V866" s="138">
        <v>0</v>
      </c>
      <c r="W866" s="138">
        <v>0</v>
      </c>
      <c r="X866" s="138">
        <v>0</v>
      </c>
      <c r="Y866" s="138">
        <v>0</v>
      </c>
      <c r="Z866" s="139"/>
      <c r="AA866" s="138">
        <v>0</v>
      </c>
      <c r="AB866" s="131">
        <v>0</v>
      </c>
    </row>
    <row r="867" spans="1:28" ht="15" customHeight="1" x14ac:dyDescent="0.25">
      <c r="A867" s="129" t="str">
        <f>B867&amp;"-"&amp;COUNTIF($B$3:B867,B867)</f>
        <v>282-13</v>
      </c>
      <c r="B867" s="130">
        <v>282</v>
      </c>
      <c r="C867" s="130" t="s">
        <v>40</v>
      </c>
      <c r="D867" s="137">
        <v>46409</v>
      </c>
      <c r="E867" s="138">
        <v>1.44</v>
      </c>
      <c r="F867" s="138">
        <v>0</v>
      </c>
      <c r="G867" s="138">
        <v>0</v>
      </c>
      <c r="H867" s="138">
        <v>0</v>
      </c>
      <c r="I867" s="138">
        <v>0</v>
      </c>
      <c r="J867" s="138">
        <v>0</v>
      </c>
      <c r="K867" s="138">
        <v>0</v>
      </c>
      <c r="L867" s="139"/>
      <c r="M867" s="138">
        <v>0.44</v>
      </c>
      <c r="N867" s="139"/>
      <c r="O867" s="138">
        <v>0</v>
      </c>
      <c r="P867" s="138">
        <v>0</v>
      </c>
      <c r="Q867" s="138">
        <v>0</v>
      </c>
      <c r="R867" s="139"/>
      <c r="S867" s="138">
        <v>0</v>
      </c>
      <c r="T867" s="139"/>
      <c r="U867" s="138">
        <v>0</v>
      </c>
      <c r="V867" s="138">
        <v>0</v>
      </c>
      <c r="W867" s="138">
        <v>0</v>
      </c>
      <c r="X867" s="138">
        <v>0</v>
      </c>
      <c r="Y867" s="138">
        <v>0</v>
      </c>
      <c r="Z867" s="139"/>
      <c r="AA867" s="138">
        <v>0</v>
      </c>
      <c r="AB867" s="131">
        <v>0</v>
      </c>
    </row>
    <row r="868" spans="1:28" ht="15" customHeight="1" x14ac:dyDescent="0.25">
      <c r="A868" s="129" t="str">
        <f>B868&amp;"-"&amp;COUNTIF($B$3:B868,B868)</f>
        <v>282-14</v>
      </c>
      <c r="B868" s="130">
        <v>282</v>
      </c>
      <c r="C868" s="130" t="s">
        <v>40</v>
      </c>
      <c r="D868" s="137">
        <v>46094</v>
      </c>
      <c r="E868" s="138">
        <v>10.5</v>
      </c>
      <c r="F868" s="138">
        <v>0</v>
      </c>
      <c r="G868" s="138">
        <v>2</v>
      </c>
      <c r="H868" s="138">
        <v>1</v>
      </c>
      <c r="I868" s="138">
        <v>0</v>
      </c>
      <c r="J868" s="138">
        <v>0</v>
      </c>
      <c r="K868" s="138">
        <v>0</v>
      </c>
      <c r="L868" s="139"/>
      <c r="M868" s="138">
        <v>6.82</v>
      </c>
      <c r="N868" s="139"/>
      <c r="O868" s="138">
        <v>0</v>
      </c>
      <c r="P868" s="138">
        <v>0</v>
      </c>
      <c r="Q868" s="138">
        <v>0</v>
      </c>
      <c r="R868" s="139"/>
      <c r="S868" s="138">
        <v>0</v>
      </c>
      <c r="T868" s="139"/>
      <c r="U868" s="138">
        <v>0</v>
      </c>
      <c r="V868" s="138">
        <v>0</v>
      </c>
      <c r="W868" s="138">
        <v>0</v>
      </c>
      <c r="X868" s="138">
        <v>0</v>
      </c>
      <c r="Y868" s="138">
        <v>0</v>
      </c>
      <c r="Z868" s="139"/>
      <c r="AA868" s="138">
        <v>0</v>
      </c>
      <c r="AB868" s="131">
        <v>0</v>
      </c>
    </row>
    <row r="869" spans="1:28" ht="15" customHeight="1" x14ac:dyDescent="0.25">
      <c r="A869" s="129" t="str">
        <f>B869&amp;"-"&amp;COUNTIF($B$3:B869,B869)</f>
        <v>282-15</v>
      </c>
      <c r="B869" s="130">
        <v>282</v>
      </c>
      <c r="C869" s="130" t="s">
        <v>40</v>
      </c>
      <c r="D869" s="137">
        <v>46102</v>
      </c>
      <c r="E869" s="138">
        <v>5.56</v>
      </c>
      <c r="F869" s="138">
        <v>0</v>
      </c>
      <c r="G869" s="138">
        <v>1.61</v>
      </c>
      <c r="H869" s="138">
        <v>0</v>
      </c>
      <c r="I869" s="138">
        <v>0</v>
      </c>
      <c r="J869" s="138">
        <v>0</v>
      </c>
      <c r="K869" s="138">
        <v>0</v>
      </c>
      <c r="L869" s="139"/>
      <c r="M869" s="138">
        <v>3.86</v>
      </c>
      <c r="N869" s="139"/>
      <c r="O869" s="138">
        <v>0</v>
      </c>
      <c r="P869" s="138">
        <v>0</v>
      </c>
      <c r="Q869" s="138">
        <v>0</v>
      </c>
      <c r="R869" s="139"/>
      <c r="S869" s="138">
        <v>0</v>
      </c>
      <c r="T869" s="139"/>
      <c r="U869" s="138">
        <v>0</v>
      </c>
      <c r="V869" s="138">
        <v>0</v>
      </c>
      <c r="W869" s="138">
        <v>0</v>
      </c>
      <c r="X869" s="138">
        <v>0</v>
      </c>
      <c r="Y869" s="138">
        <v>0</v>
      </c>
      <c r="Z869" s="139"/>
      <c r="AA869" s="138">
        <v>0</v>
      </c>
      <c r="AB869" s="131">
        <v>0</v>
      </c>
    </row>
    <row r="870" spans="1:28" ht="15" customHeight="1" x14ac:dyDescent="0.25">
      <c r="A870" s="129" t="str">
        <f>B870&amp;"-"&amp;COUNTIF($B$3:B870,B870)</f>
        <v>282-16</v>
      </c>
      <c r="B870" s="130">
        <v>282</v>
      </c>
      <c r="C870" s="130" t="s">
        <v>40</v>
      </c>
      <c r="D870" s="137">
        <v>47621</v>
      </c>
      <c r="E870" s="138">
        <v>0.7</v>
      </c>
      <c r="F870" s="138">
        <v>0</v>
      </c>
      <c r="G870" s="138">
        <v>0</v>
      </c>
      <c r="H870" s="138">
        <v>0</v>
      </c>
      <c r="I870" s="138">
        <v>0</v>
      </c>
      <c r="J870" s="138">
        <v>0</v>
      </c>
      <c r="K870" s="138">
        <v>0</v>
      </c>
      <c r="L870" s="139"/>
      <c r="M870" s="138">
        <v>0.2</v>
      </c>
      <c r="N870" s="139"/>
      <c r="O870" s="138">
        <v>0</v>
      </c>
      <c r="P870" s="138">
        <v>0</v>
      </c>
      <c r="Q870" s="138">
        <v>0</v>
      </c>
      <c r="R870" s="139"/>
      <c r="S870" s="138">
        <v>0</v>
      </c>
      <c r="T870" s="139"/>
      <c r="U870" s="138">
        <v>0</v>
      </c>
      <c r="V870" s="138">
        <v>0</v>
      </c>
      <c r="W870" s="138">
        <v>0</v>
      </c>
      <c r="X870" s="138">
        <v>0</v>
      </c>
      <c r="Y870" s="138">
        <v>0</v>
      </c>
      <c r="Z870" s="139"/>
      <c r="AA870" s="138">
        <v>0</v>
      </c>
      <c r="AB870" s="131">
        <v>0</v>
      </c>
    </row>
    <row r="871" spans="1:28" ht="15" customHeight="1" x14ac:dyDescent="0.25">
      <c r="A871" s="129" t="str">
        <f>B871&amp;"-"&amp;COUNTIF($B$3:B871,B871)</f>
        <v>282-17</v>
      </c>
      <c r="B871" s="130">
        <v>282</v>
      </c>
      <c r="C871" s="130" t="s">
        <v>40</v>
      </c>
      <c r="D871" s="137">
        <v>46045</v>
      </c>
      <c r="E871" s="138">
        <v>1</v>
      </c>
      <c r="F871" s="138">
        <v>0</v>
      </c>
      <c r="G871" s="138">
        <v>0</v>
      </c>
      <c r="H871" s="138">
        <v>0</v>
      </c>
      <c r="I871" s="138">
        <v>0</v>
      </c>
      <c r="J871" s="138">
        <v>0</v>
      </c>
      <c r="K871" s="138">
        <v>0</v>
      </c>
      <c r="L871" s="139"/>
      <c r="M871" s="138">
        <v>0</v>
      </c>
      <c r="N871" s="139"/>
      <c r="O871" s="138">
        <v>0</v>
      </c>
      <c r="P871" s="138">
        <v>0</v>
      </c>
      <c r="Q871" s="138">
        <v>0</v>
      </c>
      <c r="R871" s="139"/>
      <c r="S871" s="138">
        <v>0</v>
      </c>
      <c r="T871" s="139"/>
      <c r="U871" s="138">
        <v>0</v>
      </c>
      <c r="V871" s="138">
        <v>0</v>
      </c>
      <c r="W871" s="138">
        <v>0</v>
      </c>
      <c r="X871" s="138">
        <v>0</v>
      </c>
      <c r="Y871" s="138">
        <v>0</v>
      </c>
      <c r="Z871" s="139"/>
      <c r="AA871" s="138">
        <v>0</v>
      </c>
      <c r="AB871" s="131">
        <v>0</v>
      </c>
    </row>
    <row r="872" spans="1:28" ht="15" customHeight="1" x14ac:dyDescent="0.25">
      <c r="A872" s="129" t="str">
        <f>B872&amp;"-"&amp;COUNTIF($B$3:B872,B872)</f>
        <v>282-18</v>
      </c>
      <c r="B872" s="130">
        <v>282</v>
      </c>
      <c r="C872" s="130" t="s">
        <v>40</v>
      </c>
      <c r="D872" s="137">
        <v>44008</v>
      </c>
      <c r="E872" s="138">
        <v>45.96</v>
      </c>
      <c r="F872" s="138">
        <v>0</v>
      </c>
      <c r="G872" s="138">
        <v>10.59</v>
      </c>
      <c r="H872" s="138">
        <v>0</v>
      </c>
      <c r="I872" s="138">
        <v>0</v>
      </c>
      <c r="J872" s="138">
        <v>0.99</v>
      </c>
      <c r="K872" s="138">
        <v>0.99</v>
      </c>
      <c r="L872" s="139"/>
      <c r="M872" s="138">
        <v>32.97</v>
      </c>
      <c r="N872" s="139"/>
      <c r="O872" s="138">
        <v>0</v>
      </c>
      <c r="P872" s="138">
        <v>0</v>
      </c>
      <c r="Q872" s="138">
        <v>0</v>
      </c>
      <c r="R872" s="139"/>
      <c r="S872" s="138">
        <v>0</v>
      </c>
      <c r="T872" s="139"/>
      <c r="U872" s="138">
        <v>0</v>
      </c>
      <c r="V872" s="138">
        <v>0</v>
      </c>
      <c r="W872" s="138">
        <v>0</v>
      </c>
      <c r="X872" s="138">
        <v>0</v>
      </c>
      <c r="Y872" s="138">
        <v>0</v>
      </c>
      <c r="Z872" s="139"/>
      <c r="AA872" s="138">
        <v>0</v>
      </c>
      <c r="AB872" s="131">
        <v>0</v>
      </c>
    </row>
    <row r="873" spans="1:28" ht="15" customHeight="1" x14ac:dyDescent="0.25">
      <c r="A873" s="129" t="str">
        <f>B873&amp;"-"&amp;COUNTIF($B$3:B873,B873)</f>
        <v>282-19</v>
      </c>
      <c r="B873" s="130">
        <v>282</v>
      </c>
      <c r="C873" s="130" t="s">
        <v>40</v>
      </c>
      <c r="D873" s="137">
        <v>46342</v>
      </c>
      <c r="E873" s="138">
        <v>2.71</v>
      </c>
      <c r="F873" s="138">
        <v>0</v>
      </c>
      <c r="G873" s="138">
        <v>0.49</v>
      </c>
      <c r="H873" s="138">
        <v>0</v>
      </c>
      <c r="I873" s="138">
        <v>0</v>
      </c>
      <c r="J873" s="138">
        <v>0</v>
      </c>
      <c r="K873" s="138">
        <v>0</v>
      </c>
      <c r="L873" s="139"/>
      <c r="M873" s="138">
        <v>2.71</v>
      </c>
      <c r="N873" s="139"/>
      <c r="O873" s="138">
        <v>0</v>
      </c>
      <c r="P873" s="138">
        <v>0</v>
      </c>
      <c r="Q873" s="138">
        <v>0</v>
      </c>
      <c r="R873" s="139"/>
      <c r="S873" s="138">
        <v>0</v>
      </c>
      <c r="T873" s="139"/>
      <c r="U873" s="138">
        <v>0</v>
      </c>
      <c r="V873" s="138">
        <v>0</v>
      </c>
      <c r="W873" s="138">
        <v>0</v>
      </c>
      <c r="X873" s="138">
        <v>0</v>
      </c>
      <c r="Y873" s="138">
        <v>0</v>
      </c>
      <c r="Z873" s="139"/>
      <c r="AA873" s="138">
        <v>0</v>
      </c>
      <c r="AB873" s="131">
        <v>0</v>
      </c>
    </row>
    <row r="874" spans="1:28" ht="15" customHeight="1" x14ac:dyDescent="0.25">
      <c r="A874" s="129" t="str">
        <f>B874&amp;"-"&amp;COUNTIF($B$3:B874,B874)</f>
        <v>282-20</v>
      </c>
      <c r="B874" s="130">
        <v>282</v>
      </c>
      <c r="C874" s="130" t="s">
        <v>40</v>
      </c>
      <c r="D874" s="137">
        <v>44107</v>
      </c>
      <c r="E874" s="138">
        <v>14.86</v>
      </c>
      <c r="F874" s="138">
        <v>0</v>
      </c>
      <c r="G874" s="138">
        <v>2.78</v>
      </c>
      <c r="H874" s="138">
        <v>0</v>
      </c>
      <c r="I874" s="138">
        <v>0</v>
      </c>
      <c r="J874" s="138">
        <v>0</v>
      </c>
      <c r="K874" s="138">
        <v>0</v>
      </c>
      <c r="L874" s="139"/>
      <c r="M874" s="138">
        <v>11.11</v>
      </c>
      <c r="N874" s="139"/>
      <c r="O874" s="138">
        <v>0</v>
      </c>
      <c r="P874" s="138">
        <v>0</v>
      </c>
      <c r="Q874" s="138">
        <v>0</v>
      </c>
      <c r="R874" s="139"/>
      <c r="S874" s="138">
        <v>0</v>
      </c>
      <c r="T874" s="139"/>
      <c r="U874" s="138">
        <v>0</v>
      </c>
      <c r="V874" s="138">
        <v>0</v>
      </c>
      <c r="W874" s="138">
        <v>0</v>
      </c>
      <c r="X874" s="138">
        <v>0</v>
      </c>
      <c r="Y874" s="138">
        <v>0</v>
      </c>
      <c r="Z874" s="139"/>
      <c r="AA874" s="138">
        <v>0</v>
      </c>
      <c r="AB874" s="131">
        <v>0</v>
      </c>
    </row>
    <row r="875" spans="1:28" ht="15" customHeight="1" x14ac:dyDescent="0.25">
      <c r="A875" s="129" t="str">
        <f>B875&amp;"-"&amp;COUNTIF($B$3:B875,B875)</f>
        <v>282-21</v>
      </c>
      <c r="B875" s="130">
        <v>282</v>
      </c>
      <c r="C875" s="130" t="s">
        <v>40</v>
      </c>
      <c r="D875" s="137">
        <v>44123</v>
      </c>
      <c r="E875" s="138">
        <v>2</v>
      </c>
      <c r="F875" s="138">
        <v>0</v>
      </c>
      <c r="G875" s="138">
        <v>0</v>
      </c>
      <c r="H875" s="138">
        <v>0</v>
      </c>
      <c r="I875" s="138">
        <v>0</v>
      </c>
      <c r="J875" s="138">
        <v>0</v>
      </c>
      <c r="K875" s="138">
        <v>0</v>
      </c>
      <c r="L875" s="139"/>
      <c r="M875" s="138">
        <v>2</v>
      </c>
      <c r="N875" s="139"/>
      <c r="O875" s="138">
        <v>0</v>
      </c>
      <c r="P875" s="138">
        <v>0</v>
      </c>
      <c r="Q875" s="138">
        <v>0</v>
      </c>
      <c r="R875" s="139"/>
      <c r="S875" s="138">
        <v>0</v>
      </c>
      <c r="T875" s="139"/>
      <c r="U875" s="138">
        <v>0</v>
      </c>
      <c r="V875" s="138">
        <v>0</v>
      </c>
      <c r="W875" s="138">
        <v>0</v>
      </c>
      <c r="X875" s="138">
        <v>0</v>
      </c>
      <c r="Y875" s="138">
        <v>0</v>
      </c>
      <c r="Z875" s="139"/>
      <c r="AA875" s="138">
        <v>0</v>
      </c>
      <c r="AB875" s="131">
        <v>0</v>
      </c>
    </row>
    <row r="876" spans="1:28" ht="15" customHeight="1" x14ac:dyDescent="0.25">
      <c r="A876" s="129" t="str">
        <f>B876&amp;"-"&amp;COUNTIF($B$3:B876,B876)</f>
        <v>282-22</v>
      </c>
      <c r="B876" s="130">
        <v>282</v>
      </c>
      <c r="C876" s="130" t="s">
        <v>40</v>
      </c>
      <c r="D876" s="137">
        <v>48751</v>
      </c>
      <c r="E876" s="138">
        <v>1</v>
      </c>
      <c r="F876" s="138">
        <v>0</v>
      </c>
      <c r="G876" s="138">
        <v>1</v>
      </c>
      <c r="H876" s="138">
        <v>0</v>
      </c>
      <c r="I876" s="138">
        <v>0</v>
      </c>
      <c r="J876" s="138">
        <v>0</v>
      </c>
      <c r="K876" s="138">
        <v>0</v>
      </c>
      <c r="L876" s="139"/>
      <c r="M876" s="138">
        <v>1</v>
      </c>
      <c r="N876" s="139"/>
      <c r="O876" s="138">
        <v>0</v>
      </c>
      <c r="P876" s="138">
        <v>0</v>
      </c>
      <c r="Q876" s="138">
        <v>0</v>
      </c>
      <c r="R876" s="139"/>
      <c r="S876" s="138">
        <v>0</v>
      </c>
      <c r="T876" s="139"/>
      <c r="U876" s="138">
        <v>0</v>
      </c>
      <c r="V876" s="138">
        <v>0</v>
      </c>
      <c r="W876" s="138">
        <v>0</v>
      </c>
      <c r="X876" s="138">
        <v>0</v>
      </c>
      <c r="Y876" s="138">
        <v>0</v>
      </c>
      <c r="Z876" s="139"/>
      <c r="AA876" s="138">
        <v>0</v>
      </c>
      <c r="AB876" s="131">
        <v>0</v>
      </c>
    </row>
    <row r="877" spans="1:28" ht="15" customHeight="1" x14ac:dyDescent="0.25">
      <c r="A877" s="129" t="str">
        <f>B877&amp;"-"&amp;COUNTIF($B$3:B877,B877)</f>
        <v>282-23</v>
      </c>
      <c r="B877" s="130">
        <v>282</v>
      </c>
      <c r="C877" s="130" t="s">
        <v>40</v>
      </c>
      <c r="D877" s="137">
        <v>45435</v>
      </c>
      <c r="E877" s="138">
        <v>1</v>
      </c>
      <c r="F877" s="138">
        <v>0</v>
      </c>
      <c r="G877" s="138">
        <v>1</v>
      </c>
      <c r="H877" s="138">
        <v>0</v>
      </c>
      <c r="I877" s="138">
        <v>0</v>
      </c>
      <c r="J877" s="138">
        <v>0</v>
      </c>
      <c r="K877" s="138">
        <v>0</v>
      </c>
      <c r="L877" s="139"/>
      <c r="M877" s="138">
        <v>1</v>
      </c>
      <c r="N877" s="139"/>
      <c r="O877" s="138">
        <v>0</v>
      </c>
      <c r="P877" s="138">
        <v>0</v>
      </c>
      <c r="Q877" s="138">
        <v>0</v>
      </c>
      <c r="R877" s="139"/>
      <c r="S877" s="138">
        <v>0</v>
      </c>
      <c r="T877" s="139"/>
      <c r="U877" s="138">
        <v>0</v>
      </c>
      <c r="V877" s="138">
        <v>0</v>
      </c>
      <c r="W877" s="138">
        <v>0</v>
      </c>
      <c r="X877" s="138">
        <v>0</v>
      </c>
      <c r="Y877" s="138">
        <v>0</v>
      </c>
      <c r="Z877" s="139"/>
      <c r="AA877" s="138">
        <v>0</v>
      </c>
      <c r="AB877" s="131">
        <v>0</v>
      </c>
    </row>
    <row r="878" spans="1:28" ht="15" customHeight="1" x14ac:dyDescent="0.25">
      <c r="A878" s="129" t="str">
        <f>B878&amp;"-"&amp;COUNTIF($B$3:B878,B878)</f>
        <v>282-24</v>
      </c>
      <c r="B878" s="130">
        <v>282</v>
      </c>
      <c r="C878" s="130" t="s">
        <v>40</v>
      </c>
      <c r="D878" s="137">
        <v>44180</v>
      </c>
      <c r="E878" s="138">
        <v>2</v>
      </c>
      <c r="F878" s="138">
        <v>0</v>
      </c>
      <c r="G878" s="138">
        <v>0</v>
      </c>
      <c r="H878" s="138">
        <v>0</v>
      </c>
      <c r="I878" s="138">
        <v>0</v>
      </c>
      <c r="J878" s="138">
        <v>0</v>
      </c>
      <c r="K878" s="138">
        <v>0</v>
      </c>
      <c r="L878" s="139"/>
      <c r="M878" s="138">
        <v>1</v>
      </c>
      <c r="N878" s="139"/>
      <c r="O878" s="138">
        <v>0</v>
      </c>
      <c r="P878" s="138">
        <v>0</v>
      </c>
      <c r="Q878" s="138">
        <v>0</v>
      </c>
      <c r="R878" s="139"/>
      <c r="S878" s="138">
        <v>0</v>
      </c>
      <c r="T878" s="139"/>
      <c r="U878" s="138">
        <v>0</v>
      </c>
      <c r="V878" s="138">
        <v>0</v>
      </c>
      <c r="W878" s="138">
        <v>0</v>
      </c>
      <c r="X878" s="138">
        <v>0</v>
      </c>
      <c r="Y878" s="138">
        <v>0</v>
      </c>
      <c r="Z878" s="139"/>
      <c r="AA878" s="138">
        <v>0</v>
      </c>
      <c r="AB878" s="131">
        <v>0</v>
      </c>
    </row>
    <row r="879" spans="1:28" ht="15" customHeight="1" x14ac:dyDescent="0.25">
      <c r="A879" s="129" t="str">
        <f>B879&amp;"-"&amp;COUNTIF($B$3:B879,B879)</f>
        <v>282-25</v>
      </c>
      <c r="B879" s="130">
        <v>282</v>
      </c>
      <c r="C879" s="130" t="s">
        <v>40</v>
      </c>
      <c r="D879" s="137">
        <v>50435</v>
      </c>
      <c r="E879" s="138">
        <v>36.17</v>
      </c>
      <c r="F879" s="138">
        <v>0</v>
      </c>
      <c r="G879" s="138">
        <v>7.39</v>
      </c>
      <c r="H879" s="138">
        <v>2</v>
      </c>
      <c r="I879" s="138">
        <v>0</v>
      </c>
      <c r="J879" s="138">
        <v>0.99</v>
      </c>
      <c r="K879" s="138">
        <v>1.67</v>
      </c>
      <c r="L879" s="139"/>
      <c r="M879" s="138">
        <v>21.2</v>
      </c>
      <c r="N879" s="139"/>
      <c r="O879" s="138">
        <v>0</v>
      </c>
      <c r="P879" s="138">
        <v>0</v>
      </c>
      <c r="Q879" s="138">
        <v>0</v>
      </c>
      <c r="R879" s="139"/>
      <c r="S879" s="138">
        <v>0</v>
      </c>
      <c r="T879" s="139"/>
      <c r="U879" s="138">
        <v>0</v>
      </c>
      <c r="V879" s="138">
        <v>0</v>
      </c>
      <c r="W879" s="138">
        <v>0</v>
      </c>
      <c r="X879" s="138">
        <v>0</v>
      </c>
      <c r="Y879" s="138">
        <v>0</v>
      </c>
      <c r="Z879" s="139"/>
      <c r="AA879" s="138">
        <v>0</v>
      </c>
      <c r="AB879" s="131">
        <v>0</v>
      </c>
    </row>
    <row r="880" spans="1:28" ht="15" customHeight="1" x14ac:dyDescent="0.25">
      <c r="A880" s="129" t="str">
        <f>B880&amp;"-"&amp;COUNTIF($B$3:B880,B880)</f>
        <v>282-26</v>
      </c>
      <c r="B880" s="130">
        <v>282</v>
      </c>
      <c r="C880" s="130" t="s">
        <v>40</v>
      </c>
      <c r="D880" s="137">
        <v>46110</v>
      </c>
      <c r="E880" s="138">
        <v>7.67</v>
      </c>
      <c r="F880" s="138">
        <v>0</v>
      </c>
      <c r="G880" s="138">
        <v>0.5</v>
      </c>
      <c r="H880" s="138">
        <v>0</v>
      </c>
      <c r="I880" s="138">
        <v>0</v>
      </c>
      <c r="J880" s="138">
        <v>0</v>
      </c>
      <c r="K880" s="138">
        <v>0</v>
      </c>
      <c r="L880" s="139"/>
      <c r="M880" s="138">
        <v>2.34</v>
      </c>
      <c r="N880" s="139"/>
      <c r="O880" s="138">
        <v>0</v>
      </c>
      <c r="P880" s="138">
        <v>0</v>
      </c>
      <c r="Q880" s="138">
        <v>0</v>
      </c>
      <c r="R880" s="139"/>
      <c r="S880" s="138">
        <v>0</v>
      </c>
      <c r="T880" s="139"/>
      <c r="U880" s="138">
        <v>0</v>
      </c>
      <c r="V880" s="138">
        <v>0</v>
      </c>
      <c r="W880" s="138">
        <v>0</v>
      </c>
      <c r="X880" s="138">
        <v>0</v>
      </c>
      <c r="Y880" s="138">
        <v>0</v>
      </c>
      <c r="Z880" s="139"/>
      <c r="AA880" s="138">
        <v>0</v>
      </c>
      <c r="AB880" s="131">
        <v>0</v>
      </c>
    </row>
    <row r="881" spans="1:28" ht="15" customHeight="1" x14ac:dyDescent="0.25">
      <c r="A881" s="129" t="str">
        <f>B881&amp;"-"&amp;COUNTIF($B$3:B881,B881)</f>
        <v>282-27</v>
      </c>
      <c r="B881" s="130">
        <v>282</v>
      </c>
      <c r="C881" s="130" t="s">
        <v>40</v>
      </c>
      <c r="D881" s="137">
        <v>44214</v>
      </c>
      <c r="E881" s="138">
        <v>67.52</v>
      </c>
      <c r="F881" s="138">
        <v>0</v>
      </c>
      <c r="G881" s="138">
        <v>11.83</v>
      </c>
      <c r="H881" s="138">
        <v>0.15</v>
      </c>
      <c r="I881" s="138">
        <v>1</v>
      </c>
      <c r="J881" s="138">
        <v>3</v>
      </c>
      <c r="K881" s="138">
        <v>1</v>
      </c>
      <c r="L881" s="139"/>
      <c r="M881" s="138">
        <v>38.090000000000003</v>
      </c>
      <c r="N881" s="139"/>
      <c r="O881" s="138">
        <v>0</v>
      </c>
      <c r="P881" s="138">
        <v>0</v>
      </c>
      <c r="Q881" s="138">
        <v>0</v>
      </c>
      <c r="R881" s="139"/>
      <c r="S881" s="138">
        <v>0</v>
      </c>
      <c r="T881" s="139"/>
      <c r="U881" s="138">
        <v>0</v>
      </c>
      <c r="V881" s="138">
        <v>0</v>
      </c>
      <c r="W881" s="138">
        <v>0</v>
      </c>
      <c r="X881" s="138">
        <v>0</v>
      </c>
      <c r="Y881" s="138">
        <v>0</v>
      </c>
      <c r="Z881" s="139"/>
      <c r="AA881" s="138">
        <v>1.05</v>
      </c>
      <c r="AB881" s="131">
        <v>0</v>
      </c>
    </row>
    <row r="882" spans="1:28" ht="15" customHeight="1" x14ac:dyDescent="0.25">
      <c r="A882" s="129" t="str">
        <f>B882&amp;"-"&amp;COUNTIF($B$3:B882,B882)</f>
        <v>282-28</v>
      </c>
      <c r="B882" s="130">
        <v>282</v>
      </c>
      <c r="C882" s="130" t="s">
        <v>40</v>
      </c>
      <c r="D882" s="137">
        <v>50443</v>
      </c>
      <c r="E882" s="138">
        <v>36.880000000000003</v>
      </c>
      <c r="F882" s="138">
        <v>0</v>
      </c>
      <c r="G882" s="138">
        <v>4.3899999999999997</v>
      </c>
      <c r="H882" s="138">
        <v>1</v>
      </c>
      <c r="I882" s="138">
        <v>0</v>
      </c>
      <c r="J882" s="138">
        <v>0.97</v>
      </c>
      <c r="K882" s="138">
        <v>0</v>
      </c>
      <c r="L882" s="139"/>
      <c r="M882" s="138">
        <v>19.75</v>
      </c>
      <c r="N882" s="139"/>
      <c r="O882" s="138">
        <v>0</v>
      </c>
      <c r="P882" s="138">
        <v>0</v>
      </c>
      <c r="Q882" s="138">
        <v>0</v>
      </c>
      <c r="R882" s="139"/>
      <c r="S882" s="138">
        <v>0</v>
      </c>
      <c r="T882" s="139"/>
      <c r="U882" s="138">
        <v>0</v>
      </c>
      <c r="V882" s="138">
        <v>0</v>
      </c>
      <c r="W882" s="138">
        <v>0</v>
      </c>
      <c r="X882" s="138">
        <v>0</v>
      </c>
      <c r="Y882" s="138">
        <v>0</v>
      </c>
      <c r="Z882" s="139"/>
      <c r="AA882" s="138">
        <v>0</v>
      </c>
      <c r="AB882" s="131">
        <v>0</v>
      </c>
    </row>
    <row r="883" spans="1:28" ht="15" customHeight="1" x14ac:dyDescent="0.25">
      <c r="A883" s="129" t="str">
        <f>B883&amp;"-"&amp;COUNTIF($B$3:B883,B883)</f>
        <v>282-29</v>
      </c>
      <c r="B883" s="130">
        <v>282</v>
      </c>
      <c r="C883" s="130" t="s">
        <v>40</v>
      </c>
      <c r="D883" s="137">
        <v>44230</v>
      </c>
      <c r="E883" s="138">
        <v>2.71</v>
      </c>
      <c r="F883" s="138">
        <v>0</v>
      </c>
      <c r="G883" s="138">
        <v>0.79</v>
      </c>
      <c r="H883" s="138">
        <v>0</v>
      </c>
      <c r="I883" s="138">
        <v>0</v>
      </c>
      <c r="J883" s="138">
        <v>0</v>
      </c>
      <c r="K883" s="138">
        <v>0</v>
      </c>
      <c r="L883" s="139"/>
      <c r="M883" s="138">
        <v>2.25</v>
      </c>
      <c r="N883" s="139"/>
      <c r="O883" s="138">
        <v>0</v>
      </c>
      <c r="P883" s="138">
        <v>0</v>
      </c>
      <c r="Q883" s="138">
        <v>0</v>
      </c>
      <c r="R883" s="139"/>
      <c r="S883" s="138">
        <v>0</v>
      </c>
      <c r="T883" s="139"/>
      <c r="U883" s="138">
        <v>0</v>
      </c>
      <c r="V883" s="138">
        <v>0</v>
      </c>
      <c r="W883" s="138">
        <v>0</v>
      </c>
      <c r="X883" s="138">
        <v>0</v>
      </c>
      <c r="Y883" s="138">
        <v>0</v>
      </c>
      <c r="Z883" s="139"/>
      <c r="AA883" s="138">
        <v>0</v>
      </c>
      <c r="AB883" s="131">
        <v>0</v>
      </c>
    </row>
    <row r="884" spans="1:28" ht="15" customHeight="1" x14ac:dyDescent="0.25">
      <c r="A884" s="129" t="str">
        <f>B884&amp;"-"&amp;COUNTIF($B$3:B884,B884)</f>
        <v>282-30</v>
      </c>
      <c r="B884" s="130">
        <v>282</v>
      </c>
      <c r="C884" s="130" t="s">
        <v>40</v>
      </c>
      <c r="D884" s="137">
        <v>44271</v>
      </c>
      <c r="E884" s="138">
        <v>7.73</v>
      </c>
      <c r="F884" s="138">
        <v>0</v>
      </c>
      <c r="G884" s="138">
        <v>1.43</v>
      </c>
      <c r="H884" s="138">
        <v>0</v>
      </c>
      <c r="I884" s="138">
        <v>0</v>
      </c>
      <c r="J884" s="138">
        <v>0</v>
      </c>
      <c r="K884" s="138">
        <v>0</v>
      </c>
      <c r="L884" s="139"/>
      <c r="M884" s="138">
        <v>5.56</v>
      </c>
      <c r="N884" s="139"/>
      <c r="O884" s="138">
        <v>0</v>
      </c>
      <c r="P884" s="138">
        <v>0</v>
      </c>
      <c r="Q884" s="138">
        <v>0</v>
      </c>
      <c r="R884" s="139"/>
      <c r="S884" s="138">
        <v>0</v>
      </c>
      <c r="T884" s="139"/>
      <c r="U884" s="138">
        <v>0</v>
      </c>
      <c r="V884" s="138">
        <v>0</v>
      </c>
      <c r="W884" s="138">
        <v>0</v>
      </c>
      <c r="X884" s="138">
        <v>0</v>
      </c>
      <c r="Y884" s="138">
        <v>0</v>
      </c>
      <c r="Z884" s="139"/>
      <c r="AA884" s="138">
        <v>0</v>
      </c>
      <c r="AB884" s="131">
        <v>0</v>
      </c>
    </row>
    <row r="885" spans="1:28" ht="15" customHeight="1" x14ac:dyDescent="0.25">
      <c r="A885" s="129" t="str">
        <f>B885&amp;"-"&amp;COUNTIF($B$3:B885,B885)</f>
        <v>282-31</v>
      </c>
      <c r="B885" s="130">
        <v>282</v>
      </c>
      <c r="C885" s="130" t="s">
        <v>40</v>
      </c>
      <c r="D885" s="137">
        <v>47639</v>
      </c>
      <c r="E885" s="138">
        <v>1</v>
      </c>
      <c r="F885" s="138">
        <v>0</v>
      </c>
      <c r="G885" s="138">
        <v>0</v>
      </c>
      <c r="H885" s="138">
        <v>0</v>
      </c>
      <c r="I885" s="138">
        <v>0</v>
      </c>
      <c r="J885" s="138">
        <v>0</v>
      </c>
      <c r="K885" s="138">
        <v>0</v>
      </c>
      <c r="L885" s="139"/>
      <c r="M885" s="138">
        <v>0</v>
      </c>
      <c r="N885" s="139"/>
      <c r="O885" s="138">
        <v>0</v>
      </c>
      <c r="P885" s="138">
        <v>0</v>
      </c>
      <c r="Q885" s="138">
        <v>0</v>
      </c>
      <c r="R885" s="139"/>
      <c r="S885" s="138">
        <v>0</v>
      </c>
      <c r="T885" s="139"/>
      <c r="U885" s="138">
        <v>0</v>
      </c>
      <c r="V885" s="138">
        <v>0</v>
      </c>
      <c r="W885" s="138">
        <v>0</v>
      </c>
      <c r="X885" s="138">
        <v>0</v>
      </c>
      <c r="Y885" s="138">
        <v>0</v>
      </c>
      <c r="Z885" s="139"/>
      <c r="AA885" s="138">
        <v>0</v>
      </c>
      <c r="AB885" s="131">
        <v>0</v>
      </c>
    </row>
    <row r="886" spans="1:28" ht="15" customHeight="1" x14ac:dyDescent="0.25">
      <c r="A886" s="129" t="str">
        <f>B886&amp;"-"&amp;COUNTIF($B$3:B886,B886)</f>
        <v>282-32</v>
      </c>
      <c r="B886" s="130">
        <v>282</v>
      </c>
      <c r="C886" s="130" t="s">
        <v>40</v>
      </c>
      <c r="D886" s="137">
        <v>48702</v>
      </c>
      <c r="E886" s="138">
        <v>3.24</v>
      </c>
      <c r="F886" s="138">
        <v>0</v>
      </c>
      <c r="G886" s="138">
        <v>0.85</v>
      </c>
      <c r="H886" s="138">
        <v>0</v>
      </c>
      <c r="I886" s="138">
        <v>0</v>
      </c>
      <c r="J886" s="138">
        <v>0</v>
      </c>
      <c r="K886" s="138">
        <v>0</v>
      </c>
      <c r="L886" s="139"/>
      <c r="M886" s="138">
        <v>3.24</v>
      </c>
      <c r="N886" s="139"/>
      <c r="O886" s="138">
        <v>0</v>
      </c>
      <c r="P886" s="138">
        <v>0</v>
      </c>
      <c r="Q886" s="138">
        <v>0</v>
      </c>
      <c r="R886" s="139"/>
      <c r="S886" s="138">
        <v>0</v>
      </c>
      <c r="T886" s="139"/>
      <c r="U886" s="138">
        <v>0</v>
      </c>
      <c r="V886" s="138">
        <v>0</v>
      </c>
      <c r="W886" s="138">
        <v>0</v>
      </c>
      <c r="X886" s="138">
        <v>0</v>
      </c>
      <c r="Y886" s="138">
        <v>0</v>
      </c>
      <c r="Z886" s="139"/>
      <c r="AA886" s="138">
        <v>0</v>
      </c>
      <c r="AB886" s="131">
        <v>0</v>
      </c>
    </row>
    <row r="887" spans="1:28" ht="15" customHeight="1" x14ac:dyDescent="0.25">
      <c r="A887" s="129" t="str">
        <f>B887&amp;"-"&amp;COUNTIF($B$3:B887,B887)</f>
        <v>282-33</v>
      </c>
      <c r="B887" s="130">
        <v>282</v>
      </c>
      <c r="C887" s="130" t="s">
        <v>40</v>
      </c>
      <c r="D887" s="137">
        <v>46128</v>
      </c>
      <c r="E887" s="138">
        <v>1.52</v>
      </c>
      <c r="F887" s="138">
        <v>0</v>
      </c>
      <c r="G887" s="138">
        <v>0</v>
      </c>
      <c r="H887" s="138">
        <v>0</v>
      </c>
      <c r="I887" s="138">
        <v>0</v>
      </c>
      <c r="J887" s="138">
        <v>0</v>
      </c>
      <c r="K887" s="138">
        <v>0</v>
      </c>
      <c r="L887" s="139"/>
      <c r="M887" s="138">
        <v>0.08</v>
      </c>
      <c r="N887" s="139"/>
      <c r="O887" s="138">
        <v>0</v>
      </c>
      <c r="P887" s="138">
        <v>0</v>
      </c>
      <c r="Q887" s="138">
        <v>0</v>
      </c>
      <c r="R887" s="139"/>
      <c r="S887" s="138">
        <v>0</v>
      </c>
      <c r="T887" s="139"/>
      <c r="U887" s="138">
        <v>0</v>
      </c>
      <c r="V887" s="138">
        <v>0</v>
      </c>
      <c r="W887" s="138">
        <v>0</v>
      </c>
      <c r="X887" s="138">
        <v>0</v>
      </c>
      <c r="Y887" s="138">
        <v>0</v>
      </c>
      <c r="Z887" s="139"/>
      <c r="AA887" s="138">
        <v>0</v>
      </c>
      <c r="AB887" s="131">
        <v>0</v>
      </c>
    </row>
    <row r="888" spans="1:28" ht="15" customHeight="1" x14ac:dyDescent="0.25">
      <c r="A888" s="129" t="str">
        <f>B888&amp;"-"&amp;COUNTIF($B$3:B888,B888)</f>
        <v>282-34</v>
      </c>
      <c r="B888" s="130">
        <v>282</v>
      </c>
      <c r="C888" s="130" t="s">
        <v>40</v>
      </c>
      <c r="D888" s="137">
        <v>50450</v>
      </c>
      <c r="E888" s="138">
        <v>10.09</v>
      </c>
      <c r="F888" s="138">
        <v>0</v>
      </c>
      <c r="G888" s="138">
        <v>0.72</v>
      </c>
      <c r="H888" s="138">
        <v>0</v>
      </c>
      <c r="I888" s="138">
        <v>0</v>
      </c>
      <c r="J888" s="138">
        <v>1.99</v>
      </c>
      <c r="K888" s="138">
        <v>0</v>
      </c>
      <c r="L888" s="139"/>
      <c r="M888" s="138">
        <v>3.15</v>
      </c>
      <c r="N888" s="139"/>
      <c r="O888" s="138">
        <v>0</v>
      </c>
      <c r="P888" s="138">
        <v>0</v>
      </c>
      <c r="Q888" s="138">
        <v>0</v>
      </c>
      <c r="R888" s="139"/>
      <c r="S888" s="138">
        <v>0</v>
      </c>
      <c r="T888" s="139"/>
      <c r="U888" s="138">
        <v>0</v>
      </c>
      <c r="V888" s="138">
        <v>0</v>
      </c>
      <c r="W888" s="138">
        <v>0</v>
      </c>
      <c r="X888" s="138">
        <v>0</v>
      </c>
      <c r="Y888" s="138">
        <v>0</v>
      </c>
      <c r="Z888" s="139"/>
      <c r="AA888" s="138">
        <v>0</v>
      </c>
      <c r="AB888" s="131">
        <v>0</v>
      </c>
    </row>
    <row r="889" spans="1:28" ht="15" customHeight="1" x14ac:dyDescent="0.25">
      <c r="A889" s="129" t="str">
        <f>B889&amp;"-"&amp;COUNTIF($B$3:B889,B889)</f>
        <v>282-35</v>
      </c>
      <c r="B889" s="130">
        <v>282</v>
      </c>
      <c r="C889" s="130" t="s">
        <v>40</v>
      </c>
      <c r="D889" s="137">
        <v>44396</v>
      </c>
      <c r="E889" s="138">
        <v>4.0999999999999996</v>
      </c>
      <c r="F889" s="138">
        <v>0</v>
      </c>
      <c r="G889" s="138">
        <v>0</v>
      </c>
      <c r="H889" s="138">
        <v>0</v>
      </c>
      <c r="I889" s="138">
        <v>0</v>
      </c>
      <c r="J889" s="138">
        <v>1.98</v>
      </c>
      <c r="K889" s="138">
        <v>0</v>
      </c>
      <c r="L889" s="139"/>
      <c r="M889" s="138">
        <v>3.57</v>
      </c>
      <c r="N889" s="139"/>
      <c r="O889" s="138">
        <v>0</v>
      </c>
      <c r="P889" s="138">
        <v>0</v>
      </c>
      <c r="Q889" s="138">
        <v>0</v>
      </c>
      <c r="R889" s="139"/>
      <c r="S889" s="138">
        <v>0</v>
      </c>
      <c r="T889" s="139"/>
      <c r="U889" s="138">
        <v>0</v>
      </c>
      <c r="V889" s="138">
        <v>0</v>
      </c>
      <c r="W889" s="138">
        <v>0</v>
      </c>
      <c r="X889" s="138">
        <v>0</v>
      </c>
      <c r="Y889" s="138">
        <v>0</v>
      </c>
      <c r="Z889" s="139"/>
      <c r="AA889" s="138">
        <v>0</v>
      </c>
      <c r="AB889" s="131">
        <v>0</v>
      </c>
    </row>
    <row r="890" spans="1:28" ht="15" customHeight="1" x14ac:dyDescent="0.25">
      <c r="A890" s="129" t="str">
        <f>B890&amp;"-"&amp;COUNTIF($B$3:B890,B890)</f>
        <v>282-36</v>
      </c>
      <c r="B890" s="130">
        <v>282</v>
      </c>
      <c r="C890" s="130" t="s">
        <v>40</v>
      </c>
      <c r="D890" s="137">
        <v>44404</v>
      </c>
      <c r="E890" s="138">
        <v>30.31</v>
      </c>
      <c r="F890" s="138">
        <v>0</v>
      </c>
      <c r="G890" s="138">
        <v>8.65</v>
      </c>
      <c r="H890" s="138">
        <v>0</v>
      </c>
      <c r="I890" s="138">
        <v>0</v>
      </c>
      <c r="J890" s="138">
        <v>0</v>
      </c>
      <c r="K890" s="138">
        <v>0</v>
      </c>
      <c r="L890" s="139"/>
      <c r="M890" s="138">
        <v>23.61</v>
      </c>
      <c r="N890" s="139"/>
      <c r="O890" s="138">
        <v>0</v>
      </c>
      <c r="P890" s="138">
        <v>0</v>
      </c>
      <c r="Q890" s="138">
        <v>0</v>
      </c>
      <c r="R890" s="139"/>
      <c r="S890" s="138">
        <v>0</v>
      </c>
      <c r="T890" s="139"/>
      <c r="U890" s="138">
        <v>0</v>
      </c>
      <c r="V890" s="138">
        <v>0</v>
      </c>
      <c r="W890" s="138">
        <v>0</v>
      </c>
      <c r="X890" s="138">
        <v>0</v>
      </c>
      <c r="Y890" s="138">
        <v>0</v>
      </c>
      <c r="Z890" s="139"/>
      <c r="AA890" s="138">
        <v>0</v>
      </c>
      <c r="AB890" s="131">
        <v>0</v>
      </c>
    </row>
    <row r="891" spans="1:28" ht="15" customHeight="1" x14ac:dyDescent="0.25">
      <c r="A891" s="129" t="str">
        <f>B891&amp;"-"&amp;COUNTIF($B$3:B891,B891)</f>
        <v>282-37</v>
      </c>
      <c r="B891" s="130">
        <v>282</v>
      </c>
      <c r="C891" s="130" t="s">
        <v>40</v>
      </c>
      <c r="D891" s="137">
        <v>45500</v>
      </c>
      <c r="E891" s="138">
        <v>3.76</v>
      </c>
      <c r="F891" s="138">
        <v>0</v>
      </c>
      <c r="G891" s="138">
        <v>1.52</v>
      </c>
      <c r="H891" s="138">
        <v>0</v>
      </c>
      <c r="I891" s="138">
        <v>0</v>
      </c>
      <c r="J891" s="138">
        <v>0</v>
      </c>
      <c r="K891" s="138">
        <v>0</v>
      </c>
      <c r="L891" s="139"/>
      <c r="M891" s="138">
        <v>2.78</v>
      </c>
      <c r="N891" s="139"/>
      <c r="O891" s="138">
        <v>0</v>
      </c>
      <c r="P891" s="138">
        <v>0</v>
      </c>
      <c r="Q891" s="138">
        <v>0</v>
      </c>
      <c r="R891" s="139"/>
      <c r="S891" s="138">
        <v>0</v>
      </c>
      <c r="T891" s="139"/>
      <c r="U891" s="138">
        <v>0</v>
      </c>
      <c r="V891" s="138">
        <v>0</v>
      </c>
      <c r="W891" s="138">
        <v>0</v>
      </c>
      <c r="X891" s="138">
        <v>0</v>
      </c>
      <c r="Y891" s="138">
        <v>0</v>
      </c>
      <c r="Z891" s="139"/>
      <c r="AA891" s="138">
        <v>0</v>
      </c>
      <c r="AB891" s="131">
        <v>0</v>
      </c>
    </row>
    <row r="892" spans="1:28" ht="15" customHeight="1" x14ac:dyDescent="0.25">
      <c r="A892" s="129" t="str">
        <f>B892&amp;"-"&amp;COUNTIF($B$3:B892,B892)</f>
        <v>282-38</v>
      </c>
      <c r="B892" s="130">
        <v>282</v>
      </c>
      <c r="C892" s="130" t="s">
        <v>40</v>
      </c>
      <c r="D892" s="137">
        <v>139303</v>
      </c>
      <c r="E892" s="138">
        <v>7.39</v>
      </c>
      <c r="F892" s="138">
        <v>0</v>
      </c>
      <c r="G892" s="138">
        <v>0</v>
      </c>
      <c r="H892" s="138">
        <v>0</v>
      </c>
      <c r="I892" s="138">
        <v>0</v>
      </c>
      <c r="J892" s="138">
        <v>0</v>
      </c>
      <c r="K892" s="138">
        <v>1</v>
      </c>
      <c r="L892" s="139"/>
      <c r="M892" s="138">
        <v>5.39</v>
      </c>
      <c r="N892" s="139"/>
      <c r="O892" s="138">
        <v>0</v>
      </c>
      <c r="P892" s="138">
        <v>0</v>
      </c>
      <c r="Q892" s="138">
        <v>0</v>
      </c>
      <c r="R892" s="139"/>
      <c r="S892" s="138">
        <v>0</v>
      </c>
      <c r="T892" s="139"/>
      <c r="U892" s="138">
        <v>0</v>
      </c>
      <c r="V892" s="138">
        <v>0</v>
      </c>
      <c r="W892" s="138">
        <v>0</v>
      </c>
      <c r="X892" s="138">
        <v>0</v>
      </c>
      <c r="Y892" s="138">
        <v>0</v>
      </c>
      <c r="Z892" s="139"/>
      <c r="AA892" s="138">
        <v>0</v>
      </c>
      <c r="AB892" s="131">
        <v>0</v>
      </c>
    </row>
    <row r="893" spans="1:28" ht="15" customHeight="1" x14ac:dyDescent="0.25">
      <c r="A893" s="129" t="str">
        <f>B893&amp;"-"&amp;COUNTIF($B$3:B893,B893)</f>
        <v>282-39</v>
      </c>
      <c r="B893" s="130">
        <v>282</v>
      </c>
      <c r="C893" s="130" t="s">
        <v>40</v>
      </c>
      <c r="D893" s="137">
        <v>49270</v>
      </c>
      <c r="E893" s="138">
        <v>0.93</v>
      </c>
      <c r="F893" s="138">
        <v>0</v>
      </c>
      <c r="G893" s="138">
        <v>0</v>
      </c>
      <c r="H893" s="138">
        <v>0.93</v>
      </c>
      <c r="I893" s="138">
        <v>0</v>
      </c>
      <c r="J893" s="138">
        <v>0</v>
      </c>
      <c r="K893" s="138">
        <v>0</v>
      </c>
      <c r="L893" s="139"/>
      <c r="M893" s="138">
        <v>0.93</v>
      </c>
      <c r="N893" s="139"/>
      <c r="O893" s="138">
        <v>0</v>
      </c>
      <c r="P893" s="138">
        <v>0</v>
      </c>
      <c r="Q893" s="138">
        <v>0</v>
      </c>
      <c r="R893" s="139"/>
      <c r="S893" s="138">
        <v>0</v>
      </c>
      <c r="T893" s="139"/>
      <c r="U893" s="138">
        <v>0</v>
      </c>
      <c r="V893" s="138">
        <v>0</v>
      </c>
      <c r="W893" s="138">
        <v>0</v>
      </c>
      <c r="X893" s="138">
        <v>0</v>
      </c>
      <c r="Y893" s="138">
        <v>0</v>
      </c>
      <c r="Z893" s="139"/>
      <c r="AA893" s="138">
        <v>0</v>
      </c>
      <c r="AB893" s="131">
        <v>0</v>
      </c>
    </row>
    <row r="894" spans="1:28" ht="15" customHeight="1" x14ac:dyDescent="0.25">
      <c r="A894" s="129" t="str">
        <f>B894&amp;"-"&amp;COUNTIF($B$3:B894,B894)</f>
        <v>282-40</v>
      </c>
      <c r="B894" s="130">
        <v>282</v>
      </c>
      <c r="C894" s="130" t="s">
        <v>40</v>
      </c>
      <c r="D894" s="137">
        <v>48710</v>
      </c>
      <c r="E894" s="138">
        <v>1.42</v>
      </c>
      <c r="F894" s="138">
        <v>0</v>
      </c>
      <c r="G894" s="138">
        <v>1</v>
      </c>
      <c r="H894" s="138">
        <v>0</v>
      </c>
      <c r="I894" s="138">
        <v>0</v>
      </c>
      <c r="J894" s="138">
        <v>0</v>
      </c>
      <c r="K894" s="138">
        <v>0</v>
      </c>
      <c r="L894" s="139"/>
      <c r="M894" s="138">
        <v>1.42</v>
      </c>
      <c r="N894" s="139"/>
      <c r="O894" s="138">
        <v>0</v>
      </c>
      <c r="P894" s="138">
        <v>0</v>
      </c>
      <c r="Q894" s="138">
        <v>0</v>
      </c>
      <c r="R894" s="139"/>
      <c r="S894" s="138">
        <v>0</v>
      </c>
      <c r="T894" s="139"/>
      <c r="U894" s="138">
        <v>0</v>
      </c>
      <c r="V894" s="138">
        <v>0</v>
      </c>
      <c r="W894" s="138">
        <v>0</v>
      </c>
      <c r="X894" s="138">
        <v>0</v>
      </c>
      <c r="Y894" s="138">
        <v>0</v>
      </c>
      <c r="Z894" s="139"/>
      <c r="AA894" s="138">
        <v>0</v>
      </c>
      <c r="AB894" s="131">
        <v>0</v>
      </c>
    </row>
    <row r="895" spans="1:28" ht="15" customHeight="1" x14ac:dyDescent="0.25">
      <c r="A895" s="129" t="str">
        <f>B895&amp;"-"&amp;COUNTIF($B$3:B895,B895)</f>
        <v>282-41</v>
      </c>
      <c r="B895" s="130">
        <v>282</v>
      </c>
      <c r="C895" s="130" t="s">
        <v>40</v>
      </c>
      <c r="D895" s="137">
        <v>46136</v>
      </c>
      <c r="E895" s="138">
        <v>1.83</v>
      </c>
      <c r="F895" s="138">
        <v>0</v>
      </c>
      <c r="G895" s="138">
        <v>1</v>
      </c>
      <c r="H895" s="138">
        <v>0</v>
      </c>
      <c r="I895" s="138">
        <v>0</v>
      </c>
      <c r="J895" s="138">
        <v>0</v>
      </c>
      <c r="K895" s="138">
        <v>0</v>
      </c>
      <c r="L895" s="139"/>
      <c r="M895" s="138">
        <v>1.83</v>
      </c>
      <c r="N895" s="139"/>
      <c r="O895" s="138">
        <v>0</v>
      </c>
      <c r="P895" s="138">
        <v>0</v>
      </c>
      <c r="Q895" s="138">
        <v>0</v>
      </c>
      <c r="R895" s="139"/>
      <c r="S895" s="138">
        <v>0</v>
      </c>
      <c r="T895" s="139"/>
      <c r="U895" s="138">
        <v>0</v>
      </c>
      <c r="V895" s="138">
        <v>0</v>
      </c>
      <c r="W895" s="138">
        <v>0</v>
      </c>
      <c r="X895" s="138">
        <v>0</v>
      </c>
      <c r="Y895" s="138">
        <v>0</v>
      </c>
      <c r="Z895" s="139"/>
      <c r="AA895" s="138">
        <v>0</v>
      </c>
      <c r="AB895" s="131">
        <v>0</v>
      </c>
    </row>
    <row r="896" spans="1:28" ht="15" customHeight="1" x14ac:dyDescent="0.25">
      <c r="A896" s="129" t="str">
        <f>B896&amp;"-"&amp;COUNTIF($B$3:B896,B896)</f>
        <v>282-42</v>
      </c>
      <c r="B896" s="130">
        <v>282</v>
      </c>
      <c r="C896" s="130" t="s">
        <v>40</v>
      </c>
      <c r="D896" s="137">
        <v>48728</v>
      </c>
      <c r="E896" s="138">
        <v>0.98</v>
      </c>
      <c r="F896" s="138">
        <v>0</v>
      </c>
      <c r="G896" s="138">
        <v>0</v>
      </c>
      <c r="H896" s="138">
        <v>0</v>
      </c>
      <c r="I896" s="138">
        <v>0</v>
      </c>
      <c r="J896" s="138">
        <v>0</v>
      </c>
      <c r="K896" s="138">
        <v>0</v>
      </c>
      <c r="L896" s="139"/>
      <c r="M896" s="138">
        <v>0.98</v>
      </c>
      <c r="N896" s="139"/>
      <c r="O896" s="138">
        <v>0</v>
      </c>
      <c r="P896" s="138">
        <v>0</v>
      </c>
      <c r="Q896" s="138">
        <v>0</v>
      </c>
      <c r="R896" s="139"/>
      <c r="S896" s="138">
        <v>0</v>
      </c>
      <c r="T896" s="139"/>
      <c r="U896" s="138">
        <v>0</v>
      </c>
      <c r="V896" s="138">
        <v>0</v>
      </c>
      <c r="W896" s="138">
        <v>0</v>
      </c>
      <c r="X896" s="138">
        <v>0</v>
      </c>
      <c r="Y896" s="138">
        <v>0</v>
      </c>
      <c r="Z896" s="139"/>
      <c r="AA896" s="138">
        <v>0</v>
      </c>
      <c r="AB896" s="131">
        <v>0</v>
      </c>
    </row>
    <row r="897" spans="1:28" ht="15" customHeight="1" x14ac:dyDescent="0.25">
      <c r="A897" s="129" t="str">
        <f>B897&amp;"-"&amp;COUNTIF($B$3:B897,B897)</f>
        <v>282-43</v>
      </c>
      <c r="B897" s="130">
        <v>282</v>
      </c>
      <c r="C897" s="130" t="s">
        <v>40</v>
      </c>
      <c r="D897" s="137">
        <v>47365</v>
      </c>
      <c r="E897" s="138">
        <v>10.85</v>
      </c>
      <c r="F897" s="138">
        <v>0</v>
      </c>
      <c r="G897" s="138">
        <v>1.47</v>
      </c>
      <c r="H897" s="138">
        <v>0.74</v>
      </c>
      <c r="I897" s="138">
        <v>0</v>
      </c>
      <c r="J897" s="138">
        <v>0.99</v>
      </c>
      <c r="K897" s="138">
        <v>0</v>
      </c>
      <c r="L897" s="139"/>
      <c r="M897" s="138">
        <v>4.41</v>
      </c>
      <c r="N897" s="139"/>
      <c r="O897" s="138">
        <v>0</v>
      </c>
      <c r="P897" s="138">
        <v>0</v>
      </c>
      <c r="Q897" s="138">
        <v>0</v>
      </c>
      <c r="R897" s="139"/>
      <c r="S897" s="138">
        <v>0</v>
      </c>
      <c r="T897" s="139"/>
      <c r="U897" s="138">
        <v>0</v>
      </c>
      <c r="V897" s="138">
        <v>0</v>
      </c>
      <c r="W897" s="138">
        <v>0</v>
      </c>
      <c r="X897" s="138">
        <v>0</v>
      </c>
      <c r="Y897" s="138">
        <v>0</v>
      </c>
      <c r="Z897" s="139"/>
      <c r="AA897" s="138">
        <v>0</v>
      </c>
      <c r="AB897" s="131">
        <v>0</v>
      </c>
    </row>
    <row r="898" spans="1:28" ht="15" customHeight="1" x14ac:dyDescent="0.25">
      <c r="A898" s="129" t="str">
        <f>B898&amp;"-"&amp;COUNTIF($B$3:B898,B898)</f>
        <v>282-44</v>
      </c>
      <c r="B898" s="130">
        <v>282</v>
      </c>
      <c r="C898" s="130" t="s">
        <v>40</v>
      </c>
      <c r="D898" s="137">
        <v>44578</v>
      </c>
      <c r="E898" s="138">
        <v>0.28000000000000003</v>
      </c>
      <c r="F898" s="138">
        <v>0</v>
      </c>
      <c r="G898" s="138">
        <v>0</v>
      </c>
      <c r="H898" s="138">
        <v>0</v>
      </c>
      <c r="I898" s="138">
        <v>0</v>
      </c>
      <c r="J898" s="138">
        <v>0</v>
      </c>
      <c r="K898" s="138">
        <v>0</v>
      </c>
      <c r="L898" s="139"/>
      <c r="M898" s="138">
        <v>0.28000000000000003</v>
      </c>
      <c r="N898" s="139"/>
      <c r="O898" s="138">
        <v>0</v>
      </c>
      <c r="P898" s="138">
        <v>0</v>
      </c>
      <c r="Q898" s="138">
        <v>0</v>
      </c>
      <c r="R898" s="139"/>
      <c r="S898" s="138">
        <v>0</v>
      </c>
      <c r="T898" s="139"/>
      <c r="U898" s="138">
        <v>0</v>
      </c>
      <c r="V898" s="138">
        <v>0</v>
      </c>
      <c r="W898" s="138">
        <v>0</v>
      </c>
      <c r="X898" s="138">
        <v>0</v>
      </c>
      <c r="Y898" s="138">
        <v>0</v>
      </c>
      <c r="Z898" s="139"/>
      <c r="AA898" s="138">
        <v>0</v>
      </c>
      <c r="AB898" s="131">
        <v>0</v>
      </c>
    </row>
    <row r="899" spans="1:28" ht="15" customHeight="1" x14ac:dyDescent="0.25">
      <c r="A899" s="129" t="str">
        <f>B899&amp;"-"&amp;COUNTIF($B$3:B899,B899)</f>
        <v>282-45</v>
      </c>
      <c r="B899" s="130">
        <v>282</v>
      </c>
      <c r="C899" s="130" t="s">
        <v>40</v>
      </c>
      <c r="D899" s="137">
        <v>47373</v>
      </c>
      <c r="E899" s="138">
        <v>2.68</v>
      </c>
      <c r="F899" s="138">
        <v>0</v>
      </c>
      <c r="G899" s="138">
        <v>0</v>
      </c>
      <c r="H899" s="138">
        <v>0</v>
      </c>
      <c r="I899" s="138">
        <v>0</v>
      </c>
      <c r="J899" s="138">
        <v>0</v>
      </c>
      <c r="K899" s="138">
        <v>0</v>
      </c>
      <c r="L899" s="139"/>
      <c r="M899" s="138">
        <v>1</v>
      </c>
      <c r="N899" s="139"/>
      <c r="O899" s="138">
        <v>0</v>
      </c>
      <c r="P899" s="138">
        <v>0</v>
      </c>
      <c r="Q899" s="138">
        <v>0</v>
      </c>
      <c r="R899" s="139"/>
      <c r="S899" s="138">
        <v>0</v>
      </c>
      <c r="T899" s="139"/>
      <c r="U899" s="138">
        <v>0</v>
      </c>
      <c r="V899" s="138">
        <v>0</v>
      </c>
      <c r="W899" s="138">
        <v>0</v>
      </c>
      <c r="X899" s="138">
        <v>0</v>
      </c>
      <c r="Y899" s="138">
        <v>0</v>
      </c>
      <c r="Z899" s="139"/>
      <c r="AA899" s="138">
        <v>0</v>
      </c>
      <c r="AB899" s="131">
        <v>0</v>
      </c>
    </row>
    <row r="900" spans="1:28" ht="15" customHeight="1" x14ac:dyDescent="0.25">
      <c r="A900" s="129" t="str">
        <f>B900&amp;"-"&amp;COUNTIF($B$3:B900,B900)</f>
        <v>282-46</v>
      </c>
      <c r="B900" s="130">
        <v>282</v>
      </c>
      <c r="C900" s="130" t="s">
        <v>40</v>
      </c>
      <c r="D900" s="137">
        <v>44677</v>
      </c>
      <c r="E900" s="138">
        <v>1.01</v>
      </c>
      <c r="F900" s="138">
        <v>0</v>
      </c>
      <c r="G900" s="138">
        <v>0.39</v>
      </c>
      <c r="H900" s="138">
        <v>0</v>
      </c>
      <c r="I900" s="138">
        <v>0</v>
      </c>
      <c r="J900" s="138">
        <v>0</v>
      </c>
      <c r="K900" s="138">
        <v>0</v>
      </c>
      <c r="L900" s="139"/>
      <c r="M900" s="138">
        <v>0.39</v>
      </c>
      <c r="N900" s="139"/>
      <c r="O900" s="138">
        <v>0</v>
      </c>
      <c r="P900" s="138">
        <v>0</v>
      </c>
      <c r="Q900" s="138">
        <v>0</v>
      </c>
      <c r="R900" s="139"/>
      <c r="S900" s="138">
        <v>0</v>
      </c>
      <c r="T900" s="139"/>
      <c r="U900" s="138">
        <v>0</v>
      </c>
      <c r="V900" s="138">
        <v>0</v>
      </c>
      <c r="W900" s="138">
        <v>0</v>
      </c>
      <c r="X900" s="138">
        <v>0</v>
      </c>
      <c r="Y900" s="138">
        <v>0</v>
      </c>
      <c r="Z900" s="139"/>
      <c r="AA900" s="138">
        <v>0</v>
      </c>
      <c r="AB900" s="131">
        <v>0</v>
      </c>
    </row>
    <row r="901" spans="1:28" ht="15" customHeight="1" x14ac:dyDescent="0.25">
      <c r="A901" s="129" t="str">
        <f>B901&amp;"-"&amp;COUNTIF($B$3:B901,B901)</f>
        <v>282-47</v>
      </c>
      <c r="B901" s="130">
        <v>282</v>
      </c>
      <c r="C901" s="130" t="s">
        <v>40</v>
      </c>
      <c r="D901" s="137">
        <v>44693</v>
      </c>
      <c r="E901" s="138">
        <v>1.89</v>
      </c>
      <c r="F901" s="138">
        <v>0</v>
      </c>
      <c r="G901" s="138">
        <v>0.31</v>
      </c>
      <c r="H901" s="138">
        <v>0</v>
      </c>
      <c r="I901" s="138">
        <v>0</v>
      </c>
      <c r="J901" s="138">
        <v>0</v>
      </c>
      <c r="K901" s="138">
        <v>0</v>
      </c>
      <c r="L901" s="139"/>
      <c r="M901" s="138">
        <v>1.28</v>
      </c>
      <c r="N901" s="139"/>
      <c r="O901" s="138">
        <v>0</v>
      </c>
      <c r="P901" s="138">
        <v>0</v>
      </c>
      <c r="Q901" s="138">
        <v>0</v>
      </c>
      <c r="R901" s="139"/>
      <c r="S901" s="138">
        <v>0</v>
      </c>
      <c r="T901" s="139"/>
      <c r="U901" s="138">
        <v>0</v>
      </c>
      <c r="V901" s="138">
        <v>0</v>
      </c>
      <c r="W901" s="138">
        <v>0</v>
      </c>
      <c r="X901" s="138">
        <v>0</v>
      </c>
      <c r="Y901" s="138">
        <v>0</v>
      </c>
      <c r="Z901" s="139"/>
      <c r="AA901" s="138">
        <v>0</v>
      </c>
      <c r="AB901" s="131">
        <v>0</v>
      </c>
    </row>
    <row r="902" spans="1:28" ht="15" customHeight="1" x14ac:dyDescent="0.25">
      <c r="A902" s="129" t="str">
        <f>B902&amp;"-"&amp;COUNTIF($B$3:B902,B902)</f>
        <v>282-48</v>
      </c>
      <c r="B902" s="130">
        <v>282</v>
      </c>
      <c r="C902" s="130" t="s">
        <v>40</v>
      </c>
      <c r="D902" s="137">
        <v>46144</v>
      </c>
      <c r="E902" s="138">
        <v>10.6</v>
      </c>
      <c r="F902" s="138">
        <v>0</v>
      </c>
      <c r="G902" s="138">
        <v>1</v>
      </c>
      <c r="H902" s="138">
        <v>0</v>
      </c>
      <c r="I902" s="138">
        <v>0</v>
      </c>
      <c r="J902" s="138">
        <v>0</v>
      </c>
      <c r="K902" s="138">
        <v>0</v>
      </c>
      <c r="L902" s="139"/>
      <c r="M902" s="138">
        <v>6.95</v>
      </c>
      <c r="N902" s="139"/>
      <c r="O902" s="138">
        <v>0</v>
      </c>
      <c r="P902" s="138">
        <v>0</v>
      </c>
      <c r="Q902" s="138">
        <v>0</v>
      </c>
      <c r="R902" s="139"/>
      <c r="S902" s="138">
        <v>0</v>
      </c>
      <c r="T902" s="139"/>
      <c r="U902" s="138">
        <v>0</v>
      </c>
      <c r="V902" s="138">
        <v>0</v>
      </c>
      <c r="W902" s="138">
        <v>0</v>
      </c>
      <c r="X902" s="138">
        <v>0</v>
      </c>
      <c r="Y902" s="138">
        <v>0</v>
      </c>
      <c r="Z902" s="139"/>
      <c r="AA902" s="138">
        <v>0</v>
      </c>
      <c r="AB902" s="131">
        <v>0</v>
      </c>
    </row>
    <row r="903" spans="1:28" ht="15" customHeight="1" x14ac:dyDescent="0.25">
      <c r="A903" s="129" t="str">
        <f>B903&amp;"-"&amp;COUNTIF($B$3:B903,B903)</f>
        <v>282-49</v>
      </c>
      <c r="B903" s="130">
        <v>282</v>
      </c>
      <c r="C903" s="130" t="s">
        <v>40</v>
      </c>
      <c r="D903" s="137">
        <v>49130</v>
      </c>
      <c r="E903" s="138">
        <v>1</v>
      </c>
      <c r="F903" s="138">
        <v>0</v>
      </c>
      <c r="G903" s="138">
        <v>0</v>
      </c>
      <c r="H903" s="138">
        <v>0</v>
      </c>
      <c r="I903" s="138">
        <v>0</v>
      </c>
      <c r="J903" s="138">
        <v>0</v>
      </c>
      <c r="K903" s="138">
        <v>0</v>
      </c>
      <c r="L903" s="139"/>
      <c r="M903" s="138">
        <v>1</v>
      </c>
      <c r="N903" s="139"/>
      <c r="O903" s="138">
        <v>0</v>
      </c>
      <c r="P903" s="138">
        <v>0</v>
      </c>
      <c r="Q903" s="138">
        <v>0</v>
      </c>
      <c r="R903" s="139"/>
      <c r="S903" s="138">
        <v>0</v>
      </c>
      <c r="T903" s="139"/>
      <c r="U903" s="138">
        <v>0</v>
      </c>
      <c r="V903" s="138">
        <v>0</v>
      </c>
      <c r="W903" s="138">
        <v>0</v>
      </c>
      <c r="X903" s="138">
        <v>0</v>
      </c>
      <c r="Y903" s="138">
        <v>0</v>
      </c>
      <c r="Z903" s="139"/>
      <c r="AA903" s="138">
        <v>0</v>
      </c>
      <c r="AB903" s="131">
        <v>0</v>
      </c>
    </row>
    <row r="904" spans="1:28" ht="15" customHeight="1" x14ac:dyDescent="0.25">
      <c r="A904" s="129" t="str">
        <f>B904&amp;"-"&amp;COUNTIF($B$3:B904,B904)</f>
        <v>282-50</v>
      </c>
      <c r="B904" s="130">
        <v>282</v>
      </c>
      <c r="C904" s="130" t="s">
        <v>40</v>
      </c>
      <c r="D904" s="137">
        <v>50427</v>
      </c>
      <c r="E904" s="138">
        <v>12.7</v>
      </c>
      <c r="F904" s="138">
        <v>0</v>
      </c>
      <c r="G904" s="138">
        <v>2.69</v>
      </c>
      <c r="H904" s="138">
        <v>2.91</v>
      </c>
      <c r="I904" s="138">
        <v>0</v>
      </c>
      <c r="J904" s="138">
        <v>0</v>
      </c>
      <c r="K904" s="138">
        <v>0</v>
      </c>
      <c r="L904" s="139"/>
      <c r="M904" s="138">
        <v>3.79</v>
      </c>
      <c r="N904" s="139"/>
      <c r="O904" s="138">
        <v>0</v>
      </c>
      <c r="P904" s="138">
        <v>0</v>
      </c>
      <c r="Q904" s="138">
        <v>0</v>
      </c>
      <c r="R904" s="139"/>
      <c r="S904" s="138">
        <v>0</v>
      </c>
      <c r="T904" s="139"/>
      <c r="U904" s="138">
        <v>0</v>
      </c>
      <c r="V904" s="138">
        <v>0</v>
      </c>
      <c r="W904" s="138">
        <v>0</v>
      </c>
      <c r="X904" s="138">
        <v>0</v>
      </c>
      <c r="Y904" s="138">
        <v>0</v>
      </c>
      <c r="Z904" s="139"/>
      <c r="AA904" s="138">
        <v>0</v>
      </c>
      <c r="AB904" s="131">
        <v>0</v>
      </c>
    </row>
    <row r="905" spans="1:28" ht="15" customHeight="1" x14ac:dyDescent="0.25">
      <c r="A905" s="129" t="str">
        <f>B905&amp;"-"&amp;COUNTIF($B$3:B905,B905)</f>
        <v>282-51</v>
      </c>
      <c r="B905" s="130">
        <v>282</v>
      </c>
      <c r="C905" s="130" t="s">
        <v>40</v>
      </c>
      <c r="D905" s="137">
        <v>44719</v>
      </c>
      <c r="E905" s="138">
        <v>1</v>
      </c>
      <c r="F905" s="138">
        <v>0</v>
      </c>
      <c r="G905" s="138">
        <v>0</v>
      </c>
      <c r="H905" s="138">
        <v>0</v>
      </c>
      <c r="I905" s="138">
        <v>0</v>
      </c>
      <c r="J905" s="138">
        <v>0</v>
      </c>
      <c r="K905" s="138">
        <v>0</v>
      </c>
      <c r="L905" s="139"/>
      <c r="M905" s="138">
        <v>1</v>
      </c>
      <c r="N905" s="139"/>
      <c r="O905" s="138">
        <v>0</v>
      </c>
      <c r="P905" s="138">
        <v>0</v>
      </c>
      <c r="Q905" s="138">
        <v>0</v>
      </c>
      <c r="R905" s="139"/>
      <c r="S905" s="138">
        <v>0</v>
      </c>
      <c r="T905" s="139"/>
      <c r="U905" s="138">
        <v>0</v>
      </c>
      <c r="V905" s="138">
        <v>0</v>
      </c>
      <c r="W905" s="138">
        <v>0</v>
      </c>
      <c r="X905" s="138">
        <v>0</v>
      </c>
      <c r="Y905" s="138">
        <v>0</v>
      </c>
      <c r="Z905" s="139"/>
      <c r="AA905" s="138">
        <v>0</v>
      </c>
      <c r="AB905" s="131">
        <v>0</v>
      </c>
    </row>
    <row r="906" spans="1:28" ht="15" customHeight="1" x14ac:dyDescent="0.25">
      <c r="A906" s="129" t="str">
        <f>B906&amp;"-"&amp;COUNTIF($B$3:B906,B906)</f>
        <v>282-52</v>
      </c>
      <c r="B906" s="130">
        <v>282</v>
      </c>
      <c r="C906" s="130" t="s">
        <v>40</v>
      </c>
      <c r="D906" s="137">
        <v>44867</v>
      </c>
      <c r="E906" s="138">
        <v>0.71</v>
      </c>
      <c r="F906" s="138">
        <v>0</v>
      </c>
      <c r="G906" s="138">
        <v>0</v>
      </c>
      <c r="H906" s="138">
        <v>0</v>
      </c>
      <c r="I906" s="138">
        <v>0</v>
      </c>
      <c r="J906" s="138">
        <v>0</v>
      </c>
      <c r="K906" s="138">
        <v>0</v>
      </c>
      <c r="L906" s="139"/>
      <c r="M906" s="138">
        <v>0.71</v>
      </c>
      <c r="N906" s="139"/>
      <c r="O906" s="138">
        <v>0</v>
      </c>
      <c r="P906" s="138">
        <v>0</v>
      </c>
      <c r="Q906" s="138">
        <v>0</v>
      </c>
      <c r="R906" s="139"/>
      <c r="S906" s="138">
        <v>0</v>
      </c>
      <c r="T906" s="139"/>
      <c r="U906" s="138">
        <v>0</v>
      </c>
      <c r="V906" s="138">
        <v>0</v>
      </c>
      <c r="W906" s="138">
        <v>0</v>
      </c>
      <c r="X906" s="138">
        <v>0</v>
      </c>
      <c r="Y906" s="138">
        <v>0</v>
      </c>
      <c r="Z906" s="139"/>
      <c r="AA906" s="138">
        <v>0</v>
      </c>
      <c r="AB906" s="131">
        <v>0</v>
      </c>
    </row>
    <row r="907" spans="1:28" ht="15" customHeight="1" x14ac:dyDescent="0.25">
      <c r="A907" s="129" t="str">
        <f>B907&amp;"-"&amp;COUNTIF($B$3:B907,B907)</f>
        <v>282-53</v>
      </c>
      <c r="B907" s="130">
        <v>282</v>
      </c>
      <c r="C907" s="130" t="s">
        <v>40</v>
      </c>
      <c r="D907" s="137">
        <v>46151</v>
      </c>
      <c r="E907" s="138">
        <v>0.56000000000000005</v>
      </c>
      <c r="F907" s="138">
        <v>0</v>
      </c>
      <c r="G907" s="138">
        <v>0</v>
      </c>
      <c r="H907" s="138">
        <v>0</v>
      </c>
      <c r="I907" s="138">
        <v>0</v>
      </c>
      <c r="J907" s="138">
        <v>0</v>
      </c>
      <c r="K907" s="138">
        <v>0</v>
      </c>
      <c r="L907" s="139"/>
      <c r="M907" s="138">
        <v>0</v>
      </c>
      <c r="N907" s="139"/>
      <c r="O907" s="138">
        <v>0</v>
      </c>
      <c r="P907" s="138">
        <v>0</v>
      </c>
      <c r="Q907" s="138">
        <v>0</v>
      </c>
      <c r="R907" s="139"/>
      <c r="S907" s="138">
        <v>0</v>
      </c>
      <c r="T907" s="139"/>
      <c r="U907" s="138">
        <v>0</v>
      </c>
      <c r="V907" s="138">
        <v>0</v>
      </c>
      <c r="W907" s="138">
        <v>0</v>
      </c>
      <c r="X907" s="138">
        <v>0</v>
      </c>
      <c r="Y907" s="138">
        <v>0</v>
      </c>
      <c r="Z907" s="139"/>
      <c r="AA907" s="138">
        <v>0</v>
      </c>
      <c r="AB907" s="131">
        <v>0</v>
      </c>
    </row>
    <row r="908" spans="1:28" ht="15" customHeight="1" x14ac:dyDescent="0.25">
      <c r="A908" s="129" t="str">
        <f>B908&amp;"-"&amp;COUNTIF($B$3:B908,B908)</f>
        <v>282-54</v>
      </c>
      <c r="B908" s="130">
        <v>282</v>
      </c>
      <c r="C908" s="130" t="s">
        <v>40</v>
      </c>
      <c r="D908" s="137">
        <v>47399</v>
      </c>
      <c r="E908" s="138">
        <v>3.05</v>
      </c>
      <c r="F908" s="138">
        <v>0</v>
      </c>
      <c r="G908" s="138">
        <v>1</v>
      </c>
      <c r="H908" s="138">
        <v>0</v>
      </c>
      <c r="I908" s="138">
        <v>0</v>
      </c>
      <c r="J908" s="138">
        <v>0</v>
      </c>
      <c r="K908" s="138">
        <v>0</v>
      </c>
      <c r="L908" s="139"/>
      <c r="M908" s="138">
        <v>3.05</v>
      </c>
      <c r="N908" s="139"/>
      <c r="O908" s="138">
        <v>0</v>
      </c>
      <c r="P908" s="138">
        <v>0</v>
      </c>
      <c r="Q908" s="138">
        <v>0</v>
      </c>
      <c r="R908" s="139"/>
      <c r="S908" s="138">
        <v>0</v>
      </c>
      <c r="T908" s="139"/>
      <c r="U908" s="138">
        <v>0</v>
      </c>
      <c r="V908" s="138">
        <v>0</v>
      </c>
      <c r="W908" s="138">
        <v>0</v>
      </c>
      <c r="X908" s="138">
        <v>0</v>
      </c>
      <c r="Y908" s="138">
        <v>0</v>
      </c>
      <c r="Z908" s="139"/>
      <c r="AA908" s="138">
        <v>0</v>
      </c>
      <c r="AB908" s="131">
        <v>0</v>
      </c>
    </row>
    <row r="909" spans="1:28" ht="15" customHeight="1" x14ac:dyDescent="0.25">
      <c r="A909" s="129" t="str">
        <f>B909&amp;"-"&amp;COUNTIF($B$3:B909,B909)</f>
        <v>282-55</v>
      </c>
      <c r="B909" s="130">
        <v>282</v>
      </c>
      <c r="C909" s="130" t="s">
        <v>40</v>
      </c>
      <c r="D909" s="137">
        <v>91397</v>
      </c>
      <c r="E909" s="138">
        <v>1.6</v>
      </c>
      <c r="F909" s="138">
        <v>0</v>
      </c>
      <c r="G909" s="138">
        <v>0</v>
      </c>
      <c r="H909" s="138">
        <v>0</v>
      </c>
      <c r="I909" s="138">
        <v>0</v>
      </c>
      <c r="J909" s="138">
        <v>0</v>
      </c>
      <c r="K909" s="138">
        <v>0</v>
      </c>
      <c r="L909" s="139"/>
      <c r="M909" s="138">
        <v>0.6</v>
      </c>
      <c r="N909" s="139"/>
      <c r="O909" s="138">
        <v>0</v>
      </c>
      <c r="P909" s="138">
        <v>0</v>
      </c>
      <c r="Q909" s="138">
        <v>0</v>
      </c>
      <c r="R909" s="139"/>
      <c r="S909" s="138">
        <v>0</v>
      </c>
      <c r="T909" s="139"/>
      <c r="U909" s="138">
        <v>0</v>
      </c>
      <c r="V909" s="138">
        <v>0</v>
      </c>
      <c r="W909" s="138">
        <v>0</v>
      </c>
      <c r="X909" s="138">
        <v>0</v>
      </c>
      <c r="Y909" s="138">
        <v>0</v>
      </c>
      <c r="Z909" s="139"/>
      <c r="AA909" s="138">
        <v>0</v>
      </c>
      <c r="AB909" s="131">
        <v>0</v>
      </c>
    </row>
    <row r="910" spans="1:28" ht="15" customHeight="1" x14ac:dyDescent="0.25">
      <c r="A910" s="129" t="str">
        <f>B910&amp;"-"&amp;COUNTIF($B$3:B910,B910)</f>
        <v>282-56</v>
      </c>
      <c r="B910" s="130">
        <v>282</v>
      </c>
      <c r="C910" s="130" t="s">
        <v>40</v>
      </c>
      <c r="D910" s="137">
        <v>48744</v>
      </c>
      <c r="E910" s="138">
        <v>3.67</v>
      </c>
      <c r="F910" s="138">
        <v>0</v>
      </c>
      <c r="G910" s="138">
        <v>0.68</v>
      </c>
      <c r="H910" s="138">
        <v>0.99</v>
      </c>
      <c r="I910" s="138">
        <v>0</v>
      </c>
      <c r="J910" s="138">
        <v>0</v>
      </c>
      <c r="K910" s="138">
        <v>0</v>
      </c>
      <c r="L910" s="139"/>
      <c r="M910" s="138">
        <v>2.99</v>
      </c>
      <c r="N910" s="139"/>
      <c r="O910" s="138">
        <v>0</v>
      </c>
      <c r="P910" s="138">
        <v>0</v>
      </c>
      <c r="Q910" s="138">
        <v>0</v>
      </c>
      <c r="R910" s="139"/>
      <c r="S910" s="138">
        <v>0</v>
      </c>
      <c r="T910" s="139"/>
      <c r="U910" s="138">
        <v>0</v>
      </c>
      <c r="V910" s="138">
        <v>0</v>
      </c>
      <c r="W910" s="138">
        <v>0</v>
      </c>
      <c r="X910" s="138">
        <v>0</v>
      </c>
      <c r="Y910" s="138">
        <v>0</v>
      </c>
      <c r="Z910" s="139"/>
      <c r="AA910" s="138">
        <v>0</v>
      </c>
      <c r="AB910" s="131">
        <v>0</v>
      </c>
    </row>
    <row r="911" spans="1:28" ht="15" customHeight="1" x14ac:dyDescent="0.25">
      <c r="A911" s="129" t="str">
        <f>B911&amp;"-"&amp;COUNTIF($B$3:B911,B911)</f>
        <v>282-57</v>
      </c>
      <c r="B911" s="130">
        <v>282</v>
      </c>
      <c r="C911" s="130" t="s">
        <v>40</v>
      </c>
      <c r="D911" s="137">
        <v>50468</v>
      </c>
      <c r="E911" s="138">
        <v>8.6999999999999993</v>
      </c>
      <c r="F911" s="138">
        <v>0</v>
      </c>
      <c r="G911" s="138">
        <v>1</v>
      </c>
      <c r="H911" s="138">
        <v>0</v>
      </c>
      <c r="I911" s="138">
        <v>0</v>
      </c>
      <c r="J911" s="138">
        <v>1</v>
      </c>
      <c r="K911" s="138">
        <v>0</v>
      </c>
      <c r="L911" s="139"/>
      <c r="M911" s="138">
        <v>3.22</v>
      </c>
      <c r="N911" s="139"/>
      <c r="O911" s="138">
        <v>0</v>
      </c>
      <c r="P911" s="138">
        <v>0</v>
      </c>
      <c r="Q911" s="138">
        <v>0</v>
      </c>
      <c r="R911" s="139"/>
      <c r="S911" s="138">
        <v>0</v>
      </c>
      <c r="T911" s="139"/>
      <c r="U911" s="138">
        <v>0</v>
      </c>
      <c r="V911" s="138">
        <v>0</v>
      </c>
      <c r="W911" s="138">
        <v>0</v>
      </c>
      <c r="X911" s="138">
        <v>0</v>
      </c>
      <c r="Y911" s="138">
        <v>0</v>
      </c>
      <c r="Z911" s="139"/>
      <c r="AA911" s="138">
        <v>0</v>
      </c>
      <c r="AB911" s="131">
        <v>0</v>
      </c>
    </row>
    <row r="912" spans="1:28" ht="15" customHeight="1" x14ac:dyDescent="0.25">
      <c r="A912" s="129" t="str">
        <f>B912&amp;"-"&amp;COUNTIF($B$3:B912,B912)</f>
        <v>282-58</v>
      </c>
      <c r="B912" s="130">
        <v>282</v>
      </c>
      <c r="C912" s="130" t="s">
        <v>40</v>
      </c>
      <c r="D912" s="137">
        <v>45054</v>
      </c>
      <c r="E912" s="138">
        <v>2.58</v>
      </c>
      <c r="F912" s="138">
        <v>0</v>
      </c>
      <c r="G912" s="138">
        <v>1</v>
      </c>
      <c r="H912" s="138">
        <v>0</v>
      </c>
      <c r="I912" s="138">
        <v>0</v>
      </c>
      <c r="J912" s="138">
        <v>0</v>
      </c>
      <c r="K912" s="138">
        <v>0</v>
      </c>
      <c r="L912" s="139"/>
      <c r="M912" s="138">
        <v>1</v>
      </c>
      <c r="N912" s="139"/>
      <c r="O912" s="138">
        <v>0</v>
      </c>
      <c r="P912" s="138">
        <v>0</v>
      </c>
      <c r="Q912" s="138">
        <v>0</v>
      </c>
      <c r="R912" s="139"/>
      <c r="S912" s="138">
        <v>0</v>
      </c>
      <c r="T912" s="139"/>
      <c r="U912" s="138">
        <v>0</v>
      </c>
      <c r="V912" s="138">
        <v>0</v>
      </c>
      <c r="W912" s="138">
        <v>0</v>
      </c>
      <c r="X912" s="138">
        <v>0</v>
      </c>
      <c r="Y912" s="138">
        <v>0</v>
      </c>
      <c r="Z912" s="139"/>
      <c r="AA912" s="138">
        <v>0</v>
      </c>
      <c r="AB912" s="131">
        <v>0</v>
      </c>
    </row>
    <row r="913" spans="1:28" ht="15" customHeight="1" x14ac:dyDescent="0.25">
      <c r="A913" s="129" t="str">
        <f>B913&amp;"-"&amp;COUNTIF($B$3:B913,B913)</f>
        <v>282-59</v>
      </c>
      <c r="B913" s="130">
        <v>282</v>
      </c>
      <c r="C913" s="130" t="s">
        <v>40</v>
      </c>
      <c r="D913" s="137">
        <v>46359</v>
      </c>
      <c r="E913" s="138">
        <v>1.42</v>
      </c>
      <c r="F913" s="138">
        <v>0</v>
      </c>
      <c r="G913" s="138">
        <v>0</v>
      </c>
      <c r="H913" s="138">
        <v>0</v>
      </c>
      <c r="I913" s="138">
        <v>0</v>
      </c>
      <c r="J913" s="138">
        <v>0</v>
      </c>
      <c r="K913" s="138">
        <v>0</v>
      </c>
      <c r="L913" s="139"/>
      <c r="M913" s="138">
        <v>0.42</v>
      </c>
      <c r="N913" s="139"/>
      <c r="O913" s="138">
        <v>0</v>
      </c>
      <c r="P913" s="138">
        <v>0</v>
      </c>
      <c r="Q913" s="138">
        <v>0</v>
      </c>
      <c r="R913" s="139"/>
      <c r="S913" s="138">
        <v>0</v>
      </c>
      <c r="T913" s="139"/>
      <c r="U913" s="138">
        <v>0</v>
      </c>
      <c r="V913" s="138">
        <v>0</v>
      </c>
      <c r="W913" s="138">
        <v>0</v>
      </c>
      <c r="X913" s="138">
        <v>0</v>
      </c>
      <c r="Y913" s="138">
        <v>0</v>
      </c>
      <c r="Z913" s="139"/>
      <c r="AA913" s="138">
        <v>0</v>
      </c>
      <c r="AB913" s="131">
        <v>0</v>
      </c>
    </row>
    <row r="914" spans="1:28" ht="15" customHeight="1" x14ac:dyDescent="0.25">
      <c r="A914" s="129" t="str">
        <f>B914&amp;"-"&amp;COUNTIF($B$3:B914,B914)</f>
        <v>282-60</v>
      </c>
      <c r="B914" s="130">
        <v>282</v>
      </c>
      <c r="C914" s="130" t="s">
        <v>40</v>
      </c>
      <c r="D914" s="137">
        <v>45112</v>
      </c>
      <c r="E914" s="138">
        <v>3.75</v>
      </c>
      <c r="F914" s="138">
        <v>0</v>
      </c>
      <c r="G914" s="138">
        <v>0</v>
      </c>
      <c r="H914" s="138">
        <v>0</v>
      </c>
      <c r="I914" s="138">
        <v>0</v>
      </c>
      <c r="J914" s="138">
        <v>0</v>
      </c>
      <c r="K914" s="138">
        <v>0</v>
      </c>
      <c r="L914" s="139"/>
      <c r="M914" s="138">
        <v>3.75</v>
      </c>
      <c r="N914" s="139"/>
      <c r="O914" s="138">
        <v>0</v>
      </c>
      <c r="P914" s="138">
        <v>0</v>
      </c>
      <c r="Q914" s="138">
        <v>0</v>
      </c>
      <c r="R914" s="139"/>
      <c r="S914" s="138">
        <v>0</v>
      </c>
      <c r="T914" s="139"/>
      <c r="U914" s="138">
        <v>0</v>
      </c>
      <c r="V914" s="138">
        <v>0</v>
      </c>
      <c r="W914" s="138">
        <v>0</v>
      </c>
      <c r="X914" s="138">
        <v>0</v>
      </c>
      <c r="Y914" s="138">
        <v>0</v>
      </c>
      <c r="Z914" s="139"/>
      <c r="AA914" s="138">
        <v>0.74</v>
      </c>
      <c r="AB914" s="131">
        <v>0</v>
      </c>
    </row>
    <row r="915" spans="1:28" ht="15" customHeight="1" x14ac:dyDescent="0.25">
      <c r="A915" s="129" t="str">
        <f>B915&amp;"-"&amp;COUNTIF($B$3:B915,B915)</f>
        <v>282-61</v>
      </c>
      <c r="B915" s="130">
        <v>282</v>
      </c>
      <c r="C915" s="130" t="s">
        <v>40</v>
      </c>
      <c r="D915" s="137">
        <v>44081</v>
      </c>
      <c r="E915" s="138">
        <v>1.21</v>
      </c>
      <c r="F915" s="138">
        <v>0</v>
      </c>
      <c r="G915" s="138">
        <v>0</v>
      </c>
      <c r="H915" s="138">
        <v>0</v>
      </c>
      <c r="I915" s="138">
        <v>0</v>
      </c>
      <c r="J915" s="138">
        <v>0</v>
      </c>
      <c r="K915" s="138">
        <v>0</v>
      </c>
      <c r="L915" s="139"/>
      <c r="M915" s="138">
        <v>1.07</v>
      </c>
      <c r="N915" s="139"/>
      <c r="O915" s="138">
        <v>0</v>
      </c>
      <c r="P915" s="138">
        <v>0</v>
      </c>
      <c r="Q915" s="138">
        <v>0</v>
      </c>
      <c r="R915" s="139"/>
      <c r="S915" s="138">
        <v>0</v>
      </c>
      <c r="T915" s="139"/>
      <c r="U915" s="138">
        <v>0</v>
      </c>
      <c r="V915" s="138">
        <v>0</v>
      </c>
      <c r="W915" s="138">
        <v>0</v>
      </c>
      <c r="X915" s="138">
        <v>0</v>
      </c>
      <c r="Y915" s="138">
        <v>0</v>
      </c>
      <c r="Z915" s="139"/>
      <c r="AA915" s="138">
        <v>0</v>
      </c>
      <c r="AB915" s="131">
        <v>0</v>
      </c>
    </row>
    <row r="916" spans="1:28" ht="15" customHeight="1" x14ac:dyDescent="0.25">
      <c r="A916" s="129" t="str">
        <f>B916&amp;"-"&amp;COUNTIF($B$3:B916,B916)</f>
        <v>282-62</v>
      </c>
      <c r="B916" s="130">
        <v>282</v>
      </c>
      <c r="C916" s="130" t="s">
        <v>40</v>
      </c>
      <c r="D916" s="137">
        <v>45153</v>
      </c>
      <c r="E916" s="138">
        <v>1.1200000000000001</v>
      </c>
      <c r="F916" s="138">
        <v>0</v>
      </c>
      <c r="G916" s="138">
        <v>0</v>
      </c>
      <c r="H916" s="138">
        <v>0</v>
      </c>
      <c r="I916" s="138">
        <v>0</v>
      </c>
      <c r="J916" s="138">
        <v>0</v>
      </c>
      <c r="K916" s="138">
        <v>0</v>
      </c>
      <c r="L916" s="139"/>
      <c r="M916" s="138">
        <v>1.1200000000000001</v>
      </c>
      <c r="N916" s="139"/>
      <c r="O916" s="138">
        <v>0</v>
      </c>
      <c r="P916" s="138">
        <v>0</v>
      </c>
      <c r="Q916" s="138">
        <v>0</v>
      </c>
      <c r="R916" s="139"/>
      <c r="S916" s="138">
        <v>0</v>
      </c>
      <c r="T916" s="139"/>
      <c r="U916" s="138">
        <v>0</v>
      </c>
      <c r="V916" s="138">
        <v>0</v>
      </c>
      <c r="W916" s="138">
        <v>0</v>
      </c>
      <c r="X916" s="138">
        <v>0</v>
      </c>
      <c r="Y916" s="138">
        <v>0</v>
      </c>
      <c r="Z916" s="139"/>
      <c r="AA916" s="138">
        <v>0</v>
      </c>
      <c r="AB916" s="131">
        <v>0</v>
      </c>
    </row>
    <row r="917" spans="1:28" ht="15" customHeight="1" x14ac:dyDescent="0.25">
      <c r="A917" s="129" t="str">
        <f>B917&amp;"-"&amp;COUNTIF($B$3:B917,B917)</f>
        <v>282-63</v>
      </c>
      <c r="B917" s="130">
        <v>282</v>
      </c>
      <c r="C917" s="130" t="s">
        <v>40</v>
      </c>
      <c r="D917" s="137">
        <v>49544</v>
      </c>
      <c r="E917" s="138">
        <v>0.94</v>
      </c>
      <c r="F917" s="138">
        <v>0</v>
      </c>
      <c r="G917" s="138">
        <v>0</v>
      </c>
      <c r="H917" s="138">
        <v>0</v>
      </c>
      <c r="I917" s="138">
        <v>0</v>
      </c>
      <c r="J917" s="138">
        <v>0</v>
      </c>
      <c r="K917" s="138">
        <v>0</v>
      </c>
      <c r="L917" s="139"/>
      <c r="M917" s="138">
        <v>0</v>
      </c>
      <c r="N917" s="139"/>
      <c r="O917" s="138">
        <v>0</v>
      </c>
      <c r="P917" s="138">
        <v>0</v>
      </c>
      <c r="Q917" s="138">
        <v>0</v>
      </c>
      <c r="R917" s="139"/>
      <c r="S917" s="138">
        <v>0</v>
      </c>
      <c r="T917" s="139"/>
      <c r="U917" s="138">
        <v>0</v>
      </c>
      <c r="V917" s="138">
        <v>0</v>
      </c>
      <c r="W917" s="138">
        <v>0</v>
      </c>
      <c r="X917" s="138">
        <v>0</v>
      </c>
      <c r="Y917" s="138">
        <v>0</v>
      </c>
      <c r="Z917" s="139"/>
      <c r="AA917" s="138">
        <v>0</v>
      </c>
      <c r="AB917" s="131">
        <v>0</v>
      </c>
    </row>
    <row r="918" spans="1:28" ht="15" customHeight="1" x14ac:dyDescent="0.25">
      <c r="A918" s="129" t="str">
        <f>B918&amp;"-"&amp;COUNTIF($B$3:B918,B918)</f>
        <v>282-64</v>
      </c>
      <c r="B918" s="130">
        <v>282</v>
      </c>
      <c r="C918" s="130" t="s">
        <v>40</v>
      </c>
      <c r="D918" s="137"/>
      <c r="E918" s="138">
        <v>0</v>
      </c>
      <c r="F918" s="138">
        <v>0</v>
      </c>
      <c r="G918" s="138">
        <v>0</v>
      </c>
      <c r="H918" s="138">
        <v>0</v>
      </c>
      <c r="I918" s="138">
        <v>0</v>
      </c>
      <c r="J918" s="138">
        <v>0</v>
      </c>
      <c r="K918" s="138">
        <v>0</v>
      </c>
      <c r="L918" s="139"/>
      <c r="M918" s="138">
        <v>0</v>
      </c>
      <c r="N918" s="139"/>
      <c r="O918" s="138">
        <v>0</v>
      </c>
      <c r="P918" s="138">
        <v>0</v>
      </c>
      <c r="Q918" s="138">
        <v>0</v>
      </c>
      <c r="R918" s="139"/>
      <c r="S918" s="138">
        <v>0</v>
      </c>
      <c r="T918" s="139"/>
      <c r="U918" s="138">
        <v>0</v>
      </c>
      <c r="V918" s="138">
        <v>0</v>
      </c>
      <c r="W918" s="138">
        <v>0</v>
      </c>
      <c r="X918" s="138">
        <v>0</v>
      </c>
      <c r="Y918" s="138">
        <v>0</v>
      </c>
      <c r="Z918" s="139"/>
      <c r="AA918" s="138">
        <v>0</v>
      </c>
      <c r="AB918" s="131">
        <v>0</v>
      </c>
    </row>
    <row r="919" spans="1:28" ht="15" customHeight="1" x14ac:dyDescent="0.25">
      <c r="A919" s="129" t="str">
        <f>B919&amp;"-"&amp;COUNTIF($B$3:B919,B919)</f>
        <v>282-65</v>
      </c>
      <c r="B919" s="130">
        <v>282</v>
      </c>
      <c r="C919" s="130" t="s">
        <v>40</v>
      </c>
      <c r="D919" s="137"/>
      <c r="E919" s="138">
        <v>0</v>
      </c>
      <c r="F919" s="138">
        <v>0</v>
      </c>
      <c r="G919" s="138">
        <v>0</v>
      </c>
      <c r="H919" s="138">
        <v>0</v>
      </c>
      <c r="I919" s="138">
        <v>0</v>
      </c>
      <c r="J919" s="138">
        <v>0</v>
      </c>
      <c r="K919" s="138">
        <v>0</v>
      </c>
      <c r="L919" s="139"/>
      <c r="M919" s="138">
        <v>0</v>
      </c>
      <c r="N919" s="139"/>
      <c r="O919" s="138">
        <v>0</v>
      </c>
      <c r="P919" s="138">
        <v>0</v>
      </c>
      <c r="Q919" s="138">
        <v>0</v>
      </c>
      <c r="R919" s="139"/>
      <c r="S919" s="138">
        <v>0</v>
      </c>
      <c r="T919" s="139"/>
      <c r="U919" s="138">
        <v>0</v>
      </c>
      <c r="V919" s="138">
        <v>0</v>
      </c>
      <c r="W919" s="138">
        <v>0</v>
      </c>
      <c r="X919" s="138">
        <v>0</v>
      </c>
      <c r="Y919" s="138">
        <v>0</v>
      </c>
      <c r="Z919" s="139"/>
      <c r="AA919" s="138">
        <v>0</v>
      </c>
      <c r="AB919" s="131">
        <v>0</v>
      </c>
    </row>
    <row r="920" spans="1:28" ht="15" customHeight="1" x14ac:dyDescent="0.25">
      <c r="A920" s="129" t="str">
        <f>B920&amp;"-"&amp;COUNTIF($B$3:B920,B920)</f>
        <v>282-66</v>
      </c>
      <c r="B920" s="130">
        <v>282</v>
      </c>
      <c r="C920" s="130" t="s">
        <v>40</v>
      </c>
      <c r="D920" s="137"/>
      <c r="E920" s="138">
        <v>0</v>
      </c>
      <c r="F920" s="138">
        <v>0</v>
      </c>
      <c r="G920" s="138">
        <v>0</v>
      </c>
      <c r="H920" s="138">
        <v>0</v>
      </c>
      <c r="I920" s="138">
        <v>0</v>
      </c>
      <c r="J920" s="138">
        <v>0</v>
      </c>
      <c r="K920" s="138">
        <v>0</v>
      </c>
      <c r="L920" s="139"/>
      <c r="M920" s="138">
        <v>0</v>
      </c>
      <c r="N920" s="139"/>
      <c r="O920" s="138">
        <v>0</v>
      </c>
      <c r="P920" s="138">
        <v>0</v>
      </c>
      <c r="Q920" s="138">
        <v>0</v>
      </c>
      <c r="R920" s="139"/>
      <c r="S920" s="138">
        <v>0</v>
      </c>
      <c r="T920" s="139"/>
      <c r="U920" s="138">
        <v>0</v>
      </c>
      <c r="V920" s="138">
        <v>0</v>
      </c>
      <c r="W920" s="138">
        <v>0</v>
      </c>
      <c r="X920" s="138">
        <v>0</v>
      </c>
      <c r="Y920" s="138">
        <v>0</v>
      </c>
      <c r="Z920" s="139"/>
      <c r="AA920" s="138">
        <v>0</v>
      </c>
      <c r="AB920" s="131">
        <v>0</v>
      </c>
    </row>
    <row r="921" spans="1:28" ht="15" customHeight="1" x14ac:dyDescent="0.25">
      <c r="A921" s="129" t="str">
        <f>B921&amp;"-"&amp;COUNTIF($B$3:B921,B921)</f>
        <v>282-67</v>
      </c>
      <c r="B921" s="130">
        <v>282</v>
      </c>
      <c r="C921" s="130" t="s">
        <v>40</v>
      </c>
      <c r="D921" s="137"/>
      <c r="E921" s="138">
        <v>0</v>
      </c>
      <c r="F921" s="138">
        <v>0</v>
      </c>
      <c r="G921" s="138">
        <v>0</v>
      </c>
      <c r="H921" s="138">
        <v>0</v>
      </c>
      <c r="I921" s="138">
        <v>0</v>
      </c>
      <c r="J921" s="138">
        <v>0</v>
      </c>
      <c r="K921" s="138">
        <v>0</v>
      </c>
      <c r="L921" s="139"/>
      <c r="M921" s="138">
        <v>0</v>
      </c>
      <c r="N921" s="139"/>
      <c r="O921" s="138">
        <v>0</v>
      </c>
      <c r="P921" s="138">
        <v>0</v>
      </c>
      <c r="Q921" s="138">
        <v>0</v>
      </c>
      <c r="R921" s="139"/>
      <c r="S921" s="138">
        <v>0</v>
      </c>
      <c r="T921" s="139"/>
      <c r="U921" s="138">
        <v>0</v>
      </c>
      <c r="V921" s="138">
        <v>0</v>
      </c>
      <c r="W921" s="138">
        <v>0</v>
      </c>
      <c r="X921" s="138">
        <v>0</v>
      </c>
      <c r="Y921" s="138">
        <v>0</v>
      </c>
      <c r="Z921" s="139"/>
      <c r="AA921" s="138">
        <v>0</v>
      </c>
      <c r="AB921" s="131">
        <v>0</v>
      </c>
    </row>
    <row r="922" spans="1:28" ht="15" customHeight="1" x14ac:dyDescent="0.25">
      <c r="A922" s="129" t="str">
        <f>B922&amp;"-"&amp;COUNTIF($B$3:B922,B922)</f>
        <v>282-68</v>
      </c>
      <c r="B922" s="130">
        <v>282</v>
      </c>
      <c r="C922" s="130" t="s">
        <v>40</v>
      </c>
      <c r="D922" s="137"/>
      <c r="E922" s="138">
        <v>0</v>
      </c>
      <c r="F922" s="138">
        <v>0</v>
      </c>
      <c r="G922" s="138">
        <v>0</v>
      </c>
      <c r="H922" s="138">
        <v>0</v>
      </c>
      <c r="I922" s="138">
        <v>0</v>
      </c>
      <c r="J922" s="138">
        <v>0</v>
      </c>
      <c r="K922" s="138">
        <v>0</v>
      </c>
      <c r="L922" s="139"/>
      <c r="M922" s="138">
        <v>0</v>
      </c>
      <c r="N922" s="139"/>
      <c r="O922" s="138">
        <v>0</v>
      </c>
      <c r="P922" s="138">
        <v>0</v>
      </c>
      <c r="Q922" s="138">
        <v>0</v>
      </c>
      <c r="R922" s="139"/>
      <c r="S922" s="138">
        <v>0</v>
      </c>
      <c r="T922" s="139"/>
      <c r="U922" s="138">
        <v>0</v>
      </c>
      <c r="V922" s="138">
        <v>0</v>
      </c>
      <c r="W922" s="138">
        <v>0</v>
      </c>
      <c r="X922" s="138">
        <v>0</v>
      </c>
      <c r="Y922" s="138">
        <v>0</v>
      </c>
      <c r="Z922" s="139"/>
      <c r="AA922" s="138">
        <v>0</v>
      </c>
      <c r="AB922" s="131">
        <v>0</v>
      </c>
    </row>
    <row r="923" spans="1:28" ht="15" customHeight="1" x14ac:dyDescent="0.25">
      <c r="A923" s="129" t="str">
        <f>B923&amp;"-"&amp;COUNTIF($B$3:B923,B923)</f>
        <v>282-69</v>
      </c>
      <c r="B923" s="130">
        <v>282</v>
      </c>
      <c r="C923" s="130" t="s">
        <v>40</v>
      </c>
      <c r="D923" s="137"/>
      <c r="E923" s="138">
        <v>0</v>
      </c>
      <c r="F923" s="138">
        <v>0</v>
      </c>
      <c r="G923" s="138">
        <v>0</v>
      </c>
      <c r="H923" s="138">
        <v>0</v>
      </c>
      <c r="I923" s="138">
        <v>0</v>
      </c>
      <c r="J923" s="138">
        <v>0</v>
      </c>
      <c r="K923" s="138">
        <v>0</v>
      </c>
      <c r="L923" s="139"/>
      <c r="M923" s="138">
        <v>0</v>
      </c>
      <c r="N923" s="139"/>
      <c r="O923" s="138">
        <v>0</v>
      </c>
      <c r="P923" s="138">
        <v>0</v>
      </c>
      <c r="Q923" s="138">
        <v>0</v>
      </c>
      <c r="R923" s="139"/>
      <c r="S923" s="138">
        <v>0</v>
      </c>
      <c r="T923" s="139"/>
      <c r="U923" s="138">
        <v>0</v>
      </c>
      <c r="V923" s="138">
        <v>0</v>
      </c>
      <c r="W923" s="138">
        <v>0</v>
      </c>
      <c r="X923" s="138">
        <v>0</v>
      </c>
      <c r="Y923" s="138">
        <v>0</v>
      </c>
      <c r="Z923" s="139"/>
      <c r="AA923" s="138">
        <v>0</v>
      </c>
      <c r="AB923" s="131">
        <v>0</v>
      </c>
    </row>
    <row r="924" spans="1:28" ht="15" customHeight="1" x14ac:dyDescent="0.25">
      <c r="A924" s="129" t="str">
        <f>B924&amp;"-"&amp;COUNTIF($B$3:B924,B924)</f>
        <v>282-70</v>
      </c>
      <c r="B924" s="130">
        <v>282</v>
      </c>
      <c r="C924" s="130" t="s">
        <v>40</v>
      </c>
      <c r="D924" s="137"/>
      <c r="E924" s="138">
        <v>0</v>
      </c>
      <c r="F924" s="138">
        <v>0</v>
      </c>
      <c r="G924" s="138">
        <v>0</v>
      </c>
      <c r="H924" s="138">
        <v>0</v>
      </c>
      <c r="I924" s="138">
        <v>0</v>
      </c>
      <c r="J924" s="138">
        <v>0</v>
      </c>
      <c r="K924" s="138">
        <v>0</v>
      </c>
      <c r="L924" s="139"/>
      <c r="M924" s="138">
        <v>0</v>
      </c>
      <c r="N924" s="139"/>
      <c r="O924" s="138">
        <v>0</v>
      </c>
      <c r="P924" s="138">
        <v>0</v>
      </c>
      <c r="Q924" s="138">
        <v>0</v>
      </c>
      <c r="R924" s="139"/>
      <c r="S924" s="138">
        <v>0</v>
      </c>
      <c r="T924" s="139"/>
      <c r="U924" s="138">
        <v>0</v>
      </c>
      <c r="V924" s="138">
        <v>0</v>
      </c>
      <c r="W924" s="138">
        <v>0</v>
      </c>
      <c r="X924" s="138">
        <v>0</v>
      </c>
      <c r="Y924" s="138">
        <v>0</v>
      </c>
      <c r="Z924" s="139"/>
      <c r="AA924" s="138">
        <v>0</v>
      </c>
      <c r="AB924" s="131">
        <v>0</v>
      </c>
    </row>
    <row r="925" spans="1:28" ht="15" customHeight="1" x14ac:dyDescent="0.25">
      <c r="A925" s="129" t="str">
        <f>B925&amp;"-"&amp;COUNTIF($B$3:B925,B925)</f>
        <v>282-71</v>
      </c>
      <c r="B925" s="130">
        <v>282</v>
      </c>
      <c r="C925" s="130" t="s">
        <v>40</v>
      </c>
      <c r="D925" s="137"/>
      <c r="E925" s="138">
        <v>0</v>
      </c>
      <c r="F925" s="138">
        <v>0</v>
      </c>
      <c r="G925" s="138">
        <v>0</v>
      </c>
      <c r="H925" s="138">
        <v>0</v>
      </c>
      <c r="I925" s="138">
        <v>0</v>
      </c>
      <c r="J925" s="138">
        <v>0</v>
      </c>
      <c r="K925" s="138">
        <v>0</v>
      </c>
      <c r="L925" s="139"/>
      <c r="M925" s="138">
        <v>0</v>
      </c>
      <c r="N925" s="139"/>
      <c r="O925" s="138">
        <v>0</v>
      </c>
      <c r="P925" s="138">
        <v>0</v>
      </c>
      <c r="Q925" s="138">
        <v>0</v>
      </c>
      <c r="R925" s="139"/>
      <c r="S925" s="138">
        <v>0</v>
      </c>
      <c r="T925" s="139"/>
      <c r="U925" s="138">
        <v>0</v>
      </c>
      <c r="V925" s="138">
        <v>0</v>
      </c>
      <c r="W925" s="138">
        <v>0</v>
      </c>
      <c r="X925" s="138">
        <v>0</v>
      </c>
      <c r="Y925" s="138">
        <v>0</v>
      </c>
      <c r="Z925" s="139"/>
      <c r="AA925" s="138">
        <v>0</v>
      </c>
      <c r="AB925" s="131">
        <v>0</v>
      </c>
    </row>
    <row r="926" spans="1:28" ht="15" customHeight="1" x14ac:dyDescent="0.25">
      <c r="A926" s="129" t="str">
        <f>B926&amp;"-"&amp;COUNTIF($B$3:B926,B926)</f>
        <v>282-72</v>
      </c>
      <c r="B926" s="130">
        <v>282</v>
      </c>
      <c r="C926" s="130" t="s">
        <v>40</v>
      </c>
      <c r="D926" s="137"/>
      <c r="E926" s="138">
        <v>0</v>
      </c>
      <c r="F926" s="138">
        <v>0</v>
      </c>
      <c r="G926" s="138">
        <v>0</v>
      </c>
      <c r="H926" s="138">
        <v>0</v>
      </c>
      <c r="I926" s="138">
        <v>0</v>
      </c>
      <c r="J926" s="138">
        <v>0</v>
      </c>
      <c r="K926" s="138">
        <v>0</v>
      </c>
      <c r="L926" s="139"/>
      <c r="M926" s="138">
        <v>0</v>
      </c>
      <c r="N926" s="139"/>
      <c r="O926" s="138">
        <v>0</v>
      </c>
      <c r="P926" s="138">
        <v>0</v>
      </c>
      <c r="Q926" s="138">
        <v>0</v>
      </c>
      <c r="R926" s="139"/>
      <c r="S926" s="138">
        <v>0</v>
      </c>
      <c r="T926" s="139"/>
      <c r="U926" s="138">
        <v>0</v>
      </c>
      <c r="V926" s="138">
        <v>0</v>
      </c>
      <c r="W926" s="138">
        <v>0</v>
      </c>
      <c r="X926" s="138">
        <v>0</v>
      </c>
      <c r="Y926" s="138">
        <v>0</v>
      </c>
      <c r="Z926" s="139"/>
      <c r="AA926" s="138">
        <v>0</v>
      </c>
      <c r="AB926" s="131">
        <v>0</v>
      </c>
    </row>
    <row r="927" spans="1:28" ht="15" customHeight="1" x14ac:dyDescent="0.25">
      <c r="A927" s="129" t="str">
        <f>B927&amp;"-"&amp;COUNTIF($B$3:B927,B927)</f>
        <v>282-73</v>
      </c>
      <c r="B927" s="130">
        <v>282</v>
      </c>
      <c r="C927" s="130" t="s">
        <v>40</v>
      </c>
      <c r="D927" s="137"/>
      <c r="E927" s="138">
        <v>0</v>
      </c>
      <c r="F927" s="138">
        <v>0</v>
      </c>
      <c r="G927" s="138">
        <v>0</v>
      </c>
      <c r="H927" s="138">
        <v>0</v>
      </c>
      <c r="I927" s="138">
        <v>0</v>
      </c>
      <c r="J927" s="138">
        <v>0</v>
      </c>
      <c r="K927" s="138">
        <v>0</v>
      </c>
      <c r="L927" s="139"/>
      <c r="M927" s="138">
        <v>0</v>
      </c>
      <c r="N927" s="139"/>
      <c r="O927" s="138">
        <v>0</v>
      </c>
      <c r="P927" s="138">
        <v>0</v>
      </c>
      <c r="Q927" s="138">
        <v>0</v>
      </c>
      <c r="R927" s="139"/>
      <c r="S927" s="138">
        <v>0</v>
      </c>
      <c r="T927" s="139"/>
      <c r="U927" s="138">
        <v>0</v>
      </c>
      <c r="V927" s="138">
        <v>0</v>
      </c>
      <c r="W927" s="138">
        <v>0</v>
      </c>
      <c r="X927" s="138">
        <v>0</v>
      </c>
      <c r="Y927" s="138">
        <v>0</v>
      </c>
      <c r="Z927" s="139"/>
      <c r="AA927" s="138">
        <v>0</v>
      </c>
      <c r="AB927" s="131">
        <v>0</v>
      </c>
    </row>
    <row r="928" spans="1:28" ht="15" customHeight="1" x14ac:dyDescent="0.25">
      <c r="A928" s="129" t="str">
        <f>B928&amp;"-"&amp;COUNTIF($B$3:B928,B928)</f>
        <v>282-74</v>
      </c>
      <c r="B928" s="130">
        <v>282</v>
      </c>
      <c r="C928" s="130" t="s">
        <v>40</v>
      </c>
      <c r="D928" s="137"/>
      <c r="E928" s="138">
        <v>0</v>
      </c>
      <c r="F928" s="138">
        <v>0</v>
      </c>
      <c r="G928" s="138">
        <v>0</v>
      </c>
      <c r="H928" s="138">
        <v>0</v>
      </c>
      <c r="I928" s="138">
        <v>0</v>
      </c>
      <c r="J928" s="138">
        <v>0</v>
      </c>
      <c r="K928" s="138">
        <v>0</v>
      </c>
      <c r="L928" s="139"/>
      <c r="M928" s="138">
        <v>0</v>
      </c>
      <c r="N928" s="139"/>
      <c r="O928" s="138">
        <v>0</v>
      </c>
      <c r="P928" s="138">
        <v>0</v>
      </c>
      <c r="Q928" s="138">
        <v>0</v>
      </c>
      <c r="R928" s="139"/>
      <c r="S928" s="138">
        <v>0</v>
      </c>
      <c r="T928" s="139"/>
      <c r="U928" s="138">
        <v>0</v>
      </c>
      <c r="V928" s="138">
        <v>0</v>
      </c>
      <c r="W928" s="138">
        <v>0</v>
      </c>
      <c r="X928" s="138">
        <v>0</v>
      </c>
      <c r="Y928" s="138">
        <v>0</v>
      </c>
      <c r="Z928" s="139"/>
      <c r="AA928" s="138">
        <v>0</v>
      </c>
      <c r="AB928" s="131">
        <v>0</v>
      </c>
    </row>
    <row r="929" spans="1:28" ht="15" customHeight="1" x14ac:dyDescent="0.25">
      <c r="A929" s="129" t="str">
        <f>B929&amp;"-"&amp;COUNTIF($B$3:B929,B929)</f>
        <v>282-75</v>
      </c>
      <c r="B929" s="130">
        <v>282</v>
      </c>
      <c r="C929" s="130" t="s">
        <v>40</v>
      </c>
      <c r="D929" s="137"/>
      <c r="E929" s="138">
        <v>0</v>
      </c>
      <c r="F929" s="138">
        <v>0</v>
      </c>
      <c r="G929" s="138">
        <v>0</v>
      </c>
      <c r="H929" s="138">
        <v>0</v>
      </c>
      <c r="I929" s="138">
        <v>0</v>
      </c>
      <c r="J929" s="138">
        <v>0</v>
      </c>
      <c r="K929" s="138">
        <v>0</v>
      </c>
      <c r="L929" s="139"/>
      <c r="M929" s="138">
        <v>0</v>
      </c>
      <c r="N929" s="139"/>
      <c r="O929" s="138">
        <v>0</v>
      </c>
      <c r="P929" s="138">
        <v>0</v>
      </c>
      <c r="Q929" s="138">
        <v>0</v>
      </c>
      <c r="R929" s="139"/>
      <c r="S929" s="138">
        <v>0</v>
      </c>
      <c r="T929" s="139"/>
      <c r="U929" s="138">
        <v>0</v>
      </c>
      <c r="V929" s="138">
        <v>0</v>
      </c>
      <c r="W929" s="138">
        <v>0</v>
      </c>
      <c r="X929" s="138">
        <v>0</v>
      </c>
      <c r="Y929" s="138">
        <v>0</v>
      </c>
      <c r="Z929" s="139"/>
      <c r="AA929" s="138">
        <v>0</v>
      </c>
      <c r="AB929" s="131">
        <v>0</v>
      </c>
    </row>
    <row r="930" spans="1:28" ht="15" customHeight="1" x14ac:dyDescent="0.25">
      <c r="A930" s="129" t="str">
        <f>B930&amp;"-"&amp;COUNTIF($B$3:B930,B930)</f>
        <v>282-76</v>
      </c>
      <c r="B930" s="130">
        <v>282</v>
      </c>
      <c r="C930" s="130" t="s">
        <v>40</v>
      </c>
      <c r="D930" s="137"/>
      <c r="E930" s="138">
        <v>0</v>
      </c>
      <c r="F930" s="138">
        <v>0</v>
      </c>
      <c r="G930" s="138">
        <v>0</v>
      </c>
      <c r="H930" s="138">
        <v>0</v>
      </c>
      <c r="I930" s="138">
        <v>0</v>
      </c>
      <c r="J930" s="138">
        <v>0</v>
      </c>
      <c r="K930" s="138">
        <v>0</v>
      </c>
      <c r="L930" s="139"/>
      <c r="M930" s="138">
        <v>0</v>
      </c>
      <c r="N930" s="139"/>
      <c r="O930" s="138">
        <v>0</v>
      </c>
      <c r="P930" s="138">
        <v>0</v>
      </c>
      <c r="Q930" s="138">
        <v>0</v>
      </c>
      <c r="R930" s="139"/>
      <c r="S930" s="138">
        <v>0</v>
      </c>
      <c r="T930" s="139"/>
      <c r="U930" s="138">
        <v>0</v>
      </c>
      <c r="V930" s="138">
        <v>0</v>
      </c>
      <c r="W930" s="138">
        <v>0</v>
      </c>
      <c r="X930" s="138">
        <v>0</v>
      </c>
      <c r="Y930" s="138">
        <v>0</v>
      </c>
      <c r="Z930" s="139"/>
      <c r="AA930" s="138">
        <v>0</v>
      </c>
      <c r="AB930" s="131">
        <v>0</v>
      </c>
    </row>
    <row r="931" spans="1:28" ht="15" customHeight="1" x14ac:dyDescent="0.25">
      <c r="A931" s="129" t="str">
        <f>B931&amp;"-"&amp;COUNTIF($B$3:B931,B931)</f>
        <v>282-77</v>
      </c>
      <c r="B931" s="130">
        <v>282</v>
      </c>
      <c r="C931" s="130" t="s">
        <v>40</v>
      </c>
      <c r="D931" s="137"/>
      <c r="E931" s="138">
        <v>0</v>
      </c>
      <c r="F931" s="138">
        <v>0</v>
      </c>
      <c r="G931" s="138">
        <v>0</v>
      </c>
      <c r="H931" s="138">
        <v>0</v>
      </c>
      <c r="I931" s="138">
        <v>0</v>
      </c>
      <c r="J931" s="138">
        <v>0</v>
      </c>
      <c r="K931" s="138">
        <v>0</v>
      </c>
      <c r="L931" s="139"/>
      <c r="M931" s="138">
        <v>0</v>
      </c>
      <c r="N931" s="139"/>
      <c r="O931" s="138">
        <v>0</v>
      </c>
      <c r="P931" s="138">
        <v>0</v>
      </c>
      <c r="Q931" s="138">
        <v>0</v>
      </c>
      <c r="R931" s="139"/>
      <c r="S931" s="138">
        <v>0</v>
      </c>
      <c r="T931" s="139"/>
      <c r="U931" s="138">
        <v>0</v>
      </c>
      <c r="V931" s="138">
        <v>0</v>
      </c>
      <c r="W931" s="138">
        <v>0</v>
      </c>
      <c r="X931" s="138">
        <v>0</v>
      </c>
      <c r="Y931" s="138">
        <v>0</v>
      </c>
      <c r="Z931" s="139"/>
      <c r="AA931" s="138">
        <v>0</v>
      </c>
      <c r="AB931" s="131">
        <v>0</v>
      </c>
    </row>
    <row r="932" spans="1:28" ht="15" customHeight="1" x14ac:dyDescent="0.25">
      <c r="A932" s="129" t="str">
        <f>B932&amp;"-"&amp;COUNTIF($B$3:B932,B932)</f>
        <v>282-78</v>
      </c>
      <c r="B932" s="130">
        <v>282</v>
      </c>
      <c r="C932" s="130" t="s">
        <v>40</v>
      </c>
      <c r="D932" s="137"/>
      <c r="E932" s="138">
        <v>0</v>
      </c>
      <c r="F932" s="138">
        <v>0</v>
      </c>
      <c r="G932" s="138">
        <v>0</v>
      </c>
      <c r="H932" s="138">
        <v>0</v>
      </c>
      <c r="I932" s="138">
        <v>0</v>
      </c>
      <c r="J932" s="138">
        <v>0</v>
      </c>
      <c r="K932" s="138">
        <v>0</v>
      </c>
      <c r="L932" s="139"/>
      <c r="M932" s="138">
        <v>0</v>
      </c>
      <c r="N932" s="139"/>
      <c r="O932" s="138">
        <v>0</v>
      </c>
      <c r="P932" s="138">
        <v>0</v>
      </c>
      <c r="Q932" s="138">
        <v>0</v>
      </c>
      <c r="R932" s="139"/>
      <c r="S932" s="138">
        <v>0</v>
      </c>
      <c r="T932" s="139"/>
      <c r="U932" s="138">
        <v>0</v>
      </c>
      <c r="V932" s="138">
        <v>0</v>
      </c>
      <c r="W932" s="138">
        <v>0</v>
      </c>
      <c r="X932" s="138">
        <v>0</v>
      </c>
      <c r="Y932" s="138">
        <v>0</v>
      </c>
      <c r="Z932" s="139"/>
      <c r="AA932" s="138">
        <v>0</v>
      </c>
      <c r="AB932" s="131">
        <v>0</v>
      </c>
    </row>
    <row r="933" spans="1:28" ht="15" customHeight="1" x14ac:dyDescent="0.25">
      <c r="A933" s="129" t="str">
        <f>B933&amp;"-"&amp;COUNTIF($B$3:B933,B933)</f>
        <v>288-1</v>
      </c>
      <c r="B933" s="130">
        <v>288</v>
      </c>
      <c r="C933" s="130" t="s">
        <v>42</v>
      </c>
      <c r="D933" s="137">
        <v>45757</v>
      </c>
      <c r="E933" s="138">
        <v>0.48</v>
      </c>
      <c r="F933" s="138">
        <v>0</v>
      </c>
      <c r="G933" s="138">
        <v>0</v>
      </c>
      <c r="H933" s="138">
        <v>0</v>
      </c>
      <c r="I933" s="138">
        <v>0</v>
      </c>
      <c r="J933" s="138">
        <v>0</v>
      </c>
      <c r="K933" s="138">
        <v>0</v>
      </c>
      <c r="L933" s="139"/>
      <c r="M933" s="138">
        <v>0.48</v>
      </c>
      <c r="N933" s="139"/>
      <c r="O933" s="138">
        <v>0</v>
      </c>
      <c r="P933" s="138">
        <v>0</v>
      </c>
      <c r="Q933" s="138">
        <v>0</v>
      </c>
      <c r="R933" s="139"/>
      <c r="S933" s="138">
        <v>0</v>
      </c>
      <c r="T933" s="139"/>
      <c r="U933" s="138">
        <v>0</v>
      </c>
      <c r="V933" s="138">
        <v>0</v>
      </c>
      <c r="W933" s="138">
        <v>0</v>
      </c>
      <c r="X933" s="138">
        <v>0</v>
      </c>
      <c r="Y933" s="138">
        <v>0</v>
      </c>
      <c r="Z933" s="139"/>
      <c r="AA933" s="138">
        <v>0</v>
      </c>
      <c r="AB933" s="131">
        <v>0</v>
      </c>
    </row>
    <row r="934" spans="1:28" ht="15" customHeight="1" x14ac:dyDescent="0.25">
      <c r="A934" s="129" t="str">
        <f>B934&amp;"-"&amp;COUNTIF($B$3:B934,B934)</f>
        <v>288-2</v>
      </c>
      <c r="B934" s="130">
        <v>288</v>
      </c>
      <c r="C934" s="130" t="s">
        <v>42</v>
      </c>
      <c r="D934" s="137">
        <v>45765</v>
      </c>
      <c r="E934" s="138">
        <v>1.37</v>
      </c>
      <c r="F934" s="138">
        <v>0</v>
      </c>
      <c r="G934" s="138">
        <v>0</v>
      </c>
      <c r="H934" s="138">
        <v>0</v>
      </c>
      <c r="I934" s="138">
        <v>0</v>
      </c>
      <c r="J934" s="138">
        <v>0</v>
      </c>
      <c r="K934" s="138">
        <v>0</v>
      </c>
      <c r="L934" s="139"/>
      <c r="M934" s="138">
        <v>1.37</v>
      </c>
      <c r="N934" s="139"/>
      <c r="O934" s="138">
        <v>0</v>
      </c>
      <c r="P934" s="138">
        <v>0</v>
      </c>
      <c r="Q934" s="138">
        <v>0</v>
      </c>
      <c r="R934" s="139"/>
      <c r="S934" s="138">
        <v>0</v>
      </c>
      <c r="T934" s="139"/>
      <c r="U934" s="138">
        <v>0</v>
      </c>
      <c r="V934" s="138">
        <v>0</v>
      </c>
      <c r="W934" s="138">
        <v>0</v>
      </c>
      <c r="X934" s="138">
        <v>0</v>
      </c>
      <c r="Y934" s="138">
        <v>0</v>
      </c>
      <c r="Z934" s="139"/>
      <c r="AA934" s="138">
        <v>0</v>
      </c>
      <c r="AB934" s="131">
        <v>0</v>
      </c>
    </row>
    <row r="935" spans="1:28" ht="15" customHeight="1" x14ac:dyDescent="0.25">
      <c r="A935" s="129" t="str">
        <f>B935&amp;"-"&amp;COUNTIF($B$3:B935,B935)</f>
        <v>288-3</v>
      </c>
      <c r="B935" s="130">
        <v>288</v>
      </c>
      <c r="C935" s="130" t="s">
        <v>42</v>
      </c>
      <c r="D935" s="137">
        <v>43729</v>
      </c>
      <c r="E935" s="138">
        <v>2.5299999999999998</v>
      </c>
      <c r="F935" s="138">
        <v>0</v>
      </c>
      <c r="G935" s="138">
        <v>0.03</v>
      </c>
      <c r="H935" s="138">
        <v>0</v>
      </c>
      <c r="I935" s="138">
        <v>0</v>
      </c>
      <c r="J935" s="138">
        <v>0</v>
      </c>
      <c r="K935" s="138">
        <v>0</v>
      </c>
      <c r="L935" s="139"/>
      <c r="M935" s="138">
        <v>1.91</v>
      </c>
      <c r="N935" s="139"/>
      <c r="O935" s="138">
        <v>0</v>
      </c>
      <c r="P935" s="138">
        <v>0</v>
      </c>
      <c r="Q935" s="138">
        <v>0</v>
      </c>
      <c r="R935" s="139"/>
      <c r="S935" s="138">
        <v>0</v>
      </c>
      <c r="T935" s="139"/>
      <c r="U935" s="138">
        <v>0</v>
      </c>
      <c r="V935" s="138">
        <v>0</v>
      </c>
      <c r="W935" s="138">
        <v>0</v>
      </c>
      <c r="X935" s="138">
        <v>0</v>
      </c>
      <c r="Y935" s="138">
        <v>0</v>
      </c>
      <c r="Z935" s="139"/>
      <c r="AA935" s="138">
        <v>0</v>
      </c>
      <c r="AB935" s="131">
        <v>0</v>
      </c>
    </row>
    <row r="936" spans="1:28" ht="15" customHeight="1" x14ac:dyDescent="0.25">
      <c r="A936" s="129" t="str">
        <f>B936&amp;"-"&amp;COUNTIF($B$3:B936,B936)</f>
        <v>288-4</v>
      </c>
      <c r="B936" s="130">
        <v>288</v>
      </c>
      <c r="C936" s="130" t="s">
        <v>42</v>
      </c>
      <c r="D936" s="137">
        <v>45773</v>
      </c>
      <c r="E936" s="138">
        <v>0.04</v>
      </c>
      <c r="F936" s="138">
        <v>0</v>
      </c>
      <c r="G936" s="138">
        <v>0</v>
      </c>
      <c r="H936" s="138">
        <v>0</v>
      </c>
      <c r="I936" s="138">
        <v>0</v>
      </c>
      <c r="J936" s="138">
        <v>0</v>
      </c>
      <c r="K936" s="138">
        <v>0</v>
      </c>
      <c r="L936" s="139"/>
      <c r="M936" s="138">
        <v>0</v>
      </c>
      <c r="N936" s="139"/>
      <c r="O936" s="138">
        <v>0</v>
      </c>
      <c r="P936" s="138">
        <v>0</v>
      </c>
      <c r="Q936" s="138">
        <v>0</v>
      </c>
      <c r="R936" s="139"/>
      <c r="S936" s="138">
        <v>0</v>
      </c>
      <c r="T936" s="139"/>
      <c r="U936" s="138">
        <v>0</v>
      </c>
      <c r="V936" s="138">
        <v>0</v>
      </c>
      <c r="W936" s="138">
        <v>0</v>
      </c>
      <c r="X936" s="138">
        <v>0</v>
      </c>
      <c r="Y936" s="138">
        <v>0</v>
      </c>
      <c r="Z936" s="139"/>
      <c r="AA936" s="138">
        <v>0</v>
      </c>
      <c r="AB936" s="131">
        <v>0</v>
      </c>
    </row>
    <row r="937" spans="1:28" ht="15" customHeight="1" x14ac:dyDescent="0.25">
      <c r="A937" s="129" t="str">
        <f>B937&amp;"-"&amp;COUNTIF($B$3:B937,B937)</f>
        <v>288-5</v>
      </c>
      <c r="B937" s="130">
        <v>288</v>
      </c>
      <c r="C937" s="130" t="s">
        <v>42</v>
      </c>
      <c r="D937" s="137">
        <v>47498</v>
      </c>
      <c r="E937" s="138">
        <v>0.17</v>
      </c>
      <c r="F937" s="138">
        <v>0</v>
      </c>
      <c r="G937" s="138">
        <v>0.17</v>
      </c>
      <c r="H937" s="138">
        <v>0</v>
      </c>
      <c r="I937" s="138">
        <v>0</v>
      </c>
      <c r="J937" s="138">
        <v>0</v>
      </c>
      <c r="K937" s="138">
        <v>0</v>
      </c>
      <c r="L937" s="139"/>
      <c r="M937" s="138">
        <v>0</v>
      </c>
      <c r="N937" s="139"/>
      <c r="O937" s="138">
        <v>0</v>
      </c>
      <c r="P937" s="138">
        <v>0</v>
      </c>
      <c r="Q937" s="138">
        <v>0</v>
      </c>
      <c r="R937" s="139"/>
      <c r="S937" s="138">
        <v>0</v>
      </c>
      <c r="T937" s="139"/>
      <c r="U937" s="138">
        <v>0</v>
      </c>
      <c r="V937" s="138">
        <v>0</v>
      </c>
      <c r="W937" s="138">
        <v>0</v>
      </c>
      <c r="X937" s="138">
        <v>0</v>
      </c>
      <c r="Y937" s="138">
        <v>0</v>
      </c>
      <c r="Z937" s="139"/>
      <c r="AA937" s="138">
        <v>0</v>
      </c>
      <c r="AB937" s="131">
        <v>0</v>
      </c>
    </row>
    <row r="938" spans="1:28" ht="15" customHeight="1" x14ac:dyDescent="0.25">
      <c r="A938" s="129" t="str">
        <f>B938&amp;"-"&amp;COUNTIF($B$3:B938,B938)</f>
        <v>288-6</v>
      </c>
      <c r="B938" s="130">
        <v>288</v>
      </c>
      <c r="C938" s="130" t="s">
        <v>42</v>
      </c>
      <c r="D938" s="137">
        <v>44222</v>
      </c>
      <c r="E938" s="138">
        <v>1</v>
      </c>
      <c r="F938" s="138">
        <v>0</v>
      </c>
      <c r="G938" s="138">
        <v>0.33</v>
      </c>
      <c r="H938" s="138">
        <v>0</v>
      </c>
      <c r="I938" s="138">
        <v>0</v>
      </c>
      <c r="J938" s="138">
        <v>0</v>
      </c>
      <c r="K938" s="138">
        <v>0</v>
      </c>
      <c r="L938" s="139"/>
      <c r="M938" s="138">
        <v>1</v>
      </c>
      <c r="N938" s="139"/>
      <c r="O938" s="138">
        <v>0</v>
      </c>
      <c r="P938" s="138">
        <v>0</v>
      </c>
      <c r="Q938" s="138">
        <v>0</v>
      </c>
      <c r="R938" s="139"/>
      <c r="S938" s="138">
        <v>0</v>
      </c>
      <c r="T938" s="139"/>
      <c r="U938" s="138">
        <v>0</v>
      </c>
      <c r="V938" s="138">
        <v>0</v>
      </c>
      <c r="W938" s="138">
        <v>0</v>
      </c>
      <c r="X938" s="138">
        <v>0</v>
      </c>
      <c r="Y938" s="138">
        <v>0</v>
      </c>
      <c r="Z938" s="139"/>
      <c r="AA938" s="138">
        <v>0</v>
      </c>
      <c r="AB938" s="131">
        <v>0</v>
      </c>
    </row>
    <row r="939" spans="1:28" ht="15" customHeight="1" x14ac:dyDescent="0.25">
      <c r="A939" s="129" t="str">
        <f>B939&amp;"-"&amp;COUNTIF($B$3:B939,B939)</f>
        <v>288-7</v>
      </c>
      <c r="B939" s="130">
        <v>288</v>
      </c>
      <c r="C939" s="130" t="s">
        <v>42</v>
      </c>
      <c r="D939" s="137">
        <v>45948</v>
      </c>
      <c r="E939" s="138">
        <v>0.98</v>
      </c>
      <c r="F939" s="138">
        <v>0</v>
      </c>
      <c r="G939" s="138">
        <v>0</v>
      </c>
      <c r="H939" s="138">
        <v>0</v>
      </c>
      <c r="I939" s="138">
        <v>0</v>
      </c>
      <c r="J939" s="138">
        <v>0</v>
      </c>
      <c r="K939" s="138">
        <v>0</v>
      </c>
      <c r="L939" s="139"/>
      <c r="M939" s="138">
        <v>0</v>
      </c>
      <c r="N939" s="139"/>
      <c r="O939" s="138">
        <v>0</v>
      </c>
      <c r="P939" s="138">
        <v>0</v>
      </c>
      <c r="Q939" s="138">
        <v>0</v>
      </c>
      <c r="R939" s="139"/>
      <c r="S939" s="138">
        <v>0</v>
      </c>
      <c r="T939" s="139"/>
      <c r="U939" s="138">
        <v>0</v>
      </c>
      <c r="V939" s="138">
        <v>0</v>
      </c>
      <c r="W939" s="138">
        <v>0</v>
      </c>
      <c r="X939" s="138">
        <v>0</v>
      </c>
      <c r="Y939" s="138">
        <v>0</v>
      </c>
      <c r="Z939" s="139"/>
      <c r="AA939" s="138">
        <v>0</v>
      </c>
      <c r="AB939" s="131">
        <v>0</v>
      </c>
    </row>
    <row r="940" spans="1:28" ht="15" customHeight="1" x14ac:dyDescent="0.25">
      <c r="A940" s="129" t="str">
        <f>B940&amp;"-"&amp;COUNTIF($B$3:B940,B940)</f>
        <v>288-8</v>
      </c>
      <c r="B940" s="130">
        <v>288</v>
      </c>
      <c r="C940" s="130" t="s">
        <v>42</v>
      </c>
      <c r="D940" s="137">
        <v>45955</v>
      </c>
      <c r="E940" s="138">
        <v>0.23</v>
      </c>
      <c r="F940" s="138">
        <v>0</v>
      </c>
      <c r="G940" s="138">
        <v>0.23</v>
      </c>
      <c r="H940" s="138">
        <v>0</v>
      </c>
      <c r="I940" s="138">
        <v>0</v>
      </c>
      <c r="J940" s="138">
        <v>0</v>
      </c>
      <c r="K940" s="138">
        <v>0</v>
      </c>
      <c r="L940" s="139"/>
      <c r="M940" s="138">
        <v>0</v>
      </c>
      <c r="N940" s="139"/>
      <c r="O940" s="138">
        <v>0</v>
      </c>
      <c r="P940" s="138">
        <v>0</v>
      </c>
      <c r="Q940" s="138">
        <v>0</v>
      </c>
      <c r="R940" s="139"/>
      <c r="S940" s="138">
        <v>0</v>
      </c>
      <c r="T940" s="139"/>
      <c r="U940" s="138">
        <v>0</v>
      </c>
      <c r="V940" s="138">
        <v>0</v>
      </c>
      <c r="W940" s="138">
        <v>0</v>
      </c>
      <c r="X940" s="138">
        <v>0</v>
      </c>
      <c r="Y940" s="138">
        <v>0</v>
      </c>
      <c r="Z940" s="139"/>
      <c r="AA940" s="138">
        <v>0</v>
      </c>
      <c r="AB940" s="131">
        <v>0</v>
      </c>
    </row>
    <row r="941" spans="1:28" ht="15" customHeight="1" x14ac:dyDescent="0.25">
      <c r="A941" s="129" t="str">
        <f>B941&amp;"-"&amp;COUNTIF($B$3:B941,B941)</f>
        <v>288-9</v>
      </c>
      <c r="B941" s="130">
        <v>288</v>
      </c>
      <c r="C941" s="130" t="s">
        <v>42</v>
      </c>
      <c r="D941" s="137">
        <v>45963</v>
      </c>
      <c r="E941" s="138">
        <v>2</v>
      </c>
      <c r="F941" s="138">
        <v>0</v>
      </c>
      <c r="G941" s="138">
        <v>0</v>
      </c>
      <c r="H941" s="138">
        <v>0</v>
      </c>
      <c r="I941" s="138">
        <v>0</v>
      </c>
      <c r="J941" s="138">
        <v>0</v>
      </c>
      <c r="K941" s="138">
        <v>0</v>
      </c>
      <c r="L941" s="139"/>
      <c r="M941" s="138">
        <v>1</v>
      </c>
      <c r="N941" s="139"/>
      <c r="O941" s="138">
        <v>0</v>
      </c>
      <c r="P941" s="138">
        <v>0</v>
      </c>
      <c r="Q941" s="138">
        <v>0</v>
      </c>
      <c r="R941" s="139"/>
      <c r="S941" s="138">
        <v>0</v>
      </c>
      <c r="T941" s="139"/>
      <c r="U941" s="138">
        <v>0</v>
      </c>
      <c r="V941" s="138">
        <v>0</v>
      </c>
      <c r="W941" s="138">
        <v>0</v>
      </c>
      <c r="X941" s="138">
        <v>0</v>
      </c>
      <c r="Y941" s="138">
        <v>0</v>
      </c>
      <c r="Z941" s="139"/>
      <c r="AA941" s="138">
        <v>0</v>
      </c>
      <c r="AB941" s="131">
        <v>0</v>
      </c>
    </row>
    <row r="942" spans="1:28" ht="15" customHeight="1" x14ac:dyDescent="0.25">
      <c r="A942" s="129" t="str">
        <f>B942&amp;"-"&amp;COUNTIF($B$3:B942,B942)</f>
        <v>288-10</v>
      </c>
      <c r="B942" s="130">
        <v>288</v>
      </c>
      <c r="C942" s="130" t="s">
        <v>42</v>
      </c>
      <c r="D942" s="137">
        <v>48579</v>
      </c>
      <c r="E942" s="138">
        <v>1.4</v>
      </c>
      <c r="F942" s="138">
        <v>0</v>
      </c>
      <c r="G942" s="138">
        <v>0</v>
      </c>
      <c r="H942" s="138">
        <v>0</v>
      </c>
      <c r="I942" s="138">
        <v>0</v>
      </c>
      <c r="J942" s="138">
        <v>0</v>
      </c>
      <c r="K942" s="138">
        <v>0</v>
      </c>
      <c r="L942" s="139"/>
      <c r="M942" s="138">
        <v>0.4</v>
      </c>
      <c r="N942" s="139"/>
      <c r="O942" s="138">
        <v>0</v>
      </c>
      <c r="P942" s="138">
        <v>0</v>
      </c>
      <c r="Q942" s="138">
        <v>0</v>
      </c>
      <c r="R942" s="139"/>
      <c r="S942" s="138">
        <v>0</v>
      </c>
      <c r="T942" s="139"/>
      <c r="U942" s="138">
        <v>0</v>
      </c>
      <c r="V942" s="138">
        <v>0</v>
      </c>
      <c r="W942" s="138">
        <v>0</v>
      </c>
      <c r="X942" s="138">
        <v>0</v>
      </c>
      <c r="Y942" s="138">
        <v>0</v>
      </c>
      <c r="Z942" s="139"/>
      <c r="AA942" s="138">
        <v>0</v>
      </c>
      <c r="AB942" s="131">
        <v>0</v>
      </c>
    </row>
    <row r="943" spans="1:28" ht="15" customHeight="1" x14ac:dyDescent="0.25">
      <c r="A943" s="129" t="str">
        <f>B943&amp;"-"&amp;COUNTIF($B$3:B943,B943)</f>
        <v>288-11</v>
      </c>
      <c r="B943" s="130">
        <v>288</v>
      </c>
      <c r="C943" s="130" t="s">
        <v>42</v>
      </c>
      <c r="D943" s="137">
        <v>44644</v>
      </c>
      <c r="E943" s="138">
        <v>0.52</v>
      </c>
      <c r="F943" s="138">
        <v>0</v>
      </c>
      <c r="G943" s="138">
        <v>0</v>
      </c>
      <c r="H943" s="138">
        <v>0</v>
      </c>
      <c r="I943" s="138">
        <v>0</v>
      </c>
      <c r="J943" s="138">
        <v>0</v>
      </c>
      <c r="K943" s="138">
        <v>0</v>
      </c>
      <c r="L943" s="139"/>
      <c r="M943" s="138">
        <v>0</v>
      </c>
      <c r="N943" s="139"/>
      <c r="O943" s="138">
        <v>0</v>
      </c>
      <c r="P943" s="138">
        <v>0</v>
      </c>
      <c r="Q943" s="138">
        <v>0</v>
      </c>
      <c r="R943" s="139"/>
      <c r="S943" s="138">
        <v>0</v>
      </c>
      <c r="T943" s="139"/>
      <c r="U943" s="138">
        <v>0</v>
      </c>
      <c r="V943" s="138">
        <v>0</v>
      </c>
      <c r="W943" s="138">
        <v>0</v>
      </c>
      <c r="X943" s="138">
        <v>0</v>
      </c>
      <c r="Y943" s="138">
        <v>0</v>
      </c>
      <c r="Z943" s="139"/>
      <c r="AA943" s="138">
        <v>0</v>
      </c>
      <c r="AB943" s="131">
        <v>0</v>
      </c>
    </row>
    <row r="944" spans="1:28" ht="15" customHeight="1" x14ac:dyDescent="0.25">
      <c r="A944" s="129" t="str">
        <f>B944&amp;"-"&amp;COUNTIF($B$3:B944,B944)</f>
        <v>288-12</v>
      </c>
      <c r="B944" s="130">
        <v>288</v>
      </c>
      <c r="C944" s="130" t="s">
        <v>42</v>
      </c>
      <c r="D944" s="137">
        <v>45799</v>
      </c>
      <c r="E944" s="138">
        <v>0.67</v>
      </c>
      <c r="F944" s="138">
        <v>0</v>
      </c>
      <c r="G944" s="138">
        <v>0.67</v>
      </c>
      <c r="H944" s="138">
        <v>0</v>
      </c>
      <c r="I944" s="138">
        <v>0</v>
      </c>
      <c r="J944" s="138">
        <v>0</v>
      </c>
      <c r="K944" s="138">
        <v>0</v>
      </c>
      <c r="L944" s="139"/>
      <c r="M944" s="138">
        <v>0.67</v>
      </c>
      <c r="N944" s="139"/>
      <c r="O944" s="138">
        <v>0</v>
      </c>
      <c r="P944" s="138">
        <v>0</v>
      </c>
      <c r="Q944" s="138">
        <v>0</v>
      </c>
      <c r="R944" s="139"/>
      <c r="S944" s="138">
        <v>0</v>
      </c>
      <c r="T944" s="139"/>
      <c r="U944" s="138">
        <v>0</v>
      </c>
      <c r="V944" s="138">
        <v>0</v>
      </c>
      <c r="W944" s="138">
        <v>0</v>
      </c>
      <c r="X944" s="138">
        <v>0</v>
      </c>
      <c r="Y944" s="138">
        <v>0</v>
      </c>
      <c r="Z944" s="139"/>
      <c r="AA944" s="138">
        <v>0</v>
      </c>
      <c r="AB944" s="131">
        <v>0</v>
      </c>
    </row>
    <row r="945" spans="1:28" ht="15" customHeight="1" x14ac:dyDescent="0.25">
      <c r="A945" s="129" t="str">
        <f>B945&amp;"-"&amp;COUNTIF($B$3:B945,B945)</f>
        <v>288-13</v>
      </c>
      <c r="B945" s="130">
        <v>288</v>
      </c>
      <c r="C945" s="130" t="s">
        <v>42</v>
      </c>
      <c r="D945" s="137">
        <v>45807</v>
      </c>
      <c r="E945" s="138">
        <v>1.98</v>
      </c>
      <c r="F945" s="138">
        <v>0</v>
      </c>
      <c r="G945" s="138">
        <v>1.98</v>
      </c>
      <c r="H945" s="138">
        <v>0</v>
      </c>
      <c r="I945" s="138">
        <v>0</v>
      </c>
      <c r="J945" s="138">
        <v>0</v>
      </c>
      <c r="K945" s="138">
        <v>0</v>
      </c>
      <c r="L945" s="139"/>
      <c r="M945" s="138">
        <v>0</v>
      </c>
      <c r="N945" s="139"/>
      <c r="O945" s="138">
        <v>0</v>
      </c>
      <c r="P945" s="138">
        <v>0</v>
      </c>
      <c r="Q945" s="138">
        <v>0</v>
      </c>
      <c r="R945" s="139"/>
      <c r="S945" s="138">
        <v>0</v>
      </c>
      <c r="T945" s="139"/>
      <c r="U945" s="138">
        <v>0</v>
      </c>
      <c r="V945" s="138">
        <v>0</v>
      </c>
      <c r="W945" s="138">
        <v>0</v>
      </c>
      <c r="X945" s="138">
        <v>0</v>
      </c>
      <c r="Y945" s="138">
        <v>0</v>
      </c>
      <c r="Z945" s="139"/>
      <c r="AA945" s="138">
        <v>0</v>
      </c>
      <c r="AB945" s="131">
        <v>0</v>
      </c>
    </row>
    <row r="946" spans="1:28" ht="15" customHeight="1" x14ac:dyDescent="0.25">
      <c r="A946" s="129" t="str">
        <f>B946&amp;"-"&amp;COUNTIF($B$3:B946,B946)</f>
        <v>288-14</v>
      </c>
      <c r="B946" s="130">
        <v>288</v>
      </c>
      <c r="C946" s="130" t="s">
        <v>42</v>
      </c>
      <c r="D946" s="137">
        <v>44727</v>
      </c>
      <c r="E946" s="138">
        <v>8.43</v>
      </c>
      <c r="F946" s="138">
        <v>0</v>
      </c>
      <c r="G946" s="138">
        <v>2.71</v>
      </c>
      <c r="H946" s="138">
        <v>0</v>
      </c>
      <c r="I946" s="138">
        <v>0</v>
      </c>
      <c r="J946" s="138">
        <v>0</v>
      </c>
      <c r="K946" s="138">
        <v>0</v>
      </c>
      <c r="L946" s="139"/>
      <c r="M946" s="138">
        <v>4.34</v>
      </c>
      <c r="N946" s="139"/>
      <c r="O946" s="138">
        <v>0</v>
      </c>
      <c r="P946" s="138">
        <v>0</v>
      </c>
      <c r="Q946" s="138">
        <v>0</v>
      </c>
      <c r="R946" s="139"/>
      <c r="S946" s="138">
        <v>0</v>
      </c>
      <c r="T946" s="139"/>
      <c r="U946" s="138">
        <v>0</v>
      </c>
      <c r="V946" s="138">
        <v>0</v>
      </c>
      <c r="W946" s="138">
        <v>0</v>
      </c>
      <c r="X946" s="138">
        <v>0</v>
      </c>
      <c r="Y946" s="138">
        <v>0</v>
      </c>
      <c r="Z946" s="139"/>
      <c r="AA946" s="138">
        <v>0</v>
      </c>
      <c r="AB946" s="131">
        <v>0</v>
      </c>
    </row>
    <row r="947" spans="1:28" ht="15" customHeight="1" x14ac:dyDescent="0.25">
      <c r="A947" s="129" t="str">
        <f>B947&amp;"-"&amp;COUNTIF($B$3:B947,B947)</f>
        <v>288-15</v>
      </c>
      <c r="B947" s="130">
        <v>288</v>
      </c>
      <c r="C947" s="130" t="s">
        <v>42</v>
      </c>
      <c r="D947" s="137">
        <v>47522</v>
      </c>
      <c r="E947" s="138">
        <v>0.6</v>
      </c>
      <c r="F947" s="138">
        <v>0</v>
      </c>
      <c r="G947" s="138">
        <v>0.5</v>
      </c>
      <c r="H947" s="138">
        <v>0</v>
      </c>
      <c r="I947" s="138">
        <v>0</v>
      </c>
      <c r="J947" s="138">
        <v>0</v>
      </c>
      <c r="K947" s="138">
        <v>0</v>
      </c>
      <c r="L947" s="139"/>
      <c r="M947" s="138">
        <v>0</v>
      </c>
      <c r="N947" s="139"/>
      <c r="O947" s="138">
        <v>0</v>
      </c>
      <c r="P947" s="138">
        <v>0</v>
      </c>
      <c r="Q947" s="138">
        <v>0</v>
      </c>
      <c r="R947" s="139"/>
      <c r="S947" s="138">
        <v>0</v>
      </c>
      <c r="T947" s="139"/>
      <c r="U947" s="138">
        <v>0</v>
      </c>
      <c r="V947" s="138">
        <v>0</v>
      </c>
      <c r="W947" s="138">
        <v>0</v>
      </c>
      <c r="X947" s="138">
        <v>0</v>
      </c>
      <c r="Y947" s="138">
        <v>0</v>
      </c>
      <c r="Z947" s="139"/>
      <c r="AA947" s="138">
        <v>0.56000000000000005</v>
      </c>
      <c r="AB947" s="131">
        <v>0</v>
      </c>
    </row>
    <row r="948" spans="1:28" ht="15" customHeight="1" x14ac:dyDescent="0.25">
      <c r="A948" s="129" t="str">
        <f>B948&amp;"-"&amp;COUNTIF($B$3:B948,B948)</f>
        <v>288-16</v>
      </c>
      <c r="B948" s="130">
        <v>288</v>
      </c>
      <c r="C948" s="130" t="s">
        <v>42</v>
      </c>
      <c r="D948" s="137">
        <v>44982</v>
      </c>
      <c r="E948" s="138">
        <v>19.600000000000001</v>
      </c>
      <c r="F948" s="138">
        <v>0</v>
      </c>
      <c r="G948" s="138">
        <v>1.96</v>
      </c>
      <c r="H948" s="138">
        <v>0.3</v>
      </c>
      <c r="I948" s="138">
        <v>0</v>
      </c>
      <c r="J948" s="138">
        <v>0</v>
      </c>
      <c r="K948" s="138">
        <v>1</v>
      </c>
      <c r="L948" s="139"/>
      <c r="M948" s="138">
        <v>10.78</v>
      </c>
      <c r="N948" s="139"/>
      <c r="O948" s="138">
        <v>0</v>
      </c>
      <c r="P948" s="138">
        <v>0</v>
      </c>
      <c r="Q948" s="138">
        <v>0</v>
      </c>
      <c r="R948" s="139"/>
      <c r="S948" s="138">
        <v>0</v>
      </c>
      <c r="T948" s="139"/>
      <c r="U948" s="138">
        <v>0</v>
      </c>
      <c r="V948" s="138">
        <v>0</v>
      </c>
      <c r="W948" s="138">
        <v>0</v>
      </c>
      <c r="X948" s="138">
        <v>0</v>
      </c>
      <c r="Y948" s="138">
        <v>0</v>
      </c>
      <c r="Z948" s="139"/>
      <c r="AA948" s="138">
        <v>1</v>
      </c>
      <c r="AB948" s="131">
        <v>0</v>
      </c>
    </row>
    <row r="949" spans="1:28" ht="15" customHeight="1" x14ac:dyDescent="0.25">
      <c r="A949" s="129" t="str">
        <f>B949&amp;"-"&amp;COUNTIF($B$3:B949,B949)</f>
        <v>288-17</v>
      </c>
      <c r="B949" s="130">
        <v>288</v>
      </c>
      <c r="C949" s="130" t="s">
        <v>42</v>
      </c>
      <c r="D949" s="137">
        <v>45971</v>
      </c>
      <c r="E949" s="138">
        <v>4.1100000000000003</v>
      </c>
      <c r="F949" s="138">
        <v>0</v>
      </c>
      <c r="G949" s="138">
        <v>1.51</v>
      </c>
      <c r="H949" s="138">
        <v>0</v>
      </c>
      <c r="I949" s="138">
        <v>0</v>
      </c>
      <c r="J949" s="138">
        <v>0</v>
      </c>
      <c r="K949" s="138">
        <v>0</v>
      </c>
      <c r="L949" s="139"/>
      <c r="M949" s="138">
        <v>2.6</v>
      </c>
      <c r="N949" s="139"/>
      <c r="O949" s="138">
        <v>0</v>
      </c>
      <c r="P949" s="138">
        <v>0</v>
      </c>
      <c r="Q949" s="138">
        <v>0</v>
      </c>
      <c r="R949" s="139"/>
      <c r="S949" s="138">
        <v>0</v>
      </c>
      <c r="T949" s="139"/>
      <c r="U949" s="138">
        <v>0</v>
      </c>
      <c r="V949" s="138">
        <v>0</v>
      </c>
      <c r="W949" s="138">
        <v>0</v>
      </c>
      <c r="X949" s="138">
        <v>0</v>
      </c>
      <c r="Y949" s="138">
        <v>0</v>
      </c>
      <c r="Z949" s="139"/>
      <c r="AA949" s="138">
        <v>0</v>
      </c>
      <c r="AB949" s="131">
        <v>0</v>
      </c>
    </row>
    <row r="950" spans="1:28" ht="15" customHeight="1" x14ac:dyDescent="0.25">
      <c r="A950" s="129" t="str">
        <f>B950&amp;"-"&amp;COUNTIF($B$3:B950,B950)</f>
        <v>288-18</v>
      </c>
      <c r="B950" s="130">
        <v>288</v>
      </c>
      <c r="C950" s="130" t="s">
        <v>42</v>
      </c>
      <c r="D950" s="137"/>
      <c r="E950" s="138">
        <v>0</v>
      </c>
      <c r="F950" s="138">
        <v>0</v>
      </c>
      <c r="G950" s="138">
        <v>0</v>
      </c>
      <c r="H950" s="138">
        <v>0</v>
      </c>
      <c r="I950" s="138">
        <v>0</v>
      </c>
      <c r="J950" s="138">
        <v>0</v>
      </c>
      <c r="K950" s="138">
        <v>0</v>
      </c>
      <c r="L950" s="139"/>
      <c r="M950" s="138">
        <v>0</v>
      </c>
      <c r="N950" s="139"/>
      <c r="O950" s="138">
        <v>0</v>
      </c>
      <c r="P950" s="138">
        <v>0</v>
      </c>
      <c r="Q950" s="138">
        <v>0</v>
      </c>
      <c r="R950" s="139"/>
      <c r="S950" s="138">
        <v>0</v>
      </c>
      <c r="T950" s="139"/>
      <c r="U950" s="138">
        <v>0</v>
      </c>
      <c r="V950" s="138">
        <v>0</v>
      </c>
      <c r="W950" s="138">
        <v>0</v>
      </c>
      <c r="X950" s="138">
        <v>0</v>
      </c>
      <c r="Y950" s="138">
        <v>0</v>
      </c>
      <c r="Z950" s="139"/>
      <c r="AA950" s="138">
        <v>0</v>
      </c>
      <c r="AB950" s="131">
        <v>0</v>
      </c>
    </row>
    <row r="951" spans="1:28" ht="15" customHeight="1" x14ac:dyDescent="0.25">
      <c r="A951" s="129" t="str">
        <f>B951&amp;"-"&amp;COUNTIF($B$3:B951,B951)</f>
        <v>288-19</v>
      </c>
      <c r="B951" s="130">
        <v>288</v>
      </c>
      <c r="C951" s="130" t="s">
        <v>42</v>
      </c>
      <c r="D951" s="137"/>
      <c r="E951" s="138">
        <v>0</v>
      </c>
      <c r="F951" s="138">
        <v>0</v>
      </c>
      <c r="G951" s="138">
        <v>0</v>
      </c>
      <c r="H951" s="138">
        <v>0</v>
      </c>
      <c r="I951" s="138">
        <v>0</v>
      </c>
      <c r="J951" s="138">
        <v>0</v>
      </c>
      <c r="K951" s="138">
        <v>0</v>
      </c>
      <c r="L951" s="139"/>
      <c r="M951" s="138">
        <v>0</v>
      </c>
      <c r="N951" s="139"/>
      <c r="O951" s="138">
        <v>0</v>
      </c>
      <c r="P951" s="138">
        <v>0</v>
      </c>
      <c r="Q951" s="138">
        <v>0</v>
      </c>
      <c r="R951" s="139"/>
      <c r="S951" s="138">
        <v>0</v>
      </c>
      <c r="T951" s="139"/>
      <c r="U951" s="138">
        <v>0</v>
      </c>
      <c r="V951" s="138">
        <v>0</v>
      </c>
      <c r="W951" s="138">
        <v>0</v>
      </c>
      <c r="X951" s="138">
        <v>0</v>
      </c>
      <c r="Y951" s="138">
        <v>0</v>
      </c>
      <c r="Z951" s="139"/>
      <c r="AA951" s="138">
        <v>0</v>
      </c>
      <c r="AB951" s="131">
        <v>0</v>
      </c>
    </row>
    <row r="952" spans="1:28" ht="15" customHeight="1" x14ac:dyDescent="0.25">
      <c r="A952" s="129" t="str">
        <f>B952&amp;"-"&amp;COUNTIF($B$3:B952,B952)</f>
        <v>288-20</v>
      </c>
      <c r="B952" s="130">
        <v>288</v>
      </c>
      <c r="C952" s="130" t="s">
        <v>42</v>
      </c>
      <c r="D952" s="137"/>
      <c r="E952" s="138">
        <v>0</v>
      </c>
      <c r="F952" s="138">
        <v>0</v>
      </c>
      <c r="G952" s="138">
        <v>0</v>
      </c>
      <c r="H952" s="138">
        <v>0</v>
      </c>
      <c r="I952" s="138">
        <v>0</v>
      </c>
      <c r="J952" s="138">
        <v>0</v>
      </c>
      <c r="K952" s="138">
        <v>0</v>
      </c>
      <c r="L952" s="139"/>
      <c r="M952" s="138">
        <v>0</v>
      </c>
      <c r="N952" s="139"/>
      <c r="O952" s="138">
        <v>0</v>
      </c>
      <c r="P952" s="138">
        <v>0</v>
      </c>
      <c r="Q952" s="138">
        <v>0</v>
      </c>
      <c r="R952" s="139"/>
      <c r="S952" s="138">
        <v>0</v>
      </c>
      <c r="T952" s="139"/>
      <c r="U952" s="138">
        <v>0</v>
      </c>
      <c r="V952" s="138">
        <v>0</v>
      </c>
      <c r="W952" s="138">
        <v>0</v>
      </c>
      <c r="X952" s="138">
        <v>0</v>
      </c>
      <c r="Y952" s="138">
        <v>0</v>
      </c>
      <c r="Z952" s="139"/>
      <c r="AA952" s="138">
        <v>0</v>
      </c>
      <c r="AB952" s="131">
        <v>0</v>
      </c>
    </row>
    <row r="953" spans="1:28" ht="15" customHeight="1" x14ac:dyDescent="0.25">
      <c r="A953" s="129" t="str">
        <f>B953&amp;"-"&amp;COUNTIF($B$3:B953,B953)</f>
        <v>288-21</v>
      </c>
      <c r="B953" s="130">
        <v>288</v>
      </c>
      <c r="C953" s="130" t="s">
        <v>42</v>
      </c>
      <c r="D953" s="137"/>
      <c r="E953" s="138">
        <v>0</v>
      </c>
      <c r="F953" s="138">
        <v>0</v>
      </c>
      <c r="G953" s="138">
        <v>0</v>
      </c>
      <c r="H953" s="138">
        <v>0</v>
      </c>
      <c r="I953" s="138">
        <v>0</v>
      </c>
      <c r="J953" s="138">
        <v>0</v>
      </c>
      <c r="K953" s="138">
        <v>0</v>
      </c>
      <c r="L953" s="139"/>
      <c r="M953" s="138">
        <v>0</v>
      </c>
      <c r="N953" s="139"/>
      <c r="O953" s="138">
        <v>0</v>
      </c>
      <c r="P953" s="138">
        <v>0</v>
      </c>
      <c r="Q953" s="138">
        <v>0</v>
      </c>
      <c r="R953" s="139"/>
      <c r="S953" s="138">
        <v>0</v>
      </c>
      <c r="T953" s="139"/>
      <c r="U953" s="138">
        <v>0</v>
      </c>
      <c r="V953" s="138">
        <v>0</v>
      </c>
      <c r="W953" s="138">
        <v>0</v>
      </c>
      <c r="X953" s="138">
        <v>0</v>
      </c>
      <c r="Y953" s="138">
        <v>0</v>
      </c>
      <c r="Z953" s="139"/>
      <c r="AA953" s="138">
        <v>0</v>
      </c>
      <c r="AB953" s="131">
        <v>0</v>
      </c>
    </row>
    <row r="954" spans="1:28" ht="15" customHeight="1" x14ac:dyDescent="0.25">
      <c r="A954" s="129" t="str">
        <f>B954&amp;"-"&amp;COUNTIF($B$3:B954,B954)</f>
        <v>288-22</v>
      </c>
      <c r="B954" s="130">
        <v>288</v>
      </c>
      <c r="C954" s="130" t="s">
        <v>42</v>
      </c>
      <c r="D954" s="137"/>
      <c r="E954" s="138">
        <v>0</v>
      </c>
      <c r="F954" s="138">
        <v>0</v>
      </c>
      <c r="G954" s="138">
        <v>0</v>
      </c>
      <c r="H954" s="138">
        <v>0</v>
      </c>
      <c r="I954" s="138">
        <v>0</v>
      </c>
      <c r="J954" s="138">
        <v>0</v>
      </c>
      <c r="K954" s="138">
        <v>0</v>
      </c>
      <c r="L954" s="139"/>
      <c r="M954" s="138">
        <v>0</v>
      </c>
      <c r="N954" s="139"/>
      <c r="O954" s="138">
        <v>0</v>
      </c>
      <c r="P954" s="138">
        <v>0</v>
      </c>
      <c r="Q954" s="138">
        <v>0</v>
      </c>
      <c r="R954" s="139"/>
      <c r="S954" s="138">
        <v>0</v>
      </c>
      <c r="T954" s="139"/>
      <c r="U954" s="138">
        <v>0</v>
      </c>
      <c r="V954" s="138">
        <v>0</v>
      </c>
      <c r="W954" s="138">
        <v>0</v>
      </c>
      <c r="X954" s="138">
        <v>0</v>
      </c>
      <c r="Y954" s="138">
        <v>0</v>
      </c>
      <c r="Z954" s="139"/>
      <c r="AA954" s="138">
        <v>0</v>
      </c>
      <c r="AB954" s="131">
        <v>0</v>
      </c>
    </row>
    <row r="955" spans="1:28" ht="15" customHeight="1" x14ac:dyDescent="0.25">
      <c r="A955" s="129" t="str">
        <f>B955&amp;"-"&amp;COUNTIF($B$3:B955,B955)</f>
        <v>288-23</v>
      </c>
      <c r="B955" s="130">
        <v>288</v>
      </c>
      <c r="C955" s="130" t="s">
        <v>42</v>
      </c>
      <c r="D955" s="137"/>
      <c r="E955" s="138">
        <v>0</v>
      </c>
      <c r="F955" s="138">
        <v>0</v>
      </c>
      <c r="G955" s="138">
        <v>0</v>
      </c>
      <c r="H955" s="138">
        <v>0</v>
      </c>
      <c r="I955" s="138">
        <v>0</v>
      </c>
      <c r="J955" s="138">
        <v>0</v>
      </c>
      <c r="K955" s="138">
        <v>0</v>
      </c>
      <c r="L955" s="139"/>
      <c r="M955" s="138">
        <v>0</v>
      </c>
      <c r="N955" s="139"/>
      <c r="O955" s="138">
        <v>0</v>
      </c>
      <c r="P955" s="138">
        <v>0</v>
      </c>
      <c r="Q955" s="138">
        <v>0</v>
      </c>
      <c r="R955" s="139"/>
      <c r="S955" s="138">
        <v>0</v>
      </c>
      <c r="T955" s="139"/>
      <c r="U955" s="138">
        <v>0</v>
      </c>
      <c r="V955" s="138">
        <v>0</v>
      </c>
      <c r="W955" s="138">
        <v>0</v>
      </c>
      <c r="X955" s="138">
        <v>0</v>
      </c>
      <c r="Y955" s="138">
        <v>0</v>
      </c>
      <c r="Z955" s="139"/>
      <c r="AA955" s="138">
        <v>0</v>
      </c>
      <c r="AB955" s="131">
        <v>0</v>
      </c>
    </row>
    <row r="956" spans="1:28" ht="15" customHeight="1" x14ac:dyDescent="0.25">
      <c r="A956" s="129" t="str">
        <f>B956&amp;"-"&amp;COUNTIF($B$3:B956,B956)</f>
        <v>288-24</v>
      </c>
      <c r="B956" s="130">
        <v>288</v>
      </c>
      <c r="C956" s="130" t="s">
        <v>42</v>
      </c>
      <c r="D956" s="137"/>
      <c r="E956" s="138">
        <v>0</v>
      </c>
      <c r="F956" s="138">
        <v>0</v>
      </c>
      <c r="G956" s="138">
        <v>0</v>
      </c>
      <c r="H956" s="138">
        <v>0</v>
      </c>
      <c r="I956" s="138">
        <v>0</v>
      </c>
      <c r="J956" s="138">
        <v>0</v>
      </c>
      <c r="K956" s="138">
        <v>0</v>
      </c>
      <c r="L956" s="139"/>
      <c r="M956" s="138">
        <v>0</v>
      </c>
      <c r="N956" s="139"/>
      <c r="O956" s="138">
        <v>0</v>
      </c>
      <c r="P956" s="138">
        <v>0</v>
      </c>
      <c r="Q956" s="138">
        <v>0</v>
      </c>
      <c r="R956" s="139"/>
      <c r="S956" s="138">
        <v>0</v>
      </c>
      <c r="T956" s="139"/>
      <c r="U956" s="138">
        <v>0</v>
      </c>
      <c r="V956" s="138">
        <v>0</v>
      </c>
      <c r="W956" s="138">
        <v>0</v>
      </c>
      <c r="X956" s="138">
        <v>0</v>
      </c>
      <c r="Y956" s="138">
        <v>0</v>
      </c>
      <c r="Z956" s="139"/>
      <c r="AA956" s="138">
        <v>0</v>
      </c>
      <c r="AB956" s="131">
        <v>0</v>
      </c>
    </row>
    <row r="957" spans="1:28" ht="15" customHeight="1" x14ac:dyDescent="0.25">
      <c r="A957" s="129" t="str">
        <f>B957&amp;"-"&amp;COUNTIF($B$3:B957,B957)</f>
        <v>288-25</v>
      </c>
      <c r="B957" s="130">
        <v>288</v>
      </c>
      <c r="C957" s="130" t="s">
        <v>42</v>
      </c>
      <c r="D957" s="137"/>
      <c r="E957" s="138">
        <v>0</v>
      </c>
      <c r="F957" s="138">
        <v>0</v>
      </c>
      <c r="G957" s="138">
        <v>0</v>
      </c>
      <c r="H957" s="138">
        <v>0</v>
      </c>
      <c r="I957" s="138">
        <v>0</v>
      </c>
      <c r="J957" s="138">
        <v>0</v>
      </c>
      <c r="K957" s="138">
        <v>0</v>
      </c>
      <c r="L957" s="139"/>
      <c r="M957" s="138">
        <v>0</v>
      </c>
      <c r="N957" s="139"/>
      <c r="O957" s="138">
        <v>0</v>
      </c>
      <c r="P957" s="138">
        <v>0</v>
      </c>
      <c r="Q957" s="138">
        <v>0</v>
      </c>
      <c r="R957" s="139"/>
      <c r="S957" s="138">
        <v>0</v>
      </c>
      <c r="T957" s="139"/>
      <c r="U957" s="138">
        <v>0</v>
      </c>
      <c r="V957" s="138">
        <v>0</v>
      </c>
      <c r="W957" s="138">
        <v>0</v>
      </c>
      <c r="X957" s="138">
        <v>0</v>
      </c>
      <c r="Y957" s="138">
        <v>0</v>
      </c>
      <c r="Z957" s="139"/>
      <c r="AA957" s="138">
        <v>0</v>
      </c>
      <c r="AB957" s="131">
        <v>0</v>
      </c>
    </row>
    <row r="958" spans="1:28" ht="15" customHeight="1" x14ac:dyDescent="0.25">
      <c r="A958" s="129" t="str">
        <f>B958&amp;"-"&amp;COUNTIF($B$3:B958,B958)</f>
        <v>296-1</v>
      </c>
      <c r="B958" s="130">
        <v>296</v>
      </c>
      <c r="C958" s="130" t="s">
        <v>43</v>
      </c>
      <c r="D958" s="137">
        <v>43752</v>
      </c>
      <c r="E958" s="138">
        <v>0.64</v>
      </c>
      <c r="F958" s="138">
        <v>0</v>
      </c>
      <c r="G958" s="138">
        <v>0</v>
      </c>
      <c r="H958" s="138">
        <v>0</v>
      </c>
      <c r="I958" s="138">
        <v>0</v>
      </c>
      <c r="J958" s="138">
        <v>0</v>
      </c>
      <c r="K958" s="138">
        <v>0</v>
      </c>
      <c r="L958" s="139"/>
      <c r="M958" s="138">
        <v>0.64</v>
      </c>
      <c r="N958" s="139"/>
      <c r="O958" s="138">
        <v>0</v>
      </c>
      <c r="P958" s="138">
        <v>0</v>
      </c>
      <c r="Q958" s="138">
        <v>0</v>
      </c>
      <c r="R958" s="139"/>
      <c r="S958" s="138">
        <v>0</v>
      </c>
      <c r="T958" s="139"/>
      <c r="U958" s="138">
        <v>0</v>
      </c>
      <c r="V958" s="138">
        <v>0</v>
      </c>
      <c r="W958" s="138">
        <v>0</v>
      </c>
      <c r="X958" s="138">
        <v>0</v>
      </c>
      <c r="Y958" s="138">
        <v>0</v>
      </c>
      <c r="Z958" s="139"/>
      <c r="AA958" s="138">
        <v>0</v>
      </c>
      <c r="AB958" s="131">
        <v>0</v>
      </c>
    </row>
    <row r="959" spans="1:28" ht="15" customHeight="1" x14ac:dyDescent="0.25">
      <c r="A959" s="129" t="str">
        <f>B959&amp;"-"&amp;COUNTIF($B$3:B959,B959)</f>
        <v>296-2</v>
      </c>
      <c r="B959" s="130">
        <v>296</v>
      </c>
      <c r="C959" s="130" t="s">
        <v>43</v>
      </c>
      <c r="D959" s="137">
        <v>43802</v>
      </c>
      <c r="E959" s="138">
        <v>35.19</v>
      </c>
      <c r="F959" s="138">
        <v>0.18</v>
      </c>
      <c r="G959" s="138">
        <v>15.48</v>
      </c>
      <c r="H959" s="138">
        <v>5.31</v>
      </c>
      <c r="I959" s="138">
        <v>0</v>
      </c>
      <c r="J959" s="138">
        <v>1.61</v>
      </c>
      <c r="K959" s="138">
        <v>4.4800000000000004</v>
      </c>
      <c r="L959" s="139"/>
      <c r="M959" s="138">
        <v>35.19</v>
      </c>
      <c r="N959" s="139"/>
      <c r="O959" s="138">
        <v>0</v>
      </c>
      <c r="P959" s="138">
        <v>0</v>
      </c>
      <c r="Q959" s="138">
        <v>0</v>
      </c>
      <c r="R959" s="139"/>
      <c r="S959" s="138">
        <v>18.04</v>
      </c>
      <c r="T959" s="139"/>
      <c r="U959" s="138">
        <v>0</v>
      </c>
      <c r="V959" s="138">
        <v>0</v>
      </c>
      <c r="W959" s="138">
        <v>0</v>
      </c>
      <c r="X959" s="138">
        <v>0</v>
      </c>
      <c r="Y959" s="138">
        <v>0</v>
      </c>
      <c r="Z959" s="139"/>
      <c r="AA959" s="138">
        <v>0</v>
      </c>
      <c r="AB959" s="131">
        <v>0</v>
      </c>
    </row>
    <row r="960" spans="1:28" ht="15" customHeight="1" x14ac:dyDescent="0.25">
      <c r="A960" s="129" t="str">
        <f>B960&amp;"-"&amp;COUNTIF($B$3:B960,B960)</f>
        <v>296-3</v>
      </c>
      <c r="B960" s="130">
        <v>296</v>
      </c>
      <c r="C960" s="130" t="s">
        <v>43</v>
      </c>
      <c r="D960" s="137">
        <v>43844</v>
      </c>
      <c r="E960" s="138">
        <v>1</v>
      </c>
      <c r="F960" s="138">
        <v>0</v>
      </c>
      <c r="G960" s="138">
        <v>0</v>
      </c>
      <c r="H960" s="138">
        <v>0</v>
      </c>
      <c r="I960" s="138">
        <v>0</v>
      </c>
      <c r="J960" s="138">
        <v>0</v>
      </c>
      <c r="K960" s="138">
        <v>0</v>
      </c>
      <c r="L960" s="139"/>
      <c r="M960" s="138">
        <v>1</v>
      </c>
      <c r="N960" s="139"/>
      <c r="O960" s="138">
        <v>0</v>
      </c>
      <c r="P960" s="138">
        <v>0</v>
      </c>
      <c r="Q960" s="138">
        <v>0</v>
      </c>
      <c r="R960" s="139"/>
      <c r="S960" s="138">
        <v>0</v>
      </c>
      <c r="T960" s="139"/>
      <c r="U960" s="138">
        <v>0</v>
      </c>
      <c r="V960" s="138">
        <v>0</v>
      </c>
      <c r="W960" s="138">
        <v>0</v>
      </c>
      <c r="X960" s="138">
        <v>0</v>
      </c>
      <c r="Y960" s="138">
        <v>0</v>
      </c>
      <c r="Z960" s="139"/>
      <c r="AA960" s="138">
        <v>0</v>
      </c>
      <c r="AB960" s="131">
        <v>0</v>
      </c>
    </row>
    <row r="961" spans="1:28" ht="15" customHeight="1" x14ac:dyDescent="0.25">
      <c r="A961" s="129" t="str">
        <f>B961&amp;"-"&amp;COUNTIF($B$3:B961,B961)</f>
        <v>296-4</v>
      </c>
      <c r="B961" s="130">
        <v>296</v>
      </c>
      <c r="C961" s="130" t="s">
        <v>43</v>
      </c>
      <c r="D961" s="137">
        <v>48512</v>
      </c>
      <c r="E961" s="138">
        <v>0.95</v>
      </c>
      <c r="F961" s="138">
        <v>0</v>
      </c>
      <c r="G961" s="138">
        <v>0</v>
      </c>
      <c r="H961" s="138">
        <v>0</v>
      </c>
      <c r="I961" s="138">
        <v>0</v>
      </c>
      <c r="J961" s="138">
        <v>0</v>
      </c>
      <c r="K961" s="138">
        <v>0</v>
      </c>
      <c r="L961" s="139"/>
      <c r="M961" s="138">
        <v>0.95</v>
      </c>
      <c r="N961" s="139"/>
      <c r="O961" s="138">
        <v>0</v>
      </c>
      <c r="P961" s="138">
        <v>0</v>
      </c>
      <c r="Q961" s="138">
        <v>0</v>
      </c>
      <c r="R961" s="139"/>
      <c r="S961" s="138">
        <v>0</v>
      </c>
      <c r="T961" s="139"/>
      <c r="U961" s="138">
        <v>0</v>
      </c>
      <c r="V961" s="138">
        <v>0</v>
      </c>
      <c r="W961" s="138">
        <v>0</v>
      </c>
      <c r="X961" s="138">
        <v>0</v>
      </c>
      <c r="Y961" s="138">
        <v>0</v>
      </c>
      <c r="Z961" s="139"/>
      <c r="AA961" s="138">
        <v>0</v>
      </c>
      <c r="AB961" s="131">
        <v>0</v>
      </c>
    </row>
    <row r="962" spans="1:28" ht="15" customHeight="1" x14ac:dyDescent="0.25">
      <c r="A962" s="129" t="str">
        <f>B962&amp;"-"&amp;COUNTIF($B$3:B962,B962)</f>
        <v>296-5</v>
      </c>
      <c r="B962" s="130">
        <v>296</v>
      </c>
      <c r="C962" s="130" t="s">
        <v>43</v>
      </c>
      <c r="D962" s="137">
        <v>43968</v>
      </c>
      <c r="E962" s="138">
        <v>0.42</v>
      </c>
      <c r="F962" s="138">
        <v>0</v>
      </c>
      <c r="G962" s="138">
        <v>0</v>
      </c>
      <c r="H962" s="138">
        <v>0</v>
      </c>
      <c r="I962" s="138">
        <v>0</v>
      </c>
      <c r="J962" s="138">
        <v>0</v>
      </c>
      <c r="K962" s="138">
        <v>0</v>
      </c>
      <c r="L962" s="139"/>
      <c r="M962" s="138">
        <v>0.42</v>
      </c>
      <c r="N962" s="139"/>
      <c r="O962" s="138">
        <v>0</v>
      </c>
      <c r="P962" s="138">
        <v>0</v>
      </c>
      <c r="Q962" s="138">
        <v>0</v>
      </c>
      <c r="R962" s="139"/>
      <c r="S962" s="138">
        <v>0</v>
      </c>
      <c r="T962" s="139"/>
      <c r="U962" s="138">
        <v>0</v>
      </c>
      <c r="V962" s="138">
        <v>0</v>
      </c>
      <c r="W962" s="138">
        <v>0</v>
      </c>
      <c r="X962" s="138">
        <v>0</v>
      </c>
      <c r="Y962" s="138">
        <v>0</v>
      </c>
      <c r="Z962" s="139"/>
      <c r="AA962" s="138">
        <v>0</v>
      </c>
      <c r="AB962" s="131">
        <v>0</v>
      </c>
    </row>
    <row r="963" spans="1:28" ht="15" customHeight="1" x14ac:dyDescent="0.25">
      <c r="A963" s="129" t="str">
        <f>B963&amp;"-"&amp;COUNTIF($B$3:B963,B963)</f>
        <v>296-6</v>
      </c>
      <c r="B963" s="130">
        <v>296</v>
      </c>
      <c r="C963" s="130" t="s">
        <v>43</v>
      </c>
      <c r="D963" s="137">
        <v>46961</v>
      </c>
      <c r="E963" s="138">
        <v>0.42</v>
      </c>
      <c r="F963" s="138">
        <v>0</v>
      </c>
      <c r="G963" s="138">
        <v>0</v>
      </c>
      <c r="H963" s="138">
        <v>0.42</v>
      </c>
      <c r="I963" s="138">
        <v>0</v>
      </c>
      <c r="J963" s="138">
        <v>0</v>
      </c>
      <c r="K963" s="138">
        <v>0</v>
      </c>
      <c r="L963" s="139"/>
      <c r="M963" s="138">
        <v>0.42</v>
      </c>
      <c r="N963" s="139"/>
      <c r="O963" s="138">
        <v>0</v>
      </c>
      <c r="P963" s="138">
        <v>0</v>
      </c>
      <c r="Q963" s="138">
        <v>0</v>
      </c>
      <c r="R963" s="139"/>
      <c r="S963" s="138">
        <v>0</v>
      </c>
      <c r="T963" s="139"/>
      <c r="U963" s="138">
        <v>0</v>
      </c>
      <c r="V963" s="138">
        <v>0</v>
      </c>
      <c r="W963" s="138">
        <v>0</v>
      </c>
      <c r="X963" s="138">
        <v>0</v>
      </c>
      <c r="Y963" s="138">
        <v>0</v>
      </c>
      <c r="Z963" s="139"/>
      <c r="AA963" s="138">
        <v>0</v>
      </c>
      <c r="AB963" s="131">
        <v>0</v>
      </c>
    </row>
    <row r="964" spans="1:28" ht="15" customHeight="1" x14ac:dyDescent="0.25">
      <c r="A964" s="129" t="str">
        <f>B964&amp;"-"&amp;COUNTIF($B$3:B964,B964)</f>
        <v>296-7</v>
      </c>
      <c r="B964" s="130">
        <v>296</v>
      </c>
      <c r="C964" s="130" t="s">
        <v>43</v>
      </c>
      <c r="D964" s="137">
        <v>46979</v>
      </c>
      <c r="E964" s="138">
        <v>0.98</v>
      </c>
      <c r="F964" s="138">
        <v>0.79</v>
      </c>
      <c r="G964" s="138">
        <v>0</v>
      </c>
      <c r="H964" s="138">
        <v>0.1</v>
      </c>
      <c r="I964" s="138">
        <v>0</v>
      </c>
      <c r="J964" s="138">
        <v>0</v>
      </c>
      <c r="K964" s="138">
        <v>0</v>
      </c>
      <c r="L964" s="139"/>
      <c r="M964" s="138">
        <v>0.98</v>
      </c>
      <c r="N964" s="139"/>
      <c r="O964" s="138">
        <v>0</v>
      </c>
      <c r="P964" s="138">
        <v>0</v>
      </c>
      <c r="Q964" s="138">
        <v>0</v>
      </c>
      <c r="R964" s="139"/>
      <c r="S964" s="138">
        <v>0.79</v>
      </c>
      <c r="T964" s="139"/>
      <c r="U964" s="138">
        <v>0</v>
      </c>
      <c r="V964" s="138">
        <v>0</v>
      </c>
      <c r="W964" s="138">
        <v>0</v>
      </c>
      <c r="X964" s="138">
        <v>0</v>
      </c>
      <c r="Y964" s="138">
        <v>0</v>
      </c>
      <c r="Z964" s="139"/>
      <c r="AA964" s="138">
        <v>0</v>
      </c>
      <c r="AB964" s="131">
        <v>0</v>
      </c>
    </row>
    <row r="965" spans="1:28" ht="15" customHeight="1" x14ac:dyDescent="0.25">
      <c r="A965" s="129" t="str">
        <f>B965&amp;"-"&amp;COUNTIF($B$3:B965,B965)</f>
        <v>296-8</v>
      </c>
      <c r="B965" s="130">
        <v>296</v>
      </c>
      <c r="C965" s="130" t="s">
        <v>43</v>
      </c>
      <c r="D965" s="137">
        <v>44123</v>
      </c>
      <c r="E965" s="138">
        <v>0.39</v>
      </c>
      <c r="F965" s="138">
        <v>0</v>
      </c>
      <c r="G965" s="138">
        <v>0</v>
      </c>
      <c r="H965" s="138">
        <v>0</v>
      </c>
      <c r="I965" s="138">
        <v>0</v>
      </c>
      <c r="J965" s="138">
        <v>0</v>
      </c>
      <c r="K965" s="138">
        <v>0</v>
      </c>
      <c r="L965" s="139"/>
      <c r="M965" s="138">
        <v>0.39</v>
      </c>
      <c r="N965" s="139"/>
      <c r="O965" s="138">
        <v>0</v>
      </c>
      <c r="P965" s="138">
        <v>0</v>
      </c>
      <c r="Q965" s="138">
        <v>0</v>
      </c>
      <c r="R965" s="139"/>
      <c r="S965" s="138">
        <v>0</v>
      </c>
      <c r="T965" s="139"/>
      <c r="U965" s="138">
        <v>0</v>
      </c>
      <c r="V965" s="138">
        <v>0</v>
      </c>
      <c r="W965" s="138">
        <v>0</v>
      </c>
      <c r="X965" s="138">
        <v>0</v>
      </c>
      <c r="Y965" s="138">
        <v>0</v>
      </c>
      <c r="Z965" s="139"/>
      <c r="AA965" s="138">
        <v>0</v>
      </c>
      <c r="AB965" s="131">
        <v>0</v>
      </c>
    </row>
    <row r="966" spans="1:28" ht="15" customHeight="1" x14ac:dyDescent="0.25">
      <c r="A966" s="129" t="str">
        <f>B966&amp;"-"&amp;COUNTIF($B$3:B966,B966)</f>
        <v>296-9</v>
      </c>
      <c r="B966" s="130">
        <v>296</v>
      </c>
      <c r="C966" s="130" t="s">
        <v>43</v>
      </c>
      <c r="D966" s="137">
        <v>44388</v>
      </c>
      <c r="E966" s="138">
        <v>0.14000000000000001</v>
      </c>
      <c r="F966" s="138">
        <v>0</v>
      </c>
      <c r="G966" s="138">
        <v>0</v>
      </c>
      <c r="H966" s="138">
        <v>0</v>
      </c>
      <c r="I966" s="138">
        <v>0</v>
      </c>
      <c r="J966" s="138">
        <v>0</v>
      </c>
      <c r="K966" s="138">
        <v>0</v>
      </c>
      <c r="L966" s="139"/>
      <c r="M966" s="138">
        <v>0.14000000000000001</v>
      </c>
      <c r="N966" s="139"/>
      <c r="O966" s="138">
        <v>0</v>
      </c>
      <c r="P966" s="138">
        <v>0</v>
      </c>
      <c r="Q966" s="138">
        <v>0</v>
      </c>
      <c r="R966" s="139"/>
      <c r="S966" s="138">
        <v>0</v>
      </c>
      <c r="T966" s="139"/>
      <c r="U966" s="138">
        <v>0</v>
      </c>
      <c r="V966" s="138">
        <v>0</v>
      </c>
      <c r="W966" s="138">
        <v>0</v>
      </c>
      <c r="X966" s="138">
        <v>0</v>
      </c>
      <c r="Y966" s="138">
        <v>0</v>
      </c>
      <c r="Z966" s="139"/>
      <c r="AA966" s="138">
        <v>0</v>
      </c>
      <c r="AB966" s="131">
        <v>0</v>
      </c>
    </row>
    <row r="967" spans="1:28" ht="15" customHeight="1" x14ac:dyDescent="0.25">
      <c r="A967" s="129" t="str">
        <f>B967&amp;"-"&amp;COUNTIF($B$3:B967,B967)</f>
        <v>296-10</v>
      </c>
      <c r="B967" s="130">
        <v>296</v>
      </c>
      <c r="C967" s="130" t="s">
        <v>43</v>
      </c>
      <c r="D967" s="137">
        <v>50716</v>
      </c>
      <c r="E967" s="138">
        <v>1</v>
      </c>
      <c r="F967" s="138">
        <v>0</v>
      </c>
      <c r="G967" s="138">
        <v>0</v>
      </c>
      <c r="H967" s="138">
        <v>0.51</v>
      </c>
      <c r="I967" s="138">
        <v>0</v>
      </c>
      <c r="J967" s="138">
        <v>0</v>
      </c>
      <c r="K967" s="138">
        <v>0</v>
      </c>
      <c r="L967" s="139"/>
      <c r="M967" s="138">
        <v>1</v>
      </c>
      <c r="N967" s="139"/>
      <c r="O967" s="138">
        <v>0</v>
      </c>
      <c r="P967" s="138">
        <v>0</v>
      </c>
      <c r="Q967" s="138">
        <v>0</v>
      </c>
      <c r="R967" s="139"/>
      <c r="S967" s="138">
        <v>0</v>
      </c>
      <c r="T967" s="139"/>
      <c r="U967" s="138">
        <v>0</v>
      </c>
      <c r="V967" s="138">
        <v>0</v>
      </c>
      <c r="W967" s="138">
        <v>0</v>
      </c>
      <c r="X967" s="138">
        <v>0</v>
      </c>
      <c r="Y967" s="138">
        <v>0</v>
      </c>
      <c r="Z967" s="139"/>
      <c r="AA967" s="138">
        <v>0</v>
      </c>
      <c r="AB967" s="131">
        <v>0</v>
      </c>
    </row>
    <row r="968" spans="1:28" ht="15" customHeight="1" x14ac:dyDescent="0.25">
      <c r="A968" s="129" t="str">
        <f>B968&amp;"-"&amp;COUNTIF($B$3:B968,B968)</f>
        <v>296-11</v>
      </c>
      <c r="B968" s="130">
        <v>296</v>
      </c>
      <c r="C968" s="130" t="s">
        <v>43</v>
      </c>
      <c r="D968" s="137">
        <v>47001</v>
      </c>
      <c r="E968" s="138">
        <v>1.49</v>
      </c>
      <c r="F968" s="138">
        <v>0</v>
      </c>
      <c r="G968" s="138">
        <v>1</v>
      </c>
      <c r="H968" s="138">
        <v>0</v>
      </c>
      <c r="I968" s="138">
        <v>0</v>
      </c>
      <c r="J968" s="138">
        <v>0</v>
      </c>
      <c r="K968" s="138">
        <v>0</v>
      </c>
      <c r="L968" s="139"/>
      <c r="M968" s="138">
        <v>1.49</v>
      </c>
      <c r="N968" s="139"/>
      <c r="O968" s="138">
        <v>0</v>
      </c>
      <c r="P968" s="138">
        <v>0</v>
      </c>
      <c r="Q968" s="138">
        <v>0</v>
      </c>
      <c r="R968" s="139"/>
      <c r="S968" s="138">
        <v>1.49</v>
      </c>
      <c r="T968" s="139"/>
      <c r="U968" s="138">
        <v>0</v>
      </c>
      <c r="V968" s="138">
        <v>0</v>
      </c>
      <c r="W968" s="138">
        <v>0</v>
      </c>
      <c r="X968" s="138">
        <v>0</v>
      </c>
      <c r="Y968" s="138">
        <v>0</v>
      </c>
      <c r="Z968" s="139"/>
      <c r="AA968" s="138">
        <v>0</v>
      </c>
      <c r="AB968" s="131">
        <v>0</v>
      </c>
    </row>
    <row r="969" spans="1:28" ht="15" customHeight="1" x14ac:dyDescent="0.25">
      <c r="A969" s="129" t="str">
        <f>B969&amp;"-"&amp;COUNTIF($B$3:B969,B969)</f>
        <v>296-12</v>
      </c>
      <c r="B969" s="130">
        <v>296</v>
      </c>
      <c r="C969" s="130" t="s">
        <v>43</v>
      </c>
      <c r="D969" s="137">
        <v>47514</v>
      </c>
      <c r="E969" s="138">
        <v>0.57999999999999996</v>
      </c>
      <c r="F969" s="138">
        <v>0</v>
      </c>
      <c r="G969" s="138">
        <v>0</v>
      </c>
      <c r="H969" s="138">
        <v>0</v>
      </c>
      <c r="I969" s="138">
        <v>0</v>
      </c>
      <c r="J969" s="138">
        <v>0</v>
      </c>
      <c r="K969" s="138">
        <v>0</v>
      </c>
      <c r="L969" s="139"/>
      <c r="M969" s="138">
        <v>0.57999999999999996</v>
      </c>
      <c r="N969" s="139"/>
      <c r="O969" s="138">
        <v>0</v>
      </c>
      <c r="P969" s="138">
        <v>0</v>
      </c>
      <c r="Q969" s="138">
        <v>0</v>
      </c>
      <c r="R969" s="139"/>
      <c r="S969" s="138">
        <v>0</v>
      </c>
      <c r="T969" s="139"/>
      <c r="U969" s="138">
        <v>0</v>
      </c>
      <c r="V969" s="138">
        <v>0</v>
      </c>
      <c r="W969" s="138">
        <v>0</v>
      </c>
      <c r="X969" s="138">
        <v>0</v>
      </c>
      <c r="Y969" s="138">
        <v>0</v>
      </c>
      <c r="Z969" s="139"/>
      <c r="AA969" s="138">
        <v>0</v>
      </c>
      <c r="AB969" s="131">
        <v>0</v>
      </c>
    </row>
    <row r="970" spans="1:28" ht="15" customHeight="1" x14ac:dyDescent="0.25">
      <c r="A970" s="129" t="str">
        <f>B970&amp;"-"&amp;COUNTIF($B$3:B970,B970)</f>
        <v>296-13</v>
      </c>
      <c r="B970" s="130">
        <v>296</v>
      </c>
      <c r="C970" s="130" t="s">
        <v>43</v>
      </c>
      <c r="D970" s="137">
        <v>44800</v>
      </c>
      <c r="E970" s="138">
        <v>1</v>
      </c>
      <c r="F970" s="138">
        <v>0</v>
      </c>
      <c r="G970" s="138">
        <v>0</v>
      </c>
      <c r="H970" s="138">
        <v>0</v>
      </c>
      <c r="I970" s="138">
        <v>0</v>
      </c>
      <c r="J970" s="138">
        <v>0</v>
      </c>
      <c r="K970" s="138">
        <v>0.79</v>
      </c>
      <c r="L970" s="139"/>
      <c r="M970" s="138">
        <v>1</v>
      </c>
      <c r="N970" s="139"/>
      <c r="O970" s="138">
        <v>0</v>
      </c>
      <c r="P970" s="138">
        <v>0</v>
      </c>
      <c r="Q970" s="138">
        <v>0</v>
      </c>
      <c r="R970" s="139"/>
      <c r="S970" s="138">
        <v>1</v>
      </c>
      <c r="T970" s="139"/>
      <c r="U970" s="138">
        <v>0</v>
      </c>
      <c r="V970" s="138">
        <v>0</v>
      </c>
      <c r="W970" s="138">
        <v>0</v>
      </c>
      <c r="X970" s="138">
        <v>0</v>
      </c>
      <c r="Y970" s="138">
        <v>0</v>
      </c>
      <c r="Z970" s="139"/>
      <c r="AA970" s="138">
        <v>0</v>
      </c>
      <c r="AB970" s="131">
        <v>0</v>
      </c>
    </row>
    <row r="971" spans="1:28" ht="15" customHeight="1" x14ac:dyDescent="0.25">
      <c r="A971" s="129" t="str">
        <f>B971&amp;"-"&amp;COUNTIF($B$3:B971,B971)</f>
        <v>296-14</v>
      </c>
      <c r="B971" s="130">
        <v>296</v>
      </c>
      <c r="C971" s="130" t="s">
        <v>43</v>
      </c>
      <c r="D971" s="137">
        <v>45070</v>
      </c>
      <c r="E971" s="138">
        <v>1.88</v>
      </c>
      <c r="F971" s="138">
        <v>0</v>
      </c>
      <c r="G971" s="138">
        <v>0.79</v>
      </c>
      <c r="H971" s="138">
        <v>0</v>
      </c>
      <c r="I971" s="138">
        <v>0</v>
      </c>
      <c r="J971" s="138">
        <v>0</v>
      </c>
      <c r="K971" s="138">
        <v>0</v>
      </c>
      <c r="L971" s="139"/>
      <c r="M971" s="138">
        <v>1.88</v>
      </c>
      <c r="N971" s="139"/>
      <c r="O971" s="138">
        <v>0</v>
      </c>
      <c r="P971" s="138">
        <v>0</v>
      </c>
      <c r="Q971" s="138">
        <v>0</v>
      </c>
      <c r="R971" s="139"/>
      <c r="S971" s="138">
        <v>1.88</v>
      </c>
      <c r="T971" s="139"/>
      <c r="U971" s="138">
        <v>0</v>
      </c>
      <c r="V971" s="138">
        <v>0</v>
      </c>
      <c r="W971" s="138">
        <v>0</v>
      </c>
      <c r="X971" s="138">
        <v>0</v>
      </c>
      <c r="Y971" s="138">
        <v>0</v>
      </c>
      <c r="Z971" s="139"/>
      <c r="AA971" s="138">
        <v>0</v>
      </c>
      <c r="AB971" s="131">
        <v>0</v>
      </c>
    </row>
    <row r="972" spans="1:28" ht="15" customHeight="1" x14ac:dyDescent="0.25">
      <c r="A972" s="129" t="str">
        <f>B972&amp;"-"&amp;COUNTIF($B$3:B972,B972)</f>
        <v>296-15</v>
      </c>
      <c r="B972" s="130">
        <v>296</v>
      </c>
      <c r="C972" s="130" t="s">
        <v>43</v>
      </c>
      <c r="D972" s="137"/>
      <c r="E972" s="138">
        <v>0</v>
      </c>
      <c r="F972" s="138">
        <v>0</v>
      </c>
      <c r="G972" s="138">
        <v>0</v>
      </c>
      <c r="H972" s="138">
        <v>0</v>
      </c>
      <c r="I972" s="138">
        <v>0</v>
      </c>
      <c r="J972" s="138">
        <v>0</v>
      </c>
      <c r="K972" s="138">
        <v>0</v>
      </c>
      <c r="L972" s="139"/>
      <c r="M972" s="138">
        <v>0</v>
      </c>
      <c r="N972" s="139"/>
      <c r="O972" s="138">
        <v>0</v>
      </c>
      <c r="P972" s="138">
        <v>0</v>
      </c>
      <c r="Q972" s="138">
        <v>0</v>
      </c>
      <c r="R972" s="139"/>
      <c r="S972" s="138">
        <v>0</v>
      </c>
      <c r="T972" s="139"/>
      <c r="U972" s="138">
        <v>0</v>
      </c>
      <c r="V972" s="138">
        <v>0</v>
      </c>
      <c r="W972" s="138">
        <v>0</v>
      </c>
      <c r="X972" s="138">
        <v>0</v>
      </c>
      <c r="Y972" s="138">
        <v>0</v>
      </c>
      <c r="Z972" s="139"/>
      <c r="AA972" s="138">
        <v>0</v>
      </c>
      <c r="AB972" s="131">
        <v>0</v>
      </c>
    </row>
    <row r="973" spans="1:28" ht="15" customHeight="1" x14ac:dyDescent="0.25">
      <c r="A973" s="129" t="str">
        <f>B973&amp;"-"&amp;COUNTIF($B$3:B973,B973)</f>
        <v>296-16</v>
      </c>
      <c r="B973" s="130">
        <v>296</v>
      </c>
      <c r="C973" s="130" t="s">
        <v>43</v>
      </c>
      <c r="D973" s="137"/>
      <c r="E973" s="138">
        <v>0</v>
      </c>
      <c r="F973" s="138">
        <v>0</v>
      </c>
      <c r="G973" s="138">
        <v>0</v>
      </c>
      <c r="H973" s="138">
        <v>0</v>
      </c>
      <c r="I973" s="138">
        <v>0</v>
      </c>
      <c r="J973" s="138">
        <v>0</v>
      </c>
      <c r="K973" s="138">
        <v>0</v>
      </c>
      <c r="L973" s="139"/>
      <c r="M973" s="138">
        <v>0</v>
      </c>
      <c r="N973" s="139"/>
      <c r="O973" s="138">
        <v>0</v>
      </c>
      <c r="P973" s="138">
        <v>0</v>
      </c>
      <c r="Q973" s="138">
        <v>0</v>
      </c>
      <c r="R973" s="139"/>
      <c r="S973" s="138">
        <v>0</v>
      </c>
      <c r="T973" s="139"/>
      <c r="U973" s="138">
        <v>0</v>
      </c>
      <c r="V973" s="138">
        <v>0</v>
      </c>
      <c r="W973" s="138">
        <v>0</v>
      </c>
      <c r="X973" s="138">
        <v>0</v>
      </c>
      <c r="Y973" s="138">
        <v>0</v>
      </c>
      <c r="Z973" s="139"/>
      <c r="AA973" s="138">
        <v>0</v>
      </c>
      <c r="AB973" s="131">
        <v>0</v>
      </c>
    </row>
    <row r="974" spans="1:28" ht="15" customHeight="1" x14ac:dyDescent="0.25">
      <c r="A974" s="129" t="str">
        <f>B974&amp;"-"&amp;COUNTIF($B$3:B974,B974)</f>
        <v>296-17</v>
      </c>
      <c r="B974" s="130">
        <v>296</v>
      </c>
      <c r="C974" s="130" t="s">
        <v>43</v>
      </c>
      <c r="D974" s="137"/>
      <c r="E974" s="138">
        <v>0</v>
      </c>
      <c r="F974" s="138">
        <v>0</v>
      </c>
      <c r="G974" s="138">
        <v>0</v>
      </c>
      <c r="H974" s="138">
        <v>0</v>
      </c>
      <c r="I974" s="138">
        <v>0</v>
      </c>
      <c r="J974" s="138">
        <v>0</v>
      </c>
      <c r="K974" s="138">
        <v>0</v>
      </c>
      <c r="L974" s="139"/>
      <c r="M974" s="138">
        <v>0</v>
      </c>
      <c r="N974" s="139"/>
      <c r="O974" s="138">
        <v>0</v>
      </c>
      <c r="P974" s="138">
        <v>0</v>
      </c>
      <c r="Q974" s="138">
        <v>0</v>
      </c>
      <c r="R974" s="139"/>
      <c r="S974" s="138">
        <v>0</v>
      </c>
      <c r="T974" s="139"/>
      <c r="U974" s="138">
        <v>0</v>
      </c>
      <c r="V974" s="138">
        <v>0</v>
      </c>
      <c r="W974" s="138">
        <v>0</v>
      </c>
      <c r="X974" s="138">
        <v>0</v>
      </c>
      <c r="Y974" s="138">
        <v>0</v>
      </c>
      <c r="Z974" s="139"/>
      <c r="AA974" s="138">
        <v>0</v>
      </c>
      <c r="AB974" s="131">
        <v>0</v>
      </c>
    </row>
    <row r="975" spans="1:28" ht="15" customHeight="1" x14ac:dyDescent="0.25">
      <c r="A975" s="129" t="str">
        <f>B975&amp;"-"&amp;COUNTIF($B$3:B975,B975)</f>
        <v>296-18</v>
      </c>
      <c r="B975" s="130">
        <v>296</v>
      </c>
      <c r="C975" s="130" t="s">
        <v>43</v>
      </c>
      <c r="D975" s="137"/>
      <c r="E975" s="138">
        <v>0</v>
      </c>
      <c r="F975" s="138">
        <v>0</v>
      </c>
      <c r="G975" s="138">
        <v>0</v>
      </c>
      <c r="H975" s="138">
        <v>0</v>
      </c>
      <c r="I975" s="138">
        <v>0</v>
      </c>
      <c r="J975" s="138">
        <v>0</v>
      </c>
      <c r="K975" s="138">
        <v>0</v>
      </c>
      <c r="L975" s="139"/>
      <c r="M975" s="138">
        <v>0</v>
      </c>
      <c r="N975" s="139"/>
      <c r="O975" s="138">
        <v>0</v>
      </c>
      <c r="P975" s="138">
        <v>0</v>
      </c>
      <c r="Q975" s="138">
        <v>0</v>
      </c>
      <c r="R975" s="139"/>
      <c r="S975" s="138">
        <v>0</v>
      </c>
      <c r="T975" s="139"/>
      <c r="U975" s="138">
        <v>0</v>
      </c>
      <c r="V975" s="138">
        <v>0</v>
      </c>
      <c r="W975" s="138">
        <v>0</v>
      </c>
      <c r="X975" s="138">
        <v>0</v>
      </c>
      <c r="Y975" s="138">
        <v>0</v>
      </c>
      <c r="Z975" s="139"/>
      <c r="AA975" s="138">
        <v>0</v>
      </c>
      <c r="AB975" s="131">
        <v>0</v>
      </c>
    </row>
    <row r="976" spans="1:28" ht="15" customHeight="1" x14ac:dyDescent="0.25">
      <c r="A976" s="129" t="str">
        <f>B976&amp;"-"&amp;COUNTIF($B$3:B976,B976)</f>
        <v>296-19</v>
      </c>
      <c r="B976" s="130">
        <v>296</v>
      </c>
      <c r="C976" s="130" t="s">
        <v>43</v>
      </c>
      <c r="D976" s="137"/>
      <c r="E976" s="138">
        <v>0</v>
      </c>
      <c r="F976" s="138">
        <v>0</v>
      </c>
      <c r="G976" s="138">
        <v>0</v>
      </c>
      <c r="H976" s="138">
        <v>0</v>
      </c>
      <c r="I976" s="138">
        <v>0</v>
      </c>
      <c r="J976" s="138">
        <v>0</v>
      </c>
      <c r="K976" s="138">
        <v>0</v>
      </c>
      <c r="L976" s="139"/>
      <c r="M976" s="138">
        <v>0</v>
      </c>
      <c r="N976" s="139"/>
      <c r="O976" s="138">
        <v>0</v>
      </c>
      <c r="P976" s="138">
        <v>0</v>
      </c>
      <c r="Q976" s="138">
        <v>0</v>
      </c>
      <c r="R976" s="139"/>
      <c r="S976" s="138">
        <v>0</v>
      </c>
      <c r="T976" s="139"/>
      <c r="U976" s="138">
        <v>0</v>
      </c>
      <c r="V976" s="138">
        <v>0</v>
      </c>
      <c r="W976" s="138">
        <v>0</v>
      </c>
      <c r="X976" s="138">
        <v>0</v>
      </c>
      <c r="Y976" s="138">
        <v>0</v>
      </c>
      <c r="Z976" s="139"/>
      <c r="AA976" s="138">
        <v>0</v>
      </c>
      <c r="AB976" s="131">
        <v>0</v>
      </c>
    </row>
    <row r="977" spans="1:28" ht="15" customHeight="1" x14ac:dyDescent="0.25">
      <c r="A977" s="129" t="str">
        <f>B977&amp;"-"&amp;COUNTIF($B$3:B977,B977)</f>
        <v>296-20</v>
      </c>
      <c r="B977" s="130">
        <v>296</v>
      </c>
      <c r="C977" s="130" t="s">
        <v>43</v>
      </c>
      <c r="D977" s="137"/>
      <c r="E977" s="138">
        <v>0</v>
      </c>
      <c r="F977" s="138">
        <v>0</v>
      </c>
      <c r="G977" s="138">
        <v>0</v>
      </c>
      <c r="H977" s="138">
        <v>0</v>
      </c>
      <c r="I977" s="138">
        <v>0</v>
      </c>
      <c r="J977" s="138">
        <v>0</v>
      </c>
      <c r="K977" s="138">
        <v>0</v>
      </c>
      <c r="L977" s="139"/>
      <c r="M977" s="138">
        <v>0</v>
      </c>
      <c r="N977" s="139"/>
      <c r="O977" s="138">
        <v>0</v>
      </c>
      <c r="P977" s="138">
        <v>0</v>
      </c>
      <c r="Q977" s="138">
        <v>0</v>
      </c>
      <c r="R977" s="139"/>
      <c r="S977" s="138">
        <v>0</v>
      </c>
      <c r="T977" s="139"/>
      <c r="U977" s="138">
        <v>0</v>
      </c>
      <c r="V977" s="138">
        <v>0</v>
      </c>
      <c r="W977" s="138">
        <v>0</v>
      </c>
      <c r="X977" s="138">
        <v>0</v>
      </c>
      <c r="Y977" s="138">
        <v>0</v>
      </c>
      <c r="Z977" s="139"/>
      <c r="AA977" s="138">
        <v>0</v>
      </c>
      <c r="AB977" s="131">
        <v>0</v>
      </c>
    </row>
    <row r="978" spans="1:28" ht="15" customHeight="1" x14ac:dyDescent="0.25">
      <c r="A978" s="129" t="str">
        <f>B978&amp;"-"&amp;COUNTIF($B$3:B978,B978)</f>
        <v>296-21</v>
      </c>
      <c r="B978" s="130">
        <v>296</v>
      </c>
      <c r="C978" s="130" t="s">
        <v>43</v>
      </c>
      <c r="D978" s="137"/>
      <c r="E978" s="138">
        <v>0</v>
      </c>
      <c r="F978" s="138">
        <v>0</v>
      </c>
      <c r="G978" s="138">
        <v>0</v>
      </c>
      <c r="H978" s="138">
        <v>0</v>
      </c>
      <c r="I978" s="138">
        <v>0</v>
      </c>
      <c r="J978" s="138">
        <v>0</v>
      </c>
      <c r="K978" s="138">
        <v>0</v>
      </c>
      <c r="L978" s="139"/>
      <c r="M978" s="138">
        <v>0</v>
      </c>
      <c r="N978" s="139"/>
      <c r="O978" s="138">
        <v>0</v>
      </c>
      <c r="P978" s="138">
        <v>0</v>
      </c>
      <c r="Q978" s="138">
        <v>0</v>
      </c>
      <c r="R978" s="139"/>
      <c r="S978" s="138">
        <v>0</v>
      </c>
      <c r="T978" s="139"/>
      <c r="U978" s="138">
        <v>0</v>
      </c>
      <c r="V978" s="138">
        <v>0</v>
      </c>
      <c r="W978" s="138">
        <v>0</v>
      </c>
      <c r="X978" s="138">
        <v>0</v>
      </c>
      <c r="Y978" s="138">
        <v>0</v>
      </c>
      <c r="Z978" s="139"/>
      <c r="AA978" s="138">
        <v>0</v>
      </c>
      <c r="AB978" s="131">
        <v>0</v>
      </c>
    </row>
    <row r="979" spans="1:28" ht="15" customHeight="1" x14ac:dyDescent="0.25">
      <c r="A979" s="129" t="str">
        <f>B979&amp;"-"&amp;COUNTIF($B$3:B979,B979)</f>
        <v>296-22</v>
      </c>
      <c r="B979" s="130">
        <v>296</v>
      </c>
      <c r="C979" s="130" t="s">
        <v>43</v>
      </c>
      <c r="D979" s="137"/>
      <c r="E979" s="138">
        <v>0</v>
      </c>
      <c r="F979" s="138">
        <v>0</v>
      </c>
      <c r="G979" s="138">
        <v>0</v>
      </c>
      <c r="H979" s="138">
        <v>0</v>
      </c>
      <c r="I979" s="138">
        <v>0</v>
      </c>
      <c r="J979" s="138">
        <v>0</v>
      </c>
      <c r="K979" s="138">
        <v>0</v>
      </c>
      <c r="L979" s="139"/>
      <c r="M979" s="138">
        <v>0</v>
      </c>
      <c r="N979" s="139"/>
      <c r="O979" s="138">
        <v>0</v>
      </c>
      <c r="P979" s="138">
        <v>0</v>
      </c>
      <c r="Q979" s="138">
        <v>0</v>
      </c>
      <c r="R979" s="139"/>
      <c r="S979" s="138">
        <v>0</v>
      </c>
      <c r="T979" s="139"/>
      <c r="U979" s="138">
        <v>0</v>
      </c>
      <c r="V979" s="138">
        <v>0</v>
      </c>
      <c r="W979" s="138">
        <v>0</v>
      </c>
      <c r="X979" s="138">
        <v>0</v>
      </c>
      <c r="Y979" s="138">
        <v>0</v>
      </c>
      <c r="Z979" s="139"/>
      <c r="AA979" s="138">
        <v>0</v>
      </c>
      <c r="AB979" s="131">
        <v>0</v>
      </c>
    </row>
    <row r="980" spans="1:28" ht="15" customHeight="1" x14ac:dyDescent="0.25">
      <c r="A980" s="129" t="str">
        <f>B980&amp;"-"&amp;COUNTIF($B$3:B980,B980)</f>
        <v>296-23</v>
      </c>
      <c r="B980" s="130">
        <v>296</v>
      </c>
      <c r="C980" s="130" t="s">
        <v>43</v>
      </c>
      <c r="D980" s="137"/>
      <c r="E980" s="138">
        <v>0</v>
      </c>
      <c r="F980" s="138">
        <v>0</v>
      </c>
      <c r="G980" s="138">
        <v>0</v>
      </c>
      <c r="H980" s="138">
        <v>0</v>
      </c>
      <c r="I980" s="138">
        <v>0</v>
      </c>
      <c r="J980" s="138">
        <v>0</v>
      </c>
      <c r="K980" s="138">
        <v>0</v>
      </c>
      <c r="L980" s="139"/>
      <c r="M980" s="138">
        <v>0</v>
      </c>
      <c r="N980" s="139"/>
      <c r="O980" s="138">
        <v>0</v>
      </c>
      <c r="P980" s="138">
        <v>0</v>
      </c>
      <c r="Q980" s="138">
        <v>0</v>
      </c>
      <c r="R980" s="139"/>
      <c r="S980" s="138">
        <v>0</v>
      </c>
      <c r="T980" s="139"/>
      <c r="U980" s="138">
        <v>0</v>
      </c>
      <c r="V980" s="138">
        <v>0</v>
      </c>
      <c r="W980" s="138">
        <v>0</v>
      </c>
      <c r="X980" s="138">
        <v>0</v>
      </c>
      <c r="Y980" s="138">
        <v>0</v>
      </c>
      <c r="Z980" s="139"/>
      <c r="AA980" s="138">
        <v>0</v>
      </c>
      <c r="AB980" s="131">
        <v>0</v>
      </c>
    </row>
    <row r="981" spans="1:28" ht="15" customHeight="1" x14ac:dyDescent="0.25">
      <c r="A981" s="129" t="str">
        <f>B981&amp;"-"&amp;COUNTIF($B$3:B981,B981)</f>
        <v>296-24</v>
      </c>
      <c r="B981" s="130">
        <v>296</v>
      </c>
      <c r="C981" s="130" t="s">
        <v>43</v>
      </c>
      <c r="D981" s="137"/>
      <c r="E981" s="138">
        <v>0</v>
      </c>
      <c r="F981" s="138">
        <v>0</v>
      </c>
      <c r="G981" s="138">
        <v>0</v>
      </c>
      <c r="H981" s="138">
        <v>0</v>
      </c>
      <c r="I981" s="138">
        <v>0</v>
      </c>
      <c r="J981" s="138">
        <v>0</v>
      </c>
      <c r="K981" s="138">
        <v>0</v>
      </c>
      <c r="L981" s="139"/>
      <c r="M981" s="138">
        <v>0</v>
      </c>
      <c r="N981" s="139"/>
      <c r="O981" s="138">
        <v>0</v>
      </c>
      <c r="P981" s="138">
        <v>0</v>
      </c>
      <c r="Q981" s="138">
        <v>0</v>
      </c>
      <c r="R981" s="139"/>
      <c r="S981" s="138">
        <v>0</v>
      </c>
      <c r="T981" s="139"/>
      <c r="U981" s="138">
        <v>0</v>
      </c>
      <c r="V981" s="138">
        <v>0</v>
      </c>
      <c r="W981" s="138">
        <v>0</v>
      </c>
      <c r="X981" s="138">
        <v>0</v>
      </c>
      <c r="Y981" s="138">
        <v>0</v>
      </c>
      <c r="Z981" s="139"/>
      <c r="AA981" s="138">
        <v>0</v>
      </c>
      <c r="AB981" s="131">
        <v>0</v>
      </c>
    </row>
    <row r="982" spans="1:28" ht="15" customHeight="1" x14ac:dyDescent="0.25">
      <c r="A982" s="129" t="str">
        <f>B982&amp;"-"&amp;COUNTIF($B$3:B982,B982)</f>
        <v>296-25</v>
      </c>
      <c r="B982" s="130">
        <v>296</v>
      </c>
      <c r="C982" s="130" t="s">
        <v>43</v>
      </c>
      <c r="D982" s="137"/>
      <c r="E982" s="138">
        <v>0</v>
      </c>
      <c r="F982" s="138">
        <v>0</v>
      </c>
      <c r="G982" s="138">
        <v>0</v>
      </c>
      <c r="H982" s="138">
        <v>0</v>
      </c>
      <c r="I982" s="138">
        <v>0</v>
      </c>
      <c r="J982" s="138">
        <v>0</v>
      </c>
      <c r="K982" s="138">
        <v>0</v>
      </c>
      <c r="L982" s="139"/>
      <c r="M982" s="138">
        <v>0</v>
      </c>
      <c r="N982" s="139"/>
      <c r="O982" s="138">
        <v>0</v>
      </c>
      <c r="P982" s="138">
        <v>0</v>
      </c>
      <c r="Q982" s="138">
        <v>0</v>
      </c>
      <c r="R982" s="139"/>
      <c r="S982" s="138">
        <v>0</v>
      </c>
      <c r="T982" s="139"/>
      <c r="U982" s="138">
        <v>0</v>
      </c>
      <c r="V982" s="138">
        <v>0</v>
      </c>
      <c r="W982" s="138">
        <v>0</v>
      </c>
      <c r="X982" s="138">
        <v>0</v>
      </c>
      <c r="Y982" s="138">
        <v>0</v>
      </c>
      <c r="Z982" s="139"/>
      <c r="AA982" s="138">
        <v>0</v>
      </c>
      <c r="AB982" s="131">
        <v>0</v>
      </c>
    </row>
    <row r="983" spans="1:28" ht="15" customHeight="1" x14ac:dyDescent="0.25">
      <c r="A983" s="129" t="str">
        <f>B983&amp;"-"&amp;COUNTIF($B$3:B983,B983)</f>
        <v>296-26</v>
      </c>
      <c r="B983" s="130">
        <v>296</v>
      </c>
      <c r="C983" s="130" t="s">
        <v>43</v>
      </c>
      <c r="D983" s="137"/>
      <c r="E983" s="138">
        <v>0</v>
      </c>
      <c r="F983" s="138">
        <v>0</v>
      </c>
      <c r="G983" s="138">
        <v>0</v>
      </c>
      <c r="H983" s="138">
        <v>0</v>
      </c>
      <c r="I983" s="138">
        <v>0</v>
      </c>
      <c r="J983" s="138">
        <v>0</v>
      </c>
      <c r="K983" s="138">
        <v>0</v>
      </c>
      <c r="L983" s="139"/>
      <c r="M983" s="138">
        <v>0</v>
      </c>
      <c r="N983" s="139"/>
      <c r="O983" s="138">
        <v>0</v>
      </c>
      <c r="P983" s="138">
        <v>0</v>
      </c>
      <c r="Q983" s="138">
        <v>0</v>
      </c>
      <c r="R983" s="139"/>
      <c r="S983" s="138">
        <v>0</v>
      </c>
      <c r="T983" s="139"/>
      <c r="U983" s="138">
        <v>0</v>
      </c>
      <c r="V983" s="138">
        <v>0</v>
      </c>
      <c r="W983" s="138">
        <v>0</v>
      </c>
      <c r="X983" s="138">
        <v>0</v>
      </c>
      <c r="Y983" s="138">
        <v>0</v>
      </c>
      <c r="Z983" s="139"/>
      <c r="AA983" s="138">
        <v>0</v>
      </c>
      <c r="AB983" s="131">
        <v>0</v>
      </c>
    </row>
    <row r="984" spans="1:28" ht="15" customHeight="1" x14ac:dyDescent="0.25">
      <c r="A984" s="129" t="str">
        <f>B984&amp;"-"&amp;COUNTIF($B$3:B984,B984)</f>
        <v>296-27</v>
      </c>
      <c r="B984" s="130">
        <v>296</v>
      </c>
      <c r="C984" s="130" t="s">
        <v>43</v>
      </c>
      <c r="D984" s="137"/>
      <c r="E984" s="138">
        <v>0</v>
      </c>
      <c r="F984" s="138">
        <v>0</v>
      </c>
      <c r="G984" s="138">
        <v>0</v>
      </c>
      <c r="H984" s="138">
        <v>0</v>
      </c>
      <c r="I984" s="138">
        <v>0</v>
      </c>
      <c r="J984" s="138">
        <v>0</v>
      </c>
      <c r="K984" s="138">
        <v>0</v>
      </c>
      <c r="L984" s="139"/>
      <c r="M984" s="138">
        <v>0</v>
      </c>
      <c r="N984" s="139"/>
      <c r="O984" s="138">
        <v>0</v>
      </c>
      <c r="P984" s="138">
        <v>0</v>
      </c>
      <c r="Q984" s="138">
        <v>0</v>
      </c>
      <c r="R984" s="139"/>
      <c r="S984" s="138">
        <v>0</v>
      </c>
      <c r="T984" s="139"/>
      <c r="U984" s="138">
        <v>0</v>
      </c>
      <c r="V984" s="138">
        <v>0</v>
      </c>
      <c r="W984" s="138">
        <v>0</v>
      </c>
      <c r="X984" s="138">
        <v>0</v>
      </c>
      <c r="Y984" s="138">
        <v>0</v>
      </c>
      <c r="Z984" s="139"/>
      <c r="AA984" s="138">
        <v>0</v>
      </c>
      <c r="AB984" s="131">
        <v>0</v>
      </c>
    </row>
    <row r="985" spans="1:28" ht="15" customHeight="1" x14ac:dyDescent="0.25">
      <c r="A985" s="129" t="str">
        <f>B985&amp;"-"&amp;COUNTIF($B$3:B985,B985)</f>
        <v>296-28</v>
      </c>
      <c r="B985" s="130">
        <v>296</v>
      </c>
      <c r="C985" s="130" t="s">
        <v>43</v>
      </c>
      <c r="D985" s="137"/>
      <c r="E985" s="138">
        <v>0</v>
      </c>
      <c r="F985" s="138">
        <v>0</v>
      </c>
      <c r="G985" s="138">
        <v>0</v>
      </c>
      <c r="H985" s="138">
        <v>0</v>
      </c>
      <c r="I985" s="138">
        <v>0</v>
      </c>
      <c r="J985" s="138">
        <v>0</v>
      </c>
      <c r="K985" s="138">
        <v>0</v>
      </c>
      <c r="L985" s="139"/>
      <c r="M985" s="138">
        <v>0</v>
      </c>
      <c r="N985" s="139"/>
      <c r="O985" s="138">
        <v>0</v>
      </c>
      <c r="P985" s="138">
        <v>0</v>
      </c>
      <c r="Q985" s="138">
        <v>0</v>
      </c>
      <c r="R985" s="139"/>
      <c r="S985" s="138">
        <v>0</v>
      </c>
      <c r="T985" s="139"/>
      <c r="U985" s="138">
        <v>0</v>
      </c>
      <c r="V985" s="138">
        <v>0</v>
      </c>
      <c r="W985" s="138">
        <v>0</v>
      </c>
      <c r="X985" s="138">
        <v>0</v>
      </c>
      <c r="Y985" s="138">
        <v>0</v>
      </c>
      <c r="Z985" s="139"/>
      <c r="AA985" s="138">
        <v>0</v>
      </c>
      <c r="AB985" s="131">
        <v>0</v>
      </c>
    </row>
    <row r="986" spans="1:28" ht="15" customHeight="1" x14ac:dyDescent="0.25">
      <c r="A986" s="129" t="str">
        <f>B986&amp;"-"&amp;COUNTIF($B$3:B986,B986)</f>
        <v>297-1</v>
      </c>
      <c r="B986" s="130">
        <v>297</v>
      </c>
      <c r="C986" s="130" t="s">
        <v>44</v>
      </c>
      <c r="D986" s="137">
        <v>46847</v>
      </c>
      <c r="E986" s="138">
        <v>1</v>
      </c>
      <c r="F986" s="138">
        <v>0</v>
      </c>
      <c r="G986" s="138">
        <v>0</v>
      </c>
      <c r="H986" s="138">
        <v>0</v>
      </c>
      <c r="I986" s="138">
        <v>0</v>
      </c>
      <c r="J986" s="138">
        <v>0</v>
      </c>
      <c r="K986" s="138">
        <v>0</v>
      </c>
      <c r="L986" s="139"/>
      <c r="M986" s="138">
        <v>1</v>
      </c>
      <c r="N986" s="139"/>
      <c r="O986" s="138">
        <v>0</v>
      </c>
      <c r="P986" s="138">
        <v>0</v>
      </c>
      <c r="Q986" s="138">
        <v>0</v>
      </c>
      <c r="R986" s="139"/>
      <c r="S986" s="138">
        <v>0</v>
      </c>
      <c r="T986" s="139"/>
      <c r="U986" s="138">
        <v>0</v>
      </c>
      <c r="V986" s="138">
        <v>0</v>
      </c>
      <c r="W986" s="138">
        <v>0</v>
      </c>
      <c r="X986" s="138">
        <v>0</v>
      </c>
      <c r="Y986" s="138">
        <v>0</v>
      </c>
      <c r="Z986" s="139"/>
      <c r="AA986" s="138">
        <v>0</v>
      </c>
      <c r="AB986" s="131">
        <v>0</v>
      </c>
    </row>
    <row r="987" spans="1:28" ht="15" customHeight="1" x14ac:dyDescent="0.25">
      <c r="A987" s="129" t="str">
        <f>B987&amp;"-"&amp;COUNTIF($B$3:B987,B987)</f>
        <v>297-2</v>
      </c>
      <c r="B987" s="130">
        <v>297</v>
      </c>
      <c r="C987" s="130" t="s">
        <v>44</v>
      </c>
      <c r="D987" s="137">
        <v>48611</v>
      </c>
      <c r="E987" s="138">
        <v>1</v>
      </c>
      <c r="F987" s="138">
        <v>0</v>
      </c>
      <c r="G987" s="138">
        <v>1</v>
      </c>
      <c r="H987" s="138">
        <v>0</v>
      </c>
      <c r="I987" s="138">
        <v>0</v>
      </c>
      <c r="J987" s="138">
        <v>0</v>
      </c>
      <c r="K987" s="138">
        <v>0</v>
      </c>
      <c r="L987" s="139"/>
      <c r="M987" s="138">
        <v>1</v>
      </c>
      <c r="N987" s="139"/>
      <c r="O987" s="138">
        <v>0</v>
      </c>
      <c r="P987" s="138">
        <v>0</v>
      </c>
      <c r="Q987" s="138">
        <v>0</v>
      </c>
      <c r="R987" s="139"/>
      <c r="S987" s="138">
        <v>0</v>
      </c>
      <c r="T987" s="139"/>
      <c r="U987" s="138">
        <v>0</v>
      </c>
      <c r="V987" s="138">
        <v>0</v>
      </c>
      <c r="W987" s="138">
        <v>0</v>
      </c>
      <c r="X987" s="138">
        <v>0</v>
      </c>
      <c r="Y987" s="138">
        <v>0</v>
      </c>
      <c r="Z987" s="139"/>
      <c r="AA987" s="138">
        <v>0</v>
      </c>
      <c r="AB987" s="131">
        <v>0</v>
      </c>
    </row>
    <row r="988" spans="1:28" ht="15" customHeight="1" x14ac:dyDescent="0.25">
      <c r="A988" s="129" t="str">
        <f>B988&amp;"-"&amp;COUNTIF($B$3:B988,B988)</f>
        <v>297-3</v>
      </c>
      <c r="B988" s="130">
        <v>297</v>
      </c>
      <c r="C988" s="130" t="s">
        <v>44</v>
      </c>
      <c r="D988" s="137">
        <v>43737</v>
      </c>
      <c r="E988" s="138">
        <v>1.8</v>
      </c>
      <c r="F988" s="138">
        <v>0.78</v>
      </c>
      <c r="G988" s="138">
        <v>0.98</v>
      </c>
      <c r="H988" s="138">
        <v>0</v>
      </c>
      <c r="I988" s="138">
        <v>0</v>
      </c>
      <c r="J988" s="138">
        <v>0</v>
      </c>
      <c r="K988" s="138">
        <v>0</v>
      </c>
      <c r="L988" s="139"/>
      <c r="M988" s="138">
        <v>1.8</v>
      </c>
      <c r="N988" s="139"/>
      <c r="O988" s="138">
        <v>0</v>
      </c>
      <c r="P988" s="138">
        <v>0</v>
      </c>
      <c r="Q988" s="138">
        <v>0</v>
      </c>
      <c r="R988" s="139"/>
      <c r="S988" s="138">
        <v>0.8</v>
      </c>
      <c r="T988" s="139"/>
      <c r="U988" s="138">
        <v>0</v>
      </c>
      <c r="V988" s="138">
        <v>0</v>
      </c>
      <c r="W988" s="138">
        <v>0</v>
      </c>
      <c r="X988" s="138">
        <v>0</v>
      </c>
      <c r="Y988" s="138">
        <v>0</v>
      </c>
      <c r="Z988" s="139"/>
      <c r="AA988" s="138">
        <v>0</v>
      </c>
      <c r="AB988" s="131">
        <v>0</v>
      </c>
    </row>
    <row r="989" spans="1:28" ht="15" customHeight="1" x14ac:dyDescent="0.25">
      <c r="A989" s="129" t="str">
        <f>B989&amp;"-"&amp;COUNTIF($B$3:B989,B989)</f>
        <v>297-4</v>
      </c>
      <c r="B989" s="130">
        <v>297</v>
      </c>
      <c r="C989" s="130" t="s">
        <v>44</v>
      </c>
      <c r="D989" s="137">
        <v>43752</v>
      </c>
      <c r="E989" s="138">
        <v>1.58</v>
      </c>
      <c r="F989" s="138">
        <v>0</v>
      </c>
      <c r="G989" s="138">
        <v>0</v>
      </c>
      <c r="H989" s="138">
        <v>0</v>
      </c>
      <c r="I989" s="138">
        <v>0</v>
      </c>
      <c r="J989" s="138">
        <v>0</v>
      </c>
      <c r="K989" s="138">
        <v>0</v>
      </c>
      <c r="L989" s="139"/>
      <c r="M989" s="138">
        <v>1.58</v>
      </c>
      <c r="N989" s="139"/>
      <c r="O989" s="138">
        <v>0</v>
      </c>
      <c r="P989" s="138">
        <v>0</v>
      </c>
      <c r="Q989" s="138">
        <v>0</v>
      </c>
      <c r="R989" s="139"/>
      <c r="S989" s="138">
        <v>0</v>
      </c>
      <c r="T989" s="139"/>
      <c r="U989" s="138">
        <v>0</v>
      </c>
      <c r="V989" s="138">
        <v>0</v>
      </c>
      <c r="W989" s="138">
        <v>0</v>
      </c>
      <c r="X989" s="138">
        <v>0</v>
      </c>
      <c r="Y989" s="138">
        <v>0</v>
      </c>
      <c r="Z989" s="139"/>
      <c r="AA989" s="138">
        <v>0</v>
      </c>
      <c r="AB989" s="131">
        <v>0</v>
      </c>
    </row>
    <row r="990" spans="1:28" ht="15" customHeight="1" x14ac:dyDescent="0.25">
      <c r="A990" s="129" t="str">
        <f>B990&amp;"-"&amp;COUNTIF($B$3:B990,B990)</f>
        <v>297-5</v>
      </c>
      <c r="B990" s="130">
        <v>297</v>
      </c>
      <c r="C990" s="130" t="s">
        <v>44</v>
      </c>
      <c r="D990" s="137">
        <v>43802</v>
      </c>
      <c r="E990" s="138">
        <v>2.59</v>
      </c>
      <c r="F990" s="138">
        <v>0</v>
      </c>
      <c r="G990" s="138">
        <v>0</v>
      </c>
      <c r="H990" s="138">
        <v>0.17</v>
      </c>
      <c r="I990" s="138">
        <v>0</v>
      </c>
      <c r="J990" s="138">
        <v>0</v>
      </c>
      <c r="K990" s="138">
        <v>0</v>
      </c>
      <c r="L990" s="139"/>
      <c r="M990" s="138">
        <v>2.59</v>
      </c>
      <c r="N990" s="139"/>
      <c r="O990" s="138">
        <v>0</v>
      </c>
      <c r="P990" s="138">
        <v>0</v>
      </c>
      <c r="Q990" s="138">
        <v>0</v>
      </c>
      <c r="R990" s="139"/>
      <c r="S990" s="138">
        <v>0.86</v>
      </c>
      <c r="T990" s="139"/>
      <c r="U990" s="138">
        <v>0</v>
      </c>
      <c r="V990" s="138">
        <v>0</v>
      </c>
      <c r="W990" s="138">
        <v>0</v>
      </c>
      <c r="X990" s="138">
        <v>0</v>
      </c>
      <c r="Y990" s="138">
        <v>0</v>
      </c>
      <c r="Z990" s="139"/>
      <c r="AA990" s="138">
        <v>0</v>
      </c>
      <c r="AB990" s="131">
        <v>0</v>
      </c>
    </row>
    <row r="991" spans="1:28" ht="15" customHeight="1" x14ac:dyDescent="0.25">
      <c r="A991" s="129" t="str">
        <f>B991&amp;"-"&amp;COUNTIF($B$3:B991,B991)</f>
        <v>297-6</v>
      </c>
      <c r="B991" s="130">
        <v>297</v>
      </c>
      <c r="C991" s="130" t="s">
        <v>44</v>
      </c>
      <c r="D991" s="137">
        <v>43844</v>
      </c>
      <c r="E991" s="138">
        <v>87.61</v>
      </c>
      <c r="F991" s="138">
        <v>2.4700000000000002</v>
      </c>
      <c r="G991" s="138">
        <v>49.63</v>
      </c>
      <c r="H991" s="138">
        <v>4.47</v>
      </c>
      <c r="I991" s="138">
        <v>0</v>
      </c>
      <c r="J991" s="138">
        <v>0</v>
      </c>
      <c r="K991" s="138">
        <v>11.27</v>
      </c>
      <c r="L991" s="139"/>
      <c r="M991" s="138">
        <v>87.61</v>
      </c>
      <c r="N991" s="139"/>
      <c r="O991" s="138">
        <v>0</v>
      </c>
      <c r="P991" s="138">
        <v>0</v>
      </c>
      <c r="Q991" s="138">
        <v>0</v>
      </c>
      <c r="R991" s="139"/>
      <c r="S991" s="138">
        <v>33.020000000000003</v>
      </c>
      <c r="T991" s="139"/>
      <c r="U991" s="138">
        <v>0</v>
      </c>
      <c r="V991" s="138">
        <v>0</v>
      </c>
      <c r="W991" s="138">
        <v>0</v>
      </c>
      <c r="X991" s="138">
        <v>0</v>
      </c>
      <c r="Y991" s="138">
        <v>0</v>
      </c>
      <c r="Z991" s="139"/>
      <c r="AA991" s="138">
        <v>0</v>
      </c>
      <c r="AB991" s="131">
        <v>0</v>
      </c>
    </row>
    <row r="992" spans="1:28" ht="15" customHeight="1" x14ac:dyDescent="0.25">
      <c r="A992" s="129" t="str">
        <f>B992&amp;"-"&amp;COUNTIF($B$3:B992,B992)</f>
        <v>297-7</v>
      </c>
      <c r="B992" s="130">
        <v>297</v>
      </c>
      <c r="C992" s="130" t="s">
        <v>44</v>
      </c>
      <c r="D992" s="137">
        <v>43968</v>
      </c>
      <c r="E992" s="138">
        <v>0.57999999999999996</v>
      </c>
      <c r="F992" s="138">
        <v>0</v>
      </c>
      <c r="G992" s="138">
        <v>0.57999999999999996</v>
      </c>
      <c r="H992" s="138">
        <v>0</v>
      </c>
      <c r="I992" s="138">
        <v>0</v>
      </c>
      <c r="J992" s="138">
        <v>0</v>
      </c>
      <c r="K992" s="138">
        <v>0</v>
      </c>
      <c r="L992" s="139"/>
      <c r="M992" s="138">
        <v>0.57999999999999996</v>
      </c>
      <c r="N992" s="139"/>
      <c r="O992" s="138">
        <v>0</v>
      </c>
      <c r="P992" s="138">
        <v>0</v>
      </c>
      <c r="Q992" s="138">
        <v>0</v>
      </c>
      <c r="R992" s="139"/>
      <c r="S992" s="138">
        <v>0</v>
      </c>
      <c r="T992" s="139"/>
      <c r="U992" s="138">
        <v>0</v>
      </c>
      <c r="V992" s="138">
        <v>0</v>
      </c>
      <c r="W992" s="138">
        <v>0</v>
      </c>
      <c r="X992" s="138">
        <v>0</v>
      </c>
      <c r="Y992" s="138">
        <v>0</v>
      </c>
      <c r="Z992" s="139"/>
      <c r="AA992" s="138">
        <v>0</v>
      </c>
      <c r="AB992" s="131">
        <v>0</v>
      </c>
    </row>
    <row r="993" spans="1:28" ht="15" customHeight="1" x14ac:dyDescent="0.25">
      <c r="A993" s="129" t="str">
        <f>B993&amp;"-"&amp;COUNTIF($B$3:B993,B993)</f>
        <v>297-8</v>
      </c>
      <c r="B993" s="130">
        <v>297</v>
      </c>
      <c r="C993" s="130" t="s">
        <v>44</v>
      </c>
      <c r="D993" s="137">
        <v>46193</v>
      </c>
      <c r="E993" s="138">
        <v>2</v>
      </c>
      <c r="F993" s="138">
        <v>0</v>
      </c>
      <c r="G993" s="138">
        <v>1</v>
      </c>
      <c r="H993" s="138">
        <v>0</v>
      </c>
      <c r="I993" s="138">
        <v>0</v>
      </c>
      <c r="J993" s="138">
        <v>0</v>
      </c>
      <c r="K993" s="138">
        <v>1</v>
      </c>
      <c r="L993" s="139"/>
      <c r="M993" s="138">
        <v>2</v>
      </c>
      <c r="N993" s="139"/>
      <c r="O993" s="138">
        <v>0</v>
      </c>
      <c r="P993" s="138">
        <v>0</v>
      </c>
      <c r="Q993" s="138">
        <v>0</v>
      </c>
      <c r="R993" s="139"/>
      <c r="S993" s="138">
        <v>0</v>
      </c>
      <c r="T993" s="139"/>
      <c r="U993" s="138">
        <v>0</v>
      </c>
      <c r="V993" s="138">
        <v>0</v>
      </c>
      <c r="W993" s="138">
        <v>0</v>
      </c>
      <c r="X993" s="138">
        <v>0</v>
      </c>
      <c r="Y993" s="138">
        <v>0</v>
      </c>
      <c r="Z993" s="139"/>
      <c r="AA993" s="138">
        <v>0</v>
      </c>
      <c r="AB993" s="131">
        <v>0</v>
      </c>
    </row>
    <row r="994" spans="1:28" ht="15" customHeight="1" x14ac:dyDescent="0.25">
      <c r="A994" s="129" t="str">
        <f>B994&amp;"-"&amp;COUNTIF($B$3:B994,B994)</f>
        <v>297-9</v>
      </c>
      <c r="B994" s="130">
        <v>297</v>
      </c>
      <c r="C994" s="130" t="s">
        <v>44</v>
      </c>
      <c r="D994" s="137">
        <v>46979</v>
      </c>
      <c r="E994" s="138">
        <v>1</v>
      </c>
      <c r="F994" s="138">
        <v>0</v>
      </c>
      <c r="G994" s="138">
        <v>1</v>
      </c>
      <c r="H994" s="138">
        <v>0</v>
      </c>
      <c r="I994" s="138">
        <v>0</v>
      </c>
      <c r="J994" s="138">
        <v>0</v>
      </c>
      <c r="K994" s="138">
        <v>0</v>
      </c>
      <c r="L994" s="139"/>
      <c r="M994" s="138">
        <v>1</v>
      </c>
      <c r="N994" s="139"/>
      <c r="O994" s="138">
        <v>0</v>
      </c>
      <c r="P994" s="138">
        <v>0</v>
      </c>
      <c r="Q994" s="138">
        <v>0</v>
      </c>
      <c r="R994" s="139"/>
      <c r="S994" s="138">
        <v>0</v>
      </c>
      <c r="T994" s="139"/>
      <c r="U994" s="138">
        <v>0</v>
      </c>
      <c r="V994" s="138">
        <v>0</v>
      </c>
      <c r="W994" s="138">
        <v>0</v>
      </c>
      <c r="X994" s="138">
        <v>0</v>
      </c>
      <c r="Y994" s="138">
        <v>0</v>
      </c>
      <c r="Z994" s="139"/>
      <c r="AA994" s="138">
        <v>0</v>
      </c>
      <c r="AB994" s="131">
        <v>0</v>
      </c>
    </row>
    <row r="995" spans="1:28" ht="15" customHeight="1" x14ac:dyDescent="0.25">
      <c r="A995" s="129" t="str">
        <f>B995&amp;"-"&amp;COUNTIF($B$3:B995,B995)</f>
        <v>297-10</v>
      </c>
      <c r="B995" s="130">
        <v>297</v>
      </c>
      <c r="C995" s="130" t="s">
        <v>44</v>
      </c>
      <c r="D995" s="137">
        <v>48751</v>
      </c>
      <c r="E995" s="138">
        <v>5.92</v>
      </c>
      <c r="F995" s="138">
        <v>1</v>
      </c>
      <c r="G995" s="138">
        <v>2</v>
      </c>
      <c r="H995" s="138">
        <v>0</v>
      </c>
      <c r="I995" s="138">
        <v>0</v>
      </c>
      <c r="J995" s="138">
        <v>0</v>
      </c>
      <c r="K995" s="138">
        <v>2.7</v>
      </c>
      <c r="L995" s="139"/>
      <c r="M995" s="138">
        <v>5.92</v>
      </c>
      <c r="N995" s="139"/>
      <c r="O995" s="138">
        <v>0</v>
      </c>
      <c r="P995" s="138">
        <v>0</v>
      </c>
      <c r="Q995" s="138">
        <v>0</v>
      </c>
      <c r="R995" s="139"/>
      <c r="S995" s="138">
        <v>0</v>
      </c>
      <c r="T995" s="139"/>
      <c r="U995" s="138">
        <v>0</v>
      </c>
      <c r="V995" s="138">
        <v>0</v>
      </c>
      <c r="W995" s="138">
        <v>0</v>
      </c>
      <c r="X995" s="138">
        <v>0</v>
      </c>
      <c r="Y995" s="138">
        <v>0</v>
      </c>
      <c r="Z995" s="139"/>
      <c r="AA995" s="138">
        <v>0</v>
      </c>
      <c r="AB995" s="131">
        <v>0</v>
      </c>
    </row>
    <row r="996" spans="1:28" ht="15" customHeight="1" x14ac:dyDescent="0.25">
      <c r="A996" s="129" t="str">
        <f>B996&amp;"-"&amp;COUNTIF($B$3:B996,B996)</f>
        <v>297-11</v>
      </c>
      <c r="B996" s="130">
        <v>297</v>
      </c>
      <c r="C996" s="130" t="s">
        <v>44</v>
      </c>
      <c r="D996" s="137">
        <v>44180</v>
      </c>
      <c r="E996" s="138">
        <v>4.84</v>
      </c>
      <c r="F996" s="138">
        <v>0</v>
      </c>
      <c r="G996" s="138">
        <v>1</v>
      </c>
      <c r="H996" s="138">
        <v>0</v>
      </c>
      <c r="I996" s="138">
        <v>0</v>
      </c>
      <c r="J996" s="138">
        <v>0</v>
      </c>
      <c r="K996" s="138">
        <v>1</v>
      </c>
      <c r="L996" s="139"/>
      <c r="M996" s="138">
        <v>4.84</v>
      </c>
      <c r="N996" s="139"/>
      <c r="O996" s="138">
        <v>0</v>
      </c>
      <c r="P996" s="138">
        <v>0</v>
      </c>
      <c r="Q996" s="138">
        <v>0</v>
      </c>
      <c r="R996" s="139"/>
      <c r="S996" s="138">
        <v>1.84</v>
      </c>
      <c r="T996" s="139"/>
      <c r="U996" s="138">
        <v>0</v>
      </c>
      <c r="V996" s="138">
        <v>0</v>
      </c>
      <c r="W996" s="138">
        <v>0</v>
      </c>
      <c r="X996" s="138">
        <v>0</v>
      </c>
      <c r="Y996" s="138">
        <v>0</v>
      </c>
      <c r="Z996" s="139"/>
      <c r="AA996" s="138">
        <v>0</v>
      </c>
      <c r="AB996" s="131">
        <v>0</v>
      </c>
    </row>
    <row r="997" spans="1:28" ht="15" customHeight="1" x14ac:dyDescent="0.25">
      <c r="A997" s="129" t="str">
        <f>B997&amp;"-"&amp;COUNTIF($B$3:B997,B997)</f>
        <v>297-12</v>
      </c>
      <c r="B997" s="130">
        <v>297</v>
      </c>
      <c r="C997" s="130" t="s">
        <v>44</v>
      </c>
      <c r="D997" s="137">
        <v>44206</v>
      </c>
      <c r="E997" s="138">
        <v>0.56999999999999995</v>
      </c>
      <c r="F997" s="138">
        <v>0</v>
      </c>
      <c r="G997" s="138">
        <v>0</v>
      </c>
      <c r="H997" s="138">
        <v>0</v>
      </c>
      <c r="I997" s="138">
        <v>0</v>
      </c>
      <c r="J997" s="138">
        <v>0</v>
      </c>
      <c r="K997" s="138">
        <v>0</v>
      </c>
      <c r="L997" s="139"/>
      <c r="M997" s="138">
        <v>0.56999999999999995</v>
      </c>
      <c r="N997" s="139"/>
      <c r="O997" s="138">
        <v>0</v>
      </c>
      <c r="P997" s="138">
        <v>0</v>
      </c>
      <c r="Q997" s="138">
        <v>0</v>
      </c>
      <c r="R997" s="139"/>
      <c r="S997" s="138">
        <v>0</v>
      </c>
      <c r="T997" s="139"/>
      <c r="U997" s="138">
        <v>0</v>
      </c>
      <c r="V997" s="138">
        <v>0</v>
      </c>
      <c r="W997" s="138">
        <v>0</v>
      </c>
      <c r="X997" s="138">
        <v>0</v>
      </c>
      <c r="Y997" s="138">
        <v>0</v>
      </c>
      <c r="Z997" s="139"/>
      <c r="AA997" s="138">
        <v>0</v>
      </c>
      <c r="AB997" s="131">
        <v>0</v>
      </c>
    </row>
    <row r="998" spans="1:28" ht="15" customHeight="1" x14ac:dyDescent="0.25">
      <c r="A998" s="129" t="str">
        <f>B998&amp;"-"&amp;COUNTIF($B$3:B998,B998)</f>
        <v>297-13</v>
      </c>
      <c r="B998" s="130">
        <v>297</v>
      </c>
      <c r="C998" s="130" t="s">
        <v>44</v>
      </c>
      <c r="D998" s="137">
        <v>44248</v>
      </c>
      <c r="E998" s="138">
        <v>0.92</v>
      </c>
      <c r="F998" s="138">
        <v>0</v>
      </c>
      <c r="G998" s="138">
        <v>0</v>
      </c>
      <c r="H998" s="138">
        <v>0</v>
      </c>
      <c r="I998" s="138">
        <v>0</v>
      </c>
      <c r="J998" s="138">
        <v>0.9</v>
      </c>
      <c r="K998" s="138">
        <v>0</v>
      </c>
      <c r="L998" s="139"/>
      <c r="M998" s="138">
        <v>0.92</v>
      </c>
      <c r="N998" s="139"/>
      <c r="O998" s="138">
        <v>0</v>
      </c>
      <c r="P998" s="138">
        <v>0</v>
      </c>
      <c r="Q998" s="138">
        <v>0</v>
      </c>
      <c r="R998" s="139"/>
      <c r="S998" s="138">
        <v>0</v>
      </c>
      <c r="T998" s="139"/>
      <c r="U998" s="138">
        <v>0</v>
      </c>
      <c r="V998" s="138">
        <v>0</v>
      </c>
      <c r="W998" s="138">
        <v>0</v>
      </c>
      <c r="X998" s="138">
        <v>0</v>
      </c>
      <c r="Y998" s="138">
        <v>0</v>
      </c>
      <c r="Z998" s="139"/>
      <c r="AA998" s="138">
        <v>0</v>
      </c>
      <c r="AB998" s="131">
        <v>0</v>
      </c>
    </row>
    <row r="999" spans="1:28" ht="15" customHeight="1" x14ac:dyDescent="0.25">
      <c r="A999" s="129" t="str">
        <f>B999&amp;"-"&amp;COUNTIF($B$3:B999,B999)</f>
        <v>297-14</v>
      </c>
      <c r="B999" s="130">
        <v>297</v>
      </c>
      <c r="C999" s="130" t="s">
        <v>44</v>
      </c>
      <c r="D999" s="137">
        <v>44255</v>
      </c>
      <c r="E999" s="138">
        <v>0.72</v>
      </c>
      <c r="F999" s="138">
        <v>0</v>
      </c>
      <c r="G999" s="138">
        <v>0</v>
      </c>
      <c r="H999" s="138">
        <v>0</v>
      </c>
      <c r="I999" s="138">
        <v>0</v>
      </c>
      <c r="J999" s="138">
        <v>0</v>
      </c>
      <c r="K999" s="138">
        <v>0</v>
      </c>
      <c r="L999" s="139"/>
      <c r="M999" s="138">
        <v>0.72</v>
      </c>
      <c r="N999" s="139"/>
      <c r="O999" s="138">
        <v>0</v>
      </c>
      <c r="P999" s="138">
        <v>0</v>
      </c>
      <c r="Q999" s="138">
        <v>0</v>
      </c>
      <c r="R999" s="139"/>
      <c r="S999" s="138">
        <v>0</v>
      </c>
      <c r="T999" s="139"/>
      <c r="U999" s="138">
        <v>0</v>
      </c>
      <c r="V999" s="138">
        <v>0</v>
      </c>
      <c r="W999" s="138">
        <v>0</v>
      </c>
      <c r="X999" s="138">
        <v>0</v>
      </c>
      <c r="Y999" s="138">
        <v>0</v>
      </c>
      <c r="Z999" s="139"/>
      <c r="AA999" s="138">
        <v>0</v>
      </c>
      <c r="AB999" s="131">
        <v>0</v>
      </c>
    </row>
    <row r="1000" spans="1:28" ht="15" customHeight="1" x14ac:dyDescent="0.25">
      <c r="A1000" s="129" t="str">
        <f>B1000&amp;"-"&amp;COUNTIF($B$3:B1000,B1000)</f>
        <v>297-15</v>
      </c>
      <c r="B1000" s="130">
        <v>297</v>
      </c>
      <c r="C1000" s="130" t="s">
        <v>44</v>
      </c>
      <c r="D1000" s="137">
        <v>48702</v>
      </c>
      <c r="E1000" s="138">
        <v>3.84</v>
      </c>
      <c r="F1000" s="138">
        <v>0</v>
      </c>
      <c r="G1000" s="138">
        <v>2.11</v>
      </c>
      <c r="H1000" s="138">
        <v>1</v>
      </c>
      <c r="I1000" s="138">
        <v>0</v>
      </c>
      <c r="J1000" s="138">
        <v>0</v>
      </c>
      <c r="K1000" s="138">
        <v>0</v>
      </c>
      <c r="L1000" s="139"/>
      <c r="M1000" s="138">
        <v>3.84</v>
      </c>
      <c r="N1000" s="139"/>
      <c r="O1000" s="138">
        <v>0</v>
      </c>
      <c r="P1000" s="138">
        <v>0</v>
      </c>
      <c r="Q1000" s="138">
        <v>0</v>
      </c>
      <c r="R1000" s="139"/>
      <c r="S1000" s="138">
        <v>2.34</v>
      </c>
      <c r="T1000" s="139"/>
      <c r="U1000" s="138">
        <v>0</v>
      </c>
      <c r="V1000" s="138">
        <v>0</v>
      </c>
      <c r="W1000" s="138">
        <v>0</v>
      </c>
      <c r="X1000" s="138">
        <v>0</v>
      </c>
      <c r="Y1000" s="138">
        <v>0</v>
      </c>
      <c r="Z1000" s="139"/>
      <c r="AA1000" s="138">
        <v>0</v>
      </c>
      <c r="AB1000" s="131">
        <v>0</v>
      </c>
    </row>
    <row r="1001" spans="1:28" ht="15" customHeight="1" x14ac:dyDescent="0.25">
      <c r="A1001" s="129" t="str">
        <f>B1001&amp;"-"&amp;COUNTIF($B$3:B1001,B1001)</f>
        <v>297-16</v>
      </c>
      <c r="B1001" s="130">
        <v>297</v>
      </c>
      <c r="C1001" s="130" t="s">
        <v>44</v>
      </c>
      <c r="D1001" s="137">
        <v>45518</v>
      </c>
      <c r="E1001" s="138">
        <v>1</v>
      </c>
      <c r="F1001" s="138">
        <v>0</v>
      </c>
      <c r="G1001" s="138">
        <v>0</v>
      </c>
      <c r="H1001" s="138">
        <v>0</v>
      </c>
      <c r="I1001" s="138">
        <v>0</v>
      </c>
      <c r="J1001" s="138">
        <v>0</v>
      </c>
      <c r="K1001" s="138">
        <v>0.78</v>
      </c>
      <c r="L1001" s="139"/>
      <c r="M1001" s="138">
        <v>1</v>
      </c>
      <c r="N1001" s="139"/>
      <c r="O1001" s="138">
        <v>0</v>
      </c>
      <c r="P1001" s="138">
        <v>0</v>
      </c>
      <c r="Q1001" s="138">
        <v>0</v>
      </c>
      <c r="R1001" s="139"/>
      <c r="S1001" s="138">
        <v>0</v>
      </c>
      <c r="T1001" s="139"/>
      <c r="U1001" s="138">
        <v>0</v>
      </c>
      <c r="V1001" s="138">
        <v>0</v>
      </c>
      <c r="W1001" s="138">
        <v>0</v>
      </c>
      <c r="X1001" s="138">
        <v>0</v>
      </c>
      <c r="Y1001" s="138">
        <v>0</v>
      </c>
      <c r="Z1001" s="139"/>
      <c r="AA1001" s="138">
        <v>0</v>
      </c>
      <c r="AB1001" s="131">
        <v>0</v>
      </c>
    </row>
    <row r="1002" spans="1:28" ht="15" customHeight="1" x14ac:dyDescent="0.25">
      <c r="A1002" s="129" t="str">
        <f>B1002&amp;"-"&amp;COUNTIF($B$3:B1002,B1002)</f>
        <v>297-17</v>
      </c>
      <c r="B1002" s="130">
        <v>297</v>
      </c>
      <c r="C1002" s="130" t="s">
        <v>44</v>
      </c>
      <c r="D1002" s="137">
        <v>48710</v>
      </c>
      <c r="E1002" s="138">
        <v>1</v>
      </c>
      <c r="F1002" s="138">
        <v>0</v>
      </c>
      <c r="G1002" s="138">
        <v>0</v>
      </c>
      <c r="H1002" s="138">
        <v>0</v>
      </c>
      <c r="I1002" s="138">
        <v>0</v>
      </c>
      <c r="J1002" s="138">
        <v>0</v>
      </c>
      <c r="K1002" s="138">
        <v>0.96</v>
      </c>
      <c r="L1002" s="139"/>
      <c r="M1002" s="138">
        <v>1</v>
      </c>
      <c r="N1002" s="139"/>
      <c r="O1002" s="138">
        <v>0</v>
      </c>
      <c r="P1002" s="138">
        <v>0</v>
      </c>
      <c r="Q1002" s="138">
        <v>0</v>
      </c>
      <c r="R1002" s="139"/>
      <c r="S1002" s="138">
        <v>1</v>
      </c>
      <c r="T1002" s="139"/>
      <c r="U1002" s="138">
        <v>0</v>
      </c>
      <c r="V1002" s="138">
        <v>0</v>
      </c>
      <c r="W1002" s="138">
        <v>0</v>
      </c>
      <c r="X1002" s="138">
        <v>0</v>
      </c>
      <c r="Y1002" s="138">
        <v>0</v>
      </c>
      <c r="Z1002" s="139"/>
      <c r="AA1002" s="138">
        <v>0</v>
      </c>
      <c r="AB1002" s="131">
        <v>0</v>
      </c>
    </row>
    <row r="1003" spans="1:28" ht="15" customHeight="1" x14ac:dyDescent="0.25">
      <c r="A1003" s="129" t="str">
        <f>B1003&amp;"-"&amp;COUNTIF($B$3:B1003,B1003)</f>
        <v>297-18</v>
      </c>
      <c r="B1003" s="130">
        <v>297</v>
      </c>
      <c r="C1003" s="130" t="s">
        <v>44</v>
      </c>
      <c r="D1003" s="137">
        <v>48736</v>
      </c>
      <c r="E1003" s="138">
        <v>3.95</v>
      </c>
      <c r="F1003" s="138">
        <v>0</v>
      </c>
      <c r="G1003" s="138">
        <v>0</v>
      </c>
      <c r="H1003" s="138">
        <v>0</v>
      </c>
      <c r="I1003" s="138">
        <v>0</v>
      </c>
      <c r="J1003" s="138">
        <v>0</v>
      </c>
      <c r="K1003" s="138">
        <v>1.73</v>
      </c>
      <c r="L1003" s="139"/>
      <c r="M1003" s="138">
        <v>3.95</v>
      </c>
      <c r="N1003" s="139"/>
      <c r="O1003" s="138">
        <v>0</v>
      </c>
      <c r="P1003" s="138">
        <v>0</v>
      </c>
      <c r="Q1003" s="138">
        <v>0</v>
      </c>
      <c r="R1003" s="139"/>
      <c r="S1003" s="138">
        <v>2</v>
      </c>
      <c r="T1003" s="139"/>
      <c r="U1003" s="138">
        <v>0</v>
      </c>
      <c r="V1003" s="138">
        <v>0</v>
      </c>
      <c r="W1003" s="138">
        <v>0</v>
      </c>
      <c r="X1003" s="138">
        <v>0</v>
      </c>
      <c r="Y1003" s="138">
        <v>0</v>
      </c>
      <c r="Z1003" s="139"/>
      <c r="AA1003" s="138">
        <v>0</v>
      </c>
      <c r="AB1003" s="131">
        <v>0</v>
      </c>
    </row>
    <row r="1004" spans="1:28" ht="15" customHeight="1" x14ac:dyDescent="0.25">
      <c r="A1004" s="129" t="str">
        <f>B1004&amp;"-"&amp;COUNTIF($B$3:B1004,B1004)</f>
        <v>297-19</v>
      </c>
      <c r="B1004" s="130">
        <v>297</v>
      </c>
      <c r="C1004" s="130" t="s">
        <v>44</v>
      </c>
      <c r="D1004" s="137">
        <v>49510</v>
      </c>
      <c r="E1004" s="138">
        <v>1</v>
      </c>
      <c r="F1004" s="138">
        <v>0</v>
      </c>
      <c r="G1004" s="138">
        <v>0</v>
      </c>
      <c r="H1004" s="138">
        <v>1</v>
      </c>
      <c r="I1004" s="138">
        <v>0</v>
      </c>
      <c r="J1004" s="138">
        <v>0</v>
      </c>
      <c r="K1004" s="138">
        <v>0</v>
      </c>
      <c r="L1004" s="139"/>
      <c r="M1004" s="138">
        <v>1</v>
      </c>
      <c r="N1004" s="139"/>
      <c r="O1004" s="138">
        <v>0</v>
      </c>
      <c r="P1004" s="138">
        <v>0</v>
      </c>
      <c r="Q1004" s="138">
        <v>0</v>
      </c>
      <c r="R1004" s="139"/>
      <c r="S1004" s="138">
        <v>0</v>
      </c>
      <c r="T1004" s="139"/>
      <c r="U1004" s="138">
        <v>0</v>
      </c>
      <c r="V1004" s="138">
        <v>0</v>
      </c>
      <c r="W1004" s="138">
        <v>0</v>
      </c>
      <c r="X1004" s="138">
        <v>0</v>
      </c>
      <c r="Y1004" s="138">
        <v>0</v>
      </c>
      <c r="Z1004" s="139"/>
      <c r="AA1004" s="138">
        <v>0</v>
      </c>
      <c r="AB1004" s="131">
        <v>0</v>
      </c>
    </row>
    <row r="1005" spans="1:28" ht="15" customHeight="1" x14ac:dyDescent="0.25">
      <c r="A1005" s="129" t="str">
        <f>B1005&amp;"-"&amp;COUNTIF($B$3:B1005,B1005)</f>
        <v>297-20</v>
      </c>
      <c r="B1005" s="130">
        <v>297</v>
      </c>
      <c r="C1005" s="130" t="s">
        <v>44</v>
      </c>
      <c r="D1005" s="137">
        <v>49288</v>
      </c>
      <c r="E1005" s="138">
        <v>0.45</v>
      </c>
      <c r="F1005" s="138">
        <v>0</v>
      </c>
      <c r="G1005" s="138">
        <v>0</v>
      </c>
      <c r="H1005" s="138">
        <v>0</v>
      </c>
      <c r="I1005" s="138">
        <v>0</v>
      </c>
      <c r="J1005" s="138">
        <v>0</v>
      </c>
      <c r="K1005" s="138">
        <v>0</v>
      </c>
      <c r="L1005" s="139"/>
      <c r="M1005" s="138">
        <v>0.45</v>
      </c>
      <c r="N1005" s="139"/>
      <c r="O1005" s="138">
        <v>0</v>
      </c>
      <c r="P1005" s="138">
        <v>0</v>
      </c>
      <c r="Q1005" s="138">
        <v>0</v>
      </c>
      <c r="R1005" s="139"/>
      <c r="S1005" s="138">
        <v>0</v>
      </c>
      <c r="T1005" s="139"/>
      <c r="U1005" s="138">
        <v>0</v>
      </c>
      <c r="V1005" s="138">
        <v>0</v>
      </c>
      <c r="W1005" s="138">
        <v>0</v>
      </c>
      <c r="X1005" s="138">
        <v>0</v>
      </c>
      <c r="Y1005" s="138">
        <v>0</v>
      </c>
      <c r="Z1005" s="139"/>
      <c r="AA1005" s="138">
        <v>0</v>
      </c>
      <c r="AB1005" s="131">
        <v>0</v>
      </c>
    </row>
    <row r="1006" spans="1:28" ht="15" customHeight="1" x14ac:dyDescent="0.25">
      <c r="A1006" s="129" t="str">
        <f>B1006&amp;"-"&amp;COUNTIF($B$3:B1006,B1006)</f>
        <v>297-21</v>
      </c>
      <c r="B1006" s="130">
        <v>297</v>
      </c>
      <c r="C1006" s="130" t="s">
        <v>44</v>
      </c>
      <c r="D1006" s="137">
        <v>47894</v>
      </c>
      <c r="E1006" s="138">
        <v>1</v>
      </c>
      <c r="F1006" s="138">
        <v>0</v>
      </c>
      <c r="G1006" s="138">
        <v>0</v>
      </c>
      <c r="H1006" s="138">
        <v>0</v>
      </c>
      <c r="I1006" s="138">
        <v>0</v>
      </c>
      <c r="J1006" s="138">
        <v>0</v>
      </c>
      <c r="K1006" s="138">
        <v>1</v>
      </c>
      <c r="L1006" s="139"/>
      <c r="M1006" s="138">
        <v>1</v>
      </c>
      <c r="N1006" s="139"/>
      <c r="O1006" s="138">
        <v>0</v>
      </c>
      <c r="P1006" s="138">
        <v>0</v>
      </c>
      <c r="Q1006" s="138">
        <v>0</v>
      </c>
      <c r="R1006" s="139"/>
      <c r="S1006" s="138">
        <v>0</v>
      </c>
      <c r="T1006" s="139"/>
      <c r="U1006" s="138">
        <v>0</v>
      </c>
      <c r="V1006" s="138">
        <v>0</v>
      </c>
      <c r="W1006" s="138">
        <v>0</v>
      </c>
      <c r="X1006" s="138">
        <v>0</v>
      </c>
      <c r="Y1006" s="138">
        <v>0</v>
      </c>
      <c r="Z1006" s="139"/>
      <c r="AA1006" s="138">
        <v>0</v>
      </c>
      <c r="AB1006" s="131">
        <v>0</v>
      </c>
    </row>
    <row r="1007" spans="1:28" ht="15" customHeight="1" x14ac:dyDescent="0.25">
      <c r="A1007" s="129" t="str">
        <f>B1007&amp;"-"&amp;COUNTIF($B$3:B1007,B1007)</f>
        <v>297-22</v>
      </c>
      <c r="B1007" s="130">
        <v>297</v>
      </c>
      <c r="C1007" s="130" t="s">
        <v>44</v>
      </c>
      <c r="D1007" s="137">
        <v>44800</v>
      </c>
      <c r="E1007" s="138">
        <v>1</v>
      </c>
      <c r="F1007" s="138">
        <v>0</v>
      </c>
      <c r="G1007" s="138">
        <v>0</v>
      </c>
      <c r="H1007" s="138">
        <v>1</v>
      </c>
      <c r="I1007" s="138">
        <v>0</v>
      </c>
      <c r="J1007" s="138">
        <v>0</v>
      </c>
      <c r="K1007" s="138">
        <v>0</v>
      </c>
      <c r="L1007" s="139"/>
      <c r="M1007" s="138">
        <v>1</v>
      </c>
      <c r="N1007" s="139"/>
      <c r="O1007" s="138">
        <v>0</v>
      </c>
      <c r="P1007" s="138">
        <v>0</v>
      </c>
      <c r="Q1007" s="138">
        <v>0</v>
      </c>
      <c r="R1007" s="139"/>
      <c r="S1007" s="138">
        <v>0</v>
      </c>
      <c r="T1007" s="139"/>
      <c r="U1007" s="138">
        <v>0</v>
      </c>
      <c r="V1007" s="138">
        <v>0</v>
      </c>
      <c r="W1007" s="138">
        <v>0</v>
      </c>
      <c r="X1007" s="138">
        <v>0</v>
      </c>
      <c r="Y1007" s="138">
        <v>0</v>
      </c>
      <c r="Z1007" s="139"/>
      <c r="AA1007" s="138">
        <v>0</v>
      </c>
      <c r="AB1007" s="131">
        <v>0</v>
      </c>
    </row>
    <row r="1008" spans="1:28" ht="15" customHeight="1" x14ac:dyDescent="0.25">
      <c r="A1008" s="129" t="str">
        <f>B1008&amp;"-"&amp;COUNTIF($B$3:B1008,B1008)</f>
        <v>297-23</v>
      </c>
      <c r="B1008" s="130">
        <v>297</v>
      </c>
      <c r="C1008" s="130" t="s">
        <v>44</v>
      </c>
      <c r="D1008" s="137">
        <v>46243</v>
      </c>
      <c r="E1008" s="138">
        <v>1.95</v>
      </c>
      <c r="F1008" s="138">
        <v>0</v>
      </c>
      <c r="G1008" s="138">
        <v>0.84</v>
      </c>
      <c r="H1008" s="138">
        <v>0</v>
      </c>
      <c r="I1008" s="138">
        <v>0</v>
      </c>
      <c r="J1008" s="138">
        <v>0</v>
      </c>
      <c r="K1008" s="138">
        <v>0</v>
      </c>
      <c r="L1008" s="139"/>
      <c r="M1008" s="138">
        <v>1.95</v>
      </c>
      <c r="N1008" s="139"/>
      <c r="O1008" s="138">
        <v>0</v>
      </c>
      <c r="P1008" s="138">
        <v>0</v>
      </c>
      <c r="Q1008" s="138">
        <v>0</v>
      </c>
      <c r="R1008" s="139"/>
      <c r="S1008" s="138">
        <v>0.95</v>
      </c>
      <c r="T1008" s="139"/>
      <c r="U1008" s="138">
        <v>0</v>
      </c>
      <c r="V1008" s="138">
        <v>0</v>
      </c>
      <c r="W1008" s="138">
        <v>0</v>
      </c>
      <c r="X1008" s="138">
        <v>0</v>
      </c>
      <c r="Y1008" s="138">
        <v>0</v>
      </c>
      <c r="Z1008" s="139"/>
      <c r="AA1008" s="138">
        <v>0</v>
      </c>
      <c r="AB1008" s="131">
        <v>0</v>
      </c>
    </row>
    <row r="1009" spans="1:28" ht="15" customHeight="1" x14ac:dyDescent="0.25">
      <c r="A1009" s="129" t="str">
        <f>B1009&amp;"-"&amp;COUNTIF($B$3:B1009,B1009)</f>
        <v>297-24</v>
      </c>
      <c r="B1009" s="130">
        <v>297</v>
      </c>
      <c r="C1009" s="130" t="s">
        <v>44</v>
      </c>
      <c r="D1009" s="137">
        <v>46680</v>
      </c>
      <c r="E1009" s="138">
        <v>0.26</v>
      </c>
      <c r="F1009" s="138">
        <v>0</v>
      </c>
      <c r="G1009" s="138">
        <v>0</v>
      </c>
      <c r="H1009" s="138">
        <v>0</v>
      </c>
      <c r="I1009" s="138">
        <v>0</v>
      </c>
      <c r="J1009" s="138">
        <v>0</v>
      </c>
      <c r="K1009" s="138">
        <v>0</v>
      </c>
      <c r="L1009" s="139"/>
      <c r="M1009" s="138">
        <v>0.26</v>
      </c>
      <c r="N1009" s="139"/>
      <c r="O1009" s="138">
        <v>0</v>
      </c>
      <c r="P1009" s="138">
        <v>0</v>
      </c>
      <c r="Q1009" s="138">
        <v>0</v>
      </c>
      <c r="R1009" s="139"/>
      <c r="S1009" s="138">
        <v>0.26</v>
      </c>
      <c r="T1009" s="139"/>
      <c r="U1009" s="138">
        <v>0</v>
      </c>
      <c r="V1009" s="138">
        <v>0</v>
      </c>
      <c r="W1009" s="138">
        <v>0</v>
      </c>
      <c r="X1009" s="138">
        <v>0</v>
      </c>
      <c r="Y1009" s="138">
        <v>0</v>
      </c>
      <c r="Z1009" s="139"/>
      <c r="AA1009" s="138">
        <v>0</v>
      </c>
      <c r="AB1009" s="131">
        <v>0</v>
      </c>
    </row>
    <row r="1010" spans="1:28" ht="15" customHeight="1" x14ac:dyDescent="0.25">
      <c r="A1010" s="129" t="str">
        <f>B1010&amp;"-"&amp;COUNTIF($B$3:B1010,B1010)</f>
        <v>297-25</v>
      </c>
      <c r="B1010" s="130">
        <v>297</v>
      </c>
      <c r="C1010" s="130" t="s">
        <v>44</v>
      </c>
      <c r="D1010" s="137">
        <v>48694</v>
      </c>
      <c r="E1010" s="138">
        <v>3.16</v>
      </c>
      <c r="F1010" s="138">
        <v>0</v>
      </c>
      <c r="G1010" s="138">
        <v>1</v>
      </c>
      <c r="H1010" s="138">
        <v>0</v>
      </c>
      <c r="I1010" s="138">
        <v>0</v>
      </c>
      <c r="J1010" s="138">
        <v>0</v>
      </c>
      <c r="K1010" s="138">
        <v>0</v>
      </c>
      <c r="L1010" s="139"/>
      <c r="M1010" s="138">
        <v>3.16</v>
      </c>
      <c r="N1010" s="139"/>
      <c r="O1010" s="138">
        <v>0</v>
      </c>
      <c r="P1010" s="138">
        <v>0</v>
      </c>
      <c r="Q1010" s="138">
        <v>0</v>
      </c>
      <c r="R1010" s="139"/>
      <c r="S1010" s="138">
        <v>1.82</v>
      </c>
      <c r="T1010" s="139"/>
      <c r="U1010" s="138">
        <v>0</v>
      </c>
      <c r="V1010" s="138">
        <v>0</v>
      </c>
      <c r="W1010" s="138">
        <v>0</v>
      </c>
      <c r="X1010" s="138">
        <v>0</v>
      </c>
      <c r="Y1010" s="138">
        <v>0</v>
      </c>
      <c r="Z1010" s="139"/>
      <c r="AA1010" s="138">
        <v>0</v>
      </c>
      <c r="AB1010" s="131">
        <v>0</v>
      </c>
    </row>
    <row r="1011" spans="1:28" ht="15" customHeight="1" x14ac:dyDescent="0.25">
      <c r="A1011" s="129" t="str">
        <f>B1011&amp;"-"&amp;COUNTIF($B$3:B1011,B1011)</f>
        <v>297-26</v>
      </c>
      <c r="B1011" s="130">
        <v>297</v>
      </c>
      <c r="C1011" s="130" t="s">
        <v>44</v>
      </c>
      <c r="D1011" s="137">
        <v>44958</v>
      </c>
      <c r="E1011" s="138">
        <v>1</v>
      </c>
      <c r="F1011" s="138">
        <v>0</v>
      </c>
      <c r="G1011" s="138">
        <v>0</v>
      </c>
      <c r="H1011" s="138">
        <v>1</v>
      </c>
      <c r="I1011" s="138">
        <v>0</v>
      </c>
      <c r="J1011" s="138">
        <v>0</v>
      </c>
      <c r="K1011" s="138">
        <v>0</v>
      </c>
      <c r="L1011" s="139"/>
      <c r="M1011" s="138">
        <v>1</v>
      </c>
      <c r="N1011" s="139"/>
      <c r="O1011" s="138">
        <v>0</v>
      </c>
      <c r="P1011" s="138">
        <v>0</v>
      </c>
      <c r="Q1011" s="138">
        <v>0</v>
      </c>
      <c r="R1011" s="139"/>
      <c r="S1011" s="138">
        <v>0</v>
      </c>
      <c r="T1011" s="139"/>
      <c r="U1011" s="138">
        <v>0</v>
      </c>
      <c r="V1011" s="138">
        <v>0</v>
      </c>
      <c r="W1011" s="138">
        <v>0</v>
      </c>
      <c r="X1011" s="138">
        <v>0</v>
      </c>
      <c r="Y1011" s="138">
        <v>0</v>
      </c>
      <c r="Z1011" s="139"/>
      <c r="AA1011" s="138">
        <v>0</v>
      </c>
      <c r="AB1011" s="131">
        <v>0</v>
      </c>
    </row>
    <row r="1012" spans="1:28" ht="15" customHeight="1" x14ac:dyDescent="0.25">
      <c r="A1012" s="129" t="str">
        <f>B1012&amp;"-"&amp;COUNTIF($B$3:B1012,B1012)</f>
        <v>297-27</v>
      </c>
      <c r="B1012" s="130">
        <v>297</v>
      </c>
      <c r="C1012" s="130" t="s">
        <v>44</v>
      </c>
      <c r="D1012" s="137">
        <v>45047</v>
      </c>
      <c r="E1012" s="138">
        <v>2</v>
      </c>
      <c r="F1012" s="138">
        <v>0</v>
      </c>
      <c r="G1012" s="138">
        <v>0</v>
      </c>
      <c r="H1012" s="138">
        <v>1</v>
      </c>
      <c r="I1012" s="138">
        <v>0</v>
      </c>
      <c r="J1012" s="138">
        <v>0</v>
      </c>
      <c r="K1012" s="138">
        <v>0</v>
      </c>
      <c r="L1012" s="139"/>
      <c r="M1012" s="138">
        <v>2</v>
      </c>
      <c r="N1012" s="139"/>
      <c r="O1012" s="138">
        <v>0</v>
      </c>
      <c r="P1012" s="138">
        <v>0</v>
      </c>
      <c r="Q1012" s="138">
        <v>0</v>
      </c>
      <c r="R1012" s="139"/>
      <c r="S1012" s="138">
        <v>0</v>
      </c>
      <c r="T1012" s="139"/>
      <c r="U1012" s="138">
        <v>0</v>
      </c>
      <c r="V1012" s="138">
        <v>0</v>
      </c>
      <c r="W1012" s="138">
        <v>0</v>
      </c>
      <c r="X1012" s="138">
        <v>0</v>
      </c>
      <c r="Y1012" s="138">
        <v>0</v>
      </c>
      <c r="Z1012" s="139"/>
      <c r="AA1012" s="138">
        <v>0</v>
      </c>
      <c r="AB1012" s="131">
        <v>0</v>
      </c>
    </row>
    <row r="1013" spans="1:28" ht="15" customHeight="1" x14ac:dyDescent="0.25">
      <c r="A1013" s="129" t="str">
        <f>B1013&amp;"-"&amp;COUNTIF($B$3:B1013,B1013)</f>
        <v>297-28</v>
      </c>
      <c r="B1013" s="130">
        <v>297</v>
      </c>
      <c r="C1013" s="130" t="s">
        <v>44</v>
      </c>
      <c r="D1013" s="137">
        <v>45070</v>
      </c>
      <c r="E1013" s="138">
        <v>0.88</v>
      </c>
      <c r="F1013" s="138">
        <v>0</v>
      </c>
      <c r="G1013" s="138">
        <v>0.13</v>
      </c>
      <c r="H1013" s="138">
        <v>0</v>
      </c>
      <c r="I1013" s="138">
        <v>0</v>
      </c>
      <c r="J1013" s="138">
        <v>0</v>
      </c>
      <c r="K1013" s="138">
        <v>0</v>
      </c>
      <c r="L1013" s="139"/>
      <c r="M1013" s="138">
        <v>0.88</v>
      </c>
      <c r="N1013" s="139"/>
      <c r="O1013" s="138">
        <v>0</v>
      </c>
      <c r="P1013" s="138">
        <v>0</v>
      </c>
      <c r="Q1013" s="138">
        <v>0</v>
      </c>
      <c r="R1013" s="139"/>
      <c r="S1013" s="138">
        <v>0</v>
      </c>
      <c r="T1013" s="139"/>
      <c r="U1013" s="138">
        <v>0</v>
      </c>
      <c r="V1013" s="138">
        <v>0</v>
      </c>
      <c r="W1013" s="138">
        <v>0</v>
      </c>
      <c r="X1013" s="138">
        <v>0</v>
      </c>
      <c r="Y1013" s="138">
        <v>0</v>
      </c>
      <c r="Z1013" s="139"/>
      <c r="AA1013" s="138">
        <v>0</v>
      </c>
      <c r="AB1013" s="131">
        <v>0</v>
      </c>
    </row>
    <row r="1014" spans="1:28" ht="15" customHeight="1" x14ac:dyDescent="0.25">
      <c r="A1014" s="129" t="str">
        <f>B1014&amp;"-"&amp;COUNTIF($B$3:B1014,B1014)</f>
        <v>297-29</v>
      </c>
      <c r="B1014" s="130">
        <v>297</v>
      </c>
      <c r="C1014" s="130" t="s">
        <v>44</v>
      </c>
      <c r="D1014" s="137"/>
      <c r="E1014" s="138">
        <v>0</v>
      </c>
      <c r="F1014" s="138">
        <v>0</v>
      </c>
      <c r="G1014" s="138">
        <v>0</v>
      </c>
      <c r="H1014" s="138">
        <v>0</v>
      </c>
      <c r="I1014" s="138">
        <v>0</v>
      </c>
      <c r="J1014" s="138">
        <v>0</v>
      </c>
      <c r="K1014" s="138">
        <v>0</v>
      </c>
      <c r="L1014" s="139"/>
      <c r="M1014" s="138">
        <v>0</v>
      </c>
      <c r="N1014" s="139"/>
      <c r="O1014" s="138">
        <v>0</v>
      </c>
      <c r="P1014" s="138">
        <v>0</v>
      </c>
      <c r="Q1014" s="138">
        <v>0</v>
      </c>
      <c r="R1014" s="139"/>
      <c r="S1014" s="138">
        <v>0</v>
      </c>
      <c r="T1014" s="139"/>
      <c r="U1014" s="138">
        <v>0</v>
      </c>
      <c r="V1014" s="138">
        <v>0</v>
      </c>
      <c r="W1014" s="138">
        <v>0</v>
      </c>
      <c r="X1014" s="138">
        <v>0</v>
      </c>
      <c r="Y1014" s="138">
        <v>0</v>
      </c>
      <c r="Z1014" s="139"/>
      <c r="AA1014" s="138">
        <v>0</v>
      </c>
      <c r="AB1014" s="131">
        <v>0</v>
      </c>
    </row>
    <row r="1015" spans="1:28" ht="15" customHeight="1" x14ac:dyDescent="0.25">
      <c r="A1015" s="129" t="str">
        <f>B1015&amp;"-"&amp;COUNTIF($B$3:B1015,B1015)</f>
        <v>297-30</v>
      </c>
      <c r="B1015" s="130">
        <v>297</v>
      </c>
      <c r="C1015" s="130" t="s">
        <v>44</v>
      </c>
      <c r="D1015" s="137"/>
      <c r="E1015" s="138">
        <v>0</v>
      </c>
      <c r="F1015" s="138">
        <v>0</v>
      </c>
      <c r="G1015" s="138">
        <v>0</v>
      </c>
      <c r="H1015" s="138">
        <v>0</v>
      </c>
      <c r="I1015" s="138">
        <v>0</v>
      </c>
      <c r="J1015" s="138">
        <v>0</v>
      </c>
      <c r="K1015" s="138">
        <v>0</v>
      </c>
      <c r="L1015" s="139"/>
      <c r="M1015" s="138">
        <v>0</v>
      </c>
      <c r="N1015" s="139"/>
      <c r="O1015" s="138">
        <v>0</v>
      </c>
      <c r="P1015" s="138">
        <v>0</v>
      </c>
      <c r="Q1015" s="138">
        <v>0</v>
      </c>
      <c r="R1015" s="139"/>
      <c r="S1015" s="138">
        <v>0</v>
      </c>
      <c r="T1015" s="139"/>
      <c r="U1015" s="138">
        <v>0</v>
      </c>
      <c r="V1015" s="138">
        <v>0</v>
      </c>
      <c r="W1015" s="138">
        <v>0</v>
      </c>
      <c r="X1015" s="138">
        <v>0</v>
      </c>
      <c r="Y1015" s="138">
        <v>0</v>
      </c>
      <c r="Z1015" s="139"/>
      <c r="AA1015" s="138">
        <v>0</v>
      </c>
      <c r="AB1015" s="131">
        <v>0</v>
      </c>
    </row>
    <row r="1016" spans="1:28" ht="15" customHeight="1" x14ac:dyDescent="0.25">
      <c r="A1016" s="129" t="str">
        <f>B1016&amp;"-"&amp;COUNTIF($B$3:B1016,B1016)</f>
        <v>297-31</v>
      </c>
      <c r="B1016" s="130">
        <v>297</v>
      </c>
      <c r="C1016" s="130" t="s">
        <v>44</v>
      </c>
      <c r="D1016" s="137"/>
      <c r="E1016" s="138">
        <v>0</v>
      </c>
      <c r="F1016" s="138">
        <v>0</v>
      </c>
      <c r="G1016" s="138">
        <v>0</v>
      </c>
      <c r="H1016" s="138">
        <v>0</v>
      </c>
      <c r="I1016" s="138">
        <v>0</v>
      </c>
      <c r="J1016" s="138">
        <v>0</v>
      </c>
      <c r="K1016" s="138">
        <v>0</v>
      </c>
      <c r="L1016" s="139"/>
      <c r="M1016" s="138">
        <v>0</v>
      </c>
      <c r="N1016" s="139"/>
      <c r="O1016" s="138">
        <v>0</v>
      </c>
      <c r="P1016" s="138">
        <v>0</v>
      </c>
      <c r="Q1016" s="138">
        <v>0</v>
      </c>
      <c r="R1016" s="139"/>
      <c r="S1016" s="138">
        <v>0</v>
      </c>
      <c r="T1016" s="139"/>
      <c r="U1016" s="138">
        <v>0</v>
      </c>
      <c r="V1016" s="138">
        <v>0</v>
      </c>
      <c r="W1016" s="138">
        <v>0</v>
      </c>
      <c r="X1016" s="138">
        <v>0</v>
      </c>
      <c r="Y1016" s="138">
        <v>0</v>
      </c>
      <c r="Z1016" s="139"/>
      <c r="AA1016" s="138">
        <v>0</v>
      </c>
      <c r="AB1016" s="131">
        <v>0</v>
      </c>
    </row>
    <row r="1017" spans="1:28" ht="15" customHeight="1" x14ac:dyDescent="0.25">
      <c r="A1017" s="129" t="str">
        <f>B1017&amp;"-"&amp;COUNTIF($B$3:B1017,B1017)</f>
        <v>297-32</v>
      </c>
      <c r="B1017" s="130">
        <v>297</v>
      </c>
      <c r="C1017" s="130" t="s">
        <v>44</v>
      </c>
      <c r="D1017" s="137"/>
      <c r="E1017" s="138">
        <v>0</v>
      </c>
      <c r="F1017" s="138">
        <v>0</v>
      </c>
      <c r="G1017" s="138">
        <v>0</v>
      </c>
      <c r="H1017" s="138">
        <v>0</v>
      </c>
      <c r="I1017" s="138">
        <v>0</v>
      </c>
      <c r="J1017" s="138">
        <v>0</v>
      </c>
      <c r="K1017" s="138">
        <v>0</v>
      </c>
      <c r="L1017" s="139"/>
      <c r="M1017" s="138">
        <v>0</v>
      </c>
      <c r="N1017" s="139"/>
      <c r="O1017" s="138">
        <v>0</v>
      </c>
      <c r="P1017" s="138">
        <v>0</v>
      </c>
      <c r="Q1017" s="138">
        <v>0</v>
      </c>
      <c r="R1017" s="139"/>
      <c r="S1017" s="138">
        <v>0</v>
      </c>
      <c r="T1017" s="139"/>
      <c r="U1017" s="138">
        <v>0</v>
      </c>
      <c r="V1017" s="138">
        <v>0</v>
      </c>
      <c r="W1017" s="138">
        <v>0</v>
      </c>
      <c r="X1017" s="138">
        <v>0</v>
      </c>
      <c r="Y1017" s="138">
        <v>0</v>
      </c>
      <c r="Z1017" s="139"/>
      <c r="AA1017" s="138">
        <v>0</v>
      </c>
      <c r="AB1017" s="131">
        <v>0</v>
      </c>
    </row>
    <row r="1018" spans="1:28" ht="15" customHeight="1" x14ac:dyDescent="0.25">
      <c r="A1018" s="129" t="str">
        <f>B1018&amp;"-"&amp;COUNTIF($B$3:B1018,B1018)</f>
        <v>297-33</v>
      </c>
      <c r="B1018" s="130">
        <v>297</v>
      </c>
      <c r="C1018" s="130" t="s">
        <v>44</v>
      </c>
      <c r="D1018" s="137"/>
      <c r="E1018" s="138">
        <v>0</v>
      </c>
      <c r="F1018" s="138">
        <v>0</v>
      </c>
      <c r="G1018" s="138">
        <v>0</v>
      </c>
      <c r="H1018" s="138">
        <v>0</v>
      </c>
      <c r="I1018" s="138">
        <v>0</v>
      </c>
      <c r="J1018" s="138">
        <v>0</v>
      </c>
      <c r="K1018" s="138">
        <v>0</v>
      </c>
      <c r="L1018" s="139"/>
      <c r="M1018" s="138">
        <v>0</v>
      </c>
      <c r="N1018" s="139"/>
      <c r="O1018" s="138">
        <v>0</v>
      </c>
      <c r="P1018" s="138">
        <v>0</v>
      </c>
      <c r="Q1018" s="138">
        <v>0</v>
      </c>
      <c r="R1018" s="139"/>
      <c r="S1018" s="138">
        <v>0</v>
      </c>
      <c r="T1018" s="139"/>
      <c r="U1018" s="138">
        <v>0</v>
      </c>
      <c r="V1018" s="138">
        <v>0</v>
      </c>
      <c r="W1018" s="138">
        <v>0</v>
      </c>
      <c r="X1018" s="138">
        <v>0</v>
      </c>
      <c r="Y1018" s="138">
        <v>0</v>
      </c>
      <c r="Z1018" s="139"/>
      <c r="AA1018" s="138">
        <v>0</v>
      </c>
      <c r="AB1018" s="131">
        <v>0</v>
      </c>
    </row>
    <row r="1019" spans="1:28" ht="15" customHeight="1" x14ac:dyDescent="0.25">
      <c r="A1019" s="129" t="str">
        <f>B1019&amp;"-"&amp;COUNTIF($B$3:B1019,B1019)</f>
        <v>297-34</v>
      </c>
      <c r="B1019" s="130">
        <v>297</v>
      </c>
      <c r="C1019" s="130" t="s">
        <v>44</v>
      </c>
      <c r="D1019" s="137"/>
      <c r="E1019" s="138">
        <v>0</v>
      </c>
      <c r="F1019" s="138">
        <v>0</v>
      </c>
      <c r="G1019" s="138">
        <v>0</v>
      </c>
      <c r="H1019" s="138">
        <v>0</v>
      </c>
      <c r="I1019" s="138">
        <v>0</v>
      </c>
      <c r="J1019" s="138">
        <v>0</v>
      </c>
      <c r="K1019" s="138">
        <v>0</v>
      </c>
      <c r="L1019" s="139"/>
      <c r="M1019" s="138">
        <v>0</v>
      </c>
      <c r="N1019" s="139"/>
      <c r="O1019" s="138">
        <v>0</v>
      </c>
      <c r="P1019" s="138">
        <v>0</v>
      </c>
      <c r="Q1019" s="138">
        <v>0</v>
      </c>
      <c r="R1019" s="139"/>
      <c r="S1019" s="138">
        <v>0</v>
      </c>
      <c r="T1019" s="139"/>
      <c r="U1019" s="138">
        <v>0</v>
      </c>
      <c r="V1019" s="138">
        <v>0</v>
      </c>
      <c r="W1019" s="138">
        <v>0</v>
      </c>
      <c r="X1019" s="138">
        <v>0</v>
      </c>
      <c r="Y1019" s="138">
        <v>0</v>
      </c>
      <c r="Z1019" s="139"/>
      <c r="AA1019" s="138">
        <v>0</v>
      </c>
      <c r="AB1019" s="131">
        <v>0</v>
      </c>
    </row>
    <row r="1020" spans="1:28" ht="15" customHeight="1" x14ac:dyDescent="0.25">
      <c r="A1020" s="129" t="str">
        <f>B1020&amp;"-"&amp;COUNTIF($B$3:B1020,B1020)</f>
        <v>297-35</v>
      </c>
      <c r="B1020" s="130">
        <v>297</v>
      </c>
      <c r="C1020" s="130" t="s">
        <v>44</v>
      </c>
      <c r="D1020" s="137"/>
      <c r="E1020" s="138">
        <v>0</v>
      </c>
      <c r="F1020" s="138">
        <v>0</v>
      </c>
      <c r="G1020" s="138">
        <v>0</v>
      </c>
      <c r="H1020" s="138">
        <v>0</v>
      </c>
      <c r="I1020" s="138">
        <v>0</v>
      </c>
      <c r="J1020" s="138">
        <v>0</v>
      </c>
      <c r="K1020" s="138">
        <v>0</v>
      </c>
      <c r="L1020" s="139"/>
      <c r="M1020" s="138">
        <v>0</v>
      </c>
      <c r="N1020" s="139"/>
      <c r="O1020" s="138">
        <v>0</v>
      </c>
      <c r="P1020" s="138">
        <v>0</v>
      </c>
      <c r="Q1020" s="138">
        <v>0</v>
      </c>
      <c r="R1020" s="139"/>
      <c r="S1020" s="138">
        <v>0</v>
      </c>
      <c r="T1020" s="139"/>
      <c r="U1020" s="138">
        <v>0</v>
      </c>
      <c r="V1020" s="138">
        <v>0</v>
      </c>
      <c r="W1020" s="138">
        <v>0</v>
      </c>
      <c r="X1020" s="138">
        <v>0</v>
      </c>
      <c r="Y1020" s="138">
        <v>0</v>
      </c>
      <c r="Z1020" s="139"/>
      <c r="AA1020" s="138">
        <v>0</v>
      </c>
      <c r="AB1020" s="131">
        <v>0</v>
      </c>
    </row>
    <row r="1021" spans="1:28" ht="15" customHeight="1" x14ac:dyDescent="0.25">
      <c r="A1021" s="129" t="str">
        <f>B1021&amp;"-"&amp;COUNTIF($B$3:B1021,B1021)</f>
        <v>297-36</v>
      </c>
      <c r="B1021" s="130">
        <v>297</v>
      </c>
      <c r="C1021" s="130" t="s">
        <v>44</v>
      </c>
      <c r="D1021" s="137"/>
      <c r="E1021" s="138">
        <v>0</v>
      </c>
      <c r="F1021" s="138">
        <v>0</v>
      </c>
      <c r="G1021" s="138">
        <v>0</v>
      </c>
      <c r="H1021" s="138">
        <v>0</v>
      </c>
      <c r="I1021" s="138">
        <v>0</v>
      </c>
      <c r="J1021" s="138">
        <v>0</v>
      </c>
      <c r="K1021" s="138">
        <v>0</v>
      </c>
      <c r="L1021" s="139"/>
      <c r="M1021" s="138">
        <v>0</v>
      </c>
      <c r="N1021" s="139"/>
      <c r="O1021" s="138">
        <v>0</v>
      </c>
      <c r="P1021" s="138">
        <v>0</v>
      </c>
      <c r="Q1021" s="138">
        <v>0</v>
      </c>
      <c r="R1021" s="139"/>
      <c r="S1021" s="138">
        <v>0</v>
      </c>
      <c r="T1021" s="139"/>
      <c r="U1021" s="138">
        <v>0</v>
      </c>
      <c r="V1021" s="138">
        <v>0</v>
      </c>
      <c r="W1021" s="138">
        <v>0</v>
      </c>
      <c r="X1021" s="138">
        <v>0</v>
      </c>
      <c r="Y1021" s="138">
        <v>0</v>
      </c>
      <c r="Z1021" s="139"/>
      <c r="AA1021" s="138">
        <v>0</v>
      </c>
      <c r="AB1021" s="131">
        <v>0</v>
      </c>
    </row>
    <row r="1022" spans="1:28" ht="15" customHeight="1" x14ac:dyDescent="0.25">
      <c r="A1022" s="129" t="str">
        <f>B1022&amp;"-"&amp;COUNTIF($B$3:B1022,B1022)</f>
        <v>297-37</v>
      </c>
      <c r="B1022" s="130">
        <v>297</v>
      </c>
      <c r="C1022" s="130" t="s">
        <v>44</v>
      </c>
      <c r="D1022" s="137"/>
      <c r="E1022" s="138">
        <v>0</v>
      </c>
      <c r="F1022" s="138">
        <v>0</v>
      </c>
      <c r="G1022" s="138">
        <v>0</v>
      </c>
      <c r="H1022" s="138">
        <v>0</v>
      </c>
      <c r="I1022" s="138">
        <v>0</v>
      </c>
      <c r="J1022" s="138">
        <v>0</v>
      </c>
      <c r="K1022" s="138">
        <v>0</v>
      </c>
      <c r="L1022" s="139"/>
      <c r="M1022" s="138">
        <v>0</v>
      </c>
      <c r="N1022" s="139"/>
      <c r="O1022" s="138">
        <v>0</v>
      </c>
      <c r="P1022" s="138">
        <v>0</v>
      </c>
      <c r="Q1022" s="138">
        <v>0</v>
      </c>
      <c r="R1022" s="139"/>
      <c r="S1022" s="138">
        <v>0</v>
      </c>
      <c r="T1022" s="139"/>
      <c r="U1022" s="138">
        <v>0</v>
      </c>
      <c r="V1022" s="138">
        <v>0</v>
      </c>
      <c r="W1022" s="138">
        <v>0</v>
      </c>
      <c r="X1022" s="138">
        <v>0</v>
      </c>
      <c r="Y1022" s="138">
        <v>0</v>
      </c>
      <c r="Z1022" s="139"/>
      <c r="AA1022" s="138">
        <v>0</v>
      </c>
      <c r="AB1022" s="131">
        <v>0</v>
      </c>
    </row>
    <row r="1023" spans="1:28" ht="15" customHeight="1" x14ac:dyDescent="0.25">
      <c r="A1023" s="129" t="str">
        <f>B1023&amp;"-"&amp;COUNTIF($B$3:B1023,B1023)</f>
        <v>297-38</v>
      </c>
      <c r="B1023" s="130">
        <v>297</v>
      </c>
      <c r="C1023" s="130" t="s">
        <v>44</v>
      </c>
      <c r="D1023" s="137"/>
      <c r="E1023" s="138">
        <v>0</v>
      </c>
      <c r="F1023" s="138">
        <v>0</v>
      </c>
      <c r="G1023" s="138">
        <v>0</v>
      </c>
      <c r="H1023" s="138">
        <v>0</v>
      </c>
      <c r="I1023" s="138">
        <v>0</v>
      </c>
      <c r="J1023" s="138">
        <v>0</v>
      </c>
      <c r="K1023" s="138">
        <v>0</v>
      </c>
      <c r="L1023" s="139"/>
      <c r="M1023" s="138">
        <v>0</v>
      </c>
      <c r="N1023" s="139"/>
      <c r="O1023" s="138">
        <v>0</v>
      </c>
      <c r="P1023" s="138">
        <v>0</v>
      </c>
      <c r="Q1023" s="138">
        <v>0</v>
      </c>
      <c r="R1023" s="139"/>
      <c r="S1023" s="138">
        <v>0</v>
      </c>
      <c r="T1023" s="139"/>
      <c r="U1023" s="138">
        <v>0</v>
      </c>
      <c r="V1023" s="138">
        <v>0</v>
      </c>
      <c r="W1023" s="138">
        <v>0</v>
      </c>
      <c r="X1023" s="138">
        <v>0</v>
      </c>
      <c r="Y1023" s="138">
        <v>0</v>
      </c>
      <c r="Z1023" s="139"/>
      <c r="AA1023" s="138">
        <v>0</v>
      </c>
      <c r="AB1023" s="131">
        <v>0</v>
      </c>
    </row>
    <row r="1024" spans="1:28" ht="15" customHeight="1" x14ac:dyDescent="0.25">
      <c r="A1024" s="129" t="str">
        <f>B1024&amp;"-"&amp;COUNTIF($B$3:B1024,B1024)</f>
        <v>298-1</v>
      </c>
      <c r="B1024" s="130">
        <v>298</v>
      </c>
      <c r="C1024" s="130" t="s">
        <v>46</v>
      </c>
      <c r="D1024" s="137">
        <v>43489</v>
      </c>
      <c r="E1024" s="138">
        <v>52.32</v>
      </c>
      <c r="F1024" s="138">
        <v>0</v>
      </c>
      <c r="G1024" s="138">
        <v>17.329999999999998</v>
      </c>
      <c r="H1024" s="138">
        <v>5.0599999999999996</v>
      </c>
      <c r="I1024" s="138">
        <v>0</v>
      </c>
      <c r="J1024" s="138">
        <v>3.09</v>
      </c>
      <c r="K1024" s="138">
        <v>17.260000000000002</v>
      </c>
      <c r="L1024" s="139"/>
      <c r="M1024" s="138">
        <v>43.59</v>
      </c>
      <c r="N1024" s="139"/>
      <c r="O1024" s="138">
        <v>0</v>
      </c>
      <c r="P1024" s="138">
        <v>0</v>
      </c>
      <c r="Q1024" s="138">
        <v>0</v>
      </c>
      <c r="R1024" s="139"/>
      <c r="S1024" s="138">
        <v>0</v>
      </c>
      <c r="T1024" s="139"/>
      <c r="U1024" s="138">
        <v>0</v>
      </c>
      <c r="V1024" s="138">
        <v>0</v>
      </c>
      <c r="W1024" s="138">
        <v>6.4</v>
      </c>
      <c r="X1024" s="138">
        <v>0</v>
      </c>
      <c r="Y1024" s="138">
        <v>0</v>
      </c>
      <c r="Z1024" s="139"/>
      <c r="AA1024" s="138">
        <v>0</v>
      </c>
      <c r="AB1024" s="131">
        <v>0</v>
      </c>
    </row>
    <row r="1025" spans="1:28" ht="15" customHeight="1" x14ac:dyDescent="0.25">
      <c r="A1025" s="129" t="str">
        <f>B1025&amp;"-"&amp;COUNTIF($B$3:B1025,B1025)</f>
        <v>298-2</v>
      </c>
      <c r="B1025" s="130">
        <v>298</v>
      </c>
      <c r="C1025" s="130" t="s">
        <v>46</v>
      </c>
      <c r="D1025" s="137">
        <v>43539</v>
      </c>
      <c r="E1025" s="138">
        <v>2</v>
      </c>
      <c r="F1025" s="138">
        <v>0</v>
      </c>
      <c r="G1025" s="138">
        <v>0.8</v>
      </c>
      <c r="H1025" s="138">
        <v>0</v>
      </c>
      <c r="I1025" s="138">
        <v>0</v>
      </c>
      <c r="J1025" s="138">
        <v>0</v>
      </c>
      <c r="K1025" s="138">
        <v>0</v>
      </c>
      <c r="L1025" s="139"/>
      <c r="M1025" s="138">
        <v>2</v>
      </c>
      <c r="N1025" s="139"/>
      <c r="O1025" s="138">
        <v>0</v>
      </c>
      <c r="P1025" s="138">
        <v>0</v>
      </c>
      <c r="Q1025" s="138">
        <v>0</v>
      </c>
      <c r="R1025" s="139"/>
      <c r="S1025" s="138">
        <v>0</v>
      </c>
      <c r="T1025" s="139"/>
      <c r="U1025" s="138">
        <v>0</v>
      </c>
      <c r="V1025" s="138">
        <v>0</v>
      </c>
      <c r="W1025" s="138">
        <v>0</v>
      </c>
      <c r="X1025" s="138">
        <v>0</v>
      </c>
      <c r="Y1025" s="138">
        <v>0</v>
      </c>
      <c r="Z1025" s="139"/>
      <c r="AA1025" s="138">
        <v>0</v>
      </c>
      <c r="AB1025" s="131">
        <v>0</v>
      </c>
    </row>
    <row r="1026" spans="1:28" ht="15" customHeight="1" x14ac:dyDescent="0.25">
      <c r="A1026" s="129" t="str">
        <f>B1026&amp;"-"&amp;COUNTIF($B$3:B1026,B1026)</f>
        <v>298-3</v>
      </c>
      <c r="B1026" s="130">
        <v>298</v>
      </c>
      <c r="C1026" s="130" t="s">
        <v>46</v>
      </c>
      <c r="D1026" s="137">
        <v>43711</v>
      </c>
      <c r="E1026" s="138">
        <v>1</v>
      </c>
      <c r="F1026" s="138">
        <v>0</v>
      </c>
      <c r="G1026" s="138">
        <v>0</v>
      </c>
      <c r="H1026" s="138">
        <v>0</v>
      </c>
      <c r="I1026" s="138">
        <v>0</v>
      </c>
      <c r="J1026" s="138">
        <v>0</v>
      </c>
      <c r="K1026" s="138">
        <v>1</v>
      </c>
      <c r="L1026" s="139"/>
      <c r="M1026" s="138">
        <v>0</v>
      </c>
      <c r="N1026" s="139"/>
      <c r="O1026" s="138">
        <v>0</v>
      </c>
      <c r="P1026" s="138">
        <v>0</v>
      </c>
      <c r="Q1026" s="138">
        <v>0</v>
      </c>
      <c r="R1026" s="139"/>
      <c r="S1026" s="138">
        <v>0</v>
      </c>
      <c r="T1026" s="139"/>
      <c r="U1026" s="138">
        <v>0</v>
      </c>
      <c r="V1026" s="138">
        <v>0</v>
      </c>
      <c r="W1026" s="138">
        <v>0</v>
      </c>
      <c r="X1026" s="138">
        <v>0</v>
      </c>
      <c r="Y1026" s="138">
        <v>0</v>
      </c>
      <c r="Z1026" s="139"/>
      <c r="AA1026" s="138">
        <v>0</v>
      </c>
      <c r="AB1026" s="131">
        <v>0</v>
      </c>
    </row>
    <row r="1027" spans="1:28" ht="15" customHeight="1" x14ac:dyDescent="0.25">
      <c r="A1027" s="129" t="str">
        <f>B1027&amp;"-"&amp;COUNTIF($B$3:B1027,B1027)</f>
        <v>298-4</v>
      </c>
      <c r="B1027" s="130">
        <v>298</v>
      </c>
      <c r="C1027" s="130" t="s">
        <v>46</v>
      </c>
      <c r="D1027" s="137">
        <v>49981</v>
      </c>
      <c r="E1027" s="138">
        <v>2</v>
      </c>
      <c r="F1027" s="138">
        <v>0</v>
      </c>
      <c r="G1027" s="138">
        <v>1</v>
      </c>
      <c r="H1027" s="138">
        <v>1</v>
      </c>
      <c r="I1027" s="138">
        <v>0</v>
      </c>
      <c r="J1027" s="138">
        <v>0</v>
      </c>
      <c r="K1027" s="138">
        <v>0</v>
      </c>
      <c r="L1027" s="139"/>
      <c r="M1027" s="138">
        <v>1</v>
      </c>
      <c r="N1027" s="139"/>
      <c r="O1027" s="138">
        <v>0</v>
      </c>
      <c r="P1027" s="138">
        <v>0</v>
      </c>
      <c r="Q1027" s="138">
        <v>0</v>
      </c>
      <c r="R1027" s="139"/>
      <c r="S1027" s="138">
        <v>0</v>
      </c>
      <c r="T1027" s="139"/>
      <c r="U1027" s="138">
        <v>0</v>
      </c>
      <c r="V1027" s="138">
        <v>0</v>
      </c>
      <c r="W1027" s="138">
        <v>0</v>
      </c>
      <c r="X1027" s="138">
        <v>0</v>
      </c>
      <c r="Y1027" s="138">
        <v>0</v>
      </c>
      <c r="Z1027" s="139"/>
      <c r="AA1027" s="138">
        <v>0</v>
      </c>
      <c r="AB1027" s="131">
        <v>0</v>
      </c>
    </row>
    <row r="1028" spans="1:28" ht="15" customHeight="1" x14ac:dyDescent="0.25">
      <c r="A1028" s="129" t="str">
        <f>B1028&amp;"-"&amp;COUNTIF($B$3:B1028,B1028)</f>
        <v>298-5</v>
      </c>
      <c r="B1028" s="130">
        <v>298</v>
      </c>
      <c r="C1028" s="130" t="s">
        <v>46</v>
      </c>
      <c r="D1028" s="137">
        <v>43836</v>
      </c>
      <c r="E1028" s="138">
        <v>2</v>
      </c>
      <c r="F1028" s="138">
        <v>0</v>
      </c>
      <c r="G1028" s="138">
        <v>1</v>
      </c>
      <c r="H1028" s="138">
        <v>0</v>
      </c>
      <c r="I1028" s="138">
        <v>0</v>
      </c>
      <c r="J1028" s="138">
        <v>0</v>
      </c>
      <c r="K1028" s="138">
        <v>0</v>
      </c>
      <c r="L1028" s="139"/>
      <c r="M1028" s="138">
        <v>0</v>
      </c>
      <c r="N1028" s="139"/>
      <c r="O1028" s="138">
        <v>0</v>
      </c>
      <c r="P1028" s="138">
        <v>0</v>
      </c>
      <c r="Q1028" s="138">
        <v>0</v>
      </c>
      <c r="R1028" s="139"/>
      <c r="S1028" s="138">
        <v>0</v>
      </c>
      <c r="T1028" s="139"/>
      <c r="U1028" s="138">
        <v>0</v>
      </c>
      <c r="V1028" s="138">
        <v>0</v>
      </c>
      <c r="W1028" s="138">
        <v>0.62</v>
      </c>
      <c r="X1028" s="138">
        <v>0</v>
      </c>
      <c r="Y1028" s="138">
        <v>0</v>
      </c>
      <c r="Z1028" s="139"/>
      <c r="AA1028" s="138">
        <v>0</v>
      </c>
      <c r="AB1028" s="131">
        <v>0</v>
      </c>
    </row>
    <row r="1029" spans="1:28" ht="15" customHeight="1" x14ac:dyDescent="0.25">
      <c r="A1029" s="129" t="str">
        <f>B1029&amp;"-"&amp;COUNTIF($B$3:B1029,B1029)</f>
        <v>298-6</v>
      </c>
      <c r="B1029" s="130">
        <v>298</v>
      </c>
      <c r="C1029" s="130" t="s">
        <v>46</v>
      </c>
      <c r="D1029" s="137">
        <v>50013</v>
      </c>
      <c r="E1029" s="138">
        <v>1</v>
      </c>
      <c r="F1029" s="138">
        <v>0</v>
      </c>
      <c r="G1029" s="138">
        <v>0</v>
      </c>
      <c r="H1029" s="138">
        <v>0</v>
      </c>
      <c r="I1029" s="138">
        <v>0</v>
      </c>
      <c r="J1029" s="138">
        <v>0</v>
      </c>
      <c r="K1029" s="138">
        <v>1</v>
      </c>
      <c r="L1029" s="139"/>
      <c r="M1029" s="138">
        <v>0</v>
      </c>
      <c r="N1029" s="139"/>
      <c r="O1029" s="138">
        <v>0</v>
      </c>
      <c r="P1029" s="138">
        <v>0</v>
      </c>
      <c r="Q1029" s="138">
        <v>0</v>
      </c>
      <c r="R1029" s="139"/>
      <c r="S1029" s="138">
        <v>0</v>
      </c>
      <c r="T1029" s="139"/>
      <c r="U1029" s="138">
        <v>0</v>
      </c>
      <c r="V1029" s="138">
        <v>0</v>
      </c>
      <c r="W1029" s="138">
        <v>0</v>
      </c>
      <c r="X1029" s="138">
        <v>0</v>
      </c>
      <c r="Y1029" s="138">
        <v>0</v>
      </c>
      <c r="Z1029" s="139"/>
      <c r="AA1029" s="138">
        <v>0</v>
      </c>
      <c r="AB1029" s="131">
        <v>0</v>
      </c>
    </row>
    <row r="1030" spans="1:28" ht="15" customHeight="1" x14ac:dyDescent="0.25">
      <c r="A1030" s="129" t="str">
        <f>B1030&amp;"-"&amp;COUNTIF($B$3:B1030,B1030)</f>
        <v>298-7</v>
      </c>
      <c r="B1030" s="130">
        <v>298</v>
      </c>
      <c r="C1030" s="130" t="s">
        <v>46</v>
      </c>
      <c r="D1030" s="137">
        <v>50062</v>
      </c>
      <c r="E1030" s="138">
        <v>1</v>
      </c>
      <c r="F1030" s="138">
        <v>0</v>
      </c>
      <c r="G1030" s="138">
        <v>0</v>
      </c>
      <c r="H1030" s="138">
        <v>0</v>
      </c>
      <c r="I1030" s="138">
        <v>0</v>
      </c>
      <c r="J1030" s="138">
        <v>0</v>
      </c>
      <c r="K1030" s="138">
        <v>1</v>
      </c>
      <c r="L1030" s="139"/>
      <c r="M1030" s="138">
        <v>0</v>
      </c>
      <c r="N1030" s="139"/>
      <c r="O1030" s="138">
        <v>0</v>
      </c>
      <c r="P1030" s="138">
        <v>0</v>
      </c>
      <c r="Q1030" s="138">
        <v>0</v>
      </c>
      <c r="R1030" s="139"/>
      <c r="S1030" s="138">
        <v>0</v>
      </c>
      <c r="T1030" s="139"/>
      <c r="U1030" s="138">
        <v>0</v>
      </c>
      <c r="V1030" s="138">
        <v>0</v>
      </c>
      <c r="W1030" s="138">
        <v>0</v>
      </c>
      <c r="X1030" s="138">
        <v>0</v>
      </c>
      <c r="Y1030" s="138">
        <v>0</v>
      </c>
      <c r="Z1030" s="139"/>
      <c r="AA1030" s="138">
        <v>0</v>
      </c>
      <c r="AB1030" s="131">
        <v>0</v>
      </c>
    </row>
    <row r="1031" spans="1:28" ht="15" customHeight="1" x14ac:dyDescent="0.25">
      <c r="A1031" s="129" t="str">
        <f>B1031&amp;"-"&amp;COUNTIF($B$3:B1031,B1031)</f>
        <v>298-8</v>
      </c>
      <c r="B1031" s="130">
        <v>298</v>
      </c>
      <c r="C1031" s="130" t="s">
        <v>46</v>
      </c>
      <c r="D1031" s="137">
        <v>44834</v>
      </c>
      <c r="E1031" s="138">
        <v>1</v>
      </c>
      <c r="F1031" s="138">
        <v>0</v>
      </c>
      <c r="G1031" s="138">
        <v>0</v>
      </c>
      <c r="H1031" s="138">
        <v>1</v>
      </c>
      <c r="I1031" s="138">
        <v>0</v>
      </c>
      <c r="J1031" s="138">
        <v>0</v>
      </c>
      <c r="K1031" s="138">
        <v>0</v>
      </c>
      <c r="L1031" s="139"/>
      <c r="M1031" s="138">
        <v>0</v>
      </c>
      <c r="N1031" s="139"/>
      <c r="O1031" s="138">
        <v>0</v>
      </c>
      <c r="P1031" s="138">
        <v>0</v>
      </c>
      <c r="Q1031" s="138">
        <v>0</v>
      </c>
      <c r="R1031" s="139"/>
      <c r="S1031" s="138">
        <v>0</v>
      </c>
      <c r="T1031" s="139"/>
      <c r="U1031" s="138">
        <v>0</v>
      </c>
      <c r="V1031" s="138">
        <v>0</v>
      </c>
      <c r="W1031" s="138">
        <v>0</v>
      </c>
      <c r="X1031" s="138">
        <v>0</v>
      </c>
      <c r="Y1031" s="138">
        <v>0</v>
      </c>
      <c r="Z1031" s="139"/>
      <c r="AA1031" s="138">
        <v>0</v>
      </c>
      <c r="AB1031" s="131">
        <v>0</v>
      </c>
    </row>
    <row r="1032" spans="1:28" ht="15" customHeight="1" x14ac:dyDescent="0.25">
      <c r="A1032" s="129" t="str">
        <f>B1032&amp;"-"&amp;COUNTIF($B$3:B1032,B1032)</f>
        <v>298-9</v>
      </c>
      <c r="B1032" s="130">
        <v>298</v>
      </c>
      <c r="C1032" s="130" t="s">
        <v>46</v>
      </c>
      <c r="D1032" s="137"/>
      <c r="E1032" s="138">
        <v>0</v>
      </c>
      <c r="F1032" s="138">
        <v>0</v>
      </c>
      <c r="G1032" s="138">
        <v>0</v>
      </c>
      <c r="H1032" s="138">
        <v>0</v>
      </c>
      <c r="I1032" s="138">
        <v>0</v>
      </c>
      <c r="J1032" s="138">
        <v>0</v>
      </c>
      <c r="K1032" s="138">
        <v>0</v>
      </c>
      <c r="L1032" s="139"/>
      <c r="M1032" s="138">
        <v>0</v>
      </c>
      <c r="N1032" s="139"/>
      <c r="O1032" s="138">
        <v>0</v>
      </c>
      <c r="P1032" s="138">
        <v>0</v>
      </c>
      <c r="Q1032" s="138">
        <v>0</v>
      </c>
      <c r="R1032" s="139"/>
      <c r="S1032" s="138">
        <v>0</v>
      </c>
      <c r="T1032" s="139"/>
      <c r="U1032" s="138">
        <v>0</v>
      </c>
      <c r="V1032" s="138">
        <v>0</v>
      </c>
      <c r="W1032" s="138">
        <v>0</v>
      </c>
      <c r="X1032" s="138">
        <v>0</v>
      </c>
      <c r="Y1032" s="138">
        <v>0</v>
      </c>
      <c r="Z1032" s="139"/>
      <c r="AA1032" s="138">
        <v>0</v>
      </c>
      <c r="AB1032" s="131">
        <v>0</v>
      </c>
    </row>
    <row r="1033" spans="1:28" ht="15" customHeight="1" x14ac:dyDescent="0.25">
      <c r="A1033" s="129" t="str">
        <f>B1033&amp;"-"&amp;COUNTIF($B$3:B1033,B1033)</f>
        <v>298-10</v>
      </c>
      <c r="B1033" s="130">
        <v>298</v>
      </c>
      <c r="C1033" s="130" t="s">
        <v>46</v>
      </c>
      <c r="D1033" s="137"/>
      <c r="E1033" s="138">
        <v>0</v>
      </c>
      <c r="F1033" s="138">
        <v>0</v>
      </c>
      <c r="G1033" s="138">
        <v>0</v>
      </c>
      <c r="H1033" s="138">
        <v>0</v>
      </c>
      <c r="I1033" s="138">
        <v>0</v>
      </c>
      <c r="J1033" s="138">
        <v>0</v>
      </c>
      <c r="K1033" s="138">
        <v>0</v>
      </c>
      <c r="L1033" s="139"/>
      <c r="M1033" s="138">
        <v>0</v>
      </c>
      <c r="N1033" s="139"/>
      <c r="O1033" s="138">
        <v>0</v>
      </c>
      <c r="P1033" s="138">
        <v>0</v>
      </c>
      <c r="Q1033" s="138">
        <v>0</v>
      </c>
      <c r="R1033" s="139"/>
      <c r="S1033" s="138">
        <v>0</v>
      </c>
      <c r="T1033" s="139"/>
      <c r="U1033" s="138">
        <v>0</v>
      </c>
      <c r="V1033" s="138">
        <v>0</v>
      </c>
      <c r="W1033" s="138">
        <v>0</v>
      </c>
      <c r="X1033" s="138">
        <v>0</v>
      </c>
      <c r="Y1033" s="138">
        <v>0</v>
      </c>
      <c r="Z1033" s="139"/>
      <c r="AA1033" s="138">
        <v>0</v>
      </c>
      <c r="AB1033" s="131">
        <v>0</v>
      </c>
    </row>
    <row r="1034" spans="1:28" ht="15" customHeight="1" x14ac:dyDescent="0.25">
      <c r="A1034" s="129" t="str">
        <f>B1034&amp;"-"&amp;COUNTIF($B$3:B1034,B1034)</f>
        <v>298-11</v>
      </c>
      <c r="B1034" s="130">
        <v>298</v>
      </c>
      <c r="C1034" s="130" t="s">
        <v>46</v>
      </c>
      <c r="D1034" s="137"/>
      <c r="E1034" s="138">
        <v>0</v>
      </c>
      <c r="F1034" s="138">
        <v>0</v>
      </c>
      <c r="G1034" s="138">
        <v>0</v>
      </c>
      <c r="H1034" s="138">
        <v>0</v>
      </c>
      <c r="I1034" s="138">
        <v>0</v>
      </c>
      <c r="J1034" s="138">
        <v>0</v>
      </c>
      <c r="K1034" s="138">
        <v>0</v>
      </c>
      <c r="L1034" s="139"/>
      <c r="M1034" s="138">
        <v>0</v>
      </c>
      <c r="N1034" s="139"/>
      <c r="O1034" s="138">
        <v>0</v>
      </c>
      <c r="P1034" s="138">
        <v>0</v>
      </c>
      <c r="Q1034" s="138">
        <v>0</v>
      </c>
      <c r="R1034" s="139"/>
      <c r="S1034" s="138">
        <v>0</v>
      </c>
      <c r="T1034" s="139"/>
      <c r="U1034" s="138">
        <v>0</v>
      </c>
      <c r="V1034" s="138">
        <v>0</v>
      </c>
      <c r="W1034" s="138">
        <v>0</v>
      </c>
      <c r="X1034" s="138">
        <v>0</v>
      </c>
      <c r="Y1034" s="138">
        <v>0</v>
      </c>
      <c r="Z1034" s="139"/>
      <c r="AA1034" s="138">
        <v>0</v>
      </c>
      <c r="AB1034" s="131">
        <v>0</v>
      </c>
    </row>
    <row r="1035" spans="1:28" ht="15" customHeight="1" x14ac:dyDescent="0.25">
      <c r="A1035" s="129" t="str">
        <f>B1035&amp;"-"&amp;COUNTIF($B$3:B1035,B1035)</f>
        <v>298-12</v>
      </c>
      <c r="B1035" s="130">
        <v>298</v>
      </c>
      <c r="C1035" s="130" t="s">
        <v>46</v>
      </c>
      <c r="D1035" s="137"/>
      <c r="E1035" s="138">
        <v>0</v>
      </c>
      <c r="F1035" s="138">
        <v>0</v>
      </c>
      <c r="G1035" s="138">
        <v>0</v>
      </c>
      <c r="H1035" s="138">
        <v>0</v>
      </c>
      <c r="I1035" s="138">
        <v>0</v>
      </c>
      <c r="J1035" s="138">
        <v>0</v>
      </c>
      <c r="K1035" s="138">
        <v>0</v>
      </c>
      <c r="L1035" s="139"/>
      <c r="M1035" s="138">
        <v>0</v>
      </c>
      <c r="N1035" s="139"/>
      <c r="O1035" s="138">
        <v>0</v>
      </c>
      <c r="P1035" s="138">
        <v>0</v>
      </c>
      <c r="Q1035" s="138">
        <v>0</v>
      </c>
      <c r="R1035" s="139"/>
      <c r="S1035" s="138">
        <v>0</v>
      </c>
      <c r="T1035" s="139"/>
      <c r="U1035" s="138">
        <v>0</v>
      </c>
      <c r="V1035" s="138">
        <v>0</v>
      </c>
      <c r="W1035" s="138">
        <v>0</v>
      </c>
      <c r="X1035" s="138">
        <v>0</v>
      </c>
      <c r="Y1035" s="138">
        <v>0</v>
      </c>
      <c r="Z1035" s="139"/>
      <c r="AA1035" s="138">
        <v>0</v>
      </c>
      <c r="AB1035" s="131">
        <v>0</v>
      </c>
    </row>
    <row r="1036" spans="1:28" ht="15" customHeight="1" x14ac:dyDescent="0.25">
      <c r="A1036" s="129" t="str">
        <f>B1036&amp;"-"&amp;COUNTIF($B$3:B1036,B1036)</f>
        <v>298-13</v>
      </c>
      <c r="B1036" s="130">
        <v>298</v>
      </c>
      <c r="C1036" s="130" t="s">
        <v>46</v>
      </c>
      <c r="D1036" s="137"/>
      <c r="E1036" s="138">
        <v>0</v>
      </c>
      <c r="F1036" s="138">
        <v>0</v>
      </c>
      <c r="G1036" s="138">
        <v>0</v>
      </c>
      <c r="H1036" s="138">
        <v>0</v>
      </c>
      <c r="I1036" s="138">
        <v>0</v>
      </c>
      <c r="J1036" s="138">
        <v>0</v>
      </c>
      <c r="K1036" s="138">
        <v>0</v>
      </c>
      <c r="L1036" s="139"/>
      <c r="M1036" s="138">
        <v>0</v>
      </c>
      <c r="N1036" s="139"/>
      <c r="O1036" s="138">
        <v>0</v>
      </c>
      <c r="P1036" s="138">
        <v>0</v>
      </c>
      <c r="Q1036" s="138">
        <v>0</v>
      </c>
      <c r="R1036" s="139"/>
      <c r="S1036" s="138">
        <v>0</v>
      </c>
      <c r="T1036" s="139"/>
      <c r="U1036" s="138">
        <v>0</v>
      </c>
      <c r="V1036" s="138">
        <v>0</v>
      </c>
      <c r="W1036" s="138">
        <v>0</v>
      </c>
      <c r="X1036" s="138">
        <v>0</v>
      </c>
      <c r="Y1036" s="138">
        <v>0</v>
      </c>
      <c r="Z1036" s="139"/>
      <c r="AA1036" s="138">
        <v>0</v>
      </c>
      <c r="AB1036" s="131">
        <v>0</v>
      </c>
    </row>
    <row r="1037" spans="1:28" ht="15" customHeight="1" x14ac:dyDescent="0.25">
      <c r="A1037" s="129" t="str">
        <f>B1037&amp;"-"&amp;COUNTIF($B$3:B1037,B1037)</f>
        <v>298-14</v>
      </c>
      <c r="B1037" s="130">
        <v>298</v>
      </c>
      <c r="C1037" s="130" t="s">
        <v>46</v>
      </c>
      <c r="D1037" s="137"/>
      <c r="E1037" s="138">
        <v>0</v>
      </c>
      <c r="F1037" s="138">
        <v>0</v>
      </c>
      <c r="G1037" s="138">
        <v>0</v>
      </c>
      <c r="H1037" s="138">
        <v>0</v>
      </c>
      <c r="I1037" s="138">
        <v>0</v>
      </c>
      <c r="J1037" s="138">
        <v>0</v>
      </c>
      <c r="K1037" s="138">
        <v>0</v>
      </c>
      <c r="L1037" s="139"/>
      <c r="M1037" s="138">
        <v>0</v>
      </c>
      <c r="N1037" s="139"/>
      <c r="O1037" s="138">
        <v>0</v>
      </c>
      <c r="P1037" s="138">
        <v>0</v>
      </c>
      <c r="Q1037" s="138">
        <v>0</v>
      </c>
      <c r="R1037" s="139"/>
      <c r="S1037" s="138">
        <v>0</v>
      </c>
      <c r="T1037" s="139"/>
      <c r="U1037" s="138">
        <v>0</v>
      </c>
      <c r="V1037" s="138">
        <v>0</v>
      </c>
      <c r="W1037" s="138">
        <v>0</v>
      </c>
      <c r="X1037" s="138">
        <v>0</v>
      </c>
      <c r="Y1037" s="138">
        <v>0</v>
      </c>
      <c r="Z1037" s="139"/>
      <c r="AA1037" s="138">
        <v>0</v>
      </c>
      <c r="AB1037" s="131">
        <v>0</v>
      </c>
    </row>
    <row r="1038" spans="1:28" ht="15" customHeight="1" x14ac:dyDescent="0.25">
      <c r="A1038" s="129" t="str">
        <f>B1038&amp;"-"&amp;COUNTIF($B$3:B1038,B1038)</f>
        <v>298-15</v>
      </c>
      <c r="B1038" s="130">
        <v>298</v>
      </c>
      <c r="C1038" s="130" t="s">
        <v>46</v>
      </c>
      <c r="D1038" s="137"/>
      <c r="E1038" s="138">
        <v>0</v>
      </c>
      <c r="F1038" s="138">
        <v>0</v>
      </c>
      <c r="G1038" s="138">
        <v>0</v>
      </c>
      <c r="H1038" s="138">
        <v>0</v>
      </c>
      <c r="I1038" s="138">
        <v>0</v>
      </c>
      <c r="J1038" s="138">
        <v>0</v>
      </c>
      <c r="K1038" s="138">
        <v>0</v>
      </c>
      <c r="L1038" s="139"/>
      <c r="M1038" s="138">
        <v>0</v>
      </c>
      <c r="N1038" s="139"/>
      <c r="O1038" s="138">
        <v>0</v>
      </c>
      <c r="P1038" s="138">
        <v>0</v>
      </c>
      <c r="Q1038" s="138">
        <v>0</v>
      </c>
      <c r="R1038" s="139"/>
      <c r="S1038" s="138">
        <v>0</v>
      </c>
      <c r="T1038" s="139"/>
      <c r="U1038" s="138">
        <v>0</v>
      </c>
      <c r="V1038" s="138">
        <v>0</v>
      </c>
      <c r="W1038" s="138">
        <v>0</v>
      </c>
      <c r="X1038" s="138">
        <v>0</v>
      </c>
      <c r="Y1038" s="138">
        <v>0</v>
      </c>
      <c r="Z1038" s="139"/>
      <c r="AA1038" s="138">
        <v>0</v>
      </c>
      <c r="AB1038" s="131">
        <v>0</v>
      </c>
    </row>
    <row r="1039" spans="1:28" ht="15" customHeight="1" x14ac:dyDescent="0.25">
      <c r="A1039" s="129" t="str">
        <f>B1039&amp;"-"&amp;COUNTIF($B$3:B1039,B1039)</f>
        <v>298-16</v>
      </c>
      <c r="B1039" s="130">
        <v>298</v>
      </c>
      <c r="C1039" s="130" t="s">
        <v>46</v>
      </c>
      <c r="D1039" s="137"/>
      <c r="E1039" s="138">
        <v>0</v>
      </c>
      <c r="F1039" s="138">
        <v>0</v>
      </c>
      <c r="G1039" s="138">
        <v>0</v>
      </c>
      <c r="H1039" s="138">
        <v>0</v>
      </c>
      <c r="I1039" s="138">
        <v>0</v>
      </c>
      <c r="J1039" s="138">
        <v>0</v>
      </c>
      <c r="K1039" s="138">
        <v>0</v>
      </c>
      <c r="L1039" s="139"/>
      <c r="M1039" s="138">
        <v>0</v>
      </c>
      <c r="N1039" s="139"/>
      <c r="O1039" s="138">
        <v>0</v>
      </c>
      <c r="P1039" s="138">
        <v>0</v>
      </c>
      <c r="Q1039" s="138">
        <v>0</v>
      </c>
      <c r="R1039" s="139"/>
      <c r="S1039" s="138">
        <v>0</v>
      </c>
      <c r="T1039" s="139"/>
      <c r="U1039" s="138">
        <v>0</v>
      </c>
      <c r="V1039" s="138">
        <v>0</v>
      </c>
      <c r="W1039" s="138">
        <v>0</v>
      </c>
      <c r="X1039" s="138">
        <v>0</v>
      </c>
      <c r="Y1039" s="138">
        <v>0</v>
      </c>
      <c r="Z1039" s="139"/>
      <c r="AA1039" s="138">
        <v>0</v>
      </c>
      <c r="AB1039" s="131">
        <v>0</v>
      </c>
    </row>
    <row r="1040" spans="1:28" ht="15" customHeight="1" x14ac:dyDescent="0.25">
      <c r="A1040" s="129" t="str">
        <f>B1040&amp;"-"&amp;COUNTIF($B$3:B1040,B1040)</f>
        <v>300-1</v>
      </c>
      <c r="B1040" s="130">
        <v>300</v>
      </c>
      <c r="C1040" s="130" t="s">
        <v>48</v>
      </c>
      <c r="D1040" s="137">
        <v>43497</v>
      </c>
      <c r="E1040" s="138">
        <v>1</v>
      </c>
      <c r="F1040" s="138">
        <v>0</v>
      </c>
      <c r="G1040" s="138">
        <v>0</v>
      </c>
      <c r="H1040" s="138">
        <v>0</v>
      </c>
      <c r="I1040" s="138">
        <v>0</v>
      </c>
      <c r="J1040" s="138">
        <v>0</v>
      </c>
      <c r="K1040" s="138">
        <v>1</v>
      </c>
      <c r="L1040" s="139"/>
      <c r="M1040" s="138">
        <v>1</v>
      </c>
      <c r="N1040" s="139"/>
      <c r="O1040" s="138">
        <v>0</v>
      </c>
      <c r="P1040" s="138">
        <v>0</v>
      </c>
      <c r="Q1040" s="138">
        <v>0</v>
      </c>
      <c r="R1040" s="139"/>
      <c r="S1040" s="138">
        <v>0</v>
      </c>
      <c r="T1040" s="139"/>
      <c r="U1040" s="138">
        <v>0</v>
      </c>
      <c r="V1040" s="138">
        <v>0</v>
      </c>
      <c r="W1040" s="138">
        <v>0</v>
      </c>
      <c r="X1040" s="138">
        <v>0</v>
      </c>
      <c r="Y1040" s="138">
        <v>0</v>
      </c>
      <c r="Z1040" s="139"/>
      <c r="AA1040" s="138">
        <v>0</v>
      </c>
      <c r="AB1040" s="131">
        <v>0</v>
      </c>
    </row>
    <row r="1041" spans="1:28" ht="15" customHeight="1" x14ac:dyDescent="0.25">
      <c r="A1041" s="129" t="str">
        <f>B1041&amp;"-"&amp;COUNTIF($B$3:B1041,B1041)</f>
        <v>300-2</v>
      </c>
      <c r="B1041" s="130">
        <v>300</v>
      </c>
      <c r="C1041" s="130" t="s">
        <v>48</v>
      </c>
      <c r="D1041" s="137">
        <v>47167</v>
      </c>
      <c r="E1041" s="138">
        <v>0.57999999999999996</v>
      </c>
      <c r="F1041" s="138">
        <v>0</v>
      </c>
      <c r="G1041" s="138">
        <v>0</v>
      </c>
      <c r="H1041" s="138">
        <v>0</v>
      </c>
      <c r="I1041" s="138">
        <v>0</v>
      </c>
      <c r="J1041" s="138">
        <v>0</v>
      </c>
      <c r="K1041" s="138">
        <v>0</v>
      </c>
      <c r="L1041" s="139"/>
      <c r="M1041" s="138">
        <v>0.57999999999999996</v>
      </c>
      <c r="N1041" s="139"/>
      <c r="O1041" s="138">
        <v>0</v>
      </c>
      <c r="P1041" s="138">
        <v>0</v>
      </c>
      <c r="Q1041" s="138">
        <v>0</v>
      </c>
      <c r="R1041" s="139"/>
      <c r="S1041" s="138">
        <v>0</v>
      </c>
      <c r="T1041" s="139"/>
      <c r="U1041" s="138">
        <v>0</v>
      </c>
      <c r="V1041" s="138">
        <v>0</v>
      </c>
      <c r="W1041" s="138">
        <v>0</v>
      </c>
      <c r="X1041" s="138">
        <v>0</v>
      </c>
      <c r="Y1041" s="138">
        <v>0</v>
      </c>
      <c r="Z1041" s="139"/>
      <c r="AA1041" s="138">
        <v>0</v>
      </c>
      <c r="AB1041" s="131">
        <v>0</v>
      </c>
    </row>
    <row r="1042" spans="1:28" ht="15" customHeight="1" x14ac:dyDescent="0.25">
      <c r="A1042" s="129" t="str">
        <f>B1042&amp;"-"&amp;COUNTIF($B$3:B1042,B1042)</f>
        <v>300-3</v>
      </c>
      <c r="B1042" s="130">
        <v>300</v>
      </c>
      <c r="C1042" s="130" t="s">
        <v>48</v>
      </c>
      <c r="D1042" s="137">
        <v>43661</v>
      </c>
      <c r="E1042" s="138">
        <v>0.51</v>
      </c>
      <c r="F1042" s="138">
        <v>0</v>
      </c>
      <c r="G1042" s="138">
        <v>0</v>
      </c>
      <c r="H1042" s="138">
        <v>0.5</v>
      </c>
      <c r="I1042" s="138">
        <v>0</v>
      </c>
      <c r="J1042" s="138">
        <v>0</v>
      </c>
      <c r="K1042" s="138">
        <v>0</v>
      </c>
      <c r="L1042" s="139"/>
      <c r="M1042" s="138">
        <v>0.51</v>
      </c>
      <c r="N1042" s="139"/>
      <c r="O1042" s="138">
        <v>0</v>
      </c>
      <c r="P1042" s="138">
        <v>0</v>
      </c>
      <c r="Q1042" s="138">
        <v>0</v>
      </c>
      <c r="R1042" s="139"/>
      <c r="S1042" s="138">
        <v>0</v>
      </c>
      <c r="T1042" s="139"/>
      <c r="U1042" s="138">
        <v>0</v>
      </c>
      <c r="V1042" s="138">
        <v>0</v>
      </c>
      <c r="W1042" s="138">
        <v>0</v>
      </c>
      <c r="X1042" s="138">
        <v>0</v>
      </c>
      <c r="Y1042" s="138">
        <v>0</v>
      </c>
      <c r="Z1042" s="139"/>
      <c r="AA1042" s="138">
        <v>0</v>
      </c>
      <c r="AB1042" s="131">
        <v>0</v>
      </c>
    </row>
    <row r="1043" spans="1:28" ht="15" customHeight="1" x14ac:dyDescent="0.25">
      <c r="A1043" s="129" t="str">
        <f>B1043&amp;"-"&amp;COUNTIF($B$3:B1043,B1043)</f>
        <v>300-4</v>
      </c>
      <c r="B1043" s="130">
        <v>300</v>
      </c>
      <c r="C1043" s="130" t="s">
        <v>48</v>
      </c>
      <c r="D1043" s="137">
        <v>47787</v>
      </c>
      <c r="E1043" s="138">
        <v>0.03</v>
      </c>
      <c r="F1043" s="138">
        <v>0</v>
      </c>
      <c r="G1043" s="138">
        <v>0</v>
      </c>
      <c r="H1043" s="138">
        <v>0</v>
      </c>
      <c r="I1043" s="138">
        <v>0</v>
      </c>
      <c r="J1043" s="138">
        <v>0</v>
      </c>
      <c r="K1043" s="138">
        <v>0</v>
      </c>
      <c r="L1043" s="139"/>
      <c r="M1043" s="138">
        <v>0.03</v>
      </c>
      <c r="N1043" s="139"/>
      <c r="O1043" s="138">
        <v>0</v>
      </c>
      <c r="P1043" s="138">
        <v>0</v>
      </c>
      <c r="Q1043" s="138">
        <v>0</v>
      </c>
      <c r="R1043" s="139"/>
      <c r="S1043" s="138">
        <v>0</v>
      </c>
      <c r="T1043" s="139"/>
      <c r="U1043" s="138">
        <v>0</v>
      </c>
      <c r="V1043" s="138">
        <v>0</v>
      </c>
      <c r="W1043" s="138">
        <v>0</v>
      </c>
      <c r="X1043" s="138">
        <v>0</v>
      </c>
      <c r="Y1043" s="138">
        <v>0</v>
      </c>
      <c r="Z1043" s="139"/>
      <c r="AA1043" s="138">
        <v>0</v>
      </c>
      <c r="AB1043" s="131">
        <v>0</v>
      </c>
    </row>
    <row r="1044" spans="1:28" ht="15" customHeight="1" x14ac:dyDescent="0.25">
      <c r="A1044" s="129" t="str">
        <f>B1044&amp;"-"&amp;COUNTIF($B$3:B1044,B1044)</f>
        <v>300-5</v>
      </c>
      <c r="B1044" s="130">
        <v>300</v>
      </c>
      <c r="C1044" s="130" t="s">
        <v>48</v>
      </c>
      <c r="D1044" s="137">
        <v>49833</v>
      </c>
      <c r="E1044" s="138">
        <v>2.63</v>
      </c>
      <c r="F1044" s="138">
        <v>0</v>
      </c>
      <c r="G1044" s="138">
        <v>1.63</v>
      </c>
      <c r="H1044" s="138">
        <v>0</v>
      </c>
      <c r="I1044" s="138">
        <v>0</v>
      </c>
      <c r="J1044" s="138">
        <v>0</v>
      </c>
      <c r="K1044" s="138">
        <v>1</v>
      </c>
      <c r="L1044" s="139"/>
      <c r="M1044" s="138">
        <v>1.63</v>
      </c>
      <c r="N1044" s="139"/>
      <c r="O1044" s="138">
        <v>0</v>
      </c>
      <c r="P1044" s="138">
        <v>0</v>
      </c>
      <c r="Q1044" s="138">
        <v>0</v>
      </c>
      <c r="R1044" s="139"/>
      <c r="S1044" s="138">
        <v>0</v>
      </c>
      <c r="T1044" s="139"/>
      <c r="U1044" s="138">
        <v>0</v>
      </c>
      <c r="V1044" s="138">
        <v>0</v>
      </c>
      <c r="W1044" s="138">
        <v>0</v>
      </c>
      <c r="X1044" s="138">
        <v>0</v>
      </c>
      <c r="Y1044" s="138">
        <v>0</v>
      </c>
      <c r="Z1044" s="139"/>
      <c r="AA1044" s="138">
        <v>0</v>
      </c>
      <c r="AB1044" s="131">
        <v>0</v>
      </c>
    </row>
    <row r="1045" spans="1:28" ht="15" customHeight="1" x14ac:dyDescent="0.25">
      <c r="A1045" s="129" t="str">
        <f>B1045&amp;"-"&amp;COUNTIF($B$3:B1045,B1045)</f>
        <v>300-6</v>
      </c>
      <c r="B1045" s="130">
        <v>300</v>
      </c>
      <c r="C1045" s="130" t="s">
        <v>48</v>
      </c>
      <c r="D1045" s="137">
        <v>43711</v>
      </c>
      <c r="E1045" s="138">
        <v>40.479999999999997</v>
      </c>
      <c r="F1045" s="138">
        <v>0</v>
      </c>
      <c r="G1045" s="138">
        <v>15.97</v>
      </c>
      <c r="H1045" s="138">
        <v>7.63</v>
      </c>
      <c r="I1045" s="138">
        <v>0</v>
      </c>
      <c r="J1045" s="138">
        <v>0</v>
      </c>
      <c r="K1045" s="138">
        <v>5.27</v>
      </c>
      <c r="L1045" s="139"/>
      <c r="M1045" s="138">
        <v>27.71</v>
      </c>
      <c r="N1045" s="139"/>
      <c r="O1045" s="138">
        <v>0</v>
      </c>
      <c r="P1045" s="138">
        <v>0</v>
      </c>
      <c r="Q1045" s="138">
        <v>0</v>
      </c>
      <c r="R1045" s="139"/>
      <c r="S1045" s="138">
        <v>0</v>
      </c>
      <c r="T1045" s="139"/>
      <c r="U1045" s="138">
        <v>0</v>
      </c>
      <c r="V1045" s="138">
        <v>0</v>
      </c>
      <c r="W1045" s="138">
        <v>0</v>
      </c>
      <c r="X1045" s="138">
        <v>0</v>
      </c>
      <c r="Y1045" s="138">
        <v>0</v>
      </c>
      <c r="Z1045" s="139"/>
      <c r="AA1045" s="138">
        <v>0</v>
      </c>
      <c r="AB1045" s="131">
        <v>0</v>
      </c>
    </row>
    <row r="1046" spans="1:28" ht="15" customHeight="1" x14ac:dyDescent="0.25">
      <c r="A1046" s="129" t="str">
        <f>B1046&amp;"-"&amp;COUNTIF($B$3:B1046,B1046)</f>
        <v>300-7</v>
      </c>
      <c r="B1046" s="130">
        <v>300</v>
      </c>
      <c r="C1046" s="130" t="s">
        <v>48</v>
      </c>
      <c r="D1046" s="137">
        <v>43729</v>
      </c>
      <c r="E1046" s="138">
        <v>0.14000000000000001</v>
      </c>
      <c r="F1046" s="138">
        <v>0</v>
      </c>
      <c r="G1046" s="138">
        <v>0</v>
      </c>
      <c r="H1046" s="138">
        <v>0.14000000000000001</v>
      </c>
      <c r="I1046" s="138">
        <v>0</v>
      </c>
      <c r="J1046" s="138">
        <v>0</v>
      </c>
      <c r="K1046" s="138">
        <v>0</v>
      </c>
      <c r="L1046" s="139"/>
      <c r="M1046" s="138">
        <v>0.14000000000000001</v>
      </c>
      <c r="N1046" s="139"/>
      <c r="O1046" s="138">
        <v>0</v>
      </c>
      <c r="P1046" s="138">
        <v>0</v>
      </c>
      <c r="Q1046" s="138">
        <v>0</v>
      </c>
      <c r="R1046" s="139"/>
      <c r="S1046" s="138">
        <v>0</v>
      </c>
      <c r="T1046" s="139"/>
      <c r="U1046" s="138">
        <v>0</v>
      </c>
      <c r="V1046" s="138">
        <v>0</v>
      </c>
      <c r="W1046" s="138">
        <v>0</v>
      </c>
      <c r="X1046" s="138">
        <v>0</v>
      </c>
      <c r="Y1046" s="138">
        <v>0</v>
      </c>
      <c r="Z1046" s="139"/>
      <c r="AA1046" s="138">
        <v>0</v>
      </c>
      <c r="AB1046" s="131">
        <v>0</v>
      </c>
    </row>
    <row r="1047" spans="1:28" ht="15" customHeight="1" x14ac:dyDescent="0.25">
      <c r="A1047" s="129" t="str">
        <f>B1047&amp;"-"&amp;COUNTIF($B$3:B1047,B1047)</f>
        <v>300-8</v>
      </c>
      <c r="B1047" s="130">
        <v>300</v>
      </c>
      <c r="C1047" s="130" t="s">
        <v>48</v>
      </c>
      <c r="D1047" s="137">
        <v>43745</v>
      </c>
      <c r="E1047" s="138">
        <v>0.5</v>
      </c>
      <c r="F1047" s="138">
        <v>0</v>
      </c>
      <c r="G1047" s="138">
        <v>0</v>
      </c>
      <c r="H1047" s="138">
        <v>0</v>
      </c>
      <c r="I1047" s="138">
        <v>0</v>
      </c>
      <c r="J1047" s="138">
        <v>0</v>
      </c>
      <c r="K1047" s="138">
        <v>0</v>
      </c>
      <c r="L1047" s="139"/>
      <c r="M1047" s="138">
        <v>0.5</v>
      </c>
      <c r="N1047" s="139"/>
      <c r="O1047" s="138">
        <v>0</v>
      </c>
      <c r="P1047" s="138">
        <v>0</v>
      </c>
      <c r="Q1047" s="138">
        <v>0</v>
      </c>
      <c r="R1047" s="139"/>
      <c r="S1047" s="138">
        <v>0</v>
      </c>
      <c r="T1047" s="139"/>
      <c r="U1047" s="138">
        <v>0</v>
      </c>
      <c r="V1047" s="138">
        <v>0</v>
      </c>
      <c r="W1047" s="138">
        <v>0</v>
      </c>
      <c r="X1047" s="138">
        <v>0</v>
      </c>
      <c r="Y1047" s="138">
        <v>0</v>
      </c>
      <c r="Z1047" s="139"/>
      <c r="AA1047" s="138">
        <v>0</v>
      </c>
      <c r="AB1047" s="131">
        <v>0</v>
      </c>
    </row>
    <row r="1048" spans="1:28" ht="15" customHeight="1" x14ac:dyDescent="0.25">
      <c r="A1048" s="129" t="str">
        <f>B1048&amp;"-"&amp;COUNTIF($B$3:B1048,B1048)</f>
        <v>300-9</v>
      </c>
      <c r="B1048" s="130">
        <v>300</v>
      </c>
      <c r="C1048" s="130" t="s">
        <v>48</v>
      </c>
      <c r="D1048" s="137">
        <v>43752</v>
      </c>
      <c r="E1048" s="138">
        <v>1</v>
      </c>
      <c r="F1048" s="138">
        <v>0</v>
      </c>
      <c r="G1048" s="138">
        <v>0</v>
      </c>
      <c r="H1048" s="138">
        <v>0</v>
      </c>
      <c r="I1048" s="138">
        <v>0</v>
      </c>
      <c r="J1048" s="138">
        <v>0</v>
      </c>
      <c r="K1048" s="138">
        <v>0</v>
      </c>
      <c r="L1048" s="139"/>
      <c r="M1048" s="138">
        <v>0</v>
      </c>
      <c r="N1048" s="139"/>
      <c r="O1048" s="138">
        <v>0</v>
      </c>
      <c r="P1048" s="138">
        <v>0</v>
      </c>
      <c r="Q1048" s="138">
        <v>0</v>
      </c>
      <c r="R1048" s="139"/>
      <c r="S1048" s="138">
        <v>0</v>
      </c>
      <c r="T1048" s="139"/>
      <c r="U1048" s="138">
        <v>0</v>
      </c>
      <c r="V1048" s="138">
        <v>0</v>
      </c>
      <c r="W1048" s="138">
        <v>0</v>
      </c>
      <c r="X1048" s="138">
        <v>0</v>
      </c>
      <c r="Y1048" s="138">
        <v>0</v>
      </c>
      <c r="Z1048" s="139"/>
      <c r="AA1048" s="138">
        <v>0</v>
      </c>
      <c r="AB1048" s="131">
        <v>0</v>
      </c>
    </row>
    <row r="1049" spans="1:28" ht="15" customHeight="1" x14ac:dyDescent="0.25">
      <c r="A1049" s="129" t="str">
        <f>B1049&amp;"-"&amp;COUNTIF($B$3:B1049,B1049)</f>
        <v>300-10</v>
      </c>
      <c r="B1049" s="130">
        <v>300</v>
      </c>
      <c r="C1049" s="130" t="s">
        <v>48</v>
      </c>
      <c r="D1049" s="137">
        <v>43786</v>
      </c>
      <c r="E1049" s="138">
        <v>1.58</v>
      </c>
      <c r="F1049" s="138">
        <v>0</v>
      </c>
      <c r="G1049" s="138">
        <v>0.24</v>
      </c>
      <c r="H1049" s="138">
        <v>0.95</v>
      </c>
      <c r="I1049" s="138">
        <v>0</v>
      </c>
      <c r="J1049" s="138">
        <v>0</v>
      </c>
      <c r="K1049" s="138">
        <v>0</v>
      </c>
      <c r="L1049" s="139"/>
      <c r="M1049" s="138">
        <v>1.4</v>
      </c>
      <c r="N1049" s="139"/>
      <c r="O1049" s="138">
        <v>0</v>
      </c>
      <c r="P1049" s="138">
        <v>0</v>
      </c>
      <c r="Q1049" s="138">
        <v>0</v>
      </c>
      <c r="R1049" s="139"/>
      <c r="S1049" s="138">
        <v>0</v>
      </c>
      <c r="T1049" s="139"/>
      <c r="U1049" s="138">
        <v>0</v>
      </c>
      <c r="V1049" s="138">
        <v>0</v>
      </c>
      <c r="W1049" s="138">
        <v>0</v>
      </c>
      <c r="X1049" s="138">
        <v>0</v>
      </c>
      <c r="Y1049" s="138">
        <v>0</v>
      </c>
      <c r="Z1049" s="139"/>
      <c r="AA1049" s="138">
        <v>0</v>
      </c>
      <c r="AB1049" s="131">
        <v>0</v>
      </c>
    </row>
    <row r="1050" spans="1:28" ht="15" customHeight="1" x14ac:dyDescent="0.25">
      <c r="A1050" s="129" t="str">
        <f>B1050&amp;"-"&amp;COUNTIF($B$3:B1050,B1050)</f>
        <v>300-11</v>
      </c>
      <c r="B1050" s="130">
        <v>300</v>
      </c>
      <c r="C1050" s="130" t="s">
        <v>48</v>
      </c>
      <c r="D1050" s="137">
        <v>46516</v>
      </c>
      <c r="E1050" s="138">
        <v>0.34</v>
      </c>
      <c r="F1050" s="138">
        <v>0</v>
      </c>
      <c r="G1050" s="138">
        <v>0</v>
      </c>
      <c r="H1050" s="138">
        <v>0.34</v>
      </c>
      <c r="I1050" s="138">
        <v>0</v>
      </c>
      <c r="J1050" s="138">
        <v>0</v>
      </c>
      <c r="K1050" s="138">
        <v>0</v>
      </c>
      <c r="L1050" s="139"/>
      <c r="M1050" s="138">
        <v>0.34</v>
      </c>
      <c r="N1050" s="139"/>
      <c r="O1050" s="138">
        <v>0</v>
      </c>
      <c r="P1050" s="138">
        <v>0</v>
      </c>
      <c r="Q1050" s="138">
        <v>0</v>
      </c>
      <c r="R1050" s="139"/>
      <c r="S1050" s="138">
        <v>0</v>
      </c>
      <c r="T1050" s="139"/>
      <c r="U1050" s="138">
        <v>0</v>
      </c>
      <c r="V1050" s="138">
        <v>0</v>
      </c>
      <c r="W1050" s="138">
        <v>0</v>
      </c>
      <c r="X1050" s="138">
        <v>0</v>
      </c>
      <c r="Y1050" s="138">
        <v>0</v>
      </c>
      <c r="Z1050" s="139"/>
      <c r="AA1050" s="138">
        <v>0</v>
      </c>
      <c r="AB1050" s="131">
        <v>0</v>
      </c>
    </row>
    <row r="1051" spans="1:28" ht="15" customHeight="1" x14ac:dyDescent="0.25">
      <c r="A1051" s="129" t="str">
        <f>B1051&amp;"-"&amp;COUNTIF($B$3:B1051,B1051)</f>
        <v>300-12</v>
      </c>
      <c r="B1051" s="130">
        <v>300</v>
      </c>
      <c r="C1051" s="130" t="s">
        <v>48</v>
      </c>
      <c r="D1051" s="137">
        <v>43802</v>
      </c>
      <c r="E1051" s="138">
        <v>4.3600000000000003</v>
      </c>
      <c r="F1051" s="138">
        <v>0</v>
      </c>
      <c r="G1051" s="138">
        <v>0.59</v>
      </c>
      <c r="H1051" s="138">
        <v>0.95</v>
      </c>
      <c r="I1051" s="138">
        <v>0</v>
      </c>
      <c r="J1051" s="138">
        <v>0</v>
      </c>
      <c r="K1051" s="138">
        <v>0</v>
      </c>
      <c r="L1051" s="139"/>
      <c r="M1051" s="138">
        <v>2.5099999999999998</v>
      </c>
      <c r="N1051" s="139"/>
      <c r="O1051" s="138">
        <v>0</v>
      </c>
      <c r="P1051" s="138">
        <v>0</v>
      </c>
      <c r="Q1051" s="138">
        <v>0</v>
      </c>
      <c r="R1051" s="139"/>
      <c r="S1051" s="138">
        <v>0</v>
      </c>
      <c r="T1051" s="139"/>
      <c r="U1051" s="138">
        <v>0</v>
      </c>
      <c r="V1051" s="138">
        <v>0</v>
      </c>
      <c r="W1051" s="138">
        <v>0</v>
      </c>
      <c r="X1051" s="138">
        <v>0</v>
      </c>
      <c r="Y1051" s="138">
        <v>0</v>
      </c>
      <c r="Z1051" s="139"/>
      <c r="AA1051" s="138">
        <v>0</v>
      </c>
      <c r="AB1051" s="131">
        <v>0</v>
      </c>
    </row>
    <row r="1052" spans="1:28" ht="15" customHeight="1" x14ac:dyDescent="0.25">
      <c r="A1052" s="129" t="str">
        <f>B1052&amp;"-"&amp;COUNTIF($B$3:B1052,B1052)</f>
        <v>300-13</v>
      </c>
      <c r="B1052" s="130">
        <v>300</v>
      </c>
      <c r="C1052" s="130" t="s">
        <v>48</v>
      </c>
      <c r="D1052" s="137">
        <v>49189</v>
      </c>
      <c r="E1052" s="138">
        <v>0.66</v>
      </c>
      <c r="F1052" s="138">
        <v>0</v>
      </c>
      <c r="G1052" s="138">
        <v>0.24</v>
      </c>
      <c r="H1052" s="138">
        <v>0</v>
      </c>
      <c r="I1052" s="138">
        <v>0</v>
      </c>
      <c r="J1052" s="138">
        <v>0</v>
      </c>
      <c r="K1052" s="138">
        <v>0</v>
      </c>
      <c r="L1052" s="139"/>
      <c r="M1052" s="138">
        <v>0.28000000000000003</v>
      </c>
      <c r="N1052" s="139"/>
      <c r="O1052" s="138">
        <v>0</v>
      </c>
      <c r="P1052" s="138">
        <v>0</v>
      </c>
      <c r="Q1052" s="138">
        <v>0</v>
      </c>
      <c r="R1052" s="139"/>
      <c r="S1052" s="138">
        <v>0</v>
      </c>
      <c r="T1052" s="139"/>
      <c r="U1052" s="138">
        <v>0</v>
      </c>
      <c r="V1052" s="138">
        <v>0</v>
      </c>
      <c r="W1052" s="138">
        <v>0</v>
      </c>
      <c r="X1052" s="138">
        <v>0</v>
      </c>
      <c r="Y1052" s="138">
        <v>0</v>
      </c>
      <c r="Z1052" s="139"/>
      <c r="AA1052" s="138">
        <v>0</v>
      </c>
      <c r="AB1052" s="131">
        <v>0</v>
      </c>
    </row>
    <row r="1053" spans="1:28" ht="15" customHeight="1" x14ac:dyDescent="0.25">
      <c r="A1053" s="129" t="str">
        <f>B1053&amp;"-"&amp;COUNTIF($B$3:B1053,B1053)</f>
        <v>300-14</v>
      </c>
      <c r="B1053" s="130">
        <v>300</v>
      </c>
      <c r="C1053" s="130" t="s">
        <v>48</v>
      </c>
      <c r="D1053" s="137">
        <v>43844</v>
      </c>
      <c r="E1053" s="138">
        <v>1.92</v>
      </c>
      <c r="F1053" s="138">
        <v>0</v>
      </c>
      <c r="G1053" s="138">
        <v>0</v>
      </c>
      <c r="H1053" s="138">
        <v>1.6</v>
      </c>
      <c r="I1053" s="138">
        <v>0</v>
      </c>
      <c r="J1053" s="138">
        <v>0</v>
      </c>
      <c r="K1053" s="138">
        <v>0</v>
      </c>
      <c r="L1053" s="139"/>
      <c r="M1053" s="138">
        <v>1.64</v>
      </c>
      <c r="N1053" s="139"/>
      <c r="O1053" s="138">
        <v>0</v>
      </c>
      <c r="P1053" s="138">
        <v>0</v>
      </c>
      <c r="Q1053" s="138">
        <v>0</v>
      </c>
      <c r="R1053" s="139"/>
      <c r="S1053" s="138">
        <v>0</v>
      </c>
      <c r="T1053" s="139"/>
      <c r="U1053" s="138">
        <v>0</v>
      </c>
      <c r="V1053" s="138">
        <v>0</v>
      </c>
      <c r="W1053" s="138">
        <v>0</v>
      </c>
      <c r="X1053" s="138">
        <v>0</v>
      </c>
      <c r="Y1053" s="138">
        <v>0</v>
      </c>
      <c r="Z1053" s="139"/>
      <c r="AA1053" s="138">
        <v>0</v>
      </c>
      <c r="AB1053" s="131">
        <v>0</v>
      </c>
    </row>
    <row r="1054" spans="1:28" ht="15" customHeight="1" x14ac:dyDescent="0.25">
      <c r="A1054" s="129" t="str">
        <f>B1054&amp;"-"&amp;COUNTIF($B$3:B1054,B1054)</f>
        <v>300-15</v>
      </c>
      <c r="B1054" s="130">
        <v>300</v>
      </c>
      <c r="C1054" s="130" t="s">
        <v>48</v>
      </c>
      <c r="D1054" s="137">
        <v>43901</v>
      </c>
      <c r="E1054" s="138">
        <v>0.86</v>
      </c>
      <c r="F1054" s="138">
        <v>0</v>
      </c>
      <c r="G1054" s="138">
        <v>0</v>
      </c>
      <c r="H1054" s="138">
        <v>0</v>
      </c>
      <c r="I1054" s="138">
        <v>0</v>
      </c>
      <c r="J1054" s="138">
        <v>0</v>
      </c>
      <c r="K1054" s="138">
        <v>0</v>
      </c>
      <c r="L1054" s="139"/>
      <c r="M1054" s="138">
        <v>0</v>
      </c>
      <c r="N1054" s="139"/>
      <c r="O1054" s="138">
        <v>0</v>
      </c>
      <c r="P1054" s="138">
        <v>0</v>
      </c>
      <c r="Q1054" s="138">
        <v>0</v>
      </c>
      <c r="R1054" s="139"/>
      <c r="S1054" s="138">
        <v>0</v>
      </c>
      <c r="T1054" s="139"/>
      <c r="U1054" s="138">
        <v>0</v>
      </c>
      <c r="V1054" s="138">
        <v>0</v>
      </c>
      <c r="W1054" s="138">
        <v>0</v>
      </c>
      <c r="X1054" s="138">
        <v>0</v>
      </c>
      <c r="Y1054" s="138">
        <v>0</v>
      </c>
      <c r="Z1054" s="139"/>
      <c r="AA1054" s="138">
        <v>0</v>
      </c>
      <c r="AB1054" s="131">
        <v>0</v>
      </c>
    </row>
    <row r="1055" spans="1:28" ht="15" customHeight="1" x14ac:dyDescent="0.25">
      <c r="A1055" s="129" t="str">
        <f>B1055&amp;"-"&amp;COUNTIF($B$3:B1055,B1055)</f>
        <v>300-16</v>
      </c>
      <c r="B1055" s="130">
        <v>300</v>
      </c>
      <c r="C1055" s="130" t="s">
        <v>48</v>
      </c>
      <c r="D1055" s="137">
        <v>43950</v>
      </c>
      <c r="E1055" s="138">
        <v>0.57999999999999996</v>
      </c>
      <c r="F1055" s="138">
        <v>0</v>
      </c>
      <c r="G1055" s="138">
        <v>0</v>
      </c>
      <c r="H1055" s="138">
        <v>0.49</v>
      </c>
      <c r="I1055" s="138">
        <v>0</v>
      </c>
      <c r="J1055" s="138">
        <v>0</v>
      </c>
      <c r="K1055" s="138">
        <v>0</v>
      </c>
      <c r="L1055" s="139"/>
      <c r="M1055" s="138">
        <v>0</v>
      </c>
      <c r="N1055" s="139"/>
      <c r="O1055" s="138">
        <v>0</v>
      </c>
      <c r="P1055" s="138">
        <v>0</v>
      </c>
      <c r="Q1055" s="138">
        <v>0</v>
      </c>
      <c r="R1055" s="139"/>
      <c r="S1055" s="138">
        <v>0</v>
      </c>
      <c r="T1055" s="139"/>
      <c r="U1055" s="138">
        <v>0</v>
      </c>
      <c r="V1055" s="138">
        <v>0</v>
      </c>
      <c r="W1055" s="138">
        <v>0</v>
      </c>
      <c r="X1055" s="138">
        <v>0</v>
      </c>
      <c r="Y1055" s="138">
        <v>0</v>
      </c>
      <c r="Z1055" s="139"/>
      <c r="AA1055" s="138">
        <v>0</v>
      </c>
      <c r="AB1055" s="131">
        <v>0</v>
      </c>
    </row>
    <row r="1056" spans="1:28" ht="15" customHeight="1" x14ac:dyDescent="0.25">
      <c r="A1056" s="129" t="str">
        <f>B1056&amp;"-"&amp;COUNTIF($B$3:B1056,B1056)</f>
        <v>300-17</v>
      </c>
      <c r="B1056" s="130">
        <v>300</v>
      </c>
      <c r="C1056" s="130" t="s">
        <v>48</v>
      </c>
      <c r="D1056" s="137">
        <v>49841</v>
      </c>
      <c r="E1056" s="138">
        <v>1</v>
      </c>
      <c r="F1056" s="138">
        <v>0</v>
      </c>
      <c r="G1056" s="138">
        <v>0</v>
      </c>
      <c r="H1056" s="138">
        <v>0</v>
      </c>
      <c r="I1056" s="138">
        <v>0</v>
      </c>
      <c r="J1056" s="138">
        <v>1</v>
      </c>
      <c r="K1056" s="138">
        <v>0</v>
      </c>
      <c r="L1056" s="139"/>
      <c r="M1056" s="138">
        <v>1</v>
      </c>
      <c r="N1056" s="139"/>
      <c r="O1056" s="138">
        <v>0</v>
      </c>
      <c r="P1056" s="138">
        <v>0</v>
      </c>
      <c r="Q1056" s="138">
        <v>0</v>
      </c>
      <c r="R1056" s="139"/>
      <c r="S1056" s="138">
        <v>0</v>
      </c>
      <c r="T1056" s="139"/>
      <c r="U1056" s="138">
        <v>0</v>
      </c>
      <c r="V1056" s="138">
        <v>0</v>
      </c>
      <c r="W1056" s="138">
        <v>0</v>
      </c>
      <c r="X1056" s="138">
        <v>0</v>
      </c>
      <c r="Y1056" s="138">
        <v>0</v>
      </c>
      <c r="Z1056" s="139"/>
      <c r="AA1056" s="138">
        <v>0</v>
      </c>
      <c r="AB1056" s="131">
        <v>0</v>
      </c>
    </row>
    <row r="1057" spans="1:28" ht="15" customHeight="1" x14ac:dyDescent="0.25">
      <c r="A1057" s="129" t="str">
        <f>B1057&amp;"-"&amp;COUNTIF($B$3:B1057,B1057)</f>
        <v>300-18</v>
      </c>
      <c r="B1057" s="130">
        <v>300</v>
      </c>
      <c r="C1057" s="130" t="s">
        <v>48</v>
      </c>
      <c r="D1057" s="137">
        <v>46334</v>
      </c>
      <c r="E1057" s="138">
        <v>0.08</v>
      </c>
      <c r="F1057" s="138">
        <v>0</v>
      </c>
      <c r="G1057" s="138">
        <v>0</v>
      </c>
      <c r="H1057" s="138">
        <v>0</v>
      </c>
      <c r="I1057" s="138">
        <v>0</v>
      </c>
      <c r="J1057" s="138">
        <v>0</v>
      </c>
      <c r="K1057" s="138">
        <v>0</v>
      </c>
      <c r="L1057" s="139"/>
      <c r="M1057" s="138">
        <v>0</v>
      </c>
      <c r="N1057" s="139"/>
      <c r="O1057" s="138">
        <v>0</v>
      </c>
      <c r="P1057" s="138">
        <v>0</v>
      </c>
      <c r="Q1057" s="138">
        <v>0</v>
      </c>
      <c r="R1057" s="139"/>
      <c r="S1057" s="138">
        <v>0</v>
      </c>
      <c r="T1057" s="139"/>
      <c r="U1057" s="138">
        <v>0</v>
      </c>
      <c r="V1057" s="138">
        <v>0</v>
      </c>
      <c r="W1057" s="138">
        <v>0</v>
      </c>
      <c r="X1057" s="138">
        <v>0</v>
      </c>
      <c r="Y1057" s="138">
        <v>0</v>
      </c>
      <c r="Z1057" s="139"/>
      <c r="AA1057" s="138">
        <v>0</v>
      </c>
      <c r="AB1057" s="131">
        <v>0</v>
      </c>
    </row>
    <row r="1058" spans="1:28" ht="15" customHeight="1" x14ac:dyDescent="0.25">
      <c r="A1058" s="129" t="str">
        <f>B1058&amp;"-"&amp;COUNTIF($B$3:B1058,B1058)</f>
        <v>300-19</v>
      </c>
      <c r="B1058" s="130">
        <v>300</v>
      </c>
      <c r="C1058" s="130" t="s">
        <v>48</v>
      </c>
      <c r="D1058" s="137">
        <v>44008</v>
      </c>
      <c r="E1058" s="138">
        <v>0.53</v>
      </c>
      <c r="F1058" s="138">
        <v>0</v>
      </c>
      <c r="G1058" s="138">
        <v>0</v>
      </c>
      <c r="H1058" s="138">
        <v>0</v>
      </c>
      <c r="I1058" s="138">
        <v>0</v>
      </c>
      <c r="J1058" s="138">
        <v>0</v>
      </c>
      <c r="K1058" s="138">
        <v>0</v>
      </c>
      <c r="L1058" s="139"/>
      <c r="M1058" s="138">
        <v>0.53</v>
      </c>
      <c r="N1058" s="139"/>
      <c r="O1058" s="138">
        <v>0</v>
      </c>
      <c r="P1058" s="138">
        <v>0</v>
      </c>
      <c r="Q1058" s="138">
        <v>0</v>
      </c>
      <c r="R1058" s="139"/>
      <c r="S1058" s="138">
        <v>0</v>
      </c>
      <c r="T1058" s="139"/>
      <c r="U1058" s="138">
        <v>0</v>
      </c>
      <c r="V1058" s="138">
        <v>0</v>
      </c>
      <c r="W1058" s="138">
        <v>0</v>
      </c>
      <c r="X1058" s="138">
        <v>0</v>
      </c>
      <c r="Y1058" s="138">
        <v>0</v>
      </c>
      <c r="Z1058" s="139"/>
      <c r="AA1058" s="138">
        <v>0</v>
      </c>
      <c r="AB1058" s="131">
        <v>0</v>
      </c>
    </row>
    <row r="1059" spans="1:28" ht="15" customHeight="1" x14ac:dyDescent="0.25">
      <c r="A1059" s="129" t="str">
        <f>B1059&amp;"-"&amp;COUNTIF($B$3:B1059,B1059)</f>
        <v>300-20</v>
      </c>
      <c r="B1059" s="130">
        <v>300</v>
      </c>
      <c r="C1059" s="130" t="s">
        <v>48</v>
      </c>
      <c r="D1059" s="137">
        <v>44016</v>
      </c>
      <c r="E1059" s="138">
        <v>0.5</v>
      </c>
      <c r="F1059" s="138">
        <v>0</v>
      </c>
      <c r="G1059" s="138">
        <v>0</v>
      </c>
      <c r="H1059" s="138">
        <v>0</v>
      </c>
      <c r="I1059" s="138">
        <v>0</v>
      </c>
      <c r="J1059" s="138">
        <v>0</v>
      </c>
      <c r="K1059" s="138">
        <v>0.5</v>
      </c>
      <c r="L1059" s="139"/>
      <c r="M1059" s="138">
        <v>0.5</v>
      </c>
      <c r="N1059" s="139"/>
      <c r="O1059" s="138">
        <v>0</v>
      </c>
      <c r="P1059" s="138">
        <v>0</v>
      </c>
      <c r="Q1059" s="138">
        <v>0</v>
      </c>
      <c r="R1059" s="139"/>
      <c r="S1059" s="138">
        <v>0</v>
      </c>
      <c r="T1059" s="139"/>
      <c r="U1059" s="138">
        <v>0</v>
      </c>
      <c r="V1059" s="138">
        <v>0</v>
      </c>
      <c r="W1059" s="138">
        <v>0</v>
      </c>
      <c r="X1059" s="138">
        <v>0</v>
      </c>
      <c r="Y1059" s="138">
        <v>0</v>
      </c>
      <c r="Z1059" s="139"/>
      <c r="AA1059" s="138">
        <v>0</v>
      </c>
      <c r="AB1059" s="131">
        <v>0</v>
      </c>
    </row>
    <row r="1060" spans="1:28" ht="15" customHeight="1" x14ac:dyDescent="0.25">
      <c r="A1060" s="129" t="str">
        <f>B1060&amp;"-"&amp;COUNTIF($B$3:B1060,B1060)</f>
        <v>300-21</v>
      </c>
      <c r="B1060" s="130">
        <v>300</v>
      </c>
      <c r="C1060" s="130" t="s">
        <v>48</v>
      </c>
      <c r="D1060" s="137">
        <v>44024</v>
      </c>
      <c r="E1060" s="138">
        <v>0.23</v>
      </c>
      <c r="F1060" s="138">
        <v>0</v>
      </c>
      <c r="G1060" s="138">
        <v>0</v>
      </c>
      <c r="H1060" s="138">
        <v>0.23</v>
      </c>
      <c r="I1060" s="138">
        <v>0</v>
      </c>
      <c r="J1060" s="138">
        <v>0</v>
      </c>
      <c r="K1060" s="138">
        <v>0</v>
      </c>
      <c r="L1060" s="139"/>
      <c r="M1060" s="138">
        <v>0.23</v>
      </c>
      <c r="N1060" s="139"/>
      <c r="O1060" s="138">
        <v>0</v>
      </c>
      <c r="P1060" s="138">
        <v>0</v>
      </c>
      <c r="Q1060" s="138">
        <v>0</v>
      </c>
      <c r="R1060" s="139"/>
      <c r="S1060" s="138">
        <v>0</v>
      </c>
      <c r="T1060" s="139"/>
      <c r="U1060" s="138">
        <v>0</v>
      </c>
      <c r="V1060" s="138">
        <v>0</v>
      </c>
      <c r="W1060" s="138">
        <v>0</v>
      </c>
      <c r="X1060" s="138">
        <v>0</v>
      </c>
      <c r="Y1060" s="138">
        <v>0</v>
      </c>
      <c r="Z1060" s="139"/>
      <c r="AA1060" s="138">
        <v>0</v>
      </c>
      <c r="AB1060" s="131">
        <v>0</v>
      </c>
    </row>
    <row r="1061" spans="1:28" ht="15" customHeight="1" x14ac:dyDescent="0.25">
      <c r="A1061" s="129" t="str">
        <f>B1061&amp;"-"&amp;COUNTIF($B$3:B1061,B1061)</f>
        <v>300-22</v>
      </c>
      <c r="B1061" s="130">
        <v>300</v>
      </c>
      <c r="C1061" s="130" t="s">
        <v>48</v>
      </c>
      <c r="D1061" s="137">
        <v>50013</v>
      </c>
      <c r="E1061" s="138">
        <v>0.04</v>
      </c>
      <c r="F1061" s="138">
        <v>0</v>
      </c>
      <c r="G1061" s="138">
        <v>0</v>
      </c>
      <c r="H1061" s="138">
        <v>0.04</v>
      </c>
      <c r="I1061" s="138">
        <v>0</v>
      </c>
      <c r="J1061" s="138">
        <v>0</v>
      </c>
      <c r="K1061" s="138">
        <v>0</v>
      </c>
      <c r="L1061" s="139"/>
      <c r="M1061" s="138">
        <v>0.04</v>
      </c>
      <c r="N1061" s="139"/>
      <c r="O1061" s="138">
        <v>0</v>
      </c>
      <c r="P1061" s="138">
        <v>0</v>
      </c>
      <c r="Q1061" s="138">
        <v>0</v>
      </c>
      <c r="R1061" s="139"/>
      <c r="S1061" s="138">
        <v>0</v>
      </c>
      <c r="T1061" s="139"/>
      <c r="U1061" s="138">
        <v>0</v>
      </c>
      <c r="V1061" s="138">
        <v>0</v>
      </c>
      <c r="W1061" s="138">
        <v>0</v>
      </c>
      <c r="X1061" s="138">
        <v>0</v>
      </c>
      <c r="Y1061" s="138">
        <v>0</v>
      </c>
      <c r="Z1061" s="139"/>
      <c r="AA1061" s="138">
        <v>0</v>
      </c>
      <c r="AB1061" s="131">
        <v>0</v>
      </c>
    </row>
    <row r="1062" spans="1:28" ht="15" customHeight="1" x14ac:dyDescent="0.25">
      <c r="A1062" s="129" t="str">
        <f>B1062&amp;"-"&amp;COUNTIF($B$3:B1062,B1062)</f>
        <v>300-23</v>
      </c>
      <c r="B1062" s="130">
        <v>300</v>
      </c>
      <c r="C1062" s="130" t="s">
        <v>48</v>
      </c>
      <c r="D1062" s="137">
        <v>47803</v>
      </c>
      <c r="E1062" s="138">
        <v>0.14000000000000001</v>
      </c>
      <c r="F1062" s="138">
        <v>0</v>
      </c>
      <c r="G1062" s="138">
        <v>0</v>
      </c>
      <c r="H1062" s="138">
        <v>0</v>
      </c>
      <c r="I1062" s="138">
        <v>0</v>
      </c>
      <c r="J1062" s="138">
        <v>0</v>
      </c>
      <c r="K1062" s="138">
        <v>0</v>
      </c>
      <c r="L1062" s="139"/>
      <c r="M1062" s="138">
        <v>0</v>
      </c>
      <c r="N1062" s="139"/>
      <c r="O1062" s="138">
        <v>0</v>
      </c>
      <c r="P1062" s="138">
        <v>0</v>
      </c>
      <c r="Q1062" s="138">
        <v>0</v>
      </c>
      <c r="R1062" s="139"/>
      <c r="S1062" s="138">
        <v>0</v>
      </c>
      <c r="T1062" s="139"/>
      <c r="U1062" s="138">
        <v>0</v>
      </c>
      <c r="V1062" s="138">
        <v>0</v>
      </c>
      <c r="W1062" s="138">
        <v>0</v>
      </c>
      <c r="X1062" s="138">
        <v>0</v>
      </c>
      <c r="Y1062" s="138">
        <v>0</v>
      </c>
      <c r="Z1062" s="139"/>
      <c r="AA1062" s="138">
        <v>0</v>
      </c>
      <c r="AB1062" s="131">
        <v>0</v>
      </c>
    </row>
    <row r="1063" spans="1:28" ht="15" customHeight="1" x14ac:dyDescent="0.25">
      <c r="A1063" s="129" t="str">
        <f>B1063&amp;"-"&amp;COUNTIF($B$3:B1063,B1063)</f>
        <v>300-24</v>
      </c>
      <c r="B1063" s="130">
        <v>300</v>
      </c>
      <c r="C1063" s="130" t="s">
        <v>48</v>
      </c>
      <c r="D1063" s="137">
        <v>44149</v>
      </c>
      <c r="E1063" s="138">
        <v>0.31</v>
      </c>
      <c r="F1063" s="138">
        <v>0</v>
      </c>
      <c r="G1063" s="138">
        <v>0</v>
      </c>
      <c r="H1063" s="138">
        <v>0</v>
      </c>
      <c r="I1063" s="138">
        <v>0</v>
      </c>
      <c r="J1063" s="138">
        <v>0</v>
      </c>
      <c r="K1063" s="138">
        <v>0</v>
      </c>
      <c r="L1063" s="139"/>
      <c r="M1063" s="138">
        <v>0.31</v>
      </c>
      <c r="N1063" s="139"/>
      <c r="O1063" s="138">
        <v>0</v>
      </c>
      <c r="P1063" s="138">
        <v>0</v>
      </c>
      <c r="Q1063" s="138">
        <v>0</v>
      </c>
      <c r="R1063" s="139"/>
      <c r="S1063" s="138">
        <v>0</v>
      </c>
      <c r="T1063" s="139"/>
      <c r="U1063" s="138">
        <v>0</v>
      </c>
      <c r="V1063" s="138">
        <v>0</v>
      </c>
      <c r="W1063" s="138">
        <v>0</v>
      </c>
      <c r="X1063" s="138">
        <v>0</v>
      </c>
      <c r="Y1063" s="138">
        <v>0</v>
      </c>
      <c r="Z1063" s="139"/>
      <c r="AA1063" s="138">
        <v>0</v>
      </c>
      <c r="AB1063" s="131">
        <v>0</v>
      </c>
    </row>
    <row r="1064" spans="1:28" ht="15" customHeight="1" x14ac:dyDescent="0.25">
      <c r="A1064" s="129" t="str">
        <f>B1064&amp;"-"&amp;COUNTIF($B$3:B1064,B1064)</f>
        <v>300-25</v>
      </c>
      <c r="B1064" s="130">
        <v>300</v>
      </c>
      <c r="C1064" s="130" t="s">
        <v>48</v>
      </c>
      <c r="D1064" s="137">
        <v>49858</v>
      </c>
      <c r="E1064" s="138">
        <v>2</v>
      </c>
      <c r="F1064" s="138">
        <v>0</v>
      </c>
      <c r="G1064" s="138">
        <v>0.83</v>
      </c>
      <c r="H1064" s="138">
        <v>0</v>
      </c>
      <c r="I1064" s="138">
        <v>0</v>
      </c>
      <c r="J1064" s="138">
        <v>0</v>
      </c>
      <c r="K1064" s="138">
        <v>1</v>
      </c>
      <c r="L1064" s="139"/>
      <c r="M1064" s="138">
        <v>0</v>
      </c>
      <c r="N1064" s="139"/>
      <c r="O1064" s="138">
        <v>0</v>
      </c>
      <c r="P1064" s="138">
        <v>0</v>
      </c>
      <c r="Q1064" s="138">
        <v>0</v>
      </c>
      <c r="R1064" s="139"/>
      <c r="S1064" s="138">
        <v>0</v>
      </c>
      <c r="T1064" s="139"/>
      <c r="U1064" s="138">
        <v>0</v>
      </c>
      <c r="V1064" s="138">
        <v>0</v>
      </c>
      <c r="W1064" s="138">
        <v>0</v>
      </c>
      <c r="X1064" s="138">
        <v>0</v>
      </c>
      <c r="Y1064" s="138">
        <v>0</v>
      </c>
      <c r="Z1064" s="139"/>
      <c r="AA1064" s="138">
        <v>0</v>
      </c>
      <c r="AB1064" s="131">
        <v>0</v>
      </c>
    </row>
    <row r="1065" spans="1:28" ht="15" customHeight="1" x14ac:dyDescent="0.25">
      <c r="A1065" s="129" t="str">
        <f>B1065&amp;"-"&amp;COUNTIF($B$3:B1065,B1065)</f>
        <v>300-26</v>
      </c>
      <c r="B1065" s="130">
        <v>300</v>
      </c>
      <c r="C1065" s="130" t="s">
        <v>48</v>
      </c>
      <c r="D1065" s="137">
        <v>44164</v>
      </c>
      <c r="E1065" s="138">
        <v>0.35</v>
      </c>
      <c r="F1065" s="138">
        <v>0</v>
      </c>
      <c r="G1065" s="138">
        <v>0</v>
      </c>
      <c r="H1065" s="138">
        <v>0</v>
      </c>
      <c r="I1065" s="138">
        <v>0</v>
      </c>
      <c r="J1065" s="138">
        <v>0</v>
      </c>
      <c r="K1065" s="138">
        <v>0</v>
      </c>
      <c r="L1065" s="139"/>
      <c r="M1065" s="138">
        <v>0.35</v>
      </c>
      <c r="N1065" s="139"/>
      <c r="O1065" s="138">
        <v>0</v>
      </c>
      <c r="P1065" s="138">
        <v>0</v>
      </c>
      <c r="Q1065" s="138">
        <v>0</v>
      </c>
      <c r="R1065" s="139"/>
      <c r="S1065" s="138">
        <v>0</v>
      </c>
      <c r="T1065" s="139"/>
      <c r="U1065" s="138">
        <v>0</v>
      </c>
      <c r="V1065" s="138">
        <v>0</v>
      </c>
      <c r="W1065" s="138">
        <v>0</v>
      </c>
      <c r="X1065" s="138">
        <v>0</v>
      </c>
      <c r="Y1065" s="138">
        <v>0</v>
      </c>
      <c r="Z1065" s="139"/>
      <c r="AA1065" s="138">
        <v>0</v>
      </c>
      <c r="AB1065" s="131">
        <v>0</v>
      </c>
    </row>
    <row r="1066" spans="1:28" ht="15" customHeight="1" x14ac:dyDescent="0.25">
      <c r="A1066" s="129" t="str">
        <f>B1066&amp;"-"&amp;COUNTIF($B$3:B1066,B1066)</f>
        <v>300-27</v>
      </c>
      <c r="B1066" s="130">
        <v>300</v>
      </c>
      <c r="C1066" s="130" t="s">
        <v>48</v>
      </c>
      <c r="D1066" s="137">
        <v>44180</v>
      </c>
      <c r="E1066" s="138">
        <v>0.52</v>
      </c>
      <c r="F1066" s="138">
        <v>0</v>
      </c>
      <c r="G1066" s="138">
        <v>0</v>
      </c>
      <c r="H1066" s="138">
        <v>0</v>
      </c>
      <c r="I1066" s="138">
        <v>0</v>
      </c>
      <c r="J1066" s="138">
        <v>0</v>
      </c>
      <c r="K1066" s="138">
        <v>0</v>
      </c>
      <c r="L1066" s="139"/>
      <c r="M1066" s="138">
        <v>0.52</v>
      </c>
      <c r="N1066" s="139"/>
      <c r="O1066" s="138">
        <v>0</v>
      </c>
      <c r="P1066" s="138">
        <v>0</v>
      </c>
      <c r="Q1066" s="138">
        <v>0</v>
      </c>
      <c r="R1066" s="139"/>
      <c r="S1066" s="138">
        <v>0</v>
      </c>
      <c r="T1066" s="139"/>
      <c r="U1066" s="138">
        <v>0</v>
      </c>
      <c r="V1066" s="138">
        <v>0</v>
      </c>
      <c r="W1066" s="138">
        <v>0</v>
      </c>
      <c r="X1066" s="138">
        <v>0</v>
      </c>
      <c r="Y1066" s="138">
        <v>0</v>
      </c>
      <c r="Z1066" s="139"/>
      <c r="AA1066" s="138">
        <v>0</v>
      </c>
      <c r="AB1066" s="131">
        <v>0</v>
      </c>
    </row>
    <row r="1067" spans="1:28" ht="15" customHeight="1" x14ac:dyDescent="0.25">
      <c r="A1067" s="129" t="str">
        <f>B1067&amp;"-"&amp;COUNTIF($B$3:B1067,B1067)</f>
        <v>300-28</v>
      </c>
      <c r="B1067" s="130">
        <v>300</v>
      </c>
      <c r="C1067" s="130" t="s">
        <v>48</v>
      </c>
      <c r="D1067" s="137">
        <v>44206</v>
      </c>
      <c r="E1067" s="138">
        <v>0.7</v>
      </c>
      <c r="F1067" s="138">
        <v>0</v>
      </c>
      <c r="G1067" s="138">
        <v>0</v>
      </c>
      <c r="H1067" s="138">
        <v>0.5</v>
      </c>
      <c r="I1067" s="138">
        <v>0</v>
      </c>
      <c r="J1067" s="138">
        <v>0</v>
      </c>
      <c r="K1067" s="138">
        <v>0</v>
      </c>
      <c r="L1067" s="139"/>
      <c r="M1067" s="138">
        <v>0.7</v>
      </c>
      <c r="N1067" s="139"/>
      <c r="O1067" s="138">
        <v>0</v>
      </c>
      <c r="P1067" s="138">
        <v>0</v>
      </c>
      <c r="Q1067" s="138">
        <v>0</v>
      </c>
      <c r="R1067" s="139"/>
      <c r="S1067" s="138">
        <v>0</v>
      </c>
      <c r="T1067" s="139"/>
      <c r="U1067" s="138">
        <v>0</v>
      </c>
      <c r="V1067" s="138">
        <v>0</v>
      </c>
      <c r="W1067" s="138">
        <v>0</v>
      </c>
      <c r="X1067" s="138">
        <v>0</v>
      </c>
      <c r="Y1067" s="138">
        <v>0</v>
      </c>
      <c r="Z1067" s="139"/>
      <c r="AA1067" s="138">
        <v>0</v>
      </c>
      <c r="AB1067" s="131">
        <v>0</v>
      </c>
    </row>
    <row r="1068" spans="1:28" ht="15" customHeight="1" x14ac:dyDescent="0.25">
      <c r="A1068" s="129" t="str">
        <f>B1068&amp;"-"&amp;COUNTIF($B$3:B1068,B1068)</f>
        <v>300-29</v>
      </c>
      <c r="B1068" s="130">
        <v>300</v>
      </c>
      <c r="C1068" s="130" t="s">
        <v>48</v>
      </c>
      <c r="D1068" s="137">
        <v>44214</v>
      </c>
      <c r="E1068" s="138">
        <v>0.5</v>
      </c>
      <c r="F1068" s="138">
        <v>0</v>
      </c>
      <c r="G1068" s="138">
        <v>0</v>
      </c>
      <c r="H1068" s="138">
        <v>0.48</v>
      </c>
      <c r="I1068" s="138">
        <v>0</v>
      </c>
      <c r="J1068" s="138">
        <v>0</v>
      </c>
      <c r="K1068" s="138">
        <v>0</v>
      </c>
      <c r="L1068" s="139"/>
      <c r="M1068" s="138">
        <v>0.5</v>
      </c>
      <c r="N1068" s="139"/>
      <c r="O1068" s="138">
        <v>0</v>
      </c>
      <c r="P1068" s="138">
        <v>0</v>
      </c>
      <c r="Q1068" s="138">
        <v>0</v>
      </c>
      <c r="R1068" s="139"/>
      <c r="S1068" s="138">
        <v>0</v>
      </c>
      <c r="T1068" s="139"/>
      <c r="U1068" s="138">
        <v>0</v>
      </c>
      <c r="V1068" s="138">
        <v>0</v>
      </c>
      <c r="W1068" s="138">
        <v>0</v>
      </c>
      <c r="X1068" s="138">
        <v>0</v>
      </c>
      <c r="Y1068" s="138">
        <v>0</v>
      </c>
      <c r="Z1068" s="139"/>
      <c r="AA1068" s="138">
        <v>0</v>
      </c>
      <c r="AB1068" s="131">
        <v>0</v>
      </c>
    </row>
    <row r="1069" spans="1:28" ht="15" customHeight="1" x14ac:dyDescent="0.25">
      <c r="A1069" s="129" t="str">
        <f>B1069&amp;"-"&amp;COUNTIF($B$3:B1069,B1069)</f>
        <v>300-30</v>
      </c>
      <c r="B1069" s="130">
        <v>300</v>
      </c>
      <c r="C1069" s="130" t="s">
        <v>48</v>
      </c>
      <c r="D1069" s="137">
        <v>47449</v>
      </c>
      <c r="E1069" s="138">
        <v>0.14000000000000001</v>
      </c>
      <c r="F1069" s="138">
        <v>0</v>
      </c>
      <c r="G1069" s="138">
        <v>0</v>
      </c>
      <c r="H1069" s="138">
        <v>0</v>
      </c>
      <c r="I1069" s="138">
        <v>0</v>
      </c>
      <c r="J1069" s="138">
        <v>0</v>
      </c>
      <c r="K1069" s="138">
        <v>0</v>
      </c>
      <c r="L1069" s="139"/>
      <c r="M1069" s="138">
        <v>0</v>
      </c>
      <c r="N1069" s="139"/>
      <c r="O1069" s="138">
        <v>0</v>
      </c>
      <c r="P1069" s="138">
        <v>0</v>
      </c>
      <c r="Q1069" s="138">
        <v>0</v>
      </c>
      <c r="R1069" s="139"/>
      <c r="S1069" s="138">
        <v>0</v>
      </c>
      <c r="T1069" s="139"/>
      <c r="U1069" s="138">
        <v>0</v>
      </c>
      <c r="V1069" s="138">
        <v>0</v>
      </c>
      <c r="W1069" s="138">
        <v>0</v>
      </c>
      <c r="X1069" s="138">
        <v>0</v>
      </c>
      <c r="Y1069" s="138">
        <v>0</v>
      </c>
      <c r="Z1069" s="139"/>
      <c r="AA1069" s="138">
        <v>0</v>
      </c>
      <c r="AB1069" s="131">
        <v>0</v>
      </c>
    </row>
    <row r="1070" spans="1:28" ht="15" customHeight="1" x14ac:dyDescent="0.25">
      <c r="A1070" s="129" t="str">
        <f>B1070&amp;"-"&amp;COUNTIF($B$3:B1070,B1070)</f>
        <v>300-31</v>
      </c>
      <c r="B1070" s="130">
        <v>300</v>
      </c>
      <c r="C1070" s="130" t="s">
        <v>48</v>
      </c>
      <c r="D1070" s="137">
        <v>44248</v>
      </c>
      <c r="E1070" s="138">
        <v>0.73</v>
      </c>
      <c r="F1070" s="138">
        <v>0</v>
      </c>
      <c r="G1070" s="138">
        <v>0.52</v>
      </c>
      <c r="H1070" s="138">
        <v>0</v>
      </c>
      <c r="I1070" s="138">
        <v>0</v>
      </c>
      <c r="J1070" s="138">
        <v>0</v>
      </c>
      <c r="K1070" s="138">
        <v>0</v>
      </c>
      <c r="L1070" s="139"/>
      <c r="M1070" s="138">
        <v>0.73</v>
      </c>
      <c r="N1070" s="139"/>
      <c r="O1070" s="138">
        <v>0</v>
      </c>
      <c r="P1070" s="138">
        <v>0</v>
      </c>
      <c r="Q1070" s="138">
        <v>0</v>
      </c>
      <c r="R1070" s="139"/>
      <c r="S1070" s="138">
        <v>0</v>
      </c>
      <c r="T1070" s="139"/>
      <c r="U1070" s="138">
        <v>0</v>
      </c>
      <c r="V1070" s="138">
        <v>0</v>
      </c>
      <c r="W1070" s="138">
        <v>0</v>
      </c>
      <c r="X1070" s="138">
        <v>0</v>
      </c>
      <c r="Y1070" s="138">
        <v>0</v>
      </c>
      <c r="Z1070" s="139"/>
      <c r="AA1070" s="138">
        <v>0</v>
      </c>
      <c r="AB1070" s="131">
        <v>0</v>
      </c>
    </row>
    <row r="1071" spans="1:28" ht="15" customHeight="1" x14ac:dyDescent="0.25">
      <c r="A1071" s="129" t="str">
        <f>B1071&amp;"-"&amp;COUNTIF($B$3:B1071,B1071)</f>
        <v>300-32</v>
      </c>
      <c r="B1071" s="130">
        <v>300</v>
      </c>
      <c r="C1071" s="130" t="s">
        <v>48</v>
      </c>
      <c r="D1071" s="137">
        <v>49874</v>
      </c>
      <c r="E1071" s="138">
        <v>2</v>
      </c>
      <c r="F1071" s="138">
        <v>0</v>
      </c>
      <c r="G1071" s="138">
        <v>1</v>
      </c>
      <c r="H1071" s="138">
        <v>0</v>
      </c>
      <c r="I1071" s="138">
        <v>0</v>
      </c>
      <c r="J1071" s="138">
        <v>0</v>
      </c>
      <c r="K1071" s="138">
        <v>1</v>
      </c>
      <c r="L1071" s="139"/>
      <c r="M1071" s="138">
        <v>1</v>
      </c>
      <c r="N1071" s="139"/>
      <c r="O1071" s="138">
        <v>0</v>
      </c>
      <c r="P1071" s="138">
        <v>0</v>
      </c>
      <c r="Q1071" s="138">
        <v>0</v>
      </c>
      <c r="R1071" s="139"/>
      <c r="S1071" s="138">
        <v>0</v>
      </c>
      <c r="T1071" s="139"/>
      <c r="U1071" s="138">
        <v>0</v>
      </c>
      <c r="V1071" s="138">
        <v>0</v>
      </c>
      <c r="W1071" s="138">
        <v>0</v>
      </c>
      <c r="X1071" s="138">
        <v>0</v>
      </c>
      <c r="Y1071" s="138">
        <v>0</v>
      </c>
      <c r="Z1071" s="139"/>
      <c r="AA1071" s="138">
        <v>0</v>
      </c>
      <c r="AB1071" s="131">
        <v>0</v>
      </c>
    </row>
    <row r="1072" spans="1:28" ht="15" customHeight="1" x14ac:dyDescent="0.25">
      <c r="A1072" s="129" t="str">
        <f>B1072&amp;"-"&amp;COUNTIF($B$3:B1072,B1072)</f>
        <v>300-33</v>
      </c>
      <c r="B1072" s="130">
        <v>300</v>
      </c>
      <c r="C1072" s="130" t="s">
        <v>48</v>
      </c>
      <c r="D1072" s="137">
        <v>44297</v>
      </c>
      <c r="E1072" s="138">
        <v>0.42</v>
      </c>
      <c r="F1072" s="138">
        <v>0</v>
      </c>
      <c r="G1072" s="138">
        <v>0</v>
      </c>
      <c r="H1072" s="138">
        <v>0</v>
      </c>
      <c r="I1072" s="138">
        <v>0</v>
      </c>
      <c r="J1072" s="138">
        <v>0</v>
      </c>
      <c r="K1072" s="138">
        <v>0</v>
      </c>
      <c r="L1072" s="139"/>
      <c r="M1072" s="138">
        <v>0.42</v>
      </c>
      <c r="N1072" s="139"/>
      <c r="O1072" s="138">
        <v>0</v>
      </c>
      <c r="P1072" s="138">
        <v>0</v>
      </c>
      <c r="Q1072" s="138">
        <v>0</v>
      </c>
      <c r="R1072" s="139"/>
      <c r="S1072" s="138">
        <v>0</v>
      </c>
      <c r="T1072" s="139"/>
      <c r="U1072" s="138">
        <v>0</v>
      </c>
      <c r="V1072" s="138">
        <v>0</v>
      </c>
      <c r="W1072" s="138">
        <v>0</v>
      </c>
      <c r="X1072" s="138">
        <v>0</v>
      </c>
      <c r="Y1072" s="138">
        <v>0</v>
      </c>
      <c r="Z1072" s="139"/>
      <c r="AA1072" s="138">
        <v>0</v>
      </c>
      <c r="AB1072" s="131">
        <v>0</v>
      </c>
    </row>
    <row r="1073" spans="1:28" ht="15" customHeight="1" x14ac:dyDescent="0.25">
      <c r="A1073" s="129" t="str">
        <f>B1073&amp;"-"&amp;COUNTIF($B$3:B1073,B1073)</f>
        <v>300-34</v>
      </c>
      <c r="B1073" s="130">
        <v>300</v>
      </c>
      <c r="C1073" s="130" t="s">
        <v>48</v>
      </c>
      <c r="D1073" s="137">
        <v>44321</v>
      </c>
      <c r="E1073" s="138">
        <v>0.71</v>
      </c>
      <c r="F1073" s="138">
        <v>0</v>
      </c>
      <c r="G1073" s="138">
        <v>0</v>
      </c>
      <c r="H1073" s="138">
        <v>0</v>
      </c>
      <c r="I1073" s="138">
        <v>0</v>
      </c>
      <c r="J1073" s="138">
        <v>0</v>
      </c>
      <c r="K1073" s="138">
        <v>0</v>
      </c>
      <c r="L1073" s="139"/>
      <c r="M1073" s="138">
        <v>0.71</v>
      </c>
      <c r="N1073" s="139"/>
      <c r="O1073" s="138">
        <v>0</v>
      </c>
      <c r="P1073" s="138">
        <v>0</v>
      </c>
      <c r="Q1073" s="138">
        <v>0</v>
      </c>
      <c r="R1073" s="139"/>
      <c r="S1073" s="138">
        <v>0</v>
      </c>
      <c r="T1073" s="139"/>
      <c r="U1073" s="138">
        <v>0</v>
      </c>
      <c r="V1073" s="138">
        <v>0</v>
      </c>
      <c r="W1073" s="138">
        <v>0</v>
      </c>
      <c r="X1073" s="138">
        <v>0</v>
      </c>
      <c r="Y1073" s="138">
        <v>0</v>
      </c>
      <c r="Z1073" s="139"/>
      <c r="AA1073" s="138">
        <v>0</v>
      </c>
      <c r="AB1073" s="131">
        <v>0</v>
      </c>
    </row>
    <row r="1074" spans="1:28" ht="15" customHeight="1" x14ac:dyDescent="0.25">
      <c r="A1074" s="129" t="str">
        <f>B1074&amp;"-"&amp;COUNTIF($B$3:B1074,B1074)</f>
        <v>300-35</v>
      </c>
      <c r="B1074" s="130">
        <v>300</v>
      </c>
      <c r="C1074" s="130" t="s">
        <v>48</v>
      </c>
      <c r="D1074" s="137">
        <v>49882</v>
      </c>
      <c r="E1074" s="138">
        <v>1</v>
      </c>
      <c r="F1074" s="138">
        <v>0</v>
      </c>
      <c r="G1074" s="138">
        <v>0</v>
      </c>
      <c r="H1074" s="138">
        <v>0</v>
      </c>
      <c r="I1074" s="138">
        <v>0</v>
      </c>
      <c r="J1074" s="138">
        <v>0</v>
      </c>
      <c r="K1074" s="138">
        <v>1</v>
      </c>
      <c r="L1074" s="139"/>
      <c r="M1074" s="138">
        <v>0</v>
      </c>
      <c r="N1074" s="139"/>
      <c r="O1074" s="138">
        <v>0</v>
      </c>
      <c r="P1074" s="138">
        <v>0</v>
      </c>
      <c r="Q1074" s="138">
        <v>0</v>
      </c>
      <c r="R1074" s="139"/>
      <c r="S1074" s="138">
        <v>0</v>
      </c>
      <c r="T1074" s="139"/>
      <c r="U1074" s="138">
        <v>0</v>
      </c>
      <c r="V1074" s="138">
        <v>0</v>
      </c>
      <c r="W1074" s="138">
        <v>0</v>
      </c>
      <c r="X1074" s="138">
        <v>0</v>
      </c>
      <c r="Y1074" s="138">
        <v>0</v>
      </c>
      <c r="Z1074" s="139"/>
      <c r="AA1074" s="138">
        <v>0</v>
      </c>
      <c r="AB1074" s="131">
        <v>0</v>
      </c>
    </row>
    <row r="1075" spans="1:28" ht="15" customHeight="1" x14ac:dyDescent="0.25">
      <c r="A1075" s="129" t="str">
        <f>B1075&amp;"-"&amp;COUNTIF($B$3:B1075,B1075)</f>
        <v>300-36</v>
      </c>
      <c r="B1075" s="130">
        <v>300</v>
      </c>
      <c r="C1075" s="130" t="s">
        <v>48</v>
      </c>
      <c r="D1075" s="137">
        <v>44354</v>
      </c>
      <c r="E1075" s="138">
        <v>9.4700000000000006</v>
      </c>
      <c r="F1075" s="138">
        <v>0</v>
      </c>
      <c r="G1075" s="138">
        <v>4.47</v>
      </c>
      <c r="H1075" s="138">
        <v>1.24</v>
      </c>
      <c r="I1075" s="138">
        <v>0</v>
      </c>
      <c r="J1075" s="138">
        <v>0</v>
      </c>
      <c r="K1075" s="138">
        <v>1.78</v>
      </c>
      <c r="L1075" s="139"/>
      <c r="M1075" s="138">
        <v>8.5500000000000007</v>
      </c>
      <c r="N1075" s="139"/>
      <c r="O1075" s="138">
        <v>0</v>
      </c>
      <c r="P1075" s="138">
        <v>0</v>
      </c>
      <c r="Q1075" s="138">
        <v>0</v>
      </c>
      <c r="R1075" s="139"/>
      <c r="S1075" s="138">
        <v>0</v>
      </c>
      <c r="T1075" s="139"/>
      <c r="U1075" s="138">
        <v>0</v>
      </c>
      <c r="V1075" s="138">
        <v>0</v>
      </c>
      <c r="W1075" s="138">
        <v>0</v>
      </c>
      <c r="X1075" s="138">
        <v>0</v>
      </c>
      <c r="Y1075" s="138">
        <v>0</v>
      </c>
      <c r="Z1075" s="139"/>
      <c r="AA1075" s="138">
        <v>0</v>
      </c>
      <c r="AB1075" s="131">
        <v>0</v>
      </c>
    </row>
    <row r="1076" spans="1:28" ht="15" customHeight="1" x14ac:dyDescent="0.25">
      <c r="A1076" s="129" t="str">
        <f>B1076&amp;"-"&amp;COUNTIF($B$3:B1076,B1076)</f>
        <v>300-37</v>
      </c>
      <c r="B1076" s="130">
        <v>300</v>
      </c>
      <c r="C1076" s="130" t="s">
        <v>48</v>
      </c>
      <c r="D1076" s="137">
        <v>44362</v>
      </c>
      <c r="E1076" s="138">
        <v>0.52</v>
      </c>
      <c r="F1076" s="138">
        <v>0</v>
      </c>
      <c r="G1076" s="138">
        <v>0</v>
      </c>
      <c r="H1076" s="138">
        <v>0.43</v>
      </c>
      <c r="I1076" s="138">
        <v>0</v>
      </c>
      <c r="J1076" s="138">
        <v>0</v>
      </c>
      <c r="K1076" s="138">
        <v>0</v>
      </c>
      <c r="L1076" s="139"/>
      <c r="M1076" s="138">
        <v>0</v>
      </c>
      <c r="N1076" s="139"/>
      <c r="O1076" s="138">
        <v>0</v>
      </c>
      <c r="P1076" s="138">
        <v>0</v>
      </c>
      <c r="Q1076" s="138">
        <v>0</v>
      </c>
      <c r="R1076" s="139"/>
      <c r="S1076" s="138">
        <v>0</v>
      </c>
      <c r="T1076" s="139"/>
      <c r="U1076" s="138">
        <v>0</v>
      </c>
      <c r="V1076" s="138">
        <v>0</v>
      </c>
      <c r="W1076" s="138">
        <v>0</v>
      </c>
      <c r="X1076" s="138">
        <v>0</v>
      </c>
      <c r="Y1076" s="138">
        <v>0</v>
      </c>
      <c r="Z1076" s="139"/>
      <c r="AA1076" s="138">
        <v>0</v>
      </c>
      <c r="AB1076" s="131">
        <v>0</v>
      </c>
    </row>
    <row r="1077" spans="1:28" ht="15" customHeight="1" x14ac:dyDescent="0.25">
      <c r="A1077" s="129" t="str">
        <f>B1077&amp;"-"&amp;COUNTIF($B$3:B1077,B1077)</f>
        <v>300-38</v>
      </c>
      <c r="B1077" s="130">
        <v>300</v>
      </c>
      <c r="C1077" s="130" t="s">
        <v>48</v>
      </c>
      <c r="D1077" s="137">
        <v>49270</v>
      </c>
      <c r="E1077" s="138">
        <v>0.84</v>
      </c>
      <c r="F1077" s="138">
        <v>0</v>
      </c>
      <c r="G1077" s="138">
        <v>0</v>
      </c>
      <c r="H1077" s="138">
        <v>0</v>
      </c>
      <c r="I1077" s="138">
        <v>0</v>
      </c>
      <c r="J1077" s="138">
        <v>0</v>
      </c>
      <c r="K1077" s="138">
        <v>0</v>
      </c>
      <c r="L1077" s="139"/>
      <c r="M1077" s="138">
        <v>0.84</v>
      </c>
      <c r="N1077" s="139"/>
      <c r="O1077" s="138">
        <v>0</v>
      </c>
      <c r="P1077" s="138">
        <v>0</v>
      </c>
      <c r="Q1077" s="138">
        <v>0</v>
      </c>
      <c r="R1077" s="139"/>
      <c r="S1077" s="138">
        <v>0</v>
      </c>
      <c r="T1077" s="139"/>
      <c r="U1077" s="138">
        <v>0</v>
      </c>
      <c r="V1077" s="138">
        <v>0</v>
      </c>
      <c r="W1077" s="138">
        <v>0</v>
      </c>
      <c r="X1077" s="138">
        <v>0</v>
      </c>
      <c r="Y1077" s="138">
        <v>0</v>
      </c>
      <c r="Z1077" s="139"/>
      <c r="AA1077" s="138">
        <v>0</v>
      </c>
      <c r="AB1077" s="131">
        <v>0</v>
      </c>
    </row>
    <row r="1078" spans="1:28" ht="15" customHeight="1" x14ac:dyDescent="0.25">
      <c r="A1078" s="129" t="str">
        <f>B1078&amp;"-"&amp;COUNTIF($B$3:B1078,B1078)</f>
        <v>300-39</v>
      </c>
      <c r="B1078" s="130">
        <v>300</v>
      </c>
      <c r="C1078" s="130" t="s">
        <v>48</v>
      </c>
      <c r="D1078" s="137">
        <v>44446</v>
      </c>
      <c r="E1078" s="138">
        <v>0.95</v>
      </c>
      <c r="F1078" s="138">
        <v>0</v>
      </c>
      <c r="G1078" s="138">
        <v>0</v>
      </c>
      <c r="H1078" s="138">
        <v>0.95</v>
      </c>
      <c r="I1078" s="138">
        <v>0</v>
      </c>
      <c r="J1078" s="138">
        <v>0</v>
      </c>
      <c r="K1078" s="138">
        <v>0</v>
      </c>
      <c r="L1078" s="139"/>
      <c r="M1078" s="138">
        <v>0.95</v>
      </c>
      <c r="N1078" s="139"/>
      <c r="O1078" s="138">
        <v>0</v>
      </c>
      <c r="P1078" s="138">
        <v>0</v>
      </c>
      <c r="Q1078" s="138">
        <v>0</v>
      </c>
      <c r="R1078" s="139"/>
      <c r="S1078" s="138">
        <v>0</v>
      </c>
      <c r="T1078" s="139"/>
      <c r="U1078" s="138">
        <v>0</v>
      </c>
      <c r="V1078" s="138">
        <v>0</v>
      </c>
      <c r="W1078" s="138">
        <v>0</v>
      </c>
      <c r="X1078" s="138">
        <v>0</v>
      </c>
      <c r="Y1078" s="138">
        <v>0</v>
      </c>
      <c r="Z1078" s="139"/>
      <c r="AA1078" s="138">
        <v>0</v>
      </c>
      <c r="AB1078" s="131">
        <v>0</v>
      </c>
    </row>
    <row r="1079" spans="1:28" ht="15" customHeight="1" x14ac:dyDescent="0.25">
      <c r="A1079" s="129" t="str">
        <f>B1079&amp;"-"&amp;COUNTIF($B$3:B1079,B1079)</f>
        <v>300-40</v>
      </c>
      <c r="B1079" s="130">
        <v>300</v>
      </c>
      <c r="C1079" s="130" t="s">
        <v>48</v>
      </c>
      <c r="D1079" s="137">
        <v>45559</v>
      </c>
      <c r="E1079" s="138">
        <v>0.47</v>
      </c>
      <c r="F1079" s="138">
        <v>0</v>
      </c>
      <c r="G1079" s="138">
        <v>0</v>
      </c>
      <c r="H1079" s="138">
        <v>0</v>
      </c>
      <c r="I1079" s="138">
        <v>0</v>
      </c>
      <c r="J1079" s="138">
        <v>0</v>
      </c>
      <c r="K1079" s="138">
        <v>0</v>
      </c>
      <c r="L1079" s="139"/>
      <c r="M1079" s="138">
        <v>0</v>
      </c>
      <c r="N1079" s="139"/>
      <c r="O1079" s="138">
        <v>0</v>
      </c>
      <c r="P1079" s="138">
        <v>0</v>
      </c>
      <c r="Q1079" s="138">
        <v>0</v>
      </c>
      <c r="R1079" s="139"/>
      <c r="S1079" s="138">
        <v>0</v>
      </c>
      <c r="T1079" s="139"/>
      <c r="U1079" s="138">
        <v>0</v>
      </c>
      <c r="V1079" s="138">
        <v>0</v>
      </c>
      <c r="W1079" s="138">
        <v>0</v>
      </c>
      <c r="X1079" s="138">
        <v>0</v>
      </c>
      <c r="Y1079" s="138">
        <v>0</v>
      </c>
      <c r="Z1079" s="139"/>
      <c r="AA1079" s="138">
        <v>0</v>
      </c>
      <c r="AB1079" s="131">
        <v>0</v>
      </c>
    </row>
    <row r="1080" spans="1:28" ht="15" customHeight="1" x14ac:dyDescent="0.25">
      <c r="A1080" s="129" t="str">
        <f>B1080&amp;"-"&amp;COUNTIF($B$3:B1080,B1080)</f>
        <v>300-41</v>
      </c>
      <c r="B1080" s="130">
        <v>300</v>
      </c>
      <c r="C1080" s="130" t="s">
        <v>48</v>
      </c>
      <c r="D1080" s="137">
        <v>48637</v>
      </c>
      <c r="E1080" s="138">
        <v>0.71</v>
      </c>
      <c r="F1080" s="138">
        <v>0</v>
      </c>
      <c r="G1080" s="138">
        <v>0</v>
      </c>
      <c r="H1080" s="138">
        <v>0</v>
      </c>
      <c r="I1080" s="138">
        <v>0</v>
      </c>
      <c r="J1080" s="138">
        <v>0</v>
      </c>
      <c r="K1080" s="138">
        <v>0.7</v>
      </c>
      <c r="L1080" s="139"/>
      <c r="M1080" s="138">
        <v>0.71</v>
      </c>
      <c r="N1080" s="139"/>
      <c r="O1080" s="138">
        <v>0</v>
      </c>
      <c r="P1080" s="138">
        <v>0</v>
      </c>
      <c r="Q1080" s="138">
        <v>0</v>
      </c>
      <c r="R1080" s="139"/>
      <c r="S1080" s="138">
        <v>0</v>
      </c>
      <c r="T1080" s="139"/>
      <c r="U1080" s="138">
        <v>0</v>
      </c>
      <c r="V1080" s="138">
        <v>0</v>
      </c>
      <c r="W1080" s="138">
        <v>0</v>
      </c>
      <c r="X1080" s="138">
        <v>0</v>
      </c>
      <c r="Y1080" s="138">
        <v>0</v>
      </c>
      <c r="Z1080" s="139"/>
      <c r="AA1080" s="138">
        <v>0</v>
      </c>
      <c r="AB1080" s="131">
        <v>0</v>
      </c>
    </row>
    <row r="1081" spans="1:28" ht="15" customHeight="1" x14ac:dyDescent="0.25">
      <c r="A1081" s="129" t="str">
        <f>B1081&amp;"-"&amp;COUNTIF($B$3:B1081,B1081)</f>
        <v>300-42</v>
      </c>
      <c r="B1081" s="130">
        <v>300</v>
      </c>
      <c r="C1081" s="130" t="s">
        <v>48</v>
      </c>
      <c r="D1081" s="137">
        <v>44495</v>
      </c>
      <c r="E1081" s="138">
        <v>0.18</v>
      </c>
      <c r="F1081" s="138">
        <v>0</v>
      </c>
      <c r="G1081" s="138">
        <v>0</v>
      </c>
      <c r="H1081" s="138">
        <v>0</v>
      </c>
      <c r="I1081" s="138">
        <v>0</v>
      </c>
      <c r="J1081" s="138">
        <v>0</v>
      </c>
      <c r="K1081" s="138">
        <v>0</v>
      </c>
      <c r="L1081" s="139"/>
      <c r="M1081" s="138">
        <v>0.18</v>
      </c>
      <c r="N1081" s="139"/>
      <c r="O1081" s="138">
        <v>0</v>
      </c>
      <c r="P1081" s="138">
        <v>0</v>
      </c>
      <c r="Q1081" s="138">
        <v>0</v>
      </c>
      <c r="R1081" s="139"/>
      <c r="S1081" s="138">
        <v>0</v>
      </c>
      <c r="T1081" s="139"/>
      <c r="U1081" s="138">
        <v>0</v>
      </c>
      <c r="V1081" s="138">
        <v>0</v>
      </c>
      <c r="W1081" s="138">
        <v>0</v>
      </c>
      <c r="X1081" s="138">
        <v>0</v>
      </c>
      <c r="Y1081" s="138">
        <v>0</v>
      </c>
      <c r="Z1081" s="139"/>
      <c r="AA1081" s="138">
        <v>0</v>
      </c>
      <c r="AB1081" s="131">
        <v>0</v>
      </c>
    </row>
    <row r="1082" spans="1:28" ht="15" customHeight="1" x14ac:dyDescent="0.25">
      <c r="A1082" s="129" t="str">
        <f>B1082&amp;"-"&amp;COUNTIF($B$3:B1082,B1082)</f>
        <v>300-43</v>
      </c>
      <c r="B1082" s="130">
        <v>300</v>
      </c>
      <c r="C1082" s="130" t="s">
        <v>48</v>
      </c>
      <c r="D1082" s="137">
        <v>44503</v>
      </c>
      <c r="E1082" s="138">
        <v>4</v>
      </c>
      <c r="F1082" s="138">
        <v>0</v>
      </c>
      <c r="G1082" s="138">
        <v>0</v>
      </c>
      <c r="H1082" s="138">
        <v>1</v>
      </c>
      <c r="I1082" s="138">
        <v>0</v>
      </c>
      <c r="J1082" s="138">
        <v>0</v>
      </c>
      <c r="K1082" s="138">
        <v>2.17</v>
      </c>
      <c r="L1082" s="139"/>
      <c r="M1082" s="138">
        <v>3</v>
      </c>
      <c r="N1082" s="139"/>
      <c r="O1082" s="138">
        <v>0</v>
      </c>
      <c r="P1082" s="138">
        <v>0</v>
      </c>
      <c r="Q1082" s="138">
        <v>0</v>
      </c>
      <c r="R1082" s="139"/>
      <c r="S1082" s="138">
        <v>0</v>
      </c>
      <c r="T1082" s="139"/>
      <c r="U1082" s="138">
        <v>0</v>
      </c>
      <c r="V1082" s="138">
        <v>0</v>
      </c>
      <c r="W1082" s="138">
        <v>0</v>
      </c>
      <c r="X1082" s="138">
        <v>0</v>
      </c>
      <c r="Y1082" s="138">
        <v>0</v>
      </c>
      <c r="Z1082" s="139"/>
      <c r="AA1082" s="138">
        <v>0</v>
      </c>
      <c r="AB1082" s="131">
        <v>0</v>
      </c>
    </row>
    <row r="1083" spans="1:28" ht="15" customHeight="1" x14ac:dyDescent="0.25">
      <c r="A1083" s="129" t="str">
        <f>B1083&amp;"-"&amp;COUNTIF($B$3:B1083,B1083)</f>
        <v>300-44</v>
      </c>
      <c r="B1083" s="130">
        <v>300</v>
      </c>
      <c r="C1083" s="130" t="s">
        <v>48</v>
      </c>
      <c r="D1083" s="137">
        <v>50336</v>
      </c>
      <c r="E1083" s="138">
        <v>0.75</v>
      </c>
      <c r="F1083" s="138">
        <v>0</v>
      </c>
      <c r="G1083" s="138">
        <v>0</v>
      </c>
      <c r="H1083" s="138">
        <v>0</v>
      </c>
      <c r="I1083" s="138">
        <v>0</v>
      </c>
      <c r="J1083" s="138">
        <v>0</v>
      </c>
      <c r="K1083" s="138">
        <v>0</v>
      </c>
      <c r="L1083" s="139"/>
      <c r="M1083" s="138">
        <v>0</v>
      </c>
      <c r="N1083" s="139"/>
      <c r="O1083" s="138">
        <v>0</v>
      </c>
      <c r="P1083" s="138">
        <v>0</v>
      </c>
      <c r="Q1083" s="138">
        <v>0</v>
      </c>
      <c r="R1083" s="139"/>
      <c r="S1083" s="138">
        <v>0</v>
      </c>
      <c r="T1083" s="139"/>
      <c r="U1083" s="138">
        <v>0</v>
      </c>
      <c r="V1083" s="138">
        <v>0</v>
      </c>
      <c r="W1083" s="138">
        <v>0</v>
      </c>
      <c r="X1083" s="138">
        <v>0</v>
      </c>
      <c r="Y1083" s="138">
        <v>0</v>
      </c>
      <c r="Z1083" s="139"/>
      <c r="AA1083" s="138">
        <v>0</v>
      </c>
      <c r="AB1083" s="131">
        <v>0</v>
      </c>
    </row>
    <row r="1084" spans="1:28" ht="15" customHeight="1" x14ac:dyDescent="0.25">
      <c r="A1084" s="129" t="str">
        <f>B1084&amp;"-"&amp;COUNTIF($B$3:B1084,B1084)</f>
        <v>300-45</v>
      </c>
      <c r="B1084" s="130">
        <v>300</v>
      </c>
      <c r="C1084" s="130" t="s">
        <v>48</v>
      </c>
      <c r="D1084" s="137">
        <v>49916</v>
      </c>
      <c r="E1084" s="138">
        <v>1.77</v>
      </c>
      <c r="F1084" s="138">
        <v>0</v>
      </c>
      <c r="G1084" s="138">
        <v>0.77</v>
      </c>
      <c r="H1084" s="138">
        <v>0</v>
      </c>
      <c r="I1084" s="138">
        <v>0</v>
      </c>
      <c r="J1084" s="138">
        <v>0</v>
      </c>
      <c r="K1084" s="138">
        <v>0</v>
      </c>
      <c r="L1084" s="139"/>
      <c r="M1084" s="138">
        <v>0.77</v>
      </c>
      <c r="N1084" s="139"/>
      <c r="O1084" s="138">
        <v>0</v>
      </c>
      <c r="P1084" s="138">
        <v>0</v>
      </c>
      <c r="Q1084" s="138">
        <v>0</v>
      </c>
      <c r="R1084" s="139"/>
      <c r="S1084" s="138">
        <v>0</v>
      </c>
      <c r="T1084" s="139"/>
      <c r="U1084" s="138">
        <v>0</v>
      </c>
      <c r="V1084" s="138">
        <v>0</v>
      </c>
      <c r="W1084" s="138">
        <v>0</v>
      </c>
      <c r="X1084" s="138">
        <v>0</v>
      </c>
      <c r="Y1084" s="138">
        <v>0</v>
      </c>
      <c r="Z1084" s="139"/>
      <c r="AA1084" s="138">
        <v>0</v>
      </c>
      <c r="AB1084" s="131">
        <v>0</v>
      </c>
    </row>
    <row r="1085" spans="1:28" ht="15" customHeight="1" x14ac:dyDescent="0.25">
      <c r="A1085" s="129" t="str">
        <f>B1085&amp;"-"&amp;COUNTIF($B$3:B1085,B1085)</f>
        <v>300-46</v>
      </c>
      <c r="B1085" s="130">
        <v>300</v>
      </c>
      <c r="C1085" s="130" t="s">
        <v>48</v>
      </c>
      <c r="D1085" s="137">
        <v>49924</v>
      </c>
      <c r="E1085" s="138">
        <v>2</v>
      </c>
      <c r="F1085" s="138">
        <v>0</v>
      </c>
      <c r="G1085" s="138">
        <v>1</v>
      </c>
      <c r="H1085" s="138">
        <v>0</v>
      </c>
      <c r="I1085" s="138">
        <v>0</v>
      </c>
      <c r="J1085" s="138">
        <v>0</v>
      </c>
      <c r="K1085" s="138">
        <v>1</v>
      </c>
      <c r="L1085" s="139"/>
      <c r="M1085" s="138">
        <v>2</v>
      </c>
      <c r="N1085" s="139"/>
      <c r="O1085" s="138">
        <v>0</v>
      </c>
      <c r="P1085" s="138">
        <v>0</v>
      </c>
      <c r="Q1085" s="138">
        <v>0</v>
      </c>
      <c r="R1085" s="139"/>
      <c r="S1085" s="138">
        <v>0</v>
      </c>
      <c r="T1085" s="139"/>
      <c r="U1085" s="138">
        <v>0</v>
      </c>
      <c r="V1085" s="138">
        <v>0</v>
      </c>
      <c r="W1085" s="138">
        <v>0</v>
      </c>
      <c r="X1085" s="138">
        <v>0</v>
      </c>
      <c r="Y1085" s="138">
        <v>0</v>
      </c>
      <c r="Z1085" s="139"/>
      <c r="AA1085" s="138">
        <v>0</v>
      </c>
      <c r="AB1085" s="131">
        <v>0</v>
      </c>
    </row>
    <row r="1086" spans="1:28" ht="15" customHeight="1" x14ac:dyDescent="0.25">
      <c r="A1086" s="129" t="str">
        <f>B1086&amp;"-"&amp;COUNTIF($B$3:B1086,B1086)</f>
        <v>300-47</v>
      </c>
      <c r="B1086" s="130">
        <v>300</v>
      </c>
      <c r="C1086" s="130" t="s">
        <v>48</v>
      </c>
      <c r="D1086" s="137">
        <v>49932</v>
      </c>
      <c r="E1086" s="138">
        <v>6.74</v>
      </c>
      <c r="F1086" s="138">
        <v>0</v>
      </c>
      <c r="G1086" s="138">
        <v>3.46</v>
      </c>
      <c r="H1086" s="138">
        <v>0.28000000000000003</v>
      </c>
      <c r="I1086" s="138">
        <v>0</v>
      </c>
      <c r="J1086" s="138">
        <v>0</v>
      </c>
      <c r="K1086" s="138">
        <v>2.99</v>
      </c>
      <c r="L1086" s="139"/>
      <c r="M1086" s="138">
        <v>4.46</v>
      </c>
      <c r="N1086" s="139"/>
      <c r="O1086" s="138">
        <v>0</v>
      </c>
      <c r="P1086" s="138">
        <v>0</v>
      </c>
      <c r="Q1086" s="138">
        <v>0</v>
      </c>
      <c r="R1086" s="139"/>
      <c r="S1086" s="138">
        <v>0</v>
      </c>
      <c r="T1086" s="139"/>
      <c r="U1086" s="138">
        <v>0</v>
      </c>
      <c r="V1086" s="138">
        <v>0</v>
      </c>
      <c r="W1086" s="138">
        <v>0</v>
      </c>
      <c r="X1086" s="138">
        <v>0</v>
      </c>
      <c r="Y1086" s="138">
        <v>0</v>
      </c>
      <c r="Z1086" s="139"/>
      <c r="AA1086" s="138">
        <v>0</v>
      </c>
      <c r="AB1086" s="131">
        <v>0</v>
      </c>
    </row>
    <row r="1087" spans="1:28" ht="15" customHeight="1" x14ac:dyDescent="0.25">
      <c r="A1087" s="129" t="str">
        <f>B1087&amp;"-"&amp;COUNTIF($B$3:B1087,B1087)</f>
        <v>300-48</v>
      </c>
      <c r="B1087" s="130">
        <v>300</v>
      </c>
      <c r="C1087" s="130" t="s">
        <v>48</v>
      </c>
      <c r="D1087" s="137">
        <v>44685</v>
      </c>
      <c r="E1087" s="138">
        <v>1.44</v>
      </c>
      <c r="F1087" s="138">
        <v>0</v>
      </c>
      <c r="G1087" s="138">
        <v>0</v>
      </c>
      <c r="H1087" s="138">
        <v>0</v>
      </c>
      <c r="I1087" s="138">
        <v>0</v>
      </c>
      <c r="J1087" s="138">
        <v>0.23</v>
      </c>
      <c r="K1087" s="138">
        <v>0</v>
      </c>
      <c r="L1087" s="139"/>
      <c r="M1087" s="138">
        <v>0</v>
      </c>
      <c r="N1087" s="139"/>
      <c r="O1087" s="138">
        <v>0</v>
      </c>
      <c r="P1087" s="138">
        <v>0</v>
      </c>
      <c r="Q1087" s="138">
        <v>0</v>
      </c>
      <c r="R1087" s="139"/>
      <c r="S1087" s="138">
        <v>0</v>
      </c>
      <c r="T1087" s="139"/>
      <c r="U1087" s="138">
        <v>0</v>
      </c>
      <c r="V1087" s="138">
        <v>0</v>
      </c>
      <c r="W1087" s="138">
        <v>0</v>
      </c>
      <c r="X1087" s="138">
        <v>0</v>
      </c>
      <c r="Y1087" s="138">
        <v>0</v>
      </c>
      <c r="Z1087" s="139"/>
      <c r="AA1087" s="138">
        <v>0</v>
      </c>
      <c r="AB1087" s="131">
        <v>0</v>
      </c>
    </row>
    <row r="1088" spans="1:28" ht="15" customHeight="1" x14ac:dyDescent="0.25">
      <c r="A1088" s="129" t="str">
        <f>B1088&amp;"-"&amp;COUNTIF($B$3:B1088,B1088)</f>
        <v>300-49</v>
      </c>
      <c r="B1088" s="130">
        <v>300</v>
      </c>
      <c r="C1088" s="130" t="s">
        <v>48</v>
      </c>
      <c r="D1088" s="137">
        <v>44735</v>
      </c>
      <c r="E1088" s="138">
        <v>0.25</v>
      </c>
      <c r="F1088" s="138">
        <v>0</v>
      </c>
      <c r="G1088" s="138">
        <v>0</v>
      </c>
      <c r="H1088" s="138">
        <v>0.25</v>
      </c>
      <c r="I1088" s="138">
        <v>0</v>
      </c>
      <c r="J1088" s="138">
        <v>0</v>
      </c>
      <c r="K1088" s="138">
        <v>0</v>
      </c>
      <c r="L1088" s="139"/>
      <c r="M1088" s="138">
        <v>0.25</v>
      </c>
      <c r="N1088" s="139"/>
      <c r="O1088" s="138">
        <v>0</v>
      </c>
      <c r="P1088" s="138">
        <v>0</v>
      </c>
      <c r="Q1088" s="138">
        <v>0</v>
      </c>
      <c r="R1088" s="139"/>
      <c r="S1088" s="138">
        <v>0</v>
      </c>
      <c r="T1088" s="139"/>
      <c r="U1088" s="138">
        <v>0</v>
      </c>
      <c r="V1088" s="138">
        <v>0</v>
      </c>
      <c r="W1088" s="138">
        <v>0</v>
      </c>
      <c r="X1088" s="138">
        <v>0</v>
      </c>
      <c r="Y1088" s="138">
        <v>0</v>
      </c>
      <c r="Z1088" s="139"/>
      <c r="AA1088" s="138">
        <v>0</v>
      </c>
      <c r="AB1088" s="131">
        <v>0</v>
      </c>
    </row>
    <row r="1089" spans="1:28" ht="15" customHeight="1" x14ac:dyDescent="0.25">
      <c r="A1089" s="129" t="str">
        <f>B1089&amp;"-"&amp;COUNTIF($B$3:B1089,B1089)</f>
        <v>300-50</v>
      </c>
      <c r="B1089" s="130">
        <v>300</v>
      </c>
      <c r="C1089" s="130" t="s">
        <v>48</v>
      </c>
      <c r="D1089" s="137">
        <v>49940</v>
      </c>
      <c r="E1089" s="138">
        <v>0.26</v>
      </c>
      <c r="F1089" s="138">
        <v>0</v>
      </c>
      <c r="G1089" s="138">
        <v>0.24</v>
      </c>
      <c r="H1089" s="138">
        <v>0</v>
      </c>
      <c r="I1089" s="138">
        <v>0</v>
      </c>
      <c r="J1089" s="138">
        <v>0</v>
      </c>
      <c r="K1089" s="138">
        <v>0</v>
      </c>
      <c r="L1089" s="139"/>
      <c r="M1089" s="138">
        <v>0</v>
      </c>
      <c r="N1089" s="139"/>
      <c r="O1089" s="138">
        <v>0</v>
      </c>
      <c r="P1089" s="138">
        <v>0</v>
      </c>
      <c r="Q1089" s="138">
        <v>0</v>
      </c>
      <c r="R1089" s="139"/>
      <c r="S1089" s="138">
        <v>0</v>
      </c>
      <c r="T1089" s="139"/>
      <c r="U1089" s="138">
        <v>0</v>
      </c>
      <c r="V1089" s="138">
        <v>0</v>
      </c>
      <c r="W1089" s="138">
        <v>0</v>
      </c>
      <c r="X1089" s="138">
        <v>0</v>
      </c>
      <c r="Y1089" s="138">
        <v>0</v>
      </c>
      <c r="Z1089" s="139"/>
      <c r="AA1089" s="138">
        <v>0</v>
      </c>
      <c r="AB1089" s="131">
        <v>0</v>
      </c>
    </row>
    <row r="1090" spans="1:28" ht="15" customHeight="1" x14ac:dyDescent="0.25">
      <c r="A1090" s="129" t="str">
        <f>B1090&amp;"-"&amp;COUNTIF($B$3:B1090,B1090)</f>
        <v>300-51</v>
      </c>
      <c r="B1090" s="130">
        <v>300</v>
      </c>
      <c r="C1090" s="130" t="s">
        <v>48</v>
      </c>
      <c r="D1090" s="137">
        <v>44800</v>
      </c>
      <c r="E1090" s="138">
        <v>0.39</v>
      </c>
      <c r="F1090" s="138">
        <v>0</v>
      </c>
      <c r="G1090" s="138">
        <v>0</v>
      </c>
      <c r="H1090" s="138">
        <v>0</v>
      </c>
      <c r="I1090" s="138">
        <v>0</v>
      </c>
      <c r="J1090" s="138">
        <v>0</v>
      </c>
      <c r="K1090" s="138">
        <v>0</v>
      </c>
      <c r="L1090" s="139"/>
      <c r="M1090" s="138">
        <v>0.39</v>
      </c>
      <c r="N1090" s="139"/>
      <c r="O1090" s="138">
        <v>0</v>
      </c>
      <c r="P1090" s="138">
        <v>0</v>
      </c>
      <c r="Q1090" s="138">
        <v>0</v>
      </c>
      <c r="R1090" s="139"/>
      <c r="S1090" s="138">
        <v>0</v>
      </c>
      <c r="T1090" s="139"/>
      <c r="U1090" s="138">
        <v>0</v>
      </c>
      <c r="V1090" s="138">
        <v>0</v>
      </c>
      <c r="W1090" s="138">
        <v>0</v>
      </c>
      <c r="X1090" s="138">
        <v>0</v>
      </c>
      <c r="Y1090" s="138">
        <v>0</v>
      </c>
      <c r="Z1090" s="139"/>
      <c r="AA1090" s="138">
        <v>0</v>
      </c>
      <c r="AB1090" s="131">
        <v>0</v>
      </c>
    </row>
    <row r="1091" spans="1:28" ht="15" customHeight="1" x14ac:dyDescent="0.25">
      <c r="A1091" s="129" t="str">
        <f>B1091&amp;"-"&amp;COUNTIF($B$3:B1091,B1091)</f>
        <v>300-52</v>
      </c>
      <c r="B1091" s="130">
        <v>300</v>
      </c>
      <c r="C1091" s="130" t="s">
        <v>48</v>
      </c>
      <c r="D1091" s="137">
        <v>44909</v>
      </c>
      <c r="E1091" s="138">
        <v>0.26</v>
      </c>
      <c r="F1091" s="138">
        <v>0</v>
      </c>
      <c r="G1091" s="138">
        <v>0.21</v>
      </c>
      <c r="H1091" s="138">
        <v>0</v>
      </c>
      <c r="I1091" s="138">
        <v>0</v>
      </c>
      <c r="J1091" s="138">
        <v>0</v>
      </c>
      <c r="K1091" s="138">
        <v>0</v>
      </c>
      <c r="L1091" s="139"/>
      <c r="M1091" s="138">
        <v>0.26</v>
      </c>
      <c r="N1091" s="139"/>
      <c r="O1091" s="138">
        <v>0</v>
      </c>
      <c r="P1091" s="138">
        <v>0</v>
      </c>
      <c r="Q1091" s="138">
        <v>0</v>
      </c>
      <c r="R1091" s="139"/>
      <c r="S1091" s="138">
        <v>0</v>
      </c>
      <c r="T1091" s="139"/>
      <c r="U1091" s="138">
        <v>0</v>
      </c>
      <c r="V1091" s="138">
        <v>0</v>
      </c>
      <c r="W1091" s="138">
        <v>0</v>
      </c>
      <c r="X1091" s="138">
        <v>0</v>
      </c>
      <c r="Y1091" s="138">
        <v>0</v>
      </c>
      <c r="Z1091" s="139"/>
      <c r="AA1091" s="138">
        <v>0</v>
      </c>
      <c r="AB1091" s="131">
        <v>0</v>
      </c>
    </row>
    <row r="1092" spans="1:28" ht="15" customHeight="1" x14ac:dyDescent="0.25">
      <c r="A1092" s="129" t="str">
        <f>B1092&amp;"-"&amp;COUNTIF($B$3:B1092,B1092)</f>
        <v>300-53</v>
      </c>
      <c r="B1092" s="130">
        <v>300</v>
      </c>
      <c r="C1092" s="130" t="s">
        <v>48</v>
      </c>
      <c r="D1092" s="137">
        <v>47696</v>
      </c>
      <c r="E1092" s="138">
        <v>0.63</v>
      </c>
      <c r="F1092" s="138">
        <v>0</v>
      </c>
      <c r="G1092" s="138">
        <v>0</v>
      </c>
      <c r="H1092" s="138">
        <v>0.37</v>
      </c>
      <c r="I1092" s="138">
        <v>0</v>
      </c>
      <c r="J1092" s="138">
        <v>0</v>
      </c>
      <c r="K1092" s="138">
        <v>0</v>
      </c>
      <c r="L1092" s="139"/>
      <c r="M1092" s="138">
        <v>0.63</v>
      </c>
      <c r="N1092" s="139"/>
      <c r="O1092" s="138">
        <v>0</v>
      </c>
      <c r="P1092" s="138">
        <v>0</v>
      </c>
      <c r="Q1092" s="138">
        <v>0</v>
      </c>
      <c r="R1092" s="139"/>
      <c r="S1092" s="138">
        <v>0</v>
      </c>
      <c r="T1092" s="139"/>
      <c r="U1092" s="138">
        <v>0</v>
      </c>
      <c r="V1092" s="138">
        <v>0</v>
      </c>
      <c r="W1092" s="138">
        <v>0</v>
      </c>
      <c r="X1092" s="138">
        <v>0</v>
      </c>
      <c r="Y1092" s="138">
        <v>0</v>
      </c>
      <c r="Z1092" s="139"/>
      <c r="AA1092" s="138">
        <v>0</v>
      </c>
      <c r="AB1092" s="131">
        <v>0</v>
      </c>
    </row>
    <row r="1093" spans="1:28" ht="15" customHeight="1" x14ac:dyDescent="0.25">
      <c r="A1093" s="129" t="str">
        <f>B1093&amp;"-"&amp;COUNTIF($B$3:B1093,B1093)</f>
        <v>300-54</v>
      </c>
      <c r="B1093" s="130">
        <v>300</v>
      </c>
      <c r="C1093" s="130" t="s">
        <v>48</v>
      </c>
      <c r="D1093" s="137">
        <v>44081</v>
      </c>
      <c r="E1093" s="138">
        <v>0.83</v>
      </c>
      <c r="F1093" s="138">
        <v>0</v>
      </c>
      <c r="G1093" s="138">
        <v>0</v>
      </c>
      <c r="H1093" s="138">
        <v>0.83</v>
      </c>
      <c r="I1093" s="138">
        <v>0</v>
      </c>
      <c r="J1093" s="138">
        <v>0</v>
      </c>
      <c r="K1093" s="138">
        <v>0</v>
      </c>
      <c r="L1093" s="139"/>
      <c r="M1093" s="138">
        <v>0.83</v>
      </c>
      <c r="N1093" s="139"/>
      <c r="O1093" s="138">
        <v>0</v>
      </c>
      <c r="P1093" s="138">
        <v>0</v>
      </c>
      <c r="Q1093" s="138">
        <v>0</v>
      </c>
      <c r="R1093" s="139"/>
      <c r="S1093" s="138">
        <v>0</v>
      </c>
      <c r="T1093" s="139"/>
      <c r="U1093" s="138">
        <v>0</v>
      </c>
      <c r="V1093" s="138">
        <v>0</v>
      </c>
      <c r="W1093" s="138">
        <v>0</v>
      </c>
      <c r="X1093" s="138">
        <v>0</v>
      </c>
      <c r="Y1093" s="138">
        <v>0</v>
      </c>
      <c r="Z1093" s="139"/>
      <c r="AA1093" s="138">
        <v>0</v>
      </c>
      <c r="AB1093" s="131">
        <v>0</v>
      </c>
    </row>
    <row r="1094" spans="1:28" ht="15" customHeight="1" x14ac:dyDescent="0.25">
      <c r="A1094" s="129" t="str">
        <f>B1094&amp;"-"&amp;COUNTIF($B$3:B1094,B1094)</f>
        <v>300-55</v>
      </c>
      <c r="B1094" s="130">
        <v>300</v>
      </c>
      <c r="C1094" s="130" t="s">
        <v>48</v>
      </c>
      <c r="D1094" s="137">
        <v>45120</v>
      </c>
      <c r="E1094" s="138">
        <v>0.57999999999999996</v>
      </c>
      <c r="F1094" s="138">
        <v>0</v>
      </c>
      <c r="G1094" s="138">
        <v>0</v>
      </c>
      <c r="H1094" s="138">
        <v>0</v>
      </c>
      <c r="I1094" s="138">
        <v>0</v>
      </c>
      <c r="J1094" s="138">
        <v>0</v>
      </c>
      <c r="K1094" s="138">
        <v>0</v>
      </c>
      <c r="L1094" s="139"/>
      <c r="M1094" s="138">
        <v>0.57999999999999996</v>
      </c>
      <c r="N1094" s="139"/>
      <c r="O1094" s="138">
        <v>0</v>
      </c>
      <c r="P1094" s="138">
        <v>0</v>
      </c>
      <c r="Q1094" s="138">
        <v>0</v>
      </c>
      <c r="R1094" s="139"/>
      <c r="S1094" s="138">
        <v>0</v>
      </c>
      <c r="T1094" s="139"/>
      <c r="U1094" s="138">
        <v>0</v>
      </c>
      <c r="V1094" s="138">
        <v>0</v>
      </c>
      <c r="W1094" s="138">
        <v>0</v>
      </c>
      <c r="X1094" s="138">
        <v>0</v>
      </c>
      <c r="Y1094" s="138">
        <v>0</v>
      </c>
      <c r="Z1094" s="139"/>
      <c r="AA1094" s="138">
        <v>0</v>
      </c>
      <c r="AB1094" s="131">
        <v>0</v>
      </c>
    </row>
    <row r="1095" spans="1:28" ht="15" customHeight="1" x14ac:dyDescent="0.25">
      <c r="A1095" s="129" t="str">
        <f>B1095&amp;"-"&amp;COUNTIF($B$3:B1095,B1095)</f>
        <v>300-56</v>
      </c>
      <c r="B1095" s="130">
        <v>300</v>
      </c>
      <c r="C1095" s="130" t="s">
        <v>48</v>
      </c>
      <c r="D1095" s="137">
        <v>45161</v>
      </c>
      <c r="E1095" s="138">
        <v>2.0499999999999998</v>
      </c>
      <c r="F1095" s="138">
        <v>0</v>
      </c>
      <c r="G1095" s="138">
        <v>0.98</v>
      </c>
      <c r="H1095" s="138">
        <v>0</v>
      </c>
      <c r="I1095" s="138">
        <v>0</v>
      </c>
      <c r="J1095" s="138">
        <v>1</v>
      </c>
      <c r="K1095" s="138">
        <v>0</v>
      </c>
      <c r="L1095" s="139"/>
      <c r="M1095" s="138">
        <v>2.0499999999999998</v>
      </c>
      <c r="N1095" s="139"/>
      <c r="O1095" s="138">
        <v>0</v>
      </c>
      <c r="P1095" s="138">
        <v>0</v>
      </c>
      <c r="Q1095" s="138">
        <v>0</v>
      </c>
      <c r="R1095" s="139"/>
      <c r="S1095" s="138">
        <v>0</v>
      </c>
      <c r="T1095" s="139"/>
      <c r="U1095" s="138">
        <v>0</v>
      </c>
      <c r="V1095" s="138">
        <v>0</v>
      </c>
      <c r="W1095" s="138">
        <v>0</v>
      </c>
      <c r="X1095" s="138">
        <v>0</v>
      </c>
      <c r="Y1095" s="138">
        <v>0</v>
      </c>
      <c r="Z1095" s="139"/>
      <c r="AA1095" s="138">
        <v>0</v>
      </c>
      <c r="AB1095" s="131">
        <v>0</v>
      </c>
    </row>
    <row r="1096" spans="1:28" ht="15" customHeight="1" x14ac:dyDescent="0.25">
      <c r="A1096" s="129" t="str">
        <f>B1096&amp;"-"&amp;COUNTIF($B$3:B1096,B1096)</f>
        <v>300-57</v>
      </c>
      <c r="B1096" s="130">
        <v>300</v>
      </c>
      <c r="C1096" s="130" t="s">
        <v>48</v>
      </c>
      <c r="D1096" s="137"/>
      <c r="E1096" s="138">
        <v>0</v>
      </c>
      <c r="F1096" s="138">
        <v>0</v>
      </c>
      <c r="G1096" s="138">
        <v>0</v>
      </c>
      <c r="H1096" s="138">
        <v>0</v>
      </c>
      <c r="I1096" s="138">
        <v>0</v>
      </c>
      <c r="J1096" s="138">
        <v>0</v>
      </c>
      <c r="K1096" s="138">
        <v>0</v>
      </c>
      <c r="L1096" s="139"/>
      <c r="M1096" s="138">
        <v>0</v>
      </c>
      <c r="N1096" s="139"/>
      <c r="O1096" s="138">
        <v>0</v>
      </c>
      <c r="P1096" s="138">
        <v>0</v>
      </c>
      <c r="Q1096" s="138">
        <v>0</v>
      </c>
      <c r="R1096" s="139"/>
      <c r="S1096" s="138">
        <v>0</v>
      </c>
      <c r="T1096" s="139"/>
      <c r="U1096" s="138">
        <v>0</v>
      </c>
      <c r="V1096" s="138">
        <v>0</v>
      </c>
      <c r="W1096" s="138">
        <v>0</v>
      </c>
      <c r="X1096" s="138">
        <v>0</v>
      </c>
      <c r="Y1096" s="138">
        <v>0</v>
      </c>
      <c r="Z1096" s="139"/>
      <c r="AA1096" s="138">
        <v>0</v>
      </c>
      <c r="AB1096" s="131">
        <v>0</v>
      </c>
    </row>
    <row r="1097" spans="1:28" ht="15" customHeight="1" x14ac:dyDescent="0.25">
      <c r="A1097" s="129" t="str">
        <f>B1097&amp;"-"&amp;COUNTIF($B$3:B1097,B1097)</f>
        <v>300-58</v>
      </c>
      <c r="B1097" s="130">
        <v>300</v>
      </c>
      <c r="C1097" s="130" t="s">
        <v>48</v>
      </c>
      <c r="D1097" s="137"/>
      <c r="E1097" s="138">
        <v>0</v>
      </c>
      <c r="F1097" s="138">
        <v>0</v>
      </c>
      <c r="G1097" s="138">
        <v>0</v>
      </c>
      <c r="H1097" s="138">
        <v>0</v>
      </c>
      <c r="I1097" s="138">
        <v>0</v>
      </c>
      <c r="J1097" s="138">
        <v>0</v>
      </c>
      <c r="K1097" s="138">
        <v>0</v>
      </c>
      <c r="L1097" s="139"/>
      <c r="M1097" s="138">
        <v>0</v>
      </c>
      <c r="N1097" s="139"/>
      <c r="O1097" s="138">
        <v>0</v>
      </c>
      <c r="P1097" s="138">
        <v>0</v>
      </c>
      <c r="Q1097" s="138">
        <v>0</v>
      </c>
      <c r="R1097" s="139"/>
      <c r="S1097" s="138">
        <v>0</v>
      </c>
      <c r="T1097" s="139"/>
      <c r="U1097" s="138">
        <v>0</v>
      </c>
      <c r="V1097" s="138">
        <v>0</v>
      </c>
      <c r="W1097" s="138">
        <v>0</v>
      </c>
      <c r="X1097" s="138">
        <v>0</v>
      </c>
      <c r="Y1097" s="138">
        <v>0</v>
      </c>
      <c r="Z1097" s="139"/>
      <c r="AA1097" s="138">
        <v>0</v>
      </c>
      <c r="AB1097" s="131">
        <v>0</v>
      </c>
    </row>
    <row r="1098" spans="1:28" ht="15" customHeight="1" x14ac:dyDescent="0.25">
      <c r="A1098" s="129" t="str">
        <f>B1098&amp;"-"&amp;COUNTIF($B$3:B1098,B1098)</f>
        <v>300-59</v>
      </c>
      <c r="B1098" s="130">
        <v>300</v>
      </c>
      <c r="C1098" s="130" t="s">
        <v>48</v>
      </c>
      <c r="D1098" s="137"/>
      <c r="E1098" s="138">
        <v>0</v>
      </c>
      <c r="F1098" s="138">
        <v>0</v>
      </c>
      <c r="G1098" s="138">
        <v>0</v>
      </c>
      <c r="H1098" s="138">
        <v>0</v>
      </c>
      <c r="I1098" s="138">
        <v>0</v>
      </c>
      <c r="J1098" s="138">
        <v>0</v>
      </c>
      <c r="K1098" s="138">
        <v>0</v>
      </c>
      <c r="L1098" s="139"/>
      <c r="M1098" s="138">
        <v>0</v>
      </c>
      <c r="N1098" s="139"/>
      <c r="O1098" s="138">
        <v>0</v>
      </c>
      <c r="P1098" s="138">
        <v>0</v>
      </c>
      <c r="Q1098" s="138">
        <v>0</v>
      </c>
      <c r="R1098" s="139"/>
      <c r="S1098" s="138">
        <v>0</v>
      </c>
      <c r="T1098" s="139"/>
      <c r="U1098" s="138">
        <v>0</v>
      </c>
      <c r="V1098" s="138">
        <v>0</v>
      </c>
      <c r="W1098" s="138">
        <v>0</v>
      </c>
      <c r="X1098" s="138">
        <v>0</v>
      </c>
      <c r="Y1098" s="138">
        <v>0</v>
      </c>
      <c r="Z1098" s="139"/>
      <c r="AA1098" s="138">
        <v>0</v>
      </c>
      <c r="AB1098" s="131">
        <v>0</v>
      </c>
    </row>
    <row r="1099" spans="1:28" ht="15" customHeight="1" x14ac:dyDescent="0.25">
      <c r="A1099" s="129" t="str">
        <f>B1099&amp;"-"&amp;COUNTIF($B$3:B1099,B1099)</f>
        <v>300-60</v>
      </c>
      <c r="B1099" s="130">
        <v>300</v>
      </c>
      <c r="C1099" s="130" t="s">
        <v>48</v>
      </c>
      <c r="D1099" s="137"/>
      <c r="E1099" s="138">
        <v>0</v>
      </c>
      <c r="F1099" s="138">
        <v>0</v>
      </c>
      <c r="G1099" s="138">
        <v>0</v>
      </c>
      <c r="H1099" s="138">
        <v>0</v>
      </c>
      <c r="I1099" s="138">
        <v>0</v>
      </c>
      <c r="J1099" s="138">
        <v>0</v>
      </c>
      <c r="K1099" s="138">
        <v>0</v>
      </c>
      <c r="L1099" s="139"/>
      <c r="M1099" s="138">
        <v>0</v>
      </c>
      <c r="N1099" s="139"/>
      <c r="O1099" s="138">
        <v>0</v>
      </c>
      <c r="P1099" s="138">
        <v>0</v>
      </c>
      <c r="Q1099" s="138">
        <v>0</v>
      </c>
      <c r="R1099" s="139"/>
      <c r="S1099" s="138">
        <v>0</v>
      </c>
      <c r="T1099" s="139"/>
      <c r="U1099" s="138">
        <v>0</v>
      </c>
      <c r="V1099" s="138">
        <v>0</v>
      </c>
      <c r="W1099" s="138">
        <v>0</v>
      </c>
      <c r="X1099" s="138">
        <v>0</v>
      </c>
      <c r="Y1099" s="138">
        <v>0</v>
      </c>
      <c r="Z1099" s="139"/>
      <c r="AA1099" s="138">
        <v>0</v>
      </c>
      <c r="AB1099" s="131">
        <v>0</v>
      </c>
    </row>
    <row r="1100" spans="1:28" ht="15" customHeight="1" x14ac:dyDescent="0.25">
      <c r="A1100" s="129" t="str">
        <f>B1100&amp;"-"&amp;COUNTIF($B$3:B1100,B1100)</f>
        <v>300-61</v>
      </c>
      <c r="B1100" s="130">
        <v>300</v>
      </c>
      <c r="C1100" s="130" t="s">
        <v>48</v>
      </c>
      <c r="D1100" s="137"/>
      <c r="E1100" s="138">
        <v>0</v>
      </c>
      <c r="F1100" s="138">
        <v>0</v>
      </c>
      <c r="G1100" s="138">
        <v>0</v>
      </c>
      <c r="H1100" s="138">
        <v>0</v>
      </c>
      <c r="I1100" s="138">
        <v>0</v>
      </c>
      <c r="J1100" s="138">
        <v>0</v>
      </c>
      <c r="K1100" s="138">
        <v>0</v>
      </c>
      <c r="L1100" s="139"/>
      <c r="M1100" s="138">
        <v>0</v>
      </c>
      <c r="N1100" s="139"/>
      <c r="O1100" s="138">
        <v>0</v>
      </c>
      <c r="P1100" s="138">
        <v>0</v>
      </c>
      <c r="Q1100" s="138">
        <v>0</v>
      </c>
      <c r="R1100" s="139"/>
      <c r="S1100" s="138">
        <v>0</v>
      </c>
      <c r="T1100" s="139"/>
      <c r="U1100" s="138">
        <v>0</v>
      </c>
      <c r="V1100" s="138">
        <v>0</v>
      </c>
      <c r="W1100" s="138">
        <v>0</v>
      </c>
      <c r="X1100" s="138">
        <v>0</v>
      </c>
      <c r="Y1100" s="138">
        <v>0</v>
      </c>
      <c r="Z1100" s="139"/>
      <c r="AA1100" s="138">
        <v>0</v>
      </c>
      <c r="AB1100" s="131">
        <v>0</v>
      </c>
    </row>
    <row r="1101" spans="1:28" ht="15" customHeight="1" x14ac:dyDescent="0.25">
      <c r="A1101" s="129" t="str">
        <f>B1101&amp;"-"&amp;COUNTIF($B$3:B1101,B1101)</f>
        <v>300-62</v>
      </c>
      <c r="B1101" s="130">
        <v>300</v>
      </c>
      <c r="C1101" s="130" t="s">
        <v>48</v>
      </c>
      <c r="D1101" s="137"/>
      <c r="E1101" s="138">
        <v>0</v>
      </c>
      <c r="F1101" s="138">
        <v>0</v>
      </c>
      <c r="G1101" s="138">
        <v>0</v>
      </c>
      <c r="H1101" s="138">
        <v>0</v>
      </c>
      <c r="I1101" s="138">
        <v>0</v>
      </c>
      <c r="J1101" s="138">
        <v>0</v>
      </c>
      <c r="K1101" s="138">
        <v>0</v>
      </c>
      <c r="L1101" s="139"/>
      <c r="M1101" s="138">
        <v>0</v>
      </c>
      <c r="N1101" s="139"/>
      <c r="O1101" s="138">
        <v>0</v>
      </c>
      <c r="P1101" s="138">
        <v>0</v>
      </c>
      <c r="Q1101" s="138">
        <v>0</v>
      </c>
      <c r="R1101" s="139"/>
      <c r="S1101" s="138">
        <v>0</v>
      </c>
      <c r="T1101" s="139"/>
      <c r="U1101" s="138">
        <v>0</v>
      </c>
      <c r="V1101" s="138">
        <v>0</v>
      </c>
      <c r="W1101" s="138">
        <v>0</v>
      </c>
      <c r="X1101" s="138">
        <v>0</v>
      </c>
      <c r="Y1101" s="138">
        <v>0</v>
      </c>
      <c r="Z1101" s="139"/>
      <c r="AA1101" s="138">
        <v>0</v>
      </c>
      <c r="AB1101" s="131">
        <v>0</v>
      </c>
    </row>
    <row r="1102" spans="1:28" ht="15" customHeight="1" x14ac:dyDescent="0.25">
      <c r="A1102" s="129" t="str">
        <f>B1102&amp;"-"&amp;COUNTIF($B$3:B1102,B1102)</f>
        <v>300-63</v>
      </c>
      <c r="B1102" s="130">
        <v>300</v>
      </c>
      <c r="C1102" s="130" t="s">
        <v>48</v>
      </c>
      <c r="D1102" s="137"/>
      <c r="E1102" s="138">
        <v>0</v>
      </c>
      <c r="F1102" s="138">
        <v>0</v>
      </c>
      <c r="G1102" s="138">
        <v>0</v>
      </c>
      <c r="H1102" s="138">
        <v>0</v>
      </c>
      <c r="I1102" s="138">
        <v>0</v>
      </c>
      <c r="J1102" s="138">
        <v>0</v>
      </c>
      <c r="K1102" s="138">
        <v>0</v>
      </c>
      <c r="L1102" s="139"/>
      <c r="M1102" s="138">
        <v>0</v>
      </c>
      <c r="N1102" s="139"/>
      <c r="O1102" s="138">
        <v>0</v>
      </c>
      <c r="P1102" s="138">
        <v>0</v>
      </c>
      <c r="Q1102" s="138">
        <v>0</v>
      </c>
      <c r="R1102" s="139"/>
      <c r="S1102" s="138">
        <v>0</v>
      </c>
      <c r="T1102" s="139"/>
      <c r="U1102" s="138">
        <v>0</v>
      </c>
      <c r="V1102" s="138">
        <v>0</v>
      </c>
      <c r="W1102" s="138">
        <v>0</v>
      </c>
      <c r="X1102" s="138">
        <v>0</v>
      </c>
      <c r="Y1102" s="138">
        <v>0</v>
      </c>
      <c r="Z1102" s="139"/>
      <c r="AA1102" s="138">
        <v>0</v>
      </c>
      <c r="AB1102" s="131">
        <v>0</v>
      </c>
    </row>
    <row r="1103" spans="1:28" ht="15" customHeight="1" x14ac:dyDescent="0.25">
      <c r="A1103" s="129" t="str">
        <f>B1103&amp;"-"&amp;COUNTIF($B$3:B1103,B1103)</f>
        <v>300-64</v>
      </c>
      <c r="B1103" s="130">
        <v>300</v>
      </c>
      <c r="C1103" s="130" t="s">
        <v>48</v>
      </c>
      <c r="D1103" s="137"/>
      <c r="E1103" s="138">
        <v>0</v>
      </c>
      <c r="F1103" s="138">
        <v>0</v>
      </c>
      <c r="G1103" s="138">
        <v>0</v>
      </c>
      <c r="H1103" s="138">
        <v>0</v>
      </c>
      <c r="I1103" s="138">
        <v>0</v>
      </c>
      <c r="J1103" s="138">
        <v>0</v>
      </c>
      <c r="K1103" s="138">
        <v>0</v>
      </c>
      <c r="L1103" s="139"/>
      <c r="M1103" s="138">
        <v>0</v>
      </c>
      <c r="N1103" s="139"/>
      <c r="O1103" s="138">
        <v>0</v>
      </c>
      <c r="P1103" s="138">
        <v>0</v>
      </c>
      <c r="Q1103" s="138">
        <v>0</v>
      </c>
      <c r="R1103" s="139"/>
      <c r="S1103" s="138">
        <v>0</v>
      </c>
      <c r="T1103" s="139"/>
      <c r="U1103" s="138">
        <v>0</v>
      </c>
      <c r="V1103" s="138">
        <v>0</v>
      </c>
      <c r="W1103" s="138">
        <v>0</v>
      </c>
      <c r="X1103" s="138">
        <v>0</v>
      </c>
      <c r="Y1103" s="138">
        <v>0</v>
      </c>
      <c r="Z1103" s="139"/>
      <c r="AA1103" s="138">
        <v>0</v>
      </c>
      <c r="AB1103" s="131">
        <v>0</v>
      </c>
    </row>
    <row r="1104" spans="1:28" ht="15" customHeight="1" x14ac:dyDescent="0.25">
      <c r="A1104" s="129" t="str">
        <f>B1104&amp;"-"&amp;COUNTIF($B$3:B1104,B1104)</f>
        <v>300-65</v>
      </c>
      <c r="B1104" s="130">
        <v>300</v>
      </c>
      <c r="C1104" s="130" t="s">
        <v>48</v>
      </c>
      <c r="D1104" s="137"/>
      <c r="E1104" s="138">
        <v>0</v>
      </c>
      <c r="F1104" s="138">
        <v>0</v>
      </c>
      <c r="G1104" s="138">
        <v>0</v>
      </c>
      <c r="H1104" s="138">
        <v>0</v>
      </c>
      <c r="I1104" s="138">
        <v>0</v>
      </c>
      <c r="J1104" s="138">
        <v>0</v>
      </c>
      <c r="K1104" s="138">
        <v>0</v>
      </c>
      <c r="L1104" s="139"/>
      <c r="M1104" s="138">
        <v>0</v>
      </c>
      <c r="N1104" s="139"/>
      <c r="O1104" s="138">
        <v>0</v>
      </c>
      <c r="P1104" s="138">
        <v>0</v>
      </c>
      <c r="Q1104" s="138">
        <v>0</v>
      </c>
      <c r="R1104" s="139"/>
      <c r="S1104" s="138">
        <v>0</v>
      </c>
      <c r="T1104" s="139"/>
      <c r="U1104" s="138">
        <v>0</v>
      </c>
      <c r="V1104" s="138">
        <v>0</v>
      </c>
      <c r="W1104" s="138">
        <v>0</v>
      </c>
      <c r="X1104" s="138">
        <v>0</v>
      </c>
      <c r="Y1104" s="138">
        <v>0</v>
      </c>
      <c r="Z1104" s="139"/>
      <c r="AA1104" s="138">
        <v>0</v>
      </c>
      <c r="AB1104" s="131">
        <v>0</v>
      </c>
    </row>
    <row r="1105" spans="1:28" ht="15" customHeight="1" x14ac:dyDescent="0.25">
      <c r="A1105" s="129" t="str">
        <f>B1105&amp;"-"&amp;COUNTIF($B$3:B1105,B1105)</f>
        <v>300-66</v>
      </c>
      <c r="B1105" s="130">
        <v>300</v>
      </c>
      <c r="C1105" s="130" t="s">
        <v>48</v>
      </c>
      <c r="D1105" s="137"/>
      <c r="E1105" s="138">
        <v>0</v>
      </c>
      <c r="F1105" s="138">
        <v>0</v>
      </c>
      <c r="G1105" s="138">
        <v>0</v>
      </c>
      <c r="H1105" s="138">
        <v>0</v>
      </c>
      <c r="I1105" s="138">
        <v>0</v>
      </c>
      <c r="J1105" s="138">
        <v>0</v>
      </c>
      <c r="K1105" s="138">
        <v>0</v>
      </c>
      <c r="L1105" s="139"/>
      <c r="M1105" s="138">
        <v>0</v>
      </c>
      <c r="N1105" s="139"/>
      <c r="O1105" s="138">
        <v>0</v>
      </c>
      <c r="P1105" s="138">
        <v>0</v>
      </c>
      <c r="Q1105" s="138">
        <v>0</v>
      </c>
      <c r="R1105" s="139"/>
      <c r="S1105" s="138">
        <v>0</v>
      </c>
      <c r="T1105" s="139"/>
      <c r="U1105" s="138">
        <v>0</v>
      </c>
      <c r="V1105" s="138">
        <v>0</v>
      </c>
      <c r="W1105" s="138">
        <v>0</v>
      </c>
      <c r="X1105" s="138">
        <v>0</v>
      </c>
      <c r="Y1105" s="138">
        <v>0</v>
      </c>
      <c r="Z1105" s="139"/>
      <c r="AA1105" s="138">
        <v>0</v>
      </c>
      <c r="AB1105" s="131">
        <v>0</v>
      </c>
    </row>
    <row r="1106" spans="1:28" ht="15" customHeight="1" x14ac:dyDescent="0.25">
      <c r="A1106" s="129" t="str">
        <f>B1106&amp;"-"&amp;COUNTIF($B$3:B1106,B1106)</f>
        <v>301-1</v>
      </c>
      <c r="B1106" s="130">
        <v>301</v>
      </c>
      <c r="C1106" s="130" t="s">
        <v>50</v>
      </c>
      <c r="D1106" s="137">
        <v>45195</v>
      </c>
      <c r="E1106" s="138">
        <v>0.98</v>
      </c>
      <c r="F1106" s="138">
        <v>0</v>
      </c>
      <c r="G1106" s="138">
        <v>0</v>
      </c>
      <c r="H1106" s="138">
        <v>0</v>
      </c>
      <c r="I1106" s="138">
        <v>0</v>
      </c>
      <c r="J1106" s="138">
        <v>0</v>
      </c>
      <c r="K1106" s="138">
        <v>0</v>
      </c>
      <c r="L1106" s="139"/>
      <c r="M1106" s="138">
        <v>0.98</v>
      </c>
      <c r="N1106" s="139"/>
      <c r="O1106" s="138">
        <v>0</v>
      </c>
      <c r="P1106" s="138">
        <v>0</v>
      </c>
      <c r="Q1106" s="138">
        <v>0</v>
      </c>
      <c r="R1106" s="139"/>
      <c r="S1106" s="138">
        <v>0</v>
      </c>
      <c r="T1106" s="139"/>
      <c r="U1106" s="138">
        <v>0</v>
      </c>
      <c r="V1106" s="138">
        <v>0</v>
      </c>
      <c r="W1106" s="138">
        <v>0</v>
      </c>
      <c r="X1106" s="138">
        <v>0</v>
      </c>
      <c r="Y1106" s="138">
        <v>0</v>
      </c>
      <c r="Z1106" s="139"/>
      <c r="AA1106" s="138">
        <v>0</v>
      </c>
      <c r="AB1106" s="131">
        <v>0</v>
      </c>
    </row>
    <row r="1107" spans="1:28" ht="15" customHeight="1" x14ac:dyDescent="0.25">
      <c r="A1107" s="129" t="str">
        <f>B1107&amp;"-"&amp;COUNTIF($B$3:B1107,B1107)</f>
        <v>301-2</v>
      </c>
      <c r="B1107" s="130">
        <v>301</v>
      </c>
      <c r="C1107" s="130" t="s">
        <v>50</v>
      </c>
      <c r="D1107" s="137">
        <v>48116</v>
      </c>
      <c r="E1107" s="138">
        <v>2</v>
      </c>
      <c r="F1107" s="138">
        <v>0</v>
      </c>
      <c r="G1107" s="138">
        <v>0</v>
      </c>
      <c r="H1107" s="138">
        <v>1</v>
      </c>
      <c r="I1107" s="138">
        <v>0</v>
      </c>
      <c r="J1107" s="138">
        <v>0</v>
      </c>
      <c r="K1107" s="138">
        <v>1</v>
      </c>
      <c r="L1107" s="139"/>
      <c r="M1107" s="138">
        <v>2</v>
      </c>
      <c r="N1107" s="139"/>
      <c r="O1107" s="138">
        <v>0</v>
      </c>
      <c r="P1107" s="138">
        <v>0</v>
      </c>
      <c r="Q1107" s="138">
        <v>0</v>
      </c>
      <c r="R1107" s="139"/>
      <c r="S1107" s="138">
        <v>0</v>
      </c>
      <c r="T1107" s="139"/>
      <c r="U1107" s="138">
        <v>0</v>
      </c>
      <c r="V1107" s="138">
        <v>0</v>
      </c>
      <c r="W1107" s="138">
        <v>0</v>
      </c>
      <c r="X1107" s="138">
        <v>0</v>
      </c>
      <c r="Y1107" s="138">
        <v>0</v>
      </c>
      <c r="Z1107" s="139"/>
      <c r="AA1107" s="138">
        <v>0</v>
      </c>
      <c r="AB1107" s="131">
        <v>0</v>
      </c>
    </row>
    <row r="1108" spans="1:28" ht="15" customHeight="1" x14ac:dyDescent="0.25">
      <c r="A1108" s="129" t="str">
        <f>B1108&amp;"-"&amp;COUNTIF($B$3:B1108,B1108)</f>
        <v>301-3</v>
      </c>
      <c r="B1108" s="130">
        <v>301</v>
      </c>
      <c r="C1108" s="130" t="s">
        <v>50</v>
      </c>
      <c r="D1108" s="137">
        <v>48124</v>
      </c>
      <c r="E1108" s="138">
        <v>1</v>
      </c>
      <c r="F1108" s="138">
        <v>0</v>
      </c>
      <c r="G1108" s="138">
        <v>1</v>
      </c>
      <c r="H1108" s="138">
        <v>0</v>
      </c>
      <c r="I1108" s="138">
        <v>0</v>
      </c>
      <c r="J1108" s="138">
        <v>0</v>
      </c>
      <c r="K1108" s="138">
        <v>0</v>
      </c>
      <c r="L1108" s="139"/>
      <c r="M1108" s="138">
        <v>1</v>
      </c>
      <c r="N1108" s="139"/>
      <c r="O1108" s="138">
        <v>0</v>
      </c>
      <c r="P1108" s="138">
        <v>0</v>
      </c>
      <c r="Q1108" s="138">
        <v>0</v>
      </c>
      <c r="R1108" s="139"/>
      <c r="S1108" s="138">
        <v>0</v>
      </c>
      <c r="T1108" s="139"/>
      <c r="U1108" s="138">
        <v>0</v>
      </c>
      <c r="V1108" s="138">
        <v>0</v>
      </c>
      <c r="W1108" s="138">
        <v>0</v>
      </c>
      <c r="X1108" s="138">
        <v>0</v>
      </c>
      <c r="Y1108" s="138">
        <v>0</v>
      </c>
      <c r="Z1108" s="139"/>
      <c r="AA1108" s="138">
        <v>0</v>
      </c>
      <c r="AB1108" s="131">
        <v>0</v>
      </c>
    </row>
    <row r="1109" spans="1:28" ht="15" customHeight="1" x14ac:dyDescent="0.25">
      <c r="A1109" s="129" t="str">
        <f>B1109&amp;"-"&amp;COUNTIF($B$3:B1109,B1109)</f>
        <v>301-4</v>
      </c>
      <c r="B1109" s="130">
        <v>301</v>
      </c>
      <c r="C1109" s="130" t="s">
        <v>50</v>
      </c>
      <c r="D1109" s="137">
        <v>48132</v>
      </c>
      <c r="E1109" s="138">
        <v>1.36</v>
      </c>
      <c r="F1109" s="138">
        <v>0</v>
      </c>
      <c r="G1109" s="138">
        <v>0</v>
      </c>
      <c r="H1109" s="138">
        <v>0</v>
      </c>
      <c r="I1109" s="138">
        <v>0</v>
      </c>
      <c r="J1109" s="138">
        <v>0</v>
      </c>
      <c r="K1109" s="138">
        <v>1.36</v>
      </c>
      <c r="L1109" s="139"/>
      <c r="M1109" s="138">
        <v>1.36</v>
      </c>
      <c r="N1109" s="139"/>
      <c r="O1109" s="138">
        <v>0</v>
      </c>
      <c r="P1109" s="138">
        <v>0</v>
      </c>
      <c r="Q1109" s="138">
        <v>0</v>
      </c>
      <c r="R1109" s="139"/>
      <c r="S1109" s="138">
        <v>0</v>
      </c>
      <c r="T1109" s="139"/>
      <c r="U1109" s="138">
        <v>0</v>
      </c>
      <c r="V1109" s="138">
        <v>0</v>
      </c>
      <c r="W1109" s="138">
        <v>0</v>
      </c>
      <c r="X1109" s="138">
        <v>0</v>
      </c>
      <c r="Y1109" s="138">
        <v>0</v>
      </c>
      <c r="Z1109" s="139"/>
      <c r="AA1109" s="138">
        <v>0</v>
      </c>
      <c r="AB1109" s="131">
        <v>0</v>
      </c>
    </row>
    <row r="1110" spans="1:28" ht="15" customHeight="1" x14ac:dyDescent="0.25">
      <c r="A1110" s="129" t="str">
        <f>B1110&amp;"-"&amp;COUNTIF($B$3:B1110,B1110)</f>
        <v>301-5</v>
      </c>
      <c r="B1110" s="130">
        <v>301</v>
      </c>
      <c r="C1110" s="130" t="s">
        <v>50</v>
      </c>
      <c r="D1110" s="137">
        <v>43943</v>
      </c>
      <c r="E1110" s="138">
        <v>6.38</v>
      </c>
      <c r="F1110" s="138">
        <v>0</v>
      </c>
      <c r="G1110" s="138">
        <v>1.38</v>
      </c>
      <c r="H1110" s="138">
        <v>2</v>
      </c>
      <c r="I1110" s="138">
        <v>0</v>
      </c>
      <c r="J1110" s="138">
        <v>0</v>
      </c>
      <c r="K1110" s="138">
        <v>2</v>
      </c>
      <c r="L1110" s="139"/>
      <c r="M1110" s="138">
        <v>6.38</v>
      </c>
      <c r="N1110" s="139"/>
      <c r="O1110" s="138">
        <v>0</v>
      </c>
      <c r="P1110" s="138">
        <v>0</v>
      </c>
      <c r="Q1110" s="138">
        <v>0</v>
      </c>
      <c r="R1110" s="139"/>
      <c r="S1110" s="138">
        <v>0</v>
      </c>
      <c r="T1110" s="139"/>
      <c r="U1110" s="138">
        <v>0</v>
      </c>
      <c r="V1110" s="138">
        <v>0</v>
      </c>
      <c r="W1110" s="138">
        <v>0</v>
      </c>
      <c r="X1110" s="138">
        <v>0</v>
      </c>
      <c r="Y1110" s="138">
        <v>0</v>
      </c>
      <c r="Z1110" s="139"/>
      <c r="AA1110" s="138">
        <v>0</v>
      </c>
      <c r="AB1110" s="131">
        <v>0</v>
      </c>
    </row>
    <row r="1111" spans="1:28" ht="15" customHeight="1" x14ac:dyDescent="0.25">
      <c r="A1111" s="129" t="str">
        <f>B1111&amp;"-"&amp;COUNTIF($B$3:B1111,B1111)</f>
        <v>301-6</v>
      </c>
      <c r="B1111" s="130">
        <v>301</v>
      </c>
      <c r="C1111" s="130" t="s">
        <v>50</v>
      </c>
      <c r="D1111" s="137">
        <v>48157</v>
      </c>
      <c r="E1111" s="138">
        <v>1</v>
      </c>
      <c r="F1111" s="138">
        <v>0</v>
      </c>
      <c r="G1111" s="138">
        <v>1</v>
      </c>
      <c r="H1111" s="138">
        <v>0</v>
      </c>
      <c r="I1111" s="138">
        <v>0</v>
      </c>
      <c r="J1111" s="138">
        <v>0</v>
      </c>
      <c r="K1111" s="138">
        <v>0</v>
      </c>
      <c r="L1111" s="139"/>
      <c r="M1111" s="138">
        <v>1</v>
      </c>
      <c r="N1111" s="139"/>
      <c r="O1111" s="138">
        <v>0</v>
      </c>
      <c r="P1111" s="138">
        <v>0</v>
      </c>
      <c r="Q1111" s="138">
        <v>0</v>
      </c>
      <c r="R1111" s="139"/>
      <c r="S1111" s="138">
        <v>0</v>
      </c>
      <c r="T1111" s="139"/>
      <c r="U1111" s="138">
        <v>0</v>
      </c>
      <c r="V1111" s="138">
        <v>0</v>
      </c>
      <c r="W1111" s="138">
        <v>0</v>
      </c>
      <c r="X1111" s="138">
        <v>0</v>
      </c>
      <c r="Y1111" s="138">
        <v>0</v>
      </c>
      <c r="Z1111" s="139"/>
      <c r="AA1111" s="138">
        <v>0</v>
      </c>
      <c r="AB1111" s="131">
        <v>0</v>
      </c>
    </row>
    <row r="1112" spans="1:28" ht="15" customHeight="1" x14ac:dyDescent="0.25">
      <c r="A1112" s="129" t="str">
        <f>B1112&amp;"-"&amp;COUNTIF($B$3:B1112,B1112)</f>
        <v>301-7</v>
      </c>
      <c r="B1112" s="130">
        <v>301</v>
      </c>
      <c r="C1112" s="130" t="s">
        <v>50</v>
      </c>
      <c r="D1112" s="137">
        <v>48165</v>
      </c>
      <c r="E1112" s="138">
        <v>3</v>
      </c>
      <c r="F1112" s="138">
        <v>0</v>
      </c>
      <c r="G1112" s="138">
        <v>1</v>
      </c>
      <c r="H1112" s="138">
        <v>0</v>
      </c>
      <c r="I1112" s="138">
        <v>0</v>
      </c>
      <c r="J1112" s="138">
        <v>0</v>
      </c>
      <c r="K1112" s="138">
        <v>2</v>
      </c>
      <c r="L1112" s="139"/>
      <c r="M1112" s="138">
        <v>3</v>
      </c>
      <c r="N1112" s="139"/>
      <c r="O1112" s="138">
        <v>0</v>
      </c>
      <c r="P1112" s="138">
        <v>0</v>
      </c>
      <c r="Q1112" s="138">
        <v>0</v>
      </c>
      <c r="R1112" s="139"/>
      <c r="S1112" s="138">
        <v>0</v>
      </c>
      <c r="T1112" s="139"/>
      <c r="U1112" s="138">
        <v>0</v>
      </c>
      <c r="V1112" s="138">
        <v>0</v>
      </c>
      <c r="W1112" s="138">
        <v>0</v>
      </c>
      <c r="X1112" s="138">
        <v>0</v>
      </c>
      <c r="Y1112" s="138">
        <v>0</v>
      </c>
      <c r="Z1112" s="139"/>
      <c r="AA1112" s="138">
        <v>0</v>
      </c>
      <c r="AB1112" s="131">
        <v>0</v>
      </c>
    </row>
    <row r="1113" spans="1:28" ht="15" customHeight="1" x14ac:dyDescent="0.25">
      <c r="A1113" s="129" t="str">
        <f>B1113&amp;"-"&amp;COUNTIF($B$3:B1113,B1113)</f>
        <v>301-8</v>
      </c>
      <c r="B1113" s="130">
        <v>301</v>
      </c>
      <c r="C1113" s="130" t="s">
        <v>50</v>
      </c>
      <c r="D1113" s="137">
        <v>44263</v>
      </c>
      <c r="E1113" s="138">
        <v>59.3</v>
      </c>
      <c r="F1113" s="138">
        <v>0</v>
      </c>
      <c r="G1113" s="138">
        <v>23.53</v>
      </c>
      <c r="H1113" s="138">
        <v>12.08</v>
      </c>
      <c r="I1113" s="138">
        <v>0</v>
      </c>
      <c r="J1113" s="138">
        <v>1</v>
      </c>
      <c r="K1113" s="138">
        <v>14</v>
      </c>
      <c r="L1113" s="139"/>
      <c r="M1113" s="138">
        <v>59.3</v>
      </c>
      <c r="N1113" s="139"/>
      <c r="O1113" s="138">
        <v>0</v>
      </c>
      <c r="P1113" s="138">
        <v>0</v>
      </c>
      <c r="Q1113" s="138">
        <v>0</v>
      </c>
      <c r="R1113" s="139"/>
      <c r="S1113" s="138">
        <v>0</v>
      </c>
      <c r="T1113" s="139"/>
      <c r="U1113" s="138">
        <v>0</v>
      </c>
      <c r="V1113" s="138">
        <v>0</v>
      </c>
      <c r="W1113" s="138">
        <v>0</v>
      </c>
      <c r="X1113" s="138">
        <v>0</v>
      </c>
      <c r="Y1113" s="138">
        <v>0</v>
      </c>
      <c r="Z1113" s="139"/>
      <c r="AA1113" s="138">
        <v>0</v>
      </c>
      <c r="AB1113" s="131">
        <v>0</v>
      </c>
    </row>
    <row r="1114" spans="1:28" ht="15" customHeight="1" x14ac:dyDescent="0.25">
      <c r="A1114" s="129" t="str">
        <f>B1114&amp;"-"&amp;COUNTIF($B$3:B1114,B1114)</f>
        <v>301-9</v>
      </c>
      <c r="B1114" s="130">
        <v>301</v>
      </c>
      <c r="C1114" s="130" t="s">
        <v>50</v>
      </c>
      <c r="D1114" s="137">
        <v>44537</v>
      </c>
      <c r="E1114" s="138">
        <v>2</v>
      </c>
      <c r="F1114" s="138">
        <v>0</v>
      </c>
      <c r="G1114" s="138">
        <v>0</v>
      </c>
      <c r="H1114" s="138">
        <v>1</v>
      </c>
      <c r="I1114" s="138">
        <v>0</v>
      </c>
      <c r="J1114" s="138">
        <v>0</v>
      </c>
      <c r="K1114" s="138">
        <v>1</v>
      </c>
      <c r="L1114" s="139"/>
      <c r="M1114" s="138">
        <v>2</v>
      </c>
      <c r="N1114" s="139"/>
      <c r="O1114" s="138">
        <v>0</v>
      </c>
      <c r="P1114" s="138">
        <v>0</v>
      </c>
      <c r="Q1114" s="138">
        <v>0</v>
      </c>
      <c r="R1114" s="139"/>
      <c r="S1114" s="138">
        <v>0</v>
      </c>
      <c r="T1114" s="139"/>
      <c r="U1114" s="138">
        <v>0</v>
      </c>
      <c r="V1114" s="138">
        <v>0</v>
      </c>
      <c r="W1114" s="138">
        <v>0</v>
      </c>
      <c r="X1114" s="138">
        <v>0</v>
      </c>
      <c r="Y1114" s="138">
        <v>0</v>
      </c>
      <c r="Z1114" s="139"/>
      <c r="AA1114" s="138">
        <v>0</v>
      </c>
      <c r="AB1114" s="131">
        <v>0</v>
      </c>
    </row>
    <row r="1115" spans="1:28" ht="15" customHeight="1" x14ac:dyDescent="0.25">
      <c r="A1115" s="129" t="str">
        <f>B1115&amp;"-"&amp;COUNTIF($B$3:B1115,B1115)</f>
        <v>301-10</v>
      </c>
      <c r="B1115" s="130">
        <v>301</v>
      </c>
      <c r="C1115" s="130" t="s">
        <v>50</v>
      </c>
      <c r="D1115" s="137">
        <v>44594</v>
      </c>
      <c r="E1115" s="138">
        <v>1</v>
      </c>
      <c r="F1115" s="138">
        <v>0</v>
      </c>
      <c r="G1115" s="138">
        <v>0</v>
      </c>
      <c r="H1115" s="138">
        <v>0</v>
      </c>
      <c r="I1115" s="138">
        <v>0</v>
      </c>
      <c r="J1115" s="138">
        <v>0</v>
      </c>
      <c r="K1115" s="138">
        <v>1</v>
      </c>
      <c r="L1115" s="139"/>
      <c r="M1115" s="138">
        <v>1</v>
      </c>
      <c r="N1115" s="139"/>
      <c r="O1115" s="138">
        <v>0</v>
      </c>
      <c r="P1115" s="138">
        <v>0</v>
      </c>
      <c r="Q1115" s="138">
        <v>0</v>
      </c>
      <c r="R1115" s="139"/>
      <c r="S1115" s="138">
        <v>0</v>
      </c>
      <c r="T1115" s="139"/>
      <c r="U1115" s="138">
        <v>0</v>
      </c>
      <c r="V1115" s="138">
        <v>0</v>
      </c>
      <c r="W1115" s="138">
        <v>0</v>
      </c>
      <c r="X1115" s="138">
        <v>0</v>
      </c>
      <c r="Y1115" s="138">
        <v>0</v>
      </c>
      <c r="Z1115" s="139"/>
      <c r="AA1115" s="138">
        <v>0</v>
      </c>
      <c r="AB1115" s="131">
        <v>0</v>
      </c>
    </row>
    <row r="1116" spans="1:28" ht="15" customHeight="1" x14ac:dyDescent="0.25">
      <c r="A1116" s="129" t="str">
        <f>B1116&amp;"-"&amp;COUNTIF($B$3:B1116,B1116)</f>
        <v>301-11</v>
      </c>
      <c r="B1116" s="130">
        <v>301</v>
      </c>
      <c r="C1116" s="130" t="s">
        <v>50</v>
      </c>
      <c r="D1116" s="137">
        <v>44768</v>
      </c>
      <c r="E1116" s="138">
        <v>2</v>
      </c>
      <c r="F1116" s="138">
        <v>0</v>
      </c>
      <c r="G1116" s="138">
        <v>0</v>
      </c>
      <c r="H1116" s="138">
        <v>0</v>
      </c>
      <c r="I1116" s="138">
        <v>0</v>
      </c>
      <c r="J1116" s="138">
        <v>0</v>
      </c>
      <c r="K1116" s="138">
        <v>1</v>
      </c>
      <c r="L1116" s="139"/>
      <c r="M1116" s="138">
        <v>2</v>
      </c>
      <c r="N1116" s="139"/>
      <c r="O1116" s="138">
        <v>0</v>
      </c>
      <c r="P1116" s="138">
        <v>0</v>
      </c>
      <c r="Q1116" s="138">
        <v>0</v>
      </c>
      <c r="R1116" s="139"/>
      <c r="S1116" s="138">
        <v>0</v>
      </c>
      <c r="T1116" s="139"/>
      <c r="U1116" s="138">
        <v>0</v>
      </c>
      <c r="V1116" s="138">
        <v>0</v>
      </c>
      <c r="W1116" s="138">
        <v>0</v>
      </c>
      <c r="X1116" s="138">
        <v>0</v>
      </c>
      <c r="Y1116" s="138">
        <v>0</v>
      </c>
      <c r="Z1116" s="139"/>
      <c r="AA1116" s="138">
        <v>0</v>
      </c>
      <c r="AB1116" s="131">
        <v>0</v>
      </c>
    </row>
    <row r="1117" spans="1:28" ht="15" customHeight="1" x14ac:dyDescent="0.25">
      <c r="A1117" s="129" t="str">
        <f>B1117&amp;"-"&amp;COUNTIF($B$3:B1117,B1117)</f>
        <v>301-12</v>
      </c>
      <c r="B1117" s="130">
        <v>301</v>
      </c>
      <c r="C1117" s="130" t="s">
        <v>50</v>
      </c>
      <c r="D1117" s="137"/>
      <c r="E1117" s="138">
        <v>0</v>
      </c>
      <c r="F1117" s="138">
        <v>0</v>
      </c>
      <c r="G1117" s="138">
        <v>0</v>
      </c>
      <c r="H1117" s="138">
        <v>0</v>
      </c>
      <c r="I1117" s="138">
        <v>0</v>
      </c>
      <c r="J1117" s="138">
        <v>0</v>
      </c>
      <c r="K1117" s="138">
        <v>0</v>
      </c>
      <c r="L1117" s="139"/>
      <c r="M1117" s="138">
        <v>0</v>
      </c>
      <c r="N1117" s="139"/>
      <c r="O1117" s="138">
        <v>0</v>
      </c>
      <c r="P1117" s="138">
        <v>0</v>
      </c>
      <c r="Q1117" s="138">
        <v>0</v>
      </c>
      <c r="R1117" s="139"/>
      <c r="S1117" s="138">
        <v>0</v>
      </c>
      <c r="T1117" s="139"/>
      <c r="U1117" s="138">
        <v>0</v>
      </c>
      <c r="V1117" s="138">
        <v>0</v>
      </c>
      <c r="W1117" s="138">
        <v>0</v>
      </c>
      <c r="X1117" s="138">
        <v>0</v>
      </c>
      <c r="Y1117" s="138">
        <v>0</v>
      </c>
      <c r="Z1117" s="139"/>
      <c r="AA1117" s="138">
        <v>0</v>
      </c>
      <c r="AB1117" s="131">
        <v>0</v>
      </c>
    </row>
    <row r="1118" spans="1:28" ht="15" customHeight="1" x14ac:dyDescent="0.25">
      <c r="A1118" s="129" t="str">
        <f>B1118&amp;"-"&amp;COUNTIF($B$3:B1118,B1118)</f>
        <v>301-13</v>
      </c>
      <c r="B1118" s="130">
        <v>301</v>
      </c>
      <c r="C1118" s="130" t="s">
        <v>50</v>
      </c>
      <c r="D1118" s="137"/>
      <c r="E1118" s="138">
        <v>0</v>
      </c>
      <c r="F1118" s="138">
        <v>0</v>
      </c>
      <c r="G1118" s="138">
        <v>0</v>
      </c>
      <c r="H1118" s="138">
        <v>0</v>
      </c>
      <c r="I1118" s="138">
        <v>0</v>
      </c>
      <c r="J1118" s="138">
        <v>0</v>
      </c>
      <c r="K1118" s="138">
        <v>0</v>
      </c>
      <c r="L1118" s="139"/>
      <c r="M1118" s="138">
        <v>0</v>
      </c>
      <c r="N1118" s="139"/>
      <c r="O1118" s="138">
        <v>0</v>
      </c>
      <c r="P1118" s="138">
        <v>0</v>
      </c>
      <c r="Q1118" s="138">
        <v>0</v>
      </c>
      <c r="R1118" s="139"/>
      <c r="S1118" s="138">
        <v>0</v>
      </c>
      <c r="T1118" s="139"/>
      <c r="U1118" s="138">
        <v>0</v>
      </c>
      <c r="V1118" s="138">
        <v>0</v>
      </c>
      <c r="W1118" s="138">
        <v>0</v>
      </c>
      <c r="X1118" s="138">
        <v>0</v>
      </c>
      <c r="Y1118" s="138">
        <v>0</v>
      </c>
      <c r="Z1118" s="139"/>
      <c r="AA1118" s="138">
        <v>0</v>
      </c>
      <c r="AB1118" s="131">
        <v>0</v>
      </c>
    </row>
    <row r="1119" spans="1:28" ht="15" customHeight="1" x14ac:dyDescent="0.25">
      <c r="A1119" s="129" t="str">
        <f>B1119&amp;"-"&amp;COUNTIF($B$3:B1119,B1119)</f>
        <v>301-14</v>
      </c>
      <c r="B1119" s="130">
        <v>301</v>
      </c>
      <c r="C1119" s="130" t="s">
        <v>50</v>
      </c>
      <c r="D1119" s="137"/>
      <c r="E1119" s="138">
        <v>0</v>
      </c>
      <c r="F1119" s="138">
        <v>0</v>
      </c>
      <c r="G1119" s="138">
        <v>0</v>
      </c>
      <c r="H1119" s="138">
        <v>0</v>
      </c>
      <c r="I1119" s="138">
        <v>0</v>
      </c>
      <c r="J1119" s="138">
        <v>0</v>
      </c>
      <c r="K1119" s="138">
        <v>0</v>
      </c>
      <c r="L1119" s="139"/>
      <c r="M1119" s="138">
        <v>0</v>
      </c>
      <c r="N1119" s="139"/>
      <c r="O1119" s="138">
        <v>0</v>
      </c>
      <c r="P1119" s="138">
        <v>0</v>
      </c>
      <c r="Q1119" s="138">
        <v>0</v>
      </c>
      <c r="R1119" s="139"/>
      <c r="S1119" s="138">
        <v>0</v>
      </c>
      <c r="T1119" s="139"/>
      <c r="U1119" s="138">
        <v>0</v>
      </c>
      <c r="V1119" s="138">
        <v>0</v>
      </c>
      <c r="W1119" s="138">
        <v>0</v>
      </c>
      <c r="X1119" s="138">
        <v>0</v>
      </c>
      <c r="Y1119" s="138">
        <v>0</v>
      </c>
      <c r="Z1119" s="139"/>
      <c r="AA1119" s="138">
        <v>0</v>
      </c>
      <c r="AB1119" s="131">
        <v>0</v>
      </c>
    </row>
    <row r="1120" spans="1:28" ht="15" customHeight="1" x14ac:dyDescent="0.25">
      <c r="A1120" s="129" t="str">
        <f>B1120&amp;"-"&amp;COUNTIF($B$3:B1120,B1120)</f>
        <v>301-15</v>
      </c>
      <c r="B1120" s="130">
        <v>301</v>
      </c>
      <c r="C1120" s="130" t="s">
        <v>50</v>
      </c>
      <c r="D1120" s="137"/>
      <c r="E1120" s="138">
        <v>0</v>
      </c>
      <c r="F1120" s="138">
        <v>0</v>
      </c>
      <c r="G1120" s="138">
        <v>0</v>
      </c>
      <c r="H1120" s="138">
        <v>0</v>
      </c>
      <c r="I1120" s="138">
        <v>0</v>
      </c>
      <c r="J1120" s="138">
        <v>0</v>
      </c>
      <c r="K1120" s="138">
        <v>0</v>
      </c>
      <c r="L1120" s="139"/>
      <c r="M1120" s="138">
        <v>0</v>
      </c>
      <c r="N1120" s="139"/>
      <c r="O1120" s="138">
        <v>0</v>
      </c>
      <c r="P1120" s="138">
        <v>0</v>
      </c>
      <c r="Q1120" s="138">
        <v>0</v>
      </c>
      <c r="R1120" s="139"/>
      <c r="S1120" s="138">
        <v>0</v>
      </c>
      <c r="T1120" s="139"/>
      <c r="U1120" s="138">
        <v>0</v>
      </c>
      <c r="V1120" s="138">
        <v>0</v>
      </c>
      <c r="W1120" s="138">
        <v>0</v>
      </c>
      <c r="X1120" s="138">
        <v>0</v>
      </c>
      <c r="Y1120" s="138">
        <v>0</v>
      </c>
      <c r="Z1120" s="139"/>
      <c r="AA1120" s="138">
        <v>0</v>
      </c>
      <c r="AB1120" s="131">
        <v>0</v>
      </c>
    </row>
    <row r="1121" spans="1:28" ht="15" customHeight="1" x14ac:dyDescent="0.25">
      <c r="A1121" s="129" t="str">
        <f>B1121&amp;"-"&amp;COUNTIF($B$3:B1121,B1121)</f>
        <v>301-16</v>
      </c>
      <c r="B1121" s="130">
        <v>301</v>
      </c>
      <c r="C1121" s="130" t="s">
        <v>50</v>
      </c>
      <c r="D1121" s="137"/>
      <c r="E1121" s="138">
        <v>0</v>
      </c>
      <c r="F1121" s="138">
        <v>0</v>
      </c>
      <c r="G1121" s="138">
        <v>0</v>
      </c>
      <c r="H1121" s="138">
        <v>0</v>
      </c>
      <c r="I1121" s="138">
        <v>0</v>
      </c>
      <c r="J1121" s="138">
        <v>0</v>
      </c>
      <c r="K1121" s="138">
        <v>0</v>
      </c>
      <c r="L1121" s="139"/>
      <c r="M1121" s="138">
        <v>0</v>
      </c>
      <c r="N1121" s="139"/>
      <c r="O1121" s="138">
        <v>0</v>
      </c>
      <c r="P1121" s="138">
        <v>0</v>
      </c>
      <c r="Q1121" s="138">
        <v>0</v>
      </c>
      <c r="R1121" s="139"/>
      <c r="S1121" s="138">
        <v>0</v>
      </c>
      <c r="T1121" s="139"/>
      <c r="U1121" s="138">
        <v>0</v>
      </c>
      <c r="V1121" s="138">
        <v>0</v>
      </c>
      <c r="W1121" s="138">
        <v>0</v>
      </c>
      <c r="X1121" s="138">
        <v>0</v>
      </c>
      <c r="Y1121" s="138">
        <v>0</v>
      </c>
      <c r="Z1121" s="139"/>
      <c r="AA1121" s="138">
        <v>0</v>
      </c>
      <c r="AB1121" s="131">
        <v>0</v>
      </c>
    </row>
    <row r="1122" spans="1:28" ht="15" customHeight="1" x14ac:dyDescent="0.25">
      <c r="A1122" s="129" t="str">
        <f>B1122&amp;"-"&amp;COUNTIF($B$3:B1122,B1122)</f>
        <v>301-17</v>
      </c>
      <c r="B1122" s="130">
        <v>301</v>
      </c>
      <c r="C1122" s="130" t="s">
        <v>50</v>
      </c>
      <c r="D1122" s="137"/>
      <c r="E1122" s="138">
        <v>0</v>
      </c>
      <c r="F1122" s="138">
        <v>0</v>
      </c>
      <c r="G1122" s="138">
        <v>0</v>
      </c>
      <c r="H1122" s="138">
        <v>0</v>
      </c>
      <c r="I1122" s="138">
        <v>0</v>
      </c>
      <c r="J1122" s="138">
        <v>0</v>
      </c>
      <c r="K1122" s="138">
        <v>0</v>
      </c>
      <c r="L1122" s="139"/>
      <c r="M1122" s="138">
        <v>0</v>
      </c>
      <c r="N1122" s="139"/>
      <c r="O1122" s="138">
        <v>0</v>
      </c>
      <c r="P1122" s="138">
        <v>0</v>
      </c>
      <c r="Q1122" s="138">
        <v>0</v>
      </c>
      <c r="R1122" s="139"/>
      <c r="S1122" s="138">
        <v>0</v>
      </c>
      <c r="T1122" s="139"/>
      <c r="U1122" s="138">
        <v>0</v>
      </c>
      <c r="V1122" s="138">
        <v>0</v>
      </c>
      <c r="W1122" s="138">
        <v>0</v>
      </c>
      <c r="X1122" s="138">
        <v>0</v>
      </c>
      <c r="Y1122" s="138">
        <v>0</v>
      </c>
      <c r="Z1122" s="139"/>
      <c r="AA1122" s="138">
        <v>0</v>
      </c>
      <c r="AB1122" s="131">
        <v>0</v>
      </c>
    </row>
    <row r="1123" spans="1:28" ht="15" customHeight="1" x14ac:dyDescent="0.25">
      <c r="A1123" s="129" t="str">
        <f>B1123&amp;"-"&amp;COUNTIF($B$3:B1123,B1123)</f>
        <v>301-18</v>
      </c>
      <c r="B1123" s="130">
        <v>301</v>
      </c>
      <c r="C1123" s="130" t="s">
        <v>50</v>
      </c>
      <c r="D1123" s="137"/>
      <c r="E1123" s="138">
        <v>0</v>
      </c>
      <c r="F1123" s="138">
        <v>0</v>
      </c>
      <c r="G1123" s="138">
        <v>0</v>
      </c>
      <c r="H1123" s="138">
        <v>0</v>
      </c>
      <c r="I1123" s="138">
        <v>0</v>
      </c>
      <c r="J1123" s="138">
        <v>0</v>
      </c>
      <c r="K1123" s="138">
        <v>0</v>
      </c>
      <c r="L1123" s="139"/>
      <c r="M1123" s="138">
        <v>0</v>
      </c>
      <c r="N1123" s="139"/>
      <c r="O1123" s="138">
        <v>0</v>
      </c>
      <c r="P1123" s="138">
        <v>0</v>
      </c>
      <c r="Q1123" s="138">
        <v>0</v>
      </c>
      <c r="R1123" s="139"/>
      <c r="S1123" s="138">
        <v>0</v>
      </c>
      <c r="T1123" s="139"/>
      <c r="U1123" s="138">
        <v>0</v>
      </c>
      <c r="V1123" s="138">
        <v>0</v>
      </c>
      <c r="W1123" s="138">
        <v>0</v>
      </c>
      <c r="X1123" s="138">
        <v>0</v>
      </c>
      <c r="Y1123" s="138">
        <v>0</v>
      </c>
      <c r="Z1123" s="139"/>
      <c r="AA1123" s="138">
        <v>0</v>
      </c>
      <c r="AB1123" s="131">
        <v>0</v>
      </c>
    </row>
    <row r="1124" spans="1:28" ht="15" customHeight="1" x14ac:dyDescent="0.25">
      <c r="A1124" s="129" t="str">
        <f>B1124&amp;"-"&amp;COUNTIF($B$3:B1124,B1124)</f>
        <v>301-19</v>
      </c>
      <c r="B1124" s="130">
        <v>301</v>
      </c>
      <c r="C1124" s="130" t="s">
        <v>50</v>
      </c>
      <c r="D1124" s="137"/>
      <c r="E1124" s="138">
        <v>0</v>
      </c>
      <c r="F1124" s="138">
        <v>0</v>
      </c>
      <c r="G1124" s="138">
        <v>0</v>
      </c>
      <c r="H1124" s="138">
        <v>0</v>
      </c>
      <c r="I1124" s="138">
        <v>0</v>
      </c>
      <c r="J1124" s="138">
        <v>0</v>
      </c>
      <c r="K1124" s="138">
        <v>0</v>
      </c>
      <c r="L1124" s="139"/>
      <c r="M1124" s="138">
        <v>0</v>
      </c>
      <c r="N1124" s="139"/>
      <c r="O1124" s="138">
        <v>0</v>
      </c>
      <c r="P1124" s="138">
        <v>0</v>
      </c>
      <c r="Q1124" s="138">
        <v>0</v>
      </c>
      <c r="R1124" s="139"/>
      <c r="S1124" s="138">
        <v>0</v>
      </c>
      <c r="T1124" s="139"/>
      <c r="U1124" s="138">
        <v>0</v>
      </c>
      <c r="V1124" s="138">
        <v>0</v>
      </c>
      <c r="W1124" s="138">
        <v>0</v>
      </c>
      <c r="X1124" s="138">
        <v>0</v>
      </c>
      <c r="Y1124" s="138">
        <v>0</v>
      </c>
      <c r="Z1124" s="139"/>
      <c r="AA1124" s="138">
        <v>0</v>
      </c>
      <c r="AB1124" s="131">
        <v>0</v>
      </c>
    </row>
    <row r="1125" spans="1:28" ht="15" customHeight="1" x14ac:dyDescent="0.25">
      <c r="A1125" s="129" t="str">
        <f>B1125&amp;"-"&amp;COUNTIF($B$3:B1125,B1125)</f>
        <v>301-20</v>
      </c>
      <c r="B1125" s="130">
        <v>301</v>
      </c>
      <c r="C1125" s="130" t="s">
        <v>50</v>
      </c>
      <c r="D1125" s="137"/>
      <c r="E1125" s="138">
        <v>0</v>
      </c>
      <c r="F1125" s="138">
        <v>0</v>
      </c>
      <c r="G1125" s="138">
        <v>0</v>
      </c>
      <c r="H1125" s="138">
        <v>0</v>
      </c>
      <c r="I1125" s="138">
        <v>0</v>
      </c>
      <c r="J1125" s="138">
        <v>0</v>
      </c>
      <c r="K1125" s="138">
        <v>0</v>
      </c>
      <c r="L1125" s="139"/>
      <c r="M1125" s="138">
        <v>0</v>
      </c>
      <c r="N1125" s="139"/>
      <c r="O1125" s="138">
        <v>0</v>
      </c>
      <c r="P1125" s="138">
        <v>0</v>
      </c>
      <c r="Q1125" s="138">
        <v>0</v>
      </c>
      <c r="R1125" s="139"/>
      <c r="S1125" s="138">
        <v>0</v>
      </c>
      <c r="T1125" s="139"/>
      <c r="U1125" s="138">
        <v>0</v>
      </c>
      <c r="V1125" s="138">
        <v>0</v>
      </c>
      <c r="W1125" s="138">
        <v>0</v>
      </c>
      <c r="X1125" s="138">
        <v>0</v>
      </c>
      <c r="Y1125" s="138">
        <v>0</v>
      </c>
      <c r="Z1125" s="139"/>
      <c r="AA1125" s="138">
        <v>0</v>
      </c>
      <c r="AB1125" s="131">
        <v>0</v>
      </c>
    </row>
    <row r="1126" spans="1:28" ht="15" customHeight="1" x14ac:dyDescent="0.25">
      <c r="A1126" s="129" t="str">
        <f>B1126&amp;"-"&amp;COUNTIF($B$3:B1126,B1126)</f>
        <v>301-21</v>
      </c>
      <c r="B1126" s="130">
        <v>301</v>
      </c>
      <c r="C1126" s="130" t="s">
        <v>50</v>
      </c>
      <c r="D1126" s="137"/>
      <c r="E1126" s="138">
        <v>0</v>
      </c>
      <c r="F1126" s="138">
        <v>0</v>
      </c>
      <c r="G1126" s="138">
        <v>0</v>
      </c>
      <c r="H1126" s="138">
        <v>0</v>
      </c>
      <c r="I1126" s="138">
        <v>0</v>
      </c>
      <c r="J1126" s="138">
        <v>0</v>
      </c>
      <c r="K1126" s="138">
        <v>0</v>
      </c>
      <c r="L1126" s="139"/>
      <c r="M1126" s="138">
        <v>0</v>
      </c>
      <c r="N1126" s="139"/>
      <c r="O1126" s="138">
        <v>0</v>
      </c>
      <c r="P1126" s="138">
        <v>0</v>
      </c>
      <c r="Q1126" s="138">
        <v>0</v>
      </c>
      <c r="R1126" s="139"/>
      <c r="S1126" s="138">
        <v>0</v>
      </c>
      <c r="T1126" s="139"/>
      <c r="U1126" s="138">
        <v>0</v>
      </c>
      <c r="V1126" s="138">
        <v>0</v>
      </c>
      <c r="W1126" s="138">
        <v>0</v>
      </c>
      <c r="X1126" s="138">
        <v>0</v>
      </c>
      <c r="Y1126" s="138">
        <v>0</v>
      </c>
      <c r="Z1126" s="139"/>
      <c r="AA1126" s="138">
        <v>0</v>
      </c>
      <c r="AB1126" s="131">
        <v>0</v>
      </c>
    </row>
    <row r="1127" spans="1:28" ht="15" customHeight="1" x14ac:dyDescent="0.25">
      <c r="A1127" s="129" t="str">
        <f>B1127&amp;"-"&amp;COUNTIF($B$3:B1127,B1127)</f>
        <v>301-22</v>
      </c>
      <c r="B1127" s="130">
        <v>301</v>
      </c>
      <c r="C1127" s="130" t="s">
        <v>50</v>
      </c>
      <c r="D1127" s="137"/>
      <c r="E1127" s="138">
        <v>0</v>
      </c>
      <c r="F1127" s="138">
        <v>0</v>
      </c>
      <c r="G1127" s="138">
        <v>0</v>
      </c>
      <c r="H1127" s="138">
        <v>0</v>
      </c>
      <c r="I1127" s="138">
        <v>0</v>
      </c>
      <c r="J1127" s="138">
        <v>0</v>
      </c>
      <c r="K1127" s="138">
        <v>0</v>
      </c>
      <c r="L1127" s="139"/>
      <c r="M1127" s="138">
        <v>0</v>
      </c>
      <c r="N1127" s="139"/>
      <c r="O1127" s="138">
        <v>0</v>
      </c>
      <c r="P1127" s="138">
        <v>0</v>
      </c>
      <c r="Q1127" s="138">
        <v>0</v>
      </c>
      <c r="R1127" s="139"/>
      <c r="S1127" s="138">
        <v>0</v>
      </c>
      <c r="T1127" s="139"/>
      <c r="U1127" s="138">
        <v>0</v>
      </c>
      <c r="V1127" s="138">
        <v>0</v>
      </c>
      <c r="W1127" s="138">
        <v>0</v>
      </c>
      <c r="X1127" s="138">
        <v>0</v>
      </c>
      <c r="Y1127" s="138">
        <v>0</v>
      </c>
      <c r="Z1127" s="139"/>
      <c r="AA1127" s="138">
        <v>0</v>
      </c>
      <c r="AB1127" s="131">
        <v>0</v>
      </c>
    </row>
    <row r="1128" spans="1:28" ht="15" customHeight="1" x14ac:dyDescent="0.25">
      <c r="A1128" s="129" t="str">
        <f>B1128&amp;"-"&amp;COUNTIF($B$3:B1128,B1128)</f>
        <v>302-1</v>
      </c>
      <c r="B1128" s="130">
        <v>302</v>
      </c>
      <c r="C1128" s="130" t="s">
        <v>51</v>
      </c>
      <c r="D1128" s="137">
        <v>43547</v>
      </c>
      <c r="E1128" s="138">
        <v>1</v>
      </c>
      <c r="F1128" s="138">
        <v>0</v>
      </c>
      <c r="G1128" s="138">
        <v>1</v>
      </c>
      <c r="H1128" s="138">
        <v>0</v>
      </c>
      <c r="I1128" s="138">
        <v>0</v>
      </c>
      <c r="J1128" s="138">
        <v>0</v>
      </c>
      <c r="K1128" s="138">
        <v>0</v>
      </c>
      <c r="L1128" s="139"/>
      <c r="M1128" s="138">
        <v>0</v>
      </c>
      <c r="N1128" s="139"/>
      <c r="O1128" s="138">
        <v>0</v>
      </c>
      <c r="P1128" s="138">
        <v>0</v>
      </c>
      <c r="Q1128" s="138">
        <v>0</v>
      </c>
      <c r="R1128" s="139"/>
      <c r="S1128" s="138">
        <v>0</v>
      </c>
      <c r="T1128" s="139"/>
      <c r="U1128" s="138">
        <v>0</v>
      </c>
      <c r="V1128" s="138">
        <v>0</v>
      </c>
      <c r="W1128" s="138">
        <v>0</v>
      </c>
      <c r="X1128" s="138">
        <v>0</v>
      </c>
      <c r="Y1128" s="138">
        <v>0</v>
      </c>
      <c r="Z1128" s="139"/>
      <c r="AA1128" s="138">
        <v>0</v>
      </c>
      <c r="AB1128" s="131">
        <v>0</v>
      </c>
    </row>
    <row r="1129" spans="1:28" ht="15" customHeight="1" x14ac:dyDescent="0.25">
      <c r="A1129" s="129" t="str">
        <f>B1129&amp;"-"&amp;COUNTIF($B$3:B1129,B1129)</f>
        <v>302-2</v>
      </c>
      <c r="B1129" s="130">
        <v>302</v>
      </c>
      <c r="C1129" s="130" t="s">
        <v>51</v>
      </c>
      <c r="D1129" s="137">
        <v>43612</v>
      </c>
      <c r="E1129" s="138">
        <v>14.59</v>
      </c>
      <c r="F1129" s="138">
        <v>0</v>
      </c>
      <c r="G1129" s="138">
        <v>8</v>
      </c>
      <c r="H1129" s="138">
        <v>1</v>
      </c>
      <c r="I1129" s="138">
        <v>0</v>
      </c>
      <c r="J1129" s="138">
        <v>1</v>
      </c>
      <c r="K1129" s="138">
        <v>0.59</v>
      </c>
      <c r="L1129" s="139"/>
      <c r="M1129" s="138">
        <v>11.18</v>
      </c>
      <c r="N1129" s="139"/>
      <c r="O1129" s="138">
        <v>0</v>
      </c>
      <c r="P1129" s="138">
        <v>0</v>
      </c>
      <c r="Q1129" s="138">
        <v>0</v>
      </c>
      <c r="R1129" s="139"/>
      <c r="S1129" s="138">
        <v>4</v>
      </c>
      <c r="T1129" s="139"/>
      <c r="U1129" s="138">
        <v>0</v>
      </c>
      <c r="V1129" s="138">
        <v>0</v>
      </c>
      <c r="W1129" s="138">
        <v>0</v>
      </c>
      <c r="X1129" s="138">
        <v>0</v>
      </c>
      <c r="Y1129" s="138">
        <v>0</v>
      </c>
      <c r="Z1129" s="139"/>
      <c r="AA1129" s="138">
        <v>0</v>
      </c>
      <c r="AB1129" s="131">
        <v>0</v>
      </c>
    </row>
    <row r="1130" spans="1:28" ht="15" customHeight="1" x14ac:dyDescent="0.25">
      <c r="A1130" s="129" t="str">
        <f>B1130&amp;"-"&amp;COUNTIF($B$3:B1130,B1130)</f>
        <v>302-3</v>
      </c>
      <c r="B1130" s="130">
        <v>302</v>
      </c>
      <c r="C1130" s="130" t="s">
        <v>51</v>
      </c>
      <c r="D1130" s="137">
        <v>43653</v>
      </c>
      <c r="E1130" s="138">
        <v>1</v>
      </c>
      <c r="F1130" s="138">
        <v>0</v>
      </c>
      <c r="G1130" s="138">
        <v>0</v>
      </c>
      <c r="H1130" s="138">
        <v>0</v>
      </c>
      <c r="I1130" s="138">
        <v>0</v>
      </c>
      <c r="J1130" s="138">
        <v>0</v>
      </c>
      <c r="K1130" s="138">
        <v>0.81</v>
      </c>
      <c r="L1130" s="139"/>
      <c r="M1130" s="138">
        <v>1</v>
      </c>
      <c r="N1130" s="139"/>
      <c r="O1130" s="138">
        <v>0</v>
      </c>
      <c r="P1130" s="138">
        <v>0</v>
      </c>
      <c r="Q1130" s="138">
        <v>0</v>
      </c>
      <c r="R1130" s="139"/>
      <c r="S1130" s="138">
        <v>1</v>
      </c>
      <c r="T1130" s="139"/>
      <c r="U1130" s="138">
        <v>0</v>
      </c>
      <c r="V1130" s="138">
        <v>0</v>
      </c>
      <c r="W1130" s="138">
        <v>0</v>
      </c>
      <c r="X1130" s="138">
        <v>0</v>
      </c>
      <c r="Y1130" s="138">
        <v>0</v>
      </c>
      <c r="Z1130" s="139"/>
      <c r="AA1130" s="138">
        <v>0</v>
      </c>
      <c r="AB1130" s="131">
        <v>0</v>
      </c>
    </row>
    <row r="1131" spans="1:28" ht="15" customHeight="1" x14ac:dyDescent="0.25">
      <c r="A1131" s="129" t="str">
        <f>B1131&amp;"-"&amp;COUNTIF($B$3:B1131,B1131)</f>
        <v>302-4</v>
      </c>
      <c r="B1131" s="130">
        <v>302</v>
      </c>
      <c r="C1131" s="130" t="s">
        <v>51</v>
      </c>
      <c r="D1131" s="137">
        <v>43661</v>
      </c>
      <c r="E1131" s="138">
        <v>2</v>
      </c>
      <c r="F1131" s="138">
        <v>0</v>
      </c>
      <c r="G1131" s="138">
        <v>0</v>
      </c>
      <c r="H1131" s="138">
        <v>1</v>
      </c>
      <c r="I1131" s="138">
        <v>0</v>
      </c>
      <c r="J1131" s="138">
        <v>0</v>
      </c>
      <c r="K1131" s="138">
        <v>1</v>
      </c>
      <c r="L1131" s="139"/>
      <c r="M1131" s="138">
        <v>0</v>
      </c>
      <c r="N1131" s="139"/>
      <c r="O1131" s="138">
        <v>0</v>
      </c>
      <c r="P1131" s="138">
        <v>0</v>
      </c>
      <c r="Q1131" s="138">
        <v>0</v>
      </c>
      <c r="R1131" s="139"/>
      <c r="S1131" s="138">
        <v>0</v>
      </c>
      <c r="T1131" s="139"/>
      <c r="U1131" s="138">
        <v>0</v>
      </c>
      <c r="V1131" s="138">
        <v>0</v>
      </c>
      <c r="W1131" s="138">
        <v>0</v>
      </c>
      <c r="X1131" s="138">
        <v>0</v>
      </c>
      <c r="Y1131" s="138">
        <v>0</v>
      </c>
      <c r="Z1131" s="139"/>
      <c r="AA1131" s="138">
        <v>0</v>
      </c>
      <c r="AB1131" s="131">
        <v>0</v>
      </c>
    </row>
    <row r="1132" spans="1:28" ht="15" customHeight="1" x14ac:dyDescent="0.25">
      <c r="A1132" s="129" t="str">
        <f>B1132&amp;"-"&amp;COUNTIF($B$3:B1132,B1132)</f>
        <v>302-5</v>
      </c>
      <c r="B1132" s="130">
        <v>302</v>
      </c>
      <c r="C1132" s="130" t="s">
        <v>51</v>
      </c>
      <c r="D1132" s="137">
        <v>43786</v>
      </c>
      <c r="E1132" s="138">
        <v>94.8</v>
      </c>
      <c r="F1132" s="138">
        <v>1.98</v>
      </c>
      <c r="G1132" s="138">
        <v>40.450000000000003</v>
      </c>
      <c r="H1132" s="138">
        <v>8.48</v>
      </c>
      <c r="I1132" s="138">
        <v>0</v>
      </c>
      <c r="J1132" s="138">
        <v>4</v>
      </c>
      <c r="K1132" s="138">
        <v>24.6</v>
      </c>
      <c r="L1132" s="139"/>
      <c r="M1132" s="138">
        <v>79.760000000000005</v>
      </c>
      <c r="N1132" s="139"/>
      <c r="O1132" s="138">
        <v>0</v>
      </c>
      <c r="P1132" s="138">
        <v>0</v>
      </c>
      <c r="Q1132" s="138">
        <v>0</v>
      </c>
      <c r="R1132" s="139"/>
      <c r="S1132" s="138">
        <v>28.52</v>
      </c>
      <c r="T1132" s="139"/>
      <c r="U1132" s="138">
        <v>0</v>
      </c>
      <c r="V1132" s="138">
        <v>0</v>
      </c>
      <c r="W1132" s="138">
        <v>0</v>
      </c>
      <c r="X1132" s="138">
        <v>0</v>
      </c>
      <c r="Y1132" s="138">
        <v>0</v>
      </c>
      <c r="Z1132" s="139"/>
      <c r="AA1132" s="138">
        <v>0</v>
      </c>
      <c r="AB1132" s="131">
        <v>0</v>
      </c>
    </row>
    <row r="1133" spans="1:28" ht="15" customHeight="1" x14ac:dyDescent="0.25">
      <c r="A1133" s="129" t="str">
        <f>B1133&amp;"-"&amp;COUNTIF($B$3:B1133,B1133)</f>
        <v>302-6</v>
      </c>
      <c r="B1133" s="130">
        <v>302</v>
      </c>
      <c r="C1133" s="130" t="s">
        <v>51</v>
      </c>
      <c r="D1133" s="137">
        <v>48488</v>
      </c>
      <c r="E1133" s="138">
        <v>1</v>
      </c>
      <c r="F1133" s="138">
        <v>0</v>
      </c>
      <c r="G1133" s="138">
        <v>0</v>
      </c>
      <c r="H1133" s="138">
        <v>0</v>
      </c>
      <c r="I1133" s="138">
        <v>0</v>
      </c>
      <c r="J1133" s="138">
        <v>0</v>
      </c>
      <c r="K1133" s="138">
        <v>1</v>
      </c>
      <c r="L1133" s="139"/>
      <c r="M1133" s="138">
        <v>0</v>
      </c>
      <c r="N1133" s="139"/>
      <c r="O1133" s="138">
        <v>0</v>
      </c>
      <c r="P1133" s="138">
        <v>0</v>
      </c>
      <c r="Q1133" s="138">
        <v>0</v>
      </c>
      <c r="R1133" s="139"/>
      <c r="S1133" s="138">
        <v>0</v>
      </c>
      <c r="T1133" s="139"/>
      <c r="U1133" s="138">
        <v>0</v>
      </c>
      <c r="V1133" s="138">
        <v>0</v>
      </c>
      <c r="W1133" s="138">
        <v>0</v>
      </c>
      <c r="X1133" s="138">
        <v>0</v>
      </c>
      <c r="Y1133" s="138">
        <v>0</v>
      </c>
      <c r="Z1133" s="139"/>
      <c r="AA1133" s="138">
        <v>0</v>
      </c>
      <c r="AB1133" s="131">
        <v>0</v>
      </c>
    </row>
    <row r="1134" spans="1:28" ht="15" customHeight="1" x14ac:dyDescent="0.25">
      <c r="A1134" s="129" t="str">
        <f>B1134&amp;"-"&amp;COUNTIF($B$3:B1134,B1134)</f>
        <v>302-7</v>
      </c>
      <c r="B1134" s="130">
        <v>302</v>
      </c>
      <c r="C1134" s="130" t="s">
        <v>51</v>
      </c>
      <c r="D1134" s="137">
        <v>48140</v>
      </c>
      <c r="E1134" s="138">
        <v>1</v>
      </c>
      <c r="F1134" s="138">
        <v>0</v>
      </c>
      <c r="G1134" s="138">
        <v>0</v>
      </c>
      <c r="H1134" s="138">
        <v>0</v>
      </c>
      <c r="I1134" s="138">
        <v>0</v>
      </c>
      <c r="J1134" s="138">
        <v>0</v>
      </c>
      <c r="K1134" s="138">
        <v>0.98</v>
      </c>
      <c r="L1134" s="139"/>
      <c r="M1134" s="138">
        <v>0</v>
      </c>
      <c r="N1134" s="139"/>
      <c r="O1134" s="138">
        <v>0</v>
      </c>
      <c r="P1134" s="138">
        <v>0</v>
      </c>
      <c r="Q1134" s="138">
        <v>0</v>
      </c>
      <c r="R1134" s="139"/>
      <c r="S1134" s="138">
        <v>0</v>
      </c>
      <c r="T1134" s="139"/>
      <c r="U1134" s="138">
        <v>0</v>
      </c>
      <c r="V1134" s="138">
        <v>0</v>
      </c>
      <c r="W1134" s="138">
        <v>0</v>
      </c>
      <c r="X1134" s="138">
        <v>0</v>
      </c>
      <c r="Y1134" s="138">
        <v>0</v>
      </c>
      <c r="Z1134" s="139"/>
      <c r="AA1134" s="138">
        <v>0</v>
      </c>
      <c r="AB1134" s="131">
        <v>0</v>
      </c>
    </row>
    <row r="1135" spans="1:28" ht="15" customHeight="1" x14ac:dyDescent="0.25">
      <c r="A1135" s="129" t="str">
        <f>B1135&amp;"-"&amp;COUNTIF($B$3:B1135,B1135)</f>
        <v>302-8</v>
      </c>
      <c r="B1135" s="130">
        <v>302</v>
      </c>
      <c r="C1135" s="130" t="s">
        <v>51</v>
      </c>
      <c r="D1135" s="137">
        <v>43943</v>
      </c>
      <c r="E1135" s="138">
        <v>0.44</v>
      </c>
      <c r="F1135" s="138">
        <v>0</v>
      </c>
      <c r="G1135" s="138">
        <v>0.44</v>
      </c>
      <c r="H1135" s="138">
        <v>0</v>
      </c>
      <c r="I1135" s="138">
        <v>0</v>
      </c>
      <c r="J1135" s="138">
        <v>0</v>
      </c>
      <c r="K1135" s="138">
        <v>0</v>
      </c>
      <c r="L1135" s="139"/>
      <c r="M1135" s="138">
        <v>0.36</v>
      </c>
      <c r="N1135" s="139"/>
      <c r="O1135" s="138">
        <v>0</v>
      </c>
      <c r="P1135" s="138">
        <v>0</v>
      </c>
      <c r="Q1135" s="138">
        <v>0</v>
      </c>
      <c r="R1135" s="139"/>
      <c r="S1135" s="138">
        <v>0</v>
      </c>
      <c r="T1135" s="139"/>
      <c r="U1135" s="138">
        <v>0</v>
      </c>
      <c r="V1135" s="138">
        <v>0</v>
      </c>
      <c r="W1135" s="138">
        <v>0</v>
      </c>
      <c r="X1135" s="138">
        <v>0</v>
      </c>
      <c r="Y1135" s="138">
        <v>0</v>
      </c>
      <c r="Z1135" s="139"/>
      <c r="AA1135" s="138">
        <v>0</v>
      </c>
      <c r="AB1135" s="131">
        <v>0</v>
      </c>
    </row>
    <row r="1136" spans="1:28" ht="15" customHeight="1" x14ac:dyDescent="0.25">
      <c r="A1136" s="129" t="str">
        <f>B1136&amp;"-"&amp;COUNTIF($B$3:B1136,B1136)</f>
        <v>302-9</v>
      </c>
      <c r="B1136" s="130">
        <v>302</v>
      </c>
      <c r="C1136" s="130" t="s">
        <v>51</v>
      </c>
      <c r="D1136" s="137">
        <v>44040</v>
      </c>
      <c r="E1136" s="138">
        <v>3.99</v>
      </c>
      <c r="F1136" s="138">
        <v>0</v>
      </c>
      <c r="G1136" s="138">
        <v>0.77</v>
      </c>
      <c r="H1136" s="138">
        <v>2</v>
      </c>
      <c r="I1136" s="138">
        <v>0</v>
      </c>
      <c r="J1136" s="138">
        <v>0</v>
      </c>
      <c r="K1136" s="138">
        <v>1</v>
      </c>
      <c r="L1136" s="139"/>
      <c r="M1136" s="138">
        <v>3.83</v>
      </c>
      <c r="N1136" s="139"/>
      <c r="O1136" s="138">
        <v>0</v>
      </c>
      <c r="P1136" s="138">
        <v>0</v>
      </c>
      <c r="Q1136" s="138">
        <v>0</v>
      </c>
      <c r="R1136" s="139"/>
      <c r="S1136" s="138">
        <v>0</v>
      </c>
      <c r="T1136" s="139"/>
      <c r="U1136" s="138">
        <v>0</v>
      </c>
      <c r="V1136" s="138">
        <v>0</v>
      </c>
      <c r="W1136" s="138">
        <v>0</v>
      </c>
      <c r="X1136" s="138">
        <v>0</v>
      </c>
      <c r="Y1136" s="138">
        <v>0</v>
      </c>
      <c r="Z1136" s="139"/>
      <c r="AA1136" s="138">
        <v>0</v>
      </c>
      <c r="AB1136" s="131">
        <v>0</v>
      </c>
    </row>
    <row r="1137" spans="1:28" ht="15" customHeight="1" x14ac:dyDescent="0.25">
      <c r="A1137" s="129" t="str">
        <f>B1137&amp;"-"&amp;COUNTIF($B$3:B1137,B1137)</f>
        <v>302-10</v>
      </c>
      <c r="B1137" s="130">
        <v>302</v>
      </c>
      <c r="C1137" s="130" t="s">
        <v>51</v>
      </c>
      <c r="D1137" s="137">
        <v>44164</v>
      </c>
      <c r="E1137" s="138">
        <v>0.95</v>
      </c>
      <c r="F1137" s="138">
        <v>0</v>
      </c>
      <c r="G1137" s="138">
        <v>0.95</v>
      </c>
      <c r="H1137" s="138">
        <v>0</v>
      </c>
      <c r="I1137" s="138">
        <v>0</v>
      </c>
      <c r="J1137" s="138">
        <v>0</v>
      </c>
      <c r="K1137" s="138">
        <v>0</v>
      </c>
      <c r="L1137" s="139"/>
      <c r="M1137" s="138">
        <v>0.95</v>
      </c>
      <c r="N1137" s="139"/>
      <c r="O1137" s="138">
        <v>0</v>
      </c>
      <c r="P1137" s="138">
        <v>0</v>
      </c>
      <c r="Q1137" s="138">
        <v>0</v>
      </c>
      <c r="R1137" s="139"/>
      <c r="S1137" s="138">
        <v>0</v>
      </c>
      <c r="T1137" s="139"/>
      <c r="U1137" s="138">
        <v>0</v>
      </c>
      <c r="V1137" s="138">
        <v>0</v>
      </c>
      <c r="W1137" s="138">
        <v>0</v>
      </c>
      <c r="X1137" s="138">
        <v>0</v>
      </c>
      <c r="Y1137" s="138">
        <v>0</v>
      </c>
      <c r="Z1137" s="139"/>
      <c r="AA1137" s="138">
        <v>0</v>
      </c>
      <c r="AB1137" s="131">
        <v>0</v>
      </c>
    </row>
    <row r="1138" spans="1:28" ht="15" customHeight="1" x14ac:dyDescent="0.25">
      <c r="A1138" s="129" t="str">
        <f>B1138&amp;"-"&amp;COUNTIF($B$3:B1138,B1138)</f>
        <v>302-11</v>
      </c>
      <c r="B1138" s="130">
        <v>302</v>
      </c>
      <c r="C1138" s="130" t="s">
        <v>51</v>
      </c>
      <c r="D1138" s="137">
        <v>44198</v>
      </c>
      <c r="E1138" s="138">
        <v>1</v>
      </c>
      <c r="F1138" s="138">
        <v>0</v>
      </c>
      <c r="G1138" s="138">
        <v>0</v>
      </c>
      <c r="H1138" s="138">
        <v>0</v>
      </c>
      <c r="I1138" s="138">
        <v>0</v>
      </c>
      <c r="J1138" s="138">
        <v>0</v>
      </c>
      <c r="K1138" s="138">
        <v>1</v>
      </c>
      <c r="L1138" s="139"/>
      <c r="M1138" s="138">
        <v>1</v>
      </c>
      <c r="N1138" s="139"/>
      <c r="O1138" s="138">
        <v>0</v>
      </c>
      <c r="P1138" s="138">
        <v>0</v>
      </c>
      <c r="Q1138" s="138">
        <v>0</v>
      </c>
      <c r="R1138" s="139"/>
      <c r="S1138" s="138">
        <v>0</v>
      </c>
      <c r="T1138" s="139"/>
      <c r="U1138" s="138">
        <v>0</v>
      </c>
      <c r="V1138" s="138">
        <v>0</v>
      </c>
      <c r="W1138" s="138">
        <v>0</v>
      </c>
      <c r="X1138" s="138">
        <v>0</v>
      </c>
      <c r="Y1138" s="138">
        <v>0</v>
      </c>
      <c r="Z1138" s="139"/>
      <c r="AA1138" s="138">
        <v>0</v>
      </c>
      <c r="AB1138" s="131">
        <v>0</v>
      </c>
    </row>
    <row r="1139" spans="1:28" ht="15" customHeight="1" x14ac:dyDescent="0.25">
      <c r="A1139" s="129" t="str">
        <f>B1139&amp;"-"&amp;COUNTIF($B$3:B1139,B1139)</f>
        <v>302-12</v>
      </c>
      <c r="B1139" s="130">
        <v>302</v>
      </c>
      <c r="C1139" s="130" t="s">
        <v>51</v>
      </c>
      <c r="D1139" s="137">
        <v>44305</v>
      </c>
      <c r="E1139" s="138">
        <v>5</v>
      </c>
      <c r="F1139" s="138">
        <v>0</v>
      </c>
      <c r="G1139" s="138">
        <v>3.2</v>
      </c>
      <c r="H1139" s="138">
        <v>0.8</v>
      </c>
      <c r="I1139" s="138">
        <v>0</v>
      </c>
      <c r="J1139" s="138">
        <v>0</v>
      </c>
      <c r="K1139" s="138">
        <v>0</v>
      </c>
      <c r="L1139" s="139"/>
      <c r="M1139" s="138">
        <v>5</v>
      </c>
      <c r="N1139" s="139"/>
      <c r="O1139" s="138">
        <v>0</v>
      </c>
      <c r="P1139" s="138">
        <v>0</v>
      </c>
      <c r="Q1139" s="138">
        <v>0</v>
      </c>
      <c r="R1139" s="139"/>
      <c r="S1139" s="138">
        <v>2</v>
      </c>
      <c r="T1139" s="139"/>
      <c r="U1139" s="138">
        <v>0</v>
      </c>
      <c r="V1139" s="138">
        <v>0</v>
      </c>
      <c r="W1139" s="138">
        <v>0</v>
      </c>
      <c r="X1139" s="138">
        <v>0</v>
      </c>
      <c r="Y1139" s="138">
        <v>0</v>
      </c>
      <c r="Z1139" s="139"/>
      <c r="AA1139" s="138">
        <v>0</v>
      </c>
      <c r="AB1139" s="131">
        <v>0</v>
      </c>
    </row>
    <row r="1140" spans="1:28" ht="15" customHeight="1" x14ac:dyDescent="0.25">
      <c r="A1140" s="129" t="str">
        <f>B1140&amp;"-"&amp;COUNTIF($B$3:B1140,B1140)</f>
        <v>302-13</v>
      </c>
      <c r="B1140" s="130">
        <v>302</v>
      </c>
      <c r="C1140" s="130" t="s">
        <v>51</v>
      </c>
      <c r="D1140" s="137">
        <v>48173</v>
      </c>
      <c r="E1140" s="138">
        <v>0.49</v>
      </c>
      <c r="F1140" s="138">
        <v>0</v>
      </c>
      <c r="G1140" s="138">
        <v>0</v>
      </c>
      <c r="H1140" s="138">
        <v>0</v>
      </c>
      <c r="I1140" s="138">
        <v>0</v>
      </c>
      <c r="J1140" s="138">
        <v>0</v>
      </c>
      <c r="K1140" s="138">
        <v>0.49</v>
      </c>
      <c r="L1140" s="139"/>
      <c r="M1140" s="138">
        <v>0.49</v>
      </c>
      <c r="N1140" s="139"/>
      <c r="O1140" s="138">
        <v>0</v>
      </c>
      <c r="P1140" s="138">
        <v>0</v>
      </c>
      <c r="Q1140" s="138">
        <v>0</v>
      </c>
      <c r="R1140" s="139"/>
      <c r="S1140" s="138">
        <v>0</v>
      </c>
      <c r="T1140" s="139"/>
      <c r="U1140" s="138">
        <v>0</v>
      </c>
      <c r="V1140" s="138">
        <v>0</v>
      </c>
      <c r="W1140" s="138">
        <v>0</v>
      </c>
      <c r="X1140" s="138">
        <v>0</v>
      </c>
      <c r="Y1140" s="138">
        <v>0</v>
      </c>
      <c r="Z1140" s="139"/>
      <c r="AA1140" s="138">
        <v>0</v>
      </c>
      <c r="AB1140" s="131">
        <v>0</v>
      </c>
    </row>
    <row r="1141" spans="1:28" ht="15" customHeight="1" x14ac:dyDescent="0.25">
      <c r="A1141" s="129" t="str">
        <f>B1141&amp;"-"&amp;COUNTIF($B$3:B1141,B1141)</f>
        <v>302-14</v>
      </c>
      <c r="B1141" s="130">
        <v>302</v>
      </c>
      <c r="C1141" s="130" t="s">
        <v>51</v>
      </c>
      <c r="D1141" s="137">
        <v>44529</v>
      </c>
      <c r="E1141" s="138">
        <v>3</v>
      </c>
      <c r="F1141" s="138">
        <v>0</v>
      </c>
      <c r="G1141" s="138">
        <v>0</v>
      </c>
      <c r="H1141" s="138">
        <v>1</v>
      </c>
      <c r="I1141" s="138">
        <v>0</v>
      </c>
      <c r="J1141" s="138">
        <v>0</v>
      </c>
      <c r="K1141" s="138">
        <v>1.99</v>
      </c>
      <c r="L1141" s="139"/>
      <c r="M1141" s="138">
        <v>1</v>
      </c>
      <c r="N1141" s="139"/>
      <c r="O1141" s="138">
        <v>0</v>
      </c>
      <c r="P1141" s="138">
        <v>0</v>
      </c>
      <c r="Q1141" s="138">
        <v>0</v>
      </c>
      <c r="R1141" s="139"/>
      <c r="S1141" s="138">
        <v>1</v>
      </c>
      <c r="T1141" s="139"/>
      <c r="U1141" s="138">
        <v>0</v>
      </c>
      <c r="V1141" s="138">
        <v>0</v>
      </c>
      <c r="W1141" s="138">
        <v>0</v>
      </c>
      <c r="X1141" s="138">
        <v>0</v>
      </c>
      <c r="Y1141" s="138">
        <v>0</v>
      </c>
      <c r="Z1141" s="139"/>
      <c r="AA1141" s="138">
        <v>0</v>
      </c>
      <c r="AB1141" s="131">
        <v>0</v>
      </c>
    </row>
    <row r="1142" spans="1:28" ht="15" customHeight="1" x14ac:dyDescent="0.25">
      <c r="A1142" s="129" t="str">
        <f>B1142&amp;"-"&amp;COUNTIF($B$3:B1142,B1142)</f>
        <v>302-15</v>
      </c>
      <c r="B1142" s="130">
        <v>302</v>
      </c>
      <c r="C1142" s="130" t="s">
        <v>51</v>
      </c>
      <c r="D1142" s="137">
        <v>44545</v>
      </c>
      <c r="E1142" s="138">
        <v>7</v>
      </c>
      <c r="F1142" s="138">
        <v>1</v>
      </c>
      <c r="G1142" s="138">
        <v>0.18</v>
      </c>
      <c r="H1142" s="138">
        <v>0</v>
      </c>
      <c r="I1142" s="138">
        <v>0</v>
      </c>
      <c r="J1142" s="138">
        <v>0</v>
      </c>
      <c r="K1142" s="138">
        <v>4.82</v>
      </c>
      <c r="L1142" s="139"/>
      <c r="M1142" s="138">
        <v>1</v>
      </c>
      <c r="N1142" s="139"/>
      <c r="O1142" s="138">
        <v>0</v>
      </c>
      <c r="P1142" s="138">
        <v>0</v>
      </c>
      <c r="Q1142" s="138">
        <v>0</v>
      </c>
      <c r="R1142" s="139"/>
      <c r="S1142" s="138">
        <v>1</v>
      </c>
      <c r="T1142" s="139"/>
      <c r="U1142" s="138">
        <v>0</v>
      </c>
      <c r="V1142" s="138">
        <v>0</v>
      </c>
      <c r="W1142" s="138">
        <v>0</v>
      </c>
      <c r="X1142" s="138">
        <v>0</v>
      </c>
      <c r="Y1142" s="138">
        <v>0</v>
      </c>
      <c r="Z1142" s="139"/>
      <c r="AA1142" s="138">
        <v>0</v>
      </c>
      <c r="AB1142" s="131">
        <v>0</v>
      </c>
    </row>
    <row r="1143" spans="1:28" ht="15" customHeight="1" x14ac:dyDescent="0.25">
      <c r="A1143" s="129" t="str">
        <f>B1143&amp;"-"&amp;COUNTIF($B$3:B1143,B1143)</f>
        <v>302-16</v>
      </c>
      <c r="B1143" s="130">
        <v>302</v>
      </c>
      <c r="C1143" s="130" t="s">
        <v>51</v>
      </c>
      <c r="D1143" s="137">
        <v>46573</v>
      </c>
      <c r="E1143" s="138">
        <v>0.01</v>
      </c>
      <c r="F1143" s="138">
        <v>0</v>
      </c>
      <c r="G1143" s="138">
        <v>0.01</v>
      </c>
      <c r="H1143" s="138">
        <v>0</v>
      </c>
      <c r="I1143" s="138">
        <v>0</v>
      </c>
      <c r="J1143" s="138">
        <v>0</v>
      </c>
      <c r="K1143" s="138">
        <v>0</v>
      </c>
      <c r="L1143" s="139"/>
      <c r="M1143" s="138">
        <v>0</v>
      </c>
      <c r="N1143" s="139"/>
      <c r="O1143" s="138">
        <v>0</v>
      </c>
      <c r="P1143" s="138">
        <v>0</v>
      </c>
      <c r="Q1143" s="138">
        <v>0</v>
      </c>
      <c r="R1143" s="139"/>
      <c r="S1143" s="138">
        <v>0</v>
      </c>
      <c r="T1143" s="139"/>
      <c r="U1143" s="138">
        <v>0</v>
      </c>
      <c r="V1143" s="138">
        <v>0</v>
      </c>
      <c r="W1143" s="138">
        <v>0</v>
      </c>
      <c r="X1143" s="138">
        <v>0</v>
      </c>
      <c r="Y1143" s="138">
        <v>0</v>
      </c>
      <c r="Z1143" s="139"/>
      <c r="AA1143" s="138">
        <v>0</v>
      </c>
      <c r="AB1143" s="131">
        <v>0</v>
      </c>
    </row>
    <row r="1144" spans="1:28" ht="15" customHeight="1" x14ac:dyDescent="0.25">
      <c r="A1144" s="129" t="str">
        <f>B1144&amp;"-"&amp;COUNTIF($B$3:B1144,B1144)</f>
        <v>302-17</v>
      </c>
      <c r="B1144" s="130">
        <v>302</v>
      </c>
      <c r="C1144" s="130" t="s">
        <v>51</v>
      </c>
      <c r="D1144" s="137">
        <v>44636</v>
      </c>
      <c r="E1144" s="138">
        <v>52.61</v>
      </c>
      <c r="F1144" s="138">
        <v>0</v>
      </c>
      <c r="G1144" s="138">
        <v>18.829999999999998</v>
      </c>
      <c r="H1144" s="138">
        <v>7.08</v>
      </c>
      <c r="I1144" s="138">
        <v>0</v>
      </c>
      <c r="J1144" s="138">
        <v>2.99</v>
      </c>
      <c r="K1144" s="138">
        <v>14.99</v>
      </c>
      <c r="L1144" s="139"/>
      <c r="M1144" s="138">
        <v>36.58</v>
      </c>
      <c r="N1144" s="139"/>
      <c r="O1144" s="138">
        <v>0</v>
      </c>
      <c r="P1144" s="138">
        <v>0</v>
      </c>
      <c r="Q1144" s="138">
        <v>0</v>
      </c>
      <c r="R1144" s="139"/>
      <c r="S1144" s="138">
        <v>7.05</v>
      </c>
      <c r="T1144" s="139"/>
      <c r="U1144" s="138">
        <v>0</v>
      </c>
      <c r="V1144" s="138">
        <v>0</v>
      </c>
      <c r="W1144" s="138">
        <v>0</v>
      </c>
      <c r="X1144" s="138">
        <v>0</v>
      </c>
      <c r="Y1144" s="138">
        <v>0</v>
      </c>
      <c r="Z1144" s="139"/>
      <c r="AA1144" s="138">
        <v>0</v>
      </c>
      <c r="AB1144" s="131">
        <v>0</v>
      </c>
    </row>
    <row r="1145" spans="1:28" ht="15" customHeight="1" x14ac:dyDescent="0.25">
      <c r="A1145" s="129" t="str">
        <f>B1145&amp;"-"&amp;COUNTIF($B$3:B1145,B1145)</f>
        <v>302-18</v>
      </c>
      <c r="B1145" s="130">
        <v>302</v>
      </c>
      <c r="C1145" s="130" t="s">
        <v>51</v>
      </c>
      <c r="D1145" s="137">
        <v>44792</v>
      </c>
      <c r="E1145" s="138">
        <v>1</v>
      </c>
      <c r="F1145" s="138">
        <v>0</v>
      </c>
      <c r="G1145" s="138">
        <v>1</v>
      </c>
      <c r="H1145" s="138">
        <v>0</v>
      </c>
      <c r="I1145" s="138">
        <v>0</v>
      </c>
      <c r="J1145" s="138">
        <v>0</v>
      </c>
      <c r="K1145" s="138">
        <v>0</v>
      </c>
      <c r="L1145" s="139"/>
      <c r="M1145" s="138">
        <v>0</v>
      </c>
      <c r="N1145" s="139"/>
      <c r="O1145" s="138">
        <v>0</v>
      </c>
      <c r="P1145" s="138">
        <v>0</v>
      </c>
      <c r="Q1145" s="138">
        <v>0</v>
      </c>
      <c r="R1145" s="139"/>
      <c r="S1145" s="138">
        <v>0</v>
      </c>
      <c r="T1145" s="139"/>
      <c r="U1145" s="138">
        <v>0</v>
      </c>
      <c r="V1145" s="138">
        <v>0</v>
      </c>
      <c r="W1145" s="138">
        <v>0</v>
      </c>
      <c r="X1145" s="138">
        <v>0</v>
      </c>
      <c r="Y1145" s="138">
        <v>0</v>
      </c>
      <c r="Z1145" s="139"/>
      <c r="AA1145" s="138">
        <v>0</v>
      </c>
      <c r="AB1145" s="131">
        <v>0</v>
      </c>
    </row>
    <row r="1146" spans="1:28" ht="15" customHeight="1" x14ac:dyDescent="0.25">
      <c r="A1146" s="129" t="str">
        <f>B1146&amp;"-"&amp;COUNTIF($B$3:B1146,B1146)</f>
        <v>302-19</v>
      </c>
      <c r="B1146" s="130">
        <v>302</v>
      </c>
      <c r="C1146" s="130" t="s">
        <v>51</v>
      </c>
      <c r="D1146" s="137">
        <v>44842</v>
      </c>
      <c r="E1146" s="138">
        <v>2</v>
      </c>
      <c r="F1146" s="138">
        <v>0</v>
      </c>
      <c r="G1146" s="138">
        <v>1</v>
      </c>
      <c r="H1146" s="138">
        <v>0</v>
      </c>
      <c r="I1146" s="138">
        <v>0</v>
      </c>
      <c r="J1146" s="138">
        <v>0</v>
      </c>
      <c r="K1146" s="138">
        <v>1</v>
      </c>
      <c r="L1146" s="139"/>
      <c r="M1146" s="138">
        <v>1</v>
      </c>
      <c r="N1146" s="139"/>
      <c r="O1146" s="138">
        <v>0</v>
      </c>
      <c r="P1146" s="138">
        <v>0</v>
      </c>
      <c r="Q1146" s="138">
        <v>0</v>
      </c>
      <c r="R1146" s="139"/>
      <c r="S1146" s="138">
        <v>0</v>
      </c>
      <c r="T1146" s="139"/>
      <c r="U1146" s="138">
        <v>0</v>
      </c>
      <c r="V1146" s="138">
        <v>0</v>
      </c>
      <c r="W1146" s="138">
        <v>0</v>
      </c>
      <c r="X1146" s="138">
        <v>0</v>
      </c>
      <c r="Y1146" s="138">
        <v>0</v>
      </c>
      <c r="Z1146" s="139"/>
      <c r="AA1146" s="138">
        <v>0</v>
      </c>
      <c r="AB1146" s="131">
        <v>0</v>
      </c>
    </row>
    <row r="1147" spans="1:28" ht="15" customHeight="1" x14ac:dyDescent="0.25">
      <c r="A1147" s="129" t="str">
        <f>B1147&amp;"-"&amp;COUNTIF($B$3:B1147,B1147)</f>
        <v>302-20</v>
      </c>
      <c r="B1147" s="130">
        <v>302</v>
      </c>
      <c r="C1147" s="130" t="s">
        <v>51</v>
      </c>
      <c r="D1147" s="137"/>
      <c r="E1147" s="138">
        <v>0</v>
      </c>
      <c r="F1147" s="138">
        <v>0</v>
      </c>
      <c r="G1147" s="138">
        <v>0</v>
      </c>
      <c r="H1147" s="138">
        <v>0</v>
      </c>
      <c r="I1147" s="138">
        <v>0</v>
      </c>
      <c r="J1147" s="138">
        <v>0</v>
      </c>
      <c r="K1147" s="138">
        <v>0</v>
      </c>
      <c r="L1147" s="139"/>
      <c r="M1147" s="138">
        <v>0</v>
      </c>
      <c r="N1147" s="139"/>
      <c r="O1147" s="138">
        <v>0</v>
      </c>
      <c r="P1147" s="138">
        <v>0</v>
      </c>
      <c r="Q1147" s="138">
        <v>0</v>
      </c>
      <c r="R1147" s="139"/>
      <c r="S1147" s="138">
        <v>0</v>
      </c>
      <c r="T1147" s="139"/>
      <c r="U1147" s="138">
        <v>0</v>
      </c>
      <c r="V1147" s="138">
        <v>0</v>
      </c>
      <c r="W1147" s="138">
        <v>0</v>
      </c>
      <c r="X1147" s="138">
        <v>0</v>
      </c>
      <c r="Y1147" s="138">
        <v>0</v>
      </c>
      <c r="Z1147" s="139"/>
      <c r="AA1147" s="138">
        <v>0</v>
      </c>
      <c r="AB1147" s="131">
        <v>0</v>
      </c>
    </row>
    <row r="1148" spans="1:28" ht="15" customHeight="1" x14ac:dyDescent="0.25">
      <c r="A1148" s="129" t="str">
        <f>B1148&amp;"-"&amp;COUNTIF($B$3:B1148,B1148)</f>
        <v>302-21</v>
      </c>
      <c r="B1148" s="130">
        <v>302</v>
      </c>
      <c r="C1148" s="130" t="s">
        <v>51</v>
      </c>
      <c r="D1148" s="137"/>
      <c r="E1148" s="138">
        <v>0</v>
      </c>
      <c r="F1148" s="138">
        <v>0</v>
      </c>
      <c r="G1148" s="138">
        <v>0</v>
      </c>
      <c r="H1148" s="138">
        <v>0</v>
      </c>
      <c r="I1148" s="138">
        <v>0</v>
      </c>
      <c r="J1148" s="138">
        <v>0</v>
      </c>
      <c r="K1148" s="138">
        <v>0</v>
      </c>
      <c r="L1148" s="139"/>
      <c r="M1148" s="138">
        <v>0</v>
      </c>
      <c r="N1148" s="139"/>
      <c r="O1148" s="138">
        <v>0</v>
      </c>
      <c r="P1148" s="138">
        <v>0</v>
      </c>
      <c r="Q1148" s="138">
        <v>0</v>
      </c>
      <c r="R1148" s="139"/>
      <c r="S1148" s="138">
        <v>0</v>
      </c>
      <c r="T1148" s="139"/>
      <c r="U1148" s="138">
        <v>0</v>
      </c>
      <c r="V1148" s="138">
        <v>0</v>
      </c>
      <c r="W1148" s="138">
        <v>0</v>
      </c>
      <c r="X1148" s="138">
        <v>0</v>
      </c>
      <c r="Y1148" s="138">
        <v>0</v>
      </c>
      <c r="Z1148" s="139"/>
      <c r="AA1148" s="138">
        <v>0</v>
      </c>
      <c r="AB1148" s="131">
        <v>0</v>
      </c>
    </row>
    <row r="1149" spans="1:28" ht="15" customHeight="1" x14ac:dyDescent="0.25">
      <c r="A1149" s="129" t="str">
        <f>B1149&amp;"-"&amp;COUNTIF($B$3:B1149,B1149)</f>
        <v>302-22</v>
      </c>
      <c r="B1149" s="130">
        <v>302</v>
      </c>
      <c r="C1149" s="130" t="s">
        <v>51</v>
      </c>
      <c r="D1149" s="137"/>
      <c r="E1149" s="138">
        <v>0</v>
      </c>
      <c r="F1149" s="138">
        <v>0</v>
      </c>
      <c r="G1149" s="138">
        <v>0</v>
      </c>
      <c r="H1149" s="138">
        <v>0</v>
      </c>
      <c r="I1149" s="138">
        <v>0</v>
      </c>
      <c r="J1149" s="138">
        <v>0</v>
      </c>
      <c r="K1149" s="138">
        <v>0</v>
      </c>
      <c r="L1149" s="139"/>
      <c r="M1149" s="138">
        <v>0</v>
      </c>
      <c r="N1149" s="139"/>
      <c r="O1149" s="138">
        <v>0</v>
      </c>
      <c r="P1149" s="138">
        <v>0</v>
      </c>
      <c r="Q1149" s="138">
        <v>0</v>
      </c>
      <c r="R1149" s="139"/>
      <c r="S1149" s="138">
        <v>0</v>
      </c>
      <c r="T1149" s="139"/>
      <c r="U1149" s="138">
        <v>0</v>
      </c>
      <c r="V1149" s="138">
        <v>0</v>
      </c>
      <c r="W1149" s="138">
        <v>0</v>
      </c>
      <c r="X1149" s="138">
        <v>0</v>
      </c>
      <c r="Y1149" s="138">
        <v>0</v>
      </c>
      <c r="Z1149" s="139"/>
      <c r="AA1149" s="138">
        <v>0</v>
      </c>
      <c r="AB1149" s="131">
        <v>0</v>
      </c>
    </row>
    <row r="1150" spans="1:28" ht="15" customHeight="1" x14ac:dyDescent="0.25">
      <c r="A1150" s="129" t="str">
        <f>B1150&amp;"-"&amp;COUNTIF($B$3:B1150,B1150)</f>
        <v>302-23</v>
      </c>
      <c r="B1150" s="130">
        <v>302</v>
      </c>
      <c r="C1150" s="130" t="s">
        <v>51</v>
      </c>
      <c r="D1150" s="137"/>
      <c r="E1150" s="138">
        <v>0</v>
      </c>
      <c r="F1150" s="138">
        <v>0</v>
      </c>
      <c r="G1150" s="138">
        <v>0</v>
      </c>
      <c r="H1150" s="138">
        <v>0</v>
      </c>
      <c r="I1150" s="138">
        <v>0</v>
      </c>
      <c r="J1150" s="138">
        <v>0</v>
      </c>
      <c r="K1150" s="138">
        <v>0</v>
      </c>
      <c r="L1150" s="139"/>
      <c r="M1150" s="138">
        <v>0</v>
      </c>
      <c r="N1150" s="139"/>
      <c r="O1150" s="138">
        <v>0</v>
      </c>
      <c r="P1150" s="138">
        <v>0</v>
      </c>
      <c r="Q1150" s="138">
        <v>0</v>
      </c>
      <c r="R1150" s="139"/>
      <c r="S1150" s="138">
        <v>0</v>
      </c>
      <c r="T1150" s="139"/>
      <c r="U1150" s="138">
        <v>0</v>
      </c>
      <c r="V1150" s="138">
        <v>0</v>
      </c>
      <c r="W1150" s="138">
        <v>0</v>
      </c>
      <c r="X1150" s="138">
        <v>0</v>
      </c>
      <c r="Y1150" s="138">
        <v>0</v>
      </c>
      <c r="Z1150" s="139"/>
      <c r="AA1150" s="138">
        <v>0</v>
      </c>
      <c r="AB1150" s="131">
        <v>0</v>
      </c>
    </row>
    <row r="1151" spans="1:28" ht="15" customHeight="1" x14ac:dyDescent="0.25">
      <c r="A1151" s="129" t="str">
        <f>B1151&amp;"-"&amp;COUNTIF($B$3:B1151,B1151)</f>
        <v>302-24</v>
      </c>
      <c r="B1151" s="130">
        <v>302</v>
      </c>
      <c r="C1151" s="130" t="s">
        <v>51</v>
      </c>
      <c r="D1151" s="137"/>
      <c r="E1151" s="138">
        <v>0</v>
      </c>
      <c r="F1151" s="138">
        <v>0</v>
      </c>
      <c r="G1151" s="138">
        <v>0</v>
      </c>
      <c r="H1151" s="138">
        <v>0</v>
      </c>
      <c r="I1151" s="138">
        <v>0</v>
      </c>
      <c r="J1151" s="138">
        <v>0</v>
      </c>
      <c r="K1151" s="138">
        <v>0</v>
      </c>
      <c r="L1151" s="139"/>
      <c r="M1151" s="138">
        <v>0</v>
      </c>
      <c r="N1151" s="139"/>
      <c r="O1151" s="138">
        <v>0</v>
      </c>
      <c r="P1151" s="138">
        <v>0</v>
      </c>
      <c r="Q1151" s="138">
        <v>0</v>
      </c>
      <c r="R1151" s="139"/>
      <c r="S1151" s="138">
        <v>0</v>
      </c>
      <c r="T1151" s="139"/>
      <c r="U1151" s="138">
        <v>0</v>
      </c>
      <c r="V1151" s="138">
        <v>0</v>
      </c>
      <c r="W1151" s="138">
        <v>0</v>
      </c>
      <c r="X1151" s="138">
        <v>0</v>
      </c>
      <c r="Y1151" s="138">
        <v>0</v>
      </c>
      <c r="Z1151" s="139"/>
      <c r="AA1151" s="138">
        <v>0</v>
      </c>
      <c r="AB1151" s="131">
        <v>0</v>
      </c>
    </row>
    <row r="1152" spans="1:28" ht="15" customHeight="1" x14ac:dyDescent="0.25">
      <c r="A1152" s="129" t="str">
        <f>B1152&amp;"-"&amp;COUNTIF($B$3:B1152,B1152)</f>
        <v>302-25</v>
      </c>
      <c r="B1152" s="130">
        <v>302</v>
      </c>
      <c r="C1152" s="130" t="s">
        <v>51</v>
      </c>
      <c r="D1152" s="137"/>
      <c r="E1152" s="138">
        <v>0</v>
      </c>
      <c r="F1152" s="138">
        <v>0</v>
      </c>
      <c r="G1152" s="138">
        <v>0</v>
      </c>
      <c r="H1152" s="138">
        <v>0</v>
      </c>
      <c r="I1152" s="138">
        <v>0</v>
      </c>
      <c r="J1152" s="138">
        <v>0</v>
      </c>
      <c r="K1152" s="138">
        <v>0</v>
      </c>
      <c r="L1152" s="139"/>
      <c r="M1152" s="138">
        <v>0</v>
      </c>
      <c r="N1152" s="139"/>
      <c r="O1152" s="138">
        <v>0</v>
      </c>
      <c r="P1152" s="138">
        <v>0</v>
      </c>
      <c r="Q1152" s="138">
        <v>0</v>
      </c>
      <c r="R1152" s="139"/>
      <c r="S1152" s="138">
        <v>0</v>
      </c>
      <c r="T1152" s="139"/>
      <c r="U1152" s="138">
        <v>0</v>
      </c>
      <c r="V1152" s="138">
        <v>0</v>
      </c>
      <c r="W1152" s="138">
        <v>0</v>
      </c>
      <c r="X1152" s="138">
        <v>0</v>
      </c>
      <c r="Y1152" s="138">
        <v>0</v>
      </c>
      <c r="Z1152" s="139"/>
      <c r="AA1152" s="138">
        <v>0</v>
      </c>
      <c r="AB1152" s="131">
        <v>0</v>
      </c>
    </row>
    <row r="1153" spans="1:28" ht="15" customHeight="1" x14ac:dyDescent="0.25">
      <c r="A1153" s="129" t="str">
        <f>B1153&amp;"-"&amp;COUNTIF($B$3:B1153,B1153)</f>
        <v>302-26</v>
      </c>
      <c r="B1153" s="130">
        <v>302</v>
      </c>
      <c r="C1153" s="130" t="s">
        <v>51</v>
      </c>
      <c r="D1153" s="137"/>
      <c r="E1153" s="138">
        <v>0</v>
      </c>
      <c r="F1153" s="138">
        <v>0</v>
      </c>
      <c r="G1153" s="138">
        <v>0</v>
      </c>
      <c r="H1153" s="138">
        <v>0</v>
      </c>
      <c r="I1153" s="138">
        <v>0</v>
      </c>
      <c r="J1153" s="138">
        <v>0</v>
      </c>
      <c r="K1153" s="138">
        <v>0</v>
      </c>
      <c r="L1153" s="139"/>
      <c r="M1153" s="138">
        <v>0</v>
      </c>
      <c r="N1153" s="139"/>
      <c r="O1153" s="138">
        <v>0</v>
      </c>
      <c r="P1153" s="138">
        <v>0</v>
      </c>
      <c r="Q1153" s="138">
        <v>0</v>
      </c>
      <c r="R1153" s="139"/>
      <c r="S1153" s="138">
        <v>0</v>
      </c>
      <c r="T1153" s="139"/>
      <c r="U1153" s="138">
        <v>0</v>
      </c>
      <c r="V1153" s="138">
        <v>0</v>
      </c>
      <c r="W1153" s="138">
        <v>0</v>
      </c>
      <c r="X1153" s="138">
        <v>0</v>
      </c>
      <c r="Y1153" s="138">
        <v>0</v>
      </c>
      <c r="Z1153" s="139"/>
      <c r="AA1153" s="138">
        <v>0</v>
      </c>
      <c r="AB1153" s="131">
        <v>0</v>
      </c>
    </row>
    <row r="1154" spans="1:28" ht="15" customHeight="1" x14ac:dyDescent="0.25">
      <c r="A1154" s="129" t="str">
        <f>B1154&amp;"-"&amp;COUNTIF($B$3:B1154,B1154)</f>
        <v>302-27</v>
      </c>
      <c r="B1154" s="130">
        <v>302</v>
      </c>
      <c r="C1154" s="130" t="s">
        <v>51</v>
      </c>
      <c r="D1154" s="137"/>
      <c r="E1154" s="138">
        <v>0</v>
      </c>
      <c r="F1154" s="138">
        <v>0</v>
      </c>
      <c r="G1154" s="138">
        <v>0</v>
      </c>
      <c r="H1154" s="138">
        <v>0</v>
      </c>
      <c r="I1154" s="138">
        <v>0</v>
      </c>
      <c r="J1154" s="138">
        <v>0</v>
      </c>
      <c r="K1154" s="138">
        <v>0</v>
      </c>
      <c r="L1154" s="139"/>
      <c r="M1154" s="138">
        <v>0</v>
      </c>
      <c r="N1154" s="139"/>
      <c r="O1154" s="138">
        <v>0</v>
      </c>
      <c r="P1154" s="138">
        <v>0</v>
      </c>
      <c r="Q1154" s="138">
        <v>0</v>
      </c>
      <c r="R1154" s="139"/>
      <c r="S1154" s="138">
        <v>0</v>
      </c>
      <c r="T1154" s="139"/>
      <c r="U1154" s="138">
        <v>0</v>
      </c>
      <c r="V1154" s="138">
        <v>0</v>
      </c>
      <c r="W1154" s="138">
        <v>0</v>
      </c>
      <c r="X1154" s="138">
        <v>0</v>
      </c>
      <c r="Y1154" s="138">
        <v>0</v>
      </c>
      <c r="Z1154" s="139"/>
      <c r="AA1154" s="138">
        <v>0</v>
      </c>
      <c r="AB1154" s="131">
        <v>0</v>
      </c>
    </row>
    <row r="1155" spans="1:28" ht="15" customHeight="1" x14ac:dyDescent="0.25">
      <c r="A1155" s="129" t="str">
        <f>B1155&amp;"-"&amp;COUNTIF($B$3:B1155,B1155)</f>
        <v>302-28</v>
      </c>
      <c r="B1155" s="130">
        <v>302</v>
      </c>
      <c r="C1155" s="130" t="s">
        <v>51</v>
      </c>
      <c r="D1155" s="137"/>
      <c r="E1155" s="138">
        <v>0</v>
      </c>
      <c r="F1155" s="138">
        <v>0</v>
      </c>
      <c r="G1155" s="138">
        <v>0</v>
      </c>
      <c r="H1155" s="138">
        <v>0</v>
      </c>
      <c r="I1155" s="138">
        <v>0</v>
      </c>
      <c r="J1155" s="138">
        <v>0</v>
      </c>
      <c r="K1155" s="138">
        <v>0</v>
      </c>
      <c r="L1155" s="139"/>
      <c r="M1155" s="138">
        <v>0</v>
      </c>
      <c r="N1155" s="139"/>
      <c r="O1155" s="138">
        <v>0</v>
      </c>
      <c r="P1155" s="138">
        <v>0</v>
      </c>
      <c r="Q1155" s="138">
        <v>0</v>
      </c>
      <c r="R1155" s="139"/>
      <c r="S1155" s="138">
        <v>0</v>
      </c>
      <c r="T1155" s="139"/>
      <c r="U1155" s="138">
        <v>0</v>
      </c>
      <c r="V1155" s="138">
        <v>0</v>
      </c>
      <c r="W1155" s="138">
        <v>0</v>
      </c>
      <c r="X1155" s="138">
        <v>0</v>
      </c>
      <c r="Y1155" s="138">
        <v>0</v>
      </c>
      <c r="Z1155" s="139"/>
      <c r="AA1155" s="138">
        <v>0</v>
      </c>
      <c r="AB1155" s="131">
        <v>0</v>
      </c>
    </row>
    <row r="1156" spans="1:28" ht="15" customHeight="1" x14ac:dyDescent="0.25">
      <c r="A1156" s="129" t="str">
        <f>B1156&amp;"-"&amp;COUNTIF($B$3:B1156,B1156)</f>
        <v>303-1</v>
      </c>
      <c r="B1156" s="130">
        <v>303</v>
      </c>
      <c r="C1156" s="130" t="s">
        <v>53</v>
      </c>
      <c r="D1156" s="137">
        <v>61903</v>
      </c>
      <c r="E1156" s="138">
        <v>1</v>
      </c>
      <c r="F1156" s="138">
        <v>0</v>
      </c>
      <c r="G1156" s="138">
        <v>0</v>
      </c>
      <c r="H1156" s="138">
        <v>0</v>
      </c>
      <c r="I1156" s="138">
        <v>0</v>
      </c>
      <c r="J1156" s="138">
        <v>0</v>
      </c>
      <c r="K1156" s="138">
        <v>0</v>
      </c>
      <c r="L1156" s="139"/>
      <c r="M1156" s="138">
        <v>1</v>
      </c>
      <c r="N1156" s="139"/>
      <c r="O1156" s="138">
        <v>0</v>
      </c>
      <c r="P1156" s="138">
        <v>0</v>
      </c>
      <c r="Q1156" s="138">
        <v>0</v>
      </c>
      <c r="R1156" s="139"/>
      <c r="S1156" s="138">
        <v>0</v>
      </c>
      <c r="T1156" s="139"/>
      <c r="U1156" s="138">
        <v>0</v>
      </c>
      <c r="V1156" s="138">
        <v>0</v>
      </c>
      <c r="W1156" s="138">
        <v>0</v>
      </c>
      <c r="X1156" s="138">
        <v>0</v>
      </c>
      <c r="Y1156" s="138">
        <v>0</v>
      </c>
      <c r="Z1156" s="139"/>
      <c r="AA1156" s="138">
        <v>0</v>
      </c>
      <c r="AB1156" s="131">
        <v>0</v>
      </c>
    </row>
    <row r="1157" spans="1:28" ht="15" customHeight="1" x14ac:dyDescent="0.25">
      <c r="A1157" s="129" t="str">
        <f>B1157&amp;"-"&amp;COUNTIF($B$3:B1157,B1157)</f>
        <v>303-2</v>
      </c>
      <c r="B1157" s="130">
        <v>303</v>
      </c>
      <c r="C1157" s="130" t="s">
        <v>53</v>
      </c>
      <c r="D1157" s="137">
        <v>43489</v>
      </c>
      <c r="E1157" s="138">
        <v>3.52</v>
      </c>
      <c r="F1157" s="138">
        <v>0</v>
      </c>
      <c r="G1157" s="138">
        <v>0.11</v>
      </c>
      <c r="H1157" s="138">
        <v>1.01</v>
      </c>
      <c r="I1157" s="138">
        <v>0</v>
      </c>
      <c r="J1157" s="138">
        <v>0</v>
      </c>
      <c r="K1157" s="138">
        <v>0.34</v>
      </c>
      <c r="L1157" s="139"/>
      <c r="M1157" s="138">
        <v>3.52</v>
      </c>
      <c r="N1157" s="139"/>
      <c r="O1157" s="138">
        <v>0</v>
      </c>
      <c r="P1157" s="138">
        <v>0</v>
      </c>
      <c r="Q1157" s="138">
        <v>0</v>
      </c>
      <c r="R1157" s="139"/>
      <c r="S1157" s="138">
        <v>0</v>
      </c>
      <c r="T1157" s="139"/>
      <c r="U1157" s="138">
        <v>0</v>
      </c>
      <c r="V1157" s="138">
        <v>0</v>
      </c>
      <c r="W1157" s="138">
        <v>0</v>
      </c>
      <c r="X1157" s="138">
        <v>0</v>
      </c>
      <c r="Y1157" s="138">
        <v>0</v>
      </c>
      <c r="Z1157" s="139"/>
      <c r="AA1157" s="138">
        <v>0</v>
      </c>
      <c r="AB1157" s="131">
        <v>0</v>
      </c>
    </row>
    <row r="1158" spans="1:28" ht="15" customHeight="1" x14ac:dyDescent="0.25">
      <c r="A1158" s="129" t="str">
        <f>B1158&amp;"-"&amp;COUNTIF($B$3:B1158,B1158)</f>
        <v>303-3</v>
      </c>
      <c r="B1158" s="130">
        <v>303</v>
      </c>
      <c r="C1158" s="130" t="s">
        <v>53</v>
      </c>
      <c r="D1158" s="137">
        <v>43513</v>
      </c>
      <c r="E1158" s="138">
        <v>1.97</v>
      </c>
      <c r="F1158" s="138">
        <v>0</v>
      </c>
      <c r="G1158" s="138">
        <v>0</v>
      </c>
      <c r="H1158" s="138">
        <v>0.68</v>
      </c>
      <c r="I1158" s="138">
        <v>0</v>
      </c>
      <c r="J1158" s="138">
        <v>0</v>
      </c>
      <c r="K1158" s="138">
        <v>0</v>
      </c>
      <c r="L1158" s="139"/>
      <c r="M1158" s="138">
        <v>1.97</v>
      </c>
      <c r="N1158" s="139"/>
      <c r="O1158" s="138">
        <v>0</v>
      </c>
      <c r="P1158" s="138">
        <v>0</v>
      </c>
      <c r="Q1158" s="138">
        <v>0</v>
      </c>
      <c r="R1158" s="139"/>
      <c r="S1158" s="138">
        <v>0</v>
      </c>
      <c r="T1158" s="139"/>
      <c r="U1158" s="138">
        <v>0</v>
      </c>
      <c r="V1158" s="138">
        <v>0</v>
      </c>
      <c r="W1158" s="138">
        <v>0</v>
      </c>
      <c r="X1158" s="138">
        <v>0</v>
      </c>
      <c r="Y1158" s="138">
        <v>0</v>
      </c>
      <c r="Z1158" s="139"/>
      <c r="AA1158" s="138">
        <v>0</v>
      </c>
      <c r="AB1158" s="131">
        <v>0</v>
      </c>
    </row>
    <row r="1159" spans="1:28" ht="15" customHeight="1" x14ac:dyDescent="0.25">
      <c r="A1159" s="129" t="str">
        <f>B1159&amp;"-"&amp;COUNTIF($B$3:B1159,B1159)</f>
        <v>303-4</v>
      </c>
      <c r="B1159" s="130">
        <v>303</v>
      </c>
      <c r="C1159" s="130" t="s">
        <v>53</v>
      </c>
      <c r="D1159" s="137">
        <v>48298</v>
      </c>
      <c r="E1159" s="138">
        <v>4.59</v>
      </c>
      <c r="F1159" s="138">
        <v>0</v>
      </c>
      <c r="G1159" s="138">
        <v>1</v>
      </c>
      <c r="H1159" s="138">
        <v>0.75</v>
      </c>
      <c r="I1159" s="138">
        <v>0</v>
      </c>
      <c r="J1159" s="138">
        <v>0</v>
      </c>
      <c r="K1159" s="138">
        <v>2</v>
      </c>
      <c r="L1159" s="139"/>
      <c r="M1159" s="138">
        <v>4.59</v>
      </c>
      <c r="N1159" s="139"/>
      <c r="O1159" s="138">
        <v>0</v>
      </c>
      <c r="P1159" s="138">
        <v>0</v>
      </c>
      <c r="Q1159" s="138">
        <v>0</v>
      </c>
      <c r="R1159" s="139"/>
      <c r="S1159" s="138">
        <v>0</v>
      </c>
      <c r="T1159" s="139"/>
      <c r="U1159" s="138">
        <v>0</v>
      </c>
      <c r="V1159" s="138">
        <v>0</v>
      </c>
      <c r="W1159" s="138">
        <v>0</v>
      </c>
      <c r="X1159" s="138">
        <v>0</v>
      </c>
      <c r="Y1159" s="138">
        <v>0</v>
      </c>
      <c r="Z1159" s="139"/>
      <c r="AA1159" s="138">
        <v>0</v>
      </c>
      <c r="AB1159" s="131">
        <v>0</v>
      </c>
    </row>
    <row r="1160" spans="1:28" ht="15" customHeight="1" x14ac:dyDescent="0.25">
      <c r="A1160" s="129" t="str">
        <f>B1160&amp;"-"&amp;COUNTIF($B$3:B1160,B1160)</f>
        <v>303-5</v>
      </c>
      <c r="B1160" s="130">
        <v>303</v>
      </c>
      <c r="C1160" s="130" t="s">
        <v>53</v>
      </c>
      <c r="D1160" s="137">
        <v>47167</v>
      </c>
      <c r="E1160" s="138">
        <v>0.55000000000000004</v>
      </c>
      <c r="F1160" s="138">
        <v>0</v>
      </c>
      <c r="G1160" s="138">
        <v>0</v>
      </c>
      <c r="H1160" s="138">
        <v>0</v>
      </c>
      <c r="I1160" s="138">
        <v>0</v>
      </c>
      <c r="J1160" s="138">
        <v>0</v>
      </c>
      <c r="K1160" s="138">
        <v>0</v>
      </c>
      <c r="L1160" s="139"/>
      <c r="M1160" s="138">
        <v>0.55000000000000004</v>
      </c>
      <c r="N1160" s="139"/>
      <c r="O1160" s="138">
        <v>0</v>
      </c>
      <c r="P1160" s="138">
        <v>0</v>
      </c>
      <c r="Q1160" s="138">
        <v>0</v>
      </c>
      <c r="R1160" s="139"/>
      <c r="S1160" s="138">
        <v>0</v>
      </c>
      <c r="T1160" s="139"/>
      <c r="U1160" s="138">
        <v>0</v>
      </c>
      <c r="V1160" s="138">
        <v>0</v>
      </c>
      <c r="W1160" s="138">
        <v>0</v>
      </c>
      <c r="X1160" s="138">
        <v>0</v>
      </c>
      <c r="Y1160" s="138">
        <v>0</v>
      </c>
      <c r="Z1160" s="139"/>
      <c r="AA1160" s="138">
        <v>0</v>
      </c>
      <c r="AB1160" s="131">
        <v>0</v>
      </c>
    </row>
    <row r="1161" spans="1:28" ht="15" customHeight="1" x14ac:dyDescent="0.25">
      <c r="A1161" s="129" t="str">
        <f>B1161&amp;"-"&amp;COUNTIF($B$3:B1161,B1161)</f>
        <v>303-6</v>
      </c>
      <c r="B1161" s="130">
        <v>303</v>
      </c>
      <c r="C1161" s="130" t="s">
        <v>53</v>
      </c>
      <c r="D1161" s="137">
        <v>46862</v>
      </c>
      <c r="E1161" s="138">
        <v>0.28999999999999998</v>
      </c>
      <c r="F1161" s="138">
        <v>0</v>
      </c>
      <c r="G1161" s="138">
        <v>0</v>
      </c>
      <c r="H1161" s="138">
        <v>0</v>
      </c>
      <c r="I1161" s="138">
        <v>0</v>
      </c>
      <c r="J1161" s="138">
        <v>0</v>
      </c>
      <c r="K1161" s="138">
        <v>0</v>
      </c>
      <c r="L1161" s="139"/>
      <c r="M1161" s="138">
        <v>0.28999999999999998</v>
      </c>
      <c r="N1161" s="139"/>
      <c r="O1161" s="138">
        <v>0</v>
      </c>
      <c r="P1161" s="138">
        <v>0</v>
      </c>
      <c r="Q1161" s="138">
        <v>0</v>
      </c>
      <c r="R1161" s="139"/>
      <c r="S1161" s="138">
        <v>0</v>
      </c>
      <c r="T1161" s="139"/>
      <c r="U1161" s="138">
        <v>0</v>
      </c>
      <c r="V1161" s="138">
        <v>0</v>
      </c>
      <c r="W1161" s="138">
        <v>0</v>
      </c>
      <c r="X1161" s="138">
        <v>0</v>
      </c>
      <c r="Y1161" s="138">
        <v>0</v>
      </c>
      <c r="Z1161" s="139"/>
      <c r="AA1161" s="138">
        <v>0</v>
      </c>
      <c r="AB1161" s="131">
        <v>0</v>
      </c>
    </row>
    <row r="1162" spans="1:28" ht="15" customHeight="1" x14ac:dyDescent="0.25">
      <c r="A1162" s="129" t="str">
        <f>B1162&amp;"-"&amp;COUNTIF($B$3:B1162,B1162)</f>
        <v>303-7</v>
      </c>
      <c r="B1162" s="130">
        <v>303</v>
      </c>
      <c r="C1162" s="130" t="s">
        <v>53</v>
      </c>
      <c r="D1162" s="137">
        <v>48306</v>
      </c>
      <c r="E1162" s="138">
        <v>4.3600000000000003</v>
      </c>
      <c r="F1162" s="138">
        <v>0</v>
      </c>
      <c r="G1162" s="138">
        <v>1</v>
      </c>
      <c r="H1162" s="138">
        <v>0</v>
      </c>
      <c r="I1162" s="138">
        <v>0</v>
      </c>
      <c r="J1162" s="138">
        <v>0</v>
      </c>
      <c r="K1162" s="138">
        <v>2</v>
      </c>
      <c r="L1162" s="139"/>
      <c r="M1162" s="138">
        <v>4.3600000000000003</v>
      </c>
      <c r="N1162" s="139"/>
      <c r="O1162" s="138">
        <v>0</v>
      </c>
      <c r="P1162" s="138">
        <v>0</v>
      </c>
      <c r="Q1162" s="138">
        <v>0</v>
      </c>
      <c r="R1162" s="139"/>
      <c r="S1162" s="138">
        <v>0</v>
      </c>
      <c r="T1162" s="139"/>
      <c r="U1162" s="138">
        <v>0</v>
      </c>
      <c r="V1162" s="138">
        <v>0</v>
      </c>
      <c r="W1162" s="138">
        <v>0</v>
      </c>
      <c r="X1162" s="138">
        <v>0</v>
      </c>
      <c r="Y1162" s="138">
        <v>0</v>
      </c>
      <c r="Z1162" s="139"/>
      <c r="AA1162" s="138">
        <v>0</v>
      </c>
      <c r="AB1162" s="131">
        <v>0</v>
      </c>
    </row>
    <row r="1163" spans="1:28" ht="15" customHeight="1" x14ac:dyDescent="0.25">
      <c r="A1163" s="129" t="str">
        <f>B1163&amp;"-"&amp;COUNTIF($B$3:B1163,B1163)</f>
        <v>303-8</v>
      </c>
      <c r="B1163" s="130">
        <v>303</v>
      </c>
      <c r="C1163" s="130" t="s">
        <v>53</v>
      </c>
      <c r="D1163" s="137">
        <v>50120</v>
      </c>
      <c r="E1163" s="138">
        <v>0.89</v>
      </c>
      <c r="F1163" s="138">
        <v>0</v>
      </c>
      <c r="G1163" s="138">
        <v>0</v>
      </c>
      <c r="H1163" s="138">
        <v>0.87</v>
      </c>
      <c r="I1163" s="138">
        <v>0</v>
      </c>
      <c r="J1163" s="138">
        <v>0</v>
      </c>
      <c r="K1163" s="138">
        <v>0</v>
      </c>
      <c r="L1163" s="139"/>
      <c r="M1163" s="138">
        <v>0.89</v>
      </c>
      <c r="N1163" s="139"/>
      <c r="O1163" s="138">
        <v>0</v>
      </c>
      <c r="P1163" s="138">
        <v>0</v>
      </c>
      <c r="Q1163" s="138">
        <v>0</v>
      </c>
      <c r="R1163" s="139"/>
      <c r="S1163" s="138">
        <v>0</v>
      </c>
      <c r="T1163" s="139"/>
      <c r="U1163" s="138">
        <v>0</v>
      </c>
      <c r="V1163" s="138">
        <v>0</v>
      </c>
      <c r="W1163" s="138">
        <v>0</v>
      </c>
      <c r="X1163" s="138">
        <v>0</v>
      </c>
      <c r="Y1163" s="138">
        <v>0</v>
      </c>
      <c r="Z1163" s="139"/>
      <c r="AA1163" s="138">
        <v>0</v>
      </c>
      <c r="AB1163" s="131">
        <v>0</v>
      </c>
    </row>
    <row r="1164" spans="1:28" ht="15" customHeight="1" x14ac:dyDescent="0.25">
      <c r="A1164" s="129" t="str">
        <f>B1164&amp;"-"&amp;COUNTIF($B$3:B1164,B1164)</f>
        <v>303-9</v>
      </c>
      <c r="B1164" s="130">
        <v>303</v>
      </c>
      <c r="C1164" s="130" t="s">
        <v>53</v>
      </c>
      <c r="D1164" s="137">
        <v>43679</v>
      </c>
      <c r="E1164" s="138">
        <v>0.8</v>
      </c>
      <c r="F1164" s="138">
        <v>0</v>
      </c>
      <c r="G1164" s="138">
        <v>0</v>
      </c>
      <c r="H1164" s="138">
        <v>0</v>
      </c>
      <c r="I1164" s="138">
        <v>0</v>
      </c>
      <c r="J1164" s="138">
        <v>0</v>
      </c>
      <c r="K1164" s="138">
        <v>0.72</v>
      </c>
      <c r="L1164" s="139"/>
      <c r="M1164" s="138">
        <v>0.8</v>
      </c>
      <c r="N1164" s="139"/>
      <c r="O1164" s="138">
        <v>0</v>
      </c>
      <c r="P1164" s="138">
        <v>0</v>
      </c>
      <c r="Q1164" s="138">
        <v>0</v>
      </c>
      <c r="R1164" s="139"/>
      <c r="S1164" s="138">
        <v>0</v>
      </c>
      <c r="T1164" s="139"/>
      <c r="U1164" s="138">
        <v>0</v>
      </c>
      <c r="V1164" s="138">
        <v>0</v>
      </c>
      <c r="W1164" s="138">
        <v>0</v>
      </c>
      <c r="X1164" s="138">
        <v>0</v>
      </c>
      <c r="Y1164" s="138">
        <v>0</v>
      </c>
      <c r="Z1164" s="139"/>
      <c r="AA1164" s="138">
        <v>0</v>
      </c>
      <c r="AB1164" s="131">
        <v>0</v>
      </c>
    </row>
    <row r="1165" spans="1:28" ht="15" customHeight="1" x14ac:dyDescent="0.25">
      <c r="A1165" s="129" t="str">
        <f>B1165&amp;"-"&amp;COUNTIF($B$3:B1165,B1165)</f>
        <v>303-10</v>
      </c>
      <c r="B1165" s="130">
        <v>303</v>
      </c>
      <c r="C1165" s="130" t="s">
        <v>53</v>
      </c>
      <c r="D1165" s="137">
        <v>43703</v>
      </c>
      <c r="E1165" s="138">
        <v>3.6</v>
      </c>
      <c r="F1165" s="138">
        <v>0</v>
      </c>
      <c r="G1165" s="138">
        <v>1.54</v>
      </c>
      <c r="H1165" s="138">
        <v>0</v>
      </c>
      <c r="I1165" s="138">
        <v>0</v>
      </c>
      <c r="J1165" s="138">
        <v>0</v>
      </c>
      <c r="K1165" s="138">
        <v>0</v>
      </c>
      <c r="L1165" s="139"/>
      <c r="M1165" s="138">
        <v>3.6</v>
      </c>
      <c r="N1165" s="139"/>
      <c r="O1165" s="138">
        <v>0</v>
      </c>
      <c r="P1165" s="138">
        <v>0</v>
      </c>
      <c r="Q1165" s="138">
        <v>0</v>
      </c>
      <c r="R1165" s="139"/>
      <c r="S1165" s="138">
        <v>0</v>
      </c>
      <c r="T1165" s="139"/>
      <c r="U1165" s="138">
        <v>0</v>
      </c>
      <c r="V1165" s="138">
        <v>0</v>
      </c>
      <c r="W1165" s="138">
        <v>0</v>
      </c>
      <c r="X1165" s="138">
        <v>0</v>
      </c>
      <c r="Y1165" s="138">
        <v>0</v>
      </c>
      <c r="Z1165" s="139"/>
      <c r="AA1165" s="138">
        <v>0</v>
      </c>
      <c r="AB1165" s="131">
        <v>0</v>
      </c>
    </row>
    <row r="1166" spans="1:28" ht="15" customHeight="1" x14ac:dyDescent="0.25">
      <c r="A1166" s="129" t="str">
        <f>B1166&amp;"-"&amp;COUNTIF($B$3:B1166,B1166)</f>
        <v>303-11</v>
      </c>
      <c r="B1166" s="130">
        <v>303</v>
      </c>
      <c r="C1166" s="130" t="s">
        <v>53</v>
      </c>
      <c r="D1166" s="137">
        <v>43711</v>
      </c>
      <c r="E1166" s="138">
        <v>2.42</v>
      </c>
      <c r="F1166" s="138">
        <v>0</v>
      </c>
      <c r="G1166" s="138">
        <v>0</v>
      </c>
      <c r="H1166" s="138">
        <v>1.1200000000000001</v>
      </c>
      <c r="I1166" s="138">
        <v>0</v>
      </c>
      <c r="J1166" s="138">
        <v>0.69</v>
      </c>
      <c r="K1166" s="138">
        <v>0</v>
      </c>
      <c r="L1166" s="139"/>
      <c r="M1166" s="138">
        <v>2.42</v>
      </c>
      <c r="N1166" s="139"/>
      <c r="O1166" s="138">
        <v>0</v>
      </c>
      <c r="P1166" s="138">
        <v>0</v>
      </c>
      <c r="Q1166" s="138">
        <v>0</v>
      </c>
      <c r="R1166" s="139"/>
      <c r="S1166" s="138">
        <v>0</v>
      </c>
      <c r="T1166" s="139"/>
      <c r="U1166" s="138">
        <v>0</v>
      </c>
      <c r="V1166" s="138">
        <v>0</v>
      </c>
      <c r="W1166" s="138">
        <v>0</v>
      </c>
      <c r="X1166" s="138">
        <v>0</v>
      </c>
      <c r="Y1166" s="138">
        <v>0</v>
      </c>
      <c r="Z1166" s="139"/>
      <c r="AA1166" s="138">
        <v>0</v>
      </c>
      <c r="AB1166" s="131">
        <v>0</v>
      </c>
    </row>
    <row r="1167" spans="1:28" ht="15" customHeight="1" x14ac:dyDescent="0.25">
      <c r="A1167" s="129" t="str">
        <f>B1167&amp;"-"&amp;COUNTIF($B$3:B1167,B1167)</f>
        <v>303-12</v>
      </c>
      <c r="B1167" s="130">
        <v>303</v>
      </c>
      <c r="C1167" s="130" t="s">
        <v>53</v>
      </c>
      <c r="D1167" s="137">
        <v>45278</v>
      </c>
      <c r="E1167" s="138">
        <v>0.65</v>
      </c>
      <c r="F1167" s="138">
        <v>0</v>
      </c>
      <c r="G1167" s="138">
        <v>0</v>
      </c>
      <c r="H1167" s="138">
        <v>0</v>
      </c>
      <c r="I1167" s="138">
        <v>0</v>
      </c>
      <c r="J1167" s="138">
        <v>0</v>
      </c>
      <c r="K1167" s="138">
        <v>0</v>
      </c>
      <c r="L1167" s="139"/>
      <c r="M1167" s="138">
        <v>0.65</v>
      </c>
      <c r="N1167" s="139"/>
      <c r="O1167" s="138">
        <v>0</v>
      </c>
      <c r="P1167" s="138">
        <v>0</v>
      </c>
      <c r="Q1167" s="138">
        <v>0</v>
      </c>
      <c r="R1167" s="139"/>
      <c r="S1167" s="138">
        <v>0</v>
      </c>
      <c r="T1167" s="139"/>
      <c r="U1167" s="138">
        <v>0</v>
      </c>
      <c r="V1167" s="138">
        <v>0</v>
      </c>
      <c r="W1167" s="138">
        <v>0</v>
      </c>
      <c r="X1167" s="138">
        <v>0</v>
      </c>
      <c r="Y1167" s="138">
        <v>0</v>
      </c>
      <c r="Z1167" s="139"/>
      <c r="AA1167" s="138">
        <v>0</v>
      </c>
      <c r="AB1167" s="131">
        <v>0</v>
      </c>
    </row>
    <row r="1168" spans="1:28" ht="15" customHeight="1" x14ac:dyDescent="0.25">
      <c r="A1168" s="129" t="str">
        <f>B1168&amp;"-"&amp;COUNTIF($B$3:B1168,B1168)</f>
        <v>303-13</v>
      </c>
      <c r="B1168" s="130">
        <v>303</v>
      </c>
      <c r="C1168" s="130" t="s">
        <v>53</v>
      </c>
      <c r="D1168" s="137">
        <v>47183</v>
      </c>
      <c r="E1168" s="138">
        <v>0.28999999999999998</v>
      </c>
      <c r="F1168" s="138">
        <v>0</v>
      </c>
      <c r="G1168" s="138">
        <v>0</v>
      </c>
      <c r="H1168" s="138">
        <v>0</v>
      </c>
      <c r="I1168" s="138">
        <v>0</v>
      </c>
      <c r="J1168" s="138">
        <v>0</v>
      </c>
      <c r="K1168" s="138">
        <v>0</v>
      </c>
      <c r="L1168" s="139"/>
      <c r="M1168" s="138">
        <v>0.28999999999999998</v>
      </c>
      <c r="N1168" s="139"/>
      <c r="O1168" s="138">
        <v>0</v>
      </c>
      <c r="P1168" s="138">
        <v>0</v>
      </c>
      <c r="Q1168" s="138">
        <v>0</v>
      </c>
      <c r="R1168" s="139"/>
      <c r="S1168" s="138">
        <v>0</v>
      </c>
      <c r="T1168" s="139"/>
      <c r="U1168" s="138">
        <v>0</v>
      </c>
      <c r="V1168" s="138">
        <v>0</v>
      </c>
      <c r="W1168" s="138">
        <v>0</v>
      </c>
      <c r="X1168" s="138">
        <v>0</v>
      </c>
      <c r="Y1168" s="138">
        <v>0</v>
      </c>
      <c r="Z1168" s="139"/>
      <c r="AA1168" s="138">
        <v>0</v>
      </c>
      <c r="AB1168" s="131">
        <v>0</v>
      </c>
    </row>
    <row r="1169" spans="1:28" ht="15" customHeight="1" x14ac:dyDescent="0.25">
      <c r="A1169" s="129" t="str">
        <f>B1169&amp;"-"&amp;COUNTIF($B$3:B1169,B1169)</f>
        <v>303-14</v>
      </c>
      <c r="B1169" s="130">
        <v>303</v>
      </c>
      <c r="C1169" s="130" t="s">
        <v>53</v>
      </c>
      <c r="D1169" s="137">
        <v>43752</v>
      </c>
      <c r="E1169" s="138">
        <v>1.51</v>
      </c>
      <c r="F1169" s="138">
        <v>0</v>
      </c>
      <c r="G1169" s="138">
        <v>0.83</v>
      </c>
      <c r="H1169" s="138">
        <v>0.12</v>
      </c>
      <c r="I1169" s="138">
        <v>0</v>
      </c>
      <c r="J1169" s="138">
        <v>0</v>
      </c>
      <c r="K1169" s="138">
        <v>0</v>
      </c>
      <c r="L1169" s="139"/>
      <c r="M1169" s="138">
        <v>1.51</v>
      </c>
      <c r="N1169" s="139"/>
      <c r="O1169" s="138">
        <v>0</v>
      </c>
      <c r="P1169" s="138">
        <v>0</v>
      </c>
      <c r="Q1169" s="138">
        <v>0</v>
      </c>
      <c r="R1169" s="139"/>
      <c r="S1169" s="138">
        <v>0</v>
      </c>
      <c r="T1169" s="139"/>
      <c r="U1169" s="138">
        <v>0</v>
      </c>
      <c r="V1169" s="138">
        <v>0</v>
      </c>
      <c r="W1169" s="138">
        <v>0</v>
      </c>
      <c r="X1169" s="138">
        <v>0</v>
      </c>
      <c r="Y1169" s="138">
        <v>0</v>
      </c>
      <c r="Z1169" s="139"/>
      <c r="AA1169" s="138">
        <v>0</v>
      </c>
      <c r="AB1169" s="131">
        <v>0</v>
      </c>
    </row>
    <row r="1170" spans="1:28" ht="15" customHeight="1" x14ac:dyDescent="0.25">
      <c r="A1170" s="129" t="str">
        <f>B1170&amp;"-"&amp;COUNTIF($B$3:B1170,B1170)</f>
        <v>303-15</v>
      </c>
      <c r="B1170" s="130">
        <v>303</v>
      </c>
      <c r="C1170" s="130" t="s">
        <v>53</v>
      </c>
      <c r="D1170" s="137">
        <v>43794</v>
      </c>
      <c r="E1170" s="138">
        <v>1</v>
      </c>
      <c r="F1170" s="138">
        <v>0</v>
      </c>
      <c r="G1170" s="138">
        <v>0</v>
      </c>
      <c r="H1170" s="138">
        <v>0</v>
      </c>
      <c r="I1170" s="138">
        <v>0</v>
      </c>
      <c r="J1170" s="138">
        <v>0</v>
      </c>
      <c r="K1170" s="138">
        <v>0</v>
      </c>
      <c r="L1170" s="139"/>
      <c r="M1170" s="138">
        <v>1</v>
      </c>
      <c r="N1170" s="139"/>
      <c r="O1170" s="138">
        <v>0</v>
      </c>
      <c r="P1170" s="138">
        <v>0</v>
      </c>
      <c r="Q1170" s="138">
        <v>0</v>
      </c>
      <c r="R1170" s="139"/>
      <c r="S1170" s="138">
        <v>0</v>
      </c>
      <c r="T1170" s="139"/>
      <c r="U1170" s="138">
        <v>0</v>
      </c>
      <c r="V1170" s="138">
        <v>0</v>
      </c>
      <c r="W1170" s="138">
        <v>0</v>
      </c>
      <c r="X1170" s="138">
        <v>0</v>
      </c>
      <c r="Y1170" s="138">
        <v>0</v>
      </c>
      <c r="Z1170" s="139"/>
      <c r="AA1170" s="138">
        <v>0</v>
      </c>
      <c r="AB1170" s="131">
        <v>0</v>
      </c>
    </row>
    <row r="1171" spans="1:28" ht="15" customHeight="1" x14ac:dyDescent="0.25">
      <c r="A1171" s="129" t="str">
        <f>B1171&amp;"-"&amp;COUNTIF($B$3:B1171,B1171)</f>
        <v>303-16</v>
      </c>
      <c r="B1171" s="130">
        <v>303</v>
      </c>
      <c r="C1171" s="130" t="s">
        <v>53</v>
      </c>
      <c r="D1171" s="137">
        <v>43786</v>
      </c>
      <c r="E1171" s="138">
        <v>8.19</v>
      </c>
      <c r="F1171" s="138">
        <v>0</v>
      </c>
      <c r="G1171" s="138">
        <v>0.89</v>
      </c>
      <c r="H1171" s="138">
        <v>2.77</v>
      </c>
      <c r="I1171" s="138">
        <v>0</v>
      </c>
      <c r="J1171" s="138">
        <v>0.04</v>
      </c>
      <c r="K1171" s="138">
        <v>1</v>
      </c>
      <c r="L1171" s="139"/>
      <c r="M1171" s="138">
        <v>8.19</v>
      </c>
      <c r="N1171" s="139"/>
      <c r="O1171" s="138">
        <v>0</v>
      </c>
      <c r="P1171" s="138">
        <v>0</v>
      </c>
      <c r="Q1171" s="138">
        <v>0</v>
      </c>
      <c r="R1171" s="139"/>
      <c r="S1171" s="138">
        <v>0</v>
      </c>
      <c r="T1171" s="139"/>
      <c r="U1171" s="138">
        <v>0</v>
      </c>
      <c r="V1171" s="138">
        <v>0</v>
      </c>
      <c r="W1171" s="138">
        <v>0</v>
      </c>
      <c r="X1171" s="138">
        <v>0</v>
      </c>
      <c r="Y1171" s="138">
        <v>0</v>
      </c>
      <c r="Z1171" s="139"/>
      <c r="AA1171" s="138">
        <v>0</v>
      </c>
      <c r="AB1171" s="131">
        <v>0</v>
      </c>
    </row>
    <row r="1172" spans="1:28" ht="15" customHeight="1" x14ac:dyDescent="0.25">
      <c r="A1172" s="129" t="str">
        <f>B1172&amp;"-"&amp;COUNTIF($B$3:B1172,B1172)</f>
        <v>303-17</v>
      </c>
      <c r="B1172" s="130">
        <v>303</v>
      </c>
      <c r="C1172" s="130" t="s">
        <v>53</v>
      </c>
      <c r="D1172" s="137">
        <v>43802</v>
      </c>
      <c r="E1172" s="138">
        <v>3.51</v>
      </c>
      <c r="F1172" s="138">
        <v>0</v>
      </c>
      <c r="G1172" s="138">
        <v>0</v>
      </c>
      <c r="H1172" s="138">
        <v>1.42</v>
      </c>
      <c r="I1172" s="138">
        <v>0</v>
      </c>
      <c r="J1172" s="138">
        <v>0</v>
      </c>
      <c r="K1172" s="138">
        <v>0</v>
      </c>
      <c r="L1172" s="139"/>
      <c r="M1172" s="138">
        <v>3.51</v>
      </c>
      <c r="N1172" s="139"/>
      <c r="O1172" s="138">
        <v>0</v>
      </c>
      <c r="P1172" s="138">
        <v>0</v>
      </c>
      <c r="Q1172" s="138">
        <v>0</v>
      </c>
      <c r="R1172" s="139"/>
      <c r="S1172" s="138">
        <v>0</v>
      </c>
      <c r="T1172" s="139"/>
      <c r="U1172" s="138">
        <v>0</v>
      </c>
      <c r="V1172" s="138">
        <v>0</v>
      </c>
      <c r="W1172" s="138">
        <v>0</v>
      </c>
      <c r="X1172" s="138">
        <v>0</v>
      </c>
      <c r="Y1172" s="138">
        <v>0</v>
      </c>
      <c r="Z1172" s="139"/>
      <c r="AA1172" s="138">
        <v>0</v>
      </c>
      <c r="AB1172" s="131">
        <v>0</v>
      </c>
    </row>
    <row r="1173" spans="1:28" ht="15" customHeight="1" x14ac:dyDescent="0.25">
      <c r="A1173" s="129" t="str">
        <f>B1173&amp;"-"&amp;COUNTIF($B$3:B1173,B1173)</f>
        <v>303-18</v>
      </c>
      <c r="B1173" s="130">
        <v>303</v>
      </c>
      <c r="C1173" s="130" t="s">
        <v>53</v>
      </c>
      <c r="D1173" s="137">
        <v>43810</v>
      </c>
      <c r="E1173" s="138">
        <v>3</v>
      </c>
      <c r="F1173" s="138">
        <v>0</v>
      </c>
      <c r="G1173" s="138">
        <v>0</v>
      </c>
      <c r="H1173" s="138">
        <v>1</v>
      </c>
      <c r="I1173" s="138">
        <v>0</v>
      </c>
      <c r="J1173" s="138">
        <v>0.98</v>
      </c>
      <c r="K1173" s="138">
        <v>0</v>
      </c>
      <c r="L1173" s="139"/>
      <c r="M1173" s="138">
        <v>3</v>
      </c>
      <c r="N1173" s="139"/>
      <c r="O1173" s="138">
        <v>0</v>
      </c>
      <c r="P1173" s="138">
        <v>0</v>
      </c>
      <c r="Q1173" s="138">
        <v>0</v>
      </c>
      <c r="R1173" s="139"/>
      <c r="S1173" s="138">
        <v>0</v>
      </c>
      <c r="T1173" s="139"/>
      <c r="U1173" s="138">
        <v>0</v>
      </c>
      <c r="V1173" s="138">
        <v>0</v>
      </c>
      <c r="W1173" s="138">
        <v>0</v>
      </c>
      <c r="X1173" s="138">
        <v>0</v>
      </c>
      <c r="Y1173" s="138">
        <v>0</v>
      </c>
      <c r="Z1173" s="139"/>
      <c r="AA1173" s="138">
        <v>0</v>
      </c>
      <c r="AB1173" s="131">
        <v>0</v>
      </c>
    </row>
    <row r="1174" spans="1:28" ht="15" customHeight="1" x14ac:dyDescent="0.25">
      <c r="A1174" s="129" t="str">
        <f>B1174&amp;"-"&amp;COUNTIF($B$3:B1174,B1174)</f>
        <v>303-19</v>
      </c>
      <c r="B1174" s="130">
        <v>303</v>
      </c>
      <c r="C1174" s="130" t="s">
        <v>53</v>
      </c>
      <c r="D1174" s="137">
        <v>46433</v>
      </c>
      <c r="E1174" s="138">
        <v>0.48</v>
      </c>
      <c r="F1174" s="138">
        <v>0</v>
      </c>
      <c r="G1174" s="138">
        <v>0</v>
      </c>
      <c r="H1174" s="138">
        <v>0</v>
      </c>
      <c r="I1174" s="138">
        <v>0</v>
      </c>
      <c r="J1174" s="138">
        <v>0</v>
      </c>
      <c r="K1174" s="138">
        <v>0</v>
      </c>
      <c r="L1174" s="139"/>
      <c r="M1174" s="138">
        <v>0.48</v>
      </c>
      <c r="N1174" s="139"/>
      <c r="O1174" s="138">
        <v>0</v>
      </c>
      <c r="P1174" s="138">
        <v>0</v>
      </c>
      <c r="Q1174" s="138">
        <v>0</v>
      </c>
      <c r="R1174" s="139"/>
      <c r="S1174" s="138">
        <v>0</v>
      </c>
      <c r="T1174" s="139"/>
      <c r="U1174" s="138">
        <v>0</v>
      </c>
      <c r="V1174" s="138">
        <v>0</v>
      </c>
      <c r="W1174" s="138">
        <v>0</v>
      </c>
      <c r="X1174" s="138">
        <v>0</v>
      </c>
      <c r="Y1174" s="138">
        <v>0</v>
      </c>
      <c r="Z1174" s="139"/>
      <c r="AA1174" s="138">
        <v>0</v>
      </c>
      <c r="AB1174" s="131">
        <v>0</v>
      </c>
    </row>
    <row r="1175" spans="1:28" ht="15" customHeight="1" x14ac:dyDescent="0.25">
      <c r="A1175" s="129" t="str">
        <f>B1175&amp;"-"&amp;COUNTIF($B$3:B1175,B1175)</f>
        <v>303-20</v>
      </c>
      <c r="B1175" s="130">
        <v>303</v>
      </c>
      <c r="C1175" s="130" t="s">
        <v>53</v>
      </c>
      <c r="D1175" s="137">
        <v>49189</v>
      </c>
      <c r="E1175" s="138">
        <v>1.49</v>
      </c>
      <c r="F1175" s="138">
        <v>0</v>
      </c>
      <c r="G1175" s="138">
        <v>0.97</v>
      </c>
      <c r="H1175" s="138">
        <v>0.49</v>
      </c>
      <c r="I1175" s="138">
        <v>0</v>
      </c>
      <c r="J1175" s="138">
        <v>0</v>
      </c>
      <c r="K1175" s="138">
        <v>0</v>
      </c>
      <c r="L1175" s="139"/>
      <c r="M1175" s="138">
        <v>1.49</v>
      </c>
      <c r="N1175" s="139"/>
      <c r="O1175" s="138">
        <v>0</v>
      </c>
      <c r="P1175" s="138">
        <v>0</v>
      </c>
      <c r="Q1175" s="138">
        <v>0</v>
      </c>
      <c r="R1175" s="139"/>
      <c r="S1175" s="138">
        <v>0</v>
      </c>
      <c r="T1175" s="139"/>
      <c r="U1175" s="138">
        <v>0</v>
      </c>
      <c r="V1175" s="138">
        <v>0</v>
      </c>
      <c r="W1175" s="138">
        <v>0</v>
      </c>
      <c r="X1175" s="138">
        <v>0</v>
      </c>
      <c r="Y1175" s="138">
        <v>0</v>
      </c>
      <c r="Z1175" s="139"/>
      <c r="AA1175" s="138">
        <v>0</v>
      </c>
      <c r="AB1175" s="131">
        <v>0</v>
      </c>
    </row>
    <row r="1176" spans="1:28" ht="15" customHeight="1" x14ac:dyDescent="0.25">
      <c r="A1176" s="129" t="str">
        <f>B1176&amp;"-"&amp;COUNTIF($B$3:B1176,B1176)</f>
        <v>303-21</v>
      </c>
      <c r="B1176" s="130">
        <v>303</v>
      </c>
      <c r="C1176" s="130" t="s">
        <v>53</v>
      </c>
      <c r="D1176" s="137">
        <v>45351</v>
      </c>
      <c r="E1176" s="138">
        <v>0.9</v>
      </c>
      <c r="F1176" s="138">
        <v>0</v>
      </c>
      <c r="G1176" s="138">
        <v>0</v>
      </c>
      <c r="H1176" s="138">
        <v>0</v>
      </c>
      <c r="I1176" s="138">
        <v>0</v>
      </c>
      <c r="J1176" s="138">
        <v>0</v>
      </c>
      <c r="K1176" s="138">
        <v>0</v>
      </c>
      <c r="L1176" s="139"/>
      <c r="M1176" s="138">
        <v>0.9</v>
      </c>
      <c r="N1176" s="139"/>
      <c r="O1176" s="138">
        <v>0</v>
      </c>
      <c r="P1176" s="138">
        <v>0</v>
      </c>
      <c r="Q1176" s="138">
        <v>0</v>
      </c>
      <c r="R1176" s="139"/>
      <c r="S1176" s="138">
        <v>0</v>
      </c>
      <c r="T1176" s="139"/>
      <c r="U1176" s="138">
        <v>0</v>
      </c>
      <c r="V1176" s="138">
        <v>0</v>
      </c>
      <c r="W1176" s="138">
        <v>0</v>
      </c>
      <c r="X1176" s="138">
        <v>0</v>
      </c>
      <c r="Y1176" s="138">
        <v>0</v>
      </c>
      <c r="Z1176" s="139"/>
      <c r="AA1176" s="138">
        <v>0</v>
      </c>
      <c r="AB1176" s="131">
        <v>0</v>
      </c>
    </row>
    <row r="1177" spans="1:28" ht="15" customHeight="1" x14ac:dyDescent="0.25">
      <c r="A1177" s="129" t="str">
        <f>B1177&amp;"-"&amp;COUNTIF($B$3:B1177,B1177)</f>
        <v>303-22</v>
      </c>
      <c r="B1177" s="130">
        <v>303</v>
      </c>
      <c r="C1177" s="130" t="s">
        <v>53</v>
      </c>
      <c r="D1177" s="137">
        <v>43844</v>
      </c>
      <c r="E1177" s="138">
        <v>1.34</v>
      </c>
      <c r="F1177" s="138">
        <v>0</v>
      </c>
      <c r="G1177" s="138">
        <v>0.14000000000000001</v>
      </c>
      <c r="H1177" s="138">
        <v>0.13</v>
      </c>
      <c r="I1177" s="138">
        <v>0</v>
      </c>
      <c r="J1177" s="138">
        <v>0</v>
      </c>
      <c r="K1177" s="138">
        <v>0</v>
      </c>
      <c r="L1177" s="139"/>
      <c r="M1177" s="138">
        <v>1.34</v>
      </c>
      <c r="N1177" s="139"/>
      <c r="O1177" s="138">
        <v>0</v>
      </c>
      <c r="P1177" s="138">
        <v>0</v>
      </c>
      <c r="Q1177" s="138">
        <v>0</v>
      </c>
      <c r="R1177" s="139"/>
      <c r="S1177" s="138">
        <v>0</v>
      </c>
      <c r="T1177" s="139"/>
      <c r="U1177" s="138">
        <v>0</v>
      </c>
      <c r="V1177" s="138">
        <v>0</v>
      </c>
      <c r="W1177" s="138">
        <v>0</v>
      </c>
      <c r="X1177" s="138">
        <v>0</v>
      </c>
      <c r="Y1177" s="138">
        <v>0</v>
      </c>
      <c r="Z1177" s="139"/>
      <c r="AA1177" s="138">
        <v>0</v>
      </c>
      <c r="AB1177" s="131">
        <v>0</v>
      </c>
    </row>
    <row r="1178" spans="1:28" ht="15" customHeight="1" x14ac:dyDescent="0.25">
      <c r="A1178" s="129" t="str">
        <f>B1178&amp;"-"&amp;COUNTIF($B$3:B1178,B1178)</f>
        <v>303-23</v>
      </c>
      <c r="B1178" s="130">
        <v>303</v>
      </c>
      <c r="C1178" s="130" t="s">
        <v>53</v>
      </c>
      <c r="D1178" s="137">
        <v>43877</v>
      </c>
      <c r="E1178" s="138">
        <v>0.23</v>
      </c>
      <c r="F1178" s="138">
        <v>0</v>
      </c>
      <c r="G1178" s="138">
        <v>0.22</v>
      </c>
      <c r="H1178" s="138">
        <v>0</v>
      </c>
      <c r="I1178" s="138">
        <v>0</v>
      </c>
      <c r="J1178" s="138">
        <v>0</v>
      </c>
      <c r="K1178" s="138">
        <v>0.01</v>
      </c>
      <c r="L1178" s="139"/>
      <c r="M1178" s="138">
        <v>0.23</v>
      </c>
      <c r="N1178" s="139"/>
      <c r="O1178" s="138">
        <v>0</v>
      </c>
      <c r="P1178" s="138">
        <v>0</v>
      </c>
      <c r="Q1178" s="138">
        <v>0</v>
      </c>
      <c r="R1178" s="139"/>
      <c r="S1178" s="138">
        <v>0</v>
      </c>
      <c r="T1178" s="139"/>
      <c r="U1178" s="138">
        <v>0</v>
      </c>
      <c r="V1178" s="138">
        <v>0</v>
      </c>
      <c r="W1178" s="138">
        <v>0</v>
      </c>
      <c r="X1178" s="138">
        <v>0</v>
      </c>
      <c r="Y1178" s="138">
        <v>0</v>
      </c>
      <c r="Z1178" s="139"/>
      <c r="AA1178" s="138">
        <v>0</v>
      </c>
      <c r="AB1178" s="131">
        <v>0</v>
      </c>
    </row>
    <row r="1179" spans="1:28" ht="15" customHeight="1" x14ac:dyDescent="0.25">
      <c r="A1179" s="129" t="str">
        <f>B1179&amp;"-"&amp;COUNTIF($B$3:B1179,B1179)</f>
        <v>303-24</v>
      </c>
      <c r="B1179" s="130">
        <v>303</v>
      </c>
      <c r="C1179" s="130" t="s">
        <v>53</v>
      </c>
      <c r="D1179" s="137">
        <v>47027</v>
      </c>
      <c r="E1179" s="138">
        <v>0.28999999999999998</v>
      </c>
      <c r="F1179" s="138">
        <v>0</v>
      </c>
      <c r="G1179" s="138">
        <v>0</v>
      </c>
      <c r="H1179" s="138">
        <v>0</v>
      </c>
      <c r="I1179" s="138">
        <v>0</v>
      </c>
      <c r="J1179" s="138">
        <v>0</v>
      </c>
      <c r="K1179" s="138">
        <v>0</v>
      </c>
      <c r="L1179" s="139"/>
      <c r="M1179" s="138">
        <v>0.28999999999999998</v>
      </c>
      <c r="N1179" s="139"/>
      <c r="O1179" s="138">
        <v>0</v>
      </c>
      <c r="P1179" s="138">
        <v>0</v>
      </c>
      <c r="Q1179" s="138">
        <v>0</v>
      </c>
      <c r="R1179" s="139"/>
      <c r="S1179" s="138">
        <v>0</v>
      </c>
      <c r="T1179" s="139"/>
      <c r="U1179" s="138">
        <v>0</v>
      </c>
      <c r="V1179" s="138">
        <v>0</v>
      </c>
      <c r="W1179" s="138">
        <v>0</v>
      </c>
      <c r="X1179" s="138">
        <v>0</v>
      </c>
      <c r="Y1179" s="138">
        <v>0</v>
      </c>
      <c r="Z1179" s="139"/>
      <c r="AA1179" s="138">
        <v>0</v>
      </c>
      <c r="AB1179" s="131">
        <v>0</v>
      </c>
    </row>
    <row r="1180" spans="1:28" ht="15" customHeight="1" x14ac:dyDescent="0.25">
      <c r="A1180" s="129" t="str">
        <f>B1180&amp;"-"&amp;COUNTIF($B$3:B1180,B1180)</f>
        <v>303-25</v>
      </c>
      <c r="B1180" s="130">
        <v>303</v>
      </c>
      <c r="C1180" s="130" t="s">
        <v>53</v>
      </c>
      <c r="D1180" s="137">
        <v>43901</v>
      </c>
      <c r="E1180" s="138">
        <v>1</v>
      </c>
      <c r="F1180" s="138">
        <v>0</v>
      </c>
      <c r="G1180" s="138">
        <v>0</v>
      </c>
      <c r="H1180" s="138">
        <v>1</v>
      </c>
      <c r="I1180" s="138">
        <v>0</v>
      </c>
      <c r="J1180" s="138">
        <v>0</v>
      </c>
      <c r="K1180" s="138">
        <v>0</v>
      </c>
      <c r="L1180" s="139"/>
      <c r="M1180" s="138">
        <v>1</v>
      </c>
      <c r="N1180" s="139"/>
      <c r="O1180" s="138">
        <v>0</v>
      </c>
      <c r="P1180" s="138">
        <v>0</v>
      </c>
      <c r="Q1180" s="138">
        <v>0</v>
      </c>
      <c r="R1180" s="139"/>
      <c r="S1180" s="138">
        <v>0</v>
      </c>
      <c r="T1180" s="139"/>
      <c r="U1180" s="138">
        <v>0</v>
      </c>
      <c r="V1180" s="138">
        <v>0</v>
      </c>
      <c r="W1180" s="138">
        <v>0</v>
      </c>
      <c r="X1180" s="138">
        <v>0</v>
      </c>
      <c r="Y1180" s="138">
        <v>0</v>
      </c>
      <c r="Z1180" s="139"/>
      <c r="AA1180" s="138">
        <v>0</v>
      </c>
      <c r="AB1180" s="131">
        <v>0</v>
      </c>
    </row>
    <row r="1181" spans="1:28" ht="15" customHeight="1" x14ac:dyDescent="0.25">
      <c r="A1181" s="129" t="str">
        <f>B1181&amp;"-"&amp;COUNTIF($B$3:B1181,B1181)</f>
        <v>303-26</v>
      </c>
      <c r="B1181" s="130">
        <v>303</v>
      </c>
      <c r="C1181" s="130" t="s">
        <v>53</v>
      </c>
      <c r="D1181" s="137">
        <v>43919</v>
      </c>
      <c r="E1181" s="138">
        <v>2.5499999999999998</v>
      </c>
      <c r="F1181" s="138">
        <v>0</v>
      </c>
      <c r="G1181" s="138">
        <v>0.65</v>
      </c>
      <c r="H1181" s="138">
        <v>0.99</v>
      </c>
      <c r="I1181" s="138">
        <v>0</v>
      </c>
      <c r="J1181" s="138">
        <v>0.79</v>
      </c>
      <c r="K1181" s="138">
        <v>0</v>
      </c>
      <c r="L1181" s="139"/>
      <c r="M1181" s="138">
        <v>2.5499999999999998</v>
      </c>
      <c r="N1181" s="139"/>
      <c r="O1181" s="138">
        <v>0</v>
      </c>
      <c r="P1181" s="138">
        <v>0</v>
      </c>
      <c r="Q1181" s="138">
        <v>0</v>
      </c>
      <c r="R1181" s="139"/>
      <c r="S1181" s="138">
        <v>0</v>
      </c>
      <c r="T1181" s="139"/>
      <c r="U1181" s="138">
        <v>0</v>
      </c>
      <c r="V1181" s="138">
        <v>0</v>
      </c>
      <c r="W1181" s="138">
        <v>0</v>
      </c>
      <c r="X1181" s="138">
        <v>0</v>
      </c>
      <c r="Y1181" s="138">
        <v>0</v>
      </c>
      <c r="Z1181" s="139"/>
      <c r="AA1181" s="138">
        <v>0</v>
      </c>
      <c r="AB1181" s="131">
        <v>0</v>
      </c>
    </row>
    <row r="1182" spans="1:28" ht="15" customHeight="1" x14ac:dyDescent="0.25">
      <c r="A1182" s="129" t="str">
        <f>B1182&amp;"-"&amp;COUNTIF($B$3:B1182,B1182)</f>
        <v>303-27</v>
      </c>
      <c r="B1182" s="130">
        <v>303</v>
      </c>
      <c r="C1182" s="130" t="s">
        <v>53</v>
      </c>
      <c r="D1182" s="137">
        <v>43950</v>
      </c>
      <c r="E1182" s="138">
        <v>1</v>
      </c>
      <c r="F1182" s="138">
        <v>0</v>
      </c>
      <c r="G1182" s="138">
        <v>0</v>
      </c>
      <c r="H1182" s="138">
        <v>1</v>
      </c>
      <c r="I1182" s="138">
        <v>0</v>
      </c>
      <c r="J1182" s="138">
        <v>0</v>
      </c>
      <c r="K1182" s="138">
        <v>0</v>
      </c>
      <c r="L1182" s="139"/>
      <c r="M1182" s="138">
        <v>1</v>
      </c>
      <c r="N1182" s="139"/>
      <c r="O1182" s="138">
        <v>0</v>
      </c>
      <c r="P1182" s="138">
        <v>0</v>
      </c>
      <c r="Q1182" s="138">
        <v>0</v>
      </c>
      <c r="R1182" s="139"/>
      <c r="S1182" s="138">
        <v>0</v>
      </c>
      <c r="T1182" s="139"/>
      <c r="U1182" s="138">
        <v>0</v>
      </c>
      <c r="V1182" s="138">
        <v>0</v>
      </c>
      <c r="W1182" s="138">
        <v>0</v>
      </c>
      <c r="X1182" s="138">
        <v>0</v>
      </c>
      <c r="Y1182" s="138">
        <v>0</v>
      </c>
      <c r="Z1182" s="139"/>
      <c r="AA1182" s="138">
        <v>0</v>
      </c>
      <c r="AB1182" s="131">
        <v>0</v>
      </c>
    </row>
    <row r="1183" spans="1:28" ht="15" customHeight="1" x14ac:dyDescent="0.25">
      <c r="A1183" s="129" t="str">
        <f>B1183&amp;"-"&amp;COUNTIF($B$3:B1183,B1183)</f>
        <v>303-28</v>
      </c>
      <c r="B1183" s="130">
        <v>303</v>
      </c>
      <c r="C1183" s="130" t="s">
        <v>53</v>
      </c>
      <c r="D1183" s="137">
        <v>50328</v>
      </c>
      <c r="E1183" s="138">
        <v>0.08</v>
      </c>
      <c r="F1183" s="138">
        <v>0</v>
      </c>
      <c r="G1183" s="138">
        <v>0</v>
      </c>
      <c r="H1183" s="138">
        <v>0.08</v>
      </c>
      <c r="I1183" s="138">
        <v>0</v>
      </c>
      <c r="J1183" s="138">
        <v>0</v>
      </c>
      <c r="K1183" s="138">
        <v>0</v>
      </c>
      <c r="L1183" s="139"/>
      <c r="M1183" s="138">
        <v>0.08</v>
      </c>
      <c r="N1183" s="139"/>
      <c r="O1183" s="138">
        <v>0</v>
      </c>
      <c r="P1183" s="138">
        <v>0</v>
      </c>
      <c r="Q1183" s="138">
        <v>0</v>
      </c>
      <c r="R1183" s="139"/>
      <c r="S1183" s="138">
        <v>0</v>
      </c>
      <c r="T1183" s="139"/>
      <c r="U1183" s="138">
        <v>0</v>
      </c>
      <c r="V1183" s="138">
        <v>0</v>
      </c>
      <c r="W1183" s="138">
        <v>0</v>
      </c>
      <c r="X1183" s="138">
        <v>0</v>
      </c>
      <c r="Y1183" s="138">
        <v>0</v>
      </c>
      <c r="Z1183" s="139"/>
      <c r="AA1183" s="138">
        <v>0</v>
      </c>
      <c r="AB1183" s="131">
        <v>0</v>
      </c>
    </row>
    <row r="1184" spans="1:28" ht="15" customHeight="1" x14ac:dyDescent="0.25">
      <c r="A1184" s="129" t="str">
        <f>B1184&amp;"-"&amp;COUNTIF($B$3:B1184,B1184)</f>
        <v>303-29</v>
      </c>
      <c r="B1184" s="130">
        <v>303</v>
      </c>
      <c r="C1184" s="130" t="s">
        <v>53</v>
      </c>
      <c r="D1184" s="137">
        <v>43968</v>
      </c>
      <c r="E1184" s="138">
        <v>1</v>
      </c>
      <c r="F1184" s="138">
        <v>0</v>
      </c>
      <c r="G1184" s="138">
        <v>0</v>
      </c>
      <c r="H1184" s="138">
        <v>0</v>
      </c>
      <c r="I1184" s="138">
        <v>0</v>
      </c>
      <c r="J1184" s="138">
        <v>0</v>
      </c>
      <c r="K1184" s="138">
        <v>0</v>
      </c>
      <c r="L1184" s="139"/>
      <c r="M1184" s="138">
        <v>1</v>
      </c>
      <c r="N1184" s="139"/>
      <c r="O1184" s="138">
        <v>0</v>
      </c>
      <c r="P1184" s="138">
        <v>0</v>
      </c>
      <c r="Q1184" s="138">
        <v>0</v>
      </c>
      <c r="R1184" s="139"/>
      <c r="S1184" s="138">
        <v>0</v>
      </c>
      <c r="T1184" s="139"/>
      <c r="U1184" s="138">
        <v>0</v>
      </c>
      <c r="V1184" s="138">
        <v>0</v>
      </c>
      <c r="W1184" s="138">
        <v>0</v>
      </c>
      <c r="X1184" s="138">
        <v>0</v>
      </c>
      <c r="Y1184" s="138">
        <v>0</v>
      </c>
      <c r="Z1184" s="139"/>
      <c r="AA1184" s="138">
        <v>0</v>
      </c>
      <c r="AB1184" s="131">
        <v>0</v>
      </c>
    </row>
    <row r="1185" spans="1:28" ht="15" customHeight="1" x14ac:dyDescent="0.25">
      <c r="A1185" s="129" t="str">
        <f>B1185&amp;"-"&amp;COUNTIF($B$3:B1185,B1185)</f>
        <v>303-30</v>
      </c>
      <c r="B1185" s="130">
        <v>303</v>
      </c>
      <c r="C1185" s="130" t="s">
        <v>53</v>
      </c>
      <c r="D1185" s="137">
        <v>49197</v>
      </c>
      <c r="E1185" s="138">
        <v>0.19</v>
      </c>
      <c r="F1185" s="138">
        <v>0</v>
      </c>
      <c r="G1185" s="138">
        <v>0</v>
      </c>
      <c r="H1185" s="138">
        <v>0</v>
      </c>
      <c r="I1185" s="138">
        <v>0</v>
      </c>
      <c r="J1185" s="138">
        <v>0</v>
      </c>
      <c r="K1185" s="138">
        <v>0</v>
      </c>
      <c r="L1185" s="139"/>
      <c r="M1185" s="138">
        <v>0.19</v>
      </c>
      <c r="N1185" s="139"/>
      <c r="O1185" s="138">
        <v>0</v>
      </c>
      <c r="P1185" s="138">
        <v>0</v>
      </c>
      <c r="Q1185" s="138">
        <v>0</v>
      </c>
      <c r="R1185" s="139"/>
      <c r="S1185" s="138">
        <v>0</v>
      </c>
      <c r="T1185" s="139"/>
      <c r="U1185" s="138">
        <v>0</v>
      </c>
      <c r="V1185" s="138">
        <v>0</v>
      </c>
      <c r="W1185" s="138">
        <v>0</v>
      </c>
      <c r="X1185" s="138">
        <v>0</v>
      </c>
      <c r="Y1185" s="138">
        <v>0</v>
      </c>
      <c r="Z1185" s="139"/>
      <c r="AA1185" s="138">
        <v>0</v>
      </c>
      <c r="AB1185" s="131">
        <v>0</v>
      </c>
    </row>
    <row r="1186" spans="1:28" ht="15" customHeight="1" x14ac:dyDescent="0.25">
      <c r="A1186" s="129" t="str">
        <f>B1186&amp;"-"&amp;COUNTIF($B$3:B1186,B1186)</f>
        <v>303-31</v>
      </c>
      <c r="B1186" s="130">
        <v>303</v>
      </c>
      <c r="C1186" s="130" t="s">
        <v>53</v>
      </c>
      <c r="D1186" s="137">
        <v>50484</v>
      </c>
      <c r="E1186" s="138">
        <v>0.03</v>
      </c>
      <c r="F1186" s="138">
        <v>0</v>
      </c>
      <c r="G1186" s="138">
        <v>0</v>
      </c>
      <c r="H1186" s="138">
        <v>0</v>
      </c>
      <c r="I1186" s="138">
        <v>0</v>
      </c>
      <c r="J1186" s="138">
        <v>0</v>
      </c>
      <c r="K1186" s="138">
        <v>0</v>
      </c>
      <c r="L1186" s="139"/>
      <c r="M1186" s="138">
        <v>0.03</v>
      </c>
      <c r="N1186" s="139"/>
      <c r="O1186" s="138">
        <v>0</v>
      </c>
      <c r="P1186" s="138">
        <v>0</v>
      </c>
      <c r="Q1186" s="138">
        <v>0</v>
      </c>
      <c r="R1186" s="139"/>
      <c r="S1186" s="138">
        <v>0</v>
      </c>
      <c r="T1186" s="139"/>
      <c r="U1186" s="138">
        <v>0</v>
      </c>
      <c r="V1186" s="138">
        <v>0</v>
      </c>
      <c r="W1186" s="138">
        <v>0</v>
      </c>
      <c r="X1186" s="138">
        <v>0</v>
      </c>
      <c r="Y1186" s="138">
        <v>0</v>
      </c>
      <c r="Z1186" s="139"/>
      <c r="AA1186" s="138">
        <v>0</v>
      </c>
      <c r="AB1186" s="131">
        <v>0</v>
      </c>
    </row>
    <row r="1187" spans="1:28" ht="15" customHeight="1" x14ac:dyDescent="0.25">
      <c r="A1187" s="129" t="str">
        <f>B1187&amp;"-"&amp;COUNTIF($B$3:B1187,B1187)</f>
        <v>303-32</v>
      </c>
      <c r="B1187" s="130">
        <v>303</v>
      </c>
      <c r="C1187" s="130" t="s">
        <v>53</v>
      </c>
      <c r="D1187" s="137">
        <v>48843</v>
      </c>
      <c r="E1187" s="138">
        <v>0.14000000000000001</v>
      </c>
      <c r="F1187" s="138">
        <v>0</v>
      </c>
      <c r="G1187" s="138">
        <v>0</v>
      </c>
      <c r="H1187" s="138">
        <v>0</v>
      </c>
      <c r="I1187" s="138">
        <v>0</v>
      </c>
      <c r="J1187" s="138">
        <v>0</v>
      </c>
      <c r="K1187" s="138">
        <v>0</v>
      </c>
      <c r="L1187" s="139"/>
      <c r="M1187" s="138">
        <v>0.14000000000000001</v>
      </c>
      <c r="N1187" s="139"/>
      <c r="O1187" s="138">
        <v>0</v>
      </c>
      <c r="P1187" s="138">
        <v>0</v>
      </c>
      <c r="Q1187" s="138">
        <v>0</v>
      </c>
      <c r="R1187" s="139"/>
      <c r="S1187" s="138">
        <v>0</v>
      </c>
      <c r="T1187" s="139"/>
      <c r="U1187" s="138">
        <v>0</v>
      </c>
      <c r="V1187" s="138">
        <v>0</v>
      </c>
      <c r="W1187" s="138">
        <v>0</v>
      </c>
      <c r="X1187" s="138">
        <v>0</v>
      </c>
      <c r="Y1187" s="138">
        <v>0</v>
      </c>
      <c r="Z1187" s="139"/>
      <c r="AA1187" s="138">
        <v>0</v>
      </c>
      <c r="AB1187" s="131">
        <v>0</v>
      </c>
    </row>
    <row r="1188" spans="1:28" ht="15" customHeight="1" x14ac:dyDescent="0.25">
      <c r="A1188" s="129" t="str">
        <f>B1188&amp;"-"&amp;COUNTIF($B$3:B1188,B1188)</f>
        <v>303-33</v>
      </c>
      <c r="B1188" s="130">
        <v>303</v>
      </c>
      <c r="C1188" s="130" t="s">
        <v>53</v>
      </c>
      <c r="D1188" s="137">
        <v>44008</v>
      </c>
      <c r="E1188" s="138">
        <v>0.17</v>
      </c>
      <c r="F1188" s="138">
        <v>0</v>
      </c>
      <c r="G1188" s="138">
        <v>0</v>
      </c>
      <c r="H1188" s="138">
        <v>0</v>
      </c>
      <c r="I1188" s="138">
        <v>0</v>
      </c>
      <c r="J1188" s="138">
        <v>0</v>
      </c>
      <c r="K1188" s="138">
        <v>0</v>
      </c>
      <c r="L1188" s="139"/>
      <c r="M1188" s="138">
        <v>0.17</v>
      </c>
      <c r="N1188" s="139"/>
      <c r="O1188" s="138">
        <v>0</v>
      </c>
      <c r="P1188" s="138">
        <v>0</v>
      </c>
      <c r="Q1188" s="138">
        <v>0</v>
      </c>
      <c r="R1188" s="139"/>
      <c r="S1188" s="138">
        <v>0</v>
      </c>
      <c r="T1188" s="139"/>
      <c r="U1188" s="138">
        <v>0</v>
      </c>
      <c r="V1188" s="138">
        <v>0</v>
      </c>
      <c r="W1188" s="138">
        <v>0</v>
      </c>
      <c r="X1188" s="138">
        <v>0</v>
      </c>
      <c r="Y1188" s="138">
        <v>0</v>
      </c>
      <c r="Z1188" s="139"/>
      <c r="AA1188" s="138">
        <v>0</v>
      </c>
      <c r="AB1188" s="131">
        <v>0</v>
      </c>
    </row>
    <row r="1189" spans="1:28" ht="15" customHeight="1" x14ac:dyDescent="0.25">
      <c r="A1189" s="129" t="str">
        <f>B1189&amp;"-"&amp;COUNTIF($B$3:B1189,B1189)</f>
        <v>303-34</v>
      </c>
      <c r="B1189" s="130">
        <v>303</v>
      </c>
      <c r="C1189" s="130" t="s">
        <v>53</v>
      </c>
      <c r="D1189" s="137">
        <v>46961</v>
      </c>
      <c r="E1189" s="138">
        <v>1</v>
      </c>
      <c r="F1189" s="138">
        <v>0</v>
      </c>
      <c r="G1189" s="138">
        <v>0</v>
      </c>
      <c r="H1189" s="138">
        <v>0</v>
      </c>
      <c r="I1189" s="138">
        <v>0</v>
      </c>
      <c r="J1189" s="138">
        <v>0</v>
      </c>
      <c r="K1189" s="138">
        <v>1</v>
      </c>
      <c r="L1189" s="139"/>
      <c r="M1189" s="138">
        <v>1</v>
      </c>
      <c r="N1189" s="139"/>
      <c r="O1189" s="138">
        <v>0</v>
      </c>
      <c r="P1189" s="138">
        <v>0</v>
      </c>
      <c r="Q1189" s="138">
        <v>0</v>
      </c>
      <c r="R1189" s="139"/>
      <c r="S1189" s="138">
        <v>0</v>
      </c>
      <c r="T1189" s="139"/>
      <c r="U1189" s="138">
        <v>0</v>
      </c>
      <c r="V1189" s="138">
        <v>0</v>
      </c>
      <c r="W1189" s="138">
        <v>0</v>
      </c>
      <c r="X1189" s="138">
        <v>0</v>
      </c>
      <c r="Y1189" s="138">
        <v>0</v>
      </c>
      <c r="Z1189" s="139"/>
      <c r="AA1189" s="138">
        <v>0</v>
      </c>
      <c r="AB1189" s="131">
        <v>0</v>
      </c>
    </row>
    <row r="1190" spans="1:28" ht="15" customHeight="1" x14ac:dyDescent="0.25">
      <c r="A1190" s="129" t="str">
        <f>B1190&amp;"-"&amp;COUNTIF($B$3:B1190,B1190)</f>
        <v>303-35</v>
      </c>
      <c r="B1190" s="130">
        <v>303</v>
      </c>
      <c r="C1190" s="130" t="s">
        <v>53</v>
      </c>
      <c r="D1190" s="137">
        <v>44057</v>
      </c>
      <c r="E1190" s="138">
        <v>1.08</v>
      </c>
      <c r="F1190" s="138">
        <v>0</v>
      </c>
      <c r="G1190" s="138">
        <v>0.53</v>
      </c>
      <c r="H1190" s="138">
        <v>0</v>
      </c>
      <c r="I1190" s="138">
        <v>0</v>
      </c>
      <c r="J1190" s="138">
        <v>0</v>
      </c>
      <c r="K1190" s="138">
        <v>0</v>
      </c>
      <c r="L1190" s="139"/>
      <c r="M1190" s="138">
        <v>1.08</v>
      </c>
      <c r="N1190" s="139"/>
      <c r="O1190" s="138">
        <v>0</v>
      </c>
      <c r="P1190" s="138">
        <v>0</v>
      </c>
      <c r="Q1190" s="138">
        <v>0</v>
      </c>
      <c r="R1190" s="139"/>
      <c r="S1190" s="138">
        <v>0</v>
      </c>
      <c r="T1190" s="139"/>
      <c r="U1190" s="138">
        <v>0</v>
      </c>
      <c r="V1190" s="138">
        <v>0</v>
      </c>
      <c r="W1190" s="138">
        <v>0</v>
      </c>
      <c r="X1190" s="138">
        <v>0</v>
      </c>
      <c r="Y1190" s="138">
        <v>0</v>
      </c>
      <c r="Z1190" s="139"/>
      <c r="AA1190" s="138">
        <v>0</v>
      </c>
      <c r="AB1190" s="131">
        <v>0</v>
      </c>
    </row>
    <row r="1191" spans="1:28" ht="15" customHeight="1" x14ac:dyDescent="0.25">
      <c r="A1191" s="129" t="str">
        <f>B1191&amp;"-"&amp;COUNTIF($B$3:B1191,B1191)</f>
        <v>303-36</v>
      </c>
      <c r="B1191" s="130">
        <v>303</v>
      </c>
      <c r="C1191" s="130" t="s">
        <v>53</v>
      </c>
      <c r="D1191" s="137">
        <v>44065</v>
      </c>
      <c r="E1191" s="138">
        <v>1</v>
      </c>
      <c r="F1191" s="138">
        <v>0</v>
      </c>
      <c r="G1191" s="138">
        <v>0</v>
      </c>
      <c r="H1191" s="138">
        <v>0</v>
      </c>
      <c r="I1191" s="138">
        <v>0</v>
      </c>
      <c r="J1191" s="138">
        <v>0</v>
      </c>
      <c r="K1191" s="138">
        <v>1</v>
      </c>
      <c r="L1191" s="139"/>
      <c r="M1191" s="138">
        <v>1</v>
      </c>
      <c r="N1191" s="139"/>
      <c r="O1191" s="138">
        <v>0</v>
      </c>
      <c r="P1191" s="138">
        <v>0</v>
      </c>
      <c r="Q1191" s="138">
        <v>0</v>
      </c>
      <c r="R1191" s="139"/>
      <c r="S1191" s="138">
        <v>0</v>
      </c>
      <c r="T1191" s="139"/>
      <c r="U1191" s="138">
        <v>0</v>
      </c>
      <c r="V1191" s="138">
        <v>0</v>
      </c>
      <c r="W1191" s="138">
        <v>0</v>
      </c>
      <c r="X1191" s="138">
        <v>0</v>
      </c>
      <c r="Y1191" s="138">
        <v>0</v>
      </c>
      <c r="Z1191" s="139"/>
      <c r="AA1191" s="138">
        <v>0</v>
      </c>
      <c r="AB1191" s="131">
        <v>0</v>
      </c>
    </row>
    <row r="1192" spans="1:28" ht="15" customHeight="1" x14ac:dyDescent="0.25">
      <c r="A1192" s="129" t="str">
        <f>B1192&amp;"-"&amp;COUNTIF($B$3:B1192,B1192)</f>
        <v>303-37</v>
      </c>
      <c r="B1192" s="130">
        <v>303</v>
      </c>
      <c r="C1192" s="130" t="s">
        <v>53</v>
      </c>
      <c r="D1192" s="137">
        <v>46953</v>
      </c>
      <c r="E1192" s="138">
        <v>0.12</v>
      </c>
      <c r="F1192" s="138">
        <v>0</v>
      </c>
      <c r="G1192" s="138">
        <v>0</v>
      </c>
      <c r="H1192" s="138">
        <v>0.12</v>
      </c>
      <c r="I1192" s="138">
        <v>0</v>
      </c>
      <c r="J1192" s="138">
        <v>0</v>
      </c>
      <c r="K1192" s="138">
        <v>0</v>
      </c>
      <c r="L1192" s="139"/>
      <c r="M1192" s="138">
        <v>0.12</v>
      </c>
      <c r="N1192" s="139"/>
      <c r="O1192" s="138">
        <v>0</v>
      </c>
      <c r="P1192" s="138">
        <v>0</v>
      </c>
      <c r="Q1192" s="138">
        <v>0</v>
      </c>
      <c r="R1192" s="139"/>
      <c r="S1192" s="138">
        <v>0</v>
      </c>
      <c r="T1192" s="139"/>
      <c r="U1192" s="138">
        <v>0</v>
      </c>
      <c r="V1192" s="138">
        <v>0</v>
      </c>
      <c r="W1192" s="138">
        <v>0</v>
      </c>
      <c r="X1192" s="138">
        <v>0</v>
      </c>
      <c r="Y1192" s="138">
        <v>0</v>
      </c>
      <c r="Z1192" s="139"/>
      <c r="AA1192" s="138">
        <v>0</v>
      </c>
      <c r="AB1192" s="131">
        <v>0</v>
      </c>
    </row>
    <row r="1193" spans="1:28" ht="15" customHeight="1" x14ac:dyDescent="0.25">
      <c r="A1193" s="129" t="str">
        <f>B1193&amp;"-"&amp;COUNTIF($B$3:B1193,B1193)</f>
        <v>303-38</v>
      </c>
      <c r="B1193" s="130">
        <v>303</v>
      </c>
      <c r="C1193" s="130" t="s">
        <v>53</v>
      </c>
      <c r="D1193" s="137">
        <v>44115</v>
      </c>
      <c r="E1193" s="138">
        <v>0.42</v>
      </c>
      <c r="F1193" s="138">
        <v>0</v>
      </c>
      <c r="G1193" s="138">
        <v>0</v>
      </c>
      <c r="H1193" s="138">
        <v>0</v>
      </c>
      <c r="I1193" s="138">
        <v>0</v>
      </c>
      <c r="J1193" s="138">
        <v>0</v>
      </c>
      <c r="K1193" s="138">
        <v>0.42</v>
      </c>
      <c r="L1193" s="139"/>
      <c r="M1193" s="138">
        <v>0.42</v>
      </c>
      <c r="N1193" s="139"/>
      <c r="O1193" s="138">
        <v>0</v>
      </c>
      <c r="P1193" s="138">
        <v>0</v>
      </c>
      <c r="Q1193" s="138">
        <v>0</v>
      </c>
      <c r="R1193" s="139"/>
      <c r="S1193" s="138">
        <v>0</v>
      </c>
      <c r="T1193" s="139"/>
      <c r="U1193" s="138">
        <v>0</v>
      </c>
      <c r="V1193" s="138">
        <v>0</v>
      </c>
      <c r="W1193" s="138">
        <v>0</v>
      </c>
      <c r="X1193" s="138">
        <v>0</v>
      </c>
      <c r="Y1193" s="138">
        <v>0</v>
      </c>
      <c r="Z1193" s="139"/>
      <c r="AA1193" s="138">
        <v>0</v>
      </c>
      <c r="AB1193" s="131">
        <v>0</v>
      </c>
    </row>
    <row r="1194" spans="1:28" ht="15" customHeight="1" x14ac:dyDescent="0.25">
      <c r="A1194" s="129" t="str">
        <f>B1194&amp;"-"&amp;COUNTIF($B$3:B1194,B1194)</f>
        <v>303-39</v>
      </c>
      <c r="B1194" s="130">
        <v>303</v>
      </c>
      <c r="C1194" s="130" t="s">
        <v>53</v>
      </c>
      <c r="D1194" s="137">
        <v>44123</v>
      </c>
      <c r="E1194" s="138">
        <v>0.42</v>
      </c>
      <c r="F1194" s="138">
        <v>0</v>
      </c>
      <c r="G1194" s="138">
        <v>0</v>
      </c>
      <c r="H1194" s="138">
        <v>0</v>
      </c>
      <c r="I1194" s="138">
        <v>0</v>
      </c>
      <c r="J1194" s="138">
        <v>0</v>
      </c>
      <c r="K1194" s="138">
        <v>0</v>
      </c>
      <c r="L1194" s="139"/>
      <c r="M1194" s="138">
        <v>0.42</v>
      </c>
      <c r="N1194" s="139"/>
      <c r="O1194" s="138">
        <v>0</v>
      </c>
      <c r="P1194" s="138">
        <v>0</v>
      </c>
      <c r="Q1194" s="138">
        <v>0</v>
      </c>
      <c r="R1194" s="139"/>
      <c r="S1194" s="138">
        <v>0</v>
      </c>
      <c r="T1194" s="139"/>
      <c r="U1194" s="138">
        <v>0</v>
      </c>
      <c r="V1194" s="138">
        <v>0</v>
      </c>
      <c r="W1194" s="138">
        <v>0</v>
      </c>
      <c r="X1194" s="138">
        <v>0</v>
      </c>
      <c r="Y1194" s="138">
        <v>0</v>
      </c>
      <c r="Z1194" s="139"/>
      <c r="AA1194" s="138">
        <v>0</v>
      </c>
      <c r="AB1194" s="131">
        <v>0</v>
      </c>
    </row>
    <row r="1195" spans="1:28" ht="15" customHeight="1" x14ac:dyDescent="0.25">
      <c r="A1195" s="129" t="str">
        <f>B1195&amp;"-"&amp;COUNTIF($B$3:B1195,B1195)</f>
        <v>303-40</v>
      </c>
      <c r="B1195" s="130">
        <v>303</v>
      </c>
      <c r="C1195" s="130" t="s">
        <v>53</v>
      </c>
      <c r="D1195" s="137">
        <v>50161</v>
      </c>
      <c r="E1195" s="138">
        <v>0.6</v>
      </c>
      <c r="F1195" s="138">
        <v>0</v>
      </c>
      <c r="G1195" s="138">
        <v>0</v>
      </c>
      <c r="H1195" s="138">
        <v>0.57999999999999996</v>
      </c>
      <c r="I1195" s="138">
        <v>0</v>
      </c>
      <c r="J1195" s="138">
        <v>0</v>
      </c>
      <c r="K1195" s="138">
        <v>0</v>
      </c>
      <c r="L1195" s="139"/>
      <c r="M1195" s="138">
        <v>0.6</v>
      </c>
      <c r="N1195" s="139"/>
      <c r="O1195" s="138">
        <v>0</v>
      </c>
      <c r="P1195" s="138">
        <v>0</v>
      </c>
      <c r="Q1195" s="138">
        <v>0</v>
      </c>
      <c r="R1195" s="139"/>
      <c r="S1195" s="138">
        <v>0</v>
      </c>
      <c r="T1195" s="139"/>
      <c r="U1195" s="138">
        <v>0</v>
      </c>
      <c r="V1195" s="138">
        <v>0</v>
      </c>
      <c r="W1195" s="138">
        <v>0</v>
      </c>
      <c r="X1195" s="138">
        <v>0</v>
      </c>
      <c r="Y1195" s="138">
        <v>0</v>
      </c>
      <c r="Z1195" s="139"/>
      <c r="AA1195" s="138">
        <v>0</v>
      </c>
      <c r="AB1195" s="131">
        <v>0</v>
      </c>
    </row>
    <row r="1196" spans="1:28" ht="15" customHeight="1" x14ac:dyDescent="0.25">
      <c r="A1196" s="129" t="str">
        <f>B1196&amp;"-"&amp;COUNTIF($B$3:B1196,B1196)</f>
        <v>303-41</v>
      </c>
      <c r="B1196" s="130">
        <v>303</v>
      </c>
      <c r="C1196" s="130" t="s">
        <v>53</v>
      </c>
      <c r="D1196" s="137">
        <v>45427</v>
      </c>
      <c r="E1196" s="138">
        <v>1.01</v>
      </c>
      <c r="F1196" s="138">
        <v>0</v>
      </c>
      <c r="G1196" s="138">
        <v>0.24</v>
      </c>
      <c r="H1196" s="138">
        <v>0</v>
      </c>
      <c r="I1196" s="138">
        <v>0</v>
      </c>
      <c r="J1196" s="138">
        <v>0</v>
      </c>
      <c r="K1196" s="138">
        <v>0</v>
      </c>
      <c r="L1196" s="139"/>
      <c r="M1196" s="138">
        <v>1.01</v>
      </c>
      <c r="N1196" s="139"/>
      <c r="O1196" s="138">
        <v>0</v>
      </c>
      <c r="P1196" s="138">
        <v>0</v>
      </c>
      <c r="Q1196" s="138">
        <v>0</v>
      </c>
      <c r="R1196" s="139"/>
      <c r="S1196" s="138">
        <v>0</v>
      </c>
      <c r="T1196" s="139"/>
      <c r="U1196" s="138">
        <v>0</v>
      </c>
      <c r="V1196" s="138">
        <v>0</v>
      </c>
      <c r="W1196" s="138">
        <v>0</v>
      </c>
      <c r="X1196" s="138">
        <v>0</v>
      </c>
      <c r="Y1196" s="138">
        <v>0</v>
      </c>
      <c r="Z1196" s="139"/>
      <c r="AA1196" s="138">
        <v>0</v>
      </c>
      <c r="AB1196" s="131">
        <v>0</v>
      </c>
    </row>
    <row r="1197" spans="1:28" ht="15" customHeight="1" x14ac:dyDescent="0.25">
      <c r="A1197" s="129" t="str">
        <f>B1197&amp;"-"&amp;COUNTIF($B$3:B1197,B1197)</f>
        <v>303-42</v>
      </c>
      <c r="B1197" s="130">
        <v>303</v>
      </c>
      <c r="C1197" s="130" t="s">
        <v>53</v>
      </c>
      <c r="D1197" s="137">
        <v>48751</v>
      </c>
      <c r="E1197" s="138">
        <v>0.49</v>
      </c>
      <c r="F1197" s="138">
        <v>0</v>
      </c>
      <c r="G1197" s="138">
        <v>0</v>
      </c>
      <c r="H1197" s="138">
        <v>0</v>
      </c>
      <c r="I1197" s="138">
        <v>0</v>
      </c>
      <c r="J1197" s="138">
        <v>0</v>
      </c>
      <c r="K1197" s="138">
        <v>0.49</v>
      </c>
      <c r="L1197" s="139"/>
      <c r="M1197" s="138">
        <v>0.49</v>
      </c>
      <c r="N1197" s="139"/>
      <c r="O1197" s="138">
        <v>0</v>
      </c>
      <c r="P1197" s="138">
        <v>0</v>
      </c>
      <c r="Q1197" s="138">
        <v>0</v>
      </c>
      <c r="R1197" s="139"/>
      <c r="S1197" s="138">
        <v>0</v>
      </c>
      <c r="T1197" s="139"/>
      <c r="U1197" s="138">
        <v>0</v>
      </c>
      <c r="V1197" s="138">
        <v>0</v>
      </c>
      <c r="W1197" s="138">
        <v>0</v>
      </c>
      <c r="X1197" s="138">
        <v>0</v>
      </c>
      <c r="Y1197" s="138">
        <v>0</v>
      </c>
      <c r="Z1197" s="139"/>
      <c r="AA1197" s="138">
        <v>0</v>
      </c>
      <c r="AB1197" s="131">
        <v>0</v>
      </c>
    </row>
    <row r="1198" spans="1:28" ht="15" customHeight="1" x14ac:dyDescent="0.25">
      <c r="A1198" s="129" t="str">
        <f>B1198&amp;"-"&amp;COUNTIF($B$3:B1198,B1198)</f>
        <v>303-43</v>
      </c>
      <c r="B1198" s="130">
        <v>303</v>
      </c>
      <c r="C1198" s="130" t="s">
        <v>53</v>
      </c>
      <c r="D1198" s="137">
        <v>50179</v>
      </c>
      <c r="E1198" s="138">
        <v>0.99</v>
      </c>
      <c r="F1198" s="138">
        <v>0</v>
      </c>
      <c r="G1198" s="138">
        <v>0</v>
      </c>
      <c r="H1198" s="138">
        <v>0.95</v>
      </c>
      <c r="I1198" s="138">
        <v>0</v>
      </c>
      <c r="J1198" s="138">
        <v>0</v>
      </c>
      <c r="K1198" s="138">
        <v>0</v>
      </c>
      <c r="L1198" s="139"/>
      <c r="M1198" s="138">
        <v>0.99</v>
      </c>
      <c r="N1198" s="139"/>
      <c r="O1198" s="138">
        <v>0</v>
      </c>
      <c r="P1198" s="138">
        <v>0</v>
      </c>
      <c r="Q1198" s="138">
        <v>0</v>
      </c>
      <c r="R1198" s="139"/>
      <c r="S1198" s="138">
        <v>0</v>
      </c>
      <c r="T1198" s="139"/>
      <c r="U1198" s="138">
        <v>0</v>
      </c>
      <c r="V1198" s="138">
        <v>0</v>
      </c>
      <c r="W1198" s="138">
        <v>0</v>
      </c>
      <c r="X1198" s="138">
        <v>0</v>
      </c>
      <c r="Y1198" s="138">
        <v>0</v>
      </c>
      <c r="Z1198" s="139"/>
      <c r="AA1198" s="138">
        <v>0</v>
      </c>
      <c r="AB1198" s="131">
        <v>0</v>
      </c>
    </row>
    <row r="1199" spans="1:28" ht="15" customHeight="1" x14ac:dyDescent="0.25">
      <c r="A1199" s="129" t="str">
        <f>B1199&amp;"-"&amp;COUNTIF($B$3:B1199,B1199)</f>
        <v>303-44</v>
      </c>
      <c r="B1199" s="130">
        <v>303</v>
      </c>
      <c r="C1199" s="130" t="s">
        <v>53</v>
      </c>
      <c r="D1199" s="137">
        <v>44164</v>
      </c>
      <c r="E1199" s="138">
        <v>1.87</v>
      </c>
      <c r="F1199" s="138">
        <v>0</v>
      </c>
      <c r="G1199" s="138">
        <v>0.85</v>
      </c>
      <c r="H1199" s="138">
        <v>1</v>
      </c>
      <c r="I1199" s="138">
        <v>0</v>
      </c>
      <c r="J1199" s="138">
        <v>0</v>
      </c>
      <c r="K1199" s="138">
        <v>0</v>
      </c>
      <c r="L1199" s="139"/>
      <c r="M1199" s="138">
        <v>1.87</v>
      </c>
      <c r="N1199" s="139"/>
      <c r="O1199" s="138">
        <v>0</v>
      </c>
      <c r="P1199" s="138">
        <v>0</v>
      </c>
      <c r="Q1199" s="138">
        <v>0</v>
      </c>
      <c r="R1199" s="139"/>
      <c r="S1199" s="138">
        <v>0</v>
      </c>
      <c r="T1199" s="139"/>
      <c r="U1199" s="138">
        <v>0</v>
      </c>
      <c r="V1199" s="138">
        <v>0</v>
      </c>
      <c r="W1199" s="138">
        <v>0</v>
      </c>
      <c r="X1199" s="138">
        <v>0</v>
      </c>
      <c r="Y1199" s="138">
        <v>0</v>
      </c>
      <c r="Z1199" s="139"/>
      <c r="AA1199" s="138">
        <v>0</v>
      </c>
      <c r="AB1199" s="131">
        <v>0</v>
      </c>
    </row>
    <row r="1200" spans="1:28" ht="15" customHeight="1" x14ac:dyDescent="0.25">
      <c r="A1200" s="129" t="str">
        <f>B1200&amp;"-"&amp;COUNTIF($B$3:B1200,B1200)</f>
        <v>303-45</v>
      </c>
      <c r="B1200" s="130">
        <v>303</v>
      </c>
      <c r="C1200" s="130" t="s">
        <v>53</v>
      </c>
      <c r="D1200" s="137">
        <v>50435</v>
      </c>
      <c r="E1200" s="138">
        <v>0.04</v>
      </c>
      <c r="F1200" s="138">
        <v>0</v>
      </c>
      <c r="G1200" s="138">
        <v>0</v>
      </c>
      <c r="H1200" s="138">
        <v>0</v>
      </c>
      <c r="I1200" s="138">
        <v>0</v>
      </c>
      <c r="J1200" s="138">
        <v>0</v>
      </c>
      <c r="K1200" s="138">
        <v>0.04</v>
      </c>
      <c r="L1200" s="139"/>
      <c r="M1200" s="138">
        <v>0.04</v>
      </c>
      <c r="N1200" s="139"/>
      <c r="O1200" s="138">
        <v>0</v>
      </c>
      <c r="P1200" s="138">
        <v>0</v>
      </c>
      <c r="Q1200" s="138">
        <v>0</v>
      </c>
      <c r="R1200" s="139"/>
      <c r="S1200" s="138">
        <v>0</v>
      </c>
      <c r="T1200" s="139"/>
      <c r="U1200" s="138">
        <v>0</v>
      </c>
      <c r="V1200" s="138">
        <v>0</v>
      </c>
      <c r="W1200" s="138">
        <v>0</v>
      </c>
      <c r="X1200" s="138">
        <v>0</v>
      </c>
      <c r="Y1200" s="138">
        <v>0</v>
      </c>
      <c r="Z1200" s="139"/>
      <c r="AA1200" s="138">
        <v>0</v>
      </c>
      <c r="AB1200" s="131">
        <v>0</v>
      </c>
    </row>
    <row r="1201" spans="1:28" ht="15" customHeight="1" x14ac:dyDescent="0.25">
      <c r="A1201" s="129" t="str">
        <f>B1201&amp;"-"&amp;COUNTIF($B$3:B1201,B1201)</f>
        <v>303-46</v>
      </c>
      <c r="B1201" s="130">
        <v>303</v>
      </c>
      <c r="C1201" s="130" t="s">
        <v>53</v>
      </c>
      <c r="D1201" s="137">
        <v>50690</v>
      </c>
      <c r="E1201" s="138">
        <v>1</v>
      </c>
      <c r="F1201" s="138">
        <v>0</v>
      </c>
      <c r="G1201" s="138">
        <v>0</v>
      </c>
      <c r="H1201" s="138">
        <v>1</v>
      </c>
      <c r="I1201" s="138">
        <v>0</v>
      </c>
      <c r="J1201" s="138">
        <v>0</v>
      </c>
      <c r="K1201" s="138">
        <v>0</v>
      </c>
      <c r="L1201" s="139"/>
      <c r="M1201" s="138">
        <v>1</v>
      </c>
      <c r="N1201" s="139"/>
      <c r="O1201" s="138">
        <v>0</v>
      </c>
      <c r="P1201" s="138">
        <v>0</v>
      </c>
      <c r="Q1201" s="138">
        <v>0</v>
      </c>
      <c r="R1201" s="139"/>
      <c r="S1201" s="138">
        <v>0</v>
      </c>
      <c r="T1201" s="139"/>
      <c r="U1201" s="138">
        <v>0</v>
      </c>
      <c r="V1201" s="138">
        <v>0</v>
      </c>
      <c r="W1201" s="138">
        <v>0</v>
      </c>
      <c r="X1201" s="138">
        <v>0</v>
      </c>
      <c r="Y1201" s="138">
        <v>0</v>
      </c>
      <c r="Z1201" s="139"/>
      <c r="AA1201" s="138">
        <v>0</v>
      </c>
      <c r="AB1201" s="131">
        <v>0</v>
      </c>
    </row>
    <row r="1202" spans="1:28" ht="15" customHeight="1" x14ac:dyDescent="0.25">
      <c r="A1202" s="129" t="str">
        <f>B1202&amp;"-"&amp;COUNTIF($B$3:B1202,B1202)</f>
        <v>303-47</v>
      </c>
      <c r="B1202" s="130">
        <v>303</v>
      </c>
      <c r="C1202" s="130" t="s">
        <v>53</v>
      </c>
      <c r="D1202" s="137">
        <v>44214</v>
      </c>
      <c r="E1202" s="138">
        <v>2.21</v>
      </c>
      <c r="F1202" s="138">
        <v>0</v>
      </c>
      <c r="G1202" s="138">
        <v>0.91</v>
      </c>
      <c r="H1202" s="138">
        <v>0.43</v>
      </c>
      <c r="I1202" s="138">
        <v>0</v>
      </c>
      <c r="J1202" s="138">
        <v>0</v>
      </c>
      <c r="K1202" s="138">
        <v>0</v>
      </c>
      <c r="L1202" s="139"/>
      <c r="M1202" s="138">
        <v>2.21</v>
      </c>
      <c r="N1202" s="139"/>
      <c r="O1202" s="138">
        <v>0</v>
      </c>
      <c r="P1202" s="138">
        <v>0</v>
      </c>
      <c r="Q1202" s="138">
        <v>0</v>
      </c>
      <c r="R1202" s="139"/>
      <c r="S1202" s="138">
        <v>0</v>
      </c>
      <c r="T1202" s="139"/>
      <c r="U1202" s="138">
        <v>0</v>
      </c>
      <c r="V1202" s="138">
        <v>0</v>
      </c>
      <c r="W1202" s="138">
        <v>0</v>
      </c>
      <c r="X1202" s="138">
        <v>0</v>
      </c>
      <c r="Y1202" s="138">
        <v>0</v>
      </c>
      <c r="Z1202" s="139"/>
      <c r="AA1202" s="138">
        <v>0</v>
      </c>
      <c r="AB1202" s="131">
        <v>0</v>
      </c>
    </row>
    <row r="1203" spans="1:28" ht="15" customHeight="1" x14ac:dyDescent="0.25">
      <c r="A1203" s="129" t="str">
        <f>B1203&amp;"-"&amp;COUNTIF($B$3:B1203,B1203)</f>
        <v>303-48</v>
      </c>
      <c r="B1203" s="130">
        <v>303</v>
      </c>
      <c r="C1203" s="130" t="s">
        <v>53</v>
      </c>
      <c r="D1203" s="137">
        <v>49437</v>
      </c>
      <c r="E1203" s="138">
        <v>0.66</v>
      </c>
      <c r="F1203" s="138">
        <v>0</v>
      </c>
      <c r="G1203" s="138">
        <v>0</v>
      </c>
      <c r="H1203" s="138">
        <v>0.6</v>
      </c>
      <c r="I1203" s="138">
        <v>0</v>
      </c>
      <c r="J1203" s="138">
        <v>0</v>
      </c>
      <c r="K1203" s="138">
        <v>0</v>
      </c>
      <c r="L1203" s="139"/>
      <c r="M1203" s="138">
        <v>0.66</v>
      </c>
      <c r="N1203" s="139"/>
      <c r="O1203" s="138">
        <v>0</v>
      </c>
      <c r="P1203" s="138">
        <v>0</v>
      </c>
      <c r="Q1203" s="138">
        <v>0</v>
      </c>
      <c r="R1203" s="139"/>
      <c r="S1203" s="138">
        <v>0</v>
      </c>
      <c r="T1203" s="139"/>
      <c r="U1203" s="138">
        <v>0</v>
      </c>
      <c r="V1203" s="138">
        <v>0</v>
      </c>
      <c r="W1203" s="138">
        <v>0</v>
      </c>
      <c r="X1203" s="138">
        <v>0</v>
      </c>
      <c r="Y1203" s="138">
        <v>0</v>
      </c>
      <c r="Z1203" s="139"/>
      <c r="AA1203" s="138">
        <v>0</v>
      </c>
      <c r="AB1203" s="131">
        <v>0</v>
      </c>
    </row>
    <row r="1204" spans="1:28" ht="15" customHeight="1" x14ac:dyDescent="0.25">
      <c r="A1204" s="129" t="str">
        <f>B1204&amp;"-"&amp;COUNTIF($B$3:B1204,B1204)</f>
        <v>303-49</v>
      </c>
      <c r="B1204" s="130">
        <v>303</v>
      </c>
      <c r="C1204" s="130" t="s">
        <v>53</v>
      </c>
      <c r="D1204" s="137">
        <v>50195</v>
      </c>
      <c r="E1204" s="138">
        <v>1.71</v>
      </c>
      <c r="F1204" s="138">
        <v>0</v>
      </c>
      <c r="G1204" s="138">
        <v>0</v>
      </c>
      <c r="H1204" s="138">
        <v>0.71</v>
      </c>
      <c r="I1204" s="138">
        <v>0</v>
      </c>
      <c r="J1204" s="138">
        <v>0</v>
      </c>
      <c r="K1204" s="138">
        <v>1</v>
      </c>
      <c r="L1204" s="139"/>
      <c r="M1204" s="138">
        <v>1.71</v>
      </c>
      <c r="N1204" s="139"/>
      <c r="O1204" s="138">
        <v>0</v>
      </c>
      <c r="P1204" s="138">
        <v>0</v>
      </c>
      <c r="Q1204" s="138">
        <v>0</v>
      </c>
      <c r="R1204" s="139"/>
      <c r="S1204" s="138">
        <v>0</v>
      </c>
      <c r="T1204" s="139"/>
      <c r="U1204" s="138">
        <v>0</v>
      </c>
      <c r="V1204" s="138">
        <v>0</v>
      </c>
      <c r="W1204" s="138">
        <v>0</v>
      </c>
      <c r="X1204" s="138">
        <v>0</v>
      </c>
      <c r="Y1204" s="138">
        <v>0</v>
      </c>
      <c r="Z1204" s="139"/>
      <c r="AA1204" s="138">
        <v>0</v>
      </c>
      <c r="AB1204" s="131">
        <v>0</v>
      </c>
    </row>
    <row r="1205" spans="1:28" ht="15" customHeight="1" x14ac:dyDescent="0.25">
      <c r="A1205" s="129" t="str">
        <f>B1205&amp;"-"&amp;COUNTIF($B$3:B1205,B1205)</f>
        <v>303-50</v>
      </c>
      <c r="B1205" s="130">
        <v>303</v>
      </c>
      <c r="C1205" s="130" t="s">
        <v>53</v>
      </c>
      <c r="D1205" s="137">
        <v>44230</v>
      </c>
      <c r="E1205" s="138">
        <v>0.36</v>
      </c>
      <c r="F1205" s="138">
        <v>0</v>
      </c>
      <c r="G1205" s="138">
        <v>0.33</v>
      </c>
      <c r="H1205" s="138">
        <v>0</v>
      </c>
      <c r="I1205" s="138">
        <v>0</v>
      </c>
      <c r="J1205" s="138">
        <v>0</v>
      </c>
      <c r="K1205" s="138">
        <v>0</v>
      </c>
      <c r="L1205" s="139"/>
      <c r="M1205" s="138">
        <v>0.36</v>
      </c>
      <c r="N1205" s="139"/>
      <c r="O1205" s="138">
        <v>0</v>
      </c>
      <c r="P1205" s="138">
        <v>0</v>
      </c>
      <c r="Q1205" s="138">
        <v>0</v>
      </c>
      <c r="R1205" s="139"/>
      <c r="S1205" s="138">
        <v>0</v>
      </c>
      <c r="T1205" s="139"/>
      <c r="U1205" s="138">
        <v>0</v>
      </c>
      <c r="V1205" s="138">
        <v>0</v>
      </c>
      <c r="W1205" s="138">
        <v>0</v>
      </c>
      <c r="X1205" s="138">
        <v>0</v>
      </c>
      <c r="Y1205" s="138">
        <v>0</v>
      </c>
      <c r="Z1205" s="139"/>
      <c r="AA1205" s="138">
        <v>0</v>
      </c>
      <c r="AB1205" s="131">
        <v>0</v>
      </c>
    </row>
    <row r="1206" spans="1:28" ht="15" customHeight="1" x14ac:dyDescent="0.25">
      <c r="A1206" s="129" t="str">
        <f>B1206&amp;"-"&amp;COUNTIF($B$3:B1206,B1206)</f>
        <v>303-51</v>
      </c>
      <c r="B1206" s="130">
        <v>303</v>
      </c>
      <c r="C1206" s="130" t="s">
        <v>53</v>
      </c>
      <c r="D1206" s="137">
        <v>44255</v>
      </c>
      <c r="E1206" s="138">
        <v>1</v>
      </c>
      <c r="F1206" s="138">
        <v>0</v>
      </c>
      <c r="G1206" s="138">
        <v>0</v>
      </c>
      <c r="H1206" s="138">
        <v>1</v>
      </c>
      <c r="I1206" s="138">
        <v>0</v>
      </c>
      <c r="J1206" s="138">
        <v>0</v>
      </c>
      <c r="K1206" s="138">
        <v>0</v>
      </c>
      <c r="L1206" s="139"/>
      <c r="M1206" s="138">
        <v>1</v>
      </c>
      <c r="N1206" s="139"/>
      <c r="O1206" s="138">
        <v>0</v>
      </c>
      <c r="P1206" s="138">
        <v>0</v>
      </c>
      <c r="Q1206" s="138">
        <v>0</v>
      </c>
      <c r="R1206" s="139"/>
      <c r="S1206" s="138">
        <v>0</v>
      </c>
      <c r="T1206" s="139"/>
      <c r="U1206" s="138">
        <v>0</v>
      </c>
      <c r="V1206" s="138">
        <v>0</v>
      </c>
      <c r="W1206" s="138">
        <v>0</v>
      </c>
      <c r="X1206" s="138">
        <v>0</v>
      </c>
      <c r="Y1206" s="138">
        <v>0</v>
      </c>
      <c r="Z1206" s="139"/>
      <c r="AA1206" s="138">
        <v>0</v>
      </c>
      <c r="AB1206" s="131">
        <v>0</v>
      </c>
    </row>
    <row r="1207" spans="1:28" ht="15" customHeight="1" x14ac:dyDescent="0.25">
      <c r="A1207" s="129" t="str">
        <f>B1207&amp;"-"&amp;COUNTIF($B$3:B1207,B1207)</f>
        <v>303-52</v>
      </c>
      <c r="B1207" s="130">
        <v>303</v>
      </c>
      <c r="C1207" s="130" t="s">
        <v>53</v>
      </c>
      <c r="D1207" s="137">
        <v>44263</v>
      </c>
      <c r="E1207" s="138">
        <v>1.23</v>
      </c>
      <c r="F1207" s="138">
        <v>0</v>
      </c>
      <c r="G1207" s="138">
        <v>0</v>
      </c>
      <c r="H1207" s="138">
        <v>0</v>
      </c>
      <c r="I1207" s="138">
        <v>0</v>
      </c>
      <c r="J1207" s="138">
        <v>0</v>
      </c>
      <c r="K1207" s="138">
        <v>0</v>
      </c>
      <c r="L1207" s="139"/>
      <c r="M1207" s="138">
        <v>1.23</v>
      </c>
      <c r="N1207" s="139"/>
      <c r="O1207" s="138">
        <v>0</v>
      </c>
      <c r="P1207" s="138">
        <v>0</v>
      </c>
      <c r="Q1207" s="138">
        <v>0</v>
      </c>
      <c r="R1207" s="139"/>
      <c r="S1207" s="138">
        <v>0</v>
      </c>
      <c r="T1207" s="139"/>
      <c r="U1207" s="138">
        <v>0</v>
      </c>
      <c r="V1207" s="138">
        <v>0</v>
      </c>
      <c r="W1207" s="138">
        <v>0</v>
      </c>
      <c r="X1207" s="138">
        <v>0</v>
      </c>
      <c r="Y1207" s="138">
        <v>0</v>
      </c>
      <c r="Z1207" s="139"/>
      <c r="AA1207" s="138">
        <v>0</v>
      </c>
      <c r="AB1207" s="131">
        <v>0</v>
      </c>
    </row>
    <row r="1208" spans="1:28" ht="15" customHeight="1" x14ac:dyDescent="0.25">
      <c r="A1208" s="129" t="str">
        <f>B1208&amp;"-"&amp;COUNTIF($B$3:B1208,B1208)</f>
        <v>303-53</v>
      </c>
      <c r="B1208" s="130">
        <v>303</v>
      </c>
      <c r="C1208" s="130" t="s">
        <v>53</v>
      </c>
      <c r="D1208" s="137">
        <v>49452</v>
      </c>
      <c r="E1208" s="138">
        <v>0.62</v>
      </c>
      <c r="F1208" s="138">
        <v>0</v>
      </c>
      <c r="G1208" s="138">
        <v>0</v>
      </c>
      <c r="H1208" s="138">
        <v>0.45</v>
      </c>
      <c r="I1208" s="138">
        <v>0</v>
      </c>
      <c r="J1208" s="138">
        <v>0</v>
      </c>
      <c r="K1208" s="138">
        <v>0</v>
      </c>
      <c r="L1208" s="139"/>
      <c r="M1208" s="138">
        <v>0.62</v>
      </c>
      <c r="N1208" s="139"/>
      <c r="O1208" s="138">
        <v>0</v>
      </c>
      <c r="P1208" s="138">
        <v>0</v>
      </c>
      <c r="Q1208" s="138">
        <v>0</v>
      </c>
      <c r="R1208" s="139"/>
      <c r="S1208" s="138">
        <v>0</v>
      </c>
      <c r="T1208" s="139"/>
      <c r="U1208" s="138">
        <v>0</v>
      </c>
      <c r="V1208" s="138">
        <v>0</v>
      </c>
      <c r="W1208" s="138">
        <v>0</v>
      </c>
      <c r="X1208" s="138">
        <v>0</v>
      </c>
      <c r="Y1208" s="138">
        <v>0</v>
      </c>
      <c r="Z1208" s="139"/>
      <c r="AA1208" s="138">
        <v>0</v>
      </c>
      <c r="AB1208" s="131">
        <v>0</v>
      </c>
    </row>
    <row r="1209" spans="1:28" ht="15" customHeight="1" x14ac:dyDescent="0.25">
      <c r="A1209" s="129" t="str">
        <f>B1209&amp;"-"&amp;COUNTIF($B$3:B1209,B1209)</f>
        <v>303-54</v>
      </c>
      <c r="B1209" s="130">
        <v>303</v>
      </c>
      <c r="C1209" s="130" t="s">
        <v>53</v>
      </c>
      <c r="D1209" s="137">
        <v>44297</v>
      </c>
      <c r="E1209" s="138">
        <v>0.83</v>
      </c>
      <c r="F1209" s="138">
        <v>0</v>
      </c>
      <c r="G1209" s="138">
        <v>0</v>
      </c>
      <c r="H1209" s="138">
        <v>0</v>
      </c>
      <c r="I1209" s="138">
        <v>0</v>
      </c>
      <c r="J1209" s="138">
        <v>0</v>
      </c>
      <c r="K1209" s="138">
        <v>0</v>
      </c>
      <c r="L1209" s="139"/>
      <c r="M1209" s="138">
        <v>0.83</v>
      </c>
      <c r="N1209" s="139"/>
      <c r="O1209" s="138">
        <v>0</v>
      </c>
      <c r="P1209" s="138">
        <v>0</v>
      </c>
      <c r="Q1209" s="138">
        <v>0</v>
      </c>
      <c r="R1209" s="139"/>
      <c r="S1209" s="138">
        <v>0</v>
      </c>
      <c r="T1209" s="139"/>
      <c r="U1209" s="138">
        <v>0</v>
      </c>
      <c r="V1209" s="138">
        <v>0</v>
      </c>
      <c r="W1209" s="138">
        <v>0</v>
      </c>
      <c r="X1209" s="138">
        <v>0</v>
      </c>
      <c r="Y1209" s="138">
        <v>0</v>
      </c>
      <c r="Z1209" s="139"/>
      <c r="AA1209" s="138">
        <v>0</v>
      </c>
      <c r="AB1209" s="131">
        <v>0</v>
      </c>
    </row>
    <row r="1210" spans="1:28" ht="15" customHeight="1" x14ac:dyDescent="0.25">
      <c r="A1210" s="129" t="str">
        <f>B1210&amp;"-"&amp;COUNTIF($B$3:B1210,B1210)</f>
        <v>303-55</v>
      </c>
      <c r="B1210" s="130">
        <v>303</v>
      </c>
      <c r="C1210" s="130" t="s">
        <v>53</v>
      </c>
      <c r="D1210" s="137">
        <v>44321</v>
      </c>
      <c r="E1210" s="138">
        <v>1</v>
      </c>
      <c r="F1210" s="138">
        <v>0</v>
      </c>
      <c r="G1210" s="138">
        <v>0.97</v>
      </c>
      <c r="H1210" s="138">
        <v>0</v>
      </c>
      <c r="I1210" s="138">
        <v>0</v>
      </c>
      <c r="J1210" s="138">
        <v>0</v>
      </c>
      <c r="K1210" s="138">
        <v>0</v>
      </c>
      <c r="L1210" s="139"/>
      <c r="M1210" s="138">
        <v>1</v>
      </c>
      <c r="N1210" s="139"/>
      <c r="O1210" s="138">
        <v>0</v>
      </c>
      <c r="P1210" s="138">
        <v>0</v>
      </c>
      <c r="Q1210" s="138">
        <v>0</v>
      </c>
      <c r="R1210" s="139"/>
      <c r="S1210" s="138">
        <v>0</v>
      </c>
      <c r="T1210" s="139"/>
      <c r="U1210" s="138">
        <v>0</v>
      </c>
      <c r="V1210" s="138">
        <v>0</v>
      </c>
      <c r="W1210" s="138">
        <v>0</v>
      </c>
      <c r="X1210" s="138">
        <v>0</v>
      </c>
      <c r="Y1210" s="138">
        <v>0</v>
      </c>
      <c r="Z1210" s="139"/>
      <c r="AA1210" s="138">
        <v>0</v>
      </c>
      <c r="AB1210" s="131">
        <v>0</v>
      </c>
    </row>
    <row r="1211" spans="1:28" ht="15" customHeight="1" x14ac:dyDescent="0.25">
      <c r="A1211" s="129" t="str">
        <f>B1211&amp;"-"&amp;COUNTIF($B$3:B1211,B1211)</f>
        <v>303-56</v>
      </c>
      <c r="B1211" s="130">
        <v>303</v>
      </c>
      <c r="C1211" s="130" t="s">
        <v>53</v>
      </c>
      <c r="D1211" s="137">
        <v>50450</v>
      </c>
      <c r="E1211" s="138">
        <v>1</v>
      </c>
      <c r="F1211" s="138">
        <v>0</v>
      </c>
      <c r="G1211" s="138">
        <v>0</v>
      </c>
      <c r="H1211" s="138">
        <v>0</v>
      </c>
      <c r="I1211" s="138">
        <v>0</v>
      </c>
      <c r="J1211" s="138">
        <v>0</v>
      </c>
      <c r="K1211" s="138">
        <v>0</v>
      </c>
      <c r="L1211" s="139"/>
      <c r="M1211" s="138">
        <v>1</v>
      </c>
      <c r="N1211" s="139"/>
      <c r="O1211" s="138">
        <v>0</v>
      </c>
      <c r="P1211" s="138">
        <v>0</v>
      </c>
      <c r="Q1211" s="138">
        <v>0</v>
      </c>
      <c r="R1211" s="139"/>
      <c r="S1211" s="138">
        <v>0</v>
      </c>
      <c r="T1211" s="139"/>
      <c r="U1211" s="138">
        <v>0</v>
      </c>
      <c r="V1211" s="138">
        <v>0</v>
      </c>
      <c r="W1211" s="138">
        <v>0</v>
      </c>
      <c r="X1211" s="138">
        <v>0</v>
      </c>
      <c r="Y1211" s="138">
        <v>0</v>
      </c>
      <c r="Z1211" s="139"/>
      <c r="AA1211" s="138">
        <v>0</v>
      </c>
      <c r="AB1211" s="131">
        <v>0</v>
      </c>
    </row>
    <row r="1212" spans="1:28" ht="15" customHeight="1" x14ac:dyDescent="0.25">
      <c r="A1212" s="129" t="str">
        <f>B1212&amp;"-"&amp;COUNTIF($B$3:B1212,B1212)</f>
        <v>303-57</v>
      </c>
      <c r="B1212" s="130">
        <v>303</v>
      </c>
      <c r="C1212" s="130" t="s">
        <v>53</v>
      </c>
      <c r="D1212" s="137">
        <v>44396</v>
      </c>
      <c r="E1212" s="138">
        <v>1</v>
      </c>
      <c r="F1212" s="138">
        <v>0</v>
      </c>
      <c r="G1212" s="138">
        <v>0</v>
      </c>
      <c r="H1212" s="138">
        <v>0</v>
      </c>
      <c r="I1212" s="138">
        <v>0</v>
      </c>
      <c r="J1212" s="138">
        <v>0</v>
      </c>
      <c r="K1212" s="138">
        <v>0</v>
      </c>
      <c r="L1212" s="139"/>
      <c r="M1212" s="138">
        <v>1</v>
      </c>
      <c r="N1212" s="139"/>
      <c r="O1212" s="138">
        <v>0</v>
      </c>
      <c r="P1212" s="138">
        <v>0</v>
      </c>
      <c r="Q1212" s="138">
        <v>0</v>
      </c>
      <c r="R1212" s="139"/>
      <c r="S1212" s="138">
        <v>0</v>
      </c>
      <c r="T1212" s="139"/>
      <c r="U1212" s="138">
        <v>0</v>
      </c>
      <c r="V1212" s="138">
        <v>0</v>
      </c>
      <c r="W1212" s="138">
        <v>0</v>
      </c>
      <c r="X1212" s="138">
        <v>0</v>
      </c>
      <c r="Y1212" s="138">
        <v>0</v>
      </c>
      <c r="Z1212" s="139"/>
      <c r="AA1212" s="138">
        <v>0</v>
      </c>
      <c r="AB1212" s="131">
        <v>0</v>
      </c>
    </row>
    <row r="1213" spans="1:28" ht="15" customHeight="1" x14ac:dyDescent="0.25">
      <c r="A1213" s="129" t="str">
        <f>B1213&amp;"-"&amp;COUNTIF($B$3:B1213,B1213)</f>
        <v>303-58</v>
      </c>
      <c r="B1213" s="130">
        <v>303</v>
      </c>
      <c r="C1213" s="130" t="s">
        <v>53</v>
      </c>
      <c r="D1213" s="137">
        <v>49627</v>
      </c>
      <c r="E1213" s="138">
        <v>1</v>
      </c>
      <c r="F1213" s="138">
        <v>0</v>
      </c>
      <c r="G1213" s="138">
        <v>0</v>
      </c>
      <c r="H1213" s="138">
        <v>0</v>
      </c>
      <c r="I1213" s="138">
        <v>0</v>
      </c>
      <c r="J1213" s="138">
        <v>1</v>
      </c>
      <c r="K1213" s="138">
        <v>0</v>
      </c>
      <c r="L1213" s="139"/>
      <c r="M1213" s="138">
        <v>1</v>
      </c>
      <c r="N1213" s="139"/>
      <c r="O1213" s="138">
        <v>0</v>
      </c>
      <c r="P1213" s="138">
        <v>0</v>
      </c>
      <c r="Q1213" s="138">
        <v>0</v>
      </c>
      <c r="R1213" s="139"/>
      <c r="S1213" s="138">
        <v>0</v>
      </c>
      <c r="T1213" s="139"/>
      <c r="U1213" s="138">
        <v>0</v>
      </c>
      <c r="V1213" s="138">
        <v>0</v>
      </c>
      <c r="W1213" s="138">
        <v>0</v>
      </c>
      <c r="X1213" s="138">
        <v>0</v>
      </c>
      <c r="Y1213" s="138">
        <v>0</v>
      </c>
      <c r="Z1213" s="139"/>
      <c r="AA1213" s="138">
        <v>0</v>
      </c>
      <c r="AB1213" s="131">
        <v>0</v>
      </c>
    </row>
    <row r="1214" spans="1:28" ht="15" customHeight="1" x14ac:dyDescent="0.25">
      <c r="A1214" s="129" t="str">
        <f>B1214&amp;"-"&amp;COUNTIF($B$3:B1214,B1214)</f>
        <v>303-59</v>
      </c>
      <c r="B1214" s="130">
        <v>303</v>
      </c>
      <c r="C1214" s="130" t="s">
        <v>53</v>
      </c>
      <c r="D1214" s="137">
        <v>50039</v>
      </c>
      <c r="E1214" s="138">
        <v>0.93</v>
      </c>
      <c r="F1214" s="138">
        <v>0</v>
      </c>
      <c r="G1214" s="138">
        <v>0</v>
      </c>
      <c r="H1214" s="138">
        <v>0</v>
      </c>
      <c r="I1214" s="138">
        <v>0</v>
      </c>
      <c r="J1214" s="138">
        <v>0</v>
      </c>
      <c r="K1214" s="138">
        <v>0</v>
      </c>
      <c r="L1214" s="139"/>
      <c r="M1214" s="138">
        <v>0.93</v>
      </c>
      <c r="N1214" s="139"/>
      <c r="O1214" s="138">
        <v>0</v>
      </c>
      <c r="P1214" s="138">
        <v>0</v>
      </c>
      <c r="Q1214" s="138">
        <v>0</v>
      </c>
      <c r="R1214" s="139"/>
      <c r="S1214" s="138">
        <v>0</v>
      </c>
      <c r="T1214" s="139"/>
      <c r="U1214" s="138">
        <v>0</v>
      </c>
      <c r="V1214" s="138">
        <v>0</v>
      </c>
      <c r="W1214" s="138">
        <v>0</v>
      </c>
      <c r="X1214" s="138">
        <v>0</v>
      </c>
      <c r="Y1214" s="138">
        <v>0</v>
      </c>
      <c r="Z1214" s="139"/>
      <c r="AA1214" s="138">
        <v>0</v>
      </c>
      <c r="AB1214" s="131">
        <v>0</v>
      </c>
    </row>
    <row r="1215" spans="1:28" ht="15" customHeight="1" x14ac:dyDescent="0.25">
      <c r="A1215" s="129" t="str">
        <f>B1215&amp;"-"&amp;COUNTIF($B$3:B1215,B1215)</f>
        <v>303-60</v>
      </c>
      <c r="B1215" s="130">
        <v>303</v>
      </c>
      <c r="C1215" s="130" t="s">
        <v>53</v>
      </c>
      <c r="D1215" s="137">
        <v>45534</v>
      </c>
      <c r="E1215" s="138">
        <v>1</v>
      </c>
      <c r="F1215" s="138">
        <v>0</v>
      </c>
      <c r="G1215" s="138">
        <v>0</v>
      </c>
      <c r="H1215" s="138">
        <v>0</v>
      </c>
      <c r="I1215" s="138">
        <v>0</v>
      </c>
      <c r="J1215" s="138">
        <v>0</v>
      </c>
      <c r="K1215" s="138">
        <v>0</v>
      </c>
      <c r="L1215" s="139"/>
      <c r="M1215" s="138">
        <v>1</v>
      </c>
      <c r="N1215" s="139"/>
      <c r="O1215" s="138">
        <v>0</v>
      </c>
      <c r="P1215" s="138">
        <v>0</v>
      </c>
      <c r="Q1215" s="138">
        <v>0</v>
      </c>
      <c r="R1215" s="139"/>
      <c r="S1215" s="138">
        <v>0</v>
      </c>
      <c r="T1215" s="139"/>
      <c r="U1215" s="138">
        <v>0</v>
      </c>
      <c r="V1215" s="138">
        <v>0</v>
      </c>
      <c r="W1215" s="138">
        <v>0</v>
      </c>
      <c r="X1215" s="138">
        <v>0</v>
      </c>
      <c r="Y1215" s="138">
        <v>0</v>
      </c>
      <c r="Z1215" s="139"/>
      <c r="AA1215" s="138">
        <v>0</v>
      </c>
      <c r="AB1215" s="131">
        <v>0</v>
      </c>
    </row>
    <row r="1216" spans="1:28" ht="15" customHeight="1" x14ac:dyDescent="0.25">
      <c r="A1216" s="129" t="str">
        <f>B1216&amp;"-"&amp;COUNTIF($B$3:B1216,B1216)</f>
        <v>303-61</v>
      </c>
      <c r="B1216" s="130">
        <v>303</v>
      </c>
      <c r="C1216" s="130" t="s">
        <v>53</v>
      </c>
      <c r="D1216" s="137">
        <v>44446</v>
      </c>
      <c r="E1216" s="138">
        <v>0.56000000000000005</v>
      </c>
      <c r="F1216" s="138">
        <v>0</v>
      </c>
      <c r="G1216" s="138">
        <v>0</v>
      </c>
      <c r="H1216" s="138">
        <v>0.53</v>
      </c>
      <c r="I1216" s="138">
        <v>0</v>
      </c>
      <c r="J1216" s="138">
        <v>0</v>
      </c>
      <c r="K1216" s="138">
        <v>0</v>
      </c>
      <c r="L1216" s="139"/>
      <c r="M1216" s="138">
        <v>0.56000000000000005</v>
      </c>
      <c r="N1216" s="139"/>
      <c r="O1216" s="138">
        <v>0</v>
      </c>
      <c r="P1216" s="138">
        <v>0</v>
      </c>
      <c r="Q1216" s="138">
        <v>0</v>
      </c>
      <c r="R1216" s="139"/>
      <c r="S1216" s="138">
        <v>0</v>
      </c>
      <c r="T1216" s="139"/>
      <c r="U1216" s="138">
        <v>0</v>
      </c>
      <c r="V1216" s="138">
        <v>0</v>
      </c>
      <c r="W1216" s="138">
        <v>0</v>
      </c>
      <c r="X1216" s="138">
        <v>0</v>
      </c>
      <c r="Y1216" s="138">
        <v>0</v>
      </c>
      <c r="Z1216" s="139"/>
      <c r="AA1216" s="138">
        <v>0</v>
      </c>
      <c r="AB1216" s="131">
        <v>0</v>
      </c>
    </row>
    <row r="1217" spans="1:28" ht="15" customHeight="1" x14ac:dyDescent="0.25">
      <c r="A1217" s="129" t="str">
        <f>B1217&amp;"-"&amp;COUNTIF($B$3:B1217,B1217)</f>
        <v>303-62</v>
      </c>
      <c r="B1217" s="130">
        <v>303</v>
      </c>
      <c r="C1217" s="130" t="s">
        <v>53</v>
      </c>
      <c r="D1217" s="137">
        <v>44453</v>
      </c>
      <c r="E1217" s="138">
        <v>0.37</v>
      </c>
      <c r="F1217" s="138">
        <v>0</v>
      </c>
      <c r="G1217" s="138">
        <v>0</v>
      </c>
      <c r="H1217" s="138">
        <v>0</v>
      </c>
      <c r="I1217" s="138">
        <v>0</v>
      </c>
      <c r="J1217" s="138">
        <v>0</v>
      </c>
      <c r="K1217" s="138">
        <v>0</v>
      </c>
      <c r="L1217" s="139"/>
      <c r="M1217" s="138">
        <v>0.37</v>
      </c>
      <c r="N1217" s="139"/>
      <c r="O1217" s="138">
        <v>0</v>
      </c>
      <c r="P1217" s="138">
        <v>0</v>
      </c>
      <c r="Q1217" s="138">
        <v>0</v>
      </c>
      <c r="R1217" s="139"/>
      <c r="S1217" s="138">
        <v>0</v>
      </c>
      <c r="T1217" s="139"/>
      <c r="U1217" s="138">
        <v>0</v>
      </c>
      <c r="V1217" s="138">
        <v>0</v>
      </c>
      <c r="W1217" s="138">
        <v>0</v>
      </c>
      <c r="X1217" s="138">
        <v>0</v>
      </c>
      <c r="Y1217" s="138">
        <v>0</v>
      </c>
      <c r="Z1217" s="139"/>
      <c r="AA1217" s="138">
        <v>0</v>
      </c>
      <c r="AB1217" s="131">
        <v>0</v>
      </c>
    </row>
    <row r="1218" spans="1:28" ht="15" customHeight="1" x14ac:dyDescent="0.25">
      <c r="A1218" s="129" t="str">
        <f>B1218&amp;"-"&amp;COUNTIF($B$3:B1218,B1218)</f>
        <v>303-63</v>
      </c>
      <c r="B1218" s="130">
        <v>303</v>
      </c>
      <c r="C1218" s="130" t="s">
        <v>53</v>
      </c>
      <c r="D1218" s="137">
        <v>44495</v>
      </c>
      <c r="E1218" s="138">
        <v>1.1100000000000001</v>
      </c>
      <c r="F1218" s="138">
        <v>0</v>
      </c>
      <c r="G1218" s="138">
        <v>0</v>
      </c>
      <c r="H1218" s="138">
        <v>0.95</v>
      </c>
      <c r="I1218" s="138">
        <v>0</v>
      </c>
      <c r="J1218" s="138">
        <v>0</v>
      </c>
      <c r="K1218" s="138">
        <v>0</v>
      </c>
      <c r="L1218" s="139"/>
      <c r="M1218" s="138">
        <v>1.1100000000000001</v>
      </c>
      <c r="N1218" s="139"/>
      <c r="O1218" s="138">
        <v>0</v>
      </c>
      <c r="P1218" s="138">
        <v>0</v>
      </c>
      <c r="Q1218" s="138">
        <v>0</v>
      </c>
      <c r="R1218" s="139"/>
      <c r="S1218" s="138">
        <v>0</v>
      </c>
      <c r="T1218" s="139"/>
      <c r="U1218" s="138">
        <v>0</v>
      </c>
      <c r="V1218" s="138">
        <v>0</v>
      </c>
      <c r="W1218" s="138">
        <v>0</v>
      </c>
      <c r="X1218" s="138">
        <v>0</v>
      </c>
      <c r="Y1218" s="138">
        <v>0</v>
      </c>
      <c r="Z1218" s="139"/>
      <c r="AA1218" s="138">
        <v>0</v>
      </c>
      <c r="AB1218" s="131">
        <v>0</v>
      </c>
    </row>
    <row r="1219" spans="1:28" ht="15" customHeight="1" x14ac:dyDescent="0.25">
      <c r="A1219" s="129" t="str">
        <f>B1219&amp;"-"&amp;COUNTIF($B$3:B1219,B1219)</f>
        <v>303-64</v>
      </c>
      <c r="B1219" s="130">
        <v>303</v>
      </c>
      <c r="C1219" s="130" t="s">
        <v>53</v>
      </c>
      <c r="D1219" s="137">
        <v>44503</v>
      </c>
      <c r="E1219" s="138">
        <v>0.18</v>
      </c>
      <c r="F1219" s="138">
        <v>0</v>
      </c>
      <c r="G1219" s="138">
        <v>0.18</v>
      </c>
      <c r="H1219" s="138">
        <v>0</v>
      </c>
      <c r="I1219" s="138">
        <v>0</v>
      </c>
      <c r="J1219" s="138">
        <v>0</v>
      </c>
      <c r="K1219" s="138">
        <v>0</v>
      </c>
      <c r="L1219" s="139"/>
      <c r="M1219" s="138">
        <v>0.18</v>
      </c>
      <c r="N1219" s="139"/>
      <c r="O1219" s="138">
        <v>0</v>
      </c>
      <c r="P1219" s="138">
        <v>0</v>
      </c>
      <c r="Q1219" s="138">
        <v>0</v>
      </c>
      <c r="R1219" s="139"/>
      <c r="S1219" s="138">
        <v>0</v>
      </c>
      <c r="T1219" s="139"/>
      <c r="U1219" s="138">
        <v>0</v>
      </c>
      <c r="V1219" s="138">
        <v>0</v>
      </c>
      <c r="W1219" s="138">
        <v>0</v>
      </c>
      <c r="X1219" s="138">
        <v>0</v>
      </c>
      <c r="Y1219" s="138">
        <v>0</v>
      </c>
      <c r="Z1219" s="139"/>
      <c r="AA1219" s="138">
        <v>0</v>
      </c>
      <c r="AB1219" s="131">
        <v>0</v>
      </c>
    </row>
    <row r="1220" spans="1:28" ht="15" customHeight="1" x14ac:dyDescent="0.25">
      <c r="A1220" s="129" t="str">
        <f>B1220&amp;"-"&amp;COUNTIF($B$3:B1220,B1220)</f>
        <v>303-65</v>
      </c>
      <c r="B1220" s="130">
        <v>303</v>
      </c>
      <c r="C1220" s="130" t="s">
        <v>53</v>
      </c>
      <c r="D1220" s="137">
        <v>49056</v>
      </c>
      <c r="E1220" s="138">
        <v>0.6</v>
      </c>
      <c r="F1220" s="138">
        <v>0</v>
      </c>
      <c r="G1220" s="138">
        <v>0</v>
      </c>
      <c r="H1220" s="138">
        <v>0</v>
      </c>
      <c r="I1220" s="138">
        <v>0</v>
      </c>
      <c r="J1220" s="138">
        <v>0</v>
      </c>
      <c r="K1220" s="138">
        <v>0</v>
      </c>
      <c r="L1220" s="139"/>
      <c r="M1220" s="138">
        <v>0.6</v>
      </c>
      <c r="N1220" s="139"/>
      <c r="O1220" s="138">
        <v>0</v>
      </c>
      <c r="P1220" s="138">
        <v>0</v>
      </c>
      <c r="Q1220" s="138">
        <v>0</v>
      </c>
      <c r="R1220" s="139"/>
      <c r="S1220" s="138">
        <v>0</v>
      </c>
      <c r="T1220" s="139"/>
      <c r="U1220" s="138">
        <v>0</v>
      </c>
      <c r="V1220" s="138">
        <v>0</v>
      </c>
      <c r="W1220" s="138">
        <v>0</v>
      </c>
      <c r="X1220" s="138">
        <v>0</v>
      </c>
      <c r="Y1220" s="138">
        <v>0</v>
      </c>
      <c r="Z1220" s="139"/>
      <c r="AA1220" s="138">
        <v>0</v>
      </c>
      <c r="AB1220" s="131">
        <v>0</v>
      </c>
    </row>
    <row r="1221" spans="1:28" ht="15" customHeight="1" x14ac:dyDescent="0.25">
      <c r="A1221" s="129" t="str">
        <f>B1221&amp;"-"&amp;COUNTIF($B$3:B1221,B1221)</f>
        <v>303-66</v>
      </c>
      <c r="B1221" s="130">
        <v>303</v>
      </c>
      <c r="C1221" s="130" t="s">
        <v>53</v>
      </c>
      <c r="D1221" s="137">
        <v>48033</v>
      </c>
      <c r="E1221" s="138">
        <v>1</v>
      </c>
      <c r="F1221" s="138">
        <v>0</v>
      </c>
      <c r="G1221" s="138">
        <v>0.99</v>
      </c>
      <c r="H1221" s="138">
        <v>0</v>
      </c>
      <c r="I1221" s="138">
        <v>0</v>
      </c>
      <c r="J1221" s="138">
        <v>0</v>
      </c>
      <c r="K1221" s="138">
        <v>0</v>
      </c>
      <c r="L1221" s="139"/>
      <c r="M1221" s="138">
        <v>1</v>
      </c>
      <c r="N1221" s="139"/>
      <c r="O1221" s="138">
        <v>0</v>
      </c>
      <c r="P1221" s="138">
        <v>0</v>
      </c>
      <c r="Q1221" s="138">
        <v>0</v>
      </c>
      <c r="R1221" s="139"/>
      <c r="S1221" s="138">
        <v>0</v>
      </c>
      <c r="T1221" s="139"/>
      <c r="U1221" s="138">
        <v>0</v>
      </c>
      <c r="V1221" s="138">
        <v>0</v>
      </c>
      <c r="W1221" s="138">
        <v>0</v>
      </c>
      <c r="X1221" s="138">
        <v>0</v>
      </c>
      <c r="Y1221" s="138">
        <v>0</v>
      </c>
      <c r="Z1221" s="139"/>
      <c r="AA1221" s="138">
        <v>0</v>
      </c>
      <c r="AB1221" s="131">
        <v>0</v>
      </c>
    </row>
    <row r="1222" spans="1:28" ht="15" customHeight="1" x14ac:dyDescent="0.25">
      <c r="A1222" s="129" t="str">
        <f>B1222&amp;"-"&amp;COUNTIF($B$3:B1222,B1222)</f>
        <v>303-67</v>
      </c>
      <c r="B1222" s="130">
        <v>303</v>
      </c>
      <c r="C1222" s="130" t="s">
        <v>53</v>
      </c>
      <c r="D1222" s="137">
        <v>46573</v>
      </c>
      <c r="E1222" s="138">
        <v>0.78</v>
      </c>
      <c r="F1222" s="138">
        <v>0</v>
      </c>
      <c r="G1222" s="138">
        <v>0</v>
      </c>
      <c r="H1222" s="138">
        <v>0.7</v>
      </c>
      <c r="I1222" s="138">
        <v>0</v>
      </c>
      <c r="J1222" s="138">
        <v>0</v>
      </c>
      <c r="K1222" s="138">
        <v>0</v>
      </c>
      <c r="L1222" s="139"/>
      <c r="M1222" s="138">
        <v>0.78</v>
      </c>
      <c r="N1222" s="139"/>
      <c r="O1222" s="138">
        <v>0</v>
      </c>
      <c r="P1222" s="138">
        <v>0</v>
      </c>
      <c r="Q1222" s="138">
        <v>0</v>
      </c>
      <c r="R1222" s="139"/>
      <c r="S1222" s="138">
        <v>0</v>
      </c>
      <c r="T1222" s="139"/>
      <c r="U1222" s="138">
        <v>0</v>
      </c>
      <c r="V1222" s="138">
        <v>0</v>
      </c>
      <c r="W1222" s="138">
        <v>0</v>
      </c>
      <c r="X1222" s="138">
        <v>0</v>
      </c>
      <c r="Y1222" s="138">
        <v>0</v>
      </c>
      <c r="Z1222" s="139"/>
      <c r="AA1222" s="138">
        <v>0</v>
      </c>
      <c r="AB1222" s="131">
        <v>0</v>
      </c>
    </row>
    <row r="1223" spans="1:28" ht="15" customHeight="1" x14ac:dyDescent="0.25">
      <c r="A1223" s="129" t="str">
        <f>B1223&amp;"-"&amp;COUNTIF($B$3:B1223,B1223)</f>
        <v>303-68</v>
      </c>
      <c r="B1223" s="130">
        <v>303</v>
      </c>
      <c r="C1223" s="130" t="s">
        <v>53</v>
      </c>
      <c r="D1223" s="137">
        <v>50724</v>
      </c>
      <c r="E1223" s="138">
        <v>0.82</v>
      </c>
      <c r="F1223" s="138">
        <v>0</v>
      </c>
      <c r="G1223" s="138">
        <v>0</v>
      </c>
      <c r="H1223" s="138">
        <v>0.76</v>
      </c>
      <c r="I1223" s="138">
        <v>0</v>
      </c>
      <c r="J1223" s="138">
        <v>0</v>
      </c>
      <c r="K1223" s="138">
        <v>0</v>
      </c>
      <c r="L1223" s="139"/>
      <c r="M1223" s="138">
        <v>0.82</v>
      </c>
      <c r="N1223" s="139"/>
      <c r="O1223" s="138">
        <v>0</v>
      </c>
      <c r="P1223" s="138">
        <v>0</v>
      </c>
      <c r="Q1223" s="138">
        <v>0</v>
      </c>
      <c r="R1223" s="139"/>
      <c r="S1223" s="138">
        <v>0</v>
      </c>
      <c r="T1223" s="139"/>
      <c r="U1223" s="138">
        <v>0</v>
      </c>
      <c r="V1223" s="138">
        <v>0</v>
      </c>
      <c r="W1223" s="138">
        <v>0</v>
      </c>
      <c r="X1223" s="138">
        <v>0</v>
      </c>
      <c r="Y1223" s="138">
        <v>0</v>
      </c>
      <c r="Z1223" s="139"/>
      <c r="AA1223" s="138">
        <v>0</v>
      </c>
      <c r="AB1223" s="131">
        <v>0</v>
      </c>
    </row>
    <row r="1224" spans="1:28" ht="15" customHeight="1" x14ac:dyDescent="0.25">
      <c r="A1224" s="129" t="str">
        <f>B1224&amp;"-"&amp;COUNTIF($B$3:B1224,B1224)</f>
        <v>303-69</v>
      </c>
      <c r="B1224" s="130">
        <v>303</v>
      </c>
      <c r="C1224" s="130" t="s">
        <v>53</v>
      </c>
      <c r="D1224" s="137">
        <v>44628</v>
      </c>
      <c r="E1224" s="138">
        <v>0.12</v>
      </c>
      <c r="F1224" s="138">
        <v>0</v>
      </c>
      <c r="G1224" s="138">
        <v>0</v>
      </c>
      <c r="H1224" s="138">
        <v>0</v>
      </c>
      <c r="I1224" s="138">
        <v>0</v>
      </c>
      <c r="J1224" s="138">
        <v>0</v>
      </c>
      <c r="K1224" s="138">
        <v>0</v>
      </c>
      <c r="L1224" s="139"/>
      <c r="M1224" s="138">
        <v>0.12</v>
      </c>
      <c r="N1224" s="139"/>
      <c r="O1224" s="138">
        <v>0</v>
      </c>
      <c r="P1224" s="138">
        <v>0</v>
      </c>
      <c r="Q1224" s="138">
        <v>0</v>
      </c>
      <c r="R1224" s="139"/>
      <c r="S1224" s="138">
        <v>0</v>
      </c>
      <c r="T1224" s="139"/>
      <c r="U1224" s="138">
        <v>0</v>
      </c>
      <c r="V1224" s="138">
        <v>0</v>
      </c>
      <c r="W1224" s="138">
        <v>0</v>
      </c>
      <c r="X1224" s="138">
        <v>0</v>
      </c>
      <c r="Y1224" s="138">
        <v>0</v>
      </c>
      <c r="Z1224" s="139"/>
      <c r="AA1224" s="138">
        <v>0</v>
      </c>
      <c r="AB1224" s="131">
        <v>0</v>
      </c>
    </row>
    <row r="1225" spans="1:28" ht="15" customHeight="1" x14ac:dyDescent="0.25">
      <c r="A1225" s="129" t="str">
        <f>B1225&amp;"-"&amp;COUNTIF($B$3:B1225,B1225)</f>
        <v>303-70</v>
      </c>
      <c r="B1225" s="130">
        <v>303</v>
      </c>
      <c r="C1225" s="130" t="s">
        <v>53</v>
      </c>
      <c r="D1225" s="137">
        <v>49395</v>
      </c>
      <c r="E1225" s="138">
        <v>0.91</v>
      </c>
      <c r="F1225" s="138">
        <v>0</v>
      </c>
      <c r="G1225" s="138">
        <v>0.76</v>
      </c>
      <c r="H1225" s="138">
        <v>0</v>
      </c>
      <c r="I1225" s="138">
        <v>0</v>
      </c>
      <c r="J1225" s="138">
        <v>0</v>
      </c>
      <c r="K1225" s="138">
        <v>0</v>
      </c>
      <c r="L1225" s="139"/>
      <c r="M1225" s="138">
        <v>0.91</v>
      </c>
      <c r="N1225" s="139"/>
      <c r="O1225" s="138">
        <v>0</v>
      </c>
      <c r="P1225" s="138">
        <v>0</v>
      </c>
      <c r="Q1225" s="138">
        <v>0</v>
      </c>
      <c r="R1225" s="139"/>
      <c r="S1225" s="138">
        <v>0</v>
      </c>
      <c r="T1225" s="139"/>
      <c r="U1225" s="138">
        <v>0</v>
      </c>
      <c r="V1225" s="138">
        <v>0</v>
      </c>
      <c r="W1225" s="138">
        <v>0</v>
      </c>
      <c r="X1225" s="138">
        <v>0</v>
      </c>
      <c r="Y1225" s="138">
        <v>0</v>
      </c>
      <c r="Z1225" s="139"/>
      <c r="AA1225" s="138">
        <v>0</v>
      </c>
      <c r="AB1225" s="131">
        <v>0</v>
      </c>
    </row>
    <row r="1226" spans="1:28" ht="15" customHeight="1" x14ac:dyDescent="0.25">
      <c r="A1226" s="129" t="str">
        <f>B1226&amp;"-"&amp;COUNTIF($B$3:B1226,B1226)</f>
        <v>303-71</v>
      </c>
      <c r="B1226" s="130">
        <v>303</v>
      </c>
      <c r="C1226" s="130" t="s">
        <v>53</v>
      </c>
      <c r="D1226" s="137">
        <v>45880</v>
      </c>
      <c r="E1226" s="138">
        <v>0.52</v>
      </c>
      <c r="F1226" s="138">
        <v>0</v>
      </c>
      <c r="G1226" s="138">
        <v>0</v>
      </c>
      <c r="H1226" s="138">
        <v>0</v>
      </c>
      <c r="I1226" s="138">
        <v>0</v>
      </c>
      <c r="J1226" s="138">
        <v>0</v>
      </c>
      <c r="K1226" s="138">
        <v>0</v>
      </c>
      <c r="L1226" s="139"/>
      <c r="M1226" s="138">
        <v>0.52</v>
      </c>
      <c r="N1226" s="139"/>
      <c r="O1226" s="138">
        <v>0</v>
      </c>
      <c r="P1226" s="138">
        <v>0</v>
      </c>
      <c r="Q1226" s="138">
        <v>0</v>
      </c>
      <c r="R1226" s="139"/>
      <c r="S1226" s="138">
        <v>0</v>
      </c>
      <c r="T1226" s="139"/>
      <c r="U1226" s="138">
        <v>0</v>
      </c>
      <c r="V1226" s="138">
        <v>0</v>
      </c>
      <c r="W1226" s="138">
        <v>0</v>
      </c>
      <c r="X1226" s="138">
        <v>0</v>
      </c>
      <c r="Y1226" s="138">
        <v>0</v>
      </c>
      <c r="Z1226" s="139"/>
      <c r="AA1226" s="138">
        <v>0</v>
      </c>
      <c r="AB1226" s="131">
        <v>0</v>
      </c>
    </row>
    <row r="1227" spans="1:28" ht="15" customHeight="1" x14ac:dyDescent="0.25">
      <c r="A1227" s="129" t="str">
        <f>B1227&amp;"-"&amp;COUNTIF($B$3:B1227,B1227)</f>
        <v>303-72</v>
      </c>
      <c r="B1227" s="130">
        <v>303</v>
      </c>
      <c r="C1227" s="130" t="s">
        <v>53</v>
      </c>
      <c r="D1227" s="137">
        <v>44685</v>
      </c>
      <c r="E1227" s="138">
        <v>0.57999999999999996</v>
      </c>
      <c r="F1227" s="138">
        <v>0</v>
      </c>
      <c r="G1227" s="138">
        <v>0</v>
      </c>
      <c r="H1227" s="138">
        <v>0.54</v>
      </c>
      <c r="I1227" s="138">
        <v>0</v>
      </c>
      <c r="J1227" s="138">
        <v>0</v>
      </c>
      <c r="K1227" s="138">
        <v>0</v>
      </c>
      <c r="L1227" s="139"/>
      <c r="M1227" s="138">
        <v>0.57999999999999996</v>
      </c>
      <c r="N1227" s="139"/>
      <c r="O1227" s="138">
        <v>0</v>
      </c>
      <c r="P1227" s="138">
        <v>0</v>
      </c>
      <c r="Q1227" s="138">
        <v>0</v>
      </c>
      <c r="R1227" s="139"/>
      <c r="S1227" s="138">
        <v>0</v>
      </c>
      <c r="T1227" s="139"/>
      <c r="U1227" s="138">
        <v>0</v>
      </c>
      <c r="V1227" s="138">
        <v>0</v>
      </c>
      <c r="W1227" s="138">
        <v>0</v>
      </c>
      <c r="X1227" s="138">
        <v>0</v>
      </c>
      <c r="Y1227" s="138">
        <v>0</v>
      </c>
      <c r="Z1227" s="139"/>
      <c r="AA1227" s="138">
        <v>0</v>
      </c>
      <c r="AB1227" s="131">
        <v>0</v>
      </c>
    </row>
    <row r="1228" spans="1:28" ht="15" customHeight="1" x14ac:dyDescent="0.25">
      <c r="A1228" s="129" t="str">
        <f>B1228&amp;"-"&amp;COUNTIF($B$3:B1228,B1228)</f>
        <v>303-73</v>
      </c>
      <c r="B1228" s="130">
        <v>303</v>
      </c>
      <c r="C1228" s="130" t="s">
        <v>53</v>
      </c>
      <c r="D1228" s="137">
        <v>47894</v>
      </c>
      <c r="E1228" s="138">
        <v>0.42</v>
      </c>
      <c r="F1228" s="138">
        <v>0</v>
      </c>
      <c r="G1228" s="138">
        <v>0</v>
      </c>
      <c r="H1228" s="138">
        <v>0.42</v>
      </c>
      <c r="I1228" s="138">
        <v>0</v>
      </c>
      <c r="J1228" s="138">
        <v>0</v>
      </c>
      <c r="K1228" s="138">
        <v>0</v>
      </c>
      <c r="L1228" s="139"/>
      <c r="M1228" s="138">
        <v>0.42</v>
      </c>
      <c r="N1228" s="139"/>
      <c r="O1228" s="138">
        <v>0</v>
      </c>
      <c r="P1228" s="138">
        <v>0</v>
      </c>
      <c r="Q1228" s="138">
        <v>0</v>
      </c>
      <c r="R1228" s="139"/>
      <c r="S1228" s="138">
        <v>0</v>
      </c>
      <c r="T1228" s="139"/>
      <c r="U1228" s="138">
        <v>0</v>
      </c>
      <c r="V1228" s="138">
        <v>0</v>
      </c>
      <c r="W1228" s="138">
        <v>0</v>
      </c>
      <c r="X1228" s="138">
        <v>0</v>
      </c>
      <c r="Y1228" s="138">
        <v>0</v>
      </c>
      <c r="Z1228" s="139"/>
      <c r="AA1228" s="138">
        <v>0</v>
      </c>
      <c r="AB1228" s="131">
        <v>0</v>
      </c>
    </row>
    <row r="1229" spans="1:28" ht="15" customHeight="1" x14ac:dyDescent="0.25">
      <c r="A1229" s="129" t="str">
        <f>B1229&amp;"-"&amp;COUNTIF($B$3:B1229,B1229)</f>
        <v>303-74</v>
      </c>
      <c r="B1229" s="130">
        <v>303</v>
      </c>
      <c r="C1229" s="130" t="s">
        <v>53</v>
      </c>
      <c r="D1229" s="137">
        <v>49213</v>
      </c>
      <c r="E1229" s="138">
        <v>2</v>
      </c>
      <c r="F1229" s="138">
        <v>0</v>
      </c>
      <c r="G1229" s="138">
        <v>1</v>
      </c>
      <c r="H1229" s="138">
        <v>0.99</v>
      </c>
      <c r="I1229" s="138">
        <v>0</v>
      </c>
      <c r="J1229" s="138">
        <v>0</v>
      </c>
      <c r="K1229" s="138">
        <v>0</v>
      </c>
      <c r="L1229" s="139"/>
      <c r="M1229" s="138">
        <v>2</v>
      </c>
      <c r="N1229" s="139"/>
      <c r="O1229" s="138">
        <v>0</v>
      </c>
      <c r="P1229" s="138">
        <v>0</v>
      </c>
      <c r="Q1229" s="138">
        <v>0</v>
      </c>
      <c r="R1229" s="139"/>
      <c r="S1229" s="138">
        <v>0</v>
      </c>
      <c r="T1229" s="139"/>
      <c r="U1229" s="138">
        <v>0</v>
      </c>
      <c r="V1229" s="138">
        <v>0</v>
      </c>
      <c r="W1229" s="138">
        <v>0</v>
      </c>
      <c r="X1229" s="138">
        <v>0</v>
      </c>
      <c r="Y1229" s="138">
        <v>0</v>
      </c>
      <c r="Z1229" s="139"/>
      <c r="AA1229" s="138">
        <v>0</v>
      </c>
      <c r="AB1229" s="131">
        <v>0</v>
      </c>
    </row>
    <row r="1230" spans="1:28" ht="15" customHeight="1" x14ac:dyDescent="0.25">
      <c r="A1230" s="129" t="str">
        <f>B1230&amp;"-"&amp;COUNTIF($B$3:B1230,B1230)</f>
        <v>303-75</v>
      </c>
      <c r="B1230" s="130">
        <v>303</v>
      </c>
      <c r="C1230" s="130" t="s">
        <v>53</v>
      </c>
      <c r="D1230" s="137">
        <v>44735</v>
      </c>
      <c r="E1230" s="138">
        <v>0.68</v>
      </c>
      <c r="F1230" s="138">
        <v>0</v>
      </c>
      <c r="G1230" s="138">
        <v>0</v>
      </c>
      <c r="H1230" s="138">
        <v>0</v>
      </c>
      <c r="I1230" s="138">
        <v>0</v>
      </c>
      <c r="J1230" s="138">
        <v>0</v>
      </c>
      <c r="K1230" s="138">
        <v>0</v>
      </c>
      <c r="L1230" s="139"/>
      <c r="M1230" s="138">
        <v>0.68</v>
      </c>
      <c r="N1230" s="139"/>
      <c r="O1230" s="138">
        <v>0</v>
      </c>
      <c r="P1230" s="138">
        <v>0</v>
      </c>
      <c r="Q1230" s="138">
        <v>0</v>
      </c>
      <c r="R1230" s="139"/>
      <c r="S1230" s="138">
        <v>0</v>
      </c>
      <c r="T1230" s="139"/>
      <c r="U1230" s="138">
        <v>0</v>
      </c>
      <c r="V1230" s="138">
        <v>0</v>
      </c>
      <c r="W1230" s="138">
        <v>0</v>
      </c>
      <c r="X1230" s="138">
        <v>0</v>
      </c>
      <c r="Y1230" s="138">
        <v>0</v>
      </c>
      <c r="Z1230" s="139"/>
      <c r="AA1230" s="138">
        <v>0</v>
      </c>
      <c r="AB1230" s="131">
        <v>0</v>
      </c>
    </row>
    <row r="1231" spans="1:28" ht="15" customHeight="1" x14ac:dyDescent="0.25">
      <c r="A1231" s="129" t="str">
        <f>B1231&amp;"-"&amp;COUNTIF($B$3:B1231,B1231)</f>
        <v>303-76</v>
      </c>
      <c r="B1231" s="130">
        <v>303</v>
      </c>
      <c r="C1231" s="130" t="s">
        <v>53</v>
      </c>
      <c r="D1231" s="137">
        <v>44750</v>
      </c>
      <c r="E1231" s="138">
        <v>0.28999999999999998</v>
      </c>
      <c r="F1231" s="138">
        <v>0</v>
      </c>
      <c r="G1231" s="138">
        <v>0</v>
      </c>
      <c r="H1231" s="138">
        <v>0.28999999999999998</v>
      </c>
      <c r="I1231" s="138">
        <v>0</v>
      </c>
      <c r="J1231" s="138">
        <v>0</v>
      </c>
      <c r="K1231" s="138">
        <v>0</v>
      </c>
      <c r="L1231" s="139"/>
      <c r="M1231" s="138">
        <v>0.28999999999999998</v>
      </c>
      <c r="N1231" s="139"/>
      <c r="O1231" s="138">
        <v>0</v>
      </c>
      <c r="P1231" s="138">
        <v>0</v>
      </c>
      <c r="Q1231" s="138">
        <v>0</v>
      </c>
      <c r="R1231" s="139"/>
      <c r="S1231" s="138">
        <v>0</v>
      </c>
      <c r="T1231" s="139"/>
      <c r="U1231" s="138">
        <v>0</v>
      </c>
      <c r="V1231" s="138">
        <v>0</v>
      </c>
      <c r="W1231" s="138">
        <v>0</v>
      </c>
      <c r="X1231" s="138">
        <v>0</v>
      </c>
      <c r="Y1231" s="138">
        <v>0</v>
      </c>
      <c r="Z1231" s="139"/>
      <c r="AA1231" s="138">
        <v>0</v>
      </c>
      <c r="AB1231" s="131">
        <v>0</v>
      </c>
    </row>
    <row r="1232" spans="1:28" ht="15" customHeight="1" x14ac:dyDescent="0.25">
      <c r="A1232" s="129" t="str">
        <f>B1232&amp;"-"&amp;COUNTIF($B$3:B1232,B1232)</f>
        <v>303-77</v>
      </c>
      <c r="B1232" s="130">
        <v>303</v>
      </c>
      <c r="C1232" s="130" t="s">
        <v>53</v>
      </c>
      <c r="D1232" s="137">
        <v>48363</v>
      </c>
      <c r="E1232" s="138">
        <v>1</v>
      </c>
      <c r="F1232" s="138">
        <v>0</v>
      </c>
      <c r="G1232" s="138">
        <v>0</v>
      </c>
      <c r="H1232" s="138">
        <v>0</v>
      </c>
      <c r="I1232" s="138">
        <v>0</v>
      </c>
      <c r="J1232" s="138">
        <v>0</v>
      </c>
      <c r="K1232" s="138">
        <v>1</v>
      </c>
      <c r="L1232" s="139"/>
      <c r="M1232" s="138">
        <v>1</v>
      </c>
      <c r="N1232" s="139"/>
      <c r="O1232" s="138">
        <v>0</v>
      </c>
      <c r="P1232" s="138">
        <v>0</v>
      </c>
      <c r="Q1232" s="138">
        <v>0</v>
      </c>
      <c r="R1232" s="139"/>
      <c r="S1232" s="138">
        <v>0</v>
      </c>
      <c r="T1232" s="139"/>
      <c r="U1232" s="138">
        <v>0</v>
      </c>
      <c r="V1232" s="138">
        <v>0</v>
      </c>
      <c r="W1232" s="138">
        <v>0</v>
      </c>
      <c r="X1232" s="138">
        <v>0</v>
      </c>
      <c r="Y1232" s="138">
        <v>0</v>
      </c>
      <c r="Z1232" s="139"/>
      <c r="AA1232" s="138">
        <v>0</v>
      </c>
      <c r="AB1232" s="131">
        <v>0</v>
      </c>
    </row>
    <row r="1233" spans="1:28" ht="15" customHeight="1" x14ac:dyDescent="0.25">
      <c r="A1233" s="129" t="str">
        <f>B1233&amp;"-"&amp;COUNTIF($B$3:B1233,B1233)</f>
        <v>303-78</v>
      </c>
      <c r="B1233" s="130">
        <v>303</v>
      </c>
      <c r="C1233" s="130" t="s">
        <v>53</v>
      </c>
      <c r="D1233" s="137">
        <v>44800</v>
      </c>
      <c r="E1233" s="138">
        <v>1.78</v>
      </c>
      <c r="F1233" s="138">
        <v>0</v>
      </c>
      <c r="G1233" s="138">
        <v>1.66</v>
      </c>
      <c r="H1233" s="138">
        <v>0</v>
      </c>
      <c r="I1233" s="138">
        <v>0</v>
      </c>
      <c r="J1233" s="138">
        <v>0</v>
      </c>
      <c r="K1233" s="138">
        <v>0</v>
      </c>
      <c r="L1233" s="139"/>
      <c r="M1233" s="138">
        <v>1.78</v>
      </c>
      <c r="N1233" s="139"/>
      <c r="O1233" s="138">
        <v>0</v>
      </c>
      <c r="P1233" s="138">
        <v>0</v>
      </c>
      <c r="Q1233" s="138">
        <v>0</v>
      </c>
      <c r="R1233" s="139"/>
      <c r="S1233" s="138">
        <v>0</v>
      </c>
      <c r="T1233" s="139"/>
      <c r="U1233" s="138">
        <v>0</v>
      </c>
      <c r="V1233" s="138">
        <v>0</v>
      </c>
      <c r="W1233" s="138">
        <v>0</v>
      </c>
      <c r="X1233" s="138">
        <v>0</v>
      </c>
      <c r="Y1233" s="138">
        <v>0</v>
      </c>
      <c r="Z1233" s="139"/>
      <c r="AA1233" s="138">
        <v>0</v>
      </c>
      <c r="AB1233" s="131">
        <v>0</v>
      </c>
    </row>
    <row r="1234" spans="1:28" ht="15" customHeight="1" x14ac:dyDescent="0.25">
      <c r="A1234" s="129" t="str">
        <f>B1234&amp;"-"&amp;COUNTIF($B$3:B1234,B1234)</f>
        <v>303-79</v>
      </c>
      <c r="B1234" s="130">
        <v>303</v>
      </c>
      <c r="C1234" s="130" t="s">
        <v>53</v>
      </c>
      <c r="D1234" s="137">
        <v>49221</v>
      </c>
      <c r="E1234" s="138">
        <v>0.71</v>
      </c>
      <c r="F1234" s="138">
        <v>0</v>
      </c>
      <c r="G1234" s="138">
        <v>0.7</v>
      </c>
      <c r="H1234" s="138">
        <v>0</v>
      </c>
      <c r="I1234" s="138">
        <v>0</v>
      </c>
      <c r="J1234" s="138">
        <v>0</v>
      </c>
      <c r="K1234" s="138">
        <v>0</v>
      </c>
      <c r="L1234" s="139"/>
      <c r="M1234" s="138">
        <v>0.71</v>
      </c>
      <c r="N1234" s="139"/>
      <c r="O1234" s="138">
        <v>0</v>
      </c>
      <c r="P1234" s="138">
        <v>0</v>
      </c>
      <c r="Q1234" s="138">
        <v>0</v>
      </c>
      <c r="R1234" s="139"/>
      <c r="S1234" s="138">
        <v>0</v>
      </c>
      <c r="T1234" s="139"/>
      <c r="U1234" s="138">
        <v>0</v>
      </c>
      <c r="V1234" s="138">
        <v>0</v>
      </c>
      <c r="W1234" s="138">
        <v>0</v>
      </c>
      <c r="X1234" s="138">
        <v>0</v>
      </c>
      <c r="Y1234" s="138">
        <v>0</v>
      </c>
      <c r="Z1234" s="139"/>
      <c r="AA1234" s="138">
        <v>0</v>
      </c>
      <c r="AB1234" s="131">
        <v>0</v>
      </c>
    </row>
    <row r="1235" spans="1:28" ht="15" customHeight="1" x14ac:dyDescent="0.25">
      <c r="A1235" s="129" t="str">
        <f>B1235&amp;"-"&amp;COUNTIF($B$3:B1235,B1235)</f>
        <v>303-80</v>
      </c>
      <c r="B1235" s="130">
        <v>303</v>
      </c>
      <c r="C1235" s="130" t="s">
        <v>53</v>
      </c>
      <c r="D1235" s="137">
        <v>46441</v>
      </c>
      <c r="E1235" s="138">
        <v>2.17</v>
      </c>
      <c r="F1235" s="138">
        <v>0</v>
      </c>
      <c r="G1235" s="138">
        <v>0</v>
      </c>
      <c r="H1235" s="138">
        <v>1.17</v>
      </c>
      <c r="I1235" s="138">
        <v>0</v>
      </c>
      <c r="J1235" s="138">
        <v>0</v>
      </c>
      <c r="K1235" s="138">
        <v>0</v>
      </c>
      <c r="L1235" s="139"/>
      <c r="M1235" s="138">
        <v>2.17</v>
      </c>
      <c r="N1235" s="139"/>
      <c r="O1235" s="138">
        <v>0</v>
      </c>
      <c r="P1235" s="138">
        <v>0</v>
      </c>
      <c r="Q1235" s="138">
        <v>0</v>
      </c>
      <c r="R1235" s="139"/>
      <c r="S1235" s="138">
        <v>0</v>
      </c>
      <c r="T1235" s="139"/>
      <c r="U1235" s="138">
        <v>0</v>
      </c>
      <c r="V1235" s="138">
        <v>0</v>
      </c>
      <c r="W1235" s="138">
        <v>0</v>
      </c>
      <c r="X1235" s="138">
        <v>0</v>
      </c>
      <c r="Y1235" s="138">
        <v>0</v>
      </c>
      <c r="Z1235" s="139"/>
      <c r="AA1235" s="138">
        <v>0</v>
      </c>
      <c r="AB1235" s="131">
        <v>0</v>
      </c>
    </row>
    <row r="1236" spans="1:28" ht="15" customHeight="1" x14ac:dyDescent="0.25">
      <c r="A1236" s="129" t="str">
        <f>B1236&amp;"-"&amp;COUNTIF($B$3:B1236,B1236)</f>
        <v>303-81</v>
      </c>
      <c r="B1236" s="130">
        <v>303</v>
      </c>
      <c r="C1236" s="130" t="s">
        <v>53</v>
      </c>
      <c r="D1236" s="137">
        <v>48041</v>
      </c>
      <c r="E1236" s="138">
        <v>0.04</v>
      </c>
      <c r="F1236" s="138">
        <v>0</v>
      </c>
      <c r="G1236" s="138">
        <v>0</v>
      </c>
      <c r="H1236" s="138">
        <v>0.04</v>
      </c>
      <c r="I1236" s="138">
        <v>0</v>
      </c>
      <c r="J1236" s="138">
        <v>0</v>
      </c>
      <c r="K1236" s="138">
        <v>0</v>
      </c>
      <c r="L1236" s="139"/>
      <c r="M1236" s="138">
        <v>0.04</v>
      </c>
      <c r="N1236" s="139"/>
      <c r="O1236" s="138">
        <v>0</v>
      </c>
      <c r="P1236" s="138">
        <v>0</v>
      </c>
      <c r="Q1236" s="138">
        <v>0</v>
      </c>
      <c r="R1236" s="139"/>
      <c r="S1236" s="138">
        <v>0</v>
      </c>
      <c r="T1236" s="139"/>
      <c r="U1236" s="138">
        <v>0</v>
      </c>
      <c r="V1236" s="138">
        <v>0</v>
      </c>
      <c r="W1236" s="138">
        <v>0</v>
      </c>
      <c r="X1236" s="138">
        <v>0</v>
      </c>
      <c r="Y1236" s="138">
        <v>0</v>
      </c>
      <c r="Z1236" s="139"/>
      <c r="AA1236" s="138">
        <v>0</v>
      </c>
      <c r="AB1236" s="131">
        <v>0</v>
      </c>
    </row>
    <row r="1237" spans="1:28" ht="15" customHeight="1" x14ac:dyDescent="0.25">
      <c r="A1237" s="129" t="str">
        <f>B1237&amp;"-"&amp;COUNTIF($B$3:B1237,B1237)</f>
        <v>303-82</v>
      </c>
      <c r="B1237" s="130">
        <v>303</v>
      </c>
      <c r="C1237" s="130" t="s">
        <v>53</v>
      </c>
      <c r="D1237" s="137">
        <v>50062</v>
      </c>
      <c r="E1237" s="138">
        <v>0.87</v>
      </c>
      <c r="F1237" s="138">
        <v>0</v>
      </c>
      <c r="G1237" s="138">
        <v>0</v>
      </c>
      <c r="H1237" s="138">
        <v>0</v>
      </c>
      <c r="I1237" s="138">
        <v>0</v>
      </c>
      <c r="J1237" s="138">
        <v>0</v>
      </c>
      <c r="K1237" s="138">
        <v>0</v>
      </c>
      <c r="L1237" s="139"/>
      <c r="M1237" s="138">
        <v>0.87</v>
      </c>
      <c r="N1237" s="139"/>
      <c r="O1237" s="138">
        <v>0</v>
      </c>
      <c r="P1237" s="138">
        <v>0</v>
      </c>
      <c r="Q1237" s="138">
        <v>0</v>
      </c>
      <c r="R1237" s="139"/>
      <c r="S1237" s="138">
        <v>0</v>
      </c>
      <c r="T1237" s="139"/>
      <c r="U1237" s="138">
        <v>0</v>
      </c>
      <c r="V1237" s="138">
        <v>0</v>
      </c>
      <c r="W1237" s="138">
        <v>0</v>
      </c>
      <c r="X1237" s="138">
        <v>0</v>
      </c>
      <c r="Y1237" s="138">
        <v>0</v>
      </c>
      <c r="Z1237" s="139"/>
      <c r="AA1237" s="138">
        <v>0</v>
      </c>
      <c r="AB1237" s="131">
        <v>0</v>
      </c>
    </row>
    <row r="1238" spans="1:28" ht="15" customHeight="1" x14ac:dyDescent="0.25">
      <c r="A1238" s="129" t="str">
        <f>B1238&amp;"-"&amp;COUNTIF($B$3:B1238,B1238)</f>
        <v>303-83</v>
      </c>
      <c r="B1238" s="130">
        <v>303</v>
      </c>
      <c r="C1238" s="130" t="s">
        <v>53</v>
      </c>
      <c r="D1238" s="137">
        <v>44826</v>
      </c>
      <c r="E1238" s="138">
        <v>0.39</v>
      </c>
      <c r="F1238" s="138">
        <v>0</v>
      </c>
      <c r="G1238" s="138">
        <v>0</v>
      </c>
      <c r="H1238" s="138">
        <v>0.39</v>
      </c>
      <c r="I1238" s="138">
        <v>0</v>
      </c>
      <c r="J1238" s="138">
        <v>0</v>
      </c>
      <c r="K1238" s="138">
        <v>0</v>
      </c>
      <c r="L1238" s="139"/>
      <c r="M1238" s="138">
        <v>0.39</v>
      </c>
      <c r="N1238" s="139"/>
      <c r="O1238" s="138">
        <v>0</v>
      </c>
      <c r="P1238" s="138">
        <v>0</v>
      </c>
      <c r="Q1238" s="138">
        <v>0</v>
      </c>
      <c r="R1238" s="139"/>
      <c r="S1238" s="138">
        <v>0</v>
      </c>
      <c r="T1238" s="139"/>
      <c r="U1238" s="138">
        <v>0</v>
      </c>
      <c r="V1238" s="138">
        <v>0</v>
      </c>
      <c r="W1238" s="138">
        <v>0</v>
      </c>
      <c r="X1238" s="138">
        <v>0</v>
      </c>
      <c r="Y1238" s="138">
        <v>0</v>
      </c>
      <c r="Z1238" s="139"/>
      <c r="AA1238" s="138">
        <v>0</v>
      </c>
      <c r="AB1238" s="131">
        <v>0</v>
      </c>
    </row>
    <row r="1239" spans="1:28" ht="15" customHeight="1" x14ac:dyDescent="0.25">
      <c r="A1239" s="129" t="str">
        <f>B1239&amp;"-"&amp;COUNTIF($B$3:B1239,B1239)</f>
        <v>303-84</v>
      </c>
      <c r="B1239" s="130">
        <v>303</v>
      </c>
      <c r="C1239" s="130" t="s">
        <v>53</v>
      </c>
      <c r="D1239" s="137">
        <v>50294</v>
      </c>
      <c r="E1239" s="138">
        <v>7.0000000000000007E-2</v>
      </c>
      <c r="F1239" s="138">
        <v>0</v>
      </c>
      <c r="G1239" s="138">
        <v>0</v>
      </c>
      <c r="H1239" s="138">
        <v>0</v>
      </c>
      <c r="I1239" s="138">
        <v>0</v>
      </c>
      <c r="J1239" s="138">
        <v>0</v>
      </c>
      <c r="K1239" s="138">
        <v>0</v>
      </c>
      <c r="L1239" s="139"/>
      <c r="M1239" s="138">
        <v>7.0000000000000007E-2</v>
      </c>
      <c r="N1239" s="139"/>
      <c r="O1239" s="138">
        <v>0</v>
      </c>
      <c r="P1239" s="138">
        <v>0</v>
      </c>
      <c r="Q1239" s="138">
        <v>0</v>
      </c>
      <c r="R1239" s="139"/>
      <c r="S1239" s="138">
        <v>0</v>
      </c>
      <c r="T1239" s="139"/>
      <c r="U1239" s="138">
        <v>0</v>
      </c>
      <c r="V1239" s="138">
        <v>0</v>
      </c>
      <c r="W1239" s="138">
        <v>0</v>
      </c>
      <c r="X1239" s="138">
        <v>0</v>
      </c>
      <c r="Y1239" s="138">
        <v>0</v>
      </c>
      <c r="Z1239" s="139"/>
      <c r="AA1239" s="138">
        <v>0</v>
      </c>
      <c r="AB1239" s="131">
        <v>0</v>
      </c>
    </row>
    <row r="1240" spans="1:28" ht="15" customHeight="1" x14ac:dyDescent="0.25">
      <c r="A1240" s="129" t="str">
        <f>B1240&amp;"-"&amp;COUNTIF($B$3:B1240,B1240)</f>
        <v>303-85</v>
      </c>
      <c r="B1240" s="130">
        <v>303</v>
      </c>
      <c r="C1240" s="130" t="s">
        <v>53</v>
      </c>
      <c r="D1240" s="137">
        <v>44859</v>
      </c>
      <c r="E1240" s="138">
        <v>6.62</v>
      </c>
      <c r="F1240" s="138">
        <v>0</v>
      </c>
      <c r="G1240" s="138">
        <v>1.81</v>
      </c>
      <c r="H1240" s="138">
        <v>0.63</v>
      </c>
      <c r="I1240" s="138">
        <v>0</v>
      </c>
      <c r="J1240" s="138">
        <v>2</v>
      </c>
      <c r="K1240" s="138">
        <v>2</v>
      </c>
      <c r="L1240" s="139"/>
      <c r="M1240" s="138">
        <v>6.62</v>
      </c>
      <c r="N1240" s="139"/>
      <c r="O1240" s="138">
        <v>0</v>
      </c>
      <c r="P1240" s="138">
        <v>0</v>
      </c>
      <c r="Q1240" s="138">
        <v>0</v>
      </c>
      <c r="R1240" s="139"/>
      <c r="S1240" s="138">
        <v>0</v>
      </c>
      <c r="T1240" s="139"/>
      <c r="U1240" s="138">
        <v>0</v>
      </c>
      <c r="V1240" s="138">
        <v>0</v>
      </c>
      <c r="W1240" s="138">
        <v>0</v>
      </c>
      <c r="X1240" s="138">
        <v>0</v>
      </c>
      <c r="Y1240" s="138">
        <v>0</v>
      </c>
      <c r="Z1240" s="139"/>
      <c r="AA1240" s="138">
        <v>0</v>
      </c>
      <c r="AB1240" s="131">
        <v>0</v>
      </c>
    </row>
    <row r="1241" spans="1:28" ht="15" customHeight="1" x14ac:dyDescent="0.25">
      <c r="A1241" s="129" t="str">
        <f>B1241&amp;"-"&amp;COUNTIF($B$3:B1241,B1241)</f>
        <v>303-86</v>
      </c>
      <c r="B1241" s="130">
        <v>303</v>
      </c>
      <c r="C1241" s="130" t="s">
        <v>53</v>
      </c>
      <c r="D1241" s="137">
        <v>50658</v>
      </c>
      <c r="E1241" s="138">
        <v>1</v>
      </c>
      <c r="F1241" s="138">
        <v>0</v>
      </c>
      <c r="G1241" s="138">
        <v>0</v>
      </c>
      <c r="H1241" s="138">
        <v>0.12</v>
      </c>
      <c r="I1241" s="138">
        <v>0</v>
      </c>
      <c r="J1241" s="138">
        <v>0.88</v>
      </c>
      <c r="K1241" s="138">
        <v>0</v>
      </c>
      <c r="L1241" s="139"/>
      <c r="M1241" s="138">
        <v>1</v>
      </c>
      <c r="N1241" s="139"/>
      <c r="O1241" s="138">
        <v>0</v>
      </c>
      <c r="P1241" s="138">
        <v>0</v>
      </c>
      <c r="Q1241" s="138">
        <v>0</v>
      </c>
      <c r="R1241" s="139"/>
      <c r="S1241" s="138">
        <v>0</v>
      </c>
      <c r="T1241" s="139"/>
      <c r="U1241" s="138">
        <v>0</v>
      </c>
      <c r="V1241" s="138">
        <v>0</v>
      </c>
      <c r="W1241" s="138">
        <v>0</v>
      </c>
      <c r="X1241" s="138">
        <v>0</v>
      </c>
      <c r="Y1241" s="138">
        <v>0</v>
      </c>
      <c r="Z1241" s="139"/>
      <c r="AA1241" s="138">
        <v>0</v>
      </c>
      <c r="AB1241" s="131">
        <v>0</v>
      </c>
    </row>
    <row r="1242" spans="1:28" ht="15" customHeight="1" x14ac:dyDescent="0.25">
      <c r="A1242" s="129" t="str">
        <f>B1242&amp;"-"&amp;COUNTIF($B$3:B1242,B1242)</f>
        <v>303-87</v>
      </c>
      <c r="B1242" s="130">
        <v>303</v>
      </c>
      <c r="C1242" s="130" t="s">
        <v>53</v>
      </c>
      <c r="D1242" s="137">
        <v>44883</v>
      </c>
      <c r="E1242" s="138">
        <v>2</v>
      </c>
      <c r="F1242" s="138">
        <v>0</v>
      </c>
      <c r="G1242" s="138">
        <v>0</v>
      </c>
      <c r="H1242" s="138">
        <v>1.94</v>
      </c>
      <c r="I1242" s="138">
        <v>0</v>
      </c>
      <c r="J1242" s="138">
        <v>0</v>
      </c>
      <c r="K1242" s="138">
        <v>0</v>
      </c>
      <c r="L1242" s="139"/>
      <c r="M1242" s="138">
        <v>2</v>
      </c>
      <c r="N1242" s="139"/>
      <c r="O1242" s="138">
        <v>0</v>
      </c>
      <c r="P1242" s="138">
        <v>0</v>
      </c>
      <c r="Q1242" s="138">
        <v>0</v>
      </c>
      <c r="R1242" s="139"/>
      <c r="S1242" s="138">
        <v>0</v>
      </c>
      <c r="T1242" s="139"/>
      <c r="U1242" s="138">
        <v>0</v>
      </c>
      <c r="V1242" s="138">
        <v>0</v>
      </c>
      <c r="W1242" s="138">
        <v>0</v>
      </c>
      <c r="X1242" s="138">
        <v>0</v>
      </c>
      <c r="Y1242" s="138">
        <v>0</v>
      </c>
      <c r="Z1242" s="139"/>
      <c r="AA1242" s="138">
        <v>0</v>
      </c>
      <c r="AB1242" s="131">
        <v>0</v>
      </c>
    </row>
    <row r="1243" spans="1:28" ht="15" customHeight="1" x14ac:dyDescent="0.25">
      <c r="A1243" s="129" t="str">
        <f>B1243&amp;"-"&amp;COUNTIF($B$3:B1243,B1243)</f>
        <v>303-88</v>
      </c>
      <c r="B1243" s="130">
        <v>303</v>
      </c>
      <c r="C1243" s="130" t="s">
        <v>53</v>
      </c>
      <c r="D1243" s="137">
        <v>44909</v>
      </c>
      <c r="E1243" s="138">
        <v>0.08</v>
      </c>
      <c r="F1243" s="138">
        <v>0</v>
      </c>
      <c r="G1243" s="138">
        <v>0</v>
      </c>
      <c r="H1243" s="138">
        <v>0.08</v>
      </c>
      <c r="I1243" s="138">
        <v>0</v>
      </c>
      <c r="J1243" s="138">
        <v>0</v>
      </c>
      <c r="K1243" s="138">
        <v>0</v>
      </c>
      <c r="L1243" s="139"/>
      <c r="M1243" s="138">
        <v>0.08</v>
      </c>
      <c r="N1243" s="139"/>
      <c r="O1243" s="138">
        <v>0</v>
      </c>
      <c r="P1243" s="138">
        <v>0</v>
      </c>
      <c r="Q1243" s="138">
        <v>0</v>
      </c>
      <c r="R1243" s="139"/>
      <c r="S1243" s="138">
        <v>0</v>
      </c>
      <c r="T1243" s="139"/>
      <c r="U1243" s="138">
        <v>0</v>
      </c>
      <c r="V1243" s="138">
        <v>0</v>
      </c>
      <c r="W1243" s="138">
        <v>0</v>
      </c>
      <c r="X1243" s="138">
        <v>0</v>
      </c>
      <c r="Y1243" s="138">
        <v>0</v>
      </c>
      <c r="Z1243" s="139"/>
      <c r="AA1243" s="138">
        <v>0</v>
      </c>
      <c r="AB1243" s="131">
        <v>0</v>
      </c>
    </row>
    <row r="1244" spans="1:28" ht="15" customHeight="1" x14ac:dyDescent="0.25">
      <c r="A1244" s="129" t="str">
        <f>B1244&amp;"-"&amp;COUNTIF($B$3:B1244,B1244)</f>
        <v>303-89</v>
      </c>
      <c r="B1244" s="130">
        <v>303</v>
      </c>
      <c r="C1244" s="130" t="s">
        <v>53</v>
      </c>
      <c r="D1244" s="137">
        <v>48694</v>
      </c>
      <c r="E1244" s="138">
        <v>0.57999999999999996</v>
      </c>
      <c r="F1244" s="138">
        <v>0</v>
      </c>
      <c r="G1244" s="138">
        <v>0.52</v>
      </c>
      <c r="H1244" s="138">
        <v>0</v>
      </c>
      <c r="I1244" s="138">
        <v>0</v>
      </c>
      <c r="J1244" s="138">
        <v>0</v>
      </c>
      <c r="K1244" s="138">
        <v>0</v>
      </c>
      <c r="L1244" s="139"/>
      <c r="M1244" s="138">
        <v>0.57999999999999996</v>
      </c>
      <c r="N1244" s="139"/>
      <c r="O1244" s="138">
        <v>0</v>
      </c>
      <c r="P1244" s="138">
        <v>0</v>
      </c>
      <c r="Q1244" s="138">
        <v>0</v>
      </c>
      <c r="R1244" s="139"/>
      <c r="S1244" s="138">
        <v>0</v>
      </c>
      <c r="T1244" s="139"/>
      <c r="U1244" s="138">
        <v>0</v>
      </c>
      <c r="V1244" s="138">
        <v>0</v>
      </c>
      <c r="W1244" s="138">
        <v>0</v>
      </c>
      <c r="X1244" s="138">
        <v>0</v>
      </c>
      <c r="Y1244" s="138">
        <v>0</v>
      </c>
      <c r="Z1244" s="139"/>
      <c r="AA1244" s="138">
        <v>0</v>
      </c>
      <c r="AB1244" s="131">
        <v>0</v>
      </c>
    </row>
    <row r="1245" spans="1:28" ht="15" customHeight="1" x14ac:dyDescent="0.25">
      <c r="A1245" s="129" t="str">
        <f>B1245&amp;"-"&amp;COUNTIF($B$3:B1245,B1245)</f>
        <v>303-90</v>
      </c>
      <c r="B1245" s="130">
        <v>303</v>
      </c>
      <c r="C1245" s="130" t="s">
        <v>53</v>
      </c>
      <c r="D1245" s="137">
        <v>50302</v>
      </c>
      <c r="E1245" s="138">
        <v>0.03</v>
      </c>
      <c r="F1245" s="138">
        <v>0</v>
      </c>
      <c r="G1245" s="138">
        <v>0</v>
      </c>
      <c r="H1245" s="138">
        <v>0</v>
      </c>
      <c r="I1245" s="138">
        <v>0</v>
      </c>
      <c r="J1245" s="138">
        <v>0</v>
      </c>
      <c r="K1245" s="138">
        <v>0.03</v>
      </c>
      <c r="L1245" s="139"/>
      <c r="M1245" s="138">
        <v>0.03</v>
      </c>
      <c r="N1245" s="139"/>
      <c r="O1245" s="138">
        <v>0</v>
      </c>
      <c r="P1245" s="138">
        <v>0</v>
      </c>
      <c r="Q1245" s="138">
        <v>0</v>
      </c>
      <c r="R1245" s="139"/>
      <c r="S1245" s="138">
        <v>0</v>
      </c>
      <c r="T1245" s="139"/>
      <c r="U1245" s="138">
        <v>0</v>
      </c>
      <c r="V1245" s="138">
        <v>0</v>
      </c>
      <c r="W1245" s="138">
        <v>0</v>
      </c>
      <c r="X1245" s="138">
        <v>0</v>
      </c>
      <c r="Y1245" s="138">
        <v>0</v>
      </c>
      <c r="Z1245" s="139"/>
      <c r="AA1245" s="138">
        <v>0</v>
      </c>
      <c r="AB1245" s="131">
        <v>0</v>
      </c>
    </row>
    <row r="1246" spans="1:28" ht="15" customHeight="1" x14ac:dyDescent="0.25">
      <c r="A1246" s="129" t="str">
        <f>B1246&amp;"-"&amp;COUNTIF($B$3:B1246,B1246)</f>
        <v>303-91</v>
      </c>
      <c r="B1246" s="130">
        <v>303</v>
      </c>
      <c r="C1246" s="130" t="s">
        <v>53</v>
      </c>
      <c r="D1246" s="137">
        <v>49536</v>
      </c>
      <c r="E1246" s="138">
        <v>0.52</v>
      </c>
      <c r="F1246" s="138">
        <v>0</v>
      </c>
      <c r="G1246" s="138">
        <v>0</v>
      </c>
      <c r="H1246" s="138">
        <v>0.47</v>
      </c>
      <c r="I1246" s="138">
        <v>0</v>
      </c>
      <c r="J1246" s="138">
        <v>0</v>
      </c>
      <c r="K1246" s="138">
        <v>0</v>
      </c>
      <c r="L1246" s="139"/>
      <c r="M1246" s="138">
        <v>0.52</v>
      </c>
      <c r="N1246" s="139"/>
      <c r="O1246" s="138">
        <v>0</v>
      </c>
      <c r="P1246" s="138">
        <v>0</v>
      </c>
      <c r="Q1246" s="138">
        <v>0</v>
      </c>
      <c r="R1246" s="139"/>
      <c r="S1246" s="138">
        <v>0</v>
      </c>
      <c r="T1246" s="139"/>
      <c r="U1246" s="138">
        <v>0</v>
      </c>
      <c r="V1246" s="138">
        <v>0</v>
      </c>
      <c r="W1246" s="138">
        <v>0</v>
      </c>
      <c r="X1246" s="138">
        <v>0</v>
      </c>
      <c r="Y1246" s="138">
        <v>0</v>
      </c>
      <c r="Z1246" s="139"/>
      <c r="AA1246" s="138">
        <v>0</v>
      </c>
      <c r="AB1246" s="131">
        <v>0</v>
      </c>
    </row>
    <row r="1247" spans="1:28" ht="15" customHeight="1" x14ac:dyDescent="0.25">
      <c r="A1247" s="129" t="str">
        <f>B1247&amp;"-"&amp;COUNTIF($B$3:B1247,B1247)</f>
        <v>303-92</v>
      </c>
      <c r="B1247" s="130">
        <v>303</v>
      </c>
      <c r="C1247" s="130" t="s">
        <v>53</v>
      </c>
      <c r="D1247" s="137">
        <v>45005</v>
      </c>
      <c r="E1247" s="138">
        <v>0.1</v>
      </c>
      <c r="F1247" s="138">
        <v>0</v>
      </c>
      <c r="G1247" s="138">
        <v>0</v>
      </c>
      <c r="H1247" s="138">
        <v>0.1</v>
      </c>
      <c r="I1247" s="138">
        <v>0</v>
      </c>
      <c r="J1247" s="138">
        <v>0</v>
      </c>
      <c r="K1247" s="138">
        <v>0</v>
      </c>
      <c r="L1247" s="139"/>
      <c r="M1247" s="138">
        <v>0.1</v>
      </c>
      <c r="N1247" s="139"/>
      <c r="O1247" s="138">
        <v>0</v>
      </c>
      <c r="P1247" s="138">
        <v>0</v>
      </c>
      <c r="Q1247" s="138">
        <v>0</v>
      </c>
      <c r="R1247" s="139"/>
      <c r="S1247" s="138">
        <v>0</v>
      </c>
      <c r="T1247" s="139"/>
      <c r="U1247" s="138">
        <v>0</v>
      </c>
      <c r="V1247" s="138">
        <v>0</v>
      </c>
      <c r="W1247" s="138">
        <v>0</v>
      </c>
      <c r="X1247" s="138">
        <v>0</v>
      </c>
      <c r="Y1247" s="138">
        <v>0</v>
      </c>
      <c r="Z1247" s="139"/>
      <c r="AA1247" s="138">
        <v>0</v>
      </c>
      <c r="AB1247" s="131">
        <v>0</v>
      </c>
    </row>
    <row r="1248" spans="1:28" ht="15" customHeight="1" x14ac:dyDescent="0.25">
      <c r="A1248" s="129" t="str">
        <f>B1248&amp;"-"&amp;COUNTIF($B$3:B1248,B1248)</f>
        <v>303-93</v>
      </c>
      <c r="B1248" s="130">
        <v>303</v>
      </c>
      <c r="C1248" s="130" t="s">
        <v>53</v>
      </c>
      <c r="D1248" s="137">
        <v>45013</v>
      </c>
      <c r="E1248" s="138">
        <v>1</v>
      </c>
      <c r="F1248" s="138">
        <v>0</v>
      </c>
      <c r="G1248" s="138">
        <v>0</v>
      </c>
      <c r="H1248" s="138">
        <v>1</v>
      </c>
      <c r="I1248" s="138">
        <v>0</v>
      </c>
      <c r="J1248" s="138">
        <v>0</v>
      </c>
      <c r="K1248" s="138">
        <v>0</v>
      </c>
      <c r="L1248" s="139"/>
      <c r="M1248" s="138">
        <v>1</v>
      </c>
      <c r="N1248" s="139"/>
      <c r="O1248" s="138">
        <v>0</v>
      </c>
      <c r="P1248" s="138">
        <v>0</v>
      </c>
      <c r="Q1248" s="138">
        <v>0</v>
      </c>
      <c r="R1248" s="139"/>
      <c r="S1248" s="138">
        <v>0</v>
      </c>
      <c r="T1248" s="139"/>
      <c r="U1248" s="138">
        <v>0</v>
      </c>
      <c r="V1248" s="138">
        <v>0</v>
      </c>
      <c r="W1248" s="138">
        <v>0</v>
      </c>
      <c r="X1248" s="138">
        <v>0</v>
      </c>
      <c r="Y1248" s="138">
        <v>0</v>
      </c>
      <c r="Z1248" s="139"/>
      <c r="AA1248" s="138">
        <v>0</v>
      </c>
      <c r="AB1248" s="131">
        <v>0</v>
      </c>
    </row>
    <row r="1249" spans="1:28" ht="15" customHeight="1" x14ac:dyDescent="0.25">
      <c r="A1249" s="129" t="str">
        <f>B1249&amp;"-"&amp;COUNTIF($B$3:B1249,B1249)</f>
        <v>303-94</v>
      </c>
      <c r="B1249" s="130">
        <v>303</v>
      </c>
      <c r="C1249" s="130" t="s">
        <v>53</v>
      </c>
      <c r="D1249" s="137">
        <v>50252</v>
      </c>
      <c r="E1249" s="138">
        <v>1</v>
      </c>
      <c r="F1249" s="138">
        <v>0</v>
      </c>
      <c r="G1249" s="138">
        <v>0</v>
      </c>
      <c r="H1249" s="138">
        <v>0</v>
      </c>
      <c r="I1249" s="138">
        <v>0</v>
      </c>
      <c r="J1249" s="138">
        <v>0</v>
      </c>
      <c r="K1249" s="138">
        <v>1</v>
      </c>
      <c r="L1249" s="139"/>
      <c r="M1249" s="138">
        <v>1</v>
      </c>
      <c r="N1249" s="139"/>
      <c r="O1249" s="138">
        <v>0</v>
      </c>
      <c r="P1249" s="138">
        <v>0</v>
      </c>
      <c r="Q1249" s="138">
        <v>0</v>
      </c>
      <c r="R1249" s="139"/>
      <c r="S1249" s="138">
        <v>0</v>
      </c>
      <c r="T1249" s="139"/>
      <c r="U1249" s="138">
        <v>0</v>
      </c>
      <c r="V1249" s="138">
        <v>0</v>
      </c>
      <c r="W1249" s="138">
        <v>0</v>
      </c>
      <c r="X1249" s="138">
        <v>0</v>
      </c>
      <c r="Y1249" s="138">
        <v>0</v>
      </c>
      <c r="Z1249" s="139"/>
      <c r="AA1249" s="138">
        <v>0</v>
      </c>
      <c r="AB1249" s="131">
        <v>0</v>
      </c>
    </row>
    <row r="1250" spans="1:28" ht="15" customHeight="1" x14ac:dyDescent="0.25">
      <c r="A1250" s="129" t="str">
        <f>B1250&amp;"-"&amp;COUNTIF($B$3:B1250,B1250)</f>
        <v>303-95</v>
      </c>
      <c r="B1250" s="130">
        <v>303</v>
      </c>
      <c r="C1250" s="130" t="s">
        <v>53</v>
      </c>
      <c r="D1250" s="137">
        <v>48389</v>
      </c>
      <c r="E1250" s="138">
        <v>0.28000000000000003</v>
      </c>
      <c r="F1250" s="138">
        <v>0</v>
      </c>
      <c r="G1250" s="138">
        <v>0</v>
      </c>
      <c r="H1250" s="138">
        <v>0.28000000000000003</v>
      </c>
      <c r="I1250" s="138">
        <v>0</v>
      </c>
      <c r="J1250" s="138">
        <v>0</v>
      </c>
      <c r="K1250" s="138">
        <v>0</v>
      </c>
      <c r="L1250" s="139"/>
      <c r="M1250" s="138">
        <v>0.28000000000000003</v>
      </c>
      <c r="N1250" s="139"/>
      <c r="O1250" s="138">
        <v>0</v>
      </c>
      <c r="P1250" s="138">
        <v>0</v>
      </c>
      <c r="Q1250" s="138">
        <v>0</v>
      </c>
      <c r="R1250" s="139"/>
      <c r="S1250" s="138">
        <v>0</v>
      </c>
      <c r="T1250" s="139"/>
      <c r="U1250" s="138">
        <v>0</v>
      </c>
      <c r="V1250" s="138">
        <v>0</v>
      </c>
      <c r="W1250" s="138">
        <v>0</v>
      </c>
      <c r="X1250" s="138">
        <v>0</v>
      </c>
      <c r="Y1250" s="138">
        <v>0</v>
      </c>
      <c r="Z1250" s="139"/>
      <c r="AA1250" s="138">
        <v>0</v>
      </c>
      <c r="AB1250" s="131">
        <v>0</v>
      </c>
    </row>
    <row r="1251" spans="1:28" ht="15" customHeight="1" x14ac:dyDescent="0.25">
      <c r="A1251" s="129" t="str">
        <f>B1251&amp;"-"&amp;COUNTIF($B$3:B1251,B1251)</f>
        <v>303-96</v>
      </c>
      <c r="B1251" s="130">
        <v>303</v>
      </c>
      <c r="C1251" s="130" t="s">
        <v>53</v>
      </c>
      <c r="D1251" s="137">
        <v>45054</v>
      </c>
      <c r="E1251" s="138">
        <v>1.1100000000000001</v>
      </c>
      <c r="F1251" s="138">
        <v>0</v>
      </c>
      <c r="G1251" s="138">
        <v>0</v>
      </c>
      <c r="H1251" s="138">
        <v>1.07</v>
      </c>
      <c r="I1251" s="138">
        <v>0</v>
      </c>
      <c r="J1251" s="138">
        <v>0</v>
      </c>
      <c r="K1251" s="138">
        <v>0</v>
      </c>
      <c r="L1251" s="139"/>
      <c r="M1251" s="138">
        <v>1.1100000000000001</v>
      </c>
      <c r="N1251" s="139"/>
      <c r="O1251" s="138">
        <v>0</v>
      </c>
      <c r="P1251" s="138">
        <v>0</v>
      </c>
      <c r="Q1251" s="138">
        <v>0</v>
      </c>
      <c r="R1251" s="139"/>
      <c r="S1251" s="138">
        <v>0</v>
      </c>
      <c r="T1251" s="139"/>
      <c r="U1251" s="138">
        <v>0</v>
      </c>
      <c r="V1251" s="138">
        <v>0</v>
      </c>
      <c r="W1251" s="138">
        <v>0</v>
      </c>
      <c r="X1251" s="138">
        <v>0</v>
      </c>
      <c r="Y1251" s="138">
        <v>0</v>
      </c>
      <c r="Z1251" s="139"/>
      <c r="AA1251" s="138">
        <v>0</v>
      </c>
      <c r="AB1251" s="131">
        <v>0</v>
      </c>
    </row>
    <row r="1252" spans="1:28" ht="15" customHeight="1" x14ac:dyDescent="0.25">
      <c r="A1252" s="129" t="str">
        <f>B1252&amp;"-"&amp;COUNTIF($B$3:B1252,B1252)</f>
        <v>303-97</v>
      </c>
      <c r="B1252" s="130">
        <v>303</v>
      </c>
      <c r="C1252" s="130" t="s">
        <v>53</v>
      </c>
      <c r="D1252" s="137">
        <v>47696</v>
      </c>
      <c r="E1252" s="138">
        <v>0.5</v>
      </c>
      <c r="F1252" s="138">
        <v>0</v>
      </c>
      <c r="G1252" s="138">
        <v>0.5</v>
      </c>
      <c r="H1252" s="138">
        <v>0</v>
      </c>
      <c r="I1252" s="138">
        <v>0</v>
      </c>
      <c r="J1252" s="138">
        <v>0</v>
      </c>
      <c r="K1252" s="138">
        <v>0</v>
      </c>
      <c r="L1252" s="139"/>
      <c r="M1252" s="138">
        <v>0.5</v>
      </c>
      <c r="N1252" s="139"/>
      <c r="O1252" s="138">
        <v>0</v>
      </c>
      <c r="P1252" s="138">
        <v>0</v>
      </c>
      <c r="Q1252" s="138">
        <v>0</v>
      </c>
      <c r="R1252" s="139"/>
      <c r="S1252" s="138">
        <v>0</v>
      </c>
      <c r="T1252" s="139"/>
      <c r="U1252" s="138">
        <v>0</v>
      </c>
      <c r="V1252" s="138">
        <v>0</v>
      </c>
      <c r="W1252" s="138">
        <v>0</v>
      </c>
      <c r="X1252" s="138">
        <v>0</v>
      </c>
      <c r="Y1252" s="138">
        <v>0</v>
      </c>
      <c r="Z1252" s="139"/>
      <c r="AA1252" s="138">
        <v>0</v>
      </c>
      <c r="AB1252" s="131">
        <v>0</v>
      </c>
    </row>
    <row r="1253" spans="1:28" ht="15" customHeight="1" x14ac:dyDescent="0.25">
      <c r="A1253" s="129" t="str">
        <f>B1253&amp;"-"&amp;COUNTIF($B$3:B1253,B1253)</f>
        <v>303-98</v>
      </c>
      <c r="B1253" s="130">
        <v>303</v>
      </c>
      <c r="C1253" s="130" t="s">
        <v>53</v>
      </c>
      <c r="D1253" s="137">
        <v>45047</v>
      </c>
      <c r="E1253" s="138">
        <v>1.54</v>
      </c>
      <c r="F1253" s="138">
        <v>0</v>
      </c>
      <c r="G1253" s="138">
        <v>0</v>
      </c>
      <c r="H1253" s="138">
        <v>0.54</v>
      </c>
      <c r="I1253" s="138">
        <v>0</v>
      </c>
      <c r="J1253" s="138">
        <v>0</v>
      </c>
      <c r="K1253" s="138">
        <v>0.94</v>
      </c>
      <c r="L1253" s="139"/>
      <c r="M1253" s="138">
        <v>1.54</v>
      </c>
      <c r="N1253" s="139"/>
      <c r="O1253" s="138">
        <v>0</v>
      </c>
      <c r="P1253" s="138">
        <v>0</v>
      </c>
      <c r="Q1253" s="138">
        <v>0</v>
      </c>
      <c r="R1253" s="139"/>
      <c r="S1253" s="138">
        <v>0</v>
      </c>
      <c r="T1253" s="139"/>
      <c r="U1253" s="138">
        <v>0</v>
      </c>
      <c r="V1253" s="138">
        <v>0</v>
      </c>
      <c r="W1253" s="138">
        <v>0</v>
      </c>
      <c r="X1253" s="138">
        <v>0</v>
      </c>
      <c r="Y1253" s="138">
        <v>0</v>
      </c>
      <c r="Z1253" s="139"/>
      <c r="AA1253" s="138">
        <v>0</v>
      </c>
      <c r="AB1253" s="131">
        <v>0</v>
      </c>
    </row>
    <row r="1254" spans="1:28" ht="15" customHeight="1" x14ac:dyDescent="0.25">
      <c r="A1254" s="129" t="str">
        <f>B1254&amp;"-"&amp;COUNTIF($B$3:B1254,B1254)</f>
        <v>303-99</v>
      </c>
      <c r="B1254" s="130">
        <v>303</v>
      </c>
      <c r="C1254" s="130" t="s">
        <v>53</v>
      </c>
      <c r="D1254" s="137">
        <v>45104</v>
      </c>
      <c r="E1254" s="138">
        <v>0.41</v>
      </c>
      <c r="F1254" s="138">
        <v>0</v>
      </c>
      <c r="G1254" s="138">
        <v>0</v>
      </c>
      <c r="H1254" s="138">
        <v>0</v>
      </c>
      <c r="I1254" s="138">
        <v>0</v>
      </c>
      <c r="J1254" s="138">
        <v>0</v>
      </c>
      <c r="K1254" s="138">
        <v>0</v>
      </c>
      <c r="L1254" s="139"/>
      <c r="M1254" s="138">
        <v>0.41</v>
      </c>
      <c r="N1254" s="139"/>
      <c r="O1254" s="138">
        <v>0</v>
      </c>
      <c r="P1254" s="138">
        <v>0</v>
      </c>
      <c r="Q1254" s="138">
        <v>0</v>
      </c>
      <c r="R1254" s="139"/>
      <c r="S1254" s="138">
        <v>0</v>
      </c>
      <c r="T1254" s="139"/>
      <c r="U1254" s="138">
        <v>0</v>
      </c>
      <c r="V1254" s="138">
        <v>0</v>
      </c>
      <c r="W1254" s="138">
        <v>0</v>
      </c>
      <c r="X1254" s="138">
        <v>0</v>
      </c>
      <c r="Y1254" s="138">
        <v>0</v>
      </c>
      <c r="Z1254" s="139"/>
      <c r="AA1254" s="138">
        <v>0</v>
      </c>
      <c r="AB1254" s="131">
        <v>0</v>
      </c>
    </row>
    <row r="1255" spans="1:28" ht="15" customHeight="1" x14ac:dyDescent="0.25">
      <c r="A1255" s="129" t="str">
        <f>B1255&amp;"-"&amp;COUNTIF($B$3:B1255,B1255)</f>
        <v>303-100</v>
      </c>
      <c r="B1255" s="130">
        <v>303</v>
      </c>
      <c r="C1255" s="130" t="s">
        <v>53</v>
      </c>
      <c r="D1255" s="137">
        <v>45666</v>
      </c>
      <c r="E1255" s="138">
        <v>0.53</v>
      </c>
      <c r="F1255" s="138">
        <v>0</v>
      </c>
      <c r="G1255" s="138">
        <v>0</v>
      </c>
      <c r="H1255" s="138">
        <v>0</v>
      </c>
      <c r="I1255" s="138">
        <v>0</v>
      </c>
      <c r="J1255" s="138">
        <v>0</v>
      </c>
      <c r="K1255" s="138">
        <v>0</v>
      </c>
      <c r="L1255" s="139"/>
      <c r="M1255" s="138">
        <v>0.53</v>
      </c>
      <c r="N1255" s="139"/>
      <c r="O1255" s="138">
        <v>0</v>
      </c>
      <c r="P1255" s="138">
        <v>0</v>
      </c>
      <c r="Q1255" s="138">
        <v>0</v>
      </c>
      <c r="R1255" s="139"/>
      <c r="S1255" s="138">
        <v>0</v>
      </c>
      <c r="T1255" s="139"/>
      <c r="U1255" s="138">
        <v>0</v>
      </c>
      <c r="V1255" s="138">
        <v>0</v>
      </c>
      <c r="W1255" s="138">
        <v>0</v>
      </c>
      <c r="X1255" s="138">
        <v>0</v>
      </c>
      <c r="Y1255" s="138">
        <v>0</v>
      </c>
      <c r="Z1255" s="139"/>
      <c r="AA1255" s="138">
        <v>0</v>
      </c>
      <c r="AB1255" s="131">
        <v>0</v>
      </c>
    </row>
    <row r="1256" spans="1:28" ht="15" customHeight="1" x14ac:dyDescent="0.25">
      <c r="A1256" s="129" t="str">
        <f>B1256&amp;"-"&amp;COUNTIF($B$3:B1256,B1256)</f>
        <v>303-101</v>
      </c>
      <c r="B1256" s="130">
        <v>303</v>
      </c>
      <c r="C1256" s="130" t="s">
        <v>53</v>
      </c>
      <c r="D1256" s="137">
        <v>45120</v>
      </c>
      <c r="E1256" s="138">
        <v>0.28000000000000003</v>
      </c>
      <c r="F1256" s="138">
        <v>0</v>
      </c>
      <c r="G1256" s="138">
        <v>0</v>
      </c>
      <c r="H1256" s="138">
        <v>0</v>
      </c>
      <c r="I1256" s="138">
        <v>0</v>
      </c>
      <c r="J1256" s="138">
        <v>0</v>
      </c>
      <c r="K1256" s="138">
        <v>0</v>
      </c>
      <c r="L1256" s="139"/>
      <c r="M1256" s="138">
        <v>0.28000000000000003</v>
      </c>
      <c r="N1256" s="139"/>
      <c r="O1256" s="138">
        <v>0</v>
      </c>
      <c r="P1256" s="138">
        <v>0</v>
      </c>
      <c r="Q1256" s="138">
        <v>0</v>
      </c>
      <c r="R1256" s="139"/>
      <c r="S1256" s="138">
        <v>0</v>
      </c>
      <c r="T1256" s="139"/>
      <c r="U1256" s="138">
        <v>0</v>
      </c>
      <c r="V1256" s="138">
        <v>0</v>
      </c>
      <c r="W1256" s="138">
        <v>0</v>
      </c>
      <c r="X1256" s="138">
        <v>0</v>
      </c>
      <c r="Y1256" s="138">
        <v>0</v>
      </c>
      <c r="Z1256" s="139"/>
      <c r="AA1256" s="138">
        <v>0</v>
      </c>
      <c r="AB1256" s="131">
        <v>0</v>
      </c>
    </row>
    <row r="1257" spans="1:28" ht="15" customHeight="1" x14ac:dyDescent="0.25">
      <c r="A1257" s="129" t="str">
        <f>B1257&amp;"-"&amp;COUNTIF($B$3:B1257,B1257)</f>
        <v>303-102</v>
      </c>
      <c r="B1257" s="130">
        <v>303</v>
      </c>
      <c r="C1257" s="130" t="s">
        <v>53</v>
      </c>
      <c r="D1257" s="137">
        <v>45153</v>
      </c>
      <c r="E1257" s="138">
        <v>0.05</v>
      </c>
      <c r="F1257" s="138">
        <v>0</v>
      </c>
      <c r="G1257" s="138">
        <v>0</v>
      </c>
      <c r="H1257" s="138">
        <v>0.05</v>
      </c>
      <c r="I1257" s="138">
        <v>0</v>
      </c>
      <c r="J1257" s="138">
        <v>0</v>
      </c>
      <c r="K1257" s="138">
        <v>0</v>
      </c>
      <c r="L1257" s="139"/>
      <c r="M1257" s="138">
        <v>0.05</v>
      </c>
      <c r="N1257" s="139"/>
      <c r="O1257" s="138">
        <v>0</v>
      </c>
      <c r="P1257" s="138">
        <v>0</v>
      </c>
      <c r="Q1257" s="138">
        <v>0</v>
      </c>
      <c r="R1257" s="139"/>
      <c r="S1257" s="138">
        <v>0</v>
      </c>
      <c r="T1257" s="139"/>
      <c r="U1257" s="138">
        <v>0</v>
      </c>
      <c r="V1257" s="138">
        <v>0</v>
      </c>
      <c r="W1257" s="138">
        <v>0</v>
      </c>
      <c r="X1257" s="138">
        <v>0</v>
      </c>
      <c r="Y1257" s="138">
        <v>0</v>
      </c>
      <c r="Z1257" s="139"/>
      <c r="AA1257" s="138">
        <v>0</v>
      </c>
      <c r="AB1257" s="131">
        <v>0</v>
      </c>
    </row>
    <row r="1258" spans="1:28" ht="15" customHeight="1" x14ac:dyDescent="0.25">
      <c r="A1258" s="129" t="str">
        <f>B1258&amp;"-"&amp;COUNTIF($B$3:B1258,B1258)</f>
        <v>303-103</v>
      </c>
      <c r="B1258" s="130">
        <v>303</v>
      </c>
      <c r="C1258" s="130" t="s">
        <v>53</v>
      </c>
      <c r="D1258" s="137">
        <v>45161</v>
      </c>
      <c r="E1258" s="138">
        <v>120.35</v>
      </c>
      <c r="F1258" s="138">
        <v>0</v>
      </c>
      <c r="G1258" s="138">
        <v>35.56</v>
      </c>
      <c r="H1258" s="138">
        <v>32.450000000000003</v>
      </c>
      <c r="I1258" s="138">
        <v>0</v>
      </c>
      <c r="J1258" s="138">
        <v>19.16</v>
      </c>
      <c r="K1258" s="138">
        <v>16.21</v>
      </c>
      <c r="L1258" s="139"/>
      <c r="M1258" s="138">
        <v>120.35</v>
      </c>
      <c r="N1258" s="139"/>
      <c r="O1258" s="138">
        <v>0</v>
      </c>
      <c r="P1258" s="138">
        <v>0</v>
      </c>
      <c r="Q1258" s="138">
        <v>0</v>
      </c>
      <c r="R1258" s="139"/>
      <c r="S1258" s="138">
        <v>0</v>
      </c>
      <c r="T1258" s="139"/>
      <c r="U1258" s="138">
        <v>0</v>
      </c>
      <c r="V1258" s="138">
        <v>0</v>
      </c>
      <c r="W1258" s="138">
        <v>0</v>
      </c>
      <c r="X1258" s="138">
        <v>0</v>
      </c>
      <c r="Y1258" s="138">
        <v>0</v>
      </c>
      <c r="Z1258" s="139"/>
      <c r="AA1258" s="138">
        <v>0</v>
      </c>
      <c r="AB1258" s="131">
        <v>0</v>
      </c>
    </row>
    <row r="1259" spans="1:28" ht="15" customHeight="1" x14ac:dyDescent="0.25">
      <c r="A1259" s="129" t="str">
        <f>B1259&amp;"-"&amp;COUNTIF($B$3:B1259,B1259)</f>
        <v>303-104</v>
      </c>
      <c r="B1259" s="130">
        <v>303</v>
      </c>
      <c r="C1259" s="130" t="s">
        <v>53</v>
      </c>
      <c r="D1259" s="137">
        <v>45179</v>
      </c>
      <c r="E1259" s="138">
        <v>1</v>
      </c>
      <c r="F1259" s="138">
        <v>0</v>
      </c>
      <c r="G1259" s="138">
        <v>0.96</v>
      </c>
      <c r="H1259" s="138">
        <v>0</v>
      </c>
      <c r="I1259" s="138">
        <v>0</v>
      </c>
      <c r="J1259" s="138">
        <v>0</v>
      </c>
      <c r="K1259" s="138">
        <v>0</v>
      </c>
      <c r="L1259" s="139"/>
      <c r="M1259" s="138">
        <v>1</v>
      </c>
      <c r="N1259" s="139"/>
      <c r="O1259" s="138">
        <v>0</v>
      </c>
      <c r="P1259" s="138">
        <v>0</v>
      </c>
      <c r="Q1259" s="138">
        <v>0</v>
      </c>
      <c r="R1259" s="139"/>
      <c r="S1259" s="138">
        <v>0</v>
      </c>
      <c r="T1259" s="139"/>
      <c r="U1259" s="138">
        <v>0</v>
      </c>
      <c r="V1259" s="138">
        <v>0</v>
      </c>
      <c r="W1259" s="138">
        <v>0</v>
      </c>
      <c r="X1259" s="138">
        <v>0</v>
      </c>
      <c r="Y1259" s="138">
        <v>0</v>
      </c>
      <c r="Z1259" s="139"/>
      <c r="AA1259" s="138">
        <v>0</v>
      </c>
      <c r="AB1259" s="131">
        <v>0</v>
      </c>
    </row>
    <row r="1260" spans="1:28" ht="15" customHeight="1" x14ac:dyDescent="0.25">
      <c r="A1260" s="129" t="str">
        <f>B1260&amp;"-"&amp;COUNTIF($B$3:B1260,B1260)</f>
        <v>303-105</v>
      </c>
      <c r="B1260" s="130">
        <v>303</v>
      </c>
      <c r="C1260" s="130" t="s">
        <v>53</v>
      </c>
      <c r="D1260" s="137"/>
      <c r="E1260" s="138">
        <v>0</v>
      </c>
      <c r="F1260" s="138">
        <v>0</v>
      </c>
      <c r="G1260" s="138">
        <v>0</v>
      </c>
      <c r="H1260" s="138">
        <v>0</v>
      </c>
      <c r="I1260" s="138">
        <v>0</v>
      </c>
      <c r="J1260" s="138">
        <v>0</v>
      </c>
      <c r="K1260" s="138">
        <v>0</v>
      </c>
      <c r="L1260" s="139"/>
      <c r="M1260" s="138">
        <v>0</v>
      </c>
      <c r="N1260" s="139"/>
      <c r="O1260" s="138">
        <v>0</v>
      </c>
      <c r="P1260" s="138">
        <v>0</v>
      </c>
      <c r="Q1260" s="138">
        <v>0</v>
      </c>
      <c r="R1260" s="139"/>
      <c r="S1260" s="138">
        <v>0</v>
      </c>
      <c r="T1260" s="139"/>
      <c r="U1260" s="138">
        <v>0</v>
      </c>
      <c r="V1260" s="138">
        <v>0</v>
      </c>
      <c r="W1260" s="138">
        <v>0</v>
      </c>
      <c r="X1260" s="138">
        <v>0</v>
      </c>
      <c r="Y1260" s="138">
        <v>0</v>
      </c>
      <c r="Z1260" s="139"/>
      <c r="AA1260" s="138">
        <v>0</v>
      </c>
      <c r="AB1260" s="131">
        <v>0</v>
      </c>
    </row>
    <row r="1261" spans="1:28" ht="15" customHeight="1" x14ac:dyDescent="0.25">
      <c r="A1261" s="129" t="str">
        <f>B1261&amp;"-"&amp;COUNTIF($B$3:B1261,B1261)</f>
        <v>303-106</v>
      </c>
      <c r="B1261" s="130">
        <v>303</v>
      </c>
      <c r="C1261" s="130" t="s">
        <v>53</v>
      </c>
      <c r="D1261" s="137"/>
      <c r="E1261" s="138">
        <v>0</v>
      </c>
      <c r="F1261" s="138">
        <v>0</v>
      </c>
      <c r="G1261" s="138">
        <v>0</v>
      </c>
      <c r="H1261" s="138">
        <v>0</v>
      </c>
      <c r="I1261" s="138">
        <v>0</v>
      </c>
      <c r="J1261" s="138">
        <v>0</v>
      </c>
      <c r="K1261" s="138">
        <v>0</v>
      </c>
      <c r="L1261" s="139"/>
      <c r="M1261" s="138">
        <v>0</v>
      </c>
      <c r="N1261" s="139"/>
      <c r="O1261" s="138">
        <v>0</v>
      </c>
      <c r="P1261" s="138">
        <v>0</v>
      </c>
      <c r="Q1261" s="138">
        <v>0</v>
      </c>
      <c r="R1261" s="139"/>
      <c r="S1261" s="138">
        <v>0</v>
      </c>
      <c r="T1261" s="139"/>
      <c r="U1261" s="138">
        <v>0</v>
      </c>
      <c r="V1261" s="138">
        <v>0</v>
      </c>
      <c r="W1261" s="138">
        <v>0</v>
      </c>
      <c r="X1261" s="138">
        <v>0</v>
      </c>
      <c r="Y1261" s="138">
        <v>0</v>
      </c>
      <c r="Z1261" s="139"/>
      <c r="AA1261" s="138">
        <v>0</v>
      </c>
      <c r="AB1261" s="131">
        <v>0</v>
      </c>
    </row>
    <row r="1262" spans="1:28" ht="15" customHeight="1" x14ac:dyDescent="0.25">
      <c r="A1262" s="129" t="str">
        <f>B1262&amp;"-"&amp;COUNTIF($B$3:B1262,B1262)</f>
        <v>303-107</v>
      </c>
      <c r="B1262" s="130">
        <v>303</v>
      </c>
      <c r="C1262" s="130" t="s">
        <v>53</v>
      </c>
      <c r="D1262" s="137"/>
      <c r="E1262" s="138">
        <v>0</v>
      </c>
      <c r="F1262" s="138">
        <v>0</v>
      </c>
      <c r="G1262" s="138">
        <v>0</v>
      </c>
      <c r="H1262" s="138">
        <v>0</v>
      </c>
      <c r="I1262" s="138">
        <v>0</v>
      </c>
      <c r="J1262" s="138">
        <v>0</v>
      </c>
      <c r="K1262" s="138">
        <v>0</v>
      </c>
      <c r="L1262" s="139"/>
      <c r="M1262" s="138">
        <v>0</v>
      </c>
      <c r="N1262" s="139"/>
      <c r="O1262" s="138">
        <v>0</v>
      </c>
      <c r="P1262" s="138">
        <v>0</v>
      </c>
      <c r="Q1262" s="138">
        <v>0</v>
      </c>
      <c r="R1262" s="139"/>
      <c r="S1262" s="138">
        <v>0</v>
      </c>
      <c r="T1262" s="139"/>
      <c r="U1262" s="138">
        <v>0</v>
      </c>
      <c r="V1262" s="138">
        <v>0</v>
      </c>
      <c r="W1262" s="138">
        <v>0</v>
      </c>
      <c r="X1262" s="138">
        <v>0</v>
      </c>
      <c r="Y1262" s="138">
        <v>0</v>
      </c>
      <c r="Z1262" s="139"/>
      <c r="AA1262" s="138">
        <v>0</v>
      </c>
      <c r="AB1262" s="131">
        <v>0</v>
      </c>
    </row>
    <row r="1263" spans="1:28" ht="15" customHeight="1" x14ac:dyDescent="0.25">
      <c r="A1263" s="129" t="str">
        <f>B1263&amp;"-"&amp;COUNTIF($B$3:B1263,B1263)</f>
        <v>303-108</v>
      </c>
      <c r="B1263" s="130">
        <v>303</v>
      </c>
      <c r="C1263" s="130" t="s">
        <v>53</v>
      </c>
      <c r="D1263" s="137"/>
      <c r="E1263" s="138">
        <v>0</v>
      </c>
      <c r="F1263" s="138">
        <v>0</v>
      </c>
      <c r="G1263" s="138">
        <v>0</v>
      </c>
      <c r="H1263" s="138">
        <v>0</v>
      </c>
      <c r="I1263" s="138">
        <v>0</v>
      </c>
      <c r="J1263" s="138">
        <v>0</v>
      </c>
      <c r="K1263" s="138">
        <v>0</v>
      </c>
      <c r="L1263" s="139"/>
      <c r="M1263" s="138">
        <v>0</v>
      </c>
      <c r="N1263" s="139"/>
      <c r="O1263" s="138">
        <v>0</v>
      </c>
      <c r="P1263" s="138">
        <v>0</v>
      </c>
      <c r="Q1263" s="138">
        <v>0</v>
      </c>
      <c r="R1263" s="139"/>
      <c r="S1263" s="138">
        <v>0</v>
      </c>
      <c r="T1263" s="139"/>
      <c r="U1263" s="138">
        <v>0</v>
      </c>
      <c r="V1263" s="138">
        <v>0</v>
      </c>
      <c r="W1263" s="138">
        <v>0</v>
      </c>
      <c r="X1263" s="138">
        <v>0</v>
      </c>
      <c r="Y1263" s="138">
        <v>0</v>
      </c>
      <c r="Z1263" s="139"/>
      <c r="AA1263" s="138">
        <v>0</v>
      </c>
      <c r="AB1263" s="131">
        <v>0</v>
      </c>
    </row>
    <row r="1264" spans="1:28" ht="15" customHeight="1" x14ac:dyDescent="0.25">
      <c r="A1264" s="129" t="str">
        <f>B1264&amp;"-"&amp;COUNTIF($B$3:B1264,B1264)</f>
        <v>303-109</v>
      </c>
      <c r="B1264" s="130">
        <v>303</v>
      </c>
      <c r="C1264" s="130" t="s">
        <v>53</v>
      </c>
      <c r="D1264" s="137"/>
      <c r="E1264" s="138">
        <v>0</v>
      </c>
      <c r="F1264" s="138">
        <v>0</v>
      </c>
      <c r="G1264" s="138">
        <v>0</v>
      </c>
      <c r="H1264" s="138">
        <v>0</v>
      </c>
      <c r="I1264" s="138">
        <v>0</v>
      </c>
      <c r="J1264" s="138">
        <v>0</v>
      </c>
      <c r="K1264" s="138">
        <v>0</v>
      </c>
      <c r="L1264" s="139"/>
      <c r="M1264" s="138">
        <v>0</v>
      </c>
      <c r="N1264" s="139"/>
      <c r="O1264" s="138">
        <v>0</v>
      </c>
      <c r="P1264" s="138">
        <v>0</v>
      </c>
      <c r="Q1264" s="138">
        <v>0</v>
      </c>
      <c r="R1264" s="139"/>
      <c r="S1264" s="138">
        <v>0</v>
      </c>
      <c r="T1264" s="139"/>
      <c r="U1264" s="138">
        <v>0</v>
      </c>
      <c r="V1264" s="138">
        <v>0</v>
      </c>
      <c r="W1264" s="138">
        <v>0</v>
      </c>
      <c r="X1264" s="138">
        <v>0</v>
      </c>
      <c r="Y1264" s="138">
        <v>0</v>
      </c>
      <c r="Z1264" s="139"/>
      <c r="AA1264" s="138">
        <v>0</v>
      </c>
      <c r="AB1264" s="131">
        <v>0</v>
      </c>
    </row>
    <row r="1265" spans="1:28" ht="15" customHeight="1" x14ac:dyDescent="0.25">
      <c r="A1265" s="129" t="str">
        <f>B1265&amp;"-"&amp;COUNTIF($B$3:B1265,B1265)</f>
        <v>303-110</v>
      </c>
      <c r="B1265" s="130">
        <v>303</v>
      </c>
      <c r="C1265" s="130" t="s">
        <v>53</v>
      </c>
      <c r="D1265" s="137"/>
      <c r="E1265" s="138">
        <v>0</v>
      </c>
      <c r="F1265" s="138">
        <v>0</v>
      </c>
      <c r="G1265" s="138">
        <v>0</v>
      </c>
      <c r="H1265" s="138">
        <v>0</v>
      </c>
      <c r="I1265" s="138">
        <v>0</v>
      </c>
      <c r="J1265" s="138">
        <v>0</v>
      </c>
      <c r="K1265" s="138">
        <v>0</v>
      </c>
      <c r="L1265" s="139"/>
      <c r="M1265" s="138">
        <v>0</v>
      </c>
      <c r="N1265" s="139"/>
      <c r="O1265" s="138">
        <v>0</v>
      </c>
      <c r="P1265" s="138">
        <v>0</v>
      </c>
      <c r="Q1265" s="138">
        <v>0</v>
      </c>
      <c r="R1265" s="139"/>
      <c r="S1265" s="138">
        <v>0</v>
      </c>
      <c r="T1265" s="139"/>
      <c r="U1265" s="138">
        <v>0</v>
      </c>
      <c r="V1265" s="138">
        <v>0</v>
      </c>
      <c r="W1265" s="138">
        <v>0</v>
      </c>
      <c r="X1265" s="138">
        <v>0</v>
      </c>
      <c r="Y1265" s="138">
        <v>0</v>
      </c>
      <c r="Z1265" s="139"/>
      <c r="AA1265" s="138">
        <v>0</v>
      </c>
      <c r="AB1265" s="131">
        <v>0</v>
      </c>
    </row>
    <row r="1266" spans="1:28" ht="15" customHeight="1" x14ac:dyDescent="0.25">
      <c r="A1266" s="129" t="str">
        <f>B1266&amp;"-"&amp;COUNTIF($B$3:B1266,B1266)</f>
        <v>303-111</v>
      </c>
      <c r="B1266" s="130">
        <v>303</v>
      </c>
      <c r="C1266" s="130" t="s">
        <v>53</v>
      </c>
      <c r="D1266" s="137"/>
      <c r="E1266" s="138">
        <v>0</v>
      </c>
      <c r="F1266" s="138">
        <v>0</v>
      </c>
      <c r="G1266" s="138">
        <v>0</v>
      </c>
      <c r="H1266" s="138">
        <v>0</v>
      </c>
      <c r="I1266" s="138">
        <v>0</v>
      </c>
      <c r="J1266" s="138">
        <v>0</v>
      </c>
      <c r="K1266" s="138">
        <v>0</v>
      </c>
      <c r="L1266" s="139"/>
      <c r="M1266" s="138">
        <v>0</v>
      </c>
      <c r="N1266" s="139"/>
      <c r="O1266" s="138">
        <v>0</v>
      </c>
      <c r="P1266" s="138">
        <v>0</v>
      </c>
      <c r="Q1266" s="138">
        <v>0</v>
      </c>
      <c r="R1266" s="139"/>
      <c r="S1266" s="138">
        <v>0</v>
      </c>
      <c r="T1266" s="139"/>
      <c r="U1266" s="138">
        <v>0</v>
      </c>
      <c r="V1266" s="138">
        <v>0</v>
      </c>
      <c r="W1266" s="138">
        <v>0</v>
      </c>
      <c r="X1266" s="138">
        <v>0</v>
      </c>
      <c r="Y1266" s="138">
        <v>0</v>
      </c>
      <c r="Z1266" s="139"/>
      <c r="AA1266" s="138">
        <v>0</v>
      </c>
      <c r="AB1266" s="131">
        <v>0</v>
      </c>
    </row>
    <row r="1267" spans="1:28" ht="15" customHeight="1" x14ac:dyDescent="0.25">
      <c r="A1267" s="129" t="str">
        <f>B1267&amp;"-"&amp;COUNTIF($B$3:B1267,B1267)</f>
        <v>303-112</v>
      </c>
      <c r="B1267" s="130">
        <v>303</v>
      </c>
      <c r="C1267" s="130" t="s">
        <v>53</v>
      </c>
      <c r="D1267" s="137"/>
      <c r="E1267" s="138">
        <v>0</v>
      </c>
      <c r="F1267" s="138">
        <v>0</v>
      </c>
      <c r="G1267" s="138">
        <v>0</v>
      </c>
      <c r="H1267" s="138">
        <v>0</v>
      </c>
      <c r="I1267" s="138">
        <v>0</v>
      </c>
      <c r="J1267" s="138">
        <v>0</v>
      </c>
      <c r="K1267" s="138">
        <v>0</v>
      </c>
      <c r="L1267" s="139"/>
      <c r="M1267" s="138">
        <v>0</v>
      </c>
      <c r="N1267" s="139"/>
      <c r="O1267" s="138">
        <v>0</v>
      </c>
      <c r="P1267" s="138">
        <v>0</v>
      </c>
      <c r="Q1267" s="138">
        <v>0</v>
      </c>
      <c r="R1267" s="139"/>
      <c r="S1267" s="138">
        <v>0</v>
      </c>
      <c r="T1267" s="139"/>
      <c r="U1267" s="138">
        <v>0</v>
      </c>
      <c r="V1267" s="138">
        <v>0</v>
      </c>
      <c r="W1267" s="138">
        <v>0</v>
      </c>
      <c r="X1267" s="138">
        <v>0</v>
      </c>
      <c r="Y1267" s="138">
        <v>0</v>
      </c>
      <c r="Z1267" s="139"/>
      <c r="AA1267" s="138">
        <v>0</v>
      </c>
      <c r="AB1267" s="131">
        <v>0</v>
      </c>
    </row>
    <row r="1268" spans="1:28" ht="15" customHeight="1" x14ac:dyDescent="0.25">
      <c r="A1268" s="129" t="str">
        <f>B1268&amp;"-"&amp;COUNTIF($B$3:B1268,B1268)</f>
        <v>303-113</v>
      </c>
      <c r="B1268" s="130">
        <v>303</v>
      </c>
      <c r="C1268" s="130" t="s">
        <v>53</v>
      </c>
      <c r="D1268" s="137"/>
      <c r="E1268" s="138">
        <v>0</v>
      </c>
      <c r="F1268" s="138">
        <v>0</v>
      </c>
      <c r="G1268" s="138">
        <v>0</v>
      </c>
      <c r="H1268" s="138">
        <v>0</v>
      </c>
      <c r="I1268" s="138">
        <v>0</v>
      </c>
      <c r="J1268" s="138">
        <v>0</v>
      </c>
      <c r="K1268" s="138">
        <v>0</v>
      </c>
      <c r="L1268" s="139"/>
      <c r="M1268" s="138">
        <v>0</v>
      </c>
      <c r="N1268" s="139"/>
      <c r="O1268" s="138">
        <v>0</v>
      </c>
      <c r="P1268" s="138">
        <v>0</v>
      </c>
      <c r="Q1268" s="138">
        <v>0</v>
      </c>
      <c r="R1268" s="139"/>
      <c r="S1268" s="138">
        <v>0</v>
      </c>
      <c r="T1268" s="139"/>
      <c r="U1268" s="138">
        <v>0</v>
      </c>
      <c r="V1268" s="138">
        <v>0</v>
      </c>
      <c r="W1268" s="138">
        <v>0</v>
      </c>
      <c r="X1268" s="138">
        <v>0</v>
      </c>
      <c r="Y1268" s="138">
        <v>0</v>
      </c>
      <c r="Z1268" s="139"/>
      <c r="AA1268" s="138">
        <v>0</v>
      </c>
      <c r="AB1268" s="131">
        <v>0</v>
      </c>
    </row>
    <row r="1269" spans="1:28" ht="15" customHeight="1" x14ac:dyDescent="0.25">
      <c r="A1269" s="129" t="str">
        <f>B1269&amp;"-"&amp;COUNTIF($B$3:B1269,B1269)</f>
        <v>303-114</v>
      </c>
      <c r="B1269" s="130">
        <v>303</v>
      </c>
      <c r="C1269" s="130" t="s">
        <v>53</v>
      </c>
      <c r="D1269" s="137"/>
      <c r="E1269" s="138">
        <v>0</v>
      </c>
      <c r="F1269" s="138">
        <v>0</v>
      </c>
      <c r="G1269" s="138">
        <v>0</v>
      </c>
      <c r="H1269" s="138">
        <v>0</v>
      </c>
      <c r="I1269" s="138">
        <v>0</v>
      </c>
      <c r="J1269" s="138">
        <v>0</v>
      </c>
      <c r="K1269" s="138">
        <v>0</v>
      </c>
      <c r="L1269" s="139"/>
      <c r="M1269" s="138">
        <v>0</v>
      </c>
      <c r="N1269" s="139"/>
      <c r="O1269" s="138">
        <v>0</v>
      </c>
      <c r="P1269" s="138">
        <v>0</v>
      </c>
      <c r="Q1269" s="138">
        <v>0</v>
      </c>
      <c r="R1269" s="139"/>
      <c r="S1269" s="138">
        <v>0</v>
      </c>
      <c r="T1269" s="139"/>
      <c r="U1269" s="138">
        <v>0</v>
      </c>
      <c r="V1269" s="138">
        <v>0</v>
      </c>
      <c r="W1269" s="138">
        <v>0</v>
      </c>
      <c r="X1269" s="138">
        <v>0</v>
      </c>
      <c r="Y1269" s="138">
        <v>0</v>
      </c>
      <c r="Z1269" s="139"/>
      <c r="AA1269" s="138">
        <v>0</v>
      </c>
      <c r="AB1269" s="131">
        <v>0</v>
      </c>
    </row>
    <row r="1270" spans="1:28" ht="15" customHeight="1" x14ac:dyDescent="0.25">
      <c r="A1270" s="129" t="str">
        <f>B1270&amp;"-"&amp;COUNTIF($B$3:B1270,B1270)</f>
        <v>303-115</v>
      </c>
      <c r="B1270" s="130">
        <v>303</v>
      </c>
      <c r="C1270" s="130" t="s">
        <v>53</v>
      </c>
      <c r="D1270" s="137"/>
      <c r="E1270" s="138">
        <v>0</v>
      </c>
      <c r="F1270" s="138">
        <v>0</v>
      </c>
      <c r="G1270" s="138">
        <v>0</v>
      </c>
      <c r="H1270" s="138">
        <v>0</v>
      </c>
      <c r="I1270" s="138">
        <v>0</v>
      </c>
      <c r="J1270" s="138">
        <v>0</v>
      </c>
      <c r="K1270" s="138">
        <v>0</v>
      </c>
      <c r="L1270" s="139"/>
      <c r="M1270" s="138">
        <v>0</v>
      </c>
      <c r="N1270" s="139"/>
      <c r="O1270" s="138">
        <v>0</v>
      </c>
      <c r="P1270" s="138">
        <v>0</v>
      </c>
      <c r="Q1270" s="138">
        <v>0</v>
      </c>
      <c r="R1270" s="139"/>
      <c r="S1270" s="138">
        <v>0</v>
      </c>
      <c r="T1270" s="139"/>
      <c r="U1270" s="138">
        <v>0</v>
      </c>
      <c r="V1270" s="138">
        <v>0</v>
      </c>
      <c r="W1270" s="138">
        <v>0</v>
      </c>
      <c r="X1270" s="138">
        <v>0</v>
      </c>
      <c r="Y1270" s="138">
        <v>0</v>
      </c>
      <c r="Z1270" s="139"/>
      <c r="AA1270" s="138">
        <v>0</v>
      </c>
      <c r="AB1270" s="131">
        <v>0</v>
      </c>
    </row>
    <row r="1271" spans="1:28" ht="15" customHeight="1" x14ac:dyDescent="0.25">
      <c r="A1271" s="129" t="str">
        <f>B1271&amp;"-"&amp;COUNTIF($B$3:B1271,B1271)</f>
        <v>304-1</v>
      </c>
      <c r="B1271" s="130">
        <v>304</v>
      </c>
      <c r="C1271" s="130" t="s">
        <v>54</v>
      </c>
      <c r="D1271" s="137">
        <v>44362</v>
      </c>
      <c r="E1271" s="138">
        <v>0.57999999999999996</v>
      </c>
      <c r="F1271" s="138">
        <v>0</v>
      </c>
      <c r="G1271" s="138">
        <v>0</v>
      </c>
      <c r="H1271" s="138">
        <v>0.57999999999999996</v>
      </c>
      <c r="I1271" s="138">
        <v>0</v>
      </c>
      <c r="J1271" s="138">
        <v>0</v>
      </c>
      <c r="K1271" s="138">
        <v>0</v>
      </c>
      <c r="L1271" s="139"/>
      <c r="M1271" s="138">
        <v>0.57999999999999996</v>
      </c>
      <c r="N1271" s="139"/>
      <c r="O1271" s="138">
        <v>0</v>
      </c>
      <c r="P1271" s="138">
        <v>0</v>
      </c>
      <c r="Q1271" s="138">
        <v>0</v>
      </c>
      <c r="R1271" s="139"/>
      <c r="S1271" s="138">
        <v>0</v>
      </c>
      <c r="T1271" s="139"/>
      <c r="U1271" s="138">
        <v>0</v>
      </c>
      <c r="V1271" s="138">
        <v>0</v>
      </c>
      <c r="W1271" s="138">
        <v>0</v>
      </c>
      <c r="X1271" s="138">
        <v>0</v>
      </c>
      <c r="Y1271" s="138">
        <v>0</v>
      </c>
      <c r="Z1271" s="139"/>
      <c r="AA1271" s="138">
        <v>0</v>
      </c>
      <c r="AB1271" s="131">
        <v>0</v>
      </c>
    </row>
    <row r="1272" spans="1:28" ht="15" customHeight="1" x14ac:dyDescent="0.25">
      <c r="A1272" s="129" t="str">
        <f>B1272&amp;"-"&amp;COUNTIF($B$3:B1272,B1272)</f>
        <v>304-2</v>
      </c>
      <c r="B1272" s="130">
        <v>304</v>
      </c>
      <c r="C1272" s="130" t="s">
        <v>54</v>
      </c>
      <c r="D1272" s="137">
        <v>48223</v>
      </c>
      <c r="E1272" s="138">
        <v>1</v>
      </c>
      <c r="F1272" s="138">
        <v>0</v>
      </c>
      <c r="G1272" s="138">
        <v>0</v>
      </c>
      <c r="H1272" s="138">
        <v>1</v>
      </c>
      <c r="I1272" s="138">
        <v>0</v>
      </c>
      <c r="J1272" s="138">
        <v>0</v>
      </c>
      <c r="K1272" s="138">
        <v>0</v>
      </c>
      <c r="L1272" s="139"/>
      <c r="M1272" s="138">
        <v>1</v>
      </c>
      <c r="N1272" s="139"/>
      <c r="O1272" s="138">
        <v>0</v>
      </c>
      <c r="P1272" s="138">
        <v>0</v>
      </c>
      <c r="Q1272" s="138">
        <v>0</v>
      </c>
      <c r="R1272" s="139"/>
      <c r="S1272" s="138">
        <v>1</v>
      </c>
      <c r="T1272" s="139"/>
      <c r="U1272" s="138">
        <v>0</v>
      </c>
      <c r="V1272" s="138">
        <v>0</v>
      </c>
      <c r="W1272" s="138">
        <v>0</v>
      </c>
      <c r="X1272" s="138">
        <v>0</v>
      </c>
      <c r="Y1272" s="138">
        <v>0</v>
      </c>
      <c r="Z1272" s="139"/>
      <c r="AA1272" s="138">
        <v>0</v>
      </c>
      <c r="AB1272" s="131">
        <v>0</v>
      </c>
    </row>
    <row r="1273" spans="1:28" ht="15" customHeight="1" x14ac:dyDescent="0.25">
      <c r="A1273" s="129" t="str">
        <f>B1273&amp;"-"&amp;COUNTIF($B$3:B1273,B1273)</f>
        <v>304-3</v>
      </c>
      <c r="B1273" s="130">
        <v>304</v>
      </c>
      <c r="C1273" s="130" t="s">
        <v>54</v>
      </c>
      <c r="D1273" s="137">
        <v>44909</v>
      </c>
      <c r="E1273" s="138">
        <v>101.64</v>
      </c>
      <c r="F1273" s="138">
        <v>0</v>
      </c>
      <c r="G1273" s="138">
        <v>53.44</v>
      </c>
      <c r="H1273" s="138">
        <v>6.05</v>
      </c>
      <c r="I1273" s="138">
        <v>0</v>
      </c>
      <c r="J1273" s="138">
        <v>1</v>
      </c>
      <c r="K1273" s="138">
        <v>20.100000000000001</v>
      </c>
      <c r="L1273" s="139"/>
      <c r="M1273" s="138">
        <v>101.64</v>
      </c>
      <c r="N1273" s="139"/>
      <c r="O1273" s="138">
        <v>0</v>
      </c>
      <c r="P1273" s="138">
        <v>0</v>
      </c>
      <c r="Q1273" s="138">
        <v>0</v>
      </c>
      <c r="R1273" s="139"/>
      <c r="S1273" s="138">
        <v>45.49</v>
      </c>
      <c r="T1273" s="139"/>
      <c r="U1273" s="138">
        <v>0</v>
      </c>
      <c r="V1273" s="138">
        <v>0</v>
      </c>
      <c r="W1273" s="138">
        <v>0</v>
      </c>
      <c r="X1273" s="138">
        <v>0</v>
      </c>
      <c r="Y1273" s="138">
        <v>0</v>
      </c>
      <c r="Z1273" s="139"/>
      <c r="AA1273" s="138">
        <v>0</v>
      </c>
      <c r="AB1273" s="131">
        <v>0</v>
      </c>
    </row>
    <row r="1274" spans="1:28" ht="15" customHeight="1" x14ac:dyDescent="0.25">
      <c r="A1274" s="129" t="str">
        <f>B1274&amp;"-"&amp;COUNTIF($B$3:B1274,B1274)</f>
        <v>304-4</v>
      </c>
      <c r="B1274" s="130">
        <v>304</v>
      </c>
      <c r="C1274" s="130" t="s">
        <v>54</v>
      </c>
      <c r="D1274" s="137">
        <v>45161</v>
      </c>
      <c r="E1274" s="138">
        <v>2</v>
      </c>
      <c r="F1274" s="138">
        <v>0</v>
      </c>
      <c r="G1274" s="138">
        <v>1</v>
      </c>
      <c r="H1274" s="138">
        <v>0</v>
      </c>
      <c r="I1274" s="138">
        <v>0</v>
      </c>
      <c r="J1274" s="138">
        <v>0</v>
      </c>
      <c r="K1274" s="138">
        <v>1</v>
      </c>
      <c r="L1274" s="139"/>
      <c r="M1274" s="138">
        <v>2</v>
      </c>
      <c r="N1274" s="139"/>
      <c r="O1274" s="138">
        <v>0</v>
      </c>
      <c r="P1274" s="138">
        <v>0</v>
      </c>
      <c r="Q1274" s="138">
        <v>0</v>
      </c>
      <c r="R1274" s="139"/>
      <c r="S1274" s="138">
        <v>2</v>
      </c>
      <c r="T1274" s="139"/>
      <c r="U1274" s="138">
        <v>0</v>
      </c>
      <c r="V1274" s="138">
        <v>0</v>
      </c>
      <c r="W1274" s="138">
        <v>0</v>
      </c>
      <c r="X1274" s="138">
        <v>0</v>
      </c>
      <c r="Y1274" s="138">
        <v>0</v>
      </c>
      <c r="Z1274" s="139"/>
      <c r="AA1274" s="138">
        <v>0</v>
      </c>
      <c r="AB1274" s="131">
        <v>0</v>
      </c>
    </row>
    <row r="1275" spans="1:28" ht="15" customHeight="1" x14ac:dyDescent="0.25">
      <c r="A1275" s="129" t="str">
        <f>B1275&amp;"-"&amp;COUNTIF($B$3:B1275,B1275)</f>
        <v>304-5</v>
      </c>
      <c r="B1275" s="130">
        <v>304</v>
      </c>
      <c r="C1275" s="130" t="s">
        <v>54</v>
      </c>
      <c r="D1275" s="137"/>
      <c r="E1275" s="138">
        <v>0</v>
      </c>
      <c r="F1275" s="138">
        <v>0</v>
      </c>
      <c r="G1275" s="138">
        <v>0</v>
      </c>
      <c r="H1275" s="138">
        <v>0</v>
      </c>
      <c r="I1275" s="138">
        <v>0</v>
      </c>
      <c r="J1275" s="138">
        <v>0</v>
      </c>
      <c r="K1275" s="138">
        <v>0</v>
      </c>
      <c r="L1275" s="139"/>
      <c r="M1275" s="138">
        <v>0</v>
      </c>
      <c r="N1275" s="139"/>
      <c r="O1275" s="138">
        <v>0</v>
      </c>
      <c r="P1275" s="138">
        <v>0</v>
      </c>
      <c r="Q1275" s="138">
        <v>0</v>
      </c>
      <c r="R1275" s="139"/>
      <c r="S1275" s="138">
        <v>0</v>
      </c>
      <c r="T1275" s="139"/>
      <c r="U1275" s="138">
        <v>0</v>
      </c>
      <c r="V1275" s="138">
        <v>0</v>
      </c>
      <c r="W1275" s="138">
        <v>0</v>
      </c>
      <c r="X1275" s="138">
        <v>0</v>
      </c>
      <c r="Y1275" s="138">
        <v>0</v>
      </c>
      <c r="Z1275" s="139"/>
      <c r="AA1275" s="138">
        <v>0</v>
      </c>
      <c r="AB1275" s="131">
        <v>0</v>
      </c>
    </row>
    <row r="1276" spans="1:28" ht="15" customHeight="1" x14ac:dyDescent="0.25">
      <c r="A1276" s="129" t="str">
        <f>B1276&amp;"-"&amp;COUNTIF($B$3:B1276,B1276)</f>
        <v>304-6</v>
      </c>
      <c r="B1276" s="130">
        <v>304</v>
      </c>
      <c r="C1276" s="130" t="s">
        <v>54</v>
      </c>
      <c r="D1276" s="137"/>
      <c r="E1276" s="138">
        <v>0</v>
      </c>
      <c r="F1276" s="138">
        <v>0</v>
      </c>
      <c r="G1276" s="138">
        <v>0</v>
      </c>
      <c r="H1276" s="138">
        <v>0</v>
      </c>
      <c r="I1276" s="138">
        <v>0</v>
      </c>
      <c r="J1276" s="138">
        <v>0</v>
      </c>
      <c r="K1276" s="138">
        <v>0</v>
      </c>
      <c r="L1276" s="139"/>
      <c r="M1276" s="138">
        <v>0</v>
      </c>
      <c r="N1276" s="139"/>
      <c r="O1276" s="138">
        <v>0</v>
      </c>
      <c r="P1276" s="138">
        <v>0</v>
      </c>
      <c r="Q1276" s="138">
        <v>0</v>
      </c>
      <c r="R1276" s="139"/>
      <c r="S1276" s="138">
        <v>0</v>
      </c>
      <c r="T1276" s="139"/>
      <c r="U1276" s="138">
        <v>0</v>
      </c>
      <c r="V1276" s="138">
        <v>0</v>
      </c>
      <c r="W1276" s="138">
        <v>0</v>
      </c>
      <c r="X1276" s="138">
        <v>0</v>
      </c>
      <c r="Y1276" s="138">
        <v>0</v>
      </c>
      <c r="Z1276" s="139"/>
      <c r="AA1276" s="138">
        <v>0</v>
      </c>
      <c r="AB1276" s="131">
        <v>0</v>
      </c>
    </row>
    <row r="1277" spans="1:28" ht="15" customHeight="1" x14ac:dyDescent="0.25">
      <c r="A1277" s="129" t="str">
        <f>B1277&amp;"-"&amp;COUNTIF($B$3:B1277,B1277)</f>
        <v>304-7</v>
      </c>
      <c r="B1277" s="130">
        <v>304</v>
      </c>
      <c r="C1277" s="130" t="s">
        <v>54</v>
      </c>
      <c r="D1277" s="137"/>
      <c r="E1277" s="138">
        <v>0</v>
      </c>
      <c r="F1277" s="138">
        <v>0</v>
      </c>
      <c r="G1277" s="138">
        <v>0</v>
      </c>
      <c r="H1277" s="138">
        <v>0</v>
      </c>
      <c r="I1277" s="138">
        <v>0</v>
      </c>
      <c r="J1277" s="138">
        <v>0</v>
      </c>
      <c r="K1277" s="138">
        <v>0</v>
      </c>
      <c r="L1277" s="139"/>
      <c r="M1277" s="138">
        <v>0</v>
      </c>
      <c r="N1277" s="139"/>
      <c r="O1277" s="138">
        <v>0</v>
      </c>
      <c r="P1277" s="138">
        <v>0</v>
      </c>
      <c r="Q1277" s="138">
        <v>0</v>
      </c>
      <c r="R1277" s="139"/>
      <c r="S1277" s="138">
        <v>0</v>
      </c>
      <c r="T1277" s="139"/>
      <c r="U1277" s="138">
        <v>0</v>
      </c>
      <c r="V1277" s="138">
        <v>0</v>
      </c>
      <c r="W1277" s="138">
        <v>0</v>
      </c>
      <c r="X1277" s="138">
        <v>0</v>
      </c>
      <c r="Y1277" s="138">
        <v>0</v>
      </c>
      <c r="Z1277" s="139"/>
      <c r="AA1277" s="138">
        <v>0</v>
      </c>
      <c r="AB1277" s="131">
        <v>0</v>
      </c>
    </row>
    <row r="1278" spans="1:28" ht="15" customHeight="1" x14ac:dyDescent="0.25">
      <c r="A1278" s="129" t="str">
        <f>B1278&amp;"-"&amp;COUNTIF($B$3:B1278,B1278)</f>
        <v>304-8</v>
      </c>
      <c r="B1278" s="130">
        <v>304</v>
      </c>
      <c r="C1278" s="130" t="s">
        <v>54</v>
      </c>
      <c r="D1278" s="137"/>
      <c r="E1278" s="138">
        <v>0</v>
      </c>
      <c r="F1278" s="138">
        <v>0</v>
      </c>
      <c r="G1278" s="138">
        <v>0</v>
      </c>
      <c r="H1278" s="138">
        <v>0</v>
      </c>
      <c r="I1278" s="138">
        <v>0</v>
      </c>
      <c r="J1278" s="138">
        <v>0</v>
      </c>
      <c r="K1278" s="138">
        <v>0</v>
      </c>
      <c r="L1278" s="139"/>
      <c r="M1278" s="138">
        <v>0</v>
      </c>
      <c r="N1278" s="139"/>
      <c r="O1278" s="138">
        <v>0</v>
      </c>
      <c r="P1278" s="138">
        <v>0</v>
      </c>
      <c r="Q1278" s="138">
        <v>0</v>
      </c>
      <c r="R1278" s="139"/>
      <c r="S1278" s="138">
        <v>0</v>
      </c>
      <c r="T1278" s="139"/>
      <c r="U1278" s="138">
        <v>0</v>
      </c>
      <c r="V1278" s="138">
        <v>0</v>
      </c>
      <c r="W1278" s="138">
        <v>0</v>
      </c>
      <c r="X1278" s="138">
        <v>0</v>
      </c>
      <c r="Y1278" s="138">
        <v>0</v>
      </c>
      <c r="Z1278" s="139"/>
      <c r="AA1278" s="138">
        <v>0</v>
      </c>
      <c r="AB1278" s="131">
        <v>0</v>
      </c>
    </row>
    <row r="1279" spans="1:28" ht="15" customHeight="1" x14ac:dyDescent="0.25">
      <c r="A1279" s="129" t="str">
        <f>B1279&amp;"-"&amp;COUNTIF($B$3:B1279,B1279)</f>
        <v>305-1</v>
      </c>
      <c r="B1279" s="130">
        <v>305</v>
      </c>
      <c r="C1279" s="130" t="s">
        <v>56</v>
      </c>
      <c r="D1279" s="137">
        <v>48298</v>
      </c>
      <c r="E1279" s="138">
        <v>1</v>
      </c>
      <c r="F1279" s="138">
        <v>0</v>
      </c>
      <c r="G1279" s="138">
        <v>1</v>
      </c>
      <c r="H1279" s="138">
        <v>0</v>
      </c>
      <c r="I1279" s="138">
        <v>0</v>
      </c>
      <c r="J1279" s="138">
        <v>0</v>
      </c>
      <c r="K1279" s="138">
        <v>0</v>
      </c>
      <c r="L1279" s="139"/>
      <c r="M1279" s="138">
        <v>1</v>
      </c>
      <c r="N1279" s="139"/>
      <c r="O1279" s="138">
        <v>0</v>
      </c>
      <c r="P1279" s="138">
        <v>0</v>
      </c>
      <c r="Q1279" s="138">
        <v>0</v>
      </c>
      <c r="R1279" s="139"/>
      <c r="S1279" s="138">
        <v>1</v>
      </c>
      <c r="T1279" s="139"/>
      <c r="U1279" s="138">
        <v>0</v>
      </c>
      <c r="V1279" s="138">
        <v>0</v>
      </c>
      <c r="W1279" s="138">
        <v>0</v>
      </c>
      <c r="X1279" s="138">
        <v>0</v>
      </c>
      <c r="Y1279" s="138">
        <v>0</v>
      </c>
      <c r="Z1279" s="139"/>
      <c r="AA1279" s="138">
        <v>0</v>
      </c>
      <c r="AB1279" s="131">
        <v>0</v>
      </c>
    </row>
    <row r="1280" spans="1:28" ht="15" customHeight="1" x14ac:dyDescent="0.25">
      <c r="A1280" s="129" t="str">
        <f>B1280&amp;"-"&amp;COUNTIF($B$3:B1280,B1280)</f>
        <v>305-2</v>
      </c>
      <c r="B1280" s="130">
        <v>305</v>
      </c>
      <c r="C1280" s="130" t="s">
        <v>56</v>
      </c>
      <c r="D1280" s="137">
        <v>50120</v>
      </c>
      <c r="E1280" s="138">
        <v>6.95</v>
      </c>
      <c r="F1280" s="138">
        <v>0.12</v>
      </c>
      <c r="G1280" s="138">
        <v>2</v>
      </c>
      <c r="H1280" s="138">
        <v>2.86</v>
      </c>
      <c r="I1280" s="138">
        <v>0</v>
      </c>
      <c r="J1280" s="138">
        <v>0</v>
      </c>
      <c r="K1280" s="138">
        <v>1.95</v>
      </c>
      <c r="L1280" s="139"/>
      <c r="M1280" s="138">
        <v>6.95</v>
      </c>
      <c r="N1280" s="139"/>
      <c r="O1280" s="138">
        <v>0</v>
      </c>
      <c r="P1280" s="138">
        <v>0</v>
      </c>
      <c r="Q1280" s="138">
        <v>0</v>
      </c>
      <c r="R1280" s="139"/>
      <c r="S1280" s="138">
        <v>1</v>
      </c>
      <c r="T1280" s="139"/>
      <c r="U1280" s="138">
        <v>0</v>
      </c>
      <c r="V1280" s="138">
        <v>0</v>
      </c>
      <c r="W1280" s="138">
        <v>0</v>
      </c>
      <c r="X1280" s="138">
        <v>0</v>
      </c>
      <c r="Y1280" s="138">
        <v>0</v>
      </c>
      <c r="Z1280" s="139"/>
      <c r="AA1280" s="138">
        <v>0</v>
      </c>
      <c r="AB1280" s="131">
        <v>0</v>
      </c>
    </row>
    <row r="1281" spans="1:28" ht="15" customHeight="1" x14ac:dyDescent="0.25">
      <c r="A1281" s="129" t="str">
        <f>B1281&amp;"-"&amp;COUNTIF($B$3:B1281,B1281)</f>
        <v>305-3</v>
      </c>
      <c r="B1281" s="130">
        <v>305</v>
      </c>
      <c r="C1281" s="130" t="s">
        <v>56</v>
      </c>
      <c r="D1281" s="137">
        <v>50138</v>
      </c>
      <c r="E1281" s="138">
        <v>2</v>
      </c>
      <c r="F1281" s="138">
        <v>1</v>
      </c>
      <c r="G1281" s="138">
        <v>0</v>
      </c>
      <c r="H1281" s="138">
        <v>0</v>
      </c>
      <c r="I1281" s="138">
        <v>0</v>
      </c>
      <c r="J1281" s="138">
        <v>0</v>
      </c>
      <c r="K1281" s="138">
        <v>0</v>
      </c>
      <c r="L1281" s="139"/>
      <c r="M1281" s="138">
        <v>2</v>
      </c>
      <c r="N1281" s="139"/>
      <c r="O1281" s="138">
        <v>0</v>
      </c>
      <c r="P1281" s="138">
        <v>0</v>
      </c>
      <c r="Q1281" s="138">
        <v>0</v>
      </c>
      <c r="R1281" s="139"/>
      <c r="S1281" s="138">
        <v>1</v>
      </c>
      <c r="T1281" s="139"/>
      <c r="U1281" s="138">
        <v>0</v>
      </c>
      <c r="V1281" s="138">
        <v>0</v>
      </c>
      <c r="W1281" s="138">
        <v>0</v>
      </c>
      <c r="X1281" s="138">
        <v>0</v>
      </c>
      <c r="Y1281" s="138">
        <v>0</v>
      </c>
      <c r="Z1281" s="139"/>
      <c r="AA1281" s="138">
        <v>0</v>
      </c>
      <c r="AB1281" s="131">
        <v>0</v>
      </c>
    </row>
    <row r="1282" spans="1:28" ht="15" customHeight="1" x14ac:dyDescent="0.25">
      <c r="A1282" s="129" t="str">
        <f>B1282&amp;"-"&amp;COUNTIF($B$3:B1282,B1282)</f>
        <v>305-4</v>
      </c>
      <c r="B1282" s="130">
        <v>305</v>
      </c>
      <c r="C1282" s="130" t="s">
        <v>56</v>
      </c>
      <c r="D1282" s="137">
        <v>44065</v>
      </c>
      <c r="E1282" s="138">
        <v>1.1000000000000001</v>
      </c>
      <c r="F1282" s="138">
        <v>0</v>
      </c>
      <c r="G1282" s="138">
        <v>0.68</v>
      </c>
      <c r="H1282" s="138">
        <v>0.42</v>
      </c>
      <c r="I1282" s="138">
        <v>0</v>
      </c>
      <c r="J1282" s="138">
        <v>0</v>
      </c>
      <c r="K1282" s="138">
        <v>0</v>
      </c>
      <c r="L1282" s="139"/>
      <c r="M1282" s="138">
        <v>1.1000000000000001</v>
      </c>
      <c r="N1282" s="139"/>
      <c r="O1282" s="138">
        <v>0</v>
      </c>
      <c r="P1282" s="138">
        <v>0</v>
      </c>
      <c r="Q1282" s="138">
        <v>0</v>
      </c>
      <c r="R1282" s="139"/>
      <c r="S1282" s="138">
        <v>0.68</v>
      </c>
      <c r="T1282" s="139"/>
      <c r="U1282" s="138">
        <v>0</v>
      </c>
      <c r="V1282" s="138">
        <v>0</v>
      </c>
      <c r="W1282" s="138">
        <v>0</v>
      </c>
      <c r="X1282" s="138">
        <v>0</v>
      </c>
      <c r="Y1282" s="138">
        <v>0</v>
      </c>
      <c r="Z1282" s="139"/>
      <c r="AA1282" s="138">
        <v>0</v>
      </c>
      <c r="AB1282" s="131">
        <v>0</v>
      </c>
    </row>
    <row r="1283" spans="1:28" ht="15" customHeight="1" x14ac:dyDescent="0.25">
      <c r="A1283" s="129" t="str">
        <f>B1283&amp;"-"&amp;COUNTIF($B$3:B1283,B1283)</f>
        <v>305-5</v>
      </c>
      <c r="B1283" s="130">
        <v>305</v>
      </c>
      <c r="C1283" s="130" t="s">
        <v>56</v>
      </c>
      <c r="D1283" s="137">
        <v>50161</v>
      </c>
      <c r="E1283" s="138">
        <v>8.75</v>
      </c>
      <c r="F1283" s="138">
        <v>0</v>
      </c>
      <c r="G1283" s="138">
        <v>4.96</v>
      </c>
      <c r="H1283" s="138">
        <v>0</v>
      </c>
      <c r="I1283" s="138">
        <v>0</v>
      </c>
      <c r="J1283" s="138">
        <v>0</v>
      </c>
      <c r="K1283" s="138">
        <v>3.43</v>
      </c>
      <c r="L1283" s="139"/>
      <c r="M1283" s="138">
        <v>8.75</v>
      </c>
      <c r="N1283" s="139"/>
      <c r="O1283" s="138">
        <v>0</v>
      </c>
      <c r="P1283" s="138">
        <v>0</v>
      </c>
      <c r="Q1283" s="138">
        <v>0</v>
      </c>
      <c r="R1283" s="139"/>
      <c r="S1283" s="138">
        <v>4</v>
      </c>
      <c r="T1283" s="139"/>
      <c r="U1283" s="138">
        <v>0</v>
      </c>
      <c r="V1283" s="138">
        <v>0</v>
      </c>
      <c r="W1283" s="138">
        <v>0</v>
      </c>
      <c r="X1283" s="138">
        <v>0</v>
      </c>
      <c r="Y1283" s="138">
        <v>0</v>
      </c>
      <c r="Z1283" s="139"/>
      <c r="AA1283" s="138">
        <v>0</v>
      </c>
      <c r="AB1283" s="131">
        <v>0</v>
      </c>
    </row>
    <row r="1284" spans="1:28" ht="15" customHeight="1" x14ac:dyDescent="0.25">
      <c r="A1284" s="129" t="str">
        <f>B1284&amp;"-"&amp;COUNTIF($B$3:B1284,B1284)</f>
        <v>305-6</v>
      </c>
      <c r="B1284" s="130">
        <v>305</v>
      </c>
      <c r="C1284" s="130" t="s">
        <v>56</v>
      </c>
      <c r="D1284" s="137">
        <v>50245</v>
      </c>
      <c r="E1284" s="138">
        <v>1</v>
      </c>
      <c r="F1284" s="138">
        <v>1</v>
      </c>
      <c r="G1284" s="138">
        <v>0</v>
      </c>
      <c r="H1284" s="138">
        <v>0</v>
      </c>
      <c r="I1284" s="138">
        <v>0</v>
      </c>
      <c r="J1284" s="138">
        <v>0</v>
      </c>
      <c r="K1284" s="138">
        <v>0</v>
      </c>
      <c r="L1284" s="139"/>
      <c r="M1284" s="138">
        <v>1</v>
      </c>
      <c r="N1284" s="139"/>
      <c r="O1284" s="138">
        <v>0</v>
      </c>
      <c r="P1284" s="138">
        <v>0</v>
      </c>
      <c r="Q1284" s="138">
        <v>0</v>
      </c>
      <c r="R1284" s="139"/>
      <c r="S1284" s="138">
        <v>0</v>
      </c>
      <c r="T1284" s="139"/>
      <c r="U1284" s="138">
        <v>0</v>
      </c>
      <c r="V1284" s="138">
        <v>0</v>
      </c>
      <c r="W1284" s="138">
        <v>0</v>
      </c>
      <c r="X1284" s="138">
        <v>0</v>
      </c>
      <c r="Y1284" s="138">
        <v>0</v>
      </c>
      <c r="Z1284" s="139"/>
      <c r="AA1284" s="138">
        <v>0</v>
      </c>
      <c r="AB1284" s="131">
        <v>0</v>
      </c>
    </row>
    <row r="1285" spans="1:28" ht="15" customHeight="1" x14ac:dyDescent="0.25">
      <c r="A1285" s="129" t="str">
        <f>B1285&amp;"-"&amp;COUNTIF($B$3:B1285,B1285)</f>
        <v>305-7</v>
      </c>
      <c r="B1285" s="130">
        <v>305</v>
      </c>
      <c r="C1285" s="130" t="s">
        <v>56</v>
      </c>
      <c r="D1285" s="137">
        <v>50195</v>
      </c>
      <c r="E1285" s="138">
        <v>2.27</v>
      </c>
      <c r="F1285" s="138">
        <v>0</v>
      </c>
      <c r="G1285" s="138">
        <v>0.78</v>
      </c>
      <c r="H1285" s="138">
        <v>0</v>
      </c>
      <c r="I1285" s="138">
        <v>0</v>
      </c>
      <c r="J1285" s="138">
        <v>0</v>
      </c>
      <c r="K1285" s="138">
        <v>1.27</v>
      </c>
      <c r="L1285" s="139"/>
      <c r="M1285" s="138">
        <v>2.27</v>
      </c>
      <c r="N1285" s="139"/>
      <c r="O1285" s="138">
        <v>0</v>
      </c>
      <c r="P1285" s="138">
        <v>0</v>
      </c>
      <c r="Q1285" s="138">
        <v>0</v>
      </c>
      <c r="R1285" s="139"/>
      <c r="S1285" s="138">
        <v>1.76</v>
      </c>
      <c r="T1285" s="139"/>
      <c r="U1285" s="138">
        <v>0</v>
      </c>
      <c r="V1285" s="138">
        <v>0</v>
      </c>
      <c r="W1285" s="138">
        <v>0</v>
      </c>
      <c r="X1285" s="138">
        <v>0</v>
      </c>
      <c r="Y1285" s="138">
        <v>0</v>
      </c>
      <c r="Z1285" s="139"/>
      <c r="AA1285" s="138">
        <v>0</v>
      </c>
      <c r="AB1285" s="131">
        <v>0</v>
      </c>
    </row>
    <row r="1286" spans="1:28" ht="15" customHeight="1" x14ac:dyDescent="0.25">
      <c r="A1286" s="129" t="str">
        <f>B1286&amp;"-"&amp;COUNTIF($B$3:B1286,B1286)</f>
        <v>305-8</v>
      </c>
      <c r="B1286" s="130">
        <v>305</v>
      </c>
      <c r="C1286" s="130" t="s">
        <v>56</v>
      </c>
      <c r="D1286" s="137">
        <v>50203</v>
      </c>
      <c r="E1286" s="138">
        <v>1</v>
      </c>
      <c r="F1286" s="138">
        <v>0</v>
      </c>
      <c r="G1286" s="138">
        <v>0</v>
      </c>
      <c r="H1286" s="138">
        <v>0</v>
      </c>
      <c r="I1286" s="138">
        <v>0</v>
      </c>
      <c r="J1286" s="138">
        <v>0</v>
      </c>
      <c r="K1286" s="138">
        <v>1</v>
      </c>
      <c r="L1286" s="139"/>
      <c r="M1286" s="138">
        <v>1</v>
      </c>
      <c r="N1286" s="139"/>
      <c r="O1286" s="138">
        <v>0</v>
      </c>
      <c r="P1286" s="138">
        <v>0</v>
      </c>
      <c r="Q1286" s="138">
        <v>0</v>
      </c>
      <c r="R1286" s="139"/>
      <c r="S1286" s="138">
        <v>0</v>
      </c>
      <c r="T1286" s="139"/>
      <c r="U1286" s="138">
        <v>0</v>
      </c>
      <c r="V1286" s="138">
        <v>0</v>
      </c>
      <c r="W1286" s="138">
        <v>0</v>
      </c>
      <c r="X1286" s="138">
        <v>0</v>
      </c>
      <c r="Y1286" s="138">
        <v>0</v>
      </c>
      <c r="Z1286" s="139"/>
      <c r="AA1286" s="138">
        <v>0</v>
      </c>
      <c r="AB1286" s="131">
        <v>0</v>
      </c>
    </row>
    <row r="1287" spans="1:28" ht="15" customHeight="1" x14ac:dyDescent="0.25">
      <c r="A1287" s="129" t="str">
        <f>B1287&amp;"-"&amp;COUNTIF($B$3:B1287,B1287)</f>
        <v>305-9</v>
      </c>
      <c r="B1287" s="130">
        <v>305</v>
      </c>
      <c r="C1287" s="130" t="s">
        <v>56</v>
      </c>
      <c r="D1287" s="137">
        <v>50153</v>
      </c>
      <c r="E1287" s="138">
        <v>1</v>
      </c>
      <c r="F1287" s="138">
        <v>1</v>
      </c>
      <c r="G1287" s="138">
        <v>0</v>
      </c>
      <c r="H1287" s="138">
        <v>0</v>
      </c>
      <c r="I1287" s="138">
        <v>0</v>
      </c>
      <c r="J1287" s="138">
        <v>0</v>
      </c>
      <c r="K1287" s="138">
        <v>0</v>
      </c>
      <c r="L1287" s="139"/>
      <c r="M1287" s="138">
        <v>1</v>
      </c>
      <c r="N1287" s="139"/>
      <c r="O1287" s="138">
        <v>0</v>
      </c>
      <c r="P1287" s="138">
        <v>0</v>
      </c>
      <c r="Q1287" s="138">
        <v>0</v>
      </c>
      <c r="R1287" s="139"/>
      <c r="S1287" s="138">
        <v>1</v>
      </c>
      <c r="T1287" s="139"/>
      <c r="U1287" s="138">
        <v>0</v>
      </c>
      <c r="V1287" s="138">
        <v>0</v>
      </c>
      <c r="W1287" s="138">
        <v>0</v>
      </c>
      <c r="X1287" s="138">
        <v>0</v>
      </c>
      <c r="Y1287" s="138">
        <v>0</v>
      </c>
      <c r="Z1287" s="139"/>
      <c r="AA1287" s="138">
        <v>0</v>
      </c>
      <c r="AB1287" s="131">
        <v>0</v>
      </c>
    </row>
    <row r="1288" spans="1:28" ht="15" customHeight="1" x14ac:dyDescent="0.25">
      <c r="A1288" s="129" t="str">
        <f>B1288&amp;"-"&amp;COUNTIF($B$3:B1288,B1288)</f>
        <v>305-10</v>
      </c>
      <c r="B1288" s="130">
        <v>305</v>
      </c>
      <c r="C1288" s="130" t="s">
        <v>56</v>
      </c>
      <c r="D1288" s="137">
        <v>50229</v>
      </c>
      <c r="E1288" s="138">
        <v>1</v>
      </c>
      <c r="F1288" s="138">
        <v>0</v>
      </c>
      <c r="G1288" s="138">
        <v>0</v>
      </c>
      <c r="H1288" s="138">
        <v>0</v>
      </c>
      <c r="I1288" s="138">
        <v>0</v>
      </c>
      <c r="J1288" s="138">
        <v>0</v>
      </c>
      <c r="K1288" s="138">
        <v>1</v>
      </c>
      <c r="L1288" s="139"/>
      <c r="M1288" s="138">
        <v>1</v>
      </c>
      <c r="N1288" s="139"/>
      <c r="O1288" s="138">
        <v>0</v>
      </c>
      <c r="P1288" s="138">
        <v>0</v>
      </c>
      <c r="Q1288" s="138">
        <v>0</v>
      </c>
      <c r="R1288" s="139"/>
      <c r="S1288" s="138">
        <v>1</v>
      </c>
      <c r="T1288" s="139"/>
      <c r="U1288" s="138">
        <v>0</v>
      </c>
      <c r="V1288" s="138">
        <v>0</v>
      </c>
      <c r="W1288" s="138">
        <v>0</v>
      </c>
      <c r="X1288" s="138">
        <v>0</v>
      </c>
      <c r="Y1288" s="138">
        <v>0</v>
      </c>
      <c r="Z1288" s="139"/>
      <c r="AA1288" s="138">
        <v>0</v>
      </c>
      <c r="AB1288" s="131">
        <v>0</v>
      </c>
    </row>
    <row r="1289" spans="1:28" ht="15" customHeight="1" x14ac:dyDescent="0.25">
      <c r="A1289" s="129" t="str">
        <f>B1289&amp;"-"&amp;COUNTIF($B$3:B1289,B1289)</f>
        <v>305-11</v>
      </c>
      <c r="B1289" s="130">
        <v>305</v>
      </c>
      <c r="C1289" s="130" t="s">
        <v>56</v>
      </c>
      <c r="D1289" s="137">
        <v>45567</v>
      </c>
      <c r="E1289" s="138">
        <v>2.0299999999999998</v>
      </c>
      <c r="F1289" s="138">
        <v>0</v>
      </c>
      <c r="G1289" s="138">
        <v>0.05</v>
      </c>
      <c r="H1289" s="138">
        <v>0</v>
      </c>
      <c r="I1289" s="138">
        <v>0</v>
      </c>
      <c r="J1289" s="138">
        <v>0</v>
      </c>
      <c r="K1289" s="138">
        <v>1.98</v>
      </c>
      <c r="L1289" s="139"/>
      <c r="M1289" s="138">
        <v>2.0299999999999998</v>
      </c>
      <c r="N1289" s="139"/>
      <c r="O1289" s="138">
        <v>0</v>
      </c>
      <c r="P1289" s="138">
        <v>0</v>
      </c>
      <c r="Q1289" s="138">
        <v>0</v>
      </c>
      <c r="R1289" s="139"/>
      <c r="S1289" s="138">
        <v>1</v>
      </c>
      <c r="T1289" s="139"/>
      <c r="U1289" s="138">
        <v>0</v>
      </c>
      <c r="V1289" s="138">
        <v>0</v>
      </c>
      <c r="W1289" s="138">
        <v>0</v>
      </c>
      <c r="X1289" s="138">
        <v>0</v>
      </c>
      <c r="Y1289" s="138">
        <v>0</v>
      </c>
      <c r="Z1289" s="139"/>
      <c r="AA1289" s="138">
        <v>0</v>
      </c>
      <c r="AB1289" s="131">
        <v>0</v>
      </c>
    </row>
    <row r="1290" spans="1:28" ht="15" customHeight="1" x14ac:dyDescent="0.25">
      <c r="A1290" s="129" t="str">
        <f>B1290&amp;"-"&amp;COUNTIF($B$3:B1290,B1290)</f>
        <v>305-12</v>
      </c>
      <c r="B1290" s="130">
        <v>305</v>
      </c>
      <c r="C1290" s="130" t="s">
        <v>56</v>
      </c>
      <c r="D1290" s="137">
        <v>44495</v>
      </c>
      <c r="E1290" s="138">
        <v>8.4499999999999993</v>
      </c>
      <c r="F1290" s="138">
        <v>0</v>
      </c>
      <c r="G1290" s="138">
        <v>3.04</v>
      </c>
      <c r="H1290" s="138">
        <v>0.78</v>
      </c>
      <c r="I1290" s="138">
        <v>0</v>
      </c>
      <c r="J1290" s="138">
        <v>0</v>
      </c>
      <c r="K1290" s="138">
        <v>2.2400000000000002</v>
      </c>
      <c r="L1290" s="139"/>
      <c r="M1290" s="138">
        <v>8.4499999999999993</v>
      </c>
      <c r="N1290" s="139"/>
      <c r="O1290" s="138">
        <v>0</v>
      </c>
      <c r="P1290" s="138">
        <v>0</v>
      </c>
      <c r="Q1290" s="138">
        <v>0</v>
      </c>
      <c r="R1290" s="139"/>
      <c r="S1290" s="138">
        <v>2.2400000000000002</v>
      </c>
      <c r="T1290" s="139"/>
      <c r="U1290" s="138">
        <v>0</v>
      </c>
      <c r="V1290" s="138">
        <v>0</v>
      </c>
      <c r="W1290" s="138">
        <v>0</v>
      </c>
      <c r="X1290" s="138">
        <v>0</v>
      </c>
      <c r="Y1290" s="138">
        <v>0</v>
      </c>
      <c r="Z1290" s="139"/>
      <c r="AA1290" s="138">
        <v>0</v>
      </c>
      <c r="AB1290" s="131">
        <v>0</v>
      </c>
    </row>
    <row r="1291" spans="1:28" ht="15" customHeight="1" x14ac:dyDescent="0.25">
      <c r="A1291" s="129" t="str">
        <f>B1291&amp;"-"&amp;COUNTIF($B$3:B1291,B1291)</f>
        <v>305-13</v>
      </c>
      <c r="B1291" s="130">
        <v>305</v>
      </c>
      <c r="C1291" s="130" t="s">
        <v>56</v>
      </c>
      <c r="D1291" s="137">
        <v>44990</v>
      </c>
      <c r="E1291" s="138">
        <v>64.06</v>
      </c>
      <c r="F1291" s="138">
        <v>2.2799999999999998</v>
      </c>
      <c r="G1291" s="138">
        <v>18.170000000000002</v>
      </c>
      <c r="H1291" s="138">
        <v>11.28</v>
      </c>
      <c r="I1291" s="138">
        <v>0</v>
      </c>
      <c r="J1291" s="138">
        <v>2.39</v>
      </c>
      <c r="K1291" s="138">
        <v>19.260000000000002</v>
      </c>
      <c r="L1291" s="139"/>
      <c r="M1291" s="138">
        <v>64.06</v>
      </c>
      <c r="N1291" s="139"/>
      <c r="O1291" s="138">
        <v>0</v>
      </c>
      <c r="P1291" s="138">
        <v>1</v>
      </c>
      <c r="Q1291" s="138">
        <v>0</v>
      </c>
      <c r="R1291" s="139"/>
      <c r="S1291" s="138">
        <v>35.15</v>
      </c>
      <c r="T1291" s="139"/>
      <c r="U1291" s="138">
        <v>0</v>
      </c>
      <c r="V1291" s="138">
        <v>0</v>
      </c>
      <c r="W1291" s="138">
        <v>0</v>
      </c>
      <c r="X1291" s="138">
        <v>0</v>
      </c>
      <c r="Y1291" s="138">
        <v>0</v>
      </c>
      <c r="Z1291" s="139"/>
      <c r="AA1291" s="138">
        <v>0</v>
      </c>
      <c r="AB1291" s="131">
        <v>0</v>
      </c>
    </row>
    <row r="1292" spans="1:28" ht="15" customHeight="1" x14ac:dyDescent="0.25">
      <c r="A1292" s="129" t="str">
        <f>B1292&amp;"-"&amp;COUNTIF($B$3:B1292,B1292)</f>
        <v>305-14</v>
      </c>
      <c r="B1292" s="130">
        <v>305</v>
      </c>
      <c r="C1292" s="130" t="s">
        <v>56</v>
      </c>
      <c r="D1292" s="137">
        <v>50252</v>
      </c>
      <c r="E1292" s="138">
        <v>2</v>
      </c>
      <c r="F1292" s="138">
        <v>1.79</v>
      </c>
      <c r="G1292" s="138">
        <v>0.21</v>
      </c>
      <c r="H1292" s="138">
        <v>0</v>
      </c>
      <c r="I1292" s="138">
        <v>0</v>
      </c>
      <c r="J1292" s="138">
        <v>0</v>
      </c>
      <c r="K1292" s="138">
        <v>0</v>
      </c>
      <c r="L1292" s="139"/>
      <c r="M1292" s="138">
        <v>2</v>
      </c>
      <c r="N1292" s="139"/>
      <c r="O1292" s="138">
        <v>0</v>
      </c>
      <c r="P1292" s="138">
        <v>0</v>
      </c>
      <c r="Q1292" s="138">
        <v>0</v>
      </c>
      <c r="R1292" s="139"/>
      <c r="S1292" s="138">
        <v>1</v>
      </c>
      <c r="T1292" s="139"/>
      <c r="U1292" s="138">
        <v>0</v>
      </c>
      <c r="V1292" s="138">
        <v>0</v>
      </c>
      <c r="W1292" s="138">
        <v>0</v>
      </c>
      <c r="X1292" s="138">
        <v>0</v>
      </c>
      <c r="Y1292" s="138">
        <v>0</v>
      </c>
      <c r="Z1292" s="139"/>
      <c r="AA1292" s="138">
        <v>0</v>
      </c>
      <c r="AB1292" s="131">
        <v>0</v>
      </c>
    </row>
    <row r="1293" spans="1:28" ht="15" customHeight="1" x14ac:dyDescent="0.25">
      <c r="A1293" s="129" t="str">
        <f>B1293&amp;"-"&amp;COUNTIF($B$3:B1293,B1293)</f>
        <v>305-15</v>
      </c>
      <c r="B1293" s="130">
        <v>305</v>
      </c>
      <c r="C1293" s="130" t="s">
        <v>56</v>
      </c>
      <c r="D1293" s="137">
        <v>45666</v>
      </c>
      <c r="E1293" s="138">
        <v>1</v>
      </c>
      <c r="F1293" s="138">
        <v>0</v>
      </c>
      <c r="G1293" s="138">
        <v>0</v>
      </c>
      <c r="H1293" s="138">
        <v>0</v>
      </c>
      <c r="I1293" s="138">
        <v>0</v>
      </c>
      <c r="J1293" s="138">
        <v>0</v>
      </c>
      <c r="K1293" s="138">
        <v>1</v>
      </c>
      <c r="L1293" s="139"/>
      <c r="M1293" s="138">
        <v>1</v>
      </c>
      <c r="N1293" s="139"/>
      <c r="O1293" s="138">
        <v>0</v>
      </c>
      <c r="P1293" s="138">
        <v>0</v>
      </c>
      <c r="Q1293" s="138">
        <v>0</v>
      </c>
      <c r="R1293" s="139"/>
      <c r="S1293" s="138">
        <v>0</v>
      </c>
      <c r="T1293" s="139"/>
      <c r="U1293" s="138">
        <v>0</v>
      </c>
      <c r="V1293" s="138">
        <v>0</v>
      </c>
      <c r="W1293" s="138">
        <v>0</v>
      </c>
      <c r="X1293" s="138">
        <v>0</v>
      </c>
      <c r="Y1293" s="138">
        <v>0</v>
      </c>
      <c r="Z1293" s="139"/>
      <c r="AA1293" s="138">
        <v>0</v>
      </c>
      <c r="AB1293" s="131">
        <v>0</v>
      </c>
    </row>
    <row r="1294" spans="1:28" ht="15" customHeight="1" x14ac:dyDescent="0.25">
      <c r="A1294" s="129" t="str">
        <f>B1294&amp;"-"&amp;COUNTIF($B$3:B1294,B1294)</f>
        <v>305-16</v>
      </c>
      <c r="B1294" s="130">
        <v>305</v>
      </c>
      <c r="C1294" s="130" t="s">
        <v>56</v>
      </c>
      <c r="D1294" s="137"/>
      <c r="E1294" s="138">
        <v>0</v>
      </c>
      <c r="F1294" s="138">
        <v>0</v>
      </c>
      <c r="G1294" s="138">
        <v>0</v>
      </c>
      <c r="H1294" s="138">
        <v>0</v>
      </c>
      <c r="I1294" s="138">
        <v>0</v>
      </c>
      <c r="J1294" s="138">
        <v>0</v>
      </c>
      <c r="K1294" s="138">
        <v>0</v>
      </c>
      <c r="L1294" s="139"/>
      <c r="M1294" s="138">
        <v>0</v>
      </c>
      <c r="N1294" s="139"/>
      <c r="O1294" s="138">
        <v>0</v>
      </c>
      <c r="P1294" s="138">
        <v>0</v>
      </c>
      <c r="Q1294" s="138">
        <v>0</v>
      </c>
      <c r="R1294" s="139"/>
      <c r="S1294" s="138">
        <v>0</v>
      </c>
      <c r="T1294" s="139"/>
      <c r="U1294" s="138">
        <v>0</v>
      </c>
      <c r="V1294" s="138">
        <v>0</v>
      </c>
      <c r="W1294" s="138">
        <v>0</v>
      </c>
      <c r="X1294" s="138">
        <v>0</v>
      </c>
      <c r="Y1294" s="138">
        <v>0</v>
      </c>
      <c r="Z1294" s="139"/>
      <c r="AA1294" s="138">
        <v>0</v>
      </c>
      <c r="AB1294" s="131">
        <v>0</v>
      </c>
    </row>
    <row r="1295" spans="1:28" ht="15" customHeight="1" x14ac:dyDescent="0.25">
      <c r="A1295" s="129" t="str">
        <f>B1295&amp;"-"&amp;COUNTIF($B$3:B1295,B1295)</f>
        <v>305-17</v>
      </c>
      <c r="B1295" s="130">
        <v>305</v>
      </c>
      <c r="C1295" s="130" t="s">
        <v>56</v>
      </c>
      <c r="D1295" s="137"/>
      <c r="E1295" s="138">
        <v>0</v>
      </c>
      <c r="F1295" s="138">
        <v>0</v>
      </c>
      <c r="G1295" s="138">
        <v>0</v>
      </c>
      <c r="H1295" s="138">
        <v>0</v>
      </c>
      <c r="I1295" s="138">
        <v>0</v>
      </c>
      <c r="J1295" s="138">
        <v>0</v>
      </c>
      <c r="K1295" s="138">
        <v>0</v>
      </c>
      <c r="L1295" s="139"/>
      <c r="M1295" s="138">
        <v>0</v>
      </c>
      <c r="N1295" s="139"/>
      <c r="O1295" s="138">
        <v>0</v>
      </c>
      <c r="P1295" s="138">
        <v>0</v>
      </c>
      <c r="Q1295" s="138">
        <v>0</v>
      </c>
      <c r="R1295" s="139"/>
      <c r="S1295" s="138">
        <v>0</v>
      </c>
      <c r="T1295" s="139"/>
      <c r="U1295" s="138">
        <v>0</v>
      </c>
      <c r="V1295" s="138">
        <v>0</v>
      </c>
      <c r="W1295" s="138">
        <v>0</v>
      </c>
      <c r="X1295" s="138">
        <v>0</v>
      </c>
      <c r="Y1295" s="138">
        <v>0</v>
      </c>
      <c r="Z1295" s="139"/>
      <c r="AA1295" s="138">
        <v>0</v>
      </c>
      <c r="AB1295" s="131">
        <v>0</v>
      </c>
    </row>
    <row r="1296" spans="1:28" ht="15" customHeight="1" x14ac:dyDescent="0.25">
      <c r="A1296" s="129" t="str">
        <f>B1296&amp;"-"&amp;COUNTIF($B$3:B1296,B1296)</f>
        <v>305-18</v>
      </c>
      <c r="B1296" s="130">
        <v>305</v>
      </c>
      <c r="C1296" s="130" t="s">
        <v>56</v>
      </c>
      <c r="D1296" s="137"/>
      <c r="E1296" s="138">
        <v>0</v>
      </c>
      <c r="F1296" s="138">
        <v>0</v>
      </c>
      <c r="G1296" s="138">
        <v>0</v>
      </c>
      <c r="H1296" s="138">
        <v>0</v>
      </c>
      <c r="I1296" s="138">
        <v>0</v>
      </c>
      <c r="J1296" s="138">
        <v>0</v>
      </c>
      <c r="K1296" s="138">
        <v>0</v>
      </c>
      <c r="L1296" s="139"/>
      <c r="M1296" s="138">
        <v>0</v>
      </c>
      <c r="N1296" s="139"/>
      <c r="O1296" s="138">
        <v>0</v>
      </c>
      <c r="P1296" s="138">
        <v>0</v>
      </c>
      <c r="Q1296" s="138">
        <v>0</v>
      </c>
      <c r="R1296" s="139"/>
      <c r="S1296" s="138">
        <v>0</v>
      </c>
      <c r="T1296" s="139"/>
      <c r="U1296" s="138">
        <v>0</v>
      </c>
      <c r="V1296" s="138">
        <v>0</v>
      </c>
      <c r="W1296" s="138">
        <v>0</v>
      </c>
      <c r="X1296" s="138">
        <v>0</v>
      </c>
      <c r="Y1296" s="138">
        <v>0</v>
      </c>
      <c r="Z1296" s="139"/>
      <c r="AA1296" s="138">
        <v>0</v>
      </c>
      <c r="AB1296" s="131">
        <v>0</v>
      </c>
    </row>
    <row r="1297" spans="1:28" ht="15" customHeight="1" x14ac:dyDescent="0.25">
      <c r="A1297" s="129" t="str">
        <f>B1297&amp;"-"&amp;COUNTIF($B$3:B1297,B1297)</f>
        <v>305-19</v>
      </c>
      <c r="B1297" s="130">
        <v>305</v>
      </c>
      <c r="C1297" s="130" t="s">
        <v>56</v>
      </c>
      <c r="D1297" s="137"/>
      <c r="E1297" s="138">
        <v>0</v>
      </c>
      <c r="F1297" s="138">
        <v>0</v>
      </c>
      <c r="G1297" s="138">
        <v>0</v>
      </c>
      <c r="H1297" s="138">
        <v>0</v>
      </c>
      <c r="I1297" s="138">
        <v>0</v>
      </c>
      <c r="J1297" s="138">
        <v>0</v>
      </c>
      <c r="K1297" s="138">
        <v>0</v>
      </c>
      <c r="L1297" s="139"/>
      <c r="M1297" s="138">
        <v>0</v>
      </c>
      <c r="N1297" s="139"/>
      <c r="O1297" s="138">
        <v>0</v>
      </c>
      <c r="P1297" s="138">
        <v>0</v>
      </c>
      <c r="Q1297" s="138">
        <v>0</v>
      </c>
      <c r="R1297" s="139"/>
      <c r="S1297" s="138">
        <v>0</v>
      </c>
      <c r="T1297" s="139"/>
      <c r="U1297" s="138">
        <v>0</v>
      </c>
      <c r="V1297" s="138">
        <v>0</v>
      </c>
      <c r="W1297" s="138">
        <v>0</v>
      </c>
      <c r="X1297" s="138">
        <v>0</v>
      </c>
      <c r="Y1297" s="138">
        <v>0</v>
      </c>
      <c r="Z1297" s="139"/>
      <c r="AA1297" s="138">
        <v>0</v>
      </c>
      <c r="AB1297" s="131">
        <v>0</v>
      </c>
    </row>
    <row r="1298" spans="1:28" ht="15" customHeight="1" x14ac:dyDescent="0.25">
      <c r="A1298" s="129" t="str">
        <f>B1298&amp;"-"&amp;COUNTIF($B$3:B1298,B1298)</f>
        <v>305-20</v>
      </c>
      <c r="B1298" s="130">
        <v>305</v>
      </c>
      <c r="C1298" s="130" t="s">
        <v>56</v>
      </c>
      <c r="D1298" s="137"/>
      <c r="E1298" s="138">
        <v>0</v>
      </c>
      <c r="F1298" s="138">
        <v>0</v>
      </c>
      <c r="G1298" s="138">
        <v>0</v>
      </c>
      <c r="H1298" s="138">
        <v>0</v>
      </c>
      <c r="I1298" s="138">
        <v>0</v>
      </c>
      <c r="J1298" s="138">
        <v>0</v>
      </c>
      <c r="K1298" s="138">
        <v>0</v>
      </c>
      <c r="L1298" s="139"/>
      <c r="M1298" s="138">
        <v>0</v>
      </c>
      <c r="N1298" s="139"/>
      <c r="O1298" s="138">
        <v>0</v>
      </c>
      <c r="P1298" s="138">
        <v>0</v>
      </c>
      <c r="Q1298" s="138">
        <v>0</v>
      </c>
      <c r="R1298" s="139"/>
      <c r="S1298" s="138">
        <v>0</v>
      </c>
      <c r="T1298" s="139"/>
      <c r="U1298" s="138">
        <v>0</v>
      </c>
      <c r="V1298" s="138">
        <v>0</v>
      </c>
      <c r="W1298" s="138">
        <v>0</v>
      </c>
      <c r="X1298" s="138">
        <v>0</v>
      </c>
      <c r="Y1298" s="138">
        <v>0</v>
      </c>
      <c r="Z1298" s="139"/>
      <c r="AA1298" s="138">
        <v>0</v>
      </c>
      <c r="AB1298" s="131">
        <v>0</v>
      </c>
    </row>
    <row r="1299" spans="1:28" ht="15" customHeight="1" x14ac:dyDescent="0.25">
      <c r="A1299" s="129" t="str">
        <f>B1299&amp;"-"&amp;COUNTIF($B$3:B1299,B1299)</f>
        <v>305-21</v>
      </c>
      <c r="B1299" s="130">
        <v>305</v>
      </c>
      <c r="C1299" s="130" t="s">
        <v>56</v>
      </c>
      <c r="D1299" s="137"/>
      <c r="E1299" s="138">
        <v>0</v>
      </c>
      <c r="F1299" s="138">
        <v>0</v>
      </c>
      <c r="G1299" s="138">
        <v>0</v>
      </c>
      <c r="H1299" s="138">
        <v>0</v>
      </c>
      <c r="I1299" s="138">
        <v>0</v>
      </c>
      <c r="J1299" s="138">
        <v>0</v>
      </c>
      <c r="K1299" s="138">
        <v>0</v>
      </c>
      <c r="L1299" s="139"/>
      <c r="M1299" s="138">
        <v>0</v>
      </c>
      <c r="N1299" s="139"/>
      <c r="O1299" s="138">
        <v>0</v>
      </c>
      <c r="P1299" s="138">
        <v>0</v>
      </c>
      <c r="Q1299" s="138">
        <v>0</v>
      </c>
      <c r="R1299" s="139"/>
      <c r="S1299" s="138">
        <v>0</v>
      </c>
      <c r="T1299" s="139"/>
      <c r="U1299" s="138">
        <v>0</v>
      </c>
      <c r="V1299" s="138">
        <v>0</v>
      </c>
      <c r="W1299" s="138">
        <v>0</v>
      </c>
      <c r="X1299" s="138">
        <v>0</v>
      </c>
      <c r="Y1299" s="138">
        <v>0</v>
      </c>
      <c r="Z1299" s="139"/>
      <c r="AA1299" s="138">
        <v>0</v>
      </c>
      <c r="AB1299" s="131">
        <v>0</v>
      </c>
    </row>
    <row r="1300" spans="1:28" ht="15" customHeight="1" x14ac:dyDescent="0.25">
      <c r="A1300" s="129" t="str">
        <f>B1300&amp;"-"&amp;COUNTIF($B$3:B1300,B1300)</f>
        <v>305-22</v>
      </c>
      <c r="B1300" s="130">
        <v>305</v>
      </c>
      <c r="C1300" s="130" t="s">
        <v>56</v>
      </c>
      <c r="D1300" s="137"/>
      <c r="E1300" s="138">
        <v>0</v>
      </c>
      <c r="F1300" s="138">
        <v>0</v>
      </c>
      <c r="G1300" s="138">
        <v>0</v>
      </c>
      <c r="H1300" s="138">
        <v>0</v>
      </c>
      <c r="I1300" s="138">
        <v>0</v>
      </c>
      <c r="J1300" s="138">
        <v>0</v>
      </c>
      <c r="K1300" s="138">
        <v>0</v>
      </c>
      <c r="L1300" s="139"/>
      <c r="M1300" s="138">
        <v>0</v>
      </c>
      <c r="N1300" s="139"/>
      <c r="O1300" s="138">
        <v>0</v>
      </c>
      <c r="P1300" s="138">
        <v>0</v>
      </c>
      <c r="Q1300" s="138">
        <v>0</v>
      </c>
      <c r="R1300" s="139"/>
      <c r="S1300" s="138">
        <v>0</v>
      </c>
      <c r="T1300" s="139"/>
      <c r="U1300" s="138">
        <v>0</v>
      </c>
      <c r="V1300" s="138">
        <v>0</v>
      </c>
      <c r="W1300" s="138">
        <v>0</v>
      </c>
      <c r="X1300" s="138">
        <v>0</v>
      </c>
      <c r="Y1300" s="138">
        <v>0</v>
      </c>
      <c r="Z1300" s="139"/>
      <c r="AA1300" s="138">
        <v>0</v>
      </c>
      <c r="AB1300" s="131">
        <v>0</v>
      </c>
    </row>
    <row r="1301" spans="1:28" ht="15" customHeight="1" x14ac:dyDescent="0.25">
      <c r="A1301" s="129" t="str">
        <f>B1301&amp;"-"&amp;COUNTIF($B$3:B1301,B1301)</f>
        <v>305-23</v>
      </c>
      <c r="B1301" s="130">
        <v>305</v>
      </c>
      <c r="C1301" s="130" t="s">
        <v>56</v>
      </c>
      <c r="D1301" s="137"/>
      <c r="E1301" s="138">
        <v>0</v>
      </c>
      <c r="F1301" s="138">
        <v>0</v>
      </c>
      <c r="G1301" s="138">
        <v>0</v>
      </c>
      <c r="H1301" s="138">
        <v>0</v>
      </c>
      <c r="I1301" s="138">
        <v>0</v>
      </c>
      <c r="J1301" s="138">
        <v>0</v>
      </c>
      <c r="K1301" s="138">
        <v>0</v>
      </c>
      <c r="L1301" s="139"/>
      <c r="M1301" s="138">
        <v>0</v>
      </c>
      <c r="N1301" s="139"/>
      <c r="O1301" s="138">
        <v>0</v>
      </c>
      <c r="P1301" s="138">
        <v>0</v>
      </c>
      <c r="Q1301" s="138">
        <v>0</v>
      </c>
      <c r="R1301" s="139"/>
      <c r="S1301" s="138">
        <v>0</v>
      </c>
      <c r="T1301" s="139"/>
      <c r="U1301" s="138">
        <v>0</v>
      </c>
      <c r="V1301" s="138">
        <v>0</v>
      </c>
      <c r="W1301" s="138">
        <v>0</v>
      </c>
      <c r="X1301" s="138">
        <v>0</v>
      </c>
      <c r="Y1301" s="138">
        <v>0</v>
      </c>
      <c r="Z1301" s="139"/>
      <c r="AA1301" s="138">
        <v>0</v>
      </c>
      <c r="AB1301" s="131">
        <v>0</v>
      </c>
    </row>
    <row r="1302" spans="1:28" ht="15" customHeight="1" x14ac:dyDescent="0.25">
      <c r="A1302" s="129" t="str">
        <f>B1302&amp;"-"&amp;COUNTIF($B$3:B1302,B1302)</f>
        <v>305-24</v>
      </c>
      <c r="B1302" s="130">
        <v>305</v>
      </c>
      <c r="C1302" s="130" t="s">
        <v>56</v>
      </c>
      <c r="D1302" s="137"/>
      <c r="E1302" s="138">
        <v>0</v>
      </c>
      <c r="F1302" s="138">
        <v>0</v>
      </c>
      <c r="G1302" s="138">
        <v>0</v>
      </c>
      <c r="H1302" s="138">
        <v>0</v>
      </c>
      <c r="I1302" s="138">
        <v>0</v>
      </c>
      <c r="J1302" s="138">
        <v>0</v>
      </c>
      <c r="K1302" s="138">
        <v>0</v>
      </c>
      <c r="L1302" s="139"/>
      <c r="M1302" s="138">
        <v>0</v>
      </c>
      <c r="N1302" s="139"/>
      <c r="O1302" s="138">
        <v>0</v>
      </c>
      <c r="P1302" s="138">
        <v>0</v>
      </c>
      <c r="Q1302" s="138">
        <v>0</v>
      </c>
      <c r="R1302" s="139"/>
      <c r="S1302" s="138">
        <v>0</v>
      </c>
      <c r="T1302" s="139"/>
      <c r="U1302" s="138">
        <v>0</v>
      </c>
      <c r="V1302" s="138">
        <v>0</v>
      </c>
      <c r="W1302" s="138">
        <v>0</v>
      </c>
      <c r="X1302" s="138">
        <v>0</v>
      </c>
      <c r="Y1302" s="138">
        <v>0</v>
      </c>
      <c r="Z1302" s="139"/>
      <c r="AA1302" s="138">
        <v>0</v>
      </c>
      <c r="AB1302" s="131">
        <v>0</v>
      </c>
    </row>
    <row r="1303" spans="1:28" ht="15" customHeight="1" x14ac:dyDescent="0.25">
      <c r="A1303" s="129" t="str">
        <f>B1303&amp;"-"&amp;COUNTIF($B$3:B1303,B1303)</f>
        <v>305-25</v>
      </c>
      <c r="B1303" s="130">
        <v>305</v>
      </c>
      <c r="C1303" s="130" t="s">
        <v>56</v>
      </c>
      <c r="D1303" s="137"/>
      <c r="E1303" s="138">
        <v>0</v>
      </c>
      <c r="F1303" s="138">
        <v>0</v>
      </c>
      <c r="G1303" s="138">
        <v>0</v>
      </c>
      <c r="H1303" s="138">
        <v>0</v>
      </c>
      <c r="I1303" s="138">
        <v>0</v>
      </c>
      <c r="J1303" s="138">
        <v>0</v>
      </c>
      <c r="K1303" s="138">
        <v>0</v>
      </c>
      <c r="L1303" s="139"/>
      <c r="M1303" s="138">
        <v>0</v>
      </c>
      <c r="N1303" s="139"/>
      <c r="O1303" s="138">
        <v>0</v>
      </c>
      <c r="P1303" s="138">
        <v>0</v>
      </c>
      <c r="Q1303" s="138">
        <v>0</v>
      </c>
      <c r="R1303" s="139"/>
      <c r="S1303" s="138">
        <v>0</v>
      </c>
      <c r="T1303" s="139"/>
      <c r="U1303" s="138">
        <v>0</v>
      </c>
      <c r="V1303" s="138">
        <v>0</v>
      </c>
      <c r="W1303" s="138">
        <v>0</v>
      </c>
      <c r="X1303" s="138">
        <v>0</v>
      </c>
      <c r="Y1303" s="138">
        <v>0</v>
      </c>
      <c r="Z1303" s="139"/>
      <c r="AA1303" s="138">
        <v>0</v>
      </c>
      <c r="AB1303" s="131">
        <v>0</v>
      </c>
    </row>
    <row r="1304" spans="1:28" ht="15" customHeight="1" x14ac:dyDescent="0.25">
      <c r="A1304" s="129" t="str">
        <f>B1304&amp;"-"&amp;COUNTIF($B$3:B1304,B1304)</f>
        <v>305-26</v>
      </c>
      <c r="B1304" s="130">
        <v>305</v>
      </c>
      <c r="C1304" s="130" t="s">
        <v>56</v>
      </c>
      <c r="D1304" s="137"/>
      <c r="E1304" s="138">
        <v>0</v>
      </c>
      <c r="F1304" s="138">
        <v>0</v>
      </c>
      <c r="G1304" s="138">
        <v>0</v>
      </c>
      <c r="H1304" s="138">
        <v>0</v>
      </c>
      <c r="I1304" s="138">
        <v>0</v>
      </c>
      <c r="J1304" s="138">
        <v>0</v>
      </c>
      <c r="K1304" s="138">
        <v>0</v>
      </c>
      <c r="L1304" s="139"/>
      <c r="M1304" s="138">
        <v>0</v>
      </c>
      <c r="N1304" s="139"/>
      <c r="O1304" s="138">
        <v>0</v>
      </c>
      <c r="P1304" s="138">
        <v>0</v>
      </c>
      <c r="Q1304" s="138">
        <v>0</v>
      </c>
      <c r="R1304" s="139"/>
      <c r="S1304" s="138">
        <v>0</v>
      </c>
      <c r="T1304" s="139"/>
      <c r="U1304" s="138">
        <v>0</v>
      </c>
      <c r="V1304" s="138">
        <v>0</v>
      </c>
      <c r="W1304" s="138">
        <v>0</v>
      </c>
      <c r="X1304" s="138">
        <v>0</v>
      </c>
      <c r="Y1304" s="138">
        <v>0</v>
      </c>
      <c r="Z1304" s="139"/>
      <c r="AA1304" s="138">
        <v>0</v>
      </c>
      <c r="AB1304" s="131">
        <v>0</v>
      </c>
    </row>
    <row r="1305" spans="1:28" ht="15" customHeight="1" x14ac:dyDescent="0.25">
      <c r="A1305" s="129" t="str">
        <f>B1305&amp;"-"&amp;COUNTIF($B$3:B1305,B1305)</f>
        <v>305-27</v>
      </c>
      <c r="B1305" s="130">
        <v>305</v>
      </c>
      <c r="C1305" s="130" t="s">
        <v>56</v>
      </c>
      <c r="D1305" s="137"/>
      <c r="E1305" s="138">
        <v>0</v>
      </c>
      <c r="F1305" s="138">
        <v>0</v>
      </c>
      <c r="G1305" s="138">
        <v>0</v>
      </c>
      <c r="H1305" s="138">
        <v>0</v>
      </c>
      <c r="I1305" s="138">
        <v>0</v>
      </c>
      <c r="J1305" s="138">
        <v>0</v>
      </c>
      <c r="K1305" s="138">
        <v>0</v>
      </c>
      <c r="L1305" s="139"/>
      <c r="M1305" s="138">
        <v>0</v>
      </c>
      <c r="N1305" s="139"/>
      <c r="O1305" s="138">
        <v>0</v>
      </c>
      <c r="P1305" s="138">
        <v>0</v>
      </c>
      <c r="Q1305" s="138">
        <v>0</v>
      </c>
      <c r="R1305" s="139"/>
      <c r="S1305" s="138">
        <v>0</v>
      </c>
      <c r="T1305" s="139"/>
      <c r="U1305" s="138">
        <v>0</v>
      </c>
      <c r="V1305" s="138">
        <v>0</v>
      </c>
      <c r="W1305" s="138">
        <v>0</v>
      </c>
      <c r="X1305" s="138">
        <v>0</v>
      </c>
      <c r="Y1305" s="138">
        <v>0</v>
      </c>
      <c r="Z1305" s="139"/>
      <c r="AA1305" s="138">
        <v>0</v>
      </c>
      <c r="AB1305" s="131">
        <v>0</v>
      </c>
    </row>
    <row r="1306" spans="1:28" ht="15" customHeight="1" x14ac:dyDescent="0.25">
      <c r="A1306" s="129" t="str">
        <f>B1306&amp;"-"&amp;COUNTIF($B$3:B1306,B1306)</f>
        <v>305-28</v>
      </c>
      <c r="B1306" s="130">
        <v>305</v>
      </c>
      <c r="C1306" s="130" t="s">
        <v>56</v>
      </c>
      <c r="D1306" s="137"/>
      <c r="E1306" s="138">
        <v>0</v>
      </c>
      <c r="F1306" s="138">
        <v>0</v>
      </c>
      <c r="G1306" s="138">
        <v>0</v>
      </c>
      <c r="H1306" s="138">
        <v>0</v>
      </c>
      <c r="I1306" s="138">
        <v>0</v>
      </c>
      <c r="J1306" s="138">
        <v>0</v>
      </c>
      <c r="K1306" s="138">
        <v>0</v>
      </c>
      <c r="L1306" s="139"/>
      <c r="M1306" s="138">
        <v>0</v>
      </c>
      <c r="N1306" s="139"/>
      <c r="O1306" s="138">
        <v>0</v>
      </c>
      <c r="P1306" s="138">
        <v>0</v>
      </c>
      <c r="Q1306" s="138">
        <v>0</v>
      </c>
      <c r="R1306" s="139"/>
      <c r="S1306" s="138">
        <v>0</v>
      </c>
      <c r="T1306" s="139"/>
      <c r="U1306" s="138">
        <v>0</v>
      </c>
      <c r="V1306" s="138">
        <v>0</v>
      </c>
      <c r="W1306" s="138">
        <v>0</v>
      </c>
      <c r="X1306" s="138">
        <v>0</v>
      </c>
      <c r="Y1306" s="138">
        <v>0</v>
      </c>
      <c r="Z1306" s="139"/>
      <c r="AA1306" s="138">
        <v>0</v>
      </c>
      <c r="AB1306" s="131">
        <v>0</v>
      </c>
    </row>
    <row r="1307" spans="1:28" ht="15" customHeight="1" x14ac:dyDescent="0.25">
      <c r="A1307" s="129" t="str">
        <f>B1307&amp;"-"&amp;COUNTIF($B$3:B1307,B1307)</f>
        <v>305-29</v>
      </c>
      <c r="B1307" s="130">
        <v>305</v>
      </c>
      <c r="C1307" s="130" t="s">
        <v>56</v>
      </c>
      <c r="D1307" s="137"/>
      <c r="E1307" s="138">
        <v>0</v>
      </c>
      <c r="F1307" s="138">
        <v>0</v>
      </c>
      <c r="G1307" s="138">
        <v>0</v>
      </c>
      <c r="H1307" s="138">
        <v>0</v>
      </c>
      <c r="I1307" s="138">
        <v>0</v>
      </c>
      <c r="J1307" s="138">
        <v>0</v>
      </c>
      <c r="K1307" s="138">
        <v>0</v>
      </c>
      <c r="L1307" s="139"/>
      <c r="M1307" s="138">
        <v>0</v>
      </c>
      <c r="N1307" s="139"/>
      <c r="O1307" s="138">
        <v>0</v>
      </c>
      <c r="P1307" s="138">
        <v>0</v>
      </c>
      <c r="Q1307" s="138">
        <v>0</v>
      </c>
      <c r="R1307" s="139"/>
      <c r="S1307" s="138">
        <v>0</v>
      </c>
      <c r="T1307" s="139"/>
      <c r="U1307" s="138">
        <v>0</v>
      </c>
      <c r="V1307" s="138">
        <v>0</v>
      </c>
      <c r="W1307" s="138">
        <v>0</v>
      </c>
      <c r="X1307" s="138">
        <v>0</v>
      </c>
      <c r="Y1307" s="138">
        <v>0</v>
      </c>
      <c r="Z1307" s="139"/>
      <c r="AA1307" s="138">
        <v>0</v>
      </c>
      <c r="AB1307" s="131">
        <v>0</v>
      </c>
    </row>
    <row r="1308" spans="1:28" ht="15" customHeight="1" x14ac:dyDescent="0.25">
      <c r="A1308" s="129" t="str">
        <f>B1308&amp;"-"&amp;COUNTIF($B$3:B1308,B1308)</f>
        <v>305-30</v>
      </c>
      <c r="B1308" s="130">
        <v>305</v>
      </c>
      <c r="C1308" s="130" t="s">
        <v>56</v>
      </c>
      <c r="D1308" s="137"/>
      <c r="E1308" s="138">
        <v>0</v>
      </c>
      <c r="F1308" s="138">
        <v>0</v>
      </c>
      <c r="G1308" s="138">
        <v>0</v>
      </c>
      <c r="H1308" s="138">
        <v>0</v>
      </c>
      <c r="I1308" s="138">
        <v>0</v>
      </c>
      <c r="J1308" s="138">
        <v>0</v>
      </c>
      <c r="K1308" s="138">
        <v>0</v>
      </c>
      <c r="L1308" s="139"/>
      <c r="M1308" s="138">
        <v>0</v>
      </c>
      <c r="N1308" s="139"/>
      <c r="O1308" s="138">
        <v>0</v>
      </c>
      <c r="P1308" s="138">
        <v>0</v>
      </c>
      <c r="Q1308" s="138">
        <v>0</v>
      </c>
      <c r="R1308" s="139"/>
      <c r="S1308" s="138">
        <v>0</v>
      </c>
      <c r="T1308" s="139"/>
      <c r="U1308" s="138">
        <v>0</v>
      </c>
      <c r="V1308" s="138">
        <v>0</v>
      </c>
      <c r="W1308" s="138">
        <v>0</v>
      </c>
      <c r="X1308" s="138">
        <v>0</v>
      </c>
      <c r="Y1308" s="138">
        <v>0</v>
      </c>
      <c r="Z1308" s="139"/>
      <c r="AA1308" s="138">
        <v>0</v>
      </c>
      <c r="AB1308" s="131">
        <v>0</v>
      </c>
    </row>
    <row r="1309" spans="1:28" ht="15" customHeight="1" x14ac:dyDescent="0.25">
      <c r="A1309" s="129" t="str">
        <f>B1309&amp;"-"&amp;COUNTIF($B$3:B1309,B1309)</f>
        <v>306-1</v>
      </c>
      <c r="B1309" s="130">
        <v>306</v>
      </c>
      <c r="C1309" s="130" t="s">
        <v>57</v>
      </c>
      <c r="D1309" s="137">
        <v>43752</v>
      </c>
      <c r="E1309" s="138">
        <v>79.09</v>
      </c>
      <c r="F1309" s="138">
        <v>0</v>
      </c>
      <c r="G1309" s="138">
        <v>36.659999999999997</v>
      </c>
      <c r="H1309" s="138">
        <v>5.57</v>
      </c>
      <c r="I1309" s="138">
        <v>0</v>
      </c>
      <c r="J1309" s="138">
        <v>0.51</v>
      </c>
      <c r="K1309" s="138">
        <v>5.9</v>
      </c>
      <c r="L1309" s="139"/>
      <c r="M1309" s="138">
        <v>70.77</v>
      </c>
      <c r="N1309" s="139"/>
      <c r="O1309" s="138">
        <v>0</v>
      </c>
      <c r="P1309" s="138">
        <v>0</v>
      </c>
      <c r="Q1309" s="138">
        <v>0</v>
      </c>
      <c r="R1309" s="139"/>
      <c r="S1309" s="138">
        <v>26.85</v>
      </c>
      <c r="T1309" s="139"/>
      <c r="U1309" s="138">
        <v>0</v>
      </c>
      <c r="V1309" s="138">
        <v>0</v>
      </c>
      <c r="W1309" s="138">
        <v>0</v>
      </c>
      <c r="X1309" s="138">
        <v>0</v>
      </c>
      <c r="Y1309" s="138">
        <v>0</v>
      </c>
      <c r="Z1309" s="139"/>
      <c r="AA1309" s="138">
        <v>0</v>
      </c>
      <c r="AB1309" s="131">
        <v>0</v>
      </c>
    </row>
    <row r="1310" spans="1:28" ht="15" customHeight="1" x14ac:dyDescent="0.25">
      <c r="A1310" s="129" t="str">
        <f>B1310&amp;"-"&amp;COUNTIF($B$3:B1310,B1310)</f>
        <v>306-2</v>
      </c>
      <c r="B1310" s="130">
        <v>306</v>
      </c>
      <c r="C1310" s="130" t="s">
        <v>57</v>
      </c>
      <c r="D1310" s="137">
        <v>43844</v>
      </c>
      <c r="E1310" s="138">
        <v>0.91</v>
      </c>
      <c r="F1310" s="138">
        <v>0</v>
      </c>
      <c r="G1310" s="138">
        <v>0</v>
      </c>
      <c r="H1310" s="138">
        <v>0</v>
      </c>
      <c r="I1310" s="138">
        <v>0</v>
      </c>
      <c r="J1310" s="138">
        <v>0</v>
      </c>
      <c r="K1310" s="138">
        <v>0.82</v>
      </c>
      <c r="L1310" s="139"/>
      <c r="M1310" s="138">
        <v>0.91</v>
      </c>
      <c r="N1310" s="139"/>
      <c r="O1310" s="138">
        <v>0</v>
      </c>
      <c r="P1310" s="138">
        <v>0</v>
      </c>
      <c r="Q1310" s="138">
        <v>0</v>
      </c>
      <c r="R1310" s="139"/>
      <c r="S1310" s="138">
        <v>0</v>
      </c>
      <c r="T1310" s="139"/>
      <c r="U1310" s="138">
        <v>0</v>
      </c>
      <c r="V1310" s="138">
        <v>0</v>
      </c>
      <c r="W1310" s="138">
        <v>0</v>
      </c>
      <c r="X1310" s="138">
        <v>0</v>
      </c>
      <c r="Y1310" s="138">
        <v>0</v>
      </c>
      <c r="Z1310" s="139"/>
      <c r="AA1310" s="138">
        <v>0</v>
      </c>
      <c r="AB1310" s="131">
        <v>0</v>
      </c>
    </row>
    <row r="1311" spans="1:28" ht="15" customHeight="1" x14ac:dyDescent="0.25">
      <c r="A1311" s="129" t="str">
        <f>B1311&amp;"-"&amp;COUNTIF($B$3:B1311,B1311)</f>
        <v>306-3</v>
      </c>
      <c r="B1311" s="130">
        <v>306</v>
      </c>
      <c r="C1311" s="130" t="s">
        <v>57</v>
      </c>
      <c r="D1311" s="137">
        <v>46102</v>
      </c>
      <c r="E1311" s="138">
        <v>1</v>
      </c>
      <c r="F1311" s="138">
        <v>0</v>
      </c>
      <c r="G1311" s="138">
        <v>0.98</v>
      </c>
      <c r="H1311" s="138">
        <v>0</v>
      </c>
      <c r="I1311" s="138">
        <v>0</v>
      </c>
      <c r="J1311" s="138">
        <v>0</v>
      </c>
      <c r="K1311" s="138">
        <v>0</v>
      </c>
      <c r="L1311" s="139"/>
      <c r="M1311" s="138">
        <v>1</v>
      </c>
      <c r="N1311" s="139"/>
      <c r="O1311" s="138">
        <v>0</v>
      </c>
      <c r="P1311" s="138">
        <v>0</v>
      </c>
      <c r="Q1311" s="138">
        <v>0</v>
      </c>
      <c r="R1311" s="139"/>
      <c r="S1311" s="138">
        <v>0</v>
      </c>
      <c r="T1311" s="139"/>
      <c r="U1311" s="138">
        <v>0</v>
      </c>
      <c r="V1311" s="138">
        <v>0</v>
      </c>
      <c r="W1311" s="138">
        <v>0</v>
      </c>
      <c r="X1311" s="138">
        <v>0</v>
      </c>
      <c r="Y1311" s="138">
        <v>0</v>
      </c>
      <c r="Z1311" s="139"/>
      <c r="AA1311" s="138">
        <v>0</v>
      </c>
      <c r="AB1311" s="131">
        <v>0</v>
      </c>
    </row>
    <row r="1312" spans="1:28" ht="15" customHeight="1" x14ac:dyDescent="0.25">
      <c r="A1312" s="129" t="str">
        <f>B1312&amp;"-"&amp;COUNTIF($B$3:B1312,B1312)</f>
        <v>306-4</v>
      </c>
      <c r="B1312" s="130">
        <v>306</v>
      </c>
      <c r="C1312" s="130" t="s">
        <v>57</v>
      </c>
      <c r="D1312" s="137">
        <v>47332</v>
      </c>
      <c r="E1312" s="138">
        <v>11</v>
      </c>
      <c r="F1312" s="138">
        <v>1</v>
      </c>
      <c r="G1312" s="138">
        <v>5</v>
      </c>
      <c r="H1312" s="138">
        <v>0</v>
      </c>
      <c r="I1312" s="138">
        <v>0</v>
      </c>
      <c r="J1312" s="138">
        <v>0</v>
      </c>
      <c r="K1312" s="138">
        <v>2</v>
      </c>
      <c r="L1312" s="139"/>
      <c r="M1312" s="138">
        <v>9</v>
      </c>
      <c r="N1312" s="139"/>
      <c r="O1312" s="138">
        <v>0</v>
      </c>
      <c r="P1312" s="138">
        <v>0</v>
      </c>
      <c r="Q1312" s="138">
        <v>0</v>
      </c>
      <c r="R1312" s="139"/>
      <c r="S1312" s="138">
        <v>4</v>
      </c>
      <c r="T1312" s="139"/>
      <c r="U1312" s="138">
        <v>0</v>
      </c>
      <c r="V1312" s="138">
        <v>0</v>
      </c>
      <c r="W1312" s="138">
        <v>0</v>
      </c>
      <c r="X1312" s="138">
        <v>0</v>
      </c>
      <c r="Y1312" s="138">
        <v>0</v>
      </c>
      <c r="Z1312" s="139"/>
      <c r="AA1312" s="138">
        <v>0</v>
      </c>
      <c r="AB1312" s="131">
        <v>0</v>
      </c>
    </row>
    <row r="1313" spans="1:28" ht="15" customHeight="1" x14ac:dyDescent="0.25">
      <c r="A1313" s="129" t="str">
        <f>B1313&amp;"-"&amp;COUNTIF($B$3:B1313,B1313)</f>
        <v>306-5</v>
      </c>
      <c r="B1313" s="130">
        <v>306</v>
      </c>
      <c r="C1313" s="130" t="s">
        <v>57</v>
      </c>
      <c r="D1313" s="137">
        <v>47340</v>
      </c>
      <c r="E1313" s="138">
        <v>2</v>
      </c>
      <c r="F1313" s="138">
        <v>0</v>
      </c>
      <c r="G1313" s="138">
        <v>2</v>
      </c>
      <c r="H1313" s="138">
        <v>0</v>
      </c>
      <c r="I1313" s="138">
        <v>0</v>
      </c>
      <c r="J1313" s="138">
        <v>0</v>
      </c>
      <c r="K1313" s="138">
        <v>0</v>
      </c>
      <c r="L1313" s="139"/>
      <c r="M1313" s="138">
        <v>2</v>
      </c>
      <c r="N1313" s="139"/>
      <c r="O1313" s="138">
        <v>0</v>
      </c>
      <c r="P1313" s="138">
        <v>0</v>
      </c>
      <c r="Q1313" s="138">
        <v>0</v>
      </c>
      <c r="R1313" s="139"/>
      <c r="S1313" s="138">
        <v>1</v>
      </c>
      <c r="T1313" s="139"/>
      <c r="U1313" s="138">
        <v>0</v>
      </c>
      <c r="V1313" s="138">
        <v>0</v>
      </c>
      <c r="W1313" s="138">
        <v>0</v>
      </c>
      <c r="X1313" s="138">
        <v>0</v>
      </c>
      <c r="Y1313" s="138">
        <v>0</v>
      </c>
      <c r="Z1313" s="139"/>
      <c r="AA1313" s="138">
        <v>0</v>
      </c>
      <c r="AB1313" s="131">
        <v>0</v>
      </c>
    </row>
    <row r="1314" spans="1:28" ht="15" customHeight="1" x14ac:dyDescent="0.25">
      <c r="A1314" s="129" t="str">
        <f>B1314&amp;"-"&amp;COUNTIF($B$3:B1314,B1314)</f>
        <v>306-6</v>
      </c>
      <c r="B1314" s="130">
        <v>306</v>
      </c>
      <c r="C1314" s="130" t="s">
        <v>57</v>
      </c>
      <c r="D1314" s="137">
        <v>44107</v>
      </c>
      <c r="E1314" s="138">
        <v>1</v>
      </c>
      <c r="F1314" s="138">
        <v>0</v>
      </c>
      <c r="G1314" s="138">
        <v>0</v>
      </c>
      <c r="H1314" s="138">
        <v>1</v>
      </c>
      <c r="I1314" s="138">
        <v>0</v>
      </c>
      <c r="J1314" s="138">
        <v>0</v>
      </c>
      <c r="K1314" s="138">
        <v>0</v>
      </c>
      <c r="L1314" s="139"/>
      <c r="M1314" s="138">
        <v>1</v>
      </c>
      <c r="N1314" s="139"/>
      <c r="O1314" s="138">
        <v>0</v>
      </c>
      <c r="P1314" s="138">
        <v>0</v>
      </c>
      <c r="Q1314" s="138">
        <v>0</v>
      </c>
      <c r="R1314" s="139"/>
      <c r="S1314" s="138">
        <v>0</v>
      </c>
      <c r="T1314" s="139"/>
      <c r="U1314" s="138">
        <v>0</v>
      </c>
      <c r="V1314" s="138">
        <v>0</v>
      </c>
      <c r="W1314" s="138">
        <v>0</v>
      </c>
      <c r="X1314" s="138">
        <v>0</v>
      </c>
      <c r="Y1314" s="138">
        <v>0</v>
      </c>
      <c r="Z1314" s="139"/>
      <c r="AA1314" s="138">
        <v>0</v>
      </c>
      <c r="AB1314" s="131">
        <v>0</v>
      </c>
    </row>
    <row r="1315" spans="1:28" ht="15" customHeight="1" x14ac:dyDescent="0.25">
      <c r="A1315" s="129" t="str">
        <f>B1315&amp;"-"&amp;COUNTIF($B$3:B1315,B1315)</f>
        <v>306-7</v>
      </c>
      <c r="B1315" s="130">
        <v>306</v>
      </c>
      <c r="C1315" s="130" t="s">
        <v>57</v>
      </c>
      <c r="D1315" s="137">
        <v>48009</v>
      </c>
      <c r="E1315" s="138">
        <v>1</v>
      </c>
      <c r="F1315" s="138">
        <v>0</v>
      </c>
      <c r="G1315" s="138">
        <v>1</v>
      </c>
      <c r="H1315" s="138">
        <v>0</v>
      </c>
      <c r="I1315" s="138">
        <v>0</v>
      </c>
      <c r="J1315" s="138">
        <v>0</v>
      </c>
      <c r="K1315" s="138">
        <v>0</v>
      </c>
      <c r="L1315" s="139"/>
      <c r="M1315" s="138">
        <v>1</v>
      </c>
      <c r="N1315" s="139"/>
      <c r="O1315" s="138">
        <v>0</v>
      </c>
      <c r="P1315" s="138">
        <v>0</v>
      </c>
      <c r="Q1315" s="138">
        <v>0</v>
      </c>
      <c r="R1315" s="139"/>
      <c r="S1315" s="138">
        <v>1</v>
      </c>
      <c r="T1315" s="139"/>
      <c r="U1315" s="138">
        <v>0</v>
      </c>
      <c r="V1315" s="138">
        <v>0</v>
      </c>
      <c r="W1315" s="138">
        <v>0</v>
      </c>
      <c r="X1315" s="138">
        <v>0</v>
      </c>
      <c r="Y1315" s="138">
        <v>0</v>
      </c>
      <c r="Z1315" s="139"/>
      <c r="AA1315" s="138">
        <v>0</v>
      </c>
      <c r="AB1315" s="131">
        <v>0</v>
      </c>
    </row>
    <row r="1316" spans="1:28" ht="15" customHeight="1" x14ac:dyDescent="0.25">
      <c r="A1316" s="129" t="str">
        <f>B1316&amp;"-"&amp;COUNTIF($B$3:B1316,B1316)</f>
        <v>306-8</v>
      </c>
      <c r="B1316" s="130">
        <v>306</v>
      </c>
      <c r="C1316" s="130" t="s">
        <v>57</v>
      </c>
      <c r="D1316" s="137">
        <v>44412</v>
      </c>
      <c r="E1316" s="138">
        <v>4.2</v>
      </c>
      <c r="F1316" s="138">
        <v>0</v>
      </c>
      <c r="G1316" s="138">
        <v>0.23</v>
      </c>
      <c r="H1316" s="138">
        <v>0</v>
      </c>
      <c r="I1316" s="138">
        <v>0</v>
      </c>
      <c r="J1316" s="138">
        <v>0</v>
      </c>
      <c r="K1316" s="138">
        <v>1.95</v>
      </c>
      <c r="L1316" s="139"/>
      <c r="M1316" s="138">
        <v>1.23</v>
      </c>
      <c r="N1316" s="139"/>
      <c r="O1316" s="138">
        <v>0</v>
      </c>
      <c r="P1316" s="138">
        <v>0</v>
      </c>
      <c r="Q1316" s="138">
        <v>0</v>
      </c>
      <c r="R1316" s="139"/>
      <c r="S1316" s="138">
        <v>2.97</v>
      </c>
      <c r="T1316" s="139"/>
      <c r="U1316" s="138">
        <v>0</v>
      </c>
      <c r="V1316" s="138">
        <v>0</v>
      </c>
      <c r="W1316" s="138">
        <v>0</v>
      </c>
      <c r="X1316" s="138">
        <v>0</v>
      </c>
      <c r="Y1316" s="138">
        <v>0</v>
      </c>
      <c r="Z1316" s="139"/>
      <c r="AA1316" s="138">
        <v>0</v>
      </c>
      <c r="AB1316" s="131">
        <v>0</v>
      </c>
    </row>
    <row r="1317" spans="1:28" ht="15" customHeight="1" x14ac:dyDescent="0.25">
      <c r="A1317" s="129" t="str">
        <f>B1317&amp;"-"&amp;COUNTIF($B$3:B1317,B1317)</f>
        <v>306-9</v>
      </c>
      <c r="B1317" s="130">
        <v>306</v>
      </c>
      <c r="C1317" s="130" t="s">
        <v>57</v>
      </c>
      <c r="D1317" s="137">
        <v>47365</v>
      </c>
      <c r="E1317" s="138">
        <v>8</v>
      </c>
      <c r="F1317" s="138">
        <v>0</v>
      </c>
      <c r="G1317" s="138">
        <v>1.6</v>
      </c>
      <c r="H1317" s="138">
        <v>0</v>
      </c>
      <c r="I1317" s="138">
        <v>0</v>
      </c>
      <c r="J1317" s="138">
        <v>0</v>
      </c>
      <c r="K1317" s="138">
        <v>3.79</v>
      </c>
      <c r="L1317" s="139"/>
      <c r="M1317" s="138">
        <v>3</v>
      </c>
      <c r="N1317" s="139"/>
      <c r="O1317" s="138">
        <v>0</v>
      </c>
      <c r="P1317" s="138">
        <v>0</v>
      </c>
      <c r="Q1317" s="138">
        <v>0</v>
      </c>
      <c r="R1317" s="139"/>
      <c r="S1317" s="138">
        <v>1</v>
      </c>
      <c r="T1317" s="139"/>
      <c r="U1317" s="138">
        <v>0</v>
      </c>
      <c r="V1317" s="138">
        <v>0</v>
      </c>
      <c r="W1317" s="138">
        <v>0</v>
      </c>
      <c r="X1317" s="138">
        <v>0</v>
      </c>
      <c r="Y1317" s="138">
        <v>0</v>
      </c>
      <c r="Z1317" s="139"/>
      <c r="AA1317" s="138">
        <v>0</v>
      </c>
      <c r="AB1317" s="131">
        <v>0</v>
      </c>
    </row>
    <row r="1318" spans="1:28" ht="15" customHeight="1" x14ac:dyDescent="0.25">
      <c r="A1318" s="129" t="str">
        <f>B1318&amp;"-"&amp;COUNTIF($B$3:B1318,B1318)</f>
        <v>306-10</v>
      </c>
      <c r="B1318" s="130">
        <v>306</v>
      </c>
      <c r="C1318" s="130" t="s">
        <v>57</v>
      </c>
      <c r="D1318" s="137">
        <v>49635</v>
      </c>
      <c r="E1318" s="138">
        <v>0.83</v>
      </c>
      <c r="F1318" s="138">
        <v>0</v>
      </c>
      <c r="G1318" s="138">
        <v>0.77</v>
      </c>
      <c r="H1318" s="138">
        <v>0</v>
      </c>
      <c r="I1318" s="138">
        <v>0</v>
      </c>
      <c r="J1318" s="138">
        <v>0</v>
      </c>
      <c r="K1318" s="138">
        <v>0</v>
      </c>
      <c r="L1318" s="139"/>
      <c r="M1318" s="138">
        <v>0.83</v>
      </c>
      <c r="N1318" s="139"/>
      <c r="O1318" s="138">
        <v>0</v>
      </c>
      <c r="P1318" s="138">
        <v>0</v>
      </c>
      <c r="Q1318" s="138">
        <v>0</v>
      </c>
      <c r="R1318" s="139"/>
      <c r="S1318" s="138">
        <v>0</v>
      </c>
      <c r="T1318" s="139"/>
      <c r="U1318" s="138">
        <v>0</v>
      </c>
      <c r="V1318" s="138">
        <v>0</v>
      </c>
      <c r="W1318" s="138">
        <v>0</v>
      </c>
      <c r="X1318" s="138">
        <v>0</v>
      </c>
      <c r="Y1318" s="138">
        <v>0</v>
      </c>
      <c r="Z1318" s="139"/>
      <c r="AA1318" s="138">
        <v>0</v>
      </c>
      <c r="AB1318" s="131">
        <v>0</v>
      </c>
    </row>
    <row r="1319" spans="1:28" ht="15" customHeight="1" x14ac:dyDescent="0.25">
      <c r="A1319" s="129" t="str">
        <f>B1319&amp;"-"&amp;COUNTIF($B$3:B1319,B1319)</f>
        <v>306-11</v>
      </c>
      <c r="B1319" s="130">
        <v>306</v>
      </c>
      <c r="C1319" s="130" t="s">
        <v>57</v>
      </c>
      <c r="D1319" s="137">
        <v>44578</v>
      </c>
      <c r="E1319" s="138">
        <v>5.51</v>
      </c>
      <c r="F1319" s="138">
        <v>0</v>
      </c>
      <c r="G1319" s="138">
        <v>3.97</v>
      </c>
      <c r="H1319" s="138">
        <v>0</v>
      </c>
      <c r="I1319" s="138">
        <v>0</v>
      </c>
      <c r="J1319" s="138">
        <v>0</v>
      </c>
      <c r="K1319" s="138">
        <v>1</v>
      </c>
      <c r="L1319" s="139"/>
      <c r="M1319" s="138">
        <v>5.51</v>
      </c>
      <c r="N1319" s="139"/>
      <c r="O1319" s="138">
        <v>0</v>
      </c>
      <c r="P1319" s="138">
        <v>0</v>
      </c>
      <c r="Q1319" s="138">
        <v>0</v>
      </c>
      <c r="R1319" s="139"/>
      <c r="S1319" s="138">
        <v>1.02</v>
      </c>
      <c r="T1319" s="139"/>
      <c r="U1319" s="138">
        <v>0</v>
      </c>
      <c r="V1319" s="138">
        <v>0</v>
      </c>
      <c r="W1319" s="138">
        <v>0</v>
      </c>
      <c r="X1319" s="138">
        <v>0</v>
      </c>
      <c r="Y1319" s="138">
        <v>0</v>
      </c>
      <c r="Z1319" s="139"/>
      <c r="AA1319" s="138">
        <v>0</v>
      </c>
      <c r="AB1319" s="131">
        <v>0</v>
      </c>
    </row>
    <row r="1320" spans="1:28" ht="15" customHeight="1" x14ac:dyDescent="0.25">
      <c r="A1320" s="129" t="str">
        <f>B1320&amp;"-"&amp;COUNTIF($B$3:B1320,B1320)</f>
        <v>306-12</v>
      </c>
      <c r="B1320" s="130">
        <v>306</v>
      </c>
      <c r="C1320" s="130" t="s">
        <v>57</v>
      </c>
      <c r="D1320" s="137">
        <v>44677</v>
      </c>
      <c r="E1320" s="138">
        <v>0.96</v>
      </c>
      <c r="F1320" s="138">
        <v>0</v>
      </c>
      <c r="G1320" s="138">
        <v>0.86</v>
      </c>
      <c r="H1320" s="138">
        <v>0</v>
      </c>
      <c r="I1320" s="138">
        <v>0</v>
      </c>
      <c r="J1320" s="138">
        <v>0</v>
      </c>
      <c r="K1320" s="138">
        <v>0</v>
      </c>
      <c r="L1320" s="139"/>
      <c r="M1320" s="138">
        <v>0</v>
      </c>
      <c r="N1320" s="139"/>
      <c r="O1320" s="138">
        <v>0</v>
      </c>
      <c r="P1320" s="138">
        <v>0</v>
      </c>
      <c r="Q1320" s="138">
        <v>0</v>
      </c>
      <c r="R1320" s="139"/>
      <c r="S1320" s="138">
        <v>0</v>
      </c>
      <c r="T1320" s="139"/>
      <c r="U1320" s="138">
        <v>0</v>
      </c>
      <c r="V1320" s="138">
        <v>0</v>
      </c>
      <c r="W1320" s="138">
        <v>0</v>
      </c>
      <c r="X1320" s="138">
        <v>0</v>
      </c>
      <c r="Y1320" s="138">
        <v>0</v>
      </c>
      <c r="Z1320" s="139"/>
      <c r="AA1320" s="138">
        <v>0</v>
      </c>
      <c r="AB1320" s="131">
        <v>0</v>
      </c>
    </row>
    <row r="1321" spans="1:28" ht="15" customHeight="1" x14ac:dyDescent="0.25">
      <c r="A1321" s="129" t="str">
        <f>B1321&amp;"-"&amp;COUNTIF($B$3:B1321,B1321)</f>
        <v>306-13</v>
      </c>
      <c r="B1321" s="130">
        <v>306</v>
      </c>
      <c r="C1321" s="130" t="s">
        <v>57</v>
      </c>
      <c r="D1321" s="137">
        <v>44719</v>
      </c>
      <c r="E1321" s="138">
        <v>1.04</v>
      </c>
      <c r="F1321" s="138">
        <v>0</v>
      </c>
      <c r="G1321" s="138">
        <v>0</v>
      </c>
      <c r="H1321" s="138">
        <v>0.04</v>
      </c>
      <c r="I1321" s="138">
        <v>0</v>
      </c>
      <c r="J1321" s="138">
        <v>0</v>
      </c>
      <c r="K1321" s="138">
        <v>0</v>
      </c>
      <c r="L1321" s="139"/>
      <c r="M1321" s="138">
        <v>1.04</v>
      </c>
      <c r="N1321" s="139"/>
      <c r="O1321" s="138">
        <v>0</v>
      </c>
      <c r="P1321" s="138">
        <v>0</v>
      </c>
      <c r="Q1321" s="138">
        <v>0</v>
      </c>
      <c r="R1321" s="139"/>
      <c r="S1321" s="138">
        <v>1</v>
      </c>
      <c r="T1321" s="139"/>
      <c r="U1321" s="138">
        <v>0</v>
      </c>
      <c r="V1321" s="138">
        <v>0</v>
      </c>
      <c r="W1321" s="138">
        <v>0</v>
      </c>
      <c r="X1321" s="138">
        <v>0</v>
      </c>
      <c r="Y1321" s="138">
        <v>0</v>
      </c>
      <c r="Z1321" s="139"/>
      <c r="AA1321" s="138">
        <v>0</v>
      </c>
      <c r="AB1321" s="131">
        <v>0</v>
      </c>
    </row>
    <row r="1322" spans="1:28" ht="15" customHeight="1" x14ac:dyDescent="0.25">
      <c r="A1322" s="129" t="str">
        <f>B1322&amp;"-"&amp;COUNTIF($B$3:B1322,B1322)</f>
        <v>306-14</v>
      </c>
      <c r="B1322" s="130">
        <v>306</v>
      </c>
      <c r="C1322" s="130" t="s">
        <v>57</v>
      </c>
      <c r="D1322" s="137">
        <v>46359</v>
      </c>
      <c r="E1322" s="138">
        <v>2</v>
      </c>
      <c r="F1322" s="138">
        <v>0</v>
      </c>
      <c r="G1322" s="138">
        <v>2</v>
      </c>
      <c r="H1322" s="138">
        <v>0</v>
      </c>
      <c r="I1322" s="138">
        <v>0</v>
      </c>
      <c r="J1322" s="138">
        <v>0</v>
      </c>
      <c r="K1322" s="138">
        <v>0</v>
      </c>
      <c r="L1322" s="139"/>
      <c r="M1322" s="138">
        <v>1</v>
      </c>
      <c r="N1322" s="139"/>
      <c r="O1322" s="138">
        <v>0</v>
      </c>
      <c r="P1322" s="138">
        <v>0</v>
      </c>
      <c r="Q1322" s="138">
        <v>0</v>
      </c>
      <c r="R1322" s="139"/>
      <c r="S1322" s="138">
        <v>2</v>
      </c>
      <c r="T1322" s="139"/>
      <c r="U1322" s="138">
        <v>0</v>
      </c>
      <c r="V1322" s="138">
        <v>0</v>
      </c>
      <c r="W1322" s="138">
        <v>0</v>
      </c>
      <c r="X1322" s="138">
        <v>0</v>
      </c>
      <c r="Y1322" s="138">
        <v>0</v>
      </c>
      <c r="Z1322" s="139"/>
      <c r="AA1322" s="138">
        <v>0</v>
      </c>
      <c r="AB1322" s="131">
        <v>0</v>
      </c>
    </row>
    <row r="1323" spans="1:28" ht="15" customHeight="1" x14ac:dyDescent="0.25">
      <c r="A1323" s="129" t="str">
        <f>B1323&amp;"-"&amp;COUNTIF($B$3:B1323,B1323)</f>
        <v>306-15</v>
      </c>
      <c r="B1323" s="130">
        <v>306</v>
      </c>
      <c r="C1323" s="130" t="s">
        <v>57</v>
      </c>
      <c r="D1323" s="137">
        <v>44081</v>
      </c>
      <c r="E1323" s="138">
        <v>3.93</v>
      </c>
      <c r="F1323" s="138">
        <v>0</v>
      </c>
      <c r="G1323" s="138">
        <v>1.9</v>
      </c>
      <c r="H1323" s="138">
        <v>0</v>
      </c>
      <c r="I1323" s="138">
        <v>0</v>
      </c>
      <c r="J1323" s="138">
        <v>0</v>
      </c>
      <c r="K1323" s="138">
        <v>2</v>
      </c>
      <c r="L1323" s="139"/>
      <c r="M1323" s="138">
        <v>2.93</v>
      </c>
      <c r="N1323" s="139"/>
      <c r="O1323" s="138">
        <v>0</v>
      </c>
      <c r="P1323" s="138">
        <v>0</v>
      </c>
      <c r="Q1323" s="138">
        <v>0</v>
      </c>
      <c r="R1323" s="139"/>
      <c r="S1323" s="138">
        <v>1</v>
      </c>
      <c r="T1323" s="139"/>
      <c r="U1323" s="138">
        <v>0</v>
      </c>
      <c r="V1323" s="138">
        <v>0</v>
      </c>
      <c r="W1323" s="138">
        <v>0</v>
      </c>
      <c r="X1323" s="138">
        <v>0</v>
      </c>
      <c r="Y1323" s="138">
        <v>0</v>
      </c>
      <c r="Z1323" s="139"/>
      <c r="AA1323" s="138">
        <v>0</v>
      </c>
      <c r="AB1323" s="131">
        <v>0</v>
      </c>
    </row>
    <row r="1324" spans="1:28" ht="15" customHeight="1" x14ac:dyDescent="0.25">
      <c r="A1324" s="129" t="str">
        <f>B1324&amp;"-"&amp;COUNTIF($B$3:B1324,B1324)</f>
        <v>306-16</v>
      </c>
      <c r="B1324" s="130">
        <v>306</v>
      </c>
      <c r="C1324" s="130" t="s">
        <v>57</v>
      </c>
      <c r="D1324" s="137"/>
      <c r="E1324" s="138">
        <v>0</v>
      </c>
      <c r="F1324" s="138">
        <v>0</v>
      </c>
      <c r="G1324" s="138">
        <v>0</v>
      </c>
      <c r="H1324" s="138">
        <v>0</v>
      </c>
      <c r="I1324" s="138">
        <v>0</v>
      </c>
      <c r="J1324" s="138">
        <v>0</v>
      </c>
      <c r="K1324" s="138">
        <v>0</v>
      </c>
      <c r="L1324" s="139"/>
      <c r="M1324" s="138">
        <v>0</v>
      </c>
      <c r="N1324" s="139"/>
      <c r="O1324" s="138">
        <v>0</v>
      </c>
      <c r="P1324" s="138">
        <v>0</v>
      </c>
      <c r="Q1324" s="138">
        <v>0</v>
      </c>
      <c r="R1324" s="139"/>
      <c r="S1324" s="138">
        <v>0</v>
      </c>
      <c r="T1324" s="139"/>
      <c r="U1324" s="138">
        <v>0</v>
      </c>
      <c r="V1324" s="138">
        <v>0</v>
      </c>
      <c r="W1324" s="138">
        <v>0</v>
      </c>
      <c r="X1324" s="138">
        <v>0</v>
      </c>
      <c r="Y1324" s="138">
        <v>0</v>
      </c>
      <c r="Z1324" s="139"/>
      <c r="AA1324" s="138">
        <v>0</v>
      </c>
      <c r="AB1324" s="131">
        <v>0</v>
      </c>
    </row>
    <row r="1325" spans="1:28" ht="15" customHeight="1" x14ac:dyDescent="0.25">
      <c r="A1325" s="129" t="str">
        <f>B1325&amp;"-"&amp;COUNTIF($B$3:B1325,B1325)</f>
        <v>306-17</v>
      </c>
      <c r="B1325" s="130">
        <v>306</v>
      </c>
      <c r="C1325" s="130" t="s">
        <v>57</v>
      </c>
      <c r="D1325" s="137"/>
      <c r="E1325" s="138">
        <v>0</v>
      </c>
      <c r="F1325" s="138">
        <v>0</v>
      </c>
      <c r="G1325" s="138">
        <v>0</v>
      </c>
      <c r="H1325" s="138">
        <v>0</v>
      </c>
      <c r="I1325" s="138">
        <v>0</v>
      </c>
      <c r="J1325" s="138">
        <v>0</v>
      </c>
      <c r="K1325" s="138">
        <v>0</v>
      </c>
      <c r="L1325" s="139"/>
      <c r="M1325" s="138">
        <v>0</v>
      </c>
      <c r="N1325" s="139"/>
      <c r="O1325" s="138">
        <v>0</v>
      </c>
      <c r="P1325" s="138">
        <v>0</v>
      </c>
      <c r="Q1325" s="138">
        <v>0</v>
      </c>
      <c r="R1325" s="139"/>
      <c r="S1325" s="138">
        <v>0</v>
      </c>
      <c r="T1325" s="139"/>
      <c r="U1325" s="138">
        <v>0</v>
      </c>
      <c r="V1325" s="138">
        <v>0</v>
      </c>
      <c r="W1325" s="138">
        <v>0</v>
      </c>
      <c r="X1325" s="138">
        <v>0</v>
      </c>
      <c r="Y1325" s="138">
        <v>0</v>
      </c>
      <c r="Z1325" s="139"/>
      <c r="AA1325" s="138">
        <v>0</v>
      </c>
      <c r="AB1325" s="131">
        <v>0</v>
      </c>
    </row>
    <row r="1326" spans="1:28" ht="15" customHeight="1" x14ac:dyDescent="0.25">
      <c r="A1326" s="129" t="str">
        <f>B1326&amp;"-"&amp;COUNTIF($B$3:B1326,B1326)</f>
        <v>306-18</v>
      </c>
      <c r="B1326" s="130">
        <v>306</v>
      </c>
      <c r="C1326" s="130" t="s">
        <v>57</v>
      </c>
      <c r="D1326" s="137"/>
      <c r="E1326" s="138">
        <v>0</v>
      </c>
      <c r="F1326" s="138">
        <v>0</v>
      </c>
      <c r="G1326" s="138">
        <v>0</v>
      </c>
      <c r="H1326" s="138">
        <v>0</v>
      </c>
      <c r="I1326" s="138">
        <v>0</v>
      </c>
      <c r="J1326" s="138">
        <v>0</v>
      </c>
      <c r="K1326" s="138">
        <v>0</v>
      </c>
      <c r="L1326" s="139"/>
      <c r="M1326" s="138">
        <v>0</v>
      </c>
      <c r="N1326" s="139"/>
      <c r="O1326" s="138">
        <v>0</v>
      </c>
      <c r="P1326" s="138">
        <v>0</v>
      </c>
      <c r="Q1326" s="138">
        <v>0</v>
      </c>
      <c r="R1326" s="139"/>
      <c r="S1326" s="138">
        <v>0</v>
      </c>
      <c r="T1326" s="139"/>
      <c r="U1326" s="138">
        <v>0</v>
      </c>
      <c r="V1326" s="138">
        <v>0</v>
      </c>
      <c r="W1326" s="138">
        <v>0</v>
      </c>
      <c r="X1326" s="138">
        <v>0</v>
      </c>
      <c r="Y1326" s="138">
        <v>0</v>
      </c>
      <c r="Z1326" s="139"/>
      <c r="AA1326" s="138">
        <v>0</v>
      </c>
      <c r="AB1326" s="131">
        <v>0</v>
      </c>
    </row>
    <row r="1327" spans="1:28" ht="15" customHeight="1" x14ac:dyDescent="0.25">
      <c r="A1327" s="129" t="str">
        <f>B1327&amp;"-"&amp;COUNTIF($B$3:B1327,B1327)</f>
        <v>306-19</v>
      </c>
      <c r="B1327" s="130">
        <v>306</v>
      </c>
      <c r="C1327" s="130" t="s">
        <v>57</v>
      </c>
      <c r="D1327" s="137"/>
      <c r="E1327" s="138">
        <v>0</v>
      </c>
      <c r="F1327" s="138">
        <v>0</v>
      </c>
      <c r="G1327" s="138">
        <v>0</v>
      </c>
      <c r="H1327" s="138">
        <v>0</v>
      </c>
      <c r="I1327" s="138">
        <v>0</v>
      </c>
      <c r="J1327" s="138">
        <v>0</v>
      </c>
      <c r="K1327" s="138">
        <v>0</v>
      </c>
      <c r="L1327" s="139"/>
      <c r="M1327" s="138">
        <v>0</v>
      </c>
      <c r="N1327" s="139"/>
      <c r="O1327" s="138">
        <v>0</v>
      </c>
      <c r="P1327" s="138">
        <v>0</v>
      </c>
      <c r="Q1327" s="138">
        <v>0</v>
      </c>
      <c r="R1327" s="139"/>
      <c r="S1327" s="138">
        <v>0</v>
      </c>
      <c r="T1327" s="139"/>
      <c r="U1327" s="138">
        <v>0</v>
      </c>
      <c r="V1327" s="138">
        <v>0</v>
      </c>
      <c r="W1327" s="138">
        <v>0</v>
      </c>
      <c r="X1327" s="138">
        <v>0</v>
      </c>
      <c r="Y1327" s="138">
        <v>0</v>
      </c>
      <c r="Z1327" s="139"/>
      <c r="AA1327" s="138">
        <v>0</v>
      </c>
      <c r="AB1327" s="131">
        <v>0</v>
      </c>
    </row>
    <row r="1328" spans="1:28" ht="15" customHeight="1" x14ac:dyDescent="0.25">
      <c r="A1328" s="129" t="str">
        <f>B1328&amp;"-"&amp;COUNTIF($B$3:B1328,B1328)</f>
        <v>306-20</v>
      </c>
      <c r="B1328" s="130">
        <v>306</v>
      </c>
      <c r="C1328" s="130" t="s">
        <v>57</v>
      </c>
      <c r="D1328" s="137"/>
      <c r="E1328" s="138">
        <v>0</v>
      </c>
      <c r="F1328" s="138">
        <v>0</v>
      </c>
      <c r="G1328" s="138">
        <v>0</v>
      </c>
      <c r="H1328" s="138">
        <v>0</v>
      </c>
      <c r="I1328" s="138">
        <v>0</v>
      </c>
      <c r="J1328" s="138">
        <v>0</v>
      </c>
      <c r="K1328" s="138">
        <v>0</v>
      </c>
      <c r="L1328" s="139"/>
      <c r="M1328" s="138">
        <v>0</v>
      </c>
      <c r="N1328" s="139"/>
      <c r="O1328" s="138">
        <v>0</v>
      </c>
      <c r="P1328" s="138">
        <v>0</v>
      </c>
      <c r="Q1328" s="138">
        <v>0</v>
      </c>
      <c r="R1328" s="139"/>
      <c r="S1328" s="138">
        <v>0</v>
      </c>
      <c r="T1328" s="139"/>
      <c r="U1328" s="138">
        <v>0</v>
      </c>
      <c r="V1328" s="138">
        <v>0</v>
      </c>
      <c r="W1328" s="138">
        <v>0</v>
      </c>
      <c r="X1328" s="138">
        <v>0</v>
      </c>
      <c r="Y1328" s="138">
        <v>0</v>
      </c>
      <c r="Z1328" s="139"/>
      <c r="AA1328" s="138">
        <v>0</v>
      </c>
      <c r="AB1328" s="131">
        <v>0</v>
      </c>
    </row>
    <row r="1329" spans="1:28" ht="15" customHeight="1" x14ac:dyDescent="0.25">
      <c r="A1329" s="129" t="str">
        <f>B1329&amp;"-"&amp;COUNTIF($B$3:B1329,B1329)</f>
        <v>306-21</v>
      </c>
      <c r="B1329" s="130">
        <v>306</v>
      </c>
      <c r="C1329" s="130" t="s">
        <v>57</v>
      </c>
      <c r="D1329" s="137"/>
      <c r="E1329" s="138">
        <v>0</v>
      </c>
      <c r="F1329" s="138">
        <v>0</v>
      </c>
      <c r="G1329" s="138">
        <v>0</v>
      </c>
      <c r="H1329" s="138">
        <v>0</v>
      </c>
      <c r="I1329" s="138">
        <v>0</v>
      </c>
      <c r="J1329" s="138">
        <v>0</v>
      </c>
      <c r="K1329" s="138">
        <v>0</v>
      </c>
      <c r="L1329" s="139"/>
      <c r="M1329" s="138">
        <v>0</v>
      </c>
      <c r="N1329" s="139"/>
      <c r="O1329" s="138">
        <v>0</v>
      </c>
      <c r="P1329" s="138">
        <v>0</v>
      </c>
      <c r="Q1329" s="138">
        <v>0</v>
      </c>
      <c r="R1329" s="139"/>
      <c r="S1329" s="138">
        <v>0</v>
      </c>
      <c r="T1329" s="139"/>
      <c r="U1329" s="138">
        <v>0</v>
      </c>
      <c r="V1329" s="138">
        <v>0</v>
      </c>
      <c r="W1329" s="138">
        <v>0</v>
      </c>
      <c r="X1329" s="138">
        <v>0</v>
      </c>
      <c r="Y1329" s="138">
        <v>0</v>
      </c>
      <c r="Z1329" s="139"/>
      <c r="AA1329" s="138">
        <v>0</v>
      </c>
      <c r="AB1329" s="131">
        <v>0</v>
      </c>
    </row>
    <row r="1330" spans="1:28" ht="15" customHeight="1" x14ac:dyDescent="0.25">
      <c r="A1330" s="129" t="str">
        <f>B1330&amp;"-"&amp;COUNTIF($B$3:B1330,B1330)</f>
        <v>306-22</v>
      </c>
      <c r="B1330" s="130">
        <v>306</v>
      </c>
      <c r="C1330" s="130" t="s">
        <v>57</v>
      </c>
      <c r="D1330" s="137"/>
      <c r="E1330" s="138">
        <v>0</v>
      </c>
      <c r="F1330" s="138">
        <v>0</v>
      </c>
      <c r="G1330" s="138">
        <v>0</v>
      </c>
      <c r="H1330" s="138">
        <v>0</v>
      </c>
      <c r="I1330" s="138">
        <v>0</v>
      </c>
      <c r="J1330" s="138">
        <v>0</v>
      </c>
      <c r="K1330" s="138">
        <v>0</v>
      </c>
      <c r="L1330" s="139"/>
      <c r="M1330" s="138">
        <v>0</v>
      </c>
      <c r="N1330" s="139"/>
      <c r="O1330" s="138">
        <v>0</v>
      </c>
      <c r="P1330" s="138">
        <v>0</v>
      </c>
      <c r="Q1330" s="138">
        <v>0</v>
      </c>
      <c r="R1330" s="139"/>
      <c r="S1330" s="138">
        <v>0</v>
      </c>
      <c r="T1330" s="139"/>
      <c r="U1330" s="138">
        <v>0</v>
      </c>
      <c r="V1330" s="138">
        <v>0</v>
      </c>
      <c r="W1330" s="138">
        <v>0</v>
      </c>
      <c r="X1330" s="138">
        <v>0</v>
      </c>
      <c r="Y1330" s="138">
        <v>0</v>
      </c>
      <c r="Z1330" s="139"/>
      <c r="AA1330" s="138">
        <v>0</v>
      </c>
      <c r="AB1330" s="131">
        <v>0</v>
      </c>
    </row>
    <row r="1331" spans="1:28" ht="15" customHeight="1" x14ac:dyDescent="0.25">
      <c r="A1331" s="129" t="str">
        <f>B1331&amp;"-"&amp;COUNTIF($B$3:B1331,B1331)</f>
        <v>306-23</v>
      </c>
      <c r="B1331" s="130">
        <v>306</v>
      </c>
      <c r="C1331" s="130" t="s">
        <v>57</v>
      </c>
      <c r="D1331" s="137"/>
      <c r="E1331" s="138">
        <v>0</v>
      </c>
      <c r="F1331" s="138">
        <v>0</v>
      </c>
      <c r="G1331" s="138">
        <v>0</v>
      </c>
      <c r="H1331" s="138">
        <v>0</v>
      </c>
      <c r="I1331" s="138">
        <v>0</v>
      </c>
      <c r="J1331" s="138">
        <v>0</v>
      </c>
      <c r="K1331" s="138">
        <v>0</v>
      </c>
      <c r="L1331" s="139"/>
      <c r="M1331" s="138">
        <v>0</v>
      </c>
      <c r="N1331" s="139"/>
      <c r="O1331" s="138">
        <v>0</v>
      </c>
      <c r="P1331" s="138">
        <v>0</v>
      </c>
      <c r="Q1331" s="138">
        <v>0</v>
      </c>
      <c r="R1331" s="139"/>
      <c r="S1331" s="138">
        <v>0</v>
      </c>
      <c r="T1331" s="139"/>
      <c r="U1331" s="138">
        <v>0</v>
      </c>
      <c r="V1331" s="138">
        <v>0</v>
      </c>
      <c r="W1331" s="138">
        <v>0</v>
      </c>
      <c r="X1331" s="138">
        <v>0</v>
      </c>
      <c r="Y1331" s="138">
        <v>0</v>
      </c>
      <c r="Z1331" s="139"/>
      <c r="AA1331" s="138">
        <v>0</v>
      </c>
      <c r="AB1331" s="131">
        <v>0</v>
      </c>
    </row>
    <row r="1332" spans="1:28" ht="15" customHeight="1" x14ac:dyDescent="0.25">
      <c r="A1332" s="129" t="str">
        <f>B1332&amp;"-"&amp;COUNTIF($B$3:B1332,B1332)</f>
        <v>306-24</v>
      </c>
      <c r="B1332" s="130">
        <v>306</v>
      </c>
      <c r="C1332" s="130" t="s">
        <v>57</v>
      </c>
      <c r="D1332" s="137"/>
      <c r="E1332" s="138">
        <v>0</v>
      </c>
      <c r="F1332" s="138">
        <v>0</v>
      </c>
      <c r="G1332" s="138">
        <v>0</v>
      </c>
      <c r="H1332" s="138">
        <v>0</v>
      </c>
      <c r="I1332" s="138">
        <v>0</v>
      </c>
      <c r="J1332" s="138">
        <v>0</v>
      </c>
      <c r="K1332" s="138">
        <v>0</v>
      </c>
      <c r="L1332" s="139"/>
      <c r="M1332" s="138">
        <v>0</v>
      </c>
      <c r="N1332" s="139"/>
      <c r="O1332" s="138">
        <v>0</v>
      </c>
      <c r="P1332" s="138">
        <v>0</v>
      </c>
      <c r="Q1332" s="138">
        <v>0</v>
      </c>
      <c r="R1332" s="139"/>
      <c r="S1332" s="138">
        <v>0</v>
      </c>
      <c r="T1332" s="139"/>
      <c r="U1332" s="138">
        <v>0</v>
      </c>
      <c r="V1332" s="138">
        <v>0</v>
      </c>
      <c r="W1332" s="138">
        <v>0</v>
      </c>
      <c r="X1332" s="138">
        <v>0</v>
      </c>
      <c r="Y1332" s="138">
        <v>0</v>
      </c>
      <c r="Z1332" s="139"/>
      <c r="AA1332" s="138">
        <v>0</v>
      </c>
      <c r="AB1332" s="131">
        <v>0</v>
      </c>
    </row>
    <row r="1333" spans="1:28" ht="15" customHeight="1" x14ac:dyDescent="0.25">
      <c r="A1333" s="129" t="str">
        <f>B1333&amp;"-"&amp;COUNTIF($B$3:B1333,B1333)</f>
        <v>306-25</v>
      </c>
      <c r="B1333" s="130">
        <v>306</v>
      </c>
      <c r="C1333" s="130" t="s">
        <v>57</v>
      </c>
      <c r="D1333" s="137"/>
      <c r="E1333" s="138">
        <v>0</v>
      </c>
      <c r="F1333" s="138">
        <v>0</v>
      </c>
      <c r="G1333" s="138">
        <v>0</v>
      </c>
      <c r="H1333" s="138">
        <v>0</v>
      </c>
      <c r="I1333" s="138">
        <v>0</v>
      </c>
      <c r="J1333" s="138">
        <v>0</v>
      </c>
      <c r="K1333" s="138">
        <v>0</v>
      </c>
      <c r="L1333" s="139"/>
      <c r="M1333" s="138">
        <v>0</v>
      </c>
      <c r="N1333" s="139"/>
      <c r="O1333" s="138">
        <v>0</v>
      </c>
      <c r="P1333" s="138">
        <v>0</v>
      </c>
      <c r="Q1333" s="138">
        <v>0</v>
      </c>
      <c r="R1333" s="139"/>
      <c r="S1333" s="138">
        <v>0</v>
      </c>
      <c r="T1333" s="139"/>
      <c r="U1333" s="138">
        <v>0</v>
      </c>
      <c r="V1333" s="138">
        <v>0</v>
      </c>
      <c r="W1333" s="138">
        <v>0</v>
      </c>
      <c r="X1333" s="138">
        <v>0</v>
      </c>
      <c r="Y1333" s="138">
        <v>0</v>
      </c>
      <c r="Z1333" s="139"/>
      <c r="AA1333" s="138">
        <v>0</v>
      </c>
      <c r="AB1333" s="131">
        <v>0</v>
      </c>
    </row>
    <row r="1334" spans="1:28" ht="15" customHeight="1" x14ac:dyDescent="0.25">
      <c r="A1334" s="129" t="str">
        <f>B1334&amp;"-"&amp;COUNTIF($B$3:B1334,B1334)</f>
        <v>306-26</v>
      </c>
      <c r="B1334" s="130">
        <v>306</v>
      </c>
      <c r="C1334" s="130" t="s">
        <v>57</v>
      </c>
      <c r="D1334" s="137"/>
      <c r="E1334" s="138">
        <v>0</v>
      </c>
      <c r="F1334" s="138">
        <v>0</v>
      </c>
      <c r="G1334" s="138">
        <v>0</v>
      </c>
      <c r="H1334" s="138">
        <v>0</v>
      </c>
      <c r="I1334" s="138">
        <v>0</v>
      </c>
      <c r="J1334" s="138">
        <v>0</v>
      </c>
      <c r="K1334" s="138">
        <v>0</v>
      </c>
      <c r="L1334" s="139"/>
      <c r="M1334" s="138">
        <v>0</v>
      </c>
      <c r="N1334" s="139"/>
      <c r="O1334" s="138">
        <v>0</v>
      </c>
      <c r="P1334" s="138">
        <v>0</v>
      </c>
      <c r="Q1334" s="138">
        <v>0</v>
      </c>
      <c r="R1334" s="139"/>
      <c r="S1334" s="138">
        <v>0</v>
      </c>
      <c r="T1334" s="139"/>
      <c r="U1334" s="138">
        <v>0</v>
      </c>
      <c r="V1334" s="138">
        <v>0</v>
      </c>
      <c r="W1334" s="138">
        <v>0</v>
      </c>
      <c r="X1334" s="138">
        <v>0</v>
      </c>
      <c r="Y1334" s="138">
        <v>0</v>
      </c>
      <c r="Z1334" s="139"/>
      <c r="AA1334" s="138">
        <v>0</v>
      </c>
      <c r="AB1334" s="131">
        <v>0</v>
      </c>
    </row>
    <row r="1335" spans="1:28" ht="15" customHeight="1" x14ac:dyDescent="0.25">
      <c r="A1335" s="129" t="str">
        <f>B1335&amp;"-"&amp;COUNTIF($B$3:B1335,B1335)</f>
        <v>306-27</v>
      </c>
      <c r="B1335" s="130">
        <v>306</v>
      </c>
      <c r="C1335" s="130" t="s">
        <v>57</v>
      </c>
      <c r="D1335" s="137"/>
      <c r="E1335" s="138">
        <v>0</v>
      </c>
      <c r="F1335" s="138">
        <v>0</v>
      </c>
      <c r="G1335" s="138">
        <v>0</v>
      </c>
      <c r="H1335" s="138">
        <v>0</v>
      </c>
      <c r="I1335" s="138">
        <v>0</v>
      </c>
      <c r="J1335" s="138">
        <v>0</v>
      </c>
      <c r="K1335" s="138">
        <v>0</v>
      </c>
      <c r="L1335" s="139"/>
      <c r="M1335" s="138">
        <v>0</v>
      </c>
      <c r="N1335" s="139"/>
      <c r="O1335" s="138">
        <v>0</v>
      </c>
      <c r="P1335" s="138">
        <v>0</v>
      </c>
      <c r="Q1335" s="138">
        <v>0</v>
      </c>
      <c r="R1335" s="139"/>
      <c r="S1335" s="138">
        <v>0</v>
      </c>
      <c r="T1335" s="139"/>
      <c r="U1335" s="138">
        <v>0</v>
      </c>
      <c r="V1335" s="138">
        <v>0</v>
      </c>
      <c r="W1335" s="138">
        <v>0</v>
      </c>
      <c r="X1335" s="138">
        <v>0</v>
      </c>
      <c r="Y1335" s="138">
        <v>0</v>
      </c>
      <c r="Z1335" s="139"/>
      <c r="AA1335" s="138">
        <v>0</v>
      </c>
      <c r="AB1335" s="131">
        <v>0</v>
      </c>
    </row>
    <row r="1336" spans="1:28" ht="15" customHeight="1" x14ac:dyDescent="0.25">
      <c r="A1336" s="129" t="str">
        <f>B1336&amp;"-"&amp;COUNTIF($B$3:B1336,B1336)</f>
        <v>306-28</v>
      </c>
      <c r="B1336" s="130">
        <v>306</v>
      </c>
      <c r="C1336" s="130" t="s">
        <v>57</v>
      </c>
      <c r="D1336" s="137"/>
      <c r="E1336" s="138">
        <v>0</v>
      </c>
      <c r="F1336" s="138">
        <v>0</v>
      </c>
      <c r="G1336" s="138">
        <v>0</v>
      </c>
      <c r="H1336" s="138">
        <v>0</v>
      </c>
      <c r="I1336" s="138">
        <v>0</v>
      </c>
      <c r="J1336" s="138">
        <v>0</v>
      </c>
      <c r="K1336" s="138">
        <v>0</v>
      </c>
      <c r="L1336" s="139"/>
      <c r="M1336" s="138">
        <v>0</v>
      </c>
      <c r="N1336" s="139"/>
      <c r="O1336" s="138">
        <v>0</v>
      </c>
      <c r="P1336" s="138">
        <v>0</v>
      </c>
      <c r="Q1336" s="138">
        <v>0</v>
      </c>
      <c r="R1336" s="139"/>
      <c r="S1336" s="138">
        <v>0</v>
      </c>
      <c r="T1336" s="139"/>
      <c r="U1336" s="138">
        <v>0</v>
      </c>
      <c r="V1336" s="138">
        <v>0</v>
      </c>
      <c r="W1336" s="138">
        <v>0</v>
      </c>
      <c r="X1336" s="138">
        <v>0</v>
      </c>
      <c r="Y1336" s="138">
        <v>0</v>
      </c>
      <c r="Z1336" s="139"/>
      <c r="AA1336" s="138">
        <v>0</v>
      </c>
      <c r="AB1336" s="131">
        <v>0</v>
      </c>
    </row>
    <row r="1337" spans="1:28" ht="15" customHeight="1" x14ac:dyDescent="0.25">
      <c r="A1337" s="129" t="str">
        <f>B1337&amp;"-"&amp;COUNTIF($B$3:B1337,B1337)</f>
        <v>306-29</v>
      </c>
      <c r="B1337" s="130">
        <v>306</v>
      </c>
      <c r="C1337" s="130" t="s">
        <v>57</v>
      </c>
      <c r="D1337" s="137"/>
      <c r="E1337" s="138">
        <v>0</v>
      </c>
      <c r="F1337" s="138">
        <v>0</v>
      </c>
      <c r="G1337" s="138">
        <v>0</v>
      </c>
      <c r="H1337" s="138">
        <v>0</v>
      </c>
      <c r="I1337" s="138">
        <v>0</v>
      </c>
      <c r="J1337" s="138">
        <v>0</v>
      </c>
      <c r="K1337" s="138">
        <v>0</v>
      </c>
      <c r="L1337" s="139"/>
      <c r="M1337" s="138">
        <v>0</v>
      </c>
      <c r="N1337" s="139"/>
      <c r="O1337" s="138">
        <v>0</v>
      </c>
      <c r="P1337" s="138">
        <v>0</v>
      </c>
      <c r="Q1337" s="138">
        <v>0</v>
      </c>
      <c r="R1337" s="139"/>
      <c r="S1337" s="138">
        <v>0</v>
      </c>
      <c r="T1337" s="139"/>
      <c r="U1337" s="138">
        <v>0</v>
      </c>
      <c r="V1337" s="138">
        <v>0</v>
      </c>
      <c r="W1337" s="138">
        <v>0</v>
      </c>
      <c r="X1337" s="138">
        <v>0</v>
      </c>
      <c r="Y1337" s="138">
        <v>0</v>
      </c>
      <c r="Z1337" s="139"/>
      <c r="AA1337" s="138">
        <v>0</v>
      </c>
      <c r="AB1337" s="131">
        <v>0</v>
      </c>
    </row>
    <row r="1338" spans="1:28" ht="15" customHeight="1" x14ac:dyDescent="0.25">
      <c r="A1338" s="129" t="str">
        <f>B1338&amp;"-"&amp;COUNTIF($B$3:B1338,B1338)</f>
        <v>306-30</v>
      </c>
      <c r="B1338" s="130">
        <v>306</v>
      </c>
      <c r="C1338" s="130" t="s">
        <v>57</v>
      </c>
      <c r="D1338" s="137"/>
      <c r="E1338" s="138">
        <v>0</v>
      </c>
      <c r="F1338" s="138">
        <v>0</v>
      </c>
      <c r="G1338" s="138">
        <v>0</v>
      </c>
      <c r="H1338" s="138">
        <v>0</v>
      </c>
      <c r="I1338" s="138">
        <v>0</v>
      </c>
      <c r="J1338" s="138">
        <v>0</v>
      </c>
      <c r="K1338" s="138">
        <v>0</v>
      </c>
      <c r="L1338" s="139"/>
      <c r="M1338" s="138">
        <v>0</v>
      </c>
      <c r="N1338" s="139"/>
      <c r="O1338" s="138">
        <v>0</v>
      </c>
      <c r="P1338" s="138">
        <v>0</v>
      </c>
      <c r="Q1338" s="138">
        <v>0</v>
      </c>
      <c r="R1338" s="139"/>
      <c r="S1338" s="138">
        <v>0</v>
      </c>
      <c r="T1338" s="139"/>
      <c r="U1338" s="138">
        <v>0</v>
      </c>
      <c r="V1338" s="138">
        <v>0</v>
      </c>
      <c r="W1338" s="138">
        <v>0</v>
      </c>
      <c r="X1338" s="138">
        <v>0</v>
      </c>
      <c r="Y1338" s="138">
        <v>0</v>
      </c>
      <c r="Z1338" s="139"/>
      <c r="AA1338" s="138">
        <v>0</v>
      </c>
      <c r="AB1338" s="131">
        <v>0</v>
      </c>
    </row>
    <row r="1339" spans="1:28" ht="15" customHeight="1" x14ac:dyDescent="0.25">
      <c r="A1339" s="129" t="str">
        <f>B1339&amp;"-"&amp;COUNTIF($B$3:B1339,B1339)</f>
        <v>311-1</v>
      </c>
      <c r="B1339" s="130">
        <v>311</v>
      </c>
      <c r="C1339" s="130" t="s">
        <v>59</v>
      </c>
      <c r="D1339" s="137">
        <v>46508</v>
      </c>
      <c r="E1339" s="138">
        <v>3.71</v>
      </c>
      <c r="F1339" s="138">
        <v>0</v>
      </c>
      <c r="G1339" s="138">
        <v>0</v>
      </c>
      <c r="H1339" s="138">
        <v>0</v>
      </c>
      <c r="I1339" s="138">
        <v>0</v>
      </c>
      <c r="J1339" s="138">
        <v>0</v>
      </c>
      <c r="K1339" s="138">
        <v>0</v>
      </c>
      <c r="L1339" s="139"/>
      <c r="M1339" s="138">
        <v>2</v>
      </c>
      <c r="N1339" s="139"/>
      <c r="O1339" s="138">
        <v>0</v>
      </c>
      <c r="P1339" s="138">
        <v>0</v>
      </c>
      <c r="Q1339" s="138">
        <v>0</v>
      </c>
      <c r="R1339" s="139"/>
      <c r="S1339" s="138">
        <v>2</v>
      </c>
      <c r="T1339" s="139"/>
      <c r="U1339" s="138">
        <v>0</v>
      </c>
      <c r="V1339" s="138">
        <v>0</v>
      </c>
      <c r="W1339" s="138">
        <v>0</v>
      </c>
      <c r="X1339" s="138">
        <v>0</v>
      </c>
      <c r="Y1339" s="138">
        <v>0</v>
      </c>
      <c r="Z1339" s="139"/>
      <c r="AA1339" s="138">
        <v>0</v>
      </c>
      <c r="AB1339" s="131">
        <v>0</v>
      </c>
    </row>
    <row r="1340" spans="1:28" ht="15" customHeight="1" x14ac:dyDescent="0.25">
      <c r="A1340" s="129" t="str">
        <f>B1340&amp;"-"&amp;COUNTIF($B$3:B1340,B1340)</f>
        <v>311-2</v>
      </c>
      <c r="B1340" s="130">
        <v>311</v>
      </c>
      <c r="C1340" s="130" t="s">
        <v>59</v>
      </c>
      <c r="D1340" s="137">
        <v>45302</v>
      </c>
      <c r="E1340" s="138">
        <v>2</v>
      </c>
      <c r="F1340" s="138">
        <v>1</v>
      </c>
      <c r="G1340" s="138">
        <v>0</v>
      </c>
      <c r="H1340" s="138">
        <v>0</v>
      </c>
      <c r="I1340" s="138">
        <v>0</v>
      </c>
      <c r="J1340" s="138">
        <v>0</v>
      </c>
      <c r="K1340" s="138">
        <v>1</v>
      </c>
      <c r="L1340" s="139"/>
      <c r="M1340" s="138">
        <v>2</v>
      </c>
      <c r="N1340" s="139"/>
      <c r="O1340" s="138">
        <v>0</v>
      </c>
      <c r="P1340" s="138">
        <v>0</v>
      </c>
      <c r="Q1340" s="138">
        <v>0</v>
      </c>
      <c r="R1340" s="139"/>
      <c r="S1340" s="138">
        <v>1</v>
      </c>
      <c r="T1340" s="139"/>
      <c r="U1340" s="138">
        <v>0</v>
      </c>
      <c r="V1340" s="138">
        <v>0</v>
      </c>
      <c r="W1340" s="138">
        <v>0</v>
      </c>
      <c r="X1340" s="138">
        <v>0</v>
      </c>
      <c r="Y1340" s="138">
        <v>0</v>
      </c>
      <c r="Z1340" s="139"/>
      <c r="AA1340" s="138">
        <v>0</v>
      </c>
      <c r="AB1340" s="131">
        <v>0</v>
      </c>
    </row>
    <row r="1341" spans="1:28" ht="15" customHeight="1" x14ac:dyDescent="0.25">
      <c r="A1341" s="129" t="str">
        <f>B1341&amp;"-"&amp;COUNTIF($B$3:B1341,B1341)</f>
        <v>311-3</v>
      </c>
      <c r="B1341" s="130">
        <v>311</v>
      </c>
      <c r="C1341" s="130" t="s">
        <v>59</v>
      </c>
      <c r="D1341" s="137">
        <v>43984</v>
      </c>
      <c r="E1341" s="138">
        <v>1</v>
      </c>
      <c r="F1341" s="138">
        <v>0</v>
      </c>
      <c r="G1341" s="138">
        <v>0</v>
      </c>
      <c r="H1341" s="138">
        <v>0</v>
      </c>
      <c r="I1341" s="138">
        <v>1</v>
      </c>
      <c r="J1341" s="138">
        <v>0</v>
      </c>
      <c r="K1341" s="138">
        <v>0</v>
      </c>
      <c r="L1341" s="139"/>
      <c r="M1341" s="138">
        <v>0</v>
      </c>
      <c r="N1341" s="139"/>
      <c r="O1341" s="138">
        <v>0</v>
      </c>
      <c r="P1341" s="138">
        <v>0</v>
      </c>
      <c r="Q1341" s="138">
        <v>0</v>
      </c>
      <c r="R1341" s="139"/>
      <c r="S1341" s="138">
        <v>0</v>
      </c>
      <c r="T1341" s="139"/>
      <c r="U1341" s="138">
        <v>0</v>
      </c>
      <c r="V1341" s="138">
        <v>0</v>
      </c>
      <c r="W1341" s="138">
        <v>0</v>
      </c>
      <c r="X1341" s="138">
        <v>0</v>
      </c>
      <c r="Y1341" s="138">
        <v>0</v>
      </c>
      <c r="Z1341" s="139"/>
      <c r="AA1341" s="138">
        <v>0</v>
      </c>
      <c r="AB1341" s="131">
        <v>0</v>
      </c>
    </row>
    <row r="1342" spans="1:28" ht="15" customHeight="1" x14ac:dyDescent="0.25">
      <c r="A1342" s="129" t="str">
        <f>B1342&amp;"-"&amp;COUNTIF($B$3:B1342,B1342)</f>
        <v>311-4</v>
      </c>
      <c r="B1342" s="130">
        <v>311</v>
      </c>
      <c r="C1342" s="130" t="s">
        <v>59</v>
      </c>
      <c r="D1342" s="137">
        <v>43992</v>
      </c>
      <c r="E1342" s="138">
        <v>37.69</v>
      </c>
      <c r="F1342" s="138">
        <v>1.57</v>
      </c>
      <c r="G1342" s="138">
        <v>6.3</v>
      </c>
      <c r="H1342" s="138">
        <v>1</v>
      </c>
      <c r="I1342" s="138">
        <v>0</v>
      </c>
      <c r="J1342" s="138">
        <v>0</v>
      </c>
      <c r="K1342" s="138">
        <v>0</v>
      </c>
      <c r="L1342" s="139"/>
      <c r="M1342" s="138">
        <v>31.65</v>
      </c>
      <c r="N1342" s="139"/>
      <c r="O1342" s="138">
        <v>0</v>
      </c>
      <c r="P1342" s="138">
        <v>0</v>
      </c>
      <c r="Q1342" s="138">
        <v>0</v>
      </c>
      <c r="R1342" s="139"/>
      <c r="S1342" s="138">
        <v>9.73</v>
      </c>
      <c r="T1342" s="139"/>
      <c r="U1342" s="138">
        <v>0</v>
      </c>
      <c r="V1342" s="138">
        <v>2.62</v>
      </c>
      <c r="W1342" s="138">
        <v>0</v>
      </c>
      <c r="X1342" s="138">
        <v>0</v>
      </c>
      <c r="Y1342" s="138">
        <v>0</v>
      </c>
      <c r="Z1342" s="139"/>
      <c r="AA1342" s="138">
        <v>0.5</v>
      </c>
      <c r="AB1342" s="131">
        <v>0</v>
      </c>
    </row>
    <row r="1343" spans="1:28" ht="15" customHeight="1" x14ac:dyDescent="0.25">
      <c r="A1343" s="129" t="str">
        <f>B1343&amp;"-"&amp;COUNTIF($B$3:B1343,B1343)</f>
        <v>311-5</v>
      </c>
      <c r="B1343" s="130">
        <v>311</v>
      </c>
      <c r="C1343" s="130" t="s">
        <v>59</v>
      </c>
      <c r="D1343" s="137">
        <v>44016</v>
      </c>
      <c r="E1343" s="138">
        <v>4</v>
      </c>
      <c r="F1343" s="138">
        <v>0</v>
      </c>
      <c r="G1343" s="138">
        <v>0</v>
      </c>
      <c r="H1343" s="138">
        <v>0</v>
      </c>
      <c r="I1343" s="138">
        <v>0</v>
      </c>
      <c r="J1343" s="138">
        <v>0</v>
      </c>
      <c r="K1343" s="138">
        <v>0</v>
      </c>
      <c r="L1343" s="139"/>
      <c r="M1343" s="138">
        <v>0</v>
      </c>
      <c r="N1343" s="139"/>
      <c r="O1343" s="138">
        <v>0</v>
      </c>
      <c r="P1343" s="138">
        <v>0</v>
      </c>
      <c r="Q1343" s="138">
        <v>0</v>
      </c>
      <c r="R1343" s="139"/>
      <c r="S1343" s="138">
        <v>1</v>
      </c>
      <c r="T1343" s="139"/>
      <c r="U1343" s="138">
        <v>0</v>
      </c>
      <c r="V1343" s="138">
        <v>0.06</v>
      </c>
      <c r="W1343" s="138">
        <v>0</v>
      </c>
      <c r="X1343" s="138">
        <v>0</v>
      </c>
      <c r="Y1343" s="138">
        <v>0</v>
      </c>
      <c r="Z1343" s="139"/>
      <c r="AA1343" s="138">
        <v>0</v>
      </c>
      <c r="AB1343" s="131">
        <v>0</v>
      </c>
    </row>
    <row r="1344" spans="1:28" ht="15" customHeight="1" x14ac:dyDescent="0.25">
      <c r="A1344" s="129" t="str">
        <f>B1344&amp;"-"&amp;COUNTIF($B$3:B1344,B1344)</f>
        <v>311-6</v>
      </c>
      <c r="B1344" s="130">
        <v>311</v>
      </c>
      <c r="C1344" s="130" t="s">
        <v>59</v>
      </c>
      <c r="D1344" s="137">
        <v>49700</v>
      </c>
      <c r="E1344" s="138">
        <v>3.22</v>
      </c>
      <c r="F1344" s="138">
        <v>0</v>
      </c>
      <c r="G1344" s="138">
        <v>1</v>
      </c>
      <c r="H1344" s="138">
        <v>0</v>
      </c>
      <c r="I1344" s="138">
        <v>0</v>
      </c>
      <c r="J1344" s="138">
        <v>0</v>
      </c>
      <c r="K1344" s="138">
        <v>0</v>
      </c>
      <c r="L1344" s="139"/>
      <c r="M1344" s="138">
        <v>1.22</v>
      </c>
      <c r="N1344" s="139"/>
      <c r="O1344" s="138">
        <v>0</v>
      </c>
      <c r="P1344" s="138">
        <v>0</v>
      </c>
      <c r="Q1344" s="138">
        <v>0</v>
      </c>
      <c r="R1344" s="139"/>
      <c r="S1344" s="138">
        <v>1.22</v>
      </c>
      <c r="T1344" s="139"/>
      <c r="U1344" s="138">
        <v>0</v>
      </c>
      <c r="V1344" s="138">
        <v>0</v>
      </c>
      <c r="W1344" s="138">
        <v>0</v>
      </c>
      <c r="X1344" s="138">
        <v>0</v>
      </c>
      <c r="Y1344" s="138">
        <v>0</v>
      </c>
      <c r="Z1344" s="139"/>
      <c r="AA1344" s="138">
        <v>0</v>
      </c>
      <c r="AB1344" s="131">
        <v>0</v>
      </c>
    </row>
    <row r="1345" spans="1:28" ht="15" customHeight="1" x14ac:dyDescent="0.25">
      <c r="A1345" s="129" t="str">
        <f>B1345&amp;"-"&amp;COUNTIF($B$3:B1345,B1345)</f>
        <v>311-7</v>
      </c>
      <c r="B1345" s="130">
        <v>311</v>
      </c>
      <c r="C1345" s="130" t="s">
        <v>59</v>
      </c>
      <c r="D1345" s="137">
        <v>50740</v>
      </c>
      <c r="E1345" s="138">
        <v>8.24</v>
      </c>
      <c r="F1345" s="138">
        <v>0</v>
      </c>
      <c r="G1345" s="138">
        <v>2.2400000000000002</v>
      </c>
      <c r="H1345" s="138">
        <v>0</v>
      </c>
      <c r="I1345" s="138">
        <v>0</v>
      </c>
      <c r="J1345" s="138">
        <v>0</v>
      </c>
      <c r="K1345" s="138">
        <v>0</v>
      </c>
      <c r="L1345" s="139"/>
      <c r="M1345" s="138">
        <v>3.24</v>
      </c>
      <c r="N1345" s="139"/>
      <c r="O1345" s="138">
        <v>0</v>
      </c>
      <c r="P1345" s="138">
        <v>0</v>
      </c>
      <c r="Q1345" s="138">
        <v>0</v>
      </c>
      <c r="R1345" s="139"/>
      <c r="S1345" s="138">
        <v>1</v>
      </c>
      <c r="T1345" s="139"/>
      <c r="U1345" s="138">
        <v>0</v>
      </c>
      <c r="V1345" s="138">
        <v>0</v>
      </c>
      <c r="W1345" s="138">
        <v>0</v>
      </c>
      <c r="X1345" s="138">
        <v>0</v>
      </c>
      <c r="Y1345" s="138">
        <v>0</v>
      </c>
      <c r="Z1345" s="139"/>
      <c r="AA1345" s="138">
        <v>0.5</v>
      </c>
      <c r="AB1345" s="131">
        <v>0</v>
      </c>
    </row>
    <row r="1346" spans="1:28" ht="15" customHeight="1" x14ac:dyDescent="0.25">
      <c r="A1346" s="129" t="str">
        <f>B1346&amp;"-"&amp;COUNTIF($B$3:B1346,B1346)</f>
        <v>311-8</v>
      </c>
      <c r="B1346" s="130">
        <v>311</v>
      </c>
      <c r="C1346" s="130" t="s">
        <v>59</v>
      </c>
      <c r="D1346" s="137">
        <v>49726</v>
      </c>
      <c r="E1346" s="138">
        <v>4.76</v>
      </c>
      <c r="F1346" s="138">
        <v>0</v>
      </c>
      <c r="G1346" s="138">
        <v>0.28000000000000003</v>
      </c>
      <c r="H1346" s="138">
        <v>0</v>
      </c>
      <c r="I1346" s="138">
        <v>0</v>
      </c>
      <c r="J1346" s="138">
        <v>0</v>
      </c>
      <c r="K1346" s="138">
        <v>0</v>
      </c>
      <c r="L1346" s="139"/>
      <c r="M1346" s="138">
        <v>4.18</v>
      </c>
      <c r="N1346" s="139"/>
      <c r="O1346" s="138">
        <v>0</v>
      </c>
      <c r="P1346" s="138">
        <v>0</v>
      </c>
      <c r="Q1346" s="138">
        <v>0</v>
      </c>
      <c r="R1346" s="139"/>
      <c r="S1346" s="138">
        <v>1.28</v>
      </c>
      <c r="T1346" s="139"/>
      <c r="U1346" s="138">
        <v>0</v>
      </c>
      <c r="V1346" s="138">
        <v>0</v>
      </c>
      <c r="W1346" s="138">
        <v>0</v>
      </c>
      <c r="X1346" s="138">
        <v>0</v>
      </c>
      <c r="Y1346" s="138">
        <v>0</v>
      </c>
      <c r="Z1346" s="139"/>
      <c r="AA1346" s="138">
        <v>0</v>
      </c>
      <c r="AB1346" s="131">
        <v>0</v>
      </c>
    </row>
    <row r="1347" spans="1:28" ht="15" customHeight="1" x14ac:dyDescent="0.25">
      <c r="A1347" s="129" t="str">
        <f>B1347&amp;"-"&amp;COUNTIF($B$3:B1347,B1347)</f>
        <v>311-9</v>
      </c>
      <c r="B1347" s="130">
        <v>311</v>
      </c>
      <c r="C1347" s="130" t="s">
        <v>59</v>
      </c>
      <c r="D1347" s="137">
        <v>49684</v>
      </c>
      <c r="E1347" s="138">
        <v>0.15</v>
      </c>
      <c r="F1347" s="138">
        <v>0</v>
      </c>
      <c r="G1347" s="138">
        <v>0</v>
      </c>
      <c r="H1347" s="138">
        <v>0</v>
      </c>
      <c r="I1347" s="138">
        <v>0</v>
      </c>
      <c r="J1347" s="138">
        <v>0</v>
      </c>
      <c r="K1347" s="138">
        <v>0</v>
      </c>
      <c r="L1347" s="139"/>
      <c r="M1347" s="138">
        <v>0.15</v>
      </c>
      <c r="N1347" s="139"/>
      <c r="O1347" s="138">
        <v>0</v>
      </c>
      <c r="P1347" s="138">
        <v>0</v>
      </c>
      <c r="Q1347" s="138">
        <v>0</v>
      </c>
      <c r="R1347" s="139"/>
      <c r="S1347" s="138">
        <v>0.15</v>
      </c>
      <c r="T1347" s="139"/>
      <c r="U1347" s="138">
        <v>0</v>
      </c>
      <c r="V1347" s="138">
        <v>0</v>
      </c>
      <c r="W1347" s="138">
        <v>0</v>
      </c>
      <c r="X1347" s="138">
        <v>0</v>
      </c>
      <c r="Y1347" s="138">
        <v>0</v>
      </c>
      <c r="Z1347" s="139"/>
      <c r="AA1347" s="138">
        <v>0</v>
      </c>
      <c r="AB1347" s="131">
        <v>0</v>
      </c>
    </row>
    <row r="1348" spans="1:28" ht="15" customHeight="1" x14ac:dyDescent="0.25">
      <c r="A1348" s="129" t="str">
        <f>B1348&amp;"-"&amp;COUNTIF($B$3:B1348,B1348)</f>
        <v>311-10</v>
      </c>
      <c r="B1348" s="130">
        <v>311</v>
      </c>
      <c r="C1348" s="130" t="s">
        <v>59</v>
      </c>
      <c r="D1348" s="137">
        <v>44891</v>
      </c>
      <c r="E1348" s="138">
        <v>62.29</v>
      </c>
      <c r="F1348" s="138">
        <v>5.94</v>
      </c>
      <c r="G1348" s="138">
        <v>8.48</v>
      </c>
      <c r="H1348" s="138">
        <v>0</v>
      </c>
      <c r="I1348" s="138">
        <v>1</v>
      </c>
      <c r="J1348" s="138">
        <v>0</v>
      </c>
      <c r="K1348" s="138">
        <v>1</v>
      </c>
      <c r="L1348" s="139"/>
      <c r="M1348" s="138">
        <v>48.6</v>
      </c>
      <c r="N1348" s="139"/>
      <c r="O1348" s="138">
        <v>0</v>
      </c>
      <c r="P1348" s="138">
        <v>0</v>
      </c>
      <c r="Q1348" s="138">
        <v>0</v>
      </c>
      <c r="R1348" s="139"/>
      <c r="S1348" s="138">
        <v>27.06</v>
      </c>
      <c r="T1348" s="139"/>
      <c r="U1348" s="138">
        <v>0</v>
      </c>
      <c r="V1348" s="138">
        <v>4.1500000000000004</v>
      </c>
      <c r="W1348" s="138">
        <v>0</v>
      </c>
      <c r="X1348" s="138">
        <v>0</v>
      </c>
      <c r="Y1348" s="138">
        <v>0</v>
      </c>
      <c r="Z1348" s="139"/>
      <c r="AA1348" s="138">
        <v>2.76</v>
      </c>
      <c r="AB1348" s="131">
        <v>0</v>
      </c>
    </row>
    <row r="1349" spans="1:28" ht="15" customHeight="1" x14ac:dyDescent="0.25">
      <c r="A1349" s="129" t="str">
        <f>B1349&amp;"-"&amp;COUNTIF($B$3:B1349,B1349)</f>
        <v>311-11</v>
      </c>
      <c r="B1349" s="130">
        <v>311</v>
      </c>
      <c r="C1349" s="130" t="s">
        <v>59</v>
      </c>
      <c r="D1349" s="137"/>
      <c r="E1349" s="138">
        <v>0</v>
      </c>
      <c r="F1349" s="138">
        <v>0</v>
      </c>
      <c r="G1349" s="138">
        <v>0</v>
      </c>
      <c r="H1349" s="138">
        <v>0</v>
      </c>
      <c r="I1349" s="138">
        <v>0</v>
      </c>
      <c r="J1349" s="138">
        <v>0</v>
      </c>
      <c r="K1349" s="138">
        <v>0</v>
      </c>
      <c r="L1349" s="139"/>
      <c r="M1349" s="138">
        <v>0</v>
      </c>
      <c r="N1349" s="139"/>
      <c r="O1349" s="138">
        <v>0</v>
      </c>
      <c r="P1349" s="138">
        <v>0</v>
      </c>
      <c r="Q1349" s="138">
        <v>0</v>
      </c>
      <c r="R1349" s="139"/>
      <c r="S1349" s="138">
        <v>0</v>
      </c>
      <c r="T1349" s="139"/>
      <c r="U1349" s="138">
        <v>0</v>
      </c>
      <c r="V1349" s="138">
        <v>0</v>
      </c>
      <c r="W1349" s="138">
        <v>0</v>
      </c>
      <c r="X1349" s="138">
        <v>0</v>
      </c>
      <c r="Y1349" s="138">
        <v>0</v>
      </c>
      <c r="Z1349" s="139"/>
      <c r="AA1349" s="138">
        <v>0</v>
      </c>
      <c r="AB1349" s="131">
        <v>0</v>
      </c>
    </row>
    <row r="1350" spans="1:28" ht="15" customHeight="1" x14ac:dyDescent="0.25">
      <c r="A1350" s="129" t="str">
        <f>B1350&amp;"-"&amp;COUNTIF($B$3:B1350,B1350)</f>
        <v>311-12</v>
      </c>
      <c r="B1350" s="130">
        <v>311</v>
      </c>
      <c r="C1350" s="130" t="s">
        <v>59</v>
      </c>
      <c r="D1350" s="137"/>
      <c r="E1350" s="138">
        <v>0</v>
      </c>
      <c r="F1350" s="138">
        <v>0</v>
      </c>
      <c r="G1350" s="138">
        <v>0</v>
      </c>
      <c r="H1350" s="138">
        <v>0</v>
      </c>
      <c r="I1350" s="138">
        <v>0</v>
      </c>
      <c r="J1350" s="138">
        <v>0</v>
      </c>
      <c r="K1350" s="138">
        <v>0</v>
      </c>
      <c r="L1350" s="139"/>
      <c r="M1350" s="138">
        <v>0</v>
      </c>
      <c r="N1350" s="139"/>
      <c r="O1350" s="138">
        <v>0</v>
      </c>
      <c r="P1350" s="138">
        <v>0</v>
      </c>
      <c r="Q1350" s="138">
        <v>0</v>
      </c>
      <c r="R1350" s="139"/>
      <c r="S1350" s="138">
        <v>0</v>
      </c>
      <c r="T1350" s="139"/>
      <c r="U1350" s="138">
        <v>0</v>
      </c>
      <c r="V1350" s="138">
        <v>0</v>
      </c>
      <c r="W1350" s="138">
        <v>0</v>
      </c>
      <c r="X1350" s="138">
        <v>0</v>
      </c>
      <c r="Y1350" s="138">
        <v>0</v>
      </c>
      <c r="Z1350" s="139"/>
      <c r="AA1350" s="138">
        <v>0</v>
      </c>
      <c r="AB1350" s="131">
        <v>0</v>
      </c>
    </row>
    <row r="1351" spans="1:28" ht="15" customHeight="1" x14ac:dyDescent="0.25">
      <c r="A1351" s="129" t="str">
        <f>B1351&amp;"-"&amp;COUNTIF($B$3:B1351,B1351)</f>
        <v>311-13</v>
      </c>
      <c r="B1351" s="130">
        <v>311</v>
      </c>
      <c r="C1351" s="130" t="s">
        <v>59</v>
      </c>
      <c r="D1351" s="137"/>
      <c r="E1351" s="138">
        <v>0</v>
      </c>
      <c r="F1351" s="138">
        <v>0</v>
      </c>
      <c r="G1351" s="138">
        <v>0</v>
      </c>
      <c r="H1351" s="138">
        <v>0</v>
      </c>
      <c r="I1351" s="138">
        <v>0</v>
      </c>
      <c r="J1351" s="138">
        <v>0</v>
      </c>
      <c r="K1351" s="138">
        <v>0</v>
      </c>
      <c r="L1351" s="139"/>
      <c r="M1351" s="138">
        <v>0</v>
      </c>
      <c r="N1351" s="139"/>
      <c r="O1351" s="138">
        <v>0</v>
      </c>
      <c r="P1351" s="138">
        <v>0</v>
      </c>
      <c r="Q1351" s="138">
        <v>0</v>
      </c>
      <c r="R1351" s="139"/>
      <c r="S1351" s="138">
        <v>0</v>
      </c>
      <c r="T1351" s="139"/>
      <c r="U1351" s="138">
        <v>0</v>
      </c>
      <c r="V1351" s="138">
        <v>0</v>
      </c>
      <c r="W1351" s="138">
        <v>0</v>
      </c>
      <c r="X1351" s="138">
        <v>0</v>
      </c>
      <c r="Y1351" s="138">
        <v>0</v>
      </c>
      <c r="Z1351" s="139"/>
      <c r="AA1351" s="138">
        <v>0</v>
      </c>
      <c r="AB1351" s="131">
        <v>0</v>
      </c>
    </row>
    <row r="1352" spans="1:28" ht="15" customHeight="1" x14ac:dyDescent="0.25">
      <c r="A1352" s="129" t="str">
        <f>B1352&amp;"-"&amp;COUNTIF($B$3:B1352,B1352)</f>
        <v>311-14</v>
      </c>
      <c r="B1352" s="130">
        <v>311</v>
      </c>
      <c r="C1352" s="130" t="s">
        <v>59</v>
      </c>
      <c r="D1352" s="137"/>
      <c r="E1352" s="138">
        <v>0</v>
      </c>
      <c r="F1352" s="138">
        <v>0</v>
      </c>
      <c r="G1352" s="138">
        <v>0</v>
      </c>
      <c r="H1352" s="138">
        <v>0</v>
      </c>
      <c r="I1352" s="138">
        <v>0</v>
      </c>
      <c r="J1352" s="138">
        <v>0</v>
      </c>
      <c r="K1352" s="138">
        <v>0</v>
      </c>
      <c r="L1352" s="139"/>
      <c r="M1352" s="138">
        <v>0</v>
      </c>
      <c r="N1352" s="139"/>
      <c r="O1352" s="138">
        <v>0</v>
      </c>
      <c r="P1352" s="138">
        <v>0</v>
      </c>
      <c r="Q1352" s="138">
        <v>0</v>
      </c>
      <c r="R1352" s="139"/>
      <c r="S1352" s="138">
        <v>0</v>
      </c>
      <c r="T1352" s="139"/>
      <c r="U1352" s="138">
        <v>0</v>
      </c>
      <c r="V1352" s="138">
        <v>0</v>
      </c>
      <c r="W1352" s="138">
        <v>0</v>
      </c>
      <c r="X1352" s="138">
        <v>0</v>
      </c>
      <c r="Y1352" s="138">
        <v>0</v>
      </c>
      <c r="Z1352" s="139"/>
      <c r="AA1352" s="138">
        <v>0</v>
      </c>
      <c r="AB1352" s="131">
        <v>0</v>
      </c>
    </row>
    <row r="1353" spans="1:28" ht="15" customHeight="1" x14ac:dyDescent="0.25">
      <c r="A1353" s="129" t="str">
        <f>B1353&amp;"-"&amp;COUNTIF($B$3:B1353,B1353)</f>
        <v>311-15</v>
      </c>
      <c r="B1353" s="130">
        <v>311</v>
      </c>
      <c r="C1353" s="130" t="s">
        <v>59</v>
      </c>
      <c r="D1353" s="137"/>
      <c r="E1353" s="138">
        <v>0</v>
      </c>
      <c r="F1353" s="138">
        <v>0</v>
      </c>
      <c r="G1353" s="138">
        <v>0</v>
      </c>
      <c r="H1353" s="138">
        <v>0</v>
      </c>
      <c r="I1353" s="138">
        <v>0</v>
      </c>
      <c r="J1353" s="138">
        <v>0</v>
      </c>
      <c r="K1353" s="138">
        <v>0</v>
      </c>
      <c r="L1353" s="139"/>
      <c r="M1353" s="138">
        <v>0</v>
      </c>
      <c r="N1353" s="139"/>
      <c r="O1353" s="138">
        <v>0</v>
      </c>
      <c r="P1353" s="138">
        <v>0</v>
      </c>
      <c r="Q1353" s="138">
        <v>0</v>
      </c>
      <c r="R1353" s="139"/>
      <c r="S1353" s="138">
        <v>0</v>
      </c>
      <c r="T1353" s="139"/>
      <c r="U1353" s="138">
        <v>0</v>
      </c>
      <c r="V1353" s="138">
        <v>0</v>
      </c>
      <c r="W1353" s="138">
        <v>0</v>
      </c>
      <c r="X1353" s="138">
        <v>0</v>
      </c>
      <c r="Y1353" s="138">
        <v>0</v>
      </c>
      <c r="Z1353" s="139"/>
      <c r="AA1353" s="138">
        <v>0</v>
      </c>
      <c r="AB1353" s="131">
        <v>0</v>
      </c>
    </row>
    <row r="1354" spans="1:28" ht="15" customHeight="1" x14ac:dyDescent="0.25">
      <c r="A1354" s="129" t="str">
        <f>B1354&amp;"-"&amp;COUNTIF($B$3:B1354,B1354)</f>
        <v>311-16</v>
      </c>
      <c r="B1354" s="130">
        <v>311</v>
      </c>
      <c r="C1354" s="130" t="s">
        <v>59</v>
      </c>
      <c r="D1354" s="137"/>
      <c r="E1354" s="138">
        <v>0</v>
      </c>
      <c r="F1354" s="138">
        <v>0</v>
      </c>
      <c r="G1354" s="138">
        <v>0</v>
      </c>
      <c r="H1354" s="138">
        <v>0</v>
      </c>
      <c r="I1354" s="138">
        <v>0</v>
      </c>
      <c r="J1354" s="138">
        <v>0</v>
      </c>
      <c r="K1354" s="138">
        <v>0</v>
      </c>
      <c r="L1354" s="139"/>
      <c r="M1354" s="138">
        <v>0</v>
      </c>
      <c r="N1354" s="139"/>
      <c r="O1354" s="138">
        <v>0</v>
      </c>
      <c r="P1354" s="138">
        <v>0</v>
      </c>
      <c r="Q1354" s="138">
        <v>0</v>
      </c>
      <c r="R1354" s="139"/>
      <c r="S1354" s="138">
        <v>0</v>
      </c>
      <c r="T1354" s="139"/>
      <c r="U1354" s="138">
        <v>0</v>
      </c>
      <c r="V1354" s="138">
        <v>0</v>
      </c>
      <c r="W1354" s="138">
        <v>0</v>
      </c>
      <c r="X1354" s="138">
        <v>0</v>
      </c>
      <c r="Y1354" s="138">
        <v>0</v>
      </c>
      <c r="Z1354" s="139"/>
      <c r="AA1354" s="138">
        <v>0</v>
      </c>
      <c r="AB1354" s="131">
        <v>0</v>
      </c>
    </row>
    <row r="1355" spans="1:28" ht="15" customHeight="1" x14ac:dyDescent="0.25">
      <c r="A1355" s="129" t="str">
        <f>B1355&amp;"-"&amp;COUNTIF($B$3:B1355,B1355)</f>
        <v>311-17</v>
      </c>
      <c r="B1355" s="130">
        <v>311</v>
      </c>
      <c r="C1355" s="130" t="s">
        <v>59</v>
      </c>
      <c r="D1355" s="137"/>
      <c r="E1355" s="138">
        <v>0</v>
      </c>
      <c r="F1355" s="138">
        <v>0</v>
      </c>
      <c r="G1355" s="138">
        <v>0</v>
      </c>
      <c r="H1355" s="138">
        <v>0</v>
      </c>
      <c r="I1355" s="138">
        <v>0</v>
      </c>
      <c r="J1355" s="138">
        <v>0</v>
      </c>
      <c r="K1355" s="138">
        <v>0</v>
      </c>
      <c r="L1355" s="139"/>
      <c r="M1355" s="138">
        <v>0</v>
      </c>
      <c r="N1355" s="139"/>
      <c r="O1355" s="138">
        <v>0</v>
      </c>
      <c r="P1355" s="138">
        <v>0</v>
      </c>
      <c r="Q1355" s="138">
        <v>0</v>
      </c>
      <c r="R1355" s="139"/>
      <c r="S1355" s="138">
        <v>0</v>
      </c>
      <c r="T1355" s="139"/>
      <c r="U1355" s="138">
        <v>0</v>
      </c>
      <c r="V1355" s="138">
        <v>0</v>
      </c>
      <c r="W1355" s="138">
        <v>0</v>
      </c>
      <c r="X1355" s="138">
        <v>0</v>
      </c>
      <c r="Y1355" s="138">
        <v>0</v>
      </c>
      <c r="Z1355" s="139"/>
      <c r="AA1355" s="138">
        <v>0</v>
      </c>
      <c r="AB1355" s="131">
        <v>0</v>
      </c>
    </row>
    <row r="1356" spans="1:28" ht="15" customHeight="1" x14ac:dyDescent="0.25">
      <c r="A1356" s="129" t="str">
        <f>B1356&amp;"-"&amp;COUNTIF($B$3:B1356,B1356)</f>
        <v>311-18</v>
      </c>
      <c r="B1356" s="130">
        <v>311</v>
      </c>
      <c r="C1356" s="130" t="s">
        <v>59</v>
      </c>
      <c r="D1356" s="137"/>
      <c r="E1356" s="138">
        <v>0</v>
      </c>
      <c r="F1356" s="138">
        <v>0</v>
      </c>
      <c r="G1356" s="138">
        <v>0</v>
      </c>
      <c r="H1356" s="138">
        <v>0</v>
      </c>
      <c r="I1356" s="138">
        <v>0</v>
      </c>
      <c r="J1356" s="138">
        <v>0</v>
      </c>
      <c r="K1356" s="138">
        <v>0</v>
      </c>
      <c r="L1356" s="139"/>
      <c r="M1356" s="138">
        <v>0</v>
      </c>
      <c r="N1356" s="139"/>
      <c r="O1356" s="138">
        <v>0</v>
      </c>
      <c r="P1356" s="138">
        <v>0</v>
      </c>
      <c r="Q1356" s="138">
        <v>0</v>
      </c>
      <c r="R1356" s="139"/>
      <c r="S1356" s="138">
        <v>0</v>
      </c>
      <c r="T1356" s="139"/>
      <c r="U1356" s="138">
        <v>0</v>
      </c>
      <c r="V1356" s="138">
        <v>0</v>
      </c>
      <c r="W1356" s="138">
        <v>0</v>
      </c>
      <c r="X1356" s="138">
        <v>0</v>
      </c>
      <c r="Y1356" s="138">
        <v>0</v>
      </c>
      <c r="Z1356" s="139"/>
      <c r="AA1356" s="138">
        <v>0</v>
      </c>
      <c r="AB1356" s="131">
        <v>0</v>
      </c>
    </row>
    <row r="1357" spans="1:28" ht="15" customHeight="1" x14ac:dyDescent="0.25">
      <c r="A1357" s="129" t="str">
        <f>B1357&amp;"-"&amp;COUNTIF($B$3:B1357,B1357)</f>
        <v>311-19</v>
      </c>
      <c r="B1357" s="130">
        <v>311</v>
      </c>
      <c r="C1357" s="130" t="s">
        <v>59</v>
      </c>
      <c r="D1357" s="137"/>
      <c r="E1357" s="138">
        <v>0</v>
      </c>
      <c r="F1357" s="138">
        <v>0</v>
      </c>
      <c r="G1357" s="138">
        <v>0</v>
      </c>
      <c r="H1357" s="138">
        <v>0</v>
      </c>
      <c r="I1357" s="138">
        <v>0</v>
      </c>
      <c r="J1357" s="138">
        <v>0</v>
      </c>
      <c r="K1357" s="138">
        <v>0</v>
      </c>
      <c r="L1357" s="139"/>
      <c r="M1357" s="138">
        <v>0</v>
      </c>
      <c r="N1357" s="139"/>
      <c r="O1357" s="138">
        <v>0</v>
      </c>
      <c r="P1357" s="138">
        <v>0</v>
      </c>
      <c r="Q1357" s="138">
        <v>0</v>
      </c>
      <c r="R1357" s="139"/>
      <c r="S1357" s="138">
        <v>0</v>
      </c>
      <c r="T1357" s="139"/>
      <c r="U1357" s="138">
        <v>0</v>
      </c>
      <c r="V1357" s="138">
        <v>0</v>
      </c>
      <c r="W1357" s="138">
        <v>0</v>
      </c>
      <c r="X1357" s="138">
        <v>0</v>
      </c>
      <c r="Y1357" s="138">
        <v>0</v>
      </c>
      <c r="Z1357" s="139"/>
      <c r="AA1357" s="138">
        <v>0</v>
      </c>
      <c r="AB1357" s="131">
        <v>0</v>
      </c>
    </row>
    <row r="1358" spans="1:28" ht="15" customHeight="1" x14ac:dyDescent="0.25">
      <c r="A1358" s="129" t="str">
        <f>B1358&amp;"-"&amp;COUNTIF($B$3:B1358,B1358)</f>
        <v>311-20</v>
      </c>
      <c r="B1358" s="130">
        <v>311</v>
      </c>
      <c r="C1358" s="130" t="s">
        <v>59</v>
      </c>
      <c r="D1358" s="137"/>
      <c r="E1358" s="138">
        <v>0</v>
      </c>
      <c r="F1358" s="138">
        <v>0</v>
      </c>
      <c r="G1358" s="138">
        <v>0</v>
      </c>
      <c r="H1358" s="138">
        <v>0</v>
      </c>
      <c r="I1358" s="138">
        <v>0</v>
      </c>
      <c r="J1358" s="138">
        <v>0</v>
      </c>
      <c r="K1358" s="138">
        <v>0</v>
      </c>
      <c r="L1358" s="139"/>
      <c r="M1358" s="138">
        <v>0</v>
      </c>
      <c r="N1358" s="139"/>
      <c r="O1358" s="138">
        <v>0</v>
      </c>
      <c r="P1358" s="138">
        <v>0</v>
      </c>
      <c r="Q1358" s="138">
        <v>0</v>
      </c>
      <c r="R1358" s="139"/>
      <c r="S1358" s="138">
        <v>0</v>
      </c>
      <c r="T1358" s="139"/>
      <c r="U1358" s="138">
        <v>0</v>
      </c>
      <c r="V1358" s="138">
        <v>0</v>
      </c>
      <c r="W1358" s="138">
        <v>0</v>
      </c>
      <c r="X1358" s="138">
        <v>0</v>
      </c>
      <c r="Y1358" s="138">
        <v>0</v>
      </c>
      <c r="Z1358" s="139"/>
      <c r="AA1358" s="138">
        <v>0</v>
      </c>
      <c r="AB1358" s="131">
        <v>0</v>
      </c>
    </row>
    <row r="1359" spans="1:28" ht="15" customHeight="1" x14ac:dyDescent="0.25">
      <c r="A1359" s="129" t="str">
        <f>B1359&amp;"-"&amp;COUNTIF($B$3:B1359,B1359)</f>
        <v>316-1</v>
      </c>
      <c r="B1359" s="130">
        <v>316</v>
      </c>
      <c r="C1359" s="130" t="s">
        <v>60</v>
      </c>
      <c r="D1359" s="137">
        <v>43612</v>
      </c>
      <c r="E1359" s="138">
        <v>2</v>
      </c>
      <c r="F1359" s="138">
        <v>0</v>
      </c>
      <c r="G1359" s="138">
        <v>0</v>
      </c>
      <c r="H1359" s="138">
        <v>0</v>
      </c>
      <c r="I1359" s="138">
        <v>0</v>
      </c>
      <c r="J1359" s="138">
        <v>0</v>
      </c>
      <c r="K1359" s="138">
        <v>0</v>
      </c>
      <c r="L1359" s="139"/>
      <c r="M1359" s="138">
        <v>1</v>
      </c>
      <c r="N1359" s="139"/>
      <c r="O1359" s="138">
        <v>0</v>
      </c>
      <c r="P1359" s="138">
        <v>0</v>
      </c>
      <c r="Q1359" s="138">
        <v>0</v>
      </c>
      <c r="R1359" s="139"/>
      <c r="S1359" s="138">
        <v>0</v>
      </c>
      <c r="T1359" s="139"/>
      <c r="U1359" s="138">
        <v>0</v>
      </c>
      <c r="V1359" s="138">
        <v>0</v>
      </c>
      <c r="W1359" s="138">
        <v>0</v>
      </c>
      <c r="X1359" s="138">
        <v>0</v>
      </c>
      <c r="Y1359" s="138">
        <v>0</v>
      </c>
      <c r="Z1359" s="139"/>
      <c r="AA1359" s="138">
        <v>0</v>
      </c>
      <c r="AB1359" s="131">
        <v>0</v>
      </c>
    </row>
    <row r="1360" spans="1:28" ht="15" customHeight="1" x14ac:dyDescent="0.25">
      <c r="A1360" s="129" t="str">
        <f>B1360&amp;"-"&amp;COUNTIF($B$3:B1360,B1360)</f>
        <v>316-2</v>
      </c>
      <c r="B1360" s="130">
        <v>316</v>
      </c>
      <c r="C1360" s="130" t="s">
        <v>60</v>
      </c>
      <c r="D1360" s="137">
        <v>43786</v>
      </c>
      <c r="E1360" s="138">
        <v>192.1</v>
      </c>
      <c r="F1360" s="138">
        <v>1</v>
      </c>
      <c r="G1360" s="138">
        <v>23.21</v>
      </c>
      <c r="H1360" s="138">
        <v>0.15</v>
      </c>
      <c r="I1360" s="138">
        <v>0.99</v>
      </c>
      <c r="J1360" s="138">
        <v>1</v>
      </c>
      <c r="K1360" s="138">
        <v>3.99</v>
      </c>
      <c r="L1360" s="139"/>
      <c r="M1360" s="138">
        <v>100.38</v>
      </c>
      <c r="N1360" s="139"/>
      <c r="O1360" s="138">
        <v>0</v>
      </c>
      <c r="P1360" s="138">
        <v>0</v>
      </c>
      <c r="Q1360" s="138">
        <v>0</v>
      </c>
      <c r="R1360" s="139"/>
      <c r="S1360" s="138">
        <v>0</v>
      </c>
      <c r="T1360" s="139"/>
      <c r="U1360" s="138">
        <v>0</v>
      </c>
      <c r="V1360" s="138">
        <v>0</v>
      </c>
      <c r="W1360" s="138">
        <v>0</v>
      </c>
      <c r="X1360" s="138">
        <v>0</v>
      </c>
      <c r="Y1360" s="138">
        <v>0</v>
      </c>
      <c r="Z1360" s="139"/>
      <c r="AA1360" s="138">
        <v>0</v>
      </c>
      <c r="AB1360" s="131">
        <v>0</v>
      </c>
    </row>
    <row r="1361" spans="1:28" ht="15" customHeight="1" x14ac:dyDescent="0.25">
      <c r="A1361" s="129" t="str">
        <f>B1361&amp;"-"&amp;COUNTIF($B$3:B1361,B1361)</f>
        <v>316-3</v>
      </c>
      <c r="B1361" s="130">
        <v>316</v>
      </c>
      <c r="C1361" s="130" t="s">
        <v>60</v>
      </c>
      <c r="D1361" s="137">
        <v>43976</v>
      </c>
      <c r="E1361" s="138">
        <v>1</v>
      </c>
      <c r="F1361" s="138">
        <v>0</v>
      </c>
      <c r="G1361" s="138">
        <v>0</v>
      </c>
      <c r="H1361" s="138">
        <v>0</v>
      </c>
      <c r="I1361" s="138">
        <v>0</v>
      </c>
      <c r="J1361" s="138">
        <v>0</v>
      </c>
      <c r="K1361" s="138">
        <v>0</v>
      </c>
      <c r="L1361" s="139"/>
      <c r="M1361" s="138">
        <v>1</v>
      </c>
      <c r="N1361" s="139"/>
      <c r="O1361" s="138">
        <v>0</v>
      </c>
      <c r="P1361" s="138">
        <v>0</v>
      </c>
      <c r="Q1361" s="138">
        <v>0</v>
      </c>
      <c r="R1361" s="139"/>
      <c r="S1361" s="138">
        <v>0</v>
      </c>
      <c r="T1361" s="139"/>
      <c r="U1361" s="138">
        <v>0</v>
      </c>
      <c r="V1361" s="138">
        <v>0</v>
      </c>
      <c r="W1361" s="138">
        <v>0</v>
      </c>
      <c r="X1361" s="138">
        <v>0</v>
      </c>
      <c r="Y1361" s="138">
        <v>0</v>
      </c>
      <c r="Z1361" s="139"/>
      <c r="AA1361" s="138">
        <v>0</v>
      </c>
      <c r="AB1361" s="131">
        <v>0</v>
      </c>
    </row>
    <row r="1362" spans="1:28" ht="15" customHeight="1" x14ac:dyDescent="0.25">
      <c r="A1362" s="129" t="str">
        <f>B1362&amp;"-"&amp;COUNTIF($B$3:B1362,B1362)</f>
        <v>316-4</v>
      </c>
      <c r="B1362" s="130">
        <v>316</v>
      </c>
      <c r="C1362" s="130" t="s">
        <v>60</v>
      </c>
      <c r="D1362" s="137">
        <v>44198</v>
      </c>
      <c r="E1362" s="138">
        <v>1</v>
      </c>
      <c r="F1362" s="138">
        <v>0</v>
      </c>
      <c r="G1362" s="138">
        <v>1</v>
      </c>
      <c r="H1362" s="138">
        <v>0</v>
      </c>
      <c r="I1362" s="138">
        <v>0</v>
      </c>
      <c r="J1362" s="138">
        <v>0</v>
      </c>
      <c r="K1362" s="138">
        <v>0</v>
      </c>
      <c r="L1362" s="139"/>
      <c r="M1362" s="138">
        <v>1</v>
      </c>
      <c r="N1362" s="139"/>
      <c r="O1362" s="138">
        <v>0</v>
      </c>
      <c r="P1362" s="138">
        <v>0</v>
      </c>
      <c r="Q1362" s="138">
        <v>0</v>
      </c>
      <c r="R1362" s="139"/>
      <c r="S1362" s="138">
        <v>0</v>
      </c>
      <c r="T1362" s="139"/>
      <c r="U1362" s="138">
        <v>0</v>
      </c>
      <c r="V1362" s="138">
        <v>0</v>
      </c>
      <c r="W1362" s="138">
        <v>0</v>
      </c>
      <c r="X1362" s="138">
        <v>0</v>
      </c>
      <c r="Y1362" s="138">
        <v>0</v>
      </c>
      <c r="Z1362" s="139"/>
      <c r="AA1362" s="138">
        <v>0</v>
      </c>
      <c r="AB1362" s="131">
        <v>0</v>
      </c>
    </row>
    <row r="1363" spans="1:28" ht="15" customHeight="1" x14ac:dyDescent="0.25">
      <c r="A1363" s="129" t="str">
        <f>B1363&amp;"-"&amp;COUNTIF($B$3:B1363,B1363)</f>
        <v>316-5</v>
      </c>
      <c r="B1363" s="130">
        <v>316</v>
      </c>
      <c r="C1363" s="130" t="s">
        <v>60</v>
      </c>
      <c r="D1363" s="137">
        <v>44537</v>
      </c>
      <c r="E1363" s="138">
        <v>1</v>
      </c>
      <c r="F1363" s="138">
        <v>0</v>
      </c>
      <c r="G1363" s="138">
        <v>0</v>
      </c>
      <c r="H1363" s="138">
        <v>0</v>
      </c>
      <c r="I1363" s="138">
        <v>0</v>
      </c>
      <c r="J1363" s="138">
        <v>0</v>
      </c>
      <c r="K1363" s="138">
        <v>0</v>
      </c>
      <c r="L1363" s="139"/>
      <c r="M1363" s="138">
        <v>0</v>
      </c>
      <c r="N1363" s="139"/>
      <c r="O1363" s="138">
        <v>0</v>
      </c>
      <c r="P1363" s="138">
        <v>0</v>
      </c>
      <c r="Q1363" s="138">
        <v>0</v>
      </c>
      <c r="R1363" s="139"/>
      <c r="S1363" s="138">
        <v>0</v>
      </c>
      <c r="T1363" s="139"/>
      <c r="U1363" s="138">
        <v>0</v>
      </c>
      <c r="V1363" s="138">
        <v>0</v>
      </c>
      <c r="W1363" s="138">
        <v>0</v>
      </c>
      <c r="X1363" s="138">
        <v>0</v>
      </c>
      <c r="Y1363" s="138">
        <v>0</v>
      </c>
      <c r="Z1363" s="139"/>
      <c r="AA1363" s="138">
        <v>0</v>
      </c>
      <c r="AB1363" s="131">
        <v>0</v>
      </c>
    </row>
    <row r="1364" spans="1:28" ht="15" customHeight="1" x14ac:dyDescent="0.25">
      <c r="A1364" s="129" t="str">
        <f>B1364&amp;"-"&amp;COUNTIF($B$3:B1364,B1364)</f>
        <v>316-6</v>
      </c>
      <c r="B1364" s="130">
        <v>316</v>
      </c>
      <c r="C1364" s="130" t="s">
        <v>60</v>
      </c>
      <c r="D1364" s="137">
        <v>44636</v>
      </c>
      <c r="E1364" s="138">
        <v>5</v>
      </c>
      <c r="F1364" s="138">
        <v>0</v>
      </c>
      <c r="G1364" s="138">
        <v>3.74</v>
      </c>
      <c r="H1364" s="138">
        <v>0</v>
      </c>
      <c r="I1364" s="138">
        <v>0</v>
      </c>
      <c r="J1364" s="138">
        <v>0</v>
      </c>
      <c r="K1364" s="138">
        <v>0</v>
      </c>
      <c r="L1364" s="139"/>
      <c r="M1364" s="138">
        <v>4</v>
      </c>
      <c r="N1364" s="139"/>
      <c r="O1364" s="138">
        <v>0</v>
      </c>
      <c r="P1364" s="138">
        <v>0</v>
      </c>
      <c r="Q1364" s="138">
        <v>0</v>
      </c>
      <c r="R1364" s="139"/>
      <c r="S1364" s="138">
        <v>0</v>
      </c>
      <c r="T1364" s="139"/>
      <c r="U1364" s="138">
        <v>0</v>
      </c>
      <c r="V1364" s="138">
        <v>0</v>
      </c>
      <c r="W1364" s="138">
        <v>0</v>
      </c>
      <c r="X1364" s="138">
        <v>0</v>
      </c>
      <c r="Y1364" s="138">
        <v>0</v>
      </c>
      <c r="Z1364" s="139"/>
      <c r="AA1364" s="138">
        <v>0</v>
      </c>
      <c r="AB1364" s="131">
        <v>0</v>
      </c>
    </row>
    <row r="1365" spans="1:28" ht="15" customHeight="1" x14ac:dyDescent="0.25">
      <c r="A1365" s="129" t="str">
        <f>B1365&amp;"-"&amp;COUNTIF($B$3:B1365,B1365)</f>
        <v>316-7</v>
      </c>
      <c r="B1365" s="130">
        <v>316</v>
      </c>
      <c r="C1365" s="130" t="s">
        <v>60</v>
      </c>
      <c r="D1365" s="137">
        <v>44701</v>
      </c>
      <c r="E1365" s="138">
        <v>1</v>
      </c>
      <c r="F1365" s="138">
        <v>0</v>
      </c>
      <c r="G1365" s="138">
        <v>0</v>
      </c>
      <c r="H1365" s="138">
        <v>0</v>
      </c>
      <c r="I1365" s="138">
        <v>0</v>
      </c>
      <c r="J1365" s="138">
        <v>0</v>
      </c>
      <c r="K1365" s="138">
        <v>0</v>
      </c>
      <c r="L1365" s="139"/>
      <c r="M1365" s="138">
        <v>1</v>
      </c>
      <c r="N1365" s="139"/>
      <c r="O1365" s="138">
        <v>0</v>
      </c>
      <c r="P1365" s="138">
        <v>0</v>
      </c>
      <c r="Q1365" s="138">
        <v>0</v>
      </c>
      <c r="R1365" s="139"/>
      <c r="S1365" s="138">
        <v>0</v>
      </c>
      <c r="T1365" s="139"/>
      <c r="U1365" s="138">
        <v>0</v>
      </c>
      <c r="V1365" s="138">
        <v>0</v>
      </c>
      <c r="W1365" s="138">
        <v>0</v>
      </c>
      <c r="X1365" s="138">
        <v>0</v>
      </c>
      <c r="Y1365" s="138">
        <v>0</v>
      </c>
      <c r="Z1365" s="139"/>
      <c r="AA1365" s="138">
        <v>0</v>
      </c>
      <c r="AB1365" s="131">
        <v>0</v>
      </c>
    </row>
    <row r="1366" spans="1:28" ht="15" customHeight="1" x14ac:dyDescent="0.25">
      <c r="A1366" s="129" t="str">
        <f>B1366&amp;"-"&amp;COUNTIF($B$3:B1366,B1366)</f>
        <v>316-8</v>
      </c>
      <c r="B1366" s="130">
        <v>316</v>
      </c>
      <c r="C1366" s="130" t="s">
        <v>60</v>
      </c>
      <c r="D1366" s="137"/>
      <c r="E1366" s="138">
        <v>0</v>
      </c>
      <c r="F1366" s="138">
        <v>0</v>
      </c>
      <c r="G1366" s="138">
        <v>0</v>
      </c>
      <c r="H1366" s="138">
        <v>0</v>
      </c>
      <c r="I1366" s="138">
        <v>0</v>
      </c>
      <c r="J1366" s="138">
        <v>0</v>
      </c>
      <c r="K1366" s="138">
        <v>0</v>
      </c>
      <c r="L1366" s="139"/>
      <c r="M1366" s="138">
        <v>0</v>
      </c>
      <c r="N1366" s="139"/>
      <c r="O1366" s="138">
        <v>0</v>
      </c>
      <c r="P1366" s="138">
        <v>0</v>
      </c>
      <c r="Q1366" s="138">
        <v>0</v>
      </c>
      <c r="R1366" s="139"/>
      <c r="S1366" s="138">
        <v>0</v>
      </c>
      <c r="T1366" s="139"/>
      <c r="U1366" s="138">
        <v>0</v>
      </c>
      <c r="V1366" s="138">
        <v>0</v>
      </c>
      <c r="W1366" s="138">
        <v>0</v>
      </c>
      <c r="X1366" s="138">
        <v>0</v>
      </c>
      <c r="Y1366" s="138">
        <v>0</v>
      </c>
      <c r="Z1366" s="139"/>
      <c r="AA1366" s="138">
        <v>0</v>
      </c>
      <c r="AB1366" s="131">
        <v>0</v>
      </c>
    </row>
    <row r="1367" spans="1:28" ht="15" customHeight="1" x14ac:dyDescent="0.25">
      <c r="A1367" s="129" t="str">
        <f>B1367&amp;"-"&amp;COUNTIF($B$3:B1367,B1367)</f>
        <v>316-9</v>
      </c>
      <c r="B1367" s="130">
        <v>316</v>
      </c>
      <c r="C1367" s="130" t="s">
        <v>60</v>
      </c>
      <c r="D1367" s="137"/>
      <c r="E1367" s="138">
        <v>0</v>
      </c>
      <c r="F1367" s="138">
        <v>0</v>
      </c>
      <c r="G1367" s="138">
        <v>0</v>
      </c>
      <c r="H1367" s="138">
        <v>0</v>
      </c>
      <c r="I1367" s="138">
        <v>0</v>
      </c>
      <c r="J1367" s="138">
        <v>0</v>
      </c>
      <c r="K1367" s="138">
        <v>0</v>
      </c>
      <c r="L1367" s="139"/>
      <c r="M1367" s="138">
        <v>0</v>
      </c>
      <c r="N1367" s="139"/>
      <c r="O1367" s="138">
        <v>0</v>
      </c>
      <c r="P1367" s="138">
        <v>0</v>
      </c>
      <c r="Q1367" s="138">
        <v>0</v>
      </c>
      <c r="R1367" s="139"/>
      <c r="S1367" s="138">
        <v>0</v>
      </c>
      <c r="T1367" s="139"/>
      <c r="U1367" s="138">
        <v>0</v>
      </c>
      <c r="V1367" s="138">
        <v>0</v>
      </c>
      <c r="W1367" s="138">
        <v>0</v>
      </c>
      <c r="X1367" s="138">
        <v>0</v>
      </c>
      <c r="Y1367" s="138">
        <v>0</v>
      </c>
      <c r="Z1367" s="139"/>
      <c r="AA1367" s="138">
        <v>0</v>
      </c>
      <c r="AB1367" s="131">
        <v>0</v>
      </c>
    </row>
    <row r="1368" spans="1:28" ht="15" customHeight="1" x14ac:dyDescent="0.25">
      <c r="A1368" s="129" t="str">
        <f>B1368&amp;"-"&amp;COUNTIF($B$3:B1368,B1368)</f>
        <v>316-10</v>
      </c>
      <c r="B1368" s="130">
        <v>316</v>
      </c>
      <c r="C1368" s="130" t="s">
        <v>60</v>
      </c>
      <c r="D1368" s="137"/>
      <c r="E1368" s="138">
        <v>0</v>
      </c>
      <c r="F1368" s="138">
        <v>0</v>
      </c>
      <c r="G1368" s="138">
        <v>0</v>
      </c>
      <c r="H1368" s="138">
        <v>0</v>
      </c>
      <c r="I1368" s="138">
        <v>0</v>
      </c>
      <c r="J1368" s="138">
        <v>0</v>
      </c>
      <c r="K1368" s="138">
        <v>0</v>
      </c>
      <c r="L1368" s="139"/>
      <c r="M1368" s="138">
        <v>0</v>
      </c>
      <c r="N1368" s="139"/>
      <c r="O1368" s="138">
        <v>0</v>
      </c>
      <c r="P1368" s="138">
        <v>0</v>
      </c>
      <c r="Q1368" s="138">
        <v>0</v>
      </c>
      <c r="R1368" s="139"/>
      <c r="S1368" s="138">
        <v>0</v>
      </c>
      <c r="T1368" s="139"/>
      <c r="U1368" s="138">
        <v>0</v>
      </c>
      <c r="V1368" s="138">
        <v>0</v>
      </c>
      <c r="W1368" s="138">
        <v>0</v>
      </c>
      <c r="X1368" s="138">
        <v>0</v>
      </c>
      <c r="Y1368" s="138">
        <v>0</v>
      </c>
      <c r="Z1368" s="139"/>
      <c r="AA1368" s="138">
        <v>0</v>
      </c>
      <c r="AB1368" s="131">
        <v>0</v>
      </c>
    </row>
    <row r="1369" spans="1:28" ht="15" customHeight="1" x14ac:dyDescent="0.25">
      <c r="A1369" s="129" t="str">
        <f>B1369&amp;"-"&amp;COUNTIF($B$3:B1369,B1369)</f>
        <v>316-11</v>
      </c>
      <c r="B1369" s="130">
        <v>316</v>
      </c>
      <c r="C1369" s="130" t="s">
        <v>60</v>
      </c>
      <c r="D1369" s="137"/>
      <c r="E1369" s="138">
        <v>0</v>
      </c>
      <c r="F1369" s="138">
        <v>0</v>
      </c>
      <c r="G1369" s="138">
        <v>0</v>
      </c>
      <c r="H1369" s="138">
        <v>0</v>
      </c>
      <c r="I1369" s="138">
        <v>0</v>
      </c>
      <c r="J1369" s="138">
        <v>0</v>
      </c>
      <c r="K1369" s="138">
        <v>0</v>
      </c>
      <c r="L1369" s="139"/>
      <c r="M1369" s="138">
        <v>0</v>
      </c>
      <c r="N1369" s="139"/>
      <c r="O1369" s="138">
        <v>0</v>
      </c>
      <c r="P1369" s="138">
        <v>0</v>
      </c>
      <c r="Q1369" s="138">
        <v>0</v>
      </c>
      <c r="R1369" s="139"/>
      <c r="S1369" s="138">
        <v>0</v>
      </c>
      <c r="T1369" s="139"/>
      <c r="U1369" s="138">
        <v>0</v>
      </c>
      <c r="V1369" s="138">
        <v>0</v>
      </c>
      <c r="W1369" s="138">
        <v>0</v>
      </c>
      <c r="X1369" s="138">
        <v>0</v>
      </c>
      <c r="Y1369" s="138">
        <v>0</v>
      </c>
      <c r="Z1369" s="139"/>
      <c r="AA1369" s="138">
        <v>0</v>
      </c>
      <c r="AB1369" s="131">
        <v>0</v>
      </c>
    </row>
    <row r="1370" spans="1:28" ht="15" customHeight="1" x14ac:dyDescent="0.25">
      <c r="A1370" s="129" t="str">
        <f>B1370&amp;"-"&amp;COUNTIF($B$3:B1370,B1370)</f>
        <v>316-12</v>
      </c>
      <c r="B1370" s="130">
        <v>316</v>
      </c>
      <c r="C1370" s="130" t="s">
        <v>60</v>
      </c>
      <c r="D1370" s="137"/>
      <c r="E1370" s="138">
        <v>0</v>
      </c>
      <c r="F1370" s="138">
        <v>0</v>
      </c>
      <c r="G1370" s="138">
        <v>0</v>
      </c>
      <c r="H1370" s="138">
        <v>0</v>
      </c>
      <c r="I1370" s="138">
        <v>0</v>
      </c>
      <c r="J1370" s="138">
        <v>0</v>
      </c>
      <c r="K1370" s="138">
        <v>0</v>
      </c>
      <c r="L1370" s="139"/>
      <c r="M1370" s="138">
        <v>0</v>
      </c>
      <c r="N1370" s="139"/>
      <c r="O1370" s="138">
        <v>0</v>
      </c>
      <c r="P1370" s="138">
        <v>0</v>
      </c>
      <c r="Q1370" s="138">
        <v>0</v>
      </c>
      <c r="R1370" s="139"/>
      <c r="S1370" s="138">
        <v>0</v>
      </c>
      <c r="T1370" s="139"/>
      <c r="U1370" s="138">
        <v>0</v>
      </c>
      <c r="V1370" s="138">
        <v>0</v>
      </c>
      <c r="W1370" s="138">
        <v>0</v>
      </c>
      <c r="X1370" s="138">
        <v>0</v>
      </c>
      <c r="Y1370" s="138">
        <v>0</v>
      </c>
      <c r="Z1370" s="139"/>
      <c r="AA1370" s="138">
        <v>0</v>
      </c>
      <c r="AB1370" s="131">
        <v>0</v>
      </c>
    </row>
    <row r="1371" spans="1:28" ht="15" customHeight="1" x14ac:dyDescent="0.25">
      <c r="A1371" s="129" t="str">
        <f>B1371&amp;"-"&amp;COUNTIF($B$3:B1371,B1371)</f>
        <v>316-13</v>
      </c>
      <c r="B1371" s="130">
        <v>316</v>
      </c>
      <c r="C1371" s="130" t="s">
        <v>60</v>
      </c>
      <c r="D1371" s="137"/>
      <c r="E1371" s="138">
        <v>0</v>
      </c>
      <c r="F1371" s="138">
        <v>0</v>
      </c>
      <c r="G1371" s="138">
        <v>0</v>
      </c>
      <c r="H1371" s="138">
        <v>0</v>
      </c>
      <c r="I1371" s="138">
        <v>0</v>
      </c>
      <c r="J1371" s="138">
        <v>0</v>
      </c>
      <c r="K1371" s="138">
        <v>0</v>
      </c>
      <c r="L1371" s="139"/>
      <c r="M1371" s="138">
        <v>0</v>
      </c>
      <c r="N1371" s="139"/>
      <c r="O1371" s="138">
        <v>0</v>
      </c>
      <c r="P1371" s="138">
        <v>0</v>
      </c>
      <c r="Q1371" s="138">
        <v>0</v>
      </c>
      <c r="R1371" s="139"/>
      <c r="S1371" s="138">
        <v>0</v>
      </c>
      <c r="T1371" s="139"/>
      <c r="U1371" s="138">
        <v>0</v>
      </c>
      <c r="V1371" s="138">
        <v>0</v>
      </c>
      <c r="W1371" s="138">
        <v>0</v>
      </c>
      <c r="X1371" s="138">
        <v>0</v>
      </c>
      <c r="Y1371" s="138">
        <v>0</v>
      </c>
      <c r="Z1371" s="139"/>
      <c r="AA1371" s="138">
        <v>0</v>
      </c>
      <c r="AB1371" s="131">
        <v>0</v>
      </c>
    </row>
    <row r="1372" spans="1:28" ht="15" customHeight="1" x14ac:dyDescent="0.25">
      <c r="A1372" s="129" t="str">
        <f>B1372&amp;"-"&amp;COUNTIF($B$3:B1372,B1372)</f>
        <v>316-14</v>
      </c>
      <c r="B1372" s="130">
        <v>316</v>
      </c>
      <c r="C1372" s="130" t="s">
        <v>60</v>
      </c>
      <c r="D1372" s="137"/>
      <c r="E1372" s="138">
        <v>0</v>
      </c>
      <c r="F1372" s="138">
        <v>0</v>
      </c>
      <c r="G1372" s="138">
        <v>0</v>
      </c>
      <c r="H1372" s="138">
        <v>0</v>
      </c>
      <c r="I1372" s="138">
        <v>0</v>
      </c>
      <c r="J1372" s="138">
        <v>0</v>
      </c>
      <c r="K1372" s="138">
        <v>0</v>
      </c>
      <c r="L1372" s="139"/>
      <c r="M1372" s="138">
        <v>0</v>
      </c>
      <c r="N1372" s="139"/>
      <c r="O1372" s="138">
        <v>0</v>
      </c>
      <c r="P1372" s="138">
        <v>0</v>
      </c>
      <c r="Q1372" s="138">
        <v>0</v>
      </c>
      <c r="R1372" s="139"/>
      <c r="S1372" s="138">
        <v>0</v>
      </c>
      <c r="T1372" s="139"/>
      <c r="U1372" s="138">
        <v>0</v>
      </c>
      <c r="V1372" s="138">
        <v>0</v>
      </c>
      <c r="W1372" s="138">
        <v>0</v>
      </c>
      <c r="X1372" s="138">
        <v>0</v>
      </c>
      <c r="Y1372" s="138">
        <v>0</v>
      </c>
      <c r="Z1372" s="139"/>
      <c r="AA1372" s="138">
        <v>0</v>
      </c>
      <c r="AB1372" s="131">
        <v>0</v>
      </c>
    </row>
    <row r="1373" spans="1:28" ht="15" customHeight="1" x14ac:dyDescent="0.25">
      <c r="A1373" s="129" t="str">
        <f>B1373&amp;"-"&amp;COUNTIF($B$3:B1373,B1373)</f>
        <v>318-1</v>
      </c>
      <c r="B1373" s="130">
        <v>318</v>
      </c>
      <c r="C1373" s="130" t="s">
        <v>61</v>
      </c>
      <c r="D1373" s="137">
        <v>45195</v>
      </c>
      <c r="E1373" s="138">
        <v>1</v>
      </c>
      <c r="F1373" s="138">
        <v>0</v>
      </c>
      <c r="G1373" s="138">
        <v>0</v>
      </c>
      <c r="H1373" s="138">
        <v>0</v>
      </c>
      <c r="I1373" s="138">
        <v>0</v>
      </c>
      <c r="J1373" s="138">
        <v>0</v>
      </c>
      <c r="K1373" s="138">
        <v>0</v>
      </c>
      <c r="L1373" s="139"/>
      <c r="M1373" s="138">
        <v>0</v>
      </c>
      <c r="N1373" s="139"/>
      <c r="O1373" s="138">
        <v>0</v>
      </c>
      <c r="P1373" s="138">
        <v>0</v>
      </c>
      <c r="Q1373" s="138">
        <v>0</v>
      </c>
      <c r="R1373" s="139"/>
      <c r="S1373" s="138">
        <v>1</v>
      </c>
      <c r="T1373" s="139"/>
      <c r="U1373" s="138">
        <v>0</v>
      </c>
      <c r="V1373" s="138">
        <v>0</v>
      </c>
      <c r="W1373" s="138">
        <v>0</v>
      </c>
      <c r="X1373" s="138">
        <v>0</v>
      </c>
      <c r="Y1373" s="138">
        <v>0</v>
      </c>
      <c r="Z1373" s="139"/>
      <c r="AA1373" s="138">
        <v>0</v>
      </c>
      <c r="AB1373" s="131">
        <v>0</v>
      </c>
    </row>
    <row r="1374" spans="1:28" ht="15" customHeight="1" x14ac:dyDescent="0.25">
      <c r="A1374" s="129" t="str">
        <f>B1374&amp;"-"&amp;COUNTIF($B$3:B1374,B1374)</f>
        <v>318-2</v>
      </c>
      <c r="B1374" s="130">
        <v>318</v>
      </c>
      <c r="C1374" s="130" t="s">
        <v>61</v>
      </c>
      <c r="D1374" s="137">
        <v>48116</v>
      </c>
      <c r="E1374" s="138">
        <v>18.59</v>
      </c>
      <c r="F1374" s="138">
        <v>0</v>
      </c>
      <c r="G1374" s="138">
        <v>1</v>
      </c>
      <c r="H1374" s="138">
        <v>0</v>
      </c>
      <c r="I1374" s="138">
        <v>0</v>
      </c>
      <c r="J1374" s="138">
        <v>0</v>
      </c>
      <c r="K1374" s="138">
        <v>0</v>
      </c>
      <c r="L1374" s="139"/>
      <c r="M1374" s="138">
        <v>1</v>
      </c>
      <c r="N1374" s="139"/>
      <c r="O1374" s="138">
        <v>0</v>
      </c>
      <c r="P1374" s="138">
        <v>0</v>
      </c>
      <c r="Q1374" s="138">
        <v>0</v>
      </c>
      <c r="R1374" s="139"/>
      <c r="S1374" s="138">
        <v>6.6</v>
      </c>
      <c r="T1374" s="139"/>
      <c r="U1374" s="138">
        <v>0</v>
      </c>
      <c r="V1374" s="138">
        <v>0</v>
      </c>
      <c r="W1374" s="138">
        <v>0</v>
      </c>
      <c r="X1374" s="138">
        <v>0</v>
      </c>
      <c r="Y1374" s="138">
        <v>0</v>
      </c>
      <c r="Z1374" s="139"/>
      <c r="AA1374" s="138">
        <v>0</v>
      </c>
      <c r="AB1374" s="131">
        <v>0</v>
      </c>
    </row>
    <row r="1375" spans="1:28" ht="15" customHeight="1" x14ac:dyDescent="0.25">
      <c r="A1375" s="129" t="str">
        <f>B1375&amp;"-"&amp;COUNTIF($B$3:B1375,B1375)</f>
        <v>318-3</v>
      </c>
      <c r="B1375" s="130">
        <v>318</v>
      </c>
      <c r="C1375" s="130" t="s">
        <v>61</v>
      </c>
      <c r="D1375" s="137">
        <v>48124</v>
      </c>
      <c r="E1375" s="138">
        <v>17.98</v>
      </c>
      <c r="F1375" s="138">
        <v>0</v>
      </c>
      <c r="G1375" s="138">
        <v>0</v>
      </c>
      <c r="H1375" s="138">
        <v>0</v>
      </c>
      <c r="I1375" s="138">
        <v>0</v>
      </c>
      <c r="J1375" s="138">
        <v>0</v>
      </c>
      <c r="K1375" s="138">
        <v>0</v>
      </c>
      <c r="L1375" s="139"/>
      <c r="M1375" s="138">
        <v>0</v>
      </c>
      <c r="N1375" s="139"/>
      <c r="O1375" s="138">
        <v>0</v>
      </c>
      <c r="P1375" s="138">
        <v>0</v>
      </c>
      <c r="Q1375" s="138">
        <v>0</v>
      </c>
      <c r="R1375" s="139"/>
      <c r="S1375" s="138">
        <v>5.99</v>
      </c>
      <c r="T1375" s="139"/>
      <c r="U1375" s="138">
        <v>0</v>
      </c>
      <c r="V1375" s="138">
        <v>0</v>
      </c>
      <c r="W1375" s="138">
        <v>0</v>
      </c>
      <c r="X1375" s="138">
        <v>0</v>
      </c>
      <c r="Y1375" s="138">
        <v>0</v>
      </c>
      <c r="Z1375" s="139"/>
      <c r="AA1375" s="138">
        <v>0</v>
      </c>
      <c r="AB1375" s="131">
        <v>0</v>
      </c>
    </row>
    <row r="1376" spans="1:28" ht="15" customHeight="1" x14ac:dyDescent="0.25">
      <c r="A1376" s="129" t="str">
        <f>B1376&amp;"-"&amp;COUNTIF($B$3:B1376,B1376)</f>
        <v>318-4</v>
      </c>
      <c r="B1376" s="130">
        <v>318</v>
      </c>
      <c r="C1376" s="130" t="s">
        <v>61</v>
      </c>
      <c r="D1376" s="137">
        <v>43547</v>
      </c>
      <c r="E1376" s="138">
        <v>1</v>
      </c>
      <c r="F1376" s="138">
        <v>0</v>
      </c>
      <c r="G1376" s="138">
        <v>0</v>
      </c>
      <c r="H1376" s="138">
        <v>0</v>
      </c>
      <c r="I1376" s="138">
        <v>0</v>
      </c>
      <c r="J1376" s="138">
        <v>0</v>
      </c>
      <c r="K1376" s="138">
        <v>0</v>
      </c>
      <c r="L1376" s="139"/>
      <c r="M1376" s="138">
        <v>0</v>
      </c>
      <c r="N1376" s="139"/>
      <c r="O1376" s="138">
        <v>0</v>
      </c>
      <c r="P1376" s="138">
        <v>0</v>
      </c>
      <c r="Q1376" s="138">
        <v>0</v>
      </c>
      <c r="R1376" s="139"/>
      <c r="S1376" s="138">
        <v>1</v>
      </c>
      <c r="T1376" s="139"/>
      <c r="U1376" s="138">
        <v>0</v>
      </c>
      <c r="V1376" s="138">
        <v>0</v>
      </c>
      <c r="W1376" s="138">
        <v>0</v>
      </c>
      <c r="X1376" s="138">
        <v>0</v>
      </c>
      <c r="Y1376" s="138">
        <v>0</v>
      </c>
      <c r="Z1376" s="139"/>
      <c r="AA1376" s="138">
        <v>0</v>
      </c>
      <c r="AB1376" s="131">
        <v>0</v>
      </c>
    </row>
    <row r="1377" spans="1:28" ht="15" customHeight="1" x14ac:dyDescent="0.25">
      <c r="A1377" s="129" t="str">
        <f>B1377&amp;"-"&amp;COUNTIF($B$3:B1377,B1377)</f>
        <v>318-5</v>
      </c>
      <c r="B1377" s="130">
        <v>318</v>
      </c>
      <c r="C1377" s="130" t="s">
        <v>61</v>
      </c>
      <c r="D1377" s="137">
        <v>43562</v>
      </c>
      <c r="E1377" s="138">
        <v>3</v>
      </c>
      <c r="F1377" s="138">
        <v>0</v>
      </c>
      <c r="G1377" s="138">
        <v>0</v>
      </c>
      <c r="H1377" s="138">
        <v>0</v>
      </c>
      <c r="I1377" s="138">
        <v>0</v>
      </c>
      <c r="J1377" s="138">
        <v>0</v>
      </c>
      <c r="K1377" s="138">
        <v>0</v>
      </c>
      <c r="L1377" s="139"/>
      <c r="M1377" s="138">
        <v>0</v>
      </c>
      <c r="N1377" s="139"/>
      <c r="O1377" s="138">
        <v>0</v>
      </c>
      <c r="P1377" s="138">
        <v>0</v>
      </c>
      <c r="Q1377" s="138">
        <v>0</v>
      </c>
      <c r="R1377" s="139"/>
      <c r="S1377" s="138">
        <v>1</v>
      </c>
      <c r="T1377" s="139"/>
      <c r="U1377" s="138">
        <v>0</v>
      </c>
      <c r="V1377" s="138">
        <v>0</v>
      </c>
      <c r="W1377" s="138">
        <v>0</v>
      </c>
      <c r="X1377" s="138">
        <v>0</v>
      </c>
      <c r="Y1377" s="138">
        <v>0</v>
      </c>
      <c r="Z1377" s="139"/>
      <c r="AA1377" s="138">
        <v>0</v>
      </c>
      <c r="AB1377" s="131">
        <v>0</v>
      </c>
    </row>
    <row r="1378" spans="1:28" ht="15" customHeight="1" x14ac:dyDescent="0.25">
      <c r="A1378" s="129" t="str">
        <f>B1378&amp;"-"&amp;COUNTIF($B$3:B1378,B1378)</f>
        <v>318-6</v>
      </c>
      <c r="B1378" s="130">
        <v>318</v>
      </c>
      <c r="C1378" s="130" t="s">
        <v>61</v>
      </c>
      <c r="D1378" s="137">
        <v>43612</v>
      </c>
      <c r="E1378" s="138">
        <v>18.21</v>
      </c>
      <c r="F1378" s="138">
        <v>0</v>
      </c>
      <c r="G1378" s="138">
        <v>1</v>
      </c>
      <c r="H1378" s="138">
        <v>0</v>
      </c>
      <c r="I1378" s="138">
        <v>0</v>
      </c>
      <c r="J1378" s="138">
        <v>0</v>
      </c>
      <c r="K1378" s="138">
        <v>1</v>
      </c>
      <c r="L1378" s="139"/>
      <c r="M1378" s="138">
        <v>0</v>
      </c>
      <c r="N1378" s="139"/>
      <c r="O1378" s="138">
        <v>0</v>
      </c>
      <c r="P1378" s="138">
        <v>0</v>
      </c>
      <c r="Q1378" s="138">
        <v>0</v>
      </c>
      <c r="R1378" s="139"/>
      <c r="S1378" s="138">
        <v>8</v>
      </c>
      <c r="T1378" s="139"/>
      <c r="U1378" s="138">
        <v>0</v>
      </c>
      <c r="V1378" s="138">
        <v>0</v>
      </c>
      <c r="W1378" s="138">
        <v>0</v>
      </c>
      <c r="X1378" s="138">
        <v>0</v>
      </c>
      <c r="Y1378" s="138">
        <v>0</v>
      </c>
      <c r="Z1378" s="139"/>
      <c r="AA1378" s="138">
        <v>0</v>
      </c>
      <c r="AB1378" s="131">
        <v>0</v>
      </c>
    </row>
    <row r="1379" spans="1:28" ht="15" customHeight="1" x14ac:dyDescent="0.25">
      <c r="A1379" s="129" t="str">
        <f>B1379&amp;"-"&amp;COUNTIF($B$3:B1379,B1379)</f>
        <v>318-7</v>
      </c>
      <c r="B1379" s="130">
        <v>318</v>
      </c>
      <c r="C1379" s="130" t="s">
        <v>61</v>
      </c>
      <c r="D1379" s="137">
        <v>43646</v>
      </c>
      <c r="E1379" s="138">
        <v>2.99</v>
      </c>
      <c r="F1379" s="138">
        <v>0</v>
      </c>
      <c r="G1379" s="138">
        <v>0</v>
      </c>
      <c r="H1379" s="138">
        <v>0</v>
      </c>
      <c r="I1379" s="138">
        <v>0</v>
      </c>
      <c r="J1379" s="138">
        <v>0</v>
      </c>
      <c r="K1379" s="138">
        <v>0</v>
      </c>
      <c r="L1379" s="139"/>
      <c r="M1379" s="138">
        <v>0</v>
      </c>
      <c r="N1379" s="139"/>
      <c r="O1379" s="138">
        <v>0</v>
      </c>
      <c r="P1379" s="138">
        <v>0</v>
      </c>
      <c r="Q1379" s="138">
        <v>0</v>
      </c>
      <c r="R1379" s="139"/>
      <c r="S1379" s="138">
        <v>1.99</v>
      </c>
      <c r="T1379" s="139"/>
      <c r="U1379" s="138">
        <v>0</v>
      </c>
      <c r="V1379" s="138">
        <v>0</v>
      </c>
      <c r="W1379" s="138">
        <v>0</v>
      </c>
      <c r="X1379" s="138">
        <v>0</v>
      </c>
      <c r="Y1379" s="138">
        <v>0</v>
      </c>
      <c r="Z1379" s="139"/>
      <c r="AA1379" s="138">
        <v>0</v>
      </c>
      <c r="AB1379" s="131">
        <v>0</v>
      </c>
    </row>
    <row r="1380" spans="1:28" ht="15" customHeight="1" x14ac:dyDescent="0.25">
      <c r="A1380" s="129" t="str">
        <f>B1380&amp;"-"&amp;COUNTIF($B$3:B1380,B1380)</f>
        <v>318-8</v>
      </c>
      <c r="B1380" s="130">
        <v>318</v>
      </c>
      <c r="C1380" s="130" t="s">
        <v>61</v>
      </c>
      <c r="D1380" s="137">
        <v>43653</v>
      </c>
      <c r="E1380" s="138">
        <v>0.99</v>
      </c>
      <c r="F1380" s="138">
        <v>0</v>
      </c>
      <c r="G1380" s="138">
        <v>0</v>
      </c>
      <c r="H1380" s="138">
        <v>0</v>
      </c>
      <c r="I1380" s="138">
        <v>0</v>
      </c>
      <c r="J1380" s="138">
        <v>0</v>
      </c>
      <c r="K1380" s="138">
        <v>0</v>
      </c>
      <c r="L1380" s="139"/>
      <c r="M1380" s="138">
        <v>0</v>
      </c>
      <c r="N1380" s="139"/>
      <c r="O1380" s="138">
        <v>0</v>
      </c>
      <c r="P1380" s="138">
        <v>0</v>
      </c>
      <c r="Q1380" s="138">
        <v>0</v>
      </c>
      <c r="R1380" s="139"/>
      <c r="S1380" s="138">
        <v>0.99</v>
      </c>
      <c r="T1380" s="139"/>
      <c r="U1380" s="138">
        <v>0</v>
      </c>
      <c r="V1380" s="138">
        <v>0</v>
      </c>
      <c r="W1380" s="138">
        <v>0</v>
      </c>
      <c r="X1380" s="138">
        <v>0</v>
      </c>
      <c r="Y1380" s="138">
        <v>0</v>
      </c>
      <c r="Z1380" s="139"/>
      <c r="AA1380" s="138">
        <v>0</v>
      </c>
      <c r="AB1380" s="131">
        <v>0</v>
      </c>
    </row>
    <row r="1381" spans="1:28" ht="15" customHeight="1" x14ac:dyDescent="0.25">
      <c r="A1381" s="129" t="str">
        <f>B1381&amp;"-"&amp;COUNTIF($B$3:B1381,B1381)</f>
        <v>318-9</v>
      </c>
      <c r="B1381" s="130">
        <v>318</v>
      </c>
      <c r="C1381" s="130" t="s">
        <v>61</v>
      </c>
      <c r="D1381" s="137">
        <v>48470</v>
      </c>
      <c r="E1381" s="138">
        <v>3</v>
      </c>
      <c r="F1381" s="138">
        <v>0</v>
      </c>
      <c r="G1381" s="138">
        <v>0</v>
      </c>
      <c r="H1381" s="138">
        <v>0</v>
      </c>
      <c r="I1381" s="138">
        <v>0</v>
      </c>
      <c r="J1381" s="138">
        <v>0</v>
      </c>
      <c r="K1381" s="138">
        <v>0</v>
      </c>
      <c r="L1381" s="139"/>
      <c r="M1381" s="138">
        <v>0</v>
      </c>
      <c r="N1381" s="139"/>
      <c r="O1381" s="138">
        <v>0</v>
      </c>
      <c r="P1381" s="138">
        <v>0</v>
      </c>
      <c r="Q1381" s="138">
        <v>0</v>
      </c>
      <c r="R1381" s="139"/>
      <c r="S1381" s="138">
        <v>2</v>
      </c>
      <c r="T1381" s="139"/>
      <c r="U1381" s="138">
        <v>0</v>
      </c>
      <c r="V1381" s="138">
        <v>0</v>
      </c>
      <c r="W1381" s="138">
        <v>0</v>
      </c>
      <c r="X1381" s="138">
        <v>0</v>
      </c>
      <c r="Y1381" s="138">
        <v>0</v>
      </c>
      <c r="Z1381" s="139"/>
      <c r="AA1381" s="138">
        <v>0</v>
      </c>
      <c r="AB1381" s="131">
        <v>0</v>
      </c>
    </row>
    <row r="1382" spans="1:28" ht="15" customHeight="1" x14ac:dyDescent="0.25">
      <c r="A1382" s="129" t="str">
        <f>B1382&amp;"-"&amp;COUNTIF($B$3:B1382,B1382)</f>
        <v>318-10</v>
      </c>
      <c r="B1382" s="130">
        <v>318</v>
      </c>
      <c r="C1382" s="130" t="s">
        <v>61</v>
      </c>
      <c r="D1382" s="137">
        <v>45856</v>
      </c>
      <c r="E1382" s="138">
        <v>1</v>
      </c>
      <c r="F1382" s="138">
        <v>0</v>
      </c>
      <c r="G1382" s="138">
        <v>0</v>
      </c>
      <c r="H1382" s="138">
        <v>0</v>
      </c>
      <c r="I1382" s="138">
        <v>0</v>
      </c>
      <c r="J1382" s="138">
        <v>0</v>
      </c>
      <c r="K1382" s="138">
        <v>0</v>
      </c>
      <c r="L1382" s="139"/>
      <c r="M1382" s="138">
        <v>0</v>
      </c>
      <c r="N1382" s="139"/>
      <c r="O1382" s="138">
        <v>0</v>
      </c>
      <c r="P1382" s="138">
        <v>0</v>
      </c>
      <c r="Q1382" s="138">
        <v>0</v>
      </c>
      <c r="R1382" s="139"/>
      <c r="S1382" s="138">
        <v>0</v>
      </c>
      <c r="T1382" s="139"/>
      <c r="U1382" s="138">
        <v>0</v>
      </c>
      <c r="V1382" s="138">
        <v>0</v>
      </c>
      <c r="W1382" s="138">
        <v>0</v>
      </c>
      <c r="X1382" s="138">
        <v>0</v>
      </c>
      <c r="Y1382" s="138">
        <v>0</v>
      </c>
      <c r="Z1382" s="139"/>
      <c r="AA1382" s="138">
        <v>0</v>
      </c>
      <c r="AB1382" s="131">
        <v>0</v>
      </c>
    </row>
    <row r="1383" spans="1:28" ht="15" customHeight="1" x14ac:dyDescent="0.25">
      <c r="A1383" s="129" t="str">
        <f>B1383&amp;"-"&amp;COUNTIF($B$3:B1383,B1383)</f>
        <v>318-11</v>
      </c>
      <c r="B1383" s="130">
        <v>318</v>
      </c>
      <c r="C1383" s="130" t="s">
        <v>61</v>
      </c>
      <c r="D1383" s="137">
        <v>45286</v>
      </c>
      <c r="E1383" s="138">
        <v>1.04</v>
      </c>
      <c r="F1383" s="138">
        <v>0</v>
      </c>
      <c r="G1383" s="138">
        <v>0</v>
      </c>
      <c r="H1383" s="138">
        <v>0</v>
      </c>
      <c r="I1383" s="138">
        <v>0</v>
      </c>
      <c r="J1383" s="138">
        <v>0</v>
      </c>
      <c r="K1383" s="138">
        <v>0</v>
      </c>
      <c r="L1383" s="139"/>
      <c r="M1383" s="138">
        <v>0</v>
      </c>
      <c r="N1383" s="139"/>
      <c r="O1383" s="138">
        <v>0</v>
      </c>
      <c r="P1383" s="138">
        <v>0</v>
      </c>
      <c r="Q1383" s="138">
        <v>0</v>
      </c>
      <c r="R1383" s="139"/>
      <c r="S1383" s="138">
        <v>0</v>
      </c>
      <c r="T1383" s="139"/>
      <c r="U1383" s="138">
        <v>0</v>
      </c>
      <c r="V1383" s="138">
        <v>0</v>
      </c>
      <c r="W1383" s="138">
        <v>0</v>
      </c>
      <c r="X1383" s="138">
        <v>0</v>
      </c>
      <c r="Y1383" s="138">
        <v>0</v>
      </c>
      <c r="Z1383" s="139"/>
      <c r="AA1383" s="138">
        <v>0</v>
      </c>
      <c r="AB1383" s="131">
        <v>0</v>
      </c>
    </row>
    <row r="1384" spans="1:28" ht="15" customHeight="1" x14ac:dyDescent="0.25">
      <c r="A1384" s="129" t="str">
        <f>B1384&amp;"-"&amp;COUNTIF($B$3:B1384,B1384)</f>
        <v>318-12</v>
      </c>
      <c r="B1384" s="130">
        <v>318</v>
      </c>
      <c r="C1384" s="130" t="s">
        <v>61</v>
      </c>
      <c r="D1384" s="137">
        <v>48132</v>
      </c>
      <c r="E1384" s="138">
        <v>2</v>
      </c>
      <c r="F1384" s="138">
        <v>0</v>
      </c>
      <c r="G1384" s="138">
        <v>0</v>
      </c>
      <c r="H1384" s="138">
        <v>0</v>
      </c>
      <c r="I1384" s="138">
        <v>0</v>
      </c>
      <c r="J1384" s="138">
        <v>0</v>
      </c>
      <c r="K1384" s="138">
        <v>0</v>
      </c>
      <c r="L1384" s="139"/>
      <c r="M1384" s="138">
        <v>0</v>
      </c>
      <c r="N1384" s="139"/>
      <c r="O1384" s="138">
        <v>0</v>
      </c>
      <c r="P1384" s="138">
        <v>0</v>
      </c>
      <c r="Q1384" s="138">
        <v>0</v>
      </c>
      <c r="R1384" s="139"/>
      <c r="S1384" s="138">
        <v>2</v>
      </c>
      <c r="T1384" s="139"/>
      <c r="U1384" s="138">
        <v>0</v>
      </c>
      <c r="V1384" s="138">
        <v>0</v>
      </c>
      <c r="W1384" s="138">
        <v>0</v>
      </c>
      <c r="X1384" s="138">
        <v>0</v>
      </c>
      <c r="Y1384" s="138">
        <v>0</v>
      </c>
      <c r="Z1384" s="139"/>
      <c r="AA1384" s="138">
        <v>0</v>
      </c>
      <c r="AB1384" s="131">
        <v>0</v>
      </c>
    </row>
    <row r="1385" spans="1:28" ht="15" customHeight="1" x14ac:dyDescent="0.25">
      <c r="A1385" s="129" t="str">
        <f>B1385&amp;"-"&amp;COUNTIF($B$3:B1385,B1385)</f>
        <v>318-13</v>
      </c>
      <c r="B1385" s="130">
        <v>318</v>
      </c>
      <c r="C1385" s="130" t="s">
        <v>61</v>
      </c>
      <c r="D1385" s="137">
        <v>43794</v>
      </c>
      <c r="E1385" s="138">
        <v>10.63</v>
      </c>
      <c r="F1385" s="138">
        <v>0</v>
      </c>
      <c r="G1385" s="138">
        <v>0</v>
      </c>
      <c r="H1385" s="138">
        <v>0</v>
      </c>
      <c r="I1385" s="138">
        <v>0</v>
      </c>
      <c r="J1385" s="138">
        <v>0</v>
      </c>
      <c r="K1385" s="138">
        <v>0</v>
      </c>
      <c r="L1385" s="139"/>
      <c r="M1385" s="138">
        <v>0</v>
      </c>
      <c r="N1385" s="139"/>
      <c r="O1385" s="138">
        <v>0</v>
      </c>
      <c r="P1385" s="138">
        <v>0</v>
      </c>
      <c r="Q1385" s="138">
        <v>0</v>
      </c>
      <c r="R1385" s="139"/>
      <c r="S1385" s="138">
        <v>5.68</v>
      </c>
      <c r="T1385" s="139"/>
      <c r="U1385" s="138">
        <v>0</v>
      </c>
      <c r="V1385" s="138">
        <v>0</v>
      </c>
      <c r="W1385" s="138">
        <v>0</v>
      </c>
      <c r="X1385" s="138">
        <v>0</v>
      </c>
      <c r="Y1385" s="138">
        <v>0</v>
      </c>
      <c r="Z1385" s="139"/>
      <c r="AA1385" s="138">
        <v>0</v>
      </c>
      <c r="AB1385" s="131">
        <v>0</v>
      </c>
    </row>
    <row r="1386" spans="1:28" ht="15" customHeight="1" x14ac:dyDescent="0.25">
      <c r="A1386" s="129" t="str">
        <f>B1386&amp;"-"&amp;COUNTIF($B$3:B1386,B1386)</f>
        <v>318-14</v>
      </c>
      <c r="B1386" s="130">
        <v>318</v>
      </c>
      <c r="C1386" s="130" t="s">
        <v>61</v>
      </c>
      <c r="D1386" s="137">
        <v>43786</v>
      </c>
      <c r="E1386" s="138">
        <v>80.44</v>
      </c>
      <c r="F1386" s="138">
        <v>1</v>
      </c>
      <c r="G1386" s="138">
        <v>0</v>
      </c>
      <c r="H1386" s="138">
        <v>0</v>
      </c>
      <c r="I1386" s="138">
        <v>0</v>
      </c>
      <c r="J1386" s="138">
        <v>0</v>
      </c>
      <c r="K1386" s="138">
        <v>1</v>
      </c>
      <c r="L1386" s="139"/>
      <c r="M1386" s="138">
        <v>4</v>
      </c>
      <c r="N1386" s="139"/>
      <c r="O1386" s="138">
        <v>0</v>
      </c>
      <c r="P1386" s="138">
        <v>0</v>
      </c>
      <c r="Q1386" s="138">
        <v>0</v>
      </c>
      <c r="R1386" s="139"/>
      <c r="S1386" s="138">
        <v>48.13</v>
      </c>
      <c r="T1386" s="139"/>
      <c r="U1386" s="138">
        <v>0</v>
      </c>
      <c r="V1386" s="138">
        <v>0</v>
      </c>
      <c r="W1386" s="138">
        <v>0</v>
      </c>
      <c r="X1386" s="138">
        <v>0</v>
      </c>
      <c r="Y1386" s="138">
        <v>0</v>
      </c>
      <c r="Z1386" s="139"/>
      <c r="AA1386" s="138">
        <v>0</v>
      </c>
      <c r="AB1386" s="131">
        <v>0</v>
      </c>
    </row>
    <row r="1387" spans="1:28" ht="15" customHeight="1" x14ac:dyDescent="0.25">
      <c r="A1387" s="129" t="str">
        <f>B1387&amp;"-"&amp;COUNTIF($B$3:B1387,B1387)</f>
        <v>318-15</v>
      </c>
      <c r="B1387" s="130">
        <v>318</v>
      </c>
      <c r="C1387" s="130" t="s">
        <v>61</v>
      </c>
      <c r="D1387" s="137">
        <v>46557</v>
      </c>
      <c r="E1387" s="138">
        <v>1.99</v>
      </c>
      <c r="F1387" s="138">
        <v>0</v>
      </c>
      <c r="G1387" s="138">
        <v>0</v>
      </c>
      <c r="H1387" s="138">
        <v>0</v>
      </c>
      <c r="I1387" s="138">
        <v>0</v>
      </c>
      <c r="J1387" s="138">
        <v>0</v>
      </c>
      <c r="K1387" s="138">
        <v>0</v>
      </c>
      <c r="L1387" s="139"/>
      <c r="M1387" s="138">
        <v>1</v>
      </c>
      <c r="N1387" s="139"/>
      <c r="O1387" s="138">
        <v>0</v>
      </c>
      <c r="P1387" s="138">
        <v>0</v>
      </c>
      <c r="Q1387" s="138">
        <v>0</v>
      </c>
      <c r="R1387" s="139"/>
      <c r="S1387" s="138">
        <v>0.99</v>
      </c>
      <c r="T1387" s="139"/>
      <c r="U1387" s="138">
        <v>0</v>
      </c>
      <c r="V1387" s="138">
        <v>0</v>
      </c>
      <c r="W1387" s="138">
        <v>0</v>
      </c>
      <c r="X1387" s="138">
        <v>0</v>
      </c>
      <c r="Y1387" s="138">
        <v>0</v>
      </c>
      <c r="Z1387" s="139"/>
      <c r="AA1387" s="138">
        <v>0</v>
      </c>
      <c r="AB1387" s="131">
        <v>0</v>
      </c>
    </row>
    <row r="1388" spans="1:28" ht="15" customHeight="1" x14ac:dyDescent="0.25">
      <c r="A1388" s="129" t="str">
        <f>B1388&amp;"-"&amp;COUNTIF($B$3:B1388,B1388)</f>
        <v>318-16</v>
      </c>
      <c r="B1388" s="130">
        <v>318</v>
      </c>
      <c r="C1388" s="130" t="s">
        <v>61</v>
      </c>
      <c r="D1388" s="137">
        <v>43943</v>
      </c>
      <c r="E1388" s="138">
        <v>1</v>
      </c>
      <c r="F1388" s="138">
        <v>0</v>
      </c>
      <c r="G1388" s="138">
        <v>0</v>
      </c>
      <c r="H1388" s="138">
        <v>0</v>
      </c>
      <c r="I1388" s="138">
        <v>0</v>
      </c>
      <c r="J1388" s="138">
        <v>0</v>
      </c>
      <c r="K1388" s="138">
        <v>0</v>
      </c>
      <c r="L1388" s="139"/>
      <c r="M1388" s="138">
        <v>1</v>
      </c>
      <c r="N1388" s="139"/>
      <c r="O1388" s="138">
        <v>0</v>
      </c>
      <c r="P1388" s="138">
        <v>0</v>
      </c>
      <c r="Q1388" s="138">
        <v>0</v>
      </c>
      <c r="R1388" s="139"/>
      <c r="S1388" s="138">
        <v>0</v>
      </c>
      <c r="T1388" s="139"/>
      <c r="U1388" s="138">
        <v>0</v>
      </c>
      <c r="V1388" s="138">
        <v>0</v>
      </c>
      <c r="W1388" s="138">
        <v>0</v>
      </c>
      <c r="X1388" s="138">
        <v>0</v>
      </c>
      <c r="Y1388" s="138">
        <v>0</v>
      </c>
      <c r="Z1388" s="139"/>
      <c r="AA1388" s="138">
        <v>0</v>
      </c>
      <c r="AB1388" s="131">
        <v>0</v>
      </c>
    </row>
    <row r="1389" spans="1:28" ht="15" customHeight="1" x14ac:dyDescent="0.25">
      <c r="A1389" s="129" t="str">
        <f>B1389&amp;"-"&amp;COUNTIF($B$3:B1389,B1389)</f>
        <v>318-17</v>
      </c>
      <c r="B1389" s="130">
        <v>318</v>
      </c>
      <c r="C1389" s="130" t="s">
        <v>61</v>
      </c>
      <c r="D1389" s="137">
        <v>43950</v>
      </c>
      <c r="E1389" s="138">
        <v>9.99</v>
      </c>
      <c r="F1389" s="138">
        <v>0</v>
      </c>
      <c r="G1389" s="138">
        <v>0</v>
      </c>
      <c r="H1389" s="138">
        <v>0</v>
      </c>
      <c r="I1389" s="138">
        <v>0</v>
      </c>
      <c r="J1389" s="138">
        <v>0</v>
      </c>
      <c r="K1389" s="138">
        <v>0</v>
      </c>
      <c r="L1389" s="139"/>
      <c r="M1389" s="138">
        <v>0</v>
      </c>
      <c r="N1389" s="139"/>
      <c r="O1389" s="138">
        <v>0</v>
      </c>
      <c r="P1389" s="138">
        <v>0</v>
      </c>
      <c r="Q1389" s="138">
        <v>0</v>
      </c>
      <c r="R1389" s="139"/>
      <c r="S1389" s="138">
        <v>3.99</v>
      </c>
      <c r="T1389" s="139"/>
      <c r="U1389" s="138">
        <v>0</v>
      </c>
      <c r="V1389" s="138">
        <v>0</v>
      </c>
      <c r="W1389" s="138">
        <v>0</v>
      </c>
      <c r="X1389" s="138">
        <v>0</v>
      </c>
      <c r="Y1389" s="138">
        <v>0</v>
      </c>
      <c r="Z1389" s="139"/>
      <c r="AA1389" s="138">
        <v>0</v>
      </c>
      <c r="AB1389" s="131">
        <v>0</v>
      </c>
    </row>
    <row r="1390" spans="1:28" ht="15" customHeight="1" x14ac:dyDescent="0.25">
      <c r="A1390" s="129" t="str">
        <f>B1390&amp;"-"&amp;COUNTIF($B$3:B1390,B1390)</f>
        <v>318-18</v>
      </c>
      <c r="B1390" s="130">
        <v>318</v>
      </c>
      <c r="C1390" s="130" t="s">
        <v>61</v>
      </c>
      <c r="D1390" s="137">
        <v>43976</v>
      </c>
      <c r="E1390" s="138">
        <v>18.98</v>
      </c>
      <c r="F1390" s="138">
        <v>0</v>
      </c>
      <c r="G1390" s="138">
        <v>0</v>
      </c>
      <c r="H1390" s="138">
        <v>0</v>
      </c>
      <c r="I1390" s="138">
        <v>0</v>
      </c>
      <c r="J1390" s="138">
        <v>0</v>
      </c>
      <c r="K1390" s="138">
        <v>0</v>
      </c>
      <c r="L1390" s="139"/>
      <c r="M1390" s="138">
        <v>0</v>
      </c>
      <c r="N1390" s="139"/>
      <c r="O1390" s="138">
        <v>0</v>
      </c>
      <c r="P1390" s="138">
        <v>0</v>
      </c>
      <c r="Q1390" s="138">
        <v>0</v>
      </c>
      <c r="R1390" s="139"/>
      <c r="S1390" s="138">
        <v>11.98</v>
      </c>
      <c r="T1390" s="139"/>
      <c r="U1390" s="138">
        <v>0</v>
      </c>
      <c r="V1390" s="138">
        <v>0</v>
      </c>
      <c r="W1390" s="138">
        <v>0</v>
      </c>
      <c r="X1390" s="138">
        <v>0</v>
      </c>
      <c r="Y1390" s="138">
        <v>0</v>
      </c>
      <c r="Z1390" s="139"/>
      <c r="AA1390" s="138">
        <v>0</v>
      </c>
      <c r="AB1390" s="131">
        <v>0</v>
      </c>
    </row>
    <row r="1391" spans="1:28" ht="15" customHeight="1" x14ac:dyDescent="0.25">
      <c r="A1391" s="129" t="str">
        <f>B1391&amp;"-"&amp;COUNTIF($B$3:B1391,B1391)</f>
        <v>318-19</v>
      </c>
      <c r="B1391" s="130">
        <v>318</v>
      </c>
      <c r="C1391" s="130" t="s">
        <v>61</v>
      </c>
      <c r="D1391" s="137">
        <v>48157</v>
      </c>
      <c r="E1391" s="138">
        <v>0.99</v>
      </c>
      <c r="F1391" s="138">
        <v>0</v>
      </c>
      <c r="G1391" s="138">
        <v>0</v>
      </c>
      <c r="H1391" s="138">
        <v>0</v>
      </c>
      <c r="I1391" s="138">
        <v>0</v>
      </c>
      <c r="J1391" s="138">
        <v>0</v>
      </c>
      <c r="K1391" s="138">
        <v>0</v>
      </c>
      <c r="L1391" s="139"/>
      <c r="M1391" s="138">
        <v>0</v>
      </c>
      <c r="N1391" s="139"/>
      <c r="O1391" s="138">
        <v>0</v>
      </c>
      <c r="P1391" s="138">
        <v>0</v>
      </c>
      <c r="Q1391" s="138">
        <v>0</v>
      </c>
      <c r="R1391" s="139"/>
      <c r="S1391" s="138">
        <v>0</v>
      </c>
      <c r="T1391" s="139"/>
      <c r="U1391" s="138">
        <v>0</v>
      </c>
      <c r="V1391" s="138">
        <v>0</v>
      </c>
      <c r="W1391" s="138">
        <v>0</v>
      </c>
      <c r="X1391" s="138">
        <v>0</v>
      </c>
      <c r="Y1391" s="138">
        <v>0</v>
      </c>
      <c r="Z1391" s="139"/>
      <c r="AA1391" s="138">
        <v>0</v>
      </c>
      <c r="AB1391" s="131">
        <v>0</v>
      </c>
    </row>
    <row r="1392" spans="1:28" ht="15" customHeight="1" x14ac:dyDescent="0.25">
      <c r="A1392" s="129" t="str">
        <f>B1392&amp;"-"&amp;COUNTIF($B$3:B1392,B1392)</f>
        <v>318-20</v>
      </c>
      <c r="B1392" s="130">
        <v>318</v>
      </c>
      <c r="C1392" s="130" t="s">
        <v>61</v>
      </c>
      <c r="D1392" s="137">
        <v>44040</v>
      </c>
      <c r="E1392" s="138">
        <v>2</v>
      </c>
      <c r="F1392" s="138">
        <v>0</v>
      </c>
      <c r="G1392" s="138">
        <v>0</v>
      </c>
      <c r="H1392" s="138">
        <v>0</v>
      </c>
      <c r="I1392" s="138">
        <v>0</v>
      </c>
      <c r="J1392" s="138">
        <v>0</v>
      </c>
      <c r="K1392" s="138">
        <v>0</v>
      </c>
      <c r="L1392" s="139"/>
      <c r="M1392" s="138">
        <v>0</v>
      </c>
      <c r="N1392" s="139"/>
      <c r="O1392" s="138">
        <v>0</v>
      </c>
      <c r="P1392" s="138">
        <v>0</v>
      </c>
      <c r="Q1392" s="138">
        <v>0</v>
      </c>
      <c r="R1392" s="139"/>
      <c r="S1392" s="138">
        <v>1</v>
      </c>
      <c r="T1392" s="139"/>
      <c r="U1392" s="138">
        <v>0</v>
      </c>
      <c r="V1392" s="138">
        <v>0</v>
      </c>
      <c r="W1392" s="138">
        <v>0</v>
      </c>
      <c r="X1392" s="138">
        <v>0</v>
      </c>
      <c r="Y1392" s="138">
        <v>0</v>
      </c>
      <c r="Z1392" s="139"/>
      <c r="AA1392" s="138">
        <v>0</v>
      </c>
      <c r="AB1392" s="131">
        <v>0</v>
      </c>
    </row>
    <row r="1393" spans="1:28" ht="15" customHeight="1" x14ac:dyDescent="0.25">
      <c r="A1393" s="129" t="str">
        <f>B1393&amp;"-"&amp;COUNTIF($B$3:B1393,B1393)</f>
        <v>318-21</v>
      </c>
      <c r="B1393" s="130">
        <v>318</v>
      </c>
      <c r="C1393" s="130" t="s">
        <v>61</v>
      </c>
      <c r="D1393" s="137">
        <v>48496</v>
      </c>
      <c r="E1393" s="138">
        <v>2</v>
      </c>
      <c r="F1393" s="138">
        <v>0</v>
      </c>
      <c r="G1393" s="138">
        <v>0</v>
      </c>
      <c r="H1393" s="138">
        <v>0</v>
      </c>
      <c r="I1393" s="138">
        <v>0</v>
      </c>
      <c r="J1393" s="138">
        <v>0</v>
      </c>
      <c r="K1393" s="138">
        <v>0</v>
      </c>
      <c r="L1393" s="139"/>
      <c r="M1393" s="138">
        <v>0</v>
      </c>
      <c r="N1393" s="139"/>
      <c r="O1393" s="138">
        <v>0</v>
      </c>
      <c r="P1393" s="138">
        <v>0</v>
      </c>
      <c r="Q1393" s="138">
        <v>0</v>
      </c>
      <c r="R1393" s="139"/>
      <c r="S1393" s="138">
        <v>0</v>
      </c>
      <c r="T1393" s="139"/>
      <c r="U1393" s="138">
        <v>0</v>
      </c>
      <c r="V1393" s="138">
        <v>0</v>
      </c>
      <c r="W1393" s="138">
        <v>0</v>
      </c>
      <c r="X1393" s="138">
        <v>0</v>
      </c>
      <c r="Y1393" s="138">
        <v>0</v>
      </c>
      <c r="Z1393" s="139"/>
      <c r="AA1393" s="138">
        <v>0</v>
      </c>
      <c r="AB1393" s="131">
        <v>0</v>
      </c>
    </row>
    <row r="1394" spans="1:28" ht="15" customHeight="1" x14ac:dyDescent="0.25">
      <c r="A1394" s="129" t="str">
        <f>B1394&amp;"-"&amp;COUNTIF($B$3:B1394,B1394)</f>
        <v>318-22</v>
      </c>
      <c r="B1394" s="130">
        <v>318</v>
      </c>
      <c r="C1394" s="130" t="s">
        <v>61</v>
      </c>
      <c r="D1394" s="137">
        <v>47191</v>
      </c>
      <c r="E1394" s="138">
        <v>1.99</v>
      </c>
      <c r="F1394" s="138">
        <v>0</v>
      </c>
      <c r="G1394" s="138">
        <v>0</v>
      </c>
      <c r="H1394" s="138">
        <v>0</v>
      </c>
      <c r="I1394" s="138">
        <v>0</v>
      </c>
      <c r="J1394" s="138">
        <v>0</v>
      </c>
      <c r="K1394" s="138">
        <v>0</v>
      </c>
      <c r="L1394" s="139"/>
      <c r="M1394" s="138">
        <v>0</v>
      </c>
      <c r="N1394" s="139"/>
      <c r="O1394" s="138">
        <v>0</v>
      </c>
      <c r="P1394" s="138">
        <v>0</v>
      </c>
      <c r="Q1394" s="138">
        <v>0</v>
      </c>
      <c r="R1394" s="139"/>
      <c r="S1394" s="138">
        <v>1</v>
      </c>
      <c r="T1394" s="139"/>
      <c r="U1394" s="138">
        <v>0</v>
      </c>
      <c r="V1394" s="138">
        <v>0</v>
      </c>
      <c r="W1394" s="138">
        <v>0</v>
      </c>
      <c r="X1394" s="138">
        <v>0</v>
      </c>
      <c r="Y1394" s="138">
        <v>0</v>
      </c>
      <c r="Z1394" s="139"/>
      <c r="AA1394" s="138">
        <v>0</v>
      </c>
      <c r="AB1394" s="131">
        <v>0</v>
      </c>
    </row>
    <row r="1395" spans="1:28" ht="15" customHeight="1" x14ac:dyDescent="0.25">
      <c r="A1395" s="129" t="str">
        <f>B1395&amp;"-"&amp;COUNTIF($B$3:B1395,B1395)</f>
        <v>318-23</v>
      </c>
      <c r="B1395" s="130">
        <v>318</v>
      </c>
      <c r="C1395" s="130" t="s">
        <v>61</v>
      </c>
      <c r="D1395" s="137">
        <v>44198</v>
      </c>
      <c r="E1395" s="138">
        <v>31.58</v>
      </c>
      <c r="F1395" s="138">
        <v>0</v>
      </c>
      <c r="G1395" s="138">
        <v>0</v>
      </c>
      <c r="H1395" s="138">
        <v>0</v>
      </c>
      <c r="I1395" s="138">
        <v>0</v>
      </c>
      <c r="J1395" s="138">
        <v>0</v>
      </c>
      <c r="K1395" s="138">
        <v>0</v>
      </c>
      <c r="L1395" s="139"/>
      <c r="M1395" s="138">
        <v>1</v>
      </c>
      <c r="N1395" s="139"/>
      <c r="O1395" s="138">
        <v>0</v>
      </c>
      <c r="P1395" s="138">
        <v>0</v>
      </c>
      <c r="Q1395" s="138">
        <v>0</v>
      </c>
      <c r="R1395" s="139"/>
      <c r="S1395" s="138">
        <v>15.15</v>
      </c>
      <c r="T1395" s="139"/>
      <c r="U1395" s="138">
        <v>0</v>
      </c>
      <c r="V1395" s="138">
        <v>0</v>
      </c>
      <c r="W1395" s="138">
        <v>0</v>
      </c>
      <c r="X1395" s="138">
        <v>0</v>
      </c>
      <c r="Y1395" s="138">
        <v>0</v>
      </c>
      <c r="Z1395" s="139"/>
      <c r="AA1395" s="138">
        <v>0</v>
      </c>
      <c r="AB1395" s="131">
        <v>0</v>
      </c>
    </row>
    <row r="1396" spans="1:28" ht="15" customHeight="1" x14ac:dyDescent="0.25">
      <c r="A1396" s="129" t="str">
        <f>B1396&amp;"-"&amp;COUNTIF($B$3:B1396,B1396)</f>
        <v>318-24</v>
      </c>
      <c r="B1396" s="130">
        <v>318</v>
      </c>
      <c r="C1396" s="130" t="s">
        <v>61</v>
      </c>
      <c r="D1396" s="137">
        <v>44263</v>
      </c>
      <c r="E1396" s="138">
        <v>3</v>
      </c>
      <c r="F1396" s="138">
        <v>0</v>
      </c>
      <c r="G1396" s="138">
        <v>0</v>
      </c>
      <c r="H1396" s="138">
        <v>0</v>
      </c>
      <c r="I1396" s="138">
        <v>0</v>
      </c>
      <c r="J1396" s="138">
        <v>0</v>
      </c>
      <c r="K1396" s="138">
        <v>0</v>
      </c>
      <c r="L1396" s="139"/>
      <c r="M1396" s="138">
        <v>0</v>
      </c>
      <c r="N1396" s="139"/>
      <c r="O1396" s="138">
        <v>0</v>
      </c>
      <c r="P1396" s="138">
        <v>0</v>
      </c>
      <c r="Q1396" s="138">
        <v>0</v>
      </c>
      <c r="R1396" s="139"/>
      <c r="S1396" s="138">
        <v>1</v>
      </c>
      <c r="T1396" s="139"/>
      <c r="U1396" s="138">
        <v>0</v>
      </c>
      <c r="V1396" s="138">
        <v>0</v>
      </c>
      <c r="W1396" s="138">
        <v>0</v>
      </c>
      <c r="X1396" s="138">
        <v>0</v>
      </c>
      <c r="Y1396" s="138">
        <v>0</v>
      </c>
      <c r="Z1396" s="139"/>
      <c r="AA1396" s="138">
        <v>0</v>
      </c>
      <c r="AB1396" s="131">
        <v>0</v>
      </c>
    </row>
    <row r="1397" spans="1:28" ht="15" customHeight="1" x14ac:dyDescent="0.25">
      <c r="A1397" s="129" t="str">
        <f>B1397&amp;"-"&amp;COUNTIF($B$3:B1397,B1397)</f>
        <v>318-25</v>
      </c>
      <c r="B1397" s="130">
        <v>318</v>
      </c>
      <c r="C1397" s="130" t="s">
        <v>61</v>
      </c>
      <c r="D1397" s="137">
        <v>44305</v>
      </c>
      <c r="E1397" s="138">
        <v>3</v>
      </c>
      <c r="F1397" s="138">
        <v>0</v>
      </c>
      <c r="G1397" s="138">
        <v>0</v>
      </c>
      <c r="H1397" s="138">
        <v>0</v>
      </c>
      <c r="I1397" s="138">
        <v>0</v>
      </c>
      <c r="J1397" s="138">
        <v>0</v>
      </c>
      <c r="K1397" s="138">
        <v>1</v>
      </c>
      <c r="L1397" s="139"/>
      <c r="M1397" s="138">
        <v>0</v>
      </c>
      <c r="N1397" s="139"/>
      <c r="O1397" s="138">
        <v>0</v>
      </c>
      <c r="P1397" s="138">
        <v>0</v>
      </c>
      <c r="Q1397" s="138">
        <v>0</v>
      </c>
      <c r="R1397" s="139"/>
      <c r="S1397" s="138">
        <v>3</v>
      </c>
      <c r="T1397" s="139"/>
      <c r="U1397" s="138">
        <v>0</v>
      </c>
      <c r="V1397" s="138">
        <v>0</v>
      </c>
      <c r="W1397" s="138">
        <v>0</v>
      </c>
      <c r="X1397" s="138">
        <v>0</v>
      </c>
      <c r="Y1397" s="138">
        <v>0</v>
      </c>
      <c r="Z1397" s="139"/>
      <c r="AA1397" s="138">
        <v>0</v>
      </c>
      <c r="AB1397" s="131">
        <v>0</v>
      </c>
    </row>
    <row r="1398" spans="1:28" ht="15" customHeight="1" x14ac:dyDescent="0.25">
      <c r="A1398" s="129" t="str">
        <f>B1398&amp;"-"&amp;COUNTIF($B$3:B1398,B1398)</f>
        <v>318-26</v>
      </c>
      <c r="B1398" s="130">
        <v>318</v>
      </c>
      <c r="C1398" s="130" t="s">
        <v>61</v>
      </c>
      <c r="D1398" s="137">
        <v>44370</v>
      </c>
      <c r="E1398" s="138">
        <v>3.99</v>
      </c>
      <c r="F1398" s="138">
        <v>0</v>
      </c>
      <c r="G1398" s="138">
        <v>0</v>
      </c>
      <c r="H1398" s="138">
        <v>0</v>
      </c>
      <c r="I1398" s="138">
        <v>0</v>
      </c>
      <c r="J1398" s="138">
        <v>0</v>
      </c>
      <c r="K1398" s="138">
        <v>0</v>
      </c>
      <c r="L1398" s="139"/>
      <c r="M1398" s="138">
        <v>0</v>
      </c>
      <c r="N1398" s="139"/>
      <c r="O1398" s="138">
        <v>0</v>
      </c>
      <c r="P1398" s="138">
        <v>0</v>
      </c>
      <c r="Q1398" s="138">
        <v>0</v>
      </c>
      <c r="R1398" s="139"/>
      <c r="S1398" s="138">
        <v>2.99</v>
      </c>
      <c r="T1398" s="139"/>
      <c r="U1398" s="138">
        <v>0</v>
      </c>
      <c r="V1398" s="138">
        <v>0</v>
      </c>
      <c r="W1398" s="138">
        <v>0</v>
      </c>
      <c r="X1398" s="138">
        <v>0</v>
      </c>
      <c r="Y1398" s="138">
        <v>0</v>
      </c>
      <c r="Z1398" s="139"/>
      <c r="AA1398" s="138">
        <v>0</v>
      </c>
      <c r="AB1398" s="131">
        <v>0</v>
      </c>
    </row>
    <row r="1399" spans="1:28" ht="15" customHeight="1" x14ac:dyDescent="0.25">
      <c r="A1399" s="129" t="str">
        <f>B1399&amp;"-"&amp;COUNTIF($B$3:B1399,B1399)</f>
        <v>318-27</v>
      </c>
      <c r="B1399" s="130">
        <v>318</v>
      </c>
      <c r="C1399" s="130" t="s">
        <v>61</v>
      </c>
      <c r="D1399" s="137">
        <v>44388</v>
      </c>
      <c r="E1399" s="138">
        <v>7.91</v>
      </c>
      <c r="F1399" s="138">
        <v>0</v>
      </c>
      <c r="G1399" s="138">
        <v>1</v>
      </c>
      <c r="H1399" s="138">
        <v>0</v>
      </c>
      <c r="I1399" s="138">
        <v>0</v>
      </c>
      <c r="J1399" s="138">
        <v>0</v>
      </c>
      <c r="K1399" s="138">
        <v>0</v>
      </c>
      <c r="L1399" s="139"/>
      <c r="M1399" s="138">
        <v>2</v>
      </c>
      <c r="N1399" s="139"/>
      <c r="O1399" s="138">
        <v>0</v>
      </c>
      <c r="P1399" s="138">
        <v>0</v>
      </c>
      <c r="Q1399" s="138">
        <v>0</v>
      </c>
      <c r="R1399" s="139"/>
      <c r="S1399" s="138">
        <v>1</v>
      </c>
      <c r="T1399" s="139"/>
      <c r="U1399" s="138">
        <v>0</v>
      </c>
      <c r="V1399" s="138">
        <v>0</v>
      </c>
      <c r="W1399" s="138">
        <v>0</v>
      </c>
      <c r="X1399" s="138">
        <v>0</v>
      </c>
      <c r="Y1399" s="138">
        <v>0</v>
      </c>
      <c r="Z1399" s="139"/>
      <c r="AA1399" s="138">
        <v>0</v>
      </c>
      <c r="AB1399" s="131">
        <v>0</v>
      </c>
    </row>
    <row r="1400" spans="1:28" ht="15" customHeight="1" x14ac:dyDescent="0.25">
      <c r="A1400" s="129" t="str">
        <f>B1400&amp;"-"&amp;COUNTIF($B$3:B1400,B1400)</f>
        <v>318-28</v>
      </c>
      <c r="B1400" s="130">
        <v>318</v>
      </c>
      <c r="C1400" s="130" t="s">
        <v>61</v>
      </c>
      <c r="D1400" s="137">
        <v>48173</v>
      </c>
      <c r="E1400" s="138">
        <v>3</v>
      </c>
      <c r="F1400" s="138">
        <v>0</v>
      </c>
      <c r="G1400" s="138">
        <v>0</v>
      </c>
      <c r="H1400" s="138">
        <v>0</v>
      </c>
      <c r="I1400" s="138">
        <v>0</v>
      </c>
      <c r="J1400" s="138">
        <v>0</v>
      </c>
      <c r="K1400" s="138">
        <v>0</v>
      </c>
      <c r="L1400" s="139"/>
      <c r="M1400" s="138">
        <v>0</v>
      </c>
      <c r="N1400" s="139"/>
      <c r="O1400" s="138">
        <v>0</v>
      </c>
      <c r="P1400" s="138">
        <v>0</v>
      </c>
      <c r="Q1400" s="138">
        <v>0</v>
      </c>
      <c r="R1400" s="139"/>
      <c r="S1400" s="138">
        <v>1</v>
      </c>
      <c r="T1400" s="139"/>
      <c r="U1400" s="138">
        <v>0</v>
      </c>
      <c r="V1400" s="138">
        <v>0</v>
      </c>
      <c r="W1400" s="138">
        <v>0</v>
      </c>
      <c r="X1400" s="138">
        <v>0</v>
      </c>
      <c r="Y1400" s="138">
        <v>0</v>
      </c>
      <c r="Z1400" s="139"/>
      <c r="AA1400" s="138">
        <v>0</v>
      </c>
      <c r="AB1400" s="131">
        <v>0</v>
      </c>
    </row>
    <row r="1401" spans="1:28" ht="15" customHeight="1" x14ac:dyDescent="0.25">
      <c r="A1401" s="129" t="str">
        <f>B1401&amp;"-"&amp;COUNTIF($B$3:B1401,B1401)</f>
        <v>318-29</v>
      </c>
      <c r="B1401" s="130">
        <v>318</v>
      </c>
      <c r="C1401" s="130" t="s">
        <v>61</v>
      </c>
      <c r="D1401" s="137">
        <v>47720</v>
      </c>
      <c r="E1401" s="138">
        <v>2</v>
      </c>
      <c r="F1401" s="138">
        <v>0</v>
      </c>
      <c r="G1401" s="138">
        <v>0</v>
      </c>
      <c r="H1401" s="138">
        <v>0</v>
      </c>
      <c r="I1401" s="138">
        <v>0</v>
      </c>
      <c r="J1401" s="138">
        <v>0</v>
      </c>
      <c r="K1401" s="138">
        <v>0</v>
      </c>
      <c r="L1401" s="139"/>
      <c r="M1401" s="138">
        <v>0</v>
      </c>
      <c r="N1401" s="139"/>
      <c r="O1401" s="138">
        <v>0</v>
      </c>
      <c r="P1401" s="138">
        <v>0</v>
      </c>
      <c r="Q1401" s="138">
        <v>0</v>
      </c>
      <c r="R1401" s="139"/>
      <c r="S1401" s="138">
        <v>0</v>
      </c>
      <c r="T1401" s="139"/>
      <c r="U1401" s="138">
        <v>0</v>
      </c>
      <c r="V1401" s="138">
        <v>0</v>
      </c>
      <c r="W1401" s="138">
        <v>0</v>
      </c>
      <c r="X1401" s="138">
        <v>0</v>
      </c>
      <c r="Y1401" s="138">
        <v>0</v>
      </c>
      <c r="Z1401" s="139"/>
      <c r="AA1401" s="138">
        <v>0</v>
      </c>
      <c r="AB1401" s="131">
        <v>0</v>
      </c>
    </row>
    <row r="1402" spans="1:28" ht="15" customHeight="1" x14ac:dyDescent="0.25">
      <c r="A1402" s="129" t="str">
        <f>B1402&amp;"-"&amp;COUNTIF($B$3:B1402,B1402)</f>
        <v>318-30</v>
      </c>
      <c r="B1402" s="130">
        <v>318</v>
      </c>
      <c r="C1402" s="130" t="s">
        <v>61</v>
      </c>
      <c r="D1402" s="137">
        <v>50047</v>
      </c>
      <c r="E1402" s="138">
        <v>2</v>
      </c>
      <c r="F1402" s="138">
        <v>0</v>
      </c>
      <c r="G1402" s="138">
        <v>0</v>
      </c>
      <c r="H1402" s="138">
        <v>0</v>
      </c>
      <c r="I1402" s="138">
        <v>0</v>
      </c>
      <c r="J1402" s="138">
        <v>0</v>
      </c>
      <c r="K1402" s="138">
        <v>0</v>
      </c>
      <c r="L1402" s="139"/>
      <c r="M1402" s="138">
        <v>2</v>
      </c>
      <c r="N1402" s="139"/>
      <c r="O1402" s="138">
        <v>0</v>
      </c>
      <c r="P1402" s="138">
        <v>0</v>
      </c>
      <c r="Q1402" s="138">
        <v>0</v>
      </c>
      <c r="R1402" s="139"/>
      <c r="S1402" s="138">
        <v>0</v>
      </c>
      <c r="T1402" s="139"/>
      <c r="U1402" s="138">
        <v>0</v>
      </c>
      <c r="V1402" s="138">
        <v>0</v>
      </c>
      <c r="W1402" s="138">
        <v>0</v>
      </c>
      <c r="X1402" s="138">
        <v>0</v>
      </c>
      <c r="Y1402" s="138">
        <v>0</v>
      </c>
      <c r="Z1402" s="139"/>
      <c r="AA1402" s="138">
        <v>0</v>
      </c>
      <c r="AB1402" s="131">
        <v>0</v>
      </c>
    </row>
    <row r="1403" spans="1:28" ht="15" customHeight="1" x14ac:dyDescent="0.25">
      <c r="A1403" s="129" t="str">
        <f>B1403&amp;"-"&amp;COUNTIF($B$3:B1403,B1403)</f>
        <v>318-31</v>
      </c>
      <c r="B1403" s="130">
        <v>318</v>
      </c>
      <c r="C1403" s="130" t="s">
        <v>61</v>
      </c>
      <c r="D1403" s="137">
        <v>44529</v>
      </c>
      <c r="E1403" s="138">
        <v>14.79</v>
      </c>
      <c r="F1403" s="138">
        <v>0</v>
      </c>
      <c r="G1403" s="138">
        <v>0</v>
      </c>
      <c r="H1403" s="138">
        <v>0</v>
      </c>
      <c r="I1403" s="138">
        <v>0</v>
      </c>
      <c r="J1403" s="138">
        <v>0</v>
      </c>
      <c r="K1403" s="138">
        <v>0</v>
      </c>
      <c r="L1403" s="139"/>
      <c r="M1403" s="138">
        <v>0</v>
      </c>
      <c r="N1403" s="139"/>
      <c r="O1403" s="138">
        <v>0</v>
      </c>
      <c r="P1403" s="138">
        <v>0</v>
      </c>
      <c r="Q1403" s="138">
        <v>0</v>
      </c>
      <c r="R1403" s="139"/>
      <c r="S1403" s="138">
        <v>7.81</v>
      </c>
      <c r="T1403" s="139"/>
      <c r="U1403" s="138">
        <v>0</v>
      </c>
      <c r="V1403" s="138">
        <v>0</v>
      </c>
      <c r="W1403" s="138">
        <v>0</v>
      </c>
      <c r="X1403" s="138">
        <v>0</v>
      </c>
      <c r="Y1403" s="138">
        <v>0</v>
      </c>
      <c r="Z1403" s="139"/>
      <c r="AA1403" s="138">
        <v>0</v>
      </c>
      <c r="AB1403" s="131">
        <v>0</v>
      </c>
    </row>
    <row r="1404" spans="1:28" ht="15" customHeight="1" x14ac:dyDescent="0.25">
      <c r="A1404" s="129" t="str">
        <f>B1404&amp;"-"&amp;COUNTIF($B$3:B1404,B1404)</f>
        <v>318-32</v>
      </c>
      <c r="B1404" s="130">
        <v>318</v>
      </c>
      <c r="C1404" s="130" t="s">
        <v>61</v>
      </c>
      <c r="D1404" s="137">
        <v>44537</v>
      </c>
      <c r="E1404" s="138">
        <v>18.63</v>
      </c>
      <c r="F1404" s="138">
        <v>0</v>
      </c>
      <c r="G1404" s="138">
        <v>2</v>
      </c>
      <c r="H1404" s="138">
        <v>0</v>
      </c>
      <c r="I1404" s="138">
        <v>0</v>
      </c>
      <c r="J1404" s="138">
        <v>0</v>
      </c>
      <c r="K1404" s="138">
        <v>0</v>
      </c>
      <c r="L1404" s="139"/>
      <c r="M1404" s="138">
        <v>0</v>
      </c>
      <c r="N1404" s="139"/>
      <c r="O1404" s="138">
        <v>0</v>
      </c>
      <c r="P1404" s="138">
        <v>0</v>
      </c>
      <c r="Q1404" s="138">
        <v>0</v>
      </c>
      <c r="R1404" s="139"/>
      <c r="S1404" s="138">
        <v>11.97</v>
      </c>
      <c r="T1404" s="139"/>
      <c r="U1404" s="138">
        <v>0</v>
      </c>
      <c r="V1404" s="138">
        <v>0</v>
      </c>
      <c r="W1404" s="138">
        <v>0</v>
      </c>
      <c r="X1404" s="138">
        <v>0</v>
      </c>
      <c r="Y1404" s="138">
        <v>0</v>
      </c>
      <c r="Z1404" s="139"/>
      <c r="AA1404" s="138">
        <v>0</v>
      </c>
      <c r="AB1404" s="131">
        <v>0</v>
      </c>
    </row>
    <row r="1405" spans="1:28" ht="15" customHeight="1" x14ac:dyDescent="0.25">
      <c r="A1405" s="129" t="str">
        <f>B1405&amp;"-"&amp;COUNTIF($B$3:B1405,B1405)</f>
        <v>318-33</v>
      </c>
      <c r="B1405" s="130">
        <v>318</v>
      </c>
      <c r="C1405" s="130" t="s">
        <v>61</v>
      </c>
      <c r="D1405" s="137">
        <v>44545</v>
      </c>
      <c r="E1405" s="138">
        <v>0.33</v>
      </c>
      <c r="F1405" s="138">
        <v>0</v>
      </c>
      <c r="G1405" s="138">
        <v>0</v>
      </c>
      <c r="H1405" s="138">
        <v>0</v>
      </c>
      <c r="I1405" s="138">
        <v>0</v>
      </c>
      <c r="J1405" s="138">
        <v>0</v>
      </c>
      <c r="K1405" s="138">
        <v>0</v>
      </c>
      <c r="L1405" s="139"/>
      <c r="M1405" s="138">
        <v>0</v>
      </c>
      <c r="N1405" s="139"/>
      <c r="O1405" s="138">
        <v>0</v>
      </c>
      <c r="P1405" s="138">
        <v>0</v>
      </c>
      <c r="Q1405" s="138">
        <v>0</v>
      </c>
      <c r="R1405" s="139"/>
      <c r="S1405" s="138">
        <v>0.22</v>
      </c>
      <c r="T1405" s="139"/>
      <c r="U1405" s="138">
        <v>0</v>
      </c>
      <c r="V1405" s="138">
        <v>0</v>
      </c>
      <c r="W1405" s="138">
        <v>0</v>
      </c>
      <c r="X1405" s="138">
        <v>0</v>
      </c>
      <c r="Y1405" s="138">
        <v>0</v>
      </c>
      <c r="Z1405" s="139"/>
      <c r="AA1405" s="138">
        <v>0</v>
      </c>
      <c r="AB1405" s="131">
        <v>0</v>
      </c>
    </row>
    <row r="1406" spans="1:28" ht="15" customHeight="1" x14ac:dyDescent="0.25">
      <c r="A1406" s="129" t="str">
        <f>B1406&amp;"-"&amp;COUNTIF($B$3:B1406,B1406)</f>
        <v>318-34</v>
      </c>
      <c r="B1406" s="130">
        <v>318</v>
      </c>
      <c r="C1406" s="130" t="s">
        <v>61</v>
      </c>
      <c r="D1406" s="137">
        <v>46573</v>
      </c>
      <c r="E1406" s="138">
        <v>11.3</v>
      </c>
      <c r="F1406" s="138">
        <v>0</v>
      </c>
      <c r="G1406" s="138">
        <v>2</v>
      </c>
      <c r="H1406" s="138">
        <v>0</v>
      </c>
      <c r="I1406" s="138">
        <v>0</v>
      </c>
      <c r="J1406" s="138">
        <v>0</v>
      </c>
      <c r="K1406" s="138">
        <v>0</v>
      </c>
      <c r="L1406" s="139"/>
      <c r="M1406" s="138">
        <v>0</v>
      </c>
      <c r="N1406" s="139"/>
      <c r="O1406" s="138">
        <v>0</v>
      </c>
      <c r="P1406" s="138">
        <v>0</v>
      </c>
      <c r="Q1406" s="138">
        <v>0</v>
      </c>
      <c r="R1406" s="139"/>
      <c r="S1406" s="138">
        <v>4.99</v>
      </c>
      <c r="T1406" s="139"/>
      <c r="U1406" s="138">
        <v>0</v>
      </c>
      <c r="V1406" s="138">
        <v>0</v>
      </c>
      <c r="W1406" s="138">
        <v>0</v>
      </c>
      <c r="X1406" s="138">
        <v>0</v>
      </c>
      <c r="Y1406" s="138">
        <v>0</v>
      </c>
      <c r="Z1406" s="139"/>
      <c r="AA1406" s="138">
        <v>0</v>
      </c>
      <c r="AB1406" s="131">
        <v>0</v>
      </c>
    </row>
    <row r="1407" spans="1:28" ht="15" customHeight="1" x14ac:dyDescent="0.25">
      <c r="A1407" s="129" t="str">
        <f>B1407&amp;"-"&amp;COUNTIF($B$3:B1407,B1407)</f>
        <v>318-35</v>
      </c>
      <c r="B1407" s="130">
        <v>318</v>
      </c>
      <c r="C1407" s="130" t="s">
        <v>61</v>
      </c>
      <c r="D1407" s="137">
        <v>44628</v>
      </c>
      <c r="E1407" s="138">
        <v>1</v>
      </c>
      <c r="F1407" s="138">
        <v>0</v>
      </c>
      <c r="G1407" s="138">
        <v>0</v>
      </c>
      <c r="H1407" s="138">
        <v>0</v>
      </c>
      <c r="I1407" s="138">
        <v>0</v>
      </c>
      <c r="J1407" s="138">
        <v>0</v>
      </c>
      <c r="K1407" s="138">
        <v>0</v>
      </c>
      <c r="L1407" s="139"/>
      <c r="M1407" s="138">
        <v>0</v>
      </c>
      <c r="N1407" s="139"/>
      <c r="O1407" s="138">
        <v>0</v>
      </c>
      <c r="P1407" s="138">
        <v>0</v>
      </c>
      <c r="Q1407" s="138">
        <v>0</v>
      </c>
      <c r="R1407" s="139"/>
      <c r="S1407" s="138">
        <v>0</v>
      </c>
      <c r="T1407" s="139"/>
      <c r="U1407" s="138">
        <v>0</v>
      </c>
      <c r="V1407" s="138">
        <v>0</v>
      </c>
      <c r="W1407" s="138">
        <v>0</v>
      </c>
      <c r="X1407" s="138">
        <v>0</v>
      </c>
      <c r="Y1407" s="138">
        <v>0</v>
      </c>
      <c r="Z1407" s="139"/>
      <c r="AA1407" s="138">
        <v>0</v>
      </c>
      <c r="AB1407" s="131">
        <v>0</v>
      </c>
    </row>
    <row r="1408" spans="1:28" ht="15" customHeight="1" x14ac:dyDescent="0.25">
      <c r="A1408" s="129" t="str">
        <f>B1408&amp;"-"&amp;COUNTIF($B$3:B1408,B1408)</f>
        <v>318-36</v>
      </c>
      <c r="B1408" s="130">
        <v>318</v>
      </c>
      <c r="C1408" s="130" t="s">
        <v>61</v>
      </c>
      <c r="D1408" s="137">
        <v>44636</v>
      </c>
      <c r="E1408" s="138">
        <v>20</v>
      </c>
      <c r="F1408" s="138">
        <v>0</v>
      </c>
      <c r="G1408" s="138">
        <v>0</v>
      </c>
      <c r="H1408" s="138">
        <v>0</v>
      </c>
      <c r="I1408" s="138">
        <v>0</v>
      </c>
      <c r="J1408" s="138">
        <v>0</v>
      </c>
      <c r="K1408" s="138">
        <v>0</v>
      </c>
      <c r="L1408" s="139"/>
      <c r="M1408" s="138">
        <v>1</v>
      </c>
      <c r="N1408" s="139"/>
      <c r="O1408" s="138">
        <v>0</v>
      </c>
      <c r="P1408" s="138">
        <v>0</v>
      </c>
      <c r="Q1408" s="138">
        <v>0</v>
      </c>
      <c r="R1408" s="139"/>
      <c r="S1408" s="138">
        <v>7</v>
      </c>
      <c r="T1408" s="139"/>
      <c r="U1408" s="138">
        <v>0</v>
      </c>
      <c r="V1408" s="138">
        <v>0</v>
      </c>
      <c r="W1408" s="138">
        <v>0</v>
      </c>
      <c r="X1408" s="138">
        <v>0</v>
      </c>
      <c r="Y1408" s="138">
        <v>0</v>
      </c>
      <c r="Z1408" s="139"/>
      <c r="AA1408" s="138">
        <v>0</v>
      </c>
      <c r="AB1408" s="131">
        <v>0</v>
      </c>
    </row>
    <row r="1409" spans="1:28" ht="15" customHeight="1" x14ac:dyDescent="0.25">
      <c r="A1409" s="129" t="str">
        <f>B1409&amp;"-"&amp;COUNTIF($B$3:B1409,B1409)</f>
        <v>318-37</v>
      </c>
      <c r="B1409" s="130">
        <v>318</v>
      </c>
      <c r="C1409" s="130" t="s">
        <v>61</v>
      </c>
      <c r="D1409" s="137">
        <v>44685</v>
      </c>
      <c r="E1409" s="138">
        <v>1</v>
      </c>
      <c r="F1409" s="138">
        <v>0</v>
      </c>
      <c r="G1409" s="138">
        <v>0</v>
      </c>
      <c r="H1409" s="138">
        <v>0</v>
      </c>
      <c r="I1409" s="138">
        <v>0</v>
      </c>
      <c r="J1409" s="138">
        <v>0</v>
      </c>
      <c r="K1409" s="138">
        <v>0</v>
      </c>
      <c r="L1409" s="139"/>
      <c r="M1409" s="138">
        <v>0</v>
      </c>
      <c r="N1409" s="139"/>
      <c r="O1409" s="138">
        <v>0</v>
      </c>
      <c r="P1409" s="138">
        <v>0</v>
      </c>
      <c r="Q1409" s="138">
        <v>0</v>
      </c>
      <c r="R1409" s="139"/>
      <c r="S1409" s="138">
        <v>0</v>
      </c>
      <c r="T1409" s="139"/>
      <c r="U1409" s="138">
        <v>0</v>
      </c>
      <c r="V1409" s="138">
        <v>0</v>
      </c>
      <c r="W1409" s="138">
        <v>0</v>
      </c>
      <c r="X1409" s="138">
        <v>0</v>
      </c>
      <c r="Y1409" s="138">
        <v>0</v>
      </c>
      <c r="Z1409" s="139"/>
      <c r="AA1409" s="138">
        <v>0</v>
      </c>
      <c r="AB1409" s="131">
        <v>0</v>
      </c>
    </row>
    <row r="1410" spans="1:28" ht="15" customHeight="1" x14ac:dyDescent="0.25">
      <c r="A1410" s="129" t="str">
        <f>B1410&amp;"-"&amp;COUNTIF($B$3:B1410,B1410)</f>
        <v>318-38</v>
      </c>
      <c r="B1410" s="130">
        <v>318</v>
      </c>
      <c r="C1410" s="130" t="s">
        <v>61</v>
      </c>
      <c r="D1410" s="137">
        <v>50054</v>
      </c>
      <c r="E1410" s="138">
        <v>1</v>
      </c>
      <c r="F1410" s="138">
        <v>0</v>
      </c>
      <c r="G1410" s="138">
        <v>0</v>
      </c>
      <c r="H1410" s="138">
        <v>0</v>
      </c>
      <c r="I1410" s="138">
        <v>0</v>
      </c>
      <c r="J1410" s="138">
        <v>0</v>
      </c>
      <c r="K1410" s="138">
        <v>0</v>
      </c>
      <c r="L1410" s="139"/>
      <c r="M1410" s="138">
        <v>0</v>
      </c>
      <c r="N1410" s="139"/>
      <c r="O1410" s="138">
        <v>0</v>
      </c>
      <c r="P1410" s="138">
        <v>0</v>
      </c>
      <c r="Q1410" s="138">
        <v>0</v>
      </c>
      <c r="R1410" s="139"/>
      <c r="S1410" s="138">
        <v>1</v>
      </c>
      <c r="T1410" s="139"/>
      <c r="U1410" s="138">
        <v>0</v>
      </c>
      <c r="V1410" s="138">
        <v>0</v>
      </c>
      <c r="W1410" s="138">
        <v>0</v>
      </c>
      <c r="X1410" s="138">
        <v>0</v>
      </c>
      <c r="Y1410" s="138">
        <v>0</v>
      </c>
      <c r="Z1410" s="139"/>
      <c r="AA1410" s="138">
        <v>0</v>
      </c>
      <c r="AB1410" s="131">
        <v>0</v>
      </c>
    </row>
    <row r="1411" spans="1:28" ht="15" customHeight="1" x14ac:dyDescent="0.25">
      <c r="A1411" s="129" t="str">
        <f>B1411&amp;"-"&amp;COUNTIF($B$3:B1411,B1411)</f>
        <v>318-39</v>
      </c>
      <c r="B1411" s="130">
        <v>318</v>
      </c>
      <c r="C1411" s="130" t="s">
        <v>61</v>
      </c>
      <c r="D1411" s="137">
        <v>46599</v>
      </c>
      <c r="E1411" s="138">
        <v>1</v>
      </c>
      <c r="F1411" s="138">
        <v>0</v>
      </c>
      <c r="G1411" s="138">
        <v>0</v>
      </c>
      <c r="H1411" s="138">
        <v>0</v>
      </c>
      <c r="I1411" s="138">
        <v>0</v>
      </c>
      <c r="J1411" s="138">
        <v>0</v>
      </c>
      <c r="K1411" s="138">
        <v>0</v>
      </c>
      <c r="L1411" s="139"/>
      <c r="M1411" s="138">
        <v>0</v>
      </c>
      <c r="N1411" s="139"/>
      <c r="O1411" s="138">
        <v>0</v>
      </c>
      <c r="P1411" s="138">
        <v>0</v>
      </c>
      <c r="Q1411" s="138">
        <v>0</v>
      </c>
      <c r="R1411" s="139"/>
      <c r="S1411" s="138">
        <v>1</v>
      </c>
      <c r="T1411" s="139"/>
      <c r="U1411" s="138">
        <v>0</v>
      </c>
      <c r="V1411" s="138">
        <v>0</v>
      </c>
      <c r="W1411" s="138">
        <v>0</v>
      </c>
      <c r="X1411" s="138">
        <v>0</v>
      </c>
      <c r="Y1411" s="138">
        <v>0</v>
      </c>
      <c r="Z1411" s="139"/>
      <c r="AA1411" s="138">
        <v>0</v>
      </c>
      <c r="AB1411" s="131">
        <v>0</v>
      </c>
    </row>
    <row r="1412" spans="1:28" ht="15" customHeight="1" x14ac:dyDescent="0.25">
      <c r="A1412" s="129" t="str">
        <f>B1412&amp;"-"&amp;COUNTIF($B$3:B1412,B1412)</f>
        <v>318-40</v>
      </c>
      <c r="B1412" s="130">
        <v>318</v>
      </c>
      <c r="C1412" s="130" t="s">
        <v>61</v>
      </c>
      <c r="D1412" s="137">
        <v>44701</v>
      </c>
      <c r="E1412" s="138">
        <v>5</v>
      </c>
      <c r="F1412" s="138">
        <v>0</v>
      </c>
      <c r="G1412" s="138">
        <v>0</v>
      </c>
      <c r="H1412" s="138">
        <v>0</v>
      </c>
      <c r="I1412" s="138">
        <v>0</v>
      </c>
      <c r="J1412" s="138">
        <v>0</v>
      </c>
      <c r="K1412" s="138">
        <v>0</v>
      </c>
      <c r="L1412" s="139"/>
      <c r="M1412" s="138">
        <v>0</v>
      </c>
      <c r="N1412" s="139"/>
      <c r="O1412" s="138">
        <v>0</v>
      </c>
      <c r="P1412" s="138">
        <v>0</v>
      </c>
      <c r="Q1412" s="138">
        <v>0</v>
      </c>
      <c r="R1412" s="139"/>
      <c r="S1412" s="138">
        <v>4</v>
      </c>
      <c r="T1412" s="139"/>
      <c r="U1412" s="138">
        <v>0</v>
      </c>
      <c r="V1412" s="138">
        <v>0</v>
      </c>
      <c r="W1412" s="138">
        <v>0</v>
      </c>
      <c r="X1412" s="138">
        <v>0</v>
      </c>
      <c r="Y1412" s="138">
        <v>0</v>
      </c>
      <c r="Z1412" s="139"/>
      <c r="AA1412" s="138">
        <v>0</v>
      </c>
      <c r="AB1412" s="131">
        <v>0</v>
      </c>
    </row>
    <row r="1413" spans="1:28" ht="15" customHeight="1" x14ac:dyDescent="0.25">
      <c r="A1413" s="129" t="str">
        <f>B1413&amp;"-"&amp;COUNTIF($B$3:B1413,B1413)</f>
        <v>318-41</v>
      </c>
      <c r="B1413" s="130">
        <v>318</v>
      </c>
      <c r="C1413" s="130" t="s">
        <v>61</v>
      </c>
      <c r="D1413" s="137">
        <v>44750</v>
      </c>
      <c r="E1413" s="138">
        <v>2.08</v>
      </c>
      <c r="F1413" s="138">
        <v>0</v>
      </c>
      <c r="G1413" s="138">
        <v>0</v>
      </c>
      <c r="H1413" s="138">
        <v>0</v>
      </c>
      <c r="I1413" s="138">
        <v>0</v>
      </c>
      <c r="J1413" s="138">
        <v>0</v>
      </c>
      <c r="K1413" s="138">
        <v>0</v>
      </c>
      <c r="L1413" s="139"/>
      <c r="M1413" s="138">
        <v>0</v>
      </c>
      <c r="N1413" s="139"/>
      <c r="O1413" s="138">
        <v>0</v>
      </c>
      <c r="P1413" s="138">
        <v>0</v>
      </c>
      <c r="Q1413" s="138">
        <v>0</v>
      </c>
      <c r="R1413" s="139"/>
      <c r="S1413" s="138">
        <v>1</v>
      </c>
      <c r="T1413" s="139"/>
      <c r="U1413" s="138">
        <v>0</v>
      </c>
      <c r="V1413" s="138">
        <v>0</v>
      </c>
      <c r="W1413" s="138">
        <v>0</v>
      </c>
      <c r="X1413" s="138">
        <v>0</v>
      </c>
      <c r="Y1413" s="138">
        <v>0</v>
      </c>
      <c r="Z1413" s="139"/>
      <c r="AA1413" s="138">
        <v>0</v>
      </c>
      <c r="AB1413" s="131">
        <v>0</v>
      </c>
    </row>
    <row r="1414" spans="1:28" ht="15" customHeight="1" x14ac:dyDescent="0.25">
      <c r="A1414" s="129" t="str">
        <f>B1414&amp;"-"&amp;COUNTIF($B$3:B1414,B1414)</f>
        <v>318-42</v>
      </c>
      <c r="B1414" s="130">
        <v>318</v>
      </c>
      <c r="C1414" s="130" t="s">
        <v>61</v>
      </c>
      <c r="D1414" s="137">
        <v>44768</v>
      </c>
      <c r="E1414" s="138">
        <v>1</v>
      </c>
      <c r="F1414" s="138">
        <v>0</v>
      </c>
      <c r="G1414" s="138">
        <v>0</v>
      </c>
      <c r="H1414" s="138">
        <v>0</v>
      </c>
      <c r="I1414" s="138">
        <v>0</v>
      </c>
      <c r="J1414" s="138">
        <v>0</v>
      </c>
      <c r="K1414" s="138">
        <v>0</v>
      </c>
      <c r="L1414" s="139"/>
      <c r="M1414" s="138">
        <v>0</v>
      </c>
      <c r="N1414" s="139"/>
      <c r="O1414" s="138">
        <v>0</v>
      </c>
      <c r="P1414" s="138">
        <v>0</v>
      </c>
      <c r="Q1414" s="138">
        <v>0</v>
      </c>
      <c r="R1414" s="139"/>
      <c r="S1414" s="138">
        <v>0</v>
      </c>
      <c r="T1414" s="139"/>
      <c r="U1414" s="138">
        <v>0</v>
      </c>
      <c r="V1414" s="138">
        <v>0</v>
      </c>
      <c r="W1414" s="138">
        <v>0</v>
      </c>
      <c r="X1414" s="138">
        <v>0</v>
      </c>
      <c r="Y1414" s="138">
        <v>0</v>
      </c>
      <c r="Z1414" s="139"/>
      <c r="AA1414" s="138">
        <v>0</v>
      </c>
      <c r="AB1414" s="131">
        <v>0</v>
      </c>
    </row>
    <row r="1415" spans="1:28" ht="15" customHeight="1" x14ac:dyDescent="0.25">
      <c r="A1415" s="129" t="str">
        <f>B1415&amp;"-"&amp;COUNTIF($B$3:B1415,B1415)</f>
        <v>318-43</v>
      </c>
      <c r="B1415" s="130">
        <v>318</v>
      </c>
      <c r="C1415" s="130" t="s">
        <v>61</v>
      </c>
      <c r="D1415" s="137">
        <v>44842</v>
      </c>
      <c r="E1415" s="138">
        <v>16.18</v>
      </c>
      <c r="F1415" s="138">
        <v>0</v>
      </c>
      <c r="G1415" s="138">
        <v>0</v>
      </c>
      <c r="H1415" s="138">
        <v>0</v>
      </c>
      <c r="I1415" s="138">
        <v>0</v>
      </c>
      <c r="J1415" s="138">
        <v>0</v>
      </c>
      <c r="K1415" s="138">
        <v>1</v>
      </c>
      <c r="L1415" s="139"/>
      <c r="M1415" s="138">
        <v>0</v>
      </c>
      <c r="N1415" s="139"/>
      <c r="O1415" s="138">
        <v>0</v>
      </c>
      <c r="P1415" s="138">
        <v>0</v>
      </c>
      <c r="Q1415" s="138">
        <v>0</v>
      </c>
      <c r="R1415" s="139"/>
      <c r="S1415" s="138">
        <v>7.22</v>
      </c>
      <c r="T1415" s="139"/>
      <c r="U1415" s="138">
        <v>0</v>
      </c>
      <c r="V1415" s="138">
        <v>0</v>
      </c>
      <c r="W1415" s="138">
        <v>0</v>
      </c>
      <c r="X1415" s="138">
        <v>0</v>
      </c>
      <c r="Y1415" s="138">
        <v>0</v>
      </c>
      <c r="Z1415" s="139"/>
      <c r="AA1415" s="138">
        <v>0</v>
      </c>
      <c r="AB1415" s="131">
        <v>0</v>
      </c>
    </row>
    <row r="1416" spans="1:28" ht="15" customHeight="1" x14ac:dyDescent="0.25">
      <c r="A1416" s="129" t="str">
        <f>B1416&amp;"-"&amp;COUNTIF($B$3:B1416,B1416)</f>
        <v>318-44</v>
      </c>
      <c r="B1416" s="130">
        <v>318</v>
      </c>
      <c r="C1416" s="130" t="s">
        <v>61</v>
      </c>
      <c r="D1416" s="137">
        <v>45658</v>
      </c>
      <c r="E1416" s="138">
        <v>1</v>
      </c>
      <c r="F1416" s="138">
        <v>0</v>
      </c>
      <c r="G1416" s="138">
        <v>0</v>
      </c>
      <c r="H1416" s="138">
        <v>0</v>
      </c>
      <c r="I1416" s="138">
        <v>0</v>
      </c>
      <c r="J1416" s="138">
        <v>0</v>
      </c>
      <c r="K1416" s="138">
        <v>0</v>
      </c>
      <c r="L1416" s="139"/>
      <c r="M1416" s="138">
        <v>0</v>
      </c>
      <c r="N1416" s="139"/>
      <c r="O1416" s="138">
        <v>0</v>
      </c>
      <c r="P1416" s="138">
        <v>0</v>
      </c>
      <c r="Q1416" s="138">
        <v>0</v>
      </c>
      <c r="R1416" s="139"/>
      <c r="S1416" s="138">
        <v>0</v>
      </c>
      <c r="T1416" s="139"/>
      <c r="U1416" s="138">
        <v>0</v>
      </c>
      <c r="V1416" s="138">
        <v>0</v>
      </c>
      <c r="W1416" s="138">
        <v>0</v>
      </c>
      <c r="X1416" s="138">
        <v>0</v>
      </c>
      <c r="Y1416" s="138">
        <v>0</v>
      </c>
      <c r="Z1416" s="139"/>
      <c r="AA1416" s="138">
        <v>0</v>
      </c>
      <c r="AB1416" s="131">
        <v>0</v>
      </c>
    </row>
    <row r="1417" spans="1:28" ht="15" customHeight="1" x14ac:dyDescent="0.25">
      <c r="A1417" s="129" t="str">
        <f>B1417&amp;"-"&amp;COUNTIF($B$3:B1417,B1417)</f>
        <v>318-45</v>
      </c>
      <c r="B1417" s="130">
        <v>318</v>
      </c>
      <c r="C1417" s="130" t="s">
        <v>61</v>
      </c>
      <c r="D1417" s="137">
        <v>45062</v>
      </c>
      <c r="E1417" s="138">
        <v>11.66</v>
      </c>
      <c r="F1417" s="138">
        <v>0</v>
      </c>
      <c r="G1417" s="138">
        <v>0</v>
      </c>
      <c r="H1417" s="138">
        <v>0</v>
      </c>
      <c r="I1417" s="138">
        <v>0</v>
      </c>
      <c r="J1417" s="138">
        <v>0</v>
      </c>
      <c r="K1417" s="138">
        <v>0</v>
      </c>
      <c r="L1417" s="139"/>
      <c r="M1417" s="138">
        <v>0</v>
      </c>
      <c r="N1417" s="139"/>
      <c r="O1417" s="138">
        <v>0</v>
      </c>
      <c r="P1417" s="138">
        <v>0</v>
      </c>
      <c r="Q1417" s="138">
        <v>0</v>
      </c>
      <c r="R1417" s="139"/>
      <c r="S1417" s="138">
        <v>4.66</v>
      </c>
      <c r="T1417" s="139"/>
      <c r="U1417" s="138">
        <v>0</v>
      </c>
      <c r="V1417" s="138">
        <v>0</v>
      </c>
      <c r="W1417" s="138">
        <v>0</v>
      </c>
      <c r="X1417" s="138">
        <v>0</v>
      </c>
      <c r="Y1417" s="138">
        <v>0</v>
      </c>
      <c r="Z1417" s="139"/>
      <c r="AA1417" s="138">
        <v>0</v>
      </c>
      <c r="AB1417" s="131">
        <v>0</v>
      </c>
    </row>
    <row r="1418" spans="1:28" ht="15" customHeight="1" x14ac:dyDescent="0.25">
      <c r="A1418" s="129" t="str">
        <f>B1418&amp;"-"&amp;COUNTIF($B$3:B1418,B1418)</f>
        <v>318-46</v>
      </c>
      <c r="B1418" s="130">
        <v>318</v>
      </c>
      <c r="C1418" s="130" t="s">
        <v>61</v>
      </c>
      <c r="D1418" s="137">
        <v>49973</v>
      </c>
      <c r="E1418" s="138">
        <v>5</v>
      </c>
      <c r="F1418" s="138">
        <v>0</v>
      </c>
      <c r="G1418" s="138">
        <v>0</v>
      </c>
      <c r="H1418" s="138">
        <v>0</v>
      </c>
      <c r="I1418" s="138">
        <v>0</v>
      </c>
      <c r="J1418" s="138">
        <v>0</v>
      </c>
      <c r="K1418" s="138">
        <v>0</v>
      </c>
      <c r="L1418" s="139"/>
      <c r="M1418" s="138">
        <v>0</v>
      </c>
      <c r="N1418" s="139"/>
      <c r="O1418" s="138">
        <v>0</v>
      </c>
      <c r="P1418" s="138">
        <v>0</v>
      </c>
      <c r="Q1418" s="138">
        <v>0</v>
      </c>
      <c r="R1418" s="139"/>
      <c r="S1418" s="138">
        <v>1</v>
      </c>
      <c r="T1418" s="139"/>
      <c r="U1418" s="138">
        <v>0</v>
      </c>
      <c r="V1418" s="138">
        <v>0</v>
      </c>
      <c r="W1418" s="138">
        <v>0</v>
      </c>
      <c r="X1418" s="138">
        <v>0</v>
      </c>
      <c r="Y1418" s="138">
        <v>0</v>
      </c>
      <c r="Z1418" s="139"/>
      <c r="AA1418" s="138">
        <v>0</v>
      </c>
      <c r="AB1418" s="131">
        <v>0</v>
      </c>
    </row>
    <row r="1419" spans="1:28" ht="15" customHeight="1" x14ac:dyDescent="0.25">
      <c r="A1419" s="129" t="str">
        <f>B1419&amp;"-"&amp;COUNTIF($B$3:B1419,B1419)</f>
        <v>318-47</v>
      </c>
      <c r="B1419" s="130">
        <v>318</v>
      </c>
      <c r="C1419" s="130" t="s">
        <v>61</v>
      </c>
      <c r="D1419" s="137"/>
      <c r="E1419" s="138">
        <v>0</v>
      </c>
      <c r="F1419" s="138">
        <v>0</v>
      </c>
      <c r="G1419" s="138">
        <v>0</v>
      </c>
      <c r="H1419" s="138">
        <v>0</v>
      </c>
      <c r="I1419" s="138">
        <v>0</v>
      </c>
      <c r="J1419" s="138">
        <v>0</v>
      </c>
      <c r="K1419" s="138">
        <v>0</v>
      </c>
      <c r="L1419" s="139"/>
      <c r="M1419" s="138">
        <v>0</v>
      </c>
      <c r="N1419" s="139"/>
      <c r="O1419" s="138">
        <v>0</v>
      </c>
      <c r="P1419" s="138">
        <v>0</v>
      </c>
      <c r="Q1419" s="138">
        <v>0</v>
      </c>
      <c r="R1419" s="139"/>
      <c r="S1419" s="138">
        <v>0</v>
      </c>
      <c r="T1419" s="139"/>
      <c r="U1419" s="138">
        <v>0</v>
      </c>
      <c r="V1419" s="138">
        <v>0</v>
      </c>
      <c r="W1419" s="138">
        <v>0</v>
      </c>
      <c r="X1419" s="138">
        <v>0</v>
      </c>
      <c r="Y1419" s="138">
        <v>0</v>
      </c>
      <c r="Z1419" s="139"/>
      <c r="AA1419" s="138">
        <v>0</v>
      </c>
      <c r="AB1419" s="131">
        <v>0</v>
      </c>
    </row>
    <row r="1420" spans="1:28" ht="15" customHeight="1" x14ac:dyDescent="0.25">
      <c r="A1420" s="129" t="str">
        <f>B1420&amp;"-"&amp;COUNTIF($B$3:B1420,B1420)</f>
        <v>318-48</v>
      </c>
      <c r="B1420" s="130">
        <v>318</v>
      </c>
      <c r="C1420" s="130" t="s">
        <v>61</v>
      </c>
      <c r="D1420" s="137"/>
      <c r="E1420" s="138">
        <v>0</v>
      </c>
      <c r="F1420" s="138">
        <v>0</v>
      </c>
      <c r="G1420" s="138">
        <v>0</v>
      </c>
      <c r="H1420" s="138">
        <v>0</v>
      </c>
      <c r="I1420" s="138">
        <v>0</v>
      </c>
      <c r="J1420" s="138">
        <v>0</v>
      </c>
      <c r="K1420" s="138">
        <v>0</v>
      </c>
      <c r="L1420" s="139"/>
      <c r="M1420" s="138">
        <v>0</v>
      </c>
      <c r="N1420" s="139"/>
      <c r="O1420" s="138">
        <v>0</v>
      </c>
      <c r="P1420" s="138">
        <v>0</v>
      </c>
      <c r="Q1420" s="138">
        <v>0</v>
      </c>
      <c r="R1420" s="139"/>
      <c r="S1420" s="138">
        <v>0</v>
      </c>
      <c r="T1420" s="139"/>
      <c r="U1420" s="138">
        <v>0</v>
      </c>
      <c r="V1420" s="138">
        <v>0</v>
      </c>
      <c r="W1420" s="138">
        <v>0</v>
      </c>
      <c r="X1420" s="138">
        <v>0</v>
      </c>
      <c r="Y1420" s="138">
        <v>0</v>
      </c>
      <c r="Z1420" s="139"/>
      <c r="AA1420" s="138">
        <v>0</v>
      </c>
      <c r="AB1420" s="131">
        <v>0</v>
      </c>
    </row>
    <row r="1421" spans="1:28" ht="15" customHeight="1" x14ac:dyDescent="0.25">
      <c r="A1421" s="129" t="str">
        <f>B1421&amp;"-"&amp;COUNTIF($B$3:B1421,B1421)</f>
        <v>318-49</v>
      </c>
      <c r="B1421" s="130">
        <v>318</v>
      </c>
      <c r="C1421" s="130" t="s">
        <v>61</v>
      </c>
      <c r="D1421" s="137"/>
      <c r="E1421" s="138">
        <v>0</v>
      </c>
      <c r="F1421" s="138">
        <v>0</v>
      </c>
      <c r="G1421" s="138">
        <v>0</v>
      </c>
      <c r="H1421" s="138">
        <v>0</v>
      </c>
      <c r="I1421" s="138">
        <v>0</v>
      </c>
      <c r="J1421" s="138">
        <v>0</v>
      </c>
      <c r="K1421" s="138">
        <v>0</v>
      </c>
      <c r="L1421" s="139"/>
      <c r="M1421" s="138">
        <v>0</v>
      </c>
      <c r="N1421" s="139"/>
      <c r="O1421" s="138">
        <v>0</v>
      </c>
      <c r="P1421" s="138">
        <v>0</v>
      </c>
      <c r="Q1421" s="138">
        <v>0</v>
      </c>
      <c r="R1421" s="139"/>
      <c r="S1421" s="138">
        <v>0</v>
      </c>
      <c r="T1421" s="139"/>
      <c r="U1421" s="138">
        <v>0</v>
      </c>
      <c r="V1421" s="138">
        <v>0</v>
      </c>
      <c r="W1421" s="138">
        <v>0</v>
      </c>
      <c r="X1421" s="138">
        <v>0</v>
      </c>
      <c r="Y1421" s="138">
        <v>0</v>
      </c>
      <c r="Z1421" s="139"/>
      <c r="AA1421" s="138">
        <v>0</v>
      </c>
      <c r="AB1421" s="131">
        <v>0</v>
      </c>
    </row>
    <row r="1422" spans="1:28" ht="15" customHeight="1" x14ac:dyDescent="0.25">
      <c r="A1422" s="129" t="str">
        <f>B1422&amp;"-"&amp;COUNTIF($B$3:B1422,B1422)</f>
        <v>318-50</v>
      </c>
      <c r="B1422" s="130">
        <v>318</v>
      </c>
      <c r="C1422" s="130" t="s">
        <v>61</v>
      </c>
      <c r="D1422" s="137"/>
      <c r="E1422" s="138">
        <v>0</v>
      </c>
      <c r="F1422" s="138">
        <v>0</v>
      </c>
      <c r="G1422" s="138">
        <v>0</v>
      </c>
      <c r="H1422" s="138">
        <v>0</v>
      </c>
      <c r="I1422" s="138">
        <v>0</v>
      </c>
      <c r="J1422" s="138">
        <v>0</v>
      </c>
      <c r="K1422" s="138">
        <v>0</v>
      </c>
      <c r="L1422" s="139"/>
      <c r="M1422" s="138">
        <v>0</v>
      </c>
      <c r="N1422" s="139"/>
      <c r="O1422" s="138">
        <v>0</v>
      </c>
      <c r="P1422" s="138">
        <v>0</v>
      </c>
      <c r="Q1422" s="138">
        <v>0</v>
      </c>
      <c r="R1422" s="139"/>
      <c r="S1422" s="138">
        <v>0</v>
      </c>
      <c r="T1422" s="139"/>
      <c r="U1422" s="138">
        <v>0</v>
      </c>
      <c r="V1422" s="138">
        <v>0</v>
      </c>
      <c r="W1422" s="138">
        <v>0</v>
      </c>
      <c r="X1422" s="138">
        <v>0</v>
      </c>
      <c r="Y1422" s="138">
        <v>0</v>
      </c>
      <c r="Z1422" s="139"/>
      <c r="AA1422" s="138">
        <v>0</v>
      </c>
      <c r="AB1422" s="131">
        <v>0</v>
      </c>
    </row>
    <row r="1423" spans="1:28" ht="15" customHeight="1" x14ac:dyDescent="0.25">
      <c r="A1423" s="129" t="str">
        <f>B1423&amp;"-"&amp;COUNTIF($B$3:B1423,B1423)</f>
        <v>318-51</v>
      </c>
      <c r="B1423" s="130">
        <v>318</v>
      </c>
      <c r="C1423" s="130" t="s">
        <v>61</v>
      </c>
      <c r="D1423" s="137"/>
      <c r="E1423" s="138">
        <v>0</v>
      </c>
      <c r="F1423" s="138">
        <v>0</v>
      </c>
      <c r="G1423" s="138">
        <v>0</v>
      </c>
      <c r="H1423" s="138">
        <v>0</v>
      </c>
      <c r="I1423" s="138">
        <v>0</v>
      </c>
      <c r="J1423" s="138">
        <v>0</v>
      </c>
      <c r="K1423" s="138">
        <v>0</v>
      </c>
      <c r="L1423" s="139"/>
      <c r="M1423" s="138">
        <v>0</v>
      </c>
      <c r="N1423" s="139"/>
      <c r="O1423" s="138">
        <v>0</v>
      </c>
      <c r="P1423" s="138">
        <v>0</v>
      </c>
      <c r="Q1423" s="138">
        <v>0</v>
      </c>
      <c r="R1423" s="139"/>
      <c r="S1423" s="138">
        <v>0</v>
      </c>
      <c r="T1423" s="139"/>
      <c r="U1423" s="138">
        <v>0</v>
      </c>
      <c r="V1423" s="138">
        <v>0</v>
      </c>
      <c r="W1423" s="138">
        <v>0</v>
      </c>
      <c r="X1423" s="138">
        <v>0</v>
      </c>
      <c r="Y1423" s="138">
        <v>0</v>
      </c>
      <c r="Z1423" s="139"/>
      <c r="AA1423" s="138">
        <v>0</v>
      </c>
      <c r="AB1423" s="131">
        <v>0</v>
      </c>
    </row>
    <row r="1424" spans="1:28" ht="15" customHeight="1" x14ac:dyDescent="0.25">
      <c r="A1424" s="129" t="str">
        <f>B1424&amp;"-"&amp;COUNTIF($B$3:B1424,B1424)</f>
        <v>318-52</v>
      </c>
      <c r="B1424" s="130">
        <v>318</v>
      </c>
      <c r="C1424" s="130" t="s">
        <v>61</v>
      </c>
      <c r="D1424" s="137"/>
      <c r="E1424" s="138">
        <v>0</v>
      </c>
      <c r="F1424" s="138">
        <v>0</v>
      </c>
      <c r="G1424" s="138">
        <v>0</v>
      </c>
      <c r="H1424" s="138">
        <v>0</v>
      </c>
      <c r="I1424" s="138">
        <v>0</v>
      </c>
      <c r="J1424" s="138">
        <v>0</v>
      </c>
      <c r="K1424" s="138">
        <v>0</v>
      </c>
      <c r="L1424" s="139"/>
      <c r="M1424" s="138">
        <v>0</v>
      </c>
      <c r="N1424" s="139"/>
      <c r="O1424" s="138">
        <v>0</v>
      </c>
      <c r="P1424" s="138">
        <v>0</v>
      </c>
      <c r="Q1424" s="138">
        <v>0</v>
      </c>
      <c r="R1424" s="139"/>
      <c r="S1424" s="138">
        <v>0</v>
      </c>
      <c r="T1424" s="139"/>
      <c r="U1424" s="138">
        <v>0</v>
      </c>
      <c r="V1424" s="138">
        <v>0</v>
      </c>
      <c r="W1424" s="138">
        <v>0</v>
      </c>
      <c r="X1424" s="138">
        <v>0</v>
      </c>
      <c r="Y1424" s="138">
        <v>0</v>
      </c>
      <c r="Z1424" s="139"/>
      <c r="AA1424" s="138">
        <v>0</v>
      </c>
      <c r="AB1424" s="131">
        <v>0</v>
      </c>
    </row>
    <row r="1425" spans="1:28" ht="15" customHeight="1" x14ac:dyDescent="0.25">
      <c r="A1425" s="129" t="str">
        <f>B1425&amp;"-"&amp;COUNTIF($B$3:B1425,B1425)</f>
        <v>318-53</v>
      </c>
      <c r="B1425" s="130">
        <v>318</v>
      </c>
      <c r="C1425" s="130" t="s">
        <v>61</v>
      </c>
      <c r="D1425" s="137"/>
      <c r="E1425" s="138">
        <v>0</v>
      </c>
      <c r="F1425" s="138">
        <v>0</v>
      </c>
      <c r="G1425" s="138">
        <v>0</v>
      </c>
      <c r="H1425" s="138">
        <v>0</v>
      </c>
      <c r="I1425" s="138">
        <v>0</v>
      </c>
      <c r="J1425" s="138">
        <v>0</v>
      </c>
      <c r="K1425" s="138">
        <v>0</v>
      </c>
      <c r="L1425" s="139"/>
      <c r="M1425" s="138">
        <v>0</v>
      </c>
      <c r="N1425" s="139"/>
      <c r="O1425" s="138">
        <v>0</v>
      </c>
      <c r="P1425" s="138">
        <v>0</v>
      </c>
      <c r="Q1425" s="138">
        <v>0</v>
      </c>
      <c r="R1425" s="139"/>
      <c r="S1425" s="138">
        <v>0</v>
      </c>
      <c r="T1425" s="139"/>
      <c r="U1425" s="138">
        <v>0</v>
      </c>
      <c r="V1425" s="138">
        <v>0</v>
      </c>
      <c r="W1425" s="138">
        <v>0</v>
      </c>
      <c r="X1425" s="138">
        <v>0</v>
      </c>
      <c r="Y1425" s="138">
        <v>0</v>
      </c>
      <c r="Z1425" s="139"/>
      <c r="AA1425" s="138">
        <v>0</v>
      </c>
      <c r="AB1425" s="131">
        <v>0</v>
      </c>
    </row>
    <row r="1426" spans="1:28" ht="15" customHeight="1" x14ac:dyDescent="0.25">
      <c r="A1426" s="129" t="str">
        <f>B1426&amp;"-"&amp;COUNTIF($B$3:B1426,B1426)</f>
        <v>318-54</v>
      </c>
      <c r="B1426" s="130">
        <v>318</v>
      </c>
      <c r="C1426" s="130" t="s">
        <v>61</v>
      </c>
      <c r="D1426" s="137"/>
      <c r="E1426" s="138">
        <v>0</v>
      </c>
      <c r="F1426" s="138">
        <v>0</v>
      </c>
      <c r="G1426" s="138">
        <v>0</v>
      </c>
      <c r="H1426" s="138">
        <v>0</v>
      </c>
      <c r="I1426" s="138">
        <v>0</v>
      </c>
      <c r="J1426" s="138">
        <v>0</v>
      </c>
      <c r="K1426" s="138">
        <v>0</v>
      </c>
      <c r="L1426" s="139"/>
      <c r="M1426" s="138">
        <v>0</v>
      </c>
      <c r="N1426" s="139"/>
      <c r="O1426" s="138">
        <v>0</v>
      </c>
      <c r="P1426" s="138">
        <v>0</v>
      </c>
      <c r="Q1426" s="138">
        <v>0</v>
      </c>
      <c r="R1426" s="139"/>
      <c r="S1426" s="138">
        <v>0</v>
      </c>
      <c r="T1426" s="139"/>
      <c r="U1426" s="138">
        <v>0</v>
      </c>
      <c r="V1426" s="138">
        <v>0</v>
      </c>
      <c r="W1426" s="138">
        <v>0</v>
      </c>
      <c r="X1426" s="138">
        <v>0</v>
      </c>
      <c r="Y1426" s="138">
        <v>0</v>
      </c>
      <c r="Z1426" s="139"/>
      <c r="AA1426" s="138">
        <v>0</v>
      </c>
      <c r="AB1426" s="131">
        <v>0</v>
      </c>
    </row>
    <row r="1427" spans="1:28" ht="15" customHeight="1" x14ac:dyDescent="0.25">
      <c r="A1427" s="129" t="str">
        <f>B1427&amp;"-"&amp;COUNTIF($B$3:B1427,B1427)</f>
        <v>318-55</v>
      </c>
      <c r="B1427" s="130">
        <v>318</v>
      </c>
      <c r="C1427" s="130" t="s">
        <v>61</v>
      </c>
      <c r="D1427" s="137"/>
      <c r="E1427" s="138">
        <v>0</v>
      </c>
      <c r="F1427" s="138">
        <v>0</v>
      </c>
      <c r="G1427" s="138">
        <v>0</v>
      </c>
      <c r="H1427" s="138">
        <v>0</v>
      </c>
      <c r="I1427" s="138">
        <v>0</v>
      </c>
      <c r="J1427" s="138">
        <v>0</v>
      </c>
      <c r="K1427" s="138">
        <v>0</v>
      </c>
      <c r="L1427" s="139"/>
      <c r="M1427" s="138">
        <v>0</v>
      </c>
      <c r="N1427" s="139"/>
      <c r="O1427" s="138">
        <v>0</v>
      </c>
      <c r="P1427" s="138">
        <v>0</v>
      </c>
      <c r="Q1427" s="138">
        <v>0</v>
      </c>
      <c r="R1427" s="139"/>
      <c r="S1427" s="138">
        <v>0</v>
      </c>
      <c r="T1427" s="139"/>
      <c r="U1427" s="138">
        <v>0</v>
      </c>
      <c r="V1427" s="138">
        <v>0</v>
      </c>
      <c r="W1427" s="138">
        <v>0</v>
      </c>
      <c r="X1427" s="138">
        <v>0</v>
      </c>
      <c r="Y1427" s="138">
        <v>0</v>
      </c>
      <c r="Z1427" s="139"/>
      <c r="AA1427" s="138">
        <v>0</v>
      </c>
      <c r="AB1427" s="131">
        <v>0</v>
      </c>
    </row>
    <row r="1428" spans="1:28" ht="15" customHeight="1" x14ac:dyDescent="0.25">
      <c r="A1428" s="129" t="str">
        <f>B1428&amp;"-"&amp;COUNTIF($B$3:B1428,B1428)</f>
        <v>318-56</v>
      </c>
      <c r="B1428" s="130">
        <v>318</v>
      </c>
      <c r="C1428" s="130" t="s">
        <v>61</v>
      </c>
      <c r="D1428" s="137"/>
      <c r="E1428" s="138">
        <v>0</v>
      </c>
      <c r="F1428" s="138">
        <v>0</v>
      </c>
      <c r="G1428" s="138">
        <v>0</v>
      </c>
      <c r="H1428" s="138">
        <v>0</v>
      </c>
      <c r="I1428" s="138">
        <v>0</v>
      </c>
      <c r="J1428" s="138">
        <v>0</v>
      </c>
      <c r="K1428" s="138">
        <v>0</v>
      </c>
      <c r="L1428" s="139"/>
      <c r="M1428" s="138">
        <v>0</v>
      </c>
      <c r="N1428" s="139"/>
      <c r="O1428" s="138">
        <v>0</v>
      </c>
      <c r="P1428" s="138">
        <v>0</v>
      </c>
      <c r="Q1428" s="138">
        <v>0</v>
      </c>
      <c r="R1428" s="139"/>
      <c r="S1428" s="138">
        <v>0</v>
      </c>
      <c r="T1428" s="139"/>
      <c r="U1428" s="138">
        <v>0</v>
      </c>
      <c r="V1428" s="138">
        <v>0</v>
      </c>
      <c r="W1428" s="138">
        <v>0</v>
      </c>
      <c r="X1428" s="138">
        <v>0</v>
      </c>
      <c r="Y1428" s="138">
        <v>0</v>
      </c>
      <c r="Z1428" s="139"/>
      <c r="AA1428" s="138">
        <v>0</v>
      </c>
      <c r="AB1428" s="131">
        <v>0</v>
      </c>
    </row>
    <row r="1429" spans="1:28" ht="15" customHeight="1" x14ac:dyDescent="0.25">
      <c r="A1429" s="129" t="str">
        <f>B1429&amp;"-"&amp;COUNTIF($B$3:B1429,B1429)</f>
        <v>318-57</v>
      </c>
      <c r="B1429" s="130">
        <v>318</v>
      </c>
      <c r="C1429" s="130" t="s">
        <v>61</v>
      </c>
      <c r="D1429" s="137"/>
      <c r="E1429" s="138">
        <v>0</v>
      </c>
      <c r="F1429" s="138">
        <v>0</v>
      </c>
      <c r="G1429" s="138">
        <v>0</v>
      </c>
      <c r="H1429" s="138">
        <v>0</v>
      </c>
      <c r="I1429" s="138">
        <v>0</v>
      </c>
      <c r="J1429" s="138">
        <v>0</v>
      </c>
      <c r="K1429" s="138">
        <v>0</v>
      </c>
      <c r="L1429" s="139"/>
      <c r="M1429" s="138">
        <v>0</v>
      </c>
      <c r="N1429" s="139"/>
      <c r="O1429" s="138">
        <v>0</v>
      </c>
      <c r="P1429" s="138">
        <v>0</v>
      </c>
      <c r="Q1429" s="138">
        <v>0</v>
      </c>
      <c r="R1429" s="139"/>
      <c r="S1429" s="138">
        <v>0</v>
      </c>
      <c r="T1429" s="139"/>
      <c r="U1429" s="138">
        <v>0</v>
      </c>
      <c r="V1429" s="138">
        <v>0</v>
      </c>
      <c r="W1429" s="138">
        <v>0</v>
      </c>
      <c r="X1429" s="138">
        <v>0</v>
      </c>
      <c r="Y1429" s="138">
        <v>0</v>
      </c>
      <c r="Z1429" s="139"/>
      <c r="AA1429" s="138">
        <v>0</v>
      </c>
      <c r="AB1429" s="131">
        <v>0</v>
      </c>
    </row>
    <row r="1430" spans="1:28" ht="15" customHeight="1" x14ac:dyDescent="0.25">
      <c r="A1430" s="129" t="str">
        <f>B1430&amp;"-"&amp;COUNTIF($B$3:B1430,B1430)</f>
        <v>319-1</v>
      </c>
      <c r="B1430" s="130">
        <v>319</v>
      </c>
      <c r="C1430" s="130" t="s">
        <v>62</v>
      </c>
      <c r="D1430" s="137">
        <v>43653</v>
      </c>
      <c r="E1430" s="138">
        <v>1</v>
      </c>
      <c r="F1430" s="138">
        <v>0</v>
      </c>
      <c r="G1430" s="138">
        <v>0</v>
      </c>
      <c r="H1430" s="138">
        <v>0</v>
      </c>
      <c r="I1430" s="138">
        <v>0</v>
      </c>
      <c r="J1430" s="138">
        <v>0</v>
      </c>
      <c r="K1430" s="138">
        <v>0</v>
      </c>
      <c r="L1430" s="139"/>
      <c r="M1430" s="138">
        <v>1</v>
      </c>
      <c r="N1430" s="139"/>
      <c r="O1430" s="138">
        <v>0</v>
      </c>
      <c r="P1430" s="138">
        <v>0</v>
      </c>
      <c r="Q1430" s="138">
        <v>0</v>
      </c>
      <c r="R1430" s="139"/>
      <c r="S1430" s="138">
        <v>1</v>
      </c>
      <c r="T1430" s="139"/>
      <c r="U1430" s="138">
        <v>0</v>
      </c>
      <c r="V1430" s="138">
        <v>0</v>
      </c>
      <c r="W1430" s="138">
        <v>0</v>
      </c>
      <c r="X1430" s="138">
        <v>0</v>
      </c>
      <c r="Y1430" s="138">
        <v>0</v>
      </c>
      <c r="Z1430" s="139"/>
      <c r="AA1430" s="138">
        <v>0</v>
      </c>
      <c r="AB1430" s="131">
        <v>0</v>
      </c>
    </row>
    <row r="1431" spans="1:28" ht="15" customHeight="1" x14ac:dyDescent="0.25">
      <c r="A1431" s="129" t="str">
        <f>B1431&amp;"-"&amp;COUNTIF($B$3:B1431,B1431)</f>
        <v>319-2</v>
      </c>
      <c r="B1431" s="130">
        <v>319</v>
      </c>
      <c r="C1431" s="130" t="s">
        <v>62</v>
      </c>
      <c r="D1431" s="137">
        <v>43786</v>
      </c>
      <c r="E1431" s="138">
        <v>307.36</v>
      </c>
      <c r="F1431" s="138">
        <v>3.99</v>
      </c>
      <c r="G1431" s="138">
        <v>39.65</v>
      </c>
      <c r="H1431" s="138">
        <v>2</v>
      </c>
      <c r="I1431" s="138">
        <v>0</v>
      </c>
      <c r="J1431" s="138">
        <v>1</v>
      </c>
      <c r="K1431" s="138">
        <v>4</v>
      </c>
      <c r="L1431" s="139"/>
      <c r="M1431" s="138">
        <v>307.36</v>
      </c>
      <c r="N1431" s="139"/>
      <c r="O1431" s="138">
        <v>6.82</v>
      </c>
      <c r="P1431" s="138">
        <v>25.35</v>
      </c>
      <c r="Q1431" s="138">
        <v>0</v>
      </c>
      <c r="R1431" s="139"/>
      <c r="S1431" s="138">
        <v>150.68</v>
      </c>
      <c r="T1431" s="139"/>
      <c r="U1431" s="138">
        <v>0</v>
      </c>
      <c r="V1431" s="138">
        <v>0</v>
      </c>
      <c r="W1431" s="138">
        <v>0</v>
      </c>
      <c r="X1431" s="138">
        <v>0</v>
      </c>
      <c r="Y1431" s="138">
        <v>0</v>
      </c>
      <c r="Z1431" s="139"/>
      <c r="AA1431" s="138">
        <v>0</v>
      </c>
      <c r="AB1431" s="131">
        <v>0</v>
      </c>
    </row>
    <row r="1432" spans="1:28" ht="15" customHeight="1" x14ac:dyDescent="0.25">
      <c r="A1432" s="129" t="str">
        <f>B1432&amp;"-"&amp;COUNTIF($B$3:B1432,B1432)</f>
        <v>319-3</v>
      </c>
      <c r="B1432" s="130">
        <v>319</v>
      </c>
      <c r="C1432" s="130" t="s">
        <v>62</v>
      </c>
      <c r="D1432" s="137">
        <v>43950</v>
      </c>
      <c r="E1432" s="138">
        <v>1</v>
      </c>
      <c r="F1432" s="138">
        <v>0</v>
      </c>
      <c r="G1432" s="138">
        <v>0</v>
      </c>
      <c r="H1432" s="138">
        <v>0</v>
      </c>
      <c r="I1432" s="138">
        <v>0</v>
      </c>
      <c r="J1432" s="138">
        <v>0</v>
      </c>
      <c r="K1432" s="138">
        <v>0</v>
      </c>
      <c r="L1432" s="139"/>
      <c r="M1432" s="138">
        <v>1</v>
      </c>
      <c r="N1432" s="139"/>
      <c r="O1432" s="138">
        <v>0</v>
      </c>
      <c r="P1432" s="138">
        <v>0</v>
      </c>
      <c r="Q1432" s="138">
        <v>0</v>
      </c>
      <c r="R1432" s="139"/>
      <c r="S1432" s="138">
        <v>1</v>
      </c>
      <c r="T1432" s="139"/>
      <c r="U1432" s="138">
        <v>0</v>
      </c>
      <c r="V1432" s="138">
        <v>0</v>
      </c>
      <c r="W1432" s="138">
        <v>0</v>
      </c>
      <c r="X1432" s="138">
        <v>0</v>
      </c>
      <c r="Y1432" s="138">
        <v>0</v>
      </c>
      <c r="Z1432" s="139"/>
      <c r="AA1432" s="138">
        <v>0</v>
      </c>
      <c r="AB1432" s="131">
        <v>0</v>
      </c>
    </row>
    <row r="1433" spans="1:28" ht="15" customHeight="1" x14ac:dyDescent="0.25">
      <c r="A1433" s="129" t="str">
        <f>B1433&amp;"-"&amp;COUNTIF($B$3:B1433,B1433)</f>
        <v>319-4</v>
      </c>
      <c r="B1433" s="130">
        <v>319</v>
      </c>
      <c r="C1433" s="130" t="s">
        <v>62</v>
      </c>
      <c r="D1433" s="137">
        <v>44198</v>
      </c>
      <c r="E1433" s="138">
        <v>3.94</v>
      </c>
      <c r="F1433" s="138">
        <v>0</v>
      </c>
      <c r="G1433" s="138">
        <v>2</v>
      </c>
      <c r="H1433" s="138">
        <v>0</v>
      </c>
      <c r="I1433" s="138">
        <v>0</v>
      </c>
      <c r="J1433" s="138">
        <v>0</v>
      </c>
      <c r="K1433" s="138">
        <v>0</v>
      </c>
      <c r="L1433" s="139"/>
      <c r="M1433" s="138">
        <v>3.94</v>
      </c>
      <c r="N1433" s="139"/>
      <c r="O1433" s="138">
        <v>0.9</v>
      </c>
      <c r="P1433" s="138">
        <v>0</v>
      </c>
      <c r="Q1433" s="138">
        <v>0</v>
      </c>
      <c r="R1433" s="139"/>
      <c r="S1433" s="138">
        <v>1.94</v>
      </c>
      <c r="T1433" s="139"/>
      <c r="U1433" s="138">
        <v>0</v>
      </c>
      <c r="V1433" s="138">
        <v>0</v>
      </c>
      <c r="W1433" s="138">
        <v>0</v>
      </c>
      <c r="X1433" s="138">
        <v>0</v>
      </c>
      <c r="Y1433" s="138">
        <v>0</v>
      </c>
      <c r="Z1433" s="139"/>
      <c r="AA1433" s="138">
        <v>0</v>
      </c>
      <c r="AB1433" s="131">
        <v>0</v>
      </c>
    </row>
    <row r="1434" spans="1:28" ht="15" customHeight="1" x14ac:dyDescent="0.25">
      <c r="A1434" s="129" t="str">
        <f>B1434&amp;"-"&amp;COUNTIF($B$3:B1434,B1434)</f>
        <v>319-5</v>
      </c>
      <c r="B1434" s="130">
        <v>319</v>
      </c>
      <c r="C1434" s="130" t="s">
        <v>62</v>
      </c>
      <c r="D1434" s="137">
        <v>44636</v>
      </c>
      <c r="E1434" s="138">
        <v>3</v>
      </c>
      <c r="F1434" s="138">
        <v>0</v>
      </c>
      <c r="G1434" s="138">
        <v>0</v>
      </c>
      <c r="H1434" s="138">
        <v>0</v>
      </c>
      <c r="I1434" s="138">
        <v>0</v>
      </c>
      <c r="J1434" s="138">
        <v>0</v>
      </c>
      <c r="K1434" s="138">
        <v>0</v>
      </c>
      <c r="L1434" s="139"/>
      <c r="M1434" s="138">
        <v>3</v>
      </c>
      <c r="N1434" s="139"/>
      <c r="O1434" s="138">
        <v>0</v>
      </c>
      <c r="P1434" s="138">
        <v>0</v>
      </c>
      <c r="Q1434" s="138">
        <v>0</v>
      </c>
      <c r="R1434" s="139"/>
      <c r="S1434" s="138">
        <v>1</v>
      </c>
      <c r="T1434" s="139"/>
      <c r="U1434" s="138">
        <v>0</v>
      </c>
      <c r="V1434" s="138">
        <v>0</v>
      </c>
      <c r="W1434" s="138">
        <v>0</v>
      </c>
      <c r="X1434" s="138">
        <v>0</v>
      </c>
      <c r="Y1434" s="138">
        <v>0</v>
      </c>
      <c r="Z1434" s="139"/>
      <c r="AA1434" s="138">
        <v>0</v>
      </c>
      <c r="AB1434" s="131">
        <v>0</v>
      </c>
    </row>
    <row r="1435" spans="1:28" ht="15" customHeight="1" x14ac:dyDescent="0.25">
      <c r="A1435" s="129" t="str">
        <f>B1435&amp;"-"&amp;COUNTIF($B$3:B1435,B1435)</f>
        <v>319-6</v>
      </c>
      <c r="B1435" s="130">
        <v>319</v>
      </c>
      <c r="C1435" s="130" t="s">
        <v>62</v>
      </c>
      <c r="D1435" s="137"/>
      <c r="E1435" s="138">
        <v>0</v>
      </c>
      <c r="F1435" s="138">
        <v>0</v>
      </c>
      <c r="G1435" s="138">
        <v>0</v>
      </c>
      <c r="H1435" s="138">
        <v>0</v>
      </c>
      <c r="I1435" s="138">
        <v>0</v>
      </c>
      <c r="J1435" s="138">
        <v>0</v>
      </c>
      <c r="K1435" s="138">
        <v>0</v>
      </c>
      <c r="L1435" s="139"/>
      <c r="M1435" s="138">
        <v>0</v>
      </c>
      <c r="N1435" s="139"/>
      <c r="O1435" s="138">
        <v>0</v>
      </c>
      <c r="P1435" s="138">
        <v>0</v>
      </c>
      <c r="Q1435" s="138">
        <v>0</v>
      </c>
      <c r="R1435" s="139"/>
      <c r="S1435" s="138">
        <v>0</v>
      </c>
      <c r="T1435" s="139"/>
      <c r="U1435" s="138">
        <v>0</v>
      </c>
      <c r="V1435" s="138">
        <v>0</v>
      </c>
      <c r="W1435" s="138">
        <v>0</v>
      </c>
      <c r="X1435" s="138">
        <v>0</v>
      </c>
      <c r="Y1435" s="138">
        <v>0</v>
      </c>
      <c r="Z1435" s="139"/>
      <c r="AA1435" s="138">
        <v>0</v>
      </c>
      <c r="AB1435" s="131">
        <v>0</v>
      </c>
    </row>
    <row r="1436" spans="1:28" ht="15" customHeight="1" x14ac:dyDescent="0.25">
      <c r="A1436" s="129" t="str">
        <f>B1436&amp;"-"&amp;COUNTIF($B$3:B1436,B1436)</f>
        <v>319-7</v>
      </c>
      <c r="B1436" s="130">
        <v>319</v>
      </c>
      <c r="C1436" s="130" t="s">
        <v>62</v>
      </c>
      <c r="D1436" s="137"/>
      <c r="E1436" s="138">
        <v>0</v>
      </c>
      <c r="F1436" s="138">
        <v>0</v>
      </c>
      <c r="G1436" s="138">
        <v>0</v>
      </c>
      <c r="H1436" s="138">
        <v>0</v>
      </c>
      <c r="I1436" s="138">
        <v>0</v>
      </c>
      <c r="J1436" s="138">
        <v>0</v>
      </c>
      <c r="K1436" s="138">
        <v>0</v>
      </c>
      <c r="L1436" s="139"/>
      <c r="M1436" s="138">
        <v>0</v>
      </c>
      <c r="N1436" s="139"/>
      <c r="O1436" s="138">
        <v>0</v>
      </c>
      <c r="P1436" s="138">
        <v>0</v>
      </c>
      <c r="Q1436" s="138">
        <v>0</v>
      </c>
      <c r="R1436" s="139"/>
      <c r="S1436" s="138">
        <v>0</v>
      </c>
      <c r="T1436" s="139"/>
      <c r="U1436" s="138">
        <v>0</v>
      </c>
      <c r="V1436" s="138">
        <v>0</v>
      </c>
      <c r="W1436" s="138">
        <v>0</v>
      </c>
      <c r="X1436" s="138">
        <v>0</v>
      </c>
      <c r="Y1436" s="138">
        <v>0</v>
      </c>
      <c r="Z1436" s="139"/>
      <c r="AA1436" s="138">
        <v>0</v>
      </c>
      <c r="AB1436" s="131">
        <v>0</v>
      </c>
    </row>
    <row r="1437" spans="1:28" ht="15" customHeight="1" x14ac:dyDescent="0.25">
      <c r="A1437" s="129" t="str">
        <f>B1437&amp;"-"&amp;COUNTIF($B$3:B1437,B1437)</f>
        <v>319-8</v>
      </c>
      <c r="B1437" s="130">
        <v>319</v>
      </c>
      <c r="C1437" s="130" t="s">
        <v>62</v>
      </c>
      <c r="D1437" s="137"/>
      <c r="E1437" s="138">
        <v>0</v>
      </c>
      <c r="F1437" s="138">
        <v>0</v>
      </c>
      <c r="G1437" s="138">
        <v>0</v>
      </c>
      <c r="H1437" s="138">
        <v>0</v>
      </c>
      <c r="I1437" s="138">
        <v>0</v>
      </c>
      <c r="J1437" s="138">
        <v>0</v>
      </c>
      <c r="K1437" s="138">
        <v>0</v>
      </c>
      <c r="L1437" s="139"/>
      <c r="M1437" s="138">
        <v>0</v>
      </c>
      <c r="N1437" s="139"/>
      <c r="O1437" s="138">
        <v>0</v>
      </c>
      <c r="P1437" s="138">
        <v>0</v>
      </c>
      <c r="Q1437" s="138">
        <v>0</v>
      </c>
      <c r="R1437" s="139"/>
      <c r="S1437" s="138">
        <v>0</v>
      </c>
      <c r="T1437" s="139"/>
      <c r="U1437" s="138">
        <v>0</v>
      </c>
      <c r="V1437" s="138">
        <v>0</v>
      </c>
      <c r="W1437" s="138">
        <v>0</v>
      </c>
      <c r="X1437" s="138">
        <v>0</v>
      </c>
      <c r="Y1437" s="138">
        <v>0</v>
      </c>
      <c r="Z1437" s="139"/>
      <c r="AA1437" s="138">
        <v>0</v>
      </c>
      <c r="AB1437" s="131">
        <v>0</v>
      </c>
    </row>
    <row r="1438" spans="1:28" ht="15" customHeight="1" x14ac:dyDescent="0.25">
      <c r="A1438" s="129" t="str">
        <f>B1438&amp;"-"&amp;COUNTIF($B$3:B1438,B1438)</f>
        <v>319-9</v>
      </c>
      <c r="B1438" s="130">
        <v>319</v>
      </c>
      <c r="C1438" s="130" t="s">
        <v>62</v>
      </c>
      <c r="D1438" s="137"/>
      <c r="E1438" s="138">
        <v>0</v>
      </c>
      <c r="F1438" s="138">
        <v>0</v>
      </c>
      <c r="G1438" s="138">
        <v>0</v>
      </c>
      <c r="H1438" s="138">
        <v>0</v>
      </c>
      <c r="I1438" s="138">
        <v>0</v>
      </c>
      <c r="J1438" s="138">
        <v>0</v>
      </c>
      <c r="K1438" s="138">
        <v>0</v>
      </c>
      <c r="L1438" s="139"/>
      <c r="M1438" s="138">
        <v>0</v>
      </c>
      <c r="N1438" s="139"/>
      <c r="O1438" s="138">
        <v>0</v>
      </c>
      <c r="P1438" s="138">
        <v>0</v>
      </c>
      <c r="Q1438" s="138">
        <v>0</v>
      </c>
      <c r="R1438" s="139"/>
      <c r="S1438" s="138">
        <v>0</v>
      </c>
      <c r="T1438" s="139"/>
      <c r="U1438" s="138">
        <v>0</v>
      </c>
      <c r="V1438" s="138">
        <v>0</v>
      </c>
      <c r="W1438" s="138">
        <v>0</v>
      </c>
      <c r="X1438" s="138">
        <v>0</v>
      </c>
      <c r="Y1438" s="138">
        <v>0</v>
      </c>
      <c r="Z1438" s="139"/>
      <c r="AA1438" s="138">
        <v>0</v>
      </c>
      <c r="AB1438" s="131">
        <v>0</v>
      </c>
    </row>
    <row r="1439" spans="1:28" ht="15" customHeight="1" x14ac:dyDescent="0.25">
      <c r="A1439" s="129" t="str">
        <f>B1439&amp;"-"&amp;COUNTIF($B$3:B1439,B1439)</f>
        <v>319-10</v>
      </c>
      <c r="B1439" s="130">
        <v>319</v>
      </c>
      <c r="C1439" s="130" t="s">
        <v>62</v>
      </c>
      <c r="D1439" s="137"/>
      <c r="E1439" s="138">
        <v>0</v>
      </c>
      <c r="F1439" s="138">
        <v>0</v>
      </c>
      <c r="G1439" s="138">
        <v>0</v>
      </c>
      <c r="H1439" s="138">
        <v>0</v>
      </c>
      <c r="I1439" s="138">
        <v>0</v>
      </c>
      <c r="J1439" s="138">
        <v>0</v>
      </c>
      <c r="K1439" s="138">
        <v>0</v>
      </c>
      <c r="L1439" s="139"/>
      <c r="M1439" s="138">
        <v>0</v>
      </c>
      <c r="N1439" s="139"/>
      <c r="O1439" s="138">
        <v>0</v>
      </c>
      <c r="P1439" s="138">
        <v>0</v>
      </c>
      <c r="Q1439" s="138">
        <v>0</v>
      </c>
      <c r="R1439" s="139"/>
      <c r="S1439" s="138">
        <v>0</v>
      </c>
      <c r="T1439" s="139"/>
      <c r="U1439" s="138">
        <v>0</v>
      </c>
      <c r="V1439" s="138">
        <v>0</v>
      </c>
      <c r="W1439" s="138">
        <v>0</v>
      </c>
      <c r="X1439" s="138">
        <v>0</v>
      </c>
      <c r="Y1439" s="138">
        <v>0</v>
      </c>
      <c r="Z1439" s="139"/>
      <c r="AA1439" s="138">
        <v>0</v>
      </c>
      <c r="AB1439" s="131">
        <v>0</v>
      </c>
    </row>
    <row r="1440" spans="1:28" ht="15" customHeight="1" x14ac:dyDescent="0.25">
      <c r="A1440" s="129" t="str">
        <f>B1440&amp;"-"&amp;COUNTIF($B$3:B1440,B1440)</f>
        <v>320-1</v>
      </c>
      <c r="B1440" s="130">
        <v>320</v>
      </c>
      <c r="C1440" s="130" t="s">
        <v>63</v>
      </c>
      <c r="D1440" s="137">
        <v>48116</v>
      </c>
      <c r="E1440" s="138">
        <v>0.47</v>
      </c>
      <c r="F1440" s="138">
        <v>0</v>
      </c>
      <c r="G1440" s="138">
        <v>0</v>
      </c>
      <c r="H1440" s="138">
        <v>0</v>
      </c>
      <c r="I1440" s="138">
        <v>0</v>
      </c>
      <c r="J1440" s="138">
        <v>0</v>
      </c>
      <c r="K1440" s="138">
        <v>0</v>
      </c>
      <c r="L1440" s="139"/>
      <c r="M1440" s="138">
        <v>0.47</v>
      </c>
      <c r="N1440" s="139"/>
      <c r="O1440" s="138">
        <v>0</v>
      </c>
      <c r="P1440" s="138">
        <v>0</v>
      </c>
      <c r="Q1440" s="138">
        <v>0</v>
      </c>
      <c r="R1440" s="139"/>
      <c r="S1440" s="138">
        <v>0</v>
      </c>
      <c r="T1440" s="139"/>
      <c r="U1440" s="138">
        <v>0</v>
      </c>
      <c r="V1440" s="138">
        <v>0</v>
      </c>
      <c r="W1440" s="138">
        <v>0</v>
      </c>
      <c r="X1440" s="138">
        <v>0</v>
      </c>
      <c r="Y1440" s="138">
        <v>0</v>
      </c>
      <c r="Z1440" s="139"/>
      <c r="AA1440" s="138">
        <v>0</v>
      </c>
      <c r="AB1440" s="131">
        <v>0</v>
      </c>
    </row>
    <row r="1441" spans="1:28" ht="15" customHeight="1" x14ac:dyDescent="0.25">
      <c r="A1441" s="129" t="str">
        <f>B1441&amp;"-"&amp;COUNTIF($B$3:B1441,B1441)</f>
        <v>320-2</v>
      </c>
      <c r="B1441" s="130">
        <v>320</v>
      </c>
      <c r="C1441" s="130" t="s">
        <v>63</v>
      </c>
      <c r="D1441" s="137">
        <v>48132</v>
      </c>
      <c r="E1441" s="138">
        <v>3</v>
      </c>
      <c r="F1441" s="138">
        <v>0</v>
      </c>
      <c r="G1441" s="138">
        <v>0</v>
      </c>
      <c r="H1441" s="138">
        <v>0</v>
      </c>
      <c r="I1441" s="138">
        <v>0</v>
      </c>
      <c r="J1441" s="138">
        <v>0</v>
      </c>
      <c r="K1441" s="138">
        <v>0</v>
      </c>
      <c r="L1441" s="139"/>
      <c r="M1441" s="138">
        <v>3</v>
      </c>
      <c r="N1441" s="139"/>
      <c r="O1441" s="138">
        <v>0</v>
      </c>
      <c r="P1441" s="138">
        <v>0</v>
      </c>
      <c r="Q1441" s="138">
        <v>0</v>
      </c>
      <c r="R1441" s="139"/>
      <c r="S1441" s="138">
        <v>0</v>
      </c>
      <c r="T1441" s="139"/>
      <c r="U1441" s="138">
        <v>0</v>
      </c>
      <c r="V1441" s="138">
        <v>0</v>
      </c>
      <c r="W1441" s="138">
        <v>0</v>
      </c>
      <c r="X1441" s="138">
        <v>0</v>
      </c>
      <c r="Y1441" s="138">
        <v>0</v>
      </c>
      <c r="Z1441" s="139"/>
      <c r="AA1441" s="138">
        <v>0</v>
      </c>
      <c r="AB1441" s="131">
        <v>0</v>
      </c>
    </row>
    <row r="1442" spans="1:28" ht="15" customHeight="1" x14ac:dyDescent="0.25">
      <c r="A1442" s="129" t="str">
        <f>B1442&amp;"-"&amp;COUNTIF($B$3:B1442,B1442)</f>
        <v>320-3</v>
      </c>
      <c r="B1442" s="130">
        <v>320</v>
      </c>
      <c r="C1442" s="130" t="s">
        <v>63</v>
      </c>
      <c r="D1442" s="137">
        <v>43943</v>
      </c>
      <c r="E1442" s="138">
        <v>1</v>
      </c>
      <c r="F1442" s="138">
        <v>0</v>
      </c>
      <c r="G1442" s="138">
        <v>0</v>
      </c>
      <c r="H1442" s="138">
        <v>0</v>
      </c>
      <c r="I1442" s="138">
        <v>0</v>
      </c>
      <c r="J1442" s="138">
        <v>0</v>
      </c>
      <c r="K1442" s="138">
        <v>0</v>
      </c>
      <c r="L1442" s="139"/>
      <c r="M1442" s="138">
        <v>1</v>
      </c>
      <c r="N1442" s="139"/>
      <c r="O1442" s="138">
        <v>0</v>
      </c>
      <c r="P1442" s="138">
        <v>0</v>
      </c>
      <c r="Q1442" s="138">
        <v>0</v>
      </c>
      <c r="R1442" s="139"/>
      <c r="S1442" s="138">
        <v>0</v>
      </c>
      <c r="T1442" s="139"/>
      <c r="U1442" s="138">
        <v>0</v>
      </c>
      <c r="V1442" s="138">
        <v>0</v>
      </c>
      <c r="W1442" s="138">
        <v>0</v>
      </c>
      <c r="X1442" s="138">
        <v>0</v>
      </c>
      <c r="Y1442" s="138">
        <v>0</v>
      </c>
      <c r="Z1442" s="139"/>
      <c r="AA1442" s="138">
        <v>0</v>
      </c>
      <c r="AB1442" s="131">
        <v>0</v>
      </c>
    </row>
    <row r="1443" spans="1:28" ht="15" customHeight="1" x14ac:dyDescent="0.25">
      <c r="A1443" s="129" t="str">
        <f>B1443&amp;"-"&amp;COUNTIF($B$3:B1443,B1443)</f>
        <v>320-4</v>
      </c>
      <c r="B1443" s="130">
        <v>320</v>
      </c>
      <c r="C1443" s="130" t="s">
        <v>63</v>
      </c>
      <c r="D1443" s="137">
        <v>44263</v>
      </c>
      <c r="E1443" s="138">
        <v>124.9</v>
      </c>
      <c r="F1443" s="138">
        <v>0</v>
      </c>
      <c r="G1443" s="138">
        <v>22.65</v>
      </c>
      <c r="H1443" s="138">
        <v>1</v>
      </c>
      <c r="I1443" s="138">
        <v>0</v>
      </c>
      <c r="J1443" s="138">
        <v>0</v>
      </c>
      <c r="K1443" s="138">
        <v>1</v>
      </c>
      <c r="L1443" s="139"/>
      <c r="M1443" s="138">
        <v>124.9</v>
      </c>
      <c r="N1443" s="139"/>
      <c r="O1443" s="138">
        <v>0</v>
      </c>
      <c r="P1443" s="138">
        <v>0</v>
      </c>
      <c r="Q1443" s="138">
        <v>0</v>
      </c>
      <c r="R1443" s="139"/>
      <c r="S1443" s="138">
        <v>0</v>
      </c>
      <c r="T1443" s="139"/>
      <c r="U1443" s="138">
        <v>0</v>
      </c>
      <c r="V1443" s="138">
        <v>0</v>
      </c>
      <c r="W1443" s="138">
        <v>0</v>
      </c>
      <c r="X1443" s="138">
        <v>0</v>
      </c>
      <c r="Y1443" s="138">
        <v>0</v>
      </c>
      <c r="Z1443" s="139"/>
      <c r="AA1443" s="138">
        <v>0</v>
      </c>
      <c r="AB1443" s="131">
        <v>0</v>
      </c>
    </row>
    <row r="1444" spans="1:28" ht="15" customHeight="1" x14ac:dyDescent="0.25">
      <c r="A1444" s="129" t="str">
        <f>B1444&amp;"-"&amp;COUNTIF($B$3:B1444,B1444)</f>
        <v>320-5</v>
      </c>
      <c r="B1444" s="130">
        <v>320</v>
      </c>
      <c r="C1444" s="130" t="s">
        <v>63</v>
      </c>
      <c r="D1444" s="137"/>
      <c r="E1444" s="138">
        <v>0</v>
      </c>
      <c r="F1444" s="138">
        <v>0</v>
      </c>
      <c r="G1444" s="138">
        <v>0</v>
      </c>
      <c r="H1444" s="138">
        <v>0</v>
      </c>
      <c r="I1444" s="138">
        <v>0</v>
      </c>
      <c r="J1444" s="138">
        <v>0</v>
      </c>
      <c r="K1444" s="138">
        <v>0</v>
      </c>
      <c r="L1444" s="139"/>
      <c r="M1444" s="138">
        <v>0</v>
      </c>
      <c r="N1444" s="139"/>
      <c r="O1444" s="138">
        <v>0</v>
      </c>
      <c r="P1444" s="138">
        <v>0</v>
      </c>
      <c r="Q1444" s="138">
        <v>0</v>
      </c>
      <c r="R1444" s="139"/>
      <c r="S1444" s="138">
        <v>0</v>
      </c>
      <c r="T1444" s="139"/>
      <c r="U1444" s="138">
        <v>0</v>
      </c>
      <c r="V1444" s="138">
        <v>0</v>
      </c>
      <c r="W1444" s="138">
        <v>0</v>
      </c>
      <c r="X1444" s="138">
        <v>0</v>
      </c>
      <c r="Y1444" s="138">
        <v>0</v>
      </c>
      <c r="Z1444" s="139"/>
      <c r="AA1444" s="138">
        <v>0</v>
      </c>
      <c r="AB1444" s="131">
        <v>0</v>
      </c>
    </row>
    <row r="1445" spans="1:28" ht="15" customHeight="1" x14ac:dyDescent="0.25">
      <c r="A1445" s="129" t="str">
        <f>B1445&amp;"-"&amp;COUNTIF($B$3:B1445,B1445)</f>
        <v>320-6</v>
      </c>
      <c r="B1445" s="130">
        <v>320</v>
      </c>
      <c r="C1445" s="130" t="s">
        <v>63</v>
      </c>
      <c r="D1445" s="137"/>
      <c r="E1445" s="138">
        <v>0</v>
      </c>
      <c r="F1445" s="138">
        <v>0</v>
      </c>
      <c r="G1445" s="138">
        <v>0</v>
      </c>
      <c r="H1445" s="138">
        <v>0</v>
      </c>
      <c r="I1445" s="138">
        <v>0</v>
      </c>
      <c r="J1445" s="138">
        <v>0</v>
      </c>
      <c r="K1445" s="138">
        <v>0</v>
      </c>
      <c r="L1445" s="139"/>
      <c r="M1445" s="138">
        <v>0</v>
      </c>
      <c r="N1445" s="139"/>
      <c r="O1445" s="138">
        <v>0</v>
      </c>
      <c r="P1445" s="138">
        <v>0</v>
      </c>
      <c r="Q1445" s="138">
        <v>0</v>
      </c>
      <c r="R1445" s="139"/>
      <c r="S1445" s="138">
        <v>0</v>
      </c>
      <c r="T1445" s="139"/>
      <c r="U1445" s="138">
        <v>0</v>
      </c>
      <c r="V1445" s="138">
        <v>0</v>
      </c>
      <c r="W1445" s="138">
        <v>0</v>
      </c>
      <c r="X1445" s="138">
        <v>0</v>
      </c>
      <c r="Y1445" s="138">
        <v>0</v>
      </c>
      <c r="Z1445" s="139"/>
      <c r="AA1445" s="138">
        <v>0</v>
      </c>
      <c r="AB1445" s="131">
        <v>0</v>
      </c>
    </row>
    <row r="1446" spans="1:28" ht="15" customHeight="1" x14ac:dyDescent="0.25">
      <c r="A1446" s="129" t="str">
        <f>B1446&amp;"-"&amp;COUNTIF($B$3:B1446,B1446)</f>
        <v>320-7</v>
      </c>
      <c r="B1446" s="130">
        <v>320</v>
      </c>
      <c r="C1446" s="130" t="s">
        <v>63</v>
      </c>
      <c r="D1446" s="137"/>
      <c r="E1446" s="138">
        <v>0</v>
      </c>
      <c r="F1446" s="138">
        <v>0</v>
      </c>
      <c r="G1446" s="138">
        <v>0</v>
      </c>
      <c r="H1446" s="138">
        <v>0</v>
      </c>
      <c r="I1446" s="138">
        <v>0</v>
      </c>
      <c r="J1446" s="138">
        <v>0</v>
      </c>
      <c r="K1446" s="138">
        <v>0</v>
      </c>
      <c r="L1446" s="139"/>
      <c r="M1446" s="138">
        <v>0</v>
      </c>
      <c r="N1446" s="139"/>
      <c r="O1446" s="138">
        <v>0</v>
      </c>
      <c r="P1446" s="138">
        <v>0</v>
      </c>
      <c r="Q1446" s="138">
        <v>0</v>
      </c>
      <c r="R1446" s="139"/>
      <c r="S1446" s="138">
        <v>0</v>
      </c>
      <c r="T1446" s="139"/>
      <c r="U1446" s="138">
        <v>0</v>
      </c>
      <c r="V1446" s="138">
        <v>0</v>
      </c>
      <c r="W1446" s="138">
        <v>0</v>
      </c>
      <c r="X1446" s="138">
        <v>0</v>
      </c>
      <c r="Y1446" s="138">
        <v>0</v>
      </c>
      <c r="Z1446" s="139"/>
      <c r="AA1446" s="138">
        <v>0</v>
      </c>
      <c r="AB1446" s="131">
        <v>0</v>
      </c>
    </row>
    <row r="1447" spans="1:28" ht="15" customHeight="1" x14ac:dyDescent="0.25">
      <c r="A1447" s="129" t="str">
        <f>B1447&amp;"-"&amp;COUNTIF($B$3:B1447,B1447)</f>
        <v>320-8</v>
      </c>
      <c r="B1447" s="130">
        <v>320</v>
      </c>
      <c r="C1447" s="130" t="s">
        <v>63</v>
      </c>
      <c r="D1447" s="137"/>
      <c r="E1447" s="138">
        <v>0</v>
      </c>
      <c r="F1447" s="138">
        <v>0</v>
      </c>
      <c r="G1447" s="138">
        <v>0</v>
      </c>
      <c r="H1447" s="138">
        <v>0</v>
      </c>
      <c r="I1447" s="138">
        <v>0</v>
      </c>
      <c r="J1447" s="138">
        <v>0</v>
      </c>
      <c r="K1447" s="138">
        <v>0</v>
      </c>
      <c r="L1447" s="139"/>
      <c r="M1447" s="138">
        <v>0</v>
      </c>
      <c r="N1447" s="139"/>
      <c r="O1447" s="138">
        <v>0</v>
      </c>
      <c r="P1447" s="138">
        <v>0</v>
      </c>
      <c r="Q1447" s="138">
        <v>0</v>
      </c>
      <c r="R1447" s="139"/>
      <c r="S1447" s="138">
        <v>0</v>
      </c>
      <c r="T1447" s="139"/>
      <c r="U1447" s="138">
        <v>0</v>
      </c>
      <c r="V1447" s="138">
        <v>0</v>
      </c>
      <c r="W1447" s="138">
        <v>0</v>
      </c>
      <c r="X1447" s="138">
        <v>0</v>
      </c>
      <c r="Y1447" s="138">
        <v>0</v>
      </c>
      <c r="Z1447" s="139"/>
      <c r="AA1447" s="138">
        <v>0</v>
      </c>
      <c r="AB1447" s="131">
        <v>0</v>
      </c>
    </row>
    <row r="1448" spans="1:28" ht="15" customHeight="1" x14ac:dyDescent="0.25">
      <c r="A1448" s="129" t="str">
        <f>B1448&amp;"-"&amp;COUNTIF($B$3:B1448,B1448)</f>
        <v>321-1</v>
      </c>
      <c r="B1448" s="130">
        <v>321</v>
      </c>
      <c r="C1448" s="130" t="s">
        <v>64</v>
      </c>
      <c r="D1448" s="137">
        <v>43653</v>
      </c>
      <c r="E1448" s="138">
        <v>9.9700000000000006</v>
      </c>
      <c r="F1448" s="138">
        <v>0</v>
      </c>
      <c r="G1448" s="138">
        <v>0</v>
      </c>
      <c r="H1448" s="138">
        <v>0</v>
      </c>
      <c r="I1448" s="138">
        <v>0</v>
      </c>
      <c r="J1448" s="138">
        <v>0</v>
      </c>
      <c r="K1448" s="138">
        <v>0</v>
      </c>
      <c r="L1448" s="139"/>
      <c r="M1448" s="138">
        <v>2.52</v>
      </c>
      <c r="N1448" s="139"/>
      <c r="O1448" s="138">
        <v>0</v>
      </c>
      <c r="P1448" s="138">
        <v>0</v>
      </c>
      <c r="Q1448" s="138">
        <v>0</v>
      </c>
      <c r="R1448" s="139"/>
      <c r="S1448" s="138">
        <v>0</v>
      </c>
      <c r="T1448" s="139"/>
      <c r="U1448" s="138">
        <v>0</v>
      </c>
      <c r="V1448" s="138">
        <v>0</v>
      </c>
      <c r="W1448" s="138">
        <v>0</v>
      </c>
      <c r="X1448" s="138">
        <v>0</v>
      </c>
      <c r="Y1448" s="138">
        <v>0</v>
      </c>
      <c r="Z1448" s="139"/>
      <c r="AA1448" s="138">
        <v>0</v>
      </c>
      <c r="AB1448" s="131">
        <v>0</v>
      </c>
    </row>
    <row r="1449" spans="1:28" ht="15" customHeight="1" x14ac:dyDescent="0.25">
      <c r="A1449" s="129" t="str">
        <f>B1449&amp;"-"&amp;COUNTIF($B$3:B1449,B1449)</f>
        <v>321-2</v>
      </c>
      <c r="B1449" s="130">
        <v>321</v>
      </c>
      <c r="C1449" s="130" t="s">
        <v>64</v>
      </c>
      <c r="D1449" s="137">
        <v>43786</v>
      </c>
      <c r="E1449" s="138">
        <v>190.26</v>
      </c>
      <c r="F1449" s="138">
        <v>1</v>
      </c>
      <c r="G1449" s="138">
        <v>17.27</v>
      </c>
      <c r="H1449" s="138">
        <v>1</v>
      </c>
      <c r="I1449" s="138">
        <v>0</v>
      </c>
      <c r="J1449" s="138">
        <v>0</v>
      </c>
      <c r="K1449" s="138">
        <v>0</v>
      </c>
      <c r="L1449" s="139"/>
      <c r="M1449" s="138">
        <v>85.01</v>
      </c>
      <c r="N1449" s="139"/>
      <c r="O1449" s="138">
        <v>0</v>
      </c>
      <c r="P1449" s="138">
        <v>0</v>
      </c>
      <c r="Q1449" s="138">
        <v>0</v>
      </c>
      <c r="R1449" s="139"/>
      <c r="S1449" s="138">
        <v>0</v>
      </c>
      <c r="T1449" s="139"/>
      <c r="U1449" s="138">
        <v>0</v>
      </c>
      <c r="V1449" s="138">
        <v>0</v>
      </c>
      <c r="W1449" s="138">
        <v>0</v>
      </c>
      <c r="X1449" s="138">
        <v>0</v>
      </c>
      <c r="Y1449" s="138">
        <v>0</v>
      </c>
      <c r="Z1449" s="139"/>
      <c r="AA1449" s="138">
        <v>0</v>
      </c>
      <c r="AB1449" s="131">
        <v>0</v>
      </c>
    </row>
    <row r="1450" spans="1:28" ht="15" customHeight="1" x14ac:dyDescent="0.25">
      <c r="A1450" s="129" t="str">
        <f>B1450&amp;"-"&amp;COUNTIF($B$3:B1450,B1450)</f>
        <v>321-3</v>
      </c>
      <c r="B1450" s="130">
        <v>321</v>
      </c>
      <c r="C1450" s="130" t="s">
        <v>64</v>
      </c>
      <c r="D1450" s="137">
        <v>43950</v>
      </c>
      <c r="E1450" s="138">
        <v>2</v>
      </c>
      <c r="F1450" s="138">
        <v>0</v>
      </c>
      <c r="G1450" s="138">
        <v>1</v>
      </c>
      <c r="H1450" s="138">
        <v>0</v>
      </c>
      <c r="I1450" s="138">
        <v>0</v>
      </c>
      <c r="J1450" s="138">
        <v>0</v>
      </c>
      <c r="K1450" s="138">
        <v>0</v>
      </c>
      <c r="L1450" s="139"/>
      <c r="M1450" s="138">
        <v>0</v>
      </c>
      <c r="N1450" s="139"/>
      <c r="O1450" s="138">
        <v>0</v>
      </c>
      <c r="P1450" s="138">
        <v>0</v>
      </c>
      <c r="Q1450" s="138">
        <v>0</v>
      </c>
      <c r="R1450" s="139"/>
      <c r="S1450" s="138">
        <v>0</v>
      </c>
      <c r="T1450" s="139"/>
      <c r="U1450" s="138">
        <v>0</v>
      </c>
      <c r="V1450" s="138">
        <v>0</v>
      </c>
      <c r="W1450" s="138">
        <v>0</v>
      </c>
      <c r="X1450" s="138">
        <v>0</v>
      </c>
      <c r="Y1450" s="138">
        <v>0</v>
      </c>
      <c r="Z1450" s="139"/>
      <c r="AA1450" s="138">
        <v>0</v>
      </c>
      <c r="AB1450" s="131">
        <v>0</v>
      </c>
    </row>
    <row r="1451" spans="1:28" ht="15" customHeight="1" x14ac:dyDescent="0.25">
      <c r="A1451" s="129" t="str">
        <f>B1451&amp;"-"&amp;COUNTIF($B$3:B1451,B1451)</f>
        <v>321-4</v>
      </c>
      <c r="B1451" s="130">
        <v>321</v>
      </c>
      <c r="C1451" s="130" t="s">
        <v>64</v>
      </c>
      <c r="D1451" s="137">
        <v>44040</v>
      </c>
      <c r="E1451" s="138">
        <v>12</v>
      </c>
      <c r="F1451" s="138">
        <v>0</v>
      </c>
      <c r="G1451" s="138">
        <v>1</v>
      </c>
      <c r="H1451" s="138">
        <v>0</v>
      </c>
      <c r="I1451" s="138">
        <v>0</v>
      </c>
      <c r="J1451" s="138">
        <v>0</v>
      </c>
      <c r="K1451" s="138">
        <v>0</v>
      </c>
      <c r="L1451" s="139"/>
      <c r="M1451" s="138">
        <v>2.52</v>
      </c>
      <c r="N1451" s="139"/>
      <c r="O1451" s="138">
        <v>0</v>
      </c>
      <c r="P1451" s="138">
        <v>0</v>
      </c>
      <c r="Q1451" s="138">
        <v>0</v>
      </c>
      <c r="R1451" s="139"/>
      <c r="S1451" s="138">
        <v>0</v>
      </c>
      <c r="T1451" s="139"/>
      <c r="U1451" s="138">
        <v>0</v>
      </c>
      <c r="V1451" s="138">
        <v>0</v>
      </c>
      <c r="W1451" s="138">
        <v>0</v>
      </c>
      <c r="X1451" s="138">
        <v>0</v>
      </c>
      <c r="Y1451" s="138">
        <v>0</v>
      </c>
      <c r="Z1451" s="139"/>
      <c r="AA1451" s="138">
        <v>0</v>
      </c>
      <c r="AB1451" s="131">
        <v>0</v>
      </c>
    </row>
    <row r="1452" spans="1:28" ht="15" customHeight="1" x14ac:dyDescent="0.25">
      <c r="A1452" s="129" t="str">
        <f>B1452&amp;"-"&amp;COUNTIF($B$3:B1452,B1452)</f>
        <v>321-5</v>
      </c>
      <c r="B1452" s="130">
        <v>321</v>
      </c>
      <c r="C1452" s="130" t="s">
        <v>64</v>
      </c>
      <c r="D1452" s="137">
        <v>44305</v>
      </c>
      <c r="E1452" s="138">
        <v>6.38</v>
      </c>
      <c r="F1452" s="138">
        <v>0</v>
      </c>
      <c r="G1452" s="138">
        <v>1</v>
      </c>
      <c r="H1452" s="138">
        <v>0</v>
      </c>
      <c r="I1452" s="138">
        <v>0</v>
      </c>
      <c r="J1452" s="138">
        <v>0</v>
      </c>
      <c r="K1452" s="138">
        <v>0</v>
      </c>
      <c r="L1452" s="139"/>
      <c r="M1452" s="138">
        <v>2.65</v>
      </c>
      <c r="N1452" s="139"/>
      <c r="O1452" s="138">
        <v>0</v>
      </c>
      <c r="P1452" s="138">
        <v>0</v>
      </c>
      <c r="Q1452" s="138">
        <v>0</v>
      </c>
      <c r="R1452" s="139"/>
      <c r="S1452" s="138">
        <v>0</v>
      </c>
      <c r="T1452" s="139"/>
      <c r="U1452" s="138">
        <v>0</v>
      </c>
      <c r="V1452" s="138">
        <v>0</v>
      </c>
      <c r="W1452" s="138">
        <v>0</v>
      </c>
      <c r="X1452" s="138">
        <v>0</v>
      </c>
      <c r="Y1452" s="138">
        <v>0</v>
      </c>
      <c r="Z1452" s="139"/>
      <c r="AA1452" s="138">
        <v>0</v>
      </c>
      <c r="AB1452" s="131">
        <v>0</v>
      </c>
    </row>
    <row r="1453" spans="1:28" ht="15" customHeight="1" x14ac:dyDescent="0.25">
      <c r="A1453" s="129" t="str">
        <f>B1453&amp;"-"&amp;COUNTIF($B$3:B1453,B1453)</f>
        <v>321-6</v>
      </c>
      <c r="B1453" s="130">
        <v>321</v>
      </c>
      <c r="C1453" s="130" t="s">
        <v>64</v>
      </c>
      <c r="D1453" s="137">
        <v>44388</v>
      </c>
      <c r="E1453" s="138">
        <v>2</v>
      </c>
      <c r="F1453" s="138">
        <v>0</v>
      </c>
      <c r="G1453" s="138">
        <v>0.95</v>
      </c>
      <c r="H1453" s="138">
        <v>0</v>
      </c>
      <c r="I1453" s="138">
        <v>0</v>
      </c>
      <c r="J1453" s="138">
        <v>0</v>
      </c>
      <c r="K1453" s="138">
        <v>0</v>
      </c>
      <c r="L1453" s="139"/>
      <c r="M1453" s="138">
        <v>1.79</v>
      </c>
      <c r="N1453" s="139"/>
      <c r="O1453" s="138">
        <v>0</v>
      </c>
      <c r="P1453" s="138">
        <v>0</v>
      </c>
      <c r="Q1453" s="138">
        <v>0</v>
      </c>
      <c r="R1453" s="139"/>
      <c r="S1453" s="138">
        <v>0</v>
      </c>
      <c r="T1453" s="139"/>
      <c r="U1453" s="138">
        <v>0</v>
      </c>
      <c r="V1453" s="138">
        <v>0</v>
      </c>
      <c r="W1453" s="138">
        <v>0</v>
      </c>
      <c r="X1453" s="138">
        <v>0</v>
      </c>
      <c r="Y1453" s="138">
        <v>0</v>
      </c>
      <c r="Z1453" s="139"/>
      <c r="AA1453" s="138">
        <v>0</v>
      </c>
      <c r="AB1453" s="131">
        <v>0</v>
      </c>
    </row>
    <row r="1454" spans="1:28" ht="15" customHeight="1" x14ac:dyDescent="0.25">
      <c r="A1454" s="129" t="str">
        <f>B1454&amp;"-"&amp;COUNTIF($B$3:B1454,B1454)</f>
        <v>321-7</v>
      </c>
      <c r="B1454" s="130">
        <v>321</v>
      </c>
      <c r="C1454" s="130" t="s">
        <v>64</v>
      </c>
      <c r="D1454" s="137">
        <v>44537</v>
      </c>
      <c r="E1454" s="138">
        <v>2</v>
      </c>
      <c r="F1454" s="138">
        <v>0</v>
      </c>
      <c r="G1454" s="138">
        <v>0</v>
      </c>
      <c r="H1454" s="138">
        <v>0</v>
      </c>
      <c r="I1454" s="138">
        <v>0</v>
      </c>
      <c r="J1454" s="138">
        <v>0</v>
      </c>
      <c r="K1454" s="138">
        <v>0</v>
      </c>
      <c r="L1454" s="139"/>
      <c r="M1454" s="138">
        <v>0</v>
      </c>
      <c r="N1454" s="139"/>
      <c r="O1454" s="138">
        <v>0</v>
      </c>
      <c r="P1454" s="138">
        <v>0</v>
      </c>
      <c r="Q1454" s="138">
        <v>0</v>
      </c>
      <c r="R1454" s="139"/>
      <c r="S1454" s="138">
        <v>0</v>
      </c>
      <c r="T1454" s="139"/>
      <c r="U1454" s="138">
        <v>0</v>
      </c>
      <c r="V1454" s="138">
        <v>0</v>
      </c>
      <c r="W1454" s="138">
        <v>0</v>
      </c>
      <c r="X1454" s="138">
        <v>0</v>
      </c>
      <c r="Y1454" s="138">
        <v>0</v>
      </c>
      <c r="Z1454" s="139"/>
      <c r="AA1454" s="138">
        <v>0</v>
      </c>
      <c r="AB1454" s="131">
        <v>0</v>
      </c>
    </row>
    <row r="1455" spans="1:28" ht="15" customHeight="1" x14ac:dyDescent="0.25">
      <c r="A1455" s="129" t="str">
        <f>B1455&amp;"-"&amp;COUNTIF($B$3:B1455,B1455)</f>
        <v>321-8</v>
      </c>
      <c r="B1455" s="130">
        <v>321</v>
      </c>
      <c r="C1455" s="130" t="s">
        <v>64</v>
      </c>
      <c r="D1455" s="137">
        <v>44636</v>
      </c>
      <c r="E1455" s="138">
        <v>18.71</v>
      </c>
      <c r="F1455" s="138">
        <v>0</v>
      </c>
      <c r="G1455" s="138">
        <v>0</v>
      </c>
      <c r="H1455" s="138">
        <v>0</v>
      </c>
      <c r="I1455" s="138">
        <v>0</v>
      </c>
      <c r="J1455" s="138">
        <v>0</v>
      </c>
      <c r="K1455" s="138">
        <v>0</v>
      </c>
      <c r="L1455" s="139"/>
      <c r="M1455" s="138">
        <v>5.75</v>
      </c>
      <c r="N1455" s="139"/>
      <c r="O1455" s="138">
        <v>0</v>
      </c>
      <c r="P1455" s="138">
        <v>0</v>
      </c>
      <c r="Q1455" s="138">
        <v>0</v>
      </c>
      <c r="R1455" s="139"/>
      <c r="S1455" s="138">
        <v>0</v>
      </c>
      <c r="T1455" s="139"/>
      <c r="U1455" s="138">
        <v>0</v>
      </c>
      <c r="V1455" s="138">
        <v>0</v>
      </c>
      <c r="W1455" s="138">
        <v>0</v>
      </c>
      <c r="X1455" s="138">
        <v>0</v>
      </c>
      <c r="Y1455" s="138">
        <v>0</v>
      </c>
      <c r="Z1455" s="139"/>
      <c r="AA1455" s="138">
        <v>0</v>
      </c>
      <c r="AB1455" s="131">
        <v>0</v>
      </c>
    </row>
    <row r="1456" spans="1:28" ht="15" customHeight="1" x14ac:dyDescent="0.25">
      <c r="A1456" s="129" t="str">
        <f>B1456&amp;"-"&amp;COUNTIF($B$3:B1456,B1456)</f>
        <v>321-9</v>
      </c>
      <c r="B1456" s="130">
        <v>321</v>
      </c>
      <c r="C1456" s="130" t="s">
        <v>64</v>
      </c>
      <c r="D1456" s="137"/>
      <c r="E1456" s="138">
        <v>0</v>
      </c>
      <c r="F1456" s="138">
        <v>0</v>
      </c>
      <c r="G1456" s="138">
        <v>0</v>
      </c>
      <c r="H1456" s="138">
        <v>0</v>
      </c>
      <c r="I1456" s="138">
        <v>0</v>
      </c>
      <c r="J1456" s="138">
        <v>0</v>
      </c>
      <c r="K1456" s="138">
        <v>0</v>
      </c>
      <c r="L1456" s="139"/>
      <c r="M1456" s="138">
        <v>0</v>
      </c>
      <c r="N1456" s="139"/>
      <c r="O1456" s="138">
        <v>0</v>
      </c>
      <c r="P1456" s="138">
        <v>0</v>
      </c>
      <c r="Q1456" s="138">
        <v>0</v>
      </c>
      <c r="R1456" s="139"/>
      <c r="S1456" s="138">
        <v>0</v>
      </c>
      <c r="T1456" s="139"/>
      <c r="U1456" s="138">
        <v>0</v>
      </c>
      <c r="V1456" s="138">
        <v>0</v>
      </c>
      <c r="W1456" s="138">
        <v>0</v>
      </c>
      <c r="X1456" s="138">
        <v>0</v>
      </c>
      <c r="Y1456" s="138">
        <v>0</v>
      </c>
      <c r="Z1456" s="139"/>
      <c r="AA1456" s="138">
        <v>0</v>
      </c>
      <c r="AB1456" s="131">
        <v>0</v>
      </c>
    </row>
    <row r="1457" spans="1:28" ht="15" customHeight="1" x14ac:dyDescent="0.25">
      <c r="A1457" s="129" t="str">
        <f>B1457&amp;"-"&amp;COUNTIF($B$3:B1457,B1457)</f>
        <v>321-10</v>
      </c>
      <c r="B1457" s="130">
        <v>321</v>
      </c>
      <c r="C1457" s="130" t="s">
        <v>64</v>
      </c>
      <c r="D1457" s="137"/>
      <c r="E1457" s="138">
        <v>0</v>
      </c>
      <c r="F1457" s="138">
        <v>0</v>
      </c>
      <c r="G1457" s="138">
        <v>0</v>
      </c>
      <c r="H1457" s="138">
        <v>0</v>
      </c>
      <c r="I1457" s="138">
        <v>0</v>
      </c>
      <c r="J1457" s="138">
        <v>0</v>
      </c>
      <c r="K1457" s="138">
        <v>0</v>
      </c>
      <c r="L1457" s="139"/>
      <c r="M1457" s="138">
        <v>0</v>
      </c>
      <c r="N1457" s="139"/>
      <c r="O1457" s="138">
        <v>0</v>
      </c>
      <c r="P1457" s="138">
        <v>0</v>
      </c>
      <c r="Q1457" s="138">
        <v>0</v>
      </c>
      <c r="R1457" s="139"/>
      <c r="S1457" s="138">
        <v>0</v>
      </c>
      <c r="T1457" s="139"/>
      <c r="U1457" s="138">
        <v>0</v>
      </c>
      <c r="V1457" s="138">
        <v>0</v>
      </c>
      <c r="W1457" s="138">
        <v>0</v>
      </c>
      <c r="X1457" s="138">
        <v>0</v>
      </c>
      <c r="Y1457" s="138">
        <v>0</v>
      </c>
      <c r="Z1457" s="139"/>
      <c r="AA1457" s="138">
        <v>0</v>
      </c>
      <c r="AB1457" s="131">
        <v>0</v>
      </c>
    </row>
    <row r="1458" spans="1:28" ht="15" customHeight="1" x14ac:dyDescent="0.25">
      <c r="A1458" s="129" t="str">
        <f>B1458&amp;"-"&amp;COUNTIF($B$3:B1458,B1458)</f>
        <v>321-11</v>
      </c>
      <c r="B1458" s="130">
        <v>321</v>
      </c>
      <c r="C1458" s="130" t="s">
        <v>64</v>
      </c>
      <c r="D1458" s="137"/>
      <c r="E1458" s="138">
        <v>0</v>
      </c>
      <c r="F1458" s="138">
        <v>0</v>
      </c>
      <c r="G1458" s="138">
        <v>0</v>
      </c>
      <c r="H1458" s="138">
        <v>0</v>
      </c>
      <c r="I1458" s="138">
        <v>0</v>
      </c>
      <c r="J1458" s="138">
        <v>0</v>
      </c>
      <c r="K1458" s="138">
        <v>0</v>
      </c>
      <c r="L1458" s="139"/>
      <c r="M1458" s="138">
        <v>0</v>
      </c>
      <c r="N1458" s="139"/>
      <c r="O1458" s="138">
        <v>0</v>
      </c>
      <c r="P1458" s="138">
        <v>0</v>
      </c>
      <c r="Q1458" s="138">
        <v>0</v>
      </c>
      <c r="R1458" s="139"/>
      <c r="S1458" s="138">
        <v>0</v>
      </c>
      <c r="T1458" s="139"/>
      <c r="U1458" s="138">
        <v>0</v>
      </c>
      <c r="V1458" s="138">
        <v>0</v>
      </c>
      <c r="W1458" s="138">
        <v>0</v>
      </c>
      <c r="X1458" s="138">
        <v>0</v>
      </c>
      <c r="Y1458" s="138">
        <v>0</v>
      </c>
      <c r="Z1458" s="139"/>
      <c r="AA1458" s="138">
        <v>0</v>
      </c>
      <c r="AB1458" s="131">
        <v>0</v>
      </c>
    </row>
    <row r="1459" spans="1:28" ht="15" customHeight="1" x14ac:dyDescent="0.25">
      <c r="A1459" s="129" t="str">
        <f>B1459&amp;"-"&amp;COUNTIF($B$3:B1459,B1459)</f>
        <v>321-12</v>
      </c>
      <c r="B1459" s="130">
        <v>321</v>
      </c>
      <c r="C1459" s="130" t="s">
        <v>64</v>
      </c>
      <c r="D1459" s="137"/>
      <c r="E1459" s="138">
        <v>0</v>
      </c>
      <c r="F1459" s="138">
        <v>0</v>
      </c>
      <c r="G1459" s="138">
        <v>0</v>
      </c>
      <c r="H1459" s="138">
        <v>0</v>
      </c>
      <c r="I1459" s="138">
        <v>0</v>
      </c>
      <c r="J1459" s="138">
        <v>0</v>
      </c>
      <c r="K1459" s="138">
        <v>0</v>
      </c>
      <c r="L1459" s="139"/>
      <c r="M1459" s="138">
        <v>0</v>
      </c>
      <c r="N1459" s="139"/>
      <c r="O1459" s="138">
        <v>0</v>
      </c>
      <c r="P1459" s="138">
        <v>0</v>
      </c>
      <c r="Q1459" s="138">
        <v>0</v>
      </c>
      <c r="R1459" s="139"/>
      <c r="S1459" s="138">
        <v>0</v>
      </c>
      <c r="T1459" s="139"/>
      <c r="U1459" s="138">
        <v>0</v>
      </c>
      <c r="V1459" s="138">
        <v>0</v>
      </c>
      <c r="W1459" s="138">
        <v>0</v>
      </c>
      <c r="X1459" s="138">
        <v>0</v>
      </c>
      <c r="Y1459" s="138">
        <v>0</v>
      </c>
      <c r="Z1459" s="139"/>
      <c r="AA1459" s="138">
        <v>0</v>
      </c>
      <c r="AB1459" s="131">
        <v>0</v>
      </c>
    </row>
    <row r="1460" spans="1:28" ht="15" customHeight="1" x14ac:dyDescent="0.25">
      <c r="A1460" s="129" t="str">
        <f>B1460&amp;"-"&amp;COUNTIF($B$3:B1460,B1460)</f>
        <v>321-13</v>
      </c>
      <c r="B1460" s="130">
        <v>321</v>
      </c>
      <c r="C1460" s="130" t="s">
        <v>64</v>
      </c>
      <c r="D1460" s="137"/>
      <c r="E1460" s="138">
        <v>0</v>
      </c>
      <c r="F1460" s="138">
        <v>0</v>
      </c>
      <c r="G1460" s="138">
        <v>0</v>
      </c>
      <c r="H1460" s="138">
        <v>0</v>
      </c>
      <c r="I1460" s="138">
        <v>0</v>
      </c>
      <c r="J1460" s="138">
        <v>0</v>
      </c>
      <c r="K1460" s="138">
        <v>0</v>
      </c>
      <c r="L1460" s="139"/>
      <c r="M1460" s="138">
        <v>0</v>
      </c>
      <c r="N1460" s="139"/>
      <c r="O1460" s="138">
        <v>0</v>
      </c>
      <c r="P1460" s="138">
        <v>0</v>
      </c>
      <c r="Q1460" s="138">
        <v>0</v>
      </c>
      <c r="R1460" s="139"/>
      <c r="S1460" s="138">
        <v>0</v>
      </c>
      <c r="T1460" s="139"/>
      <c r="U1460" s="138">
        <v>0</v>
      </c>
      <c r="V1460" s="138">
        <v>0</v>
      </c>
      <c r="W1460" s="138">
        <v>0</v>
      </c>
      <c r="X1460" s="138">
        <v>0</v>
      </c>
      <c r="Y1460" s="138">
        <v>0</v>
      </c>
      <c r="Z1460" s="139"/>
      <c r="AA1460" s="138">
        <v>0</v>
      </c>
      <c r="AB1460" s="131">
        <v>0</v>
      </c>
    </row>
    <row r="1461" spans="1:28" ht="15" customHeight="1" x14ac:dyDescent="0.25">
      <c r="A1461" s="129" t="str">
        <f>B1461&amp;"-"&amp;COUNTIF($B$3:B1461,B1461)</f>
        <v>321-14</v>
      </c>
      <c r="B1461" s="130">
        <v>321</v>
      </c>
      <c r="C1461" s="130" t="s">
        <v>64</v>
      </c>
      <c r="D1461" s="137"/>
      <c r="E1461" s="138">
        <v>0</v>
      </c>
      <c r="F1461" s="138">
        <v>0</v>
      </c>
      <c r="G1461" s="138">
        <v>0</v>
      </c>
      <c r="H1461" s="138">
        <v>0</v>
      </c>
      <c r="I1461" s="138">
        <v>0</v>
      </c>
      <c r="J1461" s="138">
        <v>0</v>
      </c>
      <c r="K1461" s="138">
        <v>0</v>
      </c>
      <c r="L1461" s="139"/>
      <c r="M1461" s="138">
        <v>0</v>
      </c>
      <c r="N1461" s="139"/>
      <c r="O1461" s="138">
        <v>0</v>
      </c>
      <c r="P1461" s="138">
        <v>0</v>
      </c>
      <c r="Q1461" s="138">
        <v>0</v>
      </c>
      <c r="R1461" s="139"/>
      <c r="S1461" s="138">
        <v>0</v>
      </c>
      <c r="T1461" s="139"/>
      <c r="U1461" s="138">
        <v>0</v>
      </c>
      <c r="V1461" s="138">
        <v>0</v>
      </c>
      <c r="W1461" s="138">
        <v>0</v>
      </c>
      <c r="X1461" s="138">
        <v>0</v>
      </c>
      <c r="Y1461" s="138">
        <v>0</v>
      </c>
      <c r="Z1461" s="139"/>
      <c r="AA1461" s="138">
        <v>0</v>
      </c>
      <c r="AB1461" s="131">
        <v>0</v>
      </c>
    </row>
    <row r="1462" spans="1:28" ht="15" customHeight="1" x14ac:dyDescent="0.25">
      <c r="A1462" s="129" t="str">
        <f>B1462&amp;"-"&amp;COUNTIF($B$3:B1462,B1462)</f>
        <v>321-15</v>
      </c>
      <c r="B1462" s="130">
        <v>321</v>
      </c>
      <c r="C1462" s="130" t="s">
        <v>64</v>
      </c>
      <c r="D1462" s="137"/>
      <c r="E1462" s="138">
        <v>0</v>
      </c>
      <c r="F1462" s="138">
        <v>0</v>
      </c>
      <c r="G1462" s="138">
        <v>0</v>
      </c>
      <c r="H1462" s="138">
        <v>0</v>
      </c>
      <c r="I1462" s="138">
        <v>0</v>
      </c>
      <c r="J1462" s="138">
        <v>0</v>
      </c>
      <c r="K1462" s="138">
        <v>0</v>
      </c>
      <c r="L1462" s="139"/>
      <c r="M1462" s="138">
        <v>0</v>
      </c>
      <c r="N1462" s="139"/>
      <c r="O1462" s="138">
        <v>0</v>
      </c>
      <c r="P1462" s="138">
        <v>0</v>
      </c>
      <c r="Q1462" s="138">
        <v>0</v>
      </c>
      <c r="R1462" s="139"/>
      <c r="S1462" s="138">
        <v>0</v>
      </c>
      <c r="T1462" s="139"/>
      <c r="U1462" s="138">
        <v>0</v>
      </c>
      <c r="V1462" s="138">
        <v>0</v>
      </c>
      <c r="W1462" s="138">
        <v>0</v>
      </c>
      <c r="X1462" s="138">
        <v>0</v>
      </c>
      <c r="Y1462" s="138">
        <v>0</v>
      </c>
      <c r="Z1462" s="139"/>
      <c r="AA1462" s="138">
        <v>0</v>
      </c>
      <c r="AB1462" s="131">
        <v>0</v>
      </c>
    </row>
    <row r="1463" spans="1:28" ht="15" customHeight="1" x14ac:dyDescent="0.25">
      <c r="A1463" s="129" t="str">
        <f>B1463&amp;"-"&amp;COUNTIF($B$3:B1463,B1463)</f>
        <v>321-16</v>
      </c>
      <c r="B1463" s="130">
        <v>321</v>
      </c>
      <c r="C1463" s="130" t="s">
        <v>64</v>
      </c>
      <c r="D1463" s="137"/>
      <c r="E1463" s="138">
        <v>0</v>
      </c>
      <c r="F1463" s="138">
        <v>0</v>
      </c>
      <c r="G1463" s="138">
        <v>0</v>
      </c>
      <c r="H1463" s="138">
        <v>0</v>
      </c>
      <c r="I1463" s="138">
        <v>0</v>
      </c>
      <c r="J1463" s="138">
        <v>0</v>
      </c>
      <c r="K1463" s="138">
        <v>0</v>
      </c>
      <c r="L1463" s="139"/>
      <c r="M1463" s="138">
        <v>0</v>
      </c>
      <c r="N1463" s="139"/>
      <c r="O1463" s="138">
        <v>0</v>
      </c>
      <c r="P1463" s="138">
        <v>0</v>
      </c>
      <c r="Q1463" s="138">
        <v>0</v>
      </c>
      <c r="R1463" s="139"/>
      <c r="S1463" s="138">
        <v>0</v>
      </c>
      <c r="T1463" s="139"/>
      <c r="U1463" s="138">
        <v>0</v>
      </c>
      <c r="V1463" s="138">
        <v>0</v>
      </c>
      <c r="W1463" s="138">
        <v>0</v>
      </c>
      <c r="X1463" s="138">
        <v>0</v>
      </c>
      <c r="Y1463" s="138">
        <v>0</v>
      </c>
      <c r="Z1463" s="139"/>
      <c r="AA1463" s="138">
        <v>0</v>
      </c>
      <c r="AB1463" s="131">
        <v>0</v>
      </c>
    </row>
    <row r="1464" spans="1:28" ht="15" customHeight="1" x14ac:dyDescent="0.25">
      <c r="A1464" s="129" t="str">
        <f>B1464&amp;"-"&amp;COUNTIF($B$3:B1464,B1464)</f>
        <v>338-1</v>
      </c>
      <c r="B1464" s="130">
        <v>338</v>
      </c>
      <c r="C1464" s="130" t="s">
        <v>65</v>
      </c>
      <c r="D1464" s="137">
        <v>43802</v>
      </c>
      <c r="E1464" s="138">
        <v>1</v>
      </c>
      <c r="F1464" s="138">
        <v>0</v>
      </c>
      <c r="G1464" s="138">
        <v>0</v>
      </c>
      <c r="H1464" s="138">
        <v>0</v>
      </c>
      <c r="I1464" s="138">
        <v>0</v>
      </c>
      <c r="J1464" s="138">
        <v>0</v>
      </c>
      <c r="K1464" s="138">
        <v>0</v>
      </c>
      <c r="L1464" s="139"/>
      <c r="M1464" s="138">
        <v>1</v>
      </c>
      <c r="N1464" s="139"/>
      <c r="O1464" s="138">
        <v>0</v>
      </c>
      <c r="P1464" s="138">
        <v>0</v>
      </c>
      <c r="Q1464" s="138">
        <v>0</v>
      </c>
      <c r="R1464" s="139"/>
      <c r="S1464" s="138">
        <v>0</v>
      </c>
      <c r="T1464" s="139"/>
      <c r="U1464" s="138">
        <v>0</v>
      </c>
      <c r="V1464" s="138">
        <v>0</v>
      </c>
      <c r="W1464" s="138">
        <v>0</v>
      </c>
      <c r="X1464" s="138">
        <v>0</v>
      </c>
      <c r="Y1464" s="138">
        <v>0</v>
      </c>
      <c r="Z1464" s="139"/>
      <c r="AA1464" s="138">
        <v>0</v>
      </c>
      <c r="AB1464" s="131">
        <v>0</v>
      </c>
    </row>
    <row r="1465" spans="1:28" ht="15" customHeight="1" x14ac:dyDescent="0.25">
      <c r="A1465" s="129" t="str">
        <f>B1465&amp;"-"&amp;COUNTIF($B$3:B1465,B1465)</f>
        <v>338-2</v>
      </c>
      <c r="B1465" s="130">
        <v>338</v>
      </c>
      <c r="C1465" s="130" t="s">
        <v>65</v>
      </c>
      <c r="D1465" s="137">
        <v>44362</v>
      </c>
      <c r="E1465" s="138">
        <v>3.96</v>
      </c>
      <c r="F1465" s="138">
        <v>0</v>
      </c>
      <c r="G1465" s="138">
        <v>0</v>
      </c>
      <c r="H1465" s="138">
        <v>0</v>
      </c>
      <c r="I1465" s="138">
        <v>0</v>
      </c>
      <c r="J1465" s="138">
        <v>0</v>
      </c>
      <c r="K1465" s="138">
        <v>0</v>
      </c>
      <c r="L1465" s="139"/>
      <c r="M1465" s="138">
        <v>3.96</v>
      </c>
      <c r="N1465" s="139"/>
      <c r="O1465" s="138">
        <v>0</v>
      </c>
      <c r="P1465" s="138">
        <v>0</v>
      </c>
      <c r="Q1465" s="138">
        <v>0</v>
      </c>
      <c r="R1465" s="139"/>
      <c r="S1465" s="138">
        <v>1.96</v>
      </c>
      <c r="T1465" s="139"/>
      <c r="U1465" s="138">
        <v>0</v>
      </c>
      <c r="V1465" s="138">
        <v>0</v>
      </c>
      <c r="W1465" s="138">
        <v>0</v>
      </c>
      <c r="X1465" s="138">
        <v>0</v>
      </c>
      <c r="Y1465" s="138">
        <v>0</v>
      </c>
      <c r="Z1465" s="139"/>
      <c r="AA1465" s="138">
        <v>0</v>
      </c>
      <c r="AB1465" s="131">
        <v>0</v>
      </c>
    </row>
    <row r="1466" spans="1:28" ht="15" customHeight="1" x14ac:dyDescent="0.25">
      <c r="A1466" s="129" t="str">
        <f>B1466&amp;"-"&amp;COUNTIF($B$3:B1466,B1466)</f>
        <v>338-3</v>
      </c>
      <c r="B1466" s="130">
        <v>338</v>
      </c>
      <c r="C1466" s="130" t="s">
        <v>65</v>
      </c>
      <c r="D1466" s="137">
        <v>47597</v>
      </c>
      <c r="E1466" s="138">
        <v>2.79</v>
      </c>
      <c r="F1466" s="138">
        <v>0</v>
      </c>
      <c r="G1466" s="138">
        <v>0</v>
      </c>
      <c r="H1466" s="138">
        <v>0</v>
      </c>
      <c r="I1466" s="138">
        <v>0</v>
      </c>
      <c r="J1466" s="138">
        <v>0</v>
      </c>
      <c r="K1466" s="138">
        <v>0</v>
      </c>
      <c r="L1466" s="139"/>
      <c r="M1466" s="138">
        <v>2.79</v>
      </c>
      <c r="N1466" s="139"/>
      <c r="O1466" s="138">
        <v>0</v>
      </c>
      <c r="P1466" s="138">
        <v>0</v>
      </c>
      <c r="Q1466" s="138">
        <v>0</v>
      </c>
      <c r="R1466" s="139"/>
      <c r="S1466" s="138">
        <v>1.82</v>
      </c>
      <c r="T1466" s="139"/>
      <c r="U1466" s="138">
        <v>0</v>
      </c>
      <c r="V1466" s="138">
        <v>0</v>
      </c>
      <c r="W1466" s="138">
        <v>0</v>
      </c>
      <c r="X1466" s="138">
        <v>0</v>
      </c>
      <c r="Y1466" s="138">
        <v>0</v>
      </c>
      <c r="Z1466" s="139"/>
      <c r="AA1466" s="138">
        <v>0</v>
      </c>
      <c r="AB1466" s="131">
        <v>0</v>
      </c>
    </row>
    <row r="1467" spans="1:28" ht="15" customHeight="1" x14ac:dyDescent="0.25">
      <c r="A1467" s="129" t="str">
        <f>B1467&amp;"-"&amp;COUNTIF($B$3:B1467,B1467)</f>
        <v>338-4</v>
      </c>
      <c r="B1467" s="130">
        <v>338</v>
      </c>
      <c r="C1467" s="130" t="s">
        <v>65</v>
      </c>
      <c r="D1467" s="137">
        <v>48223</v>
      </c>
      <c r="E1467" s="138">
        <v>3.92</v>
      </c>
      <c r="F1467" s="138">
        <v>0</v>
      </c>
      <c r="G1467" s="138">
        <v>0</v>
      </c>
      <c r="H1467" s="138">
        <v>0.96</v>
      </c>
      <c r="I1467" s="138">
        <v>0</v>
      </c>
      <c r="J1467" s="138">
        <v>0</v>
      </c>
      <c r="K1467" s="138">
        <v>0</v>
      </c>
      <c r="L1467" s="139"/>
      <c r="M1467" s="138">
        <v>3.92</v>
      </c>
      <c r="N1467" s="139"/>
      <c r="O1467" s="138">
        <v>0</v>
      </c>
      <c r="P1467" s="138">
        <v>0</v>
      </c>
      <c r="Q1467" s="138">
        <v>0</v>
      </c>
      <c r="R1467" s="139"/>
      <c r="S1467" s="138">
        <v>1.96</v>
      </c>
      <c r="T1467" s="139"/>
      <c r="U1467" s="138">
        <v>0</v>
      </c>
      <c r="V1467" s="138">
        <v>0</v>
      </c>
      <c r="W1467" s="138">
        <v>0</v>
      </c>
      <c r="X1467" s="138">
        <v>0</v>
      </c>
      <c r="Y1467" s="138">
        <v>0</v>
      </c>
      <c r="Z1467" s="139"/>
      <c r="AA1467" s="138">
        <v>0</v>
      </c>
      <c r="AB1467" s="131">
        <v>0</v>
      </c>
    </row>
    <row r="1468" spans="1:28" ht="15" customHeight="1" x14ac:dyDescent="0.25">
      <c r="A1468" s="129" t="str">
        <f>B1468&amp;"-"&amp;COUNTIF($B$3:B1468,B1468)</f>
        <v>338-5</v>
      </c>
      <c r="B1468" s="130">
        <v>338</v>
      </c>
      <c r="C1468" s="130" t="s">
        <v>65</v>
      </c>
      <c r="D1468" s="137">
        <v>44875</v>
      </c>
      <c r="E1468" s="138">
        <v>0.28000000000000003</v>
      </c>
      <c r="F1468" s="138">
        <v>0</v>
      </c>
      <c r="G1468" s="138">
        <v>0</v>
      </c>
      <c r="H1468" s="138">
        <v>0</v>
      </c>
      <c r="I1468" s="138">
        <v>0</v>
      </c>
      <c r="J1468" s="138">
        <v>0</v>
      </c>
      <c r="K1468" s="138">
        <v>0</v>
      </c>
      <c r="L1468" s="139"/>
      <c r="M1468" s="138">
        <v>0.28000000000000003</v>
      </c>
      <c r="N1468" s="139"/>
      <c r="O1468" s="138">
        <v>0</v>
      </c>
      <c r="P1468" s="138">
        <v>0</v>
      </c>
      <c r="Q1468" s="138">
        <v>0</v>
      </c>
      <c r="R1468" s="139"/>
      <c r="S1468" s="138">
        <v>0.28000000000000003</v>
      </c>
      <c r="T1468" s="139"/>
      <c r="U1468" s="138">
        <v>0</v>
      </c>
      <c r="V1468" s="138">
        <v>0</v>
      </c>
      <c r="W1468" s="138">
        <v>0</v>
      </c>
      <c r="X1468" s="138">
        <v>0</v>
      </c>
      <c r="Y1468" s="138">
        <v>0</v>
      </c>
      <c r="Z1468" s="139"/>
      <c r="AA1468" s="138">
        <v>0</v>
      </c>
      <c r="AB1468" s="131">
        <v>0</v>
      </c>
    </row>
    <row r="1469" spans="1:28" ht="15" customHeight="1" x14ac:dyDescent="0.25">
      <c r="A1469" s="129" t="str">
        <f>B1469&amp;"-"&amp;COUNTIF($B$3:B1469,B1469)</f>
        <v>338-6</v>
      </c>
      <c r="B1469" s="130">
        <v>338</v>
      </c>
      <c r="C1469" s="130" t="s">
        <v>65</v>
      </c>
      <c r="D1469" s="137">
        <v>44909</v>
      </c>
      <c r="E1469" s="138">
        <v>517.91</v>
      </c>
      <c r="F1469" s="138">
        <v>5.25</v>
      </c>
      <c r="G1469" s="138">
        <v>55.32</v>
      </c>
      <c r="H1469" s="138">
        <v>5.75</v>
      </c>
      <c r="I1469" s="138">
        <v>0</v>
      </c>
      <c r="J1469" s="138">
        <v>0</v>
      </c>
      <c r="K1469" s="138">
        <v>3.99</v>
      </c>
      <c r="L1469" s="139"/>
      <c r="M1469" s="138">
        <v>517.91</v>
      </c>
      <c r="N1469" s="139"/>
      <c r="O1469" s="138">
        <v>0</v>
      </c>
      <c r="P1469" s="138">
        <v>30.25</v>
      </c>
      <c r="Q1469" s="138">
        <v>0</v>
      </c>
      <c r="R1469" s="139"/>
      <c r="S1469" s="138">
        <v>131.79</v>
      </c>
      <c r="T1469" s="139"/>
      <c r="U1469" s="138">
        <v>0</v>
      </c>
      <c r="V1469" s="138">
        <v>0</v>
      </c>
      <c r="W1469" s="138">
        <v>0</v>
      </c>
      <c r="X1469" s="138">
        <v>0</v>
      </c>
      <c r="Y1469" s="138">
        <v>0</v>
      </c>
      <c r="Z1469" s="139"/>
      <c r="AA1469" s="138">
        <v>0</v>
      </c>
      <c r="AB1469" s="131">
        <v>0</v>
      </c>
    </row>
    <row r="1470" spans="1:28" ht="15" customHeight="1" x14ac:dyDescent="0.25">
      <c r="A1470" s="129" t="str">
        <f>B1470&amp;"-"&amp;COUNTIF($B$3:B1470,B1470)</f>
        <v>338-7</v>
      </c>
      <c r="B1470" s="130">
        <v>338</v>
      </c>
      <c r="C1470" s="130" t="s">
        <v>65</v>
      </c>
      <c r="D1470" s="137">
        <v>48231</v>
      </c>
      <c r="E1470" s="138">
        <v>11.35</v>
      </c>
      <c r="F1470" s="138">
        <v>0</v>
      </c>
      <c r="G1470" s="138">
        <v>0</v>
      </c>
      <c r="H1470" s="138">
        <v>0</v>
      </c>
      <c r="I1470" s="138">
        <v>0</v>
      </c>
      <c r="J1470" s="138">
        <v>0</v>
      </c>
      <c r="K1470" s="138">
        <v>0</v>
      </c>
      <c r="L1470" s="139"/>
      <c r="M1470" s="138">
        <v>11.35</v>
      </c>
      <c r="N1470" s="139"/>
      <c r="O1470" s="138">
        <v>0</v>
      </c>
      <c r="P1470" s="138">
        <v>0</v>
      </c>
      <c r="Q1470" s="138">
        <v>0</v>
      </c>
      <c r="R1470" s="139"/>
      <c r="S1470" s="138">
        <v>4.67</v>
      </c>
      <c r="T1470" s="139"/>
      <c r="U1470" s="138">
        <v>0</v>
      </c>
      <c r="V1470" s="138">
        <v>0</v>
      </c>
      <c r="W1470" s="138">
        <v>0</v>
      </c>
      <c r="X1470" s="138">
        <v>0</v>
      </c>
      <c r="Y1470" s="138">
        <v>0</v>
      </c>
      <c r="Z1470" s="139"/>
      <c r="AA1470" s="138">
        <v>0</v>
      </c>
      <c r="AB1470" s="131">
        <v>0</v>
      </c>
    </row>
    <row r="1471" spans="1:28" ht="15" customHeight="1" x14ac:dyDescent="0.25">
      <c r="A1471" s="129" t="str">
        <f>B1471&amp;"-"&amp;COUNTIF($B$3:B1471,B1471)</f>
        <v>338-8</v>
      </c>
      <c r="B1471" s="130">
        <v>338</v>
      </c>
      <c r="C1471" s="130" t="s">
        <v>65</v>
      </c>
      <c r="D1471" s="137">
        <v>45641</v>
      </c>
      <c r="E1471" s="138">
        <v>1</v>
      </c>
      <c r="F1471" s="138">
        <v>0</v>
      </c>
      <c r="G1471" s="138">
        <v>0</v>
      </c>
      <c r="H1471" s="138">
        <v>0</v>
      </c>
      <c r="I1471" s="138">
        <v>0</v>
      </c>
      <c r="J1471" s="138">
        <v>0</v>
      </c>
      <c r="K1471" s="138">
        <v>0</v>
      </c>
      <c r="L1471" s="139"/>
      <c r="M1471" s="138">
        <v>1</v>
      </c>
      <c r="N1471" s="139"/>
      <c r="O1471" s="138">
        <v>0</v>
      </c>
      <c r="P1471" s="138">
        <v>0</v>
      </c>
      <c r="Q1471" s="138">
        <v>0</v>
      </c>
      <c r="R1471" s="139"/>
      <c r="S1471" s="138">
        <v>0</v>
      </c>
      <c r="T1471" s="139"/>
      <c r="U1471" s="138">
        <v>0</v>
      </c>
      <c r="V1471" s="138">
        <v>0</v>
      </c>
      <c r="W1471" s="138">
        <v>0</v>
      </c>
      <c r="X1471" s="138">
        <v>0</v>
      </c>
      <c r="Y1471" s="138">
        <v>0</v>
      </c>
      <c r="Z1471" s="139"/>
      <c r="AA1471" s="138">
        <v>0</v>
      </c>
      <c r="AB1471" s="131">
        <v>0</v>
      </c>
    </row>
    <row r="1472" spans="1:28" ht="15" customHeight="1" x14ac:dyDescent="0.25">
      <c r="A1472" s="129" t="str">
        <f>B1472&amp;"-"&amp;COUNTIF($B$3:B1472,B1472)</f>
        <v>338-9</v>
      </c>
      <c r="B1472" s="130">
        <v>338</v>
      </c>
      <c r="C1472" s="130" t="s">
        <v>65</v>
      </c>
      <c r="D1472" s="137"/>
      <c r="E1472" s="138">
        <v>0</v>
      </c>
      <c r="F1472" s="138">
        <v>0</v>
      </c>
      <c r="G1472" s="138">
        <v>0</v>
      </c>
      <c r="H1472" s="138">
        <v>0</v>
      </c>
      <c r="I1472" s="138">
        <v>0</v>
      </c>
      <c r="J1472" s="138">
        <v>0</v>
      </c>
      <c r="K1472" s="138">
        <v>0</v>
      </c>
      <c r="L1472" s="139"/>
      <c r="M1472" s="138">
        <v>0</v>
      </c>
      <c r="N1472" s="139"/>
      <c r="O1472" s="138">
        <v>0</v>
      </c>
      <c r="P1472" s="138">
        <v>0</v>
      </c>
      <c r="Q1472" s="138">
        <v>0</v>
      </c>
      <c r="R1472" s="139"/>
      <c r="S1472" s="138">
        <v>0</v>
      </c>
      <c r="T1472" s="139"/>
      <c r="U1472" s="138">
        <v>0</v>
      </c>
      <c r="V1472" s="138">
        <v>0</v>
      </c>
      <c r="W1472" s="138">
        <v>0</v>
      </c>
      <c r="X1472" s="138">
        <v>0</v>
      </c>
      <c r="Y1472" s="138">
        <v>0</v>
      </c>
      <c r="Z1472" s="139"/>
      <c r="AA1472" s="138">
        <v>0</v>
      </c>
      <c r="AB1472" s="131">
        <v>0</v>
      </c>
    </row>
    <row r="1473" spans="1:28" ht="15" customHeight="1" x14ac:dyDescent="0.25">
      <c r="A1473" s="129" t="str">
        <f>B1473&amp;"-"&amp;COUNTIF($B$3:B1473,B1473)</f>
        <v>338-10</v>
      </c>
      <c r="B1473" s="130">
        <v>338</v>
      </c>
      <c r="C1473" s="130" t="s">
        <v>65</v>
      </c>
      <c r="D1473" s="137"/>
      <c r="E1473" s="138">
        <v>0</v>
      </c>
      <c r="F1473" s="138">
        <v>0</v>
      </c>
      <c r="G1473" s="138">
        <v>0</v>
      </c>
      <c r="H1473" s="138">
        <v>0</v>
      </c>
      <c r="I1473" s="138">
        <v>0</v>
      </c>
      <c r="J1473" s="138">
        <v>0</v>
      </c>
      <c r="K1473" s="138">
        <v>0</v>
      </c>
      <c r="L1473" s="139"/>
      <c r="M1473" s="138">
        <v>0</v>
      </c>
      <c r="N1473" s="139"/>
      <c r="O1473" s="138">
        <v>0</v>
      </c>
      <c r="P1473" s="138">
        <v>0</v>
      </c>
      <c r="Q1473" s="138">
        <v>0</v>
      </c>
      <c r="R1473" s="139"/>
      <c r="S1473" s="138">
        <v>0</v>
      </c>
      <c r="T1473" s="139"/>
      <c r="U1473" s="138">
        <v>0</v>
      </c>
      <c r="V1473" s="138">
        <v>0</v>
      </c>
      <c r="W1473" s="138">
        <v>0</v>
      </c>
      <c r="X1473" s="138">
        <v>0</v>
      </c>
      <c r="Y1473" s="138">
        <v>0</v>
      </c>
      <c r="Z1473" s="139"/>
      <c r="AA1473" s="138">
        <v>0</v>
      </c>
      <c r="AB1473" s="131">
        <v>0</v>
      </c>
    </row>
    <row r="1474" spans="1:28" ht="15" customHeight="1" x14ac:dyDescent="0.25">
      <c r="A1474" s="129" t="str">
        <f>B1474&amp;"-"&amp;COUNTIF($B$3:B1474,B1474)</f>
        <v>338-11</v>
      </c>
      <c r="B1474" s="130">
        <v>338</v>
      </c>
      <c r="C1474" s="130" t="s">
        <v>65</v>
      </c>
      <c r="D1474" s="137"/>
      <c r="E1474" s="138">
        <v>0</v>
      </c>
      <c r="F1474" s="138">
        <v>0</v>
      </c>
      <c r="G1474" s="138">
        <v>0</v>
      </c>
      <c r="H1474" s="138">
        <v>0</v>
      </c>
      <c r="I1474" s="138">
        <v>0</v>
      </c>
      <c r="J1474" s="138">
        <v>0</v>
      </c>
      <c r="K1474" s="138">
        <v>0</v>
      </c>
      <c r="L1474" s="139"/>
      <c r="M1474" s="138">
        <v>0</v>
      </c>
      <c r="N1474" s="139"/>
      <c r="O1474" s="138">
        <v>0</v>
      </c>
      <c r="P1474" s="138">
        <v>0</v>
      </c>
      <c r="Q1474" s="138">
        <v>0</v>
      </c>
      <c r="R1474" s="139"/>
      <c r="S1474" s="138">
        <v>0</v>
      </c>
      <c r="T1474" s="139"/>
      <c r="U1474" s="138">
        <v>0</v>
      </c>
      <c r="V1474" s="138">
        <v>0</v>
      </c>
      <c r="W1474" s="138">
        <v>0</v>
      </c>
      <c r="X1474" s="138">
        <v>0</v>
      </c>
      <c r="Y1474" s="138">
        <v>0</v>
      </c>
      <c r="Z1474" s="139"/>
      <c r="AA1474" s="138">
        <v>0</v>
      </c>
      <c r="AB1474" s="131">
        <v>0</v>
      </c>
    </row>
    <row r="1475" spans="1:28" ht="15" customHeight="1" x14ac:dyDescent="0.25">
      <c r="A1475" s="129" t="str">
        <f>B1475&amp;"-"&amp;COUNTIF($B$3:B1475,B1475)</f>
        <v>338-12</v>
      </c>
      <c r="B1475" s="130">
        <v>338</v>
      </c>
      <c r="C1475" s="130" t="s">
        <v>65</v>
      </c>
      <c r="D1475" s="137"/>
      <c r="E1475" s="138">
        <v>0</v>
      </c>
      <c r="F1475" s="138">
        <v>0</v>
      </c>
      <c r="G1475" s="138">
        <v>0</v>
      </c>
      <c r="H1475" s="138">
        <v>0</v>
      </c>
      <c r="I1475" s="138">
        <v>0</v>
      </c>
      <c r="J1475" s="138">
        <v>0</v>
      </c>
      <c r="K1475" s="138">
        <v>0</v>
      </c>
      <c r="L1475" s="139"/>
      <c r="M1475" s="138">
        <v>0</v>
      </c>
      <c r="N1475" s="139"/>
      <c r="O1475" s="138">
        <v>0</v>
      </c>
      <c r="P1475" s="138">
        <v>0</v>
      </c>
      <c r="Q1475" s="138">
        <v>0</v>
      </c>
      <c r="R1475" s="139"/>
      <c r="S1475" s="138">
        <v>0</v>
      </c>
      <c r="T1475" s="139"/>
      <c r="U1475" s="138">
        <v>0</v>
      </c>
      <c r="V1475" s="138">
        <v>0</v>
      </c>
      <c r="W1475" s="138">
        <v>0</v>
      </c>
      <c r="X1475" s="138">
        <v>0</v>
      </c>
      <c r="Y1475" s="138">
        <v>0</v>
      </c>
      <c r="Z1475" s="139"/>
      <c r="AA1475" s="138">
        <v>0</v>
      </c>
      <c r="AB1475" s="131">
        <v>0</v>
      </c>
    </row>
    <row r="1476" spans="1:28" ht="15" customHeight="1" x14ac:dyDescent="0.25">
      <c r="A1476" s="129" t="str">
        <f>B1476&amp;"-"&amp;COUNTIF($B$3:B1476,B1476)</f>
        <v>338-13</v>
      </c>
      <c r="B1476" s="130">
        <v>338</v>
      </c>
      <c r="C1476" s="130" t="s">
        <v>65</v>
      </c>
      <c r="D1476" s="137"/>
      <c r="E1476" s="138">
        <v>0</v>
      </c>
      <c r="F1476" s="138">
        <v>0</v>
      </c>
      <c r="G1476" s="138">
        <v>0</v>
      </c>
      <c r="H1476" s="138">
        <v>0</v>
      </c>
      <c r="I1476" s="138">
        <v>0</v>
      </c>
      <c r="J1476" s="138">
        <v>0</v>
      </c>
      <c r="K1476" s="138">
        <v>0</v>
      </c>
      <c r="L1476" s="139"/>
      <c r="M1476" s="138">
        <v>0</v>
      </c>
      <c r="N1476" s="139"/>
      <c r="O1476" s="138">
        <v>0</v>
      </c>
      <c r="P1476" s="138">
        <v>0</v>
      </c>
      <c r="Q1476" s="138">
        <v>0</v>
      </c>
      <c r="R1476" s="139"/>
      <c r="S1476" s="138">
        <v>0</v>
      </c>
      <c r="T1476" s="139"/>
      <c r="U1476" s="138">
        <v>0</v>
      </c>
      <c r="V1476" s="138">
        <v>0</v>
      </c>
      <c r="W1476" s="138">
        <v>0</v>
      </c>
      <c r="X1476" s="138">
        <v>0</v>
      </c>
      <c r="Y1476" s="138">
        <v>0</v>
      </c>
      <c r="Z1476" s="139"/>
      <c r="AA1476" s="138">
        <v>0</v>
      </c>
      <c r="AB1476" s="131">
        <v>0</v>
      </c>
    </row>
    <row r="1477" spans="1:28" ht="15" customHeight="1" x14ac:dyDescent="0.25">
      <c r="A1477" s="129" t="str">
        <f>B1477&amp;"-"&amp;COUNTIF($B$3:B1477,B1477)</f>
        <v>338-14</v>
      </c>
      <c r="B1477" s="130">
        <v>338</v>
      </c>
      <c r="C1477" s="130" t="s">
        <v>65</v>
      </c>
      <c r="D1477" s="137"/>
      <c r="E1477" s="138">
        <v>0</v>
      </c>
      <c r="F1477" s="138">
        <v>0</v>
      </c>
      <c r="G1477" s="138">
        <v>0</v>
      </c>
      <c r="H1477" s="138">
        <v>0</v>
      </c>
      <c r="I1477" s="138">
        <v>0</v>
      </c>
      <c r="J1477" s="138">
        <v>0</v>
      </c>
      <c r="K1477" s="138">
        <v>0</v>
      </c>
      <c r="L1477" s="139"/>
      <c r="M1477" s="138">
        <v>0</v>
      </c>
      <c r="N1477" s="139"/>
      <c r="O1477" s="138">
        <v>0</v>
      </c>
      <c r="P1477" s="138">
        <v>0</v>
      </c>
      <c r="Q1477" s="138">
        <v>0</v>
      </c>
      <c r="R1477" s="139"/>
      <c r="S1477" s="138">
        <v>0</v>
      </c>
      <c r="T1477" s="139"/>
      <c r="U1477" s="138">
        <v>0</v>
      </c>
      <c r="V1477" s="138">
        <v>0</v>
      </c>
      <c r="W1477" s="138">
        <v>0</v>
      </c>
      <c r="X1477" s="138">
        <v>0</v>
      </c>
      <c r="Y1477" s="138">
        <v>0</v>
      </c>
      <c r="Z1477" s="139"/>
      <c r="AA1477" s="138">
        <v>0</v>
      </c>
      <c r="AB1477" s="131">
        <v>0</v>
      </c>
    </row>
    <row r="1478" spans="1:28" ht="15" customHeight="1" x14ac:dyDescent="0.25">
      <c r="A1478" s="129" t="str">
        <f>B1478&amp;"-"&amp;COUNTIF($B$3:B1478,B1478)</f>
        <v>338-15</v>
      </c>
      <c r="B1478" s="130">
        <v>338</v>
      </c>
      <c r="C1478" s="130" t="s">
        <v>65</v>
      </c>
      <c r="D1478" s="137"/>
      <c r="E1478" s="138">
        <v>0</v>
      </c>
      <c r="F1478" s="138">
        <v>0</v>
      </c>
      <c r="G1478" s="138">
        <v>0</v>
      </c>
      <c r="H1478" s="138">
        <v>0</v>
      </c>
      <c r="I1478" s="138">
        <v>0</v>
      </c>
      <c r="J1478" s="138">
        <v>0</v>
      </c>
      <c r="K1478" s="138">
        <v>0</v>
      </c>
      <c r="L1478" s="139"/>
      <c r="M1478" s="138">
        <v>0</v>
      </c>
      <c r="N1478" s="139"/>
      <c r="O1478" s="138">
        <v>0</v>
      </c>
      <c r="P1478" s="138">
        <v>0</v>
      </c>
      <c r="Q1478" s="138">
        <v>0</v>
      </c>
      <c r="R1478" s="139"/>
      <c r="S1478" s="138">
        <v>0</v>
      </c>
      <c r="T1478" s="139"/>
      <c r="U1478" s="138">
        <v>0</v>
      </c>
      <c r="V1478" s="138">
        <v>0</v>
      </c>
      <c r="W1478" s="138">
        <v>0</v>
      </c>
      <c r="X1478" s="138">
        <v>0</v>
      </c>
      <c r="Y1478" s="138">
        <v>0</v>
      </c>
      <c r="Z1478" s="139"/>
      <c r="AA1478" s="138">
        <v>0</v>
      </c>
      <c r="AB1478" s="131">
        <v>0</v>
      </c>
    </row>
    <row r="1479" spans="1:28" ht="15" customHeight="1" x14ac:dyDescent="0.25">
      <c r="A1479" s="129" t="str">
        <f>B1479&amp;"-"&amp;COUNTIF($B$3:B1479,B1479)</f>
        <v>338-16</v>
      </c>
      <c r="B1479" s="130">
        <v>338</v>
      </c>
      <c r="C1479" s="130" t="s">
        <v>65</v>
      </c>
      <c r="D1479" s="137"/>
      <c r="E1479" s="138">
        <v>0</v>
      </c>
      <c r="F1479" s="138">
        <v>0</v>
      </c>
      <c r="G1479" s="138">
        <v>0</v>
      </c>
      <c r="H1479" s="138">
        <v>0</v>
      </c>
      <c r="I1479" s="138">
        <v>0</v>
      </c>
      <c r="J1479" s="138">
        <v>0</v>
      </c>
      <c r="K1479" s="138">
        <v>0</v>
      </c>
      <c r="L1479" s="139"/>
      <c r="M1479" s="138">
        <v>0</v>
      </c>
      <c r="N1479" s="139"/>
      <c r="O1479" s="138">
        <v>0</v>
      </c>
      <c r="P1479" s="138">
        <v>0</v>
      </c>
      <c r="Q1479" s="138">
        <v>0</v>
      </c>
      <c r="R1479" s="139"/>
      <c r="S1479" s="138">
        <v>0</v>
      </c>
      <c r="T1479" s="139"/>
      <c r="U1479" s="138">
        <v>0</v>
      </c>
      <c r="V1479" s="138">
        <v>0</v>
      </c>
      <c r="W1479" s="138">
        <v>0</v>
      </c>
      <c r="X1479" s="138">
        <v>0</v>
      </c>
      <c r="Y1479" s="138">
        <v>0</v>
      </c>
      <c r="Z1479" s="139"/>
      <c r="AA1479" s="138">
        <v>0</v>
      </c>
      <c r="AB1479" s="131">
        <v>0</v>
      </c>
    </row>
    <row r="1480" spans="1:28" ht="15" customHeight="1" x14ac:dyDescent="0.25">
      <c r="A1480" s="129" t="str">
        <f>B1480&amp;"-"&amp;COUNTIF($B$3:B1480,B1480)</f>
        <v>360-1</v>
      </c>
      <c r="B1480" s="130">
        <v>360</v>
      </c>
      <c r="C1480" s="130" t="s">
        <v>66</v>
      </c>
      <c r="D1480" s="137">
        <v>44396</v>
      </c>
      <c r="E1480" s="138">
        <v>70.97</v>
      </c>
      <c r="F1480" s="138">
        <v>0</v>
      </c>
      <c r="G1480" s="138">
        <v>3.19</v>
      </c>
      <c r="H1480" s="138">
        <v>0.86</v>
      </c>
      <c r="I1480" s="138">
        <v>0</v>
      </c>
      <c r="J1480" s="138">
        <v>0.51</v>
      </c>
      <c r="K1480" s="138">
        <v>0</v>
      </c>
      <c r="L1480" s="139"/>
      <c r="M1480" s="138">
        <v>35.18</v>
      </c>
      <c r="N1480" s="139"/>
      <c r="O1480" s="138">
        <v>0</v>
      </c>
      <c r="P1480" s="138">
        <v>0</v>
      </c>
      <c r="Q1480" s="138">
        <v>0</v>
      </c>
      <c r="R1480" s="139"/>
      <c r="S1480" s="138">
        <v>0</v>
      </c>
      <c r="T1480" s="139"/>
      <c r="U1480" s="138">
        <v>0</v>
      </c>
      <c r="V1480" s="138">
        <v>0</v>
      </c>
      <c r="W1480" s="138">
        <v>0</v>
      </c>
      <c r="X1480" s="138">
        <v>0</v>
      </c>
      <c r="Y1480" s="138">
        <v>0</v>
      </c>
      <c r="Z1480" s="139"/>
      <c r="AA1480" s="138">
        <v>0</v>
      </c>
      <c r="AB1480" s="131">
        <v>0</v>
      </c>
    </row>
    <row r="1481" spans="1:28" ht="15" customHeight="1" x14ac:dyDescent="0.25">
      <c r="A1481" s="129" t="str">
        <f>B1481&amp;"-"&amp;COUNTIF($B$3:B1481,B1481)</f>
        <v>360-2</v>
      </c>
      <c r="B1481" s="130">
        <v>360</v>
      </c>
      <c r="C1481" s="130" t="s">
        <v>66</v>
      </c>
      <c r="D1481" s="137">
        <v>45054</v>
      </c>
      <c r="E1481" s="138">
        <v>1.64</v>
      </c>
      <c r="F1481" s="138">
        <v>0</v>
      </c>
      <c r="G1481" s="138">
        <v>0</v>
      </c>
      <c r="H1481" s="138">
        <v>0</v>
      </c>
      <c r="I1481" s="138">
        <v>0</v>
      </c>
      <c r="J1481" s="138">
        <v>0</v>
      </c>
      <c r="K1481" s="138">
        <v>0</v>
      </c>
      <c r="L1481" s="139"/>
      <c r="M1481" s="138">
        <v>1.64</v>
      </c>
      <c r="N1481" s="139"/>
      <c r="O1481" s="138">
        <v>0</v>
      </c>
      <c r="P1481" s="138">
        <v>0</v>
      </c>
      <c r="Q1481" s="138">
        <v>0</v>
      </c>
      <c r="R1481" s="139"/>
      <c r="S1481" s="138">
        <v>0</v>
      </c>
      <c r="T1481" s="139"/>
      <c r="U1481" s="138">
        <v>0</v>
      </c>
      <c r="V1481" s="138">
        <v>0</v>
      </c>
      <c r="W1481" s="138">
        <v>0</v>
      </c>
      <c r="X1481" s="138">
        <v>0</v>
      </c>
      <c r="Y1481" s="138">
        <v>0</v>
      </c>
      <c r="Z1481" s="139"/>
      <c r="AA1481" s="138">
        <v>0</v>
      </c>
      <c r="AB1481" s="131">
        <v>0</v>
      </c>
    </row>
    <row r="1482" spans="1:28" ht="15" customHeight="1" x14ac:dyDescent="0.25">
      <c r="A1482" s="129" t="str">
        <f>B1482&amp;"-"&amp;COUNTIF($B$3:B1482,B1482)</f>
        <v>360-3</v>
      </c>
      <c r="B1482" s="130">
        <v>360</v>
      </c>
      <c r="C1482" s="130" t="s">
        <v>66</v>
      </c>
      <c r="D1482" s="137"/>
      <c r="E1482" s="138">
        <v>0</v>
      </c>
      <c r="F1482" s="138">
        <v>0</v>
      </c>
      <c r="G1482" s="138">
        <v>0</v>
      </c>
      <c r="H1482" s="138">
        <v>0</v>
      </c>
      <c r="I1482" s="138">
        <v>0</v>
      </c>
      <c r="J1482" s="138">
        <v>0</v>
      </c>
      <c r="K1482" s="138">
        <v>0</v>
      </c>
      <c r="L1482" s="139"/>
      <c r="M1482" s="138">
        <v>0</v>
      </c>
      <c r="N1482" s="139"/>
      <c r="O1482" s="138">
        <v>0</v>
      </c>
      <c r="P1482" s="138">
        <v>0</v>
      </c>
      <c r="Q1482" s="138">
        <v>0</v>
      </c>
      <c r="R1482" s="139"/>
      <c r="S1482" s="138">
        <v>0</v>
      </c>
      <c r="T1482" s="139"/>
      <c r="U1482" s="138">
        <v>0</v>
      </c>
      <c r="V1482" s="138">
        <v>0</v>
      </c>
      <c r="W1482" s="138">
        <v>0</v>
      </c>
      <c r="X1482" s="138">
        <v>0</v>
      </c>
      <c r="Y1482" s="138">
        <v>0</v>
      </c>
      <c r="Z1482" s="139"/>
      <c r="AA1482" s="138">
        <v>0</v>
      </c>
      <c r="AB1482" s="131">
        <v>0</v>
      </c>
    </row>
    <row r="1483" spans="1:28" ht="15" customHeight="1" x14ac:dyDescent="0.25">
      <c r="A1483" s="129" t="str">
        <f>B1483&amp;"-"&amp;COUNTIF($B$3:B1483,B1483)</f>
        <v>360-4</v>
      </c>
      <c r="B1483" s="130">
        <v>360</v>
      </c>
      <c r="C1483" s="130" t="s">
        <v>66</v>
      </c>
      <c r="D1483" s="137"/>
      <c r="E1483" s="138">
        <v>0</v>
      </c>
      <c r="F1483" s="138">
        <v>0</v>
      </c>
      <c r="G1483" s="138">
        <v>0</v>
      </c>
      <c r="H1483" s="138">
        <v>0</v>
      </c>
      <c r="I1483" s="138">
        <v>0</v>
      </c>
      <c r="J1483" s="138">
        <v>0</v>
      </c>
      <c r="K1483" s="138">
        <v>0</v>
      </c>
      <c r="L1483" s="139"/>
      <c r="M1483" s="138">
        <v>0</v>
      </c>
      <c r="N1483" s="139"/>
      <c r="O1483" s="138">
        <v>0</v>
      </c>
      <c r="P1483" s="138">
        <v>0</v>
      </c>
      <c r="Q1483" s="138">
        <v>0</v>
      </c>
      <c r="R1483" s="139"/>
      <c r="S1483" s="138">
        <v>0</v>
      </c>
      <c r="T1483" s="139"/>
      <c r="U1483" s="138">
        <v>0</v>
      </c>
      <c r="V1483" s="138">
        <v>0</v>
      </c>
      <c r="W1483" s="138">
        <v>0</v>
      </c>
      <c r="X1483" s="138">
        <v>0</v>
      </c>
      <c r="Y1483" s="138">
        <v>0</v>
      </c>
      <c r="Z1483" s="139"/>
      <c r="AA1483" s="138">
        <v>0</v>
      </c>
      <c r="AB1483" s="131">
        <v>0</v>
      </c>
    </row>
    <row r="1484" spans="1:28" ht="15" customHeight="1" x14ac:dyDescent="0.25">
      <c r="A1484" s="129" t="str">
        <f>B1484&amp;"-"&amp;COUNTIF($B$3:B1484,B1484)</f>
        <v>360-5</v>
      </c>
      <c r="B1484" s="130">
        <v>360</v>
      </c>
      <c r="C1484" s="130" t="s">
        <v>66</v>
      </c>
      <c r="D1484" s="137"/>
      <c r="E1484" s="138">
        <v>0</v>
      </c>
      <c r="F1484" s="138">
        <v>0</v>
      </c>
      <c r="G1484" s="138">
        <v>0</v>
      </c>
      <c r="H1484" s="138">
        <v>0</v>
      </c>
      <c r="I1484" s="138">
        <v>0</v>
      </c>
      <c r="J1484" s="138">
        <v>0</v>
      </c>
      <c r="K1484" s="138">
        <v>0</v>
      </c>
      <c r="L1484" s="139"/>
      <c r="M1484" s="138">
        <v>0</v>
      </c>
      <c r="N1484" s="139"/>
      <c r="O1484" s="138">
        <v>0</v>
      </c>
      <c r="P1484" s="138">
        <v>0</v>
      </c>
      <c r="Q1484" s="138">
        <v>0</v>
      </c>
      <c r="R1484" s="139"/>
      <c r="S1484" s="138">
        <v>0</v>
      </c>
      <c r="T1484" s="139"/>
      <c r="U1484" s="138">
        <v>0</v>
      </c>
      <c r="V1484" s="138">
        <v>0</v>
      </c>
      <c r="W1484" s="138">
        <v>0</v>
      </c>
      <c r="X1484" s="138">
        <v>0</v>
      </c>
      <c r="Y1484" s="138">
        <v>0</v>
      </c>
      <c r="Z1484" s="139"/>
      <c r="AA1484" s="138">
        <v>0</v>
      </c>
      <c r="AB1484" s="131">
        <v>0</v>
      </c>
    </row>
    <row r="1485" spans="1:28" ht="15" customHeight="1" x14ac:dyDescent="0.25">
      <c r="A1485" s="129" t="str">
        <f>B1485&amp;"-"&amp;COUNTIF($B$3:B1485,B1485)</f>
        <v>360-6</v>
      </c>
      <c r="B1485" s="130">
        <v>360</v>
      </c>
      <c r="C1485" s="130" t="s">
        <v>66</v>
      </c>
      <c r="D1485" s="137"/>
      <c r="E1485" s="138">
        <v>0</v>
      </c>
      <c r="F1485" s="138">
        <v>0</v>
      </c>
      <c r="G1485" s="138">
        <v>0</v>
      </c>
      <c r="H1485" s="138">
        <v>0</v>
      </c>
      <c r="I1485" s="138">
        <v>0</v>
      </c>
      <c r="J1485" s="138">
        <v>0</v>
      </c>
      <c r="K1485" s="138">
        <v>0</v>
      </c>
      <c r="L1485" s="139"/>
      <c r="M1485" s="138">
        <v>0</v>
      </c>
      <c r="N1485" s="139"/>
      <c r="O1485" s="138">
        <v>0</v>
      </c>
      <c r="P1485" s="138">
        <v>0</v>
      </c>
      <c r="Q1485" s="138">
        <v>0</v>
      </c>
      <c r="R1485" s="139"/>
      <c r="S1485" s="138">
        <v>0</v>
      </c>
      <c r="T1485" s="139"/>
      <c r="U1485" s="138">
        <v>0</v>
      </c>
      <c r="V1485" s="138">
        <v>0</v>
      </c>
      <c r="W1485" s="138">
        <v>0</v>
      </c>
      <c r="X1485" s="138">
        <v>0</v>
      </c>
      <c r="Y1485" s="138">
        <v>0</v>
      </c>
      <c r="Z1485" s="139"/>
      <c r="AA1485" s="138">
        <v>0</v>
      </c>
      <c r="AB1485" s="131">
        <v>0</v>
      </c>
    </row>
    <row r="1486" spans="1:28" ht="15" customHeight="1" x14ac:dyDescent="0.25">
      <c r="A1486" s="129" t="str">
        <f>B1486&amp;"-"&amp;COUNTIF($B$3:B1486,B1486)</f>
        <v>360-7</v>
      </c>
      <c r="B1486" s="130">
        <v>360</v>
      </c>
      <c r="C1486" s="130" t="s">
        <v>66</v>
      </c>
      <c r="D1486" s="137"/>
      <c r="E1486" s="138">
        <v>0</v>
      </c>
      <c r="F1486" s="138">
        <v>0</v>
      </c>
      <c r="G1486" s="138">
        <v>0</v>
      </c>
      <c r="H1486" s="138">
        <v>0</v>
      </c>
      <c r="I1486" s="138">
        <v>0</v>
      </c>
      <c r="J1486" s="138">
        <v>0</v>
      </c>
      <c r="K1486" s="138">
        <v>0</v>
      </c>
      <c r="L1486" s="139"/>
      <c r="M1486" s="138">
        <v>0</v>
      </c>
      <c r="N1486" s="139"/>
      <c r="O1486" s="138">
        <v>0</v>
      </c>
      <c r="P1486" s="138">
        <v>0</v>
      </c>
      <c r="Q1486" s="138">
        <v>0</v>
      </c>
      <c r="R1486" s="139"/>
      <c r="S1486" s="138">
        <v>0</v>
      </c>
      <c r="T1486" s="139"/>
      <c r="U1486" s="138">
        <v>0</v>
      </c>
      <c r="V1486" s="138">
        <v>0</v>
      </c>
      <c r="W1486" s="138">
        <v>0</v>
      </c>
      <c r="X1486" s="138">
        <v>0</v>
      </c>
      <c r="Y1486" s="138">
        <v>0</v>
      </c>
      <c r="Z1486" s="139"/>
      <c r="AA1486" s="138">
        <v>0</v>
      </c>
      <c r="AB1486" s="131">
        <v>0</v>
      </c>
    </row>
    <row r="1487" spans="1:28" ht="15" customHeight="1" x14ac:dyDescent="0.25">
      <c r="A1487" s="129" t="str">
        <f>B1487&amp;"-"&amp;COUNTIF($B$3:B1487,B1487)</f>
        <v>360-8</v>
      </c>
      <c r="B1487" s="130">
        <v>360</v>
      </c>
      <c r="C1487" s="130" t="s">
        <v>66</v>
      </c>
      <c r="D1487" s="137"/>
      <c r="E1487" s="138">
        <v>0</v>
      </c>
      <c r="F1487" s="138">
        <v>0</v>
      </c>
      <c r="G1487" s="138">
        <v>0</v>
      </c>
      <c r="H1487" s="138">
        <v>0</v>
      </c>
      <c r="I1487" s="138">
        <v>0</v>
      </c>
      <c r="J1487" s="138">
        <v>0</v>
      </c>
      <c r="K1487" s="138">
        <v>0</v>
      </c>
      <c r="L1487" s="139"/>
      <c r="M1487" s="138">
        <v>0</v>
      </c>
      <c r="N1487" s="139"/>
      <c r="O1487" s="138">
        <v>0</v>
      </c>
      <c r="P1487" s="138">
        <v>0</v>
      </c>
      <c r="Q1487" s="138">
        <v>0</v>
      </c>
      <c r="R1487" s="139"/>
      <c r="S1487" s="138">
        <v>0</v>
      </c>
      <c r="T1487" s="139"/>
      <c r="U1487" s="138">
        <v>0</v>
      </c>
      <c r="V1487" s="138">
        <v>0</v>
      </c>
      <c r="W1487" s="138">
        <v>0</v>
      </c>
      <c r="X1487" s="138">
        <v>0</v>
      </c>
      <c r="Y1487" s="138">
        <v>0</v>
      </c>
      <c r="Z1487" s="139"/>
      <c r="AA1487" s="138">
        <v>0</v>
      </c>
      <c r="AB1487" s="131">
        <v>0</v>
      </c>
    </row>
    <row r="1488" spans="1:28" ht="15" customHeight="1" x14ac:dyDescent="0.25">
      <c r="A1488" s="129" t="str">
        <f>B1488&amp;"-"&amp;COUNTIF($B$3:B1488,B1488)</f>
        <v>392-1</v>
      </c>
      <c r="B1488" s="130">
        <v>392</v>
      </c>
      <c r="C1488" s="130" t="s">
        <v>68</v>
      </c>
      <c r="D1488" s="137">
        <v>44024</v>
      </c>
      <c r="E1488" s="138">
        <v>0.95</v>
      </c>
      <c r="F1488" s="138">
        <v>0</v>
      </c>
      <c r="G1488" s="138">
        <v>0</v>
      </c>
      <c r="H1488" s="138">
        <v>0</v>
      </c>
      <c r="I1488" s="138">
        <v>0</v>
      </c>
      <c r="J1488" s="138">
        <v>0</v>
      </c>
      <c r="K1488" s="138">
        <v>0</v>
      </c>
      <c r="L1488" s="139"/>
      <c r="M1488" s="138">
        <v>0</v>
      </c>
      <c r="N1488" s="139"/>
      <c r="O1488" s="138">
        <v>0</v>
      </c>
      <c r="P1488" s="138">
        <v>0</v>
      </c>
      <c r="Q1488" s="138">
        <v>0</v>
      </c>
      <c r="R1488" s="139"/>
      <c r="S1488" s="138">
        <v>0</v>
      </c>
      <c r="T1488" s="139"/>
      <c r="U1488" s="138">
        <v>0</v>
      </c>
      <c r="V1488" s="138">
        <v>0</v>
      </c>
      <c r="W1488" s="138">
        <v>0</v>
      </c>
      <c r="X1488" s="138">
        <v>0</v>
      </c>
      <c r="Y1488" s="138">
        <v>0</v>
      </c>
      <c r="Z1488" s="139"/>
      <c r="AA1488" s="138">
        <v>0</v>
      </c>
      <c r="AB1488" s="131">
        <v>0</v>
      </c>
    </row>
    <row r="1489" spans="1:28" ht="15" customHeight="1" x14ac:dyDescent="0.25">
      <c r="A1489" s="129" t="str">
        <f>B1489&amp;"-"&amp;COUNTIF($B$3:B1489,B1489)</f>
        <v>392-2</v>
      </c>
      <c r="B1489" s="130">
        <v>392</v>
      </c>
      <c r="C1489" s="130" t="s">
        <v>68</v>
      </c>
      <c r="D1489" s="137">
        <v>49437</v>
      </c>
      <c r="E1489" s="138">
        <v>0.5</v>
      </c>
      <c r="F1489" s="138">
        <v>0</v>
      </c>
      <c r="G1489" s="138">
        <v>0</v>
      </c>
      <c r="H1489" s="138">
        <v>0</v>
      </c>
      <c r="I1489" s="138">
        <v>0</v>
      </c>
      <c r="J1489" s="138">
        <v>0</v>
      </c>
      <c r="K1489" s="138">
        <v>0</v>
      </c>
      <c r="L1489" s="139"/>
      <c r="M1489" s="138">
        <v>0</v>
      </c>
      <c r="N1489" s="139"/>
      <c r="O1489" s="138">
        <v>0</v>
      </c>
      <c r="P1489" s="138">
        <v>0</v>
      </c>
      <c r="Q1489" s="138">
        <v>0</v>
      </c>
      <c r="R1489" s="139"/>
      <c r="S1489" s="138">
        <v>0</v>
      </c>
      <c r="T1489" s="139"/>
      <c r="U1489" s="138">
        <v>0</v>
      </c>
      <c r="V1489" s="138">
        <v>0</v>
      </c>
      <c r="W1489" s="138">
        <v>0</v>
      </c>
      <c r="X1489" s="138">
        <v>0</v>
      </c>
      <c r="Y1489" s="138">
        <v>0</v>
      </c>
      <c r="Z1489" s="139"/>
      <c r="AA1489" s="138">
        <v>0</v>
      </c>
      <c r="AB1489" s="131">
        <v>0</v>
      </c>
    </row>
    <row r="1490" spans="1:28" ht="15" customHeight="1" x14ac:dyDescent="0.25">
      <c r="A1490" s="129" t="str">
        <f>B1490&amp;"-"&amp;COUNTIF($B$3:B1490,B1490)</f>
        <v>392-3</v>
      </c>
      <c r="B1490" s="130">
        <v>392</v>
      </c>
      <c r="C1490" s="130" t="s">
        <v>68</v>
      </c>
      <c r="D1490" s="137">
        <v>49452</v>
      </c>
      <c r="E1490" s="138">
        <v>2.2000000000000002</v>
      </c>
      <c r="F1490" s="138">
        <v>0</v>
      </c>
      <c r="G1490" s="138">
        <v>0</v>
      </c>
      <c r="H1490" s="138">
        <v>0</v>
      </c>
      <c r="I1490" s="138">
        <v>0</v>
      </c>
      <c r="J1490" s="138">
        <v>0</v>
      </c>
      <c r="K1490" s="138">
        <v>0</v>
      </c>
      <c r="L1490" s="139"/>
      <c r="M1490" s="138">
        <v>1.65</v>
      </c>
      <c r="N1490" s="139"/>
      <c r="O1490" s="138">
        <v>0</v>
      </c>
      <c r="P1490" s="138">
        <v>0</v>
      </c>
      <c r="Q1490" s="138">
        <v>0</v>
      </c>
      <c r="R1490" s="139"/>
      <c r="S1490" s="138">
        <v>0</v>
      </c>
      <c r="T1490" s="139"/>
      <c r="U1490" s="138">
        <v>0</v>
      </c>
      <c r="V1490" s="138">
        <v>0</v>
      </c>
      <c r="W1490" s="138">
        <v>0</v>
      </c>
      <c r="X1490" s="138">
        <v>0</v>
      </c>
      <c r="Y1490" s="138">
        <v>0</v>
      </c>
      <c r="Z1490" s="139"/>
      <c r="AA1490" s="138">
        <v>0</v>
      </c>
      <c r="AB1490" s="131">
        <v>0</v>
      </c>
    </row>
    <row r="1491" spans="1:28" ht="15" customHeight="1" x14ac:dyDescent="0.25">
      <c r="A1491" s="129" t="str">
        <f>B1491&amp;"-"&amp;COUNTIF($B$3:B1491,B1491)</f>
        <v>392-4</v>
      </c>
      <c r="B1491" s="130">
        <v>392</v>
      </c>
      <c r="C1491" s="130" t="s">
        <v>68</v>
      </c>
      <c r="D1491" s="137">
        <v>44297</v>
      </c>
      <c r="E1491" s="138">
        <v>22.21</v>
      </c>
      <c r="F1491" s="138">
        <v>0</v>
      </c>
      <c r="G1491" s="138">
        <v>0</v>
      </c>
      <c r="H1491" s="138">
        <v>0</v>
      </c>
      <c r="I1491" s="138">
        <v>0</v>
      </c>
      <c r="J1491" s="138">
        <v>0</v>
      </c>
      <c r="K1491" s="138">
        <v>0</v>
      </c>
      <c r="L1491" s="139"/>
      <c r="M1491" s="138">
        <v>13.32</v>
      </c>
      <c r="N1491" s="139"/>
      <c r="O1491" s="138">
        <v>0</v>
      </c>
      <c r="P1491" s="138">
        <v>0</v>
      </c>
      <c r="Q1491" s="138">
        <v>0</v>
      </c>
      <c r="R1491" s="139"/>
      <c r="S1491" s="138">
        <v>0</v>
      </c>
      <c r="T1491" s="139"/>
      <c r="U1491" s="138">
        <v>0</v>
      </c>
      <c r="V1491" s="138">
        <v>0</v>
      </c>
      <c r="W1491" s="138">
        <v>0</v>
      </c>
      <c r="X1491" s="138">
        <v>0</v>
      </c>
      <c r="Y1491" s="138">
        <v>0</v>
      </c>
      <c r="Z1491" s="139"/>
      <c r="AA1491" s="138">
        <v>0</v>
      </c>
      <c r="AB1491" s="131">
        <v>0</v>
      </c>
    </row>
    <row r="1492" spans="1:28" ht="15" customHeight="1" x14ac:dyDescent="0.25">
      <c r="A1492" s="129" t="str">
        <f>B1492&amp;"-"&amp;COUNTIF($B$3:B1492,B1492)</f>
        <v>392-5</v>
      </c>
      <c r="B1492" s="130">
        <v>392</v>
      </c>
      <c r="C1492" s="130" t="s">
        <v>68</v>
      </c>
      <c r="D1492" s="137">
        <v>44776</v>
      </c>
      <c r="E1492" s="138">
        <v>0.5</v>
      </c>
      <c r="F1492" s="138">
        <v>0</v>
      </c>
      <c r="G1492" s="138">
        <v>0</v>
      </c>
      <c r="H1492" s="138">
        <v>0</v>
      </c>
      <c r="I1492" s="138">
        <v>0</v>
      </c>
      <c r="J1492" s="138">
        <v>0</v>
      </c>
      <c r="K1492" s="138">
        <v>0</v>
      </c>
      <c r="L1492" s="139"/>
      <c r="M1492" s="138">
        <v>0.5</v>
      </c>
      <c r="N1492" s="139"/>
      <c r="O1492" s="138">
        <v>0</v>
      </c>
      <c r="P1492" s="138">
        <v>0</v>
      </c>
      <c r="Q1492" s="138">
        <v>0</v>
      </c>
      <c r="R1492" s="139"/>
      <c r="S1492" s="138">
        <v>0</v>
      </c>
      <c r="T1492" s="139"/>
      <c r="U1492" s="138">
        <v>0</v>
      </c>
      <c r="V1492" s="138">
        <v>0</v>
      </c>
      <c r="W1492" s="138">
        <v>0</v>
      </c>
      <c r="X1492" s="138">
        <v>0</v>
      </c>
      <c r="Y1492" s="138">
        <v>0</v>
      </c>
      <c r="Z1492" s="139"/>
      <c r="AA1492" s="138">
        <v>0</v>
      </c>
      <c r="AB1492" s="131">
        <v>0</v>
      </c>
    </row>
    <row r="1493" spans="1:28" ht="15" customHeight="1" x14ac:dyDescent="0.25">
      <c r="A1493" s="129" t="str">
        <f>B1493&amp;"-"&amp;COUNTIF($B$3:B1493,B1493)</f>
        <v>392-6</v>
      </c>
      <c r="B1493" s="130">
        <v>392</v>
      </c>
      <c r="C1493" s="130" t="s">
        <v>68</v>
      </c>
      <c r="D1493" s="137"/>
      <c r="E1493" s="138">
        <v>0</v>
      </c>
      <c r="F1493" s="138">
        <v>0</v>
      </c>
      <c r="G1493" s="138">
        <v>0</v>
      </c>
      <c r="H1493" s="138">
        <v>0</v>
      </c>
      <c r="I1493" s="138">
        <v>0</v>
      </c>
      <c r="J1493" s="138">
        <v>0</v>
      </c>
      <c r="K1493" s="138">
        <v>0</v>
      </c>
      <c r="L1493" s="139"/>
      <c r="M1493" s="138">
        <v>0</v>
      </c>
      <c r="N1493" s="139"/>
      <c r="O1493" s="138">
        <v>0</v>
      </c>
      <c r="P1493" s="138">
        <v>0</v>
      </c>
      <c r="Q1493" s="138">
        <v>0</v>
      </c>
      <c r="R1493" s="139"/>
      <c r="S1493" s="138">
        <v>0</v>
      </c>
      <c r="T1493" s="139"/>
      <c r="U1493" s="138">
        <v>0</v>
      </c>
      <c r="V1493" s="138">
        <v>0</v>
      </c>
      <c r="W1493" s="138">
        <v>0</v>
      </c>
      <c r="X1493" s="138">
        <v>0</v>
      </c>
      <c r="Y1493" s="138">
        <v>0</v>
      </c>
      <c r="Z1493" s="139"/>
      <c r="AA1493" s="138">
        <v>0</v>
      </c>
      <c r="AB1493" s="131">
        <v>0</v>
      </c>
    </row>
    <row r="1494" spans="1:28" ht="15" customHeight="1" x14ac:dyDescent="0.25">
      <c r="A1494" s="129" t="str">
        <f>B1494&amp;"-"&amp;COUNTIF($B$3:B1494,B1494)</f>
        <v>392-7</v>
      </c>
      <c r="B1494" s="130">
        <v>392</v>
      </c>
      <c r="C1494" s="130" t="s">
        <v>68</v>
      </c>
      <c r="D1494" s="137"/>
      <c r="E1494" s="138">
        <v>0</v>
      </c>
      <c r="F1494" s="138">
        <v>0</v>
      </c>
      <c r="G1494" s="138">
        <v>0</v>
      </c>
      <c r="H1494" s="138">
        <v>0</v>
      </c>
      <c r="I1494" s="138">
        <v>0</v>
      </c>
      <c r="J1494" s="138">
        <v>0</v>
      </c>
      <c r="K1494" s="138">
        <v>0</v>
      </c>
      <c r="L1494" s="139"/>
      <c r="M1494" s="138">
        <v>0</v>
      </c>
      <c r="N1494" s="139"/>
      <c r="O1494" s="138">
        <v>0</v>
      </c>
      <c r="P1494" s="138">
        <v>0</v>
      </c>
      <c r="Q1494" s="138">
        <v>0</v>
      </c>
      <c r="R1494" s="139"/>
      <c r="S1494" s="138">
        <v>0</v>
      </c>
      <c r="T1494" s="139"/>
      <c r="U1494" s="138">
        <v>0</v>
      </c>
      <c r="V1494" s="138">
        <v>0</v>
      </c>
      <c r="W1494" s="138">
        <v>0</v>
      </c>
      <c r="X1494" s="138">
        <v>0</v>
      </c>
      <c r="Y1494" s="138">
        <v>0</v>
      </c>
      <c r="Z1494" s="139"/>
      <c r="AA1494" s="138">
        <v>0</v>
      </c>
      <c r="AB1494" s="131">
        <v>0</v>
      </c>
    </row>
    <row r="1495" spans="1:28" ht="15" customHeight="1" x14ac:dyDescent="0.25">
      <c r="A1495" s="129" t="str">
        <f>B1495&amp;"-"&amp;COUNTIF($B$3:B1495,B1495)</f>
        <v>392-8</v>
      </c>
      <c r="B1495" s="130">
        <v>392</v>
      </c>
      <c r="C1495" s="130" t="s">
        <v>68</v>
      </c>
      <c r="D1495" s="137"/>
      <c r="E1495" s="138">
        <v>0</v>
      </c>
      <c r="F1495" s="138">
        <v>0</v>
      </c>
      <c r="G1495" s="138">
        <v>0</v>
      </c>
      <c r="H1495" s="138">
        <v>0</v>
      </c>
      <c r="I1495" s="138">
        <v>0</v>
      </c>
      <c r="J1495" s="138">
        <v>0</v>
      </c>
      <c r="K1495" s="138">
        <v>0</v>
      </c>
      <c r="L1495" s="139"/>
      <c r="M1495" s="138">
        <v>0</v>
      </c>
      <c r="N1495" s="139"/>
      <c r="O1495" s="138">
        <v>0</v>
      </c>
      <c r="P1495" s="138">
        <v>0</v>
      </c>
      <c r="Q1495" s="138">
        <v>0</v>
      </c>
      <c r="R1495" s="139"/>
      <c r="S1495" s="138">
        <v>0</v>
      </c>
      <c r="T1495" s="139"/>
      <c r="U1495" s="138">
        <v>0</v>
      </c>
      <c r="V1495" s="138">
        <v>0</v>
      </c>
      <c r="W1495" s="138">
        <v>0</v>
      </c>
      <c r="X1495" s="138">
        <v>0</v>
      </c>
      <c r="Y1495" s="138">
        <v>0</v>
      </c>
      <c r="Z1495" s="139"/>
      <c r="AA1495" s="138">
        <v>0</v>
      </c>
      <c r="AB1495" s="131">
        <v>0</v>
      </c>
    </row>
    <row r="1496" spans="1:28" ht="15" customHeight="1" x14ac:dyDescent="0.25">
      <c r="A1496" s="129" t="str">
        <f>B1496&amp;"-"&amp;COUNTIF($B$3:B1496,B1496)</f>
        <v>392-9</v>
      </c>
      <c r="B1496" s="130">
        <v>392</v>
      </c>
      <c r="C1496" s="130" t="s">
        <v>68</v>
      </c>
      <c r="D1496" s="137"/>
      <c r="E1496" s="138">
        <v>0</v>
      </c>
      <c r="F1496" s="138">
        <v>0</v>
      </c>
      <c r="G1496" s="138">
        <v>0</v>
      </c>
      <c r="H1496" s="138">
        <v>0</v>
      </c>
      <c r="I1496" s="138">
        <v>0</v>
      </c>
      <c r="J1496" s="138">
        <v>0</v>
      </c>
      <c r="K1496" s="138">
        <v>0</v>
      </c>
      <c r="L1496" s="139"/>
      <c r="M1496" s="138">
        <v>0</v>
      </c>
      <c r="N1496" s="139"/>
      <c r="O1496" s="138">
        <v>0</v>
      </c>
      <c r="P1496" s="138">
        <v>0</v>
      </c>
      <c r="Q1496" s="138">
        <v>0</v>
      </c>
      <c r="R1496" s="139"/>
      <c r="S1496" s="138">
        <v>0</v>
      </c>
      <c r="T1496" s="139"/>
      <c r="U1496" s="138">
        <v>0</v>
      </c>
      <c r="V1496" s="138">
        <v>0</v>
      </c>
      <c r="W1496" s="138">
        <v>0</v>
      </c>
      <c r="X1496" s="138">
        <v>0</v>
      </c>
      <c r="Y1496" s="138">
        <v>0</v>
      </c>
      <c r="Z1496" s="139"/>
      <c r="AA1496" s="138">
        <v>0</v>
      </c>
      <c r="AB1496" s="131">
        <v>0</v>
      </c>
    </row>
    <row r="1497" spans="1:28" ht="15" customHeight="1" x14ac:dyDescent="0.25">
      <c r="A1497" s="129" t="str">
        <f>B1497&amp;"-"&amp;COUNTIF($B$3:B1497,B1497)</f>
        <v>392-10</v>
      </c>
      <c r="B1497" s="130">
        <v>392</v>
      </c>
      <c r="C1497" s="130" t="s">
        <v>68</v>
      </c>
      <c r="D1497" s="137"/>
      <c r="E1497" s="138">
        <v>0</v>
      </c>
      <c r="F1497" s="138">
        <v>0</v>
      </c>
      <c r="G1497" s="138">
        <v>0</v>
      </c>
      <c r="H1497" s="138">
        <v>0</v>
      </c>
      <c r="I1497" s="138">
        <v>0</v>
      </c>
      <c r="J1497" s="138">
        <v>0</v>
      </c>
      <c r="K1497" s="138">
        <v>0</v>
      </c>
      <c r="L1497" s="139"/>
      <c r="M1497" s="138">
        <v>0</v>
      </c>
      <c r="N1497" s="139"/>
      <c r="O1497" s="138">
        <v>0</v>
      </c>
      <c r="P1497" s="138">
        <v>0</v>
      </c>
      <c r="Q1497" s="138">
        <v>0</v>
      </c>
      <c r="R1497" s="139"/>
      <c r="S1497" s="138">
        <v>0</v>
      </c>
      <c r="T1497" s="139"/>
      <c r="U1497" s="138">
        <v>0</v>
      </c>
      <c r="V1497" s="138">
        <v>0</v>
      </c>
      <c r="W1497" s="138">
        <v>0</v>
      </c>
      <c r="X1497" s="138">
        <v>0</v>
      </c>
      <c r="Y1497" s="138">
        <v>0</v>
      </c>
      <c r="Z1497" s="139"/>
      <c r="AA1497" s="138">
        <v>0</v>
      </c>
      <c r="AB1497" s="131">
        <v>0</v>
      </c>
    </row>
    <row r="1498" spans="1:28" ht="15" customHeight="1" x14ac:dyDescent="0.25">
      <c r="A1498" s="129" t="str">
        <f>B1498&amp;"-"&amp;COUNTIF($B$3:B1498,B1498)</f>
        <v>396-1</v>
      </c>
      <c r="B1498" s="130">
        <v>396</v>
      </c>
      <c r="C1498" s="130" t="s">
        <v>69</v>
      </c>
      <c r="D1498" s="137">
        <v>44024</v>
      </c>
      <c r="E1498" s="138">
        <v>0.06</v>
      </c>
      <c r="F1498" s="138">
        <v>0</v>
      </c>
      <c r="G1498" s="138">
        <v>0</v>
      </c>
      <c r="H1498" s="138">
        <v>0</v>
      </c>
      <c r="I1498" s="138">
        <v>0</v>
      </c>
      <c r="J1498" s="138">
        <v>0</v>
      </c>
      <c r="K1498" s="138">
        <v>0</v>
      </c>
      <c r="L1498" s="139"/>
      <c r="M1498" s="138">
        <v>0.06</v>
      </c>
      <c r="N1498" s="139"/>
      <c r="O1498" s="138">
        <v>0</v>
      </c>
      <c r="P1498" s="138">
        <v>0</v>
      </c>
      <c r="Q1498" s="138">
        <v>0</v>
      </c>
      <c r="R1498" s="139"/>
      <c r="S1498" s="138">
        <v>0</v>
      </c>
      <c r="T1498" s="139"/>
      <c r="U1498" s="138">
        <v>0</v>
      </c>
      <c r="V1498" s="138">
        <v>0</v>
      </c>
      <c r="W1498" s="138">
        <v>0</v>
      </c>
      <c r="X1498" s="138">
        <v>0</v>
      </c>
      <c r="Y1498" s="138">
        <v>0</v>
      </c>
      <c r="Z1498" s="139"/>
      <c r="AA1498" s="138">
        <v>0</v>
      </c>
      <c r="AB1498" s="131">
        <v>0</v>
      </c>
    </row>
    <row r="1499" spans="1:28" ht="15" customHeight="1" x14ac:dyDescent="0.25">
      <c r="A1499" s="129" t="str">
        <f>B1499&amp;"-"&amp;COUNTIF($B$3:B1499,B1499)</f>
        <v>396-2</v>
      </c>
      <c r="B1499" s="130">
        <v>396</v>
      </c>
      <c r="C1499" s="130" t="s">
        <v>69</v>
      </c>
      <c r="D1499" s="137">
        <v>49452</v>
      </c>
      <c r="E1499" s="138">
        <v>0.21</v>
      </c>
      <c r="F1499" s="138">
        <v>0</v>
      </c>
      <c r="G1499" s="138">
        <v>0</v>
      </c>
      <c r="H1499" s="138">
        <v>0</v>
      </c>
      <c r="I1499" s="138">
        <v>0</v>
      </c>
      <c r="J1499" s="138">
        <v>0</v>
      </c>
      <c r="K1499" s="138">
        <v>0</v>
      </c>
      <c r="L1499" s="139"/>
      <c r="M1499" s="138">
        <v>0.21</v>
      </c>
      <c r="N1499" s="139"/>
      <c r="O1499" s="138">
        <v>0</v>
      </c>
      <c r="P1499" s="138">
        <v>0</v>
      </c>
      <c r="Q1499" s="138">
        <v>0</v>
      </c>
      <c r="R1499" s="139"/>
      <c r="S1499" s="138">
        <v>0</v>
      </c>
      <c r="T1499" s="139"/>
      <c r="U1499" s="138">
        <v>0</v>
      </c>
      <c r="V1499" s="138">
        <v>0</v>
      </c>
      <c r="W1499" s="138">
        <v>0</v>
      </c>
      <c r="X1499" s="138">
        <v>0</v>
      </c>
      <c r="Y1499" s="138">
        <v>0</v>
      </c>
      <c r="Z1499" s="139"/>
      <c r="AA1499" s="138">
        <v>0</v>
      </c>
      <c r="AB1499" s="131">
        <v>0</v>
      </c>
    </row>
    <row r="1500" spans="1:28" ht="15" customHeight="1" x14ac:dyDescent="0.25">
      <c r="A1500" s="129" t="str">
        <f>B1500&amp;"-"&amp;COUNTIF($B$3:B1500,B1500)</f>
        <v>396-3</v>
      </c>
      <c r="B1500" s="130">
        <v>396</v>
      </c>
      <c r="C1500" s="130" t="s">
        <v>69</v>
      </c>
      <c r="D1500" s="137">
        <v>44297</v>
      </c>
      <c r="E1500" s="138">
        <v>28.32</v>
      </c>
      <c r="F1500" s="138">
        <v>0</v>
      </c>
      <c r="G1500" s="138">
        <v>5.19</v>
      </c>
      <c r="H1500" s="138">
        <v>1.75</v>
      </c>
      <c r="I1500" s="138">
        <v>0</v>
      </c>
      <c r="J1500" s="138">
        <v>1</v>
      </c>
      <c r="K1500" s="138">
        <v>0</v>
      </c>
      <c r="L1500" s="139"/>
      <c r="M1500" s="138">
        <v>28.32</v>
      </c>
      <c r="N1500" s="139"/>
      <c r="O1500" s="138">
        <v>0</v>
      </c>
      <c r="P1500" s="138">
        <v>0</v>
      </c>
      <c r="Q1500" s="138">
        <v>0</v>
      </c>
      <c r="R1500" s="139"/>
      <c r="S1500" s="138">
        <v>7.12</v>
      </c>
      <c r="T1500" s="139"/>
      <c r="U1500" s="138">
        <v>0</v>
      </c>
      <c r="V1500" s="138">
        <v>0</v>
      </c>
      <c r="W1500" s="138">
        <v>0</v>
      </c>
      <c r="X1500" s="138">
        <v>0</v>
      </c>
      <c r="Y1500" s="138">
        <v>0</v>
      </c>
      <c r="Z1500" s="139"/>
      <c r="AA1500" s="138">
        <v>0</v>
      </c>
      <c r="AB1500" s="131">
        <v>0</v>
      </c>
    </row>
    <row r="1501" spans="1:28" ht="15" customHeight="1" x14ac:dyDescent="0.25">
      <c r="A1501" s="129" t="str">
        <f>B1501&amp;"-"&amp;COUNTIF($B$3:B1501,B1501)</f>
        <v>396-4</v>
      </c>
      <c r="B1501" s="130">
        <v>396</v>
      </c>
      <c r="C1501" s="130" t="s">
        <v>69</v>
      </c>
      <c r="D1501" s="137">
        <v>49478</v>
      </c>
      <c r="E1501" s="138">
        <v>0.12</v>
      </c>
      <c r="F1501" s="138">
        <v>0</v>
      </c>
      <c r="G1501" s="138">
        <v>0</v>
      </c>
      <c r="H1501" s="138">
        <v>0</v>
      </c>
      <c r="I1501" s="138">
        <v>0</v>
      </c>
      <c r="J1501" s="138">
        <v>0</v>
      </c>
      <c r="K1501" s="138">
        <v>0</v>
      </c>
      <c r="L1501" s="139"/>
      <c r="M1501" s="138">
        <v>0.12</v>
      </c>
      <c r="N1501" s="139"/>
      <c r="O1501" s="138">
        <v>0</v>
      </c>
      <c r="P1501" s="138">
        <v>0</v>
      </c>
      <c r="Q1501" s="138">
        <v>0</v>
      </c>
      <c r="R1501" s="139"/>
      <c r="S1501" s="138">
        <v>0.12</v>
      </c>
      <c r="T1501" s="139"/>
      <c r="U1501" s="138">
        <v>0</v>
      </c>
      <c r="V1501" s="138">
        <v>0</v>
      </c>
      <c r="W1501" s="138">
        <v>0</v>
      </c>
      <c r="X1501" s="138">
        <v>0</v>
      </c>
      <c r="Y1501" s="138">
        <v>0</v>
      </c>
      <c r="Z1501" s="139"/>
      <c r="AA1501" s="138">
        <v>0</v>
      </c>
      <c r="AB1501" s="131">
        <v>0</v>
      </c>
    </row>
    <row r="1502" spans="1:28" ht="15" customHeight="1" x14ac:dyDescent="0.25">
      <c r="A1502" s="129" t="str">
        <f>B1502&amp;"-"&amp;COUNTIF($B$3:B1502,B1502)</f>
        <v>396-5</v>
      </c>
      <c r="B1502" s="130">
        <v>396</v>
      </c>
      <c r="C1502" s="130" t="s">
        <v>69</v>
      </c>
      <c r="D1502" s="137"/>
      <c r="E1502" s="138">
        <v>0</v>
      </c>
      <c r="F1502" s="138">
        <v>0</v>
      </c>
      <c r="G1502" s="138">
        <v>0</v>
      </c>
      <c r="H1502" s="138">
        <v>0</v>
      </c>
      <c r="I1502" s="138">
        <v>0</v>
      </c>
      <c r="J1502" s="138">
        <v>0</v>
      </c>
      <c r="K1502" s="138">
        <v>0</v>
      </c>
      <c r="L1502" s="139"/>
      <c r="M1502" s="138">
        <v>0</v>
      </c>
      <c r="N1502" s="139"/>
      <c r="O1502" s="138">
        <v>0</v>
      </c>
      <c r="P1502" s="138">
        <v>0</v>
      </c>
      <c r="Q1502" s="138">
        <v>0</v>
      </c>
      <c r="R1502" s="139"/>
      <c r="S1502" s="138">
        <v>0</v>
      </c>
      <c r="T1502" s="139"/>
      <c r="U1502" s="138">
        <v>0</v>
      </c>
      <c r="V1502" s="138">
        <v>0</v>
      </c>
      <c r="W1502" s="138">
        <v>0</v>
      </c>
      <c r="X1502" s="138">
        <v>0</v>
      </c>
      <c r="Y1502" s="138">
        <v>0</v>
      </c>
      <c r="Z1502" s="139"/>
      <c r="AA1502" s="138">
        <v>0</v>
      </c>
      <c r="AB1502" s="131">
        <v>0</v>
      </c>
    </row>
    <row r="1503" spans="1:28" ht="15" customHeight="1" x14ac:dyDescent="0.25">
      <c r="A1503" s="129" t="str">
        <f>B1503&amp;"-"&amp;COUNTIF($B$3:B1503,B1503)</f>
        <v>396-6</v>
      </c>
      <c r="B1503" s="130">
        <v>396</v>
      </c>
      <c r="C1503" s="130" t="s">
        <v>69</v>
      </c>
      <c r="D1503" s="137"/>
      <c r="E1503" s="138">
        <v>0</v>
      </c>
      <c r="F1503" s="138">
        <v>0</v>
      </c>
      <c r="G1503" s="138">
        <v>0</v>
      </c>
      <c r="H1503" s="138">
        <v>0</v>
      </c>
      <c r="I1503" s="138">
        <v>0</v>
      </c>
      <c r="J1503" s="138">
        <v>0</v>
      </c>
      <c r="K1503" s="138">
        <v>0</v>
      </c>
      <c r="L1503" s="139"/>
      <c r="M1503" s="138">
        <v>0</v>
      </c>
      <c r="N1503" s="139"/>
      <c r="O1503" s="138">
        <v>0</v>
      </c>
      <c r="P1503" s="138">
        <v>0</v>
      </c>
      <c r="Q1503" s="138">
        <v>0</v>
      </c>
      <c r="R1503" s="139"/>
      <c r="S1503" s="138">
        <v>0</v>
      </c>
      <c r="T1503" s="139"/>
      <c r="U1503" s="138">
        <v>0</v>
      </c>
      <c r="V1503" s="138">
        <v>0</v>
      </c>
      <c r="W1503" s="138">
        <v>0</v>
      </c>
      <c r="X1503" s="138">
        <v>0</v>
      </c>
      <c r="Y1503" s="138">
        <v>0</v>
      </c>
      <c r="Z1503" s="139"/>
      <c r="AA1503" s="138">
        <v>0</v>
      </c>
      <c r="AB1503" s="131">
        <v>0</v>
      </c>
    </row>
    <row r="1504" spans="1:28" ht="15" customHeight="1" x14ac:dyDescent="0.25">
      <c r="A1504" s="129" t="str">
        <f>B1504&amp;"-"&amp;COUNTIF($B$3:B1504,B1504)</f>
        <v>396-7</v>
      </c>
      <c r="B1504" s="130">
        <v>396</v>
      </c>
      <c r="C1504" s="130" t="s">
        <v>69</v>
      </c>
      <c r="D1504" s="137"/>
      <c r="E1504" s="138">
        <v>0</v>
      </c>
      <c r="F1504" s="138">
        <v>0</v>
      </c>
      <c r="G1504" s="138">
        <v>0</v>
      </c>
      <c r="H1504" s="138">
        <v>0</v>
      </c>
      <c r="I1504" s="138">
        <v>0</v>
      </c>
      <c r="J1504" s="138">
        <v>0</v>
      </c>
      <c r="K1504" s="138">
        <v>0</v>
      </c>
      <c r="L1504" s="139"/>
      <c r="M1504" s="138">
        <v>0</v>
      </c>
      <c r="N1504" s="139"/>
      <c r="O1504" s="138">
        <v>0</v>
      </c>
      <c r="P1504" s="138">
        <v>0</v>
      </c>
      <c r="Q1504" s="138">
        <v>0</v>
      </c>
      <c r="R1504" s="139"/>
      <c r="S1504" s="138">
        <v>0</v>
      </c>
      <c r="T1504" s="139"/>
      <c r="U1504" s="138">
        <v>0</v>
      </c>
      <c r="V1504" s="138">
        <v>0</v>
      </c>
      <c r="W1504" s="138">
        <v>0</v>
      </c>
      <c r="X1504" s="138">
        <v>0</v>
      </c>
      <c r="Y1504" s="138">
        <v>0</v>
      </c>
      <c r="Z1504" s="139"/>
      <c r="AA1504" s="138">
        <v>0</v>
      </c>
      <c r="AB1504" s="131">
        <v>0</v>
      </c>
    </row>
    <row r="1505" spans="1:28" ht="15" customHeight="1" x14ac:dyDescent="0.25">
      <c r="A1505" s="129" t="str">
        <f>B1505&amp;"-"&amp;COUNTIF($B$3:B1505,B1505)</f>
        <v>396-8</v>
      </c>
      <c r="B1505" s="130">
        <v>396</v>
      </c>
      <c r="C1505" s="130" t="s">
        <v>69</v>
      </c>
      <c r="D1505" s="137"/>
      <c r="E1505" s="138">
        <v>0</v>
      </c>
      <c r="F1505" s="138">
        <v>0</v>
      </c>
      <c r="G1505" s="138">
        <v>0</v>
      </c>
      <c r="H1505" s="138">
        <v>0</v>
      </c>
      <c r="I1505" s="138">
        <v>0</v>
      </c>
      <c r="J1505" s="138">
        <v>0</v>
      </c>
      <c r="K1505" s="138">
        <v>0</v>
      </c>
      <c r="L1505" s="139"/>
      <c r="M1505" s="138">
        <v>0</v>
      </c>
      <c r="N1505" s="139"/>
      <c r="O1505" s="138">
        <v>0</v>
      </c>
      <c r="P1505" s="138">
        <v>0</v>
      </c>
      <c r="Q1505" s="138">
        <v>0</v>
      </c>
      <c r="R1505" s="139"/>
      <c r="S1505" s="138">
        <v>0</v>
      </c>
      <c r="T1505" s="139"/>
      <c r="U1505" s="138">
        <v>0</v>
      </c>
      <c r="V1505" s="138">
        <v>0</v>
      </c>
      <c r="W1505" s="138">
        <v>0</v>
      </c>
      <c r="X1505" s="138">
        <v>0</v>
      </c>
      <c r="Y1505" s="138">
        <v>0</v>
      </c>
      <c r="Z1505" s="139"/>
      <c r="AA1505" s="138">
        <v>0</v>
      </c>
      <c r="AB1505" s="131">
        <v>0</v>
      </c>
    </row>
    <row r="1506" spans="1:28" ht="15" customHeight="1" x14ac:dyDescent="0.25">
      <c r="A1506" s="129" t="str">
        <f>B1506&amp;"-"&amp;COUNTIF($B$3:B1506,B1506)</f>
        <v>402-1</v>
      </c>
      <c r="B1506" s="130">
        <v>402</v>
      </c>
      <c r="C1506" s="130" t="s">
        <v>71</v>
      </c>
      <c r="D1506" s="137">
        <v>43885</v>
      </c>
      <c r="E1506" s="138">
        <v>0.03</v>
      </c>
      <c r="F1506" s="138">
        <v>0</v>
      </c>
      <c r="G1506" s="138">
        <v>0</v>
      </c>
      <c r="H1506" s="138">
        <v>0</v>
      </c>
      <c r="I1506" s="138">
        <v>0</v>
      </c>
      <c r="J1506" s="138">
        <v>0</v>
      </c>
      <c r="K1506" s="138">
        <v>0</v>
      </c>
      <c r="L1506" s="139"/>
      <c r="M1506" s="138">
        <v>0.03</v>
      </c>
      <c r="N1506" s="139"/>
      <c r="O1506" s="138">
        <v>0</v>
      </c>
      <c r="P1506" s="138">
        <v>0</v>
      </c>
      <c r="Q1506" s="138">
        <v>0</v>
      </c>
      <c r="R1506" s="139"/>
      <c r="S1506" s="138">
        <v>0</v>
      </c>
      <c r="T1506" s="139"/>
      <c r="U1506" s="138">
        <v>0</v>
      </c>
      <c r="V1506" s="138">
        <v>0</v>
      </c>
      <c r="W1506" s="138">
        <v>0</v>
      </c>
      <c r="X1506" s="138">
        <v>0</v>
      </c>
      <c r="Y1506" s="138">
        <v>0</v>
      </c>
      <c r="Z1506" s="139"/>
      <c r="AA1506" s="138">
        <v>0</v>
      </c>
      <c r="AB1506" s="131">
        <v>0</v>
      </c>
    </row>
    <row r="1507" spans="1:28" ht="15" customHeight="1" x14ac:dyDescent="0.25">
      <c r="A1507" s="129" t="str">
        <f>B1507&amp;"-"&amp;COUNTIF($B$3:B1507,B1507)</f>
        <v>402-2</v>
      </c>
      <c r="B1507" s="130">
        <v>402</v>
      </c>
      <c r="C1507" s="130" t="s">
        <v>71</v>
      </c>
      <c r="D1507" s="137">
        <v>43984</v>
      </c>
      <c r="E1507" s="138">
        <v>152.94999999999999</v>
      </c>
      <c r="F1507" s="138">
        <v>0</v>
      </c>
      <c r="G1507" s="138">
        <v>22.6</v>
      </c>
      <c r="H1507" s="138">
        <v>3.96</v>
      </c>
      <c r="I1507" s="138">
        <v>0.69</v>
      </c>
      <c r="J1507" s="138">
        <v>0</v>
      </c>
      <c r="K1507" s="138">
        <v>0</v>
      </c>
      <c r="L1507" s="139"/>
      <c r="M1507" s="138">
        <v>98.15</v>
      </c>
      <c r="N1507" s="139"/>
      <c r="O1507" s="138">
        <v>0</v>
      </c>
      <c r="P1507" s="138">
        <v>0</v>
      </c>
      <c r="Q1507" s="138">
        <v>0</v>
      </c>
      <c r="R1507" s="139"/>
      <c r="S1507" s="138">
        <v>0</v>
      </c>
      <c r="T1507" s="139"/>
      <c r="U1507" s="138">
        <v>0</v>
      </c>
      <c r="V1507" s="138">
        <v>0</v>
      </c>
      <c r="W1507" s="138">
        <v>0</v>
      </c>
      <c r="X1507" s="138">
        <v>0</v>
      </c>
      <c r="Y1507" s="138">
        <v>0</v>
      </c>
      <c r="Z1507" s="139"/>
      <c r="AA1507" s="138">
        <v>0</v>
      </c>
      <c r="AB1507" s="131">
        <v>0</v>
      </c>
    </row>
    <row r="1508" spans="1:28" ht="15" customHeight="1" x14ac:dyDescent="0.25">
      <c r="A1508" s="129" t="str">
        <f>B1508&amp;"-"&amp;COUNTIF($B$3:B1508,B1508)</f>
        <v>402-3</v>
      </c>
      <c r="B1508" s="130">
        <v>402</v>
      </c>
      <c r="C1508" s="130" t="s">
        <v>71</v>
      </c>
      <c r="D1508" s="137">
        <v>47449</v>
      </c>
      <c r="E1508" s="138">
        <v>1.51</v>
      </c>
      <c r="F1508" s="138">
        <v>0</v>
      </c>
      <c r="G1508" s="138">
        <v>0</v>
      </c>
      <c r="H1508" s="138">
        <v>0</v>
      </c>
      <c r="I1508" s="138">
        <v>0</v>
      </c>
      <c r="J1508" s="138">
        <v>0</v>
      </c>
      <c r="K1508" s="138">
        <v>0</v>
      </c>
      <c r="L1508" s="139"/>
      <c r="M1508" s="138">
        <v>1.51</v>
      </c>
      <c r="N1508" s="139"/>
      <c r="O1508" s="138">
        <v>0</v>
      </c>
      <c r="P1508" s="138">
        <v>0</v>
      </c>
      <c r="Q1508" s="138">
        <v>0</v>
      </c>
      <c r="R1508" s="139"/>
      <c r="S1508" s="138">
        <v>0</v>
      </c>
      <c r="T1508" s="139"/>
      <c r="U1508" s="138">
        <v>0</v>
      </c>
      <c r="V1508" s="138">
        <v>0</v>
      </c>
      <c r="W1508" s="138">
        <v>0</v>
      </c>
      <c r="X1508" s="138">
        <v>0</v>
      </c>
      <c r="Y1508" s="138">
        <v>0</v>
      </c>
      <c r="Z1508" s="139"/>
      <c r="AA1508" s="138">
        <v>0</v>
      </c>
      <c r="AB1508" s="131">
        <v>0</v>
      </c>
    </row>
    <row r="1509" spans="1:28" ht="15" customHeight="1" x14ac:dyDescent="0.25">
      <c r="A1509" s="129" t="str">
        <f>B1509&amp;"-"&amp;COUNTIF($B$3:B1509,B1509)</f>
        <v>402-4</v>
      </c>
      <c r="B1509" s="130">
        <v>402</v>
      </c>
      <c r="C1509" s="130" t="s">
        <v>71</v>
      </c>
      <c r="D1509" s="137">
        <v>47472</v>
      </c>
      <c r="E1509" s="138">
        <v>0.46</v>
      </c>
      <c r="F1509" s="138">
        <v>0</v>
      </c>
      <c r="G1509" s="138">
        <v>0</v>
      </c>
      <c r="H1509" s="138">
        <v>0</v>
      </c>
      <c r="I1509" s="138">
        <v>0</v>
      </c>
      <c r="J1509" s="138">
        <v>0</v>
      </c>
      <c r="K1509" s="138">
        <v>0</v>
      </c>
      <c r="L1509" s="139"/>
      <c r="M1509" s="138">
        <v>0</v>
      </c>
      <c r="N1509" s="139"/>
      <c r="O1509" s="138">
        <v>0</v>
      </c>
      <c r="P1509" s="138">
        <v>0</v>
      </c>
      <c r="Q1509" s="138">
        <v>0</v>
      </c>
      <c r="R1509" s="139"/>
      <c r="S1509" s="138">
        <v>0</v>
      </c>
      <c r="T1509" s="139"/>
      <c r="U1509" s="138">
        <v>0</v>
      </c>
      <c r="V1509" s="138">
        <v>0</v>
      </c>
      <c r="W1509" s="138">
        <v>0</v>
      </c>
      <c r="X1509" s="138">
        <v>0</v>
      </c>
      <c r="Y1509" s="138">
        <v>0</v>
      </c>
      <c r="Z1509" s="139"/>
      <c r="AA1509" s="138">
        <v>0</v>
      </c>
      <c r="AB1509" s="131">
        <v>0</v>
      </c>
    </row>
    <row r="1510" spans="1:28" ht="15" customHeight="1" x14ac:dyDescent="0.25">
      <c r="A1510" s="129" t="str">
        <f>B1510&amp;"-"&amp;COUNTIF($B$3:B1510,B1510)</f>
        <v>402-5</v>
      </c>
      <c r="B1510" s="130">
        <v>402</v>
      </c>
      <c r="C1510" s="130" t="s">
        <v>71</v>
      </c>
      <c r="D1510" s="137"/>
      <c r="E1510" s="138">
        <v>0</v>
      </c>
      <c r="F1510" s="138">
        <v>0</v>
      </c>
      <c r="G1510" s="138">
        <v>0</v>
      </c>
      <c r="H1510" s="138">
        <v>0</v>
      </c>
      <c r="I1510" s="138">
        <v>0</v>
      </c>
      <c r="J1510" s="138">
        <v>0</v>
      </c>
      <c r="K1510" s="138">
        <v>0</v>
      </c>
      <c r="L1510" s="139"/>
      <c r="M1510" s="138">
        <v>0</v>
      </c>
      <c r="N1510" s="139"/>
      <c r="O1510" s="138">
        <v>0</v>
      </c>
      <c r="P1510" s="138">
        <v>0</v>
      </c>
      <c r="Q1510" s="138">
        <v>0</v>
      </c>
      <c r="R1510" s="139"/>
      <c r="S1510" s="138">
        <v>0</v>
      </c>
      <c r="T1510" s="139"/>
      <c r="U1510" s="138">
        <v>0</v>
      </c>
      <c r="V1510" s="138">
        <v>0</v>
      </c>
      <c r="W1510" s="138">
        <v>0</v>
      </c>
      <c r="X1510" s="138">
        <v>0</v>
      </c>
      <c r="Y1510" s="138">
        <v>0</v>
      </c>
      <c r="Z1510" s="139"/>
      <c r="AA1510" s="138">
        <v>0</v>
      </c>
      <c r="AB1510" s="131">
        <v>0</v>
      </c>
    </row>
    <row r="1511" spans="1:28" ht="15" customHeight="1" x14ac:dyDescent="0.25">
      <c r="A1511" s="129" t="str">
        <f>B1511&amp;"-"&amp;COUNTIF($B$3:B1511,B1511)</f>
        <v>402-6</v>
      </c>
      <c r="B1511" s="130">
        <v>402</v>
      </c>
      <c r="C1511" s="130" t="s">
        <v>71</v>
      </c>
      <c r="D1511" s="137"/>
      <c r="E1511" s="138">
        <v>0</v>
      </c>
      <c r="F1511" s="138">
        <v>0</v>
      </c>
      <c r="G1511" s="138">
        <v>0</v>
      </c>
      <c r="H1511" s="138">
        <v>0</v>
      </c>
      <c r="I1511" s="138">
        <v>0</v>
      </c>
      <c r="J1511" s="138">
        <v>0</v>
      </c>
      <c r="K1511" s="138">
        <v>0</v>
      </c>
      <c r="L1511" s="139"/>
      <c r="M1511" s="138">
        <v>0</v>
      </c>
      <c r="N1511" s="139"/>
      <c r="O1511" s="138">
        <v>0</v>
      </c>
      <c r="P1511" s="138">
        <v>0</v>
      </c>
      <c r="Q1511" s="138">
        <v>0</v>
      </c>
      <c r="R1511" s="139"/>
      <c r="S1511" s="138">
        <v>0</v>
      </c>
      <c r="T1511" s="139"/>
      <c r="U1511" s="138">
        <v>0</v>
      </c>
      <c r="V1511" s="138">
        <v>0</v>
      </c>
      <c r="W1511" s="138">
        <v>0</v>
      </c>
      <c r="X1511" s="138">
        <v>0</v>
      </c>
      <c r="Y1511" s="138">
        <v>0</v>
      </c>
      <c r="Z1511" s="139"/>
      <c r="AA1511" s="138">
        <v>0</v>
      </c>
      <c r="AB1511" s="131">
        <v>0</v>
      </c>
    </row>
    <row r="1512" spans="1:28" ht="15" customHeight="1" x14ac:dyDescent="0.25">
      <c r="A1512" s="129" t="str">
        <f>B1512&amp;"-"&amp;COUNTIF($B$3:B1512,B1512)</f>
        <v>402-7</v>
      </c>
      <c r="B1512" s="130">
        <v>402</v>
      </c>
      <c r="C1512" s="130" t="s">
        <v>71</v>
      </c>
      <c r="D1512" s="137"/>
      <c r="E1512" s="138">
        <v>0</v>
      </c>
      <c r="F1512" s="138">
        <v>0</v>
      </c>
      <c r="G1512" s="138">
        <v>0</v>
      </c>
      <c r="H1512" s="138">
        <v>0</v>
      </c>
      <c r="I1512" s="138">
        <v>0</v>
      </c>
      <c r="J1512" s="138">
        <v>0</v>
      </c>
      <c r="K1512" s="138">
        <v>0</v>
      </c>
      <c r="L1512" s="139"/>
      <c r="M1512" s="138">
        <v>0</v>
      </c>
      <c r="N1512" s="139"/>
      <c r="O1512" s="138">
        <v>0</v>
      </c>
      <c r="P1512" s="138">
        <v>0</v>
      </c>
      <c r="Q1512" s="138">
        <v>0</v>
      </c>
      <c r="R1512" s="139"/>
      <c r="S1512" s="138">
        <v>0</v>
      </c>
      <c r="T1512" s="139"/>
      <c r="U1512" s="138">
        <v>0</v>
      </c>
      <c r="V1512" s="138">
        <v>0</v>
      </c>
      <c r="W1512" s="138">
        <v>0</v>
      </c>
      <c r="X1512" s="138">
        <v>0</v>
      </c>
      <c r="Y1512" s="138">
        <v>0</v>
      </c>
      <c r="Z1512" s="139"/>
      <c r="AA1512" s="138">
        <v>0</v>
      </c>
      <c r="AB1512" s="131">
        <v>0</v>
      </c>
    </row>
    <row r="1513" spans="1:28" ht="15" customHeight="1" x14ac:dyDescent="0.25">
      <c r="A1513" s="129" t="str">
        <f>B1513&amp;"-"&amp;COUNTIF($B$3:B1513,B1513)</f>
        <v>402-8</v>
      </c>
      <c r="B1513" s="130">
        <v>402</v>
      </c>
      <c r="C1513" s="130" t="s">
        <v>71</v>
      </c>
      <c r="D1513" s="137"/>
      <c r="E1513" s="138">
        <v>0</v>
      </c>
      <c r="F1513" s="138">
        <v>0</v>
      </c>
      <c r="G1513" s="138">
        <v>0</v>
      </c>
      <c r="H1513" s="138">
        <v>0</v>
      </c>
      <c r="I1513" s="138">
        <v>0</v>
      </c>
      <c r="J1513" s="138">
        <v>0</v>
      </c>
      <c r="K1513" s="138">
        <v>0</v>
      </c>
      <c r="L1513" s="139"/>
      <c r="M1513" s="138">
        <v>0</v>
      </c>
      <c r="N1513" s="139"/>
      <c r="O1513" s="138">
        <v>0</v>
      </c>
      <c r="P1513" s="138">
        <v>0</v>
      </c>
      <c r="Q1513" s="138">
        <v>0</v>
      </c>
      <c r="R1513" s="139"/>
      <c r="S1513" s="138">
        <v>0</v>
      </c>
      <c r="T1513" s="139"/>
      <c r="U1513" s="138">
        <v>0</v>
      </c>
      <c r="V1513" s="138">
        <v>0</v>
      </c>
      <c r="W1513" s="138">
        <v>0</v>
      </c>
      <c r="X1513" s="138">
        <v>0</v>
      </c>
      <c r="Y1513" s="138">
        <v>0</v>
      </c>
      <c r="Z1513" s="139"/>
      <c r="AA1513" s="138">
        <v>0</v>
      </c>
      <c r="AB1513" s="131">
        <v>0</v>
      </c>
    </row>
    <row r="1514" spans="1:28" ht="15" customHeight="1" x14ac:dyDescent="0.25">
      <c r="A1514" s="129" t="str">
        <f>B1514&amp;"-"&amp;COUNTIF($B$3:B1514,B1514)</f>
        <v>417-1</v>
      </c>
      <c r="B1514" s="130">
        <v>417</v>
      </c>
      <c r="C1514" s="130" t="s">
        <v>73</v>
      </c>
      <c r="D1514" s="137">
        <v>49494</v>
      </c>
      <c r="E1514" s="138">
        <v>1</v>
      </c>
      <c r="F1514" s="138">
        <v>0</v>
      </c>
      <c r="G1514" s="138">
        <v>0</v>
      </c>
      <c r="H1514" s="138">
        <v>0</v>
      </c>
      <c r="I1514" s="138">
        <v>0</v>
      </c>
      <c r="J1514" s="138">
        <v>0</v>
      </c>
      <c r="K1514" s="138">
        <v>0</v>
      </c>
      <c r="L1514" s="139"/>
      <c r="M1514" s="138">
        <v>0</v>
      </c>
      <c r="N1514" s="139"/>
      <c r="O1514" s="138">
        <v>0</v>
      </c>
      <c r="P1514" s="138">
        <v>0</v>
      </c>
      <c r="Q1514" s="138">
        <v>0</v>
      </c>
      <c r="R1514" s="139"/>
      <c r="S1514" s="138">
        <v>0</v>
      </c>
      <c r="T1514" s="139"/>
      <c r="U1514" s="138">
        <v>0</v>
      </c>
      <c r="V1514" s="138">
        <v>0</v>
      </c>
      <c r="W1514" s="138">
        <v>0</v>
      </c>
      <c r="X1514" s="138">
        <v>0</v>
      </c>
      <c r="Y1514" s="138">
        <v>0</v>
      </c>
      <c r="Z1514" s="139"/>
      <c r="AA1514" s="138">
        <v>0</v>
      </c>
      <c r="AB1514" s="131">
        <v>0</v>
      </c>
    </row>
    <row r="1515" spans="1:28" ht="15" customHeight="1" x14ac:dyDescent="0.25">
      <c r="A1515" s="129" t="str">
        <f>B1515&amp;"-"&amp;COUNTIF($B$3:B1515,B1515)</f>
        <v>417-2</v>
      </c>
      <c r="B1515" s="130">
        <v>417</v>
      </c>
      <c r="C1515" s="130" t="s">
        <v>73</v>
      </c>
      <c r="D1515" s="137">
        <v>43489</v>
      </c>
      <c r="E1515" s="138">
        <v>10.58</v>
      </c>
      <c r="F1515" s="138">
        <v>0</v>
      </c>
      <c r="G1515" s="138">
        <v>1.27</v>
      </c>
      <c r="H1515" s="138">
        <v>0</v>
      </c>
      <c r="I1515" s="138">
        <v>0</v>
      </c>
      <c r="J1515" s="138">
        <v>0</v>
      </c>
      <c r="K1515" s="138">
        <v>0.75</v>
      </c>
      <c r="L1515" s="139"/>
      <c r="M1515" s="138">
        <v>6.16</v>
      </c>
      <c r="N1515" s="139"/>
      <c r="O1515" s="138">
        <v>0</v>
      </c>
      <c r="P1515" s="138">
        <v>0</v>
      </c>
      <c r="Q1515" s="138">
        <v>0</v>
      </c>
      <c r="R1515" s="139"/>
      <c r="S1515" s="138">
        <v>0</v>
      </c>
      <c r="T1515" s="139"/>
      <c r="U1515" s="138">
        <v>0</v>
      </c>
      <c r="V1515" s="138">
        <v>0</v>
      </c>
      <c r="W1515" s="138">
        <v>0</v>
      </c>
      <c r="X1515" s="138">
        <v>0</v>
      </c>
      <c r="Y1515" s="138">
        <v>0</v>
      </c>
      <c r="Z1515" s="139"/>
      <c r="AA1515" s="138">
        <v>0</v>
      </c>
      <c r="AB1515" s="131">
        <v>0</v>
      </c>
    </row>
    <row r="1516" spans="1:28" ht="15" customHeight="1" x14ac:dyDescent="0.25">
      <c r="A1516" s="129" t="str">
        <f>B1516&amp;"-"&amp;COUNTIF($B$3:B1516,B1516)</f>
        <v>417-3</v>
      </c>
      <c r="B1516" s="130">
        <v>417</v>
      </c>
      <c r="C1516" s="130" t="s">
        <v>73</v>
      </c>
      <c r="D1516" s="137">
        <v>45906</v>
      </c>
      <c r="E1516" s="138">
        <v>1</v>
      </c>
      <c r="F1516" s="138">
        <v>0</v>
      </c>
      <c r="G1516" s="138">
        <v>0</v>
      </c>
      <c r="H1516" s="138">
        <v>0</v>
      </c>
      <c r="I1516" s="138">
        <v>0</v>
      </c>
      <c r="J1516" s="138">
        <v>0</v>
      </c>
      <c r="K1516" s="138">
        <v>0</v>
      </c>
      <c r="L1516" s="139"/>
      <c r="M1516" s="138">
        <v>1</v>
      </c>
      <c r="N1516" s="139"/>
      <c r="O1516" s="138">
        <v>0</v>
      </c>
      <c r="P1516" s="138">
        <v>0</v>
      </c>
      <c r="Q1516" s="138">
        <v>0</v>
      </c>
      <c r="R1516" s="139"/>
      <c r="S1516" s="138">
        <v>0</v>
      </c>
      <c r="T1516" s="139"/>
      <c r="U1516" s="138">
        <v>0</v>
      </c>
      <c r="V1516" s="138">
        <v>0</v>
      </c>
      <c r="W1516" s="138">
        <v>0</v>
      </c>
      <c r="X1516" s="138">
        <v>0</v>
      </c>
      <c r="Y1516" s="138">
        <v>0</v>
      </c>
      <c r="Z1516" s="139"/>
      <c r="AA1516" s="138">
        <v>0</v>
      </c>
      <c r="AB1516" s="131">
        <v>0</v>
      </c>
    </row>
    <row r="1517" spans="1:28" ht="15" customHeight="1" x14ac:dyDescent="0.25">
      <c r="A1517" s="129" t="str">
        <f>B1517&amp;"-"&amp;COUNTIF($B$3:B1517,B1517)</f>
        <v>417-4</v>
      </c>
      <c r="B1517" s="130">
        <v>417</v>
      </c>
      <c r="C1517" s="130" t="s">
        <v>73</v>
      </c>
      <c r="D1517" s="137">
        <v>45757</v>
      </c>
      <c r="E1517" s="138">
        <v>0.5</v>
      </c>
      <c r="F1517" s="138">
        <v>0</v>
      </c>
      <c r="G1517" s="138">
        <v>0.5</v>
      </c>
      <c r="H1517" s="138">
        <v>0</v>
      </c>
      <c r="I1517" s="138">
        <v>0</v>
      </c>
      <c r="J1517" s="138">
        <v>0</v>
      </c>
      <c r="K1517" s="138">
        <v>0</v>
      </c>
      <c r="L1517" s="139"/>
      <c r="M1517" s="138">
        <v>0</v>
      </c>
      <c r="N1517" s="139"/>
      <c r="O1517" s="138">
        <v>0</v>
      </c>
      <c r="P1517" s="138">
        <v>0</v>
      </c>
      <c r="Q1517" s="138">
        <v>0</v>
      </c>
      <c r="R1517" s="139"/>
      <c r="S1517" s="138">
        <v>0</v>
      </c>
      <c r="T1517" s="139"/>
      <c r="U1517" s="138">
        <v>0</v>
      </c>
      <c r="V1517" s="138">
        <v>0</v>
      </c>
      <c r="W1517" s="138">
        <v>0</v>
      </c>
      <c r="X1517" s="138">
        <v>0</v>
      </c>
      <c r="Y1517" s="138">
        <v>0</v>
      </c>
      <c r="Z1517" s="139"/>
      <c r="AA1517" s="138">
        <v>0</v>
      </c>
      <c r="AB1517" s="131">
        <v>0</v>
      </c>
    </row>
    <row r="1518" spans="1:28" ht="15" customHeight="1" x14ac:dyDescent="0.25">
      <c r="A1518" s="129" t="str">
        <f>B1518&amp;"-"&amp;COUNTIF($B$3:B1518,B1518)</f>
        <v>417-5</v>
      </c>
      <c r="B1518" s="130">
        <v>417</v>
      </c>
      <c r="C1518" s="130" t="s">
        <v>73</v>
      </c>
      <c r="D1518" s="137">
        <v>43497</v>
      </c>
      <c r="E1518" s="138">
        <v>4.3</v>
      </c>
      <c r="F1518" s="138">
        <v>0</v>
      </c>
      <c r="G1518" s="138">
        <v>0.3</v>
      </c>
      <c r="H1518" s="138">
        <v>0</v>
      </c>
      <c r="I1518" s="138">
        <v>0</v>
      </c>
      <c r="J1518" s="138">
        <v>0</v>
      </c>
      <c r="K1518" s="138">
        <v>0</v>
      </c>
      <c r="L1518" s="139"/>
      <c r="M1518" s="138">
        <v>2.2999999999999998</v>
      </c>
      <c r="N1518" s="139"/>
      <c r="O1518" s="138">
        <v>0</v>
      </c>
      <c r="P1518" s="138">
        <v>0</v>
      </c>
      <c r="Q1518" s="138">
        <v>0</v>
      </c>
      <c r="R1518" s="139"/>
      <c r="S1518" s="138">
        <v>0</v>
      </c>
      <c r="T1518" s="139"/>
      <c r="U1518" s="138">
        <v>0</v>
      </c>
      <c r="V1518" s="138">
        <v>0</v>
      </c>
      <c r="W1518" s="138">
        <v>0</v>
      </c>
      <c r="X1518" s="138">
        <v>0</v>
      </c>
      <c r="Y1518" s="138">
        <v>0</v>
      </c>
      <c r="Z1518" s="139"/>
      <c r="AA1518" s="138">
        <v>0</v>
      </c>
      <c r="AB1518" s="131">
        <v>0</v>
      </c>
    </row>
    <row r="1519" spans="1:28" ht="15" customHeight="1" x14ac:dyDescent="0.25">
      <c r="A1519" s="129" t="str">
        <f>B1519&amp;"-"&amp;COUNTIF($B$3:B1519,B1519)</f>
        <v>417-6</v>
      </c>
      <c r="B1519" s="130">
        <v>417</v>
      </c>
      <c r="C1519" s="130" t="s">
        <v>73</v>
      </c>
      <c r="D1519" s="137">
        <v>45195</v>
      </c>
      <c r="E1519" s="138">
        <v>0.95</v>
      </c>
      <c r="F1519" s="138">
        <v>0</v>
      </c>
      <c r="G1519" s="138">
        <v>0</v>
      </c>
      <c r="H1519" s="138">
        <v>0</v>
      </c>
      <c r="I1519" s="138">
        <v>0</v>
      </c>
      <c r="J1519" s="138">
        <v>0</v>
      </c>
      <c r="K1519" s="138">
        <v>0</v>
      </c>
      <c r="L1519" s="139"/>
      <c r="M1519" s="138">
        <v>0.95</v>
      </c>
      <c r="N1519" s="139"/>
      <c r="O1519" s="138">
        <v>0</v>
      </c>
      <c r="P1519" s="138">
        <v>0</v>
      </c>
      <c r="Q1519" s="138">
        <v>0</v>
      </c>
      <c r="R1519" s="139"/>
      <c r="S1519" s="138">
        <v>0</v>
      </c>
      <c r="T1519" s="139"/>
      <c r="U1519" s="138">
        <v>0</v>
      </c>
      <c r="V1519" s="138">
        <v>0</v>
      </c>
      <c r="W1519" s="138">
        <v>0</v>
      </c>
      <c r="X1519" s="138">
        <v>0</v>
      </c>
      <c r="Y1519" s="138">
        <v>0</v>
      </c>
      <c r="Z1519" s="139"/>
      <c r="AA1519" s="138">
        <v>0</v>
      </c>
      <c r="AB1519" s="131">
        <v>0</v>
      </c>
    </row>
    <row r="1520" spans="1:28" ht="15" customHeight="1" x14ac:dyDescent="0.25">
      <c r="A1520" s="129" t="str">
        <f>B1520&amp;"-"&amp;COUNTIF($B$3:B1520,B1520)</f>
        <v>417-7</v>
      </c>
      <c r="B1520" s="130">
        <v>417</v>
      </c>
      <c r="C1520" s="130" t="s">
        <v>73</v>
      </c>
      <c r="D1520" s="137">
        <v>48991</v>
      </c>
      <c r="E1520" s="138">
        <v>2</v>
      </c>
      <c r="F1520" s="138">
        <v>0</v>
      </c>
      <c r="G1520" s="138">
        <v>0</v>
      </c>
      <c r="H1520" s="138">
        <v>0</v>
      </c>
      <c r="I1520" s="138">
        <v>0</v>
      </c>
      <c r="J1520" s="138">
        <v>0</v>
      </c>
      <c r="K1520" s="138">
        <v>0</v>
      </c>
      <c r="L1520" s="139"/>
      <c r="M1520" s="138">
        <v>0</v>
      </c>
      <c r="N1520" s="139"/>
      <c r="O1520" s="138">
        <v>0</v>
      </c>
      <c r="P1520" s="138">
        <v>0</v>
      </c>
      <c r="Q1520" s="138">
        <v>0</v>
      </c>
      <c r="R1520" s="139"/>
      <c r="S1520" s="138">
        <v>0</v>
      </c>
      <c r="T1520" s="139"/>
      <c r="U1520" s="138">
        <v>0</v>
      </c>
      <c r="V1520" s="138">
        <v>0</v>
      </c>
      <c r="W1520" s="138">
        <v>0</v>
      </c>
      <c r="X1520" s="138">
        <v>0</v>
      </c>
      <c r="Y1520" s="138">
        <v>0</v>
      </c>
      <c r="Z1520" s="139"/>
      <c r="AA1520" s="138">
        <v>0</v>
      </c>
      <c r="AB1520" s="131">
        <v>0</v>
      </c>
    </row>
    <row r="1521" spans="1:28" ht="15" customHeight="1" x14ac:dyDescent="0.25">
      <c r="A1521" s="129" t="str">
        <f>B1521&amp;"-"&amp;COUNTIF($B$3:B1521,B1521)</f>
        <v>417-8</v>
      </c>
      <c r="B1521" s="130">
        <v>417</v>
      </c>
      <c r="C1521" s="130" t="s">
        <v>73</v>
      </c>
      <c r="D1521" s="137">
        <v>47043</v>
      </c>
      <c r="E1521" s="138">
        <v>1</v>
      </c>
      <c r="F1521" s="138">
        <v>0</v>
      </c>
      <c r="G1521" s="138">
        <v>0</v>
      </c>
      <c r="H1521" s="138">
        <v>0</v>
      </c>
      <c r="I1521" s="138">
        <v>0</v>
      </c>
      <c r="J1521" s="138">
        <v>0</v>
      </c>
      <c r="K1521" s="138">
        <v>0</v>
      </c>
      <c r="L1521" s="139"/>
      <c r="M1521" s="138">
        <v>0</v>
      </c>
      <c r="N1521" s="139"/>
      <c r="O1521" s="138">
        <v>0</v>
      </c>
      <c r="P1521" s="138">
        <v>0</v>
      </c>
      <c r="Q1521" s="138">
        <v>0</v>
      </c>
      <c r="R1521" s="139"/>
      <c r="S1521" s="138">
        <v>0</v>
      </c>
      <c r="T1521" s="139"/>
      <c r="U1521" s="138">
        <v>0</v>
      </c>
      <c r="V1521" s="138">
        <v>0</v>
      </c>
      <c r="W1521" s="138">
        <v>0</v>
      </c>
      <c r="X1521" s="138">
        <v>0</v>
      </c>
      <c r="Y1521" s="138">
        <v>0</v>
      </c>
      <c r="Z1521" s="139"/>
      <c r="AA1521" s="138">
        <v>0</v>
      </c>
      <c r="AB1521" s="131">
        <v>0</v>
      </c>
    </row>
    <row r="1522" spans="1:28" ht="15" customHeight="1" x14ac:dyDescent="0.25">
      <c r="A1522" s="129" t="str">
        <f>B1522&amp;"-"&amp;COUNTIF($B$3:B1522,B1522)</f>
        <v>417-9</v>
      </c>
      <c r="B1522" s="130">
        <v>417</v>
      </c>
      <c r="C1522" s="130" t="s">
        <v>73</v>
      </c>
      <c r="D1522" s="137">
        <v>43505</v>
      </c>
      <c r="E1522" s="138">
        <v>1</v>
      </c>
      <c r="F1522" s="138">
        <v>0</v>
      </c>
      <c r="G1522" s="138">
        <v>0</v>
      </c>
      <c r="H1522" s="138">
        <v>0</v>
      </c>
      <c r="I1522" s="138">
        <v>0</v>
      </c>
      <c r="J1522" s="138">
        <v>0</v>
      </c>
      <c r="K1522" s="138">
        <v>0</v>
      </c>
      <c r="L1522" s="139"/>
      <c r="M1522" s="138">
        <v>1</v>
      </c>
      <c r="N1522" s="139"/>
      <c r="O1522" s="138">
        <v>0</v>
      </c>
      <c r="P1522" s="138">
        <v>0</v>
      </c>
      <c r="Q1522" s="138">
        <v>0</v>
      </c>
      <c r="R1522" s="139"/>
      <c r="S1522" s="138">
        <v>0</v>
      </c>
      <c r="T1522" s="139"/>
      <c r="U1522" s="138">
        <v>0</v>
      </c>
      <c r="V1522" s="138">
        <v>0</v>
      </c>
      <c r="W1522" s="138">
        <v>0</v>
      </c>
      <c r="X1522" s="138">
        <v>0</v>
      </c>
      <c r="Y1522" s="138">
        <v>0</v>
      </c>
      <c r="Z1522" s="139"/>
      <c r="AA1522" s="138">
        <v>0</v>
      </c>
      <c r="AB1522" s="131">
        <v>0</v>
      </c>
    </row>
    <row r="1523" spans="1:28" ht="15" customHeight="1" x14ac:dyDescent="0.25">
      <c r="A1523" s="129" t="str">
        <f>B1523&amp;"-"&amp;COUNTIF($B$3:B1523,B1523)</f>
        <v>417-10</v>
      </c>
      <c r="B1523" s="130">
        <v>417</v>
      </c>
      <c r="C1523" s="130" t="s">
        <v>73</v>
      </c>
      <c r="D1523" s="137">
        <v>43513</v>
      </c>
      <c r="E1523" s="138">
        <v>9.7799999999999994</v>
      </c>
      <c r="F1523" s="138">
        <v>0.43</v>
      </c>
      <c r="G1523" s="138">
        <v>3</v>
      </c>
      <c r="H1523" s="138">
        <v>0</v>
      </c>
      <c r="I1523" s="138">
        <v>0</v>
      </c>
      <c r="J1523" s="138">
        <v>0</v>
      </c>
      <c r="K1523" s="138">
        <v>0.05</v>
      </c>
      <c r="L1523" s="139"/>
      <c r="M1523" s="138">
        <v>5.73</v>
      </c>
      <c r="N1523" s="139"/>
      <c r="O1523" s="138">
        <v>0</v>
      </c>
      <c r="P1523" s="138">
        <v>0</v>
      </c>
      <c r="Q1523" s="138">
        <v>0</v>
      </c>
      <c r="R1523" s="139"/>
      <c r="S1523" s="138">
        <v>0</v>
      </c>
      <c r="T1523" s="139"/>
      <c r="U1523" s="138">
        <v>0</v>
      </c>
      <c r="V1523" s="138">
        <v>0</v>
      </c>
      <c r="W1523" s="138">
        <v>0</v>
      </c>
      <c r="X1523" s="138">
        <v>0</v>
      </c>
      <c r="Y1523" s="138">
        <v>0</v>
      </c>
      <c r="Z1523" s="139"/>
      <c r="AA1523" s="138">
        <v>0</v>
      </c>
      <c r="AB1523" s="131">
        <v>0</v>
      </c>
    </row>
    <row r="1524" spans="1:28" ht="15" customHeight="1" x14ac:dyDescent="0.25">
      <c r="A1524" s="129" t="str">
        <f>B1524&amp;"-"&amp;COUNTIF($B$3:B1524,B1524)</f>
        <v>417-11</v>
      </c>
      <c r="B1524" s="130">
        <v>417</v>
      </c>
      <c r="C1524" s="130" t="s">
        <v>73</v>
      </c>
      <c r="D1524" s="137">
        <v>43521</v>
      </c>
      <c r="E1524" s="138">
        <v>4</v>
      </c>
      <c r="F1524" s="138">
        <v>0</v>
      </c>
      <c r="G1524" s="138">
        <v>2</v>
      </c>
      <c r="H1524" s="138">
        <v>0</v>
      </c>
      <c r="I1524" s="138">
        <v>0</v>
      </c>
      <c r="J1524" s="138">
        <v>0</v>
      </c>
      <c r="K1524" s="138">
        <v>0</v>
      </c>
      <c r="L1524" s="139"/>
      <c r="M1524" s="138">
        <v>4</v>
      </c>
      <c r="N1524" s="139"/>
      <c r="O1524" s="138">
        <v>0</v>
      </c>
      <c r="P1524" s="138">
        <v>0</v>
      </c>
      <c r="Q1524" s="138">
        <v>0</v>
      </c>
      <c r="R1524" s="139"/>
      <c r="S1524" s="138">
        <v>0</v>
      </c>
      <c r="T1524" s="139"/>
      <c r="U1524" s="138">
        <v>0</v>
      </c>
      <c r="V1524" s="138">
        <v>0</v>
      </c>
      <c r="W1524" s="138">
        <v>0</v>
      </c>
      <c r="X1524" s="138">
        <v>0</v>
      </c>
      <c r="Y1524" s="138">
        <v>0</v>
      </c>
      <c r="Z1524" s="139"/>
      <c r="AA1524" s="138">
        <v>0</v>
      </c>
      <c r="AB1524" s="131">
        <v>0</v>
      </c>
    </row>
    <row r="1525" spans="1:28" ht="15" customHeight="1" x14ac:dyDescent="0.25">
      <c r="A1525" s="129" t="str">
        <f>B1525&amp;"-"&amp;COUNTIF($B$3:B1525,B1525)</f>
        <v>417-12</v>
      </c>
      <c r="B1525" s="130">
        <v>417</v>
      </c>
      <c r="C1525" s="130" t="s">
        <v>73</v>
      </c>
      <c r="D1525" s="137">
        <v>48298</v>
      </c>
      <c r="E1525" s="138">
        <v>11</v>
      </c>
      <c r="F1525" s="138">
        <v>0</v>
      </c>
      <c r="G1525" s="138">
        <v>0.7</v>
      </c>
      <c r="H1525" s="138">
        <v>0</v>
      </c>
      <c r="I1525" s="138">
        <v>0</v>
      </c>
      <c r="J1525" s="138">
        <v>1</v>
      </c>
      <c r="K1525" s="138">
        <v>1</v>
      </c>
      <c r="L1525" s="139"/>
      <c r="M1525" s="138">
        <v>5</v>
      </c>
      <c r="N1525" s="139"/>
      <c r="O1525" s="138">
        <v>0</v>
      </c>
      <c r="P1525" s="138">
        <v>0</v>
      </c>
      <c r="Q1525" s="138">
        <v>0</v>
      </c>
      <c r="R1525" s="139"/>
      <c r="S1525" s="138">
        <v>0</v>
      </c>
      <c r="T1525" s="139"/>
      <c r="U1525" s="138">
        <v>0</v>
      </c>
      <c r="V1525" s="138">
        <v>0</v>
      </c>
      <c r="W1525" s="138">
        <v>0</v>
      </c>
      <c r="X1525" s="138">
        <v>0</v>
      </c>
      <c r="Y1525" s="138">
        <v>0</v>
      </c>
      <c r="Z1525" s="139"/>
      <c r="AA1525" s="138">
        <v>0.5</v>
      </c>
      <c r="AB1525" s="131">
        <v>0</v>
      </c>
    </row>
    <row r="1526" spans="1:28" ht="15" customHeight="1" x14ac:dyDescent="0.25">
      <c r="A1526" s="129" t="str">
        <f>B1526&amp;"-"&amp;COUNTIF($B$3:B1526,B1526)</f>
        <v>417-13</v>
      </c>
      <c r="B1526" s="130">
        <v>417</v>
      </c>
      <c r="C1526" s="130" t="s">
        <v>73</v>
      </c>
      <c r="D1526" s="137">
        <v>48124</v>
      </c>
      <c r="E1526" s="138">
        <v>0.92</v>
      </c>
      <c r="F1526" s="138">
        <v>0</v>
      </c>
      <c r="G1526" s="138">
        <v>0</v>
      </c>
      <c r="H1526" s="138">
        <v>0</v>
      </c>
      <c r="I1526" s="138">
        <v>0</v>
      </c>
      <c r="J1526" s="138">
        <v>0</v>
      </c>
      <c r="K1526" s="138">
        <v>0</v>
      </c>
      <c r="L1526" s="139"/>
      <c r="M1526" s="138">
        <v>0</v>
      </c>
      <c r="N1526" s="139"/>
      <c r="O1526" s="138">
        <v>0</v>
      </c>
      <c r="P1526" s="138">
        <v>0</v>
      </c>
      <c r="Q1526" s="138">
        <v>0</v>
      </c>
      <c r="R1526" s="139"/>
      <c r="S1526" s="138">
        <v>0</v>
      </c>
      <c r="T1526" s="139"/>
      <c r="U1526" s="138">
        <v>0</v>
      </c>
      <c r="V1526" s="138">
        <v>0</v>
      </c>
      <c r="W1526" s="138">
        <v>0</v>
      </c>
      <c r="X1526" s="138">
        <v>0</v>
      </c>
      <c r="Y1526" s="138">
        <v>0</v>
      </c>
      <c r="Z1526" s="139"/>
      <c r="AA1526" s="138">
        <v>0</v>
      </c>
      <c r="AB1526" s="131">
        <v>0</v>
      </c>
    </row>
    <row r="1527" spans="1:28" ht="15" customHeight="1" x14ac:dyDescent="0.25">
      <c r="A1527" s="129" t="str">
        <f>B1527&amp;"-"&amp;COUNTIF($B$3:B1527,B1527)</f>
        <v>417-14</v>
      </c>
      <c r="B1527" s="130">
        <v>417</v>
      </c>
      <c r="C1527" s="130" t="s">
        <v>73</v>
      </c>
      <c r="D1527" s="137">
        <v>43539</v>
      </c>
      <c r="E1527" s="138">
        <v>3</v>
      </c>
      <c r="F1527" s="138">
        <v>0</v>
      </c>
      <c r="G1527" s="138">
        <v>0</v>
      </c>
      <c r="H1527" s="138">
        <v>0</v>
      </c>
      <c r="I1527" s="138">
        <v>0</v>
      </c>
      <c r="J1527" s="138">
        <v>0</v>
      </c>
      <c r="K1527" s="138">
        <v>0</v>
      </c>
      <c r="L1527" s="139"/>
      <c r="M1527" s="138">
        <v>3</v>
      </c>
      <c r="N1527" s="139"/>
      <c r="O1527" s="138">
        <v>0</v>
      </c>
      <c r="P1527" s="138">
        <v>0</v>
      </c>
      <c r="Q1527" s="138">
        <v>0</v>
      </c>
      <c r="R1527" s="139"/>
      <c r="S1527" s="138">
        <v>0</v>
      </c>
      <c r="T1527" s="139"/>
      <c r="U1527" s="138">
        <v>0</v>
      </c>
      <c r="V1527" s="138">
        <v>0</v>
      </c>
      <c r="W1527" s="138">
        <v>0</v>
      </c>
      <c r="X1527" s="138">
        <v>0</v>
      </c>
      <c r="Y1527" s="138">
        <v>0</v>
      </c>
      <c r="Z1527" s="139"/>
      <c r="AA1527" s="138">
        <v>0</v>
      </c>
      <c r="AB1527" s="131">
        <v>0</v>
      </c>
    </row>
    <row r="1528" spans="1:28" ht="15" customHeight="1" x14ac:dyDescent="0.25">
      <c r="A1528" s="129" t="str">
        <f>B1528&amp;"-"&amp;COUNTIF($B$3:B1528,B1528)</f>
        <v>417-15</v>
      </c>
      <c r="B1528" s="130">
        <v>417</v>
      </c>
      <c r="C1528" s="130" t="s">
        <v>73</v>
      </c>
      <c r="D1528" s="137">
        <v>45203</v>
      </c>
      <c r="E1528" s="138">
        <v>2</v>
      </c>
      <c r="F1528" s="138">
        <v>0</v>
      </c>
      <c r="G1528" s="138">
        <v>0</v>
      </c>
      <c r="H1528" s="138">
        <v>0</v>
      </c>
      <c r="I1528" s="138">
        <v>0</v>
      </c>
      <c r="J1528" s="138">
        <v>0</v>
      </c>
      <c r="K1528" s="138">
        <v>0</v>
      </c>
      <c r="L1528" s="139"/>
      <c r="M1528" s="138">
        <v>0</v>
      </c>
      <c r="N1528" s="139"/>
      <c r="O1528" s="138">
        <v>0</v>
      </c>
      <c r="P1528" s="138">
        <v>0</v>
      </c>
      <c r="Q1528" s="138">
        <v>0</v>
      </c>
      <c r="R1528" s="139"/>
      <c r="S1528" s="138">
        <v>0</v>
      </c>
      <c r="T1528" s="139"/>
      <c r="U1528" s="138">
        <v>0</v>
      </c>
      <c r="V1528" s="138">
        <v>0</v>
      </c>
      <c r="W1528" s="138">
        <v>0</v>
      </c>
      <c r="X1528" s="138">
        <v>0</v>
      </c>
      <c r="Y1528" s="138">
        <v>0</v>
      </c>
      <c r="Z1528" s="139"/>
      <c r="AA1528" s="138">
        <v>0</v>
      </c>
      <c r="AB1528" s="131">
        <v>0</v>
      </c>
    </row>
    <row r="1529" spans="1:28" ht="15" customHeight="1" x14ac:dyDescent="0.25">
      <c r="A1529" s="129" t="str">
        <f>B1529&amp;"-"&amp;COUNTIF($B$3:B1529,B1529)</f>
        <v>417-16</v>
      </c>
      <c r="B1529" s="130">
        <v>417</v>
      </c>
      <c r="C1529" s="130" t="s">
        <v>73</v>
      </c>
      <c r="D1529" s="137">
        <v>46425</v>
      </c>
      <c r="E1529" s="138">
        <v>26.73</v>
      </c>
      <c r="F1529" s="138">
        <v>0</v>
      </c>
      <c r="G1529" s="138">
        <v>5</v>
      </c>
      <c r="H1529" s="138">
        <v>1</v>
      </c>
      <c r="I1529" s="138">
        <v>0</v>
      </c>
      <c r="J1529" s="138">
        <v>0.76</v>
      </c>
      <c r="K1529" s="138">
        <v>2</v>
      </c>
      <c r="L1529" s="139"/>
      <c r="M1529" s="138">
        <v>13.61</v>
      </c>
      <c r="N1529" s="139"/>
      <c r="O1529" s="138">
        <v>0</v>
      </c>
      <c r="P1529" s="138">
        <v>0</v>
      </c>
      <c r="Q1529" s="138">
        <v>0</v>
      </c>
      <c r="R1529" s="139"/>
      <c r="S1529" s="138">
        <v>0</v>
      </c>
      <c r="T1529" s="139"/>
      <c r="U1529" s="138">
        <v>0</v>
      </c>
      <c r="V1529" s="138">
        <v>0</v>
      </c>
      <c r="W1529" s="138">
        <v>0</v>
      </c>
      <c r="X1529" s="138">
        <v>0</v>
      </c>
      <c r="Y1529" s="138">
        <v>0</v>
      </c>
      <c r="Z1529" s="139"/>
      <c r="AA1529" s="138">
        <v>0</v>
      </c>
      <c r="AB1529" s="131">
        <v>0</v>
      </c>
    </row>
    <row r="1530" spans="1:28" ht="15" customHeight="1" x14ac:dyDescent="0.25">
      <c r="A1530" s="129" t="str">
        <f>B1530&amp;"-"&amp;COUNTIF($B$3:B1530,B1530)</f>
        <v>417-17</v>
      </c>
      <c r="B1530" s="130">
        <v>417</v>
      </c>
      <c r="C1530" s="130" t="s">
        <v>73</v>
      </c>
      <c r="D1530" s="137">
        <v>47241</v>
      </c>
      <c r="E1530" s="138">
        <v>2.4</v>
      </c>
      <c r="F1530" s="138">
        <v>0</v>
      </c>
      <c r="G1530" s="138">
        <v>1</v>
      </c>
      <c r="H1530" s="138">
        <v>0</v>
      </c>
      <c r="I1530" s="138">
        <v>0</v>
      </c>
      <c r="J1530" s="138">
        <v>0</v>
      </c>
      <c r="K1530" s="138">
        <v>0</v>
      </c>
      <c r="L1530" s="139"/>
      <c r="M1530" s="138">
        <v>0</v>
      </c>
      <c r="N1530" s="139"/>
      <c r="O1530" s="138">
        <v>0</v>
      </c>
      <c r="P1530" s="138">
        <v>0</v>
      </c>
      <c r="Q1530" s="138">
        <v>0</v>
      </c>
      <c r="R1530" s="139"/>
      <c r="S1530" s="138">
        <v>0</v>
      </c>
      <c r="T1530" s="139"/>
      <c r="U1530" s="138">
        <v>0</v>
      </c>
      <c r="V1530" s="138">
        <v>0</v>
      </c>
      <c r="W1530" s="138">
        <v>0</v>
      </c>
      <c r="X1530" s="138">
        <v>0</v>
      </c>
      <c r="Y1530" s="138">
        <v>0</v>
      </c>
      <c r="Z1530" s="139"/>
      <c r="AA1530" s="138">
        <v>0</v>
      </c>
      <c r="AB1530" s="131">
        <v>0</v>
      </c>
    </row>
    <row r="1531" spans="1:28" ht="15" customHeight="1" x14ac:dyDescent="0.25">
      <c r="A1531" s="129" t="str">
        <f>B1531&amp;"-"&amp;COUNTIF($B$3:B1531,B1531)</f>
        <v>417-18</v>
      </c>
      <c r="B1531" s="130">
        <v>417</v>
      </c>
      <c r="C1531" s="130" t="s">
        <v>73</v>
      </c>
      <c r="D1531" s="137">
        <v>43562</v>
      </c>
      <c r="E1531" s="138">
        <v>1.44</v>
      </c>
      <c r="F1531" s="138">
        <v>0</v>
      </c>
      <c r="G1531" s="138">
        <v>1.44</v>
      </c>
      <c r="H1531" s="138">
        <v>0</v>
      </c>
      <c r="I1531" s="138">
        <v>0</v>
      </c>
      <c r="J1531" s="138">
        <v>0</v>
      </c>
      <c r="K1531" s="138">
        <v>0</v>
      </c>
      <c r="L1531" s="139"/>
      <c r="M1531" s="138">
        <v>0</v>
      </c>
      <c r="N1531" s="139"/>
      <c r="O1531" s="138">
        <v>0</v>
      </c>
      <c r="P1531" s="138">
        <v>0</v>
      </c>
      <c r="Q1531" s="138">
        <v>0</v>
      </c>
      <c r="R1531" s="139"/>
      <c r="S1531" s="138">
        <v>0</v>
      </c>
      <c r="T1531" s="139"/>
      <c r="U1531" s="138">
        <v>0</v>
      </c>
      <c r="V1531" s="138">
        <v>0</v>
      </c>
      <c r="W1531" s="138">
        <v>0</v>
      </c>
      <c r="X1531" s="138">
        <v>0</v>
      </c>
      <c r="Y1531" s="138">
        <v>0</v>
      </c>
      <c r="Z1531" s="139"/>
      <c r="AA1531" s="138">
        <v>0</v>
      </c>
      <c r="AB1531" s="131">
        <v>0</v>
      </c>
    </row>
    <row r="1532" spans="1:28" ht="15" customHeight="1" x14ac:dyDescent="0.25">
      <c r="A1532" s="129" t="str">
        <f>B1532&amp;"-"&amp;COUNTIF($B$3:B1532,B1532)</f>
        <v>417-19</v>
      </c>
      <c r="B1532" s="130">
        <v>417</v>
      </c>
      <c r="C1532" s="130" t="s">
        <v>73</v>
      </c>
      <c r="D1532" s="137">
        <v>43570</v>
      </c>
      <c r="E1532" s="138">
        <v>1</v>
      </c>
      <c r="F1532" s="138">
        <v>0</v>
      </c>
      <c r="G1532" s="138">
        <v>0</v>
      </c>
      <c r="H1532" s="138">
        <v>0</v>
      </c>
      <c r="I1532" s="138">
        <v>0</v>
      </c>
      <c r="J1532" s="138">
        <v>0</v>
      </c>
      <c r="K1532" s="138">
        <v>1</v>
      </c>
      <c r="L1532" s="139"/>
      <c r="M1532" s="138">
        <v>0</v>
      </c>
      <c r="N1532" s="139"/>
      <c r="O1532" s="138">
        <v>0</v>
      </c>
      <c r="P1532" s="138">
        <v>0</v>
      </c>
      <c r="Q1532" s="138">
        <v>0</v>
      </c>
      <c r="R1532" s="139"/>
      <c r="S1532" s="138">
        <v>0</v>
      </c>
      <c r="T1532" s="139"/>
      <c r="U1532" s="138">
        <v>0</v>
      </c>
      <c r="V1532" s="138">
        <v>0</v>
      </c>
      <c r="W1532" s="138">
        <v>0</v>
      </c>
      <c r="X1532" s="138">
        <v>0</v>
      </c>
      <c r="Y1532" s="138">
        <v>0</v>
      </c>
      <c r="Z1532" s="139"/>
      <c r="AA1532" s="138">
        <v>0</v>
      </c>
      <c r="AB1532" s="131">
        <v>0</v>
      </c>
    </row>
    <row r="1533" spans="1:28" ht="15" customHeight="1" x14ac:dyDescent="0.25">
      <c r="A1533" s="129" t="str">
        <f>B1533&amp;"-"&amp;COUNTIF($B$3:B1533,B1533)</f>
        <v>417-20</v>
      </c>
      <c r="B1533" s="130">
        <v>417</v>
      </c>
      <c r="C1533" s="130" t="s">
        <v>73</v>
      </c>
      <c r="D1533" s="137">
        <v>43588</v>
      </c>
      <c r="E1533" s="138">
        <v>0.23</v>
      </c>
      <c r="F1533" s="138">
        <v>0</v>
      </c>
      <c r="G1533" s="138">
        <v>0</v>
      </c>
      <c r="H1533" s="138">
        <v>0</v>
      </c>
      <c r="I1533" s="138">
        <v>0</v>
      </c>
      <c r="J1533" s="138">
        <v>0</v>
      </c>
      <c r="K1533" s="138">
        <v>0</v>
      </c>
      <c r="L1533" s="139"/>
      <c r="M1533" s="138">
        <v>0</v>
      </c>
      <c r="N1533" s="139"/>
      <c r="O1533" s="138">
        <v>0</v>
      </c>
      <c r="P1533" s="138">
        <v>0</v>
      </c>
      <c r="Q1533" s="138">
        <v>0</v>
      </c>
      <c r="R1533" s="139"/>
      <c r="S1533" s="138">
        <v>0</v>
      </c>
      <c r="T1533" s="139"/>
      <c r="U1533" s="138">
        <v>0</v>
      </c>
      <c r="V1533" s="138">
        <v>0</v>
      </c>
      <c r="W1533" s="138">
        <v>0</v>
      </c>
      <c r="X1533" s="138">
        <v>0</v>
      </c>
      <c r="Y1533" s="138">
        <v>0</v>
      </c>
      <c r="Z1533" s="139"/>
      <c r="AA1533" s="138">
        <v>0</v>
      </c>
      <c r="AB1533" s="131">
        <v>0</v>
      </c>
    </row>
    <row r="1534" spans="1:28" ht="15" customHeight="1" x14ac:dyDescent="0.25">
      <c r="A1534" s="129" t="str">
        <f>B1534&amp;"-"&amp;COUNTIF($B$3:B1534,B1534)</f>
        <v>417-21</v>
      </c>
      <c r="B1534" s="130">
        <v>417</v>
      </c>
      <c r="C1534" s="130" t="s">
        <v>73</v>
      </c>
      <c r="D1534" s="137">
        <v>43604</v>
      </c>
      <c r="E1534" s="138">
        <v>1.26</v>
      </c>
      <c r="F1534" s="138">
        <v>0</v>
      </c>
      <c r="G1534" s="138">
        <v>0</v>
      </c>
      <c r="H1534" s="138">
        <v>0</v>
      </c>
      <c r="I1534" s="138">
        <v>0</v>
      </c>
      <c r="J1534" s="138">
        <v>0</v>
      </c>
      <c r="K1534" s="138">
        <v>0</v>
      </c>
      <c r="L1534" s="139"/>
      <c r="M1534" s="138">
        <v>0</v>
      </c>
      <c r="N1534" s="139"/>
      <c r="O1534" s="138">
        <v>0</v>
      </c>
      <c r="P1534" s="138">
        <v>0</v>
      </c>
      <c r="Q1534" s="138">
        <v>0</v>
      </c>
      <c r="R1534" s="139"/>
      <c r="S1534" s="138">
        <v>0</v>
      </c>
      <c r="T1534" s="139"/>
      <c r="U1534" s="138">
        <v>0</v>
      </c>
      <c r="V1534" s="138">
        <v>0</v>
      </c>
      <c r="W1534" s="138">
        <v>0</v>
      </c>
      <c r="X1534" s="138">
        <v>0</v>
      </c>
      <c r="Y1534" s="138">
        <v>0</v>
      </c>
      <c r="Z1534" s="139"/>
      <c r="AA1534" s="138">
        <v>0</v>
      </c>
      <c r="AB1534" s="131">
        <v>0</v>
      </c>
    </row>
    <row r="1535" spans="1:28" ht="15" customHeight="1" x14ac:dyDescent="0.25">
      <c r="A1535" s="129" t="str">
        <f>B1535&amp;"-"&amp;COUNTIF($B$3:B1535,B1535)</f>
        <v>417-22</v>
      </c>
      <c r="B1535" s="130">
        <v>417</v>
      </c>
      <c r="C1535" s="130" t="s">
        <v>73</v>
      </c>
      <c r="D1535" s="137">
        <v>48074</v>
      </c>
      <c r="E1535" s="138">
        <v>1.77</v>
      </c>
      <c r="F1535" s="138">
        <v>0</v>
      </c>
      <c r="G1535" s="138">
        <v>0</v>
      </c>
      <c r="H1535" s="138">
        <v>0</v>
      </c>
      <c r="I1535" s="138">
        <v>0</v>
      </c>
      <c r="J1535" s="138">
        <v>0</v>
      </c>
      <c r="K1535" s="138">
        <v>0</v>
      </c>
      <c r="L1535" s="139"/>
      <c r="M1535" s="138">
        <v>0</v>
      </c>
      <c r="N1535" s="139"/>
      <c r="O1535" s="138">
        <v>0</v>
      </c>
      <c r="P1535" s="138">
        <v>0</v>
      </c>
      <c r="Q1535" s="138">
        <v>0</v>
      </c>
      <c r="R1535" s="139"/>
      <c r="S1535" s="138">
        <v>0</v>
      </c>
      <c r="T1535" s="139"/>
      <c r="U1535" s="138">
        <v>0</v>
      </c>
      <c r="V1535" s="138">
        <v>0</v>
      </c>
      <c r="W1535" s="138">
        <v>0</v>
      </c>
      <c r="X1535" s="138">
        <v>0</v>
      </c>
      <c r="Y1535" s="138">
        <v>0</v>
      </c>
      <c r="Z1535" s="139"/>
      <c r="AA1535" s="138">
        <v>0</v>
      </c>
      <c r="AB1535" s="131">
        <v>0</v>
      </c>
    </row>
    <row r="1536" spans="1:28" ht="15" customHeight="1" x14ac:dyDescent="0.25">
      <c r="A1536" s="129" t="str">
        <f>B1536&amp;"-"&amp;COUNTIF($B$3:B1536,B1536)</f>
        <v>417-23</v>
      </c>
      <c r="B1536" s="130">
        <v>417</v>
      </c>
      <c r="C1536" s="130" t="s">
        <v>73</v>
      </c>
      <c r="D1536" s="137">
        <v>48926</v>
      </c>
      <c r="E1536" s="138">
        <v>1</v>
      </c>
      <c r="F1536" s="138">
        <v>0</v>
      </c>
      <c r="G1536" s="138">
        <v>0</v>
      </c>
      <c r="H1536" s="138">
        <v>0</v>
      </c>
      <c r="I1536" s="138">
        <v>0</v>
      </c>
      <c r="J1536" s="138">
        <v>0</v>
      </c>
      <c r="K1536" s="138">
        <v>0</v>
      </c>
      <c r="L1536" s="139"/>
      <c r="M1536" s="138">
        <v>1</v>
      </c>
      <c r="N1536" s="139"/>
      <c r="O1536" s="138">
        <v>0</v>
      </c>
      <c r="P1536" s="138">
        <v>0</v>
      </c>
      <c r="Q1536" s="138">
        <v>0</v>
      </c>
      <c r="R1536" s="139"/>
      <c r="S1536" s="138">
        <v>0</v>
      </c>
      <c r="T1536" s="139"/>
      <c r="U1536" s="138">
        <v>0</v>
      </c>
      <c r="V1536" s="138">
        <v>0</v>
      </c>
      <c r="W1536" s="138">
        <v>0</v>
      </c>
      <c r="X1536" s="138">
        <v>0</v>
      </c>
      <c r="Y1536" s="138">
        <v>0</v>
      </c>
      <c r="Z1536" s="139"/>
      <c r="AA1536" s="138">
        <v>0</v>
      </c>
      <c r="AB1536" s="131">
        <v>0</v>
      </c>
    </row>
    <row r="1537" spans="1:28" ht="15" customHeight="1" x14ac:dyDescent="0.25">
      <c r="A1537" s="129" t="str">
        <f>B1537&amp;"-"&amp;COUNTIF($B$3:B1537,B1537)</f>
        <v>417-24</v>
      </c>
      <c r="B1537" s="130">
        <v>417</v>
      </c>
      <c r="C1537" s="130" t="s">
        <v>73</v>
      </c>
      <c r="D1537" s="137">
        <v>43612</v>
      </c>
      <c r="E1537" s="138">
        <v>3.74</v>
      </c>
      <c r="F1537" s="138">
        <v>0</v>
      </c>
      <c r="G1537" s="138">
        <v>0</v>
      </c>
      <c r="H1537" s="138">
        <v>0</v>
      </c>
      <c r="I1537" s="138">
        <v>0</v>
      </c>
      <c r="J1537" s="138">
        <v>0</v>
      </c>
      <c r="K1537" s="138">
        <v>0</v>
      </c>
      <c r="L1537" s="139"/>
      <c r="M1537" s="138">
        <v>0.76</v>
      </c>
      <c r="N1537" s="139"/>
      <c r="O1537" s="138">
        <v>0</v>
      </c>
      <c r="P1537" s="138">
        <v>0</v>
      </c>
      <c r="Q1537" s="138">
        <v>0</v>
      </c>
      <c r="R1537" s="139"/>
      <c r="S1537" s="138">
        <v>0</v>
      </c>
      <c r="T1537" s="139"/>
      <c r="U1537" s="138">
        <v>0</v>
      </c>
      <c r="V1537" s="138">
        <v>0</v>
      </c>
      <c r="W1537" s="138">
        <v>0</v>
      </c>
      <c r="X1537" s="138">
        <v>0</v>
      </c>
      <c r="Y1537" s="138">
        <v>0</v>
      </c>
      <c r="Z1537" s="139"/>
      <c r="AA1537" s="138">
        <v>0</v>
      </c>
      <c r="AB1537" s="131">
        <v>0</v>
      </c>
    </row>
    <row r="1538" spans="1:28" ht="15" customHeight="1" x14ac:dyDescent="0.25">
      <c r="A1538" s="129" t="str">
        <f>B1538&amp;"-"&amp;COUNTIF($B$3:B1538,B1538)</f>
        <v>417-25</v>
      </c>
      <c r="B1538" s="130">
        <v>417</v>
      </c>
      <c r="C1538" s="130" t="s">
        <v>73</v>
      </c>
      <c r="D1538" s="137">
        <v>47167</v>
      </c>
      <c r="E1538" s="138">
        <v>7.5</v>
      </c>
      <c r="F1538" s="138">
        <v>0.52</v>
      </c>
      <c r="G1538" s="138">
        <v>0.48</v>
      </c>
      <c r="H1538" s="138">
        <v>0</v>
      </c>
      <c r="I1538" s="138">
        <v>0</v>
      </c>
      <c r="J1538" s="138">
        <v>0</v>
      </c>
      <c r="K1538" s="138">
        <v>0</v>
      </c>
      <c r="L1538" s="139"/>
      <c r="M1538" s="138">
        <v>4</v>
      </c>
      <c r="N1538" s="139"/>
      <c r="O1538" s="138">
        <v>0</v>
      </c>
      <c r="P1538" s="138">
        <v>0</v>
      </c>
      <c r="Q1538" s="138">
        <v>0</v>
      </c>
      <c r="R1538" s="139"/>
      <c r="S1538" s="138">
        <v>0</v>
      </c>
      <c r="T1538" s="139"/>
      <c r="U1538" s="138">
        <v>0</v>
      </c>
      <c r="V1538" s="138">
        <v>0</v>
      </c>
      <c r="W1538" s="138">
        <v>0</v>
      </c>
      <c r="X1538" s="138">
        <v>0</v>
      </c>
      <c r="Y1538" s="138">
        <v>0</v>
      </c>
      <c r="Z1538" s="139"/>
      <c r="AA1538" s="138">
        <v>0.5</v>
      </c>
      <c r="AB1538" s="131">
        <v>0</v>
      </c>
    </row>
    <row r="1539" spans="1:28" ht="15" customHeight="1" x14ac:dyDescent="0.25">
      <c r="A1539" s="129" t="str">
        <f>B1539&amp;"-"&amp;COUNTIF($B$3:B1539,B1539)</f>
        <v>417-26</v>
      </c>
      <c r="B1539" s="130">
        <v>417</v>
      </c>
      <c r="C1539" s="130" t="s">
        <v>73</v>
      </c>
      <c r="D1539" s="137">
        <v>46318</v>
      </c>
      <c r="E1539" s="138">
        <v>1</v>
      </c>
      <c r="F1539" s="138">
        <v>0</v>
      </c>
      <c r="G1539" s="138">
        <v>0</v>
      </c>
      <c r="H1539" s="138">
        <v>0</v>
      </c>
      <c r="I1539" s="138">
        <v>0</v>
      </c>
      <c r="J1539" s="138">
        <v>0</v>
      </c>
      <c r="K1539" s="138">
        <v>0</v>
      </c>
      <c r="L1539" s="139"/>
      <c r="M1539" s="138">
        <v>1</v>
      </c>
      <c r="N1539" s="139"/>
      <c r="O1539" s="138">
        <v>0</v>
      </c>
      <c r="P1539" s="138">
        <v>0</v>
      </c>
      <c r="Q1539" s="138">
        <v>0</v>
      </c>
      <c r="R1539" s="139"/>
      <c r="S1539" s="138">
        <v>0</v>
      </c>
      <c r="T1539" s="139"/>
      <c r="U1539" s="138">
        <v>0</v>
      </c>
      <c r="V1539" s="138">
        <v>0</v>
      </c>
      <c r="W1539" s="138">
        <v>0</v>
      </c>
      <c r="X1539" s="138">
        <v>0</v>
      </c>
      <c r="Y1539" s="138">
        <v>0</v>
      </c>
      <c r="Z1539" s="139"/>
      <c r="AA1539" s="138">
        <v>0</v>
      </c>
      <c r="AB1539" s="131">
        <v>0</v>
      </c>
    </row>
    <row r="1540" spans="1:28" ht="15" customHeight="1" x14ac:dyDescent="0.25">
      <c r="A1540" s="129" t="str">
        <f>B1540&amp;"-"&amp;COUNTIF($B$3:B1540,B1540)</f>
        <v>417-27</v>
      </c>
      <c r="B1540" s="130">
        <v>417</v>
      </c>
      <c r="C1540" s="130" t="s">
        <v>73</v>
      </c>
      <c r="D1540" s="137">
        <v>46748</v>
      </c>
      <c r="E1540" s="138">
        <v>4</v>
      </c>
      <c r="F1540" s="138">
        <v>0</v>
      </c>
      <c r="G1540" s="138">
        <v>0</v>
      </c>
      <c r="H1540" s="138">
        <v>0</v>
      </c>
      <c r="I1540" s="138">
        <v>0</v>
      </c>
      <c r="J1540" s="138">
        <v>0</v>
      </c>
      <c r="K1540" s="138">
        <v>0</v>
      </c>
      <c r="L1540" s="139"/>
      <c r="M1540" s="138">
        <v>2</v>
      </c>
      <c r="N1540" s="139"/>
      <c r="O1540" s="138">
        <v>0</v>
      </c>
      <c r="P1540" s="138">
        <v>0</v>
      </c>
      <c r="Q1540" s="138">
        <v>0</v>
      </c>
      <c r="R1540" s="139"/>
      <c r="S1540" s="138">
        <v>0</v>
      </c>
      <c r="T1540" s="139"/>
      <c r="U1540" s="138">
        <v>0</v>
      </c>
      <c r="V1540" s="138">
        <v>0</v>
      </c>
      <c r="W1540" s="138">
        <v>0</v>
      </c>
      <c r="X1540" s="138">
        <v>0</v>
      </c>
      <c r="Y1540" s="138">
        <v>0</v>
      </c>
      <c r="Z1540" s="139"/>
      <c r="AA1540" s="138">
        <v>0</v>
      </c>
      <c r="AB1540" s="131">
        <v>0</v>
      </c>
    </row>
    <row r="1541" spans="1:28" ht="15" customHeight="1" x14ac:dyDescent="0.25">
      <c r="A1541" s="129" t="str">
        <f>B1541&amp;"-"&amp;COUNTIF($B$3:B1541,B1541)</f>
        <v>417-28</v>
      </c>
      <c r="B1541" s="130">
        <v>417</v>
      </c>
      <c r="C1541" s="130" t="s">
        <v>73</v>
      </c>
      <c r="D1541" s="137">
        <v>48462</v>
      </c>
      <c r="E1541" s="138">
        <v>1</v>
      </c>
      <c r="F1541" s="138">
        <v>0</v>
      </c>
      <c r="G1541" s="138">
        <v>0</v>
      </c>
      <c r="H1541" s="138">
        <v>0</v>
      </c>
      <c r="I1541" s="138">
        <v>0</v>
      </c>
      <c r="J1541" s="138">
        <v>0</v>
      </c>
      <c r="K1541" s="138">
        <v>0</v>
      </c>
      <c r="L1541" s="139"/>
      <c r="M1541" s="138">
        <v>0</v>
      </c>
      <c r="N1541" s="139"/>
      <c r="O1541" s="138">
        <v>0</v>
      </c>
      <c r="P1541" s="138">
        <v>0</v>
      </c>
      <c r="Q1541" s="138">
        <v>0</v>
      </c>
      <c r="R1541" s="139"/>
      <c r="S1541" s="138">
        <v>0</v>
      </c>
      <c r="T1541" s="139"/>
      <c r="U1541" s="138">
        <v>0</v>
      </c>
      <c r="V1541" s="138">
        <v>0</v>
      </c>
      <c r="W1541" s="138">
        <v>0</v>
      </c>
      <c r="X1541" s="138">
        <v>0</v>
      </c>
      <c r="Y1541" s="138">
        <v>0</v>
      </c>
      <c r="Z1541" s="139"/>
      <c r="AA1541" s="138">
        <v>0</v>
      </c>
      <c r="AB1541" s="131">
        <v>0</v>
      </c>
    </row>
    <row r="1542" spans="1:28" ht="15" customHeight="1" x14ac:dyDescent="0.25">
      <c r="A1542" s="129" t="str">
        <f>B1542&amp;"-"&amp;COUNTIF($B$3:B1542,B1542)</f>
        <v>417-29</v>
      </c>
      <c r="B1542" s="130">
        <v>417</v>
      </c>
      <c r="C1542" s="130" t="s">
        <v>73</v>
      </c>
      <c r="D1542" s="137">
        <v>46862</v>
      </c>
      <c r="E1542" s="138">
        <v>1</v>
      </c>
      <c r="F1542" s="138">
        <v>0</v>
      </c>
      <c r="G1542" s="138">
        <v>1</v>
      </c>
      <c r="H1542" s="138">
        <v>0</v>
      </c>
      <c r="I1542" s="138">
        <v>0</v>
      </c>
      <c r="J1542" s="138">
        <v>0</v>
      </c>
      <c r="K1542" s="138">
        <v>0</v>
      </c>
      <c r="L1542" s="139"/>
      <c r="M1542" s="138">
        <v>0</v>
      </c>
      <c r="N1542" s="139"/>
      <c r="O1542" s="138">
        <v>0</v>
      </c>
      <c r="P1542" s="138">
        <v>0</v>
      </c>
      <c r="Q1542" s="138">
        <v>0</v>
      </c>
      <c r="R1542" s="139"/>
      <c r="S1542" s="138">
        <v>0</v>
      </c>
      <c r="T1542" s="139"/>
      <c r="U1542" s="138">
        <v>0</v>
      </c>
      <c r="V1542" s="138">
        <v>0</v>
      </c>
      <c r="W1542" s="138">
        <v>0</v>
      </c>
      <c r="X1542" s="138">
        <v>0</v>
      </c>
      <c r="Y1542" s="138">
        <v>0</v>
      </c>
      <c r="Z1542" s="139"/>
      <c r="AA1542" s="138">
        <v>0</v>
      </c>
      <c r="AB1542" s="131">
        <v>0</v>
      </c>
    </row>
    <row r="1543" spans="1:28" ht="15" customHeight="1" x14ac:dyDescent="0.25">
      <c r="A1543" s="129" t="str">
        <f>B1543&amp;"-"&amp;COUNTIF($B$3:B1543,B1543)</f>
        <v>417-30</v>
      </c>
      <c r="B1543" s="130">
        <v>417</v>
      </c>
      <c r="C1543" s="130" t="s">
        <v>73</v>
      </c>
      <c r="D1543" s="137">
        <v>48306</v>
      </c>
      <c r="E1543" s="138">
        <v>5.68</v>
      </c>
      <c r="F1543" s="138">
        <v>0</v>
      </c>
      <c r="G1543" s="138">
        <v>1</v>
      </c>
      <c r="H1543" s="138">
        <v>0</v>
      </c>
      <c r="I1543" s="138">
        <v>0</v>
      </c>
      <c r="J1543" s="138">
        <v>0</v>
      </c>
      <c r="K1543" s="138">
        <v>0</v>
      </c>
      <c r="L1543" s="139"/>
      <c r="M1543" s="138">
        <v>3.1</v>
      </c>
      <c r="N1543" s="139"/>
      <c r="O1543" s="138">
        <v>0</v>
      </c>
      <c r="P1543" s="138">
        <v>0</v>
      </c>
      <c r="Q1543" s="138">
        <v>0</v>
      </c>
      <c r="R1543" s="139"/>
      <c r="S1543" s="138">
        <v>0</v>
      </c>
      <c r="T1543" s="139"/>
      <c r="U1543" s="138">
        <v>0</v>
      </c>
      <c r="V1543" s="138">
        <v>0</v>
      </c>
      <c r="W1543" s="138">
        <v>0</v>
      </c>
      <c r="X1543" s="138">
        <v>0</v>
      </c>
      <c r="Y1543" s="138">
        <v>0</v>
      </c>
      <c r="Z1543" s="139"/>
      <c r="AA1543" s="138">
        <v>0</v>
      </c>
      <c r="AB1543" s="131">
        <v>0</v>
      </c>
    </row>
    <row r="1544" spans="1:28" ht="15" customHeight="1" x14ac:dyDescent="0.25">
      <c r="A1544" s="129" t="str">
        <f>B1544&amp;"-"&amp;COUNTIF($B$3:B1544,B1544)</f>
        <v>417-31</v>
      </c>
      <c r="B1544" s="130">
        <v>417</v>
      </c>
      <c r="C1544" s="130" t="s">
        <v>73</v>
      </c>
      <c r="D1544" s="137">
        <v>43638</v>
      </c>
      <c r="E1544" s="138">
        <v>1.62</v>
      </c>
      <c r="F1544" s="138">
        <v>0</v>
      </c>
      <c r="G1544" s="138">
        <v>0</v>
      </c>
      <c r="H1544" s="138">
        <v>0</v>
      </c>
      <c r="I1544" s="138">
        <v>0</v>
      </c>
      <c r="J1544" s="138">
        <v>0</v>
      </c>
      <c r="K1544" s="138">
        <v>0</v>
      </c>
      <c r="L1544" s="139"/>
      <c r="M1544" s="138">
        <v>0.62</v>
      </c>
      <c r="N1544" s="139"/>
      <c r="O1544" s="138">
        <v>0</v>
      </c>
      <c r="P1544" s="138">
        <v>0</v>
      </c>
      <c r="Q1544" s="138">
        <v>0</v>
      </c>
      <c r="R1544" s="139"/>
      <c r="S1544" s="138">
        <v>0</v>
      </c>
      <c r="T1544" s="139"/>
      <c r="U1544" s="138">
        <v>0</v>
      </c>
      <c r="V1544" s="138">
        <v>0</v>
      </c>
      <c r="W1544" s="138">
        <v>0</v>
      </c>
      <c r="X1544" s="138">
        <v>0</v>
      </c>
      <c r="Y1544" s="138">
        <v>0</v>
      </c>
      <c r="Z1544" s="139"/>
      <c r="AA1544" s="138">
        <v>0</v>
      </c>
      <c r="AB1544" s="131">
        <v>0</v>
      </c>
    </row>
    <row r="1545" spans="1:28" ht="15" customHeight="1" x14ac:dyDescent="0.25">
      <c r="A1545" s="129" t="str">
        <f>B1545&amp;"-"&amp;COUNTIF($B$3:B1545,B1545)</f>
        <v>417-32</v>
      </c>
      <c r="B1545" s="130">
        <v>417</v>
      </c>
      <c r="C1545" s="130" t="s">
        <v>73</v>
      </c>
      <c r="D1545" s="137">
        <v>43646</v>
      </c>
      <c r="E1545" s="138">
        <v>2</v>
      </c>
      <c r="F1545" s="138">
        <v>0</v>
      </c>
      <c r="G1545" s="138">
        <v>0</v>
      </c>
      <c r="H1545" s="138">
        <v>0</v>
      </c>
      <c r="I1545" s="138">
        <v>0</v>
      </c>
      <c r="J1545" s="138">
        <v>0</v>
      </c>
      <c r="K1545" s="138">
        <v>0</v>
      </c>
      <c r="L1545" s="139"/>
      <c r="M1545" s="138">
        <v>0</v>
      </c>
      <c r="N1545" s="139"/>
      <c r="O1545" s="138">
        <v>0</v>
      </c>
      <c r="P1545" s="138">
        <v>0</v>
      </c>
      <c r="Q1545" s="138">
        <v>0</v>
      </c>
      <c r="R1545" s="139"/>
      <c r="S1545" s="138">
        <v>0</v>
      </c>
      <c r="T1545" s="139"/>
      <c r="U1545" s="138">
        <v>0</v>
      </c>
      <c r="V1545" s="138">
        <v>0</v>
      </c>
      <c r="W1545" s="138">
        <v>0</v>
      </c>
      <c r="X1545" s="138">
        <v>0</v>
      </c>
      <c r="Y1545" s="138">
        <v>0</v>
      </c>
      <c r="Z1545" s="139"/>
      <c r="AA1545" s="138">
        <v>0</v>
      </c>
      <c r="AB1545" s="131">
        <v>0</v>
      </c>
    </row>
    <row r="1546" spans="1:28" ht="15" customHeight="1" x14ac:dyDescent="0.25">
      <c r="A1546" s="129" t="str">
        <f>B1546&amp;"-"&amp;COUNTIF($B$3:B1546,B1546)</f>
        <v>417-33</v>
      </c>
      <c r="B1546" s="130">
        <v>417</v>
      </c>
      <c r="C1546" s="130" t="s">
        <v>73</v>
      </c>
      <c r="D1546" s="137">
        <v>45237</v>
      </c>
      <c r="E1546" s="138">
        <v>0.63</v>
      </c>
      <c r="F1546" s="138">
        <v>0</v>
      </c>
      <c r="G1546" s="138">
        <v>0</v>
      </c>
      <c r="H1546" s="138">
        <v>0</v>
      </c>
      <c r="I1546" s="138">
        <v>0</v>
      </c>
      <c r="J1546" s="138">
        <v>0</v>
      </c>
      <c r="K1546" s="138">
        <v>0</v>
      </c>
      <c r="L1546" s="139"/>
      <c r="M1546" s="138">
        <v>0.49</v>
      </c>
      <c r="N1546" s="139"/>
      <c r="O1546" s="138">
        <v>0</v>
      </c>
      <c r="P1546" s="138">
        <v>0</v>
      </c>
      <c r="Q1546" s="138">
        <v>0</v>
      </c>
      <c r="R1546" s="139"/>
      <c r="S1546" s="138">
        <v>0</v>
      </c>
      <c r="T1546" s="139"/>
      <c r="U1546" s="138">
        <v>0</v>
      </c>
      <c r="V1546" s="138">
        <v>0</v>
      </c>
      <c r="W1546" s="138">
        <v>0</v>
      </c>
      <c r="X1546" s="138">
        <v>0</v>
      </c>
      <c r="Y1546" s="138">
        <v>0</v>
      </c>
      <c r="Z1546" s="139"/>
      <c r="AA1546" s="138">
        <v>0</v>
      </c>
      <c r="AB1546" s="131">
        <v>0</v>
      </c>
    </row>
    <row r="1547" spans="1:28" ht="15" customHeight="1" x14ac:dyDescent="0.25">
      <c r="A1547" s="129" t="str">
        <f>B1547&amp;"-"&amp;COUNTIF($B$3:B1547,B1547)</f>
        <v>417-34</v>
      </c>
      <c r="B1547" s="130">
        <v>417</v>
      </c>
      <c r="C1547" s="130" t="s">
        <v>73</v>
      </c>
      <c r="D1547" s="137">
        <v>50112</v>
      </c>
      <c r="E1547" s="138">
        <v>6.82</v>
      </c>
      <c r="F1547" s="138">
        <v>0</v>
      </c>
      <c r="G1547" s="138">
        <v>0</v>
      </c>
      <c r="H1547" s="138">
        <v>0</v>
      </c>
      <c r="I1547" s="138">
        <v>0</v>
      </c>
      <c r="J1547" s="138">
        <v>0</v>
      </c>
      <c r="K1547" s="138">
        <v>0</v>
      </c>
      <c r="L1547" s="139"/>
      <c r="M1547" s="138">
        <v>4.53</v>
      </c>
      <c r="N1547" s="139"/>
      <c r="O1547" s="138">
        <v>0</v>
      </c>
      <c r="P1547" s="138">
        <v>0</v>
      </c>
      <c r="Q1547" s="138">
        <v>0</v>
      </c>
      <c r="R1547" s="139"/>
      <c r="S1547" s="138">
        <v>0</v>
      </c>
      <c r="T1547" s="139"/>
      <c r="U1547" s="138">
        <v>0</v>
      </c>
      <c r="V1547" s="138">
        <v>0</v>
      </c>
      <c r="W1547" s="138">
        <v>0</v>
      </c>
      <c r="X1547" s="138">
        <v>0</v>
      </c>
      <c r="Y1547" s="138">
        <v>0</v>
      </c>
      <c r="Z1547" s="139"/>
      <c r="AA1547" s="138">
        <v>0</v>
      </c>
      <c r="AB1547" s="131">
        <v>0</v>
      </c>
    </row>
    <row r="1548" spans="1:28" ht="15" customHeight="1" x14ac:dyDescent="0.25">
      <c r="A1548" s="129" t="str">
        <f>B1548&amp;"-"&amp;COUNTIF($B$3:B1548,B1548)</f>
        <v>417-35</v>
      </c>
      <c r="B1548" s="130">
        <v>417</v>
      </c>
      <c r="C1548" s="130" t="s">
        <v>73</v>
      </c>
      <c r="D1548" s="137">
        <v>50120</v>
      </c>
      <c r="E1548" s="138">
        <v>4.51</v>
      </c>
      <c r="F1548" s="138">
        <v>0</v>
      </c>
      <c r="G1548" s="138">
        <v>0</v>
      </c>
      <c r="H1548" s="138">
        <v>0</v>
      </c>
      <c r="I1548" s="138">
        <v>0</v>
      </c>
      <c r="J1548" s="138">
        <v>0</v>
      </c>
      <c r="K1548" s="138">
        <v>0</v>
      </c>
      <c r="L1548" s="139"/>
      <c r="M1548" s="138">
        <v>1.51</v>
      </c>
      <c r="N1548" s="139"/>
      <c r="O1548" s="138">
        <v>0</v>
      </c>
      <c r="P1548" s="138">
        <v>0</v>
      </c>
      <c r="Q1548" s="138">
        <v>0</v>
      </c>
      <c r="R1548" s="139"/>
      <c r="S1548" s="138">
        <v>0</v>
      </c>
      <c r="T1548" s="139"/>
      <c r="U1548" s="138">
        <v>0</v>
      </c>
      <c r="V1548" s="138">
        <v>0</v>
      </c>
      <c r="W1548" s="138">
        <v>0</v>
      </c>
      <c r="X1548" s="138">
        <v>0</v>
      </c>
      <c r="Y1548" s="138">
        <v>0</v>
      </c>
      <c r="Z1548" s="139"/>
      <c r="AA1548" s="138">
        <v>0</v>
      </c>
      <c r="AB1548" s="131">
        <v>0</v>
      </c>
    </row>
    <row r="1549" spans="1:28" ht="15" customHeight="1" x14ac:dyDescent="0.25">
      <c r="A1549" s="129" t="str">
        <f>B1549&amp;"-"&amp;COUNTIF($B$3:B1549,B1549)</f>
        <v>417-36</v>
      </c>
      <c r="B1549" s="130">
        <v>417</v>
      </c>
      <c r="C1549" s="130" t="s">
        <v>73</v>
      </c>
      <c r="D1549" s="137">
        <v>43653</v>
      </c>
      <c r="E1549" s="138">
        <v>3</v>
      </c>
      <c r="F1549" s="138">
        <v>0</v>
      </c>
      <c r="G1549" s="138">
        <v>1</v>
      </c>
      <c r="H1549" s="138">
        <v>0</v>
      </c>
      <c r="I1549" s="138">
        <v>0</v>
      </c>
      <c r="J1549" s="138">
        <v>0</v>
      </c>
      <c r="K1549" s="138">
        <v>0</v>
      </c>
      <c r="L1549" s="139"/>
      <c r="M1549" s="138">
        <v>0</v>
      </c>
      <c r="N1549" s="139"/>
      <c r="O1549" s="138">
        <v>0</v>
      </c>
      <c r="P1549" s="138">
        <v>0</v>
      </c>
      <c r="Q1549" s="138">
        <v>0</v>
      </c>
      <c r="R1549" s="139"/>
      <c r="S1549" s="138">
        <v>0</v>
      </c>
      <c r="T1549" s="139"/>
      <c r="U1549" s="138">
        <v>0</v>
      </c>
      <c r="V1549" s="138">
        <v>0</v>
      </c>
      <c r="W1549" s="138">
        <v>0</v>
      </c>
      <c r="X1549" s="138">
        <v>0</v>
      </c>
      <c r="Y1549" s="138">
        <v>0</v>
      </c>
      <c r="Z1549" s="139"/>
      <c r="AA1549" s="138">
        <v>0</v>
      </c>
      <c r="AB1549" s="131">
        <v>0</v>
      </c>
    </row>
    <row r="1550" spans="1:28" ht="15" customHeight="1" x14ac:dyDescent="0.25">
      <c r="A1550" s="129" t="str">
        <f>B1550&amp;"-"&amp;COUNTIF($B$3:B1550,B1550)</f>
        <v>417-37</v>
      </c>
      <c r="B1550" s="130">
        <v>417</v>
      </c>
      <c r="C1550" s="130" t="s">
        <v>73</v>
      </c>
      <c r="D1550" s="137">
        <v>46177</v>
      </c>
      <c r="E1550" s="138">
        <v>0.04</v>
      </c>
      <c r="F1550" s="138">
        <v>0</v>
      </c>
      <c r="G1550" s="138">
        <v>0.04</v>
      </c>
      <c r="H1550" s="138">
        <v>0</v>
      </c>
      <c r="I1550" s="138">
        <v>0</v>
      </c>
      <c r="J1550" s="138">
        <v>0</v>
      </c>
      <c r="K1550" s="138">
        <v>0</v>
      </c>
      <c r="L1550" s="139"/>
      <c r="M1550" s="138">
        <v>0.04</v>
      </c>
      <c r="N1550" s="139"/>
      <c r="O1550" s="138">
        <v>0</v>
      </c>
      <c r="P1550" s="138">
        <v>0</v>
      </c>
      <c r="Q1550" s="138">
        <v>0</v>
      </c>
      <c r="R1550" s="139"/>
      <c r="S1550" s="138">
        <v>0</v>
      </c>
      <c r="T1550" s="139"/>
      <c r="U1550" s="138">
        <v>0</v>
      </c>
      <c r="V1550" s="138">
        <v>0</v>
      </c>
      <c r="W1550" s="138">
        <v>0</v>
      </c>
      <c r="X1550" s="138">
        <v>0</v>
      </c>
      <c r="Y1550" s="138">
        <v>0</v>
      </c>
      <c r="Z1550" s="139"/>
      <c r="AA1550" s="138">
        <v>0</v>
      </c>
      <c r="AB1550" s="131">
        <v>0</v>
      </c>
    </row>
    <row r="1551" spans="1:28" ht="15" customHeight="1" x14ac:dyDescent="0.25">
      <c r="A1551" s="129" t="str">
        <f>B1551&amp;"-"&amp;COUNTIF($B$3:B1551,B1551)</f>
        <v>417-38</v>
      </c>
      <c r="B1551" s="130">
        <v>417</v>
      </c>
      <c r="C1551" s="130" t="s">
        <v>73</v>
      </c>
      <c r="D1551" s="137">
        <v>43661</v>
      </c>
      <c r="E1551" s="138">
        <v>0.22</v>
      </c>
      <c r="F1551" s="138">
        <v>0</v>
      </c>
      <c r="G1551" s="138">
        <v>0.22</v>
      </c>
      <c r="H1551" s="138">
        <v>0</v>
      </c>
      <c r="I1551" s="138">
        <v>0</v>
      </c>
      <c r="J1551" s="138">
        <v>0</v>
      </c>
      <c r="K1551" s="138">
        <v>0</v>
      </c>
      <c r="L1551" s="139"/>
      <c r="M1551" s="138">
        <v>0.22</v>
      </c>
      <c r="N1551" s="139"/>
      <c r="O1551" s="138">
        <v>0</v>
      </c>
      <c r="P1551" s="138">
        <v>0</v>
      </c>
      <c r="Q1551" s="138">
        <v>0</v>
      </c>
      <c r="R1551" s="139"/>
      <c r="S1551" s="138">
        <v>0</v>
      </c>
      <c r="T1551" s="139"/>
      <c r="U1551" s="138">
        <v>0</v>
      </c>
      <c r="V1551" s="138">
        <v>0</v>
      </c>
      <c r="W1551" s="138">
        <v>0</v>
      </c>
      <c r="X1551" s="138">
        <v>0</v>
      </c>
      <c r="Y1551" s="138">
        <v>0</v>
      </c>
      <c r="Z1551" s="139"/>
      <c r="AA1551" s="138">
        <v>0</v>
      </c>
      <c r="AB1551" s="131">
        <v>0</v>
      </c>
    </row>
    <row r="1552" spans="1:28" ht="15" customHeight="1" x14ac:dyDescent="0.25">
      <c r="A1552" s="129" t="str">
        <f>B1552&amp;"-"&amp;COUNTIF($B$3:B1552,B1552)</f>
        <v>417-39</v>
      </c>
      <c r="B1552" s="130">
        <v>417</v>
      </c>
      <c r="C1552" s="130" t="s">
        <v>73</v>
      </c>
      <c r="D1552" s="137">
        <v>45856</v>
      </c>
      <c r="E1552" s="138">
        <v>1.34</v>
      </c>
      <c r="F1552" s="138">
        <v>0</v>
      </c>
      <c r="G1552" s="138">
        <v>0.22</v>
      </c>
      <c r="H1552" s="138">
        <v>0</v>
      </c>
      <c r="I1552" s="138">
        <v>0</v>
      </c>
      <c r="J1552" s="138">
        <v>0</v>
      </c>
      <c r="K1552" s="138">
        <v>0</v>
      </c>
      <c r="L1552" s="139"/>
      <c r="M1552" s="138">
        <v>0</v>
      </c>
      <c r="N1552" s="139"/>
      <c r="O1552" s="138">
        <v>0</v>
      </c>
      <c r="P1552" s="138">
        <v>0</v>
      </c>
      <c r="Q1552" s="138">
        <v>0</v>
      </c>
      <c r="R1552" s="139"/>
      <c r="S1552" s="138">
        <v>0</v>
      </c>
      <c r="T1552" s="139"/>
      <c r="U1552" s="138">
        <v>0</v>
      </c>
      <c r="V1552" s="138">
        <v>0</v>
      </c>
      <c r="W1552" s="138">
        <v>0</v>
      </c>
      <c r="X1552" s="138">
        <v>0</v>
      </c>
      <c r="Y1552" s="138">
        <v>0</v>
      </c>
      <c r="Z1552" s="139"/>
      <c r="AA1552" s="138">
        <v>0</v>
      </c>
      <c r="AB1552" s="131">
        <v>0</v>
      </c>
    </row>
    <row r="1553" spans="1:28" ht="15" customHeight="1" x14ac:dyDescent="0.25">
      <c r="A1553" s="129" t="str">
        <f>B1553&amp;"-"&amp;COUNTIF($B$3:B1553,B1553)</f>
        <v>417-40</v>
      </c>
      <c r="B1553" s="130">
        <v>417</v>
      </c>
      <c r="C1553" s="130" t="s">
        <v>73</v>
      </c>
      <c r="D1553" s="137">
        <v>48470</v>
      </c>
      <c r="E1553" s="138">
        <v>3</v>
      </c>
      <c r="F1553" s="138">
        <v>0</v>
      </c>
      <c r="G1553" s="138">
        <v>0</v>
      </c>
      <c r="H1553" s="138">
        <v>0</v>
      </c>
      <c r="I1553" s="138">
        <v>0</v>
      </c>
      <c r="J1553" s="138">
        <v>0</v>
      </c>
      <c r="K1553" s="138">
        <v>0</v>
      </c>
      <c r="L1553" s="139"/>
      <c r="M1553" s="138">
        <v>3</v>
      </c>
      <c r="N1553" s="139"/>
      <c r="O1553" s="138">
        <v>0</v>
      </c>
      <c r="P1553" s="138">
        <v>0</v>
      </c>
      <c r="Q1553" s="138">
        <v>0</v>
      </c>
      <c r="R1553" s="139"/>
      <c r="S1553" s="138">
        <v>0</v>
      </c>
      <c r="T1553" s="139"/>
      <c r="U1553" s="138">
        <v>0</v>
      </c>
      <c r="V1553" s="138">
        <v>0</v>
      </c>
      <c r="W1553" s="138">
        <v>0</v>
      </c>
      <c r="X1553" s="138">
        <v>0</v>
      </c>
      <c r="Y1553" s="138">
        <v>0</v>
      </c>
      <c r="Z1553" s="139"/>
      <c r="AA1553" s="138">
        <v>0.5</v>
      </c>
      <c r="AB1553" s="131">
        <v>0</v>
      </c>
    </row>
    <row r="1554" spans="1:28" ht="15" customHeight="1" x14ac:dyDescent="0.25">
      <c r="A1554" s="129" t="str">
        <f>B1554&amp;"-"&amp;COUNTIF($B$3:B1554,B1554)</f>
        <v>417-41</v>
      </c>
      <c r="B1554" s="130">
        <v>417</v>
      </c>
      <c r="C1554" s="130" t="s">
        <v>73</v>
      </c>
      <c r="D1554" s="137">
        <v>47787</v>
      </c>
      <c r="E1554" s="138">
        <v>8.2200000000000006</v>
      </c>
      <c r="F1554" s="138">
        <v>0</v>
      </c>
      <c r="G1554" s="138">
        <v>0</v>
      </c>
      <c r="H1554" s="138">
        <v>0</v>
      </c>
      <c r="I1554" s="138">
        <v>0</v>
      </c>
      <c r="J1554" s="138">
        <v>1</v>
      </c>
      <c r="K1554" s="138">
        <v>0.82</v>
      </c>
      <c r="L1554" s="139"/>
      <c r="M1554" s="138">
        <v>4</v>
      </c>
      <c r="N1554" s="139"/>
      <c r="O1554" s="138">
        <v>0</v>
      </c>
      <c r="P1554" s="138">
        <v>0</v>
      </c>
      <c r="Q1554" s="138">
        <v>0</v>
      </c>
      <c r="R1554" s="139"/>
      <c r="S1554" s="138">
        <v>0</v>
      </c>
      <c r="T1554" s="139"/>
      <c r="U1554" s="138">
        <v>0</v>
      </c>
      <c r="V1554" s="138">
        <v>0</v>
      </c>
      <c r="W1554" s="138">
        <v>0</v>
      </c>
      <c r="X1554" s="138">
        <v>0</v>
      </c>
      <c r="Y1554" s="138">
        <v>0</v>
      </c>
      <c r="Z1554" s="139"/>
      <c r="AA1554" s="138">
        <v>0</v>
      </c>
      <c r="AB1554" s="131">
        <v>0</v>
      </c>
    </row>
    <row r="1555" spans="1:28" ht="15" customHeight="1" x14ac:dyDescent="0.25">
      <c r="A1555" s="129" t="str">
        <f>B1555&amp;"-"&amp;COUNTIF($B$3:B1555,B1555)</f>
        <v>417-42</v>
      </c>
      <c r="B1555" s="130">
        <v>417</v>
      </c>
      <c r="C1555" s="130" t="s">
        <v>73</v>
      </c>
      <c r="D1555" s="137">
        <v>46755</v>
      </c>
      <c r="E1555" s="138">
        <v>2</v>
      </c>
      <c r="F1555" s="138">
        <v>0</v>
      </c>
      <c r="G1555" s="138">
        <v>0</v>
      </c>
      <c r="H1555" s="138">
        <v>0</v>
      </c>
      <c r="I1555" s="138">
        <v>0</v>
      </c>
      <c r="J1555" s="138">
        <v>0</v>
      </c>
      <c r="K1555" s="138">
        <v>0</v>
      </c>
      <c r="L1555" s="139"/>
      <c r="M1555" s="138">
        <v>0</v>
      </c>
      <c r="N1555" s="139"/>
      <c r="O1555" s="138">
        <v>0</v>
      </c>
      <c r="P1555" s="138">
        <v>0</v>
      </c>
      <c r="Q1555" s="138">
        <v>0</v>
      </c>
      <c r="R1555" s="139"/>
      <c r="S1555" s="138">
        <v>0</v>
      </c>
      <c r="T1555" s="139"/>
      <c r="U1555" s="138">
        <v>0</v>
      </c>
      <c r="V1555" s="138">
        <v>0</v>
      </c>
      <c r="W1555" s="138">
        <v>0</v>
      </c>
      <c r="X1555" s="138">
        <v>0</v>
      </c>
      <c r="Y1555" s="138">
        <v>0</v>
      </c>
      <c r="Z1555" s="139"/>
      <c r="AA1555" s="138">
        <v>0.5</v>
      </c>
      <c r="AB1555" s="131">
        <v>0</v>
      </c>
    </row>
    <row r="1556" spans="1:28" ht="15" customHeight="1" x14ac:dyDescent="0.25">
      <c r="A1556" s="129" t="str">
        <f>B1556&amp;"-"&amp;COUNTIF($B$3:B1556,B1556)</f>
        <v>417-43</v>
      </c>
      <c r="B1556" s="130">
        <v>417</v>
      </c>
      <c r="C1556" s="130" t="s">
        <v>73</v>
      </c>
      <c r="D1556" s="137">
        <v>43695</v>
      </c>
      <c r="E1556" s="138">
        <v>1</v>
      </c>
      <c r="F1556" s="138">
        <v>0</v>
      </c>
      <c r="G1556" s="138">
        <v>1</v>
      </c>
      <c r="H1556" s="138">
        <v>0</v>
      </c>
      <c r="I1556" s="138">
        <v>0</v>
      </c>
      <c r="J1556" s="138">
        <v>0</v>
      </c>
      <c r="K1556" s="138">
        <v>0</v>
      </c>
      <c r="L1556" s="139"/>
      <c r="M1556" s="138">
        <v>1</v>
      </c>
      <c r="N1556" s="139"/>
      <c r="O1556" s="138">
        <v>0</v>
      </c>
      <c r="P1556" s="138">
        <v>0</v>
      </c>
      <c r="Q1556" s="138">
        <v>0</v>
      </c>
      <c r="R1556" s="139"/>
      <c r="S1556" s="138">
        <v>0</v>
      </c>
      <c r="T1556" s="139"/>
      <c r="U1556" s="138">
        <v>0</v>
      </c>
      <c r="V1556" s="138">
        <v>0</v>
      </c>
      <c r="W1556" s="138">
        <v>0</v>
      </c>
      <c r="X1556" s="138">
        <v>0</v>
      </c>
      <c r="Y1556" s="138">
        <v>0</v>
      </c>
      <c r="Z1556" s="139"/>
      <c r="AA1556" s="138">
        <v>0</v>
      </c>
      <c r="AB1556" s="131">
        <v>0</v>
      </c>
    </row>
    <row r="1557" spans="1:28" ht="15" customHeight="1" x14ac:dyDescent="0.25">
      <c r="A1557" s="129" t="str">
        <f>B1557&amp;"-"&amp;COUNTIF($B$3:B1557,B1557)</f>
        <v>417-44</v>
      </c>
      <c r="B1557" s="130">
        <v>417</v>
      </c>
      <c r="C1557" s="130" t="s">
        <v>73</v>
      </c>
      <c r="D1557" s="137">
        <v>43703</v>
      </c>
      <c r="E1557" s="138">
        <v>4.88</v>
      </c>
      <c r="F1557" s="138">
        <v>0</v>
      </c>
      <c r="G1557" s="138">
        <v>0.66</v>
      </c>
      <c r="H1557" s="138">
        <v>0</v>
      </c>
      <c r="I1557" s="138">
        <v>0</v>
      </c>
      <c r="J1557" s="138">
        <v>0</v>
      </c>
      <c r="K1557" s="138">
        <v>0</v>
      </c>
      <c r="L1557" s="139"/>
      <c r="M1557" s="138">
        <v>4.88</v>
      </c>
      <c r="N1557" s="139"/>
      <c r="O1557" s="138">
        <v>0</v>
      </c>
      <c r="P1557" s="138">
        <v>0</v>
      </c>
      <c r="Q1557" s="138">
        <v>0</v>
      </c>
      <c r="R1557" s="139"/>
      <c r="S1557" s="138">
        <v>0</v>
      </c>
      <c r="T1557" s="139"/>
      <c r="U1557" s="138">
        <v>0</v>
      </c>
      <c r="V1557" s="138">
        <v>0</v>
      </c>
      <c r="W1557" s="138">
        <v>0</v>
      </c>
      <c r="X1557" s="138">
        <v>0</v>
      </c>
      <c r="Y1557" s="138">
        <v>0</v>
      </c>
      <c r="Z1557" s="139"/>
      <c r="AA1557" s="138">
        <v>0</v>
      </c>
      <c r="AB1557" s="131">
        <v>0</v>
      </c>
    </row>
    <row r="1558" spans="1:28" ht="15" customHeight="1" x14ac:dyDescent="0.25">
      <c r="A1558" s="129" t="str">
        <f>B1558&amp;"-"&amp;COUNTIF($B$3:B1558,B1558)</f>
        <v>417-45</v>
      </c>
      <c r="B1558" s="130">
        <v>417</v>
      </c>
      <c r="C1558" s="130" t="s">
        <v>73</v>
      </c>
      <c r="D1558" s="137">
        <v>43711</v>
      </c>
      <c r="E1558" s="138">
        <v>1.04</v>
      </c>
      <c r="F1558" s="138">
        <v>0</v>
      </c>
      <c r="G1558" s="138">
        <v>0</v>
      </c>
      <c r="H1558" s="138">
        <v>0</v>
      </c>
      <c r="I1558" s="138">
        <v>0</v>
      </c>
      <c r="J1558" s="138">
        <v>0</v>
      </c>
      <c r="K1558" s="138">
        <v>0</v>
      </c>
      <c r="L1558" s="139"/>
      <c r="M1558" s="138">
        <v>0</v>
      </c>
      <c r="N1558" s="139"/>
      <c r="O1558" s="138">
        <v>0</v>
      </c>
      <c r="P1558" s="138">
        <v>0</v>
      </c>
      <c r="Q1558" s="138">
        <v>0</v>
      </c>
      <c r="R1558" s="139"/>
      <c r="S1558" s="138">
        <v>0</v>
      </c>
      <c r="T1558" s="139"/>
      <c r="U1558" s="138">
        <v>0</v>
      </c>
      <c r="V1558" s="138">
        <v>0</v>
      </c>
      <c r="W1558" s="138">
        <v>0</v>
      </c>
      <c r="X1558" s="138">
        <v>0</v>
      </c>
      <c r="Y1558" s="138">
        <v>0</v>
      </c>
      <c r="Z1558" s="139"/>
      <c r="AA1558" s="138">
        <v>0</v>
      </c>
      <c r="AB1558" s="131">
        <v>0</v>
      </c>
    </row>
    <row r="1559" spans="1:28" ht="15" customHeight="1" x14ac:dyDescent="0.25">
      <c r="A1559" s="129" t="str">
        <f>B1559&amp;"-"&amp;COUNTIF($B$3:B1559,B1559)</f>
        <v>417-46</v>
      </c>
      <c r="B1559" s="130">
        <v>417</v>
      </c>
      <c r="C1559" s="130" t="s">
        <v>73</v>
      </c>
      <c r="D1559" s="137">
        <v>49833</v>
      </c>
      <c r="E1559" s="138">
        <v>3.77</v>
      </c>
      <c r="F1559" s="138">
        <v>0</v>
      </c>
      <c r="G1559" s="138">
        <v>0.76</v>
      </c>
      <c r="H1559" s="138">
        <v>0</v>
      </c>
      <c r="I1559" s="138">
        <v>0</v>
      </c>
      <c r="J1559" s="138">
        <v>0</v>
      </c>
      <c r="K1559" s="138">
        <v>0</v>
      </c>
      <c r="L1559" s="139"/>
      <c r="M1559" s="138">
        <v>3.77</v>
      </c>
      <c r="N1559" s="139"/>
      <c r="O1559" s="138">
        <v>0</v>
      </c>
      <c r="P1559" s="138">
        <v>0</v>
      </c>
      <c r="Q1559" s="138">
        <v>0</v>
      </c>
      <c r="R1559" s="139"/>
      <c r="S1559" s="138">
        <v>0</v>
      </c>
      <c r="T1559" s="139"/>
      <c r="U1559" s="138">
        <v>0</v>
      </c>
      <c r="V1559" s="138">
        <v>0</v>
      </c>
      <c r="W1559" s="138">
        <v>0</v>
      </c>
      <c r="X1559" s="138">
        <v>0</v>
      </c>
      <c r="Y1559" s="138">
        <v>0</v>
      </c>
      <c r="Z1559" s="139"/>
      <c r="AA1559" s="138">
        <v>0</v>
      </c>
      <c r="AB1559" s="131">
        <v>0</v>
      </c>
    </row>
    <row r="1560" spans="1:28" ht="15" customHeight="1" x14ac:dyDescent="0.25">
      <c r="A1560" s="129" t="str">
        <f>B1560&amp;"-"&amp;COUNTIF($B$3:B1560,B1560)</f>
        <v>417-47</v>
      </c>
      <c r="B1560" s="130">
        <v>417</v>
      </c>
      <c r="C1560" s="130" t="s">
        <v>73</v>
      </c>
      <c r="D1560" s="137">
        <v>47175</v>
      </c>
      <c r="E1560" s="138">
        <v>1</v>
      </c>
      <c r="F1560" s="138">
        <v>0</v>
      </c>
      <c r="G1560" s="138">
        <v>0</v>
      </c>
      <c r="H1560" s="138">
        <v>0</v>
      </c>
      <c r="I1560" s="138">
        <v>0</v>
      </c>
      <c r="J1560" s="138">
        <v>0</v>
      </c>
      <c r="K1560" s="138">
        <v>0</v>
      </c>
      <c r="L1560" s="139"/>
      <c r="M1560" s="138">
        <v>0</v>
      </c>
      <c r="N1560" s="139"/>
      <c r="O1560" s="138">
        <v>0</v>
      </c>
      <c r="P1560" s="138">
        <v>0</v>
      </c>
      <c r="Q1560" s="138">
        <v>0</v>
      </c>
      <c r="R1560" s="139"/>
      <c r="S1560" s="138">
        <v>0</v>
      </c>
      <c r="T1560" s="139"/>
      <c r="U1560" s="138">
        <v>0</v>
      </c>
      <c r="V1560" s="138">
        <v>0</v>
      </c>
      <c r="W1560" s="138">
        <v>0</v>
      </c>
      <c r="X1560" s="138">
        <v>0</v>
      </c>
      <c r="Y1560" s="138">
        <v>0</v>
      </c>
      <c r="Z1560" s="139"/>
      <c r="AA1560" s="138">
        <v>0</v>
      </c>
      <c r="AB1560" s="131">
        <v>0</v>
      </c>
    </row>
    <row r="1561" spans="1:28" ht="15" customHeight="1" x14ac:dyDescent="0.25">
      <c r="A1561" s="129" t="str">
        <f>B1561&amp;"-"&amp;COUNTIF($B$3:B1561,B1561)</f>
        <v>417-48</v>
      </c>
      <c r="B1561" s="130">
        <v>417</v>
      </c>
      <c r="C1561" s="130" t="s">
        <v>73</v>
      </c>
      <c r="D1561" s="137">
        <v>50419</v>
      </c>
      <c r="E1561" s="138">
        <v>1</v>
      </c>
      <c r="F1561" s="138">
        <v>0</v>
      </c>
      <c r="G1561" s="138">
        <v>0</v>
      </c>
      <c r="H1561" s="138">
        <v>0</v>
      </c>
      <c r="I1561" s="138">
        <v>0</v>
      </c>
      <c r="J1561" s="138">
        <v>0</v>
      </c>
      <c r="K1561" s="138">
        <v>0</v>
      </c>
      <c r="L1561" s="139"/>
      <c r="M1561" s="138">
        <v>0</v>
      </c>
      <c r="N1561" s="139"/>
      <c r="O1561" s="138">
        <v>0</v>
      </c>
      <c r="P1561" s="138">
        <v>0</v>
      </c>
      <c r="Q1561" s="138">
        <v>0</v>
      </c>
      <c r="R1561" s="139"/>
      <c r="S1561" s="138">
        <v>0</v>
      </c>
      <c r="T1561" s="139"/>
      <c r="U1561" s="138">
        <v>0</v>
      </c>
      <c r="V1561" s="138">
        <v>0</v>
      </c>
      <c r="W1561" s="138">
        <v>0</v>
      </c>
      <c r="X1561" s="138">
        <v>0</v>
      </c>
      <c r="Y1561" s="138">
        <v>0</v>
      </c>
      <c r="Z1561" s="139"/>
      <c r="AA1561" s="138">
        <v>0</v>
      </c>
      <c r="AB1561" s="131">
        <v>0</v>
      </c>
    </row>
    <row r="1562" spans="1:28" ht="15" customHeight="1" x14ac:dyDescent="0.25">
      <c r="A1562" s="129" t="str">
        <f>B1562&amp;"-"&amp;COUNTIF($B$3:B1562,B1562)</f>
        <v>417-49</v>
      </c>
      <c r="B1562" s="130">
        <v>417</v>
      </c>
      <c r="C1562" s="130" t="s">
        <v>73</v>
      </c>
      <c r="D1562" s="137">
        <v>45278</v>
      </c>
      <c r="E1562" s="138">
        <v>6.71</v>
      </c>
      <c r="F1562" s="138">
        <v>0</v>
      </c>
      <c r="G1562" s="138">
        <v>0.83</v>
      </c>
      <c r="H1562" s="138">
        <v>0</v>
      </c>
      <c r="I1562" s="138">
        <v>0</v>
      </c>
      <c r="J1562" s="138">
        <v>0</v>
      </c>
      <c r="K1562" s="138">
        <v>0</v>
      </c>
      <c r="L1562" s="139"/>
      <c r="M1562" s="138">
        <v>5.71</v>
      </c>
      <c r="N1562" s="139"/>
      <c r="O1562" s="138">
        <v>0</v>
      </c>
      <c r="P1562" s="138">
        <v>0</v>
      </c>
      <c r="Q1562" s="138">
        <v>0</v>
      </c>
      <c r="R1562" s="139"/>
      <c r="S1562" s="138">
        <v>0</v>
      </c>
      <c r="T1562" s="139"/>
      <c r="U1562" s="138">
        <v>0</v>
      </c>
      <c r="V1562" s="138">
        <v>0</v>
      </c>
      <c r="W1562" s="138">
        <v>0</v>
      </c>
      <c r="X1562" s="138">
        <v>0</v>
      </c>
      <c r="Y1562" s="138">
        <v>0</v>
      </c>
      <c r="Z1562" s="139"/>
      <c r="AA1562" s="138">
        <v>0</v>
      </c>
      <c r="AB1562" s="131">
        <v>0</v>
      </c>
    </row>
    <row r="1563" spans="1:28" ht="15" customHeight="1" x14ac:dyDescent="0.25">
      <c r="A1563" s="129" t="str">
        <f>B1563&amp;"-"&amp;COUNTIF($B$3:B1563,B1563)</f>
        <v>417-50</v>
      </c>
      <c r="B1563" s="130">
        <v>417</v>
      </c>
      <c r="C1563" s="130" t="s">
        <v>73</v>
      </c>
      <c r="D1563" s="137">
        <v>46714</v>
      </c>
      <c r="E1563" s="138">
        <v>2</v>
      </c>
      <c r="F1563" s="138">
        <v>0</v>
      </c>
      <c r="G1563" s="138">
        <v>0</v>
      </c>
      <c r="H1563" s="138">
        <v>0</v>
      </c>
      <c r="I1563" s="138">
        <v>0</v>
      </c>
      <c r="J1563" s="138">
        <v>0</v>
      </c>
      <c r="K1563" s="138">
        <v>0</v>
      </c>
      <c r="L1563" s="139"/>
      <c r="M1563" s="138">
        <v>1</v>
      </c>
      <c r="N1563" s="139"/>
      <c r="O1563" s="138">
        <v>0</v>
      </c>
      <c r="P1563" s="138">
        <v>0</v>
      </c>
      <c r="Q1563" s="138">
        <v>0</v>
      </c>
      <c r="R1563" s="139"/>
      <c r="S1563" s="138">
        <v>0</v>
      </c>
      <c r="T1563" s="139"/>
      <c r="U1563" s="138">
        <v>0</v>
      </c>
      <c r="V1563" s="138">
        <v>0</v>
      </c>
      <c r="W1563" s="138">
        <v>0</v>
      </c>
      <c r="X1563" s="138">
        <v>0</v>
      </c>
      <c r="Y1563" s="138">
        <v>0</v>
      </c>
      <c r="Z1563" s="139"/>
      <c r="AA1563" s="138">
        <v>0</v>
      </c>
      <c r="AB1563" s="131">
        <v>0</v>
      </c>
    </row>
    <row r="1564" spans="1:28" ht="15" customHeight="1" x14ac:dyDescent="0.25">
      <c r="A1564" s="129" t="str">
        <f>B1564&amp;"-"&amp;COUNTIF($B$3:B1564,B1564)</f>
        <v>417-51</v>
      </c>
      <c r="B1564" s="130">
        <v>417</v>
      </c>
      <c r="C1564" s="130" t="s">
        <v>73</v>
      </c>
      <c r="D1564" s="137">
        <v>50138</v>
      </c>
      <c r="E1564" s="138">
        <v>2.91</v>
      </c>
      <c r="F1564" s="138">
        <v>0</v>
      </c>
      <c r="G1564" s="138">
        <v>0.55000000000000004</v>
      </c>
      <c r="H1564" s="138">
        <v>0</v>
      </c>
      <c r="I1564" s="138">
        <v>0</v>
      </c>
      <c r="J1564" s="138">
        <v>0</v>
      </c>
      <c r="K1564" s="138">
        <v>0</v>
      </c>
      <c r="L1564" s="139"/>
      <c r="M1564" s="138">
        <v>1</v>
      </c>
      <c r="N1564" s="139"/>
      <c r="O1564" s="138">
        <v>0</v>
      </c>
      <c r="P1564" s="138">
        <v>0</v>
      </c>
      <c r="Q1564" s="138">
        <v>0</v>
      </c>
      <c r="R1564" s="139"/>
      <c r="S1564" s="138">
        <v>0</v>
      </c>
      <c r="T1564" s="139"/>
      <c r="U1564" s="138">
        <v>0</v>
      </c>
      <c r="V1564" s="138">
        <v>0</v>
      </c>
      <c r="W1564" s="138">
        <v>0</v>
      </c>
      <c r="X1564" s="138">
        <v>0</v>
      </c>
      <c r="Y1564" s="138">
        <v>0</v>
      </c>
      <c r="Z1564" s="139"/>
      <c r="AA1564" s="138">
        <v>0</v>
      </c>
      <c r="AB1564" s="131">
        <v>0</v>
      </c>
    </row>
    <row r="1565" spans="1:28" ht="15" customHeight="1" x14ac:dyDescent="0.25">
      <c r="A1565" s="129" t="str">
        <f>B1565&amp;"-"&amp;COUNTIF($B$3:B1565,B1565)</f>
        <v>417-52</v>
      </c>
      <c r="B1565" s="130">
        <v>417</v>
      </c>
      <c r="C1565" s="130" t="s">
        <v>73</v>
      </c>
      <c r="D1565" s="137">
        <v>47183</v>
      </c>
      <c r="E1565" s="138">
        <v>6.43</v>
      </c>
      <c r="F1565" s="138">
        <v>0</v>
      </c>
      <c r="G1565" s="138">
        <v>1</v>
      </c>
      <c r="H1565" s="138">
        <v>0</v>
      </c>
      <c r="I1565" s="138">
        <v>0</v>
      </c>
      <c r="J1565" s="138">
        <v>0</v>
      </c>
      <c r="K1565" s="138">
        <v>0</v>
      </c>
      <c r="L1565" s="139"/>
      <c r="M1565" s="138">
        <v>0</v>
      </c>
      <c r="N1565" s="139"/>
      <c r="O1565" s="138">
        <v>0</v>
      </c>
      <c r="P1565" s="138">
        <v>0</v>
      </c>
      <c r="Q1565" s="138">
        <v>0</v>
      </c>
      <c r="R1565" s="139"/>
      <c r="S1565" s="138">
        <v>0</v>
      </c>
      <c r="T1565" s="139"/>
      <c r="U1565" s="138">
        <v>0</v>
      </c>
      <c r="V1565" s="138">
        <v>0</v>
      </c>
      <c r="W1565" s="138">
        <v>0</v>
      </c>
      <c r="X1565" s="138">
        <v>0</v>
      </c>
      <c r="Y1565" s="138">
        <v>0</v>
      </c>
      <c r="Z1565" s="139"/>
      <c r="AA1565" s="138">
        <v>0.5</v>
      </c>
      <c r="AB1565" s="131">
        <v>0</v>
      </c>
    </row>
    <row r="1566" spans="1:28" ht="15" customHeight="1" x14ac:dyDescent="0.25">
      <c r="A1566" s="129" t="str">
        <f>B1566&amp;"-"&amp;COUNTIF($B$3:B1566,B1566)</f>
        <v>417-53</v>
      </c>
      <c r="B1566" s="130">
        <v>417</v>
      </c>
      <c r="C1566" s="130" t="s">
        <v>73</v>
      </c>
      <c r="D1566" s="137">
        <v>45294</v>
      </c>
      <c r="E1566" s="138">
        <v>1</v>
      </c>
      <c r="F1566" s="138">
        <v>0</v>
      </c>
      <c r="G1566" s="138">
        <v>0</v>
      </c>
      <c r="H1566" s="138">
        <v>0</v>
      </c>
      <c r="I1566" s="138">
        <v>0</v>
      </c>
      <c r="J1566" s="138">
        <v>0</v>
      </c>
      <c r="K1566" s="138">
        <v>0</v>
      </c>
      <c r="L1566" s="139"/>
      <c r="M1566" s="138">
        <v>1</v>
      </c>
      <c r="N1566" s="139"/>
      <c r="O1566" s="138">
        <v>0</v>
      </c>
      <c r="P1566" s="138">
        <v>0</v>
      </c>
      <c r="Q1566" s="138">
        <v>0</v>
      </c>
      <c r="R1566" s="139"/>
      <c r="S1566" s="138">
        <v>0</v>
      </c>
      <c r="T1566" s="139"/>
      <c r="U1566" s="138">
        <v>0</v>
      </c>
      <c r="V1566" s="138">
        <v>0</v>
      </c>
      <c r="W1566" s="138">
        <v>0</v>
      </c>
      <c r="X1566" s="138">
        <v>0</v>
      </c>
      <c r="Y1566" s="138">
        <v>0</v>
      </c>
      <c r="Z1566" s="139"/>
      <c r="AA1566" s="138">
        <v>0</v>
      </c>
      <c r="AB1566" s="131">
        <v>0</v>
      </c>
    </row>
    <row r="1567" spans="1:28" ht="15" customHeight="1" x14ac:dyDescent="0.25">
      <c r="A1567" s="129" t="str">
        <f>B1567&amp;"-"&amp;COUNTIF($B$3:B1567,B1567)</f>
        <v>417-54</v>
      </c>
      <c r="B1567" s="130">
        <v>417</v>
      </c>
      <c r="C1567" s="130" t="s">
        <v>73</v>
      </c>
      <c r="D1567" s="137">
        <v>43752</v>
      </c>
      <c r="E1567" s="138">
        <v>7.63</v>
      </c>
      <c r="F1567" s="138">
        <v>0</v>
      </c>
      <c r="G1567" s="138">
        <v>2</v>
      </c>
      <c r="H1567" s="138">
        <v>0</v>
      </c>
      <c r="I1567" s="138">
        <v>0</v>
      </c>
      <c r="J1567" s="138">
        <v>0</v>
      </c>
      <c r="K1567" s="138">
        <v>0</v>
      </c>
      <c r="L1567" s="139"/>
      <c r="M1567" s="138">
        <v>1.63</v>
      </c>
      <c r="N1567" s="139"/>
      <c r="O1567" s="138">
        <v>0</v>
      </c>
      <c r="P1567" s="138">
        <v>0</v>
      </c>
      <c r="Q1567" s="138">
        <v>0</v>
      </c>
      <c r="R1567" s="139"/>
      <c r="S1567" s="138">
        <v>0</v>
      </c>
      <c r="T1567" s="139"/>
      <c r="U1567" s="138">
        <v>0</v>
      </c>
      <c r="V1567" s="138">
        <v>0</v>
      </c>
      <c r="W1567" s="138">
        <v>0</v>
      </c>
      <c r="X1567" s="138">
        <v>0</v>
      </c>
      <c r="Y1567" s="138">
        <v>0</v>
      </c>
      <c r="Z1567" s="139"/>
      <c r="AA1567" s="138">
        <v>0</v>
      </c>
      <c r="AB1567" s="131">
        <v>0</v>
      </c>
    </row>
    <row r="1568" spans="1:28" ht="15" customHeight="1" x14ac:dyDescent="0.25">
      <c r="A1568" s="129" t="str">
        <f>B1568&amp;"-"&amp;COUNTIF($B$3:B1568,B1568)</f>
        <v>417-55</v>
      </c>
      <c r="B1568" s="130">
        <v>417</v>
      </c>
      <c r="C1568" s="130" t="s">
        <v>73</v>
      </c>
      <c r="D1568" s="137">
        <v>49411</v>
      </c>
      <c r="E1568" s="138">
        <v>2</v>
      </c>
      <c r="F1568" s="138">
        <v>0</v>
      </c>
      <c r="G1568" s="138">
        <v>0</v>
      </c>
      <c r="H1568" s="138">
        <v>0</v>
      </c>
      <c r="I1568" s="138">
        <v>0</v>
      </c>
      <c r="J1568" s="138">
        <v>0</v>
      </c>
      <c r="K1568" s="138">
        <v>0</v>
      </c>
      <c r="L1568" s="139"/>
      <c r="M1568" s="138">
        <v>2</v>
      </c>
      <c r="N1568" s="139"/>
      <c r="O1568" s="138">
        <v>0</v>
      </c>
      <c r="P1568" s="138">
        <v>0</v>
      </c>
      <c r="Q1568" s="138">
        <v>0</v>
      </c>
      <c r="R1568" s="139"/>
      <c r="S1568" s="138">
        <v>0</v>
      </c>
      <c r="T1568" s="139"/>
      <c r="U1568" s="138">
        <v>0</v>
      </c>
      <c r="V1568" s="138">
        <v>0</v>
      </c>
      <c r="W1568" s="138">
        <v>0</v>
      </c>
      <c r="X1568" s="138">
        <v>0</v>
      </c>
      <c r="Y1568" s="138">
        <v>0</v>
      </c>
      <c r="Z1568" s="139"/>
      <c r="AA1568" s="138">
        <v>0</v>
      </c>
      <c r="AB1568" s="131">
        <v>0</v>
      </c>
    </row>
    <row r="1569" spans="1:28" ht="15" customHeight="1" x14ac:dyDescent="0.25">
      <c r="A1569" s="129" t="str">
        <f>B1569&amp;"-"&amp;COUNTIF($B$3:B1569,B1569)</f>
        <v>417-56</v>
      </c>
      <c r="B1569" s="130">
        <v>417</v>
      </c>
      <c r="C1569" s="130" t="s">
        <v>73</v>
      </c>
      <c r="D1569" s="137">
        <v>43786</v>
      </c>
      <c r="E1569" s="138">
        <v>18.09</v>
      </c>
      <c r="F1569" s="138">
        <v>0</v>
      </c>
      <c r="G1569" s="138">
        <v>2</v>
      </c>
      <c r="H1569" s="138">
        <v>0</v>
      </c>
      <c r="I1569" s="138">
        <v>0</v>
      </c>
      <c r="J1569" s="138">
        <v>0</v>
      </c>
      <c r="K1569" s="138">
        <v>0</v>
      </c>
      <c r="L1569" s="139"/>
      <c r="M1569" s="138">
        <v>11</v>
      </c>
      <c r="N1569" s="139"/>
      <c r="O1569" s="138">
        <v>0</v>
      </c>
      <c r="P1569" s="138">
        <v>0</v>
      </c>
      <c r="Q1569" s="138">
        <v>0</v>
      </c>
      <c r="R1569" s="139"/>
      <c r="S1569" s="138">
        <v>0</v>
      </c>
      <c r="T1569" s="139"/>
      <c r="U1569" s="138">
        <v>0</v>
      </c>
      <c r="V1569" s="138">
        <v>0</v>
      </c>
      <c r="W1569" s="138">
        <v>0</v>
      </c>
      <c r="X1569" s="138">
        <v>0</v>
      </c>
      <c r="Y1569" s="138">
        <v>0</v>
      </c>
      <c r="Z1569" s="139"/>
      <c r="AA1569" s="138">
        <v>0</v>
      </c>
      <c r="AB1569" s="131">
        <v>0</v>
      </c>
    </row>
    <row r="1570" spans="1:28" ht="15" customHeight="1" x14ac:dyDescent="0.25">
      <c r="A1570" s="129" t="str">
        <f>B1570&amp;"-"&amp;COUNTIF($B$3:B1570,B1570)</f>
        <v>417-57</v>
      </c>
      <c r="B1570" s="130">
        <v>417</v>
      </c>
      <c r="C1570" s="130" t="s">
        <v>73</v>
      </c>
      <c r="D1570" s="137">
        <v>48488</v>
      </c>
      <c r="E1570" s="138">
        <v>1.38</v>
      </c>
      <c r="F1570" s="138">
        <v>0</v>
      </c>
      <c r="G1570" s="138">
        <v>1</v>
      </c>
      <c r="H1570" s="138">
        <v>0</v>
      </c>
      <c r="I1570" s="138">
        <v>0</v>
      </c>
      <c r="J1570" s="138">
        <v>0</v>
      </c>
      <c r="K1570" s="138">
        <v>0</v>
      </c>
      <c r="L1570" s="139"/>
      <c r="M1570" s="138">
        <v>1</v>
      </c>
      <c r="N1570" s="139"/>
      <c r="O1570" s="138">
        <v>0</v>
      </c>
      <c r="P1570" s="138">
        <v>0</v>
      </c>
      <c r="Q1570" s="138">
        <v>0</v>
      </c>
      <c r="R1570" s="139"/>
      <c r="S1570" s="138">
        <v>0</v>
      </c>
      <c r="T1570" s="139"/>
      <c r="U1570" s="138">
        <v>0</v>
      </c>
      <c r="V1570" s="138">
        <v>0</v>
      </c>
      <c r="W1570" s="138">
        <v>0</v>
      </c>
      <c r="X1570" s="138">
        <v>0</v>
      </c>
      <c r="Y1570" s="138">
        <v>0</v>
      </c>
      <c r="Z1570" s="139"/>
      <c r="AA1570" s="138">
        <v>0</v>
      </c>
      <c r="AB1570" s="131">
        <v>0</v>
      </c>
    </row>
    <row r="1571" spans="1:28" ht="15" customHeight="1" x14ac:dyDescent="0.25">
      <c r="A1571" s="129" t="str">
        <f>B1571&amp;"-"&amp;COUNTIF($B$3:B1571,B1571)</f>
        <v>417-58</v>
      </c>
      <c r="B1571" s="130">
        <v>417</v>
      </c>
      <c r="C1571" s="130" t="s">
        <v>73</v>
      </c>
      <c r="D1571" s="137">
        <v>45302</v>
      </c>
      <c r="E1571" s="138">
        <v>1</v>
      </c>
      <c r="F1571" s="138">
        <v>0</v>
      </c>
      <c r="G1571" s="138">
        <v>0</v>
      </c>
      <c r="H1571" s="138">
        <v>0</v>
      </c>
      <c r="I1571" s="138">
        <v>0</v>
      </c>
      <c r="J1571" s="138">
        <v>0</v>
      </c>
      <c r="K1571" s="138">
        <v>0</v>
      </c>
      <c r="L1571" s="139"/>
      <c r="M1571" s="138">
        <v>1</v>
      </c>
      <c r="N1571" s="139"/>
      <c r="O1571" s="138">
        <v>0</v>
      </c>
      <c r="P1571" s="138">
        <v>0</v>
      </c>
      <c r="Q1571" s="138">
        <v>0</v>
      </c>
      <c r="R1571" s="139"/>
      <c r="S1571" s="138">
        <v>0</v>
      </c>
      <c r="T1571" s="139"/>
      <c r="U1571" s="138">
        <v>0</v>
      </c>
      <c r="V1571" s="138">
        <v>0</v>
      </c>
      <c r="W1571" s="138">
        <v>0</v>
      </c>
      <c r="X1571" s="138">
        <v>0</v>
      </c>
      <c r="Y1571" s="138">
        <v>0</v>
      </c>
      <c r="Z1571" s="139"/>
      <c r="AA1571" s="138">
        <v>0</v>
      </c>
      <c r="AB1571" s="131">
        <v>0</v>
      </c>
    </row>
    <row r="1572" spans="1:28" ht="15" customHeight="1" x14ac:dyDescent="0.25">
      <c r="A1572" s="129" t="str">
        <f>B1572&amp;"-"&amp;COUNTIF($B$3:B1572,B1572)</f>
        <v>417-59</v>
      </c>
      <c r="B1572" s="130">
        <v>417</v>
      </c>
      <c r="C1572" s="130" t="s">
        <v>73</v>
      </c>
      <c r="D1572" s="137">
        <v>45328</v>
      </c>
      <c r="E1572" s="138">
        <v>4.4400000000000004</v>
      </c>
      <c r="F1572" s="138">
        <v>0</v>
      </c>
      <c r="G1572" s="138">
        <v>0</v>
      </c>
      <c r="H1572" s="138">
        <v>0</v>
      </c>
      <c r="I1572" s="138">
        <v>0</v>
      </c>
      <c r="J1572" s="138">
        <v>0</v>
      </c>
      <c r="K1572" s="138">
        <v>0</v>
      </c>
      <c r="L1572" s="139"/>
      <c r="M1572" s="138">
        <v>2.44</v>
      </c>
      <c r="N1572" s="139"/>
      <c r="O1572" s="138">
        <v>0</v>
      </c>
      <c r="P1572" s="138">
        <v>0</v>
      </c>
      <c r="Q1572" s="138">
        <v>0</v>
      </c>
      <c r="R1572" s="139"/>
      <c r="S1572" s="138">
        <v>0</v>
      </c>
      <c r="T1572" s="139"/>
      <c r="U1572" s="138">
        <v>0</v>
      </c>
      <c r="V1572" s="138">
        <v>0</v>
      </c>
      <c r="W1572" s="138">
        <v>0</v>
      </c>
      <c r="X1572" s="138">
        <v>0</v>
      </c>
      <c r="Y1572" s="138">
        <v>0</v>
      </c>
      <c r="Z1572" s="139"/>
      <c r="AA1572" s="138">
        <v>0</v>
      </c>
      <c r="AB1572" s="131">
        <v>0</v>
      </c>
    </row>
    <row r="1573" spans="1:28" ht="15" customHeight="1" x14ac:dyDescent="0.25">
      <c r="A1573" s="129" t="str">
        <f>B1573&amp;"-"&amp;COUNTIF($B$3:B1573,B1573)</f>
        <v>417-60</v>
      </c>
      <c r="B1573" s="130">
        <v>417</v>
      </c>
      <c r="C1573" s="130" t="s">
        <v>73</v>
      </c>
      <c r="D1573" s="137">
        <v>43802</v>
      </c>
      <c r="E1573" s="138">
        <v>18.53</v>
      </c>
      <c r="F1573" s="138">
        <v>0</v>
      </c>
      <c r="G1573" s="138">
        <v>4.55</v>
      </c>
      <c r="H1573" s="138">
        <v>0</v>
      </c>
      <c r="I1573" s="138">
        <v>0</v>
      </c>
      <c r="J1573" s="138">
        <v>1</v>
      </c>
      <c r="K1573" s="138">
        <v>1</v>
      </c>
      <c r="L1573" s="139"/>
      <c r="M1573" s="138">
        <v>11.11</v>
      </c>
      <c r="N1573" s="139"/>
      <c r="O1573" s="138">
        <v>0</v>
      </c>
      <c r="P1573" s="138">
        <v>0</v>
      </c>
      <c r="Q1573" s="138">
        <v>0</v>
      </c>
      <c r="R1573" s="139"/>
      <c r="S1573" s="138">
        <v>0</v>
      </c>
      <c r="T1573" s="139"/>
      <c r="U1573" s="138">
        <v>0</v>
      </c>
      <c r="V1573" s="138">
        <v>0</v>
      </c>
      <c r="W1573" s="138">
        <v>0</v>
      </c>
      <c r="X1573" s="138">
        <v>0</v>
      </c>
      <c r="Y1573" s="138">
        <v>0</v>
      </c>
      <c r="Z1573" s="139"/>
      <c r="AA1573" s="138">
        <v>0</v>
      </c>
      <c r="AB1573" s="131">
        <v>0</v>
      </c>
    </row>
    <row r="1574" spans="1:28" ht="15" customHeight="1" x14ac:dyDescent="0.25">
      <c r="A1574" s="129" t="str">
        <f>B1574&amp;"-"&amp;COUNTIF($B$3:B1574,B1574)</f>
        <v>417-61</v>
      </c>
      <c r="B1574" s="130">
        <v>417</v>
      </c>
      <c r="C1574" s="130" t="s">
        <v>73</v>
      </c>
      <c r="D1574" s="137">
        <v>43810</v>
      </c>
      <c r="E1574" s="138">
        <v>9.32</v>
      </c>
      <c r="F1574" s="138">
        <v>0.88</v>
      </c>
      <c r="G1574" s="138">
        <v>0</v>
      </c>
      <c r="H1574" s="138">
        <v>0</v>
      </c>
      <c r="I1574" s="138">
        <v>0</v>
      </c>
      <c r="J1574" s="138">
        <v>0</v>
      </c>
      <c r="K1574" s="138">
        <v>0</v>
      </c>
      <c r="L1574" s="139"/>
      <c r="M1574" s="138">
        <v>5.21</v>
      </c>
      <c r="N1574" s="139"/>
      <c r="O1574" s="138">
        <v>0</v>
      </c>
      <c r="P1574" s="138">
        <v>0</v>
      </c>
      <c r="Q1574" s="138">
        <v>0</v>
      </c>
      <c r="R1574" s="139"/>
      <c r="S1574" s="138">
        <v>0</v>
      </c>
      <c r="T1574" s="139"/>
      <c r="U1574" s="138">
        <v>0</v>
      </c>
      <c r="V1574" s="138">
        <v>0</v>
      </c>
      <c r="W1574" s="138">
        <v>0</v>
      </c>
      <c r="X1574" s="138">
        <v>0</v>
      </c>
      <c r="Y1574" s="138">
        <v>0</v>
      </c>
      <c r="Z1574" s="139"/>
      <c r="AA1574" s="138">
        <v>0</v>
      </c>
      <c r="AB1574" s="131">
        <v>0</v>
      </c>
    </row>
    <row r="1575" spans="1:28" ht="15" customHeight="1" x14ac:dyDescent="0.25">
      <c r="A1575" s="129" t="str">
        <f>B1575&amp;"-"&amp;COUNTIF($B$3:B1575,B1575)</f>
        <v>417-62</v>
      </c>
      <c r="B1575" s="130">
        <v>417</v>
      </c>
      <c r="C1575" s="130" t="s">
        <v>73</v>
      </c>
      <c r="D1575" s="137">
        <v>49981</v>
      </c>
      <c r="E1575" s="138">
        <v>1</v>
      </c>
      <c r="F1575" s="138">
        <v>0</v>
      </c>
      <c r="G1575" s="138">
        <v>0.99</v>
      </c>
      <c r="H1575" s="138">
        <v>0</v>
      </c>
      <c r="I1575" s="138">
        <v>0</v>
      </c>
      <c r="J1575" s="138">
        <v>0</v>
      </c>
      <c r="K1575" s="138">
        <v>0</v>
      </c>
      <c r="L1575" s="139"/>
      <c r="M1575" s="138">
        <v>0</v>
      </c>
      <c r="N1575" s="139"/>
      <c r="O1575" s="138">
        <v>0</v>
      </c>
      <c r="P1575" s="138">
        <v>0</v>
      </c>
      <c r="Q1575" s="138">
        <v>0</v>
      </c>
      <c r="R1575" s="139"/>
      <c r="S1575" s="138">
        <v>0</v>
      </c>
      <c r="T1575" s="139"/>
      <c r="U1575" s="138">
        <v>0</v>
      </c>
      <c r="V1575" s="138">
        <v>0</v>
      </c>
      <c r="W1575" s="138">
        <v>0</v>
      </c>
      <c r="X1575" s="138">
        <v>0</v>
      </c>
      <c r="Y1575" s="138">
        <v>0</v>
      </c>
      <c r="Z1575" s="139"/>
      <c r="AA1575" s="138">
        <v>0</v>
      </c>
      <c r="AB1575" s="131">
        <v>0</v>
      </c>
    </row>
    <row r="1576" spans="1:28" ht="15" customHeight="1" x14ac:dyDescent="0.25">
      <c r="A1576" s="129" t="str">
        <f>B1576&amp;"-"&amp;COUNTIF($B$3:B1576,B1576)</f>
        <v>417-63</v>
      </c>
      <c r="B1576" s="130">
        <v>417</v>
      </c>
      <c r="C1576" s="130" t="s">
        <v>73</v>
      </c>
      <c r="D1576" s="137">
        <v>49999</v>
      </c>
      <c r="E1576" s="138">
        <v>2.4300000000000002</v>
      </c>
      <c r="F1576" s="138">
        <v>0</v>
      </c>
      <c r="G1576" s="138">
        <v>0</v>
      </c>
      <c r="H1576" s="138">
        <v>0</v>
      </c>
      <c r="I1576" s="138">
        <v>0</v>
      </c>
      <c r="J1576" s="138">
        <v>0</v>
      </c>
      <c r="K1576" s="138">
        <v>0</v>
      </c>
      <c r="L1576" s="139"/>
      <c r="M1576" s="138">
        <v>1</v>
      </c>
      <c r="N1576" s="139"/>
      <c r="O1576" s="138">
        <v>0</v>
      </c>
      <c r="P1576" s="138">
        <v>0</v>
      </c>
      <c r="Q1576" s="138">
        <v>0</v>
      </c>
      <c r="R1576" s="139"/>
      <c r="S1576" s="138">
        <v>0</v>
      </c>
      <c r="T1576" s="139"/>
      <c r="U1576" s="138">
        <v>0</v>
      </c>
      <c r="V1576" s="138">
        <v>0</v>
      </c>
      <c r="W1576" s="138">
        <v>0</v>
      </c>
      <c r="X1576" s="138">
        <v>0</v>
      </c>
      <c r="Y1576" s="138">
        <v>0</v>
      </c>
      <c r="Z1576" s="139"/>
      <c r="AA1576" s="138">
        <v>0</v>
      </c>
      <c r="AB1576" s="131">
        <v>0</v>
      </c>
    </row>
    <row r="1577" spans="1:28" ht="15" customHeight="1" x14ac:dyDescent="0.25">
      <c r="A1577" s="129" t="str">
        <f>B1577&amp;"-"&amp;COUNTIF($B$3:B1577,B1577)</f>
        <v>417-64</v>
      </c>
      <c r="B1577" s="130">
        <v>417</v>
      </c>
      <c r="C1577" s="130" t="s">
        <v>73</v>
      </c>
      <c r="D1577" s="137">
        <v>49429</v>
      </c>
      <c r="E1577" s="138">
        <v>2</v>
      </c>
      <c r="F1577" s="138">
        <v>0</v>
      </c>
      <c r="G1577" s="138">
        <v>0</v>
      </c>
      <c r="H1577" s="138">
        <v>0</v>
      </c>
      <c r="I1577" s="138">
        <v>0</v>
      </c>
      <c r="J1577" s="138">
        <v>0</v>
      </c>
      <c r="K1577" s="138">
        <v>0</v>
      </c>
      <c r="L1577" s="139"/>
      <c r="M1577" s="138">
        <v>0</v>
      </c>
      <c r="N1577" s="139"/>
      <c r="O1577" s="138">
        <v>0</v>
      </c>
      <c r="P1577" s="138">
        <v>0</v>
      </c>
      <c r="Q1577" s="138">
        <v>0</v>
      </c>
      <c r="R1577" s="139"/>
      <c r="S1577" s="138">
        <v>0</v>
      </c>
      <c r="T1577" s="139"/>
      <c r="U1577" s="138">
        <v>0</v>
      </c>
      <c r="V1577" s="138">
        <v>0</v>
      </c>
      <c r="W1577" s="138">
        <v>0</v>
      </c>
      <c r="X1577" s="138">
        <v>0</v>
      </c>
      <c r="Y1577" s="138">
        <v>0</v>
      </c>
      <c r="Z1577" s="139"/>
      <c r="AA1577" s="138">
        <v>0</v>
      </c>
      <c r="AB1577" s="131">
        <v>0</v>
      </c>
    </row>
    <row r="1578" spans="1:28" ht="15" customHeight="1" x14ac:dyDescent="0.25">
      <c r="A1578" s="129" t="str">
        <f>B1578&amp;"-"&amp;COUNTIF($B$3:B1578,B1578)</f>
        <v>417-65</v>
      </c>
      <c r="B1578" s="130">
        <v>417</v>
      </c>
      <c r="C1578" s="130" t="s">
        <v>73</v>
      </c>
      <c r="D1578" s="137">
        <v>46433</v>
      </c>
      <c r="E1578" s="138">
        <v>2.2999999999999998</v>
      </c>
      <c r="F1578" s="138">
        <v>0</v>
      </c>
      <c r="G1578" s="138">
        <v>1</v>
      </c>
      <c r="H1578" s="138">
        <v>0</v>
      </c>
      <c r="I1578" s="138">
        <v>0</v>
      </c>
      <c r="J1578" s="138">
        <v>0</v>
      </c>
      <c r="K1578" s="138">
        <v>0</v>
      </c>
      <c r="L1578" s="139"/>
      <c r="M1578" s="138">
        <v>1.1000000000000001</v>
      </c>
      <c r="N1578" s="139"/>
      <c r="O1578" s="138">
        <v>0</v>
      </c>
      <c r="P1578" s="138">
        <v>0</v>
      </c>
      <c r="Q1578" s="138">
        <v>0</v>
      </c>
      <c r="R1578" s="139"/>
      <c r="S1578" s="138">
        <v>0</v>
      </c>
      <c r="T1578" s="139"/>
      <c r="U1578" s="138">
        <v>0</v>
      </c>
      <c r="V1578" s="138">
        <v>0</v>
      </c>
      <c r="W1578" s="138">
        <v>0</v>
      </c>
      <c r="X1578" s="138">
        <v>0</v>
      </c>
      <c r="Y1578" s="138">
        <v>0</v>
      </c>
      <c r="Z1578" s="139"/>
      <c r="AA1578" s="138">
        <v>0</v>
      </c>
      <c r="AB1578" s="131">
        <v>0</v>
      </c>
    </row>
    <row r="1579" spans="1:28" ht="15" customHeight="1" x14ac:dyDescent="0.25">
      <c r="A1579" s="129" t="str">
        <f>B1579&amp;"-"&amp;COUNTIF($B$3:B1579,B1579)</f>
        <v>417-66</v>
      </c>
      <c r="B1579" s="130">
        <v>417</v>
      </c>
      <c r="C1579" s="130" t="s">
        <v>73</v>
      </c>
      <c r="D1579" s="137">
        <v>43836</v>
      </c>
      <c r="E1579" s="138">
        <v>5</v>
      </c>
      <c r="F1579" s="138">
        <v>0</v>
      </c>
      <c r="G1579" s="138">
        <v>0</v>
      </c>
      <c r="H1579" s="138">
        <v>0</v>
      </c>
      <c r="I1579" s="138">
        <v>0</v>
      </c>
      <c r="J1579" s="138">
        <v>1</v>
      </c>
      <c r="K1579" s="138">
        <v>0</v>
      </c>
      <c r="L1579" s="139"/>
      <c r="M1579" s="138">
        <v>3</v>
      </c>
      <c r="N1579" s="139"/>
      <c r="O1579" s="138">
        <v>0</v>
      </c>
      <c r="P1579" s="138">
        <v>0</v>
      </c>
      <c r="Q1579" s="138">
        <v>0</v>
      </c>
      <c r="R1579" s="139"/>
      <c r="S1579" s="138">
        <v>0</v>
      </c>
      <c r="T1579" s="139"/>
      <c r="U1579" s="138">
        <v>0</v>
      </c>
      <c r="V1579" s="138">
        <v>0</v>
      </c>
      <c r="W1579" s="138">
        <v>0</v>
      </c>
      <c r="X1579" s="138">
        <v>0</v>
      </c>
      <c r="Y1579" s="138">
        <v>0</v>
      </c>
      <c r="Z1579" s="139"/>
      <c r="AA1579" s="138">
        <v>0</v>
      </c>
      <c r="AB1579" s="131">
        <v>0</v>
      </c>
    </row>
    <row r="1580" spans="1:28" ht="15" customHeight="1" x14ac:dyDescent="0.25">
      <c r="A1580" s="129" t="str">
        <f>B1580&amp;"-"&amp;COUNTIF($B$3:B1580,B1580)</f>
        <v>417-67</v>
      </c>
      <c r="B1580" s="130">
        <v>417</v>
      </c>
      <c r="C1580" s="130" t="s">
        <v>73</v>
      </c>
      <c r="D1580" s="137">
        <v>46557</v>
      </c>
      <c r="E1580" s="138">
        <v>1</v>
      </c>
      <c r="F1580" s="138">
        <v>0</v>
      </c>
      <c r="G1580" s="138">
        <v>0</v>
      </c>
      <c r="H1580" s="138">
        <v>0</v>
      </c>
      <c r="I1580" s="138">
        <v>0</v>
      </c>
      <c r="J1580" s="138">
        <v>0</v>
      </c>
      <c r="K1580" s="138">
        <v>0</v>
      </c>
      <c r="L1580" s="139"/>
      <c r="M1580" s="138">
        <v>0</v>
      </c>
      <c r="N1580" s="139"/>
      <c r="O1580" s="138">
        <v>0</v>
      </c>
      <c r="P1580" s="138">
        <v>0</v>
      </c>
      <c r="Q1580" s="138">
        <v>0</v>
      </c>
      <c r="R1580" s="139"/>
      <c r="S1580" s="138">
        <v>0</v>
      </c>
      <c r="T1580" s="139"/>
      <c r="U1580" s="138">
        <v>0</v>
      </c>
      <c r="V1580" s="138">
        <v>0</v>
      </c>
      <c r="W1580" s="138">
        <v>0</v>
      </c>
      <c r="X1580" s="138">
        <v>0</v>
      </c>
      <c r="Y1580" s="138">
        <v>0</v>
      </c>
      <c r="Z1580" s="139"/>
      <c r="AA1580" s="138">
        <v>0</v>
      </c>
      <c r="AB1580" s="131">
        <v>0</v>
      </c>
    </row>
    <row r="1581" spans="1:28" ht="15" customHeight="1" x14ac:dyDescent="0.25">
      <c r="A1581" s="129" t="str">
        <f>B1581&amp;"-"&amp;COUNTIF($B$3:B1581,B1581)</f>
        <v>417-68</v>
      </c>
      <c r="B1581" s="130">
        <v>417</v>
      </c>
      <c r="C1581" s="130" t="s">
        <v>73</v>
      </c>
      <c r="D1581" s="137">
        <v>48934</v>
      </c>
      <c r="E1581" s="138">
        <v>2</v>
      </c>
      <c r="F1581" s="138">
        <v>0</v>
      </c>
      <c r="G1581" s="138">
        <v>1</v>
      </c>
      <c r="H1581" s="138">
        <v>0</v>
      </c>
      <c r="I1581" s="138">
        <v>0</v>
      </c>
      <c r="J1581" s="138">
        <v>0</v>
      </c>
      <c r="K1581" s="138">
        <v>0</v>
      </c>
      <c r="L1581" s="139"/>
      <c r="M1581" s="138">
        <v>0</v>
      </c>
      <c r="N1581" s="139"/>
      <c r="O1581" s="138">
        <v>0</v>
      </c>
      <c r="P1581" s="138">
        <v>0</v>
      </c>
      <c r="Q1581" s="138">
        <v>0</v>
      </c>
      <c r="R1581" s="139"/>
      <c r="S1581" s="138">
        <v>0</v>
      </c>
      <c r="T1581" s="139"/>
      <c r="U1581" s="138">
        <v>0</v>
      </c>
      <c r="V1581" s="138">
        <v>0</v>
      </c>
      <c r="W1581" s="138">
        <v>0</v>
      </c>
      <c r="X1581" s="138">
        <v>0</v>
      </c>
      <c r="Y1581" s="138">
        <v>0</v>
      </c>
      <c r="Z1581" s="139"/>
      <c r="AA1581" s="138">
        <v>0</v>
      </c>
      <c r="AB1581" s="131">
        <v>0</v>
      </c>
    </row>
    <row r="1582" spans="1:28" ht="15" customHeight="1" x14ac:dyDescent="0.25">
      <c r="A1582" s="129" t="str">
        <f>B1582&amp;"-"&amp;COUNTIF($B$3:B1582,B1582)</f>
        <v>417-69</v>
      </c>
      <c r="B1582" s="130">
        <v>417</v>
      </c>
      <c r="C1582" s="130" t="s">
        <v>73</v>
      </c>
      <c r="D1582" s="137">
        <v>43844</v>
      </c>
      <c r="E1582" s="138">
        <v>3</v>
      </c>
      <c r="F1582" s="138">
        <v>0</v>
      </c>
      <c r="G1582" s="138">
        <v>0</v>
      </c>
      <c r="H1582" s="138">
        <v>0</v>
      </c>
      <c r="I1582" s="138">
        <v>0</v>
      </c>
      <c r="J1582" s="138">
        <v>0</v>
      </c>
      <c r="K1582" s="138">
        <v>0</v>
      </c>
      <c r="L1582" s="139"/>
      <c r="M1582" s="138">
        <v>3</v>
      </c>
      <c r="N1582" s="139"/>
      <c r="O1582" s="138">
        <v>0</v>
      </c>
      <c r="P1582" s="138">
        <v>0</v>
      </c>
      <c r="Q1582" s="138">
        <v>0</v>
      </c>
      <c r="R1582" s="139"/>
      <c r="S1582" s="138">
        <v>0</v>
      </c>
      <c r="T1582" s="139"/>
      <c r="U1582" s="138">
        <v>0</v>
      </c>
      <c r="V1582" s="138">
        <v>0</v>
      </c>
      <c r="W1582" s="138">
        <v>0</v>
      </c>
      <c r="X1582" s="138">
        <v>0</v>
      </c>
      <c r="Y1582" s="138">
        <v>0</v>
      </c>
      <c r="Z1582" s="139"/>
      <c r="AA1582" s="138">
        <v>0</v>
      </c>
      <c r="AB1582" s="131">
        <v>0</v>
      </c>
    </row>
    <row r="1583" spans="1:28" ht="15" customHeight="1" x14ac:dyDescent="0.25">
      <c r="A1583" s="129" t="str">
        <f>B1583&amp;"-"&amp;COUNTIF($B$3:B1583,B1583)</f>
        <v>417-70</v>
      </c>
      <c r="B1583" s="130">
        <v>417</v>
      </c>
      <c r="C1583" s="130" t="s">
        <v>73</v>
      </c>
      <c r="D1583" s="137">
        <v>43851</v>
      </c>
      <c r="E1583" s="138">
        <v>0.98</v>
      </c>
      <c r="F1583" s="138">
        <v>0</v>
      </c>
      <c r="G1583" s="138">
        <v>0</v>
      </c>
      <c r="H1583" s="138">
        <v>0</v>
      </c>
      <c r="I1583" s="138">
        <v>0</v>
      </c>
      <c r="J1583" s="138">
        <v>0</v>
      </c>
      <c r="K1583" s="138">
        <v>0</v>
      </c>
      <c r="L1583" s="139"/>
      <c r="M1583" s="138">
        <v>0</v>
      </c>
      <c r="N1583" s="139"/>
      <c r="O1583" s="138">
        <v>0</v>
      </c>
      <c r="P1583" s="138">
        <v>0</v>
      </c>
      <c r="Q1583" s="138">
        <v>0</v>
      </c>
      <c r="R1583" s="139"/>
      <c r="S1583" s="138">
        <v>0</v>
      </c>
      <c r="T1583" s="139"/>
      <c r="U1583" s="138">
        <v>0</v>
      </c>
      <c r="V1583" s="138">
        <v>0</v>
      </c>
      <c r="W1583" s="138">
        <v>0</v>
      </c>
      <c r="X1583" s="138">
        <v>0</v>
      </c>
      <c r="Y1583" s="138">
        <v>0</v>
      </c>
      <c r="Z1583" s="139"/>
      <c r="AA1583" s="138">
        <v>0</v>
      </c>
      <c r="AB1583" s="131">
        <v>0</v>
      </c>
    </row>
    <row r="1584" spans="1:28" ht="15" customHeight="1" x14ac:dyDescent="0.25">
      <c r="A1584" s="129" t="str">
        <f>B1584&amp;"-"&amp;COUNTIF($B$3:B1584,B1584)</f>
        <v>417-71</v>
      </c>
      <c r="B1584" s="130">
        <v>417</v>
      </c>
      <c r="C1584" s="130" t="s">
        <v>73</v>
      </c>
      <c r="D1584" s="137">
        <v>43877</v>
      </c>
      <c r="E1584" s="138">
        <v>2.44</v>
      </c>
      <c r="F1584" s="138">
        <v>0</v>
      </c>
      <c r="G1584" s="138">
        <v>0</v>
      </c>
      <c r="H1584" s="138">
        <v>1</v>
      </c>
      <c r="I1584" s="138">
        <v>0</v>
      </c>
      <c r="J1584" s="138">
        <v>1</v>
      </c>
      <c r="K1584" s="138">
        <v>0</v>
      </c>
      <c r="L1584" s="139"/>
      <c r="M1584" s="138">
        <v>2</v>
      </c>
      <c r="N1584" s="139"/>
      <c r="O1584" s="138">
        <v>0</v>
      </c>
      <c r="P1584" s="138">
        <v>0</v>
      </c>
      <c r="Q1584" s="138">
        <v>0</v>
      </c>
      <c r="R1584" s="139"/>
      <c r="S1584" s="138">
        <v>0</v>
      </c>
      <c r="T1584" s="139"/>
      <c r="U1584" s="138">
        <v>0</v>
      </c>
      <c r="V1584" s="138">
        <v>0</v>
      </c>
      <c r="W1584" s="138">
        <v>0</v>
      </c>
      <c r="X1584" s="138">
        <v>0</v>
      </c>
      <c r="Y1584" s="138">
        <v>0</v>
      </c>
      <c r="Z1584" s="139"/>
      <c r="AA1584" s="138">
        <v>0</v>
      </c>
      <c r="AB1584" s="131">
        <v>0</v>
      </c>
    </row>
    <row r="1585" spans="1:28" ht="15" customHeight="1" x14ac:dyDescent="0.25">
      <c r="A1585" s="129" t="str">
        <f>B1585&amp;"-"&amp;COUNTIF($B$3:B1585,B1585)</f>
        <v>417-72</v>
      </c>
      <c r="B1585" s="130">
        <v>417</v>
      </c>
      <c r="C1585" s="130" t="s">
        <v>73</v>
      </c>
      <c r="D1585" s="137">
        <v>47027</v>
      </c>
      <c r="E1585" s="138">
        <v>3.6</v>
      </c>
      <c r="F1585" s="138">
        <v>0</v>
      </c>
      <c r="G1585" s="138">
        <v>0</v>
      </c>
      <c r="H1585" s="138">
        <v>0</v>
      </c>
      <c r="I1585" s="138">
        <v>0</v>
      </c>
      <c r="J1585" s="138">
        <v>0</v>
      </c>
      <c r="K1585" s="138">
        <v>0</v>
      </c>
      <c r="L1585" s="139"/>
      <c r="M1585" s="138">
        <v>1.6</v>
      </c>
      <c r="N1585" s="139"/>
      <c r="O1585" s="138">
        <v>0</v>
      </c>
      <c r="P1585" s="138">
        <v>0</v>
      </c>
      <c r="Q1585" s="138">
        <v>0</v>
      </c>
      <c r="R1585" s="139"/>
      <c r="S1585" s="138">
        <v>0</v>
      </c>
      <c r="T1585" s="139"/>
      <c r="U1585" s="138">
        <v>0</v>
      </c>
      <c r="V1585" s="138">
        <v>0</v>
      </c>
      <c r="W1585" s="138">
        <v>0</v>
      </c>
      <c r="X1585" s="138">
        <v>0</v>
      </c>
      <c r="Y1585" s="138">
        <v>0</v>
      </c>
      <c r="Z1585" s="139"/>
      <c r="AA1585" s="138">
        <v>0</v>
      </c>
      <c r="AB1585" s="131">
        <v>0</v>
      </c>
    </row>
    <row r="1586" spans="1:28" ht="15" customHeight="1" x14ac:dyDescent="0.25">
      <c r="A1586" s="129" t="str">
        <f>B1586&amp;"-"&amp;COUNTIF($B$3:B1586,B1586)</f>
        <v>417-73</v>
      </c>
      <c r="B1586" s="130">
        <v>417</v>
      </c>
      <c r="C1586" s="130" t="s">
        <v>73</v>
      </c>
      <c r="D1586" s="137">
        <v>43901</v>
      </c>
      <c r="E1586" s="138">
        <v>2</v>
      </c>
      <c r="F1586" s="138">
        <v>0</v>
      </c>
      <c r="G1586" s="138">
        <v>0</v>
      </c>
      <c r="H1586" s="138">
        <v>0</v>
      </c>
      <c r="I1586" s="138">
        <v>0</v>
      </c>
      <c r="J1586" s="138">
        <v>0</v>
      </c>
      <c r="K1586" s="138">
        <v>0</v>
      </c>
      <c r="L1586" s="139"/>
      <c r="M1586" s="138">
        <v>0</v>
      </c>
      <c r="N1586" s="139"/>
      <c r="O1586" s="138">
        <v>0</v>
      </c>
      <c r="P1586" s="138">
        <v>0</v>
      </c>
      <c r="Q1586" s="138">
        <v>0</v>
      </c>
      <c r="R1586" s="139"/>
      <c r="S1586" s="138">
        <v>0</v>
      </c>
      <c r="T1586" s="139"/>
      <c r="U1586" s="138">
        <v>0</v>
      </c>
      <c r="V1586" s="138">
        <v>0</v>
      </c>
      <c r="W1586" s="138">
        <v>0</v>
      </c>
      <c r="X1586" s="138">
        <v>0</v>
      </c>
      <c r="Y1586" s="138">
        <v>0</v>
      </c>
      <c r="Z1586" s="139"/>
      <c r="AA1586" s="138">
        <v>0</v>
      </c>
      <c r="AB1586" s="131">
        <v>0</v>
      </c>
    </row>
    <row r="1587" spans="1:28" ht="15" customHeight="1" x14ac:dyDescent="0.25">
      <c r="A1587" s="129" t="str">
        <f>B1587&amp;"-"&amp;COUNTIF($B$3:B1587,B1587)</f>
        <v>417-74</v>
      </c>
      <c r="B1587" s="130">
        <v>417</v>
      </c>
      <c r="C1587" s="130" t="s">
        <v>73</v>
      </c>
      <c r="D1587" s="137">
        <v>47845</v>
      </c>
      <c r="E1587" s="138">
        <v>2</v>
      </c>
      <c r="F1587" s="138">
        <v>0</v>
      </c>
      <c r="G1587" s="138">
        <v>0</v>
      </c>
      <c r="H1587" s="138">
        <v>0</v>
      </c>
      <c r="I1587" s="138">
        <v>0</v>
      </c>
      <c r="J1587" s="138">
        <v>0</v>
      </c>
      <c r="K1587" s="138">
        <v>0</v>
      </c>
      <c r="L1587" s="139"/>
      <c r="M1587" s="138">
        <v>0</v>
      </c>
      <c r="N1587" s="139"/>
      <c r="O1587" s="138">
        <v>0</v>
      </c>
      <c r="P1587" s="138">
        <v>0</v>
      </c>
      <c r="Q1587" s="138">
        <v>0</v>
      </c>
      <c r="R1587" s="139"/>
      <c r="S1587" s="138">
        <v>0</v>
      </c>
      <c r="T1587" s="139"/>
      <c r="U1587" s="138">
        <v>0</v>
      </c>
      <c r="V1587" s="138">
        <v>0</v>
      </c>
      <c r="W1587" s="138">
        <v>0</v>
      </c>
      <c r="X1587" s="138">
        <v>0</v>
      </c>
      <c r="Y1587" s="138">
        <v>0</v>
      </c>
      <c r="Z1587" s="139"/>
      <c r="AA1587" s="138">
        <v>0</v>
      </c>
      <c r="AB1587" s="131">
        <v>0</v>
      </c>
    </row>
    <row r="1588" spans="1:28" ht="15" customHeight="1" x14ac:dyDescent="0.25">
      <c r="A1588" s="129" t="str">
        <f>B1588&amp;"-"&amp;COUNTIF($B$3:B1588,B1588)</f>
        <v>417-75</v>
      </c>
      <c r="B1588" s="130">
        <v>417</v>
      </c>
      <c r="C1588" s="130" t="s">
        <v>73</v>
      </c>
      <c r="D1588" s="137">
        <v>43919</v>
      </c>
      <c r="E1588" s="138">
        <v>53.71</v>
      </c>
      <c r="F1588" s="138">
        <v>0.35</v>
      </c>
      <c r="G1588" s="138">
        <v>16.7</v>
      </c>
      <c r="H1588" s="138">
        <v>0.03</v>
      </c>
      <c r="I1588" s="138">
        <v>0</v>
      </c>
      <c r="J1588" s="138">
        <v>0</v>
      </c>
      <c r="K1588" s="138">
        <v>0.49</v>
      </c>
      <c r="L1588" s="139"/>
      <c r="M1588" s="138">
        <v>34.880000000000003</v>
      </c>
      <c r="N1588" s="139"/>
      <c r="O1588" s="138">
        <v>0</v>
      </c>
      <c r="P1588" s="138">
        <v>0</v>
      </c>
      <c r="Q1588" s="138">
        <v>0</v>
      </c>
      <c r="R1588" s="139"/>
      <c r="S1588" s="138">
        <v>0</v>
      </c>
      <c r="T1588" s="139"/>
      <c r="U1588" s="138">
        <v>0</v>
      </c>
      <c r="V1588" s="138">
        <v>0</v>
      </c>
      <c r="W1588" s="138">
        <v>0</v>
      </c>
      <c r="X1588" s="138">
        <v>0</v>
      </c>
      <c r="Y1588" s="138">
        <v>0</v>
      </c>
      <c r="Z1588" s="139"/>
      <c r="AA1588" s="138">
        <v>0</v>
      </c>
      <c r="AB1588" s="131">
        <v>0</v>
      </c>
    </row>
    <row r="1589" spans="1:28" ht="15" customHeight="1" x14ac:dyDescent="0.25">
      <c r="A1589" s="129" t="str">
        <f>B1589&amp;"-"&amp;COUNTIF($B$3:B1589,B1589)</f>
        <v>417-76</v>
      </c>
      <c r="B1589" s="130">
        <v>417</v>
      </c>
      <c r="C1589" s="130" t="s">
        <v>73</v>
      </c>
      <c r="D1589" s="137">
        <v>48835</v>
      </c>
      <c r="E1589" s="138">
        <v>1</v>
      </c>
      <c r="F1589" s="138">
        <v>0</v>
      </c>
      <c r="G1589" s="138">
        <v>0</v>
      </c>
      <c r="H1589" s="138">
        <v>0</v>
      </c>
      <c r="I1589" s="138">
        <v>0</v>
      </c>
      <c r="J1589" s="138">
        <v>0</v>
      </c>
      <c r="K1589" s="138">
        <v>1</v>
      </c>
      <c r="L1589" s="139"/>
      <c r="M1589" s="138">
        <v>1</v>
      </c>
      <c r="N1589" s="139"/>
      <c r="O1589" s="138">
        <v>0</v>
      </c>
      <c r="P1589" s="138">
        <v>0</v>
      </c>
      <c r="Q1589" s="138">
        <v>0</v>
      </c>
      <c r="R1589" s="139"/>
      <c r="S1589" s="138">
        <v>0</v>
      </c>
      <c r="T1589" s="139"/>
      <c r="U1589" s="138">
        <v>0</v>
      </c>
      <c r="V1589" s="138">
        <v>0</v>
      </c>
      <c r="W1589" s="138">
        <v>0</v>
      </c>
      <c r="X1589" s="138">
        <v>0</v>
      </c>
      <c r="Y1589" s="138">
        <v>0</v>
      </c>
      <c r="Z1589" s="139"/>
      <c r="AA1589" s="138">
        <v>0</v>
      </c>
      <c r="AB1589" s="131">
        <v>0</v>
      </c>
    </row>
    <row r="1590" spans="1:28" ht="15" customHeight="1" x14ac:dyDescent="0.25">
      <c r="A1590" s="129" t="str">
        <f>B1590&amp;"-"&amp;COUNTIF($B$3:B1590,B1590)</f>
        <v>417-77</v>
      </c>
      <c r="B1590" s="130">
        <v>417</v>
      </c>
      <c r="C1590" s="130" t="s">
        <v>73</v>
      </c>
      <c r="D1590" s="137">
        <v>43927</v>
      </c>
      <c r="E1590" s="138">
        <v>9.14</v>
      </c>
      <c r="F1590" s="138">
        <v>0</v>
      </c>
      <c r="G1590" s="138">
        <v>2.85</v>
      </c>
      <c r="H1590" s="138">
        <v>0</v>
      </c>
      <c r="I1590" s="138">
        <v>0</v>
      </c>
      <c r="J1590" s="138">
        <v>0</v>
      </c>
      <c r="K1590" s="138">
        <v>1</v>
      </c>
      <c r="L1590" s="139"/>
      <c r="M1590" s="138">
        <v>6.87</v>
      </c>
      <c r="N1590" s="139"/>
      <c r="O1590" s="138">
        <v>0</v>
      </c>
      <c r="P1590" s="138">
        <v>0</v>
      </c>
      <c r="Q1590" s="138">
        <v>0</v>
      </c>
      <c r="R1590" s="139"/>
      <c r="S1590" s="138">
        <v>0</v>
      </c>
      <c r="T1590" s="139"/>
      <c r="U1590" s="138">
        <v>0</v>
      </c>
      <c r="V1590" s="138">
        <v>0</v>
      </c>
      <c r="W1590" s="138">
        <v>0</v>
      </c>
      <c r="X1590" s="138">
        <v>0</v>
      </c>
      <c r="Y1590" s="138">
        <v>0</v>
      </c>
      <c r="Z1590" s="139"/>
      <c r="AA1590" s="138">
        <v>0</v>
      </c>
      <c r="AB1590" s="131">
        <v>0</v>
      </c>
    </row>
    <row r="1591" spans="1:28" ht="15" customHeight="1" x14ac:dyDescent="0.25">
      <c r="A1591" s="129" t="str">
        <f>B1591&amp;"-"&amp;COUNTIF($B$3:B1591,B1591)</f>
        <v>417-78</v>
      </c>
      <c r="B1591" s="130">
        <v>417</v>
      </c>
      <c r="C1591" s="130" t="s">
        <v>73</v>
      </c>
      <c r="D1591" s="137">
        <v>47795</v>
      </c>
      <c r="E1591" s="138">
        <v>23.5</v>
      </c>
      <c r="F1591" s="138">
        <v>1</v>
      </c>
      <c r="G1591" s="138">
        <v>5.72</v>
      </c>
      <c r="H1591" s="138">
        <v>0.56000000000000005</v>
      </c>
      <c r="I1591" s="138">
        <v>0</v>
      </c>
      <c r="J1591" s="138">
        <v>0</v>
      </c>
      <c r="K1591" s="138">
        <v>0</v>
      </c>
      <c r="L1591" s="139"/>
      <c r="M1591" s="138">
        <v>11.08</v>
      </c>
      <c r="N1591" s="139"/>
      <c r="O1591" s="138">
        <v>0</v>
      </c>
      <c r="P1591" s="138">
        <v>0</v>
      </c>
      <c r="Q1591" s="138">
        <v>0</v>
      </c>
      <c r="R1591" s="139"/>
      <c r="S1591" s="138">
        <v>0</v>
      </c>
      <c r="T1591" s="139"/>
      <c r="U1591" s="138">
        <v>0</v>
      </c>
      <c r="V1591" s="138">
        <v>0</v>
      </c>
      <c r="W1591" s="138">
        <v>0</v>
      </c>
      <c r="X1591" s="138">
        <v>0</v>
      </c>
      <c r="Y1591" s="138">
        <v>0</v>
      </c>
      <c r="Z1591" s="139"/>
      <c r="AA1591" s="138">
        <v>0</v>
      </c>
      <c r="AB1591" s="131">
        <v>0</v>
      </c>
    </row>
    <row r="1592" spans="1:28" ht="15" customHeight="1" x14ac:dyDescent="0.25">
      <c r="A1592" s="129" t="str">
        <f>B1592&amp;"-"&amp;COUNTIF($B$3:B1592,B1592)</f>
        <v>417-79</v>
      </c>
      <c r="B1592" s="130">
        <v>417</v>
      </c>
      <c r="C1592" s="130" t="s">
        <v>73</v>
      </c>
      <c r="D1592" s="137">
        <v>46789</v>
      </c>
      <c r="E1592" s="138">
        <v>2</v>
      </c>
      <c r="F1592" s="138">
        <v>0</v>
      </c>
      <c r="G1592" s="138">
        <v>0</v>
      </c>
      <c r="H1592" s="138">
        <v>0</v>
      </c>
      <c r="I1592" s="138">
        <v>0</v>
      </c>
      <c r="J1592" s="138">
        <v>0</v>
      </c>
      <c r="K1592" s="138">
        <v>0</v>
      </c>
      <c r="L1592" s="139"/>
      <c r="M1592" s="138">
        <v>0</v>
      </c>
      <c r="N1592" s="139"/>
      <c r="O1592" s="138">
        <v>0</v>
      </c>
      <c r="P1592" s="138">
        <v>0</v>
      </c>
      <c r="Q1592" s="138">
        <v>0</v>
      </c>
      <c r="R1592" s="139"/>
      <c r="S1592" s="138">
        <v>0</v>
      </c>
      <c r="T1592" s="139"/>
      <c r="U1592" s="138">
        <v>0</v>
      </c>
      <c r="V1592" s="138">
        <v>0</v>
      </c>
      <c r="W1592" s="138">
        <v>0</v>
      </c>
      <c r="X1592" s="138">
        <v>0</v>
      </c>
      <c r="Y1592" s="138">
        <v>0</v>
      </c>
      <c r="Z1592" s="139"/>
      <c r="AA1592" s="138">
        <v>0</v>
      </c>
      <c r="AB1592" s="131">
        <v>0</v>
      </c>
    </row>
    <row r="1593" spans="1:28" ht="15" customHeight="1" x14ac:dyDescent="0.25">
      <c r="A1593" s="129" t="str">
        <f>B1593&amp;"-"&amp;COUNTIF($B$3:B1593,B1593)</f>
        <v>417-80</v>
      </c>
      <c r="B1593" s="130">
        <v>417</v>
      </c>
      <c r="C1593" s="130" t="s">
        <v>73</v>
      </c>
      <c r="D1593" s="137">
        <v>50682</v>
      </c>
      <c r="E1593" s="138">
        <v>1</v>
      </c>
      <c r="F1593" s="138">
        <v>0</v>
      </c>
      <c r="G1593" s="138">
        <v>1</v>
      </c>
      <c r="H1593" s="138">
        <v>0</v>
      </c>
      <c r="I1593" s="138">
        <v>0</v>
      </c>
      <c r="J1593" s="138">
        <v>0</v>
      </c>
      <c r="K1593" s="138">
        <v>0</v>
      </c>
      <c r="L1593" s="139"/>
      <c r="M1593" s="138">
        <v>0</v>
      </c>
      <c r="N1593" s="139"/>
      <c r="O1593" s="138">
        <v>0</v>
      </c>
      <c r="P1593" s="138">
        <v>0</v>
      </c>
      <c r="Q1593" s="138">
        <v>0</v>
      </c>
      <c r="R1593" s="139"/>
      <c r="S1593" s="138">
        <v>0</v>
      </c>
      <c r="T1593" s="139"/>
      <c r="U1593" s="138">
        <v>0</v>
      </c>
      <c r="V1593" s="138">
        <v>0</v>
      </c>
      <c r="W1593" s="138">
        <v>0</v>
      </c>
      <c r="X1593" s="138">
        <v>0</v>
      </c>
      <c r="Y1593" s="138">
        <v>0</v>
      </c>
      <c r="Z1593" s="139"/>
      <c r="AA1593" s="138">
        <v>0</v>
      </c>
      <c r="AB1593" s="131">
        <v>0</v>
      </c>
    </row>
    <row r="1594" spans="1:28" ht="15" customHeight="1" x14ac:dyDescent="0.25">
      <c r="A1594" s="129" t="str">
        <f>B1594&amp;"-"&amp;COUNTIF($B$3:B1594,B1594)</f>
        <v>417-81</v>
      </c>
      <c r="B1594" s="130">
        <v>417</v>
      </c>
      <c r="C1594" s="130" t="s">
        <v>73</v>
      </c>
      <c r="D1594" s="137">
        <v>43943</v>
      </c>
      <c r="E1594" s="138">
        <v>3.65</v>
      </c>
      <c r="F1594" s="138">
        <v>0</v>
      </c>
      <c r="G1594" s="138">
        <v>0</v>
      </c>
      <c r="H1594" s="138">
        <v>0</v>
      </c>
      <c r="I1594" s="138">
        <v>0</v>
      </c>
      <c r="J1594" s="138">
        <v>0</v>
      </c>
      <c r="K1594" s="138">
        <v>1</v>
      </c>
      <c r="L1594" s="139"/>
      <c r="M1594" s="138">
        <v>3</v>
      </c>
      <c r="N1594" s="139"/>
      <c r="O1594" s="138">
        <v>0</v>
      </c>
      <c r="P1594" s="138">
        <v>0</v>
      </c>
      <c r="Q1594" s="138">
        <v>0</v>
      </c>
      <c r="R1594" s="139"/>
      <c r="S1594" s="138">
        <v>0</v>
      </c>
      <c r="T1594" s="139"/>
      <c r="U1594" s="138">
        <v>0</v>
      </c>
      <c r="V1594" s="138">
        <v>0</v>
      </c>
      <c r="W1594" s="138">
        <v>0</v>
      </c>
      <c r="X1594" s="138">
        <v>0</v>
      </c>
      <c r="Y1594" s="138">
        <v>0</v>
      </c>
      <c r="Z1594" s="139"/>
      <c r="AA1594" s="138">
        <v>0</v>
      </c>
      <c r="AB1594" s="131">
        <v>0</v>
      </c>
    </row>
    <row r="1595" spans="1:28" ht="15" customHeight="1" x14ac:dyDescent="0.25">
      <c r="A1595" s="129" t="str">
        <f>B1595&amp;"-"&amp;COUNTIF($B$3:B1595,B1595)</f>
        <v>417-82</v>
      </c>
      <c r="B1595" s="130">
        <v>417</v>
      </c>
      <c r="C1595" s="130" t="s">
        <v>73</v>
      </c>
      <c r="D1595" s="137">
        <v>43950</v>
      </c>
      <c r="E1595" s="138">
        <v>4.12</v>
      </c>
      <c r="F1595" s="138">
        <v>0</v>
      </c>
      <c r="G1595" s="138">
        <v>1</v>
      </c>
      <c r="H1595" s="138">
        <v>0</v>
      </c>
      <c r="I1595" s="138">
        <v>0</v>
      </c>
      <c r="J1595" s="138">
        <v>0</v>
      </c>
      <c r="K1595" s="138">
        <v>0</v>
      </c>
      <c r="L1595" s="139"/>
      <c r="M1595" s="138">
        <v>1.61</v>
      </c>
      <c r="N1595" s="139"/>
      <c r="O1595" s="138">
        <v>0</v>
      </c>
      <c r="P1595" s="138">
        <v>0</v>
      </c>
      <c r="Q1595" s="138">
        <v>0</v>
      </c>
      <c r="R1595" s="139"/>
      <c r="S1595" s="138">
        <v>0</v>
      </c>
      <c r="T1595" s="139"/>
      <c r="U1595" s="138">
        <v>0</v>
      </c>
      <c r="V1595" s="138">
        <v>0</v>
      </c>
      <c r="W1595" s="138">
        <v>0</v>
      </c>
      <c r="X1595" s="138">
        <v>0</v>
      </c>
      <c r="Y1595" s="138">
        <v>0</v>
      </c>
      <c r="Z1595" s="139"/>
      <c r="AA1595" s="138">
        <v>0</v>
      </c>
      <c r="AB1595" s="131">
        <v>0</v>
      </c>
    </row>
    <row r="1596" spans="1:28" ht="15" customHeight="1" x14ac:dyDescent="0.25">
      <c r="A1596" s="129" t="str">
        <f>B1596&amp;"-"&amp;COUNTIF($B$3:B1596,B1596)</f>
        <v>417-83</v>
      </c>
      <c r="B1596" s="130">
        <v>417</v>
      </c>
      <c r="C1596" s="130" t="s">
        <v>73</v>
      </c>
      <c r="D1596" s="137">
        <v>47050</v>
      </c>
      <c r="E1596" s="138">
        <v>1</v>
      </c>
      <c r="F1596" s="138">
        <v>0</v>
      </c>
      <c r="G1596" s="138">
        <v>0</v>
      </c>
      <c r="H1596" s="138">
        <v>0</v>
      </c>
      <c r="I1596" s="138">
        <v>0</v>
      </c>
      <c r="J1596" s="138">
        <v>0</v>
      </c>
      <c r="K1596" s="138">
        <v>0</v>
      </c>
      <c r="L1596" s="139"/>
      <c r="M1596" s="138">
        <v>0</v>
      </c>
      <c r="N1596" s="139"/>
      <c r="O1596" s="138">
        <v>0</v>
      </c>
      <c r="P1596" s="138">
        <v>0</v>
      </c>
      <c r="Q1596" s="138">
        <v>0</v>
      </c>
      <c r="R1596" s="139"/>
      <c r="S1596" s="138">
        <v>0</v>
      </c>
      <c r="T1596" s="139"/>
      <c r="U1596" s="138">
        <v>0</v>
      </c>
      <c r="V1596" s="138">
        <v>0</v>
      </c>
      <c r="W1596" s="138">
        <v>0</v>
      </c>
      <c r="X1596" s="138">
        <v>0</v>
      </c>
      <c r="Y1596" s="138">
        <v>0</v>
      </c>
      <c r="Z1596" s="139"/>
      <c r="AA1596" s="138">
        <v>0</v>
      </c>
      <c r="AB1596" s="131">
        <v>0</v>
      </c>
    </row>
    <row r="1597" spans="1:28" ht="15" customHeight="1" x14ac:dyDescent="0.25">
      <c r="A1597" s="129" t="str">
        <f>B1597&amp;"-"&amp;COUNTIF($B$3:B1597,B1597)</f>
        <v>417-84</v>
      </c>
      <c r="B1597" s="130">
        <v>417</v>
      </c>
      <c r="C1597" s="130" t="s">
        <v>73</v>
      </c>
      <c r="D1597" s="137">
        <v>47621</v>
      </c>
      <c r="E1597" s="138">
        <v>1</v>
      </c>
      <c r="F1597" s="138">
        <v>0</v>
      </c>
      <c r="G1597" s="138">
        <v>0</v>
      </c>
      <c r="H1597" s="138">
        <v>0</v>
      </c>
      <c r="I1597" s="138">
        <v>0</v>
      </c>
      <c r="J1597" s="138">
        <v>0</v>
      </c>
      <c r="K1597" s="138">
        <v>0</v>
      </c>
      <c r="L1597" s="139"/>
      <c r="M1597" s="138">
        <v>1</v>
      </c>
      <c r="N1597" s="139"/>
      <c r="O1597" s="138">
        <v>0</v>
      </c>
      <c r="P1597" s="138">
        <v>0</v>
      </c>
      <c r="Q1597" s="138">
        <v>0</v>
      </c>
      <c r="R1597" s="139"/>
      <c r="S1597" s="138">
        <v>0</v>
      </c>
      <c r="T1597" s="139"/>
      <c r="U1597" s="138">
        <v>0</v>
      </c>
      <c r="V1597" s="138">
        <v>0</v>
      </c>
      <c r="W1597" s="138">
        <v>0</v>
      </c>
      <c r="X1597" s="138">
        <v>0</v>
      </c>
      <c r="Y1597" s="138">
        <v>0</v>
      </c>
      <c r="Z1597" s="139"/>
      <c r="AA1597" s="138">
        <v>0</v>
      </c>
      <c r="AB1597" s="131">
        <v>0</v>
      </c>
    </row>
    <row r="1598" spans="1:28" ht="15" customHeight="1" x14ac:dyDescent="0.25">
      <c r="A1598" s="129" t="str">
        <f>B1598&amp;"-"&amp;COUNTIF($B$3:B1598,B1598)</f>
        <v>417-85</v>
      </c>
      <c r="B1598" s="130">
        <v>417</v>
      </c>
      <c r="C1598" s="130" t="s">
        <v>73</v>
      </c>
      <c r="D1598" s="137">
        <v>46102</v>
      </c>
      <c r="E1598" s="138">
        <v>5.82</v>
      </c>
      <c r="F1598" s="138">
        <v>0</v>
      </c>
      <c r="G1598" s="138">
        <v>0</v>
      </c>
      <c r="H1598" s="138">
        <v>0</v>
      </c>
      <c r="I1598" s="138">
        <v>0</v>
      </c>
      <c r="J1598" s="138">
        <v>0</v>
      </c>
      <c r="K1598" s="138">
        <v>0</v>
      </c>
      <c r="L1598" s="139"/>
      <c r="M1598" s="138">
        <v>1.83</v>
      </c>
      <c r="N1598" s="139"/>
      <c r="O1598" s="138">
        <v>0</v>
      </c>
      <c r="P1598" s="138">
        <v>0</v>
      </c>
      <c r="Q1598" s="138">
        <v>0</v>
      </c>
      <c r="R1598" s="139"/>
      <c r="S1598" s="138">
        <v>0</v>
      </c>
      <c r="T1598" s="139"/>
      <c r="U1598" s="138">
        <v>0</v>
      </c>
      <c r="V1598" s="138">
        <v>0</v>
      </c>
      <c r="W1598" s="138">
        <v>0</v>
      </c>
      <c r="X1598" s="138">
        <v>0</v>
      </c>
      <c r="Y1598" s="138">
        <v>0</v>
      </c>
      <c r="Z1598" s="139"/>
      <c r="AA1598" s="138">
        <v>0</v>
      </c>
      <c r="AB1598" s="131">
        <v>0</v>
      </c>
    </row>
    <row r="1599" spans="1:28" ht="15" customHeight="1" x14ac:dyDescent="0.25">
      <c r="A1599" s="129" t="str">
        <f>B1599&amp;"-"&amp;COUNTIF($B$3:B1599,B1599)</f>
        <v>417-86</v>
      </c>
      <c r="B1599" s="130">
        <v>417</v>
      </c>
      <c r="C1599" s="130" t="s">
        <v>73</v>
      </c>
      <c r="D1599" s="137">
        <v>49197</v>
      </c>
      <c r="E1599" s="138">
        <v>3</v>
      </c>
      <c r="F1599" s="138">
        <v>0</v>
      </c>
      <c r="G1599" s="138">
        <v>2</v>
      </c>
      <c r="H1599" s="138">
        <v>0</v>
      </c>
      <c r="I1599" s="138">
        <v>0</v>
      </c>
      <c r="J1599" s="138">
        <v>0</v>
      </c>
      <c r="K1599" s="138">
        <v>0</v>
      </c>
      <c r="L1599" s="139"/>
      <c r="M1599" s="138">
        <v>3</v>
      </c>
      <c r="N1599" s="139"/>
      <c r="O1599" s="138">
        <v>0</v>
      </c>
      <c r="P1599" s="138">
        <v>0</v>
      </c>
      <c r="Q1599" s="138">
        <v>0</v>
      </c>
      <c r="R1599" s="139"/>
      <c r="S1599" s="138">
        <v>0</v>
      </c>
      <c r="T1599" s="139"/>
      <c r="U1599" s="138">
        <v>0</v>
      </c>
      <c r="V1599" s="138">
        <v>0</v>
      </c>
      <c r="W1599" s="138">
        <v>0</v>
      </c>
      <c r="X1599" s="138">
        <v>0</v>
      </c>
      <c r="Y1599" s="138">
        <v>0</v>
      </c>
      <c r="Z1599" s="139"/>
      <c r="AA1599" s="138">
        <v>0</v>
      </c>
      <c r="AB1599" s="131">
        <v>0</v>
      </c>
    </row>
    <row r="1600" spans="1:28" ht="15" customHeight="1" x14ac:dyDescent="0.25">
      <c r="A1600" s="129" t="str">
        <f>B1600&amp;"-"&amp;COUNTIF($B$3:B1600,B1600)</f>
        <v>417-87</v>
      </c>
      <c r="B1600" s="130">
        <v>417</v>
      </c>
      <c r="C1600" s="130" t="s">
        <v>73</v>
      </c>
      <c r="D1600" s="137">
        <v>48157</v>
      </c>
      <c r="E1600" s="138">
        <v>2</v>
      </c>
      <c r="F1600" s="138">
        <v>0</v>
      </c>
      <c r="G1600" s="138">
        <v>0</v>
      </c>
      <c r="H1600" s="138">
        <v>0.99</v>
      </c>
      <c r="I1600" s="138">
        <v>0</v>
      </c>
      <c r="J1600" s="138">
        <v>0</v>
      </c>
      <c r="K1600" s="138">
        <v>0</v>
      </c>
      <c r="L1600" s="139"/>
      <c r="M1600" s="138">
        <v>0</v>
      </c>
      <c r="N1600" s="139"/>
      <c r="O1600" s="138">
        <v>0</v>
      </c>
      <c r="P1600" s="138">
        <v>0</v>
      </c>
      <c r="Q1600" s="138">
        <v>0</v>
      </c>
      <c r="R1600" s="139"/>
      <c r="S1600" s="138">
        <v>0</v>
      </c>
      <c r="T1600" s="139"/>
      <c r="U1600" s="138">
        <v>0</v>
      </c>
      <c r="V1600" s="138">
        <v>0</v>
      </c>
      <c r="W1600" s="138">
        <v>0</v>
      </c>
      <c r="X1600" s="138">
        <v>0</v>
      </c>
      <c r="Y1600" s="138">
        <v>0</v>
      </c>
      <c r="Z1600" s="139"/>
      <c r="AA1600" s="138">
        <v>0</v>
      </c>
      <c r="AB1600" s="131">
        <v>0</v>
      </c>
    </row>
    <row r="1601" spans="1:28" ht="15" customHeight="1" x14ac:dyDescent="0.25">
      <c r="A1601" s="129" t="str">
        <f>B1601&amp;"-"&amp;COUNTIF($B$3:B1601,B1601)</f>
        <v>417-88</v>
      </c>
      <c r="B1601" s="130">
        <v>417</v>
      </c>
      <c r="C1601" s="130" t="s">
        <v>73</v>
      </c>
      <c r="D1601" s="137">
        <v>43992</v>
      </c>
      <c r="E1601" s="138">
        <v>4</v>
      </c>
      <c r="F1601" s="138">
        <v>0</v>
      </c>
      <c r="G1601" s="138">
        <v>0</v>
      </c>
      <c r="H1601" s="138">
        <v>0</v>
      </c>
      <c r="I1601" s="138">
        <v>0</v>
      </c>
      <c r="J1601" s="138">
        <v>0</v>
      </c>
      <c r="K1601" s="138">
        <v>0</v>
      </c>
      <c r="L1601" s="139"/>
      <c r="M1601" s="138">
        <v>2</v>
      </c>
      <c r="N1601" s="139"/>
      <c r="O1601" s="138">
        <v>0</v>
      </c>
      <c r="P1601" s="138">
        <v>0</v>
      </c>
      <c r="Q1601" s="138">
        <v>0</v>
      </c>
      <c r="R1601" s="139"/>
      <c r="S1601" s="138">
        <v>0</v>
      </c>
      <c r="T1601" s="139"/>
      <c r="U1601" s="138">
        <v>0</v>
      </c>
      <c r="V1601" s="138">
        <v>0</v>
      </c>
      <c r="W1601" s="138">
        <v>0</v>
      </c>
      <c r="X1601" s="138">
        <v>0</v>
      </c>
      <c r="Y1601" s="138">
        <v>0</v>
      </c>
      <c r="Z1601" s="139"/>
      <c r="AA1601" s="138">
        <v>0</v>
      </c>
      <c r="AB1601" s="131">
        <v>0</v>
      </c>
    </row>
    <row r="1602" spans="1:28" ht="15" customHeight="1" x14ac:dyDescent="0.25">
      <c r="A1602" s="129" t="str">
        <f>B1602&amp;"-"&amp;COUNTIF($B$3:B1602,B1602)</f>
        <v>417-89</v>
      </c>
      <c r="B1602" s="130">
        <v>417</v>
      </c>
      <c r="C1602" s="130" t="s">
        <v>73</v>
      </c>
      <c r="D1602" s="137">
        <v>47852</v>
      </c>
      <c r="E1602" s="138">
        <v>1</v>
      </c>
      <c r="F1602" s="138">
        <v>0</v>
      </c>
      <c r="G1602" s="138">
        <v>0</v>
      </c>
      <c r="H1602" s="138">
        <v>0</v>
      </c>
      <c r="I1602" s="138">
        <v>0</v>
      </c>
      <c r="J1602" s="138">
        <v>0</v>
      </c>
      <c r="K1602" s="138">
        <v>0</v>
      </c>
      <c r="L1602" s="139"/>
      <c r="M1602" s="138">
        <v>0</v>
      </c>
      <c r="N1602" s="139"/>
      <c r="O1602" s="138">
        <v>0</v>
      </c>
      <c r="P1602" s="138">
        <v>0</v>
      </c>
      <c r="Q1602" s="138">
        <v>0</v>
      </c>
      <c r="R1602" s="139"/>
      <c r="S1602" s="138">
        <v>0</v>
      </c>
      <c r="T1602" s="139"/>
      <c r="U1602" s="138">
        <v>0</v>
      </c>
      <c r="V1602" s="138">
        <v>0</v>
      </c>
      <c r="W1602" s="138">
        <v>0</v>
      </c>
      <c r="X1602" s="138">
        <v>0</v>
      </c>
      <c r="Y1602" s="138">
        <v>0</v>
      </c>
      <c r="Z1602" s="139"/>
      <c r="AA1602" s="138">
        <v>0</v>
      </c>
      <c r="AB1602" s="131">
        <v>0</v>
      </c>
    </row>
    <row r="1603" spans="1:28" ht="15" customHeight="1" x14ac:dyDescent="0.25">
      <c r="A1603" s="129" t="str">
        <f>B1603&amp;"-"&amp;COUNTIF($B$3:B1603,B1603)</f>
        <v>417-90</v>
      </c>
      <c r="B1603" s="130">
        <v>417</v>
      </c>
      <c r="C1603" s="130" t="s">
        <v>73</v>
      </c>
      <c r="D1603" s="137">
        <v>44024</v>
      </c>
      <c r="E1603" s="138">
        <v>1</v>
      </c>
      <c r="F1603" s="138">
        <v>0</v>
      </c>
      <c r="G1603" s="138">
        <v>0</v>
      </c>
      <c r="H1603" s="138">
        <v>0</v>
      </c>
      <c r="I1603" s="138">
        <v>0</v>
      </c>
      <c r="J1603" s="138">
        <v>0</v>
      </c>
      <c r="K1603" s="138">
        <v>0</v>
      </c>
      <c r="L1603" s="139"/>
      <c r="M1603" s="138">
        <v>1</v>
      </c>
      <c r="N1603" s="139"/>
      <c r="O1603" s="138">
        <v>0</v>
      </c>
      <c r="P1603" s="138">
        <v>0</v>
      </c>
      <c r="Q1603" s="138">
        <v>0</v>
      </c>
      <c r="R1603" s="139"/>
      <c r="S1603" s="138">
        <v>0</v>
      </c>
      <c r="T1603" s="139"/>
      <c r="U1603" s="138">
        <v>0</v>
      </c>
      <c r="V1603" s="138">
        <v>0</v>
      </c>
      <c r="W1603" s="138">
        <v>0</v>
      </c>
      <c r="X1603" s="138">
        <v>0</v>
      </c>
      <c r="Y1603" s="138">
        <v>0</v>
      </c>
      <c r="Z1603" s="139"/>
      <c r="AA1603" s="138">
        <v>0</v>
      </c>
      <c r="AB1603" s="131">
        <v>0</v>
      </c>
    </row>
    <row r="1604" spans="1:28" ht="15" customHeight="1" x14ac:dyDescent="0.25">
      <c r="A1604" s="129" t="str">
        <f>B1604&amp;"-"&amp;COUNTIF($B$3:B1604,B1604)</f>
        <v>417-91</v>
      </c>
      <c r="B1604" s="130">
        <v>417</v>
      </c>
      <c r="C1604" s="130" t="s">
        <v>73</v>
      </c>
      <c r="D1604" s="137">
        <v>65680</v>
      </c>
      <c r="E1604" s="138">
        <v>2</v>
      </c>
      <c r="F1604" s="138">
        <v>0</v>
      </c>
      <c r="G1604" s="138">
        <v>0</v>
      </c>
      <c r="H1604" s="138">
        <v>0</v>
      </c>
      <c r="I1604" s="138">
        <v>0</v>
      </c>
      <c r="J1604" s="138">
        <v>0</v>
      </c>
      <c r="K1604" s="138">
        <v>0</v>
      </c>
      <c r="L1604" s="139"/>
      <c r="M1604" s="138">
        <v>0</v>
      </c>
      <c r="N1604" s="139"/>
      <c r="O1604" s="138">
        <v>0</v>
      </c>
      <c r="P1604" s="138">
        <v>0</v>
      </c>
      <c r="Q1604" s="138">
        <v>0</v>
      </c>
      <c r="R1604" s="139"/>
      <c r="S1604" s="138">
        <v>0</v>
      </c>
      <c r="T1604" s="139"/>
      <c r="U1604" s="138">
        <v>0</v>
      </c>
      <c r="V1604" s="138">
        <v>0</v>
      </c>
      <c r="W1604" s="138">
        <v>0</v>
      </c>
      <c r="X1604" s="138">
        <v>0</v>
      </c>
      <c r="Y1604" s="138">
        <v>0</v>
      </c>
      <c r="Z1604" s="139"/>
      <c r="AA1604" s="138">
        <v>0</v>
      </c>
      <c r="AB1604" s="131">
        <v>0</v>
      </c>
    </row>
    <row r="1605" spans="1:28" ht="15" customHeight="1" x14ac:dyDescent="0.25">
      <c r="A1605" s="129" t="str">
        <f>B1605&amp;"-"&amp;COUNTIF($B$3:B1605,B1605)</f>
        <v>417-92</v>
      </c>
      <c r="B1605" s="130">
        <v>417</v>
      </c>
      <c r="C1605" s="130" t="s">
        <v>73</v>
      </c>
      <c r="D1605" s="137">
        <v>44032</v>
      </c>
      <c r="E1605" s="138">
        <v>1</v>
      </c>
      <c r="F1605" s="138">
        <v>0</v>
      </c>
      <c r="G1605" s="138">
        <v>0</v>
      </c>
      <c r="H1605" s="138">
        <v>0</v>
      </c>
      <c r="I1605" s="138">
        <v>0</v>
      </c>
      <c r="J1605" s="138">
        <v>0</v>
      </c>
      <c r="K1605" s="138">
        <v>0</v>
      </c>
      <c r="L1605" s="139"/>
      <c r="M1605" s="138">
        <v>0</v>
      </c>
      <c r="N1605" s="139"/>
      <c r="O1605" s="138">
        <v>0</v>
      </c>
      <c r="P1605" s="138">
        <v>0</v>
      </c>
      <c r="Q1605" s="138">
        <v>0</v>
      </c>
      <c r="R1605" s="139"/>
      <c r="S1605" s="138">
        <v>0</v>
      </c>
      <c r="T1605" s="139"/>
      <c r="U1605" s="138">
        <v>0</v>
      </c>
      <c r="V1605" s="138">
        <v>0</v>
      </c>
      <c r="W1605" s="138">
        <v>0</v>
      </c>
      <c r="X1605" s="138">
        <v>0</v>
      </c>
      <c r="Y1605" s="138">
        <v>0</v>
      </c>
      <c r="Z1605" s="139"/>
      <c r="AA1605" s="138">
        <v>0</v>
      </c>
      <c r="AB1605" s="131">
        <v>0</v>
      </c>
    </row>
    <row r="1606" spans="1:28" ht="15" customHeight="1" x14ac:dyDescent="0.25">
      <c r="A1606" s="129" t="str">
        <f>B1606&amp;"-"&amp;COUNTIF($B$3:B1606,B1606)</f>
        <v>417-93</v>
      </c>
      <c r="B1606" s="130">
        <v>417</v>
      </c>
      <c r="C1606" s="130" t="s">
        <v>73</v>
      </c>
      <c r="D1606" s="137">
        <v>44040</v>
      </c>
      <c r="E1606" s="138">
        <v>1.75</v>
      </c>
      <c r="F1606" s="138">
        <v>0</v>
      </c>
      <c r="G1606" s="138">
        <v>0</v>
      </c>
      <c r="H1606" s="138">
        <v>0</v>
      </c>
      <c r="I1606" s="138">
        <v>0</v>
      </c>
      <c r="J1606" s="138">
        <v>0</v>
      </c>
      <c r="K1606" s="138">
        <v>0</v>
      </c>
      <c r="L1606" s="139"/>
      <c r="M1606" s="138">
        <v>1.75</v>
      </c>
      <c r="N1606" s="139"/>
      <c r="O1606" s="138">
        <v>0</v>
      </c>
      <c r="P1606" s="138">
        <v>0</v>
      </c>
      <c r="Q1606" s="138">
        <v>0</v>
      </c>
      <c r="R1606" s="139"/>
      <c r="S1606" s="138">
        <v>0</v>
      </c>
      <c r="T1606" s="139"/>
      <c r="U1606" s="138">
        <v>0</v>
      </c>
      <c r="V1606" s="138">
        <v>0</v>
      </c>
      <c r="W1606" s="138">
        <v>0</v>
      </c>
      <c r="X1606" s="138">
        <v>0</v>
      </c>
      <c r="Y1606" s="138">
        <v>0</v>
      </c>
      <c r="Z1606" s="139"/>
      <c r="AA1606" s="138">
        <v>0</v>
      </c>
      <c r="AB1606" s="131">
        <v>0</v>
      </c>
    </row>
    <row r="1607" spans="1:28" ht="15" customHeight="1" x14ac:dyDescent="0.25">
      <c r="A1607" s="129" t="str">
        <f>B1607&amp;"-"&amp;COUNTIF($B$3:B1607,B1607)</f>
        <v>417-94</v>
      </c>
      <c r="B1607" s="130">
        <v>417</v>
      </c>
      <c r="C1607" s="130" t="s">
        <v>73</v>
      </c>
      <c r="D1607" s="137">
        <v>44057</v>
      </c>
      <c r="E1607" s="138">
        <v>8.9499999999999993</v>
      </c>
      <c r="F1607" s="138">
        <v>0</v>
      </c>
      <c r="G1607" s="138">
        <v>0</v>
      </c>
      <c r="H1607" s="138">
        <v>0</v>
      </c>
      <c r="I1607" s="138">
        <v>0</v>
      </c>
      <c r="J1607" s="138">
        <v>0</v>
      </c>
      <c r="K1607" s="138">
        <v>0.95</v>
      </c>
      <c r="L1607" s="139"/>
      <c r="M1607" s="138">
        <v>5</v>
      </c>
      <c r="N1607" s="139"/>
      <c r="O1607" s="138">
        <v>0</v>
      </c>
      <c r="P1607" s="138">
        <v>0</v>
      </c>
      <c r="Q1607" s="138">
        <v>0</v>
      </c>
      <c r="R1607" s="139"/>
      <c r="S1607" s="138">
        <v>0</v>
      </c>
      <c r="T1607" s="139"/>
      <c r="U1607" s="138">
        <v>0</v>
      </c>
      <c r="V1607" s="138">
        <v>0</v>
      </c>
      <c r="W1607" s="138">
        <v>0</v>
      </c>
      <c r="X1607" s="138">
        <v>0</v>
      </c>
      <c r="Y1607" s="138">
        <v>0</v>
      </c>
      <c r="Z1607" s="139"/>
      <c r="AA1607" s="138">
        <v>0</v>
      </c>
      <c r="AB1607" s="131">
        <v>0</v>
      </c>
    </row>
    <row r="1608" spans="1:28" ht="15" customHeight="1" x14ac:dyDescent="0.25">
      <c r="A1608" s="129" t="str">
        <f>B1608&amp;"-"&amp;COUNTIF($B$3:B1608,B1608)</f>
        <v>417-95</v>
      </c>
      <c r="B1608" s="130">
        <v>417</v>
      </c>
      <c r="C1608" s="130" t="s">
        <v>73</v>
      </c>
      <c r="D1608" s="137">
        <v>44065</v>
      </c>
      <c r="E1608" s="138">
        <v>10</v>
      </c>
      <c r="F1608" s="138">
        <v>0</v>
      </c>
      <c r="G1608" s="138">
        <v>1</v>
      </c>
      <c r="H1608" s="138">
        <v>0</v>
      </c>
      <c r="I1608" s="138">
        <v>0</v>
      </c>
      <c r="J1608" s="138">
        <v>1</v>
      </c>
      <c r="K1608" s="138">
        <v>0</v>
      </c>
      <c r="L1608" s="139"/>
      <c r="M1608" s="138">
        <v>5</v>
      </c>
      <c r="N1608" s="139"/>
      <c r="O1608" s="138">
        <v>0</v>
      </c>
      <c r="P1608" s="138">
        <v>0</v>
      </c>
      <c r="Q1608" s="138">
        <v>0</v>
      </c>
      <c r="R1608" s="139"/>
      <c r="S1608" s="138">
        <v>0</v>
      </c>
      <c r="T1608" s="139"/>
      <c r="U1608" s="138">
        <v>0</v>
      </c>
      <c r="V1608" s="138">
        <v>0</v>
      </c>
      <c r="W1608" s="138">
        <v>0</v>
      </c>
      <c r="X1608" s="138">
        <v>0</v>
      </c>
      <c r="Y1608" s="138">
        <v>0</v>
      </c>
      <c r="Z1608" s="139"/>
      <c r="AA1608" s="138">
        <v>0</v>
      </c>
      <c r="AB1608" s="131">
        <v>0</v>
      </c>
    </row>
    <row r="1609" spans="1:28" ht="15" customHeight="1" x14ac:dyDescent="0.25">
      <c r="A1609" s="129" t="str">
        <f>B1609&amp;"-"&amp;COUNTIF($B$3:B1609,B1609)</f>
        <v>417-96</v>
      </c>
      <c r="B1609" s="130">
        <v>417</v>
      </c>
      <c r="C1609" s="130" t="s">
        <v>73</v>
      </c>
      <c r="D1609" s="137">
        <v>45864</v>
      </c>
      <c r="E1609" s="138">
        <v>3</v>
      </c>
      <c r="F1609" s="138">
        <v>1.94</v>
      </c>
      <c r="G1609" s="138">
        <v>0</v>
      </c>
      <c r="H1609" s="138">
        <v>0</v>
      </c>
      <c r="I1609" s="138">
        <v>0</v>
      </c>
      <c r="J1609" s="138">
        <v>0</v>
      </c>
      <c r="K1609" s="138">
        <v>0</v>
      </c>
      <c r="L1609" s="139"/>
      <c r="M1609" s="138">
        <v>0</v>
      </c>
      <c r="N1609" s="139"/>
      <c r="O1609" s="138">
        <v>0</v>
      </c>
      <c r="P1609" s="138">
        <v>0</v>
      </c>
      <c r="Q1609" s="138">
        <v>0</v>
      </c>
      <c r="R1609" s="139"/>
      <c r="S1609" s="138">
        <v>0</v>
      </c>
      <c r="T1609" s="139"/>
      <c r="U1609" s="138">
        <v>0</v>
      </c>
      <c r="V1609" s="138">
        <v>0</v>
      </c>
      <c r="W1609" s="138">
        <v>0</v>
      </c>
      <c r="X1609" s="138">
        <v>0</v>
      </c>
      <c r="Y1609" s="138">
        <v>0</v>
      </c>
      <c r="Z1609" s="139"/>
      <c r="AA1609" s="138">
        <v>0</v>
      </c>
      <c r="AB1609" s="131">
        <v>0</v>
      </c>
    </row>
    <row r="1610" spans="1:28" ht="15" customHeight="1" x14ac:dyDescent="0.25">
      <c r="A1610" s="129" t="str">
        <f>B1610&amp;"-"&amp;COUNTIF($B$3:B1610,B1610)</f>
        <v>417-97</v>
      </c>
      <c r="B1610" s="130">
        <v>417</v>
      </c>
      <c r="C1610" s="130" t="s">
        <v>73</v>
      </c>
      <c r="D1610" s="137">
        <v>45393</v>
      </c>
      <c r="E1610" s="138">
        <v>1.91</v>
      </c>
      <c r="F1610" s="138">
        <v>0</v>
      </c>
      <c r="G1610" s="138">
        <v>0</v>
      </c>
      <c r="H1610" s="138">
        <v>0</v>
      </c>
      <c r="I1610" s="138">
        <v>0</v>
      </c>
      <c r="J1610" s="138">
        <v>0</v>
      </c>
      <c r="K1610" s="138">
        <v>0</v>
      </c>
      <c r="L1610" s="139"/>
      <c r="M1610" s="138">
        <v>0</v>
      </c>
      <c r="N1610" s="139"/>
      <c r="O1610" s="138">
        <v>0</v>
      </c>
      <c r="P1610" s="138">
        <v>0</v>
      </c>
      <c r="Q1610" s="138">
        <v>0</v>
      </c>
      <c r="R1610" s="139"/>
      <c r="S1610" s="138">
        <v>0</v>
      </c>
      <c r="T1610" s="139"/>
      <c r="U1610" s="138">
        <v>0</v>
      </c>
      <c r="V1610" s="138">
        <v>0</v>
      </c>
      <c r="W1610" s="138">
        <v>0</v>
      </c>
      <c r="X1610" s="138">
        <v>0</v>
      </c>
      <c r="Y1610" s="138">
        <v>0</v>
      </c>
      <c r="Z1610" s="139"/>
      <c r="AA1610" s="138">
        <v>0</v>
      </c>
      <c r="AB1610" s="131">
        <v>0</v>
      </c>
    </row>
    <row r="1611" spans="1:28" ht="15" customHeight="1" x14ac:dyDescent="0.25">
      <c r="A1611" s="129" t="str">
        <f>B1611&amp;"-"&amp;COUNTIF($B$3:B1611,B1611)</f>
        <v>417-98</v>
      </c>
      <c r="B1611" s="130">
        <v>417</v>
      </c>
      <c r="C1611" s="130" t="s">
        <v>73</v>
      </c>
      <c r="D1611" s="137">
        <v>50013</v>
      </c>
      <c r="E1611" s="138">
        <v>3.88</v>
      </c>
      <c r="F1611" s="138">
        <v>0</v>
      </c>
      <c r="G1611" s="138">
        <v>0.67</v>
      </c>
      <c r="H1611" s="138">
        <v>0</v>
      </c>
      <c r="I1611" s="138">
        <v>0</v>
      </c>
      <c r="J1611" s="138">
        <v>0</v>
      </c>
      <c r="K1611" s="138">
        <v>0</v>
      </c>
      <c r="L1611" s="139"/>
      <c r="M1611" s="138">
        <v>1</v>
      </c>
      <c r="N1611" s="139"/>
      <c r="O1611" s="138">
        <v>0</v>
      </c>
      <c r="P1611" s="138">
        <v>0</v>
      </c>
      <c r="Q1611" s="138">
        <v>0</v>
      </c>
      <c r="R1611" s="139"/>
      <c r="S1611" s="138">
        <v>0</v>
      </c>
      <c r="T1611" s="139"/>
      <c r="U1611" s="138">
        <v>0</v>
      </c>
      <c r="V1611" s="138">
        <v>0</v>
      </c>
      <c r="W1611" s="138">
        <v>0</v>
      </c>
      <c r="X1611" s="138">
        <v>0</v>
      </c>
      <c r="Y1611" s="138">
        <v>0</v>
      </c>
      <c r="Z1611" s="139"/>
      <c r="AA1611" s="138">
        <v>0</v>
      </c>
      <c r="AB1611" s="131">
        <v>0</v>
      </c>
    </row>
    <row r="1612" spans="1:28" ht="15" customHeight="1" x14ac:dyDescent="0.25">
      <c r="A1612" s="129" t="str">
        <f>B1612&amp;"-"&amp;COUNTIF($B$3:B1612,B1612)</f>
        <v>417-99</v>
      </c>
      <c r="B1612" s="130">
        <v>417</v>
      </c>
      <c r="C1612" s="130" t="s">
        <v>73</v>
      </c>
      <c r="D1612" s="137">
        <v>47266</v>
      </c>
      <c r="E1612" s="138">
        <v>0.63</v>
      </c>
      <c r="F1612" s="138">
        <v>0</v>
      </c>
      <c r="G1612" s="138">
        <v>0</v>
      </c>
      <c r="H1612" s="138">
        <v>0</v>
      </c>
      <c r="I1612" s="138">
        <v>0</v>
      </c>
      <c r="J1612" s="138">
        <v>0.63</v>
      </c>
      <c r="K1612" s="138">
        <v>0</v>
      </c>
      <c r="L1612" s="139"/>
      <c r="M1612" s="138">
        <v>0.63</v>
      </c>
      <c r="N1612" s="139"/>
      <c r="O1612" s="138">
        <v>0</v>
      </c>
      <c r="P1612" s="138">
        <v>0</v>
      </c>
      <c r="Q1612" s="138">
        <v>0</v>
      </c>
      <c r="R1612" s="139"/>
      <c r="S1612" s="138">
        <v>0</v>
      </c>
      <c r="T1612" s="139"/>
      <c r="U1612" s="138">
        <v>0</v>
      </c>
      <c r="V1612" s="138">
        <v>0</v>
      </c>
      <c r="W1612" s="138">
        <v>0</v>
      </c>
      <c r="X1612" s="138">
        <v>0</v>
      </c>
      <c r="Y1612" s="138">
        <v>0</v>
      </c>
      <c r="Z1612" s="139"/>
      <c r="AA1612" s="138">
        <v>0</v>
      </c>
      <c r="AB1612" s="131">
        <v>0</v>
      </c>
    </row>
    <row r="1613" spans="1:28" ht="15" customHeight="1" x14ac:dyDescent="0.25">
      <c r="A1613" s="129" t="str">
        <f>B1613&amp;"-"&amp;COUNTIF($B$3:B1613,B1613)</f>
        <v>417-100</v>
      </c>
      <c r="B1613" s="130">
        <v>417</v>
      </c>
      <c r="C1613" s="130" t="s">
        <v>73</v>
      </c>
      <c r="D1613" s="137">
        <v>44099</v>
      </c>
      <c r="E1613" s="138">
        <v>1</v>
      </c>
      <c r="F1613" s="138">
        <v>0</v>
      </c>
      <c r="G1613" s="138">
        <v>1</v>
      </c>
      <c r="H1613" s="138">
        <v>0</v>
      </c>
      <c r="I1613" s="138">
        <v>0</v>
      </c>
      <c r="J1613" s="138">
        <v>0</v>
      </c>
      <c r="K1613" s="138">
        <v>0</v>
      </c>
      <c r="L1613" s="139"/>
      <c r="M1613" s="138">
        <v>1</v>
      </c>
      <c r="N1613" s="139"/>
      <c r="O1613" s="138">
        <v>0</v>
      </c>
      <c r="P1613" s="138">
        <v>0</v>
      </c>
      <c r="Q1613" s="138">
        <v>0</v>
      </c>
      <c r="R1613" s="139"/>
      <c r="S1613" s="138">
        <v>0</v>
      </c>
      <c r="T1613" s="139"/>
      <c r="U1613" s="138">
        <v>0</v>
      </c>
      <c r="V1613" s="138">
        <v>0</v>
      </c>
      <c r="W1613" s="138">
        <v>0</v>
      </c>
      <c r="X1613" s="138">
        <v>0</v>
      </c>
      <c r="Y1613" s="138">
        <v>0</v>
      </c>
      <c r="Z1613" s="139"/>
      <c r="AA1613" s="138">
        <v>0</v>
      </c>
      <c r="AB1613" s="131">
        <v>0</v>
      </c>
    </row>
    <row r="1614" spans="1:28" ht="15" customHeight="1" x14ac:dyDescent="0.25">
      <c r="A1614" s="129" t="str">
        <f>B1614&amp;"-"&amp;COUNTIF($B$3:B1614,B1614)</f>
        <v>417-101</v>
      </c>
      <c r="B1614" s="130">
        <v>417</v>
      </c>
      <c r="C1614" s="130" t="s">
        <v>73</v>
      </c>
      <c r="D1614" s="137">
        <v>46979</v>
      </c>
      <c r="E1614" s="138">
        <v>5.16</v>
      </c>
      <c r="F1614" s="138">
        <v>0</v>
      </c>
      <c r="G1614" s="138">
        <v>0</v>
      </c>
      <c r="H1614" s="138">
        <v>0</v>
      </c>
      <c r="I1614" s="138">
        <v>0</v>
      </c>
      <c r="J1614" s="138">
        <v>0</v>
      </c>
      <c r="K1614" s="138">
        <v>0</v>
      </c>
      <c r="L1614" s="139"/>
      <c r="M1614" s="138">
        <v>2.66</v>
      </c>
      <c r="N1614" s="139"/>
      <c r="O1614" s="138">
        <v>0</v>
      </c>
      <c r="P1614" s="138">
        <v>0</v>
      </c>
      <c r="Q1614" s="138">
        <v>0</v>
      </c>
      <c r="R1614" s="139"/>
      <c r="S1614" s="138">
        <v>0</v>
      </c>
      <c r="T1614" s="139"/>
      <c r="U1614" s="138">
        <v>0</v>
      </c>
      <c r="V1614" s="138">
        <v>0</v>
      </c>
      <c r="W1614" s="138">
        <v>0</v>
      </c>
      <c r="X1614" s="138">
        <v>0</v>
      </c>
      <c r="Y1614" s="138">
        <v>0</v>
      </c>
      <c r="Z1614" s="139"/>
      <c r="AA1614" s="138">
        <v>0</v>
      </c>
      <c r="AB1614" s="131">
        <v>0</v>
      </c>
    </row>
    <row r="1615" spans="1:28" ht="15" customHeight="1" x14ac:dyDescent="0.25">
      <c r="A1615" s="129" t="str">
        <f>B1615&amp;"-"&amp;COUNTIF($B$3:B1615,B1615)</f>
        <v>417-102</v>
      </c>
      <c r="B1615" s="130">
        <v>417</v>
      </c>
      <c r="C1615" s="130" t="s">
        <v>73</v>
      </c>
      <c r="D1615" s="137">
        <v>44107</v>
      </c>
      <c r="E1615" s="138">
        <v>1.1299999999999999</v>
      </c>
      <c r="F1615" s="138">
        <v>0</v>
      </c>
      <c r="G1615" s="138">
        <v>0</v>
      </c>
      <c r="H1615" s="138">
        <v>0</v>
      </c>
      <c r="I1615" s="138">
        <v>0</v>
      </c>
      <c r="J1615" s="138">
        <v>0</v>
      </c>
      <c r="K1615" s="138">
        <v>0</v>
      </c>
      <c r="L1615" s="139"/>
      <c r="M1615" s="138">
        <v>1</v>
      </c>
      <c r="N1615" s="139"/>
      <c r="O1615" s="138">
        <v>0</v>
      </c>
      <c r="P1615" s="138">
        <v>0</v>
      </c>
      <c r="Q1615" s="138">
        <v>0</v>
      </c>
      <c r="R1615" s="139"/>
      <c r="S1615" s="138">
        <v>0</v>
      </c>
      <c r="T1615" s="139"/>
      <c r="U1615" s="138">
        <v>0</v>
      </c>
      <c r="V1615" s="138">
        <v>0</v>
      </c>
      <c r="W1615" s="138">
        <v>0</v>
      </c>
      <c r="X1615" s="138">
        <v>0</v>
      </c>
      <c r="Y1615" s="138">
        <v>0</v>
      </c>
      <c r="Z1615" s="139"/>
      <c r="AA1615" s="138">
        <v>0</v>
      </c>
      <c r="AB1615" s="131">
        <v>0</v>
      </c>
    </row>
    <row r="1616" spans="1:28" ht="15" customHeight="1" x14ac:dyDescent="0.25">
      <c r="A1616" s="129" t="str">
        <f>B1616&amp;"-"&amp;COUNTIF($B$3:B1616,B1616)</f>
        <v>417-103</v>
      </c>
      <c r="B1616" s="130">
        <v>417</v>
      </c>
      <c r="C1616" s="130" t="s">
        <v>73</v>
      </c>
      <c r="D1616" s="137">
        <v>45245</v>
      </c>
      <c r="E1616" s="138">
        <v>1.75</v>
      </c>
      <c r="F1616" s="138">
        <v>0</v>
      </c>
      <c r="G1616" s="138">
        <v>0</v>
      </c>
      <c r="H1616" s="138">
        <v>0</v>
      </c>
      <c r="I1616" s="138">
        <v>0</v>
      </c>
      <c r="J1616" s="138">
        <v>0</v>
      </c>
      <c r="K1616" s="138">
        <v>0</v>
      </c>
      <c r="L1616" s="139"/>
      <c r="M1616" s="138">
        <v>1</v>
      </c>
      <c r="N1616" s="139"/>
      <c r="O1616" s="138">
        <v>0</v>
      </c>
      <c r="P1616" s="138">
        <v>0</v>
      </c>
      <c r="Q1616" s="138">
        <v>0</v>
      </c>
      <c r="R1616" s="139"/>
      <c r="S1616" s="138">
        <v>0</v>
      </c>
      <c r="T1616" s="139"/>
      <c r="U1616" s="138">
        <v>0</v>
      </c>
      <c r="V1616" s="138">
        <v>0</v>
      </c>
      <c r="W1616" s="138">
        <v>0</v>
      </c>
      <c r="X1616" s="138">
        <v>0</v>
      </c>
      <c r="Y1616" s="138">
        <v>0</v>
      </c>
      <c r="Z1616" s="139"/>
      <c r="AA1616" s="138">
        <v>0</v>
      </c>
      <c r="AB1616" s="131">
        <v>0</v>
      </c>
    </row>
    <row r="1617" spans="1:28" ht="15" customHeight="1" x14ac:dyDescent="0.25">
      <c r="A1617" s="129" t="str">
        <f>B1617&amp;"-"&amp;COUNTIF($B$3:B1617,B1617)</f>
        <v>417-104</v>
      </c>
      <c r="B1617" s="130">
        <v>417</v>
      </c>
      <c r="C1617" s="130" t="s">
        <v>73</v>
      </c>
      <c r="D1617" s="137">
        <v>48801</v>
      </c>
      <c r="E1617" s="138">
        <v>2</v>
      </c>
      <c r="F1617" s="138">
        <v>0</v>
      </c>
      <c r="G1617" s="138">
        <v>0</v>
      </c>
      <c r="H1617" s="138">
        <v>0</v>
      </c>
      <c r="I1617" s="138">
        <v>0</v>
      </c>
      <c r="J1617" s="138">
        <v>0</v>
      </c>
      <c r="K1617" s="138">
        <v>0</v>
      </c>
      <c r="L1617" s="139"/>
      <c r="M1617" s="138">
        <v>0</v>
      </c>
      <c r="N1617" s="139"/>
      <c r="O1617" s="138">
        <v>0</v>
      </c>
      <c r="P1617" s="138">
        <v>0</v>
      </c>
      <c r="Q1617" s="138">
        <v>0</v>
      </c>
      <c r="R1617" s="139"/>
      <c r="S1617" s="138">
        <v>0</v>
      </c>
      <c r="T1617" s="139"/>
      <c r="U1617" s="138">
        <v>0</v>
      </c>
      <c r="V1617" s="138">
        <v>0</v>
      </c>
      <c r="W1617" s="138">
        <v>0</v>
      </c>
      <c r="X1617" s="138">
        <v>0</v>
      </c>
      <c r="Y1617" s="138">
        <v>0</v>
      </c>
      <c r="Z1617" s="139"/>
      <c r="AA1617" s="138">
        <v>0</v>
      </c>
      <c r="AB1617" s="131">
        <v>0</v>
      </c>
    </row>
    <row r="1618" spans="1:28" ht="15" customHeight="1" x14ac:dyDescent="0.25">
      <c r="A1618" s="129" t="str">
        <f>B1618&amp;"-"&amp;COUNTIF($B$3:B1618,B1618)</f>
        <v>417-105</v>
      </c>
      <c r="B1618" s="130">
        <v>417</v>
      </c>
      <c r="C1618" s="130" t="s">
        <v>73</v>
      </c>
      <c r="D1618" s="137">
        <v>48496</v>
      </c>
      <c r="E1618" s="138">
        <v>1</v>
      </c>
      <c r="F1618" s="138">
        <v>0</v>
      </c>
      <c r="G1618" s="138">
        <v>0</v>
      </c>
      <c r="H1618" s="138">
        <v>0</v>
      </c>
      <c r="I1618" s="138">
        <v>0</v>
      </c>
      <c r="J1618" s="138">
        <v>0</v>
      </c>
      <c r="K1618" s="138">
        <v>0</v>
      </c>
      <c r="L1618" s="139"/>
      <c r="M1618" s="138">
        <v>0</v>
      </c>
      <c r="N1618" s="139"/>
      <c r="O1618" s="138">
        <v>0</v>
      </c>
      <c r="P1618" s="138">
        <v>0</v>
      </c>
      <c r="Q1618" s="138">
        <v>0</v>
      </c>
      <c r="R1618" s="139"/>
      <c r="S1618" s="138">
        <v>0</v>
      </c>
      <c r="T1618" s="139"/>
      <c r="U1618" s="138">
        <v>0</v>
      </c>
      <c r="V1618" s="138">
        <v>0</v>
      </c>
      <c r="W1618" s="138">
        <v>0</v>
      </c>
      <c r="X1618" s="138">
        <v>0</v>
      </c>
      <c r="Y1618" s="138">
        <v>0</v>
      </c>
      <c r="Z1618" s="139"/>
      <c r="AA1618" s="138">
        <v>0</v>
      </c>
      <c r="AB1618" s="131">
        <v>0</v>
      </c>
    </row>
    <row r="1619" spans="1:28" ht="15" customHeight="1" x14ac:dyDescent="0.25">
      <c r="A1619" s="129" t="str">
        <f>B1619&amp;"-"&amp;COUNTIF($B$3:B1619,B1619)</f>
        <v>417-106</v>
      </c>
      <c r="B1619" s="130">
        <v>417</v>
      </c>
      <c r="C1619" s="130" t="s">
        <v>73</v>
      </c>
      <c r="D1619" s="137">
        <v>47019</v>
      </c>
      <c r="E1619" s="138">
        <v>3.51</v>
      </c>
      <c r="F1619" s="138">
        <v>0</v>
      </c>
      <c r="G1619" s="138">
        <v>1</v>
      </c>
      <c r="H1619" s="138">
        <v>0</v>
      </c>
      <c r="I1619" s="138">
        <v>0</v>
      </c>
      <c r="J1619" s="138">
        <v>0</v>
      </c>
      <c r="K1619" s="138">
        <v>0</v>
      </c>
      <c r="L1619" s="139"/>
      <c r="M1619" s="138">
        <v>2.5099999999999998</v>
      </c>
      <c r="N1619" s="139"/>
      <c r="O1619" s="138">
        <v>0</v>
      </c>
      <c r="P1619" s="138">
        <v>0</v>
      </c>
      <c r="Q1619" s="138">
        <v>0</v>
      </c>
      <c r="R1619" s="139"/>
      <c r="S1619" s="138">
        <v>0</v>
      </c>
      <c r="T1619" s="139"/>
      <c r="U1619" s="138">
        <v>0</v>
      </c>
      <c r="V1619" s="138">
        <v>0</v>
      </c>
      <c r="W1619" s="138">
        <v>0</v>
      </c>
      <c r="X1619" s="138">
        <v>0</v>
      </c>
      <c r="Y1619" s="138">
        <v>0</v>
      </c>
      <c r="Z1619" s="139"/>
      <c r="AA1619" s="138">
        <v>0</v>
      </c>
      <c r="AB1619" s="131">
        <v>0</v>
      </c>
    </row>
    <row r="1620" spans="1:28" ht="15" customHeight="1" x14ac:dyDescent="0.25">
      <c r="A1620" s="129" t="str">
        <f>B1620&amp;"-"&amp;COUNTIF($B$3:B1620,B1620)</f>
        <v>417-107</v>
      </c>
      <c r="B1620" s="130">
        <v>417</v>
      </c>
      <c r="C1620" s="130" t="s">
        <v>73</v>
      </c>
      <c r="D1620" s="137">
        <v>50161</v>
      </c>
      <c r="E1620" s="138">
        <v>7.87</v>
      </c>
      <c r="F1620" s="138">
        <v>0</v>
      </c>
      <c r="G1620" s="138">
        <v>0.79</v>
      </c>
      <c r="H1620" s="138">
        <v>0</v>
      </c>
      <c r="I1620" s="138">
        <v>0</v>
      </c>
      <c r="J1620" s="138">
        <v>0</v>
      </c>
      <c r="K1620" s="138">
        <v>0</v>
      </c>
      <c r="L1620" s="139"/>
      <c r="M1620" s="138">
        <v>4.41</v>
      </c>
      <c r="N1620" s="139"/>
      <c r="O1620" s="138">
        <v>0</v>
      </c>
      <c r="P1620" s="138">
        <v>0</v>
      </c>
      <c r="Q1620" s="138">
        <v>0</v>
      </c>
      <c r="R1620" s="139"/>
      <c r="S1620" s="138">
        <v>0</v>
      </c>
      <c r="T1620" s="139"/>
      <c r="U1620" s="138">
        <v>0</v>
      </c>
      <c r="V1620" s="138">
        <v>0</v>
      </c>
      <c r="W1620" s="138">
        <v>0</v>
      </c>
      <c r="X1620" s="138">
        <v>0</v>
      </c>
      <c r="Y1620" s="138">
        <v>0</v>
      </c>
      <c r="Z1620" s="139"/>
      <c r="AA1620" s="138">
        <v>0</v>
      </c>
      <c r="AB1620" s="131">
        <v>0</v>
      </c>
    </row>
    <row r="1621" spans="1:28" ht="15" customHeight="1" x14ac:dyDescent="0.25">
      <c r="A1621" s="129" t="str">
        <f>B1621&amp;"-"&amp;COUNTIF($B$3:B1621,B1621)</f>
        <v>417-108</v>
      </c>
      <c r="B1621" s="130">
        <v>417</v>
      </c>
      <c r="C1621" s="130" t="s">
        <v>73</v>
      </c>
      <c r="D1621" s="137">
        <v>45427</v>
      </c>
      <c r="E1621" s="138">
        <v>9.0299999999999994</v>
      </c>
      <c r="F1621" s="138">
        <v>0</v>
      </c>
      <c r="G1621" s="138">
        <v>0</v>
      </c>
      <c r="H1621" s="138">
        <v>0</v>
      </c>
      <c r="I1621" s="138">
        <v>0</v>
      </c>
      <c r="J1621" s="138">
        <v>0</v>
      </c>
      <c r="K1621" s="138">
        <v>0</v>
      </c>
      <c r="L1621" s="139"/>
      <c r="M1621" s="138">
        <v>3.03</v>
      </c>
      <c r="N1621" s="139"/>
      <c r="O1621" s="138">
        <v>0</v>
      </c>
      <c r="P1621" s="138">
        <v>0</v>
      </c>
      <c r="Q1621" s="138">
        <v>0</v>
      </c>
      <c r="R1621" s="139"/>
      <c r="S1621" s="138">
        <v>0</v>
      </c>
      <c r="T1621" s="139"/>
      <c r="U1621" s="138">
        <v>0</v>
      </c>
      <c r="V1621" s="138">
        <v>0</v>
      </c>
      <c r="W1621" s="138">
        <v>0</v>
      </c>
      <c r="X1621" s="138">
        <v>0</v>
      </c>
      <c r="Y1621" s="138">
        <v>0</v>
      </c>
      <c r="Z1621" s="139"/>
      <c r="AA1621" s="138">
        <v>0</v>
      </c>
      <c r="AB1621" s="131">
        <v>0</v>
      </c>
    </row>
    <row r="1622" spans="1:28" ht="15" customHeight="1" x14ac:dyDescent="0.25">
      <c r="A1622" s="129" t="str">
        <f>B1622&amp;"-"&amp;COUNTIF($B$3:B1622,B1622)</f>
        <v>417-109</v>
      </c>
      <c r="B1622" s="130">
        <v>417</v>
      </c>
      <c r="C1622" s="130" t="s">
        <v>73</v>
      </c>
      <c r="D1622" s="137">
        <v>48751</v>
      </c>
      <c r="E1622" s="138">
        <v>0.65</v>
      </c>
      <c r="F1622" s="138">
        <v>0</v>
      </c>
      <c r="G1622" s="138">
        <v>0</v>
      </c>
      <c r="H1622" s="138">
        <v>0</v>
      </c>
      <c r="I1622" s="138">
        <v>0</v>
      </c>
      <c r="J1622" s="138">
        <v>0</v>
      </c>
      <c r="K1622" s="138">
        <v>0</v>
      </c>
      <c r="L1622" s="139"/>
      <c r="M1622" s="138">
        <v>0.65</v>
      </c>
      <c r="N1622" s="139"/>
      <c r="O1622" s="138">
        <v>0</v>
      </c>
      <c r="P1622" s="138">
        <v>0</v>
      </c>
      <c r="Q1622" s="138">
        <v>0</v>
      </c>
      <c r="R1622" s="139"/>
      <c r="S1622" s="138">
        <v>0</v>
      </c>
      <c r="T1622" s="139"/>
      <c r="U1622" s="138">
        <v>0</v>
      </c>
      <c r="V1622" s="138">
        <v>0</v>
      </c>
      <c r="W1622" s="138">
        <v>0</v>
      </c>
      <c r="X1622" s="138">
        <v>0</v>
      </c>
      <c r="Y1622" s="138">
        <v>0</v>
      </c>
      <c r="Z1622" s="139"/>
      <c r="AA1622" s="138">
        <v>0</v>
      </c>
      <c r="AB1622" s="131">
        <v>0</v>
      </c>
    </row>
    <row r="1623" spans="1:28" ht="15" customHeight="1" x14ac:dyDescent="0.25">
      <c r="A1623" s="129" t="str">
        <f>B1623&amp;"-"&amp;COUNTIF($B$3:B1623,B1623)</f>
        <v>417-110</v>
      </c>
      <c r="B1623" s="130">
        <v>417</v>
      </c>
      <c r="C1623" s="130" t="s">
        <v>73</v>
      </c>
      <c r="D1623" s="137">
        <v>47803</v>
      </c>
      <c r="E1623" s="138">
        <v>16.57</v>
      </c>
      <c r="F1623" s="138">
        <v>0</v>
      </c>
      <c r="G1623" s="138">
        <v>2.5499999999999998</v>
      </c>
      <c r="H1623" s="138">
        <v>0</v>
      </c>
      <c r="I1623" s="138">
        <v>0</v>
      </c>
      <c r="J1623" s="138">
        <v>0</v>
      </c>
      <c r="K1623" s="138">
        <v>0.76</v>
      </c>
      <c r="L1623" s="139"/>
      <c r="M1623" s="138">
        <v>7.81</v>
      </c>
      <c r="N1623" s="139"/>
      <c r="O1623" s="138">
        <v>0.43</v>
      </c>
      <c r="P1623" s="138">
        <v>0</v>
      </c>
      <c r="Q1623" s="138">
        <v>0</v>
      </c>
      <c r="R1623" s="139"/>
      <c r="S1623" s="138">
        <v>0</v>
      </c>
      <c r="T1623" s="139"/>
      <c r="U1623" s="138">
        <v>0</v>
      </c>
      <c r="V1623" s="138">
        <v>0</v>
      </c>
      <c r="W1623" s="138">
        <v>0</v>
      </c>
      <c r="X1623" s="138">
        <v>0</v>
      </c>
      <c r="Y1623" s="138">
        <v>0</v>
      </c>
      <c r="Z1623" s="139"/>
      <c r="AA1623" s="138">
        <v>0</v>
      </c>
      <c r="AB1623" s="131">
        <v>0</v>
      </c>
    </row>
    <row r="1624" spans="1:28" ht="15" customHeight="1" x14ac:dyDescent="0.25">
      <c r="A1624" s="129" t="str">
        <f>B1624&amp;"-"&amp;COUNTIF($B$3:B1624,B1624)</f>
        <v>417-111</v>
      </c>
      <c r="B1624" s="130">
        <v>417</v>
      </c>
      <c r="C1624" s="130" t="s">
        <v>73</v>
      </c>
      <c r="D1624" s="137">
        <v>48322</v>
      </c>
      <c r="E1624" s="138">
        <v>3.13</v>
      </c>
      <c r="F1624" s="138">
        <v>0</v>
      </c>
      <c r="G1624" s="138">
        <v>0</v>
      </c>
      <c r="H1624" s="138">
        <v>0</v>
      </c>
      <c r="I1624" s="138">
        <v>0</v>
      </c>
      <c r="J1624" s="138">
        <v>1</v>
      </c>
      <c r="K1624" s="138">
        <v>0</v>
      </c>
      <c r="L1624" s="139"/>
      <c r="M1624" s="138">
        <v>3.13</v>
      </c>
      <c r="N1624" s="139"/>
      <c r="O1624" s="138">
        <v>0</v>
      </c>
      <c r="P1624" s="138">
        <v>0</v>
      </c>
      <c r="Q1624" s="138">
        <v>0</v>
      </c>
      <c r="R1624" s="139"/>
      <c r="S1624" s="138">
        <v>0</v>
      </c>
      <c r="T1624" s="139"/>
      <c r="U1624" s="138">
        <v>0</v>
      </c>
      <c r="V1624" s="138">
        <v>0</v>
      </c>
      <c r="W1624" s="138">
        <v>0</v>
      </c>
      <c r="X1624" s="138">
        <v>0</v>
      </c>
      <c r="Y1624" s="138">
        <v>0</v>
      </c>
      <c r="Z1624" s="139"/>
      <c r="AA1624" s="138">
        <v>0</v>
      </c>
      <c r="AB1624" s="131">
        <v>0</v>
      </c>
    </row>
    <row r="1625" spans="1:28" ht="15" customHeight="1" x14ac:dyDescent="0.25">
      <c r="A1625" s="129" t="str">
        <f>B1625&amp;"-"&amp;COUNTIF($B$3:B1625,B1625)</f>
        <v>417-112</v>
      </c>
      <c r="B1625" s="130">
        <v>417</v>
      </c>
      <c r="C1625" s="130" t="s">
        <v>73</v>
      </c>
      <c r="D1625" s="137">
        <v>49205</v>
      </c>
      <c r="E1625" s="138">
        <v>0.46</v>
      </c>
      <c r="F1625" s="138">
        <v>0</v>
      </c>
      <c r="G1625" s="138">
        <v>0.45</v>
      </c>
      <c r="H1625" s="138">
        <v>0</v>
      </c>
      <c r="I1625" s="138">
        <v>0</v>
      </c>
      <c r="J1625" s="138">
        <v>0</v>
      </c>
      <c r="K1625" s="138">
        <v>0</v>
      </c>
      <c r="L1625" s="139"/>
      <c r="M1625" s="138">
        <v>0.46</v>
      </c>
      <c r="N1625" s="139"/>
      <c r="O1625" s="138">
        <v>0</v>
      </c>
      <c r="P1625" s="138">
        <v>0</v>
      </c>
      <c r="Q1625" s="138">
        <v>0</v>
      </c>
      <c r="R1625" s="139"/>
      <c r="S1625" s="138">
        <v>0</v>
      </c>
      <c r="T1625" s="139"/>
      <c r="U1625" s="138">
        <v>0</v>
      </c>
      <c r="V1625" s="138">
        <v>0</v>
      </c>
      <c r="W1625" s="138">
        <v>0</v>
      </c>
      <c r="X1625" s="138">
        <v>0</v>
      </c>
      <c r="Y1625" s="138">
        <v>0</v>
      </c>
      <c r="Z1625" s="139"/>
      <c r="AA1625" s="138">
        <v>0</v>
      </c>
      <c r="AB1625" s="131">
        <v>0</v>
      </c>
    </row>
    <row r="1626" spans="1:28" ht="15" customHeight="1" x14ac:dyDescent="0.25">
      <c r="A1626" s="129" t="str">
        <f>B1626&amp;"-"&amp;COUNTIF($B$3:B1626,B1626)</f>
        <v>417-113</v>
      </c>
      <c r="B1626" s="130">
        <v>417</v>
      </c>
      <c r="C1626" s="130" t="s">
        <v>73</v>
      </c>
      <c r="D1626" s="137">
        <v>45872</v>
      </c>
      <c r="E1626" s="138">
        <v>2.33</v>
      </c>
      <c r="F1626" s="138">
        <v>0</v>
      </c>
      <c r="G1626" s="138">
        <v>2</v>
      </c>
      <c r="H1626" s="138">
        <v>0</v>
      </c>
      <c r="I1626" s="138">
        <v>0</v>
      </c>
      <c r="J1626" s="138">
        <v>0</v>
      </c>
      <c r="K1626" s="138">
        <v>0</v>
      </c>
      <c r="L1626" s="139"/>
      <c r="M1626" s="138">
        <v>1</v>
      </c>
      <c r="N1626" s="139"/>
      <c r="O1626" s="138">
        <v>0</v>
      </c>
      <c r="P1626" s="138">
        <v>0</v>
      </c>
      <c r="Q1626" s="138">
        <v>0</v>
      </c>
      <c r="R1626" s="139"/>
      <c r="S1626" s="138">
        <v>0</v>
      </c>
      <c r="T1626" s="139"/>
      <c r="U1626" s="138">
        <v>0</v>
      </c>
      <c r="V1626" s="138">
        <v>0</v>
      </c>
      <c r="W1626" s="138">
        <v>0</v>
      </c>
      <c r="X1626" s="138">
        <v>0</v>
      </c>
      <c r="Y1626" s="138">
        <v>0</v>
      </c>
      <c r="Z1626" s="139"/>
      <c r="AA1626" s="138">
        <v>0</v>
      </c>
      <c r="AB1626" s="131">
        <v>0</v>
      </c>
    </row>
    <row r="1627" spans="1:28" ht="15" customHeight="1" x14ac:dyDescent="0.25">
      <c r="A1627" s="129" t="str">
        <f>B1627&amp;"-"&amp;COUNTIF($B$3:B1627,B1627)</f>
        <v>417-114</v>
      </c>
      <c r="B1627" s="130">
        <v>417</v>
      </c>
      <c r="C1627" s="130" t="s">
        <v>73</v>
      </c>
      <c r="D1627" s="137">
        <v>47985</v>
      </c>
      <c r="E1627" s="138">
        <v>3.09</v>
      </c>
      <c r="F1627" s="138">
        <v>0</v>
      </c>
      <c r="G1627" s="138">
        <v>0</v>
      </c>
      <c r="H1627" s="138">
        <v>0</v>
      </c>
      <c r="I1627" s="138">
        <v>0</v>
      </c>
      <c r="J1627" s="138">
        <v>0</v>
      </c>
      <c r="K1627" s="138">
        <v>0</v>
      </c>
      <c r="L1627" s="139"/>
      <c r="M1627" s="138">
        <v>1.0900000000000001</v>
      </c>
      <c r="N1627" s="139"/>
      <c r="O1627" s="138">
        <v>0</v>
      </c>
      <c r="P1627" s="138">
        <v>0</v>
      </c>
      <c r="Q1627" s="138">
        <v>0</v>
      </c>
      <c r="R1627" s="139"/>
      <c r="S1627" s="138">
        <v>0</v>
      </c>
      <c r="T1627" s="139"/>
      <c r="U1627" s="138">
        <v>0</v>
      </c>
      <c r="V1627" s="138">
        <v>0</v>
      </c>
      <c r="W1627" s="138">
        <v>0</v>
      </c>
      <c r="X1627" s="138">
        <v>0</v>
      </c>
      <c r="Y1627" s="138">
        <v>0</v>
      </c>
      <c r="Z1627" s="139"/>
      <c r="AA1627" s="138">
        <v>0</v>
      </c>
      <c r="AB1627" s="131">
        <v>0</v>
      </c>
    </row>
    <row r="1628" spans="1:28" ht="15" customHeight="1" x14ac:dyDescent="0.25">
      <c r="A1628" s="129" t="str">
        <f>B1628&amp;"-"&amp;COUNTIF($B$3:B1628,B1628)</f>
        <v>417-115</v>
      </c>
      <c r="B1628" s="130">
        <v>417</v>
      </c>
      <c r="C1628" s="130" t="s">
        <v>73</v>
      </c>
      <c r="D1628" s="137">
        <v>50179</v>
      </c>
      <c r="E1628" s="138">
        <v>2</v>
      </c>
      <c r="F1628" s="138">
        <v>0</v>
      </c>
      <c r="G1628" s="138">
        <v>0</v>
      </c>
      <c r="H1628" s="138">
        <v>0</v>
      </c>
      <c r="I1628" s="138">
        <v>0</v>
      </c>
      <c r="J1628" s="138">
        <v>0</v>
      </c>
      <c r="K1628" s="138">
        <v>0</v>
      </c>
      <c r="L1628" s="139"/>
      <c r="M1628" s="138">
        <v>1</v>
      </c>
      <c r="N1628" s="139"/>
      <c r="O1628" s="138">
        <v>0</v>
      </c>
      <c r="P1628" s="138">
        <v>0</v>
      </c>
      <c r="Q1628" s="138">
        <v>0</v>
      </c>
      <c r="R1628" s="139"/>
      <c r="S1628" s="138">
        <v>0</v>
      </c>
      <c r="T1628" s="139"/>
      <c r="U1628" s="138">
        <v>0</v>
      </c>
      <c r="V1628" s="138">
        <v>0</v>
      </c>
      <c r="W1628" s="138">
        <v>0</v>
      </c>
      <c r="X1628" s="138">
        <v>0</v>
      </c>
      <c r="Y1628" s="138">
        <v>0</v>
      </c>
      <c r="Z1628" s="139"/>
      <c r="AA1628" s="138">
        <v>0</v>
      </c>
      <c r="AB1628" s="131">
        <v>0</v>
      </c>
    </row>
    <row r="1629" spans="1:28" ht="15" customHeight="1" x14ac:dyDescent="0.25">
      <c r="A1629" s="129" t="str">
        <f>B1629&amp;"-"&amp;COUNTIF($B$3:B1629,B1629)</f>
        <v>417-116</v>
      </c>
      <c r="B1629" s="130">
        <v>417</v>
      </c>
      <c r="C1629" s="130" t="s">
        <v>73</v>
      </c>
      <c r="D1629" s="137">
        <v>44164</v>
      </c>
      <c r="E1629" s="138">
        <v>4</v>
      </c>
      <c r="F1629" s="138">
        <v>0</v>
      </c>
      <c r="G1629" s="138">
        <v>1</v>
      </c>
      <c r="H1629" s="138">
        <v>0</v>
      </c>
      <c r="I1629" s="138">
        <v>0</v>
      </c>
      <c r="J1629" s="138">
        <v>0</v>
      </c>
      <c r="K1629" s="138">
        <v>0</v>
      </c>
      <c r="L1629" s="139"/>
      <c r="M1629" s="138">
        <v>0</v>
      </c>
      <c r="N1629" s="139"/>
      <c r="O1629" s="138">
        <v>0</v>
      </c>
      <c r="P1629" s="138">
        <v>0</v>
      </c>
      <c r="Q1629" s="138">
        <v>0</v>
      </c>
      <c r="R1629" s="139"/>
      <c r="S1629" s="138">
        <v>0</v>
      </c>
      <c r="T1629" s="139"/>
      <c r="U1629" s="138">
        <v>0</v>
      </c>
      <c r="V1629" s="138">
        <v>0</v>
      </c>
      <c r="W1629" s="138">
        <v>0</v>
      </c>
      <c r="X1629" s="138">
        <v>0</v>
      </c>
      <c r="Y1629" s="138">
        <v>0</v>
      </c>
      <c r="Z1629" s="139"/>
      <c r="AA1629" s="138">
        <v>0</v>
      </c>
      <c r="AB1629" s="131">
        <v>0</v>
      </c>
    </row>
    <row r="1630" spans="1:28" ht="15" customHeight="1" x14ac:dyDescent="0.25">
      <c r="A1630" s="129" t="str">
        <f>B1630&amp;"-"&amp;COUNTIF($B$3:B1630,B1630)</f>
        <v>417-117</v>
      </c>
      <c r="B1630" s="130">
        <v>417</v>
      </c>
      <c r="C1630" s="130" t="s">
        <v>73</v>
      </c>
      <c r="D1630" s="137">
        <v>44180</v>
      </c>
      <c r="E1630" s="138">
        <v>1.61</v>
      </c>
      <c r="F1630" s="138">
        <v>0</v>
      </c>
      <c r="G1630" s="138">
        <v>0.5</v>
      </c>
      <c r="H1630" s="138">
        <v>0</v>
      </c>
      <c r="I1630" s="138">
        <v>0</v>
      </c>
      <c r="J1630" s="138">
        <v>0</v>
      </c>
      <c r="K1630" s="138">
        <v>0</v>
      </c>
      <c r="L1630" s="139"/>
      <c r="M1630" s="138">
        <v>0.67</v>
      </c>
      <c r="N1630" s="139"/>
      <c r="O1630" s="138">
        <v>0</v>
      </c>
      <c r="P1630" s="138">
        <v>0</v>
      </c>
      <c r="Q1630" s="138">
        <v>0</v>
      </c>
      <c r="R1630" s="139"/>
      <c r="S1630" s="138">
        <v>0</v>
      </c>
      <c r="T1630" s="139"/>
      <c r="U1630" s="138">
        <v>0</v>
      </c>
      <c r="V1630" s="138">
        <v>0</v>
      </c>
      <c r="W1630" s="138">
        <v>0</v>
      </c>
      <c r="X1630" s="138">
        <v>0</v>
      </c>
      <c r="Y1630" s="138">
        <v>0</v>
      </c>
      <c r="Z1630" s="139"/>
      <c r="AA1630" s="138">
        <v>0</v>
      </c>
      <c r="AB1630" s="131">
        <v>0</v>
      </c>
    </row>
    <row r="1631" spans="1:28" ht="15" customHeight="1" x14ac:dyDescent="0.25">
      <c r="A1631" s="129" t="str">
        <f>B1631&amp;"-"&amp;COUNTIF($B$3:B1631,B1631)</f>
        <v>417-118</v>
      </c>
      <c r="B1631" s="130">
        <v>417</v>
      </c>
      <c r="C1631" s="130" t="s">
        <v>73</v>
      </c>
      <c r="D1631" s="137">
        <v>48165</v>
      </c>
      <c r="E1631" s="138">
        <v>0.5</v>
      </c>
      <c r="F1631" s="138">
        <v>0</v>
      </c>
      <c r="G1631" s="138">
        <v>0</v>
      </c>
      <c r="H1631" s="138">
        <v>0</v>
      </c>
      <c r="I1631" s="138">
        <v>0</v>
      </c>
      <c r="J1631" s="138">
        <v>0</v>
      </c>
      <c r="K1631" s="138">
        <v>0</v>
      </c>
      <c r="L1631" s="139"/>
      <c r="M1631" s="138">
        <v>0.5</v>
      </c>
      <c r="N1631" s="139"/>
      <c r="O1631" s="138">
        <v>0</v>
      </c>
      <c r="P1631" s="138">
        <v>0</v>
      </c>
      <c r="Q1631" s="138">
        <v>0</v>
      </c>
      <c r="R1631" s="139"/>
      <c r="S1631" s="138">
        <v>0</v>
      </c>
      <c r="T1631" s="139"/>
      <c r="U1631" s="138">
        <v>0</v>
      </c>
      <c r="V1631" s="138">
        <v>0</v>
      </c>
      <c r="W1631" s="138">
        <v>0</v>
      </c>
      <c r="X1631" s="138">
        <v>0</v>
      </c>
      <c r="Y1631" s="138">
        <v>0</v>
      </c>
      <c r="Z1631" s="139"/>
      <c r="AA1631" s="138">
        <v>0</v>
      </c>
      <c r="AB1631" s="131">
        <v>0</v>
      </c>
    </row>
    <row r="1632" spans="1:28" ht="15" customHeight="1" x14ac:dyDescent="0.25">
      <c r="A1632" s="129" t="str">
        <f>B1632&amp;"-"&amp;COUNTIF($B$3:B1632,B1632)</f>
        <v>417-119</v>
      </c>
      <c r="B1632" s="130">
        <v>417</v>
      </c>
      <c r="C1632" s="130" t="s">
        <v>73</v>
      </c>
      <c r="D1632" s="137">
        <v>50245</v>
      </c>
      <c r="E1632" s="138">
        <v>4.68</v>
      </c>
      <c r="F1632" s="138">
        <v>0</v>
      </c>
      <c r="G1632" s="138">
        <v>0</v>
      </c>
      <c r="H1632" s="138">
        <v>0</v>
      </c>
      <c r="I1632" s="138">
        <v>0</v>
      </c>
      <c r="J1632" s="138">
        <v>0</v>
      </c>
      <c r="K1632" s="138">
        <v>0</v>
      </c>
      <c r="L1632" s="139"/>
      <c r="M1632" s="138">
        <v>4.68</v>
      </c>
      <c r="N1632" s="139"/>
      <c r="O1632" s="138">
        <v>0</v>
      </c>
      <c r="P1632" s="138">
        <v>0</v>
      </c>
      <c r="Q1632" s="138">
        <v>0</v>
      </c>
      <c r="R1632" s="139"/>
      <c r="S1632" s="138">
        <v>0</v>
      </c>
      <c r="T1632" s="139"/>
      <c r="U1632" s="138">
        <v>0</v>
      </c>
      <c r="V1632" s="138">
        <v>0</v>
      </c>
      <c r="W1632" s="138">
        <v>0</v>
      </c>
      <c r="X1632" s="138">
        <v>0</v>
      </c>
      <c r="Y1632" s="138">
        <v>0</v>
      </c>
      <c r="Z1632" s="139"/>
      <c r="AA1632" s="138">
        <v>0</v>
      </c>
      <c r="AB1632" s="131">
        <v>0</v>
      </c>
    </row>
    <row r="1633" spans="1:28" ht="15" customHeight="1" x14ac:dyDescent="0.25">
      <c r="A1633" s="129" t="str">
        <f>B1633&amp;"-"&amp;COUNTIF($B$3:B1633,B1633)</f>
        <v>417-120</v>
      </c>
      <c r="B1633" s="130">
        <v>417</v>
      </c>
      <c r="C1633" s="130" t="s">
        <v>73</v>
      </c>
      <c r="D1633" s="137">
        <v>49866</v>
      </c>
      <c r="E1633" s="138">
        <v>1.6</v>
      </c>
      <c r="F1633" s="138">
        <v>0</v>
      </c>
      <c r="G1633" s="138">
        <v>0</v>
      </c>
      <c r="H1633" s="138">
        <v>0</v>
      </c>
      <c r="I1633" s="138">
        <v>0</v>
      </c>
      <c r="J1633" s="138">
        <v>0</v>
      </c>
      <c r="K1633" s="138">
        <v>0</v>
      </c>
      <c r="L1633" s="139"/>
      <c r="M1633" s="138">
        <v>1.6</v>
      </c>
      <c r="N1633" s="139"/>
      <c r="O1633" s="138">
        <v>0</v>
      </c>
      <c r="P1633" s="138">
        <v>1.06</v>
      </c>
      <c r="Q1633" s="138">
        <v>0</v>
      </c>
      <c r="R1633" s="139"/>
      <c r="S1633" s="138">
        <v>0</v>
      </c>
      <c r="T1633" s="139"/>
      <c r="U1633" s="138">
        <v>0</v>
      </c>
      <c r="V1633" s="138">
        <v>0</v>
      </c>
      <c r="W1633" s="138">
        <v>0</v>
      </c>
      <c r="X1633" s="138">
        <v>0</v>
      </c>
      <c r="Y1633" s="138">
        <v>0</v>
      </c>
      <c r="Z1633" s="139"/>
      <c r="AA1633" s="138">
        <v>0</v>
      </c>
      <c r="AB1633" s="131">
        <v>0</v>
      </c>
    </row>
    <row r="1634" spans="1:28" ht="15" customHeight="1" x14ac:dyDescent="0.25">
      <c r="A1634" s="129" t="str">
        <f>B1634&amp;"-"&amp;COUNTIF($B$3:B1634,B1634)</f>
        <v>417-121</v>
      </c>
      <c r="B1634" s="130">
        <v>417</v>
      </c>
      <c r="C1634" s="130" t="s">
        <v>73</v>
      </c>
      <c r="D1634" s="137">
        <v>50187</v>
      </c>
      <c r="E1634" s="138">
        <v>0.27</v>
      </c>
      <c r="F1634" s="138">
        <v>0</v>
      </c>
      <c r="G1634" s="138">
        <v>0.27</v>
      </c>
      <c r="H1634" s="138">
        <v>0</v>
      </c>
      <c r="I1634" s="138">
        <v>0</v>
      </c>
      <c r="J1634" s="138">
        <v>0</v>
      </c>
      <c r="K1634" s="138">
        <v>0</v>
      </c>
      <c r="L1634" s="139"/>
      <c r="M1634" s="138">
        <v>0.27</v>
      </c>
      <c r="N1634" s="139"/>
      <c r="O1634" s="138">
        <v>0</v>
      </c>
      <c r="P1634" s="138">
        <v>0</v>
      </c>
      <c r="Q1634" s="138">
        <v>0</v>
      </c>
      <c r="R1634" s="139"/>
      <c r="S1634" s="138">
        <v>0</v>
      </c>
      <c r="T1634" s="139"/>
      <c r="U1634" s="138">
        <v>0</v>
      </c>
      <c r="V1634" s="138">
        <v>0</v>
      </c>
      <c r="W1634" s="138">
        <v>0</v>
      </c>
      <c r="X1634" s="138">
        <v>0</v>
      </c>
      <c r="Y1634" s="138">
        <v>0</v>
      </c>
      <c r="Z1634" s="139"/>
      <c r="AA1634" s="138">
        <v>0</v>
      </c>
      <c r="AB1634" s="131">
        <v>0</v>
      </c>
    </row>
    <row r="1635" spans="1:28" ht="15" customHeight="1" x14ac:dyDescent="0.25">
      <c r="A1635" s="129" t="str">
        <f>B1635&amp;"-"&amp;COUNTIF($B$3:B1635,B1635)</f>
        <v>417-122</v>
      </c>
      <c r="B1635" s="130">
        <v>417</v>
      </c>
      <c r="C1635" s="130" t="s">
        <v>73</v>
      </c>
      <c r="D1635" s="137">
        <v>44198</v>
      </c>
      <c r="E1635" s="138">
        <v>1.44</v>
      </c>
      <c r="F1635" s="138">
        <v>0</v>
      </c>
      <c r="G1635" s="138">
        <v>0.3</v>
      </c>
      <c r="H1635" s="138">
        <v>0</v>
      </c>
      <c r="I1635" s="138">
        <v>0</v>
      </c>
      <c r="J1635" s="138">
        <v>0</v>
      </c>
      <c r="K1635" s="138">
        <v>0</v>
      </c>
      <c r="L1635" s="139"/>
      <c r="M1635" s="138">
        <v>1.3</v>
      </c>
      <c r="N1635" s="139"/>
      <c r="O1635" s="138">
        <v>0</v>
      </c>
      <c r="P1635" s="138">
        <v>0</v>
      </c>
      <c r="Q1635" s="138">
        <v>0</v>
      </c>
      <c r="R1635" s="139"/>
      <c r="S1635" s="138">
        <v>0</v>
      </c>
      <c r="T1635" s="139"/>
      <c r="U1635" s="138">
        <v>0</v>
      </c>
      <c r="V1635" s="138">
        <v>0</v>
      </c>
      <c r="W1635" s="138">
        <v>0</v>
      </c>
      <c r="X1635" s="138">
        <v>0</v>
      </c>
      <c r="Y1635" s="138">
        <v>0</v>
      </c>
      <c r="Z1635" s="139"/>
      <c r="AA1635" s="138">
        <v>0</v>
      </c>
      <c r="AB1635" s="131">
        <v>0</v>
      </c>
    </row>
    <row r="1636" spans="1:28" ht="15" customHeight="1" x14ac:dyDescent="0.25">
      <c r="A1636" s="129" t="str">
        <f>B1636&amp;"-"&amp;COUNTIF($B$3:B1636,B1636)</f>
        <v>417-123</v>
      </c>
      <c r="B1636" s="130">
        <v>417</v>
      </c>
      <c r="C1636" s="130" t="s">
        <v>73</v>
      </c>
      <c r="D1636" s="137">
        <v>47993</v>
      </c>
      <c r="E1636" s="138">
        <v>1.93</v>
      </c>
      <c r="F1636" s="138">
        <v>0</v>
      </c>
      <c r="G1636" s="138">
        <v>0.65</v>
      </c>
      <c r="H1636" s="138">
        <v>0</v>
      </c>
      <c r="I1636" s="138">
        <v>0</v>
      </c>
      <c r="J1636" s="138">
        <v>0</v>
      </c>
      <c r="K1636" s="138">
        <v>0</v>
      </c>
      <c r="L1636" s="139"/>
      <c r="M1636" s="138">
        <v>0.93</v>
      </c>
      <c r="N1636" s="139"/>
      <c r="O1636" s="138">
        <v>0</v>
      </c>
      <c r="P1636" s="138">
        <v>0</v>
      </c>
      <c r="Q1636" s="138">
        <v>0</v>
      </c>
      <c r="R1636" s="139"/>
      <c r="S1636" s="138">
        <v>0</v>
      </c>
      <c r="T1636" s="139"/>
      <c r="U1636" s="138">
        <v>0</v>
      </c>
      <c r="V1636" s="138">
        <v>0</v>
      </c>
      <c r="W1636" s="138">
        <v>0</v>
      </c>
      <c r="X1636" s="138">
        <v>0</v>
      </c>
      <c r="Y1636" s="138">
        <v>0</v>
      </c>
      <c r="Z1636" s="139"/>
      <c r="AA1636" s="138">
        <v>0</v>
      </c>
      <c r="AB1636" s="131">
        <v>0</v>
      </c>
    </row>
    <row r="1637" spans="1:28" ht="15" customHeight="1" x14ac:dyDescent="0.25">
      <c r="A1637" s="129" t="str">
        <f>B1637&amp;"-"&amp;COUNTIF($B$3:B1637,B1637)</f>
        <v>417-124</v>
      </c>
      <c r="B1637" s="130">
        <v>417</v>
      </c>
      <c r="C1637" s="130" t="s">
        <v>73</v>
      </c>
      <c r="D1637" s="137">
        <v>46110</v>
      </c>
      <c r="E1637" s="138">
        <v>2</v>
      </c>
      <c r="F1637" s="138">
        <v>0</v>
      </c>
      <c r="G1637" s="138">
        <v>0</v>
      </c>
      <c r="H1637" s="138">
        <v>0</v>
      </c>
      <c r="I1637" s="138">
        <v>0</v>
      </c>
      <c r="J1637" s="138">
        <v>0</v>
      </c>
      <c r="K1637" s="138">
        <v>0</v>
      </c>
      <c r="L1637" s="139"/>
      <c r="M1637" s="138">
        <v>0</v>
      </c>
      <c r="N1637" s="139"/>
      <c r="O1637" s="138">
        <v>0</v>
      </c>
      <c r="P1637" s="138">
        <v>0</v>
      </c>
      <c r="Q1637" s="138">
        <v>0</v>
      </c>
      <c r="R1637" s="139"/>
      <c r="S1637" s="138">
        <v>0</v>
      </c>
      <c r="T1637" s="139"/>
      <c r="U1637" s="138">
        <v>0</v>
      </c>
      <c r="V1637" s="138">
        <v>0</v>
      </c>
      <c r="W1637" s="138">
        <v>0</v>
      </c>
      <c r="X1637" s="138">
        <v>0</v>
      </c>
      <c r="Y1637" s="138">
        <v>0</v>
      </c>
      <c r="Z1637" s="139"/>
      <c r="AA1637" s="138">
        <v>0</v>
      </c>
      <c r="AB1637" s="131">
        <v>0</v>
      </c>
    </row>
    <row r="1638" spans="1:28" ht="15" customHeight="1" x14ac:dyDescent="0.25">
      <c r="A1638" s="129" t="str">
        <f>B1638&amp;"-"&amp;COUNTIF($B$3:B1638,B1638)</f>
        <v>417-125</v>
      </c>
      <c r="B1638" s="130">
        <v>417</v>
      </c>
      <c r="C1638" s="130" t="s">
        <v>73</v>
      </c>
      <c r="D1638" s="137">
        <v>44206</v>
      </c>
      <c r="E1638" s="138">
        <v>3.05</v>
      </c>
      <c r="F1638" s="138">
        <v>0</v>
      </c>
      <c r="G1638" s="138">
        <v>0</v>
      </c>
      <c r="H1638" s="138">
        <v>0</v>
      </c>
      <c r="I1638" s="138">
        <v>0</v>
      </c>
      <c r="J1638" s="138">
        <v>0</v>
      </c>
      <c r="K1638" s="138">
        <v>0</v>
      </c>
      <c r="L1638" s="139"/>
      <c r="M1638" s="138">
        <v>0</v>
      </c>
      <c r="N1638" s="139"/>
      <c r="O1638" s="138">
        <v>0</v>
      </c>
      <c r="P1638" s="138">
        <v>0</v>
      </c>
      <c r="Q1638" s="138">
        <v>0</v>
      </c>
      <c r="R1638" s="139"/>
      <c r="S1638" s="138">
        <v>0</v>
      </c>
      <c r="T1638" s="139"/>
      <c r="U1638" s="138">
        <v>0</v>
      </c>
      <c r="V1638" s="138">
        <v>0</v>
      </c>
      <c r="W1638" s="138">
        <v>0</v>
      </c>
      <c r="X1638" s="138">
        <v>0</v>
      </c>
      <c r="Y1638" s="138">
        <v>0</v>
      </c>
      <c r="Z1638" s="139"/>
      <c r="AA1638" s="138">
        <v>0</v>
      </c>
      <c r="AB1638" s="131">
        <v>0</v>
      </c>
    </row>
    <row r="1639" spans="1:28" ht="15" customHeight="1" x14ac:dyDescent="0.25">
      <c r="A1639" s="129" t="str">
        <f>B1639&amp;"-"&amp;COUNTIF($B$3:B1639,B1639)</f>
        <v>417-126</v>
      </c>
      <c r="B1639" s="130">
        <v>417</v>
      </c>
      <c r="C1639" s="130" t="s">
        <v>73</v>
      </c>
      <c r="D1639" s="137">
        <v>44214</v>
      </c>
      <c r="E1639" s="138">
        <v>0.86</v>
      </c>
      <c r="F1639" s="138">
        <v>0</v>
      </c>
      <c r="G1639" s="138">
        <v>0</v>
      </c>
      <c r="H1639" s="138">
        <v>0</v>
      </c>
      <c r="I1639" s="138">
        <v>0</v>
      </c>
      <c r="J1639" s="138">
        <v>0</v>
      </c>
      <c r="K1639" s="138">
        <v>0</v>
      </c>
      <c r="L1639" s="139"/>
      <c r="M1639" s="138">
        <v>0.44</v>
      </c>
      <c r="N1639" s="139"/>
      <c r="O1639" s="138">
        <v>0</v>
      </c>
      <c r="P1639" s="138">
        <v>0</v>
      </c>
      <c r="Q1639" s="138">
        <v>0</v>
      </c>
      <c r="R1639" s="139"/>
      <c r="S1639" s="138">
        <v>0</v>
      </c>
      <c r="T1639" s="139"/>
      <c r="U1639" s="138">
        <v>0</v>
      </c>
      <c r="V1639" s="138">
        <v>0</v>
      </c>
      <c r="W1639" s="138">
        <v>0</v>
      </c>
      <c r="X1639" s="138">
        <v>0</v>
      </c>
      <c r="Y1639" s="138">
        <v>0</v>
      </c>
      <c r="Z1639" s="139"/>
      <c r="AA1639" s="138">
        <v>0</v>
      </c>
      <c r="AB1639" s="131">
        <v>0</v>
      </c>
    </row>
    <row r="1640" spans="1:28" ht="15" customHeight="1" x14ac:dyDescent="0.25">
      <c r="A1640" s="129" t="str">
        <f>B1640&amp;"-"&amp;COUNTIF($B$3:B1640,B1640)</f>
        <v>417-127</v>
      </c>
      <c r="B1640" s="130">
        <v>417</v>
      </c>
      <c r="C1640" s="130" t="s">
        <v>73</v>
      </c>
      <c r="D1640" s="137">
        <v>45443</v>
      </c>
      <c r="E1640" s="138">
        <v>6.89</v>
      </c>
      <c r="F1640" s="138">
        <v>0</v>
      </c>
      <c r="G1640" s="138">
        <v>3.62</v>
      </c>
      <c r="H1640" s="138">
        <v>0</v>
      </c>
      <c r="I1640" s="138">
        <v>0</v>
      </c>
      <c r="J1640" s="138">
        <v>0</v>
      </c>
      <c r="K1640" s="138">
        <v>0</v>
      </c>
      <c r="L1640" s="139"/>
      <c r="M1640" s="138">
        <v>4.8899999999999997</v>
      </c>
      <c r="N1640" s="139"/>
      <c r="O1640" s="138">
        <v>0</v>
      </c>
      <c r="P1640" s="138">
        <v>0</v>
      </c>
      <c r="Q1640" s="138">
        <v>0</v>
      </c>
      <c r="R1640" s="139"/>
      <c r="S1640" s="138">
        <v>0</v>
      </c>
      <c r="T1640" s="139"/>
      <c r="U1640" s="138">
        <v>0</v>
      </c>
      <c r="V1640" s="138">
        <v>0</v>
      </c>
      <c r="W1640" s="138">
        <v>0</v>
      </c>
      <c r="X1640" s="138">
        <v>0</v>
      </c>
      <c r="Y1640" s="138">
        <v>0</v>
      </c>
      <c r="Z1640" s="139"/>
      <c r="AA1640" s="138">
        <v>0</v>
      </c>
      <c r="AB1640" s="131">
        <v>0</v>
      </c>
    </row>
    <row r="1641" spans="1:28" ht="15" customHeight="1" x14ac:dyDescent="0.25">
      <c r="A1641" s="129" t="str">
        <f>B1641&amp;"-"&amp;COUNTIF($B$3:B1641,B1641)</f>
        <v>417-128</v>
      </c>
      <c r="B1641" s="130">
        <v>417</v>
      </c>
      <c r="C1641" s="130" t="s">
        <v>73</v>
      </c>
      <c r="D1641" s="137">
        <v>49437</v>
      </c>
      <c r="E1641" s="138">
        <v>3</v>
      </c>
      <c r="F1641" s="138">
        <v>0</v>
      </c>
      <c r="G1641" s="138">
        <v>1</v>
      </c>
      <c r="H1641" s="138">
        <v>0</v>
      </c>
      <c r="I1641" s="138">
        <v>0</v>
      </c>
      <c r="J1641" s="138">
        <v>0</v>
      </c>
      <c r="K1641" s="138">
        <v>0</v>
      </c>
      <c r="L1641" s="139"/>
      <c r="M1641" s="138">
        <v>1</v>
      </c>
      <c r="N1641" s="139"/>
      <c r="O1641" s="138">
        <v>0</v>
      </c>
      <c r="P1641" s="138">
        <v>0</v>
      </c>
      <c r="Q1641" s="138">
        <v>0</v>
      </c>
      <c r="R1641" s="139"/>
      <c r="S1641" s="138">
        <v>0</v>
      </c>
      <c r="T1641" s="139"/>
      <c r="U1641" s="138">
        <v>0</v>
      </c>
      <c r="V1641" s="138">
        <v>0</v>
      </c>
      <c r="W1641" s="138">
        <v>0</v>
      </c>
      <c r="X1641" s="138">
        <v>0</v>
      </c>
      <c r="Y1641" s="138">
        <v>0</v>
      </c>
      <c r="Z1641" s="139"/>
      <c r="AA1641" s="138">
        <v>0</v>
      </c>
      <c r="AB1641" s="131">
        <v>0</v>
      </c>
    </row>
    <row r="1642" spans="1:28" ht="15" customHeight="1" x14ac:dyDescent="0.25">
      <c r="A1642" s="129" t="str">
        <f>B1642&amp;"-"&amp;COUNTIF($B$3:B1642,B1642)</f>
        <v>417-129</v>
      </c>
      <c r="B1642" s="130">
        <v>417</v>
      </c>
      <c r="C1642" s="130" t="s">
        <v>73</v>
      </c>
      <c r="D1642" s="137">
        <v>50195</v>
      </c>
      <c r="E1642" s="138">
        <v>0.99</v>
      </c>
      <c r="F1642" s="138">
        <v>0</v>
      </c>
      <c r="G1642" s="138">
        <v>0</v>
      </c>
      <c r="H1642" s="138">
        <v>0</v>
      </c>
      <c r="I1642" s="138">
        <v>0</v>
      </c>
      <c r="J1642" s="138">
        <v>0</v>
      </c>
      <c r="K1642" s="138">
        <v>0</v>
      </c>
      <c r="L1642" s="139"/>
      <c r="M1642" s="138">
        <v>0.45</v>
      </c>
      <c r="N1642" s="139"/>
      <c r="O1642" s="138">
        <v>0</v>
      </c>
      <c r="P1642" s="138">
        <v>0</v>
      </c>
      <c r="Q1642" s="138">
        <v>0</v>
      </c>
      <c r="R1642" s="139"/>
      <c r="S1642" s="138">
        <v>0</v>
      </c>
      <c r="T1642" s="139"/>
      <c r="U1642" s="138">
        <v>0</v>
      </c>
      <c r="V1642" s="138">
        <v>0</v>
      </c>
      <c r="W1642" s="138">
        <v>0</v>
      </c>
      <c r="X1642" s="138">
        <v>0</v>
      </c>
      <c r="Y1642" s="138">
        <v>0</v>
      </c>
      <c r="Z1642" s="139"/>
      <c r="AA1642" s="138">
        <v>0</v>
      </c>
      <c r="AB1642" s="131">
        <v>0</v>
      </c>
    </row>
    <row r="1643" spans="1:28" ht="15" customHeight="1" x14ac:dyDescent="0.25">
      <c r="A1643" s="129" t="str">
        <f>B1643&amp;"-"&amp;COUNTIF($B$3:B1643,B1643)</f>
        <v>417-130</v>
      </c>
      <c r="B1643" s="130">
        <v>417</v>
      </c>
      <c r="C1643" s="130" t="s">
        <v>73</v>
      </c>
      <c r="D1643" s="137">
        <v>48009</v>
      </c>
      <c r="E1643" s="138">
        <v>5.96</v>
      </c>
      <c r="F1643" s="138">
        <v>0</v>
      </c>
      <c r="G1643" s="138">
        <v>1</v>
      </c>
      <c r="H1643" s="138">
        <v>0</v>
      </c>
      <c r="I1643" s="138">
        <v>0</v>
      </c>
      <c r="J1643" s="138">
        <v>0</v>
      </c>
      <c r="K1643" s="138">
        <v>0</v>
      </c>
      <c r="L1643" s="139"/>
      <c r="M1643" s="138">
        <v>3.96</v>
      </c>
      <c r="N1643" s="139"/>
      <c r="O1643" s="138">
        <v>0</v>
      </c>
      <c r="P1643" s="138">
        <v>0</v>
      </c>
      <c r="Q1643" s="138">
        <v>0</v>
      </c>
      <c r="R1643" s="139"/>
      <c r="S1643" s="138">
        <v>0</v>
      </c>
      <c r="T1643" s="139"/>
      <c r="U1643" s="138">
        <v>0</v>
      </c>
      <c r="V1643" s="138">
        <v>0</v>
      </c>
      <c r="W1643" s="138">
        <v>0</v>
      </c>
      <c r="X1643" s="138">
        <v>0</v>
      </c>
      <c r="Y1643" s="138">
        <v>0</v>
      </c>
      <c r="Z1643" s="139"/>
      <c r="AA1643" s="138">
        <v>0</v>
      </c>
      <c r="AB1643" s="131">
        <v>0</v>
      </c>
    </row>
    <row r="1644" spans="1:28" ht="15" customHeight="1" x14ac:dyDescent="0.25">
      <c r="A1644" s="129" t="str">
        <f>B1644&amp;"-"&amp;COUNTIF($B$3:B1644,B1644)</f>
        <v>417-131</v>
      </c>
      <c r="B1644" s="130">
        <v>417</v>
      </c>
      <c r="C1644" s="130" t="s">
        <v>73</v>
      </c>
      <c r="D1644" s="137">
        <v>45450</v>
      </c>
      <c r="E1644" s="138">
        <v>8.2899999999999991</v>
      </c>
      <c r="F1644" s="138">
        <v>0</v>
      </c>
      <c r="G1644" s="138">
        <v>0</v>
      </c>
      <c r="H1644" s="138">
        <v>0</v>
      </c>
      <c r="I1644" s="138">
        <v>0</v>
      </c>
      <c r="J1644" s="138">
        <v>0</v>
      </c>
      <c r="K1644" s="138">
        <v>0</v>
      </c>
      <c r="L1644" s="139"/>
      <c r="M1644" s="138">
        <v>3.76</v>
      </c>
      <c r="N1644" s="139"/>
      <c r="O1644" s="138">
        <v>0</v>
      </c>
      <c r="P1644" s="138">
        <v>0</v>
      </c>
      <c r="Q1644" s="138">
        <v>0</v>
      </c>
      <c r="R1644" s="139"/>
      <c r="S1644" s="138">
        <v>0</v>
      </c>
      <c r="T1644" s="139"/>
      <c r="U1644" s="138">
        <v>0</v>
      </c>
      <c r="V1644" s="138">
        <v>0</v>
      </c>
      <c r="W1644" s="138">
        <v>0</v>
      </c>
      <c r="X1644" s="138">
        <v>0</v>
      </c>
      <c r="Y1644" s="138">
        <v>0</v>
      </c>
      <c r="Z1644" s="139"/>
      <c r="AA1644" s="138">
        <v>0</v>
      </c>
      <c r="AB1644" s="131">
        <v>0</v>
      </c>
    </row>
    <row r="1645" spans="1:28" ht="15" customHeight="1" x14ac:dyDescent="0.25">
      <c r="A1645" s="129" t="str">
        <f>B1645&amp;"-"&amp;COUNTIF($B$3:B1645,B1645)</f>
        <v>417-132</v>
      </c>
      <c r="B1645" s="130">
        <v>417</v>
      </c>
      <c r="C1645" s="130" t="s">
        <v>73</v>
      </c>
      <c r="D1645" s="137">
        <v>50443</v>
      </c>
      <c r="E1645" s="138">
        <v>1</v>
      </c>
      <c r="F1645" s="138">
        <v>0</v>
      </c>
      <c r="G1645" s="138">
        <v>1</v>
      </c>
      <c r="H1645" s="138">
        <v>0</v>
      </c>
      <c r="I1645" s="138">
        <v>0</v>
      </c>
      <c r="J1645" s="138">
        <v>0</v>
      </c>
      <c r="K1645" s="138">
        <v>0</v>
      </c>
      <c r="L1645" s="139"/>
      <c r="M1645" s="138">
        <v>0</v>
      </c>
      <c r="N1645" s="139"/>
      <c r="O1645" s="138">
        <v>0</v>
      </c>
      <c r="P1645" s="138">
        <v>0</v>
      </c>
      <c r="Q1645" s="138">
        <v>0</v>
      </c>
      <c r="R1645" s="139"/>
      <c r="S1645" s="138">
        <v>0</v>
      </c>
      <c r="T1645" s="139"/>
      <c r="U1645" s="138">
        <v>0</v>
      </c>
      <c r="V1645" s="138">
        <v>0</v>
      </c>
      <c r="W1645" s="138">
        <v>0</v>
      </c>
      <c r="X1645" s="138">
        <v>0</v>
      </c>
      <c r="Y1645" s="138">
        <v>0</v>
      </c>
      <c r="Z1645" s="139"/>
      <c r="AA1645" s="138">
        <v>0</v>
      </c>
      <c r="AB1645" s="131">
        <v>0</v>
      </c>
    </row>
    <row r="1646" spans="1:28" ht="15" customHeight="1" x14ac:dyDescent="0.25">
      <c r="A1646" s="129" t="str">
        <f>B1646&amp;"-"&amp;COUNTIF($B$3:B1646,B1646)</f>
        <v>417-133</v>
      </c>
      <c r="B1646" s="130">
        <v>417</v>
      </c>
      <c r="C1646" s="130" t="s">
        <v>73</v>
      </c>
      <c r="D1646" s="137">
        <v>44248</v>
      </c>
      <c r="E1646" s="138">
        <v>0.93</v>
      </c>
      <c r="F1646" s="138">
        <v>0</v>
      </c>
      <c r="G1646" s="138">
        <v>0</v>
      </c>
      <c r="H1646" s="138">
        <v>0</v>
      </c>
      <c r="I1646" s="138">
        <v>0</v>
      </c>
      <c r="J1646" s="138">
        <v>0</v>
      </c>
      <c r="K1646" s="138">
        <v>0</v>
      </c>
      <c r="L1646" s="139"/>
      <c r="M1646" s="138">
        <v>0</v>
      </c>
      <c r="N1646" s="139"/>
      <c r="O1646" s="138">
        <v>0</v>
      </c>
      <c r="P1646" s="138">
        <v>0</v>
      </c>
      <c r="Q1646" s="138">
        <v>0</v>
      </c>
      <c r="R1646" s="139"/>
      <c r="S1646" s="138">
        <v>0</v>
      </c>
      <c r="T1646" s="139"/>
      <c r="U1646" s="138">
        <v>0</v>
      </c>
      <c r="V1646" s="138">
        <v>0</v>
      </c>
      <c r="W1646" s="138">
        <v>0</v>
      </c>
      <c r="X1646" s="138">
        <v>0</v>
      </c>
      <c r="Y1646" s="138">
        <v>0</v>
      </c>
      <c r="Z1646" s="139"/>
      <c r="AA1646" s="138">
        <v>0</v>
      </c>
      <c r="AB1646" s="131">
        <v>0</v>
      </c>
    </row>
    <row r="1647" spans="1:28" ht="15" customHeight="1" x14ac:dyDescent="0.25">
      <c r="A1647" s="129" t="str">
        <f>B1647&amp;"-"&amp;COUNTIF($B$3:B1647,B1647)</f>
        <v>417-134</v>
      </c>
      <c r="B1647" s="130">
        <v>417</v>
      </c>
      <c r="C1647" s="130" t="s">
        <v>73</v>
      </c>
      <c r="D1647" s="137">
        <v>44263</v>
      </c>
      <c r="E1647" s="138">
        <v>2.48</v>
      </c>
      <c r="F1647" s="138">
        <v>0</v>
      </c>
      <c r="G1647" s="138">
        <v>2</v>
      </c>
      <c r="H1647" s="138">
        <v>0</v>
      </c>
      <c r="I1647" s="138">
        <v>0</v>
      </c>
      <c r="J1647" s="138">
        <v>0</v>
      </c>
      <c r="K1647" s="138">
        <v>0</v>
      </c>
      <c r="L1647" s="139"/>
      <c r="M1647" s="138">
        <v>0.48</v>
      </c>
      <c r="N1647" s="139"/>
      <c r="O1647" s="138">
        <v>0</v>
      </c>
      <c r="P1647" s="138">
        <v>0</v>
      </c>
      <c r="Q1647" s="138">
        <v>0</v>
      </c>
      <c r="R1647" s="139"/>
      <c r="S1647" s="138">
        <v>0</v>
      </c>
      <c r="T1647" s="139"/>
      <c r="U1647" s="138">
        <v>0</v>
      </c>
      <c r="V1647" s="138">
        <v>0</v>
      </c>
      <c r="W1647" s="138">
        <v>0</v>
      </c>
      <c r="X1647" s="138">
        <v>0</v>
      </c>
      <c r="Y1647" s="138">
        <v>0</v>
      </c>
      <c r="Z1647" s="139"/>
      <c r="AA1647" s="138">
        <v>0</v>
      </c>
      <c r="AB1647" s="131">
        <v>0</v>
      </c>
    </row>
    <row r="1648" spans="1:28" ht="15" customHeight="1" x14ac:dyDescent="0.25">
      <c r="A1648" s="129" t="str">
        <f>B1648&amp;"-"&amp;COUNTIF($B$3:B1648,B1648)</f>
        <v>417-135</v>
      </c>
      <c r="B1648" s="130">
        <v>417</v>
      </c>
      <c r="C1648" s="130" t="s">
        <v>73</v>
      </c>
      <c r="D1648" s="137">
        <v>48330</v>
      </c>
      <c r="E1648" s="138">
        <v>1</v>
      </c>
      <c r="F1648" s="138">
        <v>0</v>
      </c>
      <c r="G1648" s="138">
        <v>0</v>
      </c>
      <c r="H1648" s="138">
        <v>0</v>
      </c>
      <c r="I1648" s="138">
        <v>0</v>
      </c>
      <c r="J1648" s="138">
        <v>0</v>
      </c>
      <c r="K1648" s="138">
        <v>0</v>
      </c>
      <c r="L1648" s="139"/>
      <c r="M1648" s="138">
        <v>0</v>
      </c>
      <c r="N1648" s="139"/>
      <c r="O1648" s="138">
        <v>0</v>
      </c>
      <c r="P1648" s="138">
        <v>0</v>
      </c>
      <c r="Q1648" s="138">
        <v>0</v>
      </c>
      <c r="R1648" s="139"/>
      <c r="S1648" s="138">
        <v>0</v>
      </c>
      <c r="T1648" s="139"/>
      <c r="U1648" s="138">
        <v>0</v>
      </c>
      <c r="V1648" s="138">
        <v>0</v>
      </c>
      <c r="W1648" s="138">
        <v>0</v>
      </c>
      <c r="X1648" s="138">
        <v>0</v>
      </c>
      <c r="Y1648" s="138">
        <v>0</v>
      </c>
      <c r="Z1648" s="139"/>
      <c r="AA1648" s="138">
        <v>0</v>
      </c>
      <c r="AB1648" s="131">
        <v>0</v>
      </c>
    </row>
    <row r="1649" spans="1:28" ht="15" customHeight="1" x14ac:dyDescent="0.25">
      <c r="A1649" s="129" t="str">
        <f>B1649&amp;"-"&amp;COUNTIF($B$3:B1649,B1649)</f>
        <v>417-136</v>
      </c>
      <c r="B1649" s="130">
        <v>417</v>
      </c>
      <c r="C1649" s="130" t="s">
        <v>73</v>
      </c>
      <c r="D1649" s="137">
        <v>48702</v>
      </c>
      <c r="E1649" s="138">
        <v>0.08</v>
      </c>
      <c r="F1649" s="138">
        <v>0</v>
      </c>
      <c r="G1649" s="138">
        <v>0.08</v>
      </c>
      <c r="H1649" s="138">
        <v>0</v>
      </c>
      <c r="I1649" s="138">
        <v>0</v>
      </c>
      <c r="J1649" s="138">
        <v>0</v>
      </c>
      <c r="K1649" s="138">
        <v>0</v>
      </c>
      <c r="L1649" s="139"/>
      <c r="M1649" s="138">
        <v>0</v>
      </c>
      <c r="N1649" s="139"/>
      <c r="O1649" s="138">
        <v>0</v>
      </c>
      <c r="P1649" s="138">
        <v>0</v>
      </c>
      <c r="Q1649" s="138">
        <v>0</v>
      </c>
      <c r="R1649" s="139"/>
      <c r="S1649" s="138">
        <v>0</v>
      </c>
      <c r="T1649" s="139"/>
      <c r="U1649" s="138">
        <v>0</v>
      </c>
      <c r="V1649" s="138">
        <v>0</v>
      </c>
      <c r="W1649" s="138">
        <v>0</v>
      </c>
      <c r="X1649" s="138">
        <v>0</v>
      </c>
      <c r="Y1649" s="138">
        <v>0</v>
      </c>
      <c r="Z1649" s="139"/>
      <c r="AA1649" s="138">
        <v>0</v>
      </c>
      <c r="AB1649" s="131">
        <v>0</v>
      </c>
    </row>
    <row r="1650" spans="1:28" ht="15" customHeight="1" x14ac:dyDescent="0.25">
      <c r="A1650" s="129" t="str">
        <f>B1650&amp;"-"&amp;COUNTIF($B$3:B1650,B1650)</f>
        <v>417-137</v>
      </c>
      <c r="B1650" s="130">
        <v>417</v>
      </c>
      <c r="C1650" s="130" t="s">
        <v>73</v>
      </c>
      <c r="D1650" s="137">
        <v>47886</v>
      </c>
      <c r="E1650" s="138">
        <v>3</v>
      </c>
      <c r="F1650" s="138">
        <v>0</v>
      </c>
      <c r="G1650" s="138">
        <v>0</v>
      </c>
      <c r="H1650" s="138">
        <v>0</v>
      </c>
      <c r="I1650" s="138">
        <v>0</v>
      </c>
      <c r="J1650" s="138">
        <v>0</v>
      </c>
      <c r="K1650" s="138">
        <v>0</v>
      </c>
      <c r="L1650" s="139"/>
      <c r="M1650" s="138">
        <v>0</v>
      </c>
      <c r="N1650" s="139"/>
      <c r="O1650" s="138">
        <v>0</v>
      </c>
      <c r="P1650" s="138">
        <v>0</v>
      </c>
      <c r="Q1650" s="138">
        <v>0</v>
      </c>
      <c r="R1650" s="139"/>
      <c r="S1650" s="138">
        <v>0</v>
      </c>
      <c r="T1650" s="139"/>
      <c r="U1650" s="138">
        <v>0</v>
      </c>
      <c r="V1650" s="138">
        <v>0</v>
      </c>
      <c r="W1650" s="138">
        <v>0</v>
      </c>
      <c r="X1650" s="138">
        <v>0</v>
      </c>
      <c r="Y1650" s="138">
        <v>0</v>
      </c>
      <c r="Z1650" s="139"/>
      <c r="AA1650" s="138">
        <v>0</v>
      </c>
      <c r="AB1650" s="131">
        <v>0</v>
      </c>
    </row>
    <row r="1651" spans="1:28" ht="15" customHeight="1" x14ac:dyDescent="0.25">
      <c r="A1651" s="129" t="str">
        <f>B1651&amp;"-"&amp;COUNTIF($B$3:B1651,B1651)</f>
        <v>417-138</v>
      </c>
      <c r="B1651" s="130">
        <v>417</v>
      </c>
      <c r="C1651" s="130" t="s">
        <v>73</v>
      </c>
      <c r="D1651" s="137">
        <v>49452</v>
      </c>
      <c r="E1651" s="138">
        <v>0.99</v>
      </c>
      <c r="F1651" s="138">
        <v>0</v>
      </c>
      <c r="G1651" s="138">
        <v>0</v>
      </c>
      <c r="H1651" s="138">
        <v>0</v>
      </c>
      <c r="I1651" s="138">
        <v>0</v>
      </c>
      <c r="J1651" s="138">
        <v>0</v>
      </c>
      <c r="K1651" s="138">
        <v>0</v>
      </c>
      <c r="L1651" s="139"/>
      <c r="M1651" s="138">
        <v>0</v>
      </c>
      <c r="N1651" s="139"/>
      <c r="O1651" s="138">
        <v>0</v>
      </c>
      <c r="P1651" s="138">
        <v>0</v>
      </c>
      <c r="Q1651" s="138">
        <v>0</v>
      </c>
      <c r="R1651" s="139"/>
      <c r="S1651" s="138">
        <v>0</v>
      </c>
      <c r="T1651" s="139"/>
      <c r="U1651" s="138">
        <v>0</v>
      </c>
      <c r="V1651" s="138">
        <v>0</v>
      </c>
      <c r="W1651" s="138">
        <v>0</v>
      </c>
      <c r="X1651" s="138">
        <v>0</v>
      </c>
      <c r="Y1651" s="138">
        <v>0</v>
      </c>
      <c r="Z1651" s="139"/>
      <c r="AA1651" s="138">
        <v>0</v>
      </c>
      <c r="AB1651" s="131">
        <v>0</v>
      </c>
    </row>
    <row r="1652" spans="1:28" ht="15" customHeight="1" x14ac:dyDescent="0.25">
      <c r="A1652" s="129" t="str">
        <f>B1652&amp;"-"&amp;COUNTIF($B$3:B1652,B1652)</f>
        <v>417-139</v>
      </c>
      <c r="B1652" s="130">
        <v>417</v>
      </c>
      <c r="C1652" s="130" t="s">
        <v>73</v>
      </c>
      <c r="D1652" s="137">
        <v>50005</v>
      </c>
      <c r="E1652" s="138">
        <v>3</v>
      </c>
      <c r="F1652" s="138">
        <v>0</v>
      </c>
      <c r="G1652" s="138">
        <v>0</v>
      </c>
      <c r="H1652" s="138">
        <v>0</v>
      </c>
      <c r="I1652" s="138">
        <v>0</v>
      </c>
      <c r="J1652" s="138">
        <v>0</v>
      </c>
      <c r="K1652" s="138">
        <v>0</v>
      </c>
      <c r="L1652" s="139"/>
      <c r="M1652" s="138">
        <v>0</v>
      </c>
      <c r="N1652" s="139"/>
      <c r="O1652" s="138">
        <v>0</v>
      </c>
      <c r="P1652" s="138">
        <v>0</v>
      </c>
      <c r="Q1652" s="138">
        <v>0</v>
      </c>
      <c r="R1652" s="139"/>
      <c r="S1652" s="138">
        <v>0</v>
      </c>
      <c r="T1652" s="139"/>
      <c r="U1652" s="138">
        <v>0</v>
      </c>
      <c r="V1652" s="138">
        <v>0</v>
      </c>
      <c r="W1652" s="138">
        <v>0</v>
      </c>
      <c r="X1652" s="138">
        <v>0</v>
      </c>
      <c r="Y1652" s="138">
        <v>0</v>
      </c>
      <c r="Z1652" s="139"/>
      <c r="AA1652" s="138">
        <v>0</v>
      </c>
      <c r="AB1652" s="131">
        <v>0</v>
      </c>
    </row>
    <row r="1653" spans="1:28" ht="15" customHeight="1" x14ac:dyDescent="0.25">
      <c r="A1653" s="129" t="str">
        <f>B1653&amp;"-"&amp;COUNTIF($B$3:B1653,B1653)</f>
        <v>417-140</v>
      </c>
      <c r="B1653" s="130">
        <v>417</v>
      </c>
      <c r="C1653" s="130" t="s">
        <v>73</v>
      </c>
      <c r="D1653" s="137">
        <v>44305</v>
      </c>
      <c r="E1653" s="138">
        <v>2</v>
      </c>
      <c r="F1653" s="138">
        <v>0</v>
      </c>
      <c r="G1653" s="138">
        <v>0</v>
      </c>
      <c r="H1653" s="138">
        <v>0</v>
      </c>
      <c r="I1653" s="138">
        <v>0</v>
      </c>
      <c r="J1653" s="138">
        <v>0</v>
      </c>
      <c r="K1653" s="138">
        <v>0</v>
      </c>
      <c r="L1653" s="139"/>
      <c r="M1653" s="138">
        <v>2</v>
      </c>
      <c r="N1653" s="139"/>
      <c r="O1653" s="138">
        <v>0</v>
      </c>
      <c r="P1653" s="138">
        <v>0</v>
      </c>
      <c r="Q1653" s="138">
        <v>0</v>
      </c>
      <c r="R1653" s="139"/>
      <c r="S1653" s="138">
        <v>0</v>
      </c>
      <c r="T1653" s="139"/>
      <c r="U1653" s="138">
        <v>0</v>
      </c>
      <c r="V1653" s="138">
        <v>0</v>
      </c>
      <c r="W1653" s="138">
        <v>0</v>
      </c>
      <c r="X1653" s="138">
        <v>0</v>
      </c>
      <c r="Y1653" s="138">
        <v>0</v>
      </c>
      <c r="Z1653" s="139"/>
      <c r="AA1653" s="138">
        <v>0</v>
      </c>
      <c r="AB1653" s="131">
        <v>0</v>
      </c>
    </row>
    <row r="1654" spans="1:28" ht="15" customHeight="1" x14ac:dyDescent="0.25">
      <c r="A1654" s="129" t="str">
        <f>B1654&amp;"-"&amp;COUNTIF($B$3:B1654,B1654)</f>
        <v>417-141</v>
      </c>
      <c r="B1654" s="130">
        <v>417</v>
      </c>
      <c r="C1654" s="130" t="s">
        <v>73</v>
      </c>
      <c r="D1654" s="137">
        <v>44347</v>
      </c>
      <c r="E1654" s="138">
        <v>5.43</v>
      </c>
      <c r="F1654" s="138">
        <v>0</v>
      </c>
      <c r="G1654" s="138">
        <v>2</v>
      </c>
      <c r="H1654" s="138">
        <v>0</v>
      </c>
      <c r="I1654" s="138">
        <v>0</v>
      </c>
      <c r="J1654" s="138">
        <v>0</v>
      </c>
      <c r="K1654" s="138">
        <v>1</v>
      </c>
      <c r="L1654" s="139"/>
      <c r="M1654" s="138">
        <v>4.43</v>
      </c>
      <c r="N1654" s="139"/>
      <c r="O1654" s="138">
        <v>0</v>
      </c>
      <c r="P1654" s="138">
        <v>0</v>
      </c>
      <c r="Q1654" s="138">
        <v>0</v>
      </c>
      <c r="R1654" s="139"/>
      <c r="S1654" s="138">
        <v>0</v>
      </c>
      <c r="T1654" s="139"/>
      <c r="U1654" s="138">
        <v>0</v>
      </c>
      <c r="V1654" s="138">
        <v>0</v>
      </c>
      <c r="W1654" s="138">
        <v>0</v>
      </c>
      <c r="X1654" s="138">
        <v>0</v>
      </c>
      <c r="Y1654" s="138">
        <v>0</v>
      </c>
      <c r="Z1654" s="139"/>
      <c r="AA1654" s="138">
        <v>0</v>
      </c>
      <c r="AB1654" s="131">
        <v>0</v>
      </c>
    </row>
    <row r="1655" spans="1:28" ht="15" customHeight="1" x14ac:dyDescent="0.25">
      <c r="A1655" s="129" t="str">
        <f>B1655&amp;"-"&amp;COUNTIF($B$3:B1655,B1655)</f>
        <v>417-142</v>
      </c>
      <c r="B1655" s="130">
        <v>417</v>
      </c>
      <c r="C1655" s="130" t="s">
        <v>73</v>
      </c>
      <c r="D1655" s="137">
        <v>45476</v>
      </c>
      <c r="E1655" s="138">
        <v>1</v>
      </c>
      <c r="F1655" s="138">
        <v>0</v>
      </c>
      <c r="G1655" s="138">
        <v>0</v>
      </c>
      <c r="H1655" s="138">
        <v>0</v>
      </c>
      <c r="I1655" s="138">
        <v>0</v>
      </c>
      <c r="J1655" s="138">
        <v>0</v>
      </c>
      <c r="K1655" s="138">
        <v>0</v>
      </c>
      <c r="L1655" s="139"/>
      <c r="M1655" s="138">
        <v>0</v>
      </c>
      <c r="N1655" s="139"/>
      <c r="O1655" s="138">
        <v>0</v>
      </c>
      <c r="P1655" s="138">
        <v>0</v>
      </c>
      <c r="Q1655" s="138">
        <v>0</v>
      </c>
      <c r="R1655" s="139"/>
      <c r="S1655" s="138">
        <v>0</v>
      </c>
      <c r="T1655" s="139"/>
      <c r="U1655" s="138">
        <v>0</v>
      </c>
      <c r="V1655" s="138">
        <v>0</v>
      </c>
      <c r="W1655" s="138">
        <v>0</v>
      </c>
      <c r="X1655" s="138">
        <v>0</v>
      </c>
      <c r="Y1655" s="138">
        <v>0</v>
      </c>
      <c r="Z1655" s="139"/>
      <c r="AA1655" s="138">
        <v>0</v>
      </c>
      <c r="AB1655" s="131">
        <v>0</v>
      </c>
    </row>
    <row r="1656" spans="1:28" ht="15" customHeight="1" x14ac:dyDescent="0.25">
      <c r="A1656" s="129" t="str">
        <f>B1656&amp;"-"&amp;COUNTIF($B$3:B1656,B1656)</f>
        <v>417-143</v>
      </c>
      <c r="B1656" s="130">
        <v>417</v>
      </c>
      <c r="C1656" s="130" t="s">
        <v>73</v>
      </c>
      <c r="D1656" s="137">
        <v>44354</v>
      </c>
      <c r="E1656" s="138">
        <v>0.96</v>
      </c>
      <c r="F1656" s="138">
        <v>0</v>
      </c>
      <c r="G1656" s="138">
        <v>0</v>
      </c>
      <c r="H1656" s="138">
        <v>0</v>
      </c>
      <c r="I1656" s="138">
        <v>0</v>
      </c>
      <c r="J1656" s="138">
        <v>0</v>
      </c>
      <c r="K1656" s="138">
        <v>0</v>
      </c>
      <c r="L1656" s="139"/>
      <c r="M1656" s="138">
        <v>0</v>
      </c>
      <c r="N1656" s="139"/>
      <c r="O1656" s="138">
        <v>0</v>
      </c>
      <c r="P1656" s="138">
        <v>0</v>
      </c>
      <c r="Q1656" s="138">
        <v>0</v>
      </c>
      <c r="R1656" s="139"/>
      <c r="S1656" s="138">
        <v>0</v>
      </c>
      <c r="T1656" s="139"/>
      <c r="U1656" s="138">
        <v>0</v>
      </c>
      <c r="V1656" s="138">
        <v>0</v>
      </c>
      <c r="W1656" s="138">
        <v>0</v>
      </c>
      <c r="X1656" s="138">
        <v>0</v>
      </c>
      <c r="Y1656" s="138">
        <v>0</v>
      </c>
      <c r="Z1656" s="139"/>
      <c r="AA1656" s="138">
        <v>0</v>
      </c>
      <c r="AB1656" s="131">
        <v>0</v>
      </c>
    </row>
    <row r="1657" spans="1:28" ht="15" customHeight="1" x14ac:dyDescent="0.25">
      <c r="A1657" s="129" t="str">
        <f>B1657&amp;"-"&amp;COUNTIF($B$3:B1657,B1657)</f>
        <v>417-144</v>
      </c>
      <c r="B1657" s="130">
        <v>417</v>
      </c>
      <c r="C1657" s="130" t="s">
        <v>73</v>
      </c>
      <c r="D1657" s="137">
        <v>50153</v>
      </c>
      <c r="E1657" s="138">
        <v>7.9</v>
      </c>
      <c r="F1657" s="138">
        <v>0</v>
      </c>
      <c r="G1657" s="138">
        <v>1</v>
      </c>
      <c r="H1657" s="138">
        <v>0</v>
      </c>
      <c r="I1657" s="138">
        <v>0</v>
      </c>
      <c r="J1657" s="138">
        <v>0</v>
      </c>
      <c r="K1657" s="138">
        <v>0</v>
      </c>
      <c r="L1657" s="139"/>
      <c r="M1657" s="138">
        <v>2.9</v>
      </c>
      <c r="N1657" s="139"/>
      <c r="O1657" s="138">
        <v>0</v>
      </c>
      <c r="P1657" s="138">
        <v>0</v>
      </c>
      <c r="Q1657" s="138">
        <v>0</v>
      </c>
      <c r="R1657" s="139"/>
      <c r="S1657" s="138">
        <v>0</v>
      </c>
      <c r="T1657" s="139"/>
      <c r="U1657" s="138">
        <v>0</v>
      </c>
      <c r="V1657" s="138">
        <v>0</v>
      </c>
      <c r="W1657" s="138">
        <v>0</v>
      </c>
      <c r="X1657" s="138">
        <v>0</v>
      </c>
      <c r="Y1657" s="138">
        <v>0</v>
      </c>
      <c r="Z1657" s="139"/>
      <c r="AA1657" s="138">
        <v>0</v>
      </c>
      <c r="AB1657" s="131">
        <v>0</v>
      </c>
    </row>
    <row r="1658" spans="1:28" ht="15" customHeight="1" x14ac:dyDescent="0.25">
      <c r="A1658" s="129" t="str">
        <f>B1658&amp;"-"&amp;COUNTIF($B$3:B1658,B1658)</f>
        <v>417-145</v>
      </c>
      <c r="B1658" s="130">
        <v>417</v>
      </c>
      <c r="C1658" s="130" t="s">
        <v>73</v>
      </c>
      <c r="D1658" s="137">
        <v>44370</v>
      </c>
      <c r="E1658" s="138">
        <v>0.5</v>
      </c>
      <c r="F1658" s="138">
        <v>0</v>
      </c>
      <c r="G1658" s="138">
        <v>0</v>
      </c>
      <c r="H1658" s="138">
        <v>0</v>
      </c>
      <c r="I1658" s="138">
        <v>0</v>
      </c>
      <c r="J1658" s="138">
        <v>0</v>
      </c>
      <c r="K1658" s="138">
        <v>0</v>
      </c>
      <c r="L1658" s="139"/>
      <c r="M1658" s="138">
        <v>0</v>
      </c>
      <c r="N1658" s="139"/>
      <c r="O1658" s="138">
        <v>0</v>
      </c>
      <c r="P1658" s="138">
        <v>0</v>
      </c>
      <c r="Q1658" s="138">
        <v>0</v>
      </c>
      <c r="R1658" s="139"/>
      <c r="S1658" s="138">
        <v>0</v>
      </c>
      <c r="T1658" s="139"/>
      <c r="U1658" s="138">
        <v>0</v>
      </c>
      <c r="V1658" s="138">
        <v>0</v>
      </c>
      <c r="W1658" s="138">
        <v>0</v>
      </c>
      <c r="X1658" s="138">
        <v>0</v>
      </c>
      <c r="Y1658" s="138">
        <v>0</v>
      </c>
      <c r="Z1658" s="139"/>
      <c r="AA1658" s="138">
        <v>0</v>
      </c>
      <c r="AB1658" s="131">
        <v>0</v>
      </c>
    </row>
    <row r="1659" spans="1:28" ht="15" customHeight="1" x14ac:dyDescent="0.25">
      <c r="A1659" s="129" t="str">
        <f>B1659&amp;"-"&amp;COUNTIF($B$3:B1659,B1659)</f>
        <v>417-146</v>
      </c>
      <c r="B1659" s="130">
        <v>417</v>
      </c>
      <c r="C1659" s="130" t="s">
        <v>73</v>
      </c>
      <c r="D1659" s="137">
        <v>50229</v>
      </c>
      <c r="E1659" s="138">
        <v>2</v>
      </c>
      <c r="F1659" s="138">
        <v>0</v>
      </c>
      <c r="G1659" s="138">
        <v>0</v>
      </c>
      <c r="H1659" s="138">
        <v>0</v>
      </c>
      <c r="I1659" s="138">
        <v>0</v>
      </c>
      <c r="J1659" s="138">
        <v>0</v>
      </c>
      <c r="K1659" s="138">
        <v>0</v>
      </c>
      <c r="L1659" s="139"/>
      <c r="M1659" s="138">
        <v>1</v>
      </c>
      <c r="N1659" s="139"/>
      <c r="O1659" s="138">
        <v>0</v>
      </c>
      <c r="P1659" s="138">
        <v>0</v>
      </c>
      <c r="Q1659" s="138">
        <v>0</v>
      </c>
      <c r="R1659" s="139"/>
      <c r="S1659" s="138">
        <v>0</v>
      </c>
      <c r="T1659" s="139"/>
      <c r="U1659" s="138">
        <v>0</v>
      </c>
      <c r="V1659" s="138">
        <v>0</v>
      </c>
      <c r="W1659" s="138">
        <v>0</v>
      </c>
      <c r="X1659" s="138">
        <v>0</v>
      </c>
      <c r="Y1659" s="138">
        <v>0</v>
      </c>
      <c r="Z1659" s="139"/>
      <c r="AA1659" s="138">
        <v>0</v>
      </c>
      <c r="AB1659" s="131">
        <v>0</v>
      </c>
    </row>
    <row r="1660" spans="1:28" ht="15" customHeight="1" x14ac:dyDescent="0.25">
      <c r="A1660" s="129" t="str">
        <f>B1660&amp;"-"&amp;COUNTIF($B$3:B1660,B1660)</f>
        <v>417-147</v>
      </c>
      <c r="B1660" s="130">
        <v>417</v>
      </c>
      <c r="C1660" s="130" t="s">
        <v>73</v>
      </c>
      <c r="D1660" s="137">
        <v>44388</v>
      </c>
      <c r="E1660" s="138">
        <v>9.61</v>
      </c>
      <c r="F1660" s="138">
        <v>0</v>
      </c>
      <c r="G1660" s="138">
        <v>2</v>
      </c>
      <c r="H1660" s="138">
        <v>0</v>
      </c>
      <c r="I1660" s="138">
        <v>0</v>
      </c>
      <c r="J1660" s="138">
        <v>0</v>
      </c>
      <c r="K1660" s="138">
        <v>1</v>
      </c>
      <c r="L1660" s="139"/>
      <c r="M1660" s="138">
        <v>1.8</v>
      </c>
      <c r="N1660" s="139"/>
      <c r="O1660" s="138">
        <v>0</v>
      </c>
      <c r="P1660" s="138">
        <v>0</v>
      </c>
      <c r="Q1660" s="138">
        <v>0</v>
      </c>
      <c r="R1660" s="139"/>
      <c r="S1660" s="138">
        <v>0</v>
      </c>
      <c r="T1660" s="139"/>
      <c r="U1660" s="138">
        <v>0</v>
      </c>
      <c r="V1660" s="138">
        <v>0</v>
      </c>
      <c r="W1660" s="138">
        <v>0</v>
      </c>
      <c r="X1660" s="138">
        <v>0</v>
      </c>
      <c r="Y1660" s="138">
        <v>0</v>
      </c>
      <c r="Z1660" s="139"/>
      <c r="AA1660" s="138">
        <v>0</v>
      </c>
      <c r="AB1660" s="131">
        <v>0</v>
      </c>
    </row>
    <row r="1661" spans="1:28" ht="15" customHeight="1" x14ac:dyDescent="0.25">
      <c r="A1661" s="129" t="str">
        <f>B1661&amp;"-"&amp;COUNTIF($B$3:B1661,B1661)</f>
        <v>417-148</v>
      </c>
      <c r="B1661" s="130">
        <v>417</v>
      </c>
      <c r="C1661" s="130" t="s">
        <v>73</v>
      </c>
      <c r="D1661" s="137">
        <v>48520</v>
      </c>
      <c r="E1661" s="138">
        <v>1</v>
      </c>
      <c r="F1661" s="138">
        <v>0</v>
      </c>
      <c r="G1661" s="138">
        <v>0</v>
      </c>
      <c r="H1661" s="138">
        <v>0</v>
      </c>
      <c r="I1661" s="138">
        <v>0</v>
      </c>
      <c r="J1661" s="138">
        <v>0</v>
      </c>
      <c r="K1661" s="138">
        <v>0</v>
      </c>
      <c r="L1661" s="139"/>
      <c r="M1661" s="138">
        <v>1</v>
      </c>
      <c r="N1661" s="139"/>
      <c r="O1661" s="138">
        <v>0</v>
      </c>
      <c r="P1661" s="138">
        <v>0</v>
      </c>
      <c r="Q1661" s="138">
        <v>0</v>
      </c>
      <c r="R1661" s="139"/>
      <c r="S1661" s="138">
        <v>0</v>
      </c>
      <c r="T1661" s="139"/>
      <c r="U1661" s="138">
        <v>0</v>
      </c>
      <c r="V1661" s="138">
        <v>0</v>
      </c>
      <c r="W1661" s="138">
        <v>0</v>
      </c>
      <c r="X1661" s="138">
        <v>0</v>
      </c>
      <c r="Y1661" s="138">
        <v>0</v>
      </c>
      <c r="Z1661" s="139"/>
      <c r="AA1661" s="138">
        <v>0</v>
      </c>
      <c r="AB1661" s="131">
        <v>0</v>
      </c>
    </row>
    <row r="1662" spans="1:28" ht="15" customHeight="1" x14ac:dyDescent="0.25">
      <c r="A1662" s="129" t="str">
        <f>B1662&amp;"-"&amp;COUNTIF($B$3:B1662,B1662)</f>
        <v>417-149</v>
      </c>
      <c r="B1662" s="130">
        <v>417</v>
      </c>
      <c r="C1662" s="130" t="s">
        <v>73</v>
      </c>
      <c r="D1662" s="137">
        <v>45492</v>
      </c>
      <c r="E1662" s="138">
        <v>4.43</v>
      </c>
      <c r="F1662" s="138">
        <v>0</v>
      </c>
      <c r="G1662" s="138">
        <v>0</v>
      </c>
      <c r="H1662" s="138">
        <v>0</v>
      </c>
      <c r="I1662" s="138">
        <v>0</v>
      </c>
      <c r="J1662" s="138">
        <v>0</v>
      </c>
      <c r="K1662" s="138">
        <v>0</v>
      </c>
      <c r="L1662" s="139"/>
      <c r="M1662" s="138">
        <v>2.4300000000000002</v>
      </c>
      <c r="N1662" s="139"/>
      <c r="O1662" s="138">
        <v>0</v>
      </c>
      <c r="P1662" s="138">
        <v>0</v>
      </c>
      <c r="Q1662" s="138">
        <v>0</v>
      </c>
      <c r="R1662" s="139"/>
      <c r="S1662" s="138">
        <v>0</v>
      </c>
      <c r="T1662" s="139"/>
      <c r="U1662" s="138">
        <v>0</v>
      </c>
      <c r="V1662" s="138">
        <v>0</v>
      </c>
      <c r="W1662" s="138">
        <v>0</v>
      </c>
      <c r="X1662" s="138">
        <v>0</v>
      </c>
      <c r="Y1662" s="138">
        <v>0</v>
      </c>
      <c r="Z1662" s="139"/>
      <c r="AA1662" s="138">
        <v>0</v>
      </c>
      <c r="AB1662" s="131">
        <v>0</v>
      </c>
    </row>
    <row r="1663" spans="1:28" ht="15" customHeight="1" x14ac:dyDescent="0.25">
      <c r="A1663" s="129" t="str">
        <f>B1663&amp;"-"&amp;COUNTIF($B$3:B1663,B1663)</f>
        <v>417-150</v>
      </c>
      <c r="B1663" s="130">
        <v>417</v>
      </c>
      <c r="C1663" s="130" t="s">
        <v>73</v>
      </c>
      <c r="D1663" s="137">
        <v>46920</v>
      </c>
      <c r="E1663" s="138">
        <v>0.47</v>
      </c>
      <c r="F1663" s="138">
        <v>0</v>
      </c>
      <c r="G1663" s="138">
        <v>0</v>
      </c>
      <c r="H1663" s="138">
        <v>0</v>
      </c>
      <c r="I1663" s="138">
        <v>0</v>
      </c>
      <c r="J1663" s="138">
        <v>0</v>
      </c>
      <c r="K1663" s="138">
        <v>0</v>
      </c>
      <c r="L1663" s="139"/>
      <c r="M1663" s="138">
        <v>0.47</v>
      </c>
      <c r="N1663" s="139"/>
      <c r="O1663" s="138">
        <v>0</v>
      </c>
      <c r="P1663" s="138">
        <v>0</v>
      </c>
      <c r="Q1663" s="138">
        <v>0</v>
      </c>
      <c r="R1663" s="139"/>
      <c r="S1663" s="138">
        <v>0</v>
      </c>
      <c r="T1663" s="139"/>
      <c r="U1663" s="138">
        <v>0</v>
      </c>
      <c r="V1663" s="138">
        <v>0</v>
      </c>
      <c r="W1663" s="138">
        <v>0</v>
      </c>
      <c r="X1663" s="138">
        <v>0</v>
      </c>
      <c r="Y1663" s="138">
        <v>0</v>
      </c>
      <c r="Z1663" s="139"/>
      <c r="AA1663" s="138">
        <v>0</v>
      </c>
      <c r="AB1663" s="131">
        <v>0</v>
      </c>
    </row>
    <row r="1664" spans="1:28" ht="15" customHeight="1" x14ac:dyDescent="0.25">
      <c r="A1664" s="129" t="str">
        <f>B1664&amp;"-"&amp;COUNTIF($B$3:B1664,B1664)</f>
        <v>417-151</v>
      </c>
      <c r="B1664" s="130">
        <v>417</v>
      </c>
      <c r="C1664" s="130" t="s">
        <v>73</v>
      </c>
      <c r="D1664" s="137">
        <v>44396</v>
      </c>
      <c r="E1664" s="138">
        <v>1.06</v>
      </c>
      <c r="F1664" s="138">
        <v>0</v>
      </c>
      <c r="G1664" s="138">
        <v>0.06</v>
      </c>
      <c r="H1664" s="138">
        <v>0</v>
      </c>
      <c r="I1664" s="138">
        <v>0</v>
      </c>
      <c r="J1664" s="138">
        <v>0</v>
      </c>
      <c r="K1664" s="138">
        <v>0</v>
      </c>
      <c r="L1664" s="139"/>
      <c r="M1664" s="138">
        <v>0</v>
      </c>
      <c r="N1664" s="139"/>
      <c r="O1664" s="138">
        <v>0</v>
      </c>
      <c r="P1664" s="138">
        <v>0</v>
      </c>
      <c r="Q1664" s="138">
        <v>0</v>
      </c>
      <c r="R1664" s="139"/>
      <c r="S1664" s="138">
        <v>0</v>
      </c>
      <c r="T1664" s="139"/>
      <c r="U1664" s="138">
        <v>0</v>
      </c>
      <c r="V1664" s="138">
        <v>0</v>
      </c>
      <c r="W1664" s="138">
        <v>0</v>
      </c>
      <c r="X1664" s="138">
        <v>0</v>
      </c>
      <c r="Y1664" s="138">
        <v>0</v>
      </c>
      <c r="Z1664" s="139"/>
      <c r="AA1664" s="138">
        <v>0.77</v>
      </c>
      <c r="AB1664" s="131">
        <v>0</v>
      </c>
    </row>
    <row r="1665" spans="1:28" ht="15" customHeight="1" x14ac:dyDescent="0.25">
      <c r="A1665" s="129" t="str">
        <f>B1665&amp;"-"&amp;COUNTIF($B$3:B1665,B1665)</f>
        <v>417-152</v>
      </c>
      <c r="B1665" s="130">
        <v>417</v>
      </c>
      <c r="C1665" s="130" t="s">
        <v>73</v>
      </c>
      <c r="D1665" s="137">
        <v>49890</v>
      </c>
      <c r="E1665" s="138">
        <v>4.1900000000000004</v>
      </c>
      <c r="F1665" s="138">
        <v>0</v>
      </c>
      <c r="G1665" s="138">
        <v>0</v>
      </c>
      <c r="H1665" s="138">
        <v>0</v>
      </c>
      <c r="I1665" s="138">
        <v>0</v>
      </c>
      <c r="J1665" s="138">
        <v>0</v>
      </c>
      <c r="K1665" s="138">
        <v>0</v>
      </c>
      <c r="L1665" s="139"/>
      <c r="M1665" s="138">
        <v>1.98</v>
      </c>
      <c r="N1665" s="139"/>
      <c r="O1665" s="138">
        <v>0</v>
      </c>
      <c r="P1665" s="138">
        <v>0</v>
      </c>
      <c r="Q1665" s="138">
        <v>0</v>
      </c>
      <c r="R1665" s="139"/>
      <c r="S1665" s="138">
        <v>0</v>
      </c>
      <c r="T1665" s="139"/>
      <c r="U1665" s="138">
        <v>0</v>
      </c>
      <c r="V1665" s="138">
        <v>0</v>
      </c>
      <c r="W1665" s="138">
        <v>0</v>
      </c>
      <c r="X1665" s="138">
        <v>0</v>
      </c>
      <c r="Y1665" s="138">
        <v>0</v>
      </c>
      <c r="Z1665" s="139"/>
      <c r="AA1665" s="138">
        <v>0</v>
      </c>
      <c r="AB1665" s="131">
        <v>0</v>
      </c>
    </row>
    <row r="1666" spans="1:28" ht="15" customHeight="1" x14ac:dyDescent="0.25">
      <c r="A1666" s="129" t="str">
        <f>B1666&amp;"-"&amp;COUNTIF($B$3:B1666,B1666)</f>
        <v>417-153</v>
      </c>
      <c r="B1666" s="130">
        <v>417</v>
      </c>
      <c r="C1666" s="130" t="s">
        <v>73</v>
      </c>
      <c r="D1666" s="137">
        <v>44412</v>
      </c>
      <c r="E1666" s="138">
        <v>4.46</v>
      </c>
      <c r="F1666" s="138">
        <v>0</v>
      </c>
      <c r="G1666" s="138">
        <v>1</v>
      </c>
      <c r="H1666" s="138">
        <v>0</v>
      </c>
      <c r="I1666" s="138">
        <v>0</v>
      </c>
      <c r="J1666" s="138">
        <v>0</v>
      </c>
      <c r="K1666" s="138">
        <v>1</v>
      </c>
      <c r="L1666" s="139"/>
      <c r="M1666" s="138">
        <v>2.46</v>
      </c>
      <c r="N1666" s="139"/>
      <c r="O1666" s="138">
        <v>0</v>
      </c>
      <c r="P1666" s="138">
        <v>0</v>
      </c>
      <c r="Q1666" s="138">
        <v>0</v>
      </c>
      <c r="R1666" s="139"/>
      <c r="S1666" s="138">
        <v>0</v>
      </c>
      <c r="T1666" s="139"/>
      <c r="U1666" s="138">
        <v>0</v>
      </c>
      <c r="V1666" s="138">
        <v>0</v>
      </c>
      <c r="W1666" s="138">
        <v>0</v>
      </c>
      <c r="X1666" s="138">
        <v>0</v>
      </c>
      <c r="Y1666" s="138">
        <v>0</v>
      </c>
      <c r="Z1666" s="139"/>
      <c r="AA1666" s="138">
        <v>0</v>
      </c>
      <c r="AB1666" s="131">
        <v>0</v>
      </c>
    </row>
    <row r="1667" spans="1:28" ht="15" customHeight="1" x14ac:dyDescent="0.25">
      <c r="A1667" s="129" t="str">
        <f>B1667&amp;"-"&amp;COUNTIF($B$3:B1667,B1667)</f>
        <v>417-154</v>
      </c>
      <c r="B1667" s="130">
        <v>417</v>
      </c>
      <c r="C1667" s="130" t="s">
        <v>73</v>
      </c>
      <c r="D1667" s="137">
        <v>44487</v>
      </c>
      <c r="E1667" s="138">
        <v>1</v>
      </c>
      <c r="F1667" s="138">
        <v>0</v>
      </c>
      <c r="G1667" s="138">
        <v>1</v>
      </c>
      <c r="H1667" s="138">
        <v>0</v>
      </c>
      <c r="I1667" s="138">
        <v>0</v>
      </c>
      <c r="J1667" s="138">
        <v>0</v>
      </c>
      <c r="K1667" s="138">
        <v>0</v>
      </c>
      <c r="L1667" s="139"/>
      <c r="M1667" s="138">
        <v>0</v>
      </c>
      <c r="N1667" s="139"/>
      <c r="O1667" s="138">
        <v>0</v>
      </c>
      <c r="P1667" s="138">
        <v>0</v>
      </c>
      <c r="Q1667" s="138">
        <v>0</v>
      </c>
      <c r="R1667" s="139"/>
      <c r="S1667" s="138">
        <v>0</v>
      </c>
      <c r="T1667" s="139"/>
      <c r="U1667" s="138">
        <v>0</v>
      </c>
      <c r="V1667" s="138">
        <v>0</v>
      </c>
      <c r="W1667" s="138">
        <v>0</v>
      </c>
      <c r="X1667" s="138">
        <v>0</v>
      </c>
      <c r="Y1667" s="138">
        <v>0</v>
      </c>
      <c r="Z1667" s="139"/>
      <c r="AA1667" s="138">
        <v>0</v>
      </c>
      <c r="AB1667" s="131">
        <v>0</v>
      </c>
    </row>
    <row r="1668" spans="1:28" ht="15" customHeight="1" x14ac:dyDescent="0.25">
      <c r="A1668" s="129" t="str">
        <f>B1668&amp;"-"&amp;COUNTIF($B$3:B1668,B1668)</f>
        <v>417-155</v>
      </c>
      <c r="B1668" s="130">
        <v>417</v>
      </c>
      <c r="C1668" s="130" t="s">
        <v>73</v>
      </c>
      <c r="D1668" s="137">
        <v>45559</v>
      </c>
      <c r="E1668" s="138">
        <v>3</v>
      </c>
      <c r="F1668" s="138">
        <v>0</v>
      </c>
      <c r="G1668" s="138">
        <v>0</v>
      </c>
      <c r="H1668" s="138">
        <v>0</v>
      </c>
      <c r="I1668" s="138">
        <v>0</v>
      </c>
      <c r="J1668" s="138">
        <v>0</v>
      </c>
      <c r="K1668" s="138">
        <v>0</v>
      </c>
      <c r="L1668" s="139"/>
      <c r="M1668" s="138">
        <v>0</v>
      </c>
      <c r="N1668" s="139"/>
      <c r="O1668" s="138">
        <v>0</v>
      </c>
      <c r="P1668" s="138">
        <v>0</v>
      </c>
      <c r="Q1668" s="138">
        <v>0</v>
      </c>
      <c r="R1668" s="139"/>
      <c r="S1668" s="138">
        <v>0</v>
      </c>
      <c r="T1668" s="139"/>
      <c r="U1668" s="138">
        <v>0</v>
      </c>
      <c r="V1668" s="138">
        <v>0</v>
      </c>
      <c r="W1668" s="138">
        <v>0</v>
      </c>
      <c r="X1668" s="138">
        <v>0</v>
      </c>
      <c r="Y1668" s="138">
        <v>0</v>
      </c>
      <c r="Z1668" s="139"/>
      <c r="AA1668" s="138">
        <v>0</v>
      </c>
      <c r="AB1668" s="131">
        <v>0</v>
      </c>
    </row>
    <row r="1669" spans="1:28" ht="15" customHeight="1" x14ac:dyDescent="0.25">
      <c r="A1669" s="129" t="str">
        <f>B1669&amp;"-"&amp;COUNTIF($B$3:B1669,B1669)</f>
        <v>417-156</v>
      </c>
      <c r="B1669" s="130">
        <v>417</v>
      </c>
      <c r="C1669" s="130" t="s">
        <v>73</v>
      </c>
      <c r="D1669" s="137">
        <v>44453</v>
      </c>
      <c r="E1669" s="138">
        <v>4.32</v>
      </c>
      <c r="F1669" s="138">
        <v>0</v>
      </c>
      <c r="G1669" s="138">
        <v>1.32</v>
      </c>
      <c r="H1669" s="138">
        <v>0</v>
      </c>
      <c r="I1669" s="138">
        <v>0</v>
      </c>
      <c r="J1669" s="138">
        <v>0</v>
      </c>
      <c r="K1669" s="138">
        <v>0</v>
      </c>
      <c r="L1669" s="139"/>
      <c r="M1669" s="138">
        <v>1</v>
      </c>
      <c r="N1669" s="139"/>
      <c r="O1669" s="138">
        <v>0</v>
      </c>
      <c r="P1669" s="138">
        <v>0</v>
      </c>
      <c r="Q1669" s="138">
        <v>0</v>
      </c>
      <c r="R1669" s="139"/>
      <c r="S1669" s="138">
        <v>0</v>
      </c>
      <c r="T1669" s="139"/>
      <c r="U1669" s="138">
        <v>0</v>
      </c>
      <c r="V1669" s="138">
        <v>0</v>
      </c>
      <c r="W1669" s="138">
        <v>0</v>
      </c>
      <c r="X1669" s="138">
        <v>0</v>
      </c>
      <c r="Y1669" s="138">
        <v>0</v>
      </c>
      <c r="Z1669" s="139"/>
      <c r="AA1669" s="138">
        <v>0</v>
      </c>
      <c r="AB1669" s="131">
        <v>0</v>
      </c>
    </row>
    <row r="1670" spans="1:28" ht="15" customHeight="1" x14ac:dyDescent="0.25">
      <c r="A1670" s="129" t="str">
        <f>B1670&amp;"-"&amp;COUNTIF($B$3:B1670,B1670)</f>
        <v>417-157</v>
      </c>
      <c r="B1670" s="130">
        <v>417</v>
      </c>
      <c r="C1670" s="130" t="s">
        <v>73</v>
      </c>
      <c r="D1670" s="137">
        <v>47217</v>
      </c>
      <c r="E1670" s="138">
        <v>1.58</v>
      </c>
      <c r="F1670" s="138">
        <v>0</v>
      </c>
      <c r="G1670" s="138">
        <v>1</v>
      </c>
      <c r="H1670" s="138">
        <v>0</v>
      </c>
      <c r="I1670" s="138">
        <v>0</v>
      </c>
      <c r="J1670" s="138">
        <v>0</v>
      </c>
      <c r="K1670" s="138">
        <v>0</v>
      </c>
      <c r="L1670" s="139"/>
      <c r="M1670" s="138">
        <v>1</v>
      </c>
      <c r="N1670" s="139"/>
      <c r="O1670" s="138">
        <v>0</v>
      </c>
      <c r="P1670" s="138">
        <v>0</v>
      </c>
      <c r="Q1670" s="138">
        <v>0</v>
      </c>
      <c r="R1670" s="139"/>
      <c r="S1670" s="138">
        <v>0</v>
      </c>
      <c r="T1670" s="139"/>
      <c r="U1670" s="138">
        <v>0</v>
      </c>
      <c r="V1670" s="138">
        <v>0</v>
      </c>
      <c r="W1670" s="138">
        <v>0</v>
      </c>
      <c r="X1670" s="138">
        <v>0</v>
      </c>
      <c r="Y1670" s="138">
        <v>0</v>
      </c>
      <c r="Z1670" s="139"/>
      <c r="AA1670" s="138">
        <v>0</v>
      </c>
      <c r="AB1670" s="131">
        <v>0</v>
      </c>
    </row>
    <row r="1671" spans="1:28" ht="15" customHeight="1" x14ac:dyDescent="0.25">
      <c r="A1671" s="129" t="str">
        <f>B1671&amp;"-"&amp;COUNTIF($B$3:B1671,B1671)</f>
        <v>417-158</v>
      </c>
      <c r="B1671" s="130">
        <v>417</v>
      </c>
      <c r="C1671" s="130" t="s">
        <v>73</v>
      </c>
      <c r="D1671" s="137">
        <v>45567</v>
      </c>
      <c r="E1671" s="138">
        <v>1.1599999999999999</v>
      </c>
      <c r="F1671" s="138">
        <v>0</v>
      </c>
      <c r="G1671" s="138">
        <v>1</v>
      </c>
      <c r="H1671" s="138">
        <v>0</v>
      </c>
      <c r="I1671" s="138">
        <v>0</v>
      </c>
      <c r="J1671" s="138">
        <v>0</v>
      </c>
      <c r="K1671" s="138">
        <v>0</v>
      </c>
      <c r="L1671" s="139"/>
      <c r="M1671" s="138">
        <v>0</v>
      </c>
      <c r="N1671" s="139"/>
      <c r="O1671" s="138">
        <v>0</v>
      </c>
      <c r="P1671" s="138">
        <v>0</v>
      </c>
      <c r="Q1671" s="138">
        <v>0</v>
      </c>
      <c r="R1671" s="139"/>
      <c r="S1671" s="138">
        <v>0</v>
      </c>
      <c r="T1671" s="139"/>
      <c r="U1671" s="138">
        <v>0</v>
      </c>
      <c r="V1671" s="138">
        <v>0</v>
      </c>
      <c r="W1671" s="138">
        <v>0</v>
      </c>
      <c r="X1671" s="138">
        <v>0</v>
      </c>
      <c r="Y1671" s="138">
        <v>0</v>
      </c>
      <c r="Z1671" s="139"/>
      <c r="AA1671" s="138">
        <v>0</v>
      </c>
      <c r="AB1671" s="131">
        <v>0</v>
      </c>
    </row>
    <row r="1672" spans="1:28" ht="15" customHeight="1" x14ac:dyDescent="0.25">
      <c r="A1672" s="129" t="str">
        <f>B1672&amp;"-"&amp;COUNTIF($B$3:B1672,B1672)</f>
        <v>417-159</v>
      </c>
      <c r="B1672" s="130">
        <v>417</v>
      </c>
      <c r="C1672" s="130" t="s">
        <v>73</v>
      </c>
      <c r="D1672" s="137">
        <v>44495</v>
      </c>
      <c r="E1672" s="138">
        <v>9.2200000000000006</v>
      </c>
      <c r="F1672" s="138">
        <v>0</v>
      </c>
      <c r="G1672" s="138">
        <v>0.19</v>
      </c>
      <c r="H1672" s="138">
        <v>0</v>
      </c>
      <c r="I1672" s="138">
        <v>0</v>
      </c>
      <c r="J1672" s="138">
        <v>1</v>
      </c>
      <c r="K1672" s="138">
        <v>0</v>
      </c>
      <c r="L1672" s="139"/>
      <c r="M1672" s="138">
        <v>7.4</v>
      </c>
      <c r="N1672" s="139"/>
      <c r="O1672" s="138">
        <v>0</v>
      </c>
      <c r="P1672" s="138">
        <v>0</v>
      </c>
      <c r="Q1672" s="138">
        <v>0</v>
      </c>
      <c r="R1672" s="139"/>
      <c r="S1672" s="138">
        <v>0</v>
      </c>
      <c r="T1672" s="139"/>
      <c r="U1672" s="138">
        <v>0</v>
      </c>
      <c r="V1672" s="138">
        <v>0</v>
      </c>
      <c r="W1672" s="138">
        <v>0</v>
      </c>
      <c r="X1672" s="138">
        <v>0</v>
      </c>
      <c r="Y1672" s="138">
        <v>0</v>
      </c>
      <c r="Z1672" s="139"/>
      <c r="AA1672" s="138">
        <v>0</v>
      </c>
      <c r="AB1672" s="131">
        <v>0</v>
      </c>
    </row>
    <row r="1673" spans="1:28" ht="15" customHeight="1" x14ac:dyDescent="0.25">
      <c r="A1673" s="129" t="str">
        <f>B1673&amp;"-"&amp;COUNTIF($B$3:B1673,B1673)</f>
        <v>417-160</v>
      </c>
      <c r="B1673" s="130">
        <v>417</v>
      </c>
      <c r="C1673" s="130" t="s">
        <v>73</v>
      </c>
      <c r="D1673" s="137">
        <v>50047</v>
      </c>
      <c r="E1673" s="138">
        <v>4.9400000000000004</v>
      </c>
      <c r="F1673" s="138">
        <v>0</v>
      </c>
      <c r="G1673" s="138">
        <v>1</v>
      </c>
      <c r="H1673" s="138">
        <v>0.18</v>
      </c>
      <c r="I1673" s="138">
        <v>0</v>
      </c>
      <c r="J1673" s="138">
        <v>0</v>
      </c>
      <c r="K1673" s="138">
        <v>0</v>
      </c>
      <c r="L1673" s="139"/>
      <c r="M1673" s="138">
        <v>0</v>
      </c>
      <c r="N1673" s="139"/>
      <c r="O1673" s="138">
        <v>0</v>
      </c>
      <c r="P1673" s="138">
        <v>0</v>
      </c>
      <c r="Q1673" s="138">
        <v>0</v>
      </c>
      <c r="R1673" s="139"/>
      <c r="S1673" s="138">
        <v>0</v>
      </c>
      <c r="T1673" s="139"/>
      <c r="U1673" s="138">
        <v>0</v>
      </c>
      <c r="V1673" s="138">
        <v>0</v>
      </c>
      <c r="W1673" s="138">
        <v>0</v>
      </c>
      <c r="X1673" s="138">
        <v>0</v>
      </c>
      <c r="Y1673" s="138">
        <v>0</v>
      </c>
      <c r="Z1673" s="139"/>
      <c r="AA1673" s="138">
        <v>0</v>
      </c>
      <c r="AB1673" s="131">
        <v>0</v>
      </c>
    </row>
    <row r="1674" spans="1:28" ht="15" customHeight="1" x14ac:dyDescent="0.25">
      <c r="A1674" s="129" t="str">
        <f>B1674&amp;"-"&amp;COUNTIF($B$3:B1674,B1674)</f>
        <v>417-161</v>
      </c>
      <c r="B1674" s="130">
        <v>417</v>
      </c>
      <c r="C1674" s="130" t="s">
        <v>73</v>
      </c>
      <c r="D1674" s="137">
        <v>44503</v>
      </c>
      <c r="E1674" s="138">
        <v>2</v>
      </c>
      <c r="F1674" s="138">
        <v>0</v>
      </c>
      <c r="G1674" s="138">
        <v>0</v>
      </c>
      <c r="H1674" s="138">
        <v>0</v>
      </c>
      <c r="I1674" s="138">
        <v>0</v>
      </c>
      <c r="J1674" s="138">
        <v>0</v>
      </c>
      <c r="K1674" s="138">
        <v>0</v>
      </c>
      <c r="L1674" s="139"/>
      <c r="M1674" s="138">
        <v>0</v>
      </c>
      <c r="N1674" s="139"/>
      <c r="O1674" s="138">
        <v>0</v>
      </c>
      <c r="P1674" s="138">
        <v>0</v>
      </c>
      <c r="Q1674" s="138">
        <v>0</v>
      </c>
      <c r="R1674" s="139"/>
      <c r="S1674" s="138">
        <v>0</v>
      </c>
      <c r="T1674" s="139"/>
      <c r="U1674" s="138">
        <v>0</v>
      </c>
      <c r="V1674" s="138">
        <v>0</v>
      </c>
      <c r="W1674" s="138">
        <v>0</v>
      </c>
      <c r="X1674" s="138">
        <v>0</v>
      </c>
      <c r="Y1674" s="138">
        <v>0</v>
      </c>
      <c r="Z1674" s="139"/>
      <c r="AA1674" s="138">
        <v>0</v>
      </c>
      <c r="AB1674" s="131">
        <v>0</v>
      </c>
    </row>
    <row r="1675" spans="1:28" ht="15" customHeight="1" x14ac:dyDescent="0.25">
      <c r="A1675" s="129" t="str">
        <f>B1675&amp;"-"&amp;COUNTIF($B$3:B1675,B1675)</f>
        <v>417-162</v>
      </c>
      <c r="B1675" s="130">
        <v>417</v>
      </c>
      <c r="C1675" s="130" t="s">
        <v>73</v>
      </c>
      <c r="D1675" s="137">
        <v>48025</v>
      </c>
      <c r="E1675" s="138">
        <v>1</v>
      </c>
      <c r="F1675" s="138">
        <v>0</v>
      </c>
      <c r="G1675" s="138">
        <v>0</v>
      </c>
      <c r="H1675" s="138">
        <v>0</v>
      </c>
      <c r="I1675" s="138">
        <v>0</v>
      </c>
      <c r="J1675" s="138">
        <v>0</v>
      </c>
      <c r="K1675" s="138">
        <v>0</v>
      </c>
      <c r="L1675" s="139"/>
      <c r="M1675" s="138">
        <v>0</v>
      </c>
      <c r="N1675" s="139"/>
      <c r="O1675" s="138">
        <v>0</v>
      </c>
      <c r="P1675" s="138">
        <v>0</v>
      </c>
      <c r="Q1675" s="138">
        <v>0</v>
      </c>
      <c r="R1675" s="139"/>
      <c r="S1675" s="138">
        <v>0</v>
      </c>
      <c r="T1675" s="139"/>
      <c r="U1675" s="138">
        <v>0</v>
      </c>
      <c r="V1675" s="138">
        <v>0</v>
      </c>
      <c r="W1675" s="138">
        <v>0</v>
      </c>
      <c r="X1675" s="138">
        <v>0</v>
      </c>
      <c r="Y1675" s="138">
        <v>0</v>
      </c>
      <c r="Z1675" s="139"/>
      <c r="AA1675" s="138">
        <v>0</v>
      </c>
      <c r="AB1675" s="131">
        <v>0</v>
      </c>
    </row>
    <row r="1676" spans="1:28" ht="15" customHeight="1" x14ac:dyDescent="0.25">
      <c r="A1676" s="129" t="str">
        <f>B1676&amp;"-"&amp;COUNTIF($B$3:B1676,B1676)</f>
        <v>417-163</v>
      </c>
      <c r="B1676" s="130">
        <v>417</v>
      </c>
      <c r="C1676" s="130" t="s">
        <v>73</v>
      </c>
      <c r="D1676" s="137">
        <v>44529</v>
      </c>
      <c r="E1676" s="138">
        <v>0.51</v>
      </c>
      <c r="F1676" s="138">
        <v>0</v>
      </c>
      <c r="G1676" s="138">
        <v>0</v>
      </c>
      <c r="H1676" s="138">
        <v>0</v>
      </c>
      <c r="I1676" s="138">
        <v>0</v>
      </c>
      <c r="J1676" s="138">
        <v>0</v>
      </c>
      <c r="K1676" s="138">
        <v>0</v>
      </c>
      <c r="L1676" s="139"/>
      <c r="M1676" s="138">
        <v>0.51</v>
      </c>
      <c r="N1676" s="139"/>
      <c r="O1676" s="138">
        <v>0</v>
      </c>
      <c r="P1676" s="138">
        <v>0</v>
      </c>
      <c r="Q1676" s="138">
        <v>0</v>
      </c>
      <c r="R1676" s="139"/>
      <c r="S1676" s="138">
        <v>0</v>
      </c>
      <c r="T1676" s="139"/>
      <c r="U1676" s="138">
        <v>0</v>
      </c>
      <c r="V1676" s="138">
        <v>0</v>
      </c>
      <c r="W1676" s="138">
        <v>0</v>
      </c>
      <c r="X1676" s="138">
        <v>0</v>
      </c>
      <c r="Y1676" s="138">
        <v>0</v>
      </c>
      <c r="Z1676" s="139"/>
      <c r="AA1676" s="138">
        <v>0</v>
      </c>
      <c r="AB1676" s="131">
        <v>0</v>
      </c>
    </row>
    <row r="1677" spans="1:28" ht="15" customHeight="1" x14ac:dyDescent="0.25">
      <c r="A1677" s="129" t="str">
        <f>B1677&amp;"-"&amp;COUNTIF($B$3:B1677,B1677)</f>
        <v>417-164</v>
      </c>
      <c r="B1677" s="130">
        <v>417</v>
      </c>
      <c r="C1677" s="130" t="s">
        <v>73</v>
      </c>
      <c r="D1677" s="137">
        <v>44537</v>
      </c>
      <c r="E1677" s="138">
        <v>2</v>
      </c>
      <c r="F1677" s="138">
        <v>0</v>
      </c>
      <c r="G1677" s="138">
        <v>0</v>
      </c>
      <c r="H1677" s="138">
        <v>0</v>
      </c>
      <c r="I1677" s="138">
        <v>0</v>
      </c>
      <c r="J1677" s="138">
        <v>0</v>
      </c>
      <c r="K1677" s="138">
        <v>0</v>
      </c>
      <c r="L1677" s="139"/>
      <c r="M1677" s="138">
        <v>1</v>
      </c>
      <c r="N1677" s="139"/>
      <c r="O1677" s="138">
        <v>0</v>
      </c>
      <c r="P1677" s="138">
        <v>0</v>
      </c>
      <c r="Q1677" s="138">
        <v>0</v>
      </c>
      <c r="R1677" s="139"/>
      <c r="S1677" s="138">
        <v>0</v>
      </c>
      <c r="T1677" s="139"/>
      <c r="U1677" s="138">
        <v>0</v>
      </c>
      <c r="V1677" s="138">
        <v>0</v>
      </c>
      <c r="W1677" s="138">
        <v>0</v>
      </c>
      <c r="X1677" s="138">
        <v>0</v>
      </c>
      <c r="Y1677" s="138">
        <v>0</v>
      </c>
      <c r="Z1677" s="139"/>
      <c r="AA1677" s="138">
        <v>0</v>
      </c>
      <c r="AB1677" s="131">
        <v>0</v>
      </c>
    </row>
    <row r="1678" spans="1:28" ht="15" customHeight="1" x14ac:dyDescent="0.25">
      <c r="A1678" s="129" t="str">
        <f>B1678&amp;"-"&amp;COUNTIF($B$3:B1678,B1678)</f>
        <v>417-165</v>
      </c>
      <c r="B1678" s="130">
        <v>417</v>
      </c>
      <c r="C1678" s="130" t="s">
        <v>73</v>
      </c>
      <c r="D1678" s="137">
        <v>44545</v>
      </c>
      <c r="E1678" s="138">
        <v>0.4</v>
      </c>
      <c r="F1678" s="138">
        <v>0</v>
      </c>
      <c r="G1678" s="138">
        <v>0</v>
      </c>
      <c r="H1678" s="138">
        <v>0</v>
      </c>
      <c r="I1678" s="138">
        <v>0</v>
      </c>
      <c r="J1678" s="138">
        <v>0</v>
      </c>
      <c r="K1678" s="138">
        <v>0</v>
      </c>
      <c r="L1678" s="139"/>
      <c r="M1678" s="138">
        <v>0.4</v>
      </c>
      <c r="N1678" s="139"/>
      <c r="O1678" s="138">
        <v>0</v>
      </c>
      <c r="P1678" s="138">
        <v>0</v>
      </c>
      <c r="Q1678" s="138">
        <v>0</v>
      </c>
      <c r="R1678" s="139"/>
      <c r="S1678" s="138">
        <v>0</v>
      </c>
      <c r="T1678" s="139"/>
      <c r="U1678" s="138">
        <v>0</v>
      </c>
      <c r="V1678" s="138">
        <v>0</v>
      </c>
      <c r="W1678" s="138">
        <v>0</v>
      </c>
      <c r="X1678" s="138">
        <v>0</v>
      </c>
      <c r="Y1678" s="138">
        <v>0</v>
      </c>
      <c r="Z1678" s="139"/>
      <c r="AA1678" s="138">
        <v>0</v>
      </c>
      <c r="AB1678" s="131">
        <v>0</v>
      </c>
    </row>
    <row r="1679" spans="1:28" ht="15" customHeight="1" x14ac:dyDescent="0.25">
      <c r="A1679" s="129" t="str">
        <f>B1679&amp;"-"&amp;COUNTIF($B$3:B1679,B1679)</f>
        <v>417-166</v>
      </c>
      <c r="B1679" s="130">
        <v>417</v>
      </c>
      <c r="C1679" s="130" t="s">
        <v>73</v>
      </c>
      <c r="D1679" s="137">
        <v>46722</v>
      </c>
      <c r="E1679" s="138">
        <v>0.7</v>
      </c>
      <c r="F1679" s="138">
        <v>0</v>
      </c>
      <c r="G1679" s="138">
        <v>0</v>
      </c>
      <c r="H1679" s="138">
        <v>0</v>
      </c>
      <c r="I1679" s="138">
        <v>0</v>
      </c>
      <c r="J1679" s="138">
        <v>0</v>
      </c>
      <c r="K1679" s="138">
        <v>0</v>
      </c>
      <c r="L1679" s="139"/>
      <c r="M1679" s="138">
        <v>0</v>
      </c>
      <c r="N1679" s="139"/>
      <c r="O1679" s="138">
        <v>0</v>
      </c>
      <c r="P1679" s="138">
        <v>0</v>
      </c>
      <c r="Q1679" s="138">
        <v>0</v>
      </c>
      <c r="R1679" s="139"/>
      <c r="S1679" s="138">
        <v>0</v>
      </c>
      <c r="T1679" s="139"/>
      <c r="U1679" s="138">
        <v>0</v>
      </c>
      <c r="V1679" s="138">
        <v>0</v>
      </c>
      <c r="W1679" s="138">
        <v>0</v>
      </c>
      <c r="X1679" s="138">
        <v>0</v>
      </c>
      <c r="Y1679" s="138">
        <v>0</v>
      </c>
      <c r="Z1679" s="139"/>
      <c r="AA1679" s="138">
        <v>0</v>
      </c>
      <c r="AB1679" s="131">
        <v>0</v>
      </c>
    </row>
    <row r="1680" spans="1:28" ht="15" customHeight="1" x14ac:dyDescent="0.25">
      <c r="A1680" s="129" t="str">
        <f>B1680&amp;"-"&amp;COUNTIF($B$3:B1680,B1680)</f>
        <v>417-167</v>
      </c>
      <c r="B1680" s="130">
        <v>417</v>
      </c>
      <c r="C1680" s="130" t="s">
        <v>73</v>
      </c>
      <c r="D1680" s="137">
        <v>48819</v>
      </c>
      <c r="E1680" s="138">
        <v>1</v>
      </c>
      <c r="F1680" s="138">
        <v>0</v>
      </c>
      <c r="G1680" s="138">
        <v>0</v>
      </c>
      <c r="H1680" s="138">
        <v>0</v>
      </c>
      <c r="I1680" s="138">
        <v>0</v>
      </c>
      <c r="J1680" s="138">
        <v>1</v>
      </c>
      <c r="K1680" s="138">
        <v>0</v>
      </c>
      <c r="L1680" s="139"/>
      <c r="M1680" s="138">
        <v>0</v>
      </c>
      <c r="N1680" s="139"/>
      <c r="O1680" s="138">
        <v>0</v>
      </c>
      <c r="P1680" s="138">
        <v>0</v>
      </c>
      <c r="Q1680" s="138">
        <v>0</v>
      </c>
      <c r="R1680" s="139"/>
      <c r="S1680" s="138">
        <v>0</v>
      </c>
      <c r="T1680" s="139"/>
      <c r="U1680" s="138">
        <v>0</v>
      </c>
      <c r="V1680" s="138">
        <v>0</v>
      </c>
      <c r="W1680" s="138">
        <v>0</v>
      </c>
      <c r="X1680" s="138">
        <v>0</v>
      </c>
      <c r="Y1680" s="138">
        <v>0</v>
      </c>
      <c r="Z1680" s="139"/>
      <c r="AA1680" s="138">
        <v>0</v>
      </c>
      <c r="AB1680" s="131">
        <v>0</v>
      </c>
    </row>
    <row r="1681" spans="1:28" ht="15" customHeight="1" x14ac:dyDescent="0.25">
      <c r="A1681" s="129" t="str">
        <f>B1681&amp;"-"&amp;COUNTIF($B$3:B1681,B1681)</f>
        <v>417-168</v>
      </c>
      <c r="B1681" s="130">
        <v>417</v>
      </c>
      <c r="C1681" s="130" t="s">
        <v>73</v>
      </c>
      <c r="D1681" s="137">
        <v>48033</v>
      </c>
      <c r="E1681" s="138">
        <v>1</v>
      </c>
      <c r="F1681" s="138">
        <v>0</v>
      </c>
      <c r="G1681" s="138">
        <v>0</v>
      </c>
      <c r="H1681" s="138">
        <v>0</v>
      </c>
      <c r="I1681" s="138">
        <v>0</v>
      </c>
      <c r="J1681" s="138">
        <v>0</v>
      </c>
      <c r="K1681" s="138">
        <v>0</v>
      </c>
      <c r="L1681" s="139"/>
      <c r="M1681" s="138">
        <v>0</v>
      </c>
      <c r="N1681" s="139"/>
      <c r="O1681" s="138">
        <v>0</v>
      </c>
      <c r="P1681" s="138">
        <v>0</v>
      </c>
      <c r="Q1681" s="138">
        <v>0</v>
      </c>
      <c r="R1681" s="139"/>
      <c r="S1681" s="138">
        <v>0</v>
      </c>
      <c r="T1681" s="139"/>
      <c r="U1681" s="138">
        <v>0</v>
      </c>
      <c r="V1681" s="138">
        <v>0</v>
      </c>
      <c r="W1681" s="138">
        <v>0</v>
      </c>
      <c r="X1681" s="138">
        <v>0</v>
      </c>
      <c r="Y1681" s="138">
        <v>0</v>
      </c>
      <c r="Z1681" s="139"/>
      <c r="AA1681" s="138">
        <v>0</v>
      </c>
      <c r="AB1681" s="131">
        <v>0</v>
      </c>
    </row>
    <row r="1682" spans="1:28" ht="15" customHeight="1" x14ac:dyDescent="0.25">
      <c r="A1682" s="129" t="str">
        <f>B1682&amp;"-"&amp;COUNTIF($B$3:B1682,B1682)</f>
        <v>417-169</v>
      </c>
      <c r="B1682" s="130">
        <v>417</v>
      </c>
      <c r="C1682" s="130" t="s">
        <v>73</v>
      </c>
      <c r="D1682" s="137">
        <v>49908</v>
      </c>
      <c r="E1682" s="138">
        <v>6</v>
      </c>
      <c r="F1682" s="138">
        <v>0</v>
      </c>
      <c r="G1682" s="138">
        <v>2</v>
      </c>
      <c r="H1682" s="138">
        <v>0</v>
      </c>
      <c r="I1682" s="138">
        <v>0</v>
      </c>
      <c r="J1682" s="138">
        <v>0</v>
      </c>
      <c r="K1682" s="138">
        <v>0</v>
      </c>
      <c r="L1682" s="139"/>
      <c r="M1682" s="138">
        <v>6</v>
      </c>
      <c r="N1682" s="139"/>
      <c r="O1682" s="138">
        <v>0</v>
      </c>
      <c r="P1682" s="138">
        <v>0</v>
      </c>
      <c r="Q1682" s="138">
        <v>0</v>
      </c>
      <c r="R1682" s="139"/>
      <c r="S1682" s="138">
        <v>0</v>
      </c>
      <c r="T1682" s="139"/>
      <c r="U1682" s="138">
        <v>0</v>
      </c>
      <c r="V1682" s="138">
        <v>0</v>
      </c>
      <c r="W1682" s="138">
        <v>0</v>
      </c>
      <c r="X1682" s="138">
        <v>0</v>
      </c>
      <c r="Y1682" s="138">
        <v>0</v>
      </c>
      <c r="Z1682" s="139"/>
      <c r="AA1682" s="138">
        <v>0</v>
      </c>
      <c r="AB1682" s="131">
        <v>0</v>
      </c>
    </row>
    <row r="1683" spans="1:28" ht="15" customHeight="1" x14ac:dyDescent="0.25">
      <c r="A1683" s="129" t="str">
        <f>B1683&amp;"-"&amp;COUNTIF($B$3:B1683,B1683)</f>
        <v>417-170</v>
      </c>
      <c r="B1683" s="130">
        <v>417</v>
      </c>
      <c r="C1683" s="130" t="s">
        <v>73</v>
      </c>
      <c r="D1683" s="137">
        <v>47365</v>
      </c>
      <c r="E1683" s="138">
        <v>1</v>
      </c>
      <c r="F1683" s="138">
        <v>0</v>
      </c>
      <c r="G1683" s="138">
        <v>0</v>
      </c>
      <c r="H1683" s="138">
        <v>0</v>
      </c>
      <c r="I1683" s="138">
        <v>0</v>
      </c>
      <c r="J1683" s="138">
        <v>0</v>
      </c>
      <c r="K1683" s="138">
        <v>0</v>
      </c>
      <c r="L1683" s="139"/>
      <c r="M1683" s="138">
        <v>0</v>
      </c>
      <c r="N1683" s="139"/>
      <c r="O1683" s="138">
        <v>0</v>
      </c>
      <c r="P1683" s="138">
        <v>0</v>
      </c>
      <c r="Q1683" s="138">
        <v>0</v>
      </c>
      <c r="R1683" s="139"/>
      <c r="S1683" s="138">
        <v>0</v>
      </c>
      <c r="T1683" s="139"/>
      <c r="U1683" s="138">
        <v>0</v>
      </c>
      <c r="V1683" s="138">
        <v>0</v>
      </c>
      <c r="W1683" s="138">
        <v>0</v>
      </c>
      <c r="X1683" s="138">
        <v>0</v>
      </c>
      <c r="Y1683" s="138">
        <v>0</v>
      </c>
      <c r="Z1683" s="139"/>
      <c r="AA1683" s="138">
        <v>0</v>
      </c>
      <c r="AB1683" s="131">
        <v>0</v>
      </c>
    </row>
    <row r="1684" spans="1:28" ht="15" customHeight="1" x14ac:dyDescent="0.25">
      <c r="A1684" s="129" t="str">
        <f>B1684&amp;"-"&amp;COUNTIF($B$3:B1684,B1684)</f>
        <v>417-171</v>
      </c>
      <c r="B1684" s="130">
        <v>417</v>
      </c>
      <c r="C1684" s="130" t="s">
        <v>73</v>
      </c>
      <c r="D1684" s="137">
        <v>44560</v>
      </c>
      <c r="E1684" s="138">
        <v>1.74</v>
      </c>
      <c r="F1684" s="138">
        <v>0</v>
      </c>
      <c r="G1684" s="138">
        <v>0</v>
      </c>
      <c r="H1684" s="138">
        <v>0</v>
      </c>
      <c r="I1684" s="138">
        <v>0</v>
      </c>
      <c r="J1684" s="138">
        <v>0</v>
      </c>
      <c r="K1684" s="138">
        <v>0</v>
      </c>
      <c r="L1684" s="139"/>
      <c r="M1684" s="138">
        <v>0.8</v>
      </c>
      <c r="N1684" s="139"/>
      <c r="O1684" s="138">
        <v>0</v>
      </c>
      <c r="P1684" s="138">
        <v>0</v>
      </c>
      <c r="Q1684" s="138">
        <v>0</v>
      </c>
      <c r="R1684" s="139"/>
      <c r="S1684" s="138">
        <v>0</v>
      </c>
      <c r="T1684" s="139"/>
      <c r="U1684" s="138">
        <v>0</v>
      </c>
      <c r="V1684" s="138">
        <v>0</v>
      </c>
      <c r="W1684" s="138">
        <v>0</v>
      </c>
      <c r="X1684" s="138">
        <v>0</v>
      </c>
      <c r="Y1684" s="138">
        <v>0</v>
      </c>
      <c r="Z1684" s="139"/>
      <c r="AA1684" s="138">
        <v>0</v>
      </c>
      <c r="AB1684" s="131">
        <v>0</v>
      </c>
    </row>
    <row r="1685" spans="1:28" ht="15" customHeight="1" x14ac:dyDescent="0.25">
      <c r="A1685" s="129" t="str">
        <f>B1685&amp;"-"&amp;COUNTIF($B$3:B1685,B1685)</f>
        <v>417-172</v>
      </c>
      <c r="B1685" s="130">
        <v>417</v>
      </c>
      <c r="C1685" s="130" t="s">
        <v>73</v>
      </c>
      <c r="D1685" s="137">
        <v>47373</v>
      </c>
      <c r="E1685" s="138">
        <v>6</v>
      </c>
      <c r="F1685" s="138">
        <v>0</v>
      </c>
      <c r="G1685" s="138">
        <v>1.97</v>
      </c>
      <c r="H1685" s="138">
        <v>0</v>
      </c>
      <c r="I1685" s="138">
        <v>0</v>
      </c>
      <c r="J1685" s="138">
        <v>0</v>
      </c>
      <c r="K1685" s="138">
        <v>0</v>
      </c>
      <c r="L1685" s="139"/>
      <c r="M1685" s="138">
        <v>3</v>
      </c>
      <c r="N1685" s="139"/>
      <c r="O1685" s="138">
        <v>0</v>
      </c>
      <c r="P1685" s="138">
        <v>0</v>
      </c>
      <c r="Q1685" s="138">
        <v>0</v>
      </c>
      <c r="R1685" s="139"/>
      <c r="S1685" s="138">
        <v>0</v>
      </c>
      <c r="T1685" s="139"/>
      <c r="U1685" s="138">
        <v>0</v>
      </c>
      <c r="V1685" s="138">
        <v>0</v>
      </c>
      <c r="W1685" s="138">
        <v>0</v>
      </c>
      <c r="X1685" s="138">
        <v>0</v>
      </c>
      <c r="Y1685" s="138">
        <v>0</v>
      </c>
      <c r="Z1685" s="139"/>
      <c r="AA1685" s="138">
        <v>0</v>
      </c>
      <c r="AB1685" s="131">
        <v>0</v>
      </c>
    </row>
    <row r="1686" spans="1:28" ht="15" customHeight="1" x14ac:dyDescent="0.25">
      <c r="A1686" s="129" t="str">
        <f>B1686&amp;"-"&amp;COUNTIF($B$3:B1686,B1686)</f>
        <v>417-173</v>
      </c>
      <c r="B1686" s="130">
        <v>417</v>
      </c>
      <c r="C1686" s="130" t="s">
        <v>73</v>
      </c>
      <c r="D1686" s="137">
        <v>44594</v>
      </c>
      <c r="E1686" s="138">
        <v>1</v>
      </c>
      <c r="F1686" s="138">
        <v>0</v>
      </c>
      <c r="G1686" s="138">
        <v>0</v>
      </c>
      <c r="H1686" s="138">
        <v>0</v>
      </c>
      <c r="I1686" s="138">
        <v>0</v>
      </c>
      <c r="J1686" s="138">
        <v>0</v>
      </c>
      <c r="K1686" s="138">
        <v>0</v>
      </c>
      <c r="L1686" s="139"/>
      <c r="M1686" s="138">
        <v>0</v>
      </c>
      <c r="N1686" s="139"/>
      <c r="O1686" s="138">
        <v>0</v>
      </c>
      <c r="P1686" s="138">
        <v>0</v>
      </c>
      <c r="Q1686" s="138">
        <v>0</v>
      </c>
      <c r="R1686" s="139"/>
      <c r="S1686" s="138">
        <v>0</v>
      </c>
      <c r="T1686" s="139"/>
      <c r="U1686" s="138">
        <v>0</v>
      </c>
      <c r="V1686" s="138">
        <v>0</v>
      </c>
      <c r="W1686" s="138">
        <v>0</v>
      </c>
      <c r="X1686" s="138">
        <v>0</v>
      </c>
      <c r="Y1686" s="138">
        <v>0</v>
      </c>
      <c r="Z1686" s="139"/>
      <c r="AA1686" s="138">
        <v>0</v>
      </c>
      <c r="AB1686" s="131">
        <v>0</v>
      </c>
    </row>
    <row r="1687" spans="1:28" ht="15" customHeight="1" x14ac:dyDescent="0.25">
      <c r="A1687" s="129" t="str">
        <f>B1687&amp;"-"&amp;COUNTIF($B$3:B1687,B1687)</f>
        <v>417-174</v>
      </c>
      <c r="B1687" s="130">
        <v>417</v>
      </c>
      <c r="C1687" s="130" t="s">
        <v>73</v>
      </c>
      <c r="D1687" s="137">
        <v>46573</v>
      </c>
      <c r="E1687" s="138">
        <v>4</v>
      </c>
      <c r="F1687" s="138">
        <v>0</v>
      </c>
      <c r="G1687" s="138">
        <v>0</v>
      </c>
      <c r="H1687" s="138">
        <v>0</v>
      </c>
      <c r="I1687" s="138">
        <v>0</v>
      </c>
      <c r="J1687" s="138">
        <v>0</v>
      </c>
      <c r="K1687" s="138">
        <v>0</v>
      </c>
      <c r="L1687" s="139"/>
      <c r="M1687" s="138">
        <v>1</v>
      </c>
      <c r="N1687" s="139"/>
      <c r="O1687" s="138">
        <v>0</v>
      </c>
      <c r="P1687" s="138">
        <v>0</v>
      </c>
      <c r="Q1687" s="138">
        <v>0</v>
      </c>
      <c r="R1687" s="139"/>
      <c r="S1687" s="138">
        <v>0</v>
      </c>
      <c r="T1687" s="139"/>
      <c r="U1687" s="138">
        <v>0</v>
      </c>
      <c r="V1687" s="138">
        <v>0</v>
      </c>
      <c r="W1687" s="138">
        <v>0</v>
      </c>
      <c r="X1687" s="138">
        <v>0</v>
      </c>
      <c r="Y1687" s="138">
        <v>0</v>
      </c>
      <c r="Z1687" s="139"/>
      <c r="AA1687" s="138">
        <v>0</v>
      </c>
      <c r="AB1687" s="131">
        <v>0</v>
      </c>
    </row>
    <row r="1688" spans="1:28" ht="15" customHeight="1" x14ac:dyDescent="0.25">
      <c r="A1688" s="129" t="str">
        <f>B1688&amp;"-"&amp;COUNTIF($B$3:B1688,B1688)</f>
        <v>417-175</v>
      </c>
      <c r="B1688" s="130">
        <v>417</v>
      </c>
      <c r="C1688" s="130" t="s">
        <v>73</v>
      </c>
      <c r="D1688" s="137">
        <v>49478</v>
      </c>
      <c r="E1688" s="138">
        <v>1</v>
      </c>
      <c r="F1688" s="138">
        <v>0</v>
      </c>
      <c r="G1688" s="138">
        <v>0</v>
      </c>
      <c r="H1688" s="138">
        <v>0</v>
      </c>
      <c r="I1688" s="138">
        <v>0</v>
      </c>
      <c r="J1688" s="138">
        <v>0</v>
      </c>
      <c r="K1688" s="138">
        <v>0</v>
      </c>
      <c r="L1688" s="139"/>
      <c r="M1688" s="138">
        <v>0</v>
      </c>
      <c r="N1688" s="139"/>
      <c r="O1688" s="138">
        <v>0</v>
      </c>
      <c r="P1688" s="138">
        <v>0</v>
      </c>
      <c r="Q1688" s="138">
        <v>0</v>
      </c>
      <c r="R1688" s="139"/>
      <c r="S1688" s="138">
        <v>0</v>
      </c>
      <c r="T1688" s="139"/>
      <c r="U1688" s="138">
        <v>0</v>
      </c>
      <c r="V1688" s="138">
        <v>0</v>
      </c>
      <c r="W1688" s="138">
        <v>0</v>
      </c>
      <c r="X1688" s="138">
        <v>0</v>
      </c>
      <c r="Y1688" s="138">
        <v>0</v>
      </c>
      <c r="Z1688" s="139"/>
      <c r="AA1688" s="138">
        <v>0</v>
      </c>
      <c r="AB1688" s="131">
        <v>0</v>
      </c>
    </row>
    <row r="1689" spans="1:28" ht="15" customHeight="1" x14ac:dyDescent="0.25">
      <c r="A1689" s="129" t="str">
        <f>B1689&amp;"-"&amp;COUNTIF($B$3:B1689,B1689)</f>
        <v>417-176</v>
      </c>
      <c r="B1689" s="130">
        <v>417</v>
      </c>
      <c r="C1689" s="130" t="s">
        <v>73</v>
      </c>
      <c r="D1689" s="137">
        <v>44610</v>
      </c>
      <c r="E1689" s="138">
        <v>2</v>
      </c>
      <c r="F1689" s="138">
        <v>0</v>
      </c>
      <c r="G1689" s="138">
        <v>0</v>
      </c>
      <c r="H1689" s="138">
        <v>0</v>
      </c>
      <c r="I1689" s="138">
        <v>0</v>
      </c>
      <c r="J1689" s="138">
        <v>0</v>
      </c>
      <c r="K1689" s="138">
        <v>0</v>
      </c>
      <c r="L1689" s="139"/>
      <c r="M1689" s="138">
        <v>0</v>
      </c>
      <c r="N1689" s="139"/>
      <c r="O1689" s="138">
        <v>0</v>
      </c>
      <c r="P1689" s="138">
        <v>0</v>
      </c>
      <c r="Q1689" s="138">
        <v>0</v>
      </c>
      <c r="R1689" s="139"/>
      <c r="S1689" s="138">
        <v>0</v>
      </c>
      <c r="T1689" s="139"/>
      <c r="U1689" s="138">
        <v>0</v>
      </c>
      <c r="V1689" s="138">
        <v>0</v>
      </c>
      <c r="W1689" s="138">
        <v>0</v>
      </c>
      <c r="X1689" s="138">
        <v>0</v>
      </c>
      <c r="Y1689" s="138">
        <v>0</v>
      </c>
      <c r="Z1689" s="139"/>
      <c r="AA1689" s="138">
        <v>0</v>
      </c>
      <c r="AB1689" s="131">
        <v>0</v>
      </c>
    </row>
    <row r="1690" spans="1:28" ht="15" customHeight="1" x14ac:dyDescent="0.25">
      <c r="A1690" s="129" t="str">
        <f>B1690&amp;"-"&amp;COUNTIF($B$3:B1690,B1690)</f>
        <v>417-177</v>
      </c>
      <c r="B1690" s="130">
        <v>417</v>
      </c>
      <c r="C1690" s="130" t="s">
        <v>73</v>
      </c>
      <c r="D1690" s="137">
        <v>44636</v>
      </c>
      <c r="E1690" s="138">
        <v>12.45</v>
      </c>
      <c r="F1690" s="138">
        <v>0.78</v>
      </c>
      <c r="G1690" s="138">
        <v>1.34</v>
      </c>
      <c r="H1690" s="138">
        <v>0</v>
      </c>
      <c r="I1690" s="138">
        <v>0</v>
      </c>
      <c r="J1690" s="138">
        <v>0</v>
      </c>
      <c r="K1690" s="138">
        <v>0</v>
      </c>
      <c r="L1690" s="139"/>
      <c r="M1690" s="138">
        <v>9.89</v>
      </c>
      <c r="N1690" s="139"/>
      <c r="O1690" s="138">
        <v>0</v>
      </c>
      <c r="P1690" s="138">
        <v>0</v>
      </c>
      <c r="Q1690" s="138">
        <v>0</v>
      </c>
      <c r="R1690" s="139"/>
      <c r="S1690" s="138">
        <v>0</v>
      </c>
      <c r="T1690" s="139"/>
      <c r="U1690" s="138">
        <v>0</v>
      </c>
      <c r="V1690" s="138">
        <v>0</v>
      </c>
      <c r="W1690" s="138">
        <v>0</v>
      </c>
      <c r="X1690" s="138">
        <v>0</v>
      </c>
      <c r="Y1690" s="138">
        <v>0</v>
      </c>
      <c r="Z1690" s="139"/>
      <c r="AA1690" s="138">
        <v>0</v>
      </c>
      <c r="AB1690" s="131">
        <v>0</v>
      </c>
    </row>
    <row r="1691" spans="1:28" ht="15" customHeight="1" x14ac:dyDescent="0.25">
      <c r="A1691" s="129" t="str">
        <f>B1691&amp;"-"&amp;COUNTIF($B$3:B1691,B1691)</f>
        <v>417-178</v>
      </c>
      <c r="B1691" s="130">
        <v>417</v>
      </c>
      <c r="C1691" s="130" t="s">
        <v>73</v>
      </c>
      <c r="D1691" s="137">
        <v>45575</v>
      </c>
      <c r="E1691" s="138">
        <v>3.26</v>
      </c>
      <c r="F1691" s="138">
        <v>0</v>
      </c>
      <c r="G1691" s="138">
        <v>1.26</v>
      </c>
      <c r="H1691" s="138">
        <v>0</v>
      </c>
      <c r="I1691" s="138">
        <v>0</v>
      </c>
      <c r="J1691" s="138">
        <v>0</v>
      </c>
      <c r="K1691" s="138">
        <v>0</v>
      </c>
      <c r="L1691" s="139"/>
      <c r="M1691" s="138">
        <v>0</v>
      </c>
      <c r="N1691" s="139"/>
      <c r="O1691" s="138">
        <v>0</v>
      </c>
      <c r="P1691" s="138">
        <v>0</v>
      </c>
      <c r="Q1691" s="138">
        <v>0</v>
      </c>
      <c r="R1691" s="139"/>
      <c r="S1691" s="138">
        <v>0</v>
      </c>
      <c r="T1691" s="139"/>
      <c r="U1691" s="138">
        <v>0</v>
      </c>
      <c r="V1691" s="138">
        <v>0</v>
      </c>
      <c r="W1691" s="138">
        <v>0</v>
      </c>
      <c r="X1691" s="138">
        <v>0</v>
      </c>
      <c r="Y1691" s="138">
        <v>0</v>
      </c>
      <c r="Z1691" s="139"/>
      <c r="AA1691" s="138">
        <v>0</v>
      </c>
      <c r="AB1691" s="131">
        <v>0</v>
      </c>
    </row>
    <row r="1692" spans="1:28" ht="15" customHeight="1" x14ac:dyDescent="0.25">
      <c r="A1692" s="129" t="str">
        <f>B1692&amp;"-"&amp;COUNTIF($B$3:B1692,B1692)</f>
        <v>417-179</v>
      </c>
      <c r="B1692" s="130">
        <v>417</v>
      </c>
      <c r="C1692" s="130" t="s">
        <v>73</v>
      </c>
      <c r="D1692" s="137">
        <v>46813</v>
      </c>
      <c r="E1692" s="138">
        <v>1.79</v>
      </c>
      <c r="F1692" s="138">
        <v>0</v>
      </c>
      <c r="G1692" s="138">
        <v>0</v>
      </c>
      <c r="H1692" s="138">
        <v>0</v>
      </c>
      <c r="I1692" s="138">
        <v>0</v>
      </c>
      <c r="J1692" s="138">
        <v>0</v>
      </c>
      <c r="K1692" s="138">
        <v>0</v>
      </c>
      <c r="L1692" s="139"/>
      <c r="M1692" s="138">
        <v>0</v>
      </c>
      <c r="N1692" s="139"/>
      <c r="O1692" s="138">
        <v>0</v>
      </c>
      <c r="P1692" s="138">
        <v>0</v>
      </c>
      <c r="Q1692" s="138">
        <v>0</v>
      </c>
      <c r="R1692" s="139"/>
      <c r="S1692" s="138">
        <v>0</v>
      </c>
      <c r="T1692" s="139"/>
      <c r="U1692" s="138">
        <v>0</v>
      </c>
      <c r="V1692" s="138">
        <v>0</v>
      </c>
      <c r="W1692" s="138">
        <v>0</v>
      </c>
      <c r="X1692" s="138">
        <v>0</v>
      </c>
      <c r="Y1692" s="138">
        <v>0</v>
      </c>
      <c r="Z1692" s="139"/>
      <c r="AA1692" s="138">
        <v>0</v>
      </c>
      <c r="AB1692" s="131">
        <v>0</v>
      </c>
    </row>
    <row r="1693" spans="1:28" ht="15" customHeight="1" x14ac:dyDescent="0.25">
      <c r="A1693" s="129" t="str">
        <f>B1693&amp;"-"&amp;COUNTIF($B$3:B1693,B1693)</f>
        <v>417-180</v>
      </c>
      <c r="B1693" s="130">
        <v>417</v>
      </c>
      <c r="C1693" s="130" t="s">
        <v>73</v>
      </c>
      <c r="D1693" s="137">
        <v>45583</v>
      </c>
      <c r="E1693" s="138">
        <v>1.82</v>
      </c>
      <c r="F1693" s="138">
        <v>0</v>
      </c>
      <c r="G1693" s="138">
        <v>0</v>
      </c>
      <c r="H1693" s="138">
        <v>0</v>
      </c>
      <c r="I1693" s="138">
        <v>0</v>
      </c>
      <c r="J1693" s="138">
        <v>0</v>
      </c>
      <c r="K1693" s="138">
        <v>0</v>
      </c>
      <c r="L1693" s="139"/>
      <c r="M1693" s="138">
        <v>1.82</v>
      </c>
      <c r="N1693" s="139"/>
      <c r="O1693" s="138">
        <v>0</v>
      </c>
      <c r="P1693" s="138">
        <v>0</v>
      </c>
      <c r="Q1693" s="138">
        <v>0</v>
      </c>
      <c r="R1693" s="139"/>
      <c r="S1693" s="138">
        <v>0</v>
      </c>
      <c r="T1693" s="139"/>
      <c r="U1693" s="138">
        <v>0</v>
      </c>
      <c r="V1693" s="138">
        <v>0</v>
      </c>
      <c r="W1693" s="138">
        <v>0</v>
      </c>
      <c r="X1693" s="138">
        <v>0</v>
      </c>
      <c r="Y1693" s="138">
        <v>0</v>
      </c>
      <c r="Z1693" s="139"/>
      <c r="AA1693" s="138">
        <v>0</v>
      </c>
      <c r="AB1693" s="131">
        <v>0</v>
      </c>
    </row>
    <row r="1694" spans="1:28" ht="15" customHeight="1" x14ac:dyDescent="0.25">
      <c r="A1694" s="129" t="str">
        <f>B1694&amp;"-"&amp;COUNTIF($B$3:B1694,B1694)</f>
        <v>417-181</v>
      </c>
      <c r="B1694" s="130">
        <v>417</v>
      </c>
      <c r="C1694" s="130" t="s">
        <v>73</v>
      </c>
      <c r="D1694" s="137">
        <v>46896</v>
      </c>
      <c r="E1694" s="138">
        <v>2</v>
      </c>
      <c r="F1694" s="138">
        <v>0</v>
      </c>
      <c r="G1694" s="138">
        <v>0</v>
      </c>
      <c r="H1694" s="138">
        <v>0</v>
      </c>
      <c r="I1694" s="138">
        <v>0</v>
      </c>
      <c r="J1694" s="138">
        <v>0</v>
      </c>
      <c r="K1694" s="138">
        <v>0</v>
      </c>
      <c r="L1694" s="139"/>
      <c r="M1694" s="138">
        <v>0</v>
      </c>
      <c r="N1694" s="139"/>
      <c r="O1694" s="138">
        <v>0</v>
      </c>
      <c r="P1694" s="138">
        <v>0</v>
      </c>
      <c r="Q1694" s="138">
        <v>0</v>
      </c>
      <c r="R1694" s="139"/>
      <c r="S1694" s="138">
        <v>0</v>
      </c>
      <c r="T1694" s="139"/>
      <c r="U1694" s="138">
        <v>0</v>
      </c>
      <c r="V1694" s="138">
        <v>0</v>
      </c>
      <c r="W1694" s="138">
        <v>0</v>
      </c>
      <c r="X1694" s="138">
        <v>0</v>
      </c>
      <c r="Y1694" s="138">
        <v>0</v>
      </c>
      <c r="Z1694" s="139"/>
      <c r="AA1694" s="138">
        <v>0</v>
      </c>
      <c r="AB1694" s="131">
        <v>0</v>
      </c>
    </row>
    <row r="1695" spans="1:28" ht="15" customHeight="1" x14ac:dyDescent="0.25">
      <c r="A1695" s="129" t="str">
        <f>B1695&amp;"-"&amp;COUNTIF($B$3:B1695,B1695)</f>
        <v>417-182</v>
      </c>
      <c r="B1695" s="130">
        <v>417</v>
      </c>
      <c r="C1695" s="130" t="s">
        <v>73</v>
      </c>
      <c r="D1695" s="137">
        <v>49932</v>
      </c>
      <c r="E1695" s="138">
        <v>6.31</v>
      </c>
      <c r="F1695" s="138">
        <v>0</v>
      </c>
      <c r="G1695" s="138">
        <v>2</v>
      </c>
      <c r="H1695" s="138">
        <v>0</v>
      </c>
      <c r="I1695" s="138">
        <v>0</v>
      </c>
      <c r="J1695" s="138">
        <v>0</v>
      </c>
      <c r="K1695" s="138">
        <v>0</v>
      </c>
      <c r="L1695" s="139"/>
      <c r="M1695" s="138">
        <v>4.3099999999999996</v>
      </c>
      <c r="N1695" s="139"/>
      <c r="O1695" s="138">
        <v>0</v>
      </c>
      <c r="P1695" s="138">
        <v>0</v>
      </c>
      <c r="Q1695" s="138">
        <v>0</v>
      </c>
      <c r="R1695" s="139"/>
      <c r="S1695" s="138">
        <v>0</v>
      </c>
      <c r="T1695" s="139"/>
      <c r="U1695" s="138">
        <v>0</v>
      </c>
      <c r="V1695" s="138">
        <v>0</v>
      </c>
      <c r="W1695" s="138">
        <v>0</v>
      </c>
      <c r="X1695" s="138">
        <v>0</v>
      </c>
      <c r="Y1695" s="138">
        <v>0</v>
      </c>
      <c r="Z1695" s="139"/>
      <c r="AA1695" s="138">
        <v>0</v>
      </c>
      <c r="AB1695" s="131">
        <v>0</v>
      </c>
    </row>
    <row r="1696" spans="1:28" ht="15" customHeight="1" x14ac:dyDescent="0.25">
      <c r="A1696" s="129" t="str">
        <f>B1696&amp;"-"&amp;COUNTIF($B$3:B1696,B1696)</f>
        <v>417-183</v>
      </c>
      <c r="B1696" s="130">
        <v>417</v>
      </c>
      <c r="C1696" s="130" t="s">
        <v>73</v>
      </c>
      <c r="D1696" s="137">
        <v>48348</v>
      </c>
      <c r="E1696" s="138">
        <v>4.05</v>
      </c>
      <c r="F1696" s="138">
        <v>0</v>
      </c>
      <c r="G1696" s="138">
        <v>0.46</v>
      </c>
      <c r="H1696" s="138">
        <v>0</v>
      </c>
      <c r="I1696" s="138">
        <v>0</v>
      </c>
      <c r="J1696" s="138">
        <v>0</v>
      </c>
      <c r="K1696" s="138">
        <v>0</v>
      </c>
      <c r="L1696" s="139"/>
      <c r="M1696" s="138">
        <v>0.97</v>
      </c>
      <c r="N1696" s="139"/>
      <c r="O1696" s="138">
        <v>0</v>
      </c>
      <c r="P1696" s="138">
        <v>0</v>
      </c>
      <c r="Q1696" s="138">
        <v>0</v>
      </c>
      <c r="R1696" s="139"/>
      <c r="S1696" s="138">
        <v>0</v>
      </c>
      <c r="T1696" s="139"/>
      <c r="U1696" s="138">
        <v>0</v>
      </c>
      <c r="V1696" s="138">
        <v>0</v>
      </c>
      <c r="W1696" s="138">
        <v>0</v>
      </c>
      <c r="X1696" s="138">
        <v>0</v>
      </c>
      <c r="Y1696" s="138">
        <v>0</v>
      </c>
      <c r="Z1696" s="139"/>
      <c r="AA1696" s="138">
        <v>0</v>
      </c>
      <c r="AB1696" s="131">
        <v>0</v>
      </c>
    </row>
    <row r="1697" spans="1:28" ht="15" customHeight="1" x14ac:dyDescent="0.25">
      <c r="A1697" s="129" t="str">
        <f>B1697&amp;"-"&amp;COUNTIF($B$3:B1697,B1697)</f>
        <v>417-184</v>
      </c>
      <c r="B1697" s="130">
        <v>417</v>
      </c>
      <c r="C1697" s="130" t="s">
        <v>73</v>
      </c>
      <c r="D1697" s="137">
        <v>45880</v>
      </c>
      <c r="E1697" s="138">
        <v>2.1</v>
      </c>
      <c r="F1697" s="138">
        <v>0</v>
      </c>
      <c r="G1697" s="138">
        <v>0</v>
      </c>
      <c r="H1697" s="138">
        <v>0</v>
      </c>
      <c r="I1697" s="138">
        <v>0</v>
      </c>
      <c r="J1697" s="138">
        <v>0</v>
      </c>
      <c r="K1697" s="138">
        <v>0</v>
      </c>
      <c r="L1697" s="139"/>
      <c r="M1697" s="138">
        <v>0</v>
      </c>
      <c r="N1697" s="139"/>
      <c r="O1697" s="138">
        <v>0</v>
      </c>
      <c r="P1697" s="138">
        <v>0</v>
      </c>
      <c r="Q1697" s="138">
        <v>0</v>
      </c>
      <c r="R1697" s="139"/>
      <c r="S1697" s="138">
        <v>0</v>
      </c>
      <c r="T1697" s="139"/>
      <c r="U1697" s="138">
        <v>0</v>
      </c>
      <c r="V1697" s="138">
        <v>0</v>
      </c>
      <c r="W1697" s="138">
        <v>0</v>
      </c>
      <c r="X1697" s="138">
        <v>0</v>
      </c>
      <c r="Y1697" s="138">
        <v>0</v>
      </c>
      <c r="Z1697" s="139"/>
      <c r="AA1697" s="138">
        <v>0</v>
      </c>
      <c r="AB1697" s="131">
        <v>0</v>
      </c>
    </row>
    <row r="1698" spans="1:28" ht="15" customHeight="1" x14ac:dyDescent="0.25">
      <c r="A1698" s="129" t="str">
        <f>B1698&amp;"-"&amp;COUNTIF($B$3:B1698,B1698)</f>
        <v>417-185</v>
      </c>
      <c r="B1698" s="130">
        <v>417</v>
      </c>
      <c r="C1698" s="130" t="s">
        <v>73</v>
      </c>
      <c r="D1698" s="137">
        <v>44685</v>
      </c>
      <c r="E1698" s="138">
        <v>2.77</v>
      </c>
      <c r="F1698" s="138">
        <v>0</v>
      </c>
      <c r="G1698" s="138">
        <v>0</v>
      </c>
      <c r="H1698" s="138">
        <v>0</v>
      </c>
      <c r="I1698" s="138">
        <v>0</v>
      </c>
      <c r="J1698" s="138">
        <v>0</v>
      </c>
      <c r="K1698" s="138">
        <v>0</v>
      </c>
      <c r="L1698" s="139"/>
      <c r="M1698" s="138">
        <v>1.77</v>
      </c>
      <c r="N1698" s="139"/>
      <c r="O1698" s="138">
        <v>0</v>
      </c>
      <c r="P1698" s="138">
        <v>0</v>
      </c>
      <c r="Q1698" s="138">
        <v>0</v>
      </c>
      <c r="R1698" s="139"/>
      <c r="S1698" s="138">
        <v>0</v>
      </c>
      <c r="T1698" s="139"/>
      <c r="U1698" s="138">
        <v>0</v>
      </c>
      <c r="V1698" s="138">
        <v>0</v>
      </c>
      <c r="W1698" s="138">
        <v>0</v>
      </c>
      <c r="X1698" s="138">
        <v>0</v>
      </c>
      <c r="Y1698" s="138">
        <v>0</v>
      </c>
      <c r="Z1698" s="139"/>
      <c r="AA1698" s="138">
        <v>0</v>
      </c>
      <c r="AB1698" s="131">
        <v>0</v>
      </c>
    </row>
    <row r="1699" spans="1:28" ht="15" customHeight="1" x14ac:dyDescent="0.25">
      <c r="A1699" s="129" t="str">
        <f>B1699&amp;"-"&amp;COUNTIF($B$3:B1699,B1699)</f>
        <v>417-186</v>
      </c>
      <c r="B1699" s="130">
        <v>417</v>
      </c>
      <c r="C1699" s="130" t="s">
        <v>73</v>
      </c>
      <c r="D1699" s="137">
        <v>50054</v>
      </c>
      <c r="E1699" s="138">
        <v>0.34</v>
      </c>
      <c r="F1699" s="138">
        <v>0</v>
      </c>
      <c r="G1699" s="138">
        <v>0</v>
      </c>
      <c r="H1699" s="138">
        <v>0</v>
      </c>
      <c r="I1699" s="138">
        <v>0</v>
      </c>
      <c r="J1699" s="138">
        <v>0</v>
      </c>
      <c r="K1699" s="138">
        <v>0</v>
      </c>
      <c r="L1699" s="139"/>
      <c r="M1699" s="138">
        <v>0.34</v>
      </c>
      <c r="N1699" s="139"/>
      <c r="O1699" s="138">
        <v>0</v>
      </c>
      <c r="P1699" s="138">
        <v>0</v>
      </c>
      <c r="Q1699" s="138">
        <v>0</v>
      </c>
      <c r="R1699" s="139"/>
      <c r="S1699" s="138">
        <v>0</v>
      </c>
      <c r="T1699" s="139"/>
      <c r="U1699" s="138">
        <v>0</v>
      </c>
      <c r="V1699" s="138">
        <v>0</v>
      </c>
      <c r="W1699" s="138">
        <v>0</v>
      </c>
      <c r="X1699" s="138">
        <v>0</v>
      </c>
      <c r="Y1699" s="138">
        <v>0</v>
      </c>
      <c r="Z1699" s="139"/>
      <c r="AA1699" s="138">
        <v>0</v>
      </c>
      <c r="AB1699" s="131">
        <v>0</v>
      </c>
    </row>
    <row r="1700" spans="1:28" ht="15" customHeight="1" x14ac:dyDescent="0.25">
      <c r="A1700" s="129" t="str">
        <f>B1700&amp;"-"&amp;COUNTIF($B$3:B1700,B1700)</f>
        <v>417-187</v>
      </c>
      <c r="B1700" s="130">
        <v>417</v>
      </c>
      <c r="C1700" s="130" t="s">
        <v>73</v>
      </c>
      <c r="D1700" s="137">
        <v>47001</v>
      </c>
      <c r="E1700" s="138">
        <v>1</v>
      </c>
      <c r="F1700" s="138">
        <v>0</v>
      </c>
      <c r="G1700" s="138">
        <v>0</v>
      </c>
      <c r="H1700" s="138">
        <v>0</v>
      </c>
      <c r="I1700" s="138">
        <v>0</v>
      </c>
      <c r="J1700" s="138">
        <v>0</v>
      </c>
      <c r="K1700" s="138">
        <v>0</v>
      </c>
      <c r="L1700" s="139"/>
      <c r="M1700" s="138">
        <v>1</v>
      </c>
      <c r="N1700" s="139"/>
      <c r="O1700" s="138">
        <v>0</v>
      </c>
      <c r="P1700" s="138">
        <v>0</v>
      </c>
      <c r="Q1700" s="138">
        <v>0</v>
      </c>
      <c r="R1700" s="139"/>
      <c r="S1700" s="138">
        <v>0</v>
      </c>
      <c r="T1700" s="139"/>
      <c r="U1700" s="138">
        <v>0</v>
      </c>
      <c r="V1700" s="138">
        <v>0</v>
      </c>
      <c r="W1700" s="138">
        <v>0</v>
      </c>
      <c r="X1700" s="138">
        <v>0</v>
      </c>
      <c r="Y1700" s="138">
        <v>0</v>
      </c>
      <c r="Z1700" s="139"/>
      <c r="AA1700" s="138">
        <v>0</v>
      </c>
      <c r="AB1700" s="131">
        <v>0</v>
      </c>
    </row>
    <row r="1701" spans="1:28" ht="15" customHeight="1" x14ac:dyDescent="0.25">
      <c r="A1701" s="129" t="str">
        <f>B1701&amp;"-"&amp;COUNTIF($B$3:B1701,B1701)</f>
        <v>417-188</v>
      </c>
      <c r="B1701" s="130">
        <v>417</v>
      </c>
      <c r="C1701" s="130" t="s">
        <v>73</v>
      </c>
      <c r="D1701" s="137">
        <v>46474</v>
      </c>
      <c r="E1701" s="138">
        <v>0.99</v>
      </c>
      <c r="F1701" s="138">
        <v>0</v>
      </c>
      <c r="G1701" s="138">
        <v>0</v>
      </c>
      <c r="H1701" s="138">
        <v>0</v>
      </c>
      <c r="I1701" s="138">
        <v>0</v>
      </c>
      <c r="J1701" s="138">
        <v>0</v>
      </c>
      <c r="K1701" s="138">
        <v>0</v>
      </c>
      <c r="L1701" s="139"/>
      <c r="M1701" s="138">
        <v>0.86</v>
      </c>
      <c r="N1701" s="139"/>
      <c r="O1701" s="138">
        <v>0</v>
      </c>
      <c r="P1701" s="138">
        <v>0</v>
      </c>
      <c r="Q1701" s="138">
        <v>0</v>
      </c>
      <c r="R1701" s="139"/>
      <c r="S1701" s="138">
        <v>0</v>
      </c>
      <c r="T1701" s="139"/>
      <c r="U1701" s="138">
        <v>0</v>
      </c>
      <c r="V1701" s="138">
        <v>0</v>
      </c>
      <c r="W1701" s="138">
        <v>0</v>
      </c>
      <c r="X1701" s="138">
        <v>0</v>
      </c>
      <c r="Y1701" s="138">
        <v>0</v>
      </c>
      <c r="Z1701" s="139"/>
      <c r="AA1701" s="138">
        <v>0</v>
      </c>
      <c r="AB1701" s="131">
        <v>0</v>
      </c>
    </row>
    <row r="1702" spans="1:28" ht="15" customHeight="1" x14ac:dyDescent="0.25">
      <c r="A1702" s="129" t="str">
        <f>B1702&amp;"-"&amp;COUNTIF($B$3:B1702,B1702)</f>
        <v>417-189</v>
      </c>
      <c r="B1702" s="130">
        <v>417</v>
      </c>
      <c r="C1702" s="130" t="s">
        <v>73</v>
      </c>
      <c r="D1702" s="137">
        <v>47894</v>
      </c>
      <c r="E1702" s="138">
        <v>3.9</v>
      </c>
      <c r="F1702" s="138">
        <v>0</v>
      </c>
      <c r="G1702" s="138">
        <v>2</v>
      </c>
      <c r="H1702" s="138">
        <v>0</v>
      </c>
      <c r="I1702" s="138">
        <v>0</v>
      </c>
      <c r="J1702" s="138">
        <v>0</v>
      </c>
      <c r="K1702" s="138">
        <v>0</v>
      </c>
      <c r="L1702" s="139"/>
      <c r="M1702" s="138">
        <v>1</v>
      </c>
      <c r="N1702" s="139"/>
      <c r="O1702" s="138">
        <v>0</v>
      </c>
      <c r="P1702" s="138">
        <v>0</v>
      </c>
      <c r="Q1702" s="138">
        <v>0</v>
      </c>
      <c r="R1702" s="139"/>
      <c r="S1702" s="138">
        <v>0</v>
      </c>
      <c r="T1702" s="139"/>
      <c r="U1702" s="138">
        <v>0</v>
      </c>
      <c r="V1702" s="138">
        <v>0</v>
      </c>
      <c r="W1702" s="138">
        <v>0</v>
      </c>
      <c r="X1702" s="138">
        <v>0</v>
      </c>
      <c r="Y1702" s="138">
        <v>0</v>
      </c>
      <c r="Z1702" s="139"/>
      <c r="AA1702" s="138">
        <v>0.5</v>
      </c>
      <c r="AB1702" s="131">
        <v>0</v>
      </c>
    </row>
    <row r="1703" spans="1:28" ht="15" customHeight="1" x14ac:dyDescent="0.25">
      <c r="A1703" s="129" t="str">
        <f>B1703&amp;"-"&amp;COUNTIF($B$3:B1703,B1703)</f>
        <v>417-190</v>
      </c>
      <c r="B1703" s="130">
        <v>417</v>
      </c>
      <c r="C1703" s="130" t="s">
        <v>73</v>
      </c>
      <c r="D1703" s="137">
        <v>44701</v>
      </c>
      <c r="E1703" s="138">
        <v>1.68</v>
      </c>
      <c r="F1703" s="138">
        <v>0</v>
      </c>
      <c r="G1703" s="138">
        <v>0.19</v>
      </c>
      <c r="H1703" s="138">
        <v>0</v>
      </c>
      <c r="I1703" s="138">
        <v>0</v>
      </c>
      <c r="J1703" s="138">
        <v>0</v>
      </c>
      <c r="K1703" s="138">
        <v>0</v>
      </c>
      <c r="L1703" s="139"/>
      <c r="M1703" s="138">
        <v>0.19</v>
      </c>
      <c r="N1703" s="139"/>
      <c r="O1703" s="138">
        <v>0</v>
      </c>
      <c r="P1703" s="138">
        <v>0</v>
      </c>
      <c r="Q1703" s="138">
        <v>0</v>
      </c>
      <c r="R1703" s="139"/>
      <c r="S1703" s="138">
        <v>0</v>
      </c>
      <c r="T1703" s="139"/>
      <c r="U1703" s="138">
        <v>0</v>
      </c>
      <c r="V1703" s="138">
        <v>0</v>
      </c>
      <c r="W1703" s="138">
        <v>0</v>
      </c>
      <c r="X1703" s="138">
        <v>0</v>
      </c>
      <c r="Y1703" s="138">
        <v>0</v>
      </c>
      <c r="Z1703" s="139"/>
      <c r="AA1703" s="138">
        <v>0</v>
      </c>
      <c r="AB1703" s="131">
        <v>0</v>
      </c>
    </row>
    <row r="1704" spans="1:28" ht="15" customHeight="1" x14ac:dyDescent="0.25">
      <c r="A1704" s="129" t="str">
        <f>B1704&amp;"-"&amp;COUNTIF($B$3:B1704,B1704)</f>
        <v>417-191</v>
      </c>
      <c r="B1704" s="130">
        <v>417</v>
      </c>
      <c r="C1704" s="130" t="s">
        <v>73</v>
      </c>
      <c r="D1704" s="137">
        <v>47308</v>
      </c>
      <c r="E1704" s="138">
        <v>1</v>
      </c>
      <c r="F1704" s="138">
        <v>0</v>
      </c>
      <c r="G1704" s="138">
        <v>0</v>
      </c>
      <c r="H1704" s="138">
        <v>1</v>
      </c>
      <c r="I1704" s="138">
        <v>0</v>
      </c>
      <c r="J1704" s="138">
        <v>0</v>
      </c>
      <c r="K1704" s="138">
        <v>0</v>
      </c>
      <c r="L1704" s="139"/>
      <c r="M1704" s="138">
        <v>0</v>
      </c>
      <c r="N1704" s="139"/>
      <c r="O1704" s="138">
        <v>0</v>
      </c>
      <c r="P1704" s="138">
        <v>0</v>
      </c>
      <c r="Q1704" s="138">
        <v>0</v>
      </c>
      <c r="R1704" s="139"/>
      <c r="S1704" s="138">
        <v>0</v>
      </c>
      <c r="T1704" s="139"/>
      <c r="U1704" s="138">
        <v>0</v>
      </c>
      <c r="V1704" s="138">
        <v>0</v>
      </c>
      <c r="W1704" s="138">
        <v>0</v>
      </c>
      <c r="X1704" s="138">
        <v>0</v>
      </c>
      <c r="Y1704" s="138">
        <v>0</v>
      </c>
      <c r="Z1704" s="139"/>
      <c r="AA1704" s="138">
        <v>0</v>
      </c>
      <c r="AB1704" s="131">
        <v>0</v>
      </c>
    </row>
    <row r="1705" spans="1:28" ht="15" customHeight="1" x14ac:dyDescent="0.25">
      <c r="A1705" s="129" t="str">
        <f>B1705&amp;"-"&amp;COUNTIF($B$3:B1705,B1705)</f>
        <v>417-192</v>
      </c>
      <c r="B1705" s="130">
        <v>417</v>
      </c>
      <c r="C1705" s="130" t="s">
        <v>73</v>
      </c>
      <c r="D1705" s="137">
        <v>46144</v>
      </c>
      <c r="E1705" s="138">
        <v>1</v>
      </c>
      <c r="F1705" s="138">
        <v>0</v>
      </c>
      <c r="G1705" s="138">
        <v>0</v>
      </c>
      <c r="H1705" s="138">
        <v>0</v>
      </c>
      <c r="I1705" s="138">
        <v>0</v>
      </c>
      <c r="J1705" s="138">
        <v>0</v>
      </c>
      <c r="K1705" s="138">
        <v>0</v>
      </c>
      <c r="L1705" s="139"/>
      <c r="M1705" s="138">
        <v>0</v>
      </c>
      <c r="N1705" s="139"/>
      <c r="O1705" s="138">
        <v>0</v>
      </c>
      <c r="P1705" s="138">
        <v>0</v>
      </c>
      <c r="Q1705" s="138">
        <v>0</v>
      </c>
      <c r="R1705" s="139"/>
      <c r="S1705" s="138">
        <v>0</v>
      </c>
      <c r="T1705" s="139"/>
      <c r="U1705" s="138">
        <v>0</v>
      </c>
      <c r="V1705" s="138">
        <v>0</v>
      </c>
      <c r="W1705" s="138">
        <v>0</v>
      </c>
      <c r="X1705" s="138">
        <v>0</v>
      </c>
      <c r="Y1705" s="138">
        <v>0</v>
      </c>
      <c r="Z1705" s="139"/>
      <c r="AA1705" s="138">
        <v>0</v>
      </c>
      <c r="AB1705" s="131">
        <v>0</v>
      </c>
    </row>
    <row r="1706" spans="1:28" ht="15" customHeight="1" x14ac:dyDescent="0.25">
      <c r="A1706" s="129" t="str">
        <f>B1706&amp;"-"&amp;COUNTIF($B$3:B1706,B1706)</f>
        <v>417-193</v>
      </c>
      <c r="B1706" s="130">
        <v>417</v>
      </c>
      <c r="C1706" s="130" t="s">
        <v>73</v>
      </c>
      <c r="D1706" s="137">
        <v>44735</v>
      </c>
      <c r="E1706" s="138">
        <v>14.92</v>
      </c>
      <c r="F1706" s="138">
        <v>0</v>
      </c>
      <c r="G1706" s="138">
        <v>2.25</v>
      </c>
      <c r="H1706" s="138">
        <v>0</v>
      </c>
      <c r="I1706" s="138">
        <v>0</v>
      </c>
      <c r="J1706" s="138">
        <v>1</v>
      </c>
      <c r="K1706" s="138">
        <v>0.45</v>
      </c>
      <c r="L1706" s="139"/>
      <c r="M1706" s="138">
        <v>9.09</v>
      </c>
      <c r="N1706" s="139"/>
      <c r="O1706" s="138">
        <v>0</v>
      </c>
      <c r="P1706" s="138">
        <v>0</v>
      </c>
      <c r="Q1706" s="138">
        <v>0</v>
      </c>
      <c r="R1706" s="139"/>
      <c r="S1706" s="138">
        <v>0</v>
      </c>
      <c r="T1706" s="139"/>
      <c r="U1706" s="138">
        <v>0</v>
      </c>
      <c r="V1706" s="138">
        <v>0</v>
      </c>
      <c r="W1706" s="138">
        <v>0</v>
      </c>
      <c r="X1706" s="138">
        <v>0</v>
      </c>
      <c r="Y1706" s="138">
        <v>0</v>
      </c>
      <c r="Z1706" s="139"/>
      <c r="AA1706" s="138">
        <v>0</v>
      </c>
      <c r="AB1706" s="131">
        <v>0</v>
      </c>
    </row>
    <row r="1707" spans="1:28" ht="15" customHeight="1" x14ac:dyDescent="0.25">
      <c r="A1707" s="129" t="str">
        <f>B1707&amp;"-"&amp;COUNTIF($B$3:B1707,B1707)</f>
        <v>417-194</v>
      </c>
      <c r="B1707" s="130">
        <v>417</v>
      </c>
      <c r="C1707" s="130" t="s">
        <v>73</v>
      </c>
      <c r="D1707" s="137">
        <v>49940</v>
      </c>
      <c r="E1707" s="138">
        <v>0.96</v>
      </c>
      <c r="F1707" s="138">
        <v>0</v>
      </c>
      <c r="G1707" s="138">
        <v>0.96</v>
      </c>
      <c r="H1707" s="138">
        <v>0</v>
      </c>
      <c r="I1707" s="138">
        <v>0</v>
      </c>
      <c r="J1707" s="138">
        <v>0</v>
      </c>
      <c r="K1707" s="138">
        <v>0</v>
      </c>
      <c r="L1707" s="139"/>
      <c r="M1707" s="138">
        <v>0.96</v>
      </c>
      <c r="N1707" s="139"/>
      <c r="O1707" s="138">
        <v>0</v>
      </c>
      <c r="P1707" s="138">
        <v>0</v>
      </c>
      <c r="Q1707" s="138">
        <v>0</v>
      </c>
      <c r="R1707" s="139"/>
      <c r="S1707" s="138">
        <v>0</v>
      </c>
      <c r="T1707" s="139"/>
      <c r="U1707" s="138">
        <v>0</v>
      </c>
      <c r="V1707" s="138">
        <v>0</v>
      </c>
      <c r="W1707" s="138">
        <v>0</v>
      </c>
      <c r="X1707" s="138">
        <v>0</v>
      </c>
      <c r="Y1707" s="138">
        <v>0</v>
      </c>
      <c r="Z1707" s="139"/>
      <c r="AA1707" s="138">
        <v>0</v>
      </c>
      <c r="AB1707" s="131">
        <v>0</v>
      </c>
    </row>
    <row r="1708" spans="1:28" ht="15" customHeight="1" x14ac:dyDescent="0.25">
      <c r="A1708" s="129" t="str">
        <f>B1708&amp;"-"&amp;COUNTIF($B$3:B1708,B1708)</f>
        <v>417-195</v>
      </c>
      <c r="B1708" s="130">
        <v>417</v>
      </c>
      <c r="C1708" s="130" t="s">
        <v>73</v>
      </c>
      <c r="D1708" s="137">
        <v>48355</v>
      </c>
      <c r="E1708" s="138">
        <v>1</v>
      </c>
      <c r="F1708" s="138">
        <v>0</v>
      </c>
      <c r="G1708" s="138">
        <v>0</v>
      </c>
      <c r="H1708" s="138">
        <v>0</v>
      </c>
      <c r="I1708" s="138">
        <v>0</v>
      </c>
      <c r="J1708" s="138">
        <v>0</v>
      </c>
      <c r="K1708" s="138">
        <v>0</v>
      </c>
      <c r="L1708" s="139"/>
      <c r="M1708" s="138">
        <v>1</v>
      </c>
      <c r="N1708" s="139"/>
      <c r="O1708" s="138">
        <v>0</v>
      </c>
      <c r="P1708" s="138">
        <v>0</v>
      </c>
      <c r="Q1708" s="138">
        <v>0</v>
      </c>
      <c r="R1708" s="139"/>
      <c r="S1708" s="138">
        <v>0</v>
      </c>
      <c r="T1708" s="139"/>
      <c r="U1708" s="138">
        <v>0</v>
      </c>
      <c r="V1708" s="138">
        <v>0</v>
      </c>
      <c r="W1708" s="138">
        <v>0</v>
      </c>
      <c r="X1708" s="138">
        <v>0</v>
      </c>
      <c r="Y1708" s="138">
        <v>0</v>
      </c>
      <c r="Z1708" s="139"/>
      <c r="AA1708" s="138">
        <v>0</v>
      </c>
      <c r="AB1708" s="131">
        <v>0</v>
      </c>
    </row>
    <row r="1709" spans="1:28" ht="15" customHeight="1" x14ac:dyDescent="0.25">
      <c r="A1709" s="129" t="str">
        <f>B1709&amp;"-"&amp;COUNTIF($B$3:B1709,B1709)</f>
        <v>417-196</v>
      </c>
      <c r="B1709" s="130">
        <v>417</v>
      </c>
      <c r="C1709" s="130" t="s">
        <v>73</v>
      </c>
      <c r="D1709" s="137">
        <v>49684</v>
      </c>
      <c r="E1709" s="138">
        <v>4.43</v>
      </c>
      <c r="F1709" s="138">
        <v>0</v>
      </c>
      <c r="G1709" s="138">
        <v>0</v>
      </c>
      <c r="H1709" s="138">
        <v>0</v>
      </c>
      <c r="I1709" s="138">
        <v>0</v>
      </c>
      <c r="J1709" s="138">
        <v>0</v>
      </c>
      <c r="K1709" s="138">
        <v>0</v>
      </c>
      <c r="L1709" s="139"/>
      <c r="M1709" s="138">
        <v>4.43</v>
      </c>
      <c r="N1709" s="139"/>
      <c r="O1709" s="138">
        <v>0</v>
      </c>
      <c r="P1709" s="138">
        <v>0</v>
      </c>
      <c r="Q1709" s="138">
        <v>0</v>
      </c>
      <c r="R1709" s="139"/>
      <c r="S1709" s="138">
        <v>0</v>
      </c>
      <c r="T1709" s="139"/>
      <c r="U1709" s="138">
        <v>0</v>
      </c>
      <c r="V1709" s="138">
        <v>0</v>
      </c>
      <c r="W1709" s="138">
        <v>0</v>
      </c>
      <c r="X1709" s="138">
        <v>0</v>
      </c>
      <c r="Y1709" s="138">
        <v>0</v>
      </c>
      <c r="Z1709" s="139"/>
      <c r="AA1709" s="138">
        <v>0</v>
      </c>
      <c r="AB1709" s="131">
        <v>0</v>
      </c>
    </row>
    <row r="1710" spans="1:28" ht="15" customHeight="1" x14ac:dyDescent="0.25">
      <c r="A1710" s="129" t="str">
        <f>B1710&amp;"-"&amp;COUNTIF($B$3:B1710,B1710)</f>
        <v>417-197</v>
      </c>
      <c r="B1710" s="130">
        <v>417</v>
      </c>
      <c r="C1710" s="130" t="s">
        <v>73</v>
      </c>
      <c r="D1710" s="137">
        <v>44776</v>
      </c>
      <c r="E1710" s="138">
        <v>1</v>
      </c>
      <c r="F1710" s="138">
        <v>0</v>
      </c>
      <c r="G1710" s="138">
        <v>0</v>
      </c>
      <c r="H1710" s="138">
        <v>0</v>
      </c>
      <c r="I1710" s="138">
        <v>0</v>
      </c>
      <c r="J1710" s="138">
        <v>0</v>
      </c>
      <c r="K1710" s="138">
        <v>0</v>
      </c>
      <c r="L1710" s="139"/>
      <c r="M1710" s="138">
        <v>1</v>
      </c>
      <c r="N1710" s="139"/>
      <c r="O1710" s="138">
        <v>0</v>
      </c>
      <c r="P1710" s="138">
        <v>0</v>
      </c>
      <c r="Q1710" s="138">
        <v>0</v>
      </c>
      <c r="R1710" s="139"/>
      <c r="S1710" s="138">
        <v>0</v>
      </c>
      <c r="T1710" s="139"/>
      <c r="U1710" s="138">
        <v>0</v>
      </c>
      <c r="V1710" s="138">
        <v>0</v>
      </c>
      <c r="W1710" s="138">
        <v>0</v>
      </c>
      <c r="X1710" s="138">
        <v>0</v>
      </c>
      <c r="Y1710" s="138">
        <v>0</v>
      </c>
      <c r="Z1710" s="139"/>
      <c r="AA1710" s="138">
        <v>0</v>
      </c>
      <c r="AB1710" s="131">
        <v>0</v>
      </c>
    </row>
    <row r="1711" spans="1:28" ht="15" customHeight="1" x14ac:dyDescent="0.25">
      <c r="A1711" s="129" t="str">
        <f>B1711&amp;"-"&amp;COUNTIF($B$3:B1711,B1711)</f>
        <v>417-198</v>
      </c>
      <c r="B1711" s="130">
        <v>417</v>
      </c>
      <c r="C1711" s="130" t="s">
        <v>73</v>
      </c>
      <c r="D1711" s="137">
        <v>48363</v>
      </c>
      <c r="E1711" s="138">
        <v>1</v>
      </c>
      <c r="F1711" s="138">
        <v>0</v>
      </c>
      <c r="G1711" s="138">
        <v>0</v>
      </c>
      <c r="H1711" s="138">
        <v>0</v>
      </c>
      <c r="I1711" s="138">
        <v>0</v>
      </c>
      <c r="J1711" s="138">
        <v>0</v>
      </c>
      <c r="K1711" s="138">
        <v>0</v>
      </c>
      <c r="L1711" s="139"/>
      <c r="M1711" s="138">
        <v>0</v>
      </c>
      <c r="N1711" s="139"/>
      <c r="O1711" s="138">
        <v>0</v>
      </c>
      <c r="P1711" s="138">
        <v>0</v>
      </c>
      <c r="Q1711" s="138">
        <v>0</v>
      </c>
      <c r="R1711" s="139"/>
      <c r="S1711" s="138">
        <v>0</v>
      </c>
      <c r="T1711" s="139"/>
      <c r="U1711" s="138">
        <v>0</v>
      </c>
      <c r="V1711" s="138">
        <v>0</v>
      </c>
      <c r="W1711" s="138">
        <v>0</v>
      </c>
      <c r="X1711" s="138">
        <v>0</v>
      </c>
      <c r="Y1711" s="138">
        <v>0</v>
      </c>
      <c r="Z1711" s="139"/>
      <c r="AA1711" s="138">
        <v>0</v>
      </c>
      <c r="AB1711" s="131">
        <v>0</v>
      </c>
    </row>
    <row r="1712" spans="1:28" ht="15" customHeight="1" x14ac:dyDescent="0.25">
      <c r="A1712" s="129" t="str">
        <f>B1712&amp;"-"&amp;COUNTIF($B$3:B1712,B1712)</f>
        <v>417-199</v>
      </c>
      <c r="B1712" s="130">
        <v>417</v>
      </c>
      <c r="C1712" s="130" t="s">
        <v>73</v>
      </c>
      <c r="D1712" s="137">
        <v>44800</v>
      </c>
      <c r="E1712" s="138">
        <v>1.53</v>
      </c>
      <c r="F1712" s="138">
        <v>0</v>
      </c>
      <c r="G1712" s="138">
        <v>0</v>
      </c>
      <c r="H1712" s="138">
        <v>0</v>
      </c>
      <c r="I1712" s="138">
        <v>0</v>
      </c>
      <c r="J1712" s="138">
        <v>0</v>
      </c>
      <c r="K1712" s="138">
        <v>0</v>
      </c>
      <c r="L1712" s="139"/>
      <c r="M1712" s="138">
        <v>0.53</v>
      </c>
      <c r="N1712" s="139"/>
      <c r="O1712" s="138">
        <v>0</v>
      </c>
      <c r="P1712" s="138">
        <v>0</v>
      </c>
      <c r="Q1712" s="138">
        <v>0</v>
      </c>
      <c r="R1712" s="139"/>
      <c r="S1712" s="138">
        <v>0</v>
      </c>
      <c r="T1712" s="139"/>
      <c r="U1712" s="138">
        <v>0</v>
      </c>
      <c r="V1712" s="138">
        <v>0</v>
      </c>
      <c r="W1712" s="138">
        <v>0</v>
      </c>
      <c r="X1712" s="138">
        <v>0</v>
      </c>
      <c r="Y1712" s="138">
        <v>0</v>
      </c>
      <c r="Z1712" s="139"/>
      <c r="AA1712" s="138">
        <v>0</v>
      </c>
      <c r="AB1712" s="131">
        <v>0</v>
      </c>
    </row>
    <row r="1713" spans="1:28" ht="15" customHeight="1" x14ac:dyDescent="0.25">
      <c r="A1713" s="129" t="str">
        <f>B1713&amp;"-"&amp;COUNTIF($B$3:B1713,B1713)</f>
        <v>417-200</v>
      </c>
      <c r="B1713" s="130">
        <v>417</v>
      </c>
      <c r="C1713" s="130" t="s">
        <v>73</v>
      </c>
      <c r="D1713" s="137">
        <v>49221</v>
      </c>
      <c r="E1713" s="138">
        <v>1</v>
      </c>
      <c r="F1713" s="138">
        <v>0</v>
      </c>
      <c r="G1713" s="138">
        <v>0</v>
      </c>
      <c r="H1713" s="138">
        <v>0</v>
      </c>
      <c r="I1713" s="138">
        <v>0</v>
      </c>
      <c r="J1713" s="138">
        <v>0</v>
      </c>
      <c r="K1713" s="138">
        <v>0</v>
      </c>
      <c r="L1713" s="139"/>
      <c r="M1713" s="138">
        <v>0</v>
      </c>
      <c r="N1713" s="139"/>
      <c r="O1713" s="138">
        <v>0</v>
      </c>
      <c r="P1713" s="138">
        <v>0</v>
      </c>
      <c r="Q1713" s="138">
        <v>0</v>
      </c>
      <c r="R1713" s="139"/>
      <c r="S1713" s="138">
        <v>0</v>
      </c>
      <c r="T1713" s="139"/>
      <c r="U1713" s="138">
        <v>0</v>
      </c>
      <c r="V1713" s="138">
        <v>0</v>
      </c>
      <c r="W1713" s="138">
        <v>0</v>
      </c>
      <c r="X1713" s="138">
        <v>0</v>
      </c>
      <c r="Y1713" s="138">
        <v>0</v>
      </c>
      <c r="Z1713" s="139"/>
      <c r="AA1713" s="138">
        <v>0</v>
      </c>
      <c r="AB1713" s="131">
        <v>0</v>
      </c>
    </row>
    <row r="1714" spans="1:28" ht="15" customHeight="1" x14ac:dyDescent="0.25">
      <c r="A1714" s="129" t="str">
        <f>B1714&amp;"-"&amp;COUNTIF($B$3:B1714,B1714)</f>
        <v>417-201</v>
      </c>
      <c r="B1714" s="130">
        <v>417</v>
      </c>
      <c r="C1714" s="130" t="s">
        <v>73</v>
      </c>
      <c r="D1714" s="137">
        <v>46441</v>
      </c>
      <c r="E1714" s="138">
        <v>5.95</v>
      </c>
      <c r="F1714" s="138">
        <v>0</v>
      </c>
      <c r="G1714" s="138">
        <v>0.57999999999999996</v>
      </c>
      <c r="H1714" s="138">
        <v>1</v>
      </c>
      <c r="I1714" s="138">
        <v>0</v>
      </c>
      <c r="J1714" s="138">
        <v>0</v>
      </c>
      <c r="K1714" s="138">
        <v>0</v>
      </c>
      <c r="L1714" s="139"/>
      <c r="M1714" s="138">
        <v>3.44</v>
      </c>
      <c r="N1714" s="139"/>
      <c r="O1714" s="138">
        <v>0</v>
      </c>
      <c r="P1714" s="138">
        <v>0</v>
      </c>
      <c r="Q1714" s="138">
        <v>0</v>
      </c>
      <c r="R1714" s="139"/>
      <c r="S1714" s="138">
        <v>0</v>
      </c>
      <c r="T1714" s="139"/>
      <c r="U1714" s="138">
        <v>0</v>
      </c>
      <c r="V1714" s="138">
        <v>0</v>
      </c>
      <c r="W1714" s="138">
        <v>0</v>
      </c>
      <c r="X1714" s="138">
        <v>0</v>
      </c>
      <c r="Y1714" s="138">
        <v>0</v>
      </c>
      <c r="Z1714" s="139"/>
      <c r="AA1714" s="138">
        <v>0</v>
      </c>
      <c r="AB1714" s="131">
        <v>0</v>
      </c>
    </row>
    <row r="1715" spans="1:28" ht="15" customHeight="1" x14ac:dyDescent="0.25">
      <c r="A1715" s="129" t="str">
        <f>B1715&amp;"-"&amp;COUNTIF($B$3:B1715,B1715)</f>
        <v>417-202</v>
      </c>
      <c r="B1715" s="130">
        <v>417</v>
      </c>
      <c r="C1715" s="130" t="s">
        <v>73</v>
      </c>
      <c r="D1715" s="137">
        <v>47381</v>
      </c>
      <c r="E1715" s="138">
        <v>2.57</v>
      </c>
      <c r="F1715" s="138">
        <v>0</v>
      </c>
      <c r="G1715" s="138">
        <v>0</v>
      </c>
      <c r="H1715" s="138">
        <v>0</v>
      </c>
      <c r="I1715" s="138">
        <v>0</v>
      </c>
      <c r="J1715" s="138">
        <v>0</v>
      </c>
      <c r="K1715" s="138">
        <v>0</v>
      </c>
      <c r="L1715" s="139"/>
      <c r="M1715" s="138">
        <v>0.72</v>
      </c>
      <c r="N1715" s="139"/>
      <c r="O1715" s="138">
        <v>0</v>
      </c>
      <c r="P1715" s="138">
        <v>0</v>
      </c>
      <c r="Q1715" s="138">
        <v>0</v>
      </c>
      <c r="R1715" s="139"/>
      <c r="S1715" s="138">
        <v>0</v>
      </c>
      <c r="T1715" s="139"/>
      <c r="U1715" s="138">
        <v>0</v>
      </c>
      <c r="V1715" s="138">
        <v>0</v>
      </c>
      <c r="W1715" s="138">
        <v>0</v>
      </c>
      <c r="X1715" s="138">
        <v>0</v>
      </c>
      <c r="Y1715" s="138">
        <v>0</v>
      </c>
      <c r="Z1715" s="139"/>
      <c r="AA1715" s="138">
        <v>0</v>
      </c>
      <c r="AB1715" s="131">
        <v>0</v>
      </c>
    </row>
    <row r="1716" spans="1:28" ht="15" customHeight="1" x14ac:dyDescent="0.25">
      <c r="A1716" s="129" t="str">
        <f>B1716&amp;"-"&amp;COUNTIF($B$3:B1716,B1716)</f>
        <v>417-203</v>
      </c>
      <c r="B1716" s="130">
        <v>417</v>
      </c>
      <c r="C1716" s="130" t="s">
        <v>73</v>
      </c>
      <c r="D1716" s="137">
        <v>48041</v>
      </c>
      <c r="E1716" s="138">
        <v>2</v>
      </c>
      <c r="F1716" s="138">
        <v>0</v>
      </c>
      <c r="G1716" s="138">
        <v>1</v>
      </c>
      <c r="H1716" s="138">
        <v>0</v>
      </c>
      <c r="I1716" s="138">
        <v>0</v>
      </c>
      <c r="J1716" s="138">
        <v>0</v>
      </c>
      <c r="K1716" s="138">
        <v>0</v>
      </c>
      <c r="L1716" s="139"/>
      <c r="M1716" s="138">
        <v>0</v>
      </c>
      <c r="N1716" s="139"/>
      <c r="O1716" s="138">
        <v>0</v>
      </c>
      <c r="P1716" s="138">
        <v>0</v>
      </c>
      <c r="Q1716" s="138">
        <v>0</v>
      </c>
      <c r="R1716" s="139"/>
      <c r="S1716" s="138">
        <v>0</v>
      </c>
      <c r="T1716" s="139"/>
      <c r="U1716" s="138">
        <v>0</v>
      </c>
      <c r="V1716" s="138">
        <v>0</v>
      </c>
      <c r="W1716" s="138">
        <v>0</v>
      </c>
      <c r="X1716" s="138">
        <v>0</v>
      </c>
      <c r="Y1716" s="138">
        <v>0</v>
      </c>
      <c r="Z1716" s="139"/>
      <c r="AA1716" s="138">
        <v>0</v>
      </c>
      <c r="AB1716" s="131">
        <v>0</v>
      </c>
    </row>
    <row r="1717" spans="1:28" ht="15" customHeight="1" x14ac:dyDescent="0.25">
      <c r="A1717" s="129" t="str">
        <f>B1717&amp;"-"&amp;COUNTIF($B$3:B1717,B1717)</f>
        <v>417-204</v>
      </c>
      <c r="B1717" s="130">
        <v>417</v>
      </c>
      <c r="C1717" s="130" t="s">
        <v>73</v>
      </c>
      <c r="D1717" s="137">
        <v>48371</v>
      </c>
      <c r="E1717" s="138">
        <v>7.7</v>
      </c>
      <c r="F1717" s="138">
        <v>0</v>
      </c>
      <c r="G1717" s="138">
        <v>0</v>
      </c>
      <c r="H1717" s="138">
        <v>0</v>
      </c>
      <c r="I1717" s="138">
        <v>0</v>
      </c>
      <c r="J1717" s="138">
        <v>0</v>
      </c>
      <c r="K1717" s="138">
        <v>0.78</v>
      </c>
      <c r="L1717" s="139"/>
      <c r="M1717" s="138">
        <v>0</v>
      </c>
      <c r="N1717" s="139"/>
      <c r="O1717" s="138">
        <v>0</v>
      </c>
      <c r="P1717" s="138">
        <v>0</v>
      </c>
      <c r="Q1717" s="138">
        <v>0</v>
      </c>
      <c r="R1717" s="139"/>
      <c r="S1717" s="138">
        <v>0</v>
      </c>
      <c r="T1717" s="139"/>
      <c r="U1717" s="138">
        <v>0</v>
      </c>
      <c r="V1717" s="138">
        <v>0</v>
      </c>
      <c r="W1717" s="138">
        <v>0</v>
      </c>
      <c r="X1717" s="138">
        <v>0</v>
      </c>
      <c r="Y1717" s="138">
        <v>0</v>
      </c>
      <c r="Z1717" s="139"/>
      <c r="AA1717" s="138">
        <v>0</v>
      </c>
      <c r="AB1717" s="131">
        <v>0</v>
      </c>
    </row>
    <row r="1718" spans="1:28" ht="15" customHeight="1" x14ac:dyDescent="0.25">
      <c r="A1718" s="129" t="str">
        <f>B1718&amp;"-"&amp;COUNTIF($B$3:B1718,B1718)</f>
        <v>417-205</v>
      </c>
      <c r="B1718" s="130">
        <v>417</v>
      </c>
      <c r="C1718" s="130" t="s">
        <v>73</v>
      </c>
      <c r="D1718" s="137">
        <v>50062</v>
      </c>
      <c r="E1718" s="138">
        <v>2.2599999999999998</v>
      </c>
      <c r="F1718" s="138">
        <v>0</v>
      </c>
      <c r="G1718" s="138">
        <v>0</v>
      </c>
      <c r="H1718" s="138">
        <v>0.97</v>
      </c>
      <c r="I1718" s="138">
        <v>0</v>
      </c>
      <c r="J1718" s="138">
        <v>0</v>
      </c>
      <c r="K1718" s="138">
        <v>0</v>
      </c>
      <c r="L1718" s="139"/>
      <c r="M1718" s="138">
        <v>1.26</v>
      </c>
      <c r="N1718" s="139"/>
      <c r="O1718" s="138">
        <v>0</v>
      </c>
      <c r="P1718" s="138">
        <v>0</v>
      </c>
      <c r="Q1718" s="138">
        <v>0</v>
      </c>
      <c r="R1718" s="139"/>
      <c r="S1718" s="138">
        <v>0</v>
      </c>
      <c r="T1718" s="139"/>
      <c r="U1718" s="138">
        <v>0</v>
      </c>
      <c r="V1718" s="138">
        <v>0</v>
      </c>
      <c r="W1718" s="138">
        <v>0</v>
      </c>
      <c r="X1718" s="138">
        <v>0</v>
      </c>
      <c r="Y1718" s="138">
        <v>0</v>
      </c>
      <c r="Z1718" s="139"/>
      <c r="AA1718" s="138">
        <v>0</v>
      </c>
      <c r="AB1718" s="131">
        <v>0</v>
      </c>
    </row>
    <row r="1719" spans="1:28" ht="15" customHeight="1" x14ac:dyDescent="0.25">
      <c r="A1719" s="129" t="str">
        <f>B1719&amp;"-"&amp;COUNTIF($B$3:B1719,B1719)</f>
        <v>417-206</v>
      </c>
      <c r="B1719" s="130">
        <v>417</v>
      </c>
      <c r="C1719" s="130" t="s">
        <v>73</v>
      </c>
      <c r="D1719" s="137">
        <v>45997</v>
      </c>
      <c r="E1719" s="138">
        <v>8</v>
      </c>
      <c r="F1719" s="138">
        <v>0</v>
      </c>
      <c r="G1719" s="138">
        <v>1</v>
      </c>
      <c r="H1719" s="138">
        <v>0</v>
      </c>
      <c r="I1719" s="138">
        <v>0</v>
      </c>
      <c r="J1719" s="138">
        <v>0</v>
      </c>
      <c r="K1719" s="138">
        <v>1</v>
      </c>
      <c r="L1719" s="139"/>
      <c r="M1719" s="138">
        <v>4</v>
      </c>
      <c r="N1719" s="139"/>
      <c r="O1719" s="138">
        <v>0</v>
      </c>
      <c r="P1719" s="138">
        <v>0</v>
      </c>
      <c r="Q1719" s="138">
        <v>0</v>
      </c>
      <c r="R1719" s="139"/>
      <c r="S1719" s="138">
        <v>0</v>
      </c>
      <c r="T1719" s="139"/>
      <c r="U1719" s="138">
        <v>0</v>
      </c>
      <c r="V1719" s="138">
        <v>0</v>
      </c>
      <c r="W1719" s="138">
        <v>0</v>
      </c>
      <c r="X1719" s="138">
        <v>0</v>
      </c>
      <c r="Y1719" s="138">
        <v>0</v>
      </c>
      <c r="Z1719" s="139"/>
      <c r="AA1719" s="138">
        <v>0</v>
      </c>
      <c r="AB1719" s="131">
        <v>0</v>
      </c>
    </row>
    <row r="1720" spans="1:28" ht="15" customHeight="1" x14ac:dyDescent="0.25">
      <c r="A1720" s="129" t="str">
        <f>B1720&amp;"-"&amp;COUNTIF($B$3:B1720,B1720)</f>
        <v>417-207</v>
      </c>
      <c r="B1720" s="130">
        <v>417</v>
      </c>
      <c r="C1720" s="130" t="s">
        <v>73</v>
      </c>
      <c r="D1720" s="137">
        <v>44826</v>
      </c>
      <c r="E1720" s="138">
        <v>5.85</v>
      </c>
      <c r="F1720" s="138">
        <v>0</v>
      </c>
      <c r="G1720" s="138">
        <v>0</v>
      </c>
      <c r="H1720" s="138">
        <v>0</v>
      </c>
      <c r="I1720" s="138">
        <v>0</v>
      </c>
      <c r="J1720" s="138">
        <v>0</v>
      </c>
      <c r="K1720" s="138">
        <v>0</v>
      </c>
      <c r="L1720" s="139"/>
      <c r="M1720" s="138">
        <v>1.71</v>
      </c>
      <c r="N1720" s="139"/>
      <c r="O1720" s="138">
        <v>0</v>
      </c>
      <c r="P1720" s="138">
        <v>0</v>
      </c>
      <c r="Q1720" s="138">
        <v>0</v>
      </c>
      <c r="R1720" s="139"/>
      <c r="S1720" s="138">
        <v>0</v>
      </c>
      <c r="T1720" s="139"/>
      <c r="U1720" s="138">
        <v>0</v>
      </c>
      <c r="V1720" s="138">
        <v>0</v>
      </c>
      <c r="W1720" s="138">
        <v>0</v>
      </c>
      <c r="X1720" s="138">
        <v>0</v>
      </c>
      <c r="Y1720" s="138">
        <v>0</v>
      </c>
      <c r="Z1720" s="139"/>
      <c r="AA1720" s="138">
        <v>0</v>
      </c>
      <c r="AB1720" s="131">
        <v>0</v>
      </c>
    </row>
    <row r="1721" spans="1:28" ht="15" customHeight="1" x14ac:dyDescent="0.25">
      <c r="A1721" s="129" t="str">
        <f>B1721&amp;"-"&amp;COUNTIF($B$3:B1721,B1721)</f>
        <v>417-208</v>
      </c>
      <c r="B1721" s="130">
        <v>417</v>
      </c>
      <c r="C1721" s="130" t="s">
        <v>73</v>
      </c>
      <c r="D1721" s="137">
        <v>44834</v>
      </c>
      <c r="E1721" s="138">
        <v>2</v>
      </c>
      <c r="F1721" s="138">
        <v>0</v>
      </c>
      <c r="G1721" s="138">
        <v>0</v>
      </c>
      <c r="H1721" s="138">
        <v>0</v>
      </c>
      <c r="I1721" s="138">
        <v>0</v>
      </c>
      <c r="J1721" s="138">
        <v>0</v>
      </c>
      <c r="K1721" s="138">
        <v>0</v>
      </c>
      <c r="L1721" s="139"/>
      <c r="M1721" s="138">
        <v>1</v>
      </c>
      <c r="N1721" s="139"/>
      <c r="O1721" s="138">
        <v>0</v>
      </c>
      <c r="P1721" s="138">
        <v>0</v>
      </c>
      <c r="Q1721" s="138">
        <v>0</v>
      </c>
      <c r="R1721" s="139"/>
      <c r="S1721" s="138">
        <v>0</v>
      </c>
      <c r="T1721" s="139"/>
      <c r="U1721" s="138">
        <v>0</v>
      </c>
      <c r="V1721" s="138">
        <v>0</v>
      </c>
      <c r="W1721" s="138">
        <v>0</v>
      </c>
      <c r="X1721" s="138">
        <v>0</v>
      </c>
      <c r="Y1721" s="138">
        <v>0</v>
      </c>
      <c r="Z1721" s="139"/>
      <c r="AA1721" s="138">
        <v>0</v>
      </c>
      <c r="AB1721" s="131">
        <v>0</v>
      </c>
    </row>
    <row r="1722" spans="1:28" ht="15" customHeight="1" x14ac:dyDescent="0.25">
      <c r="A1722" s="129" t="str">
        <f>B1722&amp;"-"&amp;COUNTIF($B$3:B1722,B1722)</f>
        <v>417-209</v>
      </c>
      <c r="B1722" s="130">
        <v>417</v>
      </c>
      <c r="C1722" s="130" t="s">
        <v>73</v>
      </c>
      <c r="D1722" s="137">
        <v>44842</v>
      </c>
      <c r="E1722" s="138">
        <v>1.69</v>
      </c>
      <c r="F1722" s="138">
        <v>0</v>
      </c>
      <c r="G1722" s="138">
        <v>0</v>
      </c>
      <c r="H1722" s="138">
        <v>0</v>
      </c>
      <c r="I1722" s="138">
        <v>0</v>
      </c>
      <c r="J1722" s="138">
        <v>0</v>
      </c>
      <c r="K1722" s="138">
        <v>0</v>
      </c>
      <c r="L1722" s="139"/>
      <c r="M1722" s="138">
        <v>0</v>
      </c>
      <c r="N1722" s="139"/>
      <c r="O1722" s="138">
        <v>0</v>
      </c>
      <c r="P1722" s="138">
        <v>0</v>
      </c>
      <c r="Q1722" s="138">
        <v>0</v>
      </c>
      <c r="R1722" s="139"/>
      <c r="S1722" s="138">
        <v>0</v>
      </c>
      <c r="T1722" s="139"/>
      <c r="U1722" s="138">
        <v>0</v>
      </c>
      <c r="V1722" s="138">
        <v>0</v>
      </c>
      <c r="W1722" s="138">
        <v>0</v>
      </c>
      <c r="X1722" s="138">
        <v>0</v>
      </c>
      <c r="Y1722" s="138">
        <v>0</v>
      </c>
      <c r="Z1722" s="139"/>
      <c r="AA1722" s="138">
        <v>0</v>
      </c>
      <c r="AB1722" s="131">
        <v>0</v>
      </c>
    </row>
    <row r="1723" spans="1:28" ht="15" customHeight="1" x14ac:dyDescent="0.25">
      <c r="A1723" s="129" t="str">
        <f>B1723&amp;"-"&amp;COUNTIF($B$3:B1723,B1723)</f>
        <v>417-210</v>
      </c>
      <c r="B1723" s="130">
        <v>417</v>
      </c>
      <c r="C1723" s="130" t="s">
        <v>73</v>
      </c>
      <c r="D1723" s="137">
        <v>44859</v>
      </c>
      <c r="E1723" s="138">
        <v>7.11</v>
      </c>
      <c r="F1723" s="138">
        <v>1</v>
      </c>
      <c r="G1723" s="138">
        <v>2.0299999999999998</v>
      </c>
      <c r="H1723" s="138">
        <v>0</v>
      </c>
      <c r="I1723" s="138">
        <v>0</v>
      </c>
      <c r="J1723" s="138">
        <v>0</v>
      </c>
      <c r="K1723" s="138">
        <v>0</v>
      </c>
      <c r="L1723" s="139"/>
      <c r="M1723" s="138">
        <v>6.11</v>
      </c>
      <c r="N1723" s="139"/>
      <c r="O1723" s="138">
        <v>0</v>
      </c>
      <c r="P1723" s="138">
        <v>0</v>
      </c>
      <c r="Q1723" s="138">
        <v>0</v>
      </c>
      <c r="R1723" s="139"/>
      <c r="S1723" s="138">
        <v>0</v>
      </c>
      <c r="T1723" s="139"/>
      <c r="U1723" s="138">
        <v>0</v>
      </c>
      <c r="V1723" s="138">
        <v>0</v>
      </c>
      <c r="W1723" s="138">
        <v>0</v>
      </c>
      <c r="X1723" s="138">
        <v>0</v>
      </c>
      <c r="Y1723" s="138">
        <v>0</v>
      </c>
      <c r="Z1723" s="139"/>
      <c r="AA1723" s="138">
        <v>0</v>
      </c>
      <c r="AB1723" s="131">
        <v>0</v>
      </c>
    </row>
    <row r="1724" spans="1:28" ht="15" customHeight="1" x14ac:dyDescent="0.25">
      <c r="A1724" s="129" t="str">
        <f>B1724&amp;"-"&amp;COUNTIF($B$3:B1724,B1724)</f>
        <v>417-211</v>
      </c>
      <c r="B1724" s="130">
        <v>417</v>
      </c>
      <c r="C1724" s="130" t="s">
        <v>73</v>
      </c>
      <c r="D1724" s="137">
        <v>48652</v>
      </c>
      <c r="E1724" s="138">
        <v>3</v>
      </c>
      <c r="F1724" s="138">
        <v>0</v>
      </c>
      <c r="G1724" s="138">
        <v>1</v>
      </c>
      <c r="H1724" s="138">
        <v>0</v>
      </c>
      <c r="I1724" s="138">
        <v>0</v>
      </c>
      <c r="J1724" s="138">
        <v>0</v>
      </c>
      <c r="K1724" s="138">
        <v>0</v>
      </c>
      <c r="L1724" s="139"/>
      <c r="M1724" s="138">
        <v>1</v>
      </c>
      <c r="N1724" s="139"/>
      <c r="O1724" s="138">
        <v>0</v>
      </c>
      <c r="P1724" s="138">
        <v>0</v>
      </c>
      <c r="Q1724" s="138">
        <v>0</v>
      </c>
      <c r="R1724" s="139"/>
      <c r="S1724" s="138">
        <v>0</v>
      </c>
      <c r="T1724" s="139"/>
      <c r="U1724" s="138">
        <v>0</v>
      </c>
      <c r="V1724" s="138">
        <v>0</v>
      </c>
      <c r="W1724" s="138">
        <v>0</v>
      </c>
      <c r="X1724" s="138">
        <v>0</v>
      </c>
      <c r="Y1724" s="138">
        <v>0</v>
      </c>
      <c r="Z1724" s="139"/>
      <c r="AA1724" s="138">
        <v>0</v>
      </c>
      <c r="AB1724" s="131">
        <v>0</v>
      </c>
    </row>
    <row r="1725" spans="1:28" ht="15" customHeight="1" x14ac:dyDescent="0.25">
      <c r="A1725" s="129" t="str">
        <f>B1725&amp;"-"&amp;COUNTIF($B$3:B1725,B1725)</f>
        <v>417-212</v>
      </c>
      <c r="B1725" s="130">
        <v>417</v>
      </c>
      <c r="C1725" s="130" t="s">
        <v>73</v>
      </c>
      <c r="D1725" s="137">
        <v>49098</v>
      </c>
      <c r="E1725" s="138">
        <v>0.53</v>
      </c>
      <c r="F1725" s="138">
        <v>0</v>
      </c>
      <c r="G1725" s="138">
        <v>0</v>
      </c>
      <c r="H1725" s="138">
        <v>0</v>
      </c>
      <c r="I1725" s="138">
        <v>0</v>
      </c>
      <c r="J1725" s="138">
        <v>0</v>
      </c>
      <c r="K1725" s="138">
        <v>0</v>
      </c>
      <c r="L1725" s="139"/>
      <c r="M1725" s="138">
        <v>0</v>
      </c>
      <c r="N1725" s="139"/>
      <c r="O1725" s="138">
        <v>0</v>
      </c>
      <c r="P1725" s="138">
        <v>0</v>
      </c>
      <c r="Q1725" s="138">
        <v>0</v>
      </c>
      <c r="R1725" s="139"/>
      <c r="S1725" s="138">
        <v>0</v>
      </c>
      <c r="T1725" s="139"/>
      <c r="U1725" s="138">
        <v>0</v>
      </c>
      <c r="V1725" s="138">
        <v>0</v>
      </c>
      <c r="W1725" s="138">
        <v>0</v>
      </c>
      <c r="X1725" s="138">
        <v>0</v>
      </c>
      <c r="Y1725" s="138">
        <v>0</v>
      </c>
      <c r="Z1725" s="139"/>
      <c r="AA1725" s="138">
        <v>0</v>
      </c>
      <c r="AB1725" s="131">
        <v>0</v>
      </c>
    </row>
    <row r="1726" spans="1:28" ht="15" customHeight="1" x14ac:dyDescent="0.25">
      <c r="A1726" s="129" t="str">
        <f>B1726&amp;"-"&amp;COUNTIF($B$3:B1726,B1726)</f>
        <v>417-213</v>
      </c>
      <c r="B1726" s="130">
        <v>417</v>
      </c>
      <c r="C1726" s="130" t="s">
        <v>73</v>
      </c>
      <c r="D1726" s="137">
        <v>46243</v>
      </c>
      <c r="E1726" s="138">
        <v>1</v>
      </c>
      <c r="F1726" s="138">
        <v>0</v>
      </c>
      <c r="G1726" s="138">
        <v>0</v>
      </c>
      <c r="H1726" s="138">
        <v>0</v>
      </c>
      <c r="I1726" s="138">
        <v>0</v>
      </c>
      <c r="J1726" s="138">
        <v>0</v>
      </c>
      <c r="K1726" s="138">
        <v>0</v>
      </c>
      <c r="L1726" s="139"/>
      <c r="M1726" s="138">
        <v>0</v>
      </c>
      <c r="N1726" s="139"/>
      <c r="O1726" s="138">
        <v>0</v>
      </c>
      <c r="P1726" s="138">
        <v>0</v>
      </c>
      <c r="Q1726" s="138">
        <v>0</v>
      </c>
      <c r="R1726" s="139"/>
      <c r="S1726" s="138">
        <v>0</v>
      </c>
      <c r="T1726" s="139"/>
      <c r="U1726" s="138">
        <v>0</v>
      </c>
      <c r="V1726" s="138">
        <v>0</v>
      </c>
      <c r="W1726" s="138">
        <v>0</v>
      </c>
      <c r="X1726" s="138">
        <v>0</v>
      </c>
      <c r="Y1726" s="138">
        <v>0</v>
      </c>
      <c r="Z1726" s="139"/>
      <c r="AA1726" s="138">
        <v>0</v>
      </c>
      <c r="AB1726" s="131">
        <v>0</v>
      </c>
    </row>
    <row r="1727" spans="1:28" ht="15" customHeight="1" x14ac:dyDescent="0.25">
      <c r="A1727" s="129" t="str">
        <f>B1727&amp;"-"&amp;COUNTIF($B$3:B1727,B1727)</f>
        <v>417-214</v>
      </c>
      <c r="B1727" s="130">
        <v>417</v>
      </c>
      <c r="C1727" s="130" t="s">
        <v>73</v>
      </c>
      <c r="D1727" s="137">
        <v>47399</v>
      </c>
      <c r="E1727" s="138">
        <v>2.69</v>
      </c>
      <c r="F1727" s="138">
        <v>0.48</v>
      </c>
      <c r="G1727" s="138">
        <v>0.78</v>
      </c>
      <c r="H1727" s="138">
        <v>0.04</v>
      </c>
      <c r="I1727" s="138">
        <v>0</v>
      </c>
      <c r="J1727" s="138">
        <v>0</v>
      </c>
      <c r="K1727" s="138">
        <v>0</v>
      </c>
      <c r="L1727" s="139"/>
      <c r="M1727" s="138">
        <v>1.97</v>
      </c>
      <c r="N1727" s="139"/>
      <c r="O1727" s="138">
        <v>0</v>
      </c>
      <c r="P1727" s="138">
        <v>0</v>
      </c>
      <c r="Q1727" s="138">
        <v>0</v>
      </c>
      <c r="R1727" s="139"/>
      <c r="S1727" s="138">
        <v>0</v>
      </c>
      <c r="T1727" s="139"/>
      <c r="U1727" s="138">
        <v>0</v>
      </c>
      <c r="V1727" s="138">
        <v>0</v>
      </c>
      <c r="W1727" s="138">
        <v>0</v>
      </c>
      <c r="X1727" s="138">
        <v>0</v>
      </c>
      <c r="Y1727" s="138">
        <v>0</v>
      </c>
      <c r="Z1727" s="139"/>
      <c r="AA1727" s="138">
        <v>0</v>
      </c>
      <c r="AB1727" s="131">
        <v>0</v>
      </c>
    </row>
    <row r="1728" spans="1:28" ht="15" customHeight="1" x14ac:dyDescent="0.25">
      <c r="A1728" s="129" t="str">
        <f>B1728&amp;"-"&amp;COUNTIF($B$3:B1728,B1728)</f>
        <v>417-215</v>
      </c>
      <c r="B1728" s="130">
        <v>417</v>
      </c>
      <c r="C1728" s="130" t="s">
        <v>73</v>
      </c>
      <c r="D1728" s="137">
        <v>44909</v>
      </c>
      <c r="E1728" s="138">
        <v>11.79</v>
      </c>
      <c r="F1728" s="138">
        <v>0</v>
      </c>
      <c r="G1728" s="138">
        <v>3.54</v>
      </c>
      <c r="H1728" s="138">
        <v>0</v>
      </c>
      <c r="I1728" s="138">
        <v>0</v>
      </c>
      <c r="J1728" s="138">
        <v>0</v>
      </c>
      <c r="K1728" s="138">
        <v>0</v>
      </c>
      <c r="L1728" s="139"/>
      <c r="M1728" s="138">
        <v>6.79</v>
      </c>
      <c r="N1728" s="139"/>
      <c r="O1728" s="138">
        <v>0</v>
      </c>
      <c r="P1728" s="138">
        <v>0</v>
      </c>
      <c r="Q1728" s="138">
        <v>0</v>
      </c>
      <c r="R1728" s="139"/>
      <c r="S1728" s="138">
        <v>0</v>
      </c>
      <c r="T1728" s="139"/>
      <c r="U1728" s="138">
        <v>0</v>
      </c>
      <c r="V1728" s="138">
        <v>0</v>
      </c>
      <c r="W1728" s="138">
        <v>0</v>
      </c>
      <c r="X1728" s="138">
        <v>0</v>
      </c>
      <c r="Y1728" s="138">
        <v>0</v>
      </c>
      <c r="Z1728" s="139"/>
      <c r="AA1728" s="138">
        <v>0</v>
      </c>
      <c r="AB1728" s="131">
        <v>0</v>
      </c>
    </row>
    <row r="1729" spans="1:28" ht="15" customHeight="1" x14ac:dyDescent="0.25">
      <c r="A1729" s="129" t="str">
        <f>B1729&amp;"-"&amp;COUNTIF($B$3:B1729,B1729)</f>
        <v>417-216</v>
      </c>
      <c r="B1729" s="130">
        <v>417</v>
      </c>
      <c r="C1729" s="130" t="s">
        <v>73</v>
      </c>
      <c r="D1729" s="137">
        <v>44917</v>
      </c>
      <c r="E1729" s="138">
        <v>1.98</v>
      </c>
      <c r="F1729" s="138">
        <v>0</v>
      </c>
      <c r="G1729" s="138">
        <v>0.94</v>
      </c>
      <c r="H1729" s="138">
        <v>0</v>
      </c>
      <c r="I1729" s="138">
        <v>0</v>
      </c>
      <c r="J1729" s="138">
        <v>0.06</v>
      </c>
      <c r="K1729" s="138">
        <v>0</v>
      </c>
      <c r="L1729" s="139"/>
      <c r="M1729" s="138">
        <v>1.98</v>
      </c>
      <c r="N1729" s="139"/>
      <c r="O1729" s="138">
        <v>0</v>
      </c>
      <c r="P1729" s="138">
        <v>0</v>
      </c>
      <c r="Q1729" s="138">
        <v>0</v>
      </c>
      <c r="R1729" s="139"/>
      <c r="S1729" s="138">
        <v>0</v>
      </c>
      <c r="T1729" s="139"/>
      <c r="U1729" s="138">
        <v>0</v>
      </c>
      <c r="V1729" s="138">
        <v>0</v>
      </c>
      <c r="W1729" s="138">
        <v>0</v>
      </c>
      <c r="X1729" s="138">
        <v>0</v>
      </c>
      <c r="Y1729" s="138">
        <v>0</v>
      </c>
      <c r="Z1729" s="139"/>
      <c r="AA1729" s="138">
        <v>0</v>
      </c>
      <c r="AB1729" s="131">
        <v>0</v>
      </c>
    </row>
    <row r="1730" spans="1:28" ht="15" customHeight="1" x14ac:dyDescent="0.25">
      <c r="A1730" s="129" t="str">
        <f>B1730&amp;"-"&amp;COUNTIF($B$3:B1730,B1730)</f>
        <v>417-217</v>
      </c>
      <c r="B1730" s="130">
        <v>417</v>
      </c>
      <c r="C1730" s="130" t="s">
        <v>73</v>
      </c>
      <c r="D1730" s="137">
        <v>48694</v>
      </c>
      <c r="E1730" s="138">
        <v>0.89</v>
      </c>
      <c r="F1730" s="138">
        <v>0</v>
      </c>
      <c r="G1730" s="138">
        <v>0</v>
      </c>
      <c r="H1730" s="138">
        <v>0</v>
      </c>
      <c r="I1730" s="138">
        <v>0</v>
      </c>
      <c r="J1730" s="138">
        <v>0</v>
      </c>
      <c r="K1730" s="138">
        <v>0</v>
      </c>
      <c r="L1730" s="139"/>
      <c r="M1730" s="138">
        <v>0.89</v>
      </c>
      <c r="N1730" s="139"/>
      <c r="O1730" s="138">
        <v>0</v>
      </c>
      <c r="P1730" s="138">
        <v>0</v>
      </c>
      <c r="Q1730" s="138">
        <v>0</v>
      </c>
      <c r="R1730" s="139"/>
      <c r="S1730" s="138">
        <v>0</v>
      </c>
      <c r="T1730" s="139"/>
      <c r="U1730" s="138">
        <v>0</v>
      </c>
      <c r="V1730" s="138">
        <v>0</v>
      </c>
      <c r="W1730" s="138">
        <v>0</v>
      </c>
      <c r="X1730" s="138">
        <v>0</v>
      </c>
      <c r="Y1730" s="138">
        <v>0</v>
      </c>
      <c r="Z1730" s="139"/>
      <c r="AA1730" s="138">
        <v>0</v>
      </c>
      <c r="AB1730" s="131">
        <v>0</v>
      </c>
    </row>
    <row r="1731" spans="1:28" ht="15" customHeight="1" x14ac:dyDescent="0.25">
      <c r="A1731" s="129" t="str">
        <f>B1731&amp;"-"&amp;COUNTIF($B$3:B1731,B1731)</f>
        <v>417-218</v>
      </c>
      <c r="B1731" s="130">
        <v>417</v>
      </c>
      <c r="C1731" s="130" t="s">
        <v>73</v>
      </c>
      <c r="D1731" s="137">
        <v>50302</v>
      </c>
      <c r="E1731" s="138">
        <v>3</v>
      </c>
      <c r="F1731" s="138">
        <v>0</v>
      </c>
      <c r="G1731" s="138">
        <v>0</v>
      </c>
      <c r="H1731" s="138">
        <v>0</v>
      </c>
      <c r="I1731" s="138">
        <v>0</v>
      </c>
      <c r="J1731" s="138">
        <v>0</v>
      </c>
      <c r="K1731" s="138">
        <v>0</v>
      </c>
      <c r="L1731" s="139"/>
      <c r="M1731" s="138">
        <v>3</v>
      </c>
      <c r="N1731" s="139"/>
      <c r="O1731" s="138">
        <v>0</v>
      </c>
      <c r="P1731" s="138">
        <v>0</v>
      </c>
      <c r="Q1731" s="138">
        <v>0</v>
      </c>
      <c r="R1731" s="139"/>
      <c r="S1731" s="138">
        <v>0</v>
      </c>
      <c r="T1731" s="139"/>
      <c r="U1731" s="138">
        <v>0</v>
      </c>
      <c r="V1731" s="138">
        <v>0</v>
      </c>
      <c r="W1731" s="138">
        <v>0</v>
      </c>
      <c r="X1731" s="138">
        <v>0</v>
      </c>
      <c r="Y1731" s="138">
        <v>0</v>
      </c>
      <c r="Z1731" s="139"/>
      <c r="AA1731" s="138">
        <v>0</v>
      </c>
      <c r="AB1731" s="131">
        <v>0</v>
      </c>
    </row>
    <row r="1732" spans="1:28" ht="15" customHeight="1" x14ac:dyDescent="0.25">
      <c r="A1732" s="129" t="str">
        <f>B1732&amp;"-"&amp;COUNTIF($B$3:B1732,B1732)</f>
        <v>417-219</v>
      </c>
      <c r="B1732" s="130">
        <v>417</v>
      </c>
      <c r="C1732" s="130" t="s">
        <v>73</v>
      </c>
      <c r="D1732" s="137">
        <v>49957</v>
      </c>
      <c r="E1732" s="138">
        <v>1</v>
      </c>
      <c r="F1732" s="138">
        <v>0</v>
      </c>
      <c r="G1732" s="138">
        <v>0</v>
      </c>
      <c r="H1732" s="138">
        <v>0</v>
      </c>
      <c r="I1732" s="138">
        <v>0</v>
      </c>
      <c r="J1732" s="138">
        <v>0</v>
      </c>
      <c r="K1732" s="138">
        <v>0</v>
      </c>
      <c r="L1732" s="139"/>
      <c r="M1732" s="138">
        <v>0</v>
      </c>
      <c r="N1732" s="139"/>
      <c r="O1732" s="138">
        <v>0</v>
      </c>
      <c r="P1732" s="138">
        <v>0</v>
      </c>
      <c r="Q1732" s="138">
        <v>0</v>
      </c>
      <c r="R1732" s="139"/>
      <c r="S1732" s="138">
        <v>0</v>
      </c>
      <c r="T1732" s="139"/>
      <c r="U1732" s="138">
        <v>0</v>
      </c>
      <c r="V1732" s="138">
        <v>0</v>
      </c>
      <c r="W1732" s="138">
        <v>0</v>
      </c>
      <c r="X1732" s="138">
        <v>0</v>
      </c>
      <c r="Y1732" s="138">
        <v>0</v>
      </c>
      <c r="Z1732" s="139"/>
      <c r="AA1732" s="138">
        <v>0</v>
      </c>
      <c r="AB1732" s="131">
        <v>0</v>
      </c>
    </row>
    <row r="1733" spans="1:28" ht="15" customHeight="1" x14ac:dyDescent="0.25">
      <c r="A1733" s="129" t="str">
        <f>B1733&amp;"-"&amp;COUNTIF($B$3:B1733,B1733)</f>
        <v>417-220</v>
      </c>
      <c r="B1733" s="130">
        <v>417</v>
      </c>
      <c r="C1733" s="130" t="s">
        <v>73</v>
      </c>
      <c r="D1733" s="137">
        <v>45625</v>
      </c>
      <c r="E1733" s="138">
        <v>2</v>
      </c>
      <c r="F1733" s="138">
        <v>0</v>
      </c>
      <c r="G1733" s="138">
        <v>0</v>
      </c>
      <c r="H1733" s="138">
        <v>0</v>
      </c>
      <c r="I1733" s="138">
        <v>0</v>
      </c>
      <c r="J1733" s="138">
        <v>0</v>
      </c>
      <c r="K1733" s="138">
        <v>0</v>
      </c>
      <c r="L1733" s="139"/>
      <c r="M1733" s="138">
        <v>1</v>
      </c>
      <c r="N1733" s="139"/>
      <c r="O1733" s="138">
        <v>0</v>
      </c>
      <c r="P1733" s="138">
        <v>0</v>
      </c>
      <c r="Q1733" s="138">
        <v>0</v>
      </c>
      <c r="R1733" s="139"/>
      <c r="S1733" s="138">
        <v>0</v>
      </c>
      <c r="T1733" s="139"/>
      <c r="U1733" s="138">
        <v>0</v>
      </c>
      <c r="V1733" s="138">
        <v>0</v>
      </c>
      <c r="W1733" s="138">
        <v>0</v>
      </c>
      <c r="X1733" s="138">
        <v>0</v>
      </c>
      <c r="Y1733" s="138">
        <v>0</v>
      </c>
      <c r="Z1733" s="139"/>
      <c r="AA1733" s="138">
        <v>0</v>
      </c>
      <c r="AB1733" s="131">
        <v>0</v>
      </c>
    </row>
    <row r="1734" spans="1:28" ht="15" customHeight="1" x14ac:dyDescent="0.25">
      <c r="A1734" s="129" t="str">
        <f>B1734&amp;"-"&amp;COUNTIF($B$3:B1734,B1734)</f>
        <v>417-221</v>
      </c>
      <c r="B1734" s="130">
        <v>417</v>
      </c>
      <c r="C1734" s="130" t="s">
        <v>73</v>
      </c>
      <c r="D1734" s="137">
        <v>46011</v>
      </c>
      <c r="E1734" s="138">
        <v>3.36</v>
      </c>
      <c r="F1734" s="138">
        <v>0</v>
      </c>
      <c r="G1734" s="138">
        <v>0</v>
      </c>
      <c r="H1734" s="138">
        <v>0</v>
      </c>
      <c r="I1734" s="138">
        <v>0</v>
      </c>
      <c r="J1734" s="138">
        <v>0</v>
      </c>
      <c r="K1734" s="138">
        <v>0</v>
      </c>
      <c r="L1734" s="139"/>
      <c r="M1734" s="138">
        <v>1.36</v>
      </c>
      <c r="N1734" s="139"/>
      <c r="O1734" s="138">
        <v>0</v>
      </c>
      <c r="P1734" s="138">
        <v>0</v>
      </c>
      <c r="Q1734" s="138">
        <v>0</v>
      </c>
      <c r="R1734" s="139"/>
      <c r="S1734" s="138">
        <v>0</v>
      </c>
      <c r="T1734" s="139"/>
      <c r="U1734" s="138">
        <v>0</v>
      </c>
      <c r="V1734" s="138">
        <v>0</v>
      </c>
      <c r="W1734" s="138">
        <v>0</v>
      </c>
      <c r="X1734" s="138">
        <v>0</v>
      </c>
      <c r="Y1734" s="138">
        <v>0</v>
      </c>
      <c r="Z1734" s="139"/>
      <c r="AA1734" s="138">
        <v>0</v>
      </c>
      <c r="AB1734" s="131">
        <v>0</v>
      </c>
    </row>
    <row r="1735" spans="1:28" ht="15" customHeight="1" x14ac:dyDescent="0.25">
      <c r="A1735" s="129" t="str">
        <f>B1735&amp;"-"&amp;COUNTIF($B$3:B1735,B1735)</f>
        <v>417-222</v>
      </c>
      <c r="B1735" s="130">
        <v>417</v>
      </c>
      <c r="C1735" s="130" t="s">
        <v>73</v>
      </c>
      <c r="D1735" s="137">
        <v>46458</v>
      </c>
      <c r="E1735" s="138">
        <v>4.6900000000000004</v>
      </c>
      <c r="F1735" s="138">
        <v>0</v>
      </c>
      <c r="G1735" s="138">
        <v>0.77</v>
      </c>
      <c r="H1735" s="138">
        <v>0</v>
      </c>
      <c r="I1735" s="138">
        <v>0</v>
      </c>
      <c r="J1735" s="138">
        <v>0</v>
      </c>
      <c r="K1735" s="138">
        <v>0</v>
      </c>
      <c r="L1735" s="139"/>
      <c r="M1735" s="138">
        <v>3.37</v>
      </c>
      <c r="N1735" s="139"/>
      <c r="O1735" s="138">
        <v>0</v>
      </c>
      <c r="P1735" s="138">
        <v>0</v>
      </c>
      <c r="Q1735" s="138">
        <v>0</v>
      </c>
      <c r="R1735" s="139"/>
      <c r="S1735" s="138">
        <v>0</v>
      </c>
      <c r="T1735" s="139"/>
      <c r="U1735" s="138">
        <v>0</v>
      </c>
      <c r="V1735" s="138">
        <v>0</v>
      </c>
      <c r="W1735" s="138">
        <v>0</v>
      </c>
      <c r="X1735" s="138">
        <v>0</v>
      </c>
      <c r="Y1735" s="138">
        <v>0</v>
      </c>
      <c r="Z1735" s="139"/>
      <c r="AA1735" s="138">
        <v>0</v>
      </c>
      <c r="AB1735" s="131">
        <v>0</v>
      </c>
    </row>
    <row r="1736" spans="1:28" ht="15" customHeight="1" x14ac:dyDescent="0.25">
      <c r="A1736" s="129" t="str">
        <f>B1736&amp;"-"&amp;COUNTIF($B$3:B1736,B1736)</f>
        <v>417-223</v>
      </c>
      <c r="B1736" s="130">
        <v>417</v>
      </c>
      <c r="C1736" s="130" t="s">
        <v>73</v>
      </c>
      <c r="D1736" s="137">
        <v>46821</v>
      </c>
      <c r="E1736" s="138">
        <v>1</v>
      </c>
      <c r="F1736" s="138">
        <v>0</v>
      </c>
      <c r="G1736" s="138">
        <v>0</v>
      </c>
      <c r="H1736" s="138">
        <v>0</v>
      </c>
      <c r="I1736" s="138">
        <v>0</v>
      </c>
      <c r="J1736" s="138">
        <v>0</v>
      </c>
      <c r="K1736" s="138">
        <v>0</v>
      </c>
      <c r="L1736" s="139"/>
      <c r="M1736" s="138">
        <v>0</v>
      </c>
      <c r="N1736" s="139"/>
      <c r="O1736" s="138">
        <v>0</v>
      </c>
      <c r="P1736" s="138">
        <v>0</v>
      </c>
      <c r="Q1736" s="138">
        <v>0</v>
      </c>
      <c r="R1736" s="139"/>
      <c r="S1736" s="138">
        <v>0</v>
      </c>
      <c r="T1736" s="139"/>
      <c r="U1736" s="138">
        <v>0</v>
      </c>
      <c r="V1736" s="138">
        <v>0</v>
      </c>
      <c r="W1736" s="138">
        <v>0</v>
      </c>
      <c r="X1736" s="138">
        <v>0</v>
      </c>
      <c r="Y1736" s="138">
        <v>0</v>
      </c>
      <c r="Z1736" s="139"/>
      <c r="AA1736" s="138">
        <v>0</v>
      </c>
      <c r="AB1736" s="131">
        <v>0</v>
      </c>
    </row>
    <row r="1737" spans="1:28" ht="15" customHeight="1" x14ac:dyDescent="0.25">
      <c r="A1737" s="129" t="str">
        <f>B1737&amp;"-"&amp;COUNTIF($B$3:B1737,B1737)</f>
        <v>417-224</v>
      </c>
      <c r="B1737" s="130">
        <v>417</v>
      </c>
      <c r="C1737" s="130" t="s">
        <v>73</v>
      </c>
      <c r="D1737" s="137">
        <v>44974</v>
      </c>
      <c r="E1737" s="138">
        <v>1</v>
      </c>
      <c r="F1737" s="138">
        <v>0</v>
      </c>
      <c r="G1737" s="138">
        <v>0</v>
      </c>
      <c r="H1737" s="138">
        <v>0</v>
      </c>
      <c r="I1737" s="138">
        <v>0</v>
      </c>
      <c r="J1737" s="138">
        <v>0</v>
      </c>
      <c r="K1737" s="138">
        <v>0</v>
      </c>
      <c r="L1737" s="139"/>
      <c r="M1737" s="138">
        <v>0</v>
      </c>
      <c r="N1737" s="139"/>
      <c r="O1737" s="138">
        <v>0</v>
      </c>
      <c r="P1737" s="138">
        <v>0</v>
      </c>
      <c r="Q1737" s="138">
        <v>0</v>
      </c>
      <c r="R1737" s="139"/>
      <c r="S1737" s="138">
        <v>0</v>
      </c>
      <c r="T1737" s="139"/>
      <c r="U1737" s="138">
        <v>0</v>
      </c>
      <c r="V1737" s="138">
        <v>0</v>
      </c>
      <c r="W1737" s="138">
        <v>0</v>
      </c>
      <c r="X1737" s="138">
        <v>0</v>
      </c>
      <c r="Y1737" s="138">
        <v>0</v>
      </c>
      <c r="Z1737" s="139"/>
      <c r="AA1737" s="138">
        <v>0</v>
      </c>
      <c r="AB1737" s="131">
        <v>0</v>
      </c>
    </row>
    <row r="1738" spans="1:28" ht="15" customHeight="1" x14ac:dyDescent="0.25">
      <c r="A1738" s="129" t="str">
        <f>B1738&amp;"-"&amp;COUNTIF($B$3:B1738,B1738)</f>
        <v>417-225</v>
      </c>
      <c r="B1738" s="130">
        <v>417</v>
      </c>
      <c r="C1738" s="130" t="s">
        <v>73</v>
      </c>
      <c r="D1738" s="137">
        <v>46904</v>
      </c>
      <c r="E1738" s="138">
        <v>1</v>
      </c>
      <c r="F1738" s="138">
        <v>0</v>
      </c>
      <c r="G1738" s="138">
        <v>0</v>
      </c>
      <c r="H1738" s="138">
        <v>0</v>
      </c>
      <c r="I1738" s="138">
        <v>0</v>
      </c>
      <c r="J1738" s="138">
        <v>0</v>
      </c>
      <c r="K1738" s="138">
        <v>0</v>
      </c>
      <c r="L1738" s="139"/>
      <c r="M1738" s="138">
        <v>0</v>
      </c>
      <c r="N1738" s="139"/>
      <c r="O1738" s="138">
        <v>0</v>
      </c>
      <c r="P1738" s="138">
        <v>0</v>
      </c>
      <c r="Q1738" s="138">
        <v>0</v>
      </c>
      <c r="R1738" s="139"/>
      <c r="S1738" s="138">
        <v>0</v>
      </c>
      <c r="T1738" s="139"/>
      <c r="U1738" s="138">
        <v>0</v>
      </c>
      <c r="V1738" s="138">
        <v>0</v>
      </c>
      <c r="W1738" s="138">
        <v>0</v>
      </c>
      <c r="X1738" s="138">
        <v>0</v>
      </c>
      <c r="Y1738" s="138">
        <v>0</v>
      </c>
      <c r="Z1738" s="139"/>
      <c r="AA1738" s="138">
        <v>0</v>
      </c>
      <c r="AB1738" s="131">
        <v>0</v>
      </c>
    </row>
    <row r="1739" spans="1:28" ht="15" customHeight="1" x14ac:dyDescent="0.25">
      <c r="A1739" s="129" t="str">
        <f>B1739&amp;"-"&amp;COUNTIF($B$3:B1739,B1739)</f>
        <v>417-226</v>
      </c>
      <c r="B1739" s="130">
        <v>417</v>
      </c>
      <c r="C1739" s="130" t="s">
        <v>73</v>
      </c>
      <c r="D1739" s="137">
        <v>44990</v>
      </c>
      <c r="E1739" s="138">
        <v>12.61</v>
      </c>
      <c r="F1739" s="138">
        <v>0</v>
      </c>
      <c r="G1739" s="138">
        <v>1.8</v>
      </c>
      <c r="H1739" s="138">
        <v>0</v>
      </c>
      <c r="I1739" s="138">
        <v>0</v>
      </c>
      <c r="J1739" s="138">
        <v>0.85</v>
      </c>
      <c r="K1739" s="138">
        <v>0</v>
      </c>
      <c r="L1739" s="139"/>
      <c r="M1739" s="138">
        <v>10.79</v>
      </c>
      <c r="N1739" s="139"/>
      <c r="O1739" s="138">
        <v>0</v>
      </c>
      <c r="P1739" s="138">
        <v>0</v>
      </c>
      <c r="Q1739" s="138">
        <v>0</v>
      </c>
      <c r="R1739" s="139"/>
      <c r="S1739" s="138">
        <v>0</v>
      </c>
      <c r="T1739" s="139"/>
      <c r="U1739" s="138">
        <v>0</v>
      </c>
      <c r="V1739" s="138">
        <v>0</v>
      </c>
      <c r="W1739" s="138">
        <v>0</v>
      </c>
      <c r="X1739" s="138">
        <v>0</v>
      </c>
      <c r="Y1739" s="138">
        <v>0</v>
      </c>
      <c r="Z1739" s="139"/>
      <c r="AA1739" s="138">
        <v>0</v>
      </c>
      <c r="AB1739" s="131">
        <v>0</v>
      </c>
    </row>
    <row r="1740" spans="1:28" ht="15" customHeight="1" x14ac:dyDescent="0.25">
      <c r="A1740" s="129" t="str">
        <f>B1740&amp;"-"&amp;COUNTIF($B$3:B1740,B1740)</f>
        <v>417-227</v>
      </c>
      <c r="B1740" s="130">
        <v>417</v>
      </c>
      <c r="C1740" s="130" t="s">
        <v>73</v>
      </c>
      <c r="D1740" s="137">
        <v>45005</v>
      </c>
      <c r="E1740" s="138">
        <v>2</v>
      </c>
      <c r="F1740" s="138">
        <v>0</v>
      </c>
      <c r="G1740" s="138">
        <v>0</v>
      </c>
      <c r="H1740" s="138">
        <v>0</v>
      </c>
      <c r="I1740" s="138">
        <v>0</v>
      </c>
      <c r="J1740" s="138">
        <v>0</v>
      </c>
      <c r="K1740" s="138">
        <v>0</v>
      </c>
      <c r="L1740" s="139"/>
      <c r="M1740" s="138">
        <v>2</v>
      </c>
      <c r="N1740" s="139"/>
      <c r="O1740" s="138">
        <v>0</v>
      </c>
      <c r="P1740" s="138">
        <v>0</v>
      </c>
      <c r="Q1740" s="138">
        <v>0</v>
      </c>
      <c r="R1740" s="139"/>
      <c r="S1740" s="138">
        <v>0</v>
      </c>
      <c r="T1740" s="139"/>
      <c r="U1740" s="138">
        <v>0</v>
      </c>
      <c r="V1740" s="138">
        <v>0</v>
      </c>
      <c r="W1740" s="138">
        <v>0</v>
      </c>
      <c r="X1740" s="138">
        <v>0</v>
      </c>
      <c r="Y1740" s="138">
        <v>0</v>
      </c>
      <c r="Z1740" s="139"/>
      <c r="AA1740" s="138">
        <v>0</v>
      </c>
      <c r="AB1740" s="131">
        <v>0</v>
      </c>
    </row>
    <row r="1741" spans="1:28" ht="15" customHeight="1" x14ac:dyDescent="0.25">
      <c r="A1741" s="129" t="str">
        <f>B1741&amp;"-"&amp;COUNTIF($B$3:B1741,B1741)</f>
        <v>417-228</v>
      </c>
      <c r="B1741" s="130">
        <v>417</v>
      </c>
      <c r="C1741" s="130" t="s">
        <v>73</v>
      </c>
      <c r="D1741" s="137">
        <v>45641</v>
      </c>
      <c r="E1741" s="138">
        <v>1</v>
      </c>
      <c r="F1741" s="138">
        <v>0</v>
      </c>
      <c r="G1741" s="138">
        <v>0</v>
      </c>
      <c r="H1741" s="138">
        <v>0</v>
      </c>
      <c r="I1741" s="138">
        <v>0</v>
      </c>
      <c r="J1741" s="138">
        <v>0</v>
      </c>
      <c r="K1741" s="138">
        <v>0</v>
      </c>
      <c r="L1741" s="139"/>
      <c r="M1741" s="138">
        <v>1</v>
      </c>
      <c r="N1741" s="139"/>
      <c r="O1741" s="138">
        <v>0</v>
      </c>
      <c r="P1741" s="138">
        <v>0</v>
      </c>
      <c r="Q1741" s="138">
        <v>0</v>
      </c>
      <c r="R1741" s="139"/>
      <c r="S1741" s="138">
        <v>0</v>
      </c>
      <c r="T1741" s="139"/>
      <c r="U1741" s="138">
        <v>0</v>
      </c>
      <c r="V1741" s="138">
        <v>0</v>
      </c>
      <c r="W1741" s="138">
        <v>0</v>
      </c>
      <c r="X1741" s="138">
        <v>0</v>
      </c>
      <c r="Y1741" s="138">
        <v>0</v>
      </c>
      <c r="Z1741" s="139"/>
      <c r="AA1741" s="138">
        <v>0</v>
      </c>
      <c r="AB1741" s="131">
        <v>0</v>
      </c>
    </row>
    <row r="1742" spans="1:28" ht="15" customHeight="1" x14ac:dyDescent="0.25">
      <c r="A1742" s="129" t="str">
        <f>B1742&amp;"-"&amp;COUNTIF($B$3:B1742,B1742)</f>
        <v>417-229</v>
      </c>
      <c r="B1742" s="130">
        <v>417</v>
      </c>
      <c r="C1742" s="130" t="s">
        <v>73</v>
      </c>
      <c r="D1742" s="137">
        <v>50252</v>
      </c>
      <c r="E1742" s="138">
        <v>1</v>
      </c>
      <c r="F1742" s="138">
        <v>0</v>
      </c>
      <c r="G1742" s="138">
        <v>0</v>
      </c>
      <c r="H1742" s="138">
        <v>0</v>
      </c>
      <c r="I1742" s="138">
        <v>0</v>
      </c>
      <c r="J1742" s="138">
        <v>0</v>
      </c>
      <c r="K1742" s="138">
        <v>0</v>
      </c>
      <c r="L1742" s="139"/>
      <c r="M1742" s="138">
        <v>1</v>
      </c>
      <c r="N1742" s="139"/>
      <c r="O1742" s="138">
        <v>0</v>
      </c>
      <c r="P1742" s="138">
        <v>0</v>
      </c>
      <c r="Q1742" s="138">
        <v>0</v>
      </c>
      <c r="R1742" s="139"/>
      <c r="S1742" s="138">
        <v>0</v>
      </c>
      <c r="T1742" s="139"/>
      <c r="U1742" s="138">
        <v>0</v>
      </c>
      <c r="V1742" s="138">
        <v>0</v>
      </c>
      <c r="W1742" s="138">
        <v>0</v>
      </c>
      <c r="X1742" s="138">
        <v>0</v>
      </c>
      <c r="Y1742" s="138">
        <v>0</v>
      </c>
      <c r="Z1742" s="139"/>
      <c r="AA1742" s="138">
        <v>0</v>
      </c>
      <c r="AB1742" s="131">
        <v>0</v>
      </c>
    </row>
    <row r="1743" spans="1:28" ht="15" customHeight="1" x14ac:dyDescent="0.25">
      <c r="A1743" s="129" t="str">
        <f>B1743&amp;"-"&amp;COUNTIF($B$3:B1743,B1743)</f>
        <v>417-230</v>
      </c>
      <c r="B1743" s="130">
        <v>417</v>
      </c>
      <c r="C1743" s="130" t="s">
        <v>73</v>
      </c>
      <c r="D1743" s="137">
        <v>45039</v>
      </c>
      <c r="E1743" s="138">
        <v>18.5</v>
      </c>
      <c r="F1743" s="138">
        <v>0</v>
      </c>
      <c r="G1743" s="138">
        <v>2.97</v>
      </c>
      <c r="H1743" s="138">
        <v>0.37</v>
      </c>
      <c r="I1743" s="138">
        <v>0</v>
      </c>
      <c r="J1743" s="138">
        <v>0</v>
      </c>
      <c r="K1743" s="138">
        <v>1</v>
      </c>
      <c r="L1743" s="139"/>
      <c r="M1743" s="138">
        <v>9.31</v>
      </c>
      <c r="N1743" s="139"/>
      <c r="O1743" s="138">
        <v>0</v>
      </c>
      <c r="P1743" s="138">
        <v>0</v>
      </c>
      <c r="Q1743" s="138">
        <v>0</v>
      </c>
      <c r="R1743" s="139"/>
      <c r="S1743" s="138">
        <v>0</v>
      </c>
      <c r="T1743" s="139"/>
      <c r="U1743" s="138">
        <v>0</v>
      </c>
      <c r="V1743" s="138">
        <v>0</v>
      </c>
      <c r="W1743" s="138">
        <v>0</v>
      </c>
      <c r="X1743" s="138">
        <v>0</v>
      </c>
      <c r="Y1743" s="138">
        <v>0</v>
      </c>
      <c r="Z1743" s="139"/>
      <c r="AA1743" s="138">
        <v>0</v>
      </c>
      <c r="AB1743" s="131">
        <v>0</v>
      </c>
    </row>
    <row r="1744" spans="1:28" ht="15" customHeight="1" x14ac:dyDescent="0.25">
      <c r="A1744" s="129" t="str">
        <f>B1744&amp;"-"&amp;COUNTIF($B$3:B1744,B1744)</f>
        <v>417-231</v>
      </c>
      <c r="B1744" s="130">
        <v>417</v>
      </c>
      <c r="C1744" s="130" t="s">
        <v>73</v>
      </c>
      <c r="D1744" s="137">
        <v>48389</v>
      </c>
      <c r="E1744" s="138">
        <v>5.01</v>
      </c>
      <c r="F1744" s="138">
        <v>0</v>
      </c>
      <c r="G1744" s="138">
        <v>1</v>
      </c>
      <c r="H1744" s="138">
        <v>1</v>
      </c>
      <c r="I1744" s="138">
        <v>0</v>
      </c>
      <c r="J1744" s="138">
        <v>0</v>
      </c>
      <c r="K1744" s="138">
        <v>0</v>
      </c>
      <c r="L1744" s="139"/>
      <c r="M1744" s="138">
        <v>2.0099999999999998</v>
      </c>
      <c r="N1744" s="139"/>
      <c r="O1744" s="138">
        <v>0</v>
      </c>
      <c r="P1744" s="138">
        <v>0</v>
      </c>
      <c r="Q1744" s="138">
        <v>0</v>
      </c>
      <c r="R1744" s="139"/>
      <c r="S1744" s="138">
        <v>0</v>
      </c>
      <c r="T1744" s="139"/>
      <c r="U1744" s="138">
        <v>0</v>
      </c>
      <c r="V1744" s="138">
        <v>0</v>
      </c>
      <c r="W1744" s="138">
        <v>0</v>
      </c>
      <c r="X1744" s="138">
        <v>0</v>
      </c>
      <c r="Y1744" s="138">
        <v>0</v>
      </c>
      <c r="Z1744" s="139"/>
      <c r="AA1744" s="138">
        <v>0</v>
      </c>
      <c r="AB1744" s="131">
        <v>0</v>
      </c>
    </row>
    <row r="1745" spans="1:28" ht="15" customHeight="1" x14ac:dyDescent="0.25">
      <c r="A1745" s="129" t="str">
        <f>B1745&amp;"-"&amp;COUNTIF($B$3:B1745,B1745)</f>
        <v>417-232</v>
      </c>
      <c r="B1745" s="130">
        <v>417</v>
      </c>
      <c r="C1745" s="130" t="s">
        <v>73</v>
      </c>
      <c r="D1745" s="137">
        <v>45054</v>
      </c>
      <c r="E1745" s="138">
        <v>0.73</v>
      </c>
      <c r="F1745" s="138">
        <v>0</v>
      </c>
      <c r="G1745" s="138">
        <v>0</v>
      </c>
      <c r="H1745" s="138">
        <v>0</v>
      </c>
      <c r="I1745" s="138">
        <v>0</v>
      </c>
      <c r="J1745" s="138">
        <v>0</v>
      </c>
      <c r="K1745" s="138">
        <v>0</v>
      </c>
      <c r="L1745" s="139"/>
      <c r="M1745" s="138">
        <v>0.73</v>
      </c>
      <c r="N1745" s="139"/>
      <c r="O1745" s="138">
        <v>0</v>
      </c>
      <c r="P1745" s="138">
        <v>0</v>
      </c>
      <c r="Q1745" s="138">
        <v>0</v>
      </c>
      <c r="R1745" s="139"/>
      <c r="S1745" s="138">
        <v>0</v>
      </c>
      <c r="T1745" s="139"/>
      <c r="U1745" s="138">
        <v>0</v>
      </c>
      <c r="V1745" s="138">
        <v>0</v>
      </c>
      <c r="W1745" s="138">
        <v>0</v>
      </c>
      <c r="X1745" s="138">
        <v>0</v>
      </c>
      <c r="Y1745" s="138">
        <v>0</v>
      </c>
      <c r="Z1745" s="139"/>
      <c r="AA1745" s="138">
        <v>0</v>
      </c>
      <c r="AB1745" s="131">
        <v>0</v>
      </c>
    </row>
    <row r="1746" spans="1:28" ht="15" customHeight="1" x14ac:dyDescent="0.25">
      <c r="A1746" s="129" t="str">
        <f>B1746&amp;"-"&amp;COUNTIF($B$3:B1746,B1746)</f>
        <v>417-233</v>
      </c>
      <c r="B1746" s="130">
        <v>417</v>
      </c>
      <c r="C1746" s="130" t="s">
        <v>73</v>
      </c>
      <c r="D1746" s="137">
        <v>46359</v>
      </c>
      <c r="E1746" s="138">
        <v>3.66</v>
      </c>
      <c r="F1746" s="138">
        <v>0</v>
      </c>
      <c r="G1746" s="138">
        <v>1</v>
      </c>
      <c r="H1746" s="138">
        <v>0</v>
      </c>
      <c r="I1746" s="138">
        <v>0</v>
      </c>
      <c r="J1746" s="138">
        <v>0</v>
      </c>
      <c r="K1746" s="138">
        <v>0</v>
      </c>
      <c r="L1746" s="139"/>
      <c r="M1746" s="138">
        <v>0</v>
      </c>
      <c r="N1746" s="139"/>
      <c r="O1746" s="138">
        <v>0</v>
      </c>
      <c r="P1746" s="138">
        <v>0</v>
      </c>
      <c r="Q1746" s="138">
        <v>0</v>
      </c>
      <c r="R1746" s="139"/>
      <c r="S1746" s="138">
        <v>0</v>
      </c>
      <c r="T1746" s="139"/>
      <c r="U1746" s="138">
        <v>0</v>
      </c>
      <c r="V1746" s="138">
        <v>0</v>
      </c>
      <c r="W1746" s="138">
        <v>0</v>
      </c>
      <c r="X1746" s="138">
        <v>0</v>
      </c>
      <c r="Y1746" s="138">
        <v>0</v>
      </c>
      <c r="Z1746" s="139"/>
      <c r="AA1746" s="138">
        <v>0.24</v>
      </c>
      <c r="AB1746" s="131">
        <v>0</v>
      </c>
    </row>
    <row r="1747" spans="1:28" ht="15" customHeight="1" x14ac:dyDescent="0.25">
      <c r="A1747" s="129" t="str">
        <f>B1747&amp;"-"&amp;COUNTIF($B$3:B1747,B1747)</f>
        <v>417-234</v>
      </c>
      <c r="B1747" s="130">
        <v>417</v>
      </c>
      <c r="C1747" s="130" t="s">
        <v>73</v>
      </c>
      <c r="D1747" s="137">
        <v>47225</v>
      </c>
      <c r="E1747" s="138">
        <v>1</v>
      </c>
      <c r="F1747" s="138">
        <v>0</v>
      </c>
      <c r="G1747" s="138">
        <v>0</v>
      </c>
      <c r="H1747" s="138">
        <v>0</v>
      </c>
      <c r="I1747" s="138">
        <v>0</v>
      </c>
      <c r="J1747" s="138">
        <v>0</v>
      </c>
      <c r="K1747" s="138">
        <v>0</v>
      </c>
      <c r="L1747" s="139"/>
      <c r="M1747" s="138">
        <v>0</v>
      </c>
      <c r="N1747" s="139"/>
      <c r="O1747" s="138">
        <v>0</v>
      </c>
      <c r="P1747" s="138">
        <v>0</v>
      </c>
      <c r="Q1747" s="138">
        <v>0</v>
      </c>
      <c r="R1747" s="139"/>
      <c r="S1747" s="138">
        <v>0</v>
      </c>
      <c r="T1747" s="139"/>
      <c r="U1747" s="138">
        <v>0</v>
      </c>
      <c r="V1747" s="138">
        <v>0</v>
      </c>
      <c r="W1747" s="138">
        <v>0</v>
      </c>
      <c r="X1747" s="138">
        <v>0</v>
      </c>
      <c r="Y1747" s="138">
        <v>0</v>
      </c>
      <c r="Z1747" s="139"/>
      <c r="AA1747" s="138">
        <v>0</v>
      </c>
      <c r="AB1747" s="131">
        <v>0</v>
      </c>
    </row>
    <row r="1748" spans="1:28" ht="15" customHeight="1" x14ac:dyDescent="0.25">
      <c r="A1748" s="129" t="str">
        <f>B1748&amp;"-"&amp;COUNTIF($B$3:B1748,B1748)</f>
        <v>417-235</v>
      </c>
      <c r="B1748" s="130">
        <v>417</v>
      </c>
      <c r="C1748" s="130" t="s">
        <v>73</v>
      </c>
      <c r="D1748" s="137">
        <v>48884</v>
      </c>
      <c r="E1748" s="138">
        <v>4</v>
      </c>
      <c r="F1748" s="138">
        <v>0</v>
      </c>
      <c r="G1748" s="138">
        <v>0</v>
      </c>
      <c r="H1748" s="138">
        <v>0</v>
      </c>
      <c r="I1748" s="138">
        <v>0</v>
      </c>
      <c r="J1748" s="138">
        <v>0</v>
      </c>
      <c r="K1748" s="138">
        <v>0</v>
      </c>
      <c r="L1748" s="139"/>
      <c r="M1748" s="138">
        <v>4</v>
      </c>
      <c r="N1748" s="139"/>
      <c r="O1748" s="138">
        <v>0</v>
      </c>
      <c r="P1748" s="138">
        <v>0</v>
      </c>
      <c r="Q1748" s="138">
        <v>0</v>
      </c>
      <c r="R1748" s="139"/>
      <c r="S1748" s="138">
        <v>0</v>
      </c>
      <c r="T1748" s="139"/>
      <c r="U1748" s="138">
        <v>0</v>
      </c>
      <c r="V1748" s="138">
        <v>0</v>
      </c>
      <c r="W1748" s="138">
        <v>0</v>
      </c>
      <c r="X1748" s="138">
        <v>0</v>
      </c>
      <c r="Y1748" s="138">
        <v>0</v>
      </c>
      <c r="Z1748" s="139"/>
      <c r="AA1748" s="138">
        <v>0</v>
      </c>
      <c r="AB1748" s="131">
        <v>0</v>
      </c>
    </row>
    <row r="1749" spans="1:28" ht="15" customHeight="1" x14ac:dyDescent="0.25">
      <c r="A1749" s="129" t="str">
        <f>B1749&amp;"-"&amp;COUNTIF($B$3:B1749,B1749)</f>
        <v>417-236</v>
      </c>
      <c r="B1749" s="130">
        <v>417</v>
      </c>
      <c r="C1749" s="130" t="s">
        <v>73</v>
      </c>
      <c r="D1749" s="137">
        <v>47746</v>
      </c>
      <c r="E1749" s="138">
        <v>2</v>
      </c>
      <c r="F1749" s="138">
        <v>0</v>
      </c>
      <c r="G1749" s="138">
        <v>0</v>
      </c>
      <c r="H1749" s="138">
        <v>0</v>
      </c>
      <c r="I1749" s="138">
        <v>0</v>
      </c>
      <c r="J1749" s="138">
        <v>0</v>
      </c>
      <c r="K1749" s="138">
        <v>0</v>
      </c>
      <c r="L1749" s="139"/>
      <c r="M1749" s="138">
        <v>0</v>
      </c>
      <c r="N1749" s="139"/>
      <c r="O1749" s="138">
        <v>0</v>
      </c>
      <c r="P1749" s="138">
        <v>0</v>
      </c>
      <c r="Q1749" s="138">
        <v>0</v>
      </c>
      <c r="R1749" s="139"/>
      <c r="S1749" s="138">
        <v>0</v>
      </c>
      <c r="T1749" s="139"/>
      <c r="U1749" s="138">
        <v>0</v>
      </c>
      <c r="V1749" s="138">
        <v>0</v>
      </c>
      <c r="W1749" s="138">
        <v>0</v>
      </c>
      <c r="X1749" s="138">
        <v>0</v>
      </c>
      <c r="Y1749" s="138">
        <v>0</v>
      </c>
      <c r="Z1749" s="139"/>
      <c r="AA1749" s="138">
        <v>0</v>
      </c>
      <c r="AB1749" s="131">
        <v>0</v>
      </c>
    </row>
    <row r="1750" spans="1:28" ht="15" customHeight="1" x14ac:dyDescent="0.25">
      <c r="A1750" s="129" t="str">
        <f>B1750&amp;"-"&amp;COUNTIF($B$3:B1750,B1750)</f>
        <v>417-237</v>
      </c>
      <c r="B1750" s="130">
        <v>417</v>
      </c>
      <c r="C1750" s="130" t="s">
        <v>73</v>
      </c>
      <c r="D1750" s="137">
        <v>48397</v>
      </c>
      <c r="E1750" s="138">
        <v>2</v>
      </c>
      <c r="F1750" s="138">
        <v>0</v>
      </c>
      <c r="G1750" s="138">
        <v>0</v>
      </c>
      <c r="H1750" s="138">
        <v>0</v>
      </c>
      <c r="I1750" s="138">
        <v>0</v>
      </c>
      <c r="J1750" s="138">
        <v>0</v>
      </c>
      <c r="K1750" s="138">
        <v>0</v>
      </c>
      <c r="L1750" s="139"/>
      <c r="M1750" s="138">
        <v>2</v>
      </c>
      <c r="N1750" s="139"/>
      <c r="O1750" s="138">
        <v>0</v>
      </c>
      <c r="P1750" s="138">
        <v>0</v>
      </c>
      <c r="Q1750" s="138">
        <v>0</v>
      </c>
      <c r="R1750" s="139"/>
      <c r="S1750" s="138">
        <v>0</v>
      </c>
      <c r="T1750" s="139"/>
      <c r="U1750" s="138">
        <v>0</v>
      </c>
      <c r="V1750" s="138">
        <v>0</v>
      </c>
      <c r="W1750" s="138">
        <v>0</v>
      </c>
      <c r="X1750" s="138">
        <v>0</v>
      </c>
      <c r="Y1750" s="138">
        <v>0</v>
      </c>
      <c r="Z1750" s="139"/>
      <c r="AA1750" s="138">
        <v>0</v>
      </c>
      <c r="AB1750" s="131">
        <v>0</v>
      </c>
    </row>
    <row r="1751" spans="1:28" ht="15" customHeight="1" x14ac:dyDescent="0.25">
      <c r="A1751" s="129" t="str">
        <f>B1751&amp;"-"&amp;COUNTIF($B$3:B1751,B1751)</f>
        <v>417-238</v>
      </c>
      <c r="B1751" s="130">
        <v>417</v>
      </c>
      <c r="C1751" s="130" t="s">
        <v>73</v>
      </c>
      <c r="D1751" s="137">
        <v>45047</v>
      </c>
      <c r="E1751" s="138">
        <v>2.98</v>
      </c>
      <c r="F1751" s="138">
        <v>0</v>
      </c>
      <c r="G1751" s="138">
        <v>0</v>
      </c>
      <c r="H1751" s="138">
        <v>0</v>
      </c>
      <c r="I1751" s="138">
        <v>0</v>
      </c>
      <c r="J1751" s="138">
        <v>0</v>
      </c>
      <c r="K1751" s="138">
        <v>0</v>
      </c>
      <c r="L1751" s="139"/>
      <c r="M1751" s="138">
        <v>0</v>
      </c>
      <c r="N1751" s="139"/>
      <c r="O1751" s="138">
        <v>0</v>
      </c>
      <c r="P1751" s="138">
        <v>0</v>
      </c>
      <c r="Q1751" s="138">
        <v>0</v>
      </c>
      <c r="R1751" s="139"/>
      <c r="S1751" s="138">
        <v>0</v>
      </c>
      <c r="T1751" s="139"/>
      <c r="U1751" s="138">
        <v>0</v>
      </c>
      <c r="V1751" s="138">
        <v>0</v>
      </c>
      <c r="W1751" s="138">
        <v>0</v>
      </c>
      <c r="X1751" s="138">
        <v>0</v>
      </c>
      <c r="Y1751" s="138">
        <v>0</v>
      </c>
      <c r="Z1751" s="139"/>
      <c r="AA1751" s="138">
        <v>0</v>
      </c>
      <c r="AB1751" s="131">
        <v>0</v>
      </c>
    </row>
    <row r="1752" spans="1:28" ht="15" customHeight="1" x14ac:dyDescent="0.25">
      <c r="A1752" s="129" t="str">
        <f>B1752&amp;"-"&amp;COUNTIF($B$3:B1752,B1752)</f>
        <v>417-239</v>
      </c>
      <c r="B1752" s="130">
        <v>417</v>
      </c>
      <c r="C1752" s="130" t="s">
        <v>73</v>
      </c>
      <c r="D1752" s="137">
        <v>45070</v>
      </c>
      <c r="E1752" s="138">
        <v>1</v>
      </c>
      <c r="F1752" s="138">
        <v>0</v>
      </c>
      <c r="G1752" s="138">
        <v>0</v>
      </c>
      <c r="H1752" s="138">
        <v>0</v>
      </c>
      <c r="I1752" s="138">
        <v>0</v>
      </c>
      <c r="J1752" s="138">
        <v>0</v>
      </c>
      <c r="K1752" s="138">
        <v>0</v>
      </c>
      <c r="L1752" s="139"/>
      <c r="M1752" s="138">
        <v>1</v>
      </c>
      <c r="N1752" s="139"/>
      <c r="O1752" s="138">
        <v>0</v>
      </c>
      <c r="P1752" s="138">
        <v>0</v>
      </c>
      <c r="Q1752" s="138">
        <v>0</v>
      </c>
      <c r="R1752" s="139"/>
      <c r="S1752" s="138">
        <v>0</v>
      </c>
      <c r="T1752" s="139"/>
      <c r="U1752" s="138">
        <v>0</v>
      </c>
      <c r="V1752" s="138">
        <v>0</v>
      </c>
      <c r="W1752" s="138">
        <v>0</v>
      </c>
      <c r="X1752" s="138">
        <v>0</v>
      </c>
      <c r="Y1752" s="138">
        <v>0</v>
      </c>
      <c r="Z1752" s="139"/>
      <c r="AA1752" s="138">
        <v>0</v>
      </c>
      <c r="AB1752" s="131">
        <v>0</v>
      </c>
    </row>
    <row r="1753" spans="1:28" ht="15" customHeight="1" x14ac:dyDescent="0.25">
      <c r="A1753" s="129" t="str">
        <f>B1753&amp;"-"&amp;COUNTIF($B$3:B1753,B1753)</f>
        <v>417-240</v>
      </c>
      <c r="B1753" s="130">
        <v>417</v>
      </c>
      <c r="C1753" s="130" t="s">
        <v>73</v>
      </c>
      <c r="D1753" s="137">
        <v>45088</v>
      </c>
      <c r="E1753" s="138">
        <v>2</v>
      </c>
      <c r="F1753" s="138">
        <v>0</v>
      </c>
      <c r="G1753" s="138">
        <v>1</v>
      </c>
      <c r="H1753" s="138">
        <v>0</v>
      </c>
      <c r="I1753" s="138">
        <v>0</v>
      </c>
      <c r="J1753" s="138">
        <v>0</v>
      </c>
      <c r="K1753" s="138">
        <v>0</v>
      </c>
      <c r="L1753" s="139"/>
      <c r="M1753" s="138">
        <v>0</v>
      </c>
      <c r="N1753" s="139"/>
      <c r="O1753" s="138">
        <v>0</v>
      </c>
      <c r="P1753" s="138">
        <v>0</v>
      </c>
      <c r="Q1753" s="138">
        <v>0</v>
      </c>
      <c r="R1753" s="139"/>
      <c r="S1753" s="138">
        <v>0</v>
      </c>
      <c r="T1753" s="139"/>
      <c r="U1753" s="138">
        <v>0</v>
      </c>
      <c r="V1753" s="138">
        <v>0</v>
      </c>
      <c r="W1753" s="138">
        <v>0</v>
      </c>
      <c r="X1753" s="138">
        <v>0</v>
      </c>
      <c r="Y1753" s="138">
        <v>0</v>
      </c>
      <c r="Z1753" s="139"/>
      <c r="AA1753" s="138">
        <v>0</v>
      </c>
      <c r="AB1753" s="131">
        <v>0</v>
      </c>
    </row>
    <row r="1754" spans="1:28" ht="15" customHeight="1" x14ac:dyDescent="0.25">
      <c r="A1754" s="129" t="str">
        <f>B1754&amp;"-"&amp;COUNTIF($B$3:B1754,B1754)</f>
        <v>417-241</v>
      </c>
      <c r="B1754" s="130">
        <v>417</v>
      </c>
      <c r="C1754" s="130" t="s">
        <v>73</v>
      </c>
      <c r="D1754" s="137">
        <v>45104</v>
      </c>
      <c r="E1754" s="138">
        <v>4.49</v>
      </c>
      <c r="F1754" s="138">
        <v>0</v>
      </c>
      <c r="G1754" s="138">
        <v>0</v>
      </c>
      <c r="H1754" s="138">
        <v>0</v>
      </c>
      <c r="I1754" s="138">
        <v>0</v>
      </c>
      <c r="J1754" s="138">
        <v>0</v>
      </c>
      <c r="K1754" s="138">
        <v>0</v>
      </c>
      <c r="L1754" s="139"/>
      <c r="M1754" s="138">
        <v>1</v>
      </c>
      <c r="N1754" s="139"/>
      <c r="O1754" s="138">
        <v>0</v>
      </c>
      <c r="P1754" s="138">
        <v>0</v>
      </c>
      <c r="Q1754" s="138">
        <v>0</v>
      </c>
      <c r="R1754" s="139"/>
      <c r="S1754" s="138">
        <v>0</v>
      </c>
      <c r="T1754" s="139"/>
      <c r="U1754" s="138">
        <v>0</v>
      </c>
      <c r="V1754" s="138">
        <v>0</v>
      </c>
      <c r="W1754" s="138">
        <v>0</v>
      </c>
      <c r="X1754" s="138">
        <v>0</v>
      </c>
      <c r="Y1754" s="138">
        <v>0</v>
      </c>
      <c r="Z1754" s="139"/>
      <c r="AA1754" s="138">
        <v>0</v>
      </c>
      <c r="AB1754" s="131">
        <v>0</v>
      </c>
    </row>
    <row r="1755" spans="1:28" ht="15" customHeight="1" x14ac:dyDescent="0.25">
      <c r="A1755" s="129" t="str">
        <f>B1755&amp;"-"&amp;COUNTIF($B$3:B1755,B1755)</f>
        <v>417-242</v>
      </c>
      <c r="B1755" s="130">
        <v>417</v>
      </c>
      <c r="C1755" s="130" t="s">
        <v>73</v>
      </c>
      <c r="D1755" s="137">
        <v>49973</v>
      </c>
      <c r="E1755" s="138">
        <v>1</v>
      </c>
      <c r="F1755" s="138">
        <v>0</v>
      </c>
      <c r="G1755" s="138">
        <v>0</v>
      </c>
      <c r="H1755" s="138">
        <v>0</v>
      </c>
      <c r="I1755" s="138">
        <v>0</v>
      </c>
      <c r="J1755" s="138">
        <v>0</v>
      </c>
      <c r="K1755" s="138">
        <v>0</v>
      </c>
      <c r="L1755" s="139"/>
      <c r="M1755" s="138">
        <v>0</v>
      </c>
      <c r="N1755" s="139"/>
      <c r="O1755" s="138">
        <v>0</v>
      </c>
      <c r="P1755" s="138">
        <v>0</v>
      </c>
      <c r="Q1755" s="138">
        <v>0</v>
      </c>
      <c r="R1755" s="139"/>
      <c r="S1755" s="138">
        <v>0</v>
      </c>
      <c r="T1755" s="139"/>
      <c r="U1755" s="138">
        <v>0</v>
      </c>
      <c r="V1755" s="138">
        <v>0</v>
      </c>
      <c r="W1755" s="138">
        <v>0</v>
      </c>
      <c r="X1755" s="138">
        <v>0</v>
      </c>
      <c r="Y1755" s="138">
        <v>0</v>
      </c>
      <c r="Z1755" s="139"/>
      <c r="AA1755" s="138">
        <v>0</v>
      </c>
      <c r="AB1755" s="131">
        <v>0</v>
      </c>
    </row>
    <row r="1756" spans="1:28" ht="15" customHeight="1" x14ac:dyDescent="0.25">
      <c r="A1756" s="129" t="str">
        <f>B1756&amp;"-"&amp;COUNTIF($B$3:B1756,B1756)</f>
        <v>417-243</v>
      </c>
      <c r="B1756" s="130">
        <v>417</v>
      </c>
      <c r="C1756" s="130" t="s">
        <v>73</v>
      </c>
      <c r="D1756" s="137">
        <v>45120</v>
      </c>
      <c r="E1756" s="138">
        <v>2</v>
      </c>
      <c r="F1756" s="138">
        <v>0</v>
      </c>
      <c r="G1756" s="138">
        <v>0</v>
      </c>
      <c r="H1756" s="138">
        <v>0</v>
      </c>
      <c r="I1756" s="138">
        <v>0</v>
      </c>
      <c r="J1756" s="138">
        <v>0</v>
      </c>
      <c r="K1756" s="138">
        <v>0</v>
      </c>
      <c r="L1756" s="139"/>
      <c r="M1756" s="138">
        <v>0</v>
      </c>
      <c r="N1756" s="139"/>
      <c r="O1756" s="138">
        <v>0</v>
      </c>
      <c r="P1756" s="138">
        <v>0</v>
      </c>
      <c r="Q1756" s="138">
        <v>0</v>
      </c>
      <c r="R1756" s="139"/>
      <c r="S1756" s="138">
        <v>0</v>
      </c>
      <c r="T1756" s="139"/>
      <c r="U1756" s="138">
        <v>0</v>
      </c>
      <c r="V1756" s="138">
        <v>0</v>
      </c>
      <c r="W1756" s="138">
        <v>0</v>
      </c>
      <c r="X1756" s="138">
        <v>0</v>
      </c>
      <c r="Y1756" s="138">
        <v>0</v>
      </c>
      <c r="Z1756" s="139"/>
      <c r="AA1756" s="138">
        <v>0</v>
      </c>
      <c r="AB1756" s="131">
        <v>0</v>
      </c>
    </row>
    <row r="1757" spans="1:28" ht="15" customHeight="1" x14ac:dyDescent="0.25">
      <c r="A1757" s="129" t="str">
        <f>B1757&amp;"-"&amp;COUNTIF($B$3:B1757,B1757)</f>
        <v>417-244</v>
      </c>
      <c r="B1757" s="130">
        <v>417</v>
      </c>
      <c r="C1757" s="130" t="s">
        <v>73</v>
      </c>
      <c r="D1757" s="137">
        <v>45146</v>
      </c>
      <c r="E1757" s="138">
        <v>0.45</v>
      </c>
      <c r="F1757" s="138">
        <v>0</v>
      </c>
      <c r="G1757" s="138">
        <v>0</v>
      </c>
      <c r="H1757" s="138">
        <v>0</v>
      </c>
      <c r="I1757" s="138">
        <v>0</v>
      </c>
      <c r="J1757" s="138">
        <v>0</v>
      </c>
      <c r="K1757" s="138">
        <v>0</v>
      </c>
      <c r="L1757" s="139"/>
      <c r="M1757" s="138">
        <v>0</v>
      </c>
      <c r="N1757" s="139"/>
      <c r="O1757" s="138">
        <v>0</v>
      </c>
      <c r="P1757" s="138">
        <v>0</v>
      </c>
      <c r="Q1757" s="138">
        <v>0</v>
      </c>
      <c r="R1757" s="139"/>
      <c r="S1757" s="138">
        <v>0</v>
      </c>
      <c r="T1757" s="139"/>
      <c r="U1757" s="138">
        <v>0</v>
      </c>
      <c r="V1757" s="138">
        <v>0</v>
      </c>
      <c r="W1757" s="138">
        <v>0</v>
      </c>
      <c r="X1757" s="138">
        <v>0</v>
      </c>
      <c r="Y1757" s="138">
        <v>0</v>
      </c>
      <c r="Z1757" s="139"/>
      <c r="AA1757" s="138">
        <v>0</v>
      </c>
      <c r="AB1757" s="131">
        <v>0</v>
      </c>
    </row>
    <row r="1758" spans="1:28" ht="15" customHeight="1" x14ac:dyDescent="0.25">
      <c r="A1758" s="129" t="str">
        <f>B1758&amp;"-"&amp;COUNTIF($B$3:B1758,B1758)</f>
        <v>417-245</v>
      </c>
      <c r="B1758" s="130">
        <v>417</v>
      </c>
      <c r="C1758" s="130" t="s">
        <v>73</v>
      </c>
      <c r="D1758" s="137">
        <v>45153</v>
      </c>
      <c r="E1758" s="138">
        <v>2</v>
      </c>
      <c r="F1758" s="138">
        <v>0</v>
      </c>
      <c r="G1758" s="138">
        <v>0</v>
      </c>
      <c r="H1758" s="138">
        <v>0</v>
      </c>
      <c r="I1758" s="138">
        <v>0</v>
      </c>
      <c r="J1758" s="138">
        <v>0</v>
      </c>
      <c r="K1758" s="138">
        <v>0</v>
      </c>
      <c r="L1758" s="139"/>
      <c r="M1758" s="138">
        <v>0</v>
      </c>
      <c r="N1758" s="139"/>
      <c r="O1758" s="138">
        <v>0</v>
      </c>
      <c r="P1758" s="138">
        <v>0</v>
      </c>
      <c r="Q1758" s="138">
        <v>0</v>
      </c>
      <c r="R1758" s="139"/>
      <c r="S1758" s="138">
        <v>0</v>
      </c>
      <c r="T1758" s="139"/>
      <c r="U1758" s="138">
        <v>0</v>
      </c>
      <c r="V1758" s="138">
        <v>0</v>
      </c>
      <c r="W1758" s="138">
        <v>0</v>
      </c>
      <c r="X1758" s="138">
        <v>0</v>
      </c>
      <c r="Y1758" s="138">
        <v>0</v>
      </c>
      <c r="Z1758" s="139"/>
      <c r="AA1758" s="138">
        <v>0</v>
      </c>
      <c r="AB1758" s="131">
        <v>0</v>
      </c>
    </row>
    <row r="1759" spans="1:28" ht="15" customHeight="1" x14ac:dyDescent="0.25">
      <c r="A1759" s="129" t="str">
        <f>B1759&amp;"-"&amp;COUNTIF($B$3:B1759,B1759)</f>
        <v>417-246</v>
      </c>
      <c r="B1759" s="130">
        <v>417</v>
      </c>
      <c r="C1759" s="130" t="s">
        <v>73</v>
      </c>
      <c r="D1759" s="137">
        <v>45161</v>
      </c>
      <c r="E1759" s="138">
        <v>21.15</v>
      </c>
      <c r="F1759" s="138">
        <v>0.48</v>
      </c>
      <c r="G1759" s="138">
        <v>4.92</v>
      </c>
      <c r="H1759" s="138">
        <v>1.39</v>
      </c>
      <c r="I1759" s="138">
        <v>0</v>
      </c>
      <c r="J1759" s="138">
        <v>0</v>
      </c>
      <c r="K1759" s="138">
        <v>0</v>
      </c>
      <c r="L1759" s="139"/>
      <c r="M1759" s="138">
        <v>13.46</v>
      </c>
      <c r="N1759" s="139"/>
      <c r="O1759" s="138">
        <v>0</v>
      </c>
      <c r="P1759" s="138">
        <v>0</v>
      </c>
      <c r="Q1759" s="138">
        <v>0</v>
      </c>
      <c r="R1759" s="139"/>
      <c r="S1759" s="138">
        <v>0</v>
      </c>
      <c r="T1759" s="139"/>
      <c r="U1759" s="138">
        <v>0</v>
      </c>
      <c r="V1759" s="138">
        <v>0</v>
      </c>
      <c r="W1759" s="138">
        <v>0</v>
      </c>
      <c r="X1759" s="138">
        <v>0</v>
      </c>
      <c r="Y1759" s="138">
        <v>0</v>
      </c>
      <c r="Z1759" s="139"/>
      <c r="AA1759" s="138">
        <v>0</v>
      </c>
      <c r="AB1759" s="131">
        <v>0</v>
      </c>
    </row>
    <row r="1760" spans="1:28" ht="15" customHeight="1" x14ac:dyDescent="0.25">
      <c r="A1760" s="129" t="str">
        <f>B1760&amp;"-"&amp;COUNTIF($B$3:B1760,B1760)</f>
        <v>417-247</v>
      </c>
      <c r="B1760" s="130">
        <v>417</v>
      </c>
      <c r="C1760" s="130" t="s">
        <v>73</v>
      </c>
      <c r="D1760" s="137">
        <v>45179</v>
      </c>
      <c r="E1760" s="138">
        <v>1</v>
      </c>
      <c r="F1760" s="138">
        <v>0</v>
      </c>
      <c r="G1760" s="138">
        <v>0</v>
      </c>
      <c r="H1760" s="138">
        <v>0</v>
      </c>
      <c r="I1760" s="138">
        <v>0</v>
      </c>
      <c r="J1760" s="138">
        <v>0</v>
      </c>
      <c r="K1760" s="138">
        <v>0</v>
      </c>
      <c r="L1760" s="139"/>
      <c r="M1760" s="138">
        <v>0</v>
      </c>
      <c r="N1760" s="139"/>
      <c r="O1760" s="138">
        <v>0</v>
      </c>
      <c r="P1760" s="138">
        <v>0</v>
      </c>
      <c r="Q1760" s="138">
        <v>0</v>
      </c>
      <c r="R1760" s="139"/>
      <c r="S1760" s="138">
        <v>0</v>
      </c>
      <c r="T1760" s="139"/>
      <c r="U1760" s="138">
        <v>0</v>
      </c>
      <c r="V1760" s="138">
        <v>0</v>
      </c>
      <c r="W1760" s="138">
        <v>0</v>
      </c>
      <c r="X1760" s="138">
        <v>0</v>
      </c>
      <c r="Y1760" s="138">
        <v>0</v>
      </c>
      <c r="Z1760" s="139"/>
      <c r="AA1760" s="138">
        <v>0</v>
      </c>
      <c r="AB1760" s="131">
        <v>0</v>
      </c>
    </row>
    <row r="1761" spans="1:28" ht="15" customHeight="1" x14ac:dyDescent="0.25">
      <c r="A1761" s="129" t="str">
        <f>B1761&amp;"-"&amp;COUNTIF($B$3:B1761,B1761)</f>
        <v>417-248</v>
      </c>
      <c r="B1761" s="130">
        <v>417</v>
      </c>
      <c r="C1761" s="130" t="s">
        <v>73</v>
      </c>
      <c r="D1761" s="137"/>
      <c r="E1761" s="138">
        <v>0</v>
      </c>
      <c r="F1761" s="138">
        <v>0</v>
      </c>
      <c r="G1761" s="138">
        <v>0</v>
      </c>
      <c r="H1761" s="138">
        <v>0</v>
      </c>
      <c r="I1761" s="138">
        <v>0</v>
      </c>
      <c r="J1761" s="138">
        <v>0</v>
      </c>
      <c r="K1761" s="138">
        <v>0</v>
      </c>
      <c r="L1761" s="139"/>
      <c r="M1761" s="138">
        <v>0</v>
      </c>
      <c r="N1761" s="139"/>
      <c r="O1761" s="138">
        <v>0</v>
      </c>
      <c r="P1761" s="138">
        <v>0</v>
      </c>
      <c r="Q1761" s="138">
        <v>0</v>
      </c>
      <c r="R1761" s="139"/>
      <c r="S1761" s="138">
        <v>0</v>
      </c>
      <c r="T1761" s="139"/>
      <c r="U1761" s="138">
        <v>0</v>
      </c>
      <c r="V1761" s="138">
        <v>0</v>
      </c>
      <c r="W1761" s="138">
        <v>0</v>
      </c>
      <c r="X1761" s="138">
        <v>0</v>
      </c>
      <c r="Y1761" s="138">
        <v>0</v>
      </c>
      <c r="Z1761" s="139"/>
      <c r="AA1761" s="138">
        <v>0</v>
      </c>
      <c r="AB1761" s="131">
        <v>0</v>
      </c>
    </row>
    <row r="1762" spans="1:28" ht="15" customHeight="1" x14ac:dyDescent="0.25">
      <c r="A1762" s="129" t="str">
        <f>B1762&amp;"-"&amp;COUNTIF($B$3:B1762,B1762)</f>
        <v>417-249</v>
      </c>
      <c r="B1762" s="130">
        <v>417</v>
      </c>
      <c r="C1762" s="130" t="s">
        <v>73</v>
      </c>
      <c r="D1762" s="137"/>
      <c r="E1762" s="138">
        <v>0</v>
      </c>
      <c r="F1762" s="138">
        <v>0</v>
      </c>
      <c r="G1762" s="138">
        <v>0</v>
      </c>
      <c r="H1762" s="138">
        <v>0</v>
      </c>
      <c r="I1762" s="138">
        <v>0</v>
      </c>
      <c r="J1762" s="138">
        <v>0</v>
      </c>
      <c r="K1762" s="138">
        <v>0</v>
      </c>
      <c r="L1762" s="139"/>
      <c r="M1762" s="138">
        <v>0</v>
      </c>
      <c r="N1762" s="139"/>
      <c r="O1762" s="138">
        <v>0</v>
      </c>
      <c r="P1762" s="138">
        <v>0</v>
      </c>
      <c r="Q1762" s="138">
        <v>0</v>
      </c>
      <c r="R1762" s="139"/>
      <c r="S1762" s="138">
        <v>0</v>
      </c>
      <c r="T1762" s="139"/>
      <c r="U1762" s="138">
        <v>0</v>
      </c>
      <c r="V1762" s="138">
        <v>0</v>
      </c>
      <c r="W1762" s="138">
        <v>0</v>
      </c>
      <c r="X1762" s="138">
        <v>0</v>
      </c>
      <c r="Y1762" s="138">
        <v>0</v>
      </c>
      <c r="Z1762" s="139"/>
      <c r="AA1762" s="138">
        <v>0</v>
      </c>
      <c r="AB1762" s="131">
        <v>0</v>
      </c>
    </row>
    <row r="1763" spans="1:28" ht="15" customHeight="1" x14ac:dyDescent="0.25">
      <c r="A1763" s="129" t="str">
        <f>B1763&amp;"-"&amp;COUNTIF($B$3:B1763,B1763)</f>
        <v>417-250</v>
      </c>
      <c r="B1763" s="130">
        <v>417</v>
      </c>
      <c r="C1763" s="130" t="s">
        <v>73</v>
      </c>
      <c r="D1763" s="137"/>
      <c r="E1763" s="138">
        <v>0</v>
      </c>
      <c r="F1763" s="138">
        <v>0</v>
      </c>
      <c r="G1763" s="138">
        <v>0</v>
      </c>
      <c r="H1763" s="138">
        <v>0</v>
      </c>
      <c r="I1763" s="138">
        <v>0</v>
      </c>
      <c r="J1763" s="138">
        <v>0</v>
      </c>
      <c r="K1763" s="138">
        <v>0</v>
      </c>
      <c r="L1763" s="139"/>
      <c r="M1763" s="138">
        <v>0</v>
      </c>
      <c r="N1763" s="139"/>
      <c r="O1763" s="138">
        <v>0</v>
      </c>
      <c r="P1763" s="138">
        <v>0</v>
      </c>
      <c r="Q1763" s="138">
        <v>0</v>
      </c>
      <c r="R1763" s="139"/>
      <c r="S1763" s="138">
        <v>0</v>
      </c>
      <c r="T1763" s="139"/>
      <c r="U1763" s="138">
        <v>0</v>
      </c>
      <c r="V1763" s="138">
        <v>0</v>
      </c>
      <c r="W1763" s="138">
        <v>0</v>
      </c>
      <c r="X1763" s="138">
        <v>0</v>
      </c>
      <c r="Y1763" s="138">
        <v>0</v>
      </c>
      <c r="Z1763" s="139"/>
      <c r="AA1763" s="138">
        <v>0</v>
      </c>
      <c r="AB1763" s="131">
        <v>0</v>
      </c>
    </row>
    <row r="1764" spans="1:28" ht="15" customHeight="1" x14ac:dyDescent="0.25">
      <c r="A1764" s="129" t="str">
        <f>B1764&amp;"-"&amp;COUNTIF($B$3:B1764,B1764)</f>
        <v>417-251</v>
      </c>
      <c r="B1764" s="130">
        <v>417</v>
      </c>
      <c r="C1764" s="130" t="s">
        <v>73</v>
      </c>
      <c r="D1764" s="137"/>
      <c r="E1764" s="138">
        <v>0</v>
      </c>
      <c r="F1764" s="138">
        <v>0</v>
      </c>
      <c r="G1764" s="138">
        <v>0</v>
      </c>
      <c r="H1764" s="138">
        <v>0</v>
      </c>
      <c r="I1764" s="138">
        <v>0</v>
      </c>
      <c r="J1764" s="138">
        <v>0</v>
      </c>
      <c r="K1764" s="138">
        <v>0</v>
      </c>
      <c r="L1764" s="139"/>
      <c r="M1764" s="138">
        <v>0</v>
      </c>
      <c r="N1764" s="139"/>
      <c r="O1764" s="138">
        <v>0</v>
      </c>
      <c r="P1764" s="138">
        <v>0</v>
      </c>
      <c r="Q1764" s="138">
        <v>0</v>
      </c>
      <c r="R1764" s="139"/>
      <c r="S1764" s="138">
        <v>0</v>
      </c>
      <c r="T1764" s="139"/>
      <c r="U1764" s="138">
        <v>0</v>
      </c>
      <c r="V1764" s="138">
        <v>0</v>
      </c>
      <c r="W1764" s="138">
        <v>0</v>
      </c>
      <c r="X1764" s="138">
        <v>0</v>
      </c>
      <c r="Y1764" s="138">
        <v>0</v>
      </c>
      <c r="Z1764" s="139"/>
      <c r="AA1764" s="138">
        <v>0</v>
      </c>
      <c r="AB1764" s="131">
        <v>0</v>
      </c>
    </row>
    <row r="1765" spans="1:28" ht="15" customHeight="1" x14ac:dyDescent="0.25">
      <c r="A1765" s="129" t="str">
        <f>B1765&amp;"-"&amp;COUNTIF($B$3:B1765,B1765)</f>
        <v>417-252</v>
      </c>
      <c r="B1765" s="130">
        <v>417</v>
      </c>
      <c r="C1765" s="130" t="s">
        <v>73</v>
      </c>
      <c r="D1765" s="137"/>
      <c r="E1765" s="138">
        <v>0</v>
      </c>
      <c r="F1765" s="138">
        <v>0</v>
      </c>
      <c r="G1765" s="138">
        <v>0</v>
      </c>
      <c r="H1765" s="138">
        <v>0</v>
      </c>
      <c r="I1765" s="138">
        <v>0</v>
      </c>
      <c r="J1765" s="138">
        <v>0</v>
      </c>
      <c r="K1765" s="138">
        <v>0</v>
      </c>
      <c r="L1765" s="139"/>
      <c r="M1765" s="138">
        <v>0</v>
      </c>
      <c r="N1765" s="139"/>
      <c r="O1765" s="138">
        <v>0</v>
      </c>
      <c r="P1765" s="138">
        <v>0</v>
      </c>
      <c r="Q1765" s="138">
        <v>0</v>
      </c>
      <c r="R1765" s="139"/>
      <c r="S1765" s="138">
        <v>0</v>
      </c>
      <c r="T1765" s="139"/>
      <c r="U1765" s="138">
        <v>0</v>
      </c>
      <c r="V1765" s="138">
        <v>0</v>
      </c>
      <c r="W1765" s="138">
        <v>0</v>
      </c>
      <c r="X1765" s="138">
        <v>0</v>
      </c>
      <c r="Y1765" s="138">
        <v>0</v>
      </c>
      <c r="Z1765" s="139"/>
      <c r="AA1765" s="138">
        <v>0</v>
      </c>
      <c r="AB1765" s="131">
        <v>0</v>
      </c>
    </row>
    <row r="1766" spans="1:28" ht="15" customHeight="1" x14ac:dyDescent="0.25">
      <c r="A1766" s="129" t="str">
        <f>B1766&amp;"-"&amp;COUNTIF($B$3:B1766,B1766)</f>
        <v>417-253</v>
      </c>
      <c r="B1766" s="130">
        <v>417</v>
      </c>
      <c r="C1766" s="130" t="s">
        <v>73</v>
      </c>
      <c r="D1766" s="137"/>
      <c r="E1766" s="138">
        <v>0</v>
      </c>
      <c r="F1766" s="138">
        <v>0</v>
      </c>
      <c r="G1766" s="138">
        <v>0</v>
      </c>
      <c r="H1766" s="138">
        <v>0</v>
      </c>
      <c r="I1766" s="138">
        <v>0</v>
      </c>
      <c r="J1766" s="138">
        <v>0</v>
      </c>
      <c r="K1766" s="138">
        <v>0</v>
      </c>
      <c r="L1766" s="139"/>
      <c r="M1766" s="138">
        <v>0</v>
      </c>
      <c r="N1766" s="139"/>
      <c r="O1766" s="138">
        <v>0</v>
      </c>
      <c r="P1766" s="138">
        <v>0</v>
      </c>
      <c r="Q1766" s="138">
        <v>0</v>
      </c>
      <c r="R1766" s="139"/>
      <c r="S1766" s="138">
        <v>0</v>
      </c>
      <c r="T1766" s="139"/>
      <c r="U1766" s="138">
        <v>0</v>
      </c>
      <c r="V1766" s="138">
        <v>0</v>
      </c>
      <c r="W1766" s="138">
        <v>0</v>
      </c>
      <c r="X1766" s="138">
        <v>0</v>
      </c>
      <c r="Y1766" s="138">
        <v>0</v>
      </c>
      <c r="Z1766" s="139"/>
      <c r="AA1766" s="138">
        <v>0</v>
      </c>
      <c r="AB1766" s="131">
        <v>0</v>
      </c>
    </row>
    <row r="1767" spans="1:28" ht="15" customHeight="1" x14ac:dyDescent="0.25">
      <c r="A1767" s="129" t="str">
        <f>B1767&amp;"-"&amp;COUNTIF($B$3:B1767,B1767)</f>
        <v>417-254</v>
      </c>
      <c r="B1767" s="130">
        <v>417</v>
      </c>
      <c r="C1767" s="130" t="s">
        <v>73</v>
      </c>
      <c r="D1767" s="137"/>
      <c r="E1767" s="138">
        <v>0</v>
      </c>
      <c r="F1767" s="138">
        <v>0</v>
      </c>
      <c r="G1767" s="138">
        <v>0</v>
      </c>
      <c r="H1767" s="138">
        <v>0</v>
      </c>
      <c r="I1767" s="138">
        <v>0</v>
      </c>
      <c r="J1767" s="138">
        <v>0</v>
      </c>
      <c r="K1767" s="138">
        <v>0</v>
      </c>
      <c r="L1767" s="139"/>
      <c r="M1767" s="138">
        <v>0</v>
      </c>
      <c r="N1767" s="139"/>
      <c r="O1767" s="138">
        <v>0</v>
      </c>
      <c r="P1767" s="138">
        <v>0</v>
      </c>
      <c r="Q1767" s="138">
        <v>0</v>
      </c>
      <c r="R1767" s="139"/>
      <c r="S1767" s="138">
        <v>0</v>
      </c>
      <c r="T1767" s="139"/>
      <c r="U1767" s="138">
        <v>0</v>
      </c>
      <c r="V1767" s="138">
        <v>0</v>
      </c>
      <c r="W1767" s="138">
        <v>0</v>
      </c>
      <c r="X1767" s="138">
        <v>0</v>
      </c>
      <c r="Y1767" s="138">
        <v>0</v>
      </c>
      <c r="Z1767" s="139"/>
      <c r="AA1767" s="138">
        <v>0</v>
      </c>
      <c r="AB1767" s="131">
        <v>0</v>
      </c>
    </row>
    <row r="1768" spans="1:28" ht="15" customHeight="1" x14ac:dyDescent="0.25">
      <c r="A1768" s="129" t="str">
        <f>B1768&amp;"-"&amp;COUNTIF($B$3:B1768,B1768)</f>
        <v>417-255</v>
      </c>
      <c r="B1768" s="130">
        <v>417</v>
      </c>
      <c r="C1768" s="130" t="s">
        <v>73</v>
      </c>
      <c r="D1768" s="137"/>
      <c r="E1768" s="138">
        <v>0</v>
      </c>
      <c r="F1768" s="138">
        <v>0</v>
      </c>
      <c r="G1768" s="138">
        <v>0</v>
      </c>
      <c r="H1768" s="138">
        <v>0</v>
      </c>
      <c r="I1768" s="138">
        <v>0</v>
      </c>
      <c r="J1768" s="138">
        <v>0</v>
      </c>
      <c r="K1768" s="138">
        <v>0</v>
      </c>
      <c r="L1768" s="139"/>
      <c r="M1768" s="138">
        <v>0</v>
      </c>
      <c r="N1768" s="139"/>
      <c r="O1768" s="138">
        <v>0</v>
      </c>
      <c r="P1768" s="138">
        <v>0</v>
      </c>
      <c r="Q1768" s="138">
        <v>0</v>
      </c>
      <c r="R1768" s="139"/>
      <c r="S1768" s="138">
        <v>0</v>
      </c>
      <c r="T1768" s="139"/>
      <c r="U1768" s="138">
        <v>0</v>
      </c>
      <c r="V1768" s="138">
        <v>0</v>
      </c>
      <c r="W1768" s="138">
        <v>0</v>
      </c>
      <c r="X1768" s="138">
        <v>0</v>
      </c>
      <c r="Y1768" s="138">
        <v>0</v>
      </c>
      <c r="Z1768" s="139"/>
      <c r="AA1768" s="138">
        <v>0</v>
      </c>
      <c r="AB1768" s="131">
        <v>0</v>
      </c>
    </row>
    <row r="1769" spans="1:28" ht="15" customHeight="1" x14ac:dyDescent="0.25">
      <c r="A1769" s="129" t="str">
        <f>B1769&amp;"-"&amp;COUNTIF($B$3:B1769,B1769)</f>
        <v>417-256</v>
      </c>
      <c r="B1769" s="130">
        <v>417</v>
      </c>
      <c r="C1769" s="130" t="s">
        <v>73</v>
      </c>
      <c r="D1769" s="137"/>
      <c r="E1769" s="138">
        <v>0</v>
      </c>
      <c r="F1769" s="138">
        <v>0</v>
      </c>
      <c r="G1769" s="138">
        <v>0</v>
      </c>
      <c r="H1769" s="138">
        <v>0</v>
      </c>
      <c r="I1769" s="138">
        <v>0</v>
      </c>
      <c r="J1769" s="138">
        <v>0</v>
      </c>
      <c r="K1769" s="138">
        <v>0</v>
      </c>
      <c r="L1769" s="139"/>
      <c r="M1769" s="138">
        <v>0</v>
      </c>
      <c r="N1769" s="139"/>
      <c r="O1769" s="138">
        <v>0</v>
      </c>
      <c r="P1769" s="138">
        <v>0</v>
      </c>
      <c r="Q1769" s="138">
        <v>0</v>
      </c>
      <c r="R1769" s="139"/>
      <c r="S1769" s="138">
        <v>0</v>
      </c>
      <c r="T1769" s="139"/>
      <c r="U1769" s="138">
        <v>0</v>
      </c>
      <c r="V1769" s="138">
        <v>0</v>
      </c>
      <c r="W1769" s="138">
        <v>0</v>
      </c>
      <c r="X1769" s="138">
        <v>0</v>
      </c>
      <c r="Y1769" s="138">
        <v>0</v>
      </c>
      <c r="Z1769" s="139"/>
      <c r="AA1769" s="138">
        <v>0</v>
      </c>
      <c r="AB1769" s="131">
        <v>0</v>
      </c>
    </row>
    <row r="1770" spans="1:28" ht="15" customHeight="1" x14ac:dyDescent="0.25">
      <c r="A1770" s="129" t="str">
        <f>B1770&amp;"-"&amp;COUNTIF($B$3:B1770,B1770)</f>
        <v>417-257</v>
      </c>
      <c r="B1770" s="130">
        <v>417</v>
      </c>
      <c r="C1770" s="130" t="s">
        <v>73</v>
      </c>
      <c r="D1770" s="137"/>
      <c r="E1770" s="138">
        <v>0</v>
      </c>
      <c r="F1770" s="138">
        <v>0</v>
      </c>
      <c r="G1770" s="138">
        <v>0</v>
      </c>
      <c r="H1770" s="138">
        <v>0</v>
      </c>
      <c r="I1770" s="138">
        <v>0</v>
      </c>
      <c r="J1770" s="138">
        <v>0</v>
      </c>
      <c r="K1770" s="138">
        <v>0</v>
      </c>
      <c r="L1770" s="139"/>
      <c r="M1770" s="138">
        <v>0</v>
      </c>
      <c r="N1770" s="139"/>
      <c r="O1770" s="138">
        <v>0</v>
      </c>
      <c r="P1770" s="138">
        <v>0</v>
      </c>
      <c r="Q1770" s="138">
        <v>0</v>
      </c>
      <c r="R1770" s="139"/>
      <c r="S1770" s="138">
        <v>0</v>
      </c>
      <c r="T1770" s="139"/>
      <c r="U1770" s="138">
        <v>0</v>
      </c>
      <c r="V1770" s="138">
        <v>0</v>
      </c>
      <c r="W1770" s="138">
        <v>0</v>
      </c>
      <c r="X1770" s="138">
        <v>0</v>
      </c>
      <c r="Y1770" s="138">
        <v>0</v>
      </c>
      <c r="Z1770" s="139"/>
      <c r="AA1770" s="138">
        <v>0</v>
      </c>
      <c r="AB1770" s="131">
        <v>0</v>
      </c>
    </row>
    <row r="1771" spans="1:28" ht="15" customHeight="1" x14ac:dyDescent="0.25">
      <c r="A1771" s="129" t="str">
        <f>B1771&amp;"-"&amp;COUNTIF($B$3:B1771,B1771)</f>
        <v>417-258</v>
      </c>
      <c r="B1771" s="130">
        <v>417</v>
      </c>
      <c r="C1771" s="130" t="s">
        <v>73</v>
      </c>
      <c r="D1771" s="137"/>
      <c r="E1771" s="138">
        <v>0</v>
      </c>
      <c r="F1771" s="138">
        <v>0</v>
      </c>
      <c r="G1771" s="138">
        <v>0</v>
      </c>
      <c r="H1771" s="138">
        <v>0</v>
      </c>
      <c r="I1771" s="138">
        <v>0</v>
      </c>
      <c r="J1771" s="138">
        <v>0</v>
      </c>
      <c r="K1771" s="138">
        <v>0</v>
      </c>
      <c r="L1771" s="139"/>
      <c r="M1771" s="138">
        <v>0</v>
      </c>
      <c r="N1771" s="139"/>
      <c r="O1771" s="138">
        <v>0</v>
      </c>
      <c r="P1771" s="138">
        <v>0</v>
      </c>
      <c r="Q1771" s="138">
        <v>0</v>
      </c>
      <c r="R1771" s="139"/>
      <c r="S1771" s="138">
        <v>0</v>
      </c>
      <c r="T1771" s="139"/>
      <c r="U1771" s="138">
        <v>0</v>
      </c>
      <c r="V1771" s="138">
        <v>0</v>
      </c>
      <c r="W1771" s="138">
        <v>0</v>
      </c>
      <c r="X1771" s="138">
        <v>0</v>
      </c>
      <c r="Y1771" s="138">
        <v>0</v>
      </c>
      <c r="Z1771" s="139"/>
      <c r="AA1771" s="138">
        <v>0</v>
      </c>
      <c r="AB1771" s="131">
        <v>0</v>
      </c>
    </row>
    <row r="1772" spans="1:28" ht="15" customHeight="1" x14ac:dyDescent="0.25">
      <c r="A1772" s="129" t="str">
        <f>B1772&amp;"-"&amp;COUNTIF($B$3:B1772,B1772)</f>
        <v>417-259</v>
      </c>
      <c r="B1772" s="130">
        <v>417</v>
      </c>
      <c r="C1772" s="130" t="s">
        <v>73</v>
      </c>
      <c r="D1772" s="137"/>
      <c r="E1772" s="138">
        <v>0</v>
      </c>
      <c r="F1772" s="138">
        <v>0</v>
      </c>
      <c r="G1772" s="138">
        <v>0</v>
      </c>
      <c r="H1772" s="138">
        <v>0</v>
      </c>
      <c r="I1772" s="138">
        <v>0</v>
      </c>
      <c r="J1772" s="138">
        <v>0</v>
      </c>
      <c r="K1772" s="138">
        <v>0</v>
      </c>
      <c r="L1772" s="139"/>
      <c r="M1772" s="138">
        <v>0</v>
      </c>
      <c r="N1772" s="139"/>
      <c r="O1772" s="138">
        <v>0</v>
      </c>
      <c r="P1772" s="138">
        <v>0</v>
      </c>
      <c r="Q1772" s="138">
        <v>0</v>
      </c>
      <c r="R1772" s="139"/>
      <c r="S1772" s="138">
        <v>0</v>
      </c>
      <c r="T1772" s="139"/>
      <c r="U1772" s="138">
        <v>0</v>
      </c>
      <c r="V1772" s="138">
        <v>0</v>
      </c>
      <c r="W1772" s="138">
        <v>0</v>
      </c>
      <c r="X1772" s="138">
        <v>0</v>
      </c>
      <c r="Y1772" s="138">
        <v>0</v>
      </c>
      <c r="Z1772" s="139"/>
      <c r="AA1772" s="138">
        <v>0</v>
      </c>
      <c r="AB1772" s="131">
        <v>0</v>
      </c>
    </row>
    <row r="1773" spans="1:28" ht="15" customHeight="1" x14ac:dyDescent="0.25">
      <c r="A1773" s="129" t="str">
        <f>B1773&amp;"-"&amp;COUNTIF($B$3:B1773,B1773)</f>
        <v>417-260</v>
      </c>
      <c r="B1773" s="130">
        <v>417</v>
      </c>
      <c r="C1773" s="130" t="s">
        <v>73</v>
      </c>
      <c r="D1773" s="137"/>
      <c r="E1773" s="138">
        <v>0</v>
      </c>
      <c r="F1773" s="138">
        <v>0</v>
      </c>
      <c r="G1773" s="138">
        <v>0</v>
      </c>
      <c r="H1773" s="138">
        <v>0</v>
      </c>
      <c r="I1773" s="138">
        <v>0</v>
      </c>
      <c r="J1773" s="138">
        <v>0</v>
      </c>
      <c r="K1773" s="138">
        <v>0</v>
      </c>
      <c r="L1773" s="139"/>
      <c r="M1773" s="138">
        <v>0</v>
      </c>
      <c r="N1773" s="139"/>
      <c r="O1773" s="138">
        <v>0</v>
      </c>
      <c r="P1773" s="138">
        <v>0</v>
      </c>
      <c r="Q1773" s="138">
        <v>0</v>
      </c>
      <c r="R1773" s="139"/>
      <c r="S1773" s="138">
        <v>0</v>
      </c>
      <c r="T1773" s="139"/>
      <c r="U1773" s="138">
        <v>0</v>
      </c>
      <c r="V1773" s="138">
        <v>0</v>
      </c>
      <c r="W1773" s="138">
        <v>0</v>
      </c>
      <c r="X1773" s="138">
        <v>0</v>
      </c>
      <c r="Y1773" s="138">
        <v>0</v>
      </c>
      <c r="Z1773" s="139"/>
      <c r="AA1773" s="138">
        <v>0</v>
      </c>
      <c r="AB1773" s="131">
        <v>0</v>
      </c>
    </row>
    <row r="1774" spans="1:28" ht="15" customHeight="1" x14ac:dyDescent="0.25">
      <c r="A1774" s="129" t="str">
        <f>B1774&amp;"-"&amp;COUNTIF($B$3:B1774,B1774)</f>
        <v>420-1</v>
      </c>
      <c r="B1774" s="130">
        <v>420</v>
      </c>
      <c r="C1774" s="130" t="s">
        <v>74</v>
      </c>
      <c r="D1774" s="137">
        <v>43802</v>
      </c>
      <c r="E1774" s="138">
        <v>107.32</v>
      </c>
      <c r="F1774" s="138">
        <v>4</v>
      </c>
      <c r="G1774" s="138">
        <v>11.64</v>
      </c>
      <c r="H1774" s="138">
        <v>0</v>
      </c>
      <c r="I1774" s="138">
        <v>0</v>
      </c>
      <c r="J1774" s="138">
        <v>1.46</v>
      </c>
      <c r="K1774" s="138">
        <v>0</v>
      </c>
      <c r="L1774" s="139"/>
      <c r="M1774" s="138">
        <v>102.3</v>
      </c>
      <c r="N1774" s="139"/>
      <c r="O1774" s="138">
        <v>2.21</v>
      </c>
      <c r="P1774" s="138">
        <v>48.02</v>
      </c>
      <c r="Q1774" s="138">
        <v>5.43</v>
      </c>
      <c r="R1774" s="139"/>
      <c r="S1774" s="138">
        <v>58.27</v>
      </c>
      <c r="T1774" s="139"/>
      <c r="U1774" s="138">
        <v>0</v>
      </c>
      <c r="V1774" s="138">
        <v>0</v>
      </c>
      <c r="W1774" s="138">
        <v>0</v>
      </c>
      <c r="X1774" s="138">
        <v>0</v>
      </c>
      <c r="Y1774" s="138">
        <v>0</v>
      </c>
      <c r="Z1774" s="139"/>
      <c r="AA1774" s="138">
        <v>0</v>
      </c>
      <c r="AB1774" s="131">
        <v>0</v>
      </c>
    </row>
    <row r="1775" spans="1:28" ht="15" customHeight="1" x14ac:dyDescent="0.25">
      <c r="A1775" s="129" t="str">
        <f>B1775&amp;"-"&amp;COUNTIF($B$3:B1775,B1775)</f>
        <v>420-2</v>
      </c>
      <c r="B1775" s="130">
        <v>420</v>
      </c>
      <c r="C1775" s="130" t="s">
        <v>74</v>
      </c>
      <c r="D1775" s="137">
        <v>44800</v>
      </c>
      <c r="E1775" s="138">
        <v>67.28</v>
      </c>
      <c r="F1775" s="138">
        <v>3.43</v>
      </c>
      <c r="G1775" s="138">
        <v>6</v>
      </c>
      <c r="H1775" s="138">
        <v>0</v>
      </c>
      <c r="I1775" s="138">
        <v>0</v>
      </c>
      <c r="J1775" s="138">
        <v>0</v>
      </c>
      <c r="K1775" s="138">
        <v>0</v>
      </c>
      <c r="L1775" s="139"/>
      <c r="M1775" s="138">
        <v>66.69</v>
      </c>
      <c r="N1775" s="139"/>
      <c r="O1775" s="138">
        <v>0.55000000000000004</v>
      </c>
      <c r="P1775" s="138">
        <v>42.51</v>
      </c>
      <c r="Q1775" s="138">
        <v>7.57</v>
      </c>
      <c r="R1775" s="139"/>
      <c r="S1775" s="138">
        <v>45.93</v>
      </c>
      <c r="T1775" s="139"/>
      <c r="U1775" s="138">
        <v>0</v>
      </c>
      <c r="V1775" s="138">
        <v>0</v>
      </c>
      <c r="W1775" s="138">
        <v>0</v>
      </c>
      <c r="X1775" s="138">
        <v>0</v>
      </c>
      <c r="Y1775" s="138">
        <v>0</v>
      </c>
      <c r="Z1775" s="139"/>
      <c r="AA1775" s="138">
        <v>0</v>
      </c>
      <c r="AB1775" s="131">
        <v>0</v>
      </c>
    </row>
    <row r="1776" spans="1:28" ht="15" customHeight="1" x14ac:dyDescent="0.25">
      <c r="A1776" s="129" t="str">
        <f>B1776&amp;"-"&amp;COUNTIF($B$3:B1776,B1776)</f>
        <v>420-3</v>
      </c>
      <c r="B1776" s="130">
        <v>420</v>
      </c>
      <c r="C1776" s="130" t="s">
        <v>74</v>
      </c>
      <c r="D1776" s="137"/>
      <c r="E1776" s="138">
        <v>0</v>
      </c>
      <c r="F1776" s="138">
        <v>0</v>
      </c>
      <c r="G1776" s="138">
        <v>0</v>
      </c>
      <c r="H1776" s="138">
        <v>0</v>
      </c>
      <c r="I1776" s="138">
        <v>0</v>
      </c>
      <c r="J1776" s="138">
        <v>0</v>
      </c>
      <c r="K1776" s="138">
        <v>0</v>
      </c>
      <c r="L1776" s="139"/>
      <c r="M1776" s="138">
        <v>0</v>
      </c>
      <c r="N1776" s="139"/>
      <c r="O1776" s="138">
        <v>0</v>
      </c>
      <c r="P1776" s="138">
        <v>0</v>
      </c>
      <c r="Q1776" s="138">
        <v>0</v>
      </c>
      <c r="R1776" s="139"/>
      <c r="S1776" s="138">
        <v>0</v>
      </c>
      <c r="T1776" s="139"/>
      <c r="U1776" s="138">
        <v>0</v>
      </c>
      <c r="V1776" s="138">
        <v>0</v>
      </c>
      <c r="W1776" s="138">
        <v>0</v>
      </c>
      <c r="X1776" s="138">
        <v>0</v>
      </c>
      <c r="Y1776" s="138">
        <v>0</v>
      </c>
      <c r="Z1776" s="139"/>
      <c r="AA1776" s="138">
        <v>0</v>
      </c>
      <c r="AB1776" s="131">
        <v>0</v>
      </c>
    </row>
    <row r="1777" spans="1:28" ht="15" customHeight="1" x14ac:dyDescent="0.25">
      <c r="A1777" s="129" t="str">
        <f>B1777&amp;"-"&amp;COUNTIF($B$3:B1777,B1777)</f>
        <v>420-4</v>
      </c>
      <c r="B1777" s="130">
        <v>420</v>
      </c>
      <c r="C1777" s="130" t="s">
        <v>74</v>
      </c>
      <c r="D1777" s="137"/>
      <c r="E1777" s="138">
        <v>0</v>
      </c>
      <c r="F1777" s="138">
        <v>0</v>
      </c>
      <c r="G1777" s="138">
        <v>0</v>
      </c>
      <c r="H1777" s="138">
        <v>0</v>
      </c>
      <c r="I1777" s="138">
        <v>0</v>
      </c>
      <c r="J1777" s="138">
        <v>0</v>
      </c>
      <c r="K1777" s="138">
        <v>0</v>
      </c>
      <c r="L1777" s="139"/>
      <c r="M1777" s="138">
        <v>0</v>
      </c>
      <c r="N1777" s="139"/>
      <c r="O1777" s="138">
        <v>0</v>
      </c>
      <c r="P1777" s="138">
        <v>0</v>
      </c>
      <c r="Q1777" s="138">
        <v>0</v>
      </c>
      <c r="R1777" s="139"/>
      <c r="S1777" s="138">
        <v>0</v>
      </c>
      <c r="T1777" s="139"/>
      <c r="U1777" s="138">
        <v>0</v>
      </c>
      <c r="V1777" s="138">
        <v>0</v>
      </c>
      <c r="W1777" s="138">
        <v>0</v>
      </c>
      <c r="X1777" s="138">
        <v>0</v>
      </c>
      <c r="Y1777" s="138">
        <v>0</v>
      </c>
      <c r="Z1777" s="139"/>
      <c r="AA1777" s="138">
        <v>0</v>
      </c>
      <c r="AB1777" s="131">
        <v>0</v>
      </c>
    </row>
    <row r="1778" spans="1:28" ht="15" customHeight="1" x14ac:dyDescent="0.25">
      <c r="A1778" s="129" t="str">
        <f>B1778&amp;"-"&amp;COUNTIF($B$3:B1778,B1778)</f>
        <v>420-5</v>
      </c>
      <c r="B1778" s="130">
        <v>420</v>
      </c>
      <c r="C1778" s="130" t="s">
        <v>74</v>
      </c>
      <c r="D1778" s="137"/>
      <c r="E1778" s="138">
        <v>0</v>
      </c>
      <c r="F1778" s="138">
        <v>0</v>
      </c>
      <c r="G1778" s="138">
        <v>0</v>
      </c>
      <c r="H1778" s="138">
        <v>0</v>
      </c>
      <c r="I1778" s="138">
        <v>0</v>
      </c>
      <c r="J1778" s="138">
        <v>0</v>
      </c>
      <c r="K1778" s="138">
        <v>0</v>
      </c>
      <c r="L1778" s="139"/>
      <c r="M1778" s="138">
        <v>0</v>
      </c>
      <c r="N1778" s="139"/>
      <c r="O1778" s="138">
        <v>0</v>
      </c>
      <c r="P1778" s="138">
        <v>0</v>
      </c>
      <c r="Q1778" s="138">
        <v>0</v>
      </c>
      <c r="R1778" s="139"/>
      <c r="S1778" s="138">
        <v>0</v>
      </c>
      <c r="T1778" s="139"/>
      <c r="U1778" s="138">
        <v>0</v>
      </c>
      <c r="V1778" s="138">
        <v>0</v>
      </c>
      <c r="W1778" s="138">
        <v>0</v>
      </c>
      <c r="X1778" s="138">
        <v>0</v>
      </c>
      <c r="Y1778" s="138">
        <v>0</v>
      </c>
      <c r="Z1778" s="139"/>
      <c r="AA1778" s="138">
        <v>0</v>
      </c>
      <c r="AB1778" s="131">
        <v>0</v>
      </c>
    </row>
    <row r="1779" spans="1:28" ht="15" customHeight="1" x14ac:dyDescent="0.25">
      <c r="A1779" s="129" t="str">
        <f>B1779&amp;"-"&amp;COUNTIF($B$3:B1779,B1779)</f>
        <v>420-6</v>
      </c>
      <c r="B1779" s="130">
        <v>420</v>
      </c>
      <c r="C1779" s="130" t="s">
        <v>74</v>
      </c>
      <c r="D1779" s="137"/>
      <c r="E1779" s="138">
        <v>0</v>
      </c>
      <c r="F1779" s="138">
        <v>0</v>
      </c>
      <c r="G1779" s="138">
        <v>0</v>
      </c>
      <c r="H1779" s="138">
        <v>0</v>
      </c>
      <c r="I1779" s="138">
        <v>0</v>
      </c>
      <c r="J1779" s="138">
        <v>0</v>
      </c>
      <c r="K1779" s="138">
        <v>0</v>
      </c>
      <c r="L1779" s="139"/>
      <c r="M1779" s="138">
        <v>0</v>
      </c>
      <c r="N1779" s="139"/>
      <c r="O1779" s="138">
        <v>0</v>
      </c>
      <c r="P1779" s="138">
        <v>0</v>
      </c>
      <c r="Q1779" s="138">
        <v>0</v>
      </c>
      <c r="R1779" s="139"/>
      <c r="S1779" s="138">
        <v>0</v>
      </c>
      <c r="T1779" s="139"/>
      <c r="U1779" s="138">
        <v>0</v>
      </c>
      <c r="V1779" s="138">
        <v>0</v>
      </c>
      <c r="W1779" s="138">
        <v>0</v>
      </c>
      <c r="X1779" s="138">
        <v>0</v>
      </c>
      <c r="Y1779" s="138">
        <v>0</v>
      </c>
      <c r="Z1779" s="139"/>
      <c r="AA1779" s="138">
        <v>0</v>
      </c>
      <c r="AB1779" s="131">
        <v>0</v>
      </c>
    </row>
    <row r="1780" spans="1:28" ht="15" customHeight="1" x14ac:dyDescent="0.25">
      <c r="A1780" s="129" t="str">
        <f>B1780&amp;"-"&amp;COUNTIF($B$3:B1780,B1780)</f>
        <v>420-7</v>
      </c>
      <c r="B1780" s="130">
        <v>420</v>
      </c>
      <c r="C1780" s="130" t="s">
        <v>74</v>
      </c>
      <c r="D1780" s="137"/>
      <c r="E1780" s="138">
        <v>0</v>
      </c>
      <c r="F1780" s="138">
        <v>0</v>
      </c>
      <c r="G1780" s="138">
        <v>0</v>
      </c>
      <c r="H1780" s="138">
        <v>0</v>
      </c>
      <c r="I1780" s="138">
        <v>0</v>
      </c>
      <c r="J1780" s="138">
        <v>0</v>
      </c>
      <c r="K1780" s="138">
        <v>0</v>
      </c>
      <c r="L1780" s="139"/>
      <c r="M1780" s="138">
        <v>0</v>
      </c>
      <c r="N1780" s="139"/>
      <c r="O1780" s="138">
        <v>0</v>
      </c>
      <c r="P1780" s="138">
        <v>0</v>
      </c>
      <c r="Q1780" s="138">
        <v>0</v>
      </c>
      <c r="R1780" s="139"/>
      <c r="S1780" s="138">
        <v>0</v>
      </c>
      <c r="T1780" s="139"/>
      <c r="U1780" s="138">
        <v>0</v>
      </c>
      <c r="V1780" s="138">
        <v>0</v>
      </c>
      <c r="W1780" s="138">
        <v>0</v>
      </c>
      <c r="X1780" s="138">
        <v>0</v>
      </c>
      <c r="Y1780" s="138">
        <v>0</v>
      </c>
      <c r="Z1780" s="139"/>
      <c r="AA1780" s="138">
        <v>0</v>
      </c>
      <c r="AB1780" s="131">
        <v>0</v>
      </c>
    </row>
    <row r="1781" spans="1:28" ht="15" customHeight="1" x14ac:dyDescent="0.25">
      <c r="A1781" s="129" t="str">
        <f>B1781&amp;"-"&amp;COUNTIF($B$3:B1781,B1781)</f>
        <v>420-8</v>
      </c>
      <c r="B1781" s="130">
        <v>420</v>
      </c>
      <c r="C1781" s="130" t="s">
        <v>74</v>
      </c>
      <c r="D1781" s="137"/>
      <c r="E1781" s="138">
        <v>0</v>
      </c>
      <c r="F1781" s="138">
        <v>0</v>
      </c>
      <c r="G1781" s="138">
        <v>0</v>
      </c>
      <c r="H1781" s="138">
        <v>0</v>
      </c>
      <c r="I1781" s="138">
        <v>0</v>
      </c>
      <c r="J1781" s="138">
        <v>0</v>
      </c>
      <c r="K1781" s="138">
        <v>0</v>
      </c>
      <c r="L1781" s="139"/>
      <c r="M1781" s="138">
        <v>0</v>
      </c>
      <c r="N1781" s="139"/>
      <c r="O1781" s="138">
        <v>0</v>
      </c>
      <c r="P1781" s="138">
        <v>0</v>
      </c>
      <c r="Q1781" s="138">
        <v>0</v>
      </c>
      <c r="R1781" s="139"/>
      <c r="S1781" s="138">
        <v>0</v>
      </c>
      <c r="T1781" s="139"/>
      <c r="U1781" s="138">
        <v>0</v>
      </c>
      <c r="V1781" s="138">
        <v>0</v>
      </c>
      <c r="W1781" s="138">
        <v>0</v>
      </c>
      <c r="X1781" s="138">
        <v>0</v>
      </c>
      <c r="Y1781" s="138">
        <v>0</v>
      </c>
      <c r="Z1781" s="139"/>
      <c r="AA1781" s="138">
        <v>0</v>
      </c>
      <c r="AB1781" s="131">
        <v>0</v>
      </c>
    </row>
    <row r="1782" spans="1:28" ht="15" customHeight="1" x14ac:dyDescent="0.25">
      <c r="A1782" s="129" t="str">
        <f>B1782&amp;"-"&amp;COUNTIF($B$3:B1782,B1782)</f>
        <v>509-1</v>
      </c>
      <c r="B1782" s="130">
        <v>509</v>
      </c>
      <c r="C1782" s="130" t="s">
        <v>76</v>
      </c>
      <c r="D1782" s="137">
        <v>43620</v>
      </c>
      <c r="E1782" s="138">
        <v>0.28000000000000003</v>
      </c>
      <c r="F1782" s="138">
        <v>0</v>
      </c>
      <c r="G1782" s="138">
        <v>0</v>
      </c>
      <c r="H1782" s="138">
        <v>0</v>
      </c>
      <c r="I1782" s="138">
        <v>0</v>
      </c>
      <c r="J1782" s="138">
        <v>0</v>
      </c>
      <c r="K1782" s="138">
        <v>0</v>
      </c>
      <c r="L1782" s="139"/>
      <c r="M1782" s="138">
        <v>0.28000000000000003</v>
      </c>
      <c r="N1782" s="139"/>
      <c r="O1782" s="138">
        <v>0</v>
      </c>
      <c r="P1782" s="138">
        <v>0</v>
      </c>
      <c r="Q1782" s="138">
        <v>0</v>
      </c>
      <c r="R1782" s="139"/>
      <c r="S1782" s="138">
        <v>0.28000000000000003</v>
      </c>
      <c r="T1782" s="139"/>
      <c r="U1782" s="138">
        <v>0</v>
      </c>
      <c r="V1782" s="138">
        <v>0</v>
      </c>
      <c r="W1782" s="138">
        <v>0</v>
      </c>
      <c r="X1782" s="138">
        <v>0</v>
      </c>
      <c r="Y1782" s="138">
        <v>0</v>
      </c>
      <c r="Z1782" s="139"/>
      <c r="AA1782" s="138">
        <v>0</v>
      </c>
      <c r="AB1782" s="131">
        <v>0</v>
      </c>
    </row>
    <row r="1783" spans="1:28" ht="15" customHeight="1" x14ac:dyDescent="0.25">
      <c r="A1783" s="129" t="str">
        <f>B1783&amp;"-"&amp;COUNTIF($B$3:B1783,B1783)</f>
        <v>509-2</v>
      </c>
      <c r="B1783" s="130">
        <v>509</v>
      </c>
      <c r="C1783" s="130" t="s">
        <v>76</v>
      </c>
      <c r="D1783" s="137">
        <v>46946</v>
      </c>
      <c r="E1783" s="138">
        <v>2</v>
      </c>
      <c r="F1783" s="138">
        <v>0</v>
      </c>
      <c r="G1783" s="138">
        <v>0</v>
      </c>
      <c r="H1783" s="138">
        <v>0</v>
      </c>
      <c r="I1783" s="138">
        <v>0</v>
      </c>
      <c r="J1783" s="138">
        <v>0</v>
      </c>
      <c r="K1783" s="138">
        <v>0</v>
      </c>
      <c r="L1783" s="139"/>
      <c r="M1783" s="138">
        <v>2</v>
      </c>
      <c r="N1783" s="139"/>
      <c r="O1783" s="138">
        <v>0</v>
      </c>
      <c r="P1783" s="138">
        <v>0</v>
      </c>
      <c r="Q1783" s="138">
        <v>0</v>
      </c>
      <c r="R1783" s="139"/>
      <c r="S1783" s="138">
        <v>2</v>
      </c>
      <c r="T1783" s="139"/>
      <c r="U1783" s="138">
        <v>0</v>
      </c>
      <c r="V1783" s="138">
        <v>0</v>
      </c>
      <c r="W1783" s="138">
        <v>0</v>
      </c>
      <c r="X1783" s="138">
        <v>0</v>
      </c>
      <c r="Y1783" s="138">
        <v>0</v>
      </c>
      <c r="Z1783" s="139"/>
      <c r="AA1783" s="138">
        <v>0</v>
      </c>
      <c r="AB1783" s="131">
        <v>0</v>
      </c>
    </row>
    <row r="1784" spans="1:28" ht="15" customHeight="1" x14ac:dyDescent="0.25">
      <c r="A1784" s="129" t="str">
        <f>B1784&amp;"-"&amp;COUNTIF($B$3:B1784,B1784)</f>
        <v>509-3</v>
      </c>
      <c r="B1784" s="130">
        <v>509</v>
      </c>
      <c r="C1784" s="130" t="s">
        <v>76</v>
      </c>
      <c r="D1784" s="137">
        <v>43802</v>
      </c>
      <c r="E1784" s="138">
        <v>219.83</v>
      </c>
      <c r="F1784" s="138">
        <v>1.27</v>
      </c>
      <c r="G1784" s="138">
        <v>37.590000000000003</v>
      </c>
      <c r="H1784" s="138">
        <v>0.28999999999999998</v>
      </c>
      <c r="I1784" s="138">
        <v>0</v>
      </c>
      <c r="J1784" s="138">
        <v>0</v>
      </c>
      <c r="K1784" s="138">
        <v>0</v>
      </c>
      <c r="L1784" s="139"/>
      <c r="M1784" s="138">
        <v>219.83</v>
      </c>
      <c r="N1784" s="139"/>
      <c r="O1784" s="138">
        <v>5</v>
      </c>
      <c r="P1784" s="138">
        <v>14</v>
      </c>
      <c r="Q1784" s="138">
        <v>1</v>
      </c>
      <c r="R1784" s="139"/>
      <c r="S1784" s="138">
        <v>106.66</v>
      </c>
      <c r="T1784" s="139"/>
      <c r="U1784" s="138">
        <v>0</v>
      </c>
      <c r="V1784" s="138">
        <v>0</v>
      </c>
      <c r="W1784" s="138">
        <v>0</v>
      </c>
      <c r="X1784" s="138">
        <v>0</v>
      </c>
      <c r="Y1784" s="138">
        <v>0</v>
      </c>
      <c r="Z1784" s="139"/>
      <c r="AA1784" s="138">
        <v>0</v>
      </c>
      <c r="AB1784" s="131">
        <v>0</v>
      </c>
    </row>
    <row r="1785" spans="1:28" ht="15" customHeight="1" x14ac:dyDescent="0.25">
      <c r="A1785" s="129" t="str">
        <f>B1785&amp;"-"&amp;COUNTIF($B$3:B1785,B1785)</f>
        <v>509-4</v>
      </c>
      <c r="B1785" s="130">
        <v>509</v>
      </c>
      <c r="C1785" s="130" t="s">
        <v>76</v>
      </c>
      <c r="D1785" s="137">
        <v>46961</v>
      </c>
      <c r="E1785" s="138">
        <v>0.94</v>
      </c>
      <c r="F1785" s="138">
        <v>0</v>
      </c>
      <c r="G1785" s="138">
        <v>0</v>
      </c>
      <c r="H1785" s="138">
        <v>0</v>
      </c>
      <c r="I1785" s="138">
        <v>0</v>
      </c>
      <c r="J1785" s="138">
        <v>0</v>
      </c>
      <c r="K1785" s="138">
        <v>0</v>
      </c>
      <c r="L1785" s="139"/>
      <c r="M1785" s="138">
        <v>0.94</v>
      </c>
      <c r="N1785" s="139"/>
      <c r="O1785" s="138">
        <v>0</v>
      </c>
      <c r="P1785" s="138">
        <v>0</v>
      </c>
      <c r="Q1785" s="138">
        <v>0</v>
      </c>
      <c r="R1785" s="139"/>
      <c r="S1785" s="138">
        <v>0.94</v>
      </c>
      <c r="T1785" s="139"/>
      <c r="U1785" s="138">
        <v>0</v>
      </c>
      <c r="V1785" s="138">
        <v>0</v>
      </c>
      <c r="W1785" s="138">
        <v>0</v>
      </c>
      <c r="X1785" s="138">
        <v>0</v>
      </c>
      <c r="Y1785" s="138">
        <v>0</v>
      </c>
      <c r="Z1785" s="139"/>
      <c r="AA1785" s="138">
        <v>0</v>
      </c>
      <c r="AB1785" s="131">
        <v>0</v>
      </c>
    </row>
    <row r="1786" spans="1:28" ht="15" customHeight="1" x14ac:dyDescent="0.25">
      <c r="A1786" s="129" t="str">
        <f>B1786&amp;"-"&amp;COUNTIF($B$3:B1786,B1786)</f>
        <v>509-5</v>
      </c>
      <c r="B1786" s="130">
        <v>509</v>
      </c>
      <c r="C1786" s="130" t="s">
        <v>76</v>
      </c>
      <c r="D1786" s="137">
        <v>46979</v>
      </c>
      <c r="E1786" s="138">
        <v>6.49</v>
      </c>
      <c r="F1786" s="138">
        <v>0</v>
      </c>
      <c r="G1786" s="138">
        <v>1</v>
      </c>
      <c r="H1786" s="138">
        <v>0</v>
      </c>
      <c r="I1786" s="138">
        <v>0</v>
      </c>
      <c r="J1786" s="138">
        <v>0</v>
      </c>
      <c r="K1786" s="138">
        <v>0</v>
      </c>
      <c r="L1786" s="139"/>
      <c r="M1786" s="138">
        <v>6.49</v>
      </c>
      <c r="N1786" s="139"/>
      <c r="O1786" s="138">
        <v>0</v>
      </c>
      <c r="P1786" s="138">
        <v>0</v>
      </c>
      <c r="Q1786" s="138">
        <v>0</v>
      </c>
      <c r="R1786" s="139"/>
      <c r="S1786" s="138">
        <v>4.49</v>
      </c>
      <c r="T1786" s="139"/>
      <c r="U1786" s="138">
        <v>0</v>
      </c>
      <c r="V1786" s="138">
        <v>0</v>
      </c>
      <c r="W1786" s="138">
        <v>0</v>
      </c>
      <c r="X1786" s="138">
        <v>0</v>
      </c>
      <c r="Y1786" s="138">
        <v>0</v>
      </c>
      <c r="Z1786" s="139"/>
      <c r="AA1786" s="138">
        <v>0</v>
      </c>
      <c r="AB1786" s="131">
        <v>0</v>
      </c>
    </row>
    <row r="1787" spans="1:28" ht="15" customHeight="1" x14ac:dyDescent="0.25">
      <c r="A1787" s="129" t="str">
        <f>B1787&amp;"-"&amp;COUNTIF($B$3:B1787,B1787)</f>
        <v>509-6</v>
      </c>
      <c r="B1787" s="130">
        <v>509</v>
      </c>
      <c r="C1787" s="130" t="s">
        <v>76</v>
      </c>
      <c r="D1787" s="137">
        <v>46953</v>
      </c>
      <c r="E1787" s="138">
        <v>0.24</v>
      </c>
      <c r="F1787" s="138">
        <v>0</v>
      </c>
      <c r="G1787" s="138">
        <v>0</v>
      </c>
      <c r="H1787" s="138">
        <v>0</v>
      </c>
      <c r="I1787" s="138">
        <v>0</v>
      </c>
      <c r="J1787" s="138">
        <v>0</v>
      </c>
      <c r="K1787" s="138">
        <v>0</v>
      </c>
      <c r="L1787" s="139"/>
      <c r="M1787" s="138">
        <v>0.24</v>
      </c>
      <c r="N1787" s="139"/>
      <c r="O1787" s="138">
        <v>0</v>
      </c>
      <c r="P1787" s="138">
        <v>0</v>
      </c>
      <c r="Q1787" s="138">
        <v>0</v>
      </c>
      <c r="R1787" s="139"/>
      <c r="S1787" s="138">
        <v>0.24</v>
      </c>
      <c r="T1787" s="139"/>
      <c r="U1787" s="138">
        <v>0</v>
      </c>
      <c r="V1787" s="138">
        <v>0</v>
      </c>
      <c r="W1787" s="138">
        <v>0</v>
      </c>
      <c r="X1787" s="138">
        <v>0</v>
      </c>
      <c r="Y1787" s="138">
        <v>0</v>
      </c>
      <c r="Z1787" s="139"/>
      <c r="AA1787" s="138">
        <v>0</v>
      </c>
      <c r="AB1787" s="131">
        <v>0</v>
      </c>
    </row>
    <row r="1788" spans="1:28" ht="15" customHeight="1" x14ac:dyDescent="0.25">
      <c r="A1788" s="129" t="str">
        <f>B1788&amp;"-"&amp;COUNTIF($B$3:B1788,B1788)</f>
        <v>509-7</v>
      </c>
      <c r="B1788" s="130">
        <v>509</v>
      </c>
      <c r="C1788" s="130" t="s">
        <v>76</v>
      </c>
      <c r="D1788" s="137">
        <v>44297</v>
      </c>
      <c r="E1788" s="138">
        <v>1</v>
      </c>
      <c r="F1788" s="138">
        <v>0</v>
      </c>
      <c r="G1788" s="138">
        <v>0</v>
      </c>
      <c r="H1788" s="138">
        <v>0</v>
      </c>
      <c r="I1788" s="138">
        <v>0</v>
      </c>
      <c r="J1788" s="138">
        <v>0</v>
      </c>
      <c r="K1788" s="138">
        <v>0</v>
      </c>
      <c r="L1788" s="139"/>
      <c r="M1788" s="138">
        <v>1</v>
      </c>
      <c r="N1788" s="139"/>
      <c r="O1788" s="138">
        <v>0</v>
      </c>
      <c r="P1788" s="138">
        <v>0</v>
      </c>
      <c r="Q1788" s="138">
        <v>0</v>
      </c>
      <c r="R1788" s="139"/>
      <c r="S1788" s="138">
        <v>1</v>
      </c>
      <c r="T1788" s="139"/>
      <c r="U1788" s="138">
        <v>0</v>
      </c>
      <c r="V1788" s="138">
        <v>0</v>
      </c>
      <c r="W1788" s="138">
        <v>0</v>
      </c>
      <c r="X1788" s="138">
        <v>0</v>
      </c>
      <c r="Y1788" s="138">
        <v>0</v>
      </c>
      <c r="Z1788" s="139"/>
      <c r="AA1788" s="138">
        <v>0</v>
      </c>
      <c r="AB1788" s="131">
        <v>0</v>
      </c>
    </row>
    <row r="1789" spans="1:28" ht="15" customHeight="1" x14ac:dyDescent="0.25">
      <c r="A1789" s="129" t="str">
        <f>B1789&amp;"-"&amp;COUNTIF($B$3:B1789,B1789)</f>
        <v>509-8</v>
      </c>
      <c r="B1789" s="130">
        <v>509</v>
      </c>
      <c r="C1789" s="130" t="s">
        <v>76</v>
      </c>
      <c r="D1789" s="137">
        <v>46896</v>
      </c>
      <c r="E1789" s="138">
        <v>1</v>
      </c>
      <c r="F1789" s="138">
        <v>0</v>
      </c>
      <c r="G1789" s="138">
        <v>0</v>
      </c>
      <c r="H1789" s="138">
        <v>0</v>
      </c>
      <c r="I1789" s="138">
        <v>0</v>
      </c>
      <c r="J1789" s="138">
        <v>0</v>
      </c>
      <c r="K1789" s="138">
        <v>0</v>
      </c>
      <c r="L1789" s="139"/>
      <c r="M1789" s="138">
        <v>1</v>
      </c>
      <c r="N1789" s="139"/>
      <c r="O1789" s="138">
        <v>0</v>
      </c>
      <c r="P1789" s="138">
        <v>0</v>
      </c>
      <c r="Q1789" s="138">
        <v>0</v>
      </c>
      <c r="R1789" s="139"/>
      <c r="S1789" s="138">
        <v>0</v>
      </c>
      <c r="T1789" s="139"/>
      <c r="U1789" s="138">
        <v>0</v>
      </c>
      <c r="V1789" s="138">
        <v>0</v>
      </c>
      <c r="W1789" s="138">
        <v>0</v>
      </c>
      <c r="X1789" s="138">
        <v>0</v>
      </c>
      <c r="Y1789" s="138">
        <v>0</v>
      </c>
      <c r="Z1789" s="139"/>
      <c r="AA1789" s="138">
        <v>0</v>
      </c>
      <c r="AB1789" s="131">
        <v>0</v>
      </c>
    </row>
    <row r="1790" spans="1:28" ht="15" customHeight="1" x14ac:dyDescent="0.25">
      <c r="A1790" s="129" t="str">
        <f>B1790&amp;"-"&amp;COUNTIF($B$3:B1790,B1790)</f>
        <v>509-9</v>
      </c>
      <c r="B1790" s="130">
        <v>509</v>
      </c>
      <c r="C1790" s="130" t="s">
        <v>76</v>
      </c>
      <c r="D1790" s="137">
        <v>47001</v>
      </c>
      <c r="E1790" s="138">
        <v>5</v>
      </c>
      <c r="F1790" s="138">
        <v>0</v>
      </c>
      <c r="G1790" s="138">
        <v>0</v>
      </c>
      <c r="H1790" s="138">
        <v>0</v>
      </c>
      <c r="I1790" s="138">
        <v>0</v>
      </c>
      <c r="J1790" s="138">
        <v>0</v>
      </c>
      <c r="K1790" s="138">
        <v>0</v>
      </c>
      <c r="L1790" s="139"/>
      <c r="M1790" s="138">
        <v>5</v>
      </c>
      <c r="N1790" s="139"/>
      <c r="O1790" s="138">
        <v>0</v>
      </c>
      <c r="P1790" s="138">
        <v>0</v>
      </c>
      <c r="Q1790" s="138">
        <v>0</v>
      </c>
      <c r="R1790" s="139"/>
      <c r="S1790" s="138">
        <v>5</v>
      </c>
      <c r="T1790" s="139"/>
      <c r="U1790" s="138">
        <v>0</v>
      </c>
      <c r="V1790" s="138">
        <v>0</v>
      </c>
      <c r="W1790" s="138">
        <v>0</v>
      </c>
      <c r="X1790" s="138">
        <v>0</v>
      </c>
      <c r="Y1790" s="138">
        <v>0</v>
      </c>
      <c r="Z1790" s="139"/>
      <c r="AA1790" s="138">
        <v>0</v>
      </c>
      <c r="AB1790" s="131">
        <v>0</v>
      </c>
    </row>
    <row r="1791" spans="1:28" ht="15" customHeight="1" x14ac:dyDescent="0.25">
      <c r="A1791" s="129" t="str">
        <f>B1791&amp;"-"&amp;COUNTIF($B$3:B1791,B1791)</f>
        <v>509-10</v>
      </c>
      <c r="B1791" s="130">
        <v>509</v>
      </c>
      <c r="C1791" s="130" t="s">
        <v>76</v>
      </c>
      <c r="D1791" s="137">
        <v>44990</v>
      </c>
      <c r="E1791" s="138">
        <v>1</v>
      </c>
      <c r="F1791" s="138">
        <v>0</v>
      </c>
      <c r="G1791" s="138">
        <v>0</v>
      </c>
      <c r="H1791" s="138">
        <v>0</v>
      </c>
      <c r="I1791" s="138">
        <v>0</v>
      </c>
      <c r="J1791" s="138">
        <v>0</v>
      </c>
      <c r="K1791" s="138">
        <v>0</v>
      </c>
      <c r="L1791" s="139"/>
      <c r="M1791" s="138">
        <v>1</v>
      </c>
      <c r="N1791" s="139"/>
      <c r="O1791" s="138">
        <v>0</v>
      </c>
      <c r="P1791" s="138">
        <v>0</v>
      </c>
      <c r="Q1791" s="138">
        <v>0</v>
      </c>
      <c r="R1791" s="139"/>
      <c r="S1791" s="138">
        <v>0</v>
      </c>
      <c r="T1791" s="139"/>
      <c r="U1791" s="138">
        <v>0</v>
      </c>
      <c r="V1791" s="138">
        <v>0</v>
      </c>
      <c r="W1791" s="138">
        <v>0</v>
      </c>
      <c r="X1791" s="138">
        <v>0</v>
      </c>
      <c r="Y1791" s="138">
        <v>0</v>
      </c>
      <c r="Z1791" s="139"/>
      <c r="AA1791" s="138">
        <v>0</v>
      </c>
      <c r="AB1791" s="131">
        <v>0</v>
      </c>
    </row>
    <row r="1792" spans="1:28" ht="15" customHeight="1" x14ac:dyDescent="0.25">
      <c r="A1792" s="129" t="str">
        <f>B1792&amp;"-"&amp;COUNTIF($B$3:B1792,B1792)</f>
        <v>509-11</v>
      </c>
      <c r="B1792" s="130">
        <v>509</v>
      </c>
      <c r="C1792" s="130" t="s">
        <v>76</v>
      </c>
      <c r="D1792" s="137">
        <v>45070</v>
      </c>
      <c r="E1792" s="138">
        <v>29.09</v>
      </c>
      <c r="F1792" s="138">
        <v>2.39</v>
      </c>
      <c r="G1792" s="138">
        <v>3.33</v>
      </c>
      <c r="H1792" s="138">
        <v>0</v>
      </c>
      <c r="I1792" s="138">
        <v>0</v>
      </c>
      <c r="J1792" s="138">
        <v>0</v>
      </c>
      <c r="K1792" s="138">
        <v>0</v>
      </c>
      <c r="L1792" s="139"/>
      <c r="M1792" s="138">
        <v>29.09</v>
      </c>
      <c r="N1792" s="139"/>
      <c r="O1792" s="138">
        <v>0</v>
      </c>
      <c r="P1792" s="138">
        <v>1.9</v>
      </c>
      <c r="Q1792" s="138">
        <v>0</v>
      </c>
      <c r="R1792" s="139"/>
      <c r="S1792" s="138">
        <v>18.89</v>
      </c>
      <c r="T1792" s="139"/>
      <c r="U1792" s="138">
        <v>0</v>
      </c>
      <c r="V1792" s="138">
        <v>0</v>
      </c>
      <c r="W1792" s="138">
        <v>0</v>
      </c>
      <c r="X1792" s="138">
        <v>0</v>
      </c>
      <c r="Y1792" s="138">
        <v>0</v>
      </c>
      <c r="Z1792" s="139"/>
      <c r="AA1792" s="138">
        <v>0</v>
      </c>
      <c r="AB1792" s="131">
        <v>0</v>
      </c>
    </row>
    <row r="1793" spans="1:28" ht="15" customHeight="1" x14ac:dyDescent="0.25">
      <c r="A1793" s="129" t="str">
        <f>B1793&amp;"-"&amp;COUNTIF($B$3:B1793,B1793)</f>
        <v>509-12</v>
      </c>
      <c r="B1793" s="130">
        <v>509</v>
      </c>
      <c r="C1793" s="130" t="s">
        <v>76</v>
      </c>
      <c r="D1793" s="137"/>
      <c r="E1793" s="138">
        <v>0</v>
      </c>
      <c r="F1793" s="138">
        <v>0</v>
      </c>
      <c r="G1793" s="138">
        <v>0</v>
      </c>
      <c r="H1793" s="138">
        <v>0</v>
      </c>
      <c r="I1793" s="138">
        <v>0</v>
      </c>
      <c r="J1793" s="138">
        <v>0</v>
      </c>
      <c r="K1793" s="138">
        <v>0</v>
      </c>
      <c r="L1793" s="139"/>
      <c r="M1793" s="138">
        <v>0</v>
      </c>
      <c r="N1793" s="139"/>
      <c r="O1793" s="138">
        <v>0</v>
      </c>
      <c r="P1793" s="138">
        <v>0</v>
      </c>
      <c r="Q1793" s="138">
        <v>0</v>
      </c>
      <c r="R1793" s="139"/>
      <c r="S1793" s="138">
        <v>0</v>
      </c>
      <c r="T1793" s="139"/>
      <c r="U1793" s="138">
        <v>0</v>
      </c>
      <c r="V1793" s="138">
        <v>0</v>
      </c>
      <c r="W1793" s="138">
        <v>0</v>
      </c>
      <c r="X1793" s="138">
        <v>0</v>
      </c>
      <c r="Y1793" s="138">
        <v>0</v>
      </c>
      <c r="Z1793" s="139"/>
      <c r="AA1793" s="138">
        <v>0</v>
      </c>
      <c r="AB1793" s="131">
        <v>0</v>
      </c>
    </row>
    <row r="1794" spans="1:28" ht="15" customHeight="1" x14ac:dyDescent="0.25">
      <c r="A1794" s="129" t="str">
        <f>B1794&amp;"-"&amp;COUNTIF($B$3:B1794,B1794)</f>
        <v>509-13</v>
      </c>
      <c r="B1794" s="130">
        <v>509</v>
      </c>
      <c r="C1794" s="130" t="s">
        <v>76</v>
      </c>
      <c r="D1794" s="137"/>
      <c r="E1794" s="138">
        <v>0</v>
      </c>
      <c r="F1794" s="138">
        <v>0</v>
      </c>
      <c r="G1794" s="138">
        <v>0</v>
      </c>
      <c r="H1794" s="138">
        <v>0</v>
      </c>
      <c r="I1794" s="138">
        <v>0</v>
      </c>
      <c r="J1794" s="138">
        <v>0</v>
      </c>
      <c r="K1794" s="138">
        <v>0</v>
      </c>
      <c r="L1794" s="139"/>
      <c r="M1794" s="138">
        <v>0</v>
      </c>
      <c r="N1794" s="139"/>
      <c r="O1794" s="138">
        <v>0</v>
      </c>
      <c r="P1794" s="138">
        <v>0</v>
      </c>
      <c r="Q1794" s="138">
        <v>0</v>
      </c>
      <c r="R1794" s="139"/>
      <c r="S1794" s="138">
        <v>0</v>
      </c>
      <c r="T1794" s="139"/>
      <c r="U1794" s="138">
        <v>0</v>
      </c>
      <c r="V1794" s="138">
        <v>0</v>
      </c>
      <c r="W1794" s="138">
        <v>0</v>
      </c>
      <c r="X1794" s="138">
        <v>0</v>
      </c>
      <c r="Y1794" s="138">
        <v>0</v>
      </c>
      <c r="Z1794" s="139"/>
      <c r="AA1794" s="138">
        <v>0</v>
      </c>
      <c r="AB1794" s="131">
        <v>0</v>
      </c>
    </row>
    <row r="1795" spans="1:28" ht="15" customHeight="1" x14ac:dyDescent="0.25">
      <c r="A1795" s="129" t="str">
        <f>B1795&amp;"-"&amp;COUNTIF($B$3:B1795,B1795)</f>
        <v>509-14</v>
      </c>
      <c r="B1795" s="130">
        <v>509</v>
      </c>
      <c r="C1795" s="130" t="s">
        <v>76</v>
      </c>
      <c r="D1795" s="137"/>
      <c r="E1795" s="138">
        <v>0</v>
      </c>
      <c r="F1795" s="138">
        <v>0</v>
      </c>
      <c r="G1795" s="138">
        <v>0</v>
      </c>
      <c r="H1795" s="138">
        <v>0</v>
      </c>
      <c r="I1795" s="138">
        <v>0</v>
      </c>
      <c r="J1795" s="138">
        <v>0</v>
      </c>
      <c r="K1795" s="138">
        <v>0</v>
      </c>
      <c r="L1795" s="139"/>
      <c r="M1795" s="138">
        <v>0</v>
      </c>
      <c r="N1795" s="139"/>
      <c r="O1795" s="138">
        <v>0</v>
      </c>
      <c r="P1795" s="138">
        <v>0</v>
      </c>
      <c r="Q1795" s="138">
        <v>0</v>
      </c>
      <c r="R1795" s="139"/>
      <c r="S1795" s="138">
        <v>0</v>
      </c>
      <c r="T1795" s="139"/>
      <c r="U1795" s="138">
        <v>0</v>
      </c>
      <c r="V1795" s="138">
        <v>0</v>
      </c>
      <c r="W1795" s="138">
        <v>0</v>
      </c>
      <c r="X1795" s="138">
        <v>0</v>
      </c>
      <c r="Y1795" s="138">
        <v>0</v>
      </c>
      <c r="Z1795" s="139"/>
      <c r="AA1795" s="138">
        <v>0</v>
      </c>
      <c r="AB1795" s="131">
        <v>0</v>
      </c>
    </row>
    <row r="1796" spans="1:28" ht="15" customHeight="1" x14ac:dyDescent="0.25">
      <c r="A1796" s="129" t="str">
        <f>B1796&amp;"-"&amp;COUNTIF($B$3:B1796,B1796)</f>
        <v>509-15</v>
      </c>
      <c r="B1796" s="130">
        <v>509</v>
      </c>
      <c r="C1796" s="130" t="s">
        <v>76</v>
      </c>
      <c r="D1796" s="137"/>
      <c r="E1796" s="138">
        <v>0</v>
      </c>
      <c r="F1796" s="138">
        <v>0</v>
      </c>
      <c r="G1796" s="138">
        <v>0</v>
      </c>
      <c r="H1796" s="138">
        <v>0</v>
      </c>
      <c r="I1796" s="138">
        <v>0</v>
      </c>
      <c r="J1796" s="138">
        <v>0</v>
      </c>
      <c r="K1796" s="138">
        <v>0</v>
      </c>
      <c r="L1796" s="139"/>
      <c r="M1796" s="138">
        <v>0</v>
      </c>
      <c r="N1796" s="139"/>
      <c r="O1796" s="138">
        <v>0</v>
      </c>
      <c r="P1796" s="138">
        <v>0</v>
      </c>
      <c r="Q1796" s="138">
        <v>0</v>
      </c>
      <c r="R1796" s="139"/>
      <c r="S1796" s="138">
        <v>0</v>
      </c>
      <c r="T1796" s="139"/>
      <c r="U1796" s="138">
        <v>0</v>
      </c>
      <c r="V1796" s="138">
        <v>0</v>
      </c>
      <c r="W1796" s="138">
        <v>0</v>
      </c>
      <c r="X1796" s="138">
        <v>0</v>
      </c>
      <c r="Y1796" s="138">
        <v>0</v>
      </c>
      <c r="Z1796" s="139"/>
      <c r="AA1796" s="138">
        <v>0</v>
      </c>
      <c r="AB1796" s="131">
        <v>0</v>
      </c>
    </row>
    <row r="1797" spans="1:28" ht="15" customHeight="1" x14ac:dyDescent="0.25">
      <c r="A1797" s="129" t="str">
        <f>B1797&amp;"-"&amp;COUNTIF($B$3:B1797,B1797)</f>
        <v>509-16</v>
      </c>
      <c r="B1797" s="130">
        <v>509</v>
      </c>
      <c r="C1797" s="130" t="s">
        <v>76</v>
      </c>
      <c r="D1797" s="137"/>
      <c r="E1797" s="138">
        <v>0</v>
      </c>
      <c r="F1797" s="138">
        <v>0</v>
      </c>
      <c r="G1797" s="138">
        <v>0</v>
      </c>
      <c r="H1797" s="138">
        <v>0</v>
      </c>
      <c r="I1797" s="138">
        <v>0</v>
      </c>
      <c r="J1797" s="138">
        <v>0</v>
      </c>
      <c r="K1797" s="138">
        <v>0</v>
      </c>
      <c r="L1797" s="139"/>
      <c r="M1797" s="138">
        <v>0</v>
      </c>
      <c r="N1797" s="139"/>
      <c r="O1797" s="138">
        <v>0</v>
      </c>
      <c r="P1797" s="138">
        <v>0</v>
      </c>
      <c r="Q1797" s="138">
        <v>0</v>
      </c>
      <c r="R1797" s="139"/>
      <c r="S1797" s="138">
        <v>0</v>
      </c>
      <c r="T1797" s="139"/>
      <c r="U1797" s="138">
        <v>0</v>
      </c>
      <c r="V1797" s="138">
        <v>0</v>
      </c>
      <c r="W1797" s="138">
        <v>0</v>
      </c>
      <c r="X1797" s="138">
        <v>0</v>
      </c>
      <c r="Y1797" s="138">
        <v>0</v>
      </c>
      <c r="Z1797" s="139"/>
      <c r="AA1797" s="138">
        <v>0</v>
      </c>
      <c r="AB1797" s="131">
        <v>0</v>
      </c>
    </row>
    <row r="1798" spans="1:28" ht="15" customHeight="1" x14ac:dyDescent="0.25">
      <c r="A1798" s="129" t="str">
        <f>B1798&amp;"-"&amp;COUNTIF($B$3:B1798,B1798)</f>
        <v>509-17</v>
      </c>
      <c r="B1798" s="130">
        <v>509</v>
      </c>
      <c r="C1798" s="130" t="s">
        <v>76</v>
      </c>
      <c r="D1798" s="137"/>
      <c r="E1798" s="138">
        <v>0</v>
      </c>
      <c r="F1798" s="138">
        <v>0</v>
      </c>
      <c r="G1798" s="138">
        <v>0</v>
      </c>
      <c r="H1798" s="138">
        <v>0</v>
      </c>
      <c r="I1798" s="138">
        <v>0</v>
      </c>
      <c r="J1798" s="138">
        <v>0</v>
      </c>
      <c r="K1798" s="138">
        <v>0</v>
      </c>
      <c r="L1798" s="139"/>
      <c r="M1798" s="138">
        <v>0</v>
      </c>
      <c r="N1798" s="139"/>
      <c r="O1798" s="138">
        <v>0</v>
      </c>
      <c r="P1798" s="138">
        <v>0</v>
      </c>
      <c r="Q1798" s="138">
        <v>0</v>
      </c>
      <c r="R1798" s="139"/>
      <c r="S1798" s="138">
        <v>0</v>
      </c>
      <c r="T1798" s="139"/>
      <c r="U1798" s="138">
        <v>0</v>
      </c>
      <c r="V1798" s="138">
        <v>0</v>
      </c>
      <c r="W1798" s="138">
        <v>0</v>
      </c>
      <c r="X1798" s="138">
        <v>0</v>
      </c>
      <c r="Y1798" s="138">
        <v>0</v>
      </c>
      <c r="Z1798" s="139"/>
      <c r="AA1798" s="138">
        <v>0</v>
      </c>
      <c r="AB1798" s="131">
        <v>0</v>
      </c>
    </row>
    <row r="1799" spans="1:28" ht="15" customHeight="1" x14ac:dyDescent="0.25">
      <c r="A1799" s="129" t="str">
        <f>B1799&amp;"-"&amp;COUNTIF($B$3:B1799,B1799)</f>
        <v>509-18</v>
      </c>
      <c r="B1799" s="130">
        <v>509</v>
      </c>
      <c r="C1799" s="130" t="s">
        <v>76</v>
      </c>
      <c r="D1799" s="137"/>
      <c r="E1799" s="138">
        <v>0</v>
      </c>
      <c r="F1799" s="138">
        <v>0</v>
      </c>
      <c r="G1799" s="138">
        <v>0</v>
      </c>
      <c r="H1799" s="138">
        <v>0</v>
      </c>
      <c r="I1799" s="138">
        <v>0</v>
      </c>
      <c r="J1799" s="138">
        <v>0</v>
      </c>
      <c r="K1799" s="138">
        <v>0</v>
      </c>
      <c r="L1799" s="139"/>
      <c r="M1799" s="138">
        <v>0</v>
      </c>
      <c r="N1799" s="139"/>
      <c r="O1799" s="138">
        <v>0</v>
      </c>
      <c r="P1799" s="138">
        <v>0</v>
      </c>
      <c r="Q1799" s="138">
        <v>0</v>
      </c>
      <c r="R1799" s="139"/>
      <c r="S1799" s="138">
        <v>0</v>
      </c>
      <c r="T1799" s="139"/>
      <c r="U1799" s="138">
        <v>0</v>
      </c>
      <c r="V1799" s="138">
        <v>0</v>
      </c>
      <c r="W1799" s="138">
        <v>0</v>
      </c>
      <c r="X1799" s="138">
        <v>0</v>
      </c>
      <c r="Y1799" s="138">
        <v>0</v>
      </c>
      <c r="Z1799" s="139"/>
      <c r="AA1799" s="138">
        <v>0</v>
      </c>
      <c r="AB1799" s="131">
        <v>0</v>
      </c>
    </row>
    <row r="1800" spans="1:28" ht="15" customHeight="1" x14ac:dyDescent="0.25">
      <c r="A1800" s="129" t="str">
        <f>B1800&amp;"-"&amp;COUNTIF($B$3:B1800,B1800)</f>
        <v>509-19</v>
      </c>
      <c r="B1800" s="130">
        <v>509</v>
      </c>
      <c r="C1800" s="130" t="s">
        <v>76</v>
      </c>
      <c r="D1800" s="137"/>
      <c r="E1800" s="138">
        <v>0</v>
      </c>
      <c r="F1800" s="138">
        <v>0</v>
      </c>
      <c r="G1800" s="138">
        <v>0</v>
      </c>
      <c r="H1800" s="138">
        <v>0</v>
      </c>
      <c r="I1800" s="138">
        <v>0</v>
      </c>
      <c r="J1800" s="138">
        <v>0</v>
      </c>
      <c r="K1800" s="138">
        <v>0</v>
      </c>
      <c r="L1800" s="139"/>
      <c r="M1800" s="138">
        <v>0</v>
      </c>
      <c r="N1800" s="139"/>
      <c r="O1800" s="138">
        <v>0</v>
      </c>
      <c r="P1800" s="138">
        <v>0</v>
      </c>
      <c r="Q1800" s="138">
        <v>0</v>
      </c>
      <c r="R1800" s="139"/>
      <c r="S1800" s="138">
        <v>0</v>
      </c>
      <c r="T1800" s="139"/>
      <c r="U1800" s="138">
        <v>0</v>
      </c>
      <c r="V1800" s="138">
        <v>0</v>
      </c>
      <c r="W1800" s="138">
        <v>0</v>
      </c>
      <c r="X1800" s="138">
        <v>0</v>
      </c>
      <c r="Y1800" s="138">
        <v>0</v>
      </c>
      <c r="Z1800" s="139"/>
      <c r="AA1800" s="138">
        <v>0</v>
      </c>
      <c r="AB1800" s="131">
        <v>0</v>
      </c>
    </row>
    <row r="1801" spans="1:28" ht="15" customHeight="1" x14ac:dyDescent="0.25">
      <c r="A1801" s="129" t="str">
        <f>B1801&amp;"-"&amp;COUNTIF($B$3:B1801,B1801)</f>
        <v>509-20</v>
      </c>
      <c r="B1801" s="130">
        <v>509</v>
      </c>
      <c r="C1801" s="130" t="s">
        <v>76</v>
      </c>
      <c r="D1801" s="137"/>
      <c r="E1801" s="138">
        <v>0</v>
      </c>
      <c r="F1801" s="138">
        <v>0</v>
      </c>
      <c r="G1801" s="138">
        <v>0</v>
      </c>
      <c r="H1801" s="138">
        <v>0</v>
      </c>
      <c r="I1801" s="138">
        <v>0</v>
      </c>
      <c r="J1801" s="138">
        <v>0</v>
      </c>
      <c r="K1801" s="138">
        <v>0</v>
      </c>
      <c r="L1801" s="139"/>
      <c r="M1801" s="138">
        <v>0</v>
      </c>
      <c r="N1801" s="139"/>
      <c r="O1801" s="138">
        <v>0</v>
      </c>
      <c r="P1801" s="138">
        <v>0</v>
      </c>
      <c r="Q1801" s="138">
        <v>0</v>
      </c>
      <c r="R1801" s="139"/>
      <c r="S1801" s="138">
        <v>0</v>
      </c>
      <c r="T1801" s="139"/>
      <c r="U1801" s="138">
        <v>0</v>
      </c>
      <c r="V1801" s="138">
        <v>0</v>
      </c>
      <c r="W1801" s="138">
        <v>0</v>
      </c>
      <c r="X1801" s="138">
        <v>0</v>
      </c>
      <c r="Y1801" s="138">
        <v>0</v>
      </c>
      <c r="Z1801" s="139"/>
      <c r="AA1801" s="138">
        <v>0</v>
      </c>
      <c r="AB1801" s="131">
        <v>0</v>
      </c>
    </row>
    <row r="1802" spans="1:28" ht="15" customHeight="1" x14ac:dyDescent="0.25">
      <c r="A1802" s="129" t="str">
        <f>B1802&amp;"-"&amp;COUNTIF($B$3:B1802,B1802)</f>
        <v>509-21</v>
      </c>
      <c r="B1802" s="130">
        <v>509</v>
      </c>
      <c r="C1802" s="130" t="s">
        <v>76</v>
      </c>
      <c r="D1802" s="137"/>
      <c r="E1802" s="138">
        <v>0</v>
      </c>
      <c r="F1802" s="138">
        <v>0</v>
      </c>
      <c r="G1802" s="138">
        <v>0</v>
      </c>
      <c r="H1802" s="138">
        <v>0</v>
      </c>
      <c r="I1802" s="138">
        <v>0</v>
      </c>
      <c r="J1802" s="138">
        <v>0</v>
      </c>
      <c r="K1802" s="138">
        <v>0</v>
      </c>
      <c r="L1802" s="139"/>
      <c r="M1802" s="138">
        <v>0</v>
      </c>
      <c r="N1802" s="139"/>
      <c r="O1802" s="138">
        <v>0</v>
      </c>
      <c r="P1802" s="138">
        <v>0</v>
      </c>
      <c r="Q1802" s="138">
        <v>0</v>
      </c>
      <c r="R1802" s="139"/>
      <c r="S1802" s="138">
        <v>0</v>
      </c>
      <c r="T1802" s="139"/>
      <c r="U1802" s="138">
        <v>0</v>
      </c>
      <c r="V1802" s="138">
        <v>0</v>
      </c>
      <c r="W1802" s="138">
        <v>0</v>
      </c>
      <c r="X1802" s="138">
        <v>0</v>
      </c>
      <c r="Y1802" s="138">
        <v>0</v>
      </c>
      <c r="Z1802" s="139"/>
      <c r="AA1802" s="138">
        <v>0</v>
      </c>
      <c r="AB1802" s="131">
        <v>0</v>
      </c>
    </row>
    <row r="1803" spans="1:28" ht="15" customHeight="1" x14ac:dyDescent="0.25">
      <c r="A1803" s="129" t="str">
        <f>B1803&amp;"-"&amp;COUNTIF($B$3:B1803,B1803)</f>
        <v>509-22</v>
      </c>
      <c r="B1803" s="130">
        <v>509</v>
      </c>
      <c r="C1803" s="130" t="s">
        <v>76</v>
      </c>
      <c r="D1803" s="137"/>
      <c r="E1803" s="138">
        <v>0</v>
      </c>
      <c r="F1803" s="138">
        <v>0</v>
      </c>
      <c r="G1803" s="138">
        <v>0</v>
      </c>
      <c r="H1803" s="138">
        <v>0</v>
      </c>
      <c r="I1803" s="138">
        <v>0</v>
      </c>
      <c r="J1803" s="138">
        <v>0</v>
      </c>
      <c r="K1803" s="138">
        <v>0</v>
      </c>
      <c r="L1803" s="139"/>
      <c r="M1803" s="138">
        <v>0</v>
      </c>
      <c r="N1803" s="139"/>
      <c r="O1803" s="138">
        <v>0</v>
      </c>
      <c r="P1803" s="138">
        <v>0</v>
      </c>
      <c r="Q1803" s="138">
        <v>0</v>
      </c>
      <c r="R1803" s="139"/>
      <c r="S1803" s="138">
        <v>0</v>
      </c>
      <c r="T1803" s="139"/>
      <c r="U1803" s="138">
        <v>0</v>
      </c>
      <c r="V1803" s="138">
        <v>0</v>
      </c>
      <c r="W1803" s="138">
        <v>0</v>
      </c>
      <c r="X1803" s="138">
        <v>0</v>
      </c>
      <c r="Y1803" s="138">
        <v>0</v>
      </c>
      <c r="Z1803" s="139"/>
      <c r="AA1803" s="138">
        <v>0</v>
      </c>
      <c r="AB1803" s="131">
        <v>0</v>
      </c>
    </row>
    <row r="1804" spans="1:28" ht="15" customHeight="1" x14ac:dyDescent="0.25">
      <c r="A1804" s="129" t="str">
        <f>B1804&amp;"-"&amp;COUNTIF($B$3:B1804,B1804)</f>
        <v>510-1</v>
      </c>
      <c r="B1804" s="130">
        <v>510</v>
      </c>
      <c r="C1804" s="130" t="s">
        <v>78</v>
      </c>
      <c r="D1804" s="137">
        <v>47258</v>
      </c>
      <c r="E1804" s="138">
        <v>1</v>
      </c>
      <c r="F1804" s="138">
        <v>0</v>
      </c>
      <c r="G1804" s="138">
        <v>0</v>
      </c>
      <c r="H1804" s="138">
        <v>0</v>
      </c>
      <c r="I1804" s="138">
        <v>0</v>
      </c>
      <c r="J1804" s="138">
        <v>0</v>
      </c>
      <c r="K1804" s="138">
        <v>0</v>
      </c>
      <c r="L1804" s="139"/>
      <c r="M1804" s="138">
        <v>1</v>
      </c>
      <c r="N1804" s="139"/>
      <c r="O1804" s="138">
        <v>0</v>
      </c>
      <c r="P1804" s="138">
        <v>0</v>
      </c>
      <c r="Q1804" s="138">
        <v>0</v>
      </c>
      <c r="R1804" s="139"/>
      <c r="S1804" s="138">
        <v>1</v>
      </c>
      <c r="T1804" s="139"/>
      <c r="U1804" s="138">
        <v>0</v>
      </c>
      <c r="V1804" s="138">
        <v>0</v>
      </c>
      <c r="W1804" s="138">
        <v>0</v>
      </c>
      <c r="X1804" s="138">
        <v>0</v>
      </c>
      <c r="Y1804" s="138">
        <v>0</v>
      </c>
      <c r="Z1804" s="139"/>
      <c r="AA1804" s="138">
        <v>0</v>
      </c>
      <c r="AB1804" s="131">
        <v>0</v>
      </c>
    </row>
    <row r="1805" spans="1:28" ht="15" customHeight="1" x14ac:dyDescent="0.25">
      <c r="A1805" s="129" t="str">
        <f>B1805&amp;"-"&amp;COUNTIF($B$3:B1805,B1805)</f>
        <v>510-2</v>
      </c>
      <c r="B1805" s="130">
        <v>510</v>
      </c>
      <c r="C1805" s="130" t="s">
        <v>78</v>
      </c>
      <c r="D1805" s="137">
        <v>46284</v>
      </c>
      <c r="E1805" s="138">
        <v>2</v>
      </c>
      <c r="F1805" s="138">
        <v>0</v>
      </c>
      <c r="G1805" s="138">
        <v>0</v>
      </c>
      <c r="H1805" s="138">
        <v>0</v>
      </c>
      <c r="I1805" s="138">
        <v>0</v>
      </c>
      <c r="J1805" s="138">
        <v>0</v>
      </c>
      <c r="K1805" s="138">
        <v>0</v>
      </c>
      <c r="L1805" s="139"/>
      <c r="M1805" s="138">
        <v>2</v>
      </c>
      <c r="N1805" s="139"/>
      <c r="O1805" s="138">
        <v>0</v>
      </c>
      <c r="P1805" s="138">
        <v>0</v>
      </c>
      <c r="Q1805" s="138">
        <v>0</v>
      </c>
      <c r="R1805" s="139"/>
      <c r="S1805" s="138">
        <v>2</v>
      </c>
      <c r="T1805" s="139"/>
      <c r="U1805" s="138">
        <v>0</v>
      </c>
      <c r="V1805" s="138">
        <v>0</v>
      </c>
      <c r="W1805" s="138">
        <v>0</v>
      </c>
      <c r="X1805" s="138">
        <v>0</v>
      </c>
      <c r="Y1805" s="138">
        <v>0</v>
      </c>
      <c r="Z1805" s="139"/>
      <c r="AA1805" s="138">
        <v>0</v>
      </c>
      <c r="AB1805" s="131">
        <v>0</v>
      </c>
    </row>
    <row r="1806" spans="1:28" ht="15" customHeight="1" x14ac:dyDescent="0.25">
      <c r="A1806" s="129" t="str">
        <f>B1806&amp;"-"&amp;COUNTIF($B$3:B1806,B1806)</f>
        <v>510-3</v>
      </c>
      <c r="B1806" s="130">
        <v>510</v>
      </c>
      <c r="C1806" s="130" t="s">
        <v>78</v>
      </c>
      <c r="D1806" s="137">
        <v>43968</v>
      </c>
      <c r="E1806" s="138">
        <v>2</v>
      </c>
      <c r="F1806" s="138">
        <v>0</v>
      </c>
      <c r="G1806" s="138">
        <v>0</v>
      </c>
      <c r="H1806" s="138">
        <v>0</v>
      </c>
      <c r="I1806" s="138">
        <v>0</v>
      </c>
      <c r="J1806" s="138">
        <v>0</v>
      </c>
      <c r="K1806" s="138">
        <v>0</v>
      </c>
      <c r="L1806" s="139"/>
      <c r="M1806" s="138">
        <v>2</v>
      </c>
      <c r="N1806" s="139"/>
      <c r="O1806" s="138">
        <v>0</v>
      </c>
      <c r="P1806" s="138">
        <v>0</v>
      </c>
      <c r="Q1806" s="138">
        <v>0</v>
      </c>
      <c r="R1806" s="139"/>
      <c r="S1806" s="138">
        <v>1</v>
      </c>
      <c r="T1806" s="139"/>
      <c r="U1806" s="138">
        <v>0</v>
      </c>
      <c r="V1806" s="138">
        <v>0</v>
      </c>
      <c r="W1806" s="138">
        <v>0</v>
      </c>
      <c r="X1806" s="138">
        <v>0</v>
      </c>
      <c r="Y1806" s="138">
        <v>0</v>
      </c>
      <c r="Z1806" s="139"/>
      <c r="AA1806" s="138">
        <v>0</v>
      </c>
      <c r="AB1806" s="131">
        <v>0</v>
      </c>
    </row>
    <row r="1807" spans="1:28" ht="15" customHeight="1" x14ac:dyDescent="0.25">
      <c r="A1807" s="129" t="str">
        <f>B1807&amp;"-"&amp;COUNTIF($B$3:B1807,B1807)</f>
        <v>510-4</v>
      </c>
      <c r="B1807" s="130">
        <v>510</v>
      </c>
      <c r="C1807" s="130" t="s">
        <v>78</v>
      </c>
      <c r="D1807" s="137">
        <v>46235</v>
      </c>
      <c r="E1807" s="138">
        <v>1</v>
      </c>
      <c r="F1807" s="138">
        <v>0</v>
      </c>
      <c r="G1807" s="138">
        <v>0</v>
      </c>
      <c r="H1807" s="138">
        <v>0</v>
      </c>
      <c r="I1807" s="138">
        <v>0</v>
      </c>
      <c r="J1807" s="138">
        <v>0</v>
      </c>
      <c r="K1807" s="138">
        <v>0</v>
      </c>
      <c r="L1807" s="139"/>
      <c r="M1807" s="138">
        <v>1</v>
      </c>
      <c r="N1807" s="139"/>
      <c r="O1807" s="138">
        <v>0</v>
      </c>
      <c r="P1807" s="138">
        <v>0</v>
      </c>
      <c r="Q1807" s="138">
        <v>0</v>
      </c>
      <c r="R1807" s="139"/>
      <c r="S1807" s="138">
        <v>1</v>
      </c>
      <c r="T1807" s="139"/>
      <c r="U1807" s="138">
        <v>0</v>
      </c>
      <c r="V1807" s="138">
        <v>0</v>
      </c>
      <c r="W1807" s="138">
        <v>0</v>
      </c>
      <c r="X1807" s="138">
        <v>0</v>
      </c>
      <c r="Y1807" s="138">
        <v>0</v>
      </c>
      <c r="Z1807" s="139"/>
      <c r="AA1807" s="138">
        <v>0</v>
      </c>
      <c r="AB1807" s="131">
        <v>0</v>
      </c>
    </row>
    <row r="1808" spans="1:28" ht="15" customHeight="1" x14ac:dyDescent="0.25">
      <c r="A1808" s="129" t="str">
        <f>B1808&amp;"-"&amp;COUNTIF($B$3:B1808,B1808)</f>
        <v>510-5</v>
      </c>
      <c r="B1808" s="130">
        <v>510</v>
      </c>
      <c r="C1808" s="130" t="s">
        <v>78</v>
      </c>
      <c r="D1808" s="137">
        <v>44107</v>
      </c>
      <c r="E1808" s="138">
        <v>0.38</v>
      </c>
      <c r="F1808" s="138">
        <v>0</v>
      </c>
      <c r="G1808" s="138">
        <v>0</v>
      </c>
      <c r="H1808" s="138">
        <v>0.38</v>
      </c>
      <c r="I1808" s="138">
        <v>0</v>
      </c>
      <c r="J1808" s="138">
        <v>0</v>
      </c>
      <c r="K1808" s="138">
        <v>0</v>
      </c>
      <c r="L1808" s="139"/>
      <c r="M1808" s="138">
        <v>0.38</v>
      </c>
      <c r="N1808" s="139"/>
      <c r="O1808" s="138">
        <v>0</v>
      </c>
      <c r="P1808" s="138">
        <v>0</v>
      </c>
      <c r="Q1808" s="138">
        <v>0</v>
      </c>
      <c r="R1808" s="139"/>
      <c r="S1808" s="138">
        <v>0</v>
      </c>
      <c r="T1808" s="139"/>
      <c r="U1808" s="138">
        <v>0</v>
      </c>
      <c r="V1808" s="138">
        <v>0</v>
      </c>
      <c r="W1808" s="138">
        <v>0</v>
      </c>
      <c r="X1808" s="138">
        <v>0</v>
      </c>
      <c r="Y1808" s="138">
        <v>0</v>
      </c>
      <c r="Z1808" s="139"/>
      <c r="AA1808" s="138">
        <v>0</v>
      </c>
      <c r="AB1808" s="131">
        <v>0</v>
      </c>
    </row>
    <row r="1809" spans="1:28" ht="15" customHeight="1" x14ac:dyDescent="0.25">
      <c r="A1809" s="129" t="str">
        <f>B1809&amp;"-"&amp;COUNTIF($B$3:B1809,B1809)</f>
        <v>510-6</v>
      </c>
      <c r="B1809" s="130">
        <v>510</v>
      </c>
      <c r="C1809" s="130" t="s">
        <v>78</v>
      </c>
      <c r="D1809" s="137">
        <v>46250</v>
      </c>
      <c r="E1809" s="138">
        <v>2</v>
      </c>
      <c r="F1809" s="138">
        <v>0</v>
      </c>
      <c r="G1809" s="138">
        <v>2</v>
      </c>
      <c r="H1809" s="138">
        <v>0</v>
      </c>
      <c r="I1809" s="138">
        <v>0</v>
      </c>
      <c r="J1809" s="138">
        <v>0</v>
      </c>
      <c r="K1809" s="138">
        <v>0</v>
      </c>
      <c r="L1809" s="139"/>
      <c r="M1809" s="138">
        <v>2</v>
      </c>
      <c r="N1809" s="139"/>
      <c r="O1809" s="138">
        <v>0</v>
      </c>
      <c r="P1809" s="138">
        <v>0</v>
      </c>
      <c r="Q1809" s="138">
        <v>0</v>
      </c>
      <c r="R1809" s="139"/>
      <c r="S1809" s="138">
        <v>0</v>
      </c>
      <c r="T1809" s="139"/>
      <c r="U1809" s="138">
        <v>0</v>
      </c>
      <c r="V1809" s="138">
        <v>0</v>
      </c>
      <c r="W1809" s="138">
        <v>0</v>
      </c>
      <c r="X1809" s="138">
        <v>0</v>
      </c>
      <c r="Y1809" s="138">
        <v>0</v>
      </c>
      <c r="Z1809" s="139"/>
      <c r="AA1809" s="138">
        <v>0</v>
      </c>
      <c r="AB1809" s="131">
        <v>0</v>
      </c>
    </row>
    <row r="1810" spans="1:28" ht="15" customHeight="1" x14ac:dyDescent="0.25">
      <c r="A1810" s="129" t="str">
        <f>B1810&amp;"-"&amp;COUNTIF($B$3:B1810,B1810)</f>
        <v>510-7</v>
      </c>
      <c r="B1810" s="130">
        <v>510</v>
      </c>
      <c r="C1810" s="130" t="s">
        <v>78</v>
      </c>
      <c r="D1810" s="137">
        <v>46268</v>
      </c>
      <c r="E1810" s="138">
        <v>1</v>
      </c>
      <c r="F1810" s="138">
        <v>0</v>
      </c>
      <c r="G1810" s="138">
        <v>1</v>
      </c>
      <c r="H1810" s="138">
        <v>0</v>
      </c>
      <c r="I1810" s="138">
        <v>0</v>
      </c>
      <c r="J1810" s="138">
        <v>0</v>
      </c>
      <c r="K1810" s="138">
        <v>0</v>
      </c>
      <c r="L1810" s="139"/>
      <c r="M1810" s="138">
        <v>1</v>
      </c>
      <c r="N1810" s="139"/>
      <c r="O1810" s="138">
        <v>0</v>
      </c>
      <c r="P1810" s="138">
        <v>0</v>
      </c>
      <c r="Q1810" s="138">
        <v>0</v>
      </c>
      <c r="R1810" s="139"/>
      <c r="S1810" s="138">
        <v>0</v>
      </c>
      <c r="T1810" s="139"/>
      <c r="U1810" s="138">
        <v>0</v>
      </c>
      <c r="V1810" s="138">
        <v>0</v>
      </c>
      <c r="W1810" s="138">
        <v>0</v>
      </c>
      <c r="X1810" s="138">
        <v>0</v>
      </c>
      <c r="Y1810" s="138">
        <v>0</v>
      </c>
      <c r="Z1810" s="139"/>
      <c r="AA1810" s="138">
        <v>0</v>
      </c>
      <c r="AB1810" s="131">
        <v>0</v>
      </c>
    </row>
    <row r="1811" spans="1:28" ht="15" customHeight="1" x14ac:dyDescent="0.25">
      <c r="A1811" s="129" t="str">
        <f>B1811&amp;"-"&amp;COUNTIF($B$3:B1811,B1811)</f>
        <v>510-8</v>
      </c>
      <c r="B1811" s="130">
        <v>510</v>
      </c>
      <c r="C1811" s="130" t="s">
        <v>78</v>
      </c>
      <c r="D1811" s="137">
        <v>44818</v>
      </c>
      <c r="E1811" s="138">
        <v>156.18</v>
      </c>
      <c r="F1811" s="138">
        <v>5.6</v>
      </c>
      <c r="G1811" s="138">
        <v>43.47</v>
      </c>
      <c r="H1811" s="138">
        <v>2</v>
      </c>
      <c r="I1811" s="138">
        <v>1</v>
      </c>
      <c r="J1811" s="138">
        <v>0</v>
      </c>
      <c r="K1811" s="138">
        <v>0</v>
      </c>
      <c r="L1811" s="139"/>
      <c r="M1811" s="138">
        <v>156.18</v>
      </c>
      <c r="N1811" s="139"/>
      <c r="O1811" s="138">
        <v>1</v>
      </c>
      <c r="P1811" s="138">
        <v>0</v>
      </c>
      <c r="Q1811" s="138">
        <v>0</v>
      </c>
      <c r="R1811" s="139"/>
      <c r="S1811" s="138">
        <v>74.430000000000007</v>
      </c>
      <c r="T1811" s="139"/>
      <c r="U1811" s="138">
        <v>0</v>
      </c>
      <c r="V1811" s="138">
        <v>0</v>
      </c>
      <c r="W1811" s="138">
        <v>0</v>
      </c>
      <c r="X1811" s="138">
        <v>0</v>
      </c>
      <c r="Y1811" s="138">
        <v>0</v>
      </c>
      <c r="Z1811" s="139"/>
      <c r="AA1811" s="138">
        <v>0</v>
      </c>
      <c r="AB1811" s="131">
        <v>0</v>
      </c>
    </row>
    <row r="1812" spans="1:28" ht="15" customHeight="1" x14ac:dyDescent="0.25">
      <c r="A1812" s="129" t="str">
        <f>B1812&amp;"-"&amp;COUNTIF($B$3:B1812,B1812)</f>
        <v>510-9</v>
      </c>
      <c r="B1812" s="130">
        <v>510</v>
      </c>
      <c r="C1812" s="130" t="s">
        <v>78</v>
      </c>
      <c r="D1812" s="137">
        <v>46243</v>
      </c>
      <c r="E1812" s="138">
        <v>3.99</v>
      </c>
      <c r="F1812" s="138">
        <v>0.78</v>
      </c>
      <c r="G1812" s="138">
        <v>1.93</v>
      </c>
      <c r="H1812" s="138">
        <v>0</v>
      </c>
      <c r="I1812" s="138">
        <v>0</v>
      </c>
      <c r="J1812" s="138">
        <v>0</v>
      </c>
      <c r="K1812" s="138">
        <v>0</v>
      </c>
      <c r="L1812" s="139"/>
      <c r="M1812" s="138">
        <v>3.99</v>
      </c>
      <c r="N1812" s="139"/>
      <c r="O1812" s="138">
        <v>0</v>
      </c>
      <c r="P1812" s="138">
        <v>0</v>
      </c>
      <c r="Q1812" s="138">
        <v>0</v>
      </c>
      <c r="R1812" s="139"/>
      <c r="S1812" s="138">
        <v>1</v>
      </c>
      <c r="T1812" s="139"/>
      <c r="U1812" s="138">
        <v>0</v>
      </c>
      <c r="V1812" s="138">
        <v>0</v>
      </c>
      <c r="W1812" s="138">
        <v>0</v>
      </c>
      <c r="X1812" s="138">
        <v>0</v>
      </c>
      <c r="Y1812" s="138">
        <v>0</v>
      </c>
      <c r="Z1812" s="139"/>
      <c r="AA1812" s="138">
        <v>0</v>
      </c>
      <c r="AB1812" s="131">
        <v>0</v>
      </c>
    </row>
    <row r="1813" spans="1:28" ht="15" customHeight="1" x14ac:dyDescent="0.25">
      <c r="A1813" s="129" t="str">
        <f>B1813&amp;"-"&amp;COUNTIF($B$3:B1813,B1813)</f>
        <v>510-10</v>
      </c>
      <c r="B1813" s="130">
        <v>510</v>
      </c>
      <c r="C1813" s="130" t="s">
        <v>78</v>
      </c>
      <c r="D1813" s="137"/>
      <c r="E1813" s="138">
        <v>0</v>
      </c>
      <c r="F1813" s="138">
        <v>0</v>
      </c>
      <c r="G1813" s="138">
        <v>0</v>
      </c>
      <c r="H1813" s="138">
        <v>0</v>
      </c>
      <c r="I1813" s="138">
        <v>0</v>
      </c>
      <c r="J1813" s="138">
        <v>0</v>
      </c>
      <c r="K1813" s="138">
        <v>0</v>
      </c>
      <c r="L1813" s="139"/>
      <c r="M1813" s="138">
        <v>0</v>
      </c>
      <c r="N1813" s="139"/>
      <c r="O1813" s="138">
        <v>0</v>
      </c>
      <c r="P1813" s="138">
        <v>0</v>
      </c>
      <c r="Q1813" s="138">
        <v>0</v>
      </c>
      <c r="R1813" s="139"/>
      <c r="S1813" s="138">
        <v>0</v>
      </c>
      <c r="T1813" s="139"/>
      <c r="U1813" s="138">
        <v>0</v>
      </c>
      <c r="V1813" s="138">
        <v>0</v>
      </c>
      <c r="W1813" s="138">
        <v>0</v>
      </c>
      <c r="X1813" s="138">
        <v>0</v>
      </c>
      <c r="Y1813" s="138">
        <v>0</v>
      </c>
      <c r="Z1813" s="139"/>
      <c r="AA1813" s="138">
        <v>0</v>
      </c>
      <c r="AB1813" s="131">
        <v>0</v>
      </c>
    </row>
    <row r="1814" spans="1:28" ht="15" customHeight="1" x14ac:dyDescent="0.25">
      <c r="A1814" s="129" t="str">
        <f>B1814&amp;"-"&amp;COUNTIF($B$3:B1814,B1814)</f>
        <v>510-11</v>
      </c>
      <c r="B1814" s="130">
        <v>510</v>
      </c>
      <c r="C1814" s="130" t="s">
        <v>78</v>
      </c>
      <c r="D1814" s="137"/>
      <c r="E1814" s="138">
        <v>0</v>
      </c>
      <c r="F1814" s="138">
        <v>0</v>
      </c>
      <c r="G1814" s="138">
        <v>0</v>
      </c>
      <c r="H1814" s="138">
        <v>0</v>
      </c>
      <c r="I1814" s="138">
        <v>0</v>
      </c>
      <c r="J1814" s="138">
        <v>0</v>
      </c>
      <c r="K1814" s="138">
        <v>0</v>
      </c>
      <c r="L1814" s="139"/>
      <c r="M1814" s="138">
        <v>0</v>
      </c>
      <c r="N1814" s="139"/>
      <c r="O1814" s="138">
        <v>0</v>
      </c>
      <c r="P1814" s="138">
        <v>0</v>
      </c>
      <c r="Q1814" s="138">
        <v>0</v>
      </c>
      <c r="R1814" s="139"/>
      <c r="S1814" s="138">
        <v>0</v>
      </c>
      <c r="T1814" s="139"/>
      <c r="U1814" s="138">
        <v>0</v>
      </c>
      <c r="V1814" s="138">
        <v>0</v>
      </c>
      <c r="W1814" s="138">
        <v>0</v>
      </c>
      <c r="X1814" s="138">
        <v>0</v>
      </c>
      <c r="Y1814" s="138">
        <v>0</v>
      </c>
      <c r="Z1814" s="139"/>
      <c r="AA1814" s="138">
        <v>0</v>
      </c>
      <c r="AB1814" s="131">
        <v>0</v>
      </c>
    </row>
    <row r="1815" spans="1:28" ht="15" customHeight="1" x14ac:dyDescent="0.25">
      <c r="A1815" s="129" t="str">
        <f>B1815&amp;"-"&amp;COUNTIF($B$3:B1815,B1815)</f>
        <v>510-12</v>
      </c>
      <c r="B1815" s="130">
        <v>510</v>
      </c>
      <c r="C1815" s="130" t="s">
        <v>78</v>
      </c>
      <c r="D1815" s="137"/>
      <c r="E1815" s="138">
        <v>0</v>
      </c>
      <c r="F1815" s="138">
        <v>0</v>
      </c>
      <c r="G1815" s="138">
        <v>0</v>
      </c>
      <c r="H1815" s="138">
        <v>0</v>
      </c>
      <c r="I1815" s="138">
        <v>0</v>
      </c>
      <c r="J1815" s="138">
        <v>0</v>
      </c>
      <c r="K1815" s="138">
        <v>0</v>
      </c>
      <c r="L1815" s="139"/>
      <c r="M1815" s="138">
        <v>0</v>
      </c>
      <c r="N1815" s="139"/>
      <c r="O1815" s="138">
        <v>0</v>
      </c>
      <c r="P1815" s="138">
        <v>0</v>
      </c>
      <c r="Q1815" s="138">
        <v>0</v>
      </c>
      <c r="R1815" s="139"/>
      <c r="S1815" s="138">
        <v>0</v>
      </c>
      <c r="T1815" s="139"/>
      <c r="U1815" s="138">
        <v>0</v>
      </c>
      <c r="V1815" s="138">
        <v>0</v>
      </c>
      <c r="W1815" s="138">
        <v>0</v>
      </c>
      <c r="X1815" s="138">
        <v>0</v>
      </c>
      <c r="Y1815" s="138">
        <v>0</v>
      </c>
      <c r="Z1815" s="139"/>
      <c r="AA1815" s="138">
        <v>0</v>
      </c>
      <c r="AB1815" s="131">
        <v>0</v>
      </c>
    </row>
    <row r="1816" spans="1:28" ht="15" customHeight="1" x14ac:dyDescent="0.25">
      <c r="A1816" s="129" t="str">
        <f>B1816&amp;"-"&amp;COUNTIF($B$3:B1816,B1816)</f>
        <v>510-13</v>
      </c>
      <c r="B1816" s="130">
        <v>510</v>
      </c>
      <c r="C1816" s="130" t="s">
        <v>78</v>
      </c>
      <c r="D1816" s="137"/>
      <c r="E1816" s="138">
        <v>0</v>
      </c>
      <c r="F1816" s="138">
        <v>0</v>
      </c>
      <c r="G1816" s="138">
        <v>0</v>
      </c>
      <c r="H1816" s="138">
        <v>0</v>
      </c>
      <c r="I1816" s="138">
        <v>0</v>
      </c>
      <c r="J1816" s="138">
        <v>0</v>
      </c>
      <c r="K1816" s="138">
        <v>0</v>
      </c>
      <c r="L1816" s="139"/>
      <c r="M1816" s="138">
        <v>0</v>
      </c>
      <c r="N1816" s="139"/>
      <c r="O1816" s="138">
        <v>0</v>
      </c>
      <c r="P1816" s="138">
        <v>0</v>
      </c>
      <c r="Q1816" s="138">
        <v>0</v>
      </c>
      <c r="R1816" s="139"/>
      <c r="S1816" s="138">
        <v>0</v>
      </c>
      <c r="T1816" s="139"/>
      <c r="U1816" s="138">
        <v>0</v>
      </c>
      <c r="V1816" s="138">
        <v>0</v>
      </c>
      <c r="W1816" s="138">
        <v>0</v>
      </c>
      <c r="X1816" s="138">
        <v>0</v>
      </c>
      <c r="Y1816" s="138">
        <v>0</v>
      </c>
      <c r="Z1816" s="139"/>
      <c r="AA1816" s="138">
        <v>0</v>
      </c>
      <c r="AB1816" s="131">
        <v>0</v>
      </c>
    </row>
    <row r="1817" spans="1:28" ht="15" customHeight="1" x14ac:dyDescent="0.25">
      <c r="A1817" s="129" t="str">
        <f>B1817&amp;"-"&amp;COUNTIF($B$3:B1817,B1817)</f>
        <v>510-14</v>
      </c>
      <c r="B1817" s="130">
        <v>510</v>
      </c>
      <c r="C1817" s="130" t="s">
        <v>78</v>
      </c>
      <c r="D1817" s="137"/>
      <c r="E1817" s="138">
        <v>0</v>
      </c>
      <c r="F1817" s="138">
        <v>0</v>
      </c>
      <c r="G1817" s="138">
        <v>0</v>
      </c>
      <c r="H1817" s="138">
        <v>0</v>
      </c>
      <c r="I1817" s="138">
        <v>0</v>
      </c>
      <c r="J1817" s="138">
        <v>0</v>
      </c>
      <c r="K1817" s="138">
        <v>0</v>
      </c>
      <c r="L1817" s="139"/>
      <c r="M1817" s="138">
        <v>0</v>
      </c>
      <c r="N1817" s="139"/>
      <c r="O1817" s="138">
        <v>0</v>
      </c>
      <c r="P1817" s="138">
        <v>0</v>
      </c>
      <c r="Q1817" s="138">
        <v>0</v>
      </c>
      <c r="R1817" s="139"/>
      <c r="S1817" s="138">
        <v>0</v>
      </c>
      <c r="T1817" s="139"/>
      <c r="U1817" s="138">
        <v>0</v>
      </c>
      <c r="V1817" s="138">
        <v>0</v>
      </c>
      <c r="W1817" s="138">
        <v>0</v>
      </c>
      <c r="X1817" s="138">
        <v>0</v>
      </c>
      <c r="Y1817" s="138">
        <v>0</v>
      </c>
      <c r="Z1817" s="139"/>
      <c r="AA1817" s="138">
        <v>0</v>
      </c>
      <c r="AB1817" s="131">
        <v>0</v>
      </c>
    </row>
    <row r="1818" spans="1:28" ht="15" customHeight="1" x14ac:dyDescent="0.25">
      <c r="A1818" s="129" t="str">
        <f>B1818&amp;"-"&amp;COUNTIF($B$3:B1818,B1818)</f>
        <v>510-15</v>
      </c>
      <c r="B1818" s="130">
        <v>510</v>
      </c>
      <c r="C1818" s="130" t="s">
        <v>78</v>
      </c>
      <c r="D1818" s="137"/>
      <c r="E1818" s="138">
        <v>0</v>
      </c>
      <c r="F1818" s="138">
        <v>0</v>
      </c>
      <c r="G1818" s="138">
        <v>0</v>
      </c>
      <c r="H1818" s="138">
        <v>0</v>
      </c>
      <c r="I1818" s="138">
        <v>0</v>
      </c>
      <c r="J1818" s="138">
        <v>0</v>
      </c>
      <c r="K1818" s="138">
        <v>0</v>
      </c>
      <c r="L1818" s="139"/>
      <c r="M1818" s="138">
        <v>0</v>
      </c>
      <c r="N1818" s="139"/>
      <c r="O1818" s="138">
        <v>0</v>
      </c>
      <c r="P1818" s="138">
        <v>0</v>
      </c>
      <c r="Q1818" s="138">
        <v>0</v>
      </c>
      <c r="R1818" s="139"/>
      <c r="S1818" s="138">
        <v>0</v>
      </c>
      <c r="T1818" s="139"/>
      <c r="U1818" s="138">
        <v>0</v>
      </c>
      <c r="V1818" s="138">
        <v>0</v>
      </c>
      <c r="W1818" s="138">
        <v>0</v>
      </c>
      <c r="X1818" s="138">
        <v>0</v>
      </c>
      <c r="Y1818" s="138">
        <v>0</v>
      </c>
      <c r="Z1818" s="139"/>
      <c r="AA1818" s="138">
        <v>0</v>
      </c>
      <c r="AB1818" s="131">
        <v>0</v>
      </c>
    </row>
    <row r="1819" spans="1:28" ht="15" customHeight="1" x14ac:dyDescent="0.25">
      <c r="A1819" s="129" t="str">
        <f>B1819&amp;"-"&amp;COUNTIF($B$3:B1819,B1819)</f>
        <v>510-16</v>
      </c>
      <c r="B1819" s="130">
        <v>510</v>
      </c>
      <c r="C1819" s="130" t="s">
        <v>78</v>
      </c>
      <c r="D1819" s="137"/>
      <c r="E1819" s="138">
        <v>0</v>
      </c>
      <c r="F1819" s="138">
        <v>0</v>
      </c>
      <c r="G1819" s="138">
        <v>0</v>
      </c>
      <c r="H1819" s="138">
        <v>0</v>
      </c>
      <c r="I1819" s="138">
        <v>0</v>
      </c>
      <c r="J1819" s="138">
        <v>0</v>
      </c>
      <c r="K1819" s="138">
        <v>0</v>
      </c>
      <c r="L1819" s="139"/>
      <c r="M1819" s="138">
        <v>0</v>
      </c>
      <c r="N1819" s="139"/>
      <c r="O1819" s="138">
        <v>0</v>
      </c>
      <c r="P1819" s="138">
        <v>0</v>
      </c>
      <c r="Q1819" s="138">
        <v>0</v>
      </c>
      <c r="R1819" s="139"/>
      <c r="S1819" s="138">
        <v>0</v>
      </c>
      <c r="T1819" s="139"/>
      <c r="U1819" s="138">
        <v>0</v>
      </c>
      <c r="V1819" s="138">
        <v>0</v>
      </c>
      <c r="W1819" s="138">
        <v>0</v>
      </c>
      <c r="X1819" s="138">
        <v>0</v>
      </c>
      <c r="Y1819" s="138">
        <v>0</v>
      </c>
      <c r="Z1819" s="139"/>
      <c r="AA1819" s="138">
        <v>0</v>
      </c>
      <c r="AB1819" s="131">
        <v>0</v>
      </c>
    </row>
    <row r="1820" spans="1:28" ht="15" customHeight="1" x14ac:dyDescent="0.25">
      <c r="A1820" s="129" t="str">
        <f>B1820&amp;"-"&amp;COUNTIF($B$3:B1820,B1820)</f>
        <v>510-17</v>
      </c>
      <c r="B1820" s="130">
        <v>510</v>
      </c>
      <c r="C1820" s="130" t="s">
        <v>78</v>
      </c>
      <c r="D1820" s="137"/>
      <c r="E1820" s="138">
        <v>0</v>
      </c>
      <c r="F1820" s="138">
        <v>0</v>
      </c>
      <c r="G1820" s="138">
        <v>0</v>
      </c>
      <c r="H1820" s="138">
        <v>0</v>
      </c>
      <c r="I1820" s="138">
        <v>0</v>
      </c>
      <c r="J1820" s="138">
        <v>0</v>
      </c>
      <c r="K1820" s="138">
        <v>0</v>
      </c>
      <c r="L1820" s="139"/>
      <c r="M1820" s="138">
        <v>0</v>
      </c>
      <c r="N1820" s="139"/>
      <c r="O1820" s="138">
        <v>0</v>
      </c>
      <c r="P1820" s="138">
        <v>0</v>
      </c>
      <c r="Q1820" s="138">
        <v>0</v>
      </c>
      <c r="R1820" s="139"/>
      <c r="S1820" s="138">
        <v>0</v>
      </c>
      <c r="T1820" s="139"/>
      <c r="U1820" s="138">
        <v>0</v>
      </c>
      <c r="V1820" s="138">
        <v>0</v>
      </c>
      <c r="W1820" s="138">
        <v>0</v>
      </c>
      <c r="X1820" s="138">
        <v>0</v>
      </c>
      <c r="Y1820" s="138">
        <v>0</v>
      </c>
      <c r="Z1820" s="139"/>
      <c r="AA1820" s="138">
        <v>0</v>
      </c>
      <c r="AB1820" s="131">
        <v>0</v>
      </c>
    </row>
    <row r="1821" spans="1:28" ht="15" customHeight="1" x14ac:dyDescent="0.25">
      <c r="A1821" s="129" t="str">
        <f>B1821&amp;"-"&amp;COUNTIF($B$3:B1821,B1821)</f>
        <v>510-18</v>
      </c>
      <c r="B1821" s="130">
        <v>510</v>
      </c>
      <c r="C1821" s="130" t="s">
        <v>78</v>
      </c>
      <c r="D1821" s="137"/>
      <c r="E1821" s="138">
        <v>0</v>
      </c>
      <c r="F1821" s="138">
        <v>0</v>
      </c>
      <c r="G1821" s="138">
        <v>0</v>
      </c>
      <c r="H1821" s="138">
        <v>0</v>
      </c>
      <c r="I1821" s="138">
        <v>0</v>
      </c>
      <c r="J1821" s="138">
        <v>0</v>
      </c>
      <c r="K1821" s="138">
        <v>0</v>
      </c>
      <c r="L1821" s="139"/>
      <c r="M1821" s="138">
        <v>0</v>
      </c>
      <c r="N1821" s="139"/>
      <c r="O1821" s="138">
        <v>0</v>
      </c>
      <c r="P1821" s="138">
        <v>0</v>
      </c>
      <c r="Q1821" s="138">
        <v>0</v>
      </c>
      <c r="R1821" s="139"/>
      <c r="S1821" s="138">
        <v>0</v>
      </c>
      <c r="T1821" s="139"/>
      <c r="U1821" s="138">
        <v>0</v>
      </c>
      <c r="V1821" s="138">
        <v>0</v>
      </c>
      <c r="W1821" s="138">
        <v>0</v>
      </c>
      <c r="X1821" s="138">
        <v>0</v>
      </c>
      <c r="Y1821" s="138">
        <v>0</v>
      </c>
      <c r="Z1821" s="139"/>
      <c r="AA1821" s="138">
        <v>0</v>
      </c>
      <c r="AB1821" s="131">
        <v>0</v>
      </c>
    </row>
    <row r="1822" spans="1:28" ht="15" customHeight="1" x14ac:dyDescent="0.25">
      <c r="A1822" s="129" t="str">
        <f>B1822&amp;"-"&amp;COUNTIF($B$3:B1822,B1822)</f>
        <v>511-1</v>
      </c>
      <c r="B1822" s="130">
        <v>511</v>
      </c>
      <c r="C1822" s="130" t="s">
        <v>79</v>
      </c>
      <c r="D1822" s="137">
        <v>43802</v>
      </c>
      <c r="E1822" s="138">
        <v>290.77</v>
      </c>
      <c r="F1822" s="138">
        <v>1.69</v>
      </c>
      <c r="G1822" s="138">
        <v>35.96</v>
      </c>
      <c r="H1822" s="138">
        <v>1</v>
      </c>
      <c r="I1822" s="138">
        <v>0</v>
      </c>
      <c r="J1822" s="138">
        <v>0.39</v>
      </c>
      <c r="K1822" s="138">
        <v>0</v>
      </c>
      <c r="L1822" s="139"/>
      <c r="M1822" s="138">
        <v>222.61</v>
      </c>
      <c r="N1822" s="139"/>
      <c r="O1822" s="138">
        <v>7.94</v>
      </c>
      <c r="P1822" s="138">
        <v>33.24</v>
      </c>
      <c r="Q1822" s="138">
        <v>19</v>
      </c>
      <c r="R1822" s="139"/>
      <c r="S1822" s="138">
        <v>149.94</v>
      </c>
      <c r="T1822" s="139"/>
      <c r="U1822" s="138">
        <v>0</v>
      </c>
      <c r="V1822" s="138">
        <v>0</v>
      </c>
      <c r="W1822" s="138">
        <v>0</v>
      </c>
      <c r="X1822" s="138">
        <v>0</v>
      </c>
      <c r="Y1822" s="138">
        <v>0</v>
      </c>
      <c r="Z1822" s="139"/>
      <c r="AA1822" s="138">
        <v>0</v>
      </c>
      <c r="AB1822" s="131">
        <v>0</v>
      </c>
    </row>
    <row r="1823" spans="1:28" ht="15" customHeight="1" x14ac:dyDescent="0.25">
      <c r="A1823" s="129" t="str">
        <f>B1823&amp;"-"&amp;COUNTIF($B$3:B1823,B1823)</f>
        <v>511-2</v>
      </c>
      <c r="B1823" s="130">
        <v>511</v>
      </c>
      <c r="C1823" s="130" t="s">
        <v>79</v>
      </c>
      <c r="D1823" s="137">
        <v>47027</v>
      </c>
      <c r="E1823" s="138">
        <v>3</v>
      </c>
      <c r="F1823" s="138">
        <v>0</v>
      </c>
      <c r="G1823" s="138">
        <v>2</v>
      </c>
      <c r="H1823" s="138">
        <v>0</v>
      </c>
      <c r="I1823" s="138">
        <v>0</v>
      </c>
      <c r="J1823" s="138">
        <v>0</v>
      </c>
      <c r="K1823" s="138">
        <v>0</v>
      </c>
      <c r="L1823" s="139"/>
      <c r="M1823" s="138">
        <v>3</v>
      </c>
      <c r="N1823" s="139"/>
      <c r="O1823" s="138">
        <v>0</v>
      </c>
      <c r="P1823" s="138">
        <v>3</v>
      </c>
      <c r="Q1823" s="138">
        <v>0</v>
      </c>
      <c r="R1823" s="139"/>
      <c r="S1823" s="138">
        <v>2</v>
      </c>
      <c r="T1823" s="139"/>
      <c r="U1823" s="138">
        <v>0</v>
      </c>
      <c r="V1823" s="138">
        <v>0</v>
      </c>
      <c r="W1823" s="138">
        <v>0</v>
      </c>
      <c r="X1823" s="138">
        <v>0</v>
      </c>
      <c r="Y1823" s="138">
        <v>0</v>
      </c>
      <c r="Z1823" s="139"/>
      <c r="AA1823" s="138">
        <v>0</v>
      </c>
      <c r="AB1823" s="131">
        <v>0</v>
      </c>
    </row>
    <row r="1824" spans="1:28" ht="15" customHeight="1" x14ac:dyDescent="0.25">
      <c r="A1824" s="129" t="str">
        <f>B1824&amp;"-"&amp;COUNTIF($B$3:B1824,B1824)</f>
        <v>511-3</v>
      </c>
      <c r="B1824" s="130">
        <v>511</v>
      </c>
      <c r="C1824" s="130" t="s">
        <v>79</v>
      </c>
      <c r="D1824" s="137">
        <v>44511</v>
      </c>
      <c r="E1824" s="138">
        <v>0.75</v>
      </c>
      <c r="F1824" s="138">
        <v>0</v>
      </c>
      <c r="G1824" s="138">
        <v>0</v>
      </c>
      <c r="H1824" s="138">
        <v>0</v>
      </c>
      <c r="I1824" s="138">
        <v>0</v>
      </c>
      <c r="J1824" s="138">
        <v>0</v>
      </c>
      <c r="K1824" s="138">
        <v>0</v>
      </c>
      <c r="L1824" s="139"/>
      <c r="M1824" s="138">
        <v>0</v>
      </c>
      <c r="N1824" s="139"/>
      <c r="O1824" s="138">
        <v>0</v>
      </c>
      <c r="P1824" s="138">
        <v>0</v>
      </c>
      <c r="Q1824" s="138">
        <v>0</v>
      </c>
      <c r="R1824" s="139"/>
      <c r="S1824" s="138">
        <v>0</v>
      </c>
      <c r="T1824" s="139"/>
      <c r="U1824" s="138">
        <v>0</v>
      </c>
      <c r="V1824" s="138">
        <v>0</v>
      </c>
      <c r="W1824" s="138">
        <v>0</v>
      </c>
      <c r="X1824" s="138">
        <v>0</v>
      </c>
      <c r="Y1824" s="138">
        <v>0</v>
      </c>
      <c r="Z1824" s="139"/>
      <c r="AA1824" s="138">
        <v>0</v>
      </c>
      <c r="AB1824" s="131">
        <v>0</v>
      </c>
    </row>
    <row r="1825" spans="1:28" ht="15" customHeight="1" x14ac:dyDescent="0.25">
      <c r="A1825" s="129" t="str">
        <f>B1825&amp;"-"&amp;COUNTIF($B$3:B1825,B1825)</f>
        <v>511-4</v>
      </c>
      <c r="B1825" s="130">
        <v>511</v>
      </c>
      <c r="C1825" s="130" t="s">
        <v>79</v>
      </c>
      <c r="D1825" s="137">
        <v>44800</v>
      </c>
      <c r="E1825" s="138">
        <v>2</v>
      </c>
      <c r="F1825" s="138">
        <v>0</v>
      </c>
      <c r="G1825" s="138">
        <v>0</v>
      </c>
      <c r="H1825" s="138">
        <v>0</v>
      </c>
      <c r="I1825" s="138">
        <v>0</v>
      </c>
      <c r="J1825" s="138">
        <v>0</v>
      </c>
      <c r="K1825" s="138">
        <v>0</v>
      </c>
      <c r="L1825" s="139"/>
      <c r="M1825" s="138">
        <v>2</v>
      </c>
      <c r="N1825" s="139"/>
      <c r="O1825" s="138">
        <v>0</v>
      </c>
      <c r="P1825" s="138">
        <v>0</v>
      </c>
      <c r="Q1825" s="138">
        <v>0</v>
      </c>
      <c r="R1825" s="139"/>
      <c r="S1825" s="138">
        <v>1.99</v>
      </c>
      <c r="T1825" s="139"/>
      <c r="U1825" s="138">
        <v>0</v>
      </c>
      <c r="V1825" s="138">
        <v>0</v>
      </c>
      <c r="W1825" s="138">
        <v>0</v>
      </c>
      <c r="X1825" s="138">
        <v>0</v>
      </c>
      <c r="Y1825" s="138">
        <v>0</v>
      </c>
      <c r="Z1825" s="139"/>
      <c r="AA1825" s="138">
        <v>0</v>
      </c>
      <c r="AB1825" s="131">
        <v>0</v>
      </c>
    </row>
    <row r="1826" spans="1:28" ht="15" customHeight="1" x14ac:dyDescent="0.25">
      <c r="A1826" s="129" t="str">
        <f>B1826&amp;"-"&amp;COUNTIF($B$3:B1826,B1826)</f>
        <v>511-5</v>
      </c>
      <c r="B1826" s="130">
        <v>511</v>
      </c>
      <c r="C1826" s="130" t="s">
        <v>79</v>
      </c>
      <c r="D1826" s="137">
        <v>45047</v>
      </c>
      <c r="E1826" s="138">
        <v>2.5</v>
      </c>
      <c r="F1826" s="138">
        <v>0</v>
      </c>
      <c r="G1826" s="138">
        <v>0</v>
      </c>
      <c r="H1826" s="138">
        <v>0</v>
      </c>
      <c r="I1826" s="138">
        <v>0</v>
      </c>
      <c r="J1826" s="138">
        <v>0</v>
      </c>
      <c r="K1826" s="138">
        <v>0</v>
      </c>
      <c r="L1826" s="139"/>
      <c r="M1826" s="138">
        <v>1.5</v>
      </c>
      <c r="N1826" s="139"/>
      <c r="O1826" s="138">
        <v>0</v>
      </c>
      <c r="P1826" s="138">
        <v>0</v>
      </c>
      <c r="Q1826" s="138">
        <v>0</v>
      </c>
      <c r="R1826" s="139"/>
      <c r="S1826" s="138">
        <v>2</v>
      </c>
      <c r="T1826" s="139"/>
      <c r="U1826" s="138">
        <v>0</v>
      </c>
      <c r="V1826" s="138">
        <v>0</v>
      </c>
      <c r="W1826" s="138">
        <v>0</v>
      </c>
      <c r="X1826" s="138">
        <v>0</v>
      </c>
      <c r="Y1826" s="138">
        <v>0</v>
      </c>
      <c r="Z1826" s="139"/>
      <c r="AA1826" s="138">
        <v>0</v>
      </c>
      <c r="AB1826" s="131">
        <v>0</v>
      </c>
    </row>
    <row r="1827" spans="1:28" ht="15" customHeight="1" x14ac:dyDescent="0.25">
      <c r="A1827" s="129" t="str">
        <f>B1827&amp;"-"&amp;COUNTIF($B$3:B1827,B1827)</f>
        <v>511-6</v>
      </c>
      <c r="B1827" s="130">
        <v>511</v>
      </c>
      <c r="C1827" s="130" t="s">
        <v>79</v>
      </c>
      <c r="D1827" s="137">
        <v>45138</v>
      </c>
      <c r="E1827" s="138">
        <v>2</v>
      </c>
      <c r="F1827" s="138">
        <v>0</v>
      </c>
      <c r="G1827" s="138">
        <v>0</v>
      </c>
      <c r="H1827" s="138">
        <v>0</v>
      </c>
      <c r="I1827" s="138">
        <v>0</v>
      </c>
      <c r="J1827" s="138">
        <v>0</v>
      </c>
      <c r="K1827" s="138">
        <v>0</v>
      </c>
      <c r="L1827" s="139"/>
      <c r="M1827" s="138">
        <v>1</v>
      </c>
      <c r="N1827" s="139"/>
      <c r="O1827" s="138">
        <v>1</v>
      </c>
      <c r="P1827" s="138">
        <v>0</v>
      </c>
      <c r="Q1827" s="138">
        <v>0</v>
      </c>
      <c r="R1827" s="139"/>
      <c r="S1827" s="138">
        <v>2</v>
      </c>
      <c r="T1827" s="139"/>
      <c r="U1827" s="138">
        <v>0</v>
      </c>
      <c r="V1827" s="138">
        <v>0</v>
      </c>
      <c r="W1827" s="138">
        <v>0</v>
      </c>
      <c r="X1827" s="138">
        <v>0</v>
      </c>
      <c r="Y1827" s="138">
        <v>0</v>
      </c>
      <c r="Z1827" s="139"/>
      <c r="AA1827" s="138">
        <v>0</v>
      </c>
      <c r="AB1827" s="131">
        <v>0</v>
      </c>
    </row>
    <row r="1828" spans="1:28" ht="15" customHeight="1" x14ac:dyDescent="0.25">
      <c r="A1828" s="129" t="str">
        <f>B1828&amp;"-"&amp;COUNTIF($B$3:B1828,B1828)</f>
        <v>511-7</v>
      </c>
      <c r="B1828" s="130">
        <v>511</v>
      </c>
      <c r="C1828" s="130" t="s">
        <v>79</v>
      </c>
      <c r="D1828" s="137"/>
      <c r="E1828" s="138">
        <v>0</v>
      </c>
      <c r="F1828" s="138">
        <v>0</v>
      </c>
      <c r="G1828" s="138">
        <v>0</v>
      </c>
      <c r="H1828" s="138">
        <v>0</v>
      </c>
      <c r="I1828" s="138">
        <v>0</v>
      </c>
      <c r="J1828" s="138">
        <v>0</v>
      </c>
      <c r="K1828" s="138">
        <v>0</v>
      </c>
      <c r="L1828" s="139"/>
      <c r="M1828" s="138">
        <v>0</v>
      </c>
      <c r="N1828" s="139"/>
      <c r="O1828" s="138">
        <v>0</v>
      </c>
      <c r="P1828" s="138">
        <v>0</v>
      </c>
      <c r="Q1828" s="138">
        <v>0</v>
      </c>
      <c r="R1828" s="139"/>
      <c r="S1828" s="138">
        <v>0</v>
      </c>
      <c r="T1828" s="139"/>
      <c r="U1828" s="138">
        <v>0</v>
      </c>
      <c r="V1828" s="138">
        <v>0</v>
      </c>
      <c r="W1828" s="138">
        <v>0</v>
      </c>
      <c r="X1828" s="138">
        <v>0</v>
      </c>
      <c r="Y1828" s="138">
        <v>0</v>
      </c>
      <c r="Z1828" s="139"/>
      <c r="AA1828" s="138">
        <v>0</v>
      </c>
      <c r="AB1828" s="131">
        <v>0</v>
      </c>
    </row>
    <row r="1829" spans="1:28" ht="15" customHeight="1" x14ac:dyDescent="0.25">
      <c r="A1829" s="129" t="str">
        <f>B1829&amp;"-"&amp;COUNTIF($B$3:B1829,B1829)</f>
        <v>511-8</v>
      </c>
      <c r="B1829" s="130">
        <v>511</v>
      </c>
      <c r="C1829" s="130" t="s">
        <v>79</v>
      </c>
      <c r="D1829" s="137"/>
      <c r="E1829" s="138">
        <v>0</v>
      </c>
      <c r="F1829" s="138">
        <v>0</v>
      </c>
      <c r="G1829" s="138">
        <v>0</v>
      </c>
      <c r="H1829" s="138">
        <v>0</v>
      </c>
      <c r="I1829" s="138">
        <v>0</v>
      </c>
      <c r="J1829" s="138">
        <v>0</v>
      </c>
      <c r="K1829" s="138">
        <v>0</v>
      </c>
      <c r="L1829" s="139"/>
      <c r="M1829" s="138">
        <v>0</v>
      </c>
      <c r="N1829" s="139"/>
      <c r="O1829" s="138">
        <v>0</v>
      </c>
      <c r="P1829" s="138">
        <v>0</v>
      </c>
      <c r="Q1829" s="138">
        <v>0</v>
      </c>
      <c r="R1829" s="139"/>
      <c r="S1829" s="138">
        <v>0</v>
      </c>
      <c r="T1829" s="139"/>
      <c r="U1829" s="138">
        <v>0</v>
      </c>
      <c r="V1829" s="138">
        <v>0</v>
      </c>
      <c r="W1829" s="138">
        <v>0</v>
      </c>
      <c r="X1829" s="138">
        <v>0</v>
      </c>
      <c r="Y1829" s="138">
        <v>0</v>
      </c>
      <c r="Z1829" s="139"/>
      <c r="AA1829" s="138">
        <v>0</v>
      </c>
      <c r="AB1829" s="131">
        <v>0</v>
      </c>
    </row>
    <row r="1830" spans="1:28" ht="15" customHeight="1" x14ac:dyDescent="0.25">
      <c r="A1830" s="129" t="str">
        <f>B1830&amp;"-"&amp;COUNTIF($B$3:B1830,B1830)</f>
        <v>511-9</v>
      </c>
      <c r="B1830" s="130">
        <v>511</v>
      </c>
      <c r="C1830" s="130" t="s">
        <v>79</v>
      </c>
      <c r="D1830" s="137"/>
      <c r="E1830" s="138">
        <v>0</v>
      </c>
      <c r="F1830" s="138">
        <v>0</v>
      </c>
      <c r="G1830" s="138">
        <v>0</v>
      </c>
      <c r="H1830" s="138">
        <v>0</v>
      </c>
      <c r="I1830" s="138">
        <v>0</v>
      </c>
      <c r="J1830" s="138">
        <v>0</v>
      </c>
      <c r="K1830" s="138">
        <v>0</v>
      </c>
      <c r="L1830" s="139"/>
      <c r="M1830" s="138">
        <v>0</v>
      </c>
      <c r="N1830" s="139"/>
      <c r="O1830" s="138">
        <v>0</v>
      </c>
      <c r="P1830" s="138">
        <v>0</v>
      </c>
      <c r="Q1830" s="138">
        <v>0</v>
      </c>
      <c r="R1830" s="139"/>
      <c r="S1830" s="138">
        <v>0</v>
      </c>
      <c r="T1830" s="139"/>
      <c r="U1830" s="138">
        <v>0</v>
      </c>
      <c r="V1830" s="138">
        <v>0</v>
      </c>
      <c r="W1830" s="138">
        <v>0</v>
      </c>
      <c r="X1830" s="138">
        <v>0</v>
      </c>
      <c r="Y1830" s="138">
        <v>0</v>
      </c>
      <c r="Z1830" s="139"/>
      <c r="AA1830" s="138">
        <v>0</v>
      </c>
      <c r="AB1830" s="131">
        <v>0</v>
      </c>
    </row>
    <row r="1831" spans="1:28" ht="15" customHeight="1" x14ac:dyDescent="0.25">
      <c r="A1831" s="129" t="str">
        <f>B1831&amp;"-"&amp;COUNTIF($B$3:B1831,B1831)</f>
        <v>511-10</v>
      </c>
      <c r="B1831" s="130">
        <v>511</v>
      </c>
      <c r="C1831" s="130" t="s">
        <v>79</v>
      </c>
      <c r="D1831" s="137"/>
      <c r="E1831" s="138">
        <v>0</v>
      </c>
      <c r="F1831" s="138">
        <v>0</v>
      </c>
      <c r="G1831" s="138">
        <v>0</v>
      </c>
      <c r="H1831" s="138">
        <v>0</v>
      </c>
      <c r="I1831" s="138">
        <v>0</v>
      </c>
      <c r="J1831" s="138">
        <v>0</v>
      </c>
      <c r="K1831" s="138">
        <v>0</v>
      </c>
      <c r="L1831" s="139"/>
      <c r="M1831" s="138">
        <v>0</v>
      </c>
      <c r="N1831" s="139"/>
      <c r="O1831" s="138">
        <v>0</v>
      </c>
      <c r="P1831" s="138">
        <v>0</v>
      </c>
      <c r="Q1831" s="138">
        <v>0</v>
      </c>
      <c r="R1831" s="139"/>
      <c r="S1831" s="138">
        <v>0</v>
      </c>
      <c r="T1831" s="139"/>
      <c r="U1831" s="138">
        <v>0</v>
      </c>
      <c r="V1831" s="138">
        <v>0</v>
      </c>
      <c r="W1831" s="138">
        <v>0</v>
      </c>
      <c r="X1831" s="138">
        <v>0</v>
      </c>
      <c r="Y1831" s="138">
        <v>0</v>
      </c>
      <c r="Z1831" s="139"/>
      <c r="AA1831" s="138">
        <v>0</v>
      </c>
      <c r="AB1831" s="131">
        <v>0</v>
      </c>
    </row>
    <row r="1832" spans="1:28" ht="15" customHeight="1" x14ac:dyDescent="0.25">
      <c r="A1832" s="129" t="str">
        <f>B1832&amp;"-"&amp;COUNTIF($B$3:B1832,B1832)</f>
        <v>511-11</v>
      </c>
      <c r="B1832" s="130">
        <v>511</v>
      </c>
      <c r="C1832" s="130" t="s">
        <v>79</v>
      </c>
      <c r="D1832" s="137"/>
      <c r="E1832" s="138">
        <v>0</v>
      </c>
      <c r="F1832" s="138">
        <v>0</v>
      </c>
      <c r="G1832" s="138">
        <v>0</v>
      </c>
      <c r="H1832" s="138">
        <v>0</v>
      </c>
      <c r="I1832" s="138">
        <v>0</v>
      </c>
      <c r="J1832" s="138">
        <v>0</v>
      </c>
      <c r="K1832" s="138">
        <v>0</v>
      </c>
      <c r="L1832" s="139"/>
      <c r="M1832" s="138">
        <v>0</v>
      </c>
      <c r="N1832" s="139"/>
      <c r="O1832" s="138">
        <v>0</v>
      </c>
      <c r="P1832" s="138">
        <v>0</v>
      </c>
      <c r="Q1832" s="138">
        <v>0</v>
      </c>
      <c r="R1832" s="139"/>
      <c r="S1832" s="138">
        <v>0</v>
      </c>
      <c r="T1832" s="139"/>
      <c r="U1832" s="138">
        <v>0</v>
      </c>
      <c r="V1832" s="138">
        <v>0</v>
      </c>
      <c r="W1832" s="138">
        <v>0</v>
      </c>
      <c r="X1832" s="138">
        <v>0</v>
      </c>
      <c r="Y1832" s="138">
        <v>0</v>
      </c>
      <c r="Z1832" s="139"/>
      <c r="AA1832" s="138">
        <v>0</v>
      </c>
      <c r="AB1832" s="131">
        <v>0</v>
      </c>
    </row>
    <row r="1833" spans="1:28" ht="15" customHeight="1" x14ac:dyDescent="0.25">
      <c r="A1833" s="129" t="str">
        <f>B1833&amp;"-"&amp;COUNTIF($B$3:B1833,B1833)</f>
        <v>511-12</v>
      </c>
      <c r="B1833" s="130">
        <v>511</v>
      </c>
      <c r="C1833" s="130" t="s">
        <v>79</v>
      </c>
      <c r="D1833" s="137"/>
      <c r="E1833" s="138">
        <v>0</v>
      </c>
      <c r="F1833" s="138">
        <v>0</v>
      </c>
      <c r="G1833" s="138">
        <v>0</v>
      </c>
      <c r="H1833" s="138">
        <v>0</v>
      </c>
      <c r="I1833" s="138">
        <v>0</v>
      </c>
      <c r="J1833" s="138">
        <v>0</v>
      </c>
      <c r="K1833" s="138">
        <v>0</v>
      </c>
      <c r="L1833" s="139"/>
      <c r="M1833" s="138">
        <v>0</v>
      </c>
      <c r="N1833" s="139"/>
      <c r="O1833" s="138">
        <v>0</v>
      </c>
      <c r="P1833" s="138">
        <v>0</v>
      </c>
      <c r="Q1833" s="138">
        <v>0</v>
      </c>
      <c r="R1833" s="139"/>
      <c r="S1833" s="138">
        <v>0</v>
      </c>
      <c r="T1833" s="139"/>
      <c r="U1833" s="138">
        <v>0</v>
      </c>
      <c r="V1833" s="138">
        <v>0</v>
      </c>
      <c r="W1833" s="138">
        <v>0</v>
      </c>
      <c r="X1833" s="138">
        <v>0</v>
      </c>
      <c r="Y1833" s="138">
        <v>0</v>
      </c>
      <c r="Z1833" s="139"/>
      <c r="AA1833" s="138">
        <v>0</v>
      </c>
      <c r="AB1833" s="131">
        <v>0</v>
      </c>
    </row>
    <row r="1834" spans="1:28" ht="15" customHeight="1" x14ac:dyDescent="0.25">
      <c r="A1834" s="129" t="str">
        <f>B1834&amp;"-"&amp;COUNTIF($B$3:B1834,B1834)</f>
        <v>525-1</v>
      </c>
      <c r="B1834" s="130">
        <v>525</v>
      </c>
      <c r="C1834" s="130" t="s">
        <v>387</v>
      </c>
      <c r="D1834" s="137">
        <v>43497</v>
      </c>
      <c r="E1834" s="138">
        <v>3.61</v>
      </c>
      <c r="F1834" s="138">
        <v>0</v>
      </c>
      <c r="G1834" s="138">
        <v>0.13</v>
      </c>
      <c r="H1834" s="138">
        <v>0</v>
      </c>
      <c r="I1834" s="138">
        <v>0</v>
      </c>
      <c r="J1834" s="138">
        <v>0</v>
      </c>
      <c r="K1834" s="138">
        <v>0</v>
      </c>
      <c r="L1834" s="139"/>
      <c r="M1834" s="138">
        <v>3.61</v>
      </c>
      <c r="N1834" s="139"/>
      <c r="O1834" s="138">
        <v>0</v>
      </c>
      <c r="P1834" s="138">
        <v>0</v>
      </c>
      <c r="Q1834" s="138">
        <v>0</v>
      </c>
      <c r="R1834" s="139"/>
      <c r="S1834" s="138">
        <v>0</v>
      </c>
      <c r="T1834" s="139"/>
      <c r="U1834" s="138">
        <v>0</v>
      </c>
      <c r="V1834" s="138">
        <v>0</v>
      </c>
      <c r="W1834" s="138">
        <v>0.78</v>
      </c>
      <c r="X1834" s="138">
        <v>0</v>
      </c>
      <c r="Y1834" s="138">
        <v>0</v>
      </c>
      <c r="Z1834" s="139"/>
      <c r="AA1834" s="138">
        <v>0</v>
      </c>
      <c r="AB1834" s="131">
        <v>0</v>
      </c>
    </row>
    <row r="1835" spans="1:28" ht="15" customHeight="1" x14ac:dyDescent="0.25">
      <c r="A1835" s="129" t="str">
        <f>B1835&amp;"-"&amp;COUNTIF($B$3:B1835,B1835)</f>
        <v>525-2</v>
      </c>
      <c r="B1835" s="130">
        <v>525</v>
      </c>
      <c r="C1835" s="130" t="s">
        <v>387</v>
      </c>
      <c r="D1835" s="137">
        <v>49833</v>
      </c>
      <c r="E1835" s="138">
        <v>1.76</v>
      </c>
      <c r="F1835" s="138">
        <v>0</v>
      </c>
      <c r="G1835" s="138">
        <v>0.64</v>
      </c>
      <c r="H1835" s="138">
        <v>0</v>
      </c>
      <c r="I1835" s="138">
        <v>0</v>
      </c>
      <c r="J1835" s="138">
        <v>0</v>
      </c>
      <c r="K1835" s="138">
        <v>0</v>
      </c>
      <c r="L1835" s="139"/>
      <c r="M1835" s="138">
        <v>1.1200000000000001</v>
      </c>
      <c r="N1835" s="139"/>
      <c r="O1835" s="138">
        <v>0</v>
      </c>
      <c r="P1835" s="138">
        <v>0</v>
      </c>
      <c r="Q1835" s="138">
        <v>0</v>
      </c>
      <c r="R1835" s="139"/>
      <c r="S1835" s="138">
        <v>0</v>
      </c>
      <c r="T1835" s="139"/>
      <c r="U1835" s="138">
        <v>0</v>
      </c>
      <c r="V1835" s="138">
        <v>0</v>
      </c>
      <c r="W1835" s="138">
        <v>0.56000000000000005</v>
      </c>
      <c r="X1835" s="138">
        <v>0</v>
      </c>
      <c r="Y1835" s="138">
        <v>0</v>
      </c>
      <c r="Z1835" s="139"/>
      <c r="AA1835" s="138">
        <v>0</v>
      </c>
      <c r="AB1835" s="131">
        <v>0</v>
      </c>
    </row>
    <row r="1836" spans="1:28" ht="15" customHeight="1" x14ac:dyDescent="0.25">
      <c r="A1836" s="129" t="str">
        <f>B1836&amp;"-"&amp;COUNTIF($B$3:B1836,B1836)</f>
        <v>525-3</v>
      </c>
      <c r="B1836" s="130">
        <v>525</v>
      </c>
      <c r="C1836" s="130" t="s">
        <v>387</v>
      </c>
      <c r="D1836" s="137">
        <v>43711</v>
      </c>
      <c r="E1836" s="138">
        <v>53.43</v>
      </c>
      <c r="F1836" s="138">
        <v>0</v>
      </c>
      <c r="G1836" s="138">
        <v>10.67</v>
      </c>
      <c r="H1836" s="138">
        <v>1.86</v>
      </c>
      <c r="I1836" s="138">
        <v>0</v>
      </c>
      <c r="J1836" s="138">
        <v>0</v>
      </c>
      <c r="K1836" s="138">
        <v>0</v>
      </c>
      <c r="L1836" s="139"/>
      <c r="M1836" s="138">
        <v>45.85</v>
      </c>
      <c r="N1836" s="139"/>
      <c r="O1836" s="138">
        <v>0</v>
      </c>
      <c r="P1836" s="138">
        <v>0.57999999999999996</v>
      </c>
      <c r="Q1836" s="138">
        <v>0</v>
      </c>
      <c r="R1836" s="139"/>
      <c r="S1836" s="138">
        <v>0</v>
      </c>
      <c r="T1836" s="139"/>
      <c r="U1836" s="138">
        <v>0</v>
      </c>
      <c r="V1836" s="138">
        <v>0</v>
      </c>
      <c r="W1836" s="138">
        <v>34.15</v>
      </c>
      <c r="X1836" s="138">
        <v>0</v>
      </c>
      <c r="Y1836" s="138">
        <v>0</v>
      </c>
      <c r="Z1836" s="139"/>
      <c r="AA1836" s="138">
        <v>0</v>
      </c>
      <c r="AB1836" s="131">
        <v>0</v>
      </c>
    </row>
    <row r="1837" spans="1:28" ht="15" customHeight="1" x14ac:dyDescent="0.25">
      <c r="A1837" s="129" t="str">
        <f>B1837&amp;"-"&amp;COUNTIF($B$3:B1837,B1837)</f>
        <v>525-4</v>
      </c>
      <c r="B1837" s="130">
        <v>525</v>
      </c>
      <c r="C1837" s="130" t="s">
        <v>387</v>
      </c>
      <c r="D1837" s="137">
        <v>49841</v>
      </c>
      <c r="E1837" s="138">
        <v>0.49</v>
      </c>
      <c r="F1837" s="138">
        <v>0</v>
      </c>
      <c r="G1837" s="138">
        <v>0</v>
      </c>
      <c r="H1837" s="138">
        <v>0</v>
      </c>
      <c r="I1837" s="138">
        <v>0</v>
      </c>
      <c r="J1837" s="138">
        <v>0</v>
      </c>
      <c r="K1837" s="138">
        <v>0</v>
      </c>
      <c r="L1837" s="139"/>
      <c r="M1837" s="138">
        <v>0.49</v>
      </c>
      <c r="N1837" s="139"/>
      <c r="O1837" s="138">
        <v>0</v>
      </c>
      <c r="P1837" s="138">
        <v>0</v>
      </c>
      <c r="Q1837" s="138">
        <v>0</v>
      </c>
      <c r="R1837" s="139"/>
      <c r="S1837" s="138">
        <v>0</v>
      </c>
      <c r="T1837" s="139"/>
      <c r="U1837" s="138">
        <v>0</v>
      </c>
      <c r="V1837" s="138">
        <v>0</v>
      </c>
      <c r="W1837" s="138">
        <v>0</v>
      </c>
      <c r="X1837" s="138">
        <v>0</v>
      </c>
      <c r="Y1837" s="138">
        <v>0</v>
      </c>
      <c r="Z1837" s="139"/>
      <c r="AA1837" s="138">
        <v>0</v>
      </c>
      <c r="AB1837" s="131">
        <v>0</v>
      </c>
    </row>
    <row r="1838" spans="1:28" ht="15" customHeight="1" x14ac:dyDescent="0.25">
      <c r="A1838" s="129" t="str">
        <f>B1838&amp;"-"&amp;COUNTIF($B$3:B1838,B1838)</f>
        <v>525-5</v>
      </c>
      <c r="B1838" s="130">
        <v>525</v>
      </c>
      <c r="C1838" s="130" t="s">
        <v>387</v>
      </c>
      <c r="D1838" s="137">
        <v>44164</v>
      </c>
      <c r="E1838" s="138">
        <v>0.16</v>
      </c>
      <c r="F1838" s="138">
        <v>0</v>
      </c>
      <c r="G1838" s="138">
        <v>0</v>
      </c>
      <c r="H1838" s="138">
        <v>0</v>
      </c>
      <c r="I1838" s="138">
        <v>0</v>
      </c>
      <c r="J1838" s="138">
        <v>0</v>
      </c>
      <c r="K1838" s="138">
        <v>0</v>
      </c>
      <c r="L1838" s="139"/>
      <c r="M1838" s="138">
        <v>0</v>
      </c>
      <c r="N1838" s="139"/>
      <c r="O1838" s="138">
        <v>0</v>
      </c>
      <c r="P1838" s="138">
        <v>0</v>
      </c>
      <c r="Q1838" s="138">
        <v>0</v>
      </c>
      <c r="R1838" s="139"/>
      <c r="S1838" s="138">
        <v>0</v>
      </c>
      <c r="T1838" s="139"/>
      <c r="U1838" s="138">
        <v>0</v>
      </c>
      <c r="V1838" s="138">
        <v>0</v>
      </c>
      <c r="W1838" s="138">
        <v>0</v>
      </c>
      <c r="X1838" s="138">
        <v>0</v>
      </c>
      <c r="Y1838" s="138">
        <v>0</v>
      </c>
      <c r="Z1838" s="139"/>
      <c r="AA1838" s="138">
        <v>0</v>
      </c>
      <c r="AB1838" s="131">
        <v>0</v>
      </c>
    </row>
    <row r="1839" spans="1:28" ht="15" customHeight="1" x14ac:dyDescent="0.25">
      <c r="A1839" s="129" t="str">
        <f>B1839&amp;"-"&amp;COUNTIF($B$3:B1839,B1839)</f>
        <v>525-6</v>
      </c>
      <c r="B1839" s="130">
        <v>525</v>
      </c>
      <c r="C1839" s="130" t="s">
        <v>387</v>
      </c>
      <c r="D1839" s="137">
        <v>49874</v>
      </c>
      <c r="E1839" s="138">
        <v>0.39</v>
      </c>
      <c r="F1839" s="138">
        <v>0</v>
      </c>
      <c r="G1839" s="138">
        <v>0.24</v>
      </c>
      <c r="H1839" s="138">
        <v>0</v>
      </c>
      <c r="I1839" s="138">
        <v>0</v>
      </c>
      <c r="J1839" s="138">
        <v>0</v>
      </c>
      <c r="K1839" s="138">
        <v>0</v>
      </c>
      <c r="L1839" s="139"/>
      <c r="M1839" s="138">
        <v>0.39</v>
      </c>
      <c r="N1839" s="139"/>
      <c r="O1839" s="138">
        <v>0</v>
      </c>
      <c r="P1839" s="138">
        <v>0</v>
      </c>
      <c r="Q1839" s="138">
        <v>0</v>
      </c>
      <c r="R1839" s="139"/>
      <c r="S1839" s="138">
        <v>0</v>
      </c>
      <c r="T1839" s="139"/>
      <c r="U1839" s="138">
        <v>0</v>
      </c>
      <c r="V1839" s="138">
        <v>0</v>
      </c>
      <c r="W1839" s="138">
        <v>0</v>
      </c>
      <c r="X1839" s="138">
        <v>0</v>
      </c>
      <c r="Y1839" s="138">
        <v>0</v>
      </c>
      <c r="Z1839" s="139"/>
      <c r="AA1839" s="138">
        <v>0</v>
      </c>
      <c r="AB1839" s="131">
        <v>0</v>
      </c>
    </row>
    <row r="1840" spans="1:28" ht="15" customHeight="1" x14ac:dyDescent="0.25">
      <c r="A1840" s="129" t="str">
        <f>B1840&amp;"-"&amp;COUNTIF($B$3:B1840,B1840)</f>
        <v>525-7</v>
      </c>
      <c r="B1840" s="130">
        <v>525</v>
      </c>
      <c r="C1840" s="130" t="s">
        <v>387</v>
      </c>
      <c r="D1840" s="137">
        <v>49882</v>
      </c>
      <c r="E1840" s="138">
        <v>2.19</v>
      </c>
      <c r="F1840" s="138">
        <v>0</v>
      </c>
      <c r="G1840" s="138">
        <v>1.56</v>
      </c>
      <c r="H1840" s="138">
        <v>0</v>
      </c>
      <c r="I1840" s="138">
        <v>0</v>
      </c>
      <c r="J1840" s="138">
        <v>0</v>
      </c>
      <c r="K1840" s="138">
        <v>0</v>
      </c>
      <c r="L1840" s="139"/>
      <c r="M1840" s="138">
        <v>2.19</v>
      </c>
      <c r="N1840" s="139"/>
      <c r="O1840" s="138">
        <v>0</v>
      </c>
      <c r="P1840" s="138">
        <v>0</v>
      </c>
      <c r="Q1840" s="138">
        <v>0</v>
      </c>
      <c r="R1840" s="139"/>
      <c r="S1840" s="138">
        <v>0</v>
      </c>
      <c r="T1840" s="139"/>
      <c r="U1840" s="138">
        <v>0</v>
      </c>
      <c r="V1840" s="138">
        <v>0</v>
      </c>
      <c r="W1840" s="138">
        <v>2.2400000000000002</v>
      </c>
      <c r="X1840" s="138">
        <v>0</v>
      </c>
      <c r="Y1840" s="138">
        <v>0</v>
      </c>
      <c r="Z1840" s="139"/>
      <c r="AA1840" s="138">
        <v>0</v>
      </c>
      <c r="AB1840" s="131">
        <v>0</v>
      </c>
    </row>
    <row r="1841" spans="1:28" ht="15" customHeight="1" x14ac:dyDescent="0.25">
      <c r="A1841" s="129" t="str">
        <f>B1841&amp;"-"&amp;COUNTIF($B$3:B1841,B1841)</f>
        <v>525-8</v>
      </c>
      <c r="B1841" s="130">
        <v>525</v>
      </c>
      <c r="C1841" s="130" t="s">
        <v>387</v>
      </c>
      <c r="D1841" s="137">
        <v>44354</v>
      </c>
      <c r="E1841" s="138">
        <v>2.91</v>
      </c>
      <c r="F1841" s="138">
        <v>0</v>
      </c>
      <c r="G1841" s="138">
        <v>0.97</v>
      </c>
      <c r="H1841" s="138">
        <v>0.42</v>
      </c>
      <c r="I1841" s="138">
        <v>0</v>
      </c>
      <c r="J1841" s="138">
        <v>0</v>
      </c>
      <c r="K1841" s="138">
        <v>0</v>
      </c>
      <c r="L1841" s="139"/>
      <c r="M1841" s="138">
        <v>2.2799999999999998</v>
      </c>
      <c r="N1841" s="139"/>
      <c r="O1841" s="138">
        <v>0</v>
      </c>
      <c r="P1841" s="138">
        <v>0</v>
      </c>
      <c r="Q1841" s="138">
        <v>0</v>
      </c>
      <c r="R1841" s="139"/>
      <c r="S1841" s="138">
        <v>0</v>
      </c>
      <c r="T1841" s="139"/>
      <c r="U1841" s="138">
        <v>0</v>
      </c>
      <c r="V1841" s="138">
        <v>0</v>
      </c>
      <c r="W1841" s="138">
        <v>0.96</v>
      </c>
      <c r="X1841" s="138">
        <v>0</v>
      </c>
      <c r="Y1841" s="138">
        <v>0</v>
      </c>
      <c r="Z1841" s="139"/>
      <c r="AA1841" s="138">
        <v>0</v>
      </c>
      <c r="AB1841" s="131">
        <v>0</v>
      </c>
    </row>
    <row r="1842" spans="1:28" ht="15" customHeight="1" x14ac:dyDescent="0.25">
      <c r="A1842" s="129" t="str">
        <f>B1842&amp;"-"&amp;COUNTIF($B$3:B1842,B1842)</f>
        <v>525-9</v>
      </c>
      <c r="B1842" s="130">
        <v>525</v>
      </c>
      <c r="C1842" s="130" t="s">
        <v>387</v>
      </c>
      <c r="D1842" s="137">
        <v>49890</v>
      </c>
      <c r="E1842" s="138">
        <v>0.68</v>
      </c>
      <c r="F1842" s="138">
        <v>0</v>
      </c>
      <c r="G1842" s="138">
        <v>0.68</v>
      </c>
      <c r="H1842" s="138">
        <v>0</v>
      </c>
      <c r="I1842" s="138">
        <v>0</v>
      </c>
      <c r="J1842" s="138">
        <v>0</v>
      </c>
      <c r="K1842" s="138">
        <v>0</v>
      </c>
      <c r="L1842" s="139"/>
      <c r="M1842" s="138">
        <v>0.68</v>
      </c>
      <c r="N1842" s="139"/>
      <c r="O1842" s="138">
        <v>0</v>
      </c>
      <c r="P1842" s="138">
        <v>0</v>
      </c>
      <c r="Q1842" s="138">
        <v>0</v>
      </c>
      <c r="R1842" s="139"/>
      <c r="S1842" s="138">
        <v>0</v>
      </c>
      <c r="T1842" s="139"/>
      <c r="U1842" s="138">
        <v>0</v>
      </c>
      <c r="V1842" s="138">
        <v>0</v>
      </c>
      <c r="W1842" s="138">
        <v>0</v>
      </c>
      <c r="X1842" s="138">
        <v>0</v>
      </c>
      <c r="Y1842" s="138">
        <v>0</v>
      </c>
      <c r="Z1842" s="139"/>
      <c r="AA1842" s="138">
        <v>0</v>
      </c>
      <c r="AB1842" s="131">
        <v>0</v>
      </c>
    </row>
    <row r="1843" spans="1:28" ht="15" customHeight="1" x14ac:dyDescent="0.25">
      <c r="A1843" s="129" t="str">
        <f>B1843&amp;"-"&amp;COUNTIF($B$3:B1843,B1843)</f>
        <v>525-10</v>
      </c>
      <c r="B1843" s="130">
        <v>525</v>
      </c>
      <c r="C1843" s="130" t="s">
        <v>387</v>
      </c>
      <c r="D1843" s="137">
        <v>44503</v>
      </c>
      <c r="E1843" s="138">
        <v>2</v>
      </c>
      <c r="F1843" s="138">
        <v>0</v>
      </c>
      <c r="G1843" s="138">
        <v>0</v>
      </c>
      <c r="H1843" s="138">
        <v>1</v>
      </c>
      <c r="I1843" s="138">
        <v>0</v>
      </c>
      <c r="J1843" s="138">
        <v>0</v>
      </c>
      <c r="K1843" s="138">
        <v>0</v>
      </c>
      <c r="L1843" s="139"/>
      <c r="M1843" s="138">
        <v>0</v>
      </c>
      <c r="N1843" s="139"/>
      <c r="O1843" s="138">
        <v>0</v>
      </c>
      <c r="P1843" s="138">
        <v>0</v>
      </c>
      <c r="Q1843" s="138">
        <v>0</v>
      </c>
      <c r="R1843" s="139"/>
      <c r="S1843" s="138">
        <v>0</v>
      </c>
      <c r="T1843" s="139"/>
      <c r="U1843" s="138">
        <v>0</v>
      </c>
      <c r="V1843" s="138">
        <v>0</v>
      </c>
      <c r="W1843" s="138">
        <v>1.67</v>
      </c>
      <c r="X1843" s="138">
        <v>0</v>
      </c>
      <c r="Y1843" s="138">
        <v>0</v>
      </c>
      <c r="Z1843" s="139"/>
      <c r="AA1843" s="138">
        <v>0</v>
      </c>
      <c r="AB1843" s="131">
        <v>0</v>
      </c>
    </row>
    <row r="1844" spans="1:28" ht="15" customHeight="1" x14ac:dyDescent="0.25">
      <c r="A1844" s="129" t="str">
        <f>B1844&amp;"-"&amp;COUNTIF($B$3:B1844,B1844)</f>
        <v>525-11</v>
      </c>
      <c r="B1844" s="130">
        <v>525</v>
      </c>
      <c r="C1844" s="130" t="s">
        <v>387</v>
      </c>
      <c r="D1844" s="137">
        <v>49916</v>
      </c>
      <c r="E1844" s="138">
        <v>1.06</v>
      </c>
      <c r="F1844" s="138">
        <v>0</v>
      </c>
      <c r="G1844" s="138">
        <v>0</v>
      </c>
      <c r="H1844" s="138">
        <v>0.95</v>
      </c>
      <c r="I1844" s="138">
        <v>0</v>
      </c>
      <c r="J1844" s="138">
        <v>0</v>
      </c>
      <c r="K1844" s="138">
        <v>0</v>
      </c>
      <c r="L1844" s="139"/>
      <c r="M1844" s="138">
        <v>0.95</v>
      </c>
      <c r="N1844" s="139"/>
      <c r="O1844" s="138">
        <v>0</v>
      </c>
      <c r="P1844" s="138">
        <v>0</v>
      </c>
      <c r="Q1844" s="138">
        <v>0</v>
      </c>
      <c r="R1844" s="139"/>
      <c r="S1844" s="138">
        <v>0</v>
      </c>
      <c r="T1844" s="139"/>
      <c r="U1844" s="138">
        <v>0</v>
      </c>
      <c r="V1844" s="138">
        <v>0</v>
      </c>
      <c r="W1844" s="138">
        <v>2.75</v>
      </c>
      <c r="X1844" s="138">
        <v>0</v>
      </c>
      <c r="Y1844" s="138">
        <v>0</v>
      </c>
      <c r="Z1844" s="139"/>
      <c r="AA1844" s="138">
        <v>0</v>
      </c>
      <c r="AB1844" s="131">
        <v>0</v>
      </c>
    </row>
    <row r="1845" spans="1:28" ht="15" customHeight="1" x14ac:dyDescent="0.25">
      <c r="A1845" s="129" t="str">
        <f>B1845&amp;"-"&amp;COUNTIF($B$3:B1845,B1845)</f>
        <v>525-12</v>
      </c>
      <c r="B1845" s="130">
        <v>525</v>
      </c>
      <c r="C1845" s="130" t="s">
        <v>387</v>
      </c>
      <c r="D1845" s="137">
        <v>49924</v>
      </c>
      <c r="E1845" s="138">
        <v>2.5299999999999998</v>
      </c>
      <c r="F1845" s="138">
        <v>0</v>
      </c>
      <c r="G1845" s="138">
        <v>0.63</v>
      </c>
      <c r="H1845" s="138">
        <v>0</v>
      </c>
      <c r="I1845" s="138">
        <v>0</v>
      </c>
      <c r="J1845" s="138">
        <v>0</v>
      </c>
      <c r="K1845" s="138">
        <v>0</v>
      </c>
      <c r="L1845" s="139"/>
      <c r="M1845" s="138">
        <v>2.0099999999999998</v>
      </c>
      <c r="N1845" s="139"/>
      <c r="O1845" s="138">
        <v>0</v>
      </c>
      <c r="P1845" s="138">
        <v>0</v>
      </c>
      <c r="Q1845" s="138">
        <v>0</v>
      </c>
      <c r="R1845" s="139"/>
      <c r="S1845" s="138">
        <v>0</v>
      </c>
      <c r="T1845" s="139"/>
      <c r="U1845" s="138">
        <v>0</v>
      </c>
      <c r="V1845" s="138">
        <v>0</v>
      </c>
      <c r="W1845" s="138">
        <v>3.17</v>
      </c>
      <c r="X1845" s="138">
        <v>0</v>
      </c>
      <c r="Y1845" s="138">
        <v>0</v>
      </c>
      <c r="Z1845" s="139"/>
      <c r="AA1845" s="138">
        <v>0</v>
      </c>
      <c r="AB1845" s="131">
        <v>0</v>
      </c>
    </row>
    <row r="1846" spans="1:28" ht="15" customHeight="1" x14ac:dyDescent="0.25">
      <c r="A1846" s="129" t="str">
        <f>B1846&amp;"-"&amp;COUNTIF($B$3:B1846,B1846)</f>
        <v>525-13</v>
      </c>
      <c r="B1846" s="130">
        <v>525</v>
      </c>
      <c r="C1846" s="130" t="s">
        <v>387</v>
      </c>
      <c r="D1846" s="137">
        <v>49932</v>
      </c>
      <c r="E1846" s="138">
        <v>25.86</v>
      </c>
      <c r="F1846" s="138">
        <v>0</v>
      </c>
      <c r="G1846" s="138">
        <v>7.82</v>
      </c>
      <c r="H1846" s="138">
        <v>0.67</v>
      </c>
      <c r="I1846" s="138">
        <v>0</v>
      </c>
      <c r="J1846" s="138">
        <v>0</v>
      </c>
      <c r="K1846" s="138">
        <v>0</v>
      </c>
      <c r="L1846" s="139"/>
      <c r="M1846" s="138">
        <v>20.86</v>
      </c>
      <c r="N1846" s="139"/>
      <c r="O1846" s="138">
        <v>0</v>
      </c>
      <c r="P1846" s="138">
        <v>0</v>
      </c>
      <c r="Q1846" s="138">
        <v>0</v>
      </c>
      <c r="R1846" s="139"/>
      <c r="S1846" s="138">
        <v>0</v>
      </c>
      <c r="T1846" s="139"/>
      <c r="U1846" s="138">
        <v>0</v>
      </c>
      <c r="V1846" s="138">
        <v>0</v>
      </c>
      <c r="W1846" s="138">
        <v>17.260000000000002</v>
      </c>
      <c r="X1846" s="138">
        <v>0</v>
      </c>
      <c r="Y1846" s="138">
        <v>0</v>
      </c>
      <c r="Z1846" s="139"/>
      <c r="AA1846" s="138">
        <v>0</v>
      </c>
      <c r="AB1846" s="131">
        <v>0</v>
      </c>
    </row>
    <row r="1847" spans="1:28" ht="15" customHeight="1" x14ac:dyDescent="0.25">
      <c r="A1847" s="129" t="str">
        <f>B1847&amp;"-"&amp;COUNTIF($B$3:B1847,B1847)</f>
        <v>525-14</v>
      </c>
      <c r="B1847" s="130">
        <v>525</v>
      </c>
      <c r="C1847" s="130" t="s">
        <v>387</v>
      </c>
      <c r="D1847" s="137"/>
      <c r="E1847" s="138">
        <v>0</v>
      </c>
      <c r="F1847" s="138">
        <v>0</v>
      </c>
      <c r="G1847" s="138">
        <v>0</v>
      </c>
      <c r="H1847" s="138">
        <v>0</v>
      </c>
      <c r="I1847" s="138">
        <v>0</v>
      </c>
      <c r="J1847" s="138">
        <v>0</v>
      </c>
      <c r="K1847" s="138">
        <v>0</v>
      </c>
      <c r="L1847" s="139"/>
      <c r="M1847" s="138">
        <v>0</v>
      </c>
      <c r="N1847" s="139"/>
      <c r="O1847" s="138">
        <v>0</v>
      </c>
      <c r="P1847" s="138">
        <v>0</v>
      </c>
      <c r="Q1847" s="138">
        <v>0</v>
      </c>
      <c r="R1847" s="139"/>
      <c r="S1847" s="138">
        <v>0</v>
      </c>
      <c r="T1847" s="139"/>
      <c r="U1847" s="138">
        <v>0</v>
      </c>
      <c r="V1847" s="138">
        <v>0</v>
      </c>
      <c r="W1847" s="138">
        <v>0</v>
      </c>
      <c r="X1847" s="138">
        <v>0</v>
      </c>
      <c r="Y1847" s="138">
        <v>0</v>
      </c>
      <c r="Z1847" s="139"/>
      <c r="AA1847" s="138">
        <v>0</v>
      </c>
      <c r="AB1847" s="131">
        <v>0</v>
      </c>
    </row>
    <row r="1848" spans="1:28" ht="15" customHeight="1" x14ac:dyDescent="0.25">
      <c r="A1848" s="129" t="str">
        <f>B1848&amp;"-"&amp;COUNTIF($B$3:B1848,B1848)</f>
        <v>525-15</v>
      </c>
      <c r="B1848" s="130">
        <v>525</v>
      </c>
      <c r="C1848" s="130" t="s">
        <v>387</v>
      </c>
      <c r="D1848" s="137"/>
      <c r="E1848" s="138">
        <v>0</v>
      </c>
      <c r="F1848" s="138">
        <v>0</v>
      </c>
      <c r="G1848" s="138">
        <v>0</v>
      </c>
      <c r="H1848" s="138">
        <v>0</v>
      </c>
      <c r="I1848" s="138">
        <v>0</v>
      </c>
      <c r="J1848" s="138">
        <v>0</v>
      </c>
      <c r="K1848" s="138">
        <v>0</v>
      </c>
      <c r="L1848" s="139"/>
      <c r="M1848" s="138">
        <v>0</v>
      </c>
      <c r="N1848" s="139"/>
      <c r="O1848" s="138">
        <v>0</v>
      </c>
      <c r="P1848" s="138">
        <v>0</v>
      </c>
      <c r="Q1848" s="138">
        <v>0</v>
      </c>
      <c r="R1848" s="139"/>
      <c r="S1848" s="138">
        <v>0</v>
      </c>
      <c r="T1848" s="139"/>
      <c r="U1848" s="138">
        <v>0</v>
      </c>
      <c r="V1848" s="138">
        <v>0</v>
      </c>
      <c r="W1848" s="138">
        <v>0</v>
      </c>
      <c r="X1848" s="138">
        <v>0</v>
      </c>
      <c r="Y1848" s="138">
        <v>0</v>
      </c>
      <c r="Z1848" s="139"/>
      <c r="AA1848" s="138">
        <v>0</v>
      </c>
      <c r="AB1848" s="131">
        <v>0</v>
      </c>
    </row>
    <row r="1849" spans="1:28" ht="15" customHeight="1" x14ac:dyDescent="0.25">
      <c r="A1849" s="129" t="str">
        <f>B1849&amp;"-"&amp;COUNTIF($B$3:B1849,B1849)</f>
        <v>525-16</v>
      </c>
      <c r="B1849" s="130">
        <v>525</v>
      </c>
      <c r="C1849" s="130" t="s">
        <v>387</v>
      </c>
      <c r="D1849" s="137"/>
      <c r="E1849" s="138">
        <v>0</v>
      </c>
      <c r="F1849" s="138">
        <v>0</v>
      </c>
      <c r="G1849" s="138">
        <v>0</v>
      </c>
      <c r="H1849" s="138">
        <v>0</v>
      </c>
      <c r="I1849" s="138">
        <v>0</v>
      </c>
      <c r="J1849" s="138">
        <v>0</v>
      </c>
      <c r="K1849" s="138">
        <v>0</v>
      </c>
      <c r="L1849" s="139"/>
      <c r="M1849" s="138">
        <v>0</v>
      </c>
      <c r="N1849" s="139"/>
      <c r="O1849" s="138">
        <v>0</v>
      </c>
      <c r="P1849" s="138">
        <v>0</v>
      </c>
      <c r="Q1849" s="138">
        <v>0</v>
      </c>
      <c r="R1849" s="139"/>
      <c r="S1849" s="138">
        <v>0</v>
      </c>
      <c r="T1849" s="139"/>
      <c r="U1849" s="138">
        <v>0</v>
      </c>
      <c r="V1849" s="138">
        <v>0</v>
      </c>
      <c r="W1849" s="138">
        <v>0</v>
      </c>
      <c r="X1849" s="138">
        <v>0</v>
      </c>
      <c r="Y1849" s="138">
        <v>0</v>
      </c>
      <c r="Z1849" s="139"/>
      <c r="AA1849" s="138">
        <v>0</v>
      </c>
      <c r="AB1849" s="131">
        <v>0</v>
      </c>
    </row>
    <row r="1850" spans="1:28" ht="15" customHeight="1" x14ac:dyDescent="0.25">
      <c r="A1850" s="129" t="str">
        <f>B1850&amp;"-"&amp;COUNTIF($B$3:B1850,B1850)</f>
        <v>525-17</v>
      </c>
      <c r="B1850" s="130">
        <v>525</v>
      </c>
      <c r="C1850" s="130" t="s">
        <v>387</v>
      </c>
      <c r="D1850" s="137"/>
      <c r="E1850" s="138">
        <v>0</v>
      </c>
      <c r="F1850" s="138">
        <v>0</v>
      </c>
      <c r="G1850" s="138">
        <v>0</v>
      </c>
      <c r="H1850" s="138">
        <v>0</v>
      </c>
      <c r="I1850" s="138">
        <v>0</v>
      </c>
      <c r="J1850" s="138">
        <v>0</v>
      </c>
      <c r="K1850" s="138">
        <v>0</v>
      </c>
      <c r="L1850" s="139"/>
      <c r="M1850" s="138">
        <v>0</v>
      </c>
      <c r="N1850" s="139"/>
      <c r="O1850" s="138">
        <v>0</v>
      </c>
      <c r="P1850" s="138">
        <v>0</v>
      </c>
      <c r="Q1850" s="138">
        <v>0</v>
      </c>
      <c r="R1850" s="139"/>
      <c r="S1850" s="138">
        <v>0</v>
      </c>
      <c r="T1850" s="139"/>
      <c r="U1850" s="138">
        <v>0</v>
      </c>
      <c r="V1850" s="138">
        <v>0</v>
      </c>
      <c r="W1850" s="138">
        <v>0</v>
      </c>
      <c r="X1850" s="138">
        <v>0</v>
      </c>
      <c r="Y1850" s="138">
        <v>0</v>
      </c>
      <c r="Z1850" s="139"/>
      <c r="AA1850" s="138">
        <v>0</v>
      </c>
      <c r="AB1850" s="131">
        <v>0</v>
      </c>
    </row>
    <row r="1851" spans="1:28" ht="15" customHeight="1" x14ac:dyDescent="0.25">
      <c r="A1851" s="129" t="str">
        <f>B1851&amp;"-"&amp;COUNTIF($B$3:B1851,B1851)</f>
        <v>525-18</v>
      </c>
      <c r="B1851" s="130">
        <v>525</v>
      </c>
      <c r="C1851" s="130" t="s">
        <v>387</v>
      </c>
      <c r="D1851" s="137"/>
      <c r="E1851" s="138">
        <v>0</v>
      </c>
      <c r="F1851" s="138">
        <v>0</v>
      </c>
      <c r="G1851" s="138">
        <v>0</v>
      </c>
      <c r="H1851" s="138">
        <v>0</v>
      </c>
      <c r="I1851" s="138">
        <v>0</v>
      </c>
      <c r="J1851" s="138">
        <v>0</v>
      </c>
      <c r="K1851" s="138">
        <v>0</v>
      </c>
      <c r="L1851" s="139"/>
      <c r="M1851" s="138">
        <v>0</v>
      </c>
      <c r="N1851" s="139"/>
      <c r="O1851" s="138">
        <v>0</v>
      </c>
      <c r="P1851" s="138">
        <v>0</v>
      </c>
      <c r="Q1851" s="138">
        <v>0</v>
      </c>
      <c r="R1851" s="139"/>
      <c r="S1851" s="138">
        <v>0</v>
      </c>
      <c r="T1851" s="139"/>
      <c r="U1851" s="138">
        <v>0</v>
      </c>
      <c r="V1851" s="138">
        <v>0</v>
      </c>
      <c r="W1851" s="138">
        <v>0</v>
      </c>
      <c r="X1851" s="138">
        <v>0</v>
      </c>
      <c r="Y1851" s="138">
        <v>0</v>
      </c>
      <c r="Z1851" s="139"/>
      <c r="AA1851" s="138">
        <v>0</v>
      </c>
      <c r="AB1851" s="131">
        <v>0</v>
      </c>
    </row>
    <row r="1852" spans="1:28" ht="15" customHeight="1" x14ac:dyDescent="0.25">
      <c r="A1852" s="129" t="str">
        <f>B1852&amp;"-"&amp;COUNTIF($B$3:B1852,B1852)</f>
        <v>525-19</v>
      </c>
      <c r="B1852" s="130">
        <v>525</v>
      </c>
      <c r="C1852" s="130" t="s">
        <v>387</v>
      </c>
      <c r="D1852" s="137"/>
      <c r="E1852" s="138">
        <v>0</v>
      </c>
      <c r="F1852" s="138">
        <v>0</v>
      </c>
      <c r="G1852" s="138">
        <v>0</v>
      </c>
      <c r="H1852" s="138">
        <v>0</v>
      </c>
      <c r="I1852" s="138">
        <v>0</v>
      </c>
      <c r="J1852" s="138">
        <v>0</v>
      </c>
      <c r="K1852" s="138">
        <v>0</v>
      </c>
      <c r="L1852" s="139"/>
      <c r="M1852" s="138">
        <v>0</v>
      </c>
      <c r="N1852" s="139"/>
      <c r="O1852" s="138">
        <v>0</v>
      </c>
      <c r="P1852" s="138">
        <v>0</v>
      </c>
      <c r="Q1852" s="138">
        <v>0</v>
      </c>
      <c r="R1852" s="139"/>
      <c r="S1852" s="138">
        <v>0</v>
      </c>
      <c r="T1852" s="139"/>
      <c r="U1852" s="138">
        <v>0</v>
      </c>
      <c r="V1852" s="138">
        <v>0</v>
      </c>
      <c r="W1852" s="138">
        <v>0</v>
      </c>
      <c r="X1852" s="138">
        <v>0</v>
      </c>
      <c r="Y1852" s="138">
        <v>0</v>
      </c>
      <c r="Z1852" s="139"/>
      <c r="AA1852" s="138">
        <v>0</v>
      </c>
      <c r="AB1852" s="131">
        <v>0</v>
      </c>
    </row>
    <row r="1853" spans="1:28" ht="15" customHeight="1" x14ac:dyDescent="0.25">
      <c r="A1853" s="129" t="str">
        <f>B1853&amp;"-"&amp;COUNTIF($B$3:B1853,B1853)</f>
        <v>525-20</v>
      </c>
      <c r="B1853" s="130">
        <v>525</v>
      </c>
      <c r="C1853" s="130" t="s">
        <v>387</v>
      </c>
      <c r="D1853" s="137"/>
      <c r="E1853" s="138">
        <v>0</v>
      </c>
      <c r="F1853" s="138">
        <v>0</v>
      </c>
      <c r="G1853" s="138">
        <v>0</v>
      </c>
      <c r="H1853" s="138">
        <v>0</v>
      </c>
      <c r="I1853" s="138">
        <v>0</v>
      </c>
      <c r="J1853" s="138">
        <v>0</v>
      </c>
      <c r="K1853" s="138">
        <v>0</v>
      </c>
      <c r="L1853" s="139"/>
      <c r="M1853" s="138">
        <v>0</v>
      </c>
      <c r="N1853" s="139"/>
      <c r="O1853" s="138">
        <v>0</v>
      </c>
      <c r="P1853" s="138">
        <v>0</v>
      </c>
      <c r="Q1853" s="138">
        <v>0</v>
      </c>
      <c r="R1853" s="139"/>
      <c r="S1853" s="138">
        <v>0</v>
      </c>
      <c r="T1853" s="139"/>
      <c r="U1853" s="138">
        <v>0</v>
      </c>
      <c r="V1853" s="138">
        <v>0</v>
      </c>
      <c r="W1853" s="138">
        <v>0</v>
      </c>
      <c r="X1853" s="138">
        <v>0</v>
      </c>
      <c r="Y1853" s="138">
        <v>0</v>
      </c>
      <c r="Z1853" s="139"/>
      <c r="AA1853" s="138">
        <v>0</v>
      </c>
      <c r="AB1853" s="131">
        <v>0</v>
      </c>
    </row>
    <row r="1854" spans="1:28" ht="15" customHeight="1" x14ac:dyDescent="0.25">
      <c r="A1854" s="129" t="str">
        <f>B1854&amp;"-"&amp;COUNTIF($B$3:B1854,B1854)</f>
        <v>525-21</v>
      </c>
      <c r="B1854" s="130">
        <v>525</v>
      </c>
      <c r="C1854" s="130" t="s">
        <v>387</v>
      </c>
      <c r="D1854" s="137"/>
      <c r="E1854" s="138">
        <v>0</v>
      </c>
      <c r="F1854" s="138">
        <v>0</v>
      </c>
      <c r="G1854" s="138">
        <v>0</v>
      </c>
      <c r="H1854" s="138">
        <v>0</v>
      </c>
      <c r="I1854" s="138">
        <v>0</v>
      </c>
      <c r="J1854" s="138">
        <v>0</v>
      </c>
      <c r="K1854" s="138">
        <v>0</v>
      </c>
      <c r="L1854" s="139"/>
      <c r="M1854" s="138">
        <v>0</v>
      </c>
      <c r="N1854" s="139"/>
      <c r="O1854" s="138">
        <v>0</v>
      </c>
      <c r="P1854" s="138">
        <v>0</v>
      </c>
      <c r="Q1854" s="138">
        <v>0</v>
      </c>
      <c r="R1854" s="139"/>
      <c r="S1854" s="138">
        <v>0</v>
      </c>
      <c r="T1854" s="139"/>
      <c r="U1854" s="138">
        <v>0</v>
      </c>
      <c r="V1854" s="138">
        <v>0</v>
      </c>
      <c r="W1854" s="138">
        <v>0</v>
      </c>
      <c r="X1854" s="138">
        <v>0</v>
      </c>
      <c r="Y1854" s="138">
        <v>0</v>
      </c>
      <c r="Z1854" s="139"/>
      <c r="AA1854" s="138">
        <v>0</v>
      </c>
      <c r="AB1854" s="131">
        <v>0</v>
      </c>
    </row>
    <row r="1855" spans="1:28" ht="15" customHeight="1" x14ac:dyDescent="0.25">
      <c r="A1855" s="129" t="str">
        <f>B1855&amp;"-"&amp;COUNTIF($B$3:B1855,B1855)</f>
        <v>525-22</v>
      </c>
      <c r="B1855" s="130">
        <v>525</v>
      </c>
      <c r="C1855" s="130" t="s">
        <v>387</v>
      </c>
      <c r="D1855" s="137"/>
      <c r="E1855" s="138">
        <v>0</v>
      </c>
      <c r="F1855" s="138">
        <v>0</v>
      </c>
      <c r="G1855" s="138">
        <v>0</v>
      </c>
      <c r="H1855" s="138">
        <v>0</v>
      </c>
      <c r="I1855" s="138">
        <v>0</v>
      </c>
      <c r="J1855" s="138">
        <v>0</v>
      </c>
      <c r="K1855" s="138">
        <v>0</v>
      </c>
      <c r="L1855" s="139"/>
      <c r="M1855" s="138">
        <v>0</v>
      </c>
      <c r="N1855" s="139"/>
      <c r="O1855" s="138">
        <v>0</v>
      </c>
      <c r="P1855" s="138">
        <v>0</v>
      </c>
      <c r="Q1855" s="138">
        <v>0</v>
      </c>
      <c r="R1855" s="139"/>
      <c r="S1855" s="138">
        <v>0</v>
      </c>
      <c r="T1855" s="139"/>
      <c r="U1855" s="138">
        <v>0</v>
      </c>
      <c r="V1855" s="138">
        <v>0</v>
      </c>
      <c r="W1855" s="138">
        <v>0</v>
      </c>
      <c r="X1855" s="138">
        <v>0</v>
      </c>
      <c r="Y1855" s="138">
        <v>0</v>
      </c>
      <c r="Z1855" s="139"/>
      <c r="AA1855" s="138">
        <v>0</v>
      </c>
      <c r="AB1855" s="131">
        <v>0</v>
      </c>
    </row>
    <row r="1856" spans="1:28" ht="15" customHeight="1" x14ac:dyDescent="0.25">
      <c r="A1856" s="129" t="str">
        <f>B1856&amp;"-"&amp;COUNTIF($B$3:B1856,B1856)</f>
        <v>525-23</v>
      </c>
      <c r="B1856" s="130">
        <v>525</v>
      </c>
      <c r="C1856" s="130" t="s">
        <v>387</v>
      </c>
      <c r="D1856" s="137"/>
      <c r="E1856" s="138">
        <v>0</v>
      </c>
      <c r="F1856" s="138">
        <v>0</v>
      </c>
      <c r="G1856" s="138">
        <v>0</v>
      </c>
      <c r="H1856" s="138">
        <v>0</v>
      </c>
      <c r="I1856" s="138">
        <v>0</v>
      </c>
      <c r="J1856" s="138">
        <v>0</v>
      </c>
      <c r="K1856" s="138">
        <v>0</v>
      </c>
      <c r="L1856" s="139"/>
      <c r="M1856" s="138">
        <v>0</v>
      </c>
      <c r="N1856" s="139"/>
      <c r="O1856" s="138">
        <v>0</v>
      </c>
      <c r="P1856" s="138">
        <v>0</v>
      </c>
      <c r="Q1856" s="138">
        <v>0</v>
      </c>
      <c r="R1856" s="139"/>
      <c r="S1856" s="138">
        <v>0</v>
      </c>
      <c r="T1856" s="139"/>
      <c r="U1856" s="138">
        <v>0</v>
      </c>
      <c r="V1856" s="138">
        <v>0</v>
      </c>
      <c r="W1856" s="138">
        <v>0</v>
      </c>
      <c r="X1856" s="138">
        <v>0</v>
      </c>
      <c r="Y1856" s="138">
        <v>0</v>
      </c>
      <c r="Z1856" s="139"/>
      <c r="AA1856" s="138">
        <v>0</v>
      </c>
      <c r="AB1856" s="131">
        <v>0</v>
      </c>
    </row>
    <row r="1857" spans="1:28" ht="15" customHeight="1" x14ac:dyDescent="0.25">
      <c r="A1857" s="129" t="str">
        <f>B1857&amp;"-"&amp;COUNTIF($B$3:B1857,B1857)</f>
        <v>525-24</v>
      </c>
      <c r="B1857" s="130">
        <v>525</v>
      </c>
      <c r="C1857" s="130" t="s">
        <v>387</v>
      </c>
      <c r="D1857" s="137"/>
      <c r="E1857" s="138">
        <v>0</v>
      </c>
      <c r="F1857" s="138">
        <v>0</v>
      </c>
      <c r="G1857" s="138">
        <v>0</v>
      </c>
      <c r="H1857" s="138">
        <v>0</v>
      </c>
      <c r="I1857" s="138">
        <v>0</v>
      </c>
      <c r="J1857" s="138">
        <v>0</v>
      </c>
      <c r="K1857" s="138">
        <v>0</v>
      </c>
      <c r="L1857" s="139"/>
      <c r="M1857" s="138">
        <v>0</v>
      </c>
      <c r="N1857" s="139"/>
      <c r="O1857" s="138">
        <v>0</v>
      </c>
      <c r="P1857" s="138">
        <v>0</v>
      </c>
      <c r="Q1857" s="138">
        <v>0</v>
      </c>
      <c r="R1857" s="139"/>
      <c r="S1857" s="138">
        <v>0</v>
      </c>
      <c r="T1857" s="139"/>
      <c r="U1857" s="138">
        <v>0</v>
      </c>
      <c r="V1857" s="138">
        <v>0</v>
      </c>
      <c r="W1857" s="138">
        <v>0</v>
      </c>
      <c r="X1857" s="138">
        <v>0</v>
      </c>
      <c r="Y1857" s="138">
        <v>0</v>
      </c>
      <c r="Z1857" s="139"/>
      <c r="AA1857" s="138">
        <v>0</v>
      </c>
      <c r="AB1857" s="131">
        <v>0</v>
      </c>
    </row>
    <row r="1858" spans="1:28" ht="15" customHeight="1" x14ac:dyDescent="0.25">
      <c r="A1858" s="129" t="str">
        <f>B1858&amp;"-"&amp;COUNTIF($B$3:B1858,B1858)</f>
        <v>525-25</v>
      </c>
      <c r="B1858" s="130">
        <v>525</v>
      </c>
      <c r="C1858" s="130" t="s">
        <v>387</v>
      </c>
      <c r="D1858" s="137"/>
      <c r="E1858" s="138">
        <v>0</v>
      </c>
      <c r="F1858" s="138">
        <v>0</v>
      </c>
      <c r="G1858" s="138">
        <v>0</v>
      </c>
      <c r="H1858" s="138">
        <v>0</v>
      </c>
      <c r="I1858" s="138">
        <v>0</v>
      </c>
      <c r="J1858" s="138">
        <v>0</v>
      </c>
      <c r="K1858" s="138">
        <v>0</v>
      </c>
      <c r="L1858" s="139"/>
      <c r="M1858" s="138">
        <v>0</v>
      </c>
      <c r="N1858" s="139"/>
      <c r="O1858" s="138">
        <v>0</v>
      </c>
      <c r="P1858" s="138">
        <v>0</v>
      </c>
      <c r="Q1858" s="138">
        <v>0</v>
      </c>
      <c r="R1858" s="139"/>
      <c r="S1858" s="138">
        <v>0</v>
      </c>
      <c r="T1858" s="139"/>
      <c r="U1858" s="138">
        <v>0</v>
      </c>
      <c r="V1858" s="138">
        <v>0</v>
      </c>
      <c r="W1858" s="138">
        <v>0</v>
      </c>
      <c r="X1858" s="138">
        <v>0</v>
      </c>
      <c r="Y1858" s="138">
        <v>0</v>
      </c>
      <c r="Z1858" s="139"/>
      <c r="AA1858" s="138">
        <v>0</v>
      </c>
      <c r="AB1858" s="131">
        <v>0</v>
      </c>
    </row>
    <row r="1859" spans="1:28" ht="15" customHeight="1" x14ac:dyDescent="0.25">
      <c r="A1859" s="129" t="str">
        <f>B1859&amp;"-"&amp;COUNTIF($B$3:B1859,B1859)</f>
        <v>525-26</v>
      </c>
      <c r="B1859" s="130">
        <v>525</v>
      </c>
      <c r="C1859" s="130" t="s">
        <v>387</v>
      </c>
      <c r="D1859" s="137"/>
      <c r="E1859" s="138">
        <v>0</v>
      </c>
      <c r="F1859" s="138">
        <v>0</v>
      </c>
      <c r="G1859" s="138">
        <v>0</v>
      </c>
      <c r="H1859" s="138">
        <v>0</v>
      </c>
      <c r="I1859" s="138">
        <v>0</v>
      </c>
      <c r="J1859" s="138">
        <v>0</v>
      </c>
      <c r="K1859" s="138">
        <v>0</v>
      </c>
      <c r="L1859" s="139"/>
      <c r="M1859" s="138">
        <v>0</v>
      </c>
      <c r="N1859" s="139"/>
      <c r="O1859" s="138">
        <v>0</v>
      </c>
      <c r="P1859" s="138">
        <v>0</v>
      </c>
      <c r="Q1859" s="138">
        <v>0</v>
      </c>
      <c r="R1859" s="139"/>
      <c r="S1859" s="138">
        <v>0</v>
      </c>
      <c r="T1859" s="139"/>
      <c r="U1859" s="138">
        <v>0</v>
      </c>
      <c r="V1859" s="138">
        <v>0</v>
      </c>
      <c r="W1859" s="138">
        <v>0</v>
      </c>
      <c r="X1859" s="138">
        <v>0</v>
      </c>
      <c r="Y1859" s="138">
        <v>0</v>
      </c>
      <c r="Z1859" s="139"/>
      <c r="AA1859" s="138">
        <v>0</v>
      </c>
      <c r="AB1859" s="131">
        <v>0</v>
      </c>
    </row>
    <row r="1860" spans="1:28" ht="15" customHeight="1" x14ac:dyDescent="0.25">
      <c r="A1860" s="129" t="str">
        <f>B1860&amp;"-"&amp;COUNTIF($B$3:B1860,B1860)</f>
        <v>527-1</v>
      </c>
      <c r="B1860" s="130">
        <v>527</v>
      </c>
      <c r="C1860" s="130" t="s">
        <v>80</v>
      </c>
      <c r="D1860" s="137">
        <v>43794</v>
      </c>
      <c r="E1860" s="138">
        <v>2</v>
      </c>
      <c r="F1860" s="138">
        <v>0</v>
      </c>
      <c r="G1860" s="138">
        <v>0</v>
      </c>
      <c r="H1860" s="138">
        <v>0</v>
      </c>
      <c r="I1860" s="138">
        <v>0</v>
      </c>
      <c r="J1860" s="138">
        <v>0</v>
      </c>
      <c r="K1860" s="138">
        <v>0</v>
      </c>
      <c r="L1860" s="139"/>
      <c r="M1860" s="138">
        <v>2</v>
      </c>
      <c r="N1860" s="139"/>
      <c r="O1860" s="138">
        <v>0</v>
      </c>
      <c r="P1860" s="138">
        <v>0</v>
      </c>
      <c r="Q1860" s="138">
        <v>0</v>
      </c>
      <c r="R1860" s="139"/>
      <c r="S1860" s="138">
        <v>0</v>
      </c>
      <c r="T1860" s="139"/>
      <c r="U1860" s="138">
        <v>0</v>
      </c>
      <c r="V1860" s="138">
        <v>0</v>
      </c>
      <c r="W1860" s="138">
        <v>0</v>
      </c>
      <c r="X1860" s="138">
        <v>0</v>
      </c>
      <c r="Y1860" s="138">
        <v>0</v>
      </c>
      <c r="Z1860" s="139"/>
      <c r="AA1860" s="138">
        <v>0</v>
      </c>
      <c r="AB1860" s="131">
        <v>0</v>
      </c>
    </row>
    <row r="1861" spans="1:28" ht="15" customHeight="1" x14ac:dyDescent="0.25">
      <c r="A1861" s="129" t="str">
        <f>B1861&amp;"-"&amp;COUNTIF($B$3:B1861,B1861)</f>
        <v>527-2</v>
      </c>
      <c r="B1861" s="130">
        <v>527</v>
      </c>
      <c r="C1861" s="130" t="s">
        <v>80</v>
      </c>
      <c r="D1861" s="137">
        <v>43786</v>
      </c>
      <c r="E1861" s="138">
        <v>168.24</v>
      </c>
      <c r="F1861" s="138">
        <v>0</v>
      </c>
      <c r="G1861" s="138">
        <v>23.15</v>
      </c>
      <c r="H1861" s="138">
        <v>3.89</v>
      </c>
      <c r="I1861" s="138">
        <v>0</v>
      </c>
      <c r="J1861" s="138">
        <v>0</v>
      </c>
      <c r="K1861" s="138">
        <v>0</v>
      </c>
      <c r="L1861" s="139"/>
      <c r="M1861" s="138">
        <v>168.24</v>
      </c>
      <c r="N1861" s="139"/>
      <c r="O1861" s="138">
        <v>0</v>
      </c>
      <c r="P1861" s="138">
        <v>0</v>
      </c>
      <c r="Q1861" s="138">
        <v>0</v>
      </c>
      <c r="R1861" s="139"/>
      <c r="S1861" s="138">
        <v>0</v>
      </c>
      <c r="T1861" s="139"/>
      <c r="U1861" s="138">
        <v>0</v>
      </c>
      <c r="V1861" s="138">
        <v>0</v>
      </c>
      <c r="W1861" s="138">
        <v>0</v>
      </c>
      <c r="X1861" s="138">
        <v>0</v>
      </c>
      <c r="Y1861" s="138">
        <v>0</v>
      </c>
      <c r="Z1861" s="139"/>
      <c r="AA1861" s="138">
        <v>0</v>
      </c>
      <c r="AB1861" s="131">
        <v>0</v>
      </c>
    </row>
    <row r="1862" spans="1:28" ht="15" customHeight="1" x14ac:dyDescent="0.25">
      <c r="A1862" s="129" t="str">
        <f>B1862&amp;"-"&amp;COUNTIF($B$3:B1862,B1862)</f>
        <v>527-3</v>
      </c>
      <c r="B1862" s="130">
        <v>527</v>
      </c>
      <c r="C1862" s="130" t="s">
        <v>80</v>
      </c>
      <c r="D1862" s="137">
        <v>43901</v>
      </c>
      <c r="E1862" s="138">
        <v>7.91</v>
      </c>
      <c r="F1862" s="138">
        <v>0</v>
      </c>
      <c r="G1862" s="138">
        <v>2</v>
      </c>
      <c r="H1862" s="138">
        <v>0</v>
      </c>
      <c r="I1862" s="138">
        <v>0</v>
      </c>
      <c r="J1862" s="138">
        <v>0</v>
      </c>
      <c r="K1862" s="138">
        <v>0</v>
      </c>
      <c r="L1862" s="139"/>
      <c r="M1862" s="138">
        <v>7.91</v>
      </c>
      <c r="N1862" s="139"/>
      <c r="O1862" s="138">
        <v>0</v>
      </c>
      <c r="P1862" s="138">
        <v>0</v>
      </c>
      <c r="Q1862" s="138">
        <v>0</v>
      </c>
      <c r="R1862" s="139"/>
      <c r="S1862" s="138">
        <v>0</v>
      </c>
      <c r="T1862" s="139"/>
      <c r="U1862" s="138">
        <v>0</v>
      </c>
      <c r="V1862" s="138">
        <v>0</v>
      </c>
      <c r="W1862" s="138">
        <v>0</v>
      </c>
      <c r="X1862" s="138">
        <v>0</v>
      </c>
      <c r="Y1862" s="138">
        <v>0</v>
      </c>
      <c r="Z1862" s="139"/>
      <c r="AA1862" s="138">
        <v>0</v>
      </c>
      <c r="AB1862" s="131">
        <v>0</v>
      </c>
    </row>
    <row r="1863" spans="1:28" ht="15" customHeight="1" x14ac:dyDescent="0.25">
      <c r="A1863" s="129" t="str">
        <f>B1863&amp;"-"&amp;COUNTIF($B$3:B1863,B1863)</f>
        <v>527-4</v>
      </c>
      <c r="B1863" s="130">
        <v>527</v>
      </c>
      <c r="C1863" s="130" t="s">
        <v>80</v>
      </c>
      <c r="D1863" s="137">
        <v>43950</v>
      </c>
      <c r="E1863" s="138">
        <v>10.35</v>
      </c>
      <c r="F1863" s="138">
        <v>0</v>
      </c>
      <c r="G1863" s="138">
        <v>3</v>
      </c>
      <c r="H1863" s="138">
        <v>0</v>
      </c>
      <c r="I1863" s="138">
        <v>0</v>
      </c>
      <c r="J1863" s="138">
        <v>0</v>
      </c>
      <c r="K1863" s="138">
        <v>0</v>
      </c>
      <c r="L1863" s="139"/>
      <c r="M1863" s="138">
        <v>10.35</v>
      </c>
      <c r="N1863" s="139"/>
      <c r="O1863" s="138">
        <v>0</v>
      </c>
      <c r="P1863" s="138">
        <v>0</v>
      </c>
      <c r="Q1863" s="138">
        <v>0</v>
      </c>
      <c r="R1863" s="139"/>
      <c r="S1863" s="138">
        <v>0</v>
      </c>
      <c r="T1863" s="139"/>
      <c r="U1863" s="138">
        <v>0</v>
      </c>
      <c r="V1863" s="138">
        <v>0</v>
      </c>
      <c r="W1863" s="138">
        <v>0</v>
      </c>
      <c r="X1863" s="138">
        <v>0</v>
      </c>
      <c r="Y1863" s="138">
        <v>0</v>
      </c>
      <c r="Z1863" s="139"/>
      <c r="AA1863" s="138">
        <v>0</v>
      </c>
      <c r="AB1863" s="131">
        <v>0</v>
      </c>
    </row>
    <row r="1864" spans="1:28" ht="15" customHeight="1" x14ac:dyDescent="0.25">
      <c r="A1864" s="129" t="str">
        <f>B1864&amp;"-"&amp;COUNTIF($B$3:B1864,B1864)</f>
        <v>527-5</v>
      </c>
      <c r="B1864" s="130">
        <v>527</v>
      </c>
      <c r="C1864" s="130" t="s">
        <v>80</v>
      </c>
      <c r="D1864" s="137">
        <v>44040</v>
      </c>
      <c r="E1864" s="138">
        <v>1.86</v>
      </c>
      <c r="F1864" s="138">
        <v>0</v>
      </c>
      <c r="G1864" s="138">
        <v>0</v>
      </c>
      <c r="H1864" s="138">
        <v>0</v>
      </c>
      <c r="I1864" s="138">
        <v>0</v>
      </c>
      <c r="J1864" s="138">
        <v>0</v>
      </c>
      <c r="K1864" s="138">
        <v>0</v>
      </c>
      <c r="L1864" s="139"/>
      <c r="M1864" s="138">
        <v>1.86</v>
      </c>
      <c r="N1864" s="139"/>
      <c r="O1864" s="138">
        <v>0</v>
      </c>
      <c r="P1864" s="138">
        <v>0</v>
      </c>
      <c r="Q1864" s="138">
        <v>0</v>
      </c>
      <c r="R1864" s="139"/>
      <c r="S1864" s="138">
        <v>0</v>
      </c>
      <c r="T1864" s="139"/>
      <c r="U1864" s="138">
        <v>0</v>
      </c>
      <c r="V1864" s="138">
        <v>0</v>
      </c>
      <c r="W1864" s="138">
        <v>0</v>
      </c>
      <c r="X1864" s="138">
        <v>0</v>
      </c>
      <c r="Y1864" s="138">
        <v>0</v>
      </c>
      <c r="Z1864" s="139"/>
      <c r="AA1864" s="138">
        <v>0</v>
      </c>
      <c r="AB1864" s="131">
        <v>0</v>
      </c>
    </row>
    <row r="1865" spans="1:28" ht="15" customHeight="1" x14ac:dyDescent="0.25">
      <c r="A1865" s="129" t="str">
        <f>B1865&amp;"-"&amp;COUNTIF($B$3:B1865,B1865)</f>
        <v>527-6</v>
      </c>
      <c r="B1865" s="130">
        <v>527</v>
      </c>
      <c r="C1865" s="130" t="s">
        <v>80</v>
      </c>
      <c r="D1865" s="137">
        <v>44305</v>
      </c>
      <c r="E1865" s="138">
        <v>1.77</v>
      </c>
      <c r="F1865" s="138">
        <v>0</v>
      </c>
      <c r="G1865" s="138">
        <v>0</v>
      </c>
      <c r="H1865" s="138">
        <v>0</v>
      </c>
      <c r="I1865" s="138">
        <v>0</v>
      </c>
      <c r="J1865" s="138">
        <v>0</v>
      </c>
      <c r="K1865" s="138">
        <v>0</v>
      </c>
      <c r="L1865" s="139"/>
      <c r="M1865" s="138">
        <v>1.77</v>
      </c>
      <c r="N1865" s="139"/>
      <c r="O1865" s="138">
        <v>0</v>
      </c>
      <c r="P1865" s="138">
        <v>0</v>
      </c>
      <c r="Q1865" s="138">
        <v>0</v>
      </c>
      <c r="R1865" s="139"/>
      <c r="S1865" s="138">
        <v>0</v>
      </c>
      <c r="T1865" s="139"/>
      <c r="U1865" s="138">
        <v>0</v>
      </c>
      <c r="V1865" s="138">
        <v>0</v>
      </c>
      <c r="W1865" s="138">
        <v>0</v>
      </c>
      <c r="X1865" s="138">
        <v>0</v>
      </c>
      <c r="Y1865" s="138">
        <v>0</v>
      </c>
      <c r="Z1865" s="139"/>
      <c r="AA1865" s="138">
        <v>0</v>
      </c>
      <c r="AB1865" s="131">
        <v>0</v>
      </c>
    </row>
    <row r="1866" spans="1:28" ht="15" customHeight="1" x14ac:dyDescent="0.25">
      <c r="A1866" s="129" t="str">
        <f>B1866&amp;"-"&amp;COUNTIF($B$3:B1866,B1866)</f>
        <v>527-7</v>
      </c>
      <c r="B1866" s="130">
        <v>527</v>
      </c>
      <c r="C1866" s="130" t="s">
        <v>80</v>
      </c>
      <c r="D1866" s="137">
        <v>44370</v>
      </c>
      <c r="E1866" s="138">
        <v>0.42</v>
      </c>
      <c r="F1866" s="138">
        <v>0</v>
      </c>
      <c r="G1866" s="138">
        <v>0</v>
      </c>
      <c r="H1866" s="138">
        <v>0</v>
      </c>
      <c r="I1866" s="138">
        <v>0</v>
      </c>
      <c r="J1866" s="138">
        <v>0</v>
      </c>
      <c r="K1866" s="138">
        <v>0</v>
      </c>
      <c r="L1866" s="139"/>
      <c r="M1866" s="138">
        <v>0.42</v>
      </c>
      <c r="N1866" s="139"/>
      <c r="O1866" s="138">
        <v>0</v>
      </c>
      <c r="P1866" s="138">
        <v>0</v>
      </c>
      <c r="Q1866" s="138">
        <v>0</v>
      </c>
      <c r="R1866" s="139"/>
      <c r="S1866" s="138">
        <v>0</v>
      </c>
      <c r="T1866" s="139"/>
      <c r="U1866" s="138">
        <v>0</v>
      </c>
      <c r="V1866" s="138">
        <v>0</v>
      </c>
      <c r="W1866" s="138">
        <v>0</v>
      </c>
      <c r="X1866" s="138">
        <v>0</v>
      </c>
      <c r="Y1866" s="138">
        <v>0</v>
      </c>
      <c r="Z1866" s="139"/>
      <c r="AA1866" s="138">
        <v>0</v>
      </c>
      <c r="AB1866" s="131">
        <v>0</v>
      </c>
    </row>
    <row r="1867" spans="1:28" ht="15" customHeight="1" x14ac:dyDescent="0.25">
      <c r="A1867" s="129" t="str">
        <f>B1867&amp;"-"&amp;COUNTIF($B$3:B1867,B1867)</f>
        <v>527-8</v>
      </c>
      <c r="B1867" s="130">
        <v>527</v>
      </c>
      <c r="C1867" s="130" t="s">
        <v>80</v>
      </c>
      <c r="D1867" s="137">
        <v>45005</v>
      </c>
      <c r="E1867" s="138">
        <v>0.64</v>
      </c>
      <c r="F1867" s="138">
        <v>0</v>
      </c>
      <c r="G1867" s="138">
        <v>0</v>
      </c>
      <c r="H1867" s="138">
        <v>0</v>
      </c>
      <c r="I1867" s="138">
        <v>0</v>
      </c>
      <c r="J1867" s="138">
        <v>0</v>
      </c>
      <c r="K1867" s="138">
        <v>0</v>
      </c>
      <c r="L1867" s="139"/>
      <c r="M1867" s="138">
        <v>0.64</v>
      </c>
      <c r="N1867" s="139"/>
      <c r="O1867" s="138">
        <v>0</v>
      </c>
      <c r="P1867" s="138">
        <v>0</v>
      </c>
      <c r="Q1867" s="138">
        <v>0</v>
      </c>
      <c r="R1867" s="139"/>
      <c r="S1867" s="138">
        <v>0</v>
      </c>
      <c r="T1867" s="139"/>
      <c r="U1867" s="138">
        <v>0</v>
      </c>
      <c r="V1867" s="138">
        <v>0</v>
      </c>
      <c r="W1867" s="138">
        <v>0</v>
      </c>
      <c r="X1867" s="138">
        <v>0</v>
      </c>
      <c r="Y1867" s="138">
        <v>0</v>
      </c>
      <c r="Z1867" s="139"/>
      <c r="AA1867" s="138">
        <v>0</v>
      </c>
      <c r="AB1867" s="131">
        <v>0</v>
      </c>
    </row>
    <row r="1868" spans="1:28" ht="15" customHeight="1" x14ac:dyDescent="0.25">
      <c r="A1868" s="129" t="str">
        <f>B1868&amp;"-"&amp;COUNTIF($B$3:B1868,B1868)</f>
        <v>527-9</v>
      </c>
      <c r="B1868" s="130">
        <v>527</v>
      </c>
      <c r="C1868" s="130" t="s">
        <v>80</v>
      </c>
      <c r="D1868" s="137"/>
      <c r="E1868" s="138">
        <v>0</v>
      </c>
      <c r="F1868" s="138">
        <v>0</v>
      </c>
      <c r="G1868" s="138">
        <v>0</v>
      </c>
      <c r="H1868" s="138">
        <v>0</v>
      </c>
      <c r="I1868" s="138">
        <v>0</v>
      </c>
      <c r="J1868" s="138">
        <v>0</v>
      </c>
      <c r="K1868" s="138">
        <v>0</v>
      </c>
      <c r="L1868" s="139"/>
      <c r="M1868" s="138">
        <v>0</v>
      </c>
      <c r="N1868" s="139"/>
      <c r="O1868" s="138">
        <v>0</v>
      </c>
      <c r="P1868" s="138">
        <v>0</v>
      </c>
      <c r="Q1868" s="138">
        <v>0</v>
      </c>
      <c r="R1868" s="139"/>
      <c r="S1868" s="138">
        <v>0</v>
      </c>
      <c r="T1868" s="139"/>
      <c r="U1868" s="138">
        <v>0</v>
      </c>
      <c r="V1868" s="138">
        <v>0</v>
      </c>
      <c r="W1868" s="138">
        <v>0</v>
      </c>
      <c r="X1868" s="138">
        <v>0</v>
      </c>
      <c r="Y1868" s="138">
        <v>0</v>
      </c>
      <c r="Z1868" s="139"/>
      <c r="AA1868" s="138">
        <v>0</v>
      </c>
      <c r="AB1868" s="131">
        <v>0</v>
      </c>
    </row>
    <row r="1869" spans="1:28" ht="15" customHeight="1" x14ac:dyDescent="0.25">
      <c r="A1869" s="129" t="str">
        <f>B1869&amp;"-"&amp;COUNTIF($B$3:B1869,B1869)</f>
        <v>527-10</v>
      </c>
      <c r="B1869" s="130">
        <v>527</v>
      </c>
      <c r="C1869" s="130" t="s">
        <v>80</v>
      </c>
      <c r="D1869" s="137"/>
      <c r="E1869" s="138">
        <v>0</v>
      </c>
      <c r="F1869" s="138">
        <v>0</v>
      </c>
      <c r="G1869" s="138">
        <v>0</v>
      </c>
      <c r="H1869" s="138">
        <v>0</v>
      </c>
      <c r="I1869" s="138">
        <v>0</v>
      </c>
      <c r="J1869" s="138">
        <v>0</v>
      </c>
      <c r="K1869" s="138">
        <v>0</v>
      </c>
      <c r="L1869" s="139"/>
      <c r="M1869" s="138">
        <v>0</v>
      </c>
      <c r="N1869" s="139"/>
      <c r="O1869" s="138">
        <v>0</v>
      </c>
      <c r="P1869" s="138">
        <v>0</v>
      </c>
      <c r="Q1869" s="138">
        <v>0</v>
      </c>
      <c r="R1869" s="139"/>
      <c r="S1869" s="138">
        <v>0</v>
      </c>
      <c r="T1869" s="139"/>
      <c r="U1869" s="138">
        <v>0</v>
      </c>
      <c r="V1869" s="138">
        <v>0</v>
      </c>
      <c r="W1869" s="138">
        <v>0</v>
      </c>
      <c r="X1869" s="138">
        <v>0</v>
      </c>
      <c r="Y1869" s="138">
        <v>0</v>
      </c>
      <c r="Z1869" s="139"/>
      <c r="AA1869" s="138">
        <v>0</v>
      </c>
      <c r="AB1869" s="131">
        <v>0</v>
      </c>
    </row>
    <row r="1870" spans="1:28" ht="15" customHeight="1" x14ac:dyDescent="0.25">
      <c r="A1870" s="129" t="str">
        <f>B1870&amp;"-"&amp;COUNTIF($B$3:B1870,B1870)</f>
        <v>527-11</v>
      </c>
      <c r="B1870" s="130">
        <v>527</v>
      </c>
      <c r="C1870" s="130" t="s">
        <v>80</v>
      </c>
      <c r="D1870" s="137"/>
      <c r="E1870" s="138">
        <v>0</v>
      </c>
      <c r="F1870" s="138">
        <v>0</v>
      </c>
      <c r="G1870" s="138">
        <v>0</v>
      </c>
      <c r="H1870" s="138">
        <v>0</v>
      </c>
      <c r="I1870" s="138">
        <v>0</v>
      </c>
      <c r="J1870" s="138">
        <v>0</v>
      </c>
      <c r="K1870" s="138">
        <v>0</v>
      </c>
      <c r="L1870" s="139"/>
      <c r="M1870" s="138">
        <v>0</v>
      </c>
      <c r="N1870" s="139"/>
      <c r="O1870" s="138">
        <v>0</v>
      </c>
      <c r="P1870" s="138">
        <v>0</v>
      </c>
      <c r="Q1870" s="138">
        <v>0</v>
      </c>
      <c r="R1870" s="139"/>
      <c r="S1870" s="138">
        <v>0</v>
      </c>
      <c r="T1870" s="139"/>
      <c r="U1870" s="138">
        <v>0</v>
      </c>
      <c r="V1870" s="138">
        <v>0</v>
      </c>
      <c r="W1870" s="138">
        <v>0</v>
      </c>
      <c r="X1870" s="138">
        <v>0</v>
      </c>
      <c r="Y1870" s="138">
        <v>0</v>
      </c>
      <c r="Z1870" s="139"/>
      <c r="AA1870" s="138">
        <v>0</v>
      </c>
      <c r="AB1870" s="131">
        <v>0</v>
      </c>
    </row>
    <row r="1871" spans="1:28" ht="15" customHeight="1" x14ac:dyDescent="0.25">
      <c r="A1871" s="129" t="str">
        <f>B1871&amp;"-"&amp;COUNTIF($B$3:B1871,B1871)</f>
        <v>527-12</v>
      </c>
      <c r="B1871" s="130">
        <v>527</v>
      </c>
      <c r="C1871" s="130" t="s">
        <v>80</v>
      </c>
      <c r="D1871" s="137"/>
      <c r="E1871" s="138">
        <v>0</v>
      </c>
      <c r="F1871" s="138">
        <v>0</v>
      </c>
      <c r="G1871" s="138">
        <v>0</v>
      </c>
      <c r="H1871" s="138">
        <v>0</v>
      </c>
      <c r="I1871" s="138">
        <v>0</v>
      </c>
      <c r="J1871" s="138">
        <v>0</v>
      </c>
      <c r="K1871" s="138">
        <v>0</v>
      </c>
      <c r="L1871" s="139"/>
      <c r="M1871" s="138">
        <v>0</v>
      </c>
      <c r="N1871" s="139"/>
      <c r="O1871" s="138">
        <v>0</v>
      </c>
      <c r="P1871" s="138">
        <v>0</v>
      </c>
      <c r="Q1871" s="138">
        <v>0</v>
      </c>
      <c r="R1871" s="139"/>
      <c r="S1871" s="138">
        <v>0</v>
      </c>
      <c r="T1871" s="139"/>
      <c r="U1871" s="138">
        <v>0</v>
      </c>
      <c r="V1871" s="138">
        <v>0</v>
      </c>
      <c r="W1871" s="138">
        <v>0</v>
      </c>
      <c r="X1871" s="138">
        <v>0</v>
      </c>
      <c r="Y1871" s="138">
        <v>0</v>
      </c>
      <c r="Z1871" s="139"/>
      <c r="AA1871" s="138">
        <v>0</v>
      </c>
      <c r="AB1871" s="131">
        <v>0</v>
      </c>
    </row>
    <row r="1872" spans="1:28" ht="15" customHeight="1" x14ac:dyDescent="0.25">
      <c r="A1872" s="129" t="str">
        <f>B1872&amp;"-"&amp;COUNTIF($B$3:B1872,B1872)</f>
        <v>527-13</v>
      </c>
      <c r="B1872" s="130">
        <v>527</v>
      </c>
      <c r="C1872" s="130" t="s">
        <v>80</v>
      </c>
      <c r="D1872" s="137"/>
      <c r="E1872" s="138">
        <v>0</v>
      </c>
      <c r="F1872" s="138">
        <v>0</v>
      </c>
      <c r="G1872" s="138">
        <v>0</v>
      </c>
      <c r="H1872" s="138">
        <v>0</v>
      </c>
      <c r="I1872" s="138">
        <v>0</v>
      </c>
      <c r="J1872" s="138">
        <v>0</v>
      </c>
      <c r="K1872" s="138">
        <v>0</v>
      </c>
      <c r="L1872" s="139"/>
      <c r="M1872" s="138">
        <v>0</v>
      </c>
      <c r="N1872" s="139"/>
      <c r="O1872" s="138">
        <v>0</v>
      </c>
      <c r="P1872" s="138">
        <v>0</v>
      </c>
      <c r="Q1872" s="138">
        <v>0</v>
      </c>
      <c r="R1872" s="139"/>
      <c r="S1872" s="138">
        <v>0</v>
      </c>
      <c r="T1872" s="139"/>
      <c r="U1872" s="138">
        <v>0</v>
      </c>
      <c r="V1872" s="138">
        <v>0</v>
      </c>
      <c r="W1872" s="138">
        <v>0</v>
      </c>
      <c r="X1872" s="138">
        <v>0</v>
      </c>
      <c r="Y1872" s="138">
        <v>0</v>
      </c>
      <c r="Z1872" s="139"/>
      <c r="AA1872" s="138">
        <v>0</v>
      </c>
      <c r="AB1872" s="131">
        <v>0</v>
      </c>
    </row>
    <row r="1873" spans="1:28" ht="15" customHeight="1" x14ac:dyDescent="0.25">
      <c r="A1873" s="129" t="str">
        <f>B1873&amp;"-"&amp;COUNTIF($B$3:B1873,B1873)</f>
        <v>527-14</v>
      </c>
      <c r="B1873" s="130">
        <v>527</v>
      </c>
      <c r="C1873" s="130" t="s">
        <v>80</v>
      </c>
      <c r="D1873" s="137"/>
      <c r="E1873" s="138">
        <v>0</v>
      </c>
      <c r="F1873" s="138">
        <v>0</v>
      </c>
      <c r="G1873" s="138">
        <v>0</v>
      </c>
      <c r="H1873" s="138">
        <v>0</v>
      </c>
      <c r="I1873" s="138">
        <v>0</v>
      </c>
      <c r="J1873" s="138">
        <v>0</v>
      </c>
      <c r="K1873" s="138">
        <v>0</v>
      </c>
      <c r="L1873" s="139"/>
      <c r="M1873" s="138">
        <v>0</v>
      </c>
      <c r="N1873" s="139"/>
      <c r="O1873" s="138">
        <v>0</v>
      </c>
      <c r="P1873" s="138">
        <v>0</v>
      </c>
      <c r="Q1873" s="138">
        <v>0</v>
      </c>
      <c r="R1873" s="139"/>
      <c r="S1873" s="138">
        <v>0</v>
      </c>
      <c r="T1873" s="139"/>
      <c r="U1873" s="138">
        <v>0</v>
      </c>
      <c r="V1873" s="138">
        <v>0</v>
      </c>
      <c r="W1873" s="138">
        <v>0</v>
      </c>
      <c r="X1873" s="138">
        <v>0</v>
      </c>
      <c r="Y1873" s="138">
        <v>0</v>
      </c>
      <c r="Z1873" s="139"/>
      <c r="AA1873" s="138">
        <v>0</v>
      </c>
      <c r="AB1873" s="131">
        <v>0</v>
      </c>
    </row>
    <row r="1874" spans="1:28" ht="15" customHeight="1" x14ac:dyDescent="0.25">
      <c r="A1874" s="129" t="str">
        <f>B1874&amp;"-"&amp;COUNTIF($B$3:B1874,B1874)</f>
        <v>527-15</v>
      </c>
      <c r="B1874" s="130">
        <v>527</v>
      </c>
      <c r="C1874" s="130" t="s">
        <v>80</v>
      </c>
      <c r="D1874" s="137"/>
      <c r="E1874" s="138">
        <v>0</v>
      </c>
      <c r="F1874" s="138">
        <v>0</v>
      </c>
      <c r="G1874" s="138">
        <v>0</v>
      </c>
      <c r="H1874" s="138">
        <v>0</v>
      </c>
      <c r="I1874" s="138">
        <v>0</v>
      </c>
      <c r="J1874" s="138">
        <v>0</v>
      </c>
      <c r="K1874" s="138">
        <v>0</v>
      </c>
      <c r="L1874" s="139"/>
      <c r="M1874" s="138">
        <v>0</v>
      </c>
      <c r="N1874" s="139"/>
      <c r="O1874" s="138">
        <v>0</v>
      </c>
      <c r="P1874" s="138">
        <v>0</v>
      </c>
      <c r="Q1874" s="138">
        <v>0</v>
      </c>
      <c r="R1874" s="139"/>
      <c r="S1874" s="138">
        <v>0</v>
      </c>
      <c r="T1874" s="139"/>
      <c r="U1874" s="138">
        <v>0</v>
      </c>
      <c r="V1874" s="138">
        <v>0</v>
      </c>
      <c r="W1874" s="138">
        <v>0</v>
      </c>
      <c r="X1874" s="138">
        <v>0</v>
      </c>
      <c r="Y1874" s="138">
        <v>0</v>
      </c>
      <c r="Z1874" s="139"/>
      <c r="AA1874" s="138">
        <v>0</v>
      </c>
      <c r="AB1874" s="131">
        <v>0</v>
      </c>
    </row>
    <row r="1875" spans="1:28" ht="15" customHeight="1" x14ac:dyDescent="0.25">
      <c r="A1875" s="129" t="str">
        <f>B1875&amp;"-"&amp;COUNTIF($B$3:B1875,B1875)</f>
        <v>527-16</v>
      </c>
      <c r="B1875" s="130">
        <v>527</v>
      </c>
      <c r="C1875" s="130" t="s">
        <v>80</v>
      </c>
      <c r="D1875" s="137"/>
      <c r="E1875" s="138">
        <v>0</v>
      </c>
      <c r="F1875" s="138">
        <v>0</v>
      </c>
      <c r="G1875" s="138">
        <v>0</v>
      </c>
      <c r="H1875" s="138">
        <v>0</v>
      </c>
      <c r="I1875" s="138">
        <v>0</v>
      </c>
      <c r="J1875" s="138">
        <v>0</v>
      </c>
      <c r="K1875" s="138">
        <v>0</v>
      </c>
      <c r="L1875" s="139"/>
      <c r="M1875" s="138">
        <v>0</v>
      </c>
      <c r="N1875" s="139"/>
      <c r="O1875" s="138">
        <v>0</v>
      </c>
      <c r="P1875" s="138">
        <v>0</v>
      </c>
      <c r="Q1875" s="138">
        <v>0</v>
      </c>
      <c r="R1875" s="139"/>
      <c r="S1875" s="138">
        <v>0</v>
      </c>
      <c r="T1875" s="139"/>
      <c r="U1875" s="138">
        <v>0</v>
      </c>
      <c r="V1875" s="138">
        <v>0</v>
      </c>
      <c r="W1875" s="138">
        <v>0</v>
      </c>
      <c r="X1875" s="138">
        <v>0</v>
      </c>
      <c r="Y1875" s="138">
        <v>0</v>
      </c>
      <c r="Z1875" s="139"/>
      <c r="AA1875" s="138">
        <v>0</v>
      </c>
      <c r="AB1875" s="131">
        <v>0</v>
      </c>
    </row>
    <row r="1876" spans="1:28" ht="15" customHeight="1" x14ac:dyDescent="0.25">
      <c r="A1876" s="129" t="str">
        <f>B1876&amp;"-"&amp;COUNTIF($B$3:B1876,B1876)</f>
        <v>534-1</v>
      </c>
      <c r="B1876" s="130">
        <v>534</v>
      </c>
      <c r="C1876" s="130" t="s">
        <v>81</v>
      </c>
      <c r="D1876" s="137">
        <v>43612</v>
      </c>
      <c r="E1876" s="138">
        <v>1</v>
      </c>
      <c r="F1876" s="138">
        <v>0</v>
      </c>
      <c r="G1876" s="138">
        <v>0</v>
      </c>
      <c r="H1876" s="138">
        <v>0</v>
      </c>
      <c r="I1876" s="138">
        <v>0</v>
      </c>
      <c r="J1876" s="138">
        <v>0</v>
      </c>
      <c r="K1876" s="138">
        <v>0</v>
      </c>
      <c r="L1876" s="139"/>
      <c r="M1876" s="138">
        <v>1</v>
      </c>
      <c r="N1876" s="139"/>
      <c r="O1876" s="138">
        <v>0</v>
      </c>
      <c r="P1876" s="138">
        <v>0</v>
      </c>
      <c r="Q1876" s="138">
        <v>0</v>
      </c>
      <c r="R1876" s="139"/>
      <c r="S1876" s="138">
        <v>0</v>
      </c>
      <c r="T1876" s="139"/>
      <c r="U1876" s="138">
        <v>0</v>
      </c>
      <c r="V1876" s="138">
        <v>0</v>
      </c>
      <c r="W1876" s="138">
        <v>0</v>
      </c>
      <c r="X1876" s="138">
        <v>0</v>
      </c>
      <c r="Y1876" s="138">
        <v>0</v>
      </c>
      <c r="Z1876" s="139"/>
      <c r="AA1876" s="138">
        <v>0</v>
      </c>
      <c r="AB1876" s="131">
        <v>0</v>
      </c>
    </row>
    <row r="1877" spans="1:28" ht="15" customHeight="1" x14ac:dyDescent="0.25">
      <c r="A1877" s="129" t="str">
        <f>B1877&amp;"-"&amp;COUNTIF($B$3:B1877,B1877)</f>
        <v>534-2</v>
      </c>
      <c r="B1877" s="130">
        <v>534</v>
      </c>
      <c r="C1877" s="130" t="s">
        <v>81</v>
      </c>
      <c r="D1877" s="137">
        <v>43653</v>
      </c>
      <c r="E1877" s="138">
        <v>1</v>
      </c>
      <c r="F1877" s="138">
        <v>0</v>
      </c>
      <c r="G1877" s="138">
        <v>0</v>
      </c>
      <c r="H1877" s="138">
        <v>0</v>
      </c>
      <c r="I1877" s="138">
        <v>0</v>
      </c>
      <c r="J1877" s="138">
        <v>0</v>
      </c>
      <c r="K1877" s="138">
        <v>0</v>
      </c>
      <c r="L1877" s="139"/>
      <c r="M1877" s="138">
        <v>1</v>
      </c>
      <c r="N1877" s="139"/>
      <c r="O1877" s="138">
        <v>0</v>
      </c>
      <c r="P1877" s="138">
        <v>0</v>
      </c>
      <c r="Q1877" s="138">
        <v>0</v>
      </c>
      <c r="R1877" s="139"/>
      <c r="S1877" s="138">
        <v>0</v>
      </c>
      <c r="T1877" s="139"/>
      <c r="U1877" s="138">
        <v>0</v>
      </c>
      <c r="V1877" s="138">
        <v>0</v>
      </c>
      <c r="W1877" s="138">
        <v>0</v>
      </c>
      <c r="X1877" s="138">
        <v>0</v>
      </c>
      <c r="Y1877" s="138">
        <v>0</v>
      </c>
      <c r="Z1877" s="139"/>
      <c r="AA1877" s="138">
        <v>0</v>
      </c>
      <c r="AB1877" s="131">
        <v>0</v>
      </c>
    </row>
    <row r="1878" spans="1:28" ht="15" customHeight="1" x14ac:dyDescent="0.25">
      <c r="A1878" s="129" t="str">
        <f>B1878&amp;"-"&amp;COUNTIF($B$3:B1878,B1878)</f>
        <v>534-3</v>
      </c>
      <c r="B1878" s="130">
        <v>534</v>
      </c>
      <c r="C1878" s="130" t="s">
        <v>81</v>
      </c>
      <c r="D1878" s="137">
        <v>43786</v>
      </c>
      <c r="E1878" s="138">
        <v>127.4</v>
      </c>
      <c r="F1878" s="138">
        <v>0.49</v>
      </c>
      <c r="G1878" s="138">
        <v>20.52</v>
      </c>
      <c r="H1878" s="138">
        <v>0</v>
      </c>
      <c r="I1878" s="138">
        <v>0</v>
      </c>
      <c r="J1878" s="138">
        <v>0</v>
      </c>
      <c r="K1878" s="138">
        <v>0</v>
      </c>
      <c r="L1878" s="139"/>
      <c r="M1878" s="138">
        <v>87.9</v>
      </c>
      <c r="N1878" s="139"/>
      <c r="O1878" s="138">
        <v>0</v>
      </c>
      <c r="P1878" s="138">
        <v>0</v>
      </c>
      <c r="Q1878" s="138">
        <v>0</v>
      </c>
      <c r="R1878" s="139"/>
      <c r="S1878" s="138">
        <v>0</v>
      </c>
      <c r="T1878" s="139"/>
      <c r="U1878" s="138">
        <v>0</v>
      </c>
      <c r="V1878" s="138">
        <v>0</v>
      </c>
      <c r="W1878" s="138">
        <v>0</v>
      </c>
      <c r="X1878" s="138">
        <v>0</v>
      </c>
      <c r="Y1878" s="138">
        <v>0</v>
      </c>
      <c r="Z1878" s="139"/>
      <c r="AA1878" s="138">
        <v>0</v>
      </c>
      <c r="AB1878" s="131">
        <v>0</v>
      </c>
    </row>
    <row r="1879" spans="1:28" ht="15" customHeight="1" x14ac:dyDescent="0.25">
      <c r="A1879" s="129" t="str">
        <f>B1879&amp;"-"&amp;COUNTIF($B$3:B1879,B1879)</f>
        <v>534-4</v>
      </c>
      <c r="B1879" s="130">
        <v>534</v>
      </c>
      <c r="C1879" s="130" t="s">
        <v>81</v>
      </c>
      <c r="D1879" s="137">
        <v>43943</v>
      </c>
      <c r="E1879" s="138">
        <v>1</v>
      </c>
      <c r="F1879" s="138">
        <v>0</v>
      </c>
      <c r="G1879" s="138">
        <v>0</v>
      </c>
      <c r="H1879" s="138">
        <v>0</v>
      </c>
      <c r="I1879" s="138">
        <v>0</v>
      </c>
      <c r="J1879" s="138">
        <v>0</v>
      </c>
      <c r="K1879" s="138">
        <v>0</v>
      </c>
      <c r="L1879" s="139"/>
      <c r="M1879" s="138">
        <v>1</v>
      </c>
      <c r="N1879" s="139"/>
      <c r="O1879" s="138">
        <v>0</v>
      </c>
      <c r="P1879" s="138">
        <v>0</v>
      </c>
      <c r="Q1879" s="138">
        <v>0</v>
      </c>
      <c r="R1879" s="139"/>
      <c r="S1879" s="138">
        <v>0</v>
      </c>
      <c r="T1879" s="139"/>
      <c r="U1879" s="138">
        <v>0</v>
      </c>
      <c r="V1879" s="138">
        <v>0</v>
      </c>
      <c r="W1879" s="138">
        <v>0</v>
      </c>
      <c r="X1879" s="138">
        <v>0</v>
      </c>
      <c r="Y1879" s="138">
        <v>0</v>
      </c>
      <c r="Z1879" s="139"/>
      <c r="AA1879" s="138">
        <v>0</v>
      </c>
      <c r="AB1879" s="131">
        <v>0</v>
      </c>
    </row>
    <row r="1880" spans="1:28" ht="15" customHeight="1" x14ac:dyDescent="0.25">
      <c r="A1880" s="129" t="str">
        <f>B1880&amp;"-"&amp;COUNTIF($B$3:B1880,B1880)</f>
        <v>534-5</v>
      </c>
      <c r="B1880" s="130">
        <v>534</v>
      </c>
      <c r="C1880" s="130" t="s">
        <v>81</v>
      </c>
      <c r="D1880" s="137">
        <v>44040</v>
      </c>
      <c r="E1880" s="138">
        <v>1.1200000000000001</v>
      </c>
      <c r="F1880" s="138">
        <v>0</v>
      </c>
      <c r="G1880" s="138">
        <v>0</v>
      </c>
      <c r="H1880" s="138">
        <v>0</v>
      </c>
      <c r="I1880" s="138">
        <v>0</v>
      </c>
      <c r="J1880" s="138">
        <v>0</v>
      </c>
      <c r="K1880" s="138">
        <v>0</v>
      </c>
      <c r="L1880" s="139"/>
      <c r="M1880" s="138">
        <v>1.1200000000000001</v>
      </c>
      <c r="N1880" s="139"/>
      <c r="O1880" s="138">
        <v>0</v>
      </c>
      <c r="P1880" s="138">
        <v>0</v>
      </c>
      <c r="Q1880" s="138">
        <v>0</v>
      </c>
      <c r="R1880" s="139"/>
      <c r="S1880" s="138">
        <v>0</v>
      </c>
      <c r="T1880" s="139"/>
      <c r="U1880" s="138">
        <v>0</v>
      </c>
      <c r="V1880" s="138">
        <v>0</v>
      </c>
      <c r="W1880" s="138">
        <v>0</v>
      </c>
      <c r="X1880" s="138">
        <v>0</v>
      </c>
      <c r="Y1880" s="138">
        <v>0</v>
      </c>
      <c r="Z1880" s="139"/>
      <c r="AA1880" s="138">
        <v>0</v>
      </c>
      <c r="AB1880" s="131">
        <v>0</v>
      </c>
    </row>
    <row r="1881" spans="1:28" ht="15" customHeight="1" x14ac:dyDescent="0.25">
      <c r="A1881" s="129" t="str">
        <f>B1881&amp;"-"&amp;COUNTIF($B$3:B1881,B1881)</f>
        <v>534-6</v>
      </c>
      <c r="B1881" s="130">
        <v>534</v>
      </c>
      <c r="C1881" s="130" t="s">
        <v>81</v>
      </c>
      <c r="D1881" s="137">
        <v>44529</v>
      </c>
      <c r="E1881" s="138">
        <v>0.84</v>
      </c>
      <c r="F1881" s="138">
        <v>0</v>
      </c>
      <c r="G1881" s="138">
        <v>0</v>
      </c>
      <c r="H1881" s="138">
        <v>0</v>
      </c>
      <c r="I1881" s="138">
        <v>0</v>
      </c>
      <c r="J1881" s="138">
        <v>0</v>
      </c>
      <c r="K1881" s="138">
        <v>0</v>
      </c>
      <c r="L1881" s="139"/>
      <c r="M1881" s="138">
        <v>0</v>
      </c>
      <c r="N1881" s="139"/>
      <c r="O1881" s="138">
        <v>0</v>
      </c>
      <c r="P1881" s="138">
        <v>0</v>
      </c>
      <c r="Q1881" s="138">
        <v>0</v>
      </c>
      <c r="R1881" s="139"/>
      <c r="S1881" s="138">
        <v>0</v>
      </c>
      <c r="T1881" s="139"/>
      <c r="U1881" s="138">
        <v>0</v>
      </c>
      <c r="V1881" s="138">
        <v>0</v>
      </c>
      <c r="W1881" s="138">
        <v>0</v>
      </c>
      <c r="X1881" s="138">
        <v>0</v>
      </c>
      <c r="Y1881" s="138">
        <v>0</v>
      </c>
      <c r="Z1881" s="139"/>
      <c r="AA1881" s="138">
        <v>0</v>
      </c>
      <c r="AB1881" s="131">
        <v>0</v>
      </c>
    </row>
    <row r="1882" spans="1:28" ht="15" customHeight="1" x14ac:dyDescent="0.25">
      <c r="A1882" s="129" t="str">
        <f>B1882&amp;"-"&amp;COUNTIF($B$3:B1882,B1882)</f>
        <v>534-7</v>
      </c>
      <c r="B1882" s="130">
        <v>534</v>
      </c>
      <c r="C1882" s="130" t="s">
        <v>81</v>
      </c>
      <c r="D1882" s="137">
        <v>44636</v>
      </c>
      <c r="E1882" s="138">
        <v>1</v>
      </c>
      <c r="F1882" s="138">
        <v>0</v>
      </c>
      <c r="G1882" s="138">
        <v>0</v>
      </c>
      <c r="H1882" s="138">
        <v>0</v>
      </c>
      <c r="I1882" s="138">
        <v>0</v>
      </c>
      <c r="J1882" s="138">
        <v>0</v>
      </c>
      <c r="K1882" s="138">
        <v>0</v>
      </c>
      <c r="L1882" s="139"/>
      <c r="M1882" s="138">
        <v>1</v>
      </c>
      <c r="N1882" s="139"/>
      <c r="O1882" s="138">
        <v>0</v>
      </c>
      <c r="P1882" s="138">
        <v>0</v>
      </c>
      <c r="Q1882" s="138">
        <v>0</v>
      </c>
      <c r="R1882" s="139"/>
      <c r="S1882" s="138">
        <v>0</v>
      </c>
      <c r="T1882" s="139"/>
      <c r="U1882" s="138">
        <v>0</v>
      </c>
      <c r="V1882" s="138">
        <v>0</v>
      </c>
      <c r="W1882" s="138">
        <v>0</v>
      </c>
      <c r="X1882" s="138">
        <v>0</v>
      </c>
      <c r="Y1882" s="138">
        <v>0</v>
      </c>
      <c r="Z1882" s="139"/>
      <c r="AA1882" s="138">
        <v>0</v>
      </c>
      <c r="AB1882" s="131">
        <v>0</v>
      </c>
    </row>
    <row r="1883" spans="1:28" ht="15" customHeight="1" x14ac:dyDescent="0.25">
      <c r="A1883" s="129" t="str">
        <f>B1883&amp;"-"&amp;COUNTIF($B$3:B1883,B1883)</f>
        <v>534-8</v>
      </c>
      <c r="B1883" s="130">
        <v>534</v>
      </c>
      <c r="C1883" s="130" t="s">
        <v>81</v>
      </c>
      <c r="D1883" s="137">
        <v>45104</v>
      </c>
      <c r="E1883" s="138">
        <v>1.1100000000000001</v>
      </c>
      <c r="F1883" s="138">
        <v>0</v>
      </c>
      <c r="G1883" s="138">
        <v>0</v>
      </c>
      <c r="H1883" s="138">
        <v>0</v>
      </c>
      <c r="I1883" s="138">
        <v>0</v>
      </c>
      <c r="J1883" s="138">
        <v>0</v>
      </c>
      <c r="K1883" s="138">
        <v>0</v>
      </c>
      <c r="L1883" s="139"/>
      <c r="M1883" s="138">
        <v>1</v>
      </c>
      <c r="N1883" s="139"/>
      <c r="O1883" s="138">
        <v>0</v>
      </c>
      <c r="P1883" s="138">
        <v>0</v>
      </c>
      <c r="Q1883" s="138">
        <v>0</v>
      </c>
      <c r="R1883" s="139"/>
      <c r="S1883" s="138">
        <v>0</v>
      </c>
      <c r="T1883" s="139"/>
      <c r="U1883" s="138">
        <v>0</v>
      </c>
      <c r="V1883" s="138">
        <v>0</v>
      </c>
      <c r="W1883" s="138">
        <v>0</v>
      </c>
      <c r="X1883" s="138">
        <v>0</v>
      </c>
      <c r="Y1883" s="138">
        <v>0</v>
      </c>
      <c r="Z1883" s="139"/>
      <c r="AA1883" s="138">
        <v>0</v>
      </c>
      <c r="AB1883" s="131">
        <v>0</v>
      </c>
    </row>
    <row r="1884" spans="1:28" ht="15" customHeight="1" x14ac:dyDescent="0.25">
      <c r="A1884" s="129" t="str">
        <f>B1884&amp;"-"&amp;COUNTIF($B$3:B1884,B1884)</f>
        <v>534-9</v>
      </c>
      <c r="B1884" s="130">
        <v>534</v>
      </c>
      <c r="C1884" s="130" t="s">
        <v>81</v>
      </c>
      <c r="D1884" s="137"/>
      <c r="E1884" s="138">
        <v>0</v>
      </c>
      <c r="F1884" s="138">
        <v>0</v>
      </c>
      <c r="G1884" s="138">
        <v>0</v>
      </c>
      <c r="H1884" s="138">
        <v>0</v>
      </c>
      <c r="I1884" s="138">
        <v>0</v>
      </c>
      <c r="J1884" s="138">
        <v>0</v>
      </c>
      <c r="K1884" s="138">
        <v>0</v>
      </c>
      <c r="L1884" s="139"/>
      <c r="M1884" s="138">
        <v>0</v>
      </c>
      <c r="N1884" s="139"/>
      <c r="O1884" s="138">
        <v>0</v>
      </c>
      <c r="P1884" s="138">
        <v>0</v>
      </c>
      <c r="Q1884" s="138">
        <v>0</v>
      </c>
      <c r="R1884" s="139"/>
      <c r="S1884" s="138">
        <v>0</v>
      </c>
      <c r="T1884" s="139"/>
      <c r="U1884" s="138">
        <v>0</v>
      </c>
      <c r="V1884" s="138">
        <v>0</v>
      </c>
      <c r="W1884" s="138">
        <v>0</v>
      </c>
      <c r="X1884" s="138">
        <v>0</v>
      </c>
      <c r="Y1884" s="138">
        <v>0</v>
      </c>
      <c r="Z1884" s="139"/>
      <c r="AA1884" s="138">
        <v>0</v>
      </c>
      <c r="AB1884" s="131">
        <v>0</v>
      </c>
    </row>
    <row r="1885" spans="1:28" ht="15" customHeight="1" x14ac:dyDescent="0.25">
      <c r="A1885" s="129" t="str">
        <f>B1885&amp;"-"&amp;COUNTIF($B$3:B1885,B1885)</f>
        <v>534-10</v>
      </c>
      <c r="B1885" s="130">
        <v>534</v>
      </c>
      <c r="C1885" s="130" t="s">
        <v>81</v>
      </c>
      <c r="D1885" s="137"/>
      <c r="E1885" s="138">
        <v>0</v>
      </c>
      <c r="F1885" s="138">
        <v>0</v>
      </c>
      <c r="G1885" s="138">
        <v>0</v>
      </c>
      <c r="H1885" s="138">
        <v>0</v>
      </c>
      <c r="I1885" s="138">
        <v>0</v>
      </c>
      <c r="J1885" s="138">
        <v>0</v>
      </c>
      <c r="K1885" s="138">
        <v>0</v>
      </c>
      <c r="L1885" s="139"/>
      <c r="M1885" s="138">
        <v>0</v>
      </c>
      <c r="N1885" s="139"/>
      <c r="O1885" s="138">
        <v>0</v>
      </c>
      <c r="P1885" s="138">
        <v>0</v>
      </c>
      <c r="Q1885" s="138">
        <v>0</v>
      </c>
      <c r="R1885" s="139"/>
      <c r="S1885" s="138">
        <v>0</v>
      </c>
      <c r="T1885" s="139"/>
      <c r="U1885" s="138">
        <v>0</v>
      </c>
      <c r="V1885" s="138">
        <v>0</v>
      </c>
      <c r="W1885" s="138">
        <v>0</v>
      </c>
      <c r="X1885" s="138">
        <v>0</v>
      </c>
      <c r="Y1885" s="138">
        <v>0</v>
      </c>
      <c r="Z1885" s="139"/>
      <c r="AA1885" s="138">
        <v>0</v>
      </c>
      <c r="AB1885" s="131">
        <v>0</v>
      </c>
    </row>
    <row r="1886" spans="1:28" ht="15" customHeight="1" x14ac:dyDescent="0.25">
      <c r="A1886" s="129" t="str">
        <f>B1886&amp;"-"&amp;COUNTIF($B$3:B1886,B1886)</f>
        <v>534-11</v>
      </c>
      <c r="B1886" s="130">
        <v>534</v>
      </c>
      <c r="C1886" s="130" t="s">
        <v>81</v>
      </c>
      <c r="D1886" s="137"/>
      <c r="E1886" s="138">
        <v>0</v>
      </c>
      <c r="F1886" s="138">
        <v>0</v>
      </c>
      <c r="G1886" s="138">
        <v>0</v>
      </c>
      <c r="H1886" s="138">
        <v>0</v>
      </c>
      <c r="I1886" s="138">
        <v>0</v>
      </c>
      <c r="J1886" s="138">
        <v>0</v>
      </c>
      <c r="K1886" s="138">
        <v>0</v>
      </c>
      <c r="L1886" s="139"/>
      <c r="M1886" s="138">
        <v>0</v>
      </c>
      <c r="N1886" s="139"/>
      <c r="O1886" s="138">
        <v>0</v>
      </c>
      <c r="P1886" s="138">
        <v>0</v>
      </c>
      <c r="Q1886" s="138">
        <v>0</v>
      </c>
      <c r="R1886" s="139"/>
      <c r="S1886" s="138">
        <v>0</v>
      </c>
      <c r="T1886" s="139"/>
      <c r="U1886" s="138">
        <v>0</v>
      </c>
      <c r="V1886" s="138">
        <v>0</v>
      </c>
      <c r="W1886" s="138">
        <v>0</v>
      </c>
      <c r="X1886" s="138">
        <v>0</v>
      </c>
      <c r="Y1886" s="138">
        <v>0</v>
      </c>
      <c r="Z1886" s="139"/>
      <c r="AA1886" s="138">
        <v>0</v>
      </c>
      <c r="AB1886" s="131">
        <v>0</v>
      </c>
    </row>
    <row r="1887" spans="1:28" ht="15" customHeight="1" x14ac:dyDescent="0.25">
      <c r="A1887" s="129" t="str">
        <f>B1887&amp;"-"&amp;COUNTIF($B$3:B1887,B1887)</f>
        <v>534-12</v>
      </c>
      <c r="B1887" s="130">
        <v>534</v>
      </c>
      <c r="C1887" s="130" t="s">
        <v>81</v>
      </c>
      <c r="D1887" s="137"/>
      <c r="E1887" s="138">
        <v>0</v>
      </c>
      <c r="F1887" s="138">
        <v>0</v>
      </c>
      <c r="G1887" s="138">
        <v>0</v>
      </c>
      <c r="H1887" s="138">
        <v>0</v>
      </c>
      <c r="I1887" s="138">
        <v>0</v>
      </c>
      <c r="J1887" s="138">
        <v>0</v>
      </c>
      <c r="K1887" s="138">
        <v>0</v>
      </c>
      <c r="L1887" s="139"/>
      <c r="M1887" s="138">
        <v>0</v>
      </c>
      <c r="N1887" s="139"/>
      <c r="O1887" s="138">
        <v>0</v>
      </c>
      <c r="P1887" s="138">
        <v>0</v>
      </c>
      <c r="Q1887" s="138">
        <v>0</v>
      </c>
      <c r="R1887" s="139"/>
      <c r="S1887" s="138">
        <v>0</v>
      </c>
      <c r="T1887" s="139"/>
      <c r="U1887" s="138">
        <v>0</v>
      </c>
      <c r="V1887" s="138">
        <v>0</v>
      </c>
      <c r="W1887" s="138">
        <v>0</v>
      </c>
      <c r="X1887" s="138">
        <v>0</v>
      </c>
      <c r="Y1887" s="138">
        <v>0</v>
      </c>
      <c r="Z1887" s="139"/>
      <c r="AA1887" s="138">
        <v>0</v>
      </c>
      <c r="AB1887" s="131">
        <v>0</v>
      </c>
    </row>
    <row r="1888" spans="1:28" ht="15" customHeight="1" x14ac:dyDescent="0.25">
      <c r="A1888" s="129" t="str">
        <f>B1888&amp;"-"&amp;COUNTIF($B$3:B1888,B1888)</f>
        <v>534-13</v>
      </c>
      <c r="B1888" s="130">
        <v>534</v>
      </c>
      <c r="C1888" s="130" t="s">
        <v>81</v>
      </c>
      <c r="D1888" s="137"/>
      <c r="E1888" s="138">
        <v>0</v>
      </c>
      <c r="F1888" s="138">
        <v>0</v>
      </c>
      <c r="G1888" s="138">
        <v>0</v>
      </c>
      <c r="H1888" s="138">
        <v>0</v>
      </c>
      <c r="I1888" s="138">
        <v>0</v>
      </c>
      <c r="J1888" s="138">
        <v>0</v>
      </c>
      <c r="K1888" s="138">
        <v>0</v>
      </c>
      <c r="L1888" s="139"/>
      <c r="M1888" s="138">
        <v>0</v>
      </c>
      <c r="N1888" s="139"/>
      <c r="O1888" s="138">
        <v>0</v>
      </c>
      <c r="P1888" s="138">
        <v>0</v>
      </c>
      <c r="Q1888" s="138">
        <v>0</v>
      </c>
      <c r="R1888" s="139"/>
      <c r="S1888" s="138">
        <v>0</v>
      </c>
      <c r="T1888" s="139"/>
      <c r="U1888" s="138">
        <v>0</v>
      </c>
      <c r="V1888" s="138">
        <v>0</v>
      </c>
      <c r="W1888" s="138">
        <v>0</v>
      </c>
      <c r="X1888" s="138">
        <v>0</v>
      </c>
      <c r="Y1888" s="138">
        <v>0</v>
      </c>
      <c r="Z1888" s="139"/>
      <c r="AA1888" s="138">
        <v>0</v>
      </c>
      <c r="AB1888" s="131">
        <v>0</v>
      </c>
    </row>
    <row r="1889" spans="1:28" ht="15" customHeight="1" x14ac:dyDescent="0.25">
      <c r="A1889" s="129" t="str">
        <f>B1889&amp;"-"&amp;COUNTIF($B$3:B1889,B1889)</f>
        <v>534-14</v>
      </c>
      <c r="B1889" s="130">
        <v>534</v>
      </c>
      <c r="C1889" s="130" t="s">
        <v>81</v>
      </c>
      <c r="D1889" s="137"/>
      <c r="E1889" s="138">
        <v>0</v>
      </c>
      <c r="F1889" s="138">
        <v>0</v>
      </c>
      <c r="G1889" s="138">
        <v>0</v>
      </c>
      <c r="H1889" s="138">
        <v>0</v>
      </c>
      <c r="I1889" s="138">
        <v>0</v>
      </c>
      <c r="J1889" s="138">
        <v>0</v>
      </c>
      <c r="K1889" s="138">
        <v>0</v>
      </c>
      <c r="L1889" s="139"/>
      <c r="M1889" s="138">
        <v>0</v>
      </c>
      <c r="N1889" s="139"/>
      <c r="O1889" s="138">
        <v>0</v>
      </c>
      <c r="P1889" s="138">
        <v>0</v>
      </c>
      <c r="Q1889" s="138">
        <v>0</v>
      </c>
      <c r="R1889" s="139"/>
      <c r="S1889" s="138">
        <v>0</v>
      </c>
      <c r="T1889" s="139"/>
      <c r="U1889" s="138">
        <v>0</v>
      </c>
      <c r="V1889" s="138">
        <v>0</v>
      </c>
      <c r="W1889" s="138">
        <v>0</v>
      </c>
      <c r="X1889" s="138">
        <v>0</v>
      </c>
      <c r="Y1889" s="138">
        <v>0</v>
      </c>
      <c r="Z1889" s="139"/>
      <c r="AA1889" s="138">
        <v>0</v>
      </c>
      <c r="AB1889" s="131">
        <v>0</v>
      </c>
    </row>
    <row r="1890" spans="1:28" ht="15" customHeight="1" x14ac:dyDescent="0.25">
      <c r="A1890" s="129" t="str">
        <f>B1890&amp;"-"&amp;COUNTIF($B$3:B1890,B1890)</f>
        <v>534-15</v>
      </c>
      <c r="B1890" s="130">
        <v>534</v>
      </c>
      <c r="C1890" s="130" t="s">
        <v>81</v>
      </c>
      <c r="D1890" s="137"/>
      <c r="E1890" s="138">
        <v>0</v>
      </c>
      <c r="F1890" s="138">
        <v>0</v>
      </c>
      <c r="G1890" s="138">
        <v>0</v>
      </c>
      <c r="H1890" s="138">
        <v>0</v>
      </c>
      <c r="I1890" s="138">
        <v>0</v>
      </c>
      <c r="J1890" s="138">
        <v>0</v>
      </c>
      <c r="K1890" s="138">
        <v>0</v>
      </c>
      <c r="L1890" s="139"/>
      <c r="M1890" s="138">
        <v>0</v>
      </c>
      <c r="N1890" s="139"/>
      <c r="O1890" s="138">
        <v>0</v>
      </c>
      <c r="P1890" s="138">
        <v>0</v>
      </c>
      <c r="Q1890" s="138">
        <v>0</v>
      </c>
      <c r="R1890" s="139"/>
      <c r="S1890" s="138">
        <v>0</v>
      </c>
      <c r="T1890" s="139"/>
      <c r="U1890" s="138">
        <v>0</v>
      </c>
      <c r="V1890" s="138">
        <v>0</v>
      </c>
      <c r="W1890" s="138">
        <v>0</v>
      </c>
      <c r="X1890" s="138">
        <v>0</v>
      </c>
      <c r="Y1890" s="138">
        <v>0</v>
      </c>
      <c r="Z1890" s="139"/>
      <c r="AA1890" s="138">
        <v>0</v>
      </c>
      <c r="AB1890" s="131">
        <v>0</v>
      </c>
    </row>
    <row r="1891" spans="1:28" ht="15" customHeight="1" x14ac:dyDescent="0.25">
      <c r="A1891" s="129" t="str">
        <f>B1891&amp;"-"&amp;COUNTIF($B$3:B1891,B1891)</f>
        <v>534-16</v>
      </c>
      <c r="B1891" s="130">
        <v>534</v>
      </c>
      <c r="C1891" s="130" t="s">
        <v>81</v>
      </c>
      <c r="D1891" s="137"/>
      <c r="E1891" s="138">
        <v>0</v>
      </c>
      <c r="F1891" s="138">
        <v>0</v>
      </c>
      <c r="G1891" s="138">
        <v>0</v>
      </c>
      <c r="H1891" s="138">
        <v>0</v>
      </c>
      <c r="I1891" s="138">
        <v>0</v>
      </c>
      <c r="J1891" s="138">
        <v>0</v>
      </c>
      <c r="K1891" s="138">
        <v>0</v>
      </c>
      <c r="L1891" s="139"/>
      <c r="M1891" s="138">
        <v>0</v>
      </c>
      <c r="N1891" s="139"/>
      <c r="O1891" s="138">
        <v>0</v>
      </c>
      <c r="P1891" s="138">
        <v>0</v>
      </c>
      <c r="Q1891" s="138">
        <v>0</v>
      </c>
      <c r="R1891" s="139"/>
      <c r="S1891" s="138">
        <v>0</v>
      </c>
      <c r="T1891" s="139"/>
      <c r="U1891" s="138">
        <v>0</v>
      </c>
      <c r="V1891" s="138">
        <v>0</v>
      </c>
      <c r="W1891" s="138">
        <v>0</v>
      </c>
      <c r="X1891" s="138">
        <v>0</v>
      </c>
      <c r="Y1891" s="138">
        <v>0</v>
      </c>
      <c r="Z1891" s="139"/>
      <c r="AA1891" s="138">
        <v>0</v>
      </c>
      <c r="AB1891" s="131">
        <v>0</v>
      </c>
    </row>
    <row r="1892" spans="1:28" ht="15" customHeight="1" x14ac:dyDescent="0.25">
      <c r="A1892" s="129" t="str">
        <f>B1892&amp;"-"&amp;COUNTIF($B$3:B1892,B1892)</f>
        <v>541-1</v>
      </c>
      <c r="B1892" s="130">
        <v>541</v>
      </c>
      <c r="C1892" s="130" t="s">
        <v>82</v>
      </c>
      <c r="D1892" s="137">
        <v>43489</v>
      </c>
      <c r="E1892" s="138">
        <v>1</v>
      </c>
      <c r="F1892" s="138">
        <v>0</v>
      </c>
      <c r="G1892" s="138">
        <v>0</v>
      </c>
      <c r="H1892" s="138">
        <v>0</v>
      </c>
      <c r="I1892" s="138">
        <v>0</v>
      </c>
      <c r="J1892" s="138">
        <v>0</v>
      </c>
      <c r="K1892" s="138">
        <v>1</v>
      </c>
      <c r="L1892" s="139"/>
      <c r="M1892" s="138">
        <v>0</v>
      </c>
      <c r="N1892" s="139"/>
      <c r="O1892" s="138">
        <v>0</v>
      </c>
      <c r="P1892" s="138">
        <v>0</v>
      </c>
      <c r="Q1892" s="138">
        <v>0</v>
      </c>
      <c r="R1892" s="139"/>
      <c r="S1892" s="138">
        <v>0</v>
      </c>
      <c r="T1892" s="139"/>
      <c r="U1892" s="138">
        <v>0</v>
      </c>
      <c r="V1892" s="138">
        <v>0</v>
      </c>
      <c r="W1892" s="138">
        <v>0</v>
      </c>
      <c r="X1892" s="138">
        <v>0</v>
      </c>
      <c r="Y1892" s="138">
        <v>0</v>
      </c>
      <c r="Z1892" s="139"/>
      <c r="AA1892" s="138">
        <v>0</v>
      </c>
      <c r="AB1892" s="131">
        <v>0</v>
      </c>
    </row>
    <row r="1893" spans="1:28" ht="15" customHeight="1" x14ac:dyDescent="0.25">
      <c r="A1893" s="129" t="str">
        <f>B1893&amp;"-"&amp;COUNTIF($B$3:B1893,B1893)</f>
        <v>541-2</v>
      </c>
      <c r="B1893" s="130">
        <v>541</v>
      </c>
      <c r="C1893" s="130" t="s">
        <v>82</v>
      </c>
      <c r="D1893" s="137">
        <v>45195</v>
      </c>
      <c r="E1893" s="138">
        <v>1</v>
      </c>
      <c r="F1893" s="138">
        <v>0</v>
      </c>
      <c r="G1893" s="138">
        <v>0</v>
      </c>
      <c r="H1893" s="138">
        <v>0</v>
      </c>
      <c r="I1893" s="138">
        <v>0</v>
      </c>
      <c r="J1893" s="138">
        <v>0</v>
      </c>
      <c r="K1893" s="138">
        <v>1</v>
      </c>
      <c r="L1893" s="139"/>
      <c r="M1893" s="138">
        <v>0</v>
      </c>
      <c r="N1893" s="139"/>
      <c r="O1893" s="138">
        <v>0</v>
      </c>
      <c r="P1893" s="138">
        <v>0</v>
      </c>
      <c r="Q1893" s="138">
        <v>0</v>
      </c>
      <c r="R1893" s="139"/>
      <c r="S1893" s="138">
        <v>0</v>
      </c>
      <c r="T1893" s="139"/>
      <c r="U1893" s="138">
        <v>0</v>
      </c>
      <c r="V1893" s="138">
        <v>0</v>
      </c>
      <c r="W1893" s="138">
        <v>0</v>
      </c>
      <c r="X1893" s="138">
        <v>0</v>
      </c>
      <c r="Y1893" s="138">
        <v>0</v>
      </c>
      <c r="Z1893" s="139"/>
      <c r="AA1893" s="138">
        <v>0</v>
      </c>
      <c r="AB1893" s="131">
        <v>0</v>
      </c>
    </row>
    <row r="1894" spans="1:28" ht="15" customHeight="1" x14ac:dyDescent="0.25">
      <c r="A1894" s="129" t="str">
        <f>B1894&amp;"-"&amp;COUNTIF($B$3:B1894,B1894)</f>
        <v>541-3</v>
      </c>
      <c r="B1894" s="130">
        <v>541</v>
      </c>
      <c r="C1894" s="130" t="s">
        <v>82</v>
      </c>
      <c r="D1894" s="137">
        <v>43554</v>
      </c>
      <c r="E1894" s="138">
        <v>1</v>
      </c>
      <c r="F1894" s="138">
        <v>0</v>
      </c>
      <c r="G1894" s="138">
        <v>0</v>
      </c>
      <c r="H1894" s="138">
        <v>0</v>
      </c>
      <c r="I1894" s="138">
        <v>0</v>
      </c>
      <c r="J1894" s="138">
        <v>1</v>
      </c>
      <c r="K1894" s="138">
        <v>0</v>
      </c>
      <c r="L1894" s="139"/>
      <c r="M1894" s="138">
        <v>0</v>
      </c>
      <c r="N1894" s="139"/>
      <c r="O1894" s="138">
        <v>0</v>
      </c>
      <c r="P1894" s="138">
        <v>0</v>
      </c>
      <c r="Q1894" s="138">
        <v>0</v>
      </c>
      <c r="R1894" s="139"/>
      <c r="S1894" s="138">
        <v>0</v>
      </c>
      <c r="T1894" s="139"/>
      <c r="U1894" s="138">
        <v>0</v>
      </c>
      <c r="V1894" s="138">
        <v>0</v>
      </c>
      <c r="W1894" s="138">
        <v>0</v>
      </c>
      <c r="X1894" s="138">
        <v>0</v>
      </c>
      <c r="Y1894" s="138">
        <v>0</v>
      </c>
      <c r="Z1894" s="139"/>
      <c r="AA1894" s="138">
        <v>0</v>
      </c>
      <c r="AB1894" s="131">
        <v>0</v>
      </c>
    </row>
    <row r="1895" spans="1:28" ht="15" customHeight="1" x14ac:dyDescent="0.25">
      <c r="A1895" s="129" t="str">
        <f>B1895&amp;"-"&amp;COUNTIF($B$3:B1895,B1895)</f>
        <v>541-4</v>
      </c>
      <c r="B1895" s="130">
        <v>541</v>
      </c>
      <c r="C1895" s="130" t="s">
        <v>82</v>
      </c>
      <c r="D1895" s="137">
        <v>48306</v>
      </c>
      <c r="E1895" s="138">
        <v>1.22</v>
      </c>
      <c r="F1895" s="138">
        <v>0</v>
      </c>
      <c r="G1895" s="138">
        <v>0</v>
      </c>
      <c r="H1895" s="138">
        <v>0</v>
      </c>
      <c r="I1895" s="138">
        <v>0</v>
      </c>
      <c r="J1895" s="138">
        <v>0.22</v>
      </c>
      <c r="K1895" s="138">
        <v>1</v>
      </c>
      <c r="L1895" s="139"/>
      <c r="M1895" s="138">
        <v>0</v>
      </c>
      <c r="N1895" s="139"/>
      <c r="O1895" s="138">
        <v>0</v>
      </c>
      <c r="P1895" s="138">
        <v>0</v>
      </c>
      <c r="Q1895" s="138">
        <v>0</v>
      </c>
      <c r="R1895" s="139"/>
      <c r="S1895" s="138">
        <v>1</v>
      </c>
      <c r="T1895" s="139"/>
      <c r="U1895" s="138">
        <v>0</v>
      </c>
      <c r="V1895" s="138">
        <v>0</v>
      </c>
      <c r="W1895" s="138">
        <v>0</v>
      </c>
      <c r="X1895" s="138">
        <v>0</v>
      </c>
      <c r="Y1895" s="138">
        <v>0</v>
      </c>
      <c r="Z1895" s="139"/>
      <c r="AA1895" s="138">
        <v>0</v>
      </c>
      <c r="AB1895" s="131">
        <v>0</v>
      </c>
    </row>
    <row r="1896" spans="1:28" ht="15" customHeight="1" x14ac:dyDescent="0.25">
      <c r="A1896" s="129" t="str">
        <f>B1896&amp;"-"&amp;COUNTIF($B$3:B1896,B1896)</f>
        <v>541-5</v>
      </c>
      <c r="B1896" s="130">
        <v>541</v>
      </c>
      <c r="C1896" s="130" t="s">
        <v>82</v>
      </c>
      <c r="D1896" s="137">
        <v>43646</v>
      </c>
      <c r="E1896" s="138">
        <v>1</v>
      </c>
      <c r="F1896" s="138">
        <v>0</v>
      </c>
      <c r="G1896" s="138">
        <v>0</v>
      </c>
      <c r="H1896" s="138">
        <v>0</v>
      </c>
      <c r="I1896" s="138">
        <v>0</v>
      </c>
      <c r="J1896" s="138">
        <v>0</v>
      </c>
      <c r="K1896" s="138">
        <v>1</v>
      </c>
      <c r="L1896" s="139"/>
      <c r="M1896" s="138">
        <v>0</v>
      </c>
      <c r="N1896" s="139"/>
      <c r="O1896" s="138">
        <v>0</v>
      </c>
      <c r="P1896" s="138">
        <v>0</v>
      </c>
      <c r="Q1896" s="138">
        <v>0</v>
      </c>
      <c r="R1896" s="139"/>
      <c r="S1896" s="138">
        <v>0</v>
      </c>
      <c r="T1896" s="139"/>
      <c r="U1896" s="138">
        <v>0</v>
      </c>
      <c r="V1896" s="138">
        <v>0</v>
      </c>
      <c r="W1896" s="138">
        <v>0</v>
      </c>
      <c r="X1896" s="138">
        <v>0</v>
      </c>
      <c r="Y1896" s="138">
        <v>0</v>
      </c>
      <c r="Z1896" s="139"/>
      <c r="AA1896" s="138">
        <v>0</v>
      </c>
      <c r="AB1896" s="131">
        <v>0</v>
      </c>
    </row>
    <row r="1897" spans="1:28" ht="15" customHeight="1" x14ac:dyDescent="0.25">
      <c r="A1897" s="129" t="str">
        <f>B1897&amp;"-"&amp;COUNTIF($B$3:B1897,B1897)</f>
        <v>541-6</v>
      </c>
      <c r="B1897" s="130">
        <v>541</v>
      </c>
      <c r="C1897" s="130" t="s">
        <v>82</v>
      </c>
      <c r="D1897" s="137">
        <v>43794</v>
      </c>
      <c r="E1897" s="138">
        <v>1</v>
      </c>
      <c r="F1897" s="138">
        <v>0</v>
      </c>
      <c r="G1897" s="138">
        <v>0</v>
      </c>
      <c r="H1897" s="138">
        <v>0</v>
      </c>
      <c r="I1897" s="138">
        <v>0</v>
      </c>
      <c r="J1897" s="138">
        <v>1</v>
      </c>
      <c r="K1897" s="138">
        <v>0</v>
      </c>
      <c r="L1897" s="139"/>
      <c r="M1897" s="138">
        <v>0</v>
      </c>
      <c r="N1897" s="139"/>
      <c r="O1897" s="138">
        <v>0</v>
      </c>
      <c r="P1897" s="138">
        <v>0</v>
      </c>
      <c r="Q1897" s="138">
        <v>0</v>
      </c>
      <c r="R1897" s="139"/>
      <c r="S1897" s="138">
        <v>0</v>
      </c>
      <c r="T1897" s="139"/>
      <c r="U1897" s="138">
        <v>0</v>
      </c>
      <c r="V1897" s="138">
        <v>0</v>
      </c>
      <c r="W1897" s="138">
        <v>0</v>
      </c>
      <c r="X1897" s="138">
        <v>0</v>
      </c>
      <c r="Y1897" s="138">
        <v>0</v>
      </c>
      <c r="Z1897" s="139"/>
      <c r="AA1897" s="138">
        <v>0</v>
      </c>
      <c r="AB1897" s="131">
        <v>0</v>
      </c>
    </row>
    <row r="1898" spans="1:28" ht="15" customHeight="1" x14ac:dyDescent="0.25">
      <c r="A1898" s="129" t="str">
        <f>B1898&amp;"-"&amp;COUNTIF($B$3:B1898,B1898)</f>
        <v>541-7</v>
      </c>
      <c r="B1898" s="130">
        <v>541</v>
      </c>
      <c r="C1898" s="130" t="s">
        <v>82</v>
      </c>
      <c r="D1898" s="137">
        <v>43786</v>
      </c>
      <c r="E1898" s="138">
        <v>1.6</v>
      </c>
      <c r="F1898" s="138">
        <v>0</v>
      </c>
      <c r="G1898" s="138">
        <v>0</v>
      </c>
      <c r="H1898" s="138">
        <v>0</v>
      </c>
      <c r="I1898" s="138">
        <v>0</v>
      </c>
      <c r="J1898" s="138">
        <v>0.6</v>
      </c>
      <c r="K1898" s="138">
        <v>1</v>
      </c>
      <c r="L1898" s="139"/>
      <c r="M1898" s="138">
        <v>0</v>
      </c>
      <c r="N1898" s="139"/>
      <c r="O1898" s="138">
        <v>0</v>
      </c>
      <c r="P1898" s="138">
        <v>0</v>
      </c>
      <c r="Q1898" s="138">
        <v>0</v>
      </c>
      <c r="R1898" s="139"/>
      <c r="S1898" s="138">
        <v>1.06</v>
      </c>
      <c r="T1898" s="139"/>
      <c r="U1898" s="138">
        <v>0</v>
      </c>
      <c r="V1898" s="138">
        <v>0</v>
      </c>
      <c r="W1898" s="138">
        <v>0</v>
      </c>
      <c r="X1898" s="138">
        <v>0</v>
      </c>
      <c r="Y1898" s="138">
        <v>0</v>
      </c>
      <c r="Z1898" s="139"/>
      <c r="AA1898" s="138">
        <v>0</v>
      </c>
      <c r="AB1898" s="131">
        <v>0</v>
      </c>
    </row>
    <row r="1899" spans="1:28" ht="15" customHeight="1" x14ac:dyDescent="0.25">
      <c r="A1899" s="129" t="str">
        <f>B1899&amp;"-"&amp;COUNTIF($B$3:B1899,B1899)</f>
        <v>541-8</v>
      </c>
      <c r="B1899" s="130">
        <v>541</v>
      </c>
      <c r="C1899" s="130" t="s">
        <v>82</v>
      </c>
      <c r="D1899" s="137">
        <v>43828</v>
      </c>
      <c r="E1899" s="138">
        <v>1</v>
      </c>
      <c r="F1899" s="138">
        <v>0</v>
      </c>
      <c r="G1899" s="138">
        <v>0</v>
      </c>
      <c r="H1899" s="138">
        <v>0</v>
      </c>
      <c r="I1899" s="138">
        <v>0</v>
      </c>
      <c r="J1899" s="138">
        <v>0</v>
      </c>
      <c r="K1899" s="138">
        <v>1</v>
      </c>
      <c r="L1899" s="139"/>
      <c r="M1899" s="138">
        <v>0</v>
      </c>
      <c r="N1899" s="139"/>
      <c r="O1899" s="138">
        <v>0</v>
      </c>
      <c r="P1899" s="138">
        <v>0</v>
      </c>
      <c r="Q1899" s="138">
        <v>0</v>
      </c>
      <c r="R1899" s="139"/>
      <c r="S1899" s="138">
        <v>0</v>
      </c>
      <c r="T1899" s="139"/>
      <c r="U1899" s="138">
        <v>0</v>
      </c>
      <c r="V1899" s="138">
        <v>0</v>
      </c>
      <c r="W1899" s="138">
        <v>0</v>
      </c>
      <c r="X1899" s="138">
        <v>0</v>
      </c>
      <c r="Y1899" s="138">
        <v>0</v>
      </c>
      <c r="Z1899" s="139"/>
      <c r="AA1899" s="138">
        <v>0</v>
      </c>
      <c r="AB1899" s="131">
        <v>0</v>
      </c>
    </row>
    <row r="1900" spans="1:28" ht="15" customHeight="1" x14ac:dyDescent="0.25">
      <c r="A1900" s="129" t="str">
        <f>B1900&amp;"-"&amp;COUNTIF($B$3:B1900,B1900)</f>
        <v>541-9</v>
      </c>
      <c r="B1900" s="130">
        <v>541</v>
      </c>
      <c r="C1900" s="130" t="s">
        <v>82</v>
      </c>
      <c r="D1900" s="137">
        <v>45344</v>
      </c>
      <c r="E1900" s="138">
        <v>1</v>
      </c>
      <c r="F1900" s="138">
        <v>0</v>
      </c>
      <c r="G1900" s="138">
        <v>0</v>
      </c>
      <c r="H1900" s="138">
        <v>0</v>
      </c>
      <c r="I1900" s="138">
        <v>0</v>
      </c>
      <c r="J1900" s="138">
        <v>0</v>
      </c>
      <c r="K1900" s="138">
        <v>1</v>
      </c>
      <c r="L1900" s="139"/>
      <c r="M1900" s="138">
        <v>0</v>
      </c>
      <c r="N1900" s="139"/>
      <c r="O1900" s="138">
        <v>0</v>
      </c>
      <c r="P1900" s="138">
        <v>0</v>
      </c>
      <c r="Q1900" s="138">
        <v>0</v>
      </c>
      <c r="R1900" s="139"/>
      <c r="S1900" s="138">
        <v>1</v>
      </c>
      <c r="T1900" s="139"/>
      <c r="U1900" s="138">
        <v>0</v>
      </c>
      <c r="V1900" s="138">
        <v>0</v>
      </c>
      <c r="W1900" s="138">
        <v>0</v>
      </c>
      <c r="X1900" s="138">
        <v>0</v>
      </c>
      <c r="Y1900" s="138">
        <v>0</v>
      </c>
      <c r="Z1900" s="139"/>
      <c r="AA1900" s="138">
        <v>0</v>
      </c>
      <c r="AB1900" s="131">
        <v>0</v>
      </c>
    </row>
    <row r="1901" spans="1:28" ht="15" customHeight="1" x14ac:dyDescent="0.25">
      <c r="A1901" s="129" t="str">
        <f>B1901&amp;"-"&amp;COUNTIF($B$3:B1901,B1901)</f>
        <v>541-10</v>
      </c>
      <c r="B1901" s="130">
        <v>541</v>
      </c>
      <c r="C1901" s="130" t="s">
        <v>82</v>
      </c>
      <c r="D1901" s="137">
        <v>46102</v>
      </c>
      <c r="E1901" s="138">
        <v>2</v>
      </c>
      <c r="F1901" s="138">
        <v>0</v>
      </c>
      <c r="G1901" s="138">
        <v>0</v>
      </c>
      <c r="H1901" s="138">
        <v>0</v>
      </c>
      <c r="I1901" s="138">
        <v>0</v>
      </c>
      <c r="J1901" s="138">
        <v>0</v>
      </c>
      <c r="K1901" s="138">
        <v>2</v>
      </c>
      <c r="L1901" s="139"/>
      <c r="M1901" s="138">
        <v>0</v>
      </c>
      <c r="N1901" s="139"/>
      <c r="O1901" s="138">
        <v>0</v>
      </c>
      <c r="P1901" s="138">
        <v>0</v>
      </c>
      <c r="Q1901" s="138">
        <v>0</v>
      </c>
      <c r="R1901" s="139"/>
      <c r="S1901" s="138">
        <v>0</v>
      </c>
      <c r="T1901" s="139"/>
      <c r="U1901" s="138">
        <v>0</v>
      </c>
      <c r="V1901" s="138">
        <v>0</v>
      </c>
      <c r="W1901" s="138">
        <v>0</v>
      </c>
      <c r="X1901" s="138">
        <v>0</v>
      </c>
      <c r="Y1901" s="138">
        <v>0</v>
      </c>
      <c r="Z1901" s="139"/>
      <c r="AA1901" s="138">
        <v>0</v>
      </c>
      <c r="AB1901" s="131">
        <v>0</v>
      </c>
    </row>
    <row r="1902" spans="1:28" ht="15" customHeight="1" x14ac:dyDescent="0.25">
      <c r="A1902" s="129" t="str">
        <f>B1902&amp;"-"&amp;COUNTIF($B$3:B1902,B1902)</f>
        <v>541-11</v>
      </c>
      <c r="B1902" s="130">
        <v>541</v>
      </c>
      <c r="C1902" s="130" t="s">
        <v>82</v>
      </c>
      <c r="D1902" s="137">
        <v>44057</v>
      </c>
      <c r="E1902" s="138">
        <v>1</v>
      </c>
      <c r="F1902" s="138">
        <v>0</v>
      </c>
      <c r="G1902" s="138">
        <v>0</v>
      </c>
      <c r="H1902" s="138">
        <v>0</v>
      </c>
      <c r="I1902" s="138">
        <v>0</v>
      </c>
      <c r="J1902" s="138">
        <v>0</v>
      </c>
      <c r="K1902" s="138">
        <v>1</v>
      </c>
      <c r="L1902" s="139"/>
      <c r="M1902" s="138">
        <v>0</v>
      </c>
      <c r="N1902" s="139"/>
      <c r="O1902" s="138">
        <v>0</v>
      </c>
      <c r="P1902" s="138">
        <v>0</v>
      </c>
      <c r="Q1902" s="138">
        <v>0</v>
      </c>
      <c r="R1902" s="139"/>
      <c r="S1902" s="138">
        <v>0</v>
      </c>
      <c r="T1902" s="139"/>
      <c r="U1902" s="138">
        <v>0</v>
      </c>
      <c r="V1902" s="138">
        <v>0</v>
      </c>
      <c r="W1902" s="138">
        <v>0</v>
      </c>
      <c r="X1902" s="138">
        <v>0</v>
      </c>
      <c r="Y1902" s="138">
        <v>0</v>
      </c>
      <c r="Z1902" s="139"/>
      <c r="AA1902" s="138">
        <v>0</v>
      </c>
      <c r="AB1902" s="131">
        <v>0</v>
      </c>
    </row>
    <row r="1903" spans="1:28" ht="15" customHeight="1" x14ac:dyDescent="0.25">
      <c r="A1903" s="129" t="str">
        <f>B1903&amp;"-"&amp;COUNTIF($B$3:B1903,B1903)</f>
        <v>541-12</v>
      </c>
      <c r="B1903" s="130">
        <v>541</v>
      </c>
      <c r="C1903" s="130" t="s">
        <v>82</v>
      </c>
      <c r="D1903" s="137">
        <v>47019</v>
      </c>
      <c r="E1903" s="138">
        <v>0.78</v>
      </c>
      <c r="F1903" s="138">
        <v>0</v>
      </c>
      <c r="G1903" s="138">
        <v>0</v>
      </c>
      <c r="H1903" s="138">
        <v>0</v>
      </c>
      <c r="I1903" s="138">
        <v>0</v>
      </c>
      <c r="J1903" s="138">
        <v>0.78</v>
      </c>
      <c r="K1903" s="138">
        <v>0</v>
      </c>
      <c r="L1903" s="139"/>
      <c r="M1903" s="138">
        <v>0</v>
      </c>
      <c r="N1903" s="139"/>
      <c r="O1903" s="138">
        <v>0</v>
      </c>
      <c r="P1903" s="138">
        <v>0</v>
      </c>
      <c r="Q1903" s="138">
        <v>0</v>
      </c>
      <c r="R1903" s="139"/>
      <c r="S1903" s="138">
        <v>0</v>
      </c>
      <c r="T1903" s="139"/>
      <c r="U1903" s="138">
        <v>0</v>
      </c>
      <c r="V1903" s="138">
        <v>0</v>
      </c>
      <c r="W1903" s="138">
        <v>0</v>
      </c>
      <c r="X1903" s="138">
        <v>0</v>
      </c>
      <c r="Y1903" s="138">
        <v>0</v>
      </c>
      <c r="Z1903" s="139"/>
      <c r="AA1903" s="138">
        <v>0</v>
      </c>
      <c r="AB1903" s="131">
        <v>0</v>
      </c>
    </row>
    <row r="1904" spans="1:28" ht="15" customHeight="1" x14ac:dyDescent="0.25">
      <c r="A1904" s="129" t="str">
        <f>B1904&amp;"-"&amp;COUNTIF($B$3:B1904,B1904)</f>
        <v>541-13</v>
      </c>
      <c r="B1904" s="130">
        <v>541</v>
      </c>
      <c r="C1904" s="130" t="s">
        <v>82</v>
      </c>
      <c r="D1904" s="137">
        <v>50161</v>
      </c>
      <c r="E1904" s="138">
        <v>1</v>
      </c>
      <c r="F1904" s="138">
        <v>0</v>
      </c>
      <c r="G1904" s="138">
        <v>0</v>
      </c>
      <c r="H1904" s="138">
        <v>0</v>
      </c>
      <c r="I1904" s="138">
        <v>0</v>
      </c>
      <c r="J1904" s="138">
        <v>1</v>
      </c>
      <c r="K1904" s="138">
        <v>0</v>
      </c>
      <c r="L1904" s="139"/>
      <c r="M1904" s="138">
        <v>0</v>
      </c>
      <c r="N1904" s="139"/>
      <c r="O1904" s="138">
        <v>0</v>
      </c>
      <c r="P1904" s="138">
        <v>0</v>
      </c>
      <c r="Q1904" s="138">
        <v>0</v>
      </c>
      <c r="R1904" s="139"/>
      <c r="S1904" s="138">
        <v>0</v>
      </c>
      <c r="T1904" s="139"/>
      <c r="U1904" s="138">
        <v>0</v>
      </c>
      <c r="V1904" s="138">
        <v>0</v>
      </c>
      <c r="W1904" s="138">
        <v>0</v>
      </c>
      <c r="X1904" s="138">
        <v>0</v>
      </c>
      <c r="Y1904" s="138">
        <v>0</v>
      </c>
      <c r="Z1904" s="139"/>
      <c r="AA1904" s="138">
        <v>0</v>
      </c>
      <c r="AB1904" s="131">
        <v>0</v>
      </c>
    </row>
    <row r="1905" spans="1:28" ht="15" customHeight="1" x14ac:dyDescent="0.25">
      <c r="A1905" s="129" t="str">
        <f>B1905&amp;"-"&amp;COUNTIF($B$3:B1905,B1905)</f>
        <v>541-14</v>
      </c>
      <c r="B1905" s="130">
        <v>541</v>
      </c>
      <c r="C1905" s="130" t="s">
        <v>82</v>
      </c>
      <c r="D1905" s="137">
        <v>44164</v>
      </c>
      <c r="E1905" s="138">
        <v>0.94</v>
      </c>
      <c r="F1905" s="138">
        <v>0</v>
      </c>
      <c r="G1905" s="138">
        <v>0</v>
      </c>
      <c r="H1905" s="138">
        <v>0</v>
      </c>
      <c r="I1905" s="138">
        <v>0</v>
      </c>
      <c r="J1905" s="138">
        <v>0.94</v>
      </c>
      <c r="K1905" s="138">
        <v>0</v>
      </c>
      <c r="L1905" s="139"/>
      <c r="M1905" s="138">
        <v>0</v>
      </c>
      <c r="N1905" s="139"/>
      <c r="O1905" s="138">
        <v>0</v>
      </c>
      <c r="P1905" s="138">
        <v>0</v>
      </c>
      <c r="Q1905" s="138">
        <v>0</v>
      </c>
      <c r="R1905" s="139"/>
      <c r="S1905" s="138">
        <v>0.94</v>
      </c>
      <c r="T1905" s="139"/>
      <c r="U1905" s="138">
        <v>0</v>
      </c>
      <c r="V1905" s="138">
        <v>0</v>
      </c>
      <c r="W1905" s="138">
        <v>0</v>
      </c>
      <c r="X1905" s="138">
        <v>0</v>
      </c>
      <c r="Y1905" s="138">
        <v>0</v>
      </c>
      <c r="Z1905" s="139"/>
      <c r="AA1905" s="138">
        <v>0</v>
      </c>
      <c r="AB1905" s="131">
        <v>0</v>
      </c>
    </row>
    <row r="1906" spans="1:28" ht="15" customHeight="1" x14ac:dyDescent="0.25">
      <c r="A1906" s="129" t="str">
        <f>B1906&amp;"-"&amp;COUNTIF($B$3:B1906,B1906)</f>
        <v>541-15</v>
      </c>
      <c r="B1906" s="130">
        <v>541</v>
      </c>
      <c r="C1906" s="130" t="s">
        <v>82</v>
      </c>
      <c r="D1906" s="137">
        <v>47878</v>
      </c>
      <c r="E1906" s="138">
        <v>1</v>
      </c>
      <c r="F1906" s="138">
        <v>0</v>
      </c>
      <c r="G1906" s="138">
        <v>0</v>
      </c>
      <c r="H1906" s="138">
        <v>0</v>
      </c>
      <c r="I1906" s="138">
        <v>0</v>
      </c>
      <c r="J1906" s="138">
        <v>0</v>
      </c>
      <c r="K1906" s="138">
        <v>1</v>
      </c>
      <c r="L1906" s="139"/>
      <c r="M1906" s="138">
        <v>0</v>
      </c>
      <c r="N1906" s="139"/>
      <c r="O1906" s="138">
        <v>0</v>
      </c>
      <c r="P1906" s="138">
        <v>0</v>
      </c>
      <c r="Q1906" s="138">
        <v>0</v>
      </c>
      <c r="R1906" s="139"/>
      <c r="S1906" s="138">
        <v>0</v>
      </c>
      <c r="T1906" s="139"/>
      <c r="U1906" s="138">
        <v>0</v>
      </c>
      <c r="V1906" s="138">
        <v>0</v>
      </c>
      <c r="W1906" s="138">
        <v>0</v>
      </c>
      <c r="X1906" s="138">
        <v>0</v>
      </c>
      <c r="Y1906" s="138">
        <v>0</v>
      </c>
      <c r="Z1906" s="139"/>
      <c r="AA1906" s="138">
        <v>0</v>
      </c>
      <c r="AB1906" s="131">
        <v>0</v>
      </c>
    </row>
    <row r="1907" spans="1:28" ht="15" customHeight="1" x14ac:dyDescent="0.25">
      <c r="A1907" s="129" t="str">
        <f>B1907&amp;"-"&amp;COUNTIF($B$3:B1907,B1907)</f>
        <v>541-16</v>
      </c>
      <c r="B1907" s="130">
        <v>541</v>
      </c>
      <c r="C1907" s="130" t="s">
        <v>82</v>
      </c>
      <c r="D1907" s="137">
        <v>44305</v>
      </c>
      <c r="E1907" s="138">
        <v>0.79</v>
      </c>
      <c r="F1907" s="138">
        <v>0</v>
      </c>
      <c r="G1907" s="138">
        <v>0</v>
      </c>
      <c r="H1907" s="138">
        <v>0</v>
      </c>
      <c r="I1907" s="138">
        <v>0</v>
      </c>
      <c r="J1907" s="138">
        <v>0.79</v>
      </c>
      <c r="K1907" s="138">
        <v>0</v>
      </c>
      <c r="L1907" s="139"/>
      <c r="M1907" s="138">
        <v>0</v>
      </c>
      <c r="N1907" s="139"/>
      <c r="O1907" s="138">
        <v>0</v>
      </c>
      <c r="P1907" s="138">
        <v>0</v>
      </c>
      <c r="Q1907" s="138">
        <v>0</v>
      </c>
      <c r="R1907" s="139"/>
      <c r="S1907" s="138">
        <v>0</v>
      </c>
      <c r="T1907" s="139"/>
      <c r="U1907" s="138">
        <v>0</v>
      </c>
      <c r="V1907" s="138">
        <v>0</v>
      </c>
      <c r="W1907" s="138">
        <v>0</v>
      </c>
      <c r="X1907" s="138">
        <v>0</v>
      </c>
      <c r="Y1907" s="138">
        <v>0</v>
      </c>
      <c r="Z1907" s="139"/>
      <c r="AA1907" s="138">
        <v>0</v>
      </c>
      <c r="AB1907" s="131">
        <v>0</v>
      </c>
    </row>
    <row r="1908" spans="1:28" ht="15" customHeight="1" x14ac:dyDescent="0.25">
      <c r="A1908" s="129" t="str">
        <f>B1908&amp;"-"&amp;COUNTIF($B$3:B1908,B1908)</f>
        <v>541-17</v>
      </c>
      <c r="B1908" s="130">
        <v>541</v>
      </c>
      <c r="C1908" s="130" t="s">
        <v>82</v>
      </c>
      <c r="D1908" s="137">
        <v>44354</v>
      </c>
      <c r="E1908" s="138">
        <v>1</v>
      </c>
      <c r="F1908" s="138">
        <v>0</v>
      </c>
      <c r="G1908" s="138">
        <v>0</v>
      </c>
      <c r="H1908" s="138">
        <v>0</v>
      </c>
      <c r="I1908" s="138">
        <v>0</v>
      </c>
      <c r="J1908" s="138">
        <v>1</v>
      </c>
      <c r="K1908" s="138">
        <v>0</v>
      </c>
      <c r="L1908" s="139"/>
      <c r="M1908" s="138">
        <v>0</v>
      </c>
      <c r="N1908" s="139"/>
      <c r="O1908" s="138">
        <v>0</v>
      </c>
      <c r="P1908" s="138">
        <v>0</v>
      </c>
      <c r="Q1908" s="138">
        <v>0</v>
      </c>
      <c r="R1908" s="139"/>
      <c r="S1908" s="138">
        <v>0</v>
      </c>
      <c r="T1908" s="139"/>
      <c r="U1908" s="138">
        <v>0</v>
      </c>
      <c r="V1908" s="138">
        <v>0</v>
      </c>
      <c r="W1908" s="138">
        <v>0</v>
      </c>
      <c r="X1908" s="138">
        <v>0</v>
      </c>
      <c r="Y1908" s="138">
        <v>0</v>
      </c>
      <c r="Z1908" s="139"/>
      <c r="AA1908" s="138">
        <v>0</v>
      </c>
      <c r="AB1908" s="131">
        <v>0</v>
      </c>
    </row>
    <row r="1909" spans="1:28" ht="15" customHeight="1" x14ac:dyDescent="0.25">
      <c r="A1909" s="129" t="str">
        <f>B1909&amp;"-"&amp;COUNTIF($B$3:B1909,B1909)</f>
        <v>541-18</v>
      </c>
      <c r="B1909" s="130">
        <v>541</v>
      </c>
      <c r="C1909" s="130" t="s">
        <v>82</v>
      </c>
      <c r="D1909" s="137">
        <v>45492</v>
      </c>
      <c r="E1909" s="138">
        <v>1</v>
      </c>
      <c r="F1909" s="138">
        <v>0</v>
      </c>
      <c r="G1909" s="138">
        <v>0</v>
      </c>
      <c r="H1909" s="138">
        <v>0</v>
      </c>
      <c r="I1909" s="138">
        <v>0</v>
      </c>
      <c r="J1909" s="138">
        <v>0</v>
      </c>
      <c r="K1909" s="138">
        <v>1</v>
      </c>
      <c r="L1909" s="139"/>
      <c r="M1909" s="138">
        <v>0</v>
      </c>
      <c r="N1909" s="139"/>
      <c r="O1909" s="138">
        <v>0</v>
      </c>
      <c r="P1909" s="138">
        <v>0</v>
      </c>
      <c r="Q1909" s="138">
        <v>0</v>
      </c>
      <c r="R1909" s="139"/>
      <c r="S1909" s="138">
        <v>0</v>
      </c>
      <c r="T1909" s="139"/>
      <c r="U1909" s="138">
        <v>0</v>
      </c>
      <c r="V1909" s="138">
        <v>0</v>
      </c>
      <c r="W1909" s="138">
        <v>0</v>
      </c>
      <c r="X1909" s="138">
        <v>0</v>
      </c>
      <c r="Y1909" s="138">
        <v>0</v>
      </c>
      <c r="Z1909" s="139"/>
      <c r="AA1909" s="138">
        <v>0</v>
      </c>
      <c r="AB1909" s="131">
        <v>0</v>
      </c>
    </row>
    <row r="1910" spans="1:28" ht="15" customHeight="1" x14ac:dyDescent="0.25">
      <c r="A1910" s="129" t="str">
        <f>B1910&amp;"-"&amp;COUNTIF($B$3:B1910,B1910)</f>
        <v>541-19</v>
      </c>
      <c r="B1910" s="130">
        <v>541</v>
      </c>
      <c r="C1910" s="130" t="s">
        <v>82</v>
      </c>
      <c r="D1910" s="137">
        <v>49478</v>
      </c>
      <c r="E1910" s="138">
        <v>0.78</v>
      </c>
      <c r="F1910" s="138">
        <v>0</v>
      </c>
      <c r="G1910" s="138">
        <v>0</v>
      </c>
      <c r="H1910" s="138">
        <v>0</v>
      </c>
      <c r="I1910" s="138">
        <v>0</v>
      </c>
      <c r="J1910" s="138">
        <v>0.78</v>
      </c>
      <c r="K1910" s="138">
        <v>0</v>
      </c>
      <c r="L1910" s="139"/>
      <c r="M1910" s="138">
        <v>0</v>
      </c>
      <c r="N1910" s="139"/>
      <c r="O1910" s="138">
        <v>0</v>
      </c>
      <c r="P1910" s="138">
        <v>0</v>
      </c>
      <c r="Q1910" s="138">
        <v>0</v>
      </c>
      <c r="R1910" s="139"/>
      <c r="S1910" s="138">
        <v>0.78</v>
      </c>
      <c r="T1910" s="139"/>
      <c r="U1910" s="138">
        <v>0</v>
      </c>
      <c r="V1910" s="138">
        <v>0</v>
      </c>
      <c r="W1910" s="138">
        <v>0</v>
      </c>
      <c r="X1910" s="138">
        <v>0</v>
      </c>
      <c r="Y1910" s="138">
        <v>0</v>
      </c>
      <c r="Z1910" s="139"/>
      <c r="AA1910" s="138">
        <v>0</v>
      </c>
      <c r="AB1910" s="131">
        <v>0</v>
      </c>
    </row>
    <row r="1911" spans="1:28" ht="15" customHeight="1" x14ac:dyDescent="0.25">
      <c r="A1911" s="129" t="str">
        <f>B1911&amp;"-"&amp;COUNTIF($B$3:B1911,B1911)</f>
        <v>541-20</v>
      </c>
      <c r="B1911" s="130">
        <v>541</v>
      </c>
      <c r="C1911" s="130" t="s">
        <v>82</v>
      </c>
      <c r="D1911" s="137">
        <v>44636</v>
      </c>
      <c r="E1911" s="138">
        <v>1</v>
      </c>
      <c r="F1911" s="138">
        <v>0</v>
      </c>
      <c r="G1911" s="138">
        <v>0</v>
      </c>
      <c r="H1911" s="138">
        <v>0</v>
      </c>
      <c r="I1911" s="138">
        <v>0</v>
      </c>
      <c r="J1911" s="138">
        <v>0</v>
      </c>
      <c r="K1911" s="138">
        <v>1</v>
      </c>
      <c r="L1911" s="139"/>
      <c r="M1911" s="138">
        <v>0</v>
      </c>
      <c r="N1911" s="139"/>
      <c r="O1911" s="138">
        <v>0</v>
      </c>
      <c r="P1911" s="138">
        <v>0</v>
      </c>
      <c r="Q1911" s="138">
        <v>0</v>
      </c>
      <c r="R1911" s="139"/>
      <c r="S1911" s="138">
        <v>0</v>
      </c>
      <c r="T1911" s="139"/>
      <c r="U1911" s="138">
        <v>0</v>
      </c>
      <c r="V1911" s="138">
        <v>0</v>
      </c>
      <c r="W1911" s="138">
        <v>0</v>
      </c>
      <c r="X1911" s="138">
        <v>0</v>
      </c>
      <c r="Y1911" s="138">
        <v>0</v>
      </c>
      <c r="Z1911" s="139"/>
      <c r="AA1911" s="138">
        <v>0</v>
      </c>
      <c r="AB1911" s="131">
        <v>0</v>
      </c>
    </row>
    <row r="1912" spans="1:28" ht="15" customHeight="1" x14ac:dyDescent="0.25">
      <c r="A1912" s="129" t="str">
        <f>B1912&amp;"-"&amp;COUNTIF($B$3:B1912,B1912)</f>
        <v>541-21</v>
      </c>
      <c r="B1912" s="130">
        <v>541</v>
      </c>
      <c r="C1912" s="130" t="s">
        <v>82</v>
      </c>
      <c r="D1912" s="137">
        <v>49932</v>
      </c>
      <c r="E1912" s="138">
        <v>1</v>
      </c>
      <c r="F1912" s="138">
        <v>0</v>
      </c>
      <c r="G1912" s="138">
        <v>0</v>
      </c>
      <c r="H1912" s="138">
        <v>0</v>
      </c>
      <c r="I1912" s="138">
        <v>0</v>
      </c>
      <c r="J1912" s="138">
        <v>1</v>
      </c>
      <c r="K1912" s="138">
        <v>0</v>
      </c>
      <c r="L1912" s="139"/>
      <c r="M1912" s="138">
        <v>0</v>
      </c>
      <c r="N1912" s="139"/>
      <c r="O1912" s="138">
        <v>0</v>
      </c>
      <c r="P1912" s="138">
        <v>0</v>
      </c>
      <c r="Q1912" s="138">
        <v>0</v>
      </c>
      <c r="R1912" s="139"/>
      <c r="S1912" s="138">
        <v>0</v>
      </c>
      <c r="T1912" s="139"/>
      <c r="U1912" s="138">
        <v>0</v>
      </c>
      <c r="V1912" s="138">
        <v>0</v>
      </c>
      <c r="W1912" s="138">
        <v>0</v>
      </c>
      <c r="X1912" s="138">
        <v>0</v>
      </c>
      <c r="Y1912" s="138">
        <v>0</v>
      </c>
      <c r="Z1912" s="139"/>
      <c r="AA1912" s="138">
        <v>0</v>
      </c>
      <c r="AB1912" s="131">
        <v>0</v>
      </c>
    </row>
    <row r="1913" spans="1:28" ht="15" customHeight="1" x14ac:dyDescent="0.25">
      <c r="A1913" s="129" t="str">
        <f>B1913&amp;"-"&amp;COUNTIF($B$3:B1913,B1913)</f>
        <v>541-22</v>
      </c>
      <c r="B1913" s="130">
        <v>541</v>
      </c>
      <c r="C1913" s="130" t="s">
        <v>82</v>
      </c>
      <c r="D1913" s="137">
        <v>44701</v>
      </c>
      <c r="E1913" s="138">
        <v>2</v>
      </c>
      <c r="F1913" s="138">
        <v>0</v>
      </c>
      <c r="G1913" s="138">
        <v>0</v>
      </c>
      <c r="H1913" s="138">
        <v>0</v>
      </c>
      <c r="I1913" s="138">
        <v>0</v>
      </c>
      <c r="J1913" s="138">
        <v>1</v>
      </c>
      <c r="K1913" s="138">
        <v>1</v>
      </c>
      <c r="L1913" s="139"/>
      <c r="M1913" s="138">
        <v>0</v>
      </c>
      <c r="N1913" s="139"/>
      <c r="O1913" s="138">
        <v>0</v>
      </c>
      <c r="P1913" s="138">
        <v>0</v>
      </c>
      <c r="Q1913" s="138">
        <v>0</v>
      </c>
      <c r="R1913" s="139"/>
      <c r="S1913" s="138">
        <v>1</v>
      </c>
      <c r="T1913" s="139"/>
      <c r="U1913" s="138">
        <v>0</v>
      </c>
      <c r="V1913" s="138">
        <v>0</v>
      </c>
      <c r="W1913" s="138">
        <v>0</v>
      </c>
      <c r="X1913" s="138">
        <v>0</v>
      </c>
      <c r="Y1913" s="138">
        <v>0</v>
      </c>
      <c r="Z1913" s="139"/>
      <c r="AA1913" s="138">
        <v>0</v>
      </c>
      <c r="AB1913" s="131">
        <v>0</v>
      </c>
    </row>
    <row r="1914" spans="1:28" ht="15" customHeight="1" x14ac:dyDescent="0.25">
      <c r="A1914" s="129" t="str">
        <f>B1914&amp;"-"&amp;COUNTIF($B$3:B1914,B1914)</f>
        <v>541-23</v>
      </c>
      <c r="B1914" s="130">
        <v>541</v>
      </c>
      <c r="C1914" s="130" t="s">
        <v>82</v>
      </c>
      <c r="D1914" s="137">
        <v>44974</v>
      </c>
      <c r="E1914" s="138">
        <v>1</v>
      </c>
      <c r="F1914" s="138">
        <v>0</v>
      </c>
      <c r="G1914" s="138">
        <v>0</v>
      </c>
      <c r="H1914" s="138">
        <v>0</v>
      </c>
      <c r="I1914" s="138">
        <v>0</v>
      </c>
      <c r="J1914" s="138">
        <v>1</v>
      </c>
      <c r="K1914" s="138">
        <v>0</v>
      </c>
      <c r="L1914" s="139"/>
      <c r="M1914" s="138">
        <v>0</v>
      </c>
      <c r="N1914" s="139"/>
      <c r="O1914" s="138">
        <v>0</v>
      </c>
      <c r="P1914" s="138">
        <v>0</v>
      </c>
      <c r="Q1914" s="138">
        <v>0</v>
      </c>
      <c r="R1914" s="139"/>
      <c r="S1914" s="138">
        <v>0</v>
      </c>
      <c r="T1914" s="139"/>
      <c r="U1914" s="138">
        <v>0</v>
      </c>
      <c r="V1914" s="138">
        <v>0</v>
      </c>
      <c r="W1914" s="138">
        <v>0</v>
      </c>
      <c r="X1914" s="138">
        <v>0</v>
      </c>
      <c r="Y1914" s="138">
        <v>0</v>
      </c>
      <c r="Z1914" s="139"/>
      <c r="AA1914" s="138">
        <v>0</v>
      </c>
      <c r="AB1914" s="131">
        <v>0</v>
      </c>
    </row>
    <row r="1915" spans="1:28" ht="15" customHeight="1" x14ac:dyDescent="0.25">
      <c r="A1915" s="129" t="str">
        <f>B1915&amp;"-"&amp;COUNTIF($B$3:B1915,B1915)</f>
        <v>541-24</v>
      </c>
      <c r="B1915" s="130">
        <v>541</v>
      </c>
      <c r="C1915" s="130" t="s">
        <v>82</v>
      </c>
      <c r="D1915" s="137">
        <v>45062</v>
      </c>
      <c r="E1915" s="138">
        <v>0.79</v>
      </c>
      <c r="F1915" s="138">
        <v>0</v>
      </c>
      <c r="G1915" s="138">
        <v>0</v>
      </c>
      <c r="H1915" s="138">
        <v>0</v>
      </c>
      <c r="I1915" s="138">
        <v>0</v>
      </c>
      <c r="J1915" s="138">
        <v>0.79</v>
      </c>
      <c r="K1915" s="138">
        <v>0</v>
      </c>
      <c r="L1915" s="139"/>
      <c r="M1915" s="138">
        <v>0</v>
      </c>
      <c r="N1915" s="139"/>
      <c r="O1915" s="138">
        <v>0</v>
      </c>
      <c r="P1915" s="138">
        <v>0</v>
      </c>
      <c r="Q1915" s="138">
        <v>0</v>
      </c>
      <c r="R1915" s="139"/>
      <c r="S1915" s="138">
        <v>0</v>
      </c>
      <c r="T1915" s="139"/>
      <c r="U1915" s="138">
        <v>0</v>
      </c>
      <c r="V1915" s="138">
        <v>0</v>
      </c>
      <c r="W1915" s="138">
        <v>0</v>
      </c>
      <c r="X1915" s="138">
        <v>0</v>
      </c>
      <c r="Y1915" s="138">
        <v>0</v>
      </c>
      <c r="Z1915" s="139"/>
      <c r="AA1915" s="138">
        <v>0</v>
      </c>
      <c r="AB1915" s="131">
        <v>0</v>
      </c>
    </row>
    <row r="1916" spans="1:28" ht="15" customHeight="1" x14ac:dyDescent="0.25">
      <c r="A1916" s="129" t="str">
        <f>B1916&amp;"-"&amp;COUNTIF($B$3:B1916,B1916)</f>
        <v>541-25</v>
      </c>
      <c r="B1916" s="130">
        <v>541</v>
      </c>
      <c r="C1916" s="130" t="s">
        <v>82</v>
      </c>
      <c r="D1916" s="137">
        <v>45088</v>
      </c>
      <c r="E1916" s="138">
        <v>1</v>
      </c>
      <c r="F1916" s="138">
        <v>0</v>
      </c>
      <c r="G1916" s="138">
        <v>0</v>
      </c>
      <c r="H1916" s="138">
        <v>0</v>
      </c>
      <c r="I1916" s="138">
        <v>0</v>
      </c>
      <c r="J1916" s="138">
        <v>1</v>
      </c>
      <c r="K1916" s="138">
        <v>0</v>
      </c>
      <c r="L1916" s="139"/>
      <c r="M1916" s="138">
        <v>0</v>
      </c>
      <c r="N1916" s="139"/>
      <c r="O1916" s="138">
        <v>0</v>
      </c>
      <c r="P1916" s="138">
        <v>0</v>
      </c>
      <c r="Q1916" s="138">
        <v>0</v>
      </c>
      <c r="R1916" s="139"/>
      <c r="S1916" s="138">
        <v>1</v>
      </c>
      <c r="T1916" s="139"/>
      <c r="U1916" s="138">
        <v>0</v>
      </c>
      <c r="V1916" s="138">
        <v>0</v>
      </c>
      <c r="W1916" s="138">
        <v>0</v>
      </c>
      <c r="X1916" s="138">
        <v>0</v>
      </c>
      <c r="Y1916" s="138">
        <v>0</v>
      </c>
      <c r="Z1916" s="139"/>
      <c r="AA1916" s="138">
        <v>0</v>
      </c>
      <c r="AB1916" s="131">
        <v>0</v>
      </c>
    </row>
    <row r="1917" spans="1:28" ht="15" customHeight="1" x14ac:dyDescent="0.25">
      <c r="A1917" s="129" t="str">
        <f>B1917&amp;"-"&amp;COUNTIF($B$3:B1917,B1917)</f>
        <v>541-26</v>
      </c>
      <c r="B1917" s="130">
        <v>541</v>
      </c>
      <c r="C1917" s="130" t="s">
        <v>82</v>
      </c>
      <c r="D1917" s="137">
        <v>45104</v>
      </c>
      <c r="E1917" s="138">
        <v>0.25</v>
      </c>
      <c r="F1917" s="138">
        <v>0</v>
      </c>
      <c r="G1917" s="138">
        <v>0</v>
      </c>
      <c r="H1917" s="138">
        <v>0</v>
      </c>
      <c r="I1917" s="138">
        <v>0</v>
      </c>
      <c r="J1917" s="138">
        <v>0</v>
      </c>
      <c r="K1917" s="138">
        <v>0.25</v>
      </c>
      <c r="L1917" s="139"/>
      <c r="M1917" s="138">
        <v>0</v>
      </c>
      <c r="N1917" s="139"/>
      <c r="O1917" s="138">
        <v>0</v>
      </c>
      <c r="P1917" s="138">
        <v>0</v>
      </c>
      <c r="Q1917" s="138">
        <v>0</v>
      </c>
      <c r="R1917" s="139"/>
      <c r="S1917" s="138">
        <v>0</v>
      </c>
      <c r="T1917" s="139"/>
      <c r="U1917" s="138">
        <v>0</v>
      </c>
      <c r="V1917" s="138">
        <v>0</v>
      </c>
      <c r="W1917" s="138">
        <v>0</v>
      </c>
      <c r="X1917" s="138">
        <v>0</v>
      </c>
      <c r="Y1917" s="138">
        <v>0</v>
      </c>
      <c r="Z1917" s="139"/>
      <c r="AA1917" s="138">
        <v>0</v>
      </c>
      <c r="AB1917" s="131">
        <v>0</v>
      </c>
    </row>
    <row r="1918" spans="1:28" ht="15" customHeight="1" x14ac:dyDescent="0.25">
      <c r="A1918" s="129" t="str">
        <f>B1918&amp;"-"&amp;COUNTIF($B$3:B1918,B1918)</f>
        <v>541-27</v>
      </c>
      <c r="B1918" s="130">
        <v>541</v>
      </c>
      <c r="C1918" s="130" t="s">
        <v>82</v>
      </c>
      <c r="D1918" s="137"/>
      <c r="E1918" s="138">
        <v>0</v>
      </c>
      <c r="F1918" s="138">
        <v>0</v>
      </c>
      <c r="G1918" s="138">
        <v>0</v>
      </c>
      <c r="H1918" s="138">
        <v>0</v>
      </c>
      <c r="I1918" s="138">
        <v>0</v>
      </c>
      <c r="J1918" s="138">
        <v>0</v>
      </c>
      <c r="K1918" s="138">
        <v>0</v>
      </c>
      <c r="L1918" s="139"/>
      <c r="M1918" s="138">
        <v>0</v>
      </c>
      <c r="N1918" s="139"/>
      <c r="O1918" s="138">
        <v>0</v>
      </c>
      <c r="P1918" s="138">
        <v>0</v>
      </c>
      <c r="Q1918" s="138">
        <v>0</v>
      </c>
      <c r="R1918" s="139"/>
      <c r="S1918" s="138">
        <v>0</v>
      </c>
      <c r="T1918" s="139"/>
      <c r="U1918" s="138">
        <v>0</v>
      </c>
      <c r="V1918" s="138">
        <v>0</v>
      </c>
      <c r="W1918" s="138">
        <v>0</v>
      </c>
      <c r="X1918" s="138">
        <v>0</v>
      </c>
      <c r="Y1918" s="138">
        <v>0</v>
      </c>
      <c r="Z1918" s="139"/>
      <c r="AA1918" s="138">
        <v>0</v>
      </c>
      <c r="AB1918" s="131">
        <v>0</v>
      </c>
    </row>
    <row r="1919" spans="1:28" ht="15" customHeight="1" x14ac:dyDescent="0.25">
      <c r="A1919" s="129" t="str">
        <f>B1919&amp;"-"&amp;COUNTIF($B$3:B1919,B1919)</f>
        <v>541-28</v>
      </c>
      <c r="B1919" s="130">
        <v>541</v>
      </c>
      <c r="C1919" s="130" t="s">
        <v>82</v>
      </c>
      <c r="D1919" s="137"/>
      <c r="E1919" s="138">
        <v>0</v>
      </c>
      <c r="F1919" s="138">
        <v>0</v>
      </c>
      <c r="G1919" s="138">
        <v>0</v>
      </c>
      <c r="H1919" s="138">
        <v>0</v>
      </c>
      <c r="I1919" s="138">
        <v>0</v>
      </c>
      <c r="J1919" s="138">
        <v>0</v>
      </c>
      <c r="K1919" s="138">
        <v>0</v>
      </c>
      <c r="L1919" s="139"/>
      <c r="M1919" s="138">
        <v>0</v>
      </c>
      <c r="N1919" s="139"/>
      <c r="O1919" s="138">
        <v>0</v>
      </c>
      <c r="P1919" s="138">
        <v>0</v>
      </c>
      <c r="Q1919" s="138">
        <v>0</v>
      </c>
      <c r="R1919" s="139"/>
      <c r="S1919" s="138">
        <v>0</v>
      </c>
      <c r="T1919" s="139"/>
      <c r="U1919" s="138">
        <v>0</v>
      </c>
      <c r="V1919" s="138">
        <v>0</v>
      </c>
      <c r="W1919" s="138">
        <v>0</v>
      </c>
      <c r="X1919" s="138">
        <v>0</v>
      </c>
      <c r="Y1919" s="138">
        <v>0</v>
      </c>
      <c r="Z1919" s="139"/>
      <c r="AA1919" s="138">
        <v>0</v>
      </c>
      <c r="AB1919" s="131">
        <v>0</v>
      </c>
    </row>
    <row r="1920" spans="1:28" ht="15" customHeight="1" x14ac:dyDescent="0.25">
      <c r="A1920" s="129" t="str">
        <f>B1920&amp;"-"&amp;COUNTIF($B$3:B1920,B1920)</f>
        <v>541-29</v>
      </c>
      <c r="B1920" s="130">
        <v>541</v>
      </c>
      <c r="C1920" s="130" t="s">
        <v>82</v>
      </c>
      <c r="D1920" s="137"/>
      <c r="E1920" s="138">
        <v>0</v>
      </c>
      <c r="F1920" s="138">
        <v>0</v>
      </c>
      <c r="G1920" s="138">
        <v>0</v>
      </c>
      <c r="H1920" s="138">
        <v>0</v>
      </c>
      <c r="I1920" s="138">
        <v>0</v>
      </c>
      <c r="J1920" s="138">
        <v>0</v>
      </c>
      <c r="K1920" s="138">
        <v>0</v>
      </c>
      <c r="L1920" s="139"/>
      <c r="M1920" s="138">
        <v>0</v>
      </c>
      <c r="N1920" s="139"/>
      <c r="O1920" s="138">
        <v>0</v>
      </c>
      <c r="P1920" s="138">
        <v>0</v>
      </c>
      <c r="Q1920" s="138">
        <v>0</v>
      </c>
      <c r="R1920" s="139"/>
      <c r="S1920" s="138">
        <v>0</v>
      </c>
      <c r="T1920" s="139"/>
      <c r="U1920" s="138">
        <v>0</v>
      </c>
      <c r="V1920" s="138">
        <v>0</v>
      </c>
      <c r="W1920" s="138">
        <v>0</v>
      </c>
      <c r="X1920" s="138">
        <v>0</v>
      </c>
      <c r="Y1920" s="138">
        <v>0</v>
      </c>
      <c r="Z1920" s="139"/>
      <c r="AA1920" s="138">
        <v>0</v>
      </c>
      <c r="AB1920" s="131">
        <v>0</v>
      </c>
    </row>
    <row r="1921" spans="1:28" ht="15" customHeight="1" x14ac:dyDescent="0.25">
      <c r="A1921" s="129" t="str">
        <f>B1921&amp;"-"&amp;COUNTIF($B$3:B1921,B1921)</f>
        <v>541-30</v>
      </c>
      <c r="B1921" s="130">
        <v>541</v>
      </c>
      <c r="C1921" s="130" t="s">
        <v>82</v>
      </c>
      <c r="D1921" s="137"/>
      <c r="E1921" s="138">
        <v>0</v>
      </c>
      <c r="F1921" s="138">
        <v>0</v>
      </c>
      <c r="G1921" s="138">
        <v>0</v>
      </c>
      <c r="H1921" s="138">
        <v>0</v>
      </c>
      <c r="I1921" s="138">
        <v>0</v>
      </c>
      <c r="J1921" s="138">
        <v>0</v>
      </c>
      <c r="K1921" s="138">
        <v>0</v>
      </c>
      <c r="L1921" s="139"/>
      <c r="M1921" s="138">
        <v>0</v>
      </c>
      <c r="N1921" s="139"/>
      <c r="O1921" s="138">
        <v>0</v>
      </c>
      <c r="P1921" s="138">
        <v>0</v>
      </c>
      <c r="Q1921" s="138">
        <v>0</v>
      </c>
      <c r="R1921" s="139"/>
      <c r="S1921" s="138">
        <v>0</v>
      </c>
      <c r="T1921" s="139"/>
      <c r="U1921" s="138">
        <v>0</v>
      </c>
      <c r="V1921" s="138">
        <v>0</v>
      </c>
      <c r="W1921" s="138">
        <v>0</v>
      </c>
      <c r="X1921" s="138">
        <v>0</v>
      </c>
      <c r="Y1921" s="138">
        <v>0</v>
      </c>
      <c r="Z1921" s="139"/>
      <c r="AA1921" s="138">
        <v>0</v>
      </c>
      <c r="AB1921" s="131">
        <v>0</v>
      </c>
    </row>
    <row r="1922" spans="1:28" ht="15" customHeight="1" x14ac:dyDescent="0.25">
      <c r="A1922" s="129" t="str">
        <f>B1922&amp;"-"&amp;COUNTIF($B$3:B1922,B1922)</f>
        <v>541-31</v>
      </c>
      <c r="B1922" s="130">
        <v>541</v>
      </c>
      <c r="C1922" s="130" t="s">
        <v>82</v>
      </c>
      <c r="D1922" s="137"/>
      <c r="E1922" s="138">
        <v>0</v>
      </c>
      <c r="F1922" s="138">
        <v>0</v>
      </c>
      <c r="G1922" s="138">
        <v>0</v>
      </c>
      <c r="H1922" s="138">
        <v>0</v>
      </c>
      <c r="I1922" s="138">
        <v>0</v>
      </c>
      <c r="J1922" s="138">
        <v>0</v>
      </c>
      <c r="K1922" s="138">
        <v>0</v>
      </c>
      <c r="L1922" s="139"/>
      <c r="M1922" s="138">
        <v>0</v>
      </c>
      <c r="N1922" s="139"/>
      <c r="O1922" s="138">
        <v>0</v>
      </c>
      <c r="P1922" s="138">
        <v>0</v>
      </c>
      <c r="Q1922" s="138">
        <v>0</v>
      </c>
      <c r="R1922" s="139"/>
      <c r="S1922" s="138">
        <v>0</v>
      </c>
      <c r="T1922" s="139"/>
      <c r="U1922" s="138">
        <v>0</v>
      </c>
      <c r="V1922" s="138">
        <v>0</v>
      </c>
      <c r="W1922" s="138">
        <v>0</v>
      </c>
      <c r="X1922" s="138">
        <v>0</v>
      </c>
      <c r="Y1922" s="138">
        <v>0</v>
      </c>
      <c r="Z1922" s="139"/>
      <c r="AA1922" s="138">
        <v>0</v>
      </c>
      <c r="AB1922" s="131">
        <v>0</v>
      </c>
    </row>
    <row r="1923" spans="1:28" ht="15" customHeight="1" x14ac:dyDescent="0.25">
      <c r="A1923" s="129" t="str">
        <f>B1923&amp;"-"&amp;COUNTIF($B$3:B1923,B1923)</f>
        <v>541-32</v>
      </c>
      <c r="B1923" s="130">
        <v>541</v>
      </c>
      <c r="C1923" s="130" t="s">
        <v>82</v>
      </c>
      <c r="D1923" s="137"/>
      <c r="E1923" s="138">
        <v>0</v>
      </c>
      <c r="F1923" s="138">
        <v>0</v>
      </c>
      <c r="G1923" s="138">
        <v>0</v>
      </c>
      <c r="H1923" s="138">
        <v>0</v>
      </c>
      <c r="I1923" s="138">
        <v>0</v>
      </c>
      <c r="J1923" s="138">
        <v>0</v>
      </c>
      <c r="K1923" s="138">
        <v>0</v>
      </c>
      <c r="L1923" s="139"/>
      <c r="M1923" s="138">
        <v>0</v>
      </c>
      <c r="N1923" s="139"/>
      <c r="O1923" s="138">
        <v>0</v>
      </c>
      <c r="P1923" s="138">
        <v>0</v>
      </c>
      <c r="Q1923" s="138">
        <v>0</v>
      </c>
      <c r="R1923" s="139"/>
      <c r="S1923" s="138">
        <v>0</v>
      </c>
      <c r="T1923" s="139"/>
      <c r="U1923" s="138">
        <v>0</v>
      </c>
      <c r="V1923" s="138">
        <v>0</v>
      </c>
      <c r="W1923" s="138">
        <v>0</v>
      </c>
      <c r="X1923" s="138">
        <v>0</v>
      </c>
      <c r="Y1923" s="138">
        <v>0</v>
      </c>
      <c r="Z1923" s="139"/>
      <c r="AA1923" s="138">
        <v>0</v>
      </c>
      <c r="AB1923" s="131">
        <v>0</v>
      </c>
    </row>
    <row r="1924" spans="1:28" ht="15" customHeight="1" x14ac:dyDescent="0.25">
      <c r="A1924" s="129" t="str">
        <f>B1924&amp;"-"&amp;COUNTIF($B$3:B1924,B1924)</f>
        <v>541-33</v>
      </c>
      <c r="B1924" s="130">
        <v>541</v>
      </c>
      <c r="C1924" s="130" t="s">
        <v>82</v>
      </c>
      <c r="D1924" s="137"/>
      <c r="E1924" s="138">
        <v>0</v>
      </c>
      <c r="F1924" s="138">
        <v>0</v>
      </c>
      <c r="G1924" s="138">
        <v>0</v>
      </c>
      <c r="H1924" s="138">
        <v>0</v>
      </c>
      <c r="I1924" s="138">
        <v>0</v>
      </c>
      <c r="J1924" s="138">
        <v>0</v>
      </c>
      <c r="K1924" s="138">
        <v>0</v>
      </c>
      <c r="L1924" s="139"/>
      <c r="M1924" s="138">
        <v>0</v>
      </c>
      <c r="N1924" s="139"/>
      <c r="O1924" s="138">
        <v>0</v>
      </c>
      <c r="P1924" s="138">
        <v>0</v>
      </c>
      <c r="Q1924" s="138">
        <v>0</v>
      </c>
      <c r="R1924" s="139"/>
      <c r="S1924" s="138">
        <v>0</v>
      </c>
      <c r="T1924" s="139"/>
      <c r="U1924" s="138">
        <v>0</v>
      </c>
      <c r="V1924" s="138">
        <v>0</v>
      </c>
      <c r="W1924" s="138">
        <v>0</v>
      </c>
      <c r="X1924" s="138">
        <v>0</v>
      </c>
      <c r="Y1924" s="138">
        <v>0</v>
      </c>
      <c r="Z1924" s="139"/>
      <c r="AA1924" s="138">
        <v>0</v>
      </c>
      <c r="AB1924" s="131">
        <v>0</v>
      </c>
    </row>
    <row r="1925" spans="1:28" ht="15" customHeight="1" x14ac:dyDescent="0.25">
      <c r="A1925" s="129" t="str">
        <f>B1925&amp;"-"&amp;COUNTIF($B$3:B1925,B1925)</f>
        <v>541-34</v>
      </c>
      <c r="B1925" s="130">
        <v>541</v>
      </c>
      <c r="C1925" s="130" t="s">
        <v>82</v>
      </c>
      <c r="D1925" s="137"/>
      <c r="E1925" s="138">
        <v>0</v>
      </c>
      <c r="F1925" s="138">
        <v>0</v>
      </c>
      <c r="G1925" s="138">
        <v>0</v>
      </c>
      <c r="H1925" s="138">
        <v>0</v>
      </c>
      <c r="I1925" s="138">
        <v>0</v>
      </c>
      <c r="J1925" s="138">
        <v>0</v>
      </c>
      <c r="K1925" s="138">
        <v>0</v>
      </c>
      <c r="L1925" s="139"/>
      <c r="M1925" s="138">
        <v>0</v>
      </c>
      <c r="N1925" s="139"/>
      <c r="O1925" s="138">
        <v>0</v>
      </c>
      <c r="P1925" s="138">
        <v>0</v>
      </c>
      <c r="Q1925" s="138">
        <v>0</v>
      </c>
      <c r="R1925" s="139"/>
      <c r="S1925" s="138">
        <v>0</v>
      </c>
      <c r="T1925" s="139"/>
      <c r="U1925" s="138">
        <v>0</v>
      </c>
      <c r="V1925" s="138">
        <v>0</v>
      </c>
      <c r="W1925" s="138">
        <v>0</v>
      </c>
      <c r="X1925" s="138">
        <v>0</v>
      </c>
      <c r="Y1925" s="138">
        <v>0</v>
      </c>
      <c r="Z1925" s="139"/>
      <c r="AA1925" s="138">
        <v>0</v>
      </c>
      <c r="AB1925" s="131">
        <v>0</v>
      </c>
    </row>
    <row r="1926" spans="1:28" ht="15" customHeight="1" x14ac:dyDescent="0.25">
      <c r="A1926" s="129" t="str">
        <f>B1926&amp;"-"&amp;COUNTIF($B$3:B1926,B1926)</f>
        <v>541-35</v>
      </c>
      <c r="B1926" s="130">
        <v>541</v>
      </c>
      <c r="C1926" s="130" t="s">
        <v>82</v>
      </c>
      <c r="D1926" s="137"/>
      <c r="E1926" s="138">
        <v>0</v>
      </c>
      <c r="F1926" s="138">
        <v>0</v>
      </c>
      <c r="G1926" s="138">
        <v>0</v>
      </c>
      <c r="H1926" s="138">
        <v>0</v>
      </c>
      <c r="I1926" s="138">
        <v>0</v>
      </c>
      <c r="J1926" s="138">
        <v>0</v>
      </c>
      <c r="K1926" s="138">
        <v>0</v>
      </c>
      <c r="L1926" s="139"/>
      <c r="M1926" s="138">
        <v>0</v>
      </c>
      <c r="N1926" s="139"/>
      <c r="O1926" s="138">
        <v>0</v>
      </c>
      <c r="P1926" s="138">
        <v>0</v>
      </c>
      <c r="Q1926" s="138">
        <v>0</v>
      </c>
      <c r="R1926" s="139"/>
      <c r="S1926" s="138">
        <v>0</v>
      </c>
      <c r="T1926" s="139"/>
      <c r="U1926" s="138">
        <v>0</v>
      </c>
      <c r="V1926" s="138">
        <v>0</v>
      </c>
      <c r="W1926" s="138">
        <v>0</v>
      </c>
      <c r="X1926" s="138">
        <v>0</v>
      </c>
      <c r="Y1926" s="138">
        <v>0</v>
      </c>
      <c r="Z1926" s="139"/>
      <c r="AA1926" s="138">
        <v>0</v>
      </c>
      <c r="AB1926" s="131">
        <v>0</v>
      </c>
    </row>
    <row r="1927" spans="1:28" ht="15" customHeight="1" x14ac:dyDescent="0.25">
      <c r="A1927" s="129" t="str">
        <f>B1927&amp;"-"&amp;COUNTIF($B$3:B1927,B1927)</f>
        <v>541-36</v>
      </c>
      <c r="B1927" s="130">
        <v>541</v>
      </c>
      <c r="C1927" s="130" t="s">
        <v>82</v>
      </c>
      <c r="D1927" s="137"/>
      <c r="E1927" s="138">
        <v>0</v>
      </c>
      <c r="F1927" s="138">
        <v>0</v>
      </c>
      <c r="G1927" s="138">
        <v>0</v>
      </c>
      <c r="H1927" s="138">
        <v>0</v>
      </c>
      <c r="I1927" s="138">
        <v>0</v>
      </c>
      <c r="J1927" s="138">
        <v>0</v>
      </c>
      <c r="K1927" s="138">
        <v>0</v>
      </c>
      <c r="L1927" s="139"/>
      <c r="M1927" s="138">
        <v>0</v>
      </c>
      <c r="N1927" s="139"/>
      <c r="O1927" s="138">
        <v>0</v>
      </c>
      <c r="P1927" s="138">
        <v>0</v>
      </c>
      <c r="Q1927" s="138">
        <v>0</v>
      </c>
      <c r="R1927" s="139"/>
      <c r="S1927" s="138">
        <v>0</v>
      </c>
      <c r="T1927" s="139"/>
      <c r="U1927" s="138">
        <v>0</v>
      </c>
      <c r="V1927" s="138">
        <v>0</v>
      </c>
      <c r="W1927" s="138">
        <v>0</v>
      </c>
      <c r="X1927" s="138">
        <v>0</v>
      </c>
      <c r="Y1927" s="138">
        <v>0</v>
      </c>
      <c r="Z1927" s="139"/>
      <c r="AA1927" s="138">
        <v>0</v>
      </c>
      <c r="AB1927" s="131">
        <v>0</v>
      </c>
    </row>
    <row r="1928" spans="1:28" ht="15" customHeight="1" x14ac:dyDescent="0.25">
      <c r="A1928" s="129" t="str">
        <f>B1928&amp;"-"&amp;COUNTIF($B$3:B1928,B1928)</f>
        <v>541-37</v>
      </c>
      <c r="B1928" s="130">
        <v>541</v>
      </c>
      <c r="C1928" s="130" t="s">
        <v>82</v>
      </c>
      <c r="D1928" s="137"/>
      <c r="E1928" s="138">
        <v>0</v>
      </c>
      <c r="F1928" s="138">
        <v>0</v>
      </c>
      <c r="G1928" s="138">
        <v>0</v>
      </c>
      <c r="H1928" s="138">
        <v>0</v>
      </c>
      <c r="I1928" s="138">
        <v>0</v>
      </c>
      <c r="J1928" s="138">
        <v>0</v>
      </c>
      <c r="K1928" s="138">
        <v>0</v>
      </c>
      <c r="L1928" s="139"/>
      <c r="M1928" s="138">
        <v>0</v>
      </c>
      <c r="N1928" s="139"/>
      <c r="O1928" s="138">
        <v>0</v>
      </c>
      <c r="P1928" s="138">
        <v>0</v>
      </c>
      <c r="Q1928" s="138">
        <v>0</v>
      </c>
      <c r="R1928" s="139"/>
      <c r="S1928" s="138">
        <v>0</v>
      </c>
      <c r="T1928" s="139"/>
      <c r="U1928" s="138">
        <v>0</v>
      </c>
      <c r="V1928" s="138">
        <v>0</v>
      </c>
      <c r="W1928" s="138">
        <v>0</v>
      </c>
      <c r="X1928" s="138">
        <v>0</v>
      </c>
      <c r="Y1928" s="138">
        <v>0</v>
      </c>
      <c r="Z1928" s="139"/>
      <c r="AA1928" s="138">
        <v>0</v>
      </c>
      <c r="AB1928" s="131">
        <v>0</v>
      </c>
    </row>
    <row r="1929" spans="1:28" ht="15" customHeight="1" x14ac:dyDescent="0.25">
      <c r="A1929" s="129" t="str">
        <f>B1929&amp;"-"&amp;COUNTIF($B$3:B1929,B1929)</f>
        <v>541-38</v>
      </c>
      <c r="B1929" s="130">
        <v>541</v>
      </c>
      <c r="C1929" s="130" t="s">
        <v>82</v>
      </c>
      <c r="D1929" s="137"/>
      <c r="E1929" s="138">
        <v>0</v>
      </c>
      <c r="F1929" s="138">
        <v>0</v>
      </c>
      <c r="G1929" s="138">
        <v>0</v>
      </c>
      <c r="H1929" s="138">
        <v>0</v>
      </c>
      <c r="I1929" s="138">
        <v>0</v>
      </c>
      <c r="J1929" s="138">
        <v>0</v>
      </c>
      <c r="K1929" s="138">
        <v>0</v>
      </c>
      <c r="L1929" s="139"/>
      <c r="M1929" s="138">
        <v>0</v>
      </c>
      <c r="N1929" s="139"/>
      <c r="O1929" s="138">
        <v>0</v>
      </c>
      <c r="P1929" s="138">
        <v>0</v>
      </c>
      <c r="Q1929" s="138">
        <v>0</v>
      </c>
      <c r="R1929" s="139"/>
      <c r="S1929" s="138">
        <v>0</v>
      </c>
      <c r="T1929" s="139"/>
      <c r="U1929" s="138">
        <v>0</v>
      </c>
      <c r="V1929" s="138">
        <v>0</v>
      </c>
      <c r="W1929" s="138">
        <v>0</v>
      </c>
      <c r="X1929" s="138">
        <v>0</v>
      </c>
      <c r="Y1929" s="138">
        <v>0</v>
      </c>
      <c r="Z1929" s="139"/>
      <c r="AA1929" s="138">
        <v>0</v>
      </c>
      <c r="AB1929" s="131">
        <v>0</v>
      </c>
    </row>
    <row r="1930" spans="1:28" ht="15" customHeight="1" x14ac:dyDescent="0.25">
      <c r="A1930" s="129" t="str">
        <f>B1930&amp;"-"&amp;COUNTIF($B$3:B1930,B1930)</f>
        <v>541-39</v>
      </c>
      <c r="B1930" s="130">
        <v>541</v>
      </c>
      <c r="C1930" s="130" t="s">
        <v>82</v>
      </c>
      <c r="D1930" s="137"/>
      <c r="E1930" s="138">
        <v>0</v>
      </c>
      <c r="F1930" s="138">
        <v>0</v>
      </c>
      <c r="G1930" s="138">
        <v>0</v>
      </c>
      <c r="H1930" s="138">
        <v>0</v>
      </c>
      <c r="I1930" s="138">
        <v>0</v>
      </c>
      <c r="J1930" s="138">
        <v>0</v>
      </c>
      <c r="K1930" s="138">
        <v>0</v>
      </c>
      <c r="L1930" s="139"/>
      <c r="M1930" s="138">
        <v>0</v>
      </c>
      <c r="N1930" s="139"/>
      <c r="O1930" s="138">
        <v>0</v>
      </c>
      <c r="P1930" s="138">
        <v>0</v>
      </c>
      <c r="Q1930" s="138">
        <v>0</v>
      </c>
      <c r="R1930" s="139"/>
      <c r="S1930" s="138">
        <v>0</v>
      </c>
      <c r="T1930" s="139"/>
      <c r="U1930" s="138">
        <v>0</v>
      </c>
      <c r="V1930" s="138">
        <v>0</v>
      </c>
      <c r="W1930" s="138">
        <v>0</v>
      </c>
      <c r="X1930" s="138">
        <v>0</v>
      </c>
      <c r="Y1930" s="138">
        <v>0</v>
      </c>
      <c r="Z1930" s="139"/>
      <c r="AA1930" s="138">
        <v>0</v>
      </c>
      <c r="AB1930" s="131">
        <v>0</v>
      </c>
    </row>
    <row r="1931" spans="1:28" ht="15" customHeight="1" x14ac:dyDescent="0.25">
      <c r="A1931" s="129" t="str">
        <f>B1931&amp;"-"&amp;COUNTIF($B$3:B1931,B1931)</f>
        <v>541-40</v>
      </c>
      <c r="B1931" s="130">
        <v>541</v>
      </c>
      <c r="C1931" s="130" t="s">
        <v>82</v>
      </c>
      <c r="D1931" s="137"/>
      <c r="E1931" s="138">
        <v>0</v>
      </c>
      <c r="F1931" s="138">
        <v>0</v>
      </c>
      <c r="G1931" s="138">
        <v>0</v>
      </c>
      <c r="H1931" s="138">
        <v>0</v>
      </c>
      <c r="I1931" s="138">
        <v>0</v>
      </c>
      <c r="J1931" s="138">
        <v>0</v>
      </c>
      <c r="K1931" s="138">
        <v>0</v>
      </c>
      <c r="L1931" s="139"/>
      <c r="M1931" s="138">
        <v>0</v>
      </c>
      <c r="N1931" s="139"/>
      <c r="O1931" s="138">
        <v>0</v>
      </c>
      <c r="P1931" s="138">
        <v>0</v>
      </c>
      <c r="Q1931" s="138">
        <v>0</v>
      </c>
      <c r="R1931" s="139"/>
      <c r="S1931" s="138">
        <v>0</v>
      </c>
      <c r="T1931" s="139"/>
      <c r="U1931" s="138">
        <v>0</v>
      </c>
      <c r="V1931" s="138">
        <v>0</v>
      </c>
      <c r="W1931" s="138">
        <v>0</v>
      </c>
      <c r="X1931" s="138">
        <v>0</v>
      </c>
      <c r="Y1931" s="138">
        <v>0</v>
      </c>
      <c r="Z1931" s="139"/>
      <c r="AA1931" s="138">
        <v>0</v>
      </c>
      <c r="AB1931" s="131">
        <v>0</v>
      </c>
    </row>
    <row r="1932" spans="1:28" ht="15" customHeight="1" x14ac:dyDescent="0.25">
      <c r="A1932" s="129" t="str">
        <f>B1932&amp;"-"&amp;COUNTIF($B$3:B1932,B1932)</f>
        <v>543-1</v>
      </c>
      <c r="B1932" s="130">
        <v>543</v>
      </c>
      <c r="C1932" s="130" t="s">
        <v>83</v>
      </c>
      <c r="D1932" s="137">
        <v>43794</v>
      </c>
      <c r="E1932" s="138">
        <v>4</v>
      </c>
      <c r="F1932" s="138">
        <v>0</v>
      </c>
      <c r="G1932" s="138">
        <v>0</v>
      </c>
      <c r="H1932" s="138">
        <v>0</v>
      </c>
      <c r="I1932" s="138">
        <v>0</v>
      </c>
      <c r="J1932" s="138">
        <v>0</v>
      </c>
      <c r="K1932" s="138">
        <v>0</v>
      </c>
      <c r="L1932" s="139"/>
      <c r="M1932" s="138">
        <v>2</v>
      </c>
      <c r="N1932" s="139"/>
      <c r="O1932" s="138">
        <v>0</v>
      </c>
      <c r="P1932" s="138">
        <v>0</v>
      </c>
      <c r="Q1932" s="138">
        <v>0</v>
      </c>
      <c r="R1932" s="139"/>
      <c r="S1932" s="138">
        <v>1</v>
      </c>
      <c r="T1932" s="139"/>
      <c r="U1932" s="138">
        <v>0</v>
      </c>
      <c r="V1932" s="138">
        <v>0</v>
      </c>
      <c r="W1932" s="138">
        <v>0</v>
      </c>
      <c r="X1932" s="138">
        <v>0</v>
      </c>
      <c r="Y1932" s="138">
        <v>0</v>
      </c>
      <c r="Z1932" s="139"/>
      <c r="AA1932" s="138">
        <v>0</v>
      </c>
      <c r="AB1932" s="131">
        <v>0</v>
      </c>
    </row>
    <row r="1933" spans="1:28" ht="15" customHeight="1" x14ac:dyDescent="0.25">
      <c r="A1933" s="129" t="str">
        <f>B1933&amp;"-"&amp;COUNTIF($B$3:B1933,B1933)</f>
        <v>543-2</v>
      </c>
      <c r="B1933" s="130">
        <v>543</v>
      </c>
      <c r="C1933" s="130" t="s">
        <v>83</v>
      </c>
      <c r="D1933" s="137">
        <v>43786</v>
      </c>
      <c r="E1933" s="138">
        <v>192.36</v>
      </c>
      <c r="F1933" s="138">
        <v>0</v>
      </c>
      <c r="G1933" s="138">
        <v>0</v>
      </c>
      <c r="H1933" s="138">
        <v>0</v>
      </c>
      <c r="I1933" s="138">
        <v>0</v>
      </c>
      <c r="J1933" s="138">
        <v>0</v>
      </c>
      <c r="K1933" s="138">
        <v>0</v>
      </c>
      <c r="L1933" s="139"/>
      <c r="M1933" s="138">
        <v>187.4</v>
      </c>
      <c r="N1933" s="139"/>
      <c r="O1933" s="138">
        <v>0</v>
      </c>
      <c r="P1933" s="138">
        <v>0</v>
      </c>
      <c r="Q1933" s="138">
        <v>0</v>
      </c>
      <c r="R1933" s="139"/>
      <c r="S1933" s="138">
        <v>74.900000000000006</v>
      </c>
      <c r="T1933" s="139"/>
      <c r="U1933" s="138">
        <v>0</v>
      </c>
      <c r="V1933" s="138">
        <v>0</v>
      </c>
      <c r="W1933" s="138">
        <v>0</v>
      </c>
      <c r="X1933" s="138">
        <v>0</v>
      </c>
      <c r="Y1933" s="138">
        <v>0</v>
      </c>
      <c r="Z1933" s="139"/>
      <c r="AA1933" s="138">
        <v>0</v>
      </c>
      <c r="AB1933" s="131">
        <v>0</v>
      </c>
    </row>
    <row r="1934" spans="1:28" ht="15" customHeight="1" x14ac:dyDescent="0.25">
      <c r="A1934" s="129" t="str">
        <f>B1934&amp;"-"&amp;COUNTIF($B$3:B1934,B1934)</f>
        <v>543-3</v>
      </c>
      <c r="B1934" s="130">
        <v>543</v>
      </c>
      <c r="C1934" s="130" t="s">
        <v>83</v>
      </c>
      <c r="D1934" s="137">
        <v>43901</v>
      </c>
      <c r="E1934" s="138">
        <v>20.29</v>
      </c>
      <c r="F1934" s="138">
        <v>0</v>
      </c>
      <c r="G1934" s="138">
        <v>0</v>
      </c>
      <c r="H1934" s="138">
        <v>0</v>
      </c>
      <c r="I1934" s="138">
        <v>0</v>
      </c>
      <c r="J1934" s="138">
        <v>0</v>
      </c>
      <c r="K1934" s="138">
        <v>0</v>
      </c>
      <c r="L1934" s="139"/>
      <c r="M1934" s="138">
        <v>20.29</v>
      </c>
      <c r="N1934" s="139"/>
      <c r="O1934" s="138">
        <v>0</v>
      </c>
      <c r="P1934" s="138">
        <v>0</v>
      </c>
      <c r="Q1934" s="138">
        <v>0</v>
      </c>
      <c r="R1934" s="139"/>
      <c r="S1934" s="138">
        <v>12.3</v>
      </c>
      <c r="T1934" s="139"/>
      <c r="U1934" s="138">
        <v>0</v>
      </c>
      <c r="V1934" s="138">
        <v>0</v>
      </c>
      <c r="W1934" s="138">
        <v>0</v>
      </c>
      <c r="X1934" s="138">
        <v>0</v>
      </c>
      <c r="Y1934" s="138">
        <v>0</v>
      </c>
      <c r="Z1934" s="139"/>
      <c r="AA1934" s="138">
        <v>0</v>
      </c>
      <c r="AB1934" s="131">
        <v>0</v>
      </c>
    </row>
    <row r="1935" spans="1:28" ht="15" customHeight="1" x14ac:dyDescent="0.25">
      <c r="A1935" s="129" t="str">
        <f>B1935&amp;"-"&amp;COUNTIF($B$3:B1935,B1935)</f>
        <v>543-4</v>
      </c>
      <c r="B1935" s="130">
        <v>543</v>
      </c>
      <c r="C1935" s="130" t="s">
        <v>83</v>
      </c>
      <c r="D1935" s="137">
        <v>43943</v>
      </c>
      <c r="E1935" s="138">
        <v>2</v>
      </c>
      <c r="F1935" s="138">
        <v>0</v>
      </c>
      <c r="G1935" s="138">
        <v>0</v>
      </c>
      <c r="H1935" s="138">
        <v>0</v>
      </c>
      <c r="I1935" s="138">
        <v>0</v>
      </c>
      <c r="J1935" s="138">
        <v>0</v>
      </c>
      <c r="K1935" s="138">
        <v>0</v>
      </c>
      <c r="L1935" s="139"/>
      <c r="M1935" s="138">
        <v>2</v>
      </c>
      <c r="N1935" s="139"/>
      <c r="O1935" s="138">
        <v>0</v>
      </c>
      <c r="P1935" s="138">
        <v>0</v>
      </c>
      <c r="Q1935" s="138">
        <v>0</v>
      </c>
      <c r="R1935" s="139"/>
      <c r="S1935" s="138">
        <v>1</v>
      </c>
      <c r="T1935" s="139"/>
      <c r="U1935" s="138">
        <v>0</v>
      </c>
      <c r="V1935" s="138">
        <v>0</v>
      </c>
      <c r="W1935" s="138">
        <v>0</v>
      </c>
      <c r="X1935" s="138">
        <v>0</v>
      </c>
      <c r="Y1935" s="138">
        <v>0</v>
      </c>
      <c r="Z1935" s="139"/>
      <c r="AA1935" s="138">
        <v>0</v>
      </c>
      <c r="AB1935" s="131">
        <v>0</v>
      </c>
    </row>
    <row r="1936" spans="1:28" ht="15" customHeight="1" x14ac:dyDescent="0.25">
      <c r="A1936" s="129" t="str">
        <f>B1936&amp;"-"&amp;COUNTIF($B$3:B1936,B1936)</f>
        <v>543-5</v>
      </c>
      <c r="B1936" s="130">
        <v>543</v>
      </c>
      <c r="C1936" s="130" t="s">
        <v>83</v>
      </c>
      <c r="D1936" s="137">
        <v>43950</v>
      </c>
      <c r="E1936" s="138">
        <v>466.32</v>
      </c>
      <c r="F1936" s="138">
        <v>0</v>
      </c>
      <c r="G1936" s="138">
        <v>0</v>
      </c>
      <c r="H1936" s="138">
        <v>0</v>
      </c>
      <c r="I1936" s="138">
        <v>0</v>
      </c>
      <c r="J1936" s="138">
        <v>0</v>
      </c>
      <c r="K1936" s="138">
        <v>0</v>
      </c>
      <c r="L1936" s="139"/>
      <c r="M1936" s="138">
        <v>441.35</v>
      </c>
      <c r="N1936" s="139"/>
      <c r="O1936" s="138">
        <v>0</v>
      </c>
      <c r="P1936" s="138">
        <v>0</v>
      </c>
      <c r="Q1936" s="138">
        <v>0</v>
      </c>
      <c r="R1936" s="139"/>
      <c r="S1936" s="138">
        <v>224.92</v>
      </c>
      <c r="T1936" s="139"/>
      <c r="U1936" s="138">
        <v>0</v>
      </c>
      <c r="V1936" s="138">
        <v>0</v>
      </c>
      <c r="W1936" s="138">
        <v>0</v>
      </c>
      <c r="X1936" s="138">
        <v>0</v>
      </c>
      <c r="Y1936" s="138">
        <v>0</v>
      </c>
      <c r="Z1936" s="139"/>
      <c r="AA1936" s="138">
        <v>0</v>
      </c>
      <c r="AB1936" s="131">
        <v>0</v>
      </c>
    </row>
    <row r="1937" spans="1:28" ht="15" customHeight="1" x14ac:dyDescent="0.25">
      <c r="A1937" s="129" t="str">
        <f>B1937&amp;"-"&amp;COUNTIF($B$3:B1937,B1937)</f>
        <v>543-6</v>
      </c>
      <c r="B1937" s="130">
        <v>543</v>
      </c>
      <c r="C1937" s="130" t="s">
        <v>83</v>
      </c>
      <c r="D1937" s="137">
        <v>44305</v>
      </c>
      <c r="E1937" s="138">
        <v>0.19</v>
      </c>
      <c r="F1937" s="138">
        <v>0</v>
      </c>
      <c r="G1937" s="138">
        <v>0</v>
      </c>
      <c r="H1937" s="138">
        <v>0</v>
      </c>
      <c r="I1937" s="138">
        <v>0</v>
      </c>
      <c r="J1937" s="138">
        <v>0</v>
      </c>
      <c r="K1937" s="138">
        <v>0</v>
      </c>
      <c r="L1937" s="139"/>
      <c r="M1937" s="138">
        <v>0.19</v>
      </c>
      <c r="N1937" s="139"/>
      <c r="O1937" s="138">
        <v>0</v>
      </c>
      <c r="P1937" s="138">
        <v>0</v>
      </c>
      <c r="Q1937" s="138">
        <v>0</v>
      </c>
      <c r="R1937" s="139"/>
      <c r="S1937" s="138">
        <v>0.19</v>
      </c>
      <c r="T1937" s="139"/>
      <c r="U1937" s="138">
        <v>0</v>
      </c>
      <c r="V1937" s="138">
        <v>0</v>
      </c>
      <c r="W1937" s="138">
        <v>0</v>
      </c>
      <c r="X1937" s="138">
        <v>0</v>
      </c>
      <c r="Y1937" s="138">
        <v>0</v>
      </c>
      <c r="Z1937" s="139"/>
      <c r="AA1937" s="138">
        <v>0</v>
      </c>
      <c r="AB1937" s="131">
        <v>0</v>
      </c>
    </row>
    <row r="1938" spans="1:28" ht="15" customHeight="1" x14ac:dyDescent="0.25">
      <c r="A1938" s="129" t="str">
        <f>B1938&amp;"-"&amp;COUNTIF($B$3:B1938,B1938)</f>
        <v>543-7</v>
      </c>
      <c r="B1938" s="130">
        <v>543</v>
      </c>
      <c r="C1938" s="130" t="s">
        <v>83</v>
      </c>
      <c r="D1938" s="137">
        <v>44370</v>
      </c>
      <c r="E1938" s="138">
        <v>0.98</v>
      </c>
      <c r="F1938" s="138">
        <v>0</v>
      </c>
      <c r="G1938" s="138">
        <v>0</v>
      </c>
      <c r="H1938" s="138">
        <v>0</v>
      </c>
      <c r="I1938" s="138">
        <v>0</v>
      </c>
      <c r="J1938" s="138">
        <v>0</v>
      </c>
      <c r="K1938" s="138">
        <v>0</v>
      </c>
      <c r="L1938" s="139"/>
      <c r="M1938" s="138">
        <v>0.98</v>
      </c>
      <c r="N1938" s="139"/>
      <c r="O1938" s="138">
        <v>0</v>
      </c>
      <c r="P1938" s="138">
        <v>0</v>
      </c>
      <c r="Q1938" s="138">
        <v>0</v>
      </c>
      <c r="R1938" s="139"/>
      <c r="S1938" s="138">
        <v>0.98</v>
      </c>
      <c r="T1938" s="139"/>
      <c r="U1938" s="138">
        <v>0</v>
      </c>
      <c r="V1938" s="138">
        <v>0</v>
      </c>
      <c r="W1938" s="138">
        <v>0</v>
      </c>
      <c r="X1938" s="138">
        <v>0</v>
      </c>
      <c r="Y1938" s="138">
        <v>0</v>
      </c>
      <c r="Z1938" s="139"/>
      <c r="AA1938" s="138">
        <v>0</v>
      </c>
      <c r="AB1938" s="131">
        <v>0</v>
      </c>
    </row>
    <row r="1939" spans="1:28" ht="15" customHeight="1" x14ac:dyDescent="0.25">
      <c r="A1939" s="129" t="str">
        <f>B1939&amp;"-"&amp;COUNTIF($B$3:B1939,B1939)</f>
        <v>543-8</v>
      </c>
      <c r="B1939" s="130">
        <v>543</v>
      </c>
      <c r="C1939" s="130" t="s">
        <v>83</v>
      </c>
      <c r="D1939" s="137">
        <v>44628</v>
      </c>
      <c r="E1939" s="138">
        <v>0.47</v>
      </c>
      <c r="F1939" s="138">
        <v>0</v>
      </c>
      <c r="G1939" s="138">
        <v>0</v>
      </c>
      <c r="H1939" s="138">
        <v>0</v>
      </c>
      <c r="I1939" s="138">
        <v>0</v>
      </c>
      <c r="J1939" s="138">
        <v>0</v>
      </c>
      <c r="K1939" s="138">
        <v>0</v>
      </c>
      <c r="L1939" s="139"/>
      <c r="M1939" s="138">
        <v>0.47</v>
      </c>
      <c r="N1939" s="139"/>
      <c r="O1939" s="138">
        <v>0</v>
      </c>
      <c r="P1939" s="138">
        <v>0</v>
      </c>
      <c r="Q1939" s="138">
        <v>0</v>
      </c>
      <c r="R1939" s="139"/>
      <c r="S1939" s="138">
        <v>0.47</v>
      </c>
      <c r="T1939" s="139"/>
      <c r="U1939" s="138">
        <v>0</v>
      </c>
      <c r="V1939" s="138">
        <v>0</v>
      </c>
      <c r="W1939" s="138">
        <v>0</v>
      </c>
      <c r="X1939" s="138">
        <v>0</v>
      </c>
      <c r="Y1939" s="138">
        <v>0</v>
      </c>
      <c r="Z1939" s="139"/>
      <c r="AA1939" s="138">
        <v>0</v>
      </c>
      <c r="AB1939" s="131">
        <v>0</v>
      </c>
    </row>
    <row r="1940" spans="1:28" ht="15" customHeight="1" x14ac:dyDescent="0.25">
      <c r="A1940" s="129" t="str">
        <f>B1940&amp;"-"&amp;COUNTIF($B$3:B1940,B1940)</f>
        <v>543-9</v>
      </c>
      <c r="B1940" s="130">
        <v>543</v>
      </c>
      <c r="C1940" s="130" t="s">
        <v>83</v>
      </c>
      <c r="D1940" s="137">
        <v>46599</v>
      </c>
      <c r="E1940" s="138">
        <v>3.44</v>
      </c>
      <c r="F1940" s="138">
        <v>0</v>
      </c>
      <c r="G1940" s="138">
        <v>0</v>
      </c>
      <c r="H1940" s="138">
        <v>0</v>
      </c>
      <c r="I1940" s="138">
        <v>0</v>
      </c>
      <c r="J1940" s="138">
        <v>0</v>
      </c>
      <c r="K1940" s="138">
        <v>0</v>
      </c>
      <c r="L1940" s="139"/>
      <c r="M1940" s="138">
        <v>3.44</v>
      </c>
      <c r="N1940" s="139"/>
      <c r="O1940" s="138">
        <v>0</v>
      </c>
      <c r="P1940" s="138">
        <v>0</v>
      </c>
      <c r="Q1940" s="138">
        <v>0</v>
      </c>
      <c r="R1940" s="139"/>
      <c r="S1940" s="138">
        <v>2.44</v>
      </c>
      <c r="T1940" s="139"/>
      <c r="U1940" s="138">
        <v>0</v>
      </c>
      <c r="V1940" s="138">
        <v>0</v>
      </c>
      <c r="W1940" s="138">
        <v>0</v>
      </c>
      <c r="X1940" s="138">
        <v>0</v>
      </c>
      <c r="Y1940" s="138">
        <v>0</v>
      </c>
      <c r="Z1940" s="139"/>
      <c r="AA1940" s="138">
        <v>0</v>
      </c>
      <c r="AB1940" s="131">
        <v>0</v>
      </c>
    </row>
    <row r="1941" spans="1:28" ht="15" customHeight="1" x14ac:dyDescent="0.25">
      <c r="A1941" s="129" t="str">
        <f>B1941&amp;"-"&amp;COUNTIF($B$3:B1941,B1941)</f>
        <v>543-10</v>
      </c>
      <c r="B1941" s="130">
        <v>543</v>
      </c>
      <c r="C1941" s="130" t="s">
        <v>83</v>
      </c>
      <c r="D1941" s="137">
        <v>44750</v>
      </c>
      <c r="E1941" s="138">
        <v>0.94</v>
      </c>
      <c r="F1941" s="138">
        <v>0</v>
      </c>
      <c r="G1941" s="138">
        <v>0</v>
      </c>
      <c r="H1941" s="138">
        <v>0</v>
      </c>
      <c r="I1941" s="138">
        <v>0</v>
      </c>
      <c r="J1941" s="138">
        <v>0</v>
      </c>
      <c r="K1941" s="138">
        <v>0</v>
      </c>
      <c r="L1941" s="139"/>
      <c r="M1941" s="138">
        <v>0.94</v>
      </c>
      <c r="N1941" s="139"/>
      <c r="O1941" s="138">
        <v>0</v>
      </c>
      <c r="P1941" s="138">
        <v>0</v>
      </c>
      <c r="Q1941" s="138">
        <v>0</v>
      </c>
      <c r="R1941" s="139"/>
      <c r="S1941" s="138">
        <v>0.94</v>
      </c>
      <c r="T1941" s="139"/>
      <c r="U1941" s="138">
        <v>0</v>
      </c>
      <c r="V1941" s="138">
        <v>0</v>
      </c>
      <c r="W1941" s="138">
        <v>0</v>
      </c>
      <c r="X1941" s="138">
        <v>0</v>
      </c>
      <c r="Y1941" s="138">
        <v>0</v>
      </c>
      <c r="Z1941" s="139"/>
      <c r="AA1941" s="138">
        <v>0</v>
      </c>
      <c r="AB1941" s="131">
        <v>0</v>
      </c>
    </row>
    <row r="1942" spans="1:28" ht="15" customHeight="1" x14ac:dyDescent="0.25">
      <c r="A1942" s="129" t="str">
        <f>B1942&amp;"-"&amp;COUNTIF($B$3:B1942,B1942)</f>
        <v>543-11</v>
      </c>
      <c r="B1942" s="130">
        <v>543</v>
      </c>
      <c r="C1942" s="130" t="s">
        <v>83</v>
      </c>
      <c r="D1942" s="137">
        <v>44792</v>
      </c>
      <c r="E1942" s="138">
        <v>2</v>
      </c>
      <c r="F1942" s="138">
        <v>0</v>
      </c>
      <c r="G1942" s="138">
        <v>0</v>
      </c>
      <c r="H1942" s="138">
        <v>0</v>
      </c>
      <c r="I1942" s="138">
        <v>0</v>
      </c>
      <c r="J1942" s="138">
        <v>0</v>
      </c>
      <c r="K1942" s="138">
        <v>0</v>
      </c>
      <c r="L1942" s="139"/>
      <c r="M1942" s="138">
        <v>1</v>
      </c>
      <c r="N1942" s="139"/>
      <c r="O1942" s="138">
        <v>0</v>
      </c>
      <c r="P1942" s="138">
        <v>0</v>
      </c>
      <c r="Q1942" s="138">
        <v>0</v>
      </c>
      <c r="R1942" s="139"/>
      <c r="S1942" s="138">
        <v>0</v>
      </c>
      <c r="T1942" s="139"/>
      <c r="U1942" s="138">
        <v>0</v>
      </c>
      <c r="V1942" s="138">
        <v>0</v>
      </c>
      <c r="W1942" s="138">
        <v>0</v>
      </c>
      <c r="X1942" s="138">
        <v>0</v>
      </c>
      <c r="Y1942" s="138">
        <v>0</v>
      </c>
      <c r="Z1942" s="139"/>
      <c r="AA1942" s="138">
        <v>0</v>
      </c>
      <c r="AB1942" s="131">
        <v>0</v>
      </c>
    </row>
    <row r="1943" spans="1:28" ht="15" customHeight="1" x14ac:dyDescent="0.25">
      <c r="A1943" s="129" t="str">
        <f>B1943&amp;"-"&amp;COUNTIF($B$3:B1943,B1943)</f>
        <v>543-12</v>
      </c>
      <c r="B1943" s="130">
        <v>543</v>
      </c>
      <c r="C1943" s="130" t="s">
        <v>83</v>
      </c>
      <c r="D1943" s="137">
        <v>45005</v>
      </c>
      <c r="E1943" s="138">
        <v>2</v>
      </c>
      <c r="F1943" s="138">
        <v>0</v>
      </c>
      <c r="G1943" s="138">
        <v>0</v>
      </c>
      <c r="H1943" s="138">
        <v>0</v>
      </c>
      <c r="I1943" s="138">
        <v>0</v>
      </c>
      <c r="J1943" s="138">
        <v>0</v>
      </c>
      <c r="K1943" s="138">
        <v>0</v>
      </c>
      <c r="L1943" s="139"/>
      <c r="M1943" s="138">
        <v>2</v>
      </c>
      <c r="N1943" s="139"/>
      <c r="O1943" s="138">
        <v>0</v>
      </c>
      <c r="P1943" s="138">
        <v>0</v>
      </c>
      <c r="Q1943" s="138">
        <v>0</v>
      </c>
      <c r="R1943" s="139"/>
      <c r="S1943" s="138">
        <v>1</v>
      </c>
      <c r="T1943" s="139"/>
      <c r="U1943" s="138">
        <v>0</v>
      </c>
      <c r="V1943" s="138">
        <v>0</v>
      </c>
      <c r="W1943" s="138">
        <v>0</v>
      </c>
      <c r="X1943" s="138">
        <v>0</v>
      </c>
      <c r="Y1943" s="138">
        <v>0</v>
      </c>
      <c r="Z1943" s="139"/>
      <c r="AA1943" s="138">
        <v>0</v>
      </c>
      <c r="AB1943" s="131">
        <v>0</v>
      </c>
    </row>
    <row r="1944" spans="1:28" ht="15" customHeight="1" x14ac:dyDescent="0.25">
      <c r="A1944" s="129" t="str">
        <f>B1944&amp;"-"&amp;COUNTIF($B$3:B1944,B1944)</f>
        <v>543-13</v>
      </c>
      <c r="B1944" s="130">
        <v>543</v>
      </c>
      <c r="C1944" s="130" t="s">
        <v>83</v>
      </c>
      <c r="D1944" s="137">
        <v>45104</v>
      </c>
      <c r="E1944" s="138">
        <v>5</v>
      </c>
      <c r="F1944" s="138">
        <v>0</v>
      </c>
      <c r="G1944" s="138">
        <v>0</v>
      </c>
      <c r="H1944" s="138">
        <v>0</v>
      </c>
      <c r="I1944" s="138">
        <v>0</v>
      </c>
      <c r="J1944" s="138">
        <v>0</v>
      </c>
      <c r="K1944" s="138">
        <v>0</v>
      </c>
      <c r="L1944" s="139"/>
      <c r="M1944" s="138">
        <v>5</v>
      </c>
      <c r="N1944" s="139"/>
      <c r="O1944" s="138">
        <v>0</v>
      </c>
      <c r="P1944" s="138">
        <v>0</v>
      </c>
      <c r="Q1944" s="138">
        <v>0</v>
      </c>
      <c r="R1944" s="139"/>
      <c r="S1944" s="138">
        <v>3</v>
      </c>
      <c r="T1944" s="139"/>
      <c r="U1944" s="138">
        <v>0</v>
      </c>
      <c r="V1944" s="138">
        <v>0</v>
      </c>
      <c r="W1944" s="138">
        <v>0</v>
      </c>
      <c r="X1944" s="138">
        <v>0</v>
      </c>
      <c r="Y1944" s="138">
        <v>0</v>
      </c>
      <c r="Z1944" s="139"/>
      <c r="AA1944" s="138">
        <v>0</v>
      </c>
      <c r="AB1944" s="131">
        <v>0</v>
      </c>
    </row>
    <row r="1945" spans="1:28" ht="15" customHeight="1" x14ac:dyDescent="0.25">
      <c r="A1945" s="129" t="str">
        <f>B1945&amp;"-"&amp;COUNTIF($B$3:B1945,B1945)</f>
        <v>543-14</v>
      </c>
      <c r="B1945" s="130">
        <v>543</v>
      </c>
      <c r="C1945" s="130" t="s">
        <v>83</v>
      </c>
      <c r="D1945" s="137"/>
      <c r="E1945" s="138">
        <v>0</v>
      </c>
      <c r="F1945" s="138">
        <v>0</v>
      </c>
      <c r="G1945" s="138">
        <v>0</v>
      </c>
      <c r="H1945" s="138">
        <v>0</v>
      </c>
      <c r="I1945" s="138">
        <v>0</v>
      </c>
      <c r="J1945" s="138">
        <v>0</v>
      </c>
      <c r="K1945" s="138">
        <v>0</v>
      </c>
      <c r="L1945" s="139"/>
      <c r="M1945" s="138">
        <v>0</v>
      </c>
      <c r="N1945" s="139"/>
      <c r="O1945" s="138">
        <v>0</v>
      </c>
      <c r="P1945" s="138">
        <v>0</v>
      </c>
      <c r="Q1945" s="138">
        <v>0</v>
      </c>
      <c r="R1945" s="139"/>
      <c r="S1945" s="138">
        <v>0</v>
      </c>
      <c r="T1945" s="139"/>
      <c r="U1945" s="138">
        <v>0</v>
      </c>
      <c r="V1945" s="138">
        <v>0</v>
      </c>
      <c r="W1945" s="138">
        <v>0</v>
      </c>
      <c r="X1945" s="138">
        <v>0</v>
      </c>
      <c r="Y1945" s="138">
        <v>0</v>
      </c>
      <c r="Z1945" s="139"/>
      <c r="AA1945" s="138">
        <v>0</v>
      </c>
      <c r="AB1945" s="131">
        <v>0</v>
      </c>
    </row>
    <row r="1946" spans="1:28" ht="15" customHeight="1" x14ac:dyDescent="0.25">
      <c r="A1946" s="129" t="str">
        <f>B1946&amp;"-"&amp;COUNTIF($B$3:B1946,B1946)</f>
        <v>543-15</v>
      </c>
      <c r="B1946" s="130">
        <v>543</v>
      </c>
      <c r="C1946" s="130" t="s">
        <v>83</v>
      </c>
      <c r="D1946" s="137"/>
      <c r="E1946" s="138">
        <v>0</v>
      </c>
      <c r="F1946" s="138">
        <v>0</v>
      </c>
      <c r="G1946" s="138">
        <v>0</v>
      </c>
      <c r="H1946" s="138">
        <v>0</v>
      </c>
      <c r="I1946" s="138">
        <v>0</v>
      </c>
      <c r="J1946" s="138">
        <v>0</v>
      </c>
      <c r="K1946" s="138">
        <v>0</v>
      </c>
      <c r="L1946" s="139"/>
      <c r="M1946" s="138">
        <v>0</v>
      </c>
      <c r="N1946" s="139"/>
      <c r="O1946" s="138">
        <v>0</v>
      </c>
      <c r="P1946" s="138">
        <v>0</v>
      </c>
      <c r="Q1946" s="138">
        <v>0</v>
      </c>
      <c r="R1946" s="139"/>
      <c r="S1946" s="138">
        <v>0</v>
      </c>
      <c r="T1946" s="139"/>
      <c r="U1946" s="138">
        <v>0</v>
      </c>
      <c r="V1946" s="138">
        <v>0</v>
      </c>
      <c r="W1946" s="138">
        <v>0</v>
      </c>
      <c r="X1946" s="138">
        <v>0</v>
      </c>
      <c r="Y1946" s="138">
        <v>0</v>
      </c>
      <c r="Z1946" s="139"/>
      <c r="AA1946" s="138">
        <v>0</v>
      </c>
      <c r="AB1946" s="131">
        <v>0</v>
      </c>
    </row>
    <row r="1947" spans="1:28" ht="15" customHeight="1" x14ac:dyDescent="0.25">
      <c r="A1947" s="129" t="str">
        <f>B1947&amp;"-"&amp;COUNTIF($B$3:B1947,B1947)</f>
        <v>543-16</v>
      </c>
      <c r="B1947" s="130">
        <v>543</v>
      </c>
      <c r="C1947" s="130" t="s">
        <v>83</v>
      </c>
      <c r="D1947" s="137"/>
      <c r="E1947" s="138">
        <v>0</v>
      </c>
      <c r="F1947" s="138">
        <v>0</v>
      </c>
      <c r="G1947" s="138">
        <v>0</v>
      </c>
      <c r="H1947" s="138">
        <v>0</v>
      </c>
      <c r="I1947" s="138">
        <v>0</v>
      </c>
      <c r="J1947" s="138">
        <v>0</v>
      </c>
      <c r="K1947" s="138">
        <v>0</v>
      </c>
      <c r="L1947" s="139"/>
      <c r="M1947" s="138">
        <v>0</v>
      </c>
      <c r="N1947" s="139"/>
      <c r="O1947" s="138">
        <v>0</v>
      </c>
      <c r="P1947" s="138">
        <v>0</v>
      </c>
      <c r="Q1947" s="138">
        <v>0</v>
      </c>
      <c r="R1947" s="139"/>
      <c r="S1947" s="138">
        <v>0</v>
      </c>
      <c r="T1947" s="139"/>
      <c r="U1947" s="138">
        <v>0</v>
      </c>
      <c r="V1947" s="138">
        <v>0</v>
      </c>
      <c r="W1947" s="138">
        <v>0</v>
      </c>
      <c r="X1947" s="138">
        <v>0</v>
      </c>
      <c r="Y1947" s="138">
        <v>0</v>
      </c>
      <c r="Z1947" s="139"/>
      <c r="AA1947" s="138">
        <v>0</v>
      </c>
      <c r="AB1947" s="131">
        <v>0</v>
      </c>
    </row>
    <row r="1948" spans="1:28" ht="15" customHeight="1" x14ac:dyDescent="0.25">
      <c r="A1948" s="129" t="str">
        <f>B1948&amp;"-"&amp;COUNTIF($B$3:B1948,B1948)</f>
        <v>543-17</v>
      </c>
      <c r="B1948" s="130">
        <v>543</v>
      </c>
      <c r="C1948" s="130" t="s">
        <v>83</v>
      </c>
      <c r="D1948" s="137"/>
      <c r="E1948" s="138">
        <v>0</v>
      </c>
      <c r="F1948" s="138">
        <v>0</v>
      </c>
      <c r="G1948" s="138">
        <v>0</v>
      </c>
      <c r="H1948" s="138">
        <v>0</v>
      </c>
      <c r="I1948" s="138">
        <v>0</v>
      </c>
      <c r="J1948" s="138">
        <v>0</v>
      </c>
      <c r="K1948" s="138">
        <v>0</v>
      </c>
      <c r="L1948" s="139"/>
      <c r="M1948" s="138">
        <v>0</v>
      </c>
      <c r="N1948" s="139"/>
      <c r="O1948" s="138">
        <v>0</v>
      </c>
      <c r="P1948" s="138">
        <v>0</v>
      </c>
      <c r="Q1948" s="138">
        <v>0</v>
      </c>
      <c r="R1948" s="139"/>
      <c r="S1948" s="138">
        <v>0</v>
      </c>
      <c r="T1948" s="139"/>
      <c r="U1948" s="138">
        <v>0</v>
      </c>
      <c r="V1948" s="138">
        <v>0</v>
      </c>
      <c r="W1948" s="138">
        <v>0</v>
      </c>
      <c r="X1948" s="138">
        <v>0</v>
      </c>
      <c r="Y1948" s="138">
        <v>0</v>
      </c>
      <c r="Z1948" s="139"/>
      <c r="AA1948" s="138">
        <v>0</v>
      </c>
      <c r="AB1948" s="131">
        <v>0</v>
      </c>
    </row>
    <row r="1949" spans="1:28" ht="15" customHeight="1" x14ac:dyDescent="0.25">
      <c r="A1949" s="129" t="str">
        <f>B1949&amp;"-"&amp;COUNTIF($B$3:B1949,B1949)</f>
        <v>543-18</v>
      </c>
      <c r="B1949" s="130">
        <v>543</v>
      </c>
      <c r="C1949" s="130" t="s">
        <v>83</v>
      </c>
      <c r="D1949" s="137"/>
      <c r="E1949" s="138">
        <v>0</v>
      </c>
      <c r="F1949" s="138">
        <v>0</v>
      </c>
      <c r="G1949" s="138">
        <v>0</v>
      </c>
      <c r="H1949" s="138">
        <v>0</v>
      </c>
      <c r="I1949" s="138">
        <v>0</v>
      </c>
      <c r="J1949" s="138">
        <v>0</v>
      </c>
      <c r="K1949" s="138">
        <v>0</v>
      </c>
      <c r="L1949" s="139"/>
      <c r="M1949" s="138">
        <v>0</v>
      </c>
      <c r="N1949" s="139"/>
      <c r="O1949" s="138">
        <v>0</v>
      </c>
      <c r="P1949" s="138">
        <v>0</v>
      </c>
      <c r="Q1949" s="138">
        <v>0</v>
      </c>
      <c r="R1949" s="139"/>
      <c r="S1949" s="138">
        <v>0</v>
      </c>
      <c r="T1949" s="139"/>
      <c r="U1949" s="138">
        <v>0</v>
      </c>
      <c r="V1949" s="138">
        <v>0</v>
      </c>
      <c r="W1949" s="138">
        <v>0</v>
      </c>
      <c r="X1949" s="138">
        <v>0</v>
      </c>
      <c r="Y1949" s="138">
        <v>0</v>
      </c>
      <c r="Z1949" s="139"/>
      <c r="AA1949" s="138">
        <v>0</v>
      </c>
      <c r="AB1949" s="131">
        <v>0</v>
      </c>
    </row>
    <row r="1950" spans="1:28" ht="15" customHeight="1" x14ac:dyDescent="0.25">
      <c r="A1950" s="129" t="str">
        <f>B1950&amp;"-"&amp;COUNTIF($B$3:B1950,B1950)</f>
        <v>543-19</v>
      </c>
      <c r="B1950" s="130">
        <v>543</v>
      </c>
      <c r="C1950" s="130" t="s">
        <v>83</v>
      </c>
      <c r="D1950" s="137"/>
      <c r="E1950" s="138">
        <v>0</v>
      </c>
      <c r="F1950" s="138">
        <v>0</v>
      </c>
      <c r="G1950" s="138">
        <v>0</v>
      </c>
      <c r="H1950" s="138">
        <v>0</v>
      </c>
      <c r="I1950" s="138">
        <v>0</v>
      </c>
      <c r="J1950" s="138">
        <v>0</v>
      </c>
      <c r="K1950" s="138">
        <v>0</v>
      </c>
      <c r="L1950" s="139"/>
      <c r="M1950" s="138">
        <v>0</v>
      </c>
      <c r="N1950" s="139"/>
      <c r="O1950" s="138">
        <v>0</v>
      </c>
      <c r="P1950" s="138">
        <v>0</v>
      </c>
      <c r="Q1950" s="138">
        <v>0</v>
      </c>
      <c r="R1950" s="139"/>
      <c r="S1950" s="138">
        <v>0</v>
      </c>
      <c r="T1950" s="139"/>
      <c r="U1950" s="138">
        <v>0</v>
      </c>
      <c r="V1950" s="138">
        <v>0</v>
      </c>
      <c r="W1950" s="138">
        <v>0</v>
      </c>
      <c r="X1950" s="138">
        <v>0</v>
      </c>
      <c r="Y1950" s="138">
        <v>0</v>
      </c>
      <c r="Z1950" s="139"/>
      <c r="AA1950" s="138">
        <v>0</v>
      </c>
      <c r="AB1950" s="131">
        <v>0</v>
      </c>
    </row>
    <row r="1951" spans="1:28" ht="15" customHeight="1" x14ac:dyDescent="0.25">
      <c r="A1951" s="129" t="str">
        <f>B1951&amp;"-"&amp;COUNTIF($B$3:B1951,B1951)</f>
        <v>543-20</v>
      </c>
      <c r="B1951" s="130">
        <v>543</v>
      </c>
      <c r="C1951" s="130" t="s">
        <v>83</v>
      </c>
      <c r="D1951" s="137"/>
      <c r="E1951" s="138">
        <v>0</v>
      </c>
      <c r="F1951" s="138">
        <v>0</v>
      </c>
      <c r="G1951" s="138">
        <v>0</v>
      </c>
      <c r="H1951" s="138">
        <v>0</v>
      </c>
      <c r="I1951" s="138">
        <v>0</v>
      </c>
      <c r="J1951" s="138">
        <v>0</v>
      </c>
      <c r="K1951" s="138">
        <v>0</v>
      </c>
      <c r="L1951" s="139"/>
      <c r="M1951" s="138">
        <v>0</v>
      </c>
      <c r="N1951" s="139"/>
      <c r="O1951" s="138">
        <v>0</v>
      </c>
      <c r="P1951" s="138">
        <v>0</v>
      </c>
      <c r="Q1951" s="138">
        <v>0</v>
      </c>
      <c r="R1951" s="139"/>
      <c r="S1951" s="138">
        <v>0</v>
      </c>
      <c r="T1951" s="139"/>
      <c r="U1951" s="138">
        <v>0</v>
      </c>
      <c r="V1951" s="138">
        <v>0</v>
      </c>
      <c r="W1951" s="138">
        <v>0</v>
      </c>
      <c r="X1951" s="138">
        <v>0</v>
      </c>
      <c r="Y1951" s="138">
        <v>0</v>
      </c>
      <c r="Z1951" s="139"/>
      <c r="AA1951" s="138">
        <v>0</v>
      </c>
      <c r="AB1951" s="131">
        <v>0</v>
      </c>
    </row>
    <row r="1952" spans="1:28" ht="15" customHeight="1" x14ac:dyDescent="0.25">
      <c r="A1952" s="129" t="str">
        <f>B1952&amp;"-"&amp;COUNTIF($B$3:B1952,B1952)</f>
        <v>543-21</v>
      </c>
      <c r="B1952" s="130">
        <v>543</v>
      </c>
      <c r="C1952" s="130" t="s">
        <v>83</v>
      </c>
      <c r="D1952" s="137"/>
      <c r="E1952" s="138">
        <v>0</v>
      </c>
      <c r="F1952" s="138">
        <v>0</v>
      </c>
      <c r="G1952" s="138">
        <v>0</v>
      </c>
      <c r="H1952" s="138">
        <v>0</v>
      </c>
      <c r="I1952" s="138">
        <v>0</v>
      </c>
      <c r="J1952" s="138">
        <v>0</v>
      </c>
      <c r="K1952" s="138">
        <v>0</v>
      </c>
      <c r="L1952" s="139"/>
      <c r="M1952" s="138">
        <v>0</v>
      </c>
      <c r="N1952" s="139"/>
      <c r="O1952" s="138">
        <v>0</v>
      </c>
      <c r="P1952" s="138">
        <v>0</v>
      </c>
      <c r="Q1952" s="138">
        <v>0</v>
      </c>
      <c r="R1952" s="139"/>
      <c r="S1952" s="138">
        <v>0</v>
      </c>
      <c r="T1952" s="139"/>
      <c r="U1952" s="138">
        <v>0</v>
      </c>
      <c r="V1952" s="138">
        <v>0</v>
      </c>
      <c r="W1952" s="138">
        <v>0</v>
      </c>
      <c r="X1952" s="138">
        <v>0</v>
      </c>
      <c r="Y1952" s="138">
        <v>0</v>
      </c>
      <c r="Z1952" s="139"/>
      <c r="AA1952" s="138">
        <v>0</v>
      </c>
      <c r="AB1952" s="131">
        <v>0</v>
      </c>
    </row>
    <row r="1953" spans="1:28" ht="15" customHeight="1" x14ac:dyDescent="0.25">
      <c r="A1953" s="129" t="str">
        <f>B1953&amp;"-"&amp;COUNTIF($B$3:B1953,B1953)</f>
        <v>543-22</v>
      </c>
      <c r="B1953" s="130">
        <v>543</v>
      </c>
      <c r="C1953" s="130" t="s">
        <v>83</v>
      </c>
      <c r="D1953" s="137"/>
      <c r="E1953" s="138">
        <v>0</v>
      </c>
      <c r="F1953" s="138">
        <v>0</v>
      </c>
      <c r="G1953" s="138">
        <v>0</v>
      </c>
      <c r="H1953" s="138">
        <v>0</v>
      </c>
      <c r="I1953" s="138">
        <v>0</v>
      </c>
      <c r="J1953" s="138">
        <v>0</v>
      </c>
      <c r="K1953" s="138">
        <v>0</v>
      </c>
      <c r="L1953" s="139"/>
      <c r="M1953" s="138">
        <v>0</v>
      </c>
      <c r="N1953" s="139"/>
      <c r="O1953" s="138">
        <v>0</v>
      </c>
      <c r="P1953" s="138">
        <v>0</v>
      </c>
      <c r="Q1953" s="138">
        <v>0</v>
      </c>
      <c r="R1953" s="139"/>
      <c r="S1953" s="138">
        <v>0</v>
      </c>
      <c r="T1953" s="139"/>
      <c r="U1953" s="138">
        <v>0</v>
      </c>
      <c r="V1953" s="138">
        <v>0</v>
      </c>
      <c r="W1953" s="138">
        <v>0</v>
      </c>
      <c r="X1953" s="138">
        <v>0</v>
      </c>
      <c r="Y1953" s="138">
        <v>0</v>
      </c>
      <c r="Z1953" s="139"/>
      <c r="AA1953" s="138">
        <v>0</v>
      </c>
      <c r="AB1953" s="131">
        <v>0</v>
      </c>
    </row>
    <row r="1954" spans="1:28" ht="15" customHeight="1" x14ac:dyDescent="0.25">
      <c r="A1954" s="129" t="str">
        <f>B1954&amp;"-"&amp;COUNTIF($B$3:B1954,B1954)</f>
        <v>543-23</v>
      </c>
      <c r="B1954" s="130">
        <v>543</v>
      </c>
      <c r="C1954" s="130" t="s">
        <v>83</v>
      </c>
      <c r="D1954" s="137"/>
      <c r="E1954" s="138">
        <v>0</v>
      </c>
      <c r="F1954" s="138">
        <v>0</v>
      </c>
      <c r="G1954" s="138">
        <v>0</v>
      </c>
      <c r="H1954" s="138">
        <v>0</v>
      </c>
      <c r="I1954" s="138">
        <v>0</v>
      </c>
      <c r="J1954" s="138">
        <v>0</v>
      </c>
      <c r="K1954" s="138">
        <v>0</v>
      </c>
      <c r="L1954" s="139"/>
      <c r="M1954" s="138">
        <v>0</v>
      </c>
      <c r="N1954" s="139"/>
      <c r="O1954" s="138">
        <v>0</v>
      </c>
      <c r="P1954" s="138">
        <v>0</v>
      </c>
      <c r="Q1954" s="138">
        <v>0</v>
      </c>
      <c r="R1954" s="139"/>
      <c r="S1954" s="138">
        <v>0</v>
      </c>
      <c r="T1954" s="139"/>
      <c r="U1954" s="138">
        <v>0</v>
      </c>
      <c r="V1954" s="138">
        <v>0</v>
      </c>
      <c r="W1954" s="138">
        <v>0</v>
      </c>
      <c r="X1954" s="138">
        <v>0</v>
      </c>
      <c r="Y1954" s="138">
        <v>0</v>
      </c>
      <c r="Z1954" s="139"/>
      <c r="AA1954" s="138">
        <v>0</v>
      </c>
      <c r="AB1954" s="131">
        <v>0</v>
      </c>
    </row>
    <row r="1955" spans="1:28" ht="15" customHeight="1" x14ac:dyDescent="0.25">
      <c r="A1955" s="129" t="str">
        <f>B1955&amp;"-"&amp;COUNTIF($B$3:B1955,B1955)</f>
        <v>543-24</v>
      </c>
      <c r="B1955" s="130">
        <v>543</v>
      </c>
      <c r="C1955" s="130" t="s">
        <v>83</v>
      </c>
      <c r="D1955" s="137"/>
      <c r="E1955" s="138">
        <v>0</v>
      </c>
      <c r="F1955" s="138">
        <v>0</v>
      </c>
      <c r="G1955" s="138">
        <v>0</v>
      </c>
      <c r="H1955" s="138">
        <v>0</v>
      </c>
      <c r="I1955" s="138">
        <v>0</v>
      </c>
      <c r="J1955" s="138">
        <v>0</v>
      </c>
      <c r="K1955" s="138">
        <v>0</v>
      </c>
      <c r="L1955" s="139"/>
      <c r="M1955" s="138">
        <v>0</v>
      </c>
      <c r="N1955" s="139"/>
      <c r="O1955" s="138">
        <v>0</v>
      </c>
      <c r="P1955" s="138">
        <v>0</v>
      </c>
      <c r="Q1955" s="138">
        <v>0</v>
      </c>
      <c r="R1955" s="139"/>
      <c r="S1955" s="138">
        <v>0</v>
      </c>
      <c r="T1955" s="139"/>
      <c r="U1955" s="138">
        <v>0</v>
      </c>
      <c r="V1955" s="138">
        <v>0</v>
      </c>
      <c r="W1955" s="138">
        <v>0</v>
      </c>
      <c r="X1955" s="138">
        <v>0</v>
      </c>
      <c r="Y1955" s="138">
        <v>0</v>
      </c>
      <c r="Z1955" s="139"/>
      <c r="AA1955" s="138">
        <v>0</v>
      </c>
      <c r="AB1955" s="131">
        <v>0</v>
      </c>
    </row>
    <row r="1956" spans="1:28" ht="15" customHeight="1" x14ac:dyDescent="0.25">
      <c r="A1956" s="129" t="str">
        <f>B1956&amp;"-"&amp;COUNTIF($B$3:B1956,B1956)</f>
        <v>543-25</v>
      </c>
      <c r="B1956" s="130">
        <v>543</v>
      </c>
      <c r="C1956" s="130" t="s">
        <v>83</v>
      </c>
      <c r="D1956" s="137"/>
      <c r="E1956" s="138">
        <v>0</v>
      </c>
      <c r="F1956" s="138">
        <v>0</v>
      </c>
      <c r="G1956" s="138">
        <v>0</v>
      </c>
      <c r="H1956" s="138">
        <v>0</v>
      </c>
      <c r="I1956" s="138">
        <v>0</v>
      </c>
      <c r="J1956" s="138">
        <v>0</v>
      </c>
      <c r="K1956" s="138">
        <v>0</v>
      </c>
      <c r="L1956" s="139"/>
      <c r="M1956" s="138">
        <v>0</v>
      </c>
      <c r="N1956" s="139"/>
      <c r="O1956" s="138">
        <v>0</v>
      </c>
      <c r="P1956" s="138">
        <v>0</v>
      </c>
      <c r="Q1956" s="138">
        <v>0</v>
      </c>
      <c r="R1956" s="139"/>
      <c r="S1956" s="138">
        <v>0</v>
      </c>
      <c r="T1956" s="139"/>
      <c r="U1956" s="138">
        <v>0</v>
      </c>
      <c r="V1956" s="138">
        <v>0</v>
      </c>
      <c r="W1956" s="138">
        <v>0</v>
      </c>
      <c r="X1956" s="138">
        <v>0</v>
      </c>
      <c r="Y1956" s="138">
        <v>0</v>
      </c>
      <c r="Z1956" s="139"/>
      <c r="AA1956" s="138">
        <v>0</v>
      </c>
      <c r="AB1956" s="131">
        <v>0</v>
      </c>
    </row>
    <row r="1957" spans="1:28" ht="15" customHeight="1" x14ac:dyDescent="0.25">
      <c r="A1957" s="129" t="str">
        <f>B1957&amp;"-"&amp;COUNTIF($B$3:B1957,B1957)</f>
        <v>543-26</v>
      </c>
      <c r="B1957" s="130">
        <v>543</v>
      </c>
      <c r="C1957" s="130" t="s">
        <v>83</v>
      </c>
      <c r="D1957" s="137"/>
      <c r="E1957" s="138">
        <v>0</v>
      </c>
      <c r="F1957" s="138">
        <v>0</v>
      </c>
      <c r="G1957" s="138">
        <v>0</v>
      </c>
      <c r="H1957" s="138">
        <v>0</v>
      </c>
      <c r="I1957" s="138">
        <v>0</v>
      </c>
      <c r="J1957" s="138">
        <v>0</v>
      </c>
      <c r="K1957" s="138">
        <v>0</v>
      </c>
      <c r="L1957" s="139"/>
      <c r="M1957" s="138">
        <v>0</v>
      </c>
      <c r="N1957" s="139"/>
      <c r="O1957" s="138">
        <v>0</v>
      </c>
      <c r="P1957" s="138">
        <v>0</v>
      </c>
      <c r="Q1957" s="138">
        <v>0</v>
      </c>
      <c r="R1957" s="139"/>
      <c r="S1957" s="138">
        <v>0</v>
      </c>
      <c r="T1957" s="139"/>
      <c r="U1957" s="138">
        <v>0</v>
      </c>
      <c r="V1957" s="138">
        <v>0</v>
      </c>
      <c r="W1957" s="138">
        <v>0</v>
      </c>
      <c r="X1957" s="138">
        <v>0</v>
      </c>
      <c r="Y1957" s="138">
        <v>0</v>
      </c>
      <c r="Z1957" s="139"/>
      <c r="AA1957" s="138">
        <v>0</v>
      </c>
      <c r="AB1957" s="131">
        <v>0</v>
      </c>
    </row>
    <row r="1958" spans="1:28" ht="15" customHeight="1" x14ac:dyDescent="0.25">
      <c r="A1958" s="129" t="str">
        <f>B1958&amp;"-"&amp;COUNTIF($B$3:B1958,B1958)</f>
        <v>546-1</v>
      </c>
      <c r="B1958" s="130">
        <v>546</v>
      </c>
      <c r="C1958" s="130" t="s">
        <v>84</v>
      </c>
      <c r="D1958" s="137">
        <v>43786</v>
      </c>
      <c r="E1958" s="138">
        <v>1</v>
      </c>
      <c r="F1958" s="138">
        <v>0</v>
      </c>
      <c r="G1958" s="138">
        <v>0</v>
      </c>
      <c r="H1958" s="138">
        <v>0</v>
      </c>
      <c r="I1958" s="138">
        <v>0</v>
      </c>
      <c r="J1958" s="138">
        <v>0</v>
      </c>
      <c r="K1958" s="138">
        <v>0</v>
      </c>
      <c r="L1958" s="139"/>
      <c r="M1958" s="138">
        <v>1</v>
      </c>
      <c r="N1958" s="139"/>
      <c r="O1958" s="138">
        <v>0</v>
      </c>
      <c r="P1958" s="138">
        <v>0</v>
      </c>
      <c r="Q1958" s="138">
        <v>0</v>
      </c>
      <c r="R1958" s="139"/>
      <c r="S1958" s="138">
        <v>1</v>
      </c>
      <c r="T1958" s="139"/>
      <c r="U1958" s="138">
        <v>0</v>
      </c>
      <c r="V1958" s="138">
        <v>0</v>
      </c>
      <c r="W1958" s="138">
        <v>0</v>
      </c>
      <c r="X1958" s="138">
        <v>0</v>
      </c>
      <c r="Y1958" s="138">
        <v>0</v>
      </c>
      <c r="Z1958" s="139"/>
      <c r="AA1958" s="138">
        <v>0</v>
      </c>
      <c r="AB1958" s="131">
        <v>0</v>
      </c>
    </row>
    <row r="1959" spans="1:28" ht="15" customHeight="1" x14ac:dyDescent="0.25">
      <c r="A1959" s="129" t="str">
        <f>B1959&amp;"-"&amp;COUNTIF($B$3:B1959,B1959)</f>
        <v>546-2</v>
      </c>
      <c r="B1959" s="130">
        <v>546</v>
      </c>
      <c r="C1959" s="130" t="s">
        <v>84</v>
      </c>
      <c r="D1959" s="137">
        <v>44016</v>
      </c>
      <c r="E1959" s="138">
        <v>0.24</v>
      </c>
      <c r="F1959" s="138">
        <v>0</v>
      </c>
      <c r="G1959" s="138">
        <v>0</v>
      </c>
      <c r="H1959" s="138">
        <v>0</v>
      </c>
      <c r="I1959" s="138">
        <v>0</v>
      </c>
      <c r="J1959" s="138">
        <v>0</v>
      </c>
      <c r="K1959" s="138">
        <v>0</v>
      </c>
      <c r="L1959" s="139"/>
      <c r="M1959" s="138">
        <v>0.24</v>
      </c>
      <c r="N1959" s="139"/>
      <c r="O1959" s="138">
        <v>0</v>
      </c>
      <c r="P1959" s="138">
        <v>0</v>
      </c>
      <c r="Q1959" s="138">
        <v>0</v>
      </c>
      <c r="R1959" s="139"/>
      <c r="S1959" s="138">
        <v>0.24</v>
      </c>
      <c r="T1959" s="139"/>
      <c r="U1959" s="138">
        <v>0</v>
      </c>
      <c r="V1959" s="138">
        <v>0</v>
      </c>
      <c r="W1959" s="138">
        <v>0</v>
      </c>
      <c r="X1959" s="138">
        <v>0</v>
      </c>
      <c r="Y1959" s="138">
        <v>0</v>
      </c>
      <c r="Z1959" s="139"/>
      <c r="AA1959" s="138">
        <v>0</v>
      </c>
      <c r="AB1959" s="131">
        <v>0</v>
      </c>
    </row>
    <row r="1960" spans="1:28" ht="15" customHeight="1" x14ac:dyDescent="0.25">
      <c r="A1960" s="129" t="str">
        <f>B1960&amp;"-"&amp;COUNTIF($B$3:B1960,B1960)</f>
        <v>546-3</v>
      </c>
      <c r="B1960" s="130">
        <v>546</v>
      </c>
      <c r="C1960" s="130" t="s">
        <v>84</v>
      </c>
      <c r="D1960" s="137">
        <v>44362</v>
      </c>
      <c r="E1960" s="138">
        <v>13.36</v>
      </c>
      <c r="F1960" s="138">
        <v>0</v>
      </c>
      <c r="G1960" s="138">
        <v>0</v>
      </c>
      <c r="H1960" s="138">
        <v>0</v>
      </c>
      <c r="I1960" s="138">
        <v>0</v>
      </c>
      <c r="J1960" s="138">
        <v>0</v>
      </c>
      <c r="K1960" s="138">
        <v>0</v>
      </c>
      <c r="L1960" s="139"/>
      <c r="M1960" s="138">
        <v>13.36</v>
      </c>
      <c r="N1960" s="139"/>
      <c r="O1960" s="138">
        <v>0</v>
      </c>
      <c r="P1960" s="138">
        <v>0</v>
      </c>
      <c r="Q1960" s="138">
        <v>0</v>
      </c>
      <c r="R1960" s="139"/>
      <c r="S1960" s="138">
        <v>7.37</v>
      </c>
      <c r="T1960" s="139"/>
      <c r="U1960" s="138">
        <v>0</v>
      </c>
      <c r="V1960" s="138">
        <v>0</v>
      </c>
      <c r="W1960" s="138">
        <v>0</v>
      </c>
      <c r="X1960" s="138">
        <v>0</v>
      </c>
      <c r="Y1960" s="138">
        <v>0</v>
      </c>
      <c r="Z1960" s="139"/>
      <c r="AA1960" s="138">
        <v>0</v>
      </c>
      <c r="AB1960" s="131">
        <v>0</v>
      </c>
    </row>
    <row r="1961" spans="1:28" ht="15" customHeight="1" x14ac:dyDescent="0.25">
      <c r="A1961" s="129" t="str">
        <f>B1961&amp;"-"&amp;COUNTIF($B$3:B1961,B1961)</f>
        <v>546-4</v>
      </c>
      <c r="B1961" s="130">
        <v>546</v>
      </c>
      <c r="C1961" s="130" t="s">
        <v>84</v>
      </c>
      <c r="D1961" s="137">
        <v>48223</v>
      </c>
      <c r="E1961" s="138">
        <v>17.079999999999998</v>
      </c>
      <c r="F1961" s="138">
        <v>0</v>
      </c>
      <c r="G1961" s="138">
        <v>0</v>
      </c>
      <c r="H1961" s="138">
        <v>0</v>
      </c>
      <c r="I1961" s="138">
        <v>0</v>
      </c>
      <c r="J1961" s="138">
        <v>0</v>
      </c>
      <c r="K1961" s="138">
        <v>0</v>
      </c>
      <c r="L1961" s="139"/>
      <c r="M1961" s="138">
        <v>17.079999999999998</v>
      </c>
      <c r="N1961" s="139"/>
      <c r="O1961" s="138">
        <v>0</v>
      </c>
      <c r="P1961" s="138">
        <v>0</v>
      </c>
      <c r="Q1961" s="138">
        <v>0</v>
      </c>
      <c r="R1961" s="139"/>
      <c r="S1961" s="138">
        <v>12.99</v>
      </c>
      <c r="T1961" s="139"/>
      <c r="U1961" s="138">
        <v>0</v>
      </c>
      <c r="V1961" s="138">
        <v>0</v>
      </c>
      <c r="W1961" s="138">
        <v>0</v>
      </c>
      <c r="X1961" s="138">
        <v>0</v>
      </c>
      <c r="Y1961" s="138">
        <v>0</v>
      </c>
      <c r="Z1961" s="139"/>
      <c r="AA1961" s="138">
        <v>0</v>
      </c>
      <c r="AB1961" s="131">
        <v>0</v>
      </c>
    </row>
    <row r="1962" spans="1:28" ht="15" customHeight="1" x14ac:dyDescent="0.25">
      <c r="A1962" s="129" t="str">
        <f>B1962&amp;"-"&amp;COUNTIF($B$3:B1962,B1962)</f>
        <v>546-5</v>
      </c>
      <c r="B1962" s="130">
        <v>546</v>
      </c>
      <c r="C1962" s="130" t="s">
        <v>84</v>
      </c>
      <c r="D1962" s="137">
        <v>44909</v>
      </c>
      <c r="E1962" s="138">
        <v>450.71</v>
      </c>
      <c r="F1962" s="138">
        <v>0</v>
      </c>
      <c r="G1962" s="138">
        <v>0</v>
      </c>
      <c r="H1962" s="138">
        <v>0</v>
      </c>
      <c r="I1962" s="138">
        <v>0</v>
      </c>
      <c r="J1962" s="138">
        <v>0</v>
      </c>
      <c r="K1962" s="138">
        <v>0</v>
      </c>
      <c r="L1962" s="139"/>
      <c r="M1962" s="138">
        <v>450.71</v>
      </c>
      <c r="N1962" s="139"/>
      <c r="O1962" s="138">
        <v>0</v>
      </c>
      <c r="P1962" s="138">
        <v>0</v>
      </c>
      <c r="Q1962" s="138">
        <v>0</v>
      </c>
      <c r="R1962" s="139"/>
      <c r="S1962" s="138">
        <v>230.19</v>
      </c>
      <c r="T1962" s="139"/>
      <c r="U1962" s="138">
        <v>0</v>
      </c>
      <c r="V1962" s="138">
        <v>0</v>
      </c>
      <c r="W1962" s="138">
        <v>0</v>
      </c>
      <c r="X1962" s="138">
        <v>0</v>
      </c>
      <c r="Y1962" s="138">
        <v>0</v>
      </c>
      <c r="Z1962" s="139"/>
      <c r="AA1962" s="138">
        <v>0</v>
      </c>
      <c r="AB1962" s="131">
        <v>0</v>
      </c>
    </row>
    <row r="1963" spans="1:28" ht="15" customHeight="1" x14ac:dyDescent="0.25">
      <c r="A1963" s="129" t="str">
        <f>B1963&amp;"-"&amp;COUNTIF($B$3:B1963,B1963)</f>
        <v>546-6</v>
      </c>
      <c r="B1963" s="130">
        <v>546</v>
      </c>
      <c r="C1963" s="130" t="s">
        <v>84</v>
      </c>
      <c r="D1963" s="137">
        <v>48231</v>
      </c>
      <c r="E1963" s="138">
        <v>1.0900000000000001</v>
      </c>
      <c r="F1963" s="138">
        <v>0</v>
      </c>
      <c r="G1963" s="138">
        <v>0</v>
      </c>
      <c r="H1963" s="138">
        <v>0</v>
      </c>
      <c r="I1963" s="138">
        <v>0</v>
      </c>
      <c r="J1963" s="138">
        <v>0</v>
      </c>
      <c r="K1963" s="138">
        <v>0</v>
      </c>
      <c r="L1963" s="139"/>
      <c r="M1963" s="138">
        <v>1.0900000000000001</v>
      </c>
      <c r="N1963" s="139"/>
      <c r="O1963" s="138">
        <v>0</v>
      </c>
      <c r="P1963" s="138">
        <v>0</v>
      </c>
      <c r="Q1963" s="138">
        <v>0</v>
      </c>
      <c r="R1963" s="139"/>
      <c r="S1963" s="138">
        <v>0.05</v>
      </c>
      <c r="T1963" s="139"/>
      <c r="U1963" s="138">
        <v>0</v>
      </c>
      <c r="V1963" s="138">
        <v>0</v>
      </c>
      <c r="W1963" s="138">
        <v>0</v>
      </c>
      <c r="X1963" s="138">
        <v>0</v>
      </c>
      <c r="Y1963" s="138">
        <v>0</v>
      </c>
      <c r="Z1963" s="139"/>
      <c r="AA1963" s="138">
        <v>0</v>
      </c>
      <c r="AB1963" s="131">
        <v>0</v>
      </c>
    </row>
    <row r="1964" spans="1:28" ht="15" customHeight="1" x14ac:dyDescent="0.25">
      <c r="A1964" s="129" t="str">
        <f>B1964&amp;"-"&amp;COUNTIF($B$3:B1964,B1964)</f>
        <v>546-7</v>
      </c>
      <c r="B1964" s="130">
        <v>546</v>
      </c>
      <c r="C1964" s="130" t="s">
        <v>84</v>
      </c>
      <c r="D1964" s="137"/>
      <c r="E1964" s="138">
        <v>0</v>
      </c>
      <c r="F1964" s="138">
        <v>0</v>
      </c>
      <c r="G1964" s="138">
        <v>0</v>
      </c>
      <c r="H1964" s="138">
        <v>0</v>
      </c>
      <c r="I1964" s="138">
        <v>0</v>
      </c>
      <c r="J1964" s="138">
        <v>0</v>
      </c>
      <c r="K1964" s="138">
        <v>0</v>
      </c>
      <c r="L1964" s="139"/>
      <c r="M1964" s="138">
        <v>0</v>
      </c>
      <c r="N1964" s="139"/>
      <c r="O1964" s="138">
        <v>0</v>
      </c>
      <c r="P1964" s="138">
        <v>0</v>
      </c>
      <c r="Q1964" s="138">
        <v>0</v>
      </c>
      <c r="R1964" s="139"/>
      <c r="S1964" s="138">
        <v>0</v>
      </c>
      <c r="T1964" s="139"/>
      <c r="U1964" s="138">
        <v>0</v>
      </c>
      <c r="V1964" s="138">
        <v>0</v>
      </c>
      <c r="W1964" s="138">
        <v>0</v>
      </c>
      <c r="X1964" s="138">
        <v>0</v>
      </c>
      <c r="Y1964" s="138">
        <v>0</v>
      </c>
      <c r="Z1964" s="139"/>
      <c r="AA1964" s="138">
        <v>0</v>
      </c>
      <c r="AB1964" s="131">
        <v>0</v>
      </c>
    </row>
    <row r="1965" spans="1:28" ht="15" customHeight="1" x14ac:dyDescent="0.25">
      <c r="A1965" s="129" t="str">
        <f>B1965&amp;"-"&amp;COUNTIF($B$3:B1965,B1965)</f>
        <v>546-8</v>
      </c>
      <c r="B1965" s="130">
        <v>546</v>
      </c>
      <c r="C1965" s="130" t="s">
        <v>84</v>
      </c>
      <c r="D1965" s="137"/>
      <c r="E1965" s="138">
        <v>0</v>
      </c>
      <c r="F1965" s="138">
        <v>0</v>
      </c>
      <c r="G1965" s="138">
        <v>0</v>
      </c>
      <c r="H1965" s="138">
        <v>0</v>
      </c>
      <c r="I1965" s="138">
        <v>0</v>
      </c>
      <c r="J1965" s="138">
        <v>0</v>
      </c>
      <c r="K1965" s="138">
        <v>0</v>
      </c>
      <c r="L1965" s="139"/>
      <c r="M1965" s="138">
        <v>0</v>
      </c>
      <c r="N1965" s="139"/>
      <c r="O1965" s="138">
        <v>0</v>
      </c>
      <c r="P1965" s="138">
        <v>0</v>
      </c>
      <c r="Q1965" s="138">
        <v>0</v>
      </c>
      <c r="R1965" s="139"/>
      <c r="S1965" s="138">
        <v>0</v>
      </c>
      <c r="T1965" s="139"/>
      <c r="U1965" s="138">
        <v>0</v>
      </c>
      <c r="V1965" s="138">
        <v>0</v>
      </c>
      <c r="W1965" s="138">
        <v>0</v>
      </c>
      <c r="X1965" s="138">
        <v>0</v>
      </c>
      <c r="Y1965" s="138">
        <v>0</v>
      </c>
      <c r="Z1965" s="139"/>
      <c r="AA1965" s="138">
        <v>0</v>
      </c>
      <c r="AB1965" s="131">
        <v>0</v>
      </c>
    </row>
    <row r="1966" spans="1:28" ht="15" customHeight="1" x14ac:dyDescent="0.25">
      <c r="A1966" s="129" t="str">
        <f>B1966&amp;"-"&amp;COUNTIF($B$3:B1966,B1966)</f>
        <v>546-9</v>
      </c>
      <c r="B1966" s="130">
        <v>546</v>
      </c>
      <c r="C1966" s="130" t="s">
        <v>84</v>
      </c>
      <c r="D1966" s="137"/>
      <c r="E1966" s="138">
        <v>0</v>
      </c>
      <c r="F1966" s="138">
        <v>0</v>
      </c>
      <c r="G1966" s="138">
        <v>0</v>
      </c>
      <c r="H1966" s="138">
        <v>0</v>
      </c>
      <c r="I1966" s="138">
        <v>0</v>
      </c>
      <c r="J1966" s="138">
        <v>0</v>
      </c>
      <c r="K1966" s="138">
        <v>0</v>
      </c>
      <c r="L1966" s="139"/>
      <c r="M1966" s="138">
        <v>0</v>
      </c>
      <c r="N1966" s="139"/>
      <c r="O1966" s="138">
        <v>0</v>
      </c>
      <c r="P1966" s="138">
        <v>0</v>
      </c>
      <c r="Q1966" s="138">
        <v>0</v>
      </c>
      <c r="R1966" s="139"/>
      <c r="S1966" s="138">
        <v>0</v>
      </c>
      <c r="T1966" s="139"/>
      <c r="U1966" s="138">
        <v>0</v>
      </c>
      <c r="V1966" s="138">
        <v>0</v>
      </c>
      <c r="W1966" s="138">
        <v>0</v>
      </c>
      <c r="X1966" s="138">
        <v>0</v>
      </c>
      <c r="Y1966" s="138">
        <v>0</v>
      </c>
      <c r="Z1966" s="139"/>
      <c r="AA1966" s="138">
        <v>0</v>
      </c>
      <c r="AB1966" s="131">
        <v>0</v>
      </c>
    </row>
    <row r="1967" spans="1:28" ht="15" customHeight="1" x14ac:dyDescent="0.25">
      <c r="A1967" s="129" t="str">
        <f>B1967&amp;"-"&amp;COUNTIF($B$3:B1967,B1967)</f>
        <v>546-10</v>
      </c>
      <c r="B1967" s="130">
        <v>546</v>
      </c>
      <c r="C1967" s="130" t="s">
        <v>84</v>
      </c>
      <c r="D1967" s="137"/>
      <c r="E1967" s="138">
        <v>0</v>
      </c>
      <c r="F1967" s="138">
        <v>0</v>
      </c>
      <c r="G1967" s="138">
        <v>0</v>
      </c>
      <c r="H1967" s="138">
        <v>0</v>
      </c>
      <c r="I1967" s="138">
        <v>0</v>
      </c>
      <c r="J1967" s="138">
        <v>0</v>
      </c>
      <c r="K1967" s="138">
        <v>0</v>
      </c>
      <c r="L1967" s="139"/>
      <c r="M1967" s="138">
        <v>0</v>
      </c>
      <c r="N1967" s="139"/>
      <c r="O1967" s="138">
        <v>0</v>
      </c>
      <c r="P1967" s="138">
        <v>0</v>
      </c>
      <c r="Q1967" s="138">
        <v>0</v>
      </c>
      <c r="R1967" s="139"/>
      <c r="S1967" s="138">
        <v>0</v>
      </c>
      <c r="T1967" s="139"/>
      <c r="U1967" s="138">
        <v>0</v>
      </c>
      <c r="V1967" s="138">
        <v>0</v>
      </c>
      <c r="W1967" s="138">
        <v>0</v>
      </c>
      <c r="X1967" s="138">
        <v>0</v>
      </c>
      <c r="Y1967" s="138">
        <v>0</v>
      </c>
      <c r="Z1967" s="139"/>
      <c r="AA1967" s="138">
        <v>0</v>
      </c>
      <c r="AB1967" s="131">
        <v>0</v>
      </c>
    </row>
    <row r="1968" spans="1:28" ht="15" customHeight="1" x14ac:dyDescent="0.25">
      <c r="A1968" s="129" t="str">
        <f>B1968&amp;"-"&amp;COUNTIF($B$3:B1968,B1968)</f>
        <v>546-11</v>
      </c>
      <c r="B1968" s="130">
        <v>546</v>
      </c>
      <c r="C1968" s="130" t="s">
        <v>84</v>
      </c>
      <c r="D1968" s="137"/>
      <c r="E1968" s="138">
        <v>0</v>
      </c>
      <c r="F1968" s="138">
        <v>0</v>
      </c>
      <c r="G1968" s="138">
        <v>0</v>
      </c>
      <c r="H1968" s="138">
        <v>0</v>
      </c>
      <c r="I1968" s="138">
        <v>0</v>
      </c>
      <c r="J1968" s="138">
        <v>0</v>
      </c>
      <c r="K1968" s="138">
        <v>0</v>
      </c>
      <c r="L1968" s="139"/>
      <c r="M1968" s="138">
        <v>0</v>
      </c>
      <c r="N1968" s="139"/>
      <c r="O1968" s="138">
        <v>0</v>
      </c>
      <c r="P1968" s="138">
        <v>0</v>
      </c>
      <c r="Q1968" s="138">
        <v>0</v>
      </c>
      <c r="R1968" s="139"/>
      <c r="S1968" s="138">
        <v>0</v>
      </c>
      <c r="T1968" s="139"/>
      <c r="U1968" s="138">
        <v>0</v>
      </c>
      <c r="V1968" s="138">
        <v>0</v>
      </c>
      <c r="W1968" s="138">
        <v>0</v>
      </c>
      <c r="X1968" s="138">
        <v>0</v>
      </c>
      <c r="Y1968" s="138">
        <v>0</v>
      </c>
      <c r="Z1968" s="139"/>
      <c r="AA1968" s="138">
        <v>0</v>
      </c>
      <c r="AB1968" s="131">
        <v>0</v>
      </c>
    </row>
    <row r="1969" spans="1:28" ht="15" customHeight="1" x14ac:dyDescent="0.25">
      <c r="A1969" s="129" t="str">
        <f>B1969&amp;"-"&amp;COUNTIF($B$3:B1969,B1969)</f>
        <v>546-12</v>
      </c>
      <c r="B1969" s="130">
        <v>546</v>
      </c>
      <c r="C1969" s="130" t="s">
        <v>84</v>
      </c>
      <c r="D1969" s="137"/>
      <c r="E1969" s="138">
        <v>0</v>
      </c>
      <c r="F1969" s="138">
        <v>0</v>
      </c>
      <c r="G1969" s="138">
        <v>0</v>
      </c>
      <c r="H1969" s="138">
        <v>0</v>
      </c>
      <c r="I1969" s="138">
        <v>0</v>
      </c>
      <c r="J1969" s="138">
        <v>0</v>
      </c>
      <c r="K1969" s="138">
        <v>0</v>
      </c>
      <c r="L1969" s="139"/>
      <c r="M1969" s="138">
        <v>0</v>
      </c>
      <c r="N1969" s="139"/>
      <c r="O1969" s="138">
        <v>0</v>
      </c>
      <c r="P1969" s="138">
        <v>0</v>
      </c>
      <c r="Q1969" s="138">
        <v>0</v>
      </c>
      <c r="R1969" s="139"/>
      <c r="S1969" s="138">
        <v>0</v>
      </c>
      <c r="T1969" s="139"/>
      <c r="U1969" s="138">
        <v>0</v>
      </c>
      <c r="V1969" s="138">
        <v>0</v>
      </c>
      <c r="W1969" s="138">
        <v>0</v>
      </c>
      <c r="X1969" s="138">
        <v>0</v>
      </c>
      <c r="Y1969" s="138">
        <v>0</v>
      </c>
      <c r="Z1969" s="139"/>
      <c r="AA1969" s="138">
        <v>0</v>
      </c>
      <c r="AB1969" s="131">
        <v>0</v>
      </c>
    </row>
    <row r="1970" spans="1:28" ht="15" customHeight="1" x14ac:dyDescent="0.25">
      <c r="A1970" s="129" t="str">
        <f>B1970&amp;"-"&amp;COUNTIF($B$3:B1970,B1970)</f>
        <v>553-1</v>
      </c>
      <c r="B1970" s="130">
        <v>553</v>
      </c>
      <c r="C1970" s="130" t="s">
        <v>85</v>
      </c>
      <c r="D1970" s="137">
        <v>43802</v>
      </c>
      <c r="E1970" s="138">
        <v>335.13</v>
      </c>
      <c r="F1970" s="138">
        <v>5.27</v>
      </c>
      <c r="G1970" s="138">
        <v>7.35</v>
      </c>
      <c r="H1970" s="138">
        <v>0</v>
      </c>
      <c r="I1970" s="138">
        <v>0</v>
      </c>
      <c r="J1970" s="138">
        <v>0</v>
      </c>
      <c r="K1970" s="138">
        <v>0</v>
      </c>
      <c r="L1970" s="139"/>
      <c r="M1970" s="138">
        <v>314.93</v>
      </c>
      <c r="N1970" s="139"/>
      <c r="O1970" s="138">
        <v>27.85</v>
      </c>
      <c r="P1970" s="138">
        <v>99.37</v>
      </c>
      <c r="Q1970" s="138">
        <v>67.989999999999995</v>
      </c>
      <c r="R1970" s="139"/>
      <c r="S1970" s="138">
        <v>203.19</v>
      </c>
      <c r="T1970" s="139"/>
      <c r="U1970" s="138">
        <v>0</v>
      </c>
      <c r="V1970" s="138">
        <v>0</v>
      </c>
      <c r="W1970" s="138">
        <v>0</v>
      </c>
      <c r="X1970" s="138">
        <v>0</v>
      </c>
      <c r="Y1970" s="138">
        <v>0</v>
      </c>
      <c r="Z1970" s="139"/>
      <c r="AA1970" s="138">
        <v>0</v>
      </c>
      <c r="AB1970" s="131">
        <v>0</v>
      </c>
    </row>
    <row r="1971" spans="1:28" ht="15" customHeight="1" x14ac:dyDescent="0.25">
      <c r="A1971" s="129" t="str">
        <f>B1971&amp;"-"&amp;COUNTIF($B$3:B1971,B1971)</f>
        <v>553-2</v>
      </c>
      <c r="B1971" s="130">
        <v>553</v>
      </c>
      <c r="C1971" s="130" t="s">
        <v>85</v>
      </c>
      <c r="D1971" s="137">
        <v>46961</v>
      </c>
      <c r="E1971" s="138">
        <v>1</v>
      </c>
      <c r="F1971" s="138">
        <v>0</v>
      </c>
      <c r="G1971" s="138">
        <v>0</v>
      </c>
      <c r="H1971" s="138">
        <v>0</v>
      </c>
      <c r="I1971" s="138">
        <v>0</v>
      </c>
      <c r="J1971" s="138">
        <v>0</v>
      </c>
      <c r="K1971" s="138">
        <v>0</v>
      </c>
      <c r="L1971" s="139"/>
      <c r="M1971" s="138">
        <v>1</v>
      </c>
      <c r="N1971" s="139"/>
      <c r="O1971" s="138">
        <v>0</v>
      </c>
      <c r="P1971" s="138">
        <v>0</v>
      </c>
      <c r="Q1971" s="138">
        <v>0</v>
      </c>
      <c r="R1971" s="139"/>
      <c r="S1971" s="138">
        <v>1</v>
      </c>
      <c r="T1971" s="139"/>
      <c r="U1971" s="138">
        <v>0</v>
      </c>
      <c r="V1971" s="138">
        <v>0</v>
      </c>
      <c r="W1971" s="138">
        <v>0</v>
      </c>
      <c r="X1971" s="138">
        <v>0</v>
      </c>
      <c r="Y1971" s="138">
        <v>0</v>
      </c>
      <c r="Z1971" s="139"/>
      <c r="AA1971" s="138">
        <v>0</v>
      </c>
      <c r="AB1971" s="131">
        <v>0</v>
      </c>
    </row>
    <row r="1972" spans="1:28" ht="15" customHeight="1" x14ac:dyDescent="0.25">
      <c r="A1972" s="129" t="str">
        <f>B1972&amp;"-"&amp;COUNTIF($B$3:B1972,B1972)</f>
        <v>553-3</v>
      </c>
      <c r="B1972" s="130">
        <v>553</v>
      </c>
      <c r="C1972" s="130" t="s">
        <v>85</v>
      </c>
      <c r="D1972" s="137">
        <v>48009</v>
      </c>
      <c r="E1972" s="138">
        <v>1.1299999999999999</v>
      </c>
      <c r="F1972" s="138">
        <v>0</v>
      </c>
      <c r="G1972" s="138">
        <v>0</v>
      </c>
      <c r="H1972" s="138">
        <v>0</v>
      </c>
      <c r="I1972" s="138">
        <v>0</v>
      </c>
      <c r="J1972" s="138">
        <v>0</v>
      </c>
      <c r="K1972" s="138">
        <v>0</v>
      </c>
      <c r="L1972" s="139"/>
      <c r="M1972" s="138">
        <v>0.13</v>
      </c>
      <c r="N1972" s="139"/>
      <c r="O1972" s="138">
        <v>0</v>
      </c>
      <c r="P1972" s="138">
        <v>0</v>
      </c>
      <c r="Q1972" s="138">
        <v>0</v>
      </c>
      <c r="R1972" s="139"/>
      <c r="S1972" s="138">
        <v>0</v>
      </c>
      <c r="T1972" s="139"/>
      <c r="U1972" s="138">
        <v>0</v>
      </c>
      <c r="V1972" s="138">
        <v>0</v>
      </c>
      <c r="W1972" s="138">
        <v>0</v>
      </c>
      <c r="X1972" s="138">
        <v>0</v>
      </c>
      <c r="Y1972" s="138">
        <v>0</v>
      </c>
      <c r="Z1972" s="139"/>
      <c r="AA1972" s="138">
        <v>0</v>
      </c>
      <c r="AB1972" s="131">
        <v>0</v>
      </c>
    </row>
    <row r="1973" spans="1:28" ht="15" customHeight="1" x14ac:dyDescent="0.25">
      <c r="A1973" s="129" t="str">
        <f>B1973&amp;"-"&amp;COUNTIF($B$3:B1973,B1973)</f>
        <v>553-4</v>
      </c>
      <c r="B1973" s="130">
        <v>553</v>
      </c>
      <c r="C1973" s="130" t="s">
        <v>85</v>
      </c>
      <c r="D1973" s="137">
        <v>47001</v>
      </c>
      <c r="E1973" s="138">
        <v>1</v>
      </c>
      <c r="F1973" s="138">
        <v>0</v>
      </c>
      <c r="G1973" s="138">
        <v>0</v>
      </c>
      <c r="H1973" s="138">
        <v>0</v>
      </c>
      <c r="I1973" s="138">
        <v>0</v>
      </c>
      <c r="J1973" s="138">
        <v>0</v>
      </c>
      <c r="K1973" s="138">
        <v>0</v>
      </c>
      <c r="L1973" s="139"/>
      <c r="M1973" s="138">
        <v>1</v>
      </c>
      <c r="N1973" s="139"/>
      <c r="O1973" s="138">
        <v>0</v>
      </c>
      <c r="P1973" s="138">
        <v>0</v>
      </c>
      <c r="Q1973" s="138">
        <v>0</v>
      </c>
      <c r="R1973" s="139"/>
      <c r="S1973" s="138">
        <v>1</v>
      </c>
      <c r="T1973" s="139"/>
      <c r="U1973" s="138">
        <v>0</v>
      </c>
      <c r="V1973" s="138">
        <v>0</v>
      </c>
      <c r="W1973" s="138">
        <v>0</v>
      </c>
      <c r="X1973" s="138">
        <v>0</v>
      </c>
      <c r="Y1973" s="138">
        <v>0</v>
      </c>
      <c r="Z1973" s="139"/>
      <c r="AA1973" s="138">
        <v>0</v>
      </c>
      <c r="AB1973" s="131">
        <v>0</v>
      </c>
    </row>
    <row r="1974" spans="1:28" ht="15" customHeight="1" x14ac:dyDescent="0.25">
      <c r="A1974" s="129" t="str">
        <f>B1974&amp;"-"&amp;COUNTIF($B$3:B1974,B1974)</f>
        <v>553-5</v>
      </c>
      <c r="B1974" s="130">
        <v>553</v>
      </c>
      <c r="C1974" s="130" t="s">
        <v>85</v>
      </c>
      <c r="D1974" s="137">
        <v>45047</v>
      </c>
      <c r="E1974" s="138">
        <v>11.76</v>
      </c>
      <c r="F1974" s="138">
        <v>0</v>
      </c>
      <c r="G1974" s="138">
        <v>0</v>
      </c>
      <c r="H1974" s="138">
        <v>0</v>
      </c>
      <c r="I1974" s="138">
        <v>0</v>
      </c>
      <c r="J1974" s="138">
        <v>0</v>
      </c>
      <c r="K1974" s="138">
        <v>0</v>
      </c>
      <c r="L1974" s="139"/>
      <c r="M1974" s="138">
        <v>10.4</v>
      </c>
      <c r="N1974" s="139"/>
      <c r="O1974" s="138">
        <v>1</v>
      </c>
      <c r="P1974" s="138">
        <v>1</v>
      </c>
      <c r="Q1974" s="138">
        <v>3.55</v>
      </c>
      <c r="R1974" s="139"/>
      <c r="S1974" s="138">
        <v>8.76</v>
      </c>
      <c r="T1974" s="139"/>
      <c r="U1974" s="138">
        <v>0</v>
      </c>
      <c r="V1974" s="138">
        <v>0</v>
      </c>
      <c r="W1974" s="138">
        <v>0</v>
      </c>
      <c r="X1974" s="138">
        <v>0</v>
      </c>
      <c r="Y1974" s="138">
        <v>0</v>
      </c>
      <c r="Z1974" s="139"/>
      <c r="AA1974" s="138">
        <v>0</v>
      </c>
      <c r="AB1974" s="131">
        <v>0</v>
      </c>
    </row>
    <row r="1975" spans="1:28" ht="15" customHeight="1" x14ac:dyDescent="0.25">
      <c r="A1975" s="129" t="str">
        <f>B1975&amp;"-"&amp;COUNTIF($B$3:B1975,B1975)</f>
        <v>553-6</v>
      </c>
      <c r="B1975" s="130">
        <v>553</v>
      </c>
      <c r="C1975" s="130" t="s">
        <v>85</v>
      </c>
      <c r="D1975" s="137">
        <v>45070</v>
      </c>
      <c r="E1975" s="138">
        <v>0.91</v>
      </c>
      <c r="F1975" s="138">
        <v>0</v>
      </c>
      <c r="G1975" s="138">
        <v>0</v>
      </c>
      <c r="H1975" s="138">
        <v>0</v>
      </c>
      <c r="I1975" s="138">
        <v>0</v>
      </c>
      <c r="J1975" s="138">
        <v>0</v>
      </c>
      <c r="K1975" s="138">
        <v>0</v>
      </c>
      <c r="L1975" s="139"/>
      <c r="M1975" s="138">
        <v>0.91</v>
      </c>
      <c r="N1975" s="139"/>
      <c r="O1975" s="138">
        <v>0</v>
      </c>
      <c r="P1975" s="138">
        <v>0</v>
      </c>
      <c r="Q1975" s="138">
        <v>0</v>
      </c>
      <c r="R1975" s="139"/>
      <c r="S1975" s="138">
        <v>0.91</v>
      </c>
      <c r="T1975" s="139"/>
      <c r="U1975" s="138">
        <v>0</v>
      </c>
      <c r="V1975" s="138">
        <v>0</v>
      </c>
      <c r="W1975" s="138">
        <v>0</v>
      </c>
      <c r="X1975" s="138">
        <v>0</v>
      </c>
      <c r="Y1975" s="138">
        <v>0</v>
      </c>
      <c r="Z1975" s="139"/>
      <c r="AA1975" s="138">
        <v>0</v>
      </c>
      <c r="AB1975" s="131">
        <v>0</v>
      </c>
    </row>
    <row r="1976" spans="1:28" ht="15" customHeight="1" x14ac:dyDescent="0.25">
      <c r="A1976" s="129" t="str">
        <f>B1976&amp;"-"&amp;COUNTIF($B$3:B1976,B1976)</f>
        <v>553-7</v>
      </c>
      <c r="B1976" s="130">
        <v>553</v>
      </c>
      <c r="C1976" s="130" t="s">
        <v>85</v>
      </c>
      <c r="D1976" s="137">
        <v>45138</v>
      </c>
      <c r="E1976" s="138">
        <v>1.28</v>
      </c>
      <c r="F1976" s="138">
        <v>0</v>
      </c>
      <c r="G1976" s="138">
        <v>0</v>
      </c>
      <c r="H1976" s="138">
        <v>0</v>
      </c>
      <c r="I1976" s="138">
        <v>0</v>
      </c>
      <c r="J1976" s="138">
        <v>0</v>
      </c>
      <c r="K1976" s="138">
        <v>0</v>
      </c>
      <c r="L1976" s="139"/>
      <c r="M1976" s="138">
        <v>1</v>
      </c>
      <c r="N1976" s="139"/>
      <c r="O1976" s="138">
        <v>0</v>
      </c>
      <c r="P1976" s="138">
        <v>0</v>
      </c>
      <c r="Q1976" s="138">
        <v>0</v>
      </c>
      <c r="R1976" s="139"/>
      <c r="S1976" s="138">
        <v>1.28</v>
      </c>
      <c r="T1976" s="139"/>
      <c r="U1976" s="138">
        <v>0</v>
      </c>
      <c r="V1976" s="138">
        <v>0</v>
      </c>
      <c r="W1976" s="138">
        <v>0</v>
      </c>
      <c r="X1976" s="138">
        <v>0</v>
      </c>
      <c r="Y1976" s="138">
        <v>0</v>
      </c>
      <c r="Z1976" s="139"/>
      <c r="AA1976" s="138">
        <v>0</v>
      </c>
      <c r="AB1976" s="131">
        <v>0</v>
      </c>
    </row>
    <row r="1977" spans="1:28" ht="15" customHeight="1" x14ac:dyDescent="0.25">
      <c r="A1977" s="129" t="str">
        <f>B1977&amp;"-"&amp;COUNTIF($B$3:B1977,B1977)</f>
        <v>553-8</v>
      </c>
      <c r="B1977" s="130">
        <v>553</v>
      </c>
      <c r="C1977" s="130" t="s">
        <v>85</v>
      </c>
      <c r="D1977" s="137"/>
      <c r="E1977" s="138">
        <v>0</v>
      </c>
      <c r="F1977" s="138">
        <v>0</v>
      </c>
      <c r="G1977" s="138">
        <v>0</v>
      </c>
      <c r="H1977" s="138">
        <v>0</v>
      </c>
      <c r="I1977" s="138">
        <v>0</v>
      </c>
      <c r="J1977" s="138">
        <v>0</v>
      </c>
      <c r="K1977" s="138">
        <v>0</v>
      </c>
      <c r="L1977" s="139"/>
      <c r="M1977" s="138">
        <v>0</v>
      </c>
      <c r="N1977" s="139"/>
      <c r="O1977" s="138">
        <v>0</v>
      </c>
      <c r="P1977" s="138">
        <v>0</v>
      </c>
      <c r="Q1977" s="138">
        <v>0</v>
      </c>
      <c r="R1977" s="139"/>
      <c r="S1977" s="138">
        <v>0</v>
      </c>
      <c r="T1977" s="139"/>
      <c r="U1977" s="138">
        <v>0</v>
      </c>
      <c r="V1977" s="138">
        <v>0</v>
      </c>
      <c r="W1977" s="138">
        <v>0</v>
      </c>
      <c r="X1977" s="138">
        <v>0</v>
      </c>
      <c r="Y1977" s="138">
        <v>0</v>
      </c>
      <c r="Z1977" s="139"/>
      <c r="AA1977" s="138">
        <v>0</v>
      </c>
      <c r="AB1977" s="131">
        <v>0</v>
      </c>
    </row>
    <row r="1978" spans="1:28" ht="15" customHeight="1" x14ac:dyDescent="0.25">
      <c r="A1978" s="129" t="str">
        <f>B1978&amp;"-"&amp;COUNTIF($B$3:B1978,B1978)</f>
        <v>553-9</v>
      </c>
      <c r="B1978" s="130">
        <v>553</v>
      </c>
      <c r="C1978" s="130" t="s">
        <v>85</v>
      </c>
      <c r="D1978" s="137"/>
      <c r="E1978" s="138">
        <v>0</v>
      </c>
      <c r="F1978" s="138">
        <v>0</v>
      </c>
      <c r="G1978" s="138">
        <v>0</v>
      </c>
      <c r="H1978" s="138">
        <v>0</v>
      </c>
      <c r="I1978" s="138">
        <v>0</v>
      </c>
      <c r="J1978" s="138">
        <v>0</v>
      </c>
      <c r="K1978" s="138">
        <v>0</v>
      </c>
      <c r="L1978" s="139"/>
      <c r="M1978" s="138">
        <v>0</v>
      </c>
      <c r="N1978" s="139"/>
      <c r="O1978" s="138">
        <v>0</v>
      </c>
      <c r="P1978" s="138">
        <v>0</v>
      </c>
      <c r="Q1978" s="138">
        <v>0</v>
      </c>
      <c r="R1978" s="139"/>
      <c r="S1978" s="138">
        <v>0</v>
      </c>
      <c r="T1978" s="139"/>
      <c r="U1978" s="138">
        <v>0</v>
      </c>
      <c r="V1978" s="138">
        <v>0</v>
      </c>
      <c r="W1978" s="138">
        <v>0</v>
      </c>
      <c r="X1978" s="138">
        <v>0</v>
      </c>
      <c r="Y1978" s="138">
        <v>0</v>
      </c>
      <c r="Z1978" s="139"/>
      <c r="AA1978" s="138">
        <v>0</v>
      </c>
      <c r="AB1978" s="131">
        <v>0</v>
      </c>
    </row>
    <row r="1979" spans="1:28" ht="15" customHeight="1" x14ac:dyDescent="0.25">
      <c r="A1979" s="129" t="str">
        <f>B1979&amp;"-"&amp;COUNTIF($B$3:B1979,B1979)</f>
        <v>553-10</v>
      </c>
      <c r="B1979" s="130">
        <v>553</v>
      </c>
      <c r="C1979" s="130" t="s">
        <v>85</v>
      </c>
      <c r="D1979" s="137"/>
      <c r="E1979" s="138">
        <v>0</v>
      </c>
      <c r="F1979" s="138">
        <v>0</v>
      </c>
      <c r="G1979" s="138">
        <v>0</v>
      </c>
      <c r="H1979" s="138">
        <v>0</v>
      </c>
      <c r="I1979" s="138">
        <v>0</v>
      </c>
      <c r="J1979" s="138">
        <v>0</v>
      </c>
      <c r="K1979" s="138">
        <v>0</v>
      </c>
      <c r="L1979" s="139"/>
      <c r="M1979" s="138">
        <v>0</v>
      </c>
      <c r="N1979" s="139"/>
      <c r="O1979" s="138">
        <v>0</v>
      </c>
      <c r="P1979" s="138">
        <v>0</v>
      </c>
      <c r="Q1979" s="138">
        <v>0</v>
      </c>
      <c r="R1979" s="139"/>
      <c r="S1979" s="138">
        <v>0</v>
      </c>
      <c r="T1979" s="139"/>
      <c r="U1979" s="138">
        <v>0</v>
      </c>
      <c r="V1979" s="138">
        <v>0</v>
      </c>
      <c r="W1979" s="138">
        <v>0</v>
      </c>
      <c r="X1979" s="138">
        <v>0</v>
      </c>
      <c r="Y1979" s="138">
        <v>0</v>
      </c>
      <c r="Z1979" s="139"/>
      <c r="AA1979" s="138">
        <v>0</v>
      </c>
      <c r="AB1979" s="131">
        <v>0</v>
      </c>
    </row>
    <row r="1980" spans="1:28" ht="15" customHeight="1" x14ac:dyDescent="0.25">
      <c r="A1980" s="129" t="str">
        <f>B1980&amp;"-"&amp;COUNTIF($B$3:B1980,B1980)</f>
        <v>553-11</v>
      </c>
      <c r="B1980" s="130">
        <v>553</v>
      </c>
      <c r="C1980" s="130" t="s">
        <v>85</v>
      </c>
      <c r="D1980" s="137"/>
      <c r="E1980" s="138">
        <v>0</v>
      </c>
      <c r="F1980" s="138">
        <v>0</v>
      </c>
      <c r="G1980" s="138">
        <v>0</v>
      </c>
      <c r="H1980" s="138">
        <v>0</v>
      </c>
      <c r="I1980" s="138">
        <v>0</v>
      </c>
      <c r="J1980" s="138">
        <v>0</v>
      </c>
      <c r="K1980" s="138">
        <v>0</v>
      </c>
      <c r="L1980" s="139"/>
      <c r="M1980" s="138">
        <v>0</v>
      </c>
      <c r="N1980" s="139"/>
      <c r="O1980" s="138">
        <v>0</v>
      </c>
      <c r="P1980" s="138">
        <v>0</v>
      </c>
      <c r="Q1980" s="138">
        <v>0</v>
      </c>
      <c r="R1980" s="139"/>
      <c r="S1980" s="138">
        <v>0</v>
      </c>
      <c r="T1980" s="139"/>
      <c r="U1980" s="138">
        <v>0</v>
      </c>
      <c r="V1980" s="138">
        <v>0</v>
      </c>
      <c r="W1980" s="138">
        <v>0</v>
      </c>
      <c r="X1980" s="138">
        <v>0</v>
      </c>
      <c r="Y1980" s="138">
        <v>0</v>
      </c>
      <c r="Z1980" s="139"/>
      <c r="AA1980" s="138">
        <v>0</v>
      </c>
      <c r="AB1980" s="131">
        <v>0</v>
      </c>
    </row>
    <row r="1981" spans="1:28" ht="15" customHeight="1" x14ac:dyDescent="0.25">
      <c r="A1981" s="129" t="str">
        <f>B1981&amp;"-"&amp;COUNTIF($B$3:B1981,B1981)</f>
        <v>553-12</v>
      </c>
      <c r="B1981" s="130">
        <v>553</v>
      </c>
      <c r="C1981" s="130" t="s">
        <v>85</v>
      </c>
      <c r="D1981" s="137"/>
      <c r="E1981" s="138">
        <v>0</v>
      </c>
      <c r="F1981" s="138">
        <v>0</v>
      </c>
      <c r="G1981" s="138">
        <v>0</v>
      </c>
      <c r="H1981" s="138">
        <v>0</v>
      </c>
      <c r="I1981" s="138">
        <v>0</v>
      </c>
      <c r="J1981" s="138">
        <v>0</v>
      </c>
      <c r="K1981" s="138">
        <v>0</v>
      </c>
      <c r="L1981" s="139"/>
      <c r="M1981" s="138">
        <v>0</v>
      </c>
      <c r="N1981" s="139"/>
      <c r="O1981" s="138">
        <v>0</v>
      </c>
      <c r="P1981" s="138">
        <v>0</v>
      </c>
      <c r="Q1981" s="138">
        <v>0</v>
      </c>
      <c r="R1981" s="139"/>
      <c r="S1981" s="138">
        <v>0</v>
      </c>
      <c r="T1981" s="139"/>
      <c r="U1981" s="138">
        <v>0</v>
      </c>
      <c r="V1981" s="138">
        <v>0</v>
      </c>
      <c r="W1981" s="138">
        <v>0</v>
      </c>
      <c r="X1981" s="138">
        <v>0</v>
      </c>
      <c r="Y1981" s="138">
        <v>0</v>
      </c>
      <c r="Z1981" s="139"/>
      <c r="AA1981" s="138">
        <v>0</v>
      </c>
      <c r="AB1981" s="131">
        <v>0</v>
      </c>
    </row>
    <row r="1982" spans="1:28" ht="15" customHeight="1" x14ac:dyDescent="0.25">
      <c r="A1982" s="129" t="str">
        <f>B1982&amp;"-"&amp;COUNTIF($B$3:B1982,B1982)</f>
        <v>553-13</v>
      </c>
      <c r="B1982" s="130">
        <v>553</v>
      </c>
      <c r="C1982" s="130" t="s">
        <v>85</v>
      </c>
      <c r="D1982" s="137"/>
      <c r="E1982" s="138">
        <v>0</v>
      </c>
      <c r="F1982" s="138">
        <v>0</v>
      </c>
      <c r="G1982" s="138">
        <v>0</v>
      </c>
      <c r="H1982" s="138">
        <v>0</v>
      </c>
      <c r="I1982" s="138">
        <v>0</v>
      </c>
      <c r="J1982" s="138">
        <v>0</v>
      </c>
      <c r="K1982" s="138">
        <v>0</v>
      </c>
      <c r="L1982" s="139"/>
      <c r="M1982" s="138">
        <v>0</v>
      </c>
      <c r="N1982" s="139"/>
      <c r="O1982" s="138">
        <v>0</v>
      </c>
      <c r="P1982" s="138">
        <v>0</v>
      </c>
      <c r="Q1982" s="138">
        <v>0</v>
      </c>
      <c r="R1982" s="139"/>
      <c r="S1982" s="138">
        <v>0</v>
      </c>
      <c r="T1982" s="139"/>
      <c r="U1982" s="138">
        <v>0</v>
      </c>
      <c r="V1982" s="138">
        <v>0</v>
      </c>
      <c r="W1982" s="138">
        <v>0</v>
      </c>
      <c r="X1982" s="138">
        <v>0</v>
      </c>
      <c r="Y1982" s="138">
        <v>0</v>
      </c>
      <c r="Z1982" s="139"/>
      <c r="AA1982" s="138">
        <v>0</v>
      </c>
      <c r="AB1982" s="131">
        <v>0</v>
      </c>
    </row>
    <row r="1983" spans="1:28" ht="15" customHeight="1" x14ac:dyDescent="0.25">
      <c r="A1983" s="129" t="str">
        <f>B1983&amp;"-"&amp;COUNTIF($B$3:B1983,B1983)</f>
        <v>553-14</v>
      </c>
      <c r="B1983" s="130">
        <v>553</v>
      </c>
      <c r="C1983" s="130" t="s">
        <v>85</v>
      </c>
      <c r="D1983" s="137"/>
      <c r="E1983" s="138">
        <v>0</v>
      </c>
      <c r="F1983" s="138">
        <v>0</v>
      </c>
      <c r="G1983" s="138">
        <v>0</v>
      </c>
      <c r="H1983" s="138">
        <v>0</v>
      </c>
      <c r="I1983" s="138">
        <v>0</v>
      </c>
      <c r="J1983" s="138">
        <v>0</v>
      </c>
      <c r="K1983" s="138">
        <v>0</v>
      </c>
      <c r="L1983" s="139"/>
      <c r="M1983" s="138">
        <v>0</v>
      </c>
      <c r="N1983" s="139"/>
      <c r="O1983" s="138">
        <v>0</v>
      </c>
      <c r="P1983" s="138">
        <v>0</v>
      </c>
      <c r="Q1983" s="138">
        <v>0</v>
      </c>
      <c r="R1983" s="139"/>
      <c r="S1983" s="138">
        <v>0</v>
      </c>
      <c r="T1983" s="139"/>
      <c r="U1983" s="138">
        <v>0</v>
      </c>
      <c r="V1983" s="138">
        <v>0</v>
      </c>
      <c r="W1983" s="138">
        <v>0</v>
      </c>
      <c r="X1983" s="138">
        <v>0</v>
      </c>
      <c r="Y1983" s="138">
        <v>0</v>
      </c>
      <c r="Z1983" s="139"/>
      <c r="AA1983" s="138">
        <v>0</v>
      </c>
      <c r="AB1983" s="131">
        <v>0</v>
      </c>
    </row>
    <row r="1984" spans="1:28" ht="15" customHeight="1" x14ac:dyDescent="0.25">
      <c r="A1984" s="129" t="str">
        <f>B1984&amp;"-"&amp;COUNTIF($B$3:B1984,B1984)</f>
        <v>556-1</v>
      </c>
      <c r="B1984" s="130">
        <v>556</v>
      </c>
      <c r="C1984" s="130" t="s">
        <v>86</v>
      </c>
      <c r="D1984" s="137">
        <v>46946</v>
      </c>
      <c r="E1984" s="138">
        <v>1</v>
      </c>
      <c r="F1984" s="138">
        <v>0</v>
      </c>
      <c r="G1984" s="138">
        <v>0</v>
      </c>
      <c r="H1984" s="138">
        <v>0</v>
      </c>
      <c r="I1984" s="138">
        <v>0</v>
      </c>
      <c r="J1984" s="138">
        <v>0</v>
      </c>
      <c r="K1984" s="138">
        <v>0</v>
      </c>
      <c r="L1984" s="139"/>
      <c r="M1984" s="138">
        <v>1</v>
      </c>
      <c r="N1984" s="139"/>
      <c r="O1984" s="138">
        <v>0</v>
      </c>
      <c r="P1984" s="138">
        <v>0</v>
      </c>
      <c r="Q1984" s="138">
        <v>0</v>
      </c>
      <c r="R1984" s="139"/>
      <c r="S1984" s="138">
        <v>1</v>
      </c>
      <c r="T1984" s="139"/>
      <c r="U1984" s="138">
        <v>0</v>
      </c>
      <c r="V1984" s="138">
        <v>0</v>
      </c>
      <c r="W1984" s="138">
        <v>0</v>
      </c>
      <c r="X1984" s="138">
        <v>0</v>
      </c>
      <c r="Y1984" s="138">
        <v>0</v>
      </c>
      <c r="Z1984" s="139"/>
      <c r="AA1984" s="138">
        <v>0</v>
      </c>
      <c r="AB1984" s="131">
        <v>0</v>
      </c>
    </row>
    <row r="1985" spans="1:28" ht="15" customHeight="1" x14ac:dyDescent="0.25">
      <c r="A1985" s="129" t="str">
        <f>B1985&amp;"-"&amp;COUNTIF($B$3:B1985,B1985)</f>
        <v>556-2</v>
      </c>
      <c r="B1985" s="130">
        <v>556</v>
      </c>
      <c r="C1985" s="130" t="s">
        <v>86</v>
      </c>
      <c r="D1985" s="137">
        <v>43802</v>
      </c>
      <c r="E1985" s="138">
        <v>605.19000000000005</v>
      </c>
      <c r="F1985" s="138">
        <v>4.9800000000000004</v>
      </c>
      <c r="G1985" s="138">
        <v>67.06</v>
      </c>
      <c r="H1985" s="138">
        <v>5.17</v>
      </c>
      <c r="I1985" s="138">
        <v>1</v>
      </c>
      <c r="J1985" s="138">
        <v>0.22</v>
      </c>
      <c r="K1985" s="138">
        <v>1.93</v>
      </c>
      <c r="L1985" s="139"/>
      <c r="M1985" s="138">
        <v>605.19000000000005</v>
      </c>
      <c r="N1985" s="139"/>
      <c r="O1985" s="138">
        <v>0</v>
      </c>
      <c r="P1985" s="138">
        <v>0</v>
      </c>
      <c r="Q1985" s="138">
        <v>0</v>
      </c>
      <c r="R1985" s="139"/>
      <c r="S1985" s="138">
        <v>264.95</v>
      </c>
      <c r="T1985" s="139"/>
      <c r="U1985" s="138">
        <v>0</v>
      </c>
      <c r="V1985" s="138">
        <v>0</v>
      </c>
      <c r="W1985" s="138">
        <v>0</v>
      </c>
      <c r="X1985" s="138">
        <v>0</v>
      </c>
      <c r="Y1985" s="138">
        <v>0</v>
      </c>
      <c r="Z1985" s="139"/>
      <c r="AA1985" s="138">
        <v>0</v>
      </c>
      <c r="AB1985" s="131">
        <v>0</v>
      </c>
    </row>
    <row r="1986" spans="1:28" ht="15" customHeight="1" x14ac:dyDescent="0.25">
      <c r="A1986" s="129" t="str">
        <f>B1986&amp;"-"&amp;COUNTIF($B$3:B1986,B1986)</f>
        <v>556-3</v>
      </c>
      <c r="B1986" s="130">
        <v>556</v>
      </c>
      <c r="C1986" s="130" t="s">
        <v>86</v>
      </c>
      <c r="D1986" s="137">
        <v>46979</v>
      </c>
      <c r="E1986" s="138">
        <v>33.86</v>
      </c>
      <c r="F1986" s="138">
        <v>0</v>
      </c>
      <c r="G1986" s="138">
        <v>2</v>
      </c>
      <c r="H1986" s="138">
        <v>0</v>
      </c>
      <c r="I1986" s="138">
        <v>0.57999999999999996</v>
      </c>
      <c r="J1986" s="138">
        <v>0</v>
      </c>
      <c r="K1986" s="138">
        <v>0</v>
      </c>
      <c r="L1986" s="139"/>
      <c r="M1986" s="138">
        <v>33.86</v>
      </c>
      <c r="N1986" s="139"/>
      <c r="O1986" s="138">
        <v>0</v>
      </c>
      <c r="P1986" s="138">
        <v>0</v>
      </c>
      <c r="Q1986" s="138">
        <v>0</v>
      </c>
      <c r="R1986" s="139"/>
      <c r="S1986" s="138">
        <v>23.23</v>
      </c>
      <c r="T1986" s="139"/>
      <c r="U1986" s="138">
        <v>0</v>
      </c>
      <c r="V1986" s="138">
        <v>0</v>
      </c>
      <c r="W1986" s="138">
        <v>0</v>
      </c>
      <c r="X1986" s="138">
        <v>0</v>
      </c>
      <c r="Y1986" s="138">
        <v>0</v>
      </c>
      <c r="Z1986" s="139"/>
      <c r="AA1986" s="138">
        <v>0</v>
      </c>
      <c r="AB1986" s="131">
        <v>0</v>
      </c>
    </row>
    <row r="1987" spans="1:28" ht="15" customHeight="1" x14ac:dyDescent="0.25">
      <c r="A1987" s="129" t="str">
        <f>B1987&amp;"-"&amp;COUNTIF($B$3:B1987,B1987)</f>
        <v>556-4</v>
      </c>
      <c r="B1987" s="130">
        <v>556</v>
      </c>
      <c r="C1987" s="130" t="s">
        <v>86</v>
      </c>
      <c r="D1987" s="137">
        <v>48009</v>
      </c>
      <c r="E1987" s="138">
        <v>1.77</v>
      </c>
      <c r="F1987" s="138">
        <v>0</v>
      </c>
      <c r="G1987" s="138">
        <v>0</v>
      </c>
      <c r="H1987" s="138">
        <v>0</v>
      </c>
      <c r="I1987" s="138">
        <v>0</v>
      </c>
      <c r="J1987" s="138">
        <v>0</v>
      </c>
      <c r="K1987" s="138">
        <v>0</v>
      </c>
      <c r="L1987" s="139"/>
      <c r="M1987" s="138">
        <v>1.77</v>
      </c>
      <c r="N1987" s="139"/>
      <c r="O1987" s="138">
        <v>0</v>
      </c>
      <c r="P1987" s="138">
        <v>0</v>
      </c>
      <c r="Q1987" s="138">
        <v>0</v>
      </c>
      <c r="R1987" s="139"/>
      <c r="S1987" s="138">
        <v>1.77</v>
      </c>
      <c r="T1987" s="139"/>
      <c r="U1987" s="138">
        <v>0</v>
      </c>
      <c r="V1987" s="138">
        <v>0</v>
      </c>
      <c r="W1987" s="138">
        <v>0</v>
      </c>
      <c r="X1987" s="138">
        <v>0</v>
      </c>
      <c r="Y1987" s="138">
        <v>0</v>
      </c>
      <c r="Z1987" s="139"/>
      <c r="AA1987" s="138">
        <v>0</v>
      </c>
      <c r="AB1987" s="131">
        <v>0</v>
      </c>
    </row>
    <row r="1988" spans="1:28" ht="15" customHeight="1" x14ac:dyDescent="0.25">
      <c r="A1988" s="129" t="str">
        <f>B1988&amp;"-"&amp;COUNTIF($B$3:B1988,B1988)</f>
        <v>556-5</v>
      </c>
      <c r="B1988" s="130">
        <v>556</v>
      </c>
      <c r="C1988" s="130" t="s">
        <v>86</v>
      </c>
      <c r="D1988" s="137">
        <v>47001</v>
      </c>
      <c r="E1988" s="138">
        <v>4</v>
      </c>
      <c r="F1988" s="138">
        <v>0</v>
      </c>
      <c r="G1988" s="138">
        <v>0</v>
      </c>
      <c r="H1988" s="138">
        <v>0</v>
      </c>
      <c r="I1988" s="138">
        <v>0</v>
      </c>
      <c r="J1988" s="138">
        <v>0</v>
      </c>
      <c r="K1988" s="138">
        <v>0</v>
      </c>
      <c r="L1988" s="139"/>
      <c r="M1988" s="138">
        <v>4</v>
      </c>
      <c r="N1988" s="139"/>
      <c r="O1988" s="138">
        <v>0</v>
      </c>
      <c r="P1988" s="138">
        <v>0</v>
      </c>
      <c r="Q1988" s="138">
        <v>0</v>
      </c>
      <c r="R1988" s="139"/>
      <c r="S1988" s="138">
        <v>2</v>
      </c>
      <c r="T1988" s="139"/>
      <c r="U1988" s="138">
        <v>0</v>
      </c>
      <c r="V1988" s="138">
        <v>0</v>
      </c>
      <c r="W1988" s="138">
        <v>0</v>
      </c>
      <c r="X1988" s="138">
        <v>0</v>
      </c>
      <c r="Y1988" s="138">
        <v>0</v>
      </c>
      <c r="Z1988" s="139"/>
      <c r="AA1988" s="138">
        <v>0</v>
      </c>
      <c r="AB1988" s="131">
        <v>0</v>
      </c>
    </row>
    <row r="1989" spans="1:28" ht="15" customHeight="1" x14ac:dyDescent="0.25">
      <c r="A1989" s="129" t="str">
        <f>B1989&amp;"-"&amp;COUNTIF($B$3:B1989,B1989)</f>
        <v>556-6</v>
      </c>
      <c r="B1989" s="130">
        <v>556</v>
      </c>
      <c r="C1989" s="130" t="s">
        <v>86</v>
      </c>
      <c r="D1989" s="137">
        <v>44800</v>
      </c>
      <c r="E1989" s="138">
        <v>1.67</v>
      </c>
      <c r="F1989" s="138">
        <v>0</v>
      </c>
      <c r="G1989" s="138">
        <v>0</v>
      </c>
      <c r="H1989" s="138">
        <v>0</v>
      </c>
      <c r="I1989" s="138">
        <v>0</v>
      </c>
      <c r="J1989" s="138">
        <v>0</v>
      </c>
      <c r="K1989" s="138">
        <v>0</v>
      </c>
      <c r="L1989" s="139"/>
      <c r="M1989" s="138">
        <v>1.67</v>
      </c>
      <c r="N1989" s="139"/>
      <c r="O1989" s="138">
        <v>0</v>
      </c>
      <c r="P1989" s="138">
        <v>0</v>
      </c>
      <c r="Q1989" s="138">
        <v>0</v>
      </c>
      <c r="R1989" s="139"/>
      <c r="S1989" s="138">
        <v>1.67</v>
      </c>
      <c r="T1989" s="139"/>
      <c r="U1989" s="138">
        <v>0</v>
      </c>
      <c r="V1989" s="138">
        <v>0</v>
      </c>
      <c r="W1989" s="138">
        <v>0</v>
      </c>
      <c r="X1989" s="138">
        <v>0</v>
      </c>
      <c r="Y1989" s="138">
        <v>0</v>
      </c>
      <c r="Z1989" s="139"/>
      <c r="AA1989" s="138">
        <v>0</v>
      </c>
      <c r="AB1989" s="131">
        <v>0</v>
      </c>
    </row>
    <row r="1990" spans="1:28" ht="15" customHeight="1" x14ac:dyDescent="0.25">
      <c r="A1990" s="129" t="str">
        <f>B1990&amp;"-"&amp;COUNTIF($B$3:B1990,B1990)</f>
        <v>556-7</v>
      </c>
      <c r="B1990" s="130">
        <v>556</v>
      </c>
      <c r="C1990" s="130" t="s">
        <v>86</v>
      </c>
      <c r="D1990" s="137">
        <v>48041</v>
      </c>
      <c r="E1990" s="138">
        <v>7.0000000000000007E-2</v>
      </c>
      <c r="F1990" s="138">
        <v>0</v>
      </c>
      <c r="G1990" s="138">
        <v>0</v>
      </c>
      <c r="H1990" s="138">
        <v>0</v>
      </c>
      <c r="I1990" s="138">
        <v>0</v>
      </c>
      <c r="J1990" s="138">
        <v>0</v>
      </c>
      <c r="K1990" s="138">
        <v>0</v>
      </c>
      <c r="L1990" s="139"/>
      <c r="M1990" s="138">
        <v>7.0000000000000007E-2</v>
      </c>
      <c r="N1990" s="139"/>
      <c r="O1990" s="138">
        <v>0</v>
      </c>
      <c r="P1990" s="138">
        <v>0</v>
      </c>
      <c r="Q1990" s="138">
        <v>0</v>
      </c>
      <c r="R1990" s="139"/>
      <c r="S1990" s="138">
        <v>7.0000000000000007E-2</v>
      </c>
      <c r="T1990" s="139"/>
      <c r="U1990" s="138">
        <v>0</v>
      </c>
      <c r="V1990" s="138">
        <v>0</v>
      </c>
      <c r="W1990" s="138">
        <v>0</v>
      </c>
      <c r="X1990" s="138">
        <v>0</v>
      </c>
      <c r="Y1990" s="138">
        <v>0</v>
      </c>
      <c r="Z1990" s="139"/>
      <c r="AA1990" s="138">
        <v>0</v>
      </c>
      <c r="AB1990" s="131">
        <v>0</v>
      </c>
    </row>
    <row r="1991" spans="1:28" ht="15" customHeight="1" x14ac:dyDescent="0.25">
      <c r="A1991" s="129" t="str">
        <f>B1991&amp;"-"&amp;COUNTIF($B$3:B1991,B1991)</f>
        <v>556-8</v>
      </c>
      <c r="B1991" s="130">
        <v>556</v>
      </c>
      <c r="C1991" s="130" t="s">
        <v>86</v>
      </c>
      <c r="D1991" s="137">
        <v>45047</v>
      </c>
      <c r="E1991" s="138">
        <v>3</v>
      </c>
      <c r="F1991" s="138">
        <v>0</v>
      </c>
      <c r="G1991" s="138">
        <v>0</v>
      </c>
      <c r="H1991" s="138">
        <v>0</v>
      </c>
      <c r="I1991" s="138">
        <v>0</v>
      </c>
      <c r="J1991" s="138">
        <v>0</v>
      </c>
      <c r="K1991" s="138">
        <v>0</v>
      </c>
      <c r="L1991" s="139"/>
      <c r="M1991" s="138">
        <v>3</v>
      </c>
      <c r="N1991" s="139"/>
      <c r="O1991" s="138">
        <v>0</v>
      </c>
      <c r="P1991" s="138">
        <v>0</v>
      </c>
      <c r="Q1991" s="138">
        <v>0</v>
      </c>
      <c r="R1991" s="139"/>
      <c r="S1991" s="138">
        <v>2</v>
      </c>
      <c r="T1991" s="139"/>
      <c r="U1991" s="138">
        <v>0</v>
      </c>
      <c r="V1991" s="138">
        <v>0</v>
      </c>
      <c r="W1991" s="138">
        <v>0</v>
      </c>
      <c r="X1991" s="138">
        <v>0</v>
      </c>
      <c r="Y1991" s="138">
        <v>0</v>
      </c>
      <c r="Z1991" s="139"/>
      <c r="AA1991" s="138">
        <v>0</v>
      </c>
      <c r="AB1991" s="131">
        <v>0</v>
      </c>
    </row>
    <row r="1992" spans="1:28" ht="15" customHeight="1" x14ac:dyDescent="0.25">
      <c r="A1992" s="129" t="str">
        <f>B1992&amp;"-"&amp;COUNTIF($B$3:B1992,B1992)</f>
        <v>556-9</v>
      </c>
      <c r="B1992" s="130">
        <v>556</v>
      </c>
      <c r="C1992" s="130" t="s">
        <v>86</v>
      </c>
      <c r="D1992" s="137">
        <v>45070</v>
      </c>
      <c r="E1992" s="138">
        <v>15.91</v>
      </c>
      <c r="F1992" s="138">
        <v>0</v>
      </c>
      <c r="G1992" s="138">
        <v>3</v>
      </c>
      <c r="H1992" s="138">
        <v>0</v>
      </c>
      <c r="I1992" s="138">
        <v>0</v>
      </c>
      <c r="J1992" s="138">
        <v>0</v>
      </c>
      <c r="K1992" s="138">
        <v>0</v>
      </c>
      <c r="L1992" s="139"/>
      <c r="M1992" s="138">
        <v>15.91</v>
      </c>
      <c r="N1992" s="139"/>
      <c r="O1992" s="138">
        <v>0</v>
      </c>
      <c r="P1992" s="138">
        <v>0</v>
      </c>
      <c r="Q1992" s="138">
        <v>0</v>
      </c>
      <c r="R1992" s="139"/>
      <c r="S1992" s="138">
        <v>4.92</v>
      </c>
      <c r="T1992" s="139"/>
      <c r="U1992" s="138">
        <v>0</v>
      </c>
      <c r="V1992" s="138">
        <v>0</v>
      </c>
      <c r="W1992" s="138">
        <v>0</v>
      </c>
      <c r="X1992" s="138">
        <v>0</v>
      </c>
      <c r="Y1992" s="138">
        <v>0</v>
      </c>
      <c r="Z1992" s="139"/>
      <c r="AA1992" s="138">
        <v>0</v>
      </c>
      <c r="AB1992" s="131">
        <v>0</v>
      </c>
    </row>
    <row r="1993" spans="1:28" ht="15" customHeight="1" x14ac:dyDescent="0.25">
      <c r="A1993" s="129" t="str">
        <f>B1993&amp;"-"&amp;COUNTIF($B$3:B1993,B1993)</f>
        <v>556-10</v>
      </c>
      <c r="B1993" s="130">
        <v>556</v>
      </c>
      <c r="C1993" s="130" t="s">
        <v>86</v>
      </c>
      <c r="D1993" s="137"/>
      <c r="E1993" s="138">
        <v>0</v>
      </c>
      <c r="F1993" s="138">
        <v>0</v>
      </c>
      <c r="G1993" s="138">
        <v>0</v>
      </c>
      <c r="H1993" s="138">
        <v>0</v>
      </c>
      <c r="I1993" s="138">
        <v>0</v>
      </c>
      <c r="J1993" s="138">
        <v>0</v>
      </c>
      <c r="K1993" s="138">
        <v>0</v>
      </c>
      <c r="L1993" s="139"/>
      <c r="M1993" s="138">
        <v>0</v>
      </c>
      <c r="N1993" s="139"/>
      <c r="O1993" s="138">
        <v>0</v>
      </c>
      <c r="P1993" s="138">
        <v>0</v>
      </c>
      <c r="Q1993" s="138">
        <v>0</v>
      </c>
      <c r="R1993" s="139"/>
      <c r="S1993" s="138">
        <v>0</v>
      </c>
      <c r="T1993" s="139"/>
      <c r="U1993" s="138">
        <v>0</v>
      </c>
      <c r="V1993" s="138">
        <v>0</v>
      </c>
      <c r="W1993" s="138">
        <v>0</v>
      </c>
      <c r="X1993" s="138">
        <v>0</v>
      </c>
      <c r="Y1993" s="138">
        <v>0</v>
      </c>
      <c r="Z1993" s="139"/>
      <c r="AA1993" s="138">
        <v>0</v>
      </c>
      <c r="AB1993" s="131">
        <v>0</v>
      </c>
    </row>
    <row r="1994" spans="1:28" ht="15" customHeight="1" x14ac:dyDescent="0.25">
      <c r="A1994" s="129" t="str">
        <f>B1994&amp;"-"&amp;COUNTIF($B$3:B1994,B1994)</f>
        <v>556-11</v>
      </c>
      <c r="B1994" s="130">
        <v>556</v>
      </c>
      <c r="C1994" s="130" t="s">
        <v>86</v>
      </c>
      <c r="D1994" s="137"/>
      <c r="E1994" s="138">
        <v>0</v>
      </c>
      <c r="F1994" s="138">
        <v>0</v>
      </c>
      <c r="G1994" s="138">
        <v>0</v>
      </c>
      <c r="H1994" s="138">
        <v>0</v>
      </c>
      <c r="I1994" s="138">
        <v>0</v>
      </c>
      <c r="J1994" s="138">
        <v>0</v>
      </c>
      <c r="K1994" s="138">
        <v>0</v>
      </c>
      <c r="L1994" s="139"/>
      <c r="M1994" s="138">
        <v>0</v>
      </c>
      <c r="N1994" s="139"/>
      <c r="O1994" s="138">
        <v>0</v>
      </c>
      <c r="P1994" s="138">
        <v>0</v>
      </c>
      <c r="Q1994" s="138">
        <v>0</v>
      </c>
      <c r="R1994" s="139"/>
      <c r="S1994" s="138">
        <v>0</v>
      </c>
      <c r="T1994" s="139"/>
      <c r="U1994" s="138">
        <v>0</v>
      </c>
      <c r="V1994" s="138">
        <v>0</v>
      </c>
      <c r="W1994" s="138">
        <v>0</v>
      </c>
      <c r="X1994" s="138">
        <v>0</v>
      </c>
      <c r="Y1994" s="138">
        <v>0</v>
      </c>
      <c r="Z1994" s="139"/>
      <c r="AA1994" s="138">
        <v>0</v>
      </c>
      <c r="AB1994" s="131">
        <v>0</v>
      </c>
    </row>
    <row r="1995" spans="1:28" ht="15" customHeight="1" x14ac:dyDescent="0.25">
      <c r="A1995" s="129" t="str">
        <f>B1995&amp;"-"&amp;COUNTIF($B$3:B1995,B1995)</f>
        <v>556-12</v>
      </c>
      <c r="B1995" s="130">
        <v>556</v>
      </c>
      <c r="C1995" s="130" t="s">
        <v>86</v>
      </c>
      <c r="D1995" s="137"/>
      <c r="E1995" s="138">
        <v>0</v>
      </c>
      <c r="F1995" s="138">
        <v>0</v>
      </c>
      <c r="G1995" s="138">
        <v>0</v>
      </c>
      <c r="H1995" s="138">
        <v>0</v>
      </c>
      <c r="I1995" s="138">
        <v>0</v>
      </c>
      <c r="J1995" s="138">
        <v>0</v>
      </c>
      <c r="K1995" s="138">
        <v>0</v>
      </c>
      <c r="L1995" s="139"/>
      <c r="M1995" s="138">
        <v>0</v>
      </c>
      <c r="N1995" s="139"/>
      <c r="O1995" s="138">
        <v>0</v>
      </c>
      <c r="P1995" s="138">
        <v>0</v>
      </c>
      <c r="Q1995" s="138">
        <v>0</v>
      </c>
      <c r="R1995" s="139"/>
      <c r="S1995" s="138">
        <v>0</v>
      </c>
      <c r="T1995" s="139"/>
      <c r="U1995" s="138">
        <v>0</v>
      </c>
      <c r="V1995" s="138">
        <v>0</v>
      </c>
      <c r="W1995" s="138">
        <v>0</v>
      </c>
      <c r="X1995" s="138">
        <v>0</v>
      </c>
      <c r="Y1995" s="138">
        <v>0</v>
      </c>
      <c r="Z1995" s="139"/>
      <c r="AA1995" s="138">
        <v>0</v>
      </c>
      <c r="AB1995" s="131">
        <v>0</v>
      </c>
    </row>
    <row r="1996" spans="1:28" ht="15" customHeight="1" x14ac:dyDescent="0.25">
      <c r="A1996" s="129" t="str">
        <f>B1996&amp;"-"&amp;COUNTIF($B$3:B1996,B1996)</f>
        <v>556-13</v>
      </c>
      <c r="B1996" s="130">
        <v>556</v>
      </c>
      <c r="C1996" s="130" t="s">
        <v>86</v>
      </c>
      <c r="D1996" s="137"/>
      <c r="E1996" s="138">
        <v>0</v>
      </c>
      <c r="F1996" s="138">
        <v>0</v>
      </c>
      <c r="G1996" s="138">
        <v>0</v>
      </c>
      <c r="H1996" s="138">
        <v>0</v>
      </c>
      <c r="I1996" s="138">
        <v>0</v>
      </c>
      <c r="J1996" s="138">
        <v>0</v>
      </c>
      <c r="K1996" s="138">
        <v>0</v>
      </c>
      <c r="L1996" s="139"/>
      <c r="M1996" s="138">
        <v>0</v>
      </c>
      <c r="N1996" s="139"/>
      <c r="O1996" s="138">
        <v>0</v>
      </c>
      <c r="P1996" s="138">
        <v>0</v>
      </c>
      <c r="Q1996" s="138">
        <v>0</v>
      </c>
      <c r="R1996" s="139"/>
      <c r="S1996" s="138">
        <v>0</v>
      </c>
      <c r="T1996" s="139"/>
      <c r="U1996" s="138">
        <v>0</v>
      </c>
      <c r="V1996" s="138">
        <v>0</v>
      </c>
      <c r="W1996" s="138">
        <v>0</v>
      </c>
      <c r="X1996" s="138">
        <v>0</v>
      </c>
      <c r="Y1996" s="138">
        <v>0</v>
      </c>
      <c r="Z1996" s="139"/>
      <c r="AA1996" s="138">
        <v>0</v>
      </c>
      <c r="AB1996" s="131">
        <v>0</v>
      </c>
    </row>
    <row r="1997" spans="1:28" ht="15" customHeight="1" x14ac:dyDescent="0.25">
      <c r="A1997" s="129" t="str">
        <f>B1997&amp;"-"&amp;COUNTIF($B$3:B1997,B1997)</f>
        <v>556-14</v>
      </c>
      <c r="B1997" s="130">
        <v>556</v>
      </c>
      <c r="C1997" s="130" t="s">
        <v>86</v>
      </c>
      <c r="D1997" s="137"/>
      <c r="E1997" s="138">
        <v>0</v>
      </c>
      <c r="F1997" s="138">
        <v>0</v>
      </c>
      <c r="G1997" s="138">
        <v>0</v>
      </c>
      <c r="H1997" s="138">
        <v>0</v>
      </c>
      <c r="I1997" s="138">
        <v>0</v>
      </c>
      <c r="J1997" s="138">
        <v>0</v>
      </c>
      <c r="K1997" s="138">
        <v>0</v>
      </c>
      <c r="L1997" s="139"/>
      <c r="M1997" s="138">
        <v>0</v>
      </c>
      <c r="N1997" s="139"/>
      <c r="O1997" s="138">
        <v>0</v>
      </c>
      <c r="P1997" s="138">
        <v>0</v>
      </c>
      <c r="Q1997" s="138">
        <v>0</v>
      </c>
      <c r="R1997" s="139"/>
      <c r="S1997" s="138">
        <v>0</v>
      </c>
      <c r="T1997" s="139"/>
      <c r="U1997" s="138">
        <v>0</v>
      </c>
      <c r="V1997" s="138">
        <v>0</v>
      </c>
      <c r="W1997" s="138">
        <v>0</v>
      </c>
      <c r="X1997" s="138">
        <v>0</v>
      </c>
      <c r="Y1997" s="138">
        <v>0</v>
      </c>
      <c r="Z1997" s="139"/>
      <c r="AA1997" s="138">
        <v>0</v>
      </c>
      <c r="AB1997" s="131">
        <v>0</v>
      </c>
    </row>
    <row r="1998" spans="1:28" ht="15" customHeight="1" x14ac:dyDescent="0.25">
      <c r="A1998" s="129" t="str">
        <f>B1998&amp;"-"&amp;COUNTIF($B$3:B1998,B1998)</f>
        <v>556-15</v>
      </c>
      <c r="B1998" s="130">
        <v>556</v>
      </c>
      <c r="C1998" s="130" t="s">
        <v>86</v>
      </c>
      <c r="D1998" s="137"/>
      <c r="E1998" s="138">
        <v>0</v>
      </c>
      <c r="F1998" s="138">
        <v>0</v>
      </c>
      <c r="G1998" s="138">
        <v>0</v>
      </c>
      <c r="H1998" s="138">
        <v>0</v>
      </c>
      <c r="I1998" s="138">
        <v>0</v>
      </c>
      <c r="J1998" s="138">
        <v>0</v>
      </c>
      <c r="K1998" s="138">
        <v>0</v>
      </c>
      <c r="L1998" s="139"/>
      <c r="M1998" s="138">
        <v>0</v>
      </c>
      <c r="N1998" s="139"/>
      <c r="O1998" s="138">
        <v>0</v>
      </c>
      <c r="P1998" s="138">
        <v>0</v>
      </c>
      <c r="Q1998" s="138">
        <v>0</v>
      </c>
      <c r="R1998" s="139"/>
      <c r="S1998" s="138">
        <v>0</v>
      </c>
      <c r="T1998" s="139"/>
      <c r="U1998" s="138">
        <v>0</v>
      </c>
      <c r="V1998" s="138">
        <v>0</v>
      </c>
      <c r="W1998" s="138">
        <v>0</v>
      </c>
      <c r="X1998" s="138">
        <v>0</v>
      </c>
      <c r="Y1998" s="138">
        <v>0</v>
      </c>
      <c r="Z1998" s="139"/>
      <c r="AA1998" s="138">
        <v>0</v>
      </c>
      <c r="AB1998" s="131">
        <v>0</v>
      </c>
    </row>
    <row r="1999" spans="1:28" ht="15" customHeight="1" x14ac:dyDescent="0.25">
      <c r="A1999" s="129" t="str">
        <f>B1999&amp;"-"&amp;COUNTIF($B$3:B1999,B1999)</f>
        <v>556-16</v>
      </c>
      <c r="B1999" s="130">
        <v>556</v>
      </c>
      <c r="C1999" s="130" t="s">
        <v>86</v>
      </c>
      <c r="D1999" s="137"/>
      <c r="E1999" s="138">
        <v>0</v>
      </c>
      <c r="F1999" s="138">
        <v>0</v>
      </c>
      <c r="G1999" s="138">
        <v>0</v>
      </c>
      <c r="H1999" s="138">
        <v>0</v>
      </c>
      <c r="I1999" s="138">
        <v>0</v>
      </c>
      <c r="J1999" s="138">
        <v>0</v>
      </c>
      <c r="K1999" s="138">
        <v>0</v>
      </c>
      <c r="L1999" s="139"/>
      <c r="M1999" s="138">
        <v>0</v>
      </c>
      <c r="N1999" s="139"/>
      <c r="O1999" s="138">
        <v>0</v>
      </c>
      <c r="P1999" s="138">
        <v>0</v>
      </c>
      <c r="Q1999" s="138">
        <v>0</v>
      </c>
      <c r="R1999" s="139"/>
      <c r="S1999" s="138">
        <v>0</v>
      </c>
      <c r="T1999" s="139"/>
      <c r="U1999" s="138">
        <v>0</v>
      </c>
      <c r="V1999" s="138">
        <v>0</v>
      </c>
      <c r="W1999" s="138">
        <v>0</v>
      </c>
      <c r="X1999" s="138">
        <v>0</v>
      </c>
      <c r="Y1999" s="138">
        <v>0</v>
      </c>
      <c r="Z1999" s="139"/>
      <c r="AA1999" s="138">
        <v>0</v>
      </c>
      <c r="AB1999" s="131">
        <v>0</v>
      </c>
    </row>
    <row r="2000" spans="1:28" ht="15" customHeight="1" x14ac:dyDescent="0.25">
      <c r="A2000" s="129" t="str">
        <f>B2000&amp;"-"&amp;COUNTIF($B$3:B2000,B2000)</f>
        <v>556-17</v>
      </c>
      <c r="B2000" s="130">
        <v>556</v>
      </c>
      <c r="C2000" s="130" t="s">
        <v>86</v>
      </c>
      <c r="D2000" s="137"/>
      <c r="E2000" s="138">
        <v>0</v>
      </c>
      <c r="F2000" s="138">
        <v>0</v>
      </c>
      <c r="G2000" s="138">
        <v>0</v>
      </c>
      <c r="H2000" s="138">
        <v>0</v>
      </c>
      <c r="I2000" s="138">
        <v>0</v>
      </c>
      <c r="J2000" s="138">
        <v>0</v>
      </c>
      <c r="K2000" s="138">
        <v>0</v>
      </c>
      <c r="L2000" s="139"/>
      <c r="M2000" s="138">
        <v>0</v>
      </c>
      <c r="N2000" s="139"/>
      <c r="O2000" s="138">
        <v>0</v>
      </c>
      <c r="P2000" s="138">
        <v>0</v>
      </c>
      <c r="Q2000" s="138">
        <v>0</v>
      </c>
      <c r="R2000" s="139"/>
      <c r="S2000" s="138">
        <v>0</v>
      </c>
      <c r="T2000" s="139"/>
      <c r="U2000" s="138">
        <v>0</v>
      </c>
      <c r="V2000" s="138">
        <v>0</v>
      </c>
      <c r="W2000" s="138">
        <v>0</v>
      </c>
      <c r="X2000" s="138">
        <v>0</v>
      </c>
      <c r="Y2000" s="138">
        <v>0</v>
      </c>
      <c r="Z2000" s="139"/>
      <c r="AA2000" s="138">
        <v>0</v>
      </c>
      <c r="AB2000" s="131">
        <v>0</v>
      </c>
    </row>
    <row r="2001" spans="1:28" ht="15" customHeight="1" x14ac:dyDescent="0.25">
      <c r="A2001" s="129" t="str">
        <f>B2001&amp;"-"&amp;COUNTIF($B$3:B2001,B2001)</f>
        <v>556-18</v>
      </c>
      <c r="B2001" s="130">
        <v>556</v>
      </c>
      <c r="C2001" s="130" t="s">
        <v>86</v>
      </c>
      <c r="D2001" s="137"/>
      <c r="E2001" s="138">
        <v>0</v>
      </c>
      <c r="F2001" s="138">
        <v>0</v>
      </c>
      <c r="G2001" s="138">
        <v>0</v>
      </c>
      <c r="H2001" s="138">
        <v>0</v>
      </c>
      <c r="I2001" s="138">
        <v>0</v>
      </c>
      <c r="J2001" s="138">
        <v>0</v>
      </c>
      <c r="K2001" s="138">
        <v>0</v>
      </c>
      <c r="L2001" s="139"/>
      <c r="M2001" s="138">
        <v>0</v>
      </c>
      <c r="N2001" s="139"/>
      <c r="O2001" s="138">
        <v>0</v>
      </c>
      <c r="P2001" s="138">
        <v>0</v>
      </c>
      <c r="Q2001" s="138">
        <v>0</v>
      </c>
      <c r="R2001" s="139"/>
      <c r="S2001" s="138">
        <v>0</v>
      </c>
      <c r="T2001" s="139"/>
      <c r="U2001" s="138">
        <v>0</v>
      </c>
      <c r="V2001" s="138">
        <v>0</v>
      </c>
      <c r="W2001" s="138">
        <v>0</v>
      </c>
      <c r="X2001" s="138">
        <v>0</v>
      </c>
      <c r="Y2001" s="138">
        <v>0</v>
      </c>
      <c r="Z2001" s="139"/>
      <c r="AA2001" s="138">
        <v>0</v>
      </c>
      <c r="AB2001" s="131">
        <v>0</v>
      </c>
    </row>
    <row r="2002" spans="1:28" ht="15" customHeight="1" x14ac:dyDescent="0.25">
      <c r="A2002" s="129" t="str">
        <f>B2002&amp;"-"&amp;COUNTIF($B$3:B2002,B2002)</f>
        <v>557-1</v>
      </c>
      <c r="B2002" s="130">
        <v>557</v>
      </c>
      <c r="C2002" s="130" t="s">
        <v>87</v>
      </c>
      <c r="D2002" s="137">
        <v>46946</v>
      </c>
      <c r="E2002" s="138">
        <v>9.0299999999999994</v>
      </c>
      <c r="F2002" s="138">
        <v>0</v>
      </c>
      <c r="G2002" s="138">
        <v>0</v>
      </c>
      <c r="H2002" s="138">
        <v>0</v>
      </c>
      <c r="I2002" s="138">
        <v>0</v>
      </c>
      <c r="J2002" s="138">
        <v>0</v>
      </c>
      <c r="K2002" s="138">
        <v>0</v>
      </c>
      <c r="L2002" s="139"/>
      <c r="M2002" s="138">
        <v>9.0299999999999994</v>
      </c>
      <c r="N2002" s="139"/>
      <c r="O2002" s="138">
        <v>0</v>
      </c>
      <c r="P2002" s="138">
        <v>0.46</v>
      </c>
      <c r="Q2002" s="138">
        <v>0</v>
      </c>
      <c r="R2002" s="139"/>
      <c r="S2002" s="138">
        <v>6.03</v>
      </c>
      <c r="T2002" s="139"/>
      <c r="U2002" s="138">
        <v>0</v>
      </c>
      <c r="V2002" s="138">
        <v>0</v>
      </c>
      <c r="W2002" s="138">
        <v>0</v>
      </c>
      <c r="X2002" s="138">
        <v>0</v>
      </c>
      <c r="Y2002" s="138">
        <v>0</v>
      </c>
      <c r="Z2002" s="139"/>
      <c r="AA2002" s="138">
        <v>0</v>
      </c>
      <c r="AB2002" s="131">
        <v>0</v>
      </c>
    </row>
    <row r="2003" spans="1:28" ht="15" customHeight="1" x14ac:dyDescent="0.25">
      <c r="A2003" s="129" t="str">
        <f>B2003&amp;"-"&amp;COUNTIF($B$3:B2003,B2003)</f>
        <v>557-2</v>
      </c>
      <c r="B2003" s="130">
        <v>557</v>
      </c>
      <c r="C2003" s="130" t="s">
        <v>87</v>
      </c>
      <c r="D2003" s="137">
        <v>43802</v>
      </c>
      <c r="E2003" s="138">
        <v>429.75</v>
      </c>
      <c r="F2003" s="138">
        <v>3.96</v>
      </c>
      <c r="G2003" s="138">
        <v>28.52</v>
      </c>
      <c r="H2003" s="138">
        <v>0.54</v>
      </c>
      <c r="I2003" s="138">
        <v>0</v>
      </c>
      <c r="J2003" s="138">
        <v>0</v>
      </c>
      <c r="K2003" s="138">
        <v>0.57999999999999996</v>
      </c>
      <c r="L2003" s="139"/>
      <c r="M2003" s="138">
        <v>429.75</v>
      </c>
      <c r="N2003" s="139"/>
      <c r="O2003" s="138">
        <v>4.0199999999999996</v>
      </c>
      <c r="P2003" s="138">
        <v>8.6999999999999993</v>
      </c>
      <c r="Q2003" s="138">
        <v>0.98</v>
      </c>
      <c r="R2003" s="139"/>
      <c r="S2003" s="138">
        <v>194.02</v>
      </c>
      <c r="T2003" s="139"/>
      <c r="U2003" s="138">
        <v>0</v>
      </c>
      <c r="V2003" s="138">
        <v>0</v>
      </c>
      <c r="W2003" s="138">
        <v>0</v>
      </c>
      <c r="X2003" s="138">
        <v>0</v>
      </c>
      <c r="Y2003" s="138">
        <v>0</v>
      </c>
      <c r="Z2003" s="139"/>
      <c r="AA2003" s="138">
        <v>0</v>
      </c>
      <c r="AB2003" s="131">
        <v>0</v>
      </c>
    </row>
    <row r="2004" spans="1:28" ht="15" customHeight="1" x14ac:dyDescent="0.25">
      <c r="A2004" s="129" t="str">
        <f>B2004&amp;"-"&amp;COUNTIF($B$3:B2004,B2004)</f>
        <v>557-3</v>
      </c>
      <c r="B2004" s="130">
        <v>557</v>
      </c>
      <c r="C2004" s="130" t="s">
        <v>87</v>
      </c>
      <c r="D2004" s="137">
        <v>43950</v>
      </c>
      <c r="E2004" s="138">
        <v>0.95</v>
      </c>
      <c r="F2004" s="138">
        <v>0</v>
      </c>
      <c r="G2004" s="138">
        <v>0</v>
      </c>
      <c r="H2004" s="138">
        <v>0</v>
      </c>
      <c r="I2004" s="138">
        <v>0</v>
      </c>
      <c r="J2004" s="138">
        <v>0</v>
      </c>
      <c r="K2004" s="138">
        <v>0</v>
      </c>
      <c r="L2004" s="139"/>
      <c r="M2004" s="138">
        <v>0.95</v>
      </c>
      <c r="N2004" s="139"/>
      <c r="O2004" s="138">
        <v>0</v>
      </c>
      <c r="P2004" s="138">
        <v>0</v>
      </c>
      <c r="Q2004" s="138">
        <v>0</v>
      </c>
      <c r="R2004" s="139"/>
      <c r="S2004" s="138">
        <v>0</v>
      </c>
      <c r="T2004" s="139"/>
      <c r="U2004" s="138">
        <v>0</v>
      </c>
      <c r="V2004" s="138">
        <v>0</v>
      </c>
      <c r="W2004" s="138">
        <v>0</v>
      </c>
      <c r="X2004" s="138">
        <v>0</v>
      </c>
      <c r="Y2004" s="138">
        <v>0</v>
      </c>
      <c r="Z2004" s="139"/>
      <c r="AA2004" s="138">
        <v>0</v>
      </c>
      <c r="AB2004" s="131">
        <v>0</v>
      </c>
    </row>
    <row r="2005" spans="1:28" ht="15" customHeight="1" x14ac:dyDescent="0.25">
      <c r="A2005" s="129" t="str">
        <f>B2005&amp;"-"&amp;COUNTIF($B$3:B2005,B2005)</f>
        <v>557-4</v>
      </c>
      <c r="B2005" s="130">
        <v>557</v>
      </c>
      <c r="C2005" s="130" t="s">
        <v>87</v>
      </c>
      <c r="D2005" s="137">
        <v>46961</v>
      </c>
      <c r="E2005" s="138">
        <v>0.81</v>
      </c>
      <c r="F2005" s="138">
        <v>0</v>
      </c>
      <c r="G2005" s="138">
        <v>0</v>
      </c>
      <c r="H2005" s="138">
        <v>0</v>
      </c>
      <c r="I2005" s="138">
        <v>0</v>
      </c>
      <c r="J2005" s="138">
        <v>0</v>
      </c>
      <c r="K2005" s="138">
        <v>0</v>
      </c>
      <c r="L2005" s="139"/>
      <c r="M2005" s="138">
        <v>0.81</v>
      </c>
      <c r="N2005" s="139"/>
      <c r="O2005" s="138">
        <v>0</v>
      </c>
      <c r="P2005" s="138">
        <v>0</v>
      </c>
      <c r="Q2005" s="138">
        <v>0</v>
      </c>
      <c r="R2005" s="139"/>
      <c r="S2005" s="138">
        <v>0.81</v>
      </c>
      <c r="T2005" s="139"/>
      <c r="U2005" s="138">
        <v>0</v>
      </c>
      <c r="V2005" s="138">
        <v>0</v>
      </c>
      <c r="W2005" s="138">
        <v>0</v>
      </c>
      <c r="X2005" s="138">
        <v>0</v>
      </c>
      <c r="Y2005" s="138">
        <v>0</v>
      </c>
      <c r="Z2005" s="139"/>
      <c r="AA2005" s="138">
        <v>0</v>
      </c>
      <c r="AB2005" s="131">
        <v>0</v>
      </c>
    </row>
    <row r="2006" spans="1:28" ht="15" customHeight="1" x14ac:dyDescent="0.25">
      <c r="A2006" s="129" t="str">
        <f>B2006&amp;"-"&amp;COUNTIF($B$3:B2006,B2006)</f>
        <v>557-5</v>
      </c>
      <c r="B2006" s="130">
        <v>557</v>
      </c>
      <c r="C2006" s="130" t="s">
        <v>87</v>
      </c>
      <c r="D2006" s="137">
        <v>46979</v>
      </c>
      <c r="E2006" s="138">
        <v>48.71</v>
      </c>
      <c r="F2006" s="138">
        <v>0</v>
      </c>
      <c r="G2006" s="138">
        <v>3</v>
      </c>
      <c r="H2006" s="138">
        <v>0</v>
      </c>
      <c r="I2006" s="138">
        <v>0</v>
      </c>
      <c r="J2006" s="138">
        <v>0</v>
      </c>
      <c r="K2006" s="138">
        <v>0</v>
      </c>
      <c r="L2006" s="139"/>
      <c r="M2006" s="138">
        <v>48.71</v>
      </c>
      <c r="N2006" s="139"/>
      <c r="O2006" s="138">
        <v>0</v>
      </c>
      <c r="P2006" s="138">
        <v>1.07</v>
      </c>
      <c r="Q2006" s="138">
        <v>0.28000000000000003</v>
      </c>
      <c r="R2006" s="139"/>
      <c r="S2006" s="138">
        <v>28.37</v>
      </c>
      <c r="T2006" s="139"/>
      <c r="U2006" s="138">
        <v>0</v>
      </c>
      <c r="V2006" s="138">
        <v>0</v>
      </c>
      <c r="W2006" s="138">
        <v>0</v>
      </c>
      <c r="X2006" s="138">
        <v>0</v>
      </c>
      <c r="Y2006" s="138">
        <v>0</v>
      </c>
      <c r="Z2006" s="139"/>
      <c r="AA2006" s="138">
        <v>0</v>
      </c>
      <c r="AB2006" s="131">
        <v>0</v>
      </c>
    </row>
    <row r="2007" spans="1:28" ht="15" customHeight="1" x14ac:dyDescent="0.25">
      <c r="A2007" s="129" t="str">
        <f>B2007&amp;"-"&amp;COUNTIF($B$3:B2007,B2007)</f>
        <v>557-6</v>
      </c>
      <c r="B2007" s="130">
        <v>557</v>
      </c>
      <c r="C2007" s="130" t="s">
        <v>87</v>
      </c>
      <c r="D2007" s="137">
        <v>48009</v>
      </c>
      <c r="E2007" s="138">
        <v>4</v>
      </c>
      <c r="F2007" s="138">
        <v>0</v>
      </c>
      <c r="G2007" s="138">
        <v>0</v>
      </c>
      <c r="H2007" s="138">
        <v>0</v>
      </c>
      <c r="I2007" s="138">
        <v>0</v>
      </c>
      <c r="J2007" s="138">
        <v>0</v>
      </c>
      <c r="K2007" s="138">
        <v>0</v>
      </c>
      <c r="L2007" s="139"/>
      <c r="M2007" s="138">
        <v>4</v>
      </c>
      <c r="N2007" s="139"/>
      <c r="O2007" s="138">
        <v>0</v>
      </c>
      <c r="P2007" s="138">
        <v>0</v>
      </c>
      <c r="Q2007" s="138">
        <v>0</v>
      </c>
      <c r="R2007" s="139"/>
      <c r="S2007" s="138">
        <v>3</v>
      </c>
      <c r="T2007" s="139"/>
      <c r="U2007" s="138">
        <v>0</v>
      </c>
      <c r="V2007" s="138">
        <v>0</v>
      </c>
      <c r="W2007" s="138">
        <v>0</v>
      </c>
      <c r="X2007" s="138">
        <v>0</v>
      </c>
      <c r="Y2007" s="138">
        <v>0</v>
      </c>
      <c r="Z2007" s="139"/>
      <c r="AA2007" s="138">
        <v>0</v>
      </c>
      <c r="AB2007" s="131">
        <v>0</v>
      </c>
    </row>
    <row r="2008" spans="1:28" ht="15" customHeight="1" x14ac:dyDescent="0.25">
      <c r="A2008" s="129" t="str">
        <f>B2008&amp;"-"&amp;COUNTIF($B$3:B2008,B2008)</f>
        <v>557-7</v>
      </c>
      <c r="B2008" s="130">
        <v>557</v>
      </c>
      <c r="C2008" s="130" t="s">
        <v>87</v>
      </c>
      <c r="D2008" s="137">
        <v>46896</v>
      </c>
      <c r="E2008" s="138">
        <v>3.69</v>
      </c>
      <c r="F2008" s="138">
        <v>0</v>
      </c>
      <c r="G2008" s="138">
        <v>0</v>
      </c>
      <c r="H2008" s="138">
        <v>0</v>
      </c>
      <c r="I2008" s="138">
        <v>0</v>
      </c>
      <c r="J2008" s="138">
        <v>0</v>
      </c>
      <c r="K2008" s="138">
        <v>0</v>
      </c>
      <c r="L2008" s="139"/>
      <c r="M2008" s="138">
        <v>3.69</v>
      </c>
      <c r="N2008" s="139"/>
      <c r="O2008" s="138">
        <v>0</v>
      </c>
      <c r="P2008" s="138">
        <v>0</v>
      </c>
      <c r="Q2008" s="138">
        <v>0</v>
      </c>
      <c r="R2008" s="139"/>
      <c r="S2008" s="138">
        <v>2.69</v>
      </c>
      <c r="T2008" s="139"/>
      <c r="U2008" s="138">
        <v>0</v>
      </c>
      <c r="V2008" s="138">
        <v>0</v>
      </c>
      <c r="W2008" s="138">
        <v>0</v>
      </c>
      <c r="X2008" s="138">
        <v>0</v>
      </c>
      <c r="Y2008" s="138">
        <v>0</v>
      </c>
      <c r="Z2008" s="139"/>
      <c r="AA2008" s="138">
        <v>0</v>
      </c>
      <c r="AB2008" s="131">
        <v>0</v>
      </c>
    </row>
    <row r="2009" spans="1:28" ht="15" customHeight="1" x14ac:dyDescent="0.25">
      <c r="A2009" s="129" t="str">
        <f>B2009&amp;"-"&amp;COUNTIF($B$3:B2009,B2009)</f>
        <v>557-8</v>
      </c>
      <c r="B2009" s="130">
        <v>557</v>
      </c>
      <c r="C2009" s="130" t="s">
        <v>87</v>
      </c>
      <c r="D2009" s="137">
        <v>47001</v>
      </c>
      <c r="E2009" s="138">
        <v>7.92</v>
      </c>
      <c r="F2009" s="138">
        <v>0</v>
      </c>
      <c r="G2009" s="138">
        <v>1</v>
      </c>
      <c r="H2009" s="138">
        <v>0</v>
      </c>
      <c r="I2009" s="138">
        <v>0</v>
      </c>
      <c r="J2009" s="138">
        <v>0</v>
      </c>
      <c r="K2009" s="138">
        <v>0</v>
      </c>
      <c r="L2009" s="139"/>
      <c r="M2009" s="138">
        <v>7.92</v>
      </c>
      <c r="N2009" s="139"/>
      <c r="O2009" s="138">
        <v>0</v>
      </c>
      <c r="P2009" s="138">
        <v>0</v>
      </c>
      <c r="Q2009" s="138">
        <v>0</v>
      </c>
      <c r="R2009" s="139"/>
      <c r="S2009" s="138">
        <v>6.08</v>
      </c>
      <c r="T2009" s="139"/>
      <c r="U2009" s="138">
        <v>0</v>
      </c>
      <c r="V2009" s="138">
        <v>0</v>
      </c>
      <c r="W2009" s="138">
        <v>0</v>
      </c>
      <c r="X2009" s="138">
        <v>0</v>
      </c>
      <c r="Y2009" s="138">
        <v>0</v>
      </c>
      <c r="Z2009" s="139"/>
      <c r="AA2009" s="138">
        <v>0</v>
      </c>
      <c r="AB2009" s="131">
        <v>0</v>
      </c>
    </row>
    <row r="2010" spans="1:28" ht="15" customHeight="1" x14ac:dyDescent="0.25">
      <c r="A2010" s="129" t="str">
        <f>B2010&amp;"-"&amp;COUNTIF($B$3:B2010,B2010)</f>
        <v>557-9</v>
      </c>
      <c r="B2010" s="130">
        <v>557</v>
      </c>
      <c r="C2010" s="130" t="s">
        <v>87</v>
      </c>
      <c r="D2010" s="137">
        <v>44800</v>
      </c>
      <c r="E2010" s="138">
        <v>1.88</v>
      </c>
      <c r="F2010" s="138">
        <v>0</v>
      </c>
      <c r="G2010" s="138">
        <v>0</v>
      </c>
      <c r="H2010" s="138">
        <v>0</v>
      </c>
      <c r="I2010" s="138">
        <v>0</v>
      </c>
      <c r="J2010" s="138">
        <v>0</v>
      </c>
      <c r="K2010" s="138">
        <v>0</v>
      </c>
      <c r="L2010" s="139"/>
      <c r="M2010" s="138">
        <v>1.88</v>
      </c>
      <c r="N2010" s="139"/>
      <c r="O2010" s="138">
        <v>0</v>
      </c>
      <c r="P2010" s="138">
        <v>0</v>
      </c>
      <c r="Q2010" s="138">
        <v>0</v>
      </c>
      <c r="R2010" s="139"/>
      <c r="S2010" s="138">
        <v>1.48</v>
      </c>
      <c r="T2010" s="139"/>
      <c r="U2010" s="138">
        <v>0</v>
      </c>
      <c r="V2010" s="138">
        <v>0</v>
      </c>
      <c r="W2010" s="138">
        <v>0</v>
      </c>
      <c r="X2010" s="138">
        <v>0</v>
      </c>
      <c r="Y2010" s="138">
        <v>0</v>
      </c>
      <c r="Z2010" s="139"/>
      <c r="AA2010" s="138">
        <v>0</v>
      </c>
      <c r="AB2010" s="131">
        <v>0</v>
      </c>
    </row>
    <row r="2011" spans="1:28" ht="15" customHeight="1" x14ac:dyDescent="0.25">
      <c r="A2011" s="129" t="str">
        <f>B2011&amp;"-"&amp;COUNTIF($B$3:B2011,B2011)</f>
        <v>557-10</v>
      </c>
      <c r="B2011" s="130">
        <v>557</v>
      </c>
      <c r="C2011" s="130" t="s">
        <v>87</v>
      </c>
      <c r="D2011" s="137">
        <v>45047</v>
      </c>
      <c r="E2011" s="138">
        <v>1</v>
      </c>
      <c r="F2011" s="138">
        <v>0</v>
      </c>
      <c r="G2011" s="138">
        <v>0</v>
      </c>
      <c r="H2011" s="138">
        <v>0</v>
      </c>
      <c r="I2011" s="138">
        <v>0</v>
      </c>
      <c r="J2011" s="138">
        <v>0</v>
      </c>
      <c r="K2011" s="138">
        <v>0</v>
      </c>
      <c r="L2011" s="139"/>
      <c r="M2011" s="138">
        <v>1</v>
      </c>
      <c r="N2011" s="139"/>
      <c r="O2011" s="138">
        <v>0</v>
      </c>
      <c r="P2011" s="138">
        <v>0</v>
      </c>
      <c r="Q2011" s="138">
        <v>0</v>
      </c>
      <c r="R2011" s="139"/>
      <c r="S2011" s="138">
        <v>1</v>
      </c>
      <c r="T2011" s="139"/>
      <c r="U2011" s="138">
        <v>0</v>
      </c>
      <c r="V2011" s="138">
        <v>0</v>
      </c>
      <c r="W2011" s="138">
        <v>0</v>
      </c>
      <c r="X2011" s="138">
        <v>0</v>
      </c>
      <c r="Y2011" s="138">
        <v>0</v>
      </c>
      <c r="Z2011" s="139"/>
      <c r="AA2011" s="138">
        <v>0</v>
      </c>
      <c r="AB2011" s="131">
        <v>0</v>
      </c>
    </row>
    <row r="2012" spans="1:28" ht="15" customHeight="1" x14ac:dyDescent="0.25">
      <c r="A2012" s="129" t="str">
        <f>B2012&amp;"-"&amp;COUNTIF($B$3:B2012,B2012)</f>
        <v>557-11</v>
      </c>
      <c r="B2012" s="130">
        <v>557</v>
      </c>
      <c r="C2012" s="130" t="s">
        <v>87</v>
      </c>
      <c r="D2012" s="137">
        <v>45070</v>
      </c>
      <c r="E2012" s="138">
        <v>22.22</v>
      </c>
      <c r="F2012" s="138">
        <v>0</v>
      </c>
      <c r="G2012" s="138">
        <v>2.97</v>
      </c>
      <c r="H2012" s="138">
        <v>0</v>
      </c>
      <c r="I2012" s="138">
        <v>0</v>
      </c>
      <c r="J2012" s="138">
        <v>0</v>
      </c>
      <c r="K2012" s="138">
        <v>0</v>
      </c>
      <c r="L2012" s="139"/>
      <c r="M2012" s="138">
        <v>22.22</v>
      </c>
      <c r="N2012" s="139"/>
      <c r="O2012" s="138">
        <v>0</v>
      </c>
      <c r="P2012" s="138">
        <v>0</v>
      </c>
      <c r="Q2012" s="138">
        <v>0</v>
      </c>
      <c r="R2012" s="139"/>
      <c r="S2012" s="138">
        <v>8.06</v>
      </c>
      <c r="T2012" s="139"/>
      <c r="U2012" s="138">
        <v>0</v>
      </c>
      <c r="V2012" s="138">
        <v>0</v>
      </c>
      <c r="W2012" s="138">
        <v>0</v>
      </c>
      <c r="X2012" s="138">
        <v>0</v>
      </c>
      <c r="Y2012" s="138">
        <v>0</v>
      </c>
      <c r="Z2012" s="139"/>
      <c r="AA2012" s="138">
        <v>0</v>
      </c>
      <c r="AB2012" s="131">
        <v>0</v>
      </c>
    </row>
    <row r="2013" spans="1:28" ht="15" customHeight="1" x14ac:dyDescent="0.25">
      <c r="A2013" s="129" t="str">
        <f>B2013&amp;"-"&amp;COUNTIF($B$3:B2013,B2013)</f>
        <v>557-12</v>
      </c>
      <c r="B2013" s="130">
        <v>557</v>
      </c>
      <c r="C2013" s="130" t="s">
        <v>87</v>
      </c>
      <c r="D2013" s="137">
        <v>45138</v>
      </c>
      <c r="E2013" s="138">
        <v>2</v>
      </c>
      <c r="F2013" s="138">
        <v>0</v>
      </c>
      <c r="G2013" s="138">
        <v>0</v>
      </c>
      <c r="H2013" s="138">
        <v>0</v>
      </c>
      <c r="I2013" s="138">
        <v>0</v>
      </c>
      <c r="J2013" s="138">
        <v>0</v>
      </c>
      <c r="K2013" s="138">
        <v>0</v>
      </c>
      <c r="L2013" s="139"/>
      <c r="M2013" s="138">
        <v>2</v>
      </c>
      <c r="N2013" s="139"/>
      <c r="O2013" s="138">
        <v>0</v>
      </c>
      <c r="P2013" s="138">
        <v>0</v>
      </c>
      <c r="Q2013" s="138">
        <v>0</v>
      </c>
      <c r="R2013" s="139"/>
      <c r="S2013" s="138">
        <v>2</v>
      </c>
      <c r="T2013" s="139"/>
      <c r="U2013" s="138">
        <v>0</v>
      </c>
      <c r="V2013" s="138">
        <v>0</v>
      </c>
      <c r="W2013" s="138">
        <v>0</v>
      </c>
      <c r="X2013" s="138">
        <v>0</v>
      </c>
      <c r="Y2013" s="138">
        <v>0</v>
      </c>
      <c r="Z2013" s="139"/>
      <c r="AA2013" s="138">
        <v>0</v>
      </c>
      <c r="AB2013" s="131">
        <v>0</v>
      </c>
    </row>
    <row r="2014" spans="1:28" ht="15" customHeight="1" x14ac:dyDescent="0.25">
      <c r="A2014" s="129" t="str">
        <f>B2014&amp;"-"&amp;COUNTIF($B$3:B2014,B2014)</f>
        <v>557-13</v>
      </c>
      <c r="B2014" s="130">
        <v>557</v>
      </c>
      <c r="C2014" s="130" t="s">
        <v>87</v>
      </c>
      <c r="D2014" s="137"/>
      <c r="E2014" s="138">
        <v>0</v>
      </c>
      <c r="F2014" s="138">
        <v>0</v>
      </c>
      <c r="G2014" s="138">
        <v>0</v>
      </c>
      <c r="H2014" s="138">
        <v>0</v>
      </c>
      <c r="I2014" s="138">
        <v>0</v>
      </c>
      <c r="J2014" s="138">
        <v>0</v>
      </c>
      <c r="K2014" s="138">
        <v>0</v>
      </c>
      <c r="L2014" s="139"/>
      <c r="M2014" s="138">
        <v>0</v>
      </c>
      <c r="N2014" s="139"/>
      <c r="O2014" s="138">
        <v>0</v>
      </c>
      <c r="P2014" s="138">
        <v>0</v>
      </c>
      <c r="Q2014" s="138">
        <v>0</v>
      </c>
      <c r="R2014" s="139"/>
      <c r="S2014" s="138">
        <v>0</v>
      </c>
      <c r="T2014" s="139"/>
      <c r="U2014" s="138">
        <v>0</v>
      </c>
      <c r="V2014" s="138">
        <v>0</v>
      </c>
      <c r="W2014" s="138">
        <v>0</v>
      </c>
      <c r="X2014" s="138">
        <v>0</v>
      </c>
      <c r="Y2014" s="138">
        <v>0</v>
      </c>
      <c r="Z2014" s="139"/>
      <c r="AA2014" s="138">
        <v>0</v>
      </c>
      <c r="AB2014" s="131">
        <v>0</v>
      </c>
    </row>
    <row r="2015" spans="1:28" ht="15" customHeight="1" x14ac:dyDescent="0.25">
      <c r="A2015" s="129" t="str">
        <f>B2015&amp;"-"&amp;COUNTIF($B$3:B2015,B2015)</f>
        <v>557-14</v>
      </c>
      <c r="B2015" s="130">
        <v>557</v>
      </c>
      <c r="C2015" s="130" t="s">
        <v>87</v>
      </c>
      <c r="D2015" s="137"/>
      <c r="E2015" s="138">
        <v>0</v>
      </c>
      <c r="F2015" s="138">
        <v>0</v>
      </c>
      <c r="G2015" s="138">
        <v>0</v>
      </c>
      <c r="H2015" s="138">
        <v>0</v>
      </c>
      <c r="I2015" s="138">
        <v>0</v>
      </c>
      <c r="J2015" s="138">
        <v>0</v>
      </c>
      <c r="K2015" s="138">
        <v>0</v>
      </c>
      <c r="L2015" s="139"/>
      <c r="M2015" s="138">
        <v>0</v>
      </c>
      <c r="N2015" s="139"/>
      <c r="O2015" s="138">
        <v>0</v>
      </c>
      <c r="P2015" s="138">
        <v>0</v>
      </c>
      <c r="Q2015" s="138">
        <v>0</v>
      </c>
      <c r="R2015" s="139"/>
      <c r="S2015" s="138">
        <v>0</v>
      </c>
      <c r="T2015" s="139"/>
      <c r="U2015" s="138">
        <v>0</v>
      </c>
      <c r="V2015" s="138">
        <v>0</v>
      </c>
      <c r="W2015" s="138">
        <v>0</v>
      </c>
      <c r="X2015" s="138">
        <v>0</v>
      </c>
      <c r="Y2015" s="138">
        <v>0</v>
      </c>
      <c r="Z2015" s="139"/>
      <c r="AA2015" s="138">
        <v>0</v>
      </c>
      <c r="AB2015" s="131">
        <v>0</v>
      </c>
    </row>
    <row r="2016" spans="1:28" ht="15" customHeight="1" x14ac:dyDescent="0.25">
      <c r="A2016" s="129" t="str">
        <f>B2016&amp;"-"&amp;COUNTIF($B$3:B2016,B2016)</f>
        <v>557-15</v>
      </c>
      <c r="B2016" s="130">
        <v>557</v>
      </c>
      <c r="C2016" s="130" t="s">
        <v>87</v>
      </c>
      <c r="D2016" s="137"/>
      <c r="E2016" s="138">
        <v>0</v>
      </c>
      <c r="F2016" s="138">
        <v>0</v>
      </c>
      <c r="G2016" s="138">
        <v>0</v>
      </c>
      <c r="H2016" s="138">
        <v>0</v>
      </c>
      <c r="I2016" s="138">
        <v>0</v>
      </c>
      <c r="J2016" s="138">
        <v>0</v>
      </c>
      <c r="K2016" s="138">
        <v>0</v>
      </c>
      <c r="L2016" s="139"/>
      <c r="M2016" s="138">
        <v>0</v>
      </c>
      <c r="N2016" s="139"/>
      <c r="O2016" s="138">
        <v>0</v>
      </c>
      <c r="P2016" s="138">
        <v>0</v>
      </c>
      <c r="Q2016" s="138">
        <v>0</v>
      </c>
      <c r="R2016" s="139"/>
      <c r="S2016" s="138">
        <v>0</v>
      </c>
      <c r="T2016" s="139"/>
      <c r="U2016" s="138">
        <v>0</v>
      </c>
      <c r="V2016" s="138">
        <v>0</v>
      </c>
      <c r="W2016" s="138">
        <v>0</v>
      </c>
      <c r="X2016" s="138">
        <v>0</v>
      </c>
      <c r="Y2016" s="138">
        <v>0</v>
      </c>
      <c r="Z2016" s="139"/>
      <c r="AA2016" s="138">
        <v>0</v>
      </c>
      <c r="AB2016" s="131">
        <v>0</v>
      </c>
    </row>
    <row r="2017" spans="1:28" ht="15" customHeight="1" x14ac:dyDescent="0.25">
      <c r="A2017" s="129" t="str">
        <f>B2017&amp;"-"&amp;COUNTIF($B$3:B2017,B2017)</f>
        <v>557-16</v>
      </c>
      <c r="B2017" s="130">
        <v>557</v>
      </c>
      <c r="C2017" s="130" t="s">
        <v>87</v>
      </c>
      <c r="D2017" s="137"/>
      <c r="E2017" s="138">
        <v>0</v>
      </c>
      <c r="F2017" s="138">
        <v>0</v>
      </c>
      <c r="G2017" s="138">
        <v>0</v>
      </c>
      <c r="H2017" s="138">
        <v>0</v>
      </c>
      <c r="I2017" s="138">
        <v>0</v>
      </c>
      <c r="J2017" s="138">
        <v>0</v>
      </c>
      <c r="K2017" s="138">
        <v>0</v>
      </c>
      <c r="L2017" s="139"/>
      <c r="M2017" s="138">
        <v>0</v>
      </c>
      <c r="N2017" s="139"/>
      <c r="O2017" s="138">
        <v>0</v>
      </c>
      <c r="P2017" s="138">
        <v>0</v>
      </c>
      <c r="Q2017" s="138">
        <v>0</v>
      </c>
      <c r="R2017" s="139"/>
      <c r="S2017" s="138">
        <v>0</v>
      </c>
      <c r="T2017" s="139"/>
      <c r="U2017" s="138">
        <v>0</v>
      </c>
      <c r="V2017" s="138">
        <v>0</v>
      </c>
      <c r="W2017" s="138">
        <v>0</v>
      </c>
      <c r="X2017" s="138">
        <v>0</v>
      </c>
      <c r="Y2017" s="138">
        <v>0</v>
      </c>
      <c r="Z2017" s="139"/>
      <c r="AA2017" s="138">
        <v>0</v>
      </c>
      <c r="AB2017" s="131">
        <v>0</v>
      </c>
    </row>
    <row r="2018" spans="1:28" ht="15" customHeight="1" x14ac:dyDescent="0.25">
      <c r="A2018" s="129" t="str">
        <f>B2018&amp;"-"&amp;COUNTIF($B$3:B2018,B2018)</f>
        <v>557-17</v>
      </c>
      <c r="B2018" s="130">
        <v>557</v>
      </c>
      <c r="C2018" s="130" t="s">
        <v>87</v>
      </c>
      <c r="D2018" s="137"/>
      <c r="E2018" s="138">
        <v>0</v>
      </c>
      <c r="F2018" s="138">
        <v>0</v>
      </c>
      <c r="G2018" s="138">
        <v>0</v>
      </c>
      <c r="H2018" s="138">
        <v>0</v>
      </c>
      <c r="I2018" s="138">
        <v>0</v>
      </c>
      <c r="J2018" s="138">
        <v>0</v>
      </c>
      <c r="K2018" s="138">
        <v>0</v>
      </c>
      <c r="L2018" s="139"/>
      <c r="M2018" s="138">
        <v>0</v>
      </c>
      <c r="N2018" s="139"/>
      <c r="O2018" s="138">
        <v>0</v>
      </c>
      <c r="P2018" s="138">
        <v>0</v>
      </c>
      <c r="Q2018" s="138">
        <v>0</v>
      </c>
      <c r="R2018" s="139"/>
      <c r="S2018" s="138">
        <v>0</v>
      </c>
      <c r="T2018" s="139"/>
      <c r="U2018" s="138">
        <v>0</v>
      </c>
      <c r="V2018" s="138">
        <v>0</v>
      </c>
      <c r="W2018" s="138">
        <v>0</v>
      </c>
      <c r="X2018" s="138">
        <v>0</v>
      </c>
      <c r="Y2018" s="138">
        <v>0</v>
      </c>
      <c r="Z2018" s="139"/>
      <c r="AA2018" s="138">
        <v>0</v>
      </c>
      <c r="AB2018" s="131">
        <v>0</v>
      </c>
    </row>
    <row r="2019" spans="1:28" ht="15" customHeight="1" x14ac:dyDescent="0.25">
      <c r="A2019" s="129" t="str">
        <f>B2019&amp;"-"&amp;COUNTIF($B$3:B2019,B2019)</f>
        <v>557-18</v>
      </c>
      <c r="B2019" s="130">
        <v>557</v>
      </c>
      <c r="C2019" s="130" t="s">
        <v>87</v>
      </c>
      <c r="D2019" s="137"/>
      <c r="E2019" s="138">
        <v>0</v>
      </c>
      <c r="F2019" s="138">
        <v>0</v>
      </c>
      <c r="G2019" s="138">
        <v>0</v>
      </c>
      <c r="H2019" s="138">
        <v>0</v>
      </c>
      <c r="I2019" s="138">
        <v>0</v>
      </c>
      <c r="J2019" s="138">
        <v>0</v>
      </c>
      <c r="K2019" s="138">
        <v>0</v>
      </c>
      <c r="L2019" s="139"/>
      <c r="M2019" s="138">
        <v>0</v>
      </c>
      <c r="N2019" s="139"/>
      <c r="O2019" s="138">
        <v>0</v>
      </c>
      <c r="P2019" s="138">
        <v>0</v>
      </c>
      <c r="Q2019" s="138">
        <v>0</v>
      </c>
      <c r="R2019" s="139"/>
      <c r="S2019" s="138">
        <v>0</v>
      </c>
      <c r="T2019" s="139"/>
      <c r="U2019" s="138">
        <v>0</v>
      </c>
      <c r="V2019" s="138">
        <v>0</v>
      </c>
      <c r="W2019" s="138">
        <v>0</v>
      </c>
      <c r="X2019" s="138">
        <v>0</v>
      </c>
      <c r="Y2019" s="138">
        <v>0</v>
      </c>
      <c r="Z2019" s="139"/>
      <c r="AA2019" s="138">
        <v>0</v>
      </c>
      <c r="AB2019" s="131">
        <v>0</v>
      </c>
    </row>
    <row r="2020" spans="1:28" ht="15" customHeight="1" x14ac:dyDescent="0.25">
      <c r="A2020" s="129" t="str">
        <f>B2020&amp;"-"&amp;COUNTIF($B$3:B2020,B2020)</f>
        <v>557-19</v>
      </c>
      <c r="B2020" s="130">
        <v>557</v>
      </c>
      <c r="C2020" s="130" t="s">
        <v>87</v>
      </c>
      <c r="D2020" s="137"/>
      <c r="E2020" s="138">
        <v>0</v>
      </c>
      <c r="F2020" s="138">
        <v>0</v>
      </c>
      <c r="G2020" s="138">
        <v>0</v>
      </c>
      <c r="H2020" s="138">
        <v>0</v>
      </c>
      <c r="I2020" s="138">
        <v>0</v>
      </c>
      <c r="J2020" s="138">
        <v>0</v>
      </c>
      <c r="K2020" s="138">
        <v>0</v>
      </c>
      <c r="L2020" s="139"/>
      <c r="M2020" s="138">
        <v>0</v>
      </c>
      <c r="N2020" s="139"/>
      <c r="O2020" s="138">
        <v>0</v>
      </c>
      <c r="P2020" s="138">
        <v>0</v>
      </c>
      <c r="Q2020" s="138">
        <v>0</v>
      </c>
      <c r="R2020" s="139"/>
      <c r="S2020" s="138">
        <v>0</v>
      </c>
      <c r="T2020" s="139"/>
      <c r="U2020" s="138">
        <v>0</v>
      </c>
      <c r="V2020" s="138">
        <v>0</v>
      </c>
      <c r="W2020" s="138">
        <v>0</v>
      </c>
      <c r="X2020" s="138">
        <v>0</v>
      </c>
      <c r="Y2020" s="138">
        <v>0</v>
      </c>
      <c r="Z2020" s="139"/>
      <c r="AA2020" s="138">
        <v>0</v>
      </c>
      <c r="AB2020" s="131">
        <v>0</v>
      </c>
    </row>
    <row r="2021" spans="1:28" ht="15" customHeight="1" x14ac:dyDescent="0.25">
      <c r="A2021" s="129" t="str">
        <f>B2021&amp;"-"&amp;COUNTIF($B$3:B2021,B2021)</f>
        <v>557-20</v>
      </c>
      <c r="B2021" s="130">
        <v>557</v>
      </c>
      <c r="C2021" s="130" t="s">
        <v>87</v>
      </c>
      <c r="D2021" s="137"/>
      <c r="E2021" s="138">
        <v>0</v>
      </c>
      <c r="F2021" s="138">
        <v>0</v>
      </c>
      <c r="G2021" s="138">
        <v>0</v>
      </c>
      <c r="H2021" s="138">
        <v>0</v>
      </c>
      <c r="I2021" s="138">
        <v>0</v>
      </c>
      <c r="J2021" s="138">
        <v>0</v>
      </c>
      <c r="K2021" s="138">
        <v>0</v>
      </c>
      <c r="L2021" s="139"/>
      <c r="M2021" s="138">
        <v>0</v>
      </c>
      <c r="N2021" s="139"/>
      <c r="O2021" s="138">
        <v>0</v>
      </c>
      <c r="P2021" s="138">
        <v>0</v>
      </c>
      <c r="Q2021" s="138">
        <v>0</v>
      </c>
      <c r="R2021" s="139"/>
      <c r="S2021" s="138">
        <v>0</v>
      </c>
      <c r="T2021" s="139"/>
      <c r="U2021" s="138">
        <v>0</v>
      </c>
      <c r="V2021" s="138">
        <v>0</v>
      </c>
      <c r="W2021" s="138">
        <v>0</v>
      </c>
      <c r="X2021" s="138">
        <v>0</v>
      </c>
      <c r="Y2021" s="138">
        <v>0</v>
      </c>
      <c r="Z2021" s="139"/>
      <c r="AA2021" s="138">
        <v>0</v>
      </c>
      <c r="AB2021" s="131">
        <v>0</v>
      </c>
    </row>
    <row r="2022" spans="1:28" ht="15" customHeight="1" x14ac:dyDescent="0.25">
      <c r="A2022" s="129" t="str">
        <f>B2022&amp;"-"&amp;COUNTIF($B$3:B2022,B2022)</f>
        <v>557-21</v>
      </c>
      <c r="B2022" s="130">
        <v>557</v>
      </c>
      <c r="C2022" s="130" t="s">
        <v>87</v>
      </c>
      <c r="D2022" s="137"/>
      <c r="E2022" s="138">
        <v>0</v>
      </c>
      <c r="F2022" s="138">
        <v>0</v>
      </c>
      <c r="G2022" s="138">
        <v>0</v>
      </c>
      <c r="H2022" s="138">
        <v>0</v>
      </c>
      <c r="I2022" s="138">
        <v>0</v>
      </c>
      <c r="J2022" s="138">
        <v>0</v>
      </c>
      <c r="K2022" s="138">
        <v>0</v>
      </c>
      <c r="L2022" s="139"/>
      <c r="M2022" s="138">
        <v>0</v>
      </c>
      <c r="N2022" s="139"/>
      <c r="O2022" s="138">
        <v>0</v>
      </c>
      <c r="P2022" s="138">
        <v>0</v>
      </c>
      <c r="Q2022" s="138">
        <v>0</v>
      </c>
      <c r="R2022" s="139"/>
      <c r="S2022" s="138">
        <v>0</v>
      </c>
      <c r="T2022" s="139"/>
      <c r="U2022" s="138">
        <v>0</v>
      </c>
      <c r="V2022" s="138">
        <v>0</v>
      </c>
      <c r="W2022" s="138">
        <v>0</v>
      </c>
      <c r="X2022" s="138">
        <v>0</v>
      </c>
      <c r="Y2022" s="138">
        <v>0</v>
      </c>
      <c r="Z2022" s="139"/>
      <c r="AA2022" s="138">
        <v>0</v>
      </c>
      <c r="AB2022" s="131">
        <v>0</v>
      </c>
    </row>
    <row r="2023" spans="1:28" ht="15" customHeight="1" x14ac:dyDescent="0.25">
      <c r="A2023" s="129" t="str">
        <f>B2023&amp;"-"&amp;COUNTIF($B$3:B2023,B2023)</f>
        <v>557-22</v>
      </c>
      <c r="B2023" s="130">
        <v>557</v>
      </c>
      <c r="C2023" s="130" t="s">
        <v>87</v>
      </c>
      <c r="D2023" s="137"/>
      <c r="E2023" s="138">
        <v>0</v>
      </c>
      <c r="F2023" s="138">
        <v>0</v>
      </c>
      <c r="G2023" s="138">
        <v>0</v>
      </c>
      <c r="H2023" s="138">
        <v>0</v>
      </c>
      <c r="I2023" s="138">
        <v>0</v>
      </c>
      <c r="J2023" s="138">
        <v>0</v>
      </c>
      <c r="K2023" s="138">
        <v>0</v>
      </c>
      <c r="L2023" s="139"/>
      <c r="M2023" s="138">
        <v>0</v>
      </c>
      <c r="N2023" s="139"/>
      <c r="O2023" s="138">
        <v>0</v>
      </c>
      <c r="P2023" s="138">
        <v>0</v>
      </c>
      <c r="Q2023" s="138">
        <v>0</v>
      </c>
      <c r="R2023" s="139"/>
      <c r="S2023" s="138">
        <v>0</v>
      </c>
      <c r="T2023" s="139"/>
      <c r="U2023" s="138">
        <v>0</v>
      </c>
      <c r="V2023" s="138">
        <v>0</v>
      </c>
      <c r="W2023" s="138">
        <v>0</v>
      </c>
      <c r="X2023" s="138">
        <v>0</v>
      </c>
      <c r="Y2023" s="138">
        <v>0</v>
      </c>
      <c r="Z2023" s="139"/>
      <c r="AA2023" s="138">
        <v>0</v>
      </c>
      <c r="AB2023" s="131">
        <v>0</v>
      </c>
    </row>
    <row r="2024" spans="1:28" ht="15" customHeight="1" x14ac:dyDescent="0.25">
      <c r="A2024" s="129" t="str">
        <f>B2024&amp;"-"&amp;COUNTIF($B$3:B2024,B2024)</f>
        <v>557-23</v>
      </c>
      <c r="B2024" s="130">
        <v>557</v>
      </c>
      <c r="C2024" s="130" t="s">
        <v>87</v>
      </c>
      <c r="D2024" s="137"/>
      <c r="E2024" s="138">
        <v>0</v>
      </c>
      <c r="F2024" s="138">
        <v>0</v>
      </c>
      <c r="G2024" s="138">
        <v>0</v>
      </c>
      <c r="H2024" s="138">
        <v>0</v>
      </c>
      <c r="I2024" s="138">
        <v>0</v>
      </c>
      <c r="J2024" s="138">
        <v>0</v>
      </c>
      <c r="K2024" s="138">
        <v>0</v>
      </c>
      <c r="L2024" s="139"/>
      <c r="M2024" s="138">
        <v>0</v>
      </c>
      <c r="N2024" s="139"/>
      <c r="O2024" s="138">
        <v>0</v>
      </c>
      <c r="P2024" s="138">
        <v>0</v>
      </c>
      <c r="Q2024" s="138">
        <v>0</v>
      </c>
      <c r="R2024" s="139"/>
      <c r="S2024" s="138">
        <v>0</v>
      </c>
      <c r="T2024" s="139"/>
      <c r="U2024" s="138">
        <v>0</v>
      </c>
      <c r="V2024" s="138">
        <v>0</v>
      </c>
      <c r="W2024" s="138">
        <v>0</v>
      </c>
      <c r="X2024" s="138">
        <v>0</v>
      </c>
      <c r="Y2024" s="138">
        <v>0</v>
      </c>
      <c r="Z2024" s="139"/>
      <c r="AA2024" s="138">
        <v>0</v>
      </c>
      <c r="AB2024" s="131">
        <v>0</v>
      </c>
    </row>
    <row r="2025" spans="1:28" ht="15" customHeight="1" x14ac:dyDescent="0.25">
      <c r="A2025" s="129" t="str">
        <f>B2025&amp;"-"&amp;COUNTIF($B$3:B2025,B2025)</f>
        <v>557-24</v>
      </c>
      <c r="B2025" s="130">
        <v>557</v>
      </c>
      <c r="C2025" s="130" t="s">
        <v>87</v>
      </c>
      <c r="D2025" s="137"/>
      <c r="E2025" s="138">
        <v>0</v>
      </c>
      <c r="F2025" s="138">
        <v>0</v>
      </c>
      <c r="G2025" s="138">
        <v>0</v>
      </c>
      <c r="H2025" s="138">
        <v>0</v>
      </c>
      <c r="I2025" s="138">
        <v>0</v>
      </c>
      <c r="J2025" s="138">
        <v>0</v>
      </c>
      <c r="K2025" s="138">
        <v>0</v>
      </c>
      <c r="L2025" s="139"/>
      <c r="M2025" s="138">
        <v>0</v>
      </c>
      <c r="N2025" s="139"/>
      <c r="O2025" s="138">
        <v>0</v>
      </c>
      <c r="P2025" s="138">
        <v>0</v>
      </c>
      <c r="Q2025" s="138">
        <v>0</v>
      </c>
      <c r="R2025" s="139"/>
      <c r="S2025" s="138">
        <v>0</v>
      </c>
      <c r="T2025" s="139"/>
      <c r="U2025" s="138">
        <v>0</v>
      </c>
      <c r="V2025" s="138">
        <v>0</v>
      </c>
      <c r="W2025" s="138">
        <v>0</v>
      </c>
      <c r="X2025" s="138">
        <v>0</v>
      </c>
      <c r="Y2025" s="138">
        <v>0</v>
      </c>
      <c r="Z2025" s="139"/>
      <c r="AA2025" s="138">
        <v>0</v>
      </c>
      <c r="AB2025" s="131">
        <v>0</v>
      </c>
    </row>
    <row r="2026" spans="1:28" ht="15" customHeight="1" x14ac:dyDescent="0.25">
      <c r="A2026" s="129" t="str">
        <f>B2026&amp;"-"&amp;COUNTIF($B$3:B2026,B2026)</f>
        <v>558-1</v>
      </c>
      <c r="B2026" s="130">
        <v>558</v>
      </c>
      <c r="C2026" s="130" t="s">
        <v>88</v>
      </c>
      <c r="D2026" s="137">
        <v>46946</v>
      </c>
      <c r="E2026" s="138">
        <v>1</v>
      </c>
      <c r="F2026" s="138">
        <v>0</v>
      </c>
      <c r="G2026" s="138">
        <v>0</v>
      </c>
      <c r="H2026" s="138">
        <v>0</v>
      </c>
      <c r="I2026" s="138">
        <v>0</v>
      </c>
      <c r="J2026" s="138">
        <v>0</v>
      </c>
      <c r="K2026" s="138">
        <v>0</v>
      </c>
      <c r="L2026" s="139"/>
      <c r="M2026" s="138">
        <v>0</v>
      </c>
      <c r="N2026" s="139"/>
      <c r="O2026" s="138">
        <v>0</v>
      </c>
      <c r="P2026" s="138">
        <v>0</v>
      </c>
      <c r="Q2026" s="138">
        <v>0</v>
      </c>
      <c r="R2026" s="139"/>
      <c r="S2026" s="138">
        <v>1</v>
      </c>
      <c r="T2026" s="139"/>
      <c r="U2026" s="138">
        <v>0</v>
      </c>
      <c r="V2026" s="138">
        <v>0</v>
      </c>
      <c r="W2026" s="138">
        <v>0</v>
      </c>
      <c r="X2026" s="138">
        <v>0</v>
      </c>
      <c r="Y2026" s="138">
        <v>0</v>
      </c>
      <c r="Z2026" s="139"/>
      <c r="AA2026" s="138">
        <v>0</v>
      </c>
      <c r="AB2026" s="131">
        <v>0</v>
      </c>
    </row>
    <row r="2027" spans="1:28" ht="15" customHeight="1" x14ac:dyDescent="0.25">
      <c r="A2027" s="129" t="str">
        <f>B2027&amp;"-"&amp;COUNTIF($B$3:B2027,B2027)</f>
        <v>558-2</v>
      </c>
      <c r="B2027" s="130">
        <v>558</v>
      </c>
      <c r="C2027" s="130" t="s">
        <v>88</v>
      </c>
      <c r="D2027" s="137">
        <v>43802</v>
      </c>
      <c r="E2027" s="138">
        <v>298.47000000000003</v>
      </c>
      <c r="F2027" s="138">
        <v>2.1</v>
      </c>
      <c r="G2027" s="138">
        <v>0</v>
      </c>
      <c r="H2027" s="138">
        <v>0</v>
      </c>
      <c r="I2027" s="138">
        <v>0</v>
      </c>
      <c r="J2027" s="138">
        <v>0</v>
      </c>
      <c r="K2027" s="138">
        <v>0</v>
      </c>
      <c r="L2027" s="139"/>
      <c r="M2027" s="138">
        <v>152.34</v>
      </c>
      <c r="N2027" s="139"/>
      <c r="O2027" s="138">
        <v>14.59</v>
      </c>
      <c r="P2027" s="138">
        <v>26.1</v>
      </c>
      <c r="Q2027" s="138">
        <v>5.07</v>
      </c>
      <c r="R2027" s="139"/>
      <c r="S2027" s="138">
        <v>173.27</v>
      </c>
      <c r="T2027" s="139"/>
      <c r="U2027" s="138">
        <v>0</v>
      </c>
      <c r="V2027" s="138">
        <v>0</v>
      </c>
      <c r="W2027" s="138">
        <v>0</v>
      </c>
      <c r="X2027" s="138">
        <v>0</v>
      </c>
      <c r="Y2027" s="138">
        <v>0</v>
      </c>
      <c r="Z2027" s="139"/>
      <c r="AA2027" s="138">
        <v>0</v>
      </c>
      <c r="AB2027" s="131">
        <v>0</v>
      </c>
    </row>
    <row r="2028" spans="1:28" ht="15" customHeight="1" x14ac:dyDescent="0.25">
      <c r="A2028" s="129" t="str">
        <f>B2028&amp;"-"&amp;COUNTIF($B$3:B2028,B2028)</f>
        <v>558-3</v>
      </c>
      <c r="B2028" s="130">
        <v>558</v>
      </c>
      <c r="C2028" s="130" t="s">
        <v>88</v>
      </c>
      <c r="D2028" s="137">
        <v>47027</v>
      </c>
      <c r="E2028" s="138">
        <v>44.38</v>
      </c>
      <c r="F2028" s="138">
        <v>1</v>
      </c>
      <c r="G2028" s="138">
        <v>0</v>
      </c>
      <c r="H2028" s="138">
        <v>0</v>
      </c>
      <c r="I2028" s="138">
        <v>0</v>
      </c>
      <c r="J2028" s="138">
        <v>0</v>
      </c>
      <c r="K2028" s="138">
        <v>0</v>
      </c>
      <c r="L2028" s="139"/>
      <c r="M2028" s="138">
        <v>1</v>
      </c>
      <c r="N2028" s="139"/>
      <c r="O2028" s="138">
        <v>16.93</v>
      </c>
      <c r="P2028" s="138">
        <v>7.68</v>
      </c>
      <c r="Q2028" s="138">
        <v>0</v>
      </c>
      <c r="R2028" s="139"/>
      <c r="S2028" s="138">
        <v>33.19</v>
      </c>
      <c r="T2028" s="139"/>
      <c r="U2028" s="138">
        <v>0</v>
      </c>
      <c r="V2028" s="138">
        <v>0</v>
      </c>
      <c r="W2028" s="138">
        <v>0</v>
      </c>
      <c r="X2028" s="138">
        <v>0</v>
      </c>
      <c r="Y2028" s="138">
        <v>0</v>
      </c>
      <c r="Z2028" s="139"/>
      <c r="AA2028" s="138">
        <v>0</v>
      </c>
      <c r="AB2028" s="131">
        <v>0</v>
      </c>
    </row>
    <row r="2029" spans="1:28" ht="15" customHeight="1" x14ac:dyDescent="0.25">
      <c r="A2029" s="129" t="str">
        <f>B2029&amp;"-"&amp;COUNTIF($B$3:B2029,B2029)</f>
        <v>558-4</v>
      </c>
      <c r="B2029" s="130">
        <v>558</v>
      </c>
      <c r="C2029" s="130" t="s">
        <v>88</v>
      </c>
      <c r="D2029" s="137">
        <v>46961</v>
      </c>
      <c r="E2029" s="138">
        <v>2</v>
      </c>
      <c r="F2029" s="138">
        <v>0</v>
      </c>
      <c r="G2029" s="138">
        <v>0</v>
      </c>
      <c r="H2029" s="138">
        <v>0</v>
      </c>
      <c r="I2029" s="138">
        <v>0</v>
      </c>
      <c r="J2029" s="138">
        <v>0</v>
      </c>
      <c r="K2029" s="138">
        <v>0</v>
      </c>
      <c r="L2029" s="139"/>
      <c r="M2029" s="138">
        <v>0</v>
      </c>
      <c r="N2029" s="139"/>
      <c r="O2029" s="138">
        <v>0</v>
      </c>
      <c r="P2029" s="138">
        <v>0</v>
      </c>
      <c r="Q2029" s="138">
        <v>0</v>
      </c>
      <c r="R2029" s="139"/>
      <c r="S2029" s="138">
        <v>2</v>
      </c>
      <c r="T2029" s="139"/>
      <c r="U2029" s="138">
        <v>0</v>
      </c>
      <c r="V2029" s="138">
        <v>0</v>
      </c>
      <c r="W2029" s="138">
        <v>0</v>
      </c>
      <c r="X2029" s="138">
        <v>0</v>
      </c>
      <c r="Y2029" s="138">
        <v>0</v>
      </c>
      <c r="Z2029" s="139"/>
      <c r="AA2029" s="138">
        <v>0</v>
      </c>
      <c r="AB2029" s="131">
        <v>0</v>
      </c>
    </row>
    <row r="2030" spans="1:28" ht="15" customHeight="1" x14ac:dyDescent="0.25">
      <c r="A2030" s="129" t="str">
        <f>B2030&amp;"-"&amp;COUNTIF($B$3:B2030,B2030)</f>
        <v>558-5</v>
      </c>
      <c r="B2030" s="130">
        <v>558</v>
      </c>
      <c r="C2030" s="130" t="s">
        <v>88</v>
      </c>
      <c r="D2030" s="137">
        <v>46979</v>
      </c>
      <c r="E2030" s="138">
        <v>2.94</v>
      </c>
      <c r="F2030" s="138">
        <v>0</v>
      </c>
      <c r="G2030" s="138">
        <v>0</v>
      </c>
      <c r="H2030" s="138">
        <v>0</v>
      </c>
      <c r="I2030" s="138">
        <v>0</v>
      </c>
      <c r="J2030" s="138">
        <v>0</v>
      </c>
      <c r="K2030" s="138">
        <v>0</v>
      </c>
      <c r="L2030" s="139"/>
      <c r="M2030" s="138">
        <v>0</v>
      </c>
      <c r="N2030" s="139"/>
      <c r="O2030" s="138">
        <v>1</v>
      </c>
      <c r="P2030" s="138">
        <v>0</v>
      </c>
      <c r="Q2030" s="138">
        <v>0</v>
      </c>
      <c r="R2030" s="139"/>
      <c r="S2030" s="138">
        <v>2.4700000000000002</v>
      </c>
      <c r="T2030" s="139"/>
      <c r="U2030" s="138">
        <v>0</v>
      </c>
      <c r="V2030" s="138">
        <v>0</v>
      </c>
      <c r="W2030" s="138">
        <v>0</v>
      </c>
      <c r="X2030" s="138">
        <v>0</v>
      </c>
      <c r="Y2030" s="138">
        <v>0</v>
      </c>
      <c r="Z2030" s="139"/>
      <c r="AA2030" s="138">
        <v>0</v>
      </c>
      <c r="AB2030" s="131">
        <v>0</v>
      </c>
    </row>
    <row r="2031" spans="1:28" ht="15" customHeight="1" x14ac:dyDescent="0.25">
      <c r="A2031" s="129" t="str">
        <f>B2031&amp;"-"&amp;COUNTIF($B$3:B2031,B2031)</f>
        <v>558-6</v>
      </c>
      <c r="B2031" s="130">
        <v>558</v>
      </c>
      <c r="C2031" s="130" t="s">
        <v>88</v>
      </c>
      <c r="D2031" s="137">
        <v>46953</v>
      </c>
      <c r="E2031" s="138">
        <v>1</v>
      </c>
      <c r="F2031" s="138">
        <v>0</v>
      </c>
      <c r="G2031" s="138">
        <v>0</v>
      </c>
      <c r="H2031" s="138">
        <v>0</v>
      </c>
      <c r="I2031" s="138">
        <v>0</v>
      </c>
      <c r="J2031" s="138">
        <v>0</v>
      </c>
      <c r="K2031" s="138">
        <v>0</v>
      </c>
      <c r="L2031" s="139"/>
      <c r="M2031" s="138">
        <v>0</v>
      </c>
      <c r="N2031" s="139"/>
      <c r="O2031" s="138">
        <v>0</v>
      </c>
      <c r="P2031" s="138">
        <v>0</v>
      </c>
      <c r="Q2031" s="138">
        <v>0</v>
      </c>
      <c r="R2031" s="139"/>
      <c r="S2031" s="138">
        <v>0</v>
      </c>
      <c r="T2031" s="139"/>
      <c r="U2031" s="138">
        <v>0</v>
      </c>
      <c r="V2031" s="138">
        <v>0</v>
      </c>
      <c r="W2031" s="138">
        <v>0</v>
      </c>
      <c r="X2031" s="138">
        <v>0</v>
      </c>
      <c r="Y2031" s="138">
        <v>0</v>
      </c>
      <c r="Z2031" s="139"/>
      <c r="AA2031" s="138">
        <v>0</v>
      </c>
      <c r="AB2031" s="131">
        <v>0</v>
      </c>
    </row>
    <row r="2032" spans="1:28" ht="15" customHeight="1" x14ac:dyDescent="0.25">
      <c r="A2032" s="129" t="str">
        <f>B2032&amp;"-"&amp;COUNTIF($B$3:B2032,B2032)</f>
        <v>558-7</v>
      </c>
      <c r="B2032" s="130">
        <v>558</v>
      </c>
      <c r="C2032" s="130" t="s">
        <v>88</v>
      </c>
      <c r="D2032" s="137">
        <v>47019</v>
      </c>
      <c r="E2032" s="138">
        <v>72.64</v>
      </c>
      <c r="F2032" s="138">
        <v>0</v>
      </c>
      <c r="G2032" s="138">
        <v>0</v>
      </c>
      <c r="H2032" s="138">
        <v>0</v>
      </c>
      <c r="I2032" s="138">
        <v>0</v>
      </c>
      <c r="J2032" s="138">
        <v>0</v>
      </c>
      <c r="K2032" s="138">
        <v>0</v>
      </c>
      <c r="L2032" s="139"/>
      <c r="M2032" s="138">
        <v>21.58</v>
      </c>
      <c r="N2032" s="139"/>
      <c r="O2032" s="138">
        <v>8.6999999999999993</v>
      </c>
      <c r="P2032" s="138">
        <v>13.59</v>
      </c>
      <c r="Q2032" s="138">
        <v>5</v>
      </c>
      <c r="R2032" s="139"/>
      <c r="S2032" s="138">
        <v>52.47</v>
      </c>
      <c r="T2032" s="139"/>
      <c r="U2032" s="138">
        <v>0</v>
      </c>
      <c r="V2032" s="138">
        <v>0</v>
      </c>
      <c r="W2032" s="138">
        <v>0</v>
      </c>
      <c r="X2032" s="138">
        <v>0</v>
      </c>
      <c r="Y2032" s="138">
        <v>0</v>
      </c>
      <c r="Z2032" s="139"/>
      <c r="AA2032" s="138">
        <v>0</v>
      </c>
      <c r="AB2032" s="131">
        <v>0</v>
      </c>
    </row>
    <row r="2033" spans="1:28" ht="15" customHeight="1" x14ac:dyDescent="0.25">
      <c r="A2033" s="129" t="str">
        <f>B2033&amp;"-"&amp;COUNTIF($B$3:B2033,B2033)</f>
        <v>558-8</v>
      </c>
      <c r="B2033" s="130">
        <v>558</v>
      </c>
      <c r="C2033" s="130" t="s">
        <v>88</v>
      </c>
      <c r="D2033" s="137">
        <v>44255</v>
      </c>
      <c r="E2033" s="138">
        <v>0.03</v>
      </c>
      <c r="F2033" s="138">
        <v>0</v>
      </c>
      <c r="G2033" s="138">
        <v>0</v>
      </c>
      <c r="H2033" s="138">
        <v>0</v>
      </c>
      <c r="I2033" s="138">
        <v>0</v>
      </c>
      <c r="J2033" s="138">
        <v>0</v>
      </c>
      <c r="K2033" s="138">
        <v>0</v>
      </c>
      <c r="L2033" s="139"/>
      <c r="M2033" s="138">
        <v>0</v>
      </c>
      <c r="N2033" s="139"/>
      <c r="O2033" s="138">
        <v>0</v>
      </c>
      <c r="P2033" s="138">
        <v>0</v>
      </c>
      <c r="Q2033" s="138">
        <v>0</v>
      </c>
      <c r="R2033" s="139"/>
      <c r="S2033" s="138">
        <v>0.03</v>
      </c>
      <c r="T2033" s="139"/>
      <c r="U2033" s="138">
        <v>0</v>
      </c>
      <c r="V2033" s="138">
        <v>0</v>
      </c>
      <c r="W2033" s="138">
        <v>0</v>
      </c>
      <c r="X2033" s="138">
        <v>0</v>
      </c>
      <c r="Y2033" s="138">
        <v>0</v>
      </c>
      <c r="Z2033" s="139"/>
      <c r="AA2033" s="138">
        <v>0</v>
      </c>
      <c r="AB2033" s="131">
        <v>0</v>
      </c>
    </row>
    <row r="2034" spans="1:28" ht="15" customHeight="1" x14ac:dyDescent="0.25">
      <c r="A2034" s="129" t="str">
        <f>B2034&amp;"-"&amp;COUNTIF($B$3:B2034,B2034)</f>
        <v>558-9</v>
      </c>
      <c r="B2034" s="130">
        <v>558</v>
      </c>
      <c r="C2034" s="130" t="s">
        <v>88</v>
      </c>
      <c r="D2034" s="137">
        <v>46995</v>
      </c>
      <c r="E2034" s="138">
        <v>0.97</v>
      </c>
      <c r="F2034" s="138">
        <v>0</v>
      </c>
      <c r="G2034" s="138">
        <v>0</v>
      </c>
      <c r="H2034" s="138">
        <v>0</v>
      </c>
      <c r="I2034" s="138">
        <v>0</v>
      </c>
      <c r="J2034" s="138">
        <v>0</v>
      </c>
      <c r="K2034" s="138">
        <v>0</v>
      </c>
      <c r="L2034" s="139"/>
      <c r="M2034" s="138">
        <v>0</v>
      </c>
      <c r="N2034" s="139"/>
      <c r="O2034" s="138">
        <v>0</v>
      </c>
      <c r="P2034" s="138">
        <v>0</v>
      </c>
      <c r="Q2034" s="138">
        <v>0</v>
      </c>
      <c r="R2034" s="139"/>
      <c r="S2034" s="138">
        <v>0.97</v>
      </c>
      <c r="T2034" s="139"/>
      <c r="U2034" s="138">
        <v>0</v>
      </c>
      <c r="V2034" s="138">
        <v>0</v>
      </c>
      <c r="W2034" s="138">
        <v>0</v>
      </c>
      <c r="X2034" s="138">
        <v>0</v>
      </c>
      <c r="Y2034" s="138">
        <v>0</v>
      </c>
      <c r="Z2034" s="139"/>
      <c r="AA2034" s="138">
        <v>0</v>
      </c>
      <c r="AB2034" s="131">
        <v>0</v>
      </c>
    </row>
    <row r="2035" spans="1:28" ht="15" customHeight="1" x14ac:dyDescent="0.25">
      <c r="A2035" s="129" t="str">
        <f>B2035&amp;"-"&amp;COUNTIF($B$3:B2035,B2035)</f>
        <v>558-10</v>
      </c>
      <c r="B2035" s="130">
        <v>558</v>
      </c>
      <c r="C2035" s="130" t="s">
        <v>88</v>
      </c>
      <c r="D2035" s="137">
        <v>46763</v>
      </c>
      <c r="E2035" s="138">
        <v>2</v>
      </c>
      <c r="F2035" s="138">
        <v>0</v>
      </c>
      <c r="G2035" s="138">
        <v>0</v>
      </c>
      <c r="H2035" s="138">
        <v>0</v>
      </c>
      <c r="I2035" s="138">
        <v>0</v>
      </c>
      <c r="J2035" s="138">
        <v>0</v>
      </c>
      <c r="K2035" s="138">
        <v>0</v>
      </c>
      <c r="L2035" s="139"/>
      <c r="M2035" s="138">
        <v>1</v>
      </c>
      <c r="N2035" s="139"/>
      <c r="O2035" s="138">
        <v>1</v>
      </c>
      <c r="P2035" s="138">
        <v>0</v>
      </c>
      <c r="Q2035" s="138">
        <v>0</v>
      </c>
      <c r="R2035" s="139"/>
      <c r="S2035" s="138">
        <v>2</v>
      </c>
      <c r="T2035" s="139"/>
      <c r="U2035" s="138">
        <v>0</v>
      </c>
      <c r="V2035" s="138">
        <v>0</v>
      </c>
      <c r="W2035" s="138">
        <v>0</v>
      </c>
      <c r="X2035" s="138">
        <v>0</v>
      </c>
      <c r="Y2035" s="138">
        <v>0</v>
      </c>
      <c r="Z2035" s="139"/>
      <c r="AA2035" s="138">
        <v>0</v>
      </c>
      <c r="AB2035" s="131">
        <v>0</v>
      </c>
    </row>
    <row r="2036" spans="1:28" ht="15" customHeight="1" x14ac:dyDescent="0.25">
      <c r="A2036" s="129" t="str">
        <f>B2036&amp;"-"&amp;COUNTIF($B$3:B2036,B2036)</f>
        <v>558-11</v>
      </c>
      <c r="B2036" s="130">
        <v>558</v>
      </c>
      <c r="C2036" s="130" t="s">
        <v>88</v>
      </c>
      <c r="D2036" s="137">
        <v>44800</v>
      </c>
      <c r="E2036" s="138">
        <v>241.84</v>
      </c>
      <c r="F2036" s="138">
        <v>4.3</v>
      </c>
      <c r="G2036" s="138">
        <v>1</v>
      </c>
      <c r="H2036" s="138">
        <v>0</v>
      </c>
      <c r="I2036" s="138">
        <v>0</v>
      </c>
      <c r="J2036" s="138">
        <v>0</v>
      </c>
      <c r="K2036" s="138">
        <v>0</v>
      </c>
      <c r="L2036" s="139"/>
      <c r="M2036" s="138">
        <v>121.71</v>
      </c>
      <c r="N2036" s="139"/>
      <c r="O2036" s="138">
        <v>9.81</v>
      </c>
      <c r="P2036" s="138">
        <v>14.53</v>
      </c>
      <c r="Q2036" s="138">
        <v>10</v>
      </c>
      <c r="R2036" s="139"/>
      <c r="S2036" s="138">
        <v>146.18</v>
      </c>
      <c r="T2036" s="139"/>
      <c r="U2036" s="138">
        <v>0</v>
      </c>
      <c r="V2036" s="138">
        <v>0</v>
      </c>
      <c r="W2036" s="138">
        <v>0</v>
      </c>
      <c r="X2036" s="138">
        <v>0</v>
      </c>
      <c r="Y2036" s="138">
        <v>0</v>
      </c>
      <c r="Z2036" s="139"/>
      <c r="AA2036" s="138">
        <v>0</v>
      </c>
      <c r="AB2036" s="131">
        <v>0</v>
      </c>
    </row>
    <row r="2037" spans="1:28" ht="15" customHeight="1" x14ac:dyDescent="0.25">
      <c r="A2037" s="129" t="str">
        <f>B2037&amp;"-"&amp;COUNTIF($B$3:B2037,B2037)</f>
        <v>558-12</v>
      </c>
      <c r="B2037" s="130">
        <v>558</v>
      </c>
      <c r="C2037" s="130" t="s">
        <v>88</v>
      </c>
      <c r="D2037" s="137">
        <v>49098</v>
      </c>
      <c r="E2037" s="138">
        <v>2</v>
      </c>
      <c r="F2037" s="138">
        <v>2</v>
      </c>
      <c r="G2037" s="138">
        <v>0</v>
      </c>
      <c r="H2037" s="138">
        <v>0</v>
      </c>
      <c r="I2037" s="138">
        <v>0</v>
      </c>
      <c r="J2037" s="138">
        <v>0</v>
      </c>
      <c r="K2037" s="138">
        <v>0</v>
      </c>
      <c r="L2037" s="139"/>
      <c r="M2037" s="138">
        <v>0</v>
      </c>
      <c r="N2037" s="139"/>
      <c r="O2037" s="138">
        <v>0</v>
      </c>
      <c r="P2037" s="138">
        <v>0</v>
      </c>
      <c r="Q2037" s="138">
        <v>0</v>
      </c>
      <c r="R2037" s="139"/>
      <c r="S2037" s="138">
        <v>1</v>
      </c>
      <c r="T2037" s="139"/>
      <c r="U2037" s="138">
        <v>0</v>
      </c>
      <c r="V2037" s="138">
        <v>0</v>
      </c>
      <c r="W2037" s="138">
        <v>0</v>
      </c>
      <c r="X2037" s="138">
        <v>0</v>
      </c>
      <c r="Y2037" s="138">
        <v>0</v>
      </c>
      <c r="Z2037" s="139"/>
      <c r="AA2037" s="138">
        <v>0</v>
      </c>
      <c r="AB2037" s="131">
        <v>0</v>
      </c>
    </row>
    <row r="2038" spans="1:28" ht="15" customHeight="1" x14ac:dyDescent="0.25">
      <c r="A2038" s="129" t="str">
        <f>B2038&amp;"-"&amp;COUNTIF($B$3:B2038,B2038)</f>
        <v>558-13</v>
      </c>
      <c r="B2038" s="130">
        <v>558</v>
      </c>
      <c r="C2038" s="130" t="s">
        <v>88</v>
      </c>
      <c r="D2038" s="137">
        <v>44933</v>
      </c>
      <c r="E2038" s="138">
        <v>6.06</v>
      </c>
      <c r="F2038" s="138">
        <v>0</v>
      </c>
      <c r="G2038" s="138">
        <v>0</v>
      </c>
      <c r="H2038" s="138">
        <v>0</v>
      </c>
      <c r="I2038" s="138">
        <v>0</v>
      </c>
      <c r="J2038" s="138">
        <v>0</v>
      </c>
      <c r="K2038" s="138">
        <v>0</v>
      </c>
      <c r="L2038" s="139"/>
      <c r="M2038" s="138">
        <v>1</v>
      </c>
      <c r="N2038" s="139"/>
      <c r="O2038" s="138">
        <v>3</v>
      </c>
      <c r="P2038" s="138">
        <v>0.06</v>
      </c>
      <c r="Q2038" s="138">
        <v>0</v>
      </c>
      <c r="R2038" s="139"/>
      <c r="S2038" s="138">
        <v>6.06</v>
      </c>
      <c r="T2038" s="139"/>
      <c r="U2038" s="138">
        <v>0</v>
      </c>
      <c r="V2038" s="138">
        <v>0</v>
      </c>
      <c r="W2038" s="138">
        <v>0</v>
      </c>
      <c r="X2038" s="138">
        <v>0</v>
      </c>
      <c r="Y2038" s="138">
        <v>0</v>
      </c>
      <c r="Z2038" s="139"/>
      <c r="AA2038" s="138">
        <v>0</v>
      </c>
      <c r="AB2038" s="131">
        <v>0</v>
      </c>
    </row>
    <row r="2039" spans="1:28" ht="15" customHeight="1" x14ac:dyDescent="0.25">
      <c r="A2039" s="129" t="str">
        <f>B2039&amp;"-"&amp;COUNTIF($B$3:B2039,B2039)</f>
        <v>558-14</v>
      </c>
      <c r="B2039" s="130">
        <v>558</v>
      </c>
      <c r="C2039" s="130" t="s">
        <v>88</v>
      </c>
      <c r="D2039" s="137">
        <v>45138</v>
      </c>
      <c r="E2039" s="138">
        <v>3.13</v>
      </c>
      <c r="F2039" s="138">
        <v>0</v>
      </c>
      <c r="G2039" s="138">
        <v>0</v>
      </c>
      <c r="H2039" s="138">
        <v>0</v>
      </c>
      <c r="I2039" s="138">
        <v>0</v>
      </c>
      <c r="J2039" s="138">
        <v>0</v>
      </c>
      <c r="K2039" s="138">
        <v>0</v>
      </c>
      <c r="L2039" s="139"/>
      <c r="M2039" s="138">
        <v>0</v>
      </c>
      <c r="N2039" s="139"/>
      <c r="O2039" s="138">
        <v>1</v>
      </c>
      <c r="P2039" s="138">
        <v>0</v>
      </c>
      <c r="Q2039" s="138">
        <v>0</v>
      </c>
      <c r="R2039" s="139"/>
      <c r="S2039" s="138">
        <v>1.1299999999999999</v>
      </c>
      <c r="T2039" s="139"/>
      <c r="U2039" s="138">
        <v>0</v>
      </c>
      <c r="V2039" s="138">
        <v>0</v>
      </c>
      <c r="W2039" s="138">
        <v>0</v>
      </c>
      <c r="X2039" s="138">
        <v>0</v>
      </c>
      <c r="Y2039" s="138">
        <v>0</v>
      </c>
      <c r="Z2039" s="139"/>
      <c r="AA2039" s="138">
        <v>0</v>
      </c>
      <c r="AB2039" s="131">
        <v>0</v>
      </c>
    </row>
    <row r="2040" spans="1:28" ht="15" customHeight="1" x14ac:dyDescent="0.25">
      <c r="A2040" s="129" t="str">
        <f>B2040&amp;"-"&amp;COUNTIF($B$3:B2040,B2040)</f>
        <v>558-15</v>
      </c>
      <c r="B2040" s="130">
        <v>558</v>
      </c>
      <c r="C2040" s="130" t="s">
        <v>88</v>
      </c>
      <c r="D2040" s="137"/>
      <c r="E2040" s="138">
        <v>0</v>
      </c>
      <c r="F2040" s="138">
        <v>0</v>
      </c>
      <c r="G2040" s="138">
        <v>0</v>
      </c>
      <c r="H2040" s="138">
        <v>0</v>
      </c>
      <c r="I2040" s="138">
        <v>0</v>
      </c>
      <c r="J2040" s="138">
        <v>0</v>
      </c>
      <c r="K2040" s="138">
        <v>0</v>
      </c>
      <c r="L2040" s="139"/>
      <c r="M2040" s="138">
        <v>0</v>
      </c>
      <c r="N2040" s="139"/>
      <c r="O2040" s="138">
        <v>0</v>
      </c>
      <c r="P2040" s="138">
        <v>0</v>
      </c>
      <c r="Q2040" s="138">
        <v>0</v>
      </c>
      <c r="R2040" s="139"/>
      <c r="S2040" s="138">
        <v>0</v>
      </c>
      <c r="T2040" s="139"/>
      <c r="U2040" s="138">
        <v>0</v>
      </c>
      <c r="V2040" s="138">
        <v>0</v>
      </c>
      <c r="W2040" s="138">
        <v>0</v>
      </c>
      <c r="X2040" s="138">
        <v>0</v>
      </c>
      <c r="Y2040" s="138">
        <v>0</v>
      </c>
      <c r="Z2040" s="139"/>
      <c r="AA2040" s="138">
        <v>0</v>
      </c>
      <c r="AB2040" s="131">
        <v>0</v>
      </c>
    </row>
    <row r="2041" spans="1:28" ht="15" customHeight="1" x14ac:dyDescent="0.25">
      <c r="A2041" s="129" t="str">
        <f>B2041&amp;"-"&amp;COUNTIF($B$3:B2041,B2041)</f>
        <v>558-16</v>
      </c>
      <c r="B2041" s="130">
        <v>558</v>
      </c>
      <c r="C2041" s="130" t="s">
        <v>88</v>
      </c>
      <c r="D2041" s="137"/>
      <c r="E2041" s="138">
        <v>0</v>
      </c>
      <c r="F2041" s="138">
        <v>0</v>
      </c>
      <c r="G2041" s="138">
        <v>0</v>
      </c>
      <c r="H2041" s="138">
        <v>0</v>
      </c>
      <c r="I2041" s="138">
        <v>0</v>
      </c>
      <c r="J2041" s="138">
        <v>0</v>
      </c>
      <c r="K2041" s="138">
        <v>0</v>
      </c>
      <c r="L2041" s="139"/>
      <c r="M2041" s="138">
        <v>0</v>
      </c>
      <c r="N2041" s="139"/>
      <c r="O2041" s="138">
        <v>0</v>
      </c>
      <c r="P2041" s="138">
        <v>0</v>
      </c>
      <c r="Q2041" s="138">
        <v>0</v>
      </c>
      <c r="R2041" s="139"/>
      <c r="S2041" s="138">
        <v>0</v>
      </c>
      <c r="T2041" s="139"/>
      <c r="U2041" s="138">
        <v>0</v>
      </c>
      <c r="V2041" s="138">
        <v>0</v>
      </c>
      <c r="W2041" s="138">
        <v>0</v>
      </c>
      <c r="X2041" s="138">
        <v>0</v>
      </c>
      <c r="Y2041" s="138">
        <v>0</v>
      </c>
      <c r="Z2041" s="139"/>
      <c r="AA2041" s="138">
        <v>0</v>
      </c>
      <c r="AB2041" s="131">
        <v>0</v>
      </c>
    </row>
    <row r="2042" spans="1:28" ht="15" customHeight="1" x14ac:dyDescent="0.25">
      <c r="A2042" s="129" t="str">
        <f>B2042&amp;"-"&amp;COUNTIF($B$3:B2042,B2042)</f>
        <v>558-17</v>
      </c>
      <c r="B2042" s="130">
        <v>558</v>
      </c>
      <c r="C2042" s="130" t="s">
        <v>88</v>
      </c>
      <c r="D2042" s="137"/>
      <c r="E2042" s="138">
        <v>0</v>
      </c>
      <c r="F2042" s="138">
        <v>0</v>
      </c>
      <c r="G2042" s="138">
        <v>0</v>
      </c>
      <c r="H2042" s="138">
        <v>0</v>
      </c>
      <c r="I2042" s="138">
        <v>0</v>
      </c>
      <c r="J2042" s="138">
        <v>0</v>
      </c>
      <c r="K2042" s="138">
        <v>0</v>
      </c>
      <c r="L2042" s="139"/>
      <c r="M2042" s="138">
        <v>0</v>
      </c>
      <c r="N2042" s="139"/>
      <c r="O2042" s="138">
        <v>0</v>
      </c>
      <c r="P2042" s="138">
        <v>0</v>
      </c>
      <c r="Q2042" s="138">
        <v>0</v>
      </c>
      <c r="R2042" s="139"/>
      <c r="S2042" s="138">
        <v>0</v>
      </c>
      <c r="T2042" s="139"/>
      <c r="U2042" s="138">
        <v>0</v>
      </c>
      <c r="V2042" s="138">
        <v>0</v>
      </c>
      <c r="W2042" s="138">
        <v>0</v>
      </c>
      <c r="X2042" s="138">
        <v>0</v>
      </c>
      <c r="Y2042" s="138">
        <v>0</v>
      </c>
      <c r="Z2042" s="139"/>
      <c r="AA2042" s="138">
        <v>0</v>
      </c>
      <c r="AB2042" s="131">
        <v>0</v>
      </c>
    </row>
    <row r="2043" spans="1:28" ht="15" customHeight="1" x14ac:dyDescent="0.25">
      <c r="A2043" s="129" t="str">
        <f>B2043&amp;"-"&amp;COUNTIF($B$3:B2043,B2043)</f>
        <v>558-18</v>
      </c>
      <c r="B2043" s="130">
        <v>558</v>
      </c>
      <c r="C2043" s="130" t="s">
        <v>88</v>
      </c>
      <c r="D2043" s="137"/>
      <c r="E2043" s="138">
        <v>0</v>
      </c>
      <c r="F2043" s="138">
        <v>0</v>
      </c>
      <c r="G2043" s="138">
        <v>0</v>
      </c>
      <c r="H2043" s="138">
        <v>0</v>
      </c>
      <c r="I2043" s="138">
        <v>0</v>
      </c>
      <c r="J2043" s="138">
        <v>0</v>
      </c>
      <c r="K2043" s="138">
        <v>0</v>
      </c>
      <c r="L2043" s="139"/>
      <c r="M2043" s="138">
        <v>0</v>
      </c>
      <c r="N2043" s="139"/>
      <c r="O2043" s="138">
        <v>0</v>
      </c>
      <c r="P2043" s="138">
        <v>0</v>
      </c>
      <c r="Q2043" s="138">
        <v>0</v>
      </c>
      <c r="R2043" s="139"/>
      <c r="S2043" s="138">
        <v>0</v>
      </c>
      <c r="T2043" s="139"/>
      <c r="U2043" s="138">
        <v>0</v>
      </c>
      <c r="V2043" s="138">
        <v>0</v>
      </c>
      <c r="W2043" s="138">
        <v>0</v>
      </c>
      <c r="X2043" s="138">
        <v>0</v>
      </c>
      <c r="Y2043" s="138">
        <v>0</v>
      </c>
      <c r="Z2043" s="139"/>
      <c r="AA2043" s="138">
        <v>0</v>
      </c>
      <c r="AB2043" s="131">
        <v>0</v>
      </c>
    </row>
    <row r="2044" spans="1:28" ht="15" customHeight="1" x14ac:dyDescent="0.25">
      <c r="A2044" s="129" t="str">
        <f>B2044&amp;"-"&amp;COUNTIF($B$3:B2044,B2044)</f>
        <v>558-19</v>
      </c>
      <c r="B2044" s="130">
        <v>558</v>
      </c>
      <c r="C2044" s="130" t="s">
        <v>88</v>
      </c>
      <c r="D2044" s="137"/>
      <c r="E2044" s="138">
        <v>0</v>
      </c>
      <c r="F2044" s="138">
        <v>0</v>
      </c>
      <c r="G2044" s="138">
        <v>0</v>
      </c>
      <c r="H2044" s="138">
        <v>0</v>
      </c>
      <c r="I2044" s="138">
        <v>0</v>
      </c>
      <c r="J2044" s="138">
        <v>0</v>
      </c>
      <c r="K2044" s="138">
        <v>0</v>
      </c>
      <c r="L2044" s="139"/>
      <c r="M2044" s="138">
        <v>0</v>
      </c>
      <c r="N2044" s="139"/>
      <c r="O2044" s="138">
        <v>0</v>
      </c>
      <c r="P2044" s="138">
        <v>0</v>
      </c>
      <c r="Q2044" s="138">
        <v>0</v>
      </c>
      <c r="R2044" s="139"/>
      <c r="S2044" s="138">
        <v>0</v>
      </c>
      <c r="T2044" s="139"/>
      <c r="U2044" s="138">
        <v>0</v>
      </c>
      <c r="V2044" s="138">
        <v>0</v>
      </c>
      <c r="W2044" s="138">
        <v>0</v>
      </c>
      <c r="X2044" s="138">
        <v>0</v>
      </c>
      <c r="Y2044" s="138">
        <v>0</v>
      </c>
      <c r="Z2044" s="139"/>
      <c r="AA2044" s="138">
        <v>0</v>
      </c>
      <c r="AB2044" s="131">
        <v>0</v>
      </c>
    </row>
    <row r="2045" spans="1:28" ht="15" customHeight="1" x14ac:dyDescent="0.25">
      <c r="A2045" s="129" t="str">
        <f>B2045&amp;"-"&amp;COUNTIF($B$3:B2045,B2045)</f>
        <v>558-20</v>
      </c>
      <c r="B2045" s="130">
        <v>558</v>
      </c>
      <c r="C2045" s="130" t="s">
        <v>88</v>
      </c>
      <c r="D2045" s="137"/>
      <c r="E2045" s="138">
        <v>0</v>
      </c>
      <c r="F2045" s="138">
        <v>0</v>
      </c>
      <c r="G2045" s="138">
        <v>0</v>
      </c>
      <c r="H2045" s="138">
        <v>0</v>
      </c>
      <c r="I2045" s="138">
        <v>0</v>
      </c>
      <c r="J2045" s="138">
        <v>0</v>
      </c>
      <c r="K2045" s="138">
        <v>0</v>
      </c>
      <c r="L2045" s="139"/>
      <c r="M2045" s="138">
        <v>0</v>
      </c>
      <c r="N2045" s="139"/>
      <c r="O2045" s="138">
        <v>0</v>
      </c>
      <c r="P2045" s="138">
        <v>0</v>
      </c>
      <c r="Q2045" s="138">
        <v>0</v>
      </c>
      <c r="R2045" s="139"/>
      <c r="S2045" s="138">
        <v>0</v>
      </c>
      <c r="T2045" s="139"/>
      <c r="U2045" s="138">
        <v>0</v>
      </c>
      <c r="V2045" s="138">
        <v>0</v>
      </c>
      <c r="W2045" s="138">
        <v>0</v>
      </c>
      <c r="X2045" s="138">
        <v>0</v>
      </c>
      <c r="Y2045" s="138">
        <v>0</v>
      </c>
      <c r="Z2045" s="139"/>
      <c r="AA2045" s="138">
        <v>0</v>
      </c>
      <c r="AB2045" s="131">
        <v>0</v>
      </c>
    </row>
    <row r="2046" spans="1:28" ht="15" customHeight="1" x14ac:dyDescent="0.25">
      <c r="A2046" s="129" t="str">
        <f>B2046&amp;"-"&amp;COUNTIF($B$3:B2046,B2046)</f>
        <v>558-21</v>
      </c>
      <c r="B2046" s="130">
        <v>558</v>
      </c>
      <c r="C2046" s="130" t="s">
        <v>88</v>
      </c>
      <c r="D2046" s="137"/>
      <c r="E2046" s="138">
        <v>0</v>
      </c>
      <c r="F2046" s="138">
        <v>0</v>
      </c>
      <c r="G2046" s="138">
        <v>0</v>
      </c>
      <c r="H2046" s="138">
        <v>0</v>
      </c>
      <c r="I2046" s="138">
        <v>0</v>
      </c>
      <c r="J2046" s="138">
        <v>0</v>
      </c>
      <c r="K2046" s="138">
        <v>0</v>
      </c>
      <c r="L2046" s="139"/>
      <c r="M2046" s="138">
        <v>0</v>
      </c>
      <c r="N2046" s="139"/>
      <c r="O2046" s="138">
        <v>0</v>
      </c>
      <c r="P2046" s="138">
        <v>0</v>
      </c>
      <c r="Q2046" s="138">
        <v>0</v>
      </c>
      <c r="R2046" s="139"/>
      <c r="S2046" s="138">
        <v>0</v>
      </c>
      <c r="T2046" s="139"/>
      <c r="U2046" s="138">
        <v>0</v>
      </c>
      <c r="V2046" s="138">
        <v>0</v>
      </c>
      <c r="W2046" s="138">
        <v>0</v>
      </c>
      <c r="X2046" s="138">
        <v>0</v>
      </c>
      <c r="Y2046" s="138">
        <v>0</v>
      </c>
      <c r="Z2046" s="139"/>
      <c r="AA2046" s="138">
        <v>0</v>
      </c>
      <c r="AB2046" s="131">
        <v>0</v>
      </c>
    </row>
    <row r="2047" spans="1:28" ht="15" customHeight="1" x14ac:dyDescent="0.25">
      <c r="A2047" s="129" t="str">
        <f>B2047&amp;"-"&amp;COUNTIF($B$3:B2047,B2047)</f>
        <v>558-22</v>
      </c>
      <c r="B2047" s="130">
        <v>558</v>
      </c>
      <c r="C2047" s="130" t="s">
        <v>88</v>
      </c>
      <c r="D2047" s="137"/>
      <c r="E2047" s="138">
        <v>0</v>
      </c>
      <c r="F2047" s="138">
        <v>0</v>
      </c>
      <c r="G2047" s="138">
        <v>0</v>
      </c>
      <c r="H2047" s="138">
        <v>0</v>
      </c>
      <c r="I2047" s="138">
        <v>0</v>
      </c>
      <c r="J2047" s="138">
        <v>0</v>
      </c>
      <c r="K2047" s="138">
        <v>0</v>
      </c>
      <c r="L2047" s="139"/>
      <c r="M2047" s="138">
        <v>0</v>
      </c>
      <c r="N2047" s="139"/>
      <c r="O2047" s="138">
        <v>0</v>
      </c>
      <c r="P2047" s="138">
        <v>0</v>
      </c>
      <c r="Q2047" s="138">
        <v>0</v>
      </c>
      <c r="R2047" s="139"/>
      <c r="S2047" s="138">
        <v>0</v>
      </c>
      <c r="T2047" s="139"/>
      <c r="U2047" s="138">
        <v>0</v>
      </c>
      <c r="V2047" s="138">
        <v>0</v>
      </c>
      <c r="W2047" s="138">
        <v>0</v>
      </c>
      <c r="X2047" s="138">
        <v>0</v>
      </c>
      <c r="Y2047" s="138">
        <v>0</v>
      </c>
      <c r="Z2047" s="139"/>
      <c r="AA2047" s="138">
        <v>0</v>
      </c>
      <c r="AB2047" s="131">
        <v>0</v>
      </c>
    </row>
    <row r="2048" spans="1:28" ht="15" customHeight="1" x14ac:dyDescent="0.25">
      <c r="A2048" s="129" t="str">
        <f>B2048&amp;"-"&amp;COUNTIF($B$3:B2048,B2048)</f>
        <v>558-23</v>
      </c>
      <c r="B2048" s="130">
        <v>558</v>
      </c>
      <c r="C2048" s="130" t="s">
        <v>88</v>
      </c>
      <c r="D2048" s="137"/>
      <c r="E2048" s="138">
        <v>0</v>
      </c>
      <c r="F2048" s="138">
        <v>0</v>
      </c>
      <c r="G2048" s="138">
        <v>0</v>
      </c>
      <c r="H2048" s="138">
        <v>0</v>
      </c>
      <c r="I2048" s="138">
        <v>0</v>
      </c>
      <c r="J2048" s="138">
        <v>0</v>
      </c>
      <c r="K2048" s="138">
        <v>0</v>
      </c>
      <c r="L2048" s="139"/>
      <c r="M2048" s="138">
        <v>0</v>
      </c>
      <c r="N2048" s="139"/>
      <c r="O2048" s="138">
        <v>0</v>
      </c>
      <c r="P2048" s="138">
        <v>0</v>
      </c>
      <c r="Q2048" s="138">
        <v>0</v>
      </c>
      <c r="R2048" s="139"/>
      <c r="S2048" s="138">
        <v>0</v>
      </c>
      <c r="T2048" s="139"/>
      <c r="U2048" s="138">
        <v>0</v>
      </c>
      <c r="V2048" s="138">
        <v>0</v>
      </c>
      <c r="W2048" s="138">
        <v>0</v>
      </c>
      <c r="X2048" s="138">
        <v>0</v>
      </c>
      <c r="Y2048" s="138">
        <v>0</v>
      </c>
      <c r="Z2048" s="139"/>
      <c r="AA2048" s="138">
        <v>0</v>
      </c>
      <c r="AB2048" s="131">
        <v>0</v>
      </c>
    </row>
    <row r="2049" spans="1:28" ht="15" customHeight="1" x14ac:dyDescent="0.25">
      <c r="A2049" s="129" t="str">
        <f>B2049&amp;"-"&amp;COUNTIF($B$3:B2049,B2049)</f>
        <v>558-24</v>
      </c>
      <c r="B2049" s="130">
        <v>558</v>
      </c>
      <c r="C2049" s="130" t="s">
        <v>88</v>
      </c>
      <c r="D2049" s="137"/>
      <c r="E2049" s="138">
        <v>0</v>
      </c>
      <c r="F2049" s="138">
        <v>0</v>
      </c>
      <c r="G2049" s="138">
        <v>0</v>
      </c>
      <c r="H2049" s="138">
        <v>0</v>
      </c>
      <c r="I2049" s="138">
        <v>0</v>
      </c>
      <c r="J2049" s="138">
        <v>0</v>
      </c>
      <c r="K2049" s="138">
        <v>0</v>
      </c>
      <c r="L2049" s="139"/>
      <c r="M2049" s="138">
        <v>0</v>
      </c>
      <c r="N2049" s="139"/>
      <c r="O2049" s="138">
        <v>0</v>
      </c>
      <c r="P2049" s="138">
        <v>0</v>
      </c>
      <c r="Q2049" s="138">
        <v>0</v>
      </c>
      <c r="R2049" s="139"/>
      <c r="S2049" s="138">
        <v>0</v>
      </c>
      <c r="T2049" s="139"/>
      <c r="U2049" s="138">
        <v>0</v>
      </c>
      <c r="V2049" s="138">
        <v>0</v>
      </c>
      <c r="W2049" s="138">
        <v>0</v>
      </c>
      <c r="X2049" s="138">
        <v>0</v>
      </c>
      <c r="Y2049" s="138">
        <v>0</v>
      </c>
      <c r="Z2049" s="139"/>
      <c r="AA2049" s="138">
        <v>0</v>
      </c>
      <c r="AB2049" s="131">
        <v>0</v>
      </c>
    </row>
    <row r="2050" spans="1:28" ht="15" customHeight="1" x14ac:dyDescent="0.25">
      <c r="A2050" s="129" t="str">
        <f>B2050&amp;"-"&amp;COUNTIF($B$3:B2050,B2050)</f>
        <v>558-25</v>
      </c>
      <c r="B2050" s="130">
        <v>558</v>
      </c>
      <c r="C2050" s="130" t="s">
        <v>88</v>
      </c>
      <c r="D2050" s="137"/>
      <c r="E2050" s="138">
        <v>0</v>
      </c>
      <c r="F2050" s="138">
        <v>0</v>
      </c>
      <c r="G2050" s="138">
        <v>0</v>
      </c>
      <c r="H2050" s="138">
        <v>0</v>
      </c>
      <c r="I2050" s="138">
        <v>0</v>
      </c>
      <c r="J2050" s="138">
        <v>0</v>
      </c>
      <c r="K2050" s="138">
        <v>0</v>
      </c>
      <c r="L2050" s="139"/>
      <c r="M2050" s="138">
        <v>0</v>
      </c>
      <c r="N2050" s="139"/>
      <c r="O2050" s="138">
        <v>0</v>
      </c>
      <c r="P2050" s="138">
        <v>0</v>
      </c>
      <c r="Q2050" s="138">
        <v>0</v>
      </c>
      <c r="R2050" s="139"/>
      <c r="S2050" s="138">
        <v>0</v>
      </c>
      <c r="T2050" s="139"/>
      <c r="U2050" s="138">
        <v>0</v>
      </c>
      <c r="V2050" s="138">
        <v>0</v>
      </c>
      <c r="W2050" s="138">
        <v>0</v>
      </c>
      <c r="X2050" s="138">
        <v>0</v>
      </c>
      <c r="Y2050" s="138">
        <v>0</v>
      </c>
      <c r="Z2050" s="139"/>
      <c r="AA2050" s="138">
        <v>0</v>
      </c>
      <c r="AB2050" s="131">
        <v>0</v>
      </c>
    </row>
    <row r="2051" spans="1:28" ht="15" customHeight="1" x14ac:dyDescent="0.25">
      <c r="A2051" s="129" t="str">
        <f>B2051&amp;"-"&amp;COUNTIF($B$3:B2051,B2051)</f>
        <v>558-26</v>
      </c>
      <c r="B2051" s="130">
        <v>558</v>
      </c>
      <c r="C2051" s="130" t="s">
        <v>88</v>
      </c>
      <c r="D2051" s="137"/>
      <c r="E2051" s="138">
        <v>0</v>
      </c>
      <c r="F2051" s="138">
        <v>0</v>
      </c>
      <c r="G2051" s="138">
        <v>0</v>
      </c>
      <c r="H2051" s="138">
        <v>0</v>
      </c>
      <c r="I2051" s="138">
        <v>0</v>
      </c>
      <c r="J2051" s="138">
        <v>0</v>
      </c>
      <c r="K2051" s="138">
        <v>0</v>
      </c>
      <c r="L2051" s="139"/>
      <c r="M2051" s="138">
        <v>0</v>
      </c>
      <c r="N2051" s="139"/>
      <c r="O2051" s="138">
        <v>0</v>
      </c>
      <c r="P2051" s="138">
        <v>0</v>
      </c>
      <c r="Q2051" s="138">
        <v>0</v>
      </c>
      <c r="R2051" s="139"/>
      <c r="S2051" s="138">
        <v>0</v>
      </c>
      <c r="T2051" s="139"/>
      <c r="U2051" s="138">
        <v>0</v>
      </c>
      <c r="V2051" s="138">
        <v>0</v>
      </c>
      <c r="W2051" s="138">
        <v>0</v>
      </c>
      <c r="X2051" s="138">
        <v>0</v>
      </c>
      <c r="Y2051" s="138">
        <v>0</v>
      </c>
      <c r="Z2051" s="139"/>
      <c r="AA2051" s="138">
        <v>0</v>
      </c>
      <c r="AB2051" s="131">
        <v>0</v>
      </c>
    </row>
    <row r="2052" spans="1:28" ht="15" customHeight="1" x14ac:dyDescent="0.25">
      <c r="A2052" s="129" t="str">
        <f>B2052&amp;"-"&amp;COUNTIF($B$3:B2052,B2052)</f>
        <v>558-27</v>
      </c>
      <c r="B2052" s="130">
        <v>558</v>
      </c>
      <c r="C2052" s="130" t="s">
        <v>88</v>
      </c>
      <c r="D2052" s="137"/>
      <c r="E2052" s="138">
        <v>0</v>
      </c>
      <c r="F2052" s="138">
        <v>0</v>
      </c>
      <c r="G2052" s="138">
        <v>0</v>
      </c>
      <c r="H2052" s="138">
        <v>0</v>
      </c>
      <c r="I2052" s="138">
        <v>0</v>
      </c>
      <c r="J2052" s="138">
        <v>0</v>
      </c>
      <c r="K2052" s="138">
        <v>0</v>
      </c>
      <c r="L2052" s="139"/>
      <c r="M2052" s="138">
        <v>0</v>
      </c>
      <c r="N2052" s="139"/>
      <c r="O2052" s="138">
        <v>0</v>
      </c>
      <c r="P2052" s="138">
        <v>0</v>
      </c>
      <c r="Q2052" s="138">
        <v>0</v>
      </c>
      <c r="R2052" s="139"/>
      <c r="S2052" s="138">
        <v>0</v>
      </c>
      <c r="T2052" s="139"/>
      <c r="U2052" s="138">
        <v>0</v>
      </c>
      <c r="V2052" s="138">
        <v>0</v>
      </c>
      <c r="W2052" s="138">
        <v>0</v>
      </c>
      <c r="X2052" s="138">
        <v>0</v>
      </c>
      <c r="Y2052" s="138">
        <v>0</v>
      </c>
      <c r="Z2052" s="139"/>
      <c r="AA2052" s="138">
        <v>0</v>
      </c>
      <c r="AB2052" s="131">
        <v>0</v>
      </c>
    </row>
    <row r="2053" spans="1:28" ht="15" customHeight="1" x14ac:dyDescent="0.25">
      <c r="A2053" s="129" t="str">
        <f>B2053&amp;"-"&amp;COUNTIF($B$3:B2053,B2053)</f>
        <v>558-28</v>
      </c>
      <c r="B2053" s="130">
        <v>558</v>
      </c>
      <c r="C2053" s="130" t="s">
        <v>88</v>
      </c>
      <c r="D2053" s="137"/>
      <c r="E2053" s="138">
        <v>0</v>
      </c>
      <c r="F2053" s="138">
        <v>0</v>
      </c>
      <c r="G2053" s="138">
        <v>0</v>
      </c>
      <c r="H2053" s="138">
        <v>0</v>
      </c>
      <c r="I2053" s="138">
        <v>0</v>
      </c>
      <c r="J2053" s="138">
        <v>0</v>
      </c>
      <c r="K2053" s="138">
        <v>0</v>
      </c>
      <c r="L2053" s="139"/>
      <c r="M2053" s="138">
        <v>0</v>
      </c>
      <c r="N2053" s="139"/>
      <c r="O2053" s="138">
        <v>0</v>
      </c>
      <c r="P2053" s="138">
        <v>0</v>
      </c>
      <c r="Q2053" s="138">
        <v>0</v>
      </c>
      <c r="R2053" s="139"/>
      <c r="S2053" s="138">
        <v>0</v>
      </c>
      <c r="T2053" s="139"/>
      <c r="U2053" s="138">
        <v>0</v>
      </c>
      <c r="V2053" s="138">
        <v>0</v>
      </c>
      <c r="W2053" s="138">
        <v>0</v>
      </c>
      <c r="X2053" s="138">
        <v>0</v>
      </c>
      <c r="Y2053" s="138">
        <v>0</v>
      </c>
      <c r="Z2053" s="139"/>
      <c r="AA2053" s="138">
        <v>0</v>
      </c>
      <c r="AB2053" s="131">
        <v>0</v>
      </c>
    </row>
    <row r="2054" spans="1:28" ht="15" customHeight="1" x14ac:dyDescent="0.25">
      <c r="A2054" s="129" t="str">
        <f>B2054&amp;"-"&amp;COUNTIF($B$3:B2054,B2054)</f>
        <v>559-1</v>
      </c>
      <c r="B2054" s="130">
        <v>559</v>
      </c>
      <c r="C2054" s="130" t="s">
        <v>89</v>
      </c>
      <c r="D2054" s="137">
        <v>43752</v>
      </c>
      <c r="E2054" s="138">
        <v>486.73</v>
      </c>
      <c r="F2054" s="138">
        <v>0</v>
      </c>
      <c r="G2054" s="138">
        <v>0</v>
      </c>
      <c r="H2054" s="138">
        <v>0</v>
      </c>
      <c r="I2054" s="138">
        <v>0</v>
      </c>
      <c r="J2054" s="138">
        <v>0</v>
      </c>
      <c r="K2054" s="138">
        <v>0</v>
      </c>
      <c r="L2054" s="139"/>
      <c r="M2054" s="138">
        <v>486.73</v>
      </c>
      <c r="N2054" s="139"/>
      <c r="O2054" s="138">
        <v>0</v>
      </c>
      <c r="P2054" s="138">
        <v>0</v>
      </c>
      <c r="Q2054" s="138">
        <v>0</v>
      </c>
      <c r="R2054" s="139"/>
      <c r="S2054" s="138">
        <v>267.95999999999998</v>
      </c>
      <c r="T2054" s="139"/>
      <c r="U2054" s="138">
        <v>0</v>
      </c>
      <c r="V2054" s="138">
        <v>0</v>
      </c>
      <c r="W2054" s="138">
        <v>0</v>
      </c>
      <c r="X2054" s="138">
        <v>0</v>
      </c>
      <c r="Y2054" s="138">
        <v>0</v>
      </c>
      <c r="Z2054" s="139"/>
      <c r="AA2054" s="138">
        <v>0</v>
      </c>
      <c r="AB2054" s="131">
        <v>0</v>
      </c>
    </row>
    <row r="2055" spans="1:28" ht="15" customHeight="1" x14ac:dyDescent="0.25">
      <c r="A2055" s="129" t="str">
        <f>B2055&amp;"-"&amp;COUNTIF($B$3:B2055,B2055)</f>
        <v>559-2</v>
      </c>
      <c r="B2055" s="130">
        <v>559</v>
      </c>
      <c r="C2055" s="130" t="s">
        <v>89</v>
      </c>
      <c r="D2055" s="137">
        <v>47332</v>
      </c>
      <c r="E2055" s="138">
        <v>1</v>
      </c>
      <c r="F2055" s="138">
        <v>0</v>
      </c>
      <c r="G2055" s="138">
        <v>0</v>
      </c>
      <c r="H2055" s="138">
        <v>0</v>
      </c>
      <c r="I2055" s="138">
        <v>0</v>
      </c>
      <c r="J2055" s="138">
        <v>0</v>
      </c>
      <c r="K2055" s="138">
        <v>0</v>
      </c>
      <c r="L2055" s="139"/>
      <c r="M2055" s="138">
        <v>1</v>
      </c>
      <c r="N2055" s="139"/>
      <c r="O2055" s="138">
        <v>0</v>
      </c>
      <c r="P2055" s="138">
        <v>0</v>
      </c>
      <c r="Q2055" s="138">
        <v>0</v>
      </c>
      <c r="R2055" s="139"/>
      <c r="S2055" s="138">
        <v>1</v>
      </c>
      <c r="T2055" s="139"/>
      <c r="U2055" s="138">
        <v>0</v>
      </c>
      <c r="V2055" s="138">
        <v>0</v>
      </c>
      <c r="W2055" s="138">
        <v>0</v>
      </c>
      <c r="X2055" s="138">
        <v>0</v>
      </c>
      <c r="Y2055" s="138">
        <v>0</v>
      </c>
      <c r="Z2055" s="139"/>
      <c r="AA2055" s="138">
        <v>0</v>
      </c>
      <c r="AB2055" s="131">
        <v>0</v>
      </c>
    </row>
    <row r="2056" spans="1:28" ht="15" customHeight="1" x14ac:dyDescent="0.25">
      <c r="A2056" s="129" t="str">
        <f>B2056&amp;"-"&amp;COUNTIF($B$3:B2056,B2056)</f>
        <v>559-3</v>
      </c>
      <c r="B2056" s="130">
        <v>559</v>
      </c>
      <c r="C2056" s="130" t="s">
        <v>89</v>
      </c>
      <c r="D2056" s="137">
        <v>44412</v>
      </c>
      <c r="E2056" s="138">
        <v>1</v>
      </c>
      <c r="F2056" s="138">
        <v>0</v>
      </c>
      <c r="G2056" s="138">
        <v>0</v>
      </c>
      <c r="H2056" s="138">
        <v>0</v>
      </c>
      <c r="I2056" s="138">
        <v>0</v>
      </c>
      <c r="J2056" s="138">
        <v>0</v>
      </c>
      <c r="K2056" s="138">
        <v>0</v>
      </c>
      <c r="L2056" s="139"/>
      <c r="M2056" s="138">
        <v>1</v>
      </c>
      <c r="N2056" s="139"/>
      <c r="O2056" s="138">
        <v>0</v>
      </c>
      <c r="P2056" s="138">
        <v>0</v>
      </c>
      <c r="Q2056" s="138">
        <v>0</v>
      </c>
      <c r="R2056" s="139"/>
      <c r="S2056" s="138">
        <v>1</v>
      </c>
      <c r="T2056" s="139"/>
      <c r="U2056" s="138">
        <v>0</v>
      </c>
      <c r="V2056" s="138">
        <v>0</v>
      </c>
      <c r="W2056" s="138">
        <v>0</v>
      </c>
      <c r="X2056" s="138">
        <v>0</v>
      </c>
      <c r="Y2056" s="138">
        <v>0</v>
      </c>
      <c r="Z2056" s="139"/>
      <c r="AA2056" s="138">
        <v>0</v>
      </c>
      <c r="AB2056" s="131">
        <v>0</v>
      </c>
    </row>
    <row r="2057" spans="1:28" ht="15" customHeight="1" x14ac:dyDescent="0.25">
      <c r="A2057" s="129" t="str">
        <f>B2057&amp;"-"&amp;COUNTIF($B$3:B2057,B2057)</f>
        <v>559-4</v>
      </c>
      <c r="B2057" s="130">
        <v>559</v>
      </c>
      <c r="C2057" s="130" t="s">
        <v>89</v>
      </c>
      <c r="D2057" s="137">
        <v>44511</v>
      </c>
      <c r="E2057" s="138">
        <v>0.65</v>
      </c>
      <c r="F2057" s="138">
        <v>0</v>
      </c>
      <c r="G2057" s="138">
        <v>0</v>
      </c>
      <c r="H2057" s="138">
        <v>0</v>
      </c>
      <c r="I2057" s="138">
        <v>0</v>
      </c>
      <c r="J2057" s="138">
        <v>0</v>
      </c>
      <c r="K2057" s="138">
        <v>0</v>
      </c>
      <c r="L2057" s="139"/>
      <c r="M2057" s="138">
        <v>0.65</v>
      </c>
      <c r="N2057" s="139"/>
      <c r="O2057" s="138">
        <v>0</v>
      </c>
      <c r="P2057" s="138">
        <v>0</v>
      </c>
      <c r="Q2057" s="138">
        <v>0</v>
      </c>
      <c r="R2057" s="139"/>
      <c r="S2057" s="138">
        <v>0</v>
      </c>
      <c r="T2057" s="139"/>
      <c r="U2057" s="138">
        <v>0</v>
      </c>
      <c r="V2057" s="138">
        <v>0</v>
      </c>
      <c r="W2057" s="138">
        <v>0</v>
      </c>
      <c r="X2057" s="138">
        <v>0</v>
      </c>
      <c r="Y2057" s="138">
        <v>0</v>
      </c>
      <c r="Z2057" s="139"/>
      <c r="AA2057" s="138">
        <v>0</v>
      </c>
      <c r="AB2057" s="131">
        <v>0</v>
      </c>
    </row>
    <row r="2058" spans="1:28" ht="15" customHeight="1" x14ac:dyDescent="0.25">
      <c r="A2058" s="129" t="str">
        <f>B2058&amp;"-"&amp;COUNTIF($B$3:B2058,B2058)</f>
        <v>559-5</v>
      </c>
      <c r="B2058" s="130">
        <v>559</v>
      </c>
      <c r="C2058" s="130" t="s">
        <v>89</v>
      </c>
      <c r="D2058" s="137">
        <v>44578</v>
      </c>
      <c r="E2058" s="138">
        <v>0.74</v>
      </c>
      <c r="F2058" s="138">
        <v>0</v>
      </c>
      <c r="G2058" s="138">
        <v>0</v>
      </c>
      <c r="H2058" s="138">
        <v>0</v>
      </c>
      <c r="I2058" s="138">
        <v>0</v>
      </c>
      <c r="J2058" s="138">
        <v>0</v>
      </c>
      <c r="K2058" s="138">
        <v>0</v>
      </c>
      <c r="L2058" s="139"/>
      <c r="M2058" s="138">
        <v>0.74</v>
      </c>
      <c r="N2058" s="139"/>
      <c r="O2058" s="138">
        <v>0</v>
      </c>
      <c r="P2058" s="138">
        <v>0</v>
      </c>
      <c r="Q2058" s="138">
        <v>0</v>
      </c>
      <c r="R2058" s="139"/>
      <c r="S2058" s="138">
        <v>0.74</v>
      </c>
      <c r="T2058" s="139"/>
      <c r="U2058" s="138">
        <v>0</v>
      </c>
      <c r="V2058" s="138">
        <v>0</v>
      </c>
      <c r="W2058" s="138">
        <v>0</v>
      </c>
      <c r="X2058" s="138">
        <v>0</v>
      </c>
      <c r="Y2058" s="138">
        <v>0</v>
      </c>
      <c r="Z2058" s="139"/>
      <c r="AA2058" s="138">
        <v>0</v>
      </c>
      <c r="AB2058" s="131">
        <v>0</v>
      </c>
    </row>
    <row r="2059" spans="1:28" ht="15" customHeight="1" x14ac:dyDescent="0.25">
      <c r="A2059" s="129" t="str">
        <f>B2059&amp;"-"&amp;COUNTIF($B$3:B2059,B2059)</f>
        <v>559-6</v>
      </c>
      <c r="B2059" s="130">
        <v>559</v>
      </c>
      <c r="C2059" s="130" t="s">
        <v>89</v>
      </c>
      <c r="D2059" s="137">
        <v>47373</v>
      </c>
      <c r="E2059" s="138">
        <v>1</v>
      </c>
      <c r="F2059" s="138">
        <v>0</v>
      </c>
      <c r="G2059" s="138">
        <v>0</v>
      </c>
      <c r="H2059" s="138">
        <v>0</v>
      </c>
      <c r="I2059" s="138">
        <v>0</v>
      </c>
      <c r="J2059" s="138">
        <v>0</v>
      </c>
      <c r="K2059" s="138">
        <v>0</v>
      </c>
      <c r="L2059" s="139"/>
      <c r="M2059" s="138">
        <v>1</v>
      </c>
      <c r="N2059" s="139"/>
      <c r="O2059" s="138">
        <v>0</v>
      </c>
      <c r="P2059" s="138">
        <v>0</v>
      </c>
      <c r="Q2059" s="138">
        <v>0</v>
      </c>
      <c r="R2059" s="139"/>
      <c r="S2059" s="138">
        <v>0</v>
      </c>
      <c r="T2059" s="139"/>
      <c r="U2059" s="138">
        <v>0</v>
      </c>
      <c r="V2059" s="138">
        <v>0</v>
      </c>
      <c r="W2059" s="138">
        <v>0</v>
      </c>
      <c r="X2059" s="138">
        <v>0</v>
      </c>
      <c r="Y2059" s="138">
        <v>0</v>
      </c>
      <c r="Z2059" s="139"/>
      <c r="AA2059" s="138">
        <v>0</v>
      </c>
      <c r="AB2059" s="131">
        <v>0</v>
      </c>
    </row>
    <row r="2060" spans="1:28" ht="15" customHeight="1" x14ac:dyDescent="0.25">
      <c r="A2060" s="129" t="str">
        <f>B2060&amp;"-"&amp;COUNTIF($B$3:B2060,B2060)</f>
        <v>559-7</v>
      </c>
      <c r="B2060" s="130">
        <v>559</v>
      </c>
      <c r="C2060" s="130" t="s">
        <v>89</v>
      </c>
      <c r="D2060" s="137"/>
      <c r="E2060" s="138">
        <v>0</v>
      </c>
      <c r="F2060" s="138">
        <v>0</v>
      </c>
      <c r="G2060" s="138">
        <v>0</v>
      </c>
      <c r="H2060" s="138">
        <v>0</v>
      </c>
      <c r="I2060" s="138">
        <v>0</v>
      </c>
      <c r="J2060" s="138">
        <v>0</v>
      </c>
      <c r="K2060" s="138">
        <v>0</v>
      </c>
      <c r="L2060" s="139"/>
      <c r="M2060" s="138">
        <v>0</v>
      </c>
      <c r="N2060" s="139"/>
      <c r="O2060" s="138">
        <v>0</v>
      </c>
      <c r="P2060" s="138">
        <v>0</v>
      </c>
      <c r="Q2060" s="138">
        <v>0</v>
      </c>
      <c r="R2060" s="139"/>
      <c r="S2060" s="138">
        <v>0</v>
      </c>
      <c r="T2060" s="139"/>
      <c r="U2060" s="138">
        <v>0</v>
      </c>
      <c r="V2060" s="138">
        <v>0</v>
      </c>
      <c r="W2060" s="138">
        <v>0</v>
      </c>
      <c r="X2060" s="138">
        <v>0</v>
      </c>
      <c r="Y2060" s="138">
        <v>0</v>
      </c>
      <c r="Z2060" s="139"/>
      <c r="AA2060" s="138">
        <v>0</v>
      </c>
      <c r="AB2060" s="131">
        <v>0</v>
      </c>
    </row>
    <row r="2061" spans="1:28" ht="15" customHeight="1" x14ac:dyDescent="0.25">
      <c r="A2061" s="129" t="str">
        <f>B2061&amp;"-"&amp;COUNTIF($B$3:B2061,B2061)</f>
        <v>559-8</v>
      </c>
      <c r="B2061" s="130">
        <v>559</v>
      </c>
      <c r="C2061" s="130" t="s">
        <v>89</v>
      </c>
      <c r="D2061" s="137"/>
      <c r="E2061" s="138">
        <v>0</v>
      </c>
      <c r="F2061" s="138">
        <v>0</v>
      </c>
      <c r="G2061" s="138">
        <v>0</v>
      </c>
      <c r="H2061" s="138">
        <v>0</v>
      </c>
      <c r="I2061" s="138">
        <v>0</v>
      </c>
      <c r="J2061" s="138">
        <v>0</v>
      </c>
      <c r="K2061" s="138">
        <v>0</v>
      </c>
      <c r="L2061" s="139"/>
      <c r="M2061" s="138">
        <v>0</v>
      </c>
      <c r="N2061" s="139"/>
      <c r="O2061" s="138">
        <v>0</v>
      </c>
      <c r="P2061" s="138">
        <v>0</v>
      </c>
      <c r="Q2061" s="138">
        <v>0</v>
      </c>
      <c r="R2061" s="139"/>
      <c r="S2061" s="138">
        <v>0</v>
      </c>
      <c r="T2061" s="139"/>
      <c r="U2061" s="138">
        <v>0</v>
      </c>
      <c r="V2061" s="138">
        <v>0</v>
      </c>
      <c r="W2061" s="138">
        <v>0</v>
      </c>
      <c r="X2061" s="138">
        <v>0</v>
      </c>
      <c r="Y2061" s="138">
        <v>0</v>
      </c>
      <c r="Z2061" s="139"/>
      <c r="AA2061" s="138">
        <v>0</v>
      </c>
      <c r="AB2061" s="131">
        <v>0</v>
      </c>
    </row>
    <row r="2062" spans="1:28" ht="15" customHeight="1" x14ac:dyDescent="0.25">
      <c r="A2062" s="129" t="str">
        <f>B2062&amp;"-"&amp;COUNTIF($B$3:B2062,B2062)</f>
        <v>559-9</v>
      </c>
      <c r="B2062" s="130">
        <v>559</v>
      </c>
      <c r="C2062" s="130" t="s">
        <v>89</v>
      </c>
      <c r="D2062" s="137"/>
      <c r="E2062" s="138">
        <v>0</v>
      </c>
      <c r="F2062" s="138">
        <v>0</v>
      </c>
      <c r="G2062" s="138">
        <v>0</v>
      </c>
      <c r="H2062" s="138">
        <v>0</v>
      </c>
      <c r="I2062" s="138">
        <v>0</v>
      </c>
      <c r="J2062" s="138">
        <v>0</v>
      </c>
      <c r="K2062" s="138">
        <v>0</v>
      </c>
      <c r="L2062" s="139"/>
      <c r="M2062" s="138">
        <v>0</v>
      </c>
      <c r="N2062" s="139"/>
      <c r="O2062" s="138">
        <v>0</v>
      </c>
      <c r="P2062" s="138">
        <v>0</v>
      </c>
      <c r="Q2062" s="138">
        <v>0</v>
      </c>
      <c r="R2062" s="139"/>
      <c r="S2062" s="138">
        <v>0</v>
      </c>
      <c r="T2062" s="139"/>
      <c r="U2062" s="138">
        <v>0</v>
      </c>
      <c r="V2062" s="138">
        <v>0</v>
      </c>
      <c r="W2062" s="138">
        <v>0</v>
      </c>
      <c r="X2062" s="138">
        <v>0</v>
      </c>
      <c r="Y2062" s="138">
        <v>0</v>
      </c>
      <c r="Z2062" s="139"/>
      <c r="AA2062" s="138">
        <v>0</v>
      </c>
      <c r="AB2062" s="131">
        <v>0</v>
      </c>
    </row>
    <row r="2063" spans="1:28" ht="15" customHeight="1" x14ac:dyDescent="0.25">
      <c r="A2063" s="129" t="str">
        <f>B2063&amp;"-"&amp;COUNTIF($B$3:B2063,B2063)</f>
        <v>559-10</v>
      </c>
      <c r="B2063" s="130">
        <v>559</v>
      </c>
      <c r="C2063" s="130" t="s">
        <v>89</v>
      </c>
      <c r="D2063" s="137"/>
      <c r="E2063" s="138">
        <v>0</v>
      </c>
      <c r="F2063" s="138">
        <v>0</v>
      </c>
      <c r="G2063" s="138">
        <v>0</v>
      </c>
      <c r="H2063" s="138">
        <v>0</v>
      </c>
      <c r="I2063" s="138">
        <v>0</v>
      </c>
      <c r="J2063" s="138">
        <v>0</v>
      </c>
      <c r="K2063" s="138">
        <v>0</v>
      </c>
      <c r="L2063" s="139"/>
      <c r="M2063" s="138">
        <v>0</v>
      </c>
      <c r="N2063" s="139"/>
      <c r="O2063" s="138">
        <v>0</v>
      </c>
      <c r="P2063" s="138">
        <v>0</v>
      </c>
      <c r="Q2063" s="138">
        <v>0</v>
      </c>
      <c r="R2063" s="139"/>
      <c r="S2063" s="138">
        <v>0</v>
      </c>
      <c r="T2063" s="139"/>
      <c r="U2063" s="138">
        <v>0</v>
      </c>
      <c r="V2063" s="138">
        <v>0</v>
      </c>
      <c r="W2063" s="138">
        <v>0</v>
      </c>
      <c r="X2063" s="138">
        <v>0</v>
      </c>
      <c r="Y2063" s="138">
        <v>0</v>
      </c>
      <c r="Z2063" s="139"/>
      <c r="AA2063" s="138">
        <v>0</v>
      </c>
      <c r="AB2063" s="131">
        <v>0</v>
      </c>
    </row>
    <row r="2064" spans="1:28" ht="15" customHeight="1" x14ac:dyDescent="0.25">
      <c r="A2064" s="129" t="str">
        <f>B2064&amp;"-"&amp;COUNTIF($B$3:B2064,B2064)</f>
        <v>559-11</v>
      </c>
      <c r="B2064" s="130">
        <v>559</v>
      </c>
      <c r="C2064" s="130" t="s">
        <v>89</v>
      </c>
      <c r="D2064" s="137"/>
      <c r="E2064" s="138">
        <v>0</v>
      </c>
      <c r="F2064" s="138">
        <v>0</v>
      </c>
      <c r="G2064" s="138">
        <v>0</v>
      </c>
      <c r="H2064" s="138">
        <v>0</v>
      </c>
      <c r="I2064" s="138">
        <v>0</v>
      </c>
      <c r="J2064" s="138">
        <v>0</v>
      </c>
      <c r="K2064" s="138">
        <v>0</v>
      </c>
      <c r="L2064" s="139"/>
      <c r="M2064" s="138">
        <v>0</v>
      </c>
      <c r="N2064" s="139"/>
      <c r="O2064" s="138">
        <v>0</v>
      </c>
      <c r="P2064" s="138">
        <v>0</v>
      </c>
      <c r="Q2064" s="138">
        <v>0</v>
      </c>
      <c r="R2064" s="139"/>
      <c r="S2064" s="138">
        <v>0</v>
      </c>
      <c r="T2064" s="139"/>
      <c r="U2064" s="138">
        <v>0</v>
      </c>
      <c r="V2064" s="138">
        <v>0</v>
      </c>
      <c r="W2064" s="138">
        <v>0</v>
      </c>
      <c r="X2064" s="138">
        <v>0</v>
      </c>
      <c r="Y2064" s="138">
        <v>0</v>
      </c>
      <c r="Z2064" s="139"/>
      <c r="AA2064" s="138">
        <v>0</v>
      </c>
      <c r="AB2064" s="131">
        <v>0</v>
      </c>
    </row>
    <row r="2065" spans="1:28" ht="15" customHeight="1" x14ac:dyDescent="0.25">
      <c r="A2065" s="129" t="str">
        <f>B2065&amp;"-"&amp;COUNTIF($B$3:B2065,B2065)</f>
        <v>559-12</v>
      </c>
      <c r="B2065" s="130">
        <v>559</v>
      </c>
      <c r="C2065" s="130" t="s">
        <v>89</v>
      </c>
      <c r="D2065" s="137"/>
      <c r="E2065" s="138">
        <v>0</v>
      </c>
      <c r="F2065" s="138">
        <v>0</v>
      </c>
      <c r="G2065" s="138">
        <v>0</v>
      </c>
      <c r="H2065" s="138">
        <v>0</v>
      </c>
      <c r="I2065" s="138">
        <v>0</v>
      </c>
      <c r="J2065" s="138">
        <v>0</v>
      </c>
      <c r="K2065" s="138">
        <v>0</v>
      </c>
      <c r="L2065" s="139"/>
      <c r="M2065" s="138">
        <v>0</v>
      </c>
      <c r="N2065" s="139"/>
      <c r="O2065" s="138">
        <v>0</v>
      </c>
      <c r="P2065" s="138">
        <v>0</v>
      </c>
      <c r="Q2065" s="138">
        <v>0</v>
      </c>
      <c r="R2065" s="139"/>
      <c r="S2065" s="138">
        <v>0</v>
      </c>
      <c r="T2065" s="139"/>
      <c r="U2065" s="138">
        <v>0</v>
      </c>
      <c r="V2065" s="138">
        <v>0</v>
      </c>
      <c r="W2065" s="138">
        <v>0</v>
      </c>
      <c r="X2065" s="138">
        <v>0</v>
      </c>
      <c r="Y2065" s="138">
        <v>0</v>
      </c>
      <c r="Z2065" s="139"/>
      <c r="AA2065" s="138">
        <v>0</v>
      </c>
      <c r="AB2065" s="131">
        <v>0</v>
      </c>
    </row>
    <row r="2066" spans="1:28" ht="15" customHeight="1" x14ac:dyDescent="0.25">
      <c r="A2066" s="129" t="str">
        <f>B2066&amp;"-"&amp;COUNTIF($B$3:B2066,B2066)</f>
        <v>560-1</v>
      </c>
      <c r="B2066" s="130">
        <v>560</v>
      </c>
      <c r="C2066" s="130" t="s">
        <v>90</v>
      </c>
      <c r="D2066" s="137">
        <v>43794</v>
      </c>
      <c r="E2066" s="138">
        <v>16.100000000000001</v>
      </c>
      <c r="F2066" s="138">
        <v>0</v>
      </c>
      <c r="G2066" s="138">
        <v>0</v>
      </c>
      <c r="H2066" s="138">
        <v>0</v>
      </c>
      <c r="I2066" s="138">
        <v>0</v>
      </c>
      <c r="J2066" s="138">
        <v>0</v>
      </c>
      <c r="K2066" s="138">
        <v>0</v>
      </c>
      <c r="L2066" s="139"/>
      <c r="M2066" s="138">
        <v>16.100000000000001</v>
      </c>
      <c r="N2066" s="139"/>
      <c r="O2066" s="138">
        <v>0</v>
      </c>
      <c r="P2066" s="138">
        <v>0</v>
      </c>
      <c r="Q2066" s="138">
        <v>0</v>
      </c>
      <c r="R2066" s="139"/>
      <c r="S2066" s="138">
        <v>9.44</v>
      </c>
      <c r="T2066" s="139"/>
      <c r="U2066" s="138">
        <v>0</v>
      </c>
      <c r="V2066" s="138">
        <v>0</v>
      </c>
      <c r="W2066" s="138">
        <v>0</v>
      </c>
      <c r="X2066" s="138">
        <v>0</v>
      </c>
      <c r="Y2066" s="138">
        <v>0</v>
      </c>
      <c r="Z2066" s="139"/>
      <c r="AA2066" s="138">
        <v>0</v>
      </c>
      <c r="AB2066" s="131">
        <v>0</v>
      </c>
    </row>
    <row r="2067" spans="1:28" ht="15" customHeight="1" x14ac:dyDescent="0.25">
      <c r="A2067" s="129" t="str">
        <f>B2067&amp;"-"&amp;COUNTIF($B$3:B2067,B2067)</f>
        <v>560-2</v>
      </c>
      <c r="B2067" s="130">
        <v>560</v>
      </c>
      <c r="C2067" s="130" t="s">
        <v>90</v>
      </c>
      <c r="D2067" s="137">
        <v>43786</v>
      </c>
      <c r="E2067" s="138">
        <v>228.06</v>
      </c>
      <c r="F2067" s="138">
        <v>0</v>
      </c>
      <c r="G2067" s="138">
        <v>0</v>
      </c>
      <c r="H2067" s="138">
        <v>0</v>
      </c>
      <c r="I2067" s="138">
        <v>0</v>
      </c>
      <c r="J2067" s="138">
        <v>0</v>
      </c>
      <c r="K2067" s="138">
        <v>0</v>
      </c>
      <c r="L2067" s="139"/>
      <c r="M2067" s="138">
        <v>228.06</v>
      </c>
      <c r="N2067" s="139"/>
      <c r="O2067" s="138">
        <v>0</v>
      </c>
      <c r="P2067" s="138">
        <v>0</v>
      </c>
      <c r="Q2067" s="138">
        <v>0</v>
      </c>
      <c r="R2067" s="139"/>
      <c r="S2067" s="138">
        <v>127.6</v>
      </c>
      <c r="T2067" s="139"/>
      <c r="U2067" s="138">
        <v>0</v>
      </c>
      <c r="V2067" s="138">
        <v>0</v>
      </c>
      <c r="W2067" s="138">
        <v>0</v>
      </c>
      <c r="X2067" s="138">
        <v>0</v>
      </c>
      <c r="Y2067" s="138">
        <v>0</v>
      </c>
      <c r="Z2067" s="139"/>
      <c r="AA2067" s="138">
        <v>0</v>
      </c>
      <c r="AB2067" s="131">
        <v>0</v>
      </c>
    </row>
    <row r="2068" spans="1:28" ht="15" customHeight="1" x14ac:dyDescent="0.25">
      <c r="A2068" s="129" t="str">
        <f>B2068&amp;"-"&amp;COUNTIF($B$3:B2068,B2068)</f>
        <v>560-3</v>
      </c>
      <c r="B2068" s="130">
        <v>560</v>
      </c>
      <c r="C2068" s="130" t="s">
        <v>90</v>
      </c>
      <c r="D2068" s="137">
        <v>43901</v>
      </c>
      <c r="E2068" s="138">
        <v>250.07</v>
      </c>
      <c r="F2068" s="138">
        <v>0</v>
      </c>
      <c r="G2068" s="138">
        <v>0</v>
      </c>
      <c r="H2068" s="138">
        <v>0</v>
      </c>
      <c r="I2068" s="138">
        <v>0</v>
      </c>
      <c r="J2068" s="138">
        <v>0</v>
      </c>
      <c r="K2068" s="138">
        <v>0</v>
      </c>
      <c r="L2068" s="139"/>
      <c r="M2068" s="138">
        <v>250.07</v>
      </c>
      <c r="N2068" s="139"/>
      <c r="O2068" s="138">
        <v>0</v>
      </c>
      <c r="P2068" s="138">
        <v>0</v>
      </c>
      <c r="Q2068" s="138">
        <v>0</v>
      </c>
      <c r="R2068" s="139"/>
      <c r="S2068" s="138">
        <v>135.08000000000001</v>
      </c>
      <c r="T2068" s="139"/>
      <c r="U2068" s="138">
        <v>0</v>
      </c>
      <c r="V2068" s="138">
        <v>0</v>
      </c>
      <c r="W2068" s="138">
        <v>0</v>
      </c>
      <c r="X2068" s="138">
        <v>0</v>
      </c>
      <c r="Y2068" s="138">
        <v>0</v>
      </c>
      <c r="Z2068" s="139"/>
      <c r="AA2068" s="138">
        <v>0</v>
      </c>
      <c r="AB2068" s="131">
        <v>0</v>
      </c>
    </row>
    <row r="2069" spans="1:28" ht="15" customHeight="1" x14ac:dyDescent="0.25">
      <c r="A2069" s="129" t="str">
        <f>B2069&amp;"-"&amp;COUNTIF($B$3:B2069,B2069)</f>
        <v>560-4</v>
      </c>
      <c r="B2069" s="130">
        <v>560</v>
      </c>
      <c r="C2069" s="130" t="s">
        <v>90</v>
      </c>
      <c r="D2069" s="137">
        <v>43950</v>
      </c>
      <c r="E2069" s="138">
        <v>33.590000000000003</v>
      </c>
      <c r="F2069" s="138">
        <v>0</v>
      </c>
      <c r="G2069" s="138">
        <v>0</v>
      </c>
      <c r="H2069" s="138">
        <v>0</v>
      </c>
      <c r="I2069" s="138">
        <v>0</v>
      </c>
      <c r="J2069" s="138">
        <v>0</v>
      </c>
      <c r="K2069" s="138">
        <v>0</v>
      </c>
      <c r="L2069" s="139"/>
      <c r="M2069" s="138">
        <v>33.590000000000003</v>
      </c>
      <c r="N2069" s="139"/>
      <c r="O2069" s="138">
        <v>0</v>
      </c>
      <c r="P2069" s="138">
        <v>0</v>
      </c>
      <c r="Q2069" s="138">
        <v>0</v>
      </c>
      <c r="R2069" s="139"/>
      <c r="S2069" s="138">
        <v>17.420000000000002</v>
      </c>
      <c r="T2069" s="139"/>
      <c r="U2069" s="138">
        <v>0</v>
      </c>
      <c r="V2069" s="138">
        <v>0</v>
      </c>
      <c r="W2069" s="138">
        <v>0</v>
      </c>
      <c r="X2069" s="138">
        <v>0</v>
      </c>
      <c r="Y2069" s="138">
        <v>0</v>
      </c>
      <c r="Z2069" s="139"/>
      <c r="AA2069" s="138">
        <v>0</v>
      </c>
      <c r="AB2069" s="131">
        <v>0</v>
      </c>
    </row>
    <row r="2070" spans="1:28" ht="15" customHeight="1" x14ac:dyDescent="0.25">
      <c r="A2070" s="129" t="str">
        <f>B2070&amp;"-"&amp;COUNTIF($B$3:B2070,B2070)</f>
        <v>560-5</v>
      </c>
      <c r="B2070" s="130">
        <v>560</v>
      </c>
      <c r="C2070" s="130" t="s">
        <v>90</v>
      </c>
      <c r="D2070" s="137">
        <v>44305</v>
      </c>
      <c r="E2070" s="138">
        <v>3.97</v>
      </c>
      <c r="F2070" s="138">
        <v>0</v>
      </c>
      <c r="G2070" s="138">
        <v>0</v>
      </c>
      <c r="H2070" s="138">
        <v>0</v>
      </c>
      <c r="I2070" s="138">
        <v>0</v>
      </c>
      <c r="J2070" s="138">
        <v>0</v>
      </c>
      <c r="K2070" s="138">
        <v>0</v>
      </c>
      <c r="L2070" s="139"/>
      <c r="M2070" s="138">
        <v>3.97</v>
      </c>
      <c r="N2070" s="139"/>
      <c r="O2070" s="138">
        <v>0</v>
      </c>
      <c r="P2070" s="138">
        <v>0</v>
      </c>
      <c r="Q2070" s="138">
        <v>0</v>
      </c>
      <c r="R2070" s="139"/>
      <c r="S2070" s="138">
        <v>2.97</v>
      </c>
      <c r="T2070" s="139"/>
      <c r="U2070" s="138">
        <v>0</v>
      </c>
      <c r="V2070" s="138">
        <v>0</v>
      </c>
      <c r="W2070" s="138">
        <v>0</v>
      </c>
      <c r="X2070" s="138">
        <v>0</v>
      </c>
      <c r="Y2070" s="138">
        <v>0</v>
      </c>
      <c r="Z2070" s="139"/>
      <c r="AA2070" s="138">
        <v>0</v>
      </c>
      <c r="AB2070" s="131">
        <v>0</v>
      </c>
    </row>
    <row r="2071" spans="1:28" ht="15" customHeight="1" x14ac:dyDescent="0.25">
      <c r="A2071" s="129" t="str">
        <f>B2071&amp;"-"&amp;COUNTIF($B$3:B2071,B2071)</f>
        <v>560-6</v>
      </c>
      <c r="B2071" s="130">
        <v>560</v>
      </c>
      <c r="C2071" s="130" t="s">
        <v>90</v>
      </c>
      <c r="D2071" s="137">
        <v>44628</v>
      </c>
      <c r="E2071" s="138">
        <v>0.13</v>
      </c>
      <c r="F2071" s="138">
        <v>0</v>
      </c>
      <c r="G2071" s="138">
        <v>0</v>
      </c>
      <c r="H2071" s="138">
        <v>0</v>
      </c>
      <c r="I2071" s="138">
        <v>0</v>
      </c>
      <c r="J2071" s="138">
        <v>0</v>
      </c>
      <c r="K2071" s="138">
        <v>0</v>
      </c>
      <c r="L2071" s="139"/>
      <c r="M2071" s="138">
        <v>0.13</v>
      </c>
      <c r="N2071" s="139"/>
      <c r="O2071" s="138">
        <v>0</v>
      </c>
      <c r="P2071" s="138">
        <v>0</v>
      </c>
      <c r="Q2071" s="138">
        <v>0</v>
      </c>
      <c r="R2071" s="139"/>
      <c r="S2071" s="138">
        <v>0</v>
      </c>
      <c r="T2071" s="139"/>
      <c r="U2071" s="138">
        <v>0</v>
      </c>
      <c r="V2071" s="138">
        <v>0</v>
      </c>
      <c r="W2071" s="138">
        <v>0</v>
      </c>
      <c r="X2071" s="138">
        <v>0</v>
      </c>
      <c r="Y2071" s="138">
        <v>0</v>
      </c>
      <c r="Z2071" s="139"/>
      <c r="AA2071" s="138">
        <v>0</v>
      </c>
      <c r="AB2071" s="131">
        <v>0</v>
      </c>
    </row>
    <row r="2072" spans="1:28" ht="15" customHeight="1" x14ac:dyDescent="0.25">
      <c r="A2072" s="129" t="str">
        <f>B2072&amp;"-"&amp;COUNTIF($B$3:B2072,B2072)</f>
        <v>560-7</v>
      </c>
      <c r="B2072" s="130">
        <v>560</v>
      </c>
      <c r="C2072" s="130" t="s">
        <v>90</v>
      </c>
      <c r="D2072" s="137">
        <v>46599</v>
      </c>
      <c r="E2072" s="138">
        <v>2.99</v>
      </c>
      <c r="F2072" s="138">
        <v>0</v>
      </c>
      <c r="G2072" s="138">
        <v>0</v>
      </c>
      <c r="H2072" s="138">
        <v>0</v>
      </c>
      <c r="I2072" s="138">
        <v>0</v>
      </c>
      <c r="J2072" s="138">
        <v>0</v>
      </c>
      <c r="K2072" s="138">
        <v>0</v>
      </c>
      <c r="L2072" s="139"/>
      <c r="M2072" s="138">
        <v>2.99</v>
      </c>
      <c r="N2072" s="139"/>
      <c r="O2072" s="138">
        <v>0</v>
      </c>
      <c r="P2072" s="138">
        <v>0</v>
      </c>
      <c r="Q2072" s="138">
        <v>0</v>
      </c>
      <c r="R2072" s="139"/>
      <c r="S2072" s="138">
        <v>1.99</v>
      </c>
      <c r="T2072" s="139"/>
      <c r="U2072" s="138">
        <v>0</v>
      </c>
      <c r="V2072" s="138">
        <v>0</v>
      </c>
      <c r="W2072" s="138">
        <v>0</v>
      </c>
      <c r="X2072" s="138">
        <v>0</v>
      </c>
      <c r="Y2072" s="138">
        <v>0</v>
      </c>
      <c r="Z2072" s="139"/>
      <c r="AA2072" s="138">
        <v>0</v>
      </c>
      <c r="AB2072" s="131">
        <v>0</v>
      </c>
    </row>
    <row r="2073" spans="1:28" ht="15" customHeight="1" x14ac:dyDescent="0.25">
      <c r="A2073" s="129" t="str">
        <f>B2073&amp;"-"&amp;COUNTIF($B$3:B2073,B2073)</f>
        <v>560-8</v>
      </c>
      <c r="B2073" s="130">
        <v>560</v>
      </c>
      <c r="C2073" s="130" t="s">
        <v>90</v>
      </c>
      <c r="D2073" s="137">
        <v>44750</v>
      </c>
      <c r="E2073" s="138">
        <v>1</v>
      </c>
      <c r="F2073" s="138">
        <v>0</v>
      </c>
      <c r="G2073" s="138">
        <v>0</v>
      </c>
      <c r="H2073" s="138">
        <v>0</v>
      </c>
      <c r="I2073" s="138">
        <v>0</v>
      </c>
      <c r="J2073" s="138">
        <v>0</v>
      </c>
      <c r="K2073" s="138">
        <v>0</v>
      </c>
      <c r="L2073" s="139"/>
      <c r="M2073" s="138">
        <v>1</v>
      </c>
      <c r="N2073" s="139"/>
      <c r="O2073" s="138">
        <v>0</v>
      </c>
      <c r="P2073" s="138">
        <v>0</v>
      </c>
      <c r="Q2073" s="138">
        <v>0</v>
      </c>
      <c r="R2073" s="139"/>
      <c r="S2073" s="138">
        <v>0</v>
      </c>
      <c r="T2073" s="139"/>
      <c r="U2073" s="138">
        <v>0</v>
      </c>
      <c r="V2073" s="138">
        <v>0</v>
      </c>
      <c r="W2073" s="138">
        <v>0</v>
      </c>
      <c r="X2073" s="138">
        <v>0</v>
      </c>
      <c r="Y2073" s="138">
        <v>0</v>
      </c>
      <c r="Z2073" s="139"/>
      <c r="AA2073" s="138">
        <v>0</v>
      </c>
      <c r="AB2073" s="131">
        <v>0</v>
      </c>
    </row>
    <row r="2074" spans="1:28" ht="15" customHeight="1" x14ac:dyDescent="0.25">
      <c r="A2074" s="129" t="str">
        <f>B2074&amp;"-"&amp;COUNTIF($B$3:B2074,B2074)</f>
        <v>560-9</v>
      </c>
      <c r="B2074" s="130">
        <v>560</v>
      </c>
      <c r="C2074" s="130" t="s">
        <v>90</v>
      </c>
      <c r="D2074" s="137">
        <v>44792</v>
      </c>
      <c r="E2074" s="138">
        <v>2</v>
      </c>
      <c r="F2074" s="138">
        <v>0</v>
      </c>
      <c r="G2074" s="138">
        <v>0</v>
      </c>
      <c r="H2074" s="138">
        <v>0</v>
      </c>
      <c r="I2074" s="138">
        <v>0</v>
      </c>
      <c r="J2074" s="138">
        <v>0</v>
      </c>
      <c r="K2074" s="138">
        <v>0</v>
      </c>
      <c r="L2074" s="139"/>
      <c r="M2074" s="138">
        <v>2</v>
      </c>
      <c r="N2074" s="139"/>
      <c r="O2074" s="138">
        <v>0</v>
      </c>
      <c r="P2074" s="138">
        <v>0</v>
      </c>
      <c r="Q2074" s="138">
        <v>0</v>
      </c>
      <c r="R2074" s="139"/>
      <c r="S2074" s="138">
        <v>1</v>
      </c>
      <c r="T2074" s="139"/>
      <c r="U2074" s="138">
        <v>0</v>
      </c>
      <c r="V2074" s="138">
        <v>0</v>
      </c>
      <c r="W2074" s="138">
        <v>0</v>
      </c>
      <c r="X2074" s="138">
        <v>0</v>
      </c>
      <c r="Y2074" s="138">
        <v>0</v>
      </c>
      <c r="Z2074" s="139"/>
      <c r="AA2074" s="138">
        <v>0</v>
      </c>
      <c r="AB2074" s="131">
        <v>0</v>
      </c>
    </row>
    <row r="2075" spans="1:28" ht="15" customHeight="1" x14ac:dyDescent="0.25">
      <c r="A2075" s="129" t="str">
        <f>B2075&amp;"-"&amp;COUNTIF($B$3:B2075,B2075)</f>
        <v>560-10</v>
      </c>
      <c r="B2075" s="130">
        <v>560</v>
      </c>
      <c r="C2075" s="130" t="s">
        <v>90</v>
      </c>
      <c r="D2075" s="137">
        <v>45005</v>
      </c>
      <c r="E2075" s="138">
        <v>1.44</v>
      </c>
      <c r="F2075" s="138">
        <v>0</v>
      </c>
      <c r="G2075" s="138">
        <v>0</v>
      </c>
      <c r="H2075" s="138">
        <v>0</v>
      </c>
      <c r="I2075" s="138">
        <v>0</v>
      </c>
      <c r="J2075" s="138">
        <v>0</v>
      </c>
      <c r="K2075" s="138">
        <v>0</v>
      </c>
      <c r="L2075" s="139"/>
      <c r="M2075" s="138">
        <v>1.44</v>
      </c>
      <c r="N2075" s="139"/>
      <c r="O2075" s="138">
        <v>0</v>
      </c>
      <c r="P2075" s="138">
        <v>0</v>
      </c>
      <c r="Q2075" s="138">
        <v>0</v>
      </c>
      <c r="R2075" s="139"/>
      <c r="S2075" s="138">
        <v>1</v>
      </c>
      <c r="T2075" s="139"/>
      <c r="U2075" s="138">
        <v>0</v>
      </c>
      <c r="V2075" s="138">
        <v>0</v>
      </c>
      <c r="W2075" s="138">
        <v>0</v>
      </c>
      <c r="X2075" s="138">
        <v>0</v>
      </c>
      <c r="Y2075" s="138">
        <v>0</v>
      </c>
      <c r="Z2075" s="139"/>
      <c r="AA2075" s="138">
        <v>0</v>
      </c>
      <c r="AB2075" s="131">
        <v>0</v>
      </c>
    </row>
    <row r="2076" spans="1:28" ht="15" customHeight="1" x14ac:dyDescent="0.25">
      <c r="A2076" s="129" t="str">
        <f>B2076&amp;"-"&amp;COUNTIF($B$3:B2076,B2076)</f>
        <v>560-11</v>
      </c>
      <c r="B2076" s="130">
        <v>560</v>
      </c>
      <c r="C2076" s="130" t="s">
        <v>90</v>
      </c>
      <c r="D2076" s="137"/>
      <c r="E2076" s="138">
        <v>0</v>
      </c>
      <c r="F2076" s="138">
        <v>0</v>
      </c>
      <c r="G2076" s="138">
        <v>0</v>
      </c>
      <c r="H2076" s="138">
        <v>0</v>
      </c>
      <c r="I2076" s="138">
        <v>0</v>
      </c>
      <c r="J2076" s="138">
        <v>0</v>
      </c>
      <c r="K2076" s="138">
        <v>0</v>
      </c>
      <c r="L2076" s="139"/>
      <c r="M2076" s="138">
        <v>0</v>
      </c>
      <c r="N2076" s="139"/>
      <c r="O2076" s="138">
        <v>0</v>
      </c>
      <c r="P2076" s="138">
        <v>0</v>
      </c>
      <c r="Q2076" s="138">
        <v>0</v>
      </c>
      <c r="R2076" s="139"/>
      <c r="S2076" s="138">
        <v>0</v>
      </c>
      <c r="T2076" s="139"/>
      <c r="U2076" s="138">
        <v>0</v>
      </c>
      <c r="V2076" s="138">
        <v>0</v>
      </c>
      <c r="W2076" s="138">
        <v>0</v>
      </c>
      <c r="X2076" s="138">
        <v>0</v>
      </c>
      <c r="Y2076" s="138">
        <v>0</v>
      </c>
      <c r="Z2076" s="139"/>
      <c r="AA2076" s="138">
        <v>0</v>
      </c>
      <c r="AB2076" s="131">
        <v>0</v>
      </c>
    </row>
    <row r="2077" spans="1:28" ht="15" customHeight="1" x14ac:dyDescent="0.25">
      <c r="A2077" s="129" t="str">
        <f>B2077&amp;"-"&amp;COUNTIF($B$3:B2077,B2077)</f>
        <v>560-12</v>
      </c>
      <c r="B2077" s="130">
        <v>560</v>
      </c>
      <c r="C2077" s="130" t="s">
        <v>90</v>
      </c>
      <c r="D2077" s="137"/>
      <c r="E2077" s="138">
        <v>0</v>
      </c>
      <c r="F2077" s="138">
        <v>0</v>
      </c>
      <c r="G2077" s="138">
        <v>0</v>
      </c>
      <c r="H2077" s="138">
        <v>0</v>
      </c>
      <c r="I2077" s="138">
        <v>0</v>
      </c>
      <c r="J2077" s="138">
        <v>0</v>
      </c>
      <c r="K2077" s="138">
        <v>0</v>
      </c>
      <c r="L2077" s="139"/>
      <c r="M2077" s="138">
        <v>0</v>
      </c>
      <c r="N2077" s="139"/>
      <c r="O2077" s="138">
        <v>0</v>
      </c>
      <c r="P2077" s="138">
        <v>0</v>
      </c>
      <c r="Q2077" s="138">
        <v>0</v>
      </c>
      <c r="R2077" s="139"/>
      <c r="S2077" s="138">
        <v>0</v>
      </c>
      <c r="T2077" s="139"/>
      <c r="U2077" s="138">
        <v>0</v>
      </c>
      <c r="V2077" s="138">
        <v>0</v>
      </c>
      <c r="W2077" s="138">
        <v>0</v>
      </c>
      <c r="X2077" s="138">
        <v>0</v>
      </c>
      <c r="Y2077" s="138">
        <v>0</v>
      </c>
      <c r="Z2077" s="139"/>
      <c r="AA2077" s="138">
        <v>0</v>
      </c>
      <c r="AB2077" s="131">
        <v>0</v>
      </c>
    </row>
    <row r="2078" spans="1:28" ht="15" customHeight="1" x14ac:dyDescent="0.25">
      <c r="A2078" s="129" t="str">
        <f>B2078&amp;"-"&amp;COUNTIF($B$3:B2078,B2078)</f>
        <v>560-13</v>
      </c>
      <c r="B2078" s="130">
        <v>560</v>
      </c>
      <c r="C2078" s="130" t="s">
        <v>90</v>
      </c>
      <c r="D2078" s="137"/>
      <c r="E2078" s="138">
        <v>0</v>
      </c>
      <c r="F2078" s="138">
        <v>0</v>
      </c>
      <c r="G2078" s="138">
        <v>0</v>
      </c>
      <c r="H2078" s="138">
        <v>0</v>
      </c>
      <c r="I2078" s="138">
        <v>0</v>
      </c>
      <c r="J2078" s="138">
        <v>0</v>
      </c>
      <c r="K2078" s="138">
        <v>0</v>
      </c>
      <c r="L2078" s="139"/>
      <c r="M2078" s="138">
        <v>0</v>
      </c>
      <c r="N2078" s="139"/>
      <c r="O2078" s="138">
        <v>0</v>
      </c>
      <c r="P2078" s="138">
        <v>0</v>
      </c>
      <c r="Q2078" s="138">
        <v>0</v>
      </c>
      <c r="R2078" s="139"/>
      <c r="S2078" s="138">
        <v>0</v>
      </c>
      <c r="T2078" s="139"/>
      <c r="U2078" s="138">
        <v>0</v>
      </c>
      <c r="V2078" s="138">
        <v>0</v>
      </c>
      <c r="W2078" s="138">
        <v>0</v>
      </c>
      <c r="X2078" s="138">
        <v>0</v>
      </c>
      <c r="Y2078" s="138">
        <v>0</v>
      </c>
      <c r="Z2078" s="139"/>
      <c r="AA2078" s="138">
        <v>0</v>
      </c>
      <c r="AB2078" s="131">
        <v>0</v>
      </c>
    </row>
    <row r="2079" spans="1:28" ht="15" customHeight="1" x14ac:dyDescent="0.25">
      <c r="A2079" s="129" t="str">
        <f>B2079&amp;"-"&amp;COUNTIF($B$3:B2079,B2079)</f>
        <v>560-14</v>
      </c>
      <c r="B2079" s="130">
        <v>560</v>
      </c>
      <c r="C2079" s="130" t="s">
        <v>90</v>
      </c>
      <c r="D2079" s="137"/>
      <c r="E2079" s="138">
        <v>0</v>
      </c>
      <c r="F2079" s="138">
        <v>0</v>
      </c>
      <c r="G2079" s="138">
        <v>0</v>
      </c>
      <c r="H2079" s="138">
        <v>0</v>
      </c>
      <c r="I2079" s="138">
        <v>0</v>
      </c>
      <c r="J2079" s="138">
        <v>0</v>
      </c>
      <c r="K2079" s="138">
        <v>0</v>
      </c>
      <c r="L2079" s="139"/>
      <c r="M2079" s="138">
        <v>0</v>
      </c>
      <c r="N2079" s="139"/>
      <c r="O2079" s="138">
        <v>0</v>
      </c>
      <c r="P2079" s="138">
        <v>0</v>
      </c>
      <c r="Q2079" s="138">
        <v>0</v>
      </c>
      <c r="R2079" s="139"/>
      <c r="S2079" s="138">
        <v>0</v>
      </c>
      <c r="T2079" s="139"/>
      <c r="U2079" s="138">
        <v>0</v>
      </c>
      <c r="V2079" s="138">
        <v>0</v>
      </c>
      <c r="W2079" s="138">
        <v>0</v>
      </c>
      <c r="X2079" s="138">
        <v>0</v>
      </c>
      <c r="Y2079" s="138">
        <v>0</v>
      </c>
      <c r="Z2079" s="139"/>
      <c r="AA2079" s="138">
        <v>0</v>
      </c>
      <c r="AB2079" s="131">
        <v>0</v>
      </c>
    </row>
    <row r="2080" spans="1:28" ht="15" customHeight="1" x14ac:dyDescent="0.25">
      <c r="A2080" s="129" t="str">
        <f>B2080&amp;"-"&amp;COUNTIF($B$3:B2080,B2080)</f>
        <v>560-15</v>
      </c>
      <c r="B2080" s="130">
        <v>560</v>
      </c>
      <c r="C2080" s="130" t="s">
        <v>90</v>
      </c>
      <c r="D2080" s="137"/>
      <c r="E2080" s="138">
        <v>0</v>
      </c>
      <c r="F2080" s="138">
        <v>0</v>
      </c>
      <c r="G2080" s="138">
        <v>0</v>
      </c>
      <c r="H2080" s="138">
        <v>0</v>
      </c>
      <c r="I2080" s="138">
        <v>0</v>
      </c>
      <c r="J2080" s="138">
        <v>0</v>
      </c>
      <c r="K2080" s="138">
        <v>0</v>
      </c>
      <c r="L2080" s="139"/>
      <c r="M2080" s="138">
        <v>0</v>
      </c>
      <c r="N2080" s="139"/>
      <c r="O2080" s="138">
        <v>0</v>
      </c>
      <c r="P2080" s="138">
        <v>0</v>
      </c>
      <c r="Q2080" s="138">
        <v>0</v>
      </c>
      <c r="R2080" s="139"/>
      <c r="S2080" s="138">
        <v>0</v>
      </c>
      <c r="T2080" s="139"/>
      <c r="U2080" s="138">
        <v>0</v>
      </c>
      <c r="V2080" s="138">
        <v>0</v>
      </c>
      <c r="W2080" s="138">
        <v>0</v>
      </c>
      <c r="X2080" s="138">
        <v>0</v>
      </c>
      <c r="Y2080" s="138">
        <v>0</v>
      </c>
      <c r="Z2080" s="139"/>
      <c r="AA2080" s="138">
        <v>0</v>
      </c>
      <c r="AB2080" s="131">
        <v>0</v>
      </c>
    </row>
    <row r="2081" spans="1:28" ht="15" customHeight="1" x14ac:dyDescent="0.25">
      <c r="A2081" s="129" t="str">
        <f>B2081&amp;"-"&amp;COUNTIF($B$3:B2081,B2081)</f>
        <v>560-16</v>
      </c>
      <c r="B2081" s="130">
        <v>560</v>
      </c>
      <c r="C2081" s="130" t="s">
        <v>90</v>
      </c>
      <c r="D2081" s="137"/>
      <c r="E2081" s="138">
        <v>0</v>
      </c>
      <c r="F2081" s="138">
        <v>0</v>
      </c>
      <c r="G2081" s="138">
        <v>0</v>
      </c>
      <c r="H2081" s="138">
        <v>0</v>
      </c>
      <c r="I2081" s="138">
        <v>0</v>
      </c>
      <c r="J2081" s="138">
        <v>0</v>
      </c>
      <c r="K2081" s="138">
        <v>0</v>
      </c>
      <c r="L2081" s="139"/>
      <c r="M2081" s="138">
        <v>0</v>
      </c>
      <c r="N2081" s="139"/>
      <c r="O2081" s="138">
        <v>0</v>
      </c>
      <c r="P2081" s="138">
        <v>0</v>
      </c>
      <c r="Q2081" s="138">
        <v>0</v>
      </c>
      <c r="R2081" s="139"/>
      <c r="S2081" s="138">
        <v>0</v>
      </c>
      <c r="T2081" s="139"/>
      <c r="U2081" s="138">
        <v>0</v>
      </c>
      <c r="V2081" s="138">
        <v>0</v>
      </c>
      <c r="W2081" s="138">
        <v>0</v>
      </c>
      <c r="X2081" s="138">
        <v>0</v>
      </c>
      <c r="Y2081" s="138">
        <v>0</v>
      </c>
      <c r="Z2081" s="139"/>
      <c r="AA2081" s="138">
        <v>0</v>
      </c>
      <c r="AB2081" s="131">
        <v>0</v>
      </c>
    </row>
    <row r="2082" spans="1:28" ht="15" customHeight="1" x14ac:dyDescent="0.25">
      <c r="A2082" s="129" t="str">
        <f>B2082&amp;"-"&amp;COUNTIF($B$3:B2082,B2082)</f>
        <v>560-17</v>
      </c>
      <c r="B2082" s="130">
        <v>560</v>
      </c>
      <c r="C2082" s="130" t="s">
        <v>90</v>
      </c>
      <c r="D2082" s="137"/>
      <c r="E2082" s="138">
        <v>0</v>
      </c>
      <c r="F2082" s="138">
        <v>0</v>
      </c>
      <c r="G2082" s="138">
        <v>0</v>
      </c>
      <c r="H2082" s="138">
        <v>0</v>
      </c>
      <c r="I2082" s="138">
        <v>0</v>
      </c>
      <c r="J2082" s="138">
        <v>0</v>
      </c>
      <c r="K2082" s="138">
        <v>0</v>
      </c>
      <c r="L2082" s="139"/>
      <c r="M2082" s="138">
        <v>0</v>
      </c>
      <c r="N2082" s="139"/>
      <c r="O2082" s="138">
        <v>0</v>
      </c>
      <c r="P2082" s="138">
        <v>0</v>
      </c>
      <c r="Q2082" s="138">
        <v>0</v>
      </c>
      <c r="R2082" s="139"/>
      <c r="S2082" s="138">
        <v>0</v>
      </c>
      <c r="T2082" s="139"/>
      <c r="U2082" s="138">
        <v>0</v>
      </c>
      <c r="V2082" s="138">
        <v>0</v>
      </c>
      <c r="W2082" s="138">
        <v>0</v>
      </c>
      <c r="X2082" s="138">
        <v>0</v>
      </c>
      <c r="Y2082" s="138">
        <v>0</v>
      </c>
      <c r="Z2082" s="139"/>
      <c r="AA2082" s="138">
        <v>0</v>
      </c>
      <c r="AB2082" s="131">
        <v>0</v>
      </c>
    </row>
    <row r="2083" spans="1:28" ht="15" customHeight="1" x14ac:dyDescent="0.25">
      <c r="A2083" s="129" t="str">
        <f>B2083&amp;"-"&amp;COUNTIF($B$3:B2083,B2083)</f>
        <v>560-18</v>
      </c>
      <c r="B2083" s="130">
        <v>560</v>
      </c>
      <c r="C2083" s="130" t="s">
        <v>90</v>
      </c>
      <c r="D2083" s="137"/>
      <c r="E2083" s="138">
        <v>0</v>
      </c>
      <c r="F2083" s="138">
        <v>0</v>
      </c>
      <c r="G2083" s="138">
        <v>0</v>
      </c>
      <c r="H2083" s="138">
        <v>0</v>
      </c>
      <c r="I2083" s="138">
        <v>0</v>
      </c>
      <c r="J2083" s="138">
        <v>0</v>
      </c>
      <c r="K2083" s="138">
        <v>0</v>
      </c>
      <c r="L2083" s="139"/>
      <c r="M2083" s="138">
        <v>0</v>
      </c>
      <c r="N2083" s="139"/>
      <c r="O2083" s="138">
        <v>0</v>
      </c>
      <c r="P2083" s="138">
        <v>0</v>
      </c>
      <c r="Q2083" s="138">
        <v>0</v>
      </c>
      <c r="R2083" s="139"/>
      <c r="S2083" s="138">
        <v>0</v>
      </c>
      <c r="T2083" s="139"/>
      <c r="U2083" s="138">
        <v>0</v>
      </c>
      <c r="V2083" s="138">
        <v>0</v>
      </c>
      <c r="W2083" s="138">
        <v>0</v>
      </c>
      <c r="X2083" s="138">
        <v>0</v>
      </c>
      <c r="Y2083" s="138">
        <v>0</v>
      </c>
      <c r="Z2083" s="139"/>
      <c r="AA2083" s="138">
        <v>0</v>
      </c>
      <c r="AB2083" s="131">
        <v>0</v>
      </c>
    </row>
    <row r="2084" spans="1:28" ht="15" customHeight="1" x14ac:dyDescent="0.25">
      <c r="A2084" s="129" t="str">
        <f>B2084&amp;"-"&amp;COUNTIF($B$3:B2084,B2084)</f>
        <v>560-19</v>
      </c>
      <c r="B2084" s="130">
        <v>560</v>
      </c>
      <c r="C2084" s="130" t="s">
        <v>90</v>
      </c>
      <c r="D2084" s="137"/>
      <c r="E2084" s="138">
        <v>0</v>
      </c>
      <c r="F2084" s="138">
        <v>0</v>
      </c>
      <c r="G2084" s="138">
        <v>0</v>
      </c>
      <c r="H2084" s="138">
        <v>0</v>
      </c>
      <c r="I2084" s="138">
        <v>0</v>
      </c>
      <c r="J2084" s="138">
        <v>0</v>
      </c>
      <c r="K2084" s="138">
        <v>0</v>
      </c>
      <c r="L2084" s="139"/>
      <c r="M2084" s="138">
        <v>0</v>
      </c>
      <c r="N2084" s="139"/>
      <c r="O2084" s="138">
        <v>0</v>
      </c>
      <c r="P2084" s="138">
        <v>0</v>
      </c>
      <c r="Q2084" s="138">
        <v>0</v>
      </c>
      <c r="R2084" s="139"/>
      <c r="S2084" s="138">
        <v>0</v>
      </c>
      <c r="T2084" s="139"/>
      <c r="U2084" s="138">
        <v>0</v>
      </c>
      <c r="V2084" s="138">
        <v>0</v>
      </c>
      <c r="W2084" s="138">
        <v>0</v>
      </c>
      <c r="X2084" s="138">
        <v>0</v>
      </c>
      <c r="Y2084" s="138">
        <v>0</v>
      </c>
      <c r="Z2084" s="139"/>
      <c r="AA2084" s="138">
        <v>0</v>
      </c>
      <c r="AB2084" s="131">
        <v>0</v>
      </c>
    </row>
    <row r="2085" spans="1:28" ht="15" customHeight="1" x14ac:dyDescent="0.25">
      <c r="A2085" s="129" t="str">
        <f>B2085&amp;"-"&amp;COUNTIF($B$3:B2085,B2085)</f>
        <v>560-20</v>
      </c>
      <c r="B2085" s="130">
        <v>560</v>
      </c>
      <c r="C2085" s="130" t="s">
        <v>90</v>
      </c>
      <c r="D2085" s="137"/>
      <c r="E2085" s="138">
        <v>0</v>
      </c>
      <c r="F2085" s="138">
        <v>0</v>
      </c>
      <c r="G2085" s="138">
        <v>0</v>
      </c>
      <c r="H2085" s="138">
        <v>0</v>
      </c>
      <c r="I2085" s="138">
        <v>0</v>
      </c>
      <c r="J2085" s="138">
        <v>0</v>
      </c>
      <c r="K2085" s="138">
        <v>0</v>
      </c>
      <c r="L2085" s="139"/>
      <c r="M2085" s="138">
        <v>0</v>
      </c>
      <c r="N2085" s="139"/>
      <c r="O2085" s="138">
        <v>0</v>
      </c>
      <c r="P2085" s="138">
        <v>0</v>
      </c>
      <c r="Q2085" s="138">
        <v>0</v>
      </c>
      <c r="R2085" s="139"/>
      <c r="S2085" s="138">
        <v>0</v>
      </c>
      <c r="T2085" s="139"/>
      <c r="U2085" s="138">
        <v>0</v>
      </c>
      <c r="V2085" s="138">
        <v>0</v>
      </c>
      <c r="W2085" s="138">
        <v>0</v>
      </c>
      <c r="X2085" s="138">
        <v>0</v>
      </c>
      <c r="Y2085" s="138">
        <v>0</v>
      </c>
      <c r="Z2085" s="139"/>
      <c r="AA2085" s="138">
        <v>0</v>
      </c>
      <c r="AB2085" s="131">
        <v>0</v>
      </c>
    </row>
    <row r="2086" spans="1:28" ht="15" customHeight="1" x14ac:dyDescent="0.25">
      <c r="A2086" s="129" t="str">
        <f>B2086&amp;"-"&amp;COUNTIF($B$3:B2086,B2086)</f>
        <v>564-1</v>
      </c>
      <c r="B2086" s="130">
        <v>564</v>
      </c>
      <c r="C2086" s="130" t="s">
        <v>91</v>
      </c>
      <c r="D2086" s="137">
        <v>43554</v>
      </c>
      <c r="E2086" s="138">
        <v>3</v>
      </c>
      <c r="F2086" s="138">
        <v>0</v>
      </c>
      <c r="G2086" s="138">
        <v>2</v>
      </c>
      <c r="H2086" s="138">
        <v>1</v>
      </c>
      <c r="I2086" s="138">
        <v>0</v>
      </c>
      <c r="J2086" s="138">
        <v>0</v>
      </c>
      <c r="K2086" s="138">
        <v>0</v>
      </c>
      <c r="L2086" s="139"/>
      <c r="M2086" s="138">
        <v>3</v>
      </c>
      <c r="N2086" s="139"/>
      <c r="O2086" s="138">
        <v>0</v>
      </c>
      <c r="P2086" s="138">
        <v>0</v>
      </c>
      <c r="Q2086" s="138">
        <v>0</v>
      </c>
      <c r="R2086" s="139"/>
      <c r="S2086" s="138">
        <v>0</v>
      </c>
      <c r="T2086" s="139"/>
      <c r="U2086" s="138">
        <v>0</v>
      </c>
      <c r="V2086" s="138">
        <v>0</v>
      </c>
      <c r="W2086" s="138">
        <v>0</v>
      </c>
      <c r="X2086" s="138">
        <v>0</v>
      </c>
      <c r="Y2086" s="138">
        <v>0</v>
      </c>
      <c r="Z2086" s="139"/>
      <c r="AA2086" s="138">
        <v>0</v>
      </c>
      <c r="AB2086" s="131">
        <v>0</v>
      </c>
    </row>
    <row r="2087" spans="1:28" ht="15" customHeight="1" x14ac:dyDescent="0.25">
      <c r="A2087" s="129" t="str">
        <f>B2087&amp;"-"&amp;COUNTIF($B$3:B2087,B2087)</f>
        <v>564-2</v>
      </c>
      <c r="B2087" s="130">
        <v>564</v>
      </c>
      <c r="C2087" s="130" t="s">
        <v>91</v>
      </c>
      <c r="D2087" s="137">
        <v>43794</v>
      </c>
      <c r="E2087" s="138">
        <v>31.81</v>
      </c>
      <c r="F2087" s="138">
        <v>0</v>
      </c>
      <c r="G2087" s="138">
        <v>16.309999999999999</v>
      </c>
      <c r="H2087" s="138">
        <v>10.79</v>
      </c>
      <c r="I2087" s="138">
        <v>0</v>
      </c>
      <c r="J2087" s="138">
        <v>1</v>
      </c>
      <c r="K2087" s="138">
        <v>1.36</v>
      </c>
      <c r="L2087" s="139"/>
      <c r="M2087" s="138">
        <v>31.81</v>
      </c>
      <c r="N2087" s="139"/>
      <c r="O2087" s="138">
        <v>0</v>
      </c>
      <c r="P2087" s="138">
        <v>0</v>
      </c>
      <c r="Q2087" s="138">
        <v>0</v>
      </c>
      <c r="R2087" s="139"/>
      <c r="S2087" s="138">
        <v>2</v>
      </c>
      <c r="T2087" s="139"/>
      <c r="U2087" s="138">
        <v>0</v>
      </c>
      <c r="V2087" s="138">
        <v>0</v>
      </c>
      <c r="W2087" s="138">
        <v>0</v>
      </c>
      <c r="X2087" s="138">
        <v>0</v>
      </c>
      <c r="Y2087" s="138">
        <v>0</v>
      </c>
      <c r="Z2087" s="139"/>
      <c r="AA2087" s="138">
        <v>0</v>
      </c>
      <c r="AB2087" s="131">
        <v>0</v>
      </c>
    </row>
    <row r="2088" spans="1:28" ht="15" customHeight="1" x14ac:dyDescent="0.25">
      <c r="A2088" s="129" t="str">
        <f>B2088&amp;"-"&amp;COUNTIF($B$3:B2088,B2088)</f>
        <v>564-3</v>
      </c>
      <c r="B2088" s="130">
        <v>564</v>
      </c>
      <c r="C2088" s="130" t="s">
        <v>91</v>
      </c>
      <c r="D2088" s="137">
        <v>43786</v>
      </c>
      <c r="E2088" s="138">
        <v>236.79</v>
      </c>
      <c r="F2088" s="138">
        <v>1</v>
      </c>
      <c r="G2088" s="138">
        <v>83.93</v>
      </c>
      <c r="H2088" s="138">
        <v>51.89</v>
      </c>
      <c r="I2088" s="138">
        <v>0</v>
      </c>
      <c r="J2088" s="138">
        <v>2.2400000000000002</v>
      </c>
      <c r="K2088" s="138">
        <v>3</v>
      </c>
      <c r="L2088" s="139"/>
      <c r="M2088" s="138">
        <v>236.79</v>
      </c>
      <c r="N2088" s="139"/>
      <c r="O2088" s="138">
        <v>0</v>
      </c>
      <c r="P2088" s="138">
        <v>0</v>
      </c>
      <c r="Q2088" s="138">
        <v>0</v>
      </c>
      <c r="R2088" s="139"/>
      <c r="S2088" s="138">
        <v>37.630000000000003</v>
      </c>
      <c r="T2088" s="139"/>
      <c r="U2088" s="138">
        <v>0</v>
      </c>
      <c r="V2088" s="138">
        <v>0</v>
      </c>
      <c r="W2088" s="138">
        <v>0</v>
      </c>
      <c r="X2088" s="138">
        <v>0</v>
      </c>
      <c r="Y2088" s="138">
        <v>0</v>
      </c>
      <c r="Z2088" s="139"/>
      <c r="AA2088" s="138">
        <v>0</v>
      </c>
      <c r="AB2088" s="131">
        <v>0</v>
      </c>
    </row>
    <row r="2089" spans="1:28" ht="15" customHeight="1" x14ac:dyDescent="0.25">
      <c r="A2089" s="129" t="str">
        <f>B2089&amp;"-"&amp;COUNTIF($B$3:B2089,B2089)</f>
        <v>564-4</v>
      </c>
      <c r="B2089" s="130">
        <v>564</v>
      </c>
      <c r="C2089" s="130" t="s">
        <v>91</v>
      </c>
      <c r="D2089" s="137">
        <v>43901</v>
      </c>
      <c r="E2089" s="138">
        <v>20.49</v>
      </c>
      <c r="F2089" s="138">
        <v>0</v>
      </c>
      <c r="G2089" s="138">
        <v>6.45</v>
      </c>
      <c r="H2089" s="138">
        <v>2.68</v>
      </c>
      <c r="I2089" s="138">
        <v>0</v>
      </c>
      <c r="J2089" s="138">
        <v>0</v>
      </c>
      <c r="K2089" s="138">
        <v>1</v>
      </c>
      <c r="L2089" s="139"/>
      <c r="M2089" s="138">
        <v>20.49</v>
      </c>
      <c r="N2089" s="139"/>
      <c r="O2089" s="138">
        <v>0</v>
      </c>
      <c r="P2089" s="138">
        <v>0</v>
      </c>
      <c r="Q2089" s="138">
        <v>0</v>
      </c>
      <c r="R2089" s="139"/>
      <c r="S2089" s="138">
        <v>2.5499999999999998</v>
      </c>
      <c r="T2089" s="139"/>
      <c r="U2089" s="138">
        <v>0</v>
      </c>
      <c r="V2089" s="138">
        <v>0</v>
      </c>
      <c r="W2089" s="138">
        <v>0</v>
      </c>
      <c r="X2089" s="138">
        <v>0</v>
      </c>
      <c r="Y2089" s="138">
        <v>0</v>
      </c>
      <c r="Z2089" s="139"/>
      <c r="AA2089" s="138">
        <v>0</v>
      </c>
      <c r="AB2089" s="131">
        <v>0</v>
      </c>
    </row>
    <row r="2090" spans="1:28" ht="15" customHeight="1" x14ac:dyDescent="0.25">
      <c r="A2090" s="129" t="str">
        <f>B2090&amp;"-"&amp;COUNTIF($B$3:B2090,B2090)</f>
        <v>564-5</v>
      </c>
      <c r="B2090" s="130">
        <v>564</v>
      </c>
      <c r="C2090" s="130" t="s">
        <v>91</v>
      </c>
      <c r="D2090" s="137">
        <v>43943</v>
      </c>
      <c r="E2090" s="138">
        <v>1</v>
      </c>
      <c r="F2090" s="138">
        <v>0</v>
      </c>
      <c r="G2090" s="138">
        <v>0</v>
      </c>
      <c r="H2090" s="138">
        <v>1</v>
      </c>
      <c r="I2090" s="138">
        <v>0</v>
      </c>
      <c r="J2090" s="138">
        <v>0</v>
      </c>
      <c r="K2090" s="138">
        <v>0</v>
      </c>
      <c r="L2090" s="139"/>
      <c r="M2090" s="138">
        <v>1</v>
      </c>
      <c r="N2090" s="139"/>
      <c r="O2090" s="138">
        <v>0</v>
      </c>
      <c r="P2090" s="138">
        <v>0</v>
      </c>
      <c r="Q2090" s="138">
        <v>0</v>
      </c>
      <c r="R2090" s="139"/>
      <c r="S2090" s="138">
        <v>0</v>
      </c>
      <c r="T2090" s="139"/>
      <c r="U2090" s="138">
        <v>0</v>
      </c>
      <c r="V2090" s="138">
        <v>0</v>
      </c>
      <c r="W2090" s="138">
        <v>0</v>
      </c>
      <c r="X2090" s="138">
        <v>0</v>
      </c>
      <c r="Y2090" s="138">
        <v>0</v>
      </c>
      <c r="Z2090" s="139"/>
      <c r="AA2090" s="138">
        <v>0</v>
      </c>
      <c r="AB2090" s="131">
        <v>0</v>
      </c>
    </row>
    <row r="2091" spans="1:28" ht="15" customHeight="1" x14ac:dyDescent="0.25">
      <c r="A2091" s="129" t="str">
        <f>B2091&amp;"-"&amp;COUNTIF($B$3:B2091,B2091)</f>
        <v>564-6</v>
      </c>
      <c r="B2091" s="130">
        <v>564</v>
      </c>
      <c r="C2091" s="130" t="s">
        <v>91</v>
      </c>
      <c r="D2091" s="137">
        <v>43950</v>
      </c>
      <c r="E2091" s="138">
        <v>10.76</v>
      </c>
      <c r="F2091" s="138">
        <v>0</v>
      </c>
      <c r="G2091" s="138">
        <v>1.47</v>
      </c>
      <c r="H2091" s="138">
        <v>5.76</v>
      </c>
      <c r="I2091" s="138">
        <v>0</v>
      </c>
      <c r="J2091" s="138">
        <v>0</v>
      </c>
      <c r="K2091" s="138">
        <v>0</v>
      </c>
      <c r="L2091" s="139"/>
      <c r="M2091" s="138">
        <v>10.76</v>
      </c>
      <c r="N2091" s="139"/>
      <c r="O2091" s="138">
        <v>0</v>
      </c>
      <c r="P2091" s="138">
        <v>0</v>
      </c>
      <c r="Q2091" s="138">
        <v>0</v>
      </c>
      <c r="R2091" s="139"/>
      <c r="S2091" s="138">
        <v>1</v>
      </c>
      <c r="T2091" s="139"/>
      <c r="U2091" s="138">
        <v>0</v>
      </c>
      <c r="V2091" s="138">
        <v>0</v>
      </c>
      <c r="W2091" s="138">
        <v>0</v>
      </c>
      <c r="X2091" s="138">
        <v>0</v>
      </c>
      <c r="Y2091" s="138">
        <v>0</v>
      </c>
      <c r="Z2091" s="139"/>
      <c r="AA2091" s="138">
        <v>0</v>
      </c>
      <c r="AB2091" s="131">
        <v>0</v>
      </c>
    </row>
    <row r="2092" spans="1:28" ht="15" customHeight="1" x14ac:dyDescent="0.25">
      <c r="A2092" s="129" t="str">
        <f>B2092&amp;"-"&amp;COUNTIF($B$3:B2092,B2092)</f>
        <v>564-7</v>
      </c>
      <c r="B2092" s="130">
        <v>564</v>
      </c>
      <c r="C2092" s="130" t="s">
        <v>91</v>
      </c>
      <c r="D2092" s="137">
        <v>44040</v>
      </c>
      <c r="E2092" s="138">
        <v>3.61</v>
      </c>
      <c r="F2092" s="138">
        <v>0</v>
      </c>
      <c r="G2092" s="138">
        <v>0.83</v>
      </c>
      <c r="H2092" s="138">
        <v>1</v>
      </c>
      <c r="I2092" s="138">
        <v>0</v>
      </c>
      <c r="J2092" s="138">
        <v>1</v>
      </c>
      <c r="K2092" s="138">
        <v>0</v>
      </c>
      <c r="L2092" s="139"/>
      <c r="M2092" s="138">
        <v>3.61</v>
      </c>
      <c r="N2092" s="139"/>
      <c r="O2092" s="138">
        <v>0</v>
      </c>
      <c r="P2092" s="138">
        <v>0</v>
      </c>
      <c r="Q2092" s="138">
        <v>0</v>
      </c>
      <c r="R2092" s="139"/>
      <c r="S2092" s="138">
        <v>0</v>
      </c>
      <c r="T2092" s="139"/>
      <c r="U2092" s="138">
        <v>0</v>
      </c>
      <c r="V2092" s="138">
        <v>0</v>
      </c>
      <c r="W2092" s="138">
        <v>0</v>
      </c>
      <c r="X2092" s="138">
        <v>0</v>
      </c>
      <c r="Y2092" s="138">
        <v>0</v>
      </c>
      <c r="Z2092" s="139"/>
      <c r="AA2092" s="138">
        <v>0</v>
      </c>
      <c r="AB2092" s="131">
        <v>0</v>
      </c>
    </row>
    <row r="2093" spans="1:28" ht="15" customHeight="1" x14ac:dyDescent="0.25">
      <c r="A2093" s="129" t="str">
        <f>B2093&amp;"-"&amp;COUNTIF($B$3:B2093,B2093)</f>
        <v>564-8</v>
      </c>
      <c r="B2093" s="130">
        <v>564</v>
      </c>
      <c r="C2093" s="130" t="s">
        <v>91</v>
      </c>
      <c r="D2093" s="137">
        <v>44198</v>
      </c>
      <c r="E2093" s="138">
        <v>1</v>
      </c>
      <c r="F2093" s="138">
        <v>0</v>
      </c>
      <c r="G2093" s="138">
        <v>0</v>
      </c>
      <c r="H2093" s="138">
        <v>1</v>
      </c>
      <c r="I2093" s="138">
        <v>0</v>
      </c>
      <c r="J2093" s="138">
        <v>0</v>
      </c>
      <c r="K2093" s="138">
        <v>0</v>
      </c>
      <c r="L2093" s="139"/>
      <c r="M2093" s="138">
        <v>1</v>
      </c>
      <c r="N2093" s="139"/>
      <c r="O2093" s="138">
        <v>0</v>
      </c>
      <c r="P2093" s="138">
        <v>0</v>
      </c>
      <c r="Q2093" s="138">
        <v>0</v>
      </c>
      <c r="R2093" s="139"/>
      <c r="S2093" s="138">
        <v>0</v>
      </c>
      <c r="T2093" s="139"/>
      <c r="U2093" s="138">
        <v>0</v>
      </c>
      <c r="V2093" s="138">
        <v>0</v>
      </c>
      <c r="W2093" s="138">
        <v>0</v>
      </c>
      <c r="X2093" s="138">
        <v>0</v>
      </c>
      <c r="Y2093" s="138">
        <v>0</v>
      </c>
      <c r="Z2093" s="139"/>
      <c r="AA2093" s="138">
        <v>0</v>
      </c>
      <c r="AB2093" s="131">
        <v>0</v>
      </c>
    </row>
    <row r="2094" spans="1:28" ht="15" customHeight="1" x14ac:dyDescent="0.25">
      <c r="A2094" s="129" t="str">
        <f>B2094&amp;"-"&amp;COUNTIF($B$3:B2094,B2094)</f>
        <v>564-9</v>
      </c>
      <c r="B2094" s="130">
        <v>564</v>
      </c>
      <c r="C2094" s="130" t="s">
        <v>91</v>
      </c>
      <c r="D2094" s="137">
        <v>44305</v>
      </c>
      <c r="E2094" s="138">
        <v>1</v>
      </c>
      <c r="F2094" s="138">
        <v>0</v>
      </c>
      <c r="G2094" s="138">
        <v>0</v>
      </c>
      <c r="H2094" s="138">
        <v>1</v>
      </c>
      <c r="I2094" s="138">
        <v>0</v>
      </c>
      <c r="J2094" s="138">
        <v>0</v>
      </c>
      <c r="K2094" s="138">
        <v>0</v>
      </c>
      <c r="L2094" s="139"/>
      <c r="M2094" s="138">
        <v>1</v>
      </c>
      <c r="N2094" s="139"/>
      <c r="O2094" s="138">
        <v>0</v>
      </c>
      <c r="P2094" s="138">
        <v>0</v>
      </c>
      <c r="Q2094" s="138">
        <v>0</v>
      </c>
      <c r="R2094" s="139"/>
      <c r="S2094" s="138">
        <v>0</v>
      </c>
      <c r="T2094" s="139"/>
      <c r="U2094" s="138">
        <v>0</v>
      </c>
      <c r="V2094" s="138">
        <v>0</v>
      </c>
      <c r="W2094" s="138">
        <v>0</v>
      </c>
      <c r="X2094" s="138">
        <v>0</v>
      </c>
      <c r="Y2094" s="138">
        <v>0</v>
      </c>
      <c r="Z2094" s="139"/>
      <c r="AA2094" s="138">
        <v>0</v>
      </c>
      <c r="AB2094" s="131">
        <v>0</v>
      </c>
    </row>
    <row r="2095" spans="1:28" ht="15" customHeight="1" x14ac:dyDescent="0.25">
      <c r="A2095" s="129" t="str">
        <f>B2095&amp;"-"&amp;COUNTIF($B$3:B2095,B2095)</f>
        <v>564-10</v>
      </c>
      <c r="B2095" s="130">
        <v>564</v>
      </c>
      <c r="C2095" s="130" t="s">
        <v>91</v>
      </c>
      <c r="D2095" s="137">
        <v>44370</v>
      </c>
      <c r="E2095" s="138">
        <v>2</v>
      </c>
      <c r="F2095" s="138">
        <v>0</v>
      </c>
      <c r="G2095" s="138">
        <v>0</v>
      </c>
      <c r="H2095" s="138">
        <v>2</v>
      </c>
      <c r="I2095" s="138">
        <v>0</v>
      </c>
      <c r="J2095" s="138">
        <v>0</v>
      </c>
      <c r="K2095" s="138">
        <v>0</v>
      </c>
      <c r="L2095" s="139"/>
      <c r="M2095" s="138">
        <v>2</v>
      </c>
      <c r="N2095" s="139"/>
      <c r="O2095" s="138">
        <v>0</v>
      </c>
      <c r="P2095" s="138">
        <v>0</v>
      </c>
      <c r="Q2095" s="138">
        <v>0</v>
      </c>
      <c r="R2095" s="139"/>
      <c r="S2095" s="138">
        <v>0</v>
      </c>
      <c r="T2095" s="139"/>
      <c r="U2095" s="138">
        <v>0</v>
      </c>
      <c r="V2095" s="138">
        <v>0</v>
      </c>
      <c r="W2095" s="138">
        <v>0</v>
      </c>
      <c r="X2095" s="138">
        <v>0</v>
      </c>
      <c r="Y2095" s="138">
        <v>0</v>
      </c>
      <c r="Z2095" s="139"/>
      <c r="AA2095" s="138">
        <v>0</v>
      </c>
      <c r="AB2095" s="131">
        <v>0</v>
      </c>
    </row>
    <row r="2096" spans="1:28" ht="15" customHeight="1" x14ac:dyDescent="0.25">
      <c r="A2096" s="129" t="str">
        <f>B2096&amp;"-"&amp;COUNTIF($B$3:B2096,B2096)</f>
        <v>564-11</v>
      </c>
      <c r="B2096" s="130">
        <v>564</v>
      </c>
      <c r="C2096" s="130" t="s">
        <v>91</v>
      </c>
      <c r="D2096" s="137">
        <v>50039</v>
      </c>
      <c r="E2096" s="138">
        <v>0.94</v>
      </c>
      <c r="F2096" s="138">
        <v>0</v>
      </c>
      <c r="G2096" s="138">
        <v>0</v>
      </c>
      <c r="H2096" s="138">
        <v>0.94</v>
      </c>
      <c r="I2096" s="138">
        <v>0</v>
      </c>
      <c r="J2096" s="138">
        <v>0</v>
      </c>
      <c r="K2096" s="138">
        <v>0</v>
      </c>
      <c r="L2096" s="139"/>
      <c r="M2096" s="138">
        <v>0.94</v>
      </c>
      <c r="N2096" s="139"/>
      <c r="O2096" s="138">
        <v>0</v>
      </c>
      <c r="P2096" s="138">
        <v>0</v>
      </c>
      <c r="Q2096" s="138">
        <v>0</v>
      </c>
      <c r="R2096" s="139"/>
      <c r="S2096" s="138">
        <v>0</v>
      </c>
      <c r="T2096" s="139"/>
      <c r="U2096" s="138">
        <v>0</v>
      </c>
      <c r="V2096" s="138">
        <v>0</v>
      </c>
      <c r="W2096" s="138">
        <v>0</v>
      </c>
      <c r="X2096" s="138">
        <v>0</v>
      </c>
      <c r="Y2096" s="138">
        <v>0</v>
      </c>
      <c r="Z2096" s="139"/>
      <c r="AA2096" s="138">
        <v>0</v>
      </c>
      <c r="AB2096" s="131">
        <v>0</v>
      </c>
    </row>
    <row r="2097" spans="1:28" ht="15" customHeight="1" x14ac:dyDescent="0.25">
      <c r="A2097" s="129" t="str">
        <f>B2097&amp;"-"&amp;COUNTIF($B$3:B2097,B2097)</f>
        <v>564-12</v>
      </c>
      <c r="B2097" s="130">
        <v>564</v>
      </c>
      <c r="C2097" s="130" t="s">
        <v>91</v>
      </c>
      <c r="D2097" s="137">
        <v>44750</v>
      </c>
      <c r="E2097" s="138">
        <v>1</v>
      </c>
      <c r="F2097" s="138">
        <v>0</v>
      </c>
      <c r="G2097" s="138">
        <v>0</v>
      </c>
      <c r="H2097" s="138">
        <v>0</v>
      </c>
      <c r="I2097" s="138">
        <v>0</v>
      </c>
      <c r="J2097" s="138">
        <v>0</v>
      </c>
      <c r="K2097" s="138">
        <v>1</v>
      </c>
      <c r="L2097" s="139"/>
      <c r="M2097" s="138">
        <v>1</v>
      </c>
      <c r="N2097" s="139"/>
      <c r="O2097" s="138">
        <v>0</v>
      </c>
      <c r="P2097" s="138">
        <v>0</v>
      </c>
      <c r="Q2097" s="138">
        <v>0</v>
      </c>
      <c r="R2097" s="139"/>
      <c r="S2097" s="138">
        <v>0</v>
      </c>
      <c r="T2097" s="139"/>
      <c r="U2097" s="138">
        <v>0</v>
      </c>
      <c r="V2097" s="138">
        <v>0</v>
      </c>
      <c r="W2097" s="138">
        <v>0</v>
      </c>
      <c r="X2097" s="138">
        <v>0</v>
      </c>
      <c r="Y2097" s="138">
        <v>0</v>
      </c>
      <c r="Z2097" s="139"/>
      <c r="AA2097" s="138">
        <v>0</v>
      </c>
      <c r="AB2097" s="131">
        <v>0</v>
      </c>
    </row>
    <row r="2098" spans="1:28" ht="15" customHeight="1" x14ac:dyDescent="0.25">
      <c r="A2098" s="129" t="str">
        <f>B2098&amp;"-"&amp;COUNTIF($B$3:B2098,B2098)</f>
        <v>564-13</v>
      </c>
      <c r="B2098" s="130">
        <v>564</v>
      </c>
      <c r="C2098" s="130" t="s">
        <v>91</v>
      </c>
      <c r="D2098" s="137">
        <v>45005</v>
      </c>
      <c r="E2098" s="138">
        <v>3.22</v>
      </c>
      <c r="F2098" s="138">
        <v>0</v>
      </c>
      <c r="G2098" s="138">
        <v>0</v>
      </c>
      <c r="H2098" s="138">
        <v>2.71</v>
      </c>
      <c r="I2098" s="138">
        <v>0</v>
      </c>
      <c r="J2098" s="138">
        <v>0</v>
      </c>
      <c r="K2098" s="138">
        <v>0</v>
      </c>
      <c r="L2098" s="139"/>
      <c r="M2098" s="138">
        <v>3.22</v>
      </c>
      <c r="N2098" s="139"/>
      <c r="O2098" s="138">
        <v>0</v>
      </c>
      <c r="P2098" s="138">
        <v>0</v>
      </c>
      <c r="Q2098" s="138">
        <v>0</v>
      </c>
      <c r="R2098" s="139"/>
      <c r="S2098" s="138">
        <v>0</v>
      </c>
      <c r="T2098" s="139"/>
      <c r="U2098" s="138">
        <v>0</v>
      </c>
      <c r="V2098" s="138">
        <v>0</v>
      </c>
      <c r="W2098" s="138">
        <v>0</v>
      </c>
      <c r="X2098" s="138">
        <v>0</v>
      </c>
      <c r="Y2098" s="138">
        <v>0</v>
      </c>
      <c r="Z2098" s="139"/>
      <c r="AA2098" s="138">
        <v>0</v>
      </c>
      <c r="AB2098" s="131">
        <v>0</v>
      </c>
    </row>
    <row r="2099" spans="1:28" ht="15" customHeight="1" x14ac:dyDescent="0.25">
      <c r="A2099" s="129" t="str">
        <f>B2099&amp;"-"&amp;COUNTIF($B$3:B2099,B2099)</f>
        <v>564-14</v>
      </c>
      <c r="B2099" s="130">
        <v>564</v>
      </c>
      <c r="C2099" s="130" t="s">
        <v>91</v>
      </c>
      <c r="D2099" s="137">
        <v>45088</v>
      </c>
      <c r="E2099" s="138">
        <v>5.67</v>
      </c>
      <c r="F2099" s="138">
        <v>0</v>
      </c>
      <c r="G2099" s="138">
        <v>3</v>
      </c>
      <c r="H2099" s="138">
        <v>2</v>
      </c>
      <c r="I2099" s="138">
        <v>0</v>
      </c>
      <c r="J2099" s="138">
        <v>0</v>
      </c>
      <c r="K2099" s="138">
        <v>0</v>
      </c>
      <c r="L2099" s="139"/>
      <c r="M2099" s="138">
        <v>5.67</v>
      </c>
      <c r="N2099" s="139"/>
      <c r="O2099" s="138">
        <v>0</v>
      </c>
      <c r="P2099" s="138">
        <v>0</v>
      </c>
      <c r="Q2099" s="138">
        <v>0</v>
      </c>
      <c r="R2099" s="139"/>
      <c r="S2099" s="138">
        <v>0</v>
      </c>
      <c r="T2099" s="139"/>
      <c r="U2099" s="138">
        <v>0</v>
      </c>
      <c r="V2099" s="138">
        <v>0</v>
      </c>
      <c r="W2099" s="138">
        <v>0</v>
      </c>
      <c r="X2099" s="138">
        <v>0</v>
      </c>
      <c r="Y2099" s="138">
        <v>0</v>
      </c>
      <c r="Z2099" s="139"/>
      <c r="AA2099" s="138">
        <v>0</v>
      </c>
      <c r="AB2099" s="131">
        <v>0</v>
      </c>
    </row>
    <row r="2100" spans="1:28" ht="15" customHeight="1" x14ac:dyDescent="0.25">
      <c r="A2100" s="129" t="str">
        <f>B2100&amp;"-"&amp;COUNTIF($B$3:B2100,B2100)</f>
        <v>564-15</v>
      </c>
      <c r="B2100" s="130">
        <v>564</v>
      </c>
      <c r="C2100" s="130" t="s">
        <v>91</v>
      </c>
      <c r="D2100" s="137">
        <v>45104</v>
      </c>
      <c r="E2100" s="138">
        <v>0.71</v>
      </c>
      <c r="F2100" s="138">
        <v>0</v>
      </c>
      <c r="G2100" s="138">
        <v>0</v>
      </c>
      <c r="H2100" s="138">
        <v>0.71</v>
      </c>
      <c r="I2100" s="138">
        <v>0</v>
      </c>
      <c r="J2100" s="138">
        <v>0</v>
      </c>
      <c r="K2100" s="138">
        <v>0</v>
      </c>
      <c r="L2100" s="139"/>
      <c r="M2100" s="138">
        <v>0.71</v>
      </c>
      <c r="N2100" s="139"/>
      <c r="O2100" s="138">
        <v>0</v>
      </c>
      <c r="P2100" s="138">
        <v>0</v>
      </c>
      <c r="Q2100" s="138">
        <v>0</v>
      </c>
      <c r="R2100" s="139"/>
      <c r="S2100" s="138">
        <v>0</v>
      </c>
      <c r="T2100" s="139"/>
      <c r="U2100" s="138">
        <v>0</v>
      </c>
      <c r="V2100" s="138">
        <v>0</v>
      </c>
      <c r="W2100" s="138">
        <v>0</v>
      </c>
      <c r="X2100" s="138">
        <v>0</v>
      </c>
      <c r="Y2100" s="138">
        <v>0</v>
      </c>
      <c r="Z2100" s="139"/>
      <c r="AA2100" s="138">
        <v>0</v>
      </c>
      <c r="AB2100" s="131">
        <v>0</v>
      </c>
    </row>
    <row r="2101" spans="1:28" ht="15" customHeight="1" x14ac:dyDescent="0.25">
      <c r="A2101" s="129" t="str">
        <f>B2101&amp;"-"&amp;COUNTIF($B$3:B2101,B2101)</f>
        <v>564-16</v>
      </c>
      <c r="B2101" s="130">
        <v>564</v>
      </c>
      <c r="C2101" s="130" t="s">
        <v>91</v>
      </c>
      <c r="D2101" s="137"/>
      <c r="E2101" s="138">
        <v>0</v>
      </c>
      <c r="F2101" s="138">
        <v>0</v>
      </c>
      <c r="G2101" s="138">
        <v>0</v>
      </c>
      <c r="H2101" s="138">
        <v>0</v>
      </c>
      <c r="I2101" s="138">
        <v>0</v>
      </c>
      <c r="J2101" s="138">
        <v>0</v>
      </c>
      <c r="K2101" s="138">
        <v>0</v>
      </c>
      <c r="L2101" s="139"/>
      <c r="M2101" s="138">
        <v>0</v>
      </c>
      <c r="N2101" s="139"/>
      <c r="O2101" s="138">
        <v>0</v>
      </c>
      <c r="P2101" s="138">
        <v>0</v>
      </c>
      <c r="Q2101" s="138">
        <v>0</v>
      </c>
      <c r="R2101" s="139"/>
      <c r="S2101" s="138">
        <v>0</v>
      </c>
      <c r="T2101" s="139"/>
      <c r="U2101" s="138">
        <v>0</v>
      </c>
      <c r="V2101" s="138">
        <v>0</v>
      </c>
      <c r="W2101" s="138">
        <v>0</v>
      </c>
      <c r="X2101" s="138">
        <v>0</v>
      </c>
      <c r="Y2101" s="138">
        <v>0</v>
      </c>
      <c r="Z2101" s="139"/>
      <c r="AA2101" s="138">
        <v>0</v>
      </c>
      <c r="AB2101" s="131">
        <v>0</v>
      </c>
    </row>
    <row r="2102" spans="1:28" ht="15" customHeight="1" x14ac:dyDescent="0.25">
      <c r="A2102" s="129" t="str">
        <f>B2102&amp;"-"&amp;COUNTIF($B$3:B2102,B2102)</f>
        <v>564-17</v>
      </c>
      <c r="B2102" s="130">
        <v>564</v>
      </c>
      <c r="C2102" s="130" t="s">
        <v>91</v>
      </c>
      <c r="D2102" s="137"/>
      <c r="E2102" s="138">
        <v>0</v>
      </c>
      <c r="F2102" s="138">
        <v>0</v>
      </c>
      <c r="G2102" s="138">
        <v>0</v>
      </c>
      <c r="H2102" s="138">
        <v>0</v>
      </c>
      <c r="I2102" s="138">
        <v>0</v>
      </c>
      <c r="J2102" s="138">
        <v>0</v>
      </c>
      <c r="K2102" s="138">
        <v>0</v>
      </c>
      <c r="L2102" s="139"/>
      <c r="M2102" s="138">
        <v>0</v>
      </c>
      <c r="N2102" s="139"/>
      <c r="O2102" s="138">
        <v>0</v>
      </c>
      <c r="P2102" s="138">
        <v>0</v>
      </c>
      <c r="Q2102" s="138">
        <v>0</v>
      </c>
      <c r="R2102" s="139"/>
      <c r="S2102" s="138">
        <v>0</v>
      </c>
      <c r="T2102" s="139"/>
      <c r="U2102" s="138">
        <v>0</v>
      </c>
      <c r="V2102" s="138">
        <v>0</v>
      </c>
      <c r="W2102" s="138">
        <v>0</v>
      </c>
      <c r="X2102" s="138">
        <v>0</v>
      </c>
      <c r="Y2102" s="138">
        <v>0</v>
      </c>
      <c r="Z2102" s="139"/>
      <c r="AA2102" s="138">
        <v>0</v>
      </c>
      <c r="AB2102" s="131">
        <v>0</v>
      </c>
    </row>
    <row r="2103" spans="1:28" ht="15" customHeight="1" x14ac:dyDescent="0.25">
      <c r="A2103" s="129" t="str">
        <f>B2103&amp;"-"&amp;COUNTIF($B$3:B2103,B2103)</f>
        <v>564-18</v>
      </c>
      <c r="B2103" s="130">
        <v>564</v>
      </c>
      <c r="C2103" s="130" t="s">
        <v>91</v>
      </c>
      <c r="D2103" s="137"/>
      <c r="E2103" s="138">
        <v>0</v>
      </c>
      <c r="F2103" s="138">
        <v>0</v>
      </c>
      <c r="G2103" s="138">
        <v>0</v>
      </c>
      <c r="H2103" s="138">
        <v>0</v>
      </c>
      <c r="I2103" s="138">
        <v>0</v>
      </c>
      <c r="J2103" s="138">
        <v>0</v>
      </c>
      <c r="K2103" s="138">
        <v>0</v>
      </c>
      <c r="L2103" s="139"/>
      <c r="M2103" s="138">
        <v>0</v>
      </c>
      <c r="N2103" s="139"/>
      <c r="O2103" s="138">
        <v>0</v>
      </c>
      <c r="P2103" s="138">
        <v>0</v>
      </c>
      <c r="Q2103" s="138">
        <v>0</v>
      </c>
      <c r="R2103" s="139"/>
      <c r="S2103" s="138">
        <v>0</v>
      </c>
      <c r="T2103" s="139"/>
      <c r="U2103" s="138">
        <v>0</v>
      </c>
      <c r="V2103" s="138">
        <v>0</v>
      </c>
      <c r="W2103" s="138">
        <v>0</v>
      </c>
      <c r="X2103" s="138">
        <v>0</v>
      </c>
      <c r="Y2103" s="138">
        <v>0</v>
      </c>
      <c r="Z2103" s="139"/>
      <c r="AA2103" s="138">
        <v>0</v>
      </c>
      <c r="AB2103" s="131">
        <v>0</v>
      </c>
    </row>
    <row r="2104" spans="1:28" ht="15" customHeight="1" x14ac:dyDescent="0.25">
      <c r="A2104" s="129" t="str">
        <f>B2104&amp;"-"&amp;COUNTIF($B$3:B2104,B2104)</f>
        <v>564-19</v>
      </c>
      <c r="B2104" s="130">
        <v>564</v>
      </c>
      <c r="C2104" s="130" t="s">
        <v>91</v>
      </c>
      <c r="D2104" s="137"/>
      <c r="E2104" s="138">
        <v>0</v>
      </c>
      <c r="F2104" s="138">
        <v>0</v>
      </c>
      <c r="G2104" s="138">
        <v>0</v>
      </c>
      <c r="H2104" s="138">
        <v>0</v>
      </c>
      <c r="I2104" s="138">
        <v>0</v>
      </c>
      <c r="J2104" s="138">
        <v>0</v>
      </c>
      <c r="K2104" s="138">
        <v>0</v>
      </c>
      <c r="L2104" s="139"/>
      <c r="M2104" s="138">
        <v>0</v>
      </c>
      <c r="N2104" s="139"/>
      <c r="O2104" s="138">
        <v>0</v>
      </c>
      <c r="P2104" s="138">
        <v>0</v>
      </c>
      <c r="Q2104" s="138">
        <v>0</v>
      </c>
      <c r="R2104" s="139"/>
      <c r="S2104" s="138">
        <v>0</v>
      </c>
      <c r="T2104" s="139"/>
      <c r="U2104" s="138">
        <v>0</v>
      </c>
      <c r="V2104" s="138">
        <v>0</v>
      </c>
      <c r="W2104" s="138">
        <v>0</v>
      </c>
      <c r="X2104" s="138">
        <v>0</v>
      </c>
      <c r="Y2104" s="138">
        <v>0</v>
      </c>
      <c r="Z2104" s="139"/>
      <c r="AA2104" s="138">
        <v>0</v>
      </c>
      <c r="AB2104" s="131">
        <v>0</v>
      </c>
    </row>
    <row r="2105" spans="1:28" ht="15" customHeight="1" x14ac:dyDescent="0.25">
      <c r="A2105" s="129" t="str">
        <f>B2105&amp;"-"&amp;COUNTIF($B$3:B2105,B2105)</f>
        <v>564-20</v>
      </c>
      <c r="B2105" s="130">
        <v>564</v>
      </c>
      <c r="C2105" s="130" t="s">
        <v>91</v>
      </c>
      <c r="D2105" s="137"/>
      <c r="E2105" s="138">
        <v>0</v>
      </c>
      <c r="F2105" s="138">
        <v>0</v>
      </c>
      <c r="G2105" s="138">
        <v>0</v>
      </c>
      <c r="H2105" s="138">
        <v>0</v>
      </c>
      <c r="I2105" s="138">
        <v>0</v>
      </c>
      <c r="J2105" s="138">
        <v>0</v>
      </c>
      <c r="K2105" s="138">
        <v>0</v>
      </c>
      <c r="L2105" s="139"/>
      <c r="M2105" s="138">
        <v>0</v>
      </c>
      <c r="N2105" s="139"/>
      <c r="O2105" s="138">
        <v>0</v>
      </c>
      <c r="P2105" s="138">
        <v>0</v>
      </c>
      <c r="Q2105" s="138">
        <v>0</v>
      </c>
      <c r="R2105" s="139"/>
      <c r="S2105" s="138">
        <v>0</v>
      </c>
      <c r="T2105" s="139"/>
      <c r="U2105" s="138">
        <v>0</v>
      </c>
      <c r="V2105" s="138">
        <v>0</v>
      </c>
      <c r="W2105" s="138">
        <v>0</v>
      </c>
      <c r="X2105" s="138">
        <v>0</v>
      </c>
      <c r="Y2105" s="138">
        <v>0</v>
      </c>
      <c r="Z2105" s="139"/>
      <c r="AA2105" s="138">
        <v>0</v>
      </c>
      <c r="AB2105" s="131">
        <v>0</v>
      </c>
    </row>
    <row r="2106" spans="1:28" ht="15" customHeight="1" x14ac:dyDescent="0.25">
      <c r="A2106" s="129" t="str">
        <f>B2106&amp;"-"&amp;COUNTIF($B$3:B2106,B2106)</f>
        <v>564-21</v>
      </c>
      <c r="B2106" s="130">
        <v>564</v>
      </c>
      <c r="C2106" s="130" t="s">
        <v>91</v>
      </c>
      <c r="D2106" s="137"/>
      <c r="E2106" s="138">
        <v>0</v>
      </c>
      <c r="F2106" s="138">
        <v>0</v>
      </c>
      <c r="G2106" s="138">
        <v>0</v>
      </c>
      <c r="H2106" s="138">
        <v>0</v>
      </c>
      <c r="I2106" s="138">
        <v>0</v>
      </c>
      <c r="J2106" s="138">
        <v>0</v>
      </c>
      <c r="K2106" s="138">
        <v>0</v>
      </c>
      <c r="L2106" s="139"/>
      <c r="M2106" s="138">
        <v>0</v>
      </c>
      <c r="N2106" s="139"/>
      <c r="O2106" s="138">
        <v>0</v>
      </c>
      <c r="P2106" s="138">
        <v>0</v>
      </c>
      <c r="Q2106" s="138">
        <v>0</v>
      </c>
      <c r="R2106" s="139"/>
      <c r="S2106" s="138">
        <v>0</v>
      </c>
      <c r="T2106" s="139"/>
      <c r="U2106" s="138">
        <v>0</v>
      </c>
      <c r="V2106" s="138">
        <v>0</v>
      </c>
      <c r="W2106" s="138">
        <v>0</v>
      </c>
      <c r="X2106" s="138">
        <v>0</v>
      </c>
      <c r="Y2106" s="138">
        <v>0</v>
      </c>
      <c r="Z2106" s="139"/>
      <c r="AA2106" s="138">
        <v>0</v>
      </c>
      <c r="AB2106" s="131">
        <v>0</v>
      </c>
    </row>
    <row r="2107" spans="1:28" ht="15" customHeight="1" x14ac:dyDescent="0.25">
      <c r="A2107" s="129" t="str">
        <f>B2107&amp;"-"&amp;COUNTIF($B$3:B2107,B2107)</f>
        <v>564-22</v>
      </c>
      <c r="B2107" s="130">
        <v>564</v>
      </c>
      <c r="C2107" s="130" t="s">
        <v>91</v>
      </c>
      <c r="D2107" s="137"/>
      <c r="E2107" s="138">
        <v>0</v>
      </c>
      <c r="F2107" s="138">
        <v>0</v>
      </c>
      <c r="G2107" s="138">
        <v>0</v>
      </c>
      <c r="H2107" s="138">
        <v>0</v>
      </c>
      <c r="I2107" s="138">
        <v>0</v>
      </c>
      <c r="J2107" s="138">
        <v>0</v>
      </c>
      <c r="K2107" s="138">
        <v>0</v>
      </c>
      <c r="L2107" s="139"/>
      <c r="M2107" s="138">
        <v>0</v>
      </c>
      <c r="N2107" s="139"/>
      <c r="O2107" s="138">
        <v>0</v>
      </c>
      <c r="P2107" s="138">
        <v>0</v>
      </c>
      <c r="Q2107" s="138">
        <v>0</v>
      </c>
      <c r="R2107" s="139"/>
      <c r="S2107" s="138">
        <v>0</v>
      </c>
      <c r="T2107" s="139"/>
      <c r="U2107" s="138">
        <v>0</v>
      </c>
      <c r="V2107" s="138">
        <v>0</v>
      </c>
      <c r="W2107" s="138">
        <v>0</v>
      </c>
      <c r="X2107" s="138">
        <v>0</v>
      </c>
      <c r="Y2107" s="138">
        <v>0</v>
      </c>
      <c r="Z2107" s="139"/>
      <c r="AA2107" s="138">
        <v>0</v>
      </c>
      <c r="AB2107" s="131">
        <v>0</v>
      </c>
    </row>
    <row r="2108" spans="1:28" ht="15" customHeight="1" x14ac:dyDescent="0.25">
      <c r="A2108" s="129" t="str">
        <f>B2108&amp;"-"&amp;COUNTIF($B$3:B2108,B2108)</f>
        <v>564-23</v>
      </c>
      <c r="B2108" s="130">
        <v>564</v>
      </c>
      <c r="C2108" s="130" t="s">
        <v>91</v>
      </c>
      <c r="D2108" s="137"/>
      <c r="E2108" s="138">
        <v>0</v>
      </c>
      <c r="F2108" s="138">
        <v>0</v>
      </c>
      <c r="G2108" s="138">
        <v>0</v>
      </c>
      <c r="H2108" s="138">
        <v>0</v>
      </c>
      <c r="I2108" s="138">
        <v>0</v>
      </c>
      <c r="J2108" s="138">
        <v>0</v>
      </c>
      <c r="K2108" s="138">
        <v>0</v>
      </c>
      <c r="L2108" s="139"/>
      <c r="M2108" s="138">
        <v>0</v>
      </c>
      <c r="N2108" s="139"/>
      <c r="O2108" s="138">
        <v>0</v>
      </c>
      <c r="P2108" s="138">
        <v>0</v>
      </c>
      <c r="Q2108" s="138">
        <v>0</v>
      </c>
      <c r="R2108" s="139"/>
      <c r="S2108" s="138">
        <v>0</v>
      </c>
      <c r="T2108" s="139"/>
      <c r="U2108" s="138">
        <v>0</v>
      </c>
      <c r="V2108" s="138">
        <v>0</v>
      </c>
      <c r="W2108" s="138">
        <v>0</v>
      </c>
      <c r="X2108" s="138">
        <v>0</v>
      </c>
      <c r="Y2108" s="138">
        <v>0</v>
      </c>
      <c r="Z2108" s="139"/>
      <c r="AA2108" s="138">
        <v>0</v>
      </c>
      <c r="AB2108" s="131">
        <v>0</v>
      </c>
    </row>
    <row r="2109" spans="1:28" ht="15" customHeight="1" x14ac:dyDescent="0.25">
      <c r="A2109" s="129" t="str">
        <f>B2109&amp;"-"&amp;COUNTIF($B$3:B2109,B2109)</f>
        <v>564-24</v>
      </c>
      <c r="B2109" s="130">
        <v>564</v>
      </c>
      <c r="C2109" s="130" t="s">
        <v>91</v>
      </c>
      <c r="D2109" s="137"/>
      <c r="E2109" s="138">
        <v>0</v>
      </c>
      <c r="F2109" s="138">
        <v>0</v>
      </c>
      <c r="G2109" s="138">
        <v>0</v>
      </c>
      <c r="H2109" s="138">
        <v>0</v>
      </c>
      <c r="I2109" s="138">
        <v>0</v>
      </c>
      <c r="J2109" s="138">
        <v>0</v>
      </c>
      <c r="K2109" s="138">
        <v>0</v>
      </c>
      <c r="L2109" s="139"/>
      <c r="M2109" s="138">
        <v>0</v>
      </c>
      <c r="N2109" s="139"/>
      <c r="O2109" s="138">
        <v>0</v>
      </c>
      <c r="P2109" s="138">
        <v>0</v>
      </c>
      <c r="Q2109" s="138">
        <v>0</v>
      </c>
      <c r="R2109" s="139"/>
      <c r="S2109" s="138">
        <v>0</v>
      </c>
      <c r="T2109" s="139"/>
      <c r="U2109" s="138">
        <v>0</v>
      </c>
      <c r="V2109" s="138">
        <v>0</v>
      </c>
      <c r="W2109" s="138">
        <v>0</v>
      </c>
      <c r="X2109" s="138">
        <v>0</v>
      </c>
      <c r="Y2109" s="138">
        <v>0</v>
      </c>
      <c r="Z2109" s="139"/>
      <c r="AA2109" s="138">
        <v>0</v>
      </c>
      <c r="AB2109" s="131">
        <v>0</v>
      </c>
    </row>
    <row r="2110" spans="1:28" ht="15" customHeight="1" x14ac:dyDescent="0.25">
      <c r="A2110" s="129" t="str">
        <f>B2110&amp;"-"&amp;COUNTIF($B$3:B2110,B2110)</f>
        <v>564-25</v>
      </c>
      <c r="B2110" s="130">
        <v>564</v>
      </c>
      <c r="C2110" s="130" t="s">
        <v>91</v>
      </c>
      <c r="D2110" s="137"/>
      <c r="E2110" s="138">
        <v>0</v>
      </c>
      <c r="F2110" s="138">
        <v>0</v>
      </c>
      <c r="G2110" s="138">
        <v>0</v>
      </c>
      <c r="H2110" s="138">
        <v>0</v>
      </c>
      <c r="I2110" s="138">
        <v>0</v>
      </c>
      <c r="J2110" s="138">
        <v>0</v>
      </c>
      <c r="K2110" s="138">
        <v>0</v>
      </c>
      <c r="L2110" s="139"/>
      <c r="M2110" s="138">
        <v>0</v>
      </c>
      <c r="N2110" s="139"/>
      <c r="O2110" s="138">
        <v>0</v>
      </c>
      <c r="P2110" s="138">
        <v>0</v>
      </c>
      <c r="Q2110" s="138">
        <v>0</v>
      </c>
      <c r="R2110" s="139"/>
      <c r="S2110" s="138">
        <v>0</v>
      </c>
      <c r="T2110" s="139"/>
      <c r="U2110" s="138">
        <v>0</v>
      </c>
      <c r="V2110" s="138">
        <v>0</v>
      </c>
      <c r="W2110" s="138">
        <v>0</v>
      </c>
      <c r="X2110" s="138">
        <v>0</v>
      </c>
      <c r="Y2110" s="138">
        <v>0</v>
      </c>
      <c r="Z2110" s="139"/>
      <c r="AA2110" s="138">
        <v>0</v>
      </c>
      <c r="AB2110" s="131">
        <v>0</v>
      </c>
    </row>
    <row r="2111" spans="1:28" ht="15" customHeight="1" x14ac:dyDescent="0.25">
      <c r="A2111" s="129" t="str">
        <f>B2111&amp;"-"&amp;COUNTIF($B$3:B2111,B2111)</f>
        <v>564-26</v>
      </c>
      <c r="B2111" s="130">
        <v>564</v>
      </c>
      <c r="C2111" s="130" t="s">
        <v>91</v>
      </c>
      <c r="D2111" s="137"/>
      <c r="E2111" s="138">
        <v>0</v>
      </c>
      <c r="F2111" s="138">
        <v>0</v>
      </c>
      <c r="G2111" s="138">
        <v>0</v>
      </c>
      <c r="H2111" s="138">
        <v>0</v>
      </c>
      <c r="I2111" s="138">
        <v>0</v>
      </c>
      <c r="J2111" s="138">
        <v>0</v>
      </c>
      <c r="K2111" s="138">
        <v>0</v>
      </c>
      <c r="L2111" s="139"/>
      <c r="M2111" s="138">
        <v>0</v>
      </c>
      <c r="N2111" s="139"/>
      <c r="O2111" s="138">
        <v>0</v>
      </c>
      <c r="P2111" s="138">
        <v>0</v>
      </c>
      <c r="Q2111" s="138">
        <v>0</v>
      </c>
      <c r="R2111" s="139"/>
      <c r="S2111" s="138">
        <v>0</v>
      </c>
      <c r="T2111" s="139"/>
      <c r="U2111" s="138">
        <v>0</v>
      </c>
      <c r="V2111" s="138">
        <v>0</v>
      </c>
      <c r="W2111" s="138">
        <v>0</v>
      </c>
      <c r="X2111" s="138">
        <v>0</v>
      </c>
      <c r="Y2111" s="138">
        <v>0</v>
      </c>
      <c r="Z2111" s="139"/>
      <c r="AA2111" s="138">
        <v>0</v>
      </c>
      <c r="AB2111" s="131">
        <v>0</v>
      </c>
    </row>
    <row r="2112" spans="1:28" ht="15" customHeight="1" x14ac:dyDescent="0.25">
      <c r="A2112" s="129" t="str">
        <f>B2112&amp;"-"&amp;COUNTIF($B$3:B2112,B2112)</f>
        <v>564-27</v>
      </c>
      <c r="B2112" s="130">
        <v>564</v>
      </c>
      <c r="C2112" s="130" t="s">
        <v>91</v>
      </c>
      <c r="D2112" s="137"/>
      <c r="E2112" s="138">
        <v>0</v>
      </c>
      <c r="F2112" s="138">
        <v>0</v>
      </c>
      <c r="G2112" s="138">
        <v>0</v>
      </c>
      <c r="H2112" s="138">
        <v>0</v>
      </c>
      <c r="I2112" s="138">
        <v>0</v>
      </c>
      <c r="J2112" s="138">
        <v>0</v>
      </c>
      <c r="K2112" s="138">
        <v>0</v>
      </c>
      <c r="L2112" s="139"/>
      <c r="M2112" s="138">
        <v>0</v>
      </c>
      <c r="N2112" s="139"/>
      <c r="O2112" s="138">
        <v>0</v>
      </c>
      <c r="P2112" s="138">
        <v>0</v>
      </c>
      <c r="Q2112" s="138">
        <v>0</v>
      </c>
      <c r="R2112" s="139"/>
      <c r="S2112" s="138">
        <v>0</v>
      </c>
      <c r="T2112" s="139"/>
      <c r="U2112" s="138">
        <v>0</v>
      </c>
      <c r="V2112" s="138">
        <v>0</v>
      </c>
      <c r="W2112" s="138">
        <v>0</v>
      </c>
      <c r="X2112" s="138">
        <v>0</v>
      </c>
      <c r="Y2112" s="138">
        <v>0</v>
      </c>
      <c r="Z2112" s="139"/>
      <c r="AA2112" s="138">
        <v>0</v>
      </c>
      <c r="AB2112" s="131">
        <v>0</v>
      </c>
    </row>
    <row r="2113" spans="1:28" ht="15" customHeight="1" x14ac:dyDescent="0.25">
      <c r="A2113" s="129" t="str">
        <f>B2113&amp;"-"&amp;COUNTIF($B$3:B2113,B2113)</f>
        <v>575-1</v>
      </c>
      <c r="B2113" s="130">
        <v>575</v>
      </c>
      <c r="C2113" s="130" t="s">
        <v>92</v>
      </c>
      <c r="D2113" s="137">
        <v>43653</v>
      </c>
      <c r="E2113" s="138">
        <v>2.04</v>
      </c>
      <c r="F2113" s="138">
        <v>0</v>
      </c>
      <c r="G2113" s="138">
        <v>0</v>
      </c>
      <c r="H2113" s="138">
        <v>0</v>
      </c>
      <c r="I2113" s="138">
        <v>0</v>
      </c>
      <c r="J2113" s="138">
        <v>0</v>
      </c>
      <c r="K2113" s="138">
        <v>0</v>
      </c>
      <c r="L2113" s="139"/>
      <c r="M2113" s="138">
        <v>2.04</v>
      </c>
      <c r="N2113" s="139"/>
      <c r="O2113" s="138">
        <v>0</v>
      </c>
      <c r="P2113" s="138">
        <v>2.04</v>
      </c>
      <c r="Q2113" s="138">
        <v>0</v>
      </c>
      <c r="R2113" s="139"/>
      <c r="S2113" s="138">
        <v>0.68</v>
      </c>
      <c r="T2113" s="139"/>
      <c r="U2113" s="138">
        <v>0</v>
      </c>
      <c r="V2113" s="138">
        <v>0</v>
      </c>
      <c r="W2113" s="138">
        <v>0</v>
      </c>
      <c r="X2113" s="138">
        <v>0</v>
      </c>
      <c r="Y2113" s="138">
        <v>0</v>
      </c>
      <c r="Z2113" s="139"/>
      <c r="AA2113" s="138">
        <v>0</v>
      </c>
      <c r="AB2113" s="131">
        <v>0</v>
      </c>
    </row>
    <row r="2114" spans="1:28" ht="15" customHeight="1" x14ac:dyDescent="0.25">
      <c r="A2114" s="129" t="str">
        <f>B2114&amp;"-"&amp;COUNTIF($B$3:B2114,B2114)</f>
        <v>575-2</v>
      </c>
      <c r="B2114" s="130">
        <v>575</v>
      </c>
      <c r="C2114" s="130" t="s">
        <v>92</v>
      </c>
      <c r="D2114" s="137">
        <v>43786</v>
      </c>
      <c r="E2114" s="138">
        <v>228.75</v>
      </c>
      <c r="F2114" s="138">
        <v>4</v>
      </c>
      <c r="G2114" s="138">
        <v>19.84</v>
      </c>
      <c r="H2114" s="138">
        <v>4.26</v>
      </c>
      <c r="I2114" s="138">
        <v>0</v>
      </c>
      <c r="J2114" s="138">
        <v>0</v>
      </c>
      <c r="K2114" s="138">
        <v>1</v>
      </c>
      <c r="L2114" s="139"/>
      <c r="M2114" s="138">
        <v>228.75</v>
      </c>
      <c r="N2114" s="139"/>
      <c r="O2114" s="138">
        <v>0</v>
      </c>
      <c r="P2114" s="138">
        <v>19.36</v>
      </c>
      <c r="Q2114" s="138">
        <v>0</v>
      </c>
      <c r="R2114" s="139"/>
      <c r="S2114" s="138">
        <v>114.36</v>
      </c>
      <c r="T2114" s="139"/>
      <c r="U2114" s="138">
        <v>0</v>
      </c>
      <c r="V2114" s="138">
        <v>0</v>
      </c>
      <c r="W2114" s="138">
        <v>5.9</v>
      </c>
      <c r="X2114" s="138">
        <v>0</v>
      </c>
      <c r="Y2114" s="138">
        <v>0</v>
      </c>
      <c r="Z2114" s="139"/>
      <c r="AA2114" s="138">
        <v>0</v>
      </c>
      <c r="AB2114" s="131">
        <v>0</v>
      </c>
    </row>
    <row r="2115" spans="1:28" ht="15" customHeight="1" x14ac:dyDescent="0.25">
      <c r="A2115" s="129" t="str">
        <f>B2115&amp;"-"&amp;COUNTIF($B$3:B2115,B2115)</f>
        <v>575-3</v>
      </c>
      <c r="B2115" s="130">
        <v>575</v>
      </c>
      <c r="C2115" s="130" t="s">
        <v>92</v>
      </c>
      <c r="D2115" s="137">
        <v>44198</v>
      </c>
      <c r="E2115" s="138">
        <v>13.59</v>
      </c>
      <c r="F2115" s="138">
        <v>1</v>
      </c>
      <c r="G2115" s="138">
        <v>1.62</v>
      </c>
      <c r="H2115" s="138">
        <v>0.38</v>
      </c>
      <c r="I2115" s="138">
        <v>0</v>
      </c>
      <c r="J2115" s="138">
        <v>0</v>
      </c>
      <c r="K2115" s="138">
        <v>0</v>
      </c>
      <c r="L2115" s="139"/>
      <c r="M2115" s="138">
        <v>13.59</v>
      </c>
      <c r="N2115" s="139"/>
      <c r="O2115" s="138">
        <v>0</v>
      </c>
      <c r="P2115" s="138">
        <v>2</v>
      </c>
      <c r="Q2115" s="138">
        <v>0</v>
      </c>
      <c r="R2115" s="139"/>
      <c r="S2115" s="138">
        <v>6.41</v>
      </c>
      <c r="T2115" s="139"/>
      <c r="U2115" s="138">
        <v>0</v>
      </c>
      <c r="V2115" s="138">
        <v>0</v>
      </c>
      <c r="W2115" s="138">
        <v>0.46</v>
      </c>
      <c r="X2115" s="138">
        <v>0</v>
      </c>
      <c r="Y2115" s="138">
        <v>0</v>
      </c>
      <c r="Z2115" s="139"/>
      <c r="AA2115" s="138">
        <v>0</v>
      </c>
      <c r="AB2115" s="131">
        <v>0</v>
      </c>
    </row>
    <row r="2116" spans="1:28" ht="15" customHeight="1" x14ac:dyDescent="0.25">
      <c r="A2116" s="129" t="str">
        <f>B2116&amp;"-"&amp;COUNTIF($B$3:B2116,B2116)</f>
        <v>575-4</v>
      </c>
      <c r="B2116" s="130">
        <v>575</v>
      </c>
      <c r="C2116" s="130" t="s">
        <v>92</v>
      </c>
      <c r="D2116" s="137">
        <v>50047</v>
      </c>
      <c r="E2116" s="138">
        <v>0.97</v>
      </c>
      <c r="F2116" s="138">
        <v>0</v>
      </c>
      <c r="G2116" s="138">
        <v>0</v>
      </c>
      <c r="H2116" s="138">
        <v>0</v>
      </c>
      <c r="I2116" s="138">
        <v>0</v>
      </c>
      <c r="J2116" s="138">
        <v>0</v>
      </c>
      <c r="K2116" s="138">
        <v>0</v>
      </c>
      <c r="L2116" s="139"/>
      <c r="M2116" s="138">
        <v>0.97</v>
      </c>
      <c r="N2116" s="139"/>
      <c r="O2116" s="138">
        <v>0</v>
      </c>
      <c r="P2116" s="138">
        <v>0</v>
      </c>
      <c r="Q2116" s="138">
        <v>0</v>
      </c>
      <c r="R2116" s="139"/>
      <c r="S2116" s="138">
        <v>0.97</v>
      </c>
      <c r="T2116" s="139"/>
      <c r="U2116" s="138">
        <v>0</v>
      </c>
      <c r="V2116" s="138">
        <v>0</v>
      </c>
      <c r="W2116" s="138">
        <v>0</v>
      </c>
      <c r="X2116" s="138">
        <v>0</v>
      </c>
      <c r="Y2116" s="138">
        <v>0</v>
      </c>
      <c r="Z2116" s="139"/>
      <c r="AA2116" s="138">
        <v>0</v>
      </c>
      <c r="AB2116" s="131">
        <v>0</v>
      </c>
    </row>
    <row r="2117" spans="1:28" ht="15" customHeight="1" x14ac:dyDescent="0.25">
      <c r="A2117" s="129" t="str">
        <f>B2117&amp;"-"&amp;COUNTIF($B$3:B2117,B2117)</f>
        <v>575-5</v>
      </c>
      <c r="B2117" s="130">
        <v>575</v>
      </c>
      <c r="C2117" s="130" t="s">
        <v>92</v>
      </c>
      <c r="D2117" s="137">
        <v>44636</v>
      </c>
      <c r="E2117" s="138">
        <v>3</v>
      </c>
      <c r="F2117" s="138">
        <v>0</v>
      </c>
      <c r="G2117" s="138">
        <v>1</v>
      </c>
      <c r="H2117" s="138">
        <v>0</v>
      </c>
      <c r="I2117" s="138">
        <v>0</v>
      </c>
      <c r="J2117" s="138">
        <v>0</v>
      </c>
      <c r="K2117" s="138">
        <v>0</v>
      </c>
      <c r="L2117" s="139"/>
      <c r="M2117" s="138">
        <v>3</v>
      </c>
      <c r="N2117" s="139"/>
      <c r="O2117" s="138">
        <v>0</v>
      </c>
      <c r="P2117" s="138">
        <v>0</v>
      </c>
      <c r="Q2117" s="138">
        <v>0</v>
      </c>
      <c r="R2117" s="139"/>
      <c r="S2117" s="138">
        <v>2</v>
      </c>
      <c r="T2117" s="139"/>
      <c r="U2117" s="138">
        <v>0</v>
      </c>
      <c r="V2117" s="138">
        <v>0</v>
      </c>
      <c r="W2117" s="138">
        <v>0</v>
      </c>
      <c r="X2117" s="138">
        <v>0</v>
      </c>
      <c r="Y2117" s="138">
        <v>0</v>
      </c>
      <c r="Z2117" s="139"/>
      <c r="AA2117" s="138">
        <v>0</v>
      </c>
      <c r="AB2117" s="131">
        <v>0</v>
      </c>
    </row>
    <row r="2118" spans="1:28" ht="15" customHeight="1" x14ac:dyDescent="0.25">
      <c r="A2118" s="129" t="str">
        <f>B2118&amp;"-"&amp;COUNTIF($B$3:B2118,B2118)</f>
        <v>575-6</v>
      </c>
      <c r="B2118" s="130">
        <v>575</v>
      </c>
      <c r="C2118" s="130" t="s">
        <v>92</v>
      </c>
      <c r="D2118" s="137"/>
      <c r="E2118" s="138">
        <v>0</v>
      </c>
      <c r="F2118" s="138">
        <v>0</v>
      </c>
      <c r="G2118" s="138">
        <v>0</v>
      </c>
      <c r="H2118" s="138">
        <v>0</v>
      </c>
      <c r="I2118" s="138">
        <v>0</v>
      </c>
      <c r="J2118" s="138">
        <v>0</v>
      </c>
      <c r="K2118" s="138">
        <v>0</v>
      </c>
      <c r="L2118" s="139"/>
      <c r="M2118" s="138">
        <v>0</v>
      </c>
      <c r="N2118" s="139"/>
      <c r="O2118" s="138">
        <v>0</v>
      </c>
      <c r="P2118" s="138">
        <v>0</v>
      </c>
      <c r="Q2118" s="138">
        <v>0</v>
      </c>
      <c r="R2118" s="139"/>
      <c r="S2118" s="138">
        <v>0</v>
      </c>
      <c r="T2118" s="139"/>
      <c r="U2118" s="138">
        <v>0</v>
      </c>
      <c r="V2118" s="138">
        <v>0</v>
      </c>
      <c r="W2118" s="138">
        <v>0</v>
      </c>
      <c r="X2118" s="138">
        <v>0</v>
      </c>
      <c r="Y2118" s="138">
        <v>0</v>
      </c>
      <c r="Z2118" s="139"/>
      <c r="AA2118" s="138">
        <v>0</v>
      </c>
      <c r="AB2118" s="131">
        <v>0</v>
      </c>
    </row>
    <row r="2119" spans="1:28" ht="15" customHeight="1" x14ac:dyDescent="0.25">
      <c r="A2119" s="129" t="str">
        <f>B2119&amp;"-"&amp;COUNTIF($B$3:B2119,B2119)</f>
        <v>575-7</v>
      </c>
      <c r="B2119" s="130">
        <v>575</v>
      </c>
      <c r="C2119" s="130" t="s">
        <v>92</v>
      </c>
      <c r="D2119" s="137"/>
      <c r="E2119" s="138">
        <v>0</v>
      </c>
      <c r="F2119" s="138">
        <v>0</v>
      </c>
      <c r="G2119" s="138">
        <v>0</v>
      </c>
      <c r="H2119" s="138">
        <v>0</v>
      </c>
      <c r="I2119" s="138">
        <v>0</v>
      </c>
      <c r="J2119" s="138">
        <v>0</v>
      </c>
      <c r="K2119" s="138">
        <v>0</v>
      </c>
      <c r="L2119" s="139"/>
      <c r="M2119" s="138">
        <v>0</v>
      </c>
      <c r="N2119" s="139"/>
      <c r="O2119" s="138">
        <v>0</v>
      </c>
      <c r="P2119" s="138">
        <v>0</v>
      </c>
      <c r="Q2119" s="138">
        <v>0</v>
      </c>
      <c r="R2119" s="139"/>
      <c r="S2119" s="138">
        <v>0</v>
      </c>
      <c r="T2119" s="139"/>
      <c r="U2119" s="138">
        <v>0</v>
      </c>
      <c r="V2119" s="138">
        <v>0</v>
      </c>
      <c r="W2119" s="138">
        <v>0</v>
      </c>
      <c r="X2119" s="138">
        <v>0</v>
      </c>
      <c r="Y2119" s="138">
        <v>0</v>
      </c>
      <c r="Z2119" s="139"/>
      <c r="AA2119" s="138">
        <v>0</v>
      </c>
      <c r="AB2119" s="131">
        <v>0</v>
      </c>
    </row>
    <row r="2120" spans="1:28" ht="15" customHeight="1" x14ac:dyDescent="0.25">
      <c r="A2120" s="129" t="str">
        <f>B2120&amp;"-"&amp;COUNTIF($B$3:B2120,B2120)</f>
        <v>575-8</v>
      </c>
      <c r="B2120" s="130">
        <v>575</v>
      </c>
      <c r="C2120" s="130" t="s">
        <v>92</v>
      </c>
      <c r="D2120" s="137"/>
      <c r="E2120" s="138">
        <v>0</v>
      </c>
      <c r="F2120" s="138">
        <v>0</v>
      </c>
      <c r="G2120" s="138">
        <v>0</v>
      </c>
      <c r="H2120" s="138">
        <v>0</v>
      </c>
      <c r="I2120" s="138">
        <v>0</v>
      </c>
      <c r="J2120" s="138">
        <v>0</v>
      </c>
      <c r="K2120" s="138">
        <v>0</v>
      </c>
      <c r="L2120" s="139"/>
      <c r="M2120" s="138">
        <v>0</v>
      </c>
      <c r="N2120" s="139"/>
      <c r="O2120" s="138">
        <v>0</v>
      </c>
      <c r="P2120" s="138">
        <v>0</v>
      </c>
      <c r="Q2120" s="138">
        <v>0</v>
      </c>
      <c r="R2120" s="139"/>
      <c r="S2120" s="138">
        <v>0</v>
      </c>
      <c r="T2120" s="139"/>
      <c r="U2120" s="138">
        <v>0</v>
      </c>
      <c r="V2120" s="138">
        <v>0</v>
      </c>
      <c r="W2120" s="138">
        <v>0</v>
      </c>
      <c r="X2120" s="138">
        <v>0</v>
      </c>
      <c r="Y2120" s="138">
        <v>0</v>
      </c>
      <c r="Z2120" s="139"/>
      <c r="AA2120" s="138">
        <v>0</v>
      </c>
      <c r="AB2120" s="131">
        <v>0</v>
      </c>
    </row>
    <row r="2121" spans="1:28" ht="15" customHeight="1" x14ac:dyDescent="0.25">
      <c r="A2121" s="129" t="str">
        <f>B2121&amp;"-"&amp;COUNTIF($B$3:B2121,B2121)</f>
        <v>575-9</v>
      </c>
      <c r="B2121" s="130">
        <v>575</v>
      </c>
      <c r="C2121" s="130" t="s">
        <v>92</v>
      </c>
      <c r="D2121" s="137"/>
      <c r="E2121" s="138">
        <v>0</v>
      </c>
      <c r="F2121" s="138">
        <v>0</v>
      </c>
      <c r="G2121" s="138">
        <v>0</v>
      </c>
      <c r="H2121" s="138">
        <v>0</v>
      </c>
      <c r="I2121" s="138">
        <v>0</v>
      </c>
      <c r="J2121" s="138">
        <v>0</v>
      </c>
      <c r="K2121" s="138">
        <v>0</v>
      </c>
      <c r="L2121" s="139"/>
      <c r="M2121" s="138">
        <v>0</v>
      </c>
      <c r="N2121" s="139"/>
      <c r="O2121" s="138">
        <v>0</v>
      </c>
      <c r="P2121" s="138">
        <v>0</v>
      </c>
      <c r="Q2121" s="138">
        <v>0</v>
      </c>
      <c r="R2121" s="139"/>
      <c r="S2121" s="138">
        <v>0</v>
      </c>
      <c r="T2121" s="139"/>
      <c r="U2121" s="138">
        <v>0</v>
      </c>
      <c r="V2121" s="138">
        <v>0</v>
      </c>
      <c r="W2121" s="138">
        <v>0</v>
      </c>
      <c r="X2121" s="138">
        <v>0</v>
      </c>
      <c r="Y2121" s="138">
        <v>0</v>
      </c>
      <c r="Z2121" s="139"/>
      <c r="AA2121" s="138">
        <v>0</v>
      </c>
      <c r="AB2121" s="131">
        <v>0</v>
      </c>
    </row>
    <row r="2122" spans="1:28" ht="15" customHeight="1" x14ac:dyDescent="0.25">
      <c r="A2122" s="129" t="str">
        <f>B2122&amp;"-"&amp;COUNTIF($B$3:B2122,B2122)</f>
        <v>575-10</v>
      </c>
      <c r="B2122" s="130">
        <v>575</v>
      </c>
      <c r="C2122" s="130" t="s">
        <v>92</v>
      </c>
      <c r="D2122" s="137"/>
      <c r="E2122" s="138">
        <v>0</v>
      </c>
      <c r="F2122" s="138">
        <v>0</v>
      </c>
      <c r="G2122" s="138">
        <v>0</v>
      </c>
      <c r="H2122" s="138">
        <v>0</v>
      </c>
      <c r="I2122" s="138">
        <v>0</v>
      </c>
      <c r="J2122" s="138">
        <v>0</v>
      </c>
      <c r="K2122" s="138">
        <v>0</v>
      </c>
      <c r="L2122" s="139"/>
      <c r="M2122" s="138">
        <v>0</v>
      </c>
      <c r="N2122" s="139"/>
      <c r="O2122" s="138">
        <v>0</v>
      </c>
      <c r="P2122" s="138">
        <v>0</v>
      </c>
      <c r="Q2122" s="138">
        <v>0</v>
      </c>
      <c r="R2122" s="139"/>
      <c r="S2122" s="138">
        <v>0</v>
      </c>
      <c r="T2122" s="139"/>
      <c r="U2122" s="138">
        <v>0</v>
      </c>
      <c r="V2122" s="138">
        <v>0</v>
      </c>
      <c r="W2122" s="138">
        <v>0</v>
      </c>
      <c r="X2122" s="138">
        <v>0</v>
      </c>
      <c r="Y2122" s="138">
        <v>0</v>
      </c>
      <c r="Z2122" s="139"/>
      <c r="AA2122" s="138">
        <v>0</v>
      </c>
      <c r="AB2122" s="131">
        <v>0</v>
      </c>
    </row>
    <row r="2123" spans="1:28" ht="15" customHeight="1" x14ac:dyDescent="0.25">
      <c r="A2123" s="129" t="str">
        <f>B2123&amp;"-"&amp;COUNTIF($B$3:B2123,B2123)</f>
        <v>576-1</v>
      </c>
      <c r="B2123" s="130">
        <v>576</v>
      </c>
      <c r="C2123" s="130" t="s">
        <v>93</v>
      </c>
      <c r="D2123" s="137">
        <v>43752</v>
      </c>
      <c r="E2123" s="138">
        <v>129.33000000000001</v>
      </c>
      <c r="F2123" s="138">
        <v>1</v>
      </c>
      <c r="G2123" s="138">
        <v>11.99</v>
      </c>
      <c r="H2123" s="138">
        <v>1</v>
      </c>
      <c r="I2123" s="138">
        <v>0</v>
      </c>
      <c r="J2123" s="138">
        <v>0</v>
      </c>
      <c r="K2123" s="138">
        <v>0</v>
      </c>
      <c r="L2123" s="139"/>
      <c r="M2123" s="138">
        <v>129.33000000000001</v>
      </c>
      <c r="N2123" s="139"/>
      <c r="O2123" s="138">
        <v>0</v>
      </c>
      <c r="P2123" s="138">
        <v>0</v>
      </c>
      <c r="Q2123" s="138">
        <v>0</v>
      </c>
      <c r="R2123" s="139"/>
      <c r="S2123" s="138">
        <v>91.58</v>
      </c>
      <c r="T2123" s="139"/>
      <c r="U2123" s="138">
        <v>0</v>
      </c>
      <c r="V2123" s="138">
        <v>0</v>
      </c>
      <c r="W2123" s="138">
        <v>0</v>
      </c>
      <c r="X2123" s="138">
        <v>0</v>
      </c>
      <c r="Y2123" s="138">
        <v>0</v>
      </c>
      <c r="Z2123" s="139"/>
      <c r="AA2123" s="138">
        <v>0</v>
      </c>
      <c r="AB2123" s="131">
        <v>0</v>
      </c>
    </row>
    <row r="2124" spans="1:28" ht="15" customHeight="1" x14ac:dyDescent="0.25">
      <c r="A2124" s="129" t="str">
        <f>B2124&amp;"-"&amp;COUNTIF($B$3:B2124,B2124)</f>
        <v>576-2</v>
      </c>
      <c r="B2124" s="130">
        <v>576</v>
      </c>
      <c r="C2124" s="130" t="s">
        <v>93</v>
      </c>
      <c r="D2124" s="137">
        <v>46102</v>
      </c>
      <c r="E2124" s="138">
        <v>2</v>
      </c>
      <c r="F2124" s="138">
        <v>0</v>
      </c>
      <c r="G2124" s="138">
        <v>0</v>
      </c>
      <c r="H2124" s="138">
        <v>0</v>
      </c>
      <c r="I2124" s="138">
        <v>0</v>
      </c>
      <c r="J2124" s="138">
        <v>0</v>
      </c>
      <c r="K2124" s="138">
        <v>0</v>
      </c>
      <c r="L2124" s="139"/>
      <c r="M2124" s="138">
        <v>2</v>
      </c>
      <c r="N2124" s="139"/>
      <c r="O2124" s="138">
        <v>0</v>
      </c>
      <c r="P2124" s="138">
        <v>0</v>
      </c>
      <c r="Q2124" s="138">
        <v>0</v>
      </c>
      <c r="R2124" s="139"/>
      <c r="S2124" s="138">
        <v>0</v>
      </c>
      <c r="T2124" s="139"/>
      <c r="U2124" s="138">
        <v>0</v>
      </c>
      <c r="V2124" s="138">
        <v>0</v>
      </c>
      <c r="W2124" s="138">
        <v>0</v>
      </c>
      <c r="X2124" s="138">
        <v>0</v>
      </c>
      <c r="Y2124" s="138">
        <v>0</v>
      </c>
      <c r="Z2124" s="139"/>
      <c r="AA2124" s="138">
        <v>0</v>
      </c>
      <c r="AB2124" s="131">
        <v>0</v>
      </c>
    </row>
    <row r="2125" spans="1:28" ht="15" customHeight="1" x14ac:dyDescent="0.25">
      <c r="A2125" s="129" t="str">
        <f>B2125&amp;"-"&amp;COUNTIF($B$3:B2125,B2125)</f>
        <v>576-3</v>
      </c>
      <c r="B2125" s="130">
        <v>576</v>
      </c>
      <c r="C2125" s="130" t="s">
        <v>93</v>
      </c>
      <c r="D2125" s="137">
        <v>44412</v>
      </c>
      <c r="E2125" s="138">
        <v>1</v>
      </c>
      <c r="F2125" s="138">
        <v>0</v>
      </c>
      <c r="G2125" s="138">
        <v>1</v>
      </c>
      <c r="H2125" s="138">
        <v>0</v>
      </c>
      <c r="I2125" s="138">
        <v>0</v>
      </c>
      <c r="J2125" s="138">
        <v>0</v>
      </c>
      <c r="K2125" s="138">
        <v>0</v>
      </c>
      <c r="L2125" s="139"/>
      <c r="M2125" s="138">
        <v>1</v>
      </c>
      <c r="N2125" s="139"/>
      <c r="O2125" s="138">
        <v>0</v>
      </c>
      <c r="P2125" s="138">
        <v>0</v>
      </c>
      <c r="Q2125" s="138">
        <v>0</v>
      </c>
      <c r="R2125" s="139"/>
      <c r="S2125" s="138">
        <v>0</v>
      </c>
      <c r="T2125" s="139"/>
      <c r="U2125" s="138">
        <v>0</v>
      </c>
      <c r="V2125" s="138">
        <v>0</v>
      </c>
      <c r="W2125" s="138">
        <v>0</v>
      </c>
      <c r="X2125" s="138">
        <v>0</v>
      </c>
      <c r="Y2125" s="138">
        <v>0</v>
      </c>
      <c r="Z2125" s="139"/>
      <c r="AA2125" s="138">
        <v>0</v>
      </c>
      <c r="AB2125" s="131">
        <v>0</v>
      </c>
    </row>
    <row r="2126" spans="1:28" ht="15" customHeight="1" x14ac:dyDescent="0.25">
      <c r="A2126" s="129" t="str">
        <f>B2126&amp;"-"&amp;COUNTIF($B$3:B2126,B2126)</f>
        <v>576-4</v>
      </c>
      <c r="B2126" s="130">
        <v>576</v>
      </c>
      <c r="C2126" s="130" t="s">
        <v>93</v>
      </c>
      <c r="D2126" s="137">
        <v>47365</v>
      </c>
      <c r="E2126" s="138">
        <v>1.79</v>
      </c>
      <c r="F2126" s="138">
        <v>0</v>
      </c>
      <c r="G2126" s="138">
        <v>0</v>
      </c>
      <c r="H2126" s="138">
        <v>0</v>
      </c>
      <c r="I2126" s="138">
        <v>0</v>
      </c>
      <c r="J2126" s="138">
        <v>0</v>
      </c>
      <c r="K2126" s="138">
        <v>0</v>
      </c>
      <c r="L2126" s="139"/>
      <c r="M2126" s="138">
        <v>1.79</v>
      </c>
      <c r="N2126" s="139"/>
      <c r="O2126" s="138">
        <v>0</v>
      </c>
      <c r="P2126" s="138">
        <v>0</v>
      </c>
      <c r="Q2126" s="138">
        <v>0</v>
      </c>
      <c r="R2126" s="139"/>
      <c r="S2126" s="138">
        <v>0.73</v>
      </c>
      <c r="T2126" s="139"/>
      <c r="U2126" s="138">
        <v>0</v>
      </c>
      <c r="V2126" s="138">
        <v>0</v>
      </c>
      <c r="W2126" s="138">
        <v>0</v>
      </c>
      <c r="X2126" s="138">
        <v>0</v>
      </c>
      <c r="Y2126" s="138">
        <v>0</v>
      </c>
      <c r="Z2126" s="139"/>
      <c r="AA2126" s="138">
        <v>0</v>
      </c>
      <c r="AB2126" s="131">
        <v>0</v>
      </c>
    </row>
    <row r="2127" spans="1:28" ht="15" customHeight="1" x14ac:dyDescent="0.25">
      <c r="A2127" s="129" t="str">
        <f>B2127&amp;"-"&amp;COUNTIF($B$3:B2127,B2127)</f>
        <v>576-5</v>
      </c>
      <c r="B2127" s="130">
        <v>576</v>
      </c>
      <c r="C2127" s="130" t="s">
        <v>93</v>
      </c>
      <c r="D2127" s="137">
        <v>44081</v>
      </c>
      <c r="E2127" s="138">
        <v>1</v>
      </c>
      <c r="F2127" s="138">
        <v>0</v>
      </c>
      <c r="G2127" s="138">
        <v>0</v>
      </c>
      <c r="H2127" s="138">
        <v>0</v>
      </c>
      <c r="I2127" s="138">
        <v>0</v>
      </c>
      <c r="J2127" s="138">
        <v>0</v>
      </c>
      <c r="K2127" s="138">
        <v>0</v>
      </c>
      <c r="L2127" s="139"/>
      <c r="M2127" s="138">
        <v>1</v>
      </c>
      <c r="N2127" s="139"/>
      <c r="O2127" s="138">
        <v>0</v>
      </c>
      <c r="P2127" s="138">
        <v>0</v>
      </c>
      <c r="Q2127" s="138">
        <v>0</v>
      </c>
      <c r="R2127" s="139"/>
      <c r="S2127" s="138">
        <v>0</v>
      </c>
      <c r="T2127" s="139"/>
      <c r="U2127" s="138">
        <v>0</v>
      </c>
      <c r="V2127" s="138">
        <v>0</v>
      </c>
      <c r="W2127" s="138">
        <v>0</v>
      </c>
      <c r="X2127" s="138">
        <v>0</v>
      </c>
      <c r="Y2127" s="138">
        <v>0</v>
      </c>
      <c r="Z2127" s="139"/>
      <c r="AA2127" s="138">
        <v>0</v>
      </c>
      <c r="AB2127" s="131">
        <v>0</v>
      </c>
    </row>
    <row r="2128" spans="1:28" ht="15" customHeight="1" x14ac:dyDescent="0.25">
      <c r="A2128" s="129" t="str">
        <f>B2128&amp;"-"&amp;COUNTIF($B$3:B2128,B2128)</f>
        <v>576-6</v>
      </c>
      <c r="B2128" s="130">
        <v>576</v>
      </c>
      <c r="C2128" s="130" t="s">
        <v>93</v>
      </c>
      <c r="D2128" s="137"/>
      <c r="E2128" s="138">
        <v>0</v>
      </c>
      <c r="F2128" s="138">
        <v>0</v>
      </c>
      <c r="G2128" s="138">
        <v>0</v>
      </c>
      <c r="H2128" s="138">
        <v>0</v>
      </c>
      <c r="I2128" s="138">
        <v>0</v>
      </c>
      <c r="J2128" s="138">
        <v>0</v>
      </c>
      <c r="K2128" s="138">
        <v>0</v>
      </c>
      <c r="L2128" s="139"/>
      <c r="M2128" s="138">
        <v>0</v>
      </c>
      <c r="N2128" s="139"/>
      <c r="O2128" s="138">
        <v>0</v>
      </c>
      <c r="P2128" s="138">
        <v>0</v>
      </c>
      <c r="Q2128" s="138">
        <v>0</v>
      </c>
      <c r="R2128" s="139"/>
      <c r="S2128" s="138">
        <v>0</v>
      </c>
      <c r="T2128" s="139"/>
      <c r="U2128" s="138">
        <v>0</v>
      </c>
      <c r="V2128" s="138">
        <v>0</v>
      </c>
      <c r="W2128" s="138">
        <v>0</v>
      </c>
      <c r="X2128" s="138">
        <v>0</v>
      </c>
      <c r="Y2128" s="138">
        <v>0</v>
      </c>
      <c r="Z2128" s="139"/>
      <c r="AA2128" s="138">
        <v>0</v>
      </c>
      <c r="AB2128" s="131">
        <v>0</v>
      </c>
    </row>
    <row r="2129" spans="1:28" ht="15" customHeight="1" x14ac:dyDescent="0.25">
      <c r="A2129" s="129" t="str">
        <f>B2129&amp;"-"&amp;COUNTIF($B$3:B2129,B2129)</f>
        <v>576-7</v>
      </c>
      <c r="B2129" s="130">
        <v>576</v>
      </c>
      <c r="C2129" s="130" t="s">
        <v>93</v>
      </c>
      <c r="D2129" s="137"/>
      <c r="E2129" s="138">
        <v>0</v>
      </c>
      <c r="F2129" s="138">
        <v>0</v>
      </c>
      <c r="G2129" s="138">
        <v>0</v>
      </c>
      <c r="H2129" s="138">
        <v>0</v>
      </c>
      <c r="I2129" s="138">
        <v>0</v>
      </c>
      <c r="J2129" s="138">
        <v>0</v>
      </c>
      <c r="K2129" s="138">
        <v>0</v>
      </c>
      <c r="L2129" s="139"/>
      <c r="M2129" s="138">
        <v>0</v>
      </c>
      <c r="N2129" s="139"/>
      <c r="O2129" s="138">
        <v>0</v>
      </c>
      <c r="P2129" s="138">
        <v>0</v>
      </c>
      <c r="Q2129" s="138">
        <v>0</v>
      </c>
      <c r="R2129" s="139"/>
      <c r="S2129" s="138">
        <v>0</v>
      </c>
      <c r="T2129" s="139"/>
      <c r="U2129" s="138">
        <v>0</v>
      </c>
      <c r="V2129" s="138">
        <v>0</v>
      </c>
      <c r="W2129" s="138">
        <v>0</v>
      </c>
      <c r="X2129" s="138">
        <v>0</v>
      </c>
      <c r="Y2129" s="138">
        <v>0</v>
      </c>
      <c r="Z2129" s="139"/>
      <c r="AA2129" s="138">
        <v>0</v>
      </c>
      <c r="AB2129" s="131">
        <v>0</v>
      </c>
    </row>
    <row r="2130" spans="1:28" ht="15" customHeight="1" x14ac:dyDescent="0.25">
      <c r="A2130" s="129" t="str">
        <f>B2130&amp;"-"&amp;COUNTIF($B$3:B2130,B2130)</f>
        <v>576-8</v>
      </c>
      <c r="B2130" s="130">
        <v>576</v>
      </c>
      <c r="C2130" s="130" t="s">
        <v>93</v>
      </c>
      <c r="D2130" s="137"/>
      <c r="E2130" s="138">
        <v>0</v>
      </c>
      <c r="F2130" s="138">
        <v>0</v>
      </c>
      <c r="G2130" s="138">
        <v>0</v>
      </c>
      <c r="H2130" s="138">
        <v>0</v>
      </c>
      <c r="I2130" s="138">
        <v>0</v>
      </c>
      <c r="J2130" s="138">
        <v>0</v>
      </c>
      <c r="K2130" s="138">
        <v>0</v>
      </c>
      <c r="L2130" s="139"/>
      <c r="M2130" s="138">
        <v>0</v>
      </c>
      <c r="N2130" s="139"/>
      <c r="O2130" s="138">
        <v>0</v>
      </c>
      <c r="P2130" s="138">
        <v>0</v>
      </c>
      <c r="Q2130" s="138">
        <v>0</v>
      </c>
      <c r="R2130" s="139"/>
      <c r="S2130" s="138">
        <v>0</v>
      </c>
      <c r="T2130" s="139"/>
      <c r="U2130" s="138">
        <v>0</v>
      </c>
      <c r="V2130" s="138">
        <v>0</v>
      </c>
      <c r="W2130" s="138">
        <v>0</v>
      </c>
      <c r="X2130" s="138">
        <v>0</v>
      </c>
      <c r="Y2130" s="138">
        <v>0</v>
      </c>
      <c r="Z2130" s="139"/>
      <c r="AA2130" s="138">
        <v>0</v>
      </c>
      <c r="AB2130" s="131">
        <v>0</v>
      </c>
    </row>
    <row r="2131" spans="1:28" ht="15" customHeight="1" x14ac:dyDescent="0.25">
      <c r="A2131" s="129" t="str">
        <f>B2131&amp;"-"&amp;COUNTIF($B$3:B2131,B2131)</f>
        <v>576-9</v>
      </c>
      <c r="B2131" s="130">
        <v>576</v>
      </c>
      <c r="C2131" s="130" t="s">
        <v>93</v>
      </c>
      <c r="D2131" s="137"/>
      <c r="E2131" s="138">
        <v>0</v>
      </c>
      <c r="F2131" s="138">
        <v>0</v>
      </c>
      <c r="G2131" s="138">
        <v>0</v>
      </c>
      <c r="H2131" s="138">
        <v>0</v>
      </c>
      <c r="I2131" s="138">
        <v>0</v>
      </c>
      <c r="J2131" s="138">
        <v>0</v>
      </c>
      <c r="K2131" s="138">
        <v>0</v>
      </c>
      <c r="L2131" s="139"/>
      <c r="M2131" s="138">
        <v>0</v>
      </c>
      <c r="N2131" s="139"/>
      <c r="O2131" s="138">
        <v>0</v>
      </c>
      <c r="P2131" s="138">
        <v>0</v>
      </c>
      <c r="Q2131" s="138">
        <v>0</v>
      </c>
      <c r="R2131" s="139"/>
      <c r="S2131" s="138">
        <v>0</v>
      </c>
      <c r="T2131" s="139"/>
      <c r="U2131" s="138">
        <v>0</v>
      </c>
      <c r="V2131" s="138">
        <v>0</v>
      </c>
      <c r="W2131" s="138">
        <v>0</v>
      </c>
      <c r="X2131" s="138">
        <v>0</v>
      </c>
      <c r="Y2131" s="138">
        <v>0</v>
      </c>
      <c r="Z2131" s="139"/>
      <c r="AA2131" s="138">
        <v>0</v>
      </c>
      <c r="AB2131" s="131">
        <v>0</v>
      </c>
    </row>
    <row r="2132" spans="1:28" ht="15" customHeight="1" x14ac:dyDescent="0.25">
      <c r="A2132" s="129" t="str">
        <f>B2132&amp;"-"&amp;COUNTIF($B$3:B2132,B2132)</f>
        <v>576-10</v>
      </c>
      <c r="B2132" s="130">
        <v>576</v>
      </c>
      <c r="C2132" s="130" t="s">
        <v>93</v>
      </c>
      <c r="D2132" s="137"/>
      <c r="E2132" s="138">
        <v>0</v>
      </c>
      <c r="F2132" s="138">
        <v>0</v>
      </c>
      <c r="G2132" s="138">
        <v>0</v>
      </c>
      <c r="H2132" s="138">
        <v>0</v>
      </c>
      <c r="I2132" s="138">
        <v>0</v>
      </c>
      <c r="J2132" s="138">
        <v>0</v>
      </c>
      <c r="K2132" s="138">
        <v>0</v>
      </c>
      <c r="L2132" s="139"/>
      <c r="M2132" s="138">
        <v>0</v>
      </c>
      <c r="N2132" s="139"/>
      <c r="O2132" s="138">
        <v>0</v>
      </c>
      <c r="P2132" s="138">
        <v>0</v>
      </c>
      <c r="Q2132" s="138">
        <v>0</v>
      </c>
      <c r="R2132" s="139"/>
      <c r="S2132" s="138">
        <v>0</v>
      </c>
      <c r="T2132" s="139"/>
      <c r="U2132" s="138">
        <v>0</v>
      </c>
      <c r="V2132" s="138">
        <v>0</v>
      </c>
      <c r="W2132" s="138">
        <v>0</v>
      </c>
      <c r="X2132" s="138">
        <v>0</v>
      </c>
      <c r="Y2132" s="138">
        <v>0</v>
      </c>
      <c r="Z2132" s="139"/>
      <c r="AA2132" s="138">
        <v>0</v>
      </c>
      <c r="AB2132" s="131">
        <v>0</v>
      </c>
    </row>
    <row r="2133" spans="1:28" ht="15" customHeight="1" x14ac:dyDescent="0.25">
      <c r="A2133" s="129" t="str">
        <f>B2133&amp;"-"&amp;COUNTIF($B$3:B2133,B2133)</f>
        <v>577-1</v>
      </c>
      <c r="B2133" s="130">
        <v>577</v>
      </c>
      <c r="C2133" s="130" t="s">
        <v>94</v>
      </c>
      <c r="D2133" s="137">
        <v>47241</v>
      </c>
      <c r="E2133" s="138">
        <v>2</v>
      </c>
      <c r="F2133" s="138">
        <v>0</v>
      </c>
      <c r="G2133" s="138">
        <v>0</v>
      </c>
      <c r="H2133" s="138">
        <v>0</v>
      </c>
      <c r="I2133" s="138">
        <v>0</v>
      </c>
      <c r="J2133" s="138">
        <v>0</v>
      </c>
      <c r="K2133" s="138">
        <v>0</v>
      </c>
      <c r="L2133" s="139"/>
      <c r="M2133" s="138">
        <v>2</v>
      </c>
      <c r="N2133" s="139"/>
      <c r="O2133" s="138">
        <v>0</v>
      </c>
      <c r="P2133" s="138">
        <v>0</v>
      </c>
      <c r="Q2133" s="138">
        <v>0</v>
      </c>
      <c r="R2133" s="139"/>
      <c r="S2133" s="138">
        <v>1</v>
      </c>
      <c r="T2133" s="139"/>
      <c r="U2133" s="138">
        <v>0</v>
      </c>
      <c r="V2133" s="138">
        <v>0</v>
      </c>
      <c r="W2133" s="138">
        <v>0</v>
      </c>
      <c r="X2133" s="138">
        <v>0</v>
      </c>
      <c r="Y2133" s="138">
        <v>0</v>
      </c>
      <c r="Z2133" s="139"/>
      <c r="AA2133" s="138">
        <v>0</v>
      </c>
      <c r="AB2133" s="131">
        <v>0</v>
      </c>
    </row>
    <row r="2134" spans="1:28" ht="15" customHeight="1" x14ac:dyDescent="0.25">
      <c r="A2134" s="129" t="str">
        <f>B2134&amp;"-"&amp;COUNTIF($B$3:B2134,B2134)</f>
        <v>577-2</v>
      </c>
      <c r="B2134" s="130">
        <v>577</v>
      </c>
      <c r="C2134" s="130" t="s">
        <v>94</v>
      </c>
      <c r="D2134" s="137">
        <v>43737</v>
      </c>
      <c r="E2134" s="138">
        <v>2.12</v>
      </c>
      <c r="F2134" s="138">
        <v>0</v>
      </c>
      <c r="G2134" s="138">
        <v>0</v>
      </c>
      <c r="H2134" s="138">
        <v>0</v>
      </c>
      <c r="I2134" s="138">
        <v>0</v>
      </c>
      <c r="J2134" s="138">
        <v>0</v>
      </c>
      <c r="K2134" s="138">
        <v>0</v>
      </c>
      <c r="L2134" s="139"/>
      <c r="M2134" s="138">
        <v>2.12</v>
      </c>
      <c r="N2134" s="139"/>
      <c r="O2134" s="138">
        <v>0</v>
      </c>
      <c r="P2134" s="138">
        <v>0</v>
      </c>
      <c r="Q2134" s="138">
        <v>0</v>
      </c>
      <c r="R2134" s="139"/>
      <c r="S2134" s="138">
        <v>1.1200000000000001</v>
      </c>
      <c r="T2134" s="139"/>
      <c r="U2134" s="138">
        <v>0</v>
      </c>
      <c r="V2134" s="138">
        <v>0</v>
      </c>
      <c r="W2134" s="138">
        <v>0</v>
      </c>
      <c r="X2134" s="138">
        <v>0</v>
      </c>
      <c r="Y2134" s="138">
        <v>0</v>
      </c>
      <c r="Z2134" s="139"/>
      <c r="AA2134" s="138">
        <v>0</v>
      </c>
      <c r="AB2134" s="131">
        <v>0</v>
      </c>
    </row>
    <row r="2135" spans="1:28" ht="15" customHeight="1" x14ac:dyDescent="0.25">
      <c r="A2135" s="129" t="str">
        <f>B2135&amp;"-"&amp;COUNTIF($B$3:B2135,B2135)</f>
        <v>577-3</v>
      </c>
      <c r="B2135" s="130">
        <v>577</v>
      </c>
      <c r="C2135" s="130" t="s">
        <v>94</v>
      </c>
      <c r="D2135" s="137">
        <v>43844</v>
      </c>
      <c r="E2135" s="138">
        <v>615.11</v>
      </c>
      <c r="F2135" s="138">
        <v>0</v>
      </c>
      <c r="G2135" s="138">
        <v>0</v>
      </c>
      <c r="H2135" s="138">
        <v>0</v>
      </c>
      <c r="I2135" s="138">
        <v>0</v>
      </c>
      <c r="J2135" s="138">
        <v>0</v>
      </c>
      <c r="K2135" s="138">
        <v>0</v>
      </c>
      <c r="L2135" s="139"/>
      <c r="M2135" s="138">
        <v>615.11</v>
      </c>
      <c r="N2135" s="139"/>
      <c r="O2135" s="138">
        <v>0</v>
      </c>
      <c r="P2135" s="138">
        <v>0</v>
      </c>
      <c r="Q2135" s="138">
        <v>0</v>
      </c>
      <c r="R2135" s="139"/>
      <c r="S2135" s="138">
        <v>286.7</v>
      </c>
      <c r="T2135" s="139"/>
      <c r="U2135" s="138">
        <v>0</v>
      </c>
      <c r="V2135" s="138">
        <v>0</v>
      </c>
      <c r="W2135" s="138">
        <v>0</v>
      </c>
      <c r="X2135" s="138">
        <v>0</v>
      </c>
      <c r="Y2135" s="138">
        <v>0</v>
      </c>
      <c r="Z2135" s="139"/>
      <c r="AA2135" s="138">
        <v>0</v>
      </c>
      <c r="AB2135" s="131">
        <v>0</v>
      </c>
    </row>
    <row r="2136" spans="1:28" ht="15" customHeight="1" x14ac:dyDescent="0.25">
      <c r="A2136" s="129" t="str">
        <f>B2136&amp;"-"&amp;COUNTIF($B$3:B2136,B2136)</f>
        <v>577-4</v>
      </c>
      <c r="B2136" s="130">
        <v>577</v>
      </c>
      <c r="C2136" s="130" t="s">
        <v>94</v>
      </c>
      <c r="D2136" s="137">
        <v>43935</v>
      </c>
      <c r="E2136" s="138">
        <v>2</v>
      </c>
      <c r="F2136" s="138">
        <v>0</v>
      </c>
      <c r="G2136" s="138">
        <v>0</v>
      </c>
      <c r="H2136" s="138">
        <v>0</v>
      </c>
      <c r="I2136" s="138">
        <v>0</v>
      </c>
      <c r="J2136" s="138">
        <v>0</v>
      </c>
      <c r="K2136" s="138">
        <v>0</v>
      </c>
      <c r="L2136" s="139"/>
      <c r="M2136" s="138">
        <v>2</v>
      </c>
      <c r="N2136" s="139"/>
      <c r="O2136" s="138">
        <v>0</v>
      </c>
      <c r="P2136" s="138">
        <v>0</v>
      </c>
      <c r="Q2136" s="138">
        <v>0</v>
      </c>
      <c r="R2136" s="139"/>
      <c r="S2136" s="138">
        <v>1</v>
      </c>
      <c r="T2136" s="139"/>
      <c r="U2136" s="138">
        <v>0</v>
      </c>
      <c r="V2136" s="138">
        <v>0</v>
      </c>
      <c r="W2136" s="138">
        <v>0</v>
      </c>
      <c r="X2136" s="138">
        <v>0</v>
      </c>
      <c r="Y2136" s="138">
        <v>0</v>
      </c>
      <c r="Z2136" s="139"/>
      <c r="AA2136" s="138">
        <v>0</v>
      </c>
      <c r="AB2136" s="131">
        <v>0</v>
      </c>
    </row>
    <row r="2137" spans="1:28" ht="15" customHeight="1" x14ac:dyDescent="0.25">
      <c r="A2137" s="129" t="str">
        <f>B2137&amp;"-"&amp;COUNTIF($B$3:B2137,B2137)</f>
        <v>577-5</v>
      </c>
      <c r="B2137" s="130">
        <v>577</v>
      </c>
      <c r="C2137" s="130" t="s">
        <v>94</v>
      </c>
      <c r="D2137" s="137">
        <v>43968</v>
      </c>
      <c r="E2137" s="138">
        <v>6.31</v>
      </c>
      <c r="F2137" s="138">
        <v>0</v>
      </c>
      <c r="G2137" s="138">
        <v>0</v>
      </c>
      <c r="H2137" s="138">
        <v>0</v>
      </c>
      <c r="I2137" s="138">
        <v>0</v>
      </c>
      <c r="J2137" s="138">
        <v>0</v>
      </c>
      <c r="K2137" s="138">
        <v>0</v>
      </c>
      <c r="L2137" s="139"/>
      <c r="M2137" s="138">
        <v>6.31</v>
      </c>
      <c r="N2137" s="139"/>
      <c r="O2137" s="138">
        <v>0</v>
      </c>
      <c r="P2137" s="138">
        <v>0</v>
      </c>
      <c r="Q2137" s="138">
        <v>0</v>
      </c>
      <c r="R2137" s="139"/>
      <c r="S2137" s="138">
        <v>3.28</v>
      </c>
      <c r="T2137" s="139"/>
      <c r="U2137" s="138">
        <v>0</v>
      </c>
      <c r="V2137" s="138">
        <v>0</v>
      </c>
      <c r="W2137" s="138">
        <v>0</v>
      </c>
      <c r="X2137" s="138">
        <v>0</v>
      </c>
      <c r="Y2137" s="138">
        <v>0</v>
      </c>
      <c r="Z2137" s="139"/>
      <c r="AA2137" s="138">
        <v>0</v>
      </c>
      <c r="AB2137" s="131">
        <v>0</v>
      </c>
    </row>
    <row r="2138" spans="1:28" ht="15" customHeight="1" x14ac:dyDescent="0.25">
      <c r="A2138" s="129" t="str">
        <f>B2138&amp;"-"&amp;COUNTIF($B$3:B2138,B2138)</f>
        <v>577-6</v>
      </c>
      <c r="B2138" s="130">
        <v>577</v>
      </c>
      <c r="C2138" s="130" t="s">
        <v>94</v>
      </c>
      <c r="D2138" s="137">
        <v>48751</v>
      </c>
      <c r="E2138" s="138">
        <v>5.18</v>
      </c>
      <c r="F2138" s="138">
        <v>0</v>
      </c>
      <c r="G2138" s="138">
        <v>0</v>
      </c>
      <c r="H2138" s="138">
        <v>0</v>
      </c>
      <c r="I2138" s="138">
        <v>0</v>
      </c>
      <c r="J2138" s="138">
        <v>0</v>
      </c>
      <c r="K2138" s="138">
        <v>0</v>
      </c>
      <c r="L2138" s="139"/>
      <c r="M2138" s="138">
        <v>5.18</v>
      </c>
      <c r="N2138" s="139"/>
      <c r="O2138" s="138">
        <v>0</v>
      </c>
      <c r="P2138" s="138">
        <v>0</v>
      </c>
      <c r="Q2138" s="138">
        <v>0</v>
      </c>
      <c r="R2138" s="139"/>
      <c r="S2138" s="138">
        <v>2.59</v>
      </c>
      <c r="T2138" s="139"/>
      <c r="U2138" s="138">
        <v>0</v>
      </c>
      <c r="V2138" s="138">
        <v>0</v>
      </c>
      <c r="W2138" s="138">
        <v>0</v>
      </c>
      <c r="X2138" s="138">
        <v>0</v>
      </c>
      <c r="Y2138" s="138">
        <v>0</v>
      </c>
      <c r="Z2138" s="139"/>
      <c r="AA2138" s="138">
        <v>0</v>
      </c>
      <c r="AB2138" s="131">
        <v>0</v>
      </c>
    </row>
    <row r="2139" spans="1:28" ht="15" customHeight="1" x14ac:dyDescent="0.25">
      <c r="A2139" s="129" t="str">
        <f>B2139&amp;"-"&amp;COUNTIF($B$3:B2139,B2139)</f>
        <v>577-7</v>
      </c>
      <c r="B2139" s="130">
        <v>577</v>
      </c>
      <c r="C2139" s="130" t="s">
        <v>94</v>
      </c>
      <c r="D2139" s="137">
        <v>48686</v>
      </c>
      <c r="E2139" s="138">
        <v>1.98</v>
      </c>
      <c r="F2139" s="138">
        <v>0</v>
      </c>
      <c r="G2139" s="138">
        <v>0</v>
      </c>
      <c r="H2139" s="138">
        <v>0</v>
      </c>
      <c r="I2139" s="138">
        <v>0</v>
      </c>
      <c r="J2139" s="138">
        <v>0</v>
      </c>
      <c r="K2139" s="138">
        <v>0</v>
      </c>
      <c r="L2139" s="139"/>
      <c r="M2139" s="138">
        <v>1.98</v>
      </c>
      <c r="N2139" s="139"/>
      <c r="O2139" s="138">
        <v>0</v>
      </c>
      <c r="P2139" s="138">
        <v>0</v>
      </c>
      <c r="Q2139" s="138">
        <v>0</v>
      </c>
      <c r="R2139" s="139"/>
      <c r="S2139" s="138">
        <v>1.98</v>
      </c>
      <c r="T2139" s="139"/>
      <c r="U2139" s="138">
        <v>0</v>
      </c>
      <c r="V2139" s="138">
        <v>0</v>
      </c>
      <c r="W2139" s="138">
        <v>0</v>
      </c>
      <c r="X2139" s="138">
        <v>0</v>
      </c>
      <c r="Y2139" s="138">
        <v>0</v>
      </c>
      <c r="Z2139" s="139"/>
      <c r="AA2139" s="138">
        <v>0</v>
      </c>
      <c r="AB2139" s="131">
        <v>0</v>
      </c>
    </row>
    <row r="2140" spans="1:28" ht="15" customHeight="1" x14ac:dyDescent="0.25">
      <c r="A2140" s="129" t="str">
        <f>B2140&amp;"-"&amp;COUNTIF($B$3:B2140,B2140)</f>
        <v>577-8</v>
      </c>
      <c r="B2140" s="130">
        <v>577</v>
      </c>
      <c r="C2140" s="130" t="s">
        <v>94</v>
      </c>
      <c r="D2140" s="137">
        <v>44180</v>
      </c>
      <c r="E2140" s="138">
        <v>1</v>
      </c>
      <c r="F2140" s="138">
        <v>0</v>
      </c>
      <c r="G2140" s="138">
        <v>0</v>
      </c>
      <c r="H2140" s="138">
        <v>0</v>
      </c>
      <c r="I2140" s="138">
        <v>0</v>
      </c>
      <c r="J2140" s="138">
        <v>0</v>
      </c>
      <c r="K2140" s="138">
        <v>0</v>
      </c>
      <c r="L2140" s="139"/>
      <c r="M2140" s="138">
        <v>1</v>
      </c>
      <c r="N2140" s="139"/>
      <c r="O2140" s="138">
        <v>0</v>
      </c>
      <c r="P2140" s="138">
        <v>0</v>
      </c>
      <c r="Q2140" s="138">
        <v>0</v>
      </c>
      <c r="R2140" s="139"/>
      <c r="S2140" s="138">
        <v>1</v>
      </c>
      <c r="T2140" s="139"/>
      <c r="U2140" s="138">
        <v>0</v>
      </c>
      <c r="V2140" s="138">
        <v>0</v>
      </c>
      <c r="W2140" s="138">
        <v>0</v>
      </c>
      <c r="X2140" s="138">
        <v>0</v>
      </c>
      <c r="Y2140" s="138">
        <v>0</v>
      </c>
      <c r="Z2140" s="139"/>
      <c r="AA2140" s="138">
        <v>0</v>
      </c>
      <c r="AB2140" s="131">
        <v>0</v>
      </c>
    </row>
    <row r="2141" spans="1:28" ht="15" customHeight="1" x14ac:dyDescent="0.25">
      <c r="A2141" s="129" t="str">
        <f>B2141&amp;"-"&amp;COUNTIF($B$3:B2141,B2141)</f>
        <v>577-9</v>
      </c>
      <c r="B2141" s="130">
        <v>577</v>
      </c>
      <c r="C2141" s="130" t="s">
        <v>94</v>
      </c>
      <c r="D2141" s="137">
        <v>48702</v>
      </c>
      <c r="E2141" s="138">
        <v>3</v>
      </c>
      <c r="F2141" s="138">
        <v>0</v>
      </c>
      <c r="G2141" s="138">
        <v>0</v>
      </c>
      <c r="H2141" s="138">
        <v>0</v>
      </c>
      <c r="I2141" s="138">
        <v>0</v>
      </c>
      <c r="J2141" s="138">
        <v>0</v>
      </c>
      <c r="K2141" s="138">
        <v>0</v>
      </c>
      <c r="L2141" s="139"/>
      <c r="M2141" s="138">
        <v>3</v>
      </c>
      <c r="N2141" s="139"/>
      <c r="O2141" s="138">
        <v>0</v>
      </c>
      <c r="P2141" s="138">
        <v>0</v>
      </c>
      <c r="Q2141" s="138">
        <v>0</v>
      </c>
      <c r="R2141" s="139"/>
      <c r="S2141" s="138">
        <v>1</v>
      </c>
      <c r="T2141" s="139"/>
      <c r="U2141" s="138">
        <v>0</v>
      </c>
      <c r="V2141" s="138">
        <v>0</v>
      </c>
      <c r="W2141" s="138">
        <v>0</v>
      </c>
      <c r="X2141" s="138">
        <v>0</v>
      </c>
      <c r="Y2141" s="138">
        <v>0</v>
      </c>
      <c r="Z2141" s="139"/>
      <c r="AA2141" s="138">
        <v>0</v>
      </c>
      <c r="AB2141" s="131">
        <v>0</v>
      </c>
    </row>
    <row r="2142" spans="1:28" ht="15" customHeight="1" x14ac:dyDescent="0.25">
      <c r="A2142" s="129" t="str">
        <f>B2142&amp;"-"&amp;COUNTIF($B$3:B2142,B2142)</f>
        <v>577-10</v>
      </c>
      <c r="B2142" s="130">
        <v>577</v>
      </c>
      <c r="C2142" s="130" t="s">
        <v>94</v>
      </c>
      <c r="D2142" s="137">
        <v>48033</v>
      </c>
      <c r="E2142" s="138">
        <v>7.22</v>
      </c>
      <c r="F2142" s="138">
        <v>0</v>
      </c>
      <c r="G2142" s="138">
        <v>0</v>
      </c>
      <c r="H2142" s="138">
        <v>0</v>
      </c>
      <c r="I2142" s="138">
        <v>0</v>
      </c>
      <c r="J2142" s="138">
        <v>0</v>
      </c>
      <c r="K2142" s="138">
        <v>0</v>
      </c>
      <c r="L2142" s="139"/>
      <c r="M2142" s="138">
        <v>7.22</v>
      </c>
      <c r="N2142" s="139"/>
      <c r="O2142" s="138">
        <v>0</v>
      </c>
      <c r="P2142" s="138">
        <v>0</v>
      </c>
      <c r="Q2142" s="138">
        <v>0</v>
      </c>
      <c r="R2142" s="139"/>
      <c r="S2142" s="138">
        <v>4.22</v>
      </c>
      <c r="T2142" s="139"/>
      <c r="U2142" s="138">
        <v>0</v>
      </c>
      <c r="V2142" s="138">
        <v>0</v>
      </c>
      <c r="W2142" s="138">
        <v>0</v>
      </c>
      <c r="X2142" s="138">
        <v>0</v>
      </c>
      <c r="Y2142" s="138">
        <v>0</v>
      </c>
      <c r="Z2142" s="139"/>
      <c r="AA2142" s="138">
        <v>0</v>
      </c>
      <c r="AB2142" s="131">
        <v>0</v>
      </c>
    </row>
    <row r="2143" spans="1:28" ht="15" customHeight="1" x14ac:dyDescent="0.25">
      <c r="A2143" s="129" t="str">
        <f>B2143&amp;"-"&amp;COUNTIF($B$3:B2143,B2143)</f>
        <v>577-11</v>
      </c>
      <c r="B2143" s="130">
        <v>577</v>
      </c>
      <c r="C2143" s="130" t="s">
        <v>94</v>
      </c>
      <c r="D2143" s="137">
        <v>44586</v>
      </c>
      <c r="E2143" s="138">
        <v>2</v>
      </c>
      <c r="F2143" s="138">
        <v>0</v>
      </c>
      <c r="G2143" s="138">
        <v>0</v>
      </c>
      <c r="H2143" s="138">
        <v>0</v>
      </c>
      <c r="I2143" s="138">
        <v>0</v>
      </c>
      <c r="J2143" s="138">
        <v>0</v>
      </c>
      <c r="K2143" s="138">
        <v>0</v>
      </c>
      <c r="L2143" s="139"/>
      <c r="M2143" s="138">
        <v>2</v>
      </c>
      <c r="N2143" s="139"/>
      <c r="O2143" s="138">
        <v>0</v>
      </c>
      <c r="P2143" s="138">
        <v>0</v>
      </c>
      <c r="Q2143" s="138">
        <v>0</v>
      </c>
      <c r="R2143" s="139"/>
      <c r="S2143" s="138">
        <v>2</v>
      </c>
      <c r="T2143" s="139"/>
      <c r="U2143" s="138">
        <v>0</v>
      </c>
      <c r="V2143" s="138">
        <v>0</v>
      </c>
      <c r="W2143" s="138">
        <v>0</v>
      </c>
      <c r="X2143" s="138">
        <v>0</v>
      </c>
      <c r="Y2143" s="138">
        <v>0</v>
      </c>
      <c r="Z2143" s="139"/>
      <c r="AA2143" s="138">
        <v>0</v>
      </c>
      <c r="AB2143" s="131">
        <v>0</v>
      </c>
    </row>
    <row r="2144" spans="1:28" ht="15" customHeight="1" x14ac:dyDescent="0.25">
      <c r="A2144" s="129" t="str">
        <f>B2144&amp;"-"&amp;COUNTIF($B$3:B2144,B2144)</f>
        <v>577-12</v>
      </c>
      <c r="B2144" s="130">
        <v>577</v>
      </c>
      <c r="C2144" s="130" t="s">
        <v>94</v>
      </c>
      <c r="D2144" s="137">
        <v>48694</v>
      </c>
      <c r="E2144" s="138">
        <v>10.039999999999999</v>
      </c>
      <c r="F2144" s="138">
        <v>0</v>
      </c>
      <c r="G2144" s="138">
        <v>0</v>
      </c>
      <c r="H2144" s="138">
        <v>0</v>
      </c>
      <c r="I2144" s="138">
        <v>0</v>
      </c>
      <c r="J2144" s="138">
        <v>0</v>
      </c>
      <c r="K2144" s="138">
        <v>0</v>
      </c>
      <c r="L2144" s="139"/>
      <c r="M2144" s="138">
        <v>10.039999999999999</v>
      </c>
      <c r="N2144" s="139"/>
      <c r="O2144" s="138">
        <v>0</v>
      </c>
      <c r="P2144" s="138">
        <v>0</v>
      </c>
      <c r="Q2144" s="138">
        <v>0</v>
      </c>
      <c r="R2144" s="139"/>
      <c r="S2144" s="138">
        <v>5.28</v>
      </c>
      <c r="T2144" s="139"/>
      <c r="U2144" s="138">
        <v>0</v>
      </c>
      <c r="V2144" s="138">
        <v>0</v>
      </c>
      <c r="W2144" s="138">
        <v>0</v>
      </c>
      <c r="X2144" s="138">
        <v>0</v>
      </c>
      <c r="Y2144" s="138">
        <v>0</v>
      </c>
      <c r="Z2144" s="139"/>
      <c r="AA2144" s="138">
        <v>0</v>
      </c>
      <c r="AB2144" s="131">
        <v>0</v>
      </c>
    </row>
    <row r="2145" spans="1:28" ht="15" customHeight="1" x14ac:dyDescent="0.25">
      <c r="A2145" s="129" t="str">
        <f>B2145&amp;"-"&amp;COUNTIF($B$3:B2145,B2145)</f>
        <v>577-13</v>
      </c>
      <c r="B2145" s="130">
        <v>577</v>
      </c>
      <c r="C2145" s="130" t="s">
        <v>94</v>
      </c>
      <c r="D2145" s="137">
        <v>44958</v>
      </c>
      <c r="E2145" s="138">
        <v>2</v>
      </c>
      <c r="F2145" s="138">
        <v>0</v>
      </c>
      <c r="G2145" s="138">
        <v>0</v>
      </c>
      <c r="H2145" s="138">
        <v>0</v>
      </c>
      <c r="I2145" s="138">
        <v>0</v>
      </c>
      <c r="J2145" s="138">
        <v>0</v>
      </c>
      <c r="K2145" s="138">
        <v>0</v>
      </c>
      <c r="L2145" s="139"/>
      <c r="M2145" s="138">
        <v>2</v>
      </c>
      <c r="N2145" s="139"/>
      <c r="O2145" s="138">
        <v>0</v>
      </c>
      <c r="P2145" s="138">
        <v>0</v>
      </c>
      <c r="Q2145" s="138">
        <v>0</v>
      </c>
      <c r="R2145" s="139"/>
      <c r="S2145" s="138">
        <v>2</v>
      </c>
      <c r="T2145" s="139"/>
      <c r="U2145" s="138">
        <v>0</v>
      </c>
      <c r="V2145" s="138">
        <v>0</v>
      </c>
      <c r="W2145" s="138">
        <v>0</v>
      </c>
      <c r="X2145" s="138">
        <v>0</v>
      </c>
      <c r="Y2145" s="138">
        <v>0</v>
      </c>
      <c r="Z2145" s="139"/>
      <c r="AA2145" s="138">
        <v>0</v>
      </c>
      <c r="AB2145" s="131">
        <v>0</v>
      </c>
    </row>
    <row r="2146" spans="1:28" ht="15" customHeight="1" x14ac:dyDescent="0.25">
      <c r="A2146" s="129" t="str">
        <f>B2146&amp;"-"&amp;COUNTIF($B$3:B2146,B2146)</f>
        <v>577-14</v>
      </c>
      <c r="B2146" s="130">
        <v>577</v>
      </c>
      <c r="C2146" s="130" t="s">
        <v>94</v>
      </c>
      <c r="D2146" s="137">
        <v>45054</v>
      </c>
      <c r="E2146" s="138">
        <v>4</v>
      </c>
      <c r="F2146" s="138">
        <v>0</v>
      </c>
      <c r="G2146" s="138">
        <v>0</v>
      </c>
      <c r="H2146" s="138">
        <v>0</v>
      </c>
      <c r="I2146" s="138">
        <v>0</v>
      </c>
      <c r="J2146" s="138">
        <v>0</v>
      </c>
      <c r="K2146" s="138">
        <v>0</v>
      </c>
      <c r="L2146" s="139"/>
      <c r="M2146" s="138">
        <v>4</v>
      </c>
      <c r="N2146" s="139"/>
      <c r="O2146" s="138">
        <v>0</v>
      </c>
      <c r="P2146" s="138">
        <v>0</v>
      </c>
      <c r="Q2146" s="138">
        <v>0</v>
      </c>
      <c r="R2146" s="139"/>
      <c r="S2146" s="138">
        <v>2</v>
      </c>
      <c r="T2146" s="139"/>
      <c r="U2146" s="138">
        <v>0</v>
      </c>
      <c r="V2146" s="138">
        <v>0</v>
      </c>
      <c r="W2146" s="138">
        <v>0</v>
      </c>
      <c r="X2146" s="138">
        <v>0</v>
      </c>
      <c r="Y2146" s="138">
        <v>0</v>
      </c>
      <c r="Z2146" s="139"/>
      <c r="AA2146" s="138">
        <v>0</v>
      </c>
      <c r="AB2146" s="131">
        <v>0</v>
      </c>
    </row>
    <row r="2147" spans="1:28" ht="15" customHeight="1" x14ac:dyDescent="0.25">
      <c r="A2147" s="129" t="str">
        <f>B2147&amp;"-"&amp;COUNTIF($B$3:B2147,B2147)</f>
        <v>577-15</v>
      </c>
      <c r="B2147" s="130">
        <v>577</v>
      </c>
      <c r="C2147" s="130" t="s">
        <v>94</v>
      </c>
      <c r="D2147" s="137"/>
      <c r="E2147" s="138">
        <v>0</v>
      </c>
      <c r="F2147" s="138">
        <v>0</v>
      </c>
      <c r="G2147" s="138">
        <v>0</v>
      </c>
      <c r="H2147" s="138">
        <v>0</v>
      </c>
      <c r="I2147" s="138">
        <v>0</v>
      </c>
      <c r="J2147" s="138">
        <v>0</v>
      </c>
      <c r="K2147" s="138">
        <v>0</v>
      </c>
      <c r="L2147" s="139"/>
      <c r="M2147" s="138">
        <v>0</v>
      </c>
      <c r="N2147" s="139"/>
      <c r="O2147" s="138">
        <v>0</v>
      </c>
      <c r="P2147" s="138">
        <v>0</v>
      </c>
      <c r="Q2147" s="138">
        <v>0</v>
      </c>
      <c r="R2147" s="139"/>
      <c r="S2147" s="138">
        <v>0</v>
      </c>
      <c r="T2147" s="139"/>
      <c r="U2147" s="138">
        <v>0</v>
      </c>
      <c r="V2147" s="138">
        <v>0</v>
      </c>
      <c r="W2147" s="138">
        <v>0</v>
      </c>
      <c r="X2147" s="138">
        <v>0</v>
      </c>
      <c r="Y2147" s="138">
        <v>0</v>
      </c>
      <c r="Z2147" s="139"/>
      <c r="AA2147" s="138">
        <v>0</v>
      </c>
      <c r="AB2147" s="131">
        <v>0</v>
      </c>
    </row>
    <row r="2148" spans="1:28" ht="15" customHeight="1" x14ac:dyDescent="0.25">
      <c r="A2148" s="129" t="str">
        <f>B2148&amp;"-"&amp;COUNTIF($B$3:B2148,B2148)</f>
        <v>577-16</v>
      </c>
      <c r="B2148" s="130">
        <v>577</v>
      </c>
      <c r="C2148" s="130" t="s">
        <v>94</v>
      </c>
      <c r="D2148" s="137"/>
      <c r="E2148" s="138">
        <v>0</v>
      </c>
      <c r="F2148" s="138">
        <v>0</v>
      </c>
      <c r="G2148" s="138">
        <v>0</v>
      </c>
      <c r="H2148" s="138">
        <v>0</v>
      </c>
      <c r="I2148" s="138">
        <v>0</v>
      </c>
      <c r="J2148" s="138">
        <v>0</v>
      </c>
      <c r="K2148" s="138">
        <v>0</v>
      </c>
      <c r="L2148" s="139"/>
      <c r="M2148" s="138">
        <v>0</v>
      </c>
      <c r="N2148" s="139"/>
      <c r="O2148" s="138">
        <v>0</v>
      </c>
      <c r="P2148" s="138">
        <v>0</v>
      </c>
      <c r="Q2148" s="138">
        <v>0</v>
      </c>
      <c r="R2148" s="139"/>
      <c r="S2148" s="138">
        <v>0</v>
      </c>
      <c r="T2148" s="139"/>
      <c r="U2148" s="138">
        <v>0</v>
      </c>
      <c r="V2148" s="138">
        <v>0</v>
      </c>
      <c r="W2148" s="138">
        <v>0</v>
      </c>
      <c r="X2148" s="138">
        <v>0</v>
      </c>
      <c r="Y2148" s="138">
        <v>0</v>
      </c>
      <c r="Z2148" s="139"/>
      <c r="AA2148" s="138">
        <v>0</v>
      </c>
      <c r="AB2148" s="131">
        <v>0</v>
      </c>
    </row>
    <row r="2149" spans="1:28" ht="15" customHeight="1" x14ac:dyDescent="0.25">
      <c r="A2149" s="129" t="str">
        <f>B2149&amp;"-"&amp;COUNTIF($B$3:B2149,B2149)</f>
        <v>577-17</v>
      </c>
      <c r="B2149" s="130">
        <v>577</v>
      </c>
      <c r="C2149" s="130" t="s">
        <v>94</v>
      </c>
      <c r="D2149" s="137"/>
      <c r="E2149" s="138">
        <v>0</v>
      </c>
      <c r="F2149" s="138">
        <v>0</v>
      </c>
      <c r="G2149" s="138">
        <v>0</v>
      </c>
      <c r="H2149" s="138">
        <v>0</v>
      </c>
      <c r="I2149" s="138">
        <v>0</v>
      </c>
      <c r="J2149" s="138">
        <v>0</v>
      </c>
      <c r="K2149" s="138">
        <v>0</v>
      </c>
      <c r="L2149" s="139"/>
      <c r="M2149" s="138">
        <v>0</v>
      </c>
      <c r="N2149" s="139"/>
      <c r="O2149" s="138">
        <v>0</v>
      </c>
      <c r="P2149" s="138">
        <v>0</v>
      </c>
      <c r="Q2149" s="138">
        <v>0</v>
      </c>
      <c r="R2149" s="139"/>
      <c r="S2149" s="138">
        <v>0</v>
      </c>
      <c r="T2149" s="139"/>
      <c r="U2149" s="138">
        <v>0</v>
      </c>
      <c r="V2149" s="138">
        <v>0</v>
      </c>
      <c r="W2149" s="138">
        <v>0</v>
      </c>
      <c r="X2149" s="138">
        <v>0</v>
      </c>
      <c r="Y2149" s="138">
        <v>0</v>
      </c>
      <c r="Z2149" s="139"/>
      <c r="AA2149" s="138">
        <v>0</v>
      </c>
      <c r="AB2149" s="131">
        <v>0</v>
      </c>
    </row>
    <row r="2150" spans="1:28" ht="15" customHeight="1" x14ac:dyDescent="0.25">
      <c r="A2150" s="129" t="str">
        <f>B2150&amp;"-"&amp;COUNTIF($B$3:B2150,B2150)</f>
        <v>577-18</v>
      </c>
      <c r="B2150" s="130">
        <v>577</v>
      </c>
      <c r="C2150" s="130" t="s">
        <v>94</v>
      </c>
      <c r="D2150" s="137"/>
      <c r="E2150" s="138">
        <v>0</v>
      </c>
      <c r="F2150" s="138">
        <v>0</v>
      </c>
      <c r="G2150" s="138">
        <v>0</v>
      </c>
      <c r="H2150" s="138">
        <v>0</v>
      </c>
      <c r="I2150" s="138">
        <v>0</v>
      </c>
      <c r="J2150" s="138">
        <v>0</v>
      </c>
      <c r="K2150" s="138">
        <v>0</v>
      </c>
      <c r="L2150" s="139"/>
      <c r="M2150" s="138">
        <v>0</v>
      </c>
      <c r="N2150" s="139"/>
      <c r="O2150" s="138">
        <v>0</v>
      </c>
      <c r="P2150" s="138">
        <v>0</v>
      </c>
      <c r="Q2150" s="138">
        <v>0</v>
      </c>
      <c r="R2150" s="139"/>
      <c r="S2150" s="138">
        <v>0</v>
      </c>
      <c r="T2150" s="139"/>
      <c r="U2150" s="138">
        <v>0</v>
      </c>
      <c r="V2150" s="138">
        <v>0</v>
      </c>
      <c r="W2150" s="138">
        <v>0</v>
      </c>
      <c r="X2150" s="138">
        <v>0</v>
      </c>
      <c r="Y2150" s="138">
        <v>0</v>
      </c>
      <c r="Z2150" s="139"/>
      <c r="AA2150" s="138">
        <v>0</v>
      </c>
      <c r="AB2150" s="131">
        <v>0</v>
      </c>
    </row>
    <row r="2151" spans="1:28" ht="15" customHeight="1" x14ac:dyDescent="0.25">
      <c r="A2151" s="129" t="str">
        <f>B2151&amp;"-"&amp;COUNTIF($B$3:B2151,B2151)</f>
        <v>577-19</v>
      </c>
      <c r="B2151" s="130">
        <v>577</v>
      </c>
      <c r="C2151" s="130" t="s">
        <v>94</v>
      </c>
      <c r="D2151" s="137"/>
      <c r="E2151" s="138">
        <v>0</v>
      </c>
      <c r="F2151" s="138">
        <v>0</v>
      </c>
      <c r="G2151" s="138">
        <v>0</v>
      </c>
      <c r="H2151" s="138">
        <v>0</v>
      </c>
      <c r="I2151" s="138">
        <v>0</v>
      </c>
      <c r="J2151" s="138">
        <v>0</v>
      </c>
      <c r="K2151" s="138">
        <v>0</v>
      </c>
      <c r="L2151" s="139"/>
      <c r="M2151" s="138">
        <v>0</v>
      </c>
      <c r="N2151" s="139"/>
      <c r="O2151" s="138">
        <v>0</v>
      </c>
      <c r="P2151" s="138">
        <v>0</v>
      </c>
      <c r="Q2151" s="138">
        <v>0</v>
      </c>
      <c r="R2151" s="139"/>
      <c r="S2151" s="138">
        <v>0</v>
      </c>
      <c r="T2151" s="139"/>
      <c r="U2151" s="138">
        <v>0</v>
      </c>
      <c r="V2151" s="138">
        <v>0</v>
      </c>
      <c r="W2151" s="138">
        <v>0</v>
      </c>
      <c r="X2151" s="138">
        <v>0</v>
      </c>
      <c r="Y2151" s="138">
        <v>0</v>
      </c>
      <c r="Z2151" s="139"/>
      <c r="AA2151" s="138">
        <v>0</v>
      </c>
      <c r="AB2151" s="131">
        <v>0</v>
      </c>
    </row>
    <row r="2152" spans="1:28" ht="15" customHeight="1" x14ac:dyDescent="0.25">
      <c r="A2152" s="129" t="str">
        <f>B2152&amp;"-"&amp;COUNTIF($B$3:B2152,B2152)</f>
        <v>577-20</v>
      </c>
      <c r="B2152" s="130">
        <v>577</v>
      </c>
      <c r="C2152" s="130" t="s">
        <v>94</v>
      </c>
      <c r="D2152" s="137"/>
      <c r="E2152" s="138">
        <v>0</v>
      </c>
      <c r="F2152" s="138">
        <v>0</v>
      </c>
      <c r="G2152" s="138">
        <v>0</v>
      </c>
      <c r="H2152" s="138">
        <v>0</v>
      </c>
      <c r="I2152" s="138">
        <v>0</v>
      </c>
      <c r="J2152" s="138">
        <v>0</v>
      </c>
      <c r="K2152" s="138">
        <v>0</v>
      </c>
      <c r="L2152" s="139"/>
      <c r="M2152" s="138">
        <v>0</v>
      </c>
      <c r="N2152" s="139"/>
      <c r="O2152" s="138">
        <v>0</v>
      </c>
      <c r="P2152" s="138">
        <v>0</v>
      </c>
      <c r="Q2152" s="138">
        <v>0</v>
      </c>
      <c r="R2152" s="139"/>
      <c r="S2152" s="138">
        <v>0</v>
      </c>
      <c r="T2152" s="139"/>
      <c r="U2152" s="138">
        <v>0</v>
      </c>
      <c r="V2152" s="138">
        <v>0</v>
      </c>
      <c r="W2152" s="138">
        <v>0</v>
      </c>
      <c r="X2152" s="138">
        <v>0</v>
      </c>
      <c r="Y2152" s="138">
        <v>0</v>
      </c>
      <c r="Z2152" s="139"/>
      <c r="AA2152" s="138">
        <v>0</v>
      </c>
      <c r="AB2152" s="131">
        <v>0</v>
      </c>
    </row>
    <row r="2153" spans="1:28" ht="15" customHeight="1" x14ac:dyDescent="0.25">
      <c r="A2153" s="129" t="str">
        <f>B2153&amp;"-"&amp;COUNTIF($B$3:B2153,B2153)</f>
        <v>577-21</v>
      </c>
      <c r="B2153" s="130">
        <v>577</v>
      </c>
      <c r="C2153" s="130" t="s">
        <v>94</v>
      </c>
      <c r="D2153" s="137"/>
      <c r="E2153" s="138">
        <v>0</v>
      </c>
      <c r="F2153" s="138">
        <v>0</v>
      </c>
      <c r="G2153" s="138">
        <v>0</v>
      </c>
      <c r="H2153" s="138">
        <v>0</v>
      </c>
      <c r="I2153" s="138">
        <v>0</v>
      </c>
      <c r="J2153" s="138">
        <v>0</v>
      </c>
      <c r="K2153" s="138">
        <v>0</v>
      </c>
      <c r="L2153" s="139"/>
      <c r="M2153" s="138">
        <v>0</v>
      </c>
      <c r="N2153" s="139"/>
      <c r="O2153" s="138">
        <v>0</v>
      </c>
      <c r="P2153" s="138">
        <v>0</v>
      </c>
      <c r="Q2153" s="138">
        <v>0</v>
      </c>
      <c r="R2153" s="139"/>
      <c r="S2153" s="138">
        <v>0</v>
      </c>
      <c r="T2153" s="139"/>
      <c r="U2153" s="138">
        <v>0</v>
      </c>
      <c r="V2153" s="138">
        <v>0</v>
      </c>
      <c r="W2153" s="138">
        <v>0</v>
      </c>
      <c r="X2153" s="138">
        <v>0</v>
      </c>
      <c r="Y2153" s="138">
        <v>0</v>
      </c>
      <c r="Z2153" s="139"/>
      <c r="AA2153" s="138">
        <v>0</v>
      </c>
      <c r="AB2153" s="131">
        <v>0</v>
      </c>
    </row>
    <row r="2154" spans="1:28" ht="15" customHeight="1" x14ac:dyDescent="0.25">
      <c r="A2154" s="129" t="str">
        <f>B2154&amp;"-"&amp;COUNTIF($B$3:B2154,B2154)</f>
        <v>577-22</v>
      </c>
      <c r="B2154" s="130">
        <v>577</v>
      </c>
      <c r="C2154" s="130" t="s">
        <v>94</v>
      </c>
      <c r="D2154" s="137"/>
      <c r="E2154" s="138">
        <v>0</v>
      </c>
      <c r="F2154" s="138">
        <v>0</v>
      </c>
      <c r="G2154" s="138">
        <v>0</v>
      </c>
      <c r="H2154" s="138">
        <v>0</v>
      </c>
      <c r="I2154" s="138">
        <v>0</v>
      </c>
      <c r="J2154" s="138">
        <v>0</v>
      </c>
      <c r="K2154" s="138">
        <v>0</v>
      </c>
      <c r="L2154" s="139"/>
      <c r="M2154" s="138">
        <v>0</v>
      </c>
      <c r="N2154" s="139"/>
      <c r="O2154" s="138">
        <v>0</v>
      </c>
      <c r="P2154" s="138">
        <v>0</v>
      </c>
      <c r="Q2154" s="138">
        <v>0</v>
      </c>
      <c r="R2154" s="139"/>
      <c r="S2154" s="138">
        <v>0</v>
      </c>
      <c r="T2154" s="139"/>
      <c r="U2154" s="138">
        <v>0</v>
      </c>
      <c r="V2154" s="138">
        <v>0</v>
      </c>
      <c r="W2154" s="138">
        <v>0</v>
      </c>
      <c r="X2154" s="138">
        <v>0</v>
      </c>
      <c r="Y2154" s="138">
        <v>0</v>
      </c>
      <c r="Z2154" s="139"/>
      <c r="AA2154" s="138">
        <v>0</v>
      </c>
      <c r="AB2154" s="131">
        <v>0</v>
      </c>
    </row>
    <row r="2155" spans="1:28" ht="15" customHeight="1" x14ac:dyDescent="0.25">
      <c r="A2155" s="129" t="str">
        <f>B2155&amp;"-"&amp;COUNTIF($B$3:B2155,B2155)</f>
        <v>577-23</v>
      </c>
      <c r="B2155" s="130">
        <v>577</v>
      </c>
      <c r="C2155" s="130" t="s">
        <v>94</v>
      </c>
      <c r="D2155" s="137"/>
      <c r="E2155" s="138">
        <v>0</v>
      </c>
      <c r="F2155" s="138">
        <v>0</v>
      </c>
      <c r="G2155" s="138">
        <v>0</v>
      </c>
      <c r="H2155" s="138">
        <v>0</v>
      </c>
      <c r="I2155" s="138">
        <v>0</v>
      </c>
      <c r="J2155" s="138">
        <v>0</v>
      </c>
      <c r="K2155" s="138">
        <v>0</v>
      </c>
      <c r="L2155" s="139"/>
      <c r="M2155" s="138">
        <v>0</v>
      </c>
      <c r="N2155" s="139"/>
      <c r="O2155" s="138">
        <v>0</v>
      </c>
      <c r="P2155" s="138">
        <v>0</v>
      </c>
      <c r="Q2155" s="138">
        <v>0</v>
      </c>
      <c r="R2155" s="139"/>
      <c r="S2155" s="138">
        <v>0</v>
      </c>
      <c r="T2155" s="139"/>
      <c r="U2155" s="138">
        <v>0</v>
      </c>
      <c r="V2155" s="138">
        <v>0</v>
      </c>
      <c r="W2155" s="138">
        <v>0</v>
      </c>
      <c r="X2155" s="138">
        <v>0</v>
      </c>
      <c r="Y2155" s="138">
        <v>0</v>
      </c>
      <c r="Z2155" s="139"/>
      <c r="AA2155" s="138">
        <v>0</v>
      </c>
      <c r="AB2155" s="131">
        <v>0</v>
      </c>
    </row>
    <row r="2156" spans="1:28" ht="15" customHeight="1" x14ac:dyDescent="0.25">
      <c r="A2156" s="129" t="str">
        <f>B2156&amp;"-"&amp;COUNTIF($B$3:B2156,B2156)</f>
        <v>577-24</v>
      </c>
      <c r="B2156" s="130">
        <v>577</v>
      </c>
      <c r="C2156" s="130" t="s">
        <v>94</v>
      </c>
      <c r="D2156" s="137"/>
      <c r="E2156" s="138">
        <v>0</v>
      </c>
      <c r="F2156" s="138">
        <v>0</v>
      </c>
      <c r="G2156" s="138">
        <v>0</v>
      </c>
      <c r="H2156" s="138">
        <v>0</v>
      </c>
      <c r="I2156" s="138">
        <v>0</v>
      </c>
      <c r="J2156" s="138">
        <v>0</v>
      </c>
      <c r="K2156" s="138">
        <v>0</v>
      </c>
      <c r="L2156" s="139"/>
      <c r="M2156" s="138">
        <v>0</v>
      </c>
      <c r="N2156" s="139"/>
      <c r="O2156" s="138">
        <v>0</v>
      </c>
      <c r="P2156" s="138">
        <v>0</v>
      </c>
      <c r="Q2156" s="138">
        <v>0</v>
      </c>
      <c r="R2156" s="139"/>
      <c r="S2156" s="138">
        <v>0</v>
      </c>
      <c r="T2156" s="139"/>
      <c r="U2156" s="138">
        <v>0</v>
      </c>
      <c r="V2156" s="138">
        <v>0</v>
      </c>
      <c r="W2156" s="138">
        <v>0</v>
      </c>
      <c r="X2156" s="138">
        <v>0</v>
      </c>
      <c r="Y2156" s="138">
        <v>0</v>
      </c>
      <c r="Z2156" s="139"/>
      <c r="AA2156" s="138">
        <v>0</v>
      </c>
      <c r="AB2156" s="131">
        <v>0</v>
      </c>
    </row>
    <row r="2157" spans="1:28" ht="15" customHeight="1" x14ac:dyDescent="0.25">
      <c r="A2157" s="129" t="str">
        <f>B2157&amp;"-"&amp;COUNTIF($B$3:B2157,B2157)</f>
        <v>577-25</v>
      </c>
      <c r="B2157" s="130">
        <v>577</v>
      </c>
      <c r="C2157" s="130" t="s">
        <v>94</v>
      </c>
      <c r="D2157" s="137"/>
      <c r="E2157" s="138">
        <v>0</v>
      </c>
      <c r="F2157" s="138">
        <v>0</v>
      </c>
      <c r="G2157" s="138">
        <v>0</v>
      </c>
      <c r="H2157" s="138">
        <v>0</v>
      </c>
      <c r="I2157" s="138">
        <v>0</v>
      </c>
      <c r="J2157" s="138">
        <v>0</v>
      </c>
      <c r="K2157" s="138">
        <v>0</v>
      </c>
      <c r="L2157" s="139"/>
      <c r="M2157" s="138">
        <v>0</v>
      </c>
      <c r="N2157" s="139"/>
      <c r="O2157" s="138">
        <v>0</v>
      </c>
      <c r="P2157" s="138">
        <v>0</v>
      </c>
      <c r="Q2157" s="138">
        <v>0</v>
      </c>
      <c r="R2157" s="139"/>
      <c r="S2157" s="138">
        <v>0</v>
      </c>
      <c r="T2157" s="139"/>
      <c r="U2157" s="138">
        <v>0</v>
      </c>
      <c r="V2157" s="138">
        <v>0</v>
      </c>
      <c r="W2157" s="138">
        <v>0</v>
      </c>
      <c r="X2157" s="138">
        <v>0</v>
      </c>
      <c r="Y2157" s="138">
        <v>0</v>
      </c>
      <c r="Z2157" s="139"/>
      <c r="AA2157" s="138">
        <v>0</v>
      </c>
      <c r="AB2157" s="131">
        <v>0</v>
      </c>
    </row>
    <row r="2158" spans="1:28" ht="15" customHeight="1" x14ac:dyDescent="0.25">
      <c r="A2158" s="129" t="str">
        <f>B2158&amp;"-"&amp;COUNTIF($B$3:B2158,B2158)</f>
        <v>577-26</v>
      </c>
      <c r="B2158" s="130">
        <v>577</v>
      </c>
      <c r="C2158" s="130" t="s">
        <v>94</v>
      </c>
      <c r="D2158" s="137"/>
      <c r="E2158" s="138">
        <v>0</v>
      </c>
      <c r="F2158" s="138">
        <v>0</v>
      </c>
      <c r="G2158" s="138">
        <v>0</v>
      </c>
      <c r="H2158" s="138">
        <v>0</v>
      </c>
      <c r="I2158" s="138">
        <v>0</v>
      </c>
      <c r="J2158" s="138">
        <v>0</v>
      </c>
      <c r="K2158" s="138">
        <v>0</v>
      </c>
      <c r="L2158" s="139"/>
      <c r="M2158" s="138">
        <v>0</v>
      </c>
      <c r="N2158" s="139"/>
      <c r="O2158" s="138">
        <v>0</v>
      </c>
      <c r="P2158" s="138">
        <v>0</v>
      </c>
      <c r="Q2158" s="138">
        <v>0</v>
      </c>
      <c r="R2158" s="139"/>
      <c r="S2158" s="138">
        <v>0</v>
      </c>
      <c r="T2158" s="139"/>
      <c r="U2158" s="138">
        <v>0</v>
      </c>
      <c r="V2158" s="138">
        <v>0</v>
      </c>
      <c r="W2158" s="138">
        <v>0</v>
      </c>
      <c r="X2158" s="138">
        <v>0</v>
      </c>
      <c r="Y2158" s="138">
        <v>0</v>
      </c>
      <c r="Z2158" s="139"/>
      <c r="AA2158" s="138">
        <v>0</v>
      </c>
      <c r="AB2158" s="131">
        <v>0</v>
      </c>
    </row>
    <row r="2159" spans="1:28" ht="15" customHeight="1" x14ac:dyDescent="0.25">
      <c r="A2159" s="129" t="str">
        <f>B2159&amp;"-"&amp;COUNTIF($B$3:B2159,B2159)</f>
        <v>577-27</v>
      </c>
      <c r="B2159" s="130">
        <v>577</v>
      </c>
      <c r="C2159" s="130" t="s">
        <v>94</v>
      </c>
      <c r="D2159" s="137"/>
      <c r="E2159" s="138">
        <v>0</v>
      </c>
      <c r="F2159" s="138">
        <v>0</v>
      </c>
      <c r="G2159" s="138">
        <v>0</v>
      </c>
      <c r="H2159" s="138">
        <v>0</v>
      </c>
      <c r="I2159" s="138">
        <v>0</v>
      </c>
      <c r="J2159" s="138">
        <v>0</v>
      </c>
      <c r="K2159" s="138">
        <v>0</v>
      </c>
      <c r="L2159" s="139"/>
      <c r="M2159" s="138">
        <v>0</v>
      </c>
      <c r="N2159" s="139"/>
      <c r="O2159" s="138">
        <v>0</v>
      </c>
      <c r="P2159" s="138">
        <v>0</v>
      </c>
      <c r="Q2159" s="138">
        <v>0</v>
      </c>
      <c r="R2159" s="139"/>
      <c r="S2159" s="138">
        <v>0</v>
      </c>
      <c r="T2159" s="139"/>
      <c r="U2159" s="138">
        <v>0</v>
      </c>
      <c r="V2159" s="138">
        <v>0</v>
      </c>
      <c r="W2159" s="138">
        <v>0</v>
      </c>
      <c r="X2159" s="138">
        <v>0</v>
      </c>
      <c r="Y2159" s="138">
        <v>0</v>
      </c>
      <c r="Z2159" s="139"/>
      <c r="AA2159" s="138">
        <v>0</v>
      </c>
      <c r="AB2159" s="131">
        <v>0</v>
      </c>
    </row>
    <row r="2160" spans="1:28" ht="15" customHeight="1" x14ac:dyDescent="0.25">
      <c r="A2160" s="129" t="str">
        <f>B2160&amp;"-"&amp;COUNTIF($B$3:B2160,B2160)</f>
        <v>577-28</v>
      </c>
      <c r="B2160" s="130">
        <v>577</v>
      </c>
      <c r="C2160" s="130" t="s">
        <v>94</v>
      </c>
      <c r="D2160" s="137"/>
      <c r="E2160" s="138">
        <v>0</v>
      </c>
      <c r="F2160" s="138">
        <v>0</v>
      </c>
      <c r="G2160" s="138">
        <v>0</v>
      </c>
      <c r="H2160" s="138">
        <v>0</v>
      </c>
      <c r="I2160" s="138">
        <v>0</v>
      </c>
      <c r="J2160" s="138">
        <v>0</v>
      </c>
      <c r="K2160" s="138">
        <v>0</v>
      </c>
      <c r="L2160" s="139"/>
      <c r="M2160" s="138">
        <v>0</v>
      </c>
      <c r="N2160" s="139"/>
      <c r="O2160" s="138">
        <v>0</v>
      </c>
      <c r="P2160" s="138">
        <v>0</v>
      </c>
      <c r="Q2160" s="138">
        <v>0</v>
      </c>
      <c r="R2160" s="139"/>
      <c r="S2160" s="138">
        <v>0</v>
      </c>
      <c r="T2160" s="139"/>
      <c r="U2160" s="138">
        <v>0</v>
      </c>
      <c r="V2160" s="138">
        <v>0</v>
      </c>
      <c r="W2160" s="138">
        <v>0</v>
      </c>
      <c r="X2160" s="138">
        <v>0</v>
      </c>
      <c r="Y2160" s="138">
        <v>0</v>
      </c>
      <c r="Z2160" s="139"/>
      <c r="AA2160" s="138">
        <v>0</v>
      </c>
      <c r="AB2160" s="131">
        <v>0</v>
      </c>
    </row>
    <row r="2161" spans="1:28" ht="15" customHeight="1" x14ac:dyDescent="0.25">
      <c r="A2161" s="129" t="str">
        <f>B2161&amp;"-"&amp;COUNTIF($B$3:B2161,B2161)</f>
        <v>598-1</v>
      </c>
      <c r="B2161" s="130">
        <v>598</v>
      </c>
      <c r="C2161" s="130" t="s">
        <v>96</v>
      </c>
      <c r="D2161" s="137">
        <v>43828</v>
      </c>
      <c r="E2161" s="138">
        <v>30.79</v>
      </c>
      <c r="F2161" s="138">
        <v>0</v>
      </c>
      <c r="G2161" s="138">
        <v>15.24</v>
      </c>
      <c r="H2161" s="138">
        <v>2.61</v>
      </c>
      <c r="I2161" s="138">
        <v>0</v>
      </c>
      <c r="J2161" s="138">
        <v>0</v>
      </c>
      <c r="K2161" s="138">
        <v>0</v>
      </c>
      <c r="L2161" s="139"/>
      <c r="M2161" s="138">
        <v>29.55</v>
      </c>
      <c r="N2161" s="139"/>
      <c r="O2161" s="138">
        <v>0</v>
      </c>
      <c r="P2161" s="138">
        <v>0</v>
      </c>
      <c r="Q2161" s="138">
        <v>0</v>
      </c>
      <c r="R2161" s="139"/>
      <c r="S2161" s="138">
        <v>0</v>
      </c>
      <c r="T2161" s="139"/>
      <c r="U2161" s="138">
        <v>0</v>
      </c>
      <c r="V2161" s="138">
        <v>0</v>
      </c>
      <c r="W2161" s="138">
        <v>0</v>
      </c>
      <c r="X2161" s="138">
        <v>0</v>
      </c>
      <c r="Y2161" s="138">
        <v>0</v>
      </c>
      <c r="Z2161" s="139"/>
      <c r="AA2161" s="138">
        <v>0</v>
      </c>
      <c r="AB2161" s="131">
        <v>0</v>
      </c>
    </row>
    <row r="2162" spans="1:28" ht="15" customHeight="1" x14ac:dyDescent="0.25">
      <c r="A2162" s="129" t="str">
        <f>B2162&amp;"-"&amp;COUNTIF($B$3:B2162,B2162)</f>
        <v>598-2</v>
      </c>
      <c r="B2162" s="130">
        <v>598</v>
      </c>
      <c r="C2162" s="130" t="s">
        <v>96</v>
      </c>
      <c r="D2162" s="137">
        <v>46474</v>
      </c>
      <c r="E2162" s="138">
        <v>3.19</v>
      </c>
      <c r="F2162" s="138">
        <v>0</v>
      </c>
      <c r="G2162" s="138">
        <v>0</v>
      </c>
      <c r="H2162" s="138">
        <v>0</v>
      </c>
      <c r="I2162" s="138">
        <v>0</v>
      </c>
      <c r="J2162" s="138">
        <v>0</v>
      </c>
      <c r="K2162" s="138">
        <v>0</v>
      </c>
      <c r="L2162" s="139"/>
      <c r="M2162" s="138">
        <v>3.19</v>
      </c>
      <c r="N2162" s="139"/>
      <c r="O2162" s="138">
        <v>0</v>
      </c>
      <c r="P2162" s="138">
        <v>0</v>
      </c>
      <c r="Q2162" s="138">
        <v>0</v>
      </c>
      <c r="R2162" s="139"/>
      <c r="S2162" s="138">
        <v>0</v>
      </c>
      <c r="T2162" s="139"/>
      <c r="U2162" s="138">
        <v>0</v>
      </c>
      <c r="V2162" s="138">
        <v>0</v>
      </c>
      <c r="W2162" s="138">
        <v>0</v>
      </c>
      <c r="X2162" s="138">
        <v>0</v>
      </c>
      <c r="Y2162" s="138">
        <v>0</v>
      </c>
      <c r="Z2162" s="139"/>
      <c r="AA2162" s="138">
        <v>0</v>
      </c>
      <c r="AB2162" s="131">
        <v>0</v>
      </c>
    </row>
    <row r="2163" spans="1:28" ht="15" customHeight="1" x14ac:dyDescent="0.25">
      <c r="A2163" s="129" t="str">
        <f>B2163&amp;"-"&amp;COUNTIF($B$3:B2163,B2163)</f>
        <v>598-3</v>
      </c>
      <c r="B2163" s="130">
        <v>598</v>
      </c>
      <c r="C2163" s="130" t="s">
        <v>96</v>
      </c>
      <c r="D2163" s="137">
        <v>46482</v>
      </c>
      <c r="E2163" s="138">
        <v>3.22</v>
      </c>
      <c r="F2163" s="138">
        <v>0</v>
      </c>
      <c r="G2163" s="138">
        <v>0.88</v>
      </c>
      <c r="H2163" s="138">
        <v>0</v>
      </c>
      <c r="I2163" s="138">
        <v>0</v>
      </c>
      <c r="J2163" s="138">
        <v>0</v>
      </c>
      <c r="K2163" s="138">
        <v>0</v>
      </c>
      <c r="L2163" s="139"/>
      <c r="M2163" s="138">
        <v>3.22</v>
      </c>
      <c r="N2163" s="139"/>
      <c r="O2163" s="138">
        <v>0</v>
      </c>
      <c r="P2163" s="138">
        <v>0</v>
      </c>
      <c r="Q2163" s="138">
        <v>0</v>
      </c>
      <c r="R2163" s="139"/>
      <c r="S2163" s="138">
        <v>0</v>
      </c>
      <c r="T2163" s="139"/>
      <c r="U2163" s="138">
        <v>0</v>
      </c>
      <c r="V2163" s="138">
        <v>0</v>
      </c>
      <c r="W2163" s="138">
        <v>0</v>
      </c>
      <c r="X2163" s="138">
        <v>0</v>
      </c>
      <c r="Y2163" s="138">
        <v>0</v>
      </c>
      <c r="Z2163" s="139"/>
      <c r="AA2163" s="138">
        <v>0</v>
      </c>
      <c r="AB2163" s="131">
        <v>0</v>
      </c>
    </row>
    <row r="2164" spans="1:28" ht="15" customHeight="1" x14ac:dyDescent="0.25">
      <c r="A2164" s="129" t="str">
        <f>B2164&amp;"-"&amp;COUNTIF($B$3:B2164,B2164)</f>
        <v>598-4</v>
      </c>
      <c r="B2164" s="130">
        <v>598</v>
      </c>
      <c r="C2164" s="130" t="s">
        <v>96</v>
      </c>
      <c r="D2164" s="137"/>
      <c r="E2164" s="138">
        <v>0</v>
      </c>
      <c r="F2164" s="138">
        <v>0</v>
      </c>
      <c r="G2164" s="138">
        <v>0</v>
      </c>
      <c r="H2164" s="138">
        <v>0</v>
      </c>
      <c r="I2164" s="138">
        <v>0</v>
      </c>
      <c r="J2164" s="138">
        <v>0</v>
      </c>
      <c r="K2164" s="138">
        <v>0</v>
      </c>
      <c r="L2164" s="139"/>
      <c r="M2164" s="138">
        <v>0</v>
      </c>
      <c r="N2164" s="139"/>
      <c r="O2164" s="138">
        <v>0</v>
      </c>
      <c r="P2164" s="138">
        <v>0</v>
      </c>
      <c r="Q2164" s="138">
        <v>0</v>
      </c>
      <c r="R2164" s="139"/>
      <c r="S2164" s="138">
        <v>0</v>
      </c>
      <c r="T2164" s="139"/>
      <c r="U2164" s="138">
        <v>0</v>
      </c>
      <c r="V2164" s="138">
        <v>0</v>
      </c>
      <c r="W2164" s="138">
        <v>0</v>
      </c>
      <c r="X2164" s="138">
        <v>0</v>
      </c>
      <c r="Y2164" s="138">
        <v>0</v>
      </c>
      <c r="Z2164" s="139"/>
      <c r="AA2164" s="138">
        <v>0</v>
      </c>
      <c r="AB2164" s="131">
        <v>0</v>
      </c>
    </row>
    <row r="2165" spans="1:28" ht="15" customHeight="1" x14ac:dyDescent="0.25">
      <c r="A2165" s="129" t="str">
        <f>B2165&amp;"-"&amp;COUNTIF($B$3:B2165,B2165)</f>
        <v>598-5</v>
      </c>
      <c r="B2165" s="130">
        <v>598</v>
      </c>
      <c r="C2165" s="130" t="s">
        <v>96</v>
      </c>
      <c r="D2165" s="137"/>
      <c r="E2165" s="138">
        <v>0</v>
      </c>
      <c r="F2165" s="138">
        <v>0</v>
      </c>
      <c r="G2165" s="138">
        <v>0</v>
      </c>
      <c r="H2165" s="138">
        <v>0</v>
      </c>
      <c r="I2165" s="138">
        <v>0</v>
      </c>
      <c r="J2165" s="138">
        <v>0</v>
      </c>
      <c r="K2165" s="138">
        <v>0</v>
      </c>
      <c r="L2165" s="139"/>
      <c r="M2165" s="138">
        <v>0</v>
      </c>
      <c r="N2165" s="139"/>
      <c r="O2165" s="138">
        <v>0</v>
      </c>
      <c r="P2165" s="138">
        <v>0</v>
      </c>
      <c r="Q2165" s="138">
        <v>0</v>
      </c>
      <c r="R2165" s="139"/>
      <c r="S2165" s="138">
        <v>0</v>
      </c>
      <c r="T2165" s="139"/>
      <c r="U2165" s="138">
        <v>0</v>
      </c>
      <c r="V2165" s="138">
        <v>0</v>
      </c>
      <c r="W2165" s="138">
        <v>0</v>
      </c>
      <c r="X2165" s="138">
        <v>0</v>
      </c>
      <c r="Y2165" s="138">
        <v>0</v>
      </c>
      <c r="Z2165" s="139"/>
      <c r="AA2165" s="138">
        <v>0</v>
      </c>
      <c r="AB2165" s="131">
        <v>0</v>
      </c>
    </row>
    <row r="2166" spans="1:28" ht="15" customHeight="1" x14ac:dyDescent="0.25">
      <c r="A2166" s="129" t="str">
        <f>B2166&amp;"-"&amp;COUNTIF($B$3:B2166,B2166)</f>
        <v>598-6</v>
      </c>
      <c r="B2166" s="130">
        <v>598</v>
      </c>
      <c r="C2166" s="130" t="s">
        <v>96</v>
      </c>
      <c r="D2166" s="137"/>
      <c r="E2166" s="138">
        <v>0</v>
      </c>
      <c r="F2166" s="138">
        <v>0</v>
      </c>
      <c r="G2166" s="138">
        <v>0</v>
      </c>
      <c r="H2166" s="138">
        <v>0</v>
      </c>
      <c r="I2166" s="138">
        <v>0</v>
      </c>
      <c r="J2166" s="138">
        <v>0</v>
      </c>
      <c r="K2166" s="138">
        <v>0</v>
      </c>
      <c r="L2166" s="139"/>
      <c r="M2166" s="138">
        <v>0</v>
      </c>
      <c r="N2166" s="139"/>
      <c r="O2166" s="138">
        <v>0</v>
      </c>
      <c r="P2166" s="138">
        <v>0</v>
      </c>
      <c r="Q2166" s="138">
        <v>0</v>
      </c>
      <c r="R2166" s="139"/>
      <c r="S2166" s="138">
        <v>0</v>
      </c>
      <c r="T2166" s="139"/>
      <c r="U2166" s="138">
        <v>0</v>
      </c>
      <c r="V2166" s="138">
        <v>0</v>
      </c>
      <c r="W2166" s="138">
        <v>0</v>
      </c>
      <c r="X2166" s="138">
        <v>0</v>
      </c>
      <c r="Y2166" s="138">
        <v>0</v>
      </c>
      <c r="Z2166" s="139"/>
      <c r="AA2166" s="138">
        <v>0</v>
      </c>
      <c r="AB2166" s="131">
        <v>0</v>
      </c>
    </row>
    <row r="2167" spans="1:28" ht="15" customHeight="1" x14ac:dyDescent="0.25">
      <c r="A2167" s="129" t="str">
        <f>B2167&amp;"-"&amp;COUNTIF($B$3:B2167,B2167)</f>
        <v>598-7</v>
      </c>
      <c r="B2167" s="130">
        <v>598</v>
      </c>
      <c r="C2167" s="130" t="s">
        <v>96</v>
      </c>
      <c r="D2167" s="137"/>
      <c r="E2167" s="138">
        <v>0</v>
      </c>
      <c r="F2167" s="138">
        <v>0</v>
      </c>
      <c r="G2167" s="138">
        <v>0</v>
      </c>
      <c r="H2167" s="138">
        <v>0</v>
      </c>
      <c r="I2167" s="138">
        <v>0</v>
      </c>
      <c r="J2167" s="138">
        <v>0</v>
      </c>
      <c r="K2167" s="138">
        <v>0</v>
      </c>
      <c r="L2167" s="139"/>
      <c r="M2167" s="138">
        <v>0</v>
      </c>
      <c r="N2167" s="139"/>
      <c r="O2167" s="138">
        <v>0</v>
      </c>
      <c r="P2167" s="138">
        <v>0</v>
      </c>
      <c r="Q2167" s="138">
        <v>0</v>
      </c>
      <c r="R2167" s="139"/>
      <c r="S2167" s="138">
        <v>0</v>
      </c>
      <c r="T2167" s="139"/>
      <c r="U2167" s="138">
        <v>0</v>
      </c>
      <c r="V2167" s="138">
        <v>0</v>
      </c>
      <c r="W2167" s="138">
        <v>0</v>
      </c>
      <c r="X2167" s="138">
        <v>0</v>
      </c>
      <c r="Y2167" s="138">
        <v>0</v>
      </c>
      <c r="Z2167" s="139"/>
      <c r="AA2167" s="138">
        <v>0</v>
      </c>
      <c r="AB2167" s="131">
        <v>0</v>
      </c>
    </row>
    <row r="2168" spans="1:28" ht="15" customHeight="1" x14ac:dyDescent="0.25">
      <c r="A2168" s="129" t="str">
        <f>B2168&amp;"-"&amp;COUNTIF($B$3:B2168,B2168)</f>
        <v>598-8</v>
      </c>
      <c r="B2168" s="130">
        <v>598</v>
      </c>
      <c r="C2168" s="130" t="s">
        <v>96</v>
      </c>
      <c r="D2168" s="137"/>
      <c r="E2168" s="138">
        <v>0</v>
      </c>
      <c r="F2168" s="138">
        <v>0</v>
      </c>
      <c r="G2168" s="138">
        <v>0</v>
      </c>
      <c r="H2168" s="138">
        <v>0</v>
      </c>
      <c r="I2168" s="138">
        <v>0</v>
      </c>
      <c r="J2168" s="138">
        <v>0</v>
      </c>
      <c r="K2168" s="138">
        <v>0</v>
      </c>
      <c r="L2168" s="139"/>
      <c r="M2168" s="138">
        <v>0</v>
      </c>
      <c r="N2168" s="139"/>
      <c r="O2168" s="138">
        <v>0</v>
      </c>
      <c r="P2168" s="138">
        <v>0</v>
      </c>
      <c r="Q2168" s="138">
        <v>0</v>
      </c>
      <c r="R2168" s="139"/>
      <c r="S2168" s="138">
        <v>0</v>
      </c>
      <c r="T2168" s="139"/>
      <c r="U2168" s="138">
        <v>0</v>
      </c>
      <c r="V2168" s="138">
        <v>0</v>
      </c>
      <c r="W2168" s="138">
        <v>0</v>
      </c>
      <c r="X2168" s="138">
        <v>0</v>
      </c>
      <c r="Y2168" s="138">
        <v>0</v>
      </c>
      <c r="Z2168" s="139"/>
      <c r="AA2168" s="138">
        <v>0</v>
      </c>
      <c r="AB2168" s="131">
        <v>0</v>
      </c>
    </row>
    <row r="2169" spans="1:28" ht="15" customHeight="1" x14ac:dyDescent="0.25">
      <c r="A2169" s="129" t="str">
        <f>B2169&amp;"-"&amp;COUNTIF($B$3:B2169,B2169)</f>
        <v>598-9</v>
      </c>
      <c r="B2169" s="130">
        <v>598</v>
      </c>
      <c r="C2169" s="130" t="s">
        <v>96</v>
      </c>
      <c r="D2169" s="137"/>
      <c r="E2169" s="138">
        <v>0</v>
      </c>
      <c r="F2169" s="138">
        <v>0</v>
      </c>
      <c r="G2169" s="138">
        <v>0</v>
      </c>
      <c r="H2169" s="138">
        <v>0</v>
      </c>
      <c r="I2169" s="138">
        <v>0</v>
      </c>
      <c r="J2169" s="138">
        <v>0</v>
      </c>
      <c r="K2169" s="138">
        <v>0</v>
      </c>
      <c r="L2169" s="139"/>
      <c r="M2169" s="138">
        <v>0</v>
      </c>
      <c r="N2169" s="139"/>
      <c r="O2169" s="138">
        <v>0</v>
      </c>
      <c r="P2169" s="138">
        <v>0</v>
      </c>
      <c r="Q2169" s="138">
        <v>0</v>
      </c>
      <c r="R2169" s="139"/>
      <c r="S2169" s="138">
        <v>0</v>
      </c>
      <c r="T2169" s="139"/>
      <c r="U2169" s="138">
        <v>0</v>
      </c>
      <c r="V2169" s="138">
        <v>0</v>
      </c>
      <c r="W2169" s="138">
        <v>0</v>
      </c>
      <c r="X2169" s="138">
        <v>0</v>
      </c>
      <c r="Y2169" s="138">
        <v>0</v>
      </c>
      <c r="Z2169" s="139"/>
      <c r="AA2169" s="138">
        <v>0</v>
      </c>
      <c r="AB2169" s="131">
        <v>0</v>
      </c>
    </row>
    <row r="2170" spans="1:28" ht="15" customHeight="1" x14ac:dyDescent="0.25">
      <c r="A2170" s="129" t="str">
        <f>B2170&amp;"-"&amp;COUNTIF($B$3:B2170,B2170)</f>
        <v>608-1</v>
      </c>
      <c r="B2170" s="130">
        <v>608</v>
      </c>
      <c r="C2170" s="130" t="s">
        <v>97</v>
      </c>
      <c r="D2170" s="137">
        <v>43752</v>
      </c>
      <c r="E2170" s="138">
        <v>41.21</v>
      </c>
      <c r="F2170" s="138">
        <v>0</v>
      </c>
      <c r="G2170" s="138">
        <v>21.07</v>
      </c>
      <c r="H2170" s="138">
        <v>4.71</v>
      </c>
      <c r="I2170" s="138">
        <v>0</v>
      </c>
      <c r="J2170" s="138">
        <v>0.85</v>
      </c>
      <c r="K2170" s="138">
        <v>7.62</v>
      </c>
      <c r="L2170" s="139"/>
      <c r="M2170" s="138">
        <v>34.799999999999997</v>
      </c>
      <c r="N2170" s="139"/>
      <c r="O2170" s="138">
        <v>0</v>
      </c>
      <c r="P2170" s="138">
        <v>0</v>
      </c>
      <c r="Q2170" s="138">
        <v>0</v>
      </c>
      <c r="R2170" s="139"/>
      <c r="S2170" s="138">
        <v>0</v>
      </c>
      <c r="T2170" s="139"/>
      <c r="U2170" s="138">
        <v>0</v>
      </c>
      <c r="V2170" s="138">
        <v>0</v>
      </c>
      <c r="W2170" s="138">
        <v>0</v>
      </c>
      <c r="X2170" s="138">
        <v>0</v>
      </c>
      <c r="Y2170" s="138">
        <v>0</v>
      </c>
      <c r="Z2170" s="139"/>
      <c r="AA2170" s="138">
        <v>0</v>
      </c>
      <c r="AB2170" s="131">
        <v>0</v>
      </c>
    </row>
    <row r="2171" spans="1:28" ht="15" customHeight="1" x14ac:dyDescent="0.25">
      <c r="A2171" s="129" t="str">
        <f>B2171&amp;"-"&amp;COUNTIF($B$3:B2171,B2171)</f>
        <v>608-2</v>
      </c>
      <c r="B2171" s="130">
        <v>608</v>
      </c>
      <c r="C2171" s="130" t="s">
        <v>97</v>
      </c>
      <c r="D2171" s="137">
        <v>46102</v>
      </c>
      <c r="E2171" s="138">
        <v>2</v>
      </c>
      <c r="F2171" s="138">
        <v>0</v>
      </c>
      <c r="G2171" s="138">
        <v>0</v>
      </c>
      <c r="H2171" s="138">
        <v>1</v>
      </c>
      <c r="I2171" s="138">
        <v>0</v>
      </c>
      <c r="J2171" s="138">
        <v>0</v>
      </c>
      <c r="K2171" s="138">
        <v>1</v>
      </c>
      <c r="L2171" s="139"/>
      <c r="M2171" s="138">
        <v>0</v>
      </c>
      <c r="N2171" s="139"/>
      <c r="O2171" s="138">
        <v>0</v>
      </c>
      <c r="P2171" s="138">
        <v>0</v>
      </c>
      <c r="Q2171" s="138">
        <v>0</v>
      </c>
      <c r="R2171" s="139"/>
      <c r="S2171" s="138">
        <v>0</v>
      </c>
      <c r="T2171" s="139"/>
      <c r="U2171" s="138">
        <v>0</v>
      </c>
      <c r="V2171" s="138">
        <v>0</v>
      </c>
      <c r="W2171" s="138">
        <v>0</v>
      </c>
      <c r="X2171" s="138">
        <v>0</v>
      </c>
      <c r="Y2171" s="138">
        <v>0</v>
      </c>
      <c r="Z2171" s="139"/>
      <c r="AA2171" s="138">
        <v>0</v>
      </c>
      <c r="AB2171" s="131">
        <v>0</v>
      </c>
    </row>
    <row r="2172" spans="1:28" ht="15" customHeight="1" x14ac:dyDescent="0.25">
      <c r="A2172" s="129" t="str">
        <f>B2172&amp;"-"&amp;COUNTIF($B$3:B2172,B2172)</f>
        <v>608-3</v>
      </c>
      <c r="B2172" s="130">
        <v>608</v>
      </c>
      <c r="C2172" s="130" t="s">
        <v>97</v>
      </c>
      <c r="D2172" s="137">
        <v>47332</v>
      </c>
      <c r="E2172" s="138">
        <v>6</v>
      </c>
      <c r="F2172" s="138">
        <v>0</v>
      </c>
      <c r="G2172" s="138">
        <v>3.94</v>
      </c>
      <c r="H2172" s="138">
        <v>0</v>
      </c>
      <c r="I2172" s="138">
        <v>0</v>
      </c>
      <c r="J2172" s="138">
        <v>0</v>
      </c>
      <c r="K2172" s="138">
        <v>1</v>
      </c>
      <c r="L2172" s="139"/>
      <c r="M2172" s="138">
        <v>2</v>
      </c>
      <c r="N2172" s="139"/>
      <c r="O2172" s="138">
        <v>0</v>
      </c>
      <c r="P2172" s="138">
        <v>0</v>
      </c>
      <c r="Q2172" s="138">
        <v>0</v>
      </c>
      <c r="R2172" s="139"/>
      <c r="S2172" s="138">
        <v>0</v>
      </c>
      <c r="T2172" s="139"/>
      <c r="U2172" s="138">
        <v>0</v>
      </c>
      <c r="V2172" s="138">
        <v>0</v>
      </c>
      <c r="W2172" s="138">
        <v>0</v>
      </c>
      <c r="X2172" s="138">
        <v>0</v>
      </c>
      <c r="Y2172" s="138">
        <v>0</v>
      </c>
      <c r="Z2172" s="139"/>
      <c r="AA2172" s="138">
        <v>0</v>
      </c>
      <c r="AB2172" s="131">
        <v>0</v>
      </c>
    </row>
    <row r="2173" spans="1:28" ht="15" customHeight="1" x14ac:dyDescent="0.25">
      <c r="A2173" s="129" t="str">
        <f>B2173&amp;"-"&amp;COUNTIF($B$3:B2173,B2173)</f>
        <v>608-4</v>
      </c>
      <c r="B2173" s="130">
        <v>608</v>
      </c>
      <c r="C2173" s="130" t="s">
        <v>97</v>
      </c>
      <c r="D2173" s="137">
        <v>47340</v>
      </c>
      <c r="E2173" s="138">
        <v>0.23</v>
      </c>
      <c r="F2173" s="138">
        <v>0</v>
      </c>
      <c r="G2173" s="138">
        <v>0</v>
      </c>
      <c r="H2173" s="138">
        <v>0</v>
      </c>
      <c r="I2173" s="138">
        <v>0</v>
      </c>
      <c r="J2173" s="138">
        <v>0</v>
      </c>
      <c r="K2173" s="138">
        <v>0</v>
      </c>
      <c r="L2173" s="139"/>
      <c r="M2173" s="138">
        <v>0</v>
      </c>
      <c r="N2173" s="139"/>
      <c r="O2173" s="138">
        <v>0</v>
      </c>
      <c r="P2173" s="138">
        <v>0</v>
      </c>
      <c r="Q2173" s="138">
        <v>0</v>
      </c>
      <c r="R2173" s="139"/>
      <c r="S2173" s="138">
        <v>0</v>
      </c>
      <c r="T2173" s="139"/>
      <c r="U2173" s="138">
        <v>0</v>
      </c>
      <c r="V2173" s="138">
        <v>0</v>
      </c>
      <c r="W2173" s="138">
        <v>0</v>
      </c>
      <c r="X2173" s="138">
        <v>0</v>
      </c>
      <c r="Y2173" s="138">
        <v>0</v>
      </c>
      <c r="Z2173" s="139"/>
      <c r="AA2173" s="138">
        <v>0</v>
      </c>
      <c r="AB2173" s="131">
        <v>0</v>
      </c>
    </row>
    <row r="2174" spans="1:28" ht="15" customHeight="1" x14ac:dyDescent="0.25">
      <c r="A2174" s="129" t="str">
        <f>B2174&amp;"-"&amp;COUNTIF($B$3:B2174,B2174)</f>
        <v>608-5</v>
      </c>
      <c r="B2174" s="130">
        <v>608</v>
      </c>
      <c r="C2174" s="130" t="s">
        <v>97</v>
      </c>
      <c r="D2174" s="137">
        <v>44008</v>
      </c>
      <c r="E2174" s="138">
        <v>1</v>
      </c>
      <c r="F2174" s="138">
        <v>0</v>
      </c>
      <c r="G2174" s="138">
        <v>1</v>
      </c>
      <c r="H2174" s="138">
        <v>0</v>
      </c>
      <c r="I2174" s="138">
        <v>0</v>
      </c>
      <c r="J2174" s="138">
        <v>0</v>
      </c>
      <c r="K2174" s="138">
        <v>0</v>
      </c>
      <c r="L2174" s="139"/>
      <c r="M2174" s="138">
        <v>1</v>
      </c>
      <c r="N2174" s="139"/>
      <c r="O2174" s="138">
        <v>0</v>
      </c>
      <c r="P2174" s="138">
        <v>0</v>
      </c>
      <c r="Q2174" s="138">
        <v>0</v>
      </c>
      <c r="R2174" s="139"/>
      <c r="S2174" s="138">
        <v>0</v>
      </c>
      <c r="T2174" s="139"/>
      <c r="U2174" s="138">
        <v>0</v>
      </c>
      <c r="V2174" s="138">
        <v>0</v>
      </c>
      <c r="W2174" s="138">
        <v>0</v>
      </c>
      <c r="X2174" s="138">
        <v>0</v>
      </c>
      <c r="Y2174" s="138">
        <v>0</v>
      </c>
      <c r="Z2174" s="139"/>
      <c r="AA2174" s="138">
        <v>0</v>
      </c>
      <c r="AB2174" s="131">
        <v>0</v>
      </c>
    </row>
    <row r="2175" spans="1:28" ht="15" customHeight="1" x14ac:dyDescent="0.25">
      <c r="A2175" s="129" t="str">
        <f>B2175&amp;"-"&amp;COUNTIF($B$3:B2175,B2175)</f>
        <v>608-6</v>
      </c>
      <c r="B2175" s="130">
        <v>608</v>
      </c>
      <c r="C2175" s="130" t="s">
        <v>97</v>
      </c>
      <c r="D2175" s="137">
        <v>44107</v>
      </c>
      <c r="E2175" s="138">
        <v>1</v>
      </c>
      <c r="F2175" s="138">
        <v>0</v>
      </c>
      <c r="G2175" s="138">
        <v>0</v>
      </c>
      <c r="H2175" s="138">
        <v>0</v>
      </c>
      <c r="I2175" s="138">
        <v>0</v>
      </c>
      <c r="J2175" s="138">
        <v>0</v>
      </c>
      <c r="K2175" s="138">
        <v>0</v>
      </c>
      <c r="L2175" s="139"/>
      <c r="M2175" s="138">
        <v>1</v>
      </c>
      <c r="N2175" s="139"/>
      <c r="O2175" s="138">
        <v>0</v>
      </c>
      <c r="P2175" s="138">
        <v>0</v>
      </c>
      <c r="Q2175" s="138">
        <v>0</v>
      </c>
      <c r="R2175" s="139"/>
      <c r="S2175" s="138">
        <v>0</v>
      </c>
      <c r="T2175" s="139"/>
      <c r="U2175" s="138">
        <v>0</v>
      </c>
      <c r="V2175" s="138">
        <v>0</v>
      </c>
      <c r="W2175" s="138">
        <v>0</v>
      </c>
      <c r="X2175" s="138">
        <v>0</v>
      </c>
      <c r="Y2175" s="138">
        <v>0</v>
      </c>
      <c r="Z2175" s="139"/>
      <c r="AA2175" s="138">
        <v>0</v>
      </c>
      <c r="AB2175" s="131">
        <v>0</v>
      </c>
    </row>
    <row r="2176" spans="1:28" ht="15" customHeight="1" x14ac:dyDescent="0.25">
      <c r="A2176" s="129" t="str">
        <f>B2176&amp;"-"&amp;COUNTIF($B$3:B2176,B2176)</f>
        <v>608-7</v>
      </c>
      <c r="B2176" s="130">
        <v>608</v>
      </c>
      <c r="C2176" s="130" t="s">
        <v>97</v>
      </c>
      <c r="D2176" s="137">
        <v>44289</v>
      </c>
      <c r="E2176" s="138">
        <v>1.27</v>
      </c>
      <c r="F2176" s="138">
        <v>0</v>
      </c>
      <c r="G2176" s="138">
        <v>0</v>
      </c>
      <c r="H2176" s="138">
        <v>1</v>
      </c>
      <c r="I2176" s="138">
        <v>0</v>
      </c>
      <c r="J2176" s="138">
        <v>0</v>
      </c>
      <c r="K2176" s="138">
        <v>0</v>
      </c>
      <c r="L2176" s="139"/>
      <c r="M2176" s="138">
        <v>0</v>
      </c>
      <c r="N2176" s="139"/>
      <c r="O2176" s="138">
        <v>0</v>
      </c>
      <c r="P2176" s="138">
        <v>0</v>
      </c>
      <c r="Q2176" s="138">
        <v>0</v>
      </c>
      <c r="R2176" s="139"/>
      <c r="S2176" s="138">
        <v>0</v>
      </c>
      <c r="T2176" s="139"/>
      <c r="U2176" s="138">
        <v>0</v>
      </c>
      <c r="V2176" s="138">
        <v>0</v>
      </c>
      <c r="W2176" s="138">
        <v>0</v>
      </c>
      <c r="X2176" s="138">
        <v>0</v>
      </c>
      <c r="Y2176" s="138">
        <v>0</v>
      </c>
      <c r="Z2176" s="139"/>
      <c r="AA2176" s="138">
        <v>0</v>
      </c>
      <c r="AB2176" s="131">
        <v>0</v>
      </c>
    </row>
    <row r="2177" spans="1:28" ht="15" customHeight="1" x14ac:dyDescent="0.25">
      <c r="A2177" s="129" t="str">
        <f>B2177&amp;"-"&amp;COUNTIF($B$3:B2177,B2177)</f>
        <v>608-8</v>
      </c>
      <c r="B2177" s="130">
        <v>608</v>
      </c>
      <c r="C2177" s="130" t="s">
        <v>97</v>
      </c>
      <c r="D2177" s="137">
        <v>45500</v>
      </c>
      <c r="E2177" s="138">
        <v>1</v>
      </c>
      <c r="F2177" s="138">
        <v>0</v>
      </c>
      <c r="G2177" s="138">
        <v>0</v>
      </c>
      <c r="H2177" s="138">
        <v>0</v>
      </c>
      <c r="I2177" s="138">
        <v>0</v>
      </c>
      <c r="J2177" s="138">
        <v>0</v>
      </c>
      <c r="K2177" s="138">
        <v>1</v>
      </c>
      <c r="L2177" s="139"/>
      <c r="M2177" s="138">
        <v>0</v>
      </c>
      <c r="N2177" s="139"/>
      <c r="O2177" s="138">
        <v>0</v>
      </c>
      <c r="P2177" s="138">
        <v>0</v>
      </c>
      <c r="Q2177" s="138">
        <v>0</v>
      </c>
      <c r="R2177" s="139"/>
      <c r="S2177" s="138">
        <v>0</v>
      </c>
      <c r="T2177" s="139"/>
      <c r="U2177" s="138">
        <v>0</v>
      </c>
      <c r="V2177" s="138">
        <v>0</v>
      </c>
      <c r="W2177" s="138">
        <v>0</v>
      </c>
      <c r="X2177" s="138">
        <v>0</v>
      </c>
      <c r="Y2177" s="138">
        <v>0</v>
      </c>
      <c r="Z2177" s="139"/>
      <c r="AA2177" s="138">
        <v>0</v>
      </c>
      <c r="AB2177" s="131">
        <v>0</v>
      </c>
    </row>
    <row r="2178" spans="1:28" ht="15" customHeight="1" x14ac:dyDescent="0.25">
      <c r="A2178" s="129" t="str">
        <f>B2178&amp;"-"&amp;COUNTIF($B$3:B2178,B2178)</f>
        <v>608-9</v>
      </c>
      <c r="B2178" s="130">
        <v>608</v>
      </c>
      <c r="C2178" s="130" t="s">
        <v>97</v>
      </c>
      <c r="D2178" s="137">
        <v>44412</v>
      </c>
      <c r="E2178" s="138">
        <v>5.49</v>
      </c>
      <c r="F2178" s="138">
        <v>0</v>
      </c>
      <c r="G2178" s="138">
        <v>1.84</v>
      </c>
      <c r="H2178" s="138">
        <v>2.42</v>
      </c>
      <c r="I2178" s="138">
        <v>0</v>
      </c>
      <c r="J2178" s="138">
        <v>0</v>
      </c>
      <c r="K2178" s="138">
        <v>1</v>
      </c>
      <c r="L2178" s="139"/>
      <c r="M2178" s="138">
        <v>4.49</v>
      </c>
      <c r="N2178" s="139"/>
      <c r="O2178" s="138">
        <v>0</v>
      </c>
      <c r="P2178" s="138">
        <v>0</v>
      </c>
      <c r="Q2178" s="138">
        <v>0</v>
      </c>
      <c r="R2178" s="139"/>
      <c r="S2178" s="138">
        <v>0</v>
      </c>
      <c r="T2178" s="139"/>
      <c r="U2178" s="138">
        <v>0</v>
      </c>
      <c r="V2178" s="138">
        <v>0</v>
      </c>
      <c r="W2178" s="138">
        <v>0</v>
      </c>
      <c r="X2178" s="138">
        <v>0</v>
      </c>
      <c r="Y2178" s="138">
        <v>0</v>
      </c>
      <c r="Z2178" s="139"/>
      <c r="AA2178" s="138">
        <v>0</v>
      </c>
      <c r="AB2178" s="131">
        <v>0</v>
      </c>
    </row>
    <row r="2179" spans="1:28" ht="15" customHeight="1" x14ac:dyDescent="0.25">
      <c r="A2179" s="129" t="str">
        <f>B2179&amp;"-"&amp;COUNTIF($B$3:B2179,B2179)</f>
        <v>608-10</v>
      </c>
      <c r="B2179" s="130">
        <v>608</v>
      </c>
      <c r="C2179" s="130" t="s">
        <v>97</v>
      </c>
      <c r="D2179" s="137">
        <v>45559</v>
      </c>
      <c r="E2179" s="138">
        <v>1</v>
      </c>
      <c r="F2179" s="138">
        <v>0</v>
      </c>
      <c r="G2179" s="138">
        <v>1</v>
      </c>
      <c r="H2179" s="138">
        <v>0</v>
      </c>
      <c r="I2179" s="138">
        <v>0</v>
      </c>
      <c r="J2179" s="138">
        <v>0</v>
      </c>
      <c r="K2179" s="138">
        <v>0</v>
      </c>
      <c r="L2179" s="139"/>
      <c r="M2179" s="138">
        <v>0</v>
      </c>
      <c r="N2179" s="139"/>
      <c r="O2179" s="138">
        <v>0</v>
      </c>
      <c r="P2179" s="138">
        <v>0</v>
      </c>
      <c r="Q2179" s="138">
        <v>0</v>
      </c>
      <c r="R2179" s="139"/>
      <c r="S2179" s="138">
        <v>0</v>
      </c>
      <c r="T2179" s="139"/>
      <c r="U2179" s="138">
        <v>0</v>
      </c>
      <c r="V2179" s="138">
        <v>0</v>
      </c>
      <c r="W2179" s="138">
        <v>0</v>
      </c>
      <c r="X2179" s="138">
        <v>0</v>
      </c>
      <c r="Y2179" s="138">
        <v>0</v>
      </c>
      <c r="Z2179" s="139"/>
      <c r="AA2179" s="138">
        <v>0</v>
      </c>
      <c r="AB2179" s="131">
        <v>0</v>
      </c>
    </row>
    <row r="2180" spans="1:28" ht="15" customHeight="1" x14ac:dyDescent="0.25">
      <c r="A2180" s="129" t="str">
        <f>B2180&amp;"-"&amp;COUNTIF($B$3:B2180,B2180)</f>
        <v>608-11</v>
      </c>
      <c r="B2180" s="130">
        <v>608</v>
      </c>
      <c r="C2180" s="130" t="s">
        <v>97</v>
      </c>
      <c r="D2180" s="137">
        <v>44511</v>
      </c>
      <c r="E2180" s="138">
        <v>3</v>
      </c>
      <c r="F2180" s="138">
        <v>0</v>
      </c>
      <c r="G2180" s="138">
        <v>1</v>
      </c>
      <c r="H2180" s="138">
        <v>1</v>
      </c>
      <c r="I2180" s="138">
        <v>0</v>
      </c>
      <c r="J2180" s="138">
        <v>0</v>
      </c>
      <c r="K2180" s="138">
        <v>0</v>
      </c>
      <c r="L2180" s="139"/>
      <c r="M2180" s="138">
        <v>2</v>
      </c>
      <c r="N2180" s="139"/>
      <c r="O2180" s="138">
        <v>0</v>
      </c>
      <c r="P2180" s="138">
        <v>0</v>
      </c>
      <c r="Q2180" s="138">
        <v>0</v>
      </c>
      <c r="R2180" s="139"/>
      <c r="S2180" s="138">
        <v>0</v>
      </c>
      <c r="T2180" s="139"/>
      <c r="U2180" s="138">
        <v>0</v>
      </c>
      <c r="V2180" s="138">
        <v>0</v>
      </c>
      <c r="W2180" s="138">
        <v>0</v>
      </c>
      <c r="X2180" s="138">
        <v>0</v>
      </c>
      <c r="Y2180" s="138">
        <v>0</v>
      </c>
      <c r="Z2180" s="139"/>
      <c r="AA2180" s="138">
        <v>0</v>
      </c>
      <c r="AB2180" s="131">
        <v>0</v>
      </c>
    </row>
    <row r="2181" spans="1:28" ht="15" customHeight="1" x14ac:dyDescent="0.25">
      <c r="A2181" s="129" t="str">
        <f>B2181&amp;"-"&amp;COUNTIF($B$3:B2181,B2181)</f>
        <v>608-12</v>
      </c>
      <c r="B2181" s="130">
        <v>608</v>
      </c>
      <c r="C2181" s="130" t="s">
        <v>97</v>
      </c>
      <c r="D2181" s="137">
        <v>47365</v>
      </c>
      <c r="E2181" s="138">
        <v>8.93</v>
      </c>
      <c r="F2181" s="138">
        <v>0</v>
      </c>
      <c r="G2181" s="138">
        <v>3.75</v>
      </c>
      <c r="H2181" s="138">
        <v>2</v>
      </c>
      <c r="I2181" s="138">
        <v>0</v>
      </c>
      <c r="J2181" s="138">
        <v>0</v>
      </c>
      <c r="K2181" s="138">
        <v>1.96</v>
      </c>
      <c r="L2181" s="139"/>
      <c r="M2181" s="138">
        <v>3.93</v>
      </c>
      <c r="N2181" s="139"/>
      <c r="O2181" s="138">
        <v>0</v>
      </c>
      <c r="P2181" s="138">
        <v>0</v>
      </c>
      <c r="Q2181" s="138">
        <v>0</v>
      </c>
      <c r="R2181" s="139"/>
      <c r="S2181" s="138">
        <v>0</v>
      </c>
      <c r="T2181" s="139"/>
      <c r="U2181" s="138">
        <v>0</v>
      </c>
      <c r="V2181" s="138">
        <v>0</v>
      </c>
      <c r="W2181" s="138">
        <v>0</v>
      </c>
      <c r="X2181" s="138">
        <v>0</v>
      </c>
      <c r="Y2181" s="138">
        <v>0</v>
      </c>
      <c r="Z2181" s="139"/>
      <c r="AA2181" s="138">
        <v>0</v>
      </c>
      <c r="AB2181" s="131">
        <v>0</v>
      </c>
    </row>
    <row r="2182" spans="1:28" ht="15" customHeight="1" x14ac:dyDescent="0.25">
      <c r="A2182" s="129" t="str">
        <f>B2182&amp;"-"&amp;COUNTIF($B$3:B2182,B2182)</f>
        <v>608-13</v>
      </c>
      <c r="B2182" s="130">
        <v>608</v>
      </c>
      <c r="C2182" s="130" t="s">
        <v>97</v>
      </c>
      <c r="D2182" s="137">
        <v>44578</v>
      </c>
      <c r="E2182" s="138">
        <v>1</v>
      </c>
      <c r="F2182" s="138">
        <v>0</v>
      </c>
      <c r="G2182" s="138">
        <v>0</v>
      </c>
      <c r="H2182" s="138">
        <v>0</v>
      </c>
      <c r="I2182" s="138">
        <v>0</v>
      </c>
      <c r="J2182" s="138">
        <v>0</v>
      </c>
      <c r="K2182" s="138">
        <v>1</v>
      </c>
      <c r="L2182" s="139"/>
      <c r="M2182" s="138">
        <v>0</v>
      </c>
      <c r="N2182" s="139"/>
      <c r="O2182" s="138">
        <v>0</v>
      </c>
      <c r="P2182" s="138">
        <v>0</v>
      </c>
      <c r="Q2182" s="138">
        <v>0</v>
      </c>
      <c r="R2182" s="139"/>
      <c r="S2182" s="138">
        <v>0</v>
      </c>
      <c r="T2182" s="139"/>
      <c r="U2182" s="138">
        <v>0</v>
      </c>
      <c r="V2182" s="138">
        <v>0</v>
      </c>
      <c r="W2182" s="138">
        <v>0</v>
      </c>
      <c r="X2182" s="138">
        <v>0</v>
      </c>
      <c r="Y2182" s="138">
        <v>0</v>
      </c>
      <c r="Z2182" s="139"/>
      <c r="AA2182" s="138">
        <v>0</v>
      </c>
      <c r="AB2182" s="131">
        <v>0</v>
      </c>
    </row>
    <row r="2183" spans="1:28" ht="15" customHeight="1" x14ac:dyDescent="0.25">
      <c r="A2183" s="129" t="str">
        <f>B2183&amp;"-"&amp;COUNTIF($B$3:B2183,B2183)</f>
        <v>608-14</v>
      </c>
      <c r="B2183" s="130">
        <v>608</v>
      </c>
      <c r="C2183" s="130" t="s">
        <v>97</v>
      </c>
      <c r="D2183" s="137">
        <v>47373</v>
      </c>
      <c r="E2183" s="138">
        <v>2.69</v>
      </c>
      <c r="F2183" s="138">
        <v>0</v>
      </c>
      <c r="G2183" s="138">
        <v>0.69</v>
      </c>
      <c r="H2183" s="138">
        <v>0</v>
      </c>
      <c r="I2183" s="138">
        <v>0</v>
      </c>
      <c r="J2183" s="138">
        <v>0</v>
      </c>
      <c r="K2183" s="138">
        <v>2</v>
      </c>
      <c r="L2183" s="139"/>
      <c r="M2183" s="138">
        <v>0</v>
      </c>
      <c r="N2183" s="139"/>
      <c r="O2183" s="138">
        <v>0</v>
      </c>
      <c r="P2183" s="138">
        <v>0</v>
      </c>
      <c r="Q2183" s="138">
        <v>0</v>
      </c>
      <c r="R2183" s="139"/>
      <c r="S2183" s="138">
        <v>0</v>
      </c>
      <c r="T2183" s="139"/>
      <c r="U2183" s="138">
        <v>0</v>
      </c>
      <c r="V2183" s="138">
        <v>0</v>
      </c>
      <c r="W2183" s="138">
        <v>0</v>
      </c>
      <c r="X2183" s="138">
        <v>0</v>
      </c>
      <c r="Y2183" s="138">
        <v>0</v>
      </c>
      <c r="Z2183" s="139"/>
      <c r="AA2183" s="138">
        <v>0</v>
      </c>
      <c r="AB2183" s="131">
        <v>0</v>
      </c>
    </row>
    <row r="2184" spans="1:28" ht="15" customHeight="1" x14ac:dyDescent="0.25">
      <c r="A2184" s="129" t="str">
        <f>B2184&amp;"-"&amp;COUNTIF($B$3:B2184,B2184)</f>
        <v>608-15</v>
      </c>
      <c r="B2184" s="130">
        <v>608</v>
      </c>
      <c r="C2184" s="130" t="s">
        <v>97</v>
      </c>
      <c r="D2184" s="137">
        <v>44693</v>
      </c>
      <c r="E2184" s="138">
        <v>0.43</v>
      </c>
      <c r="F2184" s="138">
        <v>0</v>
      </c>
      <c r="G2184" s="138">
        <v>0</v>
      </c>
      <c r="H2184" s="138">
        <v>0</v>
      </c>
      <c r="I2184" s="138">
        <v>0</v>
      </c>
      <c r="J2184" s="138">
        <v>0</v>
      </c>
      <c r="K2184" s="138">
        <v>0.43</v>
      </c>
      <c r="L2184" s="139"/>
      <c r="M2184" s="138">
        <v>0</v>
      </c>
      <c r="N2184" s="139"/>
      <c r="O2184" s="138">
        <v>0</v>
      </c>
      <c r="P2184" s="138">
        <v>0</v>
      </c>
      <c r="Q2184" s="138">
        <v>0</v>
      </c>
      <c r="R2184" s="139"/>
      <c r="S2184" s="138">
        <v>0</v>
      </c>
      <c r="T2184" s="139"/>
      <c r="U2184" s="138">
        <v>0</v>
      </c>
      <c r="V2184" s="138">
        <v>0</v>
      </c>
      <c r="W2184" s="138">
        <v>0</v>
      </c>
      <c r="X2184" s="138">
        <v>0</v>
      </c>
      <c r="Y2184" s="138">
        <v>0</v>
      </c>
      <c r="Z2184" s="139"/>
      <c r="AA2184" s="138">
        <v>0</v>
      </c>
      <c r="AB2184" s="131">
        <v>0</v>
      </c>
    </row>
    <row r="2185" spans="1:28" ht="15" customHeight="1" x14ac:dyDescent="0.25">
      <c r="A2185" s="129" t="str">
        <f>B2185&amp;"-"&amp;COUNTIF($B$3:B2185,B2185)</f>
        <v>608-16</v>
      </c>
      <c r="B2185" s="130">
        <v>608</v>
      </c>
      <c r="C2185" s="130" t="s">
        <v>97</v>
      </c>
      <c r="D2185" s="137">
        <v>46144</v>
      </c>
      <c r="E2185" s="138">
        <v>1</v>
      </c>
      <c r="F2185" s="138">
        <v>0</v>
      </c>
      <c r="G2185" s="138">
        <v>1</v>
      </c>
      <c r="H2185" s="138">
        <v>0</v>
      </c>
      <c r="I2185" s="138">
        <v>0</v>
      </c>
      <c r="J2185" s="138">
        <v>0</v>
      </c>
      <c r="K2185" s="138">
        <v>0</v>
      </c>
      <c r="L2185" s="139"/>
      <c r="M2185" s="138">
        <v>0</v>
      </c>
      <c r="N2185" s="139"/>
      <c r="O2185" s="138">
        <v>0</v>
      </c>
      <c r="P2185" s="138">
        <v>0</v>
      </c>
      <c r="Q2185" s="138">
        <v>0</v>
      </c>
      <c r="R2185" s="139"/>
      <c r="S2185" s="138">
        <v>0</v>
      </c>
      <c r="T2185" s="139"/>
      <c r="U2185" s="138">
        <v>0</v>
      </c>
      <c r="V2185" s="138">
        <v>0</v>
      </c>
      <c r="W2185" s="138">
        <v>0</v>
      </c>
      <c r="X2185" s="138">
        <v>0</v>
      </c>
      <c r="Y2185" s="138">
        <v>0</v>
      </c>
      <c r="Z2185" s="139"/>
      <c r="AA2185" s="138">
        <v>0</v>
      </c>
      <c r="AB2185" s="131">
        <v>0</v>
      </c>
    </row>
    <row r="2186" spans="1:28" ht="15" customHeight="1" x14ac:dyDescent="0.25">
      <c r="A2186" s="129" t="str">
        <f>B2186&amp;"-"&amp;COUNTIF($B$3:B2186,B2186)</f>
        <v>608-17</v>
      </c>
      <c r="B2186" s="130">
        <v>608</v>
      </c>
      <c r="C2186" s="130" t="s">
        <v>97</v>
      </c>
      <c r="D2186" s="137">
        <v>44719</v>
      </c>
      <c r="E2186" s="138">
        <v>2</v>
      </c>
      <c r="F2186" s="138">
        <v>0</v>
      </c>
      <c r="G2186" s="138">
        <v>0.95</v>
      </c>
      <c r="H2186" s="138">
        <v>0</v>
      </c>
      <c r="I2186" s="138">
        <v>0</v>
      </c>
      <c r="J2186" s="138">
        <v>0</v>
      </c>
      <c r="K2186" s="138">
        <v>0</v>
      </c>
      <c r="L2186" s="139"/>
      <c r="M2186" s="138">
        <v>1</v>
      </c>
      <c r="N2186" s="139"/>
      <c r="O2186" s="138">
        <v>0</v>
      </c>
      <c r="P2186" s="138">
        <v>0</v>
      </c>
      <c r="Q2186" s="138">
        <v>0</v>
      </c>
      <c r="R2186" s="139"/>
      <c r="S2186" s="138">
        <v>0</v>
      </c>
      <c r="T2186" s="139"/>
      <c r="U2186" s="138">
        <v>0</v>
      </c>
      <c r="V2186" s="138">
        <v>0</v>
      </c>
      <c r="W2186" s="138">
        <v>0</v>
      </c>
      <c r="X2186" s="138">
        <v>0</v>
      </c>
      <c r="Y2186" s="138">
        <v>0</v>
      </c>
      <c r="Z2186" s="139"/>
      <c r="AA2186" s="138">
        <v>0</v>
      </c>
      <c r="AB2186" s="131">
        <v>0</v>
      </c>
    </row>
    <row r="2187" spans="1:28" ht="15" customHeight="1" x14ac:dyDescent="0.25">
      <c r="A2187" s="129" t="str">
        <f>B2187&amp;"-"&amp;COUNTIF($B$3:B2187,B2187)</f>
        <v>608-18</v>
      </c>
      <c r="B2187" s="130">
        <v>608</v>
      </c>
      <c r="C2187" s="130" t="s">
        <v>97</v>
      </c>
      <c r="D2187" s="137">
        <v>44867</v>
      </c>
      <c r="E2187" s="138">
        <v>1</v>
      </c>
      <c r="F2187" s="138">
        <v>0</v>
      </c>
      <c r="G2187" s="138">
        <v>1</v>
      </c>
      <c r="H2187" s="138">
        <v>0</v>
      </c>
      <c r="I2187" s="138">
        <v>0</v>
      </c>
      <c r="J2187" s="138">
        <v>0</v>
      </c>
      <c r="K2187" s="138">
        <v>0</v>
      </c>
      <c r="L2187" s="139"/>
      <c r="M2187" s="138">
        <v>1</v>
      </c>
      <c r="N2187" s="139"/>
      <c r="O2187" s="138">
        <v>0</v>
      </c>
      <c r="P2187" s="138">
        <v>0</v>
      </c>
      <c r="Q2187" s="138">
        <v>0</v>
      </c>
      <c r="R2187" s="139"/>
      <c r="S2187" s="138">
        <v>0</v>
      </c>
      <c r="T2187" s="139"/>
      <c r="U2187" s="138">
        <v>0</v>
      </c>
      <c r="V2187" s="138">
        <v>0</v>
      </c>
      <c r="W2187" s="138">
        <v>0</v>
      </c>
      <c r="X2187" s="138">
        <v>0</v>
      </c>
      <c r="Y2187" s="138">
        <v>0</v>
      </c>
      <c r="Z2187" s="139"/>
      <c r="AA2187" s="138">
        <v>0</v>
      </c>
      <c r="AB2187" s="131">
        <v>0</v>
      </c>
    </row>
    <row r="2188" spans="1:28" ht="15" customHeight="1" x14ac:dyDescent="0.25">
      <c r="A2188" s="129" t="str">
        <f>B2188&amp;"-"&amp;COUNTIF($B$3:B2188,B2188)</f>
        <v>608-19</v>
      </c>
      <c r="B2188" s="130">
        <v>608</v>
      </c>
      <c r="C2188" s="130" t="s">
        <v>97</v>
      </c>
      <c r="D2188" s="137">
        <v>47399</v>
      </c>
      <c r="E2188" s="138">
        <v>0.76</v>
      </c>
      <c r="F2188" s="138">
        <v>0</v>
      </c>
      <c r="G2188" s="138">
        <v>0</v>
      </c>
      <c r="H2188" s="138">
        <v>0.75</v>
      </c>
      <c r="I2188" s="138">
        <v>0</v>
      </c>
      <c r="J2188" s="138">
        <v>0</v>
      </c>
      <c r="K2188" s="138">
        <v>0</v>
      </c>
      <c r="L2188" s="139"/>
      <c r="M2188" s="138">
        <v>0.76</v>
      </c>
      <c r="N2188" s="139"/>
      <c r="O2188" s="138">
        <v>0</v>
      </c>
      <c r="P2188" s="138">
        <v>0</v>
      </c>
      <c r="Q2188" s="138">
        <v>0</v>
      </c>
      <c r="R2188" s="139"/>
      <c r="S2188" s="138">
        <v>0</v>
      </c>
      <c r="T2188" s="139"/>
      <c r="U2188" s="138">
        <v>0</v>
      </c>
      <c r="V2188" s="138">
        <v>0</v>
      </c>
      <c r="W2188" s="138">
        <v>0</v>
      </c>
      <c r="X2188" s="138">
        <v>0</v>
      </c>
      <c r="Y2188" s="138">
        <v>0</v>
      </c>
      <c r="Z2188" s="139"/>
      <c r="AA2188" s="138">
        <v>0</v>
      </c>
      <c r="AB2188" s="131">
        <v>0</v>
      </c>
    </row>
    <row r="2189" spans="1:28" ht="15" customHeight="1" x14ac:dyDescent="0.25">
      <c r="A2189" s="129" t="str">
        <f>B2189&amp;"-"&amp;COUNTIF($B$3:B2189,B2189)</f>
        <v>608-20</v>
      </c>
      <c r="B2189" s="130">
        <v>608</v>
      </c>
      <c r="C2189" s="130" t="s">
        <v>97</v>
      </c>
      <c r="D2189" s="137">
        <v>44081</v>
      </c>
      <c r="E2189" s="138">
        <v>0.76</v>
      </c>
      <c r="F2189" s="138">
        <v>0</v>
      </c>
      <c r="G2189" s="138">
        <v>0</v>
      </c>
      <c r="H2189" s="138">
        <v>0</v>
      </c>
      <c r="I2189" s="138">
        <v>0</v>
      </c>
      <c r="J2189" s="138">
        <v>0</v>
      </c>
      <c r="K2189" s="138">
        <v>0</v>
      </c>
      <c r="L2189" s="139"/>
      <c r="M2189" s="138">
        <v>0.76</v>
      </c>
      <c r="N2189" s="139"/>
      <c r="O2189" s="138">
        <v>0</v>
      </c>
      <c r="P2189" s="138">
        <v>0</v>
      </c>
      <c r="Q2189" s="138">
        <v>0</v>
      </c>
      <c r="R2189" s="139"/>
      <c r="S2189" s="138">
        <v>0</v>
      </c>
      <c r="T2189" s="139"/>
      <c r="U2189" s="138">
        <v>0</v>
      </c>
      <c r="V2189" s="138">
        <v>0</v>
      </c>
      <c r="W2189" s="138">
        <v>0</v>
      </c>
      <c r="X2189" s="138">
        <v>0</v>
      </c>
      <c r="Y2189" s="138">
        <v>0</v>
      </c>
      <c r="Z2189" s="139"/>
      <c r="AA2189" s="138">
        <v>0</v>
      </c>
      <c r="AB2189" s="131">
        <v>0</v>
      </c>
    </row>
    <row r="2190" spans="1:28" ht="15" customHeight="1" x14ac:dyDescent="0.25">
      <c r="A2190" s="129" t="str">
        <f>B2190&amp;"-"&amp;COUNTIF($B$3:B2190,B2190)</f>
        <v>608-21</v>
      </c>
      <c r="B2190" s="130">
        <v>608</v>
      </c>
      <c r="C2190" s="130" t="s">
        <v>97</v>
      </c>
      <c r="D2190" s="137"/>
      <c r="E2190" s="138">
        <v>0</v>
      </c>
      <c r="F2190" s="138">
        <v>0</v>
      </c>
      <c r="G2190" s="138">
        <v>0</v>
      </c>
      <c r="H2190" s="138">
        <v>0</v>
      </c>
      <c r="I2190" s="138">
        <v>0</v>
      </c>
      <c r="J2190" s="138">
        <v>0</v>
      </c>
      <c r="K2190" s="138">
        <v>0</v>
      </c>
      <c r="L2190" s="139"/>
      <c r="M2190" s="138">
        <v>0</v>
      </c>
      <c r="N2190" s="139"/>
      <c r="O2190" s="138">
        <v>0</v>
      </c>
      <c r="P2190" s="138">
        <v>0</v>
      </c>
      <c r="Q2190" s="138">
        <v>0</v>
      </c>
      <c r="R2190" s="139"/>
      <c r="S2190" s="138">
        <v>0</v>
      </c>
      <c r="T2190" s="139"/>
      <c r="U2190" s="138">
        <v>0</v>
      </c>
      <c r="V2190" s="138">
        <v>0</v>
      </c>
      <c r="W2190" s="138">
        <v>0</v>
      </c>
      <c r="X2190" s="138">
        <v>0</v>
      </c>
      <c r="Y2190" s="138">
        <v>0</v>
      </c>
      <c r="Z2190" s="139"/>
      <c r="AA2190" s="138">
        <v>0</v>
      </c>
      <c r="AB2190" s="131">
        <v>0</v>
      </c>
    </row>
    <row r="2191" spans="1:28" ht="15" customHeight="1" x14ac:dyDescent="0.25">
      <c r="A2191" s="129" t="str">
        <f>B2191&amp;"-"&amp;COUNTIF($B$3:B2191,B2191)</f>
        <v>608-22</v>
      </c>
      <c r="B2191" s="130">
        <v>608</v>
      </c>
      <c r="C2191" s="130" t="s">
        <v>97</v>
      </c>
      <c r="D2191" s="137"/>
      <c r="E2191" s="138">
        <v>0</v>
      </c>
      <c r="F2191" s="138">
        <v>0</v>
      </c>
      <c r="G2191" s="138">
        <v>0</v>
      </c>
      <c r="H2191" s="138">
        <v>0</v>
      </c>
      <c r="I2191" s="138">
        <v>0</v>
      </c>
      <c r="J2191" s="138">
        <v>0</v>
      </c>
      <c r="K2191" s="138">
        <v>0</v>
      </c>
      <c r="L2191" s="139"/>
      <c r="M2191" s="138">
        <v>0</v>
      </c>
      <c r="N2191" s="139"/>
      <c r="O2191" s="138">
        <v>0</v>
      </c>
      <c r="P2191" s="138">
        <v>0</v>
      </c>
      <c r="Q2191" s="138">
        <v>0</v>
      </c>
      <c r="R2191" s="139"/>
      <c r="S2191" s="138">
        <v>0</v>
      </c>
      <c r="T2191" s="139"/>
      <c r="U2191" s="138">
        <v>0</v>
      </c>
      <c r="V2191" s="138">
        <v>0</v>
      </c>
      <c r="W2191" s="138">
        <v>0</v>
      </c>
      <c r="X2191" s="138">
        <v>0</v>
      </c>
      <c r="Y2191" s="138">
        <v>0</v>
      </c>
      <c r="Z2191" s="139"/>
      <c r="AA2191" s="138">
        <v>0</v>
      </c>
      <c r="AB2191" s="131">
        <v>0</v>
      </c>
    </row>
    <row r="2192" spans="1:28" ht="15" customHeight="1" x14ac:dyDescent="0.25">
      <c r="A2192" s="129" t="str">
        <f>B2192&amp;"-"&amp;COUNTIF($B$3:B2192,B2192)</f>
        <v>608-23</v>
      </c>
      <c r="B2192" s="130">
        <v>608</v>
      </c>
      <c r="C2192" s="130" t="s">
        <v>97</v>
      </c>
      <c r="D2192" s="137"/>
      <c r="E2192" s="138">
        <v>0</v>
      </c>
      <c r="F2192" s="138">
        <v>0</v>
      </c>
      <c r="G2192" s="138">
        <v>0</v>
      </c>
      <c r="H2192" s="138">
        <v>0</v>
      </c>
      <c r="I2192" s="138">
        <v>0</v>
      </c>
      <c r="J2192" s="138">
        <v>0</v>
      </c>
      <c r="K2192" s="138">
        <v>0</v>
      </c>
      <c r="L2192" s="139"/>
      <c r="M2192" s="138">
        <v>0</v>
      </c>
      <c r="N2192" s="139"/>
      <c r="O2192" s="138">
        <v>0</v>
      </c>
      <c r="P2192" s="138">
        <v>0</v>
      </c>
      <c r="Q2192" s="138">
        <v>0</v>
      </c>
      <c r="R2192" s="139"/>
      <c r="S2192" s="138">
        <v>0</v>
      </c>
      <c r="T2192" s="139"/>
      <c r="U2192" s="138">
        <v>0</v>
      </c>
      <c r="V2192" s="138">
        <v>0</v>
      </c>
      <c r="W2192" s="138">
        <v>0</v>
      </c>
      <c r="X2192" s="138">
        <v>0</v>
      </c>
      <c r="Y2192" s="138">
        <v>0</v>
      </c>
      <c r="Z2192" s="139"/>
      <c r="AA2192" s="138">
        <v>0</v>
      </c>
      <c r="AB2192" s="131">
        <v>0</v>
      </c>
    </row>
    <row r="2193" spans="1:28" ht="15" customHeight="1" x14ac:dyDescent="0.25">
      <c r="A2193" s="129" t="str">
        <f>B2193&amp;"-"&amp;COUNTIF($B$3:B2193,B2193)</f>
        <v>608-24</v>
      </c>
      <c r="B2193" s="130">
        <v>608</v>
      </c>
      <c r="C2193" s="130" t="s">
        <v>97</v>
      </c>
      <c r="D2193" s="137"/>
      <c r="E2193" s="138">
        <v>0</v>
      </c>
      <c r="F2193" s="138">
        <v>0</v>
      </c>
      <c r="G2193" s="138">
        <v>0</v>
      </c>
      <c r="H2193" s="138">
        <v>0</v>
      </c>
      <c r="I2193" s="138">
        <v>0</v>
      </c>
      <c r="J2193" s="138">
        <v>0</v>
      </c>
      <c r="K2193" s="138">
        <v>0</v>
      </c>
      <c r="L2193" s="139"/>
      <c r="M2193" s="138">
        <v>0</v>
      </c>
      <c r="N2193" s="139"/>
      <c r="O2193" s="138">
        <v>0</v>
      </c>
      <c r="P2193" s="138">
        <v>0</v>
      </c>
      <c r="Q2193" s="138">
        <v>0</v>
      </c>
      <c r="R2193" s="139"/>
      <c r="S2193" s="138">
        <v>0</v>
      </c>
      <c r="T2193" s="139"/>
      <c r="U2193" s="138">
        <v>0</v>
      </c>
      <c r="V2193" s="138">
        <v>0</v>
      </c>
      <c r="W2193" s="138">
        <v>0</v>
      </c>
      <c r="X2193" s="138">
        <v>0</v>
      </c>
      <c r="Y2193" s="138">
        <v>0</v>
      </c>
      <c r="Z2193" s="139"/>
      <c r="AA2193" s="138">
        <v>0</v>
      </c>
      <c r="AB2193" s="131">
        <v>0</v>
      </c>
    </row>
    <row r="2194" spans="1:28" ht="15" customHeight="1" x14ac:dyDescent="0.25">
      <c r="A2194" s="129" t="str">
        <f>B2194&amp;"-"&amp;COUNTIF($B$3:B2194,B2194)</f>
        <v>608-25</v>
      </c>
      <c r="B2194" s="130">
        <v>608</v>
      </c>
      <c r="C2194" s="130" t="s">
        <v>97</v>
      </c>
      <c r="D2194" s="137"/>
      <c r="E2194" s="138">
        <v>0</v>
      </c>
      <c r="F2194" s="138">
        <v>0</v>
      </c>
      <c r="G2194" s="138">
        <v>0</v>
      </c>
      <c r="H2194" s="138">
        <v>0</v>
      </c>
      <c r="I2194" s="138">
        <v>0</v>
      </c>
      <c r="J2194" s="138">
        <v>0</v>
      </c>
      <c r="K2194" s="138">
        <v>0</v>
      </c>
      <c r="L2194" s="139"/>
      <c r="M2194" s="138">
        <v>0</v>
      </c>
      <c r="N2194" s="139"/>
      <c r="O2194" s="138">
        <v>0</v>
      </c>
      <c r="P2194" s="138">
        <v>0</v>
      </c>
      <c r="Q2194" s="138">
        <v>0</v>
      </c>
      <c r="R2194" s="139"/>
      <c r="S2194" s="138">
        <v>0</v>
      </c>
      <c r="T2194" s="139"/>
      <c r="U2194" s="138">
        <v>0</v>
      </c>
      <c r="V2194" s="138">
        <v>0</v>
      </c>
      <c r="W2194" s="138">
        <v>0</v>
      </c>
      <c r="X2194" s="138">
        <v>0</v>
      </c>
      <c r="Y2194" s="138">
        <v>0</v>
      </c>
      <c r="Z2194" s="139"/>
      <c r="AA2194" s="138">
        <v>0</v>
      </c>
      <c r="AB2194" s="131">
        <v>0</v>
      </c>
    </row>
    <row r="2195" spans="1:28" ht="15" customHeight="1" x14ac:dyDescent="0.25">
      <c r="A2195" s="129" t="str">
        <f>B2195&amp;"-"&amp;COUNTIF($B$3:B2195,B2195)</f>
        <v>608-26</v>
      </c>
      <c r="B2195" s="130">
        <v>608</v>
      </c>
      <c r="C2195" s="130" t="s">
        <v>97</v>
      </c>
      <c r="D2195" s="137"/>
      <c r="E2195" s="138">
        <v>0</v>
      </c>
      <c r="F2195" s="138">
        <v>0</v>
      </c>
      <c r="G2195" s="138">
        <v>0</v>
      </c>
      <c r="H2195" s="138">
        <v>0</v>
      </c>
      <c r="I2195" s="138">
        <v>0</v>
      </c>
      <c r="J2195" s="138">
        <v>0</v>
      </c>
      <c r="K2195" s="138">
        <v>0</v>
      </c>
      <c r="L2195" s="139"/>
      <c r="M2195" s="138">
        <v>0</v>
      </c>
      <c r="N2195" s="139"/>
      <c r="O2195" s="138">
        <v>0</v>
      </c>
      <c r="P2195" s="138">
        <v>0</v>
      </c>
      <c r="Q2195" s="138">
        <v>0</v>
      </c>
      <c r="R2195" s="139"/>
      <c r="S2195" s="138">
        <v>0</v>
      </c>
      <c r="T2195" s="139"/>
      <c r="U2195" s="138">
        <v>0</v>
      </c>
      <c r="V2195" s="138">
        <v>0</v>
      </c>
      <c r="W2195" s="138">
        <v>0</v>
      </c>
      <c r="X2195" s="138">
        <v>0</v>
      </c>
      <c r="Y2195" s="138">
        <v>0</v>
      </c>
      <c r="Z2195" s="139"/>
      <c r="AA2195" s="138">
        <v>0</v>
      </c>
      <c r="AB2195" s="131">
        <v>0</v>
      </c>
    </row>
    <row r="2196" spans="1:28" ht="15" customHeight="1" x14ac:dyDescent="0.25">
      <c r="A2196" s="129" t="str">
        <f>B2196&amp;"-"&amp;COUNTIF($B$3:B2196,B2196)</f>
        <v>608-27</v>
      </c>
      <c r="B2196" s="130">
        <v>608</v>
      </c>
      <c r="C2196" s="130" t="s">
        <v>97</v>
      </c>
      <c r="D2196" s="137"/>
      <c r="E2196" s="138">
        <v>0</v>
      </c>
      <c r="F2196" s="138">
        <v>0</v>
      </c>
      <c r="G2196" s="138">
        <v>0</v>
      </c>
      <c r="H2196" s="138">
        <v>0</v>
      </c>
      <c r="I2196" s="138">
        <v>0</v>
      </c>
      <c r="J2196" s="138">
        <v>0</v>
      </c>
      <c r="K2196" s="138">
        <v>0</v>
      </c>
      <c r="L2196" s="139"/>
      <c r="M2196" s="138">
        <v>0</v>
      </c>
      <c r="N2196" s="139"/>
      <c r="O2196" s="138">
        <v>0</v>
      </c>
      <c r="P2196" s="138">
        <v>0</v>
      </c>
      <c r="Q2196" s="138">
        <v>0</v>
      </c>
      <c r="R2196" s="139"/>
      <c r="S2196" s="138">
        <v>0</v>
      </c>
      <c r="T2196" s="139"/>
      <c r="U2196" s="138">
        <v>0</v>
      </c>
      <c r="V2196" s="138">
        <v>0</v>
      </c>
      <c r="W2196" s="138">
        <v>0</v>
      </c>
      <c r="X2196" s="138">
        <v>0</v>
      </c>
      <c r="Y2196" s="138">
        <v>0</v>
      </c>
      <c r="Z2196" s="139"/>
      <c r="AA2196" s="138">
        <v>0</v>
      </c>
      <c r="AB2196" s="131">
        <v>0</v>
      </c>
    </row>
    <row r="2197" spans="1:28" ht="15" customHeight="1" x14ac:dyDescent="0.25">
      <c r="A2197" s="129" t="str">
        <f>B2197&amp;"-"&amp;COUNTIF($B$3:B2197,B2197)</f>
        <v>608-28</v>
      </c>
      <c r="B2197" s="130">
        <v>608</v>
      </c>
      <c r="C2197" s="130" t="s">
        <v>97</v>
      </c>
      <c r="D2197" s="137"/>
      <c r="E2197" s="138">
        <v>0</v>
      </c>
      <c r="F2197" s="138">
        <v>0</v>
      </c>
      <c r="G2197" s="138">
        <v>0</v>
      </c>
      <c r="H2197" s="138">
        <v>0</v>
      </c>
      <c r="I2197" s="138">
        <v>0</v>
      </c>
      <c r="J2197" s="138">
        <v>0</v>
      </c>
      <c r="K2197" s="138">
        <v>0</v>
      </c>
      <c r="L2197" s="139"/>
      <c r="M2197" s="138">
        <v>0</v>
      </c>
      <c r="N2197" s="139"/>
      <c r="O2197" s="138">
        <v>0</v>
      </c>
      <c r="P2197" s="138">
        <v>0</v>
      </c>
      <c r="Q2197" s="138">
        <v>0</v>
      </c>
      <c r="R2197" s="139"/>
      <c r="S2197" s="138">
        <v>0</v>
      </c>
      <c r="T2197" s="139"/>
      <c r="U2197" s="138">
        <v>0</v>
      </c>
      <c r="V2197" s="138">
        <v>0</v>
      </c>
      <c r="W2197" s="138">
        <v>0</v>
      </c>
      <c r="X2197" s="138">
        <v>0</v>
      </c>
      <c r="Y2197" s="138">
        <v>0</v>
      </c>
      <c r="Z2197" s="139"/>
      <c r="AA2197" s="138">
        <v>0</v>
      </c>
      <c r="AB2197" s="131">
        <v>0</v>
      </c>
    </row>
    <row r="2198" spans="1:28" ht="15" customHeight="1" x14ac:dyDescent="0.25">
      <c r="A2198" s="129" t="str">
        <f>B2198&amp;"-"&amp;COUNTIF($B$3:B2198,B2198)</f>
        <v>609-1</v>
      </c>
      <c r="B2198" s="130">
        <v>609</v>
      </c>
      <c r="C2198" s="130" t="s">
        <v>98</v>
      </c>
      <c r="D2198" s="137">
        <v>45195</v>
      </c>
      <c r="E2198" s="138">
        <v>3</v>
      </c>
      <c r="F2198" s="138">
        <v>0.24</v>
      </c>
      <c r="G2198" s="138">
        <v>1</v>
      </c>
      <c r="H2198" s="138">
        <v>0</v>
      </c>
      <c r="I2198" s="138">
        <v>0</v>
      </c>
      <c r="J2198" s="138">
        <v>0.76</v>
      </c>
      <c r="K2198" s="138">
        <v>1</v>
      </c>
      <c r="L2198" s="139"/>
      <c r="M2198" s="138">
        <v>3</v>
      </c>
      <c r="N2198" s="139"/>
      <c r="O2198" s="138">
        <v>0</v>
      </c>
      <c r="P2198" s="138">
        <v>0</v>
      </c>
      <c r="Q2198" s="138">
        <v>0</v>
      </c>
      <c r="R2198" s="139"/>
      <c r="S2198" s="138">
        <v>0</v>
      </c>
      <c r="T2198" s="139"/>
      <c r="U2198" s="138">
        <v>0</v>
      </c>
      <c r="V2198" s="138">
        <v>0</v>
      </c>
      <c r="W2198" s="138">
        <v>0</v>
      </c>
      <c r="X2198" s="138">
        <v>0</v>
      </c>
      <c r="Y2198" s="138">
        <v>0</v>
      </c>
      <c r="Z2198" s="139"/>
      <c r="AA2198" s="138">
        <v>0</v>
      </c>
      <c r="AB2198" s="131">
        <v>0</v>
      </c>
    </row>
    <row r="2199" spans="1:28" ht="15" customHeight="1" x14ac:dyDescent="0.25">
      <c r="A2199" s="129" t="str">
        <f>B2199&amp;"-"&amp;COUNTIF($B$3:B2199,B2199)</f>
        <v>609-2</v>
      </c>
      <c r="B2199" s="130">
        <v>609</v>
      </c>
      <c r="C2199" s="130" t="s">
        <v>98</v>
      </c>
      <c r="D2199" s="137">
        <v>48132</v>
      </c>
      <c r="E2199" s="138">
        <v>2</v>
      </c>
      <c r="F2199" s="138">
        <v>0</v>
      </c>
      <c r="G2199" s="138">
        <v>1.71</v>
      </c>
      <c r="H2199" s="138">
        <v>0.28999999999999998</v>
      </c>
      <c r="I2199" s="138">
        <v>0</v>
      </c>
      <c r="J2199" s="138">
        <v>0</v>
      </c>
      <c r="K2199" s="138">
        <v>0</v>
      </c>
      <c r="L2199" s="139"/>
      <c r="M2199" s="138">
        <v>2</v>
      </c>
      <c r="N2199" s="139"/>
      <c r="O2199" s="138">
        <v>0</v>
      </c>
      <c r="P2199" s="138">
        <v>0</v>
      </c>
      <c r="Q2199" s="138">
        <v>0</v>
      </c>
      <c r="R2199" s="139"/>
      <c r="S2199" s="138">
        <v>0</v>
      </c>
      <c r="T2199" s="139"/>
      <c r="U2199" s="138">
        <v>0</v>
      </c>
      <c r="V2199" s="138">
        <v>0</v>
      </c>
      <c r="W2199" s="138">
        <v>0</v>
      </c>
      <c r="X2199" s="138">
        <v>0</v>
      </c>
      <c r="Y2199" s="138">
        <v>0</v>
      </c>
      <c r="Z2199" s="139"/>
      <c r="AA2199" s="138">
        <v>0</v>
      </c>
      <c r="AB2199" s="131">
        <v>0</v>
      </c>
    </row>
    <row r="2200" spans="1:28" ht="15" customHeight="1" x14ac:dyDescent="0.25">
      <c r="A2200" s="129" t="str">
        <f>B2200&amp;"-"&amp;COUNTIF($B$3:B2200,B2200)</f>
        <v>609-3</v>
      </c>
      <c r="B2200" s="130">
        <v>609</v>
      </c>
      <c r="C2200" s="130" t="s">
        <v>98</v>
      </c>
      <c r="D2200" s="137">
        <v>43943</v>
      </c>
      <c r="E2200" s="138">
        <v>8.4</v>
      </c>
      <c r="F2200" s="138">
        <v>0</v>
      </c>
      <c r="G2200" s="138">
        <v>1.38</v>
      </c>
      <c r="H2200" s="138">
        <v>2</v>
      </c>
      <c r="I2200" s="138">
        <v>0</v>
      </c>
      <c r="J2200" s="138">
        <v>0</v>
      </c>
      <c r="K2200" s="138">
        <v>2</v>
      </c>
      <c r="L2200" s="139"/>
      <c r="M2200" s="138">
        <v>8.4</v>
      </c>
      <c r="N2200" s="139"/>
      <c r="O2200" s="138">
        <v>0</v>
      </c>
      <c r="P2200" s="138">
        <v>0</v>
      </c>
      <c r="Q2200" s="138">
        <v>0</v>
      </c>
      <c r="R2200" s="139"/>
      <c r="S2200" s="138">
        <v>0</v>
      </c>
      <c r="T2200" s="139"/>
      <c r="U2200" s="138">
        <v>0</v>
      </c>
      <c r="V2200" s="138">
        <v>0</v>
      </c>
      <c r="W2200" s="138">
        <v>0</v>
      </c>
      <c r="X2200" s="138">
        <v>0</v>
      </c>
      <c r="Y2200" s="138">
        <v>0</v>
      </c>
      <c r="Z2200" s="139"/>
      <c r="AA2200" s="138">
        <v>0</v>
      </c>
      <c r="AB2200" s="131">
        <v>0</v>
      </c>
    </row>
    <row r="2201" spans="1:28" ht="15" customHeight="1" x14ac:dyDescent="0.25">
      <c r="A2201" s="129" t="str">
        <f>B2201&amp;"-"&amp;COUNTIF($B$3:B2201,B2201)</f>
        <v>609-4</v>
      </c>
      <c r="B2201" s="130">
        <v>609</v>
      </c>
      <c r="C2201" s="130" t="s">
        <v>98</v>
      </c>
      <c r="D2201" s="137">
        <v>44263</v>
      </c>
      <c r="E2201" s="138">
        <v>71.900000000000006</v>
      </c>
      <c r="F2201" s="138">
        <v>0</v>
      </c>
      <c r="G2201" s="138">
        <v>31.85</v>
      </c>
      <c r="H2201" s="138">
        <v>14.4</v>
      </c>
      <c r="I2201" s="138">
        <v>0</v>
      </c>
      <c r="J2201" s="138">
        <v>0</v>
      </c>
      <c r="K2201" s="138">
        <v>13.42</v>
      </c>
      <c r="L2201" s="139"/>
      <c r="M2201" s="138">
        <v>71.900000000000006</v>
      </c>
      <c r="N2201" s="139"/>
      <c r="O2201" s="138">
        <v>0</v>
      </c>
      <c r="P2201" s="138">
        <v>2</v>
      </c>
      <c r="Q2201" s="138">
        <v>0</v>
      </c>
      <c r="R2201" s="139"/>
      <c r="S2201" s="138">
        <v>0</v>
      </c>
      <c r="T2201" s="139"/>
      <c r="U2201" s="138">
        <v>0</v>
      </c>
      <c r="V2201" s="138">
        <v>0</v>
      </c>
      <c r="W2201" s="138">
        <v>0</v>
      </c>
      <c r="X2201" s="138">
        <v>0</v>
      </c>
      <c r="Y2201" s="138">
        <v>0</v>
      </c>
      <c r="Z2201" s="139"/>
      <c r="AA2201" s="138">
        <v>0</v>
      </c>
      <c r="AB2201" s="131">
        <v>0</v>
      </c>
    </row>
    <row r="2202" spans="1:28" ht="15" customHeight="1" x14ac:dyDescent="0.25">
      <c r="A2202" s="129" t="str">
        <f>B2202&amp;"-"&amp;COUNTIF($B$3:B2202,B2202)</f>
        <v>609-5</v>
      </c>
      <c r="B2202" s="130">
        <v>609</v>
      </c>
      <c r="C2202" s="130" t="s">
        <v>98</v>
      </c>
      <c r="D2202" s="137">
        <v>44768</v>
      </c>
      <c r="E2202" s="138">
        <v>4</v>
      </c>
      <c r="F2202" s="138">
        <v>0</v>
      </c>
      <c r="G2202" s="138">
        <v>1</v>
      </c>
      <c r="H2202" s="138">
        <v>0</v>
      </c>
      <c r="I2202" s="138">
        <v>0</v>
      </c>
      <c r="J2202" s="138">
        <v>0</v>
      </c>
      <c r="K2202" s="138">
        <v>3</v>
      </c>
      <c r="L2202" s="139"/>
      <c r="M2202" s="138">
        <v>4</v>
      </c>
      <c r="N2202" s="139"/>
      <c r="O2202" s="138">
        <v>0</v>
      </c>
      <c r="P2202" s="138">
        <v>0</v>
      </c>
      <c r="Q2202" s="138">
        <v>0</v>
      </c>
      <c r="R2202" s="139"/>
      <c r="S2202" s="138">
        <v>0</v>
      </c>
      <c r="T2202" s="139"/>
      <c r="U2202" s="138">
        <v>0</v>
      </c>
      <c r="V2202" s="138">
        <v>0</v>
      </c>
      <c r="W2202" s="138">
        <v>0</v>
      </c>
      <c r="X2202" s="138">
        <v>0</v>
      </c>
      <c r="Y2202" s="138">
        <v>0</v>
      </c>
      <c r="Z2202" s="139"/>
      <c r="AA2202" s="138">
        <v>0</v>
      </c>
      <c r="AB2202" s="131">
        <v>0</v>
      </c>
    </row>
    <row r="2203" spans="1:28" ht="15" customHeight="1" x14ac:dyDescent="0.25">
      <c r="A2203" s="129" t="str">
        <f>B2203&amp;"-"&amp;COUNTIF($B$3:B2203,B2203)</f>
        <v>609-6</v>
      </c>
      <c r="B2203" s="130">
        <v>609</v>
      </c>
      <c r="C2203" s="130" t="s">
        <v>98</v>
      </c>
      <c r="D2203" s="137">
        <v>46821</v>
      </c>
      <c r="E2203" s="138">
        <v>1</v>
      </c>
      <c r="F2203" s="138">
        <v>0</v>
      </c>
      <c r="G2203" s="138">
        <v>0</v>
      </c>
      <c r="H2203" s="138">
        <v>0.6</v>
      </c>
      <c r="I2203" s="138">
        <v>0</v>
      </c>
      <c r="J2203" s="138">
        <v>0</v>
      </c>
      <c r="K2203" s="138">
        <v>0.4</v>
      </c>
      <c r="L2203" s="139"/>
      <c r="M2203" s="138">
        <v>1</v>
      </c>
      <c r="N2203" s="139"/>
      <c r="O2203" s="138">
        <v>0</v>
      </c>
      <c r="P2203" s="138">
        <v>0</v>
      </c>
      <c r="Q2203" s="138">
        <v>0</v>
      </c>
      <c r="R2203" s="139"/>
      <c r="S2203" s="138">
        <v>0</v>
      </c>
      <c r="T2203" s="139"/>
      <c r="U2203" s="138">
        <v>0</v>
      </c>
      <c r="V2203" s="138">
        <v>0</v>
      </c>
      <c r="W2203" s="138">
        <v>0</v>
      </c>
      <c r="X2203" s="138">
        <v>0</v>
      </c>
      <c r="Y2203" s="138">
        <v>0</v>
      </c>
      <c r="Z2203" s="139"/>
      <c r="AA2203" s="138">
        <v>0</v>
      </c>
      <c r="AB2203" s="131">
        <v>0</v>
      </c>
    </row>
    <row r="2204" spans="1:28" ht="15" customHeight="1" x14ac:dyDescent="0.25">
      <c r="A2204" s="129" t="str">
        <f>B2204&amp;"-"&amp;COUNTIF($B$3:B2204,B2204)</f>
        <v>609-7</v>
      </c>
      <c r="B2204" s="130">
        <v>609</v>
      </c>
      <c r="C2204" s="130" t="s">
        <v>98</v>
      </c>
      <c r="D2204" s="137"/>
      <c r="E2204" s="138">
        <v>0</v>
      </c>
      <c r="F2204" s="138">
        <v>0</v>
      </c>
      <c r="G2204" s="138">
        <v>0</v>
      </c>
      <c r="H2204" s="138">
        <v>0</v>
      </c>
      <c r="I2204" s="138">
        <v>0</v>
      </c>
      <c r="J2204" s="138">
        <v>0</v>
      </c>
      <c r="K2204" s="138">
        <v>0</v>
      </c>
      <c r="L2204" s="139"/>
      <c r="M2204" s="138">
        <v>0</v>
      </c>
      <c r="N2204" s="139"/>
      <c r="O2204" s="138">
        <v>0</v>
      </c>
      <c r="P2204" s="138">
        <v>0</v>
      </c>
      <c r="Q2204" s="138">
        <v>0</v>
      </c>
      <c r="R2204" s="139"/>
      <c r="S2204" s="138">
        <v>0</v>
      </c>
      <c r="T2204" s="139"/>
      <c r="U2204" s="138">
        <v>0</v>
      </c>
      <c r="V2204" s="138">
        <v>0</v>
      </c>
      <c r="W2204" s="138">
        <v>0</v>
      </c>
      <c r="X2204" s="138">
        <v>0</v>
      </c>
      <c r="Y2204" s="138">
        <v>0</v>
      </c>
      <c r="Z2204" s="139"/>
      <c r="AA2204" s="138">
        <v>0</v>
      </c>
      <c r="AB2204" s="131">
        <v>0</v>
      </c>
    </row>
    <row r="2205" spans="1:28" ht="15" customHeight="1" x14ac:dyDescent="0.25">
      <c r="A2205" s="129" t="str">
        <f>B2205&amp;"-"&amp;COUNTIF($B$3:B2205,B2205)</f>
        <v>609-8</v>
      </c>
      <c r="B2205" s="130">
        <v>609</v>
      </c>
      <c r="C2205" s="130" t="s">
        <v>98</v>
      </c>
      <c r="D2205" s="137"/>
      <c r="E2205" s="138">
        <v>0</v>
      </c>
      <c r="F2205" s="138">
        <v>0</v>
      </c>
      <c r="G2205" s="138">
        <v>0</v>
      </c>
      <c r="H2205" s="138">
        <v>0</v>
      </c>
      <c r="I2205" s="138">
        <v>0</v>
      </c>
      <c r="J2205" s="138">
        <v>0</v>
      </c>
      <c r="K2205" s="138">
        <v>0</v>
      </c>
      <c r="L2205" s="139"/>
      <c r="M2205" s="138">
        <v>0</v>
      </c>
      <c r="N2205" s="139"/>
      <c r="O2205" s="138">
        <v>0</v>
      </c>
      <c r="P2205" s="138">
        <v>0</v>
      </c>
      <c r="Q2205" s="138">
        <v>0</v>
      </c>
      <c r="R2205" s="139"/>
      <c r="S2205" s="138">
        <v>0</v>
      </c>
      <c r="T2205" s="139"/>
      <c r="U2205" s="138">
        <v>0</v>
      </c>
      <c r="V2205" s="138">
        <v>0</v>
      </c>
      <c r="W2205" s="138">
        <v>0</v>
      </c>
      <c r="X2205" s="138">
        <v>0</v>
      </c>
      <c r="Y2205" s="138">
        <v>0</v>
      </c>
      <c r="Z2205" s="139"/>
      <c r="AA2205" s="138">
        <v>0</v>
      </c>
      <c r="AB2205" s="131">
        <v>0</v>
      </c>
    </row>
    <row r="2206" spans="1:28" ht="15" customHeight="1" x14ac:dyDescent="0.25">
      <c r="A2206" s="129" t="str">
        <f>B2206&amp;"-"&amp;COUNTIF($B$3:B2206,B2206)</f>
        <v>609-9</v>
      </c>
      <c r="B2206" s="130">
        <v>609</v>
      </c>
      <c r="C2206" s="130" t="s">
        <v>98</v>
      </c>
      <c r="D2206" s="137"/>
      <c r="E2206" s="138">
        <v>0</v>
      </c>
      <c r="F2206" s="138">
        <v>0</v>
      </c>
      <c r="G2206" s="138">
        <v>0</v>
      </c>
      <c r="H2206" s="138">
        <v>0</v>
      </c>
      <c r="I2206" s="138">
        <v>0</v>
      </c>
      <c r="J2206" s="138">
        <v>0</v>
      </c>
      <c r="K2206" s="138">
        <v>0</v>
      </c>
      <c r="L2206" s="139"/>
      <c r="M2206" s="138">
        <v>0</v>
      </c>
      <c r="N2206" s="139"/>
      <c r="O2206" s="138">
        <v>0</v>
      </c>
      <c r="P2206" s="138">
        <v>0</v>
      </c>
      <c r="Q2206" s="138">
        <v>0</v>
      </c>
      <c r="R2206" s="139"/>
      <c r="S2206" s="138">
        <v>0</v>
      </c>
      <c r="T2206" s="139"/>
      <c r="U2206" s="138">
        <v>0</v>
      </c>
      <c r="V2206" s="138">
        <v>0</v>
      </c>
      <c r="W2206" s="138">
        <v>0</v>
      </c>
      <c r="X2206" s="138">
        <v>0</v>
      </c>
      <c r="Y2206" s="138">
        <v>0</v>
      </c>
      <c r="Z2206" s="139"/>
      <c r="AA2206" s="138">
        <v>0</v>
      </c>
      <c r="AB2206" s="131">
        <v>0</v>
      </c>
    </row>
    <row r="2207" spans="1:28" ht="15" customHeight="1" x14ac:dyDescent="0.25">
      <c r="A2207" s="129" t="str">
        <f>B2207&amp;"-"&amp;COUNTIF($B$3:B2207,B2207)</f>
        <v>609-10</v>
      </c>
      <c r="B2207" s="130">
        <v>609</v>
      </c>
      <c r="C2207" s="130" t="s">
        <v>98</v>
      </c>
      <c r="D2207" s="137"/>
      <c r="E2207" s="138">
        <v>0</v>
      </c>
      <c r="F2207" s="138">
        <v>0</v>
      </c>
      <c r="G2207" s="138">
        <v>0</v>
      </c>
      <c r="H2207" s="138">
        <v>0</v>
      </c>
      <c r="I2207" s="138">
        <v>0</v>
      </c>
      <c r="J2207" s="138">
        <v>0</v>
      </c>
      <c r="K2207" s="138">
        <v>0</v>
      </c>
      <c r="L2207" s="139"/>
      <c r="M2207" s="138">
        <v>0</v>
      </c>
      <c r="N2207" s="139"/>
      <c r="O2207" s="138">
        <v>0</v>
      </c>
      <c r="P2207" s="138">
        <v>0</v>
      </c>
      <c r="Q2207" s="138">
        <v>0</v>
      </c>
      <c r="R2207" s="139"/>
      <c r="S2207" s="138">
        <v>0</v>
      </c>
      <c r="T2207" s="139"/>
      <c r="U2207" s="138">
        <v>0</v>
      </c>
      <c r="V2207" s="138">
        <v>0</v>
      </c>
      <c r="W2207" s="138">
        <v>0</v>
      </c>
      <c r="X2207" s="138">
        <v>0</v>
      </c>
      <c r="Y2207" s="138">
        <v>0</v>
      </c>
      <c r="Z2207" s="139"/>
      <c r="AA2207" s="138">
        <v>0</v>
      </c>
      <c r="AB2207" s="131">
        <v>0</v>
      </c>
    </row>
    <row r="2208" spans="1:28" ht="15" customHeight="1" x14ac:dyDescent="0.25">
      <c r="A2208" s="129" t="str">
        <f>B2208&amp;"-"&amp;COUNTIF($B$3:B2208,B2208)</f>
        <v>609-11</v>
      </c>
      <c r="B2208" s="130">
        <v>609</v>
      </c>
      <c r="C2208" s="130" t="s">
        <v>98</v>
      </c>
      <c r="D2208" s="137"/>
      <c r="E2208" s="138">
        <v>0</v>
      </c>
      <c r="F2208" s="138">
        <v>0</v>
      </c>
      <c r="G2208" s="138">
        <v>0</v>
      </c>
      <c r="H2208" s="138">
        <v>0</v>
      </c>
      <c r="I2208" s="138">
        <v>0</v>
      </c>
      <c r="J2208" s="138">
        <v>0</v>
      </c>
      <c r="K2208" s="138">
        <v>0</v>
      </c>
      <c r="L2208" s="139"/>
      <c r="M2208" s="138">
        <v>0</v>
      </c>
      <c r="N2208" s="139"/>
      <c r="O2208" s="138">
        <v>0</v>
      </c>
      <c r="P2208" s="138">
        <v>0</v>
      </c>
      <c r="Q2208" s="138">
        <v>0</v>
      </c>
      <c r="R2208" s="139"/>
      <c r="S2208" s="138">
        <v>0</v>
      </c>
      <c r="T2208" s="139"/>
      <c r="U2208" s="138">
        <v>0</v>
      </c>
      <c r="V2208" s="138">
        <v>0</v>
      </c>
      <c r="W2208" s="138">
        <v>0</v>
      </c>
      <c r="X2208" s="138">
        <v>0</v>
      </c>
      <c r="Y2208" s="138">
        <v>0</v>
      </c>
      <c r="Z2208" s="139"/>
      <c r="AA2208" s="138">
        <v>0</v>
      </c>
      <c r="AB2208" s="131">
        <v>0</v>
      </c>
    </row>
    <row r="2209" spans="1:28" ht="15" customHeight="1" x14ac:dyDescent="0.25">
      <c r="A2209" s="129" t="str">
        <f>B2209&amp;"-"&amp;COUNTIF($B$3:B2209,B2209)</f>
        <v>609-12</v>
      </c>
      <c r="B2209" s="130">
        <v>609</v>
      </c>
      <c r="C2209" s="130" t="s">
        <v>98</v>
      </c>
      <c r="D2209" s="137"/>
      <c r="E2209" s="138">
        <v>0</v>
      </c>
      <c r="F2209" s="138">
        <v>0</v>
      </c>
      <c r="G2209" s="138">
        <v>0</v>
      </c>
      <c r="H2209" s="138">
        <v>0</v>
      </c>
      <c r="I2209" s="138">
        <v>0</v>
      </c>
      <c r="J2209" s="138">
        <v>0</v>
      </c>
      <c r="K2209" s="138">
        <v>0</v>
      </c>
      <c r="L2209" s="139"/>
      <c r="M2209" s="138">
        <v>0</v>
      </c>
      <c r="N2209" s="139"/>
      <c r="O2209" s="138">
        <v>0</v>
      </c>
      <c r="P2209" s="138">
        <v>0</v>
      </c>
      <c r="Q2209" s="138">
        <v>0</v>
      </c>
      <c r="R2209" s="139"/>
      <c r="S2209" s="138">
        <v>0</v>
      </c>
      <c r="T2209" s="139"/>
      <c r="U2209" s="138">
        <v>0</v>
      </c>
      <c r="V2209" s="138">
        <v>0</v>
      </c>
      <c r="W2209" s="138">
        <v>0</v>
      </c>
      <c r="X2209" s="138">
        <v>0</v>
      </c>
      <c r="Y2209" s="138">
        <v>0</v>
      </c>
      <c r="Z2209" s="139"/>
      <c r="AA2209" s="138">
        <v>0</v>
      </c>
      <c r="AB2209" s="131">
        <v>0</v>
      </c>
    </row>
    <row r="2210" spans="1:28" ht="15" customHeight="1" x14ac:dyDescent="0.25">
      <c r="A2210" s="129" t="str">
        <f>B2210&amp;"-"&amp;COUNTIF($B$3:B2210,B2210)</f>
        <v>610-1</v>
      </c>
      <c r="B2210" s="130">
        <v>610</v>
      </c>
      <c r="C2210" s="130" t="s">
        <v>99</v>
      </c>
      <c r="D2210" s="137">
        <v>45203</v>
      </c>
      <c r="E2210" s="138">
        <v>0.54</v>
      </c>
      <c r="F2210" s="138">
        <v>0</v>
      </c>
      <c r="G2210" s="138">
        <v>0</v>
      </c>
      <c r="H2210" s="138">
        <v>0</v>
      </c>
      <c r="I2210" s="138">
        <v>0</v>
      </c>
      <c r="J2210" s="138">
        <v>0</v>
      </c>
      <c r="K2210" s="138">
        <v>0</v>
      </c>
      <c r="L2210" s="139"/>
      <c r="M2210" s="138">
        <v>0.54</v>
      </c>
      <c r="N2210" s="139"/>
      <c r="O2210" s="138">
        <v>0</v>
      </c>
      <c r="P2210" s="138">
        <v>0</v>
      </c>
      <c r="Q2210" s="138">
        <v>0</v>
      </c>
      <c r="R2210" s="139"/>
      <c r="S2210" s="138">
        <v>0</v>
      </c>
      <c r="T2210" s="139"/>
      <c r="U2210" s="138">
        <v>0</v>
      </c>
      <c r="V2210" s="138">
        <v>0</v>
      </c>
      <c r="W2210" s="138">
        <v>0</v>
      </c>
      <c r="X2210" s="138">
        <v>0</v>
      </c>
      <c r="Y2210" s="138">
        <v>0</v>
      </c>
      <c r="Z2210" s="139"/>
      <c r="AA2210" s="138">
        <v>0</v>
      </c>
      <c r="AB2210" s="131">
        <v>0</v>
      </c>
    </row>
    <row r="2211" spans="1:28" ht="15" customHeight="1" x14ac:dyDescent="0.25">
      <c r="A2211" s="129" t="str">
        <f>B2211&amp;"-"&amp;COUNTIF($B$3:B2211,B2211)</f>
        <v>610-2</v>
      </c>
      <c r="B2211" s="130">
        <v>610</v>
      </c>
      <c r="C2211" s="130" t="s">
        <v>99</v>
      </c>
      <c r="D2211" s="137">
        <v>47241</v>
      </c>
      <c r="E2211" s="138">
        <v>0.28000000000000003</v>
      </c>
      <c r="F2211" s="138">
        <v>0</v>
      </c>
      <c r="G2211" s="138">
        <v>0</v>
      </c>
      <c r="H2211" s="138">
        <v>0</v>
      </c>
      <c r="I2211" s="138">
        <v>0</v>
      </c>
      <c r="J2211" s="138">
        <v>0</v>
      </c>
      <c r="K2211" s="138">
        <v>0</v>
      </c>
      <c r="L2211" s="139"/>
      <c r="M2211" s="138">
        <v>0.28000000000000003</v>
      </c>
      <c r="N2211" s="139"/>
      <c r="O2211" s="138">
        <v>0</v>
      </c>
      <c r="P2211" s="138">
        <v>0</v>
      </c>
      <c r="Q2211" s="138">
        <v>0</v>
      </c>
      <c r="R2211" s="139"/>
      <c r="S2211" s="138">
        <v>0</v>
      </c>
      <c r="T2211" s="139"/>
      <c r="U2211" s="138">
        <v>0</v>
      </c>
      <c r="V2211" s="138">
        <v>0</v>
      </c>
      <c r="W2211" s="138">
        <v>0</v>
      </c>
      <c r="X2211" s="138">
        <v>0</v>
      </c>
      <c r="Y2211" s="138">
        <v>0</v>
      </c>
      <c r="Z2211" s="139"/>
      <c r="AA2211" s="138">
        <v>0</v>
      </c>
      <c r="AB2211" s="131">
        <v>0</v>
      </c>
    </row>
    <row r="2212" spans="1:28" ht="15" customHeight="1" x14ac:dyDescent="0.25">
      <c r="A2212" s="129" t="str">
        <f>B2212&amp;"-"&amp;COUNTIF($B$3:B2212,B2212)</f>
        <v>610-3</v>
      </c>
      <c r="B2212" s="130">
        <v>610</v>
      </c>
      <c r="C2212" s="130" t="s">
        <v>99</v>
      </c>
      <c r="D2212" s="137">
        <v>45237</v>
      </c>
      <c r="E2212" s="138">
        <v>0.95</v>
      </c>
      <c r="F2212" s="138">
        <v>0</v>
      </c>
      <c r="G2212" s="138">
        <v>0</v>
      </c>
      <c r="H2212" s="138">
        <v>0</v>
      </c>
      <c r="I2212" s="138">
        <v>0</v>
      </c>
      <c r="J2212" s="138">
        <v>0</v>
      </c>
      <c r="K2212" s="138">
        <v>0</v>
      </c>
      <c r="L2212" s="139"/>
      <c r="M2212" s="138">
        <v>0.95</v>
      </c>
      <c r="N2212" s="139"/>
      <c r="O2212" s="138">
        <v>0</v>
      </c>
      <c r="P2212" s="138">
        <v>0</v>
      </c>
      <c r="Q2212" s="138">
        <v>0</v>
      </c>
      <c r="R2212" s="139"/>
      <c r="S2212" s="138">
        <v>0</v>
      </c>
      <c r="T2212" s="139"/>
      <c r="U2212" s="138">
        <v>0</v>
      </c>
      <c r="V2212" s="138">
        <v>0</v>
      </c>
      <c r="W2212" s="138">
        <v>0</v>
      </c>
      <c r="X2212" s="138">
        <v>0</v>
      </c>
      <c r="Y2212" s="138">
        <v>0</v>
      </c>
      <c r="Z2212" s="139"/>
      <c r="AA2212" s="138">
        <v>0</v>
      </c>
      <c r="AB2212" s="131">
        <v>0</v>
      </c>
    </row>
    <row r="2213" spans="1:28" ht="15" customHeight="1" x14ac:dyDescent="0.25">
      <c r="A2213" s="129" t="str">
        <f>B2213&amp;"-"&amp;COUNTIF($B$3:B2213,B2213)</f>
        <v>610-4</v>
      </c>
      <c r="B2213" s="130">
        <v>610</v>
      </c>
      <c r="C2213" s="130" t="s">
        <v>99</v>
      </c>
      <c r="D2213" s="137">
        <v>43661</v>
      </c>
      <c r="E2213" s="138">
        <v>0.42</v>
      </c>
      <c r="F2213" s="138">
        <v>0</v>
      </c>
      <c r="G2213" s="138">
        <v>0</v>
      </c>
      <c r="H2213" s="138">
        <v>0</v>
      </c>
      <c r="I2213" s="138">
        <v>0</v>
      </c>
      <c r="J2213" s="138">
        <v>0</v>
      </c>
      <c r="K2213" s="138">
        <v>0</v>
      </c>
      <c r="L2213" s="139"/>
      <c r="M2213" s="138">
        <v>0.42</v>
      </c>
      <c r="N2213" s="139"/>
      <c r="O2213" s="138">
        <v>0</v>
      </c>
      <c r="P2213" s="138">
        <v>0</v>
      </c>
      <c r="Q2213" s="138">
        <v>0</v>
      </c>
      <c r="R2213" s="139"/>
      <c r="S2213" s="138">
        <v>0</v>
      </c>
      <c r="T2213" s="139"/>
      <c r="U2213" s="138">
        <v>0</v>
      </c>
      <c r="V2213" s="138">
        <v>0</v>
      </c>
      <c r="W2213" s="138">
        <v>0</v>
      </c>
      <c r="X2213" s="138">
        <v>0</v>
      </c>
      <c r="Y2213" s="138">
        <v>0</v>
      </c>
      <c r="Z2213" s="139"/>
      <c r="AA2213" s="138">
        <v>0</v>
      </c>
      <c r="AB2213" s="131">
        <v>0</v>
      </c>
    </row>
    <row r="2214" spans="1:28" ht="15" customHeight="1" x14ac:dyDescent="0.25">
      <c r="A2214" s="129" t="str">
        <f>B2214&amp;"-"&amp;COUNTIF($B$3:B2214,B2214)</f>
        <v>610-5</v>
      </c>
      <c r="B2214" s="130">
        <v>610</v>
      </c>
      <c r="C2214" s="130" t="s">
        <v>99</v>
      </c>
      <c r="D2214" s="137">
        <v>45856</v>
      </c>
      <c r="E2214" s="138">
        <v>0.04</v>
      </c>
      <c r="F2214" s="138">
        <v>0</v>
      </c>
      <c r="G2214" s="138">
        <v>0</v>
      </c>
      <c r="H2214" s="138">
        <v>0.04</v>
      </c>
      <c r="I2214" s="138">
        <v>0</v>
      </c>
      <c r="J2214" s="138">
        <v>0</v>
      </c>
      <c r="K2214" s="138">
        <v>0</v>
      </c>
      <c r="L2214" s="139"/>
      <c r="M2214" s="138">
        <v>0.04</v>
      </c>
      <c r="N2214" s="139"/>
      <c r="O2214" s="138">
        <v>0</v>
      </c>
      <c r="P2214" s="138">
        <v>0</v>
      </c>
      <c r="Q2214" s="138">
        <v>0</v>
      </c>
      <c r="R2214" s="139"/>
      <c r="S2214" s="138">
        <v>0</v>
      </c>
      <c r="T2214" s="139"/>
      <c r="U2214" s="138">
        <v>0</v>
      </c>
      <c r="V2214" s="138">
        <v>0</v>
      </c>
      <c r="W2214" s="138">
        <v>0</v>
      </c>
      <c r="X2214" s="138">
        <v>0</v>
      </c>
      <c r="Y2214" s="138">
        <v>0</v>
      </c>
      <c r="Z2214" s="139"/>
      <c r="AA2214" s="138">
        <v>0</v>
      </c>
      <c r="AB2214" s="131">
        <v>0</v>
      </c>
    </row>
    <row r="2215" spans="1:28" ht="15" customHeight="1" x14ac:dyDescent="0.25">
      <c r="A2215" s="129" t="str">
        <f>B2215&amp;"-"&amp;COUNTIF($B$3:B2215,B2215)</f>
        <v>610-6</v>
      </c>
      <c r="B2215" s="130">
        <v>610</v>
      </c>
      <c r="C2215" s="130" t="s">
        <v>99</v>
      </c>
      <c r="D2215" s="137">
        <v>46755</v>
      </c>
      <c r="E2215" s="138">
        <v>0.23</v>
      </c>
      <c r="F2215" s="138">
        <v>0</v>
      </c>
      <c r="G2215" s="138">
        <v>0</v>
      </c>
      <c r="H2215" s="138">
        <v>0</v>
      </c>
      <c r="I2215" s="138">
        <v>0</v>
      </c>
      <c r="J2215" s="138">
        <v>0</v>
      </c>
      <c r="K2215" s="138">
        <v>0</v>
      </c>
      <c r="L2215" s="139"/>
      <c r="M2215" s="138">
        <v>0.23</v>
      </c>
      <c r="N2215" s="139"/>
      <c r="O2215" s="138">
        <v>0</v>
      </c>
      <c r="P2215" s="138">
        <v>0</v>
      </c>
      <c r="Q2215" s="138">
        <v>0</v>
      </c>
      <c r="R2215" s="139"/>
      <c r="S2215" s="138">
        <v>0</v>
      </c>
      <c r="T2215" s="139"/>
      <c r="U2215" s="138">
        <v>0</v>
      </c>
      <c r="V2215" s="138">
        <v>0</v>
      </c>
      <c r="W2215" s="138">
        <v>0</v>
      </c>
      <c r="X2215" s="138">
        <v>0</v>
      </c>
      <c r="Y2215" s="138">
        <v>0</v>
      </c>
      <c r="Z2215" s="139"/>
      <c r="AA2215" s="138">
        <v>0</v>
      </c>
      <c r="AB2215" s="131">
        <v>0</v>
      </c>
    </row>
    <row r="2216" spans="1:28" ht="15" customHeight="1" x14ac:dyDescent="0.25">
      <c r="A2216" s="129" t="str">
        <f>B2216&amp;"-"&amp;COUNTIF($B$3:B2216,B2216)</f>
        <v>610-7</v>
      </c>
      <c r="B2216" s="130">
        <v>610</v>
      </c>
      <c r="C2216" s="130" t="s">
        <v>99</v>
      </c>
      <c r="D2216" s="137">
        <v>45252</v>
      </c>
      <c r="E2216" s="138">
        <v>0.44</v>
      </c>
      <c r="F2216" s="138">
        <v>0</v>
      </c>
      <c r="G2216" s="138">
        <v>0</v>
      </c>
      <c r="H2216" s="138">
        <v>0.44</v>
      </c>
      <c r="I2216" s="138">
        <v>0</v>
      </c>
      <c r="J2216" s="138">
        <v>0</v>
      </c>
      <c r="K2216" s="138">
        <v>0</v>
      </c>
      <c r="L2216" s="139"/>
      <c r="M2216" s="138">
        <v>0.44</v>
      </c>
      <c r="N2216" s="139"/>
      <c r="O2216" s="138">
        <v>0</v>
      </c>
      <c r="P2216" s="138">
        <v>0</v>
      </c>
      <c r="Q2216" s="138">
        <v>0</v>
      </c>
      <c r="R2216" s="139"/>
      <c r="S2216" s="138">
        <v>0</v>
      </c>
      <c r="T2216" s="139"/>
      <c r="U2216" s="138">
        <v>0</v>
      </c>
      <c r="V2216" s="138">
        <v>0</v>
      </c>
      <c r="W2216" s="138">
        <v>0</v>
      </c>
      <c r="X2216" s="138">
        <v>0</v>
      </c>
      <c r="Y2216" s="138">
        <v>0</v>
      </c>
      <c r="Z2216" s="139"/>
      <c r="AA2216" s="138">
        <v>0</v>
      </c>
      <c r="AB2216" s="131">
        <v>0</v>
      </c>
    </row>
    <row r="2217" spans="1:28" ht="15" customHeight="1" x14ac:dyDescent="0.25">
      <c r="A2217" s="129" t="str">
        <f>B2217&amp;"-"&amp;COUNTIF($B$3:B2217,B2217)</f>
        <v>610-8</v>
      </c>
      <c r="B2217" s="130">
        <v>610</v>
      </c>
      <c r="C2217" s="130" t="s">
        <v>99</v>
      </c>
      <c r="D2217" s="137">
        <v>43752</v>
      </c>
      <c r="E2217" s="138">
        <v>2.65</v>
      </c>
      <c r="F2217" s="138">
        <v>0</v>
      </c>
      <c r="G2217" s="138">
        <v>0</v>
      </c>
      <c r="H2217" s="138">
        <v>0.42</v>
      </c>
      <c r="I2217" s="138">
        <v>0</v>
      </c>
      <c r="J2217" s="138">
        <v>0.8</v>
      </c>
      <c r="K2217" s="138">
        <v>0</v>
      </c>
      <c r="L2217" s="139"/>
      <c r="M2217" s="138">
        <v>2.65</v>
      </c>
      <c r="N2217" s="139"/>
      <c r="O2217" s="138">
        <v>0</v>
      </c>
      <c r="P2217" s="138">
        <v>0</v>
      </c>
      <c r="Q2217" s="138">
        <v>0</v>
      </c>
      <c r="R2217" s="139"/>
      <c r="S2217" s="138">
        <v>0</v>
      </c>
      <c r="T2217" s="139"/>
      <c r="U2217" s="138">
        <v>0</v>
      </c>
      <c r="V2217" s="138">
        <v>0</v>
      </c>
      <c r="W2217" s="138">
        <v>0</v>
      </c>
      <c r="X2217" s="138">
        <v>0</v>
      </c>
      <c r="Y2217" s="138">
        <v>0</v>
      </c>
      <c r="Z2217" s="139"/>
      <c r="AA2217" s="138">
        <v>0</v>
      </c>
      <c r="AB2217" s="131">
        <v>0</v>
      </c>
    </row>
    <row r="2218" spans="1:28" ht="15" customHeight="1" x14ac:dyDescent="0.25">
      <c r="A2218" s="129" t="str">
        <f>B2218&amp;"-"&amp;COUNTIF($B$3:B2218,B2218)</f>
        <v>610-9</v>
      </c>
      <c r="B2218" s="130">
        <v>610</v>
      </c>
      <c r="C2218" s="130" t="s">
        <v>99</v>
      </c>
      <c r="D2218" s="137">
        <v>43760</v>
      </c>
      <c r="E2218" s="138">
        <v>0.72</v>
      </c>
      <c r="F2218" s="138">
        <v>0</v>
      </c>
      <c r="G2218" s="138">
        <v>0</v>
      </c>
      <c r="H2218" s="138">
        <v>0</v>
      </c>
      <c r="I2218" s="138">
        <v>0</v>
      </c>
      <c r="J2218" s="138">
        <v>0</v>
      </c>
      <c r="K2218" s="138">
        <v>0</v>
      </c>
      <c r="L2218" s="139"/>
      <c r="M2218" s="138">
        <v>0.72</v>
      </c>
      <c r="N2218" s="139"/>
      <c r="O2218" s="138">
        <v>0</v>
      </c>
      <c r="P2218" s="138">
        <v>0</v>
      </c>
      <c r="Q2218" s="138">
        <v>0</v>
      </c>
      <c r="R2218" s="139"/>
      <c r="S2218" s="138">
        <v>0</v>
      </c>
      <c r="T2218" s="139"/>
      <c r="U2218" s="138">
        <v>0</v>
      </c>
      <c r="V2218" s="138">
        <v>0</v>
      </c>
      <c r="W2218" s="138">
        <v>0</v>
      </c>
      <c r="X2218" s="138">
        <v>0</v>
      </c>
      <c r="Y2218" s="138">
        <v>0</v>
      </c>
      <c r="Z2218" s="139"/>
      <c r="AA2218" s="138">
        <v>0</v>
      </c>
      <c r="AB2218" s="131">
        <v>0</v>
      </c>
    </row>
    <row r="2219" spans="1:28" ht="15" customHeight="1" x14ac:dyDescent="0.25">
      <c r="A2219" s="129" t="str">
        <f>B2219&amp;"-"&amp;COUNTIF($B$3:B2219,B2219)</f>
        <v>610-10</v>
      </c>
      <c r="B2219" s="130">
        <v>610</v>
      </c>
      <c r="C2219" s="130" t="s">
        <v>99</v>
      </c>
      <c r="D2219" s="137">
        <v>43802</v>
      </c>
      <c r="E2219" s="138">
        <v>62.56</v>
      </c>
      <c r="F2219" s="138">
        <v>0.78</v>
      </c>
      <c r="G2219" s="138">
        <v>17.25</v>
      </c>
      <c r="H2219" s="138">
        <v>16.02</v>
      </c>
      <c r="I2219" s="138">
        <v>0</v>
      </c>
      <c r="J2219" s="138">
        <v>1.36</v>
      </c>
      <c r="K2219" s="138">
        <v>8.66</v>
      </c>
      <c r="L2219" s="139"/>
      <c r="M2219" s="138">
        <v>62.56</v>
      </c>
      <c r="N2219" s="139"/>
      <c r="O2219" s="138">
        <v>0</v>
      </c>
      <c r="P2219" s="138">
        <v>0</v>
      </c>
      <c r="Q2219" s="138">
        <v>0</v>
      </c>
      <c r="R2219" s="139"/>
      <c r="S2219" s="138">
        <v>0</v>
      </c>
      <c r="T2219" s="139"/>
      <c r="U2219" s="138">
        <v>0</v>
      </c>
      <c r="V2219" s="138">
        <v>0</v>
      </c>
      <c r="W2219" s="138">
        <v>0</v>
      </c>
      <c r="X2219" s="138">
        <v>0</v>
      </c>
      <c r="Y2219" s="138">
        <v>0</v>
      </c>
      <c r="Z2219" s="139"/>
      <c r="AA2219" s="138">
        <v>0</v>
      </c>
      <c r="AB2219" s="131">
        <v>0</v>
      </c>
    </row>
    <row r="2220" spans="1:28" ht="15" customHeight="1" x14ac:dyDescent="0.25">
      <c r="A2220" s="129" t="str">
        <f>B2220&amp;"-"&amp;COUNTIF($B$3:B2220,B2220)</f>
        <v>610-11</v>
      </c>
      <c r="B2220" s="130">
        <v>610</v>
      </c>
      <c r="C2220" s="130" t="s">
        <v>99</v>
      </c>
      <c r="D2220" s="137">
        <v>48835</v>
      </c>
      <c r="E2220" s="138">
        <v>0.5</v>
      </c>
      <c r="F2220" s="138">
        <v>0</v>
      </c>
      <c r="G2220" s="138">
        <v>0</v>
      </c>
      <c r="H2220" s="138">
        <v>0</v>
      </c>
      <c r="I2220" s="138">
        <v>0</v>
      </c>
      <c r="J2220" s="138">
        <v>0</v>
      </c>
      <c r="K2220" s="138">
        <v>0.5</v>
      </c>
      <c r="L2220" s="139"/>
      <c r="M2220" s="138">
        <v>0.5</v>
      </c>
      <c r="N2220" s="139"/>
      <c r="O2220" s="138">
        <v>0</v>
      </c>
      <c r="P2220" s="138">
        <v>0</v>
      </c>
      <c r="Q2220" s="138">
        <v>0</v>
      </c>
      <c r="R2220" s="139"/>
      <c r="S2220" s="138">
        <v>0</v>
      </c>
      <c r="T2220" s="139"/>
      <c r="U2220" s="138">
        <v>0</v>
      </c>
      <c r="V2220" s="138">
        <v>0</v>
      </c>
      <c r="W2220" s="138">
        <v>0</v>
      </c>
      <c r="X2220" s="138">
        <v>0</v>
      </c>
      <c r="Y2220" s="138">
        <v>0</v>
      </c>
      <c r="Z2220" s="139"/>
      <c r="AA2220" s="138">
        <v>0</v>
      </c>
      <c r="AB2220" s="131">
        <v>0</v>
      </c>
    </row>
    <row r="2221" spans="1:28" ht="15" customHeight="1" x14ac:dyDescent="0.25">
      <c r="A2221" s="129" t="str">
        <f>B2221&amp;"-"&amp;COUNTIF($B$3:B2221,B2221)</f>
        <v>610-12</v>
      </c>
      <c r="B2221" s="130">
        <v>610</v>
      </c>
      <c r="C2221" s="130" t="s">
        <v>99</v>
      </c>
      <c r="D2221" s="137">
        <v>50328</v>
      </c>
      <c r="E2221" s="138">
        <v>1.03</v>
      </c>
      <c r="F2221" s="138">
        <v>0</v>
      </c>
      <c r="G2221" s="138">
        <v>0</v>
      </c>
      <c r="H2221" s="138">
        <v>0</v>
      </c>
      <c r="I2221" s="138">
        <v>0</v>
      </c>
      <c r="J2221" s="138">
        <v>0</v>
      </c>
      <c r="K2221" s="138">
        <v>0</v>
      </c>
      <c r="L2221" s="139"/>
      <c r="M2221" s="138">
        <v>1.03</v>
      </c>
      <c r="N2221" s="139"/>
      <c r="O2221" s="138">
        <v>0</v>
      </c>
      <c r="P2221" s="138">
        <v>0</v>
      </c>
      <c r="Q2221" s="138">
        <v>0</v>
      </c>
      <c r="R2221" s="139"/>
      <c r="S2221" s="138">
        <v>0</v>
      </c>
      <c r="T2221" s="139"/>
      <c r="U2221" s="138">
        <v>0</v>
      </c>
      <c r="V2221" s="138">
        <v>0</v>
      </c>
      <c r="W2221" s="138">
        <v>0</v>
      </c>
      <c r="X2221" s="138">
        <v>0</v>
      </c>
      <c r="Y2221" s="138">
        <v>0</v>
      </c>
      <c r="Z2221" s="139"/>
      <c r="AA2221" s="138">
        <v>0</v>
      </c>
      <c r="AB2221" s="131">
        <v>0</v>
      </c>
    </row>
    <row r="2222" spans="1:28" ht="15" customHeight="1" x14ac:dyDescent="0.25">
      <c r="A2222" s="129" t="str">
        <f>B2222&amp;"-"&amp;COUNTIF($B$3:B2222,B2222)</f>
        <v>610-13</v>
      </c>
      <c r="B2222" s="130">
        <v>610</v>
      </c>
      <c r="C2222" s="130" t="s">
        <v>99</v>
      </c>
      <c r="D2222" s="137">
        <v>43968</v>
      </c>
      <c r="E2222" s="138">
        <v>1.54</v>
      </c>
      <c r="F2222" s="138">
        <v>0</v>
      </c>
      <c r="G2222" s="138">
        <v>0</v>
      </c>
      <c r="H2222" s="138">
        <v>0.53</v>
      </c>
      <c r="I2222" s="138">
        <v>0</v>
      </c>
      <c r="J2222" s="138">
        <v>0</v>
      </c>
      <c r="K2222" s="138">
        <v>0</v>
      </c>
      <c r="L2222" s="139"/>
      <c r="M2222" s="138">
        <v>1.54</v>
      </c>
      <c r="N2222" s="139"/>
      <c r="O2222" s="138">
        <v>0</v>
      </c>
      <c r="P2222" s="138">
        <v>0</v>
      </c>
      <c r="Q2222" s="138">
        <v>0</v>
      </c>
      <c r="R2222" s="139"/>
      <c r="S2222" s="138">
        <v>0</v>
      </c>
      <c r="T2222" s="139"/>
      <c r="U2222" s="138">
        <v>0</v>
      </c>
      <c r="V2222" s="138">
        <v>0</v>
      </c>
      <c r="W2222" s="138">
        <v>0</v>
      </c>
      <c r="X2222" s="138">
        <v>0</v>
      </c>
      <c r="Y2222" s="138">
        <v>0</v>
      </c>
      <c r="Z2222" s="139"/>
      <c r="AA2222" s="138">
        <v>0</v>
      </c>
      <c r="AB2222" s="131">
        <v>0</v>
      </c>
    </row>
    <row r="2223" spans="1:28" ht="15" customHeight="1" x14ac:dyDescent="0.25">
      <c r="A2223" s="129" t="str">
        <f>B2223&amp;"-"&amp;COUNTIF($B$3:B2223,B2223)</f>
        <v>610-14</v>
      </c>
      <c r="B2223" s="130">
        <v>610</v>
      </c>
      <c r="C2223" s="130" t="s">
        <v>99</v>
      </c>
      <c r="D2223" s="137">
        <v>43984</v>
      </c>
      <c r="E2223" s="138">
        <v>0.41</v>
      </c>
      <c r="F2223" s="138">
        <v>0</v>
      </c>
      <c r="G2223" s="138">
        <v>0.2</v>
      </c>
      <c r="H2223" s="138">
        <v>0</v>
      </c>
      <c r="I2223" s="138">
        <v>0</v>
      </c>
      <c r="J2223" s="138">
        <v>0</v>
      </c>
      <c r="K2223" s="138">
        <v>0</v>
      </c>
      <c r="L2223" s="139"/>
      <c r="M2223" s="138">
        <v>0.41</v>
      </c>
      <c r="N2223" s="139"/>
      <c r="O2223" s="138">
        <v>0</v>
      </c>
      <c r="P2223" s="138">
        <v>0</v>
      </c>
      <c r="Q2223" s="138">
        <v>0</v>
      </c>
      <c r="R2223" s="139"/>
      <c r="S2223" s="138">
        <v>0</v>
      </c>
      <c r="T2223" s="139"/>
      <c r="U2223" s="138">
        <v>0</v>
      </c>
      <c r="V2223" s="138">
        <v>0</v>
      </c>
      <c r="W2223" s="138">
        <v>0</v>
      </c>
      <c r="X2223" s="138">
        <v>0</v>
      </c>
      <c r="Y2223" s="138">
        <v>0</v>
      </c>
      <c r="Z2223" s="139"/>
      <c r="AA2223" s="138">
        <v>0</v>
      </c>
      <c r="AB2223" s="131">
        <v>0</v>
      </c>
    </row>
    <row r="2224" spans="1:28" ht="15" customHeight="1" x14ac:dyDescent="0.25">
      <c r="A2224" s="129" t="str">
        <f>B2224&amp;"-"&amp;COUNTIF($B$3:B2224,B2224)</f>
        <v>610-15</v>
      </c>
      <c r="B2224" s="130">
        <v>610</v>
      </c>
      <c r="C2224" s="130" t="s">
        <v>99</v>
      </c>
      <c r="D2224" s="137">
        <v>46961</v>
      </c>
      <c r="E2224" s="138">
        <v>0.39</v>
      </c>
      <c r="F2224" s="138">
        <v>0</v>
      </c>
      <c r="G2224" s="138">
        <v>0</v>
      </c>
      <c r="H2224" s="138">
        <v>0.18</v>
      </c>
      <c r="I2224" s="138">
        <v>0</v>
      </c>
      <c r="J2224" s="138">
        <v>0</v>
      </c>
      <c r="K2224" s="138">
        <v>0</v>
      </c>
      <c r="L2224" s="139"/>
      <c r="M2224" s="138">
        <v>0.39</v>
      </c>
      <c r="N2224" s="139"/>
      <c r="O2224" s="138">
        <v>0</v>
      </c>
      <c r="P2224" s="138">
        <v>0</v>
      </c>
      <c r="Q2224" s="138">
        <v>0</v>
      </c>
      <c r="R2224" s="139"/>
      <c r="S2224" s="138">
        <v>0</v>
      </c>
      <c r="T2224" s="139"/>
      <c r="U2224" s="138">
        <v>0</v>
      </c>
      <c r="V2224" s="138">
        <v>0</v>
      </c>
      <c r="W2224" s="138">
        <v>0</v>
      </c>
      <c r="X2224" s="138">
        <v>0</v>
      </c>
      <c r="Y2224" s="138">
        <v>0</v>
      </c>
      <c r="Z2224" s="139"/>
      <c r="AA2224" s="138">
        <v>0</v>
      </c>
      <c r="AB2224" s="131">
        <v>0</v>
      </c>
    </row>
    <row r="2225" spans="1:28" ht="15" customHeight="1" x14ac:dyDescent="0.25">
      <c r="A2225" s="129" t="str">
        <f>B2225&amp;"-"&amp;COUNTIF($B$3:B2225,B2225)</f>
        <v>610-16</v>
      </c>
      <c r="B2225" s="130">
        <v>610</v>
      </c>
      <c r="C2225" s="130" t="s">
        <v>99</v>
      </c>
      <c r="D2225" s="137">
        <v>46193</v>
      </c>
      <c r="E2225" s="138">
        <v>0.68</v>
      </c>
      <c r="F2225" s="138">
        <v>0</v>
      </c>
      <c r="G2225" s="138">
        <v>0</v>
      </c>
      <c r="H2225" s="138">
        <v>0</v>
      </c>
      <c r="I2225" s="138">
        <v>0</v>
      </c>
      <c r="J2225" s="138">
        <v>0</v>
      </c>
      <c r="K2225" s="138">
        <v>0</v>
      </c>
      <c r="L2225" s="139"/>
      <c r="M2225" s="138">
        <v>0.68</v>
      </c>
      <c r="N2225" s="139"/>
      <c r="O2225" s="138">
        <v>0</v>
      </c>
      <c r="P2225" s="138">
        <v>0</v>
      </c>
      <c r="Q2225" s="138">
        <v>0</v>
      </c>
      <c r="R2225" s="139"/>
      <c r="S2225" s="138">
        <v>0</v>
      </c>
      <c r="T2225" s="139"/>
      <c r="U2225" s="138">
        <v>0</v>
      </c>
      <c r="V2225" s="138">
        <v>0</v>
      </c>
      <c r="W2225" s="138">
        <v>0</v>
      </c>
      <c r="X2225" s="138">
        <v>0</v>
      </c>
      <c r="Y2225" s="138">
        <v>0</v>
      </c>
      <c r="Z2225" s="139"/>
      <c r="AA2225" s="138">
        <v>0</v>
      </c>
      <c r="AB2225" s="131">
        <v>0</v>
      </c>
    </row>
    <row r="2226" spans="1:28" ht="15" customHeight="1" x14ac:dyDescent="0.25">
      <c r="A2226" s="129" t="str">
        <f>B2226&amp;"-"&amp;COUNTIF($B$3:B2226,B2226)</f>
        <v>610-17</v>
      </c>
      <c r="B2226" s="130">
        <v>610</v>
      </c>
      <c r="C2226" s="130" t="s">
        <v>99</v>
      </c>
      <c r="D2226" s="137">
        <v>46979</v>
      </c>
      <c r="E2226" s="138">
        <v>2.31</v>
      </c>
      <c r="F2226" s="138">
        <v>0</v>
      </c>
      <c r="G2226" s="138">
        <v>1</v>
      </c>
      <c r="H2226" s="138">
        <v>0.55000000000000004</v>
      </c>
      <c r="I2226" s="138">
        <v>0</v>
      </c>
      <c r="J2226" s="138">
        <v>0</v>
      </c>
      <c r="K2226" s="138">
        <v>0</v>
      </c>
      <c r="L2226" s="139"/>
      <c r="M2226" s="138">
        <v>2.31</v>
      </c>
      <c r="N2226" s="139"/>
      <c r="O2226" s="138">
        <v>0</v>
      </c>
      <c r="P2226" s="138">
        <v>0</v>
      </c>
      <c r="Q2226" s="138">
        <v>0</v>
      </c>
      <c r="R2226" s="139"/>
      <c r="S2226" s="138">
        <v>0</v>
      </c>
      <c r="T2226" s="139"/>
      <c r="U2226" s="138">
        <v>0</v>
      </c>
      <c r="V2226" s="138">
        <v>0</v>
      </c>
      <c r="W2226" s="138">
        <v>0</v>
      </c>
      <c r="X2226" s="138">
        <v>0</v>
      </c>
      <c r="Y2226" s="138">
        <v>0</v>
      </c>
      <c r="Z2226" s="139"/>
      <c r="AA2226" s="138">
        <v>0</v>
      </c>
      <c r="AB2226" s="131">
        <v>0</v>
      </c>
    </row>
    <row r="2227" spans="1:28" ht="15" customHeight="1" x14ac:dyDescent="0.25">
      <c r="A2227" s="129" t="str">
        <f>B2227&amp;"-"&amp;COUNTIF($B$3:B2227,B2227)</f>
        <v>610-18</v>
      </c>
      <c r="B2227" s="130">
        <v>610</v>
      </c>
      <c r="C2227" s="130" t="s">
        <v>99</v>
      </c>
      <c r="D2227" s="137">
        <v>46953</v>
      </c>
      <c r="E2227" s="138">
        <v>0.03</v>
      </c>
      <c r="F2227" s="138">
        <v>0</v>
      </c>
      <c r="G2227" s="138">
        <v>0</v>
      </c>
      <c r="H2227" s="138">
        <v>0</v>
      </c>
      <c r="I2227" s="138">
        <v>0</v>
      </c>
      <c r="J2227" s="138">
        <v>0</v>
      </c>
      <c r="K2227" s="138">
        <v>0</v>
      </c>
      <c r="L2227" s="139"/>
      <c r="M2227" s="138">
        <v>0.03</v>
      </c>
      <c r="N2227" s="139"/>
      <c r="O2227" s="138">
        <v>0</v>
      </c>
      <c r="P2227" s="138">
        <v>0</v>
      </c>
      <c r="Q2227" s="138">
        <v>0</v>
      </c>
      <c r="R2227" s="139"/>
      <c r="S2227" s="138">
        <v>0</v>
      </c>
      <c r="T2227" s="139"/>
      <c r="U2227" s="138">
        <v>0</v>
      </c>
      <c r="V2227" s="138">
        <v>0</v>
      </c>
      <c r="W2227" s="138">
        <v>0</v>
      </c>
      <c r="X2227" s="138">
        <v>0</v>
      </c>
      <c r="Y2227" s="138">
        <v>0</v>
      </c>
      <c r="Z2227" s="139"/>
      <c r="AA2227" s="138">
        <v>0</v>
      </c>
      <c r="AB2227" s="131">
        <v>0</v>
      </c>
    </row>
    <row r="2228" spans="1:28" ht="15" customHeight="1" x14ac:dyDescent="0.25">
      <c r="A2228" s="129" t="str">
        <f>B2228&amp;"-"&amp;COUNTIF($B$3:B2228,B2228)</f>
        <v>610-19</v>
      </c>
      <c r="B2228" s="130">
        <v>610</v>
      </c>
      <c r="C2228" s="130" t="s">
        <v>99</v>
      </c>
      <c r="D2228" s="137">
        <v>47019</v>
      </c>
      <c r="E2228" s="138">
        <v>0.85</v>
      </c>
      <c r="F2228" s="138">
        <v>0</v>
      </c>
      <c r="G2228" s="138">
        <v>0</v>
      </c>
      <c r="H2228" s="138">
        <v>0.56000000000000005</v>
      </c>
      <c r="I2228" s="138">
        <v>0</v>
      </c>
      <c r="J2228" s="138">
        <v>0</v>
      </c>
      <c r="K2228" s="138">
        <v>0</v>
      </c>
      <c r="L2228" s="139"/>
      <c r="M2228" s="138">
        <v>0.85</v>
      </c>
      <c r="N2228" s="139"/>
      <c r="O2228" s="138">
        <v>0</v>
      </c>
      <c r="P2228" s="138">
        <v>0</v>
      </c>
      <c r="Q2228" s="138">
        <v>0</v>
      </c>
      <c r="R2228" s="139"/>
      <c r="S2228" s="138">
        <v>0</v>
      </c>
      <c r="T2228" s="139"/>
      <c r="U2228" s="138">
        <v>0</v>
      </c>
      <c r="V2228" s="138">
        <v>0</v>
      </c>
      <c r="W2228" s="138">
        <v>0</v>
      </c>
      <c r="X2228" s="138">
        <v>0</v>
      </c>
      <c r="Y2228" s="138">
        <v>0</v>
      </c>
      <c r="Z2228" s="139"/>
      <c r="AA2228" s="138">
        <v>0</v>
      </c>
      <c r="AB2228" s="131">
        <v>0</v>
      </c>
    </row>
    <row r="2229" spans="1:28" ht="15" customHeight="1" x14ac:dyDescent="0.25">
      <c r="A2229" s="129" t="str">
        <f>B2229&amp;"-"&amp;COUNTIF($B$3:B2229,B2229)</f>
        <v>610-20</v>
      </c>
      <c r="B2229" s="130">
        <v>610</v>
      </c>
      <c r="C2229" s="130" t="s">
        <v>99</v>
      </c>
      <c r="D2229" s="137">
        <v>47803</v>
      </c>
      <c r="E2229" s="138">
        <v>1</v>
      </c>
      <c r="F2229" s="138">
        <v>0</v>
      </c>
      <c r="G2229" s="138">
        <v>0</v>
      </c>
      <c r="H2229" s="138">
        <v>1</v>
      </c>
      <c r="I2229" s="138">
        <v>0</v>
      </c>
      <c r="J2229" s="138">
        <v>0</v>
      </c>
      <c r="K2229" s="138">
        <v>0</v>
      </c>
      <c r="L2229" s="139"/>
      <c r="M2229" s="138">
        <v>1</v>
      </c>
      <c r="N2229" s="139"/>
      <c r="O2229" s="138">
        <v>0</v>
      </c>
      <c r="P2229" s="138">
        <v>0</v>
      </c>
      <c r="Q2229" s="138">
        <v>0</v>
      </c>
      <c r="R2229" s="139"/>
      <c r="S2229" s="138">
        <v>0</v>
      </c>
      <c r="T2229" s="139"/>
      <c r="U2229" s="138">
        <v>0</v>
      </c>
      <c r="V2229" s="138">
        <v>0</v>
      </c>
      <c r="W2229" s="138">
        <v>0</v>
      </c>
      <c r="X2229" s="138">
        <v>0</v>
      </c>
      <c r="Y2229" s="138">
        <v>0</v>
      </c>
      <c r="Z2229" s="139"/>
      <c r="AA2229" s="138">
        <v>0</v>
      </c>
      <c r="AB2229" s="131">
        <v>0</v>
      </c>
    </row>
    <row r="2230" spans="1:28" ht="15" customHeight="1" x14ac:dyDescent="0.25">
      <c r="A2230" s="129" t="str">
        <f>B2230&amp;"-"&amp;COUNTIF($B$3:B2230,B2230)</f>
        <v>610-21</v>
      </c>
      <c r="B2230" s="130">
        <v>610</v>
      </c>
      <c r="C2230" s="130" t="s">
        <v>99</v>
      </c>
      <c r="D2230" s="137">
        <v>44156</v>
      </c>
      <c r="E2230" s="138">
        <v>0.41</v>
      </c>
      <c r="F2230" s="138">
        <v>0</v>
      </c>
      <c r="G2230" s="138">
        <v>0.39</v>
      </c>
      <c r="H2230" s="138">
        <v>0</v>
      </c>
      <c r="I2230" s="138">
        <v>0</v>
      </c>
      <c r="J2230" s="138">
        <v>0</v>
      </c>
      <c r="K2230" s="138">
        <v>0</v>
      </c>
      <c r="L2230" s="139"/>
      <c r="M2230" s="138">
        <v>0.41</v>
      </c>
      <c r="N2230" s="139"/>
      <c r="O2230" s="138">
        <v>0</v>
      </c>
      <c r="P2230" s="138">
        <v>0</v>
      </c>
      <c r="Q2230" s="138">
        <v>0</v>
      </c>
      <c r="R2230" s="139"/>
      <c r="S2230" s="138">
        <v>0</v>
      </c>
      <c r="T2230" s="139"/>
      <c r="U2230" s="138">
        <v>0</v>
      </c>
      <c r="V2230" s="138">
        <v>0</v>
      </c>
      <c r="W2230" s="138">
        <v>0</v>
      </c>
      <c r="X2230" s="138">
        <v>0</v>
      </c>
      <c r="Y2230" s="138">
        <v>0</v>
      </c>
      <c r="Z2230" s="139"/>
      <c r="AA2230" s="138">
        <v>0</v>
      </c>
      <c r="AB2230" s="131">
        <v>0</v>
      </c>
    </row>
    <row r="2231" spans="1:28" ht="15" customHeight="1" x14ac:dyDescent="0.25">
      <c r="A2231" s="129" t="str">
        <f>B2231&amp;"-"&amp;COUNTIF($B$3:B2231,B2231)</f>
        <v>610-22</v>
      </c>
      <c r="B2231" s="130">
        <v>610</v>
      </c>
      <c r="C2231" s="130" t="s">
        <v>99</v>
      </c>
      <c r="D2231" s="137">
        <v>48686</v>
      </c>
      <c r="E2231" s="138">
        <v>0.42</v>
      </c>
      <c r="F2231" s="138">
        <v>0</v>
      </c>
      <c r="G2231" s="138">
        <v>0.22</v>
      </c>
      <c r="H2231" s="138">
        <v>0</v>
      </c>
      <c r="I2231" s="138">
        <v>0</v>
      </c>
      <c r="J2231" s="138">
        <v>0</v>
      </c>
      <c r="K2231" s="138">
        <v>0</v>
      </c>
      <c r="L2231" s="139"/>
      <c r="M2231" s="138">
        <v>0.42</v>
      </c>
      <c r="N2231" s="139"/>
      <c r="O2231" s="138">
        <v>0</v>
      </c>
      <c r="P2231" s="138">
        <v>0</v>
      </c>
      <c r="Q2231" s="138">
        <v>0</v>
      </c>
      <c r="R2231" s="139"/>
      <c r="S2231" s="138">
        <v>0</v>
      </c>
      <c r="T2231" s="139"/>
      <c r="U2231" s="138">
        <v>0</v>
      </c>
      <c r="V2231" s="138">
        <v>0</v>
      </c>
      <c r="W2231" s="138">
        <v>0</v>
      </c>
      <c r="X2231" s="138">
        <v>0</v>
      </c>
      <c r="Y2231" s="138">
        <v>0</v>
      </c>
      <c r="Z2231" s="139"/>
      <c r="AA2231" s="138">
        <v>0</v>
      </c>
      <c r="AB2231" s="131">
        <v>0</v>
      </c>
    </row>
    <row r="2232" spans="1:28" ht="15" customHeight="1" x14ac:dyDescent="0.25">
      <c r="A2232" s="129" t="str">
        <f>B2232&amp;"-"&amp;COUNTIF($B$3:B2232,B2232)</f>
        <v>610-23</v>
      </c>
      <c r="B2232" s="130">
        <v>610</v>
      </c>
      <c r="C2232" s="130" t="s">
        <v>99</v>
      </c>
      <c r="D2232" s="137">
        <v>44198</v>
      </c>
      <c r="E2232" s="138">
        <v>0.47</v>
      </c>
      <c r="F2232" s="138">
        <v>0</v>
      </c>
      <c r="G2232" s="138">
        <v>0</v>
      </c>
      <c r="H2232" s="138">
        <v>0</v>
      </c>
      <c r="I2232" s="138">
        <v>0</v>
      </c>
      <c r="J2232" s="138">
        <v>0</v>
      </c>
      <c r="K2232" s="138">
        <v>0</v>
      </c>
      <c r="L2232" s="139"/>
      <c r="M2232" s="138">
        <v>0.47</v>
      </c>
      <c r="N2232" s="139"/>
      <c r="O2232" s="138">
        <v>0</v>
      </c>
      <c r="P2232" s="138">
        <v>0</v>
      </c>
      <c r="Q2232" s="138">
        <v>0</v>
      </c>
      <c r="R2232" s="139"/>
      <c r="S2232" s="138">
        <v>0</v>
      </c>
      <c r="T2232" s="139"/>
      <c r="U2232" s="138">
        <v>0</v>
      </c>
      <c r="V2232" s="138">
        <v>0</v>
      </c>
      <c r="W2232" s="138">
        <v>0</v>
      </c>
      <c r="X2232" s="138">
        <v>0</v>
      </c>
      <c r="Y2232" s="138">
        <v>0</v>
      </c>
      <c r="Z2232" s="139"/>
      <c r="AA2232" s="138">
        <v>0</v>
      </c>
      <c r="AB2232" s="131">
        <v>0</v>
      </c>
    </row>
    <row r="2233" spans="1:28" ht="15" customHeight="1" x14ac:dyDescent="0.25">
      <c r="A2233" s="129" t="str">
        <f>B2233&amp;"-"&amp;COUNTIF($B$3:B2233,B2233)</f>
        <v>610-24</v>
      </c>
      <c r="B2233" s="130">
        <v>610</v>
      </c>
      <c r="C2233" s="130" t="s">
        <v>99</v>
      </c>
      <c r="D2233" s="137">
        <v>47449</v>
      </c>
      <c r="E2233" s="138">
        <v>0.93</v>
      </c>
      <c r="F2233" s="138">
        <v>0</v>
      </c>
      <c r="G2233" s="138">
        <v>0</v>
      </c>
      <c r="H2233" s="138">
        <v>0</v>
      </c>
      <c r="I2233" s="138">
        <v>0</v>
      </c>
      <c r="J2233" s="138">
        <v>0</v>
      </c>
      <c r="K2233" s="138">
        <v>0</v>
      </c>
      <c r="L2233" s="139"/>
      <c r="M2233" s="138">
        <v>0.93</v>
      </c>
      <c r="N2233" s="139"/>
      <c r="O2233" s="138">
        <v>0</v>
      </c>
      <c r="P2233" s="138">
        <v>0</v>
      </c>
      <c r="Q2233" s="138">
        <v>0</v>
      </c>
      <c r="R2233" s="139"/>
      <c r="S2233" s="138">
        <v>0</v>
      </c>
      <c r="T2233" s="139"/>
      <c r="U2233" s="138">
        <v>0</v>
      </c>
      <c r="V2233" s="138">
        <v>0</v>
      </c>
      <c r="W2233" s="138">
        <v>0</v>
      </c>
      <c r="X2233" s="138">
        <v>0</v>
      </c>
      <c r="Y2233" s="138">
        <v>0</v>
      </c>
      <c r="Z2233" s="139"/>
      <c r="AA2233" s="138">
        <v>0</v>
      </c>
      <c r="AB2233" s="131">
        <v>0</v>
      </c>
    </row>
    <row r="2234" spans="1:28" ht="15" customHeight="1" x14ac:dyDescent="0.25">
      <c r="A2234" s="129" t="str">
        <f>B2234&amp;"-"&amp;COUNTIF($B$3:B2234,B2234)</f>
        <v>610-25</v>
      </c>
      <c r="B2234" s="130">
        <v>610</v>
      </c>
      <c r="C2234" s="130" t="s">
        <v>99</v>
      </c>
      <c r="D2234" s="137">
        <v>48009</v>
      </c>
      <c r="E2234" s="138">
        <v>0.81</v>
      </c>
      <c r="F2234" s="138">
        <v>0</v>
      </c>
      <c r="G2234" s="138">
        <v>0</v>
      </c>
      <c r="H2234" s="138">
        <v>0</v>
      </c>
      <c r="I2234" s="138">
        <v>0</v>
      </c>
      <c r="J2234" s="138">
        <v>0</v>
      </c>
      <c r="K2234" s="138">
        <v>0</v>
      </c>
      <c r="L2234" s="139"/>
      <c r="M2234" s="138">
        <v>0.81</v>
      </c>
      <c r="N2234" s="139"/>
      <c r="O2234" s="138">
        <v>0</v>
      </c>
      <c r="P2234" s="138">
        <v>0</v>
      </c>
      <c r="Q2234" s="138">
        <v>0</v>
      </c>
      <c r="R2234" s="139"/>
      <c r="S2234" s="138">
        <v>0</v>
      </c>
      <c r="T2234" s="139"/>
      <c r="U2234" s="138">
        <v>0</v>
      </c>
      <c r="V2234" s="138">
        <v>0</v>
      </c>
      <c r="W2234" s="138">
        <v>0</v>
      </c>
      <c r="X2234" s="138">
        <v>0</v>
      </c>
      <c r="Y2234" s="138">
        <v>0</v>
      </c>
      <c r="Z2234" s="139"/>
      <c r="AA2234" s="138">
        <v>0</v>
      </c>
      <c r="AB2234" s="131">
        <v>0</v>
      </c>
    </row>
    <row r="2235" spans="1:28" ht="15" customHeight="1" x14ac:dyDescent="0.25">
      <c r="A2235" s="129" t="str">
        <f>B2235&amp;"-"&amp;COUNTIF($B$3:B2235,B2235)</f>
        <v>610-26</v>
      </c>
      <c r="B2235" s="130">
        <v>610</v>
      </c>
      <c r="C2235" s="130" t="s">
        <v>99</v>
      </c>
      <c r="D2235" s="137">
        <v>44248</v>
      </c>
      <c r="E2235" s="138">
        <v>0.74</v>
      </c>
      <c r="F2235" s="138">
        <v>0</v>
      </c>
      <c r="G2235" s="138">
        <v>0</v>
      </c>
      <c r="H2235" s="138">
        <v>0</v>
      </c>
      <c r="I2235" s="138">
        <v>0</v>
      </c>
      <c r="J2235" s="138">
        <v>0</v>
      </c>
      <c r="K2235" s="138">
        <v>0</v>
      </c>
      <c r="L2235" s="139"/>
      <c r="M2235" s="138">
        <v>0.74</v>
      </c>
      <c r="N2235" s="139"/>
      <c r="O2235" s="138">
        <v>0</v>
      </c>
      <c r="P2235" s="138">
        <v>0</v>
      </c>
      <c r="Q2235" s="138">
        <v>0</v>
      </c>
      <c r="R2235" s="139"/>
      <c r="S2235" s="138">
        <v>0</v>
      </c>
      <c r="T2235" s="139"/>
      <c r="U2235" s="138">
        <v>0</v>
      </c>
      <c r="V2235" s="138">
        <v>0</v>
      </c>
      <c r="W2235" s="138">
        <v>0</v>
      </c>
      <c r="X2235" s="138">
        <v>0</v>
      </c>
      <c r="Y2235" s="138">
        <v>0</v>
      </c>
      <c r="Z2235" s="139"/>
      <c r="AA2235" s="138">
        <v>0</v>
      </c>
      <c r="AB2235" s="131">
        <v>0</v>
      </c>
    </row>
    <row r="2236" spans="1:28" ht="15" customHeight="1" x14ac:dyDescent="0.25">
      <c r="A2236" s="129" t="str">
        <f>B2236&amp;"-"&amp;COUNTIF($B$3:B2236,B2236)</f>
        <v>610-27</v>
      </c>
      <c r="B2236" s="130">
        <v>610</v>
      </c>
      <c r="C2236" s="130" t="s">
        <v>99</v>
      </c>
      <c r="D2236" s="137">
        <v>44321</v>
      </c>
      <c r="E2236" s="138">
        <v>0.65</v>
      </c>
      <c r="F2236" s="138">
        <v>0</v>
      </c>
      <c r="G2236" s="138">
        <v>0</v>
      </c>
      <c r="H2236" s="138">
        <v>0</v>
      </c>
      <c r="I2236" s="138">
        <v>0</v>
      </c>
      <c r="J2236" s="138">
        <v>0</v>
      </c>
      <c r="K2236" s="138">
        <v>0</v>
      </c>
      <c r="L2236" s="139"/>
      <c r="M2236" s="138">
        <v>0.65</v>
      </c>
      <c r="N2236" s="139"/>
      <c r="O2236" s="138">
        <v>0</v>
      </c>
      <c r="P2236" s="138">
        <v>0</v>
      </c>
      <c r="Q2236" s="138">
        <v>0</v>
      </c>
      <c r="R2236" s="139"/>
      <c r="S2236" s="138">
        <v>0</v>
      </c>
      <c r="T2236" s="139"/>
      <c r="U2236" s="138">
        <v>0</v>
      </c>
      <c r="V2236" s="138">
        <v>0</v>
      </c>
      <c r="W2236" s="138">
        <v>0</v>
      </c>
      <c r="X2236" s="138">
        <v>0</v>
      </c>
      <c r="Y2236" s="138">
        <v>0</v>
      </c>
      <c r="Z2236" s="139"/>
      <c r="AA2236" s="138">
        <v>0</v>
      </c>
      <c r="AB2236" s="131">
        <v>0</v>
      </c>
    </row>
    <row r="2237" spans="1:28" ht="15" customHeight="1" x14ac:dyDescent="0.25">
      <c r="A2237" s="129" t="str">
        <f>B2237&amp;"-"&amp;COUNTIF($B$3:B2237,B2237)</f>
        <v>610-28</v>
      </c>
      <c r="B2237" s="130">
        <v>610</v>
      </c>
      <c r="C2237" s="130" t="s">
        <v>99</v>
      </c>
      <c r="D2237" s="137">
        <v>44339</v>
      </c>
      <c r="E2237" s="138">
        <v>1</v>
      </c>
      <c r="F2237" s="138">
        <v>0</v>
      </c>
      <c r="G2237" s="138">
        <v>1</v>
      </c>
      <c r="H2237" s="138">
        <v>0</v>
      </c>
      <c r="I2237" s="138">
        <v>0</v>
      </c>
      <c r="J2237" s="138">
        <v>0</v>
      </c>
      <c r="K2237" s="138">
        <v>0</v>
      </c>
      <c r="L2237" s="139"/>
      <c r="M2237" s="138">
        <v>1</v>
      </c>
      <c r="N2237" s="139"/>
      <c r="O2237" s="138">
        <v>0</v>
      </c>
      <c r="P2237" s="138">
        <v>0</v>
      </c>
      <c r="Q2237" s="138">
        <v>0</v>
      </c>
      <c r="R2237" s="139"/>
      <c r="S2237" s="138">
        <v>0</v>
      </c>
      <c r="T2237" s="139"/>
      <c r="U2237" s="138">
        <v>0</v>
      </c>
      <c r="V2237" s="138">
        <v>0</v>
      </c>
      <c r="W2237" s="138">
        <v>0</v>
      </c>
      <c r="X2237" s="138">
        <v>0</v>
      </c>
      <c r="Y2237" s="138">
        <v>0</v>
      </c>
      <c r="Z2237" s="139"/>
      <c r="AA2237" s="138">
        <v>0</v>
      </c>
      <c r="AB2237" s="131">
        <v>0</v>
      </c>
    </row>
    <row r="2238" spans="1:28" ht="15" customHeight="1" x14ac:dyDescent="0.25">
      <c r="A2238" s="129" t="str">
        <f>B2238&amp;"-"&amp;COUNTIF($B$3:B2238,B2238)</f>
        <v>610-29</v>
      </c>
      <c r="B2238" s="130">
        <v>610</v>
      </c>
      <c r="C2238" s="130" t="s">
        <v>99</v>
      </c>
      <c r="D2238" s="137">
        <v>44404</v>
      </c>
      <c r="E2238" s="138">
        <v>0.42</v>
      </c>
      <c r="F2238" s="138">
        <v>0</v>
      </c>
      <c r="G2238" s="138">
        <v>0</v>
      </c>
      <c r="H2238" s="138">
        <v>0</v>
      </c>
      <c r="I2238" s="138">
        <v>0</v>
      </c>
      <c r="J2238" s="138">
        <v>0.17</v>
      </c>
      <c r="K2238" s="138">
        <v>0</v>
      </c>
      <c r="L2238" s="139"/>
      <c r="M2238" s="138">
        <v>0.42</v>
      </c>
      <c r="N2238" s="139"/>
      <c r="O2238" s="138">
        <v>0</v>
      </c>
      <c r="P2238" s="138">
        <v>0</v>
      </c>
      <c r="Q2238" s="138">
        <v>0</v>
      </c>
      <c r="R2238" s="139"/>
      <c r="S2238" s="138">
        <v>0</v>
      </c>
      <c r="T2238" s="139"/>
      <c r="U2238" s="138">
        <v>0</v>
      </c>
      <c r="V2238" s="138">
        <v>0</v>
      </c>
      <c r="W2238" s="138">
        <v>0</v>
      </c>
      <c r="X2238" s="138">
        <v>0</v>
      </c>
      <c r="Y2238" s="138">
        <v>0</v>
      </c>
      <c r="Z2238" s="139"/>
      <c r="AA2238" s="138">
        <v>0</v>
      </c>
      <c r="AB2238" s="131">
        <v>0</v>
      </c>
    </row>
    <row r="2239" spans="1:28" ht="15" customHeight="1" x14ac:dyDescent="0.25">
      <c r="A2239" s="129" t="str">
        <f>B2239&amp;"-"&amp;COUNTIF($B$3:B2239,B2239)</f>
        <v>610-30</v>
      </c>
      <c r="B2239" s="130">
        <v>610</v>
      </c>
      <c r="C2239" s="130" t="s">
        <v>99</v>
      </c>
      <c r="D2239" s="137">
        <v>48173</v>
      </c>
      <c r="E2239" s="138">
        <v>0.28000000000000003</v>
      </c>
      <c r="F2239" s="138">
        <v>0</v>
      </c>
      <c r="G2239" s="138">
        <v>0</v>
      </c>
      <c r="H2239" s="138">
        <v>0.28000000000000003</v>
      </c>
      <c r="I2239" s="138">
        <v>0</v>
      </c>
      <c r="J2239" s="138">
        <v>0</v>
      </c>
      <c r="K2239" s="138">
        <v>0</v>
      </c>
      <c r="L2239" s="139"/>
      <c r="M2239" s="138">
        <v>0.28000000000000003</v>
      </c>
      <c r="N2239" s="139"/>
      <c r="O2239" s="138">
        <v>0</v>
      </c>
      <c r="P2239" s="138">
        <v>0</v>
      </c>
      <c r="Q2239" s="138">
        <v>0</v>
      </c>
      <c r="R2239" s="139"/>
      <c r="S2239" s="138">
        <v>0</v>
      </c>
      <c r="T2239" s="139"/>
      <c r="U2239" s="138">
        <v>0</v>
      </c>
      <c r="V2239" s="138">
        <v>0</v>
      </c>
      <c r="W2239" s="138">
        <v>0</v>
      </c>
      <c r="X2239" s="138">
        <v>0</v>
      </c>
      <c r="Y2239" s="138">
        <v>0</v>
      </c>
      <c r="Z2239" s="139"/>
      <c r="AA2239" s="138">
        <v>0</v>
      </c>
      <c r="AB2239" s="131">
        <v>0</v>
      </c>
    </row>
    <row r="2240" spans="1:28" ht="15" customHeight="1" x14ac:dyDescent="0.25">
      <c r="A2240" s="129" t="str">
        <f>B2240&amp;"-"&amp;COUNTIF($B$3:B2240,B2240)</f>
        <v>610-31</v>
      </c>
      <c r="B2240" s="130">
        <v>610</v>
      </c>
      <c r="C2240" s="130" t="s">
        <v>99</v>
      </c>
      <c r="D2240" s="137">
        <v>44412</v>
      </c>
      <c r="E2240" s="138">
        <v>1</v>
      </c>
      <c r="F2240" s="138">
        <v>0</v>
      </c>
      <c r="G2240" s="138">
        <v>0</v>
      </c>
      <c r="H2240" s="138">
        <v>0</v>
      </c>
      <c r="I2240" s="138">
        <v>0</v>
      </c>
      <c r="J2240" s="138">
        <v>0</v>
      </c>
      <c r="K2240" s="138">
        <v>0</v>
      </c>
      <c r="L2240" s="139"/>
      <c r="M2240" s="138">
        <v>1</v>
      </c>
      <c r="N2240" s="139"/>
      <c r="O2240" s="138">
        <v>0</v>
      </c>
      <c r="P2240" s="138">
        <v>0</v>
      </c>
      <c r="Q2240" s="138">
        <v>0</v>
      </c>
      <c r="R2240" s="139"/>
      <c r="S2240" s="138">
        <v>0</v>
      </c>
      <c r="T2240" s="139"/>
      <c r="U2240" s="138">
        <v>0</v>
      </c>
      <c r="V2240" s="138">
        <v>0</v>
      </c>
      <c r="W2240" s="138">
        <v>0</v>
      </c>
      <c r="X2240" s="138">
        <v>0</v>
      </c>
      <c r="Y2240" s="138">
        <v>0</v>
      </c>
      <c r="Z2240" s="139"/>
      <c r="AA2240" s="138">
        <v>0</v>
      </c>
      <c r="AB2240" s="131">
        <v>0</v>
      </c>
    </row>
    <row r="2241" spans="1:28" ht="15" customHeight="1" x14ac:dyDescent="0.25">
      <c r="A2241" s="129" t="str">
        <f>B2241&amp;"-"&amp;COUNTIF($B$3:B2241,B2241)</f>
        <v>610-32</v>
      </c>
      <c r="B2241" s="130">
        <v>610</v>
      </c>
      <c r="C2241" s="130" t="s">
        <v>99</v>
      </c>
      <c r="D2241" s="137">
        <v>44685</v>
      </c>
      <c r="E2241" s="138">
        <v>0.93</v>
      </c>
      <c r="F2241" s="138">
        <v>0</v>
      </c>
      <c r="G2241" s="138">
        <v>0</v>
      </c>
      <c r="H2241" s="138">
        <v>0</v>
      </c>
      <c r="I2241" s="138">
        <v>0</v>
      </c>
      <c r="J2241" s="138">
        <v>0</v>
      </c>
      <c r="K2241" s="138">
        <v>0</v>
      </c>
      <c r="L2241" s="139"/>
      <c r="M2241" s="138">
        <v>0.93</v>
      </c>
      <c r="N2241" s="139"/>
      <c r="O2241" s="138">
        <v>0</v>
      </c>
      <c r="P2241" s="138">
        <v>0</v>
      </c>
      <c r="Q2241" s="138">
        <v>0</v>
      </c>
      <c r="R2241" s="139"/>
      <c r="S2241" s="138">
        <v>0</v>
      </c>
      <c r="T2241" s="139"/>
      <c r="U2241" s="138">
        <v>0</v>
      </c>
      <c r="V2241" s="138">
        <v>0</v>
      </c>
      <c r="W2241" s="138">
        <v>0</v>
      </c>
      <c r="X2241" s="138">
        <v>0</v>
      </c>
      <c r="Y2241" s="138">
        <v>0</v>
      </c>
      <c r="Z2241" s="139"/>
      <c r="AA2241" s="138">
        <v>0</v>
      </c>
      <c r="AB2241" s="131">
        <v>0</v>
      </c>
    </row>
    <row r="2242" spans="1:28" ht="15" customHeight="1" x14ac:dyDescent="0.25">
      <c r="A2242" s="129" t="str">
        <f>B2242&amp;"-"&amp;COUNTIF($B$3:B2242,B2242)</f>
        <v>610-33</v>
      </c>
      <c r="B2242" s="130">
        <v>610</v>
      </c>
      <c r="C2242" s="130" t="s">
        <v>99</v>
      </c>
      <c r="D2242" s="137">
        <v>47001</v>
      </c>
      <c r="E2242" s="138">
        <v>3</v>
      </c>
      <c r="F2242" s="138">
        <v>0</v>
      </c>
      <c r="G2242" s="138">
        <v>1</v>
      </c>
      <c r="H2242" s="138">
        <v>1</v>
      </c>
      <c r="I2242" s="138">
        <v>0</v>
      </c>
      <c r="J2242" s="138">
        <v>0</v>
      </c>
      <c r="K2242" s="138">
        <v>1</v>
      </c>
      <c r="L2242" s="139"/>
      <c r="M2242" s="138">
        <v>3</v>
      </c>
      <c r="N2242" s="139"/>
      <c r="O2242" s="138">
        <v>0</v>
      </c>
      <c r="P2242" s="138">
        <v>0</v>
      </c>
      <c r="Q2242" s="138">
        <v>0</v>
      </c>
      <c r="R2242" s="139"/>
      <c r="S2242" s="138">
        <v>0</v>
      </c>
      <c r="T2242" s="139"/>
      <c r="U2242" s="138">
        <v>0</v>
      </c>
      <c r="V2242" s="138">
        <v>0</v>
      </c>
      <c r="W2242" s="138">
        <v>0</v>
      </c>
      <c r="X2242" s="138">
        <v>0</v>
      </c>
      <c r="Y2242" s="138">
        <v>0</v>
      </c>
      <c r="Z2242" s="139"/>
      <c r="AA2242" s="138">
        <v>0</v>
      </c>
      <c r="AB2242" s="131">
        <v>0</v>
      </c>
    </row>
    <row r="2243" spans="1:28" ht="15" customHeight="1" x14ac:dyDescent="0.25">
      <c r="A2243" s="129" t="str">
        <f>B2243&amp;"-"&amp;COUNTIF($B$3:B2243,B2243)</f>
        <v>610-34</v>
      </c>
      <c r="B2243" s="130">
        <v>610</v>
      </c>
      <c r="C2243" s="130" t="s">
        <v>99</v>
      </c>
      <c r="D2243" s="137">
        <v>46003</v>
      </c>
      <c r="E2243" s="138">
        <v>1</v>
      </c>
      <c r="F2243" s="138">
        <v>0</v>
      </c>
      <c r="G2243" s="138">
        <v>0</v>
      </c>
      <c r="H2243" s="138">
        <v>0</v>
      </c>
      <c r="I2243" s="138">
        <v>0</v>
      </c>
      <c r="J2243" s="138">
        <v>0</v>
      </c>
      <c r="K2243" s="138">
        <v>0</v>
      </c>
      <c r="L2243" s="139"/>
      <c r="M2243" s="138">
        <v>1</v>
      </c>
      <c r="N2243" s="139"/>
      <c r="O2243" s="138">
        <v>0</v>
      </c>
      <c r="P2243" s="138">
        <v>0</v>
      </c>
      <c r="Q2243" s="138">
        <v>0</v>
      </c>
      <c r="R2243" s="139"/>
      <c r="S2243" s="138">
        <v>0</v>
      </c>
      <c r="T2243" s="139"/>
      <c r="U2243" s="138">
        <v>0</v>
      </c>
      <c r="V2243" s="138">
        <v>0</v>
      </c>
      <c r="W2243" s="138">
        <v>0</v>
      </c>
      <c r="X2243" s="138">
        <v>0</v>
      </c>
      <c r="Y2243" s="138">
        <v>0</v>
      </c>
      <c r="Z2243" s="139"/>
      <c r="AA2243" s="138">
        <v>0</v>
      </c>
      <c r="AB2243" s="131">
        <v>0</v>
      </c>
    </row>
    <row r="2244" spans="1:28" ht="15" customHeight="1" x14ac:dyDescent="0.25">
      <c r="A2244" s="129" t="str">
        <f>B2244&amp;"-"&amp;COUNTIF($B$3:B2244,B2244)</f>
        <v>610-35</v>
      </c>
      <c r="B2244" s="130">
        <v>610</v>
      </c>
      <c r="C2244" s="130" t="s">
        <v>99</v>
      </c>
      <c r="D2244" s="137">
        <v>44784</v>
      </c>
      <c r="E2244" s="138">
        <v>1.1100000000000001</v>
      </c>
      <c r="F2244" s="138">
        <v>0</v>
      </c>
      <c r="G2244" s="138">
        <v>0</v>
      </c>
      <c r="H2244" s="138">
        <v>0.08</v>
      </c>
      <c r="I2244" s="138">
        <v>0</v>
      </c>
      <c r="J2244" s="138">
        <v>0</v>
      </c>
      <c r="K2244" s="138">
        <v>0</v>
      </c>
      <c r="L2244" s="139"/>
      <c r="M2244" s="138">
        <v>1.1100000000000001</v>
      </c>
      <c r="N2244" s="139"/>
      <c r="O2244" s="138">
        <v>0</v>
      </c>
      <c r="P2244" s="138">
        <v>0</v>
      </c>
      <c r="Q2244" s="138">
        <v>0</v>
      </c>
      <c r="R2244" s="139"/>
      <c r="S2244" s="138">
        <v>0</v>
      </c>
      <c r="T2244" s="139"/>
      <c r="U2244" s="138">
        <v>0</v>
      </c>
      <c r="V2244" s="138">
        <v>0</v>
      </c>
      <c r="W2244" s="138">
        <v>0</v>
      </c>
      <c r="X2244" s="138">
        <v>0</v>
      </c>
      <c r="Y2244" s="138">
        <v>0</v>
      </c>
      <c r="Z2244" s="139"/>
      <c r="AA2244" s="138">
        <v>0</v>
      </c>
      <c r="AB2244" s="131">
        <v>0</v>
      </c>
    </row>
    <row r="2245" spans="1:28" ht="15" customHeight="1" x14ac:dyDescent="0.25">
      <c r="A2245" s="129" t="str">
        <f>B2245&amp;"-"&amp;COUNTIF($B$3:B2245,B2245)</f>
        <v>610-36</v>
      </c>
      <c r="B2245" s="130">
        <v>610</v>
      </c>
      <c r="C2245" s="130" t="s">
        <v>99</v>
      </c>
      <c r="D2245" s="137">
        <v>44800</v>
      </c>
      <c r="E2245" s="138">
        <v>0.76</v>
      </c>
      <c r="F2245" s="138">
        <v>0</v>
      </c>
      <c r="G2245" s="138">
        <v>0</v>
      </c>
      <c r="H2245" s="138">
        <v>0</v>
      </c>
      <c r="I2245" s="138">
        <v>0</v>
      </c>
      <c r="J2245" s="138">
        <v>0</v>
      </c>
      <c r="K2245" s="138">
        <v>0</v>
      </c>
      <c r="L2245" s="139"/>
      <c r="M2245" s="138">
        <v>0.76</v>
      </c>
      <c r="N2245" s="139"/>
      <c r="O2245" s="138">
        <v>0</v>
      </c>
      <c r="P2245" s="138">
        <v>0</v>
      </c>
      <c r="Q2245" s="138">
        <v>0</v>
      </c>
      <c r="R2245" s="139"/>
      <c r="S2245" s="138">
        <v>0</v>
      </c>
      <c r="T2245" s="139"/>
      <c r="U2245" s="138">
        <v>0</v>
      </c>
      <c r="V2245" s="138">
        <v>0</v>
      </c>
      <c r="W2245" s="138">
        <v>0</v>
      </c>
      <c r="X2245" s="138">
        <v>0</v>
      </c>
      <c r="Y2245" s="138">
        <v>0</v>
      </c>
      <c r="Z2245" s="139"/>
      <c r="AA2245" s="138">
        <v>0</v>
      </c>
      <c r="AB2245" s="131">
        <v>0</v>
      </c>
    </row>
    <row r="2246" spans="1:28" ht="15" customHeight="1" x14ac:dyDescent="0.25">
      <c r="A2246" s="129" t="str">
        <f>B2246&amp;"-"&amp;COUNTIF($B$3:B2246,B2246)</f>
        <v>610-37</v>
      </c>
      <c r="B2246" s="130">
        <v>610</v>
      </c>
      <c r="C2246" s="130" t="s">
        <v>99</v>
      </c>
      <c r="D2246" s="137">
        <v>45807</v>
      </c>
      <c r="E2246" s="138">
        <v>0.41</v>
      </c>
      <c r="F2246" s="138">
        <v>0</v>
      </c>
      <c r="G2246" s="138">
        <v>0</v>
      </c>
      <c r="H2246" s="138">
        <v>0.41</v>
      </c>
      <c r="I2246" s="138">
        <v>0</v>
      </c>
      <c r="J2246" s="138">
        <v>0</v>
      </c>
      <c r="K2246" s="138">
        <v>0</v>
      </c>
      <c r="L2246" s="139"/>
      <c r="M2246" s="138">
        <v>0.41</v>
      </c>
      <c r="N2246" s="139"/>
      <c r="O2246" s="138">
        <v>0</v>
      </c>
      <c r="P2246" s="138">
        <v>0</v>
      </c>
      <c r="Q2246" s="138">
        <v>0</v>
      </c>
      <c r="R2246" s="139"/>
      <c r="S2246" s="138">
        <v>0</v>
      </c>
      <c r="T2246" s="139"/>
      <c r="U2246" s="138">
        <v>0</v>
      </c>
      <c r="V2246" s="138">
        <v>0</v>
      </c>
      <c r="W2246" s="138">
        <v>0</v>
      </c>
      <c r="X2246" s="138">
        <v>0</v>
      </c>
      <c r="Y2246" s="138">
        <v>0</v>
      </c>
      <c r="Z2246" s="139"/>
      <c r="AA2246" s="138">
        <v>0</v>
      </c>
      <c r="AB2246" s="131">
        <v>0</v>
      </c>
    </row>
    <row r="2247" spans="1:28" ht="15" customHeight="1" x14ac:dyDescent="0.25">
      <c r="A2247" s="129" t="str">
        <f>B2247&amp;"-"&amp;COUNTIF($B$3:B2247,B2247)</f>
        <v>610-38</v>
      </c>
      <c r="B2247" s="130">
        <v>610</v>
      </c>
      <c r="C2247" s="130" t="s">
        <v>99</v>
      </c>
      <c r="D2247" s="137">
        <v>44719</v>
      </c>
      <c r="E2247" s="138">
        <v>1.58</v>
      </c>
      <c r="F2247" s="138">
        <v>0</v>
      </c>
      <c r="G2247" s="138">
        <v>0</v>
      </c>
      <c r="H2247" s="138">
        <v>0</v>
      </c>
      <c r="I2247" s="138">
        <v>0</v>
      </c>
      <c r="J2247" s="138">
        <v>0</v>
      </c>
      <c r="K2247" s="138">
        <v>0</v>
      </c>
      <c r="L2247" s="139"/>
      <c r="M2247" s="138">
        <v>1.58</v>
      </c>
      <c r="N2247" s="139"/>
      <c r="O2247" s="138">
        <v>0</v>
      </c>
      <c r="P2247" s="138">
        <v>0</v>
      </c>
      <c r="Q2247" s="138">
        <v>0</v>
      </c>
      <c r="R2247" s="139"/>
      <c r="S2247" s="138">
        <v>0</v>
      </c>
      <c r="T2247" s="139"/>
      <c r="U2247" s="138">
        <v>0</v>
      </c>
      <c r="V2247" s="138">
        <v>0</v>
      </c>
      <c r="W2247" s="138">
        <v>0</v>
      </c>
      <c r="X2247" s="138">
        <v>0</v>
      </c>
      <c r="Y2247" s="138">
        <v>0</v>
      </c>
      <c r="Z2247" s="139"/>
      <c r="AA2247" s="138">
        <v>0</v>
      </c>
      <c r="AB2247" s="131">
        <v>0</v>
      </c>
    </row>
    <row r="2248" spans="1:28" ht="15" customHeight="1" x14ac:dyDescent="0.25">
      <c r="A2248" s="129" t="str">
        <f>B2248&amp;"-"&amp;COUNTIF($B$3:B2248,B2248)</f>
        <v>610-39</v>
      </c>
      <c r="B2248" s="130">
        <v>610</v>
      </c>
      <c r="C2248" s="130" t="s">
        <v>99</v>
      </c>
      <c r="D2248" s="137">
        <v>49098</v>
      </c>
      <c r="E2248" s="138">
        <v>0.39</v>
      </c>
      <c r="F2248" s="138">
        <v>0</v>
      </c>
      <c r="G2248" s="138">
        <v>0</v>
      </c>
      <c r="H2248" s="138">
        <v>0</v>
      </c>
      <c r="I2248" s="138">
        <v>0</v>
      </c>
      <c r="J2248" s="138">
        <v>0</v>
      </c>
      <c r="K2248" s="138">
        <v>0</v>
      </c>
      <c r="L2248" s="139"/>
      <c r="M2248" s="138">
        <v>0.39</v>
      </c>
      <c r="N2248" s="139"/>
      <c r="O2248" s="138">
        <v>0</v>
      </c>
      <c r="P2248" s="138">
        <v>0</v>
      </c>
      <c r="Q2248" s="138">
        <v>0</v>
      </c>
      <c r="R2248" s="139"/>
      <c r="S2248" s="138">
        <v>0</v>
      </c>
      <c r="T2248" s="139"/>
      <c r="U2248" s="138">
        <v>0</v>
      </c>
      <c r="V2248" s="138">
        <v>0</v>
      </c>
      <c r="W2248" s="138">
        <v>0</v>
      </c>
      <c r="X2248" s="138">
        <v>0</v>
      </c>
      <c r="Y2248" s="138">
        <v>0</v>
      </c>
      <c r="Z2248" s="139"/>
      <c r="AA2248" s="138">
        <v>0</v>
      </c>
      <c r="AB2248" s="131">
        <v>0</v>
      </c>
    </row>
    <row r="2249" spans="1:28" ht="15" customHeight="1" x14ac:dyDescent="0.25">
      <c r="A2249" s="129" t="str">
        <f>B2249&amp;"-"&amp;COUNTIF($B$3:B2249,B2249)</f>
        <v>610-40</v>
      </c>
      <c r="B2249" s="130">
        <v>610</v>
      </c>
      <c r="C2249" s="130" t="s">
        <v>99</v>
      </c>
      <c r="D2249" s="137">
        <v>46243</v>
      </c>
      <c r="E2249" s="138">
        <v>0.27</v>
      </c>
      <c r="F2249" s="138">
        <v>0</v>
      </c>
      <c r="G2249" s="138">
        <v>0</v>
      </c>
      <c r="H2249" s="138">
        <v>0</v>
      </c>
      <c r="I2249" s="138">
        <v>0</v>
      </c>
      <c r="J2249" s="138">
        <v>0.06</v>
      </c>
      <c r="K2249" s="138">
        <v>0</v>
      </c>
      <c r="L2249" s="139"/>
      <c r="M2249" s="138">
        <v>0.27</v>
      </c>
      <c r="N2249" s="139"/>
      <c r="O2249" s="138">
        <v>0</v>
      </c>
      <c r="P2249" s="138">
        <v>0</v>
      </c>
      <c r="Q2249" s="138">
        <v>0</v>
      </c>
      <c r="R2249" s="139"/>
      <c r="S2249" s="138">
        <v>0</v>
      </c>
      <c r="T2249" s="139"/>
      <c r="U2249" s="138">
        <v>0</v>
      </c>
      <c r="V2249" s="138">
        <v>0</v>
      </c>
      <c r="W2249" s="138">
        <v>0</v>
      </c>
      <c r="X2249" s="138">
        <v>0</v>
      </c>
      <c r="Y2249" s="138">
        <v>0</v>
      </c>
      <c r="Z2249" s="139"/>
      <c r="AA2249" s="138">
        <v>0</v>
      </c>
      <c r="AB2249" s="131">
        <v>0</v>
      </c>
    </row>
    <row r="2250" spans="1:28" ht="15" customHeight="1" x14ac:dyDescent="0.25">
      <c r="A2250" s="129" t="str">
        <f>B2250&amp;"-"&amp;COUNTIF($B$3:B2250,B2250)</f>
        <v>610-41</v>
      </c>
      <c r="B2250" s="130">
        <v>610</v>
      </c>
      <c r="C2250" s="130" t="s">
        <v>99</v>
      </c>
      <c r="D2250" s="137">
        <v>45922</v>
      </c>
      <c r="E2250" s="138">
        <v>0.3</v>
      </c>
      <c r="F2250" s="138">
        <v>0</v>
      </c>
      <c r="G2250" s="138">
        <v>0</v>
      </c>
      <c r="H2250" s="138">
        <v>0.25</v>
      </c>
      <c r="I2250" s="138">
        <v>0</v>
      </c>
      <c r="J2250" s="138">
        <v>0</v>
      </c>
      <c r="K2250" s="138">
        <v>0</v>
      </c>
      <c r="L2250" s="139"/>
      <c r="M2250" s="138">
        <v>0.3</v>
      </c>
      <c r="N2250" s="139"/>
      <c r="O2250" s="138">
        <v>0</v>
      </c>
      <c r="P2250" s="138">
        <v>0</v>
      </c>
      <c r="Q2250" s="138">
        <v>0</v>
      </c>
      <c r="R2250" s="139"/>
      <c r="S2250" s="138">
        <v>0</v>
      </c>
      <c r="T2250" s="139"/>
      <c r="U2250" s="138">
        <v>0</v>
      </c>
      <c r="V2250" s="138">
        <v>0</v>
      </c>
      <c r="W2250" s="138">
        <v>0</v>
      </c>
      <c r="X2250" s="138">
        <v>0</v>
      </c>
      <c r="Y2250" s="138">
        <v>0</v>
      </c>
      <c r="Z2250" s="139"/>
      <c r="AA2250" s="138">
        <v>0</v>
      </c>
      <c r="AB2250" s="131">
        <v>0</v>
      </c>
    </row>
    <row r="2251" spans="1:28" ht="15" customHeight="1" x14ac:dyDescent="0.25">
      <c r="A2251" s="129" t="str">
        <f>B2251&amp;"-"&amp;COUNTIF($B$3:B2251,B2251)</f>
        <v>610-42</v>
      </c>
      <c r="B2251" s="130">
        <v>610</v>
      </c>
      <c r="C2251" s="130" t="s">
        <v>99</v>
      </c>
      <c r="D2251" s="137">
        <v>50393</v>
      </c>
      <c r="E2251" s="138">
        <v>0.78</v>
      </c>
      <c r="F2251" s="138">
        <v>0</v>
      </c>
      <c r="G2251" s="138">
        <v>0</v>
      </c>
      <c r="H2251" s="138">
        <v>0</v>
      </c>
      <c r="I2251" s="138">
        <v>0</v>
      </c>
      <c r="J2251" s="138">
        <v>0</v>
      </c>
      <c r="K2251" s="138">
        <v>0</v>
      </c>
      <c r="L2251" s="139"/>
      <c r="M2251" s="138">
        <v>0.78</v>
      </c>
      <c r="N2251" s="139"/>
      <c r="O2251" s="138">
        <v>0</v>
      </c>
      <c r="P2251" s="138">
        <v>0</v>
      </c>
      <c r="Q2251" s="138">
        <v>0</v>
      </c>
      <c r="R2251" s="139"/>
      <c r="S2251" s="138">
        <v>0</v>
      </c>
      <c r="T2251" s="139"/>
      <c r="U2251" s="138">
        <v>0</v>
      </c>
      <c r="V2251" s="138">
        <v>0</v>
      </c>
      <c r="W2251" s="138">
        <v>0</v>
      </c>
      <c r="X2251" s="138">
        <v>0</v>
      </c>
      <c r="Y2251" s="138">
        <v>0</v>
      </c>
      <c r="Z2251" s="139"/>
      <c r="AA2251" s="138">
        <v>0</v>
      </c>
      <c r="AB2251" s="131">
        <v>0</v>
      </c>
    </row>
    <row r="2252" spans="1:28" ht="15" customHeight="1" x14ac:dyDescent="0.25">
      <c r="A2252" s="129" t="str">
        <f>B2252&amp;"-"&amp;COUNTIF($B$3:B2252,B2252)</f>
        <v>610-43</v>
      </c>
      <c r="B2252" s="130">
        <v>610</v>
      </c>
      <c r="C2252" s="130" t="s">
        <v>99</v>
      </c>
      <c r="D2252" s="137">
        <v>45047</v>
      </c>
      <c r="E2252" s="138">
        <v>0.25</v>
      </c>
      <c r="F2252" s="138">
        <v>0</v>
      </c>
      <c r="G2252" s="138">
        <v>0</v>
      </c>
      <c r="H2252" s="138">
        <v>0.05</v>
      </c>
      <c r="I2252" s="138">
        <v>0</v>
      </c>
      <c r="J2252" s="138">
        <v>0</v>
      </c>
      <c r="K2252" s="138">
        <v>0</v>
      </c>
      <c r="L2252" s="139"/>
      <c r="M2252" s="138">
        <v>0.25</v>
      </c>
      <c r="N2252" s="139"/>
      <c r="O2252" s="138">
        <v>0</v>
      </c>
      <c r="P2252" s="138">
        <v>0</v>
      </c>
      <c r="Q2252" s="138">
        <v>0</v>
      </c>
      <c r="R2252" s="139"/>
      <c r="S2252" s="138">
        <v>0</v>
      </c>
      <c r="T2252" s="139"/>
      <c r="U2252" s="138">
        <v>0</v>
      </c>
      <c r="V2252" s="138">
        <v>0</v>
      </c>
      <c r="W2252" s="138">
        <v>0</v>
      </c>
      <c r="X2252" s="138">
        <v>0</v>
      </c>
      <c r="Y2252" s="138">
        <v>0</v>
      </c>
      <c r="Z2252" s="139"/>
      <c r="AA2252" s="138">
        <v>0</v>
      </c>
      <c r="AB2252" s="131">
        <v>0</v>
      </c>
    </row>
    <row r="2253" spans="1:28" ht="15" customHeight="1" x14ac:dyDescent="0.25">
      <c r="A2253" s="129" t="str">
        <f>B2253&amp;"-"&amp;COUNTIF($B$3:B2253,B2253)</f>
        <v>610-44</v>
      </c>
      <c r="B2253" s="130">
        <v>610</v>
      </c>
      <c r="C2253" s="130" t="s">
        <v>99</v>
      </c>
      <c r="D2253" s="137">
        <v>49106</v>
      </c>
      <c r="E2253" s="138">
        <v>1</v>
      </c>
      <c r="F2253" s="138">
        <v>0</v>
      </c>
      <c r="G2253" s="138">
        <v>0</v>
      </c>
      <c r="H2253" s="138">
        <v>0.61</v>
      </c>
      <c r="I2253" s="138">
        <v>0</v>
      </c>
      <c r="J2253" s="138">
        <v>0</v>
      </c>
      <c r="K2253" s="138">
        <v>0</v>
      </c>
      <c r="L2253" s="139"/>
      <c r="M2253" s="138">
        <v>1</v>
      </c>
      <c r="N2253" s="139"/>
      <c r="O2253" s="138">
        <v>0</v>
      </c>
      <c r="P2253" s="138">
        <v>0</v>
      </c>
      <c r="Q2253" s="138">
        <v>0</v>
      </c>
      <c r="R2253" s="139"/>
      <c r="S2253" s="138">
        <v>0</v>
      </c>
      <c r="T2253" s="139"/>
      <c r="U2253" s="138">
        <v>0</v>
      </c>
      <c r="V2253" s="138">
        <v>0</v>
      </c>
      <c r="W2253" s="138">
        <v>0</v>
      </c>
      <c r="X2253" s="138">
        <v>0</v>
      </c>
      <c r="Y2253" s="138">
        <v>0</v>
      </c>
      <c r="Z2253" s="139"/>
      <c r="AA2253" s="138">
        <v>0</v>
      </c>
      <c r="AB2253" s="131">
        <v>0</v>
      </c>
    </row>
    <row r="2254" spans="1:28" ht="15" customHeight="1" x14ac:dyDescent="0.25">
      <c r="A2254" s="129" t="str">
        <f>B2254&amp;"-"&amp;COUNTIF($B$3:B2254,B2254)</f>
        <v>610-45</v>
      </c>
      <c r="B2254" s="130">
        <v>610</v>
      </c>
      <c r="C2254" s="130" t="s">
        <v>99</v>
      </c>
      <c r="D2254" s="137">
        <v>45070</v>
      </c>
      <c r="E2254" s="138">
        <v>0.04</v>
      </c>
      <c r="F2254" s="138">
        <v>0</v>
      </c>
      <c r="G2254" s="138">
        <v>0.04</v>
      </c>
      <c r="H2254" s="138">
        <v>0</v>
      </c>
      <c r="I2254" s="138">
        <v>0</v>
      </c>
      <c r="J2254" s="138">
        <v>0</v>
      </c>
      <c r="K2254" s="138">
        <v>0</v>
      </c>
      <c r="L2254" s="139"/>
      <c r="M2254" s="138">
        <v>0.04</v>
      </c>
      <c r="N2254" s="139"/>
      <c r="O2254" s="138">
        <v>0</v>
      </c>
      <c r="P2254" s="138">
        <v>0</v>
      </c>
      <c r="Q2254" s="138">
        <v>0</v>
      </c>
      <c r="R2254" s="139"/>
      <c r="S2254" s="138">
        <v>0</v>
      </c>
      <c r="T2254" s="139"/>
      <c r="U2254" s="138">
        <v>0</v>
      </c>
      <c r="V2254" s="138">
        <v>0</v>
      </c>
      <c r="W2254" s="138">
        <v>0</v>
      </c>
      <c r="X2254" s="138">
        <v>0</v>
      </c>
      <c r="Y2254" s="138">
        <v>0</v>
      </c>
      <c r="Z2254" s="139"/>
      <c r="AA2254" s="138">
        <v>0</v>
      </c>
      <c r="AB2254" s="131">
        <v>0</v>
      </c>
    </row>
    <row r="2255" spans="1:28" ht="15" customHeight="1" x14ac:dyDescent="0.25">
      <c r="A2255" s="129" t="str">
        <f>B2255&amp;"-"&amp;COUNTIF($B$3:B2255,B2255)</f>
        <v>610-46</v>
      </c>
      <c r="B2255" s="130">
        <v>610</v>
      </c>
      <c r="C2255" s="130" t="s">
        <v>99</v>
      </c>
      <c r="D2255" s="137">
        <v>45112</v>
      </c>
      <c r="E2255" s="138">
        <v>0.42</v>
      </c>
      <c r="F2255" s="138">
        <v>0</v>
      </c>
      <c r="G2255" s="138">
        <v>0.42</v>
      </c>
      <c r="H2255" s="138">
        <v>0</v>
      </c>
      <c r="I2255" s="138">
        <v>0</v>
      </c>
      <c r="J2255" s="138">
        <v>0</v>
      </c>
      <c r="K2255" s="138">
        <v>0</v>
      </c>
      <c r="L2255" s="139"/>
      <c r="M2255" s="138">
        <v>0.42</v>
      </c>
      <c r="N2255" s="139"/>
      <c r="O2255" s="138">
        <v>0</v>
      </c>
      <c r="P2255" s="138">
        <v>0</v>
      </c>
      <c r="Q2255" s="138">
        <v>0</v>
      </c>
      <c r="R2255" s="139"/>
      <c r="S2255" s="138">
        <v>0</v>
      </c>
      <c r="T2255" s="139"/>
      <c r="U2255" s="138">
        <v>0</v>
      </c>
      <c r="V2255" s="138">
        <v>0</v>
      </c>
      <c r="W2255" s="138">
        <v>0</v>
      </c>
      <c r="X2255" s="138">
        <v>0</v>
      </c>
      <c r="Y2255" s="138">
        <v>0</v>
      </c>
      <c r="Z2255" s="139"/>
      <c r="AA2255" s="138">
        <v>0</v>
      </c>
      <c r="AB2255" s="131">
        <v>0</v>
      </c>
    </row>
    <row r="2256" spans="1:28" ht="15" customHeight="1" x14ac:dyDescent="0.25">
      <c r="A2256" s="129" t="str">
        <f>B2256&amp;"-"&amp;COUNTIF($B$3:B2256,B2256)</f>
        <v>610-47</v>
      </c>
      <c r="B2256" s="130">
        <v>610</v>
      </c>
      <c r="C2256" s="130" t="s">
        <v>99</v>
      </c>
      <c r="D2256" s="137">
        <v>45120</v>
      </c>
      <c r="E2256" s="138">
        <v>0.57999999999999996</v>
      </c>
      <c r="F2256" s="138">
        <v>0</v>
      </c>
      <c r="G2256" s="138">
        <v>0</v>
      </c>
      <c r="H2256" s="138">
        <v>0</v>
      </c>
      <c r="I2256" s="138">
        <v>0</v>
      </c>
      <c r="J2256" s="138">
        <v>0</v>
      </c>
      <c r="K2256" s="138">
        <v>0</v>
      </c>
      <c r="L2256" s="139"/>
      <c r="M2256" s="138">
        <v>0.57999999999999996</v>
      </c>
      <c r="N2256" s="139"/>
      <c r="O2256" s="138">
        <v>0</v>
      </c>
      <c r="P2256" s="138">
        <v>0</v>
      </c>
      <c r="Q2256" s="138">
        <v>0</v>
      </c>
      <c r="R2256" s="139"/>
      <c r="S2256" s="138">
        <v>0</v>
      </c>
      <c r="T2256" s="139"/>
      <c r="U2256" s="138">
        <v>0</v>
      </c>
      <c r="V2256" s="138">
        <v>0</v>
      </c>
      <c r="W2256" s="138">
        <v>0</v>
      </c>
      <c r="X2256" s="138">
        <v>0</v>
      </c>
      <c r="Y2256" s="138">
        <v>0</v>
      </c>
      <c r="Z2256" s="139"/>
      <c r="AA2256" s="138">
        <v>0</v>
      </c>
      <c r="AB2256" s="131">
        <v>0</v>
      </c>
    </row>
    <row r="2257" spans="1:28" ht="15" customHeight="1" x14ac:dyDescent="0.25">
      <c r="A2257" s="129" t="str">
        <f>B2257&amp;"-"&amp;COUNTIF($B$3:B2257,B2257)</f>
        <v>610-48</v>
      </c>
      <c r="B2257" s="130">
        <v>610</v>
      </c>
      <c r="C2257" s="130" t="s">
        <v>99</v>
      </c>
      <c r="D2257" s="137">
        <v>45138</v>
      </c>
      <c r="E2257" s="138">
        <v>0.08</v>
      </c>
      <c r="F2257" s="138">
        <v>0</v>
      </c>
      <c r="G2257" s="138">
        <v>0</v>
      </c>
      <c r="H2257" s="138">
        <v>0</v>
      </c>
      <c r="I2257" s="138">
        <v>0</v>
      </c>
      <c r="J2257" s="138">
        <v>0</v>
      </c>
      <c r="K2257" s="138">
        <v>0</v>
      </c>
      <c r="L2257" s="139"/>
      <c r="M2257" s="138">
        <v>0.08</v>
      </c>
      <c r="N2257" s="139"/>
      <c r="O2257" s="138">
        <v>0</v>
      </c>
      <c r="P2257" s="138">
        <v>0</v>
      </c>
      <c r="Q2257" s="138">
        <v>0</v>
      </c>
      <c r="R2257" s="139"/>
      <c r="S2257" s="138">
        <v>0</v>
      </c>
      <c r="T2257" s="139"/>
      <c r="U2257" s="138">
        <v>0</v>
      </c>
      <c r="V2257" s="138">
        <v>0</v>
      </c>
      <c r="W2257" s="138">
        <v>0</v>
      </c>
      <c r="X2257" s="138">
        <v>0</v>
      </c>
      <c r="Y2257" s="138">
        <v>0</v>
      </c>
      <c r="Z2257" s="139"/>
      <c r="AA2257" s="138">
        <v>0</v>
      </c>
      <c r="AB2257" s="131">
        <v>0</v>
      </c>
    </row>
    <row r="2258" spans="1:28" ht="15" customHeight="1" x14ac:dyDescent="0.25">
      <c r="A2258" s="129" t="str">
        <f>B2258&amp;"-"&amp;COUNTIF($B$3:B2258,B2258)</f>
        <v>610-49</v>
      </c>
      <c r="B2258" s="130">
        <v>610</v>
      </c>
      <c r="C2258" s="130" t="s">
        <v>99</v>
      </c>
      <c r="D2258" s="137">
        <v>45153</v>
      </c>
      <c r="E2258" s="138">
        <v>0.57999999999999996</v>
      </c>
      <c r="F2258" s="138">
        <v>0</v>
      </c>
      <c r="G2258" s="138">
        <v>0</v>
      </c>
      <c r="H2258" s="138">
        <v>0</v>
      </c>
      <c r="I2258" s="138">
        <v>0</v>
      </c>
      <c r="J2258" s="138">
        <v>0</v>
      </c>
      <c r="K2258" s="138">
        <v>0</v>
      </c>
      <c r="L2258" s="139"/>
      <c r="M2258" s="138">
        <v>0.57999999999999996</v>
      </c>
      <c r="N2258" s="139"/>
      <c r="O2258" s="138">
        <v>0</v>
      </c>
      <c r="P2258" s="138">
        <v>0</v>
      </c>
      <c r="Q2258" s="138">
        <v>0</v>
      </c>
      <c r="R2258" s="139"/>
      <c r="S2258" s="138">
        <v>0</v>
      </c>
      <c r="T2258" s="139"/>
      <c r="U2258" s="138">
        <v>0</v>
      </c>
      <c r="V2258" s="138">
        <v>0</v>
      </c>
      <c r="W2258" s="138">
        <v>0</v>
      </c>
      <c r="X2258" s="138">
        <v>0</v>
      </c>
      <c r="Y2258" s="138">
        <v>0</v>
      </c>
      <c r="Z2258" s="139"/>
      <c r="AA2258" s="138">
        <v>0</v>
      </c>
      <c r="AB2258" s="131">
        <v>0</v>
      </c>
    </row>
    <row r="2259" spans="1:28" ht="15" customHeight="1" x14ac:dyDescent="0.25">
      <c r="A2259" s="129" t="str">
        <f>B2259&amp;"-"&amp;COUNTIF($B$3:B2259,B2259)</f>
        <v>610-50</v>
      </c>
      <c r="B2259" s="130">
        <v>610</v>
      </c>
      <c r="C2259" s="130" t="s">
        <v>99</v>
      </c>
      <c r="D2259" s="137">
        <v>49544</v>
      </c>
      <c r="E2259" s="138">
        <v>0.84</v>
      </c>
      <c r="F2259" s="138">
        <v>0</v>
      </c>
      <c r="G2259" s="138">
        <v>0</v>
      </c>
      <c r="H2259" s="138">
        <v>0</v>
      </c>
      <c r="I2259" s="138">
        <v>0</v>
      </c>
      <c r="J2259" s="138">
        <v>0</v>
      </c>
      <c r="K2259" s="138">
        <v>0</v>
      </c>
      <c r="L2259" s="139"/>
      <c r="M2259" s="138">
        <v>0.84</v>
      </c>
      <c r="N2259" s="139"/>
      <c r="O2259" s="138">
        <v>0</v>
      </c>
      <c r="P2259" s="138">
        <v>0</v>
      </c>
      <c r="Q2259" s="138">
        <v>0</v>
      </c>
      <c r="R2259" s="139"/>
      <c r="S2259" s="138">
        <v>0</v>
      </c>
      <c r="T2259" s="139"/>
      <c r="U2259" s="138">
        <v>0</v>
      </c>
      <c r="V2259" s="138">
        <v>0</v>
      </c>
      <c r="W2259" s="138">
        <v>0</v>
      </c>
      <c r="X2259" s="138">
        <v>0</v>
      </c>
      <c r="Y2259" s="138">
        <v>0</v>
      </c>
      <c r="Z2259" s="139"/>
      <c r="AA2259" s="138">
        <v>0</v>
      </c>
      <c r="AB2259" s="131">
        <v>0</v>
      </c>
    </row>
    <row r="2260" spans="1:28" ht="15" customHeight="1" x14ac:dyDescent="0.25">
      <c r="A2260" s="129" t="str">
        <f>B2260&amp;"-"&amp;COUNTIF($B$3:B2260,B2260)</f>
        <v>610-51</v>
      </c>
      <c r="B2260" s="130">
        <v>610</v>
      </c>
      <c r="C2260" s="130" t="s">
        <v>99</v>
      </c>
      <c r="D2260" s="137"/>
      <c r="E2260" s="138">
        <v>0</v>
      </c>
      <c r="F2260" s="138">
        <v>0</v>
      </c>
      <c r="G2260" s="138">
        <v>0</v>
      </c>
      <c r="H2260" s="138">
        <v>0</v>
      </c>
      <c r="I2260" s="138">
        <v>0</v>
      </c>
      <c r="J2260" s="138">
        <v>0</v>
      </c>
      <c r="K2260" s="138">
        <v>0</v>
      </c>
      <c r="L2260" s="139"/>
      <c r="M2260" s="138">
        <v>0</v>
      </c>
      <c r="N2260" s="139"/>
      <c r="O2260" s="138">
        <v>0</v>
      </c>
      <c r="P2260" s="138">
        <v>0</v>
      </c>
      <c r="Q2260" s="138">
        <v>0</v>
      </c>
      <c r="R2260" s="139"/>
      <c r="S2260" s="138">
        <v>0</v>
      </c>
      <c r="T2260" s="139"/>
      <c r="U2260" s="138">
        <v>0</v>
      </c>
      <c r="V2260" s="138">
        <v>0</v>
      </c>
      <c r="W2260" s="138">
        <v>0</v>
      </c>
      <c r="X2260" s="138">
        <v>0</v>
      </c>
      <c r="Y2260" s="138">
        <v>0</v>
      </c>
      <c r="Z2260" s="139"/>
      <c r="AA2260" s="138">
        <v>0</v>
      </c>
      <c r="AB2260" s="131">
        <v>0</v>
      </c>
    </row>
    <row r="2261" spans="1:28" ht="15" customHeight="1" x14ac:dyDescent="0.25">
      <c r="A2261" s="129" t="str">
        <f>B2261&amp;"-"&amp;COUNTIF($B$3:B2261,B2261)</f>
        <v>610-52</v>
      </c>
      <c r="B2261" s="130">
        <v>610</v>
      </c>
      <c r="C2261" s="130" t="s">
        <v>99</v>
      </c>
      <c r="D2261" s="137"/>
      <c r="E2261" s="138">
        <v>0</v>
      </c>
      <c r="F2261" s="138">
        <v>0</v>
      </c>
      <c r="G2261" s="138">
        <v>0</v>
      </c>
      <c r="H2261" s="138">
        <v>0</v>
      </c>
      <c r="I2261" s="138">
        <v>0</v>
      </c>
      <c r="J2261" s="138">
        <v>0</v>
      </c>
      <c r="K2261" s="138">
        <v>0</v>
      </c>
      <c r="L2261" s="139"/>
      <c r="M2261" s="138">
        <v>0</v>
      </c>
      <c r="N2261" s="139"/>
      <c r="O2261" s="138">
        <v>0</v>
      </c>
      <c r="P2261" s="138">
        <v>0</v>
      </c>
      <c r="Q2261" s="138">
        <v>0</v>
      </c>
      <c r="R2261" s="139"/>
      <c r="S2261" s="138">
        <v>0</v>
      </c>
      <c r="T2261" s="139"/>
      <c r="U2261" s="138">
        <v>0</v>
      </c>
      <c r="V2261" s="138">
        <v>0</v>
      </c>
      <c r="W2261" s="138">
        <v>0</v>
      </c>
      <c r="X2261" s="138">
        <v>0</v>
      </c>
      <c r="Y2261" s="138">
        <v>0</v>
      </c>
      <c r="Z2261" s="139"/>
      <c r="AA2261" s="138">
        <v>0</v>
      </c>
      <c r="AB2261" s="131">
        <v>0</v>
      </c>
    </row>
    <row r="2262" spans="1:28" ht="15" customHeight="1" x14ac:dyDescent="0.25">
      <c r="A2262" s="129" t="str">
        <f>B2262&amp;"-"&amp;COUNTIF($B$3:B2262,B2262)</f>
        <v>610-53</v>
      </c>
      <c r="B2262" s="130">
        <v>610</v>
      </c>
      <c r="C2262" s="130" t="s">
        <v>99</v>
      </c>
      <c r="D2262" s="137"/>
      <c r="E2262" s="138">
        <v>0</v>
      </c>
      <c r="F2262" s="138">
        <v>0</v>
      </c>
      <c r="G2262" s="138">
        <v>0</v>
      </c>
      <c r="H2262" s="138">
        <v>0</v>
      </c>
      <c r="I2262" s="138">
        <v>0</v>
      </c>
      <c r="J2262" s="138">
        <v>0</v>
      </c>
      <c r="K2262" s="138">
        <v>0</v>
      </c>
      <c r="L2262" s="139"/>
      <c r="M2262" s="138">
        <v>0</v>
      </c>
      <c r="N2262" s="139"/>
      <c r="O2262" s="138">
        <v>0</v>
      </c>
      <c r="P2262" s="138">
        <v>0</v>
      </c>
      <c r="Q2262" s="138">
        <v>0</v>
      </c>
      <c r="R2262" s="139"/>
      <c r="S2262" s="138">
        <v>0</v>
      </c>
      <c r="T2262" s="139"/>
      <c r="U2262" s="138">
        <v>0</v>
      </c>
      <c r="V2262" s="138">
        <v>0</v>
      </c>
      <c r="W2262" s="138">
        <v>0</v>
      </c>
      <c r="X2262" s="138">
        <v>0</v>
      </c>
      <c r="Y2262" s="138">
        <v>0</v>
      </c>
      <c r="Z2262" s="139"/>
      <c r="AA2262" s="138">
        <v>0</v>
      </c>
      <c r="AB2262" s="131">
        <v>0</v>
      </c>
    </row>
    <row r="2263" spans="1:28" ht="15" customHeight="1" x14ac:dyDescent="0.25">
      <c r="A2263" s="129" t="str">
        <f>B2263&amp;"-"&amp;COUNTIF($B$3:B2263,B2263)</f>
        <v>610-54</v>
      </c>
      <c r="B2263" s="130">
        <v>610</v>
      </c>
      <c r="C2263" s="130" t="s">
        <v>99</v>
      </c>
      <c r="D2263" s="137"/>
      <c r="E2263" s="138">
        <v>0</v>
      </c>
      <c r="F2263" s="138">
        <v>0</v>
      </c>
      <c r="G2263" s="138">
        <v>0</v>
      </c>
      <c r="H2263" s="138">
        <v>0</v>
      </c>
      <c r="I2263" s="138">
        <v>0</v>
      </c>
      <c r="J2263" s="138">
        <v>0</v>
      </c>
      <c r="K2263" s="138">
        <v>0</v>
      </c>
      <c r="L2263" s="139"/>
      <c r="M2263" s="138">
        <v>0</v>
      </c>
      <c r="N2263" s="139"/>
      <c r="O2263" s="138">
        <v>0</v>
      </c>
      <c r="P2263" s="138">
        <v>0</v>
      </c>
      <c r="Q2263" s="138">
        <v>0</v>
      </c>
      <c r="R2263" s="139"/>
      <c r="S2263" s="138">
        <v>0</v>
      </c>
      <c r="T2263" s="139"/>
      <c r="U2263" s="138">
        <v>0</v>
      </c>
      <c r="V2263" s="138">
        <v>0</v>
      </c>
      <c r="W2263" s="138">
        <v>0</v>
      </c>
      <c r="X2263" s="138">
        <v>0</v>
      </c>
      <c r="Y2263" s="138">
        <v>0</v>
      </c>
      <c r="Z2263" s="139"/>
      <c r="AA2263" s="138">
        <v>0</v>
      </c>
      <c r="AB2263" s="131">
        <v>0</v>
      </c>
    </row>
    <row r="2264" spans="1:28" ht="15" customHeight="1" x14ac:dyDescent="0.25">
      <c r="A2264" s="129" t="str">
        <f>B2264&amp;"-"&amp;COUNTIF($B$3:B2264,B2264)</f>
        <v>610-55</v>
      </c>
      <c r="B2264" s="130">
        <v>610</v>
      </c>
      <c r="C2264" s="130" t="s">
        <v>99</v>
      </c>
      <c r="D2264" s="137"/>
      <c r="E2264" s="138">
        <v>0</v>
      </c>
      <c r="F2264" s="138">
        <v>0</v>
      </c>
      <c r="G2264" s="138">
        <v>0</v>
      </c>
      <c r="H2264" s="138">
        <v>0</v>
      </c>
      <c r="I2264" s="138">
        <v>0</v>
      </c>
      <c r="J2264" s="138">
        <v>0</v>
      </c>
      <c r="K2264" s="138">
        <v>0</v>
      </c>
      <c r="L2264" s="139"/>
      <c r="M2264" s="138">
        <v>0</v>
      </c>
      <c r="N2264" s="139"/>
      <c r="O2264" s="138">
        <v>0</v>
      </c>
      <c r="P2264" s="138">
        <v>0</v>
      </c>
      <c r="Q2264" s="138">
        <v>0</v>
      </c>
      <c r="R2264" s="139"/>
      <c r="S2264" s="138">
        <v>0</v>
      </c>
      <c r="T2264" s="139"/>
      <c r="U2264" s="138">
        <v>0</v>
      </c>
      <c r="V2264" s="138">
        <v>0</v>
      </c>
      <c r="W2264" s="138">
        <v>0</v>
      </c>
      <c r="X2264" s="138">
        <v>0</v>
      </c>
      <c r="Y2264" s="138">
        <v>0</v>
      </c>
      <c r="Z2264" s="139"/>
      <c r="AA2264" s="138">
        <v>0</v>
      </c>
      <c r="AB2264" s="131">
        <v>0</v>
      </c>
    </row>
    <row r="2265" spans="1:28" ht="15" customHeight="1" x14ac:dyDescent="0.25">
      <c r="A2265" s="129" t="str">
        <f>B2265&amp;"-"&amp;COUNTIF($B$3:B2265,B2265)</f>
        <v>610-56</v>
      </c>
      <c r="B2265" s="130">
        <v>610</v>
      </c>
      <c r="C2265" s="130" t="s">
        <v>99</v>
      </c>
      <c r="D2265" s="137"/>
      <c r="E2265" s="138">
        <v>0</v>
      </c>
      <c r="F2265" s="138">
        <v>0</v>
      </c>
      <c r="G2265" s="138">
        <v>0</v>
      </c>
      <c r="H2265" s="138">
        <v>0</v>
      </c>
      <c r="I2265" s="138">
        <v>0</v>
      </c>
      <c r="J2265" s="138">
        <v>0</v>
      </c>
      <c r="K2265" s="138">
        <v>0</v>
      </c>
      <c r="L2265" s="139"/>
      <c r="M2265" s="138">
        <v>0</v>
      </c>
      <c r="N2265" s="139"/>
      <c r="O2265" s="138">
        <v>0</v>
      </c>
      <c r="P2265" s="138">
        <v>0</v>
      </c>
      <c r="Q2265" s="138">
        <v>0</v>
      </c>
      <c r="R2265" s="139"/>
      <c r="S2265" s="138">
        <v>0</v>
      </c>
      <c r="T2265" s="139"/>
      <c r="U2265" s="138">
        <v>0</v>
      </c>
      <c r="V2265" s="138">
        <v>0</v>
      </c>
      <c r="W2265" s="138">
        <v>0</v>
      </c>
      <c r="X2265" s="138">
        <v>0</v>
      </c>
      <c r="Y2265" s="138">
        <v>0</v>
      </c>
      <c r="Z2265" s="139"/>
      <c r="AA2265" s="138">
        <v>0</v>
      </c>
      <c r="AB2265" s="131">
        <v>0</v>
      </c>
    </row>
    <row r="2266" spans="1:28" ht="15" customHeight="1" x14ac:dyDescent="0.25">
      <c r="A2266" s="129" t="str">
        <f>B2266&amp;"-"&amp;COUNTIF($B$3:B2266,B2266)</f>
        <v>610-57</v>
      </c>
      <c r="B2266" s="130">
        <v>610</v>
      </c>
      <c r="C2266" s="130" t="s">
        <v>99</v>
      </c>
      <c r="D2266" s="137"/>
      <c r="E2266" s="138">
        <v>0</v>
      </c>
      <c r="F2266" s="138">
        <v>0</v>
      </c>
      <c r="G2266" s="138">
        <v>0</v>
      </c>
      <c r="H2266" s="138">
        <v>0</v>
      </c>
      <c r="I2266" s="138">
        <v>0</v>
      </c>
      <c r="J2266" s="138">
        <v>0</v>
      </c>
      <c r="K2266" s="138">
        <v>0</v>
      </c>
      <c r="L2266" s="139"/>
      <c r="M2266" s="138">
        <v>0</v>
      </c>
      <c r="N2266" s="139"/>
      <c r="O2266" s="138">
        <v>0</v>
      </c>
      <c r="P2266" s="138">
        <v>0</v>
      </c>
      <c r="Q2266" s="138">
        <v>0</v>
      </c>
      <c r="R2266" s="139"/>
      <c r="S2266" s="138">
        <v>0</v>
      </c>
      <c r="T2266" s="139"/>
      <c r="U2266" s="138">
        <v>0</v>
      </c>
      <c r="V2266" s="138">
        <v>0</v>
      </c>
      <c r="W2266" s="138">
        <v>0</v>
      </c>
      <c r="X2266" s="138">
        <v>0</v>
      </c>
      <c r="Y2266" s="138">
        <v>0</v>
      </c>
      <c r="Z2266" s="139"/>
      <c r="AA2266" s="138">
        <v>0</v>
      </c>
      <c r="AB2266" s="131">
        <v>0</v>
      </c>
    </row>
    <row r="2267" spans="1:28" ht="15" customHeight="1" x14ac:dyDescent="0.25">
      <c r="A2267" s="129" t="str">
        <f>B2267&amp;"-"&amp;COUNTIF($B$3:B2267,B2267)</f>
        <v>610-58</v>
      </c>
      <c r="B2267" s="130">
        <v>610</v>
      </c>
      <c r="C2267" s="130" t="s">
        <v>99</v>
      </c>
      <c r="D2267" s="137"/>
      <c r="E2267" s="138">
        <v>0</v>
      </c>
      <c r="F2267" s="138">
        <v>0</v>
      </c>
      <c r="G2267" s="138">
        <v>0</v>
      </c>
      <c r="H2267" s="138">
        <v>0</v>
      </c>
      <c r="I2267" s="138">
        <v>0</v>
      </c>
      <c r="J2267" s="138">
        <v>0</v>
      </c>
      <c r="K2267" s="138">
        <v>0</v>
      </c>
      <c r="L2267" s="139"/>
      <c r="M2267" s="138">
        <v>0</v>
      </c>
      <c r="N2267" s="139"/>
      <c r="O2267" s="138">
        <v>0</v>
      </c>
      <c r="P2267" s="138">
        <v>0</v>
      </c>
      <c r="Q2267" s="138">
        <v>0</v>
      </c>
      <c r="R2267" s="139"/>
      <c r="S2267" s="138">
        <v>0</v>
      </c>
      <c r="T2267" s="139"/>
      <c r="U2267" s="138">
        <v>0</v>
      </c>
      <c r="V2267" s="138">
        <v>0</v>
      </c>
      <c r="W2267" s="138">
        <v>0</v>
      </c>
      <c r="X2267" s="138">
        <v>0</v>
      </c>
      <c r="Y2267" s="138">
        <v>0</v>
      </c>
      <c r="Z2267" s="139"/>
      <c r="AA2267" s="138">
        <v>0</v>
      </c>
      <c r="AB2267" s="131">
        <v>0</v>
      </c>
    </row>
    <row r="2268" spans="1:28" ht="15" customHeight="1" x14ac:dyDescent="0.25">
      <c r="A2268" s="129" t="str">
        <f>B2268&amp;"-"&amp;COUNTIF($B$3:B2268,B2268)</f>
        <v>610-59</v>
      </c>
      <c r="B2268" s="130">
        <v>610</v>
      </c>
      <c r="C2268" s="130" t="s">
        <v>99</v>
      </c>
      <c r="D2268" s="137"/>
      <c r="E2268" s="138">
        <v>0</v>
      </c>
      <c r="F2268" s="138">
        <v>0</v>
      </c>
      <c r="G2268" s="138">
        <v>0</v>
      </c>
      <c r="H2268" s="138">
        <v>0</v>
      </c>
      <c r="I2268" s="138">
        <v>0</v>
      </c>
      <c r="J2268" s="138">
        <v>0</v>
      </c>
      <c r="K2268" s="138">
        <v>0</v>
      </c>
      <c r="L2268" s="139"/>
      <c r="M2268" s="138">
        <v>0</v>
      </c>
      <c r="N2268" s="139"/>
      <c r="O2268" s="138">
        <v>0</v>
      </c>
      <c r="P2268" s="138">
        <v>0</v>
      </c>
      <c r="Q2268" s="138">
        <v>0</v>
      </c>
      <c r="R2268" s="139"/>
      <c r="S2268" s="138">
        <v>0</v>
      </c>
      <c r="T2268" s="139"/>
      <c r="U2268" s="138">
        <v>0</v>
      </c>
      <c r="V2268" s="138">
        <v>0</v>
      </c>
      <c r="W2268" s="138">
        <v>0</v>
      </c>
      <c r="X2268" s="138">
        <v>0</v>
      </c>
      <c r="Y2268" s="138">
        <v>0</v>
      </c>
      <c r="Z2268" s="139"/>
      <c r="AA2268" s="138">
        <v>0</v>
      </c>
      <c r="AB2268" s="131">
        <v>0</v>
      </c>
    </row>
    <row r="2269" spans="1:28" ht="15" customHeight="1" x14ac:dyDescent="0.25">
      <c r="A2269" s="129" t="str">
        <f>B2269&amp;"-"&amp;COUNTIF($B$3:B2269,B2269)</f>
        <v>610-60</v>
      </c>
      <c r="B2269" s="130">
        <v>610</v>
      </c>
      <c r="C2269" s="130" t="s">
        <v>99</v>
      </c>
      <c r="D2269" s="137"/>
      <c r="E2269" s="138">
        <v>0</v>
      </c>
      <c r="F2269" s="138">
        <v>0</v>
      </c>
      <c r="G2269" s="138">
        <v>0</v>
      </c>
      <c r="H2269" s="138">
        <v>0</v>
      </c>
      <c r="I2269" s="138">
        <v>0</v>
      </c>
      <c r="J2269" s="138">
        <v>0</v>
      </c>
      <c r="K2269" s="138">
        <v>0</v>
      </c>
      <c r="L2269" s="139"/>
      <c r="M2269" s="138">
        <v>0</v>
      </c>
      <c r="N2269" s="139"/>
      <c r="O2269" s="138">
        <v>0</v>
      </c>
      <c r="P2269" s="138">
        <v>0</v>
      </c>
      <c r="Q2269" s="138">
        <v>0</v>
      </c>
      <c r="R2269" s="139"/>
      <c r="S2269" s="138">
        <v>0</v>
      </c>
      <c r="T2269" s="139"/>
      <c r="U2269" s="138">
        <v>0</v>
      </c>
      <c r="V2269" s="138">
        <v>0</v>
      </c>
      <c r="W2269" s="138">
        <v>0</v>
      </c>
      <c r="X2269" s="138">
        <v>0</v>
      </c>
      <c r="Y2269" s="138">
        <v>0</v>
      </c>
      <c r="Z2269" s="139"/>
      <c r="AA2269" s="138">
        <v>0</v>
      </c>
      <c r="AB2269" s="131">
        <v>0</v>
      </c>
    </row>
    <row r="2270" spans="1:28" ht="15" customHeight="1" x14ac:dyDescent="0.25">
      <c r="A2270" s="129" t="str">
        <f>B2270&amp;"-"&amp;COUNTIF($B$3:B2270,B2270)</f>
        <v>610-61</v>
      </c>
      <c r="B2270" s="130">
        <v>610</v>
      </c>
      <c r="C2270" s="130" t="s">
        <v>99</v>
      </c>
      <c r="D2270" s="137"/>
      <c r="E2270" s="138">
        <v>0</v>
      </c>
      <c r="F2270" s="138">
        <v>0</v>
      </c>
      <c r="G2270" s="138">
        <v>0</v>
      </c>
      <c r="H2270" s="138">
        <v>0</v>
      </c>
      <c r="I2270" s="138">
        <v>0</v>
      </c>
      <c r="J2270" s="138">
        <v>0</v>
      </c>
      <c r="K2270" s="138">
        <v>0</v>
      </c>
      <c r="L2270" s="139"/>
      <c r="M2270" s="138">
        <v>0</v>
      </c>
      <c r="N2270" s="139"/>
      <c r="O2270" s="138">
        <v>0</v>
      </c>
      <c r="P2270" s="138">
        <v>0</v>
      </c>
      <c r="Q2270" s="138">
        <v>0</v>
      </c>
      <c r="R2270" s="139"/>
      <c r="S2270" s="138">
        <v>0</v>
      </c>
      <c r="T2270" s="139"/>
      <c r="U2270" s="138">
        <v>0</v>
      </c>
      <c r="V2270" s="138">
        <v>0</v>
      </c>
      <c r="W2270" s="138">
        <v>0</v>
      </c>
      <c r="X2270" s="138">
        <v>0</v>
      </c>
      <c r="Y2270" s="138">
        <v>0</v>
      </c>
      <c r="Z2270" s="139"/>
      <c r="AA2270" s="138">
        <v>0</v>
      </c>
      <c r="AB2270" s="131">
        <v>0</v>
      </c>
    </row>
    <row r="2271" spans="1:28" ht="15" customHeight="1" x14ac:dyDescent="0.25">
      <c r="A2271" s="129" t="str">
        <f>B2271&amp;"-"&amp;COUNTIF($B$3:B2271,B2271)</f>
        <v>613-1</v>
      </c>
      <c r="B2271" s="130">
        <v>613</v>
      </c>
      <c r="C2271" s="130" t="s">
        <v>100</v>
      </c>
      <c r="D2271" s="137">
        <v>45757</v>
      </c>
      <c r="E2271" s="138">
        <v>1</v>
      </c>
      <c r="F2271" s="138">
        <v>0</v>
      </c>
      <c r="G2271" s="138">
        <v>0</v>
      </c>
      <c r="H2271" s="138">
        <v>0</v>
      </c>
      <c r="I2271" s="138">
        <v>0</v>
      </c>
      <c r="J2271" s="138">
        <v>0</v>
      </c>
      <c r="K2271" s="138">
        <v>0</v>
      </c>
      <c r="L2271" s="139"/>
      <c r="M2271" s="138">
        <v>1</v>
      </c>
      <c r="N2271" s="139"/>
      <c r="O2271" s="138">
        <v>0</v>
      </c>
      <c r="P2271" s="138">
        <v>0</v>
      </c>
      <c r="Q2271" s="138">
        <v>0</v>
      </c>
      <c r="R2271" s="139"/>
      <c r="S2271" s="138">
        <v>1</v>
      </c>
      <c r="T2271" s="139"/>
      <c r="U2271" s="138">
        <v>0</v>
      </c>
      <c r="V2271" s="138">
        <v>0</v>
      </c>
      <c r="W2271" s="138">
        <v>0</v>
      </c>
      <c r="X2271" s="138">
        <v>0</v>
      </c>
      <c r="Y2271" s="138">
        <v>0</v>
      </c>
      <c r="Z2271" s="139"/>
      <c r="AA2271" s="138">
        <v>0</v>
      </c>
      <c r="AB2271" s="131">
        <v>0</v>
      </c>
    </row>
    <row r="2272" spans="1:28" ht="15" customHeight="1" x14ac:dyDescent="0.25">
      <c r="A2272" s="129" t="str">
        <f>B2272&amp;"-"&amp;COUNTIF($B$3:B2272,B2272)</f>
        <v>613-2</v>
      </c>
      <c r="B2272" s="130">
        <v>613</v>
      </c>
      <c r="C2272" s="130" t="s">
        <v>100</v>
      </c>
      <c r="D2272" s="137">
        <v>45765</v>
      </c>
      <c r="E2272" s="138">
        <v>5</v>
      </c>
      <c r="F2272" s="138">
        <v>0.28999999999999998</v>
      </c>
      <c r="G2272" s="138">
        <v>0</v>
      </c>
      <c r="H2272" s="138">
        <v>0</v>
      </c>
      <c r="I2272" s="138">
        <v>0</v>
      </c>
      <c r="J2272" s="138">
        <v>0</v>
      </c>
      <c r="K2272" s="138">
        <v>0</v>
      </c>
      <c r="L2272" s="139"/>
      <c r="M2272" s="138">
        <v>5</v>
      </c>
      <c r="N2272" s="139"/>
      <c r="O2272" s="138">
        <v>0</v>
      </c>
      <c r="P2272" s="138">
        <v>0</v>
      </c>
      <c r="Q2272" s="138">
        <v>0</v>
      </c>
      <c r="R2272" s="139"/>
      <c r="S2272" s="138">
        <v>3</v>
      </c>
      <c r="T2272" s="139"/>
      <c r="U2272" s="138">
        <v>0</v>
      </c>
      <c r="V2272" s="138">
        <v>0</v>
      </c>
      <c r="W2272" s="138">
        <v>0</v>
      </c>
      <c r="X2272" s="138">
        <v>0</v>
      </c>
      <c r="Y2272" s="138">
        <v>0</v>
      </c>
      <c r="Z2272" s="139"/>
      <c r="AA2272" s="138">
        <v>0</v>
      </c>
      <c r="AB2272" s="131">
        <v>0</v>
      </c>
    </row>
    <row r="2273" spans="1:28" ht="15" customHeight="1" x14ac:dyDescent="0.25">
      <c r="A2273" s="129" t="str">
        <f>B2273&amp;"-"&amp;COUNTIF($B$3:B2273,B2273)</f>
        <v>613-3</v>
      </c>
      <c r="B2273" s="130">
        <v>613</v>
      </c>
      <c r="C2273" s="130" t="s">
        <v>100</v>
      </c>
      <c r="D2273" s="137">
        <v>45773</v>
      </c>
      <c r="E2273" s="138">
        <v>69.7</v>
      </c>
      <c r="F2273" s="138">
        <v>5</v>
      </c>
      <c r="G2273" s="138">
        <v>4</v>
      </c>
      <c r="H2273" s="138">
        <v>0</v>
      </c>
      <c r="I2273" s="138">
        <v>0</v>
      </c>
      <c r="J2273" s="138">
        <v>0</v>
      </c>
      <c r="K2273" s="138">
        <v>0</v>
      </c>
      <c r="L2273" s="139"/>
      <c r="M2273" s="138">
        <v>69.7</v>
      </c>
      <c r="N2273" s="139"/>
      <c r="O2273" s="138">
        <v>0</v>
      </c>
      <c r="P2273" s="138">
        <v>0</v>
      </c>
      <c r="Q2273" s="138">
        <v>0</v>
      </c>
      <c r="R2273" s="139"/>
      <c r="S2273" s="138">
        <v>48.99</v>
      </c>
      <c r="T2273" s="139"/>
      <c r="U2273" s="138">
        <v>0</v>
      </c>
      <c r="V2273" s="138">
        <v>0</v>
      </c>
      <c r="W2273" s="138">
        <v>0</v>
      </c>
      <c r="X2273" s="138">
        <v>0</v>
      </c>
      <c r="Y2273" s="138">
        <v>0</v>
      </c>
      <c r="Z2273" s="139"/>
      <c r="AA2273" s="138">
        <v>0</v>
      </c>
      <c r="AB2273" s="131">
        <v>0</v>
      </c>
    </row>
    <row r="2274" spans="1:28" ht="15" customHeight="1" x14ac:dyDescent="0.25">
      <c r="A2274" s="129" t="str">
        <f>B2274&amp;"-"&amp;COUNTIF($B$3:B2274,B2274)</f>
        <v>613-4</v>
      </c>
      <c r="B2274" s="130">
        <v>613</v>
      </c>
      <c r="C2274" s="130" t="s">
        <v>100</v>
      </c>
      <c r="D2274" s="137">
        <v>44222</v>
      </c>
      <c r="E2274" s="138">
        <v>217.99</v>
      </c>
      <c r="F2274" s="138">
        <v>11.47</v>
      </c>
      <c r="G2274" s="138">
        <v>11.23</v>
      </c>
      <c r="H2274" s="138">
        <v>1</v>
      </c>
      <c r="I2274" s="138">
        <v>0</v>
      </c>
      <c r="J2274" s="138">
        <v>0</v>
      </c>
      <c r="K2274" s="138">
        <v>1</v>
      </c>
      <c r="L2274" s="139"/>
      <c r="M2274" s="138">
        <v>217.99</v>
      </c>
      <c r="N2274" s="139"/>
      <c r="O2274" s="138">
        <v>0</v>
      </c>
      <c r="P2274" s="138">
        <v>0</v>
      </c>
      <c r="Q2274" s="138">
        <v>0</v>
      </c>
      <c r="R2274" s="139"/>
      <c r="S2274" s="138">
        <v>115.61</v>
      </c>
      <c r="T2274" s="139"/>
      <c r="U2274" s="138">
        <v>0</v>
      </c>
      <c r="V2274" s="138">
        <v>0</v>
      </c>
      <c r="W2274" s="138">
        <v>0</v>
      </c>
      <c r="X2274" s="138">
        <v>0</v>
      </c>
      <c r="Y2274" s="138">
        <v>0</v>
      </c>
      <c r="Z2274" s="139"/>
      <c r="AA2274" s="138">
        <v>0</v>
      </c>
      <c r="AB2274" s="131">
        <v>0</v>
      </c>
    </row>
    <row r="2275" spans="1:28" ht="15" customHeight="1" x14ac:dyDescent="0.25">
      <c r="A2275" s="129" t="str">
        <f>B2275&amp;"-"&amp;COUNTIF($B$3:B2275,B2275)</f>
        <v>613-5</v>
      </c>
      <c r="B2275" s="130">
        <v>613</v>
      </c>
      <c r="C2275" s="130" t="s">
        <v>100</v>
      </c>
      <c r="D2275" s="137">
        <v>45781</v>
      </c>
      <c r="E2275" s="138">
        <v>3</v>
      </c>
      <c r="F2275" s="138">
        <v>0</v>
      </c>
      <c r="G2275" s="138">
        <v>0</v>
      </c>
      <c r="H2275" s="138">
        <v>0</v>
      </c>
      <c r="I2275" s="138">
        <v>0</v>
      </c>
      <c r="J2275" s="138">
        <v>0</v>
      </c>
      <c r="K2275" s="138">
        <v>0</v>
      </c>
      <c r="L2275" s="139"/>
      <c r="M2275" s="138">
        <v>3</v>
      </c>
      <c r="N2275" s="139"/>
      <c r="O2275" s="138">
        <v>0</v>
      </c>
      <c r="P2275" s="138">
        <v>0</v>
      </c>
      <c r="Q2275" s="138">
        <v>0</v>
      </c>
      <c r="R2275" s="139"/>
      <c r="S2275" s="138">
        <v>2</v>
      </c>
      <c r="T2275" s="139"/>
      <c r="U2275" s="138">
        <v>0</v>
      </c>
      <c r="V2275" s="138">
        <v>0</v>
      </c>
      <c r="W2275" s="138">
        <v>0</v>
      </c>
      <c r="X2275" s="138">
        <v>0</v>
      </c>
      <c r="Y2275" s="138">
        <v>0</v>
      </c>
      <c r="Z2275" s="139"/>
      <c r="AA2275" s="138">
        <v>0</v>
      </c>
      <c r="AB2275" s="131">
        <v>0</v>
      </c>
    </row>
    <row r="2276" spans="1:28" ht="15" customHeight="1" x14ac:dyDescent="0.25">
      <c r="A2276" s="129" t="str">
        <f>B2276&amp;"-"&amp;COUNTIF($B$3:B2276,B2276)</f>
        <v>613-6</v>
      </c>
      <c r="B2276" s="130">
        <v>613</v>
      </c>
      <c r="C2276" s="130" t="s">
        <v>100</v>
      </c>
      <c r="D2276" s="137">
        <v>45799</v>
      </c>
      <c r="E2276" s="138">
        <v>4.42</v>
      </c>
      <c r="F2276" s="138">
        <v>0</v>
      </c>
      <c r="G2276" s="138">
        <v>0</v>
      </c>
      <c r="H2276" s="138">
        <v>0</v>
      </c>
      <c r="I2276" s="138">
        <v>0</v>
      </c>
      <c r="J2276" s="138">
        <v>0</v>
      </c>
      <c r="K2276" s="138">
        <v>0</v>
      </c>
      <c r="L2276" s="139"/>
      <c r="M2276" s="138">
        <v>4.42</v>
      </c>
      <c r="N2276" s="139"/>
      <c r="O2276" s="138">
        <v>0</v>
      </c>
      <c r="P2276" s="138">
        <v>0</v>
      </c>
      <c r="Q2276" s="138">
        <v>0</v>
      </c>
      <c r="R2276" s="139"/>
      <c r="S2276" s="138">
        <v>3</v>
      </c>
      <c r="T2276" s="139"/>
      <c r="U2276" s="138">
        <v>0</v>
      </c>
      <c r="V2276" s="138">
        <v>0</v>
      </c>
      <c r="W2276" s="138">
        <v>0</v>
      </c>
      <c r="X2276" s="138">
        <v>0</v>
      </c>
      <c r="Y2276" s="138">
        <v>0</v>
      </c>
      <c r="Z2276" s="139"/>
      <c r="AA2276" s="138">
        <v>0</v>
      </c>
      <c r="AB2276" s="131">
        <v>0</v>
      </c>
    </row>
    <row r="2277" spans="1:28" ht="15" customHeight="1" x14ac:dyDescent="0.25">
      <c r="A2277" s="129" t="str">
        <f>B2277&amp;"-"&amp;COUNTIF($B$3:B2277,B2277)</f>
        <v>613-7</v>
      </c>
      <c r="B2277" s="130">
        <v>613</v>
      </c>
      <c r="C2277" s="130" t="s">
        <v>100</v>
      </c>
      <c r="D2277" s="137">
        <v>44982</v>
      </c>
      <c r="E2277" s="138">
        <v>0.04</v>
      </c>
      <c r="F2277" s="138">
        <v>0</v>
      </c>
      <c r="G2277" s="138">
        <v>0</v>
      </c>
      <c r="H2277" s="138">
        <v>0</v>
      </c>
      <c r="I2277" s="138">
        <v>0</v>
      </c>
      <c r="J2277" s="138">
        <v>0</v>
      </c>
      <c r="K2277" s="138">
        <v>0</v>
      </c>
      <c r="L2277" s="139"/>
      <c r="M2277" s="138">
        <v>0.04</v>
      </c>
      <c r="N2277" s="139"/>
      <c r="O2277" s="138">
        <v>0</v>
      </c>
      <c r="P2277" s="138">
        <v>0</v>
      </c>
      <c r="Q2277" s="138">
        <v>0</v>
      </c>
      <c r="R2277" s="139"/>
      <c r="S2277" s="138">
        <v>0.04</v>
      </c>
      <c r="T2277" s="139"/>
      <c r="U2277" s="138">
        <v>0</v>
      </c>
      <c r="V2277" s="138">
        <v>0</v>
      </c>
      <c r="W2277" s="138">
        <v>0</v>
      </c>
      <c r="X2277" s="138">
        <v>0</v>
      </c>
      <c r="Y2277" s="138">
        <v>0</v>
      </c>
      <c r="Z2277" s="139"/>
      <c r="AA2277" s="138">
        <v>0</v>
      </c>
      <c r="AB2277" s="131">
        <v>0</v>
      </c>
    </row>
    <row r="2278" spans="1:28" ht="15" customHeight="1" x14ac:dyDescent="0.25">
      <c r="A2278" s="129" t="str">
        <f>B2278&amp;"-"&amp;COUNTIF($B$3:B2278,B2278)</f>
        <v>613-8</v>
      </c>
      <c r="B2278" s="130">
        <v>613</v>
      </c>
      <c r="C2278" s="130" t="s">
        <v>100</v>
      </c>
      <c r="D2278" s="137"/>
      <c r="E2278" s="138">
        <v>0</v>
      </c>
      <c r="F2278" s="138">
        <v>0</v>
      </c>
      <c r="G2278" s="138">
        <v>0</v>
      </c>
      <c r="H2278" s="138">
        <v>0</v>
      </c>
      <c r="I2278" s="138">
        <v>0</v>
      </c>
      <c r="J2278" s="138">
        <v>0</v>
      </c>
      <c r="K2278" s="138">
        <v>0</v>
      </c>
      <c r="L2278" s="139"/>
      <c r="M2278" s="138">
        <v>0</v>
      </c>
      <c r="N2278" s="139"/>
      <c r="O2278" s="138">
        <v>0</v>
      </c>
      <c r="P2278" s="138">
        <v>0</v>
      </c>
      <c r="Q2278" s="138">
        <v>0</v>
      </c>
      <c r="R2278" s="139"/>
      <c r="S2278" s="138">
        <v>0</v>
      </c>
      <c r="T2278" s="139"/>
      <c r="U2278" s="138">
        <v>0</v>
      </c>
      <c r="V2278" s="138">
        <v>0</v>
      </c>
      <c r="W2278" s="138">
        <v>0</v>
      </c>
      <c r="X2278" s="138">
        <v>0</v>
      </c>
      <c r="Y2278" s="138">
        <v>0</v>
      </c>
      <c r="Z2278" s="139"/>
      <c r="AA2278" s="138">
        <v>0</v>
      </c>
      <c r="AB2278" s="131">
        <v>0</v>
      </c>
    </row>
    <row r="2279" spans="1:28" ht="15" customHeight="1" x14ac:dyDescent="0.25">
      <c r="A2279" s="129" t="str">
        <f>B2279&amp;"-"&amp;COUNTIF($B$3:B2279,B2279)</f>
        <v>613-9</v>
      </c>
      <c r="B2279" s="130">
        <v>613</v>
      </c>
      <c r="C2279" s="130" t="s">
        <v>100</v>
      </c>
      <c r="D2279" s="137"/>
      <c r="E2279" s="138">
        <v>0</v>
      </c>
      <c r="F2279" s="138">
        <v>0</v>
      </c>
      <c r="G2279" s="138">
        <v>0</v>
      </c>
      <c r="H2279" s="138">
        <v>0</v>
      </c>
      <c r="I2279" s="138">
        <v>0</v>
      </c>
      <c r="J2279" s="138">
        <v>0</v>
      </c>
      <c r="K2279" s="138">
        <v>0</v>
      </c>
      <c r="L2279" s="139"/>
      <c r="M2279" s="138">
        <v>0</v>
      </c>
      <c r="N2279" s="139"/>
      <c r="O2279" s="138">
        <v>0</v>
      </c>
      <c r="P2279" s="138">
        <v>0</v>
      </c>
      <c r="Q2279" s="138">
        <v>0</v>
      </c>
      <c r="R2279" s="139"/>
      <c r="S2279" s="138">
        <v>0</v>
      </c>
      <c r="T2279" s="139"/>
      <c r="U2279" s="138">
        <v>0</v>
      </c>
      <c r="V2279" s="138">
        <v>0</v>
      </c>
      <c r="W2279" s="138">
        <v>0</v>
      </c>
      <c r="X2279" s="138">
        <v>0</v>
      </c>
      <c r="Y2279" s="138">
        <v>0</v>
      </c>
      <c r="Z2279" s="139"/>
      <c r="AA2279" s="138">
        <v>0</v>
      </c>
      <c r="AB2279" s="131">
        <v>0</v>
      </c>
    </row>
    <row r="2280" spans="1:28" ht="15" customHeight="1" x14ac:dyDescent="0.25">
      <c r="A2280" s="129" t="str">
        <f>B2280&amp;"-"&amp;COUNTIF($B$3:B2280,B2280)</f>
        <v>613-10</v>
      </c>
      <c r="B2280" s="130">
        <v>613</v>
      </c>
      <c r="C2280" s="130" t="s">
        <v>100</v>
      </c>
      <c r="D2280" s="137"/>
      <c r="E2280" s="138">
        <v>0</v>
      </c>
      <c r="F2280" s="138">
        <v>0</v>
      </c>
      <c r="G2280" s="138">
        <v>0</v>
      </c>
      <c r="H2280" s="138">
        <v>0</v>
      </c>
      <c r="I2280" s="138">
        <v>0</v>
      </c>
      <c r="J2280" s="138">
        <v>0</v>
      </c>
      <c r="K2280" s="138">
        <v>0</v>
      </c>
      <c r="L2280" s="139"/>
      <c r="M2280" s="138">
        <v>0</v>
      </c>
      <c r="N2280" s="139"/>
      <c r="O2280" s="138">
        <v>0</v>
      </c>
      <c r="P2280" s="138">
        <v>0</v>
      </c>
      <c r="Q2280" s="138">
        <v>0</v>
      </c>
      <c r="R2280" s="139"/>
      <c r="S2280" s="138">
        <v>0</v>
      </c>
      <c r="T2280" s="139"/>
      <c r="U2280" s="138">
        <v>0</v>
      </c>
      <c r="V2280" s="138">
        <v>0</v>
      </c>
      <c r="W2280" s="138">
        <v>0</v>
      </c>
      <c r="X2280" s="138">
        <v>0</v>
      </c>
      <c r="Y2280" s="138">
        <v>0</v>
      </c>
      <c r="Z2280" s="139"/>
      <c r="AA2280" s="138">
        <v>0</v>
      </c>
      <c r="AB2280" s="131">
        <v>0</v>
      </c>
    </row>
    <row r="2281" spans="1:28" ht="15" customHeight="1" x14ac:dyDescent="0.25">
      <c r="A2281" s="129" t="str">
        <f>B2281&amp;"-"&amp;COUNTIF($B$3:B2281,B2281)</f>
        <v>613-11</v>
      </c>
      <c r="B2281" s="130">
        <v>613</v>
      </c>
      <c r="C2281" s="130" t="s">
        <v>100</v>
      </c>
      <c r="D2281" s="137"/>
      <c r="E2281" s="138">
        <v>0</v>
      </c>
      <c r="F2281" s="138">
        <v>0</v>
      </c>
      <c r="G2281" s="138">
        <v>0</v>
      </c>
      <c r="H2281" s="138">
        <v>0</v>
      </c>
      <c r="I2281" s="138">
        <v>0</v>
      </c>
      <c r="J2281" s="138">
        <v>0</v>
      </c>
      <c r="K2281" s="138">
        <v>0</v>
      </c>
      <c r="L2281" s="139"/>
      <c r="M2281" s="138">
        <v>0</v>
      </c>
      <c r="N2281" s="139"/>
      <c r="O2281" s="138">
        <v>0</v>
      </c>
      <c r="P2281" s="138">
        <v>0</v>
      </c>
      <c r="Q2281" s="138">
        <v>0</v>
      </c>
      <c r="R2281" s="139"/>
      <c r="S2281" s="138">
        <v>0</v>
      </c>
      <c r="T2281" s="139"/>
      <c r="U2281" s="138">
        <v>0</v>
      </c>
      <c r="V2281" s="138">
        <v>0</v>
      </c>
      <c r="W2281" s="138">
        <v>0</v>
      </c>
      <c r="X2281" s="138">
        <v>0</v>
      </c>
      <c r="Y2281" s="138">
        <v>0</v>
      </c>
      <c r="Z2281" s="139"/>
      <c r="AA2281" s="138">
        <v>0</v>
      </c>
      <c r="AB2281" s="131">
        <v>0</v>
      </c>
    </row>
    <row r="2282" spans="1:28" ht="15" customHeight="1" x14ac:dyDescent="0.25">
      <c r="A2282" s="129" t="str">
        <f>B2282&amp;"-"&amp;COUNTIF($B$3:B2282,B2282)</f>
        <v>613-12</v>
      </c>
      <c r="B2282" s="130">
        <v>613</v>
      </c>
      <c r="C2282" s="130" t="s">
        <v>100</v>
      </c>
      <c r="D2282" s="137"/>
      <c r="E2282" s="138">
        <v>0</v>
      </c>
      <c r="F2282" s="138">
        <v>0</v>
      </c>
      <c r="G2282" s="138">
        <v>0</v>
      </c>
      <c r="H2282" s="138">
        <v>0</v>
      </c>
      <c r="I2282" s="138">
        <v>0</v>
      </c>
      <c r="J2282" s="138">
        <v>0</v>
      </c>
      <c r="K2282" s="138">
        <v>0</v>
      </c>
      <c r="L2282" s="139"/>
      <c r="M2282" s="138">
        <v>0</v>
      </c>
      <c r="N2282" s="139"/>
      <c r="O2282" s="138">
        <v>0</v>
      </c>
      <c r="P2282" s="138">
        <v>0</v>
      </c>
      <c r="Q2282" s="138">
        <v>0</v>
      </c>
      <c r="R2282" s="139"/>
      <c r="S2282" s="138">
        <v>0</v>
      </c>
      <c r="T2282" s="139"/>
      <c r="U2282" s="138">
        <v>0</v>
      </c>
      <c r="V2282" s="138">
        <v>0</v>
      </c>
      <c r="W2282" s="138">
        <v>0</v>
      </c>
      <c r="X2282" s="138">
        <v>0</v>
      </c>
      <c r="Y2282" s="138">
        <v>0</v>
      </c>
      <c r="Z2282" s="139"/>
      <c r="AA2282" s="138">
        <v>0</v>
      </c>
      <c r="AB2282" s="131">
        <v>0</v>
      </c>
    </row>
    <row r="2283" spans="1:28" ht="15" customHeight="1" x14ac:dyDescent="0.25">
      <c r="A2283" s="129" t="str">
        <f>B2283&amp;"-"&amp;COUNTIF($B$3:B2283,B2283)</f>
        <v>613-13</v>
      </c>
      <c r="B2283" s="130">
        <v>613</v>
      </c>
      <c r="C2283" s="130" t="s">
        <v>100</v>
      </c>
      <c r="D2283" s="137"/>
      <c r="E2283" s="138">
        <v>0</v>
      </c>
      <c r="F2283" s="138">
        <v>0</v>
      </c>
      <c r="G2283" s="138">
        <v>0</v>
      </c>
      <c r="H2283" s="138">
        <v>0</v>
      </c>
      <c r="I2283" s="138">
        <v>0</v>
      </c>
      <c r="J2283" s="138">
        <v>0</v>
      </c>
      <c r="K2283" s="138">
        <v>0</v>
      </c>
      <c r="L2283" s="139"/>
      <c r="M2283" s="138">
        <v>0</v>
      </c>
      <c r="N2283" s="139"/>
      <c r="O2283" s="138">
        <v>0</v>
      </c>
      <c r="P2283" s="138">
        <v>0</v>
      </c>
      <c r="Q2283" s="138">
        <v>0</v>
      </c>
      <c r="R2283" s="139"/>
      <c r="S2283" s="138">
        <v>0</v>
      </c>
      <c r="T2283" s="139"/>
      <c r="U2283" s="138">
        <v>0</v>
      </c>
      <c r="V2283" s="138">
        <v>0</v>
      </c>
      <c r="W2283" s="138">
        <v>0</v>
      </c>
      <c r="X2283" s="138">
        <v>0</v>
      </c>
      <c r="Y2283" s="138">
        <v>0</v>
      </c>
      <c r="Z2283" s="139"/>
      <c r="AA2283" s="138">
        <v>0</v>
      </c>
      <c r="AB2283" s="131">
        <v>0</v>
      </c>
    </row>
    <row r="2284" spans="1:28" ht="15" customHeight="1" x14ac:dyDescent="0.25">
      <c r="A2284" s="129" t="str">
        <f>B2284&amp;"-"&amp;COUNTIF($B$3:B2284,B2284)</f>
        <v>613-14</v>
      </c>
      <c r="B2284" s="130">
        <v>613</v>
      </c>
      <c r="C2284" s="130" t="s">
        <v>100</v>
      </c>
      <c r="D2284" s="137"/>
      <c r="E2284" s="138">
        <v>0</v>
      </c>
      <c r="F2284" s="138">
        <v>0</v>
      </c>
      <c r="G2284" s="138">
        <v>0</v>
      </c>
      <c r="H2284" s="138">
        <v>0</v>
      </c>
      <c r="I2284" s="138">
        <v>0</v>
      </c>
      <c r="J2284" s="138">
        <v>0</v>
      </c>
      <c r="K2284" s="138">
        <v>0</v>
      </c>
      <c r="L2284" s="139"/>
      <c r="M2284" s="138">
        <v>0</v>
      </c>
      <c r="N2284" s="139"/>
      <c r="O2284" s="138">
        <v>0</v>
      </c>
      <c r="P2284" s="138">
        <v>0</v>
      </c>
      <c r="Q2284" s="138">
        <v>0</v>
      </c>
      <c r="R2284" s="139"/>
      <c r="S2284" s="138">
        <v>0</v>
      </c>
      <c r="T2284" s="139"/>
      <c r="U2284" s="138">
        <v>0</v>
      </c>
      <c r="V2284" s="138">
        <v>0</v>
      </c>
      <c r="W2284" s="138">
        <v>0</v>
      </c>
      <c r="X2284" s="138">
        <v>0</v>
      </c>
      <c r="Y2284" s="138">
        <v>0</v>
      </c>
      <c r="Z2284" s="139"/>
      <c r="AA2284" s="138">
        <v>0</v>
      </c>
      <c r="AB2284" s="131">
        <v>0</v>
      </c>
    </row>
    <row r="2285" spans="1:28" ht="15" customHeight="1" x14ac:dyDescent="0.25">
      <c r="A2285" s="129" t="str">
        <f>B2285&amp;"-"&amp;COUNTIF($B$3:B2285,B2285)</f>
        <v>614-1</v>
      </c>
      <c r="B2285" s="130">
        <v>614</v>
      </c>
      <c r="C2285" s="130" t="s">
        <v>101</v>
      </c>
      <c r="D2285" s="137">
        <v>43489</v>
      </c>
      <c r="E2285" s="138">
        <v>4.8099999999999996</v>
      </c>
      <c r="F2285" s="138">
        <v>0</v>
      </c>
      <c r="G2285" s="138">
        <v>0</v>
      </c>
      <c r="H2285" s="138">
        <v>1.82</v>
      </c>
      <c r="I2285" s="138">
        <v>0</v>
      </c>
      <c r="J2285" s="138">
        <v>0</v>
      </c>
      <c r="K2285" s="138">
        <v>0</v>
      </c>
      <c r="L2285" s="139"/>
      <c r="M2285" s="138">
        <v>4.8099999999999996</v>
      </c>
      <c r="N2285" s="139"/>
      <c r="O2285" s="138">
        <v>0</v>
      </c>
      <c r="P2285" s="138">
        <v>0</v>
      </c>
      <c r="Q2285" s="138">
        <v>0</v>
      </c>
      <c r="R2285" s="139"/>
      <c r="S2285" s="138">
        <v>0</v>
      </c>
      <c r="T2285" s="139"/>
      <c r="U2285" s="138">
        <v>0</v>
      </c>
      <c r="V2285" s="138">
        <v>0</v>
      </c>
      <c r="W2285" s="138">
        <v>0</v>
      </c>
      <c r="X2285" s="138">
        <v>0</v>
      </c>
      <c r="Y2285" s="138">
        <v>0</v>
      </c>
      <c r="Z2285" s="139"/>
      <c r="AA2285" s="138">
        <v>0</v>
      </c>
      <c r="AB2285" s="131">
        <v>0</v>
      </c>
    </row>
    <row r="2286" spans="1:28" ht="15" customHeight="1" x14ac:dyDescent="0.25">
      <c r="A2286" s="129" t="str">
        <f>B2286&amp;"-"&amp;COUNTIF($B$3:B2286,B2286)</f>
        <v>614-2</v>
      </c>
      <c r="B2286" s="130">
        <v>614</v>
      </c>
      <c r="C2286" s="130" t="s">
        <v>101</v>
      </c>
      <c r="D2286" s="137">
        <v>46847</v>
      </c>
      <c r="E2286" s="138">
        <v>0.62</v>
      </c>
      <c r="F2286" s="138">
        <v>0</v>
      </c>
      <c r="G2286" s="138">
        <v>0</v>
      </c>
      <c r="H2286" s="138">
        <v>0</v>
      </c>
      <c r="I2286" s="138">
        <v>0</v>
      </c>
      <c r="J2286" s="138">
        <v>0</v>
      </c>
      <c r="K2286" s="138">
        <v>0</v>
      </c>
      <c r="L2286" s="139"/>
      <c r="M2286" s="138">
        <v>0.62</v>
      </c>
      <c r="N2286" s="139"/>
      <c r="O2286" s="138">
        <v>0</v>
      </c>
      <c r="P2286" s="138">
        <v>0</v>
      </c>
      <c r="Q2286" s="138">
        <v>0</v>
      </c>
      <c r="R2286" s="139"/>
      <c r="S2286" s="138">
        <v>0</v>
      </c>
      <c r="T2286" s="139"/>
      <c r="U2286" s="138">
        <v>0</v>
      </c>
      <c r="V2286" s="138">
        <v>0</v>
      </c>
      <c r="W2286" s="138">
        <v>0</v>
      </c>
      <c r="X2286" s="138">
        <v>0</v>
      </c>
      <c r="Y2286" s="138">
        <v>0</v>
      </c>
      <c r="Z2286" s="139"/>
      <c r="AA2286" s="138">
        <v>0</v>
      </c>
      <c r="AB2286" s="131">
        <v>0</v>
      </c>
    </row>
    <row r="2287" spans="1:28" ht="15" customHeight="1" x14ac:dyDescent="0.25">
      <c r="A2287" s="129" t="str">
        <f>B2287&amp;"-"&amp;COUNTIF($B$3:B2287,B2287)</f>
        <v>614-3</v>
      </c>
      <c r="B2287" s="130">
        <v>614</v>
      </c>
      <c r="C2287" s="130" t="s">
        <v>101</v>
      </c>
      <c r="D2287" s="137">
        <v>43505</v>
      </c>
      <c r="E2287" s="138">
        <v>0.49</v>
      </c>
      <c r="F2287" s="138">
        <v>0</v>
      </c>
      <c r="G2287" s="138">
        <v>0</v>
      </c>
      <c r="H2287" s="138">
        <v>0</v>
      </c>
      <c r="I2287" s="138">
        <v>0</v>
      </c>
      <c r="J2287" s="138">
        <v>0</v>
      </c>
      <c r="K2287" s="138">
        <v>0</v>
      </c>
      <c r="L2287" s="139"/>
      <c r="M2287" s="138">
        <v>0.49</v>
      </c>
      <c r="N2287" s="139"/>
      <c r="O2287" s="138">
        <v>0</v>
      </c>
      <c r="P2287" s="138">
        <v>0</v>
      </c>
      <c r="Q2287" s="138">
        <v>0</v>
      </c>
      <c r="R2287" s="139"/>
      <c r="S2287" s="138">
        <v>0</v>
      </c>
      <c r="T2287" s="139"/>
      <c r="U2287" s="138">
        <v>0</v>
      </c>
      <c r="V2287" s="138">
        <v>0</v>
      </c>
      <c r="W2287" s="138">
        <v>0</v>
      </c>
      <c r="X2287" s="138">
        <v>0</v>
      </c>
      <c r="Y2287" s="138">
        <v>0</v>
      </c>
      <c r="Z2287" s="139"/>
      <c r="AA2287" s="138">
        <v>0</v>
      </c>
      <c r="AB2287" s="131">
        <v>0</v>
      </c>
    </row>
    <row r="2288" spans="1:28" ht="15" customHeight="1" x14ac:dyDescent="0.25">
      <c r="A2288" s="129" t="str">
        <f>B2288&amp;"-"&amp;COUNTIF($B$3:B2288,B2288)</f>
        <v>614-4</v>
      </c>
      <c r="B2288" s="130">
        <v>614</v>
      </c>
      <c r="C2288" s="130" t="s">
        <v>101</v>
      </c>
      <c r="D2288" s="137">
        <v>43539</v>
      </c>
      <c r="E2288" s="138">
        <v>1</v>
      </c>
      <c r="F2288" s="138">
        <v>0</v>
      </c>
      <c r="G2288" s="138">
        <v>0</v>
      </c>
      <c r="H2288" s="138">
        <v>1</v>
      </c>
      <c r="I2288" s="138">
        <v>0</v>
      </c>
      <c r="J2288" s="138">
        <v>0</v>
      </c>
      <c r="K2288" s="138">
        <v>0</v>
      </c>
      <c r="L2288" s="139"/>
      <c r="M2288" s="138">
        <v>1</v>
      </c>
      <c r="N2288" s="139"/>
      <c r="O2288" s="138">
        <v>0</v>
      </c>
      <c r="P2288" s="138">
        <v>0</v>
      </c>
      <c r="Q2288" s="138">
        <v>0</v>
      </c>
      <c r="R2288" s="139"/>
      <c r="S2288" s="138">
        <v>0</v>
      </c>
      <c r="T2288" s="139"/>
      <c r="U2288" s="138">
        <v>0</v>
      </c>
      <c r="V2288" s="138">
        <v>0</v>
      </c>
      <c r="W2288" s="138">
        <v>0</v>
      </c>
      <c r="X2288" s="138">
        <v>0</v>
      </c>
      <c r="Y2288" s="138">
        <v>0</v>
      </c>
      <c r="Z2288" s="139"/>
      <c r="AA2288" s="138">
        <v>0</v>
      </c>
      <c r="AB2288" s="131">
        <v>0</v>
      </c>
    </row>
    <row r="2289" spans="1:28" ht="15" customHeight="1" x14ac:dyDescent="0.25">
      <c r="A2289" s="129" t="str">
        <f>B2289&amp;"-"&amp;COUNTIF($B$3:B2289,B2289)</f>
        <v>614-5</v>
      </c>
      <c r="B2289" s="130">
        <v>614</v>
      </c>
      <c r="C2289" s="130" t="s">
        <v>101</v>
      </c>
      <c r="D2289" s="137">
        <v>43570</v>
      </c>
      <c r="E2289" s="138">
        <v>0.88</v>
      </c>
      <c r="F2289" s="138">
        <v>0</v>
      </c>
      <c r="G2289" s="138">
        <v>0</v>
      </c>
      <c r="H2289" s="138">
        <v>0.1</v>
      </c>
      <c r="I2289" s="138">
        <v>0</v>
      </c>
      <c r="J2289" s="138">
        <v>0</v>
      </c>
      <c r="K2289" s="138">
        <v>0</v>
      </c>
      <c r="L2289" s="139"/>
      <c r="M2289" s="138">
        <v>0.88</v>
      </c>
      <c r="N2289" s="139"/>
      <c r="O2289" s="138">
        <v>0</v>
      </c>
      <c r="P2289" s="138">
        <v>0</v>
      </c>
      <c r="Q2289" s="138">
        <v>0</v>
      </c>
      <c r="R2289" s="139"/>
      <c r="S2289" s="138">
        <v>0</v>
      </c>
      <c r="T2289" s="139"/>
      <c r="U2289" s="138">
        <v>0</v>
      </c>
      <c r="V2289" s="138">
        <v>0</v>
      </c>
      <c r="W2289" s="138">
        <v>0</v>
      </c>
      <c r="X2289" s="138">
        <v>0</v>
      </c>
      <c r="Y2289" s="138">
        <v>0</v>
      </c>
      <c r="Z2289" s="139"/>
      <c r="AA2289" s="138">
        <v>0</v>
      </c>
      <c r="AB2289" s="131">
        <v>0</v>
      </c>
    </row>
    <row r="2290" spans="1:28" ht="15" customHeight="1" x14ac:dyDescent="0.25">
      <c r="A2290" s="129" t="str">
        <f>B2290&amp;"-"&amp;COUNTIF($B$3:B2290,B2290)</f>
        <v>614-6</v>
      </c>
      <c r="B2290" s="130">
        <v>614</v>
      </c>
      <c r="C2290" s="130" t="s">
        <v>101</v>
      </c>
      <c r="D2290" s="137">
        <v>43588</v>
      </c>
      <c r="E2290" s="138">
        <v>0.02</v>
      </c>
      <c r="F2290" s="138">
        <v>0</v>
      </c>
      <c r="G2290" s="138">
        <v>0</v>
      </c>
      <c r="H2290" s="138">
        <v>0</v>
      </c>
      <c r="I2290" s="138">
        <v>0</v>
      </c>
      <c r="J2290" s="138">
        <v>0</v>
      </c>
      <c r="K2290" s="138">
        <v>0</v>
      </c>
      <c r="L2290" s="139"/>
      <c r="M2290" s="138">
        <v>0.02</v>
      </c>
      <c r="N2290" s="139"/>
      <c r="O2290" s="138">
        <v>0</v>
      </c>
      <c r="P2290" s="138">
        <v>0</v>
      </c>
      <c r="Q2290" s="138">
        <v>0</v>
      </c>
      <c r="R2290" s="139"/>
      <c r="S2290" s="138">
        <v>0</v>
      </c>
      <c r="T2290" s="139"/>
      <c r="U2290" s="138">
        <v>0</v>
      </c>
      <c r="V2290" s="138">
        <v>0</v>
      </c>
      <c r="W2290" s="138">
        <v>0</v>
      </c>
      <c r="X2290" s="138">
        <v>0</v>
      </c>
      <c r="Y2290" s="138">
        <v>0</v>
      </c>
      <c r="Z2290" s="139"/>
      <c r="AA2290" s="138">
        <v>0</v>
      </c>
      <c r="AB2290" s="131">
        <v>0</v>
      </c>
    </row>
    <row r="2291" spans="1:28" ht="15" customHeight="1" x14ac:dyDescent="0.25">
      <c r="A2291" s="129" t="str">
        <f>B2291&amp;"-"&amp;COUNTIF($B$3:B2291,B2291)</f>
        <v>614-7</v>
      </c>
      <c r="B2291" s="130">
        <v>614</v>
      </c>
      <c r="C2291" s="130" t="s">
        <v>101</v>
      </c>
      <c r="D2291" s="137">
        <v>48074</v>
      </c>
      <c r="E2291" s="138">
        <v>0.26</v>
      </c>
      <c r="F2291" s="138">
        <v>0</v>
      </c>
      <c r="G2291" s="138">
        <v>0</v>
      </c>
      <c r="H2291" s="138">
        <v>0</v>
      </c>
      <c r="I2291" s="138">
        <v>0</v>
      </c>
      <c r="J2291" s="138">
        <v>0</v>
      </c>
      <c r="K2291" s="138">
        <v>0</v>
      </c>
      <c r="L2291" s="139"/>
      <c r="M2291" s="138">
        <v>0.26</v>
      </c>
      <c r="N2291" s="139"/>
      <c r="O2291" s="138">
        <v>0</v>
      </c>
      <c r="P2291" s="138">
        <v>0</v>
      </c>
      <c r="Q2291" s="138">
        <v>0</v>
      </c>
      <c r="R2291" s="139"/>
      <c r="S2291" s="138">
        <v>0</v>
      </c>
      <c r="T2291" s="139"/>
      <c r="U2291" s="138">
        <v>0</v>
      </c>
      <c r="V2291" s="138">
        <v>0</v>
      </c>
      <c r="W2291" s="138">
        <v>0</v>
      </c>
      <c r="X2291" s="138">
        <v>0</v>
      </c>
      <c r="Y2291" s="138">
        <v>0</v>
      </c>
      <c r="Z2291" s="139"/>
      <c r="AA2291" s="138">
        <v>0</v>
      </c>
      <c r="AB2291" s="131">
        <v>0</v>
      </c>
    </row>
    <row r="2292" spans="1:28" ht="15" customHeight="1" x14ac:dyDescent="0.25">
      <c r="A2292" s="129" t="str">
        <f>B2292&amp;"-"&amp;COUNTIF($B$3:B2292,B2292)</f>
        <v>614-8</v>
      </c>
      <c r="B2292" s="130">
        <v>614</v>
      </c>
      <c r="C2292" s="130" t="s">
        <v>101</v>
      </c>
      <c r="D2292" s="137">
        <v>48611</v>
      </c>
      <c r="E2292" s="138">
        <v>1</v>
      </c>
      <c r="F2292" s="138">
        <v>0</v>
      </c>
      <c r="G2292" s="138">
        <v>0</v>
      </c>
      <c r="H2292" s="138">
        <v>0</v>
      </c>
      <c r="I2292" s="138">
        <v>0</v>
      </c>
      <c r="J2292" s="138">
        <v>0</v>
      </c>
      <c r="K2292" s="138">
        <v>0</v>
      </c>
      <c r="L2292" s="139"/>
      <c r="M2292" s="138">
        <v>1</v>
      </c>
      <c r="N2292" s="139"/>
      <c r="O2292" s="138">
        <v>0</v>
      </c>
      <c r="P2292" s="138">
        <v>0</v>
      </c>
      <c r="Q2292" s="138">
        <v>0</v>
      </c>
      <c r="R2292" s="139"/>
      <c r="S2292" s="138">
        <v>0</v>
      </c>
      <c r="T2292" s="139"/>
      <c r="U2292" s="138">
        <v>0</v>
      </c>
      <c r="V2292" s="138">
        <v>0</v>
      </c>
      <c r="W2292" s="138">
        <v>0</v>
      </c>
      <c r="X2292" s="138">
        <v>0</v>
      </c>
      <c r="Y2292" s="138">
        <v>0</v>
      </c>
      <c r="Z2292" s="139"/>
      <c r="AA2292" s="138">
        <v>0</v>
      </c>
      <c r="AB2292" s="131">
        <v>0</v>
      </c>
    </row>
    <row r="2293" spans="1:28" ht="15" customHeight="1" x14ac:dyDescent="0.25">
      <c r="A2293" s="129" t="str">
        <f>B2293&amp;"-"&amp;COUNTIF($B$3:B2293,B2293)</f>
        <v>614-9</v>
      </c>
      <c r="B2293" s="130">
        <v>614</v>
      </c>
      <c r="C2293" s="130" t="s">
        <v>101</v>
      </c>
      <c r="D2293" s="137">
        <v>49593</v>
      </c>
      <c r="E2293" s="138">
        <v>1</v>
      </c>
      <c r="F2293" s="138">
        <v>0</v>
      </c>
      <c r="G2293" s="138">
        <v>0</v>
      </c>
      <c r="H2293" s="138">
        <v>0</v>
      </c>
      <c r="I2293" s="138">
        <v>0</v>
      </c>
      <c r="J2293" s="138">
        <v>0</v>
      </c>
      <c r="K2293" s="138">
        <v>0</v>
      </c>
      <c r="L2293" s="139"/>
      <c r="M2293" s="138">
        <v>1</v>
      </c>
      <c r="N2293" s="139"/>
      <c r="O2293" s="138">
        <v>0</v>
      </c>
      <c r="P2293" s="138">
        <v>0</v>
      </c>
      <c r="Q2293" s="138">
        <v>0</v>
      </c>
      <c r="R2293" s="139"/>
      <c r="S2293" s="138">
        <v>0</v>
      </c>
      <c r="T2293" s="139"/>
      <c r="U2293" s="138">
        <v>0</v>
      </c>
      <c r="V2293" s="138">
        <v>0</v>
      </c>
      <c r="W2293" s="138">
        <v>0</v>
      </c>
      <c r="X2293" s="138">
        <v>0</v>
      </c>
      <c r="Y2293" s="138">
        <v>0</v>
      </c>
      <c r="Z2293" s="139"/>
      <c r="AA2293" s="138">
        <v>0</v>
      </c>
      <c r="AB2293" s="131">
        <v>0</v>
      </c>
    </row>
    <row r="2294" spans="1:28" ht="15" customHeight="1" x14ac:dyDescent="0.25">
      <c r="A2294" s="129" t="str">
        <f>B2294&amp;"-"&amp;COUNTIF($B$3:B2294,B2294)</f>
        <v>614-10</v>
      </c>
      <c r="B2294" s="130">
        <v>614</v>
      </c>
      <c r="C2294" s="130" t="s">
        <v>101</v>
      </c>
      <c r="D2294" s="137">
        <v>47613</v>
      </c>
      <c r="E2294" s="138">
        <v>0.46</v>
      </c>
      <c r="F2294" s="138">
        <v>0</v>
      </c>
      <c r="G2294" s="138">
        <v>0</v>
      </c>
      <c r="H2294" s="138">
        <v>0</v>
      </c>
      <c r="I2294" s="138">
        <v>0</v>
      </c>
      <c r="J2294" s="138">
        <v>0</v>
      </c>
      <c r="K2294" s="138">
        <v>0</v>
      </c>
      <c r="L2294" s="139"/>
      <c r="M2294" s="138">
        <v>0.46</v>
      </c>
      <c r="N2294" s="139"/>
      <c r="O2294" s="138">
        <v>0</v>
      </c>
      <c r="P2294" s="138">
        <v>0</v>
      </c>
      <c r="Q2294" s="138">
        <v>0</v>
      </c>
      <c r="R2294" s="139"/>
      <c r="S2294" s="138">
        <v>0</v>
      </c>
      <c r="T2294" s="139"/>
      <c r="U2294" s="138">
        <v>0</v>
      </c>
      <c r="V2294" s="138">
        <v>0</v>
      </c>
      <c r="W2294" s="138">
        <v>0</v>
      </c>
      <c r="X2294" s="138">
        <v>0</v>
      </c>
      <c r="Y2294" s="138">
        <v>0</v>
      </c>
      <c r="Z2294" s="139"/>
      <c r="AA2294" s="138">
        <v>0</v>
      </c>
      <c r="AB2294" s="131">
        <v>0</v>
      </c>
    </row>
    <row r="2295" spans="1:28" ht="15" customHeight="1" x14ac:dyDescent="0.25">
      <c r="A2295" s="129" t="str">
        <f>B2295&amp;"-"&amp;COUNTIF($B$3:B2295,B2295)</f>
        <v>614-11</v>
      </c>
      <c r="B2295" s="130">
        <v>614</v>
      </c>
      <c r="C2295" s="130" t="s">
        <v>101</v>
      </c>
      <c r="D2295" s="137">
        <v>43687</v>
      </c>
      <c r="E2295" s="138">
        <v>0.42</v>
      </c>
      <c r="F2295" s="138">
        <v>0</v>
      </c>
      <c r="G2295" s="138">
        <v>0.42</v>
      </c>
      <c r="H2295" s="138">
        <v>0</v>
      </c>
      <c r="I2295" s="138">
        <v>0</v>
      </c>
      <c r="J2295" s="138">
        <v>0</v>
      </c>
      <c r="K2295" s="138">
        <v>0</v>
      </c>
      <c r="L2295" s="139"/>
      <c r="M2295" s="138">
        <v>0.42</v>
      </c>
      <c r="N2295" s="139"/>
      <c r="O2295" s="138">
        <v>0</v>
      </c>
      <c r="P2295" s="138">
        <v>0</v>
      </c>
      <c r="Q2295" s="138">
        <v>0</v>
      </c>
      <c r="R2295" s="139"/>
      <c r="S2295" s="138">
        <v>0</v>
      </c>
      <c r="T2295" s="139"/>
      <c r="U2295" s="138">
        <v>0</v>
      </c>
      <c r="V2295" s="138">
        <v>0</v>
      </c>
      <c r="W2295" s="138">
        <v>0</v>
      </c>
      <c r="X2295" s="138">
        <v>0</v>
      </c>
      <c r="Y2295" s="138">
        <v>0</v>
      </c>
      <c r="Z2295" s="139"/>
      <c r="AA2295" s="138">
        <v>0</v>
      </c>
      <c r="AB2295" s="131">
        <v>0</v>
      </c>
    </row>
    <row r="2296" spans="1:28" ht="15" customHeight="1" x14ac:dyDescent="0.25">
      <c r="A2296" s="129" t="str">
        <f>B2296&amp;"-"&amp;COUNTIF($B$3:B2296,B2296)</f>
        <v>614-12</v>
      </c>
      <c r="B2296" s="130">
        <v>614</v>
      </c>
      <c r="C2296" s="130" t="s">
        <v>101</v>
      </c>
      <c r="D2296" s="137">
        <v>46946</v>
      </c>
      <c r="E2296" s="138">
        <v>2.1</v>
      </c>
      <c r="F2296" s="138">
        <v>0</v>
      </c>
      <c r="G2296" s="138">
        <v>0</v>
      </c>
      <c r="H2296" s="138">
        <v>0</v>
      </c>
      <c r="I2296" s="138">
        <v>0</v>
      </c>
      <c r="J2296" s="138">
        <v>0</v>
      </c>
      <c r="K2296" s="138">
        <v>0.86</v>
      </c>
      <c r="L2296" s="139"/>
      <c r="M2296" s="138">
        <v>2.1</v>
      </c>
      <c r="N2296" s="139"/>
      <c r="O2296" s="138">
        <v>0</v>
      </c>
      <c r="P2296" s="138">
        <v>0</v>
      </c>
      <c r="Q2296" s="138">
        <v>0</v>
      </c>
      <c r="R2296" s="139"/>
      <c r="S2296" s="138">
        <v>0</v>
      </c>
      <c r="T2296" s="139"/>
      <c r="U2296" s="138">
        <v>0</v>
      </c>
      <c r="V2296" s="138">
        <v>0</v>
      </c>
      <c r="W2296" s="138">
        <v>0</v>
      </c>
      <c r="X2296" s="138">
        <v>0</v>
      </c>
      <c r="Y2296" s="138">
        <v>0</v>
      </c>
      <c r="Z2296" s="139"/>
      <c r="AA2296" s="138">
        <v>0</v>
      </c>
      <c r="AB2296" s="131">
        <v>0</v>
      </c>
    </row>
    <row r="2297" spans="1:28" ht="15" customHeight="1" x14ac:dyDescent="0.25">
      <c r="A2297" s="129" t="str">
        <f>B2297&amp;"-"&amp;COUNTIF($B$3:B2297,B2297)</f>
        <v>614-13</v>
      </c>
      <c r="B2297" s="130">
        <v>614</v>
      </c>
      <c r="C2297" s="130" t="s">
        <v>101</v>
      </c>
      <c r="D2297" s="137">
        <v>47175</v>
      </c>
      <c r="E2297" s="138">
        <v>1</v>
      </c>
      <c r="F2297" s="138">
        <v>0</v>
      </c>
      <c r="G2297" s="138">
        <v>0</v>
      </c>
      <c r="H2297" s="138">
        <v>0</v>
      </c>
      <c r="I2297" s="138">
        <v>0</v>
      </c>
      <c r="J2297" s="138">
        <v>0</v>
      </c>
      <c r="K2297" s="138">
        <v>0</v>
      </c>
      <c r="L2297" s="139"/>
      <c r="M2297" s="138">
        <v>1</v>
      </c>
      <c r="N2297" s="139"/>
      <c r="O2297" s="138">
        <v>0</v>
      </c>
      <c r="P2297" s="138">
        <v>0</v>
      </c>
      <c r="Q2297" s="138">
        <v>0</v>
      </c>
      <c r="R2297" s="139"/>
      <c r="S2297" s="138">
        <v>0</v>
      </c>
      <c r="T2297" s="139"/>
      <c r="U2297" s="138">
        <v>0</v>
      </c>
      <c r="V2297" s="138">
        <v>0</v>
      </c>
      <c r="W2297" s="138">
        <v>0</v>
      </c>
      <c r="X2297" s="138">
        <v>0</v>
      </c>
      <c r="Y2297" s="138">
        <v>0</v>
      </c>
      <c r="Z2297" s="139"/>
      <c r="AA2297" s="138">
        <v>0</v>
      </c>
      <c r="AB2297" s="131">
        <v>0</v>
      </c>
    </row>
    <row r="2298" spans="1:28" ht="15" customHeight="1" x14ac:dyDescent="0.25">
      <c r="A2298" s="129" t="str">
        <f>B2298&amp;"-"&amp;COUNTIF($B$3:B2298,B2298)</f>
        <v>614-14</v>
      </c>
      <c r="B2298" s="130">
        <v>614</v>
      </c>
      <c r="C2298" s="130" t="s">
        <v>101</v>
      </c>
      <c r="D2298" s="137">
        <v>43745</v>
      </c>
      <c r="E2298" s="138">
        <v>1</v>
      </c>
      <c r="F2298" s="138">
        <v>0</v>
      </c>
      <c r="G2298" s="138">
        <v>0</v>
      </c>
      <c r="H2298" s="138">
        <v>0</v>
      </c>
      <c r="I2298" s="138">
        <v>0</v>
      </c>
      <c r="J2298" s="138">
        <v>0</v>
      </c>
      <c r="K2298" s="138">
        <v>0</v>
      </c>
      <c r="L2298" s="139"/>
      <c r="M2298" s="138">
        <v>1</v>
      </c>
      <c r="N2298" s="139"/>
      <c r="O2298" s="138">
        <v>0</v>
      </c>
      <c r="P2298" s="138">
        <v>0</v>
      </c>
      <c r="Q2298" s="138">
        <v>0</v>
      </c>
      <c r="R2298" s="139"/>
      <c r="S2298" s="138">
        <v>0</v>
      </c>
      <c r="T2298" s="139"/>
      <c r="U2298" s="138">
        <v>0</v>
      </c>
      <c r="V2298" s="138">
        <v>0</v>
      </c>
      <c r="W2298" s="138">
        <v>0</v>
      </c>
      <c r="X2298" s="138">
        <v>0</v>
      </c>
      <c r="Y2298" s="138">
        <v>0</v>
      </c>
      <c r="Z2298" s="139"/>
      <c r="AA2298" s="138">
        <v>0</v>
      </c>
      <c r="AB2298" s="131">
        <v>0</v>
      </c>
    </row>
    <row r="2299" spans="1:28" ht="15" customHeight="1" x14ac:dyDescent="0.25">
      <c r="A2299" s="129" t="str">
        <f>B2299&amp;"-"&amp;COUNTIF($B$3:B2299,B2299)</f>
        <v>614-15</v>
      </c>
      <c r="B2299" s="130">
        <v>614</v>
      </c>
      <c r="C2299" s="130" t="s">
        <v>101</v>
      </c>
      <c r="D2299" s="137">
        <v>43752</v>
      </c>
      <c r="E2299" s="138">
        <v>11.41</v>
      </c>
      <c r="F2299" s="138">
        <v>0</v>
      </c>
      <c r="G2299" s="138">
        <v>0.61</v>
      </c>
      <c r="H2299" s="138">
        <v>0.5</v>
      </c>
      <c r="I2299" s="138">
        <v>0</v>
      </c>
      <c r="J2299" s="138">
        <v>0.78</v>
      </c>
      <c r="K2299" s="138">
        <v>1.4</v>
      </c>
      <c r="L2299" s="139"/>
      <c r="M2299" s="138">
        <v>11.41</v>
      </c>
      <c r="N2299" s="139"/>
      <c r="O2299" s="138">
        <v>0</v>
      </c>
      <c r="P2299" s="138">
        <v>0</v>
      </c>
      <c r="Q2299" s="138">
        <v>0</v>
      </c>
      <c r="R2299" s="139"/>
      <c r="S2299" s="138">
        <v>0</v>
      </c>
      <c r="T2299" s="139"/>
      <c r="U2299" s="138">
        <v>0</v>
      </c>
      <c r="V2299" s="138">
        <v>0</v>
      </c>
      <c r="W2299" s="138">
        <v>0</v>
      </c>
      <c r="X2299" s="138">
        <v>0</v>
      </c>
      <c r="Y2299" s="138">
        <v>0</v>
      </c>
      <c r="Z2299" s="139"/>
      <c r="AA2299" s="138">
        <v>0</v>
      </c>
      <c r="AB2299" s="131">
        <v>0</v>
      </c>
    </row>
    <row r="2300" spans="1:28" ht="15" customHeight="1" x14ac:dyDescent="0.25">
      <c r="A2300" s="129" t="str">
        <f>B2300&amp;"-"&amp;COUNTIF($B$3:B2300,B2300)</f>
        <v>614-16</v>
      </c>
      <c r="B2300" s="130">
        <v>614</v>
      </c>
      <c r="C2300" s="130" t="s">
        <v>101</v>
      </c>
      <c r="D2300" s="137">
        <v>43760</v>
      </c>
      <c r="E2300" s="138">
        <v>0.63</v>
      </c>
      <c r="F2300" s="138">
        <v>0</v>
      </c>
      <c r="G2300" s="138">
        <v>0</v>
      </c>
      <c r="H2300" s="138">
        <v>0</v>
      </c>
      <c r="I2300" s="138">
        <v>0</v>
      </c>
      <c r="J2300" s="138">
        <v>0</v>
      </c>
      <c r="K2300" s="138">
        <v>0</v>
      </c>
      <c r="L2300" s="139"/>
      <c r="M2300" s="138">
        <v>0.63</v>
      </c>
      <c r="N2300" s="139"/>
      <c r="O2300" s="138">
        <v>0</v>
      </c>
      <c r="P2300" s="138">
        <v>0</v>
      </c>
      <c r="Q2300" s="138">
        <v>0</v>
      </c>
      <c r="R2300" s="139"/>
      <c r="S2300" s="138">
        <v>0</v>
      </c>
      <c r="T2300" s="139"/>
      <c r="U2300" s="138">
        <v>0</v>
      </c>
      <c r="V2300" s="138">
        <v>0</v>
      </c>
      <c r="W2300" s="138">
        <v>0</v>
      </c>
      <c r="X2300" s="138">
        <v>0</v>
      </c>
      <c r="Y2300" s="138">
        <v>0</v>
      </c>
      <c r="Z2300" s="139"/>
      <c r="AA2300" s="138">
        <v>0</v>
      </c>
      <c r="AB2300" s="131">
        <v>0</v>
      </c>
    </row>
    <row r="2301" spans="1:28" ht="15" customHeight="1" x14ac:dyDescent="0.25">
      <c r="A2301" s="129" t="str">
        <f>B2301&amp;"-"&amp;COUNTIF($B$3:B2301,B2301)</f>
        <v>614-17</v>
      </c>
      <c r="B2301" s="130">
        <v>614</v>
      </c>
      <c r="C2301" s="130" t="s">
        <v>101</v>
      </c>
      <c r="D2301" s="137">
        <v>46284</v>
      </c>
      <c r="E2301" s="138">
        <v>0.28999999999999998</v>
      </c>
      <c r="F2301" s="138">
        <v>0</v>
      </c>
      <c r="G2301" s="138">
        <v>0.28999999999999998</v>
      </c>
      <c r="H2301" s="138">
        <v>0</v>
      </c>
      <c r="I2301" s="138">
        <v>0</v>
      </c>
      <c r="J2301" s="138">
        <v>0</v>
      </c>
      <c r="K2301" s="138">
        <v>0</v>
      </c>
      <c r="L2301" s="139"/>
      <c r="M2301" s="138">
        <v>0.28999999999999998</v>
      </c>
      <c r="N2301" s="139"/>
      <c r="O2301" s="138">
        <v>0</v>
      </c>
      <c r="P2301" s="138">
        <v>0</v>
      </c>
      <c r="Q2301" s="138">
        <v>0</v>
      </c>
      <c r="R2301" s="139"/>
      <c r="S2301" s="138">
        <v>0</v>
      </c>
      <c r="T2301" s="139"/>
      <c r="U2301" s="138">
        <v>0</v>
      </c>
      <c r="V2301" s="138">
        <v>0</v>
      </c>
      <c r="W2301" s="138">
        <v>0</v>
      </c>
      <c r="X2301" s="138">
        <v>0</v>
      </c>
      <c r="Y2301" s="138">
        <v>0</v>
      </c>
      <c r="Z2301" s="139"/>
      <c r="AA2301" s="138">
        <v>0</v>
      </c>
      <c r="AB2301" s="131">
        <v>0</v>
      </c>
    </row>
    <row r="2302" spans="1:28" ht="15" customHeight="1" x14ac:dyDescent="0.25">
      <c r="A2302" s="129" t="str">
        <f>B2302&amp;"-"&amp;COUNTIF($B$3:B2302,B2302)</f>
        <v>614-18</v>
      </c>
      <c r="B2302" s="130">
        <v>614</v>
      </c>
      <c r="C2302" s="130" t="s">
        <v>101</v>
      </c>
      <c r="D2302" s="137">
        <v>43778</v>
      </c>
      <c r="E2302" s="138">
        <v>0.31</v>
      </c>
      <c r="F2302" s="138">
        <v>0</v>
      </c>
      <c r="G2302" s="138">
        <v>0</v>
      </c>
      <c r="H2302" s="138">
        <v>0</v>
      </c>
      <c r="I2302" s="138">
        <v>0</v>
      </c>
      <c r="J2302" s="138">
        <v>0</v>
      </c>
      <c r="K2302" s="138">
        <v>0</v>
      </c>
      <c r="L2302" s="139"/>
      <c r="M2302" s="138">
        <v>0.31</v>
      </c>
      <c r="N2302" s="139"/>
      <c r="O2302" s="138">
        <v>0</v>
      </c>
      <c r="P2302" s="138">
        <v>0</v>
      </c>
      <c r="Q2302" s="138">
        <v>0</v>
      </c>
      <c r="R2302" s="139"/>
      <c r="S2302" s="138">
        <v>0</v>
      </c>
      <c r="T2302" s="139"/>
      <c r="U2302" s="138">
        <v>0</v>
      </c>
      <c r="V2302" s="138">
        <v>0</v>
      </c>
      <c r="W2302" s="138">
        <v>0</v>
      </c>
      <c r="X2302" s="138">
        <v>0</v>
      </c>
      <c r="Y2302" s="138">
        <v>0</v>
      </c>
      <c r="Z2302" s="139"/>
      <c r="AA2302" s="138">
        <v>0</v>
      </c>
      <c r="AB2302" s="131">
        <v>0</v>
      </c>
    </row>
    <row r="2303" spans="1:28" ht="15" customHeight="1" x14ac:dyDescent="0.25">
      <c r="A2303" s="129" t="str">
        <f>B2303&amp;"-"&amp;COUNTIF($B$3:B2303,B2303)</f>
        <v>614-19</v>
      </c>
      <c r="B2303" s="130">
        <v>614</v>
      </c>
      <c r="C2303" s="130" t="s">
        <v>101</v>
      </c>
      <c r="D2303" s="137">
        <v>48132</v>
      </c>
      <c r="E2303" s="138">
        <v>0.42</v>
      </c>
      <c r="F2303" s="138">
        <v>0</v>
      </c>
      <c r="G2303" s="138">
        <v>0.42</v>
      </c>
      <c r="H2303" s="138">
        <v>0</v>
      </c>
      <c r="I2303" s="138">
        <v>0</v>
      </c>
      <c r="J2303" s="138">
        <v>0</v>
      </c>
      <c r="K2303" s="138">
        <v>0</v>
      </c>
      <c r="L2303" s="139"/>
      <c r="M2303" s="138">
        <v>0.42</v>
      </c>
      <c r="N2303" s="139"/>
      <c r="O2303" s="138">
        <v>0</v>
      </c>
      <c r="P2303" s="138">
        <v>0</v>
      </c>
      <c r="Q2303" s="138">
        <v>0</v>
      </c>
      <c r="R2303" s="139"/>
      <c r="S2303" s="138">
        <v>0</v>
      </c>
      <c r="T2303" s="139"/>
      <c r="U2303" s="138">
        <v>0</v>
      </c>
      <c r="V2303" s="138">
        <v>0</v>
      </c>
      <c r="W2303" s="138">
        <v>0</v>
      </c>
      <c r="X2303" s="138">
        <v>0</v>
      </c>
      <c r="Y2303" s="138">
        <v>0</v>
      </c>
      <c r="Z2303" s="139"/>
      <c r="AA2303" s="138">
        <v>0</v>
      </c>
      <c r="AB2303" s="131">
        <v>0</v>
      </c>
    </row>
    <row r="2304" spans="1:28" ht="15" customHeight="1" x14ac:dyDescent="0.25">
      <c r="A2304" s="129" t="str">
        <f>B2304&amp;"-"&amp;COUNTIF($B$3:B2304,B2304)</f>
        <v>614-20</v>
      </c>
      <c r="B2304" s="130">
        <v>614</v>
      </c>
      <c r="C2304" s="130" t="s">
        <v>101</v>
      </c>
      <c r="D2304" s="137">
        <v>43786</v>
      </c>
      <c r="E2304" s="138">
        <v>2.11</v>
      </c>
      <c r="F2304" s="138">
        <v>0</v>
      </c>
      <c r="G2304" s="138">
        <v>0</v>
      </c>
      <c r="H2304" s="138">
        <v>0</v>
      </c>
      <c r="I2304" s="138">
        <v>0</v>
      </c>
      <c r="J2304" s="138">
        <v>0.61</v>
      </c>
      <c r="K2304" s="138">
        <v>0</v>
      </c>
      <c r="L2304" s="139"/>
      <c r="M2304" s="138">
        <v>2.11</v>
      </c>
      <c r="N2304" s="139"/>
      <c r="O2304" s="138">
        <v>0</v>
      </c>
      <c r="P2304" s="138">
        <v>0</v>
      </c>
      <c r="Q2304" s="138">
        <v>0</v>
      </c>
      <c r="R2304" s="139"/>
      <c r="S2304" s="138">
        <v>0</v>
      </c>
      <c r="T2304" s="139"/>
      <c r="U2304" s="138">
        <v>0</v>
      </c>
      <c r="V2304" s="138">
        <v>0</v>
      </c>
      <c r="W2304" s="138">
        <v>0</v>
      </c>
      <c r="X2304" s="138">
        <v>0</v>
      </c>
      <c r="Y2304" s="138">
        <v>0</v>
      </c>
      <c r="Z2304" s="139"/>
      <c r="AA2304" s="138">
        <v>0</v>
      </c>
      <c r="AB2304" s="131">
        <v>0</v>
      </c>
    </row>
    <row r="2305" spans="1:28" ht="15" customHeight="1" x14ac:dyDescent="0.25">
      <c r="A2305" s="129" t="str">
        <f>B2305&amp;"-"&amp;COUNTIF($B$3:B2305,B2305)</f>
        <v>614-21</v>
      </c>
      <c r="B2305" s="130">
        <v>614</v>
      </c>
      <c r="C2305" s="130" t="s">
        <v>101</v>
      </c>
      <c r="D2305" s="137">
        <v>43802</v>
      </c>
      <c r="E2305" s="138">
        <v>96.1</v>
      </c>
      <c r="F2305" s="138">
        <v>0</v>
      </c>
      <c r="G2305" s="138">
        <v>28.92</v>
      </c>
      <c r="H2305" s="138">
        <v>16.28</v>
      </c>
      <c r="I2305" s="138">
        <v>1</v>
      </c>
      <c r="J2305" s="138">
        <v>2.2000000000000002</v>
      </c>
      <c r="K2305" s="138">
        <v>5.81</v>
      </c>
      <c r="L2305" s="139"/>
      <c r="M2305" s="138">
        <v>96.1</v>
      </c>
      <c r="N2305" s="139"/>
      <c r="O2305" s="138">
        <v>0</v>
      </c>
      <c r="P2305" s="138">
        <v>0</v>
      </c>
      <c r="Q2305" s="138">
        <v>0</v>
      </c>
      <c r="R2305" s="139"/>
      <c r="S2305" s="138">
        <v>0</v>
      </c>
      <c r="T2305" s="139"/>
      <c r="U2305" s="138">
        <v>0</v>
      </c>
      <c r="V2305" s="138">
        <v>0</v>
      </c>
      <c r="W2305" s="138">
        <v>0</v>
      </c>
      <c r="X2305" s="138">
        <v>0</v>
      </c>
      <c r="Y2305" s="138">
        <v>0</v>
      </c>
      <c r="Z2305" s="139"/>
      <c r="AA2305" s="138">
        <v>0</v>
      </c>
      <c r="AB2305" s="131">
        <v>0</v>
      </c>
    </row>
    <row r="2306" spans="1:28" ht="15" customHeight="1" x14ac:dyDescent="0.25">
      <c r="A2306" s="129" t="str">
        <f>B2306&amp;"-"&amp;COUNTIF($B$3:B2306,B2306)</f>
        <v>614-22</v>
      </c>
      <c r="B2306" s="130">
        <v>614</v>
      </c>
      <c r="C2306" s="130" t="s">
        <v>101</v>
      </c>
      <c r="D2306" s="137">
        <v>49999</v>
      </c>
      <c r="E2306" s="138">
        <v>0.6</v>
      </c>
      <c r="F2306" s="138">
        <v>0</v>
      </c>
      <c r="G2306" s="138">
        <v>0.51</v>
      </c>
      <c r="H2306" s="138">
        <v>0</v>
      </c>
      <c r="I2306" s="138">
        <v>0</v>
      </c>
      <c r="J2306" s="138">
        <v>0</v>
      </c>
      <c r="K2306" s="138">
        <v>0</v>
      </c>
      <c r="L2306" s="139"/>
      <c r="M2306" s="138">
        <v>0.6</v>
      </c>
      <c r="N2306" s="139"/>
      <c r="O2306" s="138">
        <v>0</v>
      </c>
      <c r="P2306" s="138">
        <v>0</v>
      </c>
      <c r="Q2306" s="138">
        <v>0</v>
      </c>
      <c r="R2306" s="139"/>
      <c r="S2306" s="138">
        <v>0</v>
      </c>
      <c r="T2306" s="139"/>
      <c r="U2306" s="138">
        <v>0</v>
      </c>
      <c r="V2306" s="138">
        <v>0</v>
      </c>
      <c r="W2306" s="138">
        <v>0</v>
      </c>
      <c r="X2306" s="138">
        <v>0</v>
      </c>
      <c r="Y2306" s="138">
        <v>0</v>
      </c>
      <c r="Z2306" s="139"/>
      <c r="AA2306" s="138">
        <v>0</v>
      </c>
      <c r="AB2306" s="131">
        <v>0</v>
      </c>
    </row>
    <row r="2307" spans="1:28" ht="15" customHeight="1" x14ac:dyDescent="0.25">
      <c r="A2307" s="129" t="str">
        <f>B2307&amp;"-"&amp;COUNTIF($B$3:B2307,B2307)</f>
        <v>614-23</v>
      </c>
      <c r="B2307" s="130">
        <v>614</v>
      </c>
      <c r="C2307" s="130" t="s">
        <v>101</v>
      </c>
      <c r="D2307" s="137">
        <v>43836</v>
      </c>
      <c r="E2307" s="138">
        <v>0.54</v>
      </c>
      <c r="F2307" s="138">
        <v>0</v>
      </c>
      <c r="G2307" s="138">
        <v>0</v>
      </c>
      <c r="H2307" s="138">
        <v>0.42</v>
      </c>
      <c r="I2307" s="138">
        <v>0</v>
      </c>
      <c r="J2307" s="138">
        <v>0</v>
      </c>
      <c r="K2307" s="138">
        <v>0</v>
      </c>
      <c r="L2307" s="139"/>
      <c r="M2307" s="138">
        <v>0.54</v>
      </c>
      <c r="N2307" s="139"/>
      <c r="O2307" s="138">
        <v>0</v>
      </c>
      <c r="P2307" s="138">
        <v>0</v>
      </c>
      <c r="Q2307" s="138">
        <v>0</v>
      </c>
      <c r="R2307" s="139"/>
      <c r="S2307" s="138">
        <v>0</v>
      </c>
      <c r="T2307" s="139"/>
      <c r="U2307" s="138">
        <v>0</v>
      </c>
      <c r="V2307" s="138">
        <v>0</v>
      </c>
      <c r="W2307" s="138">
        <v>0</v>
      </c>
      <c r="X2307" s="138">
        <v>0</v>
      </c>
      <c r="Y2307" s="138">
        <v>0</v>
      </c>
      <c r="Z2307" s="139"/>
      <c r="AA2307" s="138">
        <v>0</v>
      </c>
      <c r="AB2307" s="131">
        <v>0</v>
      </c>
    </row>
    <row r="2308" spans="1:28" ht="15" customHeight="1" x14ac:dyDescent="0.25">
      <c r="A2308" s="129" t="str">
        <f>B2308&amp;"-"&amp;COUNTIF($B$3:B2308,B2308)</f>
        <v>614-24</v>
      </c>
      <c r="B2308" s="130">
        <v>614</v>
      </c>
      <c r="C2308" s="130" t="s">
        <v>101</v>
      </c>
      <c r="D2308" s="137">
        <v>43844</v>
      </c>
      <c r="E2308" s="138">
        <v>7.31</v>
      </c>
      <c r="F2308" s="138">
        <v>0</v>
      </c>
      <c r="G2308" s="138">
        <v>1</v>
      </c>
      <c r="H2308" s="138">
        <v>2</v>
      </c>
      <c r="I2308" s="138">
        <v>0</v>
      </c>
      <c r="J2308" s="138">
        <v>0</v>
      </c>
      <c r="K2308" s="138">
        <v>0</v>
      </c>
      <c r="L2308" s="139"/>
      <c r="M2308" s="138">
        <v>7.31</v>
      </c>
      <c r="N2308" s="139"/>
      <c r="O2308" s="138">
        <v>0</v>
      </c>
      <c r="P2308" s="138">
        <v>0</v>
      </c>
      <c r="Q2308" s="138">
        <v>0</v>
      </c>
      <c r="R2308" s="139"/>
      <c r="S2308" s="138">
        <v>0</v>
      </c>
      <c r="T2308" s="139"/>
      <c r="U2308" s="138">
        <v>0</v>
      </c>
      <c r="V2308" s="138">
        <v>0</v>
      </c>
      <c r="W2308" s="138">
        <v>0</v>
      </c>
      <c r="X2308" s="138">
        <v>0</v>
      </c>
      <c r="Y2308" s="138">
        <v>0</v>
      </c>
      <c r="Z2308" s="139"/>
      <c r="AA2308" s="138">
        <v>0</v>
      </c>
      <c r="AB2308" s="131">
        <v>0</v>
      </c>
    </row>
    <row r="2309" spans="1:28" ht="15" customHeight="1" x14ac:dyDescent="0.25">
      <c r="A2309" s="129" t="str">
        <f>B2309&amp;"-"&amp;COUNTIF($B$3:B2309,B2309)</f>
        <v>614-25</v>
      </c>
      <c r="B2309" s="130">
        <v>614</v>
      </c>
      <c r="C2309" s="130" t="s">
        <v>101</v>
      </c>
      <c r="D2309" s="137">
        <v>43877</v>
      </c>
      <c r="E2309" s="138">
        <v>0.89</v>
      </c>
      <c r="F2309" s="138">
        <v>0</v>
      </c>
      <c r="G2309" s="138">
        <v>0</v>
      </c>
      <c r="H2309" s="138">
        <v>0.42</v>
      </c>
      <c r="I2309" s="138">
        <v>0</v>
      </c>
      <c r="J2309" s="138">
        <v>0</v>
      </c>
      <c r="K2309" s="138">
        <v>0.16</v>
      </c>
      <c r="L2309" s="139"/>
      <c r="M2309" s="138">
        <v>0.89</v>
      </c>
      <c r="N2309" s="139"/>
      <c r="O2309" s="138">
        <v>0</v>
      </c>
      <c r="P2309" s="138">
        <v>0</v>
      </c>
      <c r="Q2309" s="138">
        <v>0</v>
      </c>
      <c r="R2309" s="139"/>
      <c r="S2309" s="138">
        <v>0</v>
      </c>
      <c r="T2309" s="139"/>
      <c r="U2309" s="138">
        <v>0</v>
      </c>
      <c r="V2309" s="138">
        <v>0</v>
      </c>
      <c r="W2309" s="138">
        <v>0</v>
      </c>
      <c r="X2309" s="138">
        <v>0</v>
      </c>
      <c r="Y2309" s="138">
        <v>0</v>
      </c>
      <c r="Z2309" s="139"/>
      <c r="AA2309" s="138">
        <v>0</v>
      </c>
      <c r="AB2309" s="131">
        <v>0</v>
      </c>
    </row>
    <row r="2310" spans="1:28" ht="15" customHeight="1" x14ac:dyDescent="0.25">
      <c r="A2310" s="129" t="str">
        <f>B2310&amp;"-"&amp;COUNTIF($B$3:B2310,B2310)</f>
        <v>614-26</v>
      </c>
      <c r="B2310" s="130">
        <v>614</v>
      </c>
      <c r="C2310" s="130" t="s">
        <v>101</v>
      </c>
      <c r="D2310" s="137">
        <v>43893</v>
      </c>
      <c r="E2310" s="138">
        <v>1</v>
      </c>
      <c r="F2310" s="138">
        <v>0</v>
      </c>
      <c r="G2310" s="138">
        <v>0</v>
      </c>
      <c r="H2310" s="138">
        <v>0</v>
      </c>
      <c r="I2310" s="138">
        <v>0</v>
      </c>
      <c r="J2310" s="138">
        <v>0</v>
      </c>
      <c r="K2310" s="138">
        <v>0</v>
      </c>
      <c r="L2310" s="139"/>
      <c r="M2310" s="138">
        <v>1</v>
      </c>
      <c r="N2310" s="139"/>
      <c r="O2310" s="138">
        <v>0</v>
      </c>
      <c r="P2310" s="138">
        <v>0</v>
      </c>
      <c r="Q2310" s="138">
        <v>0</v>
      </c>
      <c r="R2310" s="139"/>
      <c r="S2310" s="138">
        <v>0</v>
      </c>
      <c r="T2310" s="139"/>
      <c r="U2310" s="138">
        <v>0</v>
      </c>
      <c r="V2310" s="138">
        <v>0</v>
      </c>
      <c r="W2310" s="138">
        <v>0</v>
      </c>
      <c r="X2310" s="138">
        <v>0</v>
      </c>
      <c r="Y2310" s="138">
        <v>0</v>
      </c>
      <c r="Z2310" s="139"/>
      <c r="AA2310" s="138">
        <v>0</v>
      </c>
      <c r="AB2310" s="131">
        <v>0</v>
      </c>
    </row>
    <row r="2311" spans="1:28" ht="15" customHeight="1" x14ac:dyDescent="0.25">
      <c r="A2311" s="129" t="str">
        <f>B2311&amp;"-"&amp;COUNTIF($B$3:B2311,B2311)</f>
        <v>614-27</v>
      </c>
      <c r="B2311" s="130">
        <v>614</v>
      </c>
      <c r="C2311" s="130" t="s">
        <v>101</v>
      </c>
      <c r="D2311" s="137">
        <v>47027</v>
      </c>
      <c r="E2311" s="138">
        <v>1.22</v>
      </c>
      <c r="F2311" s="138">
        <v>0</v>
      </c>
      <c r="G2311" s="138">
        <v>0</v>
      </c>
      <c r="H2311" s="138">
        <v>0.05</v>
      </c>
      <c r="I2311" s="138">
        <v>0</v>
      </c>
      <c r="J2311" s="138">
        <v>0</v>
      </c>
      <c r="K2311" s="138">
        <v>0.55000000000000004</v>
      </c>
      <c r="L2311" s="139"/>
      <c r="M2311" s="138">
        <v>1.22</v>
      </c>
      <c r="N2311" s="139"/>
      <c r="O2311" s="138">
        <v>0</v>
      </c>
      <c r="P2311" s="138">
        <v>0</v>
      </c>
      <c r="Q2311" s="138">
        <v>0</v>
      </c>
      <c r="R2311" s="139"/>
      <c r="S2311" s="138">
        <v>0</v>
      </c>
      <c r="T2311" s="139"/>
      <c r="U2311" s="138">
        <v>0</v>
      </c>
      <c r="V2311" s="138">
        <v>0</v>
      </c>
      <c r="W2311" s="138">
        <v>0</v>
      </c>
      <c r="X2311" s="138">
        <v>0</v>
      </c>
      <c r="Y2311" s="138">
        <v>0</v>
      </c>
      <c r="Z2311" s="139"/>
      <c r="AA2311" s="138">
        <v>0</v>
      </c>
      <c r="AB2311" s="131">
        <v>0</v>
      </c>
    </row>
    <row r="2312" spans="1:28" ht="15" customHeight="1" x14ac:dyDescent="0.25">
      <c r="A2312" s="129" t="str">
        <f>B2312&amp;"-"&amp;COUNTIF($B$3:B2312,B2312)</f>
        <v>614-28</v>
      </c>
      <c r="B2312" s="130">
        <v>614</v>
      </c>
      <c r="C2312" s="130" t="s">
        <v>101</v>
      </c>
      <c r="D2312" s="137">
        <v>48835</v>
      </c>
      <c r="E2312" s="138">
        <v>0.91</v>
      </c>
      <c r="F2312" s="138">
        <v>0</v>
      </c>
      <c r="G2312" s="138">
        <v>0</v>
      </c>
      <c r="H2312" s="138">
        <v>0</v>
      </c>
      <c r="I2312" s="138">
        <v>0</v>
      </c>
      <c r="J2312" s="138">
        <v>0</v>
      </c>
      <c r="K2312" s="138">
        <v>0</v>
      </c>
      <c r="L2312" s="139"/>
      <c r="M2312" s="138">
        <v>0.91</v>
      </c>
      <c r="N2312" s="139"/>
      <c r="O2312" s="138">
        <v>0</v>
      </c>
      <c r="P2312" s="138">
        <v>0</v>
      </c>
      <c r="Q2312" s="138">
        <v>0</v>
      </c>
      <c r="R2312" s="139"/>
      <c r="S2312" s="138">
        <v>0</v>
      </c>
      <c r="T2312" s="139"/>
      <c r="U2312" s="138">
        <v>0</v>
      </c>
      <c r="V2312" s="138">
        <v>0</v>
      </c>
      <c r="W2312" s="138">
        <v>0</v>
      </c>
      <c r="X2312" s="138">
        <v>0</v>
      </c>
      <c r="Y2312" s="138">
        <v>0</v>
      </c>
      <c r="Z2312" s="139"/>
      <c r="AA2312" s="138">
        <v>0</v>
      </c>
      <c r="AB2312" s="131">
        <v>0</v>
      </c>
    </row>
    <row r="2313" spans="1:28" ht="15" customHeight="1" x14ac:dyDescent="0.25">
      <c r="A2313" s="129" t="str">
        <f>B2313&amp;"-"&amp;COUNTIF($B$3:B2313,B2313)</f>
        <v>614-29</v>
      </c>
      <c r="B2313" s="130">
        <v>614</v>
      </c>
      <c r="C2313" s="130" t="s">
        <v>101</v>
      </c>
      <c r="D2313" s="137">
        <v>48413</v>
      </c>
      <c r="E2313" s="138">
        <v>0.13</v>
      </c>
      <c r="F2313" s="138">
        <v>0</v>
      </c>
      <c r="G2313" s="138">
        <v>0</v>
      </c>
      <c r="H2313" s="138">
        <v>0.01</v>
      </c>
      <c r="I2313" s="138">
        <v>0</v>
      </c>
      <c r="J2313" s="138">
        <v>0</v>
      </c>
      <c r="K2313" s="138">
        <v>0</v>
      </c>
      <c r="L2313" s="139"/>
      <c r="M2313" s="138">
        <v>0.13</v>
      </c>
      <c r="N2313" s="139"/>
      <c r="O2313" s="138">
        <v>0</v>
      </c>
      <c r="P2313" s="138">
        <v>0</v>
      </c>
      <c r="Q2313" s="138">
        <v>0</v>
      </c>
      <c r="R2313" s="139"/>
      <c r="S2313" s="138">
        <v>0</v>
      </c>
      <c r="T2313" s="139"/>
      <c r="U2313" s="138">
        <v>0</v>
      </c>
      <c r="V2313" s="138">
        <v>0</v>
      </c>
      <c r="W2313" s="138">
        <v>0</v>
      </c>
      <c r="X2313" s="138">
        <v>0</v>
      </c>
      <c r="Y2313" s="138">
        <v>0</v>
      </c>
      <c r="Z2313" s="139"/>
      <c r="AA2313" s="138">
        <v>0</v>
      </c>
      <c r="AB2313" s="131">
        <v>0</v>
      </c>
    </row>
    <row r="2314" spans="1:28" ht="15" customHeight="1" x14ac:dyDescent="0.25">
      <c r="A2314" s="129" t="str">
        <f>B2314&amp;"-"&amp;COUNTIF($B$3:B2314,B2314)</f>
        <v>614-30</v>
      </c>
      <c r="B2314" s="130">
        <v>614</v>
      </c>
      <c r="C2314" s="130" t="s">
        <v>101</v>
      </c>
      <c r="D2314" s="137">
        <v>43943</v>
      </c>
      <c r="E2314" s="138">
        <v>0.12</v>
      </c>
      <c r="F2314" s="138">
        <v>0</v>
      </c>
      <c r="G2314" s="138">
        <v>0</v>
      </c>
      <c r="H2314" s="138">
        <v>0</v>
      </c>
      <c r="I2314" s="138">
        <v>0</v>
      </c>
      <c r="J2314" s="138">
        <v>0</v>
      </c>
      <c r="K2314" s="138">
        <v>0</v>
      </c>
      <c r="L2314" s="139"/>
      <c r="M2314" s="138">
        <v>0.12</v>
      </c>
      <c r="N2314" s="139"/>
      <c r="O2314" s="138">
        <v>0</v>
      </c>
      <c r="P2314" s="138">
        <v>0</v>
      </c>
      <c r="Q2314" s="138">
        <v>0</v>
      </c>
      <c r="R2314" s="139"/>
      <c r="S2314" s="138">
        <v>0</v>
      </c>
      <c r="T2314" s="139"/>
      <c r="U2314" s="138">
        <v>0</v>
      </c>
      <c r="V2314" s="138">
        <v>0</v>
      </c>
      <c r="W2314" s="138">
        <v>0</v>
      </c>
      <c r="X2314" s="138">
        <v>0</v>
      </c>
      <c r="Y2314" s="138">
        <v>0</v>
      </c>
      <c r="Z2314" s="139"/>
      <c r="AA2314" s="138">
        <v>0</v>
      </c>
      <c r="AB2314" s="131">
        <v>0</v>
      </c>
    </row>
    <row r="2315" spans="1:28" ht="15" customHeight="1" x14ac:dyDescent="0.25">
      <c r="A2315" s="129" t="str">
        <f>B2315&amp;"-"&amp;COUNTIF($B$3:B2315,B2315)</f>
        <v>614-31</v>
      </c>
      <c r="B2315" s="130">
        <v>614</v>
      </c>
      <c r="C2315" s="130" t="s">
        <v>101</v>
      </c>
      <c r="D2315" s="137">
        <v>46870</v>
      </c>
      <c r="E2315" s="138">
        <v>0.42</v>
      </c>
      <c r="F2315" s="138">
        <v>0</v>
      </c>
      <c r="G2315" s="138">
        <v>0</v>
      </c>
      <c r="H2315" s="138">
        <v>0.22</v>
      </c>
      <c r="I2315" s="138">
        <v>0</v>
      </c>
      <c r="J2315" s="138">
        <v>0</v>
      </c>
      <c r="K2315" s="138">
        <v>0</v>
      </c>
      <c r="L2315" s="139"/>
      <c r="M2315" s="138">
        <v>0.42</v>
      </c>
      <c r="N2315" s="139"/>
      <c r="O2315" s="138">
        <v>0</v>
      </c>
      <c r="P2315" s="138">
        <v>0</v>
      </c>
      <c r="Q2315" s="138">
        <v>0</v>
      </c>
      <c r="R2315" s="139"/>
      <c r="S2315" s="138">
        <v>0</v>
      </c>
      <c r="T2315" s="139"/>
      <c r="U2315" s="138">
        <v>0</v>
      </c>
      <c r="V2315" s="138">
        <v>0</v>
      </c>
      <c r="W2315" s="138">
        <v>0</v>
      </c>
      <c r="X2315" s="138">
        <v>0</v>
      </c>
      <c r="Y2315" s="138">
        <v>0</v>
      </c>
      <c r="Z2315" s="139"/>
      <c r="AA2315" s="138">
        <v>0</v>
      </c>
      <c r="AB2315" s="131">
        <v>0</v>
      </c>
    </row>
    <row r="2316" spans="1:28" ht="15" customHeight="1" x14ac:dyDescent="0.25">
      <c r="A2316" s="129" t="str">
        <f>B2316&amp;"-"&amp;COUNTIF($B$3:B2316,B2316)</f>
        <v>614-32</v>
      </c>
      <c r="B2316" s="130">
        <v>614</v>
      </c>
      <c r="C2316" s="130" t="s">
        <v>101</v>
      </c>
      <c r="D2316" s="137">
        <v>47936</v>
      </c>
      <c r="E2316" s="138">
        <v>1.61</v>
      </c>
      <c r="F2316" s="138">
        <v>0</v>
      </c>
      <c r="G2316" s="138">
        <v>0</v>
      </c>
      <c r="H2316" s="138">
        <v>0</v>
      </c>
      <c r="I2316" s="138">
        <v>0</v>
      </c>
      <c r="J2316" s="138">
        <v>0.86</v>
      </c>
      <c r="K2316" s="138">
        <v>0</v>
      </c>
      <c r="L2316" s="139"/>
      <c r="M2316" s="138">
        <v>1.61</v>
      </c>
      <c r="N2316" s="139"/>
      <c r="O2316" s="138">
        <v>0</v>
      </c>
      <c r="P2316" s="138">
        <v>0</v>
      </c>
      <c r="Q2316" s="138">
        <v>0</v>
      </c>
      <c r="R2316" s="139"/>
      <c r="S2316" s="138">
        <v>0</v>
      </c>
      <c r="T2316" s="139"/>
      <c r="U2316" s="138">
        <v>0</v>
      </c>
      <c r="V2316" s="138">
        <v>0</v>
      </c>
      <c r="W2316" s="138">
        <v>0</v>
      </c>
      <c r="X2316" s="138">
        <v>0</v>
      </c>
      <c r="Y2316" s="138">
        <v>0</v>
      </c>
      <c r="Z2316" s="139"/>
      <c r="AA2316" s="138">
        <v>0</v>
      </c>
      <c r="AB2316" s="131">
        <v>0</v>
      </c>
    </row>
    <row r="2317" spans="1:28" ht="15" customHeight="1" x14ac:dyDescent="0.25">
      <c r="A2317" s="129" t="str">
        <f>B2317&amp;"-"&amp;COUNTIF($B$3:B2317,B2317)</f>
        <v>614-33</v>
      </c>
      <c r="B2317" s="130">
        <v>614</v>
      </c>
      <c r="C2317" s="130" t="s">
        <v>101</v>
      </c>
      <c r="D2317" s="137">
        <v>49197</v>
      </c>
      <c r="E2317" s="138">
        <v>0.19</v>
      </c>
      <c r="F2317" s="138">
        <v>0</v>
      </c>
      <c r="G2317" s="138">
        <v>0</v>
      </c>
      <c r="H2317" s="138">
        <v>0.04</v>
      </c>
      <c r="I2317" s="138">
        <v>0</v>
      </c>
      <c r="J2317" s="138">
        <v>0</v>
      </c>
      <c r="K2317" s="138">
        <v>0</v>
      </c>
      <c r="L2317" s="139"/>
      <c r="M2317" s="138">
        <v>0.19</v>
      </c>
      <c r="N2317" s="139"/>
      <c r="O2317" s="138">
        <v>0</v>
      </c>
      <c r="P2317" s="138">
        <v>0</v>
      </c>
      <c r="Q2317" s="138">
        <v>0</v>
      </c>
      <c r="R2317" s="139"/>
      <c r="S2317" s="138">
        <v>0</v>
      </c>
      <c r="T2317" s="139"/>
      <c r="U2317" s="138">
        <v>0</v>
      </c>
      <c r="V2317" s="138">
        <v>0</v>
      </c>
      <c r="W2317" s="138">
        <v>0</v>
      </c>
      <c r="X2317" s="138">
        <v>0</v>
      </c>
      <c r="Y2317" s="138">
        <v>0</v>
      </c>
      <c r="Z2317" s="139"/>
      <c r="AA2317" s="138">
        <v>0</v>
      </c>
      <c r="AB2317" s="131">
        <v>0</v>
      </c>
    </row>
    <row r="2318" spans="1:28" ht="15" customHeight="1" x14ac:dyDescent="0.25">
      <c r="A2318" s="129" t="str">
        <f>B2318&amp;"-"&amp;COUNTIF($B$3:B2318,B2318)</f>
        <v>614-34</v>
      </c>
      <c r="B2318" s="130">
        <v>614</v>
      </c>
      <c r="C2318" s="130" t="s">
        <v>101</v>
      </c>
      <c r="D2318" s="137">
        <v>43984</v>
      </c>
      <c r="E2318" s="138">
        <v>0.88</v>
      </c>
      <c r="F2318" s="138">
        <v>0</v>
      </c>
      <c r="G2318" s="138">
        <v>0</v>
      </c>
      <c r="H2318" s="138">
        <v>0.88</v>
      </c>
      <c r="I2318" s="138">
        <v>0</v>
      </c>
      <c r="J2318" s="138">
        <v>0</v>
      </c>
      <c r="K2318" s="138">
        <v>0</v>
      </c>
      <c r="L2318" s="139"/>
      <c r="M2318" s="138">
        <v>0.88</v>
      </c>
      <c r="N2318" s="139"/>
      <c r="O2318" s="138">
        <v>0</v>
      </c>
      <c r="P2318" s="138">
        <v>0</v>
      </c>
      <c r="Q2318" s="138">
        <v>0</v>
      </c>
      <c r="R2318" s="139"/>
      <c r="S2318" s="138">
        <v>0</v>
      </c>
      <c r="T2318" s="139"/>
      <c r="U2318" s="138">
        <v>0</v>
      </c>
      <c r="V2318" s="138">
        <v>0</v>
      </c>
      <c r="W2318" s="138">
        <v>0</v>
      </c>
      <c r="X2318" s="138">
        <v>0</v>
      </c>
      <c r="Y2318" s="138">
        <v>0</v>
      </c>
      <c r="Z2318" s="139"/>
      <c r="AA2318" s="138">
        <v>0</v>
      </c>
      <c r="AB2318" s="131">
        <v>0</v>
      </c>
    </row>
    <row r="2319" spans="1:28" ht="15" customHeight="1" x14ac:dyDescent="0.25">
      <c r="A2319" s="129" t="str">
        <f>B2319&amp;"-"&amp;COUNTIF($B$3:B2319,B2319)</f>
        <v>614-35</v>
      </c>
      <c r="B2319" s="130">
        <v>614</v>
      </c>
      <c r="C2319" s="130" t="s">
        <v>101</v>
      </c>
      <c r="D2319" s="137">
        <v>47340</v>
      </c>
      <c r="E2319" s="138">
        <v>1</v>
      </c>
      <c r="F2319" s="138">
        <v>0</v>
      </c>
      <c r="G2319" s="138">
        <v>0</v>
      </c>
      <c r="H2319" s="138">
        <v>0</v>
      </c>
      <c r="I2319" s="138">
        <v>0</v>
      </c>
      <c r="J2319" s="138">
        <v>0</v>
      </c>
      <c r="K2319" s="138">
        <v>0.61</v>
      </c>
      <c r="L2319" s="139"/>
      <c r="M2319" s="138">
        <v>1</v>
      </c>
      <c r="N2319" s="139"/>
      <c r="O2319" s="138">
        <v>0</v>
      </c>
      <c r="P2319" s="138">
        <v>0</v>
      </c>
      <c r="Q2319" s="138">
        <v>0</v>
      </c>
      <c r="R2319" s="139"/>
      <c r="S2319" s="138">
        <v>0</v>
      </c>
      <c r="T2319" s="139"/>
      <c r="U2319" s="138">
        <v>0</v>
      </c>
      <c r="V2319" s="138">
        <v>0</v>
      </c>
      <c r="W2319" s="138">
        <v>0</v>
      </c>
      <c r="X2319" s="138">
        <v>0</v>
      </c>
      <c r="Y2319" s="138">
        <v>0</v>
      </c>
      <c r="Z2319" s="139"/>
      <c r="AA2319" s="138">
        <v>0</v>
      </c>
      <c r="AB2319" s="131">
        <v>0</v>
      </c>
    </row>
    <row r="2320" spans="1:28" ht="15" customHeight="1" x14ac:dyDescent="0.25">
      <c r="A2320" s="129" t="str">
        <f>B2320&amp;"-"&amp;COUNTIF($B$3:B2320,B2320)</f>
        <v>614-36</v>
      </c>
      <c r="B2320" s="130">
        <v>614</v>
      </c>
      <c r="C2320" s="130" t="s">
        <v>101</v>
      </c>
      <c r="D2320" s="137">
        <v>44016</v>
      </c>
      <c r="E2320" s="138">
        <v>0.86</v>
      </c>
      <c r="F2320" s="138">
        <v>0</v>
      </c>
      <c r="G2320" s="138">
        <v>0</v>
      </c>
      <c r="H2320" s="138">
        <v>0.79</v>
      </c>
      <c r="I2320" s="138">
        <v>0</v>
      </c>
      <c r="J2320" s="138">
        <v>0</v>
      </c>
      <c r="K2320" s="138">
        <v>0</v>
      </c>
      <c r="L2320" s="139"/>
      <c r="M2320" s="138">
        <v>0.86</v>
      </c>
      <c r="N2320" s="139"/>
      <c r="O2320" s="138">
        <v>0</v>
      </c>
      <c r="P2320" s="138">
        <v>0</v>
      </c>
      <c r="Q2320" s="138">
        <v>0</v>
      </c>
      <c r="R2320" s="139"/>
      <c r="S2320" s="138">
        <v>0</v>
      </c>
      <c r="T2320" s="139"/>
      <c r="U2320" s="138">
        <v>0</v>
      </c>
      <c r="V2320" s="138">
        <v>0</v>
      </c>
      <c r="W2320" s="138">
        <v>0</v>
      </c>
      <c r="X2320" s="138">
        <v>0</v>
      </c>
      <c r="Y2320" s="138">
        <v>0</v>
      </c>
      <c r="Z2320" s="139"/>
      <c r="AA2320" s="138">
        <v>0</v>
      </c>
      <c r="AB2320" s="131">
        <v>0</v>
      </c>
    </row>
    <row r="2321" spans="1:28" ht="15" customHeight="1" x14ac:dyDescent="0.25">
      <c r="A2321" s="129" t="str">
        <f>B2321&amp;"-"&amp;COUNTIF($B$3:B2321,B2321)</f>
        <v>614-37</v>
      </c>
      <c r="B2321" s="130">
        <v>614</v>
      </c>
      <c r="C2321" s="130" t="s">
        <v>101</v>
      </c>
      <c r="D2321" s="137">
        <v>46961</v>
      </c>
      <c r="E2321" s="138">
        <v>0.21</v>
      </c>
      <c r="F2321" s="138">
        <v>0</v>
      </c>
      <c r="G2321" s="138">
        <v>0</v>
      </c>
      <c r="H2321" s="138">
        <v>0</v>
      </c>
      <c r="I2321" s="138">
        <v>0</v>
      </c>
      <c r="J2321" s="138">
        <v>0</v>
      </c>
      <c r="K2321" s="138">
        <v>0</v>
      </c>
      <c r="L2321" s="139"/>
      <c r="M2321" s="138">
        <v>0.21</v>
      </c>
      <c r="N2321" s="139"/>
      <c r="O2321" s="138">
        <v>0</v>
      </c>
      <c r="P2321" s="138">
        <v>0</v>
      </c>
      <c r="Q2321" s="138">
        <v>0</v>
      </c>
      <c r="R2321" s="139"/>
      <c r="S2321" s="138">
        <v>0</v>
      </c>
      <c r="T2321" s="139"/>
      <c r="U2321" s="138">
        <v>0</v>
      </c>
      <c r="V2321" s="138">
        <v>0</v>
      </c>
      <c r="W2321" s="138">
        <v>0</v>
      </c>
      <c r="X2321" s="138">
        <v>0</v>
      </c>
      <c r="Y2321" s="138">
        <v>0</v>
      </c>
      <c r="Z2321" s="139"/>
      <c r="AA2321" s="138">
        <v>0</v>
      </c>
      <c r="AB2321" s="131">
        <v>0</v>
      </c>
    </row>
    <row r="2322" spans="1:28" ht="15" customHeight="1" x14ac:dyDescent="0.25">
      <c r="A2322" s="129" t="str">
        <f>B2322&amp;"-"&amp;COUNTIF($B$3:B2322,B2322)</f>
        <v>614-38</v>
      </c>
      <c r="B2322" s="130">
        <v>614</v>
      </c>
      <c r="C2322" s="130" t="s">
        <v>101</v>
      </c>
      <c r="D2322" s="137">
        <v>46979</v>
      </c>
      <c r="E2322" s="138">
        <v>1.1299999999999999</v>
      </c>
      <c r="F2322" s="138">
        <v>0</v>
      </c>
      <c r="G2322" s="138">
        <v>0</v>
      </c>
      <c r="H2322" s="138">
        <v>0.15</v>
      </c>
      <c r="I2322" s="138">
        <v>0</v>
      </c>
      <c r="J2322" s="138">
        <v>0</v>
      </c>
      <c r="K2322" s="138">
        <v>0</v>
      </c>
      <c r="L2322" s="139"/>
      <c r="M2322" s="138">
        <v>1.1299999999999999</v>
      </c>
      <c r="N2322" s="139"/>
      <c r="O2322" s="138">
        <v>0</v>
      </c>
      <c r="P2322" s="138">
        <v>0</v>
      </c>
      <c r="Q2322" s="138">
        <v>0</v>
      </c>
      <c r="R2322" s="139"/>
      <c r="S2322" s="138">
        <v>0</v>
      </c>
      <c r="T2322" s="139"/>
      <c r="U2322" s="138">
        <v>0</v>
      </c>
      <c r="V2322" s="138">
        <v>0</v>
      </c>
      <c r="W2322" s="138">
        <v>0</v>
      </c>
      <c r="X2322" s="138">
        <v>0</v>
      </c>
      <c r="Y2322" s="138">
        <v>0</v>
      </c>
      <c r="Z2322" s="139"/>
      <c r="AA2322" s="138">
        <v>0</v>
      </c>
      <c r="AB2322" s="131">
        <v>0</v>
      </c>
    </row>
    <row r="2323" spans="1:28" ht="15" customHeight="1" x14ac:dyDescent="0.25">
      <c r="A2323" s="129" t="str">
        <f>B2323&amp;"-"&amp;COUNTIF($B$3:B2323,B2323)</f>
        <v>614-39</v>
      </c>
      <c r="B2323" s="130">
        <v>614</v>
      </c>
      <c r="C2323" s="130" t="s">
        <v>101</v>
      </c>
      <c r="D2323" s="137">
        <v>46953</v>
      </c>
      <c r="E2323" s="138">
        <v>1.05</v>
      </c>
      <c r="F2323" s="138">
        <v>0</v>
      </c>
      <c r="G2323" s="138">
        <v>0</v>
      </c>
      <c r="H2323" s="138">
        <v>0</v>
      </c>
      <c r="I2323" s="138">
        <v>0</v>
      </c>
      <c r="J2323" s="138">
        <v>0</v>
      </c>
      <c r="K2323" s="138">
        <v>0</v>
      </c>
      <c r="L2323" s="139"/>
      <c r="M2323" s="138">
        <v>1.05</v>
      </c>
      <c r="N2323" s="139"/>
      <c r="O2323" s="138">
        <v>0</v>
      </c>
      <c r="P2323" s="138">
        <v>0</v>
      </c>
      <c r="Q2323" s="138">
        <v>0</v>
      </c>
      <c r="R2323" s="139"/>
      <c r="S2323" s="138">
        <v>0</v>
      </c>
      <c r="T2323" s="139"/>
      <c r="U2323" s="138">
        <v>0</v>
      </c>
      <c r="V2323" s="138">
        <v>0</v>
      </c>
      <c r="W2323" s="138">
        <v>0</v>
      </c>
      <c r="X2323" s="138">
        <v>0</v>
      </c>
      <c r="Y2323" s="138">
        <v>0</v>
      </c>
      <c r="Z2323" s="139"/>
      <c r="AA2323" s="138">
        <v>0</v>
      </c>
      <c r="AB2323" s="131">
        <v>0</v>
      </c>
    </row>
    <row r="2324" spans="1:28" ht="15" customHeight="1" x14ac:dyDescent="0.25">
      <c r="A2324" s="129" t="str">
        <f>B2324&amp;"-"&amp;COUNTIF($B$3:B2324,B2324)</f>
        <v>614-40</v>
      </c>
      <c r="B2324" s="130">
        <v>614</v>
      </c>
      <c r="C2324" s="130" t="s">
        <v>101</v>
      </c>
      <c r="D2324" s="137">
        <v>45245</v>
      </c>
      <c r="E2324" s="138">
        <v>1</v>
      </c>
      <c r="F2324" s="138">
        <v>0</v>
      </c>
      <c r="G2324" s="138">
        <v>0</v>
      </c>
      <c r="H2324" s="138">
        <v>0</v>
      </c>
      <c r="I2324" s="138">
        <v>0</v>
      </c>
      <c r="J2324" s="138">
        <v>0</v>
      </c>
      <c r="K2324" s="138">
        <v>0</v>
      </c>
      <c r="L2324" s="139"/>
      <c r="M2324" s="138">
        <v>1</v>
      </c>
      <c r="N2324" s="139"/>
      <c r="O2324" s="138">
        <v>0</v>
      </c>
      <c r="P2324" s="138">
        <v>0</v>
      </c>
      <c r="Q2324" s="138">
        <v>0</v>
      </c>
      <c r="R2324" s="139"/>
      <c r="S2324" s="138">
        <v>0</v>
      </c>
      <c r="T2324" s="139"/>
      <c r="U2324" s="138">
        <v>0</v>
      </c>
      <c r="V2324" s="138">
        <v>0</v>
      </c>
      <c r="W2324" s="138">
        <v>0</v>
      </c>
      <c r="X2324" s="138">
        <v>0</v>
      </c>
      <c r="Y2324" s="138">
        <v>0</v>
      </c>
      <c r="Z2324" s="139"/>
      <c r="AA2324" s="138">
        <v>0</v>
      </c>
      <c r="AB2324" s="131">
        <v>0</v>
      </c>
    </row>
    <row r="2325" spans="1:28" ht="15" customHeight="1" x14ac:dyDescent="0.25">
      <c r="A2325" s="129" t="str">
        <f>B2325&amp;"-"&amp;COUNTIF($B$3:B2325,B2325)</f>
        <v>614-41</v>
      </c>
      <c r="B2325" s="130">
        <v>614</v>
      </c>
      <c r="C2325" s="130" t="s">
        <v>101</v>
      </c>
      <c r="D2325" s="137">
        <v>47019</v>
      </c>
      <c r="E2325" s="138">
        <v>1.9</v>
      </c>
      <c r="F2325" s="138">
        <v>0</v>
      </c>
      <c r="G2325" s="138">
        <v>0</v>
      </c>
      <c r="H2325" s="138">
        <v>0</v>
      </c>
      <c r="I2325" s="138">
        <v>0</v>
      </c>
      <c r="J2325" s="138">
        <v>0</v>
      </c>
      <c r="K2325" s="138">
        <v>0</v>
      </c>
      <c r="L2325" s="139"/>
      <c r="M2325" s="138">
        <v>1.9</v>
      </c>
      <c r="N2325" s="139"/>
      <c r="O2325" s="138">
        <v>0</v>
      </c>
      <c r="P2325" s="138">
        <v>0</v>
      </c>
      <c r="Q2325" s="138">
        <v>0</v>
      </c>
      <c r="R2325" s="139"/>
      <c r="S2325" s="138">
        <v>0</v>
      </c>
      <c r="T2325" s="139"/>
      <c r="U2325" s="138">
        <v>0</v>
      </c>
      <c r="V2325" s="138">
        <v>0</v>
      </c>
      <c r="W2325" s="138">
        <v>0</v>
      </c>
      <c r="X2325" s="138">
        <v>0</v>
      </c>
      <c r="Y2325" s="138">
        <v>0</v>
      </c>
      <c r="Z2325" s="139"/>
      <c r="AA2325" s="138">
        <v>0</v>
      </c>
      <c r="AB2325" s="131">
        <v>0</v>
      </c>
    </row>
    <row r="2326" spans="1:28" ht="15" customHeight="1" x14ac:dyDescent="0.25">
      <c r="A2326" s="129" t="str">
        <f>B2326&amp;"-"&amp;COUNTIF($B$3:B2326,B2326)</f>
        <v>614-42</v>
      </c>
      <c r="B2326" s="130">
        <v>614</v>
      </c>
      <c r="C2326" s="130" t="s">
        <v>101</v>
      </c>
      <c r="D2326" s="137">
        <v>44123</v>
      </c>
      <c r="E2326" s="138">
        <v>0.7</v>
      </c>
      <c r="F2326" s="138">
        <v>0</v>
      </c>
      <c r="G2326" s="138">
        <v>0</v>
      </c>
      <c r="H2326" s="138">
        <v>0</v>
      </c>
      <c r="I2326" s="138">
        <v>0</v>
      </c>
      <c r="J2326" s="138">
        <v>0.43</v>
      </c>
      <c r="K2326" s="138">
        <v>0</v>
      </c>
      <c r="L2326" s="139"/>
      <c r="M2326" s="138">
        <v>0.7</v>
      </c>
      <c r="N2326" s="139"/>
      <c r="O2326" s="138">
        <v>0</v>
      </c>
      <c r="P2326" s="138">
        <v>0</v>
      </c>
      <c r="Q2326" s="138">
        <v>0</v>
      </c>
      <c r="R2326" s="139"/>
      <c r="S2326" s="138">
        <v>0</v>
      </c>
      <c r="T2326" s="139"/>
      <c r="U2326" s="138">
        <v>0</v>
      </c>
      <c r="V2326" s="138">
        <v>0</v>
      </c>
      <c r="W2326" s="138">
        <v>0</v>
      </c>
      <c r="X2326" s="138">
        <v>0</v>
      </c>
      <c r="Y2326" s="138">
        <v>0</v>
      </c>
      <c r="Z2326" s="139"/>
      <c r="AA2326" s="138">
        <v>0</v>
      </c>
      <c r="AB2326" s="131">
        <v>0</v>
      </c>
    </row>
    <row r="2327" spans="1:28" ht="15" customHeight="1" x14ac:dyDescent="0.25">
      <c r="A2327" s="129" t="str">
        <f>B2327&amp;"-"&amp;COUNTIF($B$3:B2327,B2327)</f>
        <v>614-43</v>
      </c>
      <c r="B2327" s="130">
        <v>614</v>
      </c>
      <c r="C2327" s="130" t="s">
        <v>101</v>
      </c>
      <c r="D2327" s="137">
        <v>48751</v>
      </c>
      <c r="E2327" s="138">
        <v>1.08</v>
      </c>
      <c r="F2327" s="138">
        <v>0</v>
      </c>
      <c r="G2327" s="138">
        <v>0.66</v>
      </c>
      <c r="H2327" s="138">
        <v>0</v>
      </c>
      <c r="I2327" s="138">
        <v>0</v>
      </c>
      <c r="J2327" s="138">
        <v>0</v>
      </c>
      <c r="K2327" s="138">
        <v>0</v>
      </c>
      <c r="L2327" s="139"/>
      <c r="M2327" s="138">
        <v>1.08</v>
      </c>
      <c r="N2327" s="139"/>
      <c r="O2327" s="138">
        <v>0</v>
      </c>
      <c r="P2327" s="138">
        <v>0</v>
      </c>
      <c r="Q2327" s="138">
        <v>0</v>
      </c>
      <c r="R2327" s="139"/>
      <c r="S2327" s="138">
        <v>0</v>
      </c>
      <c r="T2327" s="139"/>
      <c r="U2327" s="138">
        <v>0</v>
      </c>
      <c r="V2327" s="138">
        <v>0</v>
      </c>
      <c r="W2327" s="138">
        <v>0</v>
      </c>
      <c r="X2327" s="138">
        <v>0</v>
      </c>
      <c r="Y2327" s="138">
        <v>0</v>
      </c>
      <c r="Z2327" s="139"/>
      <c r="AA2327" s="138">
        <v>0</v>
      </c>
      <c r="AB2327" s="131">
        <v>0</v>
      </c>
    </row>
    <row r="2328" spans="1:28" ht="15" customHeight="1" x14ac:dyDescent="0.25">
      <c r="A2328" s="129" t="str">
        <f>B2328&amp;"-"&amp;COUNTIF($B$3:B2328,B2328)</f>
        <v>614-44</v>
      </c>
      <c r="B2328" s="130">
        <v>614</v>
      </c>
      <c r="C2328" s="130" t="s">
        <v>101</v>
      </c>
      <c r="D2328" s="137">
        <v>44156</v>
      </c>
      <c r="E2328" s="138">
        <v>1.01</v>
      </c>
      <c r="F2328" s="138">
        <v>0</v>
      </c>
      <c r="G2328" s="138">
        <v>0</v>
      </c>
      <c r="H2328" s="138">
        <v>0</v>
      </c>
      <c r="I2328" s="138">
        <v>0</v>
      </c>
      <c r="J2328" s="138">
        <v>0</v>
      </c>
      <c r="K2328" s="138">
        <v>0</v>
      </c>
      <c r="L2328" s="139"/>
      <c r="M2328" s="138">
        <v>1.01</v>
      </c>
      <c r="N2328" s="139"/>
      <c r="O2328" s="138">
        <v>0</v>
      </c>
      <c r="P2328" s="138">
        <v>0</v>
      </c>
      <c r="Q2328" s="138">
        <v>0</v>
      </c>
      <c r="R2328" s="139"/>
      <c r="S2328" s="138">
        <v>0</v>
      </c>
      <c r="T2328" s="139"/>
      <c r="U2328" s="138">
        <v>0</v>
      </c>
      <c r="V2328" s="138">
        <v>0</v>
      </c>
      <c r="W2328" s="138">
        <v>0</v>
      </c>
      <c r="X2328" s="138">
        <v>0</v>
      </c>
      <c r="Y2328" s="138">
        <v>0</v>
      </c>
      <c r="Z2328" s="139"/>
      <c r="AA2328" s="138">
        <v>0</v>
      </c>
      <c r="AB2328" s="131">
        <v>0</v>
      </c>
    </row>
    <row r="2329" spans="1:28" ht="15" customHeight="1" x14ac:dyDescent="0.25">
      <c r="A2329" s="129" t="str">
        <f>B2329&amp;"-"&amp;COUNTIF($B$3:B2329,B2329)</f>
        <v>614-45</v>
      </c>
      <c r="B2329" s="130">
        <v>614</v>
      </c>
      <c r="C2329" s="130" t="s">
        <v>101</v>
      </c>
      <c r="D2329" s="137">
        <v>44164</v>
      </c>
      <c r="E2329" s="138">
        <v>0.37</v>
      </c>
      <c r="F2329" s="138">
        <v>0</v>
      </c>
      <c r="G2329" s="138">
        <v>0</v>
      </c>
      <c r="H2329" s="138">
        <v>0</v>
      </c>
      <c r="I2329" s="138">
        <v>0</v>
      </c>
      <c r="J2329" s="138">
        <v>0</v>
      </c>
      <c r="K2329" s="138">
        <v>0.28999999999999998</v>
      </c>
      <c r="L2329" s="139"/>
      <c r="M2329" s="138">
        <v>0.37</v>
      </c>
      <c r="N2329" s="139"/>
      <c r="O2329" s="138">
        <v>0</v>
      </c>
      <c r="P2329" s="138">
        <v>0</v>
      </c>
      <c r="Q2329" s="138">
        <v>0</v>
      </c>
      <c r="R2329" s="139"/>
      <c r="S2329" s="138">
        <v>0</v>
      </c>
      <c r="T2329" s="139"/>
      <c r="U2329" s="138">
        <v>0</v>
      </c>
      <c r="V2329" s="138">
        <v>0</v>
      </c>
      <c r="W2329" s="138">
        <v>0</v>
      </c>
      <c r="X2329" s="138">
        <v>0</v>
      </c>
      <c r="Y2329" s="138">
        <v>0</v>
      </c>
      <c r="Z2329" s="139"/>
      <c r="AA2329" s="138">
        <v>0</v>
      </c>
      <c r="AB2329" s="131">
        <v>0</v>
      </c>
    </row>
    <row r="2330" spans="1:28" ht="15" customHeight="1" x14ac:dyDescent="0.25">
      <c r="A2330" s="129" t="str">
        <f>B2330&amp;"-"&amp;COUNTIF($B$3:B2330,B2330)</f>
        <v>614-46</v>
      </c>
      <c r="B2330" s="130">
        <v>614</v>
      </c>
      <c r="C2330" s="130" t="s">
        <v>101</v>
      </c>
      <c r="D2330" s="137">
        <v>44180</v>
      </c>
      <c r="E2330" s="138">
        <v>0.05</v>
      </c>
      <c r="F2330" s="138">
        <v>0</v>
      </c>
      <c r="G2330" s="138">
        <v>0</v>
      </c>
      <c r="H2330" s="138">
        <v>0</v>
      </c>
      <c r="I2330" s="138">
        <v>0</v>
      </c>
      <c r="J2330" s="138">
        <v>0</v>
      </c>
      <c r="K2330" s="138">
        <v>0</v>
      </c>
      <c r="L2330" s="139"/>
      <c r="M2330" s="138">
        <v>0.05</v>
      </c>
      <c r="N2330" s="139"/>
      <c r="O2330" s="138">
        <v>0</v>
      </c>
      <c r="P2330" s="138">
        <v>0</v>
      </c>
      <c r="Q2330" s="138">
        <v>0</v>
      </c>
      <c r="R2330" s="139"/>
      <c r="S2330" s="138">
        <v>0</v>
      </c>
      <c r="T2330" s="139"/>
      <c r="U2330" s="138">
        <v>0</v>
      </c>
      <c r="V2330" s="138">
        <v>0</v>
      </c>
      <c r="W2330" s="138">
        <v>0</v>
      </c>
      <c r="X2330" s="138">
        <v>0</v>
      </c>
      <c r="Y2330" s="138">
        <v>0</v>
      </c>
      <c r="Z2330" s="139"/>
      <c r="AA2330" s="138">
        <v>0</v>
      </c>
      <c r="AB2330" s="131">
        <v>0</v>
      </c>
    </row>
    <row r="2331" spans="1:28" ht="15" customHeight="1" x14ac:dyDescent="0.25">
      <c r="A2331" s="129" t="str">
        <f>B2331&amp;"-"&amp;COUNTIF($B$3:B2331,B2331)</f>
        <v>614-47</v>
      </c>
      <c r="B2331" s="130">
        <v>614</v>
      </c>
      <c r="C2331" s="130" t="s">
        <v>101</v>
      </c>
      <c r="D2331" s="137">
        <v>44206</v>
      </c>
      <c r="E2331" s="138">
        <v>1.22</v>
      </c>
      <c r="F2331" s="138">
        <v>0</v>
      </c>
      <c r="G2331" s="138">
        <v>0.74</v>
      </c>
      <c r="H2331" s="138">
        <v>0</v>
      </c>
      <c r="I2331" s="138">
        <v>0</v>
      </c>
      <c r="J2331" s="138">
        <v>0</v>
      </c>
      <c r="K2331" s="138">
        <v>0</v>
      </c>
      <c r="L2331" s="139"/>
      <c r="M2331" s="138">
        <v>1.22</v>
      </c>
      <c r="N2331" s="139"/>
      <c r="O2331" s="138">
        <v>0</v>
      </c>
      <c r="P2331" s="138">
        <v>0</v>
      </c>
      <c r="Q2331" s="138">
        <v>0</v>
      </c>
      <c r="R2331" s="139"/>
      <c r="S2331" s="138">
        <v>0</v>
      </c>
      <c r="T2331" s="139"/>
      <c r="U2331" s="138">
        <v>0</v>
      </c>
      <c r="V2331" s="138">
        <v>0</v>
      </c>
      <c r="W2331" s="138">
        <v>0</v>
      </c>
      <c r="X2331" s="138">
        <v>0</v>
      </c>
      <c r="Y2331" s="138">
        <v>0</v>
      </c>
      <c r="Z2331" s="139"/>
      <c r="AA2331" s="138">
        <v>0</v>
      </c>
      <c r="AB2331" s="131">
        <v>0</v>
      </c>
    </row>
    <row r="2332" spans="1:28" ht="15" customHeight="1" x14ac:dyDescent="0.25">
      <c r="A2332" s="129" t="str">
        <f>B2332&amp;"-"&amp;COUNTIF($B$3:B2332,B2332)</f>
        <v>614-48</v>
      </c>
      <c r="B2332" s="130">
        <v>614</v>
      </c>
      <c r="C2332" s="130" t="s">
        <v>101</v>
      </c>
      <c r="D2332" s="137">
        <v>49353</v>
      </c>
      <c r="E2332" s="138">
        <v>0.42</v>
      </c>
      <c r="F2332" s="138">
        <v>0</v>
      </c>
      <c r="G2332" s="138">
        <v>0.42</v>
      </c>
      <c r="H2332" s="138">
        <v>0</v>
      </c>
      <c r="I2332" s="138">
        <v>0</v>
      </c>
      <c r="J2332" s="138">
        <v>0</v>
      </c>
      <c r="K2332" s="138">
        <v>0</v>
      </c>
      <c r="L2332" s="139"/>
      <c r="M2332" s="138">
        <v>0.42</v>
      </c>
      <c r="N2332" s="139"/>
      <c r="O2332" s="138">
        <v>0</v>
      </c>
      <c r="P2332" s="138">
        <v>0</v>
      </c>
      <c r="Q2332" s="138">
        <v>0</v>
      </c>
      <c r="R2332" s="139"/>
      <c r="S2332" s="138">
        <v>0</v>
      </c>
      <c r="T2332" s="139"/>
      <c r="U2332" s="138">
        <v>0</v>
      </c>
      <c r="V2332" s="138">
        <v>0</v>
      </c>
      <c r="W2332" s="138">
        <v>0</v>
      </c>
      <c r="X2332" s="138">
        <v>0</v>
      </c>
      <c r="Y2332" s="138">
        <v>0</v>
      </c>
      <c r="Z2332" s="139"/>
      <c r="AA2332" s="138">
        <v>0</v>
      </c>
      <c r="AB2332" s="131">
        <v>0</v>
      </c>
    </row>
    <row r="2333" spans="1:28" ht="15" customHeight="1" x14ac:dyDescent="0.25">
      <c r="A2333" s="129" t="str">
        <f>B2333&amp;"-"&amp;COUNTIF($B$3:B2333,B2333)</f>
        <v>614-49</v>
      </c>
      <c r="B2333" s="130">
        <v>614</v>
      </c>
      <c r="C2333" s="130" t="s">
        <v>101</v>
      </c>
      <c r="D2333" s="137">
        <v>48009</v>
      </c>
      <c r="E2333" s="138">
        <v>1.56</v>
      </c>
      <c r="F2333" s="138">
        <v>0</v>
      </c>
      <c r="G2333" s="138">
        <v>0.98</v>
      </c>
      <c r="H2333" s="138">
        <v>0</v>
      </c>
      <c r="I2333" s="138">
        <v>0</v>
      </c>
      <c r="J2333" s="138">
        <v>0</v>
      </c>
      <c r="K2333" s="138">
        <v>0</v>
      </c>
      <c r="L2333" s="139"/>
      <c r="M2333" s="138">
        <v>1.56</v>
      </c>
      <c r="N2333" s="139"/>
      <c r="O2333" s="138">
        <v>0</v>
      </c>
      <c r="P2333" s="138">
        <v>0</v>
      </c>
      <c r="Q2333" s="138">
        <v>0</v>
      </c>
      <c r="R2333" s="139"/>
      <c r="S2333" s="138">
        <v>0</v>
      </c>
      <c r="T2333" s="139"/>
      <c r="U2333" s="138">
        <v>0</v>
      </c>
      <c r="V2333" s="138">
        <v>0</v>
      </c>
      <c r="W2333" s="138">
        <v>0</v>
      </c>
      <c r="X2333" s="138">
        <v>0</v>
      </c>
      <c r="Y2333" s="138">
        <v>0</v>
      </c>
      <c r="Z2333" s="139"/>
      <c r="AA2333" s="138">
        <v>0</v>
      </c>
      <c r="AB2333" s="131">
        <v>0</v>
      </c>
    </row>
    <row r="2334" spans="1:28" ht="15" customHeight="1" x14ac:dyDescent="0.25">
      <c r="A2334" s="129" t="str">
        <f>B2334&amp;"-"&amp;COUNTIF($B$3:B2334,B2334)</f>
        <v>614-50</v>
      </c>
      <c r="B2334" s="130">
        <v>614</v>
      </c>
      <c r="C2334" s="130" t="s">
        <v>101</v>
      </c>
      <c r="D2334" s="137">
        <v>44222</v>
      </c>
      <c r="E2334" s="138">
        <v>0.5</v>
      </c>
      <c r="F2334" s="138">
        <v>0</v>
      </c>
      <c r="G2334" s="138">
        <v>0</v>
      </c>
      <c r="H2334" s="138">
        <v>0.28000000000000003</v>
      </c>
      <c r="I2334" s="138">
        <v>0</v>
      </c>
      <c r="J2334" s="138">
        <v>0</v>
      </c>
      <c r="K2334" s="138">
        <v>0</v>
      </c>
      <c r="L2334" s="139"/>
      <c r="M2334" s="138">
        <v>0.5</v>
      </c>
      <c r="N2334" s="139"/>
      <c r="O2334" s="138">
        <v>0</v>
      </c>
      <c r="P2334" s="138">
        <v>0</v>
      </c>
      <c r="Q2334" s="138">
        <v>0</v>
      </c>
      <c r="R2334" s="139"/>
      <c r="S2334" s="138">
        <v>0</v>
      </c>
      <c r="T2334" s="139"/>
      <c r="U2334" s="138">
        <v>0</v>
      </c>
      <c r="V2334" s="138">
        <v>0</v>
      </c>
      <c r="W2334" s="138">
        <v>0</v>
      </c>
      <c r="X2334" s="138">
        <v>0</v>
      </c>
      <c r="Y2334" s="138">
        <v>0</v>
      </c>
      <c r="Z2334" s="139"/>
      <c r="AA2334" s="138">
        <v>0</v>
      </c>
      <c r="AB2334" s="131">
        <v>0</v>
      </c>
    </row>
    <row r="2335" spans="1:28" ht="15" customHeight="1" x14ac:dyDescent="0.25">
      <c r="A2335" s="129" t="str">
        <f>B2335&amp;"-"&amp;COUNTIF($B$3:B2335,B2335)</f>
        <v>614-51</v>
      </c>
      <c r="B2335" s="130">
        <v>614</v>
      </c>
      <c r="C2335" s="130" t="s">
        <v>101</v>
      </c>
      <c r="D2335" s="137">
        <v>44321</v>
      </c>
      <c r="E2335" s="138">
        <v>0.1</v>
      </c>
      <c r="F2335" s="138">
        <v>0</v>
      </c>
      <c r="G2335" s="138">
        <v>0</v>
      </c>
      <c r="H2335" s="138">
        <v>0</v>
      </c>
      <c r="I2335" s="138">
        <v>0</v>
      </c>
      <c r="J2335" s="138">
        <v>0</v>
      </c>
      <c r="K2335" s="138">
        <v>0</v>
      </c>
      <c r="L2335" s="139"/>
      <c r="M2335" s="138">
        <v>0.1</v>
      </c>
      <c r="N2335" s="139"/>
      <c r="O2335" s="138">
        <v>0</v>
      </c>
      <c r="P2335" s="138">
        <v>0</v>
      </c>
      <c r="Q2335" s="138">
        <v>0</v>
      </c>
      <c r="R2335" s="139"/>
      <c r="S2335" s="138">
        <v>0</v>
      </c>
      <c r="T2335" s="139"/>
      <c r="U2335" s="138">
        <v>0</v>
      </c>
      <c r="V2335" s="138">
        <v>0</v>
      </c>
      <c r="W2335" s="138">
        <v>0</v>
      </c>
      <c r="X2335" s="138">
        <v>0</v>
      </c>
      <c r="Y2335" s="138">
        <v>0</v>
      </c>
      <c r="Z2335" s="139"/>
      <c r="AA2335" s="138">
        <v>0</v>
      </c>
      <c r="AB2335" s="131">
        <v>0</v>
      </c>
    </row>
    <row r="2336" spans="1:28" ht="15" customHeight="1" x14ac:dyDescent="0.25">
      <c r="A2336" s="129" t="str">
        <f>B2336&amp;"-"&amp;COUNTIF($B$3:B2336,B2336)</f>
        <v>614-52</v>
      </c>
      <c r="B2336" s="130">
        <v>614</v>
      </c>
      <c r="C2336" s="130" t="s">
        <v>101</v>
      </c>
      <c r="D2336" s="137">
        <v>44339</v>
      </c>
      <c r="E2336" s="138">
        <v>1.54</v>
      </c>
      <c r="F2336" s="138">
        <v>0</v>
      </c>
      <c r="G2336" s="138">
        <v>0.95</v>
      </c>
      <c r="H2336" s="138">
        <v>0</v>
      </c>
      <c r="I2336" s="138">
        <v>0</v>
      </c>
      <c r="J2336" s="138">
        <v>0</v>
      </c>
      <c r="K2336" s="138">
        <v>0</v>
      </c>
      <c r="L2336" s="139"/>
      <c r="M2336" s="138">
        <v>1.54</v>
      </c>
      <c r="N2336" s="139"/>
      <c r="O2336" s="138">
        <v>0</v>
      </c>
      <c r="P2336" s="138">
        <v>0</v>
      </c>
      <c r="Q2336" s="138">
        <v>0</v>
      </c>
      <c r="R2336" s="139"/>
      <c r="S2336" s="138">
        <v>0</v>
      </c>
      <c r="T2336" s="139"/>
      <c r="U2336" s="138">
        <v>0</v>
      </c>
      <c r="V2336" s="138">
        <v>0</v>
      </c>
      <c r="W2336" s="138">
        <v>0</v>
      </c>
      <c r="X2336" s="138">
        <v>0</v>
      </c>
      <c r="Y2336" s="138">
        <v>0</v>
      </c>
      <c r="Z2336" s="139"/>
      <c r="AA2336" s="138">
        <v>0</v>
      </c>
      <c r="AB2336" s="131">
        <v>0</v>
      </c>
    </row>
    <row r="2337" spans="1:28" ht="15" customHeight="1" x14ac:dyDescent="0.25">
      <c r="A2337" s="129" t="str">
        <f>B2337&amp;"-"&amp;COUNTIF($B$3:B2337,B2337)</f>
        <v>614-53</v>
      </c>
      <c r="B2337" s="130">
        <v>614</v>
      </c>
      <c r="C2337" s="130" t="s">
        <v>101</v>
      </c>
      <c r="D2337" s="137">
        <v>45476</v>
      </c>
      <c r="E2337" s="138">
        <v>1</v>
      </c>
      <c r="F2337" s="138">
        <v>0</v>
      </c>
      <c r="G2337" s="138">
        <v>0</v>
      </c>
      <c r="H2337" s="138">
        <v>0</v>
      </c>
      <c r="I2337" s="138">
        <v>0</v>
      </c>
      <c r="J2337" s="138">
        <v>0</v>
      </c>
      <c r="K2337" s="138">
        <v>0</v>
      </c>
      <c r="L2337" s="139"/>
      <c r="M2337" s="138">
        <v>1</v>
      </c>
      <c r="N2337" s="139"/>
      <c r="O2337" s="138">
        <v>0</v>
      </c>
      <c r="P2337" s="138">
        <v>0</v>
      </c>
      <c r="Q2337" s="138">
        <v>0</v>
      </c>
      <c r="R2337" s="139"/>
      <c r="S2337" s="138">
        <v>0</v>
      </c>
      <c r="T2337" s="139"/>
      <c r="U2337" s="138">
        <v>0</v>
      </c>
      <c r="V2337" s="138">
        <v>0</v>
      </c>
      <c r="W2337" s="138">
        <v>0</v>
      </c>
      <c r="X2337" s="138">
        <v>0</v>
      </c>
      <c r="Y2337" s="138">
        <v>0</v>
      </c>
      <c r="Z2337" s="139"/>
      <c r="AA2337" s="138">
        <v>0</v>
      </c>
      <c r="AB2337" s="131">
        <v>0</v>
      </c>
    </row>
    <row r="2338" spans="1:28" ht="15" customHeight="1" x14ac:dyDescent="0.25">
      <c r="A2338" s="129" t="str">
        <f>B2338&amp;"-"&amp;COUNTIF($B$3:B2338,B2338)</f>
        <v>614-54</v>
      </c>
      <c r="B2338" s="130">
        <v>614</v>
      </c>
      <c r="C2338" s="130" t="s">
        <v>101</v>
      </c>
      <c r="D2338" s="137">
        <v>44404</v>
      </c>
      <c r="E2338" s="138">
        <v>0.17</v>
      </c>
      <c r="F2338" s="138">
        <v>0</v>
      </c>
      <c r="G2338" s="138">
        <v>0</v>
      </c>
      <c r="H2338" s="138">
        <v>0</v>
      </c>
      <c r="I2338" s="138">
        <v>0</v>
      </c>
      <c r="J2338" s="138">
        <v>0</v>
      </c>
      <c r="K2338" s="138">
        <v>0</v>
      </c>
      <c r="L2338" s="139"/>
      <c r="M2338" s="138">
        <v>0.17</v>
      </c>
      <c r="N2338" s="139"/>
      <c r="O2338" s="138">
        <v>0</v>
      </c>
      <c r="P2338" s="138">
        <v>0</v>
      </c>
      <c r="Q2338" s="138">
        <v>0</v>
      </c>
      <c r="R2338" s="139"/>
      <c r="S2338" s="138">
        <v>0</v>
      </c>
      <c r="T2338" s="139"/>
      <c r="U2338" s="138">
        <v>0</v>
      </c>
      <c r="V2338" s="138">
        <v>0</v>
      </c>
      <c r="W2338" s="138">
        <v>0</v>
      </c>
      <c r="X2338" s="138">
        <v>0</v>
      </c>
      <c r="Y2338" s="138">
        <v>0</v>
      </c>
      <c r="Z2338" s="139"/>
      <c r="AA2338" s="138">
        <v>0</v>
      </c>
      <c r="AB2338" s="131">
        <v>0</v>
      </c>
    </row>
    <row r="2339" spans="1:28" ht="15" customHeight="1" x14ac:dyDescent="0.25">
      <c r="A2339" s="129" t="str">
        <f>B2339&amp;"-"&amp;COUNTIF($B$3:B2339,B2339)</f>
        <v>614-55</v>
      </c>
      <c r="B2339" s="130">
        <v>614</v>
      </c>
      <c r="C2339" s="130" t="s">
        <v>101</v>
      </c>
      <c r="D2339" s="137">
        <v>45526</v>
      </c>
      <c r="E2339" s="138">
        <v>0.39</v>
      </c>
      <c r="F2339" s="138">
        <v>0</v>
      </c>
      <c r="G2339" s="138">
        <v>0</v>
      </c>
      <c r="H2339" s="138">
        <v>0</v>
      </c>
      <c r="I2339" s="138">
        <v>0</v>
      </c>
      <c r="J2339" s="138">
        <v>0.39</v>
      </c>
      <c r="K2339" s="138">
        <v>0</v>
      </c>
      <c r="L2339" s="139"/>
      <c r="M2339" s="138">
        <v>0.39</v>
      </c>
      <c r="N2339" s="139"/>
      <c r="O2339" s="138">
        <v>0</v>
      </c>
      <c r="P2339" s="138">
        <v>0</v>
      </c>
      <c r="Q2339" s="138">
        <v>0</v>
      </c>
      <c r="R2339" s="139"/>
      <c r="S2339" s="138">
        <v>0</v>
      </c>
      <c r="T2339" s="139"/>
      <c r="U2339" s="138">
        <v>0</v>
      </c>
      <c r="V2339" s="138">
        <v>0</v>
      </c>
      <c r="W2339" s="138">
        <v>0</v>
      </c>
      <c r="X2339" s="138">
        <v>0</v>
      </c>
      <c r="Y2339" s="138">
        <v>0</v>
      </c>
      <c r="Z2339" s="139"/>
      <c r="AA2339" s="138">
        <v>0</v>
      </c>
      <c r="AB2339" s="131">
        <v>0</v>
      </c>
    </row>
    <row r="2340" spans="1:28" ht="15" customHeight="1" x14ac:dyDescent="0.25">
      <c r="A2340" s="129" t="str">
        <f>B2340&amp;"-"&amp;COUNTIF($B$3:B2340,B2340)</f>
        <v>614-56</v>
      </c>
      <c r="B2340" s="130">
        <v>614</v>
      </c>
      <c r="C2340" s="130" t="s">
        <v>101</v>
      </c>
      <c r="D2340" s="137">
        <v>48777</v>
      </c>
      <c r="E2340" s="138">
        <v>1</v>
      </c>
      <c r="F2340" s="138">
        <v>0</v>
      </c>
      <c r="G2340" s="138">
        <v>0</v>
      </c>
      <c r="H2340" s="138">
        <v>0</v>
      </c>
      <c r="I2340" s="138">
        <v>0</v>
      </c>
      <c r="J2340" s="138">
        <v>0</v>
      </c>
      <c r="K2340" s="138">
        <v>0.87</v>
      </c>
      <c r="L2340" s="139"/>
      <c r="M2340" s="138">
        <v>1</v>
      </c>
      <c r="N2340" s="139"/>
      <c r="O2340" s="138">
        <v>0</v>
      </c>
      <c r="P2340" s="138">
        <v>0</v>
      </c>
      <c r="Q2340" s="138">
        <v>0</v>
      </c>
      <c r="R2340" s="139"/>
      <c r="S2340" s="138">
        <v>0</v>
      </c>
      <c r="T2340" s="139"/>
      <c r="U2340" s="138">
        <v>0</v>
      </c>
      <c r="V2340" s="138">
        <v>0</v>
      </c>
      <c r="W2340" s="138">
        <v>0</v>
      </c>
      <c r="X2340" s="138">
        <v>0</v>
      </c>
      <c r="Y2340" s="138">
        <v>0</v>
      </c>
      <c r="Z2340" s="139"/>
      <c r="AA2340" s="138">
        <v>0</v>
      </c>
      <c r="AB2340" s="131">
        <v>0</v>
      </c>
    </row>
    <row r="2341" spans="1:28" ht="15" customHeight="1" x14ac:dyDescent="0.25">
      <c r="A2341" s="129" t="str">
        <f>B2341&amp;"-"&amp;COUNTIF($B$3:B2341,B2341)</f>
        <v>614-57</v>
      </c>
      <c r="B2341" s="130">
        <v>614</v>
      </c>
      <c r="C2341" s="130" t="s">
        <v>101</v>
      </c>
      <c r="D2341" s="137">
        <v>44453</v>
      </c>
      <c r="E2341" s="138">
        <v>1.36</v>
      </c>
      <c r="F2341" s="138">
        <v>0</v>
      </c>
      <c r="G2341" s="138">
        <v>0</v>
      </c>
      <c r="H2341" s="138">
        <v>1</v>
      </c>
      <c r="I2341" s="138">
        <v>0</v>
      </c>
      <c r="J2341" s="138">
        <v>0</v>
      </c>
      <c r="K2341" s="138">
        <v>0</v>
      </c>
      <c r="L2341" s="139"/>
      <c r="M2341" s="138">
        <v>1.36</v>
      </c>
      <c r="N2341" s="139"/>
      <c r="O2341" s="138">
        <v>0</v>
      </c>
      <c r="P2341" s="138">
        <v>0</v>
      </c>
      <c r="Q2341" s="138">
        <v>0</v>
      </c>
      <c r="R2341" s="139"/>
      <c r="S2341" s="138">
        <v>0</v>
      </c>
      <c r="T2341" s="139"/>
      <c r="U2341" s="138">
        <v>0</v>
      </c>
      <c r="V2341" s="138">
        <v>0</v>
      </c>
      <c r="W2341" s="138">
        <v>0</v>
      </c>
      <c r="X2341" s="138">
        <v>0</v>
      </c>
      <c r="Y2341" s="138">
        <v>0</v>
      </c>
      <c r="Z2341" s="139"/>
      <c r="AA2341" s="138">
        <v>0</v>
      </c>
      <c r="AB2341" s="131">
        <v>0</v>
      </c>
    </row>
    <row r="2342" spans="1:28" ht="15" customHeight="1" x14ac:dyDescent="0.25">
      <c r="A2342" s="129" t="str">
        <f>B2342&amp;"-"&amp;COUNTIF($B$3:B2342,B2342)</f>
        <v>614-58</v>
      </c>
      <c r="B2342" s="130">
        <v>614</v>
      </c>
      <c r="C2342" s="130" t="s">
        <v>101</v>
      </c>
      <c r="D2342" s="137">
        <v>48025</v>
      </c>
      <c r="E2342" s="138">
        <v>0.18</v>
      </c>
      <c r="F2342" s="138">
        <v>0</v>
      </c>
      <c r="G2342" s="138">
        <v>0</v>
      </c>
      <c r="H2342" s="138">
        <v>0</v>
      </c>
      <c r="I2342" s="138">
        <v>0</v>
      </c>
      <c r="J2342" s="138">
        <v>0</v>
      </c>
      <c r="K2342" s="138">
        <v>0</v>
      </c>
      <c r="L2342" s="139"/>
      <c r="M2342" s="138">
        <v>0.18</v>
      </c>
      <c r="N2342" s="139"/>
      <c r="O2342" s="138">
        <v>0</v>
      </c>
      <c r="P2342" s="138">
        <v>0</v>
      </c>
      <c r="Q2342" s="138">
        <v>0</v>
      </c>
      <c r="R2342" s="139"/>
      <c r="S2342" s="138">
        <v>0</v>
      </c>
      <c r="T2342" s="139"/>
      <c r="U2342" s="138">
        <v>0</v>
      </c>
      <c r="V2342" s="138">
        <v>0</v>
      </c>
      <c r="W2342" s="138">
        <v>0</v>
      </c>
      <c r="X2342" s="138">
        <v>0</v>
      </c>
      <c r="Y2342" s="138">
        <v>0</v>
      </c>
      <c r="Z2342" s="139"/>
      <c r="AA2342" s="138">
        <v>0</v>
      </c>
      <c r="AB2342" s="131">
        <v>0</v>
      </c>
    </row>
    <row r="2343" spans="1:28" ht="15" customHeight="1" x14ac:dyDescent="0.25">
      <c r="A2343" s="129" t="str">
        <f>B2343&amp;"-"&amp;COUNTIF($B$3:B2343,B2343)</f>
        <v>614-59</v>
      </c>
      <c r="B2343" s="130">
        <v>614</v>
      </c>
      <c r="C2343" s="130" t="s">
        <v>101</v>
      </c>
      <c r="D2343" s="137">
        <v>48033</v>
      </c>
      <c r="E2343" s="138">
        <v>1</v>
      </c>
      <c r="F2343" s="138">
        <v>0</v>
      </c>
      <c r="G2343" s="138">
        <v>0</v>
      </c>
      <c r="H2343" s="138">
        <v>0</v>
      </c>
      <c r="I2343" s="138">
        <v>0</v>
      </c>
      <c r="J2343" s="138">
        <v>0</v>
      </c>
      <c r="K2343" s="138">
        <v>0</v>
      </c>
      <c r="L2343" s="139"/>
      <c r="M2343" s="138">
        <v>1</v>
      </c>
      <c r="N2343" s="139"/>
      <c r="O2343" s="138">
        <v>0</v>
      </c>
      <c r="P2343" s="138">
        <v>0</v>
      </c>
      <c r="Q2343" s="138">
        <v>0</v>
      </c>
      <c r="R2343" s="139"/>
      <c r="S2343" s="138">
        <v>0</v>
      </c>
      <c r="T2343" s="139"/>
      <c r="U2343" s="138">
        <v>0</v>
      </c>
      <c r="V2343" s="138">
        <v>0</v>
      </c>
      <c r="W2343" s="138">
        <v>0</v>
      </c>
      <c r="X2343" s="138">
        <v>0</v>
      </c>
      <c r="Y2343" s="138">
        <v>0</v>
      </c>
      <c r="Z2343" s="139"/>
      <c r="AA2343" s="138">
        <v>0</v>
      </c>
      <c r="AB2343" s="131">
        <v>0</v>
      </c>
    </row>
    <row r="2344" spans="1:28" ht="15" customHeight="1" x14ac:dyDescent="0.25">
      <c r="A2344" s="129" t="str">
        <f>B2344&amp;"-"&amp;COUNTIF($B$3:B2344,B2344)</f>
        <v>614-60</v>
      </c>
      <c r="B2344" s="130">
        <v>614</v>
      </c>
      <c r="C2344" s="130" t="s">
        <v>101</v>
      </c>
      <c r="D2344" s="137">
        <v>47365</v>
      </c>
      <c r="E2344" s="138">
        <v>0.42</v>
      </c>
      <c r="F2344" s="138">
        <v>0</v>
      </c>
      <c r="G2344" s="138">
        <v>0</v>
      </c>
      <c r="H2344" s="138">
        <v>0.42</v>
      </c>
      <c r="I2344" s="138">
        <v>0</v>
      </c>
      <c r="J2344" s="138">
        <v>0</v>
      </c>
      <c r="K2344" s="138">
        <v>0</v>
      </c>
      <c r="L2344" s="139"/>
      <c r="M2344" s="138">
        <v>0.42</v>
      </c>
      <c r="N2344" s="139"/>
      <c r="O2344" s="138">
        <v>0</v>
      </c>
      <c r="P2344" s="138">
        <v>0</v>
      </c>
      <c r="Q2344" s="138">
        <v>0</v>
      </c>
      <c r="R2344" s="139"/>
      <c r="S2344" s="138">
        <v>0</v>
      </c>
      <c r="T2344" s="139"/>
      <c r="U2344" s="138">
        <v>0</v>
      </c>
      <c r="V2344" s="138">
        <v>0</v>
      </c>
      <c r="W2344" s="138">
        <v>0</v>
      </c>
      <c r="X2344" s="138">
        <v>0</v>
      </c>
      <c r="Y2344" s="138">
        <v>0</v>
      </c>
      <c r="Z2344" s="139"/>
      <c r="AA2344" s="138">
        <v>0</v>
      </c>
      <c r="AB2344" s="131">
        <v>0</v>
      </c>
    </row>
    <row r="2345" spans="1:28" ht="15" customHeight="1" x14ac:dyDescent="0.25">
      <c r="A2345" s="129" t="str">
        <f>B2345&amp;"-"&amp;COUNTIF($B$3:B2345,B2345)</f>
        <v>614-61</v>
      </c>
      <c r="B2345" s="130">
        <v>614</v>
      </c>
      <c r="C2345" s="130" t="s">
        <v>101</v>
      </c>
      <c r="D2345" s="137">
        <v>44644</v>
      </c>
      <c r="E2345" s="138">
        <v>1.72</v>
      </c>
      <c r="F2345" s="138">
        <v>0</v>
      </c>
      <c r="G2345" s="138">
        <v>0</v>
      </c>
      <c r="H2345" s="138">
        <v>0</v>
      </c>
      <c r="I2345" s="138">
        <v>0</v>
      </c>
      <c r="J2345" s="138">
        <v>0</v>
      </c>
      <c r="K2345" s="138">
        <v>0.87</v>
      </c>
      <c r="L2345" s="139"/>
      <c r="M2345" s="138">
        <v>1.72</v>
      </c>
      <c r="N2345" s="139"/>
      <c r="O2345" s="138">
        <v>0</v>
      </c>
      <c r="P2345" s="138">
        <v>0</v>
      </c>
      <c r="Q2345" s="138">
        <v>0</v>
      </c>
      <c r="R2345" s="139"/>
      <c r="S2345" s="138">
        <v>0</v>
      </c>
      <c r="T2345" s="139"/>
      <c r="U2345" s="138">
        <v>0</v>
      </c>
      <c r="V2345" s="138">
        <v>0</v>
      </c>
      <c r="W2345" s="138">
        <v>0</v>
      </c>
      <c r="X2345" s="138">
        <v>0</v>
      </c>
      <c r="Y2345" s="138">
        <v>0</v>
      </c>
      <c r="Z2345" s="139"/>
      <c r="AA2345" s="138">
        <v>0</v>
      </c>
      <c r="AB2345" s="131">
        <v>0</v>
      </c>
    </row>
    <row r="2346" spans="1:28" ht="15" customHeight="1" x14ac:dyDescent="0.25">
      <c r="A2346" s="129" t="str">
        <f>B2346&amp;"-"&amp;COUNTIF($B$3:B2346,B2346)</f>
        <v>614-62</v>
      </c>
      <c r="B2346" s="130">
        <v>614</v>
      </c>
      <c r="C2346" s="130" t="s">
        <v>101</v>
      </c>
      <c r="D2346" s="137">
        <v>44669</v>
      </c>
      <c r="E2346" s="138">
        <v>1</v>
      </c>
      <c r="F2346" s="138">
        <v>0</v>
      </c>
      <c r="G2346" s="138">
        <v>0</v>
      </c>
      <c r="H2346" s="138">
        <v>0</v>
      </c>
      <c r="I2346" s="138">
        <v>0</v>
      </c>
      <c r="J2346" s="138">
        <v>0</v>
      </c>
      <c r="K2346" s="138">
        <v>0</v>
      </c>
      <c r="L2346" s="139"/>
      <c r="M2346" s="138">
        <v>1</v>
      </c>
      <c r="N2346" s="139"/>
      <c r="O2346" s="138">
        <v>0</v>
      </c>
      <c r="P2346" s="138">
        <v>0</v>
      </c>
      <c r="Q2346" s="138">
        <v>0</v>
      </c>
      <c r="R2346" s="139"/>
      <c r="S2346" s="138">
        <v>0</v>
      </c>
      <c r="T2346" s="139"/>
      <c r="U2346" s="138">
        <v>0</v>
      </c>
      <c r="V2346" s="138">
        <v>0</v>
      </c>
      <c r="W2346" s="138">
        <v>0</v>
      </c>
      <c r="X2346" s="138">
        <v>0</v>
      </c>
      <c r="Y2346" s="138">
        <v>0</v>
      </c>
      <c r="Z2346" s="139"/>
      <c r="AA2346" s="138">
        <v>0</v>
      </c>
      <c r="AB2346" s="131">
        <v>0</v>
      </c>
    </row>
    <row r="2347" spans="1:28" ht="15" customHeight="1" x14ac:dyDescent="0.25">
      <c r="A2347" s="129" t="str">
        <f>B2347&amp;"-"&amp;COUNTIF($B$3:B2347,B2347)</f>
        <v>614-63</v>
      </c>
      <c r="B2347" s="130">
        <v>614</v>
      </c>
      <c r="C2347" s="130" t="s">
        <v>101</v>
      </c>
      <c r="D2347" s="137">
        <v>47001</v>
      </c>
      <c r="E2347" s="138">
        <v>2.54</v>
      </c>
      <c r="F2347" s="138">
        <v>0</v>
      </c>
      <c r="G2347" s="138">
        <v>1</v>
      </c>
      <c r="H2347" s="138">
        <v>0</v>
      </c>
      <c r="I2347" s="138">
        <v>0</v>
      </c>
      <c r="J2347" s="138">
        <v>0</v>
      </c>
      <c r="K2347" s="138">
        <v>0</v>
      </c>
      <c r="L2347" s="139"/>
      <c r="M2347" s="138">
        <v>2.54</v>
      </c>
      <c r="N2347" s="139"/>
      <c r="O2347" s="138">
        <v>0</v>
      </c>
      <c r="P2347" s="138">
        <v>0</v>
      </c>
      <c r="Q2347" s="138">
        <v>0</v>
      </c>
      <c r="R2347" s="139"/>
      <c r="S2347" s="138">
        <v>0</v>
      </c>
      <c r="T2347" s="139"/>
      <c r="U2347" s="138">
        <v>0</v>
      </c>
      <c r="V2347" s="138">
        <v>0</v>
      </c>
      <c r="W2347" s="138">
        <v>0</v>
      </c>
      <c r="X2347" s="138">
        <v>0</v>
      </c>
      <c r="Y2347" s="138">
        <v>0</v>
      </c>
      <c r="Z2347" s="139"/>
      <c r="AA2347" s="138">
        <v>0</v>
      </c>
      <c r="AB2347" s="131">
        <v>0</v>
      </c>
    </row>
    <row r="2348" spans="1:28" ht="15" customHeight="1" x14ac:dyDescent="0.25">
      <c r="A2348" s="129" t="str">
        <f>B2348&amp;"-"&amp;COUNTIF($B$3:B2348,B2348)</f>
        <v>614-64</v>
      </c>
      <c r="B2348" s="130">
        <v>614</v>
      </c>
      <c r="C2348" s="130" t="s">
        <v>101</v>
      </c>
      <c r="D2348" s="137">
        <v>47308</v>
      </c>
      <c r="E2348" s="138">
        <v>0.34</v>
      </c>
      <c r="F2348" s="138">
        <v>0</v>
      </c>
      <c r="G2348" s="138">
        <v>0.17</v>
      </c>
      <c r="H2348" s="138">
        <v>0</v>
      </c>
      <c r="I2348" s="138">
        <v>0</v>
      </c>
      <c r="J2348" s="138">
        <v>0</v>
      </c>
      <c r="K2348" s="138">
        <v>0</v>
      </c>
      <c r="L2348" s="139"/>
      <c r="M2348" s="138">
        <v>0.34</v>
      </c>
      <c r="N2348" s="139"/>
      <c r="O2348" s="138">
        <v>0</v>
      </c>
      <c r="P2348" s="138">
        <v>0</v>
      </c>
      <c r="Q2348" s="138">
        <v>0</v>
      </c>
      <c r="R2348" s="139"/>
      <c r="S2348" s="138">
        <v>0</v>
      </c>
      <c r="T2348" s="139"/>
      <c r="U2348" s="138">
        <v>0</v>
      </c>
      <c r="V2348" s="138">
        <v>0</v>
      </c>
      <c r="W2348" s="138">
        <v>0</v>
      </c>
      <c r="X2348" s="138">
        <v>0</v>
      </c>
      <c r="Y2348" s="138">
        <v>0</v>
      </c>
      <c r="Z2348" s="139"/>
      <c r="AA2348" s="138">
        <v>0</v>
      </c>
      <c r="AB2348" s="131">
        <v>0</v>
      </c>
    </row>
    <row r="2349" spans="1:28" ht="15" customHeight="1" x14ac:dyDescent="0.25">
      <c r="A2349" s="129" t="str">
        <f>B2349&amp;"-"&amp;COUNTIF($B$3:B2349,B2349)</f>
        <v>614-65</v>
      </c>
      <c r="B2349" s="130">
        <v>614</v>
      </c>
      <c r="C2349" s="130" t="s">
        <v>101</v>
      </c>
      <c r="D2349" s="137">
        <v>44800</v>
      </c>
      <c r="E2349" s="138">
        <v>11.2</v>
      </c>
      <c r="F2349" s="138">
        <v>0</v>
      </c>
      <c r="G2349" s="138">
        <v>3.04</v>
      </c>
      <c r="H2349" s="138">
        <v>1.78</v>
      </c>
      <c r="I2349" s="138">
        <v>0</v>
      </c>
      <c r="J2349" s="138">
        <v>0</v>
      </c>
      <c r="K2349" s="138">
        <v>1</v>
      </c>
      <c r="L2349" s="139"/>
      <c r="M2349" s="138">
        <v>11.2</v>
      </c>
      <c r="N2349" s="139"/>
      <c r="O2349" s="138">
        <v>0</v>
      </c>
      <c r="P2349" s="138">
        <v>0</v>
      </c>
      <c r="Q2349" s="138">
        <v>0</v>
      </c>
      <c r="R2349" s="139"/>
      <c r="S2349" s="138">
        <v>0</v>
      </c>
      <c r="T2349" s="139"/>
      <c r="U2349" s="138">
        <v>0</v>
      </c>
      <c r="V2349" s="138">
        <v>0</v>
      </c>
      <c r="W2349" s="138">
        <v>0</v>
      </c>
      <c r="X2349" s="138">
        <v>0</v>
      </c>
      <c r="Y2349" s="138">
        <v>0</v>
      </c>
      <c r="Z2349" s="139"/>
      <c r="AA2349" s="138">
        <v>0</v>
      </c>
      <c r="AB2349" s="131">
        <v>0</v>
      </c>
    </row>
    <row r="2350" spans="1:28" ht="15" customHeight="1" x14ac:dyDescent="0.25">
      <c r="A2350" s="129" t="str">
        <f>B2350&amp;"-"&amp;COUNTIF($B$3:B2350,B2350)</f>
        <v>614-66</v>
      </c>
      <c r="B2350" s="130">
        <v>614</v>
      </c>
      <c r="C2350" s="130" t="s">
        <v>101</v>
      </c>
      <c r="D2350" s="137">
        <v>49064</v>
      </c>
      <c r="E2350" s="138">
        <v>1</v>
      </c>
      <c r="F2350" s="138">
        <v>0</v>
      </c>
      <c r="G2350" s="138">
        <v>0</v>
      </c>
      <c r="H2350" s="138">
        <v>0</v>
      </c>
      <c r="I2350" s="138">
        <v>0</v>
      </c>
      <c r="J2350" s="138">
        <v>0</v>
      </c>
      <c r="K2350" s="138">
        <v>0</v>
      </c>
      <c r="L2350" s="139"/>
      <c r="M2350" s="138">
        <v>1</v>
      </c>
      <c r="N2350" s="139"/>
      <c r="O2350" s="138">
        <v>0</v>
      </c>
      <c r="P2350" s="138">
        <v>0</v>
      </c>
      <c r="Q2350" s="138">
        <v>0</v>
      </c>
      <c r="R2350" s="139"/>
      <c r="S2350" s="138">
        <v>0</v>
      </c>
      <c r="T2350" s="139"/>
      <c r="U2350" s="138">
        <v>0</v>
      </c>
      <c r="V2350" s="138">
        <v>0</v>
      </c>
      <c r="W2350" s="138">
        <v>0</v>
      </c>
      <c r="X2350" s="138">
        <v>0</v>
      </c>
      <c r="Y2350" s="138">
        <v>0</v>
      </c>
      <c r="Z2350" s="139"/>
      <c r="AA2350" s="138">
        <v>0</v>
      </c>
      <c r="AB2350" s="131">
        <v>0</v>
      </c>
    </row>
    <row r="2351" spans="1:28" ht="15" customHeight="1" x14ac:dyDescent="0.25">
      <c r="A2351" s="129" t="str">
        <f>B2351&amp;"-"&amp;COUNTIF($B$3:B2351,B2351)</f>
        <v>614-67</v>
      </c>
      <c r="B2351" s="130">
        <v>614</v>
      </c>
      <c r="C2351" s="130" t="s">
        <v>101</v>
      </c>
      <c r="D2351" s="137">
        <v>44818</v>
      </c>
      <c r="E2351" s="138">
        <v>2.16</v>
      </c>
      <c r="F2351" s="138">
        <v>0</v>
      </c>
      <c r="G2351" s="138">
        <v>0.42</v>
      </c>
      <c r="H2351" s="138">
        <v>0.2</v>
      </c>
      <c r="I2351" s="138">
        <v>0</v>
      </c>
      <c r="J2351" s="138">
        <v>0</v>
      </c>
      <c r="K2351" s="138">
        <v>0</v>
      </c>
      <c r="L2351" s="139"/>
      <c r="M2351" s="138">
        <v>2.16</v>
      </c>
      <c r="N2351" s="139"/>
      <c r="O2351" s="138">
        <v>0</v>
      </c>
      <c r="P2351" s="138">
        <v>0</v>
      </c>
      <c r="Q2351" s="138">
        <v>0</v>
      </c>
      <c r="R2351" s="139"/>
      <c r="S2351" s="138">
        <v>0</v>
      </c>
      <c r="T2351" s="139"/>
      <c r="U2351" s="138">
        <v>0</v>
      </c>
      <c r="V2351" s="138">
        <v>0</v>
      </c>
      <c r="W2351" s="138">
        <v>0</v>
      </c>
      <c r="X2351" s="138">
        <v>0</v>
      </c>
      <c r="Y2351" s="138">
        <v>0</v>
      </c>
      <c r="Z2351" s="139"/>
      <c r="AA2351" s="138">
        <v>0</v>
      </c>
      <c r="AB2351" s="131">
        <v>0</v>
      </c>
    </row>
    <row r="2352" spans="1:28" ht="15" customHeight="1" x14ac:dyDescent="0.25">
      <c r="A2352" s="129" t="str">
        <f>B2352&amp;"-"&amp;COUNTIF($B$3:B2352,B2352)</f>
        <v>614-68</v>
      </c>
      <c r="B2352" s="130">
        <v>614</v>
      </c>
      <c r="C2352" s="130" t="s">
        <v>101</v>
      </c>
      <c r="D2352" s="137">
        <v>45997</v>
      </c>
      <c r="E2352" s="138">
        <v>1</v>
      </c>
      <c r="F2352" s="138">
        <v>0</v>
      </c>
      <c r="G2352" s="138">
        <v>0</v>
      </c>
      <c r="H2352" s="138">
        <v>0</v>
      </c>
      <c r="I2352" s="138">
        <v>0</v>
      </c>
      <c r="J2352" s="138">
        <v>0</v>
      </c>
      <c r="K2352" s="138">
        <v>0</v>
      </c>
      <c r="L2352" s="139"/>
      <c r="M2352" s="138">
        <v>1</v>
      </c>
      <c r="N2352" s="139"/>
      <c r="O2352" s="138">
        <v>0</v>
      </c>
      <c r="P2352" s="138">
        <v>0</v>
      </c>
      <c r="Q2352" s="138">
        <v>0</v>
      </c>
      <c r="R2352" s="139"/>
      <c r="S2352" s="138">
        <v>0</v>
      </c>
      <c r="T2352" s="139"/>
      <c r="U2352" s="138">
        <v>0</v>
      </c>
      <c r="V2352" s="138">
        <v>0</v>
      </c>
      <c r="W2352" s="138">
        <v>0</v>
      </c>
      <c r="X2352" s="138">
        <v>0</v>
      </c>
      <c r="Y2352" s="138">
        <v>0</v>
      </c>
      <c r="Z2352" s="139"/>
      <c r="AA2352" s="138">
        <v>0</v>
      </c>
      <c r="AB2352" s="131">
        <v>0</v>
      </c>
    </row>
    <row r="2353" spans="1:28" ht="15" customHeight="1" x14ac:dyDescent="0.25">
      <c r="A2353" s="129" t="str">
        <f>B2353&amp;"-"&amp;COUNTIF($B$3:B2353,B2353)</f>
        <v>614-69</v>
      </c>
      <c r="B2353" s="130">
        <v>614</v>
      </c>
      <c r="C2353" s="130" t="s">
        <v>101</v>
      </c>
      <c r="D2353" s="137">
        <v>49239</v>
      </c>
      <c r="E2353" s="138">
        <v>0.23</v>
      </c>
      <c r="F2353" s="138">
        <v>0</v>
      </c>
      <c r="G2353" s="138">
        <v>0</v>
      </c>
      <c r="H2353" s="138">
        <v>0</v>
      </c>
      <c r="I2353" s="138">
        <v>0</v>
      </c>
      <c r="J2353" s="138">
        <v>0</v>
      </c>
      <c r="K2353" s="138">
        <v>0</v>
      </c>
      <c r="L2353" s="139"/>
      <c r="M2353" s="138">
        <v>0.23</v>
      </c>
      <c r="N2353" s="139"/>
      <c r="O2353" s="138">
        <v>0</v>
      </c>
      <c r="P2353" s="138">
        <v>0</v>
      </c>
      <c r="Q2353" s="138">
        <v>0</v>
      </c>
      <c r="R2353" s="139"/>
      <c r="S2353" s="138">
        <v>0</v>
      </c>
      <c r="T2353" s="139"/>
      <c r="U2353" s="138">
        <v>0</v>
      </c>
      <c r="V2353" s="138">
        <v>0</v>
      </c>
      <c r="W2353" s="138">
        <v>0</v>
      </c>
      <c r="X2353" s="138">
        <v>0</v>
      </c>
      <c r="Y2353" s="138">
        <v>0</v>
      </c>
      <c r="Z2353" s="139"/>
      <c r="AA2353" s="138">
        <v>0</v>
      </c>
      <c r="AB2353" s="131">
        <v>0</v>
      </c>
    </row>
    <row r="2354" spans="1:28" ht="15" customHeight="1" x14ac:dyDescent="0.25">
      <c r="A2354" s="129" t="str">
        <f>B2354&amp;"-"&amp;COUNTIF($B$3:B2354,B2354)</f>
        <v>614-70</v>
      </c>
      <c r="B2354" s="130">
        <v>614</v>
      </c>
      <c r="C2354" s="130" t="s">
        <v>101</v>
      </c>
      <c r="D2354" s="137">
        <v>48652</v>
      </c>
      <c r="E2354" s="138">
        <v>0.03</v>
      </c>
      <c r="F2354" s="138">
        <v>0</v>
      </c>
      <c r="G2354" s="138">
        <v>0.03</v>
      </c>
      <c r="H2354" s="138">
        <v>0</v>
      </c>
      <c r="I2354" s="138">
        <v>0</v>
      </c>
      <c r="J2354" s="138">
        <v>0</v>
      </c>
      <c r="K2354" s="138">
        <v>0</v>
      </c>
      <c r="L2354" s="139"/>
      <c r="M2354" s="138">
        <v>0.03</v>
      </c>
      <c r="N2354" s="139"/>
      <c r="O2354" s="138">
        <v>0</v>
      </c>
      <c r="P2354" s="138">
        <v>0</v>
      </c>
      <c r="Q2354" s="138">
        <v>0</v>
      </c>
      <c r="R2354" s="139"/>
      <c r="S2354" s="138">
        <v>0</v>
      </c>
      <c r="T2354" s="139"/>
      <c r="U2354" s="138">
        <v>0</v>
      </c>
      <c r="V2354" s="138">
        <v>0</v>
      </c>
      <c r="W2354" s="138">
        <v>0</v>
      </c>
      <c r="X2354" s="138">
        <v>0</v>
      </c>
      <c r="Y2354" s="138">
        <v>0</v>
      </c>
      <c r="Z2354" s="139"/>
      <c r="AA2354" s="138">
        <v>0</v>
      </c>
      <c r="AB2354" s="131">
        <v>0</v>
      </c>
    </row>
    <row r="2355" spans="1:28" ht="15" customHeight="1" x14ac:dyDescent="0.25">
      <c r="A2355" s="129" t="str">
        <f>B2355&amp;"-"&amp;COUNTIF($B$3:B2355,B2355)</f>
        <v>614-71</v>
      </c>
      <c r="B2355" s="130">
        <v>614</v>
      </c>
      <c r="C2355" s="130" t="s">
        <v>101</v>
      </c>
      <c r="D2355" s="137">
        <v>49098</v>
      </c>
      <c r="E2355" s="138">
        <v>0.6</v>
      </c>
      <c r="F2355" s="138">
        <v>0</v>
      </c>
      <c r="G2355" s="138">
        <v>0</v>
      </c>
      <c r="H2355" s="138">
        <v>0</v>
      </c>
      <c r="I2355" s="138">
        <v>0</v>
      </c>
      <c r="J2355" s="138">
        <v>0.43</v>
      </c>
      <c r="K2355" s="138">
        <v>0</v>
      </c>
      <c r="L2355" s="139"/>
      <c r="M2355" s="138">
        <v>0.6</v>
      </c>
      <c r="N2355" s="139"/>
      <c r="O2355" s="138">
        <v>0</v>
      </c>
      <c r="P2355" s="138">
        <v>0</v>
      </c>
      <c r="Q2355" s="138">
        <v>0</v>
      </c>
      <c r="R2355" s="139"/>
      <c r="S2355" s="138">
        <v>0</v>
      </c>
      <c r="T2355" s="139"/>
      <c r="U2355" s="138">
        <v>0</v>
      </c>
      <c r="V2355" s="138">
        <v>0</v>
      </c>
      <c r="W2355" s="138">
        <v>0</v>
      </c>
      <c r="X2355" s="138">
        <v>0</v>
      </c>
      <c r="Y2355" s="138">
        <v>0</v>
      </c>
      <c r="Z2355" s="139"/>
      <c r="AA2355" s="138">
        <v>0</v>
      </c>
      <c r="AB2355" s="131">
        <v>0</v>
      </c>
    </row>
    <row r="2356" spans="1:28" ht="15" customHeight="1" x14ac:dyDescent="0.25">
      <c r="A2356" s="129" t="str">
        <f>B2356&amp;"-"&amp;COUNTIF($B$3:B2356,B2356)</f>
        <v>614-72</v>
      </c>
      <c r="B2356" s="130">
        <v>614</v>
      </c>
      <c r="C2356" s="130" t="s">
        <v>101</v>
      </c>
      <c r="D2356" s="137">
        <v>46243</v>
      </c>
      <c r="E2356" s="138">
        <v>7.0000000000000007E-2</v>
      </c>
      <c r="F2356" s="138">
        <v>0</v>
      </c>
      <c r="G2356" s="138">
        <v>0</v>
      </c>
      <c r="H2356" s="138">
        <v>0</v>
      </c>
      <c r="I2356" s="138">
        <v>0</v>
      </c>
      <c r="J2356" s="138">
        <v>0</v>
      </c>
      <c r="K2356" s="138">
        <v>0</v>
      </c>
      <c r="L2356" s="139"/>
      <c r="M2356" s="138">
        <v>7.0000000000000007E-2</v>
      </c>
      <c r="N2356" s="139"/>
      <c r="O2356" s="138">
        <v>0</v>
      </c>
      <c r="P2356" s="138">
        <v>0</v>
      </c>
      <c r="Q2356" s="138">
        <v>0</v>
      </c>
      <c r="R2356" s="139"/>
      <c r="S2356" s="138">
        <v>0</v>
      </c>
      <c r="T2356" s="139"/>
      <c r="U2356" s="138">
        <v>0</v>
      </c>
      <c r="V2356" s="138">
        <v>0</v>
      </c>
      <c r="W2356" s="138">
        <v>0</v>
      </c>
      <c r="X2356" s="138">
        <v>0</v>
      </c>
      <c r="Y2356" s="138">
        <v>0</v>
      </c>
      <c r="Z2356" s="139"/>
      <c r="AA2356" s="138">
        <v>0</v>
      </c>
      <c r="AB2356" s="131">
        <v>0</v>
      </c>
    </row>
    <row r="2357" spans="1:28" ht="15" customHeight="1" x14ac:dyDescent="0.25">
      <c r="A2357" s="129" t="str">
        <f>B2357&amp;"-"&amp;COUNTIF($B$3:B2357,B2357)</f>
        <v>614-73</v>
      </c>
      <c r="B2357" s="130">
        <v>614</v>
      </c>
      <c r="C2357" s="130" t="s">
        <v>101</v>
      </c>
      <c r="D2357" s="137">
        <v>45617</v>
      </c>
      <c r="E2357" s="138">
        <v>0.62</v>
      </c>
      <c r="F2357" s="138">
        <v>0</v>
      </c>
      <c r="G2357" s="138">
        <v>0</v>
      </c>
      <c r="H2357" s="138">
        <v>0</v>
      </c>
      <c r="I2357" s="138">
        <v>0</v>
      </c>
      <c r="J2357" s="138">
        <v>0</v>
      </c>
      <c r="K2357" s="138">
        <v>0</v>
      </c>
      <c r="L2357" s="139"/>
      <c r="M2357" s="138">
        <v>0.62</v>
      </c>
      <c r="N2357" s="139"/>
      <c r="O2357" s="138">
        <v>0</v>
      </c>
      <c r="P2357" s="138">
        <v>0</v>
      </c>
      <c r="Q2357" s="138">
        <v>0</v>
      </c>
      <c r="R2357" s="139"/>
      <c r="S2357" s="138">
        <v>0</v>
      </c>
      <c r="T2357" s="139"/>
      <c r="U2357" s="138">
        <v>0</v>
      </c>
      <c r="V2357" s="138">
        <v>0</v>
      </c>
      <c r="W2357" s="138">
        <v>0</v>
      </c>
      <c r="X2357" s="138">
        <v>0</v>
      </c>
      <c r="Y2357" s="138">
        <v>0</v>
      </c>
      <c r="Z2357" s="139"/>
      <c r="AA2357" s="138">
        <v>0</v>
      </c>
      <c r="AB2357" s="131">
        <v>0</v>
      </c>
    </row>
    <row r="2358" spans="1:28" ht="15" customHeight="1" x14ac:dyDescent="0.25">
      <c r="A2358" s="129" t="str">
        <f>B2358&amp;"-"&amp;COUNTIF($B$3:B2358,B2358)</f>
        <v>614-74</v>
      </c>
      <c r="B2358" s="130">
        <v>614</v>
      </c>
      <c r="C2358" s="130" t="s">
        <v>101</v>
      </c>
      <c r="D2358" s="137">
        <v>48876</v>
      </c>
      <c r="E2358" s="138">
        <v>1</v>
      </c>
      <c r="F2358" s="138">
        <v>0</v>
      </c>
      <c r="G2358" s="138">
        <v>0</v>
      </c>
      <c r="H2358" s="138">
        <v>1</v>
      </c>
      <c r="I2358" s="138">
        <v>0</v>
      </c>
      <c r="J2358" s="138">
        <v>0</v>
      </c>
      <c r="K2358" s="138">
        <v>0</v>
      </c>
      <c r="L2358" s="139"/>
      <c r="M2358" s="138">
        <v>1</v>
      </c>
      <c r="N2358" s="139"/>
      <c r="O2358" s="138">
        <v>0</v>
      </c>
      <c r="P2358" s="138">
        <v>0</v>
      </c>
      <c r="Q2358" s="138">
        <v>0</v>
      </c>
      <c r="R2358" s="139"/>
      <c r="S2358" s="138">
        <v>0</v>
      </c>
      <c r="T2358" s="139"/>
      <c r="U2358" s="138">
        <v>0</v>
      </c>
      <c r="V2358" s="138">
        <v>0</v>
      </c>
      <c r="W2358" s="138">
        <v>0</v>
      </c>
      <c r="X2358" s="138">
        <v>0</v>
      </c>
      <c r="Y2358" s="138">
        <v>0</v>
      </c>
      <c r="Z2358" s="139"/>
      <c r="AA2358" s="138">
        <v>0</v>
      </c>
      <c r="AB2358" s="131">
        <v>0</v>
      </c>
    </row>
    <row r="2359" spans="1:28" ht="15" customHeight="1" x14ac:dyDescent="0.25">
      <c r="A2359" s="129" t="str">
        <f>B2359&amp;"-"&amp;COUNTIF($B$3:B2359,B2359)</f>
        <v>614-75</v>
      </c>
      <c r="B2359" s="130">
        <v>614</v>
      </c>
      <c r="C2359" s="130" t="s">
        <v>101</v>
      </c>
      <c r="D2359" s="137">
        <v>45922</v>
      </c>
      <c r="E2359" s="138">
        <v>1.1200000000000001</v>
      </c>
      <c r="F2359" s="138">
        <v>0</v>
      </c>
      <c r="G2359" s="138">
        <v>0</v>
      </c>
      <c r="H2359" s="138">
        <v>0</v>
      </c>
      <c r="I2359" s="138">
        <v>0</v>
      </c>
      <c r="J2359" s="138">
        <v>0</v>
      </c>
      <c r="K2359" s="138">
        <v>0</v>
      </c>
      <c r="L2359" s="139"/>
      <c r="M2359" s="138">
        <v>1.1200000000000001</v>
      </c>
      <c r="N2359" s="139"/>
      <c r="O2359" s="138">
        <v>0</v>
      </c>
      <c r="P2359" s="138">
        <v>0</v>
      </c>
      <c r="Q2359" s="138">
        <v>0</v>
      </c>
      <c r="R2359" s="139"/>
      <c r="S2359" s="138">
        <v>0</v>
      </c>
      <c r="T2359" s="139"/>
      <c r="U2359" s="138">
        <v>0</v>
      </c>
      <c r="V2359" s="138">
        <v>0</v>
      </c>
      <c r="W2359" s="138">
        <v>0</v>
      </c>
      <c r="X2359" s="138">
        <v>0</v>
      </c>
      <c r="Y2359" s="138">
        <v>0</v>
      </c>
      <c r="Z2359" s="139"/>
      <c r="AA2359" s="138">
        <v>0</v>
      </c>
      <c r="AB2359" s="131">
        <v>0</v>
      </c>
    </row>
    <row r="2360" spans="1:28" ht="15" customHeight="1" x14ac:dyDescent="0.25">
      <c r="A2360" s="129" t="str">
        <f>B2360&amp;"-"&amp;COUNTIF($B$3:B2360,B2360)</f>
        <v>614-76</v>
      </c>
      <c r="B2360" s="130">
        <v>614</v>
      </c>
      <c r="C2360" s="130" t="s">
        <v>101</v>
      </c>
      <c r="D2360" s="137">
        <v>44925</v>
      </c>
      <c r="E2360" s="138">
        <v>2.76</v>
      </c>
      <c r="F2360" s="138">
        <v>0</v>
      </c>
      <c r="G2360" s="138">
        <v>0</v>
      </c>
      <c r="H2360" s="138">
        <v>0</v>
      </c>
      <c r="I2360" s="138">
        <v>0</v>
      </c>
      <c r="J2360" s="138">
        <v>0.87</v>
      </c>
      <c r="K2360" s="138">
        <v>0</v>
      </c>
      <c r="L2360" s="139"/>
      <c r="M2360" s="138">
        <v>2.76</v>
      </c>
      <c r="N2360" s="139"/>
      <c r="O2360" s="138">
        <v>0</v>
      </c>
      <c r="P2360" s="138">
        <v>0</v>
      </c>
      <c r="Q2360" s="138">
        <v>0</v>
      </c>
      <c r="R2360" s="139"/>
      <c r="S2360" s="138">
        <v>0</v>
      </c>
      <c r="T2360" s="139"/>
      <c r="U2360" s="138">
        <v>0</v>
      </c>
      <c r="V2360" s="138">
        <v>0</v>
      </c>
      <c r="W2360" s="138">
        <v>0</v>
      </c>
      <c r="X2360" s="138">
        <v>0</v>
      </c>
      <c r="Y2360" s="138">
        <v>0</v>
      </c>
      <c r="Z2360" s="139"/>
      <c r="AA2360" s="138">
        <v>0</v>
      </c>
      <c r="AB2360" s="131">
        <v>0</v>
      </c>
    </row>
    <row r="2361" spans="1:28" ht="15" customHeight="1" x14ac:dyDescent="0.25">
      <c r="A2361" s="129" t="str">
        <f>B2361&amp;"-"&amp;COUNTIF($B$3:B2361,B2361)</f>
        <v>614-77</v>
      </c>
      <c r="B2361" s="130">
        <v>614</v>
      </c>
      <c r="C2361" s="130" t="s">
        <v>101</v>
      </c>
      <c r="D2361" s="137">
        <v>46011</v>
      </c>
      <c r="E2361" s="138">
        <v>1</v>
      </c>
      <c r="F2361" s="138">
        <v>0</v>
      </c>
      <c r="G2361" s="138">
        <v>0</v>
      </c>
      <c r="H2361" s="138">
        <v>0</v>
      </c>
      <c r="I2361" s="138">
        <v>0</v>
      </c>
      <c r="J2361" s="138">
        <v>0</v>
      </c>
      <c r="K2361" s="138">
        <v>0</v>
      </c>
      <c r="L2361" s="139"/>
      <c r="M2361" s="138">
        <v>1</v>
      </c>
      <c r="N2361" s="139"/>
      <c r="O2361" s="138">
        <v>0</v>
      </c>
      <c r="P2361" s="138">
        <v>0</v>
      </c>
      <c r="Q2361" s="138">
        <v>0</v>
      </c>
      <c r="R2361" s="139"/>
      <c r="S2361" s="138">
        <v>0</v>
      </c>
      <c r="T2361" s="139"/>
      <c r="U2361" s="138">
        <v>0</v>
      </c>
      <c r="V2361" s="138">
        <v>0</v>
      </c>
      <c r="W2361" s="138">
        <v>0</v>
      </c>
      <c r="X2361" s="138">
        <v>0</v>
      </c>
      <c r="Y2361" s="138">
        <v>0</v>
      </c>
      <c r="Z2361" s="139"/>
      <c r="AA2361" s="138">
        <v>0</v>
      </c>
      <c r="AB2361" s="131">
        <v>0</v>
      </c>
    </row>
    <row r="2362" spans="1:28" ht="15" customHeight="1" x14ac:dyDescent="0.25">
      <c r="A2362" s="129" t="str">
        <f>B2362&amp;"-"&amp;COUNTIF($B$3:B2362,B2362)</f>
        <v>614-78</v>
      </c>
      <c r="B2362" s="130">
        <v>614</v>
      </c>
      <c r="C2362" s="130" t="s">
        <v>101</v>
      </c>
      <c r="D2362" s="137">
        <v>44933</v>
      </c>
      <c r="E2362" s="138">
        <v>0.54</v>
      </c>
      <c r="F2362" s="138">
        <v>0</v>
      </c>
      <c r="G2362" s="138">
        <v>0</v>
      </c>
      <c r="H2362" s="138">
        <v>0</v>
      </c>
      <c r="I2362" s="138">
        <v>0</v>
      </c>
      <c r="J2362" s="138">
        <v>0</v>
      </c>
      <c r="K2362" s="138">
        <v>0</v>
      </c>
      <c r="L2362" s="139"/>
      <c r="M2362" s="138">
        <v>0.54</v>
      </c>
      <c r="N2362" s="139"/>
      <c r="O2362" s="138">
        <v>0</v>
      </c>
      <c r="P2362" s="138">
        <v>0</v>
      </c>
      <c r="Q2362" s="138">
        <v>0</v>
      </c>
      <c r="R2362" s="139"/>
      <c r="S2362" s="138">
        <v>0</v>
      </c>
      <c r="T2362" s="139"/>
      <c r="U2362" s="138">
        <v>0</v>
      </c>
      <c r="V2362" s="138">
        <v>0</v>
      </c>
      <c r="W2362" s="138">
        <v>0</v>
      </c>
      <c r="X2362" s="138">
        <v>0</v>
      </c>
      <c r="Y2362" s="138">
        <v>0</v>
      </c>
      <c r="Z2362" s="139"/>
      <c r="AA2362" s="138">
        <v>0</v>
      </c>
      <c r="AB2362" s="131">
        <v>0</v>
      </c>
    </row>
    <row r="2363" spans="1:28" ht="15" customHeight="1" x14ac:dyDescent="0.25">
      <c r="A2363" s="129" t="str">
        <f>B2363&amp;"-"&amp;COUNTIF($B$3:B2363,B2363)</f>
        <v>614-79</v>
      </c>
      <c r="B2363" s="130">
        <v>614</v>
      </c>
      <c r="C2363" s="130" t="s">
        <v>101</v>
      </c>
      <c r="D2363" s="137">
        <v>50393</v>
      </c>
      <c r="E2363" s="138">
        <v>0.27</v>
      </c>
      <c r="F2363" s="138">
        <v>0</v>
      </c>
      <c r="G2363" s="138">
        <v>0</v>
      </c>
      <c r="H2363" s="138">
        <v>0</v>
      </c>
      <c r="I2363" s="138">
        <v>0</v>
      </c>
      <c r="J2363" s="138">
        <v>0</v>
      </c>
      <c r="K2363" s="138">
        <v>0</v>
      </c>
      <c r="L2363" s="139"/>
      <c r="M2363" s="138">
        <v>0.27</v>
      </c>
      <c r="N2363" s="139"/>
      <c r="O2363" s="138">
        <v>0</v>
      </c>
      <c r="P2363" s="138">
        <v>0</v>
      </c>
      <c r="Q2363" s="138">
        <v>0</v>
      </c>
      <c r="R2363" s="139"/>
      <c r="S2363" s="138">
        <v>0</v>
      </c>
      <c r="T2363" s="139"/>
      <c r="U2363" s="138">
        <v>0</v>
      </c>
      <c r="V2363" s="138">
        <v>0</v>
      </c>
      <c r="W2363" s="138">
        <v>0</v>
      </c>
      <c r="X2363" s="138">
        <v>0</v>
      </c>
      <c r="Y2363" s="138">
        <v>0</v>
      </c>
      <c r="Z2363" s="139"/>
      <c r="AA2363" s="138">
        <v>0</v>
      </c>
      <c r="AB2363" s="131">
        <v>0</v>
      </c>
    </row>
    <row r="2364" spans="1:28" ht="15" customHeight="1" x14ac:dyDescent="0.25">
      <c r="A2364" s="129" t="str">
        <f>B2364&amp;"-"&amp;COUNTIF($B$3:B2364,B2364)</f>
        <v>614-80</v>
      </c>
      <c r="B2364" s="130">
        <v>614</v>
      </c>
      <c r="C2364" s="130" t="s">
        <v>101</v>
      </c>
      <c r="D2364" s="137">
        <v>44990</v>
      </c>
      <c r="E2364" s="138">
        <v>1.4</v>
      </c>
      <c r="F2364" s="138">
        <v>0</v>
      </c>
      <c r="G2364" s="138">
        <v>0</v>
      </c>
      <c r="H2364" s="138">
        <v>0</v>
      </c>
      <c r="I2364" s="138">
        <v>0</v>
      </c>
      <c r="J2364" s="138">
        <v>0</v>
      </c>
      <c r="K2364" s="138">
        <v>0</v>
      </c>
      <c r="L2364" s="139"/>
      <c r="M2364" s="138">
        <v>1.4</v>
      </c>
      <c r="N2364" s="139"/>
      <c r="O2364" s="138">
        <v>0</v>
      </c>
      <c r="P2364" s="138">
        <v>0</v>
      </c>
      <c r="Q2364" s="138">
        <v>0</v>
      </c>
      <c r="R2364" s="139"/>
      <c r="S2364" s="138">
        <v>0</v>
      </c>
      <c r="T2364" s="139"/>
      <c r="U2364" s="138">
        <v>0</v>
      </c>
      <c r="V2364" s="138">
        <v>0</v>
      </c>
      <c r="W2364" s="138">
        <v>0</v>
      </c>
      <c r="X2364" s="138">
        <v>0</v>
      </c>
      <c r="Y2364" s="138">
        <v>0</v>
      </c>
      <c r="Z2364" s="139"/>
      <c r="AA2364" s="138">
        <v>0</v>
      </c>
      <c r="AB2364" s="131">
        <v>0</v>
      </c>
    </row>
    <row r="2365" spans="1:28" ht="15" customHeight="1" x14ac:dyDescent="0.25">
      <c r="A2365" s="129" t="str">
        <f>B2365&amp;"-"&amp;COUNTIF($B$3:B2365,B2365)</f>
        <v>614-81</v>
      </c>
      <c r="B2365" s="130">
        <v>614</v>
      </c>
      <c r="C2365" s="130" t="s">
        <v>101</v>
      </c>
      <c r="D2365" s="137">
        <v>45641</v>
      </c>
      <c r="E2365" s="138">
        <v>0.42</v>
      </c>
      <c r="F2365" s="138">
        <v>0</v>
      </c>
      <c r="G2365" s="138">
        <v>0</v>
      </c>
      <c r="H2365" s="138">
        <v>0.42</v>
      </c>
      <c r="I2365" s="138">
        <v>0</v>
      </c>
      <c r="J2365" s="138">
        <v>0</v>
      </c>
      <c r="K2365" s="138">
        <v>0</v>
      </c>
      <c r="L2365" s="139"/>
      <c r="M2365" s="138">
        <v>0.42</v>
      </c>
      <c r="N2365" s="139"/>
      <c r="O2365" s="138">
        <v>0</v>
      </c>
      <c r="P2365" s="138">
        <v>0</v>
      </c>
      <c r="Q2365" s="138">
        <v>0</v>
      </c>
      <c r="R2365" s="139"/>
      <c r="S2365" s="138">
        <v>0</v>
      </c>
      <c r="T2365" s="139"/>
      <c r="U2365" s="138">
        <v>0</v>
      </c>
      <c r="V2365" s="138">
        <v>0</v>
      </c>
      <c r="W2365" s="138">
        <v>0</v>
      </c>
      <c r="X2365" s="138">
        <v>0</v>
      </c>
      <c r="Y2365" s="138">
        <v>0</v>
      </c>
      <c r="Z2365" s="139"/>
      <c r="AA2365" s="138">
        <v>0</v>
      </c>
      <c r="AB2365" s="131">
        <v>0</v>
      </c>
    </row>
    <row r="2366" spans="1:28" ht="15" customHeight="1" x14ac:dyDescent="0.25">
      <c r="A2366" s="129" t="str">
        <f>B2366&amp;"-"&amp;COUNTIF($B$3:B2366,B2366)</f>
        <v>614-82</v>
      </c>
      <c r="B2366" s="130">
        <v>614</v>
      </c>
      <c r="C2366" s="130" t="s">
        <v>101</v>
      </c>
      <c r="D2366" s="137">
        <v>50468</v>
      </c>
      <c r="E2366" s="138">
        <v>1</v>
      </c>
      <c r="F2366" s="138">
        <v>0</v>
      </c>
      <c r="G2366" s="138">
        <v>0</v>
      </c>
      <c r="H2366" s="138">
        <v>0</v>
      </c>
      <c r="I2366" s="138">
        <v>0</v>
      </c>
      <c r="J2366" s="138">
        <v>0</v>
      </c>
      <c r="K2366" s="138">
        <v>0</v>
      </c>
      <c r="L2366" s="139"/>
      <c r="M2366" s="138">
        <v>1</v>
      </c>
      <c r="N2366" s="139"/>
      <c r="O2366" s="138">
        <v>0</v>
      </c>
      <c r="P2366" s="138">
        <v>0</v>
      </c>
      <c r="Q2366" s="138">
        <v>0</v>
      </c>
      <c r="R2366" s="139"/>
      <c r="S2366" s="138">
        <v>0</v>
      </c>
      <c r="T2366" s="139"/>
      <c r="U2366" s="138">
        <v>0</v>
      </c>
      <c r="V2366" s="138">
        <v>0</v>
      </c>
      <c r="W2366" s="138">
        <v>0</v>
      </c>
      <c r="X2366" s="138">
        <v>0</v>
      </c>
      <c r="Y2366" s="138">
        <v>0</v>
      </c>
      <c r="Z2366" s="139"/>
      <c r="AA2366" s="138">
        <v>0</v>
      </c>
      <c r="AB2366" s="131">
        <v>0</v>
      </c>
    </row>
    <row r="2367" spans="1:28" ht="15" customHeight="1" x14ac:dyDescent="0.25">
      <c r="A2367" s="129" t="str">
        <f>B2367&amp;"-"&amp;COUNTIF($B$3:B2367,B2367)</f>
        <v>614-83</v>
      </c>
      <c r="B2367" s="130">
        <v>614</v>
      </c>
      <c r="C2367" s="130" t="s">
        <v>101</v>
      </c>
      <c r="D2367" s="137">
        <v>45658</v>
      </c>
      <c r="E2367" s="138">
        <v>0.42</v>
      </c>
      <c r="F2367" s="138">
        <v>0</v>
      </c>
      <c r="G2367" s="138">
        <v>0</v>
      </c>
      <c r="H2367" s="138">
        <v>0</v>
      </c>
      <c r="I2367" s="138">
        <v>0</v>
      </c>
      <c r="J2367" s="138">
        <v>0</v>
      </c>
      <c r="K2367" s="138">
        <v>0</v>
      </c>
      <c r="L2367" s="139"/>
      <c r="M2367" s="138">
        <v>0.42</v>
      </c>
      <c r="N2367" s="139"/>
      <c r="O2367" s="138">
        <v>0</v>
      </c>
      <c r="P2367" s="138">
        <v>0</v>
      </c>
      <c r="Q2367" s="138">
        <v>0</v>
      </c>
      <c r="R2367" s="139"/>
      <c r="S2367" s="138">
        <v>0</v>
      </c>
      <c r="T2367" s="139"/>
      <c r="U2367" s="138">
        <v>0</v>
      </c>
      <c r="V2367" s="138">
        <v>0</v>
      </c>
      <c r="W2367" s="138">
        <v>0</v>
      </c>
      <c r="X2367" s="138">
        <v>0</v>
      </c>
      <c r="Y2367" s="138">
        <v>0</v>
      </c>
      <c r="Z2367" s="139"/>
      <c r="AA2367" s="138">
        <v>0</v>
      </c>
      <c r="AB2367" s="131">
        <v>0</v>
      </c>
    </row>
    <row r="2368" spans="1:28" ht="15" customHeight="1" x14ac:dyDescent="0.25">
      <c r="A2368" s="129" t="str">
        <f>B2368&amp;"-"&amp;COUNTIF($B$3:B2368,B2368)</f>
        <v>614-84</v>
      </c>
      <c r="B2368" s="130">
        <v>614</v>
      </c>
      <c r="C2368" s="130" t="s">
        <v>101</v>
      </c>
      <c r="D2368" s="137">
        <v>45054</v>
      </c>
      <c r="E2368" s="138">
        <v>0.02</v>
      </c>
      <c r="F2368" s="138">
        <v>0</v>
      </c>
      <c r="G2368" s="138">
        <v>0</v>
      </c>
      <c r="H2368" s="138">
        <v>0</v>
      </c>
      <c r="I2368" s="138">
        <v>0</v>
      </c>
      <c r="J2368" s="138">
        <v>0</v>
      </c>
      <c r="K2368" s="138">
        <v>0</v>
      </c>
      <c r="L2368" s="139"/>
      <c r="M2368" s="138">
        <v>0.02</v>
      </c>
      <c r="N2368" s="139"/>
      <c r="O2368" s="138">
        <v>0</v>
      </c>
      <c r="P2368" s="138">
        <v>0</v>
      </c>
      <c r="Q2368" s="138">
        <v>0</v>
      </c>
      <c r="R2368" s="139"/>
      <c r="S2368" s="138">
        <v>0</v>
      </c>
      <c r="T2368" s="139"/>
      <c r="U2368" s="138">
        <v>0</v>
      </c>
      <c r="V2368" s="138">
        <v>0</v>
      </c>
      <c r="W2368" s="138">
        <v>0</v>
      </c>
      <c r="X2368" s="138">
        <v>0</v>
      </c>
      <c r="Y2368" s="138">
        <v>0</v>
      </c>
      <c r="Z2368" s="139"/>
      <c r="AA2368" s="138">
        <v>0</v>
      </c>
      <c r="AB2368" s="131">
        <v>0</v>
      </c>
    </row>
    <row r="2369" spans="1:28" ht="15" customHeight="1" x14ac:dyDescent="0.25">
      <c r="A2369" s="129" t="str">
        <f>B2369&amp;"-"&amp;COUNTIF($B$3:B2369,B2369)</f>
        <v>614-85</v>
      </c>
      <c r="B2369" s="130">
        <v>614</v>
      </c>
      <c r="C2369" s="130" t="s">
        <v>101</v>
      </c>
      <c r="D2369" s="137">
        <v>46359</v>
      </c>
      <c r="E2369" s="138">
        <v>1.0900000000000001</v>
      </c>
      <c r="F2369" s="138">
        <v>0</v>
      </c>
      <c r="G2369" s="138">
        <v>0.51</v>
      </c>
      <c r="H2369" s="138">
        <v>0.21</v>
      </c>
      <c r="I2369" s="138">
        <v>0</v>
      </c>
      <c r="J2369" s="138">
        <v>0</v>
      </c>
      <c r="K2369" s="138">
        <v>0</v>
      </c>
      <c r="L2369" s="139"/>
      <c r="M2369" s="138">
        <v>1.0900000000000001</v>
      </c>
      <c r="N2369" s="139"/>
      <c r="O2369" s="138">
        <v>0</v>
      </c>
      <c r="P2369" s="138">
        <v>0</v>
      </c>
      <c r="Q2369" s="138">
        <v>0</v>
      </c>
      <c r="R2369" s="139"/>
      <c r="S2369" s="138">
        <v>0</v>
      </c>
      <c r="T2369" s="139"/>
      <c r="U2369" s="138">
        <v>0</v>
      </c>
      <c r="V2369" s="138">
        <v>0</v>
      </c>
      <c r="W2369" s="138">
        <v>0</v>
      </c>
      <c r="X2369" s="138">
        <v>0</v>
      </c>
      <c r="Y2369" s="138">
        <v>0</v>
      </c>
      <c r="Z2369" s="139"/>
      <c r="AA2369" s="138">
        <v>0</v>
      </c>
      <c r="AB2369" s="131">
        <v>0</v>
      </c>
    </row>
    <row r="2370" spans="1:28" ht="15" customHeight="1" x14ac:dyDescent="0.25">
      <c r="A2370" s="129" t="str">
        <f>B2370&amp;"-"&amp;COUNTIF($B$3:B2370,B2370)</f>
        <v>614-86</v>
      </c>
      <c r="B2370" s="130">
        <v>614</v>
      </c>
      <c r="C2370" s="130" t="s">
        <v>101</v>
      </c>
      <c r="D2370" s="137">
        <v>48884</v>
      </c>
      <c r="E2370" s="138">
        <v>0.3</v>
      </c>
      <c r="F2370" s="138">
        <v>0</v>
      </c>
      <c r="G2370" s="138">
        <v>0</v>
      </c>
      <c r="H2370" s="138">
        <v>0</v>
      </c>
      <c r="I2370" s="138">
        <v>0</v>
      </c>
      <c r="J2370" s="138">
        <v>0</v>
      </c>
      <c r="K2370" s="138">
        <v>0</v>
      </c>
      <c r="L2370" s="139"/>
      <c r="M2370" s="138">
        <v>0.3</v>
      </c>
      <c r="N2370" s="139"/>
      <c r="O2370" s="138">
        <v>0</v>
      </c>
      <c r="P2370" s="138">
        <v>0</v>
      </c>
      <c r="Q2370" s="138">
        <v>0</v>
      </c>
      <c r="R2370" s="139"/>
      <c r="S2370" s="138">
        <v>0</v>
      </c>
      <c r="T2370" s="139"/>
      <c r="U2370" s="138">
        <v>0</v>
      </c>
      <c r="V2370" s="138">
        <v>0</v>
      </c>
      <c r="W2370" s="138">
        <v>0</v>
      </c>
      <c r="X2370" s="138">
        <v>0</v>
      </c>
      <c r="Y2370" s="138">
        <v>0</v>
      </c>
      <c r="Z2370" s="139"/>
      <c r="AA2370" s="138">
        <v>0</v>
      </c>
      <c r="AB2370" s="131">
        <v>0</v>
      </c>
    </row>
    <row r="2371" spans="1:28" ht="15" customHeight="1" x14ac:dyDescent="0.25">
      <c r="A2371" s="129" t="str">
        <f>B2371&amp;"-"&amp;COUNTIF($B$3:B2371,B2371)</f>
        <v>614-87</v>
      </c>
      <c r="B2371" s="130">
        <v>614</v>
      </c>
      <c r="C2371" s="130" t="s">
        <v>101</v>
      </c>
      <c r="D2371" s="137">
        <v>45047</v>
      </c>
      <c r="E2371" s="138">
        <v>3.56</v>
      </c>
      <c r="F2371" s="138">
        <v>0</v>
      </c>
      <c r="G2371" s="138">
        <v>1</v>
      </c>
      <c r="H2371" s="138">
        <v>0</v>
      </c>
      <c r="I2371" s="138">
        <v>0</v>
      </c>
      <c r="J2371" s="138">
        <v>0</v>
      </c>
      <c r="K2371" s="138">
        <v>1</v>
      </c>
      <c r="L2371" s="139"/>
      <c r="M2371" s="138">
        <v>3.56</v>
      </c>
      <c r="N2371" s="139"/>
      <c r="O2371" s="138">
        <v>0</v>
      </c>
      <c r="P2371" s="138">
        <v>0</v>
      </c>
      <c r="Q2371" s="138">
        <v>0</v>
      </c>
      <c r="R2371" s="139"/>
      <c r="S2371" s="138">
        <v>0</v>
      </c>
      <c r="T2371" s="139"/>
      <c r="U2371" s="138">
        <v>0</v>
      </c>
      <c r="V2371" s="138">
        <v>0</v>
      </c>
      <c r="W2371" s="138">
        <v>0</v>
      </c>
      <c r="X2371" s="138">
        <v>0</v>
      </c>
      <c r="Y2371" s="138">
        <v>0</v>
      </c>
      <c r="Z2371" s="139"/>
      <c r="AA2371" s="138">
        <v>0</v>
      </c>
      <c r="AB2371" s="131">
        <v>0</v>
      </c>
    </row>
    <row r="2372" spans="1:28" ht="15" customHeight="1" x14ac:dyDescent="0.25">
      <c r="A2372" s="129" t="str">
        <f>B2372&amp;"-"&amp;COUNTIF($B$3:B2372,B2372)</f>
        <v>614-88</v>
      </c>
      <c r="B2372" s="130">
        <v>614</v>
      </c>
      <c r="C2372" s="130" t="s">
        <v>101</v>
      </c>
      <c r="D2372" s="137">
        <v>45070</v>
      </c>
      <c r="E2372" s="138">
        <v>8.59</v>
      </c>
      <c r="F2372" s="138">
        <v>0</v>
      </c>
      <c r="G2372" s="138">
        <v>1</v>
      </c>
      <c r="H2372" s="138">
        <v>2.87</v>
      </c>
      <c r="I2372" s="138">
        <v>0</v>
      </c>
      <c r="J2372" s="138">
        <v>0.86</v>
      </c>
      <c r="K2372" s="138">
        <v>1</v>
      </c>
      <c r="L2372" s="139"/>
      <c r="M2372" s="138">
        <v>8.59</v>
      </c>
      <c r="N2372" s="139"/>
      <c r="O2372" s="138">
        <v>0</v>
      </c>
      <c r="P2372" s="138">
        <v>0</v>
      </c>
      <c r="Q2372" s="138">
        <v>0</v>
      </c>
      <c r="R2372" s="139"/>
      <c r="S2372" s="138">
        <v>0</v>
      </c>
      <c r="T2372" s="139"/>
      <c r="U2372" s="138">
        <v>0</v>
      </c>
      <c r="V2372" s="138">
        <v>0</v>
      </c>
      <c r="W2372" s="138">
        <v>0</v>
      </c>
      <c r="X2372" s="138">
        <v>0</v>
      </c>
      <c r="Y2372" s="138">
        <v>0</v>
      </c>
      <c r="Z2372" s="139"/>
      <c r="AA2372" s="138">
        <v>0</v>
      </c>
      <c r="AB2372" s="131">
        <v>0</v>
      </c>
    </row>
    <row r="2373" spans="1:28" ht="15" customHeight="1" x14ac:dyDescent="0.25">
      <c r="A2373" s="129" t="str">
        <f>B2373&amp;"-"&amp;COUNTIF($B$3:B2373,B2373)</f>
        <v>614-89</v>
      </c>
      <c r="B2373" s="130">
        <v>614</v>
      </c>
      <c r="C2373" s="130" t="s">
        <v>101</v>
      </c>
      <c r="D2373" s="137">
        <v>45104</v>
      </c>
      <c r="E2373" s="138">
        <v>0.91</v>
      </c>
      <c r="F2373" s="138">
        <v>0</v>
      </c>
      <c r="G2373" s="138">
        <v>0</v>
      </c>
      <c r="H2373" s="138">
        <v>0</v>
      </c>
      <c r="I2373" s="138">
        <v>0</v>
      </c>
      <c r="J2373" s="138">
        <v>0</v>
      </c>
      <c r="K2373" s="138">
        <v>0</v>
      </c>
      <c r="L2373" s="139"/>
      <c r="M2373" s="138">
        <v>0.91</v>
      </c>
      <c r="N2373" s="139"/>
      <c r="O2373" s="138">
        <v>0</v>
      </c>
      <c r="P2373" s="138">
        <v>0</v>
      </c>
      <c r="Q2373" s="138">
        <v>0</v>
      </c>
      <c r="R2373" s="139"/>
      <c r="S2373" s="138">
        <v>0</v>
      </c>
      <c r="T2373" s="139"/>
      <c r="U2373" s="138">
        <v>0</v>
      </c>
      <c r="V2373" s="138">
        <v>0</v>
      </c>
      <c r="W2373" s="138">
        <v>0</v>
      </c>
      <c r="X2373" s="138">
        <v>0</v>
      </c>
      <c r="Y2373" s="138">
        <v>0</v>
      </c>
      <c r="Z2373" s="139"/>
      <c r="AA2373" s="138">
        <v>0</v>
      </c>
      <c r="AB2373" s="131">
        <v>0</v>
      </c>
    </row>
    <row r="2374" spans="1:28" ht="15" customHeight="1" x14ac:dyDescent="0.25">
      <c r="A2374" s="129" t="str">
        <f>B2374&amp;"-"&amp;COUNTIF($B$3:B2374,B2374)</f>
        <v>614-90</v>
      </c>
      <c r="B2374" s="130">
        <v>614</v>
      </c>
      <c r="C2374" s="130" t="s">
        <v>101</v>
      </c>
      <c r="D2374" s="137">
        <v>44081</v>
      </c>
      <c r="E2374" s="138">
        <v>0.61</v>
      </c>
      <c r="F2374" s="138">
        <v>0</v>
      </c>
      <c r="G2374" s="138">
        <v>0</v>
      </c>
      <c r="H2374" s="138">
        <v>0</v>
      </c>
      <c r="I2374" s="138">
        <v>0</v>
      </c>
      <c r="J2374" s="138">
        <v>0</v>
      </c>
      <c r="K2374" s="138">
        <v>0</v>
      </c>
      <c r="L2374" s="139"/>
      <c r="M2374" s="138">
        <v>0.61</v>
      </c>
      <c r="N2374" s="139"/>
      <c r="O2374" s="138">
        <v>0</v>
      </c>
      <c r="P2374" s="138">
        <v>0</v>
      </c>
      <c r="Q2374" s="138">
        <v>0</v>
      </c>
      <c r="R2374" s="139"/>
      <c r="S2374" s="138">
        <v>0</v>
      </c>
      <c r="T2374" s="139"/>
      <c r="U2374" s="138">
        <v>0</v>
      </c>
      <c r="V2374" s="138">
        <v>0</v>
      </c>
      <c r="W2374" s="138">
        <v>0</v>
      </c>
      <c r="X2374" s="138">
        <v>0</v>
      </c>
      <c r="Y2374" s="138">
        <v>0</v>
      </c>
      <c r="Z2374" s="139"/>
      <c r="AA2374" s="138">
        <v>0</v>
      </c>
      <c r="AB2374" s="131">
        <v>0</v>
      </c>
    </row>
    <row r="2375" spans="1:28" ht="15" customHeight="1" x14ac:dyDescent="0.25">
      <c r="A2375" s="129" t="str">
        <f>B2375&amp;"-"&amp;COUNTIF($B$3:B2375,B2375)</f>
        <v>614-91</v>
      </c>
      <c r="B2375" s="130">
        <v>614</v>
      </c>
      <c r="C2375" s="130" t="s">
        <v>101</v>
      </c>
      <c r="D2375" s="137">
        <v>45120</v>
      </c>
      <c r="E2375" s="138">
        <v>0.27</v>
      </c>
      <c r="F2375" s="138">
        <v>0</v>
      </c>
      <c r="G2375" s="138">
        <v>0</v>
      </c>
      <c r="H2375" s="138">
        <v>0</v>
      </c>
      <c r="I2375" s="138">
        <v>0</v>
      </c>
      <c r="J2375" s="138">
        <v>0</v>
      </c>
      <c r="K2375" s="138">
        <v>0</v>
      </c>
      <c r="L2375" s="139"/>
      <c r="M2375" s="138">
        <v>0.27</v>
      </c>
      <c r="N2375" s="139"/>
      <c r="O2375" s="138">
        <v>0</v>
      </c>
      <c r="P2375" s="138">
        <v>0</v>
      </c>
      <c r="Q2375" s="138">
        <v>0</v>
      </c>
      <c r="R2375" s="139"/>
      <c r="S2375" s="138">
        <v>0</v>
      </c>
      <c r="T2375" s="139"/>
      <c r="U2375" s="138">
        <v>0</v>
      </c>
      <c r="V2375" s="138">
        <v>0</v>
      </c>
      <c r="W2375" s="138">
        <v>0</v>
      </c>
      <c r="X2375" s="138">
        <v>0</v>
      </c>
      <c r="Y2375" s="138">
        <v>0</v>
      </c>
      <c r="Z2375" s="139"/>
      <c r="AA2375" s="138">
        <v>0</v>
      </c>
      <c r="AB2375" s="131">
        <v>0</v>
      </c>
    </row>
    <row r="2376" spans="1:28" ht="15" customHeight="1" x14ac:dyDescent="0.25">
      <c r="A2376" s="129" t="str">
        <f>B2376&amp;"-"&amp;COUNTIF($B$3:B2376,B2376)</f>
        <v>614-92</v>
      </c>
      <c r="B2376" s="130">
        <v>614</v>
      </c>
      <c r="C2376" s="130" t="s">
        <v>101</v>
      </c>
      <c r="D2376" s="137">
        <v>45138</v>
      </c>
      <c r="E2376" s="138">
        <v>0.69</v>
      </c>
      <c r="F2376" s="138">
        <v>0</v>
      </c>
      <c r="G2376" s="138">
        <v>0</v>
      </c>
      <c r="H2376" s="138">
        <v>0</v>
      </c>
      <c r="I2376" s="138">
        <v>0</v>
      </c>
      <c r="J2376" s="138">
        <v>0</v>
      </c>
      <c r="K2376" s="138">
        <v>0</v>
      </c>
      <c r="L2376" s="139"/>
      <c r="M2376" s="138">
        <v>0.69</v>
      </c>
      <c r="N2376" s="139"/>
      <c r="O2376" s="138">
        <v>0</v>
      </c>
      <c r="P2376" s="138">
        <v>0</v>
      </c>
      <c r="Q2376" s="138">
        <v>0</v>
      </c>
      <c r="R2376" s="139"/>
      <c r="S2376" s="138">
        <v>0</v>
      </c>
      <c r="T2376" s="139"/>
      <c r="U2376" s="138">
        <v>0</v>
      </c>
      <c r="V2376" s="138">
        <v>0</v>
      </c>
      <c r="W2376" s="138">
        <v>0</v>
      </c>
      <c r="X2376" s="138">
        <v>0</v>
      </c>
      <c r="Y2376" s="138">
        <v>0</v>
      </c>
      <c r="Z2376" s="139"/>
      <c r="AA2376" s="138">
        <v>0</v>
      </c>
      <c r="AB2376" s="131">
        <v>0</v>
      </c>
    </row>
    <row r="2377" spans="1:28" ht="15" customHeight="1" x14ac:dyDescent="0.25">
      <c r="A2377" s="129" t="str">
        <f>B2377&amp;"-"&amp;COUNTIF($B$3:B2377,B2377)</f>
        <v>614-93</v>
      </c>
      <c r="B2377" s="130">
        <v>614</v>
      </c>
      <c r="C2377" s="130" t="s">
        <v>101</v>
      </c>
      <c r="D2377" s="137">
        <v>45153</v>
      </c>
      <c r="E2377" s="138">
        <v>0.1</v>
      </c>
      <c r="F2377" s="138">
        <v>0</v>
      </c>
      <c r="G2377" s="138">
        <v>0</v>
      </c>
      <c r="H2377" s="138">
        <v>0</v>
      </c>
      <c r="I2377" s="138">
        <v>0</v>
      </c>
      <c r="J2377" s="138">
        <v>0</v>
      </c>
      <c r="K2377" s="138">
        <v>0</v>
      </c>
      <c r="L2377" s="139"/>
      <c r="M2377" s="138">
        <v>0.1</v>
      </c>
      <c r="N2377" s="139"/>
      <c r="O2377" s="138">
        <v>0</v>
      </c>
      <c r="P2377" s="138">
        <v>0</v>
      </c>
      <c r="Q2377" s="138">
        <v>0</v>
      </c>
      <c r="R2377" s="139"/>
      <c r="S2377" s="138">
        <v>0</v>
      </c>
      <c r="T2377" s="139"/>
      <c r="U2377" s="138">
        <v>0</v>
      </c>
      <c r="V2377" s="138">
        <v>0</v>
      </c>
      <c r="W2377" s="138">
        <v>0</v>
      </c>
      <c r="X2377" s="138">
        <v>0</v>
      </c>
      <c r="Y2377" s="138">
        <v>0</v>
      </c>
      <c r="Z2377" s="139"/>
      <c r="AA2377" s="138">
        <v>0</v>
      </c>
      <c r="AB2377" s="131">
        <v>0</v>
      </c>
    </row>
    <row r="2378" spans="1:28" ht="15" customHeight="1" x14ac:dyDescent="0.25">
      <c r="A2378" s="129" t="str">
        <f>B2378&amp;"-"&amp;COUNTIF($B$3:B2378,B2378)</f>
        <v>614-94</v>
      </c>
      <c r="B2378" s="130">
        <v>614</v>
      </c>
      <c r="C2378" s="130" t="s">
        <v>101</v>
      </c>
      <c r="D2378" s="137"/>
      <c r="E2378" s="138">
        <v>0</v>
      </c>
      <c r="F2378" s="138">
        <v>0</v>
      </c>
      <c r="G2378" s="138">
        <v>0</v>
      </c>
      <c r="H2378" s="138">
        <v>0</v>
      </c>
      <c r="I2378" s="138">
        <v>0</v>
      </c>
      <c r="J2378" s="138">
        <v>0</v>
      </c>
      <c r="K2378" s="138">
        <v>0</v>
      </c>
      <c r="L2378" s="139"/>
      <c r="M2378" s="138">
        <v>0</v>
      </c>
      <c r="N2378" s="139"/>
      <c r="O2378" s="138">
        <v>0</v>
      </c>
      <c r="P2378" s="138">
        <v>0</v>
      </c>
      <c r="Q2378" s="138">
        <v>0</v>
      </c>
      <c r="R2378" s="139"/>
      <c r="S2378" s="138">
        <v>0</v>
      </c>
      <c r="T2378" s="139"/>
      <c r="U2378" s="138">
        <v>0</v>
      </c>
      <c r="V2378" s="138">
        <v>0</v>
      </c>
      <c r="W2378" s="138">
        <v>0</v>
      </c>
      <c r="X2378" s="138">
        <v>0</v>
      </c>
      <c r="Y2378" s="138">
        <v>0</v>
      </c>
      <c r="Z2378" s="139"/>
      <c r="AA2378" s="138">
        <v>0</v>
      </c>
      <c r="AB2378" s="131">
        <v>0</v>
      </c>
    </row>
    <row r="2379" spans="1:28" ht="15" customHeight="1" x14ac:dyDescent="0.25">
      <c r="A2379" s="129" t="str">
        <f>B2379&amp;"-"&amp;COUNTIF($B$3:B2379,B2379)</f>
        <v>614-95</v>
      </c>
      <c r="B2379" s="130">
        <v>614</v>
      </c>
      <c r="C2379" s="130" t="s">
        <v>101</v>
      </c>
      <c r="D2379" s="137"/>
      <c r="E2379" s="138">
        <v>0</v>
      </c>
      <c r="F2379" s="138">
        <v>0</v>
      </c>
      <c r="G2379" s="138">
        <v>0</v>
      </c>
      <c r="H2379" s="138">
        <v>0</v>
      </c>
      <c r="I2379" s="138">
        <v>0</v>
      </c>
      <c r="J2379" s="138">
        <v>0</v>
      </c>
      <c r="K2379" s="138">
        <v>0</v>
      </c>
      <c r="L2379" s="139"/>
      <c r="M2379" s="138">
        <v>0</v>
      </c>
      <c r="N2379" s="139"/>
      <c r="O2379" s="138">
        <v>0</v>
      </c>
      <c r="P2379" s="138">
        <v>0</v>
      </c>
      <c r="Q2379" s="138">
        <v>0</v>
      </c>
      <c r="R2379" s="139"/>
      <c r="S2379" s="138">
        <v>0</v>
      </c>
      <c r="T2379" s="139"/>
      <c r="U2379" s="138">
        <v>0</v>
      </c>
      <c r="V2379" s="138">
        <v>0</v>
      </c>
      <c r="W2379" s="138">
        <v>0</v>
      </c>
      <c r="X2379" s="138">
        <v>0</v>
      </c>
      <c r="Y2379" s="138">
        <v>0</v>
      </c>
      <c r="Z2379" s="139"/>
      <c r="AA2379" s="138">
        <v>0</v>
      </c>
      <c r="AB2379" s="131">
        <v>0</v>
      </c>
    </row>
    <row r="2380" spans="1:28" ht="15" customHeight="1" x14ac:dyDescent="0.25">
      <c r="A2380" s="129" t="str">
        <f>B2380&amp;"-"&amp;COUNTIF($B$3:B2380,B2380)</f>
        <v>614-96</v>
      </c>
      <c r="B2380" s="130">
        <v>614</v>
      </c>
      <c r="C2380" s="130" t="s">
        <v>101</v>
      </c>
      <c r="D2380" s="137"/>
      <c r="E2380" s="138">
        <v>0</v>
      </c>
      <c r="F2380" s="138">
        <v>0</v>
      </c>
      <c r="G2380" s="138">
        <v>0</v>
      </c>
      <c r="H2380" s="138">
        <v>0</v>
      </c>
      <c r="I2380" s="138">
        <v>0</v>
      </c>
      <c r="J2380" s="138">
        <v>0</v>
      </c>
      <c r="K2380" s="138">
        <v>0</v>
      </c>
      <c r="L2380" s="139"/>
      <c r="M2380" s="138">
        <v>0</v>
      </c>
      <c r="N2380" s="139"/>
      <c r="O2380" s="138">
        <v>0</v>
      </c>
      <c r="P2380" s="138">
        <v>0</v>
      </c>
      <c r="Q2380" s="138">
        <v>0</v>
      </c>
      <c r="R2380" s="139"/>
      <c r="S2380" s="138">
        <v>0</v>
      </c>
      <c r="T2380" s="139"/>
      <c r="U2380" s="138">
        <v>0</v>
      </c>
      <c r="V2380" s="138">
        <v>0</v>
      </c>
      <c r="W2380" s="138">
        <v>0</v>
      </c>
      <c r="X2380" s="138">
        <v>0</v>
      </c>
      <c r="Y2380" s="138">
        <v>0</v>
      </c>
      <c r="Z2380" s="139"/>
      <c r="AA2380" s="138">
        <v>0</v>
      </c>
      <c r="AB2380" s="131">
        <v>0</v>
      </c>
    </row>
    <row r="2381" spans="1:28" ht="15" customHeight="1" x14ac:dyDescent="0.25">
      <c r="A2381" s="129" t="str">
        <f>B2381&amp;"-"&amp;COUNTIF($B$3:B2381,B2381)</f>
        <v>614-97</v>
      </c>
      <c r="B2381" s="130">
        <v>614</v>
      </c>
      <c r="C2381" s="130" t="s">
        <v>101</v>
      </c>
      <c r="D2381" s="137"/>
      <c r="E2381" s="138">
        <v>0</v>
      </c>
      <c r="F2381" s="138">
        <v>0</v>
      </c>
      <c r="G2381" s="138">
        <v>0</v>
      </c>
      <c r="H2381" s="138">
        <v>0</v>
      </c>
      <c r="I2381" s="138">
        <v>0</v>
      </c>
      <c r="J2381" s="138">
        <v>0</v>
      </c>
      <c r="K2381" s="138">
        <v>0</v>
      </c>
      <c r="L2381" s="139"/>
      <c r="M2381" s="138">
        <v>0</v>
      </c>
      <c r="N2381" s="139"/>
      <c r="O2381" s="138">
        <v>0</v>
      </c>
      <c r="P2381" s="138">
        <v>0</v>
      </c>
      <c r="Q2381" s="138">
        <v>0</v>
      </c>
      <c r="R2381" s="139"/>
      <c r="S2381" s="138">
        <v>0</v>
      </c>
      <c r="T2381" s="139"/>
      <c r="U2381" s="138">
        <v>0</v>
      </c>
      <c r="V2381" s="138">
        <v>0</v>
      </c>
      <c r="W2381" s="138">
        <v>0</v>
      </c>
      <c r="X2381" s="138">
        <v>0</v>
      </c>
      <c r="Y2381" s="138">
        <v>0</v>
      </c>
      <c r="Z2381" s="139"/>
      <c r="AA2381" s="138">
        <v>0</v>
      </c>
      <c r="AB2381" s="131">
        <v>0</v>
      </c>
    </row>
    <row r="2382" spans="1:28" ht="15" customHeight="1" x14ac:dyDescent="0.25">
      <c r="A2382" s="129" t="str">
        <f>B2382&amp;"-"&amp;COUNTIF($B$3:B2382,B2382)</f>
        <v>614-98</v>
      </c>
      <c r="B2382" s="130">
        <v>614</v>
      </c>
      <c r="C2382" s="130" t="s">
        <v>101</v>
      </c>
      <c r="D2382" s="137"/>
      <c r="E2382" s="138">
        <v>0</v>
      </c>
      <c r="F2382" s="138">
        <v>0</v>
      </c>
      <c r="G2382" s="138">
        <v>0</v>
      </c>
      <c r="H2382" s="138">
        <v>0</v>
      </c>
      <c r="I2382" s="138">
        <v>0</v>
      </c>
      <c r="J2382" s="138">
        <v>0</v>
      </c>
      <c r="K2382" s="138">
        <v>0</v>
      </c>
      <c r="L2382" s="139"/>
      <c r="M2382" s="138">
        <v>0</v>
      </c>
      <c r="N2382" s="139"/>
      <c r="O2382" s="138">
        <v>0</v>
      </c>
      <c r="P2382" s="138">
        <v>0</v>
      </c>
      <c r="Q2382" s="138">
        <v>0</v>
      </c>
      <c r="R2382" s="139"/>
      <c r="S2382" s="138">
        <v>0</v>
      </c>
      <c r="T2382" s="139"/>
      <c r="U2382" s="138">
        <v>0</v>
      </c>
      <c r="V2382" s="138">
        <v>0</v>
      </c>
      <c r="W2382" s="138">
        <v>0</v>
      </c>
      <c r="X2382" s="138">
        <v>0</v>
      </c>
      <c r="Y2382" s="138">
        <v>0</v>
      </c>
      <c r="Z2382" s="139"/>
      <c r="AA2382" s="138">
        <v>0</v>
      </c>
      <c r="AB2382" s="131">
        <v>0</v>
      </c>
    </row>
    <row r="2383" spans="1:28" ht="15" customHeight="1" x14ac:dyDescent="0.25">
      <c r="A2383" s="129" t="str">
        <f>B2383&amp;"-"&amp;COUNTIF($B$3:B2383,B2383)</f>
        <v>614-99</v>
      </c>
      <c r="B2383" s="130">
        <v>614</v>
      </c>
      <c r="C2383" s="130" t="s">
        <v>101</v>
      </c>
      <c r="D2383" s="137"/>
      <c r="E2383" s="138">
        <v>0</v>
      </c>
      <c r="F2383" s="138">
        <v>0</v>
      </c>
      <c r="G2383" s="138">
        <v>0</v>
      </c>
      <c r="H2383" s="138">
        <v>0</v>
      </c>
      <c r="I2383" s="138">
        <v>0</v>
      </c>
      <c r="J2383" s="138">
        <v>0</v>
      </c>
      <c r="K2383" s="138">
        <v>0</v>
      </c>
      <c r="L2383" s="139"/>
      <c r="M2383" s="138">
        <v>0</v>
      </c>
      <c r="N2383" s="139"/>
      <c r="O2383" s="138">
        <v>0</v>
      </c>
      <c r="P2383" s="138">
        <v>0</v>
      </c>
      <c r="Q2383" s="138">
        <v>0</v>
      </c>
      <c r="R2383" s="139"/>
      <c r="S2383" s="138">
        <v>0</v>
      </c>
      <c r="T2383" s="139"/>
      <c r="U2383" s="138">
        <v>0</v>
      </c>
      <c r="V2383" s="138">
        <v>0</v>
      </c>
      <c r="W2383" s="138">
        <v>0</v>
      </c>
      <c r="X2383" s="138">
        <v>0</v>
      </c>
      <c r="Y2383" s="138">
        <v>0</v>
      </c>
      <c r="Z2383" s="139"/>
      <c r="AA2383" s="138">
        <v>0</v>
      </c>
      <c r="AB2383" s="131">
        <v>0</v>
      </c>
    </row>
    <row r="2384" spans="1:28" ht="15" customHeight="1" x14ac:dyDescent="0.25">
      <c r="A2384" s="129" t="str">
        <f>B2384&amp;"-"&amp;COUNTIF($B$3:B2384,B2384)</f>
        <v>614-100</v>
      </c>
      <c r="B2384" s="130">
        <v>614</v>
      </c>
      <c r="C2384" s="130" t="s">
        <v>101</v>
      </c>
      <c r="D2384" s="137"/>
      <c r="E2384" s="138">
        <v>0</v>
      </c>
      <c r="F2384" s="138">
        <v>0</v>
      </c>
      <c r="G2384" s="138">
        <v>0</v>
      </c>
      <c r="H2384" s="138">
        <v>0</v>
      </c>
      <c r="I2384" s="138">
        <v>0</v>
      </c>
      <c r="J2384" s="138">
        <v>0</v>
      </c>
      <c r="K2384" s="138">
        <v>0</v>
      </c>
      <c r="L2384" s="139"/>
      <c r="M2384" s="138">
        <v>0</v>
      </c>
      <c r="N2384" s="139"/>
      <c r="O2384" s="138">
        <v>0</v>
      </c>
      <c r="P2384" s="138">
        <v>0</v>
      </c>
      <c r="Q2384" s="138">
        <v>0</v>
      </c>
      <c r="R2384" s="139"/>
      <c r="S2384" s="138">
        <v>0</v>
      </c>
      <c r="T2384" s="139"/>
      <c r="U2384" s="138">
        <v>0</v>
      </c>
      <c r="V2384" s="138">
        <v>0</v>
      </c>
      <c r="W2384" s="138">
        <v>0</v>
      </c>
      <c r="X2384" s="138">
        <v>0</v>
      </c>
      <c r="Y2384" s="138">
        <v>0</v>
      </c>
      <c r="Z2384" s="139"/>
      <c r="AA2384" s="138">
        <v>0</v>
      </c>
      <c r="AB2384" s="131">
        <v>0</v>
      </c>
    </row>
    <row r="2385" spans="1:28" ht="15" customHeight="1" x14ac:dyDescent="0.25">
      <c r="A2385" s="129" t="str">
        <f>B2385&amp;"-"&amp;COUNTIF($B$3:B2385,B2385)</f>
        <v>614-101</v>
      </c>
      <c r="B2385" s="130">
        <v>614</v>
      </c>
      <c r="C2385" s="130" t="s">
        <v>101</v>
      </c>
      <c r="D2385" s="137"/>
      <c r="E2385" s="138">
        <v>0</v>
      </c>
      <c r="F2385" s="138">
        <v>0</v>
      </c>
      <c r="G2385" s="138">
        <v>0</v>
      </c>
      <c r="H2385" s="138">
        <v>0</v>
      </c>
      <c r="I2385" s="138">
        <v>0</v>
      </c>
      <c r="J2385" s="138">
        <v>0</v>
      </c>
      <c r="K2385" s="138">
        <v>0</v>
      </c>
      <c r="L2385" s="139"/>
      <c r="M2385" s="138">
        <v>0</v>
      </c>
      <c r="N2385" s="139"/>
      <c r="O2385" s="138">
        <v>0</v>
      </c>
      <c r="P2385" s="138">
        <v>0</v>
      </c>
      <c r="Q2385" s="138">
        <v>0</v>
      </c>
      <c r="R2385" s="139"/>
      <c r="S2385" s="138">
        <v>0</v>
      </c>
      <c r="T2385" s="139"/>
      <c r="U2385" s="138">
        <v>0</v>
      </c>
      <c r="V2385" s="138">
        <v>0</v>
      </c>
      <c r="W2385" s="138">
        <v>0</v>
      </c>
      <c r="X2385" s="138">
        <v>0</v>
      </c>
      <c r="Y2385" s="138">
        <v>0</v>
      </c>
      <c r="Z2385" s="139"/>
      <c r="AA2385" s="138">
        <v>0</v>
      </c>
      <c r="AB2385" s="131">
        <v>0</v>
      </c>
    </row>
    <row r="2386" spans="1:28" ht="15" customHeight="1" x14ac:dyDescent="0.25">
      <c r="A2386" s="129" t="str">
        <f>B2386&amp;"-"&amp;COUNTIF($B$3:B2386,B2386)</f>
        <v>614-102</v>
      </c>
      <c r="B2386" s="130">
        <v>614</v>
      </c>
      <c r="C2386" s="130" t="s">
        <v>101</v>
      </c>
      <c r="D2386" s="137"/>
      <c r="E2386" s="138">
        <v>0</v>
      </c>
      <c r="F2386" s="138">
        <v>0</v>
      </c>
      <c r="G2386" s="138">
        <v>0</v>
      </c>
      <c r="H2386" s="138">
        <v>0</v>
      </c>
      <c r="I2386" s="138">
        <v>0</v>
      </c>
      <c r="J2386" s="138">
        <v>0</v>
      </c>
      <c r="K2386" s="138">
        <v>0</v>
      </c>
      <c r="L2386" s="139"/>
      <c r="M2386" s="138">
        <v>0</v>
      </c>
      <c r="N2386" s="139"/>
      <c r="O2386" s="138">
        <v>0</v>
      </c>
      <c r="P2386" s="138">
        <v>0</v>
      </c>
      <c r="Q2386" s="138">
        <v>0</v>
      </c>
      <c r="R2386" s="139"/>
      <c r="S2386" s="138">
        <v>0</v>
      </c>
      <c r="T2386" s="139"/>
      <c r="U2386" s="138">
        <v>0</v>
      </c>
      <c r="V2386" s="138">
        <v>0</v>
      </c>
      <c r="W2386" s="138">
        <v>0</v>
      </c>
      <c r="X2386" s="138">
        <v>0</v>
      </c>
      <c r="Y2386" s="138">
        <v>0</v>
      </c>
      <c r="Z2386" s="139"/>
      <c r="AA2386" s="138">
        <v>0</v>
      </c>
      <c r="AB2386" s="131">
        <v>0</v>
      </c>
    </row>
    <row r="2387" spans="1:28" ht="15" customHeight="1" x14ac:dyDescent="0.25">
      <c r="A2387" s="129" t="str">
        <f>B2387&amp;"-"&amp;COUNTIF($B$3:B2387,B2387)</f>
        <v>614-103</v>
      </c>
      <c r="B2387" s="130">
        <v>614</v>
      </c>
      <c r="C2387" s="130" t="s">
        <v>101</v>
      </c>
      <c r="D2387" s="137"/>
      <c r="E2387" s="138">
        <v>0</v>
      </c>
      <c r="F2387" s="138">
        <v>0</v>
      </c>
      <c r="G2387" s="138">
        <v>0</v>
      </c>
      <c r="H2387" s="138">
        <v>0</v>
      </c>
      <c r="I2387" s="138">
        <v>0</v>
      </c>
      <c r="J2387" s="138">
        <v>0</v>
      </c>
      <c r="K2387" s="138">
        <v>0</v>
      </c>
      <c r="L2387" s="139"/>
      <c r="M2387" s="138">
        <v>0</v>
      </c>
      <c r="N2387" s="139"/>
      <c r="O2387" s="138">
        <v>0</v>
      </c>
      <c r="P2387" s="138">
        <v>0</v>
      </c>
      <c r="Q2387" s="138">
        <v>0</v>
      </c>
      <c r="R2387" s="139"/>
      <c r="S2387" s="138">
        <v>0</v>
      </c>
      <c r="T2387" s="139"/>
      <c r="U2387" s="138">
        <v>0</v>
      </c>
      <c r="V2387" s="138">
        <v>0</v>
      </c>
      <c r="W2387" s="138">
        <v>0</v>
      </c>
      <c r="X2387" s="138">
        <v>0</v>
      </c>
      <c r="Y2387" s="138">
        <v>0</v>
      </c>
      <c r="Z2387" s="139"/>
      <c r="AA2387" s="138">
        <v>0</v>
      </c>
      <c r="AB2387" s="131">
        <v>0</v>
      </c>
    </row>
    <row r="2388" spans="1:28" ht="15" customHeight="1" x14ac:dyDescent="0.25">
      <c r="A2388" s="129" t="str">
        <f>B2388&amp;"-"&amp;COUNTIF($B$3:B2388,B2388)</f>
        <v>614-104</v>
      </c>
      <c r="B2388" s="130">
        <v>614</v>
      </c>
      <c r="C2388" s="130" t="s">
        <v>101</v>
      </c>
      <c r="D2388" s="137"/>
      <c r="E2388" s="138">
        <v>0</v>
      </c>
      <c r="F2388" s="138">
        <v>0</v>
      </c>
      <c r="G2388" s="138">
        <v>0</v>
      </c>
      <c r="H2388" s="138">
        <v>0</v>
      </c>
      <c r="I2388" s="138">
        <v>0</v>
      </c>
      <c r="J2388" s="138">
        <v>0</v>
      </c>
      <c r="K2388" s="138">
        <v>0</v>
      </c>
      <c r="L2388" s="139"/>
      <c r="M2388" s="138">
        <v>0</v>
      </c>
      <c r="N2388" s="139"/>
      <c r="O2388" s="138">
        <v>0</v>
      </c>
      <c r="P2388" s="138">
        <v>0</v>
      </c>
      <c r="Q2388" s="138">
        <v>0</v>
      </c>
      <c r="R2388" s="139"/>
      <c r="S2388" s="138">
        <v>0</v>
      </c>
      <c r="T2388" s="139"/>
      <c r="U2388" s="138">
        <v>0</v>
      </c>
      <c r="V2388" s="138">
        <v>0</v>
      </c>
      <c r="W2388" s="138">
        <v>0</v>
      </c>
      <c r="X2388" s="138">
        <v>0</v>
      </c>
      <c r="Y2388" s="138">
        <v>0</v>
      </c>
      <c r="Z2388" s="139"/>
      <c r="AA2388" s="138">
        <v>0</v>
      </c>
      <c r="AB2388" s="131">
        <v>0</v>
      </c>
    </row>
    <row r="2389" spans="1:28" ht="15" customHeight="1" x14ac:dyDescent="0.25">
      <c r="A2389" s="129" t="str">
        <f>B2389&amp;"-"&amp;COUNTIF($B$3:B2389,B2389)</f>
        <v>614-105</v>
      </c>
      <c r="B2389" s="130">
        <v>614</v>
      </c>
      <c r="C2389" s="130" t="s">
        <v>101</v>
      </c>
      <c r="D2389" s="137"/>
      <c r="E2389" s="138">
        <v>0</v>
      </c>
      <c r="F2389" s="138">
        <v>0</v>
      </c>
      <c r="G2389" s="138">
        <v>0</v>
      </c>
      <c r="H2389" s="138">
        <v>0</v>
      </c>
      <c r="I2389" s="138">
        <v>0</v>
      </c>
      <c r="J2389" s="138">
        <v>0</v>
      </c>
      <c r="K2389" s="138">
        <v>0</v>
      </c>
      <c r="L2389" s="139"/>
      <c r="M2389" s="138">
        <v>0</v>
      </c>
      <c r="N2389" s="139"/>
      <c r="O2389" s="138">
        <v>0</v>
      </c>
      <c r="P2389" s="138">
        <v>0</v>
      </c>
      <c r="Q2389" s="138">
        <v>0</v>
      </c>
      <c r="R2389" s="139"/>
      <c r="S2389" s="138">
        <v>0</v>
      </c>
      <c r="T2389" s="139"/>
      <c r="U2389" s="138">
        <v>0</v>
      </c>
      <c r="V2389" s="138">
        <v>0</v>
      </c>
      <c r="W2389" s="138">
        <v>0</v>
      </c>
      <c r="X2389" s="138">
        <v>0</v>
      </c>
      <c r="Y2389" s="138">
        <v>0</v>
      </c>
      <c r="Z2389" s="139"/>
      <c r="AA2389" s="138">
        <v>0</v>
      </c>
      <c r="AB2389" s="131">
        <v>0</v>
      </c>
    </row>
    <row r="2390" spans="1:28" ht="15" customHeight="1" x14ac:dyDescent="0.25">
      <c r="A2390" s="129" t="str">
        <f>B2390&amp;"-"&amp;COUNTIF($B$3:B2390,B2390)</f>
        <v>614-106</v>
      </c>
      <c r="B2390" s="130">
        <v>614</v>
      </c>
      <c r="C2390" s="130" t="s">
        <v>101</v>
      </c>
      <c r="D2390" s="137"/>
      <c r="E2390" s="138">
        <v>0</v>
      </c>
      <c r="F2390" s="138">
        <v>0</v>
      </c>
      <c r="G2390" s="138">
        <v>0</v>
      </c>
      <c r="H2390" s="138">
        <v>0</v>
      </c>
      <c r="I2390" s="138">
        <v>0</v>
      </c>
      <c r="J2390" s="138">
        <v>0</v>
      </c>
      <c r="K2390" s="138">
        <v>0</v>
      </c>
      <c r="L2390" s="139"/>
      <c r="M2390" s="138">
        <v>0</v>
      </c>
      <c r="N2390" s="139"/>
      <c r="O2390" s="138">
        <v>0</v>
      </c>
      <c r="P2390" s="138">
        <v>0</v>
      </c>
      <c r="Q2390" s="138">
        <v>0</v>
      </c>
      <c r="R2390" s="139"/>
      <c r="S2390" s="138">
        <v>0</v>
      </c>
      <c r="T2390" s="139"/>
      <c r="U2390" s="138">
        <v>0</v>
      </c>
      <c r="V2390" s="138">
        <v>0</v>
      </c>
      <c r="W2390" s="138">
        <v>0</v>
      </c>
      <c r="X2390" s="138">
        <v>0</v>
      </c>
      <c r="Y2390" s="138">
        <v>0</v>
      </c>
      <c r="Z2390" s="139"/>
      <c r="AA2390" s="138">
        <v>0</v>
      </c>
      <c r="AB2390" s="131">
        <v>0</v>
      </c>
    </row>
    <row r="2391" spans="1:28" ht="15" customHeight="1" x14ac:dyDescent="0.25">
      <c r="A2391" s="129" t="str">
        <f>B2391&amp;"-"&amp;COUNTIF($B$3:B2391,B2391)</f>
        <v>616-1</v>
      </c>
      <c r="B2391" s="130">
        <v>616</v>
      </c>
      <c r="C2391" s="130" t="s">
        <v>102</v>
      </c>
      <c r="D2391" s="137">
        <v>48298</v>
      </c>
      <c r="E2391" s="138">
        <v>1</v>
      </c>
      <c r="F2391" s="138">
        <v>0</v>
      </c>
      <c r="G2391" s="138">
        <v>0</v>
      </c>
      <c r="H2391" s="138">
        <v>0</v>
      </c>
      <c r="I2391" s="138">
        <v>0</v>
      </c>
      <c r="J2391" s="138">
        <v>1</v>
      </c>
      <c r="K2391" s="138">
        <v>0</v>
      </c>
      <c r="L2391" s="139"/>
      <c r="M2391" s="138">
        <v>1</v>
      </c>
      <c r="N2391" s="139"/>
      <c r="O2391" s="138">
        <v>0</v>
      </c>
      <c r="P2391" s="138">
        <v>0</v>
      </c>
      <c r="Q2391" s="138">
        <v>0</v>
      </c>
      <c r="R2391" s="139"/>
      <c r="S2391" s="138">
        <v>0</v>
      </c>
      <c r="T2391" s="139"/>
      <c r="U2391" s="138">
        <v>0</v>
      </c>
      <c r="V2391" s="138">
        <v>0</v>
      </c>
      <c r="W2391" s="138">
        <v>0</v>
      </c>
      <c r="X2391" s="138">
        <v>0</v>
      </c>
      <c r="Y2391" s="138">
        <v>0</v>
      </c>
      <c r="Z2391" s="139"/>
      <c r="AA2391" s="138">
        <v>0</v>
      </c>
      <c r="AB2391" s="131">
        <v>0</v>
      </c>
    </row>
    <row r="2392" spans="1:28" ht="15" customHeight="1" x14ac:dyDescent="0.25">
      <c r="A2392" s="129" t="str">
        <f>B2392&amp;"-"&amp;COUNTIF($B$3:B2392,B2392)</f>
        <v>616-2</v>
      </c>
      <c r="B2392" s="130">
        <v>616</v>
      </c>
      <c r="C2392" s="130" t="s">
        <v>102</v>
      </c>
      <c r="D2392" s="137">
        <v>50120</v>
      </c>
      <c r="E2392" s="138">
        <v>2</v>
      </c>
      <c r="F2392" s="138">
        <v>0</v>
      </c>
      <c r="G2392" s="138">
        <v>1</v>
      </c>
      <c r="H2392" s="138">
        <v>1</v>
      </c>
      <c r="I2392" s="138">
        <v>0</v>
      </c>
      <c r="J2392" s="138">
        <v>0</v>
      </c>
      <c r="K2392" s="138">
        <v>0</v>
      </c>
      <c r="L2392" s="139"/>
      <c r="M2392" s="138">
        <v>2</v>
      </c>
      <c r="N2392" s="139"/>
      <c r="O2392" s="138">
        <v>0</v>
      </c>
      <c r="P2392" s="138">
        <v>0</v>
      </c>
      <c r="Q2392" s="138">
        <v>0</v>
      </c>
      <c r="R2392" s="139"/>
      <c r="S2392" s="138">
        <v>0</v>
      </c>
      <c r="T2392" s="139"/>
      <c r="U2392" s="138">
        <v>0</v>
      </c>
      <c r="V2392" s="138">
        <v>0</v>
      </c>
      <c r="W2392" s="138">
        <v>0</v>
      </c>
      <c r="X2392" s="138">
        <v>0</v>
      </c>
      <c r="Y2392" s="138">
        <v>0</v>
      </c>
      <c r="Z2392" s="139"/>
      <c r="AA2392" s="138">
        <v>0</v>
      </c>
      <c r="AB2392" s="131">
        <v>0</v>
      </c>
    </row>
    <row r="2393" spans="1:28" ht="15" customHeight="1" x14ac:dyDescent="0.25">
      <c r="A2393" s="129" t="str">
        <f>B2393&amp;"-"&amp;COUNTIF($B$3:B2393,B2393)</f>
        <v>616-3</v>
      </c>
      <c r="B2393" s="130">
        <v>616</v>
      </c>
      <c r="C2393" s="130" t="s">
        <v>102</v>
      </c>
      <c r="D2393" s="137">
        <v>50138</v>
      </c>
      <c r="E2393" s="138">
        <v>3.56</v>
      </c>
      <c r="F2393" s="138">
        <v>0</v>
      </c>
      <c r="G2393" s="138">
        <v>0.55000000000000004</v>
      </c>
      <c r="H2393" s="138">
        <v>0</v>
      </c>
      <c r="I2393" s="138">
        <v>0</v>
      </c>
      <c r="J2393" s="138">
        <v>0</v>
      </c>
      <c r="K2393" s="138">
        <v>2</v>
      </c>
      <c r="L2393" s="139"/>
      <c r="M2393" s="138">
        <v>3.56</v>
      </c>
      <c r="N2393" s="139"/>
      <c r="O2393" s="138">
        <v>0</v>
      </c>
      <c r="P2393" s="138">
        <v>0</v>
      </c>
      <c r="Q2393" s="138">
        <v>0</v>
      </c>
      <c r="R2393" s="139"/>
      <c r="S2393" s="138">
        <v>0</v>
      </c>
      <c r="T2393" s="139"/>
      <c r="U2393" s="138">
        <v>0</v>
      </c>
      <c r="V2393" s="138">
        <v>0</v>
      </c>
      <c r="W2393" s="138">
        <v>0</v>
      </c>
      <c r="X2393" s="138">
        <v>0</v>
      </c>
      <c r="Y2393" s="138">
        <v>0</v>
      </c>
      <c r="Z2393" s="139"/>
      <c r="AA2393" s="138">
        <v>0</v>
      </c>
      <c r="AB2393" s="131">
        <v>0</v>
      </c>
    </row>
    <row r="2394" spans="1:28" ht="15" customHeight="1" x14ac:dyDescent="0.25">
      <c r="A2394" s="129" t="str">
        <f>B2394&amp;"-"&amp;COUNTIF($B$3:B2394,B2394)</f>
        <v>616-4</v>
      </c>
      <c r="B2394" s="130">
        <v>616</v>
      </c>
      <c r="C2394" s="130" t="s">
        <v>102</v>
      </c>
      <c r="D2394" s="137">
        <v>50161</v>
      </c>
      <c r="E2394" s="138">
        <v>9.94</v>
      </c>
      <c r="F2394" s="138">
        <v>0</v>
      </c>
      <c r="G2394" s="138">
        <v>2.73</v>
      </c>
      <c r="H2394" s="138">
        <v>3.82</v>
      </c>
      <c r="I2394" s="138">
        <v>0</v>
      </c>
      <c r="J2394" s="138">
        <v>0</v>
      </c>
      <c r="K2394" s="138">
        <v>3</v>
      </c>
      <c r="L2394" s="139"/>
      <c r="M2394" s="138">
        <v>9.94</v>
      </c>
      <c r="N2394" s="139"/>
      <c r="O2394" s="138">
        <v>0</v>
      </c>
      <c r="P2394" s="138">
        <v>0</v>
      </c>
      <c r="Q2394" s="138">
        <v>0</v>
      </c>
      <c r="R2394" s="139"/>
      <c r="S2394" s="138">
        <v>0</v>
      </c>
      <c r="T2394" s="139"/>
      <c r="U2394" s="138">
        <v>0</v>
      </c>
      <c r="V2394" s="138">
        <v>0</v>
      </c>
      <c r="W2394" s="138">
        <v>0</v>
      </c>
      <c r="X2394" s="138">
        <v>0</v>
      </c>
      <c r="Y2394" s="138">
        <v>0</v>
      </c>
      <c r="Z2394" s="139"/>
      <c r="AA2394" s="138">
        <v>0</v>
      </c>
      <c r="AB2394" s="131">
        <v>0</v>
      </c>
    </row>
    <row r="2395" spans="1:28" ht="15" customHeight="1" x14ac:dyDescent="0.25">
      <c r="A2395" s="129" t="str">
        <f>B2395&amp;"-"&amp;COUNTIF($B$3:B2395,B2395)</f>
        <v>616-5</v>
      </c>
      <c r="B2395" s="130">
        <v>616</v>
      </c>
      <c r="C2395" s="130" t="s">
        <v>102</v>
      </c>
      <c r="D2395" s="137">
        <v>45427</v>
      </c>
      <c r="E2395" s="138">
        <v>0.25</v>
      </c>
      <c r="F2395" s="138">
        <v>0</v>
      </c>
      <c r="G2395" s="138">
        <v>0</v>
      </c>
      <c r="H2395" s="138">
        <v>0</v>
      </c>
      <c r="I2395" s="138">
        <v>0</v>
      </c>
      <c r="J2395" s="138">
        <v>0</v>
      </c>
      <c r="K2395" s="138">
        <v>0.04</v>
      </c>
      <c r="L2395" s="139"/>
      <c r="M2395" s="138">
        <v>0.25</v>
      </c>
      <c r="N2395" s="139"/>
      <c r="O2395" s="138">
        <v>0</v>
      </c>
      <c r="P2395" s="138">
        <v>0</v>
      </c>
      <c r="Q2395" s="138">
        <v>0</v>
      </c>
      <c r="R2395" s="139"/>
      <c r="S2395" s="138">
        <v>0</v>
      </c>
      <c r="T2395" s="139"/>
      <c r="U2395" s="138">
        <v>0</v>
      </c>
      <c r="V2395" s="138">
        <v>0</v>
      </c>
      <c r="W2395" s="138">
        <v>0</v>
      </c>
      <c r="X2395" s="138">
        <v>0</v>
      </c>
      <c r="Y2395" s="138">
        <v>0</v>
      </c>
      <c r="Z2395" s="139"/>
      <c r="AA2395" s="138">
        <v>0</v>
      </c>
      <c r="AB2395" s="131">
        <v>0</v>
      </c>
    </row>
    <row r="2396" spans="1:28" ht="15" customHeight="1" x14ac:dyDescent="0.25">
      <c r="A2396" s="129" t="str">
        <f>B2396&amp;"-"&amp;COUNTIF($B$3:B2396,B2396)</f>
        <v>616-6</v>
      </c>
      <c r="B2396" s="130">
        <v>616</v>
      </c>
      <c r="C2396" s="130" t="s">
        <v>102</v>
      </c>
      <c r="D2396" s="137">
        <v>50245</v>
      </c>
      <c r="E2396" s="138">
        <v>7</v>
      </c>
      <c r="F2396" s="138">
        <v>0</v>
      </c>
      <c r="G2396" s="138">
        <v>3</v>
      </c>
      <c r="H2396" s="138">
        <v>1</v>
      </c>
      <c r="I2396" s="138">
        <v>0</v>
      </c>
      <c r="J2396" s="138">
        <v>0</v>
      </c>
      <c r="K2396" s="138">
        <v>3</v>
      </c>
      <c r="L2396" s="139"/>
      <c r="M2396" s="138">
        <v>7</v>
      </c>
      <c r="N2396" s="139"/>
      <c r="O2396" s="138">
        <v>0</v>
      </c>
      <c r="P2396" s="138">
        <v>0</v>
      </c>
      <c r="Q2396" s="138">
        <v>0</v>
      </c>
      <c r="R2396" s="139"/>
      <c r="S2396" s="138">
        <v>0</v>
      </c>
      <c r="T2396" s="139"/>
      <c r="U2396" s="138">
        <v>0</v>
      </c>
      <c r="V2396" s="138">
        <v>0</v>
      </c>
      <c r="W2396" s="138">
        <v>0</v>
      </c>
      <c r="X2396" s="138">
        <v>0</v>
      </c>
      <c r="Y2396" s="138">
        <v>0</v>
      </c>
      <c r="Z2396" s="139"/>
      <c r="AA2396" s="138">
        <v>0</v>
      </c>
      <c r="AB2396" s="131">
        <v>0</v>
      </c>
    </row>
    <row r="2397" spans="1:28" ht="15" customHeight="1" x14ac:dyDescent="0.25">
      <c r="A2397" s="129" t="str">
        <f>B2397&amp;"-"&amp;COUNTIF($B$3:B2397,B2397)</f>
        <v>616-7</v>
      </c>
      <c r="B2397" s="130">
        <v>616</v>
      </c>
      <c r="C2397" s="130" t="s">
        <v>102</v>
      </c>
      <c r="D2397" s="137">
        <v>50187</v>
      </c>
      <c r="E2397" s="138">
        <v>1</v>
      </c>
      <c r="F2397" s="138">
        <v>0</v>
      </c>
      <c r="G2397" s="138">
        <v>1</v>
      </c>
      <c r="H2397" s="138">
        <v>0</v>
      </c>
      <c r="I2397" s="138">
        <v>0</v>
      </c>
      <c r="J2397" s="138">
        <v>0</v>
      </c>
      <c r="K2397" s="138">
        <v>0</v>
      </c>
      <c r="L2397" s="139"/>
      <c r="M2397" s="138">
        <v>1</v>
      </c>
      <c r="N2397" s="139"/>
      <c r="O2397" s="138">
        <v>0</v>
      </c>
      <c r="P2397" s="138">
        <v>0</v>
      </c>
      <c r="Q2397" s="138">
        <v>0</v>
      </c>
      <c r="R2397" s="139"/>
      <c r="S2397" s="138">
        <v>0</v>
      </c>
      <c r="T2397" s="139"/>
      <c r="U2397" s="138">
        <v>0</v>
      </c>
      <c r="V2397" s="138">
        <v>0</v>
      </c>
      <c r="W2397" s="138">
        <v>0</v>
      </c>
      <c r="X2397" s="138">
        <v>0</v>
      </c>
      <c r="Y2397" s="138">
        <v>0</v>
      </c>
      <c r="Z2397" s="139"/>
      <c r="AA2397" s="138">
        <v>0</v>
      </c>
      <c r="AB2397" s="131">
        <v>0</v>
      </c>
    </row>
    <row r="2398" spans="1:28" ht="15" customHeight="1" x14ac:dyDescent="0.25">
      <c r="A2398" s="129" t="str">
        <f>B2398&amp;"-"&amp;COUNTIF($B$3:B2398,B2398)</f>
        <v>616-8</v>
      </c>
      <c r="B2398" s="130">
        <v>616</v>
      </c>
      <c r="C2398" s="130" t="s">
        <v>102</v>
      </c>
      <c r="D2398" s="137">
        <v>50195</v>
      </c>
      <c r="E2398" s="138">
        <v>2</v>
      </c>
      <c r="F2398" s="138">
        <v>0</v>
      </c>
      <c r="G2398" s="138">
        <v>0</v>
      </c>
      <c r="H2398" s="138">
        <v>0</v>
      </c>
      <c r="I2398" s="138">
        <v>0</v>
      </c>
      <c r="J2398" s="138">
        <v>1</v>
      </c>
      <c r="K2398" s="138">
        <v>1</v>
      </c>
      <c r="L2398" s="139"/>
      <c r="M2398" s="138">
        <v>2</v>
      </c>
      <c r="N2398" s="139"/>
      <c r="O2398" s="138">
        <v>0</v>
      </c>
      <c r="P2398" s="138">
        <v>0</v>
      </c>
      <c r="Q2398" s="138">
        <v>0</v>
      </c>
      <c r="R2398" s="139"/>
      <c r="S2398" s="138">
        <v>0</v>
      </c>
      <c r="T2398" s="139"/>
      <c r="U2398" s="138">
        <v>0</v>
      </c>
      <c r="V2398" s="138">
        <v>0</v>
      </c>
      <c r="W2398" s="138">
        <v>0</v>
      </c>
      <c r="X2398" s="138">
        <v>0</v>
      </c>
      <c r="Y2398" s="138">
        <v>0</v>
      </c>
      <c r="Z2398" s="139"/>
      <c r="AA2398" s="138">
        <v>0</v>
      </c>
      <c r="AB2398" s="131">
        <v>0</v>
      </c>
    </row>
    <row r="2399" spans="1:28" ht="15" customHeight="1" x14ac:dyDescent="0.25">
      <c r="A2399" s="129" t="str">
        <f>B2399&amp;"-"&amp;COUNTIF($B$3:B2399,B2399)</f>
        <v>616-9</v>
      </c>
      <c r="B2399" s="130">
        <v>616</v>
      </c>
      <c r="C2399" s="130" t="s">
        <v>102</v>
      </c>
      <c r="D2399" s="137">
        <v>50203</v>
      </c>
      <c r="E2399" s="138">
        <v>2</v>
      </c>
      <c r="F2399" s="138">
        <v>0</v>
      </c>
      <c r="G2399" s="138">
        <v>0</v>
      </c>
      <c r="H2399" s="138">
        <v>0</v>
      </c>
      <c r="I2399" s="138">
        <v>0</v>
      </c>
      <c r="J2399" s="138">
        <v>1</v>
      </c>
      <c r="K2399" s="138">
        <v>1</v>
      </c>
      <c r="L2399" s="139"/>
      <c r="M2399" s="138">
        <v>2</v>
      </c>
      <c r="N2399" s="139"/>
      <c r="O2399" s="138">
        <v>0</v>
      </c>
      <c r="P2399" s="138">
        <v>0</v>
      </c>
      <c r="Q2399" s="138">
        <v>0</v>
      </c>
      <c r="R2399" s="139"/>
      <c r="S2399" s="138">
        <v>0</v>
      </c>
      <c r="T2399" s="139"/>
      <c r="U2399" s="138">
        <v>0</v>
      </c>
      <c r="V2399" s="138">
        <v>0</v>
      </c>
      <c r="W2399" s="138">
        <v>0</v>
      </c>
      <c r="X2399" s="138">
        <v>0</v>
      </c>
      <c r="Y2399" s="138">
        <v>0</v>
      </c>
      <c r="Z2399" s="139"/>
      <c r="AA2399" s="138">
        <v>0</v>
      </c>
      <c r="AB2399" s="131">
        <v>0</v>
      </c>
    </row>
    <row r="2400" spans="1:28" ht="15" customHeight="1" x14ac:dyDescent="0.25">
      <c r="A2400" s="129" t="str">
        <f>B2400&amp;"-"&amp;COUNTIF($B$3:B2400,B2400)</f>
        <v>616-10</v>
      </c>
      <c r="B2400" s="130">
        <v>616</v>
      </c>
      <c r="C2400" s="130" t="s">
        <v>102</v>
      </c>
      <c r="D2400" s="137">
        <v>50153</v>
      </c>
      <c r="E2400" s="138">
        <v>1</v>
      </c>
      <c r="F2400" s="138">
        <v>0</v>
      </c>
      <c r="G2400" s="138">
        <v>0</v>
      </c>
      <c r="H2400" s="138">
        <v>0</v>
      </c>
      <c r="I2400" s="138">
        <v>0</v>
      </c>
      <c r="J2400" s="138">
        <v>0</v>
      </c>
      <c r="K2400" s="138">
        <v>1</v>
      </c>
      <c r="L2400" s="139"/>
      <c r="M2400" s="138">
        <v>1</v>
      </c>
      <c r="N2400" s="139"/>
      <c r="O2400" s="138">
        <v>0</v>
      </c>
      <c r="P2400" s="138">
        <v>0</v>
      </c>
      <c r="Q2400" s="138">
        <v>0</v>
      </c>
      <c r="R2400" s="139"/>
      <c r="S2400" s="138">
        <v>0</v>
      </c>
      <c r="T2400" s="139"/>
      <c r="U2400" s="138">
        <v>0</v>
      </c>
      <c r="V2400" s="138">
        <v>0</v>
      </c>
      <c r="W2400" s="138">
        <v>0</v>
      </c>
      <c r="X2400" s="138">
        <v>0</v>
      </c>
      <c r="Y2400" s="138">
        <v>0</v>
      </c>
      <c r="Z2400" s="139"/>
      <c r="AA2400" s="138">
        <v>0</v>
      </c>
      <c r="AB2400" s="131">
        <v>0</v>
      </c>
    </row>
    <row r="2401" spans="1:28" ht="15" customHeight="1" x14ac:dyDescent="0.25">
      <c r="A2401" s="129" t="str">
        <f>B2401&amp;"-"&amp;COUNTIF($B$3:B2401,B2401)</f>
        <v>616-11</v>
      </c>
      <c r="B2401" s="130">
        <v>616</v>
      </c>
      <c r="C2401" s="130" t="s">
        <v>102</v>
      </c>
      <c r="D2401" s="137">
        <v>50229</v>
      </c>
      <c r="E2401" s="138">
        <v>1</v>
      </c>
      <c r="F2401" s="138">
        <v>0</v>
      </c>
      <c r="G2401" s="138">
        <v>0</v>
      </c>
      <c r="H2401" s="138">
        <v>1</v>
      </c>
      <c r="I2401" s="138">
        <v>0</v>
      </c>
      <c r="J2401" s="138">
        <v>0</v>
      </c>
      <c r="K2401" s="138">
        <v>0</v>
      </c>
      <c r="L2401" s="139"/>
      <c r="M2401" s="138">
        <v>1</v>
      </c>
      <c r="N2401" s="139"/>
      <c r="O2401" s="138">
        <v>0</v>
      </c>
      <c r="P2401" s="138">
        <v>0</v>
      </c>
      <c r="Q2401" s="138">
        <v>0</v>
      </c>
      <c r="R2401" s="139"/>
      <c r="S2401" s="138">
        <v>0</v>
      </c>
      <c r="T2401" s="139"/>
      <c r="U2401" s="138">
        <v>0</v>
      </c>
      <c r="V2401" s="138">
        <v>0</v>
      </c>
      <c r="W2401" s="138">
        <v>0</v>
      </c>
      <c r="X2401" s="138">
        <v>0</v>
      </c>
      <c r="Y2401" s="138">
        <v>0</v>
      </c>
      <c r="Z2401" s="139"/>
      <c r="AA2401" s="138">
        <v>0</v>
      </c>
      <c r="AB2401" s="131">
        <v>0</v>
      </c>
    </row>
    <row r="2402" spans="1:28" ht="15" customHeight="1" x14ac:dyDescent="0.25">
      <c r="A2402" s="129" t="str">
        <f>B2402&amp;"-"&amp;COUNTIF($B$3:B2402,B2402)</f>
        <v>616-12</v>
      </c>
      <c r="B2402" s="130">
        <v>616</v>
      </c>
      <c r="C2402" s="130" t="s">
        <v>102</v>
      </c>
      <c r="D2402" s="137">
        <v>45567</v>
      </c>
      <c r="E2402" s="138">
        <v>1.05</v>
      </c>
      <c r="F2402" s="138">
        <v>0</v>
      </c>
      <c r="G2402" s="138">
        <v>0</v>
      </c>
      <c r="H2402" s="138">
        <v>0</v>
      </c>
      <c r="I2402" s="138">
        <v>0</v>
      </c>
      <c r="J2402" s="138">
        <v>0</v>
      </c>
      <c r="K2402" s="138">
        <v>1.05</v>
      </c>
      <c r="L2402" s="139"/>
      <c r="M2402" s="138">
        <v>1.05</v>
      </c>
      <c r="N2402" s="139"/>
      <c r="O2402" s="138">
        <v>0</v>
      </c>
      <c r="P2402" s="138">
        <v>0</v>
      </c>
      <c r="Q2402" s="138">
        <v>0</v>
      </c>
      <c r="R2402" s="139"/>
      <c r="S2402" s="138">
        <v>0</v>
      </c>
      <c r="T2402" s="139"/>
      <c r="U2402" s="138">
        <v>0</v>
      </c>
      <c r="V2402" s="138">
        <v>0</v>
      </c>
      <c r="W2402" s="138">
        <v>0</v>
      </c>
      <c r="X2402" s="138">
        <v>0</v>
      </c>
      <c r="Y2402" s="138">
        <v>0</v>
      </c>
      <c r="Z2402" s="139"/>
      <c r="AA2402" s="138">
        <v>0</v>
      </c>
      <c r="AB2402" s="131">
        <v>0</v>
      </c>
    </row>
    <row r="2403" spans="1:28" ht="15" customHeight="1" x14ac:dyDescent="0.25">
      <c r="A2403" s="129" t="str">
        <f>B2403&amp;"-"&amp;COUNTIF($B$3:B2403,B2403)</f>
        <v>616-13</v>
      </c>
      <c r="B2403" s="130">
        <v>616</v>
      </c>
      <c r="C2403" s="130" t="s">
        <v>102</v>
      </c>
      <c r="D2403" s="137">
        <v>44495</v>
      </c>
      <c r="E2403" s="138">
        <v>12.68</v>
      </c>
      <c r="F2403" s="138">
        <v>0</v>
      </c>
      <c r="G2403" s="138">
        <v>4.49</v>
      </c>
      <c r="H2403" s="138">
        <v>1.18</v>
      </c>
      <c r="I2403" s="138">
        <v>0</v>
      </c>
      <c r="J2403" s="138">
        <v>0</v>
      </c>
      <c r="K2403" s="138">
        <v>7</v>
      </c>
      <c r="L2403" s="139"/>
      <c r="M2403" s="138">
        <v>12.68</v>
      </c>
      <c r="N2403" s="139"/>
      <c r="O2403" s="138">
        <v>0</v>
      </c>
      <c r="P2403" s="138">
        <v>0</v>
      </c>
      <c r="Q2403" s="138">
        <v>0</v>
      </c>
      <c r="R2403" s="139"/>
      <c r="S2403" s="138">
        <v>0</v>
      </c>
      <c r="T2403" s="139"/>
      <c r="U2403" s="138">
        <v>0</v>
      </c>
      <c r="V2403" s="138">
        <v>0</v>
      </c>
      <c r="W2403" s="138">
        <v>0</v>
      </c>
      <c r="X2403" s="138">
        <v>0</v>
      </c>
      <c r="Y2403" s="138">
        <v>0</v>
      </c>
      <c r="Z2403" s="139"/>
      <c r="AA2403" s="138">
        <v>0</v>
      </c>
      <c r="AB2403" s="131">
        <v>0</v>
      </c>
    </row>
    <row r="2404" spans="1:28" ht="15" customHeight="1" x14ac:dyDescent="0.25">
      <c r="A2404" s="129" t="str">
        <f>B2404&amp;"-"&amp;COUNTIF($B$3:B2404,B2404)</f>
        <v>616-14</v>
      </c>
      <c r="B2404" s="130">
        <v>616</v>
      </c>
      <c r="C2404" s="130" t="s">
        <v>102</v>
      </c>
      <c r="D2404" s="137">
        <v>50237</v>
      </c>
      <c r="E2404" s="138">
        <v>1</v>
      </c>
      <c r="F2404" s="138">
        <v>0</v>
      </c>
      <c r="G2404" s="138">
        <v>0.81</v>
      </c>
      <c r="H2404" s="138">
        <v>0</v>
      </c>
      <c r="I2404" s="138">
        <v>0</v>
      </c>
      <c r="J2404" s="138">
        <v>0</v>
      </c>
      <c r="K2404" s="138">
        <v>0</v>
      </c>
      <c r="L2404" s="139"/>
      <c r="M2404" s="138">
        <v>1</v>
      </c>
      <c r="N2404" s="139"/>
      <c r="O2404" s="138">
        <v>0</v>
      </c>
      <c r="P2404" s="138">
        <v>0</v>
      </c>
      <c r="Q2404" s="138">
        <v>0</v>
      </c>
      <c r="R2404" s="139"/>
      <c r="S2404" s="138">
        <v>0</v>
      </c>
      <c r="T2404" s="139"/>
      <c r="U2404" s="138">
        <v>0</v>
      </c>
      <c r="V2404" s="138">
        <v>0</v>
      </c>
      <c r="W2404" s="138">
        <v>0</v>
      </c>
      <c r="X2404" s="138">
        <v>0</v>
      </c>
      <c r="Y2404" s="138">
        <v>0</v>
      </c>
      <c r="Z2404" s="139"/>
      <c r="AA2404" s="138">
        <v>0</v>
      </c>
      <c r="AB2404" s="131">
        <v>0</v>
      </c>
    </row>
    <row r="2405" spans="1:28" ht="15" customHeight="1" x14ac:dyDescent="0.25">
      <c r="A2405" s="129" t="str">
        <f>B2405&amp;"-"&amp;COUNTIF($B$3:B2405,B2405)</f>
        <v>616-15</v>
      </c>
      <c r="B2405" s="130">
        <v>616</v>
      </c>
      <c r="C2405" s="130" t="s">
        <v>102</v>
      </c>
      <c r="D2405" s="137">
        <v>44990</v>
      </c>
      <c r="E2405" s="138">
        <v>56.79</v>
      </c>
      <c r="F2405" s="138">
        <v>0</v>
      </c>
      <c r="G2405" s="138">
        <v>23.4</v>
      </c>
      <c r="H2405" s="138">
        <v>10.49</v>
      </c>
      <c r="I2405" s="138">
        <v>0</v>
      </c>
      <c r="J2405" s="138">
        <v>7.38</v>
      </c>
      <c r="K2405" s="138">
        <v>14</v>
      </c>
      <c r="L2405" s="139"/>
      <c r="M2405" s="138">
        <v>56.79</v>
      </c>
      <c r="N2405" s="139"/>
      <c r="O2405" s="138">
        <v>0</v>
      </c>
      <c r="P2405" s="138">
        <v>0</v>
      </c>
      <c r="Q2405" s="138">
        <v>0</v>
      </c>
      <c r="R2405" s="139"/>
      <c r="S2405" s="138">
        <v>0</v>
      </c>
      <c r="T2405" s="139"/>
      <c r="U2405" s="138">
        <v>0</v>
      </c>
      <c r="V2405" s="138">
        <v>0</v>
      </c>
      <c r="W2405" s="138">
        <v>0</v>
      </c>
      <c r="X2405" s="138">
        <v>0</v>
      </c>
      <c r="Y2405" s="138">
        <v>0</v>
      </c>
      <c r="Z2405" s="139"/>
      <c r="AA2405" s="138">
        <v>0</v>
      </c>
      <c r="AB2405" s="131">
        <v>0</v>
      </c>
    </row>
    <row r="2406" spans="1:28" ht="15" customHeight="1" x14ac:dyDescent="0.25">
      <c r="A2406" s="129" t="str">
        <f>B2406&amp;"-"&amp;COUNTIF($B$3:B2406,B2406)</f>
        <v>616-16</v>
      </c>
      <c r="B2406" s="130">
        <v>616</v>
      </c>
      <c r="C2406" s="130" t="s">
        <v>102</v>
      </c>
      <c r="D2406" s="137">
        <v>50252</v>
      </c>
      <c r="E2406" s="138">
        <v>2</v>
      </c>
      <c r="F2406" s="138">
        <v>0</v>
      </c>
      <c r="G2406" s="138">
        <v>1</v>
      </c>
      <c r="H2406" s="138">
        <v>0</v>
      </c>
      <c r="I2406" s="138">
        <v>0</v>
      </c>
      <c r="J2406" s="138">
        <v>0</v>
      </c>
      <c r="K2406" s="138">
        <v>1</v>
      </c>
      <c r="L2406" s="139"/>
      <c r="M2406" s="138">
        <v>2</v>
      </c>
      <c r="N2406" s="139"/>
      <c r="O2406" s="138">
        <v>0</v>
      </c>
      <c r="P2406" s="138">
        <v>0</v>
      </c>
      <c r="Q2406" s="138">
        <v>0</v>
      </c>
      <c r="R2406" s="139"/>
      <c r="S2406" s="138">
        <v>0</v>
      </c>
      <c r="T2406" s="139"/>
      <c r="U2406" s="138">
        <v>0</v>
      </c>
      <c r="V2406" s="138">
        <v>0</v>
      </c>
      <c r="W2406" s="138">
        <v>0</v>
      </c>
      <c r="X2406" s="138">
        <v>0</v>
      </c>
      <c r="Y2406" s="138">
        <v>0</v>
      </c>
      <c r="Z2406" s="139"/>
      <c r="AA2406" s="138">
        <v>0</v>
      </c>
      <c r="AB2406" s="131">
        <v>0</v>
      </c>
    </row>
    <row r="2407" spans="1:28" ht="15" customHeight="1" x14ac:dyDescent="0.25">
      <c r="A2407" s="129" t="str">
        <f>B2407&amp;"-"&amp;COUNTIF($B$3:B2407,B2407)</f>
        <v>616-17</v>
      </c>
      <c r="B2407" s="130">
        <v>616</v>
      </c>
      <c r="C2407" s="130" t="s">
        <v>102</v>
      </c>
      <c r="D2407" s="137">
        <v>45666</v>
      </c>
      <c r="E2407" s="138">
        <v>0.95</v>
      </c>
      <c r="F2407" s="138">
        <v>0</v>
      </c>
      <c r="G2407" s="138">
        <v>0</v>
      </c>
      <c r="H2407" s="138">
        <v>0.94</v>
      </c>
      <c r="I2407" s="138">
        <v>0</v>
      </c>
      <c r="J2407" s="138">
        <v>0</v>
      </c>
      <c r="K2407" s="138">
        <v>0</v>
      </c>
      <c r="L2407" s="139"/>
      <c r="M2407" s="138">
        <v>0.95</v>
      </c>
      <c r="N2407" s="139"/>
      <c r="O2407" s="138">
        <v>0</v>
      </c>
      <c r="P2407" s="138">
        <v>0</v>
      </c>
      <c r="Q2407" s="138">
        <v>0</v>
      </c>
      <c r="R2407" s="139"/>
      <c r="S2407" s="138">
        <v>0</v>
      </c>
      <c r="T2407" s="139"/>
      <c r="U2407" s="138">
        <v>0</v>
      </c>
      <c r="V2407" s="138">
        <v>0</v>
      </c>
      <c r="W2407" s="138">
        <v>0</v>
      </c>
      <c r="X2407" s="138">
        <v>0</v>
      </c>
      <c r="Y2407" s="138">
        <v>0</v>
      </c>
      <c r="Z2407" s="139"/>
      <c r="AA2407" s="138">
        <v>0</v>
      </c>
      <c r="AB2407" s="131">
        <v>0</v>
      </c>
    </row>
    <row r="2408" spans="1:28" ht="15" customHeight="1" x14ac:dyDescent="0.25">
      <c r="A2408" s="129" t="str">
        <f>B2408&amp;"-"&amp;COUNTIF($B$3:B2408,B2408)</f>
        <v>616-18</v>
      </c>
      <c r="B2408" s="130">
        <v>616</v>
      </c>
      <c r="C2408" s="130" t="s">
        <v>102</v>
      </c>
      <c r="D2408" s="137"/>
      <c r="E2408" s="138">
        <v>0</v>
      </c>
      <c r="F2408" s="138">
        <v>0</v>
      </c>
      <c r="G2408" s="138">
        <v>0</v>
      </c>
      <c r="H2408" s="138">
        <v>0</v>
      </c>
      <c r="I2408" s="138">
        <v>0</v>
      </c>
      <c r="J2408" s="138">
        <v>0</v>
      </c>
      <c r="K2408" s="138">
        <v>0</v>
      </c>
      <c r="L2408" s="139"/>
      <c r="M2408" s="138">
        <v>0</v>
      </c>
      <c r="N2408" s="139"/>
      <c r="O2408" s="138">
        <v>0</v>
      </c>
      <c r="P2408" s="138">
        <v>0</v>
      </c>
      <c r="Q2408" s="138">
        <v>0</v>
      </c>
      <c r="R2408" s="139"/>
      <c r="S2408" s="138">
        <v>0</v>
      </c>
      <c r="T2408" s="139"/>
      <c r="U2408" s="138">
        <v>0</v>
      </c>
      <c r="V2408" s="138">
        <v>0</v>
      </c>
      <c r="W2408" s="138">
        <v>0</v>
      </c>
      <c r="X2408" s="138">
        <v>0</v>
      </c>
      <c r="Y2408" s="138">
        <v>0</v>
      </c>
      <c r="Z2408" s="139"/>
      <c r="AA2408" s="138">
        <v>0</v>
      </c>
      <c r="AB2408" s="131">
        <v>0</v>
      </c>
    </row>
    <row r="2409" spans="1:28" ht="15" customHeight="1" x14ac:dyDescent="0.25">
      <c r="A2409" s="129" t="str">
        <f>B2409&amp;"-"&amp;COUNTIF($B$3:B2409,B2409)</f>
        <v>616-19</v>
      </c>
      <c r="B2409" s="130">
        <v>616</v>
      </c>
      <c r="C2409" s="130" t="s">
        <v>102</v>
      </c>
      <c r="D2409" s="137"/>
      <c r="E2409" s="138">
        <v>0</v>
      </c>
      <c r="F2409" s="138">
        <v>0</v>
      </c>
      <c r="G2409" s="138">
        <v>0</v>
      </c>
      <c r="H2409" s="138">
        <v>0</v>
      </c>
      <c r="I2409" s="138">
        <v>0</v>
      </c>
      <c r="J2409" s="138">
        <v>0</v>
      </c>
      <c r="K2409" s="138">
        <v>0</v>
      </c>
      <c r="L2409" s="139"/>
      <c r="M2409" s="138">
        <v>0</v>
      </c>
      <c r="N2409" s="139"/>
      <c r="O2409" s="138">
        <v>0</v>
      </c>
      <c r="P2409" s="138">
        <v>0</v>
      </c>
      <c r="Q2409" s="138">
        <v>0</v>
      </c>
      <c r="R2409" s="139"/>
      <c r="S2409" s="138">
        <v>0</v>
      </c>
      <c r="T2409" s="139"/>
      <c r="U2409" s="138">
        <v>0</v>
      </c>
      <c r="V2409" s="138">
        <v>0</v>
      </c>
      <c r="W2409" s="138">
        <v>0</v>
      </c>
      <c r="X2409" s="138">
        <v>0</v>
      </c>
      <c r="Y2409" s="138">
        <v>0</v>
      </c>
      <c r="Z2409" s="139"/>
      <c r="AA2409" s="138">
        <v>0</v>
      </c>
      <c r="AB2409" s="131">
        <v>0</v>
      </c>
    </row>
    <row r="2410" spans="1:28" ht="15" customHeight="1" x14ac:dyDescent="0.25">
      <c r="A2410" s="129" t="str">
        <f>B2410&amp;"-"&amp;COUNTIF($B$3:B2410,B2410)</f>
        <v>616-20</v>
      </c>
      <c r="B2410" s="130">
        <v>616</v>
      </c>
      <c r="C2410" s="130" t="s">
        <v>102</v>
      </c>
      <c r="D2410" s="137"/>
      <c r="E2410" s="138">
        <v>0</v>
      </c>
      <c r="F2410" s="138">
        <v>0</v>
      </c>
      <c r="G2410" s="138">
        <v>0</v>
      </c>
      <c r="H2410" s="138">
        <v>0</v>
      </c>
      <c r="I2410" s="138">
        <v>0</v>
      </c>
      <c r="J2410" s="138">
        <v>0</v>
      </c>
      <c r="K2410" s="138">
        <v>0</v>
      </c>
      <c r="L2410" s="139"/>
      <c r="M2410" s="138">
        <v>0</v>
      </c>
      <c r="N2410" s="139"/>
      <c r="O2410" s="138">
        <v>0</v>
      </c>
      <c r="P2410" s="138">
        <v>0</v>
      </c>
      <c r="Q2410" s="138">
        <v>0</v>
      </c>
      <c r="R2410" s="139"/>
      <c r="S2410" s="138">
        <v>0</v>
      </c>
      <c r="T2410" s="139"/>
      <c r="U2410" s="138">
        <v>0</v>
      </c>
      <c r="V2410" s="138">
        <v>0</v>
      </c>
      <c r="W2410" s="138">
        <v>0</v>
      </c>
      <c r="X2410" s="138">
        <v>0</v>
      </c>
      <c r="Y2410" s="138">
        <v>0</v>
      </c>
      <c r="Z2410" s="139"/>
      <c r="AA2410" s="138">
        <v>0</v>
      </c>
      <c r="AB2410" s="131">
        <v>0</v>
      </c>
    </row>
    <row r="2411" spans="1:28" ht="15" customHeight="1" x14ac:dyDescent="0.25">
      <c r="A2411" s="129" t="str">
        <f>B2411&amp;"-"&amp;COUNTIF($B$3:B2411,B2411)</f>
        <v>616-21</v>
      </c>
      <c r="B2411" s="130">
        <v>616</v>
      </c>
      <c r="C2411" s="130" t="s">
        <v>102</v>
      </c>
      <c r="D2411" s="137"/>
      <c r="E2411" s="138">
        <v>0</v>
      </c>
      <c r="F2411" s="138">
        <v>0</v>
      </c>
      <c r="G2411" s="138">
        <v>0</v>
      </c>
      <c r="H2411" s="138">
        <v>0</v>
      </c>
      <c r="I2411" s="138">
        <v>0</v>
      </c>
      <c r="J2411" s="138">
        <v>0</v>
      </c>
      <c r="K2411" s="138">
        <v>0</v>
      </c>
      <c r="L2411" s="139"/>
      <c r="M2411" s="138">
        <v>0</v>
      </c>
      <c r="N2411" s="139"/>
      <c r="O2411" s="138">
        <v>0</v>
      </c>
      <c r="P2411" s="138">
        <v>0</v>
      </c>
      <c r="Q2411" s="138">
        <v>0</v>
      </c>
      <c r="R2411" s="139"/>
      <c r="S2411" s="138">
        <v>0</v>
      </c>
      <c r="T2411" s="139"/>
      <c r="U2411" s="138">
        <v>0</v>
      </c>
      <c r="V2411" s="138">
        <v>0</v>
      </c>
      <c r="W2411" s="138">
        <v>0</v>
      </c>
      <c r="X2411" s="138">
        <v>0</v>
      </c>
      <c r="Y2411" s="138">
        <v>0</v>
      </c>
      <c r="Z2411" s="139"/>
      <c r="AA2411" s="138">
        <v>0</v>
      </c>
      <c r="AB2411" s="131">
        <v>0</v>
      </c>
    </row>
    <row r="2412" spans="1:28" ht="15" customHeight="1" x14ac:dyDescent="0.25">
      <c r="A2412" s="129" t="str">
        <f>B2412&amp;"-"&amp;COUNTIF($B$3:B2412,B2412)</f>
        <v>616-22</v>
      </c>
      <c r="B2412" s="130">
        <v>616</v>
      </c>
      <c r="C2412" s="130" t="s">
        <v>102</v>
      </c>
      <c r="D2412" s="137"/>
      <c r="E2412" s="138">
        <v>0</v>
      </c>
      <c r="F2412" s="138">
        <v>0</v>
      </c>
      <c r="G2412" s="138">
        <v>0</v>
      </c>
      <c r="H2412" s="138">
        <v>0</v>
      </c>
      <c r="I2412" s="138">
        <v>0</v>
      </c>
      <c r="J2412" s="138">
        <v>0</v>
      </c>
      <c r="K2412" s="138">
        <v>0</v>
      </c>
      <c r="L2412" s="139"/>
      <c r="M2412" s="138">
        <v>0</v>
      </c>
      <c r="N2412" s="139"/>
      <c r="O2412" s="138">
        <v>0</v>
      </c>
      <c r="P2412" s="138">
        <v>0</v>
      </c>
      <c r="Q2412" s="138">
        <v>0</v>
      </c>
      <c r="R2412" s="139"/>
      <c r="S2412" s="138">
        <v>0</v>
      </c>
      <c r="T2412" s="139"/>
      <c r="U2412" s="138">
        <v>0</v>
      </c>
      <c r="V2412" s="138">
        <v>0</v>
      </c>
      <c r="W2412" s="138">
        <v>0</v>
      </c>
      <c r="X2412" s="138">
        <v>0</v>
      </c>
      <c r="Y2412" s="138">
        <v>0</v>
      </c>
      <c r="Z2412" s="139"/>
      <c r="AA2412" s="138">
        <v>0</v>
      </c>
      <c r="AB2412" s="131">
        <v>0</v>
      </c>
    </row>
    <row r="2413" spans="1:28" ht="15" customHeight="1" x14ac:dyDescent="0.25">
      <c r="A2413" s="129" t="str">
        <f>B2413&amp;"-"&amp;COUNTIF($B$3:B2413,B2413)</f>
        <v>621-1</v>
      </c>
      <c r="B2413" s="130">
        <v>621</v>
      </c>
      <c r="C2413" s="130" t="s">
        <v>103</v>
      </c>
      <c r="D2413" s="137">
        <v>47241</v>
      </c>
      <c r="E2413" s="138">
        <v>1.93</v>
      </c>
      <c r="F2413" s="138">
        <v>0</v>
      </c>
      <c r="G2413" s="138">
        <v>0</v>
      </c>
      <c r="H2413" s="138">
        <v>0</v>
      </c>
      <c r="I2413" s="138">
        <v>0</v>
      </c>
      <c r="J2413" s="138">
        <v>0</v>
      </c>
      <c r="K2413" s="138">
        <v>1.92</v>
      </c>
      <c r="L2413" s="139"/>
      <c r="M2413" s="138">
        <v>0</v>
      </c>
      <c r="N2413" s="139"/>
      <c r="O2413" s="138">
        <v>0</v>
      </c>
      <c r="P2413" s="138">
        <v>0</v>
      </c>
      <c r="Q2413" s="138">
        <v>0</v>
      </c>
      <c r="R2413" s="139"/>
      <c r="S2413" s="138">
        <v>0</v>
      </c>
      <c r="T2413" s="139"/>
      <c r="U2413" s="138">
        <v>0</v>
      </c>
      <c r="V2413" s="138">
        <v>0</v>
      </c>
      <c r="W2413" s="138">
        <v>0</v>
      </c>
      <c r="X2413" s="138">
        <v>0</v>
      </c>
      <c r="Y2413" s="138">
        <v>0</v>
      </c>
      <c r="Z2413" s="139"/>
      <c r="AA2413" s="138">
        <v>0</v>
      </c>
      <c r="AB2413" s="131">
        <v>0</v>
      </c>
    </row>
    <row r="2414" spans="1:28" ht="15" customHeight="1" x14ac:dyDescent="0.25">
      <c r="A2414" s="129" t="str">
        <f>B2414&amp;"-"&amp;COUNTIF($B$3:B2414,B2414)</f>
        <v>621-2</v>
      </c>
      <c r="B2414" s="130">
        <v>621</v>
      </c>
      <c r="C2414" s="130" t="s">
        <v>103</v>
      </c>
      <c r="D2414" s="137">
        <v>48678</v>
      </c>
      <c r="E2414" s="138">
        <v>1</v>
      </c>
      <c r="F2414" s="138">
        <v>0</v>
      </c>
      <c r="G2414" s="138">
        <v>0</v>
      </c>
      <c r="H2414" s="138">
        <v>0</v>
      </c>
      <c r="I2414" s="138">
        <v>0</v>
      </c>
      <c r="J2414" s="138">
        <v>0</v>
      </c>
      <c r="K2414" s="138">
        <v>1</v>
      </c>
      <c r="L2414" s="139"/>
      <c r="M2414" s="138">
        <v>1</v>
      </c>
      <c r="N2414" s="139"/>
      <c r="O2414" s="138">
        <v>0</v>
      </c>
      <c r="P2414" s="138">
        <v>0</v>
      </c>
      <c r="Q2414" s="138">
        <v>0</v>
      </c>
      <c r="R2414" s="139"/>
      <c r="S2414" s="138">
        <v>0</v>
      </c>
      <c r="T2414" s="139"/>
      <c r="U2414" s="138">
        <v>0</v>
      </c>
      <c r="V2414" s="138">
        <v>0</v>
      </c>
      <c r="W2414" s="138">
        <v>0</v>
      </c>
      <c r="X2414" s="138">
        <v>0</v>
      </c>
      <c r="Y2414" s="138">
        <v>0</v>
      </c>
      <c r="Z2414" s="139"/>
      <c r="AA2414" s="138">
        <v>0</v>
      </c>
      <c r="AB2414" s="131">
        <v>0</v>
      </c>
    </row>
    <row r="2415" spans="1:28" ht="15" customHeight="1" x14ac:dyDescent="0.25">
      <c r="A2415" s="129" t="str">
        <f>B2415&amp;"-"&amp;COUNTIF($B$3:B2415,B2415)</f>
        <v>621-3</v>
      </c>
      <c r="B2415" s="130">
        <v>621</v>
      </c>
      <c r="C2415" s="130" t="s">
        <v>103</v>
      </c>
      <c r="D2415" s="137">
        <v>46755</v>
      </c>
      <c r="E2415" s="138">
        <v>0.63</v>
      </c>
      <c r="F2415" s="138">
        <v>0</v>
      </c>
      <c r="G2415" s="138">
        <v>0</v>
      </c>
      <c r="H2415" s="138">
        <v>0</v>
      </c>
      <c r="I2415" s="138">
        <v>0</v>
      </c>
      <c r="J2415" s="138">
        <v>0</v>
      </c>
      <c r="K2415" s="138">
        <v>0</v>
      </c>
      <c r="L2415" s="139"/>
      <c r="M2415" s="138">
        <v>0.63</v>
      </c>
      <c r="N2415" s="139"/>
      <c r="O2415" s="138">
        <v>0</v>
      </c>
      <c r="P2415" s="138">
        <v>0</v>
      </c>
      <c r="Q2415" s="138">
        <v>0</v>
      </c>
      <c r="R2415" s="139"/>
      <c r="S2415" s="138">
        <v>0</v>
      </c>
      <c r="T2415" s="139"/>
      <c r="U2415" s="138">
        <v>0</v>
      </c>
      <c r="V2415" s="138">
        <v>0</v>
      </c>
      <c r="W2415" s="138">
        <v>0</v>
      </c>
      <c r="X2415" s="138">
        <v>0</v>
      </c>
      <c r="Y2415" s="138">
        <v>0</v>
      </c>
      <c r="Z2415" s="139"/>
      <c r="AA2415" s="138">
        <v>0</v>
      </c>
      <c r="AB2415" s="131">
        <v>0</v>
      </c>
    </row>
    <row r="2416" spans="1:28" ht="15" customHeight="1" x14ac:dyDescent="0.25">
      <c r="A2416" s="129" t="str">
        <f>B2416&amp;"-"&amp;COUNTIF($B$3:B2416,B2416)</f>
        <v>621-4</v>
      </c>
      <c r="B2416" s="130">
        <v>621</v>
      </c>
      <c r="C2416" s="130" t="s">
        <v>103</v>
      </c>
      <c r="D2416" s="137">
        <v>46946</v>
      </c>
      <c r="E2416" s="138">
        <v>0.02</v>
      </c>
      <c r="F2416" s="138">
        <v>0</v>
      </c>
      <c r="G2416" s="138">
        <v>0</v>
      </c>
      <c r="H2416" s="138">
        <v>0</v>
      </c>
      <c r="I2416" s="138">
        <v>0</v>
      </c>
      <c r="J2416" s="138">
        <v>0</v>
      </c>
      <c r="K2416" s="138">
        <v>0</v>
      </c>
      <c r="L2416" s="139"/>
      <c r="M2416" s="138">
        <v>0.02</v>
      </c>
      <c r="N2416" s="139"/>
      <c r="O2416" s="138">
        <v>0</v>
      </c>
      <c r="P2416" s="138">
        <v>0</v>
      </c>
      <c r="Q2416" s="138">
        <v>0</v>
      </c>
      <c r="R2416" s="139"/>
      <c r="S2416" s="138">
        <v>0</v>
      </c>
      <c r="T2416" s="139"/>
      <c r="U2416" s="138">
        <v>0</v>
      </c>
      <c r="V2416" s="138">
        <v>0</v>
      </c>
      <c r="W2416" s="138">
        <v>0</v>
      </c>
      <c r="X2416" s="138">
        <v>0</v>
      </c>
      <c r="Y2416" s="138">
        <v>0</v>
      </c>
      <c r="Z2416" s="139"/>
      <c r="AA2416" s="138">
        <v>0</v>
      </c>
      <c r="AB2416" s="131">
        <v>0</v>
      </c>
    </row>
    <row r="2417" spans="1:28" ht="15" customHeight="1" x14ac:dyDescent="0.25">
      <c r="A2417" s="129" t="str">
        <f>B2417&amp;"-"&amp;COUNTIF($B$3:B2417,B2417)</f>
        <v>621-5</v>
      </c>
      <c r="B2417" s="130">
        <v>621</v>
      </c>
      <c r="C2417" s="130" t="s">
        <v>103</v>
      </c>
      <c r="D2417" s="137">
        <v>43737</v>
      </c>
      <c r="E2417" s="138">
        <v>1.45</v>
      </c>
      <c r="F2417" s="138">
        <v>0</v>
      </c>
      <c r="G2417" s="138">
        <v>1</v>
      </c>
      <c r="H2417" s="138">
        <v>0</v>
      </c>
      <c r="I2417" s="138">
        <v>0</v>
      </c>
      <c r="J2417" s="138">
        <v>0</v>
      </c>
      <c r="K2417" s="138">
        <v>0</v>
      </c>
      <c r="L2417" s="139"/>
      <c r="M2417" s="138">
        <v>0</v>
      </c>
      <c r="N2417" s="139"/>
      <c r="O2417" s="138">
        <v>0</v>
      </c>
      <c r="P2417" s="138">
        <v>0</v>
      </c>
      <c r="Q2417" s="138">
        <v>0</v>
      </c>
      <c r="R2417" s="139"/>
      <c r="S2417" s="138">
        <v>0</v>
      </c>
      <c r="T2417" s="139"/>
      <c r="U2417" s="138">
        <v>0</v>
      </c>
      <c r="V2417" s="138">
        <v>0</v>
      </c>
      <c r="W2417" s="138">
        <v>0</v>
      </c>
      <c r="X2417" s="138">
        <v>0</v>
      </c>
      <c r="Y2417" s="138">
        <v>0</v>
      </c>
      <c r="Z2417" s="139"/>
      <c r="AA2417" s="138">
        <v>0</v>
      </c>
      <c r="AB2417" s="131">
        <v>0</v>
      </c>
    </row>
    <row r="2418" spans="1:28" ht="15" customHeight="1" x14ac:dyDescent="0.25">
      <c r="A2418" s="129" t="str">
        <f>B2418&amp;"-"&amp;COUNTIF($B$3:B2418,B2418)</f>
        <v>621-6</v>
      </c>
      <c r="B2418" s="130">
        <v>621</v>
      </c>
      <c r="C2418" s="130" t="s">
        <v>103</v>
      </c>
      <c r="D2418" s="137">
        <v>43745</v>
      </c>
      <c r="E2418" s="138">
        <v>0.3</v>
      </c>
      <c r="F2418" s="138">
        <v>0</v>
      </c>
      <c r="G2418" s="138">
        <v>0</v>
      </c>
      <c r="H2418" s="138">
        <v>0</v>
      </c>
      <c r="I2418" s="138">
        <v>0</v>
      </c>
      <c r="J2418" s="138">
        <v>0</v>
      </c>
      <c r="K2418" s="138">
        <v>0</v>
      </c>
      <c r="L2418" s="139"/>
      <c r="M2418" s="138">
        <v>0.3</v>
      </c>
      <c r="N2418" s="139"/>
      <c r="O2418" s="138">
        <v>0</v>
      </c>
      <c r="P2418" s="138">
        <v>0</v>
      </c>
      <c r="Q2418" s="138">
        <v>0</v>
      </c>
      <c r="R2418" s="139"/>
      <c r="S2418" s="138">
        <v>0</v>
      </c>
      <c r="T2418" s="139"/>
      <c r="U2418" s="138">
        <v>0</v>
      </c>
      <c r="V2418" s="138">
        <v>0</v>
      </c>
      <c r="W2418" s="138">
        <v>0</v>
      </c>
      <c r="X2418" s="138">
        <v>0</v>
      </c>
      <c r="Y2418" s="138">
        <v>0</v>
      </c>
      <c r="Z2418" s="139"/>
      <c r="AA2418" s="138">
        <v>0</v>
      </c>
      <c r="AB2418" s="131">
        <v>0</v>
      </c>
    </row>
    <row r="2419" spans="1:28" ht="15" customHeight="1" x14ac:dyDescent="0.25">
      <c r="A2419" s="129" t="str">
        <f>B2419&amp;"-"&amp;COUNTIF($B$3:B2419,B2419)</f>
        <v>621-7</v>
      </c>
      <c r="B2419" s="130">
        <v>621</v>
      </c>
      <c r="C2419" s="130" t="s">
        <v>103</v>
      </c>
      <c r="D2419" s="137">
        <v>43752</v>
      </c>
      <c r="E2419" s="138">
        <v>1.29</v>
      </c>
      <c r="F2419" s="138">
        <v>0</v>
      </c>
      <c r="G2419" s="138">
        <v>0</v>
      </c>
      <c r="H2419" s="138">
        <v>0</v>
      </c>
      <c r="I2419" s="138">
        <v>0</v>
      </c>
      <c r="J2419" s="138">
        <v>0</v>
      </c>
      <c r="K2419" s="138">
        <v>0</v>
      </c>
      <c r="L2419" s="139"/>
      <c r="M2419" s="138">
        <v>1.29</v>
      </c>
      <c r="N2419" s="139"/>
      <c r="O2419" s="138">
        <v>0</v>
      </c>
      <c r="P2419" s="138">
        <v>0</v>
      </c>
      <c r="Q2419" s="138">
        <v>0</v>
      </c>
      <c r="R2419" s="139"/>
      <c r="S2419" s="138">
        <v>0</v>
      </c>
      <c r="T2419" s="139"/>
      <c r="U2419" s="138">
        <v>0</v>
      </c>
      <c r="V2419" s="138">
        <v>0</v>
      </c>
      <c r="W2419" s="138">
        <v>0</v>
      </c>
      <c r="X2419" s="138">
        <v>0</v>
      </c>
      <c r="Y2419" s="138">
        <v>0</v>
      </c>
      <c r="Z2419" s="139"/>
      <c r="AA2419" s="138">
        <v>0</v>
      </c>
      <c r="AB2419" s="131">
        <v>0</v>
      </c>
    </row>
    <row r="2420" spans="1:28" ht="15" customHeight="1" x14ac:dyDescent="0.25">
      <c r="A2420" s="129" t="str">
        <f>B2420&amp;"-"&amp;COUNTIF($B$3:B2420,B2420)</f>
        <v>621-8</v>
      </c>
      <c r="B2420" s="130">
        <v>621</v>
      </c>
      <c r="C2420" s="130" t="s">
        <v>103</v>
      </c>
      <c r="D2420" s="137">
        <v>43802</v>
      </c>
      <c r="E2420" s="138">
        <v>4.4400000000000004</v>
      </c>
      <c r="F2420" s="138">
        <v>0</v>
      </c>
      <c r="G2420" s="138">
        <v>0</v>
      </c>
      <c r="H2420" s="138">
        <v>1.06</v>
      </c>
      <c r="I2420" s="138">
        <v>0</v>
      </c>
      <c r="J2420" s="138">
        <v>0</v>
      </c>
      <c r="K2420" s="138">
        <v>0</v>
      </c>
      <c r="L2420" s="139"/>
      <c r="M2420" s="138">
        <v>4.4400000000000004</v>
      </c>
      <c r="N2420" s="139"/>
      <c r="O2420" s="138">
        <v>0</v>
      </c>
      <c r="P2420" s="138">
        <v>0</v>
      </c>
      <c r="Q2420" s="138">
        <v>0</v>
      </c>
      <c r="R2420" s="139"/>
      <c r="S2420" s="138">
        <v>0</v>
      </c>
      <c r="T2420" s="139"/>
      <c r="U2420" s="138">
        <v>0</v>
      </c>
      <c r="V2420" s="138">
        <v>0</v>
      </c>
      <c r="W2420" s="138">
        <v>0</v>
      </c>
      <c r="X2420" s="138">
        <v>0</v>
      </c>
      <c r="Y2420" s="138">
        <v>0</v>
      </c>
      <c r="Z2420" s="139"/>
      <c r="AA2420" s="138">
        <v>0</v>
      </c>
      <c r="AB2420" s="131">
        <v>0</v>
      </c>
    </row>
    <row r="2421" spans="1:28" ht="15" customHeight="1" x14ac:dyDescent="0.25">
      <c r="A2421" s="129" t="str">
        <f>B2421&amp;"-"&amp;COUNTIF($B$3:B2421,B2421)</f>
        <v>621-9</v>
      </c>
      <c r="B2421" s="130">
        <v>621</v>
      </c>
      <c r="C2421" s="130" t="s">
        <v>103</v>
      </c>
      <c r="D2421" s="137">
        <v>43844</v>
      </c>
      <c r="E2421" s="138">
        <v>73.78</v>
      </c>
      <c r="F2421" s="138">
        <v>0</v>
      </c>
      <c r="G2421" s="138">
        <v>36.92</v>
      </c>
      <c r="H2421" s="138">
        <v>13.67</v>
      </c>
      <c r="I2421" s="138">
        <v>0</v>
      </c>
      <c r="J2421" s="138">
        <v>0</v>
      </c>
      <c r="K2421" s="138">
        <v>5.31</v>
      </c>
      <c r="L2421" s="139"/>
      <c r="M2421" s="138">
        <v>61.21</v>
      </c>
      <c r="N2421" s="139"/>
      <c r="O2421" s="138">
        <v>0</v>
      </c>
      <c r="P2421" s="138">
        <v>0</v>
      </c>
      <c r="Q2421" s="138">
        <v>0</v>
      </c>
      <c r="R2421" s="139"/>
      <c r="S2421" s="138">
        <v>0</v>
      </c>
      <c r="T2421" s="139"/>
      <c r="U2421" s="138">
        <v>0</v>
      </c>
      <c r="V2421" s="138">
        <v>0</v>
      </c>
      <c r="W2421" s="138">
        <v>5.42</v>
      </c>
      <c r="X2421" s="138">
        <v>0</v>
      </c>
      <c r="Y2421" s="138">
        <v>0</v>
      </c>
      <c r="Z2421" s="139"/>
      <c r="AA2421" s="138">
        <v>0</v>
      </c>
      <c r="AB2421" s="131">
        <v>0</v>
      </c>
    </row>
    <row r="2422" spans="1:28" ht="15" customHeight="1" x14ac:dyDescent="0.25">
      <c r="A2422" s="129" t="str">
        <f>B2422&amp;"-"&amp;COUNTIF($B$3:B2422,B2422)</f>
        <v>621-10</v>
      </c>
      <c r="B2422" s="130">
        <v>621</v>
      </c>
      <c r="C2422" s="130" t="s">
        <v>103</v>
      </c>
      <c r="D2422" s="137">
        <v>47027</v>
      </c>
      <c r="E2422" s="138">
        <v>0.98</v>
      </c>
      <c r="F2422" s="138">
        <v>0</v>
      </c>
      <c r="G2422" s="138">
        <v>0</v>
      </c>
      <c r="H2422" s="138">
        <v>0</v>
      </c>
      <c r="I2422" s="138">
        <v>0</v>
      </c>
      <c r="J2422" s="138">
        <v>0</v>
      </c>
      <c r="K2422" s="138">
        <v>0.94</v>
      </c>
      <c r="L2422" s="139"/>
      <c r="M2422" s="138">
        <v>0.98</v>
      </c>
      <c r="N2422" s="139"/>
      <c r="O2422" s="138">
        <v>0</v>
      </c>
      <c r="P2422" s="138">
        <v>0</v>
      </c>
      <c r="Q2422" s="138">
        <v>0</v>
      </c>
      <c r="R2422" s="139"/>
      <c r="S2422" s="138">
        <v>0</v>
      </c>
      <c r="T2422" s="139"/>
      <c r="U2422" s="138">
        <v>0</v>
      </c>
      <c r="V2422" s="138">
        <v>0</v>
      </c>
      <c r="W2422" s="138">
        <v>0</v>
      </c>
      <c r="X2422" s="138">
        <v>0</v>
      </c>
      <c r="Y2422" s="138">
        <v>0</v>
      </c>
      <c r="Z2422" s="139"/>
      <c r="AA2422" s="138">
        <v>0</v>
      </c>
      <c r="AB2422" s="131">
        <v>0</v>
      </c>
    </row>
    <row r="2423" spans="1:28" ht="15" customHeight="1" x14ac:dyDescent="0.25">
      <c r="A2423" s="129" t="str">
        <f>B2423&amp;"-"&amp;COUNTIF($B$3:B2423,B2423)</f>
        <v>621-11</v>
      </c>
      <c r="B2423" s="130">
        <v>621</v>
      </c>
      <c r="C2423" s="130" t="s">
        <v>103</v>
      </c>
      <c r="D2423" s="137">
        <v>50328</v>
      </c>
      <c r="E2423" s="138">
        <v>0.92</v>
      </c>
      <c r="F2423" s="138">
        <v>0</v>
      </c>
      <c r="G2423" s="138">
        <v>0</v>
      </c>
      <c r="H2423" s="138">
        <v>0.9</v>
      </c>
      <c r="I2423" s="138">
        <v>0</v>
      </c>
      <c r="J2423" s="138">
        <v>0</v>
      </c>
      <c r="K2423" s="138">
        <v>0</v>
      </c>
      <c r="L2423" s="139"/>
      <c r="M2423" s="138">
        <v>0.92</v>
      </c>
      <c r="N2423" s="139"/>
      <c r="O2423" s="138">
        <v>0</v>
      </c>
      <c r="P2423" s="138">
        <v>0</v>
      </c>
      <c r="Q2423" s="138">
        <v>0</v>
      </c>
      <c r="R2423" s="139"/>
      <c r="S2423" s="138">
        <v>0</v>
      </c>
      <c r="T2423" s="139"/>
      <c r="U2423" s="138">
        <v>0</v>
      </c>
      <c r="V2423" s="138">
        <v>0</v>
      </c>
      <c r="W2423" s="138">
        <v>0</v>
      </c>
      <c r="X2423" s="138">
        <v>0</v>
      </c>
      <c r="Y2423" s="138">
        <v>0</v>
      </c>
      <c r="Z2423" s="139"/>
      <c r="AA2423" s="138">
        <v>0</v>
      </c>
      <c r="AB2423" s="131">
        <v>0</v>
      </c>
    </row>
    <row r="2424" spans="1:28" ht="15" customHeight="1" x14ac:dyDescent="0.25">
      <c r="A2424" s="129" t="str">
        <f>B2424&amp;"-"&amp;COUNTIF($B$3:B2424,B2424)</f>
        <v>621-12</v>
      </c>
      <c r="B2424" s="130">
        <v>621</v>
      </c>
      <c r="C2424" s="130" t="s">
        <v>103</v>
      </c>
      <c r="D2424" s="137">
        <v>43968</v>
      </c>
      <c r="E2424" s="138">
        <v>2</v>
      </c>
      <c r="F2424" s="138">
        <v>0</v>
      </c>
      <c r="G2424" s="138">
        <v>0</v>
      </c>
      <c r="H2424" s="138">
        <v>1</v>
      </c>
      <c r="I2424" s="138">
        <v>0</v>
      </c>
      <c r="J2424" s="138">
        <v>0</v>
      </c>
      <c r="K2424" s="138">
        <v>1</v>
      </c>
      <c r="L2424" s="139"/>
      <c r="M2424" s="138">
        <v>1</v>
      </c>
      <c r="N2424" s="139"/>
      <c r="O2424" s="138">
        <v>0</v>
      </c>
      <c r="P2424" s="138">
        <v>0</v>
      </c>
      <c r="Q2424" s="138">
        <v>0</v>
      </c>
      <c r="R2424" s="139"/>
      <c r="S2424" s="138">
        <v>0</v>
      </c>
      <c r="T2424" s="139"/>
      <c r="U2424" s="138">
        <v>0</v>
      </c>
      <c r="V2424" s="138">
        <v>0</v>
      </c>
      <c r="W2424" s="138">
        <v>0</v>
      </c>
      <c r="X2424" s="138">
        <v>0</v>
      </c>
      <c r="Y2424" s="138">
        <v>0</v>
      </c>
      <c r="Z2424" s="139"/>
      <c r="AA2424" s="138">
        <v>0</v>
      </c>
      <c r="AB2424" s="131">
        <v>0</v>
      </c>
    </row>
    <row r="2425" spans="1:28" ht="15" customHeight="1" x14ac:dyDescent="0.25">
      <c r="A2425" s="129" t="str">
        <f>B2425&amp;"-"&amp;COUNTIF($B$3:B2425,B2425)</f>
        <v>621-13</v>
      </c>
      <c r="B2425" s="130">
        <v>621</v>
      </c>
      <c r="C2425" s="130" t="s">
        <v>103</v>
      </c>
      <c r="D2425" s="137">
        <v>46870</v>
      </c>
      <c r="E2425" s="138">
        <v>0.54</v>
      </c>
      <c r="F2425" s="138">
        <v>0</v>
      </c>
      <c r="G2425" s="138">
        <v>0</v>
      </c>
      <c r="H2425" s="138">
        <v>0</v>
      </c>
      <c r="I2425" s="138">
        <v>0</v>
      </c>
      <c r="J2425" s="138">
        <v>0</v>
      </c>
      <c r="K2425" s="138">
        <v>0</v>
      </c>
      <c r="L2425" s="139"/>
      <c r="M2425" s="138">
        <v>0.54</v>
      </c>
      <c r="N2425" s="139"/>
      <c r="O2425" s="138">
        <v>0</v>
      </c>
      <c r="P2425" s="138">
        <v>0</v>
      </c>
      <c r="Q2425" s="138">
        <v>0</v>
      </c>
      <c r="R2425" s="139"/>
      <c r="S2425" s="138">
        <v>0</v>
      </c>
      <c r="T2425" s="139"/>
      <c r="U2425" s="138">
        <v>0</v>
      </c>
      <c r="V2425" s="138">
        <v>0</v>
      </c>
      <c r="W2425" s="138">
        <v>0</v>
      </c>
      <c r="X2425" s="138">
        <v>0</v>
      </c>
      <c r="Y2425" s="138">
        <v>0</v>
      </c>
      <c r="Z2425" s="139"/>
      <c r="AA2425" s="138">
        <v>0</v>
      </c>
      <c r="AB2425" s="131">
        <v>0</v>
      </c>
    </row>
    <row r="2426" spans="1:28" ht="15" customHeight="1" x14ac:dyDescent="0.25">
      <c r="A2426" s="129" t="str">
        <f>B2426&amp;"-"&amp;COUNTIF($B$3:B2426,B2426)</f>
        <v>621-14</v>
      </c>
      <c r="B2426" s="130">
        <v>621</v>
      </c>
      <c r="C2426" s="130" t="s">
        <v>103</v>
      </c>
      <c r="D2426" s="137">
        <v>48942</v>
      </c>
      <c r="E2426" s="138">
        <v>0.18</v>
      </c>
      <c r="F2426" s="138">
        <v>0</v>
      </c>
      <c r="G2426" s="138">
        <v>0</v>
      </c>
      <c r="H2426" s="138">
        <v>0</v>
      </c>
      <c r="I2426" s="138">
        <v>0</v>
      </c>
      <c r="J2426" s="138">
        <v>0</v>
      </c>
      <c r="K2426" s="138">
        <v>0</v>
      </c>
      <c r="L2426" s="139"/>
      <c r="M2426" s="138">
        <v>0.18</v>
      </c>
      <c r="N2426" s="139"/>
      <c r="O2426" s="138">
        <v>0</v>
      </c>
      <c r="P2426" s="138">
        <v>0</v>
      </c>
      <c r="Q2426" s="138">
        <v>0</v>
      </c>
      <c r="R2426" s="139"/>
      <c r="S2426" s="138">
        <v>0</v>
      </c>
      <c r="T2426" s="139"/>
      <c r="U2426" s="138">
        <v>0</v>
      </c>
      <c r="V2426" s="138">
        <v>0</v>
      </c>
      <c r="W2426" s="138">
        <v>0</v>
      </c>
      <c r="X2426" s="138">
        <v>0</v>
      </c>
      <c r="Y2426" s="138">
        <v>0</v>
      </c>
      <c r="Z2426" s="139"/>
      <c r="AA2426" s="138">
        <v>0</v>
      </c>
      <c r="AB2426" s="131">
        <v>0</v>
      </c>
    </row>
    <row r="2427" spans="1:28" ht="15" customHeight="1" x14ac:dyDescent="0.25">
      <c r="A2427" s="129" t="str">
        <f>B2427&amp;"-"&amp;COUNTIF($B$3:B2427,B2427)</f>
        <v>621-15</v>
      </c>
      <c r="B2427" s="130">
        <v>621</v>
      </c>
      <c r="C2427" s="130" t="s">
        <v>103</v>
      </c>
      <c r="D2427" s="137">
        <v>44099</v>
      </c>
      <c r="E2427" s="138">
        <v>0.28000000000000003</v>
      </c>
      <c r="F2427" s="138">
        <v>0</v>
      </c>
      <c r="G2427" s="138">
        <v>0</v>
      </c>
      <c r="H2427" s="138">
        <v>0</v>
      </c>
      <c r="I2427" s="138">
        <v>0</v>
      </c>
      <c r="J2427" s="138">
        <v>0</v>
      </c>
      <c r="K2427" s="138">
        <v>0</v>
      </c>
      <c r="L2427" s="139"/>
      <c r="M2427" s="138">
        <v>0.28000000000000003</v>
      </c>
      <c r="N2427" s="139"/>
      <c r="O2427" s="138">
        <v>0</v>
      </c>
      <c r="P2427" s="138">
        <v>0</v>
      </c>
      <c r="Q2427" s="138">
        <v>0</v>
      </c>
      <c r="R2427" s="139"/>
      <c r="S2427" s="138">
        <v>0</v>
      </c>
      <c r="T2427" s="139"/>
      <c r="U2427" s="138">
        <v>0</v>
      </c>
      <c r="V2427" s="138">
        <v>0</v>
      </c>
      <c r="W2427" s="138">
        <v>0</v>
      </c>
      <c r="X2427" s="138">
        <v>0</v>
      </c>
      <c r="Y2427" s="138">
        <v>0</v>
      </c>
      <c r="Z2427" s="139"/>
      <c r="AA2427" s="138">
        <v>0</v>
      </c>
      <c r="AB2427" s="131">
        <v>0</v>
      </c>
    </row>
    <row r="2428" spans="1:28" ht="15" customHeight="1" x14ac:dyDescent="0.25">
      <c r="A2428" s="129" t="str">
        <f>B2428&amp;"-"&amp;COUNTIF($B$3:B2428,B2428)</f>
        <v>621-16</v>
      </c>
      <c r="B2428" s="130">
        <v>621</v>
      </c>
      <c r="C2428" s="130" t="s">
        <v>103</v>
      </c>
      <c r="D2428" s="137">
        <v>44107</v>
      </c>
      <c r="E2428" s="138">
        <v>0.84</v>
      </c>
      <c r="F2428" s="138">
        <v>0</v>
      </c>
      <c r="G2428" s="138">
        <v>0</v>
      </c>
      <c r="H2428" s="138">
        <v>0.84</v>
      </c>
      <c r="I2428" s="138">
        <v>0</v>
      </c>
      <c r="J2428" s="138">
        <v>0</v>
      </c>
      <c r="K2428" s="138">
        <v>0</v>
      </c>
      <c r="L2428" s="139"/>
      <c r="M2428" s="138">
        <v>0.84</v>
      </c>
      <c r="N2428" s="139"/>
      <c r="O2428" s="138">
        <v>0</v>
      </c>
      <c r="P2428" s="138">
        <v>0</v>
      </c>
      <c r="Q2428" s="138">
        <v>0</v>
      </c>
      <c r="R2428" s="139"/>
      <c r="S2428" s="138">
        <v>0</v>
      </c>
      <c r="T2428" s="139"/>
      <c r="U2428" s="138">
        <v>0</v>
      </c>
      <c r="V2428" s="138">
        <v>0</v>
      </c>
      <c r="W2428" s="138">
        <v>0</v>
      </c>
      <c r="X2428" s="138">
        <v>0</v>
      </c>
      <c r="Y2428" s="138">
        <v>0</v>
      </c>
      <c r="Z2428" s="139"/>
      <c r="AA2428" s="138">
        <v>0</v>
      </c>
      <c r="AB2428" s="131">
        <v>0</v>
      </c>
    </row>
    <row r="2429" spans="1:28" ht="15" customHeight="1" x14ac:dyDescent="0.25">
      <c r="A2429" s="129" t="str">
        <f>B2429&amp;"-"&amp;COUNTIF($B$3:B2429,B2429)</f>
        <v>621-17</v>
      </c>
      <c r="B2429" s="130">
        <v>621</v>
      </c>
      <c r="C2429" s="130" t="s">
        <v>103</v>
      </c>
      <c r="D2429" s="137">
        <v>46953</v>
      </c>
      <c r="E2429" s="138">
        <v>0.41</v>
      </c>
      <c r="F2429" s="138">
        <v>0</v>
      </c>
      <c r="G2429" s="138">
        <v>0.33</v>
      </c>
      <c r="H2429" s="138">
        <v>0</v>
      </c>
      <c r="I2429" s="138">
        <v>0</v>
      </c>
      <c r="J2429" s="138">
        <v>0</v>
      </c>
      <c r="K2429" s="138">
        <v>0</v>
      </c>
      <c r="L2429" s="139"/>
      <c r="M2429" s="138">
        <v>0.41</v>
      </c>
      <c r="N2429" s="139"/>
      <c r="O2429" s="138">
        <v>0</v>
      </c>
      <c r="P2429" s="138">
        <v>0</v>
      </c>
      <c r="Q2429" s="138">
        <v>0</v>
      </c>
      <c r="R2429" s="139"/>
      <c r="S2429" s="138">
        <v>0</v>
      </c>
      <c r="T2429" s="139"/>
      <c r="U2429" s="138">
        <v>0</v>
      </c>
      <c r="V2429" s="138">
        <v>0</v>
      </c>
      <c r="W2429" s="138">
        <v>0</v>
      </c>
      <c r="X2429" s="138">
        <v>0</v>
      </c>
      <c r="Y2429" s="138">
        <v>0</v>
      </c>
      <c r="Z2429" s="139"/>
      <c r="AA2429" s="138">
        <v>0</v>
      </c>
      <c r="AB2429" s="131">
        <v>0</v>
      </c>
    </row>
    <row r="2430" spans="1:28" ht="15" customHeight="1" x14ac:dyDescent="0.25">
      <c r="A2430" s="129" t="str">
        <f>B2430&amp;"-"&amp;COUNTIF($B$3:B2430,B2430)</f>
        <v>621-18</v>
      </c>
      <c r="B2430" s="130">
        <v>621</v>
      </c>
      <c r="C2430" s="130" t="s">
        <v>103</v>
      </c>
      <c r="D2430" s="137">
        <v>48751</v>
      </c>
      <c r="E2430" s="138">
        <v>8.92</v>
      </c>
      <c r="F2430" s="138">
        <v>0</v>
      </c>
      <c r="G2430" s="138">
        <v>3.27</v>
      </c>
      <c r="H2430" s="138">
        <v>1</v>
      </c>
      <c r="I2430" s="138">
        <v>0</v>
      </c>
      <c r="J2430" s="138">
        <v>0</v>
      </c>
      <c r="K2430" s="138">
        <v>0.18</v>
      </c>
      <c r="L2430" s="139"/>
      <c r="M2430" s="138">
        <v>4.74</v>
      </c>
      <c r="N2430" s="139"/>
      <c r="O2430" s="138">
        <v>0</v>
      </c>
      <c r="P2430" s="138">
        <v>0</v>
      </c>
      <c r="Q2430" s="138">
        <v>0</v>
      </c>
      <c r="R2430" s="139"/>
      <c r="S2430" s="138">
        <v>0</v>
      </c>
      <c r="T2430" s="139"/>
      <c r="U2430" s="138">
        <v>0</v>
      </c>
      <c r="V2430" s="138">
        <v>0</v>
      </c>
      <c r="W2430" s="138">
        <v>0.91</v>
      </c>
      <c r="X2430" s="138">
        <v>0</v>
      </c>
      <c r="Y2430" s="138">
        <v>0</v>
      </c>
      <c r="Z2430" s="139"/>
      <c r="AA2430" s="138">
        <v>0</v>
      </c>
      <c r="AB2430" s="131">
        <v>0</v>
      </c>
    </row>
    <row r="2431" spans="1:28" ht="15" customHeight="1" x14ac:dyDescent="0.25">
      <c r="A2431" s="129" t="str">
        <f>B2431&amp;"-"&amp;COUNTIF($B$3:B2431,B2431)</f>
        <v>621-19</v>
      </c>
      <c r="B2431" s="130">
        <v>621</v>
      </c>
      <c r="C2431" s="130" t="s">
        <v>103</v>
      </c>
      <c r="D2431" s="137">
        <v>44180</v>
      </c>
      <c r="E2431" s="138">
        <v>0.49</v>
      </c>
      <c r="F2431" s="138">
        <v>0</v>
      </c>
      <c r="G2431" s="138">
        <v>0.49</v>
      </c>
      <c r="H2431" s="138">
        <v>0</v>
      </c>
      <c r="I2431" s="138">
        <v>0</v>
      </c>
      <c r="J2431" s="138">
        <v>0</v>
      </c>
      <c r="K2431" s="138">
        <v>0</v>
      </c>
      <c r="L2431" s="139"/>
      <c r="M2431" s="138">
        <v>0</v>
      </c>
      <c r="N2431" s="139"/>
      <c r="O2431" s="138">
        <v>0</v>
      </c>
      <c r="P2431" s="138">
        <v>0</v>
      </c>
      <c r="Q2431" s="138">
        <v>0</v>
      </c>
      <c r="R2431" s="139"/>
      <c r="S2431" s="138">
        <v>0</v>
      </c>
      <c r="T2431" s="139"/>
      <c r="U2431" s="138">
        <v>0</v>
      </c>
      <c r="V2431" s="138">
        <v>0</v>
      </c>
      <c r="W2431" s="138">
        <v>0</v>
      </c>
      <c r="X2431" s="138">
        <v>0</v>
      </c>
      <c r="Y2431" s="138">
        <v>0</v>
      </c>
      <c r="Z2431" s="139"/>
      <c r="AA2431" s="138">
        <v>1</v>
      </c>
      <c r="AB2431" s="131">
        <v>0</v>
      </c>
    </row>
    <row r="2432" spans="1:28" ht="15" customHeight="1" x14ac:dyDescent="0.25">
      <c r="A2432" s="129" t="str">
        <f>B2432&amp;"-"&amp;COUNTIF($B$3:B2432,B2432)</f>
        <v>621-20</v>
      </c>
      <c r="B2432" s="130">
        <v>621</v>
      </c>
      <c r="C2432" s="130" t="s">
        <v>103</v>
      </c>
      <c r="D2432" s="137">
        <v>49437</v>
      </c>
      <c r="E2432" s="138">
        <v>0.21</v>
      </c>
      <c r="F2432" s="138">
        <v>0</v>
      </c>
      <c r="G2432" s="138">
        <v>0</v>
      </c>
      <c r="H2432" s="138">
        <v>0</v>
      </c>
      <c r="I2432" s="138">
        <v>0</v>
      </c>
      <c r="J2432" s="138">
        <v>0</v>
      </c>
      <c r="K2432" s="138">
        <v>0</v>
      </c>
      <c r="L2432" s="139"/>
      <c r="M2432" s="138">
        <v>0.21</v>
      </c>
      <c r="N2432" s="139"/>
      <c r="O2432" s="138">
        <v>0</v>
      </c>
      <c r="P2432" s="138">
        <v>0</v>
      </c>
      <c r="Q2432" s="138">
        <v>0</v>
      </c>
      <c r="R2432" s="139"/>
      <c r="S2432" s="138">
        <v>0</v>
      </c>
      <c r="T2432" s="139"/>
      <c r="U2432" s="138">
        <v>0</v>
      </c>
      <c r="V2432" s="138">
        <v>0</v>
      </c>
      <c r="W2432" s="138">
        <v>0</v>
      </c>
      <c r="X2432" s="138">
        <v>0</v>
      </c>
      <c r="Y2432" s="138">
        <v>0</v>
      </c>
      <c r="Z2432" s="139"/>
      <c r="AA2432" s="138">
        <v>0</v>
      </c>
      <c r="AB2432" s="131">
        <v>0</v>
      </c>
    </row>
    <row r="2433" spans="1:28" ht="15" customHeight="1" x14ac:dyDescent="0.25">
      <c r="A2433" s="129" t="str">
        <f>B2433&amp;"-"&amp;COUNTIF($B$3:B2433,B2433)</f>
        <v>621-21</v>
      </c>
      <c r="B2433" s="130">
        <v>621</v>
      </c>
      <c r="C2433" s="130" t="s">
        <v>103</v>
      </c>
      <c r="D2433" s="137">
        <v>48702</v>
      </c>
      <c r="E2433" s="138">
        <v>5.69</v>
      </c>
      <c r="F2433" s="138">
        <v>0</v>
      </c>
      <c r="G2433" s="138">
        <v>5.68</v>
      </c>
      <c r="H2433" s="138">
        <v>0</v>
      </c>
      <c r="I2433" s="138">
        <v>0</v>
      </c>
      <c r="J2433" s="138">
        <v>0</v>
      </c>
      <c r="K2433" s="138">
        <v>0</v>
      </c>
      <c r="L2433" s="139"/>
      <c r="M2433" s="138">
        <v>3.9</v>
      </c>
      <c r="N2433" s="139"/>
      <c r="O2433" s="138">
        <v>0</v>
      </c>
      <c r="P2433" s="138">
        <v>0</v>
      </c>
      <c r="Q2433" s="138">
        <v>0</v>
      </c>
      <c r="R2433" s="139"/>
      <c r="S2433" s="138">
        <v>0</v>
      </c>
      <c r="T2433" s="139"/>
      <c r="U2433" s="138">
        <v>0</v>
      </c>
      <c r="V2433" s="138">
        <v>0</v>
      </c>
      <c r="W2433" s="138">
        <v>0</v>
      </c>
      <c r="X2433" s="138">
        <v>0</v>
      </c>
      <c r="Y2433" s="138">
        <v>0</v>
      </c>
      <c r="Z2433" s="139"/>
      <c r="AA2433" s="138">
        <v>0</v>
      </c>
      <c r="AB2433" s="131">
        <v>0</v>
      </c>
    </row>
    <row r="2434" spans="1:28" ht="15" customHeight="1" x14ac:dyDescent="0.25">
      <c r="A2434" s="129" t="str">
        <f>B2434&amp;"-"&amp;COUNTIF($B$3:B2434,B2434)</f>
        <v>621-22</v>
      </c>
      <c r="B2434" s="130">
        <v>621</v>
      </c>
      <c r="C2434" s="130" t="s">
        <v>103</v>
      </c>
      <c r="D2434" s="137">
        <v>48728</v>
      </c>
      <c r="E2434" s="138">
        <v>7.22</v>
      </c>
      <c r="F2434" s="138">
        <v>0</v>
      </c>
      <c r="G2434" s="138">
        <v>0.24</v>
      </c>
      <c r="H2434" s="138">
        <v>0</v>
      </c>
      <c r="I2434" s="138">
        <v>0</v>
      </c>
      <c r="J2434" s="138">
        <v>0</v>
      </c>
      <c r="K2434" s="138">
        <v>2</v>
      </c>
      <c r="L2434" s="139"/>
      <c r="M2434" s="138">
        <v>5.24</v>
      </c>
      <c r="N2434" s="139"/>
      <c r="O2434" s="138">
        <v>0</v>
      </c>
      <c r="P2434" s="138">
        <v>0</v>
      </c>
      <c r="Q2434" s="138">
        <v>0</v>
      </c>
      <c r="R2434" s="139"/>
      <c r="S2434" s="138">
        <v>0</v>
      </c>
      <c r="T2434" s="139"/>
      <c r="U2434" s="138">
        <v>0</v>
      </c>
      <c r="V2434" s="138">
        <v>0</v>
      </c>
      <c r="W2434" s="138">
        <v>0</v>
      </c>
      <c r="X2434" s="138">
        <v>0</v>
      </c>
      <c r="Y2434" s="138">
        <v>0</v>
      </c>
      <c r="Z2434" s="139"/>
      <c r="AA2434" s="138">
        <v>0</v>
      </c>
      <c r="AB2434" s="131">
        <v>0</v>
      </c>
    </row>
    <row r="2435" spans="1:28" ht="15" customHeight="1" x14ac:dyDescent="0.25">
      <c r="A2435" s="129" t="str">
        <f>B2435&amp;"-"&amp;COUNTIF($B$3:B2435,B2435)</f>
        <v>621-23</v>
      </c>
      <c r="B2435" s="130">
        <v>621</v>
      </c>
      <c r="C2435" s="130" t="s">
        <v>103</v>
      </c>
      <c r="D2435" s="137">
        <v>48736</v>
      </c>
      <c r="E2435" s="138">
        <v>1</v>
      </c>
      <c r="F2435" s="138">
        <v>0</v>
      </c>
      <c r="G2435" s="138">
        <v>0</v>
      </c>
      <c r="H2435" s="138">
        <v>1</v>
      </c>
      <c r="I2435" s="138">
        <v>0</v>
      </c>
      <c r="J2435" s="138">
        <v>0</v>
      </c>
      <c r="K2435" s="138">
        <v>0</v>
      </c>
      <c r="L2435" s="139"/>
      <c r="M2435" s="138">
        <v>1</v>
      </c>
      <c r="N2435" s="139"/>
      <c r="O2435" s="138">
        <v>0</v>
      </c>
      <c r="P2435" s="138">
        <v>0</v>
      </c>
      <c r="Q2435" s="138">
        <v>0</v>
      </c>
      <c r="R2435" s="139"/>
      <c r="S2435" s="138">
        <v>0</v>
      </c>
      <c r="T2435" s="139"/>
      <c r="U2435" s="138">
        <v>0</v>
      </c>
      <c r="V2435" s="138">
        <v>0</v>
      </c>
      <c r="W2435" s="138">
        <v>0</v>
      </c>
      <c r="X2435" s="138">
        <v>0</v>
      </c>
      <c r="Y2435" s="138">
        <v>0</v>
      </c>
      <c r="Z2435" s="139"/>
      <c r="AA2435" s="138">
        <v>0</v>
      </c>
      <c r="AB2435" s="131">
        <v>0</v>
      </c>
    </row>
    <row r="2436" spans="1:28" ht="15" customHeight="1" x14ac:dyDescent="0.25">
      <c r="A2436" s="129" t="str">
        <f>B2436&amp;"-"&amp;COUNTIF($B$3:B2436,B2436)</f>
        <v>621-24</v>
      </c>
      <c r="B2436" s="130">
        <v>621</v>
      </c>
      <c r="C2436" s="130" t="s">
        <v>103</v>
      </c>
      <c r="D2436" s="137">
        <v>46243</v>
      </c>
      <c r="E2436" s="138">
        <v>1</v>
      </c>
      <c r="F2436" s="138">
        <v>0</v>
      </c>
      <c r="G2436" s="138">
        <v>0</v>
      </c>
      <c r="H2436" s="138">
        <v>0</v>
      </c>
      <c r="I2436" s="138">
        <v>0</v>
      </c>
      <c r="J2436" s="138">
        <v>0</v>
      </c>
      <c r="K2436" s="138">
        <v>0</v>
      </c>
      <c r="L2436" s="139"/>
      <c r="M2436" s="138">
        <v>1</v>
      </c>
      <c r="N2436" s="139"/>
      <c r="O2436" s="138">
        <v>0</v>
      </c>
      <c r="P2436" s="138">
        <v>0</v>
      </c>
      <c r="Q2436" s="138">
        <v>0</v>
      </c>
      <c r="R2436" s="139"/>
      <c r="S2436" s="138">
        <v>0</v>
      </c>
      <c r="T2436" s="139"/>
      <c r="U2436" s="138">
        <v>0</v>
      </c>
      <c r="V2436" s="138">
        <v>0</v>
      </c>
      <c r="W2436" s="138">
        <v>0</v>
      </c>
      <c r="X2436" s="138">
        <v>0</v>
      </c>
      <c r="Y2436" s="138">
        <v>0</v>
      </c>
      <c r="Z2436" s="139"/>
      <c r="AA2436" s="138">
        <v>0</v>
      </c>
      <c r="AB2436" s="131">
        <v>0</v>
      </c>
    </row>
    <row r="2437" spans="1:28" ht="15" customHeight="1" x14ac:dyDescent="0.25">
      <c r="A2437" s="129" t="str">
        <f>B2437&amp;"-"&amp;COUNTIF($B$3:B2437,B2437)</f>
        <v>621-25</v>
      </c>
      <c r="B2437" s="130">
        <v>621</v>
      </c>
      <c r="C2437" s="130" t="s">
        <v>103</v>
      </c>
      <c r="D2437" s="137">
        <v>45617</v>
      </c>
      <c r="E2437" s="138">
        <v>3</v>
      </c>
      <c r="F2437" s="138">
        <v>0</v>
      </c>
      <c r="G2437" s="138">
        <v>1</v>
      </c>
      <c r="H2437" s="138">
        <v>0</v>
      </c>
      <c r="I2437" s="138">
        <v>0</v>
      </c>
      <c r="J2437" s="138">
        <v>0</v>
      </c>
      <c r="K2437" s="138">
        <v>2</v>
      </c>
      <c r="L2437" s="139"/>
      <c r="M2437" s="138">
        <v>1</v>
      </c>
      <c r="N2437" s="139"/>
      <c r="O2437" s="138">
        <v>0</v>
      </c>
      <c r="P2437" s="138">
        <v>0</v>
      </c>
      <c r="Q2437" s="138">
        <v>0</v>
      </c>
      <c r="R2437" s="139"/>
      <c r="S2437" s="138">
        <v>0</v>
      </c>
      <c r="T2437" s="139"/>
      <c r="U2437" s="138">
        <v>0</v>
      </c>
      <c r="V2437" s="138">
        <v>0</v>
      </c>
      <c r="W2437" s="138">
        <v>0</v>
      </c>
      <c r="X2437" s="138">
        <v>0</v>
      </c>
      <c r="Y2437" s="138">
        <v>0</v>
      </c>
      <c r="Z2437" s="139"/>
      <c r="AA2437" s="138">
        <v>0</v>
      </c>
      <c r="AB2437" s="131">
        <v>0</v>
      </c>
    </row>
    <row r="2438" spans="1:28" ht="15" customHeight="1" x14ac:dyDescent="0.25">
      <c r="A2438" s="129" t="str">
        <f>B2438&amp;"-"&amp;COUNTIF($B$3:B2438,B2438)</f>
        <v>621-26</v>
      </c>
      <c r="B2438" s="130">
        <v>621</v>
      </c>
      <c r="C2438" s="130" t="s">
        <v>103</v>
      </c>
      <c r="D2438" s="137">
        <v>48694</v>
      </c>
      <c r="E2438" s="138">
        <v>2</v>
      </c>
      <c r="F2438" s="138">
        <v>0</v>
      </c>
      <c r="G2438" s="138">
        <v>1</v>
      </c>
      <c r="H2438" s="138">
        <v>0</v>
      </c>
      <c r="I2438" s="138">
        <v>0</v>
      </c>
      <c r="J2438" s="138">
        <v>0</v>
      </c>
      <c r="K2438" s="138">
        <v>1</v>
      </c>
      <c r="L2438" s="139"/>
      <c r="M2438" s="138">
        <v>2</v>
      </c>
      <c r="N2438" s="139"/>
      <c r="O2438" s="138">
        <v>0</v>
      </c>
      <c r="P2438" s="138">
        <v>0</v>
      </c>
      <c r="Q2438" s="138">
        <v>0</v>
      </c>
      <c r="R2438" s="139"/>
      <c r="S2438" s="138">
        <v>0</v>
      </c>
      <c r="T2438" s="139"/>
      <c r="U2438" s="138">
        <v>0</v>
      </c>
      <c r="V2438" s="138">
        <v>0</v>
      </c>
      <c r="W2438" s="138">
        <v>0</v>
      </c>
      <c r="X2438" s="138">
        <v>0</v>
      </c>
      <c r="Y2438" s="138">
        <v>0</v>
      </c>
      <c r="Z2438" s="139"/>
      <c r="AA2438" s="138">
        <v>0</v>
      </c>
      <c r="AB2438" s="131">
        <v>0</v>
      </c>
    </row>
    <row r="2439" spans="1:28" ht="15" customHeight="1" x14ac:dyDescent="0.25">
      <c r="A2439" s="129" t="str">
        <f>B2439&amp;"-"&amp;COUNTIF($B$3:B2439,B2439)</f>
        <v>621-27</v>
      </c>
      <c r="B2439" s="130">
        <v>621</v>
      </c>
      <c r="C2439" s="130" t="s">
        <v>103</v>
      </c>
      <c r="D2439" s="137">
        <v>44958</v>
      </c>
      <c r="E2439" s="138">
        <v>1</v>
      </c>
      <c r="F2439" s="138">
        <v>0</v>
      </c>
      <c r="G2439" s="138">
        <v>1</v>
      </c>
      <c r="H2439" s="138">
        <v>0</v>
      </c>
      <c r="I2439" s="138">
        <v>0</v>
      </c>
      <c r="J2439" s="138">
        <v>0</v>
      </c>
      <c r="K2439" s="138">
        <v>0</v>
      </c>
      <c r="L2439" s="139"/>
      <c r="M2439" s="138">
        <v>1</v>
      </c>
      <c r="N2439" s="139"/>
      <c r="O2439" s="138">
        <v>0</v>
      </c>
      <c r="P2439" s="138">
        <v>0</v>
      </c>
      <c r="Q2439" s="138">
        <v>0</v>
      </c>
      <c r="R2439" s="139"/>
      <c r="S2439" s="138">
        <v>0</v>
      </c>
      <c r="T2439" s="139"/>
      <c r="U2439" s="138">
        <v>0</v>
      </c>
      <c r="V2439" s="138">
        <v>0</v>
      </c>
      <c r="W2439" s="138">
        <v>0</v>
      </c>
      <c r="X2439" s="138">
        <v>0</v>
      </c>
      <c r="Y2439" s="138">
        <v>0</v>
      </c>
      <c r="Z2439" s="139"/>
      <c r="AA2439" s="138">
        <v>0</v>
      </c>
      <c r="AB2439" s="131">
        <v>0</v>
      </c>
    </row>
    <row r="2440" spans="1:28" ht="15" customHeight="1" x14ac:dyDescent="0.25">
      <c r="A2440" s="129" t="str">
        <f>B2440&amp;"-"&amp;COUNTIF($B$3:B2440,B2440)</f>
        <v>621-28</v>
      </c>
      <c r="B2440" s="130">
        <v>621</v>
      </c>
      <c r="C2440" s="130" t="s">
        <v>103</v>
      </c>
      <c r="D2440" s="137">
        <v>50500</v>
      </c>
      <c r="E2440" s="138">
        <v>0.21</v>
      </c>
      <c r="F2440" s="138">
        <v>0</v>
      </c>
      <c r="G2440" s="138">
        <v>0</v>
      </c>
      <c r="H2440" s="138">
        <v>0</v>
      </c>
      <c r="I2440" s="138">
        <v>0</v>
      </c>
      <c r="J2440" s="138">
        <v>0</v>
      </c>
      <c r="K2440" s="138">
        <v>0</v>
      </c>
      <c r="L2440" s="139"/>
      <c r="M2440" s="138">
        <v>0.21</v>
      </c>
      <c r="N2440" s="139"/>
      <c r="O2440" s="138">
        <v>0</v>
      </c>
      <c r="P2440" s="138">
        <v>0</v>
      </c>
      <c r="Q2440" s="138">
        <v>0</v>
      </c>
      <c r="R2440" s="139"/>
      <c r="S2440" s="138">
        <v>0</v>
      </c>
      <c r="T2440" s="139"/>
      <c r="U2440" s="138">
        <v>0</v>
      </c>
      <c r="V2440" s="138">
        <v>0</v>
      </c>
      <c r="W2440" s="138">
        <v>0</v>
      </c>
      <c r="X2440" s="138">
        <v>0</v>
      </c>
      <c r="Y2440" s="138">
        <v>0</v>
      </c>
      <c r="Z2440" s="139"/>
      <c r="AA2440" s="138">
        <v>0</v>
      </c>
      <c r="AB2440" s="131">
        <v>0</v>
      </c>
    </row>
    <row r="2441" spans="1:28" ht="15" customHeight="1" x14ac:dyDescent="0.25">
      <c r="A2441" s="129" t="str">
        <f>B2441&amp;"-"&amp;COUNTIF($B$3:B2441,B2441)</f>
        <v>621-29</v>
      </c>
      <c r="B2441" s="130">
        <v>621</v>
      </c>
      <c r="C2441" s="130" t="s">
        <v>103</v>
      </c>
      <c r="D2441" s="137">
        <v>46359</v>
      </c>
      <c r="E2441" s="138">
        <v>0.69</v>
      </c>
      <c r="F2441" s="138">
        <v>0</v>
      </c>
      <c r="G2441" s="138">
        <v>0</v>
      </c>
      <c r="H2441" s="138">
        <v>0.61</v>
      </c>
      <c r="I2441" s="138">
        <v>0</v>
      </c>
      <c r="J2441" s="138">
        <v>0</v>
      </c>
      <c r="K2441" s="138">
        <v>0</v>
      </c>
      <c r="L2441" s="139"/>
      <c r="M2441" s="138">
        <v>0.69</v>
      </c>
      <c r="N2441" s="139"/>
      <c r="O2441" s="138">
        <v>0</v>
      </c>
      <c r="P2441" s="138">
        <v>0</v>
      </c>
      <c r="Q2441" s="138">
        <v>0</v>
      </c>
      <c r="R2441" s="139"/>
      <c r="S2441" s="138">
        <v>0</v>
      </c>
      <c r="T2441" s="139"/>
      <c r="U2441" s="138">
        <v>0</v>
      </c>
      <c r="V2441" s="138">
        <v>0</v>
      </c>
      <c r="W2441" s="138">
        <v>0</v>
      </c>
      <c r="X2441" s="138">
        <v>0</v>
      </c>
      <c r="Y2441" s="138">
        <v>0</v>
      </c>
      <c r="Z2441" s="139"/>
      <c r="AA2441" s="138">
        <v>0</v>
      </c>
      <c r="AB2441" s="131">
        <v>0</v>
      </c>
    </row>
    <row r="2442" spans="1:28" ht="15" customHeight="1" x14ac:dyDescent="0.25">
      <c r="A2442" s="129" t="str">
        <f>B2442&amp;"-"&amp;COUNTIF($B$3:B2442,B2442)</f>
        <v>621-30</v>
      </c>
      <c r="B2442" s="130">
        <v>621</v>
      </c>
      <c r="C2442" s="130" t="s">
        <v>103</v>
      </c>
      <c r="D2442" s="137">
        <v>45153</v>
      </c>
      <c r="E2442" s="138">
        <v>2</v>
      </c>
      <c r="F2442" s="138">
        <v>0</v>
      </c>
      <c r="G2442" s="138">
        <v>1</v>
      </c>
      <c r="H2442" s="138">
        <v>0</v>
      </c>
      <c r="I2442" s="138">
        <v>0</v>
      </c>
      <c r="J2442" s="138">
        <v>0</v>
      </c>
      <c r="K2442" s="138">
        <v>0</v>
      </c>
      <c r="L2442" s="139"/>
      <c r="M2442" s="138">
        <v>2</v>
      </c>
      <c r="N2442" s="139"/>
      <c r="O2442" s="138">
        <v>0</v>
      </c>
      <c r="P2442" s="138">
        <v>0</v>
      </c>
      <c r="Q2442" s="138">
        <v>0</v>
      </c>
      <c r="R2442" s="139"/>
      <c r="S2442" s="138">
        <v>0</v>
      </c>
      <c r="T2442" s="139"/>
      <c r="U2442" s="138">
        <v>0</v>
      </c>
      <c r="V2442" s="138">
        <v>0</v>
      </c>
      <c r="W2442" s="138">
        <v>0</v>
      </c>
      <c r="X2442" s="138">
        <v>0</v>
      </c>
      <c r="Y2442" s="138">
        <v>0</v>
      </c>
      <c r="Z2442" s="139"/>
      <c r="AA2442" s="138">
        <v>0</v>
      </c>
      <c r="AB2442" s="131">
        <v>0</v>
      </c>
    </row>
    <row r="2443" spans="1:28" ht="15" customHeight="1" x14ac:dyDescent="0.25">
      <c r="A2443" s="129" t="str">
        <f>B2443&amp;"-"&amp;COUNTIF($B$3:B2443,B2443)</f>
        <v>621-31</v>
      </c>
      <c r="B2443" s="130">
        <v>621</v>
      </c>
      <c r="C2443" s="130" t="s">
        <v>103</v>
      </c>
      <c r="D2443" s="137">
        <v>45674</v>
      </c>
      <c r="E2443" s="138">
        <v>1</v>
      </c>
      <c r="F2443" s="138">
        <v>0</v>
      </c>
      <c r="G2443" s="138">
        <v>0</v>
      </c>
      <c r="H2443" s="138">
        <v>0</v>
      </c>
      <c r="I2443" s="138">
        <v>0</v>
      </c>
      <c r="J2443" s="138">
        <v>0</v>
      </c>
      <c r="K2443" s="138">
        <v>1</v>
      </c>
      <c r="L2443" s="139"/>
      <c r="M2443" s="138">
        <v>0</v>
      </c>
      <c r="N2443" s="139"/>
      <c r="O2443" s="138">
        <v>0</v>
      </c>
      <c r="P2443" s="138">
        <v>0</v>
      </c>
      <c r="Q2443" s="138">
        <v>0</v>
      </c>
      <c r="R2443" s="139"/>
      <c r="S2443" s="138">
        <v>0</v>
      </c>
      <c r="T2443" s="139"/>
      <c r="U2443" s="138">
        <v>0</v>
      </c>
      <c r="V2443" s="138">
        <v>0</v>
      </c>
      <c r="W2443" s="138">
        <v>0</v>
      </c>
      <c r="X2443" s="138">
        <v>0</v>
      </c>
      <c r="Y2443" s="138">
        <v>0</v>
      </c>
      <c r="Z2443" s="139"/>
      <c r="AA2443" s="138">
        <v>0</v>
      </c>
      <c r="AB2443" s="131">
        <v>0</v>
      </c>
    </row>
    <row r="2444" spans="1:28" ht="15" customHeight="1" x14ac:dyDescent="0.25">
      <c r="A2444" s="129" t="str">
        <f>B2444&amp;"-"&amp;COUNTIF($B$3:B2444,B2444)</f>
        <v>621-32</v>
      </c>
      <c r="B2444" s="130">
        <v>621</v>
      </c>
      <c r="C2444" s="130" t="s">
        <v>103</v>
      </c>
      <c r="D2444" s="137"/>
      <c r="E2444" s="138">
        <v>0</v>
      </c>
      <c r="F2444" s="138">
        <v>0</v>
      </c>
      <c r="G2444" s="138">
        <v>0</v>
      </c>
      <c r="H2444" s="138">
        <v>0</v>
      </c>
      <c r="I2444" s="138">
        <v>0</v>
      </c>
      <c r="J2444" s="138">
        <v>0</v>
      </c>
      <c r="K2444" s="138">
        <v>0</v>
      </c>
      <c r="L2444" s="139"/>
      <c r="M2444" s="138">
        <v>0</v>
      </c>
      <c r="N2444" s="139"/>
      <c r="O2444" s="138">
        <v>0</v>
      </c>
      <c r="P2444" s="138">
        <v>0</v>
      </c>
      <c r="Q2444" s="138">
        <v>0</v>
      </c>
      <c r="R2444" s="139"/>
      <c r="S2444" s="138">
        <v>0</v>
      </c>
      <c r="T2444" s="139"/>
      <c r="U2444" s="138">
        <v>0</v>
      </c>
      <c r="V2444" s="138">
        <v>0</v>
      </c>
      <c r="W2444" s="138">
        <v>0</v>
      </c>
      <c r="X2444" s="138">
        <v>0</v>
      </c>
      <c r="Y2444" s="138">
        <v>0</v>
      </c>
      <c r="Z2444" s="139"/>
      <c r="AA2444" s="138">
        <v>0</v>
      </c>
      <c r="AB2444" s="131">
        <v>0</v>
      </c>
    </row>
    <row r="2445" spans="1:28" ht="15" customHeight="1" x14ac:dyDescent="0.25">
      <c r="A2445" s="129" t="str">
        <f>B2445&amp;"-"&amp;COUNTIF($B$3:B2445,B2445)</f>
        <v>621-33</v>
      </c>
      <c r="B2445" s="130">
        <v>621</v>
      </c>
      <c r="C2445" s="130" t="s">
        <v>103</v>
      </c>
      <c r="D2445" s="137"/>
      <c r="E2445" s="138">
        <v>0</v>
      </c>
      <c r="F2445" s="138">
        <v>0</v>
      </c>
      <c r="G2445" s="138">
        <v>0</v>
      </c>
      <c r="H2445" s="138">
        <v>0</v>
      </c>
      <c r="I2445" s="138">
        <v>0</v>
      </c>
      <c r="J2445" s="138">
        <v>0</v>
      </c>
      <c r="K2445" s="138">
        <v>0</v>
      </c>
      <c r="L2445" s="139"/>
      <c r="M2445" s="138">
        <v>0</v>
      </c>
      <c r="N2445" s="139"/>
      <c r="O2445" s="138">
        <v>0</v>
      </c>
      <c r="P2445" s="138">
        <v>0</v>
      </c>
      <c r="Q2445" s="138">
        <v>0</v>
      </c>
      <c r="R2445" s="139"/>
      <c r="S2445" s="138">
        <v>0</v>
      </c>
      <c r="T2445" s="139"/>
      <c r="U2445" s="138">
        <v>0</v>
      </c>
      <c r="V2445" s="138">
        <v>0</v>
      </c>
      <c r="W2445" s="138">
        <v>0</v>
      </c>
      <c r="X2445" s="138">
        <v>0</v>
      </c>
      <c r="Y2445" s="138">
        <v>0</v>
      </c>
      <c r="Z2445" s="139"/>
      <c r="AA2445" s="138">
        <v>0</v>
      </c>
      <c r="AB2445" s="131">
        <v>0</v>
      </c>
    </row>
    <row r="2446" spans="1:28" ht="15" customHeight="1" x14ac:dyDescent="0.25">
      <c r="A2446" s="129" t="str">
        <f>B2446&amp;"-"&amp;COUNTIF($B$3:B2446,B2446)</f>
        <v>621-34</v>
      </c>
      <c r="B2446" s="130">
        <v>621</v>
      </c>
      <c r="C2446" s="130" t="s">
        <v>103</v>
      </c>
      <c r="D2446" s="137"/>
      <c r="E2446" s="138">
        <v>0</v>
      </c>
      <c r="F2446" s="138">
        <v>0</v>
      </c>
      <c r="G2446" s="138">
        <v>0</v>
      </c>
      <c r="H2446" s="138">
        <v>0</v>
      </c>
      <c r="I2446" s="138">
        <v>0</v>
      </c>
      <c r="J2446" s="138">
        <v>0</v>
      </c>
      <c r="K2446" s="138">
        <v>0</v>
      </c>
      <c r="L2446" s="139"/>
      <c r="M2446" s="138">
        <v>0</v>
      </c>
      <c r="N2446" s="139"/>
      <c r="O2446" s="138">
        <v>0</v>
      </c>
      <c r="P2446" s="138">
        <v>0</v>
      </c>
      <c r="Q2446" s="138">
        <v>0</v>
      </c>
      <c r="R2446" s="139"/>
      <c r="S2446" s="138">
        <v>0</v>
      </c>
      <c r="T2446" s="139"/>
      <c r="U2446" s="138">
        <v>0</v>
      </c>
      <c r="V2446" s="138">
        <v>0</v>
      </c>
      <c r="W2446" s="138">
        <v>0</v>
      </c>
      <c r="X2446" s="138">
        <v>0</v>
      </c>
      <c r="Y2446" s="138">
        <v>0</v>
      </c>
      <c r="Z2446" s="139"/>
      <c r="AA2446" s="138">
        <v>0</v>
      </c>
      <c r="AB2446" s="131">
        <v>0</v>
      </c>
    </row>
    <row r="2447" spans="1:28" ht="15" customHeight="1" x14ac:dyDescent="0.25">
      <c r="A2447" s="129" t="str">
        <f>B2447&amp;"-"&amp;COUNTIF($B$3:B2447,B2447)</f>
        <v>621-35</v>
      </c>
      <c r="B2447" s="130">
        <v>621</v>
      </c>
      <c r="C2447" s="130" t="s">
        <v>103</v>
      </c>
      <c r="D2447" s="137"/>
      <c r="E2447" s="138">
        <v>0</v>
      </c>
      <c r="F2447" s="138">
        <v>0</v>
      </c>
      <c r="G2447" s="138">
        <v>0</v>
      </c>
      <c r="H2447" s="138">
        <v>0</v>
      </c>
      <c r="I2447" s="138">
        <v>0</v>
      </c>
      <c r="J2447" s="138">
        <v>0</v>
      </c>
      <c r="K2447" s="138">
        <v>0</v>
      </c>
      <c r="L2447" s="139"/>
      <c r="M2447" s="138">
        <v>0</v>
      </c>
      <c r="N2447" s="139"/>
      <c r="O2447" s="138">
        <v>0</v>
      </c>
      <c r="P2447" s="138">
        <v>0</v>
      </c>
      <c r="Q2447" s="138">
        <v>0</v>
      </c>
      <c r="R2447" s="139"/>
      <c r="S2447" s="138">
        <v>0</v>
      </c>
      <c r="T2447" s="139"/>
      <c r="U2447" s="138">
        <v>0</v>
      </c>
      <c r="V2447" s="138">
        <v>0</v>
      </c>
      <c r="W2447" s="138">
        <v>0</v>
      </c>
      <c r="X2447" s="138">
        <v>0</v>
      </c>
      <c r="Y2447" s="138">
        <v>0</v>
      </c>
      <c r="Z2447" s="139"/>
      <c r="AA2447" s="138">
        <v>0</v>
      </c>
      <c r="AB2447" s="131">
        <v>0</v>
      </c>
    </row>
    <row r="2448" spans="1:28" ht="15" customHeight="1" x14ac:dyDescent="0.25">
      <c r="A2448" s="129" t="str">
        <f>B2448&amp;"-"&amp;COUNTIF($B$3:B2448,B2448)</f>
        <v>621-36</v>
      </c>
      <c r="B2448" s="130">
        <v>621</v>
      </c>
      <c r="C2448" s="130" t="s">
        <v>103</v>
      </c>
      <c r="D2448" s="137"/>
      <c r="E2448" s="138">
        <v>0</v>
      </c>
      <c r="F2448" s="138">
        <v>0</v>
      </c>
      <c r="G2448" s="138">
        <v>0</v>
      </c>
      <c r="H2448" s="138">
        <v>0</v>
      </c>
      <c r="I2448" s="138">
        <v>0</v>
      </c>
      <c r="J2448" s="138">
        <v>0</v>
      </c>
      <c r="K2448" s="138">
        <v>0</v>
      </c>
      <c r="L2448" s="139"/>
      <c r="M2448" s="138">
        <v>0</v>
      </c>
      <c r="N2448" s="139"/>
      <c r="O2448" s="138">
        <v>0</v>
      </c>
      <c r="P2448" s="138">
        <v>0</v>
      </c>
      <c r="Q2448" s="138">
        <v>0</v>
      </c>
      <c r="R2448" s="139"/>
      <c r="S2448" s="138">
        <v>0</v>
      </c>
      <c r="T2448" s="139"/>
      <c r="U2448" s="138">
        <v>0</v>
      </c>
      <c r="V2448" s="138">
        <v>0</v>
      </c>
      <c r="W2448" s="138">
        <v>0</v>
      </c>
      <c r="X2448" s="138">
        <v>0</v>
      </c>
      <c r="Y2448" s="138">
        <v>0</v>
      </c>
      <c r="Z2448" s="139"/>
      <c r="AA2448" s="138">
        <v>0</v>
      </c>
      <c r="AB2448" s="131">
        <v>0</v>
      </c>
    </row>
    <row r="2449" spans="1:28" ht="15" customHeight="1" x14ac:dyDescent="0.25">
      <c r="A2449" s="129" t="str">
        <f>B2449&amp;"-"&amp;COUNTIF($B$3:B2449,B2449)</f>
        <v>621-37</v>
      </c>
      <c r="B2449" s="130">
        <v>621</v>
      </c>
      <c r="C2449" s="130" t="s">
        <v>103</v>
      </c>
      <c r="D2449" s="137"/>
      <c r="E2449" s="138">
        <v>0</v>
      </c>
      <c r="F2449" s="138">
        <v>0</v>
      </c>
      <c r="G2449" s="138">
        <v>0</v>
      </c>
      <c r="H2449" s="138">
        <v>0</v>
      </c>
      <c r="I2449" s="138">
        <v>0</v>
      </c>
      <c r="J2449" s="138">
        <v>0</v>
      </c>
      <c r="K2449" s="138">
        <v>0</v>
      </c>
      <c r="L2449" s="139"/>
      <c r="M2449" s="138">
        <v>0</v>
      </c>
      <c r="N2449" s="139"/>
      <c r="O2449" s="138">
        <v>0</v>
      </c>
      <c r="P2449" s="138">
        <v>0</v>
      </c>
      <c r="Q2449" s="138">
        <v>0</v>
      </c>
      <c r="R2449" s="139"/>
      <c r="S2449" s="138">
        <v>0</v>
      </c>
      <c r="T2449" s="139"/>
      <c r="U2449" s="138">
        <v>0</v>
      </c>
      <c r="V2449" s="138">
        <v>0</v>
      </c>
      <c r="W2449" s="138">
        <v>0</v>
      </c>
      <c r="X2449" s="138">
        <v>0</v>
      </c>
      <c r="Y2449" s="138">
        <v>0</v>
      </c>
      <c r="Z2449" s="139"/>
      <c r="AA2449" s="138">
        <v>0</v>
      </c>
      <c r="AB2449" s="131">
        <v>0</v>
      </c>
    </row>
    <row r="2450" spans="1:28" ht="15" customHeight="1" x14ac:dyDescent="0.25">
      <c r="A2450" s="129" t="str">
        <f>B2450&amp;"-"&amp;COUNTIF($B$3:B2450,B2450)</f>
        <v>621-38</v>
      </c>
      <c r="B2450" s="130">
        <v>621</v>
      </c>
      <c r="C2450" s="130" t="s">
        <v>103</v>
      </c>
      <c r="D2450" s="137"/>
      <c r="E2450" s="138">
        <v>0</v>
      </c>
      <c r="F2450" s="138">
        <v>0</v>
      </c>
      <c r="G2450" s="138">
        <v>0</v>
      </c>
      <c r="H2450" s="138">
        <v>0</v>
      </c>
      <c r="I2450" s="138">
        <v>0</v>
      </c>
      <c r="J2450" s="138">
        <v>0</v>
      </c>
      <c r="K2450" s="138">
        <v>0</v>
      </c>
      <c r="L2450" s="139"/>
      <c r="M2450" s="138">
        <v>0</v>
      </c>
      <c r="N2450" s="139"/>
      <c r="O2450" s="138">
        <v>0</v>
      </c>
      <c r="P2450" s="138">
        <v>0</v>
      </c>
      <c r="Q2450" s="138">
        <v>0</v>
      </c>
      <c r="R2450" s="139"/>
      <c r="S2450" s="138">
        <v>0</v>
      </c>
      <c r="T2450" s="139"/>
      <c r="U2450" s="138">
        <v>0</v>
      </c>
      <c r="V2450" s="138">
        <v>0</v>
      </c>
      <c r="W2450" s="138">
        <v>0</v>
      </c>
      <c r="X2450" s="138">
        <v>0</v>
      </c>
      <c r="Y2450" s="138">
        <v>0</v>
      </c>
      <c r="Z2450" s="139"/>
      <c r="AA2450" s="138">
        <v>0</v>
      </c>
      <c r="AB2450" s="131">
        <v>0</v>
      </c>
    </row>
    <row r="2451" spans="1:28" ht="15" customHeight="1" x14ac:dyDescent="0.25">
      <c r="A2451" s="129" t="str">
        <f>B2451&amp;"-"&amp;COUNTIF($B$3:B2451,B2451)</f>
        <v>621-39</v>
      </c>
      <c r="B2451" s="130">
        <v>621</v>
      </c>
      <c r="C2451" s="130" t="s">
        <v>103</v>
      </c>
      <c r="D2451" s="137"/>
      <c r="E2451" s="138">
        <v>0</v>
      </c>
      <c r="F2451" s="138">
        <v>0</v>
      </c>
      <c r="G2451" s="138">
        <v>0</v>
      </c>
      <c r="H2451" s="138">
        <v>0</v>
      </c>
      <c r="I2451" s="138">
        <v>0</v>
      </c>
      <c r="J2451" s="138">
        <v>0</v>
      </c>
      <c r="K2451" s="138">
        <v>0</v>
      </c>
      <c r="L2451" s="139"/>
      <c r="M2451" s="138">
        <v>0</v>
      </c>
      <c r="N2451" s="139"/>
      <c r="O2451" s="138">
        <v>0</v>
      </c>
      <c r="P2451" s="138">
        <v>0</v>
      </c>
      <c r="Q2451" s="138">
        <v>0</v>
      </c>
      <c r="R2451" s="139"/>
      <c r="S2451" s="138">
        <v>0</v>
      </c>
      <c r="T2451" s="139"/>
      <c r="U2451" s="138">
        <v>0</v>
      </c>
      <c r="V2451" s="138">
        <v>0</v>
      </c>
      <c r="W2451" s="138">
        <v>0</v>
      </c>
      <c r="X2451" s="138">
        <v>0</v>
      </c>
      <c r="Y2451" s="138">
        <v>0</v>
      </c>
      <c r="Z2451" s="139"/>
      <c r="AA2451" s="138">
        <v>0</v>
      </c>
      <c r="AB2451" s="131">
        <v>0</v>
      </c>
    </row>
    <row r="2452" spans="1:28" ht="15" customHeight="1" x14ac:dyDescent="0.25">
      <c r="A2452" s="129" t="str">
        <f>B2452&amp;"-"&amp;COUNTIF($B$3:B2452,B2452)</f>
        <v>621-40</v>
      </c>
      <c r="B2452" s="130">
        <v>621</v>
      </c>
      <c r="C2452" s="130" t="s">
        <v>103</v>
      </c>
      <c r="D2452" s="137"/>
      <c r="E2452" s="138">
        <v>0</v>
      </c>
      <c r="F2452" s="138">
        <v>0</v>
      </c>
      <c r="G2452" s="138">
        <v>0</v>
      </c>
      <c r="H2452" s="138">
        <v>0</v>
      </c>
      <c r="I2452" s="138">
        <v>0</v>
      </c>
      <c r="J2452" s="138">
        <v>0</v>
      </c>
      <c r="K2452" s="138">
        <v>0</v>
      </c>
      <c r="L2452" s="139"/>
      <c r="M2452" s="138">
        <v>0</v>
      </c>
      <c r="N2452" s="139"/>
      <c r="O2452" s="138">
        <v>0</v>
      </c>
      <c r="P2452" s="138">
        <v>0</v>
      </c>
      <c r="Q2452" s="138">
        <v>0</v>
      </c>
      <c r="R2452" s="139"/>
      <c r="S2452" s="138">
        <v>0</v>
      </c>
      <c r="T2452" s="139"/>
      <c r="U2452" s="138">
        <v>0</v>
      </c>
      <c r="V2452" s="138">
        <v>0</v>
      </c>
      <c r="W2452" s="138">
        <v>0</v>
      </c>
      <c r="X2452" s="138">
        <v>0</v>
      </c>
      <c r="Y2452" s="138">
        <v>0</v>
      </c>
      <c r="Z2452" s="139"/>
      <c r="AA2452" s="138">
        <v>0</v>
      </c>
      <c r="AB2452" s="131">
        <v>0</v>
      </c>
    </row>
    <row r="2453" spans="1:28" ht="15" customHeight="1" x14ac:dyDescent="0.25">
      <c r="A2453" s="129" t="str">
        <f>B2453&amp;"-"&amp;COUNTIF($B$3:B2453,B2453)</f>
        <v>621-41</v>
      </c>
      <c r="B2453" s="130">
        <v>621</v>
      </c>
      <c r="C2453" s="130" t="s">
        <v>103</v>
      </c>
      <c r="D2453" s="137"/>
      <c r="E2453" s="138">
        <v>0</v>
      </c>
      <c r="F2453" s="138">
        <v>0</v>
      </c>
      <c r="G2453" s="138">
        <v>0</v>
      </c>
      <c r="H2453" s="138">
        <v>0</v>
      </c>
      <c r="I2453" s="138">
        <v>0</v>
      </c>
      <c r="J2453" s="138">
        <v>0</v>
      </c>
      <c r="K2453" s="138">
        <v>0</v>
      </c>
      <c r="L2453" s="139"/>
      <c r="M2453" s="138">
        <v>0</v>
      </c>
      <c r="N2453" s="139"/>
      <c r="O2453" s="138">
        <v>0</v>
      </c>
      <c r="P2453" s="138">
        <v>0</v>
      </c>
      <c r="Q2453" s="138">
        <v>0</v>
      </c>
      <c r="R2453" s="139"/>
      <c r="S2453" s="138">
        <v>0</v>
      </c>
      <c r="T2453" s="139"/>
      <c r="U2453" s="138">
        <v>0</v>
      </c>
      <c r="V2453" s="138">
        <v>0</v>
      </c>
      <c r="W2453" s="138">
        <v>0</v>
      </c>
      <c r="X2453" s="138">
        <v>0</v>
      </c>
      <c r="Y2453" s="138">
        <v>0</v>
      </c>
      <c r="Z2453" s="139"/>
      <c r="AA2453" s="138">
        <v>0</v>
      </c>
      <c r="AB2453" s="131">
        <v>0</v>
      </c>
    </row>
    <row r="2454" spans="1:28" ht="15" customHeight="1" x14ac:dyDescent="0.25">
      <c r="A2454" s="129" t="str">
        <f>B2454&amp;"-"&amp;COUNTIF($B$3:B2454,B2454)</f>
        <v>621-42</v>
      </c>
      <c r="B2454" s="130">
        <v>621</v>
      </c>
      <c r="C2454" s="130" t="s">
        <v>103</v>
      </c>
      <c r="D2454" s="137"/>
      <c r="E2454" s="138">
        <v>0</v>
      </c>
      <c r="F2454" s="138">
        <v>0</v>
      </c>
      <c r="G2454" s="138">
        <v>0</v>
      </c>
      <c r="H2454" s="138">
        <v>0</v>
      </c>
      <c r="I2454" s="138">
        <v>0</v>
      </c>
      <c r="J2454" s="138">
        <v>0</v>
      </c>
      <c r="K2454" s="138">
        <v>0</v>
      </c>
      <c r="L2454" s="139"/>
      <c r="M2454" s="138">
        <v>0</v>
      </c>
      <c r="N2454" s="139"/>
      <c r="O2454" s="138">
        <v>0</v>
      </c>
      <c r="P2454" s="138">
        <v>0</v>
      </c>
      <c r="Q2454" s="138">
        <v>0</v>
      </c>
      <c r="R2454" s="139"/>
      <c r="S2454" s="138">
        <v>0</v>
      </c>
      <c r="T2454" s="139"/>
      <c r="U2454" s="138">
        <v>0</v>
      </c>
      <c r="V2454" s="138">
        <v>0</v>
      </c>
      <c r="W2454" s="138">
        <v>0</v>
      </c>
      <c r="X2454" s="138">
        <v>0</v>
      </c>
      <c r="Y2454" s="138">
        <v>0</v>
      </c>
      <c r="Z2454" s="139"/>
      <c r="AA2454" s="138">
        <v>0</v>
      </c>
      <c r="AB2454" s="131">
        <v>0</v>
      </c>
    </row>
    <row r="2455" spans="1:28" ht="15" customHeight="1" x14ac:dyDescent="0.25">
      <c r="A2455" s="129" t="str">
        <f>B2455&amp;"-"&amp;COUNTIF($B$3:B2455,B2455)</f>
        <v>621-43</v>
      </c>
      <c r="B2455" s="130">
        <v>621</v>
      </c>
      <c r="C2455" s="130" t="s">
        <v>103</v>
      </c>
      <c r="D2455" s="137"/>
      <c r="E2455" s="138">
        <v>0</v>
      </c>
      <c r="F2455" s="138">
        <v>0</v>
      </c>
      <c r="G2455" s="138">
        <v>0</v>
      </c>
      <c r="H2455" s="138">
        <v>0</v>
      </c>
      <c r="I2455" s="138">
        <v>0</v>
      </c>
      <c r="J2455" s="138">
        <v>0</v>
      </c>
      <c r="K2455" s="138">
        <v>0</v>
      </c>
      <c r="L2455" s="139"/>
      <c r="M2455" s="138">
        <v>0</v>
      </c>
      <c r="N2455" s="139"/>
      <c r="O2455" s="138">
        <v>0</v>
      </c>
      <c r="P2455" s="138">
        <v>0</v>
      </c>
      <c r="Q2455" s="138">
        <v>0</v>
      </c>
      <c r="R2455" s="139"/>
      <c r="S2455" s="138">
        <v>0</v>
      </c>
      <c r="T2455" s="139"/>
      <c r="U2455" s="138">
        <v>0</v>
      </c>
      <c r="V2455" s="138">
        <v>0</v>
      </c>
      <c r="W2455" s="138">
        <v>0</v>
      </c>
      <c r="X2455" s="138">
        <v>0</v>
      </c>
      <c r="Y2455" s="138">
        <v>0</v>
      </c>
      <c r="Z2455" s="139"/>
      <c r="AA2455" s="138">
        <v>0</v>
      </c>
      <c r="AB2455" s="131">
        <v>0</v>
      </c>
    </row>
    <row r="2456" spans="1:28" ht="15" customHeight="1" x14ac:dyDescent="0.25">
      <c r="A2456" s="129" t="str">
        <f>B2456&amp;"-"&amp;COUNTIF($B$3:B2456,B2456)</f>
        <v>621-44</v>
      </c>
      <c r="B2456" s="130">
        <v>621</v>
      </c>
      <c r="C2456" s="130" t="s">
        <v>103</v>
      </c>
      <c r="D2456" s="137"/>
      <c r="E2456" s="138">
        <v>0</v>
      </c>
      <c r="F2456" s="138">
        <v>0</v>
      </c>
      <c r="G2456" s="138">
        <v>0</v>
      </c>
      <c r="H2456" s="138">
        <v>0</v>
      </c>
      <c r="I2456" s="138">
        <v>0</v>
      </c>
      <c r="J2456" s="138">
        <v>0</v>
      </c>
      <c r="K2456" s="138">
        <v>0</v>
      </c>
      <c r="L2456" s="139"/>
      <c r="M2456" s="138">
        <v>0</v>
      </c>
      <c r="N2456" s="139"/>
      <c r="O2456" s="138">
        <v>0</v>
      </c>
      <c r="P2456" s="138">
        <v>0</v>
      </c>
      <c r="Q2456" s="138">
        <v>0</v>
      </c>
      <c r="R2456" s="139"/>
      <c r="S2456" s="138">
        <v>0</v>
      </c>
      <c r="T2456" s="139"/>
      <c r="U2456" s="138">
        <v>0</v>
      </c>
      <c r="V2456" s="138">
        <v>0</v>
      </c>
      <c r="W2456" s="138">
        <v>0</v>
      </c>
      <c r="X2456" s="138">
        <v>0</v>
      </c>
      <c r="Y2456" s="138">
        <v>0</v>
      </c>
      <c r="Z2456" s="139"/>
      <c r="AA2456" s="138">
        <v>0</v>
      </c>
      <c r="AB2456" s="131">
        <v>0</v>
      </c>
    </row>
    <row r="2457" spans="1:28" ht="15" customHeight="1" x14ac:dyDescent="0.25">
      <c r="A2457" s="129" t="str">
        <f>B2457&amp;"-"&amp;COUNTIF($B$3:B2457,B2457)</f>
        <v>621-45</v>
      </c>
      <c r="B2457" s="130">
        <v>621</v>
      </c>
      <c r="C2457" s="130" t="s">
        <v>103</v>
      </c>
      <c r="D2457" s="137"/>
      <c r="E2457" s="138">
        <v>0</v>
      </c>
      <c r="F2457" s="138">
        <v>0</v>
      </c>
      <c r="G2457" s="138">
        <v>0</v>
      </c>
      <c r="H2457" s="138">
        <v>0</v>
      </c>
      <c r="I2457" s="138">
        <v>0</v>
      </c>
      <c r="J2457" s="138">
        <v>0</v>
      </c>
      <c r="K2457" s="138">
        <v>0</v>
      </c>
      <c r="L2457" s="139"/>
      <c r="M2457" s="138">
        <v>0</v>
      </c>
      <c r="N2457" s="139"/>
      <c r="O2457" s="138">
        <v>0</v>
      </c>
      <c r="P2457" s="138">
        <v>0</v>
      </c>
      <c r="Q2457" s="138">
        <v>0</v>
      </c>
      <c r="R2457" s="139"/>
      <c r="S2457" s="138">
        <v>0</v>
      </c>
      <c r="T2457" s="139"/>
      <c r="U2457" s="138">
        <v>0</v>
      </c>
      <c r="V2457" s="138">
        <v>0</v>
      </c>
      <c r="W2457" s="138">
        <v>0</v>
      </c>
      <c r="X2457" s="138">
        <v>0</v>
      </c>
      <c r="Y2457" s="138">
        <v>0</v>
      </c>
      <c r="Z2457" s="139"/>
      <c r="AA2457" s="138">
        <v>0</v>
      </c>
      <c r="AB2457" s="131">
        <v>0</v>
      </c>
    </row>
    <row r="2458" spans="1:28" ht="15" customHeight="1" x14ac:dyDescent="0.25">
      <c r="A2458" s="129" t="str">
        <f>B2458&amp;"-"&amp;COUNTIF($B$3:B2458,B2458)</f>
        <v>621-46</v>
      </c>
      <c r="B2458" s="130">
        <v>621</v>
      </c>
      <c r="C2458" s="130" t="s">
        <v>103</v>
      </c>
      <c r="D2458" s="137"/>
      <c r="E2458" s="138">
        <v>0</v>
      </c>
      <c r="F2458" s="138">
        <v>0</v>
      </c>
      <c r="G2458" s="138">
        <v>0</v>
      </c>
      <c r="H2458" s="138">
        <v>0</v>
      </c>
      <c r="I2458" s="138">
        <v>0</v>
      </c>
      <c r="J2458" s="138">
        <v>0</v>
      </c>
      <c r="K2458" s="138">
        <v>0</v>
      </c>
      <c r="L2458" s="139"/>
      <c r="M2458" s="138">
        <v>0</v>
      </c>
      <c r="N2458" s="139"/>
      <c r="O2458" s="138">
        <v>0</v>
      </c>
      <c r="P2458" s="138">
        <v>0</v>
      </c>
      <c r="Q2458" s="138">
        <v>0</v>
      </c>
      <c r="R2458" s="139"/>
      <c r="S2458" s="138">
        <v>0</v>
      </c>
      <c r="T2458" s="139"/>
      <c r="U2458" s="138">
        <v>0</v>
      </c>
      <c r="V2458" s="138">
        <v>0</v>
      </c>
      <c r="W2458" s="138">
        <v>0</v>
      </c>
      <c r="X2458" s="138">
        <v>0</v>
      </c>
      <c r="Y2458" s="138">
        <v>0</v>
      </c>
      <c r="Z2458" s="139"/>
      <c r="AA2458" s="138">
        <v>0</v>
      </c>
      <c r="AB2458" s="131">
        <v>0</v>
      </c>
    </row>
    <row r="2459" spans="1:28" ht="15" customHeight="1" x14ac:dyDescent="0.25">
      <c r="A2459" s="129" t="str">
        <f>B2459&amp;"-"&amp;COUNTIF($B$3:B2459,B2459)</f>
        <v>623-1</v>
      </c>
      <c r="B2459" s="130">
        <v>623</v>
      </c>
      <c r="C2459" s="130" t="s">
        <v>104</v>
      </c>
      <c r="D2459" s="137">
        <v>43489</v>
      </c>
      <c r="E2459" s="138">
        <v>0.48</v>
      </c>
      <c r="F2459" s="138">
        <v>0</v>
      </c>
      <c r="G2459" s="138">
        <v>0</v>
      </c>
      <c r="H2459" s="138">
        <v>0.46</v>
      </c>
      <c r="I2459" s="138">
        <v>0</v>
      </c>
      <c r="J2459" s="138">
        <v>0</v>
      </c>
      <c r="K2459" s="138">
        <v>0</v>
      </c>
      <c r="L2459" s="139"/>
      <c r="M2459" s="138">
        <v>0.48</v>
      </c>
      <c r="N2459" s="139"/>
      <c r="O2459" s="138">
        <v>0</v>
      </c>
      <c r="P2459" s="138">
        <v>0</v>
      </c>
      <c r="Q2459" s="138">
        <v>0</v>
      </c>
      <c r="R2459" s="139"/>
      <c r="S2459" s="138">
        <v>0</v>
      </c>
      <c r="T2459" s="139"/>
      <c r="U2459" s="138">
        <v>0</v>
      </c>
      <c r="V2459" s="138">
        <v>0</v>
      </c>
      <c r="W2459" s="138">
        <v>0</v>
      </c>
      <c r="X2459" s="138">
        <v>0</v>
      </c>
      <c r="Y2459" s="138">
        <v>0</v>
      </c>
      <c r="Z2459" s="139"/>
      <c r="AA2459" s="138">
        <v>0</v>
      </c>
      <c r="AB2459" s="131">
        <v>0</v>
      </c>
    </row>
    <row r="2460" spans="1:28" ht="15" customHeight="1" x14ac:dyDescent="0.25">
      <c r="A2460" s="129" t="str">
        <f>B2460&amp;"-"&amp;COUNTIF($B$3:B2460,B2460)</f>
        <v>623-2</v>
      </c>
      <c r="B2460" s="130">
        <v>623</v>
      </c>
      <c r="C2460" s="130" t="s">
        <v>104</v>
      </c>
      <c r="D2460" s="137">
        <v>43513</v>
      </c>
      <c r="E2460" s="138">
        <v>0.31</v>
      </c>
      <c r="F2460" s="138">
        <v>0</v>
      </c>
      <c r="G2460" s="138">
        <v>0</v>
      </c>
      <c r="H2460" s="138">
        <v>0.31</v>
      </c>
      <c r="I2460" s="138">
        <v>0</v>
      </c>
      <c r="J2460" s="138">
        <v>0</v>
      </c>
      <c r="K2460" s="138">
        <v>0</v>
      </c>
      <c r="L2460" s="139"/>
      <c r="M2460" s="138">
        <v>0.31</v>
      </c>
      <c r="N2460" s="139"/>
      <c r="O2460" s="138">
        <v>0</v>
      </c>
      <c r="P2460" s="138">
        <v>0</v>
      </c>
      <c r="Q2460" s="138">
        <v>0</v>
      </c>
      <c r="R2460" s="139"/>
      <c r="S2460" s="138">
        <v>0</v>
      </c>
      <c r="T2460" s="139"/>
      <c r="U2460" s="138">
        <v>0</v>
      </c>
      <c r="V2460" s="138">
        <v>0</v>
      </c>
      <c r="W2460" s="138">
        <v>0</v>
      </c>
      <c r="X2460" s="138">
        <v>0</v>
      </c>
      <c r="Y2460" s="138">
        <v>0</v>
      </c>
      <c r="Z2460" s="139"/>
      <c r="AA2460" s="138">
        <v>0</v>
      </c>
      <c r="AB2460" s="131">
        <v>0</v>
      </c>
    </row>
    <row r="2461" spans="1:28" ht="15" customHeight="1" x14ac:dyDescent="0.25">
      <c r="A2461" s="129" t="str">
        <f>B2461&amp;"-"&amp;COUNTIF($B$3:B2461,B2461)</f>
        <v>623-3</v>
      </c>
      <c r="B2461" s="130">
        <v>623</v>
      </c>
      <c r="C2461" s="130" t="s">
        <v>104</v>
      </c>
      <c r="D2461" s="137">
        <v>48298</v>
      </c>
      <c r="E2461" s="138">
        <v>6</v>
      </c>
      <c r="F2461" s="138">
        <v>0</v>
      </c>
      <c r="G2461" s="138">
        <v>1</v>
      </c>
      <c r="H2461" s="138">
        <v>0</v>
      </c>
      <c r="I2461" s="138">
        <v>0</v>
      </c>
      <c r="J2461" s="138">
        <v>0</v>
      </c>
      <c r="K2461" s="138">
        <v>3.99</v>
      </c>
      <c r="L2461" s="139"/>
      <c r="M2461" s="138">
        <v>6</v>
      </c>
      <c r="N2461" s="139"/>
      <c r="O2461" s="138">
        <v>0</v>
      </c>
      <c r="P2461" s="138">
        <v>0</v>
      </c>
      <c r="Q2461" s="138">
        <v>0</v>
      </c>
      <c r="R2461" s="139"/>
      <c r="S2461" s="138">
        <v>1</v>
      </c>
      <c r="T2461" s="139"/>
      <c r="U2461" s="138">
        <v>0</v>
      </c>
      <c r="V2461" s="138">
        <v>0</v>
      </c>
      <c r="W2461" s="138">
        <v>0</v>
      </c>
      <c r="X2461" s="138">
        <v>0</v>
      </c>
      <c r="Y2461" s="138">
        <v>0</v>
      </c>
      <c r="Z2461" s="139"/>
      <c r="AA2461" s="138">
        <v>0</v>
      </c>
      <c r="AB2461" s="131">
        <v>0</v>
      </c>
    </row>
    <row r="2462" spans="1:28" ht="15" customHeight="1" x14ac:dyDescent="0.25">
      <c r="A2462" s="129" t="str">
        <f>B2462&amp;"-"&amp;COUNTIF($B$3:B2462,B2462)</f>
        <v>623-4</v>
      </c>
      <c r="B2462" s="130">
        <v>623</v>
      </c>
      <c r="C2462" s="130" t="s">
        <v>104</v>
      </c>
      <c r="D2462" s="137">
        <v>46300</v>
      </c>
      <c r="E2462" s="138">
        <v>0.72</v>
      </c>
      <c r="F2462" s="138">
        <v>0</v>
      </c>
      <c r="G2462" s="138">
        <v>0</v>
      </c>
      <c r="H2462" s="138">
        <v>0</v>
      </c>
      <c r="I2462" s="138">
        <v>0</v>
      </c>
      <c r="J2462" s="138">
        <v>0</v>
      </c>
      <c r="K2462" s="138">
        <v>0</v>
      </c>
      <c r="L2462" s="139"/>
      <c r="M2462" s="138">
        <v>0.72</v>
      </c>
      <c r="N2462" s="139"/>
      <c r="O2462" s="138">
        <v>0</v>
      </c>
      <c r="P2462" s="138">
        <v>0</v>
      </c>
      <c r="Q2462" s="138">
        <v>0</v>
      </c>
      <c r="R2462" s="139"/>
      <c r="S2462" s="138">
        <v>0.72</v>
      </c>
      <c r="T2462" s="139"/>
      <c r="U2462" s="138">
        <v>0</v>
      </c>
      <c r="V2462" s="138">
        <v>0</v>
      </c>
      <c r="W2462" s="138">
        <v>0</v>
      </c>
      <c r="X2462" s="138">
        <v>0</v>
      </c>
      <c r="Y2462" s="138">
        <v>0</v>
      </c>
      <c r="Z2462" s="139"/>
      <c r="AA2462" s="138">
        <v>0</v>
      </c>
      <c r="AB2462" s="131">
        <v>0</v>
      </c>
    </row>
    <row r="2463" spans="1:28" ht="15" customHeight="1" x14ac:dyDescent="0.25">
      <c r="A2463" s="129" t="str">
        <f>B2463&amp;"-"&amp;COUNTIF($B$3:B2463,B2463)</f>
        <v>623-5</v>
      </c>
      <c r="B2463" s="130">
        <v>623</v>
      </c>
      <c r="C2463" s="130" t="s">
        <v>104</v>
      </c>
      <c r="D2463" s="137">
        <v>48306</v>
      </c>
      <c r="E2463" s="138">
        <v>6.05</v>
      </c>
      <c r="F2463" s="138">
        <v>0</v>
      </c>
      <c r="G2463" s="138">
        <v>1</v>
      </c>
      <c r="H2463" s="138">
        <v>2.06</v>
      </c>
      <c r="I2463" s="138">
        <v>0</v>
      </c>
      <c r="J2463" s="138">
        <v>0</v>
      </c>
      <c r="K2463" s="138">
        <v>2.77</v>
      </c>
      <c r="L2463" s="139"/>
      <c r="M2463" s="138">
        <v>6.05</v>
      </c>
      <c r="N2463" s="139"/>
      <c r="O2463" s="138">
        <v>0</v>
      </c>
      <c r="P2463" s="138">
        <v>0</v>
      </c>
      <c r="Q2463" s="138">
        <v>0</v>
      </c>
      <c r="R2463" s="139"/>
      <c r="S2463" s="138">
        <v>2.0499999999999998</v>
      </c>
      <c r="T2463" s="139"/>
      <c r="U2463" s="138">
        <v>0</v>
      </c>
      <c r="V2463" s="138">
        <v>0</v>
      </c>
      <c r="W2463" s="138">
        <v>0</v>
      </c>
      <c r="X2463" s="138">
        <v>0</v>
      </c>
      <c r="Y2463" s="138">
        <v>0</v>
      </c>
      <c r="Z2463" s="139"/>
      <c r="AA2463" s="138">
        <v>0</v>
      </c>
      <c r="AB2463" s="131">
        <v>0</v>
      </c>
    </row>
    <row r="2464" spans="1:28" ht="15" customHeight="1" x14ac:dyDescent="0.25">
      <c r="A2464" s="129" t="str">
        <f>B2464&amp;"-"&amp;COUNTIF($B$3:B2464,B2464)</f>
        <v>623-6</v>
      </c>
      <c r="B2464" s="130">
        <v>623</v>
      </c>
      <c r="C2464" s="130" t="s">
        <v>104</v>
      </c>
      <c r="D2464" s="137">
        <v>43687</v>
      </c>
      <c r="E2464" s="138">
        <v>0.17</v>
      </c>
      <c r="F2464" s="138">
        <v>0</v>
      </c>
      <c r="G2464" s="138">
        <v>0</v>
      </c>
      <c r="H2464" s="138">
        <v>0.17</v>
      </c>
      <c r="I2464" s="138">
        <v>0</v>
      </c>
      <c r="J2464" s="138">
        <v>0</v>
      </c>
      <c r="K2464" s="138">
        <v>0</v>
      </c>
      <c r="L2464" s="139"/>
      <c r="M2464" s="138">
        <v>0.17</v>
      </c>
      <c r="N2464" s="139"/>
      <c r="O2464" s="138">
        <v>0</v>
      </c>
      <c r="P2464" s="138">
        <v>0</v>
      </c>
      <c r="Q2464" s="138">
        <v>0</v>
      </c>
      <c r="R2464" s="139"/>
      <c r="S2464" s="138">
        <v>0.17</v>
      </c>
      <c r="T2464" s="139"/>
      <c r="U2464" s="138">
        <v>0</v>
      </c>
      <c r="V2464" s="138">
        <v>0</v>
      </c>
      <c r="W2464" s="138">
        <v>0</v>
      </c>
      <c r="X2464" s="138">
        <v>0</v>
      </c>
      <c r="Y2464" s="138">
        <v>0</v>
      </c>
      <c r="Z2464" s="139"/>
      <c r="AA2464" s="138">
        <v>0</v>
      </c>
      <c r="AB2464" s="131">
        <v>0</v>
      </c>
    </row>
    <row r="2465" spans="1:28" ht="15" customHeight="1" x14ac:dyDescent="0.25">
      <c r="A2465" s="129" t="str">
        <f>B2465&amp;"-"&amp;COUNTIF($B$3:B2465,B2465)</f>
        <v>623-7</v>
      </c>
      <c r="B2465" s="130">
        <v>623</v>
      </c>
      <c r="C2465" s="130" t="s">
        <v>104</v>
      </c>
      <c r="D2465" s="137">
        <v>48314</v>
      </c>
      <c r="E2465" s="138">
        <v>1</v>
      </c>
      <c r="F2465" s="138">
        <v>0</v>
      </c>
      <c r="G2465" s="138">
        <v>0.81</v>
      </c>
      <c r="H2465" s="138">
        <v>0</v>
      </c>
      <c r="I2465" s="138">
        <v>0</v>
      </c>
      <c r="J2465" s="138">
        <v>0</v>
      </c>
      <c r="K2465" s="138">
        <v>0</v>
      </c>
      <c r="L2465" s="139"/>
      <c r="M2465" s="138">
        <v>1</v>
      </c>
      <c r="N2465" s="139"/>
      <c r="O2465" s="138">
        <v>0</v>
      </c>
      <c r="P2465" s="138">
        <v>0</v>
      </c>
      <c r="Q2465" s="138">
        <v>0</v>
      </c>
      <c r="R2465" s="139"/>
      <c r="S2465" s="138">
        <v>0</v>
      </c>
      <c r="T2465" s="139"/>
      <c r="U2465" s="138">
        <v>0</v>
      </c>
      <c r="V2465" s="138">
        <v>0</v>
      </c>
      <c r="W2465" s="138">
        <v>0</v>
      </c>
      <c r="X2465" s="138">
        <v>0</v>
      </c>
      <c r="Y2465" s="138">
        <v>0</v>
      </c>
      <c r="Z2465" s="139"/>
      <c r="AA2465" s="138">
        <v>0</v>
      </c>
      <c r="AB2465" s="131">
        <v>0</v>
      </c>
    </row>
    <row r="2466" spans="1:28" ht="15" customHeight="1" x14ac:dyDescent="0.25">
      <c r="A2466" s="129" t="str">
        <f>B2466&amp;"-"&amp;COUNTIF($B$3:B2466,B2466)</f>
        <v>623-8</v>
      </c>
      <c r="B2466" s="130">
        <v>623</v>
      </c>
      <c r="C2466" s="130" t="s">
        <v>104</v>
      </c>
      <c r="D2466" s="137">
        <v>45260</v>
      </c>
      <c r="E2466" s="138">
        <v>0.31</v>
      </c>
      <c r="F2466" s="138">
        <v>0</v>
      </c>
      <c r="G2466" s="138">
        <v>0</v>
      </c>
      <c r="H2466" s="138">
        <v>0.31</v>
      </c>
      <c r="I2466" s="138">
        <v>0</v>
      </c>
      <c r="J2466" s="138">
        <v>0</v>
      </c>
      <c r="K2466" s="138">
        <v>0</v>
      </c>
      <c r="L2466" s="139"/>
      <c r="M2466" s="138">
        <v>0.31</v>
      </c>
      <c r="N2466" s="139"/>
      <c r="O2466" s="138">
        <v>0</v>
      </c>
      <c r="P2466" s="138">
        <v>0</v>
      </c>
      <c r="Q2466" s="138">
        <v>0</v>
      </c>
      <c r="R2466" s="139"/>
      <c r="S2466" s="138">
        <v>0</v>
      </c>
      <c r="T2466" s="139"/>
      <c r="U2466" s="138">
        <v>0</v>
      </c>
      <c r="V2466" s="138">
        <v>0</v>
      </c>
      <c r="W2466" s="138">
        <v>0</v>
      </c>
      <c r="X2466" s="138">
        <v>0</v>
      </c>
      <c r="Y2466" s="138">
        <v>0</v>
      </c>
      <c r="Z2466" s="139"/>
      <c r="AA2466" s="138">
        <v>0</v>
      </c>
      <c r="AB2466" s="131">
        <v>0</v>
      </c>
    </row>
    <row r="2467" spans="1:28" ht="15" customHeight="1" x14ac:dyDescent="0.25">
      <c r="A2467" s="129" t="str">
        <f>B2467&amp;"-"&amp;COUNTIF($B$3:B2467,B2467)</f>
        <v>623-9</v>
      </c>
      <c r="B2467" s="130">
        <v>623</v>
      </c>
      <c r="C2467" s="130" t="s">
        <v>104</v>
      </c>
      <c r="D2467" s="137">
        <v>43752</v>
      </c>
      <c r="E2467" s="138">
        <v>1</v>
      </c>
      <c r="F2467" s="138">
        <v>0</v>
      </c>
      <c r="G2467" s="138">
        <v>0</v>
      </c>
      <c r="H2467" s="138">
        <v>1</v>
      </c>
      <c r="I2467" s="138">
        <v>0</v>
      </c>
      <c r="J2467" s="138">
        <v>0</v>
      </c>
      <c r="K2467" s="138">
        <v>0</v>
      </c>
      <c r="L2467" s="139"/>
      <c r="M2467" s="138">
        <v>1</v>
      </c>
      <c r="N2467" s="139"/>
      <c r="O2467" s="138">
        <v>0</v>
      </c>
      <c r="P2467" s="138">
        <v>0</v>
      </c>
      <c r="Q2467" s="138">
        <v>0</v>
      </c>
      <c r="R2467" s="139"/>
      <c r="S2467" s="138">
        <v>0</v>
      </c>
      <c r="T2467" s="139"/>
      <c r="U2467" s="138">
        <v>0</v>
      </c>
      <c r="V2467" s="138">
        <v>0</v>
      </c>
      <c r="W2467" s="138">
        <v>0</v>
      </c>
      <c r="X2467" s="138">
        <v>0</v>
      </c>
      <c r="Y2467" s="138">
        <v>0</v>
      </c>
      <c r="Z2467" s="139"/>
      <c r="AA2467" s="138">
        <v>0</v>
      </c>
      <c r="AB2467" s="131">
        <v>0</v>
      </c>
    </row>
    <row r="2468" spans="1:28" ht="15" customHeight="1" x14ac:dyDescent="0.25">
      <c r="A2468" s="129" t="str">
        <f>B2468&amp;"-"&amp;COUNTIF($B$3:B2468,B2468)</f>
        <v>623-10</v>
      </c>
      <c r="B2468" s="130">
        <v>623</v>
      </c>
      <c r="C2468" s="130" t="s">
        <v>104</v>
      </c>
      <c r="D2468" s="137">
        <v>43786</v>
      </c>
      <c r="E2468" s="138">
        <v>2.84</v>
      </c>
      <c r="F2468" s="138">
        <v>0</v>
      </c>
      <c r="G2468" s="138">
        <v>0</v>
      </c>
      <c r="H2468" s="138">
        <v>1.79</v>
      </c>
      <c r="I2468" s="138">
        <v>0</v>
      </c>
      <c r="J2468" s="138">
        <v>0</v>
      </c>
      <c r="K2468" s="138">
        <v>0</v>
      </c>
      <c r="L2468" s="139"/>
      <c r="M2468" s="138">
        <v>2.84</v>
      </c>
      <c r="N2468" s="139"/>
      <c r="O2468" s="138">
        <v>0</v>
      </c>
      <c r="P2468" s="138">
        <v>0</v>
      </c>
      <c r="Q2468" s="138">
        <v>0</v>
      </c>
      <c r="R2468" s="139"/>
      <c r="S2468" s="138">
        <v>0.96</v>
      </c>
      <c r="T2468" s="139"/>
      <c r="U2468" s="138">
        <v>0</v>
      </c>
      <c r="V2468" s="138">
        <v>0</v>
      </c>
      <c r="W2468" s="138">
        <v>0</v>
      </c>
      <c r="X2468" s="138">
        <v>0</v>
      </c>
      <c r="Y2468" s="138">
        <v>0</v>
      </c>
      <c r="Z2468" s="139"/>
      <c r="AA2468" s="138">
        <v>0</v>
      </c>
      <c r="AB2468" s="131">
        <v>0</v>
      </c>
    </row>
    <row r="2469" spans="1:28" ht="15" customHeight="1" x14ac:dyDescent="0.25">
      <c r="A2469" s="129" t="str">
        <f>B2469&amp;"-"&amp;COUNTIF($B$3:B2469,B2469)</f>
        <v>623-11</v>
      </c>
      <c r="B2469" s="130">
        <v>623</v>
      </c>
      <c r="C2469" s="130" t="s">
        <v>104</v>
      </c>
      <c r="D2469" s="137">
        <v>43802</v>
      </c>
      <c r="E2469" s="138">
        <v>3.68</v>
      </c>
      <c r="F2469" s="138">
        <v>0</v>
      </c>
      <c r="G2469" s="138">
        <v>0</v>
      </c>
      <c r="H2469" s="138">
        <v>2.46</v>
      </c>
      <c r="I2469" s="138">
        <v>0</v>
      </c>
      <c r="J2469" s="138">
        <v>0</v>
      </c>
      <c r="K2469" s="138">
        <v>0</v>
      </c>
      <c r="L2469" s="139"/>
      <c r="M2469" s="138">
        <v>3.68</v>
      </c>
      <c r="N2469" s="139"/>
      <c r="O2469" s="138">
        <v>0</v>
      </c>
      <c r="P2469" s="138">
        <v>0</v>
      </c>
      <c r="Q2469" s="138">
        <v>0</v>
      </c>
      <c r="R2469" s="139"/>
      <c r="S2469" s="138">
        <v>2.35</v>
      </c>
      <c r="T2469" s="139"/>
      <c r="U2469" s="138">
        <v>0</v>
      </c>
      <c r="V2469" s="138">
        <v>0</v>
      </c>
      <c r="W2469" s="138">
        <v>0</v>
      </c>
      <c r="X2469" s="138">
        <v>0</v>
      </c>
      <c r="Y2469" s="138">
        <v>0</v>
      </c>
      <c r="Z2469" s="139"/>
      <c r="AA2469" s="138">
        <v>0</v>
      </c>
      <c r="AB2469" s="131">
        <v>0</v>
      </c>
    </row>
    <row r="2470" spans="1:28" ht="15" customHeight="1" x14ac:dyDescent="0.25">
      <c r="A2470" s="129" t="str">
        <f>B2470&amp;"-"&amp;COUNTIF($B$3:B2470,B2470)</f>
        <v>623-12</v>
      </c>
      <c r="B2470" s="130">
        <v>623</v>
      </c>
      <c r="C2470" s="130" t="s">
        <v>104</v>
      </c>
      <c r="D2470" s="137">
        <v>45344</v>
      </c>
      <c r="E2470" s="138">
        <v>0.54</v>
      </c>
      <c r="F2470" s="138">
        <v>0</v>
      </c>
      <c r="G2470" s="138">
        <v>0</v>
      </c>
      <c r="H2470" s="138">
        <v>0.54</v>
      </c>
      <c r="I2470" s="138">
        <v>0</v>
      </c>
      <c r="J2470" s="138">
        <v>0</v>
      </c>
      <c r="K2470" s="138">
        <v>0</v>
      </c>
      <c r="L2470" s="139"/>
      <c r="M2470" s="138">
        <v>0.54</v>
      </c>
      <c r="N2470" s="139"/>
      <c r="O2470" s="138">
        <v>0</v>
      </c>
      <c r="P2470" s="138">
        <v>0</v>
      </c>
      <c r="Q2470" s="138">
        <v>0</v>
      </c>
      <c r="R2470" s="139"/>
      <c r="S2470" s="138">
        <v>0</v>
      </c>
      <c r="T2470" s="139"/>
      <c r="U2470" s="138">
        <v>0</v>
      </c>
      <c r="V2470" s="138">
        <v>0</v>
      </c>
      <c r="W2470" s="138">
        <v>0</v>
      </c>
      <c r="X2470" s="138">
        <v>0</v>
      </c>
      <c r="Y2470" s="138">
        <v>0</v>
      </c>
      <c r="Z2470" s="139"/>
      <c r="AA2470" s="138">
        <v>0</v>
      </c>
      <c r="AB2470" s="131">
        <v>0</v>
      </c>
    </row>
    <row r="2471" spans="1:28" ht="15" customHeight="1" x14ac:dyDescent="0.25">
      <c r="A2471" s="129" t="str">
        <f>B2471&amp;"-"&amp;COUNTIF($B$3:B2471,B2471)</f>
        <v>623-13</v>
      </c>
      <c r="B2471" s="130">
        <v>623</v>
      </c>
      <c r="C2471" s="130" t="s">
        <v>104</v>
      </c>
      <c r="D2471" s="137">
        <v>43836</v>
      </c>
      <c r="E2471" s="138">
        <v>0.32</v>
      </c>
      <c r="F2471" s="138">
        <v>0</v>
      </c>
      <c r="G2471" s="138">
        <v>0</v>
      </c>
      <c r="H2471" s="138">
        <v>0.27</v>
      </c>
      <c r="I2471" s="138">
        <v>0</v>
      </c>
      <c r="J2471" s="138">
        <v>0</v>
      </c>
      <c r="K2471" s="138">
        <v>0</v>
      </c>
      <c r="L2471" s="139"/>
      <c r="M2471" s="138">
        <v>0.32</v>
      </c>
      <c r="N2471" s="139"/>
      <c r="O2471" s="138">
        <v>0</v>
      </c>
      <c r="P2471" s="138">
        <v>0</v>
      </c>
      <c r="Q2471" s="138">
        <v>0</v>
      </c>
      <c r="R2471" s="139"/>
      <c r="S2471" s="138">
        <v>0</v>
      </c>
      <c r="T2471" s="139"/>
      <c r="U2471" s="138">
        <v>0</v>
      </c>
      <c r="V2471" s="138">
        <v>0</v>
      </c>
      <c r="W2471" s="138">
        <v>0</v>
      </c>
      <c r="X2471" s="138">
        <v>0</v>
      </c>
      <c r="Y2471" s="138">
        <v>0</v>
      </c>
      <c r="Z2471" s="139"/>
      <c r="AA2471" s="138">
        <v>0</v>
      </c>
      <c r="AB2471" s="131">
        <v>0</v>
      </c>
    </row>
    <row r="2472" spans="1:28" ht="15" customHeight="1" x14ac:dyDescent="0.25">
      <c r="A2472" s="129" t="str">
        <f>B2472&amp;"-"&amp;COUNTIF($B$3:B2472,B2472)</f>
        <v>623-14</v>
      </c>
      <c r="B2472" s="130">
        <v>623</v>
      </c>
      <c r="C2472" s="130" t="s">
        <v>104</v>
      </c>
      <c r="D2472" s="137">
        <v>43844</v>
      </c>
      <c r="E2472" s="138">
        <v>0.26</v>
      </c>
      <c r="F2472" s="138">
        <v>0</v>
      </c>
      <c r="G2472" s="138">
        <v>0</v>
      </c>
      <c r="H2472" s="138">
        <v>0.26</v>
      </c>
      <c r="I2472" s="138">
        <v>0</v>
      </c>
      <c r="J2472" s="138">
        <v>0</v>
      </c>
      <c r="K2472" s="138">
        <v>0</v>
      </c>
      <c r="L2472" s="139"/>
      <c r="M2472" s="138">
        <v>0.26</v>
      </c>
      <c r="N2472" s="139"/>
      <c r="O2472" s="138">
        <v>0</v>
      </c>
      <c r="P2472" s="138">
        <v>0</v>
      </c>
      <c r="Q2472" s="138">
        <v>0</v>
      </c>
      <c r="R2472" s="139"/>
      <c r="S2472" s="138">
        <v>0</v>
      </c>
      <c r="T2472" s="139"/>
      <c r="U2472" s="138">
        <v>0</v>
      </c>
      <c r="V2472" s="138">
        <v>0</v>
      </c>
      <c r="W2472" s="138">
        <v>0</v>
      </c>
      <c r="X2472" s="138">
        <v>0</v>
      </c>
      <c r="Y2472" s="138">
        <v>0</v>
      </c>
      <c r="Z2472" s="139"/>
      <c r="AA2472" s="138">
        <v>0</v>
      </c>
      <c r="AB2472" s="131">
        <v>0</v>
      </c>
    </row>
    <row r="2473" spans="1:28" ht="15" customHeight="1" x14ac:dyDescent="0.25">
      <c r="A2473" s="129" t="str">
        <f>B2473&amp;"-"&amp;COUNTIF($B$3:B2473,B2473)</f>
        <v>623-15</v>
      </c>
      <c r="B2473" s="130">
        <v>623</v>
      </c>
      <c r="C2473" s="130" t="s">
        <v>104</v>
      </c>
      <c r="D2473" s="137">
        <v>47068</v>
      </c>
      <c r="E2473" s="138">
        <v>0.91</v>
      </c>
      <c r="F2473" s="138">
        <v>0</v>
      </c>
      <c r="G2473" s="138">
        <v>0.79</v>
      </c>
      <c r="H2473" s="138">
        <v>0</v>
      </c>
      <c r="I2473" s="138">
        <v>0</v>
      </c>
      <c r="J2473" s="138">
        <v>0</v>
      </c>
      <c r="K2473" s="138">
        <v>0</v>
      </c>
      <c r="L2473" s="139"/>
      <c r="M2473" s="138">
        <v>0.91</v>
      </c>
      <c r="N2473" s="139"/>
      <c r="O2473" s="138">
        <v>0</v>
      </c>
      <c r="P2473" s="138">
        <v>0</v>
      </c>
      <c r="Q2473" s="138">
        <v>0</v>
      </c>
      <c r="R2473" s="139"/>
      <c r="S2473" s="138">
        <v>0.91</v>
      </c>
      <c r="T2473" s="139"/>
      <c r="U2473" s="138">
        <v>0</v>
      </c>
      <c r="V2473" s="138">
        <v>0</v>
      </c>
      <c r="W2473" s="138">
        <v>0</v>
      </c>
      <c r="X2473" s="138">
        <v>0</v>
      </c>
      <c r="Y2473" s="138">
        <v>0</v>
      </c>
      <c r="Z2473" s="139"/>
      <c r="AA2473" s="138">
        <v>0</v>
      </c>
      <c r="AB2473" s="131">
        <v>0</v>
      </c>
    </row>
    <row r="2474" spans="1:28" ht="15" customHeight="1" x14ac:dyDescent="0.25">
      <c r="A2474" s="129" t="str">
        <f>B2474&amp;"-"&amp;COUNTIF($B$3:B2474,B2474)</f>
        <v>623-16</v>
      </c>
      <c r="B2474" s="130">
        <v>623</v>
      </c>
      <c r="C2474" s="130" t="s">
        <v>104</v>
      </c>
      <c r="D2474" s="137">
        <v>44040</v>
      </c>
      <c r="E2474" s="138">
        <v>1</v>
      </c>
      <c r="F2474" s="138">
        <v>0</v>
      </c>
      <c r="G2474" s="138">
        <v>0</v>
      </c>
      <c r="H2474" s="138">
        <v>0.92</v>
      </c>
      <c r="I2474" s="138">
        <v>0</v>
      </c>
      <c r="J2474" s="138">
        <v>0</v>
      </c>
      <c r="K2474" s="138">
        <v>0</v>
      </c>
      <c r="L2474" s="139"/>
      <c r="M2474" s="138">
        <v>1</v>
      </c>
      <c r="N2474" s="139"/>
      <c r="O2474" s="138">
        <v>0</v>
      </c>
      <c r="P2474" s="138">
        <v>0</v>
      </c>
      <c r="Q2474" s="138">
        <v>0</v>
      </c>
      <c r="R2474" s="139"/>
      <c r="S2474" s="138">
        <v>1</v>
      </c>
      <c r="T2474" s="139"/>
      <c r="U2474" s="138">
        <v>0</v>
      </c>
      <c r="V2474" s="138">
        <v>0</v>
      </c>
      <c r="W2474" s="138">
        <v>0</v>
      </c>
      <c r="X2474" s="138">
        <v>0</v>
      </c>
      <c r="Y2474" s="138">
        <v>0</v>
      </c>
      <c r="Z2474" s="139"/>
      <c r="AA2474" s="138">
        <v>0</v>
      </c>
      <c r="AB2474" s="131">
        <v>0</v>
      </c>
    </row>
    <row r="2475" spans="1:28" ht="15" customHeight="1" x14ac:dyDescent="0.25">
      <c r="A2475" s="129" t="str">
        <f>B2475&amp;"-"&amp;COUNTIF($B$3:B2475,B2475)</f>
        <v>623-17</v>
      </c>
      <c r="B2475" s="130">
        <v>623</v>
      </c>
      <c r="C2475" s="130" t="s">
        <v>104</v>
      </c>
      <c r="D2475" s="137">
        <v>44099</v>
      </c>
      <c r="E2475" s="138">
        <v>1</v>
      </c>
      <c r="F2475" s="138">
        <v>0</v>
      </c>
      <c r="G2475" s="138">
        <v>0</v>
      </c>
      <c r="H2475" s="138">
        <v>1</v>
      </c>
      <c r="I2475" s="138">
        <v>0</v>
      </c>
      <c r="J2475" s="138">
        <v>0</v>
      </c>
      <c r="K2475" s="138">
        <v>0</v>
      </c>
      <c r="L2475" s="139"/>
      <c r="M2475" s="138">
        <v>1</v>
      </c>
      <c r="N2475" s="139"/>
      <c r="O2475" s="138">
        <v>0</v>
      </c>
      <c r="P2475" s="138">
        <v>0</v>
      </c>
      <c r="Q2475" s="138">
        <v>0</v>
      </c>
      <c r="R2475" s="139"/>
      <c r="S2475" s="138">
        <v>1</v>
      </c>
      <c r="T2475" s="139"/>
      <c r="U2475" s="138">
        <v>0</v>
      </c>
      <c r="V2475" s="138">
        <v>0</v>
      </c>
      <c r="W2475" s="138">
        <v>0</v>
      </c>
      <c r="X2475" s="138">
        <v>0</v>
      </c>
      <c r="Y2475" s="138">
        <v>0</v>
      </c>
      <c r="Z2475" s="139"/>
      <c r="AA2475" s="138">
        <v>0</v>
      </c>
      <c r="AB2475" s="131">
        <v>0</v>
      </c>
    </row>
    <row r="2476" spans="1:28" ht="15" customHeight="1" x14ac:dyDescent="0.25">
      <c r="A2476" s="129" t="str">
        <f>B2476&amp;"-"&amp;COUNTIF($B$3:B2476,B2476)</f>
        <v>623-18</v>
      </c>
      <c r="B2476" s="130">
        <v>623</v>
      </c>
      <c r="C2476" s="130" t="s">
        <v>104</v>
      </c>
      <c r="D2476" s="137">
        <v>45427</v>
      </c>
      <c r="E2476" s="138">
        <v>5</v>
      </c>
      <c r="F2476" s="138">
        <v>0</v>
      </c>
      <c r="G2476" s="138">
        <v>2</v>
      </c>
      <c r="H2476" s="138">
        <v>0</v>
      </c>
      <c r="I2476" s="138">
        <v>0</v>
      </c>
      <c r="J2476" s="138">
        <v>0</v>
      </c>
      <c r="K2476" s="138">
        <v>1.79</v>
      </c>
      <c r="L2476" s="139"/>
      <c r="M2476" s="138">
        <v>5</v>
      </c>
      <c r="N2476" s="139"/>
      <c r="O2476" s="138">
        <v>0</v>
      </c>
      <c r="P2476" s="138">
        <v>0</v>
      </c>
      <c r="Q2476" s="138">
        <v>0</v>
      </c>
      <c r="R2476" s="139"/>
      <c r="S2476" s="138">
        <v>1</v>
      </c>
      <c r="T2476" s="139"/>
      <c r="U2476" s="138">
        <v>0</v>
      </c>
      <c r="V2476" s="138">
        <v>0</v>
      </c>
      <c r="W2476" s="138">
        <v>0</v>
      </c>
      <c r="X2476" s="138">
        <v>0</v>
      </c>
      <c r="Y2476" s="138">
        <v>0</v>
      </c>
      <c r="Z2476" s="139"/>
      <c r="AA2476" s="138">
        <v>0</v>
      </c>
      <c r="AB2476" s="131">
        <v>0</v>
      </c>
    </row>
    <row r="2477" spans="1:28" ht="15" customHeight="1" x14ac:dyDescent="0.25">
      <c r="A2477" s="129" t="str">
        <f>B2477&amp;"-"&amp;COUNTIF($B$3:B2477,B2477)</f>
        <v>623-19</v>
      </c>
      <c r="B2477" s="130">
        <v>623</v>
      </c>
      <c r="C2477" s="130" t="s">
        <v>104</v>
      </c>
      <c r="D2477" s="137">
        <v>50179</v>
      </c>
      <c r="E2477" s="138">
        <v>0.03</v>
      </c>
      <c r="F2477" s="138">
        <v>0</v>
      </c>
      <c r="G2477" s="138">
        <v>0</v>
      </c>
      <c r="H2477" s="138">
        <v>0.03</v>
      </c>
      <c r="I2477" s="138">
        <v>0</v>
      </c>
      <c r="J2477" s="138">
        <v>0</v>
      </c>
      <c r="K2477" s="138">
        <v>0</v>
      </c>
      <c r="L2477" s="139"/>
      <c r="M2477" s="138">
        <v>0.03</v>
      </c>
      <c r="N2477" s="139"/>
      <c r="O2477" s="138">
        <v>0</v>
      </c>
      <c r="P2477" s="138">
        <v>0</v>
      </c>
      <c r="Q2477" s="138">
        <v>0</v>
      </c>
      <c r="R2477" s="139"/>
      <c r="S2477" s="138">
        <v>0</v>
      </c>
      <c r="T2477" s="139"/>
      <c r="U2477" s="138">
        <v>0</v>
      </c>
      <c r="V2477" s="138">
        <v>0</v>
      </c>
      <c r="W2477" s="138">
        <v>0</v>
      </c>
      <c r="X2477" s="138">
        <v>0</v>
      </c>
      <c r="Y2477" s="138">
        <v>0</v>
      </c>
      <c r="Z2477" s="139"/>
      <c r="AA2477" s="138">
        <v>0</v>
      </c>
      <c r="AB2477" s="131">
        <v>0</v>
      </c>
    </row>
    <row r="2478" spans="1:28" ht="15" customHeight="1" x14ac:dyDescent="0.25">
      <c r="A2478" s="129" t="str">
        <f>B2478&amp;"-"&amp;COUNTIF($B$3:B2478,B2478)</f>
        <v>623-20</v>
      </c>
      <c r="B2478" s="130">
        <v>623</v>
      </c>
      <c r="C2478" s="130" t="s">
        <v>104</v>
      </c>
      <c r="D2478" s="137">
        <v>44214</v>
      </c>
      <c r="E2478" s="138">
        <v>0.43</v>
      </c>
      <c r="F2478" s="138">
        <v>0</v>
      </c>
      <c r="G2478" s="138">
        <v>0</v>
      </c>
      <c r="H2478" s="138">
        <v>0</v>
      </c>
      <c r="I2478" s="138">
        <v>0</v>
      </c>
      <c r="J2478" s="138">
        <v>0</v>
      </c>
      <c r="K2478" s="138">
        <v>0</v>
      </c>
      <c r="L2478" s="139"/>
      <c r="M2478" s="138">
        <v>0.43</v>
      </c>
      <c r="N2478" s="139"/>
      <c r="O2478" s="138">
        <v>0</v>
      </c>
      <c r="P2478" s="138">
        <v>0</v>
      </c>
      <c r="Q2478" s="138">
        <v>0</v>
      </c>
      <c r="R2478" s="139"/>
      <c r="S2478" s="138">
        <v>0</v>
      </c>
      <c r="T2478" s="139"/>
      <c r="U2478" s="138">
        <v>0</v>
      </c>
      <c r="V2478" s="138">
        <v>0</v>
      </c>
      <c r="W2478" s="138">
        <v>0</v>
      </c>
      <c r="X2478" s="138">
        <v>0</v>
      </c>
      <c r="Y2478" s="138">
        <v>0</v>
      </c>
      <c r="Z2478" s="139"/>
      <c r="AA2478" s="138">
        <v>0</v>
      </c>
      <c r="AB2478" s="131">
        <v>0</v>
      </c>
    </row>
    <row r="2479" spans="1:28" ht="15" customHeight="1" x14ac:dyDescent="0.25">
      <c r="A2479" s="129" t="str">
        <f>B2479&amp;"-"&amp;COUNTIF($B$3:B2479,B2479)</f>
        <v>623-21</v>
      </c>
      <c r="B2479" s="130">
        <v>623</v>
      </c>
      <c r="C2479" s="130" t="s">
        <v>104</v>
      </c>
      <c r="D2479" s="137">
        <v>50443</v>
      </c>
      <c r="E2479" s="138">
        <v>0.63</v>
      </c>
      <c r="F2479" s="138">
        <v>0</v>
      </c>
      <c r="G2479" s="138">
        <v>0</v>
      </c>
      <c r="H2479" s="138">
        <v>0</v>
      </c>
      <c r="I2479" s="138">
        <v>0</v>
      </c>
      <c r="J2479" s="138">
        <v>0</v>
      </c>
      <c r="K2479" s="138">
        <v>0</v>
      </c>
      <c r="L2479" s="139"/>
      <c r="M2479" s="138">
        <v>0.63</v>
      </c>
      <c r="N2479" s="139"/>
      <c r="O2479" s="138">
        <v>0</v>
      </c>
      <c r="P2479" s="138">
        <v>0</v>
      </c>
      <c r="Q2479" s="138">
        <v>0</v>
      </c>
      <c r="R2479" s="139"/>
      <c r="S2479" s="138">
        <v>0.63</v>
      </c>
      <c r="T2479" s="139"/>
      <c r="U2479" s="138">
        <v>0</v>
      </c>
      <c r="V2479" s="138">
        <v>0</v>
      </c>
      <c r="W2479" s="138">
        <v>0</v>
      </c>
      <c r="X2479" s="138">
        <v>0</v>
      </c>
      <c r="Y2479" s="138">
        <v>0</v>
      </c>
      <c r="Z2479" s="139"/>
      <c r="AA2479" s="138">
        <v>0</v>
      </c>
      <c r="AB2479" s="131">
        <v>0</v>
      </c>
    </row>
    <row r="2480" spans="1:28" ht="15" customHeight="1" x14ac:dyDescent="0.25">
      <c r="A2480" s="129" t="str">
        <f>B2480&amp;"-"&amp;COUNTIF($B$3:B2480,B2480)</f>
        <v>623-22</v>
      </c>
      <c r="B2480" s="130">
        <v>623</v>
      </c>
      <c r="C2480" s="130" t="s">
        <v>104</v>
      </c>
      <c r="D2480" s="137">
        <v>47886</v>
      </c>
      <c r="E2480" s="138">
        <v>1</v>
      </c>
      <c r="F2480" s="138">
        <v>0</v>
      </c>
      <c r="G2480" s="138">
        <v>0</v>
      </c>
      <c r="H2480" s="138">
        <v>0.96</v>
      </c>
      <c r="I2480" s="138">
        <v>0</v>
      </c>
      <c r="J2480" s="138">
        <v>0</v>
      </c>
      <c r="K2480" s="138">
        <v>0</v>
      </c>
      <c r="L2480" s="139"/>
      <c r="M2480" s="138">
        <v>1</v>
      </c>
      <c r="N2480" s="139"/>
      <c r="O2480" s="138">
        <v>0</v>
      </c>
      <c r="P2480" s="138">
        <v>0</v>
      </c>
      <c r="Q2480" s="138">
        <v>0</v>
      </c>
      <c r="R2480" s="139"/>
      <c r="S2480" s="138">
        <v>1</v>
      </c>
      <c r="T2480" s="139"/>
      <c r="U2480" s="138">
        <v>0</v>
      </c>
      <c r="V2480" s="138">
        <v>0</v>
      </c>
      <c r="W2480" s="138">
        <v>0</v>
      </c>
      <c r="X2480" s="138">
        <v>0</v>
      </c>
      <c r="Y2480" s="138">
        <v>0</v>
      </c>
      <c r="Z2480" s="139"/>
      <c r="AA2480" s="138">
        <v>0</v>
      </c>
      <c r="AB2480" s="131">
        <v>0</v>
      </c>
    </row>
    <row r="2481" spans="1:28" ht="15" customHeight="1" x14ac:dyDescent="0.25">
      <c r="A2481" s="129" t="str">
        <f>B2481&amp;"-"&amp;COUNTIF($B$3:B2481,B2481)</f>
        <v>623-23</v>
      </c>
      <c r="B2481" s="130">
        <v>623</v>
      </c>
      <c r="C2481" s="130" t="s">
        <v>104</v>
      </c>
      <c r="D2481" s="137">
        <v>44420</v>
      </c>
      <c r="E2481" s="138">
        <v>1</v>
      </c>
      <c r="F2481" s="138">
        <v>0</v>
      </c>
      <c r="G2481" s="138">
        <v>0</v>
      </c>
      <c r="H2481" s="138">
        <v>0.98</v>
      </c>
      <c r="I2481" s="138">
        <v>0</v>
      </c>
      <c r="J2481" s="138">
        <v>0</v>
      </c>
      <c r="K2481" s="138">
        <v>0</v>
      </c>
      <c r="L2481" s="139"/>
      <c r="M2481" s="138">
        <v>1</v>
      </c>
      <c r="N2481" s="139"/>
      <c r="O2481" s="138">
        <v>0</v>
      </c>
      <c r="P2481" s="138">
        <v>0</v>
      </c>
      <c r="Q2481" s="138">
        <v>0</v>
      </c>
      <c r="R2481" s="139"/>
      <c r="S2481" s="138">
        <v>0</v>
      </c>
      <c r="T2481" s="139"/>
      <c r="U2481" s="138">
        <v>0</v>
      </c>
      <c r="V2481" s="138">
        <v>0</v>
      </c>
      <c r="W2481" s="138">
        <v>0</v>
      </c>
      <c r="X2481" s="138">
        <v>0</v>
      </c>
      <c r="Y2481" s="138">
        <v>0</v>
      </c>
      <c r="Z2481" s="139"/>
      <c r="AA2481" s="138">
        <v>0</v>
      </c>
      <c r="AB2481" s="131">
        <v>0</v>
      </c>
    </row>
    <row r="2482" spans="1:28" ht="15" customHeight="1" x14ac:dyDescent="0.25">
      <c r="A2482" s="129" t="str">
        <f>B2482&amp;"-"&amp;COUNTIF($B$3:B2482,B2482)</f>
        <v>623-24</v>
      </c>
      <c r="B2482" s="130">
        <v>623</v>
      </c>
      <c r="C2482" s="130" t="s">
        <v>104</v>
      </c>
      <c r="D2482" s="137">
        <v>44495</v>
      </c>
      <c r="E2482" s="138">
        <v>1</v>
      </c>
      <c r="F2482" s="138">
        <v>0</v>
      </c>
      <c r="G2482" s="138">
        <v>0.6</v>
      </c>
      <c r="H2482" s="138">
        <v>0</v>
      </c>
      <c r="I2482" s="138">
        <v>0</v>
      </c>
      <c r="J2482" s="138">
        <v>0</v>
      </c>
      <c r="K2482" s="138">
        <v>0</v>
      </c>
      <c r="L2482" s="139"/>
      <c r="M2482" s="138">
        <v>1</v>
      </c>
      <c r="N2482" s="139"/>
      <c r="O2482" s="138">
        <v>0</v>
      </c>
      <c r="P2482" s="138">
        <v>0</v>
      </c>
      <c r="Q2482" s="138">
        <v>0</v>
      </c>
      <c r="R2482" s="139"/>
      <c r="S2482" s="138">
        <v>1</v>
      </c>
      <c r="T2482" s="139"/>
      <c r="U2482" s="138">
        <v>0</v>
      </c>
      <c r="V2482" s="138">
        <v>0</v>
      </c>
      <c r="W2482" s="138">
        <v>0</v>
      </c>
      <c r="X2482" s="138">
        <v>0</v>
      </c>
      <c r="Y2482" s="138">
        <v>0</v>
      </c>
      <c r="Z2482" s="139"/>
      <c r="AA2482" s="138">
        <v>0</v>
      </c>
      <c r="AB2482" s="131">
        <v>0</v>
      </c>
    </row>
    <row r="2483" spans="1:28" ht="15" customHeight="1" x14ac:dyDescent="0.25">
      <c r="A2483" s="129" t="str">
        <f>B2483&amp;"-"&amp;COUNTIF($B$3:B2483,B2483)</f>
        <v>623-25</v>
      </c>
      <c r="B2483" s="130">
        <v>623</v>
      </c>
      <c r="C2483" s="130" t="s">
        <v>104</v>
      </c>
      <c r="D2483" s="137">
        <v>48025</v>
      </c>
      <c r="E2483" s="138">
        <v>1</v>
      </c>
      <c r="F2483" s="138">
        <v>0</v>
      </c>
      <c r="G2483" s="138">
        <v>0</v>
      </c>
      <c r="H2483" s="138">
        <v>0</v>
      </c>
      <c r="I2483" s="138">
        <v>0</v>
      </c>
      <c r="J2483" s="138">
        <v>0</v>
      </c>
      <c r="K2483" s="138">
        <v>0</v>
      </c>
      <c r="L2483" s="139"/>
      <c r="M2483" s="138">
        <v>1</v>
      </c>
      <c r="N2483" s="139"/>
      <c r="O2483" s="138">
        <v>0</v>
      </c>
      <c r="P2483" s="138">
        <v>0</v>
      </c>
      <c r="Q2483" s="138">
        <v>0</v>
      </c>
      <c r="R2483" s="139"/>
      <c r="S2483" s="138">
        <v>0</v>
      </c>
      <c r="T2483" s="139"/>
      <c r="U2483" s="138">
        <v>0</v>
      </c>
      <c r="V2483" s="138">
        <v>0</v>
      </c>
      <c r="W2483" s="138">
        <v>0</v>
      </c>
      <c r="X2483" s="138">
        <v>0</v>
      </c>
      <c r="Y2483" s="138">
        <v>0</v>
      </c>
      <c r="Z2483" s="139"/>
      <c r="AA2483" s="138">
        <v>0</v>
      </c>
      <c r="AB2483" s="131">
        <v>0</v>
      </c>
    </row>
    <row r="2484" spans="1:28" ht="15" customHeight="1" x14ac:dyDescent="0.25">
      <c r="A2484" s="129" t="str">
        <f>B2484&amp;"-"&amp;COUNTIF($B$3:B2484,B2484)</f>
        <v>623-26</v>
      </c>
      <c r="B2484" s="130">
        <v>623</v>
      </c>
      <c r="C2484" s="130" t="s">
        <v>104</v>
      </c>
      <c r="D2484" s="137">
        <v>46573</v>
      </c>
      <c r="E2484" s="138">
        <v>0.51</v>
      </c>
      <c r="F2484" s="138">
        <v>0</v>
      </c>
      <c r="G2484" s="138">
        <v>0</v>
      </c>
      <c r="H2484" s="138">
        <v>0</v>
      </c>
      <c r="I2484" s="138">
        <v>0</v>
      </c>
      <c r="J2484" s="138">
        <v>0</v>
      </c>
      <c r="K2484" s="138">
        <v>0.47</v>
      </c>
      <c r="L2484" s="139"/>
      <c r="M2484" s="138">
        <v>0.51</v>
      </c>
      <c r="N2484" s="139"/>
      <c r="O2484" s="138">
        <v>0</v>
      </c>
      <c r="P2484" s="138">
        <v>0</v>
      </c>
      <c r="Q2484" s="138">
        <v>0</v>
      </c>
      <c r="R2484" s="139"/>
      <c r="S2484" s="138">
        <v>0</v>
      </c>
      <c r="T2484" s="139"/>
      <c r="U2484" s="138">
        <v>0</v>
      </c>
      <c r="V2484" s="138">
        <v>0</v>
      </c>
      <c r="W2484" s="138">
        <v>0</v>
      </c>
      <c r="X2484" s="138">
        <v>0</v>
      </c>
      <c r="Y2484" s="138">
        <v>0</v>
      </c>
      <c r="Z2484" s="139"/>
      <c r="AA2484" s="138">
        <v>0</v>
      </c>
      <c r="AB2484" s="131">
        <v>0</v>
      </c>
    </row>
    <row r="2485" spans="1:28" ht="15" customHeight="1" x14ac:dyDescent="0.25">
      <c r="A2485" s="129" t="str">
        <f>B2485&amp;"-"&amp;COUNTIF($B$3:B2485,B2485)</f>
        <v>623-27</v>
      </c>
      <c r="B2485" s="130">
        <v>623</v>
      </c>
      <c r="C2485" s="130" t="s">
        <v>104</v>
      </c>
      <c r="D2485" s="137">
        <v>50724</v>
      </c>
      <c r="E2485" s="138">
        <v>0.87</v>
      </c>
      <c r="F2485" s="138">
        <v>0</v>
      </c>
      <c r="G2485" s="138">
        <v>0</v>
      </c>
      <c r="H2485" s="138">
        <v>0.84</v>
      </c>
      <c r="I2485" s="138">
        <v>0</v>
      </c>
      <c r="J2485" s="138">
        <v>0</v>
      </c>
      <c r="K2485" s="138">
        <v>0</v>
      </c>
      <c r="L2485" s="139"/>
      <c r="M2485" s="138">
        <v>0.87</v>
      </c>
      <c r="N2485" s="139"/>
      <c r="O2485" s="138">
        <v>0</v>
      </c>
      <c r="P2485" s="138">
        <v>0</v>
      </c>
      <c r="Q2485" s="138">
        <v>0</v>
      </c>
      <c r="R2485" s="139"/>
      <c r="S2485" s="138">
        <v>0</v>
      </c>
      <c r="T2485" s="139"/>
      <c r="U2485" s="138">
        <v>0</v>
      </c>
      <c r="V2485" s="138">
        <v>0</v>
      </c>
      <c r="W2485" s="138">
        <v>0</v>
      </c>
      <c r="X2485" s="138">
        <v>0</v>
      </c>
      <c r="Y2485" s="138">
        <v>0</v>
      </c>
      <c r="Z2485" s="139"/>
      <c r="AA2485" s="138">
        <v>0</v>
      </c>
      <c r="AB2485" s="131">
        <v>0</v>
      </c>
    </row>
    <row r="2486" spans="1:28" ht="15" customHeight="1" x14ac:dyDescent="0.25">
      <c r="A2486" s="129" t="str">
        <f>B2486&amp;"-"&amp;COUNTIF($B$3:B2486,B2486)</f>
        <v>623-28</v>
      </c>
      <c r="B2486" s="130">
        <v>623</v>
      </c>
      <c r="C2486" s="130" t="s">
        <v>104</v>
      </c>
      <c r="D2486" s="137">
        <v>44685</v>
      </c>
      <c r="E2486" s="138">
        <v>2</v>
      </c>
      <c r="F2486" s="138">
        <v>0</v>
      </c>
      <c r="G2486" s="138">
        <v>0</v>
      </c>
      <c r="H2486" s="138">
        <v>2</v>
      </c>
      <c r="I2486" s="138">
        <v>0</v>
      </c>
      <c r="J2486" s="138">
        <v>0</v>
      </c>
      <c r="K2486" s="138">
        <v>0</v>
      </c>
      <c r="L2486" s="139"/>
      <c r="M2486" s="138">
        <v>2</v>
      </c>
      <c r="N2486" s="139"/>
      <c r="O2486" s="138">
        <v>0</v>
      </c>
      <c r="P2486" s="138">
        <v>0</v>
      </c>
      <c r="Q2486" s="138">
        <v>0</v>
      </c>
      <c r="R2486" s="139"/>
      <c r="S2486" s="138">
        <v>1</v>
      </c>
      <c r="T2486" s="139"/>
      <c r="U2486" s="138">
        <v>0</v>
      </c>
      <c r="V2486" s="138">
        <v>0</v>
      </c>
      <c r="W2486" s="138">
        <v>0</v>
      </c>
      <c r="X2486" s="138">
        <v>0</v>
      </c>
      <c r="Y2486" s="138">
        <v>0</v>
      </c>
      <c r="Z2486" s="139"/>
      <c r="AA2486" s="138">
        <v>0</v>
      </c>
      <c r="AB2486" s="131">
        <v>0</v>
      </c>
    </row>
    <row r="2487" spans="1:28" ht="15" customHeight="1" x14ac:dyDescent="0.25">
      <c r="A2487" s="129" t="str">
        <f>B2487&amp;"-"&amp;COUNTIF($B$3:B2487,B2487)</f>
        <v>623-29</v>
      </c>
      <c r="B2487" s="130">
        <v>623</v>
      </c>
      <c r="C2487" s="130" t="s">
        <v>104</v>
      </c>
      <c r="D2487" s="137">
        <v>48363</v>
      </c>
      <c r="E2487" s="138">
        <v>0.16</v>
      </c>
      <c r="F2487" s="138">
        <v>0</v>
      </c>
      <c r="G2487" s="138">
        <v>0</v>
      </c>
      <c r="H2487" s="138">
        <v>0</v>
      </c>
      <c r="I2487" s="138">
        <v>0</v>
      </c>
      <c r="J2487" s="138">
        <v>0</v>
      </c>
      <c r="K2487" s="138">
        <v>0.16</v>
      </c>
      <c r="L2487" s="139"/>
      <c r="M2487" s="138">
        <v>0.16</v>
      </c>
      <c r="N2487" s="139"/>
      <c r="O2487" s="138">
        <v>0</v>
      </c>
      <c r="P2487" s="138">
        <v>0</v>
      </c>
      <c r="Q2487" s="138">
        <v>0</v>
      </c>
      <c r="R2487" s="139"/>
      <c r="S2487" s="138">
        <v>0</v>
      </c>
      <c r="T2487" s="139"/>
      <c r="U2487" s="138">
        <v>0</v>
      </c>
      <c r="V2487" s="138">
        <v>0</v>
      </c>
      <c r="W2487" s="138">
        <v>0</v>
      </c>
      <c r="X2487" s="138">
        <v>0</v>
      </c>
      <c r="Y2487" s="138">
        <v>0</v>
      </c>
      <c r="Z2487" s="139"/>
      <c r="AA2487" s="138">
        <v>0</v>
      </c>
      <c r="AB2487" s="131">
        <v>0</v>
      </c>
    </row>
    <row r="2488" spans="1:28" ht="15" customHeight="1" x14ac:dyDescent="0.25">
      <c r="A2488" s="129" t="str">
        <f>B2488&amp;"-"&amp;COUNTIF($B$3:B2488,B2488)</f>
        <v>623-30</v>
      </c>
      <c r="B2488" s="130">
        <v>623</v>
      </c>
      <c r="C2488" s="130" t="s">
        <v>104</v>
      </c>
      <c r="D2488" s="137">
        <v>44800</v>
      </c>
      <c r="E2488" s="138">
        <v>1</v>
      </c>
      <c r="F2488" s="138">
        <v>0</v>
      </c>
      <c r="G2488" s="138">
        <v>0</v>
      </c>
      <c r="H2488" s="138">
        <v>0.92</v>
      </c>
      <c r="I2488" s="138">
        <v>0</v>
      </c>
      <c r="J2488" s="138">
        <v>0</v>
      </c>
      <c r="K2488" s="138">
        <v>0</v>
      </c>
      <c r="L2488" s="139"/>
      <c r="M2488" s="138">
        <v>1</v>
      </c>
      <c r="N2488" s="139"/>
      <c r="O2488" s="138">
        <v>0</v>
      </c>
      <c r="P2488" s="138">
        <v>0</v>
      </c>
      <c r="Q2488" s="138">
        <v>0</v>
      </c>
      <c r="R2488" s="139"/>
      <c r="S2488" s="138">
        <v>0</v>
      </c>
      <c r="T2488" s="139"/>
      <c r="U2488" s="138">
        <v>0</v>
      </c>
      <c r="V2488" s="138">
        <v>0</v>
      </c>
      <c r="W2488" s="138">
        <v>0</v>
      </c>
      <c r="X2488" s="138">
        <v>0</v>
      </c>
      <c r="Y2488" s="138">
        <v>0</v>
      </c>
      <c r="Z2488" s="139"/>
      <c r="AA2488" s="138">
        <v>0</v>
      </c>
      <c r="AB2488" s="131">
        <v>0</v>
      </c>
    </row>
    <row r="2489" spans="1:28" ht="15" customHeight="1" x14ac:dyDescent="0.25">
      <c r="A2489" s="129" t="str">
        <f>B2489&amp;"-"&amp;COUNTIF($B$3:B2489,B2489)</f>
        <v>623-31</v>
      </c>
      <c r="B2489" s="130">
        <v>623</v>
      </c>
      <c r="C2489" s="130" t="s">
        <v>104</v>
      </c>
      <c r="D2489" s="137">
        <v>46441</v>
      </c>
      <c r="E2489" s="138">
        <v>1.91</v>
      </c>
      <c r="F2489" s="138">
        <v>0</v>
      </c>
      <c r="G2489" s="138">
        <v>0.79</v>
      </c>
      <c r="H2489" s="138">
        <v>0</v>
      </c>
      <c r="I2489" s="138">
        <v>0</v>
      </c>
      <c r="J2489" s="138">
        <v>0</v>
      </c>
      <c r="K2489" s="138">
        <v>0</v>
      </c>
      <c r="L2489" s="139"/>
      <c r="M2489" s="138">
        <v>1.91</v>
      </c>
      <c r="N2489" s="139"/>
      <c r="O2489" s="138">
        <v>0</v>
      </c>
      <c r="P2489" s="138">
        <v>0</v>
      </c>
      <c r="Q2489" s="138">
        <v>0</v>
      </c>
      <c r="R2489" s="139"/>
      <c r="S2489" s="138">
        <v>0</v>
      </c>
      <c r="T2489" s="139"/>
      <c r="U2489" s="138">
        <v>0</v>
      </c>
      <c r="V2489" s="138">
        <v>0</v>
      </c>
      <c r="W2489" s="138">
        <v>0</v>
      </c>
      <c r="X2489" s="138">
        <v>0</v>
      </c>
      <c r="Y2489" s="138">
        <v>0</v>
      </c>
      <c r="Z2489" s="139"/>
      <c r="AA2489" s="138">
        <v>0</v>
      </c>
      <c r="AB2489" s="131">
        <v>0</v>
      </c>
    </row>
    <row r="2490" spans="1:28" ht="15" customHeight="1" x14ac:dyDescent="0.25">
      <c r="A2490" s="129" t="str">
        <f>B2490&amp;"-"&amp;COUNTIF($B$3:B2490,B2490)</f>
        <v>623-32</v>
      </c>
      <c r="B2490" s="130">
        <v>623</v>
      </c>
      <c r="C2490" s="130" t="s">
        <v>104</v>
      </c>
      <c r="D2490" s="137">
        <v>49239</v>
      </c>
      <c r="E2490" s="138">
        <v>0.79</v>
      </c>
      <c r="F2490" s="138">
        <v>0</v>
      </c>
      <c r="G2490" s="138">
        <v>0</v>
      </c>
      <c r="H2490" s="138">
        <v>0</v>
      </c>
      <c r="I2490" s="138">
        <v>0</v>
      </c>
      <c r="J2490" s="138">
        <v>0</v>
      </c>
      <c r="K2490" s="138">
        <v>0</v>
      </c>
      <c r="L2490" s="139"/>
      <c r="M2490" s="138">
        <v>0.79</v>
      </c>
      <c r="N2490" s="139"/>
      <c r="O2490" s="138">
        <v>0</v>
      </c>
      <c r="P2490" s="138">
        <v>0</v>
      </c>
      <c r="Q2490" s="138">
        <v>0</v>
      </c>
      <c r="R2490" s="139"/>
      <c r="S2490" s="138">
        <v>0</v>
      </c>
      <c r="T2490" s="139"/>
      <c r="U2490" s="138">
        <v>0</v>
      </c>
      <c r="V2490" s="138">
        <v>0</v>
      </c>
      <c r="W2490" s="138">
        <v>0</v>
      </c>
      <c r="X2490" s="138">
        <v>0</v>
      </c>
      <c r="Y2490" s="138">
        <v>0</v>
      </c>
      <c r="Z2490" s="139"/>
      <c r="AA2490" s="138">
        <v>0</v>
      </c>
      <c r="AB2490" s="131">
        <v>0</v>
      </c>
    </row>
    <row r="2491" spans="1:28" ht="15" customHeight="1" x14ac:dyDescent="0.25">
      <c r="A2491" s="129" t="str">
        <f>B2491&amp;"-"&amp;COUNTIF($B$3:B2491,B2491)</f>
        <v>623-33</v>
      </c>
      <c r="B2491" s="130">
        <v>623</v>
      </c>
      <c r="C2491" s="130" t="s">
        <v>104</v>
      </c>
      <c r="D2491" s="137">
        <v>44859</v>
      </c>
      <c r="E2491" s="138">
        <v>4</v>
      </c>
      <c r="F2491" s="138">
        <v>0</v>
      </c>
      <c r="G2491" s="138">
        <v>2</v>
      </c>
      <c r="H2491" s="138">
        <v>0</v>
      </c>
      <c r="I2491" s="138">
        <v>0</v>
      </c>
      <c r="J2491" s="138">
        <v>0</v>
      </c>
      <c r="K2491" s="138">
        <v>1</v>
      </c>
      <c r="L2491" s="139"/>
      <c r="M2491" s="138">
        <v>4</v>
      </c>
      <c r="N2491" s="139"/>
      <c r="O2491" s="138">
        <v>0</v>
      </c>
      <c r="P2491" s="138">
        <v>0</v>
      </c>
      <c r="Q2491" s="138">
        <v>0</v>
      </c>
      <c r="R2491" s="139"/>
      <c r="S2491" s="138">
        <v>2</v>
      </c>
      <c r="T2491" s="139"/>
      <c r="U2491" s="138">
        <v>0</v>
      </c>
      <c r="V2491" s="138">
        <v>0</v>
      </c>
      <c r="W2491" s="138">
        <v>0</v>
      </c>
      <c r="X2491" s="138">
        <v>0</v>
      </c>
      <c r="Y2491" s="138">
        <v>0</v>
      </c>
      <c r="Z2491" s="139"/>
      <c r="AA2491" s="138">
        <v>0</v>
      </c>
      <c r="AB2491" s="131">
        <v>0</v>
      </c>
    </row>
    <row r="2492" spans="1:28" ht="15" customHeight="1" x14ac:dyDescent="0.25">
      <c r="A2492" s="129" t="str">
        <f>B2492&amp;"-"&amp;COUNTIF($B$3:B2492,B2492)</f>
        <v>623-34</v>
      </c>
      <c r="B2492" s="130">
        <v>623</v>
      </c>
      <c r="C2492" s="130" t="s">
        <v>104</v>
      </c>
      <c r="D2492" s="137">
        <v>44909</v>
      </c>
      <c r="E2492" s="138">
        <v>0.83</v>
      </c>
      <c r="F2492" s="138">
        <v>0</v>
      </c>
      <c r="G2492" s="138">
        <v>0</v>
      </c>
      <c r="H2492" s="138">
        <v>0</v>
      </c>
      <c r="I2492" s="138">
        <v>0</v>
      </c>
      <c r="J2492" s="138">
        <v>0</v>
      </c>
      <c r="K2492" s="138">
        <v>0</v>
      </c>
      <c r="L2492" s="139"/>
      <c r="M2492" s="138">
        <v>0.83</v>
      </c>
      <c r="N2492" s="139"/>
      <c r="O2492" s="138">
        <v>0</v>
      </c>
      <c r="P2492" s="138">
        <v>0</v>
      </c>
      <c r="Q2492" s="138">
        <v>0</v>
      </c>
      <c r="R2492" s="139"/>
      <c r="S2492" s="138">
        <v>0</v>
      </c>
      <c r="T2492" s="139"/>
      <c r="U2492" s="138">
        <v>0</v>
      </c>
      <c r="V2492" s="138">
        <v>0</v>
      </c>
      <c r="W2492" s="138">
        <v>0</v>
      </c>
      <c r="X2492" s="138">
        <v>0</v>
      </c>
      <c r="Y2492" s="138">
        <v>0</v>
      </c>
      <c r="Z2492" s="139"/>
      <c r="AA2492" s="138">
        <v>0</v>
      </c>
      <c r="AB2492" s="131">
        <v>0</v>
      </c>
    </row>
    <row r="2493" spans="1:28" ht="15" customHeight="1" x14ac:dyDescent="0.25">
      <c r="A2493" s="129" t="str">
        <f>B2493&amp;"-"&amp;COUNTIF($B$3:B2493,B2493)</f>
        <v>623-35</v>
      </c>
      <c r="B2493" s="130">
        <v>623</v>
      </c>
      <c r="C2493" s="130" t="s">
        <v>104</v>
      </c>
      <c r="D2493" s="137">
        <v>45120</v>
      </c>
      <c r="E2493" s="138">
        <v>0.17</v>
      </c>
      <c r="F2493" s="138">
        <v>0</v>
      </c>
      <c r="G2493" s="138">
        <v>0.17</v>
      </c>
      <c r="H2493" s="138">
        <v>0</v>
      </c>
      <c r="I2493" s="138">
        <v>0</v>
      </c>
      <c r="J2493" s="138">
        <v>0</v>
      </c>
      <c r="K2493" s="138">
        <v>0</v>
      </c>
      <c r="L2493" s="139"/>
      <c r="M2493" s="138">
        <v>0.17</v>
      </c>
      <c r="N2493" s="139"/>
      <c r="O2493" s="138">
        <v>0</v>
      </c>
      <c r="P2493" s="138">
        <v>0</v>
      </c>
      <c r="Q2493" s="138">
        <v>0</v>
      </c>
      <c r="R2493" s="139"/>
      <c r="S2493" s="138">
        <v>0</v>
      </c>
      <c r="T2493" s="139"/>
      <c r="U2493" s="138">
        <v>0</v>
      </c>
      <c r="V2493" s="138">
        <v>0</v>
      </c>
      <c r="W2493" s="138">
        <v>0</v>
      </c>
      <c r="X2493" s="138">
        <v>0</v>
      </c>
      <c r="Y2493" s="138">
        <v>0</v>
      </c>
      <c r="Z2493" s="139"/>
      <c r="AA2493" s="138">
        <v>0</v>
      </c>
      <c r="AB2493" s="131">
        <v>0</v>
      </c>
    </row>
    <row r="2494" spans="1:28" ht="15" customHeight="1" x14ac:dyDescent="0.25">
      <c r="A2494" s="129" t="str">
        <f>B2494&amp;"-"&amp;COUNTIF($B$3:B2494,B2494)</f>
        <v>623-36</v>
      </c>
      <c r="B2494" s="130">
        <v>623</v>
      </c>
      <c r="C2494" s="130" t="s">
        <v>104</v>
      </c>
      <c r="D2494" s="137">
        <v>45161</v>
      </c>
      <c r="E2494" s="138">
        <v>152.29</v>
      </c>
      <c r="F2494" s="138">
        <v>2.08</v>
      </c>
      <c r="G2494" s="138">
        <v>53.4</v>
      </c>
      <c r="H2494" s="138">
        <v>37.75</v>
      </c>
      <c r="I2494" s="138">
        <v>0</v>
      </c>
      <c r="J2494" s="138">
        <v>8.51</v>
      </c>
      <c r="K2494" s="138">
        <v>21.08</v>
      </c>
      <c r="L2494" s="139"/>
      <c r="M2494" s="138">
        <v>152.29</v>
      </c>
      <c r="N2494" s="139"/>
      <c r="O2494" s="138">
        <v>0</v>
      </c>
      <c r="P2494" s="138">
        <v>0</v>
      </c>
      <c r="Q2494" s="138">
        <v>0</v>
      </c>
      <c r="R2494" s="139"/>
      <c r="S2494" s="138">
        <v>66.900000000000006</v>
      </c>
      <c r="T2494" s="139"/>
      <c r="U2494" s="138">
        <v>0</v>
      </c>
      <c r="V2494" s="138">
        <v>0</v>
      </c>
      <c r="W2494" s="138">
        <v>0</v>
      </c>
      <c r="X2494" s="138">
        <v>0</v>
      </c>
      <c r="Y2494" s="138">
        <v>0</v>
      </c>
      <c r="Z2494" s="139"/>
      <c r="AA2494" s="138">
        <v>0</v>
      </c>
      <c r="AB2494" s="131">
        <v>0</v>
      </c>
    </row>
    <row r="2495" spans="1:28" ht="15" customHeight="1" x14ac:dyDescent="0.25">
      <c r="A2495" s="129" t="str">
        <f>B2495&amp;"-"&amp;COUNTIF($B$3:B2495,B2495)</f>
        <v>623-37</v>
      </c>
      <c r="B2495" s="130">
        <v>623</v>
      </c>
      <c r="C2495" s="130" t="s">
        <v>104</v>
      </c>
      <c r="D2495" s="137"/>
      <c r="E2495" s="138">
        <v>0</v>
      </c>
      <c r="F2495" s="138">
        <v>0</v>
      </c>
      <c r="G2495" s="138">
        <v>0</v>
      </c>
      <c r="H2495" s="138">
        <v>0</v>
      </c>
      <c r="I2495" s="138">
        <v>0</v>
      </c>
      <c r="J2495" s="138">
        <v>0</v>
      </c>
      <c r="K2495" s="138">
        <v>0</v>
      </c>
      <c r="L2495" s="139"/>
      <c r="M2495" s="138">
        <v>0</v>
      </c>
      <c r="N2495" s="139"/>
      <c r="O2495" s="138">
        <v>0</v>
      </c>
      <c r="P2495" s="138">
        <v>0</v>
      </c>
      <c r="Q2495" s="138">
        <v>0</v>
      </c>
      <c r="R2495" s="139"/>
      <c r="S2495" s="138">
        <v>0</v>
      </c>
      <c r="T2495" s="139"/>
      <c r="U2495" s="138">
        <v>0</v>
      </c>
      <c r="V2495" s="138">
        <v>0</v>
      </c>
      <c r="W2495" s="138">
        <v>0</v>
      </c>
      <c r="X2495" s="138">
        <v>0</v>
      </c>
      <c r="Y2495" s="138">
        <v>0</v>
      </c>
      <c r="Z2495" s="139"/>
      <c r="AA2495" s="138">
        <v>0</v>
      </c>
      <c r="AB2495" s="131">
        <v>0</v>
      </c>
    </row>
    <row r="2496" spans="1:28" ht="15" customHeight="1" x14ac:dyDescent="0.25">
      <c r="A2496" s="129" t="str">
        <f>B2496&amp;"-"&amp;COUNTIF($B$3:B2496,B2496)</f>
        <v>623-38</v>
      </c>
      <c r="B2496" s="130">
        <v>623</v>
      </c>
      <c r="C2496" s="130" t="s">
        <v>104</v>
      </c>
      <c r="D2496" s="137"/>
      <c r="E2496" s="138">
        <v>0</v>
      </c>
      <c r="F2496" s="138">
        <v>0</v>
      </c>
      <c r="G2496" s="138">
        <v>0</v>
      </c>
      <c r="H2496" s="138">
        <v>0</v>
      </c>
      <c r="I2496" s="138">
        <v>0</v>
      </c>
      <c r="J2496" s="138">
        <v>0</v>
      </c>
      <c r="K2496" s="138">
        <v>0</v>
      </c>
      <c r="L2496" s="139"/>
      <c r="M2496" s="138">
        <v>0</v>
      </c>
      <c r="N2496" s="139"/>
      <c r="O2496" s="138">
        <v>0</v>
      </c>
      <c r="P2496" s="138">
        <v>0</v>
      </c>
      <c r="Q2496" s="138">
        <v>0</v>
      </c>
      <c r="R2496" s="139"/>
      <c r="S2496" s="138">
        <v>0</v>
      </c>
      <c r="T2496" s="139"/>
      <c r="U2496" s="138">
        <v>0</v>
      </c>
      <c r="V2496" s="138">
        <v>0</v>
      </c>
      <c r="W2496" s="138">
        <v>0</v>
      </c>
      <c r="X2496" s="138">
        <v>0</v>
      </c>
      <c r="Y2496" s="138">
        <v>0</v>
      </c>
      <c r="Z2496" s="139"/>
      <c r="AA2496" s="138">
        <v>0</v>
      </c>
      <c r="AB2496" s="131">
        <v>0</v>
      </c>
    </row>
    <row r="2497" spans="1:28" ht="15" customHeight="1" x14ac:dyDescent="0.25">
      <c r="A2497" s="129" t="str">
        <f>B2497&amp;"-"&amp;COUNTIF($B$3:B2497,B2497)</f>
        <v>623-39</v>
      </c>
      <c r="B2497" s="130">
        <v>623</v>
      </c>
      <c r="C2497" s="130" t="s">
        <v>104</v>
      </c>
      <c r="D2497" s="137"/>
      <c r="E2497" s="138">
        <v>0</v>
      </c>
      <c r="F2497" s="138">
        <v>0</v>
      </c>
      <c r="G2497" s="138">
        <v>0</v>
      </c>
      <c r="H2497" s="138">
        <v>0</v>
      </c>
      <c r="I2497" s="138">
        <v>0</v>
      </c>
      <c r="J2497" s="138">
        <v>0</v>
      </c>
      <c r="K2497" s="138">
        <v>0</v>
      </c>
      <c r="L2497" s="139"/>
      <c r="M2497" s="138">
        <v>0</v>
      </c>
      <c r="N2497" s="139"/>
      <c r="O2497" s="138">
        <v>0</v>
      </c>
      <c r="P2497" s="138">
        <v>0</v>
      </c>
      <c r="Q2497" s="138">
        <v>0</v>
      </c>
      <c r="R2497" s="139"/>
      <c r="S2497" s="138">
        <v>0</v>
      </c>
      <c r="T2497" s="139"/>
      <c r="U2497" s="138">
        <v>0</v>
      </c>
      <c r="V2497" s="138">
        <v>0</v>
      </c>
      <c r="W2497" s="138">
        <v>0</v>
      </c>
      <c r="X2497" s="138">
        <v>0</v>
      </c>
      <c r="Y2497" s="138">
        <v>0</v>
      </c>
      <c r="Z2497" s="139"/>
      <c r="AA2497" s="138">
        <v>0</v>
      </c>
      <c r="AB2497" s="131">
        <v>0</v>
      </c>
    </row>
    <row r="2498" spans="1:28" ht="15" customHeight="1" x14ac:dyDescent="0.25">
      <c r="A2498" s="129" t="str">
        <f>B2498&amp;"-"&amp;COUNTIF($B$3:B2498,B2498)</f>
        <v>623-40</v>
      </c>
      <c r="B2498" s="130">
        <v>623</v>
      </c>
      <c r="C2498" s="130" t="s">
        <v>104</v>
      </c>
      <c r="D2498" s="137"/>
      <c r="E2498" s="138">
        <v>0</v>
      </c>
      <c r="F2498" s="138">
        <v>0</v>
      </c>
      <c r="G2498" s="138">
        <v>0</v>
      </c>
      <c r="H2498" s="138">
        <v>0</v>
      </c>
      <c r="I2498" s="138">
        <v>0</v>
      </c>
      <c r="J2498" s="138">
        <v>0</v>
      </c>
      <c r="K2498" s="138">
        <v>0</v>
      </c>
      <c r="L2498" s="139"/>
      <c r="M2498" s="138">
        <v>0</v>
      </c>
      <c r="N2498" s="139"/>
      <c r="O2498" s="138">
        <v>0</v>
      </c>
      <c r="P2498" s="138">
        <v>0</v>
      </c>
      <c r="Q2498" s="138">
        <v>0</v>
      </c>
      <c r="R2498" s="139"/>
      <c r="S2498" s="138">
        <v>0</v>
      </c>
      <c r="T2498" s="139"/>
      <c r="U2498" s="138">
        <v>0</v>
      </c>
      <c r="V2498" s="138">
        <v>0</v>
      </c>
      <c r="W2498" s="138">
        <v>0</v>
      </c>
      <c r="X2498" s="138">
        <v>0</v>
      </c>
      <c r="Y2498" s="138">
        <v>0</v>
      </c>
      <c r="Z2498" s="139"/>
      <c r="AA2498" s="138">
        <v>0</v>
      </c>
      <c r="AB2498" s="131">
        <v>0</v>
      </c>
    </row>
    <row r="2499" spans="1:28" ht="15" customHeight="1" x14ac:dyDescent="0.25">
      <c r="A2499" s="129" t="str">
        <f>B2499&amp;"-"&amp;COUNTIF($B$3:B2499,B2499)</f>
        <v>623-41</v>
      </c>
      <c r="B2499" s="130">
        <v>623</v>
      </c>
      <c r="C2499" s="130" t="s">
        <v>104</v>
      </c>
      <c r="D2499" s="137"/>
      <c r="E2499" s="138">
        <v>0</v>
      </c>
      <c r="F2499" s="138">
        <v>0</v>
      </c>
      <c r="G2499" s="138">
        <v>0</v>
      </c>
      <c r="H2499" s="138">
        <v>0</v>
      </c>
      <c r="I2499" s="138">
        <v>0</v>
      </c>
      <c r="J2499" s="138">
        <v>0</v>
      </c>
      <c r="K2499" s="138">
        <v>0</v>
      </c>
      <c r="L2499" s="139"/>
      <c r="M2499" s="138">
        <v>0</v>
      </c>
      <c r="N2499" s="139"/>
      <c r="O2499" s="138">
        <v>0</v>
      </c>
      <c r="P2499" s="138">
        <v>0</v>
      </c>
      <c r="Q2499" s="138">
        <v>0</v>
      </c>
      <c r="R2499" s="139"/>
      <c r="S2499" s="138">
        <v>0</v>
      </c>
      <c r="T2499" s="139"/>
      <c r="U2499" s="138">
        <v>0</v>
      </c>
      <c r="V2499" s="138">
        <v>0</v>
      </c>
      <c r="W2499" s="138">
        <v>0</v>
      </c>
      <c r="X2499" s="138">
        <v>0</v>
      </c>
      <c r="Y2499" s="138">
        <v>0</v>
      </c>
      <c r="Z2499" s="139"/>
      <c r="AA2499" s="138">
        <v>0</v>
      </c>
      <c r="AB2499" s="131">
        <v>0</v>
      </c>
    </row>
    <row r="2500" spans="1:28" ht="15" customHeight="1" x14ac:dyDescent="0.25">
      <c r="A2500" s="129" t="str">
        <f>B2500&amp;"-"&amp;COUNTIF($B$3:B2500,B2500)</f>
        <v>623-42</v>
      </c>
      <c r="B2500" s="130">
        <v>623</v>
      </c>
      <c r="C2500" s="130" t="s">
        <v>104</v>
      </c>
      <c r="D2500" s="137"/>
      <c r="E2500" s="138">
        <v>0</v>
      </c>
      <c r="F2500" s="138">
        <v>0</v>
      </c>
      <c r="G2500" s="138">
        <v>0</v>
      </c>
      <c r="H2500" s="138">
        <v>0</v>
      </c>
      <c r="I2500" s="138">
        <v>0</v>
      </c>
      <c r="J2500" s="138">
        <v>0</v>
      </c>
      <c r="K2500" s="138">
        <v>0</v>
      </c>
      <c r="L2500" s="139"/>
      <c r="M2500" s="138">
        <v>0</v>
      </c>
      <c r="N2500" s="139"/>
      <c r="O2500" s="138">
        <v>0</v>
      </c>
      <c r="P2500" s="138">
        <v>0</v>
      </c>
      <c r="Q2500" s="138">
        <v>0</v>
      </c>
      <c r="R2500" s="139"/>
      <c r="S2500" s="138">
        <v>0</v>
      </c>
      <c r="T2500" s="139"/>
      <c r="U2500" s="138">
        <v>0</v>
      </c>
      <c r="V2500" s="138">
        <v>0</v>
      </c>
      <c r="W2500" s="138">
        <v>0</v>
      </c>
      <c r="X2500" s="138">
        <v>0</v>
      </c>
      <c r="Y2500" s="138">
        <v>0</v>
      </c>
      <c r="Z2500" s="139"/>
      <c r="AA2500" s="138">
        <v>0</v>
      </c>
      <c r="AB2500" s="131">
        <v>0</v>
      </c>
    </row>
    <row r="2501" spans="1:28" ht="15" customHeight="1" x14ac:dyDescent="0.25">
      <c r="A2501" s="129" t="str">
        <f>B2501&amp;"-"&amp;COUNTIF($B$3:B2501,B2501)</f>
        <v>623-43</v>
      </c>
      <c r="B2501" s="130">
        <v>623</v>
      </c>
      <c r="C2501" s="130" t="s">
        <v>104</v>
      </c>
      <c r="D2501" s="137"/>
      <c r="E2501" s="138">
        <v>0</v>
      </c>
      <c r="F2501" s="138">
        <v>0</v>
      </c>
      <c r="G2501" s="138">
        <v>0</v>
      </c>
      <c r="H2501" s="138">
        <v>0</v>
      </c>
      <c r="I2501" s="138">
        <v>0</v>
      </c>
      <c r="J2501" s="138">
        <v>0</v>
      </c>
      <c r="K2501" s="138">
        <v>0</v>
      </c>
      <c r="L2501" s="139"/>
      <c r="M2501" s="138">
        <v>0</v>
      </c>
      <c r="N2501" s="139"/>
      <c r="O2501" s="138">
        <v>0</v>
      </c>
      <c r="P2501" s="138">
        <v>0</v>
      </c>
      <c r="Q2501" s="138">
        <v>0</v>
      </c>
      <c r="R2501" s="139"/>
      <c r="S2501" s="138">
        <v>0</v>
      </c>
      <c r="T2501" s="139"/>
      <c r="U2501" s="138">
        <v>0</v>
      </c>
      <c r="V2501" s="138">
        <v>0</v>
      </c>
      <c r="W2501" s="138">
        <v>0</v>
      </c>
      <c r="X2501" s="138">
        <v>0</v>
      </c>
      <c r="Y2501" s="138">
        <v>0</v>
      </c>
      <c r="Z2501" s="139"/>
      <c r="AA2501" s="138">
        <v>0</v>
      </c>
      <c r="AB2501" s="131">
        <v>0</v>
      </c>
    </row>
    <row r="2502" spans="1:28" ht="15" customHeight="1" x14ac:dyDescent="0.25">
      <c r="A2502" s="129" t="str">
        <f>B2502&amp;"-"&amp;COUNTIF($B$3:B2502,B2502)</f>
        <v>623-44</v>
      </c>
      <c r="B2502" s="130">
        <v>623</v>
      </c>
      <c r="C2502" s="130" t="s">
        <v>104</v>
      </c>
      <c r="D2502" s="137"/>
      <c r="E2502" s="138">
        <v>0</v>
      </c>
      <c r="F2502" s="138">
        <v>0</v>
      </c>
      <c r="G2502" s="138">
        <v>0</v>
      </c>
      <c r="H2502" s="138">
        <v>0</v>
      </c>
      <c r="I2502" s="138">
        <v>0</v>
      </c>
      <c r="J2502" s="138">
        <v>0</v>
      </c>
      <c r="K2502" s="138">
        <v>0</v>
      </c>
      <c r="L2502" s="139"/>
      <c r="M2502" s="138">
        <v>0</v>
      </c>
      <c r="N2502" s="139"/>
      <c r="O2502" s="138">
        <v>0</v>
      </c>
      <c r="P2502" s="138">
        <v>0</v>
      </c>
      <c r="Q2502" s="138">
        <v>0</v>
      </c>
      <c r="R2502" s="139"/>
      <c r="S2502" s="138">
        <v>0</v>
      </c>
      <c r="T2502" s="139"/>
      <c r="U2502" s="138">
        <v>0</v>
      </c>
      <c r="V2502" s="138">
        <v>0</v>
      </c>
      <c r="W2502" s="138">
        <v>0</v>
      </c>
      <c r="X2502" s="138">
        <v>0</v>
      </c>
      <c r="Y2502" s="138">
        <v>0</v>
      </c>
      <c r="Z2502" s="139"/>
      <c r="AA2502" s="138">
        <v>0</v>
      </c>
      <c r="AB2502" s="131">
        <v>0</v>
      </c>
    </row>
    <row r="2503" spans="1:28" ht="15" customHeight="1" x14ac:dyDescent="0.25">
      <c r="A2503" s="129" t="str">
        <f>B2503&amp;"-"&amp;COUNTIF($B$3:B2503,B2503)</f>
        <v>629-1</v>
      </c>
      <c r="B2503" s="130">
        <v>629</v>
      </c>
      <c r="C2503" s="130" t="s">
        <v>106</v>
      </c>
      <c r="D2503" s="137">
        <v>47167</v>
      </c>
      <c r="E2503" s="138">
        <v>1</v>
      </c>
      <c r="F2503" s="138">
        <v>0</v>
      </c>
      <c r="G2503" s="138">
        <v>0</v>
      </c>
      <c r="H2503" s="138">
        <v>0</v>
      </c>
      <c r="I2503" s="138">
        <v>0</v>
      </c>
      <c r="J2503" s="138">
        <v>0</v>
      </c>
      <c r="K2503" s="138">
        <v>0.83</v>
      </c>
      <c r="L2503" s="139"/>
      <c r="M2503" s="138">
        <v>1</v>
      </c>
      <c r="N2503" s="139"/>
      <c r="O2503" s="138">
        <v>0</v>
      </c>
      <c r="P2503" s="138">
        <v>0</v>
      </c>
      <c r="Q2503" s="138">
        <v>0</v>
      </c>
      <c r="R2503" s="139"/>
      <c r="S2503" s="138">
        <v>0</v>
      </c>
      <c r="T2503" s="139"/>
      <c r="U2503" s="138">
        <v>0</v>
      </c>
      <c r="V2503" s="138">
        <v>0</v>
      </c>
      <c r="W2503" s="138">
        <v>0</v>
      </c>
      <c r="X2503" s="138">
        <v>0</v>
      </c>
      <c r="Y2503" s="138">
        <v>0</v>
      </c>
      <c r="Z2503" s="139"/>
      <c r="AA2503" s="138">
        <v>0</v>
      </c>
      <c r="AB2503" s="131">
        <v>0</v>
      </c>
    </row>
    <row r="2504" spans="1:28" ht="15" customHeight="1" x14ac:dyDescent="0.25">
      <c r="A2504" s="129" t="str">
        <f>B2504&amp;"-"&amp;COUNTIF($B$3:B2504,B2504)</f>
        <v>629-2</v>
      </c>
      <c r="B2504" s="130">
        <v>629</v>
      </c>
      <c r="C2504" s="130" t="s">
        <v>106</v>
      </c>
      <c r="D2504" s="137">
        <v>47183</v>
      </c>
      <c r="E2504" s="138">
        <v>1.58</v>
      </c>
      <c r="F2504" s="138">
        <v>0</v>
      </c>
      <c r="G2504" s="138">
        <v>1</v>
      </c>
      <c r="H2504" s="138">
        <v>0</v>
      </c>
      <c r="I2504" s="138">
        <v>0</v>
      </c>
      <c r="J2504" s="138">
        <v>0</v>
      </c>
      <c r="K2504" s="138">
        <v>0</v>
      </c>
      <c r="L2504" s="139"/>
      <c r="M2504" s="138">
        <v>1.58</v>
      </c>
      <c r="N2504" s="139"/>
      <c r="O2504" s="138">
        <v>0</v>
      </c>
      <c r="P2504" s="138">
        <v>0</v>
      </c>
      <c r="Q2504" s="138">
        <v>0</v>
      </c>
      <c r="R2504" s="139"/>
      <c r="S2504" s="138">
        <v>1</v>
      </c>
      <c r="T2504" s="139"/>
      <c r="U2504" s="138">
        <v>0</v>
      </c>
      <c r="V2504" s="138">
        <v>0</v>
      </c>
      <c r="W2504" s="138">
        <v>0</v>
      </c>
      <c r="X2504" s="138">
        <v>0</v>
      </c>
      <c r="Y2504" s="138">
        <v>0</v>
      </c>
      <c r="Z2504" s="139"/>
      <c r="AA2504" s="138">
        <v>0</v>
      </c>
      <c r="AB2504" s="131">
        <v>0</v>
      </c>
    </row>
    <row r="2505" spans="1:28" ht="15" customHeight="1" x14ac:dyDescent="0.25">
      <c r="A2505" s="129" t="str">
        <f>B2505&amp;"-"&amp;COUNTIF($B$3:B2505,B2505)</f>
        <v>629-3</v>
      </c>
      <c r="B2505" s="130">
        <v>629</v>
      </c>
      <c r="C2505" s="130" t="s">
        <v>106</v>
      </c>
      <c r="D2505" s="137">
        <v>43950</v>
      </c>
      <c r="E2505" s="138">
        <v>2</v>
      </c>
      <c r="F2505" s="138">
        <v>0</v>
      </c>
      <c r="G2505" s="138">
        <v>0</v>
      </c>
      <c r="H2505" s="138">
        <v>0</v>
      </c>
      <c r="I2505" s="138">
        <v>0</v>
      </c>
      <c r="J2505" s="138">
        <v>0</v>
      </c>
      <c r="K2505" s="138">
        <v>2</v>
      </c>
      <c r="L2505" s="139"/>
      <c r="M2505" s="138">
        <v>2</v>
      </c>
      <c r="N2505" s="139"/>
      <c r="O2505" s="138">
        <v>0</v>
      </c>
      <c r="P2505" s="138">
        <v>0</v>
      </c>
      <c r="Q2505" s="138">
        <v>0</v>
      </c>
      <c r="R2505" s="139"/>
      <c r="S2505" s="138">
        <v>0</v>
      </c>
      <c r="T2505" s="139"/>
      <c r="U2505" s="138">
        <v>0</v>
      </c>
      <c r="V2505" s="138">
        <v>0</v>
      </c>
      <c r="W2505" s="138">
        <v>0</v>
      </c>
      <c r="X2505" s="138">
        <v>0</v>
      </c>
      <c r="Y2505" s="138">
        <v>0</v>
      </c>
      <c r="Z2505" s="139"/>
      <c r="AA2505" s="138">
        <v>0</v>
      </c>
      <c r="AB2505" s="131">
        <v>0</v>
      </c>
    </row>
    <row r="2506" spans="1:28" ht="15" customHeight="1" x14ac:dyDescent="0.25">
      <c r="A2506" s="129" t="str">
        <f>B2506&amp;"-"&amp;COUNTIF($B$3:B2506,B2506)</f>
        <v>629-4</v>
      </c>
      <c r="B2506" s="130">
        <v>629</v>
      </c>
      <c r="C2506" s="130" t="s">
        <v>106</v>
      </c>
      <c r="D2506" s="137">
        <v>45369</v>
      </c>
      <c r="E2506" s="138">
        <v>3</v>
      </c>
      <c r="F2506" s="138">
        <v>0</v>
      </c>
      <c r="G2506" s="138">
        <v>0</v>
      </c>
      <c r="H2506" s="138">
        <v>3</v>
      </c>
      <c r="I2506" s="138">
        <v>0</v>
      </c>
      <c r="J2506" s="138">
        <v>0</v>
      </c>
      <c r="K2506" s="138">
        <v>0</v>
      </c>
      <c r="L2506" s="139"/>
      <c r="M2506" s="138">
        <v>3</v>
      </c>
      <c r="N2506" s="139"/>
      <c r="O2506" s="138">
        <v>0</v>
      </c>
      <c r="P2506" s="138">
        <v>0</v>
      </c>
      <c r="Q2506" s="138">
        <v>0</v>
      </c>
      <c r="R2506" s="139"/>
      <c r="S2506" s="138">
        <v>0</v>
      </c>
      <c r="T2506" s="139"/>
      <c r="U2506" s="138">
        <v>0</v>
      </c>
      <c r="V2506" s="138">
        <v>0</v>
      </c>
      <c r="W2506" s="138">
        <v>0</v>
      </c>
      <c r="X2506" s="138">
        <v>0</v>
      </c>
      <c r="Y2506" s="138">
        <v>0</v>
      </c>
      <c r="Z2506" s="139"/>
      <c r="AA2506" s="138">
        <v>0</v>
      </c>
      <c r="AB2506" s="131">
        <v>0</v>
      </c>
    </row>
    <row r="2507" spans="1:28" ht="15" customHeight="1" x14ac:dyDescent="0.25">
      <c r="A2507" s="129" t="str">
        <f>B2507&amp;"-"&amp;COUNTIF($B$3:B2507,B2507)</f>
        <v>629-5</v>
      </c>
      <c r="B2507" s="130">
        <v>629</v>
      </c>
      <c r="C2507" s="130" t="s">
        <v>106</v>
      </c>
      <c r="D2507" s="137">
        <v>44057</v>
      </c>
      <c r="E2507" s="138">
        <v>0.95</v>
      </c>
      <c r="F2507" s="138">
        <v>0</v>
      </c>
      <c r="G2507" s="138">
        <v>0.93</v>
      </c>
      <c r="H2507" s="138">
        <v>0</v>
      </c>
      <c r="I2507" s="138">
        <v>0</v>
      </c>
      <c r="J2507" s="138">
        <v>0</v>
      </c>
      <c r="K2507" s="138">
        <v>0</v>
      </c>
      <c r="L2507" s="139"/>
      <c r="M2507" s="138">
        <v>0.95</v>
      </c>
      <c r="N2507" s="139"/>
      <c r="O2507" s="138">
        <v>0</v>
      </c>
      <c r="P2507" s="138">
        <v>0</v>
      </c>
      <c r="Q2507" s="138">
        <v>0</v>
      </c>
      <c r="R2507" s="139"/>
      <c r="S2507" s="138">
        <v>0</v>
      </c>
      <c r="T2507" s="139"/>
      <c r="U2507" s="138">
        <v>0</v>
      </c>
      <c r="V2507" s="138">
        <v>0</v>
      </c>
      <c r="W2507" s="138">
        <v>0</v>
      </c>
      <c r="X2507" s="138">
        <v>0</v>
      </c>
      <c r="Y2507" s="138">
        <v>0</v>
      </c>
      <c r="Z2507" s="139"/>
      <c r="AA2507" s="138">
        <v>0</v>
      </c>
      <c r="AB2507" s="131">
        <v>0</v>
      </c>
    </row>
    <row r="2508" spans="1:28" ht="15" customHeight="1" x14ac:dyDescent="0.25">
      <c r="A2508" s="129" t="str">
        <f>B2508&amp;"-"&amp;COUNTIF($B$3:B2508,B2508)</f>
        <v>629-6</v>
      </c>
      <c r="B2508" s="130">
        <v>629</v>
      </c>
      <c r="C2508" s="130" t="s">
        <v>106</v>
      </c>
      <c r="D2508" s="137">
        <v>47886</v>
      </c>
      <c r="E2508" s="138">
        <v>11.35</v>
      </c>
      <c r="F2508" s="138">
        <v>0</v>
      </c>
      <c r="G2508" s="138">
        <v>6.02</v>
      </c>
      <c r="H2508" s="138">
        <v>0</v>
      </c>
      <c r="I2508" s="138">
        <v>0</v>
      </c>
      <c r="J2508" s="138">
        <v>0.23</v>
      </c>
      <c r="K2508" s="138">
        <v>2.57</v>
      </c>
      <c r="L2508" s="139"/>
      <c r="M2508" s="138">
        <v>11.35</v>
      </c>
      <c r="N2508" s="139"/>
      <c r="O2508" s="138">
        <v>0</v>
      </c>
      <c r="P2508" s="138">
        <v>0</v>
      </c>
      <c r="Q2508" s="138">
        <v>0</v>
      </c>
      <c r="R2508" s="139"/>
      <c r="S2508" s="138">
        <v>6.35</v>
      </c>
      <c r="T2508" s="139"/>
      <c r="U2508" s="138">
        <v>0</v>
      </c>
      <c r="V2508" s="138">
        <v>0</v>
      </c>
      <c r="W2508" s="138">
        <v>0</v>
      </c>
      <c r="X2508" s="138">
        <v>0</v>
      </c>
      <c r="Y2508" s="138">
        <v>0</v>
      </c>
      <c r="Z2508" s="139"/>
      <c r="AA2508" s="138">
        <v>0</v>
      </c>
      <c r="AB2508" s="131">
        <v>0</v>
      </c>
    </row>
    <row r="2509" spans="1:28" ht="15" customHeight="1" x14ac:dyDescent="0.25">
      <c r="A2509" s="129" t="str">
        <f>B2509&amp;"-"&amp;COUNTIF($B$3:B2509,B2509)</f>
        <v>629-7</v>
      </c>
      <c r="B2509" s="130">
        <v>629</v>
      </c>
      <c r="C2509" s="130" t="s">
        <v>106</v>
      </c>
      <c r="D2509" s="137">
        <v>45492</v>
      </c>
      <c r="E2509" s="138">
        <v>1.61</v>
      </c>
      <c r="F2509" s="138">
        <v>0</v>
      </c>
      <c r="G2509" s="138">
        <v>0</v>
      </c>
      <c r="H2509" s="138">
        <v>0</v>
      </c>
      <c r="I2509" s="138">
        <v>0</v>
      </c>
      <c r="J2509" s="138">
        <v>0</v>
      </c>
      <c r="K2509" s="138">
        <v>1</v>
      </c>
      <c r="L2509" s="139"/>
      <c r="M2509" s="138">
        <v>1.61</v>
      </c>
      <c r="N2509" s="139"/>
      <c r="O2509" s="138">
        <v>0</v>
      </c>
      <c r="P2509" s="138">
        <v>0</v>
      </c>
      <c r="Q2509" s="138">
        <v>0</v>
      </c>
      <c r="R2509" s="139"/>
      <c r="S2509" s="138">
        <v>0.61</v>
      </c>
      <c r="T2509" s="139"/>
      <c r="U2509" s="138">
        <v>0</v>
      </c>
      <c r="V2509" s="138">
        <v>0</v>
      </c>
      <c r="W2509" s="138">
        <v>0</v>
      </c>
      <c r="X2509" s="138">
        <v>0</v>
      </c>
      <c r="Y2509" s="138">
        <v>0</v>
      </c>
      <c r="Z2509" s="139"/>
      <c r="AA2509" s="138">
        <v>0</v>
      </c>
      <c r="AB2509" s="131">
        <v>0</v>
      </c>
    </row>
    <row r="2510" spans="1:28" ht="15" customHeight="1" x14ac:dyDescent="0.25">
      <c r="A2510" s="129" t="str">
        <f>B2510&amp;"-"&amp;COUNTIF($B$3:B2510,B2510)</f>
        <v>629-8</v>
      </c>
      <c r="B2510" s="130">
        <v>629</v>
      </c>
      <c r="C2510" s="130" t="s">
        <v>106</v>
      </c>
      <c r="D2510" s="137">
        <v>44628</v>
      </c>
      <c r="E2510" s="138">
        <v>26.87</v>
      </c>
      <c r="F2510" s="138">
        <v>0</v>
      </c>
      <c r="G2510" s="138">
        <v>12.92</v>
      </c>
      <c r="H2510" s="138">
        <v>7.44</v>
      </c>
      <c r="I2510" s="138">
        <v>0</v>
      </c>
      <c r="J2510" s="138">
        <v>0</v>
      </c>
      <c r="K2510" s="138">
        <v>3</v>
      </c>
      <c r="L2510" s="139"/>
      <c r="M2510" s="138">
        <v>26.87</v>
      </c>
      <c r="N2510" s="139"/>
      <c r="O2510" s="138">
        <v>0</v>
      </c>
      <c r="P2510" s="138">
        <v>0</v>
      </c>
      <c r="Q2510" s="138">
        <v>0</v>
      </c>
      <c r="R2510" s="139"/>
      <c r="S2510" s="138">
        <v>12.86</v>
      </c>
      <c r="T2510" s="139"/>
      <c r="U2510" s="138">
        <v>0</v>
      </c>
      <c r="V2510" s="138">
        <v>0</v>
      </c>
      <c r="W2510" s="138">
        <v>0</v>
      </c>
      <c r="X2510" s="138">
        <v>0</v>
      </c>
      <c r="Y2510" s="138">
        <v>0</v>
      </c>
      <c r="Z2510" s="139"/>
      <c r="AA2510" s="138">
        <v>0</v>
      </c>
      <c r="AB2510" s="131">
        <v>0</v>
      </c>
    </row>
    <row r="2511" spans="1:28" ht="15" customHeight="1" x14ac:dyDescent="0.25">
      <c r="A2511" s="129" t="str">
        <f>B2511&amp;"-"&amp;COUNTIF($B$3:B2511,B2511)</f>
        <v>629-9</v>
      </c>
      <c r="B2511" s="130">
        <v>629</v>
      </c>
      <c r="C2511" s="130" t="s">
        <v>106</v>
      </c>
      <c r="D2511" s="137">
        <v>47894</v>
      </c>
      <c r="E2511" s="138">
        <v>16.72</v>
      </c>
      <c r="F2511" s="138">
        <v>0</v>
      </c>
      <c r="G2511" s="138">
        <v>9.07</v>
      </c>
      <c r="H2511" s="138">
        <v>3</v>
      </c>
      <c r="I2511" s="138">
        <v>0</v>
      </c>
      <c r="J2511" s="138">
        <v>1.17</v>
      </c>
      <c r="K2511" s="138">
        <v>2</v>
      </c>
      <c r="L2511" s="139"/>
      <c r="M2511" s="138">
        <v>16.72</v>
      </c>
      <c r="N2511" s="139"/>
      <c r="O2511" s="138">
        <v>0</v>
      </c>
      <c r="P2511" s="138">
        <v>0</v>
      </c>
      <c r="Q2511" s="138">
        <v>0</v>
      </c>
      <c r="R2511" s="139"/>
      <c r="S2511" s="138">
        <v>4</v>
      </c>
      <c r="T2511" s="139"/>
      <c r="U2511" s="138">
        <v>0</v>
      </c>
      <c r="V2511" s="138">
        <v>0</v>
      </c>
      <c r="W2511" s="138">
        <v>0</v>
      </c>
      <c r="X2511" s="138">
        <v>0</v>
      </c>
      <c r="Y2511" s="138">
        <v>0</v>
      </c>
      <c r="Z2511" s="139"/>
      <c r="AA2511" s="138">
        <v>0</v>
      </c>
      <c r="AB2511" s="131">
        <v>0</v>
      </c>
    </row>
    <row r="2512" spans="1:28" ht="15" customHeight="1" x14ac:dyDescent="0.25">
      <c r="A2512" s="129" t="str">
        <f>B2512&amp;"-"&amp;COUNTIF($B$3:B2512,B2512)</f>
        <v>629-10</v>
      </c>
      <c r="B2512" s="130">
        <v>629</v>
      </c>
      <c r="C2512" s="130" t="s">
        <v>106</v>
      </c>
      <c r="D2512" s="137">
        <v>47225</v>
      </c>
      <c r="E2512" s="138">
        <v>2</v>
      </c>
      <c r="F2512" s="138">
        <v>0</v>
      </c>
      <c r="G2512" s="138">
        <v>1</v>
      </c>
      <c r="H2512" s="138">
        <v>0</v>
      </c>
      <c r="I2512" s="138">
        <v>0</v>
      </c>
      <c r="J2512" s="138">
        <v>0</v>
      </c>
      <c r="K2512" s="138">
        <v>0</v>
      </c>
      <c r="L2512" s="139"/>
      <c r="M2512" s="138">
        <v>2</v>
      </c>
      <c r="N2512" s="139"/>
      <c r="O2512" s="138">
        <v>0</v>
      </c>
      <c r="P2512" s="138">
        <v>0</v>
      </c>
      <c r="Q2512" s="138">
        <v>0</v>
      </c>
      <c r="R2512" s="139"/>
      <c r="S2512" s="138">
        <v>0</v>
      </c>
      <c r="T2512" s="139"/>
      <c r="U2512" s="138">
        <v>0</v>
      </c>
      <c r="V2512" s="138">
        <v>0</v>
      </c>
      <c r="W2512" s="138">
        <v>0</v>
      </c>
      <c r="X2512" s="138">
        <v>0</v>
      </c>
      <c r="Y2512" s="138">
        <v>0</v>
      </c>
      <c r="Z2512" s="139"/>
      <c r="AA2512" s="138">
        <v>0</v>
      </c>
      <c r="AB2512" s="131">
        <v>0</v>
      </c>
    </row>
    <row r="2513" spans="1:28" ht="15" customHeight="1" x14ac:dyDescent="0.25">
      <c r="A2513" s="129" t="str">
        <f>B2513&amp;"-"&amp;COUNTIF($B$3:B2513,B2513)</f>
        <v>629-11</v>
      </c>
      <c r="B2513" s="130">
        <v>629</v>
      </c>
      <c r="C2513" s="130" t="s">
        <v>106</v>
      </c>
      <c r="D2513" s="137">
        <v>45088</v>
      </c>
      <c r="E2513" s="138">
        <v>0.51</v>
      </c>
      <c r="F2513" s="138">
        <v>0</v>
      </c>
      <c r="G2513" s="138">
        <v>0</v>
      </c>
      <c r="H2513" s="138">
        <v>0</v>
      </c>
      <c r="I2513" s="138">
        <v>0</v>
      </c>
      <c r="J2513" s="138">
        <v>0</v>
      </c>
      <c r="K2513" s="138">
        <v>0</v>
      </c>
      <c r="L2513" s="139"/>
      <c r="M2513" s="138">
        <v>0.51</v>
      </c>
      <c r="N2513" s="139"/>
      <c r="O2513" s="138">
        <v>0</v>
      </c>
      <c r="P2513" s="138">
        <v>0</v>
      </c>
      <c r="Q2513" s="138">
        <v>0</v>
      </c>
      <c r="R2513" s="139"/>
      <c r="S2513" s="138">
        <v>0</v>
      </c>
      <c r="T2513" s="139"/>
      <c r="U2513" s="138">
        <v>0</v>
      </c>
      <c r="V2513" s="138">
        <v>0</v>
      </c>
      <c r="W2513" s="138">
        <v>0</v>
      </c>
      <c r="X2513" s="138">
        <v>0</v>
      </c>
      <c r="Y2513" s="138">
        <v>0</v>
      </c>
      <c r="Z2513" s="139"/>
      <c r="AA2513" s="138">
        <v>0</v>
      </c>
      <c r="AB2513" s="131">
        <v>0</v>
      </c>
    </row>
    <row r="2514" spans="1:28" ht="15" customHeight="1" x14ac:dyDescent="0.25">
      <c r="A2514" s="129" t="str">
        <f>B2514&amp;"-"&amp;COUNTIF($B$3:B2514,B2514)</f>
        <v>629-12</v>
      </c>
      <c r="B2514" s="130">
        <v>629</v>
      </c>
      <c r="C2514" s="130" t="s">
        <v>106</v>
      </c>
      <c r="D2514" s="137">
        <v>45104</v>
      </c>
      <c r="E2514" s="138">
        <v>1.17</v>
      </c>
      <c r="F2514" s="138">
        <v>0</v>
      </c>
      <c r="G2514" s="138">
        <v>1.17</v>
      </c>
      <c r="H2514" s="138">
        <v>0</v>
      </c>
      <c r="I2514" s="138">
        <v>0</v>
      </c>
      <c r="J2514" s="138">
        <v>0</v>
      </c>
      <c r="K2514" s="138">
        <v>0</v>
      </c>
      <c r="L2514" s="139"/>
      <c r="M2514" s="138">
        <v>1.17</v>
      </c>
      <c r="N2514" s="139"/>
      <c r="O2514" s="138">
        <v>0</v>
      </c>
      <c r="P2514" s="138">
        <v>0</v>
      </c>
      <c r="Q2514" s="138">
        <v>0</v>
      </c>
      <c r="R2514" s="139"/>
      <c r="S2514" s="138">
        <v>0</v>
      </c>
      <c r="T2514" s="139"/>
      <c r="U2514" s="138">
        <v>0</v>
      </c>
      <c r="V2514" s="138">
        <v>0</v>
      </c>
      <c r="W2514" s="138">
        <v>0</v>
      </c>
      <c r="X2514" s="138">
        <v>0</v>
      </c>
      <c r="Y2514" s="138">
        <v>0</v>
      </c>
      <c r="Z2514" s="139"/>
      <c r="AA2514" s="138">
        <v>0</v>
      </c>
      <c r="AB2514" s="131">
        <v>0</v>
      </c>
    </row>
    <row r="2515" spans="1:28" ht="15" customHeight="1" x14ac:dyDescent="0.25">
      <c r="A2515" s="129" t="str">
        <f>B2515&amp;"-"&amp;COUNTIF($B$3:B2515,B2515)</f>
        <v>629-13</v>
      </c>
      <c r="B2515" s="130">
        <v>629</v>
      </c>
      <c r="C2515" s="130" t="s">
        <v>106</v>
      </c>
      <c r="D2515" s="137"/>
      <c r="E2515" s="138">
        <v>0</v>
      </c>
      <c r="F2515" s="138">
        <v>0</v>
      </c>
      <c r="G2515" s="138">
        <v>0</v>
      </c>
      <c r="H2515" s="138">
        <v>0</v>
      </c>
      <c r="I2515" s="138">
        <v>0</v>
      </c>
      <c r="J2515" s="138">
        <v>0</v>
      </c>
      <c r="K2515" s="138">
        <v>0</v>
      </c>
      <c r="L2515" s="139"/>
      <c r="M2515" s="138">
        <v>0</v>
      </c>
      <c r="N2515" s="139"/>
      <c r="O2515" s="138">
        <v>0</v>
      </c>
      <c r="P2515" s="138">
        <v>0</v>
      </c>
      <c r="Q2515" s="138">
        <v>0</v>
      </c>
      <c r="R2515" s="139"/>
      <c r="S2515" s="138">
        <v>0</v>
      </c>
      <c r="T2515" s="139"/>
      <c r="U2515" s="138">
        <v>0</v>
      </c>
      <c r="V2515" s="138">
        <v>0</v>
      </c>
      <c r="W2515" s="138">
        <v>0</v>
      </c>
      <c r="X2515" s="138">
        <v>0</v>
      </c>
      <c r="Y2515" s="138">
        <v>0</v>
      </c>
      <c r="Z2515" s="139"/>
      <c r="AA2515" s="138">
        <v>0</v>
      </c>
      <c r="AB2515" s="131">
        <v>0</v>
      </c>
    </row>
    <row r="2516" spans="1:28" ht="15" customHeight="1" x14ac:dyDescent="0.25">
      <c r="A2516" s="129" t="str">
        <f>B2516&amp;"-"&amp;COUNTIF($B$3:B2516,B2516)</f>
        <v>629-14</v>
      </c>
      <c r="B2516" s="130">
        <v>629</v>
      </c>
      <c r="C2516" s="130" t="s">
        <v>106</v>
      </c>
      <c r="D2516" s="137"/>
      <c r="E2516" s="138">
        <v>0</v>
      </c>
      <c r="F2516" s="138">
        <v>0</v>
      </c>
      <c r="G2516" s="138">
        <v>0</v>
      </c>
      <c r="H2516" s="138">
        <v>0</v>
      </c>
      <c r="I2516" s="138">
        <v>0</v>
      </c>
      <c r="J2516" s="138">
        <v>0</v>
      </c>
      <c r="K2516" s="138">
        <v>0</v>
      </c>
      <c r="L2516" s="139"/>
      <c r="M2516" s="138">
        <v>0</v>
      </c>
      <c r="N2516" s="139"/>
      <c r="O2516" s="138">
        <v>0</v>
      </c>
      <c r="P2516" s="138">
        <v>0</v>
      </c>
      <c r="Q2516" s="138">
        <v>0</v>
      </c>
      <c r="R2516" s="139"/>
      <c r="S2516" s="138">
        <v>0</v>
      </c>
      <c r="T2516" s="139"/>
      <c r="U2516" s="138">
        <v>0</v>
      </c>
      <c r="V2516" s="138">
        <v>0</v>
      </c>
      <c r="W2516" s="138">
        <v>0</v>
      </c>
      <c r="X2516" s="138">
        <v>0</v>
      </c>
      <c r="Y2516" s="138">
        <v>0</v>
      </c>
      <c r="Z2516" s="139"/>
      <c r="AA2516" s="138">
        <v>0</v>
      </c>
      <c r="AB2516" s="131">
        <v>0</v>
      </c>
    </row>
    <row r="2517" spans="1:28" ht="15" customHeight="1" x14ac:dyDescent="0.25">
      <c r="A2517" s="129" t="str">
        <f>B2517&amp;"-"&amp;COUNTIF($B$3:B2517,B2517)</f>
        <v>629-15</v>
      </c>
      <c r="B2517" s="130">
        <v>629</v>
      </c>
      <c r="C2517" s="130" t="s">
        <v>106</v>
      </c>
      <c r="D2517" s="137"/>
      <c r="E2517" s="138">
        <v>0</v>
      </c>
      <c r="F2517" s="138">
        <v>0</v>
      </c>
      <c r="G2517" s="138">
        <v>0</v>
      </c>
      <c r="H2517" s="138">
        <v>0</v>
      </c>
      <c r="I2517" s="138">
        <v>0</v>
      </c>
      <c r="J2517" s="138">
        <v>0</v>
      </c>
      <c r="K2517" s="138">
        <v>0</v>
      </c>
      <c r="L2517" s="139"/>
      <c r="M2517" s="138">
        <v>0</v>
      </c>
      <c r="N2517" s="139"/>
      <c r="O2517" s="138">
        <v>0</v>
      </c>
      <c r="P2517" s="138">
        <v>0</v>
      </c>
      <c r="Q2517" s="138">
        <v>0</v>
      </c>
      <c r="R2517" s="139"/>
      <c r="S2517" s="138">
        <v>0</v>
      </c>
      <c r="T2517" s="139"/>
      <c r="U2517" s="138">
        <v>0</v>
      </c>
      <c r="V2517" s="138">
        <v>0</v>
      </c>
      <c r="W2517" s="138">
        <v>0</v>
      </c>
      <c r="X2517" s="138">
        <v>0</v>
      </c>
      <c r="Y2517" s="138">
        <v>0</v>
      </c>
      <c r="Z2517" s="139"/>
      <c r="AA2517" s="138">
        <v>0</v>
      </c>
      <c r="AB2517" s="131">
        <v>0</v>
      </c>
    </row>
    <row r="2518" spans="1:28" ht="15" customHeight="1" x14ac:dyDescent="0.25">
      <c r="A2518" s="129" t="str">
        <f>B2518&amp;"-"&amp;COUNTIF($B$3:B2518,B2518)</f>
        <v>629-16</v>
      </c>
      <c r="B2518" s="130">
        <v>629</v>
      </c>
      <c r="C2518" s="130" t="s">
        <v>106</v>
      </c>
      <c r="D2518" s="137"/>
      <c r="E2518" s="138">
        <v>0</v>
      </c>
      <c r="F2518" s="138">
        <v>0</v>
      </c>
      <c r="G2518" s="138">
        <v>0</v>
      </c>
      <c r="H2518" s="138">
        <v>0</v>
      </c>
      <c r="I2518" s="138">
        <v>0</v>
      </c>
      <c r="J2518" s="138">
        <v>0</v>
      </c>
      <c r="K2518" s="138">
        <v>0</v>
      </c>
      <c r="L2518" s="139"/>
      <c r="M2518" s="138">
        <v>0</v>
      </c>
      <c r="N2518" s="139"/>
      <c r="O2518" s="138">
        <v>0</v>
      </c>
      <c r="P2518" s="138">
        <v>0</v>
      </c>
      <c r="Q2518" s="138">
        <v>0</v>
      </c>
      <c r="R2518" s="139"/>
      <c r="S2518" s="138">
        <v>0</v>
      </c>
      <c r="T2518" s="139"/>
      <c r="U2518" s="138">
        <v>0</v>
      </c>
      <c r="V2518" s="138">
        <v>0</v>
      </c>
      <c r="W2518" s="138">
        <v>0</v>
      </c>
      <c r="X2518" s="138">
        <v>0</v>
      </c>
      <c r="Y2518" s="138">
        <v>0</v>
      </c>
      <c r="Z2518" s="139"/>
      <c r="AA2518" s="138">
        <v>0</v>
      </c>
      <c r="AB2518" s="131">
        <v>0</v>
      </c>
    </row>
    <row r="2519" spans="1:28" ht="15" customHeight="1" x14ac:dyDescent="0.25">
      <c r="A2519" s="129" t="str">
        <f>B2519&amp;"-"&amp;COUNTIF($B$3:B2519,B2519)</f>
        <v>629-17</v>
      </c>
      <c r="B2519" s="130">
        <v>629</v>
      </c>
      <c r="C2519" s="130" t="s">
        <v>106</v>
      </c>
      <c r="D2519" s="137"/>
      <c r="E2519" s="138">
        <v>0</v>
      </c>
      <c r="F2519" s="138">
        <v>0</v>
      </c>
      <c r="G2519" s="138">
        <v>0</v>
      </c>
      <c r="H2519" s="138">
        <v>0</v>
      </c>
      <c r="I2519" s="138">
        <v>0</v>
      </c>
      <c r="J2519" s="138">
        <v>0</v>
      </c>
      <c r="K2519" s="138">
        <v>0</v>
      </c>
      <c r="L2519" s="139"/>
      <c r="M2519" s="138">
        <v>0</v>
      </c>
      <c r="N2519" s="139"/>
      <c r="O2519" s="138">
        <v>0</v>
      </c>
      <c r="P2519" s="138">
        <v>0</v>
      </c>
      <c r="Q2519" s="138">
        <v>0</v>
      </c>
      <c r="R2519" s="139"/>
      <c r="S2519" s="138">
        <v>0</v>
      </c>
      <c r="T2519" s="139"/>
      <c r="U2519" s="138">
        <v>0</v>
      </c>
      <c r="V2519" s="138">
        <v>0</v>
      </c>
      <c r="W2519" s="138">
        <v>0</v>
      </c>
      <c r="X2519" s="138">
        <v>0</v>
      </c>
      <c r="Y2519" s="138">
        <v>0</v>
      </c>
      <c r="Z2519" s="139"/>
      <c r="AA2519" s="138">
        <v>0</v>
      </c>
      <c r="AB2519" s="131">
        <v>0</v>
      </c>
    </row>
    <row r="2520" spans="1:28" ht="15" customHeight="1" x14ac:dyDescent="0.25">
      <c r="A2520" s="129" t="str">
        <f>B2520&amp;"-"&amp;COUNTIF($B$3:B2520,B2520)</f>
        <v>629-18</v>
      </c>
      <c r="B2520" s="130">
        <v>629</v>
      </c>
      <c r="C2520" s="130" t="s">
        <v>106</v>
      </c>
      <c r="D2520" s="137"/>
      <c r="E2520" s="138">
        <v>0</v>
      </c>
      <c r="F2520" s="138">
        <v>0</v>
      </c>
      <c r="G2520" s="138">
        <v>0</v>
      </c>
      <c r="H2520" s="138">
        <v>0</v>
      </c>
      <c r="I2520" s="138">
        <v>0</v>
      </c>
      <c r="J2520" s="138">
        <v>0</v>
      </c>
      <c r="K2520" s="138">
        <v>0</v>
      </c>
      <c r="L2520" s="139"/>
      <c r="M2520" s="138">
        <v>0</v>
      </c>
      <c r="N2520" s="139"/>
      <c r="O2520" s="138">
        <v>0</v>
      </c>
      <c r="P2520" s="138">
        <v>0</v>
      </c>
      <c r="Q2520" s="138">
        <v>0</v>
      </c>
      <c r="R2520" s="139"/>
      <c r="S2520" s="138">
        <v>0</v>
      </c>
      <c r="T2520" s="139"/>
      <c r="U2520" s="138">
        <v>0</v>
      </c>
      <c r="V2520" s="138">
        <v>0</v>
      </c>
      <c r="W2520" s="138">
        <v>0</v>
      </c>
      <c r="X2520" s="138">
        <v>0</v>
      </c>
      <c r="Y2520" s="138">
        <v>0</v>
      </c>
      <c r="Z2520" s="139"/>
      <c r="AA2520" s="138">
        <v>0</v>
      </c>
      <c r="AB2520" s="131">
        <v>0</v>
      </c>
    </row>
    <row r="2521" spans="1:28" ht="15" customHeight="1" x14ac:dyDescent="0.25">
      <c r="A2521" s="129" t="str">
        <f>B2521&amp;"-"&amp;COUNTIF($B$3:B2521,B2521)</f>
        <v>629-19</v>
      </c>
      <c r="B2521" s="130">
        <v>629</v>
      </c>
      <c r="C2521" s="130" t="s">
        <v>106</v>
      </c>
      <c r="D2521" s="137"/>
      <c r="E2521" s="138">
        <v>0</v>
      </c>
      <c r="F2521" s="138">
        <v>0</v>
      </c>
      <c r="G2521" s="138">
        <v>0</v>
      </c>
      <c r="H2521" s="138">
        <v>0</v>
      </c>
      <c r="I2521" s="138">
        <v>0</v>
      </c>
      <c r="J2521" s="138">
        <v>0</v>
      </c>
      <c r="K2521" s="138">
        <v>0</v>
      </c>
      <c r="L2521" s="139"/>
      <c r="M2521" s="138">
        <v>0</v>
      </c>
      <c r="N2521" s="139"/>
      <c r="O2521" s="138">
        <v>0</v>
      </c>
      <c r="P2521" s="138">
        <v>0</v>
      </c>
      <c r="Q2521" s="138">
        <v>0</v>
      </c>
      <c r="R2521" s="139"/>
      <c r="S2521" s="138">
        <v>0</v>
      </c>
      <c r="T2521" s="139"/>
      <c r="U2521" s="138">
        <v>0</v>
      </c>
      <c r="V2521" s="138">
        <v>0</v>
      </c>
      <c r="W2521" s="138">
        <v>0</v>
      </c>
      <c r="X2521" s="138">
        <v>0</v>
      </c>
      <c r="Y2521" s="138">
        <v>0</v>
      </c>
      <c r="Z2521" s="139"/>
      <c r="AA2521" s="138">
        <v>0</v>
      </c>
      <c r="AB2521" s="131">
        <v>0</v>
      </c>
    </row>
    <row r="2522" spans="1:28" ht="15" customHeight="1" x14ac:dyDescent="0.25">
      <c r="A2522" s="129" t="str">
        <f>B2522&amp;"-"&amp;COUNTIF($B$3:B2522,B2522)</f>
        <v>629-20</v>
      </c>
      <c r="B2522" s="130">
        <v>629</v>
      </c>
      <c r="C2522" s="130" t="s">
        <v>106</v>
      </c>
      <c r="D2522" s="137"/>
      <c r="E2522" s="138">
        <v>0</v>
      </c>
      <c r="F2522" s="138">
        <v>0</v>
      </c>
      <c r="G2522" s="138">
        <v>0</v>
      </c>
      <c r="H2522" s="138">
        <v>0</v>
      </c>
      <c r="I2522" s="138">
        <v>0</v>
      </c>
      <c r="J2522" s="138">
        <v>0</v>
      </c>
      <c r="K2522" s="138">
        <v>0</v>
      </c>
      <c r="L2522" s="139"/>
      <c r="M2522" s="138">
        <v>0</v>
      </c>
      <c r="N2522" s="139"/>
      <c r="O2522" s="138">
        <v>0</v>
      </c>
      <c r="P2522" s="138">
        <v>0</v>
      </c>
      <c r="Q2522" s="138">
        <v>0</v>
      </c>
      <c r="R2522" s="139"/>
      <c r="S2522" s="138">
        <v>0</v>
      </c>
      <c r="T2522" s="139"/>
      <c r="U2522" s="138">
        <v>0</v>
      </c>
      <c r="V2522" s="138">
        <v>0</v>
      </c>
      <c r="W2522" s="138">
        <v>0</v>
      </c>
      <c r="X2522" s="138">
        <v>0</v>
      </c>
      <c r="Y2522" s="138">
        <v>0</v>
      </c>
      <c r="Z2522" s="139"/>
      <c r="AA2522" s="138">
        <v>0</v>
      </c>
      <c r="AB2522" s="131">
        <v>0</v>
      </c>
    </row>
    <row r="2523" spans="1:28" ht="15" customHeight="1" x14ac:dyDescent="0.25">
      <c r="A2523" s="129" t="str">
        <f>B2523&amp;"-"&amp;COUNTIF($B$3:B2523,B2523)</f>
        <v>629-21</v>
      </c>
      <c r="B2523" s="130">
        <v>629</v>
      </c>
      <c r="C2523" s="130" t="s">
        <v>106</v>
      </c>
      <c r="D2523" s="137"/>
      <c r="E2523" s="138">
        <v>0</v>
      </c>
      <c r="F2523" s="138">
        <v>0</v>
      </c>
      <c r="G2523" s="138">
        <v>0</v>
      </c>
      <c r="H2523" s="138">
        <v>0</v>
      </c>
      <c r="I2523" s="138">
        <v>0</v>
      </c>
      <c r="J2523" s="138">
        <v>0</v>
      </c>
      <c r="K2523" s="138">
        <v>0</v>
      </c>
      <c r="L2523" s="139"/>
      <c r="M2523" s="138">
        <v>0</v>
      </c>
      <c r="N2523" s="139"/>
      <c r="O2523" s="138">
        <v>0</v>
      </c>
      <c r="P2523" s="138">
        <v>0</v>
      </c>
      <c r="Q2523" s="138">
        <v>0</v>
      </c>
      <c r="R2523" s="139"/>
      <c r="S2523" s="138">
        <v>0</v>
      </c>
      <c r="T2523" s="139"/>
      <c r="U2523" s="138">
        <v>0</v>
      </c>
      <c r="V2523" s="138">
        <v>0</v>
      </c>
      <c r="W2523" s="138">
        <v>0</v>
      </c>
      <c r="X2523" s="138">
        <v>0</v>
      </c>
      <c r="Y2523" s="138">
        <v>0</v>
      </c>
      <c r="Z2523" s="139"/>
      <c r="AA2523" s="138">
        <v>0</v>
      </c>
      <c r="AB2523" s="131">
        <v>0</v>
      </c>
    </row>
    <row r="2524" spans="1:28" ht="15" customHeight="1" x14ac:dyDescent="0.25">
      <c r="A2524" s="129" t="str">
        <f>B2524&amp;"-"&amp;COUNTIF($B$3:B2524,B2524)</f>
        <v>629-22</v>
      </c>
      <c r="B2524" s="130">
        <v>629</v>
      </c>
      <c r="C2524" s="130" t="s">
        <v>106</v>
      </c>
      <c r="D2524" s="137"/>
      <c r="E2524" s="138">
        <v>0</v>
      </c>
      <c r="F2524" s="138">
        <v>0</v>
      </c>
      <c r="G2524" s="138">
        <v>0</v>
      </c>
      <c r="H2524" s="138">
        <v>0</v>
      </c>
      <c r="I2524" s="138">
        <v>0</v>
      </c>
      <c r="J2524" s="138">
        <v>0</v>
      </c>
      <c r="K2524" s="138">
        <v>0</v>
      </c>
      <c r="L2524" s="139"/>
      <c r="M2524" s="138">
        <v>0</v>
      </c>
      <c r="N2524" s="139"/>
      <c r="O2524" s="138">
        <v>0</v>
      </c>
      <c r="P2524" s="138">
        <v>0</v>
      </c>
      <c r="Q2524" s="138">
        <v>0</v>
      </c>
      <c r="R2524" s="139"/>
      <c r="S2524" s="138">
        <v>0</v>
      </c>
      <c r="T2524" s="139"/>
      <c r="U2524" s="138">
        <v>0</v>
      </c>
      <c r="V2524" s="138">
        <v>0</v>
      </c>
      <c r="W2524" s="138">
        <v>0</v>
      </c>
      <c r="X2524" s="138">
        <v>0</v>
      </c>
      <c r="Y2524" s="138">
        <v>0</v>
      </c>
      <c r="Z2524" s="139"/>
      <c r="AA2524" s="138">
        <v>0</v>
      </c>
      <c r="AB2524" s="131">
        <v>0</v>
      </c>
    </row>
    <row r="2525" spans="1:28" ht="15" customHeight="1" x14ac:dyDescent="0.25">
      <c r="A2525" s="129" t="str">
        <f>B2525&amp;"-"&amp;COUNTIF($B$3:B2525,B2525)</f>
        <v>629-23</v>
      </c>
      <c r="B2525" s="130">
        <v>629</v>
      </c>
      <c r="C2525" s="130" t="s">
        <v>106</v>
      </c>
      <c r="D2525" s="137"/>
      <c r="E2525" s="138">
        <v>0</v>
      </c>
      <c r="F2525" s="138">
        <v>0</v>
      </c>
      <c r="G2525" s="138">
        <v>0</v>
      </c>
      <c r="H2525" s="138">
        <v>0</v>
      </c>
      <c r="I2525" s="138">
        <v>0</v>
      </c>
      <c r="J2525" s="138">
        <v>0</v>
      </c>
      <c r="K2525" s="138">
        <v>0</v>
      </c>
      <c r="L2525" s="139"/>
      <c r="M2525" s="138">
        <v>0</v>
      </c>
      <c r="N2525" s="139"/>
      <c r="O2525" s="138">
        <v>0</v>
      </c>
      <c r="P2525" s="138">
        <v>0</v>
      </c>
      <c r="Q2525" s="138">
        <v>0</v>
      </c>
      <c r="R2525" s="139"/>
      <c r="S2525" s="138">
        <v>0</v>
      </c>
      <c r="T2525" s="139"/>
      <c r="U2525" s="138">
        <v>0</v>
      </c>
      <c r="V2525" s="138">
        <v>0</v>
      </c>
      <c r="W2525" s="138">
        <v>0</v>
      </c>
      <c r="X2525" s="138">
        <v>0</v>
      </c>
      <c r="Y2525" s="138">
        <v>0</v>
      </c>
      <c r="Z2525" s="139"/>
      <c r="AA2525" s="138">
        <v>0</v>
      </c>
      <c r="AB2525" s="131">
        <v>0</v>
      </c>
    </row>
    <row r="2526" spans="1:28" ht="15" customHeight="1" x14ac:dyDescent="0.25">
      <c r="A2526" s="129" t="str">
        <f>B2526&amp;"-"&amp;COUNTIF($B$3:B2526,B2526)</f>
        <v>629-24</v>
      </c>
      <c r="B2526" s="130">
        <v>629</v>
      </c>
      <c r="C2526" s="130" t="s">
        <v>106</v>
      </c>
      <c r="D2526" s="137"/>
      <c r="E2526" s="138">
        <v>0</v>
      </c>
      <c r="F2526" s="138">
        <v>0</v>
      </c>
      <c r="G2526" s="138">
        <v>0</v>
      </c>
      <c r="H2526" s="138">
        <v>0</v>
      </c>
      <c r="I2526" s="138">
        <v>0</v>
      </c>
      <c r="J2526" s="138">
        <v>0</v>
      </c>
      <c r="K2526" s="138">
        <v>0</v>
      </c>
      <c r="L2526" s="139"/>
      <c r="M2526" s="138">
        <v>0</v>
      </c>
      <c r="N2526" s="139"/>
      <c r="O2526" s="138">
        <v>0</v>
      </c>
      <c r="P2526" s="138">
        <v>0</v>
      </c>
      <c r="Q2526" s="138">
        <v>0</v>
      </c>
      <c r="R2526" s="139"/>
      <c r="S2526" s="138">
        <v>0</v>
      </c>
      <c r="T2526" s="139"/>
      <c r="U2526" s="138">
        <v>0</v>
      </c>
      <c r="V2526" s="138">
        <v>0</v>
      </c>
      <c r="W2526" s="138">
        <v>0</v>
      </c>
      <c r="X2526" s="138">
        <v>0</v>
      </c>
      <c r="Y2526" s="138">
        <v>0</v>
      </c>
      <c r="Z2526" s="139"/>
      <c r="AA2526" s="138">
        <v>0</v>
      </c>
      <c r="AB2526" s="131">
        <v>0</v>
      </c>
    </row>
    <row r="2527" spans="1:28" ht="15" customHeight="1" x14ac:dyDescent="0.25">
      <c r="A2527" s="129" t="str">
        <f>B2527&amp;"-"&amp;COUNTIF($B$3:B2527,B2527)</f>
        <v>633-1</v>
      </c>
      <c r="B2527" s="130">
        <v>633</v>
      </c>
      <c r="C2527" s="130" t="s">
        <v>107</v>
      </c>
      <c r="D2527" s="137">
        <v>50674</v>
      </c>
      <c r="E2527" s="138">
        <v>2</v>
      </c>
      <c r="F2527" s="138">
        <v>0</v>
      </c>
      <c r="G2527" s="138">
        <v>1</v>
      </c>
      <c r="H2527" s="138">
        <v>0</v>
      </c>
      <c r="I2527" s="138">
        <v>0</v>
      </c>
      <c r="J2527" s="138">
        <v>0</v>
      </c>
      <c r="K2527" s="138">
        <v>0</v>
      </c>
      <c r="L2527" s="139"/>
      <c r="M2527" s="138">
        <v>2</v>
      </c>
      <c r="N2527" s="139"/>
      <c r="O2527" s="138">
        <v>0</v>
      </c>
      <c r="P2527" s="138">
        <v>0</v>
      </c>
      <c r="Q2527" s="138">
        <v>0</v>
      </c>
      <c r="R2527" s="139"/>
      <c r="S2527" s="138">
        <v>2</v>
      </c>
      <c r="T2527" s="139"/>
      <c r="U2527" s="138">
        <v>0</v>
      </c>
      <c r="V2527" s="138">
        <v>0</v>
      </c>
      <c r="W2527" s="138">
        <v>0</v>
      </c>
      <c r="X2527" s="138">
        <v>0</v>
      </c>
      <c r="Y2527" s="138">
        <v>0</v>
      </c>
      <c r="Z2527" s="139"/>
      <c r="AA2527" s="138">
        <v>0</v>
      </c>
      <c r="AB2527" s="131">
        <v>0</v>
      </c>
    </row>
    <row r="2528" spans="1:28" ht="15" customHeight="1" x14ac:dyDescent="0.25">
      <c r="A2528" s="129" t="str">
        <f>B2528&amp;"-"&amp;COUNTIF($B$3:B2528,B2528)</f>
        <v>633-2</v>
      </c>
      <c r="B2528" s="130">
        <v>633</v>
      </c>
      <c r="C2528" s="130" t="s">
        <v>107</v>
      </c>
      <c r="D2528" s="137">
        <v>44362</v>
      </c>
      <c r="E2528" s="138">
        <v>2</v>
      </c>
      <c r="F2528" s="138">
        <v>0</v>
      </c>
      <c r="G2528" s="138">
        <v>0</v>
      </c>
      <c r="H2528" s="138">
        <v>0</v>
      </c>
      <c r="I2528" s="138">
        <v>0</v>
      </c>
      <c r="J2528" s="138">
        <v>0</v>
      </c>
      <c r="K2528" s="138">
        <v>1</v>
      </c>
      <c r="L2528" s="139"/>
      <c r="M2528" s="138">
        <v>2</v>
      </c>
      <c r="N2528" s="139"/>
      <c r="O2528" s="138">
        <v>0</v>
      </c>
      <c r="P2528" s="138">
        <v>0</v>
      </c>
      <c r="Q2528" s="138">
        <v>0</v>
      </c>
      <c r="R2528" s="139"/>
      <c r="S2528" s="138">
        <v>0</v>
      </c>
      <c r="T2528" s="139"/>
      <c r="U2528" s="138">
        <v>0</v>
      </c>
      <c r="V2528" s="138">
        <v>0</v>
      </c>
      <c r="W2528" s="138">
        <v>0</v>
      </c>
      <c r="X2528" s="138">
        <v>0</v>
      </c>
      <c r="Y2528" s="138">
        <v>0</v>
      </c>
      <c r="Z2528" s="139"/>
      <c r="AA2528" s="138">
        <v>0</v>
      </c>
      <c r="AB2528" s="131">
        <v>0</v>
      </c>
    </row>
    <row r="2529" spans="1:28" ht="15" customHeight="1" x14ac:dyDescent="0.25">
      <c r="A2529" s="129" t="str">
        <f>B2529&amp;"-"&amp;COUNTIF($B$3:B2529,B2529)</f>
        <v>633-3</v>
      </c>
      <c r="B2529" s="130">
        <v>633</v>
      </c>
      <c r="C2529" s="130" t="s">
        <v>107</v>
      </c>
      <c r="D2529" s="137">
        <v>44602</v>
      </c>
      <c r="E2529" s="138">
        <v>3</v>
      </c>
      <c r="F2529" s="138">
        <v>0</v>
      </c>
      <c r="G2529" s="138">
        <v>1</v>
      </c>
      <c r="H2529" s="138">
        <v>1</v>
      </c>
      <c r="I2529" s="138">
        <v>0</v>
      </c>
      <c r="J2529" s="138">
        <v>0</v>
      </c>
      <c r="K2529" s="138">
        <v>1</v>
      </c>
      <c r="L2529" s="139"/>
      <c r="M2529" s="138">
        <v>3</v>
      </c>
      <c r="N2529" s="139"/>
      <c r="O2529" s="138">
        <v>0</v>
      </c>
      <c r="P2529" s="138">
        <v>0</v>
      </c>
      <c r="Q2529" s="138">
        <v>0</v>
      </c>
      <c r="R2529" s="139"/>
      <c r="S2529" s="138">
        <v>0</v>
      </c>
      <c r="T2529" s="139"/>
      <c r="U2529" s="138">
        <v>0</v>
      </c>
      <c r="V2529" s="138">
        <v>0</v>
      </c>
      <c r="W2529" s="138">
        <v>0</v>
      </c>
      <c r="X2529" s="138">
        <v>0</v>
      </c>
      <c r="Y2529" s="138">
        <v>0</v>
      </c>
      <c r="Z2529" s="139"/>
      <c r="AA2529" s="138">
        <v>0</v>
      </c>
      <c r="AB2529" s="131">
        <v>0</v>
      </c>
    </row>
    <row r="2530" spans="1:28" ht="15" customHeight="1" x14ac:dyDescent="0.25">
      <c r="A2530" s="129" t="str">
        <f>B2530&amp;"-"&amp;COUNTIF($B$3:B2530,B2530)</f>
        <v>633-4</v>
      </c>
      <c r="B2530" s="130">
        <v>633</v>
      </c>
      <c r="C2530" s="130" t="s">
        <v>107</v>
      </c>
      <c r="D2530" s="137">
        <v>45609</v>
      </c>
      <c r="E2530" s="138">
        <v>1</v>
      </c>
      <c r="F2530" s="138">
        <v>0</v>
      </c>
      <c r="G2530" s="138">
        <v>0</v>
      </c>
      <c r="H2530" s="138">
        <v>0</v>
      </c>
      <c r="I2530" s="138">
        <v>0</v>
      </c>
      <c r="J2530" s="138">
        <v>0</v>
      </c>
      <c r="K2530" s="138">
        <v>1</v>
      </c>
      <c r="L2530" s="139"/>
      <c r="M2530" s="138">
        <v>1</v>
      </c>
      <c r="N2530" s="139"/>
      <c r="O2530" s="138">
        <v>0</v>
      </c>
      <c r="P2530" s="138">
        <v>0</v>
      </c>
      <c r="Q2530" s="138">
        <v>0</v>
      </c>
      <c r="R2530" s="139"/>
      <c r="S2530" s="138">
        <v>1</v>
      </c>
      <c r="T2530" s="139"/>
      <c r="U2530" s="138">
        <v>0</v>
      </c>
      <c r="V2530" s="138">
        <v>0</v>
      </c>
      <c r="W2530" s="138">
        <v>0</v>
      </c>
      <c r="X2530" s="138">
        <v>0</v>
      </c>
      <c r="Y2530" s="138">
        <v>0</v>
      </c>
      <c r="Z2530" s="139"/>
      <c r="AA2530" s="138">
        <v>0</v>
      </c>
      <c r="AB2530" s="131">
        <v>0</v>
      </c>
    </row>
    <row r="2531" spans="1:28" ht="15" customHeight="1" x14ac:dyDescent="0.25">
      <c r="A2531" s="129" t="str">
        <f>B2531&amp;"-"&amp;COUNTIF($B$3:B2531,B2531)</f>
        <v>633-5</v>
      </c>
      <c r="B2531" s="130">
        <v>633</v>
      </c>
      <c r="C2531" s="130" t="s">
        <v>107</v>
      </c>
      <c r="D2531" s="137">
        <v>48223</v>
      </c>
      <c r="E2531" s="138">
        <v>7.58</v>
      </c>
      <c r="F2531" s="138">
        <v>0</v>
      </c>
      <c r="G2531" s="138">
        <v>1.58</v>
      </c>
      <c r="H2531" s="138">
        <v>0</v>
      </c>
      <c r="I2531" s="138">
        <v>0</v>
      </c>
      <c r="J2531" s="138">
        <v>0</v>
      </c>
      <c r="K2531" s="138">
        <v>4.9800000000000004</v>
      </c>
      <c r="L2531" s="139"/>
      <c r="M2531" s="138">
        <v>7.58</v>
      </c>
      <c r="N2531" s="139"/>
      <c r="O2531" s="138">
        <v>0</v>
      </c>
      <c r="P2531" s="138">
        <v>0</v>
      </c>
      <c r="Q2531" s="138">
        <v>0</v>
      </c>
      <c r="R2531" s="139"/>
      <c r="S2531" s="138">
        <v>2</v>
      </c>
      <c r="T2531" s="139"/>
      <c r="U2531" s="138">
        <v>0</v>
      </c>
      <c r="V2531" s="138">
        <v>0</v>
      </c>
      <c r="W2531" s="138">
        <v>0.91</v>
      </c>
      <c r="X2531" s="138">
        <v>0</v>
      </c>
      <c r="Y2531" s="138">
        <v>0</v>
      </c>
      <c r="Z2531" s="139"/>
      <c r="AA2531" s="138">
        <v>0</v>
      </c>
      <c r="AB2531" s="131">
        <v>0</v>
      </c>
    </row>
    <row r="2532" spans="1:28" ht="15" customHeight="1" x14ac:dyDescent="0.25">
      <c r="A2532" s="129" t="str">
        <f>B2532&amp;"-"&amp;COUNTIF($B$3:B2532,B2532)</f>
        <v>633-6</v>
      </c>
      <c r="B2532" s="130">
        <v>633</v>
      </c>
      <c r="C2532" s="130" t="s">
        <v>107</v>
      </c>
      <c r="D2532" s="137">
        <v>44875</v>
      </c>
      <c r="E2532" s="138">
        <v>3</v>
      </c>
      <c r="F2532" s="138">
        <v>0</v>
      </c>
      <c r="G2532" s="138">
        <v>0</v>
      </c>
      <c r="H2532" s="138">
        <v>0</v>
      </c>
      <c r="I2532" s="138">
        <v>0</v>
      </c>
      <c r="J2532" s="138">
        <v>0</v>
      </c>
      <c r="K2532" s="138">
        <v>2</v>
      </c>
      <c r="L2532" s="139"/>
      <c r="M2532" s="138">
        <v>3</v>
      </c>
      <c r="N2532" s="139"/>
      <c r="O2532" s="138">
        <v>0</v>
      </c>
      <c r="P2532" s="138">
        <v>0</v>
      </c>
      <c r="Q2532" s="138">
        <v>0</v>
      </c>
      <c r="R2532" s="139"/>
      <c r="S2532" s="138">
        <v>0</v>
      </c>
      <c r="T2532" s="139"/>
      <c r="U2532" s="138">
        <v>0</v>
      </c>
      <c r="V2532" s="138">
        <v>0</v>
      </c>
      <c r="W2532" s="138">
        <v>0</v>
      </c>
      <c r="X2532" s="138">
        <v>0</v>
      </c>
      <c r="Y2532" s="138">
        <v>0</v>
      </c>
      <c r="Z2532" s="139"/>
      <c r="AA2532" s="138">
        <v>0</v>
      </c>
      <c r="AB2532" s="131">
        <v>0</v>
      </c>
    </row>
    <row r="2533" spans="1:28" ht="15" customHeight="1" x14ac:dyDescent="0.25">
      <c r="A2533" s="129" t="str">
        <f>B2533&amp;"-"&amp;COUNTIF($B$3:B2533,B2533)</f>
        <v>633-7</v>
      </c>
      <c r="B2533" s="130">
        <v>633</v>
      </c>
      <c r="C2533" s="130" t="s">
        <v>107</v>
      </c>
      <c r="D2533" s="137">
        <v>44909</v>
      </c>
      <c r="E2533" s="138">
        <v>157.24</v>
      </c>
      <c r="F2533" s="138">
        <v>1</v>
      </c>
      <c r="G2533" s="138">
        <v>65.36</v>
      </c>
      <c r="H2533" s="138">
        <v>18.3</v>
      </c>
      <c r="I2533" s="138">
        <v>1</v>
      </c>
      <c r="J2533" s="138">
        <v>2.0299999999999998</v>
      </c>
      <c r="K2533" s="138">
        <v>28.17</v>
      </c>
      <c r="L2533" s="139"/>
      <c r="M2533" s="138">
        <v>157.24</v>
      </c>
      <c r="N2533" s="139"/>
      <c r="O2533" s="138">
        <v>0</v>
      </c>
      <c r="P2533" s="138">
        <v>0</v>
      </c>
      <c r="Q2533" s="138">
        <v>0</v>
      </c>
      <c r="R2533" s="139"/>
      <c r="S2533" s="138">
        <v>17.850000000000001</v>
      </c>
      <c r="T2533" s="139"/>
      <c r="U2533" s="138">
        <v>0</v>
      </c>
      <c r="V2533" s="138">
        <v>0</v>
      </c>
      <c r="W2533" s="138">
        <v>15.08</v>
      </c>
      <c r="X2533" s="138">
        <v>0</v>
      </c>
      <c r="Y2533" s="138">
        <v>0</v>
      </c>
      <c r="Z2533" s="139"/>
      <c r="AA2533" s="138">
        <v>0</v>
      </c>
      <c r="AB2533" s="131">
        <v>0</v>
      </c>
    </row>
    <row r="2534" spans="1:28" ht="15" customHeight="1" x14ac:dyDescent="0.25">
      <c r="A2534" s="129" t="str">
        <f>B2534&amp;"-"&amp;COUNTIF($B$3:B2534,B2534)</f>
        <v>633-8</v>
      </c>
      <c r="B2534" s="130">
        <v>633</v>
      </c>
      <c r="C2534" s="130" t="s">
        <v>107</v>
      </c>
      <c r="D2534" s="137">
        <v>48231</v>
      </c>
      <c r="E2534" s="138">
        <v>6.93</v>
      </c>
      <c r="F2534" s="138">
        <v>0</v>
      </c>
      <c r="G2534" s="138">
        <v>2</v>
      </c>
      <c r="H2534" s="138">
        <v>1</v>
      </c>
      <c r="I2534" s="138">
        <v>0</v>
      </c>
      <c r="J2534" s="138">
        <v>0</v>
      </c>
      <c r="K2534" s="138">
        <v>3</v>
      </c>
      <c r="L2534" s="139"/>
      <c r="M2534" s="138">
        <v>6.93</v>
      </c>
      <c r="N2534" s="139"/>
      <c r="O2534" s="138">
        <v>0</v>
      </c>
      <c r="P2534" s="138">
        <v>0</v>
      </c>
      <c r="Q2534" s="138">
        <v>0</v>
      </c>
      <c r="R2534" s="139"/>
      <c r="S2534" s="138">
        <v>0</v>
      </c>
      <c r="T2534" s="139"/>
      <c r="U2534" s="138">
        <v>0</v>
      </c>
      <c r="V2534" s="138">
        <v>0</v>
      </c>
      <c r="W2534" s="138">
        <v>0</v>
      </c>
      <c r="X2534" s="138">
        <v>0</v>
      </c>
      <c r="Y2534" s="138">
        <v>0</v>
      </c>
      <c r="Z2534" s="139"/>
      <c r="AA2534" s="138">
        <v>0</v>
      </c>
      <c r="AB2534" s="131">
        <v>0</v>
      </c>
    </row>
    <row r="2535" spans="1:28" ht="15" customHeight="1" x14ac:dyDescent="0.25">
      <c r="A2535" s="129" t="str">
        <f>B2535&amp;"-"&amp;COUNTIF($B$3:B2535,B2535)</f>
        <v>633-9</v>
      </c>
      <c r="B2535" s="130">
        <v>633</v>
      </c>
      <c r="C2535" s="130" t="s">
        <v>107</v>
      </c>
      <c r="D2535" s="137">
        <v>49577</v>
      </c>
      <c r="E2535" s="138">
        <v>0.16</v>
      </c>
      <c r="F2535" s="138">
        <v>0</v>
      </c>
      <c r="G2535" s="138">
        <v>0</v>
      </c>
      <c r="H2535" s="138">
        <v>0</v>
      </c>
      <c r="I2535" s="138">
        <v>0</v>
      </c>
      <c r="J2535" s="138">
        <v>0</v>
      </c>
      <c r="K2535" s="138">
        <v>0.16</v>
      </c>
      <c r="L2535" s="139"/>
      <c r="M2535" s="138">
        <v>0.16</v>
      </c>
      <c r="N2535" s="139"/>
      <c r="O2535" s="138">
        <v>0</v>
      </c>
      <c r="P2535" s="138">
        <v>0</v>
      </c>
      <c r="Q2535" s="138">
        <v>0</v>
      </c>
      <c r="R2535" s="139"/>
      <c r="S2535" s="138">
        <v>0</v>
      </c>
      <c r="T2535" s="139"/>
      <c r="U2535" s="138">
        <v>0</v>
      </c>
      <c r="V2535" s="138">
        <v>0</v>
      </c>
      <c r="W2535" s="138">
        <v>0</v>
      </c>
      <c r="X2535" s="138">
        <v>0</v>
      </c>
      <c r="Y2535" s="138">
        <v>0</v>
      </c>
      <c r="Z2535" s="139"/>
      <c r="AA2535" s="138">
        <v>0</v>
      </c>
      <c r="AB2535" s="131">
        <v>0</v>
      </c>
    </row>
    <row r="2536" spans="1:28" ht="15" customHeight="1" x14ac:dyDescent="0.25">
      <c r="A2536" s="129" t="str">
        <f>B2536&amp;"-"&amp;COUNTIF($B$3:B2536,B2536)</f>
        <v>633-10</v>
      </c>
      <c r="B2536" s="130">
        <v>633</v>
      </c>
      <c r="C2536" s="130" t="s">
        <v>107</v>
      </c>
      <c r="D2536" s="137"/>
      <c r="E2536" s="138">
        <v>0</v>
      </c>
      <c r="F2536" s="138">
        <v>0</v>
      </c>
      <c r="G2536" s="138">
        <v>0</v>
      </c>
      <c r="H2536" s="138">
        <v>0</v>
      </c>
      <c r="I2536" s="138">
        <v>0</v>
      </c>
      <c r="J2536" s="138">
        <v>0</v>
      </c>
      <c r="K2536" s="138">
        <v>0</v>
      </c>
      <c r="L2536" s="139"/>
      <c r="M2536" s="138">
        <v>0</v>
      </c>
      <c r="N2536" s="139"/>
      <c r="O2536" s="138">
        <v>0</v>
      </c>
      <c r="P2536" s="138">
        <v>0</v>
      </c>
      <c r="Q2536" s="138">
        <v>0</v>
      </c>
      <c r="R2536" s="139"/>
      <c r="S2536" s="138">
        <v>0</v>
      </c>
      <c r="T2536" s="139"/>
      <c r="U2536" s="138">
        <v>0</v>
      </c>
      <c r="V2536" s="138">
        <v>0</v>
      </c>
      <c r="W2536" s="138">
        <v>0</v>
      </c>
      <c r="X2536" s="138">
        <v>0</v>
      </c>
      <c r="Y2536" s="138">
        <v>0</v>
      </c>
      <c r="Z2536" s="139"/>
      <c r="AA2536" s="138">
        <v>0</v>
      </c>
      <c r="AB2536" s="131">
        <v>0</v>
      </c>
    </row>
    <row r="2537" spans="1:28" ht="15" customHeight="1" x14ac:dyDescent="0.25">
      <c r="A2537" s="129" t="str">
        <f>B2537&amp;"-"&amp;COUNTIF($B$3:B2537,B2537)</f>
        <v>633-11</v>
      </c>
      <c r="B2537" s="130">
        <v>633</v>
      </c>
      <c r="C2537" s="130" t="s">
        <v>107</v>
      </c>
      <c r="D2537" s="137"/>
      <c r="E2537" s="138">
        <v>0</v>
      </c>
      <c r="F2537" s="138">
        <v>0</v>
      </c>
      <c r="G2537" s="138">
        <v>0</v>
      </c>
      <c r="H2537" s="138">
        <v>0</v>
      </c>
      <c r="I2537" s="138">
        <v>0</v>
      </c>
      <c r="J2537" s="138">
        <v>0</v>
      </c>
      <c r="K2537" s="138">
        <v>0</v>
      </c>
      <c r="L2537" s="139"/>
      <c r="M2537" s="138">
        <v>0</v>
      </c>
      <c r="N2537" s="139"/>
      <c r="O2537" s="138">
        <v>0</v>
      </c>
      <c r="P2537" s="138">
        <v>0</v>
      </c>
      <c r="Q2537" s="138">
        <v>0</v>
      </c>
      <c r="R2537" s="139"/>
      <c r="S2537" s="138">
        <v>0</v>
      </c>
      <c r="T2537" s="139"/>
      <c r="U2537" s="138">
        <v>0</v>
      </c>
      <c r="V2537" s="138">
        <v>0</v>
      </c>
      <c r="W2537" s="138">
        <v>0</v>
      </c>
      <c r="X2537" s="138">
        <v>0</v>
      </c>
      <c r="Y2537" s="138">
        <v>0</v>
      </c>
      <c r="Z2537" s="139"/>
      <c r="AA2537" s="138">
        <v>0</v>
      </c>
      <c r="AB2537" s="131">
        <v>0</v>
      </c>
    </row>
    <row r="2538" spans="1:28" ht="15" customHeight="1" x14ac:dyDescent="0.25">
      <c r="A2538" s="129" t="str">
        <f>B2538&amp;"-"&amp;COUNTIF($B$3:B2538,B2538)</f>
        <v>633-12</v>
      </c>
      <c r="B2538" s="130">
        <v>633</v>
      </c>
      <c r="C2538" s="130" t="s">
        <v>107</v>
      </c>
      <c r="D2538" s="137"/>
      <c r="E2538" s="138">
        <v>0</v>
      </c>
      <c r="F2538" s="138">
        <v>0</v>
      </c>
      <c r="G2538" s="138">
        <v>0</v>
      </c>
      <c r="H2538" s="138">
        <v>0</v>
      </c>
      <c r="I2538" s="138">
        <v>0</v>
      </c>
      <c r="J2538" s="138">
        <v>0</v>
      </c>
      <c r="K2538" s="138">
        <v>0</v>
      </c>
      <c r="L2538" s="139"/>
      <c r="M2538" s="138">
        <v>0</v>
      </c>
      <c r="N2538" s="139"/>
      <c r="O2538" s="138">
        <v>0</v>
      </c>
      <c r="P2538" s="138">
        <v>0</v>
      </c>
      <c r="Q2538" s="138">
        <v>0</v>
      </c>
      <c r="R2538" s="139"/>
      <c r="S2538" s="138">
        <v>0</v>
      </c>
      <c r="T2538" s="139"/>
      <c r="U2538" s="138">
        <v>0</v>
      </c>
      <c r="V2538" s="138">
        <v>0</v>
      </c>
      <c r="W2538" s="138">
        <v>0</v>
      </c>
      <c r="X2538" s="138">
        <v>0</v>
      </c>
      <c r="Y2538" s="138">
        <v>0</v>
      </c>
      <c r="Z2538" s="139"/>
      <c r="AA2538" s="138">
        <v>0</v>
      </c>
      <c r="AB2538" s="131">
        <v>0</v>
      </c>
    </row>
    <row r="2539" spans="1:28" ht="15" customHeight="1" x14ac:dyDescent="0.25">
      <c r="A2539" s="129" t="str">
        <f>B2539&amp;"-"&amp;COUNTIF($B$3:B2539,B2539)</f>
        <v>633-13</v>
      </c>
      <c r="B2539" s="130">
        <v>633</v>
      </c>
      <c r="C2539" s="130" t="s">
        <v>107</v>
      </c>
      <c r="D2539" s="137"/>
      <c r="E2539" s="138">
        <v>0</v>
      </c>
      <c r="F2539" s="138">
        <v>0</v>
      </c>
      <c r="G2539" s="138">
        <v>0</v>
      </c>
      <c r="H2539" s="138">
        <v>0</v>
      </c>
      <c r="I2539" s="138">
        <v>0</v>
      </c>
      <c r="J2539" s="138">
        <v>0</v>
      </c>
      <c r="K2539" s="138">
        <v>0</v>
      </c>
      <c r="L2539" s="139"/>
      <c r="M2539" s="138">
        <v>0</v>
      </c>
      <c r="N2539" s="139"/>
      <c r="O2539" s="138">
        <v>0</v>
      </c>
      <c r="P2539" s="138">
        <v>0</v>
      </c>
      <c r="Q2539" s="138">
        <v>0</v>
      </c>
      <c r="R2539" s="139"/>
      <c r="S2539" s="138">
        <v>0</v>
      </c>
      <c r="T2539" s="139"/>
      <c r="U2539" s="138">
        <v>0</v>
      </c>
      <c r="V2539" s="138">
        <v>0</v>
      </c>
      <c r="W2539" s="138">
        <v>0</v>
      </c>
      <c r="X2539" s="138">
        <v>0</v>
      </c>
      <c r="Y2539" s="138">
        <v>0</v>
      </c>
      <c r="Z2539" s="139"/>
      <c r="AA2539" s="138">
        <v>0</v>
      </c>
      <c r="AB2539" s="131">
        <v>0</v>
      </c>
    </row>
    <row r="2540" spans="1:28" ht="15" customHeight="1" x14ac:dyDescent="0.25">
      <c r="A2540" s="129" t="str">
        <f>B2540&amp;"-"&amp;COUNTIF($B$3:B2540,B2540)</f>
        <v>633-14</v>
      </c>
      <c r="B2540" s="130">
        <v>633</v>
      </c>
      <c r="C2540" s="130" t="s">
        <v>107</v>
      </c>
      <c r="D2540" s="137"/>
      <c r="E2540" s="138">
        <v>0</v>
      </c>
      <c r="F2540" s="138">
        <v>0</v>
      </c>
      <c r="G2540" s="138">
        <v>0</v>
      </c>
      <c r="H2540" s="138">
        <v>0</v>
      </c>
      <c r="I2540" s="138">
        <v>0</v>
      </c>
      <c r="J2540" s="138">
        <v>0</v>
      </c>
      <c r="K2540" s="138">
        <v>0</v>
      </c>
      <c r="L2540" s="139"/>
      <c r="M2540" s="138">
        <v>0</v>
      </c>
      <c r="N2540" s="139"/>
      <c r="O2540" s="138">
        <v>0</v>
      </c>
      <c r="P2540" s="138">
        <v>0</v>
      </c>
      <c r="Q2540" s="138">
        <v>0</v>
      </c>
      <c r="R2540" s="139"/>
      <c r="S2540" s="138">
        <v>0</v>
      </c>
      <c r="T2540" s="139"/>
      <c r="U2540" s="138">
        <v>0</v>
      </c>
      <c r="V2540" s="138">
        <v>0</v>
      </c>
      <c r="W2540" s="138">
        <v>0</v>
      </c>
      <c r="X2540" s="138">
        <v>0</v>
      </c>
      <c r="Y2540" s="138">
        <v>0</v>
      </c>
      <c r="Z2540" s="139"/>
      <c r="AA2540" s="138">
        <v>0</v>
      </c>
      <c r="AB2540" s="131">
        <v>0</v>
      </c>
    </row>
    <row r="2541" spans="1:28" ht="15" customHeight="1" x14ac:dyDescent="0.25">
      <c r="A2541" s="129" t="str">
        <f>B2541&amp;"-"&amp;COUNTIF($B$3:B2541,B2541)</f>
        <v>633-15</v>
      </c>
      <c r="B2541" s="130">
        <v>633</v>
      </c>
      <c r="C2541" s="130" t="s">
        <v>107</v>
      </c>
      <c r="D2541" s="137"/>
      <c r="E2541" s="138">
        <v>0</v>
      </c>
      <c r="F2541" s="138">
        <v>0</v>
      </c>
      <c r="G2541" s="138">
        <v>0</v>
      </c>
      <c r="H2541" s="138">
        <v>0</v>
      </c>
      <c r="I2541" s="138">
        <v>0</v>
      </c>
      <c r="J2541" s="138">
        <v>0</v>
      </c>
      <c r="K2541" s="138">
        <v>0</v>
      </c>
      <c r="L2541" s="139"/>
      <c r="M2541" s="138">
        <v>0</v>
      </c>
      <c r="N2541" s="139"/>
      <c r="O2541" s="138">
        <v>0</v>
      </c>
      <c r="P2541" s="138">
        <v>0</v>
      </c>
      <c r="Q2541" s="138">
        <v>0</v>
      </c>
      <c r="R2541" s="139"/>
      <c r="S2541" s="138">
        <v>0</v>
      </c>
      <c r="T2541" s="139"/>
      <c r="U2541" s="138">
        <v>0</v>
      </c>
      <c r="V2541" s="138">
        <v>0</v>
      </c>
      <c r="W2541" s="138">
        <v>0</v>
      </c>
      <c r="X2541" s="138">
        <v>0</v>
      </c>
      <c r="Y2541" s="138">
        <v>0</v>
      </c>
      <c r="Z2541" s="139"/>
      <c r="AA2541" s="138">
        <v>0</v>
      </c>
      <c r="AB2541" s="131">
        <v>0</v>
      </c>
    </row>
    <row r="2542" spans="1:28" ht="15" customHeight="1" x14ac:dyDescent="0.25">
      <c r="A2542" s="129" t="str">
        <f>B2542&amp;"-"&amp;COUNTIF($B$3:B2542,B2542)</f>
        <v>633-16</v>
      </c>
      <c r="B2542" s="130">
        <v>633</v>
      </c>
      <c r="C2542" s="130" t="s">
        <v>107</v>
      </c>
      <c r="D2542" s="137"/>
      <c r="E2542" s="138">
        <v>0</v>
      </c>
      <c r="F2542" s="138">
        <v>0</v>
      </c>
      <c r="G2542" s="138">
        <v>0</v>
      </c>
      <c r="H2542" s="138">
        <v>0</v>
      </c>
      <c r="I2542" s="138">
        <v>0</v>
      </c>
      <c r="J2542" s="138">
        <v>0</v>
      </c>
      <c r="K2542" s="138">
        <v>0</v>
      </c>
      <c r="L2542" s="139"/>
      <c r="M2542" s="138">
        <v>0</v>
      </c>
      <c r="N2542" s="139"/>
      <c r="O2542" s="138">
        <v>0</v>
      </c>
      <c r="P2542" s="138">
        <v>0</v>
      </c>
      <c r="Q2542" s="138">
        <v>0</v>
      </c>
      <c r="R2542" s="139"/>
      <c r="S2542" s="138">
        <v>0</v>
      </c>
      <c r="T2542" s="139"/>
      <c r="U2542" s="138">
        <v>0</v>
      </c>
      <c r="V2542" s="138">
        <v>0</v>
      </c>
      <c r="W2542" s="138">
        <v>0</v>
      </c>
      <c r="X2542" s="138">
        <v>0</v>
      </c>
      <c r="Y2542" s="138">
        <v>0</v>
      </c>
      <c r="Z2542" s="139"/>
      <c r="AA2542" s="138">
        <v>0</v>
      </c>
      <c r="AB2542" s="131">
        <v>0</v>
      </c>
    </row>
    <row r="2543" spans="1:28" ht="15" customHeight="1" x14ac:dyDescent="0.25">
      <c r="A2543" s="129" t="str">
        <f>B2543&amp;"-"&amp;COUNTIF($B$3:B2543,B2543)</f>
        <v>633-17</v>
      </c>
      <c r="B2543" s="130">
        <v>633</v>
      </c>
      <c r="C2543" s="130" t="s">
        <v>107</v>
      </c>
      <c r="D2543" s="137"/>
      <c r="E2543" s="138">
        <v>0</v>
      </c>
      <c r="F2543" s="138">
        <v>0</v>
      </c>
      <c r="G2543" s="138">
        <v>0</v>
      </c>
      <c r="H2543" s="138">
        <v>0</v>
      </c>
      <c r="I2543" s="138">
        <v>0</v>
      </c>
      <c r="J2543" s="138">
        <v>0</v>
      </c>
      <c r="K2543" s="138">
        <v>0</v>
      </c>
      <c r="L2543" s="139"/>
      <c r="M2543" s="138">
        <v>0</v>
      </c>
      <c r="N2543" s="139"/>
      <c r="O2543" s="138">
        <v>0</v>
      </c>
      <c r="P2543" s="138">
        <v>0</v>
      </c>
      <c r="Q2543" s="138">
        <v>0</v>
      </c>
      <c r="R2543" s="139"/>
      <c r="S2543" s="138">
        <v>0</v>
      </c>
      <c r="T2543" s="139"/>
      <c r="U2543" s="138">
        <v>0</v>
      </c>
      <c r="V2543" s="138">
        <v>0</v>
      </c>
      <c r="W2543" s="138">
        <v>0</v>
      </c>
      <c r="X2543" s="138">
        <v>0</v>
      </c>
      <c r="Y2543" s="138">
        <v>0</v>
      </c>
      <c r="Z2543" s="139"/>
      <c r="AA2543" s="138">
        <v>0</v>
      </c>
      <c r="AB2543" s="131">
        <v>0</v>
      </c>
    </row>
    <row r="2544" spans="1:28" ht="15" customHeight="1" x14ac:dyDescent="0.25">
      <c r="A2544" s="129" t="str">
        <f>B2544&amp;"-"&amp;COUNTIF($B$3:B2544,B2544)</f>
        <v>633-18</v>
      </c>
      <c r="B2544" s="130">
        <v>633</v>
      </c>
      <c r="C2544" s="130" t="s">
        <v>107</v>
      </c>
      <c r="D2544" s="137"/>
      <c r="E2544" s="138">
        <v>0</v>
      </c>
      <c r="F2544" s="138">
        <v>0</v>
      </c>
      <c r="G2544" s="138">
        <v>0</v>
      </c>
      <c r="H2544" s="138">
        <v>0</v>
      </c>
      <c r="I2544" s="138">
        <v>0</v>
      </c>
      <c r="J2544" s="138">
        <v>0</v>
      </c>
      <c r="K2544" s="138">
        <v>0</v>
      </c>
      <c r="L2544" s="139"/>
      <c r="M2544" s="138">
        <v>0</v>
      </c>
      <c r="N2544" s="139"/>
      <c r="O2544" s="138">
        <v>0</v>
      </c>
      <c r="P2544" s="138">
        <v>0</v>
      </c>
      <c r="Q2544" s="138">
        <v>0</v>
      </c>
      <c r="R2544" s="139"/>
      <c r="S2544" s="138">
        <v>0</v>
      </c>
      <c r="T2544" s="139"/>
      <c r="U2544" s="138">
        <v>0</v>
      </c>
      <c r="V2544" s="138">
        <v>0</v>
      </c>
      <c r="W2544" s="138">
        <v>0</v>
      </c>
      <c r="X2544" s="138">
        <v>0</v>
      </c>
      <c r="Y2544" s="138">
        <v>0</v>
      </c>
      <c r="Z2544" s="139"/>
      <c r="AA2544" s="138">
        <v>0</v>
      </c>
      <c r="AB2544" s="131">
        <v>0</v>
      </c>
    </row>
    <row r="2545" spans="1:28" ht="15" customHeight="1" x14ac:dyDescent="0.25">
      <c r="A2545" s="129" t="str">
        <f>B2545&amp;"-"&amp;COUNTIF($B$3:B2545,B2545)</f>
        <v>634-1</v>
      </c>
      <c r="B2545" s="130">
        <v>634</v>
      </c>
      <c r="C2545" s="130" t="s">
        <v>109</v>
      </c>
      <c r="D2545" s="137">
        <v>50419</v>
      </c>
      <c r="E2545" s="138">
        <v>1</v>
      </c>
      <c r="F2545" s="138">
        <v>0</v>
      </c>
      <c r="G2545" s="138">
        <v>0</v>
      </c>
      <c r="H2545" s="138">
        <v>0</v>
      </c>
      <c r="I2545" s="138">
        <v>0</v>
      </c>
      <c r="J2545" s="138">
        <v>1</v>
      </c>
      <c r="K2545" s="138">
        <v>0</v>
      </c>
      <c r="L2545" s="139"/>
      <c r="M2545" s="138">
        <v>0</v>
      </c>
      <c r="N2545" s="139"/>
      <c r="O2545" s="138">
        <v>0</v>
      </c>
      <c r="P2545" s="138">
        <v>0</v>
      </c>
      <c r="Q2545" s="138">
        <v>0</v>
      </c>
      <c r="R2545" s="139"/>
      <c r="S2545" s="138">
        <v>0</v>
      </c>
      <c r="T2545" s="139"/>
      <c r="U2545" s="138">
        <v>0</v>
      </c>
      <c r="V2545" s="138">
        <v>0</v>
      </c>
      <c r="W2545" s="138">
        <v>0</v>
      </c>
      <c r="X2545" s="138">
        <v>0</v>
      </c>
      <c r="Y2545" s="138">
        <v>0</v>
      </c>
      <c r="Z2545" s="139"/>
      <c r="AA2545" s="138">
        <v>0</v>
      </c>
      <c r="AB2545" s="131">
        <v>0</v>
      </c>
    </row>
    <row r="2546" spans="1:28" ht="15" customHeight="1" x14ac:dyDescent="0.25">
      <c r="A2546" s="129" t="str">
        <f>B2546&amp;"-"&amp;COUNTIF($B$3:B2546,B2546)</f>
        <v>634-2</v>
      </c>
      <c r="B2546" s="130">
        <v>634</v>
      </c>
      <c r="C2546" s="130" t="s">
        <v>109</v>
      </c>
      <c r="D2546" s="137">
        <v>46391</v>
      </c>
      <c r="E2546" s="138">
        <v>1</v>
      </c>
      <c r="F2546" s="138">
        <v>0</v>
      </c>
      <c r="G2546" s="138">
        <v>0</v>
      </c>
      <c r="H2546" s="138">
        <v>0</v>
      </c>
      <c r="I2546" s="138">
        <v>0</v>
      </c>
      <c r="J2546" s="138">
        <v>0</v>
      </c>
      <c r="K2546" s="138">
        <v>1</v>
      </c>
      <c r="L2546" s="139"/>
      <c r="M2546" s="138">
        <v>0</v>
      </c>
      <c r="N2546" s="139"/>
      <c r="O2546" s="138">
        <v>0</v>
      </c>
      <c r="P2546" s="138">
        <v>0</v>
      </c>
      <c r="Q2546" s="138">
        <v>0</v>
      </c>
      <c r="R2546" s="139"/>
      <c r="S2546" s="138">
        <v>0</v>
      </c>
      <c r="T2546" s="139"/>
      <c r="U2546" s="138">
        <v>0</v>
      </c>
      <c r="V2546" s="138">
        <v>0</v>
      </c>
      <c r="W2546" s="138">
        <v>0</v>
      </c>
      <c r="X2546" s="138">
        <v>0</v>
      </c>
      <c r="Y2546" s="138">
        <v>0</v>
      </c>
      <c r="Z2546" s="139"/>
      <c r="AA2546" s="138">
        <v>0</v>
      </c>
      <c r="AB2546" s="131">
        <v>0</v>
      </c>
    </row>
    <row r="2547" spans="1:28" ht="15" customHeight="1" x14ac:dyDescent="0.25">
      <c r="A2547" s="129" t="str">
        <f>B2547&amp;"-"&amp;COUNTIF($B$3:B2547,B2547)</f>
        <v>634-3</v>
      </c>
      <c r="B2547" s="130">
        <v>634</v>
      </c>
      <c r="C2547" s="130" t="s">
        <v>109</v>
      </c>
      <c r="D2547" s="137">
        <v>43935</v>
      </c>
      <c r="E2547" s="138">
        <v>1</v>
      </c>
      <c r="F2547" s="138">
        <v>0</v>
      </c>
      <c r="G2547" s="138">
        <v>0</v>
      </c>
      <c r="H2547" s="138">
        <v>0</v>
      </c>
      <c r="I2547" s="138">
        <v>0</v>
      </c>
      <c r="J2547" s="138">
        <v>0</v>
      </c>
      <c r="K2547" s="138">
        <v>1</v>
      </c>
      <c r="L2547" s="139"/>
      <c r="M2547" s="138">
        <v>0</v>
      </c>
      <c r="N2547" s="139"/>
      <c r="O2547" s="138">
        <v>0</v>
      </c>
      <c r="P2547" s="138">
        <v>0</v>
      </c>
      <c r="Q2547" s="138">
        <v>0</v>
      </c>
      <c r="R2547" s="139"/>
      <c r="S2547" s="138">
        <v>0</v>
      </c>
      <c r="T2547" s="139"/>
      <c r="U2547" s="138">
        <v>0</v>
      </c>
      <c r="V2547" s="138">
        <v>0</v>
      </c>
      <c r="W2547" s="138">
        <v>0</v>
      </c>
      <c r="X2547" s="138">
        <v>0</v>
      </c>
      <c r="Y2547" s="138">
        <v>0</v>
      </c>
      <c r="Z2547" s="139"/>
      <c r="AA2547" s="138">
        <v>0</v>
      </c>
      <c r="AB2547" s="131">
        <v>0</v>
      </c>
    </row>
    <row r="2548" spans="1:28" ht="15" customHeight="1" x14ac:dyDescent="0.25">
      <c r="A2548" s="129" t="str">
        <f>B2548&amp;"-"&amp;COUNTIF($B$3:B2548,B2548)</f>
        <v>634-4</v>
      </c>
      <c r="B2548" s="130">
        <v>634</v>
      </c>
      <c r="C2548" s="130" t="s">
        <v>109</v>
      </c>
      <c r="D2548" s="137">
        <v>46094</v>
      </c>
      <c r="E2548" s="138">
        <v>8</v>
      </c>
      <c r="F2548" s="138">
        <v>0</v>
      </c>
      <c r="G2548" s="138">
        <v>2</v>
      </c>
      <c r="H2548" s="138">
        <v>1</v>
      </c>
      <c r="I2548" s="138">
        <v>0</v>
      </c>
      <c r="J2548" s="138">
        <v>1</v>
      </c>
      <c r="K2548" s="138">
        <v>4</v>
      </c>
      <c r="L2548" s="139"/>
      <c r="M2548" s="138">
        <v>5</v>
      </c>
      <c r="N2548" s="139"/>
      <c r="O2548" s="138">
        <v>0</v>
      </c>
      <c r="P2548" s="138">
        <v>0</v>
      </c>
      <c r="Q2548" s="138">
        <v>0</v>
      </c>
      <c r="R2548" s="139"/>
      <c r="S2548" s="138">
        <v>0</v>
      </c>
      <c r="T2548" s="139"/>
      <c r="U2548" s="138">
        <v>0</v>
      </c>
      <c r="V2548" s="138">
        <v>0</v>
      </c>
      <c r="W2548" s="138">
        <v>0</v>
      </c>
      <c r="X2548" s="138">
        <v>0</v>
      </c>
      <c r="Y2548" s="138">
        <v>0</v>
      </c>
      <c r="Z2548" s="139"/>
      <c r="AA2548" s="138">
        <v>0</v>
      </c>
      <c r="AB2548" s="131">
        <v>0</v>
      </c>
    </row>
    <row r="2549" spans="1:28" ht="15" customHeight="1" x14ac:dyDescent="0.25">
      <c r="A2549" s="129" t="str">
        <f>B2549&amp;"-"&amp;COUNTIF($B$3:B2549,B2549)</f>
        <v>634-5</v>
      </c>
      <c r="B2549" s="130">
        <v>634</v>
      </c>
      <c r="C2549" s="130" t="s">
        <v>109</v>
      </c>
      <c r="D2549" s="137">
        <v>46102</v>
      </c>
      <c r="E2549" s="138">
        <v>1</v>
      </c>
      <c r="F2549" s="138">
        <v>0</v>
      </c>
      <c r="G2549" s="138">
        <v>0</v>
      </c>
      <c r="H2549" s="138">
        <v>0</v>
      </c>
      <c r="I2549" s="138">
        <v>0</v>
      </c>
      <c r="J2549" s="138">
        <v>0</v>
      </c>
      <c r="K2549" s="138">
        <v>1</v>
      </c>
      <c r="L2549" s="139"/>
      <c r="M2549" s="138">
        <v>0</v>
      </c>
      <c r="N2549" s="139"/>
      <c r="O2549" s="138">
        <v>0</v>
      </c>
      <c r="P2549" s="138">
        <v>0</v>
      </c>
      <c r="Q2549" s="138">
        <v>0</v>
      </c>
      <c r="R2549" s="139"/>
      <c r="S2549" s="138">
        <v>0</v>
      </c>
      <c r="T2549" s="139"/>
      <c r="U2549" s="138">
        <v>0</v>
      </c>
      <c r="V2549" s="138">
        <v>0</v>
      </c>
      <c r="W2549" s="138">
        <v>0</v>
      </c>
      <c r="X2549" s="138">
        <v>0</v>
      </c>
      <c r="Y2549" s="138">
        <v>0</v>
      </c>
      <c r="Z2549" s="139"/>
      <c r="AA2549" s="138">
        <v>0</v>
      </c>
      <c r="AB2549" s="131">
        <v>0</v>
      </c>
    </row>
    <row r="2550" spans="1:28" ht="15" customHeight="1" x14ac:dyDescent="0.25">
      <c r="A2550" s="129" t="str">
        <f>B2550&amp;"-"&amp;COUNTIF($B$3:B2550,B2550)</f>
        <v>634-6</v>
      </c>
      <c r="B2550" s="130">
        <v>634</v>
      </c>
      <c r="C2550" s="130" t="s">
        <v>109</v>
      </c>
      <c r="D2550" s="137">
        <v>44008</v>
      </c>
      <c r="E2550" s="138">
        <v>3</v>
      </c>
      <c r="F2550" s="138">
        <v>0</v>
      </c>
      <c r="G2550" s="138">
        <v>0</v>
      </c>
      <c r="H2550" s="138">
        <v>0</v>
      </c>
      <c r="I2550" s="138">
        <v>0</v>
      </c>
      <c r="J2550" s="138">
        <v>0</v>
      </c>
      <c r="K2550" s="138">
        <v>3</v>
      </c>
      <c r="L2550" s="139"/>
      <c r="M2550" s="138">
        <v>2</v>
      </c>
      <c r="N2550" s="139"/>
      <c r="O2550" s="138">
        <v>0</v>
      </c>
      <c r="P2550" s="138">
        <v>0</v>
      </c>
      <c r="Q2550" s="138">
        <v>0</v>
      </c>
      <c r="R2550" s="139"/>
      <c r="S2550" s="138">
        <v>0</v>
      </c>
      <c r="T2550" s="139"/>
      <c r="U2550" s="138">
        <v>0</v>
      </c>
      <c r="V2550" s="138">
        <v>0</v>
      </c>
      <c r="W2550" s="138">
        <v>0</v>
      </c>
      <c r="X2550" s="138">
        <v>0</v>
      </c>
      <c r="Y2550" s="138">
        <v>0</v>
      </c>
      <c r="Z2550" s="139"/>
      <c r="AA2550" s="138">
        <v>0</v>
      </c>
      <c r="AB2550" s="131">
        <v>0</v>
      </c>
    </row>
    <row r="2551" spans="1:28" ht="15" customHeight="1" x14ac:dyDescent="0.25">
      <c r="A2551" s="129" t="str">
        <f>B2551&amp;"-"&amp;COUNTIF($B$3:B2551,B2551)</f>
        <v>634-7</v>
      </c>
      <c r="B2551" s="130">
        <v>634</v>
      </c>
      <c r="C2551" s="130" t="s">
        <v>109</v>
      </c>
      <c r="D2551" s="137">
        <v>44107</v>
      </c>
      <c r="E2551" s="138">
        <v>5.27</v>
      </c>
      <c r="F2551" s="138">
        <v>0</v>
      </c>
      <c r="G2551" s="138">
        <v>5.27</v>
      </c>
      <c r="H2551" s="138">
        <v>0</v>
      </c>
      <c r="I2551" s="138">
        <v>0</v>
      </c>
      <c r="J2551" s="138">
        <v>0</v>
      </c>
      <c r="K2551" s="138">
        <v>0</v>
      </c>
      <c r="L2551" s="139"/>
      <c r="M2551" s="138">
        <v>2</v>
      </c>
      <c r="N2551" s="139"/>
      <c r="O2551" s="138">
        <v>0</v>
      </c>
      <c r="P2551" s="138">
        <v>0</v>
      </c>
      <c r="Q2551" s="138">
        <v>0</v>
      </c>
      <c r="R2551" s="139"/>
      <c r="S2551" s="138">
        <v>0</v>
      </c>
      <c r="T2551" s="139"/>
      <c r="U2551" s="138">
        <v>0</v>
      </c>
      <c r="V2551" s="138">
        <v>0</v>
      </c>
      <c r="W2551" s="138">
        <v>0</v>
      </c>
      <c r="X2551" s="138">
        <v>0</v>
      </c>
      <c r="Y2551" s="138">
        <v>0</v>
      </c>
      <c r="Z2551" s="139"/>
      <c r="AA2551" s="138">
        <v>0</v>
      </c>
      <c r="AB2551" s="131">
        <v>0</v>
      </c>
    </row>
    <row r="2552" spans="1:28" ht="15" customHeight="1" x14ac:dyDescent="0.25">
      <c r="A2552" s="129" t="str">
        <f>B2552&amp;"-"&amp;COUNTIF($B$3:B2552,B2552)</f>
        <v>634-8</v>
      </c>
      <c r="B2552" s="130">
        <v>634</v>
      </c>
      <c r="C2552" s="130" t="s">
        <v>109</v>
      </c>
      <c r="D2552" s="137">
        <v>46110</v>
      </c>
      <c r="E2552" s="138">
        <v>4</v>
      </c>
      <c r="F2552" s="138">
        <v>0</v>
      </c>
      <c r="G2552" s="138">
        <v>2</v>
      </c>
      <c r="H2552" s="138">
        <v>1</v>
      </c>
      <c r="I2552" s="138">
        <v>0</v>
      </c>
      <c r="J2552" s="138">
        <v>0</v>
      </c>
      <c r="K2552" s="138">
        <v>1</v>
      </c>
      <c r="L2552" s="139"/>
      <c r="M2552" s="138">
        <v>1</v>
      </c>
      <c r="N2552" s="139"/>
      <c r="O2552" s="138">
        <v>0</v>
      </c>
      <c r="P2552" s="138">
        <v>0</v>
      </c>
      <c r="Q2552" s="138">
        <v>0</v>
      </c>
      <c r="R2552" s="139"/>
      <c r="S2552" s="138">
        <v>0</v>
      </c>
      <c r="T2552" s="139"/>
      <c r="U2552" s="138">
        <v>0</v>
      </c>
      <c r="V2552" s="138">
        <v>0</v>
      </c>
      <c r="W2552" s="138">
        <v>0</v>
      </c>
      <c r="X2552" s="138">
        <v>0</v>
      </c>
      <c r="Y2552" s="138">
        <v>0</v>
      </c>
      <c r="Z2552" s="139"/>
      <c r="AA2552" s="138">
        <v>0</v>
      </c>
      <c r="AB2552" s="131">
        <v>0</v>
      </c>
    </row>
    <row r="2553" spans="1:28" ht="15" customHeight="1" x14ac:dyDescent="0.25">
      <c r="A2553" s="129" t="str">
        <f>B2553&amp;"-"&amp;COUNTIF($B$3:B2553,B2553)</f>
        <v>634-9</v>
      </c>
      <c r="B2553" s="130">
        <v>634</v>
      </c>
      <c r="C2553" s="130" t="s">
        <v>109</v>
      </c>
      <c r="D2553" s="137">
        <v>44214</v>
      </c>
      <c r="E2553" s="138">
        <v>4</v>
      </c>
      <c r="F2553" s="138">
        <v>0</v>
      </c>
      <c r="G2553" s="138">
        <v>1</v>
      </c>
      <c r="H2553" s="138">
        <v>1</v>
      </c>
      <c r="I2553" s="138">
        <v>0</v>
      </c>
      <c r="J2553" s="138">
        <v>0</v>
      </c>
      <c r="K2553" s="138">
        <v>0</v>
      </c>
      <c r="L2553" s="139"/>
      <c r="M2553" s="138">
        <v>1</v>
      </c>
      <c r="N2553" s="139"/>
      <c r="O2553" s="138">
        <v>0</v>
      </c>
      <c r="P2553" s="138">
        <v>0</v>
      </c>
      <c r="Q2553" s="138">
        <v>0</v>
      </c>
      <c r="R2553" s="139"/>
      <c r="S2553" s="138">
        <v>0</v>
      </c>
      <c r="T2553" s="139"/>
      <c r="U2553" s="138">
        <v>0</v>
      </c>
      <c r="V2553" s="138">
        <v>0</v>
      </c>
      <c r="W2553" s="138">
        <v>0</v>
      </c>
      <c r="X2553" s="138">
        <v>0</v>
      </c>
      <c r="Y2553" s="138">
        <v>0</v>
      </c>
      <c r="Z2553" s="139"/>
      <c r="AA2553" s="138">
        <v>0</v>
      </c>
      <c r="AB2553" s="131">
        <v>0</v>
      </c>
    </row>
    <row r="2554" spans="1:28" ht="15" customHeight="1" x14ac:dyDescent="0.25">
      <c r="A2554" s="129" t="str">
        <f>B2554&amp;"-"&amp;COUNTIF($B$3:B2554,B2554)</f>
        <v>634-10</v>
      </c>
      <c r="B2554" s="130">
        <v>634</v>
      </c>
      <c r="C2554" s="130" t="s">
        <v>109</v>
      </c>
      <c r="D2554" s="137">
        <v>46128</v>
      </c>
      <c r="E2554" s="138">
        <v>5</v>
      </c>
      <c r="F2554" s="138">
        <v>0</v>
      </c>
      <c r="G2554" s="138">
        <v>2</v>
      </c>
      <c r="H2554" s="138">
        <v>0</v>
      </c>
      <c r="I2554" s="138">
        <v>0</v>
      </c>
      <c r="J2554" s="138">
        <v>0</v>
      </c>
      <c r="K2554" s="138">
        <v>1</v>
      </c>
      <c r="L2554" s="139"/>
      <c r="M2554" s="138">
        <v>2</v>
      </c>
      <c r="N2554" s="139"/>
      <c r="O2554" s="138">
        <v>0</v>
      </c>
      <c r="P2554" s="138">
        <v>0</v>
      </c>
      <c r="Q2554" s="138">
        <v>0</v>
      </c>
      <c r="R2554" s="139"/>
      <c r="S2554" s="138">
        <v>0</v>
      </c>
      <c r="T2554" s="139"/>
      <c r="U2554" s="138">
        <v>0</v>
      </c>
      <c r="V2554" s="138">
        <v>0</v>
      </c>
      <c r="W2554" s="138">
        <v>0</v>
      </c>
      <c r="X2554" s="138">
        <v>0</v>
      </c>
      <c r="Y2554" s="138">
        <v>0</v>
      </c>
      <c r="Z2554" s="139"/>
      <c r="AA2554" s="138">
        <v>0</v>
      </c>
      <c r="AB2554" s="131">
        <v>0</v>
      </c>
    </row>
    <row r="2555" spans="1:28" ht="15" customHeight="1" x14ac:dyDescent="0.25">
      <c r="A2555" s="129" t="str">
        <f>B2555&amp;"-"&amp;COUNTIF($B$3:B2555,B2555)</f>
        <v>634-11</v>
      </c>
      <c r="B2555" s="130">
        <v>634</v>
      </c>
      <c r="C2555" s="130" t="s">
        <v>109</v>
      </c>
      <c r="D2555" s="137">
        <v>50450</v>
      </c>
      <c r="E2555" s="138">
        <v>1</v>
      </c>
      <c r="F2555" s="138">
        <v>0</v>
      </c>
      <c r="G2555" s="138">
        <v>1</v>
      </c>
      <c r="H2555" s="138">
        <v>0</v>
      </c>
      <c r="I2555" s="138">
        <v>0</v>
      </c>
      <c r="J2555" s="138">
        <v>0</v>
      </c>
      <c r="K2555" s="138">
        <v>0</v>
      </c>
      <c r="L2555" s="139"/>
      <c r="M2555" s="138">
        <v>1</v>
      </c>
      <c r="N2555" s="139"/>
      <c r="O2555" s="138">
        <v>0</v>
      </c>
      <c r="P2555" s="138">
        <v>0</v>
      </c>
      <c r="Q2555" s="138">
        <v>0</v>
      </c>
      <c r="R2555" s="139"/>
      <c r="S2555" s="138">
        <v>0</v>
      </c>
      <c r="T2555" s="139"/>
      <c r="U2555" s="138">
        <v>0</v>
      </c>
      <c r="V2555" s="138">
        <v>0</v>
      </c>
      <c r="W2555" s="138">
        <v>0</v>
      </c>
      <c r="X2555" s="138">
        <v>0</v>
      </c>
      <c r="Y2555" s="138">
        <v>0</v>
      </c>
      <c r="Z2555" s="139"/>
      <c r="AA2555" s="138">
        <v>0</v>
      </c>
      <c r="AB2555" s="131">
        <v>0</v>
      </c>
    </row>
    <row r="2556" spans="1:28" ht="15" customHeight="1" x14ac:dyDescent="0.25">
      <c r="A2556" s="129" t="str">
        <f>B2556&amp;"-"&amp;COUNTIF($B$3:B2556,B2556)</f>
        <v>634-12</v>
      </c>
      <c r="B2556" s="130">
        <v>634</v>
      </c>
      <c r="C2556" s="130" t="s">
        <v>109</v>
      </c>
      <c r="D2556" s="137">
        <v>44396</v>
      </c>
      <c r="E2556" s="138">
        <v>1</v>
      </c>
      <c r="F2556" s="138">
        <v>0</v>
      </c>
      <c r="G2556" s="138">
        <v>1</v>
      </c>
      <c r="H2556" s="138">
        <v>0</v>
      </c>
      <c r="I2556" s="138">
        <v>0</v>
      </c>
      <c r="J2556" s="138">
        <v>0</v>
      </c>
      <c r="K2556" s="138">
        <v>0</v>
      </c>
      <c r="L2556" s="139"/>
      <c r="M2556" s="138">
        <v>0</v>
      </c>
      <c r="N2556" s="139"/>
      <c r="O2556" s="138">
        <v>0</v>
      </c>
      <c r="P2556" s="138">
        <v>0</v>
      </c>
      <c r="Q2556" s="138">
        <v>0</v>
      </c>
      <c r="R2556" s="139"/>
      <c r="S2556" s="138">
        <v>0</v>
      </c>
      <c r="T2556" s="139"/>
      <c r="U2556" s="138">
        <v>0</v>
      </c>
      <c r="V2556" s="138">
        <v>0</v>
      </c>
      <c r="W2556" s="138">
        <v>0</v>
      </c>
      <c r="X2556" s="138">
        <v>0</v>
      </c>
      <c r="Y2556" s="138">
        <v>0</v>
      </c>
      <c r="Z2556" s="139"/>
      <c r="AA2556" s="138">
        <v>0</v>
      </c>
      <c r="AB2556" s="131">
        <v>0</v>
      </c>
    </row>
    <row r="2557" spans="1:28" ht="15" customHeight="1" x14ac:dyDescent="0.25">
      <c r="A2557" s="129" t="str">
        <f>B2557&amp;"-"&amp;COUNTIF($B$3:B2557,B2557)</f>
        <v>634-13</v>
      </c>
      <c r="B2557" s="130">
        <v>634</v>
      </c>
      <c r="C2557" s="130" t="s">
        <v>109</v>
      </c>
      <c r="D2557" s="137">
        <v>44404</v>
      </c>
      <c r="E2557" s="138">
        <v>42.45</v>
      </c>
      <c r="F2557" s="138">
        <v>0</v>
      </c>
      <c r="G2557" s="138">
        <v>22.24</v>
      </c>
      <c r="H2557" s="138">
        <v>4.18</v>
      </c>
      <c r="I2557" s="138">
        <v>0</v>
      </c>
      <c r="J2557" s="138">
        <v>0</v>
      </c>
      <c r="K2557" s="138">
        <v>7.7</v>
      </c>
      <c r="L2557" s="139"/>
      <c r="M2557" s="138">
        <v>20.170000000000002</v>
      </c>
      <c r="N2557" s="139"/>
      <c r="O2557" s="138">
        <v>0</v>
      </c>
      <c r="P2557" s="138">
        <v>0</v>
      </c>
      <c r="Q2557" s="138">
        <v>0</v>
      </c>
      <c r="R2557" s="139"/>
      <c r="S2557" s="138">
        <v>0</v>
      </c>
      <c r="T2557" s="139"/>
      <c r="U2557" s="138">
        <v>0</v>
      </c>
      <c r="V2557" s="138">
        <v>0</v>
      </c>
      <c r="W2557" s="138">
        <v>0</v>
      </c>
      <c r="X2557" s="138">
        <v>0</v>
      </c>
      <c r="Y2557" s="138">
        <v>0</v>
      </c>
      <c r="Z2557" s="139"/>
      <c r="AA2557" s="138">
        <v>0</v>
      </c>
      <c r="AB2557" s="131">
        <v>0</v>
      </c>
    </row>
    <row r="2558" spans="1:28" ht="15" customHeight="1" x14ac:dyDescent="0.25">
      <c r="A2558" s="129" t="str">
        <f>B2558&amp;"-"&amp;COUNTIF($B$3:B2558,B2558)</f>
        <v>634-14</v>
      </c>
      <c r="B2558" s="130">
        <v>634</v>
      </c>
      <c r="C2558" s="130" t="s">
        <v>109</v>
      </c>
      <c r="D2558" s="137">
        <v>139303</v>
      </c>
      <c r="E2558" s="138">
        <v>6</v>
      </c>
      <c r="F2558" s="138">
        <v>0</v>
      </c>
      <c r="G2558" s="138">
        <v>4</v>
      </c>
      <c r="H2558" s="138">
        <v>0</v>
      </c>
      <c r="I2558" s="138">
        <v>0</v>
      </c>
      <c r="J2558" s="138">
        <v>0</v>
      </c>
      <c r="K2558" s="138">
        <v>2</v>
      </c>
      <c r="L2558" s="139"/>
      <c r="M2558" s="138">
        <v>0</v>
      </c>
      <c r="N2558" s="139"/>
      <c r="O2558" s="138">
        <v>0</v>
      </c>
      <c r="P2558" s="138">
        <v>0</v>
      </c>
      <c r="Q2558" s="138">
        <v>0</v>
      </c>
      <c r="R2558" s="139"/>
      <c r="S2558" s="138">
        <v>0</v>
      </c>
      <c r="T2558" s="139"/>
      <c r="U2558" s="138">
        <v>0</v>
      </c>
      <c r="V2558" s="138">
        <v>0</v>
      </c>
      <c r="W2558" s="138">
        <v>0</v>
      </c>
      <c r="X2558" s="138">
        <v>0</v>
      </c>
      <c r="Y2558" s="138">
        <v>0</v>
      </c>
      <c r="Z2558" s="139"/>
      <c r="AA2558" s="138">
        <v>0</v>
      </c>
      <c r="AB2558" s="131">
        <v>0</v>
      </c>
    </row>
    <row r="2559" spans="1:28" ht="15" customHeight="1" x14ac:dyDescent="0.25">
      <c r="A2559" s="129" t="str">
        <f>B2559&amp;"-"&amp;COUNTIF($B$3:B2559,B2559)</f>
        <v>634-15</v>
      </c>
      <c r="B2559" s="130">
        <v>634</v>
      </c>
      <c r="C2559" s="130" t="s">
        <v>109</v>
      </c>
      <c r="D2559" s="137">
        <v>46136</v>
      </c>
      <c r="E2559" s="138">
        <v>1</v>
      </c>
      <c r="F2559" s="138">
        <v>0</v>
      </c>
      <c r="G2559" s="138">
        <v>1</v>
      </c>
      <c r="H2559" s="138">
        <v>0</v>
      </c>
      <c r="I2559" s="138">
        <v>0</v>
      </c>
      <c r="J2559" s="138">
        <v>0</v>
      </c>
      <c r="K2559" s="138">
        <v>0</v>
      </c>
      <c r="L2559" s="139"/>
      <c r="M2559" s="138">
        <v>0</v>
      </c>
      <c r="N2559" s="139"/>
      <c r="O2559" s="138">
        <v>0</v>
      </c>
      <c r="P2559" s="138">
        <v>0</v>
      </c>
      <c r="Q2559" s="138">
        <v>0</v>
      </c>
      <c r="R2559" s="139"/>
      <c r="S2559" s="138">
        <v>0</v>
      </c>
      <c r="T2559" s="139"/>
      <c r="U2559" s="138">
        <v>0</v>
      </c>
      <c r="V2559" s="138">
        <v>0</v>
      </c>
      <c r="W2559" s="138">
        <v>0</v>
      </c>
      <c r="X2559" s="138">
        <v>0</v>
      </c>
      <c r="Y2559" s="138">
        <v>0</v>
      </c>
      <c r="Z2559" s="139"/>
      <c r="AA2559" s="138">
        <v>0</v>
      </c>
      <c r="AB2559" s="131">
        <v>0</v>
      </c>
    </row>
    <row r="2560" spans="1:28" ht="15" customHeight="1" x14ac:dyDescent="0.25">
      <c r="A2560" s="129" t="str">
        <f>B2560&amp;"-"&amp;COUNTIF($B$3:B2560,B2560)</f>
        <v>634-16</v>
      </c>
      <c r="B2560" s="130">
        <v>634</v>
      </c>
      <c r="C2560" s="130" t="s">
        <v>109</v>
      </c>
      <c r="D2560" s="137">
        <v>50427</v>
      </c>
      <c r="E2560" s="138">
        <v>1</v>
      </c>
      <c r="F2560" s="138">
        <v>0</v>
      </c>
      <c r="G2560" s="138">
        <v>0</v>
      </c>
      <c r="H2560" s="138">
        <v>0</v>
      </c>
      <c r="I2560" s="138">
        <v>0</v>
      </c>
      <c r="J2560" s="138">
        <v>0</v>
      </c>
      <c r="K2560" s="138">
        <v>1</v>
      </c>
      <c r="L2560" s="139"/>
      <c r="M2560" s="138">
        <v>0</v>
      </c>
      <c r="N2560" s="139"/>
      <c r="O2560" s="138">
        <v>0</v>
      </c>
      <c r="P2560" s="138">
        <v>0</v>
      </c>
      <c r="Q2560" s="138">
        <v>0</v>
      </c>
      <c r="R2560" s="139"/>
      <c r="S2560" s="138">
        <v>0</v>
      </c>
      <c r="T2560" s="139"/>
      <c r="U2560" s="138">
        <v>0</v>
      </c>
      <c r="V2560" s="138">
        <v>0</v>
      </c>
      <c r="W2560" s="138">
        <v>0</v>
      </c>
      <c r="X2560" s="138">
        <v>0</v>
      </c>
      <c r="Y2560" s="138">
        <v>0</v>
      </c>
      <c r="Z2560" s="139"/>
      <c r="AA2560" s="138">
        <v>0</v>
      </c>
      <c r="AB2560" s="131">
        <v>0</v>
      </c>
    </row>
    <row r="2561" spans="1:28" ht="15" customHeight="1" x14ac:dyDescent="0.25">
      <c r="A2561" s="129" t="str">
        <f>B2561&amp;"-"&amp;COUNTIF($B$3:B2561,B2561)</f>
        <v>634-17</v>
      </c>
      <c r="B2561" s="130">
        <v>634</v>
      </c>
      <c r="C2561" s="130" t="s">
        <v>109</v>
      </c>
      <c r="D2561" s="137">
        <v>48744</v>
      </c>
      <c r="E2561" s="138">
        <v>0.42</v>
      </c>
      <c r="F2561" s="138">
        <v>0</v>
      </c>
      <c r="G2561" s="138">
        <v>0.42</v>
      </c>
      <c r="H2561" s="138">
        <v>0</v>
      </c>
      <c r="I2561" s="138">
        <v>0</v>
      </c>
      <c r="J2561" s="138">
        <v>0</v>
      </c>
      <c r="K2561" s="138">
        <v>0</v>
      </c>
      <c r="L2561" s="139"/>
      <c r="M2561" s="138">
        <v>0.42</v>
      </c>
      <c r="N2561" s="139"/>
      <c r="O2561" s="138">
        <v>0</v>
      </c>
      <c r="P2561" s="138">
        <v>0</v>
      </c>
      <c r="Q2561" s="138">
        <v>0</v>
      </c>
      <c r="R2561" s="139"/>
      <c r="S2561" s="138">
        <v>0</v>
      </c>
      <c r="T2561" s="139"/>
      <c r="U2561" s="138">
        <v>0</v>
      </c>
      <c r="V2561" s="138">
        <v>0</v>
      </c>
      <c r="W2561" s="138">
        <v>0</v>
      </c>
      <c r="X2561" s="138">
        <v>0</v>
      </c>
      <c r="Y2561" s="138">
        <v>0</v>
      </c>
      <c r="Z2561" s="139"/>
      <c r="AA2561" s="138">
        <v>0</v>
      </c>
      <c r="AB2561" s="131">
        <v>0</v>
      </c>
    </row>
    <row r="2562" spans="1:28" ht="15" customHeight="1" x14ac:dyDescent="0.25">
      <c r="A2562" s="129" t="str">
        <f>B2562&amp;"-"&amp;COUNTIF($B$3:B2562,B2562)</f>
        <v>634-18</v>
      </c>
      <c r="B2562" s="130">
        <v>634</v>
      </c>
      <c r="C2562" s="130" t="s">
        <v>109</v>
      </c>
      <c r="D2562" s="137"/>
      <c r="E2562" s="138">
        <v>0</v>
      </c>
      <c r="F2562" s="138">
        <v>0</v>
      </c>
      <c r="G2562" s="138">
        <v>0</v>
      </c>
      <c r="H2562" s="138">
        <v>0</v>
      </c>
      <c r="I2562" s="138">
        <v>0</v>
      </c>
      <c r="J2562" s="138">
        <v>0</v>
      </c>
      <c r="K2562" s="138">
        <v>0</v>
      </c>
      <c r="L2562" s="139"/>
      <c r="M2562" s="138">
        <v>0</v>
      </c>
      <c r="N2562" s="139"/>
      <c r="O2562" s="138">
        <v>0</v>
      </c>
      <c r="P2562" s="138">
        <v>0</v>
      </c>
      <c r="Q2562" s="138">
        <v>0</v>
      </c>
      <c r="R2562" s="139"/>
      <c r="S2562" s="138">
        <v>0</v>
      </c>
      <c r="T2562" s="139"/>
      <c r="U2562" s="138">
        <v>0</v>
      </c>
      <c r="V2562" s="138">
        <v>0</v>
      </c>
      <c r="W2562" s="138">
        <v>0</v>
      </c>
      <c r="X2562" s="138">
        <v>0</v>
      </c>
      <c r="Y2562" s="138">
        <v>0</v>
      </c>
      <c r="Z2562" s="139"/>
      <c r="AA2562" s="138">
        <v>0</v>
      </c>
      <c r="AB2562" s="131">
        <v>0</v>
      </c>
    </row>
    <row r="2563" spans="1:28" ht="15" customHeight="1" x14ac:dyDescent="0.25">
      <c r="A2563" s="129" t="str">
        <f>B2563&amp;"-"&amp;COUNTIF($B$3:B2563,B2563)</f>
        <v>634-19</v>
      </c>
      <c r="B2563" s="130">
        <v>634</v>
      </c>
      <c r="C2563" s="130" t="s">
        <v>109</v>
      </c>
      <c r="D2563" s="137"/>
      <c r="E2563" s="138">
        <v>0</v>
      </c>
      <c r="F2563" s="138">
        <v>0</v>
      </c>
      <c r="G2563" s="138">
        <v>0</v>
      </c>
      <c r="H2563" s="138">
        <v>0</v>
      </c>
      <c r="I2563" s="138">
        <v>0</v>
      </c>
      <c r="J2563" s="138">
        <v>0</v>
      </c>
      <c r="K2563" s="138">
        <v>0</v>
      </c>
      <c r="L2563" s="139"/>
      <c r="M2563" s="138">
        <v>0</v>
      </c>
      <c r="N2563" s="139"/>
      <c r="O2563" s="138">
        <v>0</v>
      </c>
      <c r="P2563" s="138">
        <v>0</v>
      </c>
      <c r="Q2563" s="138">
        <v>0</v>
      </c>
      <c r="R2563" s="139"/>
      <c r="S2563" s="138">
        <v>0</v>
      </c>
      <c r="T2563" s="139"/>
      <c r="U2563" s="138">
        <v>0</v>
      </c>
      <c r="V2563" s="138">
        <v>0</v>
      </c>
      <c r="W2563" s="138">
        <v>0</v>
      </c>
      <c r="X2563" s="138">
        <v>0</v>
      </c>
      <c r="Y2563" s="138">
        <v>0</v>
      </c>
      <c r="Z2563" s="139"/>
      <c r="AA2563" s="138">
        <v>0</v>
      </c>
      <c r="AB2563" s="131">
        <v>0</v>
      </c>
    </row>
    <row r="2564" spans="1:28" ht="15" customHeight="1" x14ac:dyDescent="0.25">
      <c r="A2564" s="129" t="str">
        <f>B2564&amp;"-"&amp;COUNTIF($B$3:B2564,B2564)</f>
        <v>634-20</v>
      </c>
      <c r="B2564" s="130">
        <v>634</v>
      </c>
      <c r="C2564" s="130" t="s">
        <v>109</v>
      </c>
      <c r="D2564" s="137"/>
      <c r="E2564" s="138">
        <v>0</v>
      </c>
      <c r="F2564" s="138">
        <v>0</v>
      </c>
      <c r="G2564" s="138">
        <v>0</v>
      </c>
      <c r="H2564" s="138">
        <v>0</v>
      </c>
      <c r="I2564" s="138">
        <v>0</v>
      </c>
      <c r="J2564" s="138">
        <v>0</v>
      </c>
      <c r="K2564" s="138">
        <v>0</v>
      </c>
      <c r="L2564" s="139"/>
      <c r="M2564" s="138">
        <v>0</v>
      </c>
      <c r="N2564" s="139"/>
      <c r="O2564" s="138">
        <v>0</v>
      </c>
      <c r="P2564" s="138">
        <v>0</v>
      </c>
      <c r="Q2564" s="138">
        <v>0</v>
      </c>
      <c r="R2564" s="139"/>
      <c r="S2564" s="138">
        <v>0</v>
      </c>
      <c r="T2564" s="139"/>
      <c r="U2564" s="138">
        <v>0</v>
      </c>
      <c r="V2564" s="138">
        <v>0</v>
      </c>
      <c r="W2564" s="138">
        <v>0</v>
      </c>
      <c r="X2564" s="138">
        <v>0</v>
      </c>
      <c r="Y2564" s="138">
        <v>0</v>
      </c>
      <c r="Z2564" s="139"/>
      <c r="AA2564" s="138">
        <v>0</v>
      </c>
      <c r="AB2564" s="131">
        <v>0</v>
      </c>
    </row>
    <row r="2565" spans="1:28" ht="15" customHeight="1" x14ac:dyDescent="0.25">
      <c r="A2565" s="129" t="str">
        <f>B2565&amp;"-"&amp;COUNTIF($B$3:B2565,B2565)</f>
        <v>634-21</v>
      </c>
      <c r="B2565" s="130">
        <v>634</v>
      </c>
      <c r="C2565" s="130" t="s">
        <v>109</v>
      </c>
      <c r="D2565" s="137"/>
      <c r="E2565" s="138">
        <v>0</v>
      </c>
      <c r="F2565" s="138">
        <v>0</v>
      </c>
      <c r="G2565" s="138">
        <v>0</v>
      </c>
      <c r="H2565" s="138">
        <v>0</v>
      </c>
      <c r="I2565" s="138">
        <v>0</v>
      </c>
      <c r="J2565" s="138">
        <v>0</v>
      </c>
      <c r="K2565" s="138">
        <v>0</v>
      </c>
      <c r="L2565" s="139"/>
      <c r="M2565" s="138">
        <v>0</v>
      </c>
      <c r="N2565" s="139"/>
      <c r="O2565" s="138">
        <v>0</v>
      </c>
      <c r="P2565" s="138">
        <v>0</v>
      </c>
      <c r="Q2565" s="138">
        <v>0</v>
      </c>
      <c r="R2565" s="139"/>
      <c r="S2565" s="138">
        <v>0</v>
      </c>
      <c r="T2565" s="139"/>
      <c r="U2565" s="138">
        <v>0</v>
      </c>
      <c r="V2565" s="138">
        <v>0</v>
      </c>
      <c r="W2565" s="138">
        <v>0</v>
      </c>
      <c r="X2565" s="138">
        <v>0</v>
      </c>
      <c r="Y2565" s="138">
        <v>0</v>
      </c>
      <c r="Z2565" s="139"/>
      <c r="AA2565" s="138">
        <v>0</v>
      </c>
      <c r="AB2565" s="131">
        <v>0</v>
      </c>
    </row>
    <row r="2566" spans="1:28" ht="15" customHeight="1" x14ac:dyDescent="0.25">
      <c r="A2566" s="129" t="str">
        <f>B2566&amp;"-"&amp;COUNTIF($B$3:B2566,B2566)</f>
        <v>634-22</v>
      </c>
      <c r="B2566" s="130">
        <v>634</v>
      </c>
      <c r="C2566" s="130" t="s">
        <v>109</v>
      </c>
      <c r="D2566" s="137"/>
      <c r="E2566" s="138">
        <v>0</v>
      </c>
      <c r="F2566" s="138">
        <v>0</v>
      </c>
      <c r="G2566" s="138">
        <v>0</v>
      </c>
      <c r="H2566" s="138">
        <v>0</v>
      </c>
      <c r="I2566" s="138">
        <v>0</v>
      </c>
      <c r="J2566" s="138">
        <v>0</v>
      </c>
      <c r="K2566" s="138">
        <v>0</v>
      </c>
      <c r="L2566" s="139"/>
      <c r="M2566" s="138">
        <v>0</v>
      </c>
      <c r="N2566" s="139"/>
      <c r="O2566" s="138">
        <v>0</v>
      </c>
      <c r="P2566" s="138">
        <v>0</v>
      </c>
      <c r="Q2566" s="138">
        <v>0</v>
      </c>
      <c r="R2566" s="139"/>
      <c r="S2566" s="138">
        <v>0</v>
      </c>
      <c r="T2566" s="139"/>
      <c r="U2566" s="138">
        <v>0</v>
      </c>
      <c r="V2566" s="138">
        <v>0</v>
      </c>
      <c r="W2566" s="138">
        <v>0</v>
      </c>
      <c r="X2566" s="138">
        <v>0</v>
      </c>
      <c r="Y2566" s="138">
        <v>0</v>
      </c>
      <c r="Z2566" s="139"/>
      <c r="AA2566" s="138">
        <v>0</v>
      </c>
      <c r="AB2566" s="131">
        <v>0</v>
      </c>
    </row>
    <row r="2567" spans="1:28" ht="15" customHeight="1" x14ac:dyDescent="0.25">
      <c r="A2567" s="129" t="str">
        <f>B2567&amp;"-"&amp;COUNTIF($B$3:B2567,B2567)</f>
        <v>634-23</v>
      </c>
      <c r="B2567" s="130">
        <v>634</v>
      </c>
      <c r="C2567" s="130" t="s">
        <v>109</v>
      </c>
      <c r="D2567" s="137"/>
      <c r="E2567" s="138">
        <v>0</v>
      </c>
      <c r="F2567" s="138">
        <v>0</v>
      </c>
      <c r="G2567" s="138">
        <v>0</v>
      </c>
      <c r="H2567" s="138">
        <v>0</v>
      </c>
      <c r="I2567" s="138">
        <v>0</v>
      </c>
      <c r="J2567" s="138">
        <v>0</v>
      </c>
      <c r="K2567" s="138">
        <v>0</v>
      </c>
      <c r="L2567" s="139"/>
      <c r="M2567" s="138">
        <v>0</v>
      </c>
      <c r="N2567" s="139"/>
      <c r="O2567" s="138">
        <v>0</v>
      </c>
      <c r="P2567" s="138">
        <v>0</v>
      </c>
      <c r="Q2567" s="138">
        <v>0</v>
      </c>
      <c r="R2567" s="139"/>
      <c r="S2567" s="138">
        <v>0</v>
      </c>
      <c r="T2567" s="139"/>
      <c r="U2567" s="138">
        <v>0</v>
      </c>
      <c r="V2567" s="138">
        <v>0</v>
      </c>
      <c r="W2567" s="138">
        <v>0</v>
      </c>
      <c r="X2567" s="138">
        <v>0</v>
      </c>
      <c r="Y2567" s="138">
        <v>0</v>
      </c>
      <c r="Z2567" s="139"/>
      <c r="AA2567" s="138">
        <v>0</v>
      </c>
      <c r="AB2567" s="131">
        <v>0</v>
      </c>
    </row>
    <row r="2568" spans="1:28" ht="15" customHeight="1" x14ac:dyDescent="0.25">
      <c r="A2568" s="129" t="str">
        <f>B2568&amp;"-"&amp;COUNTIF($B$3:B2568,B2568)</f>
        <v>634-24</v>
      </c>
      <c r="B2568" s="130">
        <v>634</v>
      </c>
      <c r="C2568" s="130" t="s">
        <v>109</v>
      </c>
      <c r="D2568" s="137"/>
      <c r="E2568" s="138">
        <v>0</v>
      </c>
      <c r="F2568" s="138">
        <v>0</v>
      </c>
      <c r="G2568" s="138">
        <v>0</v>
      </c>
      <c r="H2568" s="138">
        <v>0</v>
      </c>
      <c r="I2568" s="138">
        <v>0</v>
      </c>
      <c r="J2568" s="138">
        <v>0</v>
      </c>
      <c r="K2568" s="138">
        <v>0</v>
      </c>
      <c r="L2568" s="139"/>
      <c r="M2568" s="138">
        <v>0</v>
      </c>
      <c r="N2568" s="139"/>
      <c r="O2568" s="138">
        <v>0</v>
      </c>
      <c r="P2568" s="138">
        <v>0</v>
      </c>
      <c r="Q2568" s="138">
        <v>0</v>
      </c>
      <c r="R2568" s="139"/>
      <c r="S2568" s="138">
        <v>0</v>
      </c>
      <c r="T2568" s="139"/>
      <c r="U2568" s="138">
        <v>0</v>
      </c>
      <c r="V2568" s="138">
        <v>0</v>
      </c>
      <c r="W2568" s="138">
        <v>0</v>
      </c>
      <c r="X2568" s="138">
        <v>0</v>
      </c>
      <c r="Y2568" s="138">
        <v>0</v>
      </c>
      <c r="Z2568" s="139"/>
      <c r="AA2568" s="138">
        <v>0</v>
      </c>
      <c r="AB2568" s="131">
        <v>0</v>
      </c>
    </row>
    <row r="2569" spans="1:28" ht="15" customHeight="1" x14ac:dyDescent="0.25">
      <c r="A2569" s="129" t="str">
        <f>B2569&amp;"-"&amp;COUNTIF($B$3:B2569,B2569)</f>
        <v>634-25</v>
      </c>
      <c r="B2569" s="130">
        <v>634</v>
      </c>
      <c r="C2569" s="130" t="s">
        <v>109</v>
      </c>
      <c r="D2569" s="137"/>
      <c r="E2569" s="138">
        <v>0</v>
      </c>
      <c r="F2569" s="138">
        <v>0</v>
      </c>
      <c r="G2569" s="138">
        <v>0</v>
      </c>
      <c r="H2569" s="138">
        <v>0</v>
      </c>
      <c r="I2569" s="138">
        <v>0</v>
      </c>
      <c r="J2569" s="138">
        <v>0</v>
      </c>
      <c r="K2569" s="138">
        <v>0</v>
      </c>
      <c r="L2569" s="139"/>
      <c r="M2569" s="138">
        <v>0</v>
      </c>
      <c r="N2569" s="139"/>
      <c r="O2569" s="138">
        <v>0</v>
      </c>
      <c r="P2569" s="138">
        <v>0</v>
      </c>
      <c r="Q2569" s="138">
        <v>0</v>
      </c>
      <c r="R2569" s="139"/>
      <c r="S2569" s="138">
        <v>0</v>
      </c>
      <c r="T2569" s="139"/>
      <c r="U2569" s="138">
        <v>0</v>
      </c>
      <c r="V2569" s="138">
        <v>0</v>
      </c>
      <c r="W2569" s="138">
        <v>0</v>
      </c>
      <c r="X2569" s="138">
        <v>0</v>
      </c>
      <c r="Y2569" s="138">
        <v>0</v>
      </c>
      <c r="Z2569" s="139"/>
      <c r="AA2569" s="138">
        <v>0</v>
      </c>
      <c r="AB2569" s="131">
        <v>0</v>
      </c>
    </row>
    <row r="2570" spans="1:28" ht="15" customHeight="1" x14ac:dyDescent="0.25">
      <c r="A2570" s="129" t="str">
        <f>B2570&amp;"-"&amp;COUNTIF($B$3:B2570,B2570)</f>
        <v>634-26</v>
      </c>
      <c r="B2570" s="130">
        <v>634</v>
      </c>
      <c r="C2570" s="130" t="s">
        <v>109</v>
      </c>
      <c r="D2570" s="137"/>
      <c r="E2570" s="138">
        <v>0</v>
      </c>
      <c r="F2570" s="138">
        <v>0</v>
      </c>
      <c r="G2570" s="138">
        <v>0</v>
      </c>
      <c r="H2570" s="138">
        <v>0</v>
      </c>
      <c r="I2570" s="138">
        <v>0</v>
      </c>
      <c r="J2570" s="138">
        <v>0</v>
      </c>
      <c r="K2570" s="138">
        <v>0</v>
      </c>
      <c r="L2570" s="139"/>
      <c r="M2570" s="138">
        <v>0</v>
      </c>
      <c r="N2570" s="139"/>
      <c r="O2570" s="138">
        <v>0</v>
      </c>
      <c r="P2570" s="138">
        <v>0</v>
      </c>
      <c r="Q2570" s="138">
        <v>0</v>
      </c>
      <c r="R2570" s="139"/>
      <c r="S2570" s="138">
        <v>0</v>
      </c>
      <c r="T2570" s="139"/>
      <c r="U2570" s="138">
        <v>0</v>
      </c>
      <c r="V2570" s="138">
        <v>0</v>
      </c>
      <c r="W2570" s="138">
        <v>0</v>
      </c>
      <c r="X2570" s="138">
        <v>0</v>
      </c>
      <c r="Y2570" s="138">
        <v>0</v>
      </c>
      <c r="Z2570" s="139"/>
      <c r="AA2570" s="138">
        <v>0</v>
      </c>
      <c r="AB2570" s="131">
        <v>0</v>
      </c>
    </row>
    <row r="2571" spans="1:28" ht="15" customHeight="1" x14ac:dyDescent="0.25">
      <c r="A2571" s="129" t="str">
        <f>B2571&amp;"-"&amp;COUNTIF($B$3:B2571,B2571)</f>
        <v>640-1</v>
      </c>
      <c r="B2571" s="130">
        <v>640</v>
      </c>
      <c r="C2571" s="130" t="s">
        <v>111</v>
      </c>
      <c r="D2571" s="137">
        <v>43539</v>
      </c>
      <c r="E2571" s="138">
        <v>0.39</v>
      </c>
      <c r="F2571" s="138">
        <v>0</v>
      </c>
      <c r="G2571" s="138">
        <v>0</v>
      </c>
      <c r="H2571" s="138">
        <v>0</v>
      </c>
      <c r="I2571" s="138">
        <v>0</v>
      </c>
      <c r="J2571" s="138">
        <v>0</v>
      </c>
      <c r="K2571" s="138">
        <v>0</v>
      </c>
      <c r="L2571" s="139"/>
      <c r="M2571" s="138">
        <v>0</v>
      </c>
      <c r="N2571" s="139"/>
      <c r="O2571" s="138">
        <v>0</v>
      </c>
      <c r="P2571" s="138">
        <v>0</v>
      </c>
      <c r="Q2571" s="138">
        <v>0</v>
      </c>
      <c r="R2571" s="139"/>
      <c r="S2571" s="138">
        <v>0</v>
      </c>
      <c r="T2571" s="139"/>
      <c r="U2571" s="138">
        <v>0</v>
      </c>
      <c r="V2571" s="138">
        <v>0</v>
      </c>
      <c r="W2571" s="138">
        <v>0</v>
      </c>
      <c r="X2571" s="138">
        <v>0</v>
      </c>
      <c r="Y2571" s="138">
        <v>0</v>
      </c>
      <c r="Z2571" s="139"/>
      <c r="AA2571" s="138">
        <v>0</v>
      </c>
      <c r="AB2571" s="131">
        <v>0</v>
      </c>
    </row>
    <row r="2572" spans="1:28" ht="15" customHeight="1" x14ac:dyDescent="0.25">
      <c r="A2572" s="129" t="str">
        <f>B2572&amp;"-"&amp;COUNTIF($B$3:B2572,B2572)</f>
        <v>640-2</v>
      </c>
      <c r="B2572" s="130">
        <v>640</v>
      </c>
      <c r="C2572" s="130" t="s">
        <v>111</v>
      </c>
      <c r="D2572" s="137">
        <v>50534</v>
      </c>
      <c r="E2572" s="138">
        <v>0.46</v>
      </c>
      <c r="F2572" s="138">
        <v>0</v>
      </c>
      <c r="G2572" s="138">
        <v>0</v>
      </c>
      <c r="H2572" s="138">
        <v>0</v>
      </c>
      <c r="I2572" s="138">
        <v>0</v>
      </c>
      <c r="J2572" s="138">
        <v>0</v>
      </c>
      <c r="K2572" s="138">
        <v>0</v>
      </c>
      <c r="L2572" s="139"/>
      <c r="M2572" s="138">
        <v>0</v>
      </c>
      <c r="N2572" s="139"/>
      <c r="O2572" s="138">
        <v>0</v>
      </c>
      <c r="P2572" s="138">
        <v>0</v>
      </c>
      <c r="Q2572" s="138">
        <v>0</v>
      </c>
      <c r="R2572" s="139"/>
      <c r="S2572" s="138">
        <v>0</v>
      </c>
      <c r="T2572" s="139"/>
      <c r="U2572" s="138">
        <v>0</v>
      </c>
      <c r="V2572" s="138">
        <v>0</v>
      </c>
      <c r="W2572" s="138">
        <v>0</v>
      </c>
      <c r="X2572" s="138">
        <v>0</v>
      </c>
      <c r="Y2572" s="138">
        <v>0</v>
      </c>
      <c r="Z2572" s="139"/>
      <c r="AA2572" s="138">
        <v>0</v>
      </c>
      <c r="AB2572" s="131">
        <v>0</v>
      </c>
    </row>
    <row r="2573" spans="1:28" ht="15" customHeight="1" x14ac:dyDescent="0.25">
      <c r="A2573" s="129" t="str">
        <f>B2573&amp;"-"&amp;COUNTIF($B$3:B2573,B2573)</f>
        <v>640-3</v>
      </c>
      <c r="B2573" s="130">
        <v>640</v>
      </c>
      <c r="C2573" s="130" t="s">
        <v>111</v>
      </c>
      <c r="D2573" s="137">
        <v>50559</v>
      </c>
      <c r="E2573" s="138">
        <v>1</v>
      </c>
      <c r="F2573" s="138">
        <v>0</v>
      </c>
      <c r="G2573" s="138">
        <v>0</v>
      </c>
      <c r="H2573" s="138">
        <v>0</v>
      </c>
      <c r="I2573" s="138">
        <v>0</v>
      </c>
      <c r="J2573" s="138">
        <v>0</v>
      </c>
      <c r="K2573" s="138">
        <v>0</v>
      </c>
      <c r="L2573" s="139"/>
      <c r="M2573" s="138">
        <v>0</v>
      </c>
      <c r="N2573" s="139"/>
      <c r="O2573" s="138">
        <v>0</v>
      </c>
      <c r="P2573" s="138">
        <v>0</v>
      </c>
      <c r="Q2573" s="138">
        <v>0</v>
      </c>
      <c r="R2573" s="139"/>
      <c r="S2573" s="138">
        <v>0</v>
      </c>
      <c r="T2573" s="139"/>
      <c r="U2573" s="138">
        <v>0</v>
      </c>
      <c r="V2573" s="138">
        <v>0</v>
      </c>
      <c r="W2573" s="138">
        <v>0</v>
      </c>
      <c r="X2573" s="138">
        <v>0</v>
      </c>
      <c r="Y2573" s="138">
        <v>0</v>
      </c>
      <c r="Z2573" s="139"/>
      <c r="AA2573" s="138">
        <v>0</v>
      </c>
      <c r="AB2573" s="131">
        <v>0</v>
      </c>
    </row>
    <row r="2574" spans="1:28" ht="15" customHeight="1" x14ac:dyDescent="0.25">
      <c r="A2574" s="129" t="str">
        <f>B2574&amp;"-"&amp;COUNTIF($B$3:B2574,B2574)</f>
        <v>640-4</v>
      </c>
      <c r="B2574" s="130">
        <v>640</v>
      </c>
      <c r="C2574" s="130" t="s">
        <v>111</v>
      </c>
      <c r="D2574" s="137">
        <v>44552</v>
      </c>
      <c r="E2574" s="138">
        <v>1.89</v>
      </c>
      <c r="F2574" s="138">
        <v>0</v>
      </c>
      <c r="G2574" s="138">
        <v>0</v>
      </c>
      <c r="H2574" s="138">
        <v>0</v>
      </c>
      <c r="I2574" s="138">
        <v>0</v>
      </c>
      <c r="J2574" s="138">
        <v>0</v>
      </c>
      <c r="K2574" s="138">
        <v>0</v>
      </c>
      <c r="L2574" s="139"/>
      <c r="M2574" s="138">
        <v>1</v>
      </c>
      <c r="N2574" s="139"/>
      <c r="O2574" s="138">
        <v>0</v>
      </c>
      <c r="P2574" s="138">
        <v>0</v>
      </c>
      <c r="Q2574" s="138">
        <v>0</v>
      </c>
      <c r="R2574" s="139"/>
      <c r="S2574" s="138">
        <v>0</v>
      </c>
      <c r="T2574" s="139"/>
      <c r="U2574" s="138">
        <v>0</v>
      </c>
      <c r="V2574" s="138">
        <v>0</v>
      </c>
      <c r="W2574" s="138">
        <v>0</v>
      </c>
      <c r="X2574" s="138">
        <v>0</v>
      </c>
      <c r="Y2574" s="138">
        <v>0</v>
      </c>
      <c r="Z2574" s="139"/>
      <c r="AA2574" s="138">
        <v>0</v>
      </c>
      <c r="AB2574" s="131">
        <v>0</v>
      </c>
    </row>
    <row r="2575" spans="1:28" ht="15" customHeight="1" x14ac:dyDescent="0.25">
      <c r="A2575" s="129" t="str">
        <f>B2575&amp;"-"&amp;COUNTIF($B$3:B2575,B2575)</f>
        <v>640-5</v>
      </c>
      <c r="B2575" s="130">
        <v>640</v>
      </c>
      <c r="C2575" s="130" t="s">
        <v>111</v>
      </c>
      <c r="D2575" s="137">
        <v>50567</v>
      </c>
      <c r="E2575" s="138">
        <v>1.72</v>
      </c>
      <c r="F2575" s="138">
        <v>0</v>
      </c>
      <c r="G2575" s="138">
        <v>0</v>
      </c>
      <c r="H2575" s="138">
        <v>0</v>
      </c>
      <c r="I2575" s="138">
        <v>0</v>
      </c>
      <c r="J2575" s="138">
        <v>0</v>
      </c>
      <c r="K2575" s="138">
        <v>0</v>
      </c>
      <c r="L2575" s="139"/>
      <c r="M2575" s="138">
        <v>1.72</v>
      </c>
      <c r="N2575" s="139"/>
      <c r="O2575" s="138">
        <v>0</v>
      </c>
      <c r="P2575" s="138">
        <v>0</v>
      </c>
      <c r="Q2575" s="138">
        <v>0</v>
      </c>
      <c r="R2575" s="139"/>
      <c r="S2575" s="138">
        <v>0</v>
      </c>
      <c r="T2575" s="139"/>
      <c r="U2575" s="138">
        <v>0</v>
      </c>
      <c r="V2575" s="138">
        <v>0</v>
      </c>
      <c r="W2575" s="138">
        <v>0</v>
      </c>
      <c r="X2575" s="138">
        <v>0</v>
      </c>
      <c r="Y2575" s="138">
        <v>0</v>
      </c>
      <c r="Z2575" s="139"/>
      <c r="AA2575" s="138">
        <v>0</v>
      </c>
      <c r="AB2575" s="131">
        <v>0</v>
      </c>
    </row>
    <row r="2576" spans="1:28" ht="15" customHeight="1" x14ac:dyDescent="0.25">
      <c r="A2576" s="129" t="str">
        <f>B2576&amp;"-"&amp;COUNTIF($B$3:B2576,B2576)</f>
        <v>640-6</v>
      </c>
      <c r="B2576" s="130">
        <v>640</v>
      </c>
      <c r="C2576" s="130" t="s">
        <v>111</v>
      </c>
      <c r="D2576" s="137">
        <v>44610</v>
      </c>
      <c r="E2576" s="138">
        <v>3.93</v>
      </c>
      <c r="F2576" s="138">
        <v>0</v>
      </c>
      <c r="G2576" s="138">
        <v>0.8</v>
      </c>
      <c r="H2576" s="138">
        <v>0</v>
      </c>
      <c r="I2576" s="138">
        <v>0</v>
      </c>
      <c r="J2576" s="138">
        <v>0</v>
      </c>
      <c r="K2576" s="138">
        <v>0</v>
      </c>
      <c r="L2576" s="139"/>
      <c r="M2576" s="138">
        <v>1.8</v>
      </c>
      <c r="N2576" s="139"/>
      <c r="O2576" s="138">
        <v>0</v>
      </c>
      <c r="P2576" s="138">
        <v>0</v>
      </c>
      <c r="Q2576" s="138">
        <v>0</v>
      </c>
      <c r="R2576" s="139"/>
      <c r="S2576" s="138">
        <v>0</v>
      </c>
      <c r="T2576" s="139"/>
      <c r="U2576" s="138">
        <v>0</v>
      </c>
      <c r="V2576" s="138">
        <v>0</v>
      </c>
      <c r="W2576" s="138">
        <v>0</v>
      </c>
      <c r="X2576" s="138">
        <v>0</v>
      </c>
      <c r="Y2576" s="138">
        <v>0</v>
      </c>
      <c r="Z2576" s="139"/>
      <c r="AA2576" s="138">
        <v>0</v>
      </c>
      <c r="AB2576" s="131">
        <v>0</v>
      </c>
    </row>
    <row r="2577" spans="1:28" ht="15" customHeight="1" x14ac:dyDescent="0.25">
      <c r="A2577" s="129" t="str">
        <f>B2577&amp;"-"&amp;COUNTIF($B$3:B2577,B2577)</f>
        <v>640-7</v>
      </c>
      <c r="B2577" s="130">
        <v>640</v>
      </c>
      <c r="C2577" s="130" t="s">
        <v>111</v>
      </c>
      <c r="D2577" s="137">
        <v>45591</v>
      </c>
      <c r="E2577" s="138">
        <v>17.559999999999999</v>
      </c>
      <c r="F2577" s="138">
        <v>0</v>
      </c>
      <c r="G2577" s="138">
        <v>4.87</v>
      </c>
      <c r="H2577" s="138">
        <v>0</v>
      </c>
      <c r="I2577" s="138">
        <v>0</v>
      </c>
      <c r="J2577" s="138">
        <v>0</v>
      </c>
      <c r="K2577" s="138">
        <v>0</v>
      </c>
      <c r="L2577" s="139"/>
      <c r="M2577" s="138">
        <v>6.54</v>
      </c>
      <c r="N2577" s="139"/>
      <c r="O2577" s="138">
        <v>0</v>
      </c>
      <c r="P2577" s="138">
        <v>0</v>
      </c>
      <c r="Q2577" s="138">
        <v>0</v>
      </c>
      <c r="R2577" s="139"/>
      <c r="S2577" s="138">
        <v>0</v>
      </c>
      <c r="T2577" s="139"/>
      <c r="U2577" s="138">
        <v>0</v>
      </c>
      <c r="V2577" s="138">
        <v>0</v>
      </c>
      <c r="W2577" s="138">
        <v>0</v>
      </c>
      <c r="X2577" s="138">
        <v>0</v>
      </c>
      <c r="Y2577" s="138">
        <v>0</v>
      </c>
      <c r="Z2577" s="139"/>
      <c r="AA2577" s="138">
        <v>0</v>
      </c>
      <c r="AB2577" s="131">
        <v>0</v>
      </c>
    </row>
    <row r="2578" spans="1:28" ht="15" customHeight="1" x14ac:dyDescent="0.25">
      <c r="A2578" s="129" t="str">
        <f>B2578&amp;"-"&amp;COUNTIF($B$3:B2578,B2578)</f>
        <v>640-8</v>
      </c>
      <c r="B2578" s="130">
        <v>640</v>
      </c>
      <c r="C2578" s="130" t="s">
        <v>111</v>
      </c>
      <c r="D2578" s="137">
        <v>44974</v>
      </c>
      <c r="E2578" s="138">
        <v>3.56</v>
      </c>
      <c r="F2578" s="138">
        <v>0</v>
      </c>
      <c r="G2578" s="138">
        <v>0</v>
      </c>
      <c r="H2578" s="138">
        <v>0</v>
      </c>
      <c r="I2578" s="138">
        <v>0</v>
      </c>
      <c r="J2578" s="138">
        <v>0</v>
      </c>
      <c r="K2578" s="138">
        <v>0</v>
      </c>
      <c r="L2578" s="139"/>
      <c r="M2578" s="138">
        <v>0.3</v>
      </c>
      <c r="N2578" s="139"/>
      <c r="O2578" s="138">
        <v>0</v>
      </c>
      <c r="P2578" s="138">
        <v>0</v>
      </c>
      <c r="Q2578" s="138">
        <v>0</v>
      </c>
      <c r="R2578" s="139"/>
      <c r="S2578" s="138">
        <v>0</v>
      </c>
      <c r="T2578" s="139"/>
      <c r="U2578" s="138">
        <v>0</v>
      </c>
      <c r="V2578" s="138">
        <v>0</v>
      </c>
      <c r="W2578" s="138">
        <v>0</v>
      </c>
      <c r="X2578" s="138">
        <v>0</v>
      </c>
      <c r="Y2578" s="138">
        <v>0</v>
      </c>
      <c r="Z2578" s="139"/>
      <c r="AA2578" s="138">
        <v>0</v>
      </c>
      <c r="AB2578" s="131">
        <v>0</v>
      </c>
    </row>
    <row r="2579" spans="1:28" ht="15" customHeight="1" x14ac:dyDescent="0.25">
      <c r="A2579" s="129" t="str">
        <f>B2579&amp;"-"&amp;COUNTIF($B$3:B2579,B2579)</f>
        <v>640-9</v>
      </c>
      <c r="B2579" s="130">
        <v>640</v>
      </c>
      <c r="C2579" s="130" t="s">
        <v>111</v>
      </c>
      <c r="D2579" s="137">
        <v>45120</v>
      </c>
      <c r="E2579" s="138">
        <v>1</v>
      </c>
      <c r="F2579" s="138">
        <v>0</v>
      </c>
      <c r="G2579" s="138">
        <v>0</v>
      </c>
      <c r="H2579" s="138">
        <v>0</v>
      </c>
      <c r="I2579" s="138">
        <v>0</v>
      </c>
      <c r="J2579" s="138">
        <v>0</v>
      </c>
      <c r="K2579" s="138">
        <v>0</v>
      </c>
      <c r="L2579" s="139"/>
      <c r="M2579" s="138">
        <v>1</v>
      </c>
      <c r="N2579" s="139"/>
      <c r="O2579" s="138">
        <v>0</v>
      </c>
      <c r="P2579" s="138">
        <v>0</v>
      </c>
      <c r="Q2579" s="138">
        <v>0</v>
      </c>
      <c r="R2579" s="139"/>
      <c r="S2579" s="138">
        <v>0</v>
      </c>
      <c r="T2579" s="139"/>
      <c r="U2579" s="138">
        <v>0</v>
      </c>
      <c r="V2579" s="138">
        <v>0</v>
      </c>
      <c r="W2579" s="138">
        <v>0</v>
      </c>
      <c r="X2579" s="138">
        <v>0</v>
      </c>
      <c r="Y2579" s="138">
        <v>0</v>
      </c>
      <c r="Z2579" s="139"/>
      <c r="AA2579" s="138">
        <v>0</v>
      </c>
      <c r="AB2579" s="131">
        <v>0</v>
      </c>
    </row>
    <row r="2580" spans="1:28" ht="15" customHeight="1" x14ac:dyDescent="0.25">
      <c r="A2580" s="129" t="str">
        <f>B2580&amp;"-"&amp;COUNTIF($B$3:B2580,B2580)</f>
        <v>640-10</v>
      </c>
      <c r="B2580" s="130">
        <v>640</v>
      </c>
      <c r="C2580" s="130" t="s">
        <v>111</v>
      </c>
      <c r="D2580" s="137"/>
      <c r="E2580" s="138">
        <v>0</v>
      </c>
      <c r="F2580" s="138">
        <v>0</v>
      </c>
      <c r="G2580" s="138">
        <v>0</v>
      </c>
      <c r="H2580" s="138">
        <v>0</v>
      </c>
      <c r="I2580" s="138">
        <v>0</v>
      </c>
      <c r="J2580" s="138">
        <v>0</v>
      </c>
      <c r="K2580" s="138">
        <v>0</v>
      </c>
      <c r="L2580" s="139"/>
      <c r="M2580" s="138">
        <v>0</v>
      </c>
      <c r="N2580" s="139"/>
      <c r="O2580" s="138">
        <v>0</v>
      </c>
      <c r="P2580" s="138">
        <v>0</v>
      </c>
      <c r="Q2580" s="138">
        <v>0</v>
      </c>
      <c r="R2580" s="139"/>
      <c r="S2580" s="138">
        <v>0</v>
      </c>
      <c r="T2580" s="139"/>
      <c r="U2580" s="138">
        <v>0</v>
      </c>
      <c r="V2580" s="138">
        <v>0</v>
      </c>
      <c r="W2580" s="138">
        <v>0</v>
      </c>
      <c r="X2580" s="138">
        <v>0</v>
      </c>
      <c r="Y2580" s="138">
        <v>0</v>
      </c>
      <c r="Z2580" s="139"/>
      <c r="AA2580" s="138">
        <v>0</v>
      </c>
      <c r="AB2580" s="131">
        <v>0</v>
      </c>
    </row>
    <row r="2581" spans="1:28" ht="15" customHeight="1" x14ac:dyDescent="0.25">
      <c r="A2581" s="129" t="str">
        <f>B2581&amp;"-"&amp;COUNTIF($B$3:B2581,B2581)</f>
        <v>640-11</v>
      </c>
      <c r="B2581" s="130">
        <v>640</v>
      </c>
      <c r="C2581" s="130" t="s">
        <v>111</v>
      </c>
      <c r="D2581" s="137"/>
      <c r="E2581" s="138">
        <v>0</v>
      </c>
      <c r="F2581" s="138">
        <v>0</v>
      </c>
      <c r="G2581" s="138">
        <v>0</v>
      </c>
      <c r="H2581" s="138">
        <v>0</v>
      </c>
      <c r="I2581" s="138">
        <v>0</v>
      </c>
      <c r="J2581" s="138">
        <v>0</v>
      </c>
      <c r="K2581" s="138">
        <v>0</v>
      </c>
      <c r="L2581" s="139"/>
      <c r="M2581" s="138">
        <v>0</v>
      </c>
      <c r="N2581" s="139"/>
      <c r="O2581" s="138">
        <v>0</v>
      </c>
      <c r="P2581" s="138">
        <v>0</v>
      </c>
      <c r="Q2581" s="138">
        <v>0</v>
      </c>
      <c r="R2581" s="139"/>
      <c r="S2581" s="138">
        <v>0</v>
      </c>
      <c r="T2581" s="139"/>
      <c r="U2581" s="138">
        <v>0</v>
      </c>
      <c r="V2581" s="138">
        <v>0</v>
      </c>
      <c r="W2581" s="138">
        <v>0</v>
      </c>
      <c r="X2581" s="138">
        <v>0</v>
      </c>
      <c r="Y2581" s="138">
        <v>0</v>
      </c>
      <c r="Z2581" s="139"/>
      <c r="AA2581" s="138">
        <v>0</v>
      </c>
      <c r="AB2581" s="131">
        <v>0</v>
      </c>
    </row>
    <row r="2582" spans="1:28" ht="15" customHeight="1" x14ac:dyDescent="0.25">
      <c r="A2582" s="129" t="str">
        <f>B2582&amp;"-"&amp;COUNTIF($B$3:B2582,B2582)</f>
        <v>640-12</v>
      </c>
      <c r="B2582" s="130">
        <v>640</v>
      </c>
      <c r="C2582" s="130" t="s">
        <v>111</v>
      </c>
      <c r="D2582" s="137"/>
      <c r="E2582" s="138">
        <v>0</v>
      </c>
      <c r="F2582" s="138">
        <v>0</v>
      </c>
      <c r="G2582" s="138">
        <v>0</v>
      </c>
      <c r="H2582" s="138">
        <v>0</v>
      </c>
      <c r="I2582" s="138">
        <v>0</v>
      </c>
      <c r="J2582" s="138">
        <v>0</v>
      </c>
      <c r="K2582" s="138">
        <v>0</v>
      </c>
      <c r="L2582" s="139"/>
      <c r="M2582" s="138">
        <v>0</v>
      </c>
      <c r="N2582" s="139"/>
      <c r="O2582" s="138">
        <v>0</v>
      </c>
      <c r="P2582" s="138">
        <v>0</v>
      </c>
      <c r="Q2582" s="138">
        <v>0</v>
      </c>
      <c r="R2582" s="139"/>
      <c r="S2582" s="138">
        <v>0</v>
      </c>
      <c r="T2582" s="139"/>
      <c r="U2582" s="138">
        <v>0</v>
      </c>
      <c r="V2582" s="138">
        <v>0</v>
      </c>
      <c r="W2582" s="138">
        <v>0</v>
      </c>
      <c r="X2582" s="138">
        <v>0</v>
      </c>
      <c r="Y2582" s="138">
        <v>0</v>
      </c>
      <c r="Z2582" s="139"/>
      <c r="AA2582" s="138">
        <v>0</v>
      </c>
      <c r="AB2582" s="131">
        <v>0</v>
      </c>
    </row>
    <row r="2583" spans="1:28" ht="15" customHeight="1" x14ac:dyDescent="0.25">
      <c r="A2583" s="129" t="str">
        <f>B2583&amp;"-"&amp;COUNTIF($B$3:B2583,B2583)</f>
        <v>640-13</v>
      </c>
      <c r="B2583" s="130">
        <v>640</v>
      </c>
      <c r="C2583" s="130" t="s">
        <v>111</v>
      </c>
      <c r="D2583" s="137"/>
      <c r="E2583" s="138">
        <v>0</v>
      </c>
      <c r="F2583" s="138">
        <v>0</v>
      </c>
      <c r="G2583" s="138">
        <v>0</v>
      </c>
      <c r="H2583" s="138">
        <v>0</v>
      </c>
      <c r="I2583" s="138">
        <v>0</v>
      </c>
      <c r="J2583" s="138">
        <v>0</v>
      </c>
      <c r="K2583" s="138">
        <v>0</v>
      </c>
      <c r="L2583" s="139"/>
      <c r="M2583" s="138">
        <v>0</v>
      </c>
      <c r="N2583" s="139"/>
      <c r="O2583" s="138">
        <v>0</v>
      </c>
      <c r="P2583" s="138">
        <v>0</v>
      </c>
      <c r="Q2583" s="138">
        <v>0</v>
      </c>
      <c r="R2583" s="139"/>
      <c r="S2583" s="138">
        <v>0</v>
      </c>
      <c r="T2583" s="139"/>
      <c r="U2583" s="138">
        <v>0</v>
      </c>
      <c r="V2583" s="138">
        <v>0</v>
      </c>
      <c r="W2583" s="138">
        <v>0</v>
      </c>
      <c r="X2583" s="138">
        <v>0</v>
      </c>
      <c r="Y2583" s="138">
        <v>0</v>
      </c>
      <c r="Z2583" s="139"/>
      <c r="AA2583" s="138">
        <v>0</v>
      </c>
      <c r="AB2583" s="131">
        <v>0</v>
      </c>
    </row>
    <row r="2584" spans="1:28" ht="15" customHeight="1" x14ac:dyDescent="0.25">
      <c r="A2584" s="129" t="str">
        <f>B2584&amp;"-"&amp;COUNTIF($B$3:B2584,B2584)</f>
        <v>640-14</v>
      </c>
      <c r="B2584" s="130">
        <v>640</v>
      </c>
      <c r="C2584" s="130" t="s">
        <v>111</v>
      </c>
      <c r="D2584" s="137"/>
      <c r="E2584" s="138">
        <v>0</v>
      </c>
      <c r="F2584" s="138">
        <v>0</v>
      </c>
      <c r="G2584" s="138">
        <v>0</v>
      </c>
      <c r="H2584" s="138">
        <v>0</v>
      </c>
      <c r="I2584" s="138">
        <v>0</v>
      </c>
      <c r="J2584" s="138">
        <v>0</v>
      </c>
      <c r="K2584" s="138">
        <v>0</v>
      </c>
      <c r="L2584" s="139"/>
      <c r="M2584" s="138">
        <v>0</v>
      </c>
      <c r="N2584" s="139"/>
      <c r="O2584" s="138">
        <v>0</v>
      </c>
      <c r="P2584" s="138">
        <v>0</v>
      </c>
      <c r="Q2584" s="138">
        <v>0</v>
      </c>
      <c r="R2584" s="139"/>
      <c r="S2584" s="138">
        <v>0</v>
      </c>
      <c r="T2584" s="139"/>
      <c r="U2584" s="138">
        <v>0</v>
      </c>
      <c r="V2584" s="138">
        <v>0</v>
      </c>
      <c r="W2584" s="138">
        <v>0</v>
      </c>
      <c r="X2584" s="138">
        <v>0</v>
      </c>
      <c r="Y2584" s="138">
        <v>0</v>
      </c>
      <c r="Z2584" s="139"/>
      <c r="AA2584" s="138">
        <v>0</v>
      </c>
      <c r="AB2584" s="131">
        <v>0</v>
      </c>
    </row>
    <row r="2585" spans="1:28" ht="15" customHeight="1" x14ac:dyDescent="0.25">
      <c r="A2585" s="129" t="str">
        <f>B2585&amp;"-"&amp;COUNTIF($B$3:B2585,B2585)</f>
        <v>640-15</v>
      </c>
      <c r="B2585" s="130">
        <v>640</v>
      </c>
      <c r="C2585" s="130" t="s">
        <v>111</v>
      </c>
      <c r="D2585" s="137"/>
      <c r="E2585" s="138">
        <v>0</v>
      </c>
      <c r="F2585" s="138">
        <v>0</v>
      </c>
      <c r="G2585" s="138">
        <v>0</v>
      </c>
      <c r="H2585" s="138">
        <v>0</v>
      </c>
      <c r="I2585" s="138">
        <v>0</v>
      </c>
      <c r="J2585" s="138">
        <v>0</v>
      </c>
      <c r="K2585" s="138">
        <v>0</v>
      </c>
      <c r="L2585" s="139"/>
      <c r="M2585" s="138">
        <v>0</v>
      </c>
      <c r="N2585" s="139"/>
      <c r="O2585" s="138">
        <v>0</v>
      </c>
      <c r="P2585" s="138">
        <v>0</v>
      </c>
      <c r="Q2585" s="138">
        <v>0</v>
      </c>
      <c r="R2585" s="139"/>
      <c r="S2585" s="138">
        <v>0</v>
      </c>
      <c r="T2585" s="139"/>
      <c r="U2585" s="138">
        <v>0</v>
      </c>
      <c r="V2585" s="138">
        <v>0</v>
      </c>
      <c r="W2585" s="138">
        <v>0</v>
      </c>
      <c r="X2585" s="138">
        <v>0</v>
      </c>
      <c r="Y2585" s="138">
        <v>0</v>
      </c>
      <c r="Z2585" s="139"/>
      <c r="AA2585" s="138">
        <v>0</v>
      </c>
      <c r="AB2585" s="131">
        <v>0</v>
      </c>
    </row>
    <row r="2586" spans="1:28" ht="15" customHeight="1" x14ac:dyDescent="0.25">
      <c r="A2586" s="129" t="str">
        <f>B2586&amp;"-"&amp;COUNTIF($B$3:B2586,B2586)</f>
        <v>640-16</v>
      </c>
      <c r="B2586" s="130">
        <v>640</v>
      </c>
      <c r="C2586" s="130" t="s">
        <v>111</v>
      </c>
      <c r="D2586" s="137"/>
      <c r="E2586" s="138">
        <v>0</v>
      </c>
      <c r="F2586" s="138">
        <v>0</v>
      </c>
      <c r="G2586" s="138">
        <v>0</v>
      </c>
      <c r="H2586" s="138">
        <v>0</v>
      </c>
      <c r="I2586" s="138">
        <v>0</v>
      </c>
      <c r="J2586" s="138">
        <v>0</v>
      </c>
      <c r="K2586" s="138">
        <v>0</v>
      </c>
      <c r="L2586" s="139"/>
      <c r="M2586" s="138">
        <v>0</v>
      </c>
      <c r="N2586" s="139"/>
      <c r="O2586" s="138">
        <v>0</v>
      </c>
      <c r="P2586" s="138">
        <v>0</v>
      </c>
      <c r="Q2586" s="138">
        <v>0</v>
      </c>
      <c r="R2586" s="139"/>
      <c r="S2586" s="138">
        <v>0</v>
      </c>
      <c r="T2586" s="139"/>
      <c r="U2586" s="138">
        <v>0</v>
      </c>
      <c r="V2586" s="138">
        <v>0</v>
      </c>
      <c r="W2586" s="138">
        <v>0</v>
      </c>
      <c r="X2586" s="138">
        <v>0</v>
      </c>
      <c r="Y2586" s="138">
        <v>0</v>
      </c>
      <c r="Z2586" s="139"/>
      <c r="AA2586" s="138">
        <v>0</v>
      </c>
      <c r="AB2586" s="131">
        <v>0</v>
      </c>
    </row>
    <row r="2587" spans="1:28" ht="15" customHeight="1" x14ac:dyDescent="0.25">
      <c r="A2587" s="129" t="str">
        <f>B2587&amp;"-"&amp;COUNTIF($B$3:B2587,B2587)</f>
        <v>640-17</v>
      </c>
      <c r="B2587" s="130">
        <v>640</v>
      </c>
      <c r="C2587" s="130" t="s">
        <v>111</v>
      </c>
      <c r="D2587" s="137"/>
      <c r="E2587" s="138">
        <v>0</v>
      </c>
      <c r="F2587" s="138">
        <v>0</v>
      </c>
      <c r="G2587" s="138">
        <v>0</v>
      </c>
      <c r="H2587" s="138">
        <v>0</v>
      </c>
      <c r="I2587" s="138">
        <v>0</v>
      </c>
      <c r="J2587" s="138">
        <v>0</v>
      </c>
      <c r="K2587" s="138">
        <v>0</v>
      </c>
      <c r="L2587" s="139"/>
      <c r="M2587" s="138">
        <v>0</v>
      </c>
      <c r="N2587" s="139"/>
      <c r="O2587" s="138">
        <v>0</v>
      </c>
      <c r="P2587" s="138">
        <v>0</v>
      </c>
      <c r="Q2587" s="138">
        <v>0</v>
      </c>
      <c r="R2587" s="139"/>
      <c r="S2587" s="138">
        <v>0</v>
      </c>
      <c r="T2587" s="139"/>
      <c r="U2587" s="138">
        <v>0</v>
      </c>
      <c r="V2587" s="138">
        <v>0</v>
      </c>
      <c r="W2587" s="138">
        <v>0</v>
      </c>
      <c r="X2587" s="138">
        <v>0</v>
      </c>
      <c r="Y2587" s="138">
        <v>0</v>
      </c>
      <c r="Z2587" s="139"/>
      <c r="AA2587" s="138">
        <v>0</v>
      </c>
      <c r="AB2587" s="131">
        <v>0</v>
      </c>
    </row>
    <row r="2588" spans="1:28" ht="15" customHeight="1" x14ac:dyDescent="0.25">
      <c r="A2588" s="129" t="str">
        <f>B2588&amp;"-"&amp;COUNTIF($B$3:B2588,B2588)</f>
        <v>640-18</v>
      </c>
      <c r="B2588" s="130">
        <v>640</v>
      </c>
      <c r="C2588" s="130" t="s">
        <v>111</v>
      </c>
      <c r="D2588" s="137"/>
      <c r="E2588" s="138">
        <v>0</v>
      </c>
      <c r="F2588" s="138">
        <v>0</v>
      </c>
      <c r="G2588" s="138">
        <v>0</v>
      </c>
      <c r="H2588" s="138">
        <v>0</v>
      </c>
      <c r="I2588" s="138">
        <v>0</v>
      </c>
      <c r="J2588" s="138">
        <v>0</v>
      </c>
      <c r="K2588" s="138">
        <v>0</v>
      </c>
      <c r="L2588" s="139"/>
      <c r="M2588" s="138">
        <v>0</v>
      </c>
      <c r="N2588" s="139"/>
      <c r="O2588" s="138">
        <v>0</v>
      </c>
      <c r="P2588" s="138">
        <v>0</v>
      </c>
      <c r="Q2588" s="138">
        <v>0</v>
      </c>
      <c r="R2588" s="139"/>
      <c r="S2588" s="138">
        <v>0</v>
      </c>
      <c r="T2588" s="139"/>
      <c r="U2588" s="138">
        <v>0</v>
      </c>
      <c r="V2588" s="138">
        <v>0</v>
      </c>
      <c r="W2588" s="138">
        <v>0</v>
      </c>
      <c r="X2588" s="138">
        <v>0</v>
      </c>
      <c r="Y2588" s="138">
        <v>0</v>
      </c>
      <c r="Z2588" s="139"/>
      <c r="AA2588" s="138">
        <v>0</v>
      </c>
      <c r="AB2588" s="131">
        <v>0</v>
      </c>
    </row>
    <row r="2589" spans="1:28" ht="15" customHeight="1" x14ac:dyDescent="0.25">
      <c r="A2589" s="129" t="str">
        <f>B2589&amp;"-"&amp;COUNTIF($B$3:B2589,B2589)</f>
        <v>664-1</v>
      </c>
      <c r="B2589" s="130">
        <v>664</v>
      </c>
      <c r="C2589" s="130" t="s">
        <v>112</v>
      </c>
      <c r="D2589" s="137">
        <v>46946</v>
      </c>
      <c r="E2589" s="138">
        <v>2.13</v>
      </c>
      <c r="F2589" s="138">
        <v>0</v>
      </c>
      <c r="G2589" s="138">
        <v>0</v>
      </c>
      <c r="H2589" s="138">
        <v>0</v>
      </c>
      <c r="I2589" s="138">
        <v>0</v>
      </c>
      <c r="J2589" s="138">
        <v>0</v>
      </c>
      <c r="K2589" s="138">
        <v>0</v>
      </c>
      <c r="L2589" s="139"/>
      <c r="M2589" s="138">
        <v>2.13</v>
      </c>
      <c r="N2589" s="139"/>
      <c r="O2589" s="138">
        <v>1</v>
      </c>
      <c r="P2589" s="138">
        <v>0</v>
      </c>
      <c r="Q2589" s="138">
        <v>0</v>
      </c>
      <c r="R2589" s="139"/>
      <c r="S2589" s="138">
        <v>0</v>
      </c>
      <c r="T2589" s="139"/>
      <c r="U2589" s="138">
        <v>0</v>
      </c>
      <c r="V2589" s="138">
        <v>0</v>
      </c>
      <c r="W2589" s="138">
        <v>2.08</v>
      </c>
      <c r="X2589" s="138">
        <v>0</v>
      </c>
      <c r="Y2589" s="138">
        <v>0</v>
      </c>
      <c r="Z2589" s="139"/>
      <c r="AA2589" s="138">
        <v>0</v>
      </c>
      <c r="AB2589" s="131">
        <v>0</v>
      </c>
    </row>
    <row r="2590" spans="1:28" ht="15" customHeight="1" x14ac:dyDescent="0.25">
      <c r="A2590" s="129" t="str">
        <f>B2590&amp;"-"&amp;COUNTIF($B$3:B2590,B2590)</f>
        <v>664-2</v>
      </c>
      <c r="B2590" s="130">
        <v>664</v>
      </c>
      <c r="C2590" s="130" t="s">
        <v>112</v>
      </c>
      <c r="D2590" s="137">
        <v>43752</v>
      </c>
      <c r="E2590" s="138">
        <v>0.65</v>
      </c>
      <c r="F2590" s="138">
        <v>0</v>
      </c>
      <c r="G2590" s="138">
        <v>0</v>
      </c>
      <c r="H2590" s="138">
        <v>0</v>
      </c>
      <c r="I2590" s="138">
        <v>0</v>
      </c>
      <c r="J2590" s="138">
        <v>0</v>
      </c>
      <c r="K2590" s="138">
        <v>0</v>
      </c>
      <c r="L2590" s="139"/>
      <c r="M2590" s="138">
        <v>0.65</v>
      </c>
      <c r="N2590" s="139"/>
      <c r="O2590" s="138">
        <v>0</v>
      </c>
      <c r="P2590" s="138">
        <v>0</v>
      </c>
      <c r="Q2590" s="138">
        <v>0</v>
      </c>
      <c r="R2590" s="139"/>
      <c r="S2590" s="138">
        <v>0</v>
      </c>
      <c r="T2590" s="139"/>
      <c r="U2590" s="138">
        <v>0</v>
      </c>
      <c r="V2590" s="138">
        <v>0</v>
      </c>
      <c r="W2590" s="138">
        <v>0</v>
      </c>
      <c r="X2590" s="138">
        <v>0</v>
      </c>
      <c r="Y2590" s="138">
        <v>0</v>
      </c>
      <c r="Z2590" s="139"/>
      <c r="AA2590" s="138">
        <v>0</v>
      </c>
      <c r="AB2590" s="131">
        <v>0</v>
      </c>
    </row>
    <row r="2591" spans="1:28" ht="15" customHeight="1" x14ac:dyDescent="0.25">
      <c r="A2591" s="129" t="str">
        <f>B2591&amp;"-"&amp;COUNTIF($B$3:B2591,B2591)</f>
        <v>664-3</v>
      </c>
      <c r="B2591" s="130">
        <v>664</v>
      </c>
      <c r="C2591" s="130" t="s">
        <v>112</v>
      </c>
      <c r="D2591" s="137">
        <v>43802</v>
      </c>
      <c r="E2591" s="138">
        <v>89.53</v>
      </c>
      <c r="F2591" s="138">
        <v>0</v>
      </c>
      <c r="G2591" s="138">
        <v>10.93</v>
      </c>
      <c r="H2591" s="138">
        <v>0.16</v>
      </c>
      <c r="I2591" s="138">
        <v>0</v>
      </c>
      <c r="J2591" s="138">
        <v>0</v>
      </c>
      <c r="K2591" s="138">
        <v>0</v>
      </c>
      <c r="L2591" s="139"/>
      <c r="M2591" s="138">
        <v>73.78</v>
      </c>
      <c r="N2591" s="139"/>
      <c r="O2591" s="138">
        <v>0.61</v>
      </c>
      <c r="P2591" s="138">
        <v>3.52</v>
      </c>
      <c r="Q2591" s="138">
        <v>0</v>
      </c>
      <c r="R2591" s="139"/>
      <c r="S2591" s="138">
        <v>0</v>
      </c>
      <c r="T2591" s="139"/>
      <c r="U2591" s="138">
        <v>0</v>
      </c>
      <c r="V2591" s="138">
        <v>0</v>
      </c>
      <c r="W2591" s="138">
        <v>105.98</v>
      </c>
      <c r="X2591" s="138">
        <v>0</v>
      </c>
      <c r="Y2591" s="138">
        <v>0.06</v>
      </c>
      <c r="Z2591" s="139"/>
      <c r="AA2591" s="138">
        <v>0</v>
      </c>
      <c r="AB2591" s="131">
        <v>0</v>
      </c>
    </row>
    <row r="2592" spans="1:28" ht="15" customHeight="1" x14ac:dyDescent="0.25">
      <c r="A2592" s="129" t="str">
        <f>B2592&amp;"-"&amp;COUNTIF($B$3:B2592,B2592)</f>
        <v>664-4</v>
      </c>
      <c r="B2592" s="130">
        <v>664</v>
      </c>
      <c r="C2592" s="130" t="s">
        <v>112</v>
      </c>
      <c r="D2592" s="137">
        <v>43844</v>
      </c>
      <c r="E2592" s="138">
        <v>0.16</v>
      </c>
      <c r="F2592" s="138">
        <v>0</v>
      </c>
      <c r="G2592" s="138">
        <v>0</v>
      </c>
      <c r="H2592" s="138">
        <v>0</v>
      </c>
      <c r="I2592" s="138">
        <v>0</v>
      </c>
      <c r="J2592" s="138">
        <v>0</v>
      </c>
      <c r="K2592" s="138">
        <v>0</v>
      </c>
      <c r="L2592" s="139"/>
      <c r="M2592" s="138">
        <v>0</v>
      </c>
      <c r="N2592" s="139"/>
      <c r="O2592" s="138">
        <v>0</v>
      </c>
      <c r="P2592" s="138">
        <v>0</v>
      </c>
      <c r="Q2592" s="138">
        <v>0</v>
      </c>
      <c r="R2592" s="139"/>
      <c r="S2592" s="138">
        <v>0</v>
      </c>
      <c r="T2592" s="139"/>
      <c r="U2592" s="138">
        <v>0</v>
      </c>
      <c r="V2592" s="138">
        <v>0</v>
      </c>
      <c r="W2592" s="138">
        <v>0.36</v>
      </c>
      <c r="X2592" s="138">
        <v>0</v>
      </c>
      <c r="Y2592" s="138">
        <v>0</v>
      </c>
      <c r="Z2592" s="139"/>
      <c r="AA2592" s="138">
        <v>0</v>
      </c>
      <c r="AB2592" s="131">
        <v>0</v>
      </c>
    </row>
    <row r="2593" spans="1:28" ht="15" customHeight="1" x14ac:dyDescent="0.25">
      <c r="A2593" s="129" t="str">
        <f>B2593&amp;"-"&amp;COUNTIF($B$3:B2593,B2593)</f>
        <v>664-5</v>
      </c>
      <c r="B2593" s="130">
        <v>664</v>
      </c>
      <c r="C2593" s="130" t="s">
        <v>112</v>
      </c>
      <c r="D2593" s="137">
        <v>46979</v>
      </c>
      <c r="E2593" s="138">
        <v>7.6</v>
      </c>
      <c r="F2593" s="138">
        <v>0</v>
      </c>
      <c r="G2593" s="138">
        <v>0</v>
      </c>
      <c r="H2593" s="138">
        <v>0.32</v>
      </c>
      <c r="I2593" s="138">
        <v>0</v>
      </c>
      <c r="J2593" s="138">
        <v>0</v>
      </c>
      <c r="K2593" s="138">
        <v>0</v>
      </c>
      <c r="L2593" s="139"/>
      <c r="M2593" s="138">
        <v>5.54</v>
      </c>
      <c r="N2593" s="139"/>
      <c r="O2593" s="138">
        <v>0</v>
      </c>
      <c r="P2593" s="138">
        <v>0</v>
      </c>
      <c r="Q2593" s="138">
        <v>0</v>
      </c>
      <c r="R2593" s="139"/>
      <c r="S2593" s="138">
        <v>0</v>
      </c>
      <c r="T2593" s="139"/>
      <c r="U2593" s="138">
        <v>0</v>
      </c>
      <c r="V2593" s="138">
        <v>0</v>
      </c>
      <c r="W2593" s="138">
        <v>11.53</v>
      </c>
      <c r="X2593" s="138">
        <v>0</v>
      </c>
      <c r="Y2593" s="138">
        <v>0.31</v>
      </c>
      <c r="Z2593" s="139"/>
      <c r="AA2593" s="138">
        <v>0</v>
      </c>
      <c r="AB2593" s="131">
        <v>0</v>
      </c>
    </row>
    <row r="2594" spans="1:28" ht="15" customHeight="1" x14ac:dyDescent="0.25">
      <c r="A2594" s="129" t="str">
        <f>B2594&amp;"-"&amp;COUNTIF($B$3:B2594,B2594)</f>
        <v>664-6</v>
      </c>
      <c r="B2594" s="130">
        <v>664</v>
      </c>
      <c r="C2594" s="130" t="s">
        <v>112</v>
      </c>
      <c r="D2594" s="137">
        <v>46953</v>
      </c>
      <c r="E2594" s="138">
        <v>0.37</v>
      </c>
      <c r="F2594" s="138">
        <v>0</v>
      </c>
      <c r="G2594" s="138">
        <v>0</v>
      </c>
      <c r="H2594" s="138">
        <v>0</v>
      </c>
      <c r="I2594" s="138">
        <v>0</v>
      </c>
      <c r="J2594" s="138">
        <v>0</v>
      </c>
      <c r="K2594" s="138">
        <v>0</v>
      </c>
      <c r="L2594" s="139"/>
      <c r="M2594" s="138">
        <v>0.16</v>
      </c>
      <c r="N2594" s="139"/>
      <c r="O2594" s="138">
        <v>0</v>
      </c>
      <c r="P2594" s="138">
        <v>0</v>
      </c>
      <c r="Q2594" s="138">
        <v>0</v>
      </c>
      <c r="R2594" s="139"/>
      <c r="S2594" s="138">
        <v>0</v>
      </c>
      <c r="T2594" s="139"/>
      <c r="U2594" s="138">
        <v>0</v>
      </c>
      <c r="V2594" s="138">
        <v>0</v>
      </c>
      <c r="W2594" s="138">
        <v>1.44</v>
      </c>
      <c r="X2594" s="138">
        <v>0</v>
      </c>
      <c r="Y2594" s="138">
        <v>0.01</v>
      </c>
      <c r="Z2594" s="139"/>
      <c r="AA2594" s="138">
        <v>0</v>
      </c>
      <c r="AB2594" s="131">
        <v>0</v>
      </c>
    </row>
    <row r="2595" spans="1:28" ht="15" customHeight="1" x14ac:dyDescent="0.25">
      <c r="A2595" s="129" t="str">
        <f>B2595&amp;"-"&amp;COUNTIF($B$3:B2595,B2595)</f>
        <v>664-7</v>
      </c>
      <c r="B2595" s="130">
        <v>664</v>
      </c>
      <c r="C2595" s="130" t="s">
        <v>112</v>
      </c>
      <c r="D2595" s="137">
        <v>47019</v>
      </c>
      <c r="E2595" s="138">
        <v>0.19</v>
      </c>
      <c r="F2595" s="138">
        <v>0</v>
      </c>
      <c r="G2595" s="138">
        <v>0</v>
      </c>
      <c r="H2595" s="138">
        <v>0</v>
      </c>
      <c r="I2595" s="138">
        <v>0</v>
      </c>
      <c r="J2595" s="138">
        <v>0</v>
      </c>
      <c r="K2595" s="138">
        <v>0</v>
      </c>
      <c r="L2595" s="139"/>
      <c r="M2595" s="138">
        <v>0</v>
      </c>
      <c r="N2595" s="139"/>
      <c r="O2595" s="138">
        <v>0</v>
      </c>
      <c r="P2595" s="138">
        <v>0</v>
      </c>
      <c r="Q2595" s="138">
        <v>0</v>
      </c>
      <c r="R2595" s="139"/>
      <c r="S2595" s="138">
        <v>0</v>
      </c>
      <c r="T2595" s="139"/>
      <c r="U2595" s="138">
        <v>0</v>
      </c>
      <c r="V2595" s="138">
        <v>0</v>
      </c>
      <c r="W2595" s="138">
        <v>0</v>
      </c>
      <c r="X2595" s="138">
        <v>0</v>
      </c>
      <c r="Y2595" s="138">
        <v>0</v>
      </c>
      <c r="Z2595" s="139"/>
      <c r="AA2595" s="138">
        <v>0</v>
      </c>
      <c r="AB2595" s="131">
        <v>0</v>
      </c>
    </row>
    <row r="2596" spans="1:28" ht="15" customHeight="1" x14ac:dyDescent="0.25">
      <c r="A2596" s="129" t="str">
        <f>B2596&amp;"-"&amp;COUNTIF($B$3:B2596,B2596)</f>
        <v>664-8</v>
      </c>
      <c r="B2596" s="130">
        <v>664</v>
      </c>
      <c r="C2596" s="130" t="s">
        <v>112</v>
      </c>
      <c r="D2596" s="137">
        <v>48751</v>
      </c>
      <c r="E2596" s="138">
        <v>0.38</v>
      </c>
      <c r="F2596" s="138">
        <v>0</v>
      </c>
      <c r="G2596" s="138">
        <v>0</v>
      </c>
      <c r="H2596" s="138">
        <v>0</v>
      </c>
      <c r="I2596" s="138">
        <v>0</v>
      </c>
      <c r="J2596" s="138">
        <v>0</v>
      </c>
      <c r="K2596" s="138">
        <v>0</v>
      </c>
      <c r="L2596" s="139"/>
      <c r="M2596" s="138">
        <v>0</v>
      </c>
      <c r="N2596" s="139"/>
      <c r="O2596" s="138">
        <v>0</v>
      </c>
      <c r="P2596" s="138">
        <v>0</v>
      </c>
      <c r="Q2596" s="138">
        <v>0</v>
      </c>
      <c r="R2596" s="139"/>
      <c r="S2596" s="138">
        <v>0</v>
      </c>
      <c r="T2596" s="139"/>
      <c r="U2596" s="138">
        <v>0</v>
      </c>
      <c r="V2596" s="138">
        <v>0</v>
      </c>
      <c r="W2596" s="138">
        <v>0.11</v>
      </c>
      <c r="X2596" s="138">
        <v>0</v>
      </c>
      <c r="Y2596" s="138">
        <v>0</v>
      </c>
      <c r="Z2596" s="139"/>
      <c r="AA2596" s="138">
        <v>0</v>
      </c>
      <c r="AB2596" s="131">
        <v>0</v>
      </c>
    </row>
    <row r="2597" spans="1:28" ht="15" customHeight="1" x14ac:dyDescent="0.25">
      <c r="A2597" s="129" t="str">
        <f>B2597&amp;"-"&amp;COUNTIF($B$3:B2597,B2597)</f>
        <v>664-9</v>
      </c>
      <c r="B2597" s="130">
        <v>664</v>
      </c>
      <c r="C2597" s="130" t="s">
        <v>112</v>
      </c>
      <c r="D2597" s="137">
        <v>48009</v>
      </c>
      <c r="E2597" s="138">
        <v>1.62</v>
      </c>
      <c r="F2597" s="138">
        <v>0</v>
      </c>
      <c r="G2597" s="138">
        <v>0</v>
      </c>
      <c r="H2597" s="138">
        <v>0</v>
      </c>
      <c r="I2597" s="138">
        <v>0</v>
      </c>
      <c r="J2597" s="138">
        <v>0</v>
      </c>
      <c r="K2597" s="138">
        <v>0</v>
      </c>
      <c r="L2597" s="139"/>
      <c r="M2597" s="138">
        <v>1.62</v>
      </c>
      <c r="N2597" s="139"/>
      <c r="O2597" s="138">
        <v>0</v>
      </c>
      <c r="P2597" s="138">
        <v>0</v>
      </c>
      <c r="Q2597" s="138">
        <v>0</v>
      </c>
      <c r="R2597" s="139"/>
      <c r="S2597" s="138">
        <v>0</v>
      </c>
      <c r="T2597" s="139"/>
      <c r="U2597" s="138">
        <v>0</v>
      </c>
      <c r="V2597" s="138">
        <v>0</v>
      </c>
      <c r="W2597" s="138">
        <v>2.84</v>
      </c>
      <c r="X2597" s="138">
        <v>0</v>
      </c>
      <c r="Y2597" s="138">
        <v>0</v>
      </c>
      <c r="Z2597" s="139"/>
      <c r="AA2597" s="138">
        <v>0</v>
      </c>
      <c r="AB2597" s="131">
        <v>0</v>
      </c>
    </row>
    <row r="2598" spans="1:28" ht="15" customHeight="1" x14ac:dyDescent="0.25">
      <c r="A2598" s="129" t="str">
        <f>B2598&amp;"-"&amp;COUNTIF($B$3:B2598,B2598)</f>
        <v>664-10</v>
      </c>
      <c r="B2598" s="130">
        <v>664</v>
      </c>
      <c r="C2598" s="130" t="s">
        <v>112</v>
      </c>
      <c r="D2598" s="137">
        <v>47001</v>
      </c>
      <c r="E2598" s="138">
        <v>5.75</v>
      </c>
      <c r="F2598" s="138">
        <v>0</v>
      </c>
      <c r="G2598" s="138">
        <v>0.57999999999999996</v>
      </c>
      <c r="H2598" s="138">
        <v>0</v>
      </c>
      <c r="I2598" s="138">
        <v>0</v>
      </c>
      <c r="J2598" s="138">
        <v>0</v>
      </c>
      <c r="K2598" s="138">
        <v>0</v>
      </c>
      <c r="L2598" s="139"/>
      <c r="M2598" s="138">
        <v>4.25</v>
      </c>
      <c r="N2598" s="139"/>
      <c r="O2598" s="138">
        <v>0</v>
      </c>
      <c r="P2598" s="138">
        <v>0</v>
      </c>
      <c r="Q2598" s="138">
        <v>0</v>
      </c>
      <c r="R2598" s="139"/>
      <c r="S2598" s="138">
        <v>0</v>
      </c>
      <c r="T2598" s="139"/>
      <c r="U2598" s="138">
        <v>0</v>
      </c>
      <c r="V2598" s="138">
        <v>0</v>
      </c>
      <c r="W2598" s="138">
        <v>8.5299999999999994</v>
      </c>
      <c r="X2598" s="138">
        <v>0</v>
      </c>
      <c r="Y2598" s="138">
        <v>0</v>
      </c>
      <c r="Z2598" s="139"/>
      <c r="AA2598" s="138">
        <v>0</v>
      </c>
      <c r="AB2598" s="131">
        <v>0</v>
      </c>
    </row>
    <row r="2599" spans="1:28" ht="15" customHeight="1" x14ac:dyDescent="0.25">
      <c r="A2599" s="129" t="str">
        <f>B2599&amp;"-"&amp;COUNTIF($B$3:B2599,B2599)</f>
        <v>664-11</v>
      </c>
      <c r="B2599" s="130">
        <v>664</v>
      </c>
      <c r="C2599" s="130" t="s">
        <v>112</v>
      </c>
      <c r="D2599" s="137">
        <v>44800</v>
      </c>
      <c r="E2599" s="138">
        <v>1.95</v>
      </c>
      <c r="F2599" s="138">
        <v>0</v>
      </c>
      <c r="G2599" s="138">
        <v>0</v>
      </c>
      <c r="H2599" s="138">
        <v>0</v>
      </c>
      <c r="I2599" s="138">
        <v>0</v>
      </c>
      <c r="J2599" s="138">
        <v>0</v>
      </c>
      <c r="K2599" s="138">
        <v>0</v>
      </c>
      <c r="L2599" s="139"/>
      <c r="M2599" s="138">
        <v>0.95</v>
      </c>
      <c r="N2599" s="139"/>
      <c r="O2599" s="138">
        <v>0</v>
      </c>
      <c r="P2599" s="138">
        <v>0</v>
      </c>
      <c r="Q2599" s="138">
        <v>0</v>
      </c>
      <c r="R2599" s="139"/>
      <c r="S2599" s="138">
        <v>0</v>
      </c>
      <c r="T2599" s="139"/>
      <c r="U2599" s="138">
        <v>0</v>
      </c>
      <c r="V2599" s="138">
        <v>0</v>
      </c>
      <c r="W2599" s="138">
        <v>1.18</v>
      </c>
      <c r="X2599" s="138">
        <v>0</v>
      </c>
      <c r="Y2599" s="138">
        <v>0</v>
      </c>
      <c r="Z2599" s="139"/>
      <c r="AA2599" s="138">
        <v>0</v>
      </c>
      <c r="AB2599" s="131">
        <v>0</v>
      </c>
    </row>
    <row r="2600" spans="1:28" ht="15" customHeight="1" x14ac:dyDescent="0.25">
      <c r="A2600" s="129" t="str">
        <f>B2600&amp;"-"&amp;COUNTIF($B$3:B2600,B2600)</f>
        <v>664-12</v>
      </c>
      <c r="B2600" s="130">
        <v>664</v>
      </c>
      <c r="C2600" s="130" t="s">
        <v>112</v>
      </c>
      <c r="D2600" s="137">
        <v>48041</v>
      </c>
      <c r="E2600" s="138">
        <v>0.89</v>
      </c>
      <c r="F2600" s="138">
        <v>0</v>
      </c>
      <c r="G2600" s="138">
        <v>0</v>
      </c>
      <c r="H2600" s="138">
        <v>0</v>
      </c>
      <c r="I2600" s="138">
        <v>0</v>
      </c>
      <c r="J2600" s="138">
        <v>0</v>
      </c>
      <c r="K2600" s="138">
        <v>0</v>
      </c>
      <c r="L2600" s="139"/>
      <c r="M2600" s="138">
        <v>0.89</v>
      </c>
      <c r="N2600" s="139"/>
      <c r="O2600" s="138">
        <v>0</v>
      </c>
      <c r="P2600" s="138">
        <v>0</v>
      </c>
      <c r="Q2600" s="138">
        <v>0</v>
      </c>
      <c r="R2600" s="139"/>
      <c r="S2600" s="138">
        <v>0</v>
      </c>
      <c r="T2600" s="139"/>
      <c r="U2600" s="138">
        <v>0</v>
      </c>
      <c r="V2600" s="138">
        <v>0</v>
      </c>
      <c r="W2600" s="138">
        <v>0</v>
      </c>
      <c r="X2600" s="138">
        <v>0</v>
      </c>
      <c r="Y2600" s="138">
        <v>0</v>
      </c>
      <c r="Z2600" s="139"/>
      <c r="AA2600" s="138">
        <v>0</v>
      </c>
      <c r="AB2600" s="131">
        <v>0</v>
      </c>
    </row>
    <row r="2601" spans="1:28" ht="15" customHeight="1" x14ac:dyDescent="0.25">
      <c r="A2601" s="129" t="str">
        <f>B2601&amp;"-"&amp;COUNTIF($B$3:B2601,B2601)</f>
        <v>664-13</v>
      </c>
      <c r="B2601" s="130">
        <v>664</v>
      </c>
      <c r="C2601" s="130" t="s">
        <v>112</v>
      </c>
      <c r="D2601" s="137">
        <v>44909</v>
      </c>
      <c r="E2601" s="138">
        <v>0.21</v>
      </c>
      <c r="F2601" s="138">
        <v>0</v>
      </c>
      <c r="G2601" s="138">
        <v>0</v>
      </c>
      <c r="H2601" s="138">
        <v>0</v>
      </c>
      <c r="I2601" s="138">
        <v>0</v>
      </c>
      <c r="J2601" s="138">
        <v>0</v>
      </c>
      <c r="K2601" s="138">
        <v>0</v>
      </c>
      <c r="L2601" s="139"/>
      <c r="M2601" s="138">
        <v>0.21</v>
      </c>
      <c r="N2601" s="139"/>
      <c r="O2601" s="138">
        <v>0</v>
      </c>
      <c r="P2601" s="138">
        <v>0</v>
      </c>
      <c r="Q2601" s="138">
        <v>0</v>
      </c>
      <c r="R2601" s="139"/>
      <c r="S2601" s="138">
        <v>0</v>
      </c>
      <c r="T2601" s="139"/>
      <c r="U2601" s="138">
        <v>0</v>
      </c>
      <c r="V2601" s="138">
        <v>0</v>
      </c>
      <c r="W2601" s="138">
        <v>0</v>
      </c>
      <c r="X2601" s="138">
        <v>0</v>
      </c>
      <c r="Y2601" s="138">
        <v>0</v>
      </c>
      <c r="Z2601" s="139"/>
      <c r="AA2601" s="138">
        <v>0</v>
      </c>
      <c r="AB2601" s="131">
        <v>0</v>
      </c>
    </row>
    <row r="2602" spans="1:28" ht="15" customHeight="1" x14ac:dyDescent="0.25">
      <c r="A2602" s="129" t="str">
        <f>B2602&amp;"-"&amp;COUNTIF($B$3:B2602,B2602)</f>
        <v>664-14</v>
      </c>
      <c r="B2602" s="130">
        <v>664</v>
      </c>
      <c r="C2602" s="130" t="s">
        <v>112</v>
      </c>
      <c r="D2602" s="137">
        <v>45054</v>
      </c>
      <c r="E2602" s="138">
        <v>0.14000000000000001</v>
      </c>
      <c r="F2602" s="138">
        <v>0</v>
      </c>
      <c r="G2602" s="138">
        <v>0</v>
      </c>
      <c r="H2602" s="138">
        <v>0</v>
      </c>
      <c r="I2602" s="138">
        <v>0</v>
      </c>
      <c r="J2602" s="138">
        <v>0</v>
      </c>
      <c r="K2602" s="138">
        <v>0</v>
      </c>
      <c r="L2602" s="139"/>
      <c r="M2602" s="138">
        <v>0</v>
      </c>
      <c r="N2602" s="139"/>
      <c r="O2602" s="138">
        <v>0</v>
      </c>
      <c r="P2602" s="138">
        <v>0</v>
      </c>
      <c r="Q2602" s="138">
        <v>0</v>
      </c>
      <c r="R2602" s="139"/>
      <c r="S2602" s="138">
        <v>0</v>
      </c>
      <c r="T2602" s="139"/>
      <c r="U2602" s="138">
        <v>0</v>
      </c>
      <c r="V2602" s="138">
        <v>0</v>
      </c>
      <c r="W2602" s="138">
        <v>0</v>
      </c>
      <c r="X2602" s="138">
        <v>0</v>
      </c>
      <c r="Y2602" s="138">
        <v>0</v>
      </c>
      <c r="Z2602" s="139"/>
      <c r="AA2602" s="138">
        <v>0</v>
      </c>
      <c r="AB2602" s="131">
        <v>0</v>
      </c>
    </row>
    <row r="2603" spans="1:28" ht="15" customHeight="1" x14ac:dyDescent="0.25">
      <c r="A2603" s="129" t="str">
        <f>B2603&amp;"-"&amp;COUNTIF($B$3:B2603,B2603)</f>
        <v>664-15</v>
      </c>
      <c r="B2603" s="130">
        <v>664</v>
      </c>
      <c r="C2603" s="130" t="s">
        <v>112</v>
      </c>
      <c r="D2603" s="137">
        <v>45047</v>
      </c>
      <c r="E2603" s="138">
        <v>0.31</v>
      </c>
      <c r="F2603" s="138">
        <v>0</v>
      </c>
      <c r="G2603" s="138">
        <v>0</v>
      </c>
      <c r="H2603" s="138">
        <v>0</v>
      </c>
      <c r="I2603" s="138">
        <v>0</v>
      </c>
      <c r="J2603" s="138">
        <v>0</v>
      </c>
      <c r="K2603" s="138">
        <v>0</v>
      </c>
      <c r="L2603" s="139"/>
      <c r="M2603" s="138">
        <v>0.31</v>
      </c>
      <c r="N2603" s="139"/>
      <c r="O2603" s="138">
        <v>0</v>
      </c>
      <c r="P2603" s="138">
        <v>0</v>
      </c>
      <c r="Q2603" s="138">
        <v>0</v>
      </c>
      <c r="R2603" s="139"/>
      <c r="S2603" s="138">
        <v>0</v>
      </c>
      <c r="T2603" s="139"/>
      <c r="U2603" s="138">
        <v>0</v>
      </c>
      <c r="V2603" s="138">
        <v>0</v>
      </c>
      <c r="W2603" s="138">
        <v>0.19</v>
      </c>
      <c r="X2603" s="138">
        <v>0</v>
      </c>
      <c r="Y2603" s="138">
        <v>0</v>
      </c>
      <c r="Z2603" s="139"/>
      <c r="AA2603" s="138">
        <v>0</v>
      </c>
      <c r="AB2603" s="131">
        <v>0</v>
      </c>
    </row>
    <row r="2604" spans="1:28" ht="15" customHeight="1" x14ac:dyDescent="0.25">
      <c r="A2604" s="129" t="str">
        <f>B2604&amp;"-"&amp;COUNTIF($B$3:B2604,B2604)</f>
        <v>664-16</v>
      </c>
      <c r="B2604" s="130">
        <v>664</v>
      </c>
      <c r="C2604" s="130" t="s">
        <v>112</v>
      </c>
      <c r="D2604" s="137">
        <v>45070</v>
      </c>
      <c r="E2604" s="138">
        <v>11.29</v>
      </c>
      <c r="F2604" s="138">
        <v>0</v>
      </c>
      <c r="G2604" s="138">
        <v>1.43</v>
      </c>
      <c r="H2604" s="138">
        <v>0</v>
      </c>
      <c r="I2604" s="138">
        <v>0</v>
      </c>
      <c r="J2604" s="138">
        <v>0</v>
      </c>
      <c r="K2604" s="138">
        <v>0</v>
      </c>
      <c r="L2604" s="139"/>
      <c r="M2604" s="138">
        <v>7.95</v>
      </c>
      <c r="N2604" s="139"/>
      <c r="O2604" s="138">
        <v>0</v>
      </c>
      <c r="P2604" s="138">
        <v>0.28999999999999998</v>
      </c>
      <c r="Q2604" s="138">
        <v>0</v>
      </c>
      <c r="R2604" s="139"/>
      <c r="S2604" s="138">
        <v>0</v>
      </c>
      <c r="T2604" s="139"/>
      <c r="U2604" s="138">
        <v>0</v>
      </c>
      <c r="V2604" s="138">
        <v>0</v>
      </c>
      <c r="W2604" s="138">
        <v>17.93</v>
      </c>
      <c r="X2604" s="138">
        <v>0</v>
      </c>
      <c r="Y2604" s="138">
        <v>0.23</v>
      </c>
      <c r="Z2604" s="139"/>
      <c r="AA2604" s="138">
        <v>0</v>
      </c>
      <c r="AB2604" s="131">
        <v>0</v>
      </c>
    </row>
    <row r="2605" spans="1:28" ht="15" customHeight="1" x14ac:dyDescent="0.25">
      <c r="A2605" s="129" t="str">
        <f>B2605&amp;"-"&amp;COUNTIF($B$3:B2605,B2605)</f>
        <v>664-17</v>
      </c>
      <c r="B2605" s="130">
        <v>664</v>
      </c>
      <c r="C2605" s="130" t="s">
        <v>112</v>
      </c>
      <c r="D2605" s="137">
        <v>45138</v>
      </c>
      <c r="E2605" s="138">
        <v>0.85</v>
      </c>
      <c r="F2605" s="138">
        <v>0</v>
      </c>
      <c r="G2605" s="138">
        <v>0</v>
      </c>
      <c r="H2605" s="138">
        <v>0</v>
      </c>
      <c r="I2605" s="138">
        <v>0</v>
      </c>
      <c r="J2605" s="138">
        <v>0</v>
      </c>
      <c r="K2605" s="138">
        <v>0</v>
      </c>
      <c r="L2605" s="139"/>
      <c r="M2605" s="138">
        <v>0.85</v>
      </c>
      <c r="N2605" s="139"/>
      <c r="O2605" s="138">
        <v>0</v>
      </c>
      <c r="P2605" s="138">
        <v>0</v>
      </c>
      <c r="Q2605" s="138">
        <v>0</v>
      </c>
      <c r="R2605" s="139"/>
      <c r="S2605" s="138">
        <v>0</v>
      </c>
      <c r="T2605" s="139"/>
      <c r="U2605" s="138">
        <v>0</v>
      </c>
      <c r="V2605" s="138">
        <v>0</v>
      </c>
      <c r="W2605" s="138">
        <v>0</v>
      </c>
      <c r="X2605" s="138">
        <v>0</v>
      </c>
      <c r="Y2605" s="138">
        <v>0</v>
      </c>
      <c r="Z2605" s="139"/>
      <c r="AA2605" s="138">
        <v>0</v>
      </c>
      <c r="AB2605" s="131">
        <v>0</v>
      </c>
    </row>
    <row r="2606" spans="1:28" ht="15" customHeight="1" x14ac:dyDescent="0.25">
      <c r="A2606" s="129" t="str">
        <f>B2606&amp;"-"&amp;COUNTIF($B$3:B2606,B2606)</f>
        <v>664-18</v>
      </c>
      <c r="B2606" s="130">
        <v>664</v>
      </c>
      <c r="C2606" s="130" t="s">
        <v>112</v>
      </c>
      <c r="D2606" s="137"/>
      <c r="E2606" s="138">
        <v>0</v>
      </c>
      <c r="F2606" s="138">
        <v>0</v>
      </c>
      <c r="G2606" s="138">
        <v>0</v>
      </c>
      <c r="H2606" s="138">
        <v>0</v>
      </c>
      <c r="I2606" s="138">
        <v>0</v>
      </c>
      <c r="J2606" s="138">
        <v>0</v>
      </c>
      <c r="K2606" s="138">
        <v>0</v>
      </c>
      <c r="L2606" s="139"/>
      <c r="M2606" s="138">
        <v>0</v>
      </c>
      <c r="N2606" s="139"/>
      <c r="O2606" s="138">
        <v>0</v>
      </c>
      <c r="P2606" s="138">
        <v>0</v>
      </c>
      <c r="Q2606" s="138">
        <v>0</v>
      </c>
      <c r="R2606" s="139"/>
      <c r="S2606" s="138">
        <v>0</v>
      </c>
      <c r="T2606" s="139"/>
      <c r="U2606" s="138">
        <v>0</v>
      </c>
      <c r="V2606" s="138">
        <v>0</v>
      </c>
      <c r="W2606" s="138">
        <v>0</v>
      </c>
      <c r="X2606" s="138">
        <v>0</v>
      </c>
      <c r="Y2606" s="138">
        <v>0</v>
      </c>
      <c r="Z2606" s="139"/>
      <c r="AA2606" s="138">
        <v>0</v>
      </c>
      <c r="AB2606" s="131">
        <v>0</v>
      </c>
    </row>
    <row r="2607" spans="1:28" ht="15" customHeight="1" x14ac:dyDescent="0.25">
      <c r="A2607" s="129" t="str">
        <f>B2607&amp;"-"&amp;COUNTIF($B$3:B2607,B2607)</f>
        <v>664-19</v>
      </c>
      <c r="B2607" s="130">
        <v>664</v>
      </c>
      <c r="C2607" s="130" t="s">
        <v>112</v>
      </c>
      <c r="D2607" s="137"/>
      <c r="E2607" s="138">
        <v>0</v>
      </c>
      <c r="F2607" s="138">
        <v>0</v>
      </c>
      <c r="G2607" s="138">
        <v>0</v>
      </c>
      <c r="H2607" s="138">
        <v>0</v>
      </c>
      <c r="I2607" s="138">
        <v>0</v>
      </c>
      <c r="J2607" s="138">
        <v>0</v>
      </c>
      <c r="K2607" s="138">
        <v>0</v>
      </c>
      <c r="L2607" s="139"/>
      <c r="M2607" s="138">
        <v>0</v>
      </c>
      <c r="N2607" s="139"/>
      <c r="O2607" s="138">
        <v>0</v>
      </c>
      <c r="P2607" s="138">
        <v>0</v>
      </c>
      <c r="Q2607" s="138">
        <v>0</v>
      </c>
      <c r="R2607" s="139"/>
      <c r="S2607" s="138">
        <v>0</v>
      </c>
      <c r="T2607" s="139"/>
      <c r="U2607" s="138">
        <v>0</v>
      </c>
      <c r="V2607" s="138">
        <v>0</v>
      </c>
      <c r="W2607" s="138">
        <v>0</v>
      </c>
      <c r="X2607" s="138">
        <v>0</v>
      </c>
      <c r="Y2607" s="138">
        <v>0</v>
      </c>
      <c r="Z2607" s="139"/>
      <c r="AA2607" s="138">
        <v>0</v>
      </c>
      <c r="AB2607" s="131">
        <v>0</v>
      </c>
    </row>
    <row r="2608" spans="1:28" ht="15" customHeight="1" x14ac:dyDescent="0.25">
      <c r="A2608" s="129" t="str">
        <f>B2608&amp;"-"&amp;COUNTIF($B$3:B2608,B2608)</f>
        <v>664-20</v>
      </c>
      <c r="B2608" s="130">
        <v>664</v>
      </c>
      <c r="C2608" s="130" t="s">
        <v>112</v>
      </c>
      <c r="D2608" s="137"/>
      <c r="E2608" s="138">
        <v>0</v>
      </c>
      <c r="F2608" s="138">
        <v>0</v>
      </c>
      <c r="G2608" s="138">
        <v>0</v>
      </c>
      <c r="H2608" s="138">
        <v>0</v>
      </c>
      <c r="I2608" s="138">
        <v>0</v>
      </c>
      <c r="J2608" s="138">
        <v>0</v>
      </c>
      <c r="K2608" s="138">
        <v>0</v>
      </c>
      <c r="L2608" s="139"/>
      <c r="M2608" s="138">
        <v>0</v>
      </c>
      <c r="N2608" s="139"/>
      <c r="O2608" s="138">
        <v>0</v>
      </c>
      <c r="P2608" s="138">
        <v>0</v>
      </c>
      <c r="Q2608" s="138">
        <v>0</v>
      </c>
      <c r="R2608" s="139"/>
      <c r="S2608" s="138">
        <v>0</v>
      </c>
      <c r="T2608" s="139"/>
      <c r="U2608" s="138">
        <v>0</v>
      </c>
      <c r="V2608" s="138">
        <v>0</v>
      </c>
      <c r="W2608" s="138">
        <v>0</v>
      </c>
      <c r="X2608" s="138">
        <v>0</v>
      </c>
      <c r="Y2608" s="138">
        <v>0</v>
      </c>
      <c r="Z2608" s="139"/>
      <c r="AA2608" s="138">
        <v>0</v>
      </c>
      <c r="AB2608" s="131">
        <v>0</v>
      </c>
    </row>
    <row r="2609" spans="1:28" ht="15" customHeight="1" x14ac:dyDescent="0.25">
      <c r="A2609" s="129" t="str">
        <f>B2609&amp;"-"&amp;COUNTIF($B$3:B2609,B2609)</f>
        <v>664-21</v>
      </c>
      <c r="B2609" s="130">
        <v>664</v>
      </c>
      <c r="C2609" s="130" t="s">
        <v>112</v>
      </c>
      <c r="D2609" s="137"/>
      <c r="E2609" s="138">
        <v>0</v>
      </c>
      <c r="F2609" s="138">
        <v>0</v>
      </c>
      <c r="G2609" s="138">
        <v>0</v>
      </c>
      <c r="H2609" s="138">
        <v>0</v>
      </c>
      <c r="I2609" s="138">
        <v>0</v>
      </c>
      <c r="J2609" s="138">
        <v>0</v>
      </c>
      <c r="K2609" s="138">
        <v>0</v>
      </c>
      <c r="L2609" s="139"/>
      <c r="M2609" s="138">
        <v>0</v>
      </c>
      <c r="N2609" s="139"/>
      <c r="O2609" s="138">
        <v>0</v>
      </c>
      <c r="P2609" s="138">
        <v>0</v>
      </c>
      <c r="Q2609" s="138">
        <v>0</v>
      </c>
      <c r="R2609" s="139"/>
      <c r="S2609" s="138">
        <v>0</v>
      </c>
      <c r="T2609" s="139"/>
      <c r="U2609" s="138">
        <v>0</v>
      </c>
      <c r="V2609" s="138">
        <v>0</v>
      </c>
      <c r="W2609" s="138">
        <v>0</v>
      </c>
      <c r="X2609" s="138">
        <v>0</v>
      </c>
      <c r="Y2609" s="138">
        <v>0</v>
      </c>
      <c r="Z2609" s="139"/>
      <c r="AA2609" s="138">
        <v>0</v>
      </c>
      <c r="AB2609" s="131">
        <v>0</v>
      </c>
    </row>
    <row r="2610" spans="1:28" ht="15" customHeight="1" x14ac:dyDescent="0.25">
      <c r="A2610" s="129" t="str">
        <f>B2610&amp;"-"&amp;COUNTIF($B$3:B2610,B2610)</f>
        <v>664-22</v>
      </c>
      <c r="B2610" s="130">
        <v>664</v>
      </c>
      <c r="C2610" s="130" t="s">
        <v>112</v>
      </c>
      <c r="D2610" s="137"/>
      <c r="E2610" s="138">
        <v>0</v>
      </c>
      <c r="F2610" s="138">
        <v>0</v>
      </c>
      <c r="G2610" s="138">
        <v>0</v>
      </c>
      <c r="H2610" s="138">
        <v>0</v>
      </c>
      <c r="I2610" s="138">
        <v>0</v>
      </c>
      <c r="J2610" s="138">
        <v>0</v>
      </c>
      <c r="K2610" s="138">
        <v>0</v>
      </c>
      <c r="L2610" s="139"/>
      <c r="M2610" s="138">
        <v>0</v>
      </c>
      <c r="N2610" s="139"/>
      <c r="O2610" s="138">
        <v>0</v>
      </c>
      <c r="P2610" s="138">
        <v>0</v>
      </c>
      <c r="Q2610" s="138">
        <v>0</v>
      </c>
      <c r="R2610" s="139"/>
      <c r="S2610" s="138">
        <v>0</v>
      </c>
      <c r="T2610" s="139"/>
      <c r="U2610" s="138">
        <v>0</v>
      </c>
      <c r="V2610" s="138">
        <v>0</v>
      </c>
      <c r="W2610" s="138">
        <v>0</v>
      </c>
      <c r="X2610" s="138">
        <v>0</v>
      </c>
      <c r="Y2610" s="138">
        <v>0</v>
      </c>
      <c r="Z2610" s="139"/>
      <c r="AA2610" s="138">
        <v>0</v>
      </c>
      <c r="AB2610" s="131">
        <v>0</v>
      </c>
    </row>
    <row r="2611" spans="1:28" ht="15" customHeight="1" x14ac:dyDescent="0.25">
      <c r="A2611" s="129" t="str">
        <f>B2611&amp;"-"&amp;COUNTIF($B$3:B2611,B2611)</f>
        <v>664-23</v>
      </c>
      <c r="B2611" s="130">
        <v>664</v>
      </c>
      <c r="C2611" s="130" t="s">
        <v>112</v>
      </c>
      <c r="D2611" s="137"/>
      <c r="E2611" s="138">
        <v>0</v>
      </c>
      <c r="F2611" s="138">
        <v>0</v>
      </c>
      <c r="G2611" s="138">
        <v>0</v>
      </c>
      <c r="H2611" s="138">
        <v>0</v>
      </c>
      <c r="I2611" s="138">
        <v>0</v>
      </c>
      <c r="J2611" s="138">
        <v>0</v>
      </c>
      <c r="K2611" s="138">
        <v>0</v>
      </c>
      <c r="L2611" s="139"/>
      <c r="M2611" s="138">
        <v>0</v>
      </c>
      <c r="N2611" s="139"/>
      <c r="O2611" s="138">
        <v>0</v>
      </c>
      <c r="P2611" s="138">
        <v>0</v>
      </c>
      <c r="Q2611" s="138">
        <v>0</v>
      </c>
      <c r="R2611" s="139"/>
      <c r="S2611" s="138">
        <v>0</v>
      </c>
      <c r="T2611" s="139"/>
      <c r="U2611" s="138">
        <v>0</v>
      </c>
      <c r="V2611" s="138">
        <v>0</v>
      </c>
      <c r="W2611" s="138">
        <v>0</v>
      </c>
      <c r="X2611" s="138">
        <v>0</v>
      </c>
      <c r="Y2611" s="138">
        <v>0</v>
      </c>
      <c r="Z2611" s="139"/>
      <c r="AA2611" s="138">
        <v>0</v>
      </c>
      <c r="AB2611" s="131">
        <v>0</v>
      </c>
    </row>
    <row r="2612" spans="1:28" ht="15" customHeight="1" x14ac:dyDescent="0.25">
      <c r="A2612" s="129" t="str">
        <f>B2612&amp;"-"&amp;COUNTIF($B$3:B2612,B2612)</f>
        <v>664-24</v>
      </c>
      <c r="B2612" s="130">
        <v>664</v>
      </c>
      <c r="C2612" s="130" t="s">
        <v>112</v>
      </c>
      <c r="D2612" s="137"/>
      <c r="E2612" s="138">
        <v>0</v>
      </c>
      <c r="F2612" s="138">
        <v>0</v>
      </c>
      <c r="G2612" s="138">
        <v>0</v>
      </c>
      <c r="H2612" s="138">
        <v>0</v>
      </c>
      <c r="I2612" s="138">
        <v>0</v>
      </c>
      <c r="J2612" s="138">
        <v>0</v>
      </c>
      <c r="K2612" s="138">
        <v>0</v>
      </c>
      <c r="L2612" s="139"/>
      <c r="M2612" s="138">
        <v>0</v>
      </c>
      <c r="N2612" s="139"/>
      <c r="O2612" s="138">
        <v>0</v>
      </c>
      <c r="P2612" s="138">
        <v>0</v>
      </c>
      <c r="Q2612" s="138">
        <v>0</v>
      </c>
      <c r="R2612" s="139"/>
      <c r="S2612" s="138">
        <v>0</v>
      </c>
      <c r="T2612" s="139"/>
      <c r="U2612" s="138">
        <v>0</v>
      </c>
      <c r="V2612" s="138">
        <v>0</v>
      </c>
      <c r="W2612" s="138">
        <v>0</v>
      </c>
      <c r="X2612" s="138">
        <v>0</v>
      </c>
      <c r="Y2612" s="138">
        <v>0</v>
      </c>
      <c r="Z2612" s="139"/>
      <c r="AA2612" s="138">
        <v>0</v>
      </c>
      <c r="AB2612" s="131">
        <v>0</v>
      </c>
    </row>
    <row r="2613" spans="1:28" ht="15" customHeight="1" x14ac:dyDescent="0.25">
      <c r="A2613" s="129" t="str">
        <f>B2613&amp;"-"&amp;COUNTIF($B$3:B2613,B2613)</f>
        <v>664-25</v>
      </c>
      <c r="B2613" s="130">
        <v>664</v>
      </c>
      <c r="C2613" s="130" t="s">
        <v>112</v>
      </c>
      <c r="D2613" s="137"/>
      <c r="E2613" s="138">
        <v>0</v>
      </c>
      <c r="F2613" s="138">
        <v>0</v>
      </c>
      <c r="G2613" s="138">
        <v>0</v>
      </c>
      <c r="H2613" s="138">
        <v>0</v>
      </c>
      <c r="I2613" s="138">
        <v>0</v>
      </c>
      <c r="J2613" s="138">
        <v>0</v>
      </c>
      <c r="K2613" s="138">
        <v>0</v>
      </c>
      <c r="L2613" s="139"/>
      <c r="M2613" s="138">
        <v>0</v>
      </c>
      <c r="N2613" s="139"/>
      <c r="O2613" s="138">
        <v>0</v>
      </c>
      <c r="P2613" s="138">
        <v>0</v>
      </c>
      <c r="Q2613" s="138">
        <v>0</v>
      </c>
      <c r="R2613" s="139"/>
      <c r="S2613" s="138">
        <v>0</v>
      </c>
      <c r="T2613" s="139"/>
      <c r="U2613" s="138">
        <v>0</v>
      </c>
      <c r="V2613" s="138">
        <v>0</v>
      </c>
      <c r="W2613" s="138">
        <v>0</v>
      </c>
      <c r="X2613" s="138">
        <v>0</v>
      </c>
      <c r="Y2613" s="138">
        <v>0</v>
      </c>
      <c r="Z2613" s="139"/>
      <c r="AA2613" s="138">
        <v>0</v>
      </c>
      <c r="AB2613" s="131">
        <v>0</v>
      </c>
    </row>
    <row r="2614" spans="1:28" ht="15" customHeight="1" x14ac:dyDescent="0.25">
      <c r="A2614" s="129" t="str">
        <f>B2614&amp;"-"&amp;COUNTIF($B$3:B2614,B2614)</f>
        <v>664-26</v>
      </c>
      <c r="B2614" s="130">
        <v>664</v>
      </c>
      <c r="C2614" s="130" t="s">
        <v>112</v>
      </c>
      <c r="D2614" s="137"/>
      <c r="E2614" s="138">
        <v>0</v>
      </c>
      <c r="F2614" s="138">
        <v>0</v>
      </c>
      <c r="G2614" s="138">
        <v>0</v>
      </c>
      <c r="H2614" s="138">
        <v>0</v>
      </c>
      <c r="I2614" s="138">
        <v>0</v>
      </c>
      <c r="J2614" s="138">
        <v>0</v>
      </c>
      <c r="K2614" s="138">
        <v>0</v>
      </c>
      <c r="L2614" s="139"/>
      <c r="M2614" s="138">
        <v>0</v>
      </c>
      <c r="N2614" s="139"/>
      <c r="O2614" s="138">
        <v>0</v>
      </c>
      <c r="P2614" s="138">
        <v>0</v>
      </c>
      <c r="Q2614" s="138">
        <v>0</v>
      </c>
      <c r="R2614" s="139"/>
      <c r="S2614" s="138">
        <v>0</v>
      </c>
      <c r="T2614" s="139"/>
      <c r="U2614" s="138">
        <v>0</v>
      </c>
      <c r="V2614" s="138">
        <v>0</v>
      </c>
      <c r="W2614" s="138">
        <v>0</v>
      </c>
      <c r="X2614" s="138">
        <v>0</v>
      </c>
      <c r="Y2614" s="138">
        <v>0</v>
      </c>
      <c r="Z2614" s="139"/>
      <c r="AA2614" s="138">
        <v>0</v>
      </c>
      <c r="AB2614" s="131">
        <v>0</v>
      </c>
    </row>
    <row r="2615" spans="1:28" ht="15" customHeight="1" x14ac:dyDescent="0.25">
      <c r="A2615" s="129" t="str">
        <f>B2615&amp;"-"&amp;COUNTIF($B$3:B2615,B2615)</f>
        <v>664-27</v>
      </c>
      <c r="B2615" s="130">
        <v>664</v>
      </c>
      <c r="C2615" s="130" t="s">
        <v>112</v>
      </c>
      <c r="D2615" s="137"/>
      <c r="E2615" s="138">
        <v>0</v>
      </c>
      <c r="F2615" s="138">
        <v>0</v>
      </c>
      <c r="G2615" s="138">
        <v>0</v>
      </c>
      <c r="H2615" s="138">
        <v>0</v>
      </c>
      <c r="I2615" s="138">
        <v>0</v>
      </c>
      <c r="J2615" s="138">
        <v>0</v>
      </c>
      <c r="K2615" s="138">
        <v>0</v>
      </c>
      <c r="L2615" s="139"/>
      <c r="M2615" s="138">
        <v>0</v>
      </c>
      <c r="N2615" s="139"/>
      <c r="O2615" s="138">
        <v>0</v>
      </c>
      <c r="P2615" s="138">
        <v>0</v>
      </c>
      <c r="Q2615" s="138">
        <v>0</v>
      </c>
      <c r="R2615" s="139"/>
      <c r="S2615" s="138">
        <v>0</v>
      </c>
      <c r="T2615" s="139"/>
      <c r="U2615" s="138">
        <v>0</v>
      </c>
      <c r="V2615" s="138">
        <v>0</v>
      </c>
      <c r="W2615" s="138">
        <v>0</v>
      </c>
      <c r="X2615" s="138">
        <v>0</v>
      </c>
      <c r="Y2615" s="138">
        <v>0</v>
      </c>
      <c r="Z2615" s="139"/>
      <c r="AA2615" s="138">
        <v>0</v>
      </c>
      <c r="AB2615" s="131">
        <v>0</v>
      </c>
    </row>
    <row r="2616" spans="1:28" ht="15" customHeight="1" x14ac:dyDescent="0.25">
      <c r="A2616" s="129" t="str">
        <f>B2616&amp;"-"&amp;COUNTIF($B$3:B2616,B2616)</f>
        <v>677-1</v>
      </c>
      <c r="B2616" s="130">
        <v>677</v>
      </c>
      <c r="C2616" s="130" t="s">
        <v>113</v>
      </c>
      <c r="D2616" s="137">
        <v>43794</v>
      </c>
      <c r="E2616" s="138">
        <v>3.2</v>
      </c>
      <c r="F2616" s="138">
        <v>0</v>
      </c>
      <c r="G2616" s="138">
        <v>0</v>
      </c>
      <c r="H2616" s="138">
        <v>0</v>
      </c>
      <c r="I2616" s="138">
        <v>0</v>
      </c>
      <c r="J2616" s="138">
        <v>0</v>
      </c>
      <c r="K2616" s="138">
        <v>0</v>
      </c>
      <c r="L2616" s="139"/>
      <c r="M2616" s="138">
        <v>3</v>
      </c>
      <c r="N2616" s="139"/>
      <c r="O2616" s="138">
        <v>0</v>
      </c>
      <c r="P2616" s="138">
        <v>0</v>
      </c>
      <c r="Q2616" s="138">
        <v>0</v>
      </c>
      <c r="R2616" s="139"/>
      <c r="S2616" s="138">
        <v>0</v>
      </c>
      <c r="T2616" s="139"/>
      <c r="U2616" s="138">
        <v>0</v>
      </c>
      <c r="V2616" s="138">
        <v>0</v>
      </c>
      <c r="W2616" s="138">
        <v>0</v>
      </c>
      <c r="X2616" s="138">
        <v>0</v>
      </c>
      <c r="Y2616" s="138">
        <v>0</v>
      </c>
      <c r="Z2616" s="139"/>
      <c r="AA2616" s="138">
        <v>0</v>
      </c>
      <c r="AB2616" s="131">
        <v>0</v>
      </c>
    </row>
    <row r="2617" spans="1:28" ht="15" customHeight="1" x14ac:dyDescent="0.25">
      <c r="A2617" s="129" t="str">
        <f>B2617&amp;"-"&amp;COUNTIF($B$3:B2617,B2617)</f>
        <v>677-2</v>
      </c>
      <c r="B2617" s="130">
        <v>677</v>
      </c>
      <c r="C2617" s="130" t="s">
        <v>113</v>
      </c>
      <c r="D2617" s="137">
        <v>43786</v>
      </c>
      <c r="E2617" s="138">
        <v>56.69</v>
      </c>
      <c r="F2617" s="138">
        <v>1</v>
      </c>
      <c r="G2617" s="138">
        <v>3</v>
      </c>
      <c r="H2617" s="138">
        <v>0</v>
      </c>
      <c r="I2617" s="138">
        <v>0</v>
      </c>
      <c r="J2617" s="138">
        <v>0</v>
      </c>
      <c r="K2617" s="138">
        <v>0</v>
      </c>
      <c r="L2617" s="139"/>
      <c r="M2617" s="138">
        <v>52.69</v>
      </c>
      <c r="N2617" s="139"/>
      <c r="O2617" s="138">
        <v>0</v>
      </c>
      <c r="P2617" s="138">
        <v>0</v>
      </c>
      <c r="Q2617" s="138">
        <v>0</v>
      </c>
      <c r="R2617" s="139"/>
      <c r="S2617" s="138">
        <v>4.55</v>
      </c>
      <c r="T2617" s="139"/>
      <c r="U2617" s="138">
        <v>0</v>
      </c>
      <c r="V2617" s="138">
        <v>0</v>
      </c>
      <c r="W2617" s="138">
        <v>0</v>
      </c>
      <c r="X2617" s="138">
        <v>0</v>
      </c>
      <c r="Y2617" s="138">
        <v>0</v>
      </c>
      <c r="Z2617" s="139"/>
      <c r="AA2617" s="138">
        <v>0</v>
      </c>
      <c r="AB2617" s="131">
        <v>0</v>
      </c>
    </row>
    <row r="2618" spans="1:28" ht="15" customHeight="1" x14ac:dyDescent="0.25">
      <c r="A2618" s="129" t="str">
        <f>B2618&amp;"-"&amp;COUNTIF($B$3:B2618,B2618)</f>
        <v>677-3</v>
      </c>
      <c r="B2618" s="130">
        <v>677</v>
      </c>
      <c r="C2618" s="130" t="s">
        <v>113</v>
      </c>
      <c r="D2618" s="137">
        <v>43901</v>
      </c>
      <c r="E2618" s="138">
        <v>7</v>
      </c>
      <c r="F2618" s="138">
        <v>0</v>
      </c>
      <c r="G2618" s="138">
        <v>2</v>
      </c>
      <c r="H2618" s="138">
        <v>0</v>
      </c>
      <c r="I2618" s="138">
        <v>0</v>
      </c>
      <c r="J2618" s="138">
        <v>0</v>
      </c>
      <c r="K2618" s="138">
        <v>0</v>
      </c>
      <c r="L2618" s="139"/>
      <c r="M2618" s="138">
        <v>7</v>
      </c>
      <c r="N2618" s="139"/>
      <c r="O2618" s="138">
        <v>0</v>
      </c>
      <c r="P2618" s="138">
        <v>0</v>
      </c>
      <c r="Q2618" s="138">
        <v>0</v>
      </c>
      <c r="R2618" s="139"/>
      <c r="S2618" s="138">
        <v>1</v>
      </c>
      <c r="T2618" s="139"/>
      <c r="U2618" s="138">
        <v>0</v>
      </c>
      <c r="V2618" s="138">
        <v>0</v>
      </c>
      <c r="W2618" s="138">
        <v>0</v>
      </c>
      <c r="X2618" s="138">
        <v>0</v>
      </c>
      <c r="Y2618" s="138">
        <v>0</v>
      </c>
      <c r="Z2618" s="139"/>
      <c r="AA2618" s="138">
        <v>0</v>
      </c>
      <c r="AB2618" s="131">
        <v>0</v>
      </c>
    </row>
    <row r="2619" spans="1:28" ht="15" customHeight="1" x14ac:dyDescent="0.25">
      <c r="A2619" s="129" t="str">
        <f>B2619&amp;"-"&amp;COUNTIF($B$3:B2619,B2619)</f>
        <v>677-4</v>
      </c>
      <c r="B2619" s="130">
        <v>677</v>
      </c>
      <c r="C2619" s="130" t="s">
        <v>113</v>
      </c>
      <c r="D2619" s="137">
        <v>43950</v>
      </c>
      <c r="E2619" s="138">
        <v>86.01</v>
      </c>
      <c r="F2619" s="138">
        <v>0</v>
      </c>
      <c r="G2619" s="138">
        <v>3.63</v>
      </c>
      <c r="H2619" s="138">
        <v>0</v>
      </c>
      <c r="I2619" s="138">
        <v>0</v>
      </c>
      <c r="J2619" s="138">
        <v>0</v>
      </c>
      <c r="K2619" s="138">
        <v>3</v>
      </c>
      <c r="L2619" s="139"/>
      <c r="M2619" s="138">
        <v>84.5</v>
      </c>
      <c r="N2619" s="139"/>
      <c r="O2619" s="138">
        <v>0</v>
      </c>
      <c r="P2619" s="138">
        <v>0</v>
      </c>
      <c r="Q2619" s="138">
        <v>0</v>
      </c>
      <c r="R2619" s="139"/>
      <c r="S2619" s="138">
        <v>22.2</v>
      </c>
      <c r="T2619" s="139"/>
      <c r="U2619" s="138">
        <v>0</v>
      </c>
      <c r="V2619" s="138">
        <v>0</v>
      </c>
      <c r="W2619" s="138">
        <v>0</v>
      </c>
      <c r="X2619" s="138">
        <v>0</v>
      </c>
      <c r="Y2619" s="138">
        <v>0</v>
      </c>
      <c r="Z2619" s="139"/>
      <c r="AA2619" s="138">
        <v>0</v>
      </c>
      <c r="AB2619" s="131">
        <v>0</v>
      </c>
    </row>
    <row r="2620" spans="1:28" ht="15" customHeight="1" x14ac:dyDescent="0.25">
      <c r="A2620" s="129" t="str">
        <f>B2620&amp;"-"&amp;COUNTIF($B$3:B2620,B2620)</f>
        <v>677-5</v>
      </c>
      <c r="B2620" s="130">
        <v>677</v>
      </c>
      <c r="C2620" s="130" t="s">
        <v>113</v>
      </c>
      <c r="D2620" s="137">
        <v>44305</v>
      </c>
      <c r="E2620" s="138">
        <v>0.02</v>
      </c>
      <c r="F2620" s="138">
        <v>0</v>
      </c>
      <c r="G2620" s="138">
        <v>0</v>
      </c>
      <c r="H2620" s="138">
        <v>0</v>
      </c>
      <c r="I2620" s="138">
        <v>0</v>
      </c>
      <c r="J2620" s="138">
        <v>0</v>
      </c>
      <c r="K2620" s="138">
        <v>0</v>
      </c>
      <c r="L2620" s="139"/>
      <c r="M2620" s="138">
        <v>0.02</v>
      </c>
      <c r="N2620" s="139"/>
      <c r="O2620" s="138">
        <v>0</v>
      </c>
      <c r="P2620" s="138">
        <v>0</v>
      </c>
      <c r="Q2620" s="138">
        <v>0</v>
      </c>
      <c r="R2620" s="139"/>
      <c r="S2620" s="138">
        <v>0</v>
      </c>
      <c r="T2620" s="139"/>
      <c r="U2620" s="138">
        <v>0</v>
      </c>
      <c r="V2620" s="138">
        <v>0</v>
      </c>
      <c r="W2620" s="138">
        <v>0</v>
      </c>
      <c r="X2620" s="138">
        <v>0</v>
      </c>
      <c r="Y2620" s="138">
        <v>0</v>
      </c>
      <c r="Z2620" s="139"/>
      <c r="AA2620" s="138">
        <v>0</v>
      </c>
      <c r="AB2620" s="131">
        <v>0</v>
      </c>
    </row>
    <row r="2621" spans="1:28" ht="15" customHeight="1" x14ac:dyDescent="0.25">
      <c r="A2621" s="129" t="str">
        <f>B2621&amp;"-"&amp;COUNTIF($B$3:B2621,B2621)</f>
        <v>677-6</v>
      </c>
      <c r="B2621" s="130">
        <v>677</v>
      </c>
      <c r="C2621" s="130" t="s">
        <v>113</v>
      </c>
      <c r="D2621" s="137">
        <v>44370</v>
      </c>
      <c r="E2621" s="138">
        <v>0.45</v>
      </c>
      <c r="F2621" s="138">
        <v>0</v>
      </c>
      <c r="G2621" s="138">
        <v>0</v>
      </c>
      <c r="H2621" s="138">
        <v>0</v>
      </c>
      <c r="I2621" s="138">
        <v>0</v>
      </c>
      <c r="J2621" s="138">
        <v>0</v>
      </c>
      <c r="K2621" s="138">
        <v>0</v>
      </c>
      <c r="L2621" s="139"/>
      <c r="M2621" s="138">
        <v>0.45</v>
      </c>
      <c r="N2621" s="139"/>
      <c r="O2621" s="138">
        <v>0</v>
      </c>
      <c r="P2621" s="138">
        <v>0</v>
      </c>
      <c r="Q2621" s="138">
        <v>0</v>
      </c>
      <c r="R2621" s="139"/>
      <c r="S2621" s="138">
        <v>0</v>
      </c>
      <c r="T2621" s="139"/>
      <c r="U2621" s="138">
        <v>0</v>
      </c>
      <c r="V2621" s="138">
        <v>0</v>
      </c>
      <c r="W2621" s="138">
        <v>0</v>
      </c>
      <c r="X2621" s="138">
        <v>0</v>
      </c>
      <c r="Y2621" s="138">
        <v>0</v>
      </c>
      <c r="Z2621" s="139"/>
      <c r="AA2621" s="138">
        <v>0</v>
      </c>
      <c r="AB2621" s="131">
        <v>0</v>
      </c>
    </row>
    <row r="2622" spans="1:28" ht="15" customHeight="1" x14ac:dyDescent="0.25">
      <c r="A2622" s="129" t="str">
        <f>B2622&amp;"-"&amp;COUNTIF($B$3:B2622,B2622)</f>
        <v>677-7</v>
      </c>
      <c r="B2622" s="130">
        <v>677</v>
      </c>
      <c r="C2622" s="130" t="s">
        <v>113</v>
      </c>
      <c r="D2622" s="137">
        <v>45104</v>
      </c>
      <c r="E2622" s="138">
        <v>2</v>
      </c>
      <c r="F2622" s="138">
        <v>0</v>
      </c>
      <c r="G2622" s="138">
        <v>0</v>
      </c>
      <c r="H2622" s="138">
        <v>0</v>
      </c>
      <c r="I2622" s="138">
        <v>0</v>
      </c>
      <c r="J2622" s="138">
        <v>0</v>
      </c>
      <c r="K2622" s="138">
        <v>0</v>
      </c>
      <c r="L2622" s="139"/>
      <c r="M2622" s="138">
        <v>2</v>
      </c>
      <c r="N2622" s="139"/>
      <c r="O2622" s="138">
        <v>0</v>
      </c>
      <c r="P2622" s="138">
        <v>0</v>
      </c>
      <c r="Q2622" s="138">
        <v>0</v>
      </c>
      <c r="R2622" s="139"/>
      <c r="S2622" s="138">
        <v>0</v>
      </c>
      <c r="T2622" s="139"/>
      <c r="U2622" s="138">
        <v>0</v>
      </c>
      <c r="V2622" s="138">
        <v>0</v>
      </c>
      <c r="W2622" s="138">
        <v>0</v>
      </c>
      <c r="X2622" s="138">
        <v>0</v>
      </c>
      <c r="Y2622" s="138">
        <v>0</v>
      </c>
      <c r="Z2622" s="139"/>
      <c r="AA2622" s="138">
        <v>0</v>
      </c>
      <c r="AB2622" s="131">
        <v>0</v>
      </c>
    </row>
    <row r="2623" spans="1:28" ht="15" customHeight="1" x14ac:dyDescent="0.25">
      <c r="A2623" s="129" t="str">
        <f>B2623&amp;"-"&amp;COUNTIF($B$3:B2623,B2623)</f>
        <v>677-8</v>
      </c>
      <c r="B2623" s="130">
        <v>677</v>
      </c>
      <c r="C2623" s="130" t="s">
        <v>113</v>
      </c>
      <c r="D2623" s="137"/>
      <c r="E2623" s="138">
        <v>0</v>
      </c>
      <c r="F2623" s="138">
        <v>0</v>
      </c>
      <c r="G2623" s="138">
        <v>0</v>
      </c>
      <c r="H2623" s="138">
        <v>0</v>
      </c>
      <c r="I2623" s="138">
        <v>0</v>
      </c>
      <c r="J2623" s="138">
        <v>0</v>
      </c>
      <c r="K2623" s="138">
        <v>0</v>
      </c>
      <c r="L2623" s="139"/>
      <c r="M2623" s="138">
        <v>0</v>
      </c>
      <c r="N2623" s="139"/>
      <c r="O2623" s="138">
        <v>0</v>
      </c>
      <c r="P2623" s="138">
        <v>0</v>
      </c>
      <c r="Q2623" s="138">
        <v>0</v>
      </c>
      <c r="R2623" s="139"/>
      <c r="S2623" s="138">
        <v>0</v>
      </c>
      <c r="T2623" s="139"/>
      <c r="U2623" s="138">
        <v>0</v>
      </c>
      <c r="V2623" s="138">
        <v>0</v>
      </c>
      <c r="W2623" s="138">
        <v>0</v>
      </c>
      <c r="X2623" s="138">
        <v>0</v>
      </c>
      <c r="Y2623" s="138">
        <v>0</v>
      </c>
      <c r="Z2623" s="139"/>
      <c r="AA2623" s="138">
        <v>0</v>
      </c>
      <c r="AB2623" s="131">
        <v>0</v>
      </c>
    </row>
    <row r="2624" spans="1:28" ht="15" customHeight="1" x14ac:dyDescent="0.25">
      <c r="A2624" s="129" t="str">
        <f>B2624&amp;"-"&amp;COUNTIF($B$3:B2624,B2624)</f>
        <v>677-9</v>
      </c>
      <c r="B2624" s="130">
        <v>677</v>
      </c>
      <c r="C2624" s="130" t="s">
        <v>113</v>
      </c>
      <c r="D2624" s="137"/>
      <c r="E2624" s="138">
        <v>0</v>
      </c>
      <c r="F2624" s="138">
        <v>0</v>
      </c>
      <c r="G2624" s="138">
        <v>0</v>
      </c>
      <c r="H2624" s="138">
        <v>0</v>
      </c>
      <c r="I2624" s="138">
        <v>0</v>
      </c>
      <c r="J2624" s="138">
        <v>0</v>
      </c>
      <c r="K2624" s="138">
        <v>0</v>
      </c>
      <c r="L2624" s="139"/>
      <c r="M2624" s="138">
        <v>0</v>
      </c>
      <c r="N2624" s="139"/>
      <c r="O2624" s="138">
        <v>0</v>
      </c>
      <c r="P2624" s="138">
        <v>0</v>
      </c>
      <c r="Q2624" s="138">
        <v>0</v>
      </c>
      <c r="R2624" s="139"/>
      <c r="S2624" s="138">
        <v>0</v>
      </c>
      <c r="T2624" s="139"/>
      <c r="U2624" s="138">
        <v>0</v>
      </c>
      <c r="V2624" s="138">
        <v>0</v>
      </c>
      <c r="W2624" s="138">
        <v>0</v>
      </c>
      <c r="X2624" s="138">
        <v>0</v>
      </c>
      <c r="Y2624" s="138">
        <v>0</v>
      </c>
      <c r="Z2624" s="139"/>
      <c r="AA2624" s="138">
        <v>0</v>
      </c>
      <c r="AB2624" s="131">
        <v>0</v>
      </c>
    </row>
    <row r="2625" spans="1:28" ht="15" customHeight="1" x14ac:dyDescent="0.25">
      <c r="A2625" s="129" t="str">
        <f>B2625&amp;"-"&amp;COUNTIF($B$3:B2625,B2625)</f>
        <v>677-10</v>
      </c>
      <c r="B2625" s="130">
        <v>677</v>
      </c>
      <c r="C2625" s="130" t="s">
        <v>113</v>
      </c>
      <c r="D2625" s="137"/>
      <c r="E2625" s="138">
        <v>0</v>
      </c>
      <c r="F2625" s="138">
        <v>0</v>
      </c>
      <c r="G2625" s="138">
        <v>0</v>
      </c>
      <c r="H2625" s="138">
        <v>0</v>
      </c>
      <c r="I2625" s="138">
        <v>0</v>
      </c>
      <c r="J2625" s="138">
        <v>0</v>
      </c>
      <c r="K2625" s="138">
        <v>0</v>
      </c>
      <c r="L2625" s="139"/>
      <c r="M2625" s="138">
        <v>0</v>
      </c>
      <c r="N2625" s="139"/>
      <c r="O2625" s="138">
        <v>0</v>
      </c>
      <c r="P2625" s="138">
        <v>0</v>
      </c>
      <c r="Q2625" s="138">
        <v>0</v>
      </c>
      <c r="R2625" s="139"/>
      <c r="S2625" s="138">
        <v>0</v>
      </c>
      <c r="T2625" s="139"/>
      <c r="U2625" s="138">
        <v>0</v>
      </c>
      <c r="V2625" s="138">
        <v>0</v>
      </c>
      <c r="W2625" s="138">
        <v>0</v>
      </c>
      <c r="X2625" s="138">
        <v>0</v>
      </c>
      <c r="Y2625" s="138">
        <v>0</v>
      </c>
      <c r="Z2625" s="139"/>
      <c r="AA2625" s="138">
        <v>0</v>
      </c>
      <c r="AB2625" s="131">
        <v>0</v>
      </c>
    </row>
    <row r="2626" spans="1:28" ht="15" customHeight="1" x14ac:dyDescent="0.25">
      <c r="A2626" s="129" t="str">
        <f>B2626&amp;"-"&amp;COUNTIF($B$3:B2626,B2626)</f>
        <v>677-11</v>
      </c>
      <c r="B2626" s="130">
        <v>677</v>
      </c>
      <c r="C2626" s="130" t="s">
        <v>113</v>
      </c>
      <c r="D2626" s="137"/>
      <c r="E2626" s="138">
        <v>0</v>
      </c>
      <c r="F2626" s="138">
        <v>0</v>
      </c>
      <c r="G2626" s="138">
        <v>0</v>
      </c>
      <c r="H2626" s="138">
        <v>0</v>
      </c>
      <c r="I2626" s="138">
        <v>0</v>
      </c>
      <c r="J2626" s="138">
        <v>0</v>
      </c>
      <c r="K2626" s="138">
        <v>0</v>
      </c>
      <c r="L2626" s="139"/>
      <c r="M2626" s="138">
        <v>0</v>
      </c>
      <c r="N2626" s="139"/>
      <c r="O2626" s="138">
        <v>0</v>
      </c>
      <c r="P2626" s="138">
        <v>0</v>
      </c>
      <c r="Q2626" s="138">
        <v>0</v>
      </c>
      <c r="R2626" s="139"/>
      <c r="S2626" s="138">
        <v>0</v>
      </c>
      <c r="T2626" s="139"/>
      <c r="U2626" s="138">
        <v>0</v>
      </c>
      <c r="V2626" s="138">
        <v>0</v>
      </c>
      <c r="W2626" s="138">
        <v>0</v>
      </c>
      <c r="X2626" s="138">
        <v>0</v>
      </c>
      <c r="Y2626" s="138">
        <v>0</v>
      </c>
      <c r="Z2626" s="139"/>
      <c r="AA2626" s="138">
        <v>0</v>
      </c>
      <c r="AB2626" s="131">
        <v>0</v>
      </c>
    </row>
    <row r="2627" spans="1:28" ht="15" customHeight="1" x14ac:dyDescent="0.25">
      <c r="A2627" s="129" t="str">
        <f>B2627&amp;"-"&amp;COUNTIF($B$3:B2627,B2627)</f>
        <v>677-12</v>
      </c>
      <c r="B2627" s="130">
        <v>677</v>
      </c>
      <c r="C2627" s="130" t="s">
        <v>113</v>
      </c>
      <c r="D2627" s="137"/>
      <c r="E2627" s="138">
        <v>0</v>
      </c>
      <c r="F2627" s="138">
        <v>0</v>
      </c>
      <c r="G2627" s="138">
        <v>0</v>
      </c>
      <c r="H2627" s="138">
        <v>0</v>
      </c>
      <c r="I2627" s="138">
        <v>0</v>
      </c>
      <c r="J2627" s="138">
        <v>0</v>
      </c>
      <c r="K2627" s="138">
        <v>0</v>
      </c>
      <c r="L2627" s="139"/>
      <c r="M2627" s="138">
        <v>0</v>
      </c>
      <c r="N2627" s="139"/>
      <c r="O2627" s="138">
        <v>0</v>
      </c>
      <c r="P2627" s="138">
        <v>0</v>
      </c>
      <c r="Q2627" s="138">
        <v>0</v>
      </c>
      <c r="R2627" s="139"/>
      <c r="S2627" s="138">
        <v>0</v>
      </c>
      <c r="T2627" s="139"/>
      <c r="U2627" s="138">
        <v>0</v>
      </c>
      <c r="V2627" s="138">
        <v>0</v>
      </c>
      <c r="W2627" s="138">
        <v>0</v>
      </c>
      <c r="X2627" s="138">
        <v>0</v>
      </c>
      <c r="Y2627" s="138">
        <v>0</v>
      </c>
      <c r="Z2627" s="139"/>
      <c r="AA2627" s="138">
        <v>0</v>
      </c>
      <c r="AB2627" s="131">
        <v>0</v>
      </c>
    </row>
    <row r="2628" spans="1:28" ht="15" customHeight="1" x14ac:dyDescent="0.25">
      <c r="A2628" s="129" t="str">
        <f>B2628&amp;"-"&amp;COUNTIF($B$3:B2628,B2628)</f>
        <v>677-13</v>
      </c>
      <c r="B2628" s="130">
        <v>677</v>
      </c>
      <c r="C2628" s="130" t="s">
        <v>113</v>
      </c>
      <c r="D2628" s="137"/>
      <c r="E2628" s="138">
        <v>0</v>
      </c>
      <c r="F2628" s="138">
        <v>0</v>
      </c>
      <c r="G2628" s="138">
        <v>0</v>
      </c>
      <c r="H2628" s="138">
        <v>0</v>
      </c>
      <c r="I2628" s="138">
        <v>0</v>
      </c>
      <c r="J2628" s="138">
        <v>0</v>
      </c>
      <c r="K2628" s="138">
        <v>0</v>
      </c>
      <c r="L2628" s="139"/>
      <c r="M2628" s="138">
        <v>0</v>
      </c>
      <c r="N2628" s="139"/>
      <c r="O2628" s="138">
        <v>0</v>
      </c>
      <c r="P2628" s="138">
        <v>0</v>
      </c>
      <c r="Q2628" s="138">
        <v>0</v>
      </c>
      <c r="R2628" s="139"/>
      <c r="S2628" s="138">
        <v>0</v>
      </c>
      <c r="T2628" s="139"/>
      <c r="U2628" s="138">
        <v>0</v>
      </c>
      <c r="V2628" s="138">
        <v>0</v>
      </c>
      <c r="W2628" s="138">
        <v>0</v>
      </c>
      <c r="X2628" s="138">
        <v>0</v>
      </c>
      <c r="Y2628" s="138">
        <v>0</v>
      </c>
      <c r="Z2628" s="139"/>
      <c r="AA2628" s="138">
        <v>0</v>
      </c>
      <c r="AB2628" s="131">
        <v>0</v>
      </c>
    </row>
    <row r="2629" spans="1:28" ht="15" customHeight="1" x14ac:dyDescent="0.25">
      <c r="A2629" s="129" t="str">
        <f>B2629&amp;"-"&amp;COUNTIF($B$3:B2629,B2629)</f>
        <v>677-14</v>
      </c>
      <c r="B2629" s="130">
        <v>677</v>
      </c>
      <c r="C2629" s="130" t="s">
        <v>113</v>
      </c>
      <c r="D2629" s="137"/>
      <c r="E2629" s="138">
        <v>0</v>
      </c>
      <c r="F2629" s="138">
        <v>0</v>
      </c>
      <c r="G2629" s="138">
        <v>0</v>
      </c>
      <c r="H2629" s="138">
        <v>0</v>
      </c>
      <c r="I2629" s="138">
        <v>0</v>
      </c>
      <c r="J2629" s="138">
        <v>0</v>
      </c>
      <c r="K2629" s="138">
        <v>0</v>
      </c>
      <c r="L2629" s="139"/>
      <c r="M2629" s="138">
        <v>0</v>
      </c>
      <c r="N2629" s="139"/>
      <c r="O2629" s="138">
        <v>0</v>
      </c>
      <c r="P2629" s="138">
        <v>0</v>
      </c>
      <c r="Q2629" s="138">
        <v>0</v>
      </c>
      <c r="R2629" s="139"/>
      <c r="S2629" s="138">
        <v>0</v>
      </c>
      <c r="T2629" s="139"/>
      <c r="U2629" s="138">
        <v>0</v>
      </c>
      <c r="V2629" s="138">
        <v>0</v>
      </c>
      <c r="W2629" s="138">
        <v>0</v>
      </c>
      <c r="X2629" s="138">
        <v>0</v>
      </c>
      <c r="Y2629" s="138">
        <v>0</v>
      </c>
      <c r="Z2629" s="139"/>
      <c r="AA2629" s="138">
        <v>0</v>
      </c>
      <c r="AB2629" s="131">
        <v>0</v>
      </c>
    </row>
    <row r="2630" spans="1:28" ht="15" customHeight="1" x14ac:dyDescent="0.25">
      <c r="A2630" s="129" t="str">
        <f>B2630&amp;"-"&amp;COUNTIF($B$3:B2630,B2630)</f>
        <v>679-1</v>
      </c>
      <c r="B2630" s="130">
        <v>679</v>
      </c>
      <c r="C2630" s="130" t="s">
        <v>114</v>
      </c>
      <c r="D2630" s="137">
        <v>46847</v>
      </c>
      <c r="E2630" s="138">
        <v>1</v>
      </c>
      <c r="F2630" s="138">
        <v>0</v>
      </c>
      <c r="G2630" s="138">
        <v>0</v>
      </c>
      <c r="H2630" s="138">
        <v>0</v>
      </c>
      <c r="I2630" s="138">
        <v>0</v>
      </c>
      <c r="J2630" s="138">
        <v>0</v>
      </c>
      <c r="K2630" s="138">
        <v>1</v>
      </c>
      <c r="L2630" s="139"/>
      <c r="M2630" s="138">
        <v>0</v>
      </c>
      <c r="N2630" s="139"/>
      <c r="O2630" s="138">
        <v>0</v>
      </c>
      <c r="P2630" s="138">
        <v>0</v>
      </c>
      <c r="Q2630" s="138">
        <v>0</v>
      </c>
      <c r="R2630" s="139"/>
      <c r="S2630" s="138">
        <v>0</v>
      </c>
      <c r="T2630" s="139"/>
      <c r="U2630" s="138">
        <v>0</v>
      </c>
      <c r="V2630" s="138">
        <v>0</v>
      </c>
      <c r="W2630" s="138">
        <v>0</v>
      </c>
      <c r="X2630" s="138">
        <v>0</v>
      </c>
      <c r="Y2630" s="138">
        <v>0</v>
      </c>
      <c r="Z2630" s="139"/>
      <c r="AA2630" s="138">
        <v>0</v>
      </c>
      <c r="AB2630" s="131">
        <v>0</v>
      </c>
    </row>
    <row r="2631" spans="1:28" ht="15" customHeight="1" x14ac:dyDescent="0.25">
      <c r="A2631" s="129" t="str">
        <f>B2631&amp;"-"&amp;COUNTIF($B$3:B2631,B2631)</f>
        <v>679-2</v>
      </c>
      <c r="B2631" s="130">
        <v>679</v>
      </c>
      <c r="C2631" s="130" t="s">
        <v>114</v>
      </c>
      <c r="D2631" s="137">
        <v>43620</v>
      </c>
      <c r="E2631" s="138">
        <v>7</v>
      </c>
      <c r="F2631" s="138">
        <v>0</v>
      </c>
      <c r="G2631" s="138">
        <v>0</v>
      </c>
      <c r="H2631" s="138">
        <v>0</v>
      </c>
      <c r="I2631" s="138">
        <v>0</v>
      </c>
      <c r="J2631" s="138">
        <v>0</v>
      </c>
      <c r="K2631" s="138">
        <v>7</v>
      </c>
      <c r="L2631" s="139"/>
      <c r="M2631" s="138">
        <v>0</v>
      </c>
      <c r="N2631" s="139"/>
      <c r="O2631" s="138">
        <v>0</v>
      </c>
      <c r="P2631" s="138">
        <v>0</v>
      </c>
      <c r="Q2631" s="138">
        <v>0</v>
      </c>
      <c r="R2631" s="139"/>
      <c r="S2631" s="138">
        <v>0</v>
      </c>
      <c r="T2631" s="139"/>
      <c r="U2631" s="138">
        <v>0</v>
      </c>
      <c r="V2631" s="138">
        <v>0</v>
      </c>
      <c r="W2631" s="138">
        <v>0</v>
      </c>
      <c r="X2631" s="138">
        <v>0</v>
      </c>
      <c r="Y2631" s="138">
        <v>0</v>
      </c>
      <c r="Z2631" s="139"/>
      <c r="AA2631" s="138">
        <v>0</v>
      </c>
      <c r="AB2631" s="131">
        <v>0</v>
      </c>
    </row>
    <row r="2632" spans="1:28" ht="15" customHeight="1" x14ac:dyDescent="0.25">
      <c r="A2632" s="129" t="str">
        <f>B2632&amp;"-"&amp;COUNTIF($B$3:B2632,B2632)</f>
        <v>679-3</v>
      </c>
      <c r="B2632" s="130">
        <v>679</v>
      </c>
      <c r="C2632" s="130" t="s">
        <v>114</v>
      </c>
      <c r="D2632" s="137">
        <v>46748</v>
      </c>
      <c r="E2632" s="138">
        <v>5.52</v>
      </c>
      <c r="F2632" s="138">
        <v>0</v>
      </c>
      <c r="G2632" s="138">
        <v>0</v>
      </c>
      <c r="H2632" s="138">
        <v>0.28999999999999998</v>
      </c>
      <c r="I2632" s="138">
        <v>0</v>
      </c>
      <c r="J2632" s="138">
        <v>0</v>
      </c>
      <c r="K2632" s="138">
        <v>5.23</v>
      </c>
      <c r="L2632" s="139"/>
      <c r="M2632" s="138">
        <v>0</v>
      </c>
      <c r="N2632" s="139"/>
      <c r="O2632" s="138">
        <v>0</v>
      </c>
      <c r="P2632" s="138">
        <v>0</v>
      </c>
      <c r="Q2632" s="138">
        <v>0</v>
      </c>
      <c r="R2632" s="139"/>
      <c r="S2632" s="138">
        <v>0</v>
      </c>
      <c r="T2632" s="139"/>
      <c r="U2632" s="138">
        <v>0</v>
      </c>
      <c r="V2632" s="138">
        <v>0</v>
      </c>
      <c r="W2632" s="138">
        <v>0</v>
      </c>
      <c r="X2632" s="138">
        <v>0</v>
      </c>
      <c r="Y2632" s="138">
        <v>0</v>
      </c>
      <c r="Z2632" s="139"/>
      <c r="AA2632" s="138">
        <v>0</v>
      </c>
      <c r="AB2632" s="131">
        <v>0</v>
      </c>
    </row>
    <row r="2633" spans="1:28" ht="15" customHeight="1" x14ac:dyDescent="0.25">
      <c r="A2633" s="129" t="str">
        <f>B2633&amp;"-"&amp;COUNTIF($B$3:B2633,B2633)</f>
        <v>679-4</v>
      </c>
      <c r="B2633" s="130">
        <v>679</v>
      </c>
      <c r="C2633" s="130" t="s">
        <v>114</v>
      </c>
      <c r="D2633" s="137">
        <v>46862</v>
      </c>
      <c r="E2633" s="138">
        <v>1</v>
      </c>
      <c r="F2633" s="138">
        <v>0</v>
      </c>
      <c r="G2633" s="138">
        <v>0</v>
      </c>
      <c r="H2633" s="138">
        <v>0</v>
      </c>
      <c r="I2633" s="138">
        <v>0</v>
      </c>
      <c r="J2633" s="138">
        <v>0</v>
      </c>
      <c r="K2633" s="138">
        <v>1</v>
      </c>
      <c r="L2633" s="139"/>
      <c r="M2633" s="138">
        <v>0</v>
      </c>
      <c r="N2633" s="139"/>
      <c r="O2633" s="138">
        <v>0</v>
      </c>
      <c r="P2633" s="138">
        <v>0</v>
      </c>
      <c r="Q2633" s="138">
        <v>0</v>
      </c>
      <c r="R2633" s="139"/>
      <c r="S2633" s="138">
        <v>0</v>
      </c>
      <c r="T2633" s="139"/>
      <c r="U2633" s="138">
        <v>0</v>
      </c>
      <c r="V2633" s="138">
        <v>0</v>
      </c>
      <c r="W2633" s="138">
        <v>0</v>
      </c>
      <c r="X2633" s="138">
        <v>0</v>
      </c>
      <c r="Y2633" s="138">
        <v>0</v>
      </c>
      <c r="Z2633" s="139"/>
      <c r="AA2633" s="138">
        <v>0</v>
      </c>
      <c r="AB2633" s="131">
        <v>0</v>
      </c>
    </row>
    <row r="2634" spans="1:28" ht="15" customHeight="1" x14ac:dyDescent="0.25">
      <c r="A2634" s="129" t="str">
        <f>B2634&amp;"-"&amp;COUNTIF($B$3:B2634,B2634)</f>
        <v>679-5</v>
      </c>
      <c r="B2634" s="130">
        <v>679</v>
      </c>
      <c r="C2634" s="130" t="s">
        <v>114</v>
      </c>
      <c r="D2634" s="137">
        <v>43638</v>
      </c>
      <c r="E2634" s="138">
        <v>0.26</v>
      </c>
      <c r="F2634" s="138">
        <v>0</v>
      </c>
      <c r="G2634" s="138">
        <v>0</v>
      </c>
      <c r="H2634" s="138">
        <v>0</v>
      </c>
      <c r="I2634" s="138">
        <v>0</v>
      </c>
      <c r="J2634" s="138">
        <v>0</v>
      </c>
      <c r="K2634" s="138">
        <v>0.26</v>
      </c>
      <c r="L2634" s="139"/>
      <c r="M2634" s="138">
        <v>0</v>
      </c>
      <c r="N2634" s="139"/>
      <c r="O2634" s="138">
        <v>0</v>
      </c>
      <c r="P2634" s="138">
        <v>0</v>
      </c>
      <c r="Q2634" s="138">
        <v>0</v>
      </c>
      <c r="R2634" s="139"/>
      <c r="S2634" s="138">
        <v>0</v>
      </c>
      <c r="T2634" s="139"/>
      <c r="U2634" s="138">
        <v>0</v>
      </c>
      <c r="V2634" s="138">
        <v>0</v>
      </c>
      <c r="W2634" s="138">
        <v>0</v>
      </c>
      <c r="X2634" s="138">
        <v>0</v>
      </c>
      <c r="Y2634" s="138">
        <v>0</v>
      </c>
      <c r="Z2634" s="139"/>
      <c r="AA2634" s="138">
        <v>0</v>
      </c>
      <c r="AB2634" s="131">
        <v>0</v>
      </c>
    </row>
    <row r="2635" spans="1:28" ht="15" customHeight="1" x14ac:dyDescent="0.25">
      <c r="A2635" s="129" t="str">
        <f>B2635&amp;"-"&amp;COUNTIF($B$3:B2635,B2635)</f>
        <v>679-6</v>
      </c>
      <c r="B2635" s="130">
        <v>679</v>
      </c>
      <c r="C2635" s="130" t="s">
        <v>114</v>
      </c>
      <c r="D2635" s="137">
        <v>46755</v>
      </c>
      <c r="E2635" s="138">
        <v>1</v>
      </c>
      <c r="F2635" s="138">
        <v>0</v>
      </c>
      <c r="G2635" s="138">
        <v>1</v>
      </c>
      <c r="H2635" s="138">
        <v>0</v>
      </c>
      <c r="I2635" s="138">
        <v>0</v>
      </c>
      <c r="J2635" s="138">
        <v>0</v>
      </c>
      <c r="K2635" s="138">
        <v>0</v>
      </c>
      <c r="L2635" s="139"/>
      <c r="M2635" s="138">
        <v>0</v>
      </c>
      <c r="N2635" s="139"/>
      <c r="O2635" s="138">
        <v>0</v>
      </c>
      <c r="P2635" s="138">
        <v>0</v>
      </c>
      <c r="Q2635" s="138">
        <v>0</v>
      </c>
      <c r="R2635" s="139"/>
      <c r="S2635" s="138">
        <v>1</v>
      </c>
      <c r="T2635" s="139"/>
      <c r="U2635" s="138">
        <v>0</v>
      </c>
      <c r="V2635" s="138">
        <v>0</v>
      </c>
      <c r="W2635" s="138">
        <v>0</v>
      </c>
      <c r="X2635" s="138">
        <v>0</v>
      </c>
      <c r="Y2635" s="138">
        <v>0</v>
      </c>
      <c r="Z2635" s="139"/>
      <c r="AA2635" s="138">
        <v>0</v>
      </c>
      <c r="AB2635" s="131">
        <v>0</v>
      </c>
    </row>
    <row r="2636" spans="1:28" ht="15" customHeight="1" x14ac:dyDescent="0.25">
      <c r="A2636" s="129" t="str">
        <f>B2636&amp;"-"&amp;COUNTIF($B$3:B2636,B2636)</f>
        <v>679-7</v>
      </c>
      <c r="B2636" s="130">
        <v>679</v>
      </c>
      <c r="C2636" s="130" t="s">
        <v>114</v>
      </c>
      <c r="D2636" s="137">
        <v>46946</v>
      </c>
      <c r="E2636" s="138">
        <v>1</v>
      </c>
      <c r="F2636" s="138">
        <v>0</v>
      </c>
      <c r="G2636" s="138">
        <v>0</v>
      </c>
      <c r="H2636" s="138">
        <v>0</v>
      </c>
      <c r="I2636" s="138">
        <v>0</v>
      </c>
      <c r="J2636" s="138">
        <v>0</v>
      </c>
      <c r="K2636" s="138">
        <v>1</v>
      </c>
      <c r="L2636" s="139"/>
      <c r="M2636" s="138">
        <v>0</v>
      </c>
      <c r="N2636" s="139"/>
      <c r="O2636" s="138">
        <v>0</v>
      </c>
      <c r="P2636" s="138">
        <v>0</v>
      </c>
      <c r="Q2636" s="138">
        <v>0</v>
      </c>
      <c r="R2636" s="139"/>
      <c r="S2636" s="138">
        <v>0</v>
      </c>
      <c r="T2636" s="139"/>
      <c r="U2636" s="138">
        <v>0</v>
      </c>
      <c r="V2636" s="138">
        <v>0</v>
      </c>
      <c r="W2636" s="138">
        <v>0</v>
      </c>
      <c r="X2636" s="138">
        <v>0</v>
      </c>
      <c r="Y2636" s="138">
        <v>0</v>
      </c>
      <c r="Z2636" s="139"/>
      <c r="AA2636" s="138">
        <v>0</v>
      </c>
      <c r="AB2636" s="131">
        <v>0</v>
      </c>
    </row>
    <row r="2637" spans="1:28" ht="15" customHeight="1" x14ac:dyDescent="0.25">
      <c r="A2637" s="129" t="str">
        <f>B2637&amp;"-"&amp;COUNTIF($B$3:B2637,B2637)</f>
        <v>679-8</v>
      </c>
      <c r="B2637" s="130">
        <v>679</v>
      </c>
      <c r="C2637" s="130" t="s">
        <v>114</v>
      </c>
      <c r="D2637" s="137">
        <v>43802</v>
      </c>
      <c r="E2637" s="138">
        <v>67.180000000000007</v>
      </c>
      <c r="F2637" s="138">
        <v>0</v>
      </c>
      <c r="G2637" s="138">
        <v>18.29</v>
      </c>
      <c r="H2637" s="138">
        <v>0</v>
      </c>
      <c r="I2637" s="138">
        <v>0</v>
      </c>
      <c r="J2637" s="138">
        <v>0</v>
      </c>
      <c r="K2637" s="138">
        <v>48.89</v>
      </c>
      <c r="L2637" s="139"/>
      <c r="M2637" s="138">
        <v>7</v>
      </c>
      <c r="N2637" s="139"/>
      <c r="O2637" s="138">
        <v>0</v>
      </c>
      <c r="P2637" s="138">
        <v>0</v>
      </c>
      <c r="Q2637" s="138">
        <v>0</v>
      </c>
      <c r="R2637" s="139"/>
      <c r="S2637" s="138">
        <v>14.96</v>
      </c>
      <c r="T2637" s="139"/>
      <c r="U2637" s="138">
        <v>0</v>
      </c>
      <c r="V2637" s="138">
        <v>0</v>
      </c>
      <c r="W2637" s="138">
        <v>0</v>
      </c>
      <c r="X2637" s="138">
        <v>0</v>
      </c>
      <c r="Y2637" s="138">
        <v>0</v>
      </c>
      <c r="Z2637" s="139"/>
      <c r="AA2637" s="138">
        <v>0</v>
      </c>
      <c r="AB2637" s="131">
        <v>0</v>
      </c>
    </row>
    <row r="2638" spans="1:28" ht="15" customHeight="1" x14ac:dyDescent="0.25">
      <c r="A2638" s="129" t="str">
        <f>B2638&amp;"-"&amp;COUNTIF($B$3:B2638,B2638)</f>
        <v>679-9</v>
      </c>
      <c r="B2638" s="130">
        <v>679</v>
      </c>
      <c r="C2638" s="130" t="s">
        <v>114</v>
      </c>
      <c r="D2638" s="137">
        <v>43877</v>
      </c>
      <c r="E2638" s="138">
        <v>1.53</v>
      </c>
      <c r="F2638" s="138">
        <v>0</v>
      </c>
      <c r="G2638" s="138">
        <v>0</v>
      </c>
      <c r="H2638" s="138">
        <v>0</v>
      </c>
      <c r="I2638" s="138">
        <v>0</v>
      </c>
      <c r="J2638" s="138">
        <v>0</v>
      </c>
      <c r="K2638" s="138">
        <v>1.53</v>
      </c>
      <c r="L2638" s="139"/>
      <c r="M2638" s="138">
        <v>0</v>
      </c>
      <c r="N2638" s="139"/>
      <c r="O2638" s="138">
        <v>0</v>
      </c>
      <c r="P2638" s="138">
        <v>0</v>
      </c>
      <c r="Q2638" s="138">
        <v>0</v>
      </c>
      <c r="R2638" s="139"/>
      <c r="S2638" s="138">
        <v>0</v>
      </c>
      <c r="T2638" s="139"/>
      <c r="U2638" s="138">
        <v>0</v>
      </c>
      <c r="V2638" s="138">
        <v>0</v>
      </c>
      <c r="W2638" s="138">
        <v>0</v>
      </c>
      <c r="X2638" s="138">
        <v>0</v>
      </c>
      <c r="Y2638" s="138">
        <v>0</v>
      </c>
      <c r="Z2638" s="139"/>
      <c r="AA2638" s="138">
        <v>0</v>
      </c>
      <c r="AB2638" s="131">
        <v>0</v>
      </c>
    </row>
    <row r="2639" spans="1:28" ht="15" customHeight="1" x14ac:dyDescent="0.25">
      <c r="A2639" s="129" t="str">
        <f>B2639&amp;"-"&amp;COUNTIF($B$3:B2639,B2639)</f>
        <v>679-10</v>
      </c>
      <c r="B2639" s="130">
        <v>679</v>
      </c>
      <c r="C2639" s="130" t="s">
        <v>114</v>
      </c>
      <c r="D2639" s="137">
        <v>47027</v>
      </c>
      <c r="E2639" s="138">
        <v>6</v>
      </c>
      <c r="F2639" s="138">
        <v>0</v>
      </c>
      <c r="G2639" s="138">
        <v>0</v>
      </c>
      <c r="H2639" s="138">
        <v>0</v>
      </c>
      <c r="I2639" s="138">
        <v>0</v>
      </c>
      <c r="J2639" s="138">
        <v>0</v>
      </c>
      <c r="K2639" s="138">
        <v>6</v>
      </c>
      <c r="L2639" s="139"/>
      <c r="M2639" s="138">
        <v>0</v>
      </c>
      <c r="N2639" s="139"/>
      <c r="O2639" s="138">
        <v>0</v>
      </c>
      <c r="P2639" s="138">
        <v>0</v>
      </c>
      <c r="Q2639" s="138">
        <v>0</v>
      </c>
      <c r="R2639" s="139"/>
      <c r="S2639" s="138">
        <v>0</v>
      </c>
      <c r="T2639" s="139"/>
      <c r="U2639" s="138">
        <v>0</v>
      </c>
      <c r="V2639" s="138">
        <v>0</v>
      </c>
      <c r="W2639" s="138">
        <v>0</v>
      </c>
      <c r="X2639" s="138">
        <v>0</v>
      </c>
      <c r="Y2639" s="138">
        <v>0</v>
      </c>
      <c r="Z2639" s="139"/>
      <c r="AA2639" s="138">
        <v>0</v>
      </c>
      <c r="AB2639" s="131">
        <v>0</v>
      </c>
    </row>
    <row r="2640" spans="1:28" ht="15" customHeight="1" x14ac:dyDescent="0.25">
      <c r="A2640" s="129" t="str">
        <f>B2640&amp;"-"&amp;COUNTIF($B$3:B2640,B2640)</f>
        <v>679-11</v>
      </c>
      <c r="B2640" s="130">
        <v>679</v>
      </c>
      <c r="C2640" s="130" t="s">
        <v>114</v>
      </c>
      <c r="D2640" s="137">
        <v>46961</v>
      </c>
      <c r="E2640" s="138">
        <v>10.34</v>
      </c>
      <c r="F2640" s="138">
        <v>0</v>
      </c>
      <c r="G2640" s="138">
        <v>1</v>
      </c>
      <c r="H2640" s="138">
        <v>0</v>
      </c>
      <c r="I2640" s="138">
        <v>0</v>
      </c>
      <c r="J2640" s="138">
        <v>0</v>
      </c>
      <c r="K2640" s="138">
        <v>9.34</v>
      </c>
      <c r="L2640" s="139"/>
      <c r="M2640" s="138">
        <v>0</v>
      </c>
      <c r="N2640" s="139"/>
      <c r="O2640" s="138">
        <v>0</v>
      </c>
      <c r="P2640" s="138">
        <v>0</v>
      </c>
      <c r="Q2640" s="138">
        <v>0</v>
      </c>
      <c r="R2640" s="139"/>
      <c r="S2640" s="138">
        <v>5.34</v>
      </c>
      <c r="T2640" s="139"/>
      <c r="U2640" s="138">
        <v>0</v>
      </c>
      <c r="V2640" s="138">
        <v>0</v>
      </c>
      <c r="W2640" s="138">
        <v>0</v>
      </c>
      <c r="X2640" s="138">
        <v>0</v>
      </c>
      <c r="Y2640" s="138">
        <v>0</v>
      </c>
      <c r="Z2640" s="139"/>
      <c r="AA2640" s="138">
        <v>0</v>
      </c>
      <c r="AB2640" s="131">
        <v>0</v>
      </c>
    </row>
    <row r="2641" spans="1:28" ht="15" customHeight="1" x14ac:dyDescent="0.25">
      <c r="A2641" s="129" t="str">
        <f>B2641&amp;"-"&amp;COUNTIF($B$3:B2641,B2641)</f>
        <v>679-12</v>
      </c>
      <c r="B2641" s="130">
        <v>679</v>
      </c>
      <c r="C2641" s="130" t="s">
        <v>114</v>
      </c>
      <c r="D2641" s="137">
        <v>46979</v>
      </c>
      <c r="E2641" s="138">
        <v>2.97</v>
      </c>
      <c r="F2641" s="138">
        <v>0</v>
      </c>
      <c r="G2641" s="138">
        <v>0</v>
      </c>
      <c r="H2641" s="138">
        <v>0</v>
      </c>
      <c r="I2641" s="138">
        <v>0</v>
      </c>
      <c r="J2641" s="138">
        <v>0</v>
      </c>
      <c r="K2641" s="138">
        <v>2.97</v>
      </c>
      <c r="L2641" s="139"/>
      <c r="M2641" s="138">
        <v>1</v>
      </c>
      <c r="N2641" s="139"/>
      <c r="O2641" s="138">
        <v>0</v>
      </c>
      <c r="P2641" s="138">
        <v>0</v>
      </c>
      <c r="Q2641" s="138">
        <v>0</v>
      </c>
      <c r="R2641" s="139"/>
      <c r="S2641" s="138">
        <v>1</v>
      </c>
      <c r="T2641" s="139"/>
      <c r="U2641" s="138">
        <v>0</v>
      </c>
      <c r="V2641" s="138">
        <v>0</v>
      </c>
      <c r="W2641" s="138">
        <v>0</v>
      </c>
      <c r="X2641" s="138">
        <v>0</v>
      </c>
      <c r="Y2641" s="138">
        <v>0</v>
      </c>
      <c r="Z2641" s="139"/>
      <c r="AA2641" s="138">
        <v>0</v>
      </c>
      <c r="AB2641" s="131">
        <v>0</v>
      </c>
    </row>
    <row r="2642" spans="1:28" ht="15" customHeight="1" x14ac:dyDescent="0.25">
      <c r="A2642" s="129" t="str">
        <f>B2642&amp;"-"&amp;COUNTIF($B$3:B2642,B2642)</f>
        <v>679-13</v>
      </c>
      <c r="B2642" s="130">
        <v>679</v>
      </c>
      <c r="C2642" s="130" t="s">
        <v>114</v>
      </c>
      <c r="D2642" s="137">
        <v>47019</v>
      </c>
      <c r="E2642" s="138">
        <v>13.07</v>
      </c>
      <c r="F2642" s="138">
        <v>0</v>
      </c>
      <c r="G2642" s="138">
        <v>0</v>
      </c>
      <c r="H2642" s="138">
        <v>0</v>
      </c>
      <c r="I2642" s="138">
        <v>0</v>
      </c>
      <c r="J2642" s="138">
        <v>0</v>
      </c>
      <c r="K2642" s="138">
        <v>13.07</v>
      </c>
      <c r="L2642" s="139"/>
      <c r="M2642" s="138">
        <v>0</v>
      </c>
      <c r="N2642" s="139"/>
      <c r="O2642" s="138">
        <v>0</v>
      </c>
      <c r="P2642" s="138">
        <v>0</v>
      </c>
      <c r="Q2642" s="138">
        <v>0</v>
      </c>
      <c r="R2642" s="139"/>
      <c r="S2642" s="138">
        <v>3</v>
      </c>
      <c r="T2642" s="139"/>
      <c r="U2642" s="138">
        <v>0</v>
      </c>
      <c r="V2642" s="138">
        <v>0</v>
      </c>
      <c r="W2642" s="138">
        <v>0</v>
      </c>
      <c r="X2642" s="138">
        <v>0</v>
      </c>
      <c r="Y2642" s="138">
        <v>0</v>
      </c>
      <c r="Z2642" s="139"/>
      <c r="AA2642" s="138">
        <v>0</v>
      </c>
      <c r="AB2642" s="131">
        <v>0</v>
      </c>
    </row>
    <row r="2643" spans="1:28" ht="15" customHeight="1" x14ac:dyDescent="0.25">
      <c r="A2643" s="129" t="str">
        <f>B2643&amp;"-"&amp;COUNTIF($B$3:B2643,B2643)</f>
        <v>679-14</v>
      </c>
      <c r="B2643" s="130">
        <v>679</v>
      </c>
      <c r="C2643" s="130" t="s">
        <v>114</v>
      </c>
      <c r="D2643" s="137">
        <v>47985</v>
      </c>
      <c r="E2643" s="138">
        <v>5</v>
      </c>
      <c r="F2643" s="138">
        <v>0</v>
      </c>
      <c r="G2643" s="138">
        <v>1.23</v>
      </c>
      <c r="H2643" s="138">
        <v>0</v>
      </c>
      <c r="I2643" s="138">
        <v>0</v>
      </c>
      <c r="J2643" s="138">
        <v>0</v>
      </c>
      <c r="K2643" s="138">
        <v>3.77</v>
      </c>
      <c r="L2643" s="139"/>
      <c r="M2643" s="138">
        <v>0</v>
      </c>
      <c r="N2643" s="139"/>
      <c r="O2643" s="138">
        <v>0</v>
      </c>
      <c r="P2643" s="138">
        <v>0</v>
      </c>
      <c r="Q2643" s="138">
        <v>0</v>
      </c>
      <c r="R2643" s="139"/>
      <c r="S2643" s="138">
        <v>1</v>
      </c>
      <c r="T2643" s="139"/>
      <c r="U2643" s="138">
        <v>0</v>
      </c>
      <c r="V2643" s="138">
        <v>0</v>
      </c>
      <c r="W2643" s="138">
        <v>0</v>
      </c>
      <c r="X2643" s="138">
        <v>0</v>
      </c>
      <c r="Y2643" s="138">
        <v>0</v>
      </c>
      <c r="Z2643" s="139"/>
      <c r="AA2643" s="138">
        <v>0</v>
      </c>
      <c r="AB2643" s="131">
        <v>0</v>
      </c>
    </row>
    <row r="2644" spans="1:28" ht="15" customHeight="1" x14ac:dyDescent="0.25">
      <c r="A2644" s="129" t="str">
        <f>B2644&amp;"-"&amp;COUNTIF($B$3:B2644,B2644)</f>
        <v>679-15</v>
      </c>
      <c r="B2644" s="130">
        <v>679</v>
      </c>
      <c r="C2644" s="130" t="s">
        <v>114</v>
      </c>
      <c r="D2644" s="137">
        <v>48264</v>
      </c>
      <c r="E2644" s="138">
        <v>2.4700000000000002</v>
      </c>
      <c r="F2644" s="138">
        <v>0</v>
      </c>
      <c r="G2644" s="138">
        <v>0.17</v>
      </c>
      <c r="H2644" s="138">
        <v>0</v>
      </c>
      <c r="I2644" s="138">
        <v>0</v>
      </c>
      <c r="J2644" s="138">
        <v>0</v>
      </c>
      <c r="K2644" s="138">
        <v>2.2999999999999998</v>
      </c>
      <c r="L2644" s="139"/>
      <c r="M2644" s="138">
        <v>0</v>
      </c>
      <c r="N2644" s="139"/>
      <c r="O2644" s="138">
        <v>0</v>
      </c>
      <c r="P2644" s="138">
        <v>0</v>
      </c>
      <c r="Q2644" s="138">
        <v>0</v>
      </c>
      <c r="R2644" s="139"/>
      <c r="S2644" s="138">
        <v>0</v>
      </c>
      <c r="T2644" s="139"/>
      <c r="U2644" s="138">
        <v>0</v>
      </c>
      <c r="V2644" s="138">
        <v>0</v>
      </c>
      <c r="W2644" s="138">
        <v>0</v>
      </c>
      <c r="X2644" s="138">
        <v>0</v>
      </c>
      <c r="Y2644" s="138">
        <v>0</v>
      </c>
      <c r="Z2644" s="139"/>
      <c r="AA2644" s="138">
        <v>0</v>
      </c>
      <c r="AB2644" s="131">
        <v>0</v>
      </c>
    </row>
    <row r="2645" spans="1:28" ht="15" customHeight="1" x14ac:dyDescent="0.25">
      <c r="A2645" s="129" t="str">
        <f>B2645&amp;"-"&amp;COUNTIF($B$3:B2645,B2645)</f>
        <v>679-16</v>
      </c>
      <c r="B2645" s="130">
        <v>679</v>
      </c>
      <c r="C2645" s="130" t="s">
        <v>114</v>
      </c>
      <c r="D2645" s="137">
        <v>48009</v>
      </c>
      <c r="E2645" s="138">
        <v>7</v>
      </c>
      <c r="F2645" s="138">
        <v>0</v>
      </c>
      <c r="G2645" s="138">
        <v>0</v>
      </c>
      <c r="H2645" s="138">
        <v>0.03</v>
      </c>
      <c r="I2645" s="138">
        <v>0</v>
      </c>
      <c r="J2645" s="138">
        <v>1</v>
      </c>
      <c r="K2645" s="138">
        <v>5.97</v>
      </c>
      <c r="L2645" s="139"/>
      <c r="M2645" s="138">
        <v>0</v>
      </c>
      <c r="N2645" s="139"/>
      <c r="O2645" s="138">
        <v>0</v>
      </c>
      <c r="P2645" s="138">
        <v>0</v>
      </c>
      <c r="Q2645" s="138">
        <v>0</v>
      </c>
      <c r="R2645" s="139"/>
      <c r="S2645" s="138">
        <v>2</v>
      </c>
      <c r="T2645" s="139"/>
      <c r="U2645" s="138">
        <v>0</v>
      </c>
      <c r="V2645" s="138">
        <v>0</v>
      </c>
      <c r="W2645" s="138">
        <v>0</v>
      </c>
      <c r="X2645" s="138">
        <v>0</v>
      </c>
      <c r="Y2645" s="138">
        <v>0</v>
      </c>
      <c r="Z2645" s="139"/>
      <c r="AA2645" s="138">
        <v>0</v>
      </c>
      <c r="AB2645" s="131">
        <v>0</v>
      </c>
    </row>
    <row r="2646" spans="1:28" ht="15" customHeight="1" x14ac:dyDescent="0.25">
      <c r="A2646" s="129" t="str">
        <f>B2646&amp;"-"&amp;COUNTIF($B$3:B2646,B2646)</f>
        <v>679-17</v>
      </c>
      <c r="B2646" s="130">
        <v>679</v>
      </c>
      <c r="C2646" s="130" t="s">
        <v>114</v>
      </c>
      <c r="D2646" s="137">
        <v>44297</v>
      </c>
      <c r="E2646" s="138">
        <v>1</v>
      </c>
      <c r="F2646" s="138">
        <v>0</v>
      </c>
      <c r="G2646" s="138">
        <v>0</v>
      </c>
      <c r="H2646" s="138">
        <v>0</v>
      </c>
      <c r="I2646" s="138">
        <v>0</v>
      </c>
      <c r="J2646" s="138">
        <v>0</v>
      </c>
      <c r="K2646" s="138">
        <v>1</v>
      </c>
      <c r="L2646" s="139"/>
      <c r="M2646" s="138">
        <v>0</v>
      </c>
      <c r="N2646" s="139"/>
      <c r="O2646" s="138">
        <v>0</v>
      </c>
      <c r="P2646" s="138">
        <v>0</v>
      </c>
      <c r="Q2646" s="138">
        <v>0</v>
      </c>
      <c r="R2646" s="139"/>
      <c r="S2646" s="138">
        <v>1</v>
      </c>
      <c r="T2646" s="139"/>
      <c r="U2646" s="138">
        <v>0</v>
      </c>
      <c r="V2646" s="138">
        <v>0</v>
      </c>
      <c r="W2646" s="138">
        <v>0</v>
      </c>
      <c r="X2646" s="138">
        <v>0</v>
      </c>
      <c r="Y2646" s="138">
        <v>0</v>
      </c>
      <c r="Z2646" s="139"/>
      <c r="AA2646" s="138">
        <v>0</v>
      </c>
      <c r="AB2646" s="131">
        <v>0</v>
      </c>
    </row>
    <row r="2647" spans="1:28" ht="15" customHeight="1" x14ac:dyDescent="0.25">
      <c r="A2647" s="129" t="str">
        <f>B2647&amp;"-"&amp;COUNTIF($B$3:B2647,B2647)</f>
        <v>679-18</v>
      </c>
      <c r="B2647" s="130">
        <v>679</v>
      </c>
      <c r="C2647" s="130" t="s">
        <v>114</v>
      </c>
      <c r="D2647" s="137">
        <v>45534</v>
      </c>
      <c r="E2647" s="138">
        <v>1</v>
      </c>
      <c r="F2647" s="138">
        <v>0</v>
      </c>
      <c r="G2647" s="138">
        <v>0</v>
      </c>
      <c r="H2647" s="138">
        <v>0</v>
      </c>
      <c r="I2647" s="138">
        <v>0</v>
      </c>
      <c r="J2647" s="138">
        <v>0</v>
      </c>
      <c r="K2647" s="138">
        <v>1</v>
      </c>
      <c r="L2647" s="139"/>
      <c r="M2647" s="138">
        <v>0</v>
      </c>
      <c r="N2647" s="139"/>
      <c r="O2647" s="138">
        <v>0</v>
      </c>
      <c r="P2647" s="138">
        <v>0</v>
      </c>
      <c r="Q2647" s="138">
        <v>0</v>
      </c>
      <c r="R2647" s="139"/>
      <c r="S2647" s="138">
        <v>0</v>
      </c>
      <c r="T2647" s="139"/>
      <c r="U2647" s="138">
        <v>0</v>
      </c>
      <c r="V2647" s="138">
        <v>0</v>
      </c>
      <c r="W2647" s="138">
        <v>0</v>
      </c>
      <c r="X2647" s="138">
        <v>0</v>
      </c>
      <c r="Y2647" s="138">
        <v>0</v>
      </c>
      <c r="Z2647" s="139"/>
      <c r="AA2647" s="138">
        <v>0</v>
      </c>
      <c r="AB2647" s="131">
        <v>0</v>
      </c>
    </row>
    <row r="2648" spans="1:28" ht="15" customHeight="1" x14ac:dyDescent="0.25">
      <c r="A2648" s="129" t="str">
        <f>B2648&amp;"-"&amp;COUNTIF($B$3:B2648,B2648)</f>
        <v>679-19</v>
      </c>
      <c r="B2648" s="130">
        <v>679</v>
      </c>
      <c r="C2648" s="130" t="s">
        <v>114</v>
      </c>
      <c r="D2648" s="137">
        <v>46995</v>
      </c>
      <c r="E2648" s="138">
        <v>5</v>
      </c>
      <c r="F2648" s="138">
        <v>0</v>
      </c>
      <c r="G2648" s="138">
        <v>0</v>
      </c>
      <c r="H2648" s="138">
        <v>0</v>
      </c>
      <c r="I2648" s="138">
        <v>0</v>
      </c>
      <c r="J2648" s="138">
        <v>0</v>
      </c>
      <c r="K2648" s="138">
        <v>5</v>
      </c>
      <c r="L2648" s="139"/>
      <c r="M2648" s="138">
        <v>0</v>
      </c>
      <c r="N2648" s="139"/>
      <c r="O2648" s="138">
        <v>0</v>
      </c>
      <c r="P2648" s="138">
        <v>0</v>
      </c>
      <c r="Q2648" s="138">
        <v>0</v>
      </c>
      <c r="R2648" s="139"/>
      <c r="S2648" s="138">
        <v>1</v>
      </c>
      <c r="T2648" s="139"/>
      <c r="U2648" s="138">
        <v>0</v>
      </c>
      <c r="V2648" s="138">
        <v>0</v>
      </c>
      <c r="W2648" s="138">
        <v>0</v>
      </c>
      <c r="X2648" s="138">
        <v>0</v>
      </c>
      <c r="Y2648" s="138">
        <v>0</v>
      </c>
      <c r="Z2648" s="139"/>
      <c r="AA2648" s="138">
        <v>0</v>
      </c>
      <c r="AB2648" s="131">
        <v>0</v>
      </c>
    </row>
    <row r="2649" spans="1:28" ht="15" customHeight="1" x14ac:dyDescent="0.25">
      <c r="A2649" s="129" t="str">
        <f>B2649&amp;"-"&amp;COUNTIF($B$3:B2649,B2649)</f>
        <v>679-20</v>
      </c>
      <c r="B2649" s="130">
        <v>679</v>
      </c>
      <c r="C2649" s="130" t="s">
        <v>114</v>
      </c>
      <c r="D2649" s="137">
        <v>44453</v>
      </c>
      <c r="E2649" s="138">
        <v>0.06</v>
      </c>
      <c r="F2649" s="138">
        <v>0</v>
      </c>
      <c r="G2649" s="138">
        <v>0</v>
      </c>
      <c r="H2649" s="138">
        <v>0</v>
      </c>
      <c r="I2649" s="138">
        <v>0</v>
      </c>
      <c r="J2649" s="138">
        <v>0</v>
      </c>
      <c r="K2649" s="138">
        <v>0.06</v>
      </c>
      <c r="L2649" s="139"/>
      <c r="M2649" s="138">
        <v>0</v>
      </c>
      <c r="N2649" s="139"/>
      <c r="O2649" s="138">
        <v>0</v>
      </c>
      <c r="P2649" s="138">
        <v>0</v>
      </c>
      <c r="Q2649" s="138">
        <v>0</v>
      </c>
      <c r="R2649" s="139"/>
      <c r="S2649" s="138">
        <v>0</v>
      </c>
      <c r="T2649" s="139"/>
      <c r="U2649" s="138">
        <v>0</v>
      </c>
      <c r="V2649" s="138">
        <v>0</v>
      </c>
      <c r="W2649" s="138">
        <v>0</v>
      </c>
      <c r="X2649" s="138">
        <v>0</v>
      </c>
      <c r="Y2649" s="138">
        <v>0</v>
      </c>
      <c r="Z2649" s="139"/>
      <c r="AA2649" s="138">
        <v>0</v>
      </c>
      <c r="AB2649" s="131">
        <v>0</v>
      </c>
    </row>
    <row r="2650" spans="1:28" ht="15" customHeight="1" x14ac:dyDescent="0.25">
      <c r="A2650" s="129" t="str">
        <f>B2650&amp;"-"&amp;COUNTIF($B$3:B2650,B2650)</f>
        <v>679-21</v>
      </c>
      <c r="B2650" s="130">
        <v>679</v>
      </c>
      <c r="C2650" s="130" t="s">
        <v>114</v>
      </c>
      <c r="D2650" s="137">
        <v>48025</v>
      </c>
      <c r="E2650" s="138">
        <v>2</v>
      </c>
      <c r="F2650" s="138">
        <v>0</v>
      </c>
      <c r="G2650" s="138">
        <v>0</v>
      </c>
      <c r="H2650" s="138">
        <v>0</v>
      </c>
      <c r="I2650" s="138">
        <v>0</v>
      </c>
      <c r="J2650" s="138">
        <v>0</v>
      </c>
      <c r="K2650" s="138">
        <v>2</v>
      </c>
      <c r="L2650" s="139"/>
      <c r="M2650" s="138">
        <v>1</v>
      </c>
      <c r="N2650" s="139"/>
      <c r="O2650" s="138">
        <v>0</v>
      </c>
      <c r="P2650" s="138">
        <v>0</v>
      </c>
      <c r="Q2650" s="138">
        <v>0</v>
      </c>
      <c r="R2650" s="139"/>
      <c r="S2650" s="138">
        <v>0</v>
      </c>
      <c r="T2650" s="139"/>
      <c r="U2650" s="138">
        <v>0</v>
      </c>
      <c r="V2650" s="138">
        <v>0</v>
      </c>
      <c r="W2650" s="138">
        <v>0</v>
      </c>
      <c r="X2650" s="138">
        <v>0</v>
      </c>
      <c r="Y2650" s="138">
        <v>0</v>
      </c>
      <c r="Z2650" s="139"/>
      <c r="AA2650" s="138">
        <v>0</v>
      </c>
      <c r="AB2650" s="131">
        <v>0</v>
      </c>
    </row>
    <row r="2651" spans="1:28" ht="15" customHeight="1" x14ac:dyDescent="0.25">
      <c r="A2651" s="129" t="str">
        <f>B2651&amp;"-"&amp;COUNTIF($B$3:B2651,B2651)</f>
        <v>679-22</v>
      </c>
      <c r="B2651" s="130">
        <v>679</v>
      </c>
      <c r="C2651" s="130" t="s">
        <v>114</v>
      </c>
      <c r="D2651" s="137">
        <v>46763</v>
      </c>
      <c r="E2651" s="138">
        <v>25.02</v>
      </c>
      <c r="F2651" s="138">
        <v>0</v>
      </c>
      <c r="G2651" s="138">
        <v>2.12</v>
      </c>
      <c r="H2651" s="138">
        <v>0</v>
      </c>
      <c r="I2651" s="138">
        <v>0</v>
      </c>
      <c r="J2651" s="138">
        <v>0</v>
      </c>
      <c r="K2651" s="138">
        <v>22.9</v>
      </c>
      <c r="L2651" s="139"/>
      <c r="M2651" s="138">
        <v>0</v>
      </c>
      <c r="N2651" s="139"/>
      <c r="O2651" s="138">
        <v>0</v>
      </c>
      <c r="P2651" s="138">
        <v>0</v>
      </c>
      <c r="Q2651" s="138">
        <v>0</v>
      </c>
      <c r="R2651" s="139"/>
      <c r="S2651" s="138">
        <v>4</v>
      </c>
      <c r="T2651" s="139"/>
      <c r="U2651" s="138">
        <v>0</v>
      </c>
      <c r="V2651" s="138">
        <v>0</v>
      </c>
      <c r="W2651" s="138">
        <v>0</v>
      </c>
      <c r="X2651" s="138">
        <v>0</v>
      </c>
      <c r="Y2651" s="138">
        <v>0</v>
      </c>
      <c r="Z2651" s="139"/>
      <c r="AA2651" s="138">
        <v>0</v>
      </c>
      <c r="AB2651" s="131">
        <v>0</v>
      </c>
    </row>
    <row r="2652" spans="1:28" ht="15" customHeight="1" x14ac:dyDescent="0.25">
      <c r="A2652" s="129" t="str">
        <f>B2652&amp;"-"&amp;COUNTIF($B$3:B2652,B2652)</f>
        <v>679-23</v>
      </c>
      <c r="B2652" s="130">
        <v>679</v>
      </c>
      <c r="C2652" s="130" t="s">
        <v>114</v>
      </c>
      <c r="D2652" s="137">
        <v>46896</v>
      </c>
      <c r="E2652" s="138">
        <v>3</v>
      </c>
      <c r="F2652" s="138">
        <v>0</v>
      </c>
      <c r="G2652" s="138">
        <v>0</v>
      </c>
      <c r="H2652" s="138">
        <v>0</v>
      </c>
      <c r="I2652" s="138">
        <v>0</v>
      </c>
      <c r="J2652" s="138">
        <v>0</v>
      </c>
      <c r="K2652" s="138">
        <v>3</v>
      </c>
      <c r="L2652" s="139"/>
      <c r="M2652" s="138">
        <v>0</v>
      </c>
      <c r="N2652" s="139"/>
      <c r="O2652" s="138">
        <v>0</v>
      </c>
      <c r="P2652" s="138">
        <v>0</v>
      </c>
      <c r="Q2652" s="138">
        <v>0</v>
      </c>
      <c r="R2652" s="139"/>
      <c r="S2652" s="138">
        <v>0</v>
      </c>
      <c r="T2652" s="139"/>
      <c r="U2652" s="138">
        <v>0</v>
      </c>
      <c r="V2652" s="138">
        <v>0</v>
      </c>
      <c r="W2652" s="138">
        <v>0</v>
      </c>
      <c r="X2652" s="138">
        <v>0</v>
      </c>
      <c r="Y2652" s="138">
        <v>0</v>
      </c>
      <c r="Z2652" s="139"/>
      <c r="AA2652" s="138">
        <v>0</v>
      </c>
      <c r="AB2652" s="131">
        <v>0</v>
      </c>
    </row>
    <row r="2653" spans="1:28" ht="15" customHeight="1" x14ac:dyDescent="0.25">
      <c r="A2653" s="129" t="str">
        <f>B2653&amp;"-"&amp;COUNTIF($B$3:B2653,B2653)</f>
        <v>679-24</v>
      </c>
      <c r="B2653" s="130">
        <v>679</v>
      </c>
      <c r="C2653" s="130" t="s">
        <v>114</v>
      </c>
      <c r="D2653" s="137">
        <v>47001</v>
      </c>
      <c r="E2653" s="138">
        <v>8</v>
      </c>
      <c r="F2653" s="138">
        <v>0</v>
      </c>
      <c r="G2653" s="138">
        <v>0</v>
      </c>
      <c r="H2653" s="138">
        <v>0</v>
      </c>
      <c r="I2653" s="138">
        <v>0</v>
      </c>
      <c r="J2653" s="138">
        <v>0</v>
      </c>
      <c r="K2653" s="138">
        <v>8</v>
      </c>
      <c r="L2653" s="139"/>
      <c r="M2653" s="138">
        <v>2</v>
      </c>
      <c r="N2653" s="139"/>
      <c r="O2653" s="138">
        <v>0</v>
      </c>
      <c r="P2653" s="138">
        <v>0</v>
      </c>
      <c r="Q2653" s="138">
        <v>0</v>
      </c>
      <c r="R2653" s="139"/>
      <c r="S2653" s="138">
        <v>1</v>
      </c>
      <c r="T2653" s="139"/>
      <c r="U2653" s="138">
        <v>0</v>
      </c>
      <c r="V2653" s="138">
        <v>0</v>
      </c>
      <c r="W2653" s="138">
        <v>0</v>
      </c>
      <c r="X2653" s="138">
        <v>0</v>
      </c>
      <c r="Y2653" s="138">
        <v>0</v>
      </c>
      <c r="Z2653" s="139"/>
      <c r="AA2653" s="138">
        <v>0</v>
      </c>
      <c r="AB2653" s="131">
        <v>0</v>
      </c>
    </row>
    <row r="2654" spans="1:28" ht="15" customHeight="1" x14ac:dyDescent="0.25">
      <c r="A2654" s="129" t="str">
        <f>B2654&amp;"-"&amp;COUNTIF($B$3:B2654,B2654)</f>
        <v>679-25</v>
      </c>
      <c r="B2654" s="130">
        <v>679</v>
      </c>
      <c r="C2654" s="130" t="s">
        <v>114</v>
      </c>
      <c r="D2654" s="137">
        <v>44800</v>
      </c>
      <c r="E2654" s="138">
        <v>11.1</v>
      </c>
      <c r="F2654" s="138">
        <v>0</v>
      </c>
      <c r="G2654" s="138">
        <v>1</v>
      </c>
      <c r="H2654" s="138">
        <v>0</v>
      </c>
      <c r="I2654" s="138">
        <v>0</v>
      </c>
      <c r="J2654" s="138">
        <v>0</v>
      </c>
      <c r="K2654" s="138">
        <v>10.1</v>
      </c>
      <c r="L2654" s="139"/>
      <c r="M2654" s="138">
        <v>0</v>
      </c>
      <c r="N2654" s="139"/>
      <c r="O2654" s="138">
        <v>0</v>
      </c>
      <c r="P2654" s="138">
        <v>0</v>
      </c>
      <c r="Q2654" s="138">
        <v>0</v>
      </c>
      <c r="R2654" s="139"/>
      <c r="S2654" s="138">
        <v>0</v>
      </c>
      <c r="T2654" s="139"/>
      <c r="U2654" s="138">
        <v>0</v>
      </c>
      <c r="V2654" s="138">
        <v>0</v>
      </c>
      <c r="W2654" s="138">
        <v>0</v>
      </c>
      <c r="X2654" s="138">
        <v>0</v>
      </c>
      <c r="Y2654" s="138">
        <v>0</v>
      </c>
      <c r="Z2654" s="139"/>
      <c r="AA2654" s="138">
        <v>0</v>
      </c>
      <c r="AB2654" s="131">
        <v>0</v>
      </c>
    </row>
    <row r="2655" spans="1:28" ht="15" customHeight="1" x14ac:dyDescent="0.25">
      <c r="A2655" s="129" t="str">
        <f>B2655&amp;"-"&amp;COUNTIF($B$3:B2655,B2655)</f>
        <v>679-26</v>
      </c>
      <c r="B2655" s="130">
        <v>679</v>
      </c>
      <c r="C2655" s="130" t="s">
        <v>114</v>
      </c>
      <c r="D2655" s="137">
        <v>49528</v>
      </c>
      <c r="E2655" s="138">
        <v>1</v>
      </c>
      <c r="F2655" s="138">
        <v>0</v>
      </c>
      <c r="G2655" s="138">
        <v>0</v>
      </c>
      <c r="H2655" s="138">
        <v>0</v>
      </c>
      <c r="I2655" s="138">
        <v>0</v>
      </c>
      <c r="J2655" s="138">
        <v>0</v>
      </c>
      <c r="K2655" s="138">
        <v>1</v>
      </c>
      <c r="L2655" s="139"/>
      <c r="M2655" s="138">
        <v>0</v>
      </c>
      <c r="N2655" s="139"/>
      <c r="O2655" s="138">
        <v>0</v>
      </c>
      <c r="P2655" s="138">
        <v>0</v>
      </c>
      <c r="Q2655" s="138">
        <v>0</v>
      </c>
      <c r="R2655" s="139"/>
      <c r="S2655" s="138">
        <v>1</v>
      </c>
      <c r="T2655" s="139"/>
      <c r="U2655" s="138">
        <v>0</v>
      </c>
      <c r="V2655" s="138">
        <v>0</v>
      </c>
      <c r="W2655" s="138">
        <v>0</v>
      </c>
      <c r="X2655" s="138">
        <v>0</v>
      </c>
      <c r="Y2655" s="138">
        <v>0</v>
      </c>
      <c r="Z2655" s="139"/>
      <c r="AA2655" s="138">
        <v>0</v>
      </c>
      <c r="AB2655" s="131">
        <v>0</v>
      </c>
    </row>
    <row r="2656" spans="1:28" ht="15" customHeight="1" x14ac:dyDescent="0.25">
      <c r="A2656" s="129" t="str">
        <f>B2656&amp;"-"&amp;COUNTIF($B$3:B2656,B2656)</f>
        <v>679-27</v>
      </c>
      <c r="B2656" s="130">
        <v>679</v>
      </c>
      <c r="C2656" s="130" t="s">
        <v>114</v>
      </c>
      <c r="D2656" s="137">
        <v>48041</v>
      </c>
      <c r="E2656" s="138">
        <v>7.48</v>
      </c>
      <c r="F2656" s="138">
        <v>0</v>
      </c>
      <c r="G2656" s="138">
        <v>0</v>
      </c>
      <c r="H2656" s="138">
        <v>0.21</v>
      </c>
      <c r="I2656" s="138">
        <v>0</v>
      </c>
      <c r="J2656" s="138">
        <v>0</v>
      </c>
      <c r="K2656" s="138">
        <v>7.27</v>
      </c>
      <c r="L2656" s="139"/>
      <c r="M2656" s="138">
        <v>1</v>
      </c>
      <c r="N2656" s="139"/>
      <c r="O2656" s="138">
        <v>0</v>
      </c>
      <c r="P2656" s="138">
        <v>0</v>
      </c>
      <c r="Q2656" s="138">
        <v>0</v>
      </c>
      <c r="R2656" s="139"/>
      <c r="S2656" s="138">
        <v>2</v>
      </c>
      <c r="T2656" s="139"/>
      <c r="U2656" s="138">
        <v>0</v>
      </c>
      <c r="V2656" s="138">
        <v>0</v>
      </c>
      <c r="W2656" s="138">
        <v>0</v>
      </c>
      <c r="X2656" s="138">
        <v>0</v>
      </c>
      <c r="Y2656" s="138">
        <v>0</v>
      </c>
      <c r="Z2656" s="139"/>
      <c r="AA2656" s="138">
        <v>0</v>
      </c>
      <c r="AB2656" s="131">
        <v>0</v>
      </c>
    </row>
    <row r="2657" spans="1:28" ht="15" customHeight="1" x14ac:dyDescent="0.25">
      <c r="A2657" s="129" t="str">
        <f>B2657&amp;"-"&amp;COUNTIF($B$3:B2657,B2657)</f>
        <v>679-28</v>
      </c>
      <c r="B2657" s="130">
        <v>679</v>
      </c>
      <c r="C2657" s="130" t="s">
        <v>114</v>
      </c>
      <c r="D2657" s="137">
        <v>44933</v>
      </c>
      <c r="E2657" s="138">
        <v>3</v>
      </c>
      <c r="F2657" s="138">
        <v>0</v>
      </c>
      <c r="G2657" s="138">
        <v>0</v>
      </c>
      <c r="H2657" s="138">
        <v>0</v>
      </c>
      <c r="I2657" s="138">
        <v>0</v>
      </c>
      <c r="J2657" s="138">
        <v>0</v>
      </c>
      <c r="K2657" s="138">
        <v>3</v>
      </c>
      <c r="L2657" s="139"/>
      <c r="M2657" s="138">
        <v>0</v>
      </c>
      <c r="N2657" s="139"/>
      <c r="O2657" s="138">
        <v>0</v>
      </c>
      <c r="P2657" s="138">
        <v>0</v>
      </c>
      <c r="Q2657" s="138">
        <v>0</v>
      </c>
      <c r="R2657" s="139"/>
      <c r="S2657" s="138">
        <v>0</v>
      </c>
      <c r="T2657" s="139"/>
      <c r="U2657" s="138">
        <v>0</v>
      </c>
      <c r="V2657" s="138">
        <v>0</v>
      </c>
      <c r="W2657" s="138">
        <v>0</v>
      </c>
      <c r="X2657" s="138">
        <v>0</v>
      </c>
      <c r="Y2657" s="138">
        <v>0</v>
      </c>
      <c r="Z2657" s="139"/>
      <c r="AA2657" s="138">
        <v>0</v>
      </c>
      <c r="AB2657" s="131">
        <v>0</v>
      </c>
    </row>
    <row r="2658" spans="1:28" ht="15" customHeight="1" x14ac:dyDescent="0.25">
      <c r="A2658" s="129" t="str">
        <f>B2658&amp;"-"&amp;COUNTIF($B$3:B2658,B2658)</f>
        <v>679-29</v>
      </c>
      <c r="B2658" s="130">
        <v>679</v>
      </c>
      <c r="C2658" s="130" t="s">
        <v>114</v>
      </c>
      <c r="D2658" s="137">
        <v>45047</v>
      </c>
      <c r="E2658" s="138">
        <v>53.03</v>
      </c>
      <c r="F2658" s="138">
        <v>0</v>
      </c>
      <c r="G2658" s="138">
        <v>8</v>
      </c>
      <c r="H2658" s="138">
        <v>0</v>
      </c>
      <c r="I2658" s="138">
        <v>0</v>
      </c>
      <c r="J2658" s="138">
        <v>0</v>
      </c>
      <c r="K2658" s="138">
        <v>45.03</v>
      </c>
      <c r="L2658" s="139"/>
      <c r="M2658" s="138">
        <v>3</v>
      </c>
      <c r="N2658" s="139"/>
      <c r="O2658" s="138">
        <v>0</v>
      </c>
      <c r="P2658" s="138">
        <v>0</v>
      </c>
      <c r="Q2658" s="138">
        <v>0</v>
      </c>
      <c r="R2658" s="139"/>
      <c r="S2658" s="138">
        <v>14.08</v>
      </c>
      <c r="T2658" s="139"/>
      <c r="U2658" s="138">
        <v>0</v>
      </c>
      <c r="V2658" s="138">
        <v>0</v>
      </c>
      <c r="W2658" s="138">
        <v>0</v>
      </c>
      <c r="X2658" s="138">
        <v>0</v>
      </c>
      <c r="Y2658" s="138">
        <v>0</v>
      </c>
      <c r="Z2658" s="139"/>
      <c r="AA2658" s="138">
        <v>0</v>
      </c>
      <c r="AB2658" s="131">
        <v>0</v>
      </c>
    </row>
    <row r="2659" spans="1:28" ht="15" customHeight="1" x14ac:dyDescent="0.25">
      <c r="A2659" s="129" t="str">
        <f>B2659&amp;"-"&amp;COUNTIF($B$3:B2659,B2659)</f>
        <v>679-30</v>
      </c>
      <c r="B2659" s="130">
        <v>679</v>
      </c>
      <c r="C2659" s="130" t="s">
        <v>114</v>
      </c>
      <c r="D2659" s="137">
        <v>45070</v>
      </c>
      <c r="E2659" s="138">
        <v>4</v>
      </c>
      <c r="F2659" s="138">
        <v>0</v>
      </c>
      <c r="G2659" s="138">
        <v>1</v>
      </c>
      <c r="H2659" s="138">
        <v>0</v>
      </c>
      <c r="I2659" s="138">
        <v>0</v>
      </c>
      <c r="J2659" s="138">
        <v>0</v>
      </c>
      <c r="K2659" s="138">
        <v>3</v>
      </c>
      <c r="L2659" s="139"/>
      <c r="M2659" s="138">
        <v>0</v>
      </c>
      <c r="N2659" s="139"/>
      <c r="O2659" s="138">
        <v>0</v>
      </c>
      <c r="P2659" s="138">
        <v>0</v>
      </c>
      <c r="Q2659" s="138">
        <v>0</v>
      </c>
      <c r="R2659" s="139"/>
      <c r="S2659" s="138">
        <v>1</v>
      </c>
      <c r="T2659" s="139"/>
      <c r="U2659" s="138">
        <v>0</v>
      </c>
      <c r="V2659" s="138">
        <v>0</v>
      </c>
      <c r="W2659" s="138">
        <v>0</v>
      </c>
      <c r="X2659" s="138">
        <v>0</v>
      </c>
      <c r="Y2659" s="138">
        <v>0</v>
      </c>
      <c r="Z2659" s="139"/>
      <c r="AA2659" s="138">
        <v>0</v>
      </c>
      <c r="AB2659" s="131">
        <v>0</v>
      </c>
    </row>
    <row r="2660" spans="1:28" ht="15" customHeight="1" x14ac:dyDescent="0.25">
      <c r="A2660" s="129" t="str">
        <f>B2660&amp;"-"&amp;COUNTIF($B$3:B2660,B2660)</f>
        <v>679-31</v>
      </c>
      <c r="B2660" s="130">
        <v>679</v>
      </c>
      <c r="C2660" s="130" t="s">
        <v>114</v>
      </c>
      <c r="D2660" s="137">
        <v>45138</v>
      </c>
      <c r="E2660" s="138">
        <v>18.600000000000001</v>
      </c>
      <c r="F2660" s="138">
        <v>0</v>
      </c>
      <c r="G2660" s="138">
        <v>1</v>
      </c>
      <c r="H2660" s="138">
        <v>0</v>
      </c>
      <c r="I2660" s="138">
        <v>0</v>
      </c>
      <c r="J2660" s="138">
        <v>0</v>
      </c>
      <c r="K2660" s="138">
        <v>17.600000000000001</v>
      </c>
      <c r="L2660" s="139"/>
      <c r="M2660" s="138">
        <v>1</v>
      </c>
      <c r="N2660" s="139"/>
      <c r="O2660" s="138">
        <v>0</v>
      </c>
      <c r="P2660" s="138">
        <v>0</v>
      </c>
      <c r="Q2660" s="138">
        <v>0</v>
      </c>
      <c r="R2660" s="139"/>
      <c r="S2660" s="138">
        <v>3</v>
      </c>
      <c r="T2660" s="139"/>
      <c r="U2660" s="138">
        <v>0</v>
      </c>
      <c r="V2660" s="138">
        <v>0</v>
      </c>
      <c r="W2660" s="138">
        <v>0</v>
      </c>
      <c r="X2660" s="138">
        <v>0</v>
      </c>
      <c r="Y2660" s="138">
        <v>0</v>
      </c>
      <c r="Z2660" s="139"/>
      <c r="AA2660" s="138">
        <v>0</v>
      </c>
      <c r="AB2660" s="131">
        <v>0</v>
      </c>
    </row>
    <row r="2661" spans="1:28" ht="15" customHeight="1" x14ac:dyDescent="0.25">
      <c r="A2661" s="129" t="str">
        <f>B2661&amp;"-"&amp;COUNTIF($B$3:B2661,B2661)</f>
        <v>679-32</v>
      </c>
      <c r="B2661" s="130">
        <v>679</v>
      </c>
      <c r="C2661" s="130" t="s">
        <v>114</v>
      </c>
      <c r="D2661" s="137"/>
      <c r="E2661" s="138">
        <v>0</v>
      </c>
      <c r="F2661" s="138">
        <v>0</v>
      </c>
      <c r="G2661" s="138">
        <v>0</v>
      </c>
      <c r="H2661" s="138">
        <v>0</v>
      </c>
      <c r="I2661" s="138">
        <v>0</v>
      </c>
      <c r="J2661" s="138">
        <v>0</v>
      </c>
      <c r="K2661" s="138">
        <v>0</v>
      </c>
      <c r="L2661" s="139"/>
      <c r="M2661" s="138">
        <v>0</v>
      </c>
      <c r="N2661" s="139"/>
      <c r="O2661" s="138">
        <v>0</v>
      </c>
      <c r="P2661" s="138">
        <v>0</v>
      </c>
      <c r="Q2661" s="138">
        <v>0</v>
      </c>
      <c r="R2661" s="139"/>
      <c r="S2661" s="138">
        <v>0</v>
      </c>
      <c r="T2661" s="139"/>
      <c r="U2661" s="138">
        <v>0</v>
      </c>
      <c r="V2661" s="138">
        <v>0</v>
      </c>
      <c r="W2661" s="138">
        <v>0</v>
      </c>
      <c r="X2661" s="138">
        <v>0</v>
      </c>
      <c r="Y2661" s="138">
        <v>0</v>
      </c>
      <c r="Z2661" s="139"/>
      <c r="AA2661" s="138">
        <v>0</v>
      </c>
      <c r="AB2661" s="131">
        <v>0</v>
      </c>
    </row>
    <row r="2662" spans="1:28" ht="15" customHeight="1" x14ac:dyDescent="0.25">
      <c r="A2662" s="129" t="str">
        <f>B2662&amp;"-"&amp;COUNTIF($B$3:B2662,B2662)</f>
        <v>679-33</v>
      </c>
      <c r="B2662" s="130">
        <v>679</v>
      </c>
      <c r="C2662" s="130" t="s">
        <v>114</v>
      </c>
      <c r="D2662" s="137"/>
      <c r="E2662" s="138">
        <v>0</v>
      </c>
      <c r="F2662" s="138">
        <v>0</v>
      </c>
      <c r="G2662" s="138">
        <v>0</v>
      </c>
      <c r="H2662" s="138">
        <v>0</v>
      </c>
      <c r="I2662" s="138">
        <v>0</v>
      </c>
      <c r="J2662" s="138">
        <v>0</v>
      </c>
      <c r="K2662" s="138">
        <v>0</v>
      </c>
      <c r="L2662" s="139"/>
      <c r="M2662" s="138">
        <v>0</v>
      </c>
      <c r="N2662" s="139"/>
      <c r="O2662" s="138">
        <v>0</v>
      </c>
      <c r="P2662" s="138">
        <v>0</v>
      </c>
      <c r="Q2662" s="138">
        <v>0</v>
      </c>
      <c r="R2662" s="139"/>
      <c r="S2662" s="138">
        <v>0</v>
      </c>
      <c r="T2662" s="139"/>
      <c r="U2662" s="138">
        <v>0</v>
      </c>
      <c r="V2662" s="138">
        <v>0</v>
      </c>
      <c r="W2662" s="138">
        <v>0</v>
      </c>
      <c r="X2662" s="138">
        <v>0</v>
      </c>
      <c r="Y2662" s="138">
        <v>0</v>
      </c>
      <c r="Z2662" s="139"/>
      <c r="AA2662" s="138">
        <v>0</v>
      </c>
      <c r="AB2662" s="131">
        <v>0</v>
      </c>
    </row>
    <row r="2663" spans="1:28" ht="15" customHeight="1" x14ac:dyDescent="0.25">
      <c r="A2663" s="129" t="str">
        <f>B2663&amp;"-"&amp;COUNTIF($B$3:B2663,B2663)</f>
        <v>679-34</v>
      </c>
      <c r="B2663" s="130">
        <v>679</v>
      </c>
      <c r="C2663" s="130" t="s">
        <v>114</v>
      </c>
      <c r="D2663" s="137"/>
      <c r="E2663" s="138">
        <v>0</v>
      </c>
      <c r="F2663" s="138">
        <v>0</v>
      </c>
      <c r="G2663" s="138">
        <v>0</v>
      </c>
      <c r="H2663" s="138">
        <v>0</v>
      </c>
      <c r="I2663" s="138">
        <v>0</v>
      </c>
      <c r="J2663" s="138">
        <v>0</v>
      </c>
      <c r="K2663" s="138">
        <v>0</v>
      </c>
      <c r="L2663" s="139"/>
      <c r="M2663" s="138">
        <v>0</v>
      </c>
      <c r="N2663" s="139"/>
      <c r="O2663" s="138">
        <v>0</v>
      </c>
      <c r="P2663" s="138">
        <v>0</v>
      </c>
      <c r="Q2663" s="138">
        <v>0</v>
      </c>
      <c r="R2663" s="139"/>
      <c r="S2663" s="138">
        <v>0</v>
      </c>
      <c r="T2663" s="139"/>
      <c r="U2663" s="138">
        <v>0</v>
      </c>
      <c r="V2663" s="138">
        <v>0</v>
      </c>
      <c r="W2663" s="138">
        <v>0</v>
      </c>
      <c r="X2663" s="138">
        <v>0</v>
      </c>
      <c r="Y2663" s="138">
        <v>0</v>
      </c>
      <c r="Z2663" s="139"/>
      <c r="AA2663" s="138">
        <v>0</v>
      </c>
      <c r="AB2663" s="131">
        <v>0</v>
      </c>
    </row>
    <row r="2664" spans="1:28" ht="15" customHeight="1" x14ac:dyDescent="0.25">
      <c r="A2664" s="129" t="str">
        <f>B2664&amp;"-"&amp;COUNTIF($B$3:B2664,B2664)</f>
        <v>679-35</v>
      </c>
      <c r="B2664" s="130">
        <v>679</v>
      </c>
      <c r="C2664" s="130" t="s">
        <v>114</v>
      </c>
      <c r="D2664" s="137"/>
      <c r="E2664" s="138">
        <v>0</v>
      </c>
      <c r="F2664" s="138">
        <v>0</v>
      </c>
      <c r="G2664" s="138">
        <v>0</v>
      </c>
      <c r="H2664" s="138">
        <v>0</v>
      </c>
      <c r="I2664" s="138">
        <v>0</v>
      </c>
      <c r="J2664" s="138">
        <v>0</v>
      </c>
      <c r="K2664" s="138">
        <v>0</v>
      </c>
      <c r="L2664" s="139"/>
      <c r="M2664" s="138">
        <v>0</v>
      </c>
      <c r="N2664" s="139"/>
      <c r="O2664" s="138">
        <v>0</v>
      </c>
      <c r="P2664" s="138">
        <v>0</v>
      </c>
      <c r="Q2664" s="138">
        <v>0</v>
      </c>
      <c r="R2664" s="139"/>
      <c r="S2664" s="138">
        <v>0</v>
      </c>
      <c r="T2664" s="139"/>
      <c r="U2664" s="138">
        <v>0</v>
      </c>
      <c r="V2664" s="138">
        <v>0</v>
      </c>
      <c r="W2664" s="138">
        <v>0</v>
      </c>
      <c r="X2664" s="138">
        <v>0</v>
      </c>
      <c r="Y2664" s="138">
        <v>0</v>
      </c>
      <c r="Z2664" s="139"/>
      <c r="AA2664" s="138">
        <v>0</v>
      </c>
      <c r="AB2664" s="131">
        <v>0</v>
      </c>
    </row>
    <row r="2665" spans="1:28" ht="15" customHeight="1" x14ac:dyDescent="0.25">
      <c r="A2665" s="129" t="str">
        <f>B2665&amp;"-"&amp;COUNTIF($B$3:B2665,B2665)</f>
        <v>679-36</v>
      </c>
      <c r="B2665" s="130">
        <v>679</v>
      </c>
      <c r="C2665" s="130" t="s">
        <v>114</v>
      </c>
      <c r="D2665" s="137"/>
      <c r="E2665" s="138">
        <v>0</v>
      </c>
      <c r="F2665" s="138">
        <v>0</v>
      </c>
      <c r="G2665" s="138">
        <v>0</v>
      </c>
      <c r="H2665" s="138">
        <v>0</v>
      </c>
      <c r="I2665" s="138">
        <v>0</v>
      </c>
      <c r="J2665" s="138">
        <v>0</v>
      </c>
      <c r="K2665" s="138">
        <v>0</v>
      </c>
      <c r="L2665" s="139"/>
      <c r="M2665" s="138">
        <v>0</v>
      </c>
      <c r="N2665" s="139"/>
      <c r="O2665" s="138">
        <v>0</v>
      </c>
      <c r="P2665" s="138">
        <v>0</v>
      </c>
      <c r="Q2665" s="138">
        <v>0</v>
      </c>
      <c r="R2665" s="139"/>
      <c r="S2665" s="138">
        <v>0</v>
      </c>
      <c r="T2665" s="139"/>
      <c r="U2665" s="138">
        <v>0</v>
      </c>
      <c r="V2665" s="138">
        <v>0</v>
      </c>
      <c r="W2665" s="138">
        <v>0</v>
      </c>
      <c r="X2665" s="138">
        <v>0</v>
      </c>
      <c r="Y2665" s="138">
        <v>0</v>
      </c>
      <c r="Z2665" s="139"/>
      <c r="AA2665" s="138">
        <v>0</v>
      </c>
      <c r="AB2665" s="131">
        <v>0</v>
      </c>
    </row>
    <row r="2666" spans="1:28" ht="15" customHeight="1" x14ac:dyDescent="0.25">
      <c r="A2666" s="129" t="str">
        <f>B2666&amp;"-"&amp;COUNTIF($B$3:B2666,B2666)</f>
        <v>679-37</v>
      </c>
      <c r="B2666" s="130">
        <v>679</v>
      </c>
      <c r="C2666" s="130" t="s">
        <v>114</v>
      </c>
      <c r="D2666" s="137"/>
      <c r="E2666" s="138">
        <v>0</v>
      </c>
      <c r="F2666" s="138">
        <v>0</v>
      </c>
      <c r="G2666" s="138">
        <v>0</v>
      </c>
      <c r="H2666" s="138">
        <v>0</v>
      </c>
      <c r="I2666" s="138">
        <v>0</v>
      </c>
      <c r="J2666" s="138">
        <v>0</v>
      </c>
      <c r="K2666" s="138">
        <v>0</v>
      </c>
      <c r="L2666" s="139"/>
      <c r="M2666" s="138">
        <v>0</v>
      </c>
      <c r="N2666" s="139"/>
      <c r="O2666" s="138">
        <v>0</v>
      </c>
      <c r="P2666" s="138">
        <v>0</v>
      </c>
      <c r="Q2666" s="138">
        <v>0</v>
      </c>
      <c r="R2666" s="139"/>
      <c r="S2666" s="138">
        <v>0</v>
      </c>
      <c r="T2666" s="139"/>
      <c r="U2666" s="138">
        <v>0</v>
      </c>
      <c r="V2666" s="138">
        <v>0</v>
      </c>
      <c r="W2666" s="138">
        <v>0</v>
      </c>
      <c r="X2666" s="138">
        <v>0</v>
      </c>
      <c r="Y2666" s="138">
        <v>0</v>
      </c>
      <c r="Z2666" s="139"/>
      <c r="AA2666" s="138">
        <v>0</v>
      </c>
      <c r="AB2666" s="131">
        <v>0</v>
      </c>
    </row>
    <row r="2667" spans="1:28" ht="15" customHeight="1" x14ac:dyDescent="0.25">
      <c r="A2667" s="129" t="str">
        <f>B2667&amp;"-"&amp;COUNTIF($B$3:B2667,B2667)</f>
        <v>679-38</v>
      </c>
      <c r="B2667" s="130">
        <v>679</v>
      </c>
      <c r="C2667" s="130" t="s">
        <v>114</v>
      </c>
      <c r="D2667" s="137"/>
      <c r="E2667" s="138">
        <v>0</v>
      </c>
      <c r="F2667" s="138">
        <v>0</v>
      </c>
      <c r="G2667" s="138">
        <v>0</v>
      </c>
      <c r="H2667" s="138">
        <v>0</v>
      </c>
      <c r="I2667" s="138">
        <v>0</v>
      </c>
      <c r="J2667" s="138">
        <v>0</v>
      </c>
      <c r="K2667" s="138">
        <v>0</v>
      </c>
      <c r="L2667" s="139"/>
      <c r="M2667" s="138">
        <v>0</v>
      </c>
      <c r="N2667" s="139"/>
      <c r="O2667" s="138">
        <v>0</v>
      </c>
      <c r="P2667" s="138">
        <v>0</v>
      </c>
      <c r="Q2667" s="138">
        <v>0</v>
      </c>
      <c r="R2667" s="139"/>
      <c r="S2667" s="138">
        <v>0</v>
      </c>
      <c r="T2667" s="139"/>
      <c r="U2667" s="138">
        <v>0</v>
      </c>
      <c r="V2667" s="138">
        <v>0</v>
      </c>
      <c r="W2667" s="138">
        <v>0</v>
      </c>
      <c r="X2667" s="138">
        <v>0</v>
      </c>
      <c r="Y2667" s="138">
        <v>0</v>
      </c>
      <c r="Z2667" s="139"/>
      <c r="AA2667" s="138">
        <v>0</v>
      </c>
      <c r="AB2667" s="131">
        <v>0</v>
      </c>
    </row>
    <row r="2668" spans="1:28" ht="15" customHeight="1" x14ac:dyDescent="0.25">
      <c r="A2668" s="129" t="str">
        <f>B2668&amp;"-"&amp;COUNTIF($B$3:B2668,B2668)</f>
        <v>679-39</v>
      </c>
      <c r="B2668" s="130">
        <v>679</v>
      </c>
      <c r="C2668" s="130" t="s">
        <v>114</v>
      </c>
      <c r="D2668" s="137"/>
      <c r="E2668" s="138">
        <v>0</v>
      </c>
      <c r="F2668" s="138">
        <v>0</v>
      </c>
      <c r="G2668" s="138">
        <v>0</v>
      </c>
      <c r="H2668" s="138">
        <v>0</v>
      </c>
      <c r="I2668" s="138">
        <v>0</v>
      </c>
      <c r="J2668" s="138">
        <v>0</v>
      </c>
      <c r="K2668" s="138">
        <v>0</v>
      </c>
      <c r="L2668" s="139"/>
      <c r="M2668" s="138">
        <v>0</v>
      </c>
      <c r="N2668" s="139"/>
      <c r="O2668" s="138">
        <v>0</v>
      </c>
      <c r="P2668" s="138">
        <v>0</v>
      </c>
      <c r="Q2668" s="138">
        <v>0</v>
      </c>
      <c r="R2668" s="139"/>
      <c r="S2668" s="138">
        <v>0</v>
      </c>
      <c r="T2668" s="139"/>
      <c r="U2668" s="138">
        <v>0</v>
      </c>
      <c r="V2668" s="138">
        <v>0</v>
      </c>
      <c r="W2668" s="138">
        <v>0</v>
      </c>
      <c r="X2668" s="138">
        <v>0</v>
      </c>
      <c r="Y2668" s="138">
        <v>0</v>
      </c>
      <c r="Z2668" s="139"/>
      <c r="AA2668" s="138">
        <v>0</v>
      </c>
      <c r="AB2668" s="131">
        <v>0</v>
      </c>
    </row>
    <row r="2669" spans="1:28" ht="15" customHeight="1" x14ac:dyDescent="0.25">
      <c r="A2669" s="129" t="str">
        <f>B2669&amp;"-"&amp;COUNTIF($B$3:B2669,B2669)</f>
        <v>679-40</v>
      </c>
      <c r="B2669" s="130">
        <v>679</v>
      </c>
      <c r="C2669" s="130" t="s">
        <v>114</v>
      </c>
      <c r="D2669" s="137"/>
      <c r="E2669" s="138">
        <v>0</v>
      </c>
      <c r="F2669" s="138">
        <v>0</v>
      </c>
      <c r="G2669" s="138">
        <v>0</v>
      </c>
      <c r="H2669" s="138">
        <v>0</v>
      </c>
      <c r="I2669" s="138">
        <v>0</v>
      </c>
      <c r="J2669" s="138">
        <v>0</v>
      </c>
      <c r="K2669" s="138">
        <v>0</v>
      </c>
      <c r="L2669" s="139"/>
      <c r="M2669" s="138">
        <v>0</v>
      </c>
      <c r="N2669" s="139"/>
      <c r="O2669" s="138">
        <v>0</v>
      </c>
      <c r="P2669" s="138">
        <v>0</v>
      </c>
      <c r="Q2669" s="138">
        <v>0</v>
      </c>
      <c r="R2669" s="139"/>
      <c r="S2669" s="138">
        <v>0</v>
      </c>
      <c r="T2669" s="139"/>
      <c r="U2669" s="138">
        <v>0</v>
      </c>
      <c r="V2669" s="138">
        <v>0</v>
      </c>
      <c r="W2669" s="138">
        <v>0</v>
      </c>
      <c r="X2669" s="138">
        <v>0</v>
      </c>
      <c r="Y2669" s="138">
        <v>0</v>
      </c>
      <c r="Z2669" s="139"/>
      <c r="AA2669" s="138">
        <v>0</v>
      </c>
      <c r="AB2669" s="131">
        <v>0</v>
      </c>
    </row>
    <row r="2670" spans="1:28" ht="15" customHeight="1" x14ac:dyDescent="0.25">
      <c r="A2670" s="129" t="str">
        <f>B2670&amp;"-"&amp;COUNTIF($B$3:B2670,B2670)</f>
        <v>679-41</v>
      </c>
      <c r="B2670" s="130">
        <v>679</v>
      </c>
      <c r="C2670" s="130" t="s">
        <v>114</v>
      </c>
      <c r="D2670" s="137"/>
      <c r="E2670" s="138">
        <v>0</v>
      </c>
      <c r="F2670" s="138">
        <v>0</v>
      </c>
      <c r="G2670" s="138">
        <v>0</v>
      </c>
      <c r="H2670" s="138">
        <v>0</v>
      </c>
      <c r="I2670" s="138">
        <v>0</v>
      </c>
      <c r="J2670" s="138">
        <v>0</v>
      </c>
      <c r="K2670" s="138">
        <v>0</v>
      </c>
      <c r="L2670" s="139"/>
      <c r="M2670" s="138">
        <v>0</v>
      </c>
      <c r="N2670" s="139"/>
      <c r="O2670" s="138">
        <v>0</v>
      </c>
      <c r="P2670" s="138">
        <v>0</v>
      </c>
      <c r="Q2670" s="138">
        <v>0</v>
      </c>
      <c r="R2670" s="139"/>
      <c r="S2670" s="138">
        <v>0</v>
      </c>
      <c r="T2670" s="139"/>
      <c r="U2670" s="138">
        <v>0</v>
      </c>
      <c r="V2670" s="138">
        <v>0</v>
      </c>
      <c r="W2670" s="138">
        <v>0</v>
      </c>
      <c r="X2670" s="138">
        <v>0</v>
      </c>
      <c r="Y2670" s="138">
        <v>0</v>
      </c>
      <c r="Z2670" s="139"/>
      <c r="AA2670" s="138">
        <v>0</v>
      </c>
      <c r="AB2670" s="131">
        <v>0</v>
      </c>
    </row>
    <row r="2671" spans="1:28" ht="15" customHeight="1" x14ac:dyDescent="0.25">
      <c r="A2671" s="129" t="str">
        <f>B2671&amp;"-"&amp;COUNTIF($B$3:B2671,B2671)</f>
        <v>679-42</v>
      </c>
      <c r="B2671" s="130">
        <v>679</v>
      </c>
      <c r="C2671" s="130" t="s">
        <v>114</v>
      </c>
      <c r="D2671" s="137"/>
      <c r="E2671" s="138">
        <v>0</v>
      </c>
      <c r="F2671" s="138">
        <v>0</v>
      </c>
      <c r="G2671" s="138">
        <v>0</v>
      </c>
      <c r="H2671" s="138">
        <v>0</v>
      </c>
      <c r="I2671" s="138">
        <v>0</v>
      </c>
      <c r="J2671" s="138">
        <v>0</v>
      </c>
      <c r="K2671" s="138">
        <v>0</v>
      </c>
      <c r="L2671" s="139"/>
      <c r="M2671" s="138">
        <v>0</v>
      </c>
      <c r="N2671" s="139"/>
      <c r="O2671" s="138">
        <v>0</v>
      </c>
      <c r="P2671" s="138">
        <v>0</v>
      </c>
      <c r="Q2671" s="138">
        <v>0</v>
      </c>
      <c r="R2671" s="139"/>
      <c r="S2671" s="138">
        <v>0</v>
      </c>
      <c r="T2671" s="139"/>
      <c r="U2671" s="138">
        <v>0</v>
      </c>
      <c r="V2671" s="138">
        <v>0</v>
      </c>
      <c r="W2671" s="138">
        <v>0</v>
      </c>
      <c r="X2671" s="138">
        <v>0</v>
      </c>
      <c r="Y2671" s="138">
        <v>0</v>
      </c>
      <c r="Z2671" s="139"/>
      <c r="AA2671" s="138">
        <v>0</v>
      </c>
      <c r="AB2671" s="131">
        <v>0</v>
      </c>
    </row>
    <row r="2672" spans="1:28" ht="15" customHeight="1" x14ac:dyDescent="0.25">
      <c r="A2672" s="129" t="str">
        <f>B2672&amp;"-"&amp;COUNTIF($B$3:B2672,B2672)</f>
        <v>679-43</v>
      </c>
      <c r="B2672" s="130">
        <v>679</v>
      </c>
      <c r="C2672" s="130" t="s">
        <v>114</v>
      </c>
      <c r="D2672" s="137"/>
      <c r="E2672" s="138">
        <v>0</v>
      </c>
      <c r="F2672" s="138">
        <v>0</v>
      </c>
      <c r="G2672" s="138">
        <v>0</v>
      </c>
      <c r="H2672" s="138">
        <v>0</v>
      </c>
      <c r="I2672" s="138">
        <v>0</v>
      </c>
      <c r="J2672" s="138">
        <v>0</v>
      </c>
      <c r="K2672" s="138">
        <v>0</v>
      </c>
      <c r="L2672" s="139"/>
      <c r="M2672" s="138">
        <v>0</v>
      </c>
      <c r="N2672" s="139"/>
      <c r="O2672" s="138">
        <v>0</v>
      </c>
      <c r="P2672" s="138">
        <v>0</v>
      </c>
      <c r="Q2672" s="138">
        <v>0</v>
      </c>
      <c r="R2672" s="139"/>
      <c r="S2672" s="138">
        <v>0</v>
      </c>
      <c r="T2672" s="139"/>
      <c r="U2672" s="138">
        <v>0</v>
      </c>
      <c r="V2672" s="138">
        <v>0</v>
      </c>
      <c r="W2672" s="138">
        <v>0</v>
      </c>
      <c r="X2672" s="138">
        <v>0</v>
      </c>
      <c r="Y2672" s="138">
        <v>0</v>
      </c>
      <c r="Z2672" s="139"/>
      <c r="AA2672" s="138">
        <v>0</v>
      </c>
      <c r="AB2672" s="131">
        <v>0</v>
      </c>
    </row>
    <row r="2673" spans="1:28" ht="15" customHeight="1" x14ac:dyDescent="0.25">
      <c r="A2673" s="129" t="str">
        <f>B2673&amp;"-"&amp;COUNTIF($B$3:B2673,B2673)</f>
        <v>679-44</v>
      </c>
      <c r="B2673" s="130">
        <v>679</v>
      </c>
      <c r="C2673" s="130" t="s">
        <v>114</v>
      </c>
      <c r="D2673" s="137"/>
      <c r="E2673" s="138">
        <v>0</v>
      </c>
      <c r="F2673" s="138">
        <v>0</v>
      </c>
      <c r="G2673" s="138">
        <v>0</v>
      </c>
      <c r="H2673" s="138">
        <v>0</v>
      </c>
      <c r="I2673" s="138">
        <v>0</v>
      </c>
      <c r="J2673" s="138">
        <v>0</v>
      </c>
      <c r="K2673" s="138">
        <v>0</v>
      </c>
      <c r="L2673" s="139"/>
      <c r="M2673" s="138">
        <v>0</v>
      </c>
      <c r="N2673" s="139"/>
      <c r="O2673" s="138">
        <v>0</v>
      </c>
      <c r="P2673" s="138">
        <v>0</v>
      </c>
      <c r="Q2673" s="138">
        <v>0</v>
      </c>
      <c r="R2673" s="139"/>
      <c r="S2673" s="138">
        <v>0</v>
      </c>
      <c r="T2673" s="139"/>
      <c r="U2673" s="138">
        <v>0</v>
      </c>
      <c r="V2673" s="138">
        <v>0</v>
      </c>
      <c r="W2673" s="138">
        <v>0</v>
      </c>
      <c r="X2673" s="138">
        <v>0</v>
      </c>
      <c r="Y2673" s="138">
        <v>0</v>
      </c>
      <c r="Z2673" s="139"/>
      <c r="AA2673" s="138">
        <v>0</v>
      </c>
      <c r="AB2673" s="131">
        <v>0</v>
      </c>
    </row>
    <row r="2674" spans="1:28" ht="15" customHeight="1" x14ac:dyDescent="0.25">
      <c r="A2674" s="129" t="str">
        <f>B2674&amp;"-"&amp;COUNTIF($B$3:B2674,B2674)</f>
        <v>679-45</v>
      </c>
      <c r="B2674" s="130">
        <v>679</v>
      </c>
      <c r="C2674" s="130" t="s">
        <v>114</v>
      </c>
      <c r="D2674" s="137"/>
      <c r="E2674" s="138">
        <v>0</v>
      </c>
      <c r="F2674" s="138">
        <v>0</v>
      </c>
      <c r="G2674" s="138">
        <v>0</v>
      </c>
      <c r="H2674" s="138">
        <v>0</v>
      </c>
      <c r="I2674" s="138">
        <v>0</v>
      </c>
      <c r="J2674" s="138">
        <v>0</v>
      </c>
      <c r="K2674" s="138">
        <v>0</v>
      </c>
      <c r="L2674" s="139"/>
      <c r="M2674" s="138">
        <v>0</v>
      </c>
      <c r="N2674" s="139"/>
      <c r="O2674" s="138">
        <v>0</v>
      </c>
      <c r="P2674" s="138">
        <v>0</v>
      </c>
      <c r="Q2674" s="138">
        <v>0</v>
      </c>
      <c r="R2674" s="139"/>
      <c r="S2674" s="138">
        <v>0</v>
      </c>
      <c r="T2674" s="139"/>
      <c r="U2674" s="138">
        <v>0</v>
      </c>
      <c r="V2674" s="138">
        <v>0</v>
      </c>
      <c r="W2674" s="138">
        <v>0</v>
      </c>
      <c r="X2674" s="138">
        <v>0</v>
      </c>
      <c r="Y2674" s="138">
        <v>0</v>
      </c>
      <c r="Z2674" s="139"/>
      <c r="AA2674" s="138">
        <v>0</v>
      </c>
      <c r="AB2674" s="131">
        <v>0</v>
      </c>
    </row>
    <row r="2675" spans="1:28" ht="15" customHeight="1" x14ac:dyDescent="0.25">
      <c r="A2675" s="129" t="str">
        <f>B2675&amp;"-"&amp;COUNTIF($B$3:B2675,B2675)</f>
        <v>679-46</v>
      </c>
      <c r="B2675" s="130">
        <v>679</v>
      </c>
      <c r="C2675" s="130" t="s">
        <v>114</v>
      </c>
      <c r="D2675" s="137"/>
      <c r="E2675" s="138">
        <v>0</v>
      </c>
      <c r="F2675" s="138">
        <v>0</v>
      </c>
      <c r="G2675" s="138">
        <v>0</v>
      </c>
      <c r="H2675" s="138">
        <v>0</v>
      </c>
      <c r="I2675" s="138">
        <v>0</v>
      </c>
      <c r="J2675" s="138">
        <v>0</v>
      </c>
      <c r="K2675" s="138">
        <v>0</v>
      </c>
      <c r="L2675" s="139"/>
      <c r="M2675" s="138">
        <v>0</v>
      </c>
      <c r="N2675" s="139"/>
      <c r="O2675" s="138">
        <v>0</v>
      </c>
      <c r="P2675" s="138">
        <v>0</v>
      </c>
      <c r="Q2675" s="138">
        <v>0</v>
      </c>
      <c r="R2675" s="139"/>
      <c r="S2675" s="138">
        <v>0</v>
      </c>
      <c r="T2675" s="139"/>
      <c r="U2675" s="138">
        <v>0</v>
      </c>
      <c r="V2675" s="138">
        <v>0</v>
      </c>
      <c r="W2675" s="138">
        <v>0</v>
      </c>
      <c r="X2675" s="138">
        <v>0</v>
      </c>
      <c r="Y2675" s="138">
        <v>0</v>
      </c>
      <c r="Z2675" s="139"/>
      <c r="AA2675" s="138">
        <v>0</v>
      </c>
      <c r="AB2675" s="131">
        <v>0</v>
      </c>
    </row>
    <row r="2676" spans="1:28" ht="15" customHeight="1" x14ac:dyDescent="0.25">
      <c r="A2676" s="129" t="str">
        <f>B2676&amp;"-"&amp;COUNTIF($B$3:B2676,B2676)</f>
        <v>679-47</v>
      </c>
      <c r="B2676" s="130">
        <v>679</v>
      </c>
      <c r="C2676" s="130" t="s">
        <v>114</v>
      </c>
      <c r="D2676" s="137"/>
      <c r="E2676" s="138">
        <v>0</v>
      </c>
      <c r="F2676" s="138">
        <v>0</v>
      </c>
      <c r="G2676" s="138">
        <v>0</v>
      </c>
      <c r="H2676" s="138">
        <v>0</v>
      </c>
      <c r="I2676" s="138">
        <v>0</v>
      </c>
      <c r="J2676" s="138">
        <v>0</v>
      </c>
      <c r="K2676" s="138">
        <v>0</v>
      </c>
      <c r="L2676" s="139"/>
      <c r="M2676" s="138">
        <v>0</v>
      </c>
      <c r="N2676" s="139"/>
      <c r="O2676" s="138">
        <v>0</v>
      </c>
      <c r="P2676" s="138">
        <v>0</v>
      </c>
      <c r="Q2676" s="138">
        <v>0</v>
      </c>
      <c r="R2676" s="139"/>
      <c r="S2676" s="138">
        <v>0</v>
      </c>
      <c r="T2676" s="139"/>
      <c r="U2676" s="138">
        <v>0</v>
      </c>
      <c r="V2676" s="138">
        <v>0</v>
      </c>
      <c r="W2676" s="138">
        <v>0</v>
      </c>
      <c r="X2676" s="138">
        <v>0</v>
      </c>
      <c r="Y2676" s="138">
        <v>0</v>
      </c>
      <c r="Z2676" s="139"/>
      <c r="AA2676" s="138">
        <v>0</v>
      </c>
      <c r="AB2676" s="131">
        <v>0</v>
      </c>
    </row>
    <row r="2677" spans="1:28" ht="15" customHeight="1" x14ac:dyDescent="0.25">
      <c r="A2677" s="129" t="str">
        <f>B2677&amp;"-"&amp;COUNTIF($B$3:B2677,B2677)</f>
        <v>725-1</v>
      </c>
      <c r="B2677" s="130">
        <v>725</v>
      </c>
      <c r="C2677" s="130" t="s">
        <v>115</v>
      </c>
      <c r="D2677" s="137">
        <v>43620</v>
      </c>
      <c r="E2677" s="138">
        <v>1</v>
      </c>
      <c r="F2677" s="138">
        <v>0</v>
      </c>
      <c r="G2677" s="138">
        <v>0</v>
      </c>
      <c r="H2677" s="138">
        <v>0</v>
      </c>
      <c r="I2677" s="138">
        <v>0</v>
      </c>
      <c r="J2677" s="138">
        <v>0</v>
      </c>
      <c r="K2677" s="138">
        <v>0</v>
      </c>
      <c r="L2677" s="139"/>
      <c r="M2677" s="138">
        <v>1</v>
      </c>
      <c r="N2677" s="139"/>
      <c r="O2677" s="138">
        <v>1</v>
      </c>
      <c r="P2677" s="138">
        <v>0</v>
      </c>
      <c r="Q2677" s="138">
        <v>0</v>
      </c>
      <c r="R2677" s="139"/>
      <c r="S2677" s="138">
        <v>1</v>
      </c>
      <c r="T2677" s="139"/>
      <c r="U2677" s="138">
        <v>0</v>
      </c>
      <c r="V2677" s="138">
        <v>0</v>
      </c>
      <c r="W2677" s="138">
        <v>0</v>
      </c>
      <c r="X2677" s="138">
        <v>0</v>
      </c>
      <c r="Y2677" s="138">
        <v>0</v>
      </c>
      <c r="Z2677" s="139"/>
      <c r="AA2677" s="138">
        <v>0</v>
      </c>
      <c r="AB2677" s="131">
        <v>0</v>
      </c>
    </row>
    <row r="2678" spans="1:28" ht="15" customHeight="1" x14ac:dyDescent="0.25">
      <c r="A2678" s="129" t="str">
        <f>B2678&amp;"-"&amp;COUNTIF($B$3:B2678,B2678)</f>
        <v>725-2</v>
      </c>
      <c r="B2678" s="130">
        <v>725</v>
      </c>
      <c r="C2678" s="130" t="s">
        <v>115</v>
      </c>
      <c r="D2678" s="137">
        <v>43802</v>
      </c>
      <c r="E2678" s="138">
        <v>344.86</v>
      </c>
      <c r="F2678" s="138">
        <v>3.24</v>
      </c>
      <c r="G2678" s="138">
        <v>4</v>
      </c>
      <c r="H2678" s="138">
        <v>1</v>
      </c>
      <c r="I2678" s="138">
        <v>0</v>
      </c>
      <c r="J2678" s="138">
        <v>0</v>
      </c>
      <c r="K2678" s="138">
        <v>0</v>
      </c>
      <c r="L2678" s="139"/>
      <c r="M2678" s="138">
        <v>344.86</v>
      </c>
      <c r="N2678" s="139"/>
      <c r="O2678" s="138">
        <v>48.72</v>
      </c>
      <c r="P2678" s="138">
        <v>151.12</v>
      </c>
      <c r="Q2678" s="138">
        <v>90.17</v>
      </c>
      <c r="R2678" s="139"/>
      <c r="S2678" s="138">
        <v>141.9</v>
      </c>
      <c r="T2678" s="139"/>
      <c r="U2678" s="138">
        <v>0</v>
      </c>
      <c r="V2678" s="138">
        <v>0</v>
      </c>
      <c r="W2678" s="138">
        <v>0</v>
      </c>
      <c r="X2678" s="138">
        <v>0</v>
      </c>
      <c r="Y2678" s="138">
        <v>0</v>
      </c>
      <c r="Z2678" s="139"/>
      <c r="AA2678" s="138">
        <v>0</v>
      </c>
      <c r="AB2678" s="131">
        <v>0</v>
      </c>
    </row>
    <row r="2679" spans="1:28" ht="15" customHeight="1" x14ac:dyDescent="0.25">
      <c r="A2679" s="129" t="str">
        <f>B2679&amp;"-"&amp;COUNTIF($B$3:B2679,B2679)</f>
        <v>725-3</v>
      </c>
      <c r="B2679" s="130">
        <v>725</v>
      </c>
      <c r="C2679" s="130" t="s">
        <v>115</v>
      </c>
      <c r="D2679" s="137">
        <v>43877</v>
      </c>
      <c r="E2679" s="138">
        <v>2</v>
      </c>
      <c r="F2679" s="138">
        <v>0</v>
      </c>
      <c r="G2679" s="138">
        <v>0</v>
      </c>
      <c r="H2679" s="138">
        <v>0</v>
      </c>
      <c r="I2679" s="138">
        <v>0</v>
      </c>
      <c r="J2679" s="138">
        <v>0</v>
      </c>
      <c r="K2679" s="138">
        <v>0</v>
      </c>
      <c r="L2679" s="139"/>
      <c r="M2679" s="138">
        <v>2</v>
      </c>
      <c r="N2679" s="139"/>
      <c r="O2679" s="138">
        <v>1</v>
      </c>
      <c r="P2679" s="138">
        <v>1</v>
      </c>
      <c r="Q2679" s="138">
        <v>0</v>
      </c>
      <c r="R2679" s="139"/>
      <c r="S2679" s="138">
        <v>1</v>
      </c>
      <c r="T2679" s="139"/>
      <c r="U2679" s="138">
        <v>0</v>
      </c>
      <c r="V2679" s="138">
        <v>0</v>
      </c>
      <c r="W2679" s="138">
        <v>0</v>
      </c>
      <c r="X2679" s="138">
        <v>0</v>
      </c>
      <c r="Y2679" s="138">
        <v>0</v>
      </c>
      <c r="Z2679" s="139"/>
      <c r="AA2679" s="138">
        <v>0</v>
      </c>
      <c r="AB2679" s="131">
        <v>0</v>
      </c>
    </row>
    <row r="2680" spans="1:28" ht="15" customHeight="1" x14ac:dyDescent="0.25">
      <c r="A2680" s="129" t="str">
        <f>B2680&amp;"-"&amp;COUNTIF($B$3:B2680,B2680)</f>
        <v>725-4</v>
      </c>
      <c r="B2680" s="130">
        <v>725</v>
      </c>
      <c r="C2680" s="130" t="s">
        <v>115</v>
      </c>
      <c r="D2680" s="137">
        <v>46961</v>
      </c>
      <c r="E2680" s="138">
        <v>4</v>
      </c>
      <c r="F2680" s="138">
        <v>0</v>
      </c>
      <c r="G2680" s="138">
        <v>0</v>
      </c>
      <c r="H2680" s="138">
        <v>0</v>
      </c>
      <c r="I2680" s="138">
        <v>0</v>
      </c>
      <c r="J2680" s="138">
        <v>0</v>
      </c>
      <c r="K2680" s="138">
        <v>0</v>
      </c>
      <c r="L2680" s="139"/>
      <c r="M2680" s="138">
        <v>4</v>
      </c>
      <c r="N2680" s="139"/>
      <c r="O2680" s="138">
        <v>0</v>
      </c>
      <c r="P2680" s="138">
        <v>0</v>
      </c>
      <c r="Q2680" s="138">
        <v>0</v>
      </c>
      <c r="R2680" s="139"/>
      <c r="S2680" s="138">
        <v>0</v>
      </c>
      <c r="T2680" s="139"/>
      <c r="U2680" s="138">
        <v>0</v>
      </c>
      <c r="V2680" s="138">
        <v>0</v>
      </c>
      <c r="W2680" s="138">
        <v>0</v>
      </c>
      <c r="X2680" s="138">
        <v>0</v>
      </c>
      <c r="Y2680" s="138">
        <v>0</v>
      </c>
      <c r="Z2680" s="139"/>
      <c r="AA2680" s="138">
        <v>0</v>
      </c>
      <c r="AB2680" s="131">
        <v>0</v>
      </c>
    </row>
    <row r="2681" spans="1:28" ht="15" customHeight="1" x14ac:dyDescent="0.25">
      <c r="A2681" s="129" t="str">
        <f>B2681&amp;"-"&amp;COUNTIF($B$3:B2681,B2681)</f>
        <v>725-5</v>
      </c>
      <c r="B2681" s="130">
        <v>725</v>
      </c>
      <c r="C2681" s="130" t="s">
        <v>115</v>
      </c>
      <c r="D2681" s="137">
        <v>46979</v>
      </c>
      <c r="E2681" s="138">
        <v>3</v>
      </c>
      <c r="F2681" s="138">
        <v>0</v>
      </c>
      <c r="G2681" s="138">
        <v>0</v>
      </c>
      <c r="H2681" s="138">
        <v>0</v>
      </c>
      <c r="I2681" s="138">
        <v>0</v>
      </c>
      <c r="J2681" s="138">
        <v>0</v>
      </c>
      <c r="K2681" s="138">
        <v>0</v>
      </c>
      <c r="L2681" s="139"/>
      <c r="M2681" s="138">
        <v>3</v>
      </c>
      <c r="N2681" s="139"/>
      <c r="O2681" s="138">
        <v>0</v>
      </c>
      <c r="P2681" s="138">
        <v>1</v>
      </c>
      <c r="Q2681" s="138">
        <v>0</v>
      </c>
      <c r="R2681" s="139"/>
      <c r="S2681" s="138">
        <v>0</v>
      </c>
      <c r="T2681" s="139"/>
      <c r="U2681" s="138">
        <v>0</v>
      </c>
      <c r="V2681" s="138">
        <v>0</v>
      </c>
      <c r="W2681" s="138">
        <v>0</v>
      </c>
      <c r="X2681" s="138">
        <v>0</v>
      </c>
      <c r="Y2681" s="138">
        <v>0</v>
      </c>
      <c r="Z2681" s="139"/>
      <c r="AA2681" s="138">
        <v>0</v>
      </c>
      <c r="AB2681" s="131">
        <v>0</v>
      </c>
    </row>
    <row r="2682" spans="1:28" ht="15" customHeight="1" x14ac:dyDescent="0.25">
      <c r="A2682" s="129" t="str">
        <f>B2682&amp;"-"&amp;COUNTIF($B$3:B2682,B2682)</f>
        <v>725-6</v>
      </c>
      <c r="B2682" s="130">
        <v>725</v>
      </c>
      <c r="C2682" s="130" t="s">
        <v>115</v>
      </c>
      <c r="D2682" s="137">
        <v>47019</v>
      </c>
      <c r="E2682" s="138">
        <v>1.96</v>
      </c>
      <c r="F2682" s="138">
        <v>0</v>
      </c>
      <c r="G2682" s="138">
        <v>0</v>
      </c>
      <c r="H2682" s="138">
        <v>0</v>
      </c>
      <c r="I2682" s="138">
        <v>0</v>
      </c>
      <c r="J2682" s="138">
        <v>0</v>
      </c>
      <c r="K2682" s="138">
        <v>0</v>
      </c>
      <c r="L2682" s="139"/>
      <c r="M2682" s="138">
        <v>1.96</v>
      </c>
      <c r="N2682" s="139"/>
      <c r="O2682" s="138">
        <v>0</v>
      </c>
      <c r="P2682" s="138">
        <v>0.98</v>
      </c>
      <c r="Q2682" s="138">
        <v>0</v>
      </c>
      <c r="R2682" s="139"/>
      <c r="S2682" s="138">
        <v>0</v>
      </c>
      <c r="T2682" s="139"/>
      <c r="U2682" s="138">
        <v>0</v>
      </c>
      <c r="V2682" s="138">
        <v>0</v>
      </c>
      <c r="W2682" s="138">
        <v>0</v>
      </c>
      <c r="X2682" s="138">
        <v>0</v>
      </c>
      <c r="Y2682" s="138">
        <v>0</v>
      </c>
      <c r="Z2682" s="139"/>
      <c r="AA2682" s="138">
        <v>0</v>
      </c>
      <c r="AB2682" s="131">
        <v>0</v>
      </c>
    </row>
    <row r="2683" spans="1:28" ht="15" customHeight="1" x14ac:dyDescent="0.25">
      <c r="A2683" s="129" t="str">
        <f>B2683&amp;"-"&amp;COUNTIF($B$3:B2683,B2683)</f>
        <v>725-7</v>
      </c>
      <c r="B2683" s="130">
        <v>725</v>
      </c>
      <c r="C2683" s="130" t="s">
        <v>115</v>
      </c>
      <c r="D2683" s="137">
        <v>45047</v>
      </c>
      <c r="E2683" s="138">
        <v>14.65</v>
      </c>
      <c r="F2683" s="138">
        <v>0</v>
      </c>
      <c r="G2683" s="138">
        <v>0.49</v>
      </c>
      <c r="H2683" s="138">
        <v>0</v>
      </c>
      <c r="I2683" s="138">
        <v>0</v>
      </c>
      <c r="J2683" s="138">
        <v>0</v>
      </c>
      <c r="K2683" s="138">
        <v>0</v>
      </c>
      <c r="L2683" s="139"/>
      <c r="M2683" s="138">
        <v>14.65</v>
      </c>
      <c r="N2683" s="139"/>
      <c r="O2683" s="138">
        <v>3.99</v>
      </c>
      <c r="P2683" s="138">
        <v>3.91</v>
      </c>
      <c r="Q2683" s="138">
        <v>1.5</v>
      </c>
      <c r="R2683" s="139"/>
      <c r="S2683" s="138">
        <v>5.95</v>
      </c>
      <c r="T2683" s="139"/>
      <c r="U2683" s="138">
        <v>0</v>
      </c>
      <c r="V2683" s="138">
        <v>0</v>
      </c>
      <c r="W2683" s="138">
        <v>0</v>
      </c>
      <c r="X2683" s="138">
        <v>0</v>
      </c>
      <c r="Y2683" s="138">
        <v>0</v>
      </c>
      <c r="Z2683" s="139"/>
      <c r="AA2683" s="138">
        <v>0</v>
      </c>
      <c r="AB2683" s="131">
        <v>0</v>
      </c>
    </row>
    <row r="2684" spans="1:28" ht="15" customHeight="1" x14ac:dyDescent="0.25">
      <c r="A2684" s="129" t="str">
        <f>B2684&amp;"-"&amp;COUNTIF($B$3:B2684,B2684)</f>
        <v>725-8</v>
      </c>
      <c r="B2684" s="130">
        <v>725</v>
      </c>
      <c r="C2684" s="130" t="s">
        <v>115</v>
      </c>
      <c r="D2684" s="137">
        <v>45070</v>
      </c>
      <c r="E2684" s="138">
        <v>9</v>
      </c>
      <c r="F2684" s="138">
        <v>0</v>
      </c>
      <c r="G2684" s="138">
        <v>0</v>
      </c>
      <c r="H2684" s="138">
        <v>0</v>
      </c>
      <c r="I2684" s="138">
        <v>0</v>
      </c>
      <c r="J2684" s="138">
        <v>0</v>
      </c>
      <c r="K2684" s="138">
        <v>0</v>
      </c>
      <c r="L2684" s="139"/>
      <c r="M2684" s="138">
        <v>9</v>
      </c>
      <c r="N2684" s="139"/>
      <c r="O2684" s="138">
        <v>1</v>
      </c>
      <c r="P2684" s="138">
        <v>3</v>
      </c>
      <c r="Q2684" s="138">
        <v>1</v>
      </c>
      <c r="R2684" s="139"/>
      <c r="S2684" s="138">
        <v>2</v>
      </c>
      <c r="T2684" s="139"/>
      <c r="U2684" s="138">
        <v>0</v>
      </c>
      <c r="V2684" s="138">
        <v>0</v>
      </c>
      <c r="W2684" s="138">
        <v>0</v>
      </c>
      <c r="X2684" s="138">
        <v>0</v>
      </c>
      <c r="Y2684" s="138">
        <v>0</v>
      </c>
      <c r="Z2684" s="139"/>
      <c r="AA2684" s="138">
        <v>0</v>
      </c>
      <c r="AB2684" s="131">
        <v>0</v>
      </c>
    </row>
    <row r="2685" spans="1:28" ht="15" customHeight="1" x14ac:dyDescent="0.25">
      <c r="A2685" s="129" t="str">
        <f>B2685&amp;"-"&amp;COUNTIF($B$3:B2685,B2685)</f>
        <v>725-9</v>
      </c>
      <c r="B2685" s="130">
        <v>725</v>
      </c>
      <c r="C2685" s="130" t="s">
        <v>115</v>
      </c>
      <c r="D2685" s="137">
        <v>45138</v>
      </c>
      <c r="E2685" s="138">
        <v>2</v>
      </c>
      <c r="F2685" s="138">
        <v>0</v>
      </c>
      <c r="G2685" s="138">
        <v>0</v>
      </c>
      <c r="H2685" s="138">
        <v>0</v>
      </c>
      <c r="I2685" s="138">
        <v>0</v>
      </c>
      <c r="J2685" s="138">
        <v>0</v>
      </c>
      <c r="K2685" s="138">
        <v>0</v>
      </c>
      <c r="L2685" s="139"/>
      <c r="M2685" s="138">
        <v>2</v>
      </c>
      <c r="N2685" s="139"/>
      <c r="O2685" s="138">
        <v>1</v>
      </c>
      <c r="P2685" s="138">
        <v>0</v>
      </c>
      <c r="Q2685" s="138">
        <v>0</v>
      </c>
      <c r="R2685" s="139"/>
      <c r="S2685" s="138">
        <v>1</v>
      </c>
      <c r="T2685" s="139"/>
      <c r="U2685" s="138">
        <v>0</v>
      </c>
      <c r="V2685" s="138">
        <v>0</v>
      </c>
      <c r="W2685" s="138">
        <v>0</v>
      </c>
      <c r="X2685" s="138">
        <v>0</v>
      </c>
      <c r="Y2685" s="138">
        <v>0</v>
      </c>
      <c r="Z2685" s="139"/>
      <c r="AA2685" s="138">
        <v>0</v>
      </c>
      <c r="AB2685" s="131">
        <v>0</v>
      </c>
    </row>
    <row r="2686" spans="1:28" ht="15" customHeight="1" x14ac:dyDescent="0.25">
      <c r="A2686" s="129" t="str">
        <f>B2686&amp;"-"&amp;COUNTIF($B$3:B2686,B2686)</f>
        <v>725-10</v>
      </c>
      <c r="B2686" s="130">
        <v>725</v>
      </c>
      <c r="C2686" s="130" t="s">
        <v>115</v>
      </c>
      <c r="D2686" s="137"/>
      <c r="E2686" s="138">
        <v>0</v>
      </c>
      <c r="F2686" s="138">
        <v>0</v>
      </c>
      <c r="G2686" s="138">
        <v>0</v>
      </c>
      <c r="H2686" s="138">
        <v>0</v>
      </c>
      <c r="I2686" s="138">
        <v>0</v>
      </c>
      <c r="J2686" s="138">
        <v>0</v>
      </c>
      <c r="K2686" s="138">
        <v>0</v>
      </c>
      <c r="L2686" s="139"/>
      <c r="M2686" s="138">
        <v>0</v>
      </c>
      <c r="N2686" s="139"/>
      <c r="O2686" s="138">
        <v>0</v>
      </c>
      <c r="P2686" s="138">
        <v>0</v>
      </c>
      <c r="Q2686" s="138">
        <v>0</v>
      </c>
      <c r="R2686" s="139"/>
      <c r="S2686" s="138">
        <v>0</v>
      </c>
      <c r="T2686" s="139"/>
      <c r="U2686" s="138">
        <v>0</v>
      </c>
      <c r="V2686" s="138">
        <v>0</v>
      </c>
      <c r="W2686" s="138">
        <v>0</v>
      </c>
      <c r="X2686" s="138">
        <v>0</v>
      </c>
      <c r="Y2686" s="138">
        <v>0</v>
      </c>
      <c r="Z2686" s="139"/>
      <c r="AA2686" s="138">
        <v>0</v>
      </c>
      <c r="AB2686" s="131">
        <v>0</v>
      </c>
    </row>
    <row r="2687" spans="1:28" ht="15" customHeight="1" x14ac:dyDescent="0.25">
      <c r="A2687" s="129" t="str">
        <f>B2687&amp;"-"&amp;COUNTIF($B$3:B2687,B2687)</f>
        <v>725-11</v>
      </c>
      <c r="B2687" s="130">
        <v>725</v>
      </c>
      <c r="C2687" s="130" t="s">
        <v>115</v>
      </c>
      <c r="D2687" s="137"/>
      <c r="E2687" s="138">
        <v>0</v>
      </c>
      <c r="F2687" s="138">
        <v>0</v>
      </c>
      <c r="G2687" s="138">
        <v>0</v>
      </c>
      <c r="H2687" s="138">
        <v>0</v>
      </c>
      <c r="I2687" s="138">
        <v>0</v>
      </c>
      <c r="J2687" s="138">
        <v>0</v>
      </c>
      <c r="K2687" s="138">
        <v>0</v>
      </c>
      <c r="L2687" s="139"/>
      <c r="M2687" s="138">
        <v>0</v>
      </c>
      <c r="N2687" s="139"/>
      <c r="O2687" s="138">
        <v>0</v>
      </c>
      <c r="P2687" s="138">
        <v>0</v>
      </c>
      <c r="Q2687" s="138">
        <v>0</v>
      </c>
      <c r="R2687" s="139"/>
      <c r="S2687" s="138">
        <v>0</v>
      </c>
      <c r="T2687" s="139"/>
      <c r="U2687" s="138">
        <v>0</v>
      </c>
      <c r="V2687" s="138">
        <v>0</v>
      </c>
      <c r="W2687" s="138">
        <v>0</v>
      </c>
      <c r="X2687" s="138">
        <v>0</v>
      </c>
      <c r="Y2687" s="138">
        <v>0</v>
      </c>
      <c r="Z2687" s="139"/>
      <c r="AA2687" s="138">
        <v>0</v>
      </c>
      <c r="AB2687" s="131">
        <v>0</v>
      </c>
    </row>
    <row r="2688" spans="1:28" ht="15" customHeight="1" x14ac:dyDescent="0.25">
      <c r="A2688" s="129" t="str">
        <f>B2688&amp;"-"&amp;COUNTIF($B$3:B2688,B2688)</f>
        <v>725-12</v>
      </c>
      <c r="B2688" s="130">
        <v>725</v>
      </c>
      <c r="C2688" s="130" t="s">
        <v>115</v>
      </c>
      <c r="D2688" s="137"/>
      <c r="E2688" s="138">
        <v>0</v>
      </c>
      <c r="F2688" s="138">
        <v>0</v>
      </c>
      <c r="G2688" s="138">
        <v>0</v>
      </c>
      <c r="H2688" s="138">
        <v>0</v>
      </c>
      <c r="I2688" s="138">
        <v>0</v>
      </c>
      <c r="J2688" s="138">
        <v>0</v>
      </c>
      <c r="K2688" s="138">
        <v>0</v>
      </c>
      <c r="L2688" s="139"/>
      <c r="M2688" s="138">
        <v>0</v>
      </c>
      <c r="N2688" s="139"/>
      <c r="O2688" s="138">
        <v>0</v>
      </c>
      <c r="P2688" s="138">
        <v>0</v>
      </c>
      <c r="Q2688" s="138">
        <v>0</v>
      </c>
      <c r="R2688" s="139"/>
      <c r="S2688" s="138">
        <v>0</v>
      </c>
      <c r="T2688" s="139"/>
      <c r="U2688" s="138">
        <v>0</v>
      </c>
      <c r="V2688" s="138">
        <v>0</v>
      </c>
      <c r="W2688" s="138">
        <v>0</v>
      </c>
      <c r="X2688" s="138">
        <v>0</v>
      </c>
      <c r="Y2688" s="138">
        <v>0</v>
      </c>
      <c r="Z2688" s="139"/>
      <c r="AA2688" s="138">
        <v>0</v>
      </c>
      <c r="AB2688" s="131">
        <v>0</v>
      </c>
    </row>
    <row r="2689" spans="1:28" ht="15" customHeight="1" x14ac:dyDescent="0.25">
      <c r="A2689" s="129" t="str">
        <f>B2689&amp;"-"&amp;COUNTIF($B$3:B2689,B2689)</f>
        <v>725-13</v>
      </c>
      <c r="B2689" s="130">
        <v>725</v>
      </c>
      <c r="C2689" s="130" t="s">
        <v>115</v>
      </c>
      <c r="D2689" s="137"/>
      <c r="E2689" s="138">
        <v>0</v>
      </c>
      <c r="F2689" s="138">
        <v>0</v>
      </c>
      <c r="G2689" s="138">
        <v>0</v>
      </c>
      <c r="H2689" s="138">
        <v>0</v>
      </c>
      <c r="I2689" s="138">
        <v>0</v>
      </c>
      <c r="J2689" s="138">
        <v>0</v>
      </c>
      <c r="K2689" s="138">
        <v>0</v>
      </c>
      <c r="L2689" s="139"/>
      <c r="M2689" s="138">
        <v>0</v>
      </c>
      <c r="N2689" s="139"/>
      <c r="O2689" s="138">
        <v>0</v>
      </c>
      <c r="P2689" s="138">
        <v>0</v>
      </c>
      <c r="Q2689" s="138">
        <v>0</v>
      </c>
      <c r="R2689" s="139"/>
      <c r="S2689" s="138">
        <v>0</v>
      </c>
      <c r="T2689" s="139"/>
      <c r="U2689" s="138">
        <v>0</v>
      </c>
      <c r="V2689" s="138">
        <v>0</v>
      </c>
      <c r="W2689" s="138">
        <v>0</v>
      </c>
      <c r="X2689" s="138">
        <v>0</v>
      </c>
      <c r="Y2689" s="138">
        <v>0</v>
      </c>
      <c r="Z2689" s="139"/>
      <c r="AA2689" s="138">
        <v>0</v>
      </c>
      <c r="AB2689" s="131">
        <v>0</v>
      </c>
    </row>
    <row r="2690" spans="1:28" ht="15" customHeight="1" x14ac:dyDescent="0.25">
      <c r="A2690" s="129" t="str">
        <f>B2690&amp;"-"&amp;COUNTIF($B$3:B2690,B2690)</f>
        <v>725-14</v>
      </c>
      <c r="B2690" s="130">
        <v>725</v>
      </c>
      <c r="C2690" s="130" t="s">
        <v>115</v>
      </c>
      <c r="D2690" s="137"/>
      <c r="E2690" s="138">
        <v>0</v>
      </c>
      <c r="F2690" s="138">
        <v>0</v>
      </c>
      <c r="G2690" s="138">
        <v>0</v>
      </c>
      <c r="H2690" s="138">
        <v>0</v>
      </c>
      <c r="I2690" s="138">
        <v>0</v>
      </c>
      <c r="J2690" s="138">
        <v>0</v>
      </c>
      <c r="K2690" s="138">
        <v>0</v>
      </c>
      <c r="L2690" s="139"/>
      <c r="M2690" s="138">
        <v>0</v>
      </c>
      <c r="N2690" s="139"/>
      <c r="O2690" s="138">
        <v>0</v>
      </c>
      <c r="P2690" s="138">
        <v>0</v>
      </c>
      <c r="Q2690" s="138">
        <v>0</v>
      </c>
      <c r="R2690" s="139"/>
      <c r="S2690" s="138">
        <v>0</v>
      </c>
      <c r="T2690" s="139"/>
      <c r="U2690" s="138">
        <v>0</v>
      </c>
      <c r="V2690" s="138">
        <v>0</v>
      </c>
      <c r="W2690" s="138">
        <v>0</v>
      </c>
      <c r="X2690" s="138">
        <v>0</v>
      </c>
      <c r="Y2690" s="138">
        <v>0</v>
      </c>
      <c r="Z2690" s="139"/>
      <c r="AA2690" s="138">
        <v>0</v>
      </c>
      <c r="AB2690" s="131">
        <v>0</v>
      </c>
    </row>
    <row r="2691" spans="1:28" ht="15" customHeight="1" x14ac:dyDescent="0.25">
      <c r="A2691" s="129" t="str">
        <f>B2691&amp;"-"&amp;COUNTIF($B$3:B2691,B2691)</f>
        <v>725-15</v>
      </c>
      <c r="B2691" s="130">
        <v>725</v>
      </c>
      <c r="C2691" s="130" t="s">
        <v>115</v>
      </c>
      <c r="D2691" s="137"/>
      <c r="E2691" s="138">
        <v>0</v>
      </c>
      <c r="F2691" s="138">
        <v>0</v>
      </c>
      <c r="G2691" s="138">
        <v>0</v>
      </c>
      <c r="H2691" s="138">
        <v>0</v>
      </c>
      <c r="I2691" s="138">
        <v>0</v>
      </c>
      <c r="J2691" s="138">
        <v>0</v>
      </c>
      <c r="K2691" s="138">
        <v>0</v>
      </c>
      <c r="L2691" s="139"/>
      <c r="M2691" s="138">
        <v>0</v>
      </c>
      <c r="N2691" s="139"/>
      <c r="O2691" s="138">
        <v>0</v>
      </c>
      <c r="P2691" s="138">
        <v>0</v>
      </c>
      <c r="Q2691" s="138">
        <v>0</v>
      </c>
      <c r="R2691" s="139"/>
      <c r="S2691" s="138">
        <v>0</v>
      </c>
      <c r="T2691" s="139"/>
      <c r="U2691" s="138">
        <v>0</v>
      </c>
      <c r="V2691" s="138">
        <v>0</v>
      </c>
      <c r="W2691" s="138">
        <v>0</v>
      </c>
      <c r="X2691" s="138">
        <v>0</v>
      </c>
      <c r="Y2691" s="138">
        <v>0</v>
      </c>
      <c r="Z2691" s="139"/>
      <c r="AA2691" s="138">
        <v>0</v>
      </c>
      <c r="AB2691" s="131">
        <v>0</v>
      </c>
    </row>
    <row r="2692" spans="1:28" ht="15" customHeight="1" x14ac:dyDescent="0.25">
      <c r="A2692" s="129" t="str">
        <f>B2692&amp;"-"&amp;COUNTIF($B$3:B2692,B2692)</f>
        <v>725-16</v>
      </c>
      <c r="B2692" s="130">
        <v>725</v>
      </c>
      <c r="C2692" s="130" t="s">
        <v>115</v>
      </c>
      <c r="D2692" s="137"/>
      <c r="E2692" s="138">
        <v>0</v>
      </c>
      <c r="F2692" s="138">
        <v>0</v>
      </c>
      <c r="G2692" s="138">
        <v>0</v>
      </c>
      <c r="H2692" s="138">
        <v>0</v>
      </c>
      <c r="I2692" s="138">
        <v>0</v>
      </c>
      <c r="J2692" s="138">
        <v>0</v>
      </c>
      <c r="K2692" s="138">
        <v>0</v>
      </c>
      <c r="L2692" s="139"/>
      <c r="M2692" s="138">
        <v>0</v>
      </c>
      <c r="N2692" s="139"/>
      <c r="O2692" s="138">
        <v>0</v>
      </c>
      <c r="P2692" s="138">
        <v>0</v>
      </c>
      <c r="Q2692" s="138">
        <v>0</v>
      </c>
      <c r="R2692" s="139"/>
      <c r="S2692" s="138">
        <v>0</v>
      </c>
      <c r="T2692" s="139"/>
      <c r="U2692" s="138">
        <v>0</v>
      </c>
      <c r="V2692" s="138">
        <v>0</v>
      </c>
      <c r="W2692" s="138">
        <v>0</v>
      </c>
      <c r="X2692" s="138">
        <v>0</v>
      </c>
      <c r="Y2692" s="138">
        <v>0</v>
      </c>
      <c r="Z2692" s="139"/>
      <c r="AA2692" s="138">
        <v>0</v>
      </c>
      <c r="AB2692" s="131">
        <v>0</v>
      </c>
    </row>
    <row r="2693" spans="1:28" ht="15" customHeight="1" x14ac:dyDescent="0.25">
      <c r="A2693" s="129" t="str">
        <f>B2693&amp;"-"&amp;COUNTIF($B$3:B2693,B2693)</f>
        <v>725-17</v>
      </c>
      <c r="B2693" s="130">
        <v>725</v>
      </c>
      <c r="C2693" s="130" t="s">
        <v>115</v>
      </c>
      <c r="D2693" s="137"/>
      <c r="E2693" s="138">
        <v>0</v>
      </c>
      <c r="F2693" s="138">
        <v>0</v>
      </c>
      <c r="G2693" s="138">
        <v>0</v>
      </c>
      <c r="H2693" s="138">
        <v>0</v>
      </c>
      <c r="I2693" s="138">
        <v>0</v>
      </c>
      <c r="J2693" s="138">
        <v>0</v>
      </c>
      <c r="K2693" s="138">
        <v>0</v>
      </c>
      <c r="L2693" s="139"/>
      <c r="M2693" s="138">
        <v>0</v>
      </c>
      <c r="N2693" s="139"/>
      <c r="O2693" s="138">
        <v>0</v>
      </c>
      <c r="P2693" s="138">
        <v>0</v>
      </c>
      <c r="Q2693" s="138">
        <v>0</v>
      </c>
      <c r="R2693" s="139"/>
      <c r="S2693" s="138">
        <v>0</v>
      </c>
      <c r="T2693" s="139"/>
      <c r="U2693" s="138">
        <v>0</v>
      </c>
      <c r="V2693" s="138">
        <v>0</v>
      </c>
      <c r="W2693" s="138">
        <v>0</v>
      </c>
      <c r="X2693" s="138">
        <v>0</v>
      </c>
      <c r="Y2693" s="138">
        <v>0</v>
      </c>
      <c r="Z2693" s="139"/>
      <c r="AA2693" s="138">
        <v>0</v>
      </c>
      <c r="AB2693" s="131">
        <v>0</v>
      </c>
    </row>
    <row r="2694" spans="1:28" ht="15" customHeight="1" x14ac:dyDescent="0.25">
      <c r="A2694" s="129" t="str">
        <f>B2694&amp;"-"&amp;COUNTIF($B$3:B2694,B2694)</f>
        <v>725-18</v>
      </c>
      <c r="B2694" s="130">
        <v>725</v>
      </c>
      <c r="C2694" s="130" t="s">
        <v>115</v>
      </c>
      <c r="D2694" s="137"/>
      <c r="E2694" s="138">
        <v>0</v>
      </c>
      <c r="F2694" s="138">
        <v>0</v>
      </c>
      <c r="G2694" s="138">
        <v>0</v>
      </c>
      <c r="H2694" s="138">
        <v>0</v>
      </c>
      <c r="I2694" s="138">
        <v>0</v>
      </c>
      <c r="J2694" s="138">
        <v>0</v>
      </c>
      <c r="K2694" s="138">
        <v>0</v>
      </c>
      <c r="L2694" s="139"/>
      <c r="M2694" s="138">
        <v>0</v>
      </c>
      <c r="N2694" s="139"/>
      <c r="O2694" s="138">
        <v>0</v>
      </c>
      <c r="P2694" s="138">
        <v>0</v>
      </c>
      <c r="Q2694" s="138">
        <v>0</v>
      </c>
      <c r="R2694" s="139"/>
      <c r="S2694" s="138">
        <v>0</v>
      </c>
      <c r="T2694" s="139"/>
      <c r="U2694" s="138">
        <v>0</v>
      </c>
      <c r="V2694" s="138">
        <v>0</v>
      </c>
      <c r="W2694" s="138">
        <v>0</v>
      </c>
      <c r="X2694" s="138">
        <v>0</v>
      </c>
      <c r="Y2694" s="138">
        <v>0</v>
      </c>
      <c r="Z2694" s="139"/>
      <c r="AA2694" s="138">
        <v>0</v>
      </c>
      <c r="AB2694" s="131">
        <v>0</v>
      </c>
    </row>
    <row r="2695" spans="1:28" ht="15" customHeight="1" x14ac:dyDescent="0.25">
      <c r="A2695" s="129" t="str">
        <f>B2695&amp;"-"&amp;COUNTIF($B$3:B2695,B2695)</f>
        <v>736-1</v>
      </c>
      <c r="B2695" s="130">
        <v>736</v>
      </c>
      <c r="C2695" s="130" t="s">
        <v>388</v>
      </c>
      <c r="D2695" s="137">
        <v>43786</v>
      </c>
      <c r="E2695" s="138">
        <v>110.74</v>
      </c>
      <c r="F2695" s="138">
        <v>1</v>
      </c>
      <c r="G2695" s="138">
        <v>5</v>
      </c>
      <c r="H2695" s="138">
        <v>0</v>
      </c>
      <c r="I2695" s="138">
        <v>0</v>
      </c>
      <c r="J2695" s="138">
        <v>0</v>
      </c>
      <c r="K2695" s="138">
        <v>0</v>
      </c>
      <c r="L2695" s="139"/>
      <c r="M2695" s="138">
        <v>110.74</v>
      </c>
      <c r="N2695" s="139"/>
      <c r="O2695" s="138">
        <v>0</v>
      </c>
      <c r="P2695" s="138">
        <v>0</v>
      </c>
      <c r="Q2695" s="138">
        <v>0</v>
      </c>
      <c r="R2695" s="139"/>
      <c r="S2695" s="138">
        <v>31.31</v>
      </c>
      <c r="T2695" s="139"/>
      <c r="U2695" s="138">
        <v>0</v>
      </c>
      <c r="V2695" s="138">
        <v>0</v>
      </c>
      <c r="W2695" s="138">
        <v>0</v>
      </c>
      <c r="X2695" s="138">
        <v>0</v>
      </c>
      <c r="Y2695" s="138">
        <v>0</v>
      </c>
      <c r="Z2695" s="139"/>
      <c r="AA2695" s="138">
        <v>0</v>
      </c>
      <c r="AB2695" s="131">
        <v>0</v>
      </c>
    </row>
    <row r="2696" spans="1:28" ht="15" customHeight="1" x14ac:dyDescent="0.25">
      <c r="A2696" s="129" t="str">
        <f>B2696&amp;"-"&amp;COUNTIF($B$3:B2696,B2696)</f>
        <v>736-2</v>
      </c>
      <c r="B2696" s="130">
        <v>736</v>
      </c>
      <c r="C2696" s="130" t="s">
        <v>388</v>
      </c>
      <c r="D2696" s="137">
        <v>44040</v>
      </c>
      <c r="E2696" s="138">
        <v>4</v>
      </c>
      <c r="F2696" s="138">
        <v>0</v>
      </c>
      <c r="G2696" s="138">
        <v>0</v>
      </c>
      <c r="H2696" s="138">
        <v>0</v>
      </c>
      <c r="I2696" s="138">
        <v>0</v>
      </c>
      <c r="J2696" s="138">
        <v>0</v>
      </c>
      <c r="K2696" s="138">
        <v>0</v>
      </c>
      <c r="L2696" s="139"/>
      <c r="M2696" s="138">
        <v>4</v>
      </c>
      <c r="N2696" s="139"/>
      <c r="O2696" s="138">
        <v>0</v>
      </c>
      <c r="P2696" s="138">
        <v>0</v>
      </c>
      <c r="Q2696" s="138">
        <v>0</v>
      </c>
      <c r="R2696" s="139"/>
      <c r="S2696" s="138">
        <v>4</v>
      </c>
      <c r="T2696" s="139"/>
      <c r="U2696" s="138">
        <v>0</v>
      </c>
      <c r="V2696" s="138">
        <v>0</v>
      </c>
      <c r="W2696" s="138">
        <v>0</v>
      </c>
      <c r="X2696" s="138">
        <v>0</v>
      </c>
      <c r="Y2696" s="138">
        <v>0</v>
      </c>
      <c r="Z2696" s="139"/>
      <c r="AA2696" s="138">
        <v>0</v>
      </c>
      <c r="AB2696" s="131">
        <v>0</v>
      </c>
    </row>
    <row r="2697" spans="1:28" ht="15" customHeight="1" x14ac:dyDescent="0.25">
      <c r="A2697" s="129" t="str">
        <f>B2697&amp;"-"&amp;COUNTIF($B$3:B2697,B2697)</f>
        <v>736-3</v>
      </c>
      <c r="B2697" s="130">
        <v>736</v>
      </c>
      <c r="C2697" s="130" t="s">
        <v>388</v>
      </c>
      <c r="D2697" s="137"/>
      <c r="E2697" s="138">
        <v>0</v>
      </c>
      <c r="F2697" s="138">
        <v>0</v>
      </c>
      <c r="G2697" s="138">
        <v>0</v>
      </c>
      <c r="H2697" s="138">
        <v>0</v>
      </c>
      <c r="I2697" s="138">
        <v>0</v>
      </c>
      <c r="J2697" s="138">
        <v>0</v>
      </c>
      <c r="K2697" s="138">
        <v>0</v>
      </c>
      <c r="L2697" s="139"/>
      <c r="M2697" s="138">
        <v>0</v>
      </c>
      <c r="N2697" s="139"/>
      <c r="O2697" s="138">
        <v>0</v>
      </c>
      <c r="P2697" s="138">
        <v>0</v>
      </c>
      <c r="Q2697" s="138">
        <v>0</v>
      </c>
      <c r="R2697" s="139"/>
      <c r="S2697" s="138">
        <v>0</v>
      </c>
      <c r="T2697" s="139"/>
      <c r="U2697" s="138">
        <v>0</v>
      </c>
      <c r="V2697" s="138">
        <v>0</v>
      </c>
      <c r="W2697" s="138">
        <v>0</v>
      </c>
      <c r="X2697" s="138">
        <v>0</v>
      </c>
      <c r="Y2697" s="138">
        <v>0</v>
      </c>
      <c r="Z2697" s="139"/>
      <c r="AA2697" s="138">
        <v>0</v>
      </c>
      <c r="AB2697" s="131">
        <v>0</v>
      </c>
    </row>
    <row r="2698" spans="1:28" ht="15" customHeight="1" x14ac:dyDescent="0.25">
      <c r="A2698" s="129" t="str">
        <f>B2698&amp;"-"&amp;COUNTIF($B$3:B2698,B2698)</f>
        <v>736-4</v>
      </c>
      <c r="B2698" s="130">
        <v>736</v>
      </c>
      <c r="C2698" s="130" t="s">
        <v>388</v>
      </c>
      <c r="D2698" s="137"/>
      <c r="E2698" s="138">
        <v>0</v>
      </c>
      <c r="F2698" s="138">
        <v>0</v>
      </c>
      <c r="G2698" s="138">
        <v>0</v>
      </c>
      <c r="H2698" s="138">
        <v>0</v>
      </c>
      <c r="I2698" s="138">
        <v>0</v>
      </c>
      <c r="J2698" s="138">
        <v>0</v>
      </c>
      <c r="K2698" s="138">
        <v>0</v>
      </c>
      <c r="L2698" s="139"/>
      <c r="M2698" s="138">
        <v>0</v>
      </c>
      <c r="N2698" s="139"/>
      <c r="O2698" s="138">
        <v>0</v>
      </c>
      <c r="P2698" s="138">
        <v>0</v>
      </c>
      <c r="Q2698" s="138">
        <v>0</v>
      </c>
      <c r="R2698" s="139"/>
      <c r="S2698" s="138">
        <v>0</v>
      </c>
      <c r="T2698" s="139"/>
      <c r="U2698" s="138">
        <v>0</v>
      </c>
      <c r="V2698" s="138">
        <v>0</v>
      </c>
      <c r="W2698" s="138">
        <v>0</v>
      </c>
      <c r="X2698" s="138">
        <v>0</v>
      </c>
      <c r="Y2698" s="138">
        <v>0</v>
      </c>
      <c r="Z2698" s="139"/>
      <c r="AA2698" s="138">
        <v>0</v>
      </c>
      <c r="AB2698" s="131">
        <v>0</v>
      </c>
    </row>
    <row r="2699" spans="1:28" ht="15" customHeight="1" x14ac:dyDescent="0.25">
      <c r="A2699" s="129" t="str">
        <f>B2699&amp;"-"&amp;COUNTIF($B$3:B2699,B2699)</f>
        <v>736-5</v>
      </c>
      <c r="B2699" s="130">
        <v>736</v>
      </c>
      <c r="C2699" s="130" t="s">
        <v>388</v>
      </c>
      <c r="D2699" s="137"/>
      <c r="E2699" s="138">
        <v>0</v>
      </c>
      <c r="F2699" s="138">
        <v>0</v>
      </c>
      <c r="G2699" s="138">
        <v>0</v>
      </c>
      <c r="H2699" s="138">
        <v>0</v>
      </c>
      <c r="I2699" s="138">
        <v>0</v>
      </c>
      <c r="J2699" s="138">
        <v>0</v>
      </c>
      <c r="K2699" s="138">
        <v>0</v>
      </c>
      <c r="L2699" s="139"/>
      <c r="M2699" s="138">
        <v>0</v>
      </c>
      <c r="N2699" s="139"/>
      <c r="O2699" s="138">
        <v>0</v>
      </c>
      <c r="P2699" s="138">
        <v>0</v>
      </c>
      <c r="Q2699" s="138">
        <v>0</v>
      </c>
      <c r="R2699" s="139"/>
      <c r="S2699" s="138">
        <v>0</v>
      </c>
      <c r="T2699" s="139"/>
      <c r="U2699" s="138">
        <v>0</v>
      </c>
      <c r="V2699" s="138">
        <v>0</v>
      </c>
      <c r="W2699" s="138">
        <v>0</v>
      </c>
      <c r="X2699" s="138">
        <v>0</v>
      </c>
      <c r="Y2699" s="138">
        <v>0</v>
      </c>
      <c r="Z2699" s="139"/>
      <c r="AA2699" s="138">
        <v>0</v>
      </c>
      <c r="AB2699" s="131">
        <v>0</v>
      </c>
    </row>
    <row r="2700" spans="1:28" ht="15" customHeight="1" x14ac:dyDescent="0.25">
      <c r="A2700" s="129" t="str">
        <f>B2700&amp;"-"&amp;COUNTIF($B$3:B2700,B2700)</f>
        <v>736-6</v>
      </c>
      <c r="B2700" s="130">
        <v>736</v>
      </c>
      <c r="C2700" s="130" t="s">
        <v>388</v>
      </c>
      <c r="D2700" s="137"/>
      <c r="E2700" s="138">
        <v>0</v>
      </c>
      <c r="F2700" s="138">
        <v>0</v>
      </c>
      <c r="G2700" s="138">
        <v>0</v>
      </c>
      <c r="H2700" s="138">
        <v>0</v>
      </c>
      <c r="I2700" s="138">
        <v>0</v>
      </c>
      <c r="J2700" s="138">
        <v>0</v>
      </c>
      <c r="K2700" s="138">
        <v>0</v>
      </c>
      <c r="L2700" s="139"/>
      <c r="M2700" s="138">
        <v>0</v>
      </c>
      <c r="N2700" s="139"/>
      <c r="O2700" s="138">
        <v>0</v>
      </c>
      <c r="P2700" s="138">
        <v>0</v>
      </c>
      <c r="Q2700" s="138">
        <v>0</v>
      </c>
      <c r="R2700" s="139"/>
      <c r="S2700" s="138">
        <v>0</v>
      </c>
      <c r="T2700" s="139"/>
      <c r="U2700" s="138">
        <v>0</v>
      </c>
      <c r="V2700" s="138">
        <v>0</v>
      </c>
      <c r="W2700" s="138">
        <v>0</v>
      </c>
      <c r="X2700" s="138">
        <v>0</v>
      </c>
      <c r="Y2700" s="138">
        <v>0</v>
      </c>
      <c r="Z2700" s="139"/>
      <c r="AA2700" s="138">
        <v>0</v>
      </c>
      <c r="AB2700" s="131">
        <v>0</v>
      </c>
    </row>
    <row r="2701" spans="1:28" ht="15" customHeight="1" x14ac:dyDescent="0.25">
      <c r="A2701" s="129" t="str">
        <f>B2701&amp;"-"&amp;COUNTIF($B$3:B2701,B2701)</f>
        <v>736-7</v>
      </c>
      <c r="B2701" s="130">
        <v>736</v>
      </c>
      <c r="C2701" s="130" t="s">
        <v>388</v>
      </c>
      <c r="D2701" s="137"/>
      <c r="E2701" s="138">
        <v>0</v>
      </c>
      <c r="F2701" s="138">
        <v>0</v>
      </c>
      <c r="G2701" s="138">
        <v>0</v>
      </c>
      <c r="H2701" s="138">
        <v>0</v>
      </c>
      <c r="I2701" s="138">
        <v>0</v>
      </c>
      <c r="J2701" s="138">
        <v>0</v>
      </c>
      <c r="K2701" s="138">
        <v>0</v>
      </c>
      <c r="L2701" s="139"/>
      <c r="M2701" s="138">
        <v>0</v>
      </c>
      <c r="N2701" s="139"/>
      <c r="O2701" s="138">
        <v>0</v>
      </c>
      <c r="P2701" s="138">
        <v>0</v>
      </c>
      <c r="Q2701" s="138">
        <v>0</v>
      </c>
      <c r="R2701" s="139"/>
      <c r="S2701" s="138">
        <v>0</v>
      </c>
      <c r="T2701" s="139"/>
      <c r="U2701" s="138">
        <v>0</v>
      </c>
      <c r="V2701" s="138">
        <v>0</v>
      </c>
      <c r="W2701" s="138">
        <v>0</v>
      </c>
      <c r="X2701" s="138">
        <v>0</v>
      </c>
      <c r="Y2701" s="138">
        <v>0</v>
      </c>
      <c r="Z2701" s="139"/>
      <c r="AA2701" s="138">
        <v>0</v>
      </c>
      <c r="AB2701" s="131">
        <v>0</v>
      </c>
    </row>
    <row r="2702" spans="1:28" ht="15" customHeight="1" x14ac:dyDescent="0.25">
      <c r="A2702" s="129" t="str">
        <f>B2702&amp;"-"&amp;COUNTIF($B$3:B2702,B2702)</f>
        <v>736-8</v>
      </c>
      <c r="B2702" s="130">
        <v>736</v>
      </c>
      <c r="C2702" s="130" t="s">
        <v>388</v>
      </c>
      <c r="D2702" s="137"/>
      <c r="E2702" s="138">
        <v>0</v>
      </c>
      <c r="F2702" s="138">
        <v>0</v>
      </c>
      <c r="G2702" s="138">
        <v>0</v>
      </c>
      <c r="H2702" s="138">
        <v>0</v>
      </c>
      <c r="I2702" s="138">
        <v>0</v>
      </c>
      <c r="J2702" s="138">
        <v>0</v>
      </c>
      <c r="K2702" s="138">
        <v>0</v>
      </c>
      <c r="L2702" s="139"/>
      <c r="M2702" s="138">
        <v>0</v>
      </c>
      <c r="N2702" s="139"/>
      <c r="O2702" s="138">
        <v>0</v>
      </c>
      <c r="P2702" s="138">
        <v>0</v>
      </c>
      <c r="Q2702" s="138">
        <v>0</v>
      </c>
      <c r="R2702" s="139"/>
      <c r="S2702" s="138">
        <v>0</v>
      </c>
      <c r="T2702" s="139"/>
      <c r="U2702" s="138">
        <v>0</v>
      </c>
      <c r="V2702" s="138">
        <v>0</v>
      </c>
      <c r="W2702" s="138">
        <v>0</v>
      </c>
      <c r="X2702" s="138">
        <v>0</v>
      </c>
      <c r="Y2702" s="138">
        <v>0</v>
      </c>
      <c r="Z2702" s="139"/>
      <c r="AA2702" s="138">
        <v>0</v>
      </c>
      <c r="AB2702" s="131">
        <v>0</v>
      </c>
    </row>
    <row r="2703" spans="1:28" ht="15" customHeight="1" x14ac:dyDescent="0.25">
      <c r="A2703" s="129" t="str">
        <f>B2703&amp;"-"&amp;COUNTIF($B$3:B2703,B2703)</f>
        <v>736-9</v>
      </c>
      <c r="B2703" s="130">
        <v>736</v>
      </c>
      <c r="C2703" s="130" t="s">
        <v>388</v>
      </c>
      <c r="D2703" s="137"/>
      <c r="E2703" s="138">
        <v>0</v>
      </c>
      <c r="F2703" s="138">
        <v>0</v>
      </c>
      <c r="G2703" s="138">
        <v>0</v>
      </c>
      <c r="H2703" s="138">
        <v>0</v>
      </c>
      <c r="I2703" s="138">
        <v>0</v>
      </c>
      <c r="J2703" s="138">
        <v>0</v>
      </c>
      <c r="K2703" s="138">
        <v>0</v>
      </c>
      <c r="L2703" s="139"/>
      <c r="M2703" s="138">
        <v>0</v>
      </c>
      <c r="N2703" s="139"/>
      <c r="O2703" s="138">
        <v>0</v>
      </c>
      <c r="P2703" s="138">
        <v>0</v>
      </c>
      <c r="Q2703" s="138">
        <v>0</v>
      </c>
      <c r="R2703" s="139"/>
      <c r="S2703" s="138">
        <v>0</v>
      </c>
      <c r="T2703" s="139"/>
      <c r="U2703" s="138">
        <v>0</v>
      </c>
      <c r="V2703" s="138">
        <v>0</v>
      </c>
      <c r="W2703" s="138">
        <v>0</v>
      </c>
      <c r="X2703" s="138">
        <v>0</v>
      </c>
      <c r="Y2703" s="138">
        <v>0</v>
      </c>
      <c r="Z2703" s="139"/>
      <c r="AA2703" s="138">
        <v>0</v>
      </c>
      <c r="AB2703" s="131">
        <v>0</v>
      </c>
    </row>
    <row r="2704" spans="1:28" ht="15" customHeight="1" x14ac:dyDescent="0.25">
      <c r="A2704" s="129" t="str">
        <f>B2704&amp;"-"&amp;COUNTIF($B$3:B2704,B2704)</f>
        <v>736-10</v>
      </c>
      <c r="B2704" s="130">
        <v>736</v>
      </c>
      <c r="C2704" s="130" t="s">
        <v>388</v>
      </c>
      <c r="D2704" s="137"/>
      <c r="E2704" s="138">
        <v>0</v>
      </c>
      <c r="F2704" s="138">
        <v>0</v>
      </c>
      <c r="G2704" s="138">
        <v>0</v>
      </c>
      <c r="H2704" s="138">
        <v>0</v>
      </c>
      <c r="I2704" s="138">
        <v>0</v>
      </c>
      <c r="J2704" s="138">
        <v>0</v>
      </c>
      <c r="K2704" s="138">
        <v>0</v>
      </c>
      <c r="L2704" s="139"/>
      <c r="M2704" s="138">
        <v>0</v>
      </c>
      <c r="N2704" s="139"/>
      <c r="O2704" s="138">
        <v>0</v>
      </c>
      <c r="P2704" s="138">
        <v>0</v>
      </c>
      <c r="Q2704" s="138">
        <v>0</v>
      </c>
      <c r="R2704" s="139"/>
      <c r="S2704" s="138">
        <v>0</v>
      </c>
      <c r="T2704" s="139"/>
      <c r="U2704" s="138">
        <v>0</v>
      </c>
      <c r="V2704" s="138">
        <v>0</v>
      </c>
      <c r="W2704" s="138">
        <v>0</v>
      </c>
      <c r="X2704" s="138">
        <v>0</v>
      </c>
      <c r="Y2704" s="138">
        <v>0</v>
      </c>
      <c r="Z2704" s="139"/>
      <c r="AA2704" s="138">
        <v>0</v>
      </c>
      <c r="AB2704" s="131">
        <v>0</v>
      </c>
    </row>
    <row r="2705" spans="1:28" ht="15" customHeight="1" x14ac:dyDescent="0.25">
      <c r="A2705" s="129" t="str">
        <f>B2705&amp;"-"&amp;COUNTIF($B$3:B2705,B2705)</f>
        <v>738-1</v>
      </c>
      <c r="B2705" s="130">
        <v>738</v>
      </c>
      <c r="C2705" s="130" t="s">
        <v>389</v>
      </c>
      <c r="D2705" s="137">
        <v>43794</v>
      </c>
      <c r="E2705" s="138">
        <v>1</v>
      </c>
      <c r="F2705" s="138">
        <v>0</v>
      </c>
      <c r="G2705" s="138">
        <v>0</v>
      </c>
      <c r="H2705" s="138">
        <v>0</v>
      </c>
      <c r="I2705" s="138">
        <v>0</v>
      </c>
      <c r="J2705" s="138">
        <v>0</v>
      </c>
      <c r="K2705" s="138">
        <v>0</v>
      </c>
      <c r="L2705" s="139"/>
      <c r="M2705" s="138">
        <v>1</v>
      </c>
      <c r="N2705" s="139"/>
      <c r="O2705" s="138">
        <v>0</v>
      </c>
      <c r="P2705" s="138">
        <v>0</v>
      </c>
      <c r="Q2705" s="138">
        <v>0</v>
      </c>
      <c r="R2705" s="139"/>
      <c r="S2705" s="138">
        <v>1</v>
      </c>
      <c r="T2705" s="139"/>
      <c r="U2705" s="138">
        <v>0</v>
      </c>
      <c r="V2705" s="138">
        <v>0</v>
      </c>
      <c r="W2705" s="138">
        <v>0</v>
      </c>
      <c r="X2705" s="138">
        <v>0</v>
      </c>
      <c r="Y2705" s="138">
        <v>0</v>
      </c>
      <c r="Z2705" s="139"/>
      <c r="AA2705" s="138">
        <v>0</v>
      </c>
      <c r="AB2705" s="131">
        <v>0</v>
      </c>
    </row>
    <row r="2706" spans="1:28" ht="15" customHeight="1" x14ac:dyDescent="0.25">
      <c r="A2706" s="129" t="str">
        <f>B2706&amp;"-"&amp;COUNTIF($B$3:B2706,B2706)</f>
        <v>738-2</v>
      </c>
      <c r="B2706" s="130">
        <v>738</v>
      </c>
      <c r="C2706" s="130" t="s">
        <v>389</v>
      </c>
      <c r="D2706" s="137">
        <v>43786</v>
      </c>
      <c r="E2706" s="138">
        <v>95.22</v>
      </c>
      <c r="F2706" s="138">
        <v>0</v>
      </c>
      <c r="G2706" s="138">
        <v>2</v>
      </c>
      <c r="H2706" s="138">
        <v>1</v>
      </c>
      <c r="I2706" s="138">
        <v>0</v>
      </c>
      <c r="J2706" s="138">
        <v>1</v>
      </c>
      <c r="K2706" s="138">
        <v>0</v>
      </c>
      <c r="L2706" s="139"/>
      <c r="M2706" s="138">
        <v>95.22</v>
      </c>
      <c r="N2706" s="139"/>
      <c r="O2706" s="138">
        <v>0</v>
      </c>
      <c r="P2706" s="138">
        <v>0</v>
      </c>
      <c r="Q2706" s="138">
        <v>0</v>
      </c>
      <c r="R2706" s="139"/>
      <c r="S2706" s="138">
        <v>95.22</v>
      </c>
      <c r="T2706" s="139"/>
      <c r="U2706" s="138">
        <v>0</v>
      </c>
      <c r="V2706" s="138">
        <v>0</v>
      </c>
      <c r="W2706" s="138">
        <v>0</v>
      </c>
      <c r="X2706" s="138">
        <v>0</v>
      </c>
      <c r="Y2706" s="138">
        <v>0</v>
      </c>
      <c r="Z2706" s="139"/>
      <c r="AA2706" s="138">
        <v>0</v>
      </c>
      <c r="AB2706" s="131">
        <v>0</v>
      </c>
    </row>
    <row r="2707" spans="1:28" ht="15" customHeight="1" x14ac:dyDescent="0.25">
      <c r="A2707" s="129" t="str">
        <f>B2707&amp;"-"&amp;COUNTIF($B$3:B2707,B2707)</f>
        <v>738-3</v>
      </c>
      <c r="B2707" s="130">
        <v>738</v>
      </c>
      <c r="C2707" s="130" t="s">
        <v>389</v>
      </c>
      <c r="D2707" s="137">
        <v>44040</v>
      </c>
      <c r="E2707" s="138">
        <v>1</v>
      </c>
      <c r="F2707" s="138">
        <v>0</v>
      </c>
      <c r="G2707" s="138">
        <v>0</v>
      </c>
      <c r="H2707" s="138">
        <v>0</v>
      </c>
      <c r="I2707" s="138">
        <v>0</v>
      </c>
      <c r="J2707" s="138">
        <v>0</v>
      </c>
      <c r="K2707" s="138">
        <v>0</v>
      </c>
      <c r="L2707" s="139"/>
      <c r="M2707" s="138">
        <v>1</v>
      </c>
      <c r="N2707" s="139"/>
      <c r="O2707" s="138">
        <v>0</v>
      </c>
      <c r="P2707" s="138">
        <v>0</v>
      </c>
      <c r="Q2707" s="138">
        <v>0</v>
      </c>
      <c r="R2707" s="139"/>
      <c r="S2707" s="138">
        <v>1</v>
      </c>
      <c r="T2707" s="139"/>
      <c r="U2707" s="138">
        <v>0</v>
      </c>
      <c r="V2707" s="138">
        <v>0</v>
      </c>
      <c r="W2707" s="138">
        <v>0</v>
      </c>
      <c r="X2707" s="138">
        <v>0</v>
      </c>
      <c r="Y2707" s="138">
        <v>0</v>
      </c>
      <c r="Z2707" s="139"/>
      <c r="AA2707" s="138">
        <v>0</v>
      </c>
      <c r="AB2707" s="131">
        <v>0</v>
      </c>
    </row>
    <row r="2708" spans="1:28" ht="15" customHeight="1" x14ac:dyDescent="0.25">
      <c r="A2708" s="129" t="str">
        <f>B2708&amp;"-"&amp;COUNTIF($B$3:B2708,B2708)</f>
        <v>738-4</v>
      </c>
      <c r="B2708" s="130">
        <v>738</v>
      </c>
      <c r="C2708" s="130" t="s">
        <v>389</v>
      </c>
      <c r="D2708" s="137">
        <v>44305</v>
      </c>
      <c r="E2708" s="138">
        <v>1</v>
      </c>
      <c r="F2708" s="138">
        <v>0</v>
      </c>
      <c r="G2708" s="138">
        <v>0</v>
      </c>
      <c r="H2708" s="138">
        <v>0</v>
      </c>
      <c r="I2708" s="138">
        <v>0</v>
      </c>
      <c r="J2708" s="138">
        <v>0</v>
      </c>
      <c r="K2708" s="138">
        <v>0</v>
      </c>
      <c r="L2708" s="139"/>
      <c r="M2708" s="138">
        <v>1</v>
      </c>
      <c r="N2708" s="139"/>
      <c r="O2708" s="138">
        <v>0</v>
      </c>
      <c r="P2708" s="138">
        <v>0</v>
      </c>
      <c r="Q2708" s="138">
        <v>0</v>
      </c>
      <c r="R2708" s="139"/>
      <c r="S2708" s="138">
        <v>1</v>
      </c>
      <c r="T2708" s="139"/>
      <c r="U2708" s="138">
        <v>0</v>
      </c>
      <c r="V2708" s="138">
        <v>0</v>
      </c>
      <c r="W2708" s="138">
        <v>0</v>
      </c>
      <c r="X2708" s="138">
        <v>0</v>
      </c>
      <c r="Y2708" s="138">
        <v>0</v>
      </c>
      <c r="Z2708" s="139"/>
      <c r="AA2708" s="138">
        <v>0</v>
      </c>
      <c r="AB2708" s="131">
        <v>0</v>
      </c>
    </row>
    <row r="2709" spans="1:28" ht="15" customHeight="1" x14ac:dyDescent="0.25">
      <c r="A2709" s="129" t="str">
        <f>B2709&amp;"-"&amp;COUNTIF($B$3:B2709,B2709)</f>
        <v>738-5</v>
      </c>
      <c r="B2709" s="130">
        <v>738</v>
      </c>
      <c r="C2709" s="130" t="s">
        <v>389</v>
      </c>
      <c r="D2709" s="137">
        <v>44750</v>
      </c>
      <c r="E2709" s="138">
        <v>2</v>
      </c>
      <c r="F2709" s="138">
        <v>0</v>
      </c>
      <c r="G2709" s="138">
        <v>0</v>
      </c>
      <c r="H2709" s="138">
        <v>0</v>
      </c>
      <c r="I2709" s="138">
        <v>0</v>
      </c>
      <c r="J2709" s="138">
        <v>0</v>
      </c>
      <c r="K2709" s="138">
        <v>0</v>
      </c>
      <c r="L2709" s="139"/>
      <c r="M2709" s="138">
        <v>2</v>
      </c>
      <c r="N2709" s="139"/>
      <c r="O2709" s="138">
        <v>0</v>
      </c>
      <c r="P2709" s="138">
        <v>0</v>
      </c>
      <c r="Q2709" s="138">
        <v>0</v>
      </c>
      <c r="R2709" s="139"/>
      <c r="S2709" s="138">
        <v>2</v>
      </c>
      <c r="T2709" s="139"/>
      <c r="U2709" s="138">
        <v>0</v>
      </c>
      <c r="V2709" s="138">
        <v>0</v>
      </c>
      <c r="W2709" s="138">
        <v>0</v>
      </c>
      <c r="X2709" s="138">
        <v>0</v>
      </c>
      <c r="Y2709" s="138">
        <v>0</v>
      </c>
      <c r="Z2709" s="139"/>
      <c r="AA2709" s="138">
        <v>0</v>
      </c>
      <c r="AB2709" s="131">
        <v>0</v>
      </c>
    </row>
    <row r="2710" spans="1:28" ht="15" customHeight="1" x14ac:dyDescent="0.25">
      <c r="A2710" s="129" t="str">
        <f>B2710&amp;"-"&amp;COUNTIF($B$3:B2710,B2710)</f>
        <v>738-6</v>
      </c>
      <c r="B2710" s="130">
        <v>738</v>
      </c>
      <c r="C2710" s="130" t="s">
        <v>389</v>
      </c>
      <c r="D2710" s="137">
        <v>45005</v>
      </c>
      <c r="E2710" s="138">
        <v>2</v>
      </c>
      <c r="F2710" s="138">
        <v>0</v>
      </c>
      <c r="G2710" s="138">
        <v>0</v>
      </c>
      <c r="H2710" s="138">
        <v>0</v>
      </c>
      <c r="I2710" s="138">
        <v>0</v>
      </c>
      <c r="J2710" s="138">
        <v>0</v>
      </c>
      <c r="K2710" s="138">
        <v>0</v>
      </c>
      <c r="L2710" s="139"/>
      <c r="M2710" s="138">
        <v>2</v>
      </c>
      <c r="N2710" s="139"/>
      <c r="O2710" s="138">
        <v>0</v>
      </c>
      <c r="P2710" s="138">
        <v>0</v>
      </c>
      <c r="Q2710" s="138">
        <v>0</v>
      </c>
      <c r="R2710" s="139"/>
      <c r="S2710" s="138">
        <v>2</v>
      </c>
      <c r="T2710" s="139"/>
      <c r="U2710" s="138">
        <v>0</v>
      </c>
      <c r="V2710" s="138">
        <v>0</v>
      </c>
      <c r="W2710" s="138">
        <v>0</v>
      </c>
      <c r="X2710" s="138">
        <v>0</v>
      </c>
      <c r="Y2710" s="138">
        <v>0</v>
      </c>
      <c r="Z2710" s="139"/>
      <c r="AA2710" s="138">
        <v>0</v>
      </c>
      <c r="AB2710" s="131">
        <v>0</v>
      </c>
    </row>
    <row r="2711" spans="1:28" ht="15" customHeight="1" x14ac:dyDescent="0.25">
      <c r="A2711" s="129" t="str">
        <f>B2711&amp;"-"&amp;COUNTIF($B$3:B2711,B2711)</f>
        <v>738-7</v>
      </c>
      <c r="B2711" s="130">
        <v>738</v>
      </c>
      <c r="C2711" s="130" t="s">
        <v>389</v>
      </c>
      <c r="D2711" s="137"/>
      <c r="E2711" s="138">
        <v>0</v>
      </c>
      <c r="F2711" s="138">
        <v>0</v>
      </c>
      <c r="G2711" s="138">
        <v>0</v>
      </c>
      <c r="H2711" s="138">
        <v>0</v>
      </c>
      <c r="I2711" s="138">
        <v>0</v>
      </c>
      <c r="J2711" s="138">
        <v>0</v>
      </c>
      <c r="K2711" s="138">
        <v>0</v>
      </c>
      <c r="L2711" s="139"/>
      <c r="M2711" s="138">
        <v>0</v>
      </c>
      <c r="N2711" s="139"/>
      <c r="O2711" s="138">
        <v>0</v>
      </c>
      <c r="P2711" s="138">
        <v>0</v>
      </c>
      <c r="Q2711" s="138">
        <v>0</v>
      </c>
      <c r="R2711" s="139"/>
      <c r="S2711" s="138">
        <v>0</v>
      </c>
      <c r="T2711" s="139"/>
      <c r="U2711" s="138">
        <v>0</v>
      </c>
      <c r="V2711" s="138">
        <v>0</v>
      </c>
      <c r="W2711" s="138">
        <v>0</v>
      </c>
      <c r="X2711" s="138">
        <v>0</v>
      </c>
      <c r="Y2711" s="138">
        <v>0</v>
      </c>
      <c r="Z2711" s="139"/>
      <c r="AA2711" s="138">
        <v>0</v>
      </c>
      <c r="AB2711" s="131">
        <v>0</v>
      </c>
    </row>
    <row r="2712" spans="1:28" ht="15" customHeight="1" x14ac:dyDescent="0.25">
      <c r="A2712" s="129" t="str">
        <f>B2712&amp;"-"&amp;COUNTIF($B$3:B2712,B2712)</f>
        <v>738-8</v>
      </c>
      <c r="B2712" s="130">
        <v>738</v>
      </c>
      <c r="C2712" s="130" t="s">
        <v>389</v>
      </c>
      <c r="D2712" s="137"/>
      <c r="E2712" s="138">
        <v>0</v>
      </c>
      <c r="F2712" s="138">
        <v>0</v>
      </c>
      <c r="G2712" s="138">
        <v>0</v>
      </c>
      <c r="H2712" s="138">
        <v>0</v>
      </c>
      <c r="I2712" s="138">
        <v>0</v>
      </c>
      <c r="J2712" s="138">
        <v>0</v>
      </c>
      <c r="K2712" s="138">
        <v>0</v>
      </c>
      <c r="L2712" s="139"/>
      <c r="M2712" s="138">
        <v>0</v>
      </c>
      <c r="N2712" s="139"/>
      <c r="O2712" s="138">
        <v>0</v>
      </c>
      <c r="P2712" s="138">
        <v>0</v>
      </c>
      <c r="Q2712" s="138">
        <v>0</v>
      </c>
      <c r="R2712" s="139"/>
      <c r="S2712" s="138">
        <v>0</v>
      </c>
      <c r="T2712" s="139"/>
      <c r="U2712" s="138">
        <v>0</v>
      </c>
      <c r="V2712" s="138">
        <v>0</v>
      </c>
      <c r="W2712" s="138">
        <v>0</v>
      </c>
      <c r="X2712" s="138">
        <v>0</v>
      </c>
      <c r="Y2712" s="138">
        <v>0</v>
      </c>
      <c r="Z2712" s="139"/>
      <c r="AA2712" s="138">
        <v>0</v>
      </c>
      <c r="AB2712" s="131">
        <v>0</v>
      </c>
    </row>
    <row r="2713" spans="1:28" ht="15" customHeight="1" x14ac:dyDescent="0.25">
      <c r="A2713" s="129" t="str">
        <f>B2713&amp;"-"&amp;COUNTIF($B$3:B2713,B2713)</f>
        <v>738-9</v>
      </c>
      <c r="B2713" s="130">
        <v>738</v>
      </c>
      <c r="C2713" s="130" t="s">
        <v>389</v>
      </c>
      <c r="D2713" s="137"/>
      <c r="E2713" s="138">
        <v>0</v>
      </c>
      <c r="F2713" s="138">
        <v>0</v>
      </c>
      <c r="G2713" s="138">
        <v>0</v>
      </c>
      <c r="H2713" s="138">
        <v>0</v>
      </c>
      <c r="I2713" s="138">
        <v>0</v>
      </c>
      <c r="J2713" s="138">
        <v>0</v>
      </c>
      <c r="K2713" s="138">
        <v>0</v>
      </c>
      <c r="L2713" s="139"/>
      <c r="M2713" s="138">
        <v>0</v>
      </c>
      <c r="N2713" s="139"/>
      <c r="O2713" s="138">
        <v>0</v>
      </c>
      <c r="P2713" s="138">
        <v>0</v>
      </c>
      <c r="Q2713" s="138">
        <v>0</v>
      </c>
      <c r="R2713" s="139"/>
      <c r="S2713" s="138">
        <v>0</v>
      </c>
      <c r="T2713" s="139"/>
      <c r="U2713" s="138">
        <v>0</v>
      </c>
      <c r="V2713" s="138">
        <v>0</v>
      </c>
      <c r="W2713" s="138">
        <v>0</v>
      </c>
      <c r="X2713" s="138">
        <v>0</v>
      </c>
      <c r="Y2713" s="138">
        <v>0</v>
      </c>
      <c r="Z2713" s="139"/>
      <c r="AA2713" s="138">
        <v>0</v>
      </c>
      <c r="AB2713" s="131">
        <v>0</v>
      </c>
    </row>
    <row r="2714" spans="1:28" ht="15" customHeight="1" x14ac:dyDescent="0.25">
      <c r="A2714" s="129" t="str">
        <f>B2714&amp;"-"&amp;COUNTIF($B$3:B2714,B2714)</f>
        <v>738-10</v>
      </c>
      <c r="B2714" s="130">
        <v>738</v>
      </c>
      <c r="C2714" s="130" t="s">
        <v>389</v>
      </c>
      <c r="D2714" s="137"/>
      <c r="E2714" s="138">
        <v>0</v>
      </c>
      <c r="F2714" s="138">
        <v>0</v>
      </c>
      <c r="G2714" s="138">
        <v>0</v>
      </c>
      <c r="H2714" s="138">
        <v>0</v>
      </c>
      <c r="I2714" s="138">
        <v>0</v>
      </c>
      <c r="J2714" s="138">
        <v>0</v>
      </c>
      <c r="K2714" s="138">
        <v>0</v>
      </c>
      <c r="L2714" s="139"/>
      <c r="M2714" s="138">
        <v>0</v>
      </c>
      <c r="N2714" s="139"/>
      <c r="O2714" s="138">
        <v>0</v>
      </c>
      <c r="P2714" s="138">
        <v>0</v>
      </c>
      <c r="Q2714" s="138">
        <v>0</v>
      </c>
      <c r="R2714" s="139"/>
      <c r="S2714" s="138">
        <v>0</v>
      </c>
      <c r="T2714" s="139"/>
      <c r="U2714" s="138">
        <v>0</v>
      </c>
      <c r="V2714" s="138">
        <v>0</v>
      </c>
      <c r="W2714" s="138">
        <v>0</v>
      </c>
      <c r="X2714" s="138">
        <v>0</v>
      </c>
      <c r="Y2714" s="138">
        <v>0</v>
      </c>
      <c r="Z2714" s="139"/>
      <c r="AA2714" s="138">
        <v>0</v>
      </c>
      <c r="AB2714" s="131">
        <v>0</v>
      </c>
    </row>
    <row r="2715" spans="1:28" ht="15" customHeight="1" x14ac:dyDescent="0.25">
      <c r="A2715" s="129" t="str">
        <f>B2715&amp;"-"&amp;COUNTIF($B$3:B2715,B2715)</f>
        <v>738-11</v>
      </c>
      <c r="B2715" s="130">
        <v>738</v>
      </c>
      <c r="C2715" s="130" t="s">
        <v>389</v>
      </c>
      <c r="D2715" s="137"/>
      <c r="E2715" s="138">
        <v>0</v>
      </c>
      <c r="F2715" s="138">
        <v>0</v>
      </c>
      <c r="G2715" s="138">
        <v>0</v>
      </c>
      <c r="H2715" s="138">
        <v>0</v>
      </c>
      <c r="I2715" s="138">
        <v>0</v>
      </c>
      <c r="J2715" s="138">
        <v>0</v>
      </c>
      <c r="K2715" s="138">
        <v>0</v>
      </c>
      <c r="L2715" s="139"/>
      <c r="M2715" s="138">
        <v>0</v>
      </c>
      <c r="N2715" s="139"/>
      <c r="O2715" s="138">
        <v>0</v>
      </c>
      <c r="P2715" s="138">
        <v>0</v>
      </c>
      <c r="Q2715" s="138">
        <v>0</v>
      </c>
      <c r="R2715" s="139"/>
      <c r="S2715" s="138">
        <v>0</v>
      </c>
      <c r="T2715" s="139"/>
      <c r="U2715" s="138">
        <v>0</v>
      </c>
      <c r="V2715" s="138">
        <v>0</v>
      </c>
      <c r="W2715" s="138">
        <v>0</v>
      </c>
      <c r="X2715" s="138">
        <v>0</v>
      </c>
      <c r="Y2715" s="138">
        <v>0</v>
      </c>
      <c r="Z2715" s="139"/>
      <c r="AA2715" s="138">
        <v>0</v>
      </c>
      <c r="AB2715" s="131">
        <v>0</v>
      </c>
    </row>
    <row r="2716" spans="1:28" ht="15" customHeight="1" x14ac:dyDescent="0.25">
      <c r="A2716" s="129" t="str">
        <f>B2716&amp;"-"&amp;COUNTIF($B$3:B2716,B2716)</f>
        <v>738-12</v>
      </c>
      <c r="B2716" s="130">
        <v>738</v>
      </c>
      <c r="C2716" s="130" t="s">
        <v>389</v>
      </c>
      <c r="D2716" s="137"/>
      <c r="E2716" s="138">
        <v>0</v>
      </c>
      <c r="F2716" s="138">
        <v>0</v>
      </c>
      <c r="G2716" s="138">
        <v>0</v>
      </c>
      <c r="H2716" s="138">
        <v>0</v>
      </c>
      <c r="I2716" s="138">
        <v>0</v>
      </c>
      <c r="J2716" s="138">
        <v>0</v>
      </c>
      <c r="K2716" s="138">
        <v>0</v>
      </c>
      <c r="L2716" s="139"/>
      <c r="M2716" s="138">
        <v>0</v>
      </c>
      <c r="N2716" s="139"/>
      <c r="O2716" s="138">
        <v>0</v>
      </c>
      <c r="P2716" s="138">
        <v>0</v>
      </c>
      <c r="Q2716" s="138">
        <v>0</v>
      </c>
      <c r="R2716" s="139"/>
      <c r="S2716" s="138">
        <v>0</v>
      </c>
      <c r="T2716" s="139"/>
      <c r="U2716" s="138">
        <v>0</v>
      </c>
      <c r="V2716" s="138">
        <v>0</v>
      </c>
      <c r="W2716" s="138">
        <v>0</v>
      </c>
      <c r="X2716" s="138">
        <v>0</v>
      </c>
      <c r="Y2716" s="138">
        <v>0</v>
      </c>
      <c r="Z2716" s="139"/>
      <c r="AA2716" s="138">
        <v>0</v>
      </c>
      <c r="AB2716" s="131">
        <v>0</v>
      </c>
    </row>
    <row r="2717" spans="1:28" ht="15" customHeight="1" x14ac:dyDescent="0.25">
      <c r="A2717" s="129" t="str">
        <f>B2717&amp;"-"&amp;COUNTIF($B$3:B2717,B2717)</f>
        <v>770-1</v>
      </c>
      <c r="B2717" s="130">
        <v>770</v>
      </c>
      <c r="C2717" s="130" t="s">
        <v>116</v>
      </c>
      <c r="D2717" s="137">
        <v>50690</v>
      </c>
      <c r="E2717" s="138">
        <v>1</v>
      </c>
      <c r="F2717" s="138">
        <v>0</v>
      </c>
      <c r="G2717" s="138">
        <v>0</v>
      </c>
      <c r="H2717" s="138">
        <v>0</v>
      </c>
      <c r="I2717" s="138">
        <v>0</v>
      </c>
      <c r="J2717" s="138">
        <v>0</v>
      </c>
      <c r="K2717" s="138">
        <v>0</v>
      </c>
      <c r="L2717" s="139"/>
      <c r="M2717" s="138">
        <v>0</v>
      </c>
      <c r="N2717" s="139"/>
      <c r="O2717" s="138">
        <v>0</v>
      </c>
      <c r="P2717" s="138">
        <v>0</v>
      </c>
      <c r="Q2717" s="138">
        <v>0</v>
      </c>
      <c r="R2717" s="139"/>
      <c r="S2717" s="138">
        <v>0</v>
      </c>
      <c r="T2717" s="139"/>
      <c r="U2717" s="138">
        <v>0</v>
      </c>
      <c r="V2717" s="138">
        <v>0.1</v>
      </c>
      <c r="W2717" s="138">
        <v>0</v>
      </c>
      <c r="X2717" s="138">
        <v>0</v>
      </c>
      <c r="Y2717" s="138">
        <v>0</v>
      </c>
      <c r="Z2717" s="139"/>
      <c r="AA2717" s="138">
        <v>0</v>
      </c>
      <c r="AB2717" s="131">
        <v>0</v>
      </c>
    </row>
    <row r="2718" spans="1:28" ht="15" customHeight="1" x14ac:dyDescent="0.25">
      <c r="A2718" s="129" t="str">
        <f>B2718&amp;"-"&amp;COUNTIF($B$3:B2718,B2718)</f>
        <v>770-2</v>
      </c>
      <c r="B2718" s="130">
        <v>770</v>
      </c>
      <c r="C2718" s="130" t="s">
        <v>116</v>
      </c>
      <c r="D2718" s="137">
        <v>44362</v>
      </c>
      <c r="E2718" s="138">
        <v>1</v>
      </c>
      <c r="F2718" s="138">
        <v>0</v>
      </c>
      <c r="G2718" s="138">
        <v>0</v>
      </c>
      <c r="H2718" s="138">
        <v>0</v>
      </c>
      <c r="I2718" s="138">
        <v>0</v>
      </c>
      <c r="J2718" s="138">
        <v>0</v>
      </c>
      <c r="K2718" s="138">
        <v>0</v>
      </c>
      <c r="L2718" s="139"/>
      <c r="M2718" s="138">
        <v>0</v>
      </c>
      <c r="N2718" s="139"/>
      <c r="O2718" s="138">
        <v>0</v>
      </c>
      <c r="P2718" s="138">
        <v>0</v>
      </c>
      <c r="Q2718" s="138">
        <v>0</v>
      </c>
      <c r="R2718" s="139"/>
      <c r="S2718" s="138">
        <v>0</v>
      </c>
      <c r="T2718" s="139"/>
      <c r="U2718" s="138">
        <v>0</v>
      </c>
      <c r="V2718" s="138">
        <v>0</v>
      </c>
      <c r="W2718" s="138">
        <v>0</v>
      </c>
      <c r="X2718" s="138">
        <v>0</v>
      </c>
      <c r="Y2718" s="138">
        <v>0</v>
      </c>
      <c r="Z2718" s="139"/>
      <c r="AA2718" s="138">
        <v>0</v>
      </c>
      <c r="AB2718" s="131">
        <v>0</v>
      </c>
    </row>
    <row r="2719" spans="1:28" ht="15" customHeight="1" x14ac:dyDescent="0.25">
      <c r="A2719" s="129" t="str">
        <f>B2719&amp;"-"&amp;COUNTIF($B$3:B2719,B2719)</f>
        <v>770-3</v>
      </c>
      <c r="B2719" s="130">
        <v>770</v>
      </c>
      <c r="C2719" s="130" t="s">
        <v>116</v>
      </c>
      <c r="D2719" s="137">
        <v>44602</v>
      </c>
      <c r="E2719" s="138">
        <v>3</v>
      </c>
      <c r="F2719" s="138">
        <v>0</v>
      </c>
      <c r="G2719" s="138">
        <v>1</v>
      </c>
      <c r="H2719" s="138">
        <v>0</v>
      </c>
      <c r="I2719" s="138">
        <v>0</v>
      </c>
      <c r="J2719" s="138">
        <v>0</v>
      </c>
      <c r="K2719" s="138">
        <v>0</v>
      </c>
      <c r="L2719" s="139"/>
      <c r="M2719" s="138">
        <v>0</v>
      </c>
      <c r="N2719" s="139"/>
      <c r="O2719" s="138">
        <v>0</v>
      </c>
      <c r="P2719" s="138">
        <v>0</v>
      </c>
      <c r="Q2719" s="138">
        <v>0</v>
      </c>
      <c r="R2719" s="139"/>
      <c r="S2719" s="138">
        <v>0</v>
      </c>
      <c r="T2719" s="139"/>
      <c r="U2719" s="138">
        <v>0</v>
      </c>
      <c r="V2719" s="138">
        <v>0</v>
      </c>
      <c r="W2719" s="138">
        <v>0</v>
      </c>
      <c r="X2719" s="138">
        <v>0</v>
      </c>
      <c r="Y2719" s="138">
        <v>0</v>
      </c>
      <c r="Z2719" s="139"/>
      <c r="AA2719" s="138">
        <v>0</v>
      </c>
      <c r="AB2719" s="131">
        <v>0</v>
      </c>
    </row>
    <row r="2720" spans="1:28" ht="15" customHeight="1" x14ac:dyDescent="0.25">
      <c r="A2720" s="129" t="str">
        <f>B2720&amp;"-"&amp;COUNTIF($B$3:B2720,B2720)</f>
        <v>770-4</v>
      </c>
      <c r="B2720" s="130">
        <v>770</v>
      </c>
      <c r="C2720" s="130" t="s">
        <v>116</v>
      </c>
      <c r="D2720" s="137">
        <v>45609</v>
      </c>
      <c r="E2720" s="138">
        <v>1</v>
      </c>
      <c r="F2720" s="138">
        <v>0</v>
      </c>
      <c r="G2720" s="138">
        <v>0</v>
      </c>
      <c r="H2720" s="138">
        <v>0</v>
      </c>
      <c r="I2720" s="138">
        <v>0</v>
      </c>
      <c r="J2720" s="138">
        <v>0</v>
      </c>
      <c r="K2720" s="138">
        <v>0</v>
      </c>
      <c r="L2720" s="139"/>
      <c r="M2720" s="138">
        <v>1</v>
      </c>
      <c r="N2720" s="139"/>
      <c r="O2720" s="138">
        <v>0</v>
      </c>
      <c r="P2720" s="138">
        <v>0</v>
      </c>
      <c r="Q2720" s="138">
        <v>0</v>
      </c>
      <c r="R2720" s="139"/>
      <c r="S2720" s="138">
        <v>0</v>
      </c>
      <c r="T2720" s="139"/>
      <c r="U2720" s="138">
        <v>0</v>
      </c>
      <c r="V2720" s="138">
        <v>0</v>
      </c>
      <c r="W2720" s="138">
        <v>0</v>
      </c>
      <c r="X2720" s="138">
        <v>0</v>
      </c>
      <c r="Y2720" s="138">
        <v>0</v>
      </c>
      <c r="Z2720" s="139"/>
      <c r="AA2720" s="138">
        <v>0</v>
      </c>
      <c r="AB2720" s="131">
        <v>0</v>
      </c>
    </row>
    <row r="2721" spans="1:28" ht="15" customHeight="1" x14ac:dyDescent="0.25">
      <c r="A2721" s="129" t="str">
        <f>B2721&amp;"-"&amp;COUNTIF($B$3:B2721,B2721)</f>
        <v>770-5</v>
      </c>
      <c r="B2721" s="130">
        <v>770</v>
      </c>
      <c r="C2721" s="130" t="s">
        <v>116</v>
      </c>
      <c r="D2721" s="137">
        <v>48223</v>
      </c>
      <c r="E2721" s="138">
        <v>1</v>
      </c>
      <c r="F2721" s="138">
        <v>0</v>
      </c>
      <c r="G2721" s="138">
        <v>0</v>
      </c>
      <c r="H2721" s="138">
        <v>0</v>
      </c>
      <c r="I2721" s="138">
        <v>0</v>
      </c>
      <c r="J2721" s="138">
        <v>0</v>
      </c>
      <c r="K2721" s="138">
        <v>0</v>
      </c>
      <c r="L2721" s="139"/>
      <c r="M2721" s="138">
        <v>0</v>
      </c>
      <c r="N2721" s="139"/>
      <c r="O2721" s="138">
        <v>0</v>
      </c>
      <c r="P2721" s="138">
        <v>0</v>
      </c>
      <c r="Q2721" s="138">
        <v>0</v>
      </c>
      <c r="R2721" s="139"/>
      <c r="S2721" s="138">
        <v>0</v>
      </c>
      <c r="T2721" s="139"/>
      <c r="U2721" s="138">
        <v>0</v>
      </c>
      <c r="V2721" s="138">
        <v>0</v>
      </c>
      <c r="W2721" s="138">
        <v>0</v>
      </c>
      <c r="X2721" s="138">
        <v>0</v>
      </c>
      <c r="Y2721" s="138">
        <v>0</v>
      </c>
      <c r="Z2721" s="139"/>
      <c r="AA2721" s="138">
        <v>0</v>
      </c>
      <c r="AB2721" s="131">
        <v>0</v>
      </c>
    </row>
    <row r="2722" spans="1:28" ht="15" customHeight="1" x14ac:dyDescent="0.25">
      <c r="A2722" s="129" t="str">
        <f>B2722&amp;"-"&amp;COUNTIF($B$3:B2722,B2722)</f>
        <v>770-6</v>
      </c>
      <c r="B2722" s="130">
        <v>770</v>
      </c>
      <c r="C2722" s="130" t="s">
        <v>116</v>
      </c>
      <c r="D2722" s="137">
        <v>44875</v>
      </c>
      <c r="E2722" s="138">
        <v>1.75</v>
      </c>
      <c r="F2722" s="138">
        <v>0</v>
      </c>
      <c r="G2722" s="138">
        <v>1</v>
      </c>
      <c r="H2722" s="138">
        <v>0</v>
      </c>
      <c r="I2722" s="138">
        <v>0</v>
      </c>
      <c r="J2722" s="138">
        <v>0</v>
      </c>
      <c r="K2722" s="138">
        <v>0</v>
      </c>
      <c r="L2722" s="139"/>
      <c r="M2722" s="138">
        <v>0</v>
      </c>
      <c r="N2722" s="139"/>
      <c r="O2722" s="138">
        <v>0</v>
      </c>
      <c r="P2722" s="138">
        <v>0</v>
      </c>
      <c r="Q2722" s="138">
        <v>0</v>
      </c>
      <c r="R2722" s="139"/>
      <c r="S2722" s="138">
        <v>0</v>
      </c>
      <c r="T2722" s="139"/>
      <c r="U2722" s="138">
        <v>0</v>
      </c>
      <c r="V2722" s="138">
        <v>0.15</v>
      </c>
      <c r="W2722" s="138">
        <v>0</v>
      </c>
      <c r="X2722" s="138">
        <v>0</v>
      </c>
      <c r="Y2722" s="138">
        <v>0</v>
      </c>
      <c r="Z2722" s="139"/>
      <c r="AA2722" s="138">
        <v>0</v>
      </c>
      <c r="AB2722" s="131">
        <v>0</v>
      </c>
    </row>
    <row r="2723" spans="1:28" ht="15" customHeight="1" x14ac:dyDescent="0.25">
      <c r="A2723" s="129" t="str">
        <f>B2723&amp;"-"&amp;COUNTIF($B$3:B2723,B2723)</f>
        <v>770-7</v>
      </c>
      <c r="B2723" s="130">
        <v>770</v>
      </c>
      <c r="C2723" s="130" t="s">
        <v>116</v>
      </c>
      <c r="D2723" s="137">
        <v>44909</v>
      </c>
      <c r="E2723" s="138">
        <v>236.14</v>
      </c>
      <c r="F2723" s="138">
        <v>0</v>
      </c>
      <c r="G2723" s="138">
        <v>52.42</v>
      </c>
      <c r="H2723" s="138">
        <v>5.26</v>
      </c>
      <c r="I2723" s="138">
        <v>0</v>
      </c>
      <c r="J2723" s="138">
        <v>0</v>
      </c>
      <c r="K2723" s="138">
        <v>5</v>
      </c>
      <c r="L2723" s="139"/>
      <c r="M2723" s="138">
        <v>206.39</v>
      </c>
      <c r="N2723" s="139"/>
      <c r="O2723" s="138">
        <v>0</v>
      </c>
      <c r="P2723" s="138">
        <v>0</v>
      </c>
      <c r="Q2723" s="138">
        <v>0</v>
      </c>
      <c r="R2723" s="139"/>
      <c r="S2723" s="138">
        <v>0</v>
      </c>
      <c r="T2723" s="139"/>
      <c r="U2723" s="138">
        <v>0</v>
      </c>
      <c r="V2723" s="138">
        <v>3.91</v>
      </c>
      <c r="W2723" s="138">
        <v>0</v>
      </c>
      <c r="X2723" s="138">
        <v>0</v>
      </c>
      <c r="Y2723" s="138">
        <v>0</v>
      </c>
      <c r="Z2723" s="139"/>
      <c r="AA2723" s="138">
        <v>0</v>
      </c>
      <c r="AB2723" s="131">
        <v>0</v>
      </c>
    </row>
    <row r="2724" spans="1:28" ht="15" customHeight="1" x14ac:dyDescent="0.25">
      <c r="A2724" s="129" t="str">
        <f>B2724&amp;"-"&amp;COUNTIF($B$3:B2724,B2724)</f>
        <v>770-8</v>
      </c>
      <c r="B2724" s="130">
        <v>770</v>
      </c>
      <c r="C2724" s="130" t="s">
        <v>116</v>
      </c>
      <c r="D2724" s="137">
        <v>48231</v>
      </c>
      <c r="E2724" s="138">
        <v>7.13</v>
      </c>
      <c r="F2724" s="138">
        <v>0</v>
      </c>
      <c r="G2724" s="138">
        <v>1</v>
      </c>
      <c r="H2724" s="138">
        <v>0</v>
      </c>
      <c r="I2724" s="138">
        <v>0</v>
      </c>
      <c r="J2724" s="138">
        <v>0</v>
      </c>
      <c r="K2724" s="138">
        <v>0</v>
      </c>
      <c r="L2724" s="139"/>
      <c r="M2724" s="138">
        <v>7.13</v>
      </c>
      <c r="N2724" s="139"/>
      <c r="O2724" s="138">
        <v>0</v>
      </c>
      <c r="P2724" s="138">
        <v>0</v>
      </c>
      <c r="Q2724" s="138">
        <v>0</v>
      </c>
      <c r="R2724" s="139"/>
      <c r="S2724" s="138">
        <v>0</v>
      </c>
      <c r="T2724" s="139"/>
      <c r="U2724" s="138">
        <v>0</v>
      </c>
      <c r="V2724" s="138">
        <v>0.15</v>
      </c>
      <c r="W2724" s="138">
        <v>0</v>
      </c>
      <c r="X2724" s="138">
        <v>0</v>
      </c>
      <c r="Y2724" s="138">
        <v>0</v>
      </c>
      <c r="Z2724" s="139"/>
      <c r="AA2724" s="138">
        <v>0</v>
      </c>
      <c r="AB2724" s="131">
        <v>0</v>
      </c>
    </row>
    <row r="2725" spans="1:28" ht="15" customHeight="1" x14ac:dyDescent="0.25">
      <c r="A2725" s="129" t="str">
        <f>B2725&amp;"-"&amp;COUNTIF($B$3:B2725,B2725)</f>
        <v>770-9</v>
      </c>
      <c r="B2725" s="130">
        <v>770</v>
      </c>
      <c r="C2725" s="130" t="s">
        <v>116</v>
      </c>
      <c r="D2725" s="137"/>
      <c r="E2725" s="138">
        <v>0</v>
      </c>
      <c r="F2725" s="138">
        <v>0</v>
      </c>
      <c r="G2725" s="138">
        <v>0</v>
      </c>
      <c r="H2725" s="138">
        <v>0</v>
      </c>
      <c r="I2725" s="138">
        <v>0</v>
      </c>
      <c r="J2725" s="138">
        <v>0</v>
      </c>
      <c r="K2725" s="138">
        <v>0</v>
      </c>
      <c r="L2725" s="139"/>
      <c r="M2725" s="138">
        <v>0</v>
      </c>
      <c r="N2725" s="139"/>
      <c r="O2725" s="138">
        <v>0</v>
      </c>
      <c r="P2725" s="138">
        <v>0</v>
      </c>
      <c r="Q2725" s="138">
        <v>0</v>
      </c>
      <c r="R2725" s="139"/>
      <c r="S2725" s="138">
        <v>0</v>
      </c>
      <c r="T2725" s="139"/>
      <c r="U2725" s="138">
        <v>0</v>
      </c>
      <c r="V2725" s="138">
        <v>0</v>
      </c>
      <c r="W2725" s="138">
        <v>0</v>
      </c>
      <c r="X2725" s="138">
        <v>0</v>
      </c>
      <c r="Y2725" s="138">
        <v>0</v>
      </c>
      <c r="Z2725" s="139"/>
      <c r="AA2725" s="138">
        <v>0</v>
      </c>
      <c r="AB2725" s="131">
        <v>0</v>
      </c>
    </row>
    <row r="2726" spans="1:28" ht="15" customHeight="1" x14ac:dyDescent="0.25">
      <c r="A2726" s="129" t="str">
        <f>B2726&amp;"-"&amp;COUNTIF($B$3:B2726,B2726)</f>
        <v>770-10</v>
      </c>
      <c r="B2726" s="130">
        <v>770</v>
      </c>
      <c r="C2726" s="130" t="s">
        <v>116</v>
      </c>
      <c r="D2726" s="137"/>
      <c r="E2726" s="138">
        <v>0</v>
      </c>
      <c r="F2726" s="138">
        <v>0</v>
      </c>
      <c r="G2726" s="138">
        <v>0</v>
      </c>
      <c r="H2726" s="138">
        <v>0</v>
      </c>
      <c r="I2726" s="138">
        <v>0</v>
      </c>
      <c r="J2726" s="138">
        <v>0</v>
      </c>
      <c r="K2726" s="138">
        <v>0</v>
      </c>
      <c r="L2726" s="139"/>
      <c r="M2726" s="138">
        <v>0</v>
      </c>
      <c r="N2726" s="139"/>
      <c r="O2726" s="138">
        <v>0</v>
      </c>
      <c r="P2726" s="138">
        <v>0</v>
      </c>
      <c r="Q2726" s="138">
        <v>0</v>
      </c>
      <c r="R2726" s="139"/>
      <c r="S2726" s="138">
        <v>0</v>
      </c>
      <c r="T2726" s="139"/>
      <c r="U2726" s="138">
        <v>0</v>
      </c>
      <c r="V2726" s="138">
        <v>0</v>
      </c>
      <c r="W2726" s="138">
        <v>0</v>
      </c>
      <c r="X2726" s="138">
        <v>0</v>
      </c>
      <c r="Y2726" s="138">
        <v>0</v>
      </c>
      <c r="Z2726" s="139"/>
      <c r="AA2726" s="138">
        <v>0</v>
      </c>
      <c r="AB2726" s="131">
        <v>0</v>
      </c>
    </row>
    <row r="2727" spans="1:28" ht="15" customHeight="1" x14ac:dyDescent="0.25">
      <c r="A2727" s="129" t="str">
        <f>B2727&amp;"-"&amp;COUNTIF($B$3:B2727,B2727)</f>
        <v>770-11</v>
      </c>
      <c r="B2727" s="130">
        <v>770</v>
      </c>
      <c r="C2727" s="130" t="s">
        <v>116</v>
      </c>
      <c r="D2727" s="137"/>
      <c r="E2727" s="138">
        <v>0</v>
      </c>
      <c r="F2727" s="138">
        <v>0</v>
      </c>
      <c r="G2727" s="138">
        <v>0</v>
      </c>
      <c r="H2727" s="138">
        <v>0</v>
      </c>
      <c r="I2727" s="138">
        <v>0</v>
      </c>
      <c r="J2727" s="138">
        <v>0</v>
      </c>
      <c r="K2727" s="138">
        <v>0</v>
      </c>
      <c r="L2727" s="139"/>
      <c r="M2727" s="138">
        <v>0</v>
      </c>
      <c r="N2727" s="139"/>
      <c r="O2727" s="138">
        <v>0</v>
      </c>
      <c r="P2727" s="138">
        <v>0</v>
      </c>
      <c r="Q2727" s="138">
        <v>0</v>
      </c>
      <c r="R2727" s="139"/>
      <c r="S2727" s="138">
        <v>0</v>
      </c>
      <c r="T2727" s="139"/>
      <c r="U2727" s="138">
        <v>0</v>
      </c>
      <c r="V2727" s="138">
        <v>0</v>
      </c>
      <c r="W2727" s="138">
        <v>0</v>
      </c>
      <c r="X2727" s="138">
        <v>0</v>
      </c>
      <c r="Y2727" s="138">
        <v>0</v>
      </c>
      <c r="Z2727" s="139"/>
      <c r="AA2727" s="138">
        <v>0</v>
      </c>
      <c r="AB2727" s="131">
        <v>0</v>
      </c>
    </row>
    <row r="2728" spans="1:28" ht="15" customHeight="1" x14ac:dyDescent="0.25">
      <c r="A2728" s="129" t="str">
        <f>B2728&amp;"-"&amp;COUNTIF($B$3:B2728,B2728)</f>
        <v>770-12</v>
      </c>
      <c r="B2728" s="130">
        <v>770</v>
      </c>
      <c r="C2728" s="130" t="s">
        <v>116</v>
      </c>
      <c r="D2728" s="137"/>
      <c r="E2728" s="138">
        <v>0</v>
      </c>
      <c r="F2728" s="138">
        <v>0</v>
      </c>
      <c r="G2728" s="138">
        <v>0</v>
      </c>
      <c r="H2728" s="138">
        <v>0</v>
      </c>
      <c r="I2728" s="138">
        <v>0</v>
      </c>
      <c r="J2728" s="138">
        <v>0</v>
      </c>
      <c r="K2728" s="138">
        <v>0</v>
      </c>
      <c r="L2728" s="139"/>
      <c r="M2728" s="138">
        <v>0</v>
      </c>
      <c r="N2728" s="139"/>
      <c r="O2728" s="138">
        <v>0</v>
      </c>
      <c r="P2728" s="138">
        <v>0</v>
      </c>
      <c r="Q2728" s="138">
        <v>0</v>
      </c>
      <c r="R2728" s="139"/>
      <c r="S2728" s="138">
        <v>0</v>
      </c>
      <c r="T2728" s="139"/>
      <c r="U2728" s="138">
        <v>0</v>
      </c>
      <c r="V2728" s="138">
        <v>0</v>
      </c>
      <c r="W2728" s="138">
        <v>0</v>
      </c>
      <c r="X2728" s="138">
        <v>0</v>
      </c>
      <c r="Y2728" s="138">
        <v>0</v>
      </c>
      <c r="Z2728" s="139"/>
      <c r="AA2728" s="138">
        <v>0</v>
      </c>
      <c r="AB2728" s="131">
        <v>0</v>
      </c>
    </row>
    <row r="2729" spans="1:28" ht="15" customHeight="1" x14ac:dyDescent="0.25">
      <c r="A2729" s="129" t="str">
        <f>B2729&amp;"-"&amp;COUNTIF($B$3:B2729,B2729)</f>
        <v>770-13</v>
      </c>
      <c r="B2729" s="130">
        <v>770</v>
      </c>
      <c r="C2729" s="130" t="s">
        <v>116</v>
      </c>
      <c r="D2729" s="137"/>
      <c r="E2729" s="138">
        <v>0</v>
      </c>
      <c r="F2729" s="138">
        <v>0</v>
      </c>
      <c r="G2729" s="138">
        <v>0</v>
      </c>
      <c r="H2729" s="138">
        <v>0</v>
      </c>
      <c r="I2729" s="138">
        <v>0</v>
      </c>
      <c r="J2729" s="138">
        <v>0</v>
      </c>
      <c r="K2729" s="138">
        <v>0</v>
      </c>
      <c r="L2729" s="139"/>
      <c r="M2729" s="138">
        <v>0</v>
      </c>
      <c r="N2729" s="139"/>
      <c r="O2729" s="138">
        <v>0</v>
      </c>
      <c r="P2729" s="138">
        <v>0</v>
      </c>
      <c r="Q2729" s="138">
        <v>0</v>
      </c>
      <c r="R2729" s="139"/>
      <c r="S2729" s="138">
        <v>0</v>
      </c>
      <c r="T2729" s="139"/>
      <c r="U2729" s="138">
        <v>0</v>
      </c>
      <c r="V2729" s="138">
        <v>0</v>
      </c>
      <c r="W2729" s="138">
        <v>0</v>
      </c>
      <c r="X2729" s="138">
        <v>0</v>
      </c>
      <c r="Y2729" s="138">
        <v>0</v>
      </c>
      <c r="Z2729" s="139"/>
      <c r="AA2729" s="138">
        <v>0</v>
      </c>
      <c r="AB2729" s="131">
        <v>0</v>
      </c>
    </row>
    <row r="2730" spans="1:28" ht="15" customHeight="1" x14ac:dyDescent="0.25">
      <c r="A2730" s="129" t="str">
        <f>B2730&amp;"-"&amp;COUNTIF($B$3:B2730,B2730)</f>
        <v>770-14</v>
      </c>
      <c r="B2730" s="130">
        <v>770</v>
      </c>
      <c r="C2730" s="130" t="s">
        <v>116</v>
      </c>
      <c r="D2730" s="137"/>
      <c r="E2730" s="138">
        <v>0</v>
      </c>
      <c r="F2730" s="138">
        <v>0</v>
      </c>
      <c r="G2730" s="138">
        <v>0</v>
      </c>
      <c r="H2730" s="138">
        <v>0</v>
      </c>
      <c r="I2730" s="138">
        <v>0</v>
      </c>
      <c r="J2730" s="138">
        <v>0</v>
      </c>
      <c r="K2730" s="138">
        <v>0</v>
      </c>
      <c r="L2730" s="139"/>
      <c r="M2730" s="138">
        <v>0</v>
      </c>
      <c r="N2730" s="139"/>
      <c r="O2730" s="138">
        <v>0</v>
      </c>
      <c r="P2730" s="138">
        <v>0</v>
      </c>
      <c r="Q2730" s="138">
        <v>0</v>
      </c>
      <c r="R2730" s="139"/>
      <c r="S2730" s="138">
        <v>0</v>
      </c>
      <c r="T2730" s="139"/>
      <c r="U2730" s="138">
        <v>0</v>
      </c>
      <c r="V2730" s="138">
        <v>0</v>
      </c>
      <c r="W2730" s="138">
        <v>0</v>
      </c>
      <c r="X2730" s="138">
        <v>0</v>
      </c>
      <c r="Y2730" s="138">
        <v>0</v>
      </c>
      <c r="Z2730" s="139"/>
      <c r="AA2730" s="138">
        <v>0</v>
      </c>
      <c r="AB2730" s="131">
        <v>0</v>
      </c>
    </row>
    <row r="2731" spans="1:28" ht="15" customHeight="1" x14ac:dyDescent="0.25">
      <c r="A2731" s="129" t="str">
        <f>B2731&amp;"-"&amp;COUNTIF($B$3:B2731,B2731)</f>
        <v>770-15</v>
      </c>
      <c r="B2731" s="130">
        <v>770</v>
      </c>
      <c r="C2731" s="130" t="s">
        <v>116</v>
      </c>
      <c r="D2731" s="137"/>
      <c r="E2731" s="138">
        <v>0</v>
      </c>
      <c r="F2731" s="138">
        <v>0</v>
      </c>
      <c r="G2731" s="138">
        <v>0</v>
      </c>
      <c r="H2731" s="138">
        <v>0</v>
      </c>
      <c r="I2731" s="138">
        <v>0</v>
      </c>
      <c r="J2731" s="138">
        <v>0</v>
      </c>
      <c r="K2731" s="138">
        <v>0</v>
      </c>
      <c r="L2731" s="139"/>
      <c r="M2731" s="138">
        <v>0</v>
      </c>
      <c r="N2731" s="139"/>
      <c r="O2731" s="138">
        <v>0</v>
      </c>
      <c r="P2731" s="138">
        <v>0</v>
      </c>
      <c r="Q2731" s="138">
        <v>0</v>
      </c>
      <c r="R2731" s="139"/>
      <c r="S2731" s="138">
        <v>0</v>
      </c>
      <c r="T2731" s="139"/>
      <c r="U2731" s="138">
        <v>0</v>
      </c>
      <c r="V2731" s="138">
        <v>0</v>
      </c>
      <c r="W2731" s="138">
        <v>0</v>
      </c>
      <c r="X2731" s="138">
        <v>0</v>
      </c>
      <c r="Y2731" s="138">
        <v>0</v>
      </c>
      <c r="Z2731" s="139"/>
      <c r="AA2731" s="138">
        <v>0</v>
      </c>
      <c r="AB2731" s="131">
        <v>0</v>
      </c>
    </row>
    <row r="2732" spans="1:28" ht="15" customHeight="1" x14ac:dyDescent="0.25">
      <c r="A2732" s="129" t="str">
        <f>B2732&amp;"-"&amp;COUNTIF($B$3:B2732,B2732)</f>
        <v>770-16</v>
      </c>
      <c r="B2732" s="130">
        <v>770</v>
      </c>
      <c r="C2732" s="130" t="s">
        <v>116</v>
      </c>
      <c r="D2732" s="137"/>
      <c r="E2732" s="138">
        <v>0</v>
      </c>
      <c r="F2732" s="138">
        <v>0</v>
      </c>
      <c r="G2732" s="138">
        <v>0</v>
      </c>
      <c r="H2732" s="138">
        <v>0</v>
      </c>
      <c r="I2732" s="138">
        <v>0</v>
      </c>
      <c r="J2732" s="138">
        <v>0</v>
      </c>
      <c r="K2732" s="138">
        <v>0</v>
      </c>
      <c r="L2732" s="139"/>
      <c r="M2732" s="138">
        <v>0</v>
      </c>
      <c r="N2732" s="139"/>
      <c r="O2732" s="138">
        <v>0</v>
      </c>
      <c r="P2732" s="138">
        <v>0</v>
      </c>
      <c r="Q2732" s="138">
        <v>0</v>
      </c>
      <c r="R2732" s="139"/>
      <c r="S2732" s="138">
        <v>0</v>
      </c>
      <c r="T2732" s="139"/>
      <c r="U2732" s="138">
        <v>0</v>
      </c>
      <c r="V2732" s="138">
        <v>0</v>
      </c>
      <c r="W2732" s="138">
        <v>0</v>
      </c>
      <c r="X2732" s="138">
        <v>0</v>
      </c>
      <c r="Y2732" s="138">
        <v>0</v>
      </c>
      <c r="Z2732" s="139"/>
      <c r="AA2732" s="138">
        <v>0</v>
      </c>
      <c r="AB2732" s="131">
        <v>0</v>
      </c>
    </row>
    <row r="2733" spans="1:28" ht="15" customHeight="1" x14ac:dyDescent="0.25">
      <c r="A2733" s="129" t="str">
        <f>B2733&amp;"-"&amp;COUNTIF($B$3:B2733,B2733)</f>
        <v>779-1</v>
      </c>
      <c r="B2733" s="130">
        <v>779</v>
      </c>
      <c r="C2733" s="130" t="s">
        <v>117</v>
      </c>
      <c r="D2733" s="137">
        <v>43802</v>
      </c>
      <c r="E2733" s="138">
        <v>68.73</v>
      </c>
      <c r="F2733" s="138">
        <v>2</v>
      </c>
      <c r="G2733" s="138">
        <v>2.71</v>
      </c>
      <c r="H2733" s="138">
        <v>1</v>
      </c>
      <c r="I2733" s="138">
        <v>0</v>
      </c>
      <c r="J2733" s="138">
        <v>0</v>
      </c>
      <c r="K2733" s="138">
        <v>0</v>
      </c>
      <c r="L2733" s="139"/>
      <c r="M2733" s="138">
        <v>68.73</v>
      </c>
      <c r="N2733" s="139"/>
      <c r="O2733" s="138">
        <v>8.23</v>
      </c>
      <c r="P2733" s="138">
        <v>22.4</v>
      </c>
      <c r="Q2733" s="138">
        <v>0</v>
      </c>
      <c r="R2733" s="139"/>
      <c r="S2733" s="138">
        <v>47.74</v>
      </c>
      <c r="T2733" s="139"/>
      <c r="U2733" s="138">
        <v>0</v>
      </c>
      <c r="V2733" s="138">
        <v>0</v>
      </c>
      <c r="W2733" s="138">
        <v>0</v>
      </c>
      <c r="X2733" s="138">
        <v>0</v>
      </c>
      <c r="Y2733" s="138">
        <v>0</v>
      </c>
      <c r="Z2733" s="139"/>
      <c r="AA2733" s="138">
        <v>0</v>
      </c>
      <c r="AB2733" s="131">
        <v>0</v>
      </c>
    </row>
    <row r="2734" spans="1:28" ht="15" customHeight="1" x14ac:dyDescent="0.25">
      <c r="A2734" s="129" t="str">
        <f>B2734&amp;"-"&amp;COUNTIF($B$3:B2734,B2734)</f>
        <v>779-2</v>
      </c>
      <c r="B2734" s="130">
        <v>779</v>
      </c>
      <c r="C2734" s="130" t="s">
        <v>117</v>
      </c>
      <c r="D2734" s="137">
        <v>47019</v>
      </c>
      <c r="E2734" s="138">
        <v>1</v>
      </c>
      <c r="F2734" s="138">
        <v>0</v>
      </c>
      <c r="G2734" s="138">
        <v>0</v>
      </c>
      <c r="H2734" s="138">
        <v>0</v>
      </c>
      <c r="I2734" s="138">
        <v>0</v>
      </c>
      <c r="J2734" s="138">
        <v>0</v>
      </c>
      <c r="K2734" s="138">
        <v>0</v>
      </c>
      <c r="L2734" s="139"/>
      <c r="M2734" s="138">
        <v>1</v>
      </c>
      <c r="N2734" s="139"/>
      <c r="O2734" s="138">
        <v>0</v>
      </c>
      <c r="P2734" s="138">
        <v>0</v>
      </c>
      <c r="Q2734" s="138">
        <v>0</v>
      </c>
      <c r="R2734" s="139"/>
      <c r="S2734" s="138">
        <v>1</v>
      </c>
      <c r="T2734" s="139"/>
      <c r="U2734" s="138">
        <v>0</v>
      </c>
      <c r="V2734" s="138">
        <v>0</v>
      </c>
      <c r="W2734" s="138">
        <v>0</v>
      </c>
      <c r="X2734" s="138">
        <v>0</v>
      </c>
      <c r="Y2734" s="138">
        <v>0</v>
      </c>
      <c r="Z2734" s="139"/>
      <c r="AA2734" s="138">
        <v>0</v>
      </c>
      <c r="AB2734" s="131">
        <v>0</v>
      </c>
    </row>
    <row r="2735" spans="1:28" ht="15" customHeight="1" x14ac:dyDescent="0.25">
      <c r="A2735" s="129" t="str">
        <f>B2735&amp;"-"&amp;COUNTIF($B$3:B2735,B2735)</f>
        <v>779-3</v>
      </c>
      <c r="B2735" s="130">
        <v>779</v>
      </c>
      <c r="C2735" s="130" t="s">
        <v>117</v>
      </c>
      <c r="D2735" s="137">
        <v>44800</v>
      </c>
      <c r="E2735" s="138">
        <v>47.68</v>
      </c>
      <c r="F2735" s="138">
        <v>2</v>
      </c>
      <c r="G2735" s="138">
        <v>3</v>
      </c>
      <c r="H2735" s="138">
        <v>0</v>
      </c>
      <c r="I2735" s="138">
        <v>0</v>
      </c>
      <c r="J2735" s="138">
        <v>0</v>
      </c>
      <c r="K2735" s="138">
        <v>0</v>
      </c>
      <c r="L2735" s="139"/>
      <c r="M2735" s="138">
        <v>47.68</v>
      </c>
      <c r="N2735" s="139"/>
      <c r="O2735" s="138">
        <v>12.76</v>
      </c>
      <c r="P2735" s="138">
        <v>8</v>
      </c>
      <c r="Q2735" s="138">
        <v>0</v>
      </c>
      <c r="R2735" s="139"/>
      <c r="S2735" s="138">
        <v>38.82</v>
      </c>
      <c r="T2735" s="139"/>
      <c r="U2735" s="138">
        <v>0</v>
      </c>
      <c r="V2735" s="138">
        <v>0</v>
      </c>
      <c r="W2735" s="138">
        <v>0</v>
      </c>
      <c r="X2735" s="138">
        <v>0</v>
      </c>
      <c r="Y2735" s="138">
        <v>0</v>
      </c>
      <c r="Z2735" s="139"/>
      <c r="AA2735" s="138">
        <v>0</v>
      </c>
      <c r="AB2735" s="131">
        <v>0</v>
      </c>
    </row>
    <row r="2736" spans="1:28" ht="15" customHeight="1" x14ac:dyDescent="0.25">
      <c r="A2736" s="129" t="str">
        <f>B2736&amp;"-"&amp;COUNTIF($B$3:B2736,B2736)</f>
        <v>779-4</v>
      </c>
      <c r="B2736" s="130">
        <v>779</v>
      </c>
      <c r="C2736" s="130" t="s">
        <v>117</v>
      </c>
      <c r="D2736" s="137"/>
      <c r="E2736" s="138">
        <v>0</v>
      </c>
      <c r="F2736" s="138">
        <v>0</v>
      </c>
      <c r="G2736" s="138">
        <v>0</v>
      </c>
      <c r="H2736" s="138">
        <v>0</v>
      </c>
      <c r="I2736" s="138">
        <v>0</v>
      </c>
      <c r="J2736" s="138">
        <v>0</v>
      </c>
      <c r="K2736" s="138">
        <v>0</v>
      </c>
      <c r="L2736" s="139"/>
      <c r="M2736" s="138">
        <v>0</v>
      </c>
      <c r="N2736" s="139"/>
      <c r="O2736" s="138">
        <v>0</v>
      </c>
      <c r="P2736" s="138">
        <v>0</v>
      </c>
      <c r="Q2736" s="138">
        <v>0</v>
      </c>
      <c r="R2736" s="139"/>
      <c r="S2736" s="138">
        <v>0</v>
      </c>
      <c r="T2736" s="139"/>
      <c r="U2736" s="138">
        <v>0</v>
      </c>
      <c r="V2736" s="138">
        <v>0</v>
      </c>
      <c r="W2736" s="138">
        <v>0</v>
      </c>
      <c r="X2736" s="138">
        <v>0</v>
      </c>
      <c r="Y2736" s="138">
        <v>0</v>
      </c>
      <c r="Z2736" s="139"/>
      <c r="AA2736" s="138">
        <v>0</v>
      </c>
      <c r="AB2736" s="131">
        <v>0</v>
      </c>
    </row>
    <row r="2737" spans="1:28" ht="15" customHeight="1" x14ac:dyDescent="0.25">
      <c r="A2737" s="129" t="str">
        <f>B2737&amp;"-"&amp;COUNTIF($B$3:B2737,B2737)</f>
        <v>779-5</v>
      </c>
      <c r="B2737" s="130">
        <v>779</v>
      </c>
      <c r="C2737" s="130" t="s">
        <v>117</v>
      </c>
      <c r="D2737" s="137"/>
      <c r="E2737" s="138">
        <v>0</v>
      </c>
      <c r="F2737" s="138">
        <v>0</v>
      </c>
      <c r="G2737" s="138">
        <v>0</v>
      </c>
      <c r="H2737" s="138">
        <v>0</v>
      </c>
      <c r="I2737" s="138">
        <v>0</v>
      </c>
      <c r="J2737" s="138">
        <v>0</v>
      </c>
      <c r="K2737" s="138">
        <v>0</v>
      </c>
      <c r="L2737" s="139"/>
      <c r="M2737" s="138">
        <v>0</v>
      </c>
      <c r="N2737" s="139"/>
      <c r="O2737" s="138">
        <v>0</v>
      </c>
      <c r="P2737" s="138">
        <v>0</v>
      </c>
      <c r="Q2737" s="138">
        <v>0</v>
      </c>
      <c r="R2737" s="139"/>
      <c r="S2737" s="138">
        <v>0</v>
      </c>
      <c r="T2737" s="139"/>
      <c r="U2737" s="138">
        <v>0</v>
      </c>
      <c r="V2737" s="138">
        <v>0</v>
      </c>
      <c r="W2737" s="138">
        <v>0</v>
      </c>
      <c r="X2737" s="138">
        <v>0</v>
      </c>
      <c r="Y2737" s="138">
        <v>0</v>
      </c>
      <c r="Z2737" s="139"/>
      <c r="AA2737" s="138">
        <v>0</v>
      </c>
      <c r="AB2737" s="131">
        <v>0</v>
      </c>
    </row>
    <row r="2738" spans="1:28" ht="15" customHeight="1" x14ac:dyDescent="0.25">
      <c r="A2738" s="129" t="str">
        <f>B2738&amp;"-"&amp;COUNTIF($B$3:B2738,B2738)</f>
        <v>779-6</v>
      </c>
      <c r="B2738" s="130">
        <v>779</v>
      </c>
      <c r="C2738" s="130" t="s">
        <v>117</v>
      </c>
      <c r="D2738" s="137"/>
      <c r="E2738" s="138">
        <v>0</v>
      </c>
      <c r="F2738" s="138">
        <v>0</v>
      </c>
      <c r="G2738" s="138">
        <v>0</v>
      </c>
      <c r="H2738" s="138">
        <v>0</v>
      </c>
      <c r="I2738" s="138">
        <v>0</v>
      </c>
      <c r="J2738" s="138">
        <v>0</v>
      </c>
      <c r="K2738" s="138">
        <v>0</v>
      </c>
      <c r="L2738" s="139"/>
      <c r="M2738" s="138">
        <v>0</v>
      </c>
      <c r="N2738" s="139"/>
      <c r="O2738" s="138">
        <v>0</v>
      </c>
      <c r="P2738" s="138">
        <v>0</v>
      </c>
      <c r="Q2738" s="138">
        <v>0</v>
      </c>
      <c r="R2738" s="139"/>
      <c r="S2738" s="138">
        <v>0</v>
      </c>
      <c r="T2738" s="139"/>
      <c r="U2738" s="138">
        <v>0</v>
      </c>
      <c r="V2738" s="138">
        <v>0</v>
      </c>
      <c r="W2738" s="138">
        <v>0</v>
      </c>
      <c r="X2738" s="138">
        <v>0</v>
      </c>
      <c r="Y2738" s="138">
        <v>0</v>
      </c>
      <c r="Z2738" s="139"/>
      <c r="AA2738" s="138">
        <v>0</v>
      </c>
      <c r="AB2738" s="131">
        <v>0</v>
      </c>
    </row>
    <row r="2739" spans="1:28" ht="15" customHeight="1" x14ac:dyDescent="0.25">
      <c r="A2739" s="129" t="str">
        <f>B2739&amp;"-"&amp;COUNTIF($B$3:B2739,B2739)</f>
        <v>780-1</v>
      </c>
      <c r="B2739" s="130">
        <v>780</v>
      </c>
      <c r="C2739" s="130" t="s">
        <v>118</v>
      </c>
      <c r="D2739" s="137">
        <v>43802</v>
      </c>
      <c r="E2739" s="138">
        <v>97.41</v>
      </c>
      <c r="F2739" s="138">
        <v>0</v>
      </c>
      <c r="G2739" s="138">
        <v>8.9499999999999993</v>
      </c>
      <c r="H2739" s="138">
        <v>0</v>
      </c>
      <c r="I2739" s="138">
        <v>0</v>
      </c>
      <c r="J2739" s="138">
        <v>0</v>
      </c>
      <c r="K2739" s="138">
        <v>0</v>
      </c>
      <c r="L2739" s="139"/>
      <c r="M2739" s="138">
        <v>97.41</v>
      </c>
      <c r="N2739" s="139"/>
      <c r="O2739" s="138">
        <v>8.61</v>
      </c>
      <c r="P2739" s="138">
        <v>56.23</v>
      </c>
      <c r="Q2739" s="138">
        <v>0</v>
      </c>
      <c r="R2739" s="139"/>
      <c r="S2739" s="138">
        <v>0</v>
      </c>
      <c r="T2739" s="139"/>
      <c r="U2739" s="138">
        <v>0</v>
      </c>
      <c r="V2739" s="138">
        <v>0</v>
      </c>
      <c r="W2739" s="138">
        <v>0</v>
      </c>
      <c r="X2739" s="138">
        <v>0</v>
      </c>
      <c r="Y2739" s="138">
        <v>0</v>
      </c>
      <c r="Z2739" s="139"/>
      <c r="AA2739" s="138">
        <v>0</v>
      </c>
      <c r="AB2739" s="131">
        <v>0</v>
      </c>
    </row>
    <row r="2740" spans="1:28" ht="15" customHeight="1" x14ac:dyDescent="0.25">
      <c r="A2740" s="129" t="str">
        <f>B2740&amp;"-"&amp;COUNTIF($B$3:B2740,B2740)</f>
        <v>780-2</v>
      </c>
      <c r="B2740" s="130">
        <v>780</v>
      </c>
      <c r="C2740" s="130" t="s">
        <v>118</v>
      </c>
      <c r="D2740" s="137"/>
      <c r="E2740" s="138">
        <v>0</v>
      </c>
      <c r="F2740" s="138">
        <v>0</v>
      </c>
      <c r="G2740" s="138">
        <v>0</v>
      </c>
      <c r="H2740" s="138">
        <v>0</v>
      </c>
      <c r="I2740" s="138">
        <v>0</v>
      </c>
      <c r="J2740" s="138">
        <v>0</v>
      </c>
      <c r="K2740" s="138">
        <v>0</v>
      </c>
      <c r="L2740" s="139"/>
      <c r="M2740" s="138">
        <v>0</v>
      </c>
      <c r="N2740" s="139"/>
      <c r="O2740" s="138">
        <v>0</v>
      </c>
      <c r="P2740" s="138">
        <v>0</v>
      </c>
      <c r="Q2740" s="138">
        <v>0</v>
      </c>
      <c r="R2740" s="139"/>
      <c r="S2740" s="138">
        <v>0</v>
      </c>
      <c r="T2740" s="139"/>
      <c r="U2740" s="138">
        <v>0</v>
      </c>
      <c r="V2740" s="138">
        <v>0</v>
      </c>
      <c r="W2740" s="138">
        <v>0</v>
      </c>
      <c r="X2740" s="138">
        <v>0</v>
      </c>
      <c r="Y2740" s="138">
        <v>0</v>
      </c>
      <c r="Z2740" s="139"/>
      <c r="AA2740" s="138">
        <v>0</v>
      </c>
      <c r="AB2740" s="131">
        <v>0</v>
      </c>
    </row>
    <row r="2741" spans="1:28" ht="15" customHeight="1" x14ac:dyDescent="0.25">
      <c r="A2741" s="129" t="str">
        <f>B2741&amp;"-"&amp;COUNTIF($B$3:B2741,B2741)</f>
        <v>780-3</v>
      </c>
      <c r="B2741" s="130">
        <v>780</v>
      </c>
      <c r="C2741" s="130" t="s">
        <v>118</v>
      </c>
      <c r="D2741" s="137"/>
      <c r="E2741" s="138">
        <v>0</v>
      </c>
      <c r="F2741" s="138">
        <v>0</v>
      </c>
      <c r="G2741" s="138">
        <v>0</v>
      </c>
      <c r="H2741" s="138">
        <v>0</v>
      </c>
      <c r="I2741" s="138">
        <v>0</v>
      </c>
      <c r="J2741" s="138">
        <v>0</v>
      </c>
      <c r="K2741" s="138">
        <v>0</v>
      </c>
      <c r="L2741" s="139"/>
      <c r="M2741" s="138">
        <v>0</v>
      </c>
      <c r="N2741" s="139"/>
      <c r="O2741" s="138">
        <v>0</v>
      </c>
      <c r="P2741" s="138">
        <v>0</v>
      </c>
      <c r="Q2741" s="138">
        <v>0</v>
      </c>
      <c r="R2741" s="139"/>
      <c r="S2741" s="138">
        <v>0</v>
      </c>
      <c r="T2741" s="139"/>
      <c r="U2741" s="138">
        <v>0</v>
      </c>
      <c r="V2741" s="138">
        <v>0</v>
      </c>
      <c r="W2741" s="138">
        <v>0</v>
      </c>
      <c r="X2741" s="138">
        <v>0</v>
      </c>
      <c r="Y2741" s="138">
        <v>0</v>
      </c>
      <c r="Z2741" s="139"/>
      <c r="AA2741" s="138">
        <v>0</v>
      </c>
      <c r="AB2741" s="131">
        <v>0</v>
      </c>
    </row>
    <row r="2742" spans="1:28" ht="15" customHeight="1" x14ac:dyDescent="0.25">
      <c r="A2742" s="129" t="str">
        <f>B2742&amp;"-"&amp;COUNTIF($B$3:B2742,B2742)</f>
        <v>780-4</v>
      </c>
      <c r="B2742" s="130">
        <v>780</v>
      </c>
      <c r="C2742" s="130" t="s">
        <v>118</v>
      </c>
      <c r="D2742" s="137"/>
      <c r="E2742" s="138">
        <v>0</v>
      </c>
      <c r="F2742" s="138">
        <v>0</v>
      </c>
      <c r="G2742" s="138">
        <v>0</v>
      </c>
      <c r="H2742" s="138">
        <v>0</v>
      </c>
      <c r="I2742" s="138">
        <v>0</v>
      </c>
      <c r="J2742" s="138">
        <v>0</v>
      </c>
      <c r="K2742" s="138">
        <v>0</v>
      </c>
      <c r="L2742" s="139"/>
      <c r="M2742" s="138">
        <v>0</v>
      </c>
      <c r="N2742" s="139"/>
      <c r="O2742" s="138">
        <v>0</v>
      </c>
      <c r="P2742" s="138">
        <v>0</v>
      </c>
      <c r="Q2742" s="138">
        <v>0</v>
      </c>
      <c r="R2742" s="139"/>
      <c r="S2742" s="138">
        <v>0</v>
      </c>
      <c r="T2742" s="139"/>
      <c r="U2742" s="138">
        <v>0</v>
      </c>
      <c r="V2742" s="138">
        <v>0</v>
      </c>
      <c r="W2742" s="138">
        <v>0</v>
      </c>
      <c r="X2742" s="138">
        <v>0</v>
      </c>
      <c r="Y2742" s="138">
        <v>0</v>
      </c>
      <c r="Z2742" s="139"/>
      <c r="AA2742" s="138">
        <v>0</v>
      </c>
      <c r="AB2742" s="131">
        <v>0</v>
      </c>
    </row>
    <row r="2743" spans="1:28" ht="15" customHeight="1" x14ac:dyDescent="0.25">
      <c r="A2743" s="129" t="str">
        <f>B2743&amp;"-"&amp;COUNTIF($B$3:B2743,B2743)</f>
        <v>780-5</v>
      </c>
      <c r="B2743" s="130">
        <v>780</v>
      </c>
      <c r="C2743" s="130" t="s">
        <v>118</v>
      </c>
      <c r="D2743" s="137"/>
      <c r="E2743" s="138">
        <v>0</v>
      </c>
      <c r="F2743" s="138">
        <v>0</v>
      </c>
      <c r="G2743" s="138">
        <v>0</v>
      </c>
      <c r="H2743" s="138">
        <v>0</v>
      </c>
      <c r="I2743" s="138">
        <v>0</v>
      </c>
      <c r="J2743" s="138">
        <v>0</v>
      </c>
      <c r="K2743" s="138">
        <v>0</v>
      </c>
      <c r="L2743" s="139"/>
      <c r="M2743" s="138">
        <v>0</v>
      </c>
      <c r="N2743" s="139"/>
      <c r="O2743" s="138">
        <v>0</v>
      </c>
      <c r="P2743" s="138">
        <v>0</v>
      </c>
      <c r="Q2743" s="138">
        <v>0</v>
      </c>
      <c r="R2743" s="139"/>
      <c r="S2743" s="138">
        <v>0</v>
      </c>
      <c r="T2743" s="139"/>
      <c r="U2743" s="138">
        <v>0</v>
      </c>
      <c r="V2743" s="138">
        <v>0</v>
      </c>
      <c r="W2743" s="138">
        <v>0</v>
      </c>
      <c r="X2743" s="138">
        <v>0</v>
      </c>
      <c r="Y2743" s="138">
        <v>0</v>
      </c>
      <c r="Z2743" s="139"/>
      <c r="AA2743" s="138">
        <v>0</v>
      </c>
      <c r="AB2743" s="131">
        <v>0</v>
      </c>
    </row>
    <row r="2744" spans="1:28" ht="15" customHeight="1" x14ac:dyDescent="0.25">
      <c r="A2744" s="129" t="str">
        <f>B2744&amp;"-"&amp;COUNTIF($B$3:B2744,B2744)</f>
        <v>780-6</v>
      </c>
      <c r="B2744" s="130">
        <v>780</v>
      </c>
      <c r="C2744" s="130" t="s">
        <v>118</v>
      </c>
      <c r="D2744" s="137"/>
      <c r="E2744" s="138">
        <v>0</v>
      </c>
      <c r="F2744" s="138">
        <v>0</v>
      </c>
      <c r="G2744" s="138">
        <v>0</v>
      </c>
      <c r="H2744" s="138">
        <v>0</v>
      </c>
      <c r="I2744" s="138">
        <v>0</v>
      </c>
      <c r="J2744" s="138">
        <v>0</v>
      </c>
      <c r="K2744" s="138">
        <v>0</v>
      </c>
      <c r="L2744" s="139"/>
      <c r="M2744" s="138">
        <v>0</v>
      </c>
      <c r="N2744" s="139"/>
      <c r="O2744" s="138">
        <v>0</v>
      </c>
      <c r="P2744" s="138">
        <v>0</v>
      </c>
      <c r="Q2744" s="138">
        <v>0</v>
      </c>
      <c r="R2744" s="139"/>
      <c r="S2744" s="138">
        <v>0</v>
      </c>
      <c r="T2744" s="139"/>
      <c r="U2744" s="138">
        <v>0</v>
      </c>
      <c r="V2744" s="138">
        <v>0</v>
      </c>
      <c r="W2744" s="138">
        <v>0</v>
      </c>
      <c r="X2744" s="138">
        <v>0</v>
      </c>
      <c r="Y2744" s="138">
        <v>0</v>
      </c>
      <c r="Z2744" s="139"/>
      <c r="AA2744" s="138">
        <v>0</v>
      </c>
      <c r="AB2744" s="131">
        <v>0</v>
      </c>
    </row>
    <row r="2745" spans="1:28" ht="15" customHeight="1" x14ac:dyDescent="0.25">
      <c r="A2745" s="129" t="str">
        <f>B2745&amp;"-"&amp;COUNTIF($B$3:B2745,B2745)</f>
        <v>780-7</v>
      </c>
      <c r="B2745" s="130">
        <v>780</v>
      </c>
      <c r="C2745" s="130" t="s">
        <v>118</v>
      </c>
      <c r="D2745" s="137"/>
      <c r="E2745" s="138">
        <v>0</v>
      </c>
      <c r="F2745" s="138">
        <v>0</v>
      </c>
      <c r="G2745" s="138">
        <v>0</v>
      </c>
      <c r="H2745" s="138">
        <v>0</v>
      </c>
      <c r="I2745" s="138">
        <v>0</v>
      </c>
      <c r="J2745" s="138">
        <v>0</v>
      </c>
      <c r="K2745" s="138">
        <v>0</v>
      </c>
      <c r="L2745" s="139"/>
      <c r="M2745" s="138">
        <v>0</v>
      </c>
      <c r="N2745" s="139"/>
      <c r="O2745" s="138">
        <v>0</v>
      </c>
      <c r="P2745" s="138">
        <v>0</v>
      </c>
      <c r="Q2745" s="138">
        <v>0</v>
      </c>
      <c r="R2745" s="139"/>
      <c r="S2745" s="138">
        <v>0</v>
      </c>
      <c r="T2745" s="139"/>
      <c r="U2745" s="138">
        <v>0</v>
      </c>
      <c r="V2745" s="138">
        <v>0</v>
      </c>
      <c r="W2745" s="138">
        <v>0</v>
      </c>
      <c r="X2745" s="138">
        <v>0</v>
      </c>
      <c r="Y2745" s="138">
        <v>0</v>
      </c>
      <c r="Z2745" s="139"/>
      <c r="AA2745" s="138">
        <v>0</v>
      </c>
      <c r="AB2745" s="131">
        <v>0</v>
      </c>
    </row>
    <row r="2746" spans="1:28" ht="15" customHeight="1" x14ac:dyDescent="0.25">
      <c r="A2746" s="129" t="str">
        <f>B2746&amp;"-"&amp;COUNTIF($B$3:B2746,B2746)</f>
        <v>781-1</v>
      </c>
      <c r="B2746" s="130">
        <v>781</v>
      </c>
      <c r="C2746" s="130" t="s">
        <v>119</v>
      </c>
      <c r="D2746" s="137">
        <v>43752</v>
      </c>
      <c r="E2746" s="138">
        <v>258.64999999999998</v>
      </c>
      <c r="F2746" s="138">
        <v>12.9</v>
      </c>
      <c r="G2746" s="138">
        <v>23.82</v>
      </c>
      <c r="H2746" s="138">
        <v>0</v>
      </c>
      <c r="I2746" s="138">
        <v>0</v>
      </c>
      <c r="J2746" s="138">
        <v>0</v>
      </c>
      <c r="K2746" s="138">
        <v>0</v>
      </c>
      <c r="L2746" s="139"/>
      <c r="M2746" s="138">
        <v>258.64999999999998</v>
      </c>
      <c r="N2746" s="139"/>
      <c r="O2746" s="138">
        <v>0</v>
      </c>
      <c r="P2746" s="138">
        <v>0</v>
      </c>
      <c r="Q2746" s="138">
        <v>0</v>
      </c>
      <c r="R2746" s="139"/>
      <c r="S2746" s="138">
        <v>151.57</v>
      </c>
      <c r="T2746" s="139"/>
      <c r="U2746" s="138">
        <v>0</v>
      </c>
      <c r="V2746" s="138">
        <v>0</v>
      </c>
      <c r="W2746" s="138">
        <v>0</v>
      </c>
      <c r="X2746" s="138">
        <v>0</v>
      </c>
      <c r="Y2746" s="138">
        <v>0</v>
      </c>
      <c r="Z2746" s="139"/>
      <c r="AA2746" s="138">
        <v>0</v>
      </c>
      <c r="AB2746" s="131">
        <v>0</v>
      </c>
    </row>
    <row r="2747" spans="1:28" ht="15" customHeight="1" x14ac:dyDescent="0.25">
      <c r="A2747" s="129" t="str">
        <f>B2747&amp;"-"&amp;COUNTIF($B$3:B2747,B2747)</f>
        <v>781-2</v>
      </c>
      <c r="B2747" s="130">
        <v>781</v>
      </c>
      <c r="C2747" s="130" t="s">
        <v>119</v>
      </c>
      <c r="D2747" s="137">
        <v>47340</v>
      </c>
      <c r="E2747" s="138">
        <v>0.56000000000000005</v>
      </c>
      <c r="F2747" s="138">
        <v>0</v>
      </c>
      <c r="G2747" s="138">
        <v>0</v>
      </c>
      <c r="H2747" s="138">
        <v>0</v>
      </c>
      <c r="I2747" s="138">
        <v>0</v>
      </c>
      <c r="J2747" s="138">
        <v>0</v>
      </c>
      <c r="K2747" s="138">
        <v>0</v>
      </c>
      <c r="L2747" s="139"/>
      <c r="M2747" s="138">
        <v>0.56000000000000005</v>
      </c>
      <c r="N2747" s="139"/>
      <c r="O2747" s="138">
        <v>0</v>
      </c>
      <c r="P2747" s="138">
        <v>0</v>
      </c>
      <c r="Q2747" s="138">
        <v>0</v>
      </c>
      <c r="R2747" s="139"/>
      <c r="S2747" s="138">
        <v>0.56000000000000005</v>
      </c>
      <c r="T2747" s="139"/>
      <c r="U2747" s="138">
        <v>0</v>
      </c>
      <c r="V2747" s="138">
        <v>0</v>
      </c>
      <c r="W2747" s="138">
        <v>0</v>
      </c>
      <c r="X2747" s="138">
        <v>0</v>
      </c>
      <c r="Y2747" s="138">
        <v>0</v>
      </c>
      <c r="Z2747" s="139"/>
      <c r="AA2747" s="138">
        <v>0</v>
      </c>
      <c r="AB2747" s="131">
        <v>0</v>
      </c>
    </row>
    <row r="2748" spans="1:28" ht="15" customHeight="1" x14ac:dyDescent="0.25">
      <c r="A2748" s="129" t="str">
        <f>B2748&amp;"-"&amp;COUNTIF($B$3:B2748,B2748)</f>
        <v>781-3</v>
      </c>
      <c r="B2748" s="130">
        <v>781</v>
      </c>
      <c r="C2748" s="130" t="s">
        <v>119</v>
      </c>
      <c r="D2748" s="137">
        <v>44412</v>
      </c>
      <c r="E2748" s="138">
        <v>0.1</v>
      </c>
      <c r="F2748" s="138">
        <v>0</v>
      </c>
      <c r="G2748" s="138">
        <v>7.0000000000000007E-2</v>
      </c>
      <c r="H2748" s="138">
        <v>0</v>
      </c>
      <c r="I2748" s="138">
        <v>0</v>
      </c>
      <c r="J2748" s="138">
        <v>0</v>
      </c>
      <c r="K2748" s="138">
        <v>0</v>
      </c>
      <c r="L2748" s="139"/>
      <c r="M2748" s="138">
        <v>0.1</v>
      </c>
      <c r="N2748" s="139"/>
      <c r="O2748" s="138">
        <v>0</v>
      </c>
      <c r="P2748" s="138">
        <v>0</v>
      </c>
      <c r="Q2748" s="138">
        <v>0</v>
      </c>
      <c r="R2748" s="139"/>
      <c r="S2748" s="138">
        <v>0</v>
      </c>
      <c r="T2748" s="139"/>
      <c r="U2748" s="138">
        <v>0</v>
      </c>
      <c r="V2748" s="138">
        <v>0</v>
      </c>
      <c r="W2748" s="138">
        <v>0</v>
      </c>
      <c r="X2748" s="138">
        <v>0</v>
      </c>
      <c r="Y2748" s="138">
        <v>0</v>
      </c>
      <c r="Z2748" s="139"/>
      <c r="AA2748" s="138">
        <v>0</v>
      </c>
      <c r="AB2748" s="131">
        <v>0</v>
      </c>
    </row>
    <row r="2749" spans="1:28" ht="15" customHeight="1" x14ac:dyDescent="0.25">
      <c r="A2749" s="129" t="str">
        <f>B2749&amp;"-"&amp;COUNTIF($B$3:B2749,B2749)</f>
        <v>781-4</v>
      </c>
      <c r="B2749" s="130">
        <v>781</v>
      </c>
      <c r="C2749" s="130" t="s">
        <v>119</v>
      </c>
      <c r="D2749" s="137">
        <v>46359</v>
      </c>
      <c r="E2749" s="138">
        <v>1</v>
      </c>
      <c r="F2749" s="138">
        <v>0</v>
      </c>
      <c r="G2749" s="138">
        <v>0</v>
      </c>
      <c r="H2749" s="138">
        <v>0</v>
      </c>
      <c r="I2749" s="138">
        <v>0</v>
      </c>
      <c r="J2749" s="138">
        <v>0</v>
      </c>
      <c r="K2749" s="138">
        <v>0</v>
      </c>
      <c r="L2749" s="139"/>
      <c r="M2749" s="138">
        <v>1</v>
      </c>
      <c r="N2749" s="139"/>
      <c r="O2749" s="138">
        <v>0</v>
      </c>
      <c r="P2749" s="138">
        <v>0</v>
      </c>
      <c r="Q2749" s="138">
        <v>0</v>
      </c>
      <c r="R2749" s="139"/>
      <c r="S2749" s="138">
        <v>0</v>
      </c>
      <c r="T2749" s="139"/>
      <c r="U2749" s="138">
        <v>0</v>
      </c>
      <c r="V2749" s="138">
        <v>0</v>
      </c>
      <c r="W2749" s="138">
        <v>0</v>
      </c>
      <c r="X2749" s="138">
        <v>0</v>
      </c>
      <c r="Y2749" s="138">
        <v>0</v>
      </c>
      <c r="Z2749" s="139"/>
      <c r="AA2749" s="138">
        <v>0</v>
      </c>
      <c r="AB2749" s="131">
        <v>0</v>
      </c>
    </row>
    <row r="2750" spans="1:28" ht="15" customHeight="1" x14ac:dyDescent="0.25">
      <c r="A2750" s="129" t="str">
        <f>B2750&amp;"-"&amp;COUNTIF($B$3:B2750,B2750)</f>
        <v>781-5</v>
      </c>
      <c r="B2750" s="130">
        <v>781</v>
      </c>
      <c r="C2750" s="130" t="s">
        <v>119</v>
      </c>
      <c r="D2750" s="137"/>
      <c r="E2750" s="138">
        <v>0</v>
      </c>
      <c r="F2750" s="138">
        <v>0</v>
      </c>
      <c r="G2750" s="138">
        <v>0</v>
      </c>
      <c r="H2750" s="138">
        <v>0</v>
      </c>
      <c r="I2750" s="138">
        <v>0</v>
      </c>
      <c r="J2750" s="138">
        <v>0</v>
      </c>
      <c r="K2750" s="138">
        <v>0</v>
      </c>
      <c r="L2750" s="139"/>
      <c r="M2750" s="138">
        <v>0</v>
      </c>
      <c r="N2750" s="139"/>
      <c r="O2750" s="138">
        <v>0</v>
      </c>
      <c r="P2750" s="138">
        <v>0</v>
      </c>
      <c r="Q2750" s="138">
        <v>0</v>
      </c>
      <c r="R2750" s="139"/>
      <c r="S2750" s="138">
        <v>0</v>
      </c>
      <c r="T2750" s="139"/>
      <c r="U2750" s="138">
        <v>0</v>
      </c>
      <c r="V2750" s="138">
        <v>0</v>
      </c>
      <c r="W2750" s="138">
        <v>0</v>
      </c>
      <c r="X2750" s="138">
        <v>0</v>
      </c>
      <c r="Y2750" s="138">
        <v>0</v>
      </c>
      <c r="Z2750" s="139"/>
      <c r="AA2750" s="138">
        <v>0</v>
      </c>
      <c r="AB2750" s="131">
        <v>0</v>
      </c>
    </row>
    <row r="2751" spans="1:28" ht="15" customHeight="1" x14ac:dyDescent="0.25">
      <c r="A2751" s="129" t="str">
        <f>B2751&amp;"-"&amp;COUNTIF($B$3:B2751,B2751)</f>
        <v>781-6</v>
      </c>
      <c r="B2751" s="130">
        <v>781</v>
      </c>
      <c r="C2751" s="130" t="s">
        <v>119</v>
      </c>
      <c r="D2751" s="137"/>
      <c r="E2751" s="138">
        <v>0</v>
      </c>
      <c r="F2751" s="138">
        <v>0</v>
      </c>
      <c r="G2751" s="138">
        <v>0</v>
      </c>
      <c r="H2751" s="138">
        <v>0</v>
      </c>
      <c r="I2751" s="138">
        <v>0</v>
      </c>
      <c r="J2751" s="138">
        <v>0</v>
      </c>
      <c r="K2751" s="138">
        <v>0</v>
      </c>
      <c r="L2751" s="139"/>
      <c r="M2751" s="138">
        <v>0</v>
      </c>
      <c r="N2751" s="139"/>
      <c r="O2751" s="138">
        <v>0</v>
      </c>
      <c r="P2751" s="138">
        <v>0</v>
      </c>
      <c r="Q2751" s="138">
        <v>0</v>
      </c>
      <c r="R2751" s="139"/>
      <c r="S2751" s="138">
        <v>0</v>
      </c>
      <c r="T2751" s="139"/>
      <c r="U2751" s="138">
        <v>0</v>
      </c>
      <c r="V2751" s="138">
        <v>0</v>
      </c>
      <c r="W2751" s="138">
        <v>0</v>
      </c>
      <c r="X2751" s="138">
        <v>0</v>
      </c>
      <c r="Y2751" s="138">
        <v>0</v>
      </c>
      <c r="Z2751" s="139"/>
      <c r="AA2751" s="138">
        <v>0</v>
      </c>
      <c r="AB2751" s="131">
        <v>0</v>
      </c>
    </row>
    <row r="2752" spans="1:28" ht="15" customHeight="1" x14ac:dyDescent="0.25">
      <c r="A2752" s="129" t="str">
        <f>B2752&amp;"-"&amp;COUNTIF($B$3:B2752,B2752)</f>
        <v>781-7</v>
      </c>
      <c r="B2752" s="130">
        <v>781</v>
      </c>
      <c r="C2752" s="130" t="s">
        <v>119</v>
      </c>
      <c r="D2752" s="137"/>
      <c r="E2752" s="138">
        <v>0</v>
      </c>
      <c r="F2752" s="138">
        <v>0</v>
      </c>
      <c r="G2752" s="138">
        <v>0</v>
      </c>
      <c r="H2752" s="138">
        <v>0</v>
      </c>
      <c r="I2752" s="138">
        <v>0</v>
      </c>
      <c r="J2752" s="138">
        <v>0</v>
      </c>
      <c r="K2752" s="138">
        <v>0</v>
      </c>
      <c r="L2752" s="139"/>
      <c r="M2752" s="138">
        <v>0</v>
      </c>
      <c r="N2752" s="139"/>
      <c r="O2752" s="138">
        <v>0</v>
      </c>
      <c r="P2752" s="138">
        <v>0</v>
      </c>
      <c r="Q2752" s="138">
        <v>0</v>
      </c>
      <c r="R2752" s="139"/>
      <c r="S2752" s="138">
        <v>0</v>
      </c>
      <c r="T2752" s="139"/>
      <c r="U2752" s="138">
        <v>0</v>
      </c>
      <c r="V2752" s="138">
        <v>0</v>
      </c>
      <c r="W2752" s="138">
        <v>0</v>
      </c>
      <c r="X2752" s="138">
        <v>0</v>
      </c>
      <c r="Y2752" s="138">
        <v>0</v>
      </c>
      <c r="Z2752" s="139"/>
      <c r="AA2752" s="138">
        <v>0</v>
      </c>
      <c r="AB2752" s="131">
        <v>0</v>
      </c>
    </row>
    <row r="2753" spans="1:28" ht="15" customHeight="1" x14ac:dyDescent="0.25">
      <c r="A2753" s="129" t="str">
        <f>B2753&amp;"-"&amp;COUNTIF($B$3:B2753,B2753)</f>
        <v>781-8</v>
      </c>
      <c r="B2753" s="130">
        <v>781</v>
      </c>
      <c r="C2753" s="130" t="s">
        <v>119</v>
      </c>
      <c r="D2753" s="137"/>
      <c r="E2753" s="138">
        <v>0</v>
      </c>
      <c r="F2753" s="138">
        <v>0</v>
      </c>
      <c r="G2753" s="138">
        <v>0</v>
      </c>
      <c r="H2753" s="138">
        <v>0</v>
      </c>
      <c r="I2753" s="138">
        <v>0</v>
      </c>
      <c r="J2753" s="138">
        <v>0</v>
      </c>
      <c r="K2753" s="138">
        <v>0</v>
      </c>
      <c r="L2753" s="139"/>
      <c r="M2753" s="138">
        <v>0</v>
      </c>
      <c r="N2753" s="139"/>
      <c r="O2753" s="138">
        <v>0</v>
      </c>
      <c r="P2753" s="138">
        <v>0</v>
      </c>
      <c r="Q2753" s="138">
        <v>0</v>
      </c>
      <c r="R2753" s="139"/>
      <c r="S2753" s="138">
        <v>0</v>
      </c>
      <c r="T2753" s="139"/>
      <c r="U2753" s="138">
        <v>0</v>
      </c>
      <c r="V2753" s="138">
        <v>0</v>
      </c>
      <c r="W2753" s="138">
        <v>0</v>
      </c>
      <c r="X2753" s="138">
        <v>0</v>
      </c>
      <c r="Y2753" s="138">
        <v>0</v>
      </c>
      <c r="Z2753" s="139"/>
      <c r="AA2753" s="138">
        <v>0</v>
      </c>
      <c r="AB2753" s="131">
        <v>0</v>
      </c>
    </row>
    <row r="2754" spans="1:28" ht="15" customHeight="1" x14ac:dyDescent="0.25">
      <c r="A2754" s="129" t="str">
        <f>B2754&amp;"-"&amp;COUNTIF($B$3:B2754,B2754)</f>
        <v>804-1</v>
      </c>
      <c r="B2754" s="130">
        <v>804</v>
      </c>
      <c r="C2754" s="130" t="s">
        <v>120</v>
      </c>
      <c r="D2754" s="137">
        <v>43752</v>
      </c>
      <c r="E2754" s="138">
        <v>317.36</v>
      </c>
      <c r="F2754" s="138">
        <v>8</v>
      </c>
      <c r="G2754" s="138">
        <v>21.05</v>
      </c>
      <c r="H2754" s="138">
        <v>1</v>
      </c>
      <c r="I2754" s="138">
        <v>0</v>
      </c>
      <c r="J2754" s="138">
        <v>0</v>
      </c>
      <c r="K2754" s="138">
        <v>0</v>
      </c>
      <c r="L2754" s="139"/>
      <c r="M2754" s="138">
        <v>316.52</v>
      </c>
      <c r="N2754" s="139"/>
      <c r="O2754" s="138">
        <v>0</v>
      </c>
      <c r="P2754" s="138">
        <v>14.15</v>
      </c>
      <c r="Q2754" s="138">
        <v>0</v>
      </c>
      <c r="R2754" s="139"/>
      <c r="S2754" s="138">
        <v>139.12</v>
      </c>
      <c r="T2754" s="139"/>
      <c r="U2754" s="138">
        <v>0</v>
      </c>
      <c r="V2754" s="138">
        <v>0</v>
      </c>
      <c r="W2754" s="138">
        <v>0</v>
      </c>
      <c r="X2754" s="138">
        <v>0</v>
      </c>
      <c r="Y2754" s="138">
        <v>0</v>
      </c>
      <c r="Z2754" s="139"/>
      <c r="AA2754" s="138">
        <v>0</v>
      </c>
      <c r="AB2754" s="131">
        <v>0</v>
      </c>
    </row>
    <row r="2755" spans="1:28" ht="15" customHeight="1" x14ac:dyDescent="0.25">
      <c r="A2755" s="129" t="str">
        <f>B2755&amp;"-"&amp;COUNTIF($B$3:B2755,B2755)</f>
        <v>804-2</v>
      </c>
      <c r="B2755" s="130">
        <v>804</v>
      </c>
      <c r="C2755" s="130" t="s">
        <v>120</v>
      </c>
      <c r="D2755" s="137">
        <v>44412</v>
      </c>
      <c r="E2755" s="138">
        <v>4.58</v>
      </c>
      <c r="F2755" s="138">
        <v>0</v>
      </c>
      <c r="G2755" s="138">
        <v>0</v>
      </c>
      <c r="H2755" s="138">
        <v>0</v>
      </c>
      <c r="I2755" s="138">
        <v>0</v>
      </c>
      <c r="J2755" s="138">
        <v>0</v>
      </c>
      <c r="K2755" s="138">
        <v>0</v>
      </c>
      <c r="L2755" s="139"/>
      <c r="M2755" s="138">
        <v>4.58</v>
      </c>
      <c r="N2755" s="139"/>
      <c r="O2755" s="138">
        <v>0</v>
      </c>
      <c r="P2755" s="138">
        <v>0</v>
      </c>
      <c r="Q2755" s="138">
        <v>0</v>
      </c>
      <c r="R2755" s="139"/>
      <c r="S2755" s="138">
        <v>0.57999999999999996</v>
      </c>
      <c r="T2755" s="139"/>
      <c r="U2755" s="138">
        <v>0</v>
      </c>
      <c r="V2755" s="138">
        <v>0</v>
      </c>
      <c r="W2755" s="138">
        <v>0</v>
      </c>
      <c r="X2755" s="138">
        <v>0</v>
      </c>
      <c r="Y2755" s="138">
        <v>0</v>
      </c>
      <c r="Z2755" s="139"/>
      <c r="AA2755" s="138">
        <v>0</v>
      </c>
      <c r="AB2755" s="131">
        <v>0</v>
      </c>
    </row>
    <row r="2756" spans="1:28" ht="15" customHeight="1" x14ac:dyDescent="0.25">
      <c r="A2756" s="129" t="str">
        <f>B2756&amp;"-"&amp;COUNTIF($B$3:B2756,B2756)</f>
        <v>804-3</v>
      </c>
      <c r="B2756" s="130">
        <v>804</v>
      </c>
      <c r="C2756" s="130" t="s">
        <v>120</v>
      </c>
      <c r="D2756" s="137">
        <v>44511</v>
      </c>
      <c r="E2756" s="138">
        <v>2</v>
      </c>
      <c r="F2756" s="138">
        <v>0</v>
      </c>
      <c r="G2756" s="138">
        <v>0</v>
      </c>
      <c r="H2756" s="138">
        <v>0</v>
      </c>
      <c r="I2756" s="138">
        <v>0</v>
      </c>
      <c r="J2756" s="138">
        <v>0</v>
      </c>
      <c r="K2756" s="138">
        <v>0</v>
      </c>
      <c r="L2756" s="139"/>
      <c r="M2756" s="138">
        <v>2</v>
      </c>
      <c r="N2756" s="139"/>
      <c r="O2756" s="138">
        <v>0</v>
      </c>
      <c r="P2756" s="138">
        <v>0</v>
      </c>
      <c r="Q2756" s="138">
        <v>0</v>
      </c>
      <c r="R2756" s="139"/>
      <c r="S2756" s="138">
        <v>1</v>
      </c>
      <c r="T2756" s="139"/>
      <c r="U2756" s="138">
        <v>0</v>
      </c>
      <c r="V2756" s="138">
        <v>0</v>
      </c>
      <c r="W2756" s="138">
        <v>0</v>
      </c>
      <c r="X2756" s="138">
        <v>0</v>
      </c>
      <c r="Y2756" s="138">
        <v>0</v>
      </c>
      <c r="Z2756" s="139"/>
      <c r="AA2756" s="138">
        <v>0</v>
      </c>
      <c r="AB2756" s="131">
        <v>0</v>
      </c>
    </row>
    <row r="2757" spans="1:28" ht="15" customHeight="1" x14ac:dyDescent="0.25">
      <c r="A2757" s="129" t="str">
        <f>B2757&amp;"-"&amp;COUNTIF($B$3:B2757,B2757)</f>
        <v>804-4</v>
      </c>
      <c r="B2757" s="130">
        <v>804</v>
      </c>
      <c r="C2757" s="130" t="s">
        <v>120</v>
      </c>
      <c r="D2757" s="137">
        <v>44578</v>
      </c>
      <c r="E2757" s="138">
        <v>7.02</v>
      </c>
      <c r="F2757" s="138">
        <v>0</v>
      </c>
      <c r="G2757" s="138">
        <v>0</v>
      </c>
      <c r="H2757" s="138">
        <v>0</v>
      </c>
      <c r="I2757" s="138">
        <v>0</v>
      </c>
      <c r="J2757" s="138">
        <v>0</v>
      </c>
      <c r="K2757" s="138">
        <v>0</v>
      </c>
      <c r="L2757" s="139"/>
      <c r="M2757" s="138">
        <v>7.02</v>
      </c>
      <c r="N2757" s="139"/>
      <c r="O2757" s="138">
        <v>0</v>
      </c>
      <c r="P2757" s="138">
        <v>0</v>
      </c>
      <c r="Q2757" s="138">
        <v>0</v>
      </c>
      <c r="R2757" s="139"/>
      <c r="S2757" s="138">
        <v>2</v>
      </c>
      <c r="T2757" s="139"/>
      <c r="U2757" s="138">
        <v>0</v>
      </c>
      <c r="V2757" s="138">
        <v>0</v>
      </c>
      <c r="W2757" s="138">
        <v>0</v>
      </c>
      <c r="X2757" s="138">
        <v>0</v>
      </c>
      <c r="Y2757" s="138">
        <v>0</v>
      </c>
      <c r="Z2757" s="139"/>
      <c r="AA2757" s="138">
        <v>0</v>
      </c>
      <c r="AB2757" s="131">
        <v>0</v>
      </c>
    </row>
    <row r="2758" spans="1:28" ht="15" customHeight="1" x14ac:dyDescent="0.25">
      <c r="A2758" s="129" t="str">
        <f>B2758&amp;"-"&amp;COUNTIF($B$3:B2758,B2758)</f>
        <v>804-5</v>
      </c>
      <c r="B2758" s="130">
        <v>804</v>
      </c>
      <c r="C2758" s="130" t="s">
        <v>120</v>
      </c>
      <c r="D2758" s="137">
        <v>44693</v>
      </c>
      <c r="E2758" s="138">
        <v>1</v>
      </c>
      <c r="F2758" s="138">
        <v>0</v>
      </c>
      <c r="G2758" s="138">
        <v>0</v>
      </c>
      <c r="H2758" s="138">
        <v>0</v>
      </c>
      <c r="I2758" s="138">
        <v>0</v>
      </c>
      <c r="J2758" s="138">
        <v>0</v>
      </c>
      <c r="K2758" s="138">
        <v>0</v>
      </c>
      <c r="L2758" s="139"/>
      <c r="M2758" s="138">
        <v>1</v>
      </c>
      <c r="N2758" s="139"/>
      <c r="O2758" s="138">
        <v>0</v>
      </c>
      <c r="P2758" s="138">
        <v>0</v>
      </c>
      <c r="Q2758" s="138">
        <v>0</v>
      </c>
      <c r="R2758" s="139"/>
      <c r="S2758" s="138">
        <v>1</v>
      </c>
      <c r="T2758" s="139"/>
      <c r="U2758" s="138">
        <v>0</v>
      </c>
      <c r="V2758" s="138">
        <v>0</v>
      </c>
      <c r="W2758" s="138">
        <v>0</v>
      </c>
      <c r="X2758" s="138">
        <v>0</v>
      </c>
      <c r="Y2758" s="138">
        <v>0</v>
      </c>
      <c r="Z2758" s="139"/>
      <c r="AA2758" s="138">
        <v>0</v>
      </c>
      <c r="AB2758" s="131">
        <v>0</v>
      </c>
    </row>
    <row r="2759" spans="1:28" ht="15" customHeight="1" x14ac:dyDescent="0.25">
      <c r="A2759" s="129" t="str">
        <f>B2759&amp;"-"&amp;COUNTIF($B$3:B2759,B2759)</f>
        <v>804-6</v>
      </c>
      <c r="B2759" s="130">
        <v>804</v>
      </c>
      <c r="C2759" s="130" t="s">
        <v>120</v>
      </c>
      <c r="D2759" s="137">
        <v>44719</v>
      </c>
      <c r="E2759" s="138">
        <v>2.42</v>
      </c>
      <c r="F2759" s="138">
        <v>0</v>
      </c>
      <c r="G2759" s="138">
        <v>0</v>
      </c>
      <c r="H2759" s="138">
        <v>0</v>
      </c>
      <c r="I2759" s="138">
        <v>0</v>
      </c>
      <c r="J2759" s="138">
        <v>0</v>
      </c>
      <c r="K2759" s="138">
        <v>0</v>
      </c>
      <c r="L2759" s="139"/>
      <c r="M2759" s="138">
        <v>2.42</v>
      </c>
      <c r="N2759" s="139"/>
      <c r="O2759" s="138">
        <v>0</v>
      </c>
      <c r="P2759" s="138">
        <v>0</v>
      </c>
      <c r="Q2759" s="138">
        <v>0</v>
      </c>
      <c r="R2759" s="139"/>
      <c r="S2759" s="138">
        <v>0.85</v>
      </c>
      <c r="T2759" s="139"/>
      <c r="U2759" s="138">
        <v>0</v>
      </c>
      <c r="V2759" s="138">
        <v>0</v>
      </c>
      <c r="W2759" s="138">
        <v>0</v>
      </c>
      <c r="X2759" s="138">
        <v>0</v>
      </c>
      <c r="Y2759" s="138">
        <v>0</v>
      </c>
      <c r="Z2759" s="139"/>
      <c r="AA2759" s="138">
        <v>0</v>
      </c>
      <c r="AB2759" s="131">
        <v>0</v>
      </c>
    </row>
    <row r="2760" spans="1:28" ht="15" customHeight="1" x14ac:dyDescent="0.25">
      <c r="A2760" s="129" t="str">
        <f>B2760&amp;"-"&amp;COUNTIF($B$3:B2760,B2760)</f>
        <v>804-7</v>
      </c>
      <c r="B2760" s="130">
        <v>804</v>
      </c>
      <c r="C2760" s="130" t="s">
        <v>120</v>
      </c>
      <c r="D2760" s="137">
        <v>46359</v>
      </c>
      <c r="E2760" s="138">
        <v>1</v>
      </c>
      <c r="F2760" s="138">
        <v>0</v>
      </c>
      <c r="G2760" s="138">
        <v>0</v>
      </c>
      <c r="H2760" s="138">
        <v>0</v>
      </c>
      <c r="I2760" s="138">
        <v>0</v>
      </c>
      <c r="J2760" s="138">
        <v>0</v>
      </c>
      <c r="K2760" s="138">
        <v>0</v>
      </c>
      <c r="L2760" s="139"/>
      <c r="M2760" s="138">
        <v>1</v>
      </c>
      <c r="N2760" s="139"/>
      <c r="O2760" s="138">
        <v>0</v>
      </c>
      <c r="P2760" s="138">
        <v>0</v>
      </c>
      <c r="Q2760" s="138">
        <v>0</v>
      </c>
      <c r="R2760" s="139"/>
      <c r="S2760" s="138">
        <v>0</v>
      </c>
      <c r="T2760" s="139"/>
      <c r="U2760" s="138">
        <v>0</v>
      </c>
      <c r="V2760" s="138">
        <v>0</v>
      </c>
      <c r="W2760" s="138">
        <v>0</v>
      </c>
      <c r="X2760" s="138">
        <v>0</v>
      </c>
      <c r="Y2760" s="138">
        <v>0</v>
      </c>
      <c r="Z2760" s="139"/>
      <c r="AA2760" s="138">
        <v>0</v>
      </c>
      <c r="AB2760" s="131">
        <v>0</v>
      </c>
    </row>
    <row r="2761" spans="1:28" ht="15" customHeight="1" x14ac:dyDescent="0.25">
      <c r="A2761" s="129" t="str">
        <f>B2761&amp;"-"&amp;COUNTIF($B$3:B2761,B2761)</f>
        <v>804-8</v>
      </c>
      <c r="B2761" s="130">
        <v>804</v>
      </c>
      <c r="C2761" s="130" t="s">
        <v>120</v>
      </c>
      <c r="D2761" s="137">
        <v>44081</v>
      </c>
      <c r="E2761" s="138">
        <v>1</v>
      </c>
      <c r="F2761" s="138">
        <v>0</v>
      </c>
      <c r="G2761" s="138">
        <v>0</v>
      </c>
      <c r="H2761" s="138">
        <v>0</v>
      </c>
      <c r="I2761" s="138">
        <v>0</v>
      </c>
      <c r="J2761" s="138">
        <v>0</v>
      </c>
      <c r="K2761" s="138">
        <v>0</v>
      </c>
      <c r="L2761" s="139"/>
      <c r="M2761" s="138">
        <v>1</v>
      </c>
      <c r="N2761" s="139"/>
      <c r="O2761" s="138">
        <v>0</v>
      </c>
      <c r="P2761" s="138">
        <v>0</v>
      </c>
      <c r="Q2761" s="138">
        <v>0</v>
      </c>
      <c r="R2761" s="139"/>
      <c r="S2761" s="138">
        <v>0</v>
      </c>
      <c r="T2761" s="139"/>
      <c r="U2761" s="138">
        <v>0</v>
      </c>
      <c r="V2761" s="138">
        <v>0</v>
      </c>
      <c r="W2761" s="138">
        <v>0</v>
      </c>
      <c r="X2761" s="138">
        <v>0</v>
      </c>
      <c r="Y2761" s="138">
        <v>0</v>
      </c>
      <c r="Z2761" s="139"/>
      <c r="AA2761" s="138">
        <v>0</v>
      </c>
      <c r="AB2761" s="131">
        <v>0</v>
      </c>
    </row>
    <row r="2762" spans="1:28" ht="15" customHeight="1" x14ac:dyDescent="0.25">
      <c r="A2762" s="129" t="str">
        <f>B2762&amp;"-"&amp;COUNTIF($B$3:B2762,B2762)</f>
        <v>804-9</v>
      </c>
      <c r="B2762" s="130">
        <v>804</v>
      </c>
      <c r="C2762" s="130" t="s">
        <v>120</v>
      </c>
      <c r="D2762" s="137"/>
      <c r="E2762" s="138">
        <v>0</v>
      </c>
      <c r="F2762" s="138">
        <v>0</v>
      </c>
      <c r="G2762" s="138">
        <v>0</v>
      </c>
      <c r="H2762" s="138">
        <v>0</v>
      </c>
      <c r="I2762" s="138">
        <v>0</v>
      </c>
      <c r="J2762" s="138">
        <v>0</v>
      </c>
      <c r="K2762" s="138">
        <v>0</v>
      </c>
      <c r="L2762" s="139"/>
      <c r="M2762" s="138">
        <v>0</v>
      </c>
      <c r="N2762" s="139"/>
      <c r="O2762" s="138">
        <v>0</v>
      </c>
      <c r="P2762" s="138">
        <v>0</v>
      </c>
      <c r="Q2762" s="138">
        <v>0</v>
      </c>
      <c r="R2762" s="139"/>
      <c r="S2762" s="138">
        <v>0</v>
      </c>
      <c r="T2762" s="139"/>
      <c r="U2762" s="138">
        <v>0</v>
      </c>
      <c r="V2762" s="138">
        <v>0</v>
      </c>
      <c r="W2762" s="138">
        <v>0</v>
      </c>
      <c r="X2762" s="138">
        <v>0</v>
      </c>
      <c r="Y2762" s="138">
        <v>0</v>
      </c>
      <c r="Z2762" s="139"/>
      <c r="AA2762" s="138">
        <v>0</v>
      </c>
      <c r="AB2762" s="131">
        <v>0</v>
      </c>
    </row>
    <row r="2763" spans="1:28" ht="15" customHeight="1" x14ac:dyDescent="0.25">
      <c r="A2763" s="129" t="str">
        <f>B2763&amp;"-"&amp;COUNTIF($B$3:B2763,B2763)</f>
        <v>804-10</v>
      </c>
      <c r="B2763" s="130">
        <v>804</v>
      </c>
      <c r="C2763" s="130" t="s">
        <v>120</v>
      </c>
      <c r="D2763" s="137"/>
      <c r="E2763" s="138">
        <v>0</v>
      </c>
      <c r="F2763" s="138">
        <v>0</v>
      </c>
      <c r="G2763" s="138">
        <v>0</v>
      </c>
      <c r="H2763" s="138">
        <v>0</v>
      </c>
      <c r="I2763" s="138">
        <v>0</v>
      </c>
      <c r="J2763" s="138">
        <v>0</v>
      </c>
      <c r="K2763" s="138">
        <v>0</v>
      </c>
      <c r="L2763" s="139"/>
      <c r="M2763" s="138">
        <v>0</v>
      </c>
      <c r="N2763" s="139"/>
      <c r="O2763" s="138">
        <v>0</v>
      </c>
      <c r="P2763" s="138">
        <v>0</v>
      </c>
      <c r="Q2763" s="138">
        <v>0</v>
      </c>
      <c r="R2763" s="139"/>
      <c r="S2763" s="138">
        <v>0</v>
      </c>
      <c r="T2763" s="139"/>
      <c r="U2763" s="138">
        <v>0</v>
      </c>
      <c r="V2763" s="138">
        <v>0</v>
      </c>
      <c r="W2763" s="138">
        <v>0</v>
      </c>
      <c r="X2763" s="138">
        <v>0</v>
      </c>
      <c r="Y2763" s="138">
        <v>0</v>
      </c>
      <c r="Z2763" s="139"/>
      <c r="AA2763" s="138">
        <v>0</v>
      </c>
      <c r="AB2763" s="131">
        <v>0</v>
      </c>
    </row>
    <row r="2764" spans="1:28" ht="15" customHeight="1" x14ac:dyDescent="0.25">
      <c r="A2764" s="129" t="str">
        <f>B2764&amp;"-"&amp;COUNTIF($B$3:B2764,B2764)</f>
        <v>804-11</v>
      </c>
      <c r="B2764" s="130">
        <v>804</v>
      </c>
      <c r="C2764" s="130" t="s">
        <v>120</v>
      </c>
      <c r="D2764" s="137"/>
      <c r="E2764" s="138">
        <v>0</v>
      </c>
      <c r="F2764" s="138">
        <v>0</v>
      </c>
      <c r="G2764" s="138">
        <v>0</v>
      </c>
      <c r="H2764" s="138">
        <v>0</v>
      </c>
      <c r="I2764" s="138">
        <v>0</v>
      </c>
      <c r="J2764" s="138">
        <v>0</v>
      </c>
      <c r="K2764" s="138">
        <v>0</v>
      </c>
      <c r="L2764" s="139"/>
      <c r="M2764" s="138">
        <v>0</v>
      </c>
      <c r="N2764" s="139"/>
      <c r="O2764" s="138">
        <v>0</v>
      </c>
      <c r="P2764" s="138">
        <v>0</v>
      </c>
      <c r="Q2764" s="138">
        <v>0</v>
      </c>
      <c r="R2764" s="139"/>
      <c r="S2764" s="138">
        <v>0</v>
      </c>
      <c r="T2764" s="139"/>
      <c r="U2764" s="138">
        <v>0</v>
      </c>
      <c r="V2764" s="138">
        <v>0</v>
      </c>
      <c r="W2764" s="138">
        <v>0</v>
      </c>
      <c r="X2764" s="138">
        <v>0</v>
      </c>
      <c r="Y2764" s="138">
        <v>0</v>
      </c>
      <c r="Z2764" s="139"/>
      <c r="AA2764" s="138">
        <v>0</v>
      </c>
      <c r="AB2764" s="131">
        <v>0</v>
      </c>
    </row>
    <row r="2765" spans="1:28" ht="15" customHeight="1" x14ac:dyDescent="0.25">
      <c r="A2765" s="129" t="str">
        <f>B2765&amp;"-"&amp;COUNTIF($B$3:B2765,B2765)</f>
        <v>804-12</v>
      </c>
      <c r="B2765" s="130">
        <v>804</v>
      </c>
      <c r="C2765" s="130" t="s">
        <v>120</v>
      </c>
      <c r="D2765" s="137"/>
      <c r="E2765" s="138">
        <v>0</v>
      </c>
      <c r="F2765" s="138">
        <v>0</v>
      </c>
      <c r="G2765" s="138">
        <v>0</v>
      </c>
      <c r="H2765" s="138">
        <v>0</v>
      </c>
      <c r="I2765" s="138">
        <v>0</v>
      </c>
      <c r="J2765" s="138">
        <v>0</v>
      </c>
      <c r="K2765" s="138">
        <v>0</v>
      </c>
      <c r="L2765" s="139"/>
      <c r="M2765" s="138">
        <v>0</v>
      </c>
      <c r="N2765" s="139"/>
      <c r="O2765" s="138">
        <v>0</v>
      </c>
      <c r="P2765" s="138">
        <v>0</v>
      </c>
      <c r="Q2765" s="138">
        <v>0</v>
      </c>
      <c r="R2765" s="139"/>
      <c r="S2765" s="138">
        <v>0</v>
      </c>
      <c r="T2765" s="139"/>
      <c r="U2765" s="138">
        <v>0</v>
      </c>
      <c r="V2765" s="138">
        <v>0</v>
      </c>
      <c r="W2765" s="138">
        <v>0</v>
      </c>
      <c r="X2765" s="138">
        <v>0</v>
      </c>
      <c r="Y2765" s="138">
        <v>0</v>
      </c>
      <c r="Z2765" s="139"/>
      <c r="AA2765" s="138">
        <v>0</v>
      </c>
      <c r="AB2765" s="131">
        <v>0</v>
      </c>
    </row>
    <row r="2766" spans="1:28" ht="15" customHeight="1" x14ac:dyDescent="0.25">
      <c r="A2766" s="129" t="str">
        <f>B2766&amp;"-"&amp;COUNTIF($B$3:B2766,B2766)</f>
        <v>804-13</v>
      </c>
      <c r="B2766" s="130">
        <v>804</v>
      </c>
      <c r="C2766" s="130" t="s">
        <v>120</v>
      </c>
      <c r="D2766" s="137"/>
      <c r="E2766" s="138">
        <v>0</v>
      </c>
      <c r="F2766" s="138">
        <v>0</v>
      </c>
      <c r="G2766" s="138">
        <v>0</v>
      </c>
      <c r="H2766" s="138">
        <v>0</v>
      </c>
      <c r="I2766" s="138">
        <v>0</v>
      </c>
      <c r="J2766" s="138">
        <v>0</v>
      </c>
      <c r="K2766" s="138">
        <v>0</v>
      </c>
      <c r="L2766" s="139"/>
      <c r="M2766" s="138">
        <v>0</v>
      </c>
      <c r="N2766" s="139"/>
      <c r="O2766" s="138">
        <v>0</v>
      </c>
      <c r="P2766" s="138">
        <v>0</v>
      </c>
      <c r="Q2766" s="138">
        <v>0</v>
      </c>
      <c r="R2766" s="139"/>
      <c r="S2766" s="138">
        <v>0</v>
      </c>
      <c r="T2766" s="139"/>
      <c r="U2766" s="138">
        <v>0</v>
      </c>
      <c r="V2766" s="138">
        <v>0</v>
      </c>
      <c r="W2766" s="138">
        <v>0</v>
      </c>
      <c r="X2766" s="138">
        <v>0</v>
      </c>
      <c r="Y2766" s="138">
        <v>0</v>
      </c>
      <c r="Z2766" s="139"/>
      <c r="AA2766" s="138">
        <v>0</v>
      </c>
      <c r="AB2766" s="131">
        <v>0</v>
      </c>
    </row>
    <row r="2767" spans="1:28" ht="15" customHeight="1" x14ac:dyDescent="0.25">
      <c r="A2767" s="129" t="str">
        <f>B2767&amp;"-"&amp;COUNTIF($B$3:B2767,B2767)</f>
        <v>804-14</v>
      </c>
      <c r="B2767" s="130">
        <v>804</v>
      </c>
      <c r="C2767" s="130" t="s">
        <v>120</v>
      </c>
      <c r="D2767" s="137"/>
      <c r="E2767" s="138">
        <v>0</v>
      </c>
      <c r="F2767" s="138">
        <v>0</v>
      </c>
      <c r="G2767" s="138">
        <v>0</v>
      </c>
      <c r="H2767" s="138">
        <v>0</v>
      </c>
      <c r="I2767" s="138">
        <v>0</v>
      </c>
      <c r="J2767" s="138">
        <v>0</v>
      </c>
      <c r="K2767" s="138">
        <v>0</v>
      </c>
      <c r="L2767" s="139"/>
      <c r="M2767" s="138">
        <v>0</v>
      </c>
      <c r="N2767" s="139"/>
      <c r="O2767" s="138">
        <v>0</v>
      </c>
      <c r="P2767" s="138">
        <v>0</v>
      </c>
      <c r="Q2767" s="138">
        <v>0</v>
      </c>
      <c r="R2767" s="139"/>
      <c r="S2767" s="138">
        <v>0</v>
      </c>
      <c r="T2767" s="139"/>
      <c r="U2767" s="138">
        <v>0</v>
      </c>
      <c r="V2767" s="138">
        <v>0</v>
      </c>
      <c r="W2767" s="138">
        <v>0</v>
      </c>
      <c r="X2767" s="138">
        <v>0</v>
      </c>
      <c r="Y2767" s="138">
        <v>0</v>
      </c>
      <c r="Z2767" s="139"/>
      <c r="AA2767" s="138">
        <v>0</v>
      </c>
      <c r="AB2767" s="131">
        <v>0</v>
      </c>
    </row>
    <row r="2768" spans="1:28" ht="15" customHeight="1" x14ac:dyDescent="0.25">
      <c r="A2768" s="129" t="str">
        <f>B2768&amp;"-"&amp;COUNTIF($B$3:B2768,B2768)</f>
        <v>804-15</v>
      </c>
      <c r="B2768" s="130">
        <v>804</v>
      </c>
      <c r="C2768" s="130" t="s">
        <v>120</v>
      </c>
      <c r="D2768" s="137"/>
      <c r="E2768" s="138">
        <v>0</v>
      </c>
      <c r="F2768" s="138">
        <v>0</v>
      </c>
      <c r="G2768" s="138">
        <v>0</v>
      </c>
      <c r="H2768" s="138">
        <v>0</v>
      </c>
      <c r="I2768" s="138">
        <v>0</v>
      </c>
      <c r="J2768" s="138">
        <v>0</v>
      </c>
      <c r="K2768" s="138">
        <v>0</v>
      </c>
      <c r="L2768" s="139"/>
      <c r="M2768" s="138">
        <v>0</v>
      </c>
      <c r="N2768" s="139"/>
      <c r="O2768" s="138">
        <v>0</v>
      </c>
      <c r="P2768" s="138">
        <v>0</v>
      </c>
      <c r="Q2768" s="138">
        <v>0</v>
      </c>
      <c r="R2768" s="139"/>
      <c r="S2768" s="138">
        <v>0</v>
      </c>
      <c r="T2768" s="139"/>
      <c r="U2768" s="138">
        <v>0</v>
      </c>
      <c r="V2768" s="138">
        <v>0</v>
      </c>
      <c r="W2768" s="138">
        <v>0</v>
      </c>
      <c r="X2768" s="138">
        <v>0</v>
      </c>
      <c r="Y2768" s="138">
        <v>0</v>
      </c>
      <c r="Z2768" s="139"/>
      <c r="AA2768" s="138">
        <v>0</v>
      </c>
      <c r="AB2768" s="131">
        <v>0</v>
      </c>
    </row>
    <row r="2769" spans="1:28" ht="15" customHeight="1" x14ac:dyDescent="0.25">
      <c r="A2769" s="129" t="str">
        <f>B2769&amp;"-"&amp;COUNTIF($B$3:B2769,B2769)</f>
        <v>804-16</v>
      </c>
      <c r="B2769" s="130">
        <v>804</v>
      </c>
      <c r="C2769" s="130" t="s">
        <v>120</v>
      </c>
      <c r="D2769" s="137"/>
      <c r="E2769" s="138">
        <v>0</v>
      </c>
      <c r="F2769" s="138">
        <v>0</v>
      </c>
      <c r="G2769" s="138">
        <v>0</v>
      </c>
      <c r="H2769" s="138">
        <v>0</v>
      </c>
      <c r="I2769" s="138">
        <v>0</v>
      </c>
      <c r="J2769" s="138">
        <v>0</v>
      </c>
      <c r="K2769" s="138">
        <v>0</v>
      </c>
      <c r="L2769" s="139"/>
      <c r="M2769" s="138">
        <v>0</v>
      </c>
      <c r="N2769" s="139"/>
      <c r="O2769" s="138">
        <v>0</v>
      </c>
      <c r="P2769" s="138">
        <v>0</v>
      </c>
      <c r="Q2769" s="138">
        <v>0</v>
      </c>
      <c r="R2769" s="139"/>
      <c r="S2769" s="138">
        <v>0</v>
      </c>
      <c r="T2769" s="139"/>
      <c r="U2769" s="138">
        <v>0</v>
      </c>
      <c r="V2769" s="138">
        <v>0</v>
      </c>
      <c r="W2769" s="138">
        <v>0</v>
      </c>
      <c r="X2769" s="138">
        <v>0</v>
      </c>
      <c r="Y2769" s="138">
        <v>0</v>
      </c>
      <c r="Z2769" s="139"/>
      <c r="AA2769" s="138">
        <v>0</v>
      </c>
      <c r="AB2769" s="131">
        <v>0</v>
      </c>
    </row>
    <row r="2770" spans="1:28" ht="15" customHeight="1" x14ac:dyDescent="0.25">
      <c r="A2770" s="129" t="str">
        <f>B2770&amp;"-"&amp;COUNTIF($B$3:B2770,B2770)</f>
        <v>808-1</v>
      </c>
      <c r="B2770" s="130">
        <v>808</v>
      </c>
      <c r="C2770" s="130" t="s">
        <v>121</v>
      </c>
      <c r="D2770" s="137">
        <v>43844</v>
      </c>
      <c r="E2770" s="138">
        <v>152.74</v>
      </c>
      <c r="F2770" s="138">
        <v>5.92</v>
      </c>
      <c r="G2770" s="138">
        <v>13.15</v>
      </c>
      <c r="H2770" s="138">
        <v>1</v>
      </c>
      <c r="I2770" s="138">
        <v>0</v>
      </c>
      <c r="J2770" s="138">
        <v>0</v>
      </c>
      <c r="K2770" s="138">
        <v>1</v>
      </c>
      <c r="L2770" s="139"/>
      <c r="M2770" s="138">
        <v>152.74</v>
      </c>
      <c r="N2770" s="139"/>
      <c r="O2770" s="138">
        <v>0</v>
      </c>
      <c r="P2770" s="138">
        <v>14.99</v>
      </c>
      <c r="Q2770" s="138">
        <v>0</v>
      </c>
      <c r="R2770" s="139"/>
      <c r="S2770" s="138">
        <v>103.49</v>
      </c>
      <c r="T2770" s="139"/>
      <c r="U2770" s="138">
        <v>0</v>
      </c>
      <c r="V2770" s="138">
        <v>0</v>
      </c>
      <c r="W2770" s="138">
        <v>0</v>
      </c>
      <c r="X2770" s="138">
        <v>0</v>
      </c>
      <c r="Y2770" s="138">
        <v>0</v>
      </c>
      <c r="Z2770" s="139"/>
      <c r="AA2770" s="138">
        <v>0</v>
      </c>
      <c r="AB2770" s="131">
        <v>0</v>
      </c>
    </row>
    <row r="2771" spans="1:28" ht="15" customHeight="1" x14ac:dyDescent="0.25">
      <c r="A2771" s="129" t="str">
        <f>B2771&amp;"-"&amp;COUNTIF($B$3:B2771,B2771)</f>
        <v>808-2</v>
      </c>
      <c r="B2771" s="130">
        <v>808</v>
      </c>
      <c r="C2771" s="130" t="s">
        <v>121</v>
      </c>
      <c r="D2771" s="137">
        <v>48751</v>
      </c>
      <c r="E2771" s="138">
        <v>2</v>
      </c>
      <c r="F2771" s="138">
        <v>0</v>
      </c>
      <c r="G2771" s="138">
        <v>0</v>
      </c>
      <c r="H2771" s="138">
        <v>0</v>
      </c>
      <c r="I2771" s="138">
        <v>0</v>
      </c>
      <c r="J2771" s="138">
        <v>0</v>
      </c>
      <c r="K2771" s="138">
        <v>0</v>
      </c>
      <c r="L2771" s="139"/>
      <c r="M2771" s="138">
        <v>2</v>
      </c>
      <c r="N2771" s="139"/>
      <c r="O2771" s="138">
        <v>0</v>
      </c>
      <c r="P2771" s="138">
        <v>0</v>
      </c>
      <c r="Q2771" s="138">
        <v>0</v>
      </c>
      <c r="R2771" s="139"/>
      <c r="S2771" s="138">
        <v>1</v>
      </c>
      <c r="T2771" s="139"/>
      <c r="U2771" s="138">
        <v>0</v>
      </c>
      <c r="V2771" s="138">
        <v>0</v>
      </c>
      <c r="W2771" s="138">
        <v>0</v>
      </c>
      <c r="X2771" s="138">
        <v>0</v>
      </c>
      <c r="Y2771" s="138">
        <v>0</v>
      </c>
      <c r="Z2771" s="139"/>
      <c r="AA2771" s="138">
        <v>0</v>
      </c>
      <c r="AB2771" s="131">
        <v>0</v>
      </c>
    </row>
    <row r="2772" spans="1:28" ht="15" customHeight="1" x14ac:dyDescent="0.25">
      <c r="A2772" s="129" t="str">
        <f>B2772&amp;"-"&amp;COUNTIF($B$3:B2772,B2772)</f>
        <v>808-3</v>
      </c>
      <c r="B2772" s="130">
        <v>808</v>
      </c>
      <c r="C2772" s="130" t="s">
        <v>121</v>
      </c>
      <c r="D2772" s="137">
        <v>48686</v>
      </c>
      <c r="E2772" s="138">
        <v>1</v>
      </c>
      <c r="F2772" s="138">
        <v>0</v>
      </c>
      <c r="G2772" s="138">
        <v>0</v>
      </c>
      <c r="H2772" s="138">
        <v>0</v>
      </c>
      <c r="I2772" s="138">
        <v>0</v>
      </c>
      <c r="J2772" s="138">
        <v>0</v>
      </c>
      <c r="K2772" s="138">
        <v>0</v>
      </c>
      <c r="L2772" s="139"/>
      <c r="M2772" s="138">
        <v>1</v>
      </c>
      <c r="N2772" s="139"/>
      <c r="O2772" s="138">
        <v>0</v>
      </c>
      <c r="P2772" s="138">
        <v>0</v>
      </c>
      <c r="Q2772" s="138">
        <v>0</v>
      </c>
      <c r="R2772" s="139"/>
      <c r="S2772" s="138">
        <v>1</v>
      </c>
      <c r="T2772" s="139"/>
      <c r="U2772" s="138">
        <v>0</v>
      </c>
      <c r="V2772" s="138">
        <v>0</v>
      </c>
      <c r="W2772" s="138">
        <v>0</v>
      </c>
      <c r="X2772" s="138">
        <v>0</v>
      </c>
      <c r="Y2772" s="138">
        <v>0</v>
      </c>
      <c r="Z2772" s="139"/>
      <c r="AA2772" s="138">
        <v>0</v>
      </c>
      <c r="AB2772" s="131">
        <v>0</v>
      </c>
    </row>
    <row r="2773" spans="1:28" ht="15" customHeight="1" x14ac:dyDescent="0.25">
      <c r="A2773" s="129" t="str">
        <f>B2773&amp;"-"&amp;COUNTIF($B$3:B2773,B2773)</f>
        <v>808-4</v>
      </c>
      <c r="B2773" s="130">
        <v>808</v>
      </c>
      <c r="C2773" s="130" t="s">
        <v>121</v>
      </c>
      <c r="D2773" s="137">
        <v>48702</v>
      </c>
      <c r="E2773" s="138">
        <v>2</v>
      </c>
      <c r="F2773" s="138">
        <v>0</v>
      </c>
      <c r="G2773" s="138">
        <v>0</v>
      </c>
      <c r="H2773" s="138">
        <v>0</v>
      </c>
      <c r="I2773" s="138">
        <v>0</v>
      </c>
      <c r="J2773" s="138">
        <v>0</v>
      </c>
      <c r="K2773" s="138">
        <v>0</v>
      </c>
      <c r="L2773" s="139"/>
      <c r="M2773" s="138">
        <v>2</v>
      </c>
      <c r="N2773" s="139"/>
      <c r="O2773" s="138">
        <v>0</v>
      </c>
      <c r="P2773" s="138">
        <v>0</v>
      </c>
      <c r="Q2773" s="138">
        <v>0</v>
      </c>
      <c r="R2773" s="139"/>
      <c r="S2773" s="138">
        <v>2</v>
      </c>
      <c r="T2773" s="139"/>
      <c r="U2773" s="138">
        <v>0</v>
      </c>
      <c r="V2773" s="138">
        <v>0</v>
      </c>
      <c r="W2773" s="138">
        <v>0</v>
      </c>
      <c r="X2773" s="138">
        <v>0</v>
      </c>
      <c r="Y2773" s="138">
        <v>0</v>
      </c>
      <c r="Z2773" s="139"/>
      <c r="AA2773" s="138">
        <v>0</v>
      </c>
      <c r="AB2773" s="131">
        <v>0</v>
      </c>
    </row>
    <row r="2774" spans="1:28" ht="15" customHeight="1" x14ac:dyDescent="0.25">
      <c r="A2774" s="129" t="str">
        <f>B2774&amp;"-"&amp;COUNTIF($B$3:B2774,B2774)</f>
        <v>808-5</v>
      </c>
      <c r="B2774" s="130">
        <v>808</v>
      </c>
      <c r="C2774" s="130" t="s">
        <v>121</v>
      </c>
      <c r="D2774" s="137">
        <v>48736</v>
      </c>
      <c r="E2774" s="138">
        <v>4.12</v>
      </c>
      <c r="F2774" s="138">
        <v>0</v>
      </c>
      <c r="G2774" s="138">
        <v>0</v>
      </c>
      <c r="H2774" s="138">
        <v>0</v>
      </c>
      <c r="I2774" s="138">
        <v>0</v>
      </c>
      <c r="J2774" s="138">
        <v>0</v>
      </c>
      <c r="K2774" s="138">
        <v>0</v>
      </c>
      <c r="L2774" s="139"/>
      <c r="M2774" s="138">
        <v>4.12</v>
      </c>
      <c r="N2774" s="139"/>
      <c r="O2774" s="138">
        <v>0</v>
      </c>
      <c r="P2774" s="138">
        <v>0</v>
      </c>
      <c r="Q2774" s="138">
        <v>0</v>
      </c>
      <c r="R2774" s="139"/>
      <c r="S2774" s="138">
        <v>4.12</v>
      </c>
      <c r="T2774" s="139"/>
      <c r="U2774" s="138">
        <v>0</v>
      </c>
      <c r="V2774" s="138">
        <v>0</v>
      </c>
      <c r="W2774" s="138">
        <v>0</v>
      </c>
      <c r="X2774" s="138">
        <v>0</v>
      </c>
      <c r="Y2774" s="138">
        <v>0</v>
      </c>
      <c r="Z2774" s="139"/>
      <c r="AA2774" s="138">
        <v>0</v>
      </c>
      <c r="AB2774" s="131">
        <v>0</v>
      </c>
    </row>
    <row r="2775" spans="1:28" ht="15" customHeight="1" x14ac:dyDescent="0.25">
      <c r="A2775" s="129" t="str">
        <f>B2775&amp;"-"&amp;COUNTIF($B$3:B2775,B2775)</f>
        <v>808-6</v>
      </c>
      <c r="B2775" s="130">
        <v>808</v>
      </c>
      <c r="C2775" s="130" t="s">
        <v>121</v>
      </c>
      <c r="D2775" s="137">
        <v>48694</v>
      </c>
      <c r="E2775" s="138">
        <v>4.8499999999999996</v>
      </c>
      <c r="F2775" s="138">
        <v>0</v>
      </c>
      <c r="G2775" s="138">
        <v>0</v>
      </c>
      <c r="H2775" s="138">
        <v>0</v>
      </c>
      <c r="I2775" s="138">
        <v>0</v>
      </c>
      <c r="J2775" s="138">
        <v>0</v>
      </c>
      <c r="K2775" s="138">
        <v>0</v>
      </c>
      <c r="L2775" s="139"/>
      <c r="M2775" s="138">
        <v>4.8499999999999996</v>
      </c>
      <c r="N2775" s="139"/>
      <c r="O2775" s="138">
        <v>0</v>
      </c>
      <c r="P2775" s="138">
        <v>0</v>
      </c>
      <c r="Q2775" s="138">
        <v>0</v>
      </c>
      <c r="R2775" s="139"/>
      <c r="S2775" s="138">
        <v>2.85</v>
      </c>
      <c r="T2775" s="139"/>
      <c r="U2775" s="138">
        <v>0</v>
      </c>
      <c r="V2775" s="138">
        <v>0</v>
      </c>
      <c r="W2775" s="138">
        <v>0</v>
      </c>
      <c r="X2775" s="138">
        <v>0</v>
      </c>
      <c r="Y2775" s="138">
        <v>0</v>
      </c>
      <c r="Z2775" s="139"/>
      <c r="AA2775" s="138">
        <v>0</v>
      </c>
      <c r="AB2775" s="131">
        <v>0</v>
      </c>
    </row>
    <row r="2776" spans="1:28" ht="15" customHeight="1" x14ac:dyDescent="0.25">
      <c r="A2776" s="129" t="str">
        <f>B2776&amp;"-"&amp;COUNTIF($B$3:B2776,B2776)</f>
        <v>808-7</v>
      </c>
      <c r="B2776" s="130">
        <v>808</v>
      </c>
      <c r="C2776" s="130" t="s">
        <v>121</v>
      </c>
      <c r="D2776" s="137"/>
      <c r="E2776" s="138">
        <v>0</v>
      </c>
      <c r="F2776" s="138">
        <v>0</v>
      </c>
      <c r="G2776" s="138">
        <v>0</v>
      </c>
      <c r="H2776" s="138">
        <v>0</v>
      </c>
      <c r="I2776" s="138">
        <v>0</v>
      </c>
      <c r="J2776" s="138">
        <v>0</v>
      </c>
      <c r="K2776" s="138">
        <v>0</v>
      </c>
      <c r="L2776" s="139"/>
      <c r="M2776" s="138">
        <v>0</v>
      </c>
      <c r="N2776" s="139"/>
      <c r="O2776" s="138">
        <v>0</v>
      </c>
      <c r="P2776" s="138">
        <v>0</v>
      </c>
      <c r="Q2776" s="138">
        <v>0</v>
      </c>
      <c r="R2776" s="139"/>
      <c r="S2776" s="138">
        <v>0</v>
      </c>
      <c r="T2776" s="139"/>
      <c r="U2776" s="138">
        <v>0</v>
      </c>
      <c r="V2776" s="138">
        <v>0</v>
      </c>
      <c r="W2776" s="138">
        <v>0</v>
      </c>
      <c r="X2776" s="138">
        <v>0</v>
      </c>
      <c r="Y2776" s="138">
        <v>0</v>
      </c>
      <c r="Z2776" s="139"/>
      <c r="AA2776" s="138">
        <v>0</v>
      </c>
      <c r="AB2776" s="131">
        <v>0</v>
      </c>
    </row>
    <row r="2777" spans="1:28" ht="15" customHeight="1" x14ac:dyDescent="0.25">
      <c r="A2777" s="129" t="str">
        <f>B2777&amp;"-"&amp;COUNTIF($B$3:B2777,B2777)</f>
        <v>808-8</v>
      </c>
      <c r="B2777" s="130">
        <v>808</v>
      </c>
      <c r="C2777" s="130" t="s">
        <v>121</v>
      </c>
      <c r="D2777" s="137"/>
      <c r="E2777" s="138">
        <v>0</v>
      </c>
      <c r="F2777" s="138">
        <v>0</v>
      </c>
      <c r="G2777" s="138">
        <v>0</v>
      </c>
      <c r="H2777" s="138">
        <v>0</v>
      </c>
      <c r="I2777" s="138">
        <v>0</v>
      </c>
      <c r="J2777" s="138">
        <v>0</v>
      </c>
      <c r="K2777" s="138">
        <v>0</v>
      </c>
      <c r="L2777" s="139"/>
      <c r="M2777" s="138">
        <v>0</v>
      </c>
      <c r="N2777" s="139"/>
      <c r="O2777" s="138">
        <v>0</v>
      </c>
      <c r="P2777" s="138">
        <v>0</v>
      </c>
      <c r="Q2777" s="138">
        <v>0</v>
      </c>
      <c r="R2777" s="139"/>
      <c r="S2777" s="138">
        <v>0</v>
      </c>
      <c r="T2777" s="139"/>
      <c r="U2777" s="138">
        <v>0</v>
      </c>
      <c r="V2777" s="138">
        <v>0</v>
      </c>
      <c r="W2777" s="138">
        <v>0</v>
      </c>
      <c r="X2777" s="138">
        <v>0</v>
      </c>
      <c r="Y2777" s="138">
        <v>0</v>
      </c>
      <c r="Z2777" s="139"/>
      <c r="AA2777" s="138">
        <v>0</v>
      </c>
      <c r="AB2777" s="131">
        <v>0</v>
      </c>
    </row>
    <row r="2778" spans="1:28" ht="15" customHeight="1" x14ac:dyDescent="0.25">
      <c r="A2778" s="129" t="str">
        <f>B2778&amp;"-"&amp;COUNTIF($B$3:B2778,B2778)</f>
        <v>808-9</v>
      </c>
      <c r="B2778" s="130">
        <v>808</v>
      </c>
      <c r="C2778" s="130" t="s">
        <v>121</v>
      </c>
      <c r="D2778" s="137"/>
      <c r="E2778" s="138">
        <v>0</v>
      </c>
      <c r="F2778" s="138">
        <v>0</v>
      </c>
      <c r="G2778" s="138">
        <v>0</v>
      </c>
      <c r="H2778" s="138">
        <v>0</v>
      </c>
      <c r="I2778" s="138">
        <v>0</v>
      </c>
      <c r="J2778" s="138">
        <v>0</v>
      </c>
      <c r="K2778" s="138">
        <v>0</v>
      </c>
      <c r="L2778" s="139"/>
      <c r="M2778" s="138">
        <v>0</v>
      </c>
      <c r="N2778" s="139"/>
      <c r="O2778" s="138">
        <v>0</v>
      </c>
      <c r="P2778" s="138">
        <v>0</v>
      </c>
      <c r="Q2778" s="138">
        <v>0</v>
      </c>
      <c r="R2778" s="139"/>
      <c r="S2778" s="138">
        <v>0</v>
      </c>
      <c r="T2778" s="139"/>
      <c r="U2778" s="138">
        <v>0</v>
      </c>
      <c r="V2778" s="138">
        <v>0</v>
      </c>
      <c r="W2778" s="138">
        <v>0</v>
      </c>
      <c r="X2778" s="138">
        <v>0</v>
      </c>
      <c r="Y2778" s="138">
        <v>0</v>
      </c>
      <c r="Z2778" s="139"/>
      <c r="AA2778" s="138">
        <v>0</v>
      </c>
      <c r="AB2778" s="131">
        <v>0</v>
      </c>
    </row>
    <row r="2779" spans="1:28" ht="15" customHeight="1" x14ac:dyDescent="0.25">
      <c r="A2779" s="129" t="str">
        <f>B2779&amp;"-"&amp;COUNTIF($B$3:B2779,B2779)</f>
        <v>808-10</v>
      </c>
      <c r="B2779" s="130">
        <v>808</v>
      </c>
      <c r="C2779" s="130" t="s">
        <v>121</v>
      </c>
      <c r="D2779" s="137"/>
      <c r="E2779" s="138">
        <v>0</v>
      </c>
      <c r="F2779" s="138">
        <v>0</v>
      </c>
      <c r="G2779" s="138">
        <v>0</v>
      </c>
      <c r="H2779" s="138">
        <v>0</v>
      </c>
      <c r="I2779" s="138">
        <v>0</v>
      </c>
      <c r="J2779" s="138">
        <v>0</v>
      </c>
      <c r="K2779" s="138">
        <v>0</v>
      </c>
      <c r="L2779" s="139"/>
      <c r="M2779" s="138">
        <v>0</v>
      </c>
      <c r="N2779" s="139"/>
      <c r="O2779" s="138">
        <v>0</v>
      </c>
      <c r="P2779" s="138">
        <v>0</v>
      </c>
      <c r="Q2779" s="138">
        <v>0</v>
      </c>
      <c r="R2779" s="139"/>
      <c r="S2779" s="138">
        <v>0</v>
      </c>
      <c r="T2779" s="139"/>
      <c r="U2779" s="138">
        <v>0</v>
      </c>
      <c r="V2779" s="138">
        <v>0</v>
      </c>
      <c r="W2779" s="138">
        <v>0</v>
      </c>
      <c r="X2779" s="138">
        <v>0</v>
      </c>
      <c r="Y2779" s="138">
        <v>0</v>
      </c>
      <c r="Z2779" s="139"/>
      <c r="AA2779" s="138">
        <v>0</v>
      </c>
      <c r="AB2779" s="131">
        <v>0</v>
      </c>
    </row>
    <row r="2780" spans="1:28" ht="15" customHeight="1" x14ac:dyDescent="0.25">
      <c r="A2780" s="129" t="str">
        <f>B2780&amp;"-"&amp;COUNTIF($B$3:B2780,B2780)</f>
        <v>808-11</v>
      </c>
      <c r="B2780" s="130">
        <v>808</v>
      </c>
      <c r="C2780" s="130" t="s">
        <v>121</v>
      </c>
      <c r="D2780" s="137"/>
      <c r="E2780" s="138">
        <v>0</v>
      </c>
      <c r="F2780" s="138">
        <v>0</v>
      </c>
      <c r="G2780" s="138">
        <v>0</v>
      </c>
      <c r="H2780" s="138">
        <v>0</v>
      </c>
      <c r="I2780" s="138">
        <v>0</v>
      </c>
      <c r="J2780" s="138">
        <v>0</v>
      </c>
      <c r="K2780" s="138">
        <v>0</v>
      </c>
      <c r="L2780" s="139"/>
      <c r="M2780" s="138">
        <v>0</v>
      </c>
      <c r="N2780" s="139"/>
      <c r="O2780" s="138">
        <v>0</v>
      </c>
      <c r="P2780" s="138">
        <v>0</v>
      </c>
      <c r="Q2780" s="138">
        <v>0</v>
      </c>
      <c r="R2780" s="139"/>
      <c r="S2780" s="138">
        <v>0</v>
      </c>
      <c r="T2780" s="139"/>
      <c r="U2780" s="138">
        <v>0</v>
      </c>
      <c r="V2780" s="138">
        <v>0</v>
      </c>
      <c r="W2780" s="138">
        <v>0</v>
      </c>
      <c r="X2780" s="138">
        <v>0</v>
      </c>
      <c r="Y2780" s="138">
        <v>0</v>
      </c>
      <c r="Z2780" s="139"/>
      <c r="AA2780" s="138">
        <v>0</v>
      </c>
      <c r="AB2780" s="131">
        <v>0</v>
      </c>
    </row>
    <row r="2781" spans="1:28" ht="15" customHeight="1" x14ac:dyDescent="0.25">
      <c r="A2781" s="129" t="str">
        <f>B2781&amp;"-"&amp;COUNTIF($B$3:B2781,B2781)</f>
        <v>808-12</v>
      </c>
      <c r="B2781" s="130">
        <v>808</v>
      </c>
      <c r="C2781" s="130" t="s">
        <v>121</v>
      </c>
      <c r="D2781" s="137"/>
      <c r="E2781" s="138">
        <v>0</v>
      </c>
      <c r="F2781" s="138">
        <v>0</v>
      </c>
      <c r="G2781" s="138">
        <v>0</v>
      </c>
      <c r="H2781" s="138">
        <v>0</v>
      </c>
      <c r="I2781" s="138">
        <v>0</v>
      </c>
      <c r="J2781" s="138">
        <v>0</v>
      </c>
      <c r="K2781" s="138">
        <v>0</v>
      </c>
      <c r="L2781" s="139"/>
      <c r="M2781" s="138">
        <v>0</v>
      </c>
      <c r="N2781" s="139"/>
      <c r="O2781" s="138">
        <v>0</v>
      </c>
      <c r="P2781" s="138">
        <v>0</v>
      </c>
      <c r="Q2781" s="138">
        <v>0</v>
      </c>
      <c r="R2781" s="139"/>
      <c r="S2781" s="138">
        <v>0</v>
      </c>
      <c r="T2781" s="139"/>
      <c r="U2781" s="138">
        <v>0</v>
      </c>
      <c r="V2781" s="138">
        <v>0</v>
      </c>
      <c r="W2781" s="138">
        <v>0</v>
      </c>
      <c r="X2781" s="138">
        <v>0</v>
      </c>
      <c r="Y2781" s="138">
        <v>0</v>
      </c>
      <c r="Z2781" s="139"/>
      <c r="AA2781" s="138">
        <v>0</v>
      </c>
      <c r="AB2781" s="131">
        <v>0</v>
      </c>
    </row>
    <row r="2782" spans="1:28" ht="15" customHeight="1" x14ac:dyDescent="0.25">
      <c r="A2782" s="129" t="str">
        <f>B2782&amp;"-"&amp;COUNTIF($B$3:B2782,B2782)</f>
        <v>813-1</v>
      </c>
      <c r="B2782" s="130">
        <v>813</v>
      </c>
      <c r="C2782" s="130" t="s">
        <v>122</v>
      </c>
      <c r="D2782" s="137">
        <v>43844</v>
      </c>
      <c r="E2782" s="138">
        <v>132.87</v>
      </c>
      <c r="F2782" s="138">
        <v>0</v>
      </c>
      <c r="G2782" s="138">
        <v>17.62</v>
      </c>
      <c r="H2782" s="138">
        <v>1.44</v>
      </c>
      <c r="I2782" s="138">
        <v>0</v>
      </c>
      <c r="J2782" s="138">
        <v>0</v>
      </c>
      <c r="K2782" s="138">
        <v>0.65</v>
      </c>
      <c r="L2782" s="139"/>
      <c r="M2782" s="138">
        <v>117.51</v>
      </c>
      <c r="N2782" s="139"/>
      <c r="O2782" s="138">
        <v>0</v>
      </c>
      <c r="P2782" s="138">
        <v>0</v>
      </c>
      <c r="Q2782" s="138">
        <v>0</v>
      </c>
      <c r="R2782" s="139"/>
      <c r="S2782" s="138">
        <v>0</v>
      </c>
      <c r="T2782" s="139"/>
      <c r="U2782" s="138">
        <v>0</v>
      </c>
      <c r="V2782" s="138">
        <v>0</v>
      </c>
      <c r="W2782" s="138">
        <v>189.14</v>
      </c>
      <c r="X2782" s="138">
        <v>0</v>
      </c>
      <c r="Y2782" s="138">
        <v>0.71</v>
      </c>
      <c r="Z2782" s="139"/>
      <c r="AA2782" s="138">
        <v>0</v>
      </c>
      <c r="AB2782" s="131">
        <v>0</v>
      </c>
    </row>
    <row r="2783" spans="1:28" ht="15" customHeight="1" x14ac:dyDescent="0.25">
      <c r="A2783" s="129" t="str">
        <f>B2783&amp;"-"&amp;COUNTIF($B$3:B2783,B2783)</f>
        <v>813-2</v>
      </c>
      <c r="B2783" s="130">
        <v>813</v>
      </c>
      <c r="C2783" s="130" t="s">
        <v>122</v>
      </c>
      <c r="D2783" s="137">
        <v>46235</v>
      </c>
      <c r="E2783" s="138">
        <v>0.94</v>
      </c>
      <c r="F2783" s="138">
        <v>0</v>
      </c>
      <c r="G2783" s="138">
        <v>0</v>
      </c>
      <c r="H2783" s="138">
        <v>0</v>
      </c>
      <c r="I2783" s="138">
        <v>0</v>
      </c>
      <c r="J2783" s="138">
        <v>0</v>
      </c>
      <c r="K2783" s="138">
        <v>0</v>
      </c>
      <c r="L2783" s="139"/>
      <c r="M2783" s="138">
        <v>0.94</v>
      </c>
      <c r="N2783" s="139"/>
      <c r="O2783" s="138">
        <v>0</v>
      </c>
      <c r="P2783" s="138">
        <v>0</v>
      </c>
      <c r="Q2783" s="138">
        <v>0</v>
      </c>
      <c r="R2783" s="139"/>
      <c r="S2783" s="138">
        <v>0</v>
      </c>
      <c r="T2783" s="139"/>
      <c r="U2783" s="138">
        <v>0</v>
      </c>
      <c r="V2783" s="138">
        <v>0</v>
      </c>
      <c r="W2783" s="138">
        <v>0.12</v>
      </c>
      <c r="X2783" s="138">
        <v>0</v>
      </c>
      <c r="Y2783" s="138">
        <v>0</v>
      </c>
      <c r="Z2783" s="139"/>
      <c r="AA2783" s="138">
        <v>0</v>
      </c>
      <c r="AB2783" s="131">
        <v>0</v>
      </c>
    </row>
    <row r="2784" spans="1:28" ht="15" customHeight="1" x14ac:dyDescent="0.25">
      <c r="A2784" s="129" t="str">
        <f>B2784&amp;"-"&amp;COUNTIF($B$3:B2784,B2784)</f>
        <v>813-3</v>
      </c>
      <c r="B2784" s="130">
        <v>813</v>
      </c>
      <c r="C2784" s="130" t="s">
        <v>122</v>
      </c>
      <c r="D2784" s="137">
        <v>48751</v>
      </c>
      <c r="E2784" s="138">
        <v>7.3</v>
      </c>
      <c r="F2784" s="138">
        <v>0</v>
      </c>
      <c r="G2784" s="138">
        <v>0.31</v>
      </c>
      <c r="H2784" s="138">
        <v>0</v>
      </c>
      <c r="I2784" s="138">
        <v>0</v>
      </c>
      <c r="J2784" s="138">
        <v>0</v>
      </c>
      <c r="K2784" s="138">
        <v>0</v>
      </c>
      <c r="L2784" s="139"/>
      <c r="M2784" s="138">
        <v>7.3</v>
      </c>
      <c r="N2784" s="139"/>
      <c r="O2784" s="138">
        <v>0</v>
      </c>
      <c r="P2784" s="138">
        <v>0</v>
      </c>
      <c r="Q2784" s="138">
        <v>0</v>
      </c>
      <c r="R2784" s="139"/>
      <c r="S2784" s="138">
        <v>0</v>
      </c>
      <c r="T2784" s="139"/>
      <c r="U2784" s="138">
        <v>0</v>
      </c>
      <c r="V2784" s="138">
        <v>0</v>
      </c>
      <c r="W2784" s="138">
        <v>5.09</v>
      </c>
      <c r="X2784" s="138">
        <v>0</v>
      </c>
      <c r="Y2784" s="138">
        <v>0</v>
      </c>
      <c r="Z2784" s="139"/>
      <c r="AA2784" s="138">
        <v>0</v>
      </c>
      <c r="AB2784" s="131">
        <v>0</v>
      </c>
    </row>
    <row r="2785" spans="1:28" ht="15" customHeight="1" x14ac:dyDescent="0.25">
      <c r="A2785" s="129" t="str">
        <f>B2785&amp;"-"&amp;COUNTIF($B$3:B2785,B2785)</f>
        <v>813-4</v>
      </c>
      <c r="B2785" s="130">
        <v>813</v>
      </c>
      <c r="C2785" s="130" t="s">
        <v>122</v>
      </c>
      <c r="D2785" s="137">
        <v>48686</v>
      </c>
      <c r="E2785" s="138">
        <v>2.95</v>
      </c>
      <c r="F2785" s="138">
        <v>0</v>
      </c>
      <c r="G2785" s="138">
        <v>1.63</v>
      </c>
      <c r="H2785" s="138">
        <v>0</v>
      </c>
      <c r="I2785" s="138">
        <v>0</v>
      </c>
      <c r="J2785" s="138">
        <v>0</v>
      </c>
      <c r="K2785" s="138">
        <v>0</v>
      </c>
      <c r="L2785" s="139"/>
      <c r="M2785" s="138">
        <v>2.66</v>
      </c>
      <c r="N2785" s="139"/>
      <c r="O2785" s="138">
        <v>0</v>
      </c>
      <c r="P2785" s="138">
        <v>0</v>
      </c>
      <c r="Q2785" s="138">
        <v>0</v>
      </c>
      <c r="R2785" s="139"/>
      <c r="S2785" s="138">
        <v>0</v>
      </c>
      <c r="T2785" s="139"/>
      <c r="U2785" s="138">
        <v>0</v>
      </c>
      <c r="V2785" s="138">
        <v>0</v>
      </c>
      <c r="W2785" s="138">
        <v>1.48</v>
      </c>
      <c r="X2785" s="138">
        <v>0</v>
      </c>
      <c r="Y2785" s="138">
        <v>0</v>
      </c>
      <c r="Z2785" s="139"/>
      <c r="AA2785" s="138">
        <v>0</v>
      </c>
      <c r="AB2785" s="131">
        <v>0</v>
      </c>
    </row>
    <row r="2786" spans="1:28" ht="15" customHeight="1" x14ac:dyDescent="0.25">
      <c r="A2786" s="129" t="str">
        <f>B2786&amp;"-"&amp;COUNTIF($B$3:B2786,B2786)</f>
        <v>813-5</v>
      </c>
      <c r="B2786" s="130">
        <v>813</v>
      </c>
      <c r="C2786" s="130" t="s">
        <v>122</v>
      </c>
      <c r="D2786" s="137">
        <v>44180</v>
      </c>
      <c r="E2786" s="138">
        <v>0.76</v>
      </c>
      <c r="F2786" s="138">
        <v>0</v>
      </c>
      <c r="G2786" s="138">
        <v>0.63</v>
      </c>
      <c r="H2786" s="138">
        <v>0</v>
      </c>
      <c r="I2786" s="138">
        <v>0</v>
      </c>
      <c r="J2786" s="138">
        <v>0</v>
      </c>
      <c r="K2786" s="138">
        <v>0</v>
      </c>
      <c r="L2786" s="139"/>
      <c r="M2786" s="138">
        <v>0.76</v>
      </c>
      <c r="N2786" s="139"/>
      <c r="O2786" s="138">
        <v>0</v>
      </c>
      <c r="P2786" s="138">
        <v>0</v>
      </c>
      <c r="Q2786" s="138">
        <v>0</v>
      </c>
      <c r="R2786" s="139"/>
      <c r="S2786" s="138">
        <v>0</v>
      </c>
      <c r="T2786" s="139"/>
      <c r="U2786" s="138">
        <v>0</v>
      </c>
      <c r="V2786" s="138">
        <v>0</v>
      </c>
      <c r="W2786" s="138">
        <v>1.36</v>
      </c>
      <c r="X2786" s="138">
        <v>0</v>
      </c>
      <c r="Y2786" s="138">
        <v>0</v>
      </c>
      <c r="Z2786" s="139"/>
      <c r="AA2786" s="138">
        <v>0</v>
      </c>
      <c r="AB2786" s="131">
        <v>0</v>
      </c>
    </row>
    <row r="2787" spans="1:28" ht="15" customHeight="1" x14ac:dyDescent="0.25">
      <c r="A2787" s="129" t="str">
        <f>B2787&amp;"-"&amp;COUNTIF($B$3:B2787,B2787)</f>
        <v>813-6</v>
      </c>
      <c r="B2787" s="130">
        <v>813</v>
      </c>
      <c r="C2787" s="130" t="s">
        <v>122</v>
      </c>
      <c r="D2787" s="137">
        <v>48702</v>
      </c>
      <c r="E2787" s="138">
        <v>1.1000000000000001</v>
      </c>
      <c r="F2787" s="138">
        <v>0</v>
      </c>
      <c r="G2787" s="138">
        <v>0.93</v>
      </c>
      <c r="H2787" s="138">
        <v>0</v>
      </c>
      <c r="I2787" s="138">
        <v>0</v>
      </c>
      <c r="J2787" s="138">
        <v>0</v>
      </c>
      <c r="K2787" s="138">
        <v>0</v>
      </c>
      <c r="L2787" s="139"/>
      <c r="M2787" s="138">
        <v>1.03</v>
      </c>
      <c r="N2787" s="139"/>
      <c r="O2787" s="138">
        <v>0</v>
      </c>
      <c r="P2787" s="138">
        <v>0</v>
      </c>
      <c r="Q2787" s="138">
        <v>0</v>
      </c>
      <c r="R2787" s="139"/>
      <c r="S2787" s="138">
        <v>0</v>
      </c>
      <c r="T2787" s="139"/>
      <c r="U2787" s="138">
        <v>0</v>
      </c>
      <c r="V2787" s="138">
        <v>0</v>
      </c>
      <c r="W2787" s="138">
        <v>1.19</v>
      </c>
      <c r="X2787" s="138">
        <v>0</v>
      </c>
      <c r="Y2787" s="138">
        <v>0</v>
      </c>
      <c r="Z2787" s="139"/>
      <c r="AA2787" s="138">
        <v>0</v>
      </c>
      <c r="AB2787" s="131">
        <v>0</v>
      </c>
    </row>
    <row r="2788" spans="1:28" ht="15" customHeight="1" x14ac:dyDescent="0.25">
      <c r="A2788" s="129" t="str">
        <f>B2788&amp;"-"&amp;COUNTIF($B$3:B2788,B2788)</f>
        <v>813-7</v>
      </c>
      <c r="B2788" s="130">
        <v>813</v>
      </c>
      <c r="C2788" s="130" t="s">
        <v>122</v>
      </c>
      <c r="D2788" s="137">
        <v>44396</v>
      </c>
      <c r="E2788" s="138">
        <v>1.19</v>
      </c>
      <c r="F2788" s="138">
        <v>0</v>
      </c>
      <c r="G2788" s="138">
        <v>0</v>
      </c>
      <c r="H2788" s="138">
        <v>0</v>
      </c>
      <c r="I2788" s="138">
        <v>0</v>
      </c>
      <c r="J2788" s="138">
        <v>0</v>
      </c>
      <c r="K2788" s="138">
        <v>0</v>
      </c>
      <c r="L2788" s="139"/>
      <c r="M2788" s="138">
        <v>0.41</v>
      </c>
      <c r="N2788" s="139"/>
      <c r="O2788" s="138">
        <v>0</v>
      </c>
      <c r="P2788" s="138">
        <v>0</v>
      </c>
      <c r="Q2788" s="138">
        <v>0</v>
      </c>
      <c r="R2788" s="139"/>
      <c r="S2788" s="138">
        <v>0</v>
      </c>
      <c r="T2788" s="139"/>
      <c r="U2788" s="138">
        <v>0</v>
      </c>
      <c r="V2788" s="138">
        <v>0</v>
      </c>
      <c r="W2788" s="138">
        <v>0.93</v>
      </c>
      <c r="X2788" s="138">
        <v>0</v>
      </c>
      <c r="Y2788" s="138">
        <v>0</v>
      </c>
      <c r="Z2788" s="139"/>
      <c r="AA2788" s="138">
        <v>0</v>
      </c>
      <c r="AB2788" s="131">
        <v>0</v>
      </c>
    </row>
    <row r="2789" spans="1:28" ht="15" customHeight="1" x14ac:dyDescent="0.25">
      <c r="A2789" s="129" t="str">
        <f>B2789&amp;"-"&amp;COUNTIF($B$3:B2789,B2789)</f>
        <v>813-8</v>
      </c>
      <c r="B2789" s="130">
        <v>813</v>
      </c>
      <c r="C2789" s="130" t="s">
        <v>122</v>
      </c>
      <c r="D2789" s="137">
        <v>48710</v>
      </c>
      <c r="E2789" s="138">
        <v>0.12</v>
      </c>
      <c r="F2789" s="138">
        <v>0</v>
      </c>
      <c r="G2789" s="138">
        <v>0</v>
      </c>
      <c r="H2789" s="138">
        <v>0</v>
      </c>
      <c r="I2789" s="138">
        <v>0</v>
      </c>
      <c r="J2789" s="138">
        <v>0</v>
      </c>
      <c r="K2789" s="138">
        <v>0</v>
      </c>
      <c r="L2789" s="139"/>
      <c r="M2789" s="138">
        <v>0.12</v>
      </c>
      <c r="N2789" s="139"/>
      <c r="O2789" s="138">
        <v>0</v>
      </c>
      <c r="P2789" s="138">
        <v>0</v>
      </c>
      <c r="Q2789" s="138">
        <v>0</v>
      </c>
      <c r="R2789" s="139"/>
      <c r="S2789" s="138">
        <v>0</v>
      </c>
      <c r="T2789" s="139"/>
      <c r="U2789" s="138">
        <v>0</v>
      </c>
      <c r="V2789" s="138">
        <v>0</v>
      </c>
      <c r="W2789" s="138">
        <v>0</v>
      </c>
      <c r="X2789" s="138">
        <v>0</v>
      </c>
      <c r="Y2789" s="138">
        <v>0</v>
      </c>
      <c r="Z2789" s="139"/>
      <c r="AA2789" s="138">
        <v>0</v>
      </c>
      <c r="AB2789" s="131">
        <v>0</v>
      </c>
    </row>
    <row r="2790" spans="1:28" ht="15" customHeight="1" x14ac:dyDescent="0.25">
      <c r="A2790" s="129" t="str">
        <f>B2790&amp;"-"&amp;COUNTIF($B$3:B2790,B2790)</f>
        <v>813-9</v>
      </c>
      <c r="B2790" s="130">
        <v>813</v>
      </c>
      <c r="C2790" s="130" t="s">
        <v>122</v>
      </c>
      <c r="D2790" s="137">
        <v>48728</v>
      </c>
      <c r="E2790" s="138">
        <v>0.87</v>
      </c>
      <c r="F2790" s="138">
        <v>0</v>
      </c>
      <c r="G2790" s="138">
        <v>0</v>
      </c>
      <c r="H2790" s="138">
        <v>0</v>
      </c>
      <c r="I2790" s="138">
        <v>0</v>
      </c>
      <c r="J2790" s="138">
        <v>0</v>
      </c>
      <c r="K2790" s="138">
        <v>0</v>
      </c>
      <c r="L2790" s="139"/>
      <c r="M2790" s="138">
        <v>0.7</v>
      </c>
      <c r="N2790" s="139"/>
      <c r="O2790" s="138">
        <v>0</v>
      </c>
      <c r="P2790" s="138">
        <v>0</v>
      </c>
      <c r="Q2790" s="138">
        <v>0</v>
      </c>
      <c r="R2790" s="139"/>
      <c r="S2790" s="138">
        <v>0</v>
      </c>
      <c r="T2790" s="139"/>
      <c r="U2790" s="138">
        <v>0</v>
      </c>
      <c r="V2790" s="138">
        <v>0</v>
      </c>
      <c r="W2790" s="138">
        <v>3.01</v>
      </c>
      <c r="X2790" s="138">
        <v>0</v>
      </c>
      <c r="Y2790" s="138">
        <v>0</v>
      </c>
      <c r="Z2790" s="139"/>
      <c r="AA2790" s="138">
        <v>0</v>
      </c>
      <c r="AB2790" s="131">
        <v>0</v>
      </c>
    </row>
    <row r="2791" spans="1:28" ht="15" customHeight="1" x14ac:dyDescent="0.25">
      <c r="A2791" s="129" t="str">
        <f>B2791&amp;"-"&amp;COUNTIF($B$3:B2791,B2791)</f>
        <v>813-10</v>
      </c>
      <c r="B2791" s="130">
        <v>813</v>
      </c>
      <c r="C2791" s="130" t="s">
        <v>122</v>
      </c>
      <c r="D2791" s="137">
        <v>48736</v>
      </c>
      <c r="E2791" s="138">
        <v>2.38</v>
      </c>
      <c r="F2791" s="138">
        <v>0</v>
      </c>
      <c r="G2791" s="138">
        <v>0</v>
      </c>
      <c r="H2791" s="138">
        <v>0</v>
      </c>
      <c r="I2791" s="138">
        <v>0</v>
      </c>
      <c r="J2791" s="138">
        <v>0</v>
      </c>
      <c r="K2791" s="138">
        <v>0</v>
      </c>
      <c r="L2791" s="139"/>
      <c r="M2791" s="138">
        <v>2.38</v>
      </c>
      <c r="N2791" s="139"/>
      <c r="O2791" s="138">
        <v>0</v>
      </c>
      <c r="P2791" s="138">
        <v>0</v>
      </c>
      <c r="Q2791" s="138">
        <v>0</v>
      </c>
      <c r="R2791" s="139"/>
      <c r="S2791" s="138">
        <v>0</v>
      </c>
      <c r="T2791" s="139"/>
      <c r="U2791" s="138">
        <v>0</v>
      </c>
      <c r="V2791" s="138">
        <v>0</v>
      </c>
      <c r="W2791" s="138">
        <v>3.86</v>
      </c>
      <c r="X2791" s="138">
        <v>0</v>
      </c>
      <c r="Y2791" s="138">
        <v>0</v>
      </c>
      <c r="Z2791" s="139"/>
      <c r="AA2791" s="138">
        <v>0</v>
      </c>
      <c r="AB2791" s="131">
        <v>0</v>
      </c>
    </row>
    <row r="2792" spans="1:28" ht="15" customHeight="1" x14ac:dyDescent="0.25">
      <c r="A2792" s="129" t="str">
        <f>B2792&amp;"-"&amp;COUNTIF($B$3:B2792,B2792)</f>
        <v>813-11</v>
      </c>
      <c r="B2792" s="130">
        <v>813</v>
      </c>
      <c r="C2792" s="130" t="s">
        <v>122</v>
      </c>
      <c r="D2792" s="137">
        <v>44586</v>
      </c>
      <c r="E2792" s="138">
        <v>0.15</v>
      </c>
      <c r="F2792" s="138">
        <v>0</v>
      </c>
      <c r="G2792" s="138">
        <v>0</v>
      </c>
      <c r="H2792" s="138">
        <v>0</v>
      </c>
      <c r="I2792" s="138">
        <v>0</v>
      </c>
      <c r="J2792" s="138">
        <v>0</v>
      </c>
      <c r="K2792" s="138">
        <v>0</v>
      </c>
      <c r="L2792" s="139"/>
      <c r="M2792" s="138">
        <v>0.15</v>
      </c>
      <c r="N2792" s="139"/>
      <c r="O2792" s="138">
        <v>0</v>
      </c>
      <c r="P2792" s="138">
        <v>0</v>
      </c>
      <c r="Q2792" s="138">
        <v>0</v>
      </c>
      <c r="R2792" s="139"/>
      <c r="S2792" s="138">
        <v>0</v>
      </c>
      <c r="T2792" s="139"/>
      <c r="U2792" s="138">
        <v>0</v>
      </c>
      <c r="V2792" s="138">
        <v>0</v>
      </c>
      <c r="W2792" s="138">
        <v>0</v>
      </c>
      <c r="X2792" s="138">
        <v>0</v>
      </c>
      <c r="Y2792" s="138">
        <v>0</v>
      </c>
      <c r="Z2792" s="139"/>
      <c r="AA2792" s="138">
        <v>0</v>
      </c>
      <c r="AB2792" s="131">
        <v>0</v>
      </c>
    </row>
    <row r="2793" spans="1:28" ht="15" customHeight="1" x14ac:dyDescent="0.25">
      <c r="A2793" s="129" t="str">
        <f>B2793&amp;"-"&amp;COUNTIF($B$3:B2793,B2793)</f>
        <v>813-12</v>
      </c>
      <c r="B2793" s="130">
        <v>813</v>
      </c>
      <c r="C2793" s="130" t="s">
        <v>122</v>
      </c>
      <c r="D2793" s="137">
        <v>45617</v>
      </c>
      <c r="E2793" s="138">
        <v>1.6</v>
      </c>
      <c r="F2793" s="138">
        <v>0</v>
      </c>
      <c r="G2793" s="138">
        <v>0</v>
      </c>
      <c r="H2793" s="138">
        <v>0</v>
      </c>
      <c r="I2793" s="138">
        <v>0</v>
      </c>
      <c r="J2793" s="138">
        <v>0</v>
      </c>
      <c r="K2793" s="138">
        <v>0</v>
      </c>
      <c r="L2793" s="139"/>
      <c r="M2793" s="138">
        <v>0</v>
      </c>
      <c r="N2793" s="139"/>
      <c r="O2793" s="138">
        <v>0</v>
      </c>
      <c r="P2793" s="138">
        <v>0</v>
      </c>
      <c r="Q2793" s="138">
        <v>0</v>
      </c>
      <c r="R2793" s="139"/>
      <c r="S2793" s="138">
        <v>0</v>
      </c>
      <c r="T2793" s="139"/>
      <c r="U2793" s="138">
        <v>0</v>
      </c>
      <c r="V2793" s="138">
        <v>0</v>
      </c>
      <c r="W2793" s="138">
        <v>0.52</v>
      </c>
      <c r="X2793" s="138">
        <v>0</v>
      </c>
      <c r="Y2793" s="138">
        <v>0</v>
      </c>
      <c r="Z2793" s="139"/>
      <c r="AA2793" s="138">
        <v>0</v>
      </c>
      <c r="AB2793" s="131">
        <v>0</v>
      </c>
    </row>
    <row r="2794" spans="1:28" ht="15" customHeight="1" x14ac:dyDescent="0.25">
      <c r="A2794" s="129" t="str">
        <f>B2794&amp;"-"&amp;COUNTIF($B$3:B2794,B2794)</f>
        <v>813-13</v>
      </c>
      <c r="B2794" s="130">
        <v>813</v>
      </c>
      <c r="C2794" s="130" t="s">
        <v>122</v>
      </c>
      <c r="D2794" s="137">
        <v>48694</v>
      </c>
      <c r="E2794" s="138">
        <v>12.96</v>
      </c>
      <c r="F2794" s="138">
        <v>0</v>
      </c>
      <c r="G2794" s="138">
        <v>1.35</v>
      </c>
      <c r="H2794" s="138">
        <v>0</v>
      </c>
      <c r="I2794" s="138">
        <v>0</v>
      </c>
      <c r="J2794" s="138">
        <v>0</v>
      </c>
      <c r="K2794" s="138">
        <v>1</v>
      </c>
      <c r="L2794" s="139"/>
      <c r="M2794" s="138">
        <v>10.95</v>
      </c>
      <c r="N2794" s="139"/>
      <c r="O2794" s="138">
        <v>0</v>
      </c>
      <c r="P2794" s="138">
        <v>0</v>
      </c>
      <c r="Q2794" s="138">
        <v>0</v>
      </c>
      <c r="R2794" s="139"/>
      <c r="S2794" s="138">
        <v>0</v>
      </c>
      <c r="T2794" s="139"/>
      <c r="U2794" s="138">
        <v>0</v>
      </c>
      <c r="V2794" s="138">
        <v>0</v>
      </c>
      <c r="W2794" s="138">
        <v>18.91</v>
      </c>
      <c r="X2794" s="138">
        <v>0</v>
      </c>
      <c r="Y2794" s="138">
        <v>0.04</v>
      </c>
      <c r="Z2794" s="139"/>
      <c r="AA2794" s="138">
        <v>0</v>
      </c>
      <c r="AB2794" s="131">
        <v>0</v>
      </c>
    </row>
    <row r="2795" spans="1:28" ht="15" customHeight="1" x14ac:dyDescent="0.25">
      <c r="A2795" s="129" t="str">
        <f>B2795&amp;"-"&amp;COUNTIF($B$3:B2795,B2795)</f>
        <v>813-14</v>
      </c>
      <c r="B2795" s="130">
        <v>813</v>
      </c>
      <c r="C2795" s="130" t="s">
        <v>122</v>
      </c>
      <c r="D2795" s="137">
        <v>44925</v>
      </c>
      <c r="E2795" s="138">
        <v>1.03</v>
      </c>
      <c r="F2795" s="138">
        <v>0</v>
      </c>
      <c r="G2795" s="138">
        <v>0</v>
      </c>
      <c r="H2795" s="138">
        <v>0</v>
      </c>
      <c r="I2795" s="138">
        <v>0</v>
      </c>
      <c r="J2795" s="138">
        <v>0</v>
      </c>
      <c r="K2795" s="138">
        <v>0</v>
      </c>
      <c r="L2795" s="139"/>
      <c r="M2795" s="138">
        <v>1.03</v>
      </c>
      <c r="N2795" s="139"/>
      <c r="O2795" s="138">
        <v>0</v>
      </c>
      <c r="P2795" s="138">
        <v>0</v>
      </c>
      <c r="Q2795" s="138">
        <v>0</v>
      </c>
      <c r="R2795" s="139"/>
      <c r="S2795" s="138">
        <v>0</v>
      </c>
      <c r="T2795" s="139"/>
      <c r="U2795" s="138">
        <v>0</v>
      </c>
      <c r="V2795" s="138">
        <v>0</v>
      </c>
      <c r="W2795" s="138">
        <v>0.31</v>
      </c>
      <c r="X2795" s="138">
        <v>0</v>
      </c>
      <c r="Y2795" s="138">
        <v>0</v>
      </c>
      <c r="Z2795" s="139"/>
      <c r="AA2795" s="138">
        <v>0</v>
      </c>
      <c r="AB2795" s="131">
        <v>0</v>
      </c>
    </row>
    <row r="2796" spans="1:28" ht="15" customHeight="1" x14ac:dyDescent="0.25">
      <c r="A2796" s="129" t="str">
        <f>B2796&amp;"-"&amp;COUNTIF($B$3:B2796,B2796)</f>
        <v>813-15</v>
      </c>
      <c r="B2796" s="130">
        <v>813</v>
      </c>
      <c r="C2796" s="130" t="s">
        <v>122</v>
      </c>
      <c r="D2796" s="137">
        <v>48744</v>
      </c>
      <c r="E2796" s="138">
        <v>0.47</v>
      </c>
      <c r="F2796" s="138">
        <v>0</v>
      </c>
      <c r="G2796" s="138">
        <v>0</v>
      </c>
      <c r="H2796" s="138">
        <v>0</v>
      </c>
      <c r="I2796" s="138">
        <v>0</v>
      </c>
      <c r="J2796" s="138">
        <v>0</v>
      </c>
      <c r="K2796" s="138">
        <v>0</v>
      </c>
      <c r="L2796" s="139"/>
      <c r="M2796" s="138">
        <v>0.47</v>
      </c>
      <c r="N2796" s="139"/>
      <c r="O2796" s="138">
        <v>0</v>
      </c>
      <c r="P2796" s="138">
        <v>0</v>
      </c>
      <c r="Q2796" s="138">
        <v>0</v>
      </c>
      <c r="R2796" s="139"/>
      <c r="S2796" s="138">
        <v>0</v>
      </c>
      <c r="T2796" s="139"/>
      <c r="U2796" s="138">
        <v>0</v>
      </c>
      <c r="V2796" s="138">
        <v>0</v>
      </c>
      <c r="W2796" s="138">
        <v>0</v>
      </c>
      <c r="X2796" s="138">
        <v>0</v>
      </c>
      <c r="Y2796" s="138">
        <v>0</v>
      </c>
      <c r="Z2796" s="139"/>
      <c r="AA2796" s="138">
        <v>0</v>
      </c>
      <c r="AB2796" s="131">
        <v>0</v>
      </c>
    </row>
    <row r="2797" spans="1:28" ht="15" customHeight="1" x14ac:dyDescent="0.25">
      <c r="A2797" s="129" t="str">
        <f>B2797&amp;"-"&amp;COUNTIF($B$3:B2797,B2797)</f>
        <v>813-16</v>
      </c>
      <c r="B2797" s="130">
        <v>813</v>
      </c>
      <c r="C2797" s="130" t="s">
        <v>122</v>
      </c>
      <c r="D2797" s="137">
        <v>44958</v>
      </c>
      <c r="E2797" s="138">
        <v>1.1499999999999999</v>
      </c>
      <c r="F2797" s="138">
        <v>0</v>
      </c>
      <c r="G2797" s="138">
        <v>0</v>
      </c>
      <c r="H2797" s="138">
        <v>0.77</v>
      </c>
      <c r="I2797" s="138">
        <v>0</v>
      </c>
      <c r="J2797" s="138">
        <v>0</v>
      </c>
      <c r="K2797" s="138">
        <v>0</v>
      </c>
      <c r="L2797" s="139"/>
      <c r="M2797" s="138">
        <v>1.1499999999999999</v>
      </c>
      <c r="N2797" s="139"/>
      <c r="O2797" s="138">
        <v>0</v>
      </c>
      <c r="P2797" s="138">
        <v>0</v>
      </c>
      <c r="Q2797" s="138">
        <v>0</v>
      </c>
      <c r="R2797" s="139"/>
      <c r="S2797" s="138">
        <v>0</v>
      </c>
      <c r="T2797" s="139"/>
      <c r="U2797" s="138">
        <v>0</v>
      </c>
      <c r="V2797" s="138">
        <v>0</v>
      </c>
      <c r="W2797" s="138">
        <v>3.24</v>
      </c>
      <c r="X2797" s="138">
        <v>0</v>
      </c>
      <c r="Y2797" s="138">
        <v>0</v>
      </c>
      <c r="Z2797" s="139"/>
      <c r="AA2797" s="138">
        <v>0</v>
      </c>
      <c r="AB2797" s="131">
        <v>0</v>
      </c>
    </row>
    <row r="2798" spans="1:28" ht="15" customHeight="1" x14ac:dyDescent="0.25">
      <c r="A2798" s="129" t="str">
        <f>B2798&amp;"-"&amp;COUNTIF($B$3:B2798,B2798)</f>
        <v>813-17</v>
      </c>
      <c r="B2798" s="130">
        <v>813</v>
      </c>
      <c r="C2798" s="130" t="s">
        <v>122</v>
      </c>
      <c r="D2798" s="137">
        <v>45054</v>
      </c>
      <c r="E2798" s="138">
        <v>5.51</v>
      </c>
      <c r="F2798" s="138">
        <v>0</v>
      </c>
      <c r="G2798" s="138">
        <v>1.1299999999999999</v>
      </c>
      <c r="H2798" s="138">
        <v>0</v>
      </c>
      <c r="I2798" s="138">
        <v>0</v>
      </c>
      <c r="J2798" s="138">
        <v>0</v>
      </c>
      <c r="K2798" s="138">
        <v>0</v>
      </c>
      <c r="L2798" s="139"/>
      <c r="M2798" s="138">
        <v>4.8099999999999996</v>
      </c>
      <c r="N2798" s="139"/>
      <c r="O2798" s="138">
        <v>0</v>
      </c>
      <c r="P2798" s="138">
        <v>0</v>
      </c>
      <c r="Q2798" s="138">
        <v>0</v>
      </c>
      <c r="R2798" s="139"/>
      <c r="S2798" s="138">
        <v>0</v>
      </c>
      <c r="T2798" s="139"/>
      <c r="U2798" s="138">
        <v>0</v>
      </c>
      <c r="V2798" s="138">
        <v>0</v>
      </c>
      <c r="W2798" s="138">
        <v>3.2</v>
      </c>
      <c r="X2798" s="138">
        <v>0</v>
      </c>
      <c r="Y2798" s="138">
        <v>0</v>
      </c>
      <c r="Z2798" s="139"/>
      <c r="AA2798" s="138">
        <v>0</v>
      </c>
      <c r="AB2798" s="131">
        <v>0</v>
      </c>
    </row>
    <row r="2799" spans="1:28" ht="15" customHeight="1" x14ac:dyDescent="0.25">
      <c r="A2799" s="129" t="str">
        <f>B2799&amp;"-"&amp;COUNTIF($B$3:B2799,B2799)</f>
        <v>813-18</v>
      </c>
      <c r="B2799" s="130">
        <v>813</v>
      </c>
      <c r="C2799" s="130" t="s">
        <v>122</v>
      </c>
      <c r="D2799" s="137">
        <v>45153</v>
      </c>
      <c r="E2799" s="138">
        <v>0.54</v>
      </c>
      <c r="F2799" s="138">
        <v>0</v>
      </c>
      <c r="G2799" s="138">
        <v>0</v>
      </c>
      <c r="H2799" s="138">
        <v>0</v>
      </c>
      <c r="I2799" s="138">
        <v>0</v>
      </c>
      <c r="J2799" s="138">
        <v>0</v>
      </c>
      <c r="K2799" s="138">
        <v>0</v>
      </c>
      <c r="L2799" s="139"/>
      <c r="M2799" s="138">
        <v>0.54</v>
      </c>
      <c r="N2799" s="139"/>
      <c r="O2799" s="138">
        <v>0</v>
      </c>
      <c r="P2799" s="138">
        <v>0</v>
      </c>
      <c r="Q2799" s="138">
        <v>0</v>
      </c>
      <c r="R2799" s="139"/>
      <c r="S2799" s="138">
        <v>0</v>
      </c>
      <c r="T2799" s="139"/>
      <c r="U2799" s="138">
        <v>0</v>
      </c>
      <c r="V2799" s="138">
        <v>0</v>
      </c>
      <c r="W2799" s="138">
        <v>1.06</v>
      </c>
      <c r="X2799" s="138">
        <v>0</v>
      </c>
      <c r="Y2799" s="138">
        <v>0</v>
      </c>
      <c r="Z2799" s="139"/>
      <c r="AA2799" s="138">
        <v>0</v>
      </c>
      <c r="AB2799" s="131">
        <v>0</v>
      </c>
    </row>
    <row r="2800" spans="1:28" ht="15" customHeight="1" x14ac:dyDescent="0.25">
      <c r="A2800" s="129" t="str">
        <f>B2800&amp;"-"&amp;COUNTIF($B$3:B2800,B2800)</f>
        <v>813-19</v>
      </c>
      <c r="B2800" s="130">
        <v>813</v>
      </c>
      <c r="C2800" s="130" t="s">
        <v>122</v>
      </c>
      <c r="D2800" s="137"/>
      <c r="E2800" s="138">
        <v>0</v>
      </c>
      <c r="F2800" s="138">
        <v>0</v>
      </c>
      <c r="G2800" s="138">
        <v>0</v>
      </c>
      <c r="H2800" s="138">
        <v>0</v>
      </c>
      <c r="I2800" s="138">
        <v>0</v>
      </c>
      <c r="J2800" s="138">
        <v>0</v>
      </c>
      <c r="K2800" s="138">
        <v>0</v>
      </c>
      <c r="L2800" s="139"/>
      <c r="M2800" s="138">
        <v>0</v>
      </c>
      <c r="N2800" s="139"/>
      <c r="O2800" s="138">
        <v>0</v>
      </c>
      <c r="P2800" s="138">
        <v>0</v>
      </c>
      <c r="Q2800" s="138">
        <v>0</v>
      </c>
      <c r="R2800" s="139"/>
      <c r="S2800" s="138">
        <v>0</v>
      </c>
      <c r="T2800" s="139"/>
      <c r="U2800" s="138">
        <v>0</v>
      </c>
      <c r="V2800" s="138">
        <v>0</v>
      </c>
      <c r="W2800" s="138">
        <v>0</v>
      </c>
      <c r="X2800" s="138">
        <v>0</v>
      </c>
      <c r="Y2800" s="138">
        <v>0</v>
      </c>
      <c r="Z2800" s="139"/>
      <c r="AA2800" s="138">
        <v>0</v>
      </c>
      <c r="AB2800" s="131">
        <v>0</v>
      </c>
    </row>
    <row r="2801" spans="1:28" ht="15" customHeight="1" x14ac:dyDescent="0.25">
      <c r="A2801" s="129" t="str">
        <f>B2801&amp;"-"&amp;COUNTIF($B$3:B2801,B2801)</f>
        <v>813-20</v>
      </c>
      <c r="B2801" s="130">
        <v>813</v>
      </c>
      <c r="C2801" s="130" t="s">
        <v>122</v>
      </c>
      <c r="D2801" s="137"/>
      <c r="E2801" s="138">
        <v>0</v>
      </c>
      <c r="F2801" s="138">
        <v>0</v>
      </c>
      <c r="G2801" s="138">
        <v>0</v>
      </c>
      <c r="H2801" s="138">
        <v>0</v>
      </c>
      <c r="I2801" s="138">
        <v>0</v>
      </c>
      <c r="J2801" s="138">
        <v>0</v>
      </c>
      <c r="K2801" s="138">
        <v>0</v>
      </c>
      <c r="L2801" s="139"/>
      <c r="M2801" s="138">
        <v>0</v>
      </c>
      <c r="N2801" s="139"/>
      <c r="O2801" s="138">
        <v>0</v>
      </c>
      <c r="P2801" s="138">
        <v>0</v>
      </c>
      <c r="Q2801" s="138">
        <v>0</v>
      </c>
      <c r="R2801" s="139"/>
      <c r="S2801" s="138">
        <v>0</v>
      </c>
      <c r="T2801" s="139"/>
      <c r="U2801" s="138">
        <v>0</v>
      </c>
      <c r="V2801" s="138">
        <v>0</v>
      </c>
      <c r="W2801" s="138">
        <v>0</v>
      </c>
      <c r="X2801" s="138">
        <v>0</v>
      </c>
      <c r="Y2801" s="138">
        <v>0</v>
      </c>
      <c r="Z2801" s="139"/>
      <c r="AA2801" s="138">
        <v>0</v>
      </c>
      <c r="AB2801" s="131">
        <v>0</v>
      </c>
    </row>
    <row r="2802" spans="1:28" ht="15" customHeight="1" x14ac:dyDescent="0.25">
      <c r="A2802" s="129" t="str">
        <f>B2802&amp;"-"&amp;COUNTIF($B$3:B2802,B2802)</f>
        <v>813-21</v>
      </c>
      <c r="B2802" s="130">
        <v>813</v>
      </c>
      <c r="C2802" s="130" t="s">
        <v>122</v>
      </c>
      <c r="D2802" s="137"/>
      <c r="E2802" s="138">
        <v>0</v>
      </c>
      <c r="F2802" s="138">
        <v>0</v>
      </c>
      <c r="G2802" s="138">
        <v>0</v>
      </c>
      <c r="H2802" s="138">
        <v>0</v>
      </c>
      <c r="I2802" s="138">
        <v>0</v>
      </c>
      <c r="J2802" s="138">
        <v>0</v>
      </c>
      <c r="K2802" s="138">
        <v>0</v>
      </c>
      <c r="L2802" s="139"/>
      <c r="M2802" s="138">
        <v>0</v>
      </c>
      <c r="N2802" s="139"/>
      <c r="O2802" s="138">
        <v>0</v>
      </c>
      <c r="P2802" s="138">
        <v>0</v>
      </c>
      <c r="Q2802" s="138">
        <v>0</v>
      </c>
      <c r="R2802" s="139"/>
      <c r="S2802" s="138">
        <v>0</v>
      </c>
      <c r="T2802" s="139"/>
      <c r="U2802" s="138">
        <v>0</v>
      </c>
      <c r="V2802" s="138">
        <v>0</v>
      </c>
      <c r="W2802" s="138">
        <v>0</v>
      </c>
      <c r="X2802" s="138">
        <v>0</v>
      </c>
      <c r="Y2802" s="138">
        <v>0</v>
      </c>
      <c r="Z2802" s="139"/>
      <c r="AA2802" s="138">
        <v>0</v>
      </c>
      <c r="AB2802" s="131">
        <v>0</v>
      </c>
    </row>
    <row r="2803" spans="1:28" ht="15" customHeight="1" x14ac:dyDescent="0.25">
      <c r="A2803" s="129" t="str">
        <f>B2803&amp;"-"&amp;COUNTIF($B$3:B2803,B2803)</f>
        <v>813-22</v>
      </c>
      <c r="B2803" s="130">
        <v>813</v>
      </c>
      <c r="C2803" s="130" t="s">
        <v>122</v>
      </c>
      <c r="D2803" s="137"/>
      <c r="E2803" s="138">
        <v>0</v>
      </c>
      <c r="F2803" s="138">
        <v>0</v>
      </c>
      <c r="G2803" s="138">
        <v>0</v>
      </c>
      <c r="H2803" s="138">
        <v>0</v>
      </c>
      <c r="I2803" s="138">
        <v>0</v>
      </c>
      <c r="J2803" s="138">
        <v>0</v>
      </c>
      <c r="K2803" s="138">
        <v>0</v>
      </c>
      <c r="L2803" s="139"/>
      <c r="M2803" s="138">
        <v>0</v>
      </c>
      <c r="N2803" s="139"/>
      <c r="O2803" s="138">
        <v>0</v>
      </c>
      <c r="P2803" s="138">
        <v>0</v>
      </c>
      <c r="Q2803" s="138">
        <v>0</v>
      </c>
      <c r="R2803" s="139"/>
      <c r="S2803" s="138">
        <v>0</v>
      </c>
      <c r="T2803" s="139"/>
      <c r="U2803" s="138">
        <v>0</v>
      </c>
      <c r="V2803" s="138">
        <v>0</v>
      </c>
      <c r="W2803" s="138">
        <v>0</v>
      </c>
      <c r="X2803" s="138">
        <v>0</v>
      </c>
      <c r="Y2803" s="138">
        <v>0</v>
      </c>
      <c r="Z2803" s="139"/>
      <c r="AA2803" s="138">
        <v>0</v>
      </c>
      <c r="AB2803" s="131">
        <v>0</v>
      </c>
    </row>
    <row r="2804" spans="1:28" ht="15" customHeight="1" x14ac:dyDescent="0.25">
      <c r="A2804" s="129" t="str">
        <f>B2804&amp;"-"&amp;COUNTIF($B$3:B2804,B2804)</f>
        <v>813-23</v>
      </c>
      <c r="B2804" s="130">
        <v>813</v>
      </c>
      <c r="C2804" s="130" t="s">
        <v>122</v>
      </c>
      <c r="D2804" s="137"/>
      <c r="E2804" s="138">
        <v>0</v>
      </c>
      <c r="F2804" s="138">
        <v>0</v>
      </c>
      <c r="G2804" s="138">
        <v>0</v>
      </c>
      <c r="H2804" s="138">
        <v>0</v>
      </c>
      <c r="I2804" s="138">
        <v>0</v>
      </c>
      <c r="J2804" s="138">
        <v>0</v>
      </c>
      <c r="K2804" s="138">
        <v>0</v>
      </c>
      <c r="L2804" s="139"/>
      <c r="M2804" s="138">
        <v>0</v>
      </c>
      <c r="N2804" s="139"/>
      <c r="O2804" s="138">
        <v>0</v>
      </c>
      <c r="P2804" s="138">
        <v>0</v>
      </c>
      <c r="Q2804" s="138">
        <v>0</v>
      </c>
      <c r="R2804" s="139"/>
      <c r="S2804" s="138">
        <v>0</v>
      </c>
      <c r="T2804" s="139"/>
      <c r="U2804" s="138">
        <v>0</v>
      </c>
      <c r="V2804" s="138">
        <v>0</v>
      </c>
      <c r="W2804" s="138">
        <v>0</v>
      </c>
      <c r="X2804" s="138">
        <v>0</v>
      </c>
      <c r="Y2804" s="138">
        <v>0</v>
      </c>
      <c r="Z2804" s="139"/>
      <c r="AA2804" s="138">
        <v>0</v>
      </c>
      <c r="AB2804" s="131">
        <v>0</v>
      </c>
    </row>
    <row r="2805" spans="1:28" ht="15" customHeight="1" x14ac:dyDescent="0.25">
      <c r="A2805" s="129" t="str">
        <f>B2805&amp;"-"&amp;COUNTIF($B$3:B2805,B2805)</f>
        <v>813-24</v>
      </c>
      <c r="B2805" s="130">
        <v>813</v>
      </c>
      <c r="C2805" s="130" t="s">
        <v>122</v>
      </c>
      <c r="D2805" s="137"/>
      <c r="E2805" s="138">
        <v>0</v>
      </c>
      <c r="F2805" s="138">
        <v>0</v>
      </c>
      <c r="G2805" s="138">
        <v>0</v>
      </c>
      <c r="H2805" s="138">
        <v>0</v>
      </c>
      <c r="I2805" s="138">
        <v>0</v>
      </c>
      <c r="J2805" s="138">
        <v>0</v>
      </c>
      <c r="K2805" s="138">
        <v>0</v>
      </c>
      <c r="L2805" s="139"/>
      <c r="M2805" s="138">
        <v>0</v>
      </c>
      <c r="N2805" s="139"/>
      <c r="O2805" s="138">
        <v>0</v>
      </c>
      <c r="P2805" s="138">
        <v>0</v>
      </c>
      <c r="Q2805" s="138">
        <v>0</v>
      </c>
      <c r="R2805" s="139"/>
      <c r="S2805" s="138">
        <v>0</v>
      </c>
      <c r="T2805" s="139"/>
      <c r="U2805" s="138">
        <v>0</v>
      </c>
      <c r="V2805" s="138">
        <v>0</v>
      </c>
      <c r="W2805" s="138">
        <v>0</v>
      </c>
      <c r="X2805" s="138">
        <v>0</v>
      </c>
      <c r="Y2805" s="138">
        <v>0</v>
      </c>
      <c r="Z2805" s="139"/>
      <c r="AA2805" s="138">
        <v>0</v>
      </c>
      <c r="AB2805" s="131">
        <v>0</v>
      </c>
    </row>
    <row r="2806" spans="1:28" ht="15" customHeight="1" x14ac:dyDescent="0.25">
      <c r="A2806" s="129" t="str">
        <f>B2806&amp;"-"&amp;COUNTIF($B$3:B2806,B2806)</f>
        <v>813-25</v>
      </c>
      <c r="B2806" s="130">
        <v>813</v>
      </c>
      <c r="C2806" s="130" t="s">
        <v>122</v>
      </c>
      <c r="D2806" s="137"/>
      <c r="E2806" s="138">
        <v>0</v>
      </c>
      <c r="F2806" s="138">
        <v>0</v>
      </c>
      <c r="G2806" s="138">
        <v>0</v>
      </c>
      <c r="H2806" s="138">
        <v>0</v>
      </c>
      <c r="I2806" s="138">
        <v>0</v>
      </c>
      <c r="J2806" s="138">
        <v>0</v>
      </c>
      <c r="K2806" s="138">
        <v>0</v>
      </c>
      <c r="L2806" s="139"/>
      <c r="M2806" s="138">
        <v>0</v>
      </c>
      <c r="N2806" s="139"/>
      <c r="O2806" s="138">
        <v>0</v>
      </c>
      <c r="P2806" s="138">
        <v>0</v>
      </c>
      <c r="Q2806" s="138">
        <v>0</v>
      </c>
      <c r="R2806" s="139"/>
      <c r="S2806" s="138">
        <v>0</v>
      </c>
      <c r="T2806" s="139"/>
      <c r="U2806" s="138">
        <v>0</v>
      </c>
      <c r="V2806" s="138">
        <v>0</v>
      </c>
      <c r="W2806" s="138">
        <v>0</v>
      </c>
      <c r="X2806" s="138">
        <v>0</v>
      </c>
      <c r="Y2806" s="138">
        <v>0</v>
      </c>
      <c r="Z2806" s="139"/>
      <c r="AA2806" s="138">
        <v>0</v>
      </c>
      <c r="AB2806" s="131">
        <v>0</v>
      </c>
    </row>
    <row r="2807" spans="1:28" ht="15" customHeight="1" x14ac:dyDescent="0.25">
      <c r="A2807" s="129" t="str">
        <f>B2807&amp;"-"&amp;COUNTIF($B$3:B2807,B2807)</f>
        <v>813-26</v>
      </c>
      <c r="B2807" s="130">
        <v>813</v>
      </c>
      <c r="C2807" s="130" t="s">
        <v>122</v>
      </c>
      <c r="D2807" s="137"/>
      <c r="E2807" s="138">
        <v>0</v>
      </c>
      <c r="F2807" s="138">
        <v>0</v>
      </c>
      <c r="G2807" s="138">
        <v>0</v>
      </c>
      <c r="H2807" s="138">
        <v>0</v>
      </c>
      <c r="I2807" s="138">
        <v>0</v>
      </c>
      <c r="J2807" s="138">
        <v>0</v>
      </c>
      <c r="K2807" s="138">
        <v>0</v>
      </c>
      <c r="L2807" s="139"/>
      <c r="M2807" s="138">
        <v>0</v>
      </c>
      <c r="N2807" s="139"/>
      <c r="O2807" s="138">
        <v>0</v>
      </c>
      <c r="P2807" s="138">
        <v>0</v>
      </c>
      <c r="Q2807" s="138">
        <v>0</v>
      </c>
      <c r="R2807" s="139"/>
      <c r="S2807" s="138">
        <v>0</v>
      </c>
      <c r="T2807" s="139"/>
      <c r="U2807" s="138">
        <v>0</v>
      </c>
      <c r="V2807" s="138">
        <v>0</v>
      </c>
      <c r="W2807" s="138">
        <v>0</v>
      </c>
      <c r="X2807" s="138">
        <v>0</v>
      </c>
      <c r="Y2807" s="138">
        <v>0</v>
      </c>
      <c r="Z2807" s="139"/>
      <c r="AA2807" s="138">
        <v>0</v>
      </c>
      <c r="AB2807" s="131">
        <v>0</v>
      </c>
    </row>
    <row r="2808" spans="1:28" ht="15" customHeight="1" x14ac:dyDescent="0.25">
      <c r="A2808" s="129" t="str">
        <f>B2808&amp;"-"&amp;COUNTIF($B$3:B2808,B2808)</f>
        <v>813-27</v>
      </c>
      <c r="B2808" s="130">
        <v>813</v>
      </c>
      <c r="C2808" s="130" t="s">
        <v>122</v>
      </c>
      <c r="D2808" s="137"/>
      <c r="E2808" s="138">
        <v>0</v>
      </c>
      <c r="F2808" s="138">
        <v>0</v>
      </c>
      <c r="G2808" s="138">
        <v>0</v>
      </c>
      <c r="H2808" s="138">
        <v>0</v>
      </c>
      <c r="I2808" s="138">
        <v>0</v>
      </c>
      <c r="J2808" s="138">
        <v>0</v>
      </c>
      <c r="K2808" s="138">
        <v>0</v>
      </c>
      <c r="L2808" s="139"/>
      <c r="M2808" s="138">
        <v>0</v>
      </c>
      <c r="N2808" s="139"/>
      <c r="O2808" s="138">
        <v>0</v>
      </c>
      <c r="P2808" s="138">
        <v>0</v>
      </c>
      <c r="Q2808" s="138">
        <v>0</v>
      </c>
      <c r="R2808" s="139"/>
      <c r="S2808" s="138">
        <v>0</v>
      </c>
      <c r="T2808" s="139"/>
      <c r="U2808" s="138">
        <v>0</v>
      </c>
      <c r="V2808" s="138">
        <v>0</v>
      </c>
      <c r="W2808" s="138">
        <v>0</v>
      </c>
      <c r="X2808" s="138">
        <v>0</v>
      </c>
      <c r="Y2808" s="138">
        <v>0</v>
      </c>
      <c r="Z2808" s="139"/>
      <c r="AA2808" s="138">
        <v>0</v>
      </c>
      <c r="AB2808" s="131">
        <v>0</v>
      </c>
    </row>
    <row r="2809" spans="1:28" ht="15" customHeight="1" x14ac:dyDescent="0.25">
      <c r="A2809" s="129" t="str">
        <f>B2809&amp;"-"&amp;COUNTIF($B$3:B2809,B2809)</f>
        <v>813-28</v>
      </c>
      <c r="B2809" s="130">
        <v>813</v>
      </c>
      <c r="C2809" s="130" t="s">
        <v>122</v>
      </c>
      <c r="D2809" s="137"/>
      <c r="E2809" s="138">
        <v>0</v>
      </c>
      <c r="F2809" s="138">
        <v>0</v>
      </c>
      <c r="G2809" s="138">
        <v>0</v>
      </c>
      <c r="H2809" s="138">
        <v>0</v>
      </c>
      <c r="I2809" s="138">
        <v>0</v>
      </c>
      <c r="J2809" s="138">
        <v>0</v>
      </c>
      <c r="K2809" s="138">
        <v>0</v>
      </c>
      <c r="L2809" s="139"/>
      <c r="M2809" s="138">
        <v>0</v>
      </c>
      <c r="N2809" s="139"/>
      <c r="O2809" s="138">
        <v>0</v>
      </c>
      <c r="P2809" s="138">
        <v>0</v>
      </c>
      <c r="Q2809" s="138">
        <v>0</v>
      </c>
      <c r="R2809" s="139"/>
      <c r="S2809" s="138">
        <v>0</v>
      </c>
      <c r="T2809" s="139"/>
      <c r="U2809" s="138">
        <v>0</v>
      </c>
      <c r="V2809" s="138">
        <v>0</v>
      </c>
      <c r="W2809" s="138">
        <v>0</v>
      </c>
      <c r="X2809" s="138">
        <v>0</v>
      </c>
      <c r="Y2809" s="138">
        <v>0</v>
      </c>
      <c r="Z2809" s="139"/>
      <c r="AA2809" s="138">
        <v>0</v>
      </c>
      <c r="AB2809" s="131">
        <v>0</v>
      </c>
    </row>
    <row r="2810" spans="1:28" ht="15" customHeight="1" x14ac:dyDescent="0.25">
      <c r="A2810" s="129" t="str">
        <f>B2810&amp;"-"&amp;COUNTIF($B$3:B2810,B2810)</f>
        <v>813-29</v>
      </c>
      <c r="B2810" s="130">
        <v>813</v>
      </c>
      <c r="C2810" s="130" t="s">
        <v>122</v>
      </c>
      <c r="D2810" s="137"/>
      <c r="E2810" s="138">
        <v>0</v>
      </c>
      <c r="F2810" s="138">
        <v>0</v>
      </c>
      <c r="G2810" s="138">
        <v>0</v>
      </c>
      <c r="H2810" s="138">
        <v>0</v>
      </c>
      <c r="I2810" s="138">
        <v>0</v>
      </c>
      <c r="J2810" s="138">
        <v>0</v>
      </c>
      <c r="K2810" s="138">
        <v>0</v>
      </c>
      <c r="L2810" s="139"/>
      <c r="M2810" s="138">
        <v>0</v>
      </c>
      <c r="N2810" s="139"/>
      <c r="O2810" s="138">
        <v>0</v>
      </c>
      <c r="P2810" s="138">
        <v>0</v>
      </c>
      <c r="Q2810" s="138">
        <v>0</v>
      </c>
      <c r="R2810" s="139"/>
      <c r="S2810" s="138">
        <v>0</v>
      </c>
      <c r="T2810" s="139"/>
      <c r="U2810" s="138">
        <v>0</v>
      </c>
      <c r="V2810" s="138">
        <v>0</v>
      </c>
      <c r="W2810" s="138">
        <v>0</v>
      </c>
      <c r="X2810" s="138">
        <v>0</v>
      </c>
      <c r="Y2810" s="138">
        <v>0</v>
      </c>
      <c r="Z2810" s="139"/>
      <c r="AA2810" s="138">
        <v>0</v>
      </c>
      <c r="AB2810" s="131">
        <v>0</v>
      </c>
    </row>
    <row r="2811" spans="1:28" ht="15" customHeight="1" x14ac:dyDescent="0.25">
      <c r="A2811" s="129" t="str">
        <f>B2811&amp;"-"&amp;COUNTIF($B$3:B2811,B2811)</f>
        <v>813-30</v>
      </c>
      <c r="B2811" s="130">
        <v>813</v>
      </c>
      <c r="C2811" s="130" t="s">
        <v>122</v>
      </c>
      <c r="D2811" s="137"/>
      <c r="E2811" s="138">
        <v>0</v>
      </c>
      <c r="F2811" s="138">
        <v>0</v>
      </c>
      <c r="G2811" s="138">
        <v>0</v>
      </c>
      <c r="H2811" s="138">
        <v>0</v>
      </c>
      <c r="I2811" s="138">
        <v>0</v>
      </c>
      <c r="J2811" s="138">
        <v>0</v>
      </c>
      <c r="K2811" s="138">
        <v>0</v>
      </c>
      <c r="L2811" s="139"/>
      <c r="M2811" s="138">
        <v>0</v>
      </c>
      <c r="N2811" s="139"/>
      <c r="O2811" s="138">
        <v>0</v>
      </c>
      <c r="P2811" s="138">
        <v>0</v>
      </c>
      <c r="Q2811" s="138">
        <v>0</v>
      </c>
      <c r="R2811" s="139"/>
      <c r="S2811" s="138">
        <v>0</v>
      </c>
      <c r="T2811" s="139"/>
      <c r="U2811" s="138">
        <v>0</v>
      </c>
      <c r="V2811" s="138">
        <v>0</v>
      </c>
      <c r="W2811" s="138">
        <v>0</v>
      </c>
      <c r="X2811" s="138">
        <v>0</v>
      </c>
      <c r="Y2811" s="138">
        <v>0</v>
      </c>
      <c r="Z2811" s="139"/>
      <c r="AA2811" s="138">
        <v>0</v>
      </c>
      <c r="AB2811" s="131">
        <v>0</v>
      </c>
    </row>
    <row r="2812" spans="1:28" ht="15" customHeight="1" x14ac:dyDescent="0.25">
      <c r="A2812" s="129" t="str">
        <f>B2812&amp;"-"&amp;COUNTIF($B$3:B2812,B2812)</f>
        <v>813-31</v>
      </c>
      <c r="B2812" s="130">
        <v>813</v>
      </c>
      <c r="C2812" s="130" t="s">
        <v>122</v>
      </c>
      <c r="D2812" s="137"/>
      <c r="E2812" s="138">
        <v>0</v>
      </c>
      <c r="F2812" s="138">
        <v>0</v>
      </c>
      <c r="G2812" s="138">
        <v>0</v>
      </c>
      <c r="H2812" s="138">
        <v>0</v>
      </c>
      <c r="I2812" s="138">
        <v>0</v>
      </c>
      <c r="J2812" s="138">
        <v>0</v>
      </c>
      <c r="K2812" s="138">
        <v>0</v>
      </c>
      <c r="L2812" s="139"/>
      <c r="M2812" s="138">
        <v>0</v>
      </c>
      <c r="N2812" s="139"/>
      <c r="O2812" s="138">
        <v>0</v>
      </c>
      <c r="P2812" s="138">
        <v>0</v>
      </c>
      <c r="Q2812" s="138">
        <v>0</v>
      </c>
      <c r="R2812" s="139"/>
      <c r="S2812" s="138">
        <v>0</v>
      </c>
      <c r="T2812" s="139"/>
      <c r="U2812" s="138">
        <v>0</v>
      </c>
      <c r="V2812" s="138">
        <v>0</v>
      </c>
      <c r="W2812" s="138">
        <v>0</v>
      </c>
      <c r="X2812" s="138">
        <v>0</v>
      </c>
      <c r="Y2812" s="138">
        <v>0</v>
      </c>
      <c r="Z2812" s="139"/>
      <c r="AA2812" s="138">
        <v>0</v>
      </c>
      <c r="AB2812" s="131">
        <v>0</v>
      </c>
    </row>
    <row r="2813" spans="1:28" ht="15" customHeight="1" x14ac:dyDescent="0.25">
      <c r="A2813" s="129" t="str">
        <f>B2813&amp;"-"&amp;COUNTIF($B$3:B2813,B2813)</f>
        <v>813-32</v>
      </c>
      <c r="B2813" s="130">
        <v>813</v>
      </c>
      <c r="C2813" s="130" t="s">
        <v>122</v>
      </c>
      <c r="D2813" s="137"/>
      <c r="E2813" s="138">
        <v>0</v>
      </c>
      <c r="F2813" s="138">
        <v>0</v>
      </c>
      <c r="G2813" s="138">
        <v>0</v>
      </c>
      <c r="H2813" s="138">
        <v>0</v>
      </c>
      <c r="I2813" s="138">
        <v>0</v>
      </c>
      <c r="J2813" s="138">
        <v>0</v>
      </c>
      <c r="K2813" s="138">
        <v>0</v>
      </c>
      <c r="L2813" s="139"/>
      <c r="M2813" s="138">
        <v>0</v>
      </c>
      <c r="N2813" s="139"/>
      <c r="O2813" s="138">
        <v>0</v>
      </c>
      <c r="P2813" s="138">
        <v>0</v>
      </c>
      <c r="Q2813" s="138">
        <v>0</v>
      </c>
      <c r="R2813" s="139"/>
      <c r="S2813" s="138">
        <v>0</v>
      </c>
      <c r="T2813" s="139"/>
      <c r="U2813" s="138">
        <v>0</v>
      </c>
      <c r="V2813" s="138">
        <v>0</v>
      </c>
      <c r="W2813" s="138">
        <v>0</v>
      </c>
      <c r="X2813" s="138">
        <v>0</v>
      </c>
      <c r="Y2813" s="138">
        <v>0</v>
      </c>
      <c r="Z2813" s="139"/>
      <c r="AA2813" s="138">
        <v>0</v>
      </c>
      <c r="AB2813" s="131">
        <v>0</v>
      </c>
    </row>
    <row r="2814" spans="1:28" ht="15" customHeight="1" x14ac:dyDescent="0.25">
      <c r="A2814" s="129" t="str">
        <f>B2814&amp;"-"&amp;COUNTIF($B$3:B2814,B2814)</f>
        <v>813-33</v>
      </c>
      <c r="B2814" s="130">
        <v>813</v>
      </c>
      <c r="C2814" s="130" t="s">
        <v>122</v>
      </c>
      <c r="D2814" s="137"/>
      <c r="E2814" s="138">
        <v>0</v>
      </c>
      <c r="F2814" s="138">
        <v>0</v>
      </c>
      <c r="G2814" s="138">
        <v>0</v>
      </c>
      <c r="H2814" s="138">
        <v>0</v>
      </c>
      <c r="I2814" s="138">
        <v>0</v>
      </c>
      <c r="J2814" s="138">
        <v>0</v>
      </c>
      <c r="K2814" s="138">
        <v>0</v>
      </c>
      <c r="L2814" s="139"/>
      <c r="M2814" s="138">
        <v>0</v>
      </c>
      <c r="N2814" s="139"/>
      <c r="O2814" s="138">
        <v>0</v>
      </c>
      <c r="P2814" s="138">
        <v>0</v>
      </c>
      <c r="Q2814" s="138">
        <v>0</v>
      </c>
      <c r="R2814" s="139"/>
      <c r="S2814" s="138">
        <v>0</v>
      </c>
      <c r="T2814" s="139"/>
      <c r="U2814" s="138">
        <v>0</v>
      </c>
      <c r="V2814" s="138">
        <v>0</v>
      </c>
      <c r="W2814" s="138">
        <v>0</v>
      </c>
      <c r="X2814" s="138">
        <v>0</v>
      </c>
      <c r="Y2814" s="138">
        <v>0</v>
      </c>
      <c r="Z2814" s="139"/>
      <c r="AA2814" s="138">
        <v>0</v>
      </c>
      <c r="AB2814" s="131">
        <v>0</v>
      </c>
    </row>
    <row r="2815" spans="1:28" ht="15" customHeight="1" x14ac:dyDescent="0.25">
      <c r="A2815" s="129" t="str">
        <f>B2815&amp;"-"&amp;COUNTIF($B$3:B2815,B2815)</f>
        <v>813-34</v>
      </c>
      <c r="B2815" s="130">
        <v>813</v>
      </c>
      <c r="C2815" s="130" t="s">
        <v>122</v>
      </c>
      <c r="D2815" s="137"/>
      <c r="E2815" s="138">
        <v>0</v>
      </c>
      <c r="F2815" s="138">
        <v>0</v>
      </c>
      <c r="G2815" s="138">
        <v>0</v>
      </c>
      <c r="H2815" s="138">
        <v>0</v>
      </c>
      <c r="I2815" s="138">
        <v>0</v>
      </c>
      <c r="J2815" s="138">
        <v>0</v>
      </c>
      <c r="K2815" s="138">
        <v>0</v>
      </c>
      <c r="L2815" s="139"/>
      <c r="M2815" s="138">
        <v>0</v>
      </c>
      <c r="N2815" s="139"/>
      <c r="O2815" s="138">
        <v>0</v>
      </c>
      <c r="P2815" s="138">
        <v>0</v>
      </c>
      <c r="Q2815" s="138">
        <v>0</v>
      </c>
      <c r="R2815" s="139"/>
      <c r="S2815" s="138">
        <v>0</v>
      </c>
      <c r="T2815" s="139"/>
      <c r="U2815" s="138">
        <v>0</v>
      </c>
      <c r="V2815" s="138">
        <v>0</v>
      </c>
      <c r="W2815" s="138">
        <v>0</v>
      </c>
      <c r="X2815" s="138">
        <v>0</v>
      </c>
      <c r="Y2815" s="138">
        <v>0</v>
      </c>
      <c r="Z2815" s="139"/>
      <c r="AA2815" s="138">
        <v>0</v>
      </c>
      <c r="AB2815" s="131">
        <v>0</v>
      </c>
    </row>
    <row r="2816" spans="1:28" ht="15" customHeight="1" x14ac:dyDescent="0.25">
      <c r="A2816" s="129" t="str">
        <f>B2816&amp;"-"&amp;COUNTIF($B$3:B2816,B2816)</f>
        <v>813-35</v>
      </c>
      <c r="B2816" s="130">
        <v>813</v>
      </c>
      <c r="C2816" s="130" t="s">
        <v>122</v>
      </c>
      <c r="D2816" s="137"/>
      <c r="E2816" s="138">
        <v>0</v>
      </c>
      <c r="F2816" s="138">
        <v>0</v>
      </c>
      <c r="G2816" s="138">
        <v>0</v>
      </c>
      <c r="H2816" s="138">
        <v>0</v>
      </c>
      <c r="I2816" s="138">
        <v>0</v>
      </c>
      <c r="J2816" s="138">
        <v>0</v>
      </c>
      <c r="K2816" s="138">
        <v>0</v>
      </c>
      <c r="L2816" s="139"/>
      <c r="M2816" s="138">
        <v>0</v>
      </c>
      <c r="N2816" s="139"/>
      <c r="O2816" s="138">
        <v>0</v>
      </c>
      <c r="P2816" s="138">
        <v>0</v>
      </c>
      <c r="Q2816" s="138">
        <v>0</v>
      </c>
      <c r="R2816" s="139"/>
      <c r="S2816" s="138">
        <v>0</v>
      </c>
      <c r="T2816" s="139"/>
      <c r="U2816" s="138">
        <v>0</v>
      </c>
      <c r="V2816" s="138">
        <v>0</v>
      </c>
      <c r="W2816" s="138">
        <v>0</v>
      </c>
      <c r="X2816" s="138">
        <v>0</v>
      </c>
      <c r="Y2816" s="138">
        <v>0</v>
      </c>
      <c r="Z2816" s="139"/>
      <c r="AA2816" s="138">
        <v>0</v>
      </c>
      <c r="AB2816" s="131">
        <v>0</v>
      </c>
    </row>
    <row r="2817" spans="1:28" ht="15" customHeight="1" x14ac:dyDescent="0.25">
      <c r="A2817" s="129" t="str">
        <f>B2817&amp;"-"&amp;COUNTIF($B$3:B2817,B2817)</f>
        <v>813-36</v>
      </c>
      <c r="B2817" s="130">
        <v>813</v>
      </c>
      <c r="C2817" s="130" t="s">
        <v>122</v>
      </c>
      <c r="D2817" s="137"/>
      <c r="E2817" s="138">
        <v>0</v>
      </c>
      <c r="F2817" s="138">
        <v>0</v>
      </c>
      <c r="G2817" s="138">
        <v>0</v>
      </c>
      <c r="H2817" s="138">
        <v>0</v>
      </c>
      <c r="I2817" s="138">
        <v>0</v>
      </c>
      <c r="J2817" s="138">
        <v>0</v>
      </c>
      <c r="K2817" s="138">
        <v>0</v>
      </c>
      <c r="L2817" s="139"/>
      <c r="M2817" s="138">
        <v>0</v>
      </c>
      <c r="N2817" s="139"/>
      <c r="O2817" s="138">
        <v>0</v>
      </c>
      <c r="P2817" s="138">
        <v>0</v>
      </c>
      <c r="Q2817" s="138">
        <v>0</v>
      </c>
      <c r="R2817" s="139"/>
      <c r="S2817" s="138">
        <v>0</v>
      </c>
      <c r="T2817" s="139"/>
      <c r="U2817" s="138">
        <v>0</v>
      </c>
      <c r="V2817" s="138">
        <v>0</v>
      </c>
      <c r="W2817" s="138">
        <v>0</v>
      </c>
      <c r="X2817" s="138">
        <v>0</v>
      </c>
      <c r="Y2817" s="138">
        <v>0</v>
      </c>
      <c r="Z2817" s="139"/>
      <c r="AA2817" s="138">
        <v>0</v>
      </c>
      <c r="AB2817" s="131">
        <v>0</v>
      </c>
    </row>
    <row r="2818" spans="1:28" ht="15" customHeight="1" x14ac:dyDescent="0.25">
      <c r="A2818" s="129" t="str">
        <f>B2818&amp;"-"&amp;COUNTIF($B$3:B2818,B2818)</f>
        <v>825-1</v>
      </c>
      <c r="B2818" s="130">
        <v>825</v>
      </c>
      <c r="C2818" s="130" t="s">
        <v>123</v>
      </c>
      <c r="D2818" s="137">
        <v>44362</v>
      </c>
      <c r="E2818" s="138">
        <v>2.88</v>
      </c>
      <c r="F2818" s="138">
        <v>0</v>
      </c>
      <c r="G2818" s="138">
        <v>0</v>
      </c>
      <c r="H2818" s="138">
        <v>0</v>
      </c>
      <c r="I2818" s="138">
        <v>0</v>
      </c>
      <c r="J2818" s="138">
        <v>0</v>
      </c>
      <c r="K2818" s="138">
        <v>0</v>
      </c>
      <c r="L2818" s="139"/>
      <c r="M2818" s="138">
        <v>2.88</v>
      </c>
      <c r="N2818" s="139"/>
      <c r="O2818" s="138">
        <v>0</v>
      </c>
      <c r="P2818" s="138">
        <v>0</v>
      </c>
      <c r="Q2818" s="138">
        <v>0</v>
      </c>
      <c r="R2818" s="139"/>
      <c r="S2818" s="138">
        <v>2.88</v>
      </c>
      <c r="T2818" s="139"/>
      <c r="U2818" s="138">
        <v>0</v>
      </c>
      <c r="V2818" s="138">
        <v>0</v>
      </c>
      <c r="W2818" s="138">
        <v>0</v>
      </c>
      <c r="X2818" s="138">
        <v>0</v>
      </c>
      <c r="Y2818" s="138">
        <v>0</v>
      </c>
      <c r="Z2818" s="139"/>
      <c r="AA2818" s="138">
        <v>0</v>
      </c>
      <c r="AB2818" s="131">
        <v>0</v>
      </c>
    </row>
    <row r="2819" spans="1:28" ht="15" customHeight="1" x14ac:dyDescent="0.25">
      <c r="A2819" s="129" t="str">
        <f>B2819&amp;"-"&amp;COUNTIF($B$3:B2819,B2819)</f>
        <v>825-2</v>
      </c>
      <c r="B2819" s="130">
        <v>825</v>
      </c>
      <c r="C2819" s="130" t="s">
        <v>123</v>
      </c>
      <c r="D2819" s="137">
        <v>47084</v>
      </c>
      <c r="E2819" s="138">
        <v>1</v>
      </c>
      <c r="F2819" s="138">
        <v>0</v>
      </c>
      <c r="G2819" s="138">
        <v>0</v>
      </c>
      <c r="H2819" s="138">
        <v>0</v>
      </c>
      <c r="I2819" s="138">
        <v>0</v>
      </c>
      <c r="J2819" s="138">
        <v>0</v>
      </c>
      <c r="K2819" s="138">
        <v>0</v>
      </c>
      <c r="L2819" s="139"/>
      <c r="M2819" s="138">
        <v>1</v>
      </c>
      <c r="N2819" s="139"/>
      <c r="O2819" s="138">
        <v>0</v>
      </c>
      <c r="P2819" s="138">
        <v>0</v>
      </c>
      <c r="Q2819" s="138">
        <v>0</v>
      </c>
      <c r="R2819" s="139"/>
      <c r="S2819" s="138">
        <v>1</v>
      </c>
      <c r="T2819" s="139"/>
      <c r="U2819" s="138">
        <v>0</v>
      </c>
      <c r="V2819" s="138">
        <v>0</v>
      </c>
      <c r="W2819" s="138">
        <v>0</v>
      </c>
      <c r="X2819" s="138">
        <v>0</v>
      </c>
      <c r="Y2819" s="138">
        <v>0</v>
      </c>
      <c r="Z2819" s="139"/>
      <c r="AA2819" s="138">
        <v>0</v>
      </c>
      <c r="AB2819" s="131">
        <v>0</v>
      </c>
    </row>
    <row r="2820" spans="1:28" ht="15" customHeight="1" x14ac:dyDescent="0.25">
      <c r="A2820" s="129" t="str">
        <f>B2820&amp;"-"&amp;COUNTIF($B$3:B2820,B2820)</f>
        <v>825-3</v>
      </c>
      <c r="B2820" s="130">
        <v>825</v>
      </c>
      <c r="C2820" s="130" t="s">
        <v>123</v>
      </c>
      <c r="D2820" s="137">
        <v>48223</v>
      </c>
      <c r="E2820" s="138">
        <v>10.85</v>
      </c>
      <c r="F2820" s="138">
        <v>1</v>
      </c>
      <c r="G2820" s="138">
        <v>1</v>
      </c>
      <c r="H2820" s="138">
        <v>0</v>
      </c>
      <c r="I2820" s="138">
        <v>0</v>
      </c>
      <c r="J2820" s="138">
        <v>0</v>
      </c>
      <c r="K2820" s="138">
        <v>0</v>
      </c>
      <c r="L2820" s="139"/>
      <c r="M2820" s="138">
        <v>10.85</v>
      </c>
      <c r="N2820" s="139"/>
      <c r="O2820" s="138">
        <v>0</v>
      </c>
      <c r="P2820" s="138">
        <v>0</v>
      </c>
      <c r="Q2820" s="138">
        <v>0</v>
      </c>
      <c r="R2820" s="139"/>
      <c r="S2820" s="138">
        <v>7.46</v>
      </c>
      <c r="T2820" s="139"/>
      <c r="U2820" s="138">
        <v>0</v>
      </c>
      <c r="V2820" s="138">
        <v>0</v>
      </c>
      <c r="W2820" s="138">
        <v>0</v>
      </c>
      <c r="X2820" s="138">
        <v>0</v>
      </c>
      <c r="Y2820" s="138">
        <v>0</v>
      </c>
      <c r="Z2820" s="139"/>
      <c r="AA2820" s="138">
        <v>0</v>
      </c>
      <c r="AB2820" s="131">
        <v>0</v>
      </c>
    </row>
    <row r="2821" spans="1:28" ht="15" customHeight="1" x14ac:dyDescent="0.25">
      <c r="A2821" s="129" t="str">
        <f>B2821&amp;"-"&amp;COUNTIF($B$3:B2821,B2821)</f>
        <v>825-4</v>
      </c>
      <c r="B2821" s="130">
        <v>825</v>
      </c>
      <c r="C2821" s="130" t="s">
        <v>123</v>
      </c>
      <c r="D2821" s="137">
        <v>44875</v>
      </c>
      <c r="E2821" s="138">
        <v>0.36</v>
      </c>
      <c r="F2821" s="138">
        <v>0</v>
      </c>
      <c r="G2821" s="138">
        <v>0</v>
      </c>
      <c r="H2821" s="138">
        <v>0</v>
      </c>
      <c r="I2821" s="138">
        <v>0</v>
      </c>
      <c r="J2821" s="138">
        <v>0</v>
      </c>
      <c r="K2821" s="138">
        <v>0</v>
      </c>
      <c r="L2821" s="139"/>
      <c r="M2821" s="138">
        <v>0.36</v>
      </c>
      <c r="N2821" s="139"/>
      <c r="O2821" s="138">
        <v>0</v>
      </c>
      <c r="P2821" s="138">
        <v>0</v>
      </c>
      <c r="Q2821" s="138">
        <v>0</v>
      </c>
      <c r="R2821" s="139"/>
      <c r="S2821" s="138">
        <v>0.33</v>
      </c>
      <c r="T2821" s="139"/>
      <c r="U2821" s="138">
        <v>0</v>
      </c>
      <c r="V2821" s="138">
        <v>0</v>
      </c>
      <c r="W2821" s="138">
        <v>0</v>
      </c>
      <c r="X2821" s="138">
        <v>0</v>
      </c>
      <c r="Y2821" s="138">
        <v>0</v>
      </c>
      <c r="Z2821" s="139"/>
      <c r="AA2821" s="138">
        <v>0</v>
      </c>
      <c r="AB2821" s="131">
        <v>0</v>
      </c>
    </row>
    <row r="2822" spans="1:28" ht="15" customHeight="1" x14ac:dyDescent="0.25">
      <c r="A2822" s="129" t="str">
        <f>B2822&amp;"-"&amp;COUNTIF($B$3:B2822,B2822)</f>
        <v>825-5</v>
      </c>
      <c r="B2822" s="130">
        <v>825</v>
      </c>
      <c r="C2822" s="130" t="s">
        <v>123</v>
      </c>
      <c r="D2822" s="137">
        <v>44909</v>
      </c>
      <c r="E2822" s="138">
        <v>344.61</v>
      </c>
      <c r="F2822" s="138">
        <v>10.68</v>
      </c>
      <c r="G2822" s="138">
        <v>27.15</v>
      </c>
      <c r="H2822" s="138">
        <v>2.19</v>
      </c>
      <c r="I2822" s="138">
        <v>0</v>
      </c>
      <c r="J2822" s="138">
        <v>0</v>
      </c>
      <c r="K2822" s="138">
        <v>1</v>
      </c>
      <c r="L2822" s="139"/>
      <c r="M2822" s="138">
        <v>344.61</v>
      </c>
      <c r="N2822" s="139"/>
      <c r="O2822" s="138">
        <v>0</v>
      </c>
      <c r="P2822" s="138">
        <v>3</v>
      </c>
      <c r="Q2822" s="138">
        <v>0</v>
      </c>
      <c r="R2822" s="139"/>
      <c r="S2822" s="138">
        <v>162.11000000000001</v>
      </c>
      <c r="T2822" s="139"/>
      <c r="U2822" s="138">
        <v>0</v>
      </c>
      <c r="V2822" s="138">
        <v>0</v>
      </c>
      <c r="W2822" s="138">
        <v>0</v>
      </c>
      <c r="X2822" s="138">
        <v>0</v>
      </c>
      <c r="Y2822" s="138">
        <v>0</v>
      </c>
      <c r="Z2822" s="139"/>
      <c r="AA2822" s="138">
        <v>0</v>
      </c>
      <c r="AB2822" s="131">
        <v>0</v>
      </c>
    </row>
    <row r="2823" spans="1:28" ht="15" customHeight="1" x14ac:dyDescent="0.25">
      <c r="A2823" s="129" t="str">
        <f>B2823&amp;"-"&amp;COUNTIF($B$3:B2823,B2823)</f>
        <v>825-6</v>
      </c>
      <c r="B2823" s="130">
        <v>825</v>
      </c>
      <c r="C2823" s="130" t="s">
        <v>123</v>
      </c>
      <c r="D2823" s="137">
        <v>48231</v>
      </c>
      <c r="E2823" s="138">
        <v>2</v>
      </c>
      <c r="F2823" s="138">
        <v>0</v>
      </c>
      <c r="G2823" s="138">
        <v>0</v>
      </c>
      <c r="H2823" s="138">
        <v>0</v>
      </c>
      <c r="I2823" s="138">
        <v>0</v>
      </c>
      <c r="J2823" s="138">
        <v>0</v>
      </c>
      <c r="K2823" s="138">
        <v>0</v>
      </c>
      <c r="L2823" s="139"/>
      <c r="M2823" s="138">
        <v>2</v>
      </c>
      <c r="N2823" s="139"/>
      <c r="O2823" s="138">
        <v>0</v>
      </c>
      <c r="P2823" s="138">
        <v>0</v>
      </c>
      <c r="Q2823" s="138">
        <v>0</v>
      </c>
      <c r="R2823" s="139"/>
      <c r="S2823" s="138">
        <v>2</v>
      </c>
      <c r="T2823" s="139"/>
      <c r="U2823" s="138">
        <v>0</v>
      </c>
      <c r="V2823" s="138">
        <v>0</v>
      </c>
      <c r="W2823" s="138">
        <v>0</v>
      </c>
      <c r="X2823" s="138">
        <v>0</v>
      </c>
      <c r="Y2823" s="138">
        <v>0</v>
      </c>
      <c r="Z2823" s="139"/>
      <c r="AA2823" s="138">
        <v>0</v>
      </c>
      <c r="AB2823" s="131">
        <v>0</v>
      </c>
    </row>
    <row r="2824" spans="1:28" ht="15" customHeight="1" x14ac:dyDescent="0.25">
      <c r="A2824" s="129" t="str">
        <f>B2824&amp;"-"&amp;COUNTIF($B$3:B2824,B2824)</f>
        <v>825-7</v>
      </c>
      <c r="B2824" s="130">
        <v>825</v>
      </c>
      <c r="C2824" s="130" t="s">
        <v>123</v>
      </c>
      <c r="D2824" s="137"/>
      <c r="E2824" s="138">
        <v>0</v>
      </c>
      <c r="F2824" s="138">
        <v>0</v>
      </c>
      <c r="G2824" s="138">
        <v>0</v>
      </c>
      <c r="H2824" s="138">
        <v>0</v>
      </c>
      <c r="I2824" s="138">
        <v>0</v>
      </c>
      <c r="J2824" s="138">
        <v>0</v>
      </c>
      <c r="K2824" s="138">
        <v>0</v>
      </c>
      <c r="L2824" s="139"/>
      <c r="M2824" s="138">
        <v>0</v>
      </c>
      <c r="N2824" s="139"/>
      <c r="O2824" s="138">
        <v>0</v>
      </c>
      <c r="P2824" s="138">
        <v>0</v>
      </c>
      <c r="Q2824" s="138">
        <v>0</v>
      </c>
      <c r="R2824" s="139"/>
      <c r="S2824" s="138">
        <v>0</v>
      </c>
      <c r="T2824" s="139"/>
      <c r="U2824" s="138">
        <v>0</v>
      </c>
      <c r="V2824" s="138">
        <v>0</v>
      </c>
      <c r="W2824" s="138">
        <v>0</v>
      </c>
      <c r="X2824" s="138">
        <v>0</v>
      </c>
      <c r="Y2824" s="138">
        <v>0</v>
      </c>
      <c r="Z2824" s="139"/>
      <c r="AA2824" s="138">
        <v>0</v>
      </c>
      <c r="AB2824" s="131">
        <v>0</v>
      </c>
    </row>
    <row r="2825" spans="1:28" ht="15" customHeight="1" x14ac:dyDescent="0.25">
      <c r="A2825" s="129" t="str">
        <f>B2825&amp;"-"&amp;COUNTIF($B$3:B2825,B2825)</f>
        <v>825-8</v>
      </c>
      <c r="B2825" s="130">
        <v>825</v>
      </c>
      <c r="C2825" s="130" t="s">
        <v>123</v>
      </c>
      <c r="D2825" s="137"/>
      <c r="E2825" s="138">
        <v>0</v>
      </c>
      <c r="F2825" s="138">
        <v>0</v>
      </c>
      <c r="G2825" s="138">
        <v>0</v>
      </c>
      <c r="H2825" s="138">
        <v>0</v>
      </c>
      <c r="I2825" s="138">
        <v>0</v>
      </c>
      <c r="J2825" s="138">
        <v>0</v>
      </c>
      <c r="K2825" s="138">
        <v>0</v>
      </c>
      <c r="L2825" s="139"/>
      <c r="M2825" s="138">
        <v>0</v>
      </c>
      <c r="N2825" s="139"/>
      <c r="O2825" s="138">
        <v>0</v>
      </c>
      <c r="P2825" s="138">
        <v>0</v>
      </c>
      <c r="Q2825" s="138">
        <v>0</v>
      </c>
      <c r="R2825" s="139"/>
      <c r="S2825" s="138">
        <v>0</v>
      </c>
      <c r="T2825" s="139"/>
      <c r="U2825" s="138">
        <v>0</v>
      </c>
      <c r="V2825" s="138">
        <v>0</v>
      </c>
      <c r="W2825" s="138">
        <v>0</v>
      </c>
      <c r="X2825" s="138">
        <v>0</v>
      </c>
      <c r="Y2825" s="138">
        <v>0</v>
      </c>
      <c r="Z2825" s="139"/>
      <c r="AA2825" s="138">
        <v>0</v>
      </c>
      <c r="AB2825" s="131">
        <v>0</v>
      </c>
    </row>
    <row r="2826" spans="1:28" ht="15" customHeight="1" x14ac:dyDescent="0.25">
      <c r="A2826" s="129" t="str">
        <f>B2826&amp;"-"&amp;COUNTIF($B$3:B2826,B2826)</f>
        <v>825-9</v>
      </c>
      <c r="B2826" s="130">
        <v>825</v>
      </c>
      <c r="C2826" s="130" t="s">
        <v>123</v>
      </c>
      <c r="D2826" s="137"/>
      <c r="E2826" s="138">
        <v>0</v>
      </c>
      <c r="F2826" s="138">
        <v>0</v>
      </c>
      <c r="G2826" s="138">
        <v>0</v>
      </c>
      <c r="H2826" s="138">
        <v>0</v>
      </c>
      <c r="I2826" s="138">
        <v>0</v>
      </c>
      <c r="J2826" s="138">
        <v>0</v>
      </c>
      <c r="K2826" s="138">
        <v>0</v>
      </c>
      <c r="L2826" s="139"/>
      <c r="M2826" s="138">
        <v>0</v>
      </c>
      <c r="N2826" s="139"/>
      <c r="O2826" s="138">
        <v>0</v>
      </c>
      <c r="P2826" s="138">
        <v>0</v>
      </c>
      <c r="Q2826" s="138">
        <v>0</v>
      </c>
      <c r="R2826" s="139"/>
      <c r="S2826" s="138">
        <v>0</v>
      </c>
      <c r="T2826" s="139"/>
      <c r="U2826" s="138">
        <v>0</v>
      </c>
      <c r="V2826" s="138">
        <v>0</v>
      </c>
      <c r="W2826" s="138">
        <v>0</v>
      </c>
      <c r="X2826" s="138">
        <v>0</v>
      </c>
      <c r="Y2826" s="138">
        <v>0</v>
      </c>
      <c r="Z2826" s="139"/>
      <c r="AA2826" s="138">
        <v>0</v>
      </c>
      <c r="AB2826" s="131">
        <v>0</v>
      </c>
    </row>
    <row r="2827" spans="1:28" ht="15" customHeight="1" x14ac:dyDescent="0.25">
      <c r="A2827" s="129" t="str">
        <f>B2827&amp;"-"&amp;COUNTIF($B$3:B2827,B2827)</f>
        <v>825-10</v>
      </c>
      <c r="B2827" s="130">
        <v>825</v>
      </c>
      <c r="C2827" s="130" t="s">
        <v>123</v>
      </c>
      <c r="D2827" s="137"/>
      <c r="E2827" s="138">
        <v>0</v>
      </c>
      <c r="F2827" s="138">
        <v>0</v>
      </c>
      <c r="G2827" s="138">
        <v>0</v>
      </c>
      <c r="H2827" s="138">
        <v>0</v>
      </c>
      <c r="I2827" s="138">
        <v>0</v>
      </c>
      <c r="J2827" s="138">
        <v>0</v>
      </c>
      <c r="K2827" s="138">
        <v>0</v>
      </c>
      <c r="L2827" s="139"/>
      <c r="M2827" s="138">
        <v>0</v>
      </c>
      <c r="N2827" s="139"/>
      <c r="O2827" s="138">
        <v>0</v>
      </c>
      <c r="P2827" s="138">
        <v>0</v>
      </c>
      <c r="Q2827" s="138">
        <v>0</v>
      </c>
      <c r="R2827" s="139"/>
      <c r="S2827" s="138">
        <v>0</v>
      </c>
      <c r="T2827" s="139"/>
      <c r="U2827" s="138">
        <v>0</v>
      </c>
      <c r="V2827" s="138">
        <v>0</v>
      </c>
      <c r="W2827" s="138">
        <v>0</v>
      </c>
      <c r="X2827" s="138">
        <v>0</v>
      </c>
      <c r="Y2827" s="138">
        <v>0</v>
      </c>
      <c r="Z2827" s="139"/>
      <c r="AA2827" s="138">
        <v>0</v>
      </c>
      <c r="AB2827" s="131">
        <v>0</v>
      </c>
    </row>
    <row r="2828" spans="1:28" ht="15" customHeight="1" x14ac:dyDescent="0.25">
      <c r="A2828" s="129" t="str">
        <f>B2828&amp;"-"&amp;COUNTIF($B$3:B2828,B2828)</f>
        <v>825-11</v>
      </c>
      <c r="B2828" s="130">
        <v>825</v>
      </c>
      <c r="C2828" s="130" t="s">
        <v>123</v>
      </c>
      <c r="D2828" s="137"/>
      <c r="E2828" s="138">
        <v>0</v>
      </c>
      <c r="F2828" s="138">
        <v>0</v>
      </c>
      <c r="G2828" s="138">
        <v>0</v>
      </c>
      <c r="H2828" s="138">
        <v>0</v>
      </c>
      <c r="I2828" s="138">
        <v>0</v>
      </c>
      <c r="J2828" s="138">
        <v>0</v>
      </c>
      <c r="K2828" s="138">
        <v>0</v>
      </c>
      <c r="L2828" s="139"/>
      <c r="M2828" s="138">
        <v>0</v>
      </c>
      <c r="N2828" s="139"/>
      <c r="O2828" s="138">
        <v>0</v>
      </c>
      <c r="P2828" s="138">
        <v>0</v>
      </c>
      <c r="Q2828" s="138">
        <v>0</v>
      </c>
      <c r="R2828" s="139"/>
      <c r="S2828" s="138">
        <v>0</v>
      </c>
      <c r="T2828" s="139"/>
      <c r="U2828" s="138">
        <v>0</v>
      </c>
      <c r="V2828" s="138">
        <v>0</v>
      </c>
      <c r="W2828" s="138">
        <v>0</v>
      </c>
      <c r="X2828" s="138">
        <v>0</v>
      </c>
      <c r="Y2828" s="138">
        <v>0</v>
      </c>
      <c r="Z2828" s="139"/>
      <c r="AA2828" s="138">
        <v>0</v>
      </c>
      <c r="AB2828" s="131">
        <v>0</v>
      </c>
    </row>
    <row r="2829" spans="1:28" ht="15" customHeight="1" x14ac:dyDescent="0.25">
      <c r="A2829" s="129" t="str">
        <f>B2829&amp;"-"&amp;COUNTIF($B$3:B2829,B2829)</f>
        <v>825-12</v>
      </c>
      <c r="B2829" s="130">
        <v>825</v>
      </c>
      <c r="C2829" s="130" t="s">
        <v>123</v>
      </c>
      <c r="D2829" s="137"/>
      <c r="E2829" s="138">
        <v>0</v>
      </c>
      <c r="F2829" s="138">
        <v>0</v>
      </c>
      <c r="G2829" s="138">
        <v>0</v>
      </c>
      <c r="H2829" s="138">
        <v>0</v>
      </c>
      <c r="I2829" s="138">
        <v>0</v>
      </c>
      <c r="J2829" s="138">
        <v>0</v>
      </c>
      <c r="K2829" s="138">
        <v>0</v>
      </c>
      <c r="L2829" s="139"/>
      <c r="M2829" s="138">
        <v>0</v>
      </c>
      <c r="N2829" s="139"/>
      <c r="O2829" s="138">
        <v>0</v>
      </c>
      <c r="P2829" s="138">
        <v>0</v>
      </c>
      <c r="Q2829" s="138">
        <v>0</v>
      </c>
      <c r="R2829" s="139"/>
      <c r="S2829" s="138">
        <v>0</v>
      </c>
      <c r="T2829" s="139"/>
      <c r="U2829" s="138">
        <v>0</v>
      </c>
      <c r="V2829" s="138">
        <v>0</v>
      </c>
      <c r="W2829" s="138">
        <v>0</v>
      </c>
      <c r="X2829" s="138">
        <v>0</v>
      </c>
      <c r="Y2829" s="138">
        <v>0</v>
      </c>
      <c r="Z2829" s="139"/>
      <c r="AA2829" s="138">
        <v>0</v>
      </c>
      <c r="AB2829" s="131">
        <v>0</v>
      </c>
    </row>
    <row r="2830" spans="1:28" ht="15" customHeight="1" x14ac:dyDescent="0.25">
      <c r="A2830" s="129" t="str">
        <f>B2830&amp;"-"&amp;COUNTIF($B$3:B2830,B2830)</f>
        <v>838-1</v>
      </c>
      <c r="B2830" s="130">
        <v>838</v>
      </c>
      <c r="C2830" s="130" t="s">
        <v>124</v>
      </c>
      <c r="D2830" s="137">
        <v>43612</v>
      </c>
      <c r="E2830" s="138">
        <v>0.45</v>
      </c>
      <c r="F2830" s="138">
        <v>0.45</v>
      </c>
      <c r="G2830" s="138">
        <v>0</v>
      </c>
      <c r="H2830" s="138">
        <v>0</v>
      </c>
      <c r="I2830" s="138">
        <v>0</v>
      </c>
      <c r="J2830" s="138">
        <v>0</v>
      </c>
      <c r="K2830" s="138">
        <v>0</v>
      </c>
      <c r="L2830" s="139"/>
      <c r="M2830" s="138">
        <v>0.45</v>
      </c>
      <c r="N2830" s="139"/>
      <c r="O2830" s="138">
        <v>0</v>
      </c>
      <c r="P2830" s="138">
        <v>0</v>
      </c>
      <c r="Q2830" s="138">
        <v>0</v>
      </c>
      <c r="R2830" s="139"/>
      <c r="S2830" s="138">
        <v>0.45</v>
      </c>
      <c r="T2830" s="139"/>
      <c r="U2830" s="138">
        <v>0</v>
      </c>
      <c r="V2830" s="138">
        <v>0</v>
      </c>
      <c r="W2830" s="138">
        <v>0</v>
      </c>
      <c r="X2830" s="138">
        <v>0</v>
      </c>
      <c r="Y2830" s="138">
        <v>0</v>
      </c>
      <c r="Z2830" s="139"/>
      <c r="AA2830" s="138">
        <v>0</v>
      </c>
      <c r="AB2830" s="131">
        <v>0</v>
      </c>
    </row>
    <row r="2831" spans="1:28" ht="15" customHeight="1" x14ac:dyDescent="0.25">
      <c r="A2831" s="129" t="str">
        <f>B2831&amp;"-"&amp;COUNTIF($B$3:B2831,B2831)</f>
        <v>838-2</v>
      </c>
      <c r="B2831" s="130">
        <v>838</v>
      </c>
      <c r="C2831" s="130" t="s">
        <v>124</v>
      </c>
      <c r="D2831" s="137">
        <v>43653</v>
      </c>
      <c r="E2831" s="138">
        <v>1</v>
      </c>
      <c r="F2831" s="138">
        <v>0</v>
      </c>
      <c r="G2831" s="138">
        <v>0</v>
      </c>
      <c r="H2831" s="138">
        <v>0</v>
      </c>
      <c r="I2831" s="138">
        <v>0</v>
      </c>
      <c r="J2831" s="138">
        <v>0</v>
      </c>
      <c r="K2831" s="138">
        <v>0</v>
      </c>
      <c r="L2831" s="139"/>
      <c r="M2831" s="138">
        <v>1</v>
      </c>
      <c r="N2831" s="139"/>
      <c r="O2831" s="138">
        <v>0</v>
      </c>
      <c r="P2831" s="138">
        <v>0</v>
      </c>
      <c r="Q2831" s="138">
        <v>0</v>
      </c>
      <c r="R2831" s="139"/>
      <c r="S2831" s="138">
        <v>1</v>
      </c>
      <c r="T2831" s="139"/>
      <c r="U2831" s="138">
        <v>0</v>
      </c>
      <c r="V2831" s="138">
        <v>0</v>
      </c>
      <c r="W2831" s="138">
        <v>0</v>
      </c>
      <c r="X2831" s="138">
        <v>0</v>
      </c>
      <c r="Y2831" s="138">
        <v>0</v>
      </c>
      <c r="Z2831" s="139"/>
      <c r="AA2831" s="138">
        <v>0</v>
      </c>
      <c r="AB2831" s="131">
        <v>0</v>
      </c>
    </row>
    <row r="2832" spans="1:28" ht="15" customHeight="1" x14ac:dyDescent="0.25">
      <c r="A2832" s="129" t="str">
        <f>B2832&amp;"-"&amp;COUNTIF($B$3:B2832,B2832)</f>
        <v>838-3</v>
      </c>
      <c r="B2832" s="130">
        <v>838</v>
      </c>
      <c r="C2832" s="130" t="s">
        <v>124</v>
      </c>
      <c r="D2832" s="137">
        <v>43786</v>
      </c>
      <c r="E2832" s="138">
        <v>253.02</v>
      </c>
      <c r="F2832" s="138">
        <v>6.44</v>
      </c>
      <c r="G2832" s="138">
        <v>14.45</v>
      </c>
      <c r="H2832" s="138">
        <v>0</v>
      </c>
      <c r="I2832" s="138">
        <v>0</v>
      </c>
      <c r="J2832" s="138">
        <v>0</v>
      </c>
      <c r="K2832" s="138">
        <v>1</v>
      </c>
      <c r="L2832" s="139"/>
      <c r="M2832" s="138">
        <v>253.02</v>
      </c>
      <c r="N2832" s="139"/>
      <c r="O2832" s="138">
        <v>0</v>
      </c>
      <c r="P2832" s="138">
        <v>37.24</v>
      </c>
      <c r="Q2832" s="138">
        <v>0</v>
      </c>
      <c r="R2832" s="139"/>
      <c r="S2832" s="138">
        <v>105.52</v>
      </c>
      <c r="T2832" s="139"/>
      <c r="U2832" s="138">
        <v>0</v>
      </c>
      <c r="V2832" s="138">
        <v>0</v>
      </c>
      <c r="W2832" s="138">
        <v>0</v>
      </c>
      <c r="X2832" s="138">
        <v>0</v>
      </c>
      <c r="Y2832" s="138">
        <v>0</v>
      </c>
      <c r="Z2832" s="139"/>
      <c r="AA2832" s="138">
        <v>0</v>
      </c>
      <c r="AB2832" s="131">
        <v>0</v>
      </c>
    </row>
    <row r="2833" spans="1:28" ht="15" customHeight="1" x14ac:dyDescent="0.25">
      <c r="A2833" s="129" t="str">
        <f>B2833&amp;"-"&amp;COUNTIF($B$3:B2833,B2833)</f>
        <v>838-4</v>
      </c>
      <c r="B2833" s="130">
        <v>838</v>
      </c>
      <c r="C2833" s="130" t="s">
        <v>124</v>
      </c>
      <c r="D2833" s="137">
        <v>43950</v>
      </c>
      <c r="E2833" s="138">
        <v>1</v>
      </c>
      <c r="F2833" s="138">
        <v>0</v>
      </c>
      <c r="G2833" s="138">
        <v>0</v>
      </c>
      <c r="H2833" s="138">
        <v>0</v>
      </c>
      <c r="I2833" s="138">
        <v>0</v>
      </c>
      <c r="J2833" s="138">
        <v>0</v>
      </c>
      <c r="K2833" s="138">
        <v>0</v>
      </c>
      <c r="L2833" s="139"/>
      <c r="M2833" s="138">
        <v>1</v>
      </c>
      <c r="N2833" s="139"/>
      <c r="O2833" s="138">
        <v>0</v>
      </c>
      <c r="P2833" s="138">
        <v>0</v>
      </c>
      <c r="Q2833" s="138">
        <v>0</v>
      </c>
      <c r="R2833" s="139"/>
      <c r="S2833" s="138">
        <v>1</v>
      </c>
      <c r="T2833" s="139"/>
      <c r="U2833" s="138">
        <v>0</v>
      </c>
      <c r="V2833" s="138">
        <v>0</v>
      </c>
      <c r="W2833" s="138">
        <v>0</v>
      </c>
      <c r="X2833" s="138">
        <v>0</v>
      </c>
      <c r="Y2833" s="138">
        <v>0</v>
      </c>
      <c r="Z2833" s="139"/>
      <c r="AA2833" s="138">
        <v>0</v>
      </c>
      <c r="AB2833" s="131">
        <v>0</v>
      </c>
    </row>
    <row r="2834" spans="1:28" ht="15" customHeight="1" x14ac:dyDescent="0.25">
      <c r="A2834" s="129" t="str">
        <f>B2834&amp;"-"&amp;COUNTIF($B$3:B2834,B2834)</f>
        <v>838-5</v>
      </c>
      <c r="B2834" s="130">
        <v>838</v>
      </c>
      <c r="C2834" s="130" t="s">
        <v>124</v>
      </c>
      <c r="D2834" s="137">
        <v>43976</v>
      </c>
      <c r="E2834" s="138">
        <v>1</v>
      </c>
      <c r="F2834" s="138">
        <v>0</v>
      </c>
      <c r="G2834" s="138">
        <v>0</v>
      </c>
      <c r="H2834" s="138">
        <v>0</v>
      </c>
      <c r="I2834" s="138">
        <v>0</v>
      </c>
      <c r="J2834" s="138">
        <v>0</v>
      </c>
      <c r="K2834" s="138">
        <v>0</v>
      </c>
      <c r="L2834" s="139"/>
      <c r="M2834" s="138">
        <v>1</v>
      </c>
      <c r="N2834" s="139"/>
      <c r="O2834" s="138">
        <v>0</v>
      </c>
      <c r="P2834" s="138">
        <v>0</v>
      </c>
      <c r="Q2834" s="138">
        <v>0</v>
      </c>
      <c r="R2834" s="139"/>
      <c r="S2834" s="138">
        <v>0</v>
      </c>
      <c r="T2834" s="139"/>
      <c r="U2834" s="138">
        <v>0</v>
      </c>
      <c r="V2834" s="138">
        <v>0</v>
      </c>
      <c r="W2834" s="138">
        <v>0</v>
      </c>
      <c r="X2834" s="138">
        <v>0</v>
      </c>
      <c r="Y2834" s="138">
        <v>0</v>
      </c>
      <c r="Z2834" s="139"/>
      <c r="AA2834" s="138">
        <v>0</v>
      </c>
      <c r="AB2834" s="131">
        <v>0</v>
      </c>
    </row>
    <row r="2835" spans="1:28" ht="15" customHeight="1" x14ac:dyDescent="0.25">
      <c r="A2835" s="129" t="str">
        <f>B2835&amp;"-"&amp;COUNTIF($B$3:B2835,B2835)</f>
        <v>838-6</v>
      </c>
      <c r="B2835" s="130">
        <v>838</v>
      </c>
      <c r="C2835" s="130" t="s">
        <v>124</v>
      </c>
      <c r="D2835" s="137">
        <v>44040</v>
      </c>
      <c r="E2835" s="138">
        <v>3.24</v>
      </c>
      <c r="F2835" s="138">
        <v>0</v>
      </c>
      <c r="G2835" s="138">
        <v>0</v>
      </c>
      <c r="H2835" s="138">
        <v>0</v>
      </c>
      <c r="I2835" s="138">
        <v>0</v>
      </c>
      <c r="J2835" s="138">
        <v>0</v>
      </c>
      <c r="K2835" s="138">
        <v>0</v>
      </c>
      <c r="L2835" s="139"/>
      <c r="M2835" s="138">
        <v>3.24</v>
      </c>
      <c r="N2835" s="139"/>
      <c r="O2835" s="138">
        <v>0</v>
      </c>
      <c r="P2835" s="138">
        <v>0</v>
      </c>
      <c r="Q2835" s="138">
        <v>0</v>
      </c>
      <c r="R2835" s="139"/>
      <c r="S2835" s="138">
        <v>1.1100000000000001</v>
      </c>
      <c r="T2835" s="139"/>
      <c r="U2835" s="138">
        <v>0</v>
      </c>
      <c r="V2835" s="138">
        <v>0</v>
      </c>
      <c r="W2835" s="138">
        <v>0</v>
      </c>
      <c r="X2835" s="138">
        <v>0</v>
      </c>
      <c r="Y2835" s="138">
        <v>0</v>
      </c>
      <c r="Z2835" s="139"/>
      <c r="AA2835" s="138">
        <v>0</v>
      </c>
      <c r="AB2835" s="131">
        <v>0</v>
      </c>
    </row>
    <row r="2836" spans="1:28" ht="15" customHeight="1" x14ac:dyDescent="0.25">
      <c r="A2836" s="129" t="str">
        <f>B2836&amp;"-"&amp;COUNTIF($B$3:B2836,B2836)</f>
        <v>838-7</v>
      </c>
      <c r="B2836" s="130">
        <v>838</v>
      </c>
      <c r="C2836" s="130" t="s">
        <v>124</v>
      </c>
      <c r="D2836" s="137">
        <v>44305</v>
      </c>
      <c r="E2836" s="138">
        <v>3</v>
      </c>
      <c r="F2836" s="138">
        <v>0</v>
      </c>
      <c r="G2836" s="138">
        <v>1</v>
      </c>
      <c r="H2836" s="138">
        <v>0</v>
      </c>
      <c r="I2836" s="138">
        <v>0</v>
      </c>
      <c r="J2836" s="138">
        <v>0</v>
      </c>
      <c r="K2836" s="138">
        <v>0</v>
      </c>
      <c r="L2836" s="139"/>
      <c r="M2836" s="138">
        <v>3</v>
      </c>
      <c r="N2836" s="139"/>
      <c r="O2836" s="138">
        <v>0</v>
      </c>
      <c r="P2836" s="138">
        <v>0</v>
      </c>
      <c r="Q2836" s="138">
        <v>0</v>
      </c>
      <c r="R2836" s="139"/>
      <c r="S2836" s="138">
        <v>1</v>
      </c>
      <c r="T2836" s="139"/>
      <c r="U2836" s="138">
        <v>0</v>
      </c>
      <c r="V2836" s="138">
        <v>0</v>
      </c>
      <c r="W2836" s="138">
        <v>0</v>
      </c>
      <c r="X2836" s="138">
        <v>0</v>
      </c>
      <c r="Y2836" s="138">
        <v>0</v>
      </c>
      <c r="Z2836" s="139"/>
      <c r="AA2836" s="138">
        <v>0</v>
      </c>
      <c r="AB2836" s="131">
        <v>0</v>
      </c>
    </row>
    <row r="2837" spans="1:28" ht="15" customHeight="1" x14ac:dyDescent="0.25">
      <c r="A2837" s="129" t="str">
        <f>B2837&amp;"-"&amp;COUNTIF($B$3:B2837,B2837)</f>
        <v>838-8</v>
      </c>
      <c r="B2837" s="130">
        <v>838</v>
      </c>
      <c r="C2837" s="130" t="s">
        <v>124</v>
      </c>
      <c r="D2837" s="137">
        <v>50047</v>
      </c>
      <c r="E2837" s="138">
        <v>2</v>
      </c>
      <c r="F2837" s="138">
        <v>0</v>
      </c>
      <c r="G2837" s="138">
        <v>0</v>
      </c>
      <c r="H2837" s="138">
        <v>0</v>
      </c>
      <c r="I2837" s="138">
        <v>0</v>
      </c>
      <c r="J2837" s="138">
        <v>0</v>
      </c>
      <c r="K2837" s="138">
        <v>0</v>
      </c>
      <c r="L2837" s="139"/>
      <c r="M2837" s="138">
        <v>2</v>
      </c>
      <c r="N2837" s="139"/>
      <c r="O2837" s="138">
        <v>0</v>
      </c>
      <c r="P2837" s="138">
        <v>0</v>
      </c>
      <c r="Q2837" s="138">
        <v>0</v>
      </c>
      <c r="R2837" s="139"/>
      <c r="S2837" s="138">
        <v>0</v>
      </c>
      <c r="T2837" s="139"/>
      <c r="U2837" s="138">
        <v>0</v>
      </c>
      <c r="V2837" s="138">
        <v>0</v>
      </c>
      <c r="W2837" s="138">
        <v>0</v>
      </c>
      <c r="X2837" s="138">
        <v>0</v>
      </c>
      <c r="Y2837" s="138">
        <v>0</v>
      </c>
      <c r="Z2837" s="139"/>
      <c r="AA2837" s="138">
        <v>0</v>
      </c>
      <c r="AB2837" s="131">
        <v>0</v>
      </c>
    </row>
    <row r="2838" spans="1:28" ht="15" customHeight="1" x14ac:dyDescent="0.25">
      <c r="A2838" s="129" t="str">
        <f>B2838&amp;"-"&amp;COUNTIF($B$3:B2838,B2838)</f>
        <v>838-9</v>
      </c>
      <c r="B2838" s="130">
        <v>838</v>
      </c>
      <c r="C2838" s="130" t="s">
        <v>124</v>
      </c>
      <c r="D2838" s="137">
        <v>44529</v>
      </c>
      <c r="E2838" s="138">
        <v>1</v>
      </c>
      <c r="F2838" s="138">
        <v>0</v>
      </c>
      <c r="G2838" s="138">
        <v>0</v>
      </c>
      <c r="H2838" s="138">
        <v>0</v>
      </c>
      <c r="I2838" s="138">
        <v>0</v>
      </c>
      <c r="J2838" s="138">
        <v>0</v>
      </c>
      <c r="K2838" s="138">
        <v>0</v>
      </c>
      <c r="L2838" s="139"/>
      <c r="M2838" s="138">
        <v>1</v>
      </c>
      <c r="N2838" s="139"/>
      <c r="O2838" s="138">
        <v>0</v>
      </c>
      <c r="P2838" s="138">
        <v>1</v>
      </c>
      <c r="Q2838" s="138">
        <v>0</v>
      </c>
      <c r="R2838" s="139"/>
      <c r="S2838" s="138">
        <v>1</v>
      </c>
      <c r="T2838" s="139"/>
      <c r="U2838" s="138">
        <v>0</v>
      </c>
      <c r="V2838" s="138">
        <v>0</v>
      </c>
      <c r="W2838" s="138">
        <v>0</v>
      </c>
      <c r="X2838" s="138">
        <v>0</v>
      </c>
      <c r="Y2838" s="138">
        <v>0</v>
      </c>
      <c r="Z2838" s="139"/>
      <c r="AA2838" s="138">
        <v>0</v>
      </c>
      <c r="AB2838" s="131">
        <v>0</v>
      </c>
    </row>
    <row r="2839" spans="1:28" ht="15" customHeight="1" x14ac:dyDescent="0.25">
      <c r="A2839" s="129" t="str">
        <f>B2839&amp;"-"&amp;COUNTIF($B$3:B2839,B2839)</f>
        <v>838-10</v>
      </c>
      <c r="B2839" s="130">
        <v>838</v>
      </c>
      <c r="C2839" s="130" t="s">
        <v>124</v>
      </c>
      <c r="D2839" s="137">
        <v>44636</v>
      </c>
      <c r="E2839" s="138">
        <v>5.52</v>
      </c>
      <c r="F2839" s="138">
        <v>0</v>
      </c>
      <c r="G2839" s="138">
        <v>0.76</v>
      </c>
      <c r="H2839" s="138">
        <v>0</v>
      </c>
      <c r="I2839" s="138">
        <v>0</v>
      </c>
      <c r="J2839" s="138">
        <v>0</v>
      </c>
      <c r="K2839" s="138">
        <v>0</v>
      </c>
      <c r="L2839" s="139"/>
      <c r="M2839" s="138">
        <v>5.52</v>
      </c>
      <c r="N2839" s="139"/>
      <c r="O2839" s="138">
        <v>0</v>
      </c>
      <c r="P2839" s="138">
        <v>2</v>
      </c>
      <c r="Q2839" s="138">
        <v>0</v>
      </c>
      <c r="R2839" s="139"/>
      <c r="S2839" s="138">
        <v>3.52</v>
      </c>
      <c r="T2839" s="139"/>
      <c r="U2839" s="138">
        <v>0</v>
      </c>
      <c r="V2839" s="138">
        <v>0</v>
      </c>
      <c r="W2839" s="138">
        <v>0</v>
      </c>
      <c r="X2839" s="138">
        <v>0</v>
      </c>
      <c r="Y2839" s="138">
        <v>0</v>
      </c>
      <c r="Z2839" s="139"/>
      <c r="AA2839" s="138">
        <v>0</v>
      </c>
      <c r="AB2839" s="131">
        <v>0</v>
      </c>
    </row>
    <row r="2840" spans="1:28" ht="15" customHeight="1" x14ac:dyDescent="0.25">
      <c r="A2840" s="129" t="str">
        <f>B2840&amp;"-"&amp;COUNTIF($B$3:B2840,B2840)</f>
        <v>838-11</v>
      </c>
      <c r="B2840" s="130">
        <v>838</v>
      </c>
      <c r="C2840" s="130" t="s">
        <v>124</v>
      </c>
      <c r="D2840" s="137">
        <v>45104</v>
      </c>
      <c r="E2840" s="138">
        <v>0.99</v>
      </c>
      <c r="F2840" s="138">
        <v>0</v>
      </c>
      <c r="G2840" s="138">
        <v>0</v>
      </c>
      <c r="H2840" s="138">
        <v>0</v>
      </c>
      <c r="I2840" s="138">
        <v>0</v>
      </c>
      <c r="J2840" s="138">
        <v>0</v>
      </c>
      <c r="K2840" s="138">
        <v>0</v>
      </c>
      <c r="L2840" s="139"/>
      <c r="M2840" s="138">
        <v>0.99</v>
      </c>
      <c r="N2840" s="139"/>
      <c r="O2840" s="138">
        <v>0</v>
      </c>
      <c r="P2840" s="138">
        <v>0</v>
      </c>
      <c r="Q2840" s="138">
        <v>0</v>
      </c>
      <c r="R2840" s="139"/>
      <c r="S2840" s="138">
        <v>0.99</v>
      </c>
      <c r="T2840" s="139"/>
      <c r="U2840" s="138">
        <v>0</v>
      </c>
      <c r="V2840" s="138">
        <v>0</v>
      </c>
      <c r="W2840" s="138">
        <v>0</v>
      </c>
      <c r="X2840" s="138">
        <v>0</v>
      </c>
      <c r="Y2840" s="138">
        <v>0</v>
      </c>
      <c r="Z2840" s="139"/>
      <c r="AA2840" s="138">
        <v>0</v>
      </c>
      <c r="AB2840" s="131">
        <v>0</v>
      </c>
    </row>
    <row r="2841" spans="1:28" ht="15" customHeight="1" x14ac:dyDescent="0.25">
      <c r="A2841" s="129" t="str">
        <f>B2841&amp;"-"&amp;COUNTIF($B$3:B2841,B2841)</f>
        <v>838-12</v>
      </c>
      <c r="B2841" s="130">
        <v>838</v>
      </c>
      <c r="C2841" s="130" t="s">
        <v>124</v>
      </c>
      <c r="D2841" s="137"/>
      <c r="E2841" s="138">
        <v>0</v>
      </c>
      <c r="F2841" s="138">
        <v>0</v>
      </c>
      <c r="G2841" s="138">
        <v>0</v>
      </c>
      <c r="H2841" s="138">
        <v>0</v>
      </c>
      <c r="I2841" s="138">
        <v>0</v>
      </c>
      <c r="J2841" s="138">
        <v>0</v>
      </c>
      <c r="K2841" s="138">
        <v>0</v>
      </c>
      <c r="L2841" s="139"/>
      <c r="M2841" s="138">
        <v>0</v>
      </c>
      <c r="N2841" s="139"/>
      <c r="O2841" s="138">
        <v>0</v>
      </c>
      <c r="P2841" s="138">
        <v>0</v>
      </c>
      <c r="Q2841" s="138">
        <v>0</v>
      </c>
      <c r="R2841" s="139"/>
      <c r="S2841" s="138">
        <v>0</v>
      </c>
      <c r="T2841" s="139"/>
      <c r="U2841" s="138">
        <v>0</v>
      </c>
      <c r="V2841" s="138">
        <v>0</v>
      </c>
      <c r="W2841" s="138">
        <v>0</v>
      </c>
      <c r="X2841" s="138">
        <v>0</v>
      </c>
      <c r="Y2841" s="138">
        <v>0</v>
      </c>
      <c r="Z2841" s="139"/>
      <c r="AA2841" s="138">
        <v>0</v>
      </c>
      <c r="AB2841" s="131">
        <v>0</v>
      </c>
    </row>
    <row r="2842" spans="1:28" ht="15" customHeight="1" x14ac:dyDescent="0.25">
      <c r="A2842" s="129" t="str">
        <f>B2842&amp;"-"&amp;COUNTIF($B$3:B2842,B2842)</f>
        <v>838-13</v>
      </c>
      <c r="B2842" s="130">
        <v>838</v>
      </c>
      <c r="C2842" s="130" t="s">
        <v>124</v>
      </c>
      <c r="D2842" s="137"/>
      <c r="E2842" s="138">
        <v>0</v>
      </c>
      <c r="F2842" s="138">
        <v>0</v>
      </c>
      <c r="G2842" s="138">
        <v>0</v>
      </c>
      <c r="H2842" s="138">
        <v>0</v>
      </c>
      <c r="I2842" s="138">
        <v>0</v>
      </c>
      <c r="J2842" s="138">
        <v>0</v>
      </c>
      <c r="K2842" s="138">
        <v>0</v>
      </c>
      <c r="L2842" s="139"/>
      <c r="M2842" s="138">
        <v>0</v>
      </c>
      <c r="N2842" s="139"/>
      <c r="O2842" s="138">
        <v>0</v>
      </c>
      <c r="P2842" s="138">
        <v>0</v>
      </c>
      <c r="Q2842" s="138">
        <v>0</v>
      </c>
      <c r="R2842" s="139"/>
      <c r="S2842" s="138">
        <v>0</v>
      </c>
      <c r="T2842" s="139"/>
      <c r="U2842" s="138">
        <v>0</v>
      </c>
      <c r="V2842" s="138">
        <v>0</v>
      </c>
      <c r="W2842" s="138">
        <v>0</v>
      </c>
      <c r="X2842" s="138">
        <v>0</v>
      </c>
      <c r="Y2842" s="138">
        <v>0</v>
      </c>
      <c r="Z2842" s="139"/>
      <c r="AA2842" s="138">
        <v>0</v>
      </c>
      <c r="AB2842" s="131">
        <v>0</v>
      </c>
    </row>
    <row r="2843" spans="1:28" ht="15" customHeight="1" x14ac:dyDescent="0.25">
      <c r="A2843" s="129" t="str">
        <f>B2843&amp;"-"&amp;COUNTIF($B$3:B2843,B2843)</f>
        <v>838-14</v>
      </c>
      <c r="B2843" s="130">
        <v>838</v>
      </c>
      <c r="C2843" s="130" t="s">
        <v>124</v>
      </c>
      <c r="D2843" s="137"/>
      <c r="E2843" s="138">
        <v>0</v>
      </c>
      <c r="F2843" s="138">
        <v>0</v>
      </c>
      <c r="G2843" s="138">
        <v>0</v>
      </c>
      <c r="H2843" s="138">
        <v>0</v>
      </c>
      <c r="I2843" s="138">
        <v>0</v>
      </c>
      <c r="J2843" s="138">
        <v>0</v>
      </c>
      <c r="K2843" s="138">
        <v>0</v>
      </c>
      <c r="L2843" s="139"/>
      <c r="M2843" s="138">
        <v>0</v>
      </c>
      <c r="N2843" s="139"/>
      <c r="O2843" s="138">
        <v>0</v>
      </c>
      <c r="P2843" s="138">
        <v>0</v>
      </c>
      <c r="Q2843" s="138">
        <v>0</v>
      </c>
      <c r="R2843" s="139"/>
      <c r="S2843" s="138">
        <v>0</v>
      </c>
      <c r="T2843" s="139"/>
      <c r="U2843" s="138">
        <v>0</v>
      </c>
      <c r="V2843" s="138">
        <v>0</v>
      </c>
      <c r="W2843" s="138">
        <v>0</v>
      </c>
      <c r="X2843" s="138">
        <v>0</v>
      </c>
      <c r="Y2843" s="138">
        <v>0</v>
      </c>
      <c r="Z2843" s="139"/>
      <c r="AA2843" s="138">
        <v>0</v>
      </c>
      <c r="AB2843" s="131">
        <v>0</v>
      </c>
    </row>
    <row r="2844" spans="1:28" ht="15" customHeight="1" x14ac:dyDescent="0.25">
      <c r="A2844" s="129" t="str">
        <f>B2844&amp;"-"&amp;COUNTIF($B$3:B2844,B2844)</f>
        <v>838-15</v>
      </c>
      <c r="B2844" s="130">
        <v>838</v>
      </c>
      <c r="C2844" s="130" t="s">
        <v>124</v>
      </c>
      <c r="D2844" s="137"/>
      <c r="E2844" s="138">
        <v>0</v>
      </c>
      <c r="F2844" s="138">
        <v>0</v>
      </c>
      <c r="G2844" s="138">
        <v>0</v>
      </c>
      <c r="H2844" s="138">
        <v>0</v>
      </c>
      <c r="I2844" s="138">
        <v>0</v>
      </c>
      <c r="J2844" s="138">
        <v>0</v>
      </c>
      <c r="K2844" s="138">
        <v>0</v>
      </c>
      <c r="L2844" s="139"/>
      <c r="M2844" s="138">
        <v>0</v>
      </c>
      <c r="N2844" s="139"/>
      <c r="O2844" s="138">
        <v>0</v>
      </c>
      <c r="P2844" s="138">
        <v>0</v>
      </c>
      <c r="Q2844" s="138">
        <v>0</v>
      </c>
      <c r="R2844" s="139"/>
      <c r="S2844" s="138">
        <v>0</v>
      </c>
      <c r="T2844" s="139"/>
      <c r="U2844" s="138">
        <v>0</v>
      </c>
      <c r="V2844" s="138">
        <v>0</v>
      </c>
      <c r="W2844" s="138">
        <v>0</v>
      </c>
      <c r="X2844" s="138">
        <v>0</v>
      </c>
      <c r="Y2844" s="138">
        <v>0</v>
      </c>
      <c r="Z2844" s="139"/>
      <c r="AA2844" s="138">
        <v>0</v>
      </c>
      <c r="AB2844" s="131">
        <v>0</v>
      </c>
    </row>
    <row r="2845" spans="1:28" ht="15" customHeight="1" x14ac:dyDescent="0.25">
      <c r="A2845" s="129" t="str">
        <f>B2845&amp;"-"&amp;COUNTIF($B$3:B2845,B2845)</f>
        <v>838-16</v>
      </c>
      <c r="B2845" s="130">
        <v>838</v>
      </c>
      <c r="C2845" s="130" t="s">
        <v>124</v>
      </c>
      <c r="D2845" s="137"/>
      <c r="E2845" s="138">
        <v>0</v>
      </c>
      <c r="F2845" s="138">
        <v>0</v>
      </c>
      <c r="G2845" s="138">
        <v>0</v>
      </c>
      <c r="H2845" s="138">
        <v>0</v>
      </c>
      <c r="I2845" s="138">
        <v>0</v>
      </c>
      <c r="J2845" s="138">
        <v>0</v>
      </c>
      <c r="K2845" s="138">
        <v>0</v>
      </c>
      <c r="L2845" s="139"/>
      <c r="M2845" s="138">
        <v>0</v>
      </c>
      <c r="N2845" s="139"/>
      <c r="O2845" s="138">
        <v>0</v>
      </c>
      <c r="P2845" s="138">
        <v>0</v>
      </c>
      <c r="Q2845" s="138">
        <v>0</v>
      </c>
      <c r="R2845" s="139"/>
      <c r="S2845" s="138">
        <v>0</v>
      </c>
      <c r="T2845" s="139"/>
      <c r="U2845" s="138">
        <v>0</v>
      </c>
      <c r="V2845" s="138">
        <v>0</v>
      </c>
      <c r="W2845" s="138">
        <v>0</v>
      </c>
      <c r="X2845" s="138">
        <v>0</v>
      </c>
      <c r="Y2845" s="138">
        <v>0</v>
      </c>
      <c r="Z2845" s="139"/>
      <c r="AA2845" s="138">
        <v>0</v>
      </c>
      <c r="AB2845" s="131">
        <v>0</v>
      </c>
    </row>
    <row r="2846" spans="1:28" ht="15" customHeight="1" x14ac:dyDescent="0.25">
      <c r="A2846" s="129" t="str">
        <f>B2846&amp;"-"&amp;COUNTIF($B$3:B2846,B2846)</f>
        <v>838-17</v>
      </c>
      <c r="B2846" s="130">
        <v>838</v>
      </c>
      <c r="C2846" s="130" t="s">
        <v>124</v>
      </c>
      <c r="D2846" s="137"/>
      <c r="E2846" s="138">
        <v>0</v>
      </c>
      <c r="F2846" s="138">
        <v>0</v>
      </c>
      <c r="G2846" s="138">
        <v>0</v>
      </c>
      <c r="H2846" s="138">
        <v>0</v>
      </c>
      <c r="I2846" s="138">
        <v>0</v>
      </c>
      <c r="J2846" s="138">
        <v>0</v>
      </c>
      <c r="K2846" s="138">
        <v>0</v>
      </c>
      <c r="L2846" s="139"/>
      <c r="M2846" s="138">
        <v>0</v>
      </c>
      <c r="N2846" s="139"/>
      <c r="O2846" s="138">
        <v>0</v>
      </c>
      <c r="P2846" s="138">
        <v>0</v>
      </c>
      <c r="Q2846" s="138">
        <v>0</v>
      </c>
      <c r="R2846" s="139"/>
      <c r="S2846" s="138">
        <v>0</v>
      </c>
      <c r="T2846" s="139"/>
      <c r="U2846" s="138">
        <v>0</v>
      </c>
      <c r="V2846" s="138">
        <v>0</v>
      </c>
      <c r="W2846" s="138">
        <v>0</v>
      </c>
      <c r="X2846" s="138">
        <v>0</v>
      </c>
      <c r="Y2846" s="138">
        <v>0</v>
      </c>
      <c r="Z2846" s="139"/>
      <c r="AA2846" s="138">
        <v>0</v>
      </c>
      <c r="AB2846" s="131">
        <v>0</v>
      </c>
    </row>
    <row r="2847" spans="1:28" ht="15" customHeight="1" x14ac:dyDescent="0.25">
      <c r="A2847" s="129" t="str">
        <f>B2847&amp;"-"&amp;COUNTIF($B$3:B2847,B2847)</f>
        <v>838-18</v>
      </c>
      <c r="B2847" s="130">
        <v>838</v>
      </c>
      <c r="C2847" s="130" t="s">
        <v>124</v>
      </c>
      <c r="D2847" s="137"/>
      <c r="E2847" s="138">
        <v>0</v>
      </c>
      <c r="F2847" s="138">
        <v>0</v>
      </c>
      <c r="G2847" s="138">
        <v>0</v>
      </c>
      <c r="H2847" s="138">
        <v>0</v>
      </c>
      <c r="I2847" s="138">
        <v>0</v>
      </c>
      <c r="J2847" s="138">
        <v>0</v>
      </c>
      <c r="K2847" s="138">
        <v>0</v>
      </c>
      <c r="L2847" s="139"/>
      <c r="M2847" s="138">
        <v>0</v>
      </c>
      <c r="N2847" s="139"/>
      <c r="O2847" s="138">
        <v>0</v>
      </c>
      <c r="P2847" s="138">
        <v>0</v>
      </c>
      <c r="Q2847" s="138">
        <v>0</v>
      </c>
      <c r="R2847" s="139"/>
      <c r="S2847" s="138">
        <v>0</v>
      </c>
      <c r="T2847" s="139"/>
      <c r="U2847" s="138">
        <v>0</v>
      </c>
      <c r="V2847" s="138">
        <v>0</v>
      </c>
      <c r="W2847" s="138">
        <v>0</v>
      </c>
      <c r="X2847" s="138">
        <v>0</v>
      </c>
      <c r="Y2847" s="138">
        <v>0</v>
      </c>
      <c r="Z2847" s="139"/>
      <c r="AA2847" s="138">
        <v>0</v>
      </c>
      <c r="AB2847" s="131">
        <v>0</v>
      </c>
    </row>
    <row r="2848" spans="1:28" ht="15" customHeight="1" x14ac:dyDescent="0.25">
      <c r="A2848" s="129" t="str">
        <f>B2848&amp;"-"&amp;COUNTIF($B$3:B2848,B2848)</f>
        <v>838-19</v>
      </c>
      <c r="B2848" s="130">
        <v>838</v>
      </c>
      <c r="C2848" s="130" t="s">
        <v>124</v>
      </c>
      <c r="D2848" s="137"/>
      <c r="E2848" s="138">
        <v>0</v>
      </c>
      <c r="F2848" s="138">
        <v>0</v>
      </c>
      <c r="G2848" s="138">
        <v>0</v>
      </c>
      <c r="H2848" s="138">
        <v>0</v>
      </c>
      <c r="I2848" s="138">
        <v>0</v>
      </c>
      <c r="J2848" s="138">
        <v>0</v>
      </c>
      <c r="K2848" s="138">
        <v>0</v>
      </c>
      <c r="L2848" s="139"/>
      <c r="M2848" s="138">
        <v>0</v>
      </c>
      <c r="N2848" s="139"/>
      <c r="O2848" s="138">
        <v>0</v>
      </c>
      <c r="P2848" s="138">
        <v>0</v>
      </c>
      <c r="Q2848" s="138">
        <v>0</v>
      </c>
      <c r="R2848" s="139"/>
      <c r="S2848" s="138">
        <v>0</v>
      </c>
      <c r="T2848" s="139"/>
      <c r="U2848" s="138">
        <v>0</v>
      </c>
      <c r="V2848" s="138">
        <v>0</v>
      </c>
      <c r="W2848" s="138">
        <v>0</v>
      </c>
      <c r="X2848" s="138">
        <v>0</v>
      </c>
      <c r="Y2848" s="138">
        <v>0</v>
      </c>
      <c r="Z2848" s="139"/>
      <c r="AA2848" s="138">
        <v>0</v>
      </c>
      <c r="AB2848" s="131">
        <v>0</v>
      </c>
    </row>
    <row r="2849" spans="1:28" ht="15" customHeight="1" x14ac:dyDescent="0.25">
      <c r="A2849" s="129" t="str">
        <f>B2849&amp;"-"&amp;COUNTIF($B$3:B2849,B2849)</f>
        <v>838-20</v>
      </c>
      <c r="B2849" s="130">
        <v>838</v>
      </c>
      <c r="C2849" s="130" t="s">
        <v>124</v>
      </c>
      <c r="D2849" s="137"/>
      <c r="E2849" s="138">
        <v>0</v>
      </c>
      <c r="F2849" s="138">
        <v>0</v>
      </c>
      <c r="G2849" s="138">
        <v>0</v>
      </c>
      <c r="H2849" s="138">
        <v>0</v>
      </c>
      <c r="I2849" s="138">
        <v>0</v>
      </c>
      <c r="J2849" s="138">
        <v>0</v>
      </c>
      <c r="K2849" s="138">
        <v>0</v>
      </c>
      <c r="L2849" s="139"/>
      <c r="M2849" s="138">
        <v>0</v>
      </c>
      <c r="N2849" s="139"/>
      <c r="O2849" s="138">
        <v>0</v>
      </c>
      <c r="P2849" s="138">
        <v>0</v>
      </c>
      <c r="Q2849" s="138">
        <v>0</v>
      </c>
      <c r="R2849" s="139"/>
      <c r="S2849" s="138">
        <v>0</v>
      </c>
      <c r="T2849" s="139"/>
      <c r="U2849" s="138">
        <v>0</v>
      </c>
      <c r="V2849" s="138">
        <v>0</v>
      </c>
      <c r="W2849" s="138">
        <v>0</v>
      </c>
      <c r="X2849" s="138">
        <v>0</v>
      </c>
      <c r="Y2849" s="138">
        <v>0</v>
      </c>
      <c r="Z2849" s="139"/>
      <c r="AA2849" s="138">
        <v>0</v>
      </c>
      <c r="AB2849" s="131">
        <v>0</v>
      </c>
    </row>
    <row r="2850" spans="1:28" ht="15" customHeight="1" x14ac:dyDescent="0.25">
      <c r="A2850" s="129" t="str">
        <f>B2850&amp;"-"&amp;COUNTIF($B$3:B2850,B2850)</f>
        <v>838-21</v>
      </c>
      <c r="B2850" s="130">
        <v>838</v>
      </c>
      <c r="C2850" s="130" t="s">
        <v>124</v>
      </c>
      <c r="D2850" s="137"/>
      <c r="E2850" s="138">
        <v>0</v>
      </c>
      <c r="F2850" s="138">
        <v>0</v>
      </c>
      <c r="G2850" s="138">
        <v>0</v>
      </c>
      <c r="H2850" s="138">
        <v>0</v>
      </c>
      <c r="I2850" s="138">
        <v>0</v>
      </c>
      <c r="J2850" s="138">
        <v>0</v>
      </c>
      <c r="K2850" s="138">
        <v>0</v>
      </c>
      <c r="L2850" s="139"/>
      <c r="M2850" s="138">
        <v>0</v>
      </c>
      <c r="N2850" s="139"/>
      <c r="O2850" s="138">
        <v>0</v>
      </c>
      <c r="P2850" s="138">
        <v>0</v>
      </c>
      <c r="Q2850" s="138">
        <v>0</v>
      </c>
      <c r="R2850" s="139"/>
      <c r="S2850" s="138">
        <v>0</v>
      </c>
      <c r="T2850" s="139"/>
      <c r="U2850" s="138">
        <v>0</v>
      </c>
      <c r="V2850" s="138">
        <v>0</v>
      </c>
      <c r="W2850" s="138">
        <v>0</v>
      </c>
      <c r="X2850" s="138">
        <v>0</v>
      </c>
      <c r="Y2850" s="138">
        <v>0</v>
      </c>
      <c r="Z2850" s="139"/>
      <c r="AA2850" s="138">
        <v>0</v>
      </c>
      <c r="AB2850" s="131">
        <v>0</v>
      </c>
    </row>
    <row r="2851" spans="1:28" ht="15" customHeight="1" x14ac:dyDescent="0.25">
      <c r="A2851" s="129" t="str">
        <f>B2851&amp;"-"&amp;COUNTIF($B$3:B2851,B2851)</f>
        <v>838-22</v>
      </c>
      <c r="B2851" s="130">
        <v>838</v>
      </c>
      <c r="C2851" s="130" t="s">
        <v>124</v>
      </c>
      <c r="D2851" s="137"/>
      <c r="E2851" s="138">
        <v>0</v>
      </c>
      <c r="F2851" s="138">
        <v>0</v>
      </c>
      <c r="G2851" s="138">
        <v>0</v>
      </c>
      <c r="H2851" s="138">
        <v>0</v>
      </c>
      <c r="I2851" s="138">
        <v>0</v>
      </c>
      <c r="J2851" s="138">
        <v>0</v>
      </c>
      <c r="K2851" s="138">
        <v>0</v>
      </c>
      <c r="L2851" s="139"/>
      <c r="M2851" s="138">
        <v>0</v>
      </c>
      <c r="N2851" s="139"/>
      <c r="O2851" s="138">
        <v>0</v>
      </c>
      <c r="P2851" s="138">
        <v>0</v>
      </c>
      <c r="Q2851" s="138">
        <v>0</v>
      </c>
      <c r="R2851" s="139"/>
      <c r="S2851" s="138">
        <v>0</v>
      </c>
      <c r="T2851" s="139"/>
      <c r="U2851" s="138">
        <v>0</v>
      </c>
      <c r="V2851" s="138">
        <v>0</v>
      </c>
      <c r="W2851" s="138">
        <v>0</v>
      </c>
      <c r="X2851" s="138">
        <v>0</v>
      </c>
      <c r="Y2851" s="138">
        <v>0</v>
      </c>
      <c r="Z2851" s="139"/>
      <c r="AA2851" s="138">
        <v>0</v>
      </c>
      <c r="AB2851" s="131">
        <v>0</v>
      </c>
    </row>
    <row r="2852" spans="1:28" ht="15" customHeight="1" x14ac:dyDescent="0.25">
      <c r="A2852" s="129" t="str">
        <f>B2852&amp;"-"&amp;COUNTIF($B$3:B2852,B2852)</f>
        <v>843-1</v>
      </c>
      <c r="B2852" s="130">
        <v>843</v>
      </c>
      <c r="C2852" s="130" t="s">
        <v>125</v>
      </c>
      <c r="D2852" s="137">
        <v>50674</v>
      </c>
      <c r="E2852" s="138">
        <v>1</v>
      </c>
      <c r="F2852" s="138">
        <v>0</v>
      </c>
      <c r="G2852" s="138">
        <v>0</v>
      </c>
      <c r="H2852" s="138">
        <v>0</v>
      </c>
      <c r="I2852" s="138">
        <v>0</v>
      </c>
      <c r="J2852" s="138">
        <v>0</v>
      </c>
      <c r="K2852" s="138">
        <v>0</v>
      </c>
      <c r="L2852" s="139"/>
      <c r="M2852" s="138">
        <v>1</v>
      </c>
      <c r="N2852" s="139"/>
      <c r="O2852" s="138">
        <v>0</v>
      </c>
      <c r="P2852" s="138">
        <v>0</v>
      </c>
      <c r="Q2852" s="138">
        <v>0</v>
      </c>
      <c r="R2852" s="139"/>
      <c r="S2852" s="138">
        <v>0</v>
      </c>
      <c r="T2852" s="139"/>
      <c r="U2852" s="138">
        <v>0</v>
      </c>
      <c r="V2852" s="138">
        <v>0</v>
      </c>
      <c r="W2852" s="138">
        <v>0</v>
      </c>
      <c r="X2852" s="138">
        <v>0</v>
      </c>
      <c r="Y2852" s="138">
        <v>0</v>
      </c>
      <c r="Z2852" s="139"/>
      <c r="AA2852" s="138">
        <v>0</v>
      </c>
      <c r="AB2852" s="131">
        <v>0</v>
      </c>
    </row>
    <row r="2853" spans="1:28" ht="15" customHeight="1" x14ac:dyDescent="0.25">
      <c r="A2853" s="129" t="str">
        <f>B2853&amp;"-"&amp;COUNTIF($B$3:B2853,B2853)</f>
        <v>843-2</v>
      </c>
      <c r="B2853" s="130">
        <v>843</v>
      </c>
      <c r="C2853" s="130" t="s">
        <v>125</v>
      </c>
      <c r="D2853" s="137">
        <v>44602</v>
      </c>
      <c r="E2853" s="138">
        <v>1</v>
      </c>
      <c r="F2853" s="138">
        <v>0</v>
      </c>
      <c r="G2853" s="138">
        <v>0</v>
      </c>
      <c r="H2853" s="138">
        <v>0</v>
      </c>
      <c r="I2853" s="138">
        <v>0</v>
      </c>
      <c r="J2853" s="138">
        <v>0</v>
      </c>
      <c r="K2853" s="138">
        <v>0</v>
      </c>
      <c r="L2853" s="139"/>
      <c r="M2853" s="138">
        <v>1</v>
      </c>
      <c r="N2853" s="139"/>
      <c r="O2853" s="138">
        <v>0</v>
      </c>
      <c r="P2853" s="138">
        <v>0</v>
      </c>
      <c r="Q2853" s="138">
        <v>0</v>
      </c>
      <c r="R2853" s="139"/>
      <c r="S2853" s="138">
        <v>1</v>
      </c>
      <c r="T2853" s="139"/>
      <c r="U2853" s="138">
        <v>0</v>
      </c>
      <c r="V2853" s="138">
        <v>0</v>
      </c>
      <c r="W2853" s="138">
        <v>0</v>
      </c>
      <c r="X2853" s="138">
        <v>0</v>
      </c>
      <c r="Y2853" s="138">
        <v>0</v>
      </c>
      <c r="Z2853" s="139"/>
      <c r="AA2853" s="138">
        <v>0</v>
      </c>
      <c r="AB2853" s="131">
        <v>0</v>
      </c>
    </row>
    <row r="2854" spans="1:28" ht="15" customHeight="1" x14ac:dyDescent="0.25">
      <c r="A2854" s="129" t="str">
        <f>B2854&amp;"-"&amp;COUNTIF($B$3:B2854,B2854)</f>
        <v>843-3</v>
      </c>
      <c r="B2854" s="130">
        <v>843</v>
      </c>
      <c r="C2854" s="130" t="s">
        <v>125</v>
      </c>
      <c r="D2854" s="137">
        <v>47084</v>
      </c>
      <c r="E2854" s="138">
        <v>1.96</v>
      </c>
      <c r="F2854" s="138">
        <v>0</v>
      </c>
      <c r="G2854" s="138">
        <v>0</v>
      </c>
      <c r="H2854" s="138">
        <v>0</v>
      </c>
      <c r="I2854" s="138">
        <v>0</v>
      </c>
      <c r="J2854" s="138">
        <v>0</v>
      </c>
      <c r="K2854" s="138">
        <v>0</v>
      </c>
      <c r="L2854" s="139"/>
      <c r="M2854" s="138">
        <v>1.96</v>
      </c>
      <c r="N2854" s="139"/>
      <c r="O2854" s="138">
        <v>0</v>
      </c>
      <c r="P2854" s="138">
        <v>0</v>
      </c>
      <c r="Q2854" s="138">
        <v>0</v>
      </c>
      <c r="R2854" s="139"/>
      <c r="S2854" s="138">
        <v>1.96</v>
      </c>
      <c r="T2854" s="139"/>
      <c r="U2854" s="138">
        <v>0</v>
      </c>
      <c r="V2854" s="138">
        <v>0</v>
      </c>
      <c r="W2854" s="138">
        <v>0</v>
      </c>
      <c r="X2854" s="138">
        <v>0</v>
      </c>
      <c r="Y2854" s="138">
        <v>0</v>
      </c>
      <c r="Z2854" s="139"/>
      <c r="AA2854" s="138">
        <v>0</v>
      </c>
      <c r="AB2854" s="131">
        <v>0</v>
      </c>
    </row>
    <row r="2855" spans="1:28" ht="15" customHeight="1" x14ac:dyDescent="0.25">
      <c r="A2855" s="129" t="str">
        <f>B2855&amp;"-"&amp;COUNTIF($B$3:B2855,B2855)</f>
        <v>843-4</v>
      </c>
      <c r="B2855" s="130">
        <v>843</v>
      </c>
      <c r="C2855" s="130" t="s">
        <v>125</v>
      </c>
      <c r="D2855" s="137">
        <v>44875</v>
      </c>
      <c r="E2855" s="138">
        <v>1.03</v>
      </c>
      <c r="F2855" s="138">
        <v>0</v>
      </c>
      <c r="G2855" s="138">
        <v>0</v>
      </c>
      <c r="H2855" s="138">
        <v>0</v>
      </c>
      <c r="I2855" s="138">
        <v>0</v>
      </c>
      <c r="J2855" s="138">
        <v>0</v>
      </c>
      <c r="K2855" s="138">
        <v>0</v>
      </c>
      <c r="L2855" s="139"/>
      <c r="M2855" s="138">
        <v>1.03</v>
      </c>
      <c r="N2855" s="139"/>
      <c r="O2855" s="138">
        <v>0</v>
      </c>
      <c r="P2855" s="138">
        <v>0</v>
      </c>
      <c r="Q2855" s="138">
        <v>0</v>
      </c>
      <c r="R2855" s="139"/>
      <c r="S2855" s="138">
        <v>1.03</v>
      </c>
      <c r="T2855" s="139"/>
      <c r="U2855" s="138">
        <v>0</v>
      </c>
      <c r="V2855" s="138">
        <v>0</v>
      </c>
      <c r="W2855" s="138">
        <v>0</v>
      </c>
      <c r="X2855" s="138">
        <v>0</v>
      </c>
      <c r="Y2855" s="138">
        <v>0</v>
      </c>
      <c r="Z2855" s="139"/>
      <c r="AA2855" s="138">
        <v>0</v>
      </c>
      <c r="AB2855" s="131">
        <v>0</v>
      </c>
    </row>
    <row r="2856" spans="1:28" ht="15" customHeight="1" x14ac:dyDescent="0.25">
      <c r="A2856" s="129" t="str">
        <f>B2856&amp;"-"&amp;COUNTIF($B$3:B2856,B2856)</f>
        <v>843-5</v>
      </c>
      <c r="B2856" s="130">
        <v>843</v>
      </c>
      <c r="C2856" s="130" t="s">
        <v>125</v>
      </c>
      <c r="D2856" s="137">
        <v>44909</v>
      </c>
      <c r="E2856" s="138">
        <v>608.80999999999995</v>
      </c>
      <c r="F2856" s="138">
        <v>0</v>
      </c>
      <c r="G2856" s="138">
        <v>0</v>
      </c>
      <c r="H2856" s="138">
        <v>0</v>
      </c>
      <c r="I2856" s="138">
        <v>0</v>
      </c>
      <c r="J2856" s="138">
        <v>0</v>
      </c>
      <c r="K2856" s="138">
        <v>0</v>
      </c>
      <c r="L2856" s="139"/>
      <c r="M2856" s="138">
        <v>608.80999999999995</v>
      </c>
      <c r="N2856" s="139"/>
      <c r="O2856" s="138">
        <v>0</v>
      </c>
      <c r="P2856" s="138">
        <v>0</v>
      </c>
      <c r="Q2856" s="138">
        <v>0</v>
      </c>
      <c r="R2856" s="139"/>
      <c r="S2856" s="138">
        <v>299.85000000000002</v>
      </c>
      <c r="T2856" s="139"/>
      <c r="U2856" s="138">
        <v>0</v>
      </c>
      <c r="V2856" s="138">
        <v>0</v>
      </c>
      <c r="W2856" s="138">
        <v>0</v>
      </c>
      <c r="X2856" s="138">
        <v>0</v>
      </c>
      <c r="Y2856" s="138">
        <v>0</v>
      </c>
      <c r="Z2856" s="139"/>
      <c r="AA2856" s="138">
        <v>0</v>
      </c>
      <c r="AB2856" s="131">
        <v>0</v>
      </c>
    </row>
    <row r="2857" spans="1:28" ht="15" customHeight="1" x14ac:dyDescent="0.25">
      <c r="A2857" s="129" t="str">
        <f>B2857&amp;"-"&amp;COUNTIF($B$3:B2857,B2857)</f>
        <v>843-6</v>
      </c>
      <c r="B2857" s="130">
        <v>843</v>
      </c>
      <c r="C2857" s="130" t="s">
        <v>125</v>
      </c>
      <c r="D2857" s="137">
        <v>48231</v>
      </c>
      <c r="E2857" s="138">
        <v>45.09</v>
      </c>
      <c r="F2857" s="138">
        <v>0</v>
      </c>
      <c r="G2857" s="138">
        <v>0</v>
      </c>
      <c r="H2857" s="138">
        <v>0</v>
      </c>
      <c r="I2857" s="138">
        <v>0</v>
      </c>
      <c r="J2857" s="138">
        <v>0</v>
      </c>
      <c r="K2857" s="138">
        <v>0</v>
      </c>
      <c r="L2857" s="139"/>
      <c r="M2857" s="138">
        <v>45.09</v>
      </c>
      <c r="N2857" s="139"/>
      <c r="O2857" s="138">
        <v>0</v>
      </c>
      <c r="P2857" s="138">
        <v>0</v>
      </c>
      <c r="Q2857" s="138">
        <v>0</v>
      </c>
      <c r="R2857" s="139"/>
      <c r="S2857" s="138">
        <v>23.1</v>
      </c>
      <c r="T2857" s="139"/>
      <c r="U2857" s="138">
        <v>0</v>
      </c>
      <c r="V2857" s="138">
        <v>0</v>
      </c>
      <c r="W2857" s="138">
        <v>0</v>
      </c>
      <c r="X2857" s="138">
        <v>0</v>
      </c>
      <c r="Y2857" s="138">
        <v>0</v>
      </c>
      <c r="Z2857" s="139"/>
      <c r="AA2857" s="138">
        <v>0</v>
      </c>
      <c r="AB2857" s="131">
        <v>0</v>
      </c>
    </row>
    <row r="2858" spans="1:28" ht="15" customHeight="1" x14ac:dyDescent="0.25">
      <c r="A2858" s="129" t="str">
        <f>B2858&amp;"-"&amp;COUNTIF($B$3:B2858,B2858)</f>
        <v>843-7</v>
      </c>
      <c r="B2858" s="130">
        <v>843</v>
      </c>
      <c r="C2858" s="130" t="s">
        <v>125</v>
      </c>
      <c r="D2858" s="137"/>
      <c r="E2858" s="138">
        <v>0</v>
      </c>
      <c r="F2858" s="138">
        <v>0</v>
      </c>
      <c r="G2858" s="138">
        <v>0</v>
      </c>
      <c r="H2858" s="138">
        <v>0</v>
      </c>
      <c r="I2858" s="138">
        <v>0</v>
      </c>
      <c r="J2858" s="138">
        <v>0</v>
      </c>
      <c r="K2858" s="138">
        <v>0</v>
      </c>
      <c r="L2858" s="139"/>
      <c r="M2858" s="138">
        <v>0</v>
      </c>
      <c r="N2858" s="139"/>
      <c r="O2858" s="138">
        <v>0</v>
      </c>
      <c r="P2858" s="138">
        <v>0</v>
      </c>
      <c r="Q2858" s="138">
        <v>0</v>
      </c>
      <c r="R2858" s="139"/>
      <c r="S2858" s="138">
        <v>0</v>
      </c>
      <c r="T2858" s="139"/>
      <c r="U2858" s="138">
        <v>0</v>
      </c>
      <c r="V2858" s="138">
        <v>0</v>
      </c>
      <c r="W2858" s="138">
        <v>0</v>
      </c>
      <c r="X2858" s="138">
        <v>0</v>
      </c>
      <c r="Y2858" s="138">
        <v>0</v>
      </c>
      <c r="Z2858" s="139"/>
      <c r="AA2858" s="138">
        <v>0</v>
      </c>
      <c r="AB2858" s="131">
        <v>0</v>
      </c>
    </row>
    <row r="2859" spans="1:28" ht="15" customHeight="1" x14ac:dyDescent="0.25">
      <c r="A2859" s="129" t="str">
        <f>B2859&amp;"-"&amp;COUNTIF($B$3:B2859,B2859)</f>
        <v>843-8</v>
      </c>
      <c r="B2859" s="130">
        <v>843</v>
      </c>
      <c r="C2859" s="130" t="s">
        <v>125</v>
      </c>
      <c r="D2859" s="137"/>
      <c r="E2859" s="138">
        <v>0</v>
      </c>
      <c r="F2859" s="138">
        <v>0</v>
      </c>
      <c r="G2859" s="138">
        <v>0</v>
      </c>
      <c r="H2859" s="138">
        <v>0</v>
      </c>
      <c r="I2859" s="138">
        <v>0</v>
      </c>
      <c r="J2859" s="138">
        <v>0</v>
      </c>
      <c r="K2859" s="138">
        <v>0</v>
      </c>
      <c r="L2859" s="139"/>
      <c r="M2859" s="138">
        <v>0</v>
      </c>
      <c r="N2859" s="139"/>
      <c r="O2859" s="138">
        <v>0</v>
      </c>
      <c r="P2859" s="138">
        <v>0</v>
      </c>
      <c r="Q2859" s="138">
        <v>0</v>
      </c>
      <c r="R2859" s="139"/>
      <c r="S2859" s="138">
        <v>0</v>
      </c>
      <c r="T2859" s="139"/>
      <c r="U2859" s="138">
        <v>0</v>
      </c>
      <c r="V2859" s="138">
        <v>0</v>
      </c>
      <c r="W2859" s="138">
        <v>0</v>
      </c>
      <c r="X2859" s="138">
        <v>0</v>
      </c>
      <c r="Y2859" s="138">
        <v>0</v>
      </c>
      <c r="Z2859" s="139"/>
      <c r="AA2859" s="138">
        <v>0</v>
      </c>
      <c r="AB2859" s="131">
        <v>0</v>
      </c>
    </row>
    <row r="2860" spans="1:28" ht="15" customHeight="1" x14ac:dyDescent="0.25">
      <c r="A2860" s="129" t="str">
        <f>B2860&amp;"-"&amp;COUNTIF($B$3:B2860,B2860)</f>
        <v>843-9</v>
      </c>
      <c r="B2860" s="130">
        <v>843</v>
      </c>
      <c r="C2860" s="130" t="s">
        <v>125</v>
      </c>
      <c r="D2860" s="137"/>
      <c r="E2860" s="138">
        <v>0</v>
      </c>
      <c r="F2860" s="138">
        <v>0</v>
      </c>
      <c r="G2860" s="138">
        <v>0</v>
      </c>
      <c r="H2860" s="138">
        <v>0</v>
      </c>
      <c r="I2860" s="138">
        <v>0</v>
      </c>
      <c r="J2860" s="138">
        <v>0</v>
      </c>
      <c r="K2860" s="138">
        <v>0</v>
      </c>
      <c r="L2860" s="139"/>
      <c r="M2860" s="138">
        <v>0</v>
      </c>
      <c r="N2860" s="139"/>
      <c r="O2860" s="138">
        <v>0</v>
      </c>
      <c r="P2860" s="138">
        <v>0</v>
      </c>
      <c r="Q2860" s="138">
        <v>0</v>
      </c>
      <c r="R2860" s="139"/>
      <c r="S2860" s="138">
        <v>0</v>
      </c>
      <c r="T2860" s="139"/>
      <c r="U2860" s="138">
        <v>0</v>
      </c>
      <c r="V2860" s="138">
        <v>0</v>
      </c>
      <c r="W2860" s="138">
        <v>0</v>
      </c>
      <c r="X2860" s="138">
        <v>0</v>
      </c>
      <c r="Y2860" s="138">
        <v>0</v>
      </c>
      <c r="Z2860" s="139"/>
      <c r="AA2860" s="138">
        <v>0</v>
      </c>
      <c r="AB2860" s="131">
        <v>0</v>
      </c>
    </row>
    <row r="2861" spans="1:28" ht="15" customHeight="1" x14ac:dyDescent="0.25">
      <c r="A2861" s="129" t="str">
        <f>B2861&amp;"-"&amp;COUNTIF($B$3:B2861,B2861)</f>
        <v>843-10</v>
      </c>
      <c r="B2861" s="130">
        <v>843</v>
      </c>
      <c r="C2861" s="130" t="s">
        <v>125</v>
      </c>
      <c r="D2861" s="137"/>
      <c r="E2861" s="138">
        <v>0</v>
      </c>
      <c r="F2861" s="138">
        <v>0</v>
      </c>
      <c r="G2861" s="138">
        <v>0</v>
      </c>
      <c r="H2861" s="138">
        <v>0</v>
      </c>
      <c r="I2861" s="138">
        <v>0</v>
      </c>
      <c r="J2861" s="138">
        <v>0</v>
      </c>
      <c r="K2861" s="138">
        <v>0</v>
      </c>
      <c r="L2861" s="139"/>
      <c r="M2861" s="138">
        <v>0</v>
      </c>
      <c r="N2861" s="139"/>
      <c r="O2861" s="138">
        <v>0</v>
      </c>
      <c r="P2861" s="138">
        <v>0</v>
      </c>
      <c r="Q2861" s="138">
        <v>0</v>
      </c>
      <c r="R2861" s="139"/>
      <c r="S2861" s="138">
        <v>0</v>
      </c>
      <c r="T2861" s="139"/>
      <c r="U2861" s="138">
        <v>0</v>
      </c>
      <c r="V2861" s="138">
        <v>0</v>
      </c>
      <c r="W2861" s="138">
        <v>0</v>
      </c>
      <c r="X2861" s="138">
        <v>0</v>
      </c>
      <c r="Y2861" s="138">
        <v>0</v>
      </c>
      <c r="Z2861" s="139"/>
      <c r="AA2861" s="138">
        <v>0</v>
      </c>
      <c r="AB2861" s="131">
        <v>0</v>
      </c>
    </row>
    <row r="2862" spans="1:28" ht="15" customHeight="1" x14ac:dyDescent="0.25">
      <c r="A2862" s="129" t="str">
        <f>B2862&amp;"-"&amp;COUNTIF($B$3:B2862,B2862)</f>
        <v>843-11</v>
      </c>
      <c r="B2862" s="130">
        <v>843</v>
      </c>
      <c r="C2862" s="130" t="s">
        <v>125</v>
      </c>
      <c r="D2862" s="137"/>
      <c r="E2862" s="138">
        <v>0</v>
      </c>
      <c r="F2862" s="138">
        <v>0</v>
      </c>
      <c r="G2862" s="138">
        <v>0</v>
      </c>
      <c r="H2862" s="138">
        <v>0</v>
      </c>
      <c r="I2862" s="138">
        <v>0</v>
      </c>
      <c r="J2862" s="138">
        <v>0</v>
      </c>
      <c r="K2862" s="138">
        <v>0</v>
      </c>
      <c r="L2862" s="139"/>
      <c r="M2862" s="138">
        <v>0</v>
      </c>
      <c r="N2862" s="139"/>
      <c r="O2862" s="138">
        <v>0</v>
      </c>
      <c r="P2862" s="138">
        <v>0</v>
      </c>
      <c r="Q2862" s="138">
        <v>0</v>
      </c>
      <c r="R2862" s="139"/>
      <c r="S2862" s="138">
        <v>0</v>
      </c>
      <c r="T2862" s="139"/>
      <c r="U2862" s="138">
        <v>0</v>
      </c>
      <c r="V2862" s="138">
        <v>0</v>
      </c>
      <c r="W2862" s="138">
        <v>0</v>
      </c>
      <c r="X2862" s="138">
        <v>0</v>
      </c>
      <c r="Y2862" s="138">
        <v>0</v>
      </c>
      <c r="Z2862" s="139"/>
      <c r="AA2862" s="138">
        <v>0</v>
      </c>
      <c r="AB2862" s="131">
        <v>0</v>
      </c>
    </row>
    <row r="2863" spans="1:28" ht="15" customHeight="1" x14ac:dyDescent="0.25">
      <c r="A2863" s="129" t="str">
        <f>B2863&amp;"-"&amp;COUNTIF($B$3:B2863,B2863)</f>
        <v>843-12</v>
      </c>
      <c r="B2863" s="130">
        <v>843</v>
      </c>
      <c r="C2863" s="130" t="s">
        <v>125</v>
      </c>
      <c r="D2863" s="137"/>
      <c r="E2863" s="138">
        <v>0</v>
      </c>
      <c r="F2863" s="138">
        <v>0</v>
      </c>
      <c r="G2863" s="138">
        <v>0</v>
      </c>
      <c r="H2863" s="138">
        <v>0</v>
      </c>
      <c r="I2863" s="138">
        <v>0</v>
      </c>
      <c r="J2863" s="138">
        <v>0</v>
      </c>
      <c r="K2863" s="138">
        <v>0</v>
      </c>
      <c r="L2863" s="139"/>
      <c r="M2863" s="138">
        <v>0</v>
      </c>
      <c r="N2863" s="139"/>
      <c r="O2863" s="138">
        <v>0</v>
      </c>
      <c r="P2863" s="138">
        <v>0</v>
      </c>
      <c r="Q2863" s="138">
        <v>0</v>
      </c>
      <c r="R2863" s="139"/>
      <c r="S2863" s="138">
        <v>0</v>
      </c>
      <c r="T2863" s="139"/>
      <c r="U2863" s="138">
        <v>0</v>
      </c>
      <c r="V2863" s="138">
        <v>0</v>
      </c>
      <c r="W2863" s="138">
        <v>0</v>
      </c>
      <c r="X2863" s="138">
        <v>0</v>
      </c>
      <c r="Y2863" s="138">
        <v>0</v>
      </c>
      <c r="Z2863" s="139"/>
      <c r="AA2863" s="138">
        <v>0</v>
      </c>
      <c r="AB2863" s="131">
        <v>0</v>
      </c>
    </row>
    <row r="2864" spans="1:28" ht="15" customHeight="1" x14ac:dyDescent="0.25">
      <c r="A2864" s="129" t="str">
        <f>B2864&amp;"-"&amp;COUNTIF($B$3:B2864,B2864)</f>
        <v>855-1</v>
      </c>
      <c r="B2864" s="130">
        <v>855</v>
      </c>
      <c r="C2864" s="130" t="s">
        <v>126</v>
      </c>
      <c r="D2864" s="137">
        <v>48298</v>
      </c>
      <c r="E2864" s="138">
        <v>4.04</v>
      </c>
      <c r="F2864" s="138">
        <v>0</v>
      </c>
      <c r="G2864" s="138">
        <v>0</v>
      </c>
      <c r="H2864" s="138">
        <v>0</v>
      </c>
      <c r="I2864" s="138">
        <v>0</v>
      </c>
      <c r="J2864" s="138">
        <v>0</v>
      </c>
      <c r="K2864" s="138">
        <v>0</v>
      </c>
      <c r="L2864" s="139"/>
      <c r="M2864" s="138">
        <v>4.04</v>
      </c>
      <c r="N2864" s="139"/>
      <c r="O2864" s="138">
        <v>0</v>
      </c>
      <c r="P2864" s="138">
        <v>0</v>
      </c>
      <c r="Q2864" s="138">
        <v>0</v>
      </c>
      <c r="R2864" s="139"/>
      <c r="S2864" s="138">
        <v>3.04</v>
      </c>
      <c r="T2864" s="139"/>
      <c r="U2864" s="138">
        <v>0</v>
      </c>
      <c r="V2864" s="138">
        <v>0</v>
      </c>
      <c r="W2864" s="138">
        <v>0</v>
      </c>
      <c r="X2864" s="138">
        <v>0</v>
      </c>
      <c r="Y2864" s="138">
        <v>0</v>
      </c>
      <c r="Z2864" s="139"/>
      <c r="AA2864" s="138">
        <v>0</v>
      </c>
      <c r="AB2864" s="131">
        <v>0</v>
      </c>
    </row>
    <row r="2865" spans="1:28" ht="15" customHeight="1" x14ac:dyDescent="0.25">
      <c r="A2865" s="129" t="str">
        <f>B2865&amp;"-"&amp;COUNTIF($B$3:B2865,B2865)</f>
        <v>855-2</v>
      </c>
      <c r="B2865" s="130">
        <v>855</v>
      </c>
      <c r="C2865" s="130" t="s">
        <v>126</v>
      </c>
      <c r="D2865" s="137">
        <v>48306</v>
      </c>
      <c r="E2865" s="138">
        <v>2</v>
      </c>
      <c r="F2865" s="138">
        <v>0</v>
      </c>
      <c r="G2865" s="138">
        <v>0</v>
      </c>
      <c r="H2865" s="138">
        <v>0</v>
      </c>
      <c r="I2865" s="138">
        <v>0</v>
      </c>
      <c r="J2865" s="138">
        <v>0</v>
      </c>
      <c r="K2865" s="138">
        <v>0</v>
      </c>
      <c r="L2865" s="139"/>
      <c r="M2865" s="138">
        <v>2</v>
      </c>
      <c r="N2865" s="139"/>
      <c r="O2865" s="138">
        <v>0</v>
      </c>
      <c r="P2865" s="138">
        <v>0</v>
      </c>
      <c r="Q2865" s="138">
        <v>0</v>
      </c>
      <c r="R2865" s="139"/>
      <c r="S2865" s="138">
        <v>1</v>
      </c>
      <c r="T2865" s="139"/>
      <c r="U2865" s="138">
        <v>0</v>
      </c>
      <c r="V2865" s="138">
        <v>0</v>
      </c>
      <c r="W2865" s="138">
        <v>0</v>
      </c>
      <c r="X2865" s="138">
        <v>0</v>
      </c>
      <c r="Y2865" s="138">
        <v>0</v>
      </c>
      <c r="Z2865" s="139"/>
      <c r="AA2865" s="138">
        <v>0</v>
      </c>
      <c r="AB2865" s="131">
        <v>0</v>
      </c>
    </row>
    <row r="2866" spans="1:28" ht="15" customHeight="1" x14ac:dyDescent="0.25">
      <c r="A2866" s="129" t="str">
        <f>B2866&amp;"-"&amp;COUNTIF($B$3:B2866,B2866)</f>
        <v>855-3</v>
      </c>
      <c r="B2866" s="130">
        <v>855</v>
      </c>
      <c r="C2866" s="130" t="s">
        <v>126</v>
      </c>
      <c r="D2866" s="137">
        <v>43703</v>
      </c>
      <c r="E2866" s="138">
        <v>4.5</v>
      </c>
      <c r="F2866" s="138">
        <v>0</v>
      </c>
      <c r="G2866" s="138">
        <v>0</v>
      </c>
      <c r="H2866" s="138">
        <v>0</v>
      </c>
      <c r="I2866" s="138">
        <v>0</v>
      </c>
      <c r="J2866" s="138">
        <v>0</v>
      </c>
      <c r="K2866" s="138">
        <v>0</v>
      </c>
      <c r="L2866" s="139"/>
      <c r="M2866" s="138">
        <v>4.5</v>
      </c>
      <c r="N2866" s="139"/>
      <c r="O2866" s="138">
        <v>0</v>
      </c>
      <c r="P2866" s="138">
        <v>0</v>
      </c>
      <c r="Q2866" s="138">
        <v>0</v>
      </c>
      <c r="R2866" s="139"/>
      <c r="S2866" s="138">
        <v>3.74</v>
      </c>
      <c r="T2866" s="139"/>
      <c r="U2866" s="138">
        <v>0</v>
      </c>
      <c r="V2866" s="138">
        <v>0</v>
      </c>
      <c r="W2866" s="138">
        <v>0</v>
      </c>
      <c r="X2866" s="138">
        <v>0</v>
      </c>
      <c r="Y2866" s="138">
        <v>0</v>
      </c>
      <c r="Z2866" s="139"/>
      <c r="AA2866" s="138">
        <v>0</v>
      </c>
      <c r="AB2866" s="131">
        <v>0</v>
      </c>
    </row>
    <row r="2867" spans="1:28" ht="15" customHeight="1" x14ac:dyDescent="0.25">
      <c r="A2867" s="129" t="str">
        <f>B2867&amp;"-"&amp;COUNTIF($B$3:B2867,B2867)</f>
        <v>855-4</v>
      </c>
      <c r="B2867" s="130">
        <v>855</v>
      </c>
      <c r="C2867" s="130" t="s">
        <v>126</v>
      </c>
      <c r="D2867" s="137">
        <v>45450</v>
      </c>
      <c r="E2867" s="138">
        <v>0.11</v>
      </c>
      <c r="F2867" s="138">
        <v>0</v>
      </c>
      <c r="G2867" s="138">
        <v>0</v>
      </c>
      <c r="H2867" s="138">
        <v>0</v>
      </c>
      <c r="I2867" s="138">
        <v>0</v>
      </c>
      <c r="J2867" s="138">
        <v>0</v>
      </c>
      <c r="K2867" s="138">
        <v>0</v>
      </c>
      <c r="L2867" s="139"/>
      <c r="M2867" s="138">
        <v>0.11</v>
      </c>
      <c r="N2867" s="139"/>
      <c r="O2867" s="138">
        <v>0</v>
      </c>
      <c r="P2867" s="138">
        <v>0</v>
      </c>
      <c r="Q2867" s="138">
        <v>0</v>
      </c>
      <c r="R2867" s="139"/>
      <c r="S2867" s="138">
        <v>0</v>
      </c>
      <c r="T2867" s="139"/>
      <c r="U2867" s="138">
        <v>0</v>
      </c>
      <c r="V2867" s="138">
        <v>0</v>
      </c>
      <c r="W2867" s="138">
        <v>0</v>
      </c>
      <c r="X2867" s="138">
        <v>0</v>
      </c>
      <c r="Y2867" s="138">
        <v>0</v>
      </c>
      <c r="Z2867" s="139"/>
      <c r="AA2867" s="138">
        <v>0</v>
      </c>
      <c r="AB2867" s="131">
        <v>0</v>
      </c>
    </row>
    <row r="2868" spans="1:28" ht="15" customHeight="1" x14ac:dyDescent="0.25">
      <c r="A2868" s="129" t="str">
        <f>B2868&amp;"-"&amp;COUNTIF($B$3:B2868,B2868)</f>
        <v>855-5</v>
      </c>
      <c r="B2868" s="130">
        <v>855</v>
      </c>
      <c r="C2868" s="130" t="s">
        <v>126</v>
      </c>
      <c r="D2868" s="137">
        <v>45161</v>
      </c>
      <c r="E2868" s="138">
        <v>374.41</v>
      </c>
      <c r="F2868" s="138">
        <v>0</v>
      </c>
      <c r="G2868" s="138">
        <v>4</v>
      </c>
      <c r="H2868" s="138">
        <v>1</v>
      </c>
      <c r="I2868" s="138">
        <v>0</v>
      </c>
      <c r="J2868" s="138">
        <v>0</v>
      </c>
      <c r="K2868" s="138">
        <v>0</v>
      </c>
      <c r="L2868" s="139"/>
      <c r="M2868" s="138">
        <v>374.41</v>
      </c>
      <c r="N2868" s="139"/>
      <c r="O2868" s="138">
        <v>0</v>
      </c>
      <c r="P2868" s="138">
        <v>0</v>
      </c>
      <c r="Q2868" s="138">
        <v>0</v>
      </c>
      <c r="R2868" s="139"/>
      <c r="S2868" s="138">
        <v>192.08</v>
      </c>
      <c r="T2868" s="139"/>
      <c r="U2868" s="138">
        <v>0</v>
      </c>
      <c r="V2868" s="138">
        <v>0</v>
      </c>
      <c r="W2868" s="138">
        <v>0</v>
      </c>
      <c r="X2868" s="138">
        <v>0</v>
      </c>
      <c r="Y2868" s="138">
        <v>0</v>
      </c>
      <c r="Z2868" s="139"/>
      <c r="AA2868" s="138">
        <v>0</v>
      </c>
      <c r="AB2868" s="131">
        <v>0</v>
      </c>
    </row>
    <row r="2869" spans="1:28" ht="15" customHeight="1" x14ac:dyDescent="0.25">
      <c r="A2869" s="129" t="str">
        <f>B2869&amp;"-"&amp;COUNTIF($B$3:B2869,B2869)</f>
        <v>855-6</v>
      </c>
      <c r="B2869" s="130">
        <v>855</v>
      </c>
      <c r="C2869" s="130" t="s">
        <v>126</v>
      </c>
      <c r="D2869" s="137"/>
      <c r="E2869" s="138">
        <v>0</v>
      </c>
      <c r="F2869" s="138">
        <v>0</v>
      </c>
      <c r="G2869" s="138">
        <v>0</v>
      </c>
      <c r="H2869" s="138">
        <v>0</v>
      </c>
      <c r="I2869" s="138">
        <v>0</v>
      </c>
      <c r="J2869" s="138">
        <v>0</v>
      </c>
      <c r="K2869" s="138">
        <v>0</v>
      </c>
      <c r="L2869" s="139"/>
      <c r="M2869" s="138">
        <v>0</v>
      </c>
      <c r="N2869" s="139"/>
      <c r="O2869" s="138">
        <v>0</v>
      </c>
      <c r="P2869" s="138">
        <v>0</v>
      </c>
      <c r="Q2869" s="138">
        <v>0</v>
      </c>
      <c r="R2869" s="139"/>
      <c r="S2869" s="138">
        <v>0</v>
      </c>
      <c r="T2869" s="139"/>
      <c r="U2869" s="138">
        <v>0</v>
      </c>
      <c r="V2869" s="138">
        <v>0</v>
      </c>
      <c r="W2869" s="138">
        <v>0</v>
      </c>
      <c r="X2869" s="138">
        <v>0</v>
      </c>
      <c r="Y2869" s="138">
        <v>0</v>
      </c>
      <c r="Z2869" s="139"/>
      <c r="AA2869" s="138">
        <v>0</v>
      </c>
      <c r="AB2869" s="131">
        <v>0</v>
      </c>
    </row>
    <row r="2870" spans="1:28" ht="15" customHeight="1" x14ac:dyDescent="0.25">
      <c r="A2870" s="129" t="str">
        <f>B2870&amp;"-"&amp;COUNTIF($B$3:B2870,B2870)</f>
        <v>855-7</v>
      </c>
      <c r="B2870" s="130">
        <v>855</v>
      </c>
      <c r="C2870" s="130" t="s">
        <v>126</v>
      </c>
      <c r="D2870" s="137"/>
      <c r="E2870" s="138">
        <v>0</v>
      </c>
      <c r="F2870" s="138">
        <v>0</v>
      </c>
      <c r="G2870" s="138">
        <v>0</v>
      </c>
      <c r="H2870" s="138">
        <v>0</v>
      </c>
      <c r="I2870" s="138">
        <v>0</v>
      </c>
      <c r="J2870" s="138">
        <v>0</v>
      </c>
      <c r="K2870" s="138">
        <v>0</v>
      </c>
      <c r="L2870" s="139"/>
      <c r="M2870" s="138">
        <v>0</v>
      </c>
      <c r="N2870" s="139"/>
      <c r="O2870" s="138">
        <v>0</v>
      </c>
      <c r="P2870" s="138">
        <v>0</v>
      </c>
      <c r="Q2870" s="138">
        <v>0</v>
      </c>
      <c r="R2870" s="139"/>
      <c r="S2870" s="138">
        <v>0</v>
      </c>
      <c r="T2870" s="139"/>
      <c r="U2870" s="138">
        <v>0</v>
      </c>
      <c r="V2870" s="138">
        <v>0</v>
      </c>
      <c r="W2870" s="138">
        <v>0</v>
      </c>
      <c r="X2870" s="138">
        <v>0</v>
      </c>
      <c r="Y2870" s="138">
        <v>0</v>
      </c>
      <c r="Z2870" s="139"/>
      <c r="AA2870" s="138">
        <v>0</v>
      </c>
      <c r="AB2870" s="131">
        <v>0</v>
      </c>
    </row>
    <row r="2871" spans="1:28" ht="15" customHeight="1" x14ac:dyDescent="0.25">
      <c r="A2871" s="129" t="str">
        <f>B2871&amp;"-"&amp;COUNTIF($B$3:B2871,B2871)</f>
        <v>855-8</v>
      </c>
      <c r="B2871" s="130">
        <v>855</v>
      </c>
      <c r="C2871" s="130" t="s">
        <v>126</v>
      </c>
      <c r="D2871" s="137"/>
      <c r="E2871" s="138">
        <v>0</v>
      </c>
      <c r="F2871" s="138">
        <v>0</v>
      </c>
      <c r="G2871" s="138">
        <v>0</v>
      </c>
      <c r="H2871" s="138">
        <v>0</v>
      </c>
      <c r="I2871" s="138">
        <v>0</v>
      </c>
      <c r="J2871" s="138">
        <v>0</v>
      </c>
      <c r="K2871" s="138">
        <v>0</v>
      </c>
      <c r="L2871" s="139"/>
      <c r="M2871" s="138">
        <v>0</v>
      </c>
      <c r="N2871" s="139"/>
      <c r="O2871" s="138">
        <v>0</v>
      </c>
      <c r="P2871" s="138">
        <v>0</v>
      </c>
      <c r="Q2871" s="138">
        <v>0</v>
      </c>
      <c r="R2871" s="139"/>
      <c r="S2871" s="138">
        <v>0</v>
      </c>
      <c r="T2871" s="139"/>
      <c r="U2871" s="138">
        <v>0</v>
      </c>
      <c r="V2871" s="138">
        <v>0</v>
      </c>
      <c r="W2871" s="138">
        <v>0</v>
      </c>
      <c r="X2871" s="138">
        <v>0</v>
      </c>
      <c r="Y2871" s="138">
        <v>0</v>
      </c>
      <c r="Z2871" s="139"/>
      <c r="AA2871" s="138">
        <v>0</v>
      </c>
      <c r="AB2871" s="131">
        <v>0</v>
      </c>
    </row>
    <row r="2872" spans="1:28" ht="15" customHeight="1" x14ac:dyDescent="0.25">
      <c r="A2872" s="129" t="str">
        <f>B2872&amp;"-"&amp;COUNTIF($B$3:B2872,B2872)</f>
        <v>855-9</v>
      </c>
      <c r="B2872" s="130">
        <v>855</v>
      </c>
      <c r="C2872" s="130" t="s">
        <v>126</v>
      </c>
      <c r="D2872" s="137"/>
      <c r="E2872" s="138">
        <v>0</v>
      </c>
      <c r="F2872" s="138">
        <v>0</v>
      </c>
      <c r="G2872" s="138">
        <v>0</v>
      </c>
      <c r="H2872" s="138">
        <v>0</v>
      </c>
      <c r="I2872" s="138">
        <v>0</v>
      </c>
      <c r="J2872" s="138">
        <v>0</v>
      </c>
      <c r="K2872" s="138">
        <v>0</v>
      </c>
      <c r="L2872" s="139"/>
      <c r="M2872" s="138">
        <v>0</v>
      </c>
      <c r="N2872" s="139"/>
      <c r="O2872" s="138">
        <v>0</v>
      </c>
      <c r="P2872" s="138">
        <v>0</v>
      </c>
      <c r="Q2872" s="138">
        <v>0</v>
      </c>
      <c r="R2872" s="139"/>
      <c r="S2872" s="138">
        <v>0</v>
      </c>
      <c r="T2872" s="139"/>
      <c r="U2872" s="138">
        <v>0</v>
      </c>
      <c r="V2872" s="138">
        <v>0</v>
      </c>
      <c r="W2872" s="138">
        <v>0</v>
      </c>
      <c r="X2872" s="138">
        <v>0</v>
      </c>
      <c r="Y2872" s="138">
        <v>0</v>
      </c>
      <c r="Z2872" s="139"/>
      <c r="AA2872" s="138">
        <v>0</v>
      </c>
      <c r="AB2872" s="131">
        <v>0</v>
      </c>
    </row>
    <row r="2873" spans="1:28" ht="15" customHeight="1" x14ac:dyDescent="0.25">
      <c r="A2873" s="129" t="str">
        <f>B2873&amp;"-"&amp;COUNTIF($B$3:B2873,B2873)</f>
        <v>855-10</v>
      </c>
      <c r="B2873" s="130">
        <v>855</v>
      </c>
      <c r="C2873" s="130" t="s">
        <v>126</v>
      </c>
      <c r="D2873" s="137"/>
      <c r="E2873" s="138">
        <v>0</v>
      </c>
      <c r="F2873" s="138">
        <v>0</v>
      </c>
      <c r="G2873" s="138">
        <v>0</v>
      </c>
      <c r="H2873" s="138">
        <v>0</v>
      </c>
      <c r="I2873" s="138">
        <v>0</v>
      </c>
      <c r="J2873" s="138">
        <v>0</v>
      </c>
      <c r="K2873" s="138">
        <v>0</v>
      </c>
      <c r="L2873" s="139"/>
      <c r="M2873" s="138">
        <v>0</v>
      </c>
      <c r="N2873" s="139"/>
      <c r="O2873" s="138">
        <v>0</v>
      </c>
      <c r="P2873" s="138">
        <v>0</v>
      </c>
      <c r="Q2873" s="138">
        <v>0</v>
      </c>
      <c r="R2873" s="139"/>
      <c r="S2873" s="138">
        <v>0</v>
      </c>
      <c r="T2873" s="139"/>
      <c r="U2873" s="138">
        <v>0</v>
      </c>
      <c r="V2873" s="138">
        <v>0</v>
      </c>
      <c r="W2873" s="138">
        <v>0</v>
      </c>
      <c r="X2873" s="138">
        <v>0</v>
      </c>
      <c r="Y2873" s="138">
        <v>0</v>
      </c>
      <c r="Z2873" s="139"/>
      <c r="AA2873" s="138">
        <v>0</v>
      </c>
      <c r="AB2873" s="131">
        <v>0</v>
      </c>
    </row>
    <row r="2874" spans="1:28" ht="15" customHeight="1" x14ac:dyDescent="0.25">
      <c r="A2874" s="129" t="str">
        <f>B2874&amp;"-"&amp;COUNTIF($B$3:B2874,B2874)</f>
        <v>858-1</v>
      </c>
      <c r="B2874" s="130">
        <v>858</v>
      </c>
      <c r="C2874" s="130" t="s">
        <v>127</v>
      </c>
      <c r="D2874" s="137">
        <v>43562</v>
      </c>
      <c r="E2874" s="138">
        <v>2.06</v>
      </c>
      <c r="F2874" s="138">
        <v>0</v>
      </c>
      <c r="G2874" s="138">
        <v>1</v>
      </c>
      <c r="H2874" s="138">
        <v>0</v>
      </c>
      <c r="I2874" s="138">
        <v>0</v>
      </c>
      <c r="J2874" s="138">
        <v>0</v>
      </c>
      <c r="K2874" s="138">
        <v>0</v>
      </c>
      <c r="L2874" s="139"/>
      <c r="M2874" s="138">
        <v>1.06</v>
      </c>
      <c r="N2874" s="139"/>
      <c r="O2874" s="138">
        <v>0</v>
      </c>
      <c r="P2874" s="138">
        <v>0</v>
      </c>
      <c r="Q2874" s="138">
        <v>0</v>
      </c>
      <c r="R2874" s="139"/>
      <c r="S2874" s="138">
        <v>0.06</v>
      </c>
      <c r="T2874" s="139"/>
      <c r="U2874" s="138">
        <v>0</v>
      </c>
      <c r="V2874" s="138">
        <v>0</v>
      </c>
      <c r="W2874" s="138">
        <v>0</v>
      </c>
      <c r="X2874" s="138">
        <v>0</v>
      </c>
      <c r="Y2874" s="138">
        <v>0</v>
      </c>
      <c r="Z2874" s="139"/>
      <c r="AA2874" s="138">
        <v>0</v>
      </c>
      <c r="AB2874" s="131">
        <v>0</v>
      </c>
    </row>
    <row r="2875" spans="1:28" ht="15" customHeight="1" x14ac:dyDescent="0.25">
      <c r="A2875" s="129" t="str">
        <f>B2875&amp;"-"&amp;COUNTIF($B$3:B2875,B2875)</f>
        <v>858-2</v>
      </c>
      <c r="B2875" s="130">
        <v>858</v>
      </c>
      <c r="C2875" s="130" t="s">
        <v>127</v>
      </c>
      <c r="D2875" s="137">
        <v>43653</v>
      </c>
      <c r="E2875" s="138">
        <v>1</v>
      </c>
      <c r="F2875" s="138">
        <v>0</v>
      </c>
      <c r="G2875" s="138">
        <v>0</v>
      </c>
      <c r="H2875" s="138">
        <v>0</v>
      </c>
      <c r="I2875" s="138">
        <v>0</v>
      </c>
      <c r="J2875" s="138">
        <v>0</v>
      </c>
      <c r="K2875" s="138">
        <v>0</v>
      </c>
      <c r="L2875" s="139"/>
      <c r="M2875" s="138">
        <v>0</v>
      </c>
      <c r="N2875" s="139"/>
      <c r="O2875" s="138">
        <v>0</v>
      </c>
      <c r="P2875" s="138">
        <v>0</v>
      </c>
      <c r="Q2875" s="138">
        <v>0</v>
      </c>
      <c r="R2875" s="139"/>
      <c r="S2875" s="138">
        <v>0</v>
      </c>
      <c r="T2875" s="139"/>
      <c r="U2875" s="138">
        <v>0</v>
      </c>
      <c r="V2875" s="138">
        <v>0</v>
      </c>
      <c r="W2875" s="138">
        <v>0</v>
      </c>
      <c r="X2875" s="138">
        <v>0</v>
      </c>
      <c r="Y2875" s="138">
        <v>0</v>
      </c>
      <c r="Z2875" s="139"/>
      <c r="AA2875" s="138">
        <v>0</v>
      </c>
      <c r="AB2875" s="131">
        <v>0</v>
      </c>
    </row>
    <row r="2876" spans="1:28" ht="15" customHeight="1" x14ac:dyDescent="0.25">
      <c r="A2876" s="129" t="str">
        <f>B2876&amp;"-"&amp;COUNTIF($B$3:B2876,B2876)</f>
        <v>858-3</v>
      </c>
      <c r="B2876" s="130">
        <v>858</v>
      </c>
      <c r="C2876" s="130" t="s">
        <v>127</v>
      </c>
      <c r="D2876" s="137">
        <v>43794</v>
      </c>
      <c r="E2876" s="138">
        <v>6.22</v>
      </c>
      <c r="F2876" s="138">
        <v>0</v>
      </c>
      <c r="G2876" s="138">
        <v>1</v>
      </c>
      <c r="H2876" s="138">
        <v>0</v>
      </c>
      <c r="I2876" s="138">
        <v>0</v>
      </c>
      <c r="J2876" s="138">
        <v>0</v>
      </c>
      <c r="K2876" s="138">
        <v>0</v>
      </c>
      <c r="L2876" s="139"/>
      <c r="M2876" s="138">
        <v>6.22</v>
      </c>
      <c r="N2876" s="139"/>
      <c r="O2876" s="138">
        <v>0</v>
      </c>
      <c r="P2876" s="138">
        <v>1</v>
      </c>
      <c r="Q2876" s="138">
        <v>0</v>
      </c>
      <c r="R2876" s="139"/>
      <c r="S2876" s="138">
        <v>2.11</v>
      </c>
      <c r="T2876" s="139"/>
      <c r="U2876" s="138">
        <v>0</v>
      </c>
      <c r="V2876" s="138">
        <v>0</v>
      </c>
      <c r="W2876" s="138">
        <v>0</v>
      </c>
      <c r="X2876" s="138">
        <v>0</v>
      </c>
      <c r="Y2876" s="138">
        <v>0</v>
      </c>
      <c r="Z2876" s="139"/>
      <c r="AA2876" s="138">
        <v>0</v>
      </c>
      <c r="AB2876" s="131">
        <v>0</v>
      </c>
    </row>
    <row r="2877" spans="1:28" ht="15" customHeight="1" x14ac:dyDescent="0.25">
      <c r="A2877" s="129" t="str">
        <f>B2877&amp;"-"&amp;COUNTIF($B$3:B2877,B2877)</f>
        <v>858-4</v>
      </c>
      <c r="B2877" s="130">
        <v>858</v>
      </c>
      <c r="C2877" s="130" t="s">
        <v>127</v>
      </c>
      <c r="D2877" s="137">
        <v>43786</v>
      </c>
      <c r="E2877" s="138">
        <v>259.41000000000003</v>
      </c>
      <c r="F2877" s="138">
        <v>1</v>
      </c>
      <c r="G2877" s="138">
        <v>23.05</v>
      </c>
      <c r="H2877" s="138">
        <v>0</v>
      </c>
      <c r="I2877" s="138">
        <v>0</v>
      </c>
      <c r="J2877" s="138">
        <v>0</v>
      </c>
      <c r="K2877" s="138">
        <v>0</v>
      </c>
      <c r="L2877" s="139"/>
      <c r="M2877" s="138">
        <v>215.82</v>
      </c>
      <c r="N2877" s="139"/>
      <c r="O2877" s="138">
        <v>0.11</v>
      </c>
      <c r="P2877" s="138">
        <v>11.3</v>
      </c>
      <c r="Q2877" s="138">
        <v>0</v>
      </c>
      <c r="R2877" s="139"/>
      <c r="S2877" s="138">
        <v>92.25</v>
      </c>
      <c r="T2877" s="139"/>
      <c r="U2877" s="138">
        <v>0</v>
      </c>
      <c r="V2877" s="138">
        <v>0</v>
      </c>
      <c r="W2877" s="138">
        <v>0</v>
      </c>
      <c r="X2877" s="138">
        <v>0</v>
      </c>
      <c r="Y2877" s="138">
        <v>0</v>
      </c>
      <c r="Z2877" s="139"/>
      <c r="AA2877" s="138">
        <v>0</v>
      </c>
      <c r="AB2877" s="131">
        <v>0</v>
      </c>
    </row>
    <row r="2878" spans="1:28" ht="15" customHeight="1" x14ac:dyDescent="0.25">
      <c r="A2878" s="129" t="str">
        <f>B2878&amp;"-"&amp;COUNTIF($B$3:B2878,B2878)</f>
        <v>858-5</v>
      </c>
      <c r="B2878" s="130">
        <v>858</v>
      </c>
      <c r="C2878" s="130" t="s">
        <v>127</v>
      </c>
      <c r="D2878" s="137">
        <v>43901</v>
      </c>
      <c r="E2878" s="138">
        <v>11.99</v>
      </c>
      <c r="F2878" s="138">
        <v>0</v>
      </c>
      <c r="G2878" s="138">
        <v>0</v>
      </c>
      <c r="H2878" s="138">
        <v>0</v>
      </c>
      <c r="I2878" s="138">
        <v>0</v>
      </c>
      <c r="J2878" s="138">
        <v>0</v>
      </c>
      <c r="K2878" s="138">
        <v>0</v>
      </c>
      <c r="L2878" s="139"/>
      <c r="M2878" s="138">
        <v>8</v>
      </c>
      <c r="N2878" s="139"/>
      <c r="O2878" s="138">
        <v>0</v>
      </c>
      <c r="P2878" s="138">
        <v>1</v>
      </c>
      <c r="Q2878" s="138">
        <v>0</v>
      </c>
      <c r="R2878" s="139"/>
      <c r="S2878" s="138">
        <v>2.99</v>
      </c>
      <c r="T2878" s="139"/>
      <c r="U2878" s="138">
        <v>0</v>
      </c>
      <c r="V2878" s="138">
        <v>0</v>
      </c>
      <c r="W2878" s="138">
        <v>0</v>
      </c>
      <c r="X2878" s="138">
        <v>0</v>
      </c>
      <c r="Y2878" s="138">
        <v>0</v>
      </c>
      <c r="Z2878" s="139"/>
      <c r="AA2878" s="138">
        <v>0</v>
      </c>
      <c r="AB2878" s="131">
        <v>0</v>
      </c>
    </row>
    <row r="2879" spans="1:28" ht="15" customHeight="1" x14ac:dyDescent="0.25">
      <c r="A2879" s="129" t="str">
        <f>B2879&amp;"-"&amp;COUNTIF($B$3:B2879,B2879)</f>
        <v>858-6</v>
      </c>
      <c r="B2879" s="130">
        <v>858</v>
      </c>
      <c r="C2879" s="130" t="s">
        <v>127</v>
      </c>
      <c r="D2879" s="137">
        <v>43950</v>
      </c>
      <c r="E2879" s="138">
        <v>18.600000000000001</v>
      </c>
      <c r="F2879" s="138">
        <v>0</v>
      </c>
      <c r="G2879" s="138">
        <v>1</v>
      </c>
      <c r="H2879" s="138">
        <v>0</v>
      </c>
      <c r="I2879" s="138">
        <v>0</v>
      </c>
      <c r="J2879" s="138">
        <v>0</v>
      </c>
      <c r="K2879" s="138">
        <v>0</v>
      </c>
      <c r="L2879" s="139"/>
      <c r="M2879" s="138">
        <v>12</v>
      </c>
      <c r="N2879" s="139"/>
      <c r="O2879" s="138">
        <v>0</v>
      </c>
      <c r="P2879" s="138">
        <v>2</v>
      </c>
      <c r="Q2879" s="138">
        <v>0</v>
      </c>
      <c r="R2879" s="139"/>
      <c r="S2879" s="138">
        <v>11.12</v>
      </c>
      <c r="T2879" s="139"/>
      <c r="U2879" s="138">
        <v>0</v>
      </c>
      <c r="V2879" s="138">
        <v>0</v>
      </c>
      <c r="W2879" s="138">
        <v>0</v>
      </c>
      <c r="X2879" s="138">
        <v>0</v>
      </c>
      <c r="Y2879" s="138">
        <v>0</v>
      </c>
      <c r="Z2879" s="139"/>
      <c r="AA2879" s="138">
        <v>0</v>
      </c>
      <c r="AB2879" s="131">
        <v>0</v>
      </c>
    </row>
    <row r="2880" spans="1:28" ht="15" customHeight="1" x14ac:dyDescent="0.25">
      <c r="A2880" s="129" t="str">
        <f>B2880&amp;"-"&amp;COUNTIF($B$3:B2880,B2880)</f>
        <v>858-7</v>
      </c>
      <c r="B2880" s="130">
        <v>858</v>
      </c>
      <c r="C2880" s="130" t="s">
        <v>127</v>
      </c>
      <c r="D2880" s="137">
        <v>44040</v>
      </c>
      <c r="E2880" s="138">
        <v>2</v>
      </c>
      <c r="F2880" s="138">
        <v>0</v>
      </c>
      <c r="G2880" s="138">
        <v>0</v>
      </c>
      <c r="H2880" s="138">
        <v>0</v>
      </c>
      <c r="I2880" s="138">
        <v>0</v>
      </c>
      <c r="J2880" s="138">
        <v>0</v>
      </c>
      <c r="K2880" s="138">
        <v>0</v>
      </c>
      <c r="L2880" s="139"/>
      <c r="M2880" s="138">
        <v>2</v>
      </c>
      <c r="N2880" s="139"/>
      <c r="O2880" s="138">
        <v>0</v>
      </c>
      <c r="P2880" s="138">
        <v>0</v>
      </c>
      <c r="Q2880" s="138">
        <v>0</v>
      </c>
      <c r="R2880" s="139"/>
      <c r="S2880" s="138">
        <v>0</v>
      </c>
      <c r="T2880" s="139"/>
      <c r="U2880" s="138">
        <v>0</v>
      </c>
      <c r="V2880" s="138">
        <v>0</v>
      </c>
      <c r="W2880" s="138">
        <v>0</v>
      </c>
      <c r="X2880" s="138">
        <v>0</v>
      </c>
      <c r="Y2880" s="138">
        <v>0</v>
      </c>
      <c r="Z2880" s="139"/>
      <c r="AA2880" s="138">
        <v>0</v>
      </c>
      <c r="AB2880" s="131">
        <v>0</v>
      </c>
    </row>
    <row r="2881" spans="1:28" ht="15" customHeight="1" x14ac:dyDescent="0.25">
      <c r="A2881" s="129" t="str">
        <f>B2881&amp;"-"&amp;COUNTIF($B$3:B2881,B2881)</f>
        <v>858-8</v>
      </c>
      <c r="B2881" s="130">
        <v>858</v>
      </c>
      <c r="C2881" s="130" t="s">
        <v>127</v>
      </c>
      <c r="D2881" s="137">
        <v>44305</v>
      </c>
      <c r="E2881" s="138">
        <v>2</v>
      </c>
      <c r="F2881" s="138">
        <v>0</v>
      </c>
      <c r="G2881" s="138">
        <v>0</v>
      </c>
      <c r="H2881" s="138">
        <v>0</v>
      </c>
      <c r="I2881" s="138">
        <v>0</v>
      </c>
      <c r="J2881" s="138">
        <v>0</v>
      </c>
      <c r="K2881" s="138">
        <v>0</v>
      </c>
      <c r="L2881" s="139"/>
      <c r="M2881" s="138">
        <v>1</v>
      </c>
      <c r="N2881" s="139"/>
      <c r="O2881" s="138">
        <v>0</v>
      </c>
      <c r="P2881" s="138">
        <v>0</v>
      </c>
      <c r="Q2881" s="138">
        <v>0</v>
      </c>
      <c r="R2881" s="139"/>
      <c r="S2881" s="138">
        <v>0</v>
      </c>
      <c r="T2881" s="139"/>
      <c r="U2881" s="138">
        <v>0</v>
      </c>
      <c r="V2881" s="138">
        <v>0</v>
      </c>
      <c r="W2881" s="138">
        <v>0</v>
      </c>
      <c r="X2881" s="138">
        <v>0</v>
      </c>
      <c r="Y2881" s="138">
        <v>0</v>
      </c>
      <c r="Z2881" s="139"/>
      <c r="AA2881" s="138">
        <v>0</v>
      </c>
      <c r="AB2881" s="131">
        <v>0</v>
      </c>
    </row>
    <row r="2882" spans="1:28" ht="15" customHeight="1" x14ac:dyDescent="0.25">
      <c r="A2882" s="129" t="str">
        <f>B2882&amp;"-"&amp;COUNTIF($B$3:B2882,B2882)</f>
        <v>858-9</v>
      </c>
      <c r="B2882" s="130">
        <v>858</v>
      </c>
      <c r="C2882" s="130" t="s">
        <v>127</v>
      </c>
      <c r="D2882" s="137">
        <v>46573</v>
      </c>
      <c r="E2882" s="138">
        <v>1</v>
      </c>
      <c r="F2882" s="138">
        <v>0</v>
      </c>
      <c r="G2882" s="138">
        <v>0</v>
      </c>
      <c r="H2882" s="138">
        <v>0</v>
      </c>
      <c r="I2882" s="138">
        <v>0</v>
      </c>
      <c r="J2882" s="138">
        <v>0</v>
      </c>
      <c r="K2882" s="138">
        <v>0</v>
      </c>
      <c r="L2882" s="139"/>
      <c r="M2882" s="138">
        <v>0</v>
      </c>
      <c r="N2882" s="139"/>
      <c r="O2882" s="138">
        <v>0</v>
      </c>
      <c r="P2882" s="138">
        <v>0</v>
      </c>
      <c r="Q2882" s="138">
        <v>0</v>
      </c>
      <c r="R2882" s="139"/>
      <c r="S2882" s="138">
        <v>1</v>
      </c>
      <c r="T2882" s="139"/>
      <c r="U2882" s="138">
        <v>0</v>
      </c>
      <c r="V2882" s="138">
        <v>0</v>
      </c>
      <c r="W2882" s="138">
        <v>0</v>
      </c>
      <c r="X2882" s="138">
        <v>0</v>
      </c>
      <c r="Y2882" s="138">
        <v>0</v>
      </c>
      <c r="Z2882" s="139"/>
      <c r="AA2882" s="138">
        <v>0</v>
      </c>
      <c r="AB2882" s="131">
        <v>0</v>
      </c>
    </row>
    <row r="2883" spans="1:28" ht="15" customHeight="1" x14ac:dyDescent="0.25">
      <c r="A2883" s="129" t="str">
        <f>B2883&amp;"-"&amp;COUNTIF($B$3:B2883,B2883)</f>
        <v>858-10</v>
      </c>
      <c r="B2883" s="130">
        <v>858</v>
      </c>
      <c r="C2883" s="130" t="s">
        <v>127</v>
      </c>
      <c r="D2883" s="137">
        <v>44636</v>
      </c>
      <c r="E2883" s="138">
        <v>1</v>
      </c>
      <c r="F2883" s="138">
        <v>0</v>
      </c>
      <c r="G2883" s="138">
        <v>0</v>
      </c>
      <c r="H2883" s="138">
        <v>0</v>
      </c>
      <c r="I2883" s="138">
        <v>0</v>
      </c>
      <c r="J2883" s="138">
        <v>0</v>
      </c>
      <c r="K2883" s="138">
        <v>0</v>
      </c>
      <c r="L2883" s="139"/>
      <c r="M2883" s="138">
        <v>1</v>
      </c>
      <c r="N2883" s="139"/>
      <c r="O2883" s="138">
        <v>0</v>
      </c>
      <c r="P2883" s="138">
        <v>0</v>
      </c>
      <c r="Q2883" s="138">
        <v>0</v>
      </c>
      <c r="R2883" s="139"/>
      <c r="S2883" s="138">
        <v>1</v>
      </c>
      <c r="T2883" s="139"/>
      <c r="U2883" s="138">
        <v>0</v>
      </c>
      <c r="V2883" s="138">
        <v>0</v>
      </c>
      <c r="W2883" s="138">
        <v>0</v>
      </c>
      <c r="X2883" s="138">
        <v>0</v>
      </c>
      <c r="Y2883" s="138">
        <v>0</v>
      </c>
      <c r="Z2883" s="139"/>
      <c r="AA2883" s="138">
        <v>0</v>
      </c>
      <c r="AB2883" s="131">
        <v>0</v>
      </c>
    </row>
    <row r="2884" spans="1:28" ht="15" customHeight="1" x14ac:dyDescent="0.25">
      <c r="A2884" s="129" t="str">
        <f>B2884&amp;"-"&amp;COUNTIF($B$3:B2884,B2884)</f>
        <v>858-11</v>
      </c>
      <c r="B2884" s="130">
        <v>858</v>
      </c>
      <c r="C2884" s="130" t="s">
        <v>127</v>
      </c>
      <c r="D2884" s="137">
        <v>46599</v>
      </c>
      <c r="E2884" s="138">
        <v>1</v>
      </c>
      <c r="F2884" s="138">
        <v>0</v>
      </c>
      <c r="G2884" s="138">
        <v>0</v>
      </c>
      <c r="H2884" s="138">
        <v>0</v>
      </c>
      <c r="I2884" s="138">
        <v>0</v>
      </c>
      <c r="J2884" s="138">
        <v>0</v>
      </c>
      <c r="K2884" s="138">
        <v>0</v>
      </c>
      <c r="L2884" s="139"/>
      <c r="M2884" s="138">
        <v>1</v>
      </c>
      <c r="N2884" s="139"/>
      <c r="O2884" s="138">
        <v>0</v>
      </c>
      <c r="P2884" s="138">
        <v>0</v>
      </c>
      <c r="Q2884" s="138">
        <v>0</v>
      </c>
      <c r="R2884" s="139"/>
      <c r="S2884" s="138">
        <v>0</v>
      </c>
      <c r="T2884" s="139"/>
      <c r="U2884" s="138">
        <v>0</v>
      </c>
      <c r="V2884" s="138">
        <v>0</v>
      </c>
      <c r="W2884" s="138">
        <v>0</v>
      </c>
      <c r="X2884" s="138">
        <v>0</v>
      </c>
      <c r="Y2884" s="138">
        <v>0</v>
      </c>
      <c r="Z2884" s="139"/>
      <c r="AA2884" s="138">
        <v>0</v>
      </c>
      <c r="AB2884" s="131">
        <v>0</v>
      </c>
    </row>
    <row r="2885" spans="1:28" ht="15" customHeight="1" x14ac:dyDescent="0.25">
      <c r="A2885" s="129" t="str">
        <f>B2885&amp;"-"&amp;COUNTIF($B$3:B2885,B2885)</f>
        <v>858-12</v>
      </c>
      <c r="B2885" s="130">
        <v>858</v>
      </c>
      <c r="C2885" s="130" t="s">
        <v>127</v>
      </c>
      <c r="D2885" s="137">
        <v>45005</v>
      </c>
      <c r="E2885" s="138">
        <v>1</v>
      </c>
      <c r="F2885" s="138">
        <v>0</v>
      </c>
      <c r="G2885" s="138">
        <v>0</v>
      </c>
      <c r="H2885" s="138">
        <v>0</v>
      </c>
      <c r="I2885" s="138">
        <v>0</v>
      </c>
      <c r="J2885" s="138">
        <v>0</v>
      </c>
      <c r="K2885" s="138">
        <v>0</v>
      </c>
      <c r="L2885" s="139"/>
      <c r="M2885" s="138">
        <v>0</v>
      </c>
      <c r="N2885" s="139"/>
      <c r="O2885" s="138">
        <v>0</v>
      </c>
      <c r="P2885" s="138">
        <v>0</v>
      </c>
      <c r="Q2885" s="138">
        <v>0</v>
      </c>
      <c r="R2885" s="139"/>
      <c r="S2885" s="138">
        <v>0</v>
      </c>
      <c r="T2885" s="139"/>
      <c r="U2885" s="138">
        <v>0</v>
      </c>
      <c r="V2885" s="138">
        <v>0</v>
      </c>
      <c r="W2885" s="138">
        <v>0</v>
      </c>
      <c r="X2885" s="138">
        <v>0</v>
      </c>
      <c r="Y2885" s="138">
        <v>0</v>
      </c>
      <c r="Z2885" s="139"/>
      <c r="AA2885" s="138">
        <v>0</v>
      </c>
      <c r="AB2885" s="131">
        <v>0</v>
      </c>
    </row>
    <row r="2886" spans="1:28" ht="15" customHeight="1" x14ac:dyDescent="0.25">
      <c r="A2886" s="129" t="str">
        <f>B2886&amp;"-"&amp;COUNTIF($B$3:B2886,B2886)</f>
        <v>858-13</v>
      </c>
      <c r="B2886" s="130">
        <v>858</v>
      </c>
      <c r="C2886" s="130" t="s">
        <v>127</v>
      </c>
      <c r="D2886" s="137"/>
      <c r="E2886" s="138">
        <v>0</v>
      </c>
      <c r="F2886" s="138">
        <v>0</v>
      </c>
      <c r="G2886" s="138">
        <v>0</v>
      </c>
      <c r="H2886" s="138">
        <v>0</v>
      </c>
      <c r="I2886" s="138">
        <v>0</v>
      </c>
      <c r="J2886" s="138">
        <v>0</v>
      </c>
      <c r="K2886" s="138">
        <v>0</v>
      </c>
      <c r="L2886" s="139"/>
      <c r="M2886" s="138">
        <v>0</v>
      </c>
      <c r="N2886" s="139"/>
      <c r="O2886" s="138">
        <v>0</v>
      </c>
      <c r="P2886" s="138">
        <v>0</v>
      </c>
      <c r="Q2886" s="138">
        <v>0</v>
      </c>
      <c r="R2886" s="139"/>
      <c r="S2886" s="138">
        <v>0</v>
      </c>
      <c r="T2886" s="139"/>
      <c r="U2886" s="138">
        <v>0</v>
      </c>
      <c r="V2886" s="138">
        <v>0</v>
      </c>
      <c r="W2886" s="138">
        <v>0</v>
      </c>
      <c r="X2886" s="138">
        <v>0</v>
      </c>
      <c r="Y2886" s="138">
        <v>0</v>
      </c>
      <c r="Z2886" s="139"/>
      <c r="AA2886" s="138">
        <v>0</v>
      </c>
      <c r="AB2886" s="131">
        <v>0</v>
      </c>
    </row>
    <row r="2887" spans="1:28" ht="15" customHeight="1" x14ac:dyDescent="0.25">
      <c r="A2887" s="129" t="str">
        <f>B2887&amp;"-"&amp;COUNTIF($B$3:B2887,B2887)</f>
        <v>858-14</v>
      </c>
      <c r="B2887" s="130">
        <v>858</v>
      </c>
      <c r="C2887" s="130" t="s">
        <v>127</v>
      </c>
      <c r="D2887" s="137"/>
      <c r="E2887" s="138">
        <v>0</v>
      </c>
      <c r="F2887" s="138">
        <v>0</v>
      </c>
      <c r="G2887" s="138">
        <v>0</v>
      </c>
      <c r="H2887" s="138">
        <v>0</v>
      </c>
      <c r="I2887" s="138">
        <v>0</v>
      </c>
      <c r="J2887" s="138">
        <v>0</v>
      </c>
      <c r="K2887" s="138">
        <v>0</v>
      </c>
      <c r="L2887" s="139"/>
      <c r="M2887" s="138">
        <v>0</v>
      </c>
      <c r="N2887" s="139"/>
      <c r="O2887" s="138">
        <v>0</v>
      </c>
      <c r="P2887" s="138">
        <v>0</v>
      </c>
      <c r="Q2887" s="138">
        <v>0</v>
      </c>
      <c r="R2887" s="139"/>
      <c r="S2887" s="138">
        <v>0</v>
      </c>
      <c r="T2887" s="139"/>
      <c r="U2887" s="138">
        <v>0</v>
      </c>
      <c r="V2887" s="138">
        <v>0</v>
      </c>
      <c r="W2887" s="138">
        <v>0</v>
      </c>
      <c r="X2887" s="138">
        <v>0</v>
      </c>
      <c r="Y2887" s="138">
        <v>0</v>
      </c>
      <c r="Z2887" s="139"/>
      <c r="AA2887" s="138">
        <v>0</v>
      </c>
      <c r="AB2887" s="131">
        <v>0</v>
      </c>
    </row>
    <row r="2888" spans="1:28" ht="15" customHeight="1" x14ac:dyDescent="0.25">
      <c r="A2888" s="129" t="str">
        <f>B2888&amp;"-"&amp;COUNTIF($B$3:B2888,B2888)</f>
        <v>858-15</v>
      </c>
      <c r="B2888" s="130">
        <v>858</v>
      </c>
      <c r="C2888" s="130" t="s">
        <v>127</v>
      </c>
      <c r="D2888" s="137"/>
      <c r="E2888" s="138">
        <v>0</v>
      </c>
      <c r="F2888" s="138">
        <v>0</v>
      </c>
      <c r="G2888" s="138">
        <v>0</v>
      </c>
      <c r="H2888" s="138">
        <v>0</v>
      </c>
      <c r="I2888" s="138">
        <v>0</v>
      </c>
      <c r="J2888" s="138">
        <v>0</v>
      </c>
      <c r="K2888" s="138">
        <v>0</v>
      </c>
      <c r="L2888" s="139"/>
      <c r="M2888" s="138">
        <v>0</v>
      </c>
      <c r="N2888" s="139"/>
      <c r="O2888" s="138">
        <v>0</v>
      </c>
      <c r="P2888" s="138">
        <v>0</v>
      </c>
      <c r="Q2888" s="138">
        <v>0</v>
      </c>
      <c r="R2888" s="139"/>
      <c r="S2888" s="138">
        <v>0</v>
      </c>
      <c r="T2888" s="139"/>
      <c r="U2888" s="138">
        <v>0</v>
      </c>
      <c r="V2888" s="138">
        <v>0</v>
      </c>
      <c r="W2888" s="138">
        <v>0</v>
      </c>
      <c r="X2888" s="138">
        <v>0</v>
      </c>
      <c r="Y2888" s="138">
        <v>0</v>
      </c>
      <c r="Z2888" s="139"/>
      <c r="AA2888" s="138">
        <v>0</v>
      </c>
      <c r="AB2888" s="131">
        <v>0</v>
      </c>
    </row>
    <row r="2889" spans="1:28" ht="15" customHeight="1" x14ac:dyDescent="0.25">
      <c r="A2889" s="129" t="str">
        <f>B2889&amp;"-"&amp;COUNTIF($B$3:B2889,B2889)</f>
        <v>858-16</v>
      </c>
      <c r="B2889" s="130">
        <v>858</v>
      </c>
      <c r="C2889" s="130" t="s">
        <v>127</v>
      </c>
      <c r="D2889" s="137"/>
      <c r="E2889" s="138">
        <v>0</v>
      </c>
      <c r="F2889" s="138">
        <v>0</v>
      </c>
      <c r="G2889" s="138">
        <v>0</v>
      </c>
      <c r="H2889" s="138">
        <v>0</v>
      </c>
      <c r="I2889" s="138">
        <v>0</v>
      </c>
      <c r="J2889" s="138">
        <v>0</v>
      </c>
      <c r="K2889" s="138">
        <v>0</v>
      </c>
      <c r="L2889" s="139"/>
      <c r="M2889" s="138">
        <v>0</v>
      </c>
      <c r="N2889" s="139"/>
      <c r="O2889" s="138">
        <v>0</v>
      </c>
      <c r="P2889" s="138">
        <v>0</v>
      </c>
      <c r="Q2889" s="138">
        <v>0</v>
      </c>
      <c r="R2889" s="139"/>
      <c r="S2889" s="138">
        <v>0</v>
      </c>
      <c r="T2889" s="139"/>
      <c r="U2889" s="138">
        <v>0</v>
      </c>
      <c r="V2889" s="138">
        <v>0</v>
      </c>
      <c r="W2889" s="138">
        <v>0</v>
      </c>
      <c r="X2889" s="138">
        <v>0</v>
      </c>
      <c r="Y2889" s="138">
        <v>0</v>
      </c>
      <c r="Z2889" s="139"/>
      <c r="AA2889" s="138">
        <v>0</v>
      </c>
      <c r="AB2889" s="131">
        <v>0</v>
      </c>
    </row>
    <row r="2890" spans="1:28" ht="15" customHeight="1" x14ac:dyDescent="0.25">
      <c r="A2890" s="129" t="str">
        <f>B2890&amp;"-"&amp;COUNTIF($B$3:B2890,B2890)</f>
        <v>858-17</v>
      </c>
      <c r="B2890" s="130">
        <v>858</v>
      </c>
      <c r="C2890" s="130" t="s">
        <v>127</v>
      </c>
      <c r="D2890" s="137"/>
      <c r="E2890" s="138">
        <v>0</v>
      </c>
      <c r="F2890" s="138">
        <v>0</v>
      </c>
      <c r="G2890" s="138">
        <v>0</v>
      </c>
      <c r="H2890" s="138">
        <v>0</v>
      </c>
      <c r="I2890" s="138">
        <v>0</v>
      </c>
      <c r="J2890" s="138">
        <v>0</v>
      </c>
      <c r="K2890" s="138">
        <v>0</v>
      </c>
      <c r="L2890" s="139"/>
      <c r="M2890" s="138">
        <v>0</v>
      </c>
      <c r="N2890" s="139"/>
      <c r="O2890" s="138">
        <v>0</v>
      </c>
      <c r="P2890" s="138">
        <v>0</v>
      </c>
      <c r="Q2890" s="138">
        <v>0</v>
      </c>
      <c r="R2890" s="139"/>
      <c r="S2890" s="138">
        <v>0</v>
      </c>
      <c r="T2890" s="139"/>
      <c r="U2890" s="138">
        <v>0</v>
      </c>
      <c r="V2890" s="138">
        <v>0</v>
      </c>
      <c r="W2890" s="138">
        <v>0</v>
      </c>
      <c r="X2890" s="138">
        <v>0</v>
      </c>
      <c r="Y2890" s="138">
        <v>0</v>
      </c>
      <c r="Z2890" s="139"/>
      <c r="AA2890" s="138">
        <v>0</v>
      </c>
      <c r="AB2890" s="131">
        <v>0</v>
      </c>
    </row>
    <row r="2891" spans="1:28" ht="15" customHeight="1" x14ac:dyDescent="0.25">
      <c r="A2891" s="129" t="str">
        <f>B2891&amp;"-"&amp;COUNTIF($B$3:B2891,B2891)</f>
        <v>858-18</v>
      </c>
      <c r="B2891" s="130">
        <v>858</v>
      </c>
      <c r="C2891" s="130" t="s">
        <v>127</v>
      </c>
      <c r="D2891" s="137"/>
      <c r="E2891" s="138">
        <v>0</v>
      </c>
      <c r="F2891" s="138">
        <v>0</v>
      </c>
      <c r="G2891" s="138">
        <v>0</v>
      </c>
      <c r="H2891" s="138">
        <v>0</v>
      </c>
      <c r="I2891" s="138">
        <v>0</v>
      </c>
      <c r="J2891" s="138">
        <v>0</v>
      </c>
      <c r="K2891" s="138">
        <v>0</v>
      </c>
      <c r="L2891" s="139"/>
      <c r="M2891" s="138">
        <v>0</v>
      </c>
      <c r="N2891" s="139"/>
      <c r="O2891" s="138">
        <v>0</v>
      </c>
      <c r="P2891" s="138">
        <v>0</v>
      </c>
      <c r="Q2891" s="138">
        <v>0</v>
      </c>
      <c r="R2891" s="139"/>
      <c r="S2891" s="138">
        <v>0</v>
      </c>
      <c r="T2891" s="139"/>
      <c r="U2891" s="138">
        <v>0</v>
      </c>
      <c r="V2891" s="138">
        <v>0</v>
      </c>
      <c r="W2891" s="138">
        <v>0</v>
      </c>
      <c r="X2891" s="138">
        <v>0</v>
      </c>
      <c r="Y2891" s="138">
        <v>0</v>
      </c>
      <c r="Z2891" s="139"/>
      <c r="AA2891" s="138">
        <v>0</v>
      </c>
      <c r="AB2891" s="131">
        <v>0</v>
      </c>
    </row>
    <row r="2892" spans="1:28" ht="15" customHeight="1" x14ac:dyDescent="0.25">
      <c r="A2892" s="129" t="str">
        <f>B2892&amp;"-"&amp;COUNTIF($B$3:B2892,B2892)</f>
        <v>858-19</v>
      </c>
      <c r="B2892" s="130">
        <v>858</v>
      </c>
      <c r="C2892" s="130" t="s">
        <v>127</v>
      </c>
      <c r="D2892" s="137"/>
      <c r="E2892" s="138">
        <v>0</v>
      </c>
      <c r="F2892" s="138">
        <v>0</v>
      </c>
      <c r="G2892" s="138">
        <v>0</v>
      </c>
      <c r="H2892" s="138">
        <v>0</v>
      </c>
      <c r="I2892" s="138">
        <v>0</v>
      </c>
      <c r="J2892" s="138">
        <v>0</v>
      </c>
      <c r="K2892" s="138">
        <v>0</v>
      </c>
      <c r="L2892" s="139"/>
      <c r="M2892" s="138">
        <v>0</v>
      </c>
      <c r="N2892" s="139"/>
      <c r="O2892" s="138">
        <v>0</v>
      </c>
      <c r="P2892" s="138">
        <v>0</v>
      </c>
      <c r="Q2892" s="138">
        <v>0</v>
      </c>
      <c r="R2892" s="139"/>
      <c r="S2892" s="138">
        <v>0</v>
      </c>
      <c r="T2892" s="139"/>
      <c r="U2892" s="138">
        <v>0</v>
      </c>
      <c r="V2892" s="138">
        <v>0</v>
      </c>
      <c r="W2892" s="138">
        <v>0</v>
      </c>
      <c r="X2892" s="138">
        <v>0</v>
      </c>
      <c r="Y2892" s="138">
        <v>0</v>
      </c>
      <c r="Z2892" s="139"/>
      <c r="AA2892" s="138">
        <v>0</v>
      </c>
      <c r="AB2892" s="131">
        <v>0</v>
      </c>
    </row>
    <row r="2893" spans="1:28" ht="15" customHeight="1" x14ac:dyDescent="0.25">
      <c r="A2893" s="129" t="str">
        <f>B2893&amp;"-"&amp;COUNTIF($B$3:B2893,B2893)</f>
        <v>858-20</v>
      </c>
      <c r="B2893" s="130">
        <v>858</v>
      </c>
      <c r="C2893" s="130" t="s">
        <v>127</v>
      </c>
      <c r="D2893" s="137"/>
      <c r="E2893" s="138">
        <v>0</v>
      </c>
      <c r="F2893" s="138">
        <v>0</v>
      </c>
      <c r="G2893" s="138">
        <v>0</v>
      </c>
      <c r="H2893" s="138">
        <v>0</v>
      </c>
      <c r="I2893" s="138">
        <v>0</v>
      </c>
      <c r="J2893" s="138">
        <v>0</v>
      </c>
      <c r="K2893" s="138">
        <v>0</v>
      </c>
      <c r="L2893" s="139"/>
      <c r="M2893" s="138">
        <v>0</v>
      </c>
      <c r="N2893" s="139"/>
      <c r="O2893" s="138">
        <v>0</v>
      </c>
      <c r="P2893" s="138">
        <v>0</v>
      </c>
      <c r="Q2893" s="138">
        <v>0</v>
      </c>
      <c r="R2893" s="139"/>
      <c r="S2893" s="138">
        <v>0</v>
      </c>
      <c r="T2893" s="139"/>
      <c r="U2893" s="138">
        <v>0</v>
      </c>
      <c r="V2893" s="138">
        <v>0</v>
      </c>
      <c r="W2893" s="138">
        <v>0</v>
      </c>
      <c r="X2893" s="138">
        <v>0</v>
      </c>
      <c r="Y2893" s="138">
        <v>0</v>
      </c>
      <c r="Z2893" s="139"/>
      <c r="AA2893" s="138">
        <v>0</v>
      </c>
      <c r="AB2893" s="131">
        <v>0</v>
      </c>
    </row>
    <row r="2894" spans="1:28" ht="15" customHeight="1" x14ac:dyDescent="0.25">
      <c r="A2894" s="129" t="str">
        <f>B2894&amp;"-"&amp;COUNTIF($B$3:B2894,B2894)</f>
        <v>858-21</v>
      </c>
      <c r="B2894" s="130">
        <v>858</v>
      </c>
      <c r="C2894" s="130" t="s">
        <v>127</v>
      </c>
      <c r="D2894" s="137"/>
      <c r="E2894" s="138">
        <v>0</v>
      </c>
      <c r="F2894" s="138">
        <v>0</v>
      </c>
      <c r="G2894" s="138">
        <v>0</v>
      </c>
      <c r="H2894" s="138">
        <v>0</v>
      </c>
      <c r="I2894" s="138">
        <v>0</v>
      </c>
      <c r="J2894" s="138">
        <v>0</v>
      </c>
      <c r="K2894" s="138">
        <v>0</v>
      </c>
      <c r="L2894" s="139"/>
      <c r="M2894" s="138">
        <v>0</v>
      </c>
      <c r="N2894" s="139"/>
      <c r="O2894" s="138">
        <v>0</v>
      </c>
      <c r="P2894" s="138">
        <v>0</v>
      </c>
      <c r="Q2894" s="138">
        <v>0</v>
      </c>
      <c r="R2894" s="139"/>
      <c r="S2894" s="138">
        <v>0</v>
      </c>
      <c r="T2894" s="139"/>
      <c r="U2894" s="138">
        <v>0</v>
      </c>
      <c r="V2894" s="138">
        <v>0</v>
      </c>
      <c r="W2894" s="138">
        <v>0</v>
      </c>
      <c r="X2894" s="138">
        <v>0</v>
      </c>
      <c r="Y2894" s="138">
        <v>0</v>
      </c>
      <c r="Z2894" s="139"/>
      <c r="AA2894" s="138">
        <v>0</v>
      </c>
      <c r="AB2894" s="131">
        <v>0</v>
      </c>
    </row>
    <row r="2895" spans="1:28" ht="15" customHeight="1" x14ac:dyDescent="0.25">
      <c r="A2895" s="129" t="str">
        <f>B2895&amp;"-"&amp;COUNTIF($B$3:B2895,B2895)</f>
        <v>858-22</v>
      </c>
      <c r="B2895" s="130">
        <v>858</v>
      </c>
      <c r="C2895" s="130" t="s">
        <v>127</v>
      </c>
      <c r="D2895" s="137"/>
      <c r="E2895" s="138">
        <v>0</v>
      </c>
      <c r="F2895" s="138">
        <v>0</v>
      </c>
      <c r="G2895" s="138">
        <v>0</v>
      </c>
      <c r="H2895" s="138">
        <v>0</v>
      </c>
      <c r="I2895" s="138">
        <v>0</v>
      </c>
      <c r="J2895" s="138">
        <v>0</v>
      </c>
      <c r="K2895" s="138">
        <v>0</v>
      </c>
      <c r="L2895" s="139"/>
      <c r="M2895" s="138">
        <v>0</v>
      </c>
      <c r="N2895" s="139"/>
      <c r="O2895" s="138">
        <v>0</v>
      </c>
      <c r="P2895" s="138">
        <v>0</v>
      </c>
      <c r="Q2895" s="138">
        <v>0</v>
      </c>
      <c r="R2895" s="139"/>
      <c r="S2895" s="138">
        <v>0</v>
      </c>
      <c r="T2895" s="139"/>
      <c r="U2895" s="138">
        <v>0</v>
      </c>
      <c r="V2895" s="138">
        <v>0</v>
      </c>
      <c r="W2895" s="138">
        <v>0</v>
      </c>
      <c r="X2895" s="138">
        <v>0</v>
      </c>
      <c r="Y2895" s="138">
        <v>0</v>
      </c>
      <c r="Z2895" s="139"/>
      <c r="AA2895" s="138">
        <v>0</v>
      </c>
      <c r="AB2895" s="131">
        <v>0</v>
      </c>
    </row>
    <row r="2896" spans="1:28" ht="15" customHeight="1" x14ac:dyDescent="0.25">
      <c r="A2896" s="129" t="str">
        <f>B2896&amp;"-"&amp;COUNTIF($B$3:B2896,B2896)</f>
        <v>858-23</v>
      </c>
      <c r="B2896" s="130">
        <v>858</v>
      </c>
      <c r="C2896" s="130" t="s">
        <v>127</v>
      </c>
      <c r="D2896" s="137"/>
      <c r="E2896" s="138">
        <v>0</v>
      </c>
      <c r="F2896" s="138">
        <v>0</v>
      </c>
      <c r="G2896" s="138">
        <v>0</v>
      </c>
      <c r="H2896" s="138">
        <v>0</v>
      </c>
      <c r="I2896" s="138">
        <v>0</v>
      </c>
      <c r="J2896" s="138">
        <v>0</v>
      </c>
      <c r="K2896" s="138">
        <v>0</v>
      </c>
      <c r="L2896" s="139"/>
      <c r="M2896" s="138">
        <v>0</v>
      </c>
      <c r="N2896" s="139"/>
      <c r="O2896" s="138">
        <v>0</v>
      </c>
      <c r="P2896" s="138">
        <v>0</v>
      </c>
      <c r="Q2896" s="138">
        <v>0</v>
      </c>
      <c r="R2896" s="139"/>
      <c r="S2896" s="138">
        <v>0</v>
      </c>
      <c r="T2896" s="139"/>
      <c r="U2896" s="138">
        <v>0</v>
      </c>
      <c r="V2896" s="138">
        <v>0</v>
      </c>
      <c r="W2896" s="138">
        <v>0</v>
      </c>
      <c r="X2896" s="138">
        <v>0</v>
      </c>
      <c r="Y2896" s="138">
        <v>0</v>
      </c>
      <c r="Z2896" s="139"/>
      <c r="AA2896" s="138">
        <v>0</v>
      </c>
      <c r="AB2896" s="131">
        <v>0</v>
      </c>
    </row>
    <row r="2897" spans="1:28" ht="15" customHeight="1" x14ac:dyDescent="0.25">
      <c r="A2897" s="129" t="str">
        <f>B2897&amp;"-"&amp;COUNTIF($B$3:B2897,B2897)</f>
        <v>858-24</v>
      </c>
      <c r="B2897" s="130">
        <v>858</v>
      </c>
      <c r="C2897" s="130" t="s">
        <v>127</v>
      </c>
      <c r="D2897" s="137"/>
      <c r="E2897" s="138">
        <v>0</v>
      </c>
      <c r="F2897" s="138">
        <v>0</v>
      </c>
      <c r="G2897" s="138">
        <v>0</v>
      </c>
      <c r="H2897" s="138">
        <v>0</v>
      </c>
      <c r="I2897" s="138">
        <v>0</v>
      </c>
      <c r="J2897" s="138">
        <v>0</v>
      </c>
      <c r="K2897" s="138">
        <v>0</v>
      </c>
      <c r="L2897" s="139"/>
      <c r="M2897" s="138">
        <v>0</v>
      </c>
      <c r="N2897" s="139"/>
      <c r="O2897" s="138">
        <v>0</v>
      </c>
      <c r="P2897" s="138">
        <v>0</v>
      </c>
      <c r="Q2897" s="138">
        <v>0</v>
      </c>
      <c r="R2897" s="139"/>
      <c r="S2897" s="138">
        <v>0</v>
      </c>
      <c r="T2897" s="139"/>
      <c r="U2897" s="138">
        <v>0</v>
      </c>
      <c r="V2897" s="138">
        <v>0</v>
      </c>
      <c r="W2897" s="138">
        <v>0</v>
      </c>
      <c r="X2897" s="138">
        <v>0</v>
      </c>
      <c r="Y2897" s="138">
        <v>0</v>
      </c>
      <c r="Z2897" s="139"/>
      <c r="AA2897" s="138">
        <v>0</v>
      </c>
      <c r="AB2897" s="131">
        <v>0</v>
      </c>
    </row>
    <row r="2898" spans="1:28" ht="15" customHeight="1" x14ac:dyDescent="0.25">
      <c r="A2898" s="129" t="str">
        <f>B2898&amp;"-"&amp;COUNTIF($B$3:B2898,B2898)</f>
        <v>875-1</v>
      </c>
      <c r="B2898" s="130">
        <v>875</v>
      </c>
      <c r="C2898" s="130" t="s">
        <v>128</v>
      </c>
      <c r="D2898" s="137">
        <v>43802</v>
      </c>
      <c r="E2898" s="138">
        <v>52.02</v>
      </c>
      <c r="F2898" s="138">
        <v>1</v>
      </c>
      <c r="G2898" s="138">
        <v>0.93</v>
      </c>
      <c r="H2898" s="138">
        <v>0</v>
      </c>
      <c r="I2898" s="138">
        <v>0</v>
      </c>
      <c r="J2898" s="138">
        <v>0</v>
      </c>
      <c r="K2898" s="138">
        <v>0</v>
      </c>
      <c r="L2898" s="139"/>
      <c r="M2898" s="138">
        <v>52.02</v>
      </c>
      <c r="N2898" s="139"/>
      <c r="O2898" s="138">
        <v>13.21</v>
      </c>
      <c r="P2898" s="138">
        <v>29.77</v>
      </c>
      <c r="Q2898" s="138">
        <v>0</v>
      </c>
      <c r="R2898" s="139"/>
      <c r="S2898" s="138">
        <v>40.51</v>
      </c>
      <c r="T2898" s="139"/>
      <c r="U2898" s="138">
        <v>0</v>
      </c>
      <c r="V2898" s="138">
        <v>0</v>
      </c>
      <c r="W2898" s="138">
        <v>0</v>
      </c>
      <c r="X2898" s="138">
        <v>0</v>
      </c>
      <c r="Y2898" s="138">
        <v>0</v>
      </c>
      <c r="Z2898" s="139"/>
      <c r="AA2898" s="138">
        <v>0</v>
      </c>
      <c r="AB2898" s="131">
        <v>0</v>
      </c>
    </row>
    <row r="2899" spans="1:28" ht="15" customHeight="1" x14ac:dyDescent="0.25">
      <c r="A2899" s="129" t="str">
        <f>B2899&amp;"-"&amp;COUNTIF($B$3:B2899,B2899)</f>
        <v>875-2</v>
      </c>
      <c r="B2899" s="130">
        <v>875</v>
      </c>
      <c r="C2899" s="130" t="s">
        <v>128</v>
      </c>
      <c r="D2899" s="137">
        <v>47019</v>
      </c>
      <c r="E2899" s="138">
        <v>5.91</v>
      </c>
      <c r="F2899" s="138">
        <v>0</v>
      </c>
      <c r="G2899" s="138">
        <v>0</v>
      </c>
      <c r="H2899" s="138">
        <v>0</v>
      </c>
      <c r="I2899" s="138">
        <v>0</v>
      </c>
      <c r="J2899" s="138">
        <v>0</v>
      </c>
      <c r="K2899" s="138">
        <v>0</v>
      </c>
      <c r="L2899" s="139"/>
      <c r="M2899" s="138">
        <v>5.91</v>
      </c>
      <c r="N2899" s="139"/>
      <c r="O2899" s="138">
        <v>1.91</v>
      </c>
      <c r="P2899" s="138">
        <v>4</v>
      </c>
      <c r="Q2899" s="138">
        <v>0</v>
      </c>
      <c r="R2899" s="139"/>
      <c r="S2899" s="138">
        <v>4.91</v>
      </c>
      <c r="T2899" s="139"/>
      <c r="U2899" s="138">
        <v>0</v>
      </c>
      <c r="V2899" s="138">
        <v>0</v>
      </c>
      <c r="W2899" s="138">
        <v>0</v>
      </c>
      <c r="X2899" s="138">
        <v>0</v>
      </c>
      <c r="Y2899" s="138">
        <v>0</v>
      </c>
      <c r="Z2899" s="139"/>
      <c r="AA2899" s="138">
        <v>0</v>
      </c>
      <c r="AB2899" s="131">
        <v>0</v>
      </c>
    </row>
    <row r="2900" spans="1:28" ht="15" customHeight="1" x14ac:dyDescent="0.25">
      <c r="A2900" s="129" t="str">
        <f>B2900&amp;"-"&amp;COUNTIF($B$3:B2900,B2900)</f>
        <v>875-3</v>
      </c>
      <c r="B2900" s="130">
        <v>875</v>
      </c>
      <c r="C2900" s="130" t="s">
        <v>128</v>
      </c>
      <c r="D2900" s="137">
        <v>44800</v>
      </c>
      <c r="E2900" s="138">
        <v>147.59</v>
      </c>
      <c r="F2900" s="138">
        <v>3</v>
      </c>
      <c r="G2900" s="138">
        <v>1</v>
      </c>
      <c r="H2900" s="138">
        <v>0</v>
      </c>
      <c r="I2900" s="138">
        <v>0</v>
      </c>
      <c r="J2900" s="138">
        <v>0</v>
      </c>
      <c r="K2900" s="138">
        <v>1</v>
      </c>
      <c r="L2900" s="139"/>
      <c r="M2900" s="138">
        <v>147.59</v>
      </c>
      <c r="N2900" s="139"/>
      <c r="O2900" s="138">
        <v>25.92</v>
      </c>
      <c r="P2900" s="138">
        <v>95.94</v>
      </c>
      <c r="Q2900" s="138">
        <v>0</v>
      </c>
      <c r="R2900" s="139"/>
      <c r="S2900" s="138">
        <v>107.31</v>
      </c>
      <c r="T2900" s="139"/>
      <c r="U2900" s="138">
        <v>0</v>
      </c>
      <c r="V2900" s="138">
        <v>0</v>
      </c>
      <c r="W2900" s="138">
        <v>0</v>
      </c>
      <c r="X2900" s="138">
        <v>0</v>
      </c>
      <c r="Y2900" s="138">
        <v>0</v>
      </c>
      <c r="Z2900" s="139"/>
      <c r="AA2900" s="138">
        <v>0</v>
      </c>
      <c r="AB2900" s="131">
        <v>0</v>
      </c>
    </row>
    <row r="2901" spans="1:28" ht="15" customHeight="1" x14ac:dyDescent="0.25">
      <c r="A2901" s="129" t="str">
        <f>B2901&amp;"-"&amp;COUNTIF($B$3:B2901,B2901)</f>
        <v>875-4</v>
      </c>
      <c r="B2901" s="130">
        <v>875</v>
      </c>
      <c r="C2901" s="130" t="s">
        <v>128</v>
      </c>
      <c r="D2901" s="137"/>
      <c r="E2901" s="138">
        <v>0</v>
      </c>
      <c r="F2901" s="138">
        <v>0</v>
      </c>
      <c r="G2901" s="138">
        <v>0</v>
      </c>
      <c r="H2901" s="138">
        <v>0</v>
      </c>
      <c r="I2901" s="138">
        <v>0</v>
      </c>
      <c r="J2901" s="138">
        <v>0</v>
      </c>
      <c r="K2901" s="138">
        <v>0</v>
      </c>
      <c r="L2901" s="139"/>
      <c r="M2901" s="138">
        <v>0</v>
      </c>
      <c r="N2901" s="139"/>
      <c r="O2901" s="138">
        <v>0</v>
      </c>
      <c r="P2901" s="138">
        <v>0</v>
      </c>
      <c r="Q2901" s="138">
        <v>0</v>
      </c>
      <c r="R2901" s="139"/>
      <c r="S2901" s="138">
        <v>0</v>
      </c>
      <c r="T2901" s="139"/>
      <c r="U2901" s="138">
        <v>0</v>
      </c>
      <c r="V2901" s="138">
        <v>0</v>
      </c>
      <c r="W2901" s="138">
        <v>0</v>
      </c>
      <c r="X2901" s="138">
        <v>0</v>
      </c>
      <c r="Y2901" s="138">
        <v>0</v>
      </c>
      <c r="Z2901" s="139"/>
      <c r="AA2901" s="138">
        <v>0</v>
      </c>
      <c r="AB2901" s="131">
        <v>0</v>
      </c>
    </row>
    <row r="2902" spans="1:28" ht="15" customHeight="1" x14ac:dyDescent="0.25">
      <c r="A2902" s="129" t="str">
        <f>B2902&amp;"-"&amp;COUNTIF($B$3:B2902,B2902)</f>
        <v>875-5</v>
      </c>
      <c r="B2902" s="130">
        <v>875</v>
      </c>
      <c r="C2902" s="130" t="s">
        <v>128</v>
      </c>
      <c r="D2902" s="137"/>
      <c r="E2902" s="138">
        <v>0</v>
      </c>
      <c r="F2902" s="138">
        <v>0</v>
      </c>
      <c r="G2902" s="138">
        <v>0</v>
      </c>
      <c r="H2902" s="138">
        <v>0</v>
      </c>
      <c r="I2902" s="138">
        <v>0</v>
      </c>
      <c r="J2902" s="138">
        <v>0</v>
      </c>
      <c r="K2902" s="138">
        <v>0</v>
      </c>
      <c r="L2902" s="139"/>
      <c r="M2902" s="138">
        <v>0</v>
      </c>
      <c r="N2902" s="139"/>
      <c r="O2902" s="138">
        <v>0</v>
      </c>
      <c r="P2902" s="138">
        <v>0</v>
      </c>
      <c r="Q2902" s="138">
        <v>0</v>
      </c>
      <c r="R2902" s="139"/>
      <c r="S2902" s="138">
        <v>0</v>
      </c>
      <c r="T2902" s="139"/>
      <c r="U2902" s="138">
        <v>0</v>
      </c>
      <c r="V2902" s="138">
        <v>0</v>
      </c>
      <c r="W2902" s="138">
        <v>0</v>
      </c>
      <c r="X2902" s="138">
        <v>0</v>
      </c>
      <c r="Y2902" s="138">
        <v>0</v>
      </c>
      <c r="Z2902" s="139"/>
      <c r="AA2902" s="138">
        <v>0</v>
      </c>
      <c r="AB2902" s="131">
        <v>0</v>
      </c>
    </row>
    <row r="2903" spans="1:28" ht="15" customHeight="1" x14ac:dyDescent="0.25">
      <c r="A2903" s="129" t="str">
        <f>B2903&amp;"-"&amp;COUNTIF($B$3:B2903,B2903)</f>
        <v>875-6</v>
      </c>
      <c r="B2903" s="130">
        <v>875</v>
      </c>
      <c r="C2903" s="130" t="s">
        <v>128</v>
      </c>
      <c r="D2903" s="137"/>
      <c r="E2903" s="138">
        <v>0</v>
      </c>
      <c r="F2903" s="138">
        <v>0</v>
      </c>
      <c r="G2903" s="138">
        <v>0</v>
      </c>
      <c r="H2903" s="138">
        <v>0</v>
      </c>
      <c r="I2903" s="138">
        <v>0</v>
      </c>
      <c r="J2903" s="138">
        <v>0</v>
      </c>
      <c r="K2903" s="138">
        <v>0</v>
      </c>
      <c r="L2903" s="139"/>
      <c r="M2903" s="138">
        <v>0</v>
      </c>
      <c r="N2903" s="139"/>
      <c r="O2903" s="138">
        <v>0</v>
      </c>
      <c r="P2903" s="138">
        <v>0</v>
      </c>
      <c r="Q2903" s="138">
        <v>0</v>
      </c>
      <c r="R2903" s="139"/>
      <c r="S2903" s="138">
        <v>0</v>
      </c>
      <c r="T2903" s="139"/>
      <c r="U2903" s="138">
        <v>0</v>
      </c>
      <c r="V2903" s="138">
        <v>0</v>
      </c>
      <c r="W2903" s="138">
        <v>0</v>
      </c>
      <c r="X2903" s="138">
        <v>0</v>
      </c>
      <c r="Y2903" s="138">
        <v>0</v>
      </c>
      <c r="Z2903" s="139"/>
      <c r="AA2903" s="138">
        <v>0</v>
      </c>
      <c r="AB2903" s="131">
        <v>0</v>
      </c>
    </row>
    <row r="2904" spans="1:28" ht="15" customHeight="1" x14ac:dyDescent="0.25">
      <c r="A2904" s="129" t="str">
        <f>B2904&amp;"-"&amp;COUNTIF($B$3:B2904,B2904)</f>
        <v>875-7</v>
      </c>
      <c r="B2904" s="130">
        <v>875</v>
      </c>
      <c r="C2904" s="130" t="s">
        <v>128</v>
      </c>
      <c r="D2904" s="137"/>
      <c r="E2904" s="138">
        <v>0</v>
      </c>
      <c r="F2904" s="138">
        <v>0</v>
      </c>
      <c r="G2904" s="138">
        <v>0</v>
      </c>
      <c r="H2904" s="138">
        <v>0</v>
      </c>
      <c r="I2904" s="138">
        <v>0</v>
      </c>
      <c r="J2904" s="138">
        <v>0</v>
      </c>
      <c r="K2904" s="138">
        <v>0</v>
      </c>
      <c r="L2904" s="139"/>
      <c r="M2904" s="138">
        <v>0</v>
      </c>
      <c r="N2904" s="139"/>
      <c r="O2904" s="138">
        <v>0</v>
      </c>
      <c r="P2904" s="138">
        <v>0</v>
      </c>
      <c r="Q2904" s="138">
        <v>0</v>
      </c>
      <c r="R2904" s="139"/>
      <c r="S2904" s="138">
        <v>0</v>
      </c>
      <c r="T2904" s="139"/>
      <c r="U2904" s="138">
        <v>0</v>
      </c>
      <c r="V2904" s="138">
        <v>0</v>
      </c>
      <c r="W2904" s="138">
        <v>0</v>
      </c>
      <c r="X2904" s="138">
        <v>0</v>
      </c>
      <c r="Y2904" s="138">
        <v>0</v>
      </c>
      <c r="Z2904" s="139"/>
      <c r="AA2904" s="138">
        <v>0</v>
      </c>
      <c r="AB2904" s="131">
        <v>0</v>
      </c>
    </row>
    <row r="2905" spans="1:28" ht="15" customHeight="1" x14ac:dyDescent="0.25">
      <c r="A2905" s="129" t="str">
        <f>B2905&amp;"-"&amp;COUNTIF($B$3:B2905,B2905)</f>
        <v>875-8</v>
      </c>
      <c r="B2905" s="130">
        <v>875</v>
      </c>
      <c r="C2905" s="130" t="s">
        <v>128</v>
      </c>
      <c r="D2905" s="137"/>
      <c r="E2905" s="138">
        <v>0</v>
      </c>
      <c r="F2905" s="138">
        <v>0</v>
      </c>
      <c r="G2905" s="138">
        <v>0</v>
      </c>
      <c r="H2905" s="138">
        <v>0</v>
      </c>
      <c r="I2905" s="138">
        <v>0</v>
      </c>
      <c r="J2905" s="138">
        <v>0</v>
      </c>
      <c r="K2905" s="138">
        <v>0</v>
      </c>
      <c r="L2905" s="139"/>
      <c r="M2905" s="138">
        <v>0</v>
      </c>
      <c r="N2905" s="139"/>
      <c r="O2905" s="138">
        <v>0</v>
      </c>
      <c r="P2905" s="138">
        <v>0</v>
      </c>
      <c r="Q2905" s="138">
        <v>0</v>
      </c>
      <c r="R2905" s="139"/>
      <c r="S2905" s="138">
        <v>0</v>
      </c>
      <c r="T2905" s="139"/>
      <c r="U2905" s="138">
        <v>0</v>
      </c>
      <c r="V2905" s="138">
        <v>0</v>
      </c>
      <c r="W2905" s="138">
        <v>0</v>
      </c>
      <c r="X2905" s="138">
        <v>0</v>
      </c>
      <c r="Y2905" s="138">
        <v>0</v>
      </c>
      <c r="Z2905" s="139"/>
      <c r="AA2905" s="138">
        <v>0</v>
      </c>
      <c r="AB2905" s="131">
        <v>0</v>
      </c>
    </row>
    <row r="2906" spans="1:28" ht="15" customHeight="1" x14ac:dyDescent="0.25">
      <c r="A2906" s="129" t="str">
        <f>B2906&amp;"-"&amp;COUNTIF($B$3:B2906,B2906)</f>
        <v>875-9</v>
      </c>
      <c r="B2906" s="130">
        <v>875</v>
      </c>
      <c r="C2906" s="130" t="s">
        <v>128</v>
      </c>
      <c r="D2906" s="137"/>
      <c r="E2906" s="138">
        <v>0</v>
      </c>
      <c r="F2906" s="138">
        <v>0</v>
      </c>
      <c r="G2906" s="138">
        <v>0</v>
      </c>
      <c r="H2906" s="138">
        <v>0</v>
      </c>
      <c r="I2906" s="138">
        <v>0</v>
      </c>
      <c r="J2906" s="138">
        <v>0</v>
      </c>
      <c r="K2906" s="138">
        <v>0</v>
      </c>
      <c r="L2906" s="139"/>
      <c r="M2906" s="138">
        <v>0</v>
      </c>
      <c r="N2906" s="139"/>
      <c r="O2906" s="138">
        <v>0</v>
      </c>
      <c r="P2906" s="138">
        <v>0</v>
      </c>
      <c r="Q2906" s="138">
        <v>0</v>
      </c>
      <c r="R2906" s="139"/>
      <c r="S2906" s="138">
        <v>0</v>
      </c>
      <c r="T2906" s="139"/>
      <c r="U2906" s="138">
        <v>0</v>
      </c>
      <c r="V2906" s="138">
        <v>0</v>
      </c>
      <c r="W2906" s="138">
        <v>0</v>
      </c>
      <c r="X2906" s="138">
        <v>0</v>
      </c>
      <c r="Y2906" s="138">
        <v>0</v>
      </c>
      <c r="Z2906" s="139"/>
      <c r="AA2906" s="138">
        <v>0</v>
      </c>
      <c r="AB2906" s="131">
        <v>0</v>
      </c>
    </row>
    <row r="2907" spans="1:28" ht="15" customHeight="1" x14ac:dyDescent="0.25">
      <c r="A2907" s="129" t="str">
        <f>B2907&amp;"-"&amp;COUNTIF($B$3:B2907,B2907)</f>
        <v>905-1</v>
      </c>
      <c r="B2907" s="130">
        <v>905</v>
      </c>
      <c r="C2907" s="130" t="s">
        <v>129</v>
      </c>
      <c r="D2907" s="137">
        <v>44024</v>
      </c>
      <c r="E2907" s="138">
        <v>0.94</v>
      </c>
      <c r="F2907" s="138">
        <v>0</v>
      </c>
      <c r="G2907" s="138">
        <v>0</v>
      </c>
      <c r="H2907" s="138">
        <v>0</v>
      </c>
      <c r="I2907" s="138">
        <v>0</v>
      </c>
      <c r="J2907" s="138">
        <v>0</v>
      </c>
      <c r="K2907" s="138">
        <v>0</v>
      </c>
      <c r="L2907" s="139"/>
      <c r="M2907" s="138">
        <v>0</v>
      </c>
      <c r="N2907" s="139"/>
      <c r="O2907" s="138">
        <v>0</v>
      </c>
      <c r="P2907" s="138">
        <v>0</v>
      </c>
      <c r="Q2907" s="138">
        <v>0</v>
      </c>
      <c r="R2907" s="139"/>
      <c r="S2907" s="138">
        <v>0</v>
      </c>
      <c r="T2907" s="139"/>
      <c r="U2907" s="138">
        <v>0</v>
      </c>
      <c r="V2907" s="138">
        <v>0</v>
      </c>
      <c r="W2907" s="138">
        <v>0</v>
      </c>
      <c r="X2907" s="138">
        <v>0</v>
      </c>
      <c r="Y2907" s="138">
        <v>0</v>
      </c>
      <c r="Z2907" s="139"/>
      <c r="AA2907" s="138">
        <v>0</v>
      </c>
      <c r="AB2907" s="131">
        <v>0</v>
      </c>
    </row>
    <row r="2908" spans="1:28" ht="15" customHeight="1" x14ac:dyDescent="0.25">
      <c r="A2908" s="129" t="str">
        <f>B2908&amp;"-"&amp;COUNTIF($B$3:B2908,B2908)</f>
        <v>905-2</v>
      </c>
      <c r="B2908" s="130">
        <v>905</v>
      </c>
      <c r="C2908" s="130" t="s">
        <v>129</v>
      </c>
      <c r="D2908" s="137">
        <v>49452</v>
      </c>
      <c r="E2908" s="138">
        <v>0.48</v>
      </c>
      <c r="F2908" s="138">
        <v>0</v>
      </c>
      <c r="G2908" s="138">
        <v>0</v>
      </c>
      <c r="H2908" s="138">
        <v>0</v>
      </c>
      <c r="I2908" s="138">
        <v>0</v>
      </c>
      <c r="J2908" s="138">
        <v>0</v>
      </c>
      <c r="K2908" s="138">
        <v>0</v>
      </c>
      <c r="L2908" s="139"/>
      <c r="M2908" s="138">
        <v>0.48</v>
      </c>
      <c r="N2908" s="139"/>
      <c r="O2908" s="138">
        <v>0</v>
      </c>
      <c r="P2908" s="138">
        <v>0</v>
      </c>
      <c r="Q2908" s="138">
        <v>0</v>
      </c>
      <c r="R2908" s="139"/>
      <c r="S2908" s="138">
        <v>0</v>
      </c>
      <c r="T2908" s="139"/>
      <c r="U2908" s="138">
        <v>0</v>
      </c>
      <c r="V2908" s="138">
        <v>0</v>
      </c>
      <c r="W2908" s="138">
        <v>0</v>
      </c>
      <c r="X2908" s="138">
        <v>0</v>
      </c>
      <c r="Y2908" s="138">
        <v>0</v>
      </c>
      <c r="Z2908" s="139"/>
      <c r="AA2908" s="138">
        <v>0</v>
      </c>
      <c r="AB2908" s="131">
        <v>0</v>
      </c>
    </row>
    <row r="2909" spans="1:28" ht="15" customHeight="1" x14ac:dyDescent="0.25">
      <c r="A2909" s="129" t="str">
        <f>B2909&amp;"-"&amp;COUNTIF($B$3:B2909,B2909)</f>
        <v>905-3</v>
      </c>
      <c r="B2909" s="130">
        <v>905</v>
      </c>
      <c r="C2909" s="130" t="s">
        <v>129</v>
      </c>
      <c r="D2909" s="137">
        <v>44297</v>
      </c>
      <c r="E2909" s="138">
        <v>30.16</v>
      </c>
      <c r="F2909" s="138">
        <v>0</v>
      </c>
      <c r="G2909" s="138">
        <v>0.87</v>
      </c>
      <c r="H2909" s="138">
        <v>0.5</v>
      </c>
      <c r="I2909" s="138">
        <v>0</v>
      </c>
      <c r="J2909" s="138">
        <v>0</v>
      </c>
      <c r="K2909" s="138">
        <v>0</v>
      </c>
      <c r="L2909" s="139"/>
      <c r="M2909" s="138">
        <v>26.47</v>
      </c>
      <c r="N2909" s="139"/>
      <c r="O2909" s="138">
        <v>0</v>
      </c>
      <c r="P2909" s="138">
        <v>0</v>
      </c>
      <c r="Q2909" s="138">
        <v>0</v>
      </c>
      <c r="R2909" s="139"/>
      <c r="S2909" s="138">
        <v>0</v>
      </c>
      <c r="T2909" s="139"/>
      <c r="U2909" s="138">
        <v>0</v>
      </c>
      <c r="V2909" s="138">
        <v>0</v>
      </c>
      <c r="W2909" s="138">
        <v>0</v>
      </c>
      <c r="X2909" s="138">
        <v>0</v>
      </c>
      <c r="Y2909" s="138">
        <v>0</v>
      </c>
      <c r="Z2909" s="139"/>
      <c r="AA2909" s="138">
        <v>0.1</v>
      </c>
      <c r="AB2909" s="131">
        <v>0</v>
      </c>
    </row>
    <row r="2910" spans="1:28" ht="15" customHeight="1" x14ac:dyDescent="0.25">
      <c r="A2910" s="129" t="str">
        <f>B2910&amp;"-"&amp;COUNTIF($B$3:B2910,B2910)</f>
        <v>905-4</v>
      </c>
      <c r="B2910" s="130">
        <v>905</v>
      </c>
      <c r="C2910" s="130" t="s">
        <v>129</v>
      </c>
      <c r="D2910" s="137">
        <v>44420</v>
      </c>
      <c r="E2910" s="138">
        <v>0.12</v>
      </c>
      <c r="F2910" s="138">
        <v>0</v>
      </c>
      <c r="G2910" s="138">
        <v>0</v>
      </c>
      <c r="H2910" s="138">
        <v>0</v>
      </c>
      <c r="I2910" s="138">
        <v>0</v>
      </c>
      <c r="J2910" s="138">
        <v>0</v>
      </c>
      <c r="K2910" s="138">
        <v>0</v>
      </c>
      <c r="L2910" s="139"/>
      <c r="M2910" s="138">
        <v>0.12</v>
      </c>
      <c r="N2910" s="139"/>
      <c r="O2910" s="138">
        <v>0</v>
      </c>
      <c r="P2910" s="138">
        <v>0</v>
      </c>
      <c r="Q2910" s="138">
        <v>0</v>
      </c>
      <c r="R2910" s="139"/>
      <c r="S2910" s="138">
        <v>0</v>
      </c>
      <c r="T2910" s="139"/>
      <c r="U2910" s="138">
        <v>0</v>
      </c>
      <c r="V2910" s="138">
        <v>0</v>
      </c>
      <c r="W2910" s="138">
        <v>0</v>
      </c>
      <c r="X2910" s="138">
        <v>0</v>
      </c>
      <c r="Y2910" s="138">
        <v>0</v>
      </c>
      <c r="Z2910" s="139"/>
      <c r="AA2910" s="138">
        <v>0</v>
      </c>
      <c r="AB2910" s="131">
        <v>0</v>
      </c>
    </row>
    <row r="2911" spans="1:28" ht="15" customHeight="1" x14ac:dyDescent="0.25">
      <c r="A2911" s="129" t="str">
        <f>B2911&amp;"-"&amp;COUNTIF($B$3:B2911,B2911)</f>
        <v>905-5</v>
      </c>
      <c r="B2911" s="130">
        <v>905</v>
      </c>
      <c r="C2911" s="130" t="s">
        <v>129</v>
      </c>
      <c r="D2911" s="137"/>
      <c r="E2911" s="138">
        <v>0</v>
      </c>
      <c r="F2911" s="138">
        <v>0</v>
      </c>
      <c r="G2911" s="138">
        <v>0</v>
      </c>
      <c r="H2911" s="138">
        <v>0</v>
      </c>
      <c r="I2911" s="138">
        <v>0</v>
      </c>
      <c r="J2911" s="138">
        <v>0</v>
      </c>
      <c r="K2911" s="138">
        <v>0</v>
      </c>
      <c r="L2911" s="139"/>
      <c r="M2911" s="138">
        <v>0</v>
      </c>
      <c r="N2911" s="139"/>
      <c r="O2911" s="138">
        <v>0</v>
      </c>
      <c r="P2911" s="138">
        <v>0</v>
      </c>
      <c r="Q2911" s="138">
        <v>0</v>
      </c>
      <c r="R2911" s="139"/>
      <c r="S2911" s="138">
        <v>0</v>
      </c>
      <c r="T2911" s="139"/>
      <c r="U2911" s="138">
        <v>0</v>
      </c>
      <c r="V2911" s="138">
        <v>0</v>
      </c>
      <c r="W2911" s="138">
        <v>0</v>
      </c>
      <c r="X2911" s="138">
        <v>0</v>
      </c>
      <c r="Y2911" s="138">
        <v>0</v>
      </c>
      <c r="Z2911" s="139"/>
      <c r="AA2911" s="138">
        <v>0</v>
      </c>
      <c r="AB2911" s="131">
        <v>0</v>
      </c>
    </row>
    <row r="2912" spans="1:28" ht="15" customHeight="1" x14ac:dyDescent="0.25">
      <c r="A2912" s="129" t="str">
        <f>B2912&amp;"-"&amp;COUNTIF($B$3:B2912,B2912)</f>
        <v>905-6</v>
      </c>
      <c r="B2912" s="130">
        <v>905</v>
      </c>
      <c r="C2912" s="130" t="s">
        <v>129</v>
      </c>
      <c r="D2912" s="137"/>
      <c r="E2912" s="138">
        <v>0</v>
      </c>
      <c r="F2912" s="138">
        <v>0</v>
      </c>
      <c r="G2912" s="138">
        <v>0</v>
      </c>
      <c r="H2912" s="138">
        <v>0</v>
      </c>
      <c r="I2912" s="138">
        <v>0</v>
      </c>
      <c r="J2912" s="138">
        <v>0</v>
      </c>
      <c r="K2912" s="138">
        <v>0</v>
      </c>
      <c r="L2912" s="139"/>
      <c r="M2912" s="138">
        <v>0</v>
      </c>
      <c r="N2912" s="139"/>
      <c r="O2912" s="138">
        <v>0</v>
      </c>
      <c r="P2912" s="138">
        <v>0</v>
      </c>
      <c r="Q2912" s="138">
        <v>0</v>
      </c>
      <c r="R2912" s="139"/>
      <c r="S2912" s="138">
        <v>0</v>
      </c>
      <c r="T2912" s="139"/>
      <c r="U2912" s="138">
        <v>0</v>
      </c>
      <c r="V2912" s="138">
        <v>0</v>
      </c>
      <c r="W2912" s="138">
        <v>0</v>
      </c>
      <c r="X2912" s="138">
        <v>0</v>
      </c>
      <c r="Y2912" s="138">
        <v>0</v>
      </c>
      <c r="Z2912" s="139"/>
      <c r="AA2912" s="138">
        <v>0</v>
      </c>
      <c r="AB2912" s="131">
        <v>0</v>
      </c>
    </row>
    <row r="2913" spans="1:28" ht="15" customHeight="1" x14ac:dyDescent="0.25">
      <c r="A2913" s="129" t="str">
        <f>B2913&amp;"-"&amp;COUNTIF($B$3:B2913,B2913)</f>
        <v>905-7</v>
      </c>
      <c r="B2913" s="130">
        <v>905</v>
      </c>
      <c r="C2913" s="130" t="s">
        <v>129</v>
      </c>
      <c r="D2913" s="137"/>
      <c r="E2913" s="138">
        <v>0</v>
      </c>
      <c r="F2913" s="138">
        <v>0</v>
      </c>
      <c r="G2913" s="138">
        <v>0</v>
      </c>
      <c r="H2913" s="138">
        <v>0</v>
      </c>
      <c r="I2913" s="138">
        <v>0</v>
      </c>
      <c r="J2913" s="138">
        <v>0</v>
      </c>
      <c r="K2913" s="138">
        <v>0</v>
      </c>
      <c r="L2913" s="139"/>
      <c r="M2913" s="138">
        <v>0</v>
      </c>
      <c r="N2913" s="139"/>
      <c r="O2913" s="138">
        <v>0</v>
      </c>
      <c r="P2913" s="138">
        <v>0</v>
      </c>
      <c r="Q2913" s="138">
        <v>0</v>
      </c>
      <c r="R2913" s="139"/>
      <c r="S2913" s="138">
        <v>0</v>
      </c>
      <c r="T2913" s="139"/>
      <c r="U2913" s="138">
        <v>0</v>
      </c>
      <c r="V2913" s="138">
        <v>0</v>
      </c>
      <c r="W2913" s="138">
        <v>0</v>
      </c>
      <c r="X2913" s="138">
        <v>0</v>
      </c>
      <c r="Y2913" s="138">
        <v>0</v>
      </c>
      <c r="Z2913" s="139"/>
      <c r="AA2913" s="138">
        <v>0</v>
      </c>
      <c r="AB2913" s="131">
        <v>0</v>
      </c>
    </row>
    <row r="2914" spans="1:28" ht="15" customHeight="1" x14ac:dyDescent="0.25">
      <c r="A2914" s="129" t="str">
        <f>B2914&amp;"-"&amp;COUNTIF($B$3:B2914,B2914)</f>
        <v>905-8</v>
      </c>
      <c r="B2914" s="130">
        <v>905</v>
      </c>
      <c r="C2914" s="130" t="s">
        <v>129</v>
      </c>
      <c r="D2914" s="137"/>
      <c r="E2914" s="138">
        <v>0</v>
      </c>
      <c r="F2914" s="138">
        <v>0</v>
      </c>
      <c r="G2914" s="138">
        <v>0</v>
      </c>
      <c r="H2914" s="138">
        <v>0</v>
      </c>
      <c r="I2914" s="138">
        <v>0</v>
      </c>
      <c r="J2914" s="138">
        <v>0</v>
      </c>
      <c r="K2914" s="138">
        <v>0</v>
      </c>
      <c r="L2914" s="139"/>
      <c r="M2914" s="138">
        <v>0</v>
      </c>
      <c r="N2914" s="139"/>
      <c r="O2914" s="138">
        <v>0</v>
      </c>
      <c r="P2914" s="138">
        <v>0</v>
      </c>
      <c r="Q2914" s="138">
        <v>0</v>
      </c>
      <c r="R2914" s="139"/>
      <c r="S2914" s="138">
        <v>0</v>
      </c>
      <c r="T2914" s="139"/>
      <c r="U2914" s="138">
        <v>0</v>
      </c>
      <c r="V2914" s="138">
        <v>0</v>
      </c>
      <c r="W2914" s="138">
        <v>0</v>
      </c>
      <c r="X2914" s="138">
        <v>0</v>
      </c>
      <c r="Y2914" s="138">
        <v>0</v>
      </c>
      <c r="Z2914" s="139"/>
      <c r="AA2914" s="138">
        <v>0</v>
      </c>
      <c r="AB2914" s="131">
        <v>0</v>
      </c>
    </row>
    <row r="2915" spans="1:28" ht="15" customHeight="1" x14ac:dyDescent="0.25">
      <c r="A2915" s="129" t="str">
        <f>B2915&amp;"-"&amp;COUNTIF($B$3:B2915,B2915)</f>
        <v>912-1</v>
      </c>
      <c r="B2915" s="130">
        <v>912</v>
      </c>
      <c r="C2915" s="130" t="s">
        <v>130</v>
      </c>
      <c r="D2915" s="137">
        <v>43802</v>
      </c>
      <c r="E2915" s="138">
        <v>172.8</v>
      </c>
      <c r="F2915" s="138">
        <v>0</v>
      </c>
      <c r="G2915" s="138">
        <v>7.53</v>
      </c>
      <c r="H2915" s="138">
        <v>1.38</v>
      </c>
      <c r="I2915" s="138">
        <v>0</v>
      </c>
      <c r="J2915" s="138">
        <v>0</v>
      </c>
      <c r="K2915" s="138">
        <v>0</v>
      </c>
      <c r="L2915" s="139"/>
      <c r="M2915" s="138">
        <v>127.09</v>
      </c>
      <c r="N2915" s="139"/>
      <c r="O2915" s="138">
        <v>0</v>
      </c>
      <c r="P2915" s="138">
        <v>0</v>
      </c>
      <c r="Q2915" s="138">
        <v>0</v>
      </c>
      <c r="R2915" s="139"/>
      <c r="S2915" s="138">
        <v>0</v>
      </c>
      <c r="T2915" s="139"/>
      <c r="U2915" s="138">
        <v>0</v>
      </c>
      <c r="V2915" s="138">
        <v>0</v>
      </c>
      <c r="W2915" s="138">
        <v>0</v>
      </c>
      <c r="X2915" s="138">
        <v>0</v>
      </c>
      <c r="Y2915" s="138">
        <v>0</v>
      </c>
      <c r="Z2915" s="139"/>
      <c r="AA2915" s="138">
        <v>0</v>
      </c>
      <c r="AB2915" s="131">
        <v>0</v>
      </c>
    </row>
    <row r="2916" spans="1:28" ht="15" customHeight="1" x14ac:dyDescent="0.25">
      <c r="A2916" s="129" t="str">
        <f>B2916&amp;"-"&amp;COUNTIF($B$3:B2916,B2916)</f>
        <v>912-2</v>
      </c>
      <c r="B2916" s="130">
        <v>912</v>
      </c>
      <c r="C2916" s="130" t="s">
        <v>130</v>
      </c>
      <c r="D2916" s="137">
        <v>47027</v>
      </c>
      <c r="E2916" s="138">
        <v>2.66</v>
      </c>
      <c r="F2916" s="138">
        <v>0</v>
      </c>
      <c r="G2916" s="138">
        <v>0</v>
      </c>
      <c r="H2916" s="138">
        <v>0</v>
      </c>
      <c r="I2916" s="138">
        <v>0</v>
      </c>
      <c r="J2916" s="138">
        <v>0</v>
      </c>
      <c r="K2916" s="138">
        <v>0</v>
      </c>
      <c r="L2916" s="139"/>
      <c r="M2916" s="138">
        <v>1.67</v>
      </c>
      <c r="N2916" s="139"/>
      <c r="O2916" s="138">
        <v>0</v>
      </c>
      <c r="P2916" s="138">
        <v>0</v>
      </c>
      <c r="Q2916" s="138">
        <v>0</v>
      </c>
      <c r="R2916" s="139"/>
      <c r="S2916" s="138">
        <v>0</v>
      </c>
      <c r="T2916" s="139"/>
      <c r="U2916" s="138">
        <v>0</v>
      </c>
      <c r="V2916" s="138">
        <v>0</v>
      </c>
      <c r="W2916" s="138">
        <v>0</v>
      </c>
      <c r="X2916" s="138">
        <v>0</v>
      </c>
      <c r="Y2916" s="138">
        <v>0</v>
      </c>
      <c r="Z2916" s="139"/>
      <c r="AA2916" s="138">
        <v>0</v>
      </c>
      <c r="AB2916" s="131">
        <v>0</v>
      </c>
    </row>
    <row r="2917" spans="1:28" ht="15" customHeight="1" x14ac:dyDescent="0.25">
      <c r="A2917" s="129" t="str">
        <f>B2917&amp;"-"&amp;COUNTIF($B$3:B2917,B2917)</f>
        <v>912-3</v>
      </c>
      <c r="B2917" s="130">
        <v>912</v>
      </c>
      <c r="C2917" s="130" t="s">
        <v>130</v>
      </c>
      <c r="D2917" s="137">
        <v>44073</v>
      </c>
      <c r="E2917" s="138">
        <v>1</v>
      </c>
      <c r="F2917" s="138">
        <v>0</v>
      </c>
      <c r="G2917" s="138">
        <v>0</v>
      </c>
      <c r="H2917" s="138">
        <v>0</v>
      </c>
      <c r="I2917" s="138">
        <v>0</v>
      </c>
      <c r="J2917" s="138">
        <v>0</v>
      </c>
      <c r="K2917" s="138">
        <v>0</v>
      </c>
      <c r="L2917" s="139"/>
      <c r="M2917" s="138">
        <v>0</v>
      </c>
      <c r="N2917" s="139"/>
      <c r="O2917" s="138">
        <v>0</v>
      </c>
      <c r="P2917" s="138">
        <v>0</v>
      </c>
      <c r="Q2917" s="138">
        <v>0</v>
      </c>
      <c r="R2917" s="139"/>
      <c r="S2917" s="138">
        <v>0</v>
      </c>
      <c r="T2917" s="139"/>
      <c r="U2917" s="138">
        <v>0</v>
      </c>
      <c r="V2917" s="138">
        <v>0</v>
      </c>
      <c r="W2917" s="138">
        <v>0</v>
      </c>
      <c r="X2917" s="138">
        <v>0</v>
      </c>
      <c r="Y2917" s="138">
        <v>0</v>
      </c>
      <c r="Z2917" s="139"/>
      <c r="AA2917" s="138">
        <v>0</v>
      </c>
      <c r="AB2917" s="131">
        <v>0</v>
      </c>
    </row>
    <row r="2918" spans="1:28" ht="15" customHeight="1" x14ac:dyDescent="0.25">
      <c r="A2918" s="129" t="str">
        <f>B2918&amp;"-"&amp;COUNTIF($B$3:B2918,B2918)</f>
        <v>912-4</v>
      </c>
      <c r="B2918" s="130">
        <v>912</v>
      </c>
      <c r="C2918" s="130" t="s">
        <v>130</v>
      </c>
      <c r="D2918" s="137">
        <v>46763</v>
      </c>
      <c r="E2918" s="138">
        <v>1</v>
      </c>
      <c r="F2918" s="138">
        <v>0</v>
      </c>
      <c r="G2918" s="138">
        <v>0</v>
      </c>
      <c r="H2918" s="138">
        <v>0</v>
      </c>
      <c r="I2918" s="138">
        <v>0</v>
      </c>
      <c r="J2918" s="138">
        <v>0</v>
      </c>
      <c r="K2918" s="138">
        <v>0</v>
      </c>
      <c r="L2918" s="139"/>
      <c r="M2918" s="138">
        <v>1</v>
      </c>
      <c r="N2918" s="139"/>
      <c r="O2918" s="138">
        <v>0</v>
      </c>
      <c r="P2918" s="138">
        <v>0</v>
      </c>
      <c r="Q2918" s="138">
        <v>0</v>
      </c>
      <c r="R2918" s="139"/>
      <c r="S2918" s="138">
        <v>0</v>
      </c>
      <c r="T2918" s="139"/>
      <c r="U2918" s="138">
        <v>0</v>
      </c>
      <c r="V2918" s="138">
        <v>0</v>
      </c>
      <c r="W2918" s="138">
        <v>0</v>
      </c>
      <c r="X2918" s="138">
        <v>0</v>
      </c>
      <c r="Y2918" s="138">
        <v>0</v>
      </c>
      <c r="Z2918" s="139"/>
      <c r="AA2918" s="138">
        <v>0</v>
      </c>
      <c r="AB2918" s="131">
        <v>0</v>
      </c>
    </row>
    <row r="2919" spans="1:28" ht="15" customHeight="1" x14ac:dyDescent="0.25">
      <c r="A2919" s="129" t="str">
        <f>B2919&amp;"-"&amp;COUNTIF($B$3:B2919,B2919)</f>
        <v>912-5</v>
      </c>
      <c r="B2919" s="130">
        <v>912</v>
      </c>
      <c r="C2919" s="130" t="s">
        <v>130</v>
      </c>
      <c r="D2919" s="137">
        <v>47001</v>
      </c>
      <c r="E2919" s="138">
        <v>0.89</v>
      </c>
      <c r="F2919" s="138">
        <v>0</v>
      </c>
      <c r="G2919" s="138">
        <v>0</v>
      </c>
      <c r="H2919" s="138">
        <v>0</v>
      </c>
      <c r="I2919" s="138">
        <v>0</v>
      </c>
      <c r="J2919" s="138">
        <v>0</v>
      </c>
      <c r="K2919" s="138">
        <v>0</v>
      </c>
      <c r="L2919" s="139"/>
      <c r="M2919" s="138">
        <v>0.89</v>
      </c>
      <c r="N2919" s="139"/>
      <c r="O2919" s="138">
        <v>0</v>
      </c>
      <c r="P2919" s="138">
        <v>0</v>
      </c>
      <c r="Q2919" s="138">
        <v>0</v>
      </c>
      <c r="R2919" s="139"/>
      <c r="S2919" s="138">
        <v>0</v>
      </c>
      <c r="T2919" s="139"/>
      <c r="U2919" s="138">
        <v>0</v>
      </c>
      <c r="V2919" s="138">
        <v>0</v>
      </c>
      <c r="W2919" s="138">
        <v>0</v>
      </c>
      <c r="X2919" s="138">
        <v>0</v>
      </c>
      <c r="Y2919" s="138">
        <v>0</v>
      </c>
      <c r="Z2919" s="139"/>
      <c r="AA2919" s="138">
        <v>0</v>
      </c>
      <c r="AB2919" s="131">
        <v>0</v>
      </c>
    </row>
    <row r="2920" spans="1:28" ht="15" customHeight="1" x14ac:dyDescent="0.25">
      <c r="A2920" s="129" t="str">
        <f>B2920&amp;"-"&amp;COUNTIF($B$3:B2920,B2920)</f>
        <v>912-6</v>
      </c>
      <c r="B2920" s="130">
        <v>912</v>
      </c>
      <c r="C2920" s="130" t="s">
        <v>130</v>
      </c>
      <c r="D2920" s="137">
        <v>45047</v>
      </c>
      <c r="E2920" s="138">
        <v>0.56000000000000005</v>
      </c>
      <c r="F2920" s="138">
        <v>0</v>
      </c>
      <c r="G2920" s="138">
        <v>0</v>
      </c>
      <c r="H2920" s="138">
        <v>0</v>
      </c>
      <c r="I2920" s="138">
        <v>0</v>
      </c>
      <c r="J2920" s="138">
        <v>0</v>
      </c>
      <c r="K2920" s="138">
        <v>0</v>
      </c>
      <c r="L2920" s="139"/>
      <c r="M2920" s="138">
        <v>0</v>
      </c>
      <c r="N2920" s="139"/>
      <c r="O2920" s="138">
        <v>0</v>
      </c>
      <c r="P2920" s="138">
        <v>0</v>
      </c>
      <c r="Q2920" s="138">
        <v>0</v>
      </c>
      <c r="R2920" s="139"/>
      <c r="S2920" s="138">
        <v>0</v>
      </c>
      <c r="T2920" s="139"/>
      <c r="U2920" s="138">
        <v>0</v>
      </c>
      <c r="V2920" s="138">
        <v>0</v>
      </c>
      <c r="W2920" s="138">
        <v>0</v>
      </c>
      <c r="X2920" s="138">
        <v>0</v>
      </c>
      <c r="Y2920" s="138">
        <v>0</v>
      </c>
      <c r="Z2920" s="139"/>
      <c r="AA2920" s="138">
        <v>0</v>
      </c>
      <c r="AB2920" s="131">
        <v>0</v>
      </c>
    </row>
    <row r="2921" spans="1:28" ht="15" customHeight="1" x14ac:dyDescent="0.25">
      <c r="A2921" s="129" t="str">
        <f>B2921&amp;"-"&amp;COUNTIF($B$3:B2921,B2921)</f>
        <v>912-7</v>
      </c>
      <c r="B2921" s="130">
        <v>912</v>
      </c>
      <c r="C2921" s="130" t="s">
        <v>130</v>
      </c>
      <c r="D2921" s="137">
        <v>45070</v>
      </c>
      <c r="E2921" s="138">
        <v>4.09</v>
      </c>
      <c r="F2921" s="138">
        <v>0</v>
      </c>
      <c r="G2921" s="138">
        <v>0</v>
      </c>
      <c r="H2921" s="138">
        <v>0</v>
      </c>
      <c r="I2921" s="138">
        <v>0</v>
      </c>
      <c r="J2921" s="138">
        <v>0</v>
      </c>
      <c r="K2921" s="138">
        <v>0</v>
      </c>
      <c r="L2921" s="139"/>
      <c r="M2921" s="138">
        <v>4.09</v>
      </c>
      <c r="N2921" s="139"/>
      <c r="O2921" s="138">
        <v>0</v>
      </c>
      <c r="P2921" s="138">
        <v>0</v>
      </c>
      <c r="Q2921" s="138">
        <v>0</v>
      </c>
      <c r="R2921" s="139"/>
      <c r="S2921" s="138">
        <v>0</v>
      </c>
      <c r="T2921" s="139"/>
      <c r="U2921" s="138">
        <v>0</v>
      </c>
      <c r="V2921" s="138">
        <v>0</v>
      </c>
      <c r="W2921" s="138">
        <v>0</v>
      </c>
      <c r="X2921" s="138">
        <v>0</v>
      </c>
      <c r="Y2921" s="138">
        <v>0</v>
      </c>
      <c r="Z2921" s="139"/>
      <c r="AA2921" s="138">
        <v>0</v>
      </c>
      <c r="AB2921" s="131">
        <v>0</v>
      </c>
    </row>
    <row r="2922" spans="1:28" ht="15" customHeight="1" x14ac:dyDescent="0.25">
      <c r="A2922" s="129" t="str">
        <f>B2922&amp;"-"&amp;COUNTIF($B$3:B2922,B2922)</f>
        <v>912-8</v>
      </c>
      <c r="B2922" s="130">
        <v>912</v>
      </c>
      <c r="C2922" s="130" t="s">
        <v>130</v>
      </c>
      <c r="D2922" s="137"/>
      <c r="E2922" s="138">
        <v>0</v>
      </c>
      <c r="F2922" s="138">
        <v>0</v>
      </c>
      <c r="G2922" s="138">
        <v>0</v>
      </c>
      <c r="H2922" s="138">
        <v>0</v>
      </c>
      <c r="I2922" s="138">
        <v>0</v>
      </c>
      <c r="J2922" s="138">
        <v>0</v>
      </c>
      <c r="K2922" s="138">
        <v>0</v>
      </c>
      <c r="L2922" s="139"/>
      <c r="M2922" s="138">
        <v>0</v>
      </c>
      <c r="N2922" s="139"/>
      <c r="O2922" s="138">
        <v>0</v>
      </c>
      <c r="P2922" s="138">
        <v>0</v>
      </c>
      <c r="Q2922" s="138">
        <v>0</v>
      </c>
      <c r="R2922" s="139"/>
      <c r="S2922" s="138">
        <v>0</v>
      </c>
      <c r="T2922" s="139"/>
      <c r="U2922" s="138">
        <v>0</v>
      </c>
      <c r="V2922" s="138">
        <v>0</v>
      </c>
      <c r="W2922" s="138">
        <v>0</v>
      </c>
      <c r="X2922" s="138">
        <v>0</v>
      </c>
      <c r="Y2922" s="138">
        <v>0</v>
      </c>
      <c r="Z2922" s="139"/>
      <c r="AA2922" s="138">
        <v>0</v>
      </c>
      <c r="AB2922" s="131">
        <v>0</v>
      </c>
    </row>
    <row r="2923" spans="1:28" ht="15" customHeight="1" x14ac:dyDescent="0.25">
      <c r="A2923" s="129" t="str">
        <f>B2923&amp;"-"&amp;COUNTIF($B$3:B2923,B2923)</f>
        <v>912-9</v>
      </c>
      <c r="B2923" s="130">
        <v>912</v>
      </c>
      <c r="C2923" s="130" t="s">
        <v>130</v>
      </c>
      <c r="D2923" s="137"/>
      <c r="E2923" s="138">
        <v>0</v>
      </c>
      <c r="F2923" s="138">
        <v>0</v>
      </c>
      <c r="G2923" s="138">
        <v>0</v>
      </c>
      <c r="H2923" s="138">
        <v>0</v>
      </c>
      <c r="I2923" s="138">
        <v>0</v>
      </c>
      <c r="J2923" s="138">
        <v>0</v>
      </c>
      <c r="K2923" s="138">
        <v>0</v>
      </c>
      <c r="L2923" s="139"/>
      <c r="M2923" s="138">
        <v>0</v>
      </c>
      <c r="N2923" s="139"/>
      <c r="O2923" s="138">
        <v>0</v>
      </c>
      <c r="P2923" s="138">
        <v>0</v>
      </c>
      <c r="Q2923" s="138">
        <v>0</v>
      </c>
      <c r="R2923" s="139"/>
      <c r="S2923" s="138">
        <v>0</v>
      </c>
      <c r="T2923" s="139"/>
      <c r="U2923" s="138">
        <v>0</v>
      </c>
      <c r="V2923" s="138">
        <v>0</v>
      </c>
      <c r="W2923" s="138">
        <v>0</v>
      </c>
      <c r="X2923" s="138">
        <v>0</v>
      </c>
      <c r="Y2923" s="138">
        <v>0</v>
      </c>
      <c r="Z2923" s="139"/>
      <c r="AA2923" s="138">
        <v>0</v>
      </c>
      <c r="AB2923" s="131">
        <v>0</v>
      </c>
    </row>
    <row r="2924" spans="1:28" ht="15" customHeight="1" x14ac:dyDescent="0.25">
      <c r="A2924" s="129" t="str">
        <f>B2924&amp;"-"&amp;COUNTIF($B$3:B2924,B2924)</f>
        <v>912-10</v>
      </c>
      <c r="B2924" s="130">
        <v>912</v>
      </c>
      <c r="C2924" s="130" t="s">
        <v>130</v>
      </c>
      <c r="D2924" s="137"/>
      <c r="E2924" s="138">
        <v>0</v>
      </c>
      <c r="F2924" s="138">
        <v>0</v>
      </c>
      <c r="G2924" s="138">
        <v>0</v>
      </c>
      <c r="H2924" s="138">
        <v>0</v>
      </c>
      <c r="I2924" s="138">
        <v>0</v>
      </c>
      <c r="J2924" s="138">
        <v>0</v>
      </c>
      <c r="K2924" s="138">
        <v>0</v>
      </c>
      <c r="L2924" s="139"/>
      <c r="M2924" s="138">
        <v>0</v>
      </c>
      <c r="N2924" s="139"/>
      <c r="O2924" s="138">
        <v>0</v>
      </c>
      <c r="P2924" s="138">
        <v>0</v>
      </c>
      <c r="Q2924" s="138">
        <v>0</v>
      </c>
      <c r="R2924" s="139"/>
      <c r="S2924" s="138">
        <v>0</v>
      </c>
      <c r="T2924" s="139"/>
      <c r="U2924" s="138">
        <v>0</v>
      </c>
      <c r="V2924" s="138">
        <v>0</v>
      </c>
      <c r="W2924" s="138">
        <v>0</v>
      </c>
      <c r="X2924" s="138">
        <v>0</v>
      </c>
      <c r="Y2924" s="138">
        <v>0</v>
      </c>
      <c r="Z2924" s="139"/>
      <c r="AA2924" s="138">
        <v>0</v>
      </c>
      <c r="AB2924" s="131">
        <v>0</v>
      </c>
    </row>
    <row r="2925" spans="1:28" ht="15" customHeight="1" x14ac:dyDescent="0.25">
      <c r="A2925" s="129" t="str">
        <f>B2925&amp;"-"&amp;COUNTIF($B$3:B2925,B2925)</f>
        <v>912-11</v>
      </c>
      <c r="B2925" s="130">
        <v>912</v>
      </c>
      <c r="C2925" s="130" t="s">
        <v>130</v>
      </c>
      <c r="D2925" s="137"/>
      <c r="E2925" s="138">
        <v>0</v>
      </c>
      <c r="F2925" s="138">
        <v>0</v>
      </c>
      <c r="G2925" s="138">
        <v>0</v>
      </c>
      <c r="H2925" s="138">
        <v>0</v>
      </c>
      <c r="I2925" s="138">
        <v>0</v>
      </c>
      <c r="J2925" s="138">
        <v>0</v>
      </c>
      <c r="K2925" s="138">
        <v>0</v>
      </c>
      <c r="L2925" s="139"/>
      <c r="M2925" s="138">
        <v>0</v>
      </c>
      <c r="N2925" s="139"/>
      <c r="O2925" s="138">
        <v>0</v>
      </c>
      <c r="P2925" s="138">
        <v>0</v>
      </c>
      <c r="Q2925" s="138">
        <v>0</v>
      </c>
      <c r="R2925" s="139"/>
      <c r="S2925" s="138">
        <v>0</v>
      </c>
      <c r="T2925" s="139"/>
      <c r="U2925" s="138">
        <v>0</v>
      </c>
      <c r="V2925" s="138">
        <v>0</v>
      </c>
      <c r="W2925" s="138">
        <v>0</v>
      </c>
      <c r="X2925" s="138">
        <v>0</v>
      </c>
      <c r="Y2925" s="138">
        <v>0</v>
      </c>
      <c r="Z2925" s="139"/>
      <c r="AA2925" s="138">
        <v>0</v>
      </c>
      <c r="AB2925" s="131">
        <v>0</v>
      </c>
    </row>
    <row r="2926" spans="1:28" ht="15" customHeight="1" x14ac:dyDescent="0.25">
      <c r="A2926" s="129" t="str">
        <f>B2926&amp;"-"&amp;COUNTIF($B$3:B2926,B2926)</f>
        <v>912-12</v>
      </c>
      <c r="B2926" s="130">
        <v>912</v>
      </c>
      <c r="C2926" s="130" t="s">
        <v>130</v>
      </c>
      <c r="D2926" s="137"/>
      <c r="E2926" s="138">
        <v>0</v>
      </c>
      <c r="F2926" s="138">
        <v>0</v>
      </c>
      <c r="G2926" s="138">
        <v>0</v>
      </c>
      <c r="H2926" s="138">
        <v>0</v>
      </c>
      <c r="I2926" s="138">
        <v>0</v>
      </c>
      <c r="J2926" s="138">
        <v>0</v>
      </c>
      <c r="K2926" s="138">
        <v>0</v>
      </c>
      <c r="L2926" s="139"/>
      <c r="M2926" s="138">
        <v>0</v>
      </c>
      <c r="N2926" s="139"/>
      <c r="O2926" s="138">
        <v>0</v>
      </c>
      <c r="P2926" s="138">
        <v>0</v>
      </c>
      <c r="Q2926" s="138">
        <v>0</v>
      </c>
      <c r="R2926" s="139"/>
      <c r="S2926" s="138">
        <v>0</v>
      </c>
      <c r="T2926" s="139"/>
      <c r="U2926" s="138">
        <v>0</v>
      </c>
      <c r="V2926" s="138">
        <v>0</v>
      </c>
      <c r="W2926" s="138">
        <v>0</v>
      </c>
      <c r="X2926" s="138">
        <v>0</v>
      </c>
      <c r="Y2926" s="138">
        <v>0</v>
      </c>
      <c r="Z2926" s="139"/>
      <c r="AA2926" s="138">
        <v>0</v>
      </c>
      <c r="AB2926" s="131">
        <v>0</v>
      </c>
    </row>
    <row r="2927" spans="1:28" ht="15" customHeight="1" x14ac:dyDescent="0.25">
      <c r="A2927" s="129" t="str">
        <f>B2927&amp;"-"&amp;COUNTIF($B$3:B2927,B2927)</f>
        <v>912-13</v>
      </c>
      <c r="B2927" s="130">
        <v>912</v>
      </c>
      <c r="C2927" s="130" t="s">
        <v>130</v>
      </c>
      <c r="D2927" s="137"/>
      <c r="E2927" s="138">
        <v>0</v>
      </c>
      <c r="F2927" s="138">
        <v>0</v>
      </c>
      <c r="G2927" s="138">
        <v>0</v>
      </c>
      <c r="H2927" s="138">
        <v>0</v>
      </c>
      <c r="I2927" s="138">
        <v>0</v>
      </c>
      <c r="J2927" s="138">
        <v>0</v>
      </c>
      <c r="K2927" s="138">
        <v>0</v>
      </c>
      <c r="L2927" s="139"/>
      <c r="M2927" s="138">
        <v>0</v>
      </c>
      <c r="N2927" s="139"/>
      <c r="O2927" s="138">
        <v>0</v>
      </c>
      <c r="P2927" s="138">
        <v>0</v>
      </c>
      <c r="Q2927" s="138">
        <v>0</v>
      </c>
      <c r="R2927" s="139"/>
      <c r="S2927" s="138">
        <v>0</v>
      </c>
      <c r="T2927" s="139"/>
      <c r="U2927" s="138">
        <v>0</v>
      </c>
      <c r="V2927" s="138">
        <v>0</v>
      </c>
      <c r="W2927" s="138">
        <v>0</v>
      </c>
      <c r="X2927" s="138">
        <v>0</v>
      </c>
      <c r="Y2927" s="138">
        <v>0</v>
      </c>
      <c r="Z2927" s="139"/>
      <c r="AA2927" s="138">
        <v>0</v>
      </c>
      <c r="AB2927" s="131">
        <v>0</v>
      </c>
    </row>
    <row r="2928" spans="1:28" ht="15" customHeight="1" x14ac:dyDescent="0.25">
      <c r="A2928" s="129" t="str">
        <f>B2928&amp;"-"&amp;COUNTIF($B$3:B2928,B2928)</f>
        <v>912-14</v>
      </c>
      <c r="B2928" s="130">
        <v>912</v>
      </c>
      <c r="C2928" s="130" t="s">
        <v>130</v>
      </c>
      <c r="D2928" s="137"/>
      <c r="E2928" s="138">
        <v>0</v>
      </c>
      <c r="F2928" s="138">
        <v>0</v>
      </c>
      <c r="G2928" s="138">
        <v>0</v>
      </c>
      <c r="H2928" s="138">
        <v>0</v>
      </c>
      <c r="I2928" s="138">
        <v>0</v>
      </c>
      <c r="J2928" s="138">
        <v>0</v>
      </c>
      <c r="K2928" s="138">
        <v>0</v>
      </c>
      <c r="L2928" s="139"/>
      <c r="M2928" s="138">
        <v>0</v>
      </c>
      <c r="N2928" s="139"/>
      <c r="O2928" s="138">
        <v>0</v>
      </c>
      <c r="P2928" s="138">
        <v>0</v>
      </c>
      <c r="Q2928" s="138">
        <v>0</v>
      </c>
      <c r="R2928" s="139"/>
      <c r="S2928" s="138">
        <v>0</v>
      </c>
      <c r="T2928" s="139"/>
      <c r="U2928" s="138">
        <v>0</v>
      </c>
      <c r="V2928" s="138">
        <v>0</v>
      </c>
      <c r="W2928" s="138">
        <v>0</v>
      </c>
      <c r="X2928" s="138">
        <v>0</v>
      </c>
      <c r="Y2928" s="138">
        <v>0</v>
      </c>
      <c r="Z2928" s="139"/>
      <c r="AA2928" s="138">
        <v>0</v>
      </c>
      <c r="AB2928" s="131">
        <v>0</v>
      </c>
    </row>
    <row r="2929" spans="1:28" ht="15" customHeight="1" x14ac:dyDescent="0.25">
      <c r="A2929" s="129" t="str">
        <f>B2929&amp;"-"&amp;COUNTIF($B$3:B2929,B2929)</f>
        <v>930-1</v>
      </c>
      <c r="B2929" s="130">
        <v>930</v>
      </c>
      <c r="C2929" s="130" t="s">
        <v>131</v>
      </c>
      <c r="D2929" s="137">
        <v>43489</v>
      </c>
      <c r="E2929" s="138">
        <v>0.05</v>
      </c>
      <c r="F2929" s="138">
        <v>0</v>
      </c>
      <c r="G2929" s="138">
        <v>0</v>
      </c>
      <c r="H2929" s="138">
        <v>0</v>
      </c>
      <c r="I2929" s="138">
        <v>0</v>
      </c>
      <c r="J2929" s="138">
        <v>0</v>
      </c>
      <c r="K2929" s="138">
        <v>0</v>
      </c>
      <c r="L2929" s="139"/>
      <c r="M2929" s="138">
        <v>0.05</v>
      </c>
      <c r="N2929" s="139"/>
      <c r="O2929" s="138">
        <v>0</v>
      </c>
      <c r="P2929" s="138">
        <v>0</v>
      </c>
      <c r="Q2929" s="138">
        <v>0</v>
      </c>
      <c r="R2929" s="139"/>
      <c r="S2929" s="138">
        <v>0</v>
      </c>
      <c r="T2929" s="139"/>
      <c r="U2929" s="138">
        <v>0</v>
      </c>
      <c r="V2929" s="138">
        <v>0</v>
      </c>
      <c r="W2929" s="138">
        <v>0</v>
      </c>
      <c r="X2929" s="138">
        <v>0</v>
      </c>
      <c r="Y2929" s="138">
        <v>0</v>
      </c>
      <c r="Z2929" s="139"/>
      <c r="AA2929" s="138">
        <v>0</v>
      </c>
      <c r="AB2929" s="131">
        <v>0</v>
      </c>
    </row>
    <row r="2930" spans="1:28" ht="15" customHeight="1" x14ac:dyDescent="0.25">
      <c r="A2930" s="129" t="str">
        <f>B2930&amp;"-"&amp;COUNTIF($B$3:B2930,B2930)</f>
        <v>930-2</v>
      </c>
      <c r="B2930" s="130">
        <v>930</v>
      </c>
      <c r="C2930" s="130" t="s">
        <v>131</v>
      </c>
      <c r="D2930" s="137">
        <v>43562</v>
      </c>
      <c r="E2930" s="138">
        <v>2.86</v>
      </c>
      <c r="F2930" s="138">
        <v>0</v>
      </c>
      <c r="G2930" s="138">
        <v>1</v>
      </c>
      <c r="H2930" s="138">
        <v>0</v>
      </c>
      <c r="I2930" s="138">
        <v>0</v>
      </c>
      <c r="J2930" s="138">
        <v>0</v>
      </c>
      <c r="K2930" s="138">
        <v>0</v>
      </c>
      <c r="L2930" s="139"/>
      <c r="M2930" s="138">
        <v>2.86</v>
      </c>
      <c r="N2930" s="139"/>
      <c r="O2930" s="138">
        <v>0</v>
      </c>
      <c r="P2930" s="138">
        <v>0</v>
      </c>
      <c r="Q2930" s="138">
        <v>0</v>
      </c>
      <c r="R2930" s="139"/>
      <c r="S2930" s="138">
        <v>0</v>
      </c>
      <c r="T2930" s="139"/>
      <c r="U2930" s="138">
        <v>0</v>
      </c>
      <c r="V2930" s="138">
        <v>0</v>
      </c>
      <c r="W2930" s="138">
        <v>0</v>
      </c>
      <c r="X2930" s="138">
        <v>0</v>
      </c>
      <c r="Y2930" s="138">
        <v>0</v>
      </c>
      <c r="Z2930" s="139"/>
      <c r="AA2930" s="138">
        <v>0</v>
      </c>
      <c r="AB2930" s="131">
        <v>0</v>
      </c>
    </row>
    <row r="2931" spans="1:28" ht="15" customHeight="1" x14ac:dyDescent="0.25">
      <c r="A2931" s="129" t="str">
        <f>B2931&amp;"-"&amp;COUNTIF($B$3:B2931,B2931)</f>
        <v>930-3</v>
      </c>
      <c r="B2931" s="130">
        <v>930</v>
      </c>
      <c r="C2931" s="130" t="s">
        <v>131</v>
      </c>
      <c r="D2931" s="137">
        <v>43794</v>
      </c>
      <c r="E2931" s="138">
        <v>13</v>
      </c>
      <c r="F2931" s="138">
        <v>0</v>
      </c>
      <c r="G2931" s="138">
        <v>0</v>
      </c>
      <c r="H2931" s="138">
        <v>0</v>
      </c>
      <c r="I2931" s="138">
        <v>0</v>
      </c>
      <c r="J2931" s="138">
        <v>0</v>
      </c>
      <c r="K2931" s="138">
        <v>0</v>
      </c>
      <c r="L2931" s="139"/>
      <c r="M2931" s="138">
        <v>13</v>
      </c>
      <c r="N2931" s="139"/>
      <c r="O2931" s="138">
        <v>0</v>
      </c>
      <c r="P2931" s="138">
        <v>0</v>
      </c>
      <c r="Q2931" s="138">
        <v>0</v>
      </c>
      <c r="R2931" s="139"/>
      <c r="S2931" s="138">
        <v>0</v>
      </c>
      <c r="T2931" s="139"/>
      <c r="U2931" s="138">
        <v>0</v>
      </c>
      <c r="V2931" s="138">
        <v>0</v>
      </c>
      <c r="W2931" s="138">
        <v>0</v>
      </c>
      <c r="X2931" s="138">
        <v>0</v>
      </c>
      <c r="Y2931" s="138">
        <v>0</v>
      </c>
      <c r="Z2931" s="139"/>
      <c r="AA2931" s="138">
        <v>0</v>
      </c>
      <c r="AB2931" s="131">
        <v>0</v>
      </c>
    </row>
    <row r="2932" spans="1:28" ht="15" customHeight="1" x14ac:dyDescent="0.25">
      <c r="A2932" s="129" t="str">
        <f>B2932&amp;"-"&amp;COUNTIF($B$3:B2932,B2932)</f>
        <v>930-4</v>
      </c>
      <c r="B2932" s="130">
        <v>930</v>
      </c>
      <c r="C2932" s="130" t="s">
        <v>131</v>
      </c>
      <c r="D2932" s="137">
        <v>43786</v>
      </c>
      <c r="E2932" s="138">
        <v>256.95999999999998</v>
      </c>
      <c r="F2932" s="138">
        <v>1.86</v>
      </c>
      <c r="G2932" s="138">
        <v>22.89</v>
      </c>
      <c r="H2932" s="138">
        <v>1</v>
      </c>
      <c r="I2932" s="138">
        <v>1</v>
      </c>
      <c r="J2932" s="138">
        <v>0.56000000000000005</v>
      </c>
      <c r="K2932" s="138">
        <v>0</v>
      </c>
      <c r="L2932" s="139"/>
      <c r="M2932" s="138">
        <v>256.95999999999998</v>
      </c>
      <c r="N2932" s="139"/>
      <c r="O2932" s="138">
        <v>0</v>
      </c>
      <c r="P2932" s="138">
        <v>3</v>
      </c>
      <c r="Q2932" s="138">
        <v>2</v>
      </c>
      <c r="R2932" s="139"/>
      <c r="S2932" s="138">
        <v>0</v>
      </c>
      <c r="T2932" s="139"/>
      <c r="U2932" s="138">
        <v>0</v>
      </c>
      <c r="V2932" s="138">
        <v>0</v>
      </c>
      <c r="W2932" s="138">
        <v>0</v>
      </c>
      <c r="X2932" s="138">
        <v>0</v>
      </c>
      <c r="Y2932" s="138">
        <v>0</v>
      </c>
      <c r="Z2932" s="139"/>
      <c r="AA2932" s="138">
        <v>0</v>
      </c>
      <c r="AB2932" s="131">
        <v>0</v>
      </c>
    </row>
    <row r="2933" spans="1:28" ht="15" customHeight="1" x14ac:dyDescent="0.25">
      <c r="A2933" s="129" t="str">
        <f>B2933&amp;"-"&amp;COUNTIF($B$3:B2933,B2933)</f>
        <v>930-5</v>
      </c>
      <c r="B2933" s="130">
        <v>930</v>
      </c>
      <c r="C2933" s="130" t="s">
        <v>131</v>
      </c>
      <c r="D2933" s="137">
        <v>43901</v>
      </c>
      <c r="E2933" s="138">
        <v>7.41</v>
      </c>
      <c r="F2933" s="138">
        <v>0.54</v>
      </c>
      <c r="G2933" s="138">
        <v>1</v>
      </c>
      <c r="H2933" s="138">
        <v>0.48</v>
      </c>
      <c r="I2933" s="138">
        <v>0</v>
      </c>
      <c r="J2933" s="138">
        <v>0</v>
      </c>
      <c r="K2933" s="138">
        <v>0</v>
      </c>
      <c r="L2933" s="139"/>
      <c r="M2933" s="138">
        <v>7.41</v>
      </c>
      <c r="N2933" s="139"/>
      <c r="O2933" s="138">
        <v>0</v>
      </c>
      <c r="P2933" s="138">
        <v>0</v>
      </c>
      <c r="Q2933" s="138">
        <v>0</v>
      </c>
      <c r="R2933" s="139"/>
      <c r="S2933" s="138">
        <v>0</v>
      </c>
      <c r="T2933" s="139"/>
      <c r="U2933" s="138">
        <v>0</v>
      </c>
      <c r="V2933" s="138">
        <v>0</v>
      </c>
      <c r="W2933" s="138">
        <v>0</v>
      </c>
      <c r="X2933" s="138">
        <v>0</v>
      </c>
      <c r="Y2933" s="138">
        <v>0</v>
      </c>
      <c r="Z2933" s="139"/>
      <c r="AA2933" s="138">
        <v>0</v>
      </c>
      <c r="AB2933" s="131">
        <v>0</v>
      </c>
    </row>
    <row r="2934" spans="1:28" ht="15" customHeight="1" x14ac:dyDescent="0.25">
      <c r="A2934" s="129" t="str">
        <f>B2934&amp;"-"&amp;COUNTIF($B$3:B2934,B2934)</f>
        <v>930-6</v>
      </c>
      <c r="B2934" s="130">
        <v>930</v>
      </c>
      <c r="C2934" s="130" t="s">
        <v>131</v>
      </c>
      <c r="D2934" s="137">
        <v>43950</v>
      </c>
      <c r="E2934" s="138">
        <v>7.95</v>
      </c>
      <c r="F2934" s="138">
        <v>0</v>
      </c>
      <c r="G2934" s="138">
        <v>0</v>
      </c>
      <c r="H2934" s="138">
        <v>0</v>
      </c>
      <c r="I2934" s="138">
        <v>0</v>
      </c>
      <c r="J2934" s="138">
        <v>0</v>
      </c>
      <c r="K2934" s="138">
        <v>0</v>
      </c>
      <c r="L2934" s="139"/>
      <c r="M2934" s="138">
        <v>7.95</v>
      </c>
      <c r="N2934" s="139"/>
      <c r="O2934" s="138">
        <v>0</v>
      </c>
      <c r="P2934" s="138">
        <v>0</v>
      </c>
      <c r="Q2934" s="138">
        <v>0</v>
      </c>
      <c r="R2934" s="139"/>
      <c r="S2934" s="138">
        <v>0</v>
      </c>
      <c r="T2934" s="139"/>
      <c r="U2934" s="138">
        <v>0</v>
      </c>
      <c r="V2934" s="138">
        <v>0</v>
      </c>
      <c r="W2934" s="138">
        <v>0</v>
      </c>
      <c r="X2934" s="138">
        <v>0</v>
      </c>
      <c r="Y2934" s="138">
        <v>0</v>
      </c>
      <c r="Z2934" s="139"/>
      <c r="AA2934" s="138">
        <v>0</v>
      </c>
      <c r="AB2934" s="131">
        <v>0</v>
      </c>
    </row>
    <row r="2935" spans="1:28" ht="15" customHeight="1" x14ac:dyDescent="0.25">
      <c r="A2935" s="129" t="str">
        <f>B2935&amp;"-"&amp;COUNTIF($B$3:B2935,B2935)</f>
        <v>930-7</v>
      </c>
      <c r="B2935" s="130">
        <v>930</v>
      </c>
      <c r="C2935" s="130" t="s">
        <v>131</v>
      </c>
      <c r="D2935" s="137">
        <v>44305</v>
      </c>
      <c r="E2935" s="138">
        <v>3</v>
      </c>
      <c r="F2935" s="138">
        <v>0</v>
      </c>
      <c r="G2935" s="138">
        <v>0</v>
      </c>
      <c r="H2935" s="138">
        <v>0</v>
      </c>
      <c r="I2935" s="138">
        <v>0</v>
      </c>
      <c r="J2935" s="138">
        <v>0</v>
      </c>
      <c r="K2935" s="138">
        <v>0</v>
      </c>
      <c r="L2935" s="139"/>
      <c r="M2935" s="138">
        <v>3</v>
      </c>
      <c r="N2935" s="139"/>
      <c r="O2935" s="138">
        <v>0</v>
      </c>
      <c r="P2935" s="138">
        <v>0</v>
      </c>
      <c r="Q2935" s="138">
        <v>0</v>
      </c>
      <c r="R2935" s="139"/>
      <c r="S2935" s="138">
        <v>0</v>
      </c>
      <c r="T2935" s="139"/>
      <c r="U2935" s="138">
        <v>0</v>
      </c>
      <c r="V2935" s="138">
        <v>0</v>
      </c>
      <c r="W2935" s="138">
        <v>0</v>
      </c>
      <c r="X2935" s="138">
        <v>0</v>
      </c>
      <c r="Y2935" s="138">
        <v>0</v>
      </c>
      <c r="Z2935" s="139"/>
      <c r="AA2935" s="138">
        <v>0</v>
      </c>
      <c r="AB2935" s="131">
        <v>0</v>
      </c>
    </row>
    <row r="2936" spans="1:28" ht="15" customHeight="1" x14ac:dyDescent="0.25">
      <c r="A2936" s="129" t="str">
        <f>B2936&amp;"-"&amp;COUNTIF($B$3:B2936,B2936)</f>
        <v>930-8</v>
      </c>
      <c r="B2936" s="130">
        <v>930</v>
      </c>
      <c r="C2936" s="130" t="s">
        <v>131</v>
      </c>
      <c r="D2936" s="137">
        <v>44792</v>
      </c>
      <c r="E2936" s="138">
        <v>4.12</v>
      </c>
      <c r="F2936" s="138">
        <v>0</v>
      </c>
      <c r="G2936" s="138">
        <v>2</v>
      </c>
      <c r="H2936" s="138">
        <v>0.12</v>
      </c>
      <c r="I2936" s="138">
        <v>0</v>
      </c>
      <c r="J2936" s="138">
        <v>0</v>
      </c>
      <c r="K2936" s="138">
        <v>0</v>
      </c>
      <c r="L2936" s="139"/>
      <c r="M2936" s="138">
        <v>4.12</v>
      </c>
      <c r="N2936" s="139"/>
      <c r="O2936" s="138">
        <v>0</v>
      </c>
      <c r="P2936" s="138">
        <v>0</v>
      </c>
      <c r="Q2936" s="138">
        <v>0</v>
      </c>
      <c r="R2936" s="139"/>
      <c r="S2936" s="138">
        <v>0</v>
      </c>
      <c r="T2936" s="139"/>
      <c r="U2936" s="138">
        <v>0</v>
      </c>
      <c r="V2936" s="138">
        <v>0</v>
      </c>
      <c r="W2936" s="138">
        <v>0</v>
      </c>
      <c r="X2936" s="138">
        <v>0</v>
      </c>
      <c r="Y2936" s="138">
        <v>0</v>
      </c>
      <c r="Z2936" s="139"/>
      <c r="AA2936" s="138">
        <v>0</v>
      </c>
      <c r="AB2936" s="131">
        <v>0</v>
      </c>
    </row>
    <row r="2937" spans="1:28" ht="15" customHeight="1" x14ac:dyDescent="0.25">
      <c r="A2937" s="129" t="str">
        <f>B2937&amp;"-"&amp;COUNTIF($B$3:B2937,B2937)</f>
        <v>930-9</v>
      </c>
      <c r="B2937" s="130">
        <v>930</v>
      </c>
      <c r="C2937" s="130" t="s">
        <v>131</v>
      </c>
      <c r="D2937" s="137">
        <v>45005</v>
      </c>
      <c r="E2937" s="138">
        <v>2.08</v>
      </c>
      <c r="F2937" s="138">
        <v>0</v>
      </c>
      <c r="G2937" s="138">
        <v>0</v>
      </c>
      <c r="H2937" s="138">
        <v>0</v>
      </c>
      <c r="I2937" s="138">
        <v>0</v>
      </c>
      <c r="J2937" s="138">
        <v>0</v>
      </c>
      <c r="K2937" s="138">
        <v>0</v>
      </c>
      <c r="L2937" s="139"/>
      <c r="M2937" s="138">
        <v>2.08</v>
      </c>
      <c r="N2937" s="139"/>
      <c r="O2937" s="138">
        <v>0</v>
      </c>
      <c r="P2937" s="138">
        <v>0</v>
      </c>
      <c r="Q2937" s="138">
        <v>0</v>
      </c>
      <c r="R2937" s="139"/>
      <c r="S2937" s="138">
        <v>0</v>
      </c>
      <c r="T2937" s="139"/>
      <c r="U2937" s="138">
        <v>0</v>
      </c>
      <c r="V2937" s="138">
        <v>0</v>
      </c>
      <c r="W2937" s="138">
        <v>0</v>
      </c>
      <c r="X2937" s="138">
        <v>0</v>
      </c>
      <c r="Y2937" s="138">
        <v>0</v>
      </c>
      <c r="Z2937" s="139"/>
      <c r="AA2937" s="138">
        <v>0</v>
      </c>
      <c r="AB2937" s="131">
        <v>0</v>
      </c>
    </row>
    <row r="2938" spans="1:28" ht="15" customHeight="1" x14ac:dyDescent="0.25">
      <c r="A2938" s="129" t="str">
        <f>B2938&amp;"-"&amp;COUNTIF($B$3:B2938,B2938)</f>
        <v>930-10</v>
      </c>
      <c r="B2938" s="130">
        <v>930</v>
      </c>
      <c r="C2938" s="130" t="s">
        <v>131</v>
      </c>
      <c r="D2938" s="137"/>
      <c r="E2938" s="138">
        <v>0</v>
      </c>
      <c r="F2938" s="138">
        <v>0</v>
      </c>
      <c r="G2938" s="138">
        <v>0</v>
      </c>
      <c r="H2938" s="138">
        <v>0</v>
      </c>
      <c r="I2938" s="138">
        <v>0</v>
      </c>
      <c r="J2938" s="138">
        <v>0</v>
      </c>
      <c r="K2938" s="138">
        <v>0</v>
      </c>
      <c r="L2938" s="139"/>
      <c r="M2938" s="138">
        <v>0</v>
      </c>
      <c r="N2938" s="139"/>
      <c r="O2938" s="138">
        <v>0</v>
      </c>
      <c r="P2938" s="138">
        <v>0</v>
      </c>
      <c r="Q2938" s="138">
        <v>0</v>
      </c>
      <c r="R2938" s="139"/>
      <c r="S2938" s="138">
        <v>0</v>
      </c>
      <c r="T2938" s="139"/>
      <c r="U2938" s="138">
        <v>0</v>
      </c>
      <c r="V2938" s="138">
        <v>0</v>
      </c>
      <c r="W2938" s="138">
        <v>0</v>
      </c>
      <c r="X2938" s="138">
        <v>0</v>
      </c>
      <c r="Y2938" s="138">
        <v>0</v>
      </c>
      <c r="Z2938" s="139"/>
      <c r="AA2938" s="138">
        <v>0</v>
      </c>
      <c r="AB2938" s="131">
        <v>0</v>
      </c>
    </row>
    <row r="2939" spans="1:28" ht="15" customHeight="1" x14ac:dyDescent="0.25">
      <c r="A2939" s="129" t="str">
        <f>B2939&amp;"-"&amp;COUNTIF($B$3:B2939,B2939)</f>
        <v>930-11</v>
      </c>
      <c r="B2939" s="130">
        <v>930</v>
      </c>
      <c r="C2939" s="130" t="s">
        <v>131</v>
      </c>
      <c r="D2939" s="137"/>
      <c r="E2939" s="138">
        <v>0</v>
      </c>
      <c r="F2939" s="138">
        <v>0</v>
      </c>
      <c r="G2939" s="138">
        <v>0</v>
      </c>
      <c r="H2939" s="138">
        <v>0</v>
      </c>
      <c r="I2939" s="138">
        <v>0</v>
      </c>
      <c r="J2939" s="138">
        <v>0</v>
      </c>
      <c r="K2939" s="138">
        <v>0</v>
      </c>
      <c r="L2939" s="139"/>
      <c r="M2939" s="138">
        <v>0</v>
      </c>
      <c r="N2939" s="139"/>
      <c r="O2939" s="138">
        <v>0</v>
      </c>
      <c r="P2939" s="138">
        <v>0</v>
      </c>
      <c r="Q2939" s="138">
        <v>0</v>
      </c>
      <c r="R2939" s="139"/>
      <c r="S2939" s="138">
        <v>0</v>
      </c>
      <c r="T2939" s="139"/>
      <c r="U2939" s="138">
        <v>0</v>
      </c>
      <c r="V2939" s="138">
        <v>0</v>
      </c>
      <c r="W2939" s="138">
        <v>0</v>
      </c>
      <c r="X2939" s="138">
        <v>0</v>
      </c>
      <c r="Y2939" s="138">
        <v>0</v>
      </c>
      <c r="Z2939" s="139"/>
      <c r="AA2939" s="138">
        <v>0</v>
      </c>
      <c r="AB2939" s="131">
        <v>0</v>
      </c>
    </row>
    <row r="2940" spans="1:28" ht="15" customHeight="1" x14ac:dyDescent="0.25">
      <c r="A2940" s="129" t="str">
        <f>B2940&amp;"-"&amp;COUNTIF($B$3:B2940,B2940)</f>
        <v>930-12</v>
      </c>
      <c r="B2940" s="130">
        <v>930</v>
      </c>
      <c r="C2940" s="130" t="s">
        <v>131</v>
      </c>
      <c r="D2940" s="137"/>
      <c r="E2940" s="138">
        <v>0</v>
      </c>
      <c r="F2940" s="138">
        <v>0</v>
      </c>
      <c r="G2940" s="138">
        <v>0</v>
      </c>
      <c r="H2940" s="138">
        <v>0</v>
      </c>
      <c r="I2940" s="138">
        <v>0</v>
      </c>
      <c r="J2940" s="138">
        <v>0</v>
      </c>
      <c r="K2940" s="138">
        <v>0</v>
      </c>
      <c r="L2940" s="139"/>
      <c r="M2940" s="138">
        <v>0</v>
      </c>
      <c r="N2940" s="139"/>
      <c r="O2940" s="138">
        <v>0</v>
      </c>
      <c r="P2940" s="138">
        <v>0</v>
      </c>
      <c r="Q2940" s="138">
        <v>0</v>
      </c>
      <c r="R2940" s="139"/>
      <c r="S2940" s="138">
        <v>0</v>
      </c>
      <c r="T2940" s="139"/>
      <c r="U2940" s="138">
        <v>0</v>
      </c>
      <c r="V2940" s="138">
        <v>0</v>
      </c>
      <c r="W2940" s="138">
        <v>0</v>
      </c>
      <c r="X2940" s="138">
        <v>0</v>
      </c>
      <c r="Y2940" s="138">
        <v>0</v>
      </c>
      <c r="Z2940" s="139"/>
      <c r="AA2940" s="138">
        <v>0</v>
      </c>
      <c r="AB2940" s="131">
        <v>0</v>
      </c>
    </row>
    <row r="2941" spans="1:28" ht="15" customHeight="1" x14ac:dyDescent="0.25">
      <c r="A2941" s="129" t="str">
        <f>B2941&amp;"-"&amp;COUNTIF($B$3:B2941,B2941)</f>
        <v>930-13</v>
      </c>
      <c r="B2941" s="130">
        <v>930</v>
      </c>
      <c r="C2941" s="130" t="s">
        <v>131</v>
      </c>
      <c r="D2941" s="137"/>
      <c r="E2941" s="138">
        <v>0</v>
      </c>
      <c r="F2941" s="138">
        <v>0</v>
      </c>
      <c r="G2941" s="138">
        <v>0</v>
      </c>
      <c r="H2941" s="138">
        <v>0</v>
      </c>
      <c r="I2941" s="138">
        <v>0</v>
      </c>
      <c r="J2941" s="138">
        <v>0</v>
      </c>
      <c r="K2941" s="138">
        <v>0</v>
      </c>
      <c r="L2941" s="139"/>
      <c r="M2941" s="138">
        <v>0</v>
      </c>
      <c r="N2941" s="139"/>
      <c r="O2941" s="138">
        <v>0</v>
      </c>
      <c r="P2941" s="138">
        <v>0</v>
      </c>
      <c r="Q2941" s="138">
        <v>0</v>
      </c>
      <c r="R2941" s="139"/>
      <c r="S2941" s="138">
        <v>0</v>
      </c>
      <c r="T2941" s="139"/>
      <c r="U2941" s="138">
        <v>0</v>
      </c>
      <c r="V2941" s="138">
        <v>0</v>
      </c>
      <c r="W2941" s="138">
        <v>0</v>
      </c>
      <c r="X2941" s="138">
        <v>0</v>
      </c>
      <c r="Y2941" s="138">
        <v>0</v>
      </c>
      <c r="Z2941" s="139"/>
      <c r="AA2941" s="138">
        <v>0</v>
      </c>
      <c r="AB2941" s="131">
        <v>0</v>
      </c>
    </row>
    <row r="2942" spans="1:28" ht="15" customHeight="1" x14ac:dyDescent="0.25">
      <c r="A2942" s="129" t="str">
        <f>B2942&amp;"-"&amp;COUNTIF($B$3:B2942,B2942)</f>
        <v>930-14</v>
      </c>
      <c r="B2942" s="130">
        <v>930</v>
      </c>
      <c r="C2942" s="130" t="s">
        <v>131</v>
      </c>
      <c r="D2942" s="137"/>
      <c r="E2942" s="138">
        <v>0</v>
      </c>
      <c r="F2942" s="138">
        <v>0</v>
      </c>
      <c r="G2942" s="138">
        <v>0</v>
      </c>
      <c r="H2942" s="138">
        <v>0</v>
      </c>
      <c r="I2942" s="138">
        <v>0</v>
      </c>
      <c r="J2942" s="138">
        <v>0</v>
      </c>
      <c r="K2942" s="138">
        <v>0</v>
      </c>
      <c r="L2942" s="139"/>
      <c r="M2942" s="138">
        <v>0</v>
      </c>
      <c r="N2942" s="139"/>
      <c r="O2942" s="138">
        <v>0</v>
      </c>
      <c r="P2942" s="138">
        <v>0</v>
      </c>
      <c r="Q2942" s="138">
        <v>0</v>
      </c>
      <c r="R2942" s="139"/>
      <c r="S2942" s="138">
        <v>0</v>
      </c>
      <c r="T2942" s="139"/>
      <c r="U2942" s="138">
        <v>0</v>
      </c>
      <c r="V2942" s="138">
        <v>0</v>
      </c>
      <c r="W2942" s="138">
        <v>0</v>
      </c>
      <c r="X2942" s="138">
        <v>0</v>
      </c>
      <c r="Y2942" s="138">
        <v>0</v>
      </c>
      <c r="Z2942" s="139"/>
      <c r="AA2942" s="138">
        <v>0</v>
      </c>
      <c r="AB2942" s="131">
        <v>0</v>
      </c>
    </row>
    <row r="2943" spans="1:28" ht="15" customHeight="1" x14ac:dyDescent="0.25">
      <c r="A2943" s="129" t="str">
        <f>B2943&amp;"-"&amp;COUNTIF($B$3:B2943,B2943)</f>
        <v>930-15</v>
      </c>
      <c r="B2943" s="130">
        <v>930</v>
      </c>
      <c r="C2943" s="130" t="s">
        <v>131</v>
      </c>
      <c r="D2943" s="137"/>
      <c r="E2943" s="138">
        <v>0</v>
      </c>
      <c r="F2943" s="138">
        <v>0</v>
      </c>
      <c r="G2943" s="138">
        <v>0</v>
      </c>
      <c r="H2943" s="138">
        <v>0</v>
      </c>
      <c r="I2943" s="138">
        <v>0</v>
      </c>
      <c r="J2943" s="138">
        <v>0</v>
      </c>
      <c r="K2943" s="138">
        <v>0</v>
      </c>
      <c r="L2943" s="139"/>
      <c r="M2943" s="138">
        <v>0</v>
      </c>
      <c r="N2943" s="139"/>
      <c r="O2943" s="138">
        <v>0</v>
      </c>
      <c r="P2943" s="138">
        <v>0</v>
      </c>
      <c r="Q2943" s="138">
        <v>0</v>
      </c>
      <c r="R2943" s="139"/>
      <c r="S2943" s="138">
        <v>0</v>
      </c>
      <c r="T2943" s="139"/>
      <c r="U2943" s="138">
        <v>0</v>
      </c>
      <c r="V2943" s="138">
        <v>0</v>
      </c>
      <c r="W2943" s="138">
        <v>0</v>
      </c>
      <c r="X2943" s="138">
        <v>0</v>
      </c>
      <c r="Y2943" s="138">
        <v>0</v>
      </c>
      <c r="Z2943" s="139"/>
      <c r="AA2943" s="138">
        <v>0</v>
      </c>
      <c r="AB2943" s="131">
        <v>0</v>
      </c>
    </row>
    <row r="2944" spans="1:28" ht="15" customHeight="1" x14ac:dyDescent="0.25">
      <c r="A2944" s="129" t="str">
        <f>B2944&amp;"-"&amp;COUNTIF($B$3:B2944,B2944)</f>
        <v>930-16</v>
      </c>
      <c r="B2944" s="130">
        <v>930</v>
      </c>
      <c r="C2944" s="130" t="s">
        <v>131</v>
      </c>
      <c r="D2944" s="137"/>
      <c r="E2944" s="138">
        <v>0</v>
      </c>
      <c r="F2944" s="138">
        <v>0</v>
      </c>
      <c r="G2944" s="138">
        <v>0</v>
      </c>
      <c r="H2944" s="138">
        <v>0</v>
      </c>
      <c r="I2944" s="138">
        <v>0</v>
      </c>
      <c r="J2944" s="138">
        <v>0</v>
      </c>
      <c r="K2944" s="138">
        <v>0</v>
      </c>
      <c r="L2944" s="139"/>
      <c r="M2944" s="138">
        <v>0</v>
      </c>
      <c r="N2944" s="139"/>
      <c r="O2944" s="138">
        <v>0</v>
      </c>
      <c r="P2944" s="138">
        <v>0</v>
      </c>
      <c r="Q2944" s="138">
        <v>0</v>
      </c>
      <c r="R2944" s="139"/>
      <c r="S2944" s="138">
        <v>0</v>
      </c>
      <c r="T2944" s="139"/>
      <c r="U2944" s="138">
        <v>0</v>
      </c>
      <c r="V2944" s="138">
        <v>0</v>
      </c>
      <c r="W2944" s="138">
        <v>0</v>
      </c>
      <c r="X2944" s="138">
        <v>0</v>
      </c>
      <c r="Y2944" s="138">
        <v>0</v>
      </c>
      <c r="Z2944" s="139"/>
      <c r="AA2944" s="138">
        <v>0</v>
      </c>
      <c r="AB2944" s="131">
        <v>0</v>
      </c>
    </row>
    <row r="2945" spans="1:28" ht="15" customHeight="1" x14ac:dyDescent="0.25">
      <c r="A2945" s="129" t="str">
        <f>B2945&amp;"-"&amp;COUNTIF($B$3:B2945,B2945)</f>
        <v>930-17</v>
      </c>
      <c r="B2945" s="130">
        <v>930</v>
      </c>
      <c r="C2945" s="130" t="s">
        <v>131</v>
      </c>
      <c r="D2945" s="137"/>
      <c r="E2945" s="138">
        <v>0</v>
      </c>
      <c r="F2945" s="138">
        <v>0</v>
      </c>
      <c r="G2945" s="138">
        <v>0</v>
      </c>
      <c r="H2945" s="138">
        <v>0</v>
      </c>
      <c r="I2945" s="138">
        <v>0</v>
      </c>
      <c r="J2945" s="138">
        <v>0</v>
      </c>
      <c r="K2945" s="138">
        <v>0</v>
      </c>
      <c r="L2945" s="139"/>
      <c r="M2945" s="138">
        <v>0</v>
      </c>
      <c r="N2945" s="139"/>
      <c r="O2945" s="138">
        <v>0</v>
      </c>
      <c r="P2945" s="138">
        <v>0</v>
      </c>
      <c r="Q2945" s="138">
        <v>0</v>
      </c>
      <c r="R2945" s="139"/>
      <c r="S2945" s="138">
        <v>0</v>
      </c>
      <c r="T2945" s="139"/>
      <c r="U2945" s="138">
        <v>0</v>
      </c>
      <c r="V2945" s="138">
        <v>0</v>
      </c>
      <c r="W2945" s="138">
        <v>0</v>
      </c>
      <c r="X2945" s="138">
        <v>0</v>
      </c>
      <c r="Y2945" s="138">
        <v>0</v>
      </c>
      <c r="Z2945" s="139"/>
      <c r="AA2945" s="138">
        <v>0</v>
      </c>
      <c r="AB2945" s="131">
        <v>0</v>
      </c>
    </row>
    <row r="2946" spans="1:28" ht="15" customHeight="1" x14ac:dyDescent="0.25">
      <c r="A2946" s="129" t="str">
        <f>B2946&amp;"-"&amp;COUNTIF($B$3:B2946,B2946)</f>
        <v>930-18</v>
      </c>
      <c r="B2946" s="130">
        <v>930</v>
      </c>
      <c r="C2946" s="130" t="s">
        <v>131</v>
      </c>
      <c r="D2946" s="137"/>
      <c r="E2946" s="138">
        <v>0</v>
      </c>
      <c r="F2946" s="138">
        <v>0</v>
      </c>
      <c r="G2946" s="138">
        <v>0</v>
      </c>
      <c r="H2946" s="138">
        <v>0</v>
      </c>
      <c r="I2946" s="138">
        <v>0</v>
      </c>
      <c r="J2946" s="138">
        <v>0</v>
      </c>
      <c r="K2946" s="138">
        <v>0</v>
      </c>
      <c r="L2946" s="139"/>
      <c r="M2946" s="138">
        <v>0</v>
      </c>
      <c r="N2946" s="139"/>
      <c r="O2946" s="138">
        <v>0</v>
      </c>
      <c r="P2946" s="138">
        <v>0</v>
      </c>
      <c r="Q2946" s="138">
        <v>0</v>
      </c>
      <c r="R2946" s="139"/>
      <c r="S2946" s="138">
        <v>0</v>
      </c>
      <c r="T2946" s="139"/>
      <c r="U2946" s="138">
        <v>0</v>
      </c>
      <c r="V2946" s="138">
        <v>0</v>
      </c>
      <c r="W2946" s="138">
        <v>0</v>
      </c>
      <c r="X2946" s="138">
        <v>0</v>
      </c>
      <c r="Y2946" s="138">
        <v>0</v>
      </c>
      <c r="Z2946" s="139"/>
      <c r="AA2946" s="138">
        <v>0</v>
      </c>
      <c r="AB2946" s="131">
        <v>0</v>
      </c>
    </row>
    <row r="2947" spans="1:28" ht="15" customHeight="1" x14ac:dyDescent="0.25">
      <c r="A2947" s="129" t="str">
        <f>B2947&amp;"-"&amp;COUNTIF($B$3:B2947,B2947)</f>
        <v>936-1</v>
      </c>
      <c r="B2947" s="130">
        <v>936</v>
      </c>
      <c r="C2947" s="130" t="s">
        <v>132</v>
      </c>
      <c r="D2947" s="137">
        <v>43562</v>
      </c>
      <c r="E2947" s="138">
        <v>2.97</v>
      </c>
      <c r="F2947" s="138">
        <v>0</v>
      </c>
      <c r="G2947" s="138">
        <v>0</v>
      </c>
      <c r="H2947" s="138">
        <v>0</v>
      </c>
      <c r="I2947" s="138">
        <v>0</v>
      </c>
      <c r="J2947" s="138">
        <v>0</v>
      </c>
      <c r="K2947" s="138">
        <v>0</v>
      </c>
      <c r="L2947" s="139"/>
      <c r="M2947" s="138">
        <v>2.13</v>
      </c>
      <c r="N2947" s="139"/>
      <c r="O2947" s="138">
        <v>0</v>
      </c>
      <c r="P2947" s="138">
        <v>0</v>
      </c>
      <c r="Q2947" s="138">
        <v>0</v>
      </c>
      <c r="R2947" s="139"/>
      <c r="S2947" s="138">
        <v>0</v>
      </c>
      <c r="T2947" s="139"/>
      <c r="U2947" s="138">
        <v>0</v>
      </c>
      <c r="V2947" s="138">
        <v>0</v>
      </c>
      <c r="W2947" s="138">
        <v>0</v>
      </c>
      <c r="X2947" s="138">
        <v>0</v>
      </c>
      <c r="Y2947" s="138">
        <v>0</v>
      </c>
      <c r="Z2947" s="139"/>
      <c r="AA2947" s="138">
        <v>0</v>
      </c>
      <c r="AB2947" s="131">
        <v>0</v>
      </c>
    </row>
    <row r="2948" spans="1:28" ht="15" customHeight="1" x14ac:dyDescent="0.25">
      <c r="A2948" s="129" t="str">
        <f>B2948&amp;"-"&amp;COUNTIF($B$3:B2948,B2948)</f>
        <v>936-2</v>
      </c>
      <c r="B2948" s="130">
        <v>936</v>
      </c>
      <c r="C2948" s="130" t="s">
        <v>132</v>
      </c>
      <c r="D2948" s="137">
        <v>43794</v>
      </c>
      <c r="E2948" s="138">
        <v>4.82</v>
      </c>
      <c r="F2948" s="138">
        <v>0</v>
      </c>
      <c r="G2948" s="138">
        <v>0</v>
      </c>
      <c r="H2948" s="138">
        <v>0</v>
      </c>
      <c r="I2948" s="138">
        <v>0</v>
      </c>
      <c r="J2948" s="138">
        <v>0</v>
      </c>
      <c r="K2948" s="138">
        <v>0</v>
      </c>
      <c r="L2948" s="139"/>
      <c r="M2948" s="138">
        <v>4.82</v>
      </c>
      <c r="N2948" s="139"/>
      <c r="O2948" s="138">
        <v>0</v>
      </c>
      <c r="P2948" s="138">
        <v>0</v>
      </c>
      <c r="Q2948" s="138">
        <v>0</v>
      </c>
      <c r="R2948" s="139"/>
      <c r="S2948" s="138">
        <v>0</v>
      </c>
      <c r="T2948" s="139"/>
      <c r="U2948" s="138">
        <v>0</v>
      </c>
      <c r="V2948" s="138">
        <v>0</v>
      </c>
      <c r="W2948" s="138">
        <v>0</v>
      </c>
      <c r="X2948" s="138">
        <v>0</v>
      </c>
      <c r="Y2948" s="138">
        <v>0</v>
      </c>
      <c r="Z2948" s="139"/>
      <c r="AA2948" s="138">
        <v>0</v>
      </c>
      <c r="AB2948" s="131">
        <v>0</v>
      </c>
    </row>
    <row r="2949" spans="1:28" ht="15" customHeight="1" x14ac:dyDescent="0.25">
      <c r="A2949" s="129" t="str">
        <f>B2949&amp;"-"&amp;COUNTIF($B$3:B2949,B2949)</f>
        <v>936-3</v>
      </c>
      <c r="B2949" s="130">
        <v>936</v>
      </c>
      <c r="C2949" s="130" t="s">
        <v>132</v>
      </c>
      <c r="D2949" s="137">
        <v>43786</v>
      </c>
      <c r="E2949" s="138">
        <v>226.63</v>
      </c>
      <c r="F2949" s="138">
        <v>0</v>
      </c>
      <c r="G2949" s="138">
        <v>48</v>
      </c>
      <c r="H2949" s="138">
        <v>7.77</v>
      </c>
      <c r="I2949" s="138">
        <v>0.26</v>
      </c>
      <c r="J2949" s="138">
        <v>0</v>
      </c>
      <c r="K2949" s="138">
        <v>1.65</v>
      </c>
      <c r="L2949" s="139"/>
      <c r="M2949" s="138">
        <v>201.37</v>
      </c>
      <c r="N2949" s="139"/>
      <c r="O2949" s="138">
        <v>0</v>
      </c>
      <c r="P2949" s="138">
        <v>0</v>
      </c>
      <c r="Q2949" s="138">
        <v>0</v>
      </c>
      <c r="R2949" s="139"/>
      <c r="S2949" s="138">
        <v>0</v>
      </c>
      <c r="T2949" s="139"/>
      <c r="U2949" s="138">
        <v>0</v>
      </c>
      <c r="V2949" s="138">
        <v>0</v>
      </c>
      <c r="W2949" s="138">
        <v>0</v>
      </c>
      <c r="X2949" s="138">
        <v>0</v>
      </c>
      <c r="Y2949" s="138">
        <v>0</v>
      </c>
      <c r="Z2949" s="139"/>
      <c r="AA2949" s="138">
        <v>0</v>
      </c>
      <c r="AB2949" s="131">
        <v>0</v>
      </c>
    </row>
    <row r="2950" spans="1:28" ht="15" customHeight="1" x14ac:dyDescent="0.25">
      <c r="A2950" s="129" t="str">
        <f>B2950&amp;"-"&amp;COUNTIF($B$3:B2950,B2950)</f>
        <v>936-4</v>
      </c>
      <c r="B2950" s="130">
        <v>936</v>
      </c>
      <c r="C2950" s="130" t="s">
        <v>132</v>
      </c>
      <c r="D2950" s="137">
        <v>43901</v>
      </c>
      <c r="E2950" s="138">
        <v>4.68</v>
      </c>
      <c r="F2950" s="138">
        <v>0</v>
      </c>
      <c r="G2950" s="138">
        <v>0.54</v>
      </c>
      <c r="H2950" s="138">
        <v>0.19</v>
      </c>
      <c r="I2950" s="138">
        <v>0</v>
      </c>
      <c r="J2950" s="138">
        <v>0</v>
      </c>
      <c r="K2950" s="138">
        <v>0</v>
      </c>
      <c r="L2950" s="139"/>
      <c r="M2950" s="138">
        <v>4.3099999999999996</v>
      </c>
      <c r="N2950" s="139"/>
      <c r="O2950" s="138">
        <v>0</v>
      </c>
      <c r="P2950" s="138">
        <v>0</v>
      </c>
      <c r="Q2950" s="138">
        <v>0</v>
      </c>
      <c r="R2950" s="139"/>
      <c r="S2950" s="138">
        <v>0</v>
      </c>
      <c r="T2950" s="139"/>
      <c r="U2950" s="138">
        <v>0</v>
      </c>
      <c r="V2950" s="138">
        <v>0</v>
      </c>
      <c r="W2950" s="138">
        <v>0</v>
      </c>
      <c r="X2950" s="138">
        <v>0</v>
      </c>
      <c r="Y2950" s="138">
        <v>0</v>
      </c>
      <c r="Z2950" s="139"/>
      <c r="AA2950" s="138">
        <v>0</v>
      </c>
      <c r="AB2950" s="131">
        <v>0</v>
      </c>
    </row>
    <row r="2951" spans="1:28" ht="15" customHeight="1" x14ac:dyDescent="0.25">
      <c r="A2951" s="129" t="str">
        <f>B2951&amp;"-"&amp;COUNTIF($B$3:B2951,B2951)</f>
        <v>936-5</v>
      </c>
      <c r="B2951" s="130">
        <v>936</v>
      </c>
      <c r="C2951" s="130" t="s">
        <v>132</v>
      </c>
      <c r="D2951" s="137">
        <v>43950</v>
      </c>
      <c r="E2951" s="138">
        <v>5.42</v>
      </c>
      <c r="F2951" s="138">
        <v>0</v>
      </c>
      <c r="G2951" s="138">
        <v>0.1</v>
      </c>
      <c r="H2951" s="138">
        <v>0</v>
      </c>
      <c r="I2951" s="138">
        <v>0</v>
      </c>
      <c r="J2951" s="138">
        <v>0</v>
      </c>
      <c r="K2951" s="138">
        <v>0</v>
      </c>
      <c r="L2951" s="139"/>
      <c r="M2951" s="138">
        <v>5.42</v>
      </c>
      <c r="N2951" s="139"/>
      <c r="O2951" s="138">
        <v>0</v>
      </c>
      <c r="P2951" s="138">
        <v>0</v>
      </c>
      <c r="Q2951" s="138">
        <v>0</v>
      </c>
      <c r="R2951" s="139"/>
      <c r="S2951" s="138">
        <v>0</v>
      </c>
      <c r="T2951" s="139"/>
      <c r="U2951" s="138">
        <v>0</v>
      </c>
      <c r="V2951" s="138">
        <v>0</v>
      </c>
      <c r="W2951" s="138">
        <v>0</v>
      </c>
      <c r="X2951" s="138">
        <v>0</v>
      </c>
      <c r="Y2951" s="138">
        <v>0</v>
      </c>
      <c r="Z2951" s="139"/>
      <c r="AA2951" s="138">
        <v>0</v>
      </c>
      <c r="AB2951" s="131">
        <v>0</v>
      </c>
    </row>
    <row r="2952" spans="1:28" ht="15" customHeight="1" x14ac:dyDescent="0.25">
      <c r="A2952" s="129" t="str">
        <f>B2952&amp;"-"&amp;COUNTIF($B$3:B2952,B2952)</f>
        <v>936-6</v>
      </c>
      <c r="B2952" s="130">
        <v>936</v>
      </c>
      <c r="C2952" s="130" t="s">
        <v>132</v>
      </c>
      <c r="D2952" s="137">
        <v>43976</v>
      </c>
      <c r="E2952" s="138">
        <v>0.37</v>
      </c>
      <c r="F2952" s="138">
        <v>0</v>
      </c>
      <c r="G2952" s="138">
        <v>0</v>
      </c>
      <c r="H2952" s="138">
        <v>0</v>
      </c>
      <c r="I2952" s="138">
        <v>0</v>
      </c>
      <c r="J2952" s="138">
        <v>0</v>
      </c>
      <c r="K2952" s="138">
        <v>0</v>
      </c>
      <c r="L2952" s="139"/>
      <c r="M2952" s="138">
        <v>0.37</v>
      </c>
      <c r="N2952" s="139"/>
      <c r="O2952" s="138">
        <v>0</v>
      </c>
      <c r="P2952" s="138">
        <v>0</v>
      </c>
      <c r="Q2952" s="138">
        <v>0</v>
      </c>
      <c r="R2952" s="139"/>
      <c r="S2952" s="138">
        <v>0</v>
      </c>
      <c r="T2952" s="139"/>
      <c r="U2952" s="138">
        <v>0</v>
      </c>
      <c r="V2952" s="138">
        <v>0</v>
      </c>
      <c r="W2952" s="138">
        <v>0</v>
      </c>
      <c r="X2952" s="138">
        <v>0</v>
      </c>
      <c r="Y2952" s="138">
        <v>0</v>
      </c>
      <c r="Z2952" s="139"/>
      <c r="AA2952" s="138">
        <v>0</v>
      </c>
      <c r="AB2952" s="131">
        <v>0</v>
      </c>
    </row>
    <row r="2953" spans="1:28" ht="15" customHeight="1" x14ac:dyDescent="0.25">
      <c r="A2953" s="129" t="str">
        <f>B2953&amp;"-"&amp;COUNTIF($B$3:B2953,B2953)</f>
        <v>936-7</v>
      </c>
      <c r="B2953" s="130">
        <v>936</v>
      </c>
      <c r="C2953" s="130" t="s">
        <v>132</v>
      </c>
      <c r="D2953" s="137">
        <v>44040</v>
      </c>
      <c r="E2953" s="138">
        <v>2.2999999999999998</v>
      </c>
      <c r="F2953" s="138">
        <v>0</v>
      </c>
      <c r="G2953" s="138">
        <v>0</v>
      </c>
      <c r="H2953" s="138">
        <v>0</v>
      </c>
      <c r="I2953" s="138">
        <v>0</v>
      </c>
      <c r="J2953" s="138">
        <v>0</v>
      </c>
      <c r="K2953" s="138">
        <v>0</v>
      </c>
      <c r="L2953" s="139"/>
      <c r="M2953" s="138">
        <v>1.37</v>
      </c>
      <c r="N2953" s="139"/>
      <c r="O2953" s="138">
        <v>0</v>
      </c>
      <c r="P2953" s="138">
        <v>0</v>
      </c>
      <c r="Q2953" s="138">
        <v>0</v>
      </c>
      <c r="R2953" s="139"/>
      <c r="S2953" s="138">
        <v>0</v>
      </c>
      <c r="T2953" s="139"/>
      <c r="U2953" s="138">
        <v>0</v>
      </c>
      <c r="V2953" s="138">
        <v>0</v>
      </c>
      <c r="W2953" s="138">
        <v>0</v>
      </c>
      <c r="X2953" s="138">
        <v>0</v>
      </c>
      <c r="Y2953" s="138">
        <v>0</v>
      </c>
      <c r="Z2953" s="139"/>
      <c r="AA2953" s="138">
        <v>0</v>
      </c>
      <c r="AB2953" s="131">
        <v>0</v>
      </c>
    </row>
    <row r="2954" spans="1:28" ht="15" customHeight="1" x14ac:dyDescent="0.25">
      <c r="A2954" s="129" t="str">
        <f>B2954&amp;"-"&amp;COUNTIF($B$3:B2954,B2954)</f>
        <v>936-8</v>
      </c>
      <c r="B2954" s="130">
        <v>936</v>
      </c>
      <c r="C2954" s="130" t="s">
        <v>132</v>
      </c>
      <c r="D2954" s="137">
        <v>44198</v>
      </c>
      <c r="E2954" s="138">
        <v>0.81</v>
      </c>
      <c r="F2954" s="138">
        <v>0</v>
      </c>
      <c r="G2954" s="138">
        <v>0</v>
      </c>
      <c r="H2954" s="138">
        <v>0</v>
      </c>
      <c r="I2954" s="138">
        <v>0</v>
      </c>
      <c r="J2954" s="138">
        <v>0</v>
      </c>
      <c r="K2954" s="138">
        <v>0</v>
      </c>
      <c r="L2954" s="139"/>
      <c r="M2954" s="138">
        <v>0.81</v>
      </c>
      <c r="N2954" s="139"/>
      <c r="O2954" s="138">
        <v>0</v>
      </c>
      <c r="P2954" s="138">
        <v>0</v>
      </c>
      <c r="Q2954" s="138">
        <v>0</v>
      </c>
      <c r="R2954" s="139"/>
      <c r="S2954" s="138">
        <v>0</v>
      </c>
      <c r="T2954" s="139"/>
      <c r="U2954" s="138">
        <v>0</v>
      </c>
      <c r="V2954" s="138">
        <v>0</v>
      </c>
      <c r="W2954" s="138">
        <v>0</v>
      </c>
      <c r="X2954" s="138">
        <v>0</v>
      </c>
      <c r="Y2954" s="138">
        <v>0</v>
      </c>
      <c r="Z2954" s="139"/>
      <c r="AA2954" s="138">
        <v>0</v>
      </c>
      <c r="AB2954" s="131">
        <v>0</v>
      </c>
    </row>
    <row r="2955" spans="1:28" ht="15" customHeight="1" x14ac:dyDescent="0.25">
      <c r="A2955" s="129" t="str">
        <f>B2955&amp;"-"&amp;COUNTIF($B$3:B2955,B2955)</f>
        <v>936-9</v>
      </c>
      <c r="B2955" s="130">
        <v>936</v>
      </c>
      <c r="C2955" s="130" t="s">
        <v>132</v>
      </c>
      <c r="D2955" s="137">
        <v>44305</v>
      </c>
      <c r="E2955" s="138">
        <v>3</v>
      </c>
      <c r="F2955" s="138">
        <v>0</v>
      </c>
      <c r="G2955" s="138">
        <v>1</v>
      </c>
      <c r="H2955" s="138">
        <v>0</v>
      </c>
      <c r="I2955" s="138">
        <v>0</v>
      </c>
      <c r="J2955" s="138">
        <v>0</v>
      </c>
      <c r="K2955" s="138">
        <v>0</v>
      </c>
      <c r="L2955" s="139"/>
      <c r="M2955" s="138">
        <v>3</v>
      </c>
      <c r="N2955" s="139"/>
      <c r="O2955" s="138">
        <v>0</v>
      </c>
      <c r="P2955" s="138">
        <v>0</v>
      </c>
      <c r="Q2955" s="138">
        <v>0</v>
      </c>
      <c r="R2955" s="139"/>
      <c r="S2955" s="138">
        <v>0</v>
      </c>
      <c r="T2955" s="139"/>
      <c r="U2955" s="138">
        <v>0</v>
      </c>
      <c r="V2955" s="138">
        <v>0</v>
      </c>
      <c r="W2955" s="138">
        <v>0</v>
      </c>
      <c r="X2955" s="138">
        <v>0</v>
      </c>
      <c r="Y2955" s="138">
        <v>0</v>
      </c>
      <c r="Z2955" s="139"/>
      <c r="AA2955" s="138">
        <v>0</v>
      </c>
      <c r="AB2955" s="131">
        <v>0</v>
      </c>
    </row>
    <row r="2956" spans="1:28" ht="15" customHeight="1" x14ac:dyDescent="0.25">
      <c r="A2956" s="129" t="str">
        <f>B2956&amp;"-"&amp;COUNTIF($B$3:B2956,B2956)</f>
        <v>936-10</v>
      </c>
      <c r="B2956" s="130">
        <v>936</v>
      </c>
      <c r="C2956" s="130" t="s">
        <v>132</v>
      </c>
      <c r="D2956" s="137">
        <v>44636</v>
      </c>
      <c r="E2956" s="138">
        <v>1</v>
      </c>
      <c r="F2956" s="138">
        <v>0</v>
      </c>
      <c r="G2956" s="138">
        <v>0</v>
      </c>
      <c r="H2956" s="138">
        <v>0</v>
      </c>
      <c r="I2956" s="138">
        <v>0</v>
      </c>
      <c r="J2956" s="138">
        <v>0</v>
      </c>
      <c r="K2956" s="138">
        <v>0</v>
      </c>
      <c r="L2956" s="139"/>
      <c r="M2956" s="138">
        <v>1</v>
      </c>
      <c r="N2956" s="139"/>
      <c r="O2956" s="138">
        <v>0</v>
      </c>
      <c r="P2956" s="138">
        <v>0</v>
      </c>
      <c r="Q2956" s="138">
        <v>0</v>
      </c>
      <c r="R2956" s="139"/>
      <c r="S2956" s="138">
        <v>0</v>
      </c>
      <c r="T2956" s="139"/>
      <c r="U2956" s="138">
        <v>0</v>
      </c>
      <c r="V2956" s="138">
        <v>0</v>
      </c>
      <c r="W2956" s="138">
        <v>0</v>
      </c>
      <c r="X2956" s="138">
        <v>0</v>
      </c>
      <c r="Y2956" s="138">
        <v>0</v>
      </c>
      <c r="Z2956" s="139"/>
      <c r="AA2956" s="138">
        <v>0</v>
      </c>
      <c r="AB2956" s="131">
        <v>0</v>
      </c>
    </row>
    <row r="2957" spans="1:28" ht="15" customHeight="1" x14ac:dyDescent="0.25">
      <c r="A2957" s="129" t="str">
        <f>B2957&amp;"-"&amp;COUNTIF($B$3:B2957,B2957)</f>
        <v>936-11</v>
      </c>
      <c r="B2957" s="130">
        <v>936</v>
      </c>
      <c r="C2957" s="130" t="s">
        <v>132</v>
      </c>
      <c r="D2957" s="137">
        <v>46599</v>
      </c>
      <c r="E2957" s="138">
        <v>0.26</v>
      </c>
      <c r="F2957" s="138">
        <v>0</v>
      </c>
      <c r="G2957" s="138">
        <v>0</v>
      </c>
      <c r="H2957" s="138">
        <v>0</v>
      </c>
      <c r="I2957" s="138">
        <v>0</v>
      </c>
      <c r="J2957" s="138">
        <v>0</v>
      </c>
      <c r="K2957" s="138">
        <v>0</v>
      </c>
      <c r="L2957" s="139"/>
      <c r="M2957" s="138">
        <v>0.26</v>
      </c>
      <c r="N2957" s="139"/>
      <c r="O2957" s="138">
        <v>0</v>
      </c>
      <c r="P2957" s="138">
        <v>0</v>
      </c>
      <c r="Q2957" s="138">
        <v>0</v>
      </c>
      <c r="R2957" s="139"/>
      <c r="S2957" s="138">
        <v>0</v>
      </c>
      <c r="T2957" s="139"/>
      <c r="U2957" s="138">
        <v>0</v>
      </c>
      <c r="V2957" s="138">
        <v>0</v>
      </c>
      <c r="W2957" s="138">
        <v>0</v>
      </c>
      <c r="X2957" s="138">
        <v>0</v>
      </c>
      <c r="Y2957" s="138">
        <v>0</v>
      </c>
      <c r="Z2957" s="139"/>
      <c r="AA2957" s="138">
        <v>0</v>
      </c>
      <c r="AB2957" s="131">
        <v>0</v>
      </c>
    </row>
    <row r="2958" spans="1:28" ht="15" customHeight="1" x14ac:dyDescent="0.25">
      <c r="A2958" s="129" t="str">
        <f>B2958&amp;"-"&amp;COUNTIF($B$3:B2958,B2958)</f>
        <v>936-12</v>
      </c>
      <c r="B2958" s="130">
        <v>936</v>
      </c>
      <c r="C2958" s="130" t="s">
        <v>132</v>
      </c>
      <c r="D2958" s="137">
        <v>44750</v>
      </c>
      <c r="E2958" s="138">
        <v>0.71</v>
      </c>
      <c r="F2958" s="138">
        <v>0</v>
      </c>
      <c r="G2958" s="138">
        <v>0</v>
      </c>
      <c r="H2958" s="138">
        <v>0</v>
      </c>
      <c r="I2958" s="138">
        <v>0</v>
      </c>
      <c r="J2958" s="138">
        <v>0</v>
      </c>
      <c r="K2958" s="138">
        <v>0</v>
      </c>
      <c r="L2958" s="139"/>
      <c r="M2958" s="138">
        <v>0.71</v>
      </c>
      <c r="N2958" s="139"/>
      <c r="O2958" s="138">
        <v>0</v>
      </c>
      <c r="P2958" s="138">
        <v>0</v>
      </c>
      <c r="Q2958" s="138">
        <v>0</v>
      </c>
      <c r="R2958" s="139"/>
      <c r="S2958" s="138">
        <v>0</v>
      </c>
      <c r="T2958" s="139"/>
      <c r="U2958" s="138">
        <v>0</v>
      </c>
      <c r="V2958" s="138">
        <v>0</v>
      </c>
      <c r="W2958" s="138">
        <v>0</v>
      </c>
      <c r="X2958" s="138">
        <v>0</v>
      </c>
      <c r="Y2958" s="138">
        <v>0</v>
      </c>
      <c r="Z2958" s="139"/>
      <c r="AA2958" s="138">
        <v>0</v>
      </c>
      <c r="AB2958" s="131">
        <v>0</v>
      </c>
    </row>
    <row r="2959" spans="1:28" ht="15" customHeight="1" x14ac:dyDescent="0.25">
      <c r="A2959" s="129" t="str">
        <f>B2959&amp;"-"&amp;COUNTIF($B$3:B2959,B2959)</f>
        <v>936-13</v>
      </c>
      <c r="B2959" s="130">
        <v>936</v>
      </c>
      <c r="C2959" s="130" t="s">
        <v>132</v>
      </c>
      <c r="D2959" s="137">
        <v>44792</v>
      </c>
      <c r="E2959" s="138">
        <v>1.77</v>
      </c>
      <c r="F2959" s="138">
        <v>0</v>
      </c>
      <c r="G2959" s="138">
        <v>0</v>
      </c>
      <c r="H2959" s="138">
        <v>0</v>
      </c>
      <c r="I2959" s="138">
        <v>0</v>
      </c>
      <c r="J2959" s="138">
        <v>0</v>
      </c>
      <c r="K2959" s="138">
        <v>0</v>
      </c>
      <c r="L2959" s="139"/>
      <c r="M2959" s="138">
        <v>1.39</v>
      </c>
      <c r="N2959" s="139"/>
      <c r="O2959" s="138">
        <v>0</v>
      </c>
      <c r="P2959" s="138">
        <v>0</v>
      </c>
      <c r="Q2959" s="138">
        <v>0</v>
      </c>
      <c r="R2959" s="139"/>
      <c r="S2959" s="138">
        <v>0</v>
      </c>
      <c r="T2959" s="139"/>
      <c r="U2959" s="138">
        <v>0</v>
      </c>
      <c r="V2959" s="138">
        <v>0</v>
      </c>
      <c r="W2959" s="138">
        <v>0</v>
      </c>
      <c r="X2959" s="138">
        <v>0</v>
      </c>
      <c r="Y2959" s="138">
        <v>0</v>
      </c>
      <c r="Z2959" s="139"/>
      <c r="AA2959" s="138">
        <v>0</v>
      </c>
      <c r="AB2959" s="131">
        <v>0</v>
      </c>
    </row>
    <row r="2960" spans="1:28" ht="15" customHeight="1" x14ac:dyDescent="0.25">
      <c r="A2960" s="129" t="str">
        <f>B2960&amp;"-"&amp;COUNTIF($B$3:B2960,B2960)</f>
        <v>936-14</v>
      </c>
      <c r="B2960" s="130">
        <v>936</v>
      </c>
      <c r="C2960" s="130" t="s">
        <v>132</v>
      </c>
      <c r="D2960" s="137">
        <v>45005</v>
      </c>
      <c r="E2960" s="138">
        <v>3.04</v>
      </c>
      <c r="F2960" s="138">
        <v>0</v>
      </c>
      <c r="G2960" s="138">
        <v>0</v>
      </c>
      <c r="H2960" s="138">
        <v>0</v>
      </c>
      <c r="I2960" s="138">
        <v>0</v>
      </c>
      <c r="J2960" s="138">
        <v>0</v>
      </c>
      <c r="K2960" s="138">
        <v>0</v>
      </c>
      <c r="L2960" s="139"/>
      <c r="M2960" s="138">
        <v>2.31</v>
      </c>
      <c r="N2960" s="139"/>
      <c r="O2960" s="138">
        <v>0</v>
      </c>
      <c r="P2960" s="138">
        <v>0</v>
      </c>
      <c r="Q2960" s="138">
        <v>0</v>
      </c>
      <c r="R2960" s="139"/>
      <c r="S2960" s="138">
        <v>0</v>
      </c>
      <c r="T2960" s="139"/>
      <c r="U2960" s="138">
        <v>0</v>
      </c>
      <c r="V2960" s="138">
        <v>0</v>
      </c>
      <c r="W2960" s="138">
        <v>0</v>
      </c>
      <c r="X2960" s="138">
        <v>0</v>
      </c>
      <c r="Y2960" s="138">
        <v>0</v>
      </c>
      <c r="Z2960" s="139"/>
      <c r="AA2960" s="138">
        <v>0</v>
      </c>
      <c r="AB2960" s="131">
        <v>0</v>
      </c>
    </row>
    <row r="2961" spans="1:28" ht="15" customHeight="1" x14ac:dyDescent="0.25">
      <c r="A2961" s="129" t="str">
        <f>B2961&amp;"-"&amp;COUNTIF($B$3:B2961,B2961)</f>
        <v>936-15</v>
      </c>
      <c r="B2961" s="130">
        <v>936</v>
      </c>
      <c r="C2961" s="130" t="s">
        <v>132</v>
      </c>
      <c r="D2961" s="137"/>
      <c r="E2961" s="138">
        <v>0</v>
      </c>
      <c r="F2961" s="138">
        <v>0</v>
      </c>
      <c r="G2961" s="138">
        <v>0</v>
      </c>
      <c r="H2961" s="138">
        <v>0</v>
      </c>
      <c r="I2961" s="138">
        <v>0</v>
      </c>
      <c r="J2961" s="138">
        <v>0</v>
      </c>
      <c r="K2961" s="138">
        <v>0</v>
      </c>
      <c r="L2961" s="139"/>
      <c r="M2961" s="138">
        <v>0</v>
      </c>
      <c r="N2961" s="139"/>
      <c r="O2961" s="138">
        <v>0</v>
      </c>
      <c r="P2961" s="138">
        <v>0</v>
      </c>
      <c r="Q2961" s="138">
        <v>0</v>
      </c>
      <c r="R2961" s="139"/>
      <c r="S2961" s="138">
        <v>0</v>
      </c>
      <c r="T2961" s="139"/>
      <c r="U2961" s="138">
        <v>0</v>
      </c>
      <c r="V2961" s="138">
        <v>0</v>
      </c>
      <c r="W2961" s="138">
        <v>0</v>
      </c>
      <c r="X2961" s="138">
        <v>0</v>
      </c>
      <c r="Y2961" s="138">
        <v>0</v>
      </c>
      <c r="Z2961" s="139"/>
      <c r="AA2961" s="138">
        <v>0</v>
      </c>
      <c r="AB2961" s="131">
        <v>0</v>
      </c>
    </row>
    <row r="2962" spans="1:28" ht="15" customHeight="1" x14ac:dyDescent="0.25">
      <c r="A2962" s="129" t="str">
        <f>B2962&amp;"-"&amp;COUNTIF($B$3:B2962,B2962)</f>
        <v>936-16</v>
      </c>
      <c r="B2962" s="130">
        <v>936</v>
      </c>
      <c r="C2962" s="130" t="s">
        <v>132</v>
      </c>
      <c r="D2962" s="137"/>
      <c r="E2962" s="138">
        <v>0</v>
      </c>
      <c r="F2962" s="138">
        <v>0</v>
      </c>
      <c r="G2962" s="138">
        <v>0</v>
      </c>
      <c r="H2962" s="138">
        <v>0</v>
      </c>
      <c r="I2962" s="138">
        <v>0</v>
      </c>
      <c r="J2962" s="138">
        <v>0</v>
      </c>
      <c r="K2962" s="138">
        <v>0</v>
      </c>
      <c r="L2962" s="139"/>
      <c r="M2962" s="138">
        <v>0</v>
      </c>
      <c r="N2962" s="139"/>
      <c r="O2962" s="138">
        <v>0</v>
      </c>
      <c r="P2962" s="138">
        <v>0</v>
      </c>
      <c r="Q2962" s="138">
        <v>0</v>
      </c>
      <c r="R2962" s="139"/>
      <c r="S2962" s="138">
        <v>0</v>
      </c>
      <c r="T2962" s="139"/>
      <c r="U2962" s="138">
        <v>0</v>
      </c>
      <c r="V2962" s="138">
        <v>0</v>
      </c>
      <c r="W2962" s="138">
        <v>0</v>
      </c>
      <c r="X2962" s="138">
        <v>0</v>
      </c>
      <c r="Y2962" s="138">
        <v>0</v>
      </c>
      <c r="Z2962" s="139"/>
      <c r="AA2962" s="138">
        <v>0</v>
      </c>
      <c r="AB2962" s="131">
        <v>0</v>
      </c>
    </row>
    <row r="2963" spans="1:28" ht="15" customHeight="1" x14ac:dyDescent="0.25">
      <c r="A2963" s="129" t="str">
        <f>B2963&amp;"-"&amp;COUNTIF($B$3:B2963,B2963)</f>
        <v>936-17</v>
      </c>
      <c r="B2963" s="130">
        <v>936</v>
      </c>
      <c r="C2963" s="130" t="s">
        <v>132</v>
      </c>
      <c r="D2963" s="137"/>
      <c r="E2963" s="138">
        <v>0</v>
      </c>
      <c r="F2963" s="138">
        <v>0</v>
      </c>
      <c r="G2963" s="138">
        <v>0</v>
      </c>
      <c r="H2963" s="138">
        <v>0</v>
      </c>
      <c r="I2963" s="138">
        <v>0</v>
      </c>
      <c r="J2963" s="138">
        <v>0</v>
      </c>
      <c r="K2963" s="138">
        <v>0</v>
      </c>
      <c r="L2963" s="139"/>
      <c r="M2963" s="138">
        <v>0</v>
      </c>
      <c r="N2963" s="139"/>
      <c r="O2963" s="138">
        <v>0</v>
      </c>
      <c r="P2963" s="138">
        <v>0</v>
      </c>
      <c r="Q2963" s="138">
        <v>0</v>
      </c>
      <c r="R2963" s="139"/>
      <c r="S2963" s="138">
        <v>0</v>
      </c>
      <c r="T2963" s="139"/>
      <c r="U2963" s="138">
        <v>0</v>
      </c>
      <c r="V2963" s="138">
        <v>0</v>
      </c>
      <c r="W2963" s="138">
        <v>0</v>
      </c>
      <c r="X2963" s="138">
        <v>0</v>
      </c>
      <c r="Y2963" s="138">
        <v>0</v>
      </c>
      <c r="Z2963" s="139"/>
      <c r="AA2963" s="138">
        <v>0</v>
      </c>
      <c r="AB2963" s="131">
        <v>0</v>
      </c>
    </row>
    <row r="2964" spans="1:28" ht="15" customHeight="1" x14ac:dyDescent="0.25">
      <c r="A2964" s="129" t="str">
        <f>B2964&amp;"-"&amp;COUNTIF($B$3:B2964,B2964)</f>
        <v>936-18</v>
      </c>
      <c r="B2964" s="130">
        <v>936</v>
      </c>
      <c r="C2964" s="130" t="s">
        <v>132</v>
      </c>
      <c r="D2964" s="137"/>
      <c r="E2964" s="138">
        <v>0</v>
      </c>
      <c r="F2964" s="138">
        <v>0</v>
      </c>
      <c r="G2964" s="138">
        <v>0</v>
      </c>
      <c r="H2964" s="138">
        <v>0</v>
      </c>
      <c r="I2964" s="138">
        <v>0</v>
      </c>
      <c r="J2964" s="138">
        <v>0</v>
      </c>
      <c r="K2964" s="138">
        <v>0</v>
      </c>
      <c r="L2964" s="139"/>
      <c r="M2964" s="138">
        <v>0</v>
      </c>
      <c r="N2964" s="139"/>
      <c r="O2964" s="138">
        <v>0</v>
      </c>
      <c r="P2964" s="138">
        <v>0</v>
      </c>
      <c r="Q2964" s="138">
        <v>0</v>
      </c>
      <c r="R2964" s="139"/>
      <c r="S2964" s="138">
        <v>0</v>
      </c>
      <c r="T2964" s="139"/>
      <c r="U2964" s="138">
        <v>0</v>
      </c>
      <c r="V2964" s="138">
        <v>0</v>
      </c>
      <c r="W2964" s="138">
        <v>0</v>
      </c>
      <c r="X2964" s="138">
        <v>0</v>
      </c>
      <c r="Y2964" s="138">
        <v>0</v>
      </c>
      <c r="Z2964" s="139"/>
      <c r="AA2964" s="138">
        <v>0</v>
      </c>
      <c r="AB2964" s="131">
        <v>0</v>
      </c>
    </row>
    <row r="2965" spans="1:28" ht="15" customHeight="1" x14ac:dyDescent="0.25">
      <c r="A2965" s="129" t="str">
        <f>B2965&amp;"-"&amp;COUNTIF($B$3:B2965,B2965)</f>
        <v>936-19</v>
      </c>
      <c r="B2965" s="130">
        <v>936</v>
      </c>
      <c r="C2965" s="130" t="s">
        <v>132</v>
      </c>
      <c r="D2965" s="137"/>
      <c r="E2965" s="138">
        <v>0</v>
      </c>
      <c r="F2965" s="138">
        <v>0</v>
      </c>
      <c r="G2965" s="138">
        <v>0</v>
      </c>
      <c r="H2965" s="138">
        <v>0</v>
      </c>
      <c r="I2965" s="138">
        <v>0</v>
      </c>
      <c r="J2965" s="138">
        <v>0</v>
      </c>
      <c r="K2965" s="138">
        <v>0</v>
      </c>
      <c r="L2965" s="139"/>
      <c r="M2965" s="138">
        <v>0</v>
      </c>
      <c r="N2965" s="139"/>
      <c r="O2965" s="138">
        <v>0</v>
      </c>
      <c r="P2965" s="138">
        <v>0</v>
      </c>
      <c r="Q2965" s="138">
        <v>0</v>
      </c>
      <c r="R2965" s="139"/>
      <c r="S2965" s="138">
        <v>0</v>
      </c>
      <c r="T2965" s="139"/>
      <c r="U2965" s="138">
        <v>0</v>
      </c>
      <c r="V2965" s="138">
        <v>0</v>
      </c>
      <c r="W2965" s="138">
        <v>0</v>
      </c>
      <c r="X2965" s="138">
        <v>0</v>
      </c>
      <c r="Y2965" s="138">
        <v>0</v>
      </c>
      <c r="Z2965" s="139"/>
      <c r="AA2965" s="138">
        <v>0</v>
      </c>
      <c r="AB2965" s="131">
        <v>0</v>
      </c>
    </row>
    <row r="2966" spans="1:28" ht="15" customHeight="1" x14ac:dyDescent="0.25">
      <c r="A2966" s="129" t="str">
        <f>B2966&amp;"-"&amp;COUNTIF($B$3:B2966,B2966)</f>
        <v>936-20</v>
      </c>
      <c r="B2966" s="130">
        <v>936</v>
      </c>
      <c r="C2966" s="130" t="s">
        <v>132</v>
      </c>
      <c r="D2966" s="137"/>
      <c r="E2966" s="138">
        <v>0</v>
      </c>
      <c r="F2966" s="138">
        <v>0</v>
      </c>
      <c r="G2966" s="138">
        <v>0</v>
      </c>
      <c r="H2966" s="138">
        <v>0</v>
      </c>
      <c r="I2966" s="138">
        <v>0</v>
      </c>
      <c r="J2966" s="138">
        <v>0</v>
      </c>
      <c r="K2966" s="138">
        <v>0</v>
      </c>
      <c r="L2966" s="139"/>
      <c r="M2966" s="138">
        <v>0</v>
      </c>
      <c r="N2966" s="139"/>
      <c r="O2966" s="138">
        <v>0</v>
      </c>
      <c r="P2966" s="138">
        <v>0</v>
      </c>
      <c r="Q2966" s="138">
        <v>0</v>
      </c>
      <c r="R2966" s="139"/>
      <c r="S2966" s="138">
        <v>0</v>
      </c>
      <c r="T2966" s="139"/>
      <c r="U2966" s="138">
        <v>0</v>
      </c>
      <c r="V2966" s="138">
        <v>0</v>
      </c>
      <c r="W2966" s="138">
        <v>0</v>
      </c>
      <c r="X2966" s="138">
        <v>0</v>
      </c>
      <c r="Y2966" s="138">
        <v>0</v>
      </c>
      <c r="Z2966" s="139"/>
      <c r="AA2966" s="138">
        <v>0</v>
      </c>
      <c r="AB2966" s="131">
        <v>0</v>
      </c>
    </row>
    <row r="2967" spans="1:28" ht="15" customHeight="1" x14ac:dyDescent="0.25">
      <c r="A2967" s="129" t="str">
        <f>B2967&amp;"-"&amp;COUNTIF($B$3:B2967,B2967)</f>
        <v>936-21</v>
      </c>
      <c r="B2967" s="130">
        <v>936</v>
      </c>
      <c r="C2967" s="130" t="s">
        <v>132</v>
      </c>
      <c r="D2967" s="137"/>
      <c r="E2967" s="138">
        <v>0</v>
      </c>
      <c r="F2967" s="138">
        <v>0</v>
      </c>
      <c r="G2967" s="138">
        <v>0</v>
      </c>
      <c r="H2967" s="138">
        <v>0</v>
      </c>
      <c r="I2967" s="138">
        <v>0</v>
      </c>
      <c r="J2967" s="138">
        <v>0</v>
      </c>
      <c r="K2967" s="138">
        <v>0</v>
      </c>
      <c r="L2967" s="139"/>
      <c r="M2967" s="138">
        <v>0</v>
      </c>
      <c r="N2967" s="139"/>
      <c r="O2967" s="138">
        <v>0</v>
      </c>
      <c r="P2967" s="138">
        <v>0</v>
      </c>
      <c r="Q2967" s="138">
        <v>0</v>
      </c>
      <c r="R2967" s="139"/>
      <c r="S2967" s="138">
        <v>0</v>
      </c>
      <c r="T2967" s="139"/>
      <c r="U2967" s="138">
        <v>0</v>
      </c>
      <c r="V2967" s="138">
        <v>0</v>
      </c>
      <c r="W2967" s="138">
        <v>0</v>
      </c>
      <c r="X2967" s="138">
        <v>0</v>
      </c>
      <c r="Y2967" s="138">
        <v>0</v>
      </c>
      <c r="Z2967" s="139"/>
      <c r="AA2967" s="138">
        <v>0</v>
      </c>
      <c r="AB2967" s="131">
        <v>0</v>
      </c>
    </row>
    <row r="2968" spans="1:28" ht="15" customHeight="1" x14ac:dyDescent="0.25">
      <c r="A2968" s="129" t="str">
        <f>B2968&amp;"-"&amp;COUNTIF($B$3:B2968,B2968)</f>
        <v>936-22</v>
      </c>
      <c r="B2968" s="130">
        <v>936</v>
      </c>
      <c r="C2968" s="130" t="s">
        <v>132</v>
      </c>
      <c r="D2968" s="137"/>
      <c r="E2968" s="138">
        <v>0</v>
      </c>
      <c r="F2968" s="138">
        <v>0</v>
      </c>
      <c r="G2968" s="138">
        <v>0</v>
      </c>
      <c r="H2968" s="138">
        <v>0</v>
      </c>
      <c r="I2968" s="138">
        <v>0</v>
      </c>
      <c r="J2968" s="138">
        <v>0</v>
      </c>
      <c r="K2968" s="138">
        <v>0</v>
      </c>
      <c r="L2968" s="139"/>
      <c r="M2968" s="138">
        <v>0</v>
      </c>
      <c r="N2968" s="139"/>
      <c r="O2968" s="138">
        <v>0</v>
      </c>
      <c r="P2968" s="138">
        <v>0</v>
      </c>
      <c r="Q2968" s="138">
        <v>0</v>
      </c>
      <c r="R2968" s="139"/>
      <c r="S2968" s="138">
        <v>0</v>
      </c>
      <c r="T2968" s="139"/>
      <c r="U2968" s="138">
        <v>0</v>
      </c>
      <c r="V2968" s="138">
        <v>0</v>
      </c>
      <c r="W2968" s="138">
        <v>0</v>
      </c>
      <c r="X2968" s="138">
        <v>0</v>
      </c>
      <c r="Y2968" s="138">
        <v>0</v>
      </c>
      <c r="Z2968" s="139"/>
      <c r="AA2968" s="138">
        <v>0</v>
      </c>
      <c r="AB2968" s="131">
        <v>0</v>
      </c>
    </row>
    <row r="2969" spans="1:28" ht="15" customHeight="1" x14ac:dyDescent="0.25">
      <c r="A2969" s="129" t="str">
        <f>B2969&amp;"-"&amp;COUNTIF($B$3:B2969,B2969)</f>
        <v>936-23</v>
      </c>
      <c r="B2969" s="130">
        <v>936</v>
      </c>
      <c r="C2969" s="130" t="s">
        <v>132</v>
      </c>
      <c r="D2969" s="137"/>
      <c r="E2969" s="138">
        <v>0</v>
      </c>
      <c r="F2969" s="138">
        <v>0</v>
      </c>
      <c r="G2969" s="138">
        <v>0</v>
      </c>
      <c r="H2969" s="138">
        <v>0</v>
      </c>
      <c r="I2969" s="138">
        <v>0</v>
      </c>
      <c r="J2969" s="138">
        <v>0</v>
      </c>
      <c r="K2969" s="138">
        <v>0</v>
      </c>
      <c r="L2969" s="139"/>
      <c r="M2969" s="138">
        <v>0</v>
      </c>
      <c r="N2969" s="139"/>
      <c r="O2969" s="138">
        <v>0</v>
      </c>
      <c r="P2969" s="138">
        <v>0</v>
      </c>
      <c r="Q2969" s="138">
        <v>0</v>
      </c>
      <c r="R2969" s="139"/>
      <c r="S2969" s="138">
        <v>0</v>
      </c>
      <c r="T2969" s="139"/>
      <c r="U2969" s="138">
        <v>0</v>
      </c>
      <c r="V2969" s="138">
        <v>0</v>
      </c>
      <c r="W2969" s="138">
        <v>0</v>
      </c>
      <c r="X2969" s="138">
        <v>0</v>
      </c>
      <c r="Y2969" s="138">
        <v>0</v>
      </c>
      <c r="Z2969" s="139"/>
      <c r="AA2969" s="138">
        <v>0</v>
      </c>
      <c r="AB2969" s="131">
        <v>0</v>
      </c>
    </row>
    <row r="2970" spans="1:28" ht="15" customHeight="1" x14ac:dyDescent="0.25">
      <c r="A2970" s="129" t="str">
        <f>B2970&amp;"-"&amp;COUNTIF($B$3:B2970,B2970)</f>
        <v>936-24</v>
      </c>
      <c r="B2970" s="130">
        <v>936</v>
      </c>
      <c r="C2970" s="130" t="s">
        <v>132</v>
      </c>
      <c r="D2970" s="137"/>
      <c r="E2970" s="138">
        <v>0</v>
      </c>
      <c r="F2970" s="138">
        <v>0</v>
      </c>
      <c r="G2970" s="138">
        <v>0</v>
      </c>
      <c r="H2970" s="138">
        <v>0</v>
      </c>
      <c r="I2970" s="138">
        <v>0</v>
      </c>
      <c r="J2970" s="138">
        <v>0</v>
      </c>
      <c r="K2970" s="138">
        <v>0</v>
      </c>
      <c r="L2970" s="139"/>
      <c r="M2970" s="138">
        <v>0</v>
      </c>
      <c r="N2970" s="139"/>
      <c r="O2970" s="138">
        <v>0</v>
      </c>
      <c r="P2970" s="138">
        <v>0</v>
      </c>
      <c r="Q2970" s="138">
        <v>0</v>
      </c>
      <c r="R2970" s="139"/>
      <c r="S2970" s="138">
        <v>0</v>
      </c>
      <c r="T2970" s="139"/>
      <c r="U2970" s="138">
        <v>0</v>
      </c>
      <c r="V2970" s="138">
        <v>0</v>
      </c>
      <c r="W2970" s="138">
        <v>0</v>
      </c>
      <c r="X2970" s="138">
        <v>0</v>
      </c>
      <c r="Y2970" s="138">
        <v>0</v>
      </c>
      <c r="Z2970" s="139"/>
      <c r="AA2970" s="138">
        <v>0</v>
      </c>
      <c r="AB2970" s="131">
        <v>0</v>
      </c>
    </row>
    <row r="2971" spans="1:28" ht="15" customHeight="1" x14ac:dyDescent="0.25">
      <c r="A2971" s="129" t="str">
        <f>B2971&amp;"-"&amp;COUNTIF($B$3:B2971,B2971)</f>
        <v>936-25</v>
      </c>
      <c r="B2971" s="130">
        <v>936</v>
      </c>
      <c r="C2971" s="130" t="s">
        <v>132</v>
      </c>
      <c r="D2971" s="137"/>
      <c r="E2971" s="138">
        <v>0</v>
      </c>
      <c r="F2971" s="138">
        <v>0</v>
      </c>
      <c r="G2971" s="138">
        <v>0</v>
      </c>
      <c r="H2971" s="138">
        <v>0</v>
      </c>
      <c r="I2971" s="138">
        <v>0</v>
      </c>
      <c r="J2971" s="138">
        <v>0</v>
      </c>
      <c r="K2971" s="138">
        <v>0</v>
      </c>
      <c r="L2971" s="139"/>
      <c r="M2971" s="138">
        <v>0</v>
      </c>
      <c r="N2971" s="139"/>
      <c r="O2971" s="138">
        <v>0</v>
      </c>
      <c r="P2971" s="138">
        <v>0</v>
      </c>
      <c r="Q2971" s="138">
        <v>0</v>
      </c>
      <c r="R2971" s="139"/>
      <c r="S2971" s="138">
        <v>0</v>
      </c>
      <c r="T2971" s="139"/>
      <c r="U2971" s="138">
        <v>0</v>
      </c>
      <c r="V2971" s="138">
        <v>0</v>
      </c>
      <c r="W2971" s="138">
        <v>0</v>
      </c>
      <c r="X2971" s="138">
        <v>0</v>
      </c>
      <c r="Y2971" s="138">
        <v>0</v>
      </c>
      <c r="Z2971" s="139"/>
      <c r="AA2971" s="138">
        <v>0</v>
      </c>
      <c r="AB2971" s="131">
        <v>0</v>
      </c>
    </row>
    <row r="2972" spans="1:28" ht="15" customHeight="1" x14ac:dyDescent="0.25">
      <c r="A2972" s="129" t="str">
        <f>B2972&amp;"-"&amp;COUNTIF($B$3:B2972,B2972)</f>
        <v>938-1</v>
      </c>
      <c r="B2972" s="130">
        <v>938</v>
      </c>
      <c r="C2972" s="130" t="s">
        <v>390</v>
      </c>
      <c r="D2972" s="137">
        <v>43802</v>
      </c>
      <c r="E2972" s="138">
        <v>40.04</v>
      </c>
      <c r="F2972" s="138">
        <v>0</v>
      </c>
      <c r="G2972" s="138">
        <v>13.22</v>
      </c>
      <c r="H2972" s="138">
        <v>0</v>
      </c>
      <c r="I2972" s="138">
        <v>0.36</v>
      </c>
      <c r="J2972" s="138">
        <v>0</v>
      </c>
      <c r="K2972" s="138">
        <v>0.43</v>
      </c>
      <c r="L2972" s="139"/>
      <c r="M2972" s="138">
        <v>40.04</v>
      </c>
      <c r="N2972" s="139"/>
      <c r="O2972" s="138">
        <v>0</v>
      </c>
      <c r="P2972" s="138">
        <v>0</v>
      </c>
      <c r="Q2972" s="138">
        <v>0</v>
      </c>
      <c r="R2972" s="139"/>
      <c r="S2972" s="138">
        <v>0</v>
      </c>
      <c r="T2972" s="139"/>
      <c r="U2972" s="138">
        <v>0</v>
      </c>
      <c r="V2972" s="138">
        <v>9.15</v>
      </c>
      <c r="W2972" s="138">
        <v>0</v>
      </c>
      <c r="X2972" s="138">
        <v>0</v>
      </c>
      <c r="Y2972" s="138">
        <v>0</v>
      </c>
      <c r="Z2972" s="139"/>
      <c r="AA2972" s="138">
        <v>0</v>
      </c>
      <c r="AB2972" s="131">
        <v>0</v>
      </c>
    </row>
    <row r="2973" spans="1:28" ht="15" customHeight="1" x14ac:dyDescent="0.25">
      <c r="A2973" s="129" t="str">
        <f>B2973&amp;"-"&amp;COUNTIF($B$3:B2973,B2973)</f>
        <v>938-2</v>
      </c>
      <c r="B2973" s="130">
        <v>938</v>
      </c>
      <c r="C2973" s="130" t="s">
        <v>390</v>
      </c>
      <c r="D2973" s="137"/>
      <c r="E2973" s="138">
        <v>0</v>
      </c>
      <c r="F2973" s="138">
        <v>0</v>
      </c>
      <c r="G2973" s="138">
        <v>0</v>
      </c>
      <c r="H2973" s="138">
        <v>0</v>
      </c>
      <c r="I2973" s="138">
        <v>0</v>
      </c>
      <c r="J2973" s="138">
        <v>0</v>
      </c>
      <c r="K2973" s="138">
        <v>0</v>
      </c>
      <c r="L2973" s="139"/>
      <c r="M2973" s="138">
        <v>0</v>
      </c>
      <c r="N2973" s="139"/>
      <c r="O2973" s="138">
        <v>0</v>
      </c>
      <c r="P2973" s="138">
        <v>0</v>
      </c>
      <c r="Q2973" s="138">
        <v>0</v>
      </c>
      <c r="R2973" s="139"/>
      <c r="S2973" s="138">
        <v>0</v>
      </c>
      <c r="T2973" s="139"/>
      <c r="U2973" s="138">
        <v>0</v>
      </c>
      <c r="V2973" s="138">
        <v>0</v>
      </c>
      <c r="W2973" s="138">
        <v>0</v>
      </c>
      <c r="X2973" s="138">
        <v>0</v>
      </c>
      <c r="Y2973" s="138">
        <v>0</v>
      </c>
      <c r="Z2973" s="139"/>
      <c r="AA2973" s="138">
        <v>0</v>
      </c>
      <c r="AB2973" s="131">
        <v>0</v>
      </c>
    </row>
    <row r="2974" spans="1:28" ht="15" customHeight="1" x14ac:dyDescent="0.25">
      <c r="A2974" s="129" t="str">
        <f>B2974&amp;"-"&amp;COUNTIF($B$3:B2974,B2974)</f>
        <v>938-3</v>
      </c>
      <c r="B2974" s="130">
        <v>938</v>
      </c>
      <c r="C2974" s="130" t="s">
        <v>390</v>
      </c>
      <c r="D2974" s="137"/>
      <c r="E2974" s="138">
        <v>0</v>
      </c>
      <c r="F2974" s="138">
        <v>0</v>
      </c>
      <c r="G2974" s="138">
        <v>0</v>
      </c>
      <c r="H2974" s="138">
        <v>0</v>
      </c>
      <c r="I2974" s="138">
        <v>0</v>
      </c>
      <c r="J2974" s="138">
        <v>0</v>
      </c>
      <c r="K2974" s="138">
        <v>0</v>
      </c>
      <c r="L2974" s="139"/>
      <c r="M2974" s="138">
        <v>0</v>
      </c>
      <c r="N2974" s="139"/>
      <c r="O2974" s="138">
        <v>0</v>
      </c>
      <c r="P2974" s="138">
        <v>0</v>
      </c>
      <c r="Q2974" s="138">
        <v>0</v>
      </c>
      <c r="R2974" s="139"/>
      <c r="S2974" s="138">
        <v>0</v>
      </c>
      <c r="T2974" s="139"/>
      <c r="U2974" s="138">
        <v>0</v>
      </c>
      <c r="V2974" s="138">
        <v>0</v>
      </c>
      <c r="W2974" s="138">
        <v>0</v>
      </c>
      <c r="X2974" s="138">
        <v>0</v>
      </c>
      <c r="Y2974" s="138">
        <v>0</v>
      </c>
      <c r="Z2974" s="139"/>
      <c r="AA2974" s="138">
        <v>0</v>
      </c>
      <c r="AB2974" s="131">
        <v>0</v>
      </c>
    </row>
    <row r="2975" spans="1:28" ht="15" customHeight="1" x14ac:dyDescent="0.25">
      <c r="A2975" s="129" t="str">
        <f>B2975&amp;"-"&amp;COUNTIF($B$3:B2975,B2975)</f>
        <v>938-4</v>
      </c>
      <c r="B2975" s="130">
        <v>938</v>
      </c>
      <c r="C2975" s="130" t="s">
        <v>390</v>
      </c>
      <c r="D2975" s="137"/>
      <c r="E2975" s="138">
        <v>0</v>
      </c>
      <c r="F2975" s="138">
        <v>0</v>
      </c>
      <c r="G2975" s="138">
        <v>0</v>
      </c>
      <c r="H2975" s="138">
        <v>0</v>
      </c>
      <c r="I2975" s="138">
        <v>0</v>
      </c>
      <c r="J2975" s="138">
        <v>0</v>
      </c>
      <c r="K2975" s="138">
        <v>0</v>
      </c>
      <c r="L2975" s="139"/>
      <c r="M2975" s="138">
        <v>0</v>
      </c>
      <c r="N2975" s="139"/>
      <c r="O2975" s="138">
        <v>0</v>
      </c>
      <c r="P2975" s="138">
        <v>0</v>
      </c>
      <c r="Q2975" s="138">
        <v>0</v>
      </c>
      <c r="R2975" s="139"/>
      <c r="S2975" s="138">
        <v>0</v>
      </c>
      <c r="T2975" s="139"/>
      <c r="U2975" s="138">
        <v>0</v>
      </c>
      <c r="V2975" s="138">
        <v>0</v>
      </c>
      <c r="W2975" s="138">
        <v>0</v>
      </c>
      <c r="X2975" s="138">
        <v>0</v>
      </c>
      <c r="Y2975" s="138">
        <v>0</v>
      </c>
      <c r="Z2975" s="139"/>
      <c r="AA2975" s="138">
        <v>0</v>
      </c>
      <c r="AB2975" s="131">
        <v>0</v>
      </c>
    </row>
    <row r="2976" spans="1:28" ht="15" customHeight="1" x14ac:dyDescent="0.25">
      <c r="A2976" s="129" t="str">
        <f>B2976&amp;"-"&amp;COUNTIF($B$3:B2976,B2976)</f>
        <v>938-5</v>
      </c>
      <c r="B2976" s="130">
        <v>938</v>
      </c>
      <c r="C2976" s="130" t="s">
        <v>390</v>
      </c>
      <c r="D2976" s="137"/>
      <c r="E2976" s="138">
        <v>0</v>
      </c>
      <c r="F2976" s="138">
        <v>0</v>
      </c>
      <c r="G2976" s="138">
        <v>0</v>
      </c>
      <c r="H2976" s="138">
        <v>0</v>
      </c>
      <c r="I2976" s="138">
        <v>0</v>
      </c>
      <c r="J2976" s="138">
        <v>0</v>
      </c>
      <c r="K2976" s="138">
        <v>0</v>
      </c>
      <c r="L2976" s="139"/>
      <c r="M2976" s="138">
        <v>0</v>
      </c>
      <c r="N2976" s="139"/>
      <c r="O2976" s="138">
        <v>0</v>
      </c>
      <c r="P2976" s="138">
        <v>0</v>
      </c>
      <c r="Q2976" s="138">
        <v>0</v>
      </c>
      <c r="R2976" s="139"/>
      <c r="S2976" s="138">
        <v>0</v>
      </c>
      <c r="T2976" s="139"/>
      <c r="U2976" s="138">
        <v>0</v>
      </c>
      <c r="V2976" s="138">
        <v>0</v>
      </c>
      <c r="W2976" s="138">
        <v>0</v>
      </c>
      <c r="X2976" s="138">
        <v>0</v>
      </c>
      <c r="Y2976" s="138">
        <v>0</v>
      </c>
      <c r="Z2976" s="139"/>
      <c r="AA2976" s="138">
        <v>0</v>
      </c>
      <c r="AB2976" s="131">
        <v>0</v>
      </c>
    </row>
    <row r="2977" spans="1:28" ht="15" customHeight="1" x14ac:dyDescent="0.25">
      <c r="A2977" s="129" t="str">
        <f>B2977&amp;"-"&amp;COUNTIF($B$3:B2977,B2977)</f>
        <v>938-6</v>
      </c>
      <c r="B2977" s="130">
        <v>938</v>
      </c>
      <c r="C2977" s="130" t="s">
        <v>390</v>
      </c>
      <c r="D2977" s="137"/>
      <c r="E2977" s="138">
        <v>0</v>
      </c>
      <c r="F2977" s="138">
        <v>0</v>
      </c>
      <c r="G2977" s="138">
        <v>0</v>
      </c>
      <c r="H2977" s="138">
        <v>0</v>
      </c>
      <c r="I2977" s="138">
        <v>0</v>
      </c>
      <c r="J2977" s="138">
        <v>0</v>
      </c>
      <c r="K2977" s="138">
        <v>0</v>
      </c>
      <c r="L2977" s="139"/>
      <c r="M2977" s="138">
        <v>0</v>
      </c>
      <c r="N2977" s="139"/>
      <c r="O2977" s="138">
        <v>0</v>
      </c>
      <c r="P2977" s="138">
        <v>0</v>
      </c>
      <c r="Q2977" s="138">
        <v>0</v>
      </c>
      <c r="R2977" s="139"/>
      <c r="S2977" s="138">
        <v>0</v>
      </c>
      <c r="T2977" s="139"/>
      <c r="U2977" s="138">
        <v>0</v>
      </c>
      <c r="V2977" s="138">
        <v>0</v>
      </c>
      <c r="W2977" s="138">
        <v>0</v>
      </c>
      <c r="X2977" s="138">
        <v>0</v>
      </c>
      <c r="Y2977" s="138">
        <v>0</v>
      </c>
      <c r="Z2977" s="139"/>
      <c r="AA2977" s="138">
        <v>0</v>
      </c>
      <c r="AB2977" s="131">
        <v>0</v>
      </c>
    </row>
    <row r="2978" spans="1:28" ht="15" customHeight="1" x14ac:dyDescent="0.25">
      <c r="A2978" s="129" t="str">
        <f>B2978&amp;"-"&amp;COUNTIF($B$3:B2978,B2978)</f>
        <v>938-7</v>
      </c>
      <c r="B2978" s="130">
        <v>938</v>
      </c>
      <c r="C2978" s="130" t="s">
        <v>390</v>
      </c>
      <c r="D2978" s="137"/>
      <c r="E2978" s="138">
        <v>0</v>
      </c>
      <c r="F2978" s="138">
        <v>0</v>
      </c>
      <c r="G2978" s="138">
        <v>0</v>
      </c>
      <c r="H2978" s="138">
        <v>0</v>
      </c>
      <c r="I2978" s="138">
        <v>0</v>
      </c>
      <c r="J2978" s="138">
        <v>0</v>
      </c>
      <c r="K2978" s="138">
        <v>0</v>
      </c>
      <c r="L2978" s="139"/>
      <c r="M2978" s="138">
        <v>0</v>
      </c>
      <c r="N2978" s="139"/>
      <c r="O2978" s="138">
        <v>0</v>
      </c>
      <c r="P2978" s="138">
        <v>0</v>
      </c>
      <c r="Q2978" s="138">
        <v>0</v>
      </c>
      <c r="R2978" s="139"/>
      <c r="S2978" s="138">
        <v>0</v>
      </c>
      <c r="T2978" s="139"/>
      <c r="U2978" s="138">
        <v>0</v>
      </c>
      <c r="V2978" s="138">
        <v>0</v>
      </c>
      <c r="W2978" s="138">
        <v>0</v>
      </c>
      <c r="X2978" s="138">
        <v>0</v>
      </c>
      <c r="Y2978" s="138">
        <v>0</v>
      </c>
      <c r="Z2978" s="139"/>
      <c r="AA2978" s="138">
        <v>0</v>
      </c>
      <c r="AB2978" s="131">
        <v>0</v>
      </c>
    </row>
    <row r="2979" spans="1:28" ht="15" customHeight="1" x14ac:dyDescent="0.25">
      <c r="A2979" s="129" t="str">
        <f>B2979&amp;"-"&amp;COUNTIF($B$3:B2979,B2979)</f>
        <v>938-8</v>
      </c>
      <c r="B2979" s="130">
        <v>938</v>
      </c>
      <c r="C2979" s="130" t="s">
        <v>390</v>
      </c>
      <c r="D2979" s="137"/>
      <c r="E2979" s="138">
        <v>0</v>
      </c>
      <c r="F2979" s="138">
        <v>0</v>
      </c>
      <c r="G2979" s="138">
        <v>0</v>
      </c>
      <c r="H2979" s="138">
        <v>0</v>
      </c>
      <c r="I2979" s="138">
        <v>0</v>
      </c>
      <c r="J2979" s="138">
        <v>0</v>
      </c>
      <c r="K2979" s="138">
        <v>0</v>
      </c>
      <c r="L2979" s="139"/>
      <c r="M2979" s="138">
        <v>0</v>
      </c>
      <c r="N2979" s="139"/>
      <c r="O2979" s="138">
        <v>0</v>
      </c>
      <c r="P2979" s="138">
        <v>0</v>
      </c>
      <c r="Q2979" s="138">
        <v>0</v>
      </c>
      <c r="R2979" s="139"/>
      <c r="S2979" s="138">
        <v>0</v>
      </c>
      <c r="T2979" s="139"/>
      <c r="U2979" s="138">
        <v>0</v>
      </c>
      <c r="V2979" s="138">
        <v>0</v>
      </c>
      <c r="W2979" s="138">
        <v>0</v>
      </c>
      <c r="X2979" s="138">
        <v>0</v>
      </c>
      <c r="Y2979" s="138">
        <v>0</v>
      </c>
      <c r="Z2979" s="139"/>
      <c r="AA2979" s="138">
        <v>0</v>
      </c>
      <c r="AB2979" s="131">
        <v>0</v>
      </c>
    </row>
    <row r="2980" spans="1:28" ht="15" customHeight="1" x14ac:dyDescent="0.25">
      <c r="A2980" s="129" t="str">
        <f>B2980&amp;"-"&amp;COUNTIF($B$3:B2980,B2980)</f>
        <v>938-9</v>
      </c>
      <c r="B2980" s="130">
        <v>938</v>
      </c>
      <c r="C2980" s="130" t="s">
        <v>390</v>
      </c>
      <c r="D2980" s="137"/>
      <c r="E2980" s="138">
        <v>0</v>
      </c>
      <c r="F2980" s="138">
        <v>0</v>
      </c>
      <c r="G2980" s="138">
        <v>0</v>
      </c>
      <c r="H2980" s="138">
        <v>0</v>
      </c>
      <c r="I2980" s="138">
        <v>0</v>
      </c>
      <c r="J2980" s="138">
        <v>0</v>
      </c>
      <c r="K2980" s="138">
        <v>0</v>
      </c>
      <c r="L2980" s="139"/>
      <c r="M2980" s="138">
        <v>0</v>
      </c>
      <c r="N2980" s="139"/>
      <c r="O2980" s="138">
        <v>0</v>
      </c>
      <c r="P2980" s="138">
        <v>0</v>
      </c>
      <c r="Q2980" s="138">
        <v>0</v>
      </c>
      <c r="R2980" s="139"/>
      <c r="S2980" s="138">
        <v>0</v>
      </c>
      <c r="T2980" s="139"/>
      <c r="U2980" s="138">
        <v>0</v>
      </c>
      <c r="V2980" s="138">
        <v>0</v>
      </c>
      <c r="W2980" s="138">
        <v>0</v>
      </c>
      <c r="X2980" s="138">
        <v>0</v>
      </c>
      <c r="Y2980" s="138">
        <v>0</v>
      </c>
      <c r="Z2980" s="139"/>
      <c r="AA2980" s="138">
        <v>0</v>
      </c>
      <c r="AB2980" s="131">
        <v>0</v>
      </c>
    </row>
    <row r="2981" spans="1:28" ht="15" customHeight="1" x14ac:dyDescent="0.25">
      <c r="A2981" s="129" t="str">
        <f>B2981&amp;"-"&amp;COUNTIF($B$3:B2981,B2981)</f>
        <v>938-10</v>
      </c>
      <c r="B2981" s="130">
        <v>938</v>
      </c>
      <c r="C2981" s="130" t="s">
        <v>390</v>
      </c>
      <c r="D2981" s="137"/>
      <c r="E2981" s="138">
        <v>0</v>
      </c>
      <c r="F2981" s="138">
        <v>0</v>
      </c>
      <c r="G2981" s="138">
        <v>0</v>
      </c>
      <c r="H2981" s="138">
        <v>0</v>
      </c>
      <c r="I2981" s="138">
        <v>0</v>
      </c>
      <c r="J2981" s="138">
        <v>0</v>
      </c>
      <c r="K2981" s="138">
        <v>0</v>
      </c>
      <c r="L2981" s="139"/>
      <c r="M2981" s="138">
        <v>0</v>
      </c>
      <c r="N2981" s="139"/>
      <c r="O2981" s="138">
        <v>0</v>
      </c>
      <c r="P2981" s="138">
        <v>0</v>
      </c>
      <c r="Q2981" s="138">
        <v>0</v>
      </c>
      <c r="R2981" s="139"/>
      <c r="S2981" s="138">
        <v>0</v>
      </c>
      <c r="T2981" s="139"/>
      <c r="U2981" s="138">
        <v>0</v>
      </c>
      <c r="V2981" s="138">
        <v>0</v>
      </c>
      <c r="W2981" s="138">
        <v>0</v>
      </c>
      <c r="X2981" s="138">
        <v>0</v>
      </c>
      <c r="Y2981" s="138">
        <v>0</v>
      </c>
      <c r="Z2981" s="139"/>
      <c r="AA2981" s="138">
        <v>0</v>
      </c>
      <c r="AB2981" s="131">
        <v>0</v>
      </c>
    </row>
    <row r="2982" spans="1:28" ht="15" customHeight="1" x14ac:dyDescent="0.25">
      <c r="A2982" s="129" t="str">
        <f>B2982&amp;"-"&amp;COUNTIF($B$3:B2982,B2982)</f>
        <v>941-1</v>
      </c>
      <c r="B2982" s="130">
        <v>941</v>
      </c>
      <c r="C2982" s="130" t="s">
        <v>133</v>
      </c>
      <c r="D2982" s="137">
        <v>43760</v>
      </c>
      <c r="E2982" s="138">
        <v>0.55000000000000004</v>
      </c>
      <c r="F2982" s="138">
        <v>0</v>
      </c>
      <c r="G2982" s="138">
        <v>0</v>
      </c>
      <c r="H2982" s="138">
        <v>0</v>
      </c>
      <c r="I2982" s="138">
        <v>0</v>
      </c>
      <c r="J2982" s="138">
        <v>0</v>
      </c>
      <c r="K2982" s="138">
        <v>0</v>
      </c>
      <c r="L2982" s="139"/>
      <c r="M2982" s="138">
        <v>0.55000000000000004</v>
      </c>
      <c r="N2982" s="139"/>
      <c r="O2982" s="138">
        <v>0</v>
      </c>
      <c r="P2982" s="138">
        <v>0</v>
      </c>
      <c r="Q2982" s="138">
        <v>0</v>
      </c>
      <c r="R2982" s="139"/>
      <c r="S2982" s="138">
        <v>0.55000000000000004</v>
      </c>
      <c r="T2982" s="139"/>
      <c r="U2982" s="138">
        <v>0</v>
      </c>
      <c r="V2982" s="138">
        <v>0</v>
      </c>
      <c r="W2982" s="138">
        <v>0</v>
      </c>
      <c r="X2982" s="138">
        <v>0</v>
      </c>
      <c r="Y2982" s="138">
        <v>0</v>
      </c>
      <c r="Z2982" s="139"/>
      <c r="AA2982" s="138">
        <v>0</v>
      </c>
      <c r="AB2982" s="131">
        <v>0</v>
      </c>
    </row>
    <row r="2983" spans="1:28" ht="15" customHeight="1" x14ac:dyDescent="0.25">
      <c r="A2983" s="129" t="str">
        <f>B2983&amp;"-"&amp;COUNTIF($B$3:B2983,B2983)</f>
        <v>941-2</v>
      </c>
      <c r="B2983" s="130">
        <v>941</v>
      </c>
      <c r="C2983" s="130" t="s">
        <v>133</v>
      </c>
      <c r="D2983" s="137">
        <v>43802</v>
      </c>
      <c r="E2983" s="138">
        <v>2</v>
      </c>
      <c r="F2983" s="138">
        <v>1</v>
      </c>
      <c r="G2983" s="138">
        <v>0</v>
      </c>
      <c r="H2983" s="138">
        <v>0</v>
      </c>
      <c r="I2983" s="138">
        <v>0</v>
      </c>
      <c r="J2983" s="138">
        <v>0</v>
      </c>
      <c r="K2983" s="138">
        <v>0</v>
      </c>
      <c r="L2983" s="139"/>
      <c r="M2983" s="138">
        <v>2</v>
      </c>
      <c r="N2983" s="139"/>
      <c r="O2983" s="138">
        <v>0</v>
      </c>
      <c r="P2983" s="138">
        <v>0</v>
      </c>
      <c r="Q2983" s="138">
        <v>0</v>
      </c>
      <c r="R2983" s="139"/>
      <c r="S2983" s="138">
        <v>2</v>
      </c>
      <c r="T2983" s="139"/>
      <c r="U2983" s="138">
        <v>0</v>
      </c>
      <c r="V2983" s="138">
        <v>0</v>
      </c>
      <c r="W2983" s="138">
        <v>0</v>
      </c>
      <c r="X2983" s="138">
        <v>0</v>
      </c>
      <c r="Y2983" s="138">
        <v>0</v>
      </c>
      <c r="Z2983" s="139"/>
      <c r="AA2983" s="138">
        <v>0</v>
      </c>
      <c r="AB2983" s="131">
        <v>0</v>
      </c>
    </row>
    <row r="2984" spans="1:28" ht="15" customHeight="1" x14ac:dyDescent="0.25">
      <c r="A2984" s="129" t="str">
        <f>B2984&amp;"-"&amp;COUNTIF($B$3:B2984,B2984)</f>
        <v>941-3</v>
      </c>
      <c r="B2984" s="130">
        <v>941</v>
      </c>
      <c r="C2984" s="130" t="s">
        <v>133</v>
      </c>
      <c r="D2984" s="137">
        <v>44115</v>
      </c>
      <c r="E2984" s="138">
        <v>8.17</v>
      </c>
      <c r="F2984" s="138">
        <v>2</v>
      </c>
      <c r="G2984" s="138">
        <v>1</v>
      </c>
      <c r="H2984" s="138">
        <v>0</v>
      </c>
      <c r="I2984" s="138">
        <v>0</v>
      </c>
      <c r="J2984" s="138">
        <v>0</v>
      </c>
      <c r="K2984" s="138">
        <v>0</v>
      </c>
      <c r="L2984" s="139"/>
      <c r="M2984" s="138">
        <v>8.17</v>
      </c>
      <c r="N2984" s="139"/>
      <c r="O2984" s="138">
        <v>0</v>
      </c>
      <c r="P2984" s="138">
        <v>0</v>
      </c>
      <c r="Q2984" s="138">
        <v>0</v>
      </c>
      <c r="R2984" s="139"/>
      <c r="S2984" s="138">
        <v>6.17</v>
      </c>
      <c r="T2984" s="139"/>
      <c r="U2984" s="138">
        <v>0</v>
      </c>
      <c r="V2984" s="138">
        <v>0</v>
      </c>
      <c r="W2984" s="138">
        <v>0</v>
      </c>
      <c r="X2984" s="138">
        <v>0</v>
      </c>
      <c r="Y2984" s="138">
        <v>0</v>
      </c>
      <c r="Z2984" s="139"/>
      <c r="AA2984" s="138">
        <v>0</v>
      </c>
      <c r="AB2984" s="131">
        <v>0</v>
      </c>
    </row>
    <row r="2985" spans="1:28" ht="15" customHeight="1" x14ac:dyDescent="0.25">
      <c r="A2985" s="129" t="str">
        <f>B2985&amp;"-"&amp;COUNTIF($B$3:B2985,B2985)</f>
        <v>941-4</v>
      </c>
      <c r="B2985" s="130">
        <v>941</v>
      </c>
      <c r="C2985" s="130" t="s">
        <v>133</v>
      </c>
      <c r="D2985" s="137">
        <v>47993</v>
      </c>
      <c r="E2985" s="138">
        <v>1.87</v>
      </c>
      <c r="F2985" s="138">
        <v>0.02</v>
      </c>
      <c r="G2985" s="138">
        <v>0</v>
      </c>
      <c r="H2985" s="138">
        <v>0</v>
      </c>
      <c r="I2985" s="138">
        <v>0</v>
      </c>
      <c r="J2985" s="138">
        <v>0</v>
      </c>
      <c r="K2985" s="138">
        <v>0</v>
      </c>
      <c r="L2985" s="139"/>
      <c r="M2985" s="138">
        <v>0.85</v>
      </c>
      <c r="N2985" s="139"/>
      <c r="O2985" s="138">
        <v>0</v>
      </c>
      <c r="P2985" s="138">
        <v>0</v>
      </c>
      <c r="Q2985" s="138">
        <v>0</v>
      </c>
      <c r="R2985" s="139"/>
      <c r="S2985" s="138">
        <v>1.85</v>
      </c>
      <c r="T2985" s="139"/>
      <c r="U2985" s="138">
        <v>0</v>
      </c>
      <c r="V2985" s="138">
        <v>0</v>
      </c>
      <c r="W2985" s="138">
        <v>0</v>
      </c>
      <c r="X2985" s="138">
        <v>0</v>
      </c>
      <c r="Y2985" s="138">
        <v>0</v>
      </c>
      <c r="Z2985" s="139"/>
      <c r="AA2985" s="138">
        <v>0</v>
      </c>
      <c r="AB2985" s="131">
        <v>0</v>
      </c>
    </row>
    <row r="2986" spans="1:28" ht="15" customHeight="1" x14ac:dyDescent="0.25">
      <c r="A2986" s="129" t="str">
        <f>B2986&amp;"-"&amp;COUNTIF($B$3:B2986,B2986)</f>
        <v>941-5</v>
      </c>
      <c r="B2986" s="130">
        <v>941</v>
      </c>
      <c r="C2986" s="130" t="s">
        <v>133</v>
      </c>
      <c r="D2986" s="137">
        <v>48017</v>
      </c>
      <c r="E2986" s="138">
        <v>1.96</v>
      </c>
      <c r="F2986" s="138">
        <v>0.71</v>
      </c>
      <c r="G2986" s="138">
        <v>0</v>
      </c>
      <c r="H2986" s="138">
        <v>0</v>
      </c>
      <c r="I2986" s="138">
        <v>0</v>
      </c>
      <c r="J2986" s="138">
        <v>0</v>
      </c>
      <c r="K2986" s="138">
        <v>0</v>
      </c>
      <c r="L2986" s="139"/>
      <c r="M2986" s="138">
        <v>0.96</v>
      </c>
      <c r="N2986" s="139"/>
      <c r="O2986" s="138">
        <v>0</v>
      </c>
      <c r="P2986" s="138">
        <v>0</v>
      </c>
      <c r="Q2986" s="138">
        <v>0</v>
      </c>
      <c r="R2986" s="139"/>
      <c r="S2986" s="138">
        <v>1.96</v>
      </c>
      <c r="T2986" s="139"/>
      <c r="U2986" s="138">
        <v>0</v>
      </c>
      <c r="V2986" s="138">
        <v>0</v>
      </c>
      <c r="W2986" s="138">
        <v>0</v>
      </c>
      <c r="X2986" s="138">
        <v>0</v>
      </c>
      <c r="Y2986" s="138">
        <v>0</v>
      </c>
      <c r="Z2986" s="139"/>
      <c r="AA2986" s="138">
        <v>0</v>
      </c>
      <c r="AB2986" s="131">
        <v>0</v>
      </c>
    </row>
    <row r="2987" spans="1:28" ht="15" customHeight="1" x14ac:dyDescent="0.25">
      <c r="A2987" s="129" t="str">
        <f>B2987&amp;"-"&amp;COUNTIF($B$3:B2987,B2987)</f>
        <v>941-6</v>
      </c>
      <c r="B2987" s="130">
        <v>941</v>
      </c>
      <c r="C2987" s="130" t="s">
        <v>133</v>
      </c>
      <c r="D2987" s="137">
        <v>44453</v>
      </c>
      <c r="E2987" s="138">
        <v>122.76</v>
      </c>
      <c r="F2987" s="138">
        <v>14.64</v>
      </c>
      <c r="G2987" s="138">
        <v>9.2100000000000009</v>
      </c>
      <c r="H2987" s="138">
        <v>1</v>
      </c>
      <c r="I2987" s="138">
        <v>0</v>
      </c>
      <c r="J2987" s="138">
        <v>0</v>
      </c>
      <c r="K2987" s="138">
        <v>0</v>
      </c>
      <c r="L2987" s="139"/>
      <c r="M2987" s="138">
        <v>99.41</v>
      </c>
      <c r="N2987" s="139"/>
      <c r="O2987" s="138">
        <v>0</v>
      </c>
      <c r="P2987" s="138">
        <v>0</v>
      </c>
      <c r="Q2987" s="138">
        <v>0</v>
      </c>
      <c r="R2987" s="139"/>
      <c r="S2987" s="138">
        <v>92.38</v>
      </c>
      <c r="T2987" s="139"/>
      <c r="U2987" s="138">
        <v>0</v>
      </c>
      <c r="V2987" s="138">
        <v>0</v>
      </c>
      <c r="W2987" s="138">
        <v>0</v>
      </c>
      <c r="X2987" s="138">
        <v>0</v>
      </c>
      <c r="Y2987" s="138">
        <v>0</v>
      </c>
      <c r="Z2987" s="139"/>
      <c r="AA2987" s="138">
        <v>0</v>
      </c>
      <c r="AB2987" s="131">
        <v>0</v>
      </c>
    </row>
    <row r="2988" spans="1:28" ht="15" customHeight="1" x14ac:dyDescent="0.25">
      <c r="A2988" s="129" t="str">
        <f>B2988&amp;"-"&amp;COUNTIF($B$3:B2988,B2988)</f>
        <v>941-7</v>
      </c>
      <c r="B2988" s="130">
        <v>941</v>
      </c>
      <c r="C2988" s="130" t="s">
        <v>133</v>
      </c>
      <c r="D2988" s="137">
        <v>48025</v>
      </c>
      <c r="E2988" s="138">
        <v>1</v>
      </c>
      <c r="F2988" s="138">
        <v>0</v>
      </c>
      <c r="G2988" s="138">
        <v>0</v>
      </c>
      <c r="H2988" s="138">
        <v>0</v>
      </c>
      <c r="I2988" s="138">
        <v>0</v>
      </c>
      <c r="J2988" s="138">
        <v>0</v>
      </c>
      <c r="K2988" s="138">
        <v>0</v>
      </c>
      <c r="L2988" s="139"/>
      <c r="M2988" s="138">
        <v>1</v>
      </c>
      <c r="N2988" s="139"/>
      <c r="O2988" s="138">
        <v>0</v>
      </c>
      <c r="P2988" s="138">
        <v>0</v>
      </c>
      <c r="Q2988" s="138">
        <v>0</v>
      </c>
      <c r="R2988" s="139"/>
      <c r="S2988" s="138">
        <v>1</v>
      </c>
      <c r="T2988" s="139"/>
      <c r="U2988" s="138">
        <v>0</v>
      </c>
      <c r="V2988" s="138">
        <v>0</v>
      </c>
      <c r="W2988" s="138">
        <v>0</v>
      </c>
      <c r="X2988" s="138">
        <v>0</v>
      </c>
      <c r="Y2988" s="138">
        <v>0</v>
      </c>
      <c r="Z2988" s="139"/>
      <c r="AA2988" s="138">
        <v>0</v>
      </c>
      <c r="AB2988" s="131">
        <v>0</v>
      </c>
    </row>
    <row r="2989" spans="1:28" ht="15" customHeight="1" x14ac:dyDescent="0.25">
      <c r="A2989" s="129" t="str">
        <f>B2989&amp;"-"&amp;COUNTIF($B$3:B2989,B2989)</f>
        <v>941-8</v>
      </c>
      <c r="B2989" s="130">
        <v>941</v>
      </c>
      <c r="C2989" s="130" t="s">
        <v>133</v>
      </c>
      <c r="D2989" s="137">
        <v>48041</v>
      </c>
      <c r="E2989" s="138">
        <v>1</v>
      </c>
      <c r="F2989" s="138">
        <v>0.45</v>
      </c>
      <c r="G2989" s="138">
        <v>0</v>
      </c>
      <c r="H2989" s="138">
        <v>0</v>
      </c>
      <c r="I2989" s="138">
        <v>0</v>
      </c>
      <c r="J2989" s="138">
        <v>0</v>
      </c>
      <c r="K2989" s="138">
        <v>0</v>
      </c>
      <c r="L2989" s="139"/>
      <c r="M2989" s="138">
        <v>0</v>
      </c>
      <c r="N2989" s="139"/>
      <c r="O2989" s="138">
        <v>0</v>
      </c>
      <c r="P2989" s="138">
        <v>0</v>
      </c>
      <c r="Q2989" s="138">
        <v>0</v>
      </c>
      <c r="R2989" s="139"/>
      <c r="S2989" s="138">
        <v>1</v>
      </c>
      <c r="T2989" s="139"/>
      <c r="U2989" s="138">
        <v>0</v>
      </c>
      <c r="V2989" s="138">
        <v>0</v>
      </c>
      <c r="W2989" s="138">
        <v>0</v>
      </c>
      <c r="X2989" s="138">
        <v>0</v>
      </c>
      <c r="Y2989" s="138">
        <v>0</v>
      </c>
      <c r="Z2989" s="139"/>
      <c r="AA2989" s="138">
        <v>0</v>
      </c>
      <c r="AB2989" s="131">
        <v>0</v>
      </c>
    </row>
    <row r="2990" spans="1:28" ht="15" customHeight="1" x14ac:dyDescent="0.25">
      <c r="A2990" s="129" t="str">
        <f>B2990&amp;"-"&amp;COUNTIF($B$3:B2990,B2990)</f>
        <v>941-9</v>
      </c>
      <c r="B2990" s="130">
        <v>941</v>
      </c>
      <c r="C2990" s="130" t="s">
        <v>133</v>
      </c>
      <c r="D2990" s="137"/>
      <c r="E2990" s="138">
        <v>0</v>
      </c>
      <c r="F2990" s="138">
        <v>0</v>
      </c>
      <c r="G2990" s="138">
        <v>0</v>
      </c>
      <c r="H2990" s="138">
        <v>0</v>
      </c>
      <c r="I2990" s="138">
        <v>0</v>
      </c>
      <c r="J2990" s="138">
        <v>0</v>
      </c>
      <c r="K2990" s="138">
        <v>0</v>
      </c>
      <c r="L2990" s="139"/>
      <c r="M2990" s="138">
        <v>0</v>
      </c>
      <c r="N2990" s="139"/>
      <c r="O2990" s="138">
        <v>0</v>
      </c>
      <c r="P2990" s="138">
        <v>0</v>
      </c>
      <c r="Q2990" s="138">
        <v>0</v>
      </c>
      <c r="R2990" s="139"/>
      <c r="S2990" s="138">
        <v>0</v>
      </c>
      <c r="T2990" s="139"/>
      <c r="U2990" s="138">
        <v>0</v>
      </c>
      <c r="V2990" s="138">
        <v>0</v>
      </c>
      <c r="W2990" s="138">
        <v>0</v>
      </c>
      <c r="X2990" s="138">
        <v>0</v>
      </c>
      <c r="Y2990" s="138">
        <v>0</v>
      </c>
      <c r="Z2990" s="139"/>
      <c r="AA2990" s="138">
        <v>0</v>
      </c>
      <c r="AB2990" s="131">
        <v>0</v>
      </c>
    </row>
    <row r="2991" spans="1:28" ht="15" customHeight="1" x14ac:dyDescent="0.25">
      <c r="A2991" s="129" t="str">
        <f>B2991&amp;"-"&amp;COUNTIF($B$3:B2991,B2991)</f>
        <v>941-10</v>
      </c>
      <c r="B2991" s="130">
        <v>941</v>
      </c>
      <c r="C2991" s="130" t="s">
        <v>133</v>
      </c>
      <c r="D2991" s="137"/>
      <c r="E2991" s="138">
        <v>0</v>
      </c>
      <c r="F2991" s="138">
        <v>0</v>
      </c>
      <c r="G2991" s="138">
        <v>0</v>
      </c>
      <c r="H2991" s="138">
        <v>0</v>
      </c>
      <c r="I2991" s="138">
        <v>0</v>
      </c>
      <c r="J2991" s="138">
        <v>0</v>
      </c>
      <c r="K2991" s="138">
        <v>0</v>
      </c>
      <c r="L2991" s="139"/>
      <c r="M2991" s="138">
        <v>0</v>
      </c>
      <c r="N2991" s="139"/>
      <c r="O2991" s="138">
        <v>0</v>
      </c>
      <c r="P2991" s="138">
        <v>0</v>
      </c>
      <c r="Q2991" s="138">
        <v>0</v>
      </c>
      <c r="R2991" s="139"/>
      <c r="S2991" s="138">
        <v>0</v>
      </c>
      <c r="T2991" s="139"/>
      <c r="U2991" s="138">
        <v>0</v>
      </c>
      <c r="V2991" s="138">
        <v>0</v>
      </c>
      <c r="W2991" s="138">
        <v>0</v>
      </c>
      <c r="X2991" s="138">
        <v>0</v>
      </c>
      <c r="Y2991" s="138">
        <v>0</v>
      </c>
      <c r="Z2991" s="139"/>
      <c r="AA2991" s="138">
        <v>0</v>
      </c>
      <c r="AB2991" s="131">
        <v>0</v>
      </c>
    </row>
    <row r="2992" spans="1:28" ht="15" customHeight="1" x14ac:dyDescent="0.25">
      <c r="A2992" s="129" t="str">
        <f>B2992&amp;"-"&amp;COUNTIF($B$3:B2992,B2992)</f>
        <v>941-11</v>
      </c>
      <c r="B2992" s="130">
        <v>941</v>
      </c>
      <c r="C2992" s="130" t="s">
        <v>133</v>
      </c>
      <c r="D2992" s="137"/>
      <c r="E2992" s="138">
        <v>0</v>
      </c>
      <c r="F2992" s="138">
        <v>0</v>
      </c>
      <c r="G2992" s="138">
        <v>0</v>
      </c>
      <c r="H2992" s="138">
        <v>0</v>
      </c>
      <c r="I2992" s="138">
        <v>0</v>
      </c>
      <c r="J2992" s="138">
        <v>0</v>
      </c>
      <c r="K2992" s="138">
        <v>0</v>
      </c>
      <c r="L2992" s="139"/>
      <c r="M2992" s="138">
        <v>0</v>
      </c>
      <c r="N2992" s="139"/>
      <c r="O2992" s="138">
        <v>0</v>
      </c>
      <c r="P2992" s="138">
        <v>0</v>
      </c>
      <c r="Q2992" s="138">
        <v>0</v>
      </c>
      <c r="R2992" s="139"/>
      <c r="S2992" s="138">
        <v>0</v>
      </c>
      <c r="T2992" s="139"/>
      <c r="U2992" s="138">
        <v>0</v>
      </c>
      <c r="V2992" s="138">
        <v>0</v>
      </c>
      <c r="W2992" s="138">
        <v>0</v>
      </c>
      <c r="X2992" s="138">
        <v>0</v>
      </c>
      <c r="Y2992" s="138">
        <v>0</v>
      </c>
      <c r="Z2992" s="139"/>
      <c r="AA2992" s="138">
        <v>0</v>
      </c>
      <c r="AB2992" s="131">
        <v>0</v>
      </c>
    </row>
    <row r="2993" spans="1:28" ht="15" customHeight="1" x14ac:dyDescent="0.25">
      <c r="A2993" s="129" t="str">
        <f>B2993&amp;"-"&amp;COUNTIF($B$3:B2993,B2993)</f>
        <v>941-12</v>
      </c>
      <c r="B2993" s="130">
        <v>941</v>
      </c>
      <c r="C2993" s="130" t="s">
        <v>133</v>
      </c>
      <c r="D2993" s="137"/>
      <c r="E2993" s="138">
        <v>0</v>
      </c>
      <c r="F2993" s="138">
        <v>0</v>
      </c>
      <c r="G2993" s="138">
        <v>0</v>
      </c>
      <c r="H2993" s="138">
        <v>0</v>
      </c>
      <c r="I2993" s="138">
        <v>0</v>
      </c>
      <c r="J2993" s="138">
        <v>0</v>
      </c>
      <c r="K2993" s="138">
        <v>0</v>
      </c>
      <c r="L2993" s="139"/>
      <c r="M2993" s="138">
        <v>0</v>
      </c>
      <c r="N2993" s="139"/>
      <c r="O2993" s="138">
        <v>0</v>
      </c>
      <c r="P2993" s="138">
        <v>0</v>
      </c>
      <c r="Q2993" s="138">
        <v>0</v>
      </c>
      <c r="R2993" s="139"/>
      <c r="S2993" s="138">
        <v>0</v>
      </c>
      <c r="T2993" s="139"/>
      <c r="U2993" s="138">
        <v>0</v>
      </c>
      <c r="V2993" s="138">
        <v>0</v>
      </c>
      <c r="W2993" s="138">
        <v>0</v>
      </c>
      <c r="X2993" s="138">
        <v>0</v>
      </c>
      <c r="Y2993" s="138">
        <v>0</v>
      </c>
      <c r="Z2993" s="139"/>
      <c r="AA2993" s="138">
        <v>0</v>
      </c>
      <c r="AB2993" s="131">
        <v>0</v>
      </c>
    </row>
    <row r="2994" spans="1:28" ht="15" customHeight="1" x14ac:dyDescent="0.25">
      <c r="A2994" s="129" t="str">
        <f>B2994&amp;"-"&amp;COUNTIF($B$3:B2994,B2994)</f>
        <v>941-13</v>
      </c>
      <c r="B2994" s="130">
        <v>941</v>
      </c>
      <c r="C2994" s="130" t="s">
        <v>133</v>
      </c>
      <c r="D2994" s="137"/>
      <c r="E2994" s="138">
        <v>0</v>
      </c>
      <c r="F2994" s="138">
        <v>0</v>
      </c>
      <c r="G2994" s="138">
        <v>0</v>
      </c>
      <c r="H2994" s="138">
        <v>0</v>
      </c>
      <c r="I2994" s="138">
        <v>0</v>
      </c>
      <c r="J2994" s="138">
        <v>0</v>
      </c>
      <c r="K2994" s="138">
        <v>0</v>
      </c>
      <c r="L2994" s="139"/>
      <c r="M2994" s="138">
        <v>0</v>
      </c>
      <c r="N2994" s="139"/>
      <c r="O2994" s="138">
        <v>0</v>
      </c>
      <c r="P2994" s="138">
        <v>0</v>
      </c>
      <c r="Q2994" s="138">
        <v>0</v>
      </c>
      <c r="R2994" s="139"/>
      <c r="S2994" s="138">
        <v>0</v>
      </c>
      <c r="T2994" s="139"/>
      <c r="U2994" s="138">
        <v>0</v>
      </c>
      <c r="V2994" s="138">
        <v>0</v>
      </c>
      <c r="W2994" s="138">
        <v>0</v>
      </c>
      <c r="X2994" s="138">
        <v>0</v>
      </c>
      <c r="Y2994" s="138">
        <v>0</v>
      </c>
      <c r="Z2994" s="139"/>
      <c r="AA2994" s="138">
        <v>0</v>
      </c>
      <c r="AB2994" s="131">
        <v>0</v>
      </c>
    </row>
    <row r="2995" spans="1:28" ht="15" customHeight="1" x14ac:dyDescent="0.25">
      <c r="A2995" s="129" t="str">
        <f>B2995&amp;"-"&amp;COUNTIF($B$3:B2995,B2995)</f>
        <v>941-14</v>
      </c>
      <c r="B2995" s="130">
        <v>941</v>
      </c>
      <c r="C2995" s="130" t="s">
        <v>133</v>
      </c>
      <c r="D2995" s="137"/>
      <c r="E2995" s="138">
        <v>0</v>
      </c>
      <c r="F2995" s="138">
        <v>0</v>
      </c>
      <c r="G2995" s="138">
        <v>0</v>
      </c>
      <c r="H2995" s="138">
        <v>0</v>
      </c>
      <c r="I2995" s="138">
        <v>0</v>
      </c>
      <c r="J2995" s="138">
        <v>0</v>
      </c>
      <c r="K2995" s="138">
        <v>0</v>
      </c>
      <c r="L2995" s="139"/>
      <c r="M2995" s="138">
        <v>0</v>
      </c>
      <c r="N2995" s="139"/>
      <c r="O2995" s="138">
        <v>0</v>
      </c>
      <c r="P2995" s="138">
        <v>0</v>
      </c>
      <c r="Q2995" s="138">
        <v>0</v>
      </c>
      <c r="R2995" s="139"/>
      <c r="S2995" s="138">
        <v>0</v>
      </c>
      <c r="T2995" s="139"/>
      <c r="U2995" s="138">
        <v>0</v>
      </c>
      <c r="V2995" s="138">
        <v>0</v>
      </c>
      <c r="W2995" s="138">
        <v>0</v>
      </c>
      <c r="X2995" s="138">
        <v>0</v>
      </c>
      <c r="Y2995" s="138">
        <v>0</v>
      </c>
      <c r="Z2995" s="139"/>
      <c r="AA2995" s="138">
        <v>0</v>
      </c>
      <c r="AB2995" s="131">
        <v>0</v>
      </c>
    </row>
    <row r="2996" spans="1:28" ht="15" customHeight="1" x14ac:dyDescent="0.25">
      <c r="A2996" s="129" t="str">
        <f>B2996&amp;"-"&amp;COUNTIF($B$3:B2996,B2996)</f>
        <v>941-15</v>
      </c>
      <c r="B2996" s="130">
        <v>941</v>
      </c>
      <c r="C2996" s="130" t="s">
        <v>133</v>
      </c>
      <c r="D2996" s="137"/>
      <c r="E2996" s="138">
        <v>0</v>
      </c>
      <c r="F2996" s="138">
        <v>0</v>
      </c>
      <c r="G2996" s="138">
        <v>0</v>
      </c>
      <c r="H2996" s="138">
        <v>0</v>
      </c>
      <c r="I2996" s="138">
        <v>0</v>
      </c>
      <c r="J2996" s="138">
        <v>0</v>
      </c>
      <c r="K2996" s="138">
        <v>0</v>
      </c>
      <c r="L2996" s="139"/>
      <c r="M2996" s="138">
        <v>0</v>
      </c>
      <c r="N2996" s="139"/>
      <c r="O2996" s="138">
        <v>0</v>
      </c>
      <c r="P2996" s="138">
        <v>0</v>
      </c>
      <c r="Q2996" s="138">
        <v>0</v>
      </c>
      <c r="R2996" s="139"/>
      <c r="S2996" s="138">
        <v>0</v>
      </c>
      <c r="T2996" s="139"/>
      <c r="U2996" s="138">
        <v>0</v>
      </c>
      <c r="V2996" s="138">
        <v>0</v>
      </c>
      <c r="W2996" s="138">
        <v>0</v>
      </c>
      <c r="X2996" s="138">
        <v>0</v>
      </c>
      <c r="Y2996" s="138">
        <v>0</v>
      </c>
      <c r="Z2996" s="139"/>
      <c r="AA2996" s="138">
        <v>0</v>
      </c>
      <c r="AB2996" s="131">
        <v>0</v>
      </c>
    </row>
    <row r="2997" spans="1:28" ht="15" customHeight="1" x14ac:dyDescent="0.25">
      <c r="A2997" s="129" t="str">
        <f>B2997&amp;"-"&amp;COUNTIF($B$3:B2997,B2997)</f>
        <v>941-16</v>
      </c>
      <c r="B2997" s="130">
        <v>941</v>
      </c>
      <c r="C2997" s="130" t="s">
        <v>133</v>
      </c>
      <c r="D2997" s="137"/>
      <c r="E2997" s="138">
        <v>0</v>
      </c>
      <c r="F2997" s="138">
        <v>0</v>
      </c>
      <c r="G2997" s="138">
        <v>0</v>
      </c>
      <c r="H2997" s="138">
        <v>0</v>
      </c>
      <c r="I2997" s="138">
        <v>0</v>
      </c>
      <c r="J2997" s="138">
        <v>0</v>
      </c>
      <c r="K2997" s="138">
        <v>0</v>
      </c>
      <c r="L2997" s="139"/>
      <c r="M2997" s="138">
        <v>0</v>
      </c>
      <c r="N2997" s="139"/>
      <c r="O2997" s="138">
        <v>0</v>
      </c>
      <c r="P2997" s="138">
        <v>0</v>
      </c>
      <c r="Q2997" s="138">
        <v>0</v>
      </c>
      <c r="R2997" s="139"/>
      <c r="S2997" s="138">
        <v>0</v>
      </c>
      <c r="T2997" s="139"/>
      <c r="U2997" s="138">
        <v>0</v>
      </c>
      <c r="V2997" s="138">
        <v>0</v>
      </c>
      <c r="W2997" s="138">
        <v>0</v>
      </c>
      <c r="X2997" s="138">
        <v>0</v>
      </c>
      <c r="Y2997" s="138">
        <v>0</v>
      </c>
      <c r="Z2997" s="139"/>
      <c r="AA2997" s="138">
        <v>0</v>
      </c>
      <c r="AB2997" s="131">
        <v>0</v>
      </c>
    </row>
    <row r="2998" spans="1:28" ht="15" customHeight="1" x14ac:dyDescent="0.25">
      <c r="A2998" s="129" t="str">
        <f>B2998&amp;"-"&amp;COUNTIF($B$3:B2998,B2998)</f>
        <v>942-1</v>
      </c>
      <c r="B2998" s="130">
        <v>942</v>
      </c>
      <c r="C2998" s="130" t="s">
        <v>134</v>
      </c>
      <c r="D2998" s="137">
        <v>44198</v>
      </c>
      <c r="E2998" s="138">
        <v>139.88999999999999</v>
      </c>
      <c r="F2998" s="138">
        <v>0</v>
      </c>
      <c r="G2998" s="138">
        <v>14.55</v>
      </c>
      <c r="H2998" s="138">
        <v>3.16</v>
      </c>
      <c r="I2998" s="138">
        <v>0</v>
      </c>
      <c r="J2998" s="138">
        <v>0</v>
      </c>
      <c r="K2998" s="138">
        <v>0</v>
      </c>
      <c r="L2998" s="139"/>
      <c r="M2998" s="138">
        <v>106.68</v>
      </c>
      <c r="N2998" s="139"/>
      <c r="O2998" s="138">
        <v>2.61</v>
      </c>
      <c r="P2998" s="138">
        <v>2.77</v>
      </c>
      <c r="Q2998" s="138">
        <v>0</v>
      </c>
      <c r="R2998" s="139"/>
      <c r="S2998" s="138">
        <v>0</v>
      </c>
      <c r="T2998" s="139"/>
      <c r="U2998" s="138">
        <v>0</v>
      </c>
      <c r="V2998" s="138">
        <v>0</v>
      </c>
      <c r="W2998" s="138">
        <v>0</v>
      </c>
      <c r="X2998" s="138">
        <v>0</v>
      </c>
      <c r="Y2998" s="138">
        <v>0</v>
      </c>
      <c r="Z2998" s="139"/>
      <c r="AA2998" s="138">
        <v>0</v>
      </c>
      <c r="AB2998" s="131">
        <v>0</v>
      </c>
    </row>
    <row r="2999" spans="1:28" ht="15" customHeight="1" x14ac:dyDescent="0.25">
      <c r="A2999" s="129" t="str">
        <f>B2999&amp;"-"&amp;COUNTIF($B$3:B2999,B2999)</f>
        <v>942-2</v>
      </c>
      <c r="B2999" s="130">
        <v>942</v>
      </c>
      <c r="C2999" s="130" t="s">
        <v>134</v>
      </c>
      <c r="D2999" s="137"/>
      <c r="E2999" s="138">
        <v>0</v>
      </c>
      <c r="F2999" s="138">
        <v>0</v>
      </c>
      <c r="G2999" s="138">
        <v>0</v>
      </c>
      <c r="H2999" s="138">
        <v>0</v>
      </c>
      <c r="I2999" s="138">
        <v>0</v>
      </c>
      <c r="J2999" s="138">
        <v>0</v>
      </c>
      <c r="K2999" s="138">
        <v>0</v>
      </c>
      <c r="L2999" s="139"/>
      <c r="M2999" s="138">
        <v>0</v>
      </c>
      <c r="N2999" s="139"/>
      <c r="O2999" s="138">
        <v>0</v>
      </c>
      <c r="P2999" s="138">
        <v>0</v>
      </c>
      <c r="Q2999" s="138">
        <v>0</v>
      </c>
      <c r="R2999" s="139"/>
      <c r="S2999" s="138">
        <v>0</v>
      </c>
      <c r="T2999" s="139"/>
      <c r="U2999" s="138">
        <v>0</v>
      </c>
      <c r="V2999" s="138">
        <v>0</v>
      </c>
      <c r="W2999" s="138">
        <v>0</v>
      </c>
      <c r="X2999" s="138">
        <v>0</v>
      </c>
      <c r="Y2999" s="138">
        <v>0</v>
      </c>
      <c r="Z2999" s="139"/>
      <c r="AA2999" s="138">
        <v>0</v>
      </c>
      <c r="AB2999" s="131">
        <v>0</v>
      </c>
    </row>
    <row r="3000" spans="1:28" ht="15" customHeight="1" x14ac:dyDescent="0.25">
      <c r="A3000" s="129" t="str">
        <f>B3000&amp;"-"&amp;COUNTIF($B$3:B3000,B3000)</f>
        <v>942-3</v>
      </c>
      <c r="B3000" s="130">
        <v>942</v>
      </c>
      <c r="C3000" s="130" t="s">
        <v>134</v>
      </c>
      <c r="D3000" s="137"/>
      <c r="E3000" s="138">
        <v>0</v>
      </c>
      <c r="F3000" s="138">
        <v>0</v>
      </c>
      <c r="G3000" s="138">
        <v>0</v>
      </c>
      <c r="H3000" s="138">
        <v>0</v>
      </c>
      <c r="I3000" s="138">
        <v>0</v>
      </c>
      <c r="J3000" s="138">
        <v>0</v>
      </c>
      <c r="K3000" s="138">
        <v>0</v>
      </c>
      <c r="L3000" s="139"/>
      <c r="M3000" s="138">
        <v>0</v>
      </c>
      <c r="N3000" s="139"/>
      <c r="O3000" s="138">
        <v>0</v>
      </c>
      <c r="P3000" s="138">
        <v>0</v>
      </c>
      <c r="Q3000" s="138">
        <v>0</v>
      </c>
      <c r="R3000" s="139"/>
      <c r="S3000" s="138">
        <v>0</v>
      </c>
      <c r="T3000" s="139"/>
      <c r="U3000" s="138">
        <v>0</v>
      </c>
      <c r="V3000" s="138">
        <v>0</v>
      </c>
      <c r="W3000" s="138">
        <v>0</v>
      </c>
      <c r="X3000" s="138">
        <v>0</v>
      </c>
      <c r="Y3000" s="138">
        <v>0</v>
      </c>
      <c r="Z3000" s="139"/>
      <c r="AA3000" s="138">
        <v>0</v>
      </c>
      <c r="AB3000" s="131">
        <v>0</v>
      </c>
    </row>
    <row r="3001" spans="1:28" ht="15" customHeight="1" x14ac:dyDescent="0.25">
      <c r="A3001" s="129" t="str">
        <f>B3001&amp;"-"&amp;COUNTIF($B$3:B3001,B3001)</f>
        <v>942-4</v>
      </c>
      <c r="B3001" s="130">
        <v>942</v>
      </c>
      <c r="C3001" s="130" t="s">
        <v>134</v>
      </c>
      <c r="D3001" s="137"/>
      <c r="E3001" s="138">
        <v>0</v>
      </c>
      <c r="F3001" s="138">
        <v>0</v>
      </c>
      <c r="G3001" s="138">
        <v>0</v>
      </c>
      <c r="H3001" s="138">
        <v>0</v>
      </c>
      <c r="I3001" s="138">
        <v>0</v>
      </c>
      <c r="J3001" s="138">
        <v>0</v>
      </c>
      <c r="K3001" s="138">
        <v>0</v>
      </c>
      <c r="L3001" s="139"/>
      <c r="M3001" s="138">
        <v>0</v>
      </c>
      <c r="N3001" s="139"/>
      <c r="O3001" s="138">
        <v>0</v>
      </c>
      <c r="P3001" s="138">
        <v>0</v>
      </c>
      <c r="Q3001" s="138">
        <v>0</v>
      </c>
      <c r="R3001" s="139"/>
      <c r="S3001" s="138">
        <v>0</v>
      </c>
      <c r="T3001" s="139"/>
      <c r="U3001" s="138">
        <v>0</v>
      </c>
      <c r="V3001" s="138">
        <v>0</v>
      </c>
      <c r="W3001" s="138">
        <v>0</v>
      </c>
      <c r="X3001" s="138">
        <v>0</v>
      </c>
      <c r="Y3001" s="138">
        <v>0</v>
      </c>
      <c r="Z3001" s="139"/>
      <c r="AA3001" s="138">
        <v>0</v>
      </c>
      <c r="AB3001" s="131">
        <v>0</v>
      </c>
    </row>
    <row r="3002" spans="1:28" ht="15" customHeight="1" x14ac:dyDescent="0.25">
      <c r="A3002" s="129" t="str">
        <f>B3002&amp;"-"&amp;COUNTIF($B$3:B3002,B3002)</f>
        <v>942-5</v>
      </c>
      <c r="B3002" s="130">
        <v>942</v>
      </c>
      <c r="C3002" s="130" t="s">
        <v>134</v>
      </c>
      <c r="D3002" s="137"/>
      <c r="E3002" s="138">
        <v>0</v>
      </c>
      <c r="F3002" s="138">
        <v>0</v>
      </c>
      <c r="G3002" s="138">
        <v>0</v>
      </c>
      <c r="H3002" s="138">
        <v>0</v>
      </c>
      <c r="I3002" s="138">
        <v>0</v>
      </c>
      <c r="J3002" s="138">
        <v>0</v>
      </c>
      <c r="K3002" s="138">
        <v>0</v>
      </c>
      <c r="L3002" s="139"/>
      <c r="M3002" s="138">
        <v>0</v>
      </c>
      <c r="N3002" s="139"/>
      <c r="O3002" s="138">
        <v>0</v>
      </c>
      <c r="P3002" s="138">
        <v>0</v>
      </c>
      <c r="Q3002" s="138">
        <v>0</v>
      </c>
      <c r="R3002" s="139"/>
      <c r="S3002" s="138">
        <v>0</v>
      </c>
      <c r="T3002" s="139"/>
      <c r="U3002" s="138">
        <v>0</v>
      </c>
      <c r="V3002" s="138">
        <v>0</v>
      </c>
      <c r="W3002" s="138">
        <v>0</v>
      </c>
      <c r="X3002" s="138">
        <v>0</v>
      </c>
      <c r="Y3002" s="138">
        <v>0</v>
      </c>
      <c r="Z3002" s="139"/>
      <c r="AA3002" s="138">
        <v>0</v>
      </c>
      <c r="AB3002" s="131">
        <v>0</v>
      </c>
    </row>
    <row r="3003" spans="1:28" ht="15" customHeight="1" x14ac:dyDescent="0.25">
      <c r="A3003" s="129" t="str">
        <f>B3003&amp;"-"&amp;COUNTIF($B$3:B3003,B3003)</f>
        <v>942-6</v>
      </c>
      <c r="B3003" s="130">
        <v>942</v>
      </c>
      <c r="C3003" s="130" t="s">
        <v>134</v>
      </c>
      <c r="D3003" s="137"/>
      <c r="E3003" s="138">
        <v>0</v>
      </c>
      <c r="F3003" s="138">
        <v>0</v>
      </c>
      <c r="G3003" s="138">
        <v>0</v>
      </c>
      <c r="H3003" s="138">
        <v>0</v>
      </c>
      <c r="I3003" s="138">
        <v>0</v>
      </c>
      <c r="J3003" s="138">
        <v>0</v>
      </c>
      <c r="K3003" s="138">
        <v>0</v>
      </c>
      <c r="L3003" s="139"/>
      <c r="M3003" s="138">
        <v>0</v>
      </c>
      <c r="N3003" s="139"/>
      <c r="O3003" s="138">
        <v>0</v>
      </c>
      <c r="P3003" s="138">
        <v>0</v>
      </c>
      <c r="Q3003" s="138">
        <v>0</v>
      </c>
      <c r="R3003" s="139"/>
      <c r="S3003" s="138">
        <v>0</v>
      </c>
      <c r="T3003" s="139"/>
      <c r="U3003" s="138">
        <v>0</v>
      </c>
      <c r="V3003" s="138">
        <v>0</v>
      </c>
      <c r="W3003" s="138">
        <v>0</v>
      </c>
      <c r="X3003" s="138">
        <v>0</v>
      </c>
      <c r="Y3003" s="138">
        <v>0</v>
      </c>
      <c r="Z3003" s="139"/>
      <c r="AA3003" s="138">
        <v>0</v>
      </c>
      <c r="AB3003" s="131">
        <v>0</v>
      </c>
    </row>
    <row r="3004" spans="1:28" ht="15" customHeight="1" x14ac:dyDescent="0.25">
      <c r="A3004" s="129" t="str">
        <f>B3004&amp;"-"&amp;COUNTIF($B$3:B3004,B3004)</f>
        <v>942-7</v>
      </c>
      <c r="B3004" s="130">
        <v>942</v>
      </c>
      <c r="C3004" s="130" t="s">
        <v>134</v>
      </c>
      <c r="D3004" s="137"/>
      <c r="E3004" s="138">
        <v>0</v>
      </c>
      <c r="F3004" s="138">
        <v>0</v>
      </c>
      <c r="G3004" s="138">
        <v>0</v>
      </c>
      <c r="H3004" s="138">
        <v>0</v>
      </c>
      <c r="I3004" s="138">
        <v>0</v>
      </c>
      <c r="J3004" s="138">
        <v>0</v>
      </c>
      <c r="K3004" s="138">
        <v>0</v>
      </c>
      <c r="L3004" s="139"/>
      <c r="M3004" s="138">
        <v>0</v>
      </c>
      <c r="N3004" s="139"/>
      <c r="O3004" s="138">
        <v>0</v>
      </c>
      <c r="P3004" s="138">
        <v>0</v>
      </c>
      <c r="Q3004" s="138">
        <v>0</v>
      </c>
      <c r="R3004" s="139"/>
      <c r="S3004" s="138">
        <v>0</v>
      </c>
      <c r="T3004" s="139"/>
      <c r="U3004" s="138">
        <v>0</v>
      </c>
      <c r="V3004" s="138">
        <v>0</v>
      </c>
      <c r="W3004" s="138">
        <v>0</v>
      </c>
      <c r="X3004" s="138">
        <v>0</v>
      </c>
      <c r="Y3004" s="138">
        <v>0</v>
      </c>
      <c r="Z3004" s="139"/>
      <c r="AA3004" s="138">
        <v>0</v>
      </c>
      <c r="AB3004" s="131">
        <v>0</v>
      </c>
    </row>
    <row r="3005" spans="1:28" ht="15" customHeight="1" x14ac:dyDescent="0.25">
      <c r="A3005" s="129" t="str">
        <f>B3005&amp;"-"&amp;COUNTIF($B$3:B3005,B3005)</f>
        <v>942-8</v>
      </c>
      <c r="B3005" s="130">
        <v>942</v>
      </c>
      <c r="C3005" s="130" t="s">
        <v>134</v>
      </c>
      <c r="D3005" s="137"/>
      <c r="E3005" s="138">
        <v>0</v>
      </c>
      <c r="F3005" s="138">
        <v>0</v>
      </c>
      <c r="G3005" s="138">
        <v>0</v>
      </c>
      <c r="H3005" s="138">
        <v>0</v>
      </c>
      <c r="I3005" s="138">
        <v>0</v>
      </c>
      <c r="J3005" s="138">
        <v>0</v>
      </c>
      <c r="K3005" s="138">
        <v>0</v>
      </c>
      <c r="L3005" s="139"/>
      <c r="M3005" s="138">
        <v>0</v>
      </c>
      <c r="N3005" s="139"/>
      <c r="O3005" s="138">
        <v>0</v>
      </c>
      <c r="P3005" s="138">
        <v>0</v>
      </c>
      <c r="Q3005" s="138">
        <v>0</v>
      </c>
      <c r="R3005" s="139"/>
      <c r="S3005" s="138">
        <v>0</v>
      </c>
      <c r="T3005" s="139"/>
      <c r="U3005" s="138">
        <v>0</v>
      </c>
      <c r="V3005" s="138">
        <v>0</v>
      </c>
      <c r="W3005" s="138">
        <v>0</v>
      </c>
      <c r="X3005" s="138">
        <v>0</v>
      </c>
      <c r="Y3005" s="138">
        <v>0</v>
      </c>
      <c r="Z3005" s="139"/>
      <c r="AA3005" s="138">
        <v>0</v>
      </c>
      <c r="AB3005" s="131">
        <v>0</v>
      </c>
    </row>
    <row r="3006" spans="1:28" ht="15" customHeight="1" x14ac:dyDescent="0.25">
      <c r="A3006" s="129" t="str">
        <f>B3006&amp;"-"&amp;COUNTIF($B$3:B3006,B3006)</f>
        <v>951-1</v>
      </c>
      <c r="B3006" s="130">
        <v>951</v>
      </c>
      <c r="C3006" s="130" t="s">
        <v>135</v>
      </c>
      <c r="D3006" s="137">
        <v>48215</v>
      </c>
      <c r="E3006" s="138">
        <v>1.18</v>
      </c>
      <c r="F3006" s="138">
        <v>0</v>
      </c>
      <c r="G3006" s="138">
        <v>0</v>
      </c>
      <c r="H3006" s="138">
        <v>0</v>
      </c>
      <c r="I3006" s="138">
        <v>0</v>
      </c>
      <c r="J3006" s="138">
        <v>0</v>
      </c>
      <c r="K3006" s="138">
        <v>0</v>
      </c>
      <c r="L3006" s="139"/>
      <c r="M3006" s="138">
        <v>1.18</v>
      </c>
      <c r="N3006" s="139"/>
      <c r="O3006" s="138">
        <v>0</v>
      </c>
      <c r="P3006" s="138">
        <v>0</v>
      </c>
      <c r="Q3006" s="138">
        <v>0</v>
      </c>
      <c r="R3006" s="139"/>
      <c r="S3006" s="138">
        <v>0.59</v>
      </c>
      <c r="T3006" s="139"/>
      <c r="U3006" s="138">
        <v>0</v>
      </c>
      <c r="V3006" s="138">
        <v>0</v>
      </c>
      <c r="W3006" s="138">
        <v>0</v>
      </c>
      <c r="X3006" s="138">
        <v>0</v>
      </c>
      <c r="Y3006" s="138">
        <v>0</v>
      </c>
      <c r="Z3006" s="139"/>
      <c r="AA3006" s="138">
        <v>0</v>
      </c>
      <c r="AB3006" s="131">
        <v>0</v>
      </c>
    </row>
    <row r="3007" spans="1:28" ht="15" customHeight="1" x14ac:dyDescent="0.25">
      <c r="A3007" s="129" t="str">
        <f>B3007&amp;"-"&amp;COUNTIF($B$3:B3007,B3007)</f>
        <v>951-2</v>
      </c>
      <c r="B3007" s="130">
        <v>951</v>
      </c>
      <c r="C3007" s="130" t="s">
        <v>135</v>
      </c>
      <c r="D3007" s="137">
        <v>48223</v>
      </c>
      <c r="E3007" s="138">
        <v>6</v>
      </c>
      <c r="F3007" s="138">
        <v>0</v>
      </c>
      <c r="G3007" s="138">
        <v>1</v>
      </c>
      <c r="H3007" s="138">
        <v>0.85</v>
      </c>
      <c r="I3007" s="138">
        <v>0</v>
      </c>
      <c r="J3007" s="138">
        <v>0</v>
      </c>
      <c r="K3007" s="138">
        <v>0</v>
      </c>
      <c r="L3007" s="139"/>
      <c r="M3007" s="138">
        <v>6</v>
      </c>
      <c r="N3007" s="139"/>
      <c r="O3007" s="138">
        <v>0</v>
      </c>
      <c r="P3007" s="138">
        <v>0</v>
      </c>
      <c r="Q3007" s="138">
        <v>0</v>
      </c>
      <c r="R3007" s="139"/>
      <c r="S3007" s="138">
        <v>4</v>
      </c>
      <c r="T3007" s="139"/>
      <c r="U3007" s="138">
        <v>0</v>
      </c>
      <c r="V3007" s="138">
        <v>0</v>
      </c>
      <c r="W3007" s="138">
        <v>0</v>
      </c>
      <c r="X3007" s="138">
        <v>0</v>
      </c>
      <c r="Y3007" s="138">
        <v>0</v>
      </c>
      <c r="Z3007" s="139"/>
      <c r="AA3007" s="138">
        <v>0</v>
      </c>
      <c r="AB3007" s="131">
        <v>0</v>
      </c>
    </row>
    <row r="3008" spans="1:28" ht="15" customHeight="1" x14ac:dyDescent="0.25">
      <c r="A3008" s="129" t="str">
        <f>B3008&amp;"-"&amp;COUNTIF($B$3:B3008,B3008)</f>
        <v>951-3</v>
      </c>
      <c r="B3008" s="130">
        <v>951</v>
      </c>
      <c r="C3008" s="130" t="s">
        <v>135</v>
      </c>
      <c r="D3008" s="137">
        <v>44909</v>
      </c>
      <c r="E3008" s="138">
        <v>190.84</v>
      </c>
      <c r="F3008" s="138">
        <v>1.61</v>
      </c>
      <c r="G3008" s="138">
        <v>31.52</v>
      </c>
      <c r="H3008" s="138">
        <v>0</v>
      </c>
      <c r="I3008" s="138">
        <v>0</v>
      </c>
      <c r="J3008" s="138">
        <v>1</v>
      </c>
      <c r="K3008" s="138">
        <v>3.57</v>
      </c>
      <c r="L3008" s="139"/>
      <c r="M3008" s="138">
        <v>190.84</v>
      </c>
      <c r="N3008" s="139"/>
      <c r="O3008" s="138">
        <v>1</v>
      </c>
      <c r="P3008" s="138">
        <v>1.6</v>
      </c>
      <c r="Q3008" s="138">
        <v>0</v>
      </c>
      <c r="R3008" s="139"/>
      <c r="S3008" s="138">
        <v>105.7</v>
      </c>
      <c r="T3008" s="139"/>
      <c r="U3008" s="138">
        <v>0</v>
      </c>
      <c r="V3008" s="138">
        <v>0</v>
      </c>
      <c r="W3008" s="138">
        <v>0</v>
      </c>
      <c r="X3008" s="138">
        <v>0</v>
      </c>
      <c r="Y3008" s="138">
        <v>0</v>
      </c>
      <c r="Z3008" s="139"/>
      <c r="AA3008" s="138">
        <v>0</v>
      </c>
      <c r="AB3008" s="131">
        <v>0</v>
      </c>
    </row>
    <row r="3009" spans="1:28" ht="15" customHeight="1" x14ac:dyDescent="0.25">
      <c r="A3009" s="129" t="str">
        <f>B3009&amp;"-"&amp;COUNTIF($B$3:B3009,B3009)</f>
        <v>951-4</v>
      </c>
      <c r="B3009" s="130">
        <v>951</v>
      </c>
      <c r="C3009" s="130" t="s">
        <v>135</v>
      </c>
      <c r="D3009" s="137"/>
      <c r="E3009" s="138">
        <v>0</v>
      </c>
      <c r="F3009" s="138">
        <v>0</v>
      </c>
      <c r="G3009" s="138">
        <v>0</v>
      </c>
      <c r="H3009" s="138">
        <v>0</v>
      </c>
      <c r="I3009" s="138">
        <v>0</v>
      </c>
      <c r="J3009" s="138">
        <v>0</v>
      </c>
      <c r="K3009" s="138">
        <v>0</v>
      </c>
      <c r="L3009" s="139"/>
      <c r="M3009" s="138">
        <v>0</v>
      </c>
      <c r="N3009" s="139"/>
      <c r="O3009" s="138">
        <v>0</v>
      </c>
      <c r="P3009" s="138">
        <v>0</v>
      </c>
      <c r="Q3009" s="138">
        <v>0</v>
      </c>
      <c r="R3009" s="139"/>
      <c r="S3009" s="138">
        <v>0</v>
      </c>
      <c r="T3009" s="139"/>
      <c r="U3009" s="138">
        <v>0</v>
      </c>
      <c r="V3009" s="138">
        <v>0</v>
      </c>
      <c r="W3009" s="138">
        <v>0</v>
      </c>
      <c r="X3009" s="138">
        <v>0</v>
      </c>
      <c r="Y3009" s="138">
        <v>0</v>
      </c>
      <c r="Z3009" s="139"/>
      <c r="AA3009" s="138">
        <v>0</v>
      </c>
      <c r="AB3009" s="131">
        <v>0</v>
      </c>
    </row>
    <row r="3010" spans="1:28" ht="15" customHeight="1" x14ac:dyDescent="0.25">
      <c r="A3010" s="129" t="str">
        <f>B3010&amp;"-"&amp;COUNTIF($B$3:B3010,B3010)</f>
        <v>951-5</v>
      </c>
      <c r="B3010" s="130">
        <v>951</v>
      </c>
      <c r="C3010" s="130" t="s">
        <v>135</v>
      </c>
      <c r="D3010" s="137"/>
      <c r="E3010" s="138">
        <v>0</v>
      </c>
      <c r="F3010" s="138">
        <v>0</v>
      </c>
      <c r="G3010" s="138">
        <v>0</v>
      </c>
      <c r="H3010" s="138">
        <v>0</v>
      </c>
      <c r="I3010" s="138">
        <v>0</v>
      </c>
      <c r="J3010" s="138">
        <v>0</v>
      </c>
      <c r="K3010" s="138">
        <v>0</v>
      </c>
      <c r="L3010" s="139"/>
      <c r="M3010" s="138">
        <v>0</v>
      </c>
      <c r="N3010" s="139"/>
      <c r="O3010" s="138">
        <v>0</v>
      </c>
      <c r="P3010" s="138">
        <v>0</v>
      </c>
      <c r="Q3010" s="138">
        <v>0</v>
      </c>
      <c r="R3010" s="139"/>
      <c r="S3010" s="138">
        <v>0</v>
      </c>
      <c r="T3010" s="139"/>
      <c r="U3010" s="138">
        <v>0</v>
      </c>
      <c r="V3010" s="138">
        <v>0</v>
      </c>
      <c r="W3010" s="138">
        <v>0</v>
      </c>
      <c r="X3010" s="138">
        <v>0</v>
      </c>
      <c r="Y3010" s="138">
        <v>0</v>
      </c>
      <c r="Z3010" s="139"/>
      <c r="AA3010" s="138">
        <v>0</v>
      </c>
      <c r="AB3010" s="131">
        <v>0</v>
      </c>
    </row>
    <row r="3011" spans="1:28" ht="15" customHeight="1" x14ac:dyDescent="0.25">
      <c r="A3011" s="129" t="str">
        <f>B3011&amp;"-"&amp;COUNTIF($B$3:B3011,B3011)</f>
        <v>951-6</v>
      </c>
      <c r="B3011" s="130">
        <v>951</v>
      </c>
      <c r="C3011" s="130" t="s">
        <v>135</v>
      </c>
      <c r="D3011" s="137"/>
      <c r="E3011" s="138">
        <v>0</v>
      </c>
      <c r="F3011" s="138">
        <v>0</v>
      </c>
      <c r="G3011" s="138">
        <v>0</v>
      </c>
      <c r="H3011" s="138">
        <v>0</v>
      </c>
      <c r="I3011" s="138">
        <v>0</v>
      </c>
      <c r="J3011" s="138">
        <v>0</v>
      </c>
      <c r="K3011" s="138">
        <v>0</v>
      </c>
      <c r="L3011" s="139"/>
      <c r="M3011" s="138">
        <v>0</v>
      </c>
      <c r="N3011" s="139"/>
      <c r="O3011" s="138">
        <v>0</v>
      </c>
      <c r="P3011" s="138">
        <v>0</v>
      </c>
      <c r="Q3011" s="138">
        <v>0</v>
      </c>
      <c r="R3011" s="139"/>
      <c r="S3011" s="138">
        <v>0</v>
      </c>
      <c r="T3011" s="139"/>
      <c r="U3011" s="138">
        <v>0</v>
      </c>
      <c r="V3011" s="138">
        <v>0</v>
      </c>
      <c r="W3011" s="138">
        <v>0</v>
      </c>
      <c r="X3011" s="138">
        <v>0</v>
      </c>
      <c r="Y3011" s="138">
        <v>0</v>
      </c>
      <c r="Z3011" s="139"/>
      <c r="AA3011" s="138">
        <v>0</v>
      </c>
      <c r="AB3011" s="131">
        <v>0</v>
      </c>
    </row>
    <row r="3012" spans="1:28" ht="15" customHeight="1" x14ac:dyDescent="0.25">
      <c r="A3012" s="129" t="str">
        <f>B3012&amp;"-"&amp;COUNTIF($B$3:B3012,B3012)</f>
        <v>951-7</v>
      </c>
      <c r="B3012" s="130">
        <v>951</v>
      </c>
      <c r="C3012" s="130" t="s">
        <v>135</v>
      </c>
      <c r="D3012" s="137"/>
      <c r="E3012" s="138">
        <v>0</v>
      </c>
      <c r="F3012" s="138">
        <v>0</v>
      </c>
      <c r="G3012" s="138">
        <v>0</v>
      </c>
      <c r="H3012" s="138">
        <v>0</v>
      </c>
      <c r="I3012" s="138">
        <v>0</v>
      </c>
      <c r="J3012" s="138">
        <v>0</v>
      </c>
      <c r="K3012" s="138">
        <v>0</v>
      </c>
      <c r="L3012" s="139"/>
      <c r="M3012" s="138">
        <v>0</v>
      </c>
      <c r="N3012" s="139"/>
      <c r="O3012" s="138">
        <v>0</v>
      </c>
      <c r="P3012" s="138">
        <v>0</v>
      </c>
      <c r="Q3012" s="138">
        <v>0</v>
      </c>
      <c r="R3012" s="139"/>
      <c r="S3012" s="138">
        <v>0</v>
      </c>
      <c r="T3012" s="139"/>
      <c r="U3012" s="138">
        <v>0</v>
      </c>
      <c r="V3012" s="138">
        <v>0</v>
      </c>
      <c r="W3012" s="138">
        <v>0</v>
      </c>
      <c r="X3012" s="138">
        <v>0</v>
      </c>
      <c r="Y3012" s="138">
        <v>0</v>
      </c>
      <c r="Z3012" s="139"/>
      <c r="AA3012" s="138">
        <v>0</v>
      </c>
      <c r="AB3012" s="131">
        <v>0</v>
      </c>
    </row>
    <row r="3013" spans="1:28" ht="15" customHeight="1" x14ac:dyDescent="0.25">
      <c r="A3013" s="129" t="str">
        <f>B3013&amp;"-"&amp;COUNTIF($B$3:B3013,B3013)</f>
        <v>951-8</v>
      </c>
      <c r="B3013" s="130">
        <v>951</v>
      </c>
      <c r="C3013" s="130" t="s">
        <v>135</v>
      </c>
      <c r="D3013" s="137"/>
      <c r="E3013" s="138">
        <v>0</v>
      </c>
      <c r="F3013" s="138">
        <v>0</v>
      </c>
      <c r="G3013" s="138">
        <v>0</v>
      </c>
      <c r="H3013" s="138">
        <v>0</v>
      </c>
      <c r="I3013" s="138">
        <v>0</v>
      </c>
      <c r="J3013" s="138">
        <v>0</v>
      </c>
      <c r="K3013" s="138">
        <v>0</v>
      </c>
      <c r="L3013" s="139"/>
      <c r="M3013" s="138">
        <v>0</v>
      </c>
      <c r="N3013" s="139"/>
      <c r="O3013" s="138">
        <v>0</v>
      </c>
      <c r="P3013" s="138">
        <v>0</v>
      </c>
      <c r="Q3013" s="138">
        <v>0</v>
      </c>
      <c r="R3013" s="139"/>
      <c r="S3013" s="138">
        <v>0</v>
      </c>
      <c r="T3013" s="139"/>
      <c r="U3013" s="138">
        <v>0</v>
      </c>
      <c r="V3013" s="138">
        <v>0</v>
      </c>
      <c r="W3013" s="138">
        <v>0</v>
      </c>
      <c r="X3013" s="138">
        <v>0</v>
      </c>
      <c r="Y3013" s="138">
        <v>0</v>
      </c>
      <c r="Z3013" s="139"/>
      <c r="AA3013" s="138">
        <v>0</v>
      </c>
      <c r="AB3013" s="131">
        <v>0</v>
      </c>
    </row>
    <row r="3014" spans="1:28" ht="15" customHeight="1" x14ac:dyDescent="0.25">
      <c r="A3014" s="129" t="str">
        <f>B3014&amp;"-"&amp;COUNTIF($B$3:B3014,B3014)</f>
        <v>951-9</v>
      </c>
      <c r="B3014" s="130">
        <v>951</v>
      </c>
      <c r="C3014" s="130" t="s">
        <v>135</v>
      </c>
      <c r="D3014" s="137"/>
      <c r="E3014" s="138">
        <v>0</v>
      </c>
      <c r="F3014" s="138">
        <v>0</v>
      </c>
      <c r="G3014" s="138">
        <v>0</v>
      </c>
      <c r="H3014" s="138">
        <v>0</v>
      </c>
      <c r="I3014" s="138">
        <v>0</v>
      </c>
      <c r="J3014" s="138">
        <v>0</v>
      </c>
      <c r="K3014" s="138">
        <v>0</v>
      </c>
      <c r="L3014" s="139"/>
      <c r="M3014" s="138">
        <v>0</v>
      </c>
      <c r="N3014" s="139"/>
      <c r="O3014" s="138">
        <v>0</v>
      </c>
      <c r="P3014" s="138">
        <v>0</v>
      </c>
      <c r="Q3014" s="138">
        <v>0</v>
      </c>
      <c r="R3014" s="139"/>
      <c r="S3014" s="138">
        <v>0</v>
      </c>
      <c r="T3014" s="139"/>
      <c r="U3014" s="138">
        <v>0</v>
      </c>
      <c r="V3014" s="138">
        <v>0</v>
      </c>
      <c r="W3014" s="138">
        <v>0</v>
      </c>
      <c r="X3014" s="138">
        <v>0</v>
      </c>
      <c r="Y3014" s="138">
        <v>0</v>
      </c>
      <c r="Z3014" s="139"/>
      <c r="AA3014" s="138">
        <v>0</v>
      </c>
      <c r="AB3014" s="131">
        <v>0</v>
      </c>
    </row>
    <row r="3015" spans="1:28" ht="15" customHeight="1" x14ac:dyDescent="0.25">
      <c r="A3015" s="129" t="str">
        <f>B3015&amp;"-"&amp;COUNTIF($B$3:B3015,B3015)</f>
        <v>952-1</v>
      </c>
      <c r="B3015" s="130">
        <v>952</v>
      </c>
      <c r="C3015" s="130" t="s">
        <v>136</v>
      </c>
      <c r="D3015" s="137">
        <v>43802</v>
      </c>
      <c r="E3015" s="138">
        <v>160.09</v>
      </c>
      <c r="F3015" s="138">
        <v>6.89</v>
      </c>
      <c r="G3015" s="138">
        <v>16.98</v>
      </c>
      <c r="H3015" s="138">
        <v>0</v>
      </c>
      <c r="I3015" s="138">
        <v>0</v>
      </c>
      <c r="J3015" s="138">
        <v>0.55000000000000004</v>
      </c>
      <c r="K3015" s="138">
        <v>0.76</v>
      </c>
      <c r="L3015" s="139"/>
      <c r="M3015" s="138">
        <v>104.5</v>
      </c>
      <c r="N3015" s="139"/>
      <c r="O3015" s="138">
        <v>9.1</v>
      </c>
      <c r="P3015" s="138">
        <v>33.950000000000003</v>
      </c>
      <c r="Q3015" s="138">
        <v>36.549999999999997</v>
      </c>
      <c r="R3015" s="139"/>
      <c r="S3015" s="138">
        <v>89.63</v>
      </c>
      <c r="T3015" s="139"/>
      <c r="U3015" s="138">
        <v>0</v>
      </c>
      <c r="V3015" s="138">
        <v>0</v>
      </c>
      <c r="W3015" s="138">
        <v>0</v>
      </c>
      <c r="X3015" s="138">
        <v>0</v>
      </c>
      <c r="Y3015" s="138">
        <v>0</v>
      </c>
      <c r="Z3015" s="139"/>
      <c r="AA3015" s="138">
        <v>0</v>
      </c>
      <c r="AB3015" s="131">
        <v>0</v>
      </c>
    </row>
    <row r="3016" spans="1:28" ht="15" customHeight="1" x14ac:dyDescent="0.25">
      <c r="A3016" s="129" t="str">
        <f>B3016&amp;"-"&amp;COUNTIF($B$3:B3016,B3016)</f>
        <v>952-2</v>
      </c>
      <c r="B3016" s="130">
        <v>952</v>
      </c>
      <c r="C3016" s="130" t="s">
        <v>136</v>
      </c>
      <c r="D3016" s="137">
        <v>44024</v>
      </c>
      <c r="E3016" s="138">
        <v>0.67</v>
      </c>
      <c r="F3016" s="138">
        <v>0</v>
      </c>
      <c r="G3016" s="138">
        <v>0</v>
      </c>
      <c r="H3016" s="138">
        <v>0</v>
      </c>
      <c r="I3016" s="138">
        <v>0</v>
      </c>
      <c r="J3016" s="138">
        <v>0</v>
      </c>
      <c r="K3016" s="138">
        <v>0</v>
      </c>
      <c r="L3016" s="139"/>
      <c r="M3016" s="138">
        <v>0.67</v>
      </c>
      <c r="N3016" s="139"/>
      <c r="O3016" s="138">
        <v>0</v>
      </c>
      <c r="P3016" s="138">
        <v>0</v>
      </c>
      <c r="Q3016" s="138">
        <v>0</v>
      </c>
      <c r="R3016" s="139"/>
      <c r="S3016" s="138">
        <v>0</v>
      </c>
      <c r="T3016" s="139"/>
      <c r="U3016" s="138">
        <v>0</v>
      </c>
      <c r="V3016" s="138">
        <v>0</v>
      </c>
      <c r="W3016" s="138">
        <v>0</v>
      </c>
      <c r="X3016" s="138">
        <v>0</v>
      </c>
      <c r="Y3016" s="138">
        <v>0</v>
      </c>
      <c r="Z3016" s="139"/>
      <c r="AA3016" s="138">
        <v>0</v>
      </c>
      <c r="AB3016" s="131">
        <v>0</v>
      </c>
    </row>
    <row r="3017" spans="1:28" ht="15" customHeight="1" x14ac:dyDescent="0.25">
      <c r="A3017" s="129" t="str">
        <f>B3017&amp;"-"&amp;COUNTIF($B$3:B3017,B3017)</f>
        <v>952-3</v>
      </c>
      <c r="B3017" s="130">
        <v>952</v>
      </c>
      <c r="C3017" s="130" t="s">
        <v>136</v>
      </c>
      <c r="D3017" s="137">
        <v>46979</v>
      </c>
      <c r="E3017" s="138">
        <v>1</v>
      </c>
      <c r="F3017" s="138">
        <v>0</v>
      </c>
      <c r="G3017" s="138">
        <v>0</v>
      </c>
      <c r="H3017" s="138">
        <v>0</v>
      </c>
      <c r="I3017" s="138">
        <v>0</v>
      </c>
      <c r="J3017" s="138">
        <v>0</v>
      </c>
      <c r="K3017" s="138">
        <v>0</v>
      </c>
      <c r="L3017" s="139"/>
      <c r="M3017" s="138">
        <v>1</v>
      </c>
      <c r="N3017" s="139"/>
      <c r="O3017" s="138">
        <v>1</v>
      </c>
      <c r="P3017" s="138">
        <v>0</v>
      </c>
      <c r="Q3017" s="138">
        <v>0</v>
      </c>
      <c r="R3017" s="139"/>
      <c r="S3017" s="138">
        <v>1</v>
      </c>
      <c r="T3017" s="139"/>
      <c r="U3017" s="138">
        <v>0</v>
      </c>
      <c r="V3017" s="138">
        <v>0</v>
      </c>
      <c r="W3017" s="138">
        <v>0</v>
      </c>
      <c r="X3017" s="138">
        <v>0</v>
      </c>
      <c r="Y3017" s="138">
        <v>0</v>
      </c>
      <c r="Z3017" s="139"/>
      <c r="AA3017" s="138">
        <v>0</v>
      </c>
      <c r="AB3017" s="131">
        <v>0</v>
      </c>
    </row>
    <row r="3018" spans="1:28" ht="15" customHeight="1" x14ac:dyDescent="0.25">
      <c r="A3018" s="129" t="str">
        <f>B3018&amp;"-"&amp;COUNTIF($B$3:B3018,B3018)</f>
        <v>952-4</v>
      </c>
      <c r="B3018" s="130">
        <v>952</v>
      </c>
      <c r="C3018" s="130" t="s">
        <v>136</v>
      </c>
      <c r="D3018" s="137">
        <v>44800</v>
      </c>
      <c r="E3018" s="138">
        <v>126.89</v>
      </c>
      <c r="F3018" s="138">
        <v>3.42</v>
      </c>
      <c r="G3018" s="138">
        <v>6.85</v>
      </c>
      <c r="H3018" s="138">
        <v>0.62</v>
      </c>
      <c r="I3018" s="138">
        <v>0</v>
      </c>
      <c r="J3018" s="138">
        <v>0</v>
      </c>
      <c r="K3018" s="138">
        <v>0</v>
      </c>
      <c r="L3018" s="139"/>
      <c r="M3018" s="138">
        <v>87.76</v>
      </c>
      <c r="N3018" s="139"/>
      <c r="O3018" s="138">
        <v>9.92</v>
      </c>
      <c r="P3018" s="138">
        <v>27</v>
      </c>
      <c r="Q3018" s="138">
        <v>28.97</v>
      </c>
      <c r="R3018" s="139"/>
      <c r="S3018" s="138">
        <v>76.91</v>
      </c>
      <c r="T3018" s="139"/>
      <c r="U3018" s="138">
        <v>0</v>
      </c>
      <c r="V3018" s="138">
        <v>0</v>
      </c>
      <c r="W3018" s="138">
        <v>0</v>
      </c>
      <c r="X3018" s="138">
        <v>0</v>
      </c>
      <c r="Y3018" s="138">
        <v>0</v>
      </c>
      <c r="Z3018" s="139"/>
      <c r="AA3018" s="138">
        <v>0</v>
      </c>
      <c r="AB3018" s="131">
        <v>0</v>
      </c>
    </row>
    <row r="3019" spans="1:28" ht="15" customHeight="1" x14ac:dyDescent="0.25">
      <c r="A3019" s="129" t="str">
        <f>B3019&amp;"-"&amp;COUNTIF($B$3:B3019,B3019)</f>
        <v>952-5</v>
      </c>
      <c r="B3019" s="130">
        <v>952</v>
      </c>
      <c r="C3019" s="130" t="s">
        <v>136</v>
      </c>
      <c r="D3019" s="137"/>
      <c r="E3019" s="138">
        <v>0</v>
      </c>
      <c r="F3019" s="138">
        <v>0</v>
      </c>
      <c r="G3019" s="138">
        <v>0</v>
      </c>
      <c r="H3019" s="138">
        <v>0</v>
      </c>
      <c r="I3019" s="138">
        <v>0</v>
      </c>
      <c r="J3019" s="138">
        <v>0</v>
      </c>
      <c r="K3019" s="138">
        <v>0</v>
      </c>
      <c r="L3019" s="139"/>
      <c r="M3019" s="138">
        <v>0</v>
      </c>
      <c r="N3019" s="139"/>
      <c r="O3019" s="138">
        <v>0</v>
      </c>
      <c r="P3019" s="138">
        <v>0</v>
      </c>
      <c r="Q3019" s="138">
        <v>0</v>
      </c>
      <c r="R3019" s="139"/>
      <c r="S3019" s="138">
        <v>0</v>
      </c>
      <c r="T3019" s="139"/>
      <c r="U3019" s="138">
        <v>0</v>
      </c>
      <c r="V3019" s="138">
        <v>0</v>
      </c>
      <c r="W3019" s="138">
        <v>0</v>
      </c>
      <c r="X3019" s="138">
        <v>0</v>
      </c>
      <c r="Y3019" s="138">
        <v>0</v>
      </c>
      <c r="Z3019" s="139"/>
      <c r="AA3019" s="138">
        <v>0</v>
      </c>
      <c r="AB3019" s="131">
        <v>0</v>
      </c>
    </row>
    <row r="3020" spans="1:28" ht="15" customHeight="1" x14ac:dyDescent="0.25">
      <c r="A3020" s="129" t="str">
        <f>B3020&amp;"-"&amp;COUNTIF($B$3:B3020,B3020)</f>
        <v>952-6</v>
      </c>
      <c r="B3020" s="130">
        <v>952</v>
      </c>
      <c r="C3020" s="130" t="s">
        <v>136</v>
      </c>
      <c r="D3020" s="137"/>
      <c r="E3020" s="138">
        <v>0</v>
      </c>
      <c r="F3020" s="138">
        <v>0</v>
      </c>
      <c r="G3020" s="138">
        <v>0</v>
      </c>
      <c r="H3020" s="138">
        <v>0</v>
      </c>
      <c r="I3020" s="138">
        <v>0</v>
      </c>
      <c r="J3020" s="138">
        <v>0</v>
      </c>
      <c r="K3020" s="138">
        <v>0</v>
      </c>
      <c r="L3020" s="139"/>
      <c r="M3020" s="138">
        <v>0</v>
      </c>
      <c r="N3020" s="139"/>
      <c r="O3020" s="138">
        <v>0</v>
      </c>
      <c r="P3020" s="138">
        <v>0</v>
      </c>
      <c r="Q3020" s="138">
        <v>0</v>
      </c>
      <c r="R3020" s="139"/>
      <c r="S3020" s="138">
        <v>0</v>
      </c>
      <c r="T3020" s="139"/>
      <c r="U3020" s="138">
        <v>0</v>
      </c>
      <c r="V3020" s="138">
        <v>0</v>
      </c>
      <c r="W3020" s="138">
        <v>0</v>
      </c>
      <c r="X3020" s="138">
        <v>0</v>
      </c>
      <c r="Y3020" s="138">
        <v>0</v>
      </c>
      <c r="Z3020" s="139"/>
      <c r="AA3020" s="138">
        <v>0</v>
      </c>
      <c r="AB3020" s="131">
        <v>0</v>
      </c>
    </row>
    <row r="3021" spans="1:28" ht="15" customHeight="1" x14ac:dyDescent="0.25">
      <c r="A3021" s="129" t="str">
        <f>B3021&amp;"-"&amp;COUNTIF($B$3:B3021,B3021)</f>
        <v>952-7</v>
      </c>
      <c r="B3021" s="130">
        <v>952</v>
      </c>
      <c r="C3021" s="130" t="s">
        <v>136</v>
      </c>
      <c r="D3021" s="137"/>
      <c r="E3021" s="138">
        <v>0</v>
      </c>
      <c r="F3021" s="138">
        <v>0</v>
      </c>
      <c r="G3021" s="138">
        <v>0</v>
      </c>
      <c r="H3021" s="138">
        <v>0</v>
      </c>
      <c r="I3021" s="138">
        <v>0</v>
      </c>
      <c r="J3021" s="138">
        <v>0</v>
      </c>
      <c r="K3021" s="138">
        <v>0</v>
      </c>
      <c r="L3021" s="139"/>
      <c r="M3021" s="138">
        <v>0</v>
      </c>
      <c r="N3021" s="139"/>
      <c r="O3021" s="138">
        <v>0</v>
      </c>
      <c r="P3021" s="138">
        <v>0</v>
      </c>
      <c r="Q3021" s="138">
        <v>0</v>
      </c>
      <c r="R3021" s="139"/>
      <c r="S3021" s="138">
        <v>0</v>
      </c>
      <c r="T3021" s="139"/>
      <c r="U3021" s="138">
        <v>0</v>
      </c>
      <c r="V3021" s="138">
        <v>0</v>
      </c>
      <c r="W3021" s="138">
        <v>0</v>
      </c>
      <c r="X3021" s="138">
        <v>0</v>
      </c>
      <c r="Y3021" s="138">
        <v>0</v>
      </c>
      <c r="Z3021" s="139"/>
      <c r="AA3021" s="138">
        <v>0</v>
      </c>
      <c r="AB3021" s="131">
        <v>0</v>
      </c>
    </row>
    <row r="3022" spans="1:28" ht="15" customHeight="1" x14ac:dyDescent="0.25">
      <c r="A3022" s="129" t="str">
        <f>B3022&amp;"-"&amp;COUNTIF($B$3:B3022,B3022)</f>
        <v>952-8</v>
      </c>
      <c r="B3022" s="130">
        <v>952</v>
      </c>
      <c r="C3022" s="130" t="s">
        <v>136</v>
      </c>
      <c r="D3022" s="137"/>
      <c r="E3022" s="138">
        <v>0</v>
      </c>
      <c r="F3022" s="138">
        <v>0</v>
      </c>
      <c r="G3022" s="138">
        <v>0</v>
      </c>
      <c r="H3022" s="138">
        <v>0</v>
      </c>
      <c r="I3022" s="138">
        <v>0</v>
      </c>
      <c r="J3022" s="138">
        <v>0</v>
      </c>
      <c r="K3022" s="138">
        <v>0</v>
      </c>
      <c r="L3022" s="139"/>
      <c r="M3022" s="138">
        <v>0</v>
      </c>
      <c r="N3022" s="139"/>
      <c r="O3022" s="138">
        <v>0</v>
      </c>
      <c r="P3022" s="138">
        <v>0</v>
      </c>
      <c r="Q3022" s="138">
        <v>0</v>
      </c>
      <c r="R3022" s="139"/>
      <c r="S3022" s="138">
        <v>0</v>
      </c>
      <c r="T3022" s="139"/>
      <c r="U3022" s="138">
        <v>0</v>
      </c>
      <c r="V3022" s="138">
        <v>0</v>
      </c>
      <c r="W3022" s="138">
        <v>0</v>
      </c>
      <c r="X3022" s="138">
        <v>0</v>
      </c>
      <c r="Y3022" s="138">
        <v>0</v>
      </c>
      <c r="Z3022" s="139"/>
      <c r="AA3022" s="138">
        <v>0</v>
      </c>
      <c r="AB3022" s="131">
        <v>0</v>
      </c>
    </row>
    <row r="3023" spans="1:28" ht="15" customHeight="1" x14ac:dyDescent="0.25">
      <c r="A3023" s="129" t="str">
        <f>B3023&amp;"-"&amp;COUNTIF($B$3:B3023,B3023)</f>
        <v>952-9</v>
      </c>
      <c r="B3023" s="130">
        <v>952</v>
      </c>
      <c r="C3023" s="130" t="s">
        <v>136</v>
      </c>
      <c r="D3023" s="137"/>
      <c r="E3023" s="138">
        <v>0</v>
      </c>
      <c r="F3023" s="138">
        <v>0</v>
      </c>
      <c r="G3023" s="138">
        <v>0</v>
      </c>
      <c r="H3023" s="138">
        <v>0</v>
      </c>
      <c r="I3023" s="138">
        <v>0</v>
      </c>
      <c r="J3023" s="138">
        <v>0</v>
      </c>
      <c r="K3023" s="138">
        <v>0</v>
      </c>
      <c r="L3023" s="139"/>
      <c r="M3023" s="138">
        <v>0</v>
      </c>
      <c r="N3023" s="139"/>
      <c r="O3023" s="138">
        <v>0</v>
      </c>
      <c r="P3023" s="138">
        <v>0</v>
      </c>
      <c r="Q3023" s="138">
        <v>0</v>
      </c>
      <c r="R3023" s="139"/>
      <c r="S3023" s="138">
        <v>0</v>
      </c>
      <c r="T3023" s="139"/>
      <c r="U3023" s="138">
        <v>0</v>
      </c>
      <c r="V3023" s="138">
        <v>0</v>
      </c>
      <c r="W3023" s="138">
        <v>0</v>
      </c>
      <c r="X3023" s="138">
        <v>0</v>
      </c>
      <c r="Y3023" s="138">
        <v>0</v>
      </c>
      <c r="Z3023" s="139"/>
      <c r="AA3023" s="138">
        <v>0</v>
      </c>
      <c r="AB3023" s="131">
        <v>0</v>
      </c>
    </row>
    <row r="3024" spans="1:28" ht="15" customHeight="1" x14ac:dyDescent="0.25">
      <c r="A3024" s="129" t="str">
        <f>B3024&amp;"-"&amp;COUNTIF($B$3:B3024,B3024)</f>
        <v>952-10</v>
      </c>
      <c r="B3024" s="130">
        <v>952</v>
      </c>
      <c r="C3024" s="130" t="s">
        <v>136</v>
      </c>
      <c r="D3024" s="137"/>
      <c r="E3024" s="138">
        <v>0</v>
      </c>
      <c r="F3024" s="138">
        <v>0</v>
      </c>
      <c r="G3024" s="138">
        <v>0</v>
      </c>
      <c r="H3024" s="138">
        <v>0</v>
      </c>
      <c r="I3024" s="138">
        <v>0</v>
      </c>
      <c r="J3024" s="138">
        <v>0</v>
      </c>
      <c r="K3024" s="138">
        <v>0</v>
      </c>
      <c r="L3024" s="139"/>
      <c r="M3024" s="138">
        <v>0</v>
      </c>
      <c r="N3024" s="139"/>
      <c r="O3024" s="138">
        <v>0</v>
      </c>
      <c r="P3024" s="138">
        <v>0</v>
      </c>
      <c r="Q3024" s="138">
        <v>0</v>
      </c>
      <c r="R3024" s="139"/>
      <c r="S3024" s="138">
        <v>0</v>
      </c>
      <c r="T3024" s="139"/>
      <c r="U3024" s="138">
        <v>0</v>
      </c>
      <c r="V3024" s="138">
        <v>0</v>
      </c>
      <c r="W3024" s="138">
        <v>0</v>
      </c>
      <c r="X3024" s="138">
        <v>0</v>
      </c>
      <c r="Y3024" s="138">
        <v>0</v>
      </c>
      <c r="Z3024" s="139"/>
      <c r="AA3024" s="138">
        <v>0</v>
      </c>
      <c r="AB3024" s="131">
        <v>0</v>
      </c>
    </row>
    <row r="3025" spans="1:28" ht="15" customHeight="1" x14ac:dyDescent="0.25">
      <c r="A3025" s="129" t="str">
        <f>B3025&amp;"-"&amp;COUNTIF($B$3:B3025,B3025)</f>
        <v>952-11</v>
      </c>
      <c r="B3025" s="130">
        <v>952</v>
      </c>
      <c r="C3025" s="130" t="s">
        <v>136</v>
      </c>
      <c r="D3025" s="137"/>
      <c r="E3025" s="138">
        <v>0</v>
      </c>
      <c r="F3025" s="138">
        <v>0</v>
      </c>
      <c r="G3025" s="138">
        <v>0</v>
      </c>
      <c r="H3025" s="138">
        <v>0</v>
      </c>
      <c r="I3025" s="138">
        <v>0</v>
      </c>
      <c r="J3025" s="138">
        <v>0</v>
      </c>
      <c r="K3025" s="138">
        <v>0</v>
      </c>
      <c r="L3025" s="139"/>
      <c r="M3025" s="138">
        <v>0</v>
      </c>
      <c r="N3025" s="139"/>
      <c r="O3025" s="138">
        <v>0</v>
      </c>
      <c r="P3025" s="138">
        <v>0</v>
      </c>
      <c r="Q3025" s="138">
        <v>0</v>
      </c>
      <c r="R3025" s="139"/>
      <c r="S3025" s="138">
        <v>0</v>
      </c>
      <c r="T3025" s="139"/>
      <c r="U3025" s="138">
        <v>0</v>
      </c>
      <c r="V3025" s="138">
        <v>0</v>
      </c>
      <c r="W3025" s="138">
        <v>0</v>
      </c>
      <c r="X3025" s="138">
        <v>0</v>
      </c>
      <c r="Y3025" s="138">
        <v>0</v>
      </c>
      <c r="Z3025" s="139"/>
      <c r="AA3025" s="138">
        <v>0</v>
      </c>
      <c r="AB3025" s="131">
        <v>0</v>
      </c>
    </row>
    <row r="3026" spans="1:28" ht="15" customHeight="1" x14ac:dyDescent="0.25">
      <c r="A3026" s="129" t="str">
        <f>B3026&amp;"-"&amp;COUNTIF($B$3:B3026,B3026)</f>
        <v>953-1</v>
      </c>
      <c r="B3026" s="130">
        <v>953</v>
      </c>
      <c r="C3026" s="130" t="s">
        <v>137</v>
      </c>
      <c r="D3026" s="137">
        <v>43752</v>
      </c>
      <c r="E3026" s="138">
        <v>59.97</v>
      </c>
      <c r="F3026" s="138">
        <v>0.66</v>
      </c>
      <c r="G3026" s="138">
        <v>7.59</v>
      </c>
      <c r="H3026" s="138">
        <v>1.64</v>
      </c>
      <c r="I3026" s="138">
        <v>0</v>
      </c>
      <c r="J3026" s="138">
        <v>0</v>
      </c>
      <c r="K3026" s="138">
        <v>0</v>
      </c>
      <c r="L3026" s="139"/>
      <c r="M3026" s="138">
        <v>53.3</v>
      </c>
      <c r="N3026" s="139"/>
      <c r="O3026" s="138">
        <v>0</v>
      </c>
      <c r="P3026" s="138">
        <v>0</v>
      </c>
      <c r="Q3026" s="138">
        <v>0</v>
      </c>
      <c r="R3026" s="139"/>
      <c r="S3026" s="138">
        <v>38.47</v>
      </c>
      <c r="T3026" s="139"/>
      <c r="U3026" s="138">
        <v>0</v>
      </c>
      <c r="V3026" s="138">
        <v>0</v>
      </c>
      <c r="W3026" s="138">
        <v>0</v>
      </c>
      <c r="X3026" s="138">
        <v>0</v>
      </c>
      <c r="Y3026" s="138">
        <v>0</v>
      </c>
      <c r="Z3026" s="139"/>
      <c r="AA3026" s="138">
        <v>0</v>
      </c>
      <c r="AB3026" s="131">
        <v>0</v>
      </c>
    </row>
    <row r="3027" spans="1:28" ht="15" customHeight="1" x14ac:dyDescent="0.25">
      <c r="A3027" s="129" t="str">
        <f>B3027&amp;"-"&amp;COUNTIF($B$3:B3027,B3027)</f>
        <v>953-2</v>
      </c>
      <c r="B3027" s="130">
        <v>953</v>
      </c>
      <c r="C3027" s="130" t="s">
        <v>137</v>
      </c>
      <c r="D3027" s="137">
        <v>43802</v>
      </c>
      <c r="E3027" s="138">
        <v>1</v>
      </c>
      <c r="F3027" s="138">
        <v>0</v>
      </c>
      <c r="G3027" s="138">
        <v>0</v>
      </c>
      <c r="H3027" s="138">
        <v>0</v>
      </c>
      <c r="I3027" s="138">
        <v>0</v>
      </c>
      <c r="J3027" s="138">
        <v>0</v>
      </c>
      <c r="K3027" s="138">
        <v>0</v>
      </c>
      <c r="L3027" s="139"/>
      <c r="M3027" s="138">
        <v>1</v>
      </c>
      <c r="N3027" s="139"/>
      <c r="O3027" s="138">
        <v>0</v>
      </c>
      <c r="P3027" s="138">
        <v>0</v>
      </c>
      <c r="Q3027" s="138">
        <v>0</v>
      </c>
      <c r="R3027" s="139"/>
      <c r="S3027" s="138">
        <v>0</v>
      </c>
      <c r="T3027" s="139"/>
      <c r="U3027" s="138">
        <v>0</v>
      </c>
      <c r="V3027" s="138">
        <v>0</v>
      </c>
      <c r="W3027" s="138">
        <v>0</v>
      </c>
      <c r="X3027" s="138">
        <v>0</v>
      </c>
      <c r="Y3027" s="138">
        <v>0</v>
      </c>
      <c r="Z3027" s="139"/>
      <c r="AA3027" s="138">
        <v>0</v>
      </c>
      <c r="AB3027" s="131">
        <v>0</v>
      </c>
    </row>
    <row r="3028" spans="1:28" ht="15" customHeight="1" x14ac:dyDescent="0.25">
      <c r="A3028" s="129" t="str">
        <f>B3028&amp;"-"&amp;COUNTIF($B$3:B3028,B3028)</f>
        <v>953-3</v>
      </c>
      <c r="B3028" s="130">
        <v>953</v>
      </c>
      <c r="C3028" s="130" t="s">
        <v>137</v>
      </c>
      <c r="D3028" s="137">
        <v>46102</v>
      </c>
      <c r="E3028" s="138">
        <v>1</v>
      </c>
      <c r="F3028" s="138">
        <v>0</v>
      </c>
      <c r="G3028" s="138">
        <v>0</v>
      </c>
      <c r="H3028" s="138">
        <v>0</v>
      </c>
      <c r="I3028" s="138">
        <v>0</v>
      </c>
      <c r="J3028" s="138">
        <v>0</v>
      </c>
      <c r="K3028" s="138">
        <v>1</v>
      </c>
      <c r="L3028" s="139"/>
      <c r="M3028" s="138">
        <v>1</v>
      </c>
      <c r="N3028" s="139"/>
      <c r="O3028" s="138">
        <v>0</v>
      </c>
      <c r="P3028" s="138">
        <v>0</v>
      </c>
      <c r="Q3028" s="138">
        <v>0</v>
      </c>
      <c r="R3028" s="139"/>
      <c r="S3028" s="138">
        <v>0</v>
      </c>
      <c r="T3028" s="139"/>
      <c r="U3028" s="138">
        <v>0</v>
      </c>
      <c r="V3028" s="138">
        <v>0</v>
      </c>
      <c r="W3028" s="138">
        <v>0</v>
      </c>
      <c r="X3028" s="138">
        <v>0</v>
      </c>
      <c r="Y3028" s="138">
        <v>0</v>
      </c>
      <c r="Z3028" s="139"/>
      <c r="AA3028" s="138">
        <v>0</v>
      </c>
      <c r="AB3028" s="131">
        <v>0</v>
      </c>
    </row>
    <row r="3029" spans="1:28" ht="15" customHeight="1" x14ac:dyDescent="0.25">
      <c r="A3029" s="129" t="str">
        <f>B3029&amp;"-"&amp;COUNTIF($B$3:B3029,B3029)</f>
        <v>953-4</v>
      </c>
      <c r="B3029" s="130">
        <v>953</v>
      </c>
      <c r="C3029" s="130" t="s">
        <v>137</v>
      </c>
      <c r="D3029" s="137">
        <v>47332</v>
      </c>
      <c r="E3029" s="138">
        <v>7</v>
      </c>
      <c r="F3029" s="138">
        <v>0</v>
      </c>
      <c r="G3029" s="138">
        <v>0.42</v>
      </c>
      <c r="H3029" s="138">
        <v>0.91</v>
      </c>
      <c r="I3029" s="138">
        <v>0</v>
      </c>
      <c r="J3029" s="138">
        <v>1</v>
      </c>
      <c r="K3029" s="138">
        <v>0</v>
      </c>
      <c r="L3029" s="139"/>
      <c r="M3029" s="138">
        <v>6</v>
      </c>
      <c r="N3029" s="139"/>
      <c r="O3029" s="138">
        <v>0</v>
      </c>
      <c r="P3029" s="138">
        <v>0</v>
      </c>
      <c r="Q3029" s="138">
        <v>0</v>
      </c>
      <c r="R3029" s="139"/>
      <c r="S3029" s="138">
        <v>5</v>
      </c>
      <c r="T3029" s="139"/>
      <c r="U3029" s="138">
        <v>0</v>
      </c>
      <c r="V3029" s="138">
        <v>0</v>
      </c>
      <c r="W3029" s="138">
        <v>0</v>
      </c>
      <c r="X3029" s="138">
        <v>0</v>
      </c>
      <c r="Y3029" s="138">
        <v>0</v>
      </c>
      <c r="Z3029" s="139"/>
      <c r="AA3029" s="138">
        <v>0</v>
      </c>
      <c r="AB3029" s="131">
        <v>0</v>
      </c>
    </row>
    <row r="3030" spans="1:28" ht="15" customHeight="1" x14ac:dyDescent="0.25">
      <c r="A3030" s="129" t="str">
        <f>B3030&amp;"-"&amp;COUNTIF($B$3:B3030,B3030)</f>
        <v>953-5</v>
      </c>
      <c r="B3030" s="130">
        <v>953</v>
      </c>
      <c r="C3030" s="130" t="s">
        <v>137</v>
      </c>
      <c r="D3030" s="137">
        <v>46110</v>
      </c>
      <c r="E3030" s="138">
        <v>0.69</v>
      </c>
      <c r="F3030" s="138">
        <v>0</v>
      </c>
      <c r="G3030" s="138">
        <v>0</v>
      </c>
      <c r="H3030" s="138">
        <v>0</v>
      </c>
      <c r="I3030" s="138">
        <v>0</v>
      </c>
      <c r="J3030" s="138">
        <v>0</v>
      </c>
      <c r="K3030" s="138">
        <v>0</v>
      </c>
      <c r="L3030" s="139"/>
      <c r="M3030" s="138">
        <v>0.69</v>
      </c>
      <c r="N3030" s="139"/>
      <c r="O3030" s="138">
        <v>0</v>
      </c>
      <c r="P3030" s="138">
        <v>0</v>
      </c>
      <c r="Q3030" s="138">
        <v>0</v>
      </c>
      <c r="R3030" s="139"/>
      <c r="S3030" s="138">
        <v>0.69</v>
      </c>
      <c r="T3030" s="139"/>
      <c r="U3030" s="138">
        <v>0</v>
      </c>
      <c r="V3030" s="138">
        <v>0</v>
      </c>
      <c r="W3030" s="138">
        <v>0</v>
      </c>
      <c r="X3030" s="138">
        <v>0</v>
      </c>
      <c r="Y3030" s="138">
        <v>0</v>
      </c>
      <c r="Z3030" s="139"/>
      <c r="AA3030" s="138">
        <v>0</v>
      </c>
      <c r="AB3030" s="131">
        <v>0</v>
      </c>
    </row>
    <row r="3031" spans="1:28" ht="15" customHeight="1" x14ac:dyDescent="0.25">
      <c r="A3031" s="129" t="str">
        <f>B3031&amp;"-"&amp;COUNTIF($B$3:B3031,B3031)</f>
        <v>953-6</v>
      </c>
      <c r="B3031" s="130">
        <v>953</v>
      </c>
      <c r="C3031" s="130" t="s">
        <v>137</v>
      </c>
      <c r="D3031" s="137">
        <v>44412</v>
      </c>
      <c r="E3031" s="138">
        <v>138.13</v>
      </c>
      <c r="F3031" s="138">
        <v>5.17</v>
      </c>
      <c r="G3031" s="138">
        <v>13.34</v>
      </c>
      <c r="H3031" s="138">
        <v>2.14</v>
      </c>
      <c r="I3031" s="138">
        <v>0</v>
      </c>
      <c r="J3031" s="138">
        <v>1</v>
      </c>
      <c r="K3031" s="138">
        <v>0</v>
      </c>
      <c r="L3031" s="139"/>
      <c r="M3031" s="138">
        <v>122.11</v>
      </c>
      <c r="N3031" s="139"/>
      <c r="O3031" s="138">
        <v>0</v>
      </c>
      <c r="P3031" s="138">
        <v>0.5</v>
      </c>
      <c r="Q3031" s="138">
        <v>0</v>
      </c>
      <c r="R3031" s="139"/>
      <c r="S3031" s="138">
        <v>88.7</v>
      </c>
      <c r="T3031" s="139"/>
      <c r="U3031" s="138">
        <v>0</v>
      </c>
      <c r="V3031" s="138">
        <v>0</v>
      </c>
      <c r="W3031" s="138">
        <v>0</v>
      </c>
      <c r="X3031" s="138">
        <v>0</v>
      </c>
      <c r="Y3031" s="138">
        <v>0</v>
      </c>
      <c r="Z3031" s="139"/>
      <c r="AA3031" s="138">
        <v>0</v>
      </c>
      <c r="AB3031" s="131">
        <v>0</v>
      </c>
    </row>
    <row r="3032" spans="1:28" ht="15" customHeight="1" x14ac:dyDescent="0.25">
      <c r="A3032" s="129" t="str">
        <f>B3032&amp;"-"&amp;COUNTIF($B$3:B3032,B3032)</f>
        <v>953-7</v>
      </c>
      <c r="B3032" s="130">
        <v>953</v>
      </c>
      <c r="C3032" s="130" t="s">
        <v>137</v>
      </c>
      <c r="D3032" s="137">
        <v>44511</v>
      </c>
      <c r="E3032" s="138">
        <v>13.35</v>
      </c>
      <c r="F3032" s="138">
        <v>0</v>
      </c>
      <c r="G3032" s="138">
        <v>1.59</v>
      </c>
      <c r="H3032" s="138">
        <v>0</v>
      </c>
      <c r="I3032" s="138">
        <v>0</v>
      </c>
      <c r="J3032" s="138">
        <v>0</v>
      </c>
      <c r="K3032" s="138">
        <v>0</v>
      </c>
      <c r="L3032" s="139"/>
      <c r="M3032" s="138">
        <v>12.35</v>
      </c>
      <c r="N3032" s="139"/>
      <c r="O3032" s="138">
        <v>0</v>
      </c>
      <c r="P3032" s="138">
        <v>0</v>
      </c>
      <c r="Q3032" s="138">
        <v>0</v>
      </c>
      <c r="R3032" s="139"/>
      <c r="S3032" s="138">
        <v>8.33</v>
      </c>
      <c r="T3032" s="139"/>
      <c r="U3032" s="138">
        <v>0</v>
      </c>
      <c r="V3032" s="138">
        <v>0</v>
      </c>
      <c r="W3032" s="138">
        <v>0</v>
      </c>
      <c r="X3032" s="138">
        <v>0</v>
      </c>
      <c r="Y3032" s="138">
        <v>0</v>
      </c>
      <c r="Z3032" s="139"/>
      <c r="AA3032" s="138">
        <v>0</v>
      </c>
      <c r="AB3032" s="131">
        <v>0</v>
      </c>
    </row>
    <row r="3033" spans="1:28" ht="15" customHeight="1" x14ac:dyDescent="0.25">
      <c r="A3033" s="129" t="str">
        <f>B3033&amp;"-"&amp;COUNTIF($B$3:B3033,B3033)</f>
        <v>953-8</v>
      </c>
      <c r="B3033" s="130">
        <v>953</v>
      </c>
      <c r="C3033" s="130" t="s">
        <v>137</v>
      </c>
      <c r="D3033" s="137">
        <v>47365</v>
      </c>
      <c r="E3033" s="138">
        <v>50.91</v>
      </c>
      <c r="F3033" s="138">
        <v>0.8</v>
      </c>
      <c r="G3033" s="138">
        <v>6.65</v>
      </c>
      <c r="H3033" s="138">
        <v>1</v>
      </c>
      <c r="I3033" s="138">
        <v>0</v>
      </c>
      <c r="J3033" s="138">
        <v>0</v>
      </c>
      <c r="K3033" s="138">
        <v>0</v>
      </c>
      <c r="L3033" s="139"/>
      <c r="M3033" s="138">
        <v>48.53</v>
      </c>
      <c r="N3033" s="139"/>
      <c r="O3033" s="138">
        <v>0</v>
      </c>
      <c r="P3033" s="138">
        <v>0</v>
      </c>
      <c r="Q3033" s="138">
        <v>0</v>
      </c>
      <c r="R3033" s="139"/>
      <c r="S3033" s="138">
        <v>34.11</v>
      </c>
      <c r="T3033" s="139"/>
      <c r="U3033" s="138">
        <v>0</v>
      </c>
      <c r="V3033" s="138">
        <v>0</v>
      </c>
      <c r="W3033" s="138">
        <v>0</v>
      </c>
      <c r="X3033" s="138">
        <v>0</v>
      </c>
      <c r="Y3033" s="138">
        <v>0</v>
      </c>
      <c r="Z3033" s="139"/>
      <c r="AA3033" s="138">
        <v>0</v>
      </c>
      <c r="AB3033" s="131">
        <v>0</v>
      </c>
    </row>
    <row r="3034" spans="1:28" ht="15" customHeight="1" x14ac:dyDescent="0.25">
      <c r="A3034" s="129" t="str">
        <f>B3034&amp;"-"&amp;COUNTIF($B$3:B3034,B3034)</f>
        <v>953-9</v>
      </c>
      <c r="B3034" s="130">
        <v>953</v>
      </c>
      <c r="C3034" s="130" t="s">
        <v>137</v>
      </c>
      <c r="D3034" s="137">
        <v>44719</v>
      </c>
      <c r="E3034" s="138">
        <v>2</v>
      </c>
      <c r="F3034" s="138">
        <v>0</v>
      </c>
      <c r="G3034" s="138">
        <v>0</v>
      </c>
      <c r="H3034" s="138">
        <v>0</v>
      </c>
      <c r="I3034" s="138">
        <v>0</v>
      </c>
      <c r="J3034" s="138">
        <v>0</v>
      </c>
      <c r="K3034" s="138">
        <v>0</v>
      </c>
      <c r="L3034" s="139"/>
      <c r="M3034" s="138">
        <v>2</v>
      </c>
      <c r="N3034" s="139"/>
      <c r="O3034" s="138">
        <v>0</v>
      </c>
      <c r="P3034" s="138">
        <v>0</v>
      </c>
      <c r="Q3034" s="138">
        <v>0</v>
      </c>
      <c r="R3034" s="139"/>
      <c r="S3034" s="138">
        <v>0</v>
      </c>
      <c r="T3034" s="139"/>
      <c r="U3034" s="138">
        <v>0</v>
      </c>
      <c r="V3034" s="138">
        <v>0</v>
      </c>
      <c r="W3034" s="138">
        <v>0</v>
      </c>
      <c r="X3034" s="138">
        <v>0</v>
      </c>
      <c r="Y3034" s="138">
        <v>0</v>
      </c>
      <c r="Z3034" s="139"/>
      <c r="AA3034" s="138">
        <v>0</v>
      </c>
      <c r="AB3034" s="131">
        <v>0</v>
      </c>
    </row>
    <row r="3035" spans="1:28" ht="15" customHeight="1" x14ac:dyDescent="0.25">
      <c r="A3035" s="129" t="str">
        <f>B3035&amp;"-"&amp;COUNTIF($B$3:B3035,B3035)</f>
        <v>953-10</v>
      </c>
      <c r="B3035" s="130">
        <v>953</v>
      </c>
      <c r="C3035" s="130" t="s">
        <v>137</v>
      </c>
      <c r="D3035" s="137">
        <v>44081</v>
      </c>
      <c r="E3035" s="138">
        <v>12.69</v>
      </c>
      <c r="F3035" s="138">
        <v>0</v>
      </c>
      <c r="G3035" s="138">
        <v>0</v>
      </c>
      <c r="H3035" s="138">
        <v>0</v>
      </c>
      <c r="I3035" s="138">
        <v>0</v>
      </c>
      <c r="J3035" s="138">
        <v>0</v>
      </c>
      <c r="K3035" s="138">
        <v>0</v>
      </c>
      <c r="L3035" s="139"/>
      <c r="M3035" s="138">
        <v>11</v>
      </c>
      <c r="N3035" s="139"/>
      <c r="O3035" s="138">
        <v>0</v>
      </c>
      <c r="P3035" s="138">
        <v>0</v>
      </c>
      <c r="Q3035" s="138">
        <v>0</v>
      </c>
      <c r="R3035" s="139"/>
      <c r="S3035" s="138">
        <v>7.49</v>
      </c>
      <c r="T3035" s="139"/>
      <c r="U3035" s="138">
        <v>0</v>
      </c>
      <c r="V3035" s="138">
        <v>0</v>
      </c>
      <c r="W3035" s="138">
        <v>0</v>
      </c>
      <c r="X3035" s="138">
        <v>0</v>
      </c>
      <c r="Y3035" s="138">
        <v>0</v>
      </c>
      <c r="Z3035" s="139"/>
      <c r="AA3035" s="138">
        <v>0</v>
      </c>
      <c r="AB3035" s="131">
        <v>0</v>
      </c>
    </row>
    <row r="3036" spans="1:28" ht="15" customHeight="1" x14ac:dyDescent="0.25">
      <c r="A3036" s="129" t="str">
        <f>B3036&amp;"-"&amp;COUNTIF($B$3:B3036,B3036)</f>
        <v>953-11</v>
      </c>
      <c r="B3036" s="130">
        <v>953</v>
      </c>
      <c r="C3036" s="130" t="s">
        <v>137</v>
      </c>
      <c r="D3036" s="137"/>
      <c r="E3036" s="138">
        <v>0</v>
      </c>
      <c r="F3036" s="138">
        <v>0</v>
      </c>
      <c r="G3036" s="138">
        <v>0</v>
      </c>
      <c r="H3036" s="138">
        <v>0</v>
      </c>
      <c r="I3036" s="138">
        <v>0</v>
      </c>
      <c r="J3036" s="138">
        <v>0</v>
      </c>
      <c r="K3036" s="138">
        <v>0</v>
      </c>
      <c r="L3036" s="139"/>
      <c r="M3036" s="138">
        <v>0</v>
      </c>
      <c r="N3036" s="139"/>
      <c r="O3036" s="138">
        <v>0</v>
      </c>
      <c r="P3036" s="138">
        <v>0</v>
      </c>
      <c r="Q3036" s="138">
        <v>0</v>
      </c>
      <c r="R3036" s="139"/>
      <c r="S3036" s="138">
        <v>0</v>
      </c>
      <c r="T3036" s="139"/>
      <c r="U3036" s="138">
        <v>0</v>
      </c>
      <c r="V3036" s="138">
        <v>0</v>
      </c>
      <c r="W3036" s="138">
        <v>0</v>
      </c>
      <c r="X3036" s="138">
        <v>0</v>
      </c>
      <c r="Y3036" s="138">
        <v>0</v>
      </c>
      <c r="Z3036" s="139"/>
      <c r="AA3036" s="138">
        <v>0</v>
      </c>
      <c r="AB3036" s="131">
        <v>0</v>
      </c>
    </row>
    <row r="3037" spans="1:28" ht="15" customHeight="1" x14ac:dyDescent="0.25">
      <c r="A3037" s="129" t="str">
        <f>B3037&amp;"-"&amp;COUNTIF($B$3:B3037,B3037)</f>
        <v>953-12</v>
      </c>
      <c r="B3037" s="130">
        <v>953</v>
      </c>
      <c r="C3037" s="130" t="s">
        <v>137</v>
      </c>
      <c r="D3037" s="137"/>
      <c r="E3037" s="138">
        <v>0</v>
      </c>
      <c r="F3037" s="138">
        <v>0</v>
      </c>
      <c r="G3037" s="138">
        <v>0</v>
      </c>
      <c r="H3037" s="138">
        <v>0</v>
      </c>
      <c r="I3037" s="138">
        <v>0</v>
      </c>
      <c r="J3037" s="138">
        <v>0</v>
      </c>
      <c r="K3037" s="138">
        <v>0</v>
      </c>
      <c r="L3037" s="139"/>
      <c r="M3037" s="138">
        <v>0</v>
      </c>
      <c r="N3037" s="139"/>
      <c r="O3037" s="138">
        <v>0</v>
      </c>
      <c r="P3037" s="138">
        <v>0</v>
      </c>
      <c r="Q3037" s="138">
        <v>0</v>
      </c>
      <c r="R3037" s="139"/>
      <c r="S3037" s="138">
        <v>0</v>
      </c>
      <c r="T3037" s="139"/>
      <c r="U3037" s="138">
        <v>0</v>
      </c>
      <c r="V3037" s="138">
        <v>0</v>
      </c>
      <c r="W3037" s="138">
        <v>0</v>
      </c>
      <c r="X3037" s="138">
        <v>0</v>
      </c>
      <c r="Y3037" s="138">
        <v>0</v>
      </c>
      <c r="Z3037" s="139"/>
      <c r="AA3037" s="138">
        <v>0</v>
      </c>
      <c r="AB3037" s="131">
        <v>0</v>
      </c>
    </row>
    <row r="3038" spans="1:28" ht="15" customHeight="1" x14ac:dyDescent="0.25">
      <c r="A3038" s="129" t="str">
        <f>B3038&amp;"-"&amp;COUNTIF($B$3:B3038,B3038)</f>
        <v>953-13</v>
      </c>
      <c r="B3038" s="130">
        <v>953</v>
      </c>
      <c r="C3038" s="130" t="s">
        <v>137</v>
      </c>
      <c r="D3038" s="137"/>
      <c r="E3038" s="138">
        <v>0</v>
      </c>
      <c r="F3038" s="138">
        <v>0</v>
      </c>
      <c r="G3038" s="138">
        <v>0</v>
      </c>
      <c r="H3038" s="138">
        <v>0</v>
      </c>
      <c r="I3038" s="138">
        <v>0</v>
      </c>
      <c r="J3038" s="138">
        <v>0</v>
      </c>
      <c r="K3038" s="138">
        <v>0</v>
      </c>
      <c r="L3038" s="139"/>
      <c r="M3038" s="138">
        <v>0</v>
      </c>
      <c r="N3038" s="139"/>
      <c r="O3038" s="138">
        <v>0</v>
      </c>
      <c r="P3038" s="138">
        <v>0</v>
      </c>
      <c r="Q3038" s="138">
        <v>0</v>
      </c>
      <c r="R3038" s="139"/>
      <c r="S3038" s="138">
        <v>0</v>
      </c>
      <c r="T3038" s="139"/>
      <c r="U3038" s="138">
        <v>0</v>
      </c>
      <c r="V3038" s="138">
        <v>0</v>
      </c>
      <c r="W3038" s="138">
        <v>0</v>
      </c>
      <c r="X3038" s="138">
        <v>0</v>
      </c>
      <c r="Y3038" s="138">
        <v>0</v>
      </c>
      <c r="Z3038" s="139"/>
      <c r="AA3038" s="138">
        <v>0</v>
      </c>
      <c r="AB3038" s="131">
        <v>0</v>
      </c>
    </row>
    <row r="3039" spans="1:28" ht="15" customHeight="1" x14ac:dyDescent="0.25">
      <c r="A3039" s="129" t="str">
        <f>B3039&amp;"-"&amp;COUNTIF($B$3:B3039,B3039)</f>
        <v>953-14</v>
      </c>
      <c r="B3039" s="130">
        <v>953</v>
      </c>
      <c r="C3039" s="130" t="s">
        <v>137</v>
      </c>
      <c r="D3039" s="137"/>
      <c r="E3039" s="138">
        <v>0</v>
      </c>
      <c r="F3039" s="138">
        <v>0</v>
      </c>
      <c r="G3039" s="138">
        <v>0</v>
      </c>
      <c r="H3039" s="138">
        <v>0</v>
      </c>
      <c r="I3039" s="138">
        <v>0</v>
      </c>
      <c r="J3039" s="138">
        <v>0</v>
      </c>
      <c r="K3039" s="138">
        <v>0</v>
      </c>
      <c r="L3039" s="139"/>
      <c r="M3039" s="138">
        <v>0</v>
      </c>
      <c r="N3039" s="139"/>
      <c r="O3039" s="138">
        <v>0</v>
      </c>
      <c r="P3039" s="138">
        <v>0</v>
      </c>
      <c r="Q3039" s="138">
        <v>0</v>
      </c>
      <c r="R3039" s="139"/>
      <c r="S3039" s="138">
        <v>0</v>
      </c>
      <c r="T3039" s="139"/>
      <c r="U3039" s="138">
        <v>0</v>
      </c>
      <c r="V3039" s="138">
        <v>0</v>
      </c>
      <c r="W3039" s="138">
        <v>0</v>
      </c>
      <c r="X3039" s="138">
        <v>0</v>
      </c>
      <c r="Y3039" s="138">
        <v>0</v>
      </c>
      <c r="Z3039" s="139"/>
      <c r="AA3039" s="138">
        <v>0</v>
      </c>
      <c r="AB3039" s="131">
        <v>0</v>
      </c>
    </row>
    <row r="3040" spans="1:28" ht="15" customHeight="1" x14ac:dyDescent="0.25">
      <c r="A3040" s="129" t="str">
        <f>B3040&amp;"-"&amp;COUNTIF($B$3:B3040,B3040)</f>
        <v>953-15</v>
      </c>
      <c r="B3040" s="130">
        <v>953</v>
      </c>
      <c r="C3040" s="130" t="s">
        <v>137</v>
      </c>
      <c r="D3040" s="137"/>
      <c r="E3040" s="138">
        <v>0</v>
      </c>
      <c r="F3040" s="138">
        <v>0</v>
      </c>
      <c r="G3040" s="138">
        <v>0</v>
      </c>
      <c r="H3040" s="138">
        <v>0</v>
      </c>
      <c r="I3040" s="138">
        <v>0</v>
      </c>
      <c r="J3040" s="138">
        <v>0</v>
      </c>
      <c r="K3040" s="138">
        <v>0</v>
      </c>
      <c r="L3040" s="139"/>
      <c r="M3040" s="138">
        <v>0</v>
      </c>
      <c r="N3040" s="139"/>
      <c r="O3040" s="138">
        <v>0</v>
      </c>
      <c r="P3040" s="138">
        <v>0</v>
      </c>
      <c r="Q3040" s="138">
        <v>0</v>
      </c>
      <c r="R3040" s="139"/>
      <c r="S3040" s="138">
        <v>0</v>
      </c>
      <c r="T3040" s="139"/>
      <c r="U3040" s="138">
        <v>0</v>
      </c>
      <c r="V3040" s="138">
        <v>0</v>
      </c>
      <c r="W3040" s="138">
        <v>0</v>
      </c>
      <c r="X3040" s="138">
        <v>0</v>
      </c>
      <c r="Y3040" s="138">
        <v>0</v>
      </c>
      <c r="Z3040" s="139"/>
      <c r="AA3040" s="138">
        <v>0</v>
      </c>
      <c r="AB3040" s="131">
        <v>0</v>
      </c>
    </row>
    <row r="3041" spans="1:28" ht="15" customHeight="1" x14ac:dyDescent="0.25">
      <c r="A3041" s="129" t="str">
        <f>B3041&amp;"-"&amp;COUNTIF($B$3:B3041,B3041)</f>
        <v>953-16</v>
      </c>
      <c r="B3041" s="130">
        <v>953</v>
      </c>
      <c r="C3041" s="130" t="s">
        <v>137</v>
      </c>
      <c r="D3041" s="137"/>
      <c r="E3041" s="138">
        <v>0</v>
      </c>
      <c r="F3041" s="138">
        <v>0</v>
      </c>
      <c r="G3041" s="138">
        <v>0</v>
      </c>
      <c r="H3041" s="138">
        <v>0</v>
      </c>
      <c r="I3041" s="138">
        <v>0</v>
      </c>
      <c r="J3041" s="138">
        <v>0</v>
      </c>
      <c r="K3041" s="138">
        <v>0</v>
      </c>
      <c r="L3041" s="139"/>
      <c r="M3041" s="138">
        <v>0</v>
      </c>
      <c r="N3041" s="139"/>
      <c r="O3041" s="138">
        <v>0</v>
      </c>
      <c r="P3041" s="138">
        <v>0</v>
      </c>
      <c r="Q3041" s="138">
        <v>0</v>
      </c>
      <c r="R3041" s="139"/>
      <c r="S3041" s="138">
        <v>0</v>
      </c>
      <c r="T3041" s="139"/>
      <c r="U3041" s="138">
        <v>0</v>
      </c>
      <c r="V3041" s="138">
        <v>0</v>
      </c>
      <c r="W3041" s="138">
        <v>0</v>
      </c>
      <c r="X3041" s="138">
        <v>0</v>
      </c>
      <c r="Y3041" s="138">
        <v>0</v>
      </c>
      <c r="Z3041" s="139"/>
      <c r="AA3041" s="138">
        <v>0</v>
      </c>
      <c r="AB3041" s="131">
        <v>0</v>
      </c>
    </row>
    <row r="3042" spans="1:28" ht="15" customHeight="1" x14ac:dyDescent="0.25">
      <c r="A3042" s="129" t="str">
        <f>B3042&amp;"-"&amp;COUNTIF($B$3:B3042,B3042)</f>
        <v>953-17</v>
      </c>
      <c r="B3042" s="130">
        <v>953</v>
      </c>
      <c r="C3042" s="130" t="s">
        <v>137</v>
      </c>
      <c r="D3042" s="137"/>
      <c r="E3042" s="138">
        <v>0</v>
      </c>
      <c r="F3042" s="138">
        <v>0</v>
      </c>
      <c r="G3042" s="138">
        <v>0</v>
      </c>
      <c r="H3042" s="138">
        <v>0</v>
      </c>
      <c r="I3042" s="138">
        <v>0</v>
      </c>
      <c r="J3042" s="138">
        <v>0</v>
      </c>
      <c r="K3042" s="138">
        <v>0</v>
      </c>
      <c r="L3042" s="139"/>
      <c r="M3042" s="138">
        <v>0</v>
      </c>
      <c r="N3042" s="139"/>
      <c r="O3042" s="138">
        <v>0</v>
      </c>
      <c r="P3042" s="138">
        <v>0</v>
      </c>
      <c r="Q3042" s="138">
        <v>0</v>
      </c>
      <c r="R3042" s="139"/>
      <c r="S3042" s="138">
        <v>0</v>
      </c>
      <c r="T3042" s="139"/>
      <c r="U3042" s="138">
        <v>0</v>
      </c>
      <c r="V3042" s="138">
        <v>0</v>
      </c>
      <c r="W3042" s="138">
        <v>0</v>
      </c>
      <c r="X3042" s="138">
        <v>0</v>
      </c>
      <c r="Y3042" s="138">
        <v>0</v>
      </c>
      <c r="Z3042" s="139"/>
      <c r="AA3042" s="138">
        <v>0</v>
      </c>
      <c r="AB3042" s="131">
        <v>0</v>
      </c>
    </row>
    <row r="3043" spans="1:28" ht="15" customHeight="1" x14ac:dyDescent="0.25">
      <c r="A3043" s="129" t="str">
        <f>B3043&amp;"-"&amp;COUNTIF($B$3:B3043,B3043)</f>
        <v>953-18</v>
      </c>
      <c r="B3043" s="130">
        <v>953</v>
      </c>
      <c r="C3043" s="130" t="s">
        <v>137</v>
      </c>
      <c r="D3043" s="137"/>
      <c r="E3043" s="138">
        <v>0</v>
      </c>
      <c r="F3043" s="138">
        <v>0</v>
      </c>
      <c r="G3043" s="138">
        <v>0</v>
      </c>
      <c r="H3043" s="138">
        <v>0</v>
      </c>
      <c r="I3043" s="138">
        <v>0</v>
      </c>
      <c r="J3043" s="138">
        <v>0</v>
      </c>
      <c r="K3043" s="138">
        <v>0</v>
      </c>
      <c r="L3043" s="139"/>
      <c r="M3043" s="138">
        <v>0</v>
      </c>
      <c r="N3043" s="139"/>
      <c r="O3043" s="138">
        <v>0</v>
      </c>
      <c r="P3043" s="138">
        <v>0</v>
      </c>
      <c r="Q3043" s="138">
        <v>0</v>
      </c>
      <c r="R3043" s="139"/>
      <c r="S3043" s="138">
        <v>0</v>
      </c>
      <c r="T3043" s="139"/>
      <c r="U3043" s="138">
        <v>0</v>
      </c>
      <c r="V3043" s="138">
        <v>0</v>
      </c>
      <c r="W3043" s="138">
        <v>0</v>
      </c>
      <c r="X3043" s="138">
        <v>0</v>
      </c>
      <c r="Y3043" s="138">
        <v>0</v>
      </c>
      <c r="Z3043" s="139"/>
      <c r="AA3043" s="138">
        <v>0</v>
      </c>
      <c r="AB3043" s="131">
        <v>0</v>
      </c>
    </row>
    <row r="3044" spans="1:28" ht="15" customHeight="1" x14ac:dyDescent="0.25">
      <c r="A3044" s="129" t="str">
        <f>B3044&amp;"-"&amp;COUNTIF($B$3:B3044,B3044)</f>
        <v>953-19</v>
      </c>
      <c r="B3044" s="130">
        <v>953</v>
      </c>
      <c r="C3044" s="130" t="s">
        <v>137</v>
      </c>
      <c r="D3044" s="137"/>
      <c r="E3044" s="138">
        <v>0</v>
      </c>
      <c r="F3044" s="138">
        <v>0</v>
      </c>
      <c r="G3044" s="138">
        <v>0</v>
      </c>
      <c r="H3044" s="138">
        <v>0</v>
      </c>
      <c r="I3044" s="138">
        <v>0</v>
      </c>
      <c r="J3044" s="138">
        <v>0</v>
      </c>
      <c r="K3044" s="138">
        <v>0</v>
      </c>
      <c r="L3044" s="139"/>
      <c r="M3044" s="138">
        <v>0</v>
      </c>
      <c r="N3044" s="139"/>
      <c r="O3044" s="138">
        <v>0</v>
      </c>
      <c r="P3044" s="138">
        <v>0</v>
      </c>
      <c r="Q3044" s="138">
        <v>0</v>
      </c>
      <c r="R3044" s="139"/>
      <c r="S3044" s="138">
        <v>0</v>
      </c>
      <c r="T3044" s="139"/>
      <c r="U3044" s="138">
        <v>0</v>
      </c>
      <c r="V3044" s="138">
        <v>0</v>
      </c>
      <c r="W3044" s="138">
        <v>0</v>
      </c>
      <c r="X3044" s="138">
        <v>0</v>
      </c>
      <c r="Y3044" s="138">
        <v>0</v>
      </c>
      <c r="Z3044" s="139"/>
      <c r="AA3044" s="138">
        <v>0</v>
      </c>
      <c r="AB3044" s="131">
        <v>0</v>
      </c>
    </row>
    <row r="3045" spans="1:28" ht="15" customHeight="1" x14ac:dyDescent="0.25">
      <c r="A3045" s="129" t="str">
        <f>B3045&amp;"-"&amp;COUNTIF($B$3:B3045,B3045)</f>
        <v>953-20</v>
      </c>
      <c r="B3045" s="130">
        <v>953</v>
      </c>
      <c r="C3045" s="130" t="s">
        <v>137</v>
      </c>
      <c r="D3045" s="137"/>
      <c r="E3045" s="138">
        <v>0</v>
      </c>
      <c r="F3045" s="138">
        <v>0</v>
      </c>
      <c r="G3045" s="138">
        <v>0</v>
      </c>
      <c r="H3045" s="138">
        <v>0</v>
      </c>
      <c r="I3045" s="138">
        <v>0</v>
      </c>
      <c r="J3045" s="138">
        <v>0</v>
      </c>
      <c r="K3045" s="138">
        <v>0</v>
      </c>
      <c r="L3045" s="139"/>
      <c r="M3045" s="138">
        <v>0</v>
      </c>
      <c r="N3045" s="139"/>
      <c r="O3045" s="138">
        <v>0</v>
      </c>
      <c r="P3045" s="138">
        <v>0</v>
      </c>
      <c r="Q3045" s="138">
        <v>0</v>
      </c>
      <c r="R3045" s="139"/>
      <c r="S3045" s="138">
        <v>0</v>
      </c>
      <c r="T3045" s="139"/>
      <c r="U3045" s="138">
        <v>0</v>
      </c>
      <c r="V3045" s="138">
        <v>0</v>
      </c>
      <c r="W3045" s="138">
        <v>0</v>
      </c>
      <c r="X3045" s="138">
        <v>0</v>
      </c>
      <c r="Y3045" s="138">
        <v>0</v>
      </c>
      <c r="Z3045" s="139"/>
      <c r="AA3045" s="138">
        <v>0</v>
      </c>
      <c r="AB3045" s="131">
        <v>0</v>
      </c>
    </row>
    <row r="3046" spans="1:28" ht="15" customHeight="1" x14ac:dyDescent="0.25">
      <c r="A3046" s="129" t="str">
        <f>B3046&amp;"-"&amp;COUNTIF($B$3:B3046,B3046)</f>
        <v>7984-1</v>
      </c>
      <c r="B3046" s="130">
        <v>7984</v>
      </c>
      <c r="C3046" s="130" t="s">
        <v>138</v>
      </c>
      <c r="D3046" s="137">
        <v>48306</v>
      </c>
      <c r="E3046" s="138">
        <v>2</v>
      </c>
      <c r="F3046" s="138">
        <v>0</v>
      </c>
      <c r="G3046" s="138">
        <v>0</v>
      </c>
      <c r="H3046" s="138">
        <v>0</v>
      </c>
      <c r="I3046" s="138">
        <v>0</v>
      </c>
      <c r="J3046" s="138">
        <v>0</v>
      </c>
      <c r="K3046" s="138">
        <v>0</v>
      </c>
      <c r="L3046" s="139"/>
      <c r="M3046" s="138">
        <v>2</v>
      </c>
      <c r="N3046" s="139"/>
      <c r="O3046" s="138">
        <v>0</v>
      </c>
      <c r="P3046" s="138">
        <v>2</v>
      </c>
      <c r="Q3046" s="138">
        <v>0</v>
      </c>
      <c r="R3046" s="139"/>
      <c r="S3046" s="138">
        <v>0</v>
      </c>
      <c r="T3046" s="139"/>
      <c r="U3046" s="138">
        <v>0</v>
      </c>
      <c r="V3046" s="138">
        <v>0</v>
      </c>
      <c r="W3046" s="138">
        <v>0</v>
      </c>
      <c r="X3046" s="138">
        <v>0</v>
      </c>
      <c r="Y3046" s="138">
        <v>0</v>
      </c>
      <c r="Z3046" s="139"/>
      <c r="AA3046" s="138">
        <v>0</v>
      </c>
      <c r="AB3046" s="131">
        <v>0</v>
      </c>
    </row>
    <row r="3047" spans="1:28" ht="15" customHeight="1" x14ac:dyDescent="0.25">
      <c r="A3047" s="129" t="str">
        <f>B3047&amp;"-"&amp;COUNTIF($B$3:B3047,B3047)</f>
        <v>7984-2</v>
      </c>
      <c r="B3047" s="130">
        <v>7984</v>
      </c>
      <c r="C3047" s="130" t="s">
        <v>138</v>
      </c>
      <c r="D3047" s="137">
        <v>45161</v>
      </c>
      <c r="E3047" s="138">
        <v>127.72</v>
      </c>
      <c r="F3047" s="138">
        <v>9</v>
      </c>
      <c r="G3047" s="138">
        <v>12.97</v>
      </c>
      <c r="H3047" s="138">
        <v>1</v>
      </c>
      <c r="I3047" s="138">
        <v>1</v>
      </c>
      <c r="J3047" s="138">
        <v>0</v>
      </c>
      <c r="K3047" s="138">
        <v>0</v>
      </c>
      <c r="L3047" s="139"/>
      <c r="M3047" s="138">
        <v>127.72</v>
      </c>
      <c r="N3047" s="139"/>
      <c r="O3047" s="138">
        <v>0</v>
      </c>
      <c r="P3047" s="138">
        <v>31.47</v>
      </c>
      <c r="Q3047" s="138">
        <v>0</v>
      </c>
      <c r="R3047" s="139"/>
      <c r="S3047" s="138">
        <v>69.25</v>
      </c>
      <c r="T3047" s="139"/>
      <c r="U3047" s="138">
        <v>0</v>
      </c>
      <c r="V3047" s="138">
        <v>0</v>
      </c>
      <c r="W3047" s="138">
        <v>0</v>
      </c>
      <c r="X3047" s="138">
        <v>0</v>
      </c>
      <c r="Y3047" s="138">
        <v>0</v>
      </c>
      <c r="Z3047" s="139"/>
      <c r="AA3047" s="138">
        <v>0</v>
      </c>
      <c r="AB3047" s="131">
        <v>0</v>
      </c>
    </row>
    <row r="3048" spans="1:28" ht="15" customHeight="1" x14ac:dyDescent="0.25">
      <c r="A3048" s="129" t="str">
        <f>B3048&amp;"-"&amp;COUNTIF($B$3:B3048,B3048)</f>
        <v>7984-3</v>
      </c>
      <c r="B3048" s="130">
        <v>7984</v>
      </c>
      <c r="C3048" s="130" t="s">
        <v>138</v>
      </c>
      <c r="D3048" s="137"/>
      <c r="E3048" s="138">
        <v>0</v>
      </c>
      <c r="F3048" s="138">
        <v>0</v>
      </c>
      <c r="G3048" s="138">
        <v>0</v>
      </c>
      <c r="H3048" s="138">
        <v>0</v>
      </c>
      <c r="I3048" s="138">
        <v>0</v>
      </c>
      <c r="J3048" s="138">
        <v>0</v>
      </c>
      <c r="K3048" s="138">
        <v>0</v>
      </c>
      <c r="L3048" s="139"/>
      <c r="M3048" s="138">
        <v>0</v>
      </c>
      <c r="N3048" s="139"/>
      <c r="O3048" s="138">
        <v>0</v>
      </c>
      <c r="P3048" s="138">
        <v>0</v>
      </c>
      <c r="Q3048" s="138">
        <v>0</v>
      </c>
      <c r="R3048" s="139"/>
      <c r="S3048" s="138">
        <v>0</v>
      </c>
      <c r="T3048" s="139"/>
      <c r="U3048" s="138">
        <v>0</v>
      </c>
      <c r="V3048" s="138">
        <v>0</v>
      </c>
      <c r="W3048" s="138">
        <v>0</v>
      </c>
      <c r="X3048" s="138">
        <v>0</v>
      </c>
      <c r="Y3048" s="138">
        <v>0</v>
      </c>
      <c r="Z3048" s="139"/>
      <c r="AA3048" s="138">
        <v>0</v>
      </c>
      <c r="AB3048" s="131">
        <v>0</v>
      </c>
    </row>
    <row r="3049" spans="1:28" ht="15" customHeight="1" x14ac:dyDescent="0.25">
      <c r="A3049" s="129" t="str">
        <f>B3049&amp;"-"&amp;COUNTIF($B$3:B3049,B3049)</f>
        <v>7984-4</v>
      </c>
      <c r="B3049" s="130">
        <v>7984</v>
      </c>
      <c r="C3049" s="130" t="s">
        <v>138</v>
      </c>
      <c r="D3049" s="137"/>
      <c r="E3049" s="138">
        <v>0</v>
      </c>
      <c r="F3049" s="138">
        <v>0</v>
      </c>
      <c r="G3049" s="138">
        <v>0</v>
      </c>
      <c r="H3049" s="138">
        <v>0</v>
      </c>
      <c r="I3049" s="138">
        <v>0</v>
      </c>
      <c r="J3049" s="138">
        <v>0</v>
      </c>
      <c r="K3049" s="138">
        <v>0</v>
      </c>
      <c r="L3049" s="139"/>
      <c r="M3049" s="138">
        <v>0</v>
      </c>
      <c r="N3049" s="139"/>
      <c r="O3049" s="138">
        <v>0</v>
      </c>
      <c r="P3049" s="138">
        <v>0</v>
      </c>
      <c r="Q3049" s="138">
        <v>0</v>
      </c>
      <c r="R3049" s="139"/>
      <c r="S3049" s="138">
        <v>0</v>
      </c>
      <c r="T3049" s="139"/>
      <c r="U3049" s="138">
        <v>0</v>
      </c>
      <c r="V3049" s="138">
        <v>0</v>
      </c>
      <c r="W3049" s="138">
        <v>0</v>
      </c>
      <c r="X3049" s="138">
        <v>0</v>
      </c>
      <c r="Y3049" s="138">
        <v>0</v>
      </c>
      <c r="Z3049" s="139"/>
      <c r="AA3049" s="138">
        <v>0</v>
      </c>
      <c r="AB3049" s="131">
        <v>0</v>
      </c>
    </row>
    <row r="3050" spans="1:28" ht="15" customHeight="1" x14ac:dyDescent="0.25">
      <c r="A3050" s="129" t="str">
        <f>B3050&amp;"-"&amp;COUNTIF($B$3:B3050,B3050)</f>
        <v>7984-5</v>
      </c>
      <c r="B3050" s="130">
        <v>7984</v>
      </c>
      <c r="C3050" s="130" t="s">
        <v>138</v>
      </c>
      <c r="D3050" s="137"/>
      <c r="E3050" s="138">
        <v>0</v>
      </c>
      <c r="F3050" s="138">
        <v>0</v>
      </c>
      <c r="G3050" s="138">
        <v>0</v>
      </c>
      <c r="H3050" s="138">
        <v>0</v>
      </c>
      <c r="I3050" s="138">
        <v>0</v>
      </c>
      <c r="J3050" s="138">
        <v>0</v>
      </c>
      <c r="K3050" s="138">
        <v>0</v>
      </c>
      <c r="L3050" s="139"/>
      <c r="M3050" s="138">
        <v>0</v>
      </c>
      <c r="N3050" s="139"/>
      <c r="O3050" s="138">
        <v>0</v>
      </c>
      <c r="P3050" s="138">
        <v>0</v>
      </c>
      <c r="Q3050" s="138">
        <v>0</v>
      </c>
      <c r="R3050" s="139"/>
      <c r="S3050" s="138">
        <v>0</v>
      </c>
      <c r="T3050" s="139"/>
      <c r="U3050" s="138">
        <v>0</v>
      </c>
      <c r="V3050" s="138">
        <v>0</v>
      </c>
      <c r="W3050" s="138">
        <v>0</v>
      </c>
      <c r="X3050" s="138">
        <v>0</v>
      </c>
      <c r="Y3050" s="138">
        <v>0</v>
      </c>
      <c r="Z3050" s="139"/>
      <c r="AA3050" s="138">
        <v>0</v>
      </c>
      <c r="AB3050" s="131">
        <v>0</v>
      </c>
    </row>
    <row r="3051" spans="1:28" ht="15" customHeight="1" x14ac:dyDescent="0.25">
      <c r="A3051" s="129" t="str">
        <f>B3051&amp;"-"&amp;COUNTIF($B$3:B3051,B3051)</f>
        <v>7984-6</v>
      </c>
      <c r="B3051" s="130">
        <v>7984</v>
      </c>
      <c r="C3051" s="130" t="s">
        <v>138</v>
      </c>
      <c r="D3051" s="137"/>
      <c r="E3051" s="138">
        <v>0</v>
      </c>
      <c r="F3051" s="138">
        <v>0</v>
      </c>
      <c r="G3051" s="138">
        <v>0</v>
      </c>
      <c r="H3051" s="138">
        <v>0</v>
      </c>
      <c r="I3051" s="138">
        <v>0</v>
      </c>
      <c r="J3051" s="138">
        <v>0</v>
      </c>
      <c r="K3051" s="138">
        <v>0</v>
      </c>
      <c r="L3051" s="139"/>
      <c r="M3051" s="138">
        <v>0</v>
      </c>
      <c r="N3051" s="139"/>
      <c r="O3051" s="138">
        <v>0</v>
      </c>
      <c r="P3051" s="138">
        <v>0</v>
      </c>
      <c r="Q3051" s="138">
        <v>0</v>
      </c>
      <c r="R3051" s="139"/>
      <c r="S3051" s="138">
        <v>0</v>
      </c>
      <c r="T3051" s="139"/>
      <c r="U3051" s="138">
        <v>0</v>
      </c>
      <c r="V3051" s="138">
        <v>0</v>
      </c>
      <c r="W3051" s="138">
        <v>0</v>
      </c>
      <c r="X3051" s="138">
        <v>0</v>
      </c>
      <c r="Y3051" s="138">
        <v>0</v>
      </c>
      <c r="Z3051" s="139"/>
      <c r="AA3051" s="138">
        <v>0</v>
      </c>
      <c r="AB3051" s="131">
        <v>0</v>
      </c>
    </row>
    <row r="3052" spans="1:28" ht="15" customHeight="1" x14ac:dyDescent="0.25">
      <c r="A3052" s="129" t="str">
        <f>B3052&amp;"-"&amp;COUNTIF($B$3:B3052,B3052)</f>
        <v>7984-7</v>
      </c>
      <c r="B3052" s="130">
        <v>7984</v>
      </c>
      <c r="C3052" s="130" t="s">
        <v>138</v>
      </c>
      <c r="D3052" s="137"/>
      <c r="E3052" s="138">
        <v>0</v>
      </c>
      <c r="F3052" s="138">
        <v>0</v>
      </c>
      <c r="G3052" s="138">
        <v>0</v>
      </c>
      <c r="H3052" s="138">
        <v>0</v>
      </c>
      <c r="I3052" s="138">
        <v>0</v>
      </c>
      <c r="J3052" s="138">
        <v>0</v>
      </c>
      <c r="K3052" s="138">
        <v>0</v>
      </c>
      <c r="L3052" s="139"/>
      <c r="M3052" s="138">
        <v>0</v>
      </c>
      <c r="N3052" s="139"/>
      <c r="O3052" s="138">
        <v>0</v>
      </c>
      <c r="P3052" s="138">
        <v>0</v>
      </c>
      <c r="Q3052" s="138">
        <v>0</v>
      </c>
      <c r="R3052" s="139"/>
      <c r="S3052" s="138">
        <v>0</v>
      </c>
      <c r="T3052" s="139"/>
      <c r="U3052" s="138">
        <v>0</v>
      </c>
      <c r="V3052" s="138">
        <v>0</v>
      </c>
      <c r="W3052" s="138">
        <v>0</v>
      </c>
      <c r="X3052" s="138">
        <v>0</v>
      </c>
      <c r="Y3052" s="138">
        <v>0</v>
      </c>
      <c r="Z3052" s="139"/>
      <c r="AA3052" s="138">
        <v>0</v>
      </c>
      <c r="AB3052" s="131">
        <v>0</v>
      </c>
    </row>
    <row r="3053" spans="1:28" ht="15" customHeight="1" x14ac:dyDescent="0.25">
      <c r="A3053" s="129" t="str">
        <f>B3053&amp;"-"&amp;COUNTIF($B$3:B3053,B3053)</f>
        <v>7984-8</v>
      </c>
      <c r="B3053" s="130">
        <v>7984</v>
      </c>
      <c r="C3053" s="130" t="s">
        <v>138</v>
      </c>
      <c r="D3053" s="137"/>
      <c r="E3053" s="138">
        <v>0</v>
      </c>
      <c r="F3053" s="138">
        <v>0</v>
      </c>
      <c r="G3053" s="138">
        <v>0</v>
      </c>
      <c r="H3053" s="138">
        <v>0</v>
      </c>
      <c r="I3053" s="138">
        <v>0</v>
      </c>
      <c r="J3053" s="138">
        <v>0</v>
      </c>
      <c r="K3053" s="138">
        <v>0</v>
      </c>
      <c r="L3053" s="139"/>
      <c r="M3053" s="138">
        <v>0</v>
      </c>
      <c r="N3053" s="139"/>
      <c r="O3053" s="138">
        <v>0</v>
      </c>
      <c r="P3053" s="138">
        <v>0</v>
      </c>
      <c r="Q3053" s="138">
        <v>0</v>
      </c>
      <c r="R3053" s="139"/>
      <c r="S3053" s="138">
        <v>0</v>
      </c>
      <c r="T3053" s="139"/>
      <c r="U3053" s="138">
        <v>0</v>
      </c>
      <c r="V3053" s="138">
        <v>0</v>
      </c>
      <c r="W3053" s="138">
        <v>0</v>
      </c>
      <c r="X3053" s="138">
        <v>0</v>
      </c>
      <c r="Y3053" s="138">
        <v>0</v>
      </c>
      <c r="Z3053" s="139"/>
      <c r="AA3053" s="138">
        <v>0</v>
      </c>
      <c r="AB3053" s="131">
        <v>0</v>
      </c>
    </row>
    <row r="3054" spans="1:28" ht="15" customHeight="1" x14ac:dyDescent="0.25">
      <c r="A3054" s="129" t="str">
        <f>B3054&amp;"-"&amp;COUNTIF($B$3:B3054,B3054)</f>
        <v>7984-9</v>
      </c>
      <c r="B3054" s="130">
        <v>7984</v>
      </c>
      <c r="C3054" s="130" t="s">
        <v>138</v>
      </c>
      <c r="D3054" s="137"/>
      <c r="E3054" s="138">
        <v>0</v>
      </c>
      <c r="F3054" s="138">
        <v>0</v>
      </c>
      <c r="G3054" s="138">
        <v>0</v>
      </c>
      <c r="H3054" s="138">
        <v>0</v>
      </c>
      <c r="I3054" s="138">
        <v>0</v>
      </c>
      <c r="J3054" s="138">
        <v>0</v>
      </c>
      <c r="K3054" s="138">
        <v>0</v>
      </c>
      <c r="L3054" s="139"/>
      <c r="M3054" s="138">
        <v>0</v>
      </c>
      <c r="N3054" s="139"/>
      <c r="O3054" s="138">
        <v>0</v>
      </c>
      <c r="P3054" s="138">
        <v>0</v>
      </c>
      <c r="Q3054" s="138">
        <v>0</v>
      </c>
      <c r="R3054" s="139"/>
      <c r="S3054" s="138">
        <v>0</v>
      </c>
      <c r="T3054" s="139"/>
      <c r="U3054" s="138">
        <v>0</v>
      </c>
      <c r="V3054" s="138">
        <v>0</v>
      </c>
      <c r="W3054" s="138">
        <v>0</v>
      </c>
      <c r="X3054" s="138">
        <v>0</v>
      </c>
      <c r="Y3054" s="138">
        <v>0</v>
      </c>
      <c r="Z3054" s="139"/>
      <c r="AA3054" s="138">
        <v>0</v>
      </c>
      <c r="AB3054" s="131">
        <v>0</v>
      </c>
    </row>
    <row r="3055" spans="1:28" ht="15" customHeight="1" x14ac:dyDescent="0.25">
      <c r="A3055" s="129" t="str">
        <f>B3055&amp;"-"&amp;COUNTIF($B$3:B3055,B3055)</f>
        <v>7995-1</v>
      </c>
      <c r="B3055" s="130">
        <v>7995</v>
      </c>
      <c r="C3055" s="130" t="s">
        <v>139</v>
      </c>
      <c r="D3055" s="137">
        <v>43612</v>
      </c>
      <c r="E3055" s="138">
        <v>0.97</v>
      </c>
      <c r="F3055" s="138">
        <v>0</v>
      </c>
      <c r="G3055" s="138">
        <v>0</v>
      </c>
      <c r="H3055" s="138">
        <v>0</v>
      </c>
      <c r="I3055" s="138">
        <v>0</v>
      </c>
      <c r="J3055" s="138">
        <v>0</v>
      </c>
      <c r="K3055" s="138">
        <v>0</v>
      </c>
      <c r="L3055" s="139"/>
      <c r="M3055" s="138">
        <v>0.97</v>
      </c>
      <c r="N3055" s="139"/>
      <c r="O3055" s="138">
        <v>0</v>
      </c>
      <c r="P3055" s="138">
        <v>0</v>
      </c>
      <c r="Q3055" s="138">
        <v>0</v>
      </c>
      <c r="R3055" s="139"/>
      <c r="S3055" s="138">
        <v>0.97</v>
      </c>
      <c r="T3055" s="139"/>
      <c r="U3055" s="138">
        <v>0</v>
      </c>
      <c r="V3055" s="138">
        <v>0</v>
      </c>
      <c r="W3055" s="138">
        <v>0</v>
      </c>
      <c r="X3055" s="138">
        <v>0</v>
      </c>
      <c r="Y3055" s="138">
        <v>0</v>
      </c>
      <c r="Z3055" s="139"/>
      <c r="AA3055" s="138">
        <v>0</v>
      </c>
      <c r="AB3055" s="131">
        <v>0</v>
      </c>
    </row>
    <row r="3056" spans="1:28" ht="15" customHeight="1" x14ac:dyDescent="0.25">
      <c r="A3056" s="129" t="str">
        <f>B3056&amp;"-"&amp;COUNTIF($B$3:B3056,B3056)</f>
        <v>7995-2</v>
      </c>
      <c r="B3056" s="130">
        <v>7995</v>
      </c>
      <c r="C3056" s="130" t="s">
        <v>139</v>
      </c>
      <c r="D3056" s="137">
        <v>48132</v>
      </c>
      <c r="E3056" s="138">
        <v>1.03</v>
      </c>
      <c r="F3056" s="138">
        <v>0</v>
      </c>
      <c r="G3056" s="138">
        <v>0</v>
      </c>
      <c r="H3056" s="138">
        <v>0</v>
      </c>
      <c r="I3056" s="138">
        <v>0</v>
      </c>
      <c r="J3056" s="138">
        <v>0</v>
      </c>
      <c r="K3056" s="138">
        <v>0</v>
      </c>
      <c r="L3056" s="139"/>
      <c r="M3056" s="138">
        <v>1.03</v>
      </c>
      <c r="N3056" s="139"/>
      <c r="O3056" s="138">
        <v>0</v>
      </c>
      <c r="P3056" s="138">
        <v>0</v>
      </c>
      <c r="Q3056" s="138">
        <v>0</v>
      </c>
      <c r="R3056" s="139"/>
      <c r="S3056" s="138">
        <v>0</v>
      </c>
      <c r="T3056" s="139"/>
      <c r="U3056" s="138">
        <v>0</v>
      </c>
      <c r="V3056" s="138">
        <v>0</v>
      </c>
      <c r="W3056" s="138">
        <v>0</v>
      </c>
      <c r="X3056" s="138">
        <v>0</v>
      </c>
      <c r="Y3056" s="138">
        <v>0</v>
      </c>
      <c r="Z3056" s="139"/>
      <c r="AA3056" s="138">
        <v>0</v>
      </c>
      <c r="AB3056" s="131">
        <v>0</v>
      </c>
    </row>
    <row r="3057" spans="1:28" ht="15" customHeight="1" x14ac:dyDescent="0.25">
      <c r="A3057" s="129" t="str">
        <f>B3057&amp;"-"&amp;COUNTIF($B$3:B3057,B3057)</f>
        <v>7995-3</v>
      </c>
      <c r="B3057" s="130">
        <v>7995</v>
      </c>
      <c r="C3057" s="130" t="s">
        <v>139</v>
      </c>
      <c r="D3057" s="137">
        <v>43794</v>
      </c>
      <c r="E3057" s="138">
        <v>0.71</v>
      </c>
      <c r="F3057" s="138">
        <v>0</v>
      </c>
      <c r="G3057" s="138">
        <v>0</v>
      </c>
      <c r="H3057" s="138">
        <v>0</v>
      </c>
      <c r="I3057" s="138">
        <v>0</v>
      </c>
      <c r="J3057" s="138">
        <v>0</v>
      </c>
      <c r="K3057" s="138">
        <v>0</v>
      </c>
      <c r="L3057" s="139"/>
      <c r="M3057" s="138">
        <v>0.71</v>
      </c>
      <c r="N3057" s="139"/>
      <c r="O3057" s="138">
        <v>0</v>
      </c>
      <c r="P3057" s="138">
        <v>0</v>
      </c>
      <c r="Q3057" s="138">
        <v>0</v>
      </c>
      <c r="R3057" s="139"/>
      <c r="S3057" s="138">
        <v>0.71</v>
      </c>
      <c r="T3057" s="139"/>
      <c r="U3057" s="138">
        <v>0</v>
      </c>
      <c r="V3057" s="138">
        <v>0</v>
      </c>
      <c r="W3057" s="138">
        <v>0</v>
      </c>
      <c r="X3057" s="138">
        <v>0</v>
      </c>
      <c r="Y3057" s="138">
        <v>0</v>
      </c>
      <c r="Z3057" s="139"/>
      <c r="AA3057" s="138">
        <v>0</v>
      </c>
      <c r="AB3057" s="131">
        <v>0</v>
      </c>
    </row>
    <row r="3058" spans="1:28" ht="15" customHeight="1" x14ac:dyDescent="0.25">
      <c r="A3058" s="129" t="str">
        <f>B3058&amp;"-"&amp;COUNTIF($B$3:B3058,B3058)</f>
        <v>7995-4</v>
      </c>
      <c r="B3058" s="130">
        <v>7995</v>
      </c>
      <c r="C3058" s="130" t="s">
        <v>139</v>
      </c>
      <c r="D3058" s="137">
        <v>43786</v>
      </c>
      <c r="E3058" s="138">
        <v>318.75</v>
      </c>
      <c r="F3058" s="138">
        <v>3.79</v>
      </c>
      <c r="G3058" s="138">
        <v>19.260000000000002</v>
      </c>
      <c r="H3058" s="138">
        <v>1</v>
      </c>
      <c r="I3058" s="138">
        <v>0</v>
      </c>
      <c r="J3058" s="138">
        <v>0</v>
      </c>
      <c r="K3058" s="138">
        <v>0</v>
      </c>
      <c r="L3058" s="139"/>
      <c r="M3058" s="138">
        <v>318.75</v>
      </c>
      <c r="N3058" s="139"/>
      <c r="O3058" s="138">
        <v>0</v>
      </c>
      <c r="P3058" s="138">
        <v>0</v>
      </c>
      <c r="Q3058" s="138">
        <v>0</v>
      </c>
      <c r="R3058" s="139"/>
      <c r="S3058" s="138">
        <v>179.54</v>
      </c>
      <c r="T3058" s="139"/>
      <c r="U3058" s="138">
        <v>0</v>
      </c>
      <c r="V3058" s="138">
        <v>0</v>
      </c>
      <c r="W3058" s="138">
        <v>0</v>
      </c>
      <c r="X3058" s="138">
        <v>0</v>
      </c>
      <c r="Y3058" s="138">
        <v>0</v>
      </c>
      <c r="Z3058" s="139"/>
      <c r="AA3058" s="138">
        <v>0</v>
      </c>
      <c r="AB3058" s="131">
        <v>0</v>
      </c>
    </row>
    <row r="3059" spans="1:28" ht="15" customHeight="1" x14ac:dyDescent="0.25">
      <c r="A3059" s="129" t="str">
        <f>B3059&amp;"-"&amp;COUNTIF($B$3:B3059,B3059)</f>
        <v>7995-5</v>
      </c>
      <c r="B3059" s="130">
        <v>7995</v>
      </c>
      <c r="C3059" s="130" t="s">
        <v>139</v>
      </c>
      <c r="D3059" s="137">
        <v>43901</v>
      </c>
      <c r="E3059" s="138">
        <v>2.96</v>
      </c>
      <c r="F3059" s="138">
        <v>0</v>
      </c>
      <c r="G3059" s="138">
        <v>0</v>
      </c>
      <c r="H3059" s="138">
        <v>0</v>
      </c>
      <c r="I3059" s="138">
        <v>0</v>
      </c>
      <c r="J3059" s="138">
        <v>0</v>
      </c>
      <c r="K3059" s="138">
        <v>0</v>
      </c>
      <c r="L3059" s="139"/>
      <c r="M3059" s="138">
        <v>2.96</v>
      </c>
      <c r="N3059" s="139"/>
      <c r="O3059" s="138">
        <v>0</v>
      </c>
      <c r="P3059" s="138">
        <v>0</v>
      </c>
      <c r="Q3059" s="138">
        <v>0</v>
      </c>
      <c r="R3059" s="139"/>
      <c r="S3059" s="138">
        <v>1</v>
      </c>
      <c r="T3059" s="139"/>
      <c r="U3059" s="138">
        <v>0</v>
      </c>
      <c r="V3059" s="138">
        <v>0</v>
      </c>
      <c r="W3059" s="138">
        <v>0</v>
      </c>
      <c r="X3059" s="138">
        <v>0</v>
      </c>
      <c r="Y3059" s="138">
        <v>0</v>
      </c>
      <c r="Z3059" s="139"/>
      <c r="AA3059" s="138">
        <v>0</v>
      </c>
      <c r="AB3059" s="131">
        <v>0</v>
      </c>
    </row>
    <row r="3060" spans="1:28" ht="15" customHeight="1" x14ac:dyDescent="0.25">
      <c r="A3060" s="129" t="str">
        <f>B3060&amp;"-"&amp;COUNTIF($B$3:B3060,B3060)</f>
        <v>7995-6</v>
      </c>
      <c r="B3060" s="130">
        <v>7995</v>
      </c>
      <c r="C3060" s="130" t="s">
        <v>139</v>
      </c>
      <c r="D3060" s="137">
        <v>44040</v>
      </c>
      <c r="E3060" s="138">
        <v>1</v>
      </c>
      <c r="F3060" s="138">
        <v>0</v>
      </c>
      <c r="G3060" s="138">
        <v>0</v>
      </c>
      <c r="H3060" s="138">
        <v>0</v>
      </c>
      <c r="I3060" s="138">
        <v>0</v>
      </c>
      <c r="J3060" s="138">
        <v>0</v>
      </c>
      <c r="K3060" s="138">
        <v>0</v>
      </c>
      <c r="L3060" s="139"/>
      <c r="M3060" s="138">
        <v>1</v>
      </c>
      <c r="N3060" s="139"/>
      <c r="O3060" s="138">
        <v>0</v>
      </c>
      <c r="P3060" s="138">
        <v>0</v>
      </c>
      <c r="Q3060" s="138">
        <v>0</v>
      </c>
      <c r="R3060" s="139"/>
      <c r="S3060" s="138">
        <v>1</v>
      </c>
      <c r="T3060" s="139"/>
      <c r="U3060" s="138">
        <v>0</v>
      </c>
      <c r="V3060" s="138">
        <v>0</v>
      </c>
      <c r="W3060" s="138">
        <v>0</v>
      </c>
      <c r="X3060" s="138">
        <v>0</v>
      </c>
      <c r="Y3060" s="138">
        <v>0</v>
      </c>
      <c r="Z3060" s="139"/>
      <c r="AA3060" s="138">
        <v>0</v>
      </c>
      <c r="AB3060" s="131">
        <v>0</v>
      </c>
    </row>
    <row r="3061" spans="1:28" ht="15" customHeight="1" x14ac:dyDescent="0.25">
      <c r="A3061" s="129" t="str">
        <f>B3061&amp;"-"&amp;COUNTIF($B$3:B3061,B3061)</f>
        <v>7995-7</v>
      </c>
      <c r="B3061" s="130">
        <v>7995</v>
      </c>
      <c r="C3061" s="130" t="s">
        <v>139</v>
      </c>
      <c r="D3061" s="137">
        <v>44305</v>
      </c>
      <c r="E3061" s="138">
        <v>3</v>
      </c>
      <c r="F3061" s="138">
        <v>0</v>
      </c>
      <c r="G3061" s="138">
        <v>0</v>
      </c>
      <c r="H3061" s="138">
        <v>0</v>
      </c>
      <c r="I3061" s="138">
        <v>0</v>
      </c>
      <c r="J3061" s="138">
        <v>0</v>
      </c>
      <c r="K3061" s="138">
        <v>0</v>
      </c>
      <c r="L3061" s="139"/>
      <c r="M3061" s="138">
        <v>3</v>
      </c>
      <c r="N3061" s="139"/>
      <c r="O3061" s="138">
        <v>0</v>
      </c>
      <c r="P3061" s="138">
        <v>0</v>
      </c>
      <c r="Q3061" s="138">
        <v>0</v>
      </c>
      <c r="R3061" s="139"/>
      <c r="S3061" s="138">
        <v>1</v>
      </c>
      <c r="T3061" s="139"/>
      <c r="U3061" s="138">
        <v>0</v>
      </c>
      <c r="V3061" s="138">
        <v>0</v>
      </c>
      <c r="W3061" s="138">
        <v>0</v>
      </c>
      <c r="X3061" s="138">
        <v>0</v>
      </c>
      <c r="Y3061" s="138">
        <v>0</v>
      </c>
      <c r="Z3061" s="139"/>
      <c r="AA3061" s="138">
        <v>0</v>
      </c>
      <c r="AB3061" s="131">
        <v>0</v>
      </c>
    </row>
    <row r="3062" spans="1:28" ht="15" customHeight="1" x14ac:dyDescent="0.25">
      <c r="A3062" s="129" t="str">
        <f>B3062&amp;"-"&amp;COUNTIF($B$3:B3062,B3062)</f>
        <v>7995-8</v>
      </c>
      <c r="B3062" s="130">
        <v>7995</v>
      </c>
      <c r="C3062" s="130" t="s">
        <v>139</v>
      </c>
      <c r="D3062" s="137">
        <v>44750</v>
      </c>
      <c r="E3062" s="138">
        <v>2</v>
      </c>
      <c r="F3062" s="138">
        <v>0</v>
      </c>
      <c r="G3062" s="138">
        <v>0</v>
      </c>
      <c r="H3062" s="138">
        <v>0</v>
      </c>
      <c r="I3062" s="138">
        <v>0</v>
      </c>
      <c r="J3062" s="138">
        <v>0</v>
      </c>
      <c r="K3062" s="138">
        <v>0</v>
      </c>
      <c r="L3062" s="139"/>
      <c r="M3062" s="138">
        <v>2</v>
      </c>
      <c r="N3062" s="139"/>
      <c r="O3062" s="138">
        <v>0</v>
      </c>
      <c r="P3062" s="138">
        <v>0</v>
      </c>
      <c r="Q3062" s="138">
        <v>0</v>
      </c>
      <c r="R3062" s="139"/>
      <c r="S3062" s="138">
        <v>1</v>
      </c>
      <c r="T3062" s="139"/>
      <c r="U3062" s="138">
        <v>0</v>
      </c>
      <c r="V3062" s="138">
        <v>0</v>
      </c>
      <c r="W3062" s="138">
        <v>0</v>
      </c>
      <c r="X3062" s="138">
        <v>0</v>
      </c>
      <c r="Y3062" s="138">
        <v>0</v>
      </c>
      <c r="Z3062" s="139"/>
      <c r="AA3062" s="138">
        <v>0</v>
      </c>
      <c r="AB3062" s="131">
        <v>0</v>
      </c>
    </row>
    <row r="3063" spans="1:28" ht="15" customHeight="1" x14ac:dyDescent="0.25">
      <c r="A3063" s="129" t="str">
        <f>B3063&amp;"-"&amp;COUNTIF($B$3:B3063,B3063)</f>
        <v>7995-9</v>
      </c>
      <c r="B3063" s="130">
        <v>7995</v>
      </c>
      <c r="C3063" s="130" t="s">
        <v>139</v>
      </c>
      <c r="D3063" s="137">
        <v>45005</v>
      </c>
      <c r="E3063" s="138">
        <v>2</v>
      </c>
      <c r="F3063" s="138">
        <v>0</v>
      </c>
      <c r="G3063" s="138">
        <v>0</v>
      </c>
      <c r="H3063" s="138">
        <v>0</v>
      </c>
      <c r="I3063" s="138">
        <v>0</v>
      </c>
      <c r="J3063" s="138">
        <v>0</v>
      </c>
      <c r="K3063" s="138">
        <v>0</v>
      </c>
      <c r="L3063" s="139"/>
      <c r="M3063" s="138">
        <v>2</v>
      </c>
      <c r="N3063" s="139"/>
      <c r="O3063" s="138">
        <v>0</v>
      </c>
      <c r="P3063" s="138">
        <v>0</v>
      </c>
      <c r="Q3063" s="138">
        <v>0</v>
      </c>
      <c r="R3063" s="139"/>
      <c r="S3063" s="138">
        <v>0</v>
      </c>
      <c r="T3063" s="139"/>
      <c r="U3063" s="138">
        <v>0</v>
      </c>
      <c r="V3063" s="138">
        <v>0</v>
      </c>
      <c r="W3063" s="138">
        <v>0</v>
      </c>
      <c r="X3063" s="138">
        <v>0</v>
      </c>
      <c r="Y3063" s="138">
        <v>0</v>
      </c>
      <c r="Z3063" s="139"/>
      <c r="AA3063" s="138">
        <v>0</v>
      </c>
      <c r="AB3063" s="131">
        <v>0</v>
      </c>
    </row>
    <row r="3064" spans="1:28" ht="15" customHeight="1" x14ac:dyDescent="0.25">
      <c r="A3064" s="129" t="str">
        <f>B3064&amp;"-"&amp;COUNTIF($B$3:B3064,B3064)</f>
        <v>7995-10</v>
      </c>
      <c r="B3064" s="130">
        <v>7995</v>
      </c>
      <c r="C3064" s="130" t="s">
        <v>139</v>
      </c>
      <c r="D3064" s="137"/>
      <c r="E3064" s="138">
        <v>0</v>
      </c>
      <c r="F3064" s="138">
        <v>0</v>
      </c>
      <c r="G3064" s="138">
        <v>0</v>
      </c>
      <c r="H3064" s="138">
        <v>0</v>
      </c>
      <c r="I3064" s="138">
        <v>0</v>
      </c>
      <c r="J3064" s="138">
        <v>0</v>
      </c>
      <c r="K3064" s="138">
        <v>0</v>
      </c>
      <c r="L3064" s="139"/>
      <c r="M3064" s="138">
        <v>0</v>
      </c>
      <c r="N3064" s="139"/>
      <c r="O3064" s="138">
        <v>0</v>
      </c>
      <c r="P3064" s="138">
        <v>0</v>
      </c>
      <c r="Q3064" s="138">
        <v>0</v>
      </c>
      <c r="R3064" s="139"/>
      <c r="S3064" s="138">
        <v>0</v>
      </c>
      <c r="T3064" s="139"/>
      <c r="U3064" s="138">
        <v>0</v>
      </c>
      <c r="V3064" s="138">
        <v>0</v>
      </c>
      <c r="W3064" s="138">
        <v>0</v>
      </c>
      <c r="X3064" s="138">
        <v>0</v>
      </c>
      <c r="Y3064" s="138">
        <v>0</v>
      </c>
      <c r="Z3064" s="139"/>
      <c r="AA3064" s="138">
        <v>0</v>
      </c>
      <c r="AB3064" s="131">
        <v>0</v>
      </c>
    </row>
    <row r="3065" spans="1:28" ht="15" customHeight="1" x14ac:dyDescent="0.25">
      <c r="A3065" s="129" t="str">
        <f>B3065&amp;"-"&amp;COUNTIF($B$3:B3065,B3065)</f>
        <v>7995-11</v>
      </c>
      <c r="B3065" s="130">
        <v>7995</v>
      </c>
      <c r="C3065" s="130" t="s">
        <v>139</v>
      </c>
      <c r="D3065" s="137"/>
      <c r="E3065" s="138">
        <v>0</v>
      </c>
      <c r="F3065" s="138">
        <v>0</v>
      </c>
      <c r="G3065" s="138">
        <v>0</v>
      </c>
      <c r="H3065" s="138">
        <v>0</v>
      </c>
      <c r="I3065" s="138">
        <v>0</v>
      </c>
      <c r="J3065" s="138">
        <v>0</v>
      </c>
      <c r="K3065" s="138">
        <v>0</v>
      </c>
      <c r="L3065" s="139"/>
      <c r="M3065" s="138">
        <v>0</v>
      </c>
      <c r="N3065" s="139"/>
      <c r="O3065" s="138">
        <v>0</v>
      </c>
      <c r="P3065" s="138">
        <v>0</v>
      </c>
      <c r="Q3065" s="138">
        <v>0</v>
      </c>
      <c r="R3065" s="139"/>
      <c r="S3065" s="138">
        <v>0</v>
      </c>
      <c r="T3065" s="139"/>
      <c r="U3065" s="138">
        <v>0</v>
      </c>
      <c r="V3065" s="138">
        <v>0</v>
      </c>
      <c r="W3065" s="138">
        <v>0</v>
      </c>
      <c r="X3065" s="138">
        <v>0</v>
      </c>
      <c r="Y3065" s="138">
        <v>0</v>
      </c>
      <c r="Z3065" s="139"/>
      <c r="AA3065" s="138">
        <v>0</v>
      </c>
      <c r="AB3065" s="131">
        <v>0</v>
      </c>
    </row>
    <row r="3066" spans="1:28" ht="15" customHeight="1" x14ac:dyDescent="0.25">
      <c r="A3066" s="129" t="str">
        <f>B3066&amp;"-"&amp;COUNTIF($B$3:B3066,B3066)</f>
        <v>7995-12</v>
      </c>
      <c r="B3066" s="130">
        <v>7995</v>
      </c>
      <c r="C3066" s="130" t="s">
        <v>139</v>
      </c>
      <c r="D3066" s="137"/>
      <c r="E3066" s="138">
        <v>0</v>
      </c>
      <c r="F3066" s="138">
        <v>0</v>
      </c>
      <c r="G3066" s="138">
        <v>0</v>
      </c>
      <c r="H3066" s="138">
        <v>0</v>
      </c>
      <c r="I3066" s="138">
        <v>0</v>
      </c>
      <c r="J3066" s="138">
        <v>0</v>
      </c>
      <c r="K3066" s="138">
        <v>0</v>
      </c>
      <c r="L3066" s="139"/>
      <c r="M3066" s="138">
        <v>0</v>
      </c>
      <c r="N3066" s="139"/>
      <c r="O3066" s="138">
        <v>0</v>
      </c>
      <c r="P3066" s="138">
        <v>0</v>
      </c>
      <c r="Q3066" s="138">
        <v>0</v>
      </c>
      <c r="R3066" s="139"/>
      <c r="S3066" s="138">
        <v>0</v>
      </c>
      <c r="T3066" s="139"/>
      <c r="U3066" s="138">
        <v>0</v>
      </c>
      <c r="V3066" s="138">
        <v>0</v>
      </c>
      <c r="W3066" s="138">
        <v>0</v>
      </c>
      <c r="X3066" s="138">
        <v>0</v>
      </c>
      <c r="Y3066" s="138">
        <v>0</v>
      </c>
      <c r="Z3066" s="139"/>
      <c r="AA3066" s="138">
        <v>0</v>
      </c>
      <c r="AB3066" s="131">
        <v>0</v>
      </c>
    </row>
    <row r="3067" spans="1:28" ht="15" customHeight="1" x14ac:dyDescent="0.25">
      <c r="A3067" s="129" t="str">
        <f>B3067&amp;"-"&amp;COUNTIF($B$3:B3067,B3067)</f>
        <v>7995-13</v>
      </c>
      <c r="B3067" s="130">
        <v>7995</v>
      </c>
      <c r="C3067" s="130" t="s">
        <v>139</v>
      </c>
      <c r="D3067" s="137"/>
      <c r="E3067" s="138">
        <v>0</v>
      </c>
      <c r="F3067" s="138">
        <v>0</v>
      </c>
      <c r="G3067" s="138">
        <v>0</v>
      </c>
      <c r="H3067" s="138">
        <v>0</v>
      </c>
      <c r="I3067" s="138">
        <v>0</v>
      </c>
      <c r="J3067" s="138">
        <v>0</v>
      </c>
      <c r="K3067" s="138">
        <v>0</v>
      </c>
      <c r="L3067" s="139"/>
      <c r="M3067" s="138">
        <v>0</v>
      </c>
      <c r="N3067" s="139"/>
      <c r="O3067" s="138">
        <v>0</v>
      </c>
      <c r="P3067" s="138">
        <v>0</v>
      </c>
      <c r="Q3067" s="138">
        <v>0</v>
      </c>
      <c r="R3067" s="139"/>
      <c r="S3067" s="138">
        <v>0</v>
      </c>
      <c r="T3067" s="139"/>
      <c r="U3067" s="138">
        <v>0</v>
      </c>
      <c r="V3067" s="138">
        <v>0</v>
      </c>
      <c r="W3067" s="138">
        <v>0</v>
      </c>
      <c r="X3067" s="138">
        <v>0</v>
      </c>
      <c r="Y3067" s="138">
        <v>0</v>
      </c>
      <c r="Z3067" s="139"/>
      <c r="AA3067" s="138">
        <v>0</v>
      </c>
      <c r="AB3067" s="131">
        <v>0</v>
      </c>
    </row>
    <row r="3068" spans="1:28" ht="15" customHeight="1" x14ac:dyDescent="0.25">
      <c r="A3068" s="129" t="str">
        <f>B3068&amp;"-"&amp;COUNTIF($B$3:B3068,B3068)</f>
        <v>7995-14</v>
      </c>
      <c r="B3068" s="130">
        <v>7995</v>
      </c>
      <c r="C3068" s="130" t="s">
        <v>139</v>
      </c>
      <c r="D3068" s="137"/>
      <c r="E3068" s="138">
        <v>0</v>
      </c>
      <c r="F3068" s="138">
        <v>0</v>
      </c>
      <c r="G3068" s="138">
        <v>0</v>
      </c>
      <c r="H3068" s="138">
        <v>0</v>
      </c>
      <c r="I3068" s="138">
        <v>0</v>
      </c>
      <c r="J3068" s="138">
        <v>0</v>
      </c>
      <c r="K3068" s="138">
        <v>0</v>
      </c>
      <c r="L3068" s="139"/>
      <c r="M3068" s="138">
        <v>0</v>
      </c>
      <c r="N3068" s="139"/>
      <c r="O3068" s="138">
        <v>0</v>
      </c>
      <c r="P3068" s="138">
        <v>0</v>
      </c>
      <c r="Q3068" s="138">
        <v>0</v>
      </c>
      <c r="R3068" s="139"/>
      <c r="S3068" s="138">
        <v>0</v>
      </c>
      <c r="T3068" s="139"/>
      <c r="U3068" s="138">
        <v>0</v>
      </c>
      <c r="V3068" s="138">
        <v>0</v>
      </c>
      <c r="W3068" s="138">
        <v>0</v>
      </c>
      <c r="X3068" s="138">
        <v>0</v>
      </c>
      <c r="Y3068" s="138">
        <v>0</v>
      </c>
      <c r="Z3068" s="139"/>
      <c r="AA3068" s="138">
        <v>0</v>
      </c>
      <c r="AB3068" s="131">
        <v>0</v>
      </c>
    </row>
    <row r="3069" spans="1:28" ht="15" customHeight="1" x14ac:dyDescent="0.25">
      <c r="A3069" s="129" t="str">
        <f>B3069&amp;"-"&amp;COUNTIF($B$3:B3069,B3069)</f>
        <v>7995-15</v>
      </c>
      <c r="B3069" s="130">
        <v>7995</v>
      </c>
      <c r="C3069" s="130" t="s">
        <v>139</v>
      </c>
      <c r="D3069" s="137"/>
      <c r="E3069" s="138">
        <v>0</v>
      </c>
      <c r="F3069" s="138">
        <v>0</v>
      </c>
      <c r="G3069" s="138">
        <v>0</v>
      </c>
      <c r="H3069" s="138">
        <v>0</v>
      </c>
      <c r="I3069" s="138">
        <v>0</v>
      </c>
      <c r="J3069" s="138">
        <v>0</v>
      </c>
      <c r="K3069" s="138">
        <v>0</v>
      </c>
      <c r="L3069" s="139"/>
      <c r="M3069" s="138">
        <v>0</v>
      </c>
      <c r="N3069" s="139"/>
      <c r="O3069" s="138">
        <v>0</v>
      </c>
      <c r="P3069" s="138">
        <v>0</v>
      </c>
      <c r="Q3069" s="138">
        <v>0</v>
      </c>
      <c r="R3069" s="139"/>
      <c r="S3069" s="138">
        <v>0</v>
      </c>
      <c r="T3069" s="139"/>
      <c r="U3069" s="138">
        <v>0</v>
      </c>
      <c r="V3069" s="138">
        <v>0</v>
      </c>
      <c r="W3069" s="138">
        <v>0</v>
      </c>
      <c r="X3069" s="138">
        <v>0</v>
      </c>
      <c r="Y3069" s="138">
        <v>0</v>
      </c>
      <c r="Z3069" s="139"/>
      <c r="AA3069" s="138">
        <v>0</v>
      </c>
      <c r="AB3069" s="131">
        <v>0</v>
      </c>
    </row>
    <row r="3070" spans="1:28" ht="15" customHeight="1" x14ac:dyDescent="0.25">
      <c r="A3070" s="129" t="str">
        <f>B3070&amp;"-"&amp;COUNTIF($B$3:B3070,B3070)</f>
        <v>7995-16</v>
      </c>
      <c r="B3070" s="130">
        <v>7995</v>
      </c>
      <c r="C3070" s="130" t="s">
        <v>139</v>
      </c>
      <c r="D3070" s="137"/>
      <c r="E3070" s="138">
        <v>0</v>
      </c>
      <c r="F3070" s="138">
        <v>0</v>
      </c>
      <c r="G3070" s="138">
        <v>0</v>
      </c>
      <c r="H3070" s="138">
        <v>0</v>
      </c>
      <c r="I3070" s="138">
        <v>0</v>
      </c>
      <c r="J3070" s="138">
        <v>0</v>
      </c>
      <c r="K3070" s="138">
        <v>0</v>
      </c>
      <c r="L3070" s="139"/>
      <c r="M3070" s="138">
        <v>0</v>
      </c>
      <c r="N3070" s="139"/>
      <c r="O3070" s="138">
        <v>0</v>
      </c>
      <c r="P3070" s="138">
        <v>0</v>
      </c>
      <c r="Q3070" s="138">
        <v>0</v>
      </c>
      <c r="R3070" s="139"/>
      <c r="S3070" s="138">
        <v>0</v>
      </c>
      <c r="T3070" s="139"/>
      <c r="U3070" s="138">
        <v>0</v>
      </c>
      <c r="V3070" s="138">
        <v>0</v>
      </c>
      <c r="W3070" s="138">
        <v>0</v>
      </c>
      <c r="X3070" s="138">
        <v>0</v>
      </c>
      <c r="Y3070" s="138">
        <v>0</v>
      </c>
      <c r="Z3070" s="139"/>
      <c r="AA3070" s="138">
        <v>0</v>
      </c>
      <c r="AB3070" s="131">
        <v>0</v>
      </c>
    </row>
    <row r="3071" spans="1:28" ht="15" customHeight="1" x14ac:dyDescent="0.25">
      <c r="A3071" s="129" t="str">
        <f>B3071&amp;"-"&amp;COUNTIF($B$3:B3071,B3071)</f>
        <v>7995-17</v>
      </c>
      <c r="B3071" s="130">
        <v>7995</v>
      </c>
      <c r="C3071" s="130" t="s">
        <v>139</v>
      </c>
      <c r="D3071" s="137"/>
      <c r="E3071" s="138">
        <v>0</v>
      </c>
      <c r="F3071" s="138">
        <v>0</v>
      </c>
      <c r="G3071" s="138">
        <v>0</v>
      </c>
      <c r="H3071" s="138">
        <v>0</v>
      </c>
      <c r="I3071" s="138">
        <v>0</v>
      </c>
      <c r="J3071" s="138">
        <v>0</v>
      </c>
      <c r="K3071" s="138">
        <v>0</v>
      </c>
      <c r="L3071" s="139"/>
      <c r="M3071" s="138">
        <v>0</v>
      </c>
      <c r="N3071" s="139"/>
      <c r="O3071" s="138">
        <v>0</v>
      </c>
      <c r="P3071" s="138">
        <v>0</v>
      </c>
      <c r="Q3071" s="138">
        <v>0</v>
      </c>
      <c r="R3071" s="139"/>
      <c r="S3071" s="138">
        <v>0</v>
      </c>
      <c r="T3071" s="139"/>
      <c r="U3071" s="138">
        <v>0</v>
      </c>
      <c r="V3071" s="138">
        <v>0</v>
      </c>
      <c r="W3071" s="138">
        <v>0</v>
      </c>
      <c r="X3071" s="138">
        <v>0</v>
      </c>
      <c r="Y3071" s="138">
        <v>0</v>
      </c>
      <c r="Z3071" s="139"/>
      <c r="AA3071" s="138">
        <v>0</v>
      </c>
      <c r="AB3071" s="131">
        <v>0</v>
      </c>
    </row>
    <row r="3072" spans="1:28" ht="15" customHeight="1" x14ac:dyDescent="0.25">
      <c r="A3072" s="129" t="str">
        <f>B3072&amp;"-"&amp;COUNTIF($B$3:B3072,B3072)</f>
        <v>7995-18</v>
      </c>
      <c r="B3072" s="130">
        <v>7995</v>
      </c>
      <c r="C3072" s="130" t="s">
        <v>139</v>
      </c>
      <c r="D3072" s="137"/>
      <c r="E3072" s="138">
        <v>0</v>
      </c>
      <c r="F3072" s="138">
        <v>0</v>
      </c>
      <c r="G3072" s="138">
        <v>0</v>
      </c>
      <c r="H3072" s="138">
        <v>0</v>
      </c>
      <c r="I3072" s="138">
        <v>0</v>
      </c>
      <c r="J3072" s="138">
        <v>0</v>
      </c>
      <c r="K3072" s="138">
        <v>0</v>
      </c>
      <c r="L3072" s="139"/>
      <c r="M3072" s="138">
        <v>0</v>
      </c>
      <c r="N3072" s="139"/>
      <c r="O3072" s="138">
        <v>0</v>
      </c>
      <c r="P3072" s="138">
        <v>0</v>
      </c>
      <c r="Q3072" s="138">
        <v>0</v>
      </c>
      <c r="R3072" s="139"/>
      <c r="S3072" s="138">
        <v>0</v>
      </c>
      <c r="T3072" s="139"/>
      <c r="U3072" s="138">
        <v>0</v>
      </c>
      <c r="V3072" s="138">
        <v>0</v>
      </c>
      <c r="W3072" s="138">
        <v>0</v>
      </c>
      <c r="X3072" s="138">
        <v>0</v>
      </c>
      <c r="Y3072" s="138">
        <v>0</v>
      </c>
      <c r="Z3072" s="139"/>
      <c r="AA3072" s="138">
        <v>0</v>
      </c>
      <c r="AB3072" s="131">
        <v>0</v>
      </c>
    </row>
    <row r="3073" spans="1:28" ht="15" customHeight="1" x14ac:dyDescent="0.25">
      <c r="A3073" s="129" t="str">
        <f>B3073&amp;"-"&amp;COUNTIF($B$3:B3073,B3073)</f>
        <v>7998-1</v>
      </c>
      <c r="B3073" s="130">
        <v>7998</v>
      </c>
      <c r="C3073" s="130" t="s">
        <v>141</v>
      </c>
      <c r="D3073" s="137">
        <v>44156</v>
      </c>
      <c r="E3073" s="138">
        <v>46.24</v>
      </c>
      <c r="F3073" s="138">
        <v>0</v>
      </c>
      <c r="G3073" s="138">
        <v>7.74</v>
      </c>
      <c r="H3073" s="138">
        <v>0.59</v>
      </c>
      <c r="I3073" s="138">
        <v>0</v>
      </c>
      <c r="J3073" s="138">
        <v>0</v>
      </c>
      <c r="K3073" s="138">
        <v>0.02</v>
      </c>
      <c r="L3073" s="139"/>
      <c r="M3073" s="138">
        <v>31.9</v>
      </c>
      <c r="N3073" s="139"/>
      <c r="O3073" s="138">
        <v>0</v>
      </c>
      <c r="P3073" s="138">
        <v>0</v>
      </c>
      <c r="Q3073" s="138">
        <v>0</v>
      </c>
      <c r="R3073" s="139"/>
      <c r="S3073" s="138">
        <v>0</v>
      </c>
      <c r="T3073" s="139"/>
      <c r="U3073" s="138">
        <v>0</v>
      </c>
      <c r="V3073" s="138">
        <v>0</v>
      </c>
      <c r="W3073" s="138">
        <v>0</v>
      </c>
      <c r="X3073" s="138">
        <v>0</v>
      </c>
      <c r="Y3073" s="138">
        <v>0</v>
      </c>
      <c r="Z3073" s="139"/>
      <c r="AA3073" s="138">
        <v>0</v>
      </c>
      <c r="AB3073" s="131">
        <v>0</v>
      </c>
    </row>
    <row r="3074" spans="1:28" ht="15" customHeight="1" x14ac:dyDescent="0.25">
      <c r="A3074" s="129" t="str">
        <f>B3074&amp;"-"&amp;COUNTIF($B$3:B3074,B3074)</f>
        <v>7998-2</v>
      </c>
      <c r="B3074" s="130">
        <v>7998</v>
      </c>
      <c r="C3074" s="130" t="s">
        <v>141</v>
      </c>
      <c r="D3074" s="137"/>
      <c r="E3074" s="138">
        <v>0</v>
      </c>
      <c r="F3074" s="138">
        <v>0</v>
      </c>
      <c r="G3074" s="138">
        <v>0</v>
      </c>
      <c r="H3074" s="138">
        <v>0</v>
      </c>
      <c r="I3074" s="138">
        <v>0</v>
      </c>
      <c r="J3074" s="138">
        <v>0</v>
      </c>
      <c r="K3074" s="138">
        <v>0</v>
      </c>
      <c r="L3074" s="139"/>
      <c r="M3074" s="138">
        <v>0</v>
      </c>
      <c r="N3074" s="139"/>
      <c r="O3074" s="138">
        <v>0</v>
      </c>
      <c r="P3074" s="138">
        <v>0</v>
      </c>
      <c r="Q3074" s="138">
        <v>0</v>
      </c>
      <c r="R3074" s="139"/>
      <c r="S3074" s="138">
        <v>0</v>
      </c>
      <c r="T3074" s="139"/>
      <c r="U3074" s="138">
        <v>0</v>
      </c>
      <c r="V3074" s="138">
        <v>0</v>
      </c>
      <c r="W3074" s="138">
        <v>0</v>
      </c>
      <c r="X3074" s="138">
        <v>0</v>
      </c>
      <c r="Y3074" s="138">
        <v>0</v>
      </c>
      <c r="Z3074" s="139"/>
      <c r="AA3074" s="138">
        <v>0</v>
      </c>
      <c r="AB3074" s="131">
        <v>0</v>
      </c>
    </row>
    <row r="3075" spans="1:28" ht="15" customHeight="1" x14ac:dyDescent="0.25">
      <c r="A3075" s="129" t="str">
        <f>B3075&amp;"-"&amp;COUNTIF($B$3:B3075,B3075)</f>
        <v>7998-3</v>
      </c>
      <c r="B3075" s="130">
        <v>7998</v>
      </c>
      <c r="C3075" s="130" t="s">
        <v>141</v>
      </c>
      <c r="D3075" s="137"/>
      <c r="E3075" s="138">
        <v>0</v>
      </c>
      <c r="F3075" s="138">
        <v>0</v>
      </c>
      <c r="G3075" s="138">
        <v>0</v>
      </c>
      <c r="H3075" s="138">
        <v>0</v>
      </c>
      <c r="I3075" s="138">
        <v>0</v>
      </c>
      <c r="J3075" s="138">
        <v>0</v>
      </c>
      <c r="K3075" s="138">
        <v>0</v>
      </c>
      <c r="L3075" s="139"/>
      <c r="M3075" s="138">
        <v>0</v>
      </c>
      <c r="N3075" s="139"/>
      <c r="O3075" s="138">
        <v>0</v>
      </c>
      <c r="P3075" s="138">
        <v>0</v>
      </c>
      <c r="Q3075" s="138">
        <v>0</v>
      </c>
      <c r="R3075" s="139"/>
      <c r="S3075" s="138">
        <v>0</v>
      </c>
      <c r="T3075" s="139"/>
      <c r="U3075" s="138">
        <v>0</v>
      </c>
      <c r="V3075" s="138">
        <v>0</v>
      </c>
      <c r="W3075" s="138">
        <v>0</v>
      </c>
      <c r="X3075" s="138">
        <v>0</v>
      </c>
      <c r="Y3075" s="138">
        <v>0</v>
      </c>
      <c r="Z3075" s="139"/>
      <c r="AA3075" s="138">
        <v>0</v>
      </c>
      <c r="AB3075" s="131">
        <v>0</v>
      </c>
    </row>
    <row r="3076" spans="1:28" ht="15" customHeight="1" x14ac:dyDescent="0.25">
      <c r="A3076" s="129" t="str">
        <f>B3076&amp;"-"&amp;COUNTIF($B$3:B3076,B3076)</f>
        <v>7998-4</v>
      </c>
      <c r="B3076" s="130">
        <v>7998</v>
      </c>
      <c r="C3076" s="130" t="s">
        <v>141</v>
      </c>
      <c r="D3076" s="137"/>
      <c r="E3076" s="138">
        <v>0</v>
      </c>
      <c r="F3076" s="138">
        <v>0</v>
      </c>
      <c r="G3076" s="138">
        <v>0</v>
      </c>
      <c r="H3076" s="138">
        <v>0</v>
      </c>
      <c r="I3076" s="138">
        <v>0</v>
      </c>
      <c r="J3076" s="138">
        <v>0</v>
      </c>
      <c r="K3076" s="138">
        <v>0</v>
      </c>
      <c r="L3076" s="139"/>
      <c r="M3076" s="138">
        <v>0</v>
      </c>
      <c r="N3076" s="139"/>
      <c r="O3076" s="138">
        <v>0</v>
      </c>
      <c r="P3076" s="138">
        <v>0</v>
      </c>
      <c r="Q3076" s="138">
        <v>0</v>
      </c>
      <c r="R3076" s="139"/>
      <c r="S3076" s="138">
        <v>0</v>
      </c>
      <c r="T3076" s="139"/>
      <c r="U3076" s="138">
        <v>0</v>
      </c>
      <c r="V3076" s="138">
        <v>0</v>
      </c>
      <c r="W3076" s="138">
        <v>0</v>
      </c>
      <c r="X3076" s="138">
        <v>0</v>
      </c>
      <c r="Y3076" s="138">
        <v>0</v>
      </c>
      <c r="Z3076" s="139"/>
      <c r="AA3076" s="138">
        <v>0</v>
      </c>
      <c r="AB3076" s="131">
        <v>0</v>
      </c>
    </row>
    <row r="3077" spans="1:28" ht="15" customHeight="1" x14ac:dyDescent="0.25">
      <c r="A3077" s="129" t="str">
        <f>B3077&amp;"-"&amp;COUNTIF($B$3:B3077,B3077)</f>
        <v>7998-5</v>
      </c>
      <c r="B3077" s="130">
        <v>7998</v>
      </c>
      <c r="C3077" s="130" t="s">
        <v>141</v>
      </c>
      <c r="D3077" s="137"/>
      <c r="E3077" s="138">
        <v>0</v>
      </c>
      <c r="F3077" s="138">
        <v>0</v>
      </c>
      <c r="G3077" s="138">
        <v>0</v>
      </c>
      <c r="H3077" s="138">
        <v>0</v>
      </c>
      <c r="I3077" s="138">
        <v>0</v>
      </c>
      <c r="J3077" s="138">
        <v>0</v>
      </c>
      <c r="K3077" s="138">
        <v>0</v>
      </c>
      <c r="L3077" s="139"/>
      <c r="M3077" s="138">
        <v>0</v>
      </c>
      <c r="N3077" s="139"/>
      <c r="O3077" s="138">
        <v>0</v>
      </c>
      <c r="P3077" s="138">
        <v>0</v>
      </c>
      <c r="Q3077" s="138">
        <v>0</v>
      </c>
      <c r="R3077" s="139"/>
      <c r="S3077" s="138">
        <v>0</v>
      </c>
      <c r="T3077" s="139"/>
      <c r="U3077" s="138">
        <v>0</v>
      </c>
      <c r="V3077" s="138">
        <v>0</v>
      </c>
      <c r="W3077" s="138">
        <v>0</v>
      </c>
      <c r="X3077" s="138">
        <v>0</v>
      </c>
      <c r="Y3077" s="138">
        <v>0</v>
      </c>
      <c r="Z3077" s="139"/>
      <c r="AA3077" s="138">
        <v>0</v>
      </c>
      <c r="AB3077" s="131">
        <v>0</v>
      </c>
    </row>
    <row r="3078" spans="1:28" ht="15" customHeight="1" x14ac:dyDescent="0.25">
      <c r="A3078" s="129" t="str">
        <f>B3078&amp;"-"&amp;COUNTIF($B$3:B3078,B3078)</f>
        <v>7998-6</v>
      </c>
      <c r="B3078" s="130">
        <v>7998</v>
      </c>
      <c r="C3078" s="130" t="s">
        <v>141</v>
      </c>
      <c r="D3078" s="137"/>
      <c r="E3078" s="138">
        <v>0</v>
      </c>
      <c r="F3078" s="138">
        <v>0</v>
      </c>
      <c r="G3078" s="138">
        <v>0</v>
      </c>
      <c r="H3078" s="138">
        <v>0</v>
      </c>
      <c r="I3078" s="138">
        <v>0</v>
      </c>
      <c r="J3078" s="138">
        <v>0</v>
      </c>
      <c r="K3078" s="138">
        <v>0</v>
      </c>
      <c r="L3078" s="139"/>
      <c r="M3078" s="138">
        <v>0</v>
      </c>
      <c r="N3078" s="139"/>
      <c r="O3078" s="138">
        <v>0</v>
      </c>
      <c r="P3078" s="138">
        <v>0</v>
      </c>
      <c r="Q3078" s="138">
        <v>0</v>
      </c>
      <c r="R3078" s="139"/>
      <c r="S3078" s="138">
        <v>0</v>
      </c>
      <c r="T3078" s="139"/>
      <c r="U3078" s="138">
        <v>0</v>
      </c>
      <c r="V3078" s="138">
        <v>0</v>
      </c>
      <c r="W3078" s="138">
        <v>0</v>
      </c>
      <c r="X3078" s="138">
        <v>0</v>
      </c>
      <c r="Y3078" s="138">
        <v>0</v>
      </c>
      <c r="Z3078" s="139"/>
      <c r="AA3078" s="138">
        <v>0</v>
      </c>
      <c r="AB3078" s="131">
        <v>0</v>
      </c>
    </row>
    <row r="3079" spans="1:28" ht="15" customHeight="1" x14ac:dyDescent="0.25">
      <c r="A3079" s="129" t="str">
        <f>B3079&amp;"-"&amp;COUNTIF($B$3:B3079,B3079)</f>
        <v>7998-7</v>
      </c>
      <c r="B3079" s="130">
        <v>7998</v>
      </c>
      <c r="C3079" s="130" t="s">
        <v>141</v>
      </c>
      <c r="D3079" s="137"/>
      <c r="E3079" s="138">
        <v>0</v>
      </c>
      <c r="F3079" s="138">
        <v>0</v>
      </c>
      <c r="G3079" s="138">
        <v>0</v>
      </c>
      <c r="H3079" s="138">
        <v>0</v>
      </c>
      <c r="I3079" s="138">
        <v>0</v>
      </c>
      <c r="J3079" s="138">
        <v>0</v>
      </c>
      <c r="K3079" s="138">
        <v>0</v>
      </c>
      <c r="L3079" s="139"/>
      <c r="M3079" s="138">
        <v>0</v>
      </c>
      <c r="N3079" s="139"/>
      <c r="O3079" s="138">
        <v>0</v>
      </c>
      <c r="P3079" s="138">
        <v>0</v>
      </c>
      <c r="Q3079" s="138">
        <v>0</v>
      </c>
      <c r="R3079" s="139"/>
      <c r="S3079" s="138">
        <v>0</v>
      </c>
      <c r="T3079" s="139"/>
      <c r="U3079" s="138">
        <v>0</v>
      </c>
      <c r="V3079" s="138">
        <v>0</v>
      </c>
      <c r="W3079" s="138">
        <v>0</v>
      </c>
      <c r="X3079" s="138">
        <v>0</v>
      </c>
      <c r="Y3079" s="138">
        <v>0</v>
      </c>
      <c r="Z3079" s="139"/>
      <c r="AA3079" s="138">
        <v>0</v>
      </c>
      <c r="AB3079" s="131">
        <v>0</v>
      </c>
    </row>
    <row r="3080" spans="1:28" ht="15" customHeight="1" x14ac:dyDescent="0.25">
      <c r="A3080" s="129" t="str">
        <f>B3080&amp;"-"&amp;COUNTIF($B$3:B3080,B3080)</f>
        <v>7998-8</v>
      </c>
      <c r="B3080" s="130">
        <v>7998</v>
      </c>
      <c r="C3080" s="130" t="s">
        <v>141</v>
      </c>
      <c r="D3080" s="137"/>
      <c r="E3080" s="138">
        <v>0</v>
      </c>
      <c r="F3080" s="138">
        <v>0</v>
      </c>
      <c r="G3080" s="138">
        <v>0</v>
      </c>
      <c r="H3080" s="138">
        <v>0</v>
      </c>
      <c r="I3080" s="138">
        <v>0</v>
      </c>
      <c r="J3080" s="138">
        <v>0</v>
      </c>
      <c r="K3080" s="138">
        <v>0</v>
      </c>
      <c r="L3080" s="139"/>
      <c r="M3080" s="138">
        <v>0</v>
      </c>
      <c r="N3080" s="139"/>
      <c r="O3080" s="138">
        <v>0</v>
      </c>
      <c r="P3080" s="138">
        <v>0</v>
      </c>
      <c r="Q3080" s="138">
        <v>0</v>
      </c>
      <c r="R3080" s="139"/>
      <c r="S3080" s="138">
        <v>0</v>
      </c>
      <c r="T3080" s="139"/>
      <c r="U3080" s="138">
        <v>0</v>
      </c>
      <c r="V3080" s="138">
        <v>0</v>
      </c>
      <c r="W3080" s="138">
        <v>0</v>
      </c>
      <c r="X3080" s="138">
        <v>0</v>
      </c>
      <c r="Y3080" s="138">
        <v>0</v>
      </c>
      <c r="Z3080" s="139"/>
      <c r="AA3080" s="138">
        <v>0</v>
      </c>
      <c r="AB3080" s="131">
        <v>0</v>
      </c>
    </row>
    <row r="3081" spans="1:28" ht="15" customHeight="1" x14ac:dyDescent="0.25">
      <c r="A3081" s="129" t="str">
        <f>B3081&amp;"-"&amp;COUNTIF($B$3:B3081,B3081)</f>
        <v>7999-1</v>
      </c>
      <c r="B3081" s="130">
        <v>7999</v>
      </c>
      <c r="C3081" s="130" t="s">
        <v>142</v>
      </c>
      <c r="D3081" s="137">
        <v>43802</v>
      </c>
      <c r="E3081" s="138">
        <v>320.91000000000003</v>
      </c>
      <c r="F3081" s="138">
        <v>0.98</v>
      </c>
      <c r="G3081" s="138">
        <v>30.18</v>
      </c>
      <c r="H3081" s="138">
        <v>2.02</v>
      </c>
      <c r="I3081" s="138">
        <v>1</v>
      </c>
      <c r="J3081" s="138">
        <v>0</v>
      </c>
      <c r="K3081" s="138">
        <v>2.4500000000000002</v>
      </c>
      <c r="L3081" s="139"/>
      <c r="M3081" s="138">
        <v>253.51</v>
      </c>
      <c r="N3081" s="139"/>
      <c r="O3081" s="138">
        <v>0</v>
      </c>
      <c r="P3081" s="138">
        <v>15.72</v>
      </c>
      <c r="Q3081" s="138">
        <v>5</v>
      </c>
      <c r="R3081" s="139"/>
      <c r="S3081" s="138">
        <v>0</v>
      </c>
      <c r="T3081" s="139"/>
      <c r="U3081" s="138">
        <v>0</v>
      </c>
      <c r="V3081" s="138">
        <v>0</v>
      </c>
      <c r="W3081" s="138">
        <v>0</v>
      </c>
      <c r="X3081" s="138">
        <v>0</v>
      </c>
      <c r="Y3081" s="138">
        <v>0</v>
      </c>
      <c r="Z3081" s="139"/>
      <c r="AA3081" s="138">
        <v>0</v>
      </c>
      <c r="AB3081" s="131">
        <v>0</v>
      </c>
    </row>
    <row r="3082" spans="1:28" ht="15" customHeight="1" x14ac:dyDescent="0.25">
      <c r="A3082" s="129" t="str">
        <f>B3082&amp;"-"&amp;COUNTIF($B$3:B3082,B3082)</f>
        <v>7999-2</v>
      </c>
      <c r="B3082" s="130">
        <v>7999</v>
      </c>
      <c r="C3082" s="130" t="s">
        <v>142</v>
      </c>
      <c r="D3082" s="137">
        <v>46961</v>
      </c>
      <c r="E3082" s="138">
        <v>5</v>
      </c>
      <c r="F3082" s="138">
        <v>0</v>
      </c>
      <c r="G3082" s="138">
        <v>0</v>
      </c>
      <c r="H3082" s="138">
        <v>0</v>
      </c>
      <c r="I3082" s="138">
        <v>0</v>
      </c>
      <c r="J3082" s="138">
        <v>0</v>
      </c>
      <c r="K3082" s="138">
        <v>0</v>
      </c>
      <c r="L3082" s="139"/>
      <c r="M3082" s="138">
        <v>0</v>
      </c>
      <c r="N3082" s="139"/>
      <c r="O3082" s="138">
        <v>0</v>
      </c>
      <c r="P3082" s="138">
        <v>0</v>
      </c>
      <c r="Q3082" s="138">
        <v>0</v>
      </c>
      <c r="R3082" s="139"/>
      <c r="S3082" s="138">
        <v>0</v>
      </c>
      <c r="T3082" s="139"/>
      <c r="U3082" s="138">
        <v>0</v>
      </c>
      <c r="V3082" s="138">
        <v>0</v>
      </c>
      <c r="W3082" s="138">
        <v>0</v>
      </c>
      <c r="X3082" s="138">
        <v>0</v>
      </c>
      <c r="Y3082" s="138">
        <v>0</v>
      </c>
      <c r="Z3082" s="139"/>
      <c r="AA3082" s="138">
        <v>0</v>
      </c>
      <c r="AB3082" s="131">
        <v>0</v>
      </c>
    </row>
    <row r="3083" spans="1:28" ht="15" customHeight="1" x14ac:dyDescent="0.25">
      <c r="A3083" s="129" t="str">
        <f>B3083&amp;"-"&amp;COUNTIF($B$3:B3083,B3083)</f>
        <v>7999-3</v>
      </c>
      <c r="B3083" s="130">
        <v>7999</v>
      </c>
      <c r="C3083" s="130" t="s">
        <v>142</v>
      </c>
      <c r="D3083" s="137">
        <v>44073</v>
      </c>
      <c r="E3083" s="138">
        <v>1</v>
      </c>
      <c r="F3083" s="138">
        <v>0</v>
      </c>
      <c r="G3083" s="138">
        <v>0</v>
      </c>
      <c r="H3083" s="138">
        <v>0</v>
      </c>
      <c r="I3083" s="138">
        <v>0</v>
      </c>
      <c r="J3083" s="138">
        <v>0</v>
      </c>
      <c r="K3083" s="138">
        <v>0</v>
      </c>
      <c r="L3083" s="139"/>
      <c r="M3083" s="138">
        <v>0</v>
      </c>
      <c r="N3083" s="139"/>
      <c r="O3083" s="138">
        <v>0</v>
      </c>
      <c r="P3083" s="138">
        <v>0</v>
      </c>
      <c r="Q3083" s="138">
        <v>0</v>
      </c>
      <c r="R3083" s="139"/>
      <c r="S3083" s="138">
        <v>0</v>
      </c>
      <c r="T3083" s="139"/>
      <c r="U3083" s="138">
        <v>0</v>
      </c>
      <c r="V3083" s="138">
        <v>0</v>
      </c>
      <c r="W3083" s="138">
        <v>0</v>
      </c>
      <c r="X3083" s="138">
        <v>0</v>
      </c>
      <c r="Y3083" s="138">
        <v>0</v>
      </c>
      <c r="Z3083" s="139"/>
      <c r="AA3083" s="138">
        <v>0</v>
      </c>
      <c r="AB3083" s="131">
        <v>0</v>
      </c>
    </row>
    <row r="3084" spans="1:28" ht="15" customHeight="1" x14ac:dyDescent="0.25">
      <c r="A3084" s="129" t="str">
        <f>B3084&amp;"-"&amp;COUNTIF($B$3:B3084,B3084)</f>
        <v>7999-4</v>
      </c>
      <c r="B3084" s="130">
        <v>7999</v>
      </c>
      <c r="C3084" s="130" t="s">
        <v>142</v>
      </c>
      <c r="D3084" s="137">
        <v>46979</v>
      </c>
      <c r="E3084" s="138">
        <v>10</v>
      </c>
      <c r="F3084" s="138">
        <v>0</v>
      </c>
      <c r="G3084" s="138">
        <v>0</v>
      </c>
      <c r="H3084" s="138">
        <v>0</v>
      </c>
      <c r="I3084" s="138">
        <v>0</v>
      </c>
      <c r="J3084" s="138">
        <v>0</v>
      </c>
      <c r="K3084" s="138">
        <v>0</v>
      </c>
      <c r="L3084" s="139"/>
      <c r="M3084" s="138">
        <v>6</v>
      </c>
      <c r="N3084" s="139"/>
      <c r="O3084" s="138">
        <v>0</v>
      </c>
      <c r="P3084" s="138">
        <v>0</v>
      </c>
      <c r="Q3084" s="138">
        <v>0</v>
      </c>
      <c r="R3084" s="139"/>
      <c r="S3084" s="138">
        <v>0</v>
      </c>
      <c r="T3084" s="139"/>
      <c r="U3084" s="138">
        <v>0</v>
      </c>
      <c r="V3084" s="138">
        <v>0</v>
      </c>
      <c r="W3084" s="138">
        <v>0</v>
      </c>
      <c r="X3084" s="138">
        <v>0</v>
      </c>
      <c r="Y3084" s="138">
        <v>0</v>
      </c>
      <c r="Z3084" s="139"/>
      <c r="AA3084" s="138">
        <v>0</v>
      </c>
      <c r="AB3084" s="131">
        <v>0</v>
      </c>
    </row>
    <row r="3085" spans="1:28" ht="15" customHeight="1" x14ac:dyDescent="0.25">
      <c r="A3085" s="129" t="str">
        <f>B3085&amp;"-"&amp;COUNTIF($B$3:B3085,B3085)</f>
        <v>7999-5</v>
      </c>
      <c r="B3085" s="130">
        <v>7999</v>
      </c>
      <c r="C3085" s="130" t="s">
        <v>142</v>
      </c>
      <c r="D3085" s="137">
        <v>46953</v>
      </c>
      <c r="E3085" s="138">
        <v>1</v>
      </c>
      <c r="F3085" s="138">
        <v>0</v>
      </c>
      <c r="G3085" s="138">
        <v>1</v>
      </c>
      <c r="H3085" s="138">
        <v>0</v>
      </c>
      <c r="I3085" s="138">
        <v>0</v>
      </c>
      <c r="J3085" s="138">
        <v>0</v>
      </c>
      <c r="K3085" s="138">
        <v>0</v>
      </c>
      <c r="L3085" s="139"/>
      <c r="M3085" s="138">
        <v>1</v>
      </c>
      <c r="N3085" s="139"/>
      <c r="O3085" s="138">
        <v>0</v>
      </c>
      <c r="P3085" s="138">
        <v>0</v>
      </c>
      <c r="Q3085" s="138">
        <v>0</v>
      </c>
      <c r="R3085" s="139"/>
      <c r="S3085" s="138">
        <v>0</v>
      </c>
      <c r="T3085" s="139"/>
      <c r="U3085" s="138">
        <v>0</v>
      </c>
      <c r="V3085" s="138">
        <v>0</v>
      </c>
      <c r="W3085" s="138">
        <v>0</v>
      </c>
      <c r="X3085" s="138">
        <v>0</v>
      </c>
      <c r="Y3085" s="138">
        <v>0</v>
      </c>
      <c r="Z3085" s="139"/>
      <c r="AA3085" s="138">
        <v>0</v>
      </c>
      <c r="AB3085" s="131">
        <v>0</v>
      </c>
    </row>
    <row r="3086" spans="1:28" ht="15" customHeight="1" x14ac:dyDescent="0.25">
      <c r="A3086" s="129" t="str">
        <f>B3086&amp;"-"&amp;COUNTIF($B$3:B3086,B3086)</f>
        <v>7999-6</v>
      </c>
      <c r="B3086" s="130">
        <v>7999</v>
      </c>
      <c r="C3086" s="130" t="s">
        <v>142</v>
      </c>
      <c r="D3086" s="137">
        <v>47019</v>
      </c>
      <c r="E3086" s="138">
        <v>2</v>
      </c>
      <c r="F3086" s="138">
        <v>0</v>
      </c>
      <c r="G3086" s="138">
        <v>1</v>
      </c>
      <c r="H3086" s="138">
        <v>0</v>
      </c>
      <c r="I3086" s="138">
        <v>0</v>
      </c>
      <c r="J3086" s="138">
        <v>0</v>
      </c>
      <c r="K3086" s="138">
        <v>0</v>
      </c>
      <c r="L3086" s="139"/>
      <c r="M3086" s="138">
        <v>1</v>
      </c>
      <c r="N3086" s="139"/>
      <c r="O3086" s="138">
        <v>0</v>
      </c>
      <c r="P3086" s="138">
        <v>0</v>
      </c>
      <c r="Q3086" s="138">
        <v>0</v>
      </c>
      <c r="R3086" s="139"/>
      <c r="S3086" s="138">
        <v>0</v>
      </c>
      <c r="T3086" s="139"/>
      <c r="U3086" s="138">
        <v>0</v>
      </c>
      <c r="V3086" s="138">
        <v>0</v>
      </c>
      <c r="W3086" s="138">
        <v>0</v>
      </c>
      <c r="X3086" s="138">
        <v>0</v>
      </c>
      <c r="Y3086" s="138">
        <v>0</v>
      </c>
      <c r="Z3086" s="139"/>
      <c r="AA3086" s="138">
        <v>0</v>
      </c>
      <c r="AB3086" s="131">
        <v>0</v>
      </c>
    </row>
    <row r="3087" spans="1:28" ht="15" customHeight="1" x14ac:dyDescent="0.25">
      <c r="A3087" s="129" t="str">
        <f>B3087&amp;"-"&amp;COUNTIF($B$3:B3087,B3087)</f>
        <v>7999-7</v>
      </c>
      <c r="B3087" s="130">
        <v>7999</v>
      </c>
      <c r="C3087" s="130" t="s">
        <v>142</v>
      </c>
      <c r="D3087" s="137">
        <v>48009</v>
      </c>
      <c r="E3087" s="138">
        <v>2</v>
      </c>
      <c r="F3087" s="138">
        <v>0</v>
      </c>
      <c r="G3087" s="138">
        <v>0</v>
      </c>
      <c r="H3087" s="138">
        <v>0</v>
      </c>
      <c r="I3087" s="138">
        <v>0</v>
      </c>
      <c r="J3087" s="138">
        <v>0</v>
      </c>
      <c r="K3087" s="138">
        <v>0</v>
      </c>
      <c r="L3087" s="139"/>
      <c r="M3087" s="138">
        <v>1</v>
      </c>
      <c r="N3087" s="139"/>
      <c r="O3087" s="138">
        <v>0</v>
      </c>
      <c r="P3087" s="138">
        <v>0</v>
      </c>
      <c r="Q3087" s="138">
        <v>0</v>
      </c>
      <c r="R3087" s="139"/>
      <c r="S3087" s="138">
        <v>0</v>
      </c>
      <c r="T3087" s="139"/>
      <c r="U3087" s="138">
        <v>0</v>
      </c>
      <c r="V3087" s="138">
        <v>0</v>
      </c>
      <c r="W3087" s="138">
        <v>0</v>
      </c>
      <c r="X3087" s="138">
        <v>0</v>
      </c>
      <c r="Y3087" s="138">
        <v>0</v>
      </c>
      <c r="Z3087" s="139"/>
      <c r="AA3087" s="138">
        <v>0</v>
      </c>
      <c r="AB3087" s="131">
        <v>0</v>
      </c>
    </row>
    <row r="3088" spans="1:28" ht="15" customHeight="1" x14ac:dyDescent="0.25">
      <c r="A3088" s="129" t="str">
        <f>B3088&amp;"-"&amp;COUNTIF($B$3:B3088,B3088)</f>
        <v>7999-8</v>
      </c>
      <c r="B3088" s="130">
        <v>7999</v>
      </c>
      <c r="C3088" s="130" t="s">
        <v>142</v>
      </c>
      <c r="D3088" s="137">
        <v>48272</v>
      </c>
      <c r="E3088" s="138">
        <v>2</v>
      </c>
      <c r="F3088" s="138">
        <v>0</v>
      </c>
      <c r="G3088" s="138">
        <v>0</v>
      </c>
      <c r="H3088" s="138">
        <v>0</v>
      </c>
      <c r="I3088" s="138">
        <v>0</v>
      </c>
      <c r="J3088" s="138">
        <v>0</v>
      </c>
      <c r="K3088" s="138">
        <v>0</v>
      </c>
      <c r="L3088" s="139"/>
      <c r="M3088" s="138">
        <v>0</v>
      </c>
      <c r="N3088" s="139"/>
      <c r="O3088" s="138">
        <v>0</v>
      </c>
      <c r="P3088" s="138">
        <v>0</v>
      </c>
      <c r="Q3088" s="138">
        <v>0</v>
      </c>
      <c r="R3088" s="139"/>
      <c r="S3088" s="138">
        <v>0</v>
      </c>
      <c r="T3088" s="139"/>
      <c r="U3088" s="138">
        <v>0</v>
      </c>
      <c r="V3088" s="138">
        <v>0</v>
      </c>
      <c r="W3088" s="138">
        <v>0</v>
      </c>
      <c r="X3088" s="138">
        <v>0</v>
      </c>
      <c r="Y3088" s="138">
        <v>0</v>
      </c>
      <c r="Z3088" s="139"/>
      <c r="AA3088" s="138">
        <v>0</v>
      </c>
      <c r="AB3088" s="131">
        <v>0</v>
      </c>
    </row>
    <row r="3089" spans="1:28" ht="15" customHeight="1" x14ac:dyDescent="0.25">
      <c r="A3089" s="129" t="str">
        <f>B3089&amp;"-"&amp;COUNTIF($B$3:B3089,B3089)</f>
        <v>7999-9</v>
      </c>
      <c r="B3089" s="130">
        <v>7999</v>
      </c>
      <c r="C3089" s="130" t="s">
        <v>142</v>
      </c>
      <c r="D3089" s="137">
        <v>46995</v>
      </c>
      <c r="E3089" s="138">
        <v>0.96</v>
      </c>
      <c r="F3089" s="138">
        <v>0</v>
      </c>
      <c r="G3089" s="138">
        <v>0</v>
      </c>
      <c r="H3089" s="138">
        <v>0</v>
      </c>
      <c r="I3089" s="138">
        <v>0</v>
      </c>
      <c r="J3089" s="138">
        <v>0</v>
      </c>
      <c r="K3089" s="138">
        <v>0</v>
      </c>
      <c r="L3089" s="139"/>
      <c r="M3089" s="138">
        <v>0.96</v>
      </c>
      <c r="N3089" s="139"/>
      <c r="O3089" s="138">
        <v>0</v>
      </c>
      <c r="P3089" s="138">
        <v>0</v>
      </c>
      <c r="Q3089" s="138">
        <v>0</v>
      </c>
      <c r="R3089" s="139"/>
      <c r="S3089" s="138">
        <v>0</v>
      </c>
      <c r="T3089" s="139"/>
      <c r="U3089" s="138">
        <v>0</v>
      </c>
      <c r="V3089" s="138">
        <v>0</v>
      </c>
      <c r="W3089" s="138">
        <v>0</v>
      </c>
      <c r="X3089" s="138">
        <v>0</v>
      </c>
      <c r="Y3089" s="138">
        <v>0</v>
      </c>
      <c r="Z3089" s="139"/>
      <c r="AA3089" s="138">
        <v>0</v>
      </c>
      <c r="AB3089" s="131">
        <v>0</v>
      </c>
    </row>
    <row r="3090" spans="1:28" ht="15" customHeight="1" x14ac:dyDescent="0.25">
      <c r="A3090" s="129" t="str">
        <f>B3090&amp;"-"&amp;COUNTIF($B$3:B3090,B3090)</f>
        <v>7999-10</v>
      </c>
      <c r="B3090" s="130">
        <v>7999</v>
      </c>
      <c r="C3090" s="130" t="s">
        <v>142</v>
      </c>
      <c r="D3090" s="137">
        <v>44453</v>
      </c>
      <c r="E3090" s="138">
        <v>1</v>
      </c>
      <c r="F3090" s="138">
        <v>0</v>
      </c>
      <c r="G3090" s="138">
        <v>0</v>
      </c>
      <c r="H3090" s="138">
        <v>0</v>
      </c>
      <c r="I3090" s="138">
        <v>0</v>
      </c>
      <c r="J3090" s="138">
        <v>0</v>
      </c>
      <c r="K3090" s="138">
        <v>1</v>
      </c>
      <c r="L3090" s="139"/>
      <c r="M3090" s="138">
        <v>0</v>
      </c>
      <c r="N3090" s="139"/>
      <c r="O3090" s="138">
        <v>0</v>
      </c>
      <c r="P3090" s="138">
        <v>0</v>
      </c>
      <c r="Q3090" s="138">
        <v>0</v>
      </c>
      <c r="R3090" s="139"/>
      <c r="S3090" s="138">
        <v>0</v>
      </c>
      <c r="T3090" s="139"/>
      <c r="U3090" s="138">
        <v>0</v>
      </c>
      <c r="V3090" s="138">
        <v>0</v>
      </c>
      <c r="W3090" s="138">
        <v>0</v>
      </c>
      <c r="X3090" s="138">
        <v>0</v>
      </c>
      <c r="Y3090" s="138">
        <v>0</v>
      </c>
      <c r="Z3090" s="139"/>
      <c r="AA3090" s="138">
        <v>0</v>
      </c>
      <c r="AB3090" s="131">
        <v>0</v>
      </c>
    </row>
    <row r="3091" spans="1:28" ht="15" customHeight="1" x14ac:dyDescent="0.25">
      <c r="A3091" s="129" t="str">
        <f>B3091&amp;"-"&amp;COUNTIF($B$3:B3091,B3091)</f>
        <v>7999-11</v>
      </c>
      <c r="B3091" s="130">
        <v>7999</v>
      </c>
      <c r="C3091" s="130" t="s">
        <v>142</v>
      </c>
      <c r="D3091" s="137">
        <v>46896</v>
      </c>
      <c r="E3091" s="138">
        <v>4</v>
      </c>
      <c r="F3091" s="138">
        <v>0</v>
      </c>
      <c r="G3091" s="138">
        <v>0</v>
      </c>
      <c r="H3091" s="138">
        <v>0</v>
      </c>
      <c r="I3091" s="138">
        <v>0</v>
      </c>
      <c r="J3091" s="138">
        <v>0</v>
      </c>
      <c r="K3091" s="138">
        <v>0</v>
      </c>
      <c r="L3091" s="139"/>
      <c r="M3091" s="138">
        <v>1</v>
      </c>
      <c r="N3091" s="139"/>
      <c r="O3091" s="138">
        <v>0</v>
      </c>
      <c r="P3091" s="138">
        <v>0</v>
      </c>
      <c r="Q3091" s="138">
        <v>0</v>
      </c>
      <c r="R3091" s="139"/>
      <c r="S3091" s="138">
        <v>0</v>
      </c>
      <c r="T3091" s="139"/>
      <c r="U3091" s="138">
        <v>0</v>
      </c>
      <c r="V3091" s="138">
        <v>0</v>
      </c>
      <c r="W3091" s="138">
        <v>0</v>
      </c>
      <c r="X3091" s="138">
        <v>0</v>
      </c>
      <c r="Y3091" s="138">
        <v>0</v>
      </c>
      <c r="Z3091" s="139"/>
      <c r="AA3091" s="138">
        <v>0</v>
      </c>
      <c r="AB3091" s="131">
        <v>0</v>
      </c>
    </row>
    <row r="3092" spans="1:28" ht="15" customHeight="1" x14ac:dyDescent="0.25">
      <c r="A3092" s="129" t="str">
        <f>B3092&amp;"-"&amp;COUNTIF($B$3:B3092,B3092)</f>
        <v>7999-12</v>
      </c>
      <c r="B3092" s="130">
        <v>7999</v>
      </c>
      <c r="C3092" s="130" t="s">
        <v>142</v>
      </c>
      <c r="D3092" s="137">
        <v>47001</v>
      </c>
      <c r="E3092" s="138">
        <v>5</v>
      </c>
      <c r="F3092" s="138">
        <v>0</v>
      </c>
      <c r="G3092" s="138">
        <v>0</v>
      </c>
      <c r="H3092" s="138">
        <v>0</v>
      </c>
      <c r="I3092" s="138">
        <v>0</v>
      </c>
      <c r="J3092" s="138">
        <v>0</v>
      </c>
      <c r="K3092" s="138">
        <v>0</v>
      </c>
      <c r="L3092" s="139"/>
      <c r="M3092" s="138">
        <v>2</v>
      </c>
      <c r="N3092" s="139"/>
      <c r="O3092" s="138">
        <v>0</v>
      </c>
      <c r="P3092" s="138">
        <v>0</v>
      </c>
      <c r="Q3092" s="138">
        <v>0</v>
      </c>
      <c r="R3092" s="139"/>
      <c r="S3092" s="138">
        <v>0</v>
      </c>
      <c r="T3092" s="139"/>
      <c r="U3092" s="138">
        <v>0</v>
      </c>
      <c r="V3092" s="138">
        <v>0</v>
      </c>
      <c r="W3092" s="138">
        <v>0</v>
      </c>
      <c r="X3092" s="138">
        <v>0</v>
      </c>
      <c r="Y3092" s="138">
        <v>0</v>
      </c>
      <c r="Z3092" s="139"/>
      <c r="AA3092" s="138">
        <v>0</v>
      </c>
      <c r="AB3092" s="131">
        <v>0</v>
      </c>
    </row>
    <row r="3093" spans="1:28" ht="15" customHeight="1" x14ac:dyDescent="0.25">
      <c r="A3093" s="129" t="str">
        <f>B3093&amp;"-"&amp;COUNTIF($B$3:B3093,B3093)</f>
        <v>7999-13</v>
      </c>
      <c r="B3093" s="130">
        <v>7999</v>
      </c>
      <c r="C3093" s="130" t="s">
        <v>142</v>
      </c>
      <c r="D3093" s="137">
        <v>44800</v>
      </c>
      <c r="E3093" s="138">
        <v>11</v>
      </c>
      <c r="F3093" s="138">
        <v>0</v>
      </c>
      <c r="G3093" s="138">
        <v>1</v>
      </c>
      <c r="H3093" s="138">
        <v>0</v>
      </c>
      <c r="I3093" s="138">
        <v>0</v>
      </c>
      <c r="J3093" s="138">
        <v>0</v>
      </c>
      <c r="K3093" s="138">
        <v>0</v>
      </c>
      <c r="L3093" s="139"/>
      <c r="M3093" s="138">
        <v>7</v>
      </c>
      <c r="N3093" s="139"/>
      <c r="O3093" s="138">
        <v>0</v>
      </c>
      <c r="P3093" s="138">
        <v>0</v>
      </c>
      <c r="Q3093" s="138">
        <v>0</v>
      </c>
      <c r="R3093" s="139"/>
      <c r="S3093" s="138">
        <v>0</v>
      </c>
      <c r="T3093" s="139"/>
      <c r="U3093" s="138">
        <v>0</v>
      </c>
      <c r="V3093" s="138">
        <v>0</v>
      </c>
      <c r="W3093" s="138">
        <v>0</v>
      </c>
      <c r="X3093" s="138">
        <v>0</v>
      </c>
      <c r="Y3093" s="138">
        <v>0</v>
      </c>
      <c r="Z3093" s="139"/>
      <c r="AA3093" s="138">
        <v>0</v>
      </c>
      <c r="AB3093" s="131">
        <v>0</v>
      </c>
    </row>
    <row r="3094" spans="1:28" ht="15" customHeight="1" x14ac:dyDescent="0.25">
      <c r="A3094" s="129" t="str">
        <f>B3094&amp;"-"&amp;COUNTIF($B$3:B3094,B3094)</f>
        <v>7999-14</v>
      </c>
      <c r="B3094" s="130">
        <v>7999</v>
      </c>
      <c r="C3094" s="130" t="s">
        <v>142</v>
      </c>
      <c r="D3094" s="137">
        <v>45047</v>
      </c>
      <c r="E3094" s="138">
        <v>5</v>
      </c>
      <c r="F3094" s="138">
        <v>0</v>
      </c>
      <c r="G3094" s="138">
        <v>0</v>
      </c>
      <c r="H3094" s="138">
        <v>0</v>
      </c>
      <c r="I3094" s="138">
        <v>0</v>
      </c>
      <c r="J3094" s="138">
        <v>0</v>
      </c>
      <c r="K3094" s="138">
        <v>0</v>
      </c>
      <c r="L3094" s="139"/>
      <c r="M3094" s="138">
        <v>0</v>
      </c>
      <c r="N3094" s="139"/>
      <c r="O3094" s="138">
        <v>0</v>
      </c>
      <c r="P3094" s="138">
        <v>0</v>
      </c>
      <c r="Q3094" s="138">
        <v>0</v>
      </c>
      <c r="R3094" s="139"/>
      <c r="S3094" s="138">
        <v>0</v>
      </c>
      <c r="T3094" s="139"/>
      <c r="U3094" s="138">
        <v>0</v>
      </c>
      <c r="V3094" s="138">
        <v>0</v>
      </c>
      <c r="W3094" s="138">
        <v>0</v>
      </c>
      <c r="X3094" s="138">
        <v>0</v>
      </c>
      <c r="Y3094" s="138">
        <v>0</v>
      </c>
      <c r="Z3094" s="139"/>
      <c r="AA3094" s="138">
        <v>0</v>
      </c>
      <c r="AB3094" s="131">
        <v>0</v>
      </c>
    </row>
    <row r="3095" spans="1:28" ht="15" customHeight="1" x14ac:dyDescent="0.25">
      <c r="A3095" s="129" t="str">
        <f>B3095&amp;"-"&amp;COUNTIF($B$3:B3095,B3095)</f>
        <v>7999-15</v>
      </c>
      <c r="B3095" s="130">
        <v>7999</v>
      </c>
      <c r="C3095" s="130" t="s">
        <v>142</v>
      </c>
      <c r="D3095" s="137">
        <v>45070</v>
      </c>
      <c r="E3095" s="138">
        <v>5</v>
      </c>
      <c r="F3095" s="138">
        <v>0</v>
      </c>
      <c r="G3095" s="138">
        <v>1</v>
      </c>
      <c r="H3095" s="138">
        <v>0</v>
      </c>
      <c r="I3095" s="138">
        <v>0</v>
      </c>
      <c r="J3095" s="138">
        <v>0</v>
      </c>
      <c r="K3095" s="138">
        <v>0</v>
      </c>
      <c r="L3095" s="139"/>
      <c r="M3095" s="138">
        <v>3</v>
      </c>
      <c r="N3095" s="139"/>
      <c r="O3095" s="138">
        <v>0</v>
      </c>
      <c r="P3095" s="138">
        <v>0</v>
      </c>
      <c r="Q3095" s="138">
        <v>0</v>
      </c>
      <c r="R3095" s="139"/>
      <c r="S3095" s="138">
        <v>0</v>
      </c>
      <c r="T3095" s="139"/>
      <c r="U3095" s="138">
        <v>0</v>
      </c>
      <c r="V3095" s="138">
        <v>0</v>
      </c>
      <c r="W3095" s="138">
        <v>0</v>
      </c>
      <c r="X3095" s="138">
        <v>0</v>
      </c>
      <c r="Y3095" s="138">
        <v>0</v>
      </c>
      <c r="Z3095" s="139"/>
      <c r="AA3095" s="138">
        <v>0</v>
      </c>
      <c r="AB3095" s="131">
        <v>0</v>
      </c>
    </row>
    <row r="3096" spans="1:28" ht="15" customHeight="1" x14ac:dyDescent="0.25">
      <c r="A3096" s="129" t="str">
        <f>B3096&amp;"-"&amp;COUNTIF($B$3:B3096,B3096)</f>
        <v>7999-16</v>
      </c>
      <c r="B3096" s="130">
        <v>7999</v>
      </c>
      <c r="C3096" s="130" t="s">
        <v>142</v>
      </c>
      <c r="D3096" s="137"/>
      <c r="E3096" s="138">
        <v>0</v>
      </c>
      <c r="F3096" s="138">
        <v>0</v>
      </c>
      <c r="G3096" s="138">
        <v>0</v>
      </c>
      <c r="H3096" s="138">
        <v>0</v>
      </c>
      <c r="I3096" s="138">
        <v>0</v>
      </c>
      <c r="J3096" s="138">
        <v>0</v>
      </c>
      <c r="K3096" s="138">
        <v>0</v>
      </c>
      <c r="L3096" s="139"/>
      <c r="M3096" s="138">
        <v>0</v>
      </c>
      <c r="N3096" s="139"/>
      <c r="O3096" s="138">
        <v>0</v>
      </c>
      <c r="P3096" s="138">
        <v>0</v>
      </c>
      <c r="Q3096" s="138">
        <v>0</v>
      </c>
      <c r="R3096" s="139"/>
      <c r="S3096" s="138">
        <v>0</v>
      </c>
      <c r="T3096" s="139"/>
      <c r="U3096" s="138">
        <v>0</v>
      </c>
      <c r="V3096" s="138">
        <v>0</v>
      </c>
      <c r="W3096" s="138">
        <v>0</v>
      </c>
      <c r="X3096" s="138">
        <v>0</v>
      </c>
      <c r="Y3096" s="138">
        <v>0</v>
      </c>
      <c r="Z3096" s="139"/>
      <c r="AA3096" s="138">
        <v>0</v>
      </c>
      <c r="AB3096" s="131">
        <v>0</v>
      </c>
    </row>
    <row r="3097" spans="1:28" ht="15" customHeight="1" x14ac:dyDescent="0.25">
      <c r="A3097" s="129" t="str">
        <f>B3097&amp;"-"&amp;COUNTIF($B$3:B3097,B3097)</f>
        <v>7999-17</v>
      </c>
      <c r="B3097" s="130">
        <v>7999</v>
      </c>
      <c r="C3097" s="130" t="s">
        <v>142</v>
      </c>
      <c r="D3097" s="137"/>
      <c r="E3097" s="138">
        <v>0</v>
      </c>
      <c r="F3097" s="138">
        <v>0</v>
      </c>
      <c r="G3097" s="138">
        <v>0</v>
      </c>
      <c r="H3097" s="138">
        <v>0</v>
      </c>
      <c r="I3097" s="138">
        <v>0</v>
      </c>
      <c r="J3097" s="138">
        <v>0</v>
      </c>
      <c r="K3097" s="138">
        <v>0</v>
      </c>
      <c r="L3097" s="139"/>
      <c r="M3097" s="138">
        <v>0</v>
      </c>
      <c r="N3097" s="139"/>
      <c r="O3097" s="138">
        <v>0</v>
      </c>
      <c r="P3097" s="138">
        <v>0</v>
      </c>
      <c r="Q3097" s="138">
        <v>0</v>
      </c>
      <c r="R3097" s="139"/>
      <c r="S3097" s="138">
        <v>0</v>
      </c>
      <c r="T3097" s="139"/>
      <c r="U3097" s="138">
        <v>0</v>
      </c>
      <c r="V3097" s="138">
        <v>0</v>
      </c>
      <c r="W3097" s="138">
        <v>0</v>
      </c>
      <c r="X3097" s="138">
        <v>0</v>
      </c>
      <c r="Y3097" s="138">
        <v>0</v>
      </c>
      <c r="Z3097" s="139"/>
      <c r="AA3097" s="138">
        <v>0</v>
      </c>
      <c r="AB3097" s="131">
        <v>0</v>
      </c>
    </row>
    <row r="3098" spans="1:28" ht="15" customHeight="1" x14ac:dyDescent="0.25">
      <c r="A3098" s="129" t="str">
        <f>B3098&amp;"-"&amp;COUNTIF($B$3:B3098,B3098)</f>
        <v>7999-18</v>
      </c>
      <c r="B3098" s="130">
        <v>7999</v>
      </c>
      <c r="C3098" s="130" t="s">
        <v>142</v>
      </c>
      <c r="D3098" s="137"/>
      <c r="E3098" s="138">
        <v>0</v>
      </c>
      <c r="F3098" s="138">
        <v>0</v>
      </c>
      <c r="G3098" s="138">
        <v>0</v>
      </c>
      <c r="H3098" s="138">
        <v>0</v>
      </c>
      <c r="I3098" s="138">
        <v>0</v>
      </c>
      <c r="J3098" s="138">
        <v>0</v>
      </c>
      <c r="K3098" s="138">
        <v>0</v>
      </c>
      <c r="L3098" s="139"/>
      <c r="M3098" s="138">
        <v>0</v>
      </c>
      <c r="N3098" s="139"/>
      <c r="O3098" s="138">
        <v>0</v>
      </c>
      <c r="P3098" s="138">
        <v>0</v>
      </c>
      <c r="Q3098" s="138">
        <v>0</v>
      </c>
      <c r="R3098" s="139"/>
      <c r="S3098" s="138">
        <v>0</v>
      </c>
      <c r="T3098" s="139"/>
      <c r="U3098" s="138">
        <v>0</v>
      </c>
      <c r="V3098" s="138">
        <v>0</v>
      </c>
      <c r="W3098" s="138">
        <v>0</v>
      </c>
      <c r="X3098" s="138">
        <v>0</v>
      </c>
      <c r="Y3098" s="138">
        <v>0</v>
      </c>
      <c r="Z3098" s="139"/>
      <c r="AA3098" s="138">
        <v>0</v>
      </c>
      <c r="AB3098" s="131">
        <v>0</v>
      </c>
    </row>
    <row r="3099" spans="1:28" ht="15" customHeight="1" x14ac:dyDescent="0.25">
      <c r="A3099" s="129" t="str">
        <f>B3099&amp;"-"&amp;COUNTIF($B$3:B3099,B3099)</f>
        <v>7999-19</v>
      </c>
      <c r="B3099" s="130">
        <v>7999</v>
      </c>
      <c r="C3099" s="130" t="s">
        <v>142</v>
      </c>
      <c r="D3099" s="137"/>
      <c r="E3099" s="138">
        <v>0</v>
      </c>
      <c r="F3099" s="138">
        <v>0</v>
      </c>
      <c r="G3099" s="138">
        <v>0</v>
      </c>
      <c r="H3099" s="138">
        <v>0</v>
      </c>
      <c r="I3099" s="138">
        <v>0</v>
      </c>
      <c r="J3099" s="138">
        <v>0</v>
      </c>
      <c r="K3099" s="138">
        <v>0</v>
      </c>
      <c r="L3099" s="139"/>
      <c r="M3099" s="138">
        <v>0</v>
      </c>
      <c r="N3099" s="139"/>
      <c r="O3099" s="138">
        <v>0</v>
      </c>
      <c r="P3099" s="138">
        <v>0</v>
      </c>
      <c r="Q3099" s="138">
        <v>0</v>
      </c>
      <c r="R3099" s="139"/>
      <c r="S3099" s="138">
        <v>0</v>
      </c>
      <c r="T3099" s="139"/>
      <c r="U3099" s="138">
        <v>0</v>
      </c>
      <c r="V3099" s="138">
        <v>0</v>
      </c>
      <c r="W3099" s="138">
        <v>0</v>
      </c>
      <c r="X3099" s="138">
        <v>0</v>
      </c>
      <c r="Y3099" s="138">
        <v>0</v>
      </c>
      <c r="Z3099" s="139"/>
      <c r="AA3099" s="138">
        <v>0</v>
      </c>
      <c r="AB3099" s="131">
        <v>0</v>
      </c>
    </row>
    <row r="3100" spans="1:28" ht="15" customHeight="1" x14ac:dyDescent="0.25">
      <c r="A3100" s="129" t="str">
        <f>B3100&amp;"-"&amp;COUNTIF($B$3:B3100,B3100)</f>
        <v>7999-20</v>
      </c>
      <c r="B3100" s="130">
        <v>7999</v>
      </c>
      <c r="C3100" s="130" t="s">
        <v>142</v>
      </c>
      <c r="D3100" s="137"/>
      <c r="E3100" s="138">
        <v>0</v>
      </c>
      <c r="F3100" s="138">
        <v>0</v>
      </c>
      <c r="G3100" s="138">
        <v>0</v>
      </c>
      <c r="H3100" s="138">
        <v>0</v>
      </c>
      <c r="I3100" s="138">
        <v>0</v>
      </c>
      <c r="J3100" s="138">
        <v>0</v>
      </c>
      <c r="K3100" s="138">
        <v>0</v>
      </c>
      <c r="L3100" s="139"/>
      <c r="M3100" s="138">
        <v>0</v>
      </c>
      <c r="N3100" s="139"/>
      <c r="O3100" s="138">
        <v>0</v>
      </c>
      <c r="P3100" s="138">
        <v>0</v>
      </c>
      <c r="Q3100" s="138">
        <v>0</v>
      </c>
      <c r="R3100" s="139"/>
      <c r="S3100" s="138">
        <v>0</v>
      </c>
      <c r="T3100" s="139"/>
      <c r="U3100" s="138">
        <v>0</v>
      </c>
      <c r="V3100" s="138">
        <v>0</v>
      </c>
      <c r="W3100" s="138">
        <v>0</v>
      </c>
      <c r="X3100" s="138">
        <v>0</v>
      </c>
      <c r="Y3100" s="138">
        <v>0</v>
      </c>
      <c r="Z3100" s="139"/>
      <c r="AA3100" s="138">
        <v>0</v>
      </c>
      <c r="AB3100" s="131">
        <v>0</v>
      </c>
    </row>
    <row r="3101" spans="1:28" ht="15" customHeight="1" x14ac:dyDescent="0.25">
      <c r="A3101" s="129" t="str">
        <f>B3101&amp;"-"&amp;COUNTIF($B$3:B3101,B3101)</f>
        <v>7999-21</v>
      </c>
      <c r="B3101" s="130">
        <v>7999</v>
      </c>
      <c r="C3101" s="130" t="s">
        <v>142</v>
      </c>
      <c r="D3101" s="137"/>
      <c r="E3101" s="138">
        <v>0</v>
      </c>
      <c r="F3101" s="138">
        <v>0</v>
      </c>
      <c r="G3101" s="138">
        <v>0</v>
      </c>
      <c r="H3101" s="138">
        <v>0</v>
      </c>
      <c r="I3101" s="138">
        <v>0</v>
      </c>
      <c r="J3101" s="138">
        <v>0</v>
      </c>
      <c r="K3101" s="138">
        <v>0</v>
      </c>
      <c r="L3101" s="139"/>
      <c r="M3101" s="138">
        <v>0</v>
      </c>
      <c r="N3101" s="139"/>
      <c r="O3101" s="138">
        <v>0</v>
      </c>
      <c r="P3101" s="138">
        <v>0</v>
      </c>
      <c r="Q3101" s="138">
        <v>0</v>
      </c>
      <c r="R3101" s="139"/>
      <c r="S3101" s="138">
        <v>0</v>
      </c>
      <c r="T3101" s="139"/>
      <c r="U3101" s="138">
        <v>0</v>
      </c>
      <c r="V3101" s="138">
        <v>0</v>
      </c>
      <c r="W3101" s="138">
        <v>0</v>
      </c>
      <c r="X3101" s="138">
        <v>0</v>
      </c>
      <c r="Y3101" s="138">
        <v>0</v>
      </c>
      <c r="Z3101" s="139"/>
      <c r="AA3101" s="138">
        <v>0</v>
      </c>
      <c r="AB3101" s="131">
        <v>0</v>
      </c>
    </row>
    <row r="3102" spans="1:28" ht="15" customHeight="1" x14ac:dyDescent="0.25">
      <c r="A3102" s="129" t="str">
        <f>B3102&amp;"-"&amp;COUNTIF($B$3:B3102,B3102)</f>
        <v>8000-1</v>
      </c>
      <c r="B3102" s="130">
        <v>8000</v>
      </c>
      <c r="C3102" s="130" t="s">
        <v>391</v>
      </c>
      <c r="D3102" s="137">
        <v>45195</v>
      </c>
      <c r="E3102" s="138">
        <v>6</v>
      </c>
      <c r="F3102" s="138">
        <v>0</v>
      </c>
      <c r="G3102" s="138">
        <v>0</v>
      </c>
      <c r="H3102" s="138">
        <v>0</v>
      </c>
      <c r="I3102" s="138">
        <v>0</v>
      </c>
      <c r="J3102" s="138">
        <v>0</v>
      </c>
      <c r="K3102" s="138">
        <v>0</v>
      </c>
      <c r="L3102" s="139"/>
      <c r="M3102" s="138">
        <v>6</v>
      </c>
      <c r="N3102" s="139"/>
      <c r="O3102" s="138">
        <v>0</v>
      </c>
      <c r="P3102" s="138">
        <v>1</v>
      </c>
      <c r="Q3102" s="138">
        <v>0</v>
      </c>
      <c r="R3102" s="139"/>
      <c r="S3102" s="138">
        <v>4</v>
      </c>
      <c r="T3102" s="139"/>
      <c r="U3102" s="138">
        <v>0</v>
      </c>
      <c r="V3102" s="138">
        <v>0</v>
      </c>
      <c r="W3102" s="138">
        <v>0</v>
      </c>
      <c r="X3102" s="138">
        <v>0</v>
      </c>
      <c r="Y3102" s="138">
        <v>0</v>
      </c>
      <c r="Z3102" s="139"/>
      <c r="AA3102" s="138">
        <v>0</v>
      </c>
      <c r="AB3102" s="131">
        <v>0</v>
      </c>
    </row>
    <row r="3103" spans="1:28" ht="15" customHeight="1" x14ac:dyDescent="0.25">
      <c r="A3103" s="129" t="str">
        <f>B3103&amp;"-"&amp;COUNTIF($B$3:B3103,B3103)</f>
        <v>8000-2</v>
      </c>
      <c r="B3103" s="130">
        <v>8000</v>
      </c>
      <c r="C3103" s="130" t="s">
        <v>391</v>
      </c>
      <c r="D3103" s="137">
        <v>48132</v>
      </c>
      <c r="E3103" s="138">
        <v>7.44</v>
      </c>
      <c r="F3103" s="138">
        <v>0</v>
      </c>
      <c r="G3103" s="138">
        <v>1</v>
      </c>
      <c r="H3103" s="138">
        <v>0</v>
      </c>
      <c r="I3103" s="138">
        <v>0</v>
      </c>
      <c r="J3103" s="138">
        <v>0</v>
      </c>
      <c r="K3103" s="138">
        <v>0</v>
      </c>
      <c r="L3103" s="139"/>
      <c r="M3103" s="138">
        <v>7.44</v>
      </c>
      <c r="N3103" s="139"/>
      <c r="O3103" s="138">
        <v>0</v>
      </c>
      <c r="P3103" s="138">
        <v>1.72</v>
      </c>
      <c r="Q3103" s="138">
        <v>0</v>
      </c>
      <c r="R3103" s="139"/>
      <c r="S3103" s="138">
        <v>4.72</v>
      </c>
      <c r="T3103" s="139"/>
      <c r="U3103" s="138">
        <v>0</v>
      </c>
      <c r="V3103" s="138">
        <v>0</v>
      </c>
      <c r="W3103" s="138">
        <v>0</v>
      </c>
      <c r="X3103" s="138">
        <v>0</v>
      </c>
      <c r="Y3103" s="138">
        <v>0</v>
      </c>
      <c r="Z3103" s="139"/>
      <c r="AA3103" s="138">
        <v>0</v>
      </c>
      <c r="AB3103" s="131">
        <v>0</v>
      </c>
    </row>
    <row r="3104" spans="1:28" ht="15" customHeight="1" x14ac:dyDescent="0.25">
      <c r="A3104" s="129" t="str">
        <f>B3104&amp;"-"&amp;COUNTIF($B$3:B3104,B3104)</f>
        <v>8000-3</v>
      </c>
      <c r="B3104" s="130">
        <v>8000</v>
      </c>
      <c r="C3104" s="130" t="s">
        <v>391</v>
      </c>
      <c r="D3104" s="137">
        <v>43802</v>
      </c>
      <c r="E3104" s="138">
        <v>1</v>
      </c>
      <c r="F3104" s="138">
        <v>0</v>
      </c>
      <c r="G3104" s="138">
        <v>0</v>
      </c>
      <c r="H3104" s="138">
        <v>0</v>
      </c>
      <c r="I3104" s="138">
        <v>0</v>
      </c>
      <c r="J3104" s="138">
        <v>0</v>
      </c>
      <c r="K3104" s="138">
        <v>0</v>
      </c>
      <c r="L3104" s="139"/>
      <c r="M3104" s="138">
        <v>1</v>
      </c>
      <c r="N3104" s="139"/>
      <c r="O3104" s="138">
        <v>0</v>
      </c>
      <c r="P3104" s="138">
        <v>0</v>
      </c>
      <c r="Q3104" s="138">
        <v>0</v>
      </c>
      <c r="R3104" s="139"/>
      <c r="S3104" s="138">
        <v>0</v>
      </c>
      <c r="T3104" s="139"/>
      <c r="U3104" s="138">
        <v>0</v>
      </c>
      <c r="V3104" s="138">
        <v>0</v>
      </c>
      <c r="W3104" s="138">
        <v>0</v>
      </c>
      <c r="X3104" s="138">
        <v>0</v>
      </c>
      <c r="Y3104" s="138">
        <v>0</v>
      </c>
      <c r="Z3104" s="139"/>
      <c r="AA3104" s="138">
        <v>0</v>
      </c>
      <c r="AB3104" s="131">
        <v>0</v>
      </c>
    </row>
    <row r="3105" spans="1:28" ht="15" customHeight="1" x14ac:dyDescent="0.25">
      <c r="A3105" s="129" t="str">
        <f>B3105&amp;"-"&amp;COUNTIF($B$3:B3105,B3105)</f>
        <v>8000-4</v>
      </c>
      <c r="B3105" s="130">
        <v>8000</v>
      </c>
      <c r="C3105" s="130" t="s">
        <v>391</v>
      </c>
      <c r="D3105" s="137">
        <v>43943</v>
      </c>
      <c r="E3105" s="138">
        <v>2.78</v>
      </c>
      <c r="F3105" s="138">
        <v>0</v>
      </c>
      <c r="G3105" s="138">
        <v>0</v>
      </c>
      <c r="H3105" s="138">
        <v>0</v>
      </c>
      <c r="I3105" s="138">
        <v>0</v>
      </c>
      <c r="J3105" s="138">
        <v>0</v>
      </c>
      <c r="K3105" s="138">
        <v>0</v>
      </c>
      <c r="L3105" s="139"/>
      <c r="M3105" s="138">
        <v>2.78</v>
      </c>
      <c r="N3105" s="139"/>
      <c r="O3105" s="138">
        <v>0</v>
      </c>
      <c r="P3105" s="138">
        <v>0</v>
      </c>
      <c r="Q3105" s="138">
        <v>0</v>
      </c>
      <c r="R3105" s="139"/>
      <c r="S3105" s="138">
        <v>1.78</v>
      </c>
      <c r="T3105" s="139"/>
      <c r="U3105" s="138">
        <v>0</v>
      </c>
      <c r="V3105" s="138">
        <v>0</v>
      </c>
      <c r="W3105" s="138">
        <v>0</v>
      </c>
      <c r="X3105" s="138">
        <v>0</v>
      </c>
      <c r="Y3105" s="138">
        <v>0</v>
      </c>
      <c r="Z3105" s="139"/>
      <c r="AA3105" s="138">
        <v>0</v>
      </c>
      <c r="AB3105" s="131">
        <v>0</v>
      </c>
    </row>
    <row r="3106" spans="1:28" ht="15" customHeight="1" x14ac:dyDescent="0.25">
      <c r="A3106" s="129" t="str">
        <f>B3106&amp;"-"&amp;COUNTIF($B$3:B3106,B3106)</f>
        <v>8000-5</v>
      </c>
      <c r="B3106" s="130">
        <v>8000</v>
      </c>
      <c r="C3106" s="130" t="s">
        <v>391</v>
      </c>
      <c r="D3106" s="137">
        <v>44263</v>
      </c>
      <c r="E3106" s="138">
        <v>300.24</v>
      </c>
      <c r="F3106" s="138">
        <v>7</v>
      </c>
      <c r="G3106" s="138">
        <v>37.74</v>
      </c>
      <c r="H3106" s="138">
        <v>0</v>
      </c>
      <c r="I3106" s="138">
        <v>0</v>
      </c>
      <c r="J3106" s="138">
        <v>0</v>
      </c>
      <c r="K3106" s="138">
        <v>1</v>
      </c>
      <c r="L3106" s="139"/>
      <c r="M3106" s="138">
        <v>300.24</v>
      </c>
      <c r="N3106" s="139"/>
      <c r="O3106" s="138">
        <v>0</v>
      </c>
      <c r="P3106" s="138">
        <v>6.14</v>
      </c>
      <c r="Q3106" s="138">
        <v>0</v>
      </c>
      <c r="R3106" s="139"/>
      <c r="S3106" s="138">
        <v>139.37</v>
      </c>
      <c r="T3106" s="139"/>
      <c r="U3106" s="138">
        <v>0</v>
      </c>
      <c r="V3106" s="138">
        <v>0</v>
      </c>
      <c r="W3106" s="138">
        <v>0</v>
      </c>
      <c r="X3106" s="138">
        <v>0</v>
      </c>
      <c r="Y3106" s="138">
        <v>0</v>
      </c>
      <c r="Z3106" s="139"/>
      <c r="AA3106" s="138">
        <v>0</v>
      </c>
      <c r="AB3106" s="131">
        <v>0</v>
      </c>
    </row>
    <row r="3107" spans="1:28" ht="15" customHeight="1" x14ac:dyDescent="0.25">
      <c r="A3107" s="129" t="str">
        <f>B3107&amp;"-"&amp;COUNTIF($B$3:B3107,B3107)</f>
        <v>8000-6</v>
      </c>
      <c r="B3107" s="130">
        <v>8000</v>
      </c>
      <c r="C3107" s="130" t="s">
        <v>391</v>
      </c>
      <c r="D3107" s="137">
        <v>48173</v>
      </c>
      <c r="E3107" s="138">
        <v>1</v>
      </c>
      <c r="F3107" s="138">
        <v>0</v>
      </c>
      <c r="G3107" s="138">
        <v>0</v>
      </c>
      <c r="H3107" s="138">
        <v>0</v>
      </c>
      <c r="I3107" s="138">
        <v>0</v>
      </c>
      <c r="J3107" s="138">
        <v>0</v>
      </c>
      <c r="K3107" s="138">
        <v>0</v>
      </c>
      <c r="L3107" s="139"/>
      <c r="M3107" s="138">
        <v>1</v>
      </c>
      <c r="N3107" s="139"/>
      <c r="O3107" s="138">
        <v>0</v>
      </c>
      <c r="P3107" s="138">
        <v>1</v>
      </c>
      <c r="Q3107" s="138">
        <v>0</v>
      </c>
      <c r="R3107" s="139"/>
      <c r="S3107" s="138">
        <v>0</v>
      </c>
      <c r="T3107" s="139"/>
      <c r="U3107" s="138">
        <v>0</v>
      </c>
      <c r="V3107" s="138">
        <v>0</v>
      </c>
      <c r="W3107" s="138">
        <v>0</v>
      </c>
      <c r="X3107" s="138">
        <v>0</v>
      </c>
      <c r="Y3107" s="138">
        <v>0</v>
      </c>
      <c r="Z3107" s="139"/>
      <c r="AA3107" s="138">
        <v>0</v>
      </c>
      <c r="AB3107" s="131">
        <v>0</v>
      </c>
    </row>
    <row r="3108" spans="1:28" ht="15" customHeight="1" x14ac:dyDescent="0.25">
      <c r="A3108" s="129" t="str">
        <f>B3108&amp;"-"&amp;COUNTIF($B$3:B3108,B3108)</f>
        <v>8000-7</v>
      </c>
      <c r="B3108" s="130">
        <v>8000</v>
      </c>
      <c r="C3108" s="130" t="s">
        <v>391</v>
      </c>
      <c r="D3108" s="137">
        <v>44768</v>
      </c>
      <c r="E3108" s="138">
        <v>1</v>
      </c>
      <c r="F3108" s="138">
        <v>0</v>
      </c>
      <c r="G3108" s="138">
        <v>0</v>
      </c>
      <c r="H3108" s="138">
        <v>0</v>
      </c>
      <c r="I3108" s="138">
        <v>0</v>
      </c>
      <c r="J3108" s="138">
        <v>0</v>
      </c>
      <c r="K3108" s="138">
        <v>0</v>
      </c>
      <c r="L3108" s="139"/>
      <c r="M3108" s="138">
        <v>1</v>
      </c>
      <c r="N3108" s="139"/>
      <c r="O3108" s="138">
        <v>0</v>
      </c>
      <c r="P3108" s="138">
        <v>0</v>
      </c>
      <c r="Q3108" s="138">
        <v>0</v>
      </c>
      <c r="R3108" s="139"/>
      <c r="S3108" s="138">
        <v>0</v>
      </c>
      <c r="T3108" s="139"/>
      <c r="U3108" s="138">
        <v>0</v>
      </c>
      <c r="V3108" s="138">
        <v>0</v>
      </c>
      <c r="W3108" s="138">
        <v>0</v>
      </c>
      <c r="X3108" s="138">
        <v>0</v>
      </c>
      <c r="Y3108" s="138">
        <v>0</v>
      </c>
      <c r="Z3108" s="139"/>
      <c r="AA3108" s="138">
        <v>0</v>
      </c>
      <c r="AB3108" s="131">
        <v>0</v>
      </c>
    </row>
    <row r="3109" spans="1:28" ht="15" customHeight="1" x14ac:dyDescent="0.25">
      <c r="A3109" s="129" t="str">
        <f>B3109&amp;"-"&amp;COUNTIF($B$3:B3109,B3109)</f>
        <v>8000-8</v>
      </c>
      <c r="B3109" s="130">
        <v>8000</v>
      </c>
      <c r="C3109" s="130" t="s">
        <v>391</v>
      </c>
      <c r="D3109" s="137"/>
      <c r="E3109" s="138">
        <v>0</v>
      </c>
      <c r="F3109" s="138">
        <v>0</v>
      </c>
      <c r="G3109" s="138">
        <v>0</v>
      </c>
      <c r="H3109" s="138">
        <v>0</v>
      </c>
      <c r="I3109" s="138">
        <v>0</v>
      </c>
      <c r="J3109" s="138">
        <v>0</v>
      </c>
      <c r="K3109" s="138">
        <v>0</v>
      </c>
      <c r="L3109" s="139"/>
      <c r="M3109" s="138">
        <v>0</v>
      </c>
      <c r="N3109" s="139"/>
      <c r="O3109" s="138">
        <v>0</v>
      </c>
      <c r="P3109" s="138">
        <v>0</v>
      </c>
      <c r="Q3109" s="138">
        <v>0</v>
      </c>
      <c r="R3109" s="139"/>
      <c r="S3109" s="138">
        <v>0</v>
      </c>
      <c r="T3109" s="139"/>
      <c r="U3109" s="138">
        <v>0</v>
      </c>
      <c r="V3109" s="138">
        <v>0</v>
      </c>
      <c r="W3109" s="138">
        <v>0</v>
      </c>
      <c r="X3109" s="138">
        <v>0</v>
      </c>
      <c r="Y3109" s="138">
        <v>0</v>
      </c>
      <c r="Z3109" s="139"/>
      <c r="AA3109" s="138">
        <v>0</v>
      </c>
      <c r="AB3109" s="131">
        <v>0</v>
      </c>
    </row>
    <row r="3110" spans="1:28" ht="15" customHeight="1" x14ac:dyDescent="0.25">
      <c r="A3110" s="129" t="str">
        <f>B3110&amp;"-"&amp;COUNTIF($B$3:B3110,B3110)</f>
        <v>8000-9</v>
      </c>
      <c r="B3110" s="130">
        <v>8000</v>
      </c>
      <c r="C3110" s="130" t="s">
        <v>391</v>
      </c>
      <c r="D3110" s="137"/>
      <c r="E3110" s="138">
        <v>0</v>
      </c>
      <c r="F3110" s="138">
        <v>0</v>
      </c>
      <c r="G3110" s="138">
        <v>0</v>
      </c>
      <c r="H3110" s="138">
        <v>0</v>
      </c>
      <c r="I3110" s="138">
        <v>0</v>
      </c>
      <c r="J3110" s="138">
        <v>0</v>
      </c>
      <c r="K3110" s="138">
        <v>0</v>
      </c>
      <c r="L3110" s="139"/>
      <c r="M3110" s="138">
        <v>0</v>
      </c>
      <c r="N3110" s="139"/>
      <c r="O3110" s="138">
        <v>0</v>
      </c>
      <c r="P3110" s="138">
        <v>0</v>
      </c>
      <c r="Q3110" s="138">
        <v>0</v>
      </c>
      <c r="R3110" s="139"/>
      <c r="S3110" s="138">
        <v>0</v>
      </c>
      <c r="T3110" s="139"/>
      <c r="U3110" s="138">
        <v>0</v>
      </c>
      <c r="V3110" s="138">
        <v>0</v>
      </c>
      <c r="W3110" s="138">
        <v>0</v>
      </c>
      <c r="X3110" s="138">
        <v>0</v>
      </c>
      <c r="Y3110" s="138">
        <v>0</v>
      </c>
      <c r="Z3110" s="139"/>
      <c r="AA3110" s="138">
        <v>0</v>
      </c>
      <c r="AB3110" s="131">
        <v>0</v>
      </c>
    </row>
    <row r="3111" spans="1:28" ht="15" customHeight="1" x14ac:dyDescent="0.25">
      <c r="A3111" s="129" t="str">
        <f>B3111&amp;"-"&amp;COUNTIF($B$3:B3111,B3111)</f>
        <v>8000-10</v>
      </c>
      <c r="B3111" s="130">
        <v>8000</v>
      </c>
      <c r="C3111" s="130" t="s">
        <v>391</v>
      </c>
      <c r="D3111" s="137"/>
      <c r="E3111" s="138">
        <v>0</v>
      </c>
      <c r="F3111" s="138">
        <v>0</v>
      </c>
      <c r="G3111" s="138">
        <v>0</v>
      </c>
      <c r="H3111" s="138">
        <v>0</v>
      </c>
      <c r="I3111" s="138">
        <v>0</v>
      </c>
      <c r="J3111" s="138">
        <v>0</v>
      </c>
      <c r="K3111" s="138">
        <v>0</v>
      </c>
      <c r="L3111" s="139"/>
      <c r="M3111" s="138">
        <v>0</v>
      </c>
      <c r="N3111" s="139"/>
      <c r="O3111" s="138">
        <v>0</v>
      </c>
      <c r="P3111" s="138">
        <v>0</v>
      </c>
      <c r="Q3111" s="138">
        <v>0</v>
      </c>
      <c r="R3111" s="139"/>
      <c r="S3111" s="138">
        <v>0</v>
      </c>
      <c r="T3111" s="139"/>
      <c r="U3111" s="138">
        <v>0</v>
      </c>
      <c r="V3111" s="138">
        <v>0</v>
      </c>
      <c r="W3111" s="138">
        <v>0</v>
      </c>
      <c r="X3111" s="138">
        <v>0</v>
      </c>
      <c r="Y3111" s="138">
        <v>0</v>
      </c>
      <c r="Z3111" s="139"/>
      <c r="AA3111" s="138">
        <v>0</v>
      </c>
      <c r="AB3111" s="131">
        <v>0</v>
      </c>
    </row>
    <row r="3112" spans="1:28" ht="15" customHeight="1" x14ac:dyDescent="0.25">
      <c r="A3112" s="129" t="str">
        <f>B3112&amp;"-"&amp;COUNTIF($B$3:B3112,B3112)</f>
        <v>8000-11</v>
      </c>
      <c r="B3112" s="130">
        <v>8000</v>
      </c>
      <c r="C3112" s="130" t="s">
        <v>391</v>
      </c>
      <c r="D3112" s="137"/>
      <c r="E3112" s="138">
        <v>0</v>
      </c>
      <c r="F3112" s="138">
        <v>0</v>
      </c>
      <c r="G3112" s="138">
        <v>0</v>
      </c>
      <c r="H3112" s="138">
        <v>0</v>
      </c>
      <c r="I3112" s="138">
        <v>0</v>
      </c>
      <c r="J3112" s="138">
        <v>0</v>
      </c>
      <c r="K3112" s="138">
        <v>0</v>
      </c>
      <c r="L3112" s="139"/>
      <c r="M3112" s="138">
        <v>0</v>
      </c>
      <c r="N3112" s="139"/>
      <c r="O3112" s="138">
        <v>0</v>
      </c>
      <c r="P3112" s="138">
        <v>0</v>
      </c>
      <c r="Q3112" s="138">
        <v>0</v>
      </c>
      <c r="R3112" s="139"/>
      <c r="S3112" s="138">
        <v>0</v>
      </c>
      <c r="T3112" s="139"/>
      <c r="U3112" s="138">
        <v>0</v>
      </c>
      <c r="V3112" s="138">
        <v>0</v>
      </c>
      <c r="W3112" s="138">
        <v>0</v>
      </c>
      <c r="X3112" s="138">
        <v>0</v>
      </c>
      <c r="Y3112" s="138">
        <v>0</v>
      </c>
      <c r="Z3112" s="139"/>
      <c r="AA3112" s="138">
        <v>0</v>
      </c>
      <c r="AB3112" s="131">
        <v>0</v>
      </c>
    </row>
    <row r="3113" spans="1:28" ht="15" customHeight="1" x14ac:dyDescent="0.25">
      <c r="A3113" s="129" t="str">
        <f>B3113&amp;"-"&amp;COUNTIF($B$3:B3113,B3113)</f>
        <v>8000-12</v>
      </c>
      <c r="B3113" s="130">
        <v>8000</v>
      </c>
      <c r="C3113" s="130" t="s">
        <v>391</v>
      </c>
      <c r="D3113" s="137"/>
      <c r="E3113" s="138">
        <v>0</v>
      </c>
      <c r="F3113" s="138">
        <v>0</v>
      </c>
      <c r="G3113" s="138">
        <v>0</v>
      </c>
      <c r="H3113" s="138">
        <v>0</v>
      </c>
      <c r="I3113" s="138">
        <v>0</v>
      </c>
      <c r="J3113" s="138">
        <v>0</v>
      </c>
      <c r="K3113" s="138">
        <v>0</v>
      </c>
      <c r="L3113" s="139"/>
      <c r="M3113" s="138">
        <v>0</v>
      </c>
      <c r="N3113" s="139"/>
      <c r="O3113" s="138">
        <v>0</v>
      </c>
      <c r="P3113" s="138">
        <v>0</v>
      </c>
      <c r="Q3113" s="138">
        <v>0</v>
      </c>
      <c r="R3113" s="139"/>
      <c r="S3113" s="138">
        <v>0</v>
      </c>
      <c r="T3113" s="139"/>
      <c r="U3113" s="138">
        <v>0</v>
      </c>
      <c r="V3113" s="138">
        <v>0</v>
      </c>
      <c r="W3113" s="138">
        <v>0</v>
      </c>
      <c r="X3113" s="138">
        <v>0</v>
      </c>
      <c r="Y3113" s="138">
        <v>0</v>
      </c>
      <c r="Z3113" s="139"/>
      <c r="AA3113" s="138">
        <v>0</v>
      </c>
      <c r="AB3113" s="131">
        <v>0</v>
      </c>
    </row>
    <row r="3114" spans="1:28" ht="15" customHeight="1" x14ac:dyDescent="0.25">
      <c r="A3114" s="129" t="str">
        <f>B3114&amp;"-"&amp;COUNTIF($B$3:B3114,B3114)</f>
        <v>8000-13</v>
      </c>
      <c r="B3114" s="130">
        <v>8000</v>
      </c>
      <c r="C3114" s="130" t="s">
        <v>391</v>
      </c>
      <c r="D3114" s="137"/>
      <c r="E3114" s="138">
        <v>0</v>
      </c>
      <c r="F3114" s="138">
        <v>0</v>
      </c>
      <c r="G3114" s="138">
        <v>0</v>
      </c>
      <c r="H3114" s="138">
        <v>0</v>
      </c>
      <c r="I3114" s="138">
        <v>0</v>
      </c>
      <c r="J3114" s="138">
        <v>0</v>
      </c>
      <c r="K3114" s="138">
        <v>0</v>
      </c>
      <c r="L3114" s="139"/>
      <c r="M3114" s="138">
        <v>0</v>
      </c>
      <c r="N3114" s="139"/>
      <c r="O3114" s="138">
        <v>0</v>
      </c>
      <c r="P3114" s="138">
        <v>0</v>
      </c>
      <c r="Q3114" s="138">
        <v>0</v>
      </c>
      <c r="R3114" s="139"/>
      <c r="S3114" s="138">
        <v>0</v>
      </c>
      <c r="T3114" s="139"/>
      <c r="U3114" s="138">
        <v>0</v>
      </c>
      <c r="V3114" s="138">
        <v>0</v>
      </c>
      <c r="W3114" s="138">
        <v>0</v>
      </c>
      <c r="X3114" s="138">
        <v>0</v>
      </c>
      <c r="Y3114" s="138">
        <v>0</v>
      </c>
      <c r="Z3114" s="139"/>
      <c r="AA3114" s="138">
        <v>0</v>
      </c>
      <c r="AB3114" s="131">
        <v>0</v>
      </c>
    </row>
    <row r="3115" spans="1:28" ht="15" customHeight="1" x14ac:dyDescent="0.25">
      <c r="A3115" s="129" t="str">
        <f>B3115&amp;"-"&amp;COUNTIF($B$3:B3115,B3115)</f>
        <v>8000-14</v>
      </c>
      <c r="B3115" s="130">
        <v>8000</v>
      </c>
      <c r="C3115" s="130" t="s">
        <v>391</v>
      </c>
      <c r="D3115" s="137"/>
      <c r="E3115" s="138">
        <v>0</v>
      </c>
      <c r="F3115" s="138">
        <v>0</v>
      </c>
      <c r="G3115" s="138">
        <v>0</v>
      </c>
      <c r="H3115" s="138">
        <v>0</v>
      </c>
      <c r="I3115" s="138">
        <v>0</v>
      </c>
      <c r="J3115" s="138">
        <v>0</v>
      </c>
      <c r="K3115" s="138">
        <v>0</v>
      </c>
      <c r="L3115" s="139"/>
      <c r="M3115" s="138">
        <v>0</v>
      </c>
      <c r="N3115" s="139"/>
      <c r="O3115" s="138">
        <v>0</v>
      </c>
      <c r="P3115" s="138">
        <v>0</v>
      </c>
      <c r="Q3115" s="138">
        <v>0</v>
      </c>
      <c r="R3115" s="139"/>
      <c r="S3115" s="138">
        <v>0</v>
      </c>
      <c r="T3115" s="139"/>
      <c r="U3115" s="138">
        <v>0</v>
      </c>
      <c r="V3115" s="138">
        <v>0</v>
      </c>
      <c r="W3115" s="138">
        <v>0</v>
      </c>
      <c r="X3115" s="138">
        <v>0</v>
      </c>
      <c r="Y3115" s="138">
        <v>0</v>
      </c>
      <c r="Z3115" s="139"/>
      <c r="AA3115" s="138">
        <v>0</v>
      </c>
      <c r="AB3115" s="131">
        <v>0</v>
      </c>
    </row>
    <row r="3116" spans="1:28" ht="15" customHeight="1" x14ac:dyDescent="0.25">
      <c r="A3116" s="129" t="str">
        <f>B3116&amp;"-"&amp;COUNTIF($B$3:B3116,B3116)</f>
        <v>8063-1</v>
      </c>
      <c r="B3116" s="130">
        <v>8063</v>
      </c>
      <c r="C3116" s="130" t="s">
        <v>143</v>
      </c>
      <c r="D3116" s="137">
        <v>43489</v>
      </c>
      <c r="E3116" s="138">
        <v>91.81</v>
      </c>
      <c r="F3116" s="138">
        <v>0</v>
      </c>
      <c r="G3116" s="138">
        <v>17.53</v>
      </c>
      <c r="H3116" s="138">
        <v>4.5599999999999996</v>
      </c>
      <c r="I3116" s="138">
        <v>0</v>
      </c>
      <c r="J3116" s="138">
        <v>0</v>
      </c>
      <c r="K3116" s="138">
        <v>0.26</v>
      </c>
      <c r="L3116" s="139"/>
      <c r="M3116" s="138">
        <v>67.209999999999994</v>
      </c>
      <c r="N3116" s="139"/>
      <c r="O3116" s="138">
        <v>0</v>
      </c>
      <c r="P3116" s="138">
        <v>0</v>
      </c>
      <c r="Q3116" s="138">
        <v>0</v>
      </c>
      <c r="R3116" s="139"/>
      <c r="S3116" s="138">
        <v>0</v>
      </c>
      <c r="T3116" s="139"/>
      <c r="U3116" s="138">
        <v>0</v>
      </c>
      <c r="V3116" s="138">
        <v>0</v>
      </c>
      <c r="W3116" s="138">
        <v>81.17</v>
      </c>
      <c r="X3116" s="138">
        <v>0</v>
      </c>
      <c r="Y3116" s="138">
        <v>0.43</v>
      </c>
      <c r="Z3116" s="139"/>
      <c r="AA3116" s="138">
        <v>0</v>
      </c>
      <c r="AB3116" s="131">
        <v>0</v>
      </c>
    </row>
    <row r="3117" spans="1:28" ht="15" customHeight="1" x14ac:dyDescent="0.25">
      <c r="A3117" s="129" t="str">
        <f>B3117&amp;"-"&amp;COUNTIF($B$3:B3117,B3117)</f>
        <v>8063-2</v>
      </c>
      <c r="B3117" s="130">
        <v>8063</v>
      </c>
      <c r="C3117" s="130" t="s">
        <v>143</v>
      </c>
      <c r="D3117" s="137">
        <v>43539</v>
      </c>
      <c r="E3117" s="138">
        <v>0.45</v>
      </c>
      <c r="F3117" s="138">
        <v>0</v>
      </c>
      <c r="G3117" s="138">
        <v>0</v>
      </c>
      <c r="H3117" s="138">
        <v>0</v>
      </c>
      <c r="I3117" s="138">
        <v>0</v>
      </c>
      <c r="J3117" s="138">
        <v>0</v>
      </c>
      <c r="K3117" s="138">
        <v>0</v>
      </c>
      <c r="L3117" s="139"/>
      <c r="M3117" s="138">
        <v>0.33</v>
      </c>
      <c r="N3117" s="139"/>
      <c r="O3117" s="138">
        <v>0</v>
      </c>
      <c r="P3117" s="138">
        <v>0</v>
      </c>
      <c r="Q3117" s="138">
        <v>0</v>
      </c>
      <c r="R3117" s="139"/>
      <c r="S3117" s="138">
        <v>0</v>
      </c>
      <c r="T3117" s="139"/>
      <c r="U3117" s="138">
        <v>0</v>
      </c>
      <c r="V3117" s="138">
        <v>0</v>
      </c>
      <c r="W3117" s="138">
        <v>0.28000000000000003</v>
      </c>
      <c r="X3117" s="138">
        <v>0</v>
      </c>
      <c r="Y3117" s="138">
        <v>0</v>
      </c>
      <c r="Z3117" s="139"/>
      <c r="AA3117" s="138">
        <v>0</v>
      </c>
      <c r="AB3117" s="131">
        <v>0</v>
      </c>
    </row>
    <row r="3118" spans="1:28" ht="15" customHeight="1" x14ac:dyDescent="0.25">
      <c r="A3118" s="129" t="str">
        <f>B3118&amp;"-"&amp;COUNTIF($B$3:B3118,B3118)</f>
        <v>8063-3</v>
      </c>
      <c r="B3118" s="130">
        <v>8063</v>
      </c>
      <c r="C3118" s="130" t="s">
        <v>143</v>
      </c>
      <c r="D3118" s="137">
        <v>43612</v>
      </c>
      <c r="E3118" s="138">
        <v>0.53</v>
      </c>
      <c r="F3118" s="138">
        <v>0</v>
      </c>
      <c r="G3118" s="138">
        <v>0</v>
      </c>
      <c r="H3118" s="138">
        <v>0</v>
      </c>
      <c r="I3118" s="138">
        <v>0</v>
      </c>
      <c r="J3118" s="138">
        <v>0</v>
      </c>
      <c r="K3118" s="138">
        <v>0</v>
      </c>
      <c r="L3118" s="139"/>
      <c r="M3118" s="138">
        <v>0.53</v>
      </c>
      <c r="N3118" s="139"/>
      <c r="O3118" s="138">
        <v>0</v>
      </c>
      <c r="P3118" s="138">
        <v>0</v>
      </c>
      <c r="Q3118" s="138">
        <v>0</v>
      </c>
      <c r="R3118" s="139"/>
      <c r="S3118" s="138">
        <v>0</v>
      </c>
      <c r="T3118" s="139"/>
      <c r="U3118" s="138">
        <v>0</v>
      </c>
      <c r="V3118" s="138">
        <v>0</v>
      </c>
      <c r="W3118" s="138">
        <v>0</v>
      </c>
      <c r="X3118" s="138">
        <v>0</v>
      </c>
      <c r="Y3118" s="138">
        <v>0</v>
      </c>
      <c r="Z3118" s="139"/>
      <c r="AA3118" s="138">
        <v>0</v>
      </c>
      <c r="AB3118" s="131">
        <v>0</v>
      </c>
    </row>
    <row r="3119" spans="1:28" ht="15" customHeight="1" x14ac:dyDescent="0.25">
      <c r="A3119" s="129" t="str">
        <f>B3119&amp;"-"&amp;COUNTIF($B$3:B3119,B3119)</f>
        <v>8063-4</v>
      </c>
      <c r="B3119" s="130">
        <v>8063</v>
      </c>
      <c r="C3119" s="130" t="s">
        <v>143</v>
      </c>
      <c r="D3119" s="137">
        <v>49981</v>
      </c>
      <c r="E3119" s="138">
        <v>2.0299999999999998</v>
      </c>
      <c r="F3119" s="138">
        <v>0</v>
      </c>
      <c r="G3119" s="138">
        <v>0</v>
      </c>
      <c r="H3119" s="138">
        <v>0.9</v>
      </c>
      <c r="I3119" s="138">
        <v>0</v>
      </c>
      <c r="J3119" s="138">
        <v>0</v>
      </c>
      <c r="K3119" s="138">
        <v>0</v>
      </c>
      <c r="L3119" s="139"/>
      <c r="M3119" s="138">
        <v>1.1299999999999999</v>
      </c>
      <c r="N3119" s="139"/>
      <c r="O3119" s="138">
        <v>0</v>
      </c>
      <c r="P3119" s="138">
        <v>0</v>
      </c>
      <c r="Q3119" s="138">
        <v>0</v>
      </c>
      <c r="R3119" s="139"/>
      <c r="S3119" s="138">
        <v>0</v>
      </c>
      <c r="T3119" s="139"/>
      <c r="U3119" s="138">
        <v>0</v>
      </c>
      <c r="V3119" s="138">
        <v>0</v>
      </c>
      <c r="W3119" s="138">
        <v>0.12</v>
      </c>
      <c r="X3119" s="138">
        <v>0</v>
      </c>
      <c r="Y3119" s="138">
        <v>0</v>
      </c>
      <c r="Z3119" s="139"/>
      <c r="AA3119" s="138">
        <v>0</v>
      </c>
      <c r="AB3119" s="131">
        <v>0</v>
      </c>
    </row>
    <row r="3120" spans="1:28" ht="15" customHeight="1" x14ac:dyDescent="0.25">
      <c r="A3120" s="129" t="str">
        <f>B3120&amp;"-"&amp;COUNTIF($B$3:B3120,B3120)</f>
        <v>8063-5</v>
      </c>
      <c r="B3120" s="130">
        <v>8063</v>
      </c>
      <c r="C3120" s="130" t="s">
        <v>143</v>
      </c>
      <c r="D3120" s="137">
        <v>43828</v>
      </c>
      <c r="E3120" s="138">
        <v>0.89</v>
      </c>
      <c r="F3120" s="138">
        <v>0</v>
      </c>
      <c r="G3120" s="138">
        <v>0</v>
      </c>
      <c r="H3120" s="138">
        <v>0.89</v>
      </c>
      <c r="I3120" s="138">
        <v>0</v>
      </c>
      <c r="J3120" s="138">
        <v>0</v>
      </c>
      <c r="K3120" s="138">
        <v>0</v>
      </c>
      <c r="L3120" s="139"/>
      <c r="M3120" s="138">
        <v>0.89</v>
      </c>
      <c r="N3120" s="139"/>
      <c r="O3120" s="138">
        <v>0</v>
      </c>
      <c r="P3120" s="138">
        <v>0</v>
      </c>
      <c r="Q3120" s="138">
        <v>0</v>
      </c>
      <c r="R3120" s="139"/>
      <c r="S3120" s="138">
        <v>0</v>
      </c>
      <c r="T3120" s="139"/>
      <c r="U3120" s="138">
        <v>0</v>
      </c>
      <c r="V3120" s="138">
        <v>0</v>
      </c>
      <c r="W3120" s="138">
        <v>0</v>
      </c>
      <c r="X3120" s="138">
        <v>0</v>
      </c>
      <c r="Y3120" s="138">
        <v>0</v>
      </c>
      <c r="Z3120" s="139"/>
      <c r="AA3120" s="138">
        <v>0</v>
      </c>
      <c r="AB3120" s="131">
        <v>0</v>
      </c>
    </row>
    <row r="3121" spans="1:28" ht="15" customHeight="1" x14ac:dyDescent="0.25">
      <c r="A3121" s="129" t="str">
        <f>B3121&amp;"-"&amp;COUNTIF($B$3:B3121,B3121)</f>
        <v>8063-6</v>
      </c>
      <c r="B3121" s="130">
        <v>8063</v>
      </c>
      <c r="C3121" s="130" t="s">
        <v>143</v>
      </c>
      <c r="D3121" s="137">
        <v>49999</v>
      </c>
      <c r="E3121" s="138">
        <v>3.91</v>
      </c>
      <c r="F3121" s="138">
        <v>0</v>
      </c>
      <c r="G3121" s="138">
        <v>1</v>
      </c>
      <c r="H3121" s="138">
        <v>0.46</v>
      </c>
      <c r="I3121" s="138">
        <v>0</v>
      </c>
      <c r="J3121" s="138">
        <v>0</v>
      </c>
      <c r="K3121" s="138">
        <v>0</v>
      </c>
      <c r="L3121" s="139"/>
      <c r="M3121" s="138">
        <v>2.48</v>
      </c>
      <c r="N3121" s="139"/>
      <c r="O3121" s="138">
        <v>0</v>
      </c>
      <c r="P3121" s="138">
        <v>0</v>
      </c>
      <c r="Q3121" s="138">
        <v>0</v>
      </c>
      <c r="R3121" s="139"/>
      <c r="S3121" s="138">
        <v>0</v>
      </c>
      <c r="T3121" s="139"/>
      <c r="U3121" s="138">
        <v>0</v>
      </c>
      <c r="V3121" s="138">
        <v>0</v>
      </c>
      <c r="W3121" s="138">
        <v>3.01</v>
      </c>
      <c r="X3121" s="138">
        <v>0</v>
      </c>
      <c r="Y3121" s="138">
        <v>0</v>
      </c>
      <c r="Z3121" s="139"/>
      <c r="AA3121" s="138">
        <v>0</v>
      </c>
      <c r="AB3121" s="131">
        <v>0</v>
      </c>
    </row>
    <row r="3122" spans="1:28" ht="15" customHeight="1" x14ac:dyDescent="0.25">
      <c r="A3122" s="129" t="str">
        <f>B3122&amp;"-"&amp;COUNTIF($B$3:B3122,B3122)</f>
        <v>8063-7</v>
      </c>
      <c r="B3122" s="130">
        <v>8063</v>
      </c>
      <c r="C3122" s="130" t="s">
        <v>143</v>
      </c>
      <c r="D3122" s="137">
        <v>43836</v>
      </c>
      <c r="E3122" s="138">
        <v>5.2</v>
      </c>
      <c r="F3122" s="138">
        <v>0</v>
      </c>
      <c r="G3122" s="138">
        <v>1.39</v>
      </c>
      <c r="H3122" s="138">
        <v>0.44</v>
      </c>
      <c r="I3122" s="138">
        <v>0</v>
      </c>
      <c r="J3122" s="138">
        <v>0.54</v>
      </c>
      <c r="K3122" s="138">
        <v>0</v>
      </c>
      <c r="L3122" s="139"/>
      <c r="M3122" s="138">
        <v>4.3099999999999996</v>
      </c>
      <c r="N3122" s="139"/>
      <c r="O3122" s="138">
        <v>0</v>
      </c>
      <c r="P3122" s="138">
        <v>0</v>
      </c>
      <c r="Q3122" s="138">
        <v>0</v>
      </c>
      <c r="R3122" s="139"/>
      <c r="S3122" s="138">
        <v>0</v>
      </c>
      <c r="T3122" s="139"/>
      <c r="U3122" s="138">
        <v>0</v>
      </c>
      <c r="V3122" s="138">
        <v>0</v>
      </c>
      <c r="W3122" s="138">
        <v>4.37</v>
      </c>
      <c r="X3122" s="138">
        <v>0</v>
      </c>
      <c r="Y3122" s="138">
        <v>0</v>
      </c>
      <c r="Z3122" s="139"/>
      <c r="AA3122" s="138">
        <v>0</v>
      </c>
      <c r="AB3122" s="131">
        <v>0</v>
      </c>
    </row>
    <row r="3123" spans="1:28" ht="15" customHeight="1" x14ac:dyDescent="0.25">
      <c r="A3123" s="129" t="str">
        <f>B3123&amp;"-"&amp;COUNTIF($B$3:B3123,B3123)</f>
        <v>8063-8</v>
      </c>
      <c r="B3123" s="130">
        <v>8063</v>
      </c>
      <c r="C3123" s="130" t="s">
        <v>143</v>
      </c>
      <c r="D3123" s="137">
        <v>49197</v>
      </c>
      <c r="E3123" s="138">
        <v>2.82</v>
      </c>
      <c r="F3123" s="138">
        <v>0</v>
      </c>
      <c r="G3123" s="138">
        <v>0</v>
      </c>
      <c r="H3123" s="138">
        <v>1</v>
      </c>
      <c r="I3123" s="138">
        <v>0</v>
      </c>
      <c r="J3123" s="138">
        <v>0</v>
      </c>
      <c r="K3123" s="138">
        <v>0</v>
      </c>
      <c r="L3123" s="139"/>
      <c r="M3123" s="138">
        <v>0.82</v>
      </c>
      <c r="N3123" s="139"/>
      <c r="O3123" s="138">
        <v>0</v>
      </c>
      <c r="P3123" s="138">
        <v>0</v>
      </c>
      <c r="Q3123" s="138">
        <v>0</v>
      </c>
      <c r="R3123" s="139"/>
      <c r="S3123" s="138">
        <v>0</v>
      </c>
      <c r="T3123" s="139"/>
      <c r="U3123" s="138">
        <v>0</v>
      </c>
      <c r="V3123" s="138">
        <v>0</v>
      </c>
      <c r="W3123" s="138">
        <v>1.1200000000000001</v>
      </c>
      <c r="X3123" s="138">
        <v>0</v>
      </c>
      <c r="Y3123" s="138">
        <v>0</v>
      </c>
      <c r="Z3123" s="139"/>
      <c r="AA3123" s="138">
        <v>0</v>
      </c>
      <c r="AB3123" s="131">
        <v>0</v>
      </c>
    </row>
    <row r="3124" spans="1:28" ht="15" customHeight="1" x14ac:dyDescent="0.25">
      <c r="A3124" s="129" t="str">
        <f>B3124&amp;"-"&amp;COUNTIF($B$3:B3124,B3124)</f>
        <v>8063-9</v>
      </c>
      <c r="B3124" s="130">
        <v>8063</v>
      </c>
      <c r="C3124" s="130" t="s">
        <v>143</v>
      </c>
      <c r="D3124" s="137">
        <v>50013</v>
      </c>
      <c r="E3124" s="138">
        <v>1.97</v>
      </c>
      <c r="F3124" s="138">
        <v>0</v>
      </c>
      <c r="G3124" s="138">
        <v>0.48</v>
      </c>
      <c r="H3124" s="138">
        <v>0</v>
      </c>
      <c r="I3124" s="138">
        <v>0</v>
      </c>
      <c r="J3124" s="138">
        <v>0</v>
      </c>
      <c r="K3124" s="138">
        <v>0</v>
      </c>
      <c r="L3124" s="139"/>
      <c r="M3124" s="138">
        <v>0</v>
      </c>
      <c r="N3124" s="139"/>
      <c r="O3124" s="138">
        <v>0</v>
      </c>
      <c r="P3124" s="138">
        <v>0</v>
      </c>
      <c r="Q3124" s="138">
        <v>0</v>
      </c>
      <c r="R3124" s="139"/>
      <c r="S3124" s="138">
        <v>0</v>
      </c>
      <c r="T3124" s="139"/>
      <c r="U3124" s="138">
        <v>0</v>
      </c>
      <c r="V3124" s="138">
        <v>0</v>
      </c>
      <c r="W3124" s="138">
        <v>0.33</v>
      </c>
      <c r="X3124" s="138">
        <v>0</v>
      </c>
      <c r="Y3124" s="138">
        <v>0</v>
      </c>
      <c r="Z3124" s="139"/>
      <c r="AA3124" s="138">
        <v>0</v>
      </c>
      <c r="AB3124" s="131">
        <v>0</v>
      </c>
    </row>
    <row r="3125" spans="1:28" ht="15" customHeight="1" x14ac:dyDescent="0.25">
      <c r="A3125" s="129" t="str">
        <f>B3125&amp;"-"&amp;COUNTIF($B$3:B3125,B3125)</f>
        <v>8063-10</v>
      </c>
      <c r="B3125" s="130">
        <v>8063</v>
      </c>
      <c r="C3125" s="130" t="s">
        <v>143</v>
      </c>
      <c r="D3125" s="137">
        <v>44164</v>
      </c>
      <c r="E3125" s="138">
        <v>3.89</v>
      </c>
      <c r="F3125" s="138">
        <v>0</v>
      </c>
      <c r="G3125" s="138">
        <v>1.77</v>
      </c>
      <c r="H3125" s="138">
        <v>0.85</v>
      </c>
      <c r="I3125" s="138">
        <v>0</v>
      </c>
      <c r="J3125" s="138">
        <v>0</v>
      </c>
      <c r="K3125" s="138">
        <v>0</v>
      </c>
      <c r="L3125" s="139"/>
      <c r="M3125" s="138">
        <v>3.89</v>
      </c>
      <c r="N3125" s="139"/>
      <c r="O3125" s="138">
        <v>0</v>
      </c>
      <c r="P3125" s="138">
        <v>0</v>
      </c>
      <c r="Q3125" s="138">
        <v>0</v>
      </c>
      <c r="R3125" s="139"/>
      <c r="S3125" s="138">
        <v>0</v>
      </c>
      <c r="T3125" s="139"/>
      <c r="U3125" s="138">
        <v>0</v>
      </c>
      <c r="V3125" s="138">
        <v>0</v>
      </c>
      <c r="W3125" s="138">
        <v>0.18</v>
      </c>
      <c r="X3125" s="138">
        <v>0</v>
      </c>
      <c r="Y3125" s="138">
        <v>0</v>
      </c>
      <c r="Z3125" s="139"/>
      <c r="AA3125" s="138">
        <v>0</v>
      </c>
      <c r="AB3125" s="131">
        <v>0</v>
      </c>
    </row>
    <row r="3126" spans="1:28" ht="15" customHeight="1" x14ac:dyDescent="0.25">
      <c r="A3126" s="129" t="str">
        <f>B3126&amp;"-"&amp;COUNTIF($B$3:B3126,B3126)</f>
        <v>8063-11</v>
      </c>
      <c r="B3126" s="130">
        <v>8063</v>
      </c>
      <c r="C3126" s="130" t="s">
        <v>143</v>
      </c>
      <c r="D3126" s="137">
        <v>49866</v>
      </c>
      <c r="E3126" s="138">
        <v>0.9</v>
      </c>
      <c r="F3126" s="138">
        <v>0</v>
      </c>
      <c r="G3126" s="138">
        <v>0</v>
      </c>
      <c r="H3126" s="138">
        <v>0</v>
      </c>
      <c r="I3126" s="138">
        <v>0</v>
      </c>
      <c r="J3126" s="138">
        <v>0</v>
      </c>
      <c r="K3126" s="138">
        <v>0</v>
      </c>
      <c r="L3126" s="139"/>
      <c r="M3126" s="138">
        <v>0</v>
      </c>
      <c r="N3126" s="139"/>
      <c r="O3126" s="138">
        <v>0</v>
      </c>
      <c r="P3126" s="138">
        <v>0</v>
      </c>
      <c r="Q3126" s="138">
        <v>0</v>
      </c>
      <c r="R3126" s="139"/>
      <c r="S3126" s="138">
        <v>0</v>
      </c>
      <c r="T3126" s="139"/>
      <c r="U3126" s="138">
        <v>0</v>
      </c>
      <c r="V3126" s="138">
        <v>0</v>
      </c>
      <c r="W3126" s="138">
        <v>0.28000000000000003</v>
      </c>
      <c r="X3126" s="138">
        <v>0</v>
      </c>
      <c r="Y3126" s="138">
        <v>0</v>
      </c>
      <c r="Z3126" s="139"/>
      <c r="AA3126" s="138">
        <v>0</v>
      </c>
      <c r="AB3126" s="131">
        <v>0</v>
      </c>
    </row>
    <row r="3127" spans="1:28" ht="15" customHeight="1" x14ac:dyDescent="0.25">
      <c r="A3127" s="129" t="str">
        <f>B3127&amp;"-"&amp;COUNTIF($B$3:B3127,B3127)</f>
        <v>8063-12</v>
      </c>
      <c r="B3127" s="130">
        <v>8063</v>
      </c>
      <c r="C3127" s="130" t="s">
        <v>143</v>
      </c>
      <c r="D3127" s="137">
        <v>50039</v>
      </c>
      <c r="E3127" s="138">
        <v>1</v>
      </c>
      <c r="F3127" s="138">
        <v>0</v>
      </c>
      <c r="G3127" s="138">
        <v>0</v>
      </c>
      <c r="H3127" s="138">
        <v>1</v>
      </c>
      <c r="I3127" s="138">
        <v>0</v>
      </c>
      <c r="J3127" s="138">
        <v>0</v>
      </c>
      <c r="K3127" s="138">
        <v>0</v>
      </c>
      <c r="L3127" s="139"/>
      <c r="M3127" s="138">
        <v>1</v>
      </c>
      <c r="N3127" s="139"/>
      <c r="O3127" s="138">
        <v>0</v>
      </c>
      <c r="P3127" s="138">
        <v>0</v>
      </c>
      <c r="Q3127" s="138">
        <v>0</v>
      </c>
      <c r="R3127" s="139"/>
      <c r="S3127" s="138">
        <v>0</v>
      </c>
      <c r="T3127" s="139"/>
      <c r="U3127" s="138">
        <v>0</v>
      </c>
      <c r="V3127" s="138">
        <v>0</v>
      </c>
      <c r="W3127" s="138">
        <v>1</v>
      </c>
      <c r="X3127" s="138">
        <v>0</v>
      </c>
      <c r="Y3127" s="138">
        <v>0</v>
      </c>
      <c r="Z3127" s="139"/>
      <c r="AA3127" s="138">
        <v>0</v>
      </c>
      <c r="AB3127" s="131">
        <v>0</v>
      </c>
    </row>
    <row r="3128" spans="1:28" ht="15" customHeight="1" x14ac:dyDescent="0.25">
      <c r="A3128" s="129" t="str">
        <f>B3128&amp;"-"&amp;COUNTIF($B$3:B3128,B3128)</f>
        <v>8063-13</v>
      </c>
      <c r="B3128" s="130">
        <v>8063</v>
      </c>
      <c r="C3128" s="130" t="s">
        <v>143</v>
      </c>
      <c r="D3128" s="137">
        <v>44685</v>
      </c>
      <c r="E3128" s="138">
        <v>1.98</v>
      </c>
      <c r="F3128" s="138">
        <v>0</v>
      </c>
      <c r="G3128" s="138">
        <v>0</v>
      </c>
      <c r="H3128" s="138">
        <v>0</v>
      </c>
      <c r="I3128" s="138">
        <v>0</v>
      </c>
      <c r="J3128" s="138">
        <v>0</v>
      </c>
      <c r="K3128" s="138">
        <v>0</v>
      </c>
      <c r="L3128" s="139"/>
      <c r="M3128" s="138">
        <v>1.98</v>
      </c>
      <c r="N3128" s="139"/>
      <c r="O3128" s="138">
        <v>0</v>
      </c>
      <c r="P3128" s="138">
        <v>0</v>
      </c>
      <c r="Q3128" s="138">
        <v>0</v>
      </c>
      <c r="R3128" s="139"/>
      <c r="S3128" s="138">
        <v>0</v>
      </c>
      <c r="T3128" s="139"/>
      <c r="U3128" s="138">
        <v>0</v>
      </c>
      <c r="V3128" s="138">
        <v>0</v>
      </c>
      <c r="W3128" s="138">
        <v>0.24</v>
      </c>
      <c r="X3128" s="138">
        <v>0</v>
      </c>
      <c r="Y3128" s="138">
        <v>0</v>
      </c>
      <c r="Z3128" s="139"/>
      <c r="AA3128" s="138">
        <v>0</v>
      </c>
      <c r="AB3128" s="131">
        <v>0</v>
      </c>
    </row>
    <row r="3129" spans="1:28" ht="15" customHeight="1" x14ac:dyDescent="0.25">
      <c r="A3129" s="129" t="str">
        <f>B3129&amp;"-"&amp;COUNTIF($B$3:B3129,B3129)</f>
        <v>8063-14</v>
      </c>
      <c r="B3129" s="130">
        <v>8063</v>
      </c>
      <c r="C3129" s="130" t="s">
        <v>143</v>
      </c>
      <c r="D3129" s="137">
        <v>45591</v>
      </c>
      <c r="E3129" s="138">
        <v>0.43</v>
      </c>
      <c r="F3129" s="138">
        <v>0</v>
      </c>
      <c r="G3129" s="138">
        <v>0</v>
      </c>
      <c r="H3129" s="138">
        <v>0</v>
      </c>
      <c r="I3129" s="138">
        <v>0</v>
      </c>
      <c r="J3129" s="138">
        <v>0</v>
      </c>
      <c r="K3129" s="138">
        <v>0</v>
      </c>
      <c r="L3129" s="139"/>
      <c r="M3129" s="138">
        <v>0</v>
      </c>
      <c r="N3129" s="139"/>
      <c r="O3129" s="138">
        <v>0</v>
      </c>
      <c r="P3129" s="138">
        <v>0</v>
      </c>
      <c r="Q3129" s="138">
        <v>0</v>
      </c>
      <c r="R3129" s="139"/>
      <c r="S3129" s="138">
        <v>0</v>
      </c>
      <c r="T3129" s="139"/>
      <c r="U3129" s="138">
        <v>0</v>
      </c>
      <c r="V3129" s="138">
        <v>0</v>
      </c>
      <c r="W3129" s="138">
        <v>0</v>
      </c>
      <c r="X3129" s="138">
        <v>0</v>
      </c>
      <c r="Y3129" s="138">
        <v>0</v>
      </c>
      <c r="Z3129" s="139"/>
      <c r="AA3129" s="138">
        <v>0</v>
      </c>
      <c r="AB3129" s="131">
        <v>0</v>
      </c>
    </row>
    <row r="3130" spans="1:28" ht="15" customHeight="1" x14ac:dyDescent="0.25">
      <c r="A3130" s="129" t="str">
        <f>B3130&amp;"-"&amp;COUNTIF($B$3:B3130,B3130)</f>
        <v>8063-15</v>
      </c>
      <c r="B3130" s="130">
        <v>8063</v>
      </c>
      <c r="C3130" s="130" t="s">
        <v>143</v>
      </c>
      <c r="D3130" s="137">
        <v>49221</v>
      </c>
      <c r="E3130" s="138">
        <v>0.33</v>
      </c>
      <c r="F3130" s="138">
        <v>0</v>
      </c>
      <c r="G3130" s="138">
        <v>0</v>
      </c>
      <c r="H3130" s="138">
        <v>0.33</v>
      </c>
      <c r="I3130" s="138">
        <v>0</v>
      </c>
      <c r="J3130" s="138">
        <v>0</v>
      </c>
      <c r="K3130" s="138">
        <v>0</v>
      </c>
      <c r="L3130" s="139"/>
      <c r="M3130" s="138">
        <v>0.33</v>
      </c>
      <c r="N3130" s="139"/>
      <c r="O3130" s="138">
        <v>0</v>
      </c>
      <c r="P3130" s="138">
        <v>0</v>
      </c>
      <c r="Q3130" s="138">
        <v>0</v>
      </c>
      <c r="R3130" s="139"/>
      <c r="S3130" s="138">
        <v>0</v>
      </c>
      <c r="T3130" s="139"/>
      <c r="U3130" s="138">
        <v>0</v>
      </c>
      <c r="V3130" s="138">
        <v>0</v>
      </c>
      <c r="W3130" s="138">
        <v>0</v>
      </c>
      <c r="X3130" s="138">
        <v>0</v>
      </c>
      <c r="Y3130" s="138">
        <v>0</v>
      </c>
      <c r="Z3130" s="139"/>
      <c r="AA3130" s="138">
        <v>0</v>
      </c>
      <c r="AB3130" s="131">
        <v>0</v>
      </c>
    </row>
    <row r="3131" spans="1:28" ht="15" customHeight="1" x14ac:dyDescent="0.25">
      <c r="A3131" s="129" t="str">
        <f>B3131&amp;"-"&amp;COUNTIF($B$3:B3131,B3131)</f>
        <v>8063-16</v>
      </c>
      <c r="B3131" s="130">
        <v>8063</v>
      </c>
      <c r="C3131" s="130" t="s">
        <v>143</v>
      </c>
      <c r="D3131" s="137">
        <v>50062</v>
      </c>
      <c r="E3131" s="138">
        <v>3.3</v>
      </c>
      <c r="F3131" s="138">
        <v>0</v>
      </c>
      <c r="G3131" s="138">
        <v>0.38</v>
      </c>
      <c r="H3131" s="138">
        <v>0</v>
      </c>
      <c r="I3131" s="138">
        <v>0</v>
      </c>
      <c r="J3131" s="138">
        <v>0</v>
      </c>
      <c r="K3131" s="138">
        <v>0</v>
      </c>
      <c r="L3131" s="139"/>
      <c r="M3131" s="138">
        <v>2.92</v>
      </c>
      <c r="N3131" s="139"/>
      <c r="O3131" s="138">
        <v>0</v>
      </c>
      <c r="P3131" s="138">
        <v>0</v>
      </c>
      <c r="Q3131" s="138">
        <v>0</v>
      </c>
      <c r="R3131" s="139"/>
      <c r="S3131" s="138">
        <v>0</v>
      </c>
      <c r="T3131" s="139"/>
      <c r="U3131" s="138">
        <v>0</v>
      </c>
      <c r="V3131" s="138">
        <v>0</v>
      </c>
      <c r="W3131" s="138">
        <v>2.1800000000000002</v>
      </c>
      <c r="X3131" s="138">
        <v>0</v>
      </c>
      <c r="Y3131" s="138">
        <v>0</v>
      </c>
      <c r="Z3131" s="139"/>
      <c r="AA3131" s="138">
        <v>0</v>
      </c>
      <c r="AB3131" s="131">
        <v>0</v>
      </c>
    </row>
    <row r="3132" spans="1:28" ht="15" customHeight="1" x14ac:dyDescent="0.25">
      <c r="A3132" s="129" t="str">
        <f>B3132&amp;"-"&amp;COUNTIF($B$3:B3132,B3132)</f>
        <v>8063-17</v>
      </c>
      <c r="B3132" s="130">
        <v>8063</v>
      </c>
      <c r="C3132" s="130" t="s">
        <v>143</v>
      </c>
      <c r="D3132" s="137">
        <v>44834</v>
      </c>
      <c r="E3132" s="138">
        <v>2</v>
      </c>
      <c r="F3132" s="138">
        <v>0</v>
      </c>
      <c r="G3132" s="138">
        <v>0</v>
      </c>
      <c r="H3132" s="138">
        <v>0</v>
      </c>
      <c r="I3132" s="138">
        <v>0</v>
      </c>
      <c r="J3132" s="138">
        <v>0</v>
      </c>
      <c r="K3132" s="138">
        <v>0</v>
      </c>
      <c r="L3132" s="139"/>
      <c r="M3132" s="138">
        <v>1</v>
      </c>
      <c r="N3132" s="139"/>
      <c r="O3132" s="138">
        <v>0</v>
      </c>
      <c r="P3132" s="138">
        <v>0</v>
      </c>
      <c r="Q3132" s="138">
        <v>0</v>
      </c>
      <c r="R3132" s="139"/>
      <c r="S3132" s="138">
        <v>0</v>
      </c>
      <c r="T3132" s="139"/>
      <c r="U3132" s="138">
        <v>0</v>
      </c>
      <c r="V3132" s="138">
        <v>0</v>
      </c>
      <c r="W3132" s="138">
        <v>0.98</v>
      </c>
      <c r="X3132" s="138">
        <v>0</v>
      </c>
      <c r="Y3132" s="138">
        <v>0</v>
      </c>
      <c r="Z3132" s="139"/>
      <c r="AA3132" s="138">
        <v>0</v>
      </c>
      <c r="AB3132" s="131">
        <v>0</v>
      </c>
    </row>
    <row r="3133" spans="1:28" ht="15" customHeight="1" x14ac:dyDescent="0.25">
      <c r="A3133" s="129" t="str">
        <f>B3133&amp;"-"&amp;COUNTIF($B$3:B3133,B3133)</f>
        <v>8063-18</v>
      </c>
      <c r="B3133" s="130">
        <v>8063</v>
      </c>
      <c r="C3133" s="130" t="s">
        <v>143</v>
      </c>
      <c r="D3133" s="137">
        <v>44883</v>
      </c>
      <c r="E3133" s="138">
        <v>5.72</v>
      </c>
      <c r="F3133" s="138">
        <v>0</v>
      </c>
      <c r="G3133" s="138">
        <v>0</v>
      </c>
      <c r="H3133" s="138">
        <v>0</v>
      </c>
      <c r="I3133" s="138">
        <v>0</v>
      </c>
      <c r="J3133" s="138">
        <v>0</v>
      </c>
      <c r="K3133" s="138">
        <v>0</v>
      </c>
      <c r="L3133" s="139"/>
      <c r="M3133" s="138">
        <v>4.84</v>
      </c>
      <c r="N3133" s="139"/>
      <c r="O3133" s="138">
        <v>0</v>
      </c>
      <c r="P3133" s="138">
        <v>0</v>
      </c>
      <c r="Q3133" s="138">
        <v>0</v>
      </c>
      <c r="R3133" s="139"/>
      <c r="S3133" s="138">
        <v>0</v>
      </c>
      <c r="T3133" s="139"/>
      <c r="U3133" s="138">
        <v>0</v>
      </c>
      <c r="V3133" s="138">
        <v>0</v>
      </c>
      <c r="W3133" s="138">
        <v>6.97</v>
      </c>
      <c r="X3133" s="138">
        <v>0</v>
      </c>
      <c r="Y3133" s="138">
        <v>0.09</v>
      </c>
      <c r="Z3133" s="139"/>
      <c r="AA3133" s="138">
        <v>0</v>
      </c>
      <c r="AB3133" s="131">
        <v>0</v>
      </c>
    </row>
    <row r="3134" spans="1:28" ht="15" customHeight="1" x14ac:dyDescent="0.25">
      <c r="A3134" s="129" t="str">
        <f>B3134&amp;"-"&amp;COUNTIF($B$3:B3134,B3134)</f>
        <v>8063-19</v>
      </c>
      <c r="B3134" s="130">
        <v>8063</v>
      </c>
      <c r="C3134" s="130" t="s">
        <v>143</v>
      </c>
      <c r="D3134" s="137">
        <v>50070</v>
      </c>
      <c r="E3134" s="138">
        <v>1.97</v>
      </c>
      <c r="F3134" s="138">
        <v>0</v>
      </c>
      <c r="G3134" s="138">
        <v>0</v>
      </c>
      <c r="H3134" s="138">
        <v>0</v>
      </c>
      <c r="I3134" s="138">
        <v>0</v>
      </c>
      <c r="J3134" s="138">
        <v>0</v>
      </c>
      <c r="K3134" s="138">
        <v>0</v>
      </c>
      <c r="L3134" s="139"/>
      <c r="M3134" s="138">
        <v>1.97</v>
      </c>
      <c r="N3134" s="139"/>
      <c r="O3134" s="138">
        <v>0</v>
      </c>
      <c r="P3134" s="138">
        <v>0</v>
      </c>
      <c r="Q3134" s="138">
        <v>0</v>
      </c>
      <c r="R3134" s="139"/>
      <c r="S3134" s="138">
        <v>0</v>
      </c>
      <c r="T3134" s="139"/>
      <c r="U3134" s="138">
        <v>0</v>
      </c>
      <c r="V3134" s="138">
        <v>0</v>
      </c>
      <c r="W3134" s="138">
        <v>1</v>
      </c>
      <c r="X3134" s="138">
        <v>0</v>
      </c>
      <c r="Y3134" s="138">
        <v>0</v>
      </c>
      <c r="Z3134" s="139"/>
      <c r="AA3134" s="138">
        <v>0</v>
      </c>
      <c r="AB3134" s="131">
        <v>0</v>
      </c>
    </row>
    <row r="3135" spans="1:28" ht="15" customHeight="1" x14ac:dyDescent="0.25">
      <c r="A3135" s="129" t="str">
        <f>B3135&amp;"-"&amp;COUNTIF($B$3:B3135,B3135)</f>
        <v>8063-20</v>
      </c>
      <c r="B3135" s="130">
        <v>8063</v>
      </c>
      <c r="C3135" s="130" t="s">
        <v>143</v>
      </c>
      <c r="D3135" s="137"/>
      <c r="E3135" s="138">
        <v>0</v>
      </c>
      <c r="F3135" s="138">
        <v>0</v>
      </c>
      <c r="G3135" s="138">
        <v>0</v>
      </c>
      <c r="H3135" s="138">
        <v>0</v>
      </c>
      <c r="I3135" s="138">
        <v>0</v>
      </c>
      <c r="J3135" s="138">
        <v>0</v>
      </c>
      <c r="K3135" s="138">
        <v>0</v>
      </c>
      <c r="L3135" s="139"/>
      <c r="M3135" s="138">
        <v>0</v>
      </c>
      <c r="N3135" s="139"/>
      <c r="O3135" s="138">
        <v>0</v>
      </c>
      <c r="P3135" s="138">
        <v>0</v>
      </c>
      <c r="Q3135" s="138">
        <v>0</v>
      </c>
      <c r="R3135" s="139"/>
      <c r="S3135" s="138">
        <v>0</v>
      </c>
      <c r="T3135" s="139"/>
      <c r="U3135" s="138">
        <v>0</v>
      </c>
      <c r="V3135" s="138">
        <v>0</v>
      </c>
      <c r="W3135" s="138">
        <v>0</v>
      </c>
      <c r="X3135" s="138">
        <v>0</v>
      </c>
      <c r="Y3135" s="138">
        <v>0</v>
      </c>
      <c r="Z3135" s="139"/>
      <c r="AA3135" s="138">
        <v>0</v>
      </c>
      <c r="AB3135" s="131">
        <v>0</v>
      </c>
    </row>
    <row r="3136" spans="1:28" ht="15" customHeight="1" x14ac:dyDescent="0.25">
      <c r="A3136" s="129" t="str">
        <f>B3136&amp;"-"&amp;COUNTIF($B$3:B3136,B3136)</f>
        <v>8063-21</v>
      </c>
      <c r="B3136" s="130">
        <v>8063</v>
      </c>
      <c r="C3136" s="130" t="s">
        <v>143</v>
      </c>
      <c r="D3136" s="137"/>
      <c r="E3136" s="138">
        <v>0</v>
      </c>
      <c r="F3136" s="138">
        <v>0</v>
      </c>
      <c r="G3136" s="138">
        <v>0</v>
      </c>
      <c r="H3136" s="138">
        <v>0</v>
      </c>
      <c r="I3136" s="138">
        <v>0</v>
      </c>
      <c r="J3136" s="138">
        <v>0</v>
      </c>
      <c r="K3136" s="138">
        <v>0</v>
      </c>
      <c r="L3136" s="139"/>
      <c r="M3136" s="138">
        <v>0</v>
      </c>
      <c r="N3136" s="139"/>
      <c r="O3136" s="138">
        <v>0</v>
      </c>
      <c r="P3136" s="138">
        <v>0</v>
      </c>
      <c r="Q3136" s="138">
        <v>0</v>
      </c>
      <c r="R3136" s="139"/>
      <c r="S3136" s="138">
        <v>0</v>
      </c>
      <c r="T3136" s="139"/>
      <c r="U3136" s="138">
        <v>0</v>
      </c>
      <c r="V3136" s="138">
        <v>0</v>
      </c>
      <c r="W3136" s="138">
        <v>0</v>
      </c>
      <c r="X3136" s="138">
        <v>0</v>
      </c>
      <c r="Y3136" s="138">
        <v>0</v>
      </c>
      <c r="Z3136" s="139"/>
      <c r="AA3136" s="138">
        <v>0</v>
      </c>
      <c r="AB3136" s="131">
        <v>0</v>
      </c>
    </row>
    <row r="3137" spans="1:28" ht="15" customHeight="1" x14ac:dyDescent="0.25">
      <c r="A3137" s="129" t="str">
        <f>B3137&amp;"-"&amp;COUNTIF($B$3:B3137,B3137)</f>
        <v>8063-22</v>
      </c>
      <c r="B3137" s="130">
        <v>8063</v>
      </c>
      <c r="C3137" s="130" t="s">
        <v>143</v>
      </c>
      <c r="D3137" s="137"/>
      <c r="E3137" s="138">
        <v>0</v>
      </c>
      <c r="F3137" s="138">
        <v>0</v>
      </c>
      <c r="G3137" s="138">
        <v>0</v>
      </c>
      <c r="H3137" s="138">
        <v>0</v>
      </c>
      <c r="I3137" s="138">
        <v>0</v>
      </c>
      <c r="J3137" s="138">
        <v>0</v>
      </c>
      <c r="K3137" s="138">
        <v>0</v>
      </c>
      <c r="L3137" s="139"/>
      <c r="M3137" s="138">
        <v>0</v>
      </c>
      <c r="N3137" s="139"/>
      <c r="O3137" s="138">
        <v>0</v>
      </c>
      <c r="P3137" s="138">
        <v>0</v>
      </c>
      <c r="Q3137" s="138">
        <v>0</v>
      </c>
      <c r="R3137" s="139"/>
      <c r="S3137" s="138">
        <v>0</v>
      </c>
      <c r="T3137" s="139"/>
      <c r="U3137" s="138">
        <v>0</v>
      </c>
      <c r="V3137" s="138">
        <v>0</v>
      </c>
      <c r="W3137" s="138">
        <v>0</v>
      </c>
      <c r="X3137" s="138">
        <v>0</v>
      </c>
      <c r="Y3137" s="138">
        <v>0</v>
      </c>
      <c r="Z3137" s="139"/>
      <c r="AA3137" s="138">
        <v>0</v>
      </c>
      <c r="AB3137" s="131">
        <v>0</v>
      </c>
    </row>
    <row r="3138" spans="1:28" ht="15" customHeight="1" x14ac:dyDescent="0.25">
      <c r="A3138" s="129" t="str">
        <f>B3138&amp;"-"&amp;COUNTIF($B$3:B3138,B3138)</f>
        <v>8063-23</v>
      </c>
      <c r="B3138" s="130">
        <v>8063</v>
      </c>
      <c r="C3138" s="130" t="s">
        <v>143</v>
      </c>
      <c r="D3138" s="137"/>
      <c r="E3138" s="138">
        <v>0</v>
      </c>
      <c r="F3138" s="138">
        <v>0</v>
      </c>
      <c r="G3138" s="138">
        <v>0</v>
      </c>
      <c r="H3138" s="138">
        <v>0</v>
      </c>
      <c r="I3138" s="138">
        <v>0</v>
      </c>
      <c r="J3138" s="138">
        <v>0</v>
      </c>
      <c r="K3138" s="138">
        <v>0</v>
      </c>
      <c r="L3138" s="139"/>
      <c r="M3138" s="138">
        <v>0</v>
      </c>
      <c r="N3138" s="139"/>
      <c r="O3138" s="138">
        <v>0</v>
      </c>
      <c r="P3138" s="138">
        <v>0</v>
      </c>
      <c r="Q3138" s="138">
        <v>0</v>
      </c>
      <c r="R3138" s="139"/>
      <c r="S3138" s="138">
        <v>0</v>
      </c>
      <c r="T3138" s="139"/>
      <c r="U3138" s="138">
        <v>0</v>
      </c>
      <c r="V3138" s="138">
        <v>0</v>
      </c>
      <c r="W3138" s="138">
        <v>0</v>
      </c>
      <c r="X3138" s="138">
        <v>0</v>
      </c>
      <c r="Y3138" s="138">
        <v>0</v>
      </c>
      <c r="Z3138" s="139"/>
      <c r="AA3138" s="138">
        <v>0</v>
      </c>
      <c r="AB3138" s="131">
        <v>0</v>
      </c>
    </row>
    <row r="3139" spans="1:28" ht="15" customHeight="1" x14ac:dyDescent="0.25">
      <c r="A3139" s="129" t="str">
        <f>B3139&amp;"-"&amp;COUNTIF($B$3:B3139,B3139)</f>
        <v>8063-24</v>
      </c>
      <c r="B3139" s="130">
        <v>8063</v>
      </c>
      <c r="C3139" s="130" t="s">
        <v>143</v>
      </c>
      <c r="D3139" s="137"/>
      <c r="E3139" s="138">
        <v>0</v>
      </c>
      <c r="F3139" s="138">
        <v>0</v>
      </c>
      <c r="G3139" s="138">
        <v>0</v>
      </c>
      <c r="H3139" s="138">
        <v>0</v>
      </c>
      <c r="I3139" s="138">
        <v>0</v>
      </c>
      <c r="J3139" s="138">
        <v>0</v>
      </c>
      <c r="K3139" s="138">
        <v>0</v>
      </c>
      <c r="L3139" s="139"/>
      <c r="M3139" s="138">
        <v>0</v>
      </c>
      <c r="N3139" s="139"/>
      <c r="O3139" s="138">
        <v>0</v>
      </c>
      <c r="P3139" s="138">
        <v>0</v>
      </c>
      <c r="Q3139" s="138">
        <v>0</v>
      </c>
      <c r="R3139" s="139"/>
      <c r="S3139" s="138">
        <v>0</v>
      </c>
      <c r="T3139" s="139"/>
      <c r="U3139" s="138">
        <v>0</v>
      </c>
      <c r="V3139" s="138">
        <v>0</v>
      </c>
      <c r="W3139" s="138">
        <v>0</v>
      </c>
      <c r="X3139" s="138">
        <v>0</v>
      </c>
      <c r="Y3139" s="138">
        <v>0</v>
      </c>
      <c r="Z3139" s="139"/>
      <c r="AA3139" s="138">
        <v>0</v>
      </c>
      <c r="AB3139" s="131">
        <v>0</v>
      </c>
    </row>
    <row r="3140" spans="1:28" ht="15" customHeight="1" x14ac:dyDescent="0.25">
      <c r="A3140" s="129" t="str">
        <f>B3140&amp;"-"&amp;COUNTIF($B$3:B3140,B3140)</f>
        <v>8063-25</v>
      </c>
      <c r="B3140" s="130">
        <v>8063</v>
      </c>
      <c r="C3140" s="130" t="s">
        <v>143</v>
      </c>
      <c r="D3140" s="137"/>
      <c r="E3140" s="138">
        <v>0</v>
      </c>
      <c r="F3140" s="138">
        <v>0</v>
      </c>
      <c r="G3140" s="138">
        <v>0</v>
      </c>
      <c r="H3140" s="138">
        <v>0</v>
      </c>
      <c r="I3140" s="138">
        <v>0</v>
      </c>
      <c r="J3140" s="138">
        <v>0</v>
      </c>
      <c r="K3140" s="138">
        <v>0</v>
      </c>
      <c r="L3140" s="139"/>
      <c r="M3140" s="138">
        <v>0</v>
      </c>
      <c r="N3140" s="139"/>
      <c r="O3140" s="138">
        <v>0</v>
      </c>
      <c r="P3140" s="138">
        <v>0</v>
      </c>
      <c r="Q3140" s="138">
        <v>0</v>
      </c>
      <c r="R3140" s="139"/>
      <c r="S3140" s="138">
        <v>0</v>
      </c>
      <c r="T3140" s="139"/>
      <c r="U3140" s="138">
        <v>0</v>
      </c>
      <c r="V3140" s="138">
        <v>0</v>
      </c>
      <c r="W3140" s="138">
        <v>0</v>
      </c>
      <c r="X3140" s="138">
        <v>0</v>
      </c>
      <c r="Y3140" s="138">
        <v>0</v>
      </c>
      <c r="Z3140" s="139"/>
      <c r="AA3140" s="138">
        <v>0</v>
      </c>
      <c r="AB3140" s="131">
        <v>0</v>
      </c>
    </row>
    <row r="3141" spans="1:28" ht="15" customHeight="1" x14ac:dyDescent="0.25">
      <c r="A3141" s="129" t="str">
        <f>B3141&amp;"-"&amp;COUNTIF($B$3:B3141,B3141)</f>
        <v>8063-26</v>
      </c>
      <c r="B3141" s="130">
        <v>8063</v>
      </c>
      <c r="C3141" s="130" t="s">
        <v>143</v>
      </c>
      <c r="D3141" s="137"/>
      <c r="E3141" s="138">
        <v>0</v>
      </c>
      <c r="F3141" s="138">
        <v>0</v>
      </c>
      <c r="G3141" s="138">
        <v>0</v>
      </c>
      <c r="H3141" s="138">
        <v>0</v>
      </c>
      <c r="I3141" s="138">
        <v>0</v>
      </c>
      <c r="J3141" s="138">
        <v>0</v>
      </c>
      <c r="K3141" s="138">
        <v>0</v>
      </c>
      <c r="L3141" s="139"/>
      <c r="M3141" s="138">
        <v>0</v>
      </c>
      <c r="N3141" s="139"/>
      <c r="O3141" s="138">
        <v>0</v>
      </c>
      <c r="P3141" s="138">
        <v>0</v>
      </c>
      <c r="Q3141" s="138">
        <v>0</v>
      </c>
      <c r="R3141" s="139"/>
      <c r="S3141" s="138">
        <v>0</v>
      </c>
      <c r="T3141" s="139"/>
      <c r="U3141" s="138">
        <v>0</v>
      </c>
      <c r="V3141" s="138">
        <v>0</v>
      </c>
      <c r="W3141" s="138">
        <v>0</v>
      </c>
      <c r="X3141" s="138">
        <v>0</v>
      </c>
      <c r="Y3141" s="138">
        <v>0</v>
      </c>
      <c r="Z3141" s="139"/>
      <c r="AA3141" s="138">
        <v>0</v>
      </c>
      <c r="AB3141" s="131">
        <v>0</v>
      </c>
    </row>
    <row r="3142" spans="1:28" ht="15" customHeight="1" x14ac:dyDescent="0.25">
      <c r="A3142" s="129" t="str">
        <f>B3142&amp;"-"&amp;COUNTIF($B$3:B3142,B3142)</f>
        <v>8063-27</v>
      </c>
      <c r="B3142" s="130">
        <v>8063</v>
      </c>
      <c r="C3142" s="130" t="s">
        <v>143</v>
      </c>
      <c r="D3142" s="137"/>
      <c r="E3142" s="138">
        <v>0</v>
      </c>
      <c r="F3142" s="138">
        <v>0</v>
      </c>
      <c r="G3142" s="138">
        <v>0</v>
      </c>
      <c r="H3142" s="138">
        <v>0</v>
      </c>
      <c r="I3142" s="138">
        <v>0</v>
      </c>
      <c r="J3142" s="138">
        <v>0</v>
      </c>
      <c r="K3142" s="138">
        <v>0</v>
      </c>
      <c r="L3142" s="139"/>
      <c r="M3142" s="138">
        <v>0</v>
      </c>
      <c r="N3142" s="139"/>
      <c r="O3142" s="138">
        <v>0</v>
      </c>
      <c r="P3142" s="138">
        <v>0</v>
      </c>
      <c r="Q3142" s="138">
        <v>0</v>
      </c>
      <c r="R3142" s="139"/>
      <c r="S3142" s="138">
        <v>0</v>
      </c>
      <c r="T3142" s="139"/>
      <c r="U3142" s="138">
        <v>0</v>
      </c>
      <c r="V3142" s="138">
        <v>0</v>
      </c>
      <c r="W3142" s="138">
        <v>0</v>
      </c>
      <c r="X3142" s="138">
        <v>0</v>
      </c>
      <c r="Y3142" s="138">
        <v>0</v>
      </c>
      <c r="Z3142" s="139"/>
      <c r="AA3142" s="138">
        <v>0</v>
      </c>
      <c r="AB3142" s="131">
        <v>0</v>
      </c>
    </row>
    <row r="3143" spans="1:28" ht="15" customHeight="1" x14ac:dyDescent="0.25">
      <c r="A3143" s="129" t="str">
        <f>B3143&amp;"-"&amp;COUNTIF($B$3:B3143,B3143)</f>
        <v>8064-1</v>
      </c>
      <c r="B3143" s="130">
        <v>8064</v>
      </c>
      <c r="C3143" s="130" t="s">
        <v>144</v>
      </c>
      <c r="D3143" s="137">
        <v>45195</v>
      </c>
      <c r="E3143" s="138">
        <v>3.16</v>
      </c>
      <c r="F3143" s="138">
        <v>0</v>
      </c>
      <c r="G3143" s="138">
        <v>0</v>
      </c>
      <c r="H3143" s="138">
        <v>0</v>
      </c>
      <c r="I3143" s="138">
        <v>0</v>
      </c>
      <c r="J3143" s="138">
        <v>0</v>
      </c>
      <c r="K3143" s="138">
        <v>0</v>
      </c>
      <c r="L3143" s="139"/>
      <c r="M3143" s="138">
        <v>3.16</v>
      </c>
      <c r="N3143" s="139"/>
      <c r="O3143" s="138">
        <v>0</v>
      </c>
      <c r="P3143" s="138">
        <v>0</v>
      </c>
      <c r="Q3143" s="138">
        <v>0</v>
      </c>
      <c r="R3143" s="139"/>
      <c r="S3143" s="138">
        <v>3.16</v>
      </c>
      <c r="T3143" s="139"/>
      <c r="U3143" s="138">
        <v>0</v>
      </c>
      <c r="V3143" s="138">
        <v>0</v>
      </c>
      <c r="W3143" s="138">
        <v>0</v>
      </c>
      <c r="X3143" s="138">
        <v>0</v>
      </c>
      <c r="Y3143" s="138">
        <v>0</v>
      </c>
      <c r="Z3143" s="139"/>
      <c r="AA3143" s="138">
        <v>0</v>
      </c>
      <c r="AB3143" s="131">
        <v>0</v>
      </c>
    </row>
    <row r="3144" spans="1:28" ht="15" customHeight="1" x14ac:dyDescent="0.25">
      <c r="A3144" s="129" t="str">
        <f>B3144&amp;"-"&amp;COUNTIF($B$3:B3144,B3144)</f>
        <v>8064-2</v>
      </c>
      <c r="B3144" s="130">
        <v>8064</v>
      </c>
      <c r="C3144" s="130" t="s">
        <v>144</v>
      </c>
      <c r="D3144" s="137">
        <v>48132</v>
      </c>
      <c r="E3144" s="138">
        <v>3.87</v>
      </c>
      <c r="F3144" s="138">
        <v>1</v>
      </c>
      <c r="G3144" s="138">
        <v>0</v>
      </c>
      <c r="H3144" s="138">
        <v>0</v>
      </c>
      <c r="I3144" s="138">
        <v>0</v>
      </c>
      <c r="J3144" s="138">
        <v>0</v>
      </c>
      <c r="K3144" s="138">
        <v>0</v>
      </c>
      <c r="L3144" s="139"/>
      <c r="M3144" s="138">
        <v>3.87</v>
      </c>
      <c r="N3144" s="139"/>
      <c r="O3144" s="138">
        <v>0</v>
      </c>
      <c r="P3144" s="138">
        <v>0</v>
      </c>
      <c r="Q3144" s="138">
        <v>0</v>
      </c>
      <c r="R3144" s="139"/>
      <c r="S3144" s="138">
        <v>3.87</v>
      </c>
      <c r="T3144" s="139"/>
      <c r="U3144" s="138">
        <v>0</v>
      </c>
      <c r="V3144" s="138">
        <v>0</v>
      </c>
      <c r="W3144" s="138">
        <v>0</v>
      </c>
      <c r="X3144" s="138">
        <v>0</v>
      </c>
      <c r="Y3144" s="138">
        <v>0</v>
      </c>
      <c r="Z3144" s="139"/>
      <c r="AA3144" s="138">
        <v>0</v>
      </c>
      <c r="AB3144" s="131">
        <v>0</v>
      </c>
    </row>
    <row r="3145" spans="1:28" ht="15" customHeight="1" x14ac:dyDescent="0.25">
      <c r="A3145" s="129" t="str">
        <f>B3145&amp;"-"&amp;COUNTIF($B$3:B3145,B3145)</f>
        <v>8064-3</v>
      </c>
      <c r="B3145" s="130">
        <v>8064</v>
      </c>
      <c r="C3145" s="130" t="s">
        <v>144</v>
      </c>
      <c r="D3145" s="137">
        <v>43943</v>
      </c>
      <c r="E3145" s="138">
        <v>4.63</v>
      </c>
      <c r="F3145" s="138">
        <v>0</v>
      </c>
      <c r="G3145" s="138">
        <v>0</v>
      </c>
      <c r="H3145" s="138">
        <v>0</v>
      </c>
      <c r="I3145" s="138">
        <v>0</v>
      </c>
      <c r="J3145" s="138">
        <v>0</v>
      </c>
      <c r="K3145" s="138">
        <v>0</v>
      </c>
      <c r="L3145" s="139"/>
      <c r="M3145" s="138">
        <v>4.63</v>
      </c>
      <c r="N3145" s="139"/>
      <c r="O3145" s="138">
        <v>0</v>
      </c>
      <c r="P3145" s="138">
        <v>0</v>
      </c>
      <c r="Q3145" s="138">
        <v>0</v>
      </c>
      <c r="R3145" s="139"/>
      <c r="S3145" s="138">
        <v>4.63</v>
      </c>
      <c r="T3145" s="139"/>
      <c r="U3145" s="138">
        <v>0</v>
      </c>
      <c r="V3145" s="138">
        <v>0</v>
      </c>
      <c r="W3145" s="138">
        <v>0</v>
      </c>
      <c r="X3145" s="138">
        <v>0</v>
      </c>
      <c r="Y3145" s="138">
        <v>0</v>
      </c>
      <c r="Z3145" s="139"/>
      <c r="AA3145" s="138">
        <v>0</v>
      </c>
      <c r="AB3145" s="131">
        <v>0</v>
      </c>
    </row>
    <row r="3146" spans="1:28" ht="15" customHeight="1" x14ac:dyDescent="0.25">
      <c r="A3146" s="129" t="str">
        <f>B3146&amp;"-"&amp;COUNTIF($B$3:B3146,B3146)</f>
        <v>8064-4</v>
      </c>
      <c r="B3146" s="130">
        <v>8064</v>
      </c>
      <c r="C3146" s="130" t="s">
        <v>144</v>
      </c>
      <c r="D3146" s="137">
        <v>44263</v>
      </c>
      <c r="E3146" s="138">
        <v>153.57</v>
      </c>
      <c r="F3146" s="138">
        <v>1</v>
      </c>
      <c r="G3146" s="138">
        <v>6.12</v>
      </c>
      <c r="H3146" s="138">
        <v>0</v>
      </c>
      <c r="I3146" s="138">
        <v>0</v>
      </c>
      <c r="J3146" s="138">
        <v>0</v>
      </c>
      <c r="K3146" s="138">
        <v>0</v>
      </c>
      <c r="L3146" s="139"/>
      <c r="M3146" s="138">
        <v>153.57</v>
      </c>
      <c r="N3146" s="139"/>
      <c r="O3146" s="138">
        <v>0</v>
      </c>
      <c r="P3146" s="138">
        <v>0</v>
      </c>
      <c r="Q3146" s="138">
        <v>0</v>
      </c>
      <c r="R3146" s="139"/>
      <c r="S3146" s="138">
        <v>153.57</v>
      </c>
      <c r="T3146" s="139"/>
      <c r="U3146" s="138">
        <v>0</v>
      </c>
      <c r="V3146" s="138">
        <v>0</v>
      </c>
      <c r="W3146" s="138">
        <v>0</v>
      </c>
      <c r="X3146" s="138">
        <v>0</v>
      </c>
      <c r="Y3146" s="138">
        <v>0</v>
      </c>
      <c r="Z3146" s="139"/>
      <c r="AA3146" s="138">
        <v>0</v>
      </c>
      <c r="AB3146" s="131">
        <v>0</v>
      </c>
    </row>
    <row r="3147" spans="1:28" ht="15" customHeight="1" x14ac:dyDescent="0.25">
      <c r="A3147" s="129" t="str">
        <f>B3147&amp;"-"&amp;COUNTIF($B$3:B3147,B3147)</f>
        <v>8064-5</v>
      </c>
      <c r="B3147" s="130">
        <v>8064</v>
      </c>
      <c r="C3147" s="130" t="s">
        <v>144</v>
      </c>
      <c r="D3147" s="137">
        <v>44768</v>
      </c>
      <c r="E3147" s="138">
        <v>1</v>
      </c>
      <c r="F3147" s="138">
        <v>1</v>
      </c>
      <c r="G3147" s="138">
        <v>0</v>
      </c>
      <c r="H3147" s="138">
        <v>0</v>
      </c>
      <c r="I3147" s="138">
        <v>0</v>
      </c>
      <c r="J3147" s="138">
        <v>0</v>
      </c>
      <c r="K3147" s="138">
        <v>0</v>
      </c>
      <c r="L3147" s="139"/>
      <c r="M3147" s="138">
        <v>1</v>
      </c>
      <c r="N3147" s="139"/>
      <c r="O3147" s="138">
        <v>0</v>
      </c>
      <c r="P3147" s="138">
        <v>0</v>
      </c>
      <c r="Q3147" s="138">
        <v>0</v>
      </c>
      <c r="R3147" s="139"/>
      <c r="S3147" s="138">
        <v>1</v>
      </c>
      <c r="T3147" s="139"/>
      <c r="U3147" s="138">
        <v>0</v>
      </c>
      <c r="V3147" s="138">
        <v>0</v>
      </c>
      <c r="W3147" s="138">
        <v>0</v>
      </c>
      <c r="X3147" s="138">
        <v>0</v>
      </c>
      <c r="Y3147" s="138">
        <v>0</v>
      </c>
      <c r="Z3147" s="139"/>
      <c r="AA3147" s="138">
        <v>0</v>
      </c>
      <c r="AB3147" s="131">
        <v>0</v>
      </c>
    </row>
    <row r="3148" spans="1:28" ht="15" customHeight="1" x14ac:dyDescent="0.25">
      <c r="A3148" s="129" t="str">
        <f>B3148&amp;"-"&amp;COUNTIF($B$3:B3148,B3148)</f>
        <v>8064-6</v>
      </c>
      <c r="B3148" s="130">
        <v>8064</v>
      </c>
      <c r="C3148" s="130" t="s">
        <v>144</v>
      </c>
      <c r="D3148" s="137"/>
      <c r="E3148" s="138">
        <v>0</v>
      </c>
      <c r="F3148" s="138">
        <v>0</v>
      </c>
      <c r="G3148" s="138">
        <v>0</v>
      </c>
      <c r="H3148" s="138">
        <v>0</v>
      </c>
      <c r="I3148" s="138">
        <v>0</v>
      </c>
      <c r="J3148" s="138">
        <v>0</v>
      </c>
      <c r="K3148" s="138">
        <v>0</v>
      </c>
      <c r="L3148" s="139"/>
      <c r="M3148" s="138">
        <v>0</v>
      </c>
      <c r="N3148" s="139"/>
      <c r="O3148" s="138">
        <v>0</v>
      </c>
      <c r="P3148" s="138">
        <v>0</v>
      </c>
      <c r="Q3148" s="138">
        <v>0</v>
      </c>
      <c r="R3148" s="139"/>
      <c r="S3148" s="138">
        <v>0</v>
      </c>
      <c r="T3148" s="139"/>
      <c r="U3148" s="138">
        <v>0</v>
      </c>
      <c r="V3148" s="138">
        <v>0</v>
      </c>
      <c r="W3148" s="138">
        <v>0</v>
      </c>
      <c r="X3148" s="138">
        <v>0</v>
      </c>
      <c r="Y3148" s="138">
        <v>0</v>
      </c>
      <c r="Z3148" s="139"/>
      <c r="AA3148" s="138">
        <v>0</v>
      </c>
      <c r="AB3148" s="131">
        <v>0</v>
      </c>
    </row>
    <row r="3149" spans="1:28" ht="15" customHeight="1" x14ac:dyDescent="0.25">
      <c r="A3149" s="129" t="str">
        <f>B3149&amp;"-"&amp;COUNTIF($B$3:B3149,B3149)</f>
        <v>8064-7</v>
      </c>
      <c r="B3149" s="130">
        <v>8064</v>
      </c>
      <c r="C3149" s="130" t="s">
        <v>144</v>
      </c>
      <c r="D3149" s="137"/>
      <c r="E3149" s="138">
        <v>0</v>
      </c>
      <c r="F3149" s="138">
        <v>0</v>
      </c>
      <c r="G3149" s="138">
        <v>0</v>
      </c>
      <c r="H3149" s="138">
        <v>0</v>
      </c>
      <c r="I3149" s="138">
        <v>0</v>
      </c>
      <c r="J3149" s="138">
        <v>0</v>
      </c>
      <c r="K3149" s="138">
        <v>0</v>
      </c>
      <c r="L3149" s="139"/>
      <c r="M3149" s="138">
        <v>0</v>
      </c>
      <c r="N3149" s="139"/>
      <c r="O3149" s="138">
        <v>0</v>
      </c>
      <c r="P3149" s="138">
        <v>0</v>
      </c>
      <c r="Q3149" s="138">
        <v>0</v>
      </c>
      <c r="R3149" s="139"/>
      <c r="S3149" s="138">
        <v>0</v>
      </c>
      <c r="T3149" s="139"/>
      <c r="U3149" s="138">
        <v>0</v>
      </c>
      <c r="V3149" s="138">
        <v>0</v>
      </c>
      <c r="W3149" s="138">
        <v>0</v>
      </c>
      <c r="X3149" s="138">
        <v>0</v>
      </c>
      <c r="Y3149" s="138">
        <v>0</v>
      </c>
      <c r="Z3149" s="139"/>
      <c r="AA3149" s="138">
        <v>0</v>
      </c>
      <c r="AB3149" s="131">
        <v>0</v>
      </c>
    </row>
    <row r="3150" spans="1:28" ht="15" customHeight="1" x14ac:dyDescent="0.25">
      <c r="A3150" s="129" t="str">
        <f>B3150&amp;"-"&amp;COUNTIF($B$3:B3150,B3150)</f>
        <v>8064-8</v>
      </c>
      <c r="B3150" s="130">
        <v>8064</v>
      </c>
      <c r="C3150" s="130" t="s">
        <v>144</v>
      </c>
      <c r="D3150" s="137"/>
      <c r="E3150" s="138">
        <v>0</v>
      </c>
      <c r="F3150" s="138">
        <v>0</v>
      </c>
      <c r="G3150" s="138">
        <v>0</v>
      </c>
      <c r="H3150" s="138">
        <v>0</v>
      </c>
      <c r="I3150" s="138">
        <v>0</v>
      </c>
      <c r="J3150" s="138">
        <v>0</v>
      </c>
      <c r="K3150" s="138">
        <v>0</v>
      </c>
      <c r="L3150" s="139"/>
      <c r="M3150" s="138">
        <v>0</v>
      </c>
      <c r="N3150" s="139"/>
      <c r="O3150" s="138">
        <v>0</v>
      </c>
      <c r="P3150" s="138">
        <v>0</v>
      </c>
      <c r="Q3150" s="138">
        <v>0</v>
      </c>
      <c r="R3150" s="139"/>
      <c r="S3150" s="138">
        <v>0</v>
      </c>
      <c r="T3150" s="139"/>
      <c r="U3150" s="138">
        <v>0</v>
      </c>
      <c r="V3150" s="138">
        <v>0</v>
      </c>
      <c r="W3150" s="138">
        <v>0</v>
      </c>
      <c r="X3150" s="138">
        <v>0</v>
      </c>
      <c r="Y3150" s="138">
        <v>0</v>
      </c>
      <c r="Z3150" s="139"/>
      <c r="AA3150" s="138">
        <v>0</v>
      </c>
      <c r="AB3150" s="131">
        <v>0</v>
      </c>
    </row>
    <row r="3151" spans="1:28" ht="15" customHeight="1" x14ac:dyDescent="0.25">
      <c r="A3151" s="129" t="str">
        <f>B3151&amp;"-"&amp;COUNTIF($B$3:B3151,B3151)</f>
        <v>8064-9</v>
      </c>
      <c r="B3151" s="130">
        <v>8064</v>
      </c>
      <c r="C3151" s="130" t="s">
        <v>144</v>
      </c>
      <c r="D3151" s="137"/>
      <c r="E3151" s="138">
        <v>0</v>
      </c>
      <c r="F3151" s="138">
        <v>0</v>
      </c>
      <c r="G3151" s="138">
        <v>0</v>
      </c>
      <c r="H3151" s="138">
        <v>0</v>
      </c>
      <c r="I3151" s="138">
        <v>0</v>
      </c>
      <c r="J3151" s="138">
        <v>0</v>
      </c>
      <c r="K3151" s="138">
        <v>0</v>
      </c>
      <c r="L3151" s="139"/>
      <c r="M3151" s="138">
        <v>0</v>
      </c>
      <c r="N3151" s="139"/>
      <c r="O3151" s="138">
        <v>0</v>
      </c>
      <c r="P3151" s="138">
        <v>0</v>
      </c>
      <c r="Q3151" s="138">
        <v>0</v>
      </c>
      <c r="R3151" s="139"/>
      <c r="S3151" s="138">
        <v>0</v>
      </c>
      <c r="T3151" s="139"/>
      <c r="U3151" s="138">
        <v>0</v>
      </c>
      <c r="V3151" s="138">
        <v>0</v>
      </c>
      <c r="W3151" s="138">
        <v>0</v>
      </c>
      <c r="X3151" s="138">
        <v>0</v>
      </c>
      <c r="Y3151" s="138">
        <v>0</v>
      </c>
      <c r="Z3151" s="139"/>
      <c r="AA3151" s="138">
        <v>0</v>
      </c>
      <c r="AB3151" s="131">
        <v>0</v>
      </c>
    </row>
    <row r="3152" spans="1:28" ht="15" customHeight="1" x14ac:dyDescent="0.25">
      <c r="A3152" s="129" t="str">
        <f>B3152&amp;"-"&amp;COUNTIF($B$3:B3152,B3152)</f>
        <v>8064-10</v>
      </c>
      <c r="B3152" s="130">
        <v>8064</v>
      </c>
      <c r="C3152" s="130" t="s">
        <v>144</v>
      </c>
      <c r="D3152" s="137"/>
      <c r="E3152" s="138">
        <v>0</v>
      </c>
      <c r="F3152" s="138">
        <v>0</v>
      </c>
      <c r="G3152" s="138">
        <v>0</v>
      </c>
      <c r="H3152" s="138">
        <v>0</v>
      </c>
      <c r="I3152" s="138">
        <v>0</v>
      </c>
      <c r="J3152" s="138">
        <v>0</v>
      </c>
      <c r="K3152" s="138">
        <v>0</v>
      </c>
      <c r="L3152" s="139"/>
      <c r="M3152" s="138">
        <v>0</v>
      </c>
      <c r="N3152" s="139"/>
      <c r="O3152" s="138">
        <v>0</v>
      </c>
      <c r="P3152" s="138">
        <v>0</v>
      </c>
      <c r="Q3152" s="138">
        <v>0</v>
      </c>
      <c r="R3152" s="139"/>
      <c r="S3152" s="138">
        <v>0</v>
      </c>
      <c r="T3152" s="139"/>
      <c r="U3152" s="138">
        <v>0</v>
      </c>
      <c r="V3152" s="138">
        <v>0</v>
      </c>
      <c r="W3152" s="138">
        <v>0</v>
      </c>
      <c r="X3152" s="138">
        <v>0</v>
      </c>
      <c r="Y3152" s="138">
        <v>0</v>
      </c>
      <c r="Z3152" s="139"/>
      <c r="AA3152" s="138">
        <v>0</v>
      </c>
      <c r="AB3152" s="131">
        <v>0</v>
      </c>
    </row>
    <row r="3153" spans="1:28" ht="15" customHeight="1" x14ac:dyDescent="0.25">
      <c r="A3153" s="129" t="str">
        <f>B3153&amp;"-"&amp;COUNTIF($B$3:B3153,B3153)</f>
        <v>8251-1</v>
      </c>
      <c r="B3153" s="130">
        <v>8251</v>
      </c>
      <c r="C3153" s="130" t="s">
        <v>145</v>
      </c>
      <c r="D3153" s="137">
        <v>48298</v>
      </c>
      <c r="E3153" s="138">
        <v>1.9</v>
      </c>
      <c r="F3153" s="138">
        <v>0</v>
      </c>
      <c r="G3153" s="138">
        <v>0</v>
      </c>
      <c r="H3153" s="138">
        <v>0</v>
      </c>
      <c r="I3153" s="138">
        <v>0</v>
      </c>
      <c r="J3153" s="138">
        <v>0</v>
      </c>
      <c r="K3153" s="138">
        <v>0</v>
      </c>
      <c r="L3153" s="139"/>
      <c r="M3153" s="138">
        <v>1.9</v>
      </c>
      <c r="N3153" s="139"/>
      <c r="O3153" s="138">
        <v>0</v>
      </c>
      <c r="P3153" s="138">
        <v>0</v>
      </c>
      <c r="Q3153" s="138">
        <v>0</v>
      </c>
      <c r="R3153" s="139"/>
      <c r="S3153" s="138">
        <v>0</v>
      </c>
      <c r="T3153" s="139"/>
      <c r="U3153" s="138">
        <v>0</v>
      </c>
      <c r="V3153" s="138">
        <v>0</v>
      </c>
      <c r="W3153" s="138">
        <v>0</v>
      </c>
      <c r="X3153" s="138">
        <v>0</v>
      </c>
      <c r="Y3153" s="138">
        <v>0</v>
      </c>
      <c r="Z3153" s="139"/>
      <c r="AA3153" s="138">
        <v>0</v>
      </c>
      <c r="AB3153" s="131">
        <v>0</v>
      </c>
    </row>
    <row r="3154" spans="1:28" ht="15" customHeight="1" x14ac:dyDescent="0.25">
      <c r="A3154" s="129" t="str">
        <f>B3154&amp;"-"&amp;COUNTIF($B$3:B3154,B3154)</f>
        <v>8251-2</v>
      </c>
      <c r="B3154" s="130">
        <v>8251</v>
      </c>
      <c r="C3154" s="130" t="s">
        <v>145</v>
      </c>
      <c r="D3154" s="137">
        <v>48306</v>
      </c>
      <c r="E3154" s="138">
        <v>2.25</v>
      </c>
      <c r="F3154" s="138">
        <v>0</v>
      </c>
      <c r="G3154" s="138">
        <v>0</v>
      </c>
      <c r="H3154" s="138">
        <v>0</v>
      </c>
      <c r="I3154" s="138">
        <v>0</v>
      </c>
      <c r="J3154" s="138">
        <v>0.91</v>
      </c>
      <c r="K3154" s="138">
        <v>0</v>
      </c>
      <c r="L3154" s="139"/>
      <c r="M3154" s="138">
        <v>2.25</v>
      </c>
      <c r="N3154" s="139"/>
      <c r="O3154" s="138">
        <v>0</v>
      </c>
      <c r="P3154" s="138">
        <v>0</v>
      </c>
      <c r="Q3154" s="138">
        <v>0</v>
      </c>
      <c r="R3154" s="139"/>
      <c r="S3154" s="138">
        <v>0</v>
      </c>
      <c r="T3154" s="139"/>
      <c r="U3154" s="138">
        <v>0</v>
      </c>
      <c r="V3154" s="138">
        <v>0</v>
      </c>
      <c r="W3154" s="138">
        <v>0</v>
      </c>
      <c r="X3154" s="138">
        <v>0</v>
      </c>
      <c r="Y3154" s="138">
        <v>0</v>
      </c>
      <c r="Z3154" s="139"/>
      <c r="AA3154" s="138">
        <v>0</v>
      </c>
      <c r="AB3154" s="131">
        <v>0</v>
      </c>
    </row>
    <row r="3155" spans="1:28" ht="15" customHeight="1" x14ac:dyDescent="0.25">
      <c r="A3155" s="129" t="str">
        <f>B3155&amp;"-"&amp;COUNTIF($B$3:B3155,B3155)</f>
        <v>8251-3</v>
      </c>
      <c r="B3155" s="130">
        <v>8251</v>
      </c>
      <c r="C3155" s="130" t="s">
        <v>145</v>
      </c>
      <c r="D3155" s="137">
        <v>43703</v>
      </c>
      <c r="E3155" s="138">
        <v>2.4500000000000002</v>
      </c>
      <c r="F3155" s="138">
        <v>0</v>
      </c>
      <c r="G3155" s="138">
        <v>0</v>
      </c>
      <c r="H3155" s="138">
        <v>0</v>
      </c>
      <c r="I3155" s="138">
        <v>0</v>
      </c>
      <c r="J3155" s="138">
        <v>0</v>
      </c>
      <c r="K3155" s="138">
        <v>0</v>
      </c>
      <c r="L3155" s="139"/>
      <c r="M3155" s="138">
        <v>2.4500000000000002</v>
      </c>
      <c r="N3155" s="139"/>
      <c r="O3155" s="138">
        <v>0</v>
      </c>
      <c r="P3155" s="138">
        <v>0</v>
      </c>
      <c r="Q3155" s="138">
        <v>0</v>
      </c>
      <c r="R3155" s="139"/>
      <c r="S3155" s="138">
        <v>0</v>
      </c>
      <c r="T3155" s="139"/>
      <c r="U3155" s="138">
        <v>0</v>
      </c>
      <c r="V3155" s="138">
        <v>0</v>
      </c>
      <c r="W3155" s="138">
        <v>0</v>
      </c>
      <c r="X3155" s="138">
        <v>0</v>
      </c>
      <c r="Y3155" s="138">
        <v>0</v>
      </c>
      <c r="Z3155" s="139"/>
      <c r="AA3155" s="138">
        <v>0</v>
      </c>
      <c r="AB3155" s="131">
        <v>0</v>
      </c>
    </row>
    <row r="3156" spans="1:28" ht="15" customHeight="1" x14ac:dyDescent="0.25">
      <c r="A3156" s="129" t="str">
        <f>B3156&amp;"-"&amp;COUNTIF($B$3:B3156,B3156)</f>
        <v>8251-4</v>
      </c>
      <c r="B3156" s="130">
        <v>8251</v>
      </c>
      <c r="C3156" s="130" t="s">
        <v>145</v>
      </c>
      <c r="D3156" s="137">
        <v>44859</v>
      </c>
      <c r="E3156" s="138">
        <v>1.4</v>
      </c>
      <c r="F3156" s="138">
        <v>0</v>
      </c>
      <c r="G3156" s="138">
        <v>0</v>
      </c>
      <c r="H3156" s="138">
        <v>0.4</v>
      </c>
      <c r="I3156" s="138">
        <v>0</v>
      </c>
      <c r="J3156" s="138">
        <v>0</v>
      </c>
      <c r="K3156" s="138">
        <v>0</v>
      </c>
      <c r="L3156" s="139"/>
      <c r="M3156" s="138">
        <v>1.4</v>
      </c>
      <c r="N3156" s="139"/>
      <c r="O3156" s="138">
        <v>0</v>
      </c>
      <c r="P3156" s="138">
        <v>0</v>
      </c>
      <c r="Q3156" s="138">
        <v>0</v>
      </c>
      <c r="R3156" s="139"/>
      <c r="S3156" s="138">
        <v>0</v>
      </c>
      <c r="T3156" s="139"/>
      <c r="U3156" s="138">
        <v>0</v>
      </c>
      <c r="V3156" s="138">
        <v>0</v>
      </c>
      <c r="W3156" s="138">
        <v>0</v>
      </c>
      <c r="X3156" s="138">
        <v>0</v>
      </c>
      <c r="Y3156" s="138">
        <v>0</v>
      </c>
      <c r="Z3156" s="139"/>
      <c r="AA3156" s="138">
        <v>0</v>
      </c>
      <c r="AB3156" s="131">
        <v>0</v>
      </c>
    </row>
    <row r="3157" spans="1:28" ht="15" customHeight="1" x14ac:dyDescent="0.25">
      <c r="A3157" s="129" t="str">
        <f>B3157&amp;"-"&amp;COUNTIF($B$3:B3157,B3157)</f>
        <v>8251-5</v>
      </c>
      <c r="B3157" s="130">
        <v>8251</v>
      </c>
      <c r="C3157" s="130" t="s">
        <v>145</v>
      </c>
      <c r="D3157" s="137">
        <v>45161</v>
      </c>
      <c r="E3157" s="138">
        <v>55.02</v>
      </c>
      <c r="F3157" s="138">
        <v>0</v>
      </c>
      <c r="G3157" s="138">
        <v>8.19</v>
      </c>
      <c r="H3157" s="138">
        <v>4.93</v>
      </c>
      <c r="I3157" s="138">
        <v>0</v>
      </c>
      <c r="J3157" s="138">
        <v>0</v>
      </c>
      <c r="K3157" s="138">
        <v>0</v>
      </c>
      <c r="L3157" s="139"/>
      <c r="M3157" s="138">
        <v>51.19</v>
      </c>
      <c r="N3157" s="139"/>
      <c r="O3157" s="138">
        <v>0</v>
      </c>
      <c r="P3157" s="138">
        <v>0</v>
      </c>
      <c r="Q3157" s="138">
        <v>0</v>
      </c>
      <c r="R3157" s="139"/>
      <c r="S3157" s="138">
        <v>0</v>
      </c>
      <c r="T3157" s="139"/>
      <c r="U3157" s="138">
        <v>0</v>
      </c>
      <c r="V3157" s="138">
        <v>0</v>
      </c>
      <c r="W3157" s="138">
        <v>0</v>
      </c>
      <c r="X3157" s="138">
        <v>0</v>
      </c>
      <c r="Y3157" s="138">
        <v>0</v>
      </c>
      <c r="Z3157" s="139"/>
      <c r="AA3157" s="138">
        <v>0</v>
      </c>
      <c r="AB3157" s="131">
        <v>0</v>
      </c>
    </row>
    <row r="3158" spans="1:28" ht="15" customHeight="1" x14ac:dyDescent="0.25">
      <c r="A3158" s="129" t="str">
        <f>B3158&amp;"-"&amp;COUNTIF($B$3:B3158,B3158)</f>
        <v>8251-6</v>
      </c>
      <c r="B3158" s="130">
        <v>8251</v>
      </c>
      <c r="C3158" s="130" t="s">
        <v>145</v>
      </c>
      <c r="D3158" s="137"/>
      <c r="E3158" s="138">
        <v>0</v>
      </c>
      <c r="F3158" s="138">
        <v>0</v>
      </c>
      <c r="G3158" s="138">
        <v>0</v>
      </c>
      <c r="H3158" s="138">
        <v>0</v>
      </c>
      <c r="I3158" s="138">
        <v>0</v>
      </c>
      <c r="J3158" s="138">
        <v>0</v>
      </c>
      <c r="K3158" s="138">
        <v>0</v>
      </c>
      <c r="L3158" s="139"/>
      <c r="M3158" s="138">
        <v>0</v>
      </c>
      <c r="N3158" s="139"/>
      <c r="O3158" s="138">
        <v>0</v>
      </c>
      <c r="P3158" s="138">
        <v>0</v>
      </c>
      <c r="Q3158" s="138">
        <v>0</v>
      </c>
      <c r="R3158" s="139"/>
      <c r="S3158" s="138">
        <v>0</v>
      </c>
      <c r="T3158" s="139"/>
      <c r="U3158" s="138">
        <v>0</v>
      </c>
      <c r="V3158" s="138">
        <v>0</v>
      </c>
      <c r="W3158" s="138">
        <v>0</v>
      </c>
      <c r="X3158" s="138">
        <v>0</v>
      </c>
      <c r="Y3158" s="138">
        <v>0</v>
      </c>
      <c r="Z3158" s="139"/>
      <c r="AA3158" s="138">
        <v>0</v>
      </c>
      <c r="AB3158" s="131">
        <v>0</v>
      </c>
    </row>
    <row r="3159" spans="1:28" ht="15" customHeight="1" x14ac:dyDescent="0.25">
      <c r="A3159" s="129" t="str">
        <f>B3159&amp;"-"&amp;COUNTIF($B$3:B3159,B3159)</f>
        <v>8251-7</v>
      </c>
      <c r="B3159" s="130">
        <v>8251</v>
      </c>
      <c r="C3159" s="130" t="s">
        <v>145</v>
      </c>
      <c r="D3159" s="137"/>
      <c r="E3159" s="138">
        <v>0</v>
      </c>
      <c r="F3159" s="138">
        <v>0</v>
      </c>
      <c r="G3159" s="138">
        <v>0</v>
      </c>
      <c r="H3159" s="138">
        <v>0</v>
      </c>
      <c r="I3159" s="138">
        <v>0</v>
      </c>
      <c r="J3159" s="138">
        <v>0</v>
      </c>
      <c r="K3159" s="138">
        <v>0</v>
      </c>
      <c r="L3159" s="139"/>
      <c r="M3159" s="138">
        <v>0</v>
      </c>
      <c r="N3159" s="139"/>
      <c r="O3159" s="138">
        <v>0</v>
      </c>
      <c r="P3159" s="138">
        <v>0</v>
      </c>
      <c r="Q3159" s="138">
        <v>0</v>
      </c>
      <c r="R3159" s="139"/>
      <c r="S3159" s="138">
        <v>0</v>
      </c>
      <c r="T3159" s="139"/>
      <c r="U3159" s="138">
        <v>0</v>
      </c>
      <c r="V3159" s="138">
        <v>0</v>
      </c>
      <c r="W3159" s="138">
        <v>0</v>
      </c>
      <c r="X3159" s="138">
        <v>0</v>
      </c>
      <c r="Y3159" s="138">
        <v>0</v>
      </c>
      <c r="Z3159" s="139"/>
      <c r="AA3159" s="138">
        <v>0</v>
      </c>
      <c r="AB3159" s="131">
        <v>0</v>
      </c>
    </row>
    <row r="3160" spans="1:28" ht="15" customHeight="1" x14ac:dyDescent="0.25">
      <c r="A3160" s="129" t="str">
        <f>B3160&amp;"-"&amp;COUNTIF($B$3:B3160,B3160)</f>
        <v>8251-8</v>
      </c>
      <c r="B3160" s="130">
        <v>8251</v>
      </c>
      <c r="C3160" s="130" t="s">
        <v>145</v>
      </c>
      <c r="D3160" s="137"/>
      <c r="E3160" s="138">
        <v>0</v>
      </c>
      <c r="F3160" s="138">
        <v>0</v>
      </c>
      <c r="G3160" s="138">
        <v>0</v>
      </c>
      <c r="H3160" s="138">
        <v>0</v>
      </c>
      <c r="I3160" s="138">
        <v>0</v>
      </c>
      <c r="J3160" s="138">
        <v>0</v>
      </c>
      <c r="K3160" s="138">
        <v>0</v>
      </c>
      <c r="L3160" s="139"/>
      <c r="M3160" s="138">
        <v>0</v>
      </c>
      <c r="N3160" s="139"/>
      <c r="O3160" s="138">
        <v>0</v>
      </c>
      <c r="P3160" s="138">
        <v>0</v>
      </c>
      <c r="Q3160" s="138">
        <v>0</v>
      </c>
      <c r="R3160" s="139"/>
      <c r="S3160" s="138">
        <v>0</v>
      </c>
      <c r="T3160" s="139"/>
      <c r="U3160" s="138">
        <v>0</v>
      </c>
      <c r="V3160" s="138">
        <v>0</v>
      </c>
      <c r="W3160" s="138">
        <v>0</v>
      </c>
      <c r="X3160" s="138">
        <v>0</v>
      </c>
      <c r="Y3160" s="138">
        <v>0</v>
      </c>
      <c r="Z3160" s="139"/>
      <c r="AA3160" s="138">
        <v>0</v>
      </c>
      <c r="AB3160" s="131">
        <v>0</v>
      </c>
    </row>
    <row r="3161" spans="1:28" ht="15" customHeight="1" x14ac:dyDescent="0.25">
      <c r="A3161" s="129" t="str">
        <f>B3161&amp;"-"&amp;COUNTIF($B$3:B3161,B3161)</f>
        <v>8251-9</v>
      </c>
      <c r="B3161" s="130">
        <v>8251</v>
      </c>
      <c r="C3161" s="130" t="s">
        <v>145</v>
      </c>
      <c r="D3161" s="137"/>
      <c r="E3161" s="138">
        <v>0</v>
      </c>
      <c r="F3161" s="138">
        <v>0</v>
      </c>
      <c r="G3161" s="138">
        <v>0</v>
      </c>
      <c r="H3161" s="138">
        <v>0</v>
      </c>
      <c r="I3161" s="138">
        <v>0</v>
      </c>
      <c r="J3161" s="138">
        <v>0</v>
      </c>
      <c r="K3161" s="138">
        <v>0</v>
      </c>
      <c r="L3161" s="139"/>
      <c r="M3161" s="138">
        <v>0</v>
      </c>
      <c r="N3161" s="139"/>
      <c r="O3161" s="138">
        <v>0</v>
      </c>
      <c r="P3161" s="138">
        <v>0</v>
      </c>
      <c r="Q3161" s="138">
        <v>0</v>
      </c>
      <c r="R3161" s="139"/>
      <c r="S3161" s="138">
        <v>0</v>
      </c>
      <c r="T3161" s="139"/>
      <c r="U3161" s="138">
        <v>0</v>
      </c>
      <c r="V3161" s="138">
        <v>0</v>
      </c>
      <c r="W3161" s="138">
        <v>0</v>
      </c>
      <c r="X3161" s="138">
        <v>0</v>
      </c>
      <c r="Y3161" s="138">
        <v>0</v>
      </c>
      <c r="Z3161" s="139"/>
      <c r="AA3161" s="138">
        <v>0</v>
      </c>
      <c r="AB3161" s="131">
        <v>0</v>
      </c>
    </row>
    <row r="3162" spans="1:28" ht="15" customHeight="1" x14ac:dyDescent="0.25">
      <c r="A3162" s="129" t="str">
        <f>B3162&amp;"-"&amp;COUNTIF($B$3:B3162,B3162)</f>
        <v>8251-10</v>
      </c>
      <c r="B3162" s="130">
        <v>8251</v>
      </c>
      <c r="C3162" s="130" t="s">
        <v>145</v>
      </c>
      <c r="D3162" s="137"/>
      <c r="E3162" s="138">
        <v>0</v>
      </c>
      <c r="F3162" s="138">
        <v>0</v>
      </c>
      <c r="G3162" s="138">
        <v>0</v>
      </c>
      <c r="H3162" s="138">
        <v>0</v>
      </c>
      <c r="I3162" s="138">
        <v>0</v>
      </c>
      <c r="J3162" s="138">
        <v>0</v>
      </c>
      <c r="K3162" s="138">
        <v>0</v>
      </c>
      <c r="L3162" s="139"/>
      <c r="M3162" s="138">
        <v>0</v>
      </c>
      <c r="N3162" s="139"/>
      <c r="O3162" s="138">
        <v>0</v>
      </c>
      <c r="P3162" s="138">
        <v>0</v>
      </c>
      <c r="Q3162" s="138">
        <v>0</v>
      </c>
      <c r="R3162" s="139"/>
      <c r="S3162" s="138">
        <v>0</v>
      </c>
      <c r="T3162" s="139"/>
      <c r="U3162" s="138">
        <v>0</v>
      </c>
      <c r="V3162" s="138">
        <v>0</v>
      </c>
      <c r="W3162" s="138">
        <v>0</v>
      </c>
      <c r="X3162" s="138">
        <v>0</v>
      </c>
      <c r="Y3162" s="138">
        <v>0</v>
      </c>
      <c r="Z3162" s="139"/>
      <c r="AA3162" s="138">
        <v>0</v>
      </c>
      <c r="AB3162" s="131">
        <v>0</v>
      </c>
    </row>
    <row r="3163" spans="1:28" ht="15" customHeight="1" x14ac:dyDescent="0.25">
      <c r="A3163" s="129" t="str">
        <f>B3163&amp;"-"&amp;COUNTIF($B$3:B3163,B3163)</f>
        <v>8278-1</v>
      </c>
      <c r="B3163" s="130">
        <v>8278</v>
      </c>
      <c r="C3163" s="130" t="s">
        <v>146</v>
      </c>
      <c r="D3163" s="137">
        <v>43554</v>
      </c>
      <c r="E3163" s="138">
        <v>1</v>
      </c>
      <c r="F3163" s="138">
        <v>0</v>
      </c>
      <c r="G3163" s="138">
        <v>0</v>
      </c>
      <c r="H3163" s="138">
        <v>0</v>
      </c>
      <c r="I3163" s="138">
        <v>0</v>
      </c>
      <c r="J3163" s="138">
        <v>0</v>
      </c>
      <c r="K3163" s="138">
        <v>0</v>
      </c>
      <c r="L3163" s="139"/>
      <c r="M3163" s="138">
        <v>1</v>
      </c>
      <c r="N3163" s="139"/>
      <c r="O3163" s="138">
        <v>0</v>
      </c>
      <c r="P3163" s="138">
        <v>0</v>
      </c>
      <c r="Q3163" s="138">
        <v>0</v>
      </c>
      <c r="R3163" s="139"/>
      <c r="S3163" s="138">
        <v>0</v>
      </c>
      <c r="T3163" s="139"/>
      <c r="U3163" s="138">
        <v>0</v>
      </c>
      <c r="V3163" s="138">
        <v>0</v>
      </c>
      <c r="W3163" s="138">
        <v>0</v>
      </c>
      <c r="X3163" s="138">
        <v>0</v>
      </c>
      <c r="Y3163" s="138">
        <v>0</v>
      </c>
      <c r="Z3163" s="139"/>
      <c r="AA3163" s="138">
        <v>0</v>
      </c>
      <c r="AB3163" s="131">
        <v>0</v>
      </c>
    </row>
    <row r="3164" spans="1:28" ht="15" customHeight="1" x14ac:dyDescent="0.25">
      <c r="A3164" s="129" t="str">
        <f>B3164&amp;"-"&amp;COUNTIF($B$3:B3164,B3164)</f>
        <v>8278-2</v>
      </c>
      <c r="B3164" s="130">
        <v>8278</v>
      </c>
      <c r="C3164" s="130" t="s">
        <v>146</v>
      </c>
      <c r="D3164" s="137">
        <v>43794</v>
      </c>
      <c r="E3164" s="138">
        <v>7.91</v>
      </c>
      <c r="F3164" s="138">
        <v>1</v>
      </c>
      <c r="G3164" s="138">
        <v>1</v>
      </c>
      <c r="H3164" s="138">
        <v>0</v>
      </c>
      <c r="I3164" s="138">
        <v>0</v>
      </c>
      <c r="J3164" s="138">
        <v>0</v>
      </c>
      <c r="K3164" s="138">
        <v>0</v>
      </c>
      <c r="L3164" s="139"/>
      <c r="M3164" s="138">
        <v>7.91</v>
      </c>
      <c r="N3164" s="139"/>
      <c r="O3164" s="138">
        <v>0</v>
      </c>
      <c r="P3164" s="138">
        <v>0</v>
      </c>
      <c r="Q3164" s="138">
        <v>0</v>
      </c>
      <c r="R3164" s="139"/>
      <c r="S3164" s="138">
        <v>4.91</v>
      </c>
      <c r="T3164" s="139"/>
      <c r="U3164" s="138">
        <v>0</v>
      </c>
      <c r="V3164" s="138">
        <v>0</v>
      </c>
      <c r="W3164" s="138">
        <v>0</v>
      </c>
      <c r="X3164" s="138">
        <v>0</v>
      </c>
      <c r="Y3164" s="138">
        <v>0</v>
      </c>
      <c r="Z3164" s="139"/>
      <c r="AA3164" s="138">
        <v>0</v>
      </c>
      <c r="AB3164" s="131">
        <v>0</v>
      </c>
    </row>
    <row r="3165" spans="1:28" ht="15" customHeight="1" x14ac:dyDescent="0.25">
      <c r="A3165" s="129" t="str">
        <f>B3165&amp;"-"&amp;COUNTIF($B$3:B3165,B3165)</f>
        <v>8278-3</v>
      </c>
      <c r="B3165" s="130">
        <v>8278</v>
      </c>
      <c r="C3165" s="130" t="s">
        <v>146</v>
      </c>
      <c r="D3165" s="137">
        <v>43786</v>
      </c>
      <c r="E3165" s="138">
        <v>146.27000000000001</v>
      </c>
      <c r="F3165" s="138">
        <v>1</v>
      </c>
      <c r="G3165" s="138">
        <v>3</v>
      </c>
      <c r="H3165" s="138">
        <v>0</v>
      </c>
      <c r="I3165" s="138">
        <v>0</v>
      </c>
      <c r="J3165" s="138">
        <v>0</v>
      </c>
      <c r="K3165" s="138">
        <v>0</v>
      </c>
      <c r="L3165" s="139"/>
      <c r="M3165" s="138">
        <v>124.62</v>
      </c>
      <c r="N3165" s="139"/>
      <c r="O3165" s="138">
        <v>0</v>
      </c>
      <c r="P3165" s="138">
        <v>0.81</v>
      </c>
      <c r="Q3165" s="138">
        <v>0</v>
      </c>
      <c r="R3165" s="139"/>
      <c r="S3165" s="138">
        <v>62.78</v>
      </c>
      <c r="T3165" s="139"/>
      <c r="U3165" s="138">
        <v>0</v>
      </c>
      <c r="V3165" s="138">
        <v>0</v>
      </c>
      <c r="W3165" s="138">
        <v>0</v>
      </c>
      <c r="X3165" s="138">
        <v>0</v>
      </c>
      <c r="Y3165" s="138">
        <v>0</v>
      </c>
      <c r="Z3165" s="139"/>
      <c r="AA3165" s="138">
        <v>0</v>
      </c>
      <c r="AB3165" s="131">
        <v>0</v>
      </c>
    </row>
    <row r="3166" spans="1:28" ht="15" customHeight="1" x14ac:dyDescent="0.25">
      <c r="A3166" s="129" t="str">
        <f>B3166&amp;"-"&amp;COUNTIF($B$3:B3166,B3166)</f>
        <v>8278-4</v>
      </c>
      <c r="B3166" s="130">
        <v>8278</v>
      </c>
      <c r="C3166" s="130" t="s">
        <v>146</v>
      </c>
      <c r="D3166" s="137">
        <v>43901</v>
      </c>
      <c r="E3166" s="138">
        <v>9.9600000000000009</v>
      </c>
      <c r="F3166" s="138">
        <v>0</v>
      </c>
      <c r="G3166" s="138">
        <v>1</v>
      </c>
      <c r="H3166" s="138">
        <v>0</v>
      </c>
      <c r="I3166" s="138">
        <v>0</v>
      </c>
      <c r="J3166" s="138">
        <v>0</v>
      </c>
      <c r="K3166" s="138">
        <v>0</v>
      </c>
      <c r="L3166" s="139"/>
      <c r="M3166" s="138">
        <v>7.96</v>
      </c>
      <c r="N3166" s="139"/>
      <c r="O3166" s="138">
        <v>0</v>
      </c>
      <c r="P3166" s="138">
        <v>0</v>
      </c>
      <c r="Q3166" s="138">
        <v>0</v>
      </c>
      <c r="R3166" s="139"/>
      <c r="S3166" s="138">
        <v>4.96</v>
      </c>
      <c r="T3166" s="139"/>
      <c r="U3166" s="138">
        <v>0</v>
      </c>
      <c r="V3166" s="138">
        <v>0</v>
      </c>
      <c r="W3166" s="138">
        <v>0</v>
      </c>
      <c r="X3166" s="138">
        <v>0</v>
      </c>
      <c r="Y3166" s="138">
        <v>0</v>
      </c>
      <c r="Z3166" s="139"/>
      <c r="AA3166" s="138">
        <v>0</v>
      </c>
      <c r="AB3166" s="131">
        <v>0</v>
      </c>
    </row>
    <row r="3167" spans="1:28" ht="15" customHeight="1" x14ac:dyDescent="0.25">
      <c r="A3167" s="129" t="str">
        <f>B3167&amp;"-"&amp;COUNTIF($B$3:B3167,B3167)</f>
        <v>8278-5</v>
      </c>
      <c r="B3167" s="130">
        <v>8278</v>
      </c>
      <c r="C3167" s="130" t="s">
        <v>146</v>
      </c>
      <c r="D3167" s="137">
        <v>43950</v>
      </c>
      <c r="E3167" s="138">
        <v>189.43</v>
      </c>
      <c r="F3167" s="138">
        <v>3</v>
      </c>
      <c r="G3167" s="138">
        <v>6.99</v>
      </c>
      <c r="H3167" s="138">
        <v>1</v>
      </c>
      <c r="I3167" s="138">
        <v>0</v>
      </c>
      <c r="J3167" s="138">
        <v>1</v>
      </c>
      <c r="K3167" s="138">
        <v>0</v>
      </c>
      <c r="L3167" s="139"/>
      <c r="M3167" s="138">
        <v>147.41</v>
      </c>
      <c r="N3167" s="139"/>
      <c r="O3167" s="138">
        <v>0</v>
      </c>
      <c r="P3167" s="138">
        <v>0</v>
      </c>
      <c r="Q3167" s="138">
        <v>0</v>
      </c>
      <c r="R3167" s="139"/>
      <c r="S3167" s="138">
        <v>90.06</v>
      </c>
      <c r="T3167" s="139"/>
      <c r="U3167" s="138">
        <v>0</v>
      </c>
      <c r="V3167" s="138">
        <v>0</v>
      </c>
      <c r="W3167" s="138">
        <v>0</v>
      </c>
      <c r="X3167" s="138">
        <v>0</v>
      </c>
      <c r="Y3167" s="138">
        <v>0</v>
      </c>
      <c r="Z3167" s="139"/>
      <c r="AA3167" s="138">
        <v>0</v>
      </c>
      <c r="AB3167" s="131">
        <v>0</v>
      </c>
    </row>
    <row r="3168" spans="1:28" ht="15" customHeight="1" x14ac:dyDescent="0.25">
      <c r="A3168" s="129" t="str">
        <f>B3168&amp;"-"&amp;COUNTIF($B$3:B3168,B3168)</f>
        <v>8278-6</v>
      </c>
      <c r="B3168" s="130">
        <v>8278</v>
      </c>
      <c r="C3168" s="130" t="s">
        <v>146</v>
      </c>
      <c r="D3168" s="137">
        <v>44040</v>
      </c>
      <c r="E3168" s="138">
        <v>1</v>
      </c>
      <c r="F3168" s="138">
        <v>0</v>
      </c>
      <c r="G3168" s="138">
        <v>0</v>
      </c>
      <c r="H3168" s="138">
        <v>0</v>
      </c>
      <c r="I3168" s="138">
        <v>0</v>
      </c>
      <c r="J3168" s="138">
        <v>0</v>
      </c>
      <c r="K3168" s="138">
        <v>0</v>
      </c>
      <c r="L3168" s="139"/>
      <c r="M3168" s="138">
        <v>1</v>
      </c>
      <c r="N3168" s="139"/>
      <c r="O3168" s="138">
        <v>0</v>
      </c>
      <c r="P3168" s="138">
        <v>0</v>
      </c>
      <c r="Q3168" s="138">
        <v>0</v>
      </c>
      <c r="R3168" s="139"/>
      <c r="S3168" s="138">
        <v>1</v>
      </c>
      <c r="T3168" s="139"/>
      <c r="U3168" s="138">
        <v>0</v>
      </c>
      <c r="V3168" s="138">
        <v>0</v>
      </c>
      <c r="W3168" s="138">
        <v>0</v>
      </c>
      <c r="X3168" s="138">
        <v>0</v>
      </c>
      <c r="Y3168" s="138">
        <v>0</v>
      </c>
      <c r="Z3168" s="139"/>
      <c r="AA3168" s="138">
        <v>0</v>
      </c>
      <c r="AB3168" s="131">
        <v>0</v>
      </c>
    </row>
    <row r="3169" spans="1:28" ht="15" customHeight="1" x14ac:dyDescent="0.25">
      <c r="A3169" s="129" t="str">
        <f>B3169&amp;"-"&amp;COUNTIF($B$3:B3169,B3169)</f>
        <v>8278-7</v>
      </c>
      <c r="B3169" s="130">
        <v>8278</v>
      </c>
      <c r="C3169" s="130" t="s">
        <v>146</v>
      </c>
      <c r="D3169" s="137">
        <v>44370</v>
      </c>
      <c r="E3169" s="138">
        <v>0.48</v>
      </c>
      <c r="F3169" s="138">
        <v>0</v>
      </c>
      <c r="G3169" s="138">
        <v>0</v>
      </c>
      <c r="H3169" s="138">
        <v>0</v>
      </c>
      <c r="I3169" s="138">
        <v>0</v>
      </c>
      <c r="J3169" s="138">
        <v>0</v>
      </c>
      <c r="K3169" s="138">
        <v>0</v>
      </c>
      <c r="L3169" s="139"/>
      <c r="M3169" s="138">
        <v>0.48</v>
      </c>
      <c r="N3169" s="139"/>
      <c r="O3169" s="138">
        <v>0</v>
      </c>
      <c r="P3169" s="138">
        <v>0</v>
      </c>
      <c r="Q3169" s="138">
        <v>0</v>
      </c>
      <c r="R3169" s="139"/>
      <c r="S3169" s="138">
        <v>0.48</v>
      </c>
      <c r="T3169" s="139"/>
      <c r="U3169" s="138">
        <v>0</v>
      </c>
      <c r="V3169" s="138">
        <v>0</v>
      </c>
      <c r="W3169" s="138">
        <v>0</v>
      </c>
      <c r="X3169" s="138">
        <v>0</v>
      </c>
      <c r="Y3169" s="138">
        <v>0</v>
      </c>
      <c r="Z3169" s="139"/>
      <c r="AA3169" s="138">
        <v>0</v>
      </c>
      <c r="AB3169" s="131">
        <v>0</v>
      </c>
    </row>
    <row r="3170" spans="1:28" ht="15" customHeight="1" x14ac:dyDescent="0.25">
      <c r="A3170" s="129" t="str">
        <f>B3170&amp;"-"&amp;COUNTIF($B$3:B3170,B3170)</f>
        <v>8278-8</v>
      </c>
      <c r="B3170" s="130">
        <v>8278</v>
      </c>
      <c r="C3170" s="130" t="s">
        <v>146</v>
      </c>
      <c r="D3170" s="137">
        <v>44545</v>
      </c>
      <c r="E3170" s="138">
        <v>0.56000000000000005</v>
      </c>
      <c r="F3170" s="138">
        <v>0</v>
      </c>
      <c r="G3170" s="138">
        <v>0.28000000000000003</v>
      </c>
      <c r="H3170" s="138">
        <v>0</v>
      </c>
      <c r="I3170" s="138">
        <v>0</v>
      </c>
      <c r="J3170" s="138">
        <v>0</v>
      </c>
      <c r="K3170" s="138">
        <v>0</v>
      </c>
      <c r="L3170" s="139"/>
      <c r="M3170" s="138">
        <v>0.56000000000000005</v>
      </c>
      <c r="N3170" s="139"/>
      <c r="O3170" s="138">
        <v>0</v>
      </c>
      <c r="P3170" s="138">
        <v>0</v>
      </c>
      <c r="Q3170" s="138">
        <v>0</v>
      </c>
      <c r="R3170" s="139"/>
      <c r="S3170" s="138">
        <v>0.28000000000000003</v>
      </c>
      <c r="T3170" s="139"/>
      <c r="U3170" s="138">
        <v>0</v>
      </c>
      <c r="V3170" s="138">
        <v>0</v>
      </c>
      <c r="W3170" s="138">
        <v>0</v>
      </c>
      <c r="X3170" s="138">
        <v>0</v>
      </c>
      <c r="Y3170" s="138">
        <v>0</v>
      </c>
      <c r="Z3170" s="139"/>
      <c r="AA3170" s="138">
        <v>0</v>
      </c>
      <c r="AB3170" s="131">
        <v>0</v>
      </c>
    </row>
    <row r="3171" spans="1:28" ht="15" customHeight="1" x14ac:dyDescent="0.25">
      <c r="A3171" s="129" t="str">
        <f>B3171&amp;"-"&amp;COUNTIF($B$3:B3171,B3171)</f>
        <v>8278-9</v>
      </c>
      <c r="B3171" s="130">
        <v>8278</v>
      </c>
      <c r="C3171" s="130" t="s">
        <v>146</v>
      </c>
      <c r="D3171" s="137">
        <v>44628</v>
      </c>
      <c r="E3171" s="138">
        <v>1.05</v>
      </c>
      <c r="F3171" s="138">
        <v>0</v>
      </c>
      <c r="G3171" s="138">
        <v>0</v>
      </c>
      <c r="H3171" s="138">
        <v>0</v>
      </c>
      <c r="I3171" s="138">
        <v>0</v>
      </c>
      <c r="J3171" s="138">
        <v>0</v>
      </c>
      <c r="K3171" s="138">
        <v>0</v>
      </c>
      <c r="L3171" s="139"/>
      <c r="M3171" s="138">
        <v>1.05</v>
      </c>
      <c r="N3171" s="139"/>
      <c r="O3171" s="138">
        <v>0</v>
      </c>
      <c r="P3171" s="138">
        <v>0</v>
      </c>
      <c r="Q3171" s="138">
        <v>0</v>
      </c>
      <c r="R3171" s="139"/>
      <c r="S3171" s="138">
        <v>0.05</v>
      </c>
      <c r="T3171" s="139"/>
      <c r="U3171" s="138">
        <v>0</v>
      </c>
      <c r="V3171" s="138">
        <v>0</v>
      </c>
      <c r="W3171" s="138">
        <v>0</v>
      </c>
      <c r="X3171" s="138">
        <v>0</v>
      </c>
      <c r="Y3171" s="138">
        <v>0</v>
      </c>
      <c r="Z3171" s="139"/>
      <c r="AA3171" s="138">
        <v>0</v>
      </c>
      <c r="AB3171" s="131">
        <v>0</v>
      </c>
    </row>
    <row r="3172" spans="1:28" ht="15" customHeight="1" x14ac:dyDescent="0.25">
      <c r="A3172" s="129" t="str">
        <f>B3172&amp;"-"&amp;COUNTIF($B$3:B3172,B3172)</f>
        <v>8278-10</v>
      </c>
      <c r="B3172" s="130">
        <v>8278</v>
      </c>
      <c r="C3172" s="130" t="s">
        <v>146</v>
      </c>
      <c r="D3172" s="137">
        <v>44636</v>
      </c>
      <c r="E3172" s="138">
        <v>2</v>
      </c>
      <c r="F3172" s="138">
        <v>0</v>
      </c>
      <c r="G3172" s="138">
        <v>2</v>
      </c>
      <c r="H3172" s="138">
        <v>0</v>
      </c>
      <c r="I3172" s="138">
        <v>0</v>
      </c>
      <c r="J3172" s="138">
        <v>0</v>
      </c>
      <c r="K3172" s="138">
        <v>0</v>
      </c>
      <c r="L3172" s="139"/>
      <c r="M3172" s="138">
        <v>2</v>
      </c>
      <c r="N3172" s="139"/>
      <c r="O3172" s="138">
        <v>0</v>
      </c>
      <c r="P3172" s="138">
        <v>0</v>
      </c>
      <c r="Q3172" s="138">
        <v>0</v>
      </c>
      <c r="R3172" s="139"/>
      <c r="S3172" s="138">
        <v>1</v>
      </c>
      <c r="T3172" s="139"/>
      <c r="U3172" s="138">
        <v>0</v>
      </c>
      <c r="V3172" s="138">
        <v>0</v>
      </c>
      <c r="W3172" s="138">
        <v>0</v>
      </c>
      <c r="X3172" s="138">
        <v>0</v>
      </c>
      <c r="Y3172" s="138">
        <v>0</v>
      </c>
      <c r="Z3172" s="139"/>
      <c r="AA3172" s="138">
        <v>0</v>
      </c>
      <c r="AB3172" s="131">
        <v>0</v>
      </c>
    </row>
    <row r="3173" spans="1:28" ht="15" customHeight="1" x14ac:dyDescent="0.25">
      <c r="A3173" s="129" t="str">
        <f>B3173&amp;"-"&amp;COUNTIF($B$3:B3173,B3173)</f>
        <v>8278-11</v>
      </c>
      <c r="B3173" s="130">
        <v>8278</v>
      </c>
      <c r="C3173" s="130" t="s">
        <v>146</v>
      </c>
      <c r="D3173" s="137">
        <v>46599</v>
      </c>
      <c r="E3173" s="138">
        <v>26.13</v>
      </c>
      <c r="F3173" s="138">
        <v>1</v>
      </c>
      <c r="G3173" s="138">
        <v>2</v>
      </c>
      <c r="H3173" s="138">
        <v>0</v>
      </c>
      <c r="I3173" s="138">
        <v>0</v>
      </c>
      <c r="J3173" s="138">
        <v>0</v>
      </c>
      <c r="K3173" s="138">
        <v>1</v>
      </c>
      <c r="L3173" s="139"/>
      <c r="M3173" s="138">
        <v>17.690000000000001</v>
      </c>
      <c r="N3173" s="139"/>
      <c r="O3173" s="138">
        <v>0</v>
      </c>
      <c r="P3173" s="138">
        <v>0</v>
      </c>
      <c r="Q3173" s="138">
        <v>0</v>
      </c>
      <c r="R3173" s="139"/>
      <c r="S3173" s="138">
        <v>14.32</v>
      </c>
      <c r="T3173" s="139"/>
      <c r="U3173" s="138">
        <v>0</v>
      </c>
      <c r="V3173" s="138">
        <v>0</v>
      </c>
      <c r="W3173" s="138">
        <v>0</v>
      </c>
      <c r="X3173" s="138">
        <v>0</v>
      </c>
      <c r="Y3173" s="138">
        <v>0</v>
      </c>
      <c r="Z3173" s="139"/>
      <c r="AA3173" s="138">
        <v>0</v>
      </c>
      <c r="AB3173" s="131">
        <v>0</v>
      </c>
    </row>
    <row r="3174" spans="1:28" ht="15" customHeight="1" x14ac:dyDescent="0.25">
      <c r="A3174" s="129" t="str">
        <f>B3174&amp;"-"&amp;COUNTIF($B$3:B3174,B3174)</f>
        <v>8278-12</v>
      </c>
      <c r="B3174" s="130">
        <v>8278</v>
      </c>
      <c r="C3174" s="130" t="s">
        <v>146</v>
      </c>
      <c r="D3174" s="137">
        <v>44792</v>
      </c>
      <c r="E3174" s="138">
        <v>9</v>
      </c>
      <c r="F3174" s="138">
        <v>0</v>
      </c>
      <c r="G3174" s="138">
        <v>1</v>
      </c>
      <c r="H3174" s="138">
        <v>0</v>
      </c>
      <c r="I3174" s="138">
        <v>0</v>
      </c>
      <c r="J3174" s="138">
        <v>0</v>
      </c>
      <c r="K3174" s="138">
        <v>0</v>
      </c>
      <c r="L3174" s="139"/>
      <c r="M3174" s="138">
        <v>7</v>
      </c>
      <c r="N3174" s="139"/>
      <c r="O3174" s="138">
        <v>0</v>
      </c>
      <c r="P3174" s="138">
        <v>0</v>
      </c>
      <c r="Q3174" s="138">
        <v>0</v>
      </c>
      <c r="R3174" s="139"/>
      <c r="S3174" s="138">
        <v>5</v>
      </c>
      <c r="T3174" s="139"/>
      <c r="U3174" s="138">
        <v>0</v>
      </c>
      <c r="V3174" s="138">
        <v>0</v>
      </c>
      <c r="W3174" s="138">
        <v>0</v>
      </c>
      <c r="X3174" s="138">
        <v>0</v>
      </c>
      <c r="Y3174" s="138">
        <v>0</v>
      </c>
      <c r="Z3174" s="139"/>
      <c r="AA3174" s="138">
        <v>0</v>
      </c>
      <c r="AB3174" s="131">
        <v>0</v>
      </c>
    </row>
    <row r="3175" spans="1:28" ht="15" customHeight="1" x14ac:dyDescent="0.25">
      <c r="A3175" s="129" t="str">
        <f>B3175&amp;"-"&amp;COUNTIF($B$3:B3175,B3175)</f>
        <v>8278-13</v>
      </c>
      <c r="B3175" s="130">
        <v>8278</v>
      </c>
      <c r="C3175" s="130" t="s">
        <v>146</v>
      </c>
      <c r="D3175" s="137">
        <v>45005</v>
      </c>
      <c r="E3175" s="138">
        <v>2</v>
      </c>
      <c r="F3175" s="138">
        <v>0</v>
      </c>
      <c r="G3175" s="138">
        <v>0</v>
      </c>
      <c r="H3175" s="138">
        <v>0</v>
      </c>
      <c r="I3175" s="138">
        <v>0</v>
      </c>
      <c r="J3175" s="138">
        <v>0</v>
      </c>
      <c r="K3175" s="138">
        <v>0</v>
      </c>
      <c r="L3175" s="139"/>
      <c r="M3175" s="138">
        <v>2</v>
      </c>
      <c r="N3175" s="139"/>
      <c r="O3175" s="138">
        <v>0</v>
      </c>
      <c r="P3175" s="138">
        <v>0</v>
      </c>
      <c r="Q3175" s="138">
        <v>0</v>
      </c>
      <c r="R3175" s="139"/>
      <c r="S3175" s="138">
        <v>1</v>
      </c>
      <c r="T3175" s="139"/>
      <c r="U3175" s="138">
        <v>0</v>
      </c>
      <c r="V3175" s="138">
        <v>0</v>
      </c>
      <c r="W3175" s="138">
        <v>0</v>
      </c>
      <c r="X3175" s="138">
        <v>0</v>
      </c>
      <c r="Y3175" s="138">
        <v>0</v>
      </c>
      <c r="Z3175" s="139"/>
      <c r="AA3175" s="138">
        <v>0</v>
      </c>
      <c r="AB3175" s="131">
        <v>0</v>
      </c>
    </row>
    <row r="3176" spans="1:28" ht="15" customHeight="1" x14ac:dyDescent="0.25">
      <c r="A3176" s="129" t="str">
        <f>B3176&amp;"-"&amp;COUNTIF($B$3:B3176,B3176)</f>
        <v>8278-14</v>
      </c>
      <c r="B3176" s="130">
        <v>8278</v>
      </c>
      <c r="C3176" s="130" t="s">
        <v>146</v>
      </c>
      <c r="D3176" s="137">
        <v>45104</v>
      </c>
      <c r="E3176" s="138">
        <v>3.93</v>
      </c>
      <c r="F3176" s="138">
        <v>0</v>
      </c>
      <c r="G3176" s="138">
        <v>0</v>
      </c>
      <c r="H3176" s="138">
        <v>0</v>
      </c>
      <c r="I3176" s="138">
        <v>0</v>
      </c>
      <c r="J3176" s="138">
        <v>0</v>
      </c>
      <c r="K3176" s="138">
        <v>0</v>
      </c>
      <c r="L3176" s="139"/>
      <c r="M3176" s="138">
        <v>3.93</v>
      </c>
      <c r="N3176" s="139"/>
      <c r="O3176" s="138">
        <v>0</v>
      </c>
      <c r="P3176" s="138">
        <v>0</v>
      </c>
      <c r="Q3176" s="138">
        <v>0</v>
      </c>
      <c r="R3176" s="139"/>
      <c r="S3176" s="138">
        <v>2</v>
      </c>
      <c r="T3176" s="139"/>
      <c r="U3176" s="138">
        <v>0</v>
      </c>
      <c r="V3176" s="138">
        <v>0</v>
      </c>
      <c r="W3176" s="138">
        <v>0</v>
      </c>
      <c r="X3176" s="138">
        <v>0</v>
      </c>
      <c r="Y3176" s="138">
        <v>0</v>
      </c>
      <c r="Z3176" s="139"/>
      <c r="AA3176" s="138">
        <v>0</v>
      </c>
      <c r="AB3176" s="131">
        <v>0</v>
      </c>
    </row>
    <row r="3177" spans="1:28" ht="15" customHeight="1" x14ac:dyDescent="0.25">
      <c r="A3177" s="129" t="str">
        <f>B3177&amp;"-"&amp;COUNTIF($B$3:B3177,B3177)</f>
        <v>8278-15</v>
      </c>
      <c r="B3177" s="130">
        <v>8278</v>
      </c>
      <c r="C3177" s="130" t="s">
        <v>146</v>
      </c>
      <c r="D3177" s="137"/>
      <c r="E3177" s="138">
        <v>0</v>
      </c>
      <c r="F3177" s="138">
        <v>0</v>
      </c>
      <c r="G3177" s="138">
        <v>0</v>
      </c>
      <c r="H3177" s="138">
        <v>0</v>
      </c>
      <c r="I3177" s="138">
        <v>0</v>
      </c>
      <c r="J3177" s="138">
        <v>0</v>
      </c>
      <c r="K3177" s="138">
        <v>0</v>
      </c>
      <c r="L3177" s="139"/>
      <c r="M3177" s="138">
        <v>0</v>
      </c>
      <c r="N3177" s="139"/>
      <c r="O3177" s="138">
        <v>0</v>
      </c>
      <c r="P3177" s="138">
        <v>0</v>
      </c>
      <c r="Q3177" s="138">
        <v>0</v>
      </c>
      <c r="R3177" s="139"/>
      <c r="S3177" s="138">
        <v>0</v>
      </c>
      <c r="T3177" s="139"/>
      <c r="U3177" s="138">
        <v>0</v>
      </c>
      <c r="V3177" s="138">
        <v>0</v>
      </c>
      <c r="W3177" s="138">
        <v>0</v>
      </c>
      <c r="X3177" s="138">
        <v>0</v>
      </c>
      <c r="Y3177" s="138">
        <v>0</v>
      </c>
      <c r="Z3177" s="139"/>
      <c r="AA3177" s="138">
        <v>0</v>
      </c>
      <c r="AB3177" s="131">
        <v>0</v>
      </c>
    </row>
    <row r="3178" spans="1:28" ht="15" customHeight="1" x14ac:dyDescent="0.25">
      <c r="A3178" s="129" t="str">
        <f>B3178&amp;"-"&amp;COUNTIF($B$3:B3178,B3178)</f>
        <v>8278-16</v>
      </c>
      <c r="B3178" s="130">
        <v>8278</v>
      </c>
      <c r="C3178" s="130" t="s">
        <v>146</v>
      </c>
      <c r="D3178" s="137"/>
      <c r="E3178" s="138">
        <v>0</v>
      </c>
      <c r="F3178" s="138">
        <v>0</v>
      </c>
      <c r="G3178" s="138">
        <v>0</v>
      </c>
      <c r="H3178" s="138">
        <v>0</v>
      </c>
      <c r="I3178" s="138">
        <v>0</v>
      </c>
      <c r="J3178" s="138">
        <v>0</v>
      </c>
      <c r="K3178" s="138">
        <v>0</v>
      </c>
      <c r="L3178" s="139"/>
      <c r="M3178" s="138">
        <v>0</v>
      </c>
      <c r="N3178" s="139"/>
      <c r="O3178" s="138">
        <v>0</v>
      </c>
      <c r="P3178" s="138">
        <v>0</v>
      </c>
      <c r="Q3178" s="138">
        <v>0</v>
      </c>
      <c r="R3178" s="139"/>
      <c r="S3178" s="138">
        <v>0</v>
      </c>
      <c r="T3178" s="139"/>
      <c r="U3178" s="138">
        <v>0</v>
      </c>
      <c r="V3178" s="138">
        <v>0</v>
      </c>
      <c r="W3178" s="138">
        <v>0</v>
      </c>
      <c r="X3178" s="138">
        <v>0</v>
      </c>
      <c r="Y3178" s="138">
        <v>0</v>
      </c>
      <c r="Z3178" s="139"/>
      <c r="AA3178" s="138">
        <v>0</v>
      </c>
      <c r="AB3178" s="131">
        <v>0</v>
      </c>
    </row>
    <row r="3179" spans="1:28" ht="15" customHeight="1" x14ac:dyDescent="0.25">
      <c r="A3179" s="129" t="str">
        <f>B3179&amp;"-"&amp;COUNTIF($B$3:B3179,B3179)</f>
        <v>8278-17</v>
      </c>
      <c r="B3179" s="130">
        <v>8278</v>
      </c>
      <c r="C3179" s="130" t="s">
        <v>146</v>
      </c>
      <c r="D3179" s="137"/>
      <c r="E3179" s="138">
        <v>0</v>
      </c>
      <c r="F3179" s="138">
        <v>0</v>
      </c>
      <c r="G3179" s="138">
        <v>0</v>
      </c>
      <c r="H3179" s="138">
        <v>0</v>
      </c>
      <c r="I3179" s="138">
        <v>0</v>
      </c>
      <c r="J3179" s="138">
        <v>0</v>
      </c>
      <c r="K3179" s="138">
        <v>0</v>
      </c>
      <c r="L3179" s="139"/>
      <c r="M3179" s="138">
        <v>0</v>
      </c>
      <c r="N3179" s="139"/>
      <c r="O3179" s="138">
        <v>0</v>
      </c>
      <c r="P3179" s="138">
        <v>0</v>
      </c>
      <c r="Q3179" s="138">
        <v>0</v>
      </c>
      <c r="R3179" s="139"/>
      <c r="S3179" s="138">
        <v>0</v>
      </c>
      <c r="T3179" s="139"/>
      <c r="U3179" s="138">
        <v>0</v>
      </c>
      <c r="V3179" s="138">
        <v>0</v>
      </c>
      <c r="W3179" s="138">
        <v>0</v>
      </c>
      <c r="X3179" s="138">
        <v>0</v>
      </c>
      <c r="Y3179" s="138">
        <v>0</v>
      </c>
      <c r="Z3179" s="139"/>
      <c r="AA3179" s="138">
        <v>0</v>
      </c>
      <c r="AB3179" s="131">
        <v>0</v>
      </c>
    </row>
    <row r="3180" spans="1:28" ht="15" customHeight="1" x14ac:dyDescent="0.25">
      <c r="A3180" s="129" t="str">
        <f>B3180&amp;"-"&amp;COUNTIF($B$3:B3180,B3180)</f>
        <v>8278-18</v>
      </c>
      <c r="B3180" s="130">
        <v>8278</v>
      </c>
      <c r="C3180" s="130" t="s">
        <v>146</v>
      </c>
      <c r="D3180" s="137"/>
      <c r="E3180" s="138">
        <v>0</v>
      </c>
      <c r="F3180" s="138">
        <v>0</v>
      </c>
      <c r="G3180" s="138">
        <v>0</v>
      </c>
      <c r="H3180" s="138">
        <v>0</v>
      </c>
      <c r="I3180" s="138">
        <v>0</v>
      </c>
      <c r="J3180" s="138">
        <v>0</v>
      </c>
      <c r="K3180" s="138">
        <v>0</v>
      </c>
      <c r="L3180" s="139"/>
      <c r="M3180" s="138">
        <v>0</v>
      </c>
      <c r="N3180" s="139"/>
      <c r="O3180" s="138">
        <v>0</v>
      </c>
      <c r="P3180" s="138">
        <v>0</v>
      </c>
      <c r="Q3180" s="138">
        <v>0</v>
      </c>
      <c r="R3180" s="139"/>
      <c r="S3180" s="138">
        <v>0</v>
      </c>
      <c r="T3180" s="139"/>
      <c r="U3180" s="138">
        <v>0</v>
      </c>
      <c r="V3180" s="138">
        <v>0</v>
      </c>
      <c r="W3180" s="138">
        <v>0</v>
      </c>
      <c r="X3180" s="138">
        <v>0</v>
      </c>
      <c r="Y3180" s="138">
        <v>0</v>
      </c>
      <c r="Z3180" s="139"/>
      <c r="AA3180" s="138">
        <v>0</v>
      </c>
      <c r="AB3180" s="131">
        <v>0</v>
      </c>
    </row>
    <row r="3181" spans="1:28" ht="15" customHeight="1" x14ac:dyDescent="0.25">
      <c r="A3181" s="129" t="str">
        <f>B3181&amp;"-"&amp;COUNTIF($B$3:B3181,B3181)</f>
        <v>8278-19</v>
      </c>
      <c r="B3181" s="130">
        <v>8278</v>
      </c>
      <c r="C3181" s="130" t="s">
        <v>146</v>
      </c>
      <c r="D3181" s="137"/>
      <c r="E3181" s="138">
        <v>0</v>
      </c>
      <c r="F3181" s="138">
        <v>0</v>
      </c>
      <c r="G3181" s="138">
        <v>0</v>
      </c>
      <c r="H3181" s="138">
        <v>0</v>
      </c>
      <c r="I3181" s="138">
        <v>0</v>
      </c>
      <c r="J3181" s="138">
        <v>0</v>
      </c>
      <c r="K3181" s="138">
        <v>0</v>
      </c>
      <c r="L3181" s="139"/>
      <c r="M3181" s="138">
        <v>0</v>
      </c>
      <c r="N3181" s="139"/>
      <c r="O3181" s="138">
        <v>0</v>
      </c>
      <c r="P3181" s="138">
        <v>0</v>
      </c>
      <c r="Q3181" s="138">
        <v>0</v>
      </c>
      <c r="R3181" s="139"/>
      <c r="S3181" s="138">
        <v>0</v>
      </c>
      <c r="T3181" s="139"/>
      <c r="U3181" s="138">
        <v>0</v>
      </c>
      <c r="V3181" s="138">
        <v>0</v>
      </c>
      <c r="W3181" s="138">
        <v>0</v>
      </c>
      <c r="X3181" s="138">
        <v>0</v>
      </c>
      <c r="Y3181" s="138">
        <v>0</v>
      </c>
      <c r="Z3181" s="139"/>
      <c r="AA3181" s="138">
        <v>0</v>
      </c>
      <c r="AB3181" s="131">
        <v>0</v>
      </c>
    </row>
    <row r="3182" spans="1:28" ht="15" customHeight="1" x14ac:dyDescent="0.25">
      <c r="A3182" s="129" t="str">
        <f>B3182&amp;"-"&amp;COUNTIF($B$3:B3182,B3182)</f>
        <v>8278-20</v>
      </c>
      <c r="B3182" s="130">
        <v>8278</v>
      </c>
      <c r="C3182" s="130" t="s">
        <v>146</v>
      </c>
      <c r="D3182" s="137"/>
      <c r="E3182" s="138">
        <v>0</v>
      </c>
      <c r="F3182" s="138">
        <v>0</v>
      </c>
      <c r="G3182" s="138">
        <v>0</v>
      </c>
      <c r="H3182" s="138">
        <v>0</v>
      </c>
      <c r="I3182" s="138">
        <v>0</v>
      </c>
      <c r="J3182" s="138">
        <v>0</v>
      </c>
      <c r="K3182" s="138">
        <v>0</v>
      </c>
      <c r="L3182" s="139"/>
      <c r="M3182" s="138">
        <v>0</v>
      </c>
      <c r="N3182" s="139"/>
      <c r="O3182" s="138">
        <v>0</v>
      </c>
      <c r="P3182" s="138">
        <v>0</v>
      </c>
      <c r="Q3182" s="138">
        <v>0</v>
      </c>
      <c r="R3182" s="139"/>
      <c r="S3182" s="138">
        <v>0</v>
      </c>
      <c r="T3182" s="139"/>
      <c r="U3182" s="138">
        <v>0</v>
      </c>
      <c r="V3182" s="138">
        <v>0</v>
      </c>
      <c r="W3182" s="138">
        <v>0</v>
      </c>
      <c r="X3182" s="138">
        <v>0</v>
      </c>
      <c r="Y3182" s="138">
        <v>0</v>
      </c>
      <c r="Z3182" s="139"/>
      <c r="AA3182" s="138">
        <v>0</v>
      </c>
      <c r="AB3182" s="131">
        <v>0</v>
      </c>
    </row>
    <row r="3183" spans="1:28" ht="15" customHeight="1" x14ac:dyDescent="0.25">
      <c r="A3183" s="129" t="str">
        <f>B3183&amp;"-"&amp;COUNTIF($B$3:B3183,B3183)</f>
        <v>8280-1</v>
      </c>
      <c r="B3183" s="130">
        <v>8280</v>
      </c>
      <c r="C3183" s="130" t="s">
        <v>147</v>
      </c>
      <c r="D3183" s="137">
        <v>43802</v>
      </c>
      <c r="E3183" s="138">
        <v>241.89</v>
      </c>
      <c r="F3183" s="138">
        <v>3.33</v>
      </c>
      <c r="G3183" s="138">
        <v>9.07</v>
      </c>
      <c r="H3183" s="138">
        <v>0</v>
      </c>
      <c r="I3183" s="138">
        <v>0</v>
      </c>
      <c r="J3183" s="138">
        <v>0</v>
      </c>
      <c r="K3183" s="138">
        <v>1</v>
      </c>
      <c r="L3183" s="139"/>
      <c r="M3183" s="138">
        <v>212.13</v>
      </c>
      <c r="N3183" s="139"/>
      <c r="O3183" s="138">
        <v>2.13</v>
      </c>
      <c r="P3183" s="138">
        <v>60.95</v>
      </c>
      <c r="Q3183" s="138">
        <v>2.4500000000000002</v>
      </c>
      <c r="R3183" s="139"/>
      <c r="S3183" s="138">
        <v>113.73</v>
      </c>
      <c r="T3183" s="139"/>
      <c r="U3183" s="138">
        <v>0</v>
      </c>
      <c r="V3183" s="138">
        <v>0</v>
      </c>
      <c r="W3183" s="138">
        <v>0</v>
      </c>
      <c r="X3183" s="138">
        <v>0</v>
      </c>
      <c r="Y3183" s="138">
        <v>0</v>
      </c>
      <c r="Z3183" s="139"/>
      <c r="AA3183" s="138">
        <v>0</v>
      </c>
      <c r="AB3183" s="131">
        <v>0</v>
      </c>
    </row>
    <row r="3184" spans="1:28" ht="15" customHeight="1" x14ac:dyDescent="0.25">
      <c r="A3184" s="129" t="str">
        <f>B3184&amp;"-"&amp;COUNTIF($B$3:B3184,B3184)</f>
        <v>8280-2</v>
      </c>
      <c r="B3184" s="130">
        <v>8280</v>
      </c>
      <c r="C3184" s="130" t="s">
        <v>147</v>
      </c>
      <c r="D3184" s="137">
        <v>47027</v>
      </c>
      <c r="E3184" s="138">
        <v>13.3</v>
      </c>
      <c r="F3184" s="138">
        <v>0.94</v>
      </c>
      <c r="G3184" s="138">
        <v>0</v>
      </c>
      <c r="H3184" s="138">
        <v>0</v>
      </c>
      <c r="I3184" s="138">
        <v>0</v>
      </c>
      <c r="J3184" s="138">
        <v>0</v>
      </c>
      <c r="K3184" s="138">
        <v>0</v>
      </c>
      <c r="L3184" s="139"/>
      <c r="M3184" s="138">
        <v>12.36</v>
      </c>
      <c r="N3184" s="139"/>
      <c r="O3184" s="138">
        <v>0</v>
      </c>
      <c r="P3184" s="138">
        <v>3.33</v>
      </c>
      <c r="Q3184" s="138">
        <v>0</v>
      </c>
      <c r="R3184" s="139"/>
      <c r="S3184" s="138">
        <v>9.99</v>
      </c>
      <c r="T3184" s="139"/>
      <c r="U3184" s="138">
        <v>0</v>
      </c>
      <c r="V3184" s="138">
        <v>0</v>
      </c>
      <c r="W3184" s="138">
        <v>0</v>
      </c>
      <c r="X3184" s="138">
        <v>0</v>
      </c>
      <c r="Y3184" s="138">
        <v>0</v>
      </c>
      <c r="Z3184" s="139"/>
      <c r="AA3184" s="138">
        <v>0</v>
      </c>
      <c r="AB3184" s="131">
        <v>0</v>
      </c>
    </row>
    <row r="3185" spans="1:28" ht="15" customHeight="1" x14ac:dyDescent="0.25">
      <c r="A3185" s="129" t="str">
        <f>B3185&amp;"-"&amp;COUNTIF($B$3:B3185,B3185)</f>
        <v>8280-3</v>
      </c>
      <c r="B3185" s="130">
        <v>8280</v>
      </c>
      <c r="C3185" s="130" t="s">
        <v>147</v>
      </c>
      <c r="D3185" s="137">
        <v>46961</v>
      </c>
      <c r="E3185" s="138">
        <v>1</v>
      </c>
      <c r="F3185" s="138">
        <v>0</v>
      </c>
      <c r="G3185" s="138">
        <v>0</v>
      </c>
      <c r="H3185" s="138">
        <v>0</v>
      </c>
      <c r="I3185" s="138">
        <v>0</v>
      </c>
      <c r="J3185" s="138">
        <v>0</v>
      </c>
      <c r="K3185" s="138">
        <v>0</v>
      </c>
      <c r="L3185" s="139"/>
      <c r="M3185" s="138">
        <v>0</v>
      </c>
      <c r="N3185" s="139"/>
      <c r="O3185" s="138">
        <v>0</v>
      </c>
      <c r="P3185" s="138">
        <v>0</v>
      </c>
      <c r="Q3185" s="138">
        <v>0</v>
      </c>
      <c r="R3185" s="139"/>
      <c r="S3185" s="138">
        <v>0</v>
      </c>
      <c r="T3185" s="139"/>
      <c r="U3185" s="138">
        <v>0</v>
      </c>
      <c r="V3185" s="138">
        <v>0</v>
      </c>
      <c r="W3185" s="138">
        <v>0</v>
      </c>
      <c r="X3185" s="138">
        <v>0</v>
      </c>
      <c r="Y3185" s="138">
        <v>0</v>
      </c>
      <c r="Z3185" s="139"/>
      <c r="AA3185" s="138">
        <v>0</v>
      </c>
      <c r="AB3185" s="131">
        <v>0</v>
      </c>
    </row>
    <row r="3186" spans="1:28" ht="15" customHeight="1" x14ac:dyDescent="0.25">
      <c r="A3186" s="129" t="str">
        <f>B3186&amp;"-"&amp;COUNTIF($B$3:B3186,B3186)</f>
        <v>8280-4</v>
      </c>
      <c r="B3186" s="130">
        <v>8280</v>
      </c>
      <c r="C3186" s="130" t="s">
        <v>147</v>
      </c>
      <c r="D3186" s="137">
        <v>46979</v>
      </c>
      <c r="E3186" s="138">
        <v>2</v>
      </c>
      <c r="F3186" s="138">
        <v>0</v>
      </c>
      <c r="G3186" s="138">
        <v>0</v>
      </c>
      <c r="H3186" s="138">
        <v>0</v>
      </c>
      <c r="I3186" s="138">
        <v>0</v>
      </c>
      <c r="J3186" s="138">
        <v>0</v>
      </c>
      <c r="K3186" s="138">
        <v>0</v>
      </c>
      <c r="L3186" s="139"/>
      <c r="M3186" s="138">
        <v>1</v>
      </c>
      <c r="N3186" s="139"/>
      <c r="O3186" s="138">
        <v>0</v>
      </c>
      <c r="P3186" s="138">
        <v>0</v>
      </c>
      <c r="Q3186" s="138">
        <v>0</v>
      </c>
      <c r="R3186" s="139"/>
      <c r="S3186" s="138">
        <v>1</v>
      </c>
      <c r="T3186" s="139"/>
      <c r="U3186" s="138">
        <v>0</v>
      </c>
      <c r="V3186" s="138">
        <v>0</v>
      </c>
      <c r="W3186" s="138">
        <v>0</v>
      </c>
      <c r="X3186" s="138">
        <v>0</v>
      </c>
      <c r="Y3186" s="138">
        <v>0</v>
      </c>
      <c r="Z3186" s="139"/>
      <c r="AA3186" s="138">
        <v>0</v>
      </c>
      <c r="AB3186" s="131">
        <v>0</v>
      </c>
    </row>
    <row r="3187" spans="1:28" ht="15" customHeight="1" x14ac:dyDescent="0.25">
      <c r="A3187" s="129" t="str">
        <f>B3187&amp;"-"&amp;COUNTIF($B$3:B3187,B3187)</f>
        <v>8280-5</v>
      </c>
      <c r="B3187" s="130">
        <v>8280</v>
      </c>
      <c r="C3187" s="130" t="s">
        <v>147</v>
      </c>
      <c r="D3187" s="137">
        <v>47019</v>
      </c>
      <c r="E3187" s="138">
        <v>7</v>
      </c>
      <c r="F3187" s="138">
        <v>0</v>
      </c>
      <c r="G3187" s="138">
        <v>0</v>
      </c>
      <c r="H3187" s="138">
        <v>0</v>
      </c>
      <c r="I3187" s="138">
        <v>0</v>
      </c>
      <c r="J3187" s="138">
        <v>0</v>
      </c>
      <c r="K3187" s="138">
        <v>0</v>
      </c>
      <c r="L3187" s="139"/>
      <c r="M3187" s="138">
        <v>6</v>
      </c>
      <c r="N3187" s="139"/>
      <c r="O3187" s="138">
        <v>0</v>
      </c>
      <c r="P3187" s="138">
        <v>0</v>
      </c>
      <c r="Q3187" s="138">
        <v>0</v>
      </c>
      <c r="R3187" s="139"/>
      <c r="S3187" s="138">
        <v>6</v>
      </c>
      <c r="T3187" s="139"/>
      <c r="U3187" s="138">
        <v>0</v>
      </c>
      <c r="V3187" s="138">
        <v>0</v>
      </c>
      <c r="W3187" s="138">
        <v>0</v>
      </c>
      <c r="X3187" s="138">
        <v>0</v>
      </c>
      <c r="Y3187" s="138">
        <v>0</v>
      </c>
      <c r="Z3187" s="139"/>
      <c r="AA3187" s="138">
        <v>0</v>
      </c>
      <c r="AB3187" s="131">
        <v>0</v>
      </c>
    </row>
    <row r="3188" spans="1:28" ht="15" customHeight="1" x14ac:dyDescent="0.25">
      <c r="A3188" s="129" t="str">
        <f>B3188&amp;"-"&amp;COUNTIF($B$3:B3188,B3188)</f>
        <v>8280-6</v>
      </c>
      <c r="B3188" s="130">
        <v>8280</v>
      </c>
      <c r="C3188" s="130" t="s">
        <v>147</v>
      </c>
      <c r="D3188" s="137">
        <v>44800</v>
      </c>
      <c r="E3188" s="138">
        <v>36.979999999999997</v>
      </c>
      <c r="F3188" s="138">
        <v>0</v>
      </c>
      <c r="G3188" s="138">
        <v>0</v>
      </c>
      <c r="H3188" s="138">
        <v>0</v>
      </c>
      <c r="I3188" s="138">
        <v>0</v>
      </c>
      <c r="J3188" s="138">
        <v>0</v>
      </c>
      <c r="K3188" s="138">
        <v>0</v>
      </c>
      <c r="L3188" s="139"/>
      <c r="M3188" s="138">
        <v>32.979999999999997</v>
      </c>
      <c r="N3188" s="139"/>
      <c r="O3188" s="138">
        <v>1</v>
      </c>
      <c r="P3188" s="138">
        <v>11.52</v>
      </c>
      <c r="Q3188" s="138">
        <v>0</v>
      </c>
      <c r="R3188" s="139"/>
      <c r="S3188" s="138">
        <v>12.26</v>
      </c>
      <c r="T3188" s="139"/>
      <c r="U3188" s="138">
        <v>0</v>
      </c>
      <c r="V3188" s="138">
        <v>0</v>
      </c>
      <c r="W3188" s="138">
        <v>0</v>
      </c>
      <c r="X3188" s="138">
        <v>0</v>
      </c>
      <c r="Y3188" s="138">
        <v>0</v>
      </c>
      <c r="Z3188" s="139"/>
      <c r="AA3188" s="138">
        <v>0</v>
      </c>
      <c r="AB3188" s="131">
        <v>0</v>
      </c>
    </row>
    <row r="3189" spans="1:28" ht="15" customHeight="1" x14ac:dyDescent="0.25">
      <c r="A3189" s="129" t="str">
        <f>B3189&amp;"-"&amp;COUNTIF($B$3:B3189,B3189)</f>
        <v>8280-7</v>
      </c>
      <c r="B3189" s="130">
        <v>8280</v>
      </c>
      <c r="C3189" s="130" t="s">
        <v>147</v>
      </c>
      <c r="D3189" s="137">
        <v>44933</v>
      </c>
      <c r="E3189" s="138">
        <v>3</v>
      </c>
      <c r="F3189" s="138">
        <v>0</v>
      </c>
      <c r="G3189" s="138">
        <v>0</v>
      </c>
      <c r="H3189" s="138">
        <v>0</v>
      </c>
      <c r="I3189" s="138">
        <v>0</v>
      </c>
      <c r="J3189" s="138">
        <v>0</v>
      </c>
      <c r="K3189" s="138">
        <v>0</v>
      </c>
      <c r="L3189" s="139"/>
      <c r="M3189" s="138">
        <v>3</v>
      </c>
      <c r="N3189" s="139"/>
      <c r="O3189" s="138">
        <v>0</v>
      </c>
      <c r="P3189" s="138">
        <v>0</v>
      </c>
      <c r="Q3189" s="138">
        <v>0</v>
      </c>
      <c r="R3189" s="139"/>
      <c r="S3189" s="138">
        <v>2</v>
      </c>
      <c r="T3189" s="139"/>
      <c r="U3189" s="138">
        <v>0</v>
      </c>
      <c r="V3189" s="138">
        <v>0</v>
      </c>
      <c r="W3189" s="138">
        <v>0</v>
      </c>
      <c r="X3189" s="138">
        <v>0</v>
      </c>
      <c r="Y3189" s="138">
        <v>0</v>
      </c>
      <c r="Z3189" s="139"/>
      <c r="AA3189" s="138">
        <v>0</v>
      </c>
      <c r="AB3189" s="131">
        <v>0</v>
      </c>
    </row>
    <row r="3190" spans="1:28" ht="15" customHeight="1" x14ac:dyDescent="0.25">
      <c r="A3190" s="129" t="str">
        <f>B3190&amp;"-"&amp;COUNTIF($B$3:B3190,B3190)</f>
        <v>8280-8</v>
      </c>
      <c r="B3190" s="130">
        <v>8280</v>
      </c>
      <c r="C3190" s="130" t="s">
        <v>147</v>
      </c>
      <c r="D3190" s="137">
        <v>45070</v>
      </c>
      <c r="E3190" s="138">
        <v>1</v>
      </c>
      <c r="F3190" s="138">
        <v>0</v>
      </c>
      <c r="G3190" s="138">
        <v>0</v>
      </c>
      <c r="H3190" s="138">
        <v>0</v>
      </c>
      <c r="I3190" s="138">
        <v>0</v>
      </c>
      <c r="J3190" s="138">
        <v>0</v>
      </c>
      <c r="K3190" s="138">
        <v>0</v>
      </c>
      <c r="L3190" s="139"/>
      <c r="M3190" s="138">
        <v>1</v>
      </c>
      <c r="N3190" s="139"/>
      <c r="O3190" s="138">
        <v>0</v>
      </c>
      <c r="P3190" s="138">
        <v>0</v>
      </c>
      <c r="Q3190" s="138">
        <v>0</v>
      </c>
      <c r="R3190" s="139"/>
      <c r="S3190" s="138">
        <v>0</v>
      </c>
      <c r="T3190" s="139"/>
      <c r="U3190" s="138">
        <v>0</v>
      </c>
      <c r="V3190" s="138">
        <v>0</v>
      </c>
      <c r="W3190" s="138">
        <v>0</v>
      </c>
      <c r="X3190" s="138">
        <v>0</v>
      </c>
      <c r="Y3190" s="138">
        <v>0</v>
      </c>
      <c r="Z3190" s="139"/>
      <c r="AA3190" s="138">
        <v>0</v>
      </c>
      <c r="AB3190" s="131">
        <v>0</v>
      </c>
    </row>
    <row r="3191" spans="1:28" ht="15" customHeight="1" x14ac:dyDescent="0.25">
      <c r="A3191" s="129" t="str">
        <f>B3191&amp;"-"&amp;COUNTIF($B$3:B3191,B3191)</f>
        <v>8280-9</v>
      </c>
      <c r="B3191" s="130">
        <v>8280</v>
      </c>
      <c r="C3191" s="130" t="s">
        <v>147</v>
      </c>
      <c r="D3191" s="137">
        <v>45138</v>
      </c>
      <c r="E3191" s="138">
        <v>2</v>
      </c>
      <c r="F3191" s="138">
        <v>0</v>
      </c>
      <c r="G3191" s="138">
        <v>0</v>
      </c>
      <c r="H3191" s="138">
        <v>0</v>
      </c>
      <c r="I3191" s="138">
        <v>0</v>
      </c>
      <c r="J3191" s="138">
        <v>0</v>
      </c>
      <c r="K3191" s="138">
        <v>0</v>
      </c>
      <c r="L3191" s="139"/>
      <c r="M3191" s="138">
        <v>2</v>
      </c>
      <c r="N3191" s="139"/>
      <c r="O3191" s="138">
        <v>0</v>
      </c>
      <c r="P3191" s="138">
        <v>0</v>
      </c>
      <c r="Q3191" s="138">
        <v>0</v>
      </c>
      <c r="R3191" s="139"/>
      <c r="S3191" s="138">
        <v>2</v>
      </c>
      <c r="T3191" s="139"/>
      <c r="U3191" s="138">
        <v>0</v>
      </c>
      <c r="V3191" s="138">
        <v>0</v>
      </c>
      <c r="W3191" s="138">
        <v>0</v>
      </c>
      <c r="X3191" s="138">
        <v>0</v>
      </c>
      <c r="Y3191" s="138">
        <v>0</v>
      </c>
      <c r="Z3191" s="139"/>
      <c r="AA3191" s="138">
        <v>0</v>
      </c>
      <c r="AB3191" s="131">
        <v>0</v>
      </c>
    </row>
    <row r="3192" spans="1:28" ht="15" customHeight="1" x14ac:dyDescent="0.25">
      <c r="A3192" s="129" t="str">
        <f>B3192&amp;"-"&amp;COUNTIF($B$3:B3192,B3192)</f>
        <v>8280-10</v>
      </c>
      <c r="B3192" s="130">
        <v>8280</v>
      </c>
      <c r="C3192" s="130" t="s">
        <v>147</v>
      </c>
      <c r="D3192" s="137"/>
      <c r="E3192" s="138">
        <v>0</v>
      </c>
      <c r="F3192" s="138">
        <v>0</v>
      </c>
      <c r="G3192" s="138">
        <v>0</v>
      </c>
      <c r="H3192" s="138">
        <v>0</v>
      </c>
      <c r="I3192" s="138">
        <v>0</v>
      </c>
      <c r="J3192" s="138">
        <v>0</v>
      </c>
      <c r="K3192" s="138">
        <v>0</v>
      </c>
      <c r="L3192" s="139"/>
      <c r="M3192" s="138">
        <v>0</v>
      </c>
      <c r="N3192" s="139"/>
      <c r="O3192" s="138">
        <v>0</v>
      </c>
      <c r="P3192" s="138">
        <v>0</v>
      </c>
      <c r="Q3192" s="138">
        <v>0</v>
      </c>
      <c r="R3192" s="139"/>
      <c r="S3192" s="138">
        <v>0</v>
      </c>
      <c r="T3192" s="139"/>
      <c r="U3192" s="138">
        <v>0</v>
      </c>
      <c r="V3192" s="138">
        <v>0</v>
      </c>
      <c r="W3192" s="138">
        <v>0</v>
      </c>
      <c r="X3192" s="138">
        <v>0</v>
      </c>
      <c r="Y3192" s="138">
        <v>0</v>
      </c>
      <c r="Z3192" s="139"/>
      <c r="AA3192" s="138">
        <v>0</v>
      </c>
      <c r="AB3192" s="131">
        <v>0</v>
      </c>
    </row>
    <row r="3193" spans="1:28" ht="15" customHeight="1" x14ac:dyDescent="0.25">
      <c r="A3193" s="129" t="str">
        <f>B3193&amp;"-"&amp;COUNTIF($B$3:B3193,B3193)</f>
        <v>8280-11</v>
      </c>
      <c r="B3193" s="130">
        <v>8280</v>
      </c>
      <c r="C3193" s="130" t="s">
        <v>147</v>
      </c>
      <c r="D3193" s="137"/>
      <c r="E3193" s="138">
        <v>0</v>
      </c>
      <c r="F3193" s="138">
        <v>0</v>
      </c>
      <c r="G3193" s="138">
        <v>0</v>
      </c>
      <c r="H3193" s="138">
        <v>0</v>
      </c>
      <c r="I3193" s="138">
        <v>0</v>
      </c>
      <c r="J3193" s="138">
        <v>0</v>
      </c>
      <c r="K3193" s="138">
        <v>0</v>
      </c>
      <c r="L3193" s="139"/>
      <c r="M3193" s="138">
        <v>0</v>
      </c>
      <c r="N3193" s="139"/>
      <c r="O3193" s="138">
        <v>0</v>
      </c>
      <c r="P3193" s="138">
        <v>0</v>
      </c>
      <c r="Q3193" s="138">
        <v>0</v>
      </c>
      <c r="R3193" s="139"/>
      <c r="S3193" s="138">
        <v>0</v>
      </c>
      <c r="T3193" s="139"/>
      <c r="U3193" s="138">
        <v>0</v>
      </c>
      <c r="V3193" s="138">
        <v>0</v>
      </c>
      <c r="W3193" s="138">
        <v>0</v>
      </c>
      <c r="X3193" s="138">
        <v>0</v>
      </c>
      <c r="Y3193" s="138">
        <v>0</v>
      </c>
      <c r="Z3193" s="139"/>
      <c r="AA3193" s="138">
        <v>0</v>
      </c>
      <c r="AB3193" s="131">
        <v>0</v>
      </c>
    </row>
    <row r="3194" spans="1:28" ht="15" customHeight="1" x14ac:dyDescent="0.25">
      <c r="A3194" s="129" t="str">
        <f>B3194&amp;"-"&amp;COUNTIF($B$3:B3194,B3194)</f>
        <v>8280-12</v>
      </c>
      <c r="B3194" s="130">
        <v>8280</v>
      </c>
      <c r="C3194" s="130" t="s">
        <v>147</v>
      </c>
      <c r="D3194" s="137"/>
      <c r="E3194" s="138">
        <v>0</v>
      </c>
      <c r="F3194" s="138">
        <v>0</v>
      </c>
      <c r="G3194" s="138">
        <v>0</v>
      </c>
      <c r="H3194" s="138">
        <v>0</v>
      </c>
      <c r="I3194" s="138">
        <v>0</v>
      </c>
      <c r="J3194" s="138">
        <v>0</v>
      </c>
      <c r="K3194" s="138">
        <v>0</v>
      </c>
      <c r="L3194" s="139"/>
      <c r="M3194" s="138">
        <v>0</v>
      </c>
      <c r="N3194" s="139"/>
      <c r="O3194" s="138">
        <v>0</v>
      </c>
      <c r="P3194" s="138">
        <v>0</v>
      </c>
      <c r="Q3194" s="138">
        <v>0</v>
      </c>
      <c r="R3194" s="139"/>
      <c r="S3194" s="138">
        <v>0</v>
      </c>
      <c r="T3194" s="139"/>
      <c r="U3194" s="138">
        <v>0</v>
      </c>
      <c r="V3194" s="138">
        <v>0</v>
      </c>
      <c r="W3194" s="138">
        <v>0</v>
      </c>
      <c r="X3194" s="138">
        <v>0</v>
      </c>
      <c r="Y3194" s="138">
        <v>0</v>
      </c>
      <c r="Z3194" s="139"/>
      <c r="AA3194" s="138">
        <v>0</v>
      </c>
      <c r="AB3194" s="131">
        <v>0</v>
      </c>
    </row>
    <row r="3195" spans="1:28" ht="15" customHeight="1" x14ac:dyDescent="0.25">
      <c r="A3195" s="129" t="str">
        <f>B3195&amp;"-"&amp;COUNTIF($B$3:B3195,B3195)</f>
        <v>8280-13</v>
      </c>
      <c r="B3195" s="130">
        <v>8280</v>
      </c>
      <c r="C3195" s="130" t="s">
        <v>147</v>
      </c>
      <c r="D3195" s="137"/>
      <c r="E3195" s="138">
        <v>0</v>
      </c>
      <c r="F3195" s="138">
        <v>0</v>
      </c>
      <c r="G3195" s="138">
        <v>0</v>
      </c>
      <c r="H3195" s="138">
        <v>0</v>
      </c>
      <c r="I3195" s="138">
        <v>0</v>
      </c>
      <c r="J3195" s="138">
        <v>0</v>
      </c>
      <c r="K3195" s="138">
        <v>0</v>
      </c>
      <c r="L3195" s="139"/>
      <c r="M3195" s="138">
        <v>0</v>
      </c>
      <c r="N3195" s="139"/>
      <c r="O3195" s="138">
        <v>0</v>
      </c>
      <c r="P3195" s="138">
        <v>0</v>
      </c>
      <c r="Q3195" s="138">
        <v>0</v>
      </c>
      <c r="R3195" s="139"/>
      <c r="S3195" s="138">
        <v>0</v>
      </c>
      <c r="T3195" s="139"/>
      <c r="U3195" s="138">
        <v>0</v>
      </c>
      <c r="V3195" s="138">
        <v>0</v>
      </c>
      <c r="W3195" s="138">
        <v>0</v>
      </c>
      <c r="X3195" s="138">
        <v>0</v>
      </c>
      <c r="Y3195" s="138">
        <v>0</v>
      </c>
      <c r="Z3195" s="139"/>
      <c r="AA3195" s="138">
        <v>0</v>
      </c>
      <c r="AB3195" s="131">
        <v>0</v>
      </c>
    </row>
    <row r="3196" spans="1:28" ht="15" customHeight="1" x14ac:dyDescent="0.25">
      <c r="A3196" s="129" t="str">
        <f>B3196&amp;"-"&amp;COUNTIF($B$3:B3196,B3196)</f>
        <v>8280-14</v>
      </c>
      <c r="B3196" s="130">
        <v>8280</v>
      </c>
      <c r="C3196" s="130" t="s">
        <v>147</v>
      </c>
      <c r="D3196" s="137"/>
      <c r="E3196" s="138">
        <v>0</v>
      </c>
      <c r="F3196" s="138">
        <v>0</v>
      </c>
      <c r="G3196" s="138">
        <v>0</v>
      </c>
      <c r="H3196" s="138">
        <v>0</v>
      </c>
      <c r="I3196" s="138">
        <v>0</v>
      </c>
      <c r="J3196" s="138">
        <v>0</v>
      </c>
      <c r="K3196" s="138">
        <v>0</v>
      </c>
      <c r="L3196" s="139"/>
      <c r="M3196" s="138">
        <v>0</v>
      </c>
      <c r="N3196" s="139"/>
      <c r="O3196" s="138">
        <v>0</v>
      </c>
      <c r="P3196" s="138">
        <v>0</v>
      </c>
      <c r="Q3196" s="138">
        <v>0</v>
      </c>
      <c r="R3196" s="139"/>
      <c r="S3196" s="138">
        <v>0</v>
      </c>
      <c r="T3196" s="139"/>
      <c r="U3196" s="138">
        <v>0</v>
      </c>
      <c r="V3196" s="138">
        <v>0</v>
      </c>
      <c r="W3196" s="138">
        <v>0</v>
      </c>
      <c r="X3196" s="138">
        <v>0</v>
      </c>
      <c r="Y3196" s="138">
        <v>0</v>
      </c>
      <c r="Z3196" s="139"/>
      <c r="AA3196" s="138">
        <v>0</v>
      </c>
      <c r="AB3196" s="131">
        <v>0</v>
      </c>
    </row>
    <row r="3197" spans="1:28" ht="15" customHeight="1" x14ac:dyDescent="0.25">
      <c r="A3197" s="129" t="str">
        <f>B3197&amp;"-"&amp;COUNTIF($B$3:B3197,B3197)</f>
        <v>8280-15</v>
      </c>
      <c r="B3197" s="130">
        <v>8280</v>
      </c>
      <c r="C3197" s="130" t="s">
        <v>147</v>
      </c>
      <c r="D3197" s="137"/>
      <c r="E3197" s="138">
        <v>0</v>
      </c>
      <c r="F3197" s="138">
        <v>0</v>
      </c>
      <c r="G3197" s="138">
        <v>0</v>
      </c>
      <c r="H3197" s="138">
        <v>0</v>
      </c>
      <c r="I3197" s="138">
        <v>0</v>
      </c>
      <c r="J3197" s="138">
        <v>0</v>
      </c>
      <c r="K3197" s="138">
        <v>0</v>
      </c>
      <c r="L3197" s="139"/>
      <c r="M3197" s="138">
        <v>0</v>
      </c>
      <c r="N3197" s="139"/>
      <c r="O3197" s="138">
        <v>0</v>
      </c>
      <c r="P3197" s="138">
        <v>0</v>
      </c>
      <c r="Q3197" s="138">
        <v>0</v>
      </c>
      <c r="R3197" s="139"/>
      <c r="S3197" s="138">
        <v>0</v>
      </c>
      <c r="T3197" s="139"/>
      <c r="U3197" s="138">
        <v>0</v>
      </c>
      <c r="V3197" s="138">
        <v>0</v>
      </c>
      <c r="W3197" s="138">
        <v>0</v>
      </c>
      <c r="X3197" s="138">
        <v>0</v>
      </c>
      <c r="Y3197" s="138">
        <v>0</v>
      </c>
      <c r="Z3197" s="139"/>
      <c r="AA3197" s="138">
        <v>0</v>
      </c>
      <c r="AB3197" s="131">
        <v>0</v>
      </c>
    </row>
    <row r="3198" spans="1:28" ht="15" customHeight="1" x14ac:dyDescent="0.25">
      <c r="A3198" s="129" t="str">
        <f>B3198&amp;"-"&amp;COUNTIF($B$3:B3198,B3198)</f>
        <v>8280-16</v>
      </c>
      <c r="B3198" s="130">
        <v>8280</v>
      </c>
      <c r="C3198" s="130" t="s">
        <v>147</v>
      </c>
      <c r="D3198" s="137"/>
      <c r="E3198" s="138">
        <v>0</v>
      </c>
      <c r="F3198" s="138">
        <v>0</v>
      </c>
      <c r="G3198" s="138">
        <v>0</v>
      </c>
      <c r="H3198" s="138">
        <v>0</v>
      </c>
      <c r="I3198" s="138">
        <v>0</v>
      </c>
      <c r="J3198" s="138">
        <v>0</v>
      </c>
      <c r="K3198" s="138">
        <v>0</v>
      </c>
      <c r="L3198" s="139"/>
      <c r="M3198" s="138">
        <v>0</v>
      </c>
      <c r="N3198" s="139"/>
      <c r="O3198" s="138">
        <v>0</v>
      </c>
      <c r="P3198" s="138">
        <v>0</v>
      </c>
      <c r="Q3198" s="138">
        <v>0</v>
      </c>
      <c r="R3198" s="139"/>
      <c r="S3198" s="138">
        <v>0</v>
      </c>
      <c r="T3198" s="139"/>
      <c r="U3198" s="138">
        <v>0</v>
      </c>
      <c r="V3198" s="138">
        <v>0</v>
      </c>
      <c r="W3198" s="138">
        <v>0</v>
      </c>
      <c r="X3198" s="138">
        <v>0</v>
      </c>
      <c r="Y3198" s="138">
        <v>0</v>
      </c>
      <c r="Z3198" s="139"/>
      <c r="AA3198" s="138">
        <v>0</v>
      </c>
      <c r="AB3198" s="131">
        <v>0</v>
      </c>
    </row>
    <row r="3199" spans="1:28" ht="15" customHeight="1" x14ac:dyDescent="0.25">
      <c r="A3199" s="129" t="str">
        <f>B3199&amp;"-"&amp;COUNTIF($B$3:B3199,B3199)</f>
        <v>8280-17</v>
      </c>
      <c r="B3199" s="130">
        <v>8280</v>
      </c>
      <c r="C3199" s="130" t="s">
        <v>147</v>
      </c>
      <c r="D3199" s="137"/>
      <c r="E3199" s="138">
        <v>0</v>
      </c>
      <c r="F3199" s="138">
        <v>0</v>
      </c>
      <c r="G3199" s="138">
        <v>0</v>
      </c>
      <c r="H3199" s="138">
        <v>0</v>
      </c>
      <c r="I3199" s="138">
        <v>0</v>
      </c>
      <c r="J3199" s="138">
        <v>0</v>
      </c>
      <c r="K3199" s="138">
        <v>0</v>
      </c>
      <c r="L3199" s="139"/>
      <c r="M3199" s="138">
        <v>0</v>
      </c>
      <c r="N3199" s="139"/>
      <c r="O3199" s="138">
        <v>0</v>
      </c>
      <c r="P3199" s="138">
        <v>0</v>
      </c>
      <c r="Q3199" s="138">
        <v>0</v>
      </c>
      <c r="R3199" s="139"/>
      <c r="S3199" s="138">
        <v>0</v>
      </c>
      <c r="T3199" s="139"/>
      <c r="U3199" s="138">
        <v>0</v>
      </c>
      <c r="V3199" s="138">
        <v>0</v>
      </c>
      <c r="W3199" s="138">
        <v>0</v>
      </c>
      <c r="X3199" s="138">
        <v>0</v>
      </c>
      <c r="Y3199" s="138">
        <v>0</v>
      </c>
      <c r="Z3199" s="139"/>
      <c r="AA3199" s="138">
        <v>0</v>
      </c>
      <c r="AB3199" s="131">
        <v>0</v>
      </c>
    </row>
    <row r="3200" spans="1:28" ht="15" customHeight="1" x14ac:dyDescent="0.25">
      <c r="A3200" s="129" t="str">
        <f>B3200&amp;"-"&amp;COUNTIF($B$3:B3200,B3200)</f>
        <v>8280-18</v>
      </c>
      <c r="B3200" s="130">
        <v>8280</v>
      </c>
      <c r="C3200" s="130" t="s">
        <v>147</v>
      </c>
      <c r="D3200" s="137"/>
      <c r="E3200" s="138">
        <v>0</v>
      </c>
      <c r="F3200" s="138">
        <v>0</v>
      </c>
      <c r="G3200" s="138">
        <v>0</v>
      </c>
      <c r="H3200" s="138">
        <v>0</v>
      </c>
      <c r="I3200" s="138">
        <v>0</v>
      </c>
      <c r="J3200" s="138">
        <v>0</v>
      </c>
      <c r="K3200" s="138">
        <v>0</v>
      </c>
      <c r="L3200" s="139"/>
      <c r="M3200" s="138">
        <v>0</v>
      </c>
      <c r="N3200" s="139"/>
      <c r="O3200" s="138">
        <v>0</v>
      </c>
      <c r="P3200" s="138">
        <v>0</v>
      </c>
      <c r="Q3200" s="138">
        <v>0</v>
      </c>
      <c r="R3200" s="139"/>
      <c r="S3200" s="138">
        <v>0</v>
      </c>
      <c r="T3200" s="139"/>
      <c r="U3200" s="138">
        <v>0</v>
      </c>
      <c r="V3200" s="138">
        <v>0</v>
      </c>
      <c r="W3200" s="138">
        <v>0</v>
      </c>
      <c r="X3200" s="138">
        <v>0</v>
      </c>
      <c r="Y3200" s="138">
        <v>0</v>
      </c>
      <c r="Z3200" s="139"/>
      <c r="AA3200" s="138">
        <v>0</v>
      </c>
      <c r="AB3200" s="131">
        <v>0</v>
      </c>
    </row>
    <row r="3201" spans="1:28" ht="15" customHeight="1" x14ac:dyDescent="0.25">
      <c r="A3201" s="129" t="str">
        <f>B3201&amp;"-"&amp;COUNTIF($B$3:B3201,B3201)</f>
        <v>8281-1</v>
      </c>
      <c r="B3201" s="130">
        <v>8281</v>
      </c>
      <c r="C3201" s="130" t="s">
        <v>148</v>
      </c>
      <c r="D3201" s="137">
        <v>43802</v>
      </c>
      <c r="E3201" s="138">
        <v>207.63</v>
      </c>
      <c r="F3201" s="138">
        <v>4.47</v>
      </c>
      <c r="G3201" s="138">
        <v>33.630000000000003</v>
      </c>
      <c r="H3201" s="138">
        <v>5.79</v>
      </c>
      <c r="I3201" s="138">
        <v>1</v>
      </c>
      <c r="J3201" s="138">
        <v>0</v>
      </c>
      <c r="K3201" s="138">
        <v>0</v>
      </c>
      <c r="L3201" s="139"/>
      <c r="M3201" s="138">
        <v>207.63</v>
      </c>
      <c r="N3201" s="139"/>
      <c r="O3201" s="138">
        <v>0</v>
      </c>
      <c r="P3201" s="138">
        <v>7.99</v>
      </c>
      <c r="Q3201" s="138">
        <v>0</v>
      </c>
      <c r="R3201" s="139"/>
      <c r="S3201" s="138">
        <v>96.4</v>
      </c>
      <c r="T3201" s="139"/>
      <c r="U3201" s="138">
        <v>0</v>
      </c>
      <c r="V3201" s="138">
        <v>0</v>
      </c>
      <c r="W3201" s="138">
        <v>0</v>
      </c>
      <c r="X3201" s="138">
        <v>0</v>
      </c>
      <c r="Y3201" s="138">
        <v>0</v>
      </c>
      <c r="Z3201" s="139"/>
      <c r="AA3201" s="138">
        <v>0</v>
      </c>
      <c r="AB3201" s="131">
        <v>0</v>
      </c>
    </row>
    <row r="3202" spans="1:28" ht="15" customHeight="1" x14ac:dyDescent="0.25">
      <c r="A3202" s="129" t="str">
        <f>B3202&amp;"-"&amp;COUNTIF($B$3:B3202,B3202)</f>
        <v>8281-2</v>
      </c>
      <c r="B3202" s="130">
        <v>8281</v>
      </c>
      <c r="C3202" s="130" t="s">
        <v>148</v>
      </c>
      <c r="D3202" s="137">
        <v>46979</v>
      </c>
      <c r="E3202" s="138">
        <v>7.22</v>
      </c>
      <c r="F3202" s="138">
        <v>0</v>
      </c>
      <c r="G3202" s="138">
        <v>0</v>
      </c>
      <c r="H3202" s="138">
        <v>0</v>
      </c>
      <c r="I3202" s="138">
        <v>0</v>
      </c>
      <c r="J3202" s="138">
        <v>0</v>
      </c>
      <c r="K3202" s="138">
        <v>0</v>
      </c>
      <c r="L3202" s="139"/>
      <c r="M3202" s="138">
        <v>7.22</v>
      </c>
      <c r="N3202" s="139"/>
      <c r="O3202" s="138">
        <v>0</v>
      </c>
      <c r="P3202" s="138">
        <v>0</v>
      </c>
      <c r="Q3202" s="138">
        <v>0</v>
      </c>
      <c r="R3202" s="139"/>
      <c r="S3202" s="138">
        <v>3.66</v>
      </c>
      <c r="T3202" s="139"/>
      <c r="U3202" s="138">
        <v>0</v>
      </c>
      <c r="V3202" s="138">
        <v>0</v>
      </c>
      <c r="W3202" s="138">
        <v>0</v>
      </c>
      <c r="X3202" s="138">
        <v>0</v>
      </c>
      <c r="Y3202" s="138">
        <v>0</v>
      </c>
      <c r="Z3202" s="139"/>
      <c r="AA3202" s="138">
        <v>0</v>
      </c>
      <c r="AB3202" s="131">
        <v>0</v>
      </c>
    </row>
    <row r="3203" spans="1:28" ht="15" customHeight="1" x14ac:dyDescent="0.25">
      <c r="A3203" s="129" t="str">
        <f>B3203&amp;"-"&amp;COUNTIF($B$3:B3203,B3203)</f>
        <v>8281-3</v>
      </c>
      <c r="B3203" s="130">
        <v>8281</v>
      </c>
      <c r="C3203" s="130" t="s">
        <v>148</v>
      </c>
      <c r="D3203" s="137">
        <v>46953</v>
      </c>
      <c r="E3203" s="138">
        <v>0.93</v>
      </c>
      <c r="F3203" s="138">
        <v>0</v>
      </c>
      <c r="G3203" s="138">
        <v>0</v>
      </c>
      <c r="H3203" s="138">
        <v>0</v>
      </c>
      <c r="I3203" s="138">
        <v>0</v>
      </c>
      <c r="J3203" s="138">
        <v>0</v>
      </c>
      <c r="K3203" s="138">
        <v>0</v>
      </c>
      <c r="L3203" s="139"/>
      <c r="M3203" s="138">
        <v>0.93</v>
      </c>
      <c r="N3203" s="139"/>
      <c r="O3203" s="138">
        <v>0</v>
      </c>
      <c r="P3203" s="138">
        <v>0</v>
      </c>
      <c r="Q3203" s="138">
        <v>0</v>
      </c>
      <c r="R3203" s="139"/>
      <c r="S3203" s="138">
        <v>0</v>
      </c>
      <c r="T3203" s="139"/>
      <c r="U3203" s="138">
        <v>0</v>
      </c>
      <c r="V3203" s="138">
        <v>0</v>
      </c>
      <c r="W3203" s="138">
        <v>0</v>
      </c>
      <c r="X3203" s="138">
        <v>0</v>
      </c>
      <c r="Y3203" s="138">
        <v>0</v>
      </c>
      <c r="Z3203" s="139"/>
      <c r="AA3203" s="138">
        <v>0</v>
      </c>
      <c r="AB3203" s="131">
        <v>0</v>
      </c>
    </row>
    <row r="3204" spans="1:28" ht="15" customHeight="1" x14ac:dyDescent="0.25">
      <c r="A3204" s="129" t="str">
        <f>B3204&amp;"-"&amp;COUNTIF($B$3:B3204,B3204)</f>
        <v>8281-4</v>
      </c>
      <c r="B3204" s="130">
        <v>8281</v>
      </c>
      <c r="C3204" s="130" t="s">
        <v>148</v>
      </c>
      <c r="D3204" s="137">
        <v>47019</v>
      </c>
      <c r="E3204" s="138">
        <v>0.92</v>
      </c>
      <c r="F3204" s="138">
        <v>0</v>
      </c>
      <c r="G3204" s="138">
        <v>0</v>
      </c>
      <c r="H3204" s="138">
        <v>0</v>
      </c>
      <c r="I3204" s="138">
        <v>0</v>
      </c>
      <c r="J3204" s="138">
        <v>0</v>
      </c>
      <c r="K3204" s="138">
        <v>0</v>
      </c>
      <c r="L3204" s="139"/>
      <c r="M3204" s="138">
        <v>0.92</v>
      </c>
      <c r="N3204" s="139"/>
      <c r="O3204" s="138">
        <v>0</v>
      </c>
      <c r="P3204" s="138">
        <v>0</v>
      </c>
      <c r="Q3204" s="138">
        <v>0</v>
      </c>
      <c r="R3204" s="139"/>
      <c r="S3204" s="138">
        <v>0.92</v>
      </c>
      <c r="T3204" s="139"/>
      <c r="U3204" s="138">
        <v>0</v>
      </c>
      <c r="V3204" s="138">
        <v>0</v>
      </c>
      <c r="W3204" s="138">
        <v>0</v>
      </c>
      <c r="X3204" s="138">
        <v>0</v>
      </c>
      <c r="Y3204" s="138">
        <v>0</v>
      </c>
      <c r="Z3204" s="139"/>
      <c r="AA3204" s="138">
        <v>0</v>
      </c>
      <c r="AB3204" s="131">
        <v>0</v>
      </c>
    </row>
    <row r="3205" spans="1:28" ht="15" customHeight="1" x14ac:dyDescent="0.25">
      <c r="A3205" s="129" t="str">
        <f>B3205&amp;"-"&amp;COUNTIF($B$3:B3205,B3205)</f>
        <v>8281-5</v>
      </c>
      <c r="B3205" s="130">
        <v>8281</v>
      </c>
      <c r="C3205" s="130" t="s">
        <v>148</v>
      </c>
      <c r="D3205" s="137">
        <v>44800</v>
      </c>
      <c r="E3205" s="138">
        <v>5</v>
      </c>
      <c r="F3205" s="138">
        <v>0</v>
      </c>
      <c r="G3205" s="138">
        <v>1</v>
      </c>
      <c r="H3205" s="138">
        <v>1</v>
      </c>
      <c r="I3205" s="138">
        <v>0</v>
      </c>
      <c r="J3205" s="138">
        <v>0</v>
      </c>
      <c r="K3205" s="138">
        <v>0</v>
      </c>
      <c r="L3205" s="139"/>
      <c r="M3205" s="138">
        <v>5</v>
      </c>
      <c r="N3205" s="139"/>
      <c r="O3205" s="138">
        <v>0</v>
      </c>
      <c r="P3205" s="138">
        <v>0</v>
      </c>
      <c r="Q3205" s="138">
        <v>0</v>
      </c>
      <c r="R3205" s="139"/>
      <c r="S3205" s="138">
        <v>2</v>
      </c>
      <c r="T3205" s="139"/>
      <c r="U3205" s="138">
        <v>0</v>
      </c>
      <c r="V3205" s="138">
        <v>0</v>
      </c>
      <c r="W3205" s="138">
        <v>0</v>
      </c>
      <c r="X3205" s="138">
        <v>0</v>
      </c>
      <c r="Y3205" s="138">
        <v>0</v>
      </c>
      <c r="Z3205" s="139"/>
      <c r="AA3205" s="138">
        <v>0</v>
      </c>
      <c r="AB3205" s="131">
        <v>0</v>
      </c>
    </row>
    <row r="3206" spans="1:28" ht="15" customHeight="1" x14ac:dyDescent="0.25">
      <c r="A3206" s="129" t="str">
        <f>B3206&amp;"-"&amp;COUNTIF($B$3:B3206,B3206)</f>
        <v>8281-6</v>
      </c>
      <c r="B3206" s="130">
        <v>8281</v>
      </c>
      <c r="C3206" s="130" t="s">
        <v>148</v>
      </c>
      <c r="D3206" s="137"/>
      <c r="E3206" s="138">
        <v>0</v>
      </c>
      <c r="F3206" s="138">
        <v>0</v>
      </c>
      <c r="G3206" s="138">
        <v>0</v>
      </c>
      <c r="H3206" s="138">
        <v>0</v>
      </c>
      <c r="I3206" s="138">
        <v>0</v>
      </c>
      <c r="J3206" s="138">
        <v>0</v>
      </c>
      <c r="K3206" s="138">
        <v>0</v>
      </c>
      <c r="L3206" s="139"/>
      <c r="M3206" s="138">
        <v>0</v>
      </c>
      <c r="N3206" s="139"/>
      <c r="O3206" s="138">
        <v>0</v>
      </c>
      <c r="P3206" s="138">
        <v>0</v>
      </c>
      <c r="Q3206" s="138">
        <v>0</v>
      </c>
      <c r="R3206" s="139"/>
      <c r="S3206" s="138">
        <v>0</v>
      </c>
      <c r="T3206" s="139"/>
      <c r="U3206" s="138">
        <v>0</v>
      </c>
      <c r="V3206" s="138">
        <v>0</v>
      </c>
      <c r="W3206" s="138">
        <v>0</v>
      </c>
      <c r="X3206" s="138">
        <v>0</v>
      </c>
      <c r="Y3206" s="138">
        <v>0</v>
      </c>
      <c r="Z3206" s="139"/>
      <c r="AA3206" s="138">
        <v>0</v>
      </c>
      <c r="AB3206" s="131">
        <v>0</v>
      </c>
    </row>
    <row r="3207" spans="1:28" ht="15" customHeight="1" x14ac:dyDescent="0.25">
      <c r="A3207" s="129" t="str">
        <f>B3207&amp;"-"&amp;COUNTIF($B$3:B3207,B3207)</f>
        <v>8281-7</v>
      </c>
      <c r="B3207" s="130">
        <v>8281</v>
      </c>
      <c r="C3207" s="130" t="s">
        <v>148</v>
      </c>
      <c r="D3207" s="137"/>
      <c r="E3207" s="138">
        <v>0</v>
      </c>
      <c r="F3207" s="138">
        <v>0</v>
      </c>
      <c r="G3207" s="138">
        <v>0</v>
      </c>
      <c r="H3207" s="138">
        <v>0</v>
      </c>
      <c r="I3207" s="138">
        <v>0</v>
      </c>
      <c r="J3207" s="138">
        <v>0</v>
      </c>
      <c r="K3207" s="138">
        <v>0</v>
      </c>
      <c r="L3207" s="139"/>
      <c r="M3207" s="138">
        <v>0</v>
      </c>
      <c r="N3207" s="139"/>
      <c r="O3207" s="138">
        <v>0</v>
      </c>
      <c r="P3207" s="138">
        <v>0</v>
      </c>
      <c r="Q3207" s="138">
        <v>0</v>
      </c>
      <c r="R3207" s="139"/>
      <c r="S3207" s="138">
        <v>0</v>
      </c>
      <c r="T3207" s="139"/>
      <c r="U3207" s="138">
        <v>0</v>
      </c>
      <c r="V3207" s="138">
        <v>0</v>
      </c>
      <c r="W3207" s="138">
        <v>0</v>
      </c>
      <c r="X3207" s="138">
        <v>0</v>
      </c>
      <c r="Y3207" s="138">
        <v>0</v>
      </c>
      <c r="Z3207" s="139"/>
      <c r="AA3207" s="138">
        <v>0</v>
      </c>
      <c r="AB3207" s="131">
        <v>0</v>
      </c>
    </row>
    <row r="3208" spans="1:28" ht="15" customHeight="1" x14ac:dyDescent="0.25">
      <c r="A3208" s="129" t="str">
        <f>B3208&amp;"-"&amp;COUNTIF($B$3:B3208,B3208)</f>
        <v>8281-8</v>
      </c>
      <c r="B3208" s="130">
        <v>8281</v>
      </c>
      <c r="C3208" s="130" t="s">
        <v>148</v>
      </c>
      <c r="D3208" s="137"/>
      <c r="E3208" s="138">
        <v>0</v>
      </c>
      <c r="F3208" s="138">
        <v>0</v>
      </c>
      <c r="G3208" s="138">
        <v>0</v>
      </c>
      <c r="H3208" s="138">
        <v>0</v>
      </c>
      <c r="I3208" s="138">
        <v>0</v>
      </c>
      <c r="J3208" s="138">
        <v>0</v>
      </c>
      <c r="K3208" s="138">
        <v>0</v>
      </c>
      <c r="L3208" s="139"/>
      <c r="M3208" s="138">
        <v>0</v>
      </c>
      <c r="N3208" s="139"/>
      <c r="O3208" s="138">
        <v>0</v>
      </c>
      <c r="P3208" s="138">
        <v>0</v>
      </c>
      <c r="Q3208" s="138">
        <v>0</v>
      </c>
      <c r="R3208" s="139"/>
      <c r="S3208" s="138">
        <v>0</v>
      </c>
      <c r="T3208" s="139"/>
      <c r="U3208" s="138">
        <v>0</v>
      </c>
      <c r="V3208" s="138">
        <v>0</v>
      </c>
      <c r="W3208" s="138">
        <v>0</v>
      </c>
      <c r="X3208" s="138">
        <v>0</v>
      </c>
      <c r="Y3208" s="138">
        <v>0</v>
      </c>
      <c r="Z3208" s="139"/>
      <c r="AA3208" s="138">
        <v>0</v>
      </c>
      <c r="AB3208" s="131">
        <v>0</v>
      </c>
    </row>
    <row r="3209" spans="1:28" ht="15" customHeight="1" x14ac:dyDescent="0.25">
      <c r="A3209" s="129" t="str">
        <f>B3209&amp;"-"&amp;COUNTIF($B$3:B3209,B3209)</f>
        <v>8281-9</v>
      </c>
      <c r="B3209" s="130">
        <v>8281</v>
      </c>
      <c r="C3209" s="130" t="s">
        <v>148</v>
      </c>
      <c r="D3209" s="137"/>
      <c r="E3209" s="138">
        <v>0</v>
      </c>
      <c r="F3209" s="138">
        <v>0</v>
      </c>
      <c r="G3209" s="138">
        <v>0</v>
      </c>
      <c r="H3209" s="138">
        <v>0</v>
      </c>
      <c r="I3209" s="138">
        <v>0</v>
      </c>
      <c r="J3209" s="138">
        <v>0</v>
      </c>
      <c r="K3209" s="138">
        <v>0</v>
      </c>
      <c r="L3209" s="139"/>
      <c r="M3209" s="138">
        <v>0</v>
      </c>
      <c r="N3209" s="139"/>
      <c r="O3209" s="138">
        <v>0</v>
      </c>
      <c r="P3209" s="138">
        <v>0</v>
      </c>
      <c r="Q3209" s="138">
        <v>0</v>
      </c>
      <c r="R3209" s="139"/>
      <c r="S3209" s="138">
        <v>0</v>
      </c>
      <c r="T3209" s="139"/>
      <c r="U3209" s="138">
        <v>0</v>
      </c>
      <c r="V3209" s="138">
        <v>0</v>
      </c>
      <c r="W3209" s="138">
        <v>0</v>
      </c>
      <c r="X3209" s="138">
        <v>0</v>
      </c>
      <c r="Y3209" s="138">
        <v>0</v>
      </c>
      <c r="Z3209" s="139"/>
      <c r="AA3209" s="138">
        <v>0</v>
      </c>
      <c r="AB3209" s="131">
        <v>0</v>
      </c>
    </row>
    <row r="3210" spans="1:28" ht="15" customHeight="1" x14ac:dyDescent="0.25">
      <c r="A3210" s="129" t="str">
        <f>B3210&amp;"-"&amp;COUNTIF($B$3:B3210,B3210)</f>
        <v>8281-10</v>
      </c>
      <c r="B3210" s="130">
        <v>8281</v>
      </c>
      <c r="C3210" s="130" t="s">
        <v>148</v>
      </c>
      <c r="D3210" s="137"/>
      <c r="E3210" s="138">
        <v>0</v>
      </c>
      <c r="F3210" s="138">
        <v>0</v>
      </c>
      <c r="G3210" s="138">
        <v>0</v>
      </c>
      <c r="H3210" s="138">
        <v>0</v>
      </c>
      <c r="I3210" s="138">
        <v>0</v>
      </c>
      <c r="J3210" s="138">
        <v>0</v>
      </c>
      <c r="K3210" s="138">
        <v>0</v>
      </c>
      <c r="L3210" s="139"/>
      <c r="M3210" s="138">
        <v>0</v>
      </c>
      <c r="N3210" s="139"/>
      <c r="O3210" s="138">
        <v>0</v>
      </c>
      <c r="P3210" s="138">
        <v>0</v>
      </c>
      <c r="Q3210" s="138">
        <v>0</v>
      </c>
      <c r="R3210" s="139"/>
      <c r="S3210" s="138">
        <v>0</v>
      </c>
      <c r="T3210" s="139"/>
      <c r="U3210" s="138">
        <v>0</v>
      </c>
      <c r="V3210" s="138">
        <v>0</v>
      </c>
      <c r="W3210" s="138">
        <v>0</v>
      </c>
      <c r="X3210" s="138">
        <v>0</v>
      </c>
      <c r="Y3210" s="138">
        <v>0</v>
      </c>
      <c r="Z3210" s="139"/>
      <c r="AA3210" s="138">
        <v>0</v>
      </c>
      <c r="AB3210" s="131">
        <v>0</v>
      </c>
    </row>
    <row r="3211" spans="1:28" ht="15" customHeight="1" x14ac:dyDescent="0.25">
      <c r="A3211" s="129" t="str">
        <f>B3211&amp;"-"&amp;COUNTIF($B$3:B3211,B3211)</f>
        <v>8282-1</v>
      </c>
      <c r="B3211" s="130">
        <v>8282</v>
      </c>
      <c r="C3211" s="130" t="s">
        <v>149</v>
      </c>
      <c r="D3211" s="137">
        <v>43802</v>
      </c>
      <c r="E3211" s="138">
        <v>70.52</v>
      </c>
      <c r="F3211" s="138">
        <v>0</v>
      </c>
      <c r="G3211" s="138">
        <v>6.71</v>
      </c>
      <c r="H3211" s="138">
        <v>2.1</v>
      </c>
      <c r="I3211" s="138">
        <v>0</v>
      </c>
      <c r="J3211" s="138">
        <v>0</v>
      </c>
      <c r="K3211" s="138">
        <v>1</v>
      </c>
      <c r="L3211" s="139"/>
      <c r="M3211" s="138">
        <v>60.51</v>
      </c>
      <c r="N3211" s="139"/>
      <c r="O3211" s="138">
        <v>1</v>
      </c>
      <c r="P3211" s="138">
        <v>3</v>
      </c>
      <c r="Q3211" s="138">
        <v>0</v>
      </c>
      <c r="R3211" s="139"/>
      <c r="S3211" s="138">
        <v>0</v>
      </c>
      <c r="T3211" s="139"/>
      <c r="U3211" s="138">
        <v>0</v>
      </c>
      <c r="V3211" s="138">
        <v>0</v>
      </c>
      <c r="W3211" s="138">
        <v>92.65</v>
      </c>
      <c r="X3211" s="138">
        <v>0</v>
      </c>
      <c r="Y3211" s="138">
        <v>2.17</v>
      </c>
      <c r="Z3211" s="139"/>
      <c r="AA3211" s="138">
        <v>0</v>
      </c>
      <c r="AB3211" s="131">
        <v>0</v>
      </c>
    </row>
    <row r="3212" spans="1:28" ht="15" customHeight="1" x14ac:dyDescent="0.25">
      <c r="A3212" s="129" t="str">
        <f>B3212&amp;"-"&amp;COUNTIF($B$3:B3212,B3212)</f>
        <v>8282-2</v>
      </c>
      <c r="B3212" s="130">
        <v>8282</v>
      </c>
      <c r="C3212" s="130" t="s">
        <v>149</v>
      </c>
      <c r="D3212" s="137">
        <v>47027</v>
      </c>
      <c r="E3212" s="138">
        <v>0.24</v>
      </c>
      <c r="F3212" s="138">
        <v>0</v>
      </c>
      <c r="G3212" s="138">
        <v>0</v>
      </c>
      <c r="H3212" s="138">
        <v>0</v>
      </c>
      <c r="I3212" s="138">
        <v>0</v>
      </c>
      <c r="J3212" s="138">
        <v>0</v>
      </c>
      <c r="K3212" s="138">
        <v>0</v>
      </c>
      <c r="L3212" s="139"/>
      <c r="M3212" s="138">
        <v>0</v>
      </c>
      <c r="N3212" s="139"/>
      <c r="O3212" s="138">
        <v>0</v>
      </c>
      <c r="P3212" s="138">
        <v>0</v>
      </c>
      <c r="Q3212" s="138">
        <v>0</v>
      </c>
      <c r="R3212" s="139"/>
      <c r="S3212" s="138">
        <v>0</v>
      </c>
      <c r="T3212" s="139"/>
      <c r="U3212" s="138">
        <v>0</v>
      </c>
      <c r="V3212" s="138">
        <v>0</v>
      </c>
      <c r="W3212" s="138">
        <v>0.31</v>
      </c>
      <c r="X3212" s="138">
        <v>0</v>
      </c>
      <c r="Y3212" s="138">
        <v>0.1</v>
      </c>
      <c r="Z3212" s="139"/>
      <c r="AA3212" s="138">
        <v>0</v>
      </c>
      <c r="AB3212" s="131">
        <v>0</v>
      </c>
    </row>
    <row r="3213" spans="1:28" ht="15" customHeight="1" x14ac:dyDescent="0.25">
      <c r="A3213" s="129" t="str">
        <f>B3213&amp;"-"&amp;COUNTIF($B$3:B3213,B3213)</f>
        <v>8282-3</v>
      </c>
      <c r="B3213" s="130">
        <v>8282</v>
      </c>
      <c r="C3213" s="130" t="s">
        <v>149</v>
      </c>
      <c r="D3213" s="137">
        <v>46961</v>
      </c>
      <c r="E3213" s="138">
        <v>1.43</v>
      </c>
      <c r="F3213" s="138">
        <v>0</v>
      </c>
      <c r="G3213" s="138">
        <v>0.94</v>
      </c>
      <c r="H3213" s="138">
        <v>0</v>
      </c>
      <c r="I3213" s="138">
        <v>0</v>
      </c>
      <c r="J3213" s="138">
        <v>0</v>
      </c>
      <c r="K3213" s="138">
        <v>0</v>
      </c>
      <c r="L3213" s="139"/>
      <c r="M3213" s="138">
        <v>0.94</v>
      </c>
      <c r="N3213" s="139"/>
      <c r="O3213" s="138">
        <v>0</v>
      </c>
      <c r="P3213" s="138">
        <v>0</v>
      </c>
      <c r="Q3213" s="138">
        <v>0</v>
      </c>
      <c r="R3213" s="139"/>
      <c r="S3213" s="138">
        <v>0</v>
      </c>
      <c r="T3213" s="139"/>
      <c r="U3213" s="138">
        <v>0</v>
      </c>
      <c r="V3213" s="138">
        <v>0</v>
      </c>
      <c r="W3213" s="138">
        <v>0.22</v>
      </c>
      <c r="X3213" s="138">
        <v>0</v>
      </c>
      <c r="Y3213" s="138">
        <v>0</v>
      </c>
      <c r="Z3213" s="139"/>
      <c r="AA3213" s="138">
        <v>0</v>
      </c>
      <c r="AB3213" s="131">
        <v>0</v>
      </c>
    </row>
    <row r="3214" spans="1:28" ht="15" customHeight="1" x14ac:dyDescent="0.25">
      <c r="A3214" s="129" t="str">
        <f>B3214&amp;"-"&amp;COUNTIF($B$3:B3214,B3214)</f>
        <v>8282-4</v>
      </c>
      <c r="B3214" s="130">
        <v>8282</v>
      </c>
      <c r="C3214" s="130" t="s">
        <v>149</v>
      </c>
      <c r="D3214" s="137">
        <v>46979</v>
      </c>
      <c r="E3214" s="138">
        <v>0.16</v>
      </c>
      <c r="F3214" s="138">
        <v>0</v>
      </c>
      <c r="G3214" s="138">
        <v>0</v>
      </c>
      <c r="H3214" s="138">
        <v>0</v>
      </c>
      <c r="I3214" s="138">
        <v>0</v>
      </c>
      <c r="J3214" s="138">
        <v>0</v>
      </c>
      <c r="K3214" s="138">
        <v>0</v>
      </c>
      <c r="L3214" s="139"/>
      <c r="M3214" s="138">
        <v>0</v>
      </c>
      <c r="N3214" s="139"/>
      <c r="O3214" s="138">
        <v>0</v>
      </c>
      <c r="P3214" s="138">
        <v>0</v>
      </c>
      <c r="Q3214" s="138">
        <v>0</v>
      </c>
      <c r="R3214" s="139"/>
      <c r="S3214" s="138">
        <v>0</v>
      </c>
      <c r="T3214" s="139"/>
      <c r="U3214" s="138">
        <v>0</v>
      </c>
      <c r="V3214" s="138">
        <v>0</v>
      </c>
      <c r="W3214" s="138">
        <v>0.56999999999999995</v>
      </c>
      <c r="X3214" s="138">
        <v>0</v>
      </c>
      <c r="Y3214" s="138">
        <v>0</v>
      </c>
      <c r="Z3214" s="139"/>
      <c r="AA3214" s="138">
        <v>0</v>
      </c>
      <c r="AB3214" s="131">
        <v>0</v>
      </c>
    </row>
    <row r="3215" spans="1:28" ht="15" customHeight="1" x14ac:dyDescent="0.25">
      <c r="A3215" s="129" t="str">
        <f>B3215&amp;"-"&amp;COUNTIF($B$3:B3215,B3215)</f>
        <v>8282-5</v>
      </c>
      <c r="B3215" s="130">
        <v>8282</v>
      </c>
      <c r="C3215" s="130" t="s">
        <v>149</v>
      </c>
      <c r="D3215" s="137">
        <v>48009</v>
      </c>
      <c r="E3215" s="138">
        <v>0.33</v>
      </c>
      <c r="F3215" s="138">
        <v>0</v>
      </c>
      <c r="G3215" s="138">
        <v>0</v>
      </c>
      <c r="H3215" s="138">
        <v>0</v>
      </c>
      <c r="I3215" s="138">
        <v>0</v>
      </c>
      <c r="J3215" s="138">
        <v>0</v>
      </c>
      <c r="K3215" s="138">
        <v>0</v>
      </c>
      <c r="L3215" s="139"/>
      <c r="M3215" s="138">
        <v>0.33</v>
      </c>
      <c r="N3215" s="139"/>
      <c r="O3215" s="138">
        <v>0</v>
      </c>
      <c r="P3215" s="138">
        <v>0</v>
      </c>
      <c r="Q3215" s="138">
        <v>0</v>
      </c>
      <c r="R3215" s="139"/>
      <c r="S3215" s="138">
        <v>0</v>
      </c>
      <c r="T3215" s="139"/>
      <c r="U3215" s="138">
        <v>0</v>
      </c>
      <c r="V3215" s="138">
        <v>0</v>
      </c>
      <c r="W3215" s="138">
        <v>1.7</v>
      </c>
      <c r="X3215" s="138">
        <v>0</v>
      </c>
      <c r="Y3215" s="138">
        <v>0</v>
      </c>
      <c r="Z3215" s="139"/>
      <c r="AA3215" s="138">
        <v>0</v>
      </c>
      <c r="AB3215" s="131">
        <v>0</v>
      </c>
    </row>
    <row r="3216" spans="1:28" ht="15" customHeight="1" x14ac:dyDescent="0.25">
      <c r="A3216" s="129" t="str">
        <f>B3216&amp;"-"&amp;COUNTIF($B$3:B3216,B3216)</f>
        <v>8282-6</v>
      </c>
      <c r="B3216" s="130">
        <v>8282</v>
      </c>
      <c r="C3216" s="130" t="s">
        <v>149</v>
      </c>
      <c r="D3216" s="137">
        <v>46763</v>
      </c>
      <c r="E3216" s="138">
        <v>0.57999999999999996</v>
      </c>
      <c r="F3216" s="138">
        <v>0</v>
      </c>
      <c r="G3216" s="138">
        <v>0</v>
      </c>
      <c r="H3216" s="138">
        <v>0</v>
      </c>
      <c r="I3216" s="138">
        <v>0</v>
      </c>
      <c r="J3216" s="138">
        <v>0</v>
      </c>
      <c r="K3216" s="138">
        <v>0</v>
      </c>
      <c r="L3216" s="139"/>
      <c r="M3216" s="138">
        <v>0</v>
      </c>
      <c r="N3216" s="139"/>
      <c r="O3216" s="138">
        <v>0</v>
      </c>
      <c r="P3216" s="138">
        <v>0</v>
      </c>
      <c r="Q3216" s="138">
        <v>0</v>
      </c>
      <c r="R3216" s="139"/>
      <c r="S3216" s="138">
        <v>0</v>
      </c>
      <c r="T3216" s="139"/>
      <c r="U3216" s="138">
        <v>0</v>
      </c>
      <c r="V3216" s="138">
        <v>0</v>
      </c>
      <c r="W3216" s="138">
        <v>0.7</v>
      </c>
      <c r="X3216" s="138">
        <v>0</v>
      </c>
      <c r="Y3216" s="138">
        <v>0</v>
      </c>
      <c r="Z3216" s="139"/>
      <c r="AA3216" s="138">
        <v>0</v>
      </c>
      <c r="AB3216" s="131">
        <v>0</v>
      </c>
    </row>
    <row r="3217" spans="1:28" ht="15" customHeight="1" x14ac:dyDescent="0.25">
      <c r="A3217" s="129" t="str">
        <f>B3217&amp;"-"&amp;COUNTIF($B$3:B3217,B3217)</f>
        <v>8282-7</v>
      </c>
      <c r="B3217" s="130">
        <v>8282</v>
      </c>
      <c r="C3217" s="130" t="s">
        <v>149</v>
      </c>
      <c r="D3217" s="137">
        <v>48041</v>
      </c>
      <c r="E3217" s="138">
        <v>2</v>
      </c>
      <c r="F3217" s="138">
        <v>0</v>
      </c>
      <c r="G3217" s="138">
        <v>0</v>
      </c>
      <c r="H3217" s="138">
        <v>0</v>
      </c>
      <c r="I3217" s="138">
        <v>0</v>
      </c>
      <c r="J3217" s="138">
        <v>0</v>
      </c>
      <c r="K3217" s="138">
        <v>0</v>
      </c>
      <c r="L3217" s="139"/>
      <c r="M3217" s="138">
        <v>0</v>
      </c>
      <c r="N3217" s="139"/>
      <c r="O3217" s="138">
        <v>0</v>
      </c>
      <c r="P3217" s="138">
        <v>0</v>
      </c>
      <c r="Q3217" s="138">
        <v>0</v>
      </c>
      <c r="R3217" s="139"/>
      <c r="S3217" s="138">
        <v>0</v>
      </c>
      <c r="T3217" s="139"/>
      <c r="U3217" s="138">
        <v>0</v>
      </c>
      <c r="V3217" s="138">
        <v>0</v>
      </c>
      <c r="W3217" s="138">
        <v>0.01</v>
      </c>
      <c r="X3217" s="138">
        <v>0</v>
      </c>
      <c r="Y3217" s="138">
        <v>0</v>
      </c>
      <c r="Z3217" s="139"/>
      <c r="AA3217" s="138">
        <v>0</v>
      </c>
      <c r="AB3217" s="131">
        <v>0</v>
      </c>
    </row>
    <row r="3218" spans="1:28" ht="15" customHeight="1" x14ac:dyDescent="0.25">
      <c r="A3218" s="129" t="str">
        <f>B3218&amp;"-"&amp;COUNTIF($B$3:B3218,B3218)</f>
        <v>8282-8</v>
      </c>
      <c r="B3218" s="130">
        <v>8282</v>
      </c>
      <c r="C3218" s="130" t="s">
        <v>149</v>
      </c>
      <c r="D3218" s="137">
        <v>45047</v>
      </c>
      <c r="E3218" s="138">
        <v>8.24</v>
      </c>
      <c r="F3218" s="138">
        <v>0</v>
      </c>
      <c r="G3218" s="138">
        <v>0</v>
      </c>
      <c r="H3218" s="138">
        <v>1.68</v>
      </c>
      <c r="I3218" s="138">
        <v>0</v>
      </c>
      <c r="J3218" s="138">
        <v>0</v>
      </c>
      <c r="K3218" s="138">
        <v>0</v>
      </c>
      <c r="L3218" s="139"/>
      <c r="M3218" s="138">
        <v>5.39</v>
      </c>
      <c r="N3218" s="139"/>
      <c r="O3218" s="138">
        <v>1</v>
      </c>
      <c r="P3218" s="138">
        <v>0</v>
      </c>
      <c r="Q3218" s="138">
        <v>0</v>
      </c>
      <c r="R3218" s="139"/>
      <c r="S3218" s="138">
        <v>0</v>
      </c>
      <c r="T3218" s="139"/>
      <c r="U3218" s="138">
        <v>0</v>
      </c>
      <c r="V3218" s="138">
        <v>0</v>
      </c>
      <c r="W3218" s="138">
        <v>7.43</v>
      </c>
      <c r="X3218" s="138">
        <v>0</v>
      </c>
      <c r="Y3218" s="138">
        <v>0.09</v>
      </c>
      <c r="Z3218" s="139"/>
      <c r="AA3218" s="138">
        <v>0</v>
      </c>
      <c r="AB3218" s="131">
        <v>0</v>
      </c>
    </row>
    <row r="3219" spans="1:28" ht="15" customHeight="1" x14ac:dyDescent="0.25">
      <c r="A3219" s="129" t="str">
        <f>B3219&amp;"-"&amp;COUNTIF($B$3:B3219,B3219)</f>
        <v>8282-9</v>
      </c>
      <c r="B3219" s="130">
        <v>8282</v>
      </c>
      <c r="C3219" s="130" t="s">
        <v>149</v>
      </c>
      <c r="D3219" s="137">
        <v>45070</v>
      </c>
      <c r="E3219" s="138">
        <v>1</v>
      </c>
      <c r="F3219" s="138">
        <v>0</v>
      </c>
      <c r="G3219" s="138">
        <v>0</v>
      </c>
      <c r="H3219" s="138">
        <v>0</v>
      </c>
      <c r="I3219" s="138">
        <v>0</v>
      </c>
      <c r="J3219" s="138">
        <v>0</v>
      </c>
      <c r="K3219" s="138">
        <v>0</v>
      </c>
      <c r="L3219" s="139"/>
      <c r="M3219" s="138">
        <v>1</v>
      </c>
      <c r="N3219" s="139"/>
      <c r="O3219" s="138">
        <v>0</v>
      </c>
      <c r="P3219" s="138">
        <v>0</v>
      </c>
      <c r="Q3219" s="138">
        <v>0</v>
      </c>
      <c r="R3219" s="139"/>
      <c r="S3219" s="138">
        <v>0</v>
      </c>
      <c r="T3219" s="139"/>
      <c r="U3219" s="138">
        <v>0</v>
      </c>
      <c r="V3219" s="138">
        <v>0</v>
      </c>
      <c r="W3219" s="138">
        <v>0.62</v>
      </c>
      <c r="X3219" s="138">
        <v>0</v>
      </c>
      <c r="Y3219" s="138">
        <v>0.04</v>
      </c>
      <c r="Z3219" s="139"/>
      <c r="AA3219" s="138">
        <v>0</v>
      </c>
      <c r="AB3219" s="131">
        <v>0</v>
      </c>
    </row>
    <row r="3220" spans="1:28" ht="15" customHeight="1" x14ac:dyDescent="0.25">
      <c r="A3220" s="129" t="str">
        <f>B3220&amp;"-"&amp;COUNTIF($B$3:B3220,B3220)</f>
        <v>8282-10</v>
      </c>
      <c r="B3220" s="130">
        <v>8282</v>
      </c>
      <c r="C3220" s="130" t="s">
        <v>149</v>
      </c>
      <c r="D3220" s="137">
        <v>45138</v>
      </c>
      <c r="E3220" s="138">
        <v>1.46</v>
      </c>
      <c r="F3220" s="138">
        <v>0</v>
      </c>
      <c r="G3220" s="138">
        <v>0</v>
      </c>
      <c r="H3220" s="138">
        <v>1</v>
      </c>
      <c r="I3220" s="138">
        <v>0</v>
      </c>
      <c r="J3220" s="138">
        <v>0</v>
      </c>
      <c r="K3220" s="138">
        <v>0</v>
      </c>
      <c r="L3220" s="139"/>
      <c r="M3220" s="138">
        <v>1.3</v>
      </c>
      <c r="N3220" s="139"/>
      <c r="O3220" s="138">
        <v>0</v>
      </c>
      <c r="P3220" s="138">
        <v>0</v>
      </c>
      <c r="Q3220" s="138">
        <v>0.3</v>
      </c>
      <c r="R3220" s="139"/>
      <c r="S3220" s="138">
        <v>0</v>
      </c>
      <c r="T3220" s="139"/>
      <c r="U3220" s="138">
        <v>0</v>
      </c>
      <c r="V3220" s="138">
        <v>0</v>
      </c>
      <c r="W3220" s="138">
        <v>2.61</v>
      </c>
      <c r="X3220" s="138">
        <v>0</v>
      </c>
      <c r="Y3220" s="138">
        <v>0.11</v>
      </c>
      <c r="Z3220" s="139"/>
      <c r="AA3220" s="138">
        <v>0</v>
      </c>
      <c r="AB3220" s="131">
        <v>0</v>
      </c>
    </row>
    <row r="3221" spans="1:28" ht="15" customHeight="1" x14ac:dyDescent="0.25">
      <c r="A3221" s="129" t="str">
        <f>B3221&amp;"-"&amp;COUNTIF($B$3:B3221,B3221)</f>
        <v>8282-11</v>
      </c>
      <c r="B3221" s="130">
        <v>8282</v>
      </c>
      <c r="C3221" s="130" t="s">
        <v>149</v>
      </c>
      <c r="D3221" s="137"/>
      <c r="E3221" s="138">
        <v>0</v>
      </c>
      <c r="F3221" s="138">
        <v>0</v>
      </c>
      <c r="G3221" s="138">
        <v>0</v>
      </c>
      <c r="H3221" s="138">
        <v>0</v>
      </c>
      <c r="I3221" s="138">
        <v>0</v>
      </c>
      <c r="J3221" s="138">
        <v>0</v>
      </c>
      <c r="K3221" s="138">
        <v>0</v>
      </c>
      <c r="L3221" s="139"/>
      <c r="M3221" s="138">
        <v>0</v>
      </c>
      <c r="N3221" s="139"/>
      <c r="O3221" s="138">
        <v>0</v>
      </c>
      <c r="P3221" s="138">
        <v>0</v>
      </c>
      <c r="Q3221" s="138">
        <v>0</v>
      </c>
      <c r="R3221" s="139"/>
      <c r="S3221" s="138">
        <v>0</v>
      </c>
      <c r="T3221" s="139"/>
      <c r="U3221" s="138">
        <v>0</v>
      </c>
      <c r="V3221" s="138">
        <v>0</v>
      </c>
      <c r="W3221" s="138">
        <v>0</v>
      </c>
      <c r="X3221" s="138">
        <v>0</v>
      </c>
      <c r="Y3221" s="138">
        <v>0</v>
      </c>
      <c r="Z3221" s="139"/>
      <c r="AA3221" s="138">
        <v>0</v>
      </c>
      <c r="AB3221" s="131">
        <v>0</v>
      </c>
    </row>
    <row r="3222" spans="1:28" ht="15" customHeight="1" x14ac:dyDescent="0.25">
      <c r="A3222" s="129" t="str">
        <f>B3222&amp;"-"&amp;COUNTIF($B$3:B3222,B3222)</f>
        <v>8282-12</v>
      </c>
      <c r="B3222" s="130">
        <v>8282</v>
      </c>
      <c r="C3222" s="130" t="s">
        <v>149</v>
      </c>
      <c r="D3222" s="137"/>
      <c r="E3222" s="138">
        <v>0</v>
      </c>
      <c r="F3222" s="138">
        <v>0</v>
      </c>
      <c r="G3222" s="138">
        <v>0</v>
      </c>
      <c r="H3222" s="138">
        <v>0</v>
      </c>
      <c r="I3222" s="138">
        <v>0</v>
      </c>
      <c r="J3222" s="138">
        <v>0</v>
      </c>
      <c r="K3222" s="138">
        <v>0</v>
      </c>
      <c r="L3222" s="139"/>
      <c r="M3222" s="138">
        <v>0</v>
      </c>
      <c r="N3222" s="139"/>
      <c r="O3222" s="138">
        <v>0</v>
      </c>
      <c r="P3222" s="138">
        <v>0</v>
      </c>
      <c r="Q3222" s="138">
        <v>0</v>
      </c>
      <c r="R3222" s="139"/>
      <c r="S3222" s="138">
        <v>0</v>
      </c>
      <c r="T3222" s="139"/>
      <c r="U3222" s="138">
        <v>0</v>
      </c>
      <c r="V3222" s="138">
        <v>0</v>
      </c>
      <c r="W3222" s="138">
        <v>0</v>
      </c>
      <c r="X3222" s="138">
        <v>0</v>
      </c>
      <c r="Y3222" s="138">
        <v>0</v>
      </c>
      <c r="Z3222" s="139"/>
      <c r="AA3222" s="138">
        <v>0</v>
      </c>
      <c r="AB3222" s="131">
        <v>0</v>
      </c>
    </row>
    <row r="3223" spans="1:28" ht="15" customHeight="1" x14ac:dyDescent="0.25">
      <c r="A3223" s="129" t="str">
        <f>B3223&amp;"-"&amp;COUNTIF($B$3:B3223,B3223)</f>
        <v>8282-13</v>
      </c>
      <c r="B3223" s="130">
        <v>8282</v>
      </c>
      <c r="C3223" s="130" t="s">
        <v>149</v>
      </c>
      <c r="D3223" s="137"/>
      <c r="E3223" s="138">
        <v>0</v>
      </c>
      <c r="F3223" s="138">
        <v>0</v>
      </c>
      <c r="G3223" s="138">
        <v>0</v>
      </c>
      <c r="H3223" s="138">
        <v>0</v>
      </c>
      <c r="I3223" s="138">
        <v>0</v>
      </c>
      <c r="J3223" s="138">
        <v>0</v>
      </c>
      <c r="K3223" s="138">
        <v>0</v>
      </c>
      <c r="L3223" s="139"/>
      <c r="M3223" s="138">
        <v>0</v>
      </c>
      <c r="N3223" s="139"/>
      <c r="O3223" s="138">
        <v>0</v>
      </c>
      <c r="P3223" s="138">
        <v>0</v>
      </c>
      <c r="Q3223" s="138">
        <v>0</v>
      </c>
      <c r="R3223" s="139"/>
      <c r="S3223" s="138">
        <v>0</v>
      </c>
      <c r="T3223" s="139"/>
      <c r="U3223" s="138">
        <v>0</v>
      </c>
      <c r="V3223" s="138">
        <v>0</v>
      </c>
      <c r="W3223" s="138">
        <v>0</v>
      </c>
      <c r="X3223" s="138">
        <v>0</v>
      </c>
      <c r="Y3223" s="138">
        <v>0</v>
      </c>
      <c r="Z3223" s="139"/>
      <c r="AA3223" s="138">
        <v>0</v>
      </c>
      <c r="AB3223" s="131">
        <v>0</v>
      </c>
    </row>
    <row r="3224" spans="1:28" ht="15" customHeight="1" x14ac:dyDescent="0.25">
      <c r="A3224" s="129" t="str">
        <f>B3224&amp;"-"&amp;COUNTIF($B$3:B3224,B3224)</f>
        <v>8282-14</v>
      </c>
      <c r="B3224" s="130">
        <v>8282</v>
      </c>
      <c r="C3224" s="130" t="s">
        <v>149</v>
      </c>
      <c r="D3224" s="137"/>
      <c r="E3224" s="138">
        <v>0</v>
      </c>
      <c r="F3224" s="138">
        <v>0</v>
      </c>
      <c r="G3224" s="138">
        <v>0</v>
      </c>
      <c r="H3224" s="138">
        <v>0</v>
      </c>
      <c r="I3224" s="138">
        <v>0</v>
      </c>
      <c r="J3224" s="138">
        <v>0</v>
      </c>
      <c r="K3224" s="138">
        <v>0</v>
      </c>
      <c r="L3224" s="139"/>
      <c r="M3224" s="138">
        <v>0</v>
      </c>
      <c r="N3224" s="139"/>
      <c r="O3224" s="138">
        <v>0</v>
      </c>
      <c r="P3224" s="138">
        <v>0</v>
      </c>
      <c r="Q3224" s="138">
        <v>0</v>
      </c>
      <c r="R3224" s="139"/>
      <c r="S3224" s="138">
        <v>0</v>
      </c>
      <c r="T3224" s="139"/>
      <c r="U3224" s="138">
        <v>0</v>
      </c>
      <c r="V3224" s="138">
        <v>0</v>
      </c>
      <c r="W3224" s="138">
        <v>0</v>
      </c>
      <c r="X3224" s="138">
        <v>0</v>
      </c>
      <c r="Y3224" s="138">
        <v>0</v>
      </c>
      <c r="Z3224" s="139"/>
      <c r="AA3224" s="138">
        <v>0</v>
      </c>
      <c r="AB3224" s="131">
        <v>0</v>
      </c>
    </row>
    <row r="3225" spans="1:28" ht="15" customHeight="1" x14ac:dyDescent="0.25">
      <c r="A3225" s="129" t="str">
        <f>B3225&amp;"-"&amp;COUNTIF($B$3:B3225,B3225)</f>
        <v>8282-15</v>
      </c>
      <c r="B3225" s="130">
        <v>8282</v>
      </c>
      <c r="C3225" s="130" t="s">
        <v>149</v>
      </c>
      <c r="D3225" s="137"/>
      <c r="E3225" s="138">
        <v>0</v>
      </c>
      <c r="F3225" s="138">
        <v>0</v>
      </c>
      <c r="G3225" s="138">
        <v>0</v>
      </c>
      <c r="H3225" s="138">
        <v>0</v>
      </c>
      <c r="I3225" s="138">
        <v>0</v>
      </c>
      <c r="J3225" s="138">
        <v>0</v>
      </c>
      <c r="K3225" s="138">
        <v>0</v>
      </c>
      <c r="L3225" s="139"/>
      <c r="M3225" s="138">
        <v>0</v>
      </c>
      <c r="N3225" s="139"/>
      <c r="O3225" s="138">
        <v>0</v>
      </c>
      <c r="P3225" s="138">
        <v>0</v>
      </c>
      <c r="Q3225" s="138">
        <v>0</v>
      </c>
      <c r="R3225" s="139"/>
      <c r="S3225" s="138">
        <v>0</v>
      </c>
      <c r="T3225" s="139"/>
      <c r="U3225" s="138">
        <v>0</v>
      </c>
      <c r="V3225" s="138">
        <v>0</v>
      </c>
      <c r="W3225" s="138">
        <v>0</v>
      </c>
      <c r="X3225" s="138">
        <v>0</v>
      </c>
      <c r="Y3225" s="138">
        <v>0</v>
      </c>
      <c r="Z3225" s="139"/>
      <c r="AA3225" s="138">
        <v>0</v>
      </c>
      <c r="AB3225" s="131">
        <v>0</v>
      </c>
    </row>
    <row r="3226" spans="1:28" ht="15" customHeight="1" x14ac:dyDescent="0.25">
      <c r="A3226" s="129" t="str">
        <f>B3226&amp;"-"&amp;COUNTIF($B$3:B3226,B3226)</f>
        <v>8282-16</v>
      </c>
      <c r="B3226" s="130">
        <v>8282</v>
      </c>
      <c r="C3226" s="130" t="s">
        <v>149</v>
      </c>
      <c r="D3226" s="137"/>
      <c r="E3226" s="138">
        <v>0</v>
      </c>
      <c r="F3226" s="138">
        <v>0</v>
      </c>
      <c r="G3226" s="138">
        <v>0</v>
      </c>
      <c r="H3226" s="138">
        <v>0</v>
      </c>
      <c r="I3226" s="138">
        <v>0</v>
      </c>
      <c r="J3226" s="138">
        <v>0</v>
      </c>
      <c r="K3226" s="138">
        <v>0</v>
      </c>
      <c r="L3226" s="139"/>
      <c r="M3226" s="138">
        <v>0</v>
      </c>
      <c r="N3226" s="139"/>
      <c r="O3226" s="138">
        <v>0</v>
      </c>
      <c r="P3226" s="138">
        <v>0</v>
      </c>
      <c r="Q3226" s="138">
        <v>0</v>
      </c>
      <c r="R3226" s="139"/>
      <c r="S3226" s="138">
        <v>0</v>
      </c>
      <c r="T3226" s="139"/>
      <c r="U3226" s="138">
        <v>0</v>
      </c>
      <c r="V3226" s="138">
        <v>0</v>
      </c>
      <c r="W3226" s="138">
        <v>0</v>
      </c>
      <c r="X3226" s="138">
        <v>0</v>
      </c>
      <c r="Y3226" s="138">
        <v>0</v>
      </c>
      <c r="Z3226" s="139"/>
      <c r="AA3226" s="138">
        <v>0</v>
      </c>
      <c r="AB3226" s="131">
        <v>0</v>
      </c>
    </row>
    <row r="3227" spans="1:28" ht="15" customHeight="1" x14ac:dyDescent="0.25">
      <c r="A3227" s="129" t="str">
        <f>B3227&amp;"-"&amp;COUNTIF($B$3:B3227,B3227)</f>
        <v>8282-17</v>
      </c>
      <c r="B3227" s="130">
        <v>8282</v>
      </c>
      <c r="C3227" s="130" t="s">
        <v>149</v>
      </c>
      <c r="D3227" s="137"/>
      <c r="E3227" s="138">
        <v>0</v>
      </c>
      <c r="F3227" s="138">
        <v>0</v>
      </c>
      <c r="G3227" s="138">
        <v>0</v>
      </c>
      <c r="H3227" s="138">
        <v>0</v>
      </c>
      <c r="I3227" s="138">
        <v>0</v>
      </c>
      <c r="J3227" s="138">
        <v>0</v>
      </c>
      <c r="K3227" s="138">
        <v>0</v>
      </c>
      <c r="L3227" s="139"/>
      <c r="M3227" s="138">
        <v>0</v>
      </c>
      <c r="N3227" s="139"/>
      <c r="O3227" s="138">
        <v>0</v>
      </c>
      <c r="P3227" s="138">
        <v>0</v>
      </c>
      <c r="Q3227" s="138">
        <v>0</v>
      </c>
      <c r="R3227" s="139"/>
      <c r="S3227" s="138">
        <v>0</v>
      </c>
      <c r="T3227" s="139"/>
      <c r="U3227" s="138">
        <v>0</v>
      </c>
      <c r="V3227" s="138">
        <v>0</v>
      </c>
      <c r="W3227" s="138">
        <v>0</v>
      </c>
      <c r="X3227" s="138">
        <v>0</v>
      </c>
      <c r="Y3227" s="138">
        <v>0</v>
      </c>
      <c r="Z3227" s="139"/>
      <c r="AA3227" s="138">
        <v>0</v>
      </c>
      <c r="AB3227" s="131">
        <v>0</v>
      </c>
    </row>
    <row r="3228" spans="1:28" ht="15" customHeight="1" x14ac:dyDescent="0.25">
      <c r="A3228" s="129" t="str">
        <f>B3228&amp;"-"&amp;COUNTIF($B$3:B3228,B3228)</f>
        <v>8282-18</v>
      </c>
      <c r="B3228" s="130">
        <v>8282</v>
      </c>
      <c r="C3228" s="130" t="s">
        <v>149</v>
      </c>
      <c r="D3228" s="137"/>
      <c r="E3228" s="138">
        <v>0</v>
      </c>
      <c r="F3228" s="138">
        <v>0</v>
      </c>
      <c r="G3228" s="138">
        <v>0</v>
      </c>
      <c r="H3228" s="138">
        <v>0</v>
      </c>
      <c r="I3228" s="138">
        <v>0</v>
      </c>
      <c r="J3228" s="138">
        <v>0</v>
      </c>
      <c r="K3228" s="138">
        <v>0</v>
      </c>
      <c r="L3228" s="139"/>
      <c r="M3228" s="138">
        <v>0</v>
      </c>
      <c r="N3228" s="139"/>
      <c r="O3228" s="138">
        <v>0</v>
      </c>
      <c r="P3228" s="138">
        <v>0</v>
      </c>
      <c r="Q3228" s="138">
        <v>0</v>
      </c>
      <c r="R3228" s="139"/>
      <c r="S3228" s="138">
        <v>0</v>
      </c>
      <c r="T3228" s="139"/>
      <c r="U3228" s="138">
        <v>0</v>
      </c>
      <c r="V3228" s="138">
        <v>0</v>
      </c>
      <c r="W3228" s="138">
        <v>0</v>
      </c>
      <c r="X3228" s="138">
        <v>0</v>
      </c>
      <c r="Y3228" s="138">
        <v>0</v>
      </c>
      <c r="Z3228" s="139"/>
      <c r="AA3228" s="138">
        <v>0</v>
      </c>
      <c r="AB3228" s="131">
        <v>0</v>
      </c>
    </row>
    <row r="3229" spans="1:28" ht="15" customHeight="1" x14ac:dyDescent="0.25">
      <c r="A3229" s="129" t="str">
        <f>B3229&amp;"-"&amp;COUNTIF($B$3:B3229,B3229)</f>
        <v>8282-19</v>
      </c>
      <c r="B3229" s="130">
        <v>8282</v>
      </c>
      <c r="C3229" s="130" t="s">
        <v>149</v>
      </c>
      <c r="D3229" s="137"/>
      <c r="E3229" s="138">
        <v>0</v>
      </c>
      <c r="F3229" s="138">
        <v>0</v>
      </c>
      <c r="G3229" s="138">
        <v>0</v>
      </c>
      <c r="H3229" s="138">
        <v>0</v>
      </c>
      <c r="I3229" s="138">
        <v>0</v>
      </c>
      <c r="J3229" s="138">
        <v>0</v>
      </c>
      <c r="K3229" s="138">
        <v>0</v>
      </c>
      <c r="L3229" s="139"/>
      <c r="M3229" s="138">
        <v>0</v>
      </c>
      <c r="N3229" s="139"/>
      <c r="O3229" s="138">
        <v>0</v>
      </c>
      <c r="P3229" s="138">
        <v>0</v>
      </c>
      <c r="Q3229" s="138">
        <v>0</v>
      </c>
      <c r="R3229" s="139"/>
      <c r="S3229" s="138">
        <v>0</v>
      </c>
      <c r="T3229" s="139"/>
      <c r="U3229" s="138">
        <v>0</v>
      </c>
      <c r="V3229" s="138">
        <v>0</v>
      </c>
      <c r="W3229" s="138">
        <v>0</v>
      </c>
      <c r="X3229" s="138">
        <v>0</v>
      </c>
      <c r="Y3229" s="138">
        <v>0</v>
      </c>
      <c r="Z3229" s="139"/>
      <c r="AA3229" s="138">
        <v>0</v>
      </c>
      <c r="AB3229" s="131">
        <v>0</v>
      </c>
    </row>
    <row r="3230" spans="1:28" ht="15" customHeight="1" x14ac:dyDescent="0.25">
      <c r="A3230" s="129" t="str">
        <f>B3230&amp;"-"&amp;COUNTIF($B$3:B3230,B3230)</f>
        <v>8282-20</v>
      </c>
      <c r="B3230" s="130">
        <v>8282</v>
      </c>
      <c r="C3230" s="130" t="s">
        <v>149</v>
      </c>
      <c r="D3230" s="137"/>
      <c r="E3230" s="138">
        <v>0</v>
      </c>
      <c r="F3230" s="138">
        <v>0</v>
      </c>
      <c r="G3230" s="138">
        <v>0</v>
      </c>
      <c r="H3230" s="138">
        <v>0</v>
      </c>
      <c r="I3230" s="138">
        <v>0</v>
      </c>
      <c r="J3230" s="138">
        <v>0</v>
      </c>
      <c r="K3230" s="138">
        <v>0</v>
      </c>
      <c r="L3230" s="139"/>
      <c r="M3230" s="138">
        <v>0</v>
      </c>
      <c r="N3230" s="139"/>
      <c r="O3230" s="138">
        <v>0</v>
      </c>
      <c r="P3230" s="138">
        <v>0</v>
      </c>
      <c r="Q3230" s="138">
        <v>0</v>
      </c>
      <c r="R3230" s="139"/>
      <c r="S3230" s="138">
        <v>0</v>
      </c>
      <c r="T3230" s="139"/>
      <c r="U3230" s="138">
        <v>0</v>
      </c>
      <c r="V3230" s="138">
        <v>0</v>
      </c>
      <c r="W3230" s="138">
        <v>0</v>
      </c>
      <c r="X3230" s="138">
        <v>0</v>
      </c>
      <c r="Y3230" s="138">
        <v>0</v>
      </c>
      <c r="Z3230" s="139"/>
      <c r="AA3230" s="138">
        <v>0</v>
      </c>
      <c r="AB3230" s="131">
        <v>0</v>
      </c>
    </row>
    <row r="3231" spans="1:28" ht="15" customHeight="1" x14ac:dyDescent="0.25">
      <c r="A3231" s="129" t="str">
        <f>B3231&amp;"-"&amp;COUNTIF($B$3:B3231,B3231)</f>
        <v>8283-1</v>
      </c>
      <c r="B3231" s="130">
        <v>8283</v>
      </c>
      <c r="C3231" s="130" t="s">
        <v>392</v>
      </c>
      <c r="D3231" s="137">
        <v>43844</v>
      </c>
      <c r="E3231" s="138">
        <v>162.53</v>
      </c>
      <c r="F3231" s="138">
        <v>0</v>
      </c>
      <c r="G3231" s="138">
        <v>20.65</v>
      </c>
      <c r="H3231" s="138">
        <v>0</v>
      </c>
      <c r="I3231" s="138">
        <v>1</v>
      </c>
      <c r="J3231" s="138">
        <v>0</v>
      </c>
      <c r="K3231" s="138">
        <v>0</v>
      </c>
      <c r="L3231" s="139"/>
      <c r="M3231" s="138">
        <v>162.04</v>
      </c>
      <c r="N3231" s="139"/>
      <c r="O3231" s="138">
        <v>0</v>
      </c>
      <c r="P3231" s="138">
        <v>0</v>
      </c>
      <c r="Q3231" s="138">
        <v>0</v>
      </c>
      <c r="R3231" s="139"/>
      <c r="S3231" s="138">
        <v>0</v>
      </c>
      <c r="T3231" s="139"/>
      <c r="U3231" s="138">
        <v>4.38</v>
      </c>
      <c r="V3231" s="138">
        <v>4.8499999999999996</v>
      </c>
      <c r="W3231" s="138">
        <v>20.27</v>
      </c>
      <c r="X3231" s="138">
        <v>5.16</v>
      </c>
      <c r="Y3231" s="138">
        <v>0.7</v>
      </c>
      <c r="Z3231" s="139"/>
      <c r="AA3231" s="138">
        <v>0</v>
      </c>
      <c r="AB3231" s="131">
        <v>0</v>
      </c>
    </row>
    <row r="3232" spans="1:28" ht="15" customHeight="1" x14ac:dyDescent="0.25">
      <c r="A3232" s="129" t="str">
        <f>B3232&amp;"-"&amp;COUNTIF($B$3:B3232,B3232)</f>
        <v>8283-2</v>
      </c>
      <c r="B3232" s="130">
        <v>8283</v>
      </c>
      <c r="C3232" s="130" t="s">
        <v>392</v>
      </c>
      <c r="D3232" s="137">
        <v>48702</v>
      </c>
      <c r="E3232" s="138">
        <v>0.38</v>
      </c>
      <c r="F3232" s="138">
        <v>0</v>
      </c>
      <c r="G3232" s="138">
        <v>0</v>
      </c>
      <c r="H3232" s="138">
        <v>0</v>
      </c>
      <c r="I3232" s="138">
        <v>0</v>
      </c>
      <c r="J3232" s="138">
        <v>0</v>
      </c>
      <c r="K3232" s="138">
        <v>0</v>
      </c>
      <c r="L3232" s="139"/>
      <c r="M3232" s="138">
        <v>0.38</v>
      </c>
      <c r="N3232" s="139"/>
      <c r="O3232" s="138">
        <v>0</v>
      </c>
      <c r="P3232" s="138">
        <v>0</v>
      </c>
      <c r="Q3232" s="138">
        <v>0</v>
      </c>
      <c r="R3232" s="139"/>
      <c r="S3232" s="138">
        <v>0</v>
      </c>
      <c r="T3232" s="139"/>
      <c r="U3232" s="138">
        <v>0.1</v>
      </c>
      <c r="V3232" s="138">
        <v>0</v>
      </c>
      <c r="W3232" s="138">
        <v>0</v>
      </c>
      <c r="X3232" s="138">
        <v>0</v>
      </c>
      <c r="Y3232" s="138">
        <v>0</v>
      </c>
      <c r="Z3232" s="139"/>
      <c r="AA3232" s="138">
        <v>0</v>
      </c>
      <c r="AB3232" s="131">
        <v>0</v>
      </c>
    </row>
    <row r="3233" spans="1:28" ht="15" customHeight="1" x14ac:dyDescent="0.25">
      <c r="A3233" s="129" t="str">
        <f>B3233&amp;"-"&amp;COUNTIF($B$3:B3233,B3233)</f>
        <v>8283-3</v>
      </c>
      <c r="B3233" s="130">
        <v>8283</v>
      </c>
      <c r="C3233" s="130" t="s">
        <v>392</v>
      </c>
      <c r="D3233" s="137">
        <v>48694</v>
      </c>
      <c r="E3233" s="138">
        <v>3.95</v>
      </c>
      <c r="F3233" s="138">
        <v>0</v>
      </c>
      <c r="G3233" s="138">
        <v>0</v>
      </c>
      <c r="H3233" s="138">
        <v>0</v>
      </c>
      <c r="I3233" s="138">
        <v>0</v>
      </c>
      <c r="J3233" s="138">
        <v>0</v>
      </c>
      <c r="K3233" s="138">
        <v>0</v>
      </c>
      <c r="L3233" s="139"/>
      <c r="M3233" s="138">
        <v>3.95</v>
      </c>
      <c r="N3233" s="139"/>
      <c r="O3233" s="138">
        <v>0</v>
      </c>
      <c r="P3233" s="138">
        <v>0</v>
      </c>
      <c r="Q3233" s="138">
        <v>0</v>
      </c>
      <c r="R3233" s="139"/>
      <c r="S3233" s="138">
        <v>0</v>
      </c>
      <c r="T3233" s="139"/>
      <c r="U3233" s="138">
        <v>0.3</v>
      </c>
      <c r="V3233" s="138">
        <v>0.2</v>
      </c>
      <c r="W3233" s="138">
        <v>0.72</v>
      </c>
      <c r="X3233" s="138">
        <v>0.49</v>
      </c>
      <c r="Y3233" s="138">
        <v>0</v>
      </c>
      <c r="Z3233" s="139"/>
      <c r="AA3233" s="138">
        <v>0</v>
      </c>
      <c r="AB3233" s="131">
        <v>0</v>
      </c>
    </row>
    <row r="3234" spans="1:28" ht="15" customHeight="1" x14ac:dyDescent="0.25">
      <c r="A3234" s="129" t="str">
        <f>B3234&amp;"-"&amp;COUNTIF($B$3:B3234,B3234)</f>
        <v>8283-4</v>
      </c>
      <c r="B3234" s="130">
        <v>8283</v>
      </c>
      <c r="C3234" s="130" t="s">
        <v>392</v>
      </c>
      <c r="D3234" s="137"/>
      <c r="E3234" s="138">
        <v>0</v>
      </c>
      <c r="F3234" s="138">
        <v>0</v>
      </c>
      <c r="G3234" s="138">
        <v>0</v>
      </c>
      <c r="H3234" s="138">
        <v>0</v>
      </c>
      <c r="I3234" s="138">
        <v>0</v>
      </c>
      <c r="J3234" s="138">
        <v>0</v>
      </c>
      <c r="K3234" s="138">
        <v>0</v>
      </c>
      <c r="L3234" s="139"/>
      <c r="M3234" s="138">
        <v>0</v>
      </c>
      <c r="N3234" s="139"/>
      <c r="O3234" s="138">
        <v>0</v>
      </c>
      <c r="P3234" s="138">
        <v>0</v>
      </c>
      <c r="Q3234" s="138">
        <v>0</v>
      </c>
      <c r="R3234" s="139"/>
      <c r="S3234" s="138">
        <v>0</v>
      </c>
      <c r="T3234" s="139"/>
      <c r="U3234" s="138">
        <v>0</v>
      </c>
      <c r="V3234" s="138">
        <v>0</v>
      </c>
      <c r="W3234" s="138">
        <v>0</v>
      </c>
      <c r="X3234" s="138">
        <v>0</v>
      </c>
      <c r="Y3234" s="138">
        <v>0</v>
      </c>
      <c r="Z3234" s="139"/>
      <c r="AA3234" s="138">
        <v>0</v>
      </c>
      <c r="AB3234" s="131">
        <v>0</v>
      </c>
    </row>
    <row r="3235" spans="1:28" ht="15" customHeight="1" x14ac:dyDescent="0.25">
      <c r="A3235" s="129" t="str">
        <f>B3235&amp;"-"&amp;COUNTIF($B$3:B3235,B3235)</f>
        <v>8283-5</v>
      </c>
      <c r="B3235" s="130">
        <v>8283</v>
      </c>
      <c r="C3235" s="130" t="s">
        <v>392</v>
      </c>
      <c r="D3235" s="137"/>
      <c r="E3235" s="138">
        <v>0</v>
      </c>
      <c r="F3235" s="138">
        <v>0</v>
      </c>
      <c r="G3235" s="138">
        <v>0</v>
      </c>
      <c r="H3235" s="138">
        <v>0</v>
      </c>
      <c r="I3235" s="138">
        <v>0</v>
      </c>
      <c r="J3235" s="138">
        <v>0</v>
      </c>
      <c r="K3235" s="138">
        <v>0</v>
      </c>
      <c r="L3235" s="139"/>
      <c r="M3235" s="138">
        <v>0</v>
      </c>
      <c r="N3235" s="139"/>
      <c r="O3235" s="138">
        <v>0</v>
      </c>
      <c r="P3235" s="138">
        <v>0</v>
      </c>
      <c r="Q3235" s="138">
        <v>0</v>
      </c>
      <c r="R3235" s="139"/>
      <c r="S3235" s="138">
        <v>0</v>
      </c>
      <c r="T3235" s="139"/>
      <c r="U3235" s="138">
        <v>0</v>
      </c>
      <c r="V3235" s="138">
        <v>0</v>
      </c>
      <c r="W3235" s="138">
        <v>0</v>
      </c>
      <c r="X3235" s="138">
        <v>0</v>
      </c>
      <c r="Y3235" s="138">
        <v>0</v>
      </c>
      <c r="Z3235" s="139"/>
      <c r="AA3235" s="138">
        <v>0</v>
      </c>
      <c r="AB3235" s="131">
        <v>0</v>
      </c>
    </row>
    <row r="3236" spans="1:28" ht="15" customHeight="1" x14ac:dyDescent="0.25">
      <c r="A3236" s="129" t="str">
        <f>B3236&amp;"-"&amp;COUNTIF($B$3:B3236,B3236)</f>
        <v>8283-6</v>
      </c>
      <c r="B3236" s="130">
        <v>8283</v>
      </c>
      <c r="C3236" s="130" t="s">
        <v>392</v>
      </c>
      <c r="D3236" s="137"/>
      <c r="E3236" s="138">
        <v>0</v>
      </c>
      <c r="F3236" s="138">
        <v>0</v>
      </c>
      <c r="G3236" s="138">
        <v>0</v>
      </c>
      <c r="H3236" s="138">
        <v>0</v>
      </c>
      <c r="I3236" s="138">
        <v>0</v>
      </c>
      <c r="J3236" s="138">
        <v>0</v>
      </c>
      <c r="K3236" s="138">
        <v>0</v>
      </c>
      <c r="L3236" s="139"/>
      <c r="M3236" s="138">
        <v>0</v>
      </c>
      <c r="N3236" s="139"/>
      <c r="O3236" s="138">
        <v>0</v>
      </c>
      <c r="P3236" s="138">
        <v>0</v>
      </c>
      <c r="Q3236" s="138">
        <v>0</v>
      </c>
      <c r="R3236" s="139"/>
      <c r="S3236" s="138">
        <v>0</v>
      </c>
      <c r="T3236" s="139"/>
      <c r="U3236" s="138">
        <v>0</v>
      </c>
      <c r="V3236" s="138">
        <v>0</v>
      </c>
      <c r="W3236" s="138">
        <v>0</v>
      </c>
      <c r="X3236" s="138">
        <v>0</v>
      </c>
      <c r="Y3236" s="138">
        <v>0</v>
      </c>
      <c r="Z3236" s="139"/>
      <c r="AA3236" s="138">
        <v>0</v>
      </c>
      <c r="AB3236" s="131">
        <v>0</v>
      </c>
    </row>
    <row r="3237" spans="1:28" ht="15" customHeight="1" x14ac:dyDescent="0.25">
      <c r="A3237" s="129" t="str">
        <f>B3237&amp;"-"&amp;COUNTIF($B$3:B3237,B3237)</f>
        <v>8283-7</v>
      </c>
      <c r="B3237" s="130">
        <v>8283</v>
      </c>
      <c r="C3237" s="130" t="s">
        <v>392</v>
      </c>
      <c r="D3237" s="137"/>
      <c r="E3237" s="138">
        <v>0</v>
      </c>
      <c r="F3237" s="138">
        <v>0</v>
      </c>
      <c r="G3237" s="138">
        <v>0</v>
      </c>
      <c r="H3237" s="138">
        <v>0</v>
      </c>
      <c r="I3237" s="138">
        <v>0</v>
      </c>
      <c r="J3237" s="138">
        <v>0</v>
      </c>
      <c r="K3237" s="138">
        <v>0</v>
      </c>
      <c r="L3237" s="139"/>
      <c r="M3237" s="138">
        <v>0</v>
      </c>
      <c r="N3237" s="139"/>
      <c r="O3237" s="138">
        <v>0</v>
      </c>
      <c r="P3237" s="138">
        <v>0</v>
      </c>
      <c r="Q3237" s="138">
        <v>0</v>
      </c>
      <c r="R3237" s="139"/>
      <c r="S3237" s="138">
        <v>0</v>
      </c>
      <c r="T3237" s="139"/>
      <c r="U3237" s="138">
        <v>0</v>
      </c>
      <c r="V3237" s="138">
        <v>0</v>
      </c>
      <c r="W3237" s="138">
        <v>0</v>
      </c>
      <c r="X3237" s="138">
        <v>0</v>
      </c>
      <c r="Y3237" s="138">
        <v>0</v>
      </c>
      <c r="Z3237" s="139"/>
      <c r="AA3237" s="138">
        <v>0</v>
      </c>
      <c r="AB3237" s="131">
        <v>0</v>
      </c>
    </row>
    <row r="3238" spans="1:28" ht="15" customHeight="1" x14ac:dyDescent="0.25">
      <c r="A3238" s="129" t="str">
        <f>B3238&amp;"-"&amp;COUNTIF($B$3:B3238,B3238)</f>
        <v>8283-8</v>
      </c>
      <c r="B3238" s="130">
        <v>8283</v>
      </c>
      <c r="C3238" s="130" t="s">
        <v>392</v>
      </c>
      <c r="D3238" s="137"/>
      <c r="E3238" s="138">
        <v>0</v>
      </c>
      <c r="F3238" s="138">
        <v>0</v>
      </c>
      <c r="G3238" s="138">
        <v>0</v>
      </c>
      <c r="H3238" s="138">
        <v>0</v>
      </c>
      <c r="I3238" s="138">
        <v>0</v>
      </c>
      <c r="J3238" s="138">
        <v>0</v>
      </c>
      <c r="K3238" s="138">
        <v>0</v>
      </c>
      <c r="L3238" s="139"/>
      <c r="M3238" s="138">
        <v>0</v>
      </c>
      <c r="N3238" s="139"/>
      <c r="O3238" s="138">
        <v>0</v>
      </c>
      <c r="P3238" s="138">
        <v>0</v>
      </c>
      <c r="Q3238" s="138">
        <v>0</v>
      </c>
      <c r="R3238" s="139"/>
      <c r="S3238" s="138">
        <v>0</v>
      </c>
      <c r="T3238" s="139"/>
      <c r="U3238" s="138">
        <v>0</v>
      </c>
      <c r="V3238" s="138">
        <v>0</v>
      </c>
      <c r="W3238" s="138">
        <v>0</v>
      </c>
      <c r="X3238" s="138">
        <v>0</v>
      </c>
      <c r="Y3238" s="138">
        <v>0</v>
      </c>
      <c r="Z3238" s="139"/>
      <c r="AA3238" s="138">
        <v>0</v>
      </c>
      <c r="AB3238" s="131">
        <v>0</v>
      </c>
    </row>
    <row r="3239" spans="1:28" ht="15" customHeight="1" x14ac:dyDescent="0.25">
      <c r="A3239" s="129" t="str">
        <f>B3239&amp;"-"&amp;COUNTIF($B$3:B3239,B3239)</f>
        <v>8283-9</v>
      </c>
      <c r="B3239" s="130">
        <v>8283</v>
      </c>
      <c r="C3239" s="130" t="s">
        <v>392</v>
      </c>
      <c r="D3239" s="137"/>
      <c r="E3239" s="138">
        <v>0</v>
      </c>
      <c r="F3239" s="138">
        <v>0</v>
      </c>
      <c r="G3239" s="138">
        <v>0</v>
      </c>
      <c r="H3239" s="138">
        <v>0</v>
      </c>
      <c r="I3239" s="138">
        <v>0</v>
      </c>
      <c r="J3239" s="138">
        <v>0</v>
      </c>
      <c r="K3239" s="138">
        <v>0</v>
      </c>
      <c r="L3239" s="139"/>
      <c r="M3239" s="138">
        <v>0</v>
      </c>
      <c r="N3239" s="139"/>
      <c r="O3239" s="138">
        <v>0</v>
      </c>
      <c r="P3239" s="138">
        <v>0</v>
      </c>
      <c r="Q3239" s="138">
        <v>0</v>
      </c>
      <c r="R3239" s="139"/>
      <c r="S3239" s="138">
        <v>0</v>
      </c>
      <c r="T3239" s="139"/>
      <c r="U3239" s="138">
        <v>0</v>
      </c>
      <c r="V3239" s="138">
        <v>0</v>
      </c>
      <c r="W3239" s="138">
        <v>0</v>
      </c>
      <c r="X3239" s="138">
        <v>0</v>
      </c>
      <c r="Y3239" s="138">
        <v>0</v>
      </c>
      <c r="Z3239" s="139"/>
      <c r="AA3239" s="138">
        <v>0</v>
      </c>
      <c r="AB3239" s="131">
        <v>0</v>
      </c>
    </row>
    <row r="3240" spans="1:28" ht="15" customHeight="1" x14ac:dyDescent="0.25">
      <c r="A3240" s="129" t="str">
        <f>B3240&amp;"-"&amp;COUNTIF($B$3:B3240,B3240)</f>
        <v>8283-10</v>
      </c>
      <c r="B3240" s="130">
        <v>8283</v>
      </c>
      <c r="C3240" s="130" t="s">
        <v>392</v>
      </c>
      <c r="D3240" s="137"/>
      <c r="E3240" s="138">
        <v>0</v>
      </c>
      <c r="F3240" s="138">
        <v>0</v>
      </c>
      <c r="G3240" s="138">
        <v>0</v>
      </c>
      <c r="H3240" s="138">
        <v>0</v>
      </c>
      <c r="I3240" s="138">
        <v>0</v>
      </c>
      <c r="J3240" s="138">
        <v>0</v>
      </c>
      <c r="K3240" s="138">
        <v>0</v>
      </c>
      <c r="L3240" s="139"/>
      <c r="M3240" s="138">
        <v>0</v>
      </c>
      <c r="N3240" s="139"/>
      <c r="O3240" s="138">
        <v>0</v>
      </c>
      <c r="P3240" s="138">
        <v>0</v>
      </c>
      <c r="Q3240" s="138">
        <v>0</v>
      </c>
      <c r="R3240" s="139"/>
      <c r="S3240" s="138">
        <v>0</v>
      </c>
      <c r="T3240" s="139"/>
      <c r="U3240" s="138">
        <v>0</v>
      </c>
      <c r="V3240" s="138">
        <v>0</v>
      </c>
      <c r="W3240" s="138">
        <v>0</v>
      </c>
      <c r="X3240" s="138">
        <v>0</v>
      </c>
      <c r="Y3240" s="138">
        <v>0</v>
      </c>
      <c r="Z3240" s="139"/>
      <c r="AA3240" s="138">
        <v>0</v>
      </c>
      <c r="AB3240" s="131">
        <v>0</v>
      </c>
    </row>
    <row r="3241" spans="1:28" ht="15" customHeight="1" x14ac:dyDescent="0.25">
      <c r="A3241" s="129" t="str">
        <f>B3241&amp;"-"&amp;COUNTIF($B$3:B3241,B3241)</f>
        <v>8286-1</v>
      </c>
      <c r="B3241" s="130">
        <v>8286</v>
      </c>
      <c r="C3241" s="130" t="s">
        <v>393</v>
      </c>
      <c r="D3241" s="137">
        <v>43562</v>
      </c>
      <c r="E3241" s="138">
        <v>4.21</v>
      </c>
      <c r="F3241" s="138">
        <v>0</v>
      </c>
      <c r="G3241" s="138">
        <v>0</v>
      </c>
      <c r="H3241" s="138">
        <v>0</v>
      </c>
      <c r="I3241" s="138">
        <v>0</v>
      </c>
      <c r="J3241" s="138">
        <v>0</v>
      </c>
      <c r="K3241" s="138">
        <v>0</v>
      </c>
      <c r="L3241" s="139"/>
      <c r="M3241" s="138">
        <v>4.21</v>
      </c>
      <c r="N3241" s="139"/>
      <c r="O3241" s="138">
        <v>0</v>
      </c>
      <c r="P3241" s="138">
        <v>0</v>
      </c>
      <c r="Q3241" s="138">
        <v>0</v>
      </c>
      <c r="R3241" s="139"/>
      <c r="S3241" s="138">
        <v>3.21</v>
      </c>
      <c r="T3241" s="139"/>
      <c r="U3241" s="138">
        <v>0</v>
      </c>
      <c r="V3241" s="138">
        <v>0</v>
      </c>
      <c r="W3241" s="138">
        <v>0</v>
      </c>
      <c r="X3241" s="138">
        <v>0</v>
      </c>
      <c r="Y3241" s="138">
        <v>0</v>
      </c>
      <c r="Z3241" s="139"/>
      <c r="AA3241" s="138">
        <v>0</v>
      </c>
      <c r="AB3241" s="131">
        <v>0</v>
      </c>
    </row>
    <row r="3242" spans="1:28" ht="15" customHeight="1" x14ac:dyDescent="0.25">
      <c r="A3242" s="129" t="str">
        <f>B3242&amp;"-"&amp;COUNTIF($B$3:B3242,B3242)</f>
        <v>8286-2</v>
      </c>
      <c r="B3242" s="130">
        <v>8286</v>
      </c>
      <c r="C3242" s="130" t="s">
        <v>393</v>
      </c>
      <c r="D3242" s="137">
        <v>43794</v>
      </c>
      <c r="E3242" s="138">
        <v>3</v>
      </c>
      <c r="F3242" s="138">
        <v>0</v>
      </c>
      <c r="G3242" s="138">
        <v>0</v>
      </c>
      <c r="H3242" s="138">
        <v>0</v>
      </c>
      <c r="I3242" s="138">
        <v>0</v>
      </c>
      <c r="J3242" s="138">
        <v>0</v>
      </c>
      <c r="K3242" s="138">
        <v>0</v>
      </c>
      <c r="L3242" s="139"/>
      <c r="M3242" s="138">
        <v>3</v>
      </c>
      <c r="N3242" s="139"/>
      <c r="O3242" s="138">
        <v>0</v>
      </c>
      <c r="P3242" s="138">
        <v>0</v>
      </c>
      <c r="Q3242" s="138">
        <v>0</v>
      </c>
      <c r="R3242" s="139"/>
      <c r="S3242" s="138">
        <v>1</v>
      </c>
      <c r="T3242" s="139"/>
      <c r="U3242" s="138">
        <v>0</v>
      </c>
      <c r="V3242" s="138">
        <v>0</v>
      </c>
      <c r="W3242" s="138">
        <v>0</v>
      </c>
      <c r="X3242" s="138">
        <v>0</v>
      </c>
      <c r="Y3242" s="138">
        <v>0</v>
      </c>
      <c r="Z3242" s="139"/>
      <c r="AA3242" s="138">
        <v>0</v>
      </c>
      <c r="AB3242" s="131">
        <v>0</v>
      </c>
    </row>
    <row r="3243" spans="1:28" ht="15" customHeight="1" x14ac:dyDescent="0.25">
      <c r="A3243" s="129" t="str">
        <f>B3243&amp;"-"&amp;COUNTIF($B$3:B3243,B3243)</f>
        <v>8286-3</v>
      </c>
      <c r="B3243" s="130">
        <v>8286</v>
      </c>
      <c r="C3243" s="130" t="s">
        <v>393</v>
      </c>
      <c r="D3243" s="137">
        <v>43786</v>
      </c>
      <c r="E3243" s="138">
        <v>516.70000000000005</v>
      </c>
      <c r="F3243" s="138">
        <v>4.5</v>
      </c>
      <c r="G3243" s="138">
        <v>33.31</v>
      </c>
      <c r="H3243" s="138">
        <v>3.67</v>
      </c>
      <c r="I3243" s="138">
        <v>0</v>
      </c>
      <c r="J3243" s="138">
        <v>0</v>
      </c>
      <c r="K3243" s="138">
        <v>1</v>
      </c>
      <c r="L3243" s="139"/>
      <c r="M3243" s="138">
        <v>516.70000000000005</v>
      </c>
      <c r="N3243" s="139"/>
      <c r="O3243" s="138">
        <v>0</v>
      </c>
      <c r="P3243" s="138">
        <v>0</v>
      </c>
      <c r="Q3243" s="138">
        <v>0</v>
      </c>
      <c r="R3243" s="139"/>
      <c r="S3243" s="138">
        <v>270.64</v>
      </c>
      <c r="T3243" s="139"/>
      <c r="U3243" s="138">
        <v>0</v>
      </c>
      <c r="V3243" s="138">
        <v>0</v>
      </c>
      <c r="W3243" s="138">
        <v>0</v>
      </c>
      <c r="X3243" s="138">
        <v>0</v>
      </c>
      <c r="Y3243" s="138">
        <v>0</v>
      </c>
      <c r="Z3243" s="139"/>
      <c r="AA3243" s="138">
        <v>0</v>
      </c>
      <c r="AB3243" s="131">
        <v>0</v>
      </c>
    </row>
    <row r="3244" spans="1:28" ht="15" customHeight="1" x14ac:dyDescent="0.25">
      <c r="A3244" s="129" t="str">
        <f>B3244&amp;"-"&amp;COUNTIF($B$3:B3244,B3244)</f>
        <v>8286-4</v>
      </c>
      <c r="B3244" s="130">
        <v>8286</v>
      </c>
      <c r="C3244" s="130" t="s">
        <v>393</v>
      </c>
      <c r="D3244" s="137">
        <v>43901</v>
      </c>
      <c r="E3244" s="138">
        <v>1</v>
      </c>
      <c r="F3244" s="138">
        <v>0</v>
      </c>
      <c r="G3244" s="138">
        <v>0</v>
      </c>
      <c r="H3244" s="138">
        <v>0</v>
      </c>
      <c r="I3244" s="138">
        <v>0</v>
      </c>
      <c r="J3244" s="138">
        <v>0</v>
      </c>
      <c r="K3244" s="138">
        <v>0</v>
      </c>
      <c r="L3244" s="139"/>
      <c r="M3244" s="138">
        <v>1</v>
      </c>
      <c r="N3244" s="139"/>
      <c r="O3244" s="138">
        <v>0</v>
      </c>
      <c r="P3244" s="138">
        <v>0</v>
      </c>
      <c r="Q3244" s="138">
        <v>0</v>
      </c>
      <c r="R3244" s="139"/>
      <c r="S3244" s="138">
        <v>0</v>
      </c>
      <c r="T3244" s="139"/>
      <c r="U3244" s="138">
        <v>0</v>
      </c>
      <c r="V3244" s="138">
        <v>0</v>
      </c>
      <c r="W3244" s="138">
        <v>0</v>
      </c>
      <c r="X3244" s="138">
        <v>0</v>
      </c>
      <c r="Y3244" s="138">
        <v>0</v>
      </c>
      <c r="Z3244" s="139"/>
      <c r="AA3244" s="138">
        <v>0</v>
      </c>
      <c r="AB3244" s="131">
        <v>0</v>
      </c>
    </row>
    <row r="3245" spans="1:28" ht="15" customHeight="1" x14ac:dyDescent="0.25">
      <c r="A3245" s="129" t="str">
        <f>B3245&amp;"-"&amp;COUNTIF($B$3:B3245,B3245)</f>
        <v>8286-5</v>
      </c>
      <c r="B3245" s="130">
        <v>8286</v>
      </c>
      <c r="C3245" s="130" t="s">
        <v>393</v>
      </c>
      <c r="D3245" s="137">
        <v>44040</v>
      </c>
      <c r="E3245" s="138">
        <v>14.17</v>
      </c>
      <c r="F3245" s="138">
        <v>0</v>
      </c>
      <c r="G3245" s="138">
        <v>0</v>
      </c>
      <c r="H3245" s="138">
        <v>0</v>
      </c>
      <c r="I3245" s="138">
        <v>0</v>
      </c>
      <c r="J3245" s="138">
        <v>0</v>
      </c>
      <c r="K3245" s="138">
        <v>0</v>
      </c>
      <c r="L3245" s="139"/>
      <c r="M3245" s="138">
        <v>14.17</v>
      </c>
      <c r="N3245" s="139"/>
      <c r="O3245" s="138">
        <v>0</v>
      </c>
      <c r="P3245" s="138">
        <v>0</v>
      </c>
      <c r="Q3245" s="138">
        <v>0</v>
      </c>
      <c r="R3245" s="139"/>
      <c r="S3245" s="138">
        <v>10.16</v>
      </c>
      <c r="T3245" s="139"/>
      <c r="U3245" s="138">
        <v>0</v>
      </c>
      <c r="V3245" s="138">
        <v>0</v>
      </c>
      <c r="W3245" s="138">
        <v>0</v>
      </c>
      <c r="X3245" s="138">
        <v>0</v>
      </c>
      <c r="Y3245" s="138">
        <v>0</v>
      </c>
      <c r="Z3245" s="139"/>
      <c r="AA3245" s="138">
        <v>0</v>
      </c>
      <c r="AB3245" s="131">
        <v>0</v>
      </c>
    </row>
    <row r="3246" spans="1:28" ht="15" customHeight="1" x14ac:dyDescent="0.25">
      <c r="A3246" s="129" t="str">
        <f>B3246&amp;"-"&amp;COUNTIF($B$3:B3246,B3246)</f>
        <v>8286-6</v>
      </c>
      <c r="B3246" s="130">
        <v>8286</v>
      </c>
      <c r="C3246" s="130" t="s">
        <v>393</v>
      </c>
      <c r="D3246" s="137">
        <v>44305</v>
      </c>
      <c r="E3246" s="138">
        <v>22.12</v>
      </c>
      <c r="F3246" s="138">
        <v>0</v>
      </c>
      <c r="G3246" s="138">
        <v>1.41</v>
      </c>
      <c r="H3246" s="138">
        <v>0</v>
      </c>
      <c r="I3246" s="138">
        <v>0</v>
      </c>
      <c r="J3246" s="138">
        <v>0</v>
      </c>
      <c r="K3246" s="138">
        <v>0</v>
      </c>
      <c r="L3246" s="139"/>
      <c r="M3246" s="138">
        <v>22.12</v>
      </c>
      <c r="N3246" s="139"/>
      <c r="O3246" s="138">
        <v>0</v>
      </c>
      <c r="P3246" s="138">
        <v>0</v>
      </c>
      <c r="Q3246" s="138">
        <v>0</v>
      </c>
      <c r="R3246" s="139"/>
      <c r="S3246" s="138">
        <v>8.89</v>
      </c>
      <c r="T3246" s="139"/>
      <c r="U3246" s="138">
        <v>0</v>
      </c>
      <c r="V3246" s="138">
        <v>0</v>
      </c>
      <c r="W3246" s="138">
        <v>0</v>
      </c>
      <c r="X3246" s="138">
        <v>0</v>
      </c>
      <c r="Y3246" s="138">
        <v>0</v>
      </c>
      <c r="Z3246" s="139"/>
      <c r="AA3246" s="138">
        <v>0</v>
      </c>
      <c r="AB3246" s="131">
        <v>0</v>
      </c>
    </row>
    <row r="3247" spans="1:28" ht="15" customHeight="1" x14ac:dyDescent="0.25">
      <c r="A3247" s="129" t="str">
        <f>B3247&amp;"-"&amp;COUNTIF($B$3:B3247,B3247)</f>
        <v>8286-7</v>
      </c>
      <c r="B3247" s="130">
        <v>8286</v>
      </c>
      <c r="C3247" s="130" t="s">
        <v>393</v>
      </c>
      <c r="D3247" s="137">
        <v>44750</v>
      </c>
      <c r="E3247" s="138">
        <v>2</v>
      </c>
      <c r="F3247" s="138">
        <v>0</v>
      </c>
      <c r="G3247" s="138">
        <v>0</v>
      </c>
      <c r="H3247" s="138">
        <v>0</v>
      </c>
      <c r="I3247" s="138">
        <v>0</v>
      </c>
      <c r="J3247" s="138">
        <v>0</v>
      </c>
      <c r="K3247" s="138">
        <v>0</v>
      </c>
      <c r="L3247" s="139"/>
      <c r="M3247" s="138">
        <v>2</v>
      </c>
      <c r="N3247" s="139"/>
      <c r="O3247" s="138">
        <v>0</v>
      </c>
      <c r="P3247" s="138">
        <v>0</v>
      </c>
      <c r="Q3247" s="138">
        <v>0</v>
      </c>
      <c r="R3247" s="139"/>
      <c r="S3247" s="138">
        <v>2</v>
      </c>
      <c r="T3247" s="139"/>
      <c r="U3247" s="138">
        <v>0</v>
      </c>
      <c r="V3247" s="138">
        <v>0</v>
      </c>
      <c r="W3247" s="138">
        <v>0</v>
      </c>
      <c r="X3247" s="138">
        <v>0</v>
      </c>
      <c r="Y3247" s="138">
        <v>0</v>
      </c>
      <c r="Z3247" s="139"/>
      <c r="AA3247" s="138">
        <v>0</v>
      </c>
      <c r="AB3247" s="131">
        <v>0</v>
      </c>
    </row>
    <row r="3248" spans="1:28" ht="15" customHeight="1" x14ac:dyDescent="0.25">
      <c r="A3248" s="129" t="str">
        <f>B3248&amp;"-"&amp;COUNTIF($B$3:B3248,B3248)</f>
        <v>8286-8</v>
      </c>
      <c r="B3248" s="130">
        <v>8286</v>
      </c>
      <c r="C3248" s="130" t="s">
        <v>393</v>
      </c>
      <c r="D3248" s="137">
        <v>45005</v>
      </c>
      <c r="E3248" s="138">
        <v>5.75</v>
      </c>
      <c r="F3248" s="138">
        <v>0</v>
      </c>
      <c r="G3248" s="138">
        <v>0.21</v>
      </c>
      <c r="H3248" s="138">
        <v>0</v>
      </c>
      <c r="I3248" s="138">
        <v>0</v>
      </c>
      <c r="J3248" s="138">
        <v>0</v>
      </c>
      <c r="K3248" s="138">
        <v>0</v>
      </c>
      <c r="L3248" s="139"/>
      <c r="M3248" s="138">
        <v>5.75</v>
      </c>
      <c r="N3248" s="139"/>
      <c r="O3248" s="138">
        <v>0</v>
      </c>
      <c r="P3248" s="138">
        <v>0</v>
      </c>
      <c r="Q3248" s="138">
        <v>0</v>
      </c>
      <c r="R3248" s="139"/>
      <c r="S3248" s="138">
        <v>4.33</v>
      </c>
      <c r="T3248" s="139"/>
      <c r="U3248" s="138">
        <v>0</v>
      </c>
      <c r="V3248" s="138">
        <v>0</v>
      </c>
      <c r="W3248" s="138">
        <v>0</v>
      </c>
      <c r="X3248" s="138">
        <v>0</v>
      </c>
      <c r="Y3248" s="138">
        <v>0</v>
      </c>
      <c r="Z3248" s="139"/>
      <c r="AA3248" s="138">
        <v>0</v>
      </c>
      <c r="AB3248" s="131">
        <v>0</v>
      </c>
    </row>
    <row r="3249" spans="1:28" ht="15" customHeight="1" x14ac:dyDescent="0.25">
      <c r="A3249" s="129" t="str">
        <f>B3249&amp;"-"&amp;COUNTIF($B$3:B3249,B3249)</f>
        <v>8286-9</v>
      </c>
      <c r="B3249" s="130">
        <v>8286</v>
      </c>
      <c r="C3249" s="130" t="s">
        <v>393</v>
      </c>
      <c r="D3249" s="137"/>
      <c r="E3249" s="138">
        <v>0</v>
      </c>
      <c r="F3249" s="138">
        <v>0</v>
      </c>
      <c r="G3249" s="138">
        <v>0</v>
      </c>
      <c r="H3249" s="138">
        <v>0</v>
      </c>
      <c r="I3249" s="138">
        <v>0</v>
      </c>
      <c r="J3249" s="138">
        <v>0</v>
      </c>
      <c r="K3249" s="138">
        <v>0</v>
      </c>
      <c r="L3249" s="139"/>
      <c r="M3249" s="138">
        <v>0</v>
      </c>
      <c r="N3249" s="139"/>
      <c r="O3249" s="138">
        <v>0</v>
      </c>
      <c r="P3249" s="138">
        <v>0</v>
      </c>
      <c r="Q3249" s="138">
        <v>0</v>
      </c>
      <c r="R3249" s="139"/>
      <c r="S3249" s="138">
        <v>0</v>
      </c>
      <c r="T3249" s="139"/>
      <c r="U3249" s="138">
        <v>0</v>
      </c>
      <c r="V3249" s="138">
        <v>0</v>
      </c>
      <c r="W3249" s="138">
        <v>0</v>
      </c>
      <c r="X3249" s="138">
        <v>0</v>
      </c>
      <c r="Y3249" s="138">
        <v>0</v>
      </c>
      <c r="Z3249" s="139"/>
      <c r="AA3249" s="138">
        <v>0</v>
      </c>
      <c r="AB3249" s="131">
        <v>0</v>
      </c>
    </row>
    <row r="3250" spans="1:28" ht="15" customHeight="1" x14ac:dyDescent="0.25">
      <c r="A3250" s="129" t="str">
        <f>B3250&amp;"-"&amp;COUNTIF($B$3:B3250,B3250)</f>
        <v>8286-10</v>
      </c>
      <c r="B3250" s="130">
        <v>8286</v>
      </c>
      <c r="C3250" s="130" t="s">
        <v>393</v>
      </c>
      <c r="D3250" s="137"/>
      <c r="E3250" s="138">
        <v>0</v>
      </c>
      <c r="F3250" s="138">
        <v>0</v>
      </c>
      <c r="G3250" s="138">
        <v>0</v>
      </c>
      <c r="H3250" s="138">
        <v>0</v>
      </c>
      <c r="I3250" s="138">
        <v>0</v>
      </c>
      <c r="J3250" s="138">
        <v>0</v>
      </c>
      <c r="K3250" s="138">
        <v>0</v>
      </c>
      <c r="L3250" s="139"/>
      <c r="M3250" s="138">
        <v>0</v>
      </c>
      <c r="N3250" s="139"/>
      <c r="O3250" s="138">
        <v>0</v>
      </c>
      <c r="P3250" s="138">
        <v>0</v>
      </c>
      <c r="Q3250" s="138">
        <v>0</v>
      </c>
      <c r="R3250" s="139"/>
      <c r="S3250" s="138">
        <v>0</v>
      </c>
      <c r="T3250" s="139"/>
      <c r="U3250" s="138">
        <v>0</v>
      </c>
      <c r="V3250" s="138">
        <v>0</v>
      </c>
      <c r="W3250" s="138">
        <v>0</v>
      </c>
      <c r="X3250" s="138">
        <v>0</v>
      </c>
      <c r="Y3250" s="138">
        <v>0</v>
      </c>
      <c r="Z3250" s="139"/>
      <c r="AA3250" s="138">
        <v>0</v>
      </c>
      <c r="AB3250" s="131">
        <v>0</v>
      </c>
    </row>
    <row r="3251" spans="1:28" ht="15" customHeight="1" x14ac:dyDescent="0.25">
      <c r="A3251" s="129" t="str">
        <f>B3251&amp;"-"&amp;COUNTIF($B$3:B3251,B3251)</f>
        <v>8286-11</v>
      </c>
      <c r="B3251" s="130">
        <v>8286</v>
      </c>
      <c r="C3251" s="130" t="s">
        <v>393</v>
      </c>
      <c r="D3251" s="137"/>
      <c r="E3251" s="138">
        <v>0</v>
      </c>
      <c r="F3251" s="138">
        <v>0</v>
      </c>
      <c r="G3251" s="138">
        <v>0</v>
      </c>
      <c r="H3251" s="138">
        <v>0</v>
      </c>
      <c r="I3251" s="138">
        <v>0</v>
      </c>
      <c r="J3251" s="138">
        <v>0</v>
      </c>
      <c r="K3251" s="138">
        <v>0</v>
      </c>
      <c r="L3251" s="139"/>
      <c r="M3251" s="138">
        <v>0</v>
      </c>
      <c r="N3251" s="139"/>
      <c r="O3251" s="138">
        <v>0</v>
      </c>
      <c r="P3251" s="138">
        <v>0</v>
      </c>
      <c r="Q3251" s="138">
        <v>0</v>
      </c>
      <c r="R3251" s="139"/>
      <c r="S3251" s="138">
        <v>0</v>
      </c>
      <c r="T3251" s="139"/>
      <c r="U3251" s="138">
        <v>0</v>
      </c>
      <c r="V3251" s="138">
        <v>0</v>
      </c>
      <c r="W3251" s="138">
        <v>0</v>
      </c>
      <c r="X3251" s="138">
        <v>0</v>
      </c>
      <c r="Y3251" s="138">
        <v>0</v>
      </c>
      <c r="Z3251" s="139"/>
      <c r="AA3251" s="138">
        <v>0</v>
      </c>
      <c r="AB3251" s="131">
        <v>0</v>
      </c>
    </row>
    <row r="3252" spans="1:28" ht="15" customHeight="1" x14ac:dyDescent="0.25">
      <c r="A3252" s="129" t="str">
        <f>B3252&amp;"-"&amp;COUNTIF($B$3:B3252,B3252)</f>
        <v>8286-12</v>
      </c>
      <c r="B3252" s="130">
        <v>8286</v>
      </c>
      <c r="C3252" s="130" t="s">
        <v>393</v>
      </c>
      <c r="D3252" s="137"/>
      <c r="E3252" s="138">
        <v>0</v>
      </c>
      <c r="F3252" s="138">
        <v>0</v>
      </c>
      <c r="G3252" s="138">
        <v>0</v>
      </c>
      <c r="H3252" s="138">
        <v>0</v>
      </c>
      <c r="I3252" s="138">
        <v>0</v>
      </c>
      <c r="J3252" s="138">
        <v>0</v>
      </c>
      <c r="K3252" s="138">
        <v>0</v>
      </c>
      <c r="L3252" s="139"/>
      <c r="M3252" s="138">
        <v>0</v>
      </c>
      <c r="N3252" s="139"/>
      <c r="O3252" s="138">
        <v>0</v>
      </c>
      <c r="P3252" s="138">
        <v>0</v>
      </c>
      <c r="Q3252" s="138">
        <v>0</v>
      </c>
      <c r="R3252" s="139"/>
      <c r="S3252" s="138">
        <v>0</v>
      </c>
      <c r="T3252" s="139"/>
      <c r="U3252" s="138">
        <v>0</v>
      </c>
      <c r="V3252" s="138">
        <v>0</v>
      </c>
      <c r="W3252" s="138">
        <v>0</v>
      </c>
      <c r="X3252" s="138">
        <v>0</v>
      </c>
      <c r="Y3252" s="138">
        <v>0</v>
      </c>
      <c r="Z3252" s="139"/>
      <c r="AA3252" s="138">
        <v>0</v>
      </c>
      <c r="AB3252" s="131">
        <v>0</v>
      </c>
    </row>
    <row r="3253" spans="1:28" ht="15" customHeight="1" x14ac:dyDescent="0.25">
      <c r="A3253" s="129" t="str">
        <f>B3253&amp;"-"&amp;COUNTIF($B$3:B3253,B3253)</f>
        <v>8286-13</v>
      </c>
      <c r="B3253" s="130">
        <v>8286</v>
      </c>
      <c r="C3253" s="130" t="s">
        <v>393</v>
      </c>
      <c r="D3253" s="137"/>
      <c r="E3253" s="138">
        <v>0</v>
      </c>
      <c r="F3253" s="138">
        <v>0</v>
      </c>
      <c r="G3253" s="138">
        <v>0</v>
      </c>
      <c r="H3253" s="138">
        <v>0</v>
      </c>
      <c r="I3253" s="138">
        <v>0</v>
      </c>
      <c r="J3253" s="138">
        <v>0</v>
      </c>
      <c r="K3253" s="138">
        <v>0</v>
      </c>
      <c r="L3253" s="139"/>
      <c r="M3253" s="138">
        <v>0</v>
      </c>
      <c r="N3253" s="139"/>
      <c r="O3253" s="138">
        <v>0</v>
      </c>
      <c r="P3253" s="138">
        <v>0</v>
      </c>
      <c r="Q3253" s="138">
        <v>0</v>
      </c>
      <c r="R3253" s="139"/>
      <c r="S3253" s="138">
        <v>0</v>
      </c>
      <c r="T3253" s="139"/>
      <c r="U3253" s="138">
        <v>0</v>
      </c>
      <c r="V3253" s="138">
        <v>0</v>
      </c>
      <c r="W3253" s="138">
        <v>0</v>
      </c>
      <c r="X3253" s="138">
        <v>0</v>
      </c>
      <c r="Y3253" s="138">
        <v>0</v>
      </c>
      <c r="Z3253" s="139"/>
      <c r="AA3253" s="138">
        <v>0</v>
      </c>
      <c r="AB3253" s="131">
        <v>0</v>
      </c>
    </row>
    <row r="3254" spans="1:28" ht="15" customHeight="1" x14ac:dyDescent="0.25">
      <c r="A3254" s="129" t="str">
        <f>B3254&amp;"-"&amp;COUNTIF($B$3:B3254,B3254)</f>
        <v>8286-14</v>
      </c>
      <c r="B3254" s="130">
        <v>8286</v>
      </c>
      <c r="C3254" s="130" t="s">
        <v>393</v>
      </c>
      <c r="D3254" s="137"/>
      <c r="E3254" s="138">
        <v>0</v>
      </c>
      <c r="F3254" s="138">
        <v>0</v>
      </c>
      <c r="G3254" s="138">
        <v>0</v>
      </c>
      <c r="H3254" s="138">
        <v>0</v>
      </c>
      <c r="I3254" s="138">
        <v>0</v>
      </c>
      <c r="J3254" s="138">
        <v>0</v>
      </c>
      <c r="K3254" s="138">
        <v>0</v>
      </c>
      <c r="L3254" s="139"/>
      <c r="M3254" s="138">
        <v>0</v>
      </c>
      <c r="N3254" s="139"/>
      <c r="O3254" s="138">
        <v>0</v>
      </c>
      <c r="P3254" s="138">
        <v>0</v>
      </c>
      <c r="Q3254" s="138">
        <v>0</v>
      </c>
      <c r="R3254" s="139"/>
      <c r="S3254" s="138">
        <v>0</v>
      </c>
      <c r="T3254" s="139"/>
      <c r="U3254" s="138">
        <v>0</v>
      </c>
      <c r="V3254" s="138">
        <v>0</v>
      </c>
      <c r="W3254" s="138">
        <v>0</v>
      </c>
      <c r="X3254" s="138">
        <v>0</v>
      </c>
      <c r="Y3254" s="138">
        <v>0</v>
      </c>
      <c r="Z3254" s="139"/>
      <c r="AA3254" s="138">
        <v>0</v>
      </c>
      <c r="AB3254" s="131">
        <v>0</v>
      </c>
    </row>
    <row r="3255" spans="1:28" ht="15" customHeight="1" x14ac:dyDescent="0.25">
      <c r="A3255" s="129" t="str">
        <f>B3255&amp;"-"&amp;COUNTIF($B$3:B3255,B3255)</f>
        <v>8286-15</v>
      </c>
      <c r="B3255" s="130">
        <v>8286</v>
      </c>
      <c r="C3255" s="130" t="s">
        <v>393</v>
      </c>
      <c r="D3255" s="137"/>
      <c r="E3255" s="138">
        <v>0</v>
      </c>
      <c r="F3255" s="138">
        <v>0</v>
      </c>
      <c r="G3255" s="138">
        <v>0</v>
      </c>
      <c r="H3255" s="138">
        <v>0</v>
      </c>
      <c r="I3255" s="138">
        <v>0</v>
      </c>
      <c r="J3255" s="138">
        <v>0</v>
      </c>
      <c r="K3255" s="138">
        <v>0</v>
      </c>
      <c r="L3255" s="139"/>
      <c r="M3255" s="138">
        <v>0</v>
      </c>
      <c r="N3255" s="139"/>
      <c r="O3255" s="138">
        <v>0</v>
      </c>
      <c r="P3255" s="138">
        <v>0</v>
      </c>
      <c r="Q3255" s="138">
        <v>0</v>
      </c>
      <c r="R3255" s="139"/>
      <c r="S3255" s="138">
        <v>0</v>
      </c>
      <c r="T3255" s="139"/>
      <c r="U3255" s="138">
        <v>0</v>
      </c>
      <c r="V3255" s="138">
        <v>0</v>
      </c>
      <c r="W3255" s="138">
        <v>0</v>
      </c>
      <c r="X3255" s="138">
        <v>0</v>
      </c>
      <c r="Y3255" s="138">
        <v>0</v>
      </c>
      <c r="Z3255" s="139"/>
      <c r="AA3255" s="138">
        <v>0</v>
      </c>
      <c r="AB3255" s="131">
        <v>0</v>
      </c>
    </row>
    <row r="3256" spans="1:28" ht="15" customHeight="1" x14ac:dyDescent="0.25">
      <c r="A3256" s="129" t="str">
        <f>B3256&amp;"-"&amp;COUNTIF($B$3:B3256,B3256)</f>
        <v>8286-16</v>
      </c>
      <c r="B3256" s="130">
        <v>8286</v>
      </c>
      <c r="C3256" s="130" t="s">
        <v>393</v>
      </c>
      <c r="D3256" s="137"/>
      <c r="E3256" s="138">
        <v>0</v>
      </c>
      <c r="F3256" s="138">
        <v>0</v>
      </c>
      <c r="G3256" s="138">
        <v>0</v>
      </c>
      <c r="H3256" s="138">
        <v>0</v>
      </c>
      <c r="I3256" s="138">
        <v>0</v>
      </c>
      <c r="J3256" s="138">
        <v>0</v>
      </c>
      <c r="K3256" s="138">
        <v>0</v>
      </c>
      <c r="L3256" s="139"/>
      <c r="M3256" s="138">
        <v>0</v>
      </c>
      <c r="N3256" s="139"/>
      <c r="O3256" s="138">
        <v>0</v>
      </c>
      <c r="P3256" s="138">
        <v>0</v>
      </c>
      <c r="Q3256" s="138">
        <v>0</v>
      </c>
      <c r="R3256" s="139"/>
      <c r="S3256" s="138">
        <v>0</v>
      </c>
      <c r="T3256" s="139"/>
      <c r="U3256" s="138">
        <v>0</v>
      </c>
      <c r="V3256" s="138">
        <v>0</v>
      </c>
      <c r="W3256" s="138">
        <v>0</v>
      </c>
      <c r="X3256" s="138">
        <v>0</v>
      </c>
      <c r="Y3256" s="138">
        <v>0</v>
      </c>
      <c r="Z3256" s="139"/>
      <c r="AA3256" s="138">
        <v>0</v>
      </c>
      <c r="AB3256" s="131">
        <v>0</v>
      </c>
    </row>
    <row r="3257" spans="1:28" ht="15" customHeight="1" x14ac:dyDescent="0.25">
      <c r="A3257" s="129" t="str">
        <f>B3257&amp;"-"&amp;COUNTIF($B$3:B3257,B3257)</f>
        <v>8287-1</v>
      </c>
      <c r="B3257" s="130">
        <v>8287</v>
      </c>
      <c r="C3257" s="130" t="s">
        <v>150</v>
      </c>
      <c r="D3257" s="137">
        <v>46862</v>
      </c>
      <c r="E3257" s="138">
        <v>4</v>
      </c>
      <c r="F3257" s="138">
        <v>0</v>
      </c>
      <c r="G3257" s="138">
        <v>1</v>
      </c>
      <c r="H3257" s="138">
        <v>0</v>
      </c>
      <c r="I3257" s="138">
        <v>0</v>
      </c>
      <c r="J3257" s="138">
        <v>0</v>
      </c>
      <c r="K3257" s="138">
        <v>0</v>
      </c>
      <c r="L3257" s="139"/>
      <c r="M3257" s="138">
        <v>3</v>
      </c>
      <c r="N3257" s="139"/>
      <c r="O3257" s="138">
        <v>0</v>
      </c>
      <c r="P3257" s="138">
        <v>0</v>
      </c>
      <c r="Q3257" s="138">
        <v>0</v>
      </c>
      <c r="R3257" s="139"/>
      <c r="S3257" s="138">
        <v>3</v>
      </c>
      <c r="T3257" s="139"/>
      <c r="U3257" s="138">
        <v>0</v>
      </c>
      <c r="V3257" s="138">
        <v>0</v>
      </c>
      <c r="W3257" s="138">
        <v>0</v>
      </c>
      <c r="X3257" s="138">
        <v>0</v>
      </c>
      <c r="Y3257" s="138">
        <v>0</v>
      </c>
      <c r="Z3257" s="139"/>
      <c r="AA3257" s="138">
        <v>0</v>
      </c>
      <c r="AB3257" s="131">
        <v>0</v>
      </c>
    </row>
    <row r="3258" spans="1:28" ht="15" customHeight="1" x14ac:dyDescent="0.25">
      <c r="A3258" s="129" t="str">
        <f>B3258&amp;"-"&amp;COUNTIF($B$3:B3258,B3258)</f>
        <v>8287-2</v>
      </c>
      <c r="B3258" s="130">
        <v>8287</v>
      </c>
      <c r="C3258" s="130" t="s">
        <v>150</v>
      </c>
      <c r="D3258" s="137">
        <v>46946</v>
      </c>
      <c r="E3258" s="138">
        <v>10.09</v>
      </c>
      <c r="F3258" s="138">
        <v>0</v>
      </c>
      <c r="G3258" s="138">
        <v>0</v>
      </c>
      <c r="H3258" s="138">
        <v>0</v>
      </c>
      <c r="I3258" s="138">
        <v>0</v>
      </c>
      <c r="J3258" s="138">
        <v>0</v>
      </c>
      <c r="K3258" s="138">
        <v>0</v>
      </c>
      <c r="L3258" s="139"/>
      <c r="M3258" s="138">
        <v>9.09</v>
      </c>
      <c r="N3258" s="139"/>
      <c r="O3258" s="138">
        <v>0</v>
      </c>
      <c r="P3258" s="138">
        <v>1</v>
      </c>
      <c r="Q3258" s="138">
        <v>0</v>
      </c>
      <c r="R3258" s="139"/>
      <c r="S3258" s="138">
        <v>8.09</v>
      </c>
      <c r="T3258" s="139"/>
      <c r="U3258" s="138">
        <v>0</v>
      </c>
      <c r="V3258" s="138">
        <v>0</v>
      </c>
      <c r="W3258" s="138">
        <v>0</v>
      </c>
      <c r="X3258" s="138">
        <v>0</v>
      </c>
      <c r="Y3258" s="138">
        <v>0</v>
      </c>
      <c r="Z3258" s="139"/>
      <c r="AA3258" s="138">
        <v>0</v>
      </c>
      <c r="AB3258" s="131">
        <v>0</v>
      </c>
    </row>
    <row r="3259" spans="1:28" ht="15" customHeight="1" x14ac:dyDescent="0.25">
      <c r="A3259" s="129" t="str">
        <f>B3259&amp;"-"&amp;COUNTIF($B$3:B3259,B3259)</f>
        <v>8287-3</v>
      </c>
      <c r="B3259" s="130">
        <v>8287</v>
      </c>
      <c r="C3259" s="130" t="s">
        <v>150</v>
      </c>
      <c r="D3259" s="137">
        <v>43802</v>
      </c>
      <c r="E3259" s="138">
        <v>335.6</v>
      </c>
      <c r="F3259" s="138">
        <v>13.97</v>
      </c>
      <c r="G3259" s="138">
        <v>19.18</v>
      </c>
      <c r="H3259" s="138">
        <v>2</v>
      </c>
      <c r="I3259" s="138">
        <v>0</v>
      </c>
      <c r="J3259" s="138">
        <v>1</v>
      </c>
      <c r="K3259" s="138">
        <v>0</v>
      </c>
      <c r="L3259" s="139"/>
      <c r="M3259" s="138">
        <v>279.58</v>
      </c>
      <c r="N3259" s="139"/>
      <c r="O3259" s="138">
        <v>0</v>
      </c>
      <c r="P3259" s="138">
        <v>23.93</v>
      </c>
      <c r="Q3259" s="138">
        <v>3</v>
      </c>
      <c r="R3259" s="139"/>
      <c r="S3259" s="138">
        <v>171.02</v>
      </c>
      <c r="T3259" s="139"/>
      <c r="U3259" s="138">
        <v>0</v>
      </c>
      <c r="V3259" s="138">
        <v>0</v>
      </c>
      <c r="W3259" s="138">
        <v>0</v>
      </c>
      <c r="X3259" s="138">
        <v>0</v>
      </c>
      <c r="Y3259" s="138">
        <v>0</v>
      </c>
      <c r="Z3259" s="139"/>
      <c r="AA3259" s="138">
        <v>0</v>
      </c>
      <c r="AB3259" s="131">
        <v>0</v>
      </c>
    </row>
    <row r="3260" spans="1:28" ht="15" customHeight="1" x14ac:dyDescent="0.25">
      <c r="A3260" s="129" t="str">
        <f>B3260&amp;"-"&amp;COUNTIF($B$3:B3260,B3260)</f>
        <v>8287-4</v>
      </c>
      <c r="B3260" s="130">
        <v>8287</v>
      </c>
      <c r="C3260" s="130" t="s">
        <v>150</v>
      </c>
      <c r="D3260" s="137">
        <v>46979</v>
      </c>
      <c r="E3260" s="138">
        <v>339.71</v>
      </c>
      <c r="F3260" s="138">
        <v>8</v>
      </c>
      <c r="G3260" s="138">
        <v>9.98</v>
      </c>
      <c r="H3260" s="138">
        <v>2</v>
      </c>
      <c r="I3260" s="138">
        <v>0</v>
      </c>
      <c r="J3260" s="138">
        <v>0</v>
      </c>
      <c r="K3260" s="138">
        <v>1</v>
      </c>
      <c r="L3260" s="139"/>
      <c r="M3260" s="138">
        <v>247.13</v>
      </c>
      <c r="N3260" s="139"/>
      <c r="O3260" s="138">
        <v>0</v>
      </c>
      <c r="P3260" s="138">
        <v>22.56</v>
      </c>
      <c r="Q3260" s="138">
        <v>7</v>
      </c>
      <c r="R3260" s="139"/>
      <c r="S3260" s="138">
        <v>170.94</v>
      </c>
      <c r="T3260" s="139"/>
      <c r="U3260" s="138">
        <v>0</v>
      </c>
      <c r="V3260" s="138">
        <v>0</v>
      </c>
      <c r="W3260" s="138">
        <v>0</v>
      </c>
      <c r="X3260" s="138">
        <v>0</v>
      </c>
      <c r="Y3260" s="138">
        <v>0</v>
      </c>
      <c r="Z3260" s="139"/>
      <c r="AA3260" s="138">
        <v>0</v>
      </c>
      <c r="AB3260" s="131">
        <v>0</v>
      </c>
    </row>
    <row r="3261" spans="1:28" ht="15" customHeight="1" x14ac:dyDescent="0.25">
      <c r="A3261" s="129" t="str">
        <f>B3261&amp;"-"&amp;COUNTIF($B$3:B3261,B3261)</f>
        <v>8287-5</v>
      </c>
      <c r="B3261" s="130">
        <v>8287</v>
      </c>
      <c r="C3261" s="130" t="s">
        <v>150</v>
      </c>
      <c r="D3261" s="137">
        <v>46953</v>
      </c>
      <c r="E3261" s="138">
        <v>7.91</v>
      </c>
      <c r="F3261" s="138">
        <v>0</v>
      </c>
      <c r="G3261" s="138">
        <v>1</v>
      </c>
      <c r="H3261" s="138">
        <v>0</v>
      </c>
      <c r="I3261" s="138">
        <v>0</v>
      </c>
      <c r="J3261" s="138">
        <v>0</v>
      </c>
      <c r="K3261" s="138">
        <v>0</v>
      </c>
      <c r="L3261" s="139"/>
      <c r="M3261" s="138">
        <v>3.91</v>
      </c>
      <c r="N3261" s="139"/>
      <c r="O3261" s="138">
        <v>0</v>
      </c>
      <c r="P3261" s="138">
        <v>0</v>
      </c>
      <c r="Q3261" s="138">
        <v>0</v>
      </c>
      <c r="R3261" s="139"/>
      <c r="S3261" s="138">
        <v>4.91</v>
      </c>
      <c r="T3261" s="139"/>
      <c r="U3261" s="138">
        <v>0</v>
      </c>
      <c r="V3261" s="138">
        <v>0</v>
      </c>
      <c r="W3261" s="138">
        <v>0</v>
      </c>
      <c r="X3261" s="138">
        <v>0</v>
      </c>
      <c r="Y3261" s="138">
        <v>0</v>
      </c>
      <c r="Z3261" s="139"/>
      <c r="AA3261" s="138">
        <v>0</v>
      </c>
      <c r="AB3261" s="131">
        <v>0</v>
      </c>
    </row>
    <row r="3262" spans="1:28" ht="15" customHeight="1" x14ac:dyDescent="0.25">
      <c r="A3262" s="129" t="str">
        <f>B3262&amp;"-"&amp;COUNTIF($B$3:B3262,B3262)</f>
        <v>8287-6</v>
      </c>
      <c r="B3262" s="130">
        <v>8287</v>
      </c>
      <c r="C3262" s="130" t="s">
        <v>150</v>
      </c>
      <c r="D3262" s="137">
        <v>46896</v>
      </c>
      <c r="E3262" s="138">
        <v>4.9000000000000004</v>
      </c>
      <c r="F3262" s="138">
        <v>0</v>
      </c>
      <c r="G3262" s="138">
        <v>0</v>
      </c>
      <c r="H3262" s="138">
        <v>0</v>
      </c>
      <c r="I3262" s="138">
        <v>0</v>
      </c>
      <c r="J3262" s="138">
        <v>0</v>
      </c>
      <c r="K3262" s="138">
        <v>0</v>
      </c>
      <c r="L3262" s="139"/>
      <c r="M3262" s="138">
        <v>2</v>
      </c>
      <c r="N3262" s="139"/>
      <c r="O3262" s="138">
        <v>0</v>
      </c>
      <c r="P3262" s="138">
        <v>0</v>
      </c>
      <c r="Q3262" s="138">
        <v>0</v>
      </c>
      <c r="R3262" s="139"/>
      <c r="S3262" s="138">
        <v>4.9000000000000004</v>
      </c>
      <c r="T3262" s="139"/>
      <c r="U3262" s="138">
        <v>0</v>
      </c>
      <c r="V3262" s="138">
        <v>0</v>
      </c>
      <c r="W3262" s="138">
        <v>0</v>
      </c>
      <c r="X3262" s="138">
        <v>0</v>
      </c>
      <c r="Y3262" s="138">
        <v>0</v>
      </c>
      <c r="Z3262" s="139"/>
      <c r="AA3262" s="138">
        <v>0</v>
      </c>
      <c r="AB3262" s="131">
        <v>0</v>
      </c>
    </row>
    <row r="3263" spans="1:28" ht="15" customHeight="1" x14ac:dyDescent="0.25">
      <c r="A3263" s="129" t="str">
        <f>B3263&amp;"-"&amp;COUNTIF($B$3:B3263,B3263)</f>
        <v>8287-7</v>
      </c>
      <c r="B3263" s="130">
        <v>8287</v>
      </c>
      <c r="C3263" s="130" t="s">
        <v>150</v>
      </c>
      <c r="D3263" s="137">
        <v>47001</v>
      </c>
      <c r="E3263" s="138">
        <v>3</v>
      </c>
      <c r="F3263" s="138">
        <v>0</v>
      </c>
      <c r="G3263" s="138">
        <v>0</v>
      </c>
      <c r="H3263" s="138">
        <v>0</v>
      </c>
      <c r="I3263" s="138">
        <v>0</v>
      </c>
      <c r="J3263" s="138">
        <v>0</v>
      </c>
      <c r="K3263" s="138">
        <v>0</v>
      </c>
      <c r="L3263" s="139"/>
      <c r="M3263" s="138">
        <v>2</v>
      </c>
      <c r="N3263" s="139"/>
      <c r="O3263" s="138">
        <v>0</v>
      </c>
      <c r="P3263" s="138">
        <v>0</v>
      </c>
      <c r="Q3263" s="138">
        <v>0</v>
      </c>
      <c r="R3263" s="139"/>
      <c r="S3263" s="138">
        <v>3</v>
      </c>
      <c r="T3263" s="139"/>
      <c r="U3263" s="138">
        <v>0</v>
      </c>
      <c r="V3263" s="138">
        <v>0</v>
      </c>
      <c r="W3263" s="138">
        <v>0</v>
      </c>
      <c r="X3263" s="138">
        <v>0</v>
      </c>
      <c r="Y3263" s="138">
        <v>0</v>
      </c>
      <c r="Z3263" s="139"/>
      <c r="AA3263" s="138">
        <v>0</v>
      </c>
      <c r="AB3263" s="131">
        <v>0</v>
      </c>
    </row>
    <row r="3264" spans="1:28" ht="15" customHeight="1" x14ac:dyDescent="0.25">
      <c r="A3264" s="129" t="str">
        <f>B3264&amp;"-"&amp;COUNTIF($B$3:B3264,B3264)</f>
        <v>8287-8</v>
      </c>
      <c r="B3264" s="130">
        <v>8287</v>
      </c>
      <c r="C3264" s="130" t="s">
        <v>150</v>
      </c>
      <c r="D3264" s="137">
        <v>44800</v>
      </c>
      <c r="E3264" s="138">
        <v>2</v>
      </c>
      <c r="F3264" s="138">
        <v>0</v>
      </c>
      <c r="G3264" s="138">
        <v>0</v>
      </c>
      <c r="H3264" s="138">
        <v>0</v>
      </c>
      <c r="I3264" s="138">
        <v>0</v>
      </c>
      <c r="J3264" s="138">
        <v>0</v>
      </c>
      <c r="K3264" s="138">
        <v>0</v>
      </c>
      <c r="L3264" s="139"/>
      <c r="M3264" s="138">
        <v>0</v>
      </c>
      <c r="N3264" s="139"/>
      <c r="O3264" s="138">
        <v>0</v>
      </c>
      <c r="P3264" s="138">
        <v>0</v>
      </c>
      <c r="Q3264" s="138">
        <v>0</v>
      </c>
      <c r="R3264" s="139"/>
      <c r="S3264" s="138">
        <v>2</v>
      </c>
      <c r="T3264" s="139"/>
      <c r="U3264" s="138">
        <v>0</v>
      </c>
      <c r="V3264" s="138">
        <v>0</v>
      </c>
      <c r="W3264" s="138">
        <v>0</v>
      </c>
      <c r="X3264" s="138">
        <v>0</v>
      </c>
      <c r="Y3264" s="138">
        <v>0</v>
      </c>
      <c r="Z3264" s="139"/>
      <c r="AA3264" s="138">
        <v>0</v>
      </c>
      <c r="AB3264" s="131">
        <v>0</v>
      </c>
    </row>
    <row r="3265" spans="1:28" ht="15" customHeight="1" x14ac:dyDescent="0.25">
      <c r="A3265" s="129" t="str">
        <f>B3265&amp;"-"&amp;COUNTIF($B$3:B3265,B3265)</f>
        <v>8287-9</v>
      </c>
      <c r="B3265" s="130">
        <v>8287</v>
      </c>
      <c r="C3265" s="130" t="s">
        <v>150</v>
      </c>
      <c r="D3265" s="137">
        <v>48041</v>
      </c>
      <c r="E3265" s="138">
        <v>0.77</v>
      </c>
      <c r="F3265" s="138">
        <v>0</v>
      </c>
      <c r="G3265" s="138">
        <v>0</v>
      </c>
      <c r="H3265" s="138">
        <v>0</v>
      </c>
      <c r="I3265" s="138">
        <v>0</v>
      </c>
      <c r="J3265" s="138">
        <v>0</v>
      </c>
      <c r="K3265" s="138">
        <v>0</v>
      </c>
      <c r="L3265" s="139"/>
      <c r="M3265" s="138">
        <v>0.77</v>
      </c>
      <c r="N3265" s="139"/>
      <c r="O3265" s="138">
        <v>0</v>
      </c>
      <c r="P3265" s="138">
        <v>0</v>
      </c>
      <c r="Q3265" s="138">
        <v>0</v>
      </c>
      <c r="R3265" s="139"/>
      <c r="S3265" s="138">
        <v>0.77</v>
      </c>
      <c r="T3265" s="139"/>
      <c r="U3265" s="138">
        <v>0</v>
      </c>
      <c r="V3265" s="138">
        <v>0</v>
      </c>
      <c r="W3265" s="138">
        <v>0</v>
      </c>
      <c r="X3265" s="138">
        <v>0</v>
      </c>
      <c r="Y3265" s="138">
        <v>0</v>
      </c>
      <c r="Z3265" s="139"/>
      <c r="AA3265" s="138">
        <v>0</v>
      </c>
      <c r="AB3265" s="131">
        <v>0</v>
      </c>
    </row>
    <row r="3266" spans="1:28" ht="15" customHeight="1" x14ac:dyDescent="0.25">
      <c r="A3266" s="129" t="str">
        <f>B3266&amp;"-"&amp;COUNTIF($B$3:B3266,B3266)</f>
        <v>8287-10</v>
      </c>
      <c r="B3266" s="130">
        <v>8287</v>
      </c>
      <c r="C3266" s="130" t="s">
        <v>150</v>
      </c>
      <c r="D3266" s="137">
        <v>45070</v>
      </c>
      <c r="E3266" s="138">
        <v>11.96</v>
      </c>
      <c r="F3266" s="138">
        <v>0</v>
      </c>
      <c r="G3266" s="138">
        <v>0</v>
      </c>
      <c r="H3266" s="138">
        <v>0</v>
      </c>
      <c r="I3266" s="138">
        <v>0</v>
      </c>
      <c r="J3266" s="138">
        <v>0</v>
      </c>
      <c r="K3266" s="138">
        <v>0</v>
      </c>
      <c r="L3266" s="139"/>
      <c r="M3266" s="138">
        <v>11.94</v>
      </c>
      <c r="N3266" s="139"/>
      <c r="O3266" s="138">
        <v>0</v>
      </c>
      <c r="P3266" s="138">
        <v>0</v>
      </c>
      <c r="Q3266" s="138">
        <v>1</v>
      </c>
      <c r="R3266" s="139"/>
      <c r="S3266" s="138">
        <v>7</v>
      </c>
      <c r="T3266" s="139"/>
      <c r="U3266" s="138">
        <v>0</v>
      </c>
      <c r="V3266" s="138">
        <v>0</v>
      </c>
      <c r="W3266" s="138">
        <v>0</v>
      </c>
      <c r="X3266" s="138">
        <v>0</v>
      </c>
      <c r="Y3266" s="138">
        <v>0</v>
      </c>
      <c r="Z3266" s="139"/>
      <c r="AA3266" s="138">
        <v>0</v>
      </c>
      <c r="AB3266" s="131">
        <v>0</v>
      </c>
    </row>
    <row r="3267" spans="1:28" ht="15" customHeight="1" x14ac:dyDescent="0.25">
      <c r="A3267" s="129" t="str">
        <f>B3267&amp;"-"&amp;COUNTIF($B$3:B3267,B3267)</f>
        <v>8287-11</v>
      </c>
      <c r="B3267" s="130">
        <v>8287</v>
      </c>
      <c r="C3267" s="130" t="s">
        <v>150</v>
      </c>
      <c r="D3267" s="137"/>
      <c r="E3267" s="138">
        <v>0</v>
      </c>
      <c r="F3267" s="138">
        <v>0</v>
      </c>
      <c r="G3267" s="138">
        <v>0</v>
      </c>
      <c r="H3267" s="138">
        <v>0</v>
      </c>
      <c r="I3267" s="138">
        <v>0</v>
      </c>
      <c r="J3267" s="138">
        <v>0</v>
      </c>
      <c r="K3267" s="138">
        <v>0</v>
      </c>
      <c r="L3267" s="139"/>
      <c r="M3267" s="138">
        <v>0</v>
      </c>
      <c r="N3267" s="139"/>
      <c r="O3267" s="138">
        <v>0</v>
      </c>
      <c r="P3267" s="138">
        <v>0</v>
      </c>
      <c r="Q3267" s="138">
        <v>0</v>
      </c>
      <c r="R3267" s="139"/>
      <c r="S3267" s="138">
        <v>0</v>
      </c>
      <c r="T3267" s="139"/>
      <c r="U3267" s="138">
        <v>0</v>
      </c>
      <c r="V3267" s="138">
        <v>0</v>
      </c>
      <c r="W3267" s="138">
        <v>0</v>
      </c>
      <c r="X3267" s="138">
        <v>0</v>
      </c>
      <c r="Y3267" s="138">
        <v>0</v>
      </c>
      <c r="Z3267" s="139"/>
      <c r="AA3267" s="138">
        <v>0</v>
      </c>
      <c r="AB3267" s="131">
        <v>0</v>
      </c>
    </row>
    <row r="3268" spans="1:28" ht="15" customHeight="1" x14ac:dyDescent="0.25">
      <c r="A3268" s="129" t="str">
        <f>B3268&amp;"-"&amp;COUNTIF($B$3:B3268,B3268)</f>
        <v>8287-12</v>
      </c>
      <c r="B3268" s="130">
        <v>8287</v>
      </c>
      <c r="C3268" s="130" t="s">
        <v>150</v>
      </c>
      <c r="D3268" s="137"/>
      <c r="E3268" s="138">
        <v>0</v>
      </c>
      <c r="F3268" s="138">
        <v>0</v>
      </c>
      <c r="G3268" s="138">
        <v>0</v>
      </c>
      <c r="H3268" s="138">
        <v>0</v>
      </c>
      <c r="I3268" s="138">
        <v>0</v>
      </c>
      <c r="J3268" s="138">
        <v>0</v>
      </c>
      <c r="K3268" s="138">
        <v>0</v>
      </c>
      <c r="L3268" s="139"/>
      <c r="M3268" s="138">
        <v>0</v>
      </c>
      <c r="N3268" s="139"/>
      <c r="O3268" s="138">
        <v>0</v>
      </c>
      <c r="P3268" s="138">
        <v>0</v>
      </c>
      <c r="Q3268" s="138">
        <v>0</v>
      </c>
      <c r="R3268" s="139"/>
      <c r="S3268" s="138">
        <v>0</v>
      </c>
      <c r="T3268" s="139"/>
      <c r="U3268" s="138">
        <v>0</v>
      </c>
      <c r="V3268" s="138">
        <v>0</v>
      </c>
      <c r="W3268" s="138">
        <v>0</v>
      </c>
      <c r="X3268" s="138">
        <v>0</v>
      </c>
      <c r="Y3268" s="138">
        <v>0</v>
      </c>
      <c r="Z3268" s="139"/>
      <c r="AA3268" s="138">
        <v>0</v>
      </c>
      <c r="AB3268" s="131">
        <v>0</v>
      </c>
    </row>
    <row r="3269" spans="1:28" ht="15" customHeight="1" x14ac:dyDescent="0.25">
      <c r="A3269" s="129" t="str">
        <f>B3269&amp;"-"&amp;COUNTIF($B$3:B3269,B3269)</f>
        <v>8287-13</v>
      </c>
      <c r="B3269" s="130">
        <v>8287</v>
      </c>
      <c r="C3269" s="130" t="s">
        <v>150</v>
      </c>
      <c r="D3269" s="137"/>
      <c r="E3269" s="138">
        <v>0</v>
      </c>
      <c r="F3269" s="138">
        <v>0</v>
      </c>
      <c r="G3269" s="138">
        <v>0</v>
      </c>
      <c r="H3269" s="138">
        <v>0</v>
      </c>
      <c r="I3269" s="138">
        <v>0</v>
      </c>
      <c r="J3269" s="138">
        <v>0</v>
      </c>
      <c r="K3269" s="138">
        <v>0</v>
      </c>
      <c r="L3269" s="139"/>
      <c r="M3269" s="138">
        <v>0</v>
      </c>
      <c r="N3269" s="139"/>
      <c r="O3269" s="138">
        <v>0</v>
      </c>
      <c r="P3269" s="138">
        <v>0</v>
      </c>
      <c r="Q3269" s="138">
        <v>0</v>
      </c>
      <c r="R3269" s="139"/>
      <c r="S3269" s="138">
        <v>0</v>
      </c>
      <c r="T3269" s="139"/>
      <c r="U3269" s="138">
        <v>0</v>
      </c>
      <c r="V3269" s="138">
        <v>0</v>
      </c>
      <c r="W3269" s="138">
        <v>0</v>
      </c>
      <c r="X3269" s="138">
        <v>0</v>
      </c>
      <c r="Y3269" s="138">
        <v>0</v>
      </c>
      <c r="Z3269" s="139"/>
      <c r="AA3269" s="138">
        <v>0</v>
      </c>
      <c r="AB3269" s="131">
        <v>0</v>
      </c>
    </row>
    <row r="3270" spans="1:28" ht="15" customHeight="1" x14ac:dyDescent="0.25">
      <c r="A3270" s="129" t="str">
        <f>B3270&amp;"-"&amp;COUNTIF($B$3:B3270,B3270)</f>
        <v>8287-14</v>
      </c>
      <c r="B3270" s="130">
        <v>8287</v>
      </c>
      <c r="C3270" s="130" t="s">
        <v>150</v>
      </c>
      <c r="D3270" s="137"/>
      <c r="E3270" s="138">
        <v>0</v>
      </c>
      <c r="F3270" s="138">
        <v>0</v>
      </c>
      <c r="G3270" s="138">
        <v>0</v>
      </c>
      <c r="H3270" s="138">
        <v>0</v>
      </c>
      <c r="I3270" s="138">
        <v>0</v>
      </c>
      <c r="J3270" s="138">
        <v>0</v>
      </c>
      <c r="K3270" s="138">
        <v>0</v>
      </c>
      <c r="L3270" s="139"/>
      <c r="M3270" s="138">
        <v>0</v>
      </c>
      <c r="N3270" s="139"/>
      <c r="O3270" s="138">
        <v>0</v>
      </c>
      <c r="P3270" s="138">
        <v>0</v>
      </c>
      <c r="Q3270" s="138">
        <v>0</v>
      </c>
      <c r="R3270" s="139"/>
      <c r="S3270" s="138">
        <v>0</v>
      </c>
      <c r="T3270" s="139"/>
      <c r="U3270" s="138">
        <v>0</v>
      </c>
      <c r="V3270" s="138">
        <v>0</v>
      </c>
      <c r="W3270" s="138">
        <v>0</v>
      </c>
      <c r="X3270" s="138">
        <v>0</v>
      </c>
      <c r="Y3270" s="138">
        <v>0</v>
      </c>
      <c r="Z3270" s="139"/>
      <c r="AA3270" s="138">
        <v>0</v>
      </c>
      <c r="AB3270" s="131">
        <v>0</v>
      </c>
    </row>
    <row r="3271" spans="1:28" ht="15" customHeight="1" x14ac:dyDescent="0.25">
      <c r="A3271" s="129" t="str">
        <f>B3271&amp;"-"&amp;COUNTIF($B$3:B3271,B3271)</f>
        <v>8287-15</v>
      </c>
      <c r="B3271" s="130">
        <v>8287</v>
      </c>
      <c r="C3271" s="130" t="s">
        <v>150</v>
      </c>
      <c r="D3271" s="137"/>
      <c r="E3271" s="138">
        <v>0</v>
      </c>
      <c r="F3271" s="138">
        <v>0</v>
      </c>
      <c r="G3271" s="138">
        <v>0</v>
      </c>
      <c r="H3271" s="138">
        <v>0</v>
      </c>
      <c r="I3271" s="138">
        <v>0</v>
      </c>
      <c r="J3271" s="138">
        <v>0</v>
      </c>
      <c r="K3271" s="138">
        <v>0</v>
      </c>
      <c r="L3271" s="139"/>
      <c r="M3271" s="138">
        <v>0</v>
      </c>
      <c r="N3271" s="139"/>
      <c r="O3271" s="138">
        <v>0</v>
      </c>
      <c r="P3271" s="138">
        <v>0</v>
      </c>
      <c r="Q3271" s="138">
        <v>0</v>
      </c>
      <c r="R3271" s="139"/>
      <c r="S3271" s="138">
        <v>0</v>
      </c>
      <c r="T3271" s="139"/>
      <c r="U3271" s="138">
        <v>0</v>
      </c>
      <c r="V3271" s="138">
        <v>0</v>
      </c>
      <c r="W3271" s="138">
        <v>0</v>
      </c>
      <c r="X3271" s="138">
        <v>0</v>
      </c>
      <c r="Y3271" s="138">
        <v>0</v>
      </c>
      <c r="Z3271" s="139"/>
      <c r="AA3271" s="138">
        <v>0</v>
      </c>
      <c r="AB3271" s="131">
        <v>0</v>
      </c>
    </row>
    <row r="3272" spans="1:28" ht="15" customHeight="1" x14ac:dyDescent="0.25">
      <c r="A3272" s="129" t="str">
        <f>B3272&amp;"-"&amp;COUNTIF($B$3:B3272,B3272)</f>
        <v>8287-16</v>
      </c>
      <c r="B3272" s="130">
        <v>8287</v>
      </c>
      <c r="C3272" s="130" t="s">
        <v>150</v>
      </c>
      <c r="D3272" s="137"/>
      <c r="E3272" s="138">
        <v>0</v>
      </c>
      <c r="F3272" s="138">
        <v>0</v>
      </c>
      <c r="G3272" s="138">
        <v>0</v>
      </c>
      <c r="H3272" s="138">
        <v>0</v>
      </c>
      <c r="I3272" s="138">
        <v>0</v>
      </c>
      <c r="J3272" s="138">
        <v>0</v>
      </c>
      <c r="K3272" s="138">
        <v>0</v>
      </c>
      <c r="L3272" s="139"/>
      <c r="M3272" s="138">
        <v>0</v>
      </c>
      <c r="N3272" s="139"/>
      <c r="O3272" s="138">
        <v>0</v>
      </c>
      <c r="P3272" s="138">
        <v>0</v>
      </c>
      <c r="Q3272" s="138">
        <v>0</v>
      </c>
      <c r="R3272" s="139"/>
      <c r="S3272" s="138">
        <v>0</v>
      </c>
      <c r="T3272" s="139"/>
      <c r="U3272" s="138">
        <v>0</v>
      </c>
      <c r="V3272" s="138">
        <v>0</v>
      </c>
      <c r="W3272" s="138">
        <v>0</v>
      </c>
      <c r="X3272" s="138">
        <v>0</v>
      </c>
      <c r="Y3272" s="138">
        <v>0</v>
      </c>
      <c r="Z3272" s="139"/>
      <c r="AA3272" s="138">
        <v>0</v>
      </c>
      <c r="AB3272" s="131">
        <v>0</v>
      </c>
    </row>
    <row r="3273" spans="1:28" ht="15" customHeight="1" x14ac:dyDescent="0.25">
      <c r="A3273" s="129" t="str">
        <f>B3273&amp;"-"&amp;COUNTIF($B$3:B3273,B3273)</f>
        <v>8287-17</v>
      </c>
      <c r="B3273" s="130">
        <v>8287</v>
      </c>
      <c r="C3273" s="130" t="s">
        <v>150</v>
      </c>
      <c r="D3273" s="137"/>
      <c r="E3273" s="138">
        <v>0</v>
      </c>
      <c r="F3273" s="138">
        <v>0</v>
      </c>
      <c r="G3273" s="138">
        <v>0</v>
      </c>
      <c r="H3273" s="138">
        <v>0</v>
      </c>
      <c r="I3273" s="138">
        <v>0</v>
      </c>
      <c r="J3273" s="138">
        <v>0</v>
      </c>
      <c r="K3273" s="138">
        <v>0</v>
      </c>
      <c r="L3273" s="139"/>
      <c r="M3273" s="138">
        <v>0</v>
      </c>
      <c r="N3273" s="139"/>
      <c r="O3273" s="138">
        <v>0</v>
      </c>
      <c r="P3273" s="138">
        <v>0</v>
      </c>
      <c r="Q3273" s="138">
        <v>0</v>
      </c>
      <c r="R3273" s="139"/>
      <c r="S3273" s="138">
        <v>0</v>
      </c>
      <c r="T3273" s="139"/>
      <c r="U3273" s="138">
        <v>0</v>
      </c>
      <c r="V3273" s="138">
        <v>0</v>
      </c>
      <c r="W3273" s="138">
        <v>0</v>
      </c>
      <c r="X3273" s="138">
        <v>0</v>
      </c>
      <c r="Y3273" s="138">
        <v>0</v>
      </c>
      <c r="Z3273" s="139"/>
      <c r="AA3273" s="138">
        <v>0</v>
      </c>
      <c r="AB3273" s="131">
        <v>0</v>
      </c>
    </row>
    <row r="3274" spans="1:28" ht="15" customHeight="1" x14ac:dyDescent="0.25">
      <c r="A3274" s="129" t="str">
        <f>B3274&amp;"-"&amp;COUNTIF($B$3:B3274,B3274)</f>
        <v>8287-18</v>
      </c>
      <c r="B3274" s="130">
        <v>8287</v>
      </c>
      <c r="C3274" s="130" t="s">
        <v>150</v>
      </c>
      <c r="D3274" s="137"/>
      <c r="E3274" s="138">
        <v>0</v>
      </c>
      <c r="F3274" s="138">
        <v>0</v>
      </c>
      <c r="G3274" s="138">
        <v>0</v>
      </c>
      <c r="H3274" s="138">
        <v>0</v>
      </c>
      <c r="I3274" s="138">
        <v>0</v>
      </c>
      <c r="J3274" s="138">
        <v>0</v>
      </c>
      <c r="K3274" s="138">
        <v>0</v>
      </c>
      <c r="L3274" s="139"/>
      <c r="M3274" s="138">
        <v>0</v>
      </c>
      <c r="N3274" s="139"/>
      <c r="O3274" s="138">
        <v>0</v>
      </c>
      <c r="P3274" s="138">
        <v>0</v>
      </c>
      <c r="Q3274" s="138">
        <v>0</v>
      </c>
      <c r="R3274" s="139"/>
      <c r="S3274" s="138">
        <v>0</v>
      </c>
      <c r="T3274" s="139"/>
      <c r="U3274" s="138">
        <v>0</v>
      </c>
      <c r="V3274" s="138">
        <v>0</v>
      </c>
      <c r="W3274" s="138">
        <v>0</v>
      </c>
      <c r="X3274" s="138">
        <v>0</v>
      </c>
      <c r="Y3274" s="138">
        <v>0</v>
      </c>
      <c r="Z3274" s="139"/>
      <c r="AA3274" s="138">
        <v>0</v>
      </c>
      <c r="AB3274" s="131">
        <v>0</v>
      </c>
    </row>
    <row r="3275" spans="1:28" ht="15" customHeight="1" x14ac:dyDescent="0.25">
      <c r="A3275" s="129" t="str">
        <f>B3275&amp;"-"&amp;COUNTIF($B$3:B3275,B3275)</f>
        <v>8287-19</v>
      </c>
      <c r="B3275" s="130">
        <v>8287</v>
      </c>
      <c r="C3275" s="130" t="s">
        <v>150</v>
      </c>
      <c r="D3275" s="137"/>
      <c r="E3275" s="138">
        <v>0</v>
      </c>
      <c r="F3275" s="138">
        <v>0</v>
      </c>
      <c r="G3275" s="138">
        <v>0</v>
      </c>
      <c r="H3275" s="138">
        <v>0</v>
      </c>
      <c r="I3275" s="138">
        <v>0</v>
      </c>
      <c r="J3275" s="138">
        <v>0</v>
      </c>
      <c r="K3275" s="138">
        <v>0</v>
      </c>
      <c r="L3275" s="139"/>
      <c r="M3275" s="138">
        <v>0</v>
      </c>
      <c r="N3275" s="139"/>
      <c r="O3275" s="138">
        <v>0</v>
      </c>
      <c r="P3275" s="138">
        <v>0</v>
      </c>
      <c r="Q3275" s="138">
        <v>0</v>
      </c>
      <c r="R3275" s="139"/>
      <c r="S3275" s="138">
        <v>0</v>
      </c>
      <c r="T3275" s="139"/>
      <c r="U3275" s="138">
        <v>0</v>
      </c>
      <c r="V3275" s="138">
        <v>0</v>
      </c>
      <c r="W3275" s="138">
        <v>0</v>
      </c>
      <c r="X3275" s="138">
        <v>0</v>
      </c>
      <c r="Y3275" s="138">
        <v>0</v>
      </c>
      <c r="Z3275" s="139"/>
      <c r="AA3275" s="138">
        <v>0</v>
      </c>
      <c r="AB3275" s="131">
        <v>0</v>
      </c>
    </row>
    <row r="3276" spans="1:28" ht="15" customHeight="1" x14ac:dyDescent="0.25">
      <c r="A3276" s="129" t="str">
        <f>B3276&amp;"-"&amp;COUNTIF($B$3:B3276,B3276)</f>
        <v>8287-20</v>
      </c>
      <c r="B3276" s="130">
        <v>8287</v>
      </c>
      <c r="C3276" s="130" t="s">
        <v>150</v>
      </c>
      <c r="D3276" s="137"/>
      <c r="E3276" s="138">
        <v>0</v>
      </c>
      <c r="F3276" s="138">
        <v>0</v>
      </c>
      <c r="G3276" s="138">
        <v>0</v>
      </c>
      <c r="H3276" s="138">
        <v>0</v>
      </c>
      <c r="I3276" s="138">
        <v>0</v>
      </c>
      <c r="J3276" s="138">
        <v>0</v>
      </c>
      <c r="K3276" s="138">
        <v>0</v>
      </c>
      <c r="L3276" s="139"/>
      <c r="M3276" s="138">
        <v>0</v>
      </c>
      <c r="N3276" s="139"/>
      <c r="O3276" s="138">
        <v>0</v>
      </c>
      <c r="P3276" s="138">
        <v>0</v>
      </c>
      <c r="Q3276" s="138">
        <v>0</v>
      </c>
      <c r="R3276" s="139"/>
      <c r="S3276" s="138">
        <v>0</v>
      </c>
      <c r="T3276" s="139"/>
      <c r="U3276" s="138">
        <v>0</v>
      </c>
      <c r="V3276" s="138">
        <v>0</v>
      </c>
      <c r="W3276" s="138">
        <v>0</v>
      </c>
      <c r="X3276" s="138">
        <v>0</v>
      </c>
      <c r="Y3276" s="138">
        <v>0</v>
      </c>
      <c r="Z3276" s="139"/>
      <c r="AA3276" s="138">
        <v>0</v>
      </c>
      <c r="AB3276" s="131">
        <v>0</v>
      </c>
    </row>
    <row r="3277" spans="1:28" ht="15" customHeight="1" x14ac:dyDescent="0.25">
      <c r="A3277" s="129" t="str">
        <f>B3277&amp;"-"&amp;COUNTIF($B$3:B3277,B3277)</f>
        <v>8289-1</v>
      </c>
      <c r="B3277" s="130">
        <v>8289</v>
      </c>
      <c r="C3277" s="130" t="s">
        <v>151</v>
      </c>
      <c r="D3277" s="137">
        <v>48942</v>
      </c>
      <c r="E3277" s="138">
        <v>5.2</v>
      </c>
      <c r="F3277" s="138">
        <v>0</v>
      </c>
      <c r="G3277" s="138">
        <v>1.44</v>
      </c>
      <c r="H3277" s="138">
        <v>0</v>
      </c>
      <c r="I3277" s="138">
        <v>0</v>
      </c>
      <c r="J3277" s="138">
        <v>0</v>
      </c>
      <c r="K3277" s="138">
        <v>0</v>
      </c>
      <c r="L3277" s="139"/>
      <c r="M3277" s="138">
        <v>0</v>
      </c>
      <c r="N3277" s="139"/>
      <c r="O3277" s="138">
        <v>0</v>
      </c>
      <c r="P3277" s="138">
        <v>0</v>
      </c>
      <c r="Q3277" s="138">
        <v>0</v>
      </c>
      <c r="R3277" s="139"/>
      <c r="S3277" s="138">
        <v>0</v>
      </c>
      <c r="T3277" s="139"/>
      <c r="U3277" s="138">
        <v>0</v>
      </c>
      <c r="V3277" s="138">
        <v>0</v>
      </c>
      <c r="W3277" s="138">
        <v>0</v>
      </c>
      <c r="X3277" s="138">
        <v>0</v>
      </c>
      <c r="Y3277" s="138">
        <v>0</v>
      </c>
      <c r="Z3277" s="139"/>
      <c r="AA3277" s="138">
        <v>0</v>
      </c>
      <c r="AB3277" s="131">
        <v>0</v>
      </c>
    </row>
    <row r="3278" spans="1:28" ht="15" customHeight="1" x14ac:dyDescent="0.25">
      <c r="A3278" s="129" t="str">
        <f>B3278&amp;"-"&amp;COUNTIF($B$3:B3278,B3278)</f>
        <v>8289-2</v>
      </c>
      <c r="B3278" s="130">
        <v>8289</v>
      </c>
      <c r="C3278" s="130" t="s">
        <v>151</v>
      </c>
      <c r="D3278" s="137">
        <v>50690</v>
      </c>
      <c r="E3278" s="138">
        <v>4.91</v>
      </c>
      <c r="F3278" s="138">
        <v>0</v>
      </c>
      <c r="G3278" s="138">
        <v>0</v>
      </c>
      <c r="H3278" s="138">
        <v>0</v>
      </c>
      <c r="I3278" s="138">
        <v>0</v>
      </c>
      <c r="J3278" s="138">
        <v>0</v>
      </c>
      <c r="K3278" s="138">
        <v>0</v>
      </c>
      <c r="L3278" s="139"/>
      <c r="M3278" s="138">
        <v>0</v>
      </c>
      <c r="N3278" s="139"/>
      <c r="O3278" s="138">
        <v>0</v>
      </c>
      <c r="P3278" s="138">
        <v>0</v>
      </c>
      <c r="Q3278" s="138">
        <v>0</v>
      </c>
      <c r="R3278" s="139"/>
      <c r="S3278" s="138">
        <v>0</v>
      </c>
      <c r="T3278" s="139"/>
      <c r="U3278" s="138">
        <v>0</v>
      </c>
      <c r="V3278" s="138">
        <v>0</v>
      </c>
      <c r="W3278" s="138">
        <v>0</v>
      </c>
      <c r="X3278" s="138">
        <v>0</v>
      </c>
      <c r="Y3278" s="138">
        <v>0</v>
      </c>
      <c r="Z3278" s="139"/>
      <c r="AA3278" s="138">
        <v>0</v>
      </c>
      <c r="AB3278" s="131">
        <v>0</v>
      </c>
    </row>
    <row r="3279" spans="1:28" ht="15" customHeight="1" x14ac:dyDescent="0.25">
      <c r="A3279" s="129" t="str">
        <f>B3279&amp;"-"&amp;COUNTIF($B$3:B3279,B3279)</f>
        <v>8289-3</v>
      </c>
      <c r="B3279" s="130">
        <v>8289</v>
      </c>
      <c r="C3279" s="130" t="s">
        <v>151</v>
      </c>
      <c r="D3279" s="137">
        <v>50716</v>
      </c>
      <c r="E3279" s="138">
        <v>2.4700000000000002</v>
      </c>
      <c r="F3279" s="138">
        <v>0</v>
      </c>
      <c r="G3279" s="138">
        <v>0</v>
      </c>
      <c r="H3279" s="138">
        <v>0</v>
      </c>
      <c r="I3279" s="138">
        <v>0</v>
      </c>
      <c r="J3279" s="138">
        <v>0</v>
      </c>
      <c r="K3279" s="138">
        <v>0</v>
      </c>
      <c r="L3279" s="139"/>
      <c r="M3279" s="138">
        <v>0</v>
      </c>
      <c r="N3279" s="139"/>
      <c r="O3279" s="138">
        <v>0</v>
      </c>
      <c r="P3279" s="138">
        <v>0</v>
      </c>
      <c r="Q3279" s="138">
        <v>0</v>
      </c>
      <c r="R3279" s="139"/>
      <c r="S3279" s="138">
        <v>0</v>
      </c>
      <c r="T3279" s="139"/>
      <c r="U3279" s="138">
        <v>0</v>
      </c>
      <c r="V3279" s="138">
        <v>0</v>
      </c>
      <c r="W3279" s="138">
        <v>0</v>
      </c>
      <c r="X3279" s="138">
        <v>0</v>
      </c>
      <c r="Y3279" s="138">
        <v>0</v>
      </c>
      <c r="Z3279" s="139"/>
      <c r="AA3279" s="138">
        <v>0</v>
      </c>
      <c r="AB3279" s="131">
        <v>0</v>
      </c>
    </row>
    <row r="3280" spans="1:28" ht="15" customHeight="1" x14ac:dyDescent="0.25">
      <c r="A3280" s="129" t="str">
        <f>B3280&amp;"-"&amp;COUNTIF($B$3:B3280,B3280)</f>
        <v>8289-4</v>
      </c>
      <c r="B3280" s="130">
        <v>8289</v>
      </c>
      <c r="C3280" s="130" t="s">
        <v>151</v>
      </c>
      <c r="D3280" s="137">
        <v>44602</v>
      </c>
      <c r="E3280" s="138">
        <v>27.12</v>
      </c>
      <c r="F3280" s="138">
        <v>0</v>
      </c>
      <c r="G3280" s="138">
        <v>2</v>
      </c>
      <c r="H3280" s="138">
        <v>0</v>
      </c>
      <c r="I3280" s="138">
        <v>0</v>
      </c>
      <c r="J3280" s="138">
        <v>0</v>
      </c>
      <c r="K3280" s="138">
        <v>0</v>
      </c>
      <c r="L3280" s="139"/>
      <c r="M3280" s="138">
        <v>2.31</v>
      </c>
      <c r="N3280" s="139"/>
      <c r="O3280" s="138">
        <v>0</v>
      </c>
      <c r="P3280" s="138">
        <v>0</v>
      </c>
      <c r="Q3280" s="138">
        <v>0</v>
      </c>
      <c r="R3280" s="139"/>
      <c r="S3280" s="138">
        <v>0</v>
      </c>
      <c r="T3280" s="139"/>
      <c r="U3280" s="138">
        <v>0</v>
      </c>
      <c r="V3280" s="138">
        <v>0</v>
      </c>
      <c r="W3280" s="138">
        <v>0</v>
      </c>
      <c r="X3280" s="138">
        <v>0</v>
      </c>
      <c r="Y3280" s="138">
        <v>0</v>
      </c>
      <c r="Z3280" s="139"/>
      <c r="AA3280" s="138">
        <v>0</v>
      </c>
      <c r="AB3280" s="131">
        <v>0</v>
      </c>
    </row>
    <row r="3281" spans="1:28" ht="15" customHeight="1" x14ac:dyDescent="0.25">
      <c r="A3281" s="129" t="str">
        <f>B3281&amp;"-"&amp;COUNTIF($B$3:B3281,B3281)</f>
        <v>8289-5</v>
      </c>
      <c r="B3281" s="130">
        <v>8289</v>
      </c>
      <c r="C3281" s="130" t="s">
        <v>151</v>
      </c>
      <c r="D3281" s="137">
        <v>45609</v>
      </c>
      <c r="E3281" s="138">
        <v>1.91</v>
      </c>
      <c r="F3281" s="138">
        <v>0</v>
      </c>
      <c r="G3281" s="138">
        <v>0</v>
      </c>
      <c r="H3281" s="138">
        <v>0</v>
      </c>
      <c r="I3281" s="138">
        <v>0</v>
      </c>
      <c r="J3281" s="138">
        <v>0</v>
      </c>
      <c r="K3281" s="138">
        <v>0</v>
      </c>
      <c r="L3281" s="139"/>
      <c r="M3281" s="138">
        <v>0</v>
      </c>
      <c r="N3281" s="139"/>
      <c r="O3281" s="138">
        <v>0</v>
      </c>
      <c r="P3281" s="138">
        <v>0</v>
      </c>
      <c r="Q3281" s="138">
        <v>0</v>
      </c>
      <c r="R3281" s="139"/>
      <c r="S3281" s="138">
        <v>0</v>
      </c>
      <c r="T3281" s="139"/>
      <c r="U3281" s="138">
        <v>0</v>
      </c>
      <c r="V3281" s="138">
        <v>0</v>
      </c>
      <c r="W3281" s="138">
        <v>0</v>
      </c>
      <c r="X3281" s="138">
        <v>0</v>
      </c>
      <c r="Y3281" s="138">
        <v>0</v>
      </c>
      <c r="Z3281" s="139"/>
      <c r="AA3281" s="138">
        <v>0</v>
      </c>
      <c r="AB3281" s="131">
        <v>0</v>
      </c>
    </row>
    <row r="3282" spans="1:28" ht="15" customHeight="1" x14ac:dyDescent="0.25">
      <c r="A3282" s="129" t="str">
        <f>B3282&amp;"-"&amp;COUNTIF($B$3:B3282,B3282)</f>
        <v>8289-6</v>
      </c>
      <c r="B3282" s="130">
        <v>8289</v>
      </c>
      <c r="C3282" s="130" t="s">
        <v>151</v>
      </c>
      <c r="D3282" s="137">
        <v>44875</v>
      </c>
      <c r="E3282" s="138">
        <v>2</v>
      </c>
      <c r="F3282" s="138">
        <v>0</v>
      </c>
      <c r="G3282" s="138">
        <v>0</v>
      </c>
      <c r="H3282" s="138">
        <v>0</v>
      </c>
      <c r="I3282" s="138">
        <v>0</v>
      </c>
      <c r="J3282" s="138">
        <v>0</v>
      </c>
      <c r="K3282" s="138">
        <v>0</v>
      </c>
      <c r="L3282" s="139"/>
      <c r="M3282" s="138">
        <v>0</v>
      </c>
      <c r="N3282" s="139"/>
      <c r="O3282" s="138">
        <v>0</v>
      </c>
      <c r="P3282" s="138">
        <v>0</v>
      </c>
      <c r="Q3282" s="138">
        <v>0</v>
      </c>
      <c r="R3282" s="139"/>
      <c r="S3282" s="138">
        <v>0</v>
      </c>
      <c r="T3282" s="139"/>
      <c r="U3282" s="138">
        <v>0</v>
      </c>
      <c r="V3282" s="138">
        <v>0</v>
      </c>
      <c r="W3282" s="138">
        <v>0</v>
      </c>
      <c r="X3282" s="138">
        <v>0</v>
      </c>
      <c r="Y3282" s="138">
        <v>0</v>
      </c>
      <c r="Z3282" s="139"/>
      <c r="AA3282" s="138">
        <v>0</v>
      </c>
      <c r="AB3282" s="131">
        <v>0</v>
      </c>
    </row>
    <row r="3283" spans="1:28" ht="15" customHeight="1" x14ac:dyDescent="0.25">
      <c r="A3283" s="129" t="str">
        <f>B3283&amp;"-"&amp;COUNTIF($B$3:B3283,B3283)</f>
        <v>8289-7</v>
      </c>
      <c r="B3283" s="130">
        <v>8289</v>
      </c>
      <c r="C3283" s="130" t="s">
        <v>151</v>
      </c>
      <c r="D3283" s="137">
        <v>44909</v>
      </c>
      <c r="E3283" s="138">
        <v>51.51</v>
      </c>
      <c r="F3283" s="138">
        <v>0</v>
      </c>
      <c r="G3283" s="138">
        <v>6.52</v>
      </c>
      <c r="H3283" s="138">
        <v>0.22</v>
      </c>
      <c r="I3283" s="138">
        <v>0</v>
      </c>
      <c r="J3283" s="138">
        <v>0</v>
      </c>
      <c r="K3283" s="138">
        <v>0</v>
      </c>
      <c r="L3283" s="139"/>
      <c r="M3283" s="138">
        <v>4.7300000000000004</v>
      </c>
      <c r="N3283" s="139"/>
      <c r="O3283" s="138">
        <v>0</v>
      </c>
      <c r="P3283" s="138">
        <v>0</v>
      </c>
      <c r="Q3283" s="138">
        <v>0</v>
      </c>
      <c r="R3283" s="139"/>
      <c r="S3283" s="138">
        <v>0</v>
      </c>
      <c r="T3283" s="139"/>
      <c r="U3283" s="138">
        <v>0</v>
      </c>
      <c r="V3283" s="138">
        <v>0</v>
      </c>
      <c r="W3283" s="138">
        <v>0</v>
      </c>
      <c r="X3283" s="138">
        <v>0</v>
      </c>
      <c r="Y3283" s="138">
        <v>0</v>
      </c>
      <c r="Z3283" s="139"/>
      <c r="AA3283" s="138">
        <v>0</v>
      </c>
      <c r="AB3283" s="131">
        <v>0</v>
      </c>
    </row>
    <row r="3284" spans="1:28" ht="15" customHeight="1" x14ac:dyDescent="0.25">
      <c r="A3284" s="129" t="str">
        <f>B3284&amp;"-"&amp;COUNTIF($B$3:B3284,B3284)</f>
        <v>8289-8</v>
      </c>
      <c r="B3284" s="130">
        <v>8289</v>
      </c>
      <c r="C3284" s="130" t="s">
        <v>151</v>
      </c>
      <c r="D3284" s="137">
        <v>48231</v>
      </c>
      <c r="E3284" s="138">
        <v>3.91</v>
      </c>
      <c r="F3284" s="138">
        <v>0</v>
      </c>
      <c r="G3284" s="138">
        <v>1</v>
      </c>
      <c r="H3284" s="138">
        <v>0</v>
      </c>
      <c r="I3284" s="138">
        <v>0</v>
      </c>
      <c r="J3284" s="138">
        <v>0</v>
      </c>
      <c r="K3284" s="138">
        <v>0</v>
      </c>
      <c r="L3284" s="139"/>
      <c r="M3284" s="138">
        <v>0</v>
      </c>
      <c r="N3284" s="139"/>
      <c r="O3284" s="138">
        <v>0</v>
      </c>
      <c r="P3284" s="138">
        <v>0</v>
      </c>
      <c r="Q3284" s="138">
        <v>0</v>
      </c>
      <c r="R3284" s="139"/>
      <c r="S3284" s="138">
        <v>0</v>
      </c>
      <c r="T3284" s="139"/>
      <c r="U3284" s="138">
        <v>0</v>
      </c>
      <c r="V3284" s="138">
        <v>0</v>
      </c>
      <c r="W3284" s="138">
        <v>0</v>
      </c>
      <c r="X3284" s="138">
        <v>0</v>
      </c>
      <c r="Y3284" s="138">
        <v>0</v>
      </c>
      <c r="Z3284" s="139"/>
      <c r="AA3284" s="138">
        <v>0</v>
      </c>
      <c r="AB3284" s="131">
        <v>0</v>
      </c>
    </row>
    <row r="3285" spans="1:28" ht="15" customHeight="1" x14ac:dyDescent="0.25">
      <c r="A3285" s="129" t="str">
        <f>B3285&amp;"-"&amp;COUNTIF($B$3:B3285,B3285)</f>
        <v>8289-9</v>
      </c>
      <c r="B3285" s="130">
        <v>8289</v>
      </c>
      <c r="C3285" s="130" t="s">
        <v>151</v>
      </c>
      <c r="D3285" s="137"/>
      <c r="E3285" s="138">
        <v>0</v>
      </c>
      <c r="F3285" s="138">
        <v>0</v>
      </c>
      <c r="G3285" s="138">
        <v>0</v>
      </c>
      <c r="H3285" s="138">
        <v>0</v>
      </c>
      <c r="I3285" s="138">
        <v>0</v>
      </c>
      <c r="J3285" s="138">
        <v>0</v>
      </c>
      <c r="K3285" s="138">
        <v>0</v>
      </c>
      <c r="L3285" s="139"/>
      <c r="M3285" s="138">
        <v>0</v>
      </c>
      <c r="N3285" s="139"/>
      <c r="O3285" s="138">
        <v>0</v>
      </c>
      <c r="P3285" s="138">
        <v>0</v>
      </c>
      <c r="Q3285" s="138">
        <v>0</v>
      </c>
      <c r="R3285" s="139"/>
      <c r="S3285" s="138">
        <v>0</v>
      </c>
      <c r="T3285" s="139"/>
      <c r="U3285" s="138">
        <v>0</v>
      </c>
      <c r="V3285" s="138">
        <v>0</v>
      </c>
      <c r="W3285" s="138">
        <v>0</v>
      </c>
      <c r="X3285" s="138">
        <v>0</v>
      </c>
      <c r="Y3285" s="138">
        <v>0</v>
      </c>
      <c r="Z3285" s="139"/>
      <c r="AA3285" s="138">
        <v>0</v>
      </c>
      <c r="AB3285" s="131">
        <v>0</v>
      </c>
    </row>
    <row r="3286" spans="1:28" ht="15" customHeight="1" x14ac:dyDescent="0.25">
      <c r="A3286" s="129" t="str">
        <f>B3286&amp;"-"&amp;COUNTIF($B$3:B3286,B3286)</f>
        <v>8289-10</v>
      </c>
      <c r="B3286" s="130">
        <v>8289</v>
      </c>
      <c r="C3286" s="130" t="s">
        <v>151</v>
      </c>
      <c r="D3286" s="137"/>
      <c r="E3286" s="138">
        <v>0</v>
      </c>
      <c r="F3286" s="138">
        <v>0</v>
      </c>
      <c r="G3286" s="138">
        <v>0</v>
      </c>
      <c r="H3286" s="138">
        <v>0</v>
      </c>
      <c r="I3286" s="138">
        <v>0</v>
      </c>
      <c r="J3286" s="138">
        <v>0</v>
      </c>
      <c r="K3286" s="138">
        <v>0</v>
      </c>
      <c r="L3286" s="139"/>
      <c r="M3286" s="138">
        <v>0</v>
      </c>
      <c r="N3286" s="139"/>
      <c r="O3286" s="138">
        <v>0</v>
      </c>
      <c r="P3286" s="138">
        <v>0</v>
      </c>
      <c r="Q3286" s="138">
        <v>0</v>
      </c>
      <c r="R3286" s="139"/>
      <c r="S3286" s="138">
        <v>0</v>
      </c>
      <c r="T3286" s="139"/>
      <c r="U3286" s="138">
        <v>0</v>
      </c>
      <c r="V3286" s="138">
        <v>0</v>
      </c>
      <c r="W3286" s="138">
        <v>0</v>
      </c>
      <c r="X3286" s="138">
        <v>0</v>
      </c>
      <c r="Y3286" s="138">
        <v>0</v>
      </c>
      <c r="Z3286" s="139"/>
      <c r="AA3286" s="138">
        <v>0</v>
      </c>
      <c r="AB3286" s="131">
        <v>0</v>
      </c>
    </row>
    <row r="3287" spans="1:28" ht="15" customHeight="1" x14ac:dyDescent="0.25">
      <c r="A3287" s="129" t="str">
        <f>B3287&amp;"-"&amp;COUNTIF($B$3:B3287,B3287)</f>
        <v>8289-11</v>
      </c>
      <c r="B3287" s="130">
        <v>8289</v>
      </c>
      <c r="C3287" s="130" t="s">
        <v>151</v>
      </c>
      <c r="D3287" s="137"/>
      <c r="E3287" s="138">
        <v>0</v>
      </c>
      <c r="F3287" s="138">
        <v>0</v>
      </c>
      <c r="G3287" s="138">
        <v>0</v>
      </c>
      <c r="H3287" s="138">
        <v>0</v>
      </c>
      <c r="I3287" s="138">
        <v>0</v>
      </c>
      <c r="J3287" s="138">
        <v>0</v>
      </c>
      <c r="K3287" s="138">
        <v>0</v>
      </c>
      <c r="L3287" s="139"/>
      <c r="M3287" s="138">
        <v>0</v>
      </c>
      <c r="N3287" s="139"/>
      <c r="O3287" s="138">
        <v>0</v>
      </c>
      <c r="P3287" s="138">
        <v>0</v>
      </c>
      <c r="Q3287" s="138">
        <v>0</v>
      </c>
      <c r="R3287" s="139"/>
      <c r="S3287" s="138">
        <v>0</v>
      </c>
      <c r="T3287" s="139"/>
      <c r="U3287" s="138">
        <v>0</v>
      </c>
      <c r="V3287" s="138">
        <v>0</v>
      </c>
      <c r="W3287" s="138">
        <v>0</v>
      </c>
      <c r="X3287" s="138">
        <v>0</v>
      </c>
      <c r="Y3287" s="138">
        <v>0</v>
      </c>
      <c r="Z3287" s="139"/>
      <c r="AA3287" s="138">
        <v>0</v>
      </c>
      <c r="AB3287" s="131">
        <v>0</v>
      </c>
    </row>
    <row r="3288" spans="1:28" ht="15" customHeight="1" x14ac:dyDescent="0.25">
      <c r="A3288" s="129" t="str">
        <f>B3288&amp;"-"&amp;COUNTIF($B$3:B3288,B3288)</f>
        <v>8289-12</v>
      </c>
      <c r="B3288" s="130">
        <v>8289</v>
      </c>
      <c r="C3288" s="130" t="s">
        <v>151</v>
      </c>
      <c r="D3288" s="137"/>
      <c r="E3288" s="138">
        <v>0</v>
      </c>
      <c r="F3288" s="138">
        <v>0</v>
      </c>
      <c r="G3288" s="138">
        <v>0</v>
      </c>
      <c r="H3288" s="138">
        <v>0</v>
      </c>
      <c r="I3288" s="138">
        <v>0</v>
      </c>
      <c r="J3288" s="138">
        <v>0</v>
      </c>
      <c r="K3288" s="138">
        <v>0</v>
      </c>
      <c r="L3288" s="139"/>
      <c r="M3288" s="138">
        <v>0</v>
      </c>
      <c r="N3288" s="139"/>
      <c r="O3288" s="138">
        <v>0</v>
      </c>
      <c r="P3288" s="138">
        <v>0</v>
      </c>
      <c r="Q3288" s="138">
        <v>0</v>
      </c>
      <c r="R3288" s="139"/>
      <c r="S3288" s="138">
        <v>0</v>
      </c>
      <c r="T3288" s="139"/>
      <c r="U3288" s="138">
        <v>0</v>
      </c>
      <c r="V3288" s="138">
        <v>0</v>
      </c>
      <c r="W3288" s="138">
        <v>0</v>
      </c>
      <c r="X3288" s="138">
        <v>0</v>
      </c>
      <c r="Y3288" s="138">
        <v>0</v>
      </c>
      <c r="Z3288" s="139"/>
      <c r="AA3288" s="138">
        <v>0</v>
      </c>
      <c r="AB3288" s="131">
        <v>0</v>
      </c>
    </row>
    <row r="3289" spans="1:28" ht="15" customHeight="1" x14ac:dyDescent="0.25">
      <c r="A3289" s="129" t="str">
        <f>B3289&amp;"-"&amp;COUNTIF($B$3:B3289,B3289)</f>
        <v>8289-13</v>
      </c>
      <c r="B3289" s="130">
        <v>8289</v>
      </c>
      <c r="C3289" s="130" t="s">
        <v>151</v>
      </c>
      <c r="D3289" s="137"/>
      <c r="E3289" s="138">
        <v>0</v>
      </c>
      <c r="F3289" s="138">
        <v>0</v>
      </c>
      <c r="G3289" s="138">
        <v>0</v>
      </c>
      <c r="H3289" s="138">
        <v>0</v>
      </c>
      <c r="I3289" s="138">
        <v>0</v>
      </c>
      <c r="J3289" s="138">
        <v>0</v>
      </c>
      <c r="K3289" s="138">
        <v>0</v>
      </c>
      <c r="L3289" s="139"/>
      <c r="M3289" s="138">
        <v>0</v>
      </c>
      <c r="N3289" s="139"/>
      <c r="O3289" s="138">
        <v>0</v>
      </c>
      <c r="P3289" s="138">
        <v>0</v>
      </c>
      <c r="Q3289" s="138">
        <v>0</v>
      </c>
      <c r="R3289" s="139"/>
      <c r="S3289" s="138">
        <v>0</v>
      </c>
      <c r="T3289" s="139"/>
      <c r="U3289" s="138">
        <v>0</v>
      </c>
      <c r="V3289" s="138">
        <v>0</v>
      </c>
      <c r="W3289" s="138">
        <v>0</v>
      </c>
      <c r="X3289" s="138">
        <v>0</v>
      </c>
      <c r="Y3289" s="138">
        <v>0</v>
      </c>
      <c r="Z3289" s="139"/>
      <c r="AA3289" s="138">
        <v>0</v>
      </c>
      <c r="AB3289" s="131">
        <v>0</v>
      </c>
    </row>
    <row r="3290" spans="1:28" ht="15" customHeight="1" x14ac:dyDescent="0.25">
      <c r="A3290" s="129" t="str">
        <f>B3290&amp;"-"&amp;COUNTIF($B$3:B3290,B3290)</f>
        <v>8289-14</v>
      </c>
      <c r="B3290" s="130">
        <v>8289</v>
      </c>
      <c r="C3290" s="130" t="s">
        <v>151</v>
      </c>
      <c r="D3290" s="137"/>
      <c r="E3290" s="138">
        <v>0</v>
      </c>
      <c r="F3290" s="138">
        <v>0</v>
      </c>
      <c r="G3290" s="138">
        <v>0</v>
      </c>
      <c r="H3290" s="138">
        <v>0</v>
      </c>
      <c r="I3290" s="138">
        <v>0</v>
      </c>
      <c r="J3290" s="138">
        <v>0</v>
      </c>
      <c r="K3290" s="138">
        <v>0</v>
      </c>
      <c r="L3290" s="139"/>
      <c r="M3290" s="138">
        <v>0</v>
      </c>
      <c r="N3290" s="139"/>
      <c r="O3290" s="138">
        <v>0</v>
      </c>
      <c r="P3290" s="138">
        <v>0</v>
      </c>
      <c r="Q3290" s="138">
        <v>0</v>
      </c>
      <c r="R3290" s="139"/>
      <c r="S3290" s="138">
        <v>0</v>
      </c>
      <c r="T3290" s="139"/>
      <c r="U3290" s="138">
        <v>0</v>
      </c>
      <c r="V3290" s="138">
        <v>0</v>
      </c>
      <c r="W3290" s="138">
        <v>0</v>
      </c>
      <c r="X3290" s="138">
        <v>0</v>
      </c>
      <c r="Y3290" s="138">
        <v>0</v>
      </c>
      <c r="Z3290" s="139"/>
      <c r="AA3290" s="138">
        <v>0</v>
      </c>
      <c r="AB3290" s="131">
        <v>0</v>
      </c>
    </row>
    <row r="3291" spans="1:28" ht="15" customHeight="1" x14ac:dyDescent="0.25">
      <c r="A3291" s="129" t="str">
        <f>B3291&amp;"-"&amp;COUNTIF($B$3:B3291,B3291)</f>
        <v>8289-15</v>
      </c>
      <c r="B3291" s="130">
        <v>8289</v>
      </c>
      <c r="C3291" s="130" t="s">
        <v>151</v>
      </c>
      <c r="D3291" s="137"/>
      <c r="E3291" s="138">
        <v>0</v>
      </c>
      <c r="F3291" s="138">
        <v>0</v>
      </c>
      <c r="G3291" s="138">
        <v>0</v>
      </c>
      <c r="H3291" s="138">
        <v>0</v>
      </c>
      <c r="I3291" s="138">
        <v>0</v>
      </c>
      <c r="J3291" s="138">
        <v>0</v>
      </c>
      <c r="K3291" s="138">
        <v>0</v>
      </c>
      <c r="L3291" s="139"/>
      <c r="M3291" s="138">
        <v>0</v>
      </c>
      <c r="N3291" s="139"/>
      <c r="O3291" s="138">
        <v>0</v>
      </c>
      <c r="P3291" s="138">
        <v>0</v>
      </c>
      <c r="Q3291" s="138">
        <v>0</v>
      </c>
      <c r="R3291" s="139"/>
      <c r="S3291" s="138">
        <v>0</v>
      </c>
      <c r="T3291" s="139"/>
      <c r="U3291" s="138">
        <v>0</v>
      </c>
      <c r="V3291" s="138">
        <v>0</v>
      </c>
      <c r="W3291" s="138">
        <v>0</v>
      </c>
      <c r="X3291" s="138">
        <v>0</v>
      </c>
      <c r="Y3291" s="138">
        <v>0</v>
      </c>
      <c r="Z3291" s="139"/>
      <c r="AA3291" s="138">
        <v>0</v>
      </c>
      <c r="AB3291" s="131">
        <v>0</v>
      </c>
    </row>
    <row r="3292" spans="1:28" ht="15" customHeight="1" x14ac:dyDescent="0.25">
      <c r="A3292" s="129" t="str">
        <f>B3292&amp;"-"&amp;COUNTIF($B$3:B3292,B3292)</f>
        <v>8289-16</v>
      </c>
      <c r="B3292" s="130">
        <v>8289</v>
      </c>
      <c r="C3292" s="130" t="s">
        <v>151</v>
      </c>
      <c r="D3292" s="137"/>
      <c r="E3292" s="138">
        <v>0</v>
      </c>
      <c r="F3292" s="138">
        <v>0</v>
      </c>
      <c r="G3292" s="138">
        <v>0</v>
      </c>
      <c r="H3292" s="138">
        <v>0</v>
      </c>
      <c r="I3292" s="138">
        <v>0</v>
      </c>
      <c r="J3292" s="138">
        <v>0</v>
      </c>
      <c r="K3292" s="138">
        <v>0</v>
      </c>
      <c r="L3292" s="139"/>
      <c r="M3292" s="138">
        <v>0</v>
      </c>
      <c r="N3292" s="139"/>
      <c r="O3292" s="138">
        <v>0</v>
      </c>
      <c r="P3292" s="138">
        <v>0</v>
      </c>
      <c r="Q3292" s="138">
        <v>0</v>
      </c>
      <c r="R3292" s="139"/>
      <c r="S3292" s="138">
        <v>0</v>
      </c>
      <c r="T3292" s="139"/>
      <c r="U3292" s="138">
        <v>0</v>
      </c>
      <c r="V3292" s="138">
        <v>0</v>
      </c>
      <c r="W3292" s="138">
        <v>0</v>
      </c>
      <c r="X3292" s="138">
        <v>0</v>
      </c>
      <c r="Y3292" s="138">
        <v>0</v>
      </c>
      <c r="Z3292" s="139"/>
      <c r="AA3292" s="138">
        <v>0</v>
      </c>
      <c r="AB3292" s="131">
        <v>0</v>
      </c>
    </row>
    <row r="3293" spans="1:28" ht="15" customHeight="1" x14ac:dyDescent="0.25">
      <c r="A3293" s="129" t="str">
        <f>B3293&amp;"-"&amp;COUNTIF($B$3:B3293,B3293)</f>
        <v>9122-1</v>
      </c>
      <c r="B3293" s="130">
        <v>9122</v>
      </c>
      <c r="C3293" s="130" t="s">
        <v>152</v>
      </c>
      <c r="D3293" s="137">
        <v>43802</v>
      </c>
      <c r="E3293" s="138">
        <v>212.34</v>
      </c>
      <c r="F3293" s="138">
        <v>0.97</v>
      </c>
      <c r="G3293" s="138">
        <v>31.2</v>
      </c>
      <c r="H3293" s="138">
        <v>2.1</v>
      </c>
      <c r="I3293" s="138">
        <v>0</v>
      </c>
      <c r="J3293" s="138">
        <v>0</v>
      </c>
      <c r="K3293" s="138">
        <v>1.27</v>
      </c>
      <c r="L3293" s="139"/>
      <c r="M3293" s="138">
        <v>212.34</v>
      </c>
      <c r="N3293" s="139"/>
      <c r="O3293" s="138">
        <v>0</v>
      </c>
      <c r="P3293" s="138">
        <v>0</v>
      </c>
      <c r="Q3293" s="138">
        <v>0</v>
      </c>
      <c r="R3293" s="139"/>
      <c r="S3293" s="138">
        <v>0</v>
      </c>
      <c r="T3293" s="139"/>
      <c r="U3293" s="138">
        <v>0</v>
      </c>
      <c r="V3293" s="138">
        <v>0</v>
      </c>
      <c r="W3293" s="138">
        <v>0</v>
      </c>
      <c r="X3293" s="138">
        <v>0</v>
      </c>
      <c r="Y3293" s="138">
        <v>0</v>
      </c>
      <c r="Z3293" s="139"/>
      <c r="AA3293" s="138">
        <v>0</v>
      </c>
      <c r="AB3293" s="131">
        <v>0</v>
      </c>
    </row>
    <row r="3294" spans="1:28" ht="15" customHeight="1" x14ac:dyDescent="0.25">
      <c r="A3294" s="129" t="str">
        <f>B3294&amp;"-"&amp;COUNTIF($B$3:B3294,B3294)</f>
        <v>9122-2</v>
      </c>
      <c r="B3294" s="130">
        <v>9122</v>
      </c>
      <c r="C3294" s="130" t="s">
        <v>152</v>
      </c>
      <c r="D3294" s="137">
        <v>46979</v>
      </c>
      <c r="E3294" s="138">
        <v>2</v>
      </c>
      <c r="F3294" s="138">
        <v>0</v>
      </c>
      <c r="G3294" s="138">
        <v>0</v>
      </c>
      <c r="H3294" s="138">
        <v>0</v>
      </c>
      <c r="I3294" s="138">
        <v>0</v>
      </c>
      <c r="J3294" s="138">
        <v>0</v>
      </c>
      <c r="K3294" s="138">
        <v>0</v>
      </c>
      <c r="L3294" s="139"/>
      <c r="M3294" s="138">
        <v>2</v>
      </c>
      <c r="N3294" s="139"/>
      <c r="O3294" s="138">
        <v>0</v>
      </c>
      <c r="P3294" s="138">
        <v>0</v>
      </c>
      <c r="Q3294" s="138">
        <v>0</v>
      </c>
      <c r="R3294" s="139"/>
      <c r="S3294" s="138">
        <v>0</v>
      </c>
      <c r="T3294" s="139"/>
      <c r="U3294" s="138">
        <v>0</v>
      </c>
      <c r="V3294" s="138">
        <v>0</v>
      </c>
      <c r="W3294" s="138">
        <v>0</v>
      </c>
      <c r="X3294" s="138">
        <v>0</v>
      </c>
      <c r="Y3294" s="138">
        <v>0</v>
      </c>
      <c r="Z3294" s="139"/>
      <c r="AA3294" s="138">
        <v>0</v>
      </c>
      <c r="AB3294" s="131">
        <v>0</v>
      </c>
    </row>
    <row r="3295" spans="1:28" ht="15" customHeight="1" x14ac:dyDescent="0.25">
      <c r="A3295" s="129" t="str">
        <f>B3295&amp;"-"&amp;COUNTIF($B$3:B3295,B3295)</f>
        <v>9122-3</v>
      </c>
      <c r="B3295" s="130">
        <v>9122</v>
      </c>
      <c r="C3295" s="130" t="s">
        <v>152</v>
      </c>
      <c r="D3295" s="137">
        <v>45070</v>
      </c>
      <c r="E3295" s="138">
        <v>1</v>
      </c>
      <c r="F3295" s="138">
        <v>0</v>
      </c>
      <c r="G3295" s="138">
        <v>0</v>
      </c>
      <c r="H3295" s="138">
        <v>0</v>
      </c>
      <c r="I3295" s="138">
        <v>0</v>
      </c>
      <c r="J3295" s="138">
        <v>0</v>
      </c>
      <c r="K3295" s="138">
        <v>0</v>
      </c>
      <c r="L3295" s="139"/>
      <c r="M3295" s="138">
        <v>1</v>
      </c>
      <c r="N3295" s="139"/>
      <c r="O3295" s="138">
        <v>0</v>
      </c>
      <c r="P3295" s="138">
        <v>0</v>
      </c>
      <c r="Q3295" s="138">
        <v>0</v>
      </c>
      <c r="R3295" s="139"/>
      <c r="S3295" s="138">
        <v>0</v>
      </c>
      <c r="T3295" s="139"/>
      <c r="U3295" s="138">
        <v>0</v>
      </c>
      <c r="V3295" s="138">
        <v>0</v>
      </c>
      <c r="W3295" s="138">
        <v>0</v>
      </c>
      <c r="X3295" s="138">
        <v>0</v>
      </c>
      <c r="Y3295" s="138">
        <v>0</v>
      </c>
      <c r="Z3295" s="139"/>
      <c r="AA3295" s="138">
        <v>0</v>
      </c>
      <c r="AB3295" s="131">
        <v>0</v>
      </c>
    </row>
    <row r="3296" spans="1:28" ht="15" customHeight="1" x14ac:dyDescent="0.25">
      <c r="A3296" s="129" t="str">
        <f>B3296&amp;"-"&amp;COUNTIF($B$3:B3296,B3296)</f>
        <v>9122-4</v>
      </c>
      <c r="B3296" s="130">
        <v>9122</v>
      </c>
      <c r="C3296" s="130" t="s">
        <v>152</v>
      </c>
      <c r="D3296" s="137"/>
      <c r="E3296" s="138">
        <v>0</v>
      </c>
      <c r="F3296" s="138">
        <v>0</v>
      </c>
      <c r="G3296" s="138">
        <v>0</v>
      </c>
      <c r="H3296" s="138">
        <v>0</v>
      </c>
      <c r="I3296" s="138">
        <v>0</v>
      </c>
      <c r="J3296" s="138">
        <v>0</v>
      </c>
      <c r="K3296" s="138">
        <v>0</v>
      </c>
      <c r="L3296" s="139"/>
      <c r="M3296" s="138">
        <v>0</v>
      </c>
      <c r="N3296" s="139"/>
      <c r="O3296" s="138">
        <v>0</v>
      </c>
      <c r="P3296" s="138">
        <v>0</v>
      </c>
      <c r="Q3296" s="138">
        <v>0</v>
      </c>
      <c r="R3296" s="139"/>
      <c r="S3296" s="138">
        <v>0</v>
      </c>
      <c r="T3296" s="139"/>
      <c r="U3296" s="138">
        <v>0</v>
      </c>
      <c r="V3296" s="138">
        <v>0</v>
      </c>
      <c r="W3296" s="138">
        <v>0</v>
      </c>
      <c r="X3296" s="138">
        <v>0</v>
      </c>
      <c r="Y3296" s="138">
        <v>0</v>
      </c>
      <c r="Z3296" s="139"/>
      <c r="AA3296" s="138">
        <v>0</v>
      </c>
      <c r="AB3296" s="131">
        <v>0</v>
      </c>
    </row>
    <row r="3297" spans="1:28" ht="15" customHeight="1" x14ac:dyDescent="0.25">
      <c r="A3297" s="129" t="str">
        <f>B3297&amp;"-"&amp;COUNTIF($B$3:B3297,B3297)</f>
        <v>9122-5</v>
      </c>
      <c r="B3297" s="130">
        <v>9122</v>
      </c>
      <c r="C3297" s="130" t="s">
        <v>152</v>
      </c>
      <c r="D3297" s="137"/>
      <c r="E3297" s="138">
        <v>0</v>
      </c>
      <c r="F3297" s="138">
        <v>0</v>
      </c>
      <c r="G3297" s="138">
        <v>0</v>
      </c>
      <c r="H3297" s="138">
        <v>0</v>
      </c>
      <c r="I3297" s="138">
        <v>0</v>
      </c>
      <c r="J3297" s="138">
        <v>0</v>
      </c>
      <c r="K3297" s="138">
        <v>0</v>
      </c>
      <c r="L3297" s="139"/>
      <c r="M3297" s="138">
        <v>0</v>
      </c>
      <c r="N3297" s="139"/>
      <c r="O3297" s="138">
        <v>0</v>
      </c>
      <c r="P3297" s="138">
        <v>0</v>
      </c>
      <c r="Q3297" s="138">
        <v>0</v>
      </c>
      <c r="R3297" s="139"/>
      <c r="S3297" s="138">
        <v>0</v>
      </c>
      <c r="T3297" s="139"/>
      <c r="U3297" s="138">
        <v>0</v>
      </c>
      <c r="V3297" s="138">
        <v>0</v>
      </c>
      <c r="W3297" s="138">
        <v>0</v>
      </c>
      <c r="X3297" s="138">
        <v>0</v>
      </c>
      <c r="Y3297" s="138">
        <v>0</v>
      </c>
      <c r="Z3297" s="139"/>
      <c r="AA3297" s="138">
        <v>0</v>
      </c>
      <c r="AB3297" s="131">
        <v>0</v>
      </c>
    </row>
    <row r="3298" spans="1:28" ht="15" customHeight="1" x14ac:dyDescent="0.25">
      <c r="A3298" s="129" t="str">
        <f>B3298&amp;"-"&amp;COUNTIF($B$3:B3298,B3298)</f>
        <v>9122-6</v>
      </c>
      <c r="B3298" s="130">
        <v>9122</v>
      </c>
      <c r="C3298" s="130" t="s">
        <v>152</v>
      </c>
      <c r="D3298" s="137"/>
      <c r="E3298" s="138">
        <v>0</v>
      </c>
      <c r="F3298" s="138">
        <v>0</v>
      </c>
      <c r="G3298" s="138">
        <v>0</v>
      </c>
      <c r="H3298" s="138">
        <v>0</v>
      </c>
      <c r="I3298" s="138">
        <v>0</v>
      </c>
      <c r="J3298" s="138">
        <v>0</v>
      </c>
      <c r="K3298" s="138">
        <v>0</v>
      </c>
      <c r="L3298" s="139"/>
      <c r="M3298" s="138">
        <v>0</v>
      </c>
      <c r="N3298" s="139"/>
      <c r="O3298" s="138">
        <v>0</v>
      </c>
      <c r="P3298" s="138">
        <v>0</v>
      </c>
      <c r="Q3298" s="138">
        <v>0</v>
      </c>
      <c r="R3298" s="139"/>
      <c r="S3298" s="138">
        <v>0</v>
      </c>
      <c r="T3298" s="139"/>
      <c r="U3298" s="138">
        <v>0</v>
      </c>
      <c r="V3298" s="138">
        <v>0</v>
      </c>
      <c r="W3298" s="138">
        <v>0</v>
      </c>
      <c r="X3298" s="138">
        <v>0</v>
      </c>
      <c r="Y3298" s="138">
        <v>0</v>
      </c>
      <c r="Z3298" s="139"/>
      <c r="AA3298" s="138">
        <v>0</v>
      </c>
      <c r="AB3298" s="131">
        <v>0</v>
      </c>
    </row>
    <row r="3299" spans="1:28" ht="15" customHeight="1" x14ac:dyDescent="0.25">
      <c r="A3299" s="129" t="str">
        <f>B3299&amp;"-"&amp;COUNTIF($B$3:B3299,B3299)</f>
        <v>9147-1</v>
      </c>
      <c r="B3299" s="130">
        <v>9147</v>
      </c>
      <c r="C3299" s="130" t="s">
        <v>153</v>
      </c>
      <c r="D3299" s="137">
        <v>43984</v>
      </c>
      <c r="E3299" s="138">
        <v>1.1499999999999999</v>
      </c>
      <c r="F3299" s="138">
        <v>0</v>
      </c>
      <c r="G3299" s="138">
        <v>0</v>
      </c>
      <c r="H3299" s="138">
        <v>0</v>
      </c>
      <c r="I3299" s="138">
        <v>0</v>
      </c>
      <c r="J3299" s="138">
        <v>0</v>
      </c>
      <c r="K3299" s="138">
        <v>0</v>
      </c>
      <c r="L3299" s="139"/>
      <c r="M3299" s="138">
        <v>1.1499999999999999</v>
      </c>
      <c r="N3299" s="139"/>
      <c r="O3299" s="138">
        <v>0</v>
      </c>
      <c r="P3299" s="138">
        <v>0</v>
      </c>
      <c r="Q3299" s="138">
        <v>0</v>
      </c>
      <c r="R3299" s="139"/>
      <c r="S3299" s="138">
        <v>1.1499999999999999</v>
      </c>
      <c r="T3299" s="139"/>
      <c r="U3299" s="138">
        <v>0</v>
      </c>
      <c r="V3299" s="138">
        <v>0</v>
      </c>
      <c r="W3299" s="138">
        <v>0</v>
      </c>
      <c r="X3299" s="138">
        <v>0</v>
      </c>
      <c r="Y3299" s="138">
        <v>0</v>
      </c>
      <c r="Z3299" s="139"/>
      <c r="AA3299" s="138">
        <v>0</v>
      </c>
      <c r="AB3299" s="131">
        <v>0</v>
      </c>
    </row>
    <row r="3300" spans="1:28" ht="15" customHeight="1" x14ac:dyDescent="0.25">
      <c r="A3300" s="129" t="str">
        <f>B3300&amp;"-"&amp;COUNTIF($B$3:B3300,B3300)</f>
        <v>9147-2</v>
      </c>
      <c r="B3300" s="130">
        <v>9147</v>
      </c>
      <c r="C3300" s="130" t="s">
        <v>153</v>
      </c>
      <c r="D3300" s="137">
        <v>44602</v>
      </c>
      <c r="E3300" s="138">
        <v>1</v>
      </c>
      <c r="F3300" s="138">
        <v>0</v>
      </c>
      <c r="G3300" s="138">
        <v>0</v>
      </c>
      <c r="H3300" s="138">
        <v>0</v>
      </c>
      <c r="I3300" s="138">
        <v>0</v>
      </c>
      <c r="J3300" s="138">
        <v>0</v>
      </c>
      <c r="K3300" s="138">
        <v>0</v>
      </c>
      <c r="L3300" s="139"/>
      <c r="M3300" s="138">
        <v>1</v>
      </c>
      <c r="N3300" s="139"/>
      <c r="O3300" s="138">
        <v>0</v>
      </c>
      <c r="P3300" s="138">
        <v>0</v>
      </c>
      <c r="Q3300" s="138">
        <v>0</v>
      </c>
      <c r="R3300" s="139"/>
      <c r="S3300" s="138">
        <v>0</v>
      </c>
      <c r="T3300" s="139"/>
      <c r="U3300" s="138">
        <v>0</v>
      </c>
      <c r="V3300" s="138">
        <v>0</v>
      </c>
      <c r="W3300" s="138">
        <v>0</v>
      </c>
      <c r="X3300" s="138">
        <v>0</v>
      </c>
      <c r="Y3300" s="138">
        <v>0</v>
      </c>
      <c r="Z3300" s="139"/>
      <c r="AA3300" s="138">
        <v>0</v>
      </c>
      <c r="AB3300" s="131">
        <v>0</v>
      </c>
    </row>
    <row r="3301" spans="1:28" ht="15" customHeight="1" x14ac:dyDescent="0.25">
      <c r="A3301" s="129" t="str">
        <f>B3301&amp;"-"&amp;COUNTIF($B$3:B3301,B3301)</f>
        <v>9147-3</v>
      </c>
      <c r="B3301" s="130">
        <v>9147</v>
      </c>
      <c r="C3301" s="130" t="s">
        <v>153</v>
      </c>
      <c r="D3301" s="137">
        <v>44875</v>
      </c>
      <c r="E3301" s="138">
        <v>3</v>
      </c>
      <c r="F3301" s="138">
        <v>0</v>
      </c>
      <c r="G3301" s="138">
        <v>1</v>
      </c>
      <c r="H3301" s="138">
        <v>0</v>
      </c>
      <c r="I3301" s="138">
        <v>0</v>
      </c>
      <c r="J3301" s="138">
        <v>0</v>
      </c>
      <c r="K3301" s="138">
        <v>0</v>
      </c>
      <c r="L3301" s="139"/>
      <c r="M3301" s="138">
        <v>3</v>
      </c>
      <c r="N3301" s="139"/>
      <c r="O3301" s="138">
        <v>0</v>
      </c>
      <c r="P3301" s="138">
        <v>0</v>
      </c>
      <c r="Q3301" s="138">
        <v>0</v>
      </c>
      <c r="R3301" s="139"/>
      <c r="S3301" s="138">
        <v>2</v>
      </c>
      <c r="T3301" s="139"/>
      <c r="U3301" s="138">
        <v>0</v>
      </c>
      <c r="V3301" s="138">
        <v>0</v>
      </c>
      <c r="W3301" s="138">
        <v>0</v>
      </c>
      <c r="X3301" s="138">
        <v>0</v>
      </c>
      <c r="Y3301" s="138">
        <v>0</v>
      </c>
      <c r="Z3301" s="139"/>
      <c r="AA3301" s="138">
        <v>0</v>
      </c>
      <c r="AB3301" s="131">
        <v>0</v>
      </c>
    </row>
    <row r="3302" spans="1:28" ht="15" customHeight="1" x14ac:dyDescent="0.25">
      <c r="A3302" s="129" t="str">
        <f>B3302&amp;"-"&amp;COUNTIF($B$3:B3302,B3302)</f>
        <v>9147-4</v>
      </c>
      <c r="B3302" s="130">
        <v>9147</v>
      </c>
      <c r="C3302" s="130" t="s">
        <v>153</v>
      </c>
      <c r="D3302" s="137">
        <v>44909</v>
      </c>
      <c r="E3302" s="138">
        <v>363.21</v>
      </c>
      <c r="F3302" s="138">
        <v>6.15</v>
      </c>
      <c r="G3302" s="138">
        <v>38.159999999999997</v>
      </c>
      <c r="H3302" s="138">
        <v>6.31</v>
      </c>
      <c r="I3302" s="138">
        <v>0</v>
      </c>
      <c r="J3302" s="138">
        <v>3</v>
      </c>
      <c r="K3302" s="138">
        <v>1</v>
      </c>
      <c r="L3302" s="139"/>
      <c r="M3302" s="138">
        <v>363.21</v>
      </c>
      <c r="N3302" s="139"/>
      <c r="O3302" s="138">
        <v>0</v>
      </c>
      <c r="P3302" s="138">
        <v>0</v>
      </c>
      <c r="Q3302" s="138">
        <v>0</v>
      </c>
      <c r="R3302" s="139"/>
      <c r="S3302" s="138">
        <v>156.08000000000001</v>
      </c>
      <c r="T3302" s="139"/>
      <c r="U3302" s="138">
        <v>0</v>
      </c>
      <c r="V3302" s="138">
        <v>0</v>
      </c>
      <c r="W3302" s="138">
        <v>0</v>
      </c>
      <c r="X3302" s="138">
        <v>0</v>
      </c>
      <c r="Y3302" s="138">
        <v>0</v>
      </c>
      <c r="Z3302" s="139"/>
      <c r="AA3302" s="138">
        <v>0</v>
      </c>
      <c r="AB3302" s="131">
        <v>0</v>
      </c>
    </row>
    <row r="3303" spans="1:28" ht="15" customHeight="1" x14ac:dyDescent="0.25">
      <c r="A3303" s="129" t="str">
        <f>B3303&amp;"-"&amp;COUNTIF($B$3:B3303,B3303)</f>
        <v>9147-5</v>
      </c>
      <c r="B3303" s="130">
        <v>9147</v>
      </c>
      <c r="C3303" s="130" t="s">
        <v>153</v>
      </c>
      <c r="D3303" s="137"/>
      <c r="E3303" s="138">
        <v>0</v>
      </c>
      <c r="F3303" s="138">
        <v>0</v>
      </c>
      <c r="G3303" s="138">
        <v>0</v>
      </c>
      <c r="H3303" s="138">
        <v>0</v>
      </c>
      <c r="I3303" s="138">
        <v>0</v>
      </c>
      <c r="J3303" s="138">
        <v>0</v>
      </c>
      <c r="K3303" s="138">
        <v>0</v>
      </c>
      <c r="L3303" s="139"/>
      <c r="M3303" s="138">
        <v>0</v>
      </c>
      <c r="N3303" s="139"/>
      <c r="O3303" s="138">
        <v>0</v>
      </c>
      <c r="P3303" s="138">
        <v>0</v>
      </c>
      <c r="Q3303" s="138">
        <v>0</v>
      </c>
      <c r="R3303" s="139"/>
      <c r="S3303" s="138">
        <v>0</v>
      </c>
      <c r="T3303" s="139"/>
      <c r="U3303" s="138">
        <v>0</v>
      </c>
      <c r="V3303" s="138">
        <v>0</v>
      </c>
      <c r="W3303" s="138">
        <v>0</v>
      </c>
      <c r="X3303" s="138">
        <v>0</v>
      </c>
      <c r="Y3303" s="138">
        <v>0</v>
      </c>
      <c r="Z3303" s="139"/>
      <c r="AA3303" s="138">
        <v>0</v>
      </c>
      <c r="AB3303" s="131">
        <v>0</v>
      </c>
    </row>
    <row r="3304" spans="1:28" ht="15" customHeight="1" x14ac:dyDescent="0.25">
      <c r="A3304" s="129" t="str">
        <f>B3304&amp;"-"&amp;COUNTIF($B$3:B3304,B3304)</f>
        <v>9147-6</v>
      </c>
      <c r="B3304" s="130">
        <v>9147</v>
      </c>
      <c r="C3304" s="130" t="s">
        <v>153</v>
      </c>
      <c r="D3304" s="137"/>
      <c r="E3304" s="138">
        <v>0</v>
      </c>
      <c r="F3304" s="138">
        <v>0</v>
      </c>
      <c r="G3304" s="138">
        <v>0</v>
      </c>
      <c r="H3304" s="138">
        <v>0</v>
      </c>
      <c r="I3304" s="138">
        <v>0</v>
      </c>
      <c r="J3304" s="138">
        <v>0</v>
      </c>
      <c r="K3304" s="138">
        <v>0</v>
      </c>
      <c r="L3304" s="139"/>
      <c r="M3304" s="138">
        <v>0</v>
      </c>
      <c r="N3304" s="139"/>
      <c r="O3304" s="138">
        <v>0</v>
      </c>
      <c r="P3304" s="138">
        <v>0</v>
      </c>
      <c r="Q3304" s="138">
        <v>0</v>
      </c>
      <c r="R3304" s="139"/>
      <c r="S3304" s="138">
        <v>0</v>
      </c>
      <c r="T3304" s="139"/>
      <c r="U3304" s="138">
        <v>0</v>
      </c>
      <c r="V3304" s="138">
        <v>0</v>
      </c>
      <c r="W3304" s="138">
        <v>0</v>
      </c>
      <c r="X3304" s="138">
        <v>0</v>
      </c>
      <c r="Y3304" s="138">
        <v>0</v>
      </c>
      <c r="Z3304" s="139"/>
      <c r="AA3304" s="138">
        <v>0</v>
      </c>
      <c r="AB3304" s="131">
        <v>0</v>
      </c>
    </row>
    <row r="3305" spans="1:28" ht="15" customHeight="1" x14ac:dyDescent="0.25">
      <c r="A3305" s="129" t="str">
        <f>B3305&amp;"-"&amp;COUNTIF($B$3:B3305,B3305)</f>
        <v>9147-7</v>
      </c>
      <c r="B3305" s="130">
        <v>9147</v>
      </c>
      <c r="C3305" s="130" t="s">
        <v>153</v>
      </c>
      <c r="D3305" s="137"/>
      <c r="E3305" s="138">
        <v>0</v>
      </c>
      <c r="F3305" s="138">
        <v>0</v>
      </c>
      <c r="G3305" s="138">
        <v>0</v>
      </c>
      <c r="H3305" s="138">
        <v>0</v>
      </c>
      <c r="I3305" s="138">
        <v>0</v>
      </c>
      <c r="J3305" s="138">
        <v>0</v>
      </c>
      <c r="K3305" s="138">
        <v>0</v>
      </c>
      <c r="L3305" s="139"/>
      <c r="M3305" s="138">
        <v>0</v>
      </c>
      <c r="N3305" s="139"/>
      <c r="O3305" s="138">
        <v>0</v>
      </c>
      <c r="P3305" s="138">
        <v>0</v>
      </c>
      <c r="Q3305" s="138">
        <v>0</v>
      </c>
      <c r="R3305" s="139"/>
      <c r="S3305" s="138">
        <v>0</v>
      </c>
      <c r="T3305" s="139"/>
      <c r="U3305" s="138">
        <v>0</v>
      </c>
      <c r="V3305" s="138">
        <v>0</v>
      </c>
      <c r="W3305" s="138">
        <v>0</v>
      </c>
      <c r="X3305" s="138">
        <v>0</v>
      </c>
      <c r="Y3305" s="138">
        <v>0</v>
      </c>
      <c r="Z3305" s="139"/>
      <c r="AA3305" s="138">
        <v>0</v>
      </c>
      <c r="AB3305" s="131">
        <v>0</v>
      </c>
    </row>
    <row r="3306" spans="1:28" ht="15" customHeight="1" x14ac:dyDescent="0.25">
      <c r="A3306" s="129" t="str">
        <f>B3306&amp;"-"&amp;COUNTIF($B$3:B3306,B3306)</f>
        <v>9147-8</v>
      </c>
      <c r="B3306" s="130">
        <v>9147</v>
      </c>
      <c r="C3306" s="130" t="s">
        <v>153</v>
      </c>
      <c r="D3306" s="137"/>
      <c r="E3306" s="138">
        <v>0</v>
      </c>
      <c r="F3306" s="138">
        <v>0</v>
      </c>
      <c r="G3306" s="138">
        <v>0</v>
      </c>
      <c r="H3306" s="138">
        <v>0</v>
      </c>
      <c r="I3306" s="138">
        <v>0</v>
      </c>
      <c r="J3306" s="138">
        <v>0</v>
      </c>
      <c r="K3306" s="138">
        <v>0</v>
      </c>
      <c r="L3306" s="139"/>
      <c r="M3306" s="138">
        <v>0</v>
      </c>
      <c r="N3306" s="139"/>
      <c r="O3306" s="138">
        <v>0</v>
      </c>
      <c r="P3306" s="138">
        <v>0</v>
      </c>
      <c r="Q3306" s="138">
        <v>0</v>
      </c>
      <c r="R3306" s="139"/>
      <c r="S3306" s="138">
        <v>0</v>
      </c>
      <c r="T3306" s="139"/>
      <c r="U3306" s="138">
        <v>0</v>
      </c>
      <c r="V3306" s="138">
        <v>0</v>
      </c>
      <c r="W3306" s="138">
        <v>0</v>
      </c>
      <c r="X3306" s="138">
        <v>0</v>
      </c>
      <c r="Y3306" s="138">
        <v>0</v>
      </c>
      <c r="Z3306" s="139"/>
      <c r="AA3306" s="138">
        <v>0</v>
      </c>
      <c r="AB3306" s="131">
        <v>0</v>
      </c>
    </row>
    <row r="3307" spans="1:28" ht="15" customHeight="1" x14ac:dyDescent="0.25">
      <c r="A3307" s="129" t="str">
        <f>B3307&amp;"-"&amp;COUNTIF($B$3:B3307,B3307)</f>
        <v>9148-1</v>
      </c>
      <c r="B3307" s="130">
        <v>9148</v>
      </c>
      <c r="C3307" s="130" t="s">
        <v>155</v>
      </c>
      <c r="D3307" s="137">
        <v>45351</v>
      </c>
      <c r="E3307" s="138">
        <v>1.5</v>
      </c>
      <c r="F3307" s="138">
        <v>0</v>
      </c>
      <c r="G3307" s="138">
        <v>0</v>
      </c>
      <c r="H3307" s="138">
        <v>0</v>
      </c>
      <c r="I3307" s="138">
        <v>0</v>
      </c>
      <c r="J3307" s="138">
        <v>0</v>
      </c>
      <c r="K3307" s="138">
        <v>0</v>
      </c>
      <c r="L3307" s="139"/>
      <c r="M3307" s="138">
        <v>1.5</v>
      </c>
      <c r="N3307" s="139"/>
      <c r="O3307" s="138">
        <v>0</v>
      </c>
      <c r="P3307" s="138">
        <v>0</v>
      </c>
      <c r="Q3307" s="138">
        <v>0</v>
      </c>
      <c r="R3307" s="139"/>
      <c r="S3307" s="138">
        <v>0</v>
      </c>
      <c r="T3307" s="139"/>
      <c r="U3307" s="138">
        <v>0</v>
      </c>
      <c r="V3307" s="138">
        <v>0</v>
      </c>
      <c r="W3307" s="138">
        <v>0</v>
      </c>
      <c r="X3307" s="138">
        <v>0</v>
      </c>
      <c r="Y3307" s="138">
        <v>0</v>
      </c>
      <c r="Z3307" s="139"/>
      <c r="AA3307" s="138">
        <v>0</v>
      </c>
      <c r="AB3307" s="131">
        <v>0</v>
      </c>
    </row>
    <row r="3308" spans="1:28" ht="15" customHeight="1" x14ac:dyDescent="0.25">
      <c r="A3308" s="129" t="str">
        <f>B3308&amp;"-"&amp;COUNTIF($B$3:B3308,B3308)</f>
        <v>9148-2</v>
      </c>
      <c r="B3308" s="130">
        <v>9148</v>
      </c>
      <c r="C3308" s="130" t="s">
        <v>155</v>
      </c>
      <c r="D3308" s="137">
        <v>48843</v>
      </c>
      <c r="E3308" s="138">
        <v>2.3199999999999998</v>
      </c>
      <c r="F3308" s="138">
        <v>0</v>
      </c>
      <c r="G3308" s="138">
        <v>0</v>
      </c>
      <c r="H3308" s="138">
        <v>0</v>
      </c>
      <c r="I3308" s="138">
        <v>0</v>
      </c>
      <c r="J3308" s="138">
        <v>0</v>
      </c>
      <c r="K3308" s="138">
        <v>0</v>
      </c>
      <c r="L3308" s="139"/>
      <c r="M3308" s="138">
        <v>2.3199999999999998</v>
      </c>
      <c r="N3308" s="139"/>
      <c r="O3308" s="138">
        <v>0</v>
      </c>
      <c r="P3308" s="138">
        <v>0</v>
      </c>
      <c r="Q3308" s="138">
        <v>0</v>
      </c>
      <c r="R3308" s="139"/>
      <c r="S3308" s="138">
        <v>0</v>
      </c>
      <c r="T3308" s="139"/>
      <c r="U3308" s="138">
        <v>0</v>
      </c>
      <c r="V3308" s="138">
        <v>0</v>
      </c>
      <c r="W3308" s="138">
        <v>0</v>
      </c>
      <c r="X3308" s="138">
        <v>0</v>
      </c>
      <c r="Y3308" s="138">
        <v>0</v>
      </c>
      <c r="Z3308" s="139"/>
      <c r="AA3308" s="138">
        <v>0</v>
      </c>
      <c r="AB3308" s="131">
        <v>0</v>
      </c>
    </row>
    <row r="3309" spans="1:28" ht="15" customHeight="1" x14ac:dyDescent="0.25">
      <c r="A3309" s="129" t="str">
        <f>B3309&amp;"-"&amp;COUNTIF($B$3:B3309,B3309)</f>
        <v>9148-3</v>
      </c>
      <c r="B3309" s="130">
        <v>9148</v>
      </c>
      <c r="C3309" s="130" t="s">
        <v>155</v>
      </c>
      <c r="D3309" s="137">
        <v>48850</v>
      </c>
      <c r="E3309" s="138">
        <v>1.18</v>
      </c>
      <c r="F3309" s="138">
        <v>0</v>
      </c>
      <c r="G3309" s="138">
        <v>0</v>
      </c>
      <c r="H3309" s="138">
        <v>0</v>
      </c>
      <c r="I3309" s="138">
        <v>0</v>
      </c>
      <c r="J3309" s="138">
        <v>0</v>
      </c>
      <c r="K3309" s="138">
        <v>0</v>
      </c>
      <c r="L3309" s="139"/>
      <c r="M3309" s="138">
        <v>1.18</v>
      </c>
      <c r="N3309" s="139"/>
      <c r="O3309" s="138">
        <v>0</v>
      </c>
      <c r="P3309" s="138">
        <v>0</v>
      </c>
      <c r="Q3309" s="138">
        <v>0</v>
      </c>
      <c r="R3309" s="139"/>
      <c r="S3309" s="138">
        <v>0</v>
      </c>
      <c r="T3309" s="139"/>
      <c r="U3309" s="138">
        <v>0</v>
      </c>
      <c r="V3309" s="138">
        <v>0</v>
      </c>
      <c r="W3309" s="138">
        <v>0</v>
      </c>
      <c r="X3309" s="138">
        <v>0</v>
      </c>
      <c r="Y3309" s="138">
        <v>0</v>
      </c>
      <c r="Z3309" s="139"/>
      <c r="AA3309" s="138">
        <v>0</v>
      </c>
      <c r="AB3309" s="131">
        <v>0</v>
      </c>
    </row>
    <row r="3310" spans="1:28" ht="15" customHeight="1" x14ac:dyDescent="0.25">
      <c r="A3310" s="129" t="str">
        <f>B3310&amp;"-"&amp;COUNTIF($B$3:B3310,B3310)</f>
        <v>9148-4</v>
      </c>
      <c r="B3310" s="130">
        <v>9148</v>
      </c>
      <c r="C3310" s="130" t="s">
        <v>155</v>
      </c>
      <c r="D3310" s="137">
        <v>48876</v>
      </c>
      <c r="E3310" s="138">
        <v>3.92</v>
      </c>
      <c r="F3310" s="138">
        <v>0</v>
      </c>
      <c r="G3310" s="138">
        <v>0</v>
      </c>
      <c r="H3310" s="138">
        <v>0</v>
      </c>
      <c r="I3310" s="138">
        <v>0</v>
      </c>
      <c r="J3310" s="138">
        <v>0</v>
      </c>
      <c r="K3310" s="138">
        <v>0</v>
      </c>
      <c r="L3310" s="139"/>
      <c r="M3310" s="138">
        <v>3.92</v>
      </c>
      <c r="N3310" s="139"/>
      <c r="O3310" s="138">
        <v>0</v>
      </c>
      <c r="P3310" s="138">
        <v>0</v>
      </c>
      <c r="Q3310" s="138">
        <v>0</v>
      </c>
      <c r="R3310" s="139"/>
      <c r="S3310" s="138">
        <v>0</v>
      </c>
      <c r="T3310" s="139"/>
      <c r="U3310" s="138">
        <v>0</v>
      </c>
      <c r="V3310" s="138">
        <v>0</v>
      </c>
      <c r="W3310" s="138">
        <v>0</v>
      </c>
      <c r="X3310" s="138">
        <v>0</v>
      </c>
      <c r="Y3310" s="138">
        <v>0</v>
      </c>
      <c r="Z3310" s="139"/>
      <c r="AA3310" s="138">
        <v>0</v>
      </c>
      <c r="AB3310" s="131">
        <v>0</v>
      </c>
    </row>
    <row r="3311" spans="1:28" ht="15" customHeight="1" x14ac:dyDescent="0.25">
      <c r="A3311" s="129" t="str">
        <f>B3311&amp;"-"&amp;COUNTIF($B$3:B3311,B3311)</f>
        <v>9148-5</v>
      </c>
      <c r="B3311" s="130">
        <v>9148</v>
      </c>
      <c r="C3311" s="130" t="s">
        <v>155</v>
      </c>
      <c r="D3311" s="137">
        <v>48884</v>
      </c>
      <c r="E3311" s="138">
        <v>2.4500000000000002</v>
      </c>
      <c r="F3311" s="138">
        <v>0</v>
      </c>
      <c r="G3311" s="138">
        <v>0</v>
      </c>
      <c r="H3311" s="138">
        <v>0</v>
      </c>
      <c r="I3311" s="138">
        <v>0</v>
      </c>
      <c r="J3311" s="138">
        <v>0</v>
      </c>
      <c r="K3311" s="138">
        <v>0</v>
      </c>
      <c r="L3311" s="139"/>
      <c r="M3311" s="138">
        <v>2.4500000000000002</v>
      </c>
      <c r="N3311" s="139"/>
      <c r="O3311" s="138">
        <v>0</v>
      </c>
      <c r="P3311" s="138">
        <v>0</v>
      </c>
      <c r="Q3311" s="138">
        <v>0</v>
      </c>
      <c r="R3311" s="139"/>
      <c r="S3311" s="138">
        <v>0</v>
      </c>
      <c r="T3311" s="139"/>
      <c r="U3311" s="138">
        <v>0</v>
      </c>
      <c r="V3311" s="138">
        <v>0</v>
      </c>
      <c r="W3311" s="138">
        <v>0</v>
      </c>
      <c r="X3311" s="138">
        <v>0</v>
      </c>
      <c r="Y3311" s="138">
        <v>0</v>
      </c>
      <c r="Z3311" s="139"/>
      <c r="AA3311" s="138">
        <v>0</v>
      </c>
      <c r="AB3311" s="131">
        <v>0</v>
      </c>
    </row>
    <row r="3312" spans="1:28" ht="15" customHeight="1" x14ac:dyDescent="0.25">
      <c r="A3312" s="129" t="str">
        <f>B3312&amp;"-"&amp;COUNTIF($B$3:B3312,B3312)</f>
        <v>9148-6</v>
      </c>
      <c r="B3312" s="130">
        <v>9148</v>
      </c>
      <c r="C3312" s="130" t="s">
        <v>155</v>
      </c>
      <c r="D3312" s="137">
        <v>45179</v>
      </c>
      <c r="E3312" s="138">
        <v>93.4</v>
      </c>
      <c r="F3312" s="138">
        <v>0</v>
      </c>
      <c r="G3312" s="138">
        <v>2.29</v>
      </c>
      <c r="H3312" s="138">
        <v>0</v>
      </c>
      <c r="I3312" s="138">
        <v>0</v>
      </c>
      <c r="J3312" s="138">
        <v>0</v>
      </c>
      <c r="K3312" s="138">
        <v>0.71</v>
      </c>
      <c r="L3312" s="139"/>
      <c r="M3312" s="138">
        <v>93.4</v>
      </c>
      <c r="N3312" s="139"/>
      <c r="O3312" s="138">
        <v>0</v>
      </c>
      <c r="P3312" s="138">
        <v>1.7</v>
      </c>
      <c r="Q3312" s="138">
        <v>0</v>
      </c>
      <c r="R3312" s="139"/>
      <c r="S3312" s="138">
        <v>0</v>
      </c>
      <c r="T3312" s="139"/>
      <c r="U3312" s="138">
        <v>0</v>
      </c>
      <c r="V3312" s="138">
        <v>0</v>
      </c>
      <c r="W3312" s="138">
        <v>0</v>
      </c>
      <c r="X3312" s="138">
        <v>0</v>
      </c>
      <c r="Y3312" s="138">
        <v>0</v>
      </c>
      <c r="Z3312" s="139"/>
      <c r="AA3312" s="138">
        <v>0</v>
      </c>
      <c r="AB3312" s="131">
        <v>0</v>
      </c>
    </row>
    <row r="3313" spans="1:28" ht="15" customHeight="1" x14ac:dyDescent="0.25">
      <c r="A3313" s="129" t="str">
        <f>B3313&amp;"-"&amp;COUNTIF($B$3:B3313,B3313)</f>
        <v>9148-7</v>
      </c>
      <c r="B3313" s="130">
        <v>9148</v>
      </c>
      <c r="C3313" s="130" t="s">
        <v>155</v>
      </c>
      <c r="D3313" s="137"/>
      <c r="E3313" s="138">
        <v>0</v>
      </c>
      <c r="F3313" s="138">
        <v>0</v>
      </c>
      <c r="G3313" s="138">
        <v>0</v>
      </c>
      <c r="H3313" s="138">
        <v>0</v>
      </c>
      <c r="I3313" s="138">
        <v>0</v>
      </c>
      <c r="J3313" s="138">
        <v>0</v>
      </c>
      <c r="K3313" s="138">
        <v>0</v>
      </c>
      <c r="L3313" s="139"/>
      <c r="M3313" s="138">
        <v>0</v>
      </c>
      <c r="N3313" s="139"/>
      <c r="O3313" s="138">
        <v>0</v>
      </c>
      <c r="P3313" s="138">
        <v>0</v>
      </c>
      <c r="Q3313" s="138">
        <v>0</v>
      </c>
      <c r="R3313" s="139"/>
      <c r="S3313" s="138">
        <v>0</v>
      </c>
      <c r="T3313" s="139"/>
      <c r="U3313" s="138">
        <v>0</v>
      </c>
      <c r="V3313" s="138">
        <v>0</v>
      </c>
      <c r="W3313" s="138">
        <v>0</v>
      </c>
      <c r="X3313" s="138">
        <v>0</v>
      </c>
      <c r="Y3313" s="138">
        <v>0</v>
      </c>
      <c r="Z3313" s="139"/>
      <c r="AA3313" s="138">
        <v>0</v>
      </c>
      <c r="AB3313" s="131">
        <v>0</v>
      </c>
    </row>
    <row r="3314" spans="1:28" ht="15" customHeight="1" x14ac:dyDescent="0.25">
      <c r="A3314" s="129" t="str">
        <f>B3314&amp;"-"&amp;COUNTIF($B$3:B3314,B3314)</f>
        <v>9148-8</v>
      </c>
      <c r="B3314" s="130">
        <v>9148</v>
      </c>
      <c r="C3314" s="130" t="s">
        <v>155</v>
      </c>
      <c r="D3314" s="137"/>
      <c r="E3314" s="138">
        <v>0</v>
      </c>
      <c r="F3314" s="138">
        <v>0</v>
      </c>
      <c r="G3314" s="138">
        <v>0</v>
      </c>
      <c r="H3314" s="138">
        <v>0</v>
      </c>
      <c r="I3314" s="138">
        <v>0</v>
      </c>
      <c r="J3314" s="138">
        <v>0</v>
      </c>
      <c r="K3314" s="138">
        <v>0</v>
      </c>
      <c r="L3314" s="139"/>
      <c r="M3314" s="138">
        <v>0</v>
      </c>
      <c r="N3314" s="139"/>
      <c r="O3314" s="138">
        <v>0</v>
      </c>
      <c r="P3314" s="138">
        <v>0</v>
      </c>
      <c r="Q3314" s="138">
        <v>0</v>
      </c>
      <c r="R3314" s="139"/>
      <c r="S3314" s="138">
        <v>0</v>
      </c>
      <c r="T3314" s="139"/>
      <c r="U3314" s="138">
        <v>0</v>
      </c>
      <c r="V3314" s="138">
        <v>0</v>
      </c>
      <c r="W3314" s="138">
        <v>0</v>
      </c>
      <c r="X3314" s="138">
        <v>0</v>
      </c>
      <c r="Y3314" s="138">
        <v>0</v>
      </c>
      <c r="Z3314" s="139"/>
      <c r="AA3314" s="138">
        <v>0</v>
      </c>
      <c r="AB3314" s="131">
        <v>0</v>
      </c>
    </row>
    <row r="3315" spans="1:28" ht="15" customHeight="1" x14ac:dyDescent="0.25">
      <c r="A3315" s="129" t="str">
        <f>B3315&amp;"-"&amp;COUNTIF($B$3:B3315,B3315)</f>
        <v>9148-9</v>
      </c>
      <c r="B3315" s="130">
        <v>9148</v>
      </c>
      <c r="C3315" s="130" t="s">
        <v>155</v>
      </c>
      <c r="D3315" s="137"/>
      <c r="E3315" s="138">
        <v>0</v>
      </c>
      <c r="F3315" s="138">
        <v>0</v>
      </c>
      <c r="G3315" s="138">
        <v>0</v>
      </c>
      <c r="H3315" s="138">
        <v>0</v>
      </c>
      <c r="I3315" s="138">
        <v>0</v>
      </c>
      <c r="J3315" s="138">
        <v>0</v>
      </c>
      <c r="K3315" s="138">
        <v>0</v>
      </c>
      <c r="L3315" s="139"/>
      <c r="M3315" s="138">
        <v>0</v>
      </c>
      <c r="N3315" s="139"/>
      <c r="O3315" s="138">
        <v>0</v>
      </c>
      <c r="P3315" s="138">
        <v>0</v>
      </c>
      <c r="Q3315" s="138">
        <v>0</v>
      </c>
      <c r="R3315" s="139"/>
      <c r="S3315" s="138">
        <v>0</v>
      </c>
      <c r="T3315" s="139"/>
      <c r="U3315" s="138">
        <v>0</v>
      </c>
      <c r="V3315" s="138">
        <v>0</v>
      </c>
      <c r="W3315" s="138">
        <v>0</v>
      </c>
      <c r="X3315" s="138">
        <v>0</v>
      </c>
      <c r="Y3315" s="138">
        <v>0</v>
      </c>
      <c r="Z3315" s="139"/>
      <c r="AA3315" s="138">
        <v>0</v>
      </c>
      <c r="AB3315" s="131">
        <v>0</v>
      </c>
    </row>
    <row r="3316" spans="1:28" ht="15" customHeight="1" x14ac:dyDescent="0.25">
      <c r="A3316" s="129" t="str">
        <f>B3316&amp;"-"&amp;COUNTIF($B$3:B3316,B3316)</f>
        <v>9148-10</v>
      </c>
      <c r="B3316" s="130">
        <v>9148</v>
      </c>
      <c r="C3316" s="130" t="s">
        <v>155</v>
      </c>
      <c r="D3316" s="137"/>
      <c r="E3316" s="138">
        <v>0</v>
      </c>
      <c r="F3316" s="138">
        <v>0</v>
      </c>
      <c r="G3316" s="138">
        <v>0</v>
      </c>
      <c r="H3316" s="138">
        <v>0</v>
      </c>
      <c r="I3316" s="138">
        <v>0</v>
      </c>
      <c r="J3316" s="138">
        <v>0</v>
      </c>
      <c r="K3316" s="138">
        <v>0</v>
      </c>
      <c r="L3316" s="139"/>
      <c r="M3316" s="138">
        <v>0</v>
      </c>
      <c r="N3316" s="139"/>
      <c r="O3316" s="138">
        <v>0</v>
      </c>
      <c r="P3316" s="138">
        <v>0</v>
      </c>
      <c r="Q3316" s="138">
        <v>0</v>
      </c>
      <c r="R3316" s="139"/>
      <c r="S3316" s="138">
        <v>0</v>
      </c>
      <c r="T3316" s="139"/>
      <c r="U3316" s="138">
        <v>0</v>
      </c>
      <c r="V3316" s="138">
        <v>0</v>
      </c>
      <c r="W3316" s="138">
        <v>0</v>
      </c>
      <c r="X3316" s="138">
        <v>0</v>
      </c>
      <c r="Y3316" s="138">
        <v>0</v>
      </c>
      <c r="Z3316" s="139"/>
      <c r="AA3316" s="138">
        <v>0</v>
      </c>
      <c r="AB3316" s="131">
        <v>0</v>
      </c>
    </row>
    <row r="3317" spans="1:28" ht="15" customHeight="1" x14ac:dyDescent="0.25">
      <c r="A3317" s="129" t="str">
        <f>B3317&amp;"-"&amp;COUNTIF($B$3:B3317,B3317)</f>
        <v>9148-11</v>
      </c>
      <c r="B3317" s="130">
        <v>9148</v>
      </c>
      <c r="C3317" s="130" t="s">
        <v>155</v>
      </c>
      <c r="D3317" s="137"/>
      <c r="E3317" s="138">
        <v>0</v>
      </c>
      <c r="F3317" s="138">
        <v>0</v>
      </c>
      <c r="G3317" s="138">
        <v>0</v>
      </c>
      <c r="H3317" s="138">
        <v>0</v>
      </c>
      <c r="I3317" s="138">
        <v>0</v>
      </c>
      <c r="J3317" s="138">
        <v>0</v>
      </c>
      <c r="K3317" s="138">
        <v>0</v>
      </c>
      <c r="L3317" s="139"/>
      <c r="M3317" s="138">
        <v>0</v>
      </c>
      <c r="N3317" s="139"/>
      <c r="O3317" s="138">
        <v>0</v>
      </c>
      <c r="P3317" s="138">
        <v>0</v>
      </c>
      <c r="Q3317" s="138">
        <v>0</v>
      </c>
      <c r="R3317" s="139"/>
      <c r="S3317" s="138">
        <v>0</v>
      </c>
      <c r="T3317" s="139"/>
      <c r="U3317" s="138">
        <v>0</v>
      </c>
      <c r="V3317" s="138">
        <v>0</v>
      </c>
      <c r="W3317" s="138">
        <v>0</v>
      </c>
      <c r="X3317" s="138">
        <v>0</v>
      </c>
      <c r="Y3317" s="138">
        <v>0</v>
      </c>
      <c r="Z3317" s="139"/>
      <c r="AA3317" s="138">
        <v>0</v>
      </c>
      <c r="AB3317" s="131">
        <v>0</v>
      </c>
    </row>
    <row r="3318" spans="1:28" ht="15" customHeight="1" x14ac:dyDescent="0.25">
      <c r="A3318" s="129" t="str">
        <f>B3318&amp;"-"&amp;COUNTIF($B$3:B3318,B3318)</f>
        <v>9148-12</v>
      </c>
      <c r="B3318" s="130">
        <v>9148</v>
      </c>
      <c r="C3318" s="130" t="s">
        <v>155</v>
      </c>
      <c r="D3318" s="137"/>
      <c r="E3318" s="138">
        <v>0</v>
      </c>
      <c r="F3318" s="138">
        <v>0</v>
      </c>
      <c r="G3318" s="138">
        <v>0</v>
      </c>
      <c r="H3318" s="138">
        <v>0</v>
      </c>
      <c r="I3318" s="138">
        <v>0</v>
      </c>
      <c r="J3318" s="138">
        <v>0</v>
      </c>
      <c r="K3318" s="138">
        <v>0</v>
      </c>
      <c r="L3318" s="139"/>
      <c r="M3318" s="138">
        <v>0</v>
      </c>
      <c r="N3318" s="139"/>
      <c r="O3318" s="138">
        <v>0</v>
      </c>
      <c r="P3318" s="138">
        <v>0</v>
      </c>
      <c r="Q3318" s="138">
        <v>0</v>
      </c>
      <c r="R3318" s="139"/>
      <c r="S3318" s="138">
        <v>0</v>
      </c>
      <c r="T3318" s="139"/>
      <c r="U3318" s="138">
        <v>0</v>
      </c>
      <c r="V3318" s="138">
        <v>0</v>
      </c>
      <c r="W3318" s="138">
        <v>0</v>
      </c>
      <c r="X3318" s="138">
        <v>0</v>
      </c>
      <c r="Y3318" s="138">
        <v>0</v>
      </c>
      <c r="Z3318" s="139"/>
      <c r="AA3318" s="138">
        <v>0</v>
      </c>
      <c r="AB3318" s="131">
        <v>0</v>
      </c>
    </row>
    <row r="3319" spans="1:28" ht="15" customHeight="1" x14ac:dyDescent="0.25">
      <c r="A3319" s="129" t="str">
        <f>B3319&amp;"-"&amp;COUNTIF($B$3:B3319,B3319)</f>
        <v>9149-1</v>
      </c>
      <c r="B3319" s="130">
        <v>9149</v>
      </c>
      <c r="C3319" s="130" t="s">
        <v>156</v>
      </c>
      <c r="D3319" s="137">
        <v>43653</v>
      </c>
      <c r="E3319" s="138">
        <v>1</v>
      </c>
      <c r="F3319" s="138">
        <v>0</v>
      </c>
      <c r="G3319" s="138">
        <v>0</v>
      </c>
      <c r="H3319" s="138">
        <v>0</v>
      </c>
      <c r="I3319" s="138">
        <v>0</v>
      </c>
      <c r="J3319" s="138">
        <v>0</v>
      </c>
      <c r="K3319" s="138">
        <v>0</v>
      </c>
      <c r="L3319" s="139"/>
      <c r="M3319" s="138">
        <v>1</v>
      </c>
      <c r="N3319" s="139"/>
      <c r="O3319" s="138">
        <v>0</v>
      </c>
      <c r="P3319" s="138">
        <v>0</v>
      </c>
      <c r="Q3319" s="138">
        <v>0</v>
      </c>
      <c r="R3319" s="139"/>
      <c r="S3319" s="138">
        <v>1</v>
      </c>
      <c r="T3319" s="139"/>
      <c r="U3319" s="138">
        <v>0</v>
      </c>
      <c r="V3319" s="138">
        <v>0</v>
      </c>
      <c r="W3319" s="138">
        <v>0</v>
      </c>
      <c r="X3319" s="138">
        <v>0</v>
      </c>
      <c r="Y3319" s="138">
        <v>0</v>
      </c>
      <c r="Z3319" s="139"/>
      <c r="AA3319" s="138">
        <v>0</v>
      </c>
      <c r="AB3319" s="131">
        <v>0</v>
      </c>
    </row>
    <row r="3320" spans="1:28" ht="15" customHeight="1" x14ac:dyDescent="0.25">
      <c r="A3320" s="129" t="str">
        <f>B3320&amp;"-"&amp;COUNTIF($B$3:B3320,B3320)</f>
        <v>9149-2</v>
      </c>
      <c r="B3320" s="130">
        <v>9149</v>
      </c>
      <c r="C3320" s="130" t="s">
        <v>156</v>
      </c>
      <c r="D3320" s="137">
        <v>43786</v>
      </c>
      <c r="E3320" s="138">
        <v>344.49</v>
      </c>
      <c r="F3320" s="138">
        <v>5</v>
      </c>
      <c r="G3320" s="138">
        <v>31.64</v>
      </c>
      <c r="H3320" s="138">
        <v>4</v>
      </c>
      <c r="I3320" s="138">
        <v>0</v>
      </c>
      <c r="J3320" s="138">
        <v>2</v>
      </c>
      <c r="K3320" s="138">
        <v>0</v>
      </c>
      <c r="L3320" s="139"/>
      <c r="M3320" s="138">
        <v>344.49</v>
      </c>
      <c r="N3320" s="139"/>
      <c r="O3320" s="138">
        <v>0</v>
      </c>
      <c r="P3320" s="138">
        <v>0</v>
      </c>
      <c r="Q3320" s="138">
        <v>0</v>
      </c>
      <c r="R3320" s="139"/>
      <c r="S3320" s="138">
        <v>152.85</v>
      </c>
      <c r="T3320" s="139"/>
      <c r="U3320" s="138">
        <v>0</v>
      </c>
      <c r="V3320" s="138">
        <v>0</v>
      </c>
      <c r="W3320" s="138">
        <v>0</v>
      </c>
      <c r="X3320" s="138">
        <v>0</v>
      </c>
      <c r="Y3320" s="138">
        <v>0</v>
      </c>
      <c r="Z3320" s="139"/>
      <c r="AA3320" s="138">
        <v>0</v>
      </c>
      <c r="AB3320" s="131">
        <v>0</v>
      </c>
    </row>
    <row r="3321" spans="1:28" ht="15" customHeight="1" x14ac:dyDescent="0.25">
      <c r="A3321" s="129" t="str">
        <f>B3321&amp;"-"&amp;COUNTIF($B$3:B3321,B3321)</f>
        <v>9149-3</v>
      </c>
      <c r="B3321" s="130">
        <v>9149</v>
      </c>
      <c r="C3321" s="130" t="s">
        <v>156</v>
      </c>
      <c r="D3321" s="137">
        <v>45492</v>
      </c>
      <c r="E3321" s="138">
        <v>1</v>
      </c>
      <c r="F3321" s="138">
        <v>0</v>
      </c>
      <c r="G3321" s="138">
        <v>0</v>
      </c>
      <c r="H3321" s="138">
        <v>0</v>
      </c>
      <c r="I3321" s="138">
        <v>0</v>
      </c>
      <c r="J3321" s="138">
        <v>0</v>
      </c>
      <c r="K3321" s="138">
        <v>0</v>
      </c>
      <c r="L3321" s="139"/>
      <c r="M3321" s="138">
        <v>1</v>
      </c>
      <c r="N3321" s="139"/>
      <c r="O3321" s="138">
        <v>0</v>
      </c>
      <c r="P3321" s="138">
        <v>0</v>
      </c>
      <c r="Q3321" s="138">
        <v>0</v>
      </c>
      <c r="R3321" s="139"/>
      <c r="S3321" s="138">
        <v>0</v>
      </c>
      <c r="T3321" s="139"/>
      <c r="U3321" s="138">
        <v>0</v>
      </c>
      <c r="V3321" s="138">
        <v>0</v>
      </c>
      <c r="W3321" s="138">
        <v>0</v>
      </c>
      <c r="X3321" s="138">
        <v>0</v>
      </c>
      <c r="Y3321" s="138">
        <v>0</v>
      </c>
      <c r="Z3321" s="139"/>
      <c r="AA3321" s="138">
        <v>0</v>
      </c>
      <c r="AB3321" s="131">
        <v>0</v>
      </c>
    </row>
    <row r="3322" spans="1:28" ht="15" customHeight="1" x14ac:dyDescent="0.25">
      <c r="A3322" s="129" t="str">
        <f>B3322&amp;"-"&amp;COUNTIF($B$3:B3322,B3322)</f>
        <v>9149-4</v>
      </c>
      <c r="B3322" s="130">
        <v>9149</v>
      </c>
      <c r="C3322" s="130" t="s">
        <v>156</v>
      </c>
      <c r="D3322" s="137">
        <v>44636</v>
      </c>
      <c r="E3322" s="138">
        <v>8</v>
      </c>
      <c r="F3322" s="138">
        <v>0</v>
      </c>
      <c r="G3322" s="138">
        <v>0</v>
      </c>
      <c r="H3322" s="138">
        <v>0</v>
      </c>
      <c r="I3322" s="138">
        <v>0</v>
      </c>
      <c r="J3322" s="138">
        <v>0</v>
      </c>
      <c r="K3322" s="138">
        <v>0</v>
      </c>
      <c r="L3322" s="139"/>
      <c r="M3322" s="138">
        <v>8</v>
      </c>
      <c r="N3322" s="139"/>
      <c r="O3322" s="138">
        <v>0</v>
      </c>
      <c r="P3322" s="138">
        <v>0</v>
      </c>
      <c r="Q3322" s="138">
        <v>0</v>
      </c>
      <c r="R3322" s="139"/>
      <c r="S3322" s="138">
        <v>0</v>
      </c>
      <c r="T3322" s="139"/>
      <c r="U3322" s="138">
        <v>0</v>
      </c>
      <c r="V3322" s="138">
        <v>0</v>
      </c>
      <c r="W3322" s="138">
        <v>0</v>
      </c>
      <c r="X3322" s="138">
        <v>0</v>
      </c>
      <c r="Y3322" s="138">
        <v>0</v>
      </c>
      <c r="Z3322" s="139"/>
      <c r="AA3322" s="138">
        <v>0</v>
      </c>
      <c r="AB3322" s="131">
        <v>0</v>
      </c>
    </row>
    <row r="3323" spans="1:28" ht="15" customHeight="1" x14ac:dyDescent="0.25">
      <c r="A3323" s="129" t="str">
        <f>B3323&amp;"-"&amp;COUNTIF($B$3:B3323,B3323)</f>
        <v>9149-5</v>
      </c>
      <c r="B3323" s="130">
        <v>9149</v>
      </c>
      <c r="C3323" s="130" t="s">
        <v>156</v>
      </c>
      <c r="D3323" s="137">
        <v>44701</v>
      </c>
      <c r="E3323" s="138">
        <v>2</v>
      </c>
      <c r="F3323" s="138">
        <v>0</v>
      </c>
      <c r="G3323" s="138">
        <v>1</v>
      </c>
      <c r="H3323" s="138">
        <v>1</v>
      </c>
      <c r="I3323" s="138">
        <v>0</v>
      </c>
      <c r="J3323" s="138">
        <v>0</v>
      </c>
      <c r="K3323" s="138">
        <v>0</v>
      </c>
      <c r="L3323" s="139"/>
      <c r="M3323" s="138">
        <v>2</v>
      </c>
      <c r="N3323" s="139"/>
      <c r="O3323" s="138">
        <v>0</v>
      </c>
      <c r="P3323" s="138">
        <v>0</v>
      </c>
      <c r="Q3323" s="138">
        <v>0</v>
      </c>
      <c r="R3323" s="139"/>
      <c r="S3323" s="138">
        <v>1</v>
      </c>
      <c r="T3323" s="139"/>
      <c r="U3323" s="138">
        <v>0</v>
      </c>
      <c r="V3323" s="138">
        <v>0</v>
      </c>
      <c r="W3323" s="138">
        <v>0</v>
      </c>
      <c r="X3323" s="138">
        <v>0</v>
      </c>
      <c r="Y3323" s="138">
        <v>0</v>
      </c>
      <c r="Z3323" s="139"/>
      <c r="AA3323" s="138">
        <v>0</v>
      </c>
      <c r="AB3323" s="131">
        <v>0</v>
      </c>
    </row>
    <row r="3324" spans="1:28" ht="15" customHeight="1" x14ac:dyDescent="0.25">
      <c r="A3324" s="129" t="str">
        <f>B3324&amp;"-"&amp;COUNTIF($B$3:B3324,B3324)</f>
        <v>9149-6</v>
      </c>
      <c r="B3324" s="130">
        <v>9149</v>
      </c>
      <c r="C3324" s="130" t="s">
        <v>156</v>
      </c>
      <c r="D3324" s="137">
        <v>44842</v>
      </c>
      <c r="E3324" s="138">
        <v>2</v>
      </c>
      <c r="F3324" s="138">
        <v>0</v>
      </c>
      <c r="G3324" s="138">
        <v>0</v>
      </c>
      <c r="H3324" s="138">
        <v>0</v>
      </c>
      <c r="I3324" s="138">
        <v>0</v>
      </c>
      <c r="J3324" s="138">
        <v>0</v>
      </c>
      <c r="K3324" s="138">
        <v>0</v>
      </c>
      <c r="L3324" s="139"/>
      <c r="M3324" s="138">
        <v>2</v>
      </c>
      <c r="N3324" s="139"/>
      <c r="O3324" s="138">
        <v>0</v>
      </c>
      <c r="P3324" s="138">
        <v>0</v>
      </c>
      <c r="Q3324" s="138">
        <v>0</v>
      </c>
      <c r="R3324" s="139"/>
      <c r="S3324" s="138">
        <v>1</v>
      </c>
      <c r="T3324" s="139"/>
      <c r="U3324" s="138">
        <v>0</v>
      </c>
      <c r="V3324" s="138">
        <v>0</v>
      </c>
      <c r="W3324" s="138">
        <v>0</v>
      </c>
      <c r="X3324" s="138">
        <v>0</v>
      </c>
      <c r="Y3324" s="138">
        <v>0</v>
      </c>
      <c r="Z3324" s="139"/>
      <c r="AA3324" s="138">
        <v>0</v>
      </c>
      <c r="AB3324" s="131">
        <v>0</v>
      </c>
    </row>
    <row r="3325" spans="1:28" ht="15" customHeight="1" x14ac:dyDescent="0.25">
      <c r="A3325" s="129" t="str">
        <f>B3325&amp;"-"&amp;COUNTIF($B$3:B3325,B3325)</f>
        <v>9149-7</v>
      </c>
      <c r="B3325" s="130">
        <v>9149</v>
      </c>
      <c r="C3325" s="130" t="s">
        <v>156</v>
      </c>
      <c r="D3325" s="137">
        <v>45062</v>
      </c>
      <c r="E3325" s="138">
        <v>1</v>
      </c>
      <c r="F3325" s="138">
        <v>0</v>
      </c>
      <c r="G3325" s="138">
        <v>0</v>
      </c>
      <c r="H3325" s="138">
        <v>0</v>
      </c>
      <c r="I3325" s="138">
        <v>0</v>
      </c>
      <c r="J3325" s="138">
        <v>0</v>
      </c>
      <c r="K3325" s="138">
        <v>0</v>
      </c>
      <c r="L3325" s="139"/>
      <c r="M3325" s="138">
        <v>1</v>
      </c>
      <c r="N3325" s="139"/>
      <c r="O3325" s="138">
        <v>0</v>
      </c>
      <c r="P3325" s="138">
        <v>0</v>
      </c>
      <c r="Q3325" s="138">
        <v>0</v>
      </c>
      <c r="R3325" s="139"/>
      <c r="S3325" s="138">
        <v>1</v>
      </c>
      <c r="T3325" s="139"/>
      <c r="U3325" s="138">
        <v>0</v>
      </c>
      <c r="V3325" s="138">
        <v>0</v>
      </c>
      <c r="W3325" s="138">
        <v>0</v>
      </c>
      <c r="X3325" s="138">
        <v>0</v>
      </c>
      <c r="Y3325" s="138">
        <v>0</v>
      </c>
      <c r="Z3325" s="139"/>
      <c r="AA3325" s="138">
        <v>0</v>
      </c>
      <c r="AB3325" s="131">
        <v>0</v>
      </c>
    </row>
    <row r="3326" spans="1:28" ht="15" customHeight="1" x14ac:dyDescent="0.25">
      <c r="A3326" s="129" t="str">
        <f>B3326&amp;"-"&amp;COUNTIF($B$3:B3326,B3326)</f>
        <v>9149-8</v>
      </c>
      <c r="B3326" s="130">
        <v>9149</v>
      </c>
      <c r="C3326" s="130" t="s">
        <v>156</v>
      </c>
      <c r="D3326" s="137"/>
      <c r="E3326" s="138">
        <v>0</v>
      </c>
      <c r="F3326" s="138">
        <v>0</v>
      </c>
      <c r="G3326" s="138">
        <v>0</v>
      </c>
      <c r="H3326" s="138">
        <v>0</v>
      </c>
      <c r="I3326" s="138">
        <v>0</v>
      </c>
      <c r="J3326" s="138">
        <v>0</v>
      </c>
      <c r="K3326" s="138">
        <v>0</v>
      </c>
      <c r="L3326" s="139"/>
      <c r="M3326" s="138">
        <v>0</v>
      </c>
      <c r="N3326" s="139"/>
      <c r="O3326" s="138">
        <v>0</v>
      </c>
      <c r="P3326" s="138">
        <v>0</v>
      </c>
      <c r="Q3326" s="138">
        <v>0</v>
      </c>
      <c r="R3326" s="139"/>
      <c r="S3326" s="138">
        <v>0</v>
      </c>
      <c r="T3326" s="139"/>
      <c r="U3326" s="138">
        <v>0</v>
      </c>
      <c r="V3326" s="138">
        <v>0</v>
      </c>
      <c r="W3326" s="138">
        <v>0</v>
      </c>
      <c r="X3326" s="138">
        <v>0</v>
      </c>
      <c r="Y3326" s="138">
        <v>0</v>
      </c>
      <c r="Z3326" s="139"/>
      <c r="AA3326" s="138">
        <v>0</v>
      </c>
      <c r="AB3326" s="131">
        <v>0</v>
      </c>
    </row>
    <row r="3327" spans="1:28" ht="15" customHeight="1" x14ac:dyDescent="0.25">
      <c r="A3327" s="129" t="str">
        <f>B3327&amp;"-"&amp;COUNTIF($B$3:B3327,B3327)</f>
        <v>9149-9</v>
      </c>
      <c r="B3327" s="130">
        <v>9149</v>
      </c>
      <c r="C3327" s="130" t="s">
        <v>156</v>
      </c>
      <c r="D3327" s="137"/>
      <c r="E3327" s="138">
        <v>0</v>
      </c>
      <c r="F3327" s="138">
        <v>0</v>
      </c>
      <c r="G3327" s="138">
        <v>0</v>
      </c>
      <c r="H3327" s="138">
        <v>0</v>
      </c>
      <c r="I3327" s="138">
        <v>0</v>
      </c>
      <c r="J3327" s="138">
        <v>0</v>
      </c>
      <c r="K3327" s="138">
        <v>0</v>
      </c>
      <c r="L3327" s="139"/>
      <c r="M3327" s="138">
        <v>0</v>
      </c>
      <c r="N3327" s="139"/>
      <c r="O3327" s="138">
        <v>0</v>
      </c>
      <c r="P3327" s="138">
        <v>0</v>
      </c>
      <c r="Q3327" s="138">
        <v>0</v>
      </c>
      <c r="R3327" s="139"/>
      <c r="S3327" s="138">
        <v>0</v>
      </c>
      <c r="T3327" s="139"/>
      <c r="U3327" s="138">
        <v>0</v>
      </c>
      <c r="V3327" s="138">
        <v>0</v>
      </c>
      <c r="W3327" s="138">
        <v>0</v>
      </c>
      <c r="X3327" s="138">
        <v>0</v>
      </c>
      <c r="Y3327" s="138">
        <v>0</v>
      </c>
      <c r="Z3327" s="139"/>
      <c r="AA3327" s="138">
        <v>0</v>
      </c>
      <c r="AB3327" s="131">
        <v>0</v>
      </c>
    </row>
    <row r="3328" spans="1:28" ht="15" customHeight="1" x14ac:dyDescent="0.25">
      <c r="A3328" s="129" t="str">
        <f>B3328&amp;"-"&amp;COUNTIF($B$3:B3328,B3328)</f>
        <v>9149-10</v>
      </c>
      <c r="B3328" s="130">
        <v>9149</v>
      </c>
      <c r="C3328" s="130" t="s">
        <v>156</v>
      </c>
      <c r="D3328" s="137"/>
      <c r="E3328" s="138">
        <v>0</v>
      </c>
      <c r="F3328" s="138">
        <v>0</v>
      </c>
      <c r="G3328" s="138">
        <v>0</v>
      </c>
      <c r="H3328" s="138">
        <v>0</v>
      </c>
      <c r="I3328" s="138">
        <v>0</v>
      </c>
      <c r="J3328" s="138">
        <v>0</v>
      </c>
      <c r="K3328" s="138">
        <v>0</v>
      </c>
      <c r="L3328" s="139"/>
      <c r="M3328" s="138">
        <v>0</v>
      </c>
      <c r="N3328" s="139"/>
      <c r="O3328" s="138">
        <v>0</v>
      </c>
      <c r="P3328" s="138">
        <v>0</v>
      </c>
      <c r="Q3328" s="138">
        <v>0</v>
      </c>
      <c r="R3328" s="139"/>
      <c r="S3328" s="138">
        <v>0</v>
      </c>
      <c r="T3328" s="139"/>
      <c r="U3328" s="138">
        <v>0</v>
      </c>
      <c r="V3328" s="138">
        <v>0</v>
      </c>
      <c r="W3328" s="138">
        <v>0</v>
      </c>
      <c r="X3328" s="138">
        <v>0</v>
      </c>
      <c r="Y3328" s="138">
        <v>0</v>
      </c>
      <c r="Z3328" s="139"/>
      <c r="AA3328" s="138">
        <v>0</v>
      </c>
      <c r="AB3328" s="131">
        <v>0</v>
      </c>
    </row>
    <row r="3329" spans="1:28" ht="15" customHeight="1" x14ac:dyDescent="0.25">
      <c r="A3329" s="129" t="str">
        <f>B3329&amp;"-"&amp;COUNTIF($B$3:B3329,B3329)</f>
        <v>9149-11</v>
      </c>
      <c r="B3329" s="130">
        <v>9149</v>
      </c>
      <c r="C3329" s="130" t="s">
        <v>156</v>
      </c>
      <c r="D3329" s="137"/>
      <c r="E3329" s="138">
        <v>0</v>
      </c>
      <c r="F3329" s="138">
        <v>0</v>
      </c>
      <c r="G3329" s="138">
        <v>0</v>
      </c>
      <c r="H3329" s="138">
        <v>0</v>
      </c>
      <c r="I3329" s="138">
        <v>0</v>
      </c>
      <c r="J3329" s="138">
        <v>0</v>
      </c>
      <c r="K3329" s="138">
        <v>0</v>
      </c>
      <c r="L3329" s="139"/>
      <c r="M3329" s="138">
        <v>0</v>
      </c>
      <c r="N3329" s="139"/>
      <c r="O3329" s="138">
        <v>0</v>
      </c>
      <c r="P3329" s="138">
        <v>0</v>
      </c>
      <c r="Q3329" s="138">
        <v>0</v>
      </c>
      <c r="R3329" s="139"/>
      <c r="S3329" s="138">
        <v>0</v>
      </c>
      <c r="T3329" s="139"/>
      <c r="U3329" s="138">
        <v>0</v>
      </c>
      <c r="V3329" s="138">
        <v>0</v>
      </c>
      <c r="W3329" s="138">
        <v>0</v>
      </c>
      <c r="X3329" s="138">
        <v>0</v>
      </c>
      <c r="Y3329" s="138">
        <v>0</v>
      </c>
      <c r="Z3329" s="139"/>
      <c r="AA3329" s="138">
        <v>0</v>
      </c>
      <c r="AB3329" s="131">
        <v>0</v>
      </c>
    </row>
    <row r="3330" spans="1:28" ht="15" customHeight="1" x14ac:dyDescent="0.25">
      <c r="A3330" s="129" t="str">
        <f>B3330&amp;"-"&amp;COUNTIF($B$3:B3330,B3330)</f>
        <v>9149-12</v>
      </c>
      <c r="B3330" s="130">
        <v>9149</v>
      </c>
      <c r="C3330" s="130" t="s">
        <v>156</v>
      </c>
      <c r="D3330" s="137"/>
      <c r="E3330" s="138">
        <v>0</v>
      </c>
      <c r="F3330" s="138">
        <v>0</v>
      </c>
      <c r="G3330" s="138">
        <v>0</v>
      </c>
      <c r="H3330" s="138">
        <v>0</v>
      </c>
      <c r="I3330" s="138">
        <v>0</v>
      </c>
      <c r="J3330" s="138">
        <v>0</v>
      </c>
      <c r="K3330" s="138">
        <v>0</v>
      </c>
      <c r="L3330" s="139"/>
      <c r="M3330" s="138">
        <v>0</v>
      </c>
      <c r="N3330" s="139"/>
      <c r="O3330" s="138">
        <v>0</v>
      </c>
      <c r="P3330" s="138">
        <v>0</v>
      </c>
      <c r="Q3330" s="138">
        <v>0</v>
      </c>
      <c r="R3330" s="139"/>
      <c r="S3330" s="138">
        <v>0</v>
      </c>
      <c r="T3330" s="139"/>
      <c r="U3330" s="138">
        <v>0</v>
      </c>
      <c r="V3330" s="138">
        <v>0</v>
      </c>
      <c r="W3330" s="138">
        <v>0</v>
      </c>
      <c r="X3330" s="138">
        <v>0</v>
      </c>
      <c r="Y3330" s="138">
        <v>0</v>
      </c>
      <c r="Z3330" s="139"/>
      <c r="AA3330" s="138">
        <v>0</v>
      </c>
      <c r="AB3330" s="131">
        <v>0</v>
      </c>
    </row>
    <row r="3331" spans="1:28" ht="15" customHeight="1" x14ac:dyDescent="0.25">
      <c r="A3331" s="129" t="str">
        <f>B3331&amp;"-"&amp;COUNTIF($B$3:B3331,B3331)</f>
        <v>9149-13</v>
      </c>
      <c r="B3331" s="130">
        <v>9149</v>
      </c>
      <c r="C3331" s="130" t="s">
        <v>156</v>
      </c>
      <c r="D3331" s="137"/>
      <c r="E3331" s="138">
        <v>0</v>
      </c>
      <c r="F3331" s="138">
        <v>0</v>
      </c>
      <c r="G3331" s="138">
        <v>0</v>
      </c>
      <c r="H3331" s="138">
        <v>0</v>
      </c>
      <c r="I3331" s="138">
        <v>0</v>
      </c>
      <c r="J3331" s="138">
        <v>0</v>
      </c>
      <c r="K3331" s="138">
        <v>0</v>
      </c>
      <c r="L3331" s="139"/>
      <c r="M3331" s="138">
        <v>0</v>
      </c>
      <c r="N3331" s="139"/>
      <c r="O3331" s="138">
        <v>0</v>
      </c>
      <c r="P3331" s="138">
        <v>0</v>
      </c>
      <c r="Q3331" s="138">
        <v>0</v>
      </c>
      <c r="R3331" s="139"/>
      <c r="S3331" s="138">
        <v>0</v>
      </c>
      <c r="T3331" s="139"/>
      <c r="U3331" s="138">
        <v>0</v>
      </c>
      <c r="V3331" s="138">
        <v>0</v>
      </c>
      <c r="W3331" s="138">
        <v>0</v>
      </c>
      <c r="X3331" s="138">
        <v>0</v>
      </c>
      <c r="Y3331" s="138">
        <v>0</v>
      </c>
      <c r="Z3331" s="139"/>
      <c r="AA3331" s="138">
        <v>0</v>
      </c>
      <c r="AB3331" s="131">
        <v>0</v>
      </c>
    </row>
    <row r="3332" spans="1:28" ht="15" customHeight="1" x14ac:dyDescent="0.25">
      <c r="A3332" s="129" t="str">
        <f>B3332&amp;"-"&amp;COUNTIF($B$3:B3332,B3332)</f>
        <v>9149-14</v>
      </c>
      <c r="B3332" s="130">
        <v>9149</v>
      </c>
      <c r="C3332" s="130" t="s">
        <v>156</v>
      </c>
      <c r="D3332" s="137"/>
      <c r="E3332" s="138">
        <v>0</v>
      </c>
      <c r="F3332" s="138">
        <v>0</v>
      </c>
      <c r="G3332" s="138">
        <v>0</v>
      </c>
      <c r="H3332" s="138">
        <v>0</v>
      </c>
      <c r="I3332" s="138">
        <v>0</v>
      </c>
      <c r="J3332" s="138">
        <v>0</v>
      </c>
      <c r="K3332" s="138">
        <v>0</v>
      </c>
      <c r="L3332" s="139"/>
      <c r="M3332" s="138">
        <v>0</v>
      </c>
      <c r="N3332" s="139"/>
      <c r="O3332" s="138">
        <v>0</v>
      </c>
      <c r="P3332" s="138">
        <v>0</v>
      </c>
      <c r="Q3332" s="138">
        <v>0</v>
      </c>
      <c r="R3332" s="139"/>
      <c r="S3332" s="138">
        <v>0</v>
      </c>
      <c r="T3332" s="139"/>
      <c r="U3332" s="138">
        <v>0</v>
      </c>
      <c r="V3332" s="138">
        <v>0</v>
      </c>
      <c r="W3332" s="138">
        <v>0</v>
      </c>
      <c r="X3332" s="138">
        <v>0</v>
      </c>
      <c r="Y3332" s="138">
        <v>0</v>
      </c>
      <c r="Z3332" s="139"/>
      <c r="AA3332" s="138">
        <v>0</v>
      </c>
      <c r="AB3332" s="131">
        <v>0</v>
      </c>
    </row>
    <row r="3333" spans="1:28" ht="15" customHeight="1" x14ac:dyDescent="0.25">
      <c r="A3333" s="129" t="str">
        <f>B3333&amp;"-"&amp;COUNTIF($B$3:B3333,B3333)</f>
        <v>9163-1</v>
      </c>
      <c r="B3333" s="130">
        <v>9163</v>
      </c>
      <c r="C3333" s="130" t="s">
        <v>157</v>
      </c>
      <c r="D3333" s="137">
        <v>43802</v>
      </c>
      <c r="E3333" s="138">
        <v>100.12</v>
      </c>
      <c r="F3333" s="138">
        <v>4.43</v>
      </c>
      <c r="G3333" s="138">
        <v>9.02</v>
      </c>
      <c r="H3333" s="138">
        <v>1.38</v>
      </c>
      <c r="I3333" s="138">
        <v>0</v>
      </c>
      <c r="J3333" s="138">
        <v>0</v>
      </c>
      <c r="K3333" s="138">
        <v>0</v>
      </c>
      <c r="L3333" s="139"/>
      <c r="M3333" s="138">
        <v>100.12</v>
      </c>
      <c r="N3333" s="139"/>
      <c r="O3333" s="138">
        <v>0</v>
      </c>
      <c r="P3333" s="138">
        <v>0</v>
      </c>
      <c r="Q3333" s="138">
        <v>0</v>
      </c>
      <c r="R3333" s="139"/>
      <c r="S3333" s="138">
        <v>56.72</v>
      </c>
      <c r="T3333" s="139"/>
      <c r="U3333" s="138">
        <v>0</v>
      </c>
      <c r="V3333" s="138">
        <v>0</v>
      </c>
      <c r="W3333" s="138">
        <v>0</v>
      </c>
      <c r="X3333" s="138">
        <v>0</v>
      </c>
      <c r="Y3333" s="138">
        <v>0</v>
      </c>
      <c r="Z3333" s="139"/>
      <c r="AA3333" s="138">
        <v>0</v>
      </c>
      <c r="AB3333" s="131">
        <v>0</v>
      </c>
    </row>
    <row r="3334" spans="1:28" ht="15" customHeight="1" x14ac:dyDescent="0.25">
      <c r="A3334" s="129" t="str">
        <f>B3334&amp;"-"&amp;COUNTIF($B$3:B3334,B3334)</f>
        <v>9163-2</v>
      </c>
      <c r="B3334" s="130">
        <v>9163</v>
      </c>
      <c r="C3334" s="130" t="s">
        <v>157</v>
      </c>
      <c r="D3334" s="137"/>
      <c r="E3334" s="138">
        <v>0</v>
      </c>
      <c r="F3334" s="138">
        <v>0</v>
      </c>
      <c r="G3334" s="138">
        <v>0</v>
      </c>
      <c r="H3334" s="138">
        <v>0</v>
      </c>
      <c r="I3334" s="138">
        <v>0</v>
      </c>
      <c r="J3334" s="138">
        <v>0</v>
      </c>
      <c r="K3334" s="138">
        <v>0</v>
      </c>
      <c r="L3334" s="139"/>
      <c r="M3334" s="138">
        <v>0</v>
      </c>
      <c r="N3334" s="139"/>
      <c r="O3334" s="138">
        <v>0</v>
      </c>
      <c r="P3334" s="138">
        <v>0</v>
      </c>
      <c r="Q3334" s="138">
        <v>0</v>
      </c>
      <c r="R3334" s="139"/>
      <c r="S3334" s="138">
        <v>0</v>
      </c>
      <c r="T3334" s="139"/>
      <c r="U3334" s="138">
        <v>0</v>
      </c>
      <c r="V3334" s="138">
        <v>0</v>
      </c>
      <c r="W3334" s="138">
        <v>0</v>
      </c>
      <c r="X3334" s="138">
        <v>0</v>
      </c>
      <c r="Y3334" s="138">
        <v>0</v>
      </c>
      <c r="Z3334" s="139"/>
      <c r="AA3334" s="138">
        <v>0</v>
      </c>
      <c r="AB3334" s="131">
        <v>0</v>
      </c>
    </row>
    <row r="3335" spans="1:28" ht="15" customHeight="1" x14ac:dyDescent="0.25">
      <c r="A3335" s="129" t="str">
        <f>B3335&amp;"-"&amp;COUNTIF($B$3:B3335,B3335)</f>
        <v>9163-3</v>
      </c>
      <c r="B3335" s="130">
        <v>9163</v>
      </c>
      <c r="C3335" s="130" t="s">
        <v>157</v>
      </c>
      <c r="D3335" s="137"/>
      <c r="E3335" s="138">
        <v>0</v>
      </c>
      <c r="F3335" s="138">
        <v>0</v>
      </c>
      <c r="G3335" s="138">
        <v>0</v>
      </c>
      <c r="H3335" s="138">
        <v>0</v>
      </c>
      <c r="I3335" s="138">
        <v>0</v>
      </c>
      <c r="J3335" s="138">
        <v>0</v>
      </c>
      <c r="K3335" s="138">
        <v>0</v>
      </c>
      <c r="L3335" s="139"/>
      <c r="M3335" s="138">
        <v>0</v>
      </c>
      <c r="N3335" s="139"/>
      <c r="O3335" s="138">
        <v>0</v>
      </c>
      <c r="P3335" s="138">
        <v>0</v>
      </c>
      <c r="Q3335" s="138">
        <v>0</v>
      </c>
      <c r="R3335" s="139"/>
      <c r="S3335" s="138">
        <v>0</v>
      </c>
      <c r="T3335" s="139"/>
      <c r="U3335" s="138">
        <v>0</v>
      </c>
      <c r="V3335" s="138">
        <v>0</v>
      </c>
      <c r="W3335" s="138">
        <v>0</v>
      </c>
      <c r="X3335" s="138">
        <v>0</v>
      </c>
      <c r="Y3335" s="138">
        <v>0</v>
      </c>
      <c r="Z3335" s="139"/>
      <c r="AA3335" s="138">
        <v>0</v>
      </c>
      <c r="AB3335" s="131">
        <v>0</v>
      </c>
    </row>
    <row r="3336" spans="1:28" ht="15" customHeight="1" x14ac:dyDescent="0.25">
      <c r="A3336" s="129" t="str">
        <f>B3336&amp;"-"&amp;COUNTIF($B$3:B3336,B3336)</f>
        <v>9163-4</v>
      </c>
      <c r="B3336" s="130">
        <v>9163</v>
      </c>
      <c r="C3336" s="130" t="s">
        <v>157</v>
      </c>
      <c r="D3336" s="137"/>
      <c r="E3336" s="138">
        <v>0</v>
      </c>
      <c r="F3336" s="138">
        <v>0</v>
      </c>
      <c r="G3336" s="138">
        <v>0</v>
      </c>
      <c r="H3336" s="138">
        <v>0</v>
      </c>
      <c r="I3336" s="138">
        <v>0</v>
      </c>
      <c r="J3336" s="138">
        <v>0</v>
      </c>
      <c r="K3336" s="138">
        <v>0</v>
      </c>
      <c r="L3336" s="139"/>
      <c r="M3336" s="138">
        <v>0</v>
      </c>
      <c r="N3336" s="139"/>
      <c r="O3336" s="138">
        <v>0</v>
      </c>
      <c r="P3336" s="138">
        <v>0</v>
      </c>
      <c r="Q3336" s="138">
        <v>0</v>
      </c>
      <c r="R3336" s="139"/>
      <c r="S3336" s="138">
        <v>0</v>
      </c>
      <c r="T3336" s="139"/>
      <c r="U3336" s="138">
        <v>0</v>
      </c>
      <c r="V3336" s="138">
        <v>0</v>
      </c>
      <c r="W3336" s="138">
        <v>0</v>
      </c>
      <c r="X3336" s="138">
        <v>0</v>
      </c>
      <c r="Y3336" s="138">
        <v>0</v>
      </c>
      <c r="Z3336" s="139"/>
      <c r="AA3336" s="138">
        <v>0</v>
      </c>
      <c r="AB3336" s="131">
        <v>0</v>
      </c>
    </row>
    <row r="3337" spans="1:28" ht="15" customHeight="1" x14ac:dyDescent="0.25">
      <c r="A3337" s="129" t="str">
        <f>B3337&amp;"-"&amp;COUNTIF($B$3:B3337,B3337)</f>
        <v>9163-5</v>
      </c>
      <c r="B3337" s="130">
        <v>9163</v>
      </c>
      <c r="C3337" s="130" t="s">
        <v>157</v>
      </c>
      <c r="D3337" s="137"/>
      <c r="E3337" s="138">
        <v>0</v>
      </c>
      <c r="F3337" s="138">
        <v>0</v>
      </c>
      <c r="G3337" s="138">
        <v>0</v>
      </c>
      <c r="H3337" s="138">
        <v>0</v>
      </c>
      <c r="I3337" s="138">
        <v>0</v>
      </c>
      <c r="J3337" s="138">
        <v>0</v>
      </c>
      <c r="K3337" s="138">
        <v>0</v>
      </c>
      <c r="L3337" s="139"/>
      <c r="M3337" s="138">
        <v>0</v>
      </c>
      <c r="N3337" s="139"/>
      <c r="O3337" s="138">
        <v>0</v>
      </c>
      <c r="P3337" s="138">
        <v>0</v>
      </c>
      <c r="Q3337" s="138">
        <v>0</v>
      </c>
      <c r="R3337" s="139"/>
      <c r="S3337" s="138">
        <v>0</v>
      </c>
      <c r="T3337" s="139"/>
      <c r="U3337" s="138">
        <v>0</v>
      </c>
      <c r="V3337" s="138">
        <v>0</v>
      </c>
      <c r="W3337" s="138">
        <v>0</v>
      </c>
      <c r="X3337" s="138">
        <v>0</v>
      </c>
      <c r="Y3337" s="138">
        <v>0</v>
      </c>
      <c r="Z3337" s="139"/>
      <c r="AA3337" s="138">
        <v>0</v>
      </c>
      <c r="AB3337" s="131">
        <v>0</v>
      </c>
    </row>
    <row r="3338" spans="1:28" ht="15" customHeight="1" x14ac:dyDescent="0.25">
      <c r="A3338" s="129" t="str">
        <f>B3338&amp;"-"&amp;COUNTIF($B$3:B3338,B3338)</f>
        <v>9163-6</v>
      </c>
      <c r="B3338" s="130">
        <v>9163</v>
      </c>
      <c r="C3338" s="130" t="s">
        <v>157</v>
      </c>
      <c r="D3338" s="137"/>
      <c r="E3338" s="138">
        <v>0</v>
      </c>
      <c r="F3338" s="138">
        <v>0</v>
      </c>
      <c r="G3338" s="138">
        <v>0</v>
      </c>
      <c r="H3338" s="138">
        <v>0</v>
      </c>
      <c r="I3338" s="138">
        <v>0</v>
      </c>
      <c r="J3338" s="138">
        <v>0</v>
      </c>
      <c r="K3338" s="138">
        <v>0</v>
      </c>
      <c r="L3338" s="139"/>
      <c r="M3338" s="138">
        <v>0</v>
      </c>
      <c r="N3338" s="139"/>
      <c r="O3338" s="138">
        <v>0</v>
      </c>
      <c r="P3338" s="138">
        <v>0</v>
      </c>
      <c r="Q3338" s="138">
        <v>0</v>
      </c>
      <c r="R3338" s="139"/>
      <c r="S3338" s="138">
        <v>0</v>
      </c>
      <c r="T3338" s="139"/>
      <c r="U3338" s="138">
        <v>0</v>
      </c>
      <c r="V3338" s="138">
        <v>0</v>
      </c>
      <c r="W3338" s="138">
        <v>0</v>
      </c>
      <c r="X3338" s="138">
        <v>0</v>
      </c>
      <c r="Y3338" s="138">
        <v>0</v>
      </c>
      <c r="Z3338" s="139"/>
      <c r="AA3338" s="138">
        <v>0</v>
      </c>
      <c r="AB3338" s="131">
        <v>0</v>
      </c>
    </row>
    <row r="3339" spans="1:28" ht="15" customHeight="1" x14ac:dyDescent="0.25">
      <c r="A3339" s="129" t="str">
        <f>B3339&amp;"-"&amp;COUNTIF($B$3:B3339,B3339)</f>
        <v>9163-7</v>
      </c>
      <c r="B3339" s="130">
        <v>9163</v>
      </c>
      <c r="C3339" s="130" t="s">
        <v>157</v>
      </c>
      <c r="D3339" s="137"/>
      <c r="E3339" s="138">
        <v>0</v>
      </c>
      <c r="F3339" s="138">
        <v>0</v>
      </c>
      <c r="G3339" s="138">
        <v>0</v>
      </c>
      <c r="H3339" s="138">
        <v>0</v>
      </c>
      <c r="I3339" s="138">
        <v>0</v>
      </c>
      <c r="J3339" s="138">
        <v>0</v>
      </c>
      <c r="K3339" s="138">
        <v>0</v>
      </c>
      <c r="L3339" s="139"/>
      <c r="M3339" s="138">
        <v>0</v>
      </c>
      <c r="N3339" s="139"/>
      <c r="O3339" s="138">
        <v>0</v>
      </c>
      <c r="P3339" s="138">
        <v>0</v>
      </c>
      <c r="Q3339" s="138">
        <v>0</v>
      </c>
      <c r="R3339" s="139"/>
      <c r="S3339" s="138">
        <v>0</v>
      </c>
      <c r="T3339" s="139"/>
      <c r="U3339" s="138">
        <v>0</v>
      </c>
      <c r="V3339" s="138">
        <v>0</v>
      </c>
      <c r="W3339" s="138">
        <v>0</v>
      </c>
      <c r="X3339" s="138">
        <v>0</v>
      </c>
      <c r="Y3339" s="138">
        <v>0</v>
      </c>
      <c r="Z3339" s="139"/>
      <c r="AA3339" s="138">
        <v>0</v>
      </c>
      <c r="AB3339" s="131">
        <v>0</v>
      </c>
    </row>
    <row r="3340" spans="1:28" ht="15" customHeight="1" x14ac:dyDescent="0.25">
      <c r="A3340" s="129" t="str">
        <f>B3340&amp;"-"&amp;COUNTIF($B$3:B3340,B3340)</f>
        <v>9164-1</v>
      </c>
      <c r="B3340" s="130">
        <v>9164</v>
      </c>
      <c r="C3340" s="130" t="s">
        <v>158</v>
      </c>
      <c r="D3340" s="137">
        <v>48223</v>
      </c>
      <c r="E3340" s="138">
        <v>2.4</v>
      </c>
      <c r="F3340" s="138">
        <v>0</v>
      </c>
      <c r="G3340" s="138">
        <v>0.95</v>
      </c>
      <c r="H3340" s="138">
        <v>0</v>
      </c>
      <c r="I3340" s="138">
        <v>0</v>
      </c>
      <c r="J3340" s="138">
        <v>0</v>
      </c>
      <c r="K3340" s="138">
        <v>0</v>
      </c>
      <c r="L3340" s="139"/>
      <c r="M3340" s="138">
        <v>2.4</v>
      </c>
      <c r="N3340" s="139"/>
      <c r="O3340" s="138">
        <v>0</v>
      </c>
      <c r="P3340" s="138">
        <v>0</v>
      </c>
      <c r="Q3340" s="138">
        <v>0</v>
      </c>
      <c r="R3340" s="139"/>
      <c r="S3340" s="138">
        <v>1.45</v>
      </c>
      <c r="T3340" s="139"/>
      <c r="U3340" s="138">
        <v>0</v>
      </c>
      <c r="V3340" s="138">
        <v>0</v>
      </c>
      <c r="W3340" s="138">
        <v>0</v>
      </c>
      <c r="X3340" s="138">
        <v>0</v>
      </c>
      <c r="Y3340" s="138">
        <v>0</v>
      </c>
      <c r="Z3340" s="139"/>
      <c r="AA3340" s="138">
        <v>0</v>
      </c>
      <c r="AB3340" s="131">
        <v>0</v>
      </c>
    </row>
    <row r="3341" spans="1:28" ht="15" customHeight="1" x14ac:dyDescent="0.25">
      <c r="A3341" s="129" t="str">
        <f>B3341&amp;"-"&amp;COUNTIF($B$3:B3341,B3341)</f>
        <v>9164-2</v>
      </c>
      <c r="B3341" s="130">
        <v>9164</v>
      </c>
      <c r="C3341" s="130" t="s">
        <v>158</v>
      </c>
      <c r="D3341" s="137">
        <v>44875</v>
      </c>
      <c r="E3341" s="138">
        <v>4.8899999999999997</v>
      </c>
      <c r="F3341" s="138">
        <v>0</v>
      </c>
      <c r="G3341" s="138">
        <v>0</v>
      </c>
      <c r="H3341" s="138">
        <v>0</v>
      </c>
      <c r="I3341" s="138">
        <v>0</v>
      </c>
      <c r="J3341" s="138">
        <v>0</v>
      </c>
      <c r="K3341" s="138">
        <v>0</v>
      </c>
      <c r="L3341" s="139"/>
      <c r="M3341" s="138">
        <v>4.8899999999999997</v>
      </c>
      <c r="N3341" s="139"/>
      <c r="O3341" s="138">
        <v>0</v>
      </c>
      <c r="P3341" s="138">
        <v>1.01</v>
      </c>
      <c r="Q3341" s="138">
        <v>0</v>
      </c>
      <c r="R3341" s="139"/>
      <c r="S3341" s="138">
        <v>3.89</v>
      </c>
      <c r="T3341" s="139"/>
      <c r="U3341" s="138">
        <v>0</v>
      </c>
      <c r="V3341" s="138">
        <v>0</v>
      </c>
      <c r="W3341" s="138">
        <v>0</v>
      </c>
      <c r="X3341" s="138">
        <v>0</v>
      </c>
      <c r="Y3341" s="138">
        <v>0</v>
      </c>
      <c r="Z3341" s="139"/>
      <c r="AA3341" s="138">
        <v>0</v>
      </c>
      <c r="AB3341" s="131">
        <v>0</v>
      </c>
    </row>
    <row r="3342" spans="1:28" ht="15" customHeight="1" x14ac:dyDescent="0.25">
      <c r="A3342" s="129" t="str">
        <f>B3342&amp;"-"&amp;COUNTIF($B$3:B3342,B3342)</f>
        <v>9164-3</v>
      </c>
      <c r="B3342" s="130">
        <v>9164</v>
      </c>
      <c r="C3342" s="130" t="s">
        <v>158</v>
      </c>
      <c r="D3342" s="137">
        <v>44909</v>
      </c>
      <c r="E3342" s="138">
        <v>154.68</v>
      </c>
      <c r="F3342" s="138">
        <v>1</v>
      </c>
      <c r="G3342" s="138">
        <v>14.45</v>
      </c>
      <c r="H3342" s="138">
        <v>0</v>
      </c>
      <c r="I3342" s="138">
        <v>0</v>
      </c>
      <c r="J3342" s="138">
        <v>0</v>
      </c>
      <c r="K3342" s="138">
        <v>0</v>
      </c>
      <c r="L3342" s="139"/>
      <c r="M3342" s="138">
        <v>154.68</v>
      </c>
      <c r="N3342" s="139"/>
      <c r="O3342" s="138">
        <v>10.49</v>
      </c>
      <c r="P3342" s="138">
        <v>5.77</v>
      </c>
      <c r="Q3342" s="138">
        <v>0</v>
      </c>
      <c r="R3342" s="139"/>
      <c r="S3342" s="138">
        <v>121.78</v>
      </c>
      <c r="T3342" s="139"/>
      <c r="U3342" s="138">
        <v>0</v>
      </c>
      <c r="V3342" s="138">
        <v>0</v>
      </c>
      <c r="W3342" s="138">
        <v>0</v>
      </c>
      <c r="X3342" s="138">
        <v>0</v>
      </c>
      <c r="Y3342" s="138">
        <v>0</v>
      </c>
      <c r="Z3342" s="139"/>
      <c r="AA3342" s="138">
        <v>0</v>
      </c>
      <c r="AB3342" s="131">
        <v>0</v>
      </c>
    </row>
    <row r="3343" spans="1:28" ht="15" customHeight="1" x14ac:dyDescent="0.25">
      <c r="A3343" s="129" t="str">
        <f>B3343&amp;"-"&amp;COUNTIF($B$3:B3343,B3343)</f>
        <v>9164-4</v>
      </c>
      <c r="B3343" s="130">
        <v>9164</v>
      </c>
      <c r="C3343" s="130" t="s">
        <v>158</v>
      </c>
      <c r="D3343" s="137">
        <v>48231</v>
      </c>
      <c r="E3343" s="138">
        <v>6</v>
      </c>
      <c r="F3343" s="138">
        <v>0</v>
      </c>
      <c r="G3343" s="138">
        <v>0</v>
      </c>
      <c r="H3343" s="138">
        <v>0</v>
      </c>
      <c r="I3343" s="138">
        <v>0</v>
      </c>
      <c r="J3343" s="138">
        <v>0</v>
      </c>
      <c r="K3343" s="138">
        <v>1</v>
      </c>
      <c r="L3343" s="139"/>
      <c r="M3343" s="138">
        <v>6</v>
      </c>
      <c r="N3343" s="139"/>
      <c r="O3343" s="138">
        <v>2</v>
      </c>
      <c r="P3343" s="138">
        <v>1</v>
      </c>
      <c r="Q3343" s="138">
        <v>0</v>
      </c>
      <c r="R3343" s="139"/>
      <c r="S3343" s="138">
        <v>5</v>
      </c>
      <c r="T3343" s="139"/>
      <c r="U3343" s="138">
        <v>0</v>
      </c>
      <c r="V3343" s="138">
        <v>0</v>
      </c>
      <c r="W3343" s="138">
        <v>0</v>
      </c>
      <c r="X3343" s="138">
        <v>0</v>
      </c>
      <c r="Y3343" s="138">
        <v>0</v>
      </c>
      <c r="Z3343" s="139"/>
      <c r="AA3343" s="138">
        <v>0</v>
      </c>
      <c r="AB3343" s="131">
        <v>0</v>
      </c>
    </row>
    <row r="3344" spans="1:28" ht="15" customHeight="1" x14ac:dyDescent="0.25">
      <c r="A3344" s="129" t="str">
        <f>B3344&amp;"-"&amp;COUNTIF($B$3:B3344,B3344)</f>
        <v>9164-5</v>
      </c>
      <c r="B3344" s="130">
        <v>9164</v>
      </c>
      <c r="C3344" s="130" t="s">
        <v>158</v>
      </c>
      <c r="D3344" s="137"/>
      <c r="E3344" s="138">
        <v>0</v>
      </c>
      <c r="F3344" s="138">
        <v>0</v>
      </c>
      <c r="G3344" s="138">
        <v>0</v>
      </c>
      <c r="H3344" s="138">
        <v>0</v>
      </c>
      <c r="I3344" s="138">
        <v>0</v>
      </c>
      <c r="J3344" s="138">
        <v>0</v>
      </c>
      <c r="K3344" s="138">
        <v>0</v>
      </c>
      <c r="L3344" s="139"/>
      <c r="M3344" s="138">
        <v>0</v>
      </c>
      <c r="N3344" s="139"/>
      <c r="O3344" s="138">
        <v>0</v>
      </c>
      <c r="P3344" s="138">
        <v>0</v>
      </c>
      <c r="Q3344" s="138">
        <v>0</v>
      </c>
      <c r="R3344" s="139"/>
      <c r="S3344" s="138">
        <v>0</v>
      </c>
      <c r="T3344" s="139"/>
      <c r="U3344" s="138">
        <v>0</v>
      </c>
      <c r="V3344" s="138">
        <v>0</v>
      </c>
      <c r="W3344" s="138">
        <v>0</v>
      </c>
      <c r="X3344" s="138">
        <v>0</v>
      </c>
      <c r="Y3344" s="138">
        <v>0</v>
      </c>
      <c r="Z3344" s="139"/>
      <c r="AA3344" s="138">
        <v>0</v>
      </c>
      <c r="AB3344" s="131">
        <v>0</v>
      </c>
    </row>
    <row r="3345" spans="1:28" ht="15" customHeight="1" x14ac:dyDescent="0.25">
      <c r="A3345" s="129" t="str">
        <f>B3345&amp;"-"&amp;COUNTIF($B$3:B3345,B3345)</f>
        <v>9164-6</v>
      </c>
      <c r="B3345" s="130">
        <v>9164</v>
      </c>
      <c r="C3345" s="130" t="s">
        <v>158</v>
      </c>
      <c r="D3345" s="137"/>
      <c r="E3345" s="138">
        <v>0</v>
      </c>
      <c r="F3345" s="138">
        <v>0</v>
      </c>
      <c r="G3345" s="138">
        <v>0</v>
      </c>
      <c r="H3345" s="138">
        <v>0</v>
      </c>
      <c r="I3345" s="138">
        <v>0</v>
      </c>
      <c r="J3345" s="138">
        <v>0</v>
      </c>
      <c r="K3345" s="138">
        <v>0</v>
      </c>
      <c r="L3345" s="139"/>
      <c r="M3345" s="138">
        <v>0</v>
      </c>
      <c r="N3345" s="139"/>
      <c r="O3345" s="138">
        <v>0</v>
      </c>
      <c r="P3345" s="138">
        <v>0</v>
      </c>
      <c r="Q3345" s="138">
        <v>0</v>
      </c>
      <c r="R3345" s="139"/>
      <c r="S3345" s="138">
        <v>0</v>
      </c>
      <c r="T3345" s="139"/>
      <c r="U3345" s="138">
        <v>0</v>
      </c>
      <c r="V3345" s="138">
        <v>0</v>
      </c>
      <c r="W3345" s="138">
        <v>0</v>
      </c>
      <c r="X3345" s="138">
        <v>0</v>
      </c>
      <c r="Y3345" s="138">
        <v>0</v>
      </c>
      <c r="Z3345" s="139"/>
      <c r="AA3345" s="138">
        <v>0</v>
      </c>
      <c r="AB3345" s="131">
        <v>0</v>
      </c>
    </row>
    <row r="3346" spans="1:28" ht="15" customHeight="1" x14ac:dyDescent="0.25">
      <c r="A3346" s="129" t="str">
        <f>B3346&amp;"-"&amp;COUNTIF($B$3:B3346,B3346)</f>
        <v>9164-7</v>
      </c>
      <c r="B3346" s="130">
        <v>9164</v>
      </c>
      <c r="C3346" s="130" t="s">
        <v>158</v>
      </c>
      <c r="D3346" s="137"/>
      <c r="E3346" s="138">
        <v>0</v>
      </c>
      <c r="F3346" s="138">
        <v>0</v>
      </c>
      <c r="G3346" s="138">
        <v>0</v>
      </c>
      <c r="H3346" s="138">
        <v>0</v>
      </c>
      <c r="I3346" s="138">
        <v>0</v>
      </c>
      <c r="J3346" s="138">
        <v>0</v>
      </c>
      <c r="K3346" s="138">
        <v>0</v>
      </c>
      <c r="L3346" s="139"/>
      <c r="M3346" s="138">
        <v>0</v>
      </c>
      <c r="N3346" s="139"/>
      <c r="O3346" s="138">
        <v>0</v>
      </c>
      <c r="P3346" s="138">
        <v>0</v>
      </c>
      <c r="Q3346" s="138">
        <v>0</v>
      </c>
      <c r="R3346" s="139"/>
      <c r="S3346" s="138">
        <v>0</v>
      </c>
      <c r="T3346" s="139"/>
      <c r="U3346" s="138">
        <v>0</v>
      </c>
      <c r="V3346" s="138">
        <v>0</v>
      </c>
      <c r="W3346" s="138">
        <v>0</v>
      </c>
      <c r="X3346" s="138">
        <v>0</v>
      </c>
      <c r="Y3346" s="138">
        <v>0</v>
      </c>
      <c r="Z3346" s="139"/>
      <c r="AA3346" s="138">
        <v>0</v>
      </c>
      <c r="AB3346" s="131">
        <v>0</v>
      </c>
    </row>
    <row r="3347" spans="1:28" ht="15" customHeight="1" x14ac:dyDescent="0.25">
      <c r="A3347" s="129" t="str">
        <f>B3347&amp;"-"&amp;COUNTIF($B$3:B3347,B3347)</f>
        <v>9164-8</v>
      </c>
      <c r="B3347" s="130">
        <v>9164</v>
      </c>
      <c r="C3347" s="130" t="s">
        <v>158</v>
      </c>
      <c r="D3347" s="137"/>
      <c r="E3347" s="138">
        <v>0</v>
      </c>
      <c r="F3347" s="138">
        <v>0</v>
      </c>
      <c r="G3347" s="138">
        <v>0</v>
      </c>
      <c r="H3347" s="138">
        <v>0</v>
      </c>
      <c r="I3347" s="138">
        <v>0</v>
      </c>
      <c r="J3347" s="138">
        <v>0</v>
      </c>
      <c r="K3347" s="138">
        <v>0</v>
      </c>
      <c r="L3347" s="139"/>
      <c r="M3347" s="138">
        <v>0</v>
      </c>
      <c r="N3347" s="139"/>
      <c r="O3347" s="138">
        <v>0</v>
      </c>
      <c r="P3347" s="138">
        <v>0</v>
      </c>
      <c r="Q3347" s="138">
        <v>0</v>
      </c>
      <c r="R3347" s="139"/>
      <c r="S3347" s="138">
        <v>0</v>
      </c>
      <c r="T3347" s="139"/>
      <c r="U3347" s="138">
        <v>0</v>
      </c>
      <c r="V3347" s="138">
        <v>0</v>
      </c>
      <c r="W3347" s="138">
        <v>0</v>
      </c>
      <c r="X3347" s="138">
        <v>0</v>
      </c>
      <c r="Y3347" s="138">
        <v>0</v>
      </c>
      <c r="Z3347" s="139"/>
      <c r="AA3347" s="138">
        <v>0</v>
      </c>
      <c r="AB3347" s="131">
        <v>0</v>
      </c>
    </row>
    <row r="3348" spans="1:28" ht="15" customHeight="1" x14ac:dyDescent="0.25">
      <c r="A3348" s="129" t="str">
        <f>B3348&amp;"-"&amp;COUNTIF($B$3:B3348,B3348)</f>
        <v>9171-1</v>
      </c>
      <c r="B3348" s="130">
        <v>9171</v>
      </c>
      <c r="C3348" s="130" t="s">
        <v>159</v>
      </c>
      <c r="D3348" s="137">
        <v>44362</v>
      </c>
      <c r="E3348" s="138">
        <v>1</v>
      </c>
      <c r="F3348" s="138">
        <v>0</v>
      </c>
      <c r="G3348" s="138">
        <v>0</v>
      </c>
      <c r="H3348" s="138">
        <v>0</v>
      </c>
      <c r="I3348" s="138">
        <v>0</v>
      </c>
      <c r="J3348" s="138">
        <v>0</v>
      </c>
      <c r="K3348" s="138">
        <v>0</v>
      </c>
      <c r="L3348" s="139"/>
      <c r="M3348" s="138">
        <v>1</v>
      </c>
      <c r="N3348" s="139"/>
      <c r="O3348" s="138">
        <v>0</v>
      </c>
      <c r="P3348" s="138">
        <v>0</v>
      </c>
      <c r="Q3348" s="138">
        <v>0</v>
      </c>
      <c r="R3348" s="139"/>
      <c r="S3348" s="138">
        <v>0</v>
      </c>
      <c r="T3348" s="139"/>
      <c r="U3348" s="138">
        <v>0</v>
      </c>
      <c r="V3348" s="138">
        <v>0</v>
      </c>
      <c r="W3348" s="138">
        <v>0</v>
      </c>
      <c r="X3348" s="138">
        <v>0</v>
      </c>
      <c r="Y3348" s="138">
        <v>0</v>
      </c>
      <c r="Z3348" s="139"/>
      <c r="AA3348" s="138">
        <v>0</v>
      </c>
      <c r="AB3348" s="131">
        <v>0</v>
      </c>
    </row>
    <row r="3349" spans="1:28" ht="15" customHeight="1" x14ac:dyDescent="0.25">
      <c r="A3349" s="129" t="str">
        <f>B3349&amp;"-"&amp;COUNTIF($B$3:B3349,B3349)</f>
        <v>9171-2</v>
      </c>
      <c r="B3349" s="130">
        <v>9171</v>
      </c>
      <c r="C3349" s="130" t="s">
        <v>159</v>
      </c>
      <c r="D3349" s="137">
        <v>44909</v>
      </c>
      <c r="E3349" s="138">
        <v>172.53</v>
      </c>
      <c r="F3349" s="138">
        <v>4.93</v>
      </c>
      <c r="G3349" s="138">
        <v>21.93</v>
      </c>
      <c r="H3349" s="138">
        <v>3.4</v>
      </c>
      <c r="I3349" s="138">
        <v>1</v>
      </c>
      <c r="J3349" s="138">
        <v>0</v>
      </c>
      <c r="K3349" s="138">
        <v>2</v>
      </c>
      <c r="L3349" s="139"/>
      <c r="M3349" s="138">
        <v>172.53</v>
      </c>
      <c r="N3349" s="139"/>
      <c r="O3349" s="138">
        <v>0</v>
      </c>
      <c r="P3349" s="138">
        <v>0</v>
      </c>
      <c r="Q3349" s="138">
        <v>0</v>
      </c>
      <c r="R3349" s="139"/>
      <c r="S3349" s="138">
        <v>75.290000000000006</v>
      </c>
      <c r="T3349" s="139"/>
      <c r="U3349" s="138">
        <v>0</v>
      </c>
      <c r="V3349" s="138">
        <v>0</v>
      </c>
      <c r="W3349" s="138">
        <v>0</v>
      </c>
      <c r="X3349" s="138">
        <v>0</v>
      </c>
      <c r="Y3349" s="138">
        <v>0</v>
      </c>
      <c r="Z3349" s="139"/>
      <c r="AA3349" s="138">
        <v>0</v>
      </c>
      <c r="AB3349" s="131">
        <v>0</v>
      </c>
    </row>
    <row r="3350" spans="1:28" ht="15" customHeight="1" x14ac:dyDescent="0.25">
      <c r="A3350" s="129" t="str">
        <f>B3350&amp;"-"&amp;COUNTIF($B$3:B3350,B3350)</f>
        <v>9171-3</v>
      </c>
      <c r="B3350" s="130">
        <v>9171</v>
      </c>
      <c r="C3350" s="130" t="s">
        <v>159</v>
      </c>
      <c r="D3350" s="137">
        <v>48231</v>
      </c>
      <c r="E3350" s="138">
        <v>3.03</v>
      </c>
      <c r="F3350" s="138">
        <v>0</v>
      </c>
      <c r="G3350" s="138">
        <v>0</v>
      </c>
      <c r="H3350" s="138">
        <v>0</v>
      </c>
      <c r="I3350" s="138">
        <v>0</v>
      </c>
      <c r="J3350" s="138">
        <v>0</v>
      </c>
      <c r="K3350" s="138">
        <v>0</v>
      </c>
      <c r="L3350" s="139"/>
      <c r="M3350" s="138">
        <v>3.03</v>
      </c>
      <c r="N3350" s="139"/>
      <c r="O3350" s="138">
        <v>0</v>
      </c>
      <c r="P3350" s="138">
        <v>0</v>
      </c>
      <c r="Q3350" s="138">
        <v>0</v>
      </c>
      <c r="R3350" s="139"/>
      <c r="S3350" s="138">
        <v>2.2200000000000002</v>
      </c>
      <c r="T3350" s="139"/>
      <c r="U3350" s="138">
        <v>0</v>
      </c>
      <c r="V3350" s="138">
        <v>0</v>
      </c>
      <c r="W3350" s="138">
        <v>0</v>
      </c>
      <c r="X3350" s="138">
        <v>0</v>
      </c>
      <c r="Y3350" s="138">
        <v>0</v>
      </c>
      <c r="Z3350" s="139"/>
      <c r="AA3350" s="138">
        <v>0</v>
      </c>
      <c r="AB3350" s="131">
        <v>0</v>
      </c>
    </row>
    <row r="3351" spans="1:28" ht="15" customHeight="1" x14ac:dyDescent="0.25">
      <c r="A3351" s="129" t="str">
        <f>B3351&amp;"-"&amp;COUNTIF($B$3:B3351,B3351)</f>
        <v>9171-4</v>
      </c>
      <c r="B3351" s="130">
        <v>9171</v>
      </c>
      <c r="C3351" s="130" t="s">
        <v>159</v>
      </c>
      <c r="D3351" s="137"/>
      <c r="E3351" s="138">
        <v>0</v>
      </c>
      <c r="F3351" s="138">
        <v>0</v>
      </c>
      <c r="G3351" s="138">
        <v>0</v>
      </c>
      <c r="H3351" s="138">
        <v>0</v>
      </c>
      <c r="I3351" s="138">
        <v>0</v>
      </c>
      <c r="J3351" s="138">
        <v>0</v>
      </c>
      <c r="K3351" s="138">
        <v>0</v>
      </c>
      <c r="L3351" s="139"/>
      <c r="M3351" s="138">
        <v>0</v>
      </c>
      <c r="N3351" s="139"/>
      <c r="O3351" s="138">
        <v>0</v>
      </c>
      <c r="P3351" s="138">
        <v>0</v>
      </c>
      <c r="Q3351" s="138">
        <v>0</v>
      </c>
      <c r="R3351" s="139"/>
      <c r="S3351" s="138">
        <v>0</v>
      </c>
      <c r="T3351" s="139"/>
      <c r="U3351" s="138">
        <v>0</v>
      </c>
      <c r="V3351" s="138">
        <v>0</v>
      </c>
      <c r="W3351" s="138">
        <v>0</v>
      </c>
      <c r="X3351" s="138">
        <v>0</v>
      </c>
      <c r="Y3351" s="138">
        <v>0</v>
      </c>
      <c r="Z3351" s="139"/>
      <c r="AA3351" s="138">
        <v>0</v>
      </c>
      <c r="AB3351" s="131">
        <v>0</v>
      </c>
    </row>
    <row r="3352" spans="1:28" ht="15" customHeight="1" x14ac:dyDescent="0.25">
      <c r="A3352" s="129" t="str">
        <f>B3352&amp;"-"&amp;COUNTIF($B$3:B3352,B3352)</f>
        <v>9171-5</v>
      </c>
      <c r="B3352" s="130">
        <v>9171</v>
      </c>
      <c r="C3352" s="130" t="s">
        <v>159</v>
      </c>
      <c r="D3352" s="137"/>
      <c r="E3352" s="138">
        <v>0</v>
      </c>
      <c r="F3352" s="138">
        <v>0</v>
      </c>
      <c r="G3352" s="138">
        <v>0</v>
      </c>
      <c r="H3352" s="138">
        <v>0</v>
      </c>
      <c r="I3352" s="138">
        <v>0</v>
      </c>
      <c r="J3352" s="138">
        <v>0</v>
      </c>
      <c r="K3352" s="138">
        <v>0</v>
      </c>
      <c r="L3352" s="139"/>
      <c r="M3352" s="138">
        <v>0</v>
      </c>
      <c r="N3352" s="139"/>
      <c r="O3352" s="138">
        <v>0</v>
      </c>
      <c r="P3352" s="138">
        <v>0</v>
      </c>
      <c r="Q3352" s="138">
        <v>0</v>
      </c>
      <c r="R3352" s="139"/>
      <c r="S3352" s="138">
        <v>0</v>
      </c>
      <c r="T3352" s="139"/>
      <c r="U3352" s="138">
        <v>0</v>
      </c>
      <c r="V3352" s="138">
        <v>0</v>
      </c>
      <c r="W3352" s="138">
        <v>0</v>
      </c>
      <c r="X3352" s="138">
        <v>0</v>
      </c>
      <c r="Y3352" s="138">
        <v>0</v>
      </c>
      <c r="Z3352" s="139"/>
      <c r="AA3352" s="138">
        <v>0</v>
      </c>
      <c r="AB3352" s="131">
        <v>0</v>
      </c>
    </row>
    <row r="3353" spans="1:28" ht="15" customHeight="1" x14ac:dyDescent="0.25">
      <c r="A3353" s="129" t="str">
        <f>B3353&amp;"-"&amp;COUNTIF($B$3:B3353,B3353)</f>
        <v>9171-6</v>
      </c>
      <c r="B3353" s="130">
        <v>9171</v>
      </c>
      <c r="C3353" s="130" t="s">
        <v>159</v>
      </c>
      <c r="D3353" s="137"/>
      <c r="E3353" s="138">
        <v>0</v>
      </c>
      <c r="F3353" s="138">
        <v>0</v>
      </c>
      <c r="G3353" s="138">
        <v>0</v>
      </c>
      <c r="H3353" s="138">
        <v>0</v>
      </c>
      <c r="I3353" s="138">
        <v>0</v>
      </c>
      <c r="J3353" s="138">
        <v>0</v>
      </c>
      <c r="K3353" s="138">
        <v>0</v>
      </c>
      <c r="L3353" s="139"/>
      <c r="M3353" s="138">
        <v>0</v>
      </c>
      <c r="N3353" s="139"/>
      <c r="O3353" s="138">
        <v>0</v>
      </c>
      <c r="P3353" s="138">
        <v>0</v>
      </c>
      <c r="Q3353" s="138">
        <v>0</v>
      </c>
      <c r="R3353" s="139"/>
      <c r="S3353" s="138">
        <v>0</v>
      </c>
      <c r="T3353" s="139"/>
      <c r="U3353" s="138">
        <v>0</v>
      </c>
      <c r="V3353" s="138">
        <v>0</v>
      </c>
      <c r="W3353" s="138">
        <v>0</v>
      </c>
      <c r="X3353" s="138">
        <v>0</v>
      </c>
      <c r="Y3353" s="138">
        <v>0</v>
      </c>
      <c r="Z3353" s="139"/>
      <c r="AA3353" s="138">
        <v>0</v>
      </c>
      <c r="AB3353" s="131">
        <v>0</v>
      </c>
    </row>
    <row r="3354" spans="1:28" ht="15" customHeight="1" x14ac:dyDescent="0.25">
      <c r="A3354" s="129" t="str">
        <f>B3354&amp;"-"&amp;COUNTIF($B$3:B3354,B3354)</f>
        <v>9171-7</v>
      </c>
      <c r="B3354" s="130">
        <v>9171</v>
      </c>
      <c r="C3354" s="130" t="s">
        <v>159</v>
      </c>
      <c r="D3354" s="137"/>
      <c r="E3354" s="138">
        <v>0</v>
      </c>
      <c r="F3354" s="138">
        <v>0</v>
      </c>
      <c r="G3354" s="138">
        <v>0</v>
      </c>
      <c r="H3354" s="138">
        <v>0</v>
      </c>
      <c r="I3354" s="138">
        <v>0</v>
      </c>
      <c r="J3354" s="138">
        <v>0</v>
      </c>
      <c r="K3354" s="138">
        <v>0</v>
      </c>
      <c r="L3354" s="139"/>
      <c r="M3354" s="138">
        <v>0</v>
      </c>
      <c r="N3354" s="139"/>
      <c r="O3354" s="138">
        <v>0</v>
      </c>
      <c r="P3354" s="138">
        <v>0</v>
      </c>
      <c r="Q3354" s="138">
        <v>0</v>
      </c>
      <c r="R3354" s="139"/>
      <c r="S3354" s="138">
        <v>0</v>
      </c>
      <c r="T3354" s="139"/>
      <c r="U3354" s="138">
        <v>0</v>
      </c>
      <c r="V3354" s="138">
        <v>0</v>
      </c>
      <c r="W3354" s="138">
        <v>0</v>
      </c>
      <c r="X3354" s="138">
        <v>0</v>
      </c>
      <c r="Y3354" s="138">
        <v>0</v>
      </c>
      <c r="Z3354" s="139"/>
      <c r="AA3354" s="138">
        <v>0</v>
      </c>
      <c r="AB3354" s="131">
        <v>0</v>
      </c>
    </row>
    <row r="3355" spans="1:28" ht="15" customHeight="1" x14ac:dyDescent="0.25">
      <c r="A3355" s="129" t="str">
        <f>B3355&amp;"-"&amp;COUNTIF($B$3:B3355,B3355)</f>
        <v>9171-8</v>
      </c>
      <c r="B3355" s="130">
        <v>9171</v>
      </c>
      <c r="C3355" s="130" t="s">
        <v>159</v>
      </c>
      <c r="D3355" s="137"/>
      <c r="E3355" s="138">
        <v>0</v>
      </c>
      <c r="F3355" s="138">
        <v>0</v>
      </c>
      <c r="G3355" s="138">
        <v>0</v>
      </c>
      <c r="H3355" s="138">
        <v>0</v>
      </c>
      <c r="I3355" s="138">
        <v>0</v>
      </c>
      <c r="J3355" s="138">
        <v>0</v>
      </c>
      <c r="K3355" s="138">
        <v>0</v>
      </c>
      <c r="L3355" s="139"/>
      <c r="M3355" s="138">
        <v>0</v>
      </c>
      <c r="N3355" s="139"/>
      <c r="O3355" s="138">
        <v>0</v>
      </c>
      <c r="P3355" s="138">
        <v>0</v>
      </c>
      <c r="Q3355" s="138">
        <v>0</v>
      </c>
      <c r="R3355" s="139"/>
      <c r="S3355" s="138">
        <v>0</v>
      </c>
      <c r="T3355" s="139"/>
      <c r="U3355" s="138">
        <v>0</v>
      </c>
      <c r="V3355" s="138">
        <v>0</v>
      </c>
      <c r="W3355" s="138">
        <v>0</v>
      </c>
      <c r="X3355" s="138">
        <v>0</v>
      </c>
      <c r="Y3355" s="138">
        <v>0</v>
      </c>
      <c r="Z3355" s="139"/>
      <c r="AA3355" s="138">
        <v>0</v>
      </c>
      <c r="AB3355" s="131">
        <v>0</v>
      </c>
    </row>
    <row r="3356" spans="1:28" ht="15" customHeight="1" x14ac:dyDescent="0.25">
      <c r="A3356" s="129" t="str">
        <f>B3356&amp;"-"&amp;COUNTIF($B$3:B3356,B3356)</f>
        <v>9179-1</v>
      </c>
      <c r="B3356" s="130">
        <v>9179</v>
      </c>
      <c r="C3356" s="130" t="s">
        <v>160</v>
      </c>
      <c r="D3356" s="137">
        <v>43802</v>
      </c>
      <c r="E3356" s="138">
        <v>435.74</v>
      </c>
      <c r="F3356" s="138">
        <v>5</v>
      </c>
      <c r="G3356" s="138">
        <v>20.8</v>
      </c>
      <c r="H3356" s="138">
        <v>2</v>
      </c>
      <c r="I3356" s="138">
        <v>1</v>
      </c>
      <c r="J3356" s="138">
        <v>0</v>
      </c>
      <c r="K3356" s="138">
        <v>0.05</v>
      </c>
      <c r="L3356" s="139"/>
      <c r="M3356" s="138">
        <v>435</v>
      </c>
      <c r="N3356" s="139"/>
      <c r="O3356" s="138">
        <v>0</v>
      </c>
      <c r="P3356" s="138">
        <v>53.02</v>
      </c>
      <c r="Q3356" s="138">
        <v>0</v>
      </c>
      <c r="R3356" s="139"/>
      <c r="S3356" s="138">
        <v>0</v>
      </c>
      <c r="T3356" s="139"/>
      <c r="U3356" s="138">
        <v>0</v>
      </c>
      <c r="V3356" s="138">
        <v>0</v>
      </c>
      <c r="W3356" s="138">
        <v>0</v>
      </c>
      <c r="X3356" s="138">
        <v>0</v>
      </c>
      <c r="Y3356" s="138">
        <v>0</v>
      </c>
      <c r="Z3356" s="139"/>
      <c r="AA3356" s="138">
        <v>0</v>
      </c>
      <c r="AB3356" s="131">
        <v>0</v>
      </c>
    </row>
    <row r="3357" spans="1:28" ht="15" customHeight="1" x14ac:dyDescent="0.25">
      <c r="A3357" s="129" t="str">
        <f>B3357&amp;"-"&amp;COUNTIF($B$3:B3357,B3357)</f>
        <v>9179-2</v>
      </c>
      <c r="B3357" s="130">
        <v>9179</v>
      </c>
      <c r="C3357" s="130" t="s">
        <v>160</v>
      </c>
      <c r="D3357" s="137">
        <v>43877</v>
      </c>
      <c r="E3357" s="138">
        <v>2</v>
      </c>
      <c r="F3357" s="138">
        <v>0</v>
      </c>
      <c r="G3357" s="138">
        <v>1</v>
      </c>
      <c r="H3357" s="138">
        <v>0</v>
      </c>
      <c r="I3357" s="138">
        <v>0</v>
      </c>
      <c r="J3357" s="138">
        <v>0</v>
      </c>
      <c r="K3357" s="138">
        <v>0</v>
      </c>
      <c r="L3357" s="139"/>
      <c r="M3357" s="138">
        <v>2</v>
      </c>
      <c r="N3357" s="139"/>
      <c r="O3357" s="138">
        <v>0</v>
      </c>
      <c r="P3357" s="138">
        <v>0</v>
      </c>
      <c r="Q3357" s="138">
        <v>0</v>
      </c>
      <c r="R3357" s="139"/>
      <c r="S3357" s="138">
        <v>0</v>
      </c>
      <c r="T3357" s="139"/>
      <c r="U3357" s="138">
        <v>0</v>
      </c>
      <c r="V3357" s="138">
        <v>0</v>
      </c>
      <c r="W3357" s="138">
        <v>0</v>
      </c>
      <c r="X3357" s="138">
        <v>0</v>
      </c>
      <c r="Y3357" s="138">
        <v>0</v>
      </c>
      <c r="Z3357" s="139"/>
      <c r="AA3357" s="138">
        <v>0</v>
      </c>
      <c r="AB3357" s="131">
        <v>0</v>
      </c>
    </row>
    <row r="3358" spans="1:28" ht="15" customHeight="1" x14ac:dyDescent="0.25">
      <c r="A3358" s="129" t="str">
        <f>B3358&amp;"-"&amp;COUNTIF($B$3:B3358,B3358)</f>
        <v>9179-3</v>
      </c>
      <c r="B3358" s="130">
        <v>9179</v>
      </c>
      <c r="C3358" s="130" t="s">
        <v>160</v>
      </c>
      <c r="D3358" s="137">
        <v>46961</v>
      </c>
      <c r="E3358" s="138">
        <v>1.1000000000000001</v>
      </c>
      <c r="F3358" s="138">
        <v>0</v>
      </c>
      <c r="G3358" s="138">
        <v>0</v>
      </c>
      <c r="H3358" s="138">
        <v>0</v>
      </c>
      <c r="I3358" s="138">
        <v>0</v>
      </c>
      <c r="J3358" s="138">
        <v>0</v>
      </c>
      <c r="K3358" s="138">
        <v>0</v>
      </c>
      <c r="L3358" s="139"/>
      <c r="M3358" s="138">
        <v>1.1000000000000001</v>
      </c>
      <c r="N3358" s="139"/>
      <c r="O3358" s="138">
        <v>0</v>
      </c>
      <c r="P3358" s="138">
        <v>0</v>
      </c>
      <c r="Q3358" s="138">
        <v>0</v>
      </c>
      <c r="R3358" s="139"/>
      <c r="S3358" s="138">
        <v>0</v>
      </c>
      <c r="T3358" s="139"/>
      <c r="U3358" s="138">
        <v>0</v>
      </c>
      <c r="V3358" s="138">
        <v>0</v>
      </c>
      <c r="W3358" s="138">
        <v>0</v>
      </c>
      <c r="X3358" s="138">
        <v>0</v>
      </c>
      <c r="Y3358" s="138">
        <v>0</v>
      </c>
      <c r="Z3358" s="139"/>
      <c r="AA3358" s="138">
        <v>0</v>
      </c>
      <c r="AB3358" s="131">
        <v>0</v>
      </c>
    </row>
    <row r="3359" spans="1:28" ht="15" customHeight="1" x14ac:dyDescent="0.25">
      <c r="A3359" s="129" t="str">
        <f>B3359&amp;"-"&amp;COUNTIF($B$3:B3359,B3359)</f>
        <v>9179-4</v>
      </c>
      <c r="B3359" s="130">
        <v>9179</v>
      </c>
      <c r="C3359" s="130" t="s">
        <v>160</v>
      </c>
      <c r="D3359" s="137">
        <v>46979</v>
      </c>
      <c r="E3359" s="138">
        <v>1</v>
      </c>
      <c r="F3359" s="138">
        <v>0</v>
      </c>
      <c r="G3359" s="138">
        <v>0</v>
      </c>
      <c r="H3359" s="138">
        <v>0</v>
      </c>
      <c r="I3359" s="138">
        <v>0</v>
      </c>
      <c r="J3359" s="138">
        <v>0</v>
      </c>
      <c r="K3359" s="138">
        <v>0</v>
      </c>
      <c r="L3359" s="139"/>
      <c r="M3359" s="138">
        <v>1</v>
      </c>
      <c r="N3359" s="139"/>
      <c r="O3359" s="138">
        <v>0</v>
      </c>
      <c r="P3359" s="138">
        <v>0</v>
      </c>
      <c r="Q3359" s="138">
        <v>0</v>
      </c>
      <c r="R3359" s="139"/>
      <c r="S3359" s="138">
        <v>0</v>
      </c>
      <c r="T3359" s="139"/>
      <c r="U3359" s="138">
        <v>0</v>
      </c>
      <c r="V3359" s="138">
        <v>0</v>
      </c>
      <c r="W3359" s="138">
        <v>0</v>
      </c>
      <c r="X3359" s="138">
        <v>0</v>
      </c>
      <c r="Y3359" s="138">
        <v>0</v>
      </c>
      <c r="Z3359" s="139"/>
      <c r="AA3359" s="138">
        <v>0</v>
      </c>
      <c r="AB3359" s="131">
        <v>0</v>
      </c>
    </row>
    <row r="3360" spans="1:28" ht="15" customHeight="1" x14ac:dyDescent="0.25">
      <c r="A3360" s="129" t="str">
        <f>B3360&amp;"-"&amp;COUNTIF($B$3:B3360,B3360)</f>
        <v>9179-5</v>
      </c>
      <c r="B3360" s="130">
        <v>9179</v>
      </c>
      <c r="C3360" s="130" t="s">
        <v>160</v>
      </c>
      <c r="D3360" s="137">
        <v>47001</v>
      </c>
      <c r="E3360" s="138">
        <v>1</v>
      </c>
      <c r="F3360" s="138">
        <v>0</v>
      </c>
      <c r="G3360" s="138">
        <v>0</v>
      </c>
      <c r="H3360" s="138">
        <v>0</v>
      </c>
      <c r="I3360" s="138">
        <v>0</v>
      </c>
      <c r="J3360" s="138">
        <v>0</v>
      </c>
      <c r="K3360" s="138">
        <v>0</v>
      </c>
      <c r="L3360" s="139"/>
      <c r="M3360" s="138">
        <v>1</v>
      </c>
      <c r="N3360" s="139"/>
      <c r="O3360" s="138">
        <v>0</v>
      </c>
      <c r="P3360" s="138">
        <v>0</v>
      </c>
      <c r="Q3360" s="138">
        <v>0</v>
      </c>
      <c r="R3360" s="139"/>
      <c r="S3360" s="138">
        <v>0</v>
      </c>
      <c r="T3360" s="139"/>
      <c r="U3360" s="138">
        <v>0</v>
      </c>
      <c r="V3360" s="138">
        <v>0</v>
      </c>
      <c r="W3360" s="138">
        <v>0</v>
      </c>
      <c r="X3360" s="138">
        <v>0</v>
      </c>
      <c r="Y3360" s="138">
        <v>0</v>
      </c>
      <c r="Z3360" s="139"/>
      <c r="AA3360" s="138">
        <v>0</v>
      </c>
      <c r="AB3360" s="131">
        <v>0</v>
      </c>
    </row>
    <row r="3361" spans="1:28" ht="15" customHeight="1" x14ac:dyDescent="0.25">
      <c r="A3361" s="129" t="str">
        <f>B3361&amp;"-"&amp;COUNTIF($B$3:B3361,B3361)</f>
        <v>9179-6</v>
      </c>
      <c r="B3361" s="130">
        <v>9179</v>
      </c>
      <c r="C3361" s="130" t="s">
        <v>160</v>
      </c>
      <c r="D3361" s="137">
        <v>45047</v>
      </c>
      <c r="E3361" s="138">
        <v>9.31</v>
      </c>
      <c r="F3361" s="138">
        <v>0</v>
      </c>
      <c r="G3361" s="138">
        <v>0</v>
      </c>
      <c r="H3361" s="138">
        <v>0</v>
      </c>
      <c r="I3361" s="138">
        <v>0</v>
      </c>
      <c r="J3361" s="138">
        <v>0</v>
      </c>
      <c r="K3361" s="138">
        <v>0</v>
      </c>
      <c r="L3361" s="139"/>
      <c r="M3361" s="138">
        <v>9.31</v>
      </c>
      <c r="N3361" s="139"/>
      <c r="O3361" s="138">
        <v>0</v>
      </c>
      <c r="P3361" s="138">
        <v>1</v>
      </c>
      <c r="Q3361" s="138">
        <v>0</v>
      </c>
      <c r="R3361" s="139"/>
      <c r="S3361" s="138">
        <v>0</v>
      </c>
      <c r="T3361" s="139"/>
      <c r="U3361" s="138">
        <v>0</v>
      </c>
      <c r="V3361" s="138">
        <v>0</v>
      </c>
      <c r="W3361" s="138">
        <v>0</v>
      </c>
      <c r="X3361" s="138">
        <v>0</v>
      </c>
      <c r="Y3361" s="138">
        <v>0</v>
      </c>
      <c r="Z3361" s="139"/>
      <c r="AA3361" s="138">
        <v>0</v>
      </c>
      <c r="AB3361" s="131">
        <v>0</v>
      </c>
    </row>
    <row r="3362" spans="1:28" ht="15" customHeight="1" x14ac:dyDescent="0.25">
      <c r="A3362" s="129" t="str">
        <f>B3362&amp;"-"&amp;COUNTIF($B$3:B3362,B3362)</f>
        <v>9179-7</v>
      </c>
      <c r="B3362" s="130">
        <v>9179</v>
      </c>
      <c r="C3362" s="130" t="s">
        <v>160</v>
      </c>
      <c r="D3362" s="137">
        <v>45070</v>
      </c>
      <c r="E3362" s="138">
        <v>1</v>
      </c>
      <c r="F3362" s="138">
        <v>0</v>
      </c>
      <c r="G3362" s="138">
        <v>0</v>
      </c>
      <c r="H3362" s="138">
        <v>0</v>
      </c>
      <c r="I3362" s="138">
        <v>0</v>
      </c>
      <c r="J3362" s="138">
        <v>0</v>
      </c>
      <c r="K3362" s="138">
        <v>0</v>
      </c>
      <c r="L3362" s="139"/>
      <c r="M3362" s="138">
        <v>1</v>
      </c>
      <c r="N3362" s="139"/>
      <c r="O3362" s="138">
        <v>0</v>
      </c>
      <c r="P3362" s="138">
        <v>1</v>
      </c>
      <c r="Q3362" s="138">
        <v>0</v>
      </c>
      <c r="R3362" s="139"/>
      <c r="S3362" s="138">
        <v>0</v>
      </c>
      <c r="T3362" s="139"/>
      <c r="U3362" s="138">
        <v>0</v>
      </c>
      <c r="V3362" s="138">
        <v>0</v>
      </c>
      <c r="W3362" s="138">
        <v>0</v>
      </c>
      <c r="X3362" s="138">
        <v>0</v>
      </c>
      <c r="Y3362" s="138">
        <v>0</v>
      </c>
      <c r="Z3362" s="139"/>
      <c r="AA3362" s="138">
        <v>0</v>
      </c>
      <c r="AB3362" s="131">
        <v>0</v>
      </c>
    </row>
    <row r="3363" spans="1:28" ht="15" customHeight="1" x14ac:dyDescent="0.25">
      <c r="A3363" s="129" t="str">
        <f>B3363&amp;"-"&amp;COUNTIF($B$3:B3363,B3363)</f>
        <v>9179-8</v>
      </c>
      <c r="B3363" s="130">
        <v>9179</v>
      </c>
      <c r="C3363" s="130" t="s">
        <v>160</v>
      </c>
      <c r="D3363" s="137"/>
      <c r="E3363" s="138">
        <v>0</v>
      </c>
      <c r="F3363" s="138">
        <v>0</v>
      </c>
      <c r="G3363" s="138">
        <v>0</v>
      </c>
      <c r="H3363" s="138">
        <v>0</v>
      </c>
      <c r="I3363" s="138">
        <v>0</v>
      </c>
      <c r="J3363" s="138">
        <v>0</v>
      </c>
      <c r="K3363" s="138">
        <v>0</v>
      </c>
      <c r="L3363" s="139"/>
      <c r="M3363" s="138">
        <v>0</v>
      </c>
      <c r="N3363" s="139"/>
      <c r="O3363" s="138">
        <v>0</v>
      </c>
      <c r="P3363" s="138">
        <v>0</v>
      </c>
      <c r="Q3363" s="138">
        <v>0</v>
      </c>
      <c r="R3363" s="139"/>
      <c r="S3363" s="138">
        <v>0</v>
      </c>
      <c r="T3363" s="139"/>
      <c r="U3363" s="138">
        <v>0</v>
      </c>
      <c r="V3363" s="138">
        <v>0</v>
      </c>
      <c r="W3363" s="138">
        <v>0</v>
      </c>
      <c r="X3363" s="138">
        <v>0</v>
      </c>
      <c r="Y3363" s="138">
        <v>0</v>
      </c>
      <c r="Z3363" s="139"/>
      <c r="AA3363" s="138">
        <v>0</v>
      </c>
      <c r="AB3363" s="131">
        <v>0</v>
      </c>
    </row>
    <row r="3364" spans="1:28" ht="15" customHeight="1" x14ac:dyDescent="0.25">
      <c r="A3364" s="129" t="str">
        <f>B3364&amp;"-"&amp;COUNTIF($B$3:B3364,B3364)</f>
        <v>9179-9</v>
      </c>
      <c r="B3364" s="130">
        <v>9179</v>
      </c>
      <c r="C3364" s="130" t="s">
        <v>160</v>
      </c>
      <c r="D3364" s="137"/>
      <c r="E3364" s="138">
        <v>0</v>
      </c>
      <c r="F3364" s="138">
        <v>0</v>
      </c>
      <c r="G3364" s="138">
        <v>0</v>
      </c>
      <c r="H3364" s="138">
        <v>0</v>
      </c>
      <c r="I3364" s="138">
        <v>0</v>
      </c>
      <c r="J3364" s="138">
        <v>0</v>
      </c>
      <c r="K3364" s="138">
        <v>0</v>
      </c>
      <c r="L3364" s="139"/>
      <c r="M3364" s="138">
        <v>0</v>
      </c>
      <c r="N3364" s="139"/>
      <c r="O3364" s="138">
        <v>0</v>
      </c>
      <c r="P3364" s="138">
        <v>0</v>
      </c>
      <c r="Q3364" s="138">
        <v>0</v>
      </c>
      <c r="R3364" s="139"/>
      <c r="S3364" s="138">
        <v>0</v>
      </c>
      <c r="T3364" s="139"/>
      <c r="U3364" s="138">
        <v>0</v>
      </c>
      <c r="V3364" s="138">
        <v>0</v>
      </c>
      <c r="W3364" s="138">
        <v>0</v>
      </c>
      <c r="X3364" s="138">
        <v>0</v>
      </c>
      <c r="Y3364" s="138">
        <v>0</v>
      </c>
      <c r="Z3364" s="139"/>
      <c r="AA3364" s="138">
        <v>0</v>
      </c>
      <c r="AB3364" s="131">
        <v>0</v>
      </c>
    </row>
    <row r="3365" spans="1:28" ht="15" customHeight="1" x14ac:dyDescent="0.25">
      <c r="A3365" s="129" t="str">
        <f>B3365&amp;"-"&amp;COUNTIF($B$3:B3365,B3365)</f>
        <v>9179-10</v>
      </c>
      <c r="B3365" s="130">
        <v>9179</v>
      </c>
      <c r="C3365" s="130" t="s">
        <v>160</v>
      </c>
      <c r="D3365" s="137"/>
      <c r="E3365" s="138">
        <v>0</v>
      </c>
      <c r="F3365" s="138">
        <v>0</v>
      </c>
      <c r="G3365" s="138">
        <v>0</v>
      </c>
      <c r="H3365" s="138">
        <v>0</v>
      </c>
      <c r="I3365" s="138">
        <v>0</v>
      </c>
      <c r="J3365" s="138">
        <v>0</v>
      </c>
      <c r="K3365" s="138">
        <v>0</v>
      </c>
      <c r="L3365" s="139"/>
      <c r="M3365" s="138">
        <v>0</v>
      </c>
      <c r="N3365" s="139"/>
      <c r="O3365" s="138">
        <v>0</v>
      </c>
      <c r="P3365" s="138">
        <v>0</v>
      </c>
      <c r="Q3365" s="138">
        <v>0</v>
      </c>
      <c r="R3365" s="139"/>
      <c r="S3365" s="138">
        <v>0</v>
      </c>
      <c r="T3365" s="139"/>
      <c r="U3365" s="138">
        <v>0</v>
      </c>
      <c r="V3365" s="138">
        <v>0</v>
      </c>
      <c r="W3365" s="138">
        <v>0</v>
      </c>
      <c r="X3365" s="138">
        <v>0</v>
      </c>
      <c r="Y3365" s="138">
        <v>0</v>
      </c>
      <c r="Z3365" s="139"/>
      <c r="AA3365" s="138">
        <v>0</v>
      </c>
      <c r="AB3365" s="131">
        <v>0</v>
      </c>
    </row>
    <row r="3366" spans="1:28" ht="15" customHeight="1" x14ac:dyDescent="0.25">
      <c r="A3366" s="129" t="str">
        <f>B3366&amp;"-"&amp;COUNTIF($B$3:B3366,B3366)</f>
        <v>9179-11</v>
      </c>
      <c r="B3366" s="130">
        <v>9179</v>
      </c>
      <c r="C3366" s="130" t="s">
        <v>160</v>
      </c>
      <c r="D3366" s="137"/>
      <c r="E3366" s="138">
        <v>0</v>
      </c>
      <c r="F3366" s="138">
        <v>0</v>
      </c>
      <c r="G3366" s="138">
        <v>0</v>
      </c>
      <c r="H3366" s="138">
        <v>0</v>
      </c>
      <c r="I3366" s="138">
        <v>0</v>
      </c>
      <c r="J3366" s="138">
        <v>0</v>
      </c>
      <c r="K3366" s="138">
        <v>0</v>
      </c>
      <c r="L3366" s="139"/>
      <c r="M3366" s="138">
        <v>0</v>
      </c>
      <c r="N3366" s="139"/>
      <c r="O3366" s="138">
        <v>0</v>
      </c>
      <c r="P3366" s="138">
        <v>0</v>
      </c>
      <c r="Q3366" s="138">
        <v>0</v>
      </c>
      <c r="R3366" s="139"/>
      <c r="S3366" s="138">
        <v>0</v>
      </c>
      <c r="T3366" s="139"/>
      <c r="U3366" s="138">
        <v>0</v>
      </c>
      <c r="V3366" s="138">
        <v>0</v>
      </c>
      <c r="W3366" s="138">
        <v>0</v>
      </c>
      <c r="X3366" s="138">
        <v>0</v>
      </c>
      <c r="Y3366" s="138">
        <v>0</v>
      </c>
      <c r="Z3366" s="139"/>
      <c r="AA3366" s="138">
        <v>0</v>
      </c>
      <c r="AB3366" s="131">
        <v>0</v>
      </c>
    </row>
    <row r="3367" spans="1:28" ht="15" customHeight="1" x14ac:dyDescent="0.25">
      <c r="A3367" s="129" t="str">
        <f>B3367&amp;"-"&amp;COUNTIF($B$3:B3367,B3367)</f>
        <v>9179-12</v>
      </c>
      <c r="B3367" s="130">
        <v>9179</v>
      </c>
      <c r="C3367" s="130" t="s">
        <v>160</v>
      </c>
      <c r="D3367" s="137"/>
      <c r="E3367" s="138">
        <v>0</v>
      </c>
      <c r="F3367" s="138">
        <v>0</v>
      </c>
      <c r="G3367" s="138">
        <v>0</v>
      </c>
      <c r="H3367" s="138">
        <v>0</v>
      </c>
      <c r="I3367" s="138">
        <v>0</v>
      </c>
      <c r="J3367" s="138">
        <v>0</v>
      </c>
      <c r="K3367" s="138">
        <v>0</v>
      </c>
      <c r="L3367" s="139"/>
      <c r="M3367" s="138">
        <v>0</v>
      </c>
      <c r="N3367" s="139"/>
      <c r="O3367" s="138">
        <v>0</v>
      </c>
      <c r="P3367" s="138">
        <v>0</v>
      </c>
      <c r="Q3367" s="138">
        <v>0</v>
      </c>
      <c r="R3367" s="139"/>
      <c r="S3367" s="138">
        <v>0</v>
      </c>
      <c r="T3367" s="139"/>
      <c r="U3367" s="138">
        <v>0</v>
      </c>
      <c r="V3367" s="138">
        <v>0</v>
      </c>
      <c r="W3367" s="138">
        <v>0</v>
      </c>
      <c r="X3367" s="138">
        <v>0</v>
      </c>
      <c r="Y3367" s="138">
        <v>0</v>
      </c>
      <c r="Z3367" s="139"/>
      <c r="AA3367" s="138">
        <v>0</v>
      </c>
      <c r="AB3367" s="131">
        <v>0</v>
      </c>
    </row>
    <row r="3368" spans="1:28" ht="15" customHeight="1" x14ac:dyDescent="0.25">
      <c r="A3368" s="129" t="str">
        <f>B3368&amp;"-"&amp;COUNTIF($B$3:B3368,B3368)</f>
        <v>9179-13</v>
      </c>
      <c r="B3368" s="130">
        <v>9179</v>
      </c>
      <c r="C3368" s="130" t="s">
        <v>160</v>
      </c>
      <c r="D3368" s="137"/>
      <c r="E3368" s="138">
        <v>0</v>
      </c>
      <c r="F3368" s="138">
        <v>0</v>
      </c>
      <c r="G3368" s="138">
        <v>0</v>
      </c>
      <c r="H3368" s="138">
        <v>0</v>
      </c>
      <c r="I3368" s="138">
        <v>0</v>
      </c>
      <c r="J3368" s="138">
        <v>0</v>
      </c>
      <c r="K3368" s="138">
        <v>0</v>
      </c>
      <c r="L3368" s="139"/>
      <c r="M3368" s="138">
        <v>0</v>
      </c>
      <c r="N3368" s="139"/>
      <c r="O3368" s="138">
        <v>0</v>
      </c>
      <c r="P3368" s="138">
        <v>0</v>
      </c>
      <c r="Q3368" s="138">
        <v>0</v>
      </c>
      <c r="R3368" s="139"/>
      <c r="S3368" s="138">
        <v>0</v>
      </c>
      <c r="T3368" s="139"/>
      <c r="U3368" s="138">
        <v>0</v>
      </c>
      <c r="V3368" s="138">
        <v>0</v>
      </c>
      <c r="W3368" s="138">
        <v>0</v>
      </c>
      <c r="X3368" s="138">
        <v>0</v>
      </c>
      <c r="Y3368" s="138">
        <v>0</v>
      </c>
      <c r="Z3368" s="139"/>
      <c r="AA3368" s="138">
        <v>0</v>
      </c>
      <c r="AB3368" s="131">
        <v>0</v>
      </c>
    </row>
    <row r="3369" spans="1:28" ht="15" customHeight="1" x14ac:dyDescent="0.25">
      <c r="A3369" s="129" t="str">
        <f>B3369&amp;"-"&amp;COUNTIF($B$3:B3369,B3369)</f>
        <v>9179-14</v>
      </c>
      <c r="B3369" s="130">
        <v>9179</v>
      </c>
      <c r="C3369" s="130" t="s">
        <v>160</v>
      </c>
      <c r="D3369" s="137"/>
      <c r="E3369" s="138">
        <v>0</v>
      </c>
      <c r="F3369" s="138">
        <v>0</v>
      </c>
      <c r="G3369" s="138">
        <v>0</v>
      </c>
      <c r="H3369" s="138">
        <v>0</v>
      </c>
      <c r="I3369" s="138">
        <v>0</v>
      </c>
      <c r="J3369" s="138">
        <v>0</v>
      </c>
      <c r="K3369" s="138">
        <v>0</v>
      </c>
      <c r="L3369" s="139"/>
      <c r="M3369" s="138">
        <v>0</v>
      </c>
      <c r="N3369" s="139"/>
      <c r="O3369" s="138">
        <v>0</v>
      </c>
      <c r="P3369" s="138">
        <v>0</v>
      </c>
      <c r="Q3369" s="138">
        <v>0</v>
      </c>
      <c r="R3369" s="139"/>
      <c r="S3369" s="138">
        <v>0</v>
      </c>
      <c r="T3369" s="139"/>
      <c r="U3369" s="138">
        <v>0</v>
      </c>
      <c r="V3369" s="138">
        <v>0</v>
      </c>
      <c r="W3369" s="138">
        <v>0</v>
      </c>
      <c r="X3369" s="138">
        <v>0</v>
      </c>
      <c r="Y3369" s="138">
        <v>0</v>
      </c>
      <c r="Z3369" s="139"/>
      <c r="AA3369" s="138">
        <v>0</v>
      </c>
      <c r="AB3369" s="131">
        <v>0</v>
      </c>
    </row>
    <row r="3370" spans="1:28" ht="15" customHeight="1" x14ac:dyDescent="0.25">
      <c r="A3370" s="129" t="str">
        <f>B3370&amp;"-"&amp;COUNTIF($B$3:B3370,B3370)</f>
        <v>9181-1</v>
      </c>
      <c r="B3370" s="130">
        <v>9181</v>
      </c>
      <c r="C3370" s="130" t="s">
        <v>161</v>
      </c>
      <c r="D3370" s="137">
        <v>44909</v>
      </c>
      <c r="E3370" s="138">
        <v>510.4</v>
      </c>
      <c r="F3370" s="138">
        <v>0</v>
      </c>
      <c r="G3370" s="138">
        <v>37.44</v>
      </c>
      <c r="H3370" s="138">
        <v>2</v>
      </c>
      <c r="I3370" s="138">
        <v>0</v>
      </c>
      <c r="J3370" s="138">
        <v>0</v>
      </c>
      <c r="K3370" s="138">
        <v>1</v>
      </c>
      <c r="L3370" s="139"/>
      <c r="M3370" s="138">
        <v>510.4</v>
      </c>
      <c r="N3370" s="139"/>
      <c r="O3370" s="138">
        <v>0</v>
      </c>
      <c r="P3370" s="138">
        <v>0</v>
      </c>
      <c r="Q3370" s="138">
        <v>0</v>
      </c>
      <c r="R3370" s="139"/>
      <c r="S3370" s="138">
        <v>263.81</v>
      </c>
      <c r="T3370" s="139"/>
      <c r="U3370" s="138">
        <v>0</v>
      </c>
      <c r="V3370" s="138">
        <v>0</v>
      </c>
      <c r="W3370" s="138">
        <v>0</v>
      </c>
      <c r="X3370" s="138">
        <v>0</v>
      </c>
      <c r="Y3370" s="138">
        <v>0</v>
      </c>
      <c r="Z3370" s="139"/>
      <c r="AA3370" s="138">
        <v>0</v>
      </c>
      <c r="AB3370" s="131">
        <v>0</v>
      </c>
    </row>
    <row r="3371" spans="1:28" ht="15" customHeight="1" x14ac:dyDescent="0.25">
      <c r="A3371" s="129" t="str">
        <f>B3371&amp;"-"&amp;COUNTIF($B$3:B3371,B3371)</f>
        <v>9181-2</v>
      </c>
      <c r="B3371" s="130">
        <v>9181</v>
      </c>
      <c r="C3371" s="130" t="s">
        <v>161</v>
      </c>
      <c r="D3371" s="137">
        <v>48231</v>
      </c>
      <c r="E3371" s="138">
        <v>2</v>
      </c>
      <c r="F3371" s="138">
        <v>0</v>
      </c>
      <c r="G3371" s="138">
        <v>0</v>
      </c>
      <c r="H3371" s="138">
        <v>0</v>
      </c>
      <c r="I3371" s="138">
        <v>0</v>
      </c>
      <c r="J3371" s="138">
        <v>0</v>
      </c>
      <c r="K3371" s="138">
        <v>0</v>
      </c>
      <c r="L3371" s="139"/>
      <c r="M3371" s="138">
        <v>2</v>
      </c>
      <c r="N3371" s="139"/>
      <c r="O3371" s="138">
        <v>0</v>
      </c>
      <c r="P3371" s="138">
        <v>0</v>
      </c>
      <c r="Q3371" s="138">
        <v>0</v>
      </c>
      <c r="R3371" s="139"/>
      <c r="S3371" s="138">
        <v>1</v>
      </c>
      <c r="T3371" s="139"/>
      <c r="U3371" s="138">
        <v>0</v>
      </c>
      <c r="V3371" s="138">
        <v>0</v>
      </c>
      <c r="W3371" s="138">
        <v>0</v>
      </c>
      <c r="X3371" s="138">
        <v>0</v>
      </c>
      <c r="Y3371" s="138">
        <v>0</v>
      </c>
      <c r="Z3371" s="139"/>
      <c r="AA3371" s="138">
        <v>0</v>
      </c>
      <c r="AB3371" s="131">
        <v>0</v>
      </c>
    </row>
    <row r="3372" spans="1:28" ht="15" customHeight="1" x14ac:dyDescent="0.25">
      <c r="A3372" s="129" t="str">
        <f>B3372&amp;"-"&amp;COUNTIF($B$3:B3372,B3372)</f>
        <v>9181-3</v>
      </c>
      <c r="B3372" s="130">
        <v>9181</v>
      </c>
      <c r="C3372" s="130" t="s">
        <v>161</v>
      </c>
      <c r="D3372" s="137"/>
      <c r="E3372" s="138">
        <v>0</v>
      </c>
      <c r="F3372" s="138">
        <v>0</v>
      </c>
      <c r="G3372" s="138">
        <v>0</v>
      </c>
      <c r="H3372" s="138">
        <v>0</v>
      </c>
      <c r="I3372" s="138">
        <v>0</v>
      </c>
      <c r="J3372" s="138">
        <v>0</v>
      </c>
      <c r="K3372" s="138">
        <v>0</v>
      </c>
      <c r="L3372" s="139"/>
      <c r="M3372" s="138">
        <v>0</v>
      </c>
      <c r="N3372" s="139"/>
      <c r="O3372" s="138">
        <v>0</v>
      </c>
      <c r="P3372" s="138">
        <v>0</v>
      </c>
      <c r="Q3372" s="138">
        <v>0</v>
      </c>
      <c r="R3372" s="139"/>
      <c r="S3372" s="138">
        <v>0</v>
      </c>
      <c r="T3372" s="139"/>
      <c r="U3372" s="138">
        <v>0</v>
      </c>
      <c r="V3372" s="138">
        <v>0</v>
      </c>
      <c r="W3372" s="138">
        <v>0</v>
      </c>
      <c r="X3372" s="138">
        <v>0</v>
      </c>
      <c r="Y3372" s="138">
        <v>0</v>
      </c>
      <c r="Z3372" s="139"/>
      <c r="AA3372" s="138">
        <v>0</v>
      </c>
      <c r="AB3372" s="131">
        <v>0</v>
      </c>
    </row>
    <row r="3373" spans="1:28" ht="15" customHeight="1" x14ac:dyDescent="0.25">
      <c r="A3373" s="129" t="str">
        <f>B3373&amp;"-"&amp;COUNTIF($B$3:B3373,B3373)</f>
        <v>9181-4</v>
      </c>
      <c r="B3373" s="130">
        <v>9181</v>
      </c>
      <c r="C3373" s="130" t="s">
        <v>161</v>
      </c>
      <c r="D3373" s="137"/>
      <c r="E3373" s="138">
        <v>0</v>
      </c>
      <c r="F3373" s="138">
        <v>0</v>
      </c>
      <c r="G3373" s="138">
        <v>0</v>
      </c>
      <c r="H3373" s="138">
        <v>0</v>
      </c>
      <c r="I3373" s="138">
        <v>0</v>
      </c>
      <c r="J3373" s="138">
        <v>0</v>
      </c>
      <c r="K3373" s="138">
        <v>0</v>
      </c>
      <c r="L3373" s="139"/>
      <c r="M3373" s="138">
        <v>0</v>
      </c>
      <c r="N3373" s="139"/>
      <c r="O3373" s="138">
        <v>0</v>
      </c>
      <c r="P3373" s="138">
        <v>0</v>
      </c>
      <c r="Q3373" s="138">
        <v>0</v>
      </c>
      <c r="R3373" s="139"/>
      <c r="S3373" s="138">
        <v>0</v>
      </c>
      <c r="T3373" s="139"/>
      <c r="U3373" s="138">
        <v>0</v>
      </c>
      <c r="V3373" s="138">
        <v>0</v>
      </c>
      <c r="W3373" s="138">
        <v>0</v>
      </c>
      <c r="X3373" s="138">
        <v>0</v>
      </c>
      <c r="Y3373" s="138">
        <v>0</v>
      </c>
      <c r="Z3373" s="139"/>
      <c r="AA3373" s="138">
        <v>0</v>
      </c>
      <c r="AB3373" s="131">
        <v>0</v>
      </c>
    </row>
    <row r="3374" spans="1:28" ht="15" customHeight="1" x14ac:dyDescent="0.25">
      <c r="A3374" s="129" t="str">
        <f>B3374&amp;"-"&amp;COUNTIF($B$3:B3374,B3374)</f>
        <v>9181-5</v>
      </c>
      <c r="B3374" s="130">
        <v>9181</v>
      </c>
      <c r="C3374" s="130" t="s">
        <v>161</v>
      </c>
      <c r="D3374" s="137"/>
      <c r="E3374" s="138">
        <v>0</v>
      </c>
      <c r="F3374" s="138">
        <v>0</v>
      </c>
      <c r="G3374" s="138">
        <v>0</v>
      </c>
      <c r="H3374" s="138">
        <v>0</v>
      </c>
      <c r="I3374" s="138">
        <v>0</v>
      </c>
      <c r="J3374" s="138">
        <v>0</v>
      </c>
      <c r="K3374" s="138">
        <v>0</v>
      </c>
      <c r="L3374" s="139"/>
      <c r="M3374" s="138">
        <v>0</v>
      </c>
      <c r="N3374" s="139"/>
      <c r="O3374" s="138">
        <v>0</v>
      </c>
      <c r="P3374" s="138">
        <v>0</v>
      </c>
      <c r="Q3374" s="138">
        <v>0</v>
      </c>
      <c r="R3374" s="139"/>
      <c r="S3374" s="138">
        <v>0</v>
      </c>
      <c r="T3374" s="139"/>
      <c r="U3374" s="138">
        <v>0</v>
      </c>
      <c r="V3374" s="138">
        <v>0</v>
      </c>
      <c r="W3374" s="138">
        <v>0</v>
      </c>
      <c r="X3374" s="138">
        <v>0</v>
      </c>
      <c r="Y3374" s="138">
        <v>0</v>
      </c>
      <c r="Z3374" s="139"/>
      <c r="AA3374" s="138">
        <v>0</v>
      </c>
      <c r="AB3374" s="131">
        <v>0</v>
      </c>
    </row>
    <row r="3375" spans="1:28" ht="15" customHeight="1" x14ac:dyDescent="0.25">
      <c r="A3375" s="129" t="str">
        <f>B3375&amp;"-"&amp;COUNTIF($B$3:B3375,B3375)</f>
        <v>9181-6</v>
      </c>
      <c r="B3375" s="130">
        <v>9181</v>
      </c>
      <c r="C3375" s="130" t="s">
        <v>161</v>
      </c>
      <c r="D3375" s="137"/>
      <c r="E3375" s="138">
        <v>0</v>
      </c>
      <c r="F3375" s="138">
        <v>0</v>
      </c>
      <c r="G3375" s="138">
        <v>0</v>
      </c>
      <c r="H3375" s="138">
        <v>0</v>
      </c>
      <c r="I3375" s="138">
        <v>0</v>
      </c>
      <c r="J3375" s="138">
        <v>0</v>
      </c>
      <c r="K3375" s="138">
        <v>0</v>
      </c>
      <c r="L3375" s="139"/>
      <c r="M3375" s="138">
        <v>0</v>
      </c>
      <c r="N3375" s="139"/>
      <c r="O3375" s="138">
        <v>0</v>
      </c>
      <c r="P3375" s="138">
        <v>0</v>
      </c>
      <c r="Q3375" s="138">
        <v>0</v>
      </c>
      <c r="R3375" s="139"/>
      <c r="S3375" s="138">
        <v>0</v>
      </c>
      <c r="T3375" s="139"/>
      <c r="U3375" s="138">
        <v>0</v>
      </c>
      <c r="V3375" s="138">
        <v>0</v>
      </c>
      <c r="W3375" s="138">
        <v>0</v>
      </c>
      <c r="X3375" s="138">
        <v>0</v>
      </c>
      <c r="Y3375" s="138">
        <v>0</v>
      </c>
      <c r="Z3375" s="139"/>
      <c r="AA3375" s="138">
        <v>0</v>
      </c>
      <c r="AB3375" s="131">
        <v>0</v>
      </c>
    </row>
    <row r="3376" spans="1:28" ht="15" customHeight="1" x14ac:dyDescent="0.25">
      <c r="A3376" s="129" t="str">
        <f>B3376&amp;"-"&amp;COUNTIF($B$3:B3376,B3376)</f>
        <v>9181-7</v>
      </c>
      <c r="B3376" s="130">
        <v>9181</v>
      </c>
      <c r="C3376" s="130" t="s">
        <v>161</v>
      </c>
      <c r="D3376" s="137"/>
      <c r="E3376" s="138">
        <v>0</v>
      </c>
      <c r="F3376" s="138">
        <v>0</v>
      </c>
      <c r="G3376" s="138">
        <v>0</v>
      </c>
      <c r="H3376" s="138">
        <v>0</v>
      </c>
      <c r="I3376" s="138">
        <v>0</v>
      </c>
      <c r="J3376" s="138">
        <v>0</v>
      </c>
      <c r="K3376" s="138">
        <v>0</v>
      </c>
      <c r="L3376" s="139"/>
      <c r="M3376" s="138">
        <v>0</v>
      </c>
      <c r="N3376" s="139"/>
      <c r="O3376" s="138">
        <v>0</v>
      </c>
      <c r="P3376" s="138">
        <v>0</v>
      </c>
      <c r="Q3376" s="138">
        <v>0</v>
      </c>
      <c r="R3376" s="139"/>
      <c r="S3376" s="138">
        <v>0</v>
      </c>
      <c r="T3376" s="139"/>
      <c r="U3376" s="138">
        <v>0</v>
      </c>
      <c r="V3376" s="138">
        <v>0</v>
      </c>
      <c r="W3376" s="138">
        <v>0</v>
      </c>
      <c r="X3376" s="138">
        <v>0</v>
      </c>
      <c r="Y3376" s="138">
        <v>0</v>
      </c>
      <c r="Z3376" s="139"/>
      <c r="AA3376" s="138">
        <v>0</v>
      </c>
      <c r="AB3376" s="131">
        <v>0</v>
      </c>
    </row>
    <row r="3377" spans="1:28" ht="15" customHeight="1" x14ac:dyDescent="0.25">
      <c r="A3377" s="129" t="str">
        <f>B3377&amp;"-"&amp;COUNTIF($B$3:B3377,B3377)</f>
        <v>9181-8</v>
      </c>
      <c r="B3377" s="130">
        <v>9181</v>
      </c>
      <c r="C3377" s="130" t="s">
        <v>161</v>
      </c>
      <c r="D3377" s="137"/>
      <c r="E3377" s="138">
        <v>0</v>
      </c>
      <c r="F3377" s="138">
        <v>0</v>
      </c>
      <c r="G3377" s="138">
        <v>0</v>
      </c>
      <c r="H3377" s="138">
        <v>0</v>
      </c>
      <c r="I3377" s="138">
        <v>0</v>
      </c>
      <c r="J3377" s="138">
        <v>0</v>
      </c>
      <c r="K3377" s="138">
        <v>0</v>
      </c>
      <c r="L3377" s="139"/>
      <c r="M3377" s="138">
        <v>0</v>
      </c>
      <c r="N3377" s="139"/>
      <c r="O3377" s="138">
        <v>0</v>
      </c>
      <c r="P3377" s="138">
        <v>0</v>
      </c>
      <c r="Q3377" s="138">
        <v>0</v>
      </c>
      <c r="R3377" s="139"/>
      <c r="S3377" s="138">
        <v>0</v>
      </c>
      <c r="T3377" s="139"/>
      <c r="U3377" s="138">
        <v>0</v>
      </c>
      <c r="V3377" s="138">
        <v>0</v>
      </c>
      <c r="W3377" s="138">
        <v>0</v>
      </c>
      <c r="X3377" s="138">
        <v>0</v>
      </c>
      <c r="Y3377" s="138">
        <v>0</v>
      </c>
      <c r="Z3377" s="139"/>
      <c r="AA3377" s="138">
        <v>0</v>
      </c>
      <c r="AB3377" s="131">
        <v>0</v>
      </c>
    </row>
    <row r="3378" spans="1:28" ht="15" customHeight="1" x14ac:dyDescent="0.25">
      <c r="A3378" s="129" t="str">
        <f>B3378&amp;"-"&amp;COUNTIF($B$3:B3378,B3378)</f>
        <v>9192-1</v>
      </c>
      <c r="B3378" s="130">
        <v>9192</v>
      </c>
      <c r="C3378" s="130" t="s">
        <v>162</v>
      </c>
      <c r="D3378" s="137">
        <v>43505</v>
      </c>
      <c r="E3378" s="138">
        <v>1.41</v>
      </c>
      <c r="F3378" s="138">
        <v>0</v>
      </c>
      <c r="G3378" s="138">
        <v>1.41</v>
      </c>
      <c r="H3378" s="138">
        <v>0</v>
      </c>
      <c r="I3378" s="138">
        <v>0</v>
      </c>
      <c r="J3378" s="138">
        <v>0</v>
      </c>
      <c r="K3378" s="138">
        <v>0</v>
      </c>
      <c r="L3378" s="139"/>
      <c r="M3378" s="138">
        <v>1.41</v>
      </c>
      <c r="N3378" s="139"/>
      <c r="O3378" s="138">
        <v>0</v>
      </c>
      <c r="P3378" s="138">
        <v>0</v>
      </c>
      <c r="Q3378" s="138">
        <v>0</v>
      </c>
      <c r="R3378" s="139"/>
      <c r="S3378" s="138">
        <v>0.41</v>
      </c>
      <c r="T3378" s="139"/>
      <c r="U3378" s="138">
        <v>0</v>
      </c>
      <c r="V3378" s="138">
        <v>0</v>
      </c>
      <c r="W3378" s="138">
        <v>0</v>
      </c>
      <c r="X3378" s="138">
        <v>0</v>
      </c>
      <c r="Y3378" s="138">
        <v>0</v>
      </c>
      <c r="Z3378" s="139"/>
      <c r="AA3378" s="138">
        <v>0</v>
      </c>
      <c r="AB3378" s="131">
        <v>0</v>
      </c>
    </row>
    <row r="3379" spans="1:28" ht="15" customHeight="1" x14ac:dyDescent="0.25">
      <c r="A3379" s="129" t="str">
        <f>B3379&amp;"-"&amp;COUNTIF($B$3:B3379,B3379)</f>
        <v>9192-2</v>
      </c>
      <c r="B3379" s="130">
        <v>9192</v>
      </c>
      <c r="C3379" s="130" t="s">
        <v>162</v>
      </c>
      <c r="D3379" s="137">
        <v>49429</v>
      </c>
      <c r="E3379" s="138">
        <v>2</v>
      </c>
      <c r="F3379" s="138">
        <v>0</v>
      </c>
      <c r="G3379" s="138">
        <v>0</v>
      </c>
      <c r="H3379" s="138">
        <v>0</v>
      </c>
      <c r="I3379" s="138">
        <v>0</v>
      </c>
      <c r="J3379" s="138">
        <v>0</v>
      </c>
      <c r="K3379" s="138">
        <v>0</v>
      </c>
      <c r="L3379" s="139"/>
      <c r="M3379" s="138">
        <v>2</v>
      </c>
      <c r="N3379" s="139"/>
      <c r="O3379" s="138">
        <v>0</v>
      </c>
      <c r="P3379" s="138">
        <v>0</v>
      </c>
      <c r="Q3379" s="138">
        <v>0</v>
      </c>
      <c r="R3379" s="139"/>
      <c r="S3379" s="138">
        <v>2</v>
      </c>
      <c r="T3379" s="139"/>
      <c r="U3379" s="138">
        <v>0</v>
      </c>
      <c r="V3379" s="138">
        <v>0</v>
      </c>
      <c r="W3379" s="138">
        <v>0</v>
      </c>
      <c r="X3379" s="138">
        <v>0</v>
      </c>
      <c r="Y3379" s="138">
        <v>0</v>
      </c>
      <c r="Z3379" s="139"/>
      <c r="AA3379" s="138">
        <v>0</v>
      </c>
      <c r="AB3379" s="131">
        <v>0</v>
      </c>
    </row>
    <row r="3380" spans="1:28" ht="15" customHeight="1" x14ac:dyDescent="0.25">
      <c r="A3380" s="129" t="str">
        <f>B3380&amp;"-"&amp;COUNTIF($B$3:B3380,B3380)</f>
        <v>9192-3</v>
      </c>
      <c r="B3380" s="130">
        <v>9192</v>
      </c>
      <c r="C3380" s="130" t="s">
        <v>162</v>
      </c>
      <c r="D3380" s="137">
        <v>49437</v>
      </c>
      <c r="E3380" s="138">
        <v>4</v>
      </c>
      <c r="F3380" s="138">
        <v>0</v>
      </c>
      <c r="G3380" s="138">
        <v>0</v>
      </c>
      <c r="H3380" s="138">
        <v>0</v>
      </c>
      <c r="I3380" s="138">
        <v>0</v>
      </c>
      <c r="J3380" s="138">
        <v>0</v>
      </c>
      <c r="K3380" s="138">
        <v>0</v>
      </c>
      <c r="L3380" s="139"/>
      <c r="M3380" s="138">
        <v>4</v>
      </c>
      <c r="N3380" s="139"/>
      <c r="O3380" s="138">
        <v>0</v>
      </c>
      <c r="P3380" s="138">
        <v>0</v>
      </c>
      <c r="Q3380" s="138">
        <v>0</v>
      </c>
      <c r="R3380" s="139"/>
      <c r="S3380" s="138">
        <v>1</v>
      </c>
      <c r="T3380" s="139"/>
      <c r="U3380" s="138">
        <v>0</v>
      </c>
      <c r="V3380" s="138">
        <v>0</v>
      </c>
      <c r="W3380" s="138">
        <v>0</v>
      </c>
      <c r="X3380" s="138">
        <v>0</v>
      </c>
      <c r="Y3380" s="138">
        <v>0</v>
      </c>
      <c r="Z3380" s="139"/>
      <c r="AA3380" s="138">
        <v>0</v>
      </c>
      <c r="AB3380" s="131">
        <v>0</v>
      </c>
    </row>
    <row r="3381" spans="1:28" ht="15" customHeight="1" x14ac:dyDescent="0.25">
      <c r="A3381" s="129" t="str">
        <f>B3381&amp;"-"&amp;COUNTIF($B$3:B3381,B3381)</f>
        <v>9192-4</v>
      </c>
      <c r="B3381" s="130">
        <v>9192</v>
      </c>
      <c r="C3381" s="130" t="s">
        <v>162</v>
      </c>
      <c r="D3381" s="137">
        <v>49452</v>
      </c>
      <c r="E3381" s="138">
        <v>19</v>
      </c>
      <c r="F3381" s="138">
        <v>0</v>
      </c>
      <c r="G3381" s="138">
        <v>1</v>
      </c>
      <c r="H3381" s="138">
        <v>0</v>
      </c>
      <c r="I3381" s="138">
        <v>0</v>
      </c>
      <c r="J3381" s="138">
        <v>0</v>
      </c>
      <c r="K3381" s="138">
        <v>0</v>
      </c>
      <c r="L3381" s="139"/>
      <c r="M3381" s="138">
        <v>18</v>
      </c>
      <c r="N3381" s="139"/>
      <c r="O3381" s="138">
        <v>0</v>
      </c>
      <c r="P3381" s="138">
        <v>0</v>
      </c>
      <c r="Q3381" s="138">
        <v>0</v>
      </c>
      <c r="R3381" s="139"/>
      <c r="S3381" s="138">
        <v>11</v>
      </c>
      <c r="T3381" s="139"/>
      <c r="U3381" s="138">
        <v>0</v>
      </c>
      <c r="V3381" s="138">
        <v>0</v>
      </c>
      <c r="W3381" s="138">
        <v>0</v>
      </c>
      <c r="X3381" s="138">
        <v>0</v>
      </c>
      <c r="Y3381" s="138">
        <v>0</v>
      </c>
      <c r="Z3381" s="139"/>
      <c r="AA3381" s="138">
        <v>0</v>
      </c>
      <c r="AB3381" s="131">
        <v>0</v>
      </c>
    </row>
    <row r="3382" spans="1:28" ht="15" customHeight="1" x14ac:dyDescent="0.25">
      <c r="A3382" s="129" t="str">
        <f>B3382&amp;"-"&amp;COUNTIF($B$3:B3382,B3382)</f>
        <v>9192-5</v>
      </c>
      <c r="B3382" s="130">
        <v>9192</v>
      </c>
      <c r="C3382" s="130" t="s">
        <v>162</v>
      </c>
      <c r="D3382" s="137">
        <v>44297</v>
      </c>
      <c r="E3382" s="138">
        <v>356.79</v>
      </c>
      <c r="F3382" s="138">
        <v>7.46</v>
      </c>
      <c r="G3382" s="138">
        <v>15.92</v>
      </c>
      <c r="H3382" s="138">
        <v>1.44</v>
      </c>
      <c r="I3382" s="138">
        <v>0</v>
      </c>
      <c r="J3382" s="138">
        <v>0</v>
      </c>
      <c r="K3382" s="138">
        <v>0</v>
      </c>
      <c r="L3382" s="139"/>
      <c r="M3382" s="138">
        <v>333.88</v>
      </c>
      <c r="N3382" s="139"/>
      <c r="O3382" s="138">
        <v>0</v>
      </c>
      <c r="P3382" s="138">
        <v>1</v>
      </c>
      <c r="Q3382" s="138">
        <v>0</v>
      </c>
      <c r="R3382" s="139"/>
      <c r="S3382" s="138">
        <v>176.48</v>
      </c>
      <c r="T3382" s="139"/>
      <c r="U3382" s="138">
        <v>0</v>
      </c>
      <c r="V3382" s="138">
        <v>0</v>
      </c>
      <c r="W3382" s="138">
        <v>0</v>
      </c>
      <c r="X3382" s="138">
        <v>0</v>
      </c>
      <c r="Y3382" s="138">
        <v>0</v>
      </c>
      <c r="Z3382" s="139"/>
      <c r="AA3382" s="138">
        <v>0</v>
      </c>
      <c r="AB3382" s="131">
        <v>0</v>
      </c>
    </row>
    <row r="3383" spans="1:28" ht="15" customHeight="1" x14ac:dyDescent="0.25">
      <c r="A3383" s="129" t="str">
        <f>B3383&amp;"-"&amp;COUNTIF($B$3:B3383,B3383)</f>
        <v>9192-6</v>
      </c>
      <c r="B3383" s="130">
        <v>9192</v>
      </c>
      <c r="C3383" s="130" t="s">
        <v>162</v>
      </c>
      <c r="D3383" s="137">
        <v>45831</v>
      </c>
      <c r="E3383" s="138">
        <v>1</v>
      </c>
      <c r="F3383" s="138">
        <v>0</v>
      </c>
      <c r="G3383" s="138">
        <v>0</v>
      </c>
      <c r="H3383" s="138">
        <v>0</v>
      </c>
      <c r="I3383" s="138">
        <v>0</v>
      </c>
      <c r="J3383" s="138">
        <v>0</v>
      </c>
      <c r="K3383" s="138">
        <v>0</v>
      </c>
      <c r="L3383" s="139"/>
      <c r="M3383" s="138">
        <v>1</v>
      </c>
      <c r="N3383" s="139"/>
      <c r="O3383" s="138">
        <v>0</v>
      </c>
      <c r="P3383" s="138">
        <v>0</v>
      </c>
      <c r="Q3383" s="138">
        <v>0</v>
      </c>
      <c r="R3383" s="139"/>
      <c r="S3383" s="138">
        <v>0</v>
      </c>
      <c r="T3383" s="139"/>
      <c r="U3383" s="138">
        <v>0</v>
      </c>
      <c r="V3383" s="138">
        <v>0</v>
      </c>
      <c r="W3383" s="138">
        <v>0</v>
      </c>
      <c r="X3383" s="138">
        <v>0</v>
      </c>
      <c r="Y3383" s="138">
        <v>0</v>
      </c>
      <c r="Z3383" s="139"/>
      <c r="AA3383" s="138">
        <v>0</v>
      </c>
      <c r="AB3383" s="131">
        <v>0</v>
      </c>
    </row>
    <row r="3384" spans="1:28" ht="15" customHeight="1" x14ac:dyDescent="0.25">
      <c r="A3384" s="129" t="str">
        <f>B3384&amp;"-"&amp;COUNTIF($B$3:B3384,B3384)</f>
        <v>9192-7</v>
      </c>
      <c r="B3384" s="130">
        <v>9192</v>
      </c>
      <c r="C3384" s="130" t="s">
        <v>162</v>
      </c>
      <c r="D3384" s="137">
        <v>44388</v>
      </c>
      <c r="E3384" s="138">
        <v>0.74</v>
      </c>
      <c r="F3384" s="138">
        <v>0</v>
      </c>
      <c r="G3384" s="138">
        <v>0</v>
      </c>
      <c r="H3384" s="138">
        <v>0</v>
      </c>
      <c r="I3384" s="138">
        <v>0</v>
      </c>
      <c r="J3384" s="138">
        <v>0</v>
      </c>
      <c r="K3384" s="138">
        <v>0</v>
      </c>
      <c r="L3384" s="139"/>
      <c r="M3384" s="138">
        <v>0.74</v>
      </c>
      <c r="N3384" s="139"/>
      <c r="O3384" s="138">
        <v>0</v>
      </c>
      <c r="P3384" s="138">
        <v>0</v>
      </c>
      <c r="Q3384" s="138">
        <v>0</v>
      </c>
      <c r="R3384" s="139"/>
      <c r="S3384" s="138">
        <v>0</v>
      </c>
      <c r="T3384" s="139"/>
      <c r="U3384" s="138">
        <v>0</v>
      </c>
      <c r="V3384" s="138">
        <v>0</v>
      </c>
      <c r="W3384" s="138">
        <v>0</v>
      </c>
      <c r="X3384" s="138">
        <v>0</v>
      </c>
      <c r="Y3384" s="138">
        <v>0</v>
      </c>
      <c r="Z3384" s="139"/>
      <c r="AA3384" s="138">
        <v>0</v>
      </c>
      <c r="AB3384" s="131">
        <v>0</v>
      </c>
    </row>
    <row r="3385" spans="1:28" ht="15" customHeight="1" x14ac:dyDescent="0.25">
      <c r="A3385" s="129" t="str">
        <f>B3385&amp;"-"&amp;COUNTIF($B$3:B3385,B3385)</f>
        <v>9192-8</v>
      </c>
      <c r="B3385" s="130">
        <v>9192</v>
      </c>
      <c r="C3385" s="130" t="s">
        <v>162</v>
      </c>
      <c r="D3385" s="137">
        <v>49478</v>
      </c>
      <c r="E3385" s="138">
        <v>2</v>
      </c>
      <c r="F3385" s="138">
        <v>0</v>
      </c>
      <c r="G3385" s="138">
        <v>0</v>
      </c>
      <c r="H3385" s="138">
        <v>0</v>
      </c>
      <c r="I3385" s="138">
        <v>0</v>
      </c>
      <c r="J3385" s="138">
        <v>0</v>
      </c>
      <c r="K3385" s="138">
        <v>0</v>
      </c>
      <c r="L3385" s="139"/>
      <c r="M3385" s="138">
        <v>2</v>
      </c>
      <c r="N3385" s="139"/>
      <c r="O3385" s="138">
        <v>0</v>
      </c>
      <c r="P3385" s="138">
        <v>0</v>
      </c>
      <c r="Q3385" s="138">
        <v>0</v>
      </c>
      <c r="R3385" s="139"/>
      <c r="S3385" s="138">
        <v>1</v>
      </c>
      <c r="T3385" s="139"/>
      <c r="U3385" s="138">
        <v>0</v>
      </c>
      <c r="V3385" s="138">
        <v>0</v>
      </c>
      <c r="W3385" s="138">
        <v>0</v>
      </c>
      <c r="X3385" s="138">
        <v>0</v>
      </c>
      <c r="Y3385" s="138">
        <v>0</v>
      </c>
      <c r="Z3385" s="139"/>
      <c r="AA3385" s="138">
        <v>0</v>
      </c>
      <c r="AB3385" s="131">
        <v>0</v>
      </c>
    </row>
    <row r="3386" spans="1:28" ht="15" customHeight="1" x14ac:dyDescent="0.25">
      <c r="A3386" s="129" t="str">
        <f>B3386&amp;"-"&amp;COUNTIF($B$3:B3386,B3386)</f>
        <v>9192-9</v>
      </c>
      <c r="B3386" s="130">
        <v>9192</v>
      </c>
      <c r="C3386" s="130" t="s">
        <v>162</v>
      </c>
      <c r="D3386" s="137">
        <v>44776</v>
      </c>
      <c r="E3386" s="138">
        <v>2.76</v>
      </c>
      <c r="F3386" s="138">
        <v>1</v>
      </c>
      <c r="G3386" s="138">
        <v>0.38</v>
      </c>
      <c r="H3386" s="138">
        <v>0</v>
      </c>
      <c r="I3386" s="138">
        <v>0</v>
      </c>
      <c r="J3386" s="138">
        <v>0</v>
      </c>
      <c r="K3386" s="138">
        <v>0</v>
      </c>
      <c r="L3386" s="139"/>
      <c r="M3386" s="138">
        <v>2.76</v>
      </c>
      <c r="N3386" s="139"/>
      <c r="O3386" s="138">
        <v>0</v>
      </c>
      <c r="P3386" s="138">
        <v>0</v>
      </c>
      <c r="Q3386" s="138">
        <v>0</v>
      </c>
      <c r="R3386" s="139"/>
      <c r="S3386" s="138">
        <v>2.38</v>
      </c>
      <c r="T3386" s="139"/>
      <c r="U3386" s="138">
        <v>0</v>
      </c>
      <c r="V3386" s="138">
        <v>0</v>
      </c>
      <c r="W3386" s="138">
        <v>0</v>
      </c>
      <c r="X3386" s="138">
        <v>0</v>
      </c>
      <c r="Y3386" s="138">
        <v>0</v>
      </c>
      <c r="Z3386" s="139"/>
      <c r="AA3386" s="138">
        <v>0</v>
      </c>
      <c r="AB3386" s="131">
        <v>0</v>
      </c>
    </row>
    <row r="3387" spans="1:28" ht="15" customHeight="1" x14ac:dyDescent="0.25">
      <c r="A3387" s="129" t="str">
        <f>B3387&amp;"-"&amp;COUNTIF($B$3:B3387,B3387)</f>
        <v>9192-10</v>
      </c>
      <c r="B3387" s="130">
        <v>9192</v>
      </c>
      <c r="C3387" s="130" t="s">
        <v>162</v>
      </c>
      <c r="D3387" s="137"/>
      <c r="E3387" s="138">
        <v>0</v>
      </c>
      <c r="F3387" s="138">
        <v>0</v>
      </c>
      <c r="G3387" s="138">
        <v>0</v>
      </c>
      <c r="H3387" s="138">
        <v>0</v>
      </c>
      <c r="I3387" s="138">
        <v>0</v>
      </c>
      <c r="J3387" s="138">
        <v>0</v>
      </c>
      <c r="K3387" s="138">
        <v>0</v>
      </c>
      <c r="L3387" s="139"/>
      <c r="M3387" s="138">
        <v>0</v>
      </c>
      <c r="N3387" s="139"/>
      <c r="O3387" s="138">
        <v>0</v>
      </c>
      <c r="P3387" s="138">
        <v>0</v>
      </c>
      <c r="Q3387" s="138">
        <v>0</v>
      </c>
      <c r="R3387" s="139"/>
      <c r="S3387" s="138">
        <v>0</v>
      </c>
      <c r="T3387" s="139"/>
      <c r="U3387" s="138">
        <v>0</v>
      </c>
      <c r="V3387" s="138">
        <v>0</v>
      </c>
      <c r="W3387" s="138">
        <v>0</v>
      </c>
      <c r="X3387" s="138">
        <v>0</v>
      </c>
      <c r="Y3387" s="138">
        <v>0</v>
      </c>
      <c r="Z3387" s="139"/>
      <c r="AA3387" s="138">
        <v>0</v>
      </c>
      <c r="AB3387" s="131">
        <v>0</v>
      </c>
    </row>
    <row r="3388" spans="1:28" ht="15" customHeight="1" x14ac:dyDescent="0.25">
      <c r="A3388" s="129" t="str">
        <f>B3388&amp;"-"&amp;COUNTIF($B$3:B3388,B3388)</f>
        <v>9192-11</v>
      </c>
      <c r="B3388" s="130">
        <v>9192</v>
      </c>
      <c r="C3388" s="130" t="s">
        <v>162</v>
      </c>
      <c r="D3388" s="137"/>
      <c r="E3388" s="138">
        <v>0</v>
      </c>
      <c r="F3388" s="138">
        <v>0</v>
      </c>
      <c r="G3388" s="138">
        <v>0</v>
      </c>
      <c r="H3388" s="138">
        <v>0</v>
      </c>
      <c r="I3388" s="138">
        <v>0</v>
      </c>
      <c r="J3388" s="138">
        <v>0</v>
      </c>
      <c r="K3388" s="138">
        <v>0</v>
      </c>
      <c r="L3388" s="139"/>
      <c r="M3388" s="138">
        <v>0</v>
      </c>
      <c r="N3388" s="139"/>
      <c r="O3388" s="138">
        <v>0</v>
      </c>
      <c r="P3388" s="138">
        <v>0</v>
      </c>
      <c r="Q3388" s="138">
        <v>0</v>
      </c>
      <c r="R3388" s="139"/>
      <c r="S3388" s="138">
        <v>0</v>
      </c>
      <c r="T3388" s="139"/>
      <c r="U3388" s="138">
        <v>0</v>
      </c>
      <c r="V3388" s="138">
        <v>0</v>
      </c>
      <c r="W3388" s="138">
        <v>0</v>
      </c>
      <c r="X3388" s="138">
        <v>0</v>
      </c>
      <c r="Y3388" s="138">
        <v>0</v>
      </c>
      <c r="Z3388" s="139"/>
      <c r="AA3388" s="138">
        <v>0</v>
      </c>
      <c r="AB3388" s="131">
        <v>0</v>
      </c>
    </row>
    <row r="3389" spans="1:28" ht="15" customHeight="1" x14ac:dyDescent="0.25">
      <c r="A3389" s="129" t="str">
        <f>B3389&amp;"-"&amp;COUNTIF($B$3:B3389,B3389)</f>
        <v>9192-12</v>
      </c>
      <c r="B3389" s="130">
        <v>9192</v>
      </c>
      <c r="C3389" s="130" t="s">
        <v>162</v>
      </c>
      <c r="D3389" s="137"/>
      <c r="E3389" s="138">
        <v>0</v>
      </c>
      <c r="F3389" s="138">
        <v>0</v>
      </c>
      <c r="G3389" s="138">
        <v>0</v>
      </c>
      <c r="H3389" s="138">
        <v>0</v>
      </c>
      <c r="I3389" s="138">
        <v>0</v>
      </c>
      <c r="J3389" s="138">
        <v>0</v>
      </c>
      <c r="K3389" s="138">
        <v>0</v>
      </c>
      <c r="L3389" s="139"/>
      <c r="M3389" s="138">
        <v>0</v>
      </c>
      <c r="N3389" s="139"/>
      <c r="O3389" s="138">
        <v>0</v>
      </c>
      <c r="P3389" s="138">
        <v>0</v>
      </c>
      <c r="Q3389" s="138">
        <v>0</v>
      </c>
      <c r="R3389" s="139"/>
      <c r="S3389" s="138">
        <v>0</v>
      </c>
      <c r="T3389" s="139"/>
      <c r="U3389" s="138">
        <v>0</v>
      </c>
      <c r="V3389" s="138">
        <v>0</v>
      </c>
      <c r="W3389" s="138">
        <v>0</v>
      </c>
      <c r="X3389" s="138">
        <v>0</v>
      </c>
      <c r="Y3389" s="138">
        <v>0</v>
      </c>
      <c r="Z3389" s="139"/>
      <c r="AA3389" s="138">
        <v>0</v>
      </c>
      <c r="AB3389" s="131">
        <v>0</v>
      </c>
    </row>
    <row r="3390" spans="1:28" ht="15" customHeight="1" x14ac:dyDescent="0.25">
      <c r="A3390" s="129" t="str">
        <f>B3390&amp;"-"&amp;COUNTIF($B$3:B3390,B3390)</f>
        <v>9192-13</v>
      </c>
      <c r="B3390" s="130">
        <v>9192</v>
      </c>
      <c r="C3390" s="130" t="s">
        <v>162</v>
      </c>
      <c r="D3390" s="137"/>
      <c r="E3390" s="138">
        <v>0</v>
      </c>
      <c r="F3390" s="138">
        <v>0</v>
      </c>
      <c r="G3390" s="138">
        <v>0</v>
      </c>
      <c r="H3390" s="138">
        <v>0</v>
      </c>
      <c r="I3390" s="138">
        <v>0</v>
      </c>
      <c r="J3390" s="138">
        <v>0</v>
      </c>
      <c r="K3390" s="138">
        <v>0</v>
      </c>
      <c r="L3390" s="139"/>
      <c r="M3390" s="138">
        <v>0</v>
      </c>
      <c r="N3390" s="139"/>
      <c r="O3390" s="138">
        <v>0</v>
      </c>
      <c r="P3390" s="138">
        <v>0</v>
      </c>
      <c r="Q3390" s="138">
        <v>0</v>
      </c>
      <c r="R3390" s="139"/>
      <c r="S3390" s="138">
        <v>0</v>
      </c>
      <c r="T3390" s="139"/>
      <c r="U3390" s="138">
        <v>0</v>
      </c>
      <c r="V3390" s="138">
        <v>0</v>
      </c>
      <c r="W3390" s="138">
        <v>0</v>
      </c>
      <c r="X3390" s="138">
        <v>0</v>
      </c>
      <c r="Y3390" s="138">
        <v>0</v>
      </c>
      <c r="Z3390" s="139"/>
      <c r="AA3390" s="138">
        <v>0</v>
      </c>
      <c r="AB3390" s="131">
        <v>0</v>
      </c>
    </row>
    <row r="3391" spans="1:28" ht="15" customHeight="1" x14ac:dyDescent="0.25">
      <c r="A3391" s="129" t="str">
        <f>B3391&amp;"-"&amp;COUNTIF($B$3:B3391,B3391)</f>
        <v>9192-14</v>
      </c>
      <c r="B3391" s="130">
        <v>9192</v>
      </c>
      <c r="C3391" s="130" t="s">
        <v>162</v>
      </c>
      <c r="D3391" s="137"/>
      <c r="E3391" s="138">
        <v>0</v>
      </c>
      <c r="F3391" s="138">
        <v>0</v>
      </c>
      <c r="G3391" s="138">
        <v>0</v>
      </c>
      <c r="H3391" s="138">
        <v>0</v>
      </c>
      <c r="I3391" s="138">
        <v>0</v>
      </c>
      <c r="J3391" s="138">
        <v>0</v>
      </c>
      <c r="K3391" s="138">
        <v>0</v>
      </c>
      <c r="L3391" s="139"/>
      <c r="M3391" s="138">
        <v>0</v>
      </c>
      <c r="N3391" s="139"/>
      <c r="O3391" s="138">
        <v>0</v>
      </c>
      <c r="P3391" s="138">
        <v>0</v>
      </c>
      <c r="Q3391" s="138">
        <v>0</v>
      </c>
      <c r="R3391" s="139"/>
      <c r="S3391" s="138">
        <v>0</v>
      </c>
      <c r="T3391" s="139"/>
      <c r="U3391" s="138">
        <v>0</v>
      </c>
      <c r="V3391" s="138">
        <v>0</v>
      </c>
      <c r="W3391" s="138">
        <v>0</v>
      </c>
      <c r="X3391" s="138">
        <v>0</v>
      </c>
      <c r="Y3391" s="138">
        <v>0</v>
      </c>
      <c r="Z3391" s="139"/>
      <c r="AA3391" s="138">
        <v>0</v>
      </c>
      <c r="AB3391" s="131">
        <v>0</v>
      </c>
    </row>
    <row r="3392" spans="1:28" ht="15" customHeight="1" x14ac:dyDescent="0.25">
      <c r="A3392" s="129" t="str">
        <f>B3392&amp;"-"&amp;COUNTIF($B$3:B3392,B3392)</f>
        <v>9192-15</v>
      </c>
      <c r="B3392" s="130">
        <v>9192</v>
      </c>
      <c r="C3392" s="130" t="s">
        <v>162</v>
      </c>
      <c r="D3392" s="137"/>
      <c r="E3392" s="138">
        <v>0</v>
      </c>
      <c r="F3392" s="138">
        <v>0</v>
      </c>
      <c r="G3392" s="138">
        <v>0</v>
      </c>
      <c r="H3392" s="138">
        <v>0</v>
      </c>
      <c r="I3392" s="138">
        <v>0</v>
      </c>
      <c r="J3392" s="138">
        <v>0</v>
      </c>
      <c r="K3392" s="138">
        <v>0</v>
      </c>
      <c r="L3392" s="139"/>
      <c r="M3392" s="138">
        <v>0</v>
      </c>
      <c r="N3392" s="139"/>
      <c r="O3392" s="138">
        <v>0</v>
      </c>
      <c r="P3392" s="138">
        <v>0</v>
      </c>
      <c r="Q3392" s="138">
        <v>0</v>
      </c>
      <c r="R3392" s="139"/>
      <c r="S3392" s="138">
        <v>0</v>
      </c>
      <c r="T3392" s="139"/>
      <c r="U3392" s="138">
        <v>0</v>
      </c>
      <c r="V3392" s="138">
        <v>0</v>
      </c>
      <c r="W3392" s="138">
        <v>0</v>
      </c>
      <c r="X3392" s="138">
        <v>0</v>
      </c>
      <c r="Y3392" s="138">
        <v>0</v>
      </c>
      <c r="Z3392" s="139"/>
      <c r="AA3392" s="138">
        <v>0</v>
      </c>
      <c r="AB3392" s="131">
        <v>0</v>
      </c>
    </row>
    <row r="3393" spans="1:28" ht="15" customHeight="1" x14ac:dyDescent="0.25">
      <c r="A3393" s="129" t="str">
        <f>B3393&amp;"-"&amp;COUNTIF($B$3:B3393,B3393)</f>
        <v>9192-16</v>
      </c>
      <c r="B3393" s="130">
        <v>9192</v>
      </c>
      <c r="C3393" s="130" t="s">
        <v>162</v>
      </c>
      <c r="D3393" s="137"/>
      <c r="E3393" s="138">
        <v>0</v>
      </c>
      <c r="F3393" s="138">
        <v>0</v>
      </c>
      <c r="G3393" s="138">
        <v>0</v>
      </c>
      <c r="H3393" s="138">
        <v>0</v>
      </c>
      <c r="I3393" s="138">
        <v>0</v>
      </c>
      <c r="J3393" s="138">
        <v>0</v>
      </c>
      <c r="K3393" s="138">
        <v>0</v>
      </c>
      <c r="L3393" s="139"/>
      <c r="M3393" s="138">
        <v>0</v>
      </c>
      <c r="N3393" s="139"/>
      <c r="O3393" s="138">
        <v>0</v>
      </c>
      <c r="P3393" s="138">
        <v>0</v>
      </c>
      <c r="Q3393" s="138">
        <v>0</v>
      </c>
      <c r="R3393" s="139"/>
      <c r="S3393" s="138">
        <v>0</v>
      </c>
      <c r="T3393" s="139"/>
      <c r="U3393" s="138">
        <v>0</v>
      </c>
      <c r="V3393" s="138">
        <v>0</v>
      </c>
      <c r="W3393" s="138">
        <v>0</v>
      </c>
      <c r="X3393" s="138">
        <v>0</v>
      </c>
      <c r="Y3393" s="138">
        <v>0</v>
      </c>
      <c r="Z3393" s="139"/>
      <c r="AA3393" s="138">
        <v>0</v>
      </c>
      <c r="AB3393" s="131">
        <v>0</v>
      </c>
    </row>
    <row r="3394" spans="1:28" ht="15" customHeight="1" x14ac:dyDescent="0.25">
      <c r="A3394" s="129" t="str">
        <f>B3394&amp;"-"&amp;COUNTIF($B$3:B3394,B3394)</f>
        <v>9192-17</v>
      </c>
      <c r="B3394" s="130">
        <v>9192</v>
      </c>
      <c r="C3394" s="130" t="s">
        <v>162</v>
      </c>
      <c r="D3394" s="137"/>
      <c r="E3394" s="138">
        <v>0</v>
      </c>
      <c r="F3394" s="138">
        <v>0</v>
      </c>
      <c r="G3394" s="138">
        <v>0</v>
      </c>
      <c r="H3394" s="138">
        <v>0</v>
      </c>
      <c r="I3394" s="138">
        <v>0</v>
      </c>
      <c r="J3394" s="138">
        <v>0</v>
      </c>
      <c r="K3394" s="138">
        <v>0</v>
      </c>
      <c r="L3394" s="139"/>
      <c r="M3394" s="138">
        <v>0</v>
      </c>
      <c r="N3394" s="139"/>
      <c r="O3394" s="138">
        <v>0</v>
      </c>
      <c r="P3394" s="138">
        <v>0</v>
      </c>
      <c r="Q3394" s="138">
        <v>0</v>
      </c>
      <c r="R3394" s="139"/>
      <c r="S3394" s="138">
        <v>0</v>
      </c>
      <c r="T3394" s="139"/>
      <c r="U3394" s="138">
        <v>0</v>
      </c>
      <c r="V3394" s="138">
        <v>0</v>
      </c>
      <c r="W3394" s="138">
        <v>0</v>
      </c>
      <c r="X3394" s="138">
        <v>0</v>
      </c>
      <c r="Y3394" s="138">
        <v>0</v>
      </c>
      <c r="Z3394" s="139"/>
      <c r="AA3394" s="138">
        <v>0</v>
      </c>
      <c r="AB3394" s="131">
        <v>0</v>
      </c>
    </row>
    <row r="3395" spans="1:28" ht="15" customHeight="1" x14ac:dyDescent="0.25">
      <c r="A3395" s="129" t="str">
        <f>B3395&amp;"-"&amp;COUNTIF($B$3:B3395,B3395)</f>
        <v>9192-18</v>
      </c>
      <c r="B3395" s="130">
        <v>9192</v>
      </c>
      <c r="C3395" s="130" t="s">
        <v>162</v>
      </c>
      <c r="D3395" s="137"/>
      <c r="E3395" s="138">
        <v>0</v>
      </c>
      <c r="F3395" s="138">
        <v>0</v>
      </c>
      <c r="G3395" s="138">
        <v>0</v>
      </c>
      <c r="H3395" s="138">
        <v>0</v>
      </c>
      <c r="I3395" s="138">
        <v>0</v>
      </c>
      <c r="J3395" s="138">
        <v>0</v>
      </c>
      <c r="K3395" s="138">
        <v>0</v>
      </c>
      <c r="L3395" s="139"/>
      <c r="M3395" s="138">
        <v>0</v>
      </c>
      <c r="N3395" s="139"/>
      <c r="O3395" s="138">
        <v>0</v>
      </c>
      <c r="P3395" s="138">
        <v>0</v>
      </c>
      <c r="Q3395" s="138">
        <v>0</v>
      </c>
      <c r="R3395" s="139"/>
      <c r="S3395" s="138">
        <v>0</v>
      </c>
      <c r="T3395" s="139"/>
      <c r="U3395" s="138">
        <v>0</v>
      </c>
      <c r="V3395" s="138">
        <v>0</v>
      </c>
      <c r="W3395" s="138">
        <v>0</v>
      </c>
      <c r="X3395" s="138">
        <v>0</v>
      </c>
      <c r="Y3395" s="138">
        <v>0</v>
      </c>
      <c r="Z3395" s="139"/>
      <c r="AA3395" s="138">
        <v>0</v>
      </c>
      <c r="AB3395" s="131">
        <v>0</v>
      </c>
    </row>
    <row r="3396" spans="1:28" ht="15" customHeight="1" x14ac:dyDescent="0.25">
      <c r="A3396" s="129" t="str">
        <f>B3396&amp;"-"&amp;COUNTIF($B$3:B3396,B3396)</f>
        <v>9283-1</v>
      </c>
      <c r="B3396" s="130">
        <v>9283</v>
      </c>
      <c r="C3396" s="130" t="s">
        <v>163</v>
      </c>
      <c r="D3396" s="137">
        <v>43844</v>
      </c>
      <c r="E3396" s="138">
        <v>436.18</v>
      </c>
      <c r="F3396" s="138">
        <v>0</v>
      </c>
      <c r="G3396" s="138">
        <v>8</v>
      </c>
      <c r="H3396" s="138">
        <v>0</v>
      </c>
      <c r="I3396" s="138">
        <v>0</v>
      </c>
      <c r="J3396" s="138">
        <v>0</v>
      </c>
      <c r="K3396" s="138">
        <v>0</v>
      </c>
      <c r="L3396" s="139"/>
      <c r="M3396" s="138">
        <v>285.37</v>
      </c>
      <c r="N3396" s="139"/>
      <c r="O3396" s="138">
        <v>0</v>
      </c>
      <c r="P3396" s="138">
        <v>0</v>
      </c>
      <c r="Q3396" s="138">
        <v>0</v>
      </c>
      <c r="R3396" s="139"/>
      <c r="S3396" s="138">
        <v>0</v>
      </c>
      <c r="T3396" s="139"/>
      <c r="U3396" s="138">
        <v>0</v>
      </c>
      <c r="V3396" s="138">
        <v>0</v>
      </c>
      <c r="W3396" s="138">
        <v>0</v>
      </c>
      <c r="X3396" s="138">
        <v>0</v>
      </c>
      <c r="Y3396" s="138">
        <v>0</v>
      </c>
      <c r="Z3396" s="139"/>
      <c r="AA3396" s="138">
        <v>0</v>
      </c>
      <c r="AB3396" s="131">
        <v>0</v>
      </c>
    </row>
    <row r="3397" spans="1:28" ht="15" customHeight="1" x14ac:dyDescent="0.25">
      <c r="A3397" s="129" t="str">
        <f>B3397&amp;"-"&amp;COUNTIF($B$3:B3397,B3397)</f>
        <v>9283-2</v>
      </c>
      <c r="B3397" s="130">
        <v>9283</v>
      </c>
      <c r="C3397" s="130" t="s">
        <v>163</v>
      </c>
      <c r="D3397" s="137">
        <v>43968</v>
      </c>
      <c r="E3397" s="138">
        <v>1</v>
      </c>
      <c r="F3397" s="138">
        <v>0</v>
      </c>
      <c r="G3397" s="138">
        <v>0</v>
      </c>
      <c r="H3397" s="138">
        <v>0</v>
      </c>
      <c r="I3397" s="138">
        <v>0</v>
      </c>
      <c r="J3397" s="138">
        <v>0</v>
      </c>
      <c r="K3397" s="138">
        <v>0</v>
      </c>
      <c r="L3397" s="139"/>
      <c r="M3397" s="138">
        <v>1</v>
      </c>
      <c r="N3397" s="139"/>
      <c r="O3397" s="138">
        <v>0</v>
      </c>
      <c r="P3397" s="138">
        <v>0</v>
      </c>
      <c r="Q3397" s="138">
        <v>0</v>
      </c>
      <c r="R3397" s="139"/>
      <c r="S3397" s="138">
        <v>0</v>
      </c>
      <c r="T3397" s="139"/>
      <c r="U3397" s="138">
        <v>0</v>
      </c>
      <c r="V3397" s="138">
        <v>0</v>
      </c>
      <c r="W3397" s="138">
        <v>0</v>
      </c>
      <c r="X3397" s="138">
        <v>0</v>
      </c>
      <c r="Y3397" s="138">
        <v>0</v>
      </c>
      <c r="Z3397" s="139"/>
      <c r="AA3397" s="138">
        <v>0</v>
      </c>
      <c r="AB3397" s="131">
        <v>0</v>
      </c>
    </row>
    <row r="3398" spans="1:28" ht="15" customHeight="1" x14ac:dyDescent="0.25">
      <c r="A3398" s="129" t="str">
        <f>B3398&amp;"-"&amp;COUNTIF($B$3:B3398,B3398)</f>
        <v>9283-3</v>
      </c>
      <c r="B3398" s="130">
        <v>9283</v>
      </c>
      <c r="C3398" s="130" t="s">
        <v>163</v>
      </c>
      <c r="D3398" s="137">
        <v>48728</v>
      </c>
      <c r="E3398" s="138">
        <v>1</v>
      </c>
      <c r="F3398" s="138">
        <v>0</v>
      </c>
      <c r="G3398" s="138">
        <v>0</v>
      </c>
      <c r="H3398" s="138">
        <v>0</v>
      </c>
      <c r="I3398" s="138">
        <v>0</v>
      </c>
      <c r="J3398" s="138">
        <v>0</v>
      </c>
      <c r="K3398" s="138">
        <v>0</v>
      </c>
      <c r="L3398" s="139"/>
      <c r="M3398" s="138">
        <v>1</v>
      </c>
      <c r="N3398" s="139"/>
      <c r="O3398" s="138">
        <v>0</v>
      </c>
      <c r="P3398" s="138">
        <v>0</v>
      </c>
      <c r="Q3398" s="138">
        <v>0</v>
      </c>
      <c r="R3398" s="139"/>
      <c r="S3398" s="138">
        <v>0</v>
      </c>
      <c r="T3398" s="139"/>
      <c r="U3398" s="138">
        <v>0</v>
      </c>
      <c r="V3398" s="138">
        <v>0</v>
      </c>
      <c r="W3398" s="138">
        <v>0</v>
      </c>
      <c r="X3398" s="138">
        <v>0</v>
      </c>
      <c r="Y3398" s="138">
        <v>0</v>
      </c>
      <c r="Z3398" s="139"/>
      <c r="AA3398" s="138">
        <v>0</v>
      </c>
      <c r="AB3398" s="131">
        <v>0</v>
      </c>
    </row>
    <row r="3399" spans="1:28" ht="15" customHeight="1" x14ac:dyDescent="0.25">
      <c r="A3399" s="129" t="str">
        <f>B3399&amp;"-"&amp;COUNTIF($B$3:B3399,B3399)</f>
        <v>9283-4</v>
      </c>
      <c r="B3399" s="130">
        <v>9283</v>
      </c>
      <c r="C3399" s="130" t="s">
        <v>163</v>
      </c>
      <c r="D3399" s="137">
        <v>44958</v>
      </c>
      <c r="E3399" s="138">
        <v>0.98</v>
      </c>
      <c r="F3399" s="138">
        <v>0</v>
      </c>
      <c r="G3399" s="138">
        <v>0</v>
      </c>
      <c r="H3399" s="138">
        <v>0</v>
      </c>
      <c r="I3399" s="138">
        <v>0</v>
      </c>
      <c r="J3399" s="138">
        <v>0</v>
      </c>
      <c r="K3399" s="138">
        <v>0</v>
      </c>
      <c r="L3399" s="139"/>
      <c r="M3399" s="138">
        <v>0</v>
      </c>
      <c r="N3399" s="139"/>
      <c r="O3399" s="138">
        <v>0</v>
      </c>
      <c r="P3399" s="138">
        <v>0</v>
      </c>
      <c r="Q3399" s="138">
        <v>0</v>
      </c>
      <c r="R3399" s="139"/>
      <c r="S3399" s="138">
        <v>0</v>
      </c>
      <c r="T3399" s="139"/>
      <c r="U3399" s="138">
        <v>0</v>
      </c>
      <c r="V3399" s="138">
        <v>0</v>
      </c>
      <c r="W3399" s="138">
        <v>0</v>
      </c>
      <c r="X3399" s="138">
        <v>0</v>
      </c>
      <c r="Y3399" s="138">
        <v>0</v>
      </c>
      <c r="Z3399" s="139"/>
      <c r="AA3399" s="138">
        <v>0</v>
      </c>
      <c r="AB3399" s="131">
        <v>0</v>
      </c>
    </row>
    <row r="3400" spans="1:28" ht="15" customHeight="1" x14ac:dyDescent="0.25">
      <c r="A3400" s="129" t="str">
        <f>B3400&amp;"-"&amp;COUNTIF($B$3:B3400,B3400)</f>
        <v>9283-5</v>
      </c>
      <c r="B3400" s="130">
        <v>9283</v>
      </c>
      <c r="C3400" s="130" t="s">
        <v>163</v>
      </c>
      <c r="D3400" s="137"/>
      <c r="E3400" s="138">
        <v>0</v>
      </c>
      <c r="F3400" s="138">
        <v>0</v>
      </c>
      <c r="G3400" s="138">
        <v>0</v>
      </c>
      <c r="H3400" s="138">
        <v>0</v>
      </c>
      <c r="I3400" s="138">
        <v>0</v>
      </c>
      <c r="J3400" s="138">
        <v>0</v>
      </c>
      <c r="K3400" s="138">
        <v>0</v>
      </c>
      <c r="L3400" s="139"/>
      <c r="M3400" s="138">
        <v>0</v>
      </c>
      <c r="N3400" s="139"/>
      <c r="O3400" s="138">
        <v>0</v>
      </c>
      <c r="P3400" s="138">
        <v>0</v>
      </c>
      <c r="Q3400" s="138">
        <v>0</v>
      </c>
      <c r="R3400" s="139"/>
      <c r="S3400" s="138">
        <v>0</v>
      </c>
      <c r="T3400" s="139"/>
      <c r="U3400" s="138">
        <v>0</v>
      </c>
      <c r="V3400" s="138">
        <v>0</v>
      </c>
      <c r="W3400" s="138">
        <v>0</v>
      </c>
      <c r="X3400" s="138">
        <v>0</v>
      </c>
      <c r="Y3400" s="138">
        <v>0</v>
      </c>
      <c r="Z3400" s="139"/>
      <c r="AA3400" s="138">
        <v>0</v>
      </c>
      <c r="AB3400" s="131">
        <v>0</v>
      </c>
    </row>
    <row r="3401" spans="1:28" ht="15" customHeight="1" x14ac:dyDescent="0.25">
      <c r="A3401" s="129" t="str">
        <f>B3401&amp;"-"&amp;COUNTIF($B$3:B3401,B3401)</f>
        <v>9283-6</v>
      </c>
      <c r="B3401" s="130">
        <v>9283</v>
      </c>
      <c r="C3401" s="130" t="s">
        <v>163</v>
      </c>
      <c r="D3401" s="137"/>
      <c r="E3401" s="138">
        <v>0</v>
      </c>
      <c r="F3401" s="138">
        <v>0</v>
      </c>
      <c r="G3401" s="138">
        <v>0</v>
      </c>
      <c r="H3401" s="138">
        <v>0</v>
      </c>
      <c r="I3401" s="138">
        <v>0</v>
      </c>
      <c r="J3401" s="138">
        <v>0</v>
      </c>
      <c r="K3401" s="138">
        <v>0</v>
      </c>
      <c r="L3401" s="139"/>
      <c r="M3401" s="138">
        <v>0</v>
      </c>
      <c r="N3401" s="139"/>
      <c r="O3401" s="138">
        <v>0</v>
      </c>
      <c r="P3401" s="138">
        <v>0</v>
      </c>
      <c r="Q3401" s="138">
        <v>0</v>
      </c>
      <c r="R3401" s="139"/>
      <c r="S3401" s="138">
        <v>0</v>
      </c>
      <c r="T3401" s="139"/>
      <c r="U3401" s="138">
        <v>0</v>
      </c>
      <c r="V3401" s="138">
        <v>0</v>
      </c>
      <c r="W3401" s="138">
        <v>0</v>
      </c>
      <c r="X3401" s="138">
        <v>0</v>
      </c>
      <c r="Y3401" s="138">
        <v>0</v>
      </c>
      <c r="Z3401" s="139"/>
      <c r="AA3401" s="138">
        <v>0</v>
      </c>
      <c r="AB3401" s="131">
        <v>0</v>
      </c>
    </row>
    <row r="3402" spans="1:28" ht="15" customHeight="1" x14ac:dyDescent="0.25">
      <c r="A3402" s="129" t="str">
        <f>B3402&amp;"-"&amp;COUNTIF($B$3:B3402,B3402)</f>
        <v>9283-7</v>
      </c>
      <c r="B3402" s="130">
        <v>9283</v>
      </c>
      <c r="C3402" s="130" t="s">
        <v>163</v>
      </c>
      <c r="D3402" s="137"/>
      <c r="E3402" s="138">
        <v>0</v>
      </c>
      <c r="F3402" s="138">
        <v>0</v>
      </c>
      <c r="G3402" s="138">
        <v>0</v>
      </c>
      <c r="H3402" s="138">
        <v>0</v>
      </c>
      <c r="I3402" s="138">
        <v>0</v>
      </c>
      <c r="J3402" s="138">
        <v>0</v>
      </c>
      <c r="K3402" s="138">
        <v>0</v>
      </c>
      <c r="L3402" s="139"/>
      <c r="M3402" s="138">
        <v>0</v>
      </c>
      <c r="N3402" s="139"/>
      <c r="O3402" s="138">
        <v>0</v>
      </c>
      <c r="P3402" s="138">
        <v>0</v>
      </c>
      <c r="Q3402" s="138">
        <v>0</v>
      </c>
      <c r="R3402" s="139"/>
      <c r="S3402" s="138">
        <v>0</v>
      </c>
      <c r="T3402" s="139"/>
      <c r="U3402" s="138">
        <v>0</v>
      </c>
      <c r="V3402" s="138">
        <v>0</v>
      </c>
      <c r="W3402" s="138">
        <v>0</v>
      </c>
      <c r="X3402" s="138">
        <v>0</v>
      </c>
      <c r="Y3402" s="138">
        <v>0</v>
      </c>
      <c r="Z3402" s="139"/>
      <c r="AA3402" s="138">
        <v>0</v>
      </c>
      <c r="AB3402" s="131">
        <v>0</v>
      </c>
    </row>
    <row r="3403" spans="1:28" ht="15" customHeight="1" x14ac:dyDescent="0.25">
      <c r="A3403" s="129" t="str">
        <f>B3403&amp;"-"&amp;COUNTIF($B$3:B3403,B3403)</f>
        <v>9283-8</v>
      </c>
      <c r="B3403" s="130">
        <v>9283</v>
      </c>
      <c r="C3403" s="130" t="s">
        <v>163</v>
      </c>
      <c r="D3403" s="137"/>
      <c r="E3403" s="138">
        <v>0</v>
      </c>
      <c r="F3403" s="138">
        <v>0</v>
      </c>
      <c r="G3403" s="138">
        <v>0</v>
      </c>
      <c r="H3403" s="138">
        <v>0</v>
      </c>
      <c r="I3403" s="138">
        <v>0</v>
      </c>
      <c r="J3403" s="138">
        <v>0</v>
      </c>
      <c r="K3403" s="138">
        <v>0</v>
      </c>
      <c r="L3403" s="139"/>
      <c r="M3403" s="138">
        <v>0</v>
      </c>
      <c r="N3403" s="139"/>
      <c r="O3403" s="138">
        <v>0</v>
      </c>
      <c r="P3403" s="138">
        <v>0</v>
      </c>
      <c r="Q3403" s="138">
        <v>0</v>
      </c>
      <c r="R3403" s="139"/>
      <c r="S3403" s="138">
        <v>0</v>
      </c>
      <c r="T3403" s="139"/>
      <c r="U3403" s="138">
        <v>0</v>
      </c>
      <c r="V3403" s="138">
        <v>0</v>
      </c>
      <c r="W3403" s="138">
        <v>0</v>
      </c>
      <c r="X3403" s="138">
        <v>0</v>
      </c>
      <c r="Y3403" s="138">
        <v>0</v>
      </c>
      <c r="Z3403" s="139"/>
      <c r="AA3403" s="138">
        <v>0</v>
      </c>
      <c r="AB3403" s="131">
        <v>0</v>
      </c>
    </row>
    <row r="3404" spans="1:28" ht="15" customHeight="1" x14ac:dyDescent="0.25">
      <c r="A3404" s="129" t="str">
        <f>B3404&amp;"-"&amp;COUNTIF($B$3:B3404,B3404)</f>
        <v>9953-1</v>
      </c>
      <c r="B3404" s="130">
        <v>9953</v>
      </c>
      <c r="C3404" s="130" t="s">
        <v>164</v>
      </c>
      <c r="D3404" s="137">
        <v>43802</v>
      </c>
      <c r="E3404" s="138">
        <v>219.71</v>
      </c>
      <c r="F3404" s="138">
        <v>1</v>
      </c>
      <c r="G3404" s="138">
        <v>9.9600000000000009</v>
      </c>
      <c r="H3404" s="138">
        <v>0</v>
      </c>
      <c r="I3404" s="138">
        <v>0</v>
      </c>
      <c r="J3404" s="138">
        <v>1</v>
      </c>
      <c r="K3404" s="138">
        <v>2.64</v>
      </c>
      <c r="L3404" s="139"/>
      <c r="M3404" s="138">
        <v>219.71</v>
      </c>
      <c r="N3404" s="139"/>
      <c r="O3404" s="138">
        <v>0</v>
      </c>
      <c r="P3404" s="138">
        <v>65.52</v>
      </c>
      <c r="Q3404" s="138">
        <v>0</v>
      </c>
      <c r="R3404" s="139"/>
      <c r="S3404" s="138">
        <v>146.51</v>
      </c>
      <c r="T3404" s="139"/>
      <c r="U3404" s="138">
        <v>0</v>
      </c>
      <c r="V3404" s="138">
        <v>0</v>
      </c>
      <c r="W3404" s="138">
        <v>0</v>
      </c>
      <c r="X3404" s="138">
        <v>0</v>
      </c>
      <c r="Y3404" s="138">
        <v>0</v>
      </c>
      <c r="Z3404" s="139"/>
      <c r="AA3404" s="138">
        <v>0</v>
      </c>
      <c r="AB3404" s="131">
        <v>0</v>
      </c>
    </row>
    <row r="3405" spans="1:28" ht="15" customHeight="1" x14ac:dyDescent="0.25">
      <c r="A3405" s="129" t="str">
        <f>B3405&amp;"-"&amp;COUNTIF($B$3:B3405,B3405)</f>
        <v>9953-2</v>
      </c>
      <c r="B3405" s="130">
        <v>9953</v>
      </c>
      <c r="C3405" s="130" t="s">
        <v>164</v>
      </c>
      <c r="D3405" s="137">
        <v>46979</v>
      </c>
      <c r="E3405" s="138">
        <v>0.1</v>
      </c>
      <c r="F3405" s="138">
        <v>0</v>
      </c>
      <c r="G3405" s="138">
        <v>0.1</v>
      </c>
      <c r="H3405" s="138">
        <v>0</v>
      </c>
      <c r="I3405" s="138">
        <v>0</v>
      </c>
      <c r="J3405" s="138">
        <v>0</v>
      </c>
      <c r="K3405" s="138">
        <v>0</v>
      </c>
      <c r="L3405" s="139"/>
      <c r="M3405" s="138">
        <v>0.1</v>
      </c>
      <c r="N3405" s="139"/>
      <c r="O3405" s="138">
        <v>0</v>
      </c>
      <c r="P3405" s="138">
        <v>0</v>
      </c>
      <c r="Q3405" s="138">
        <v>0</v>
      </c>
      <c r="R3405" s="139"/>
      <c r="S3405" s="138">
        <v>0.1</v>
      </c>
      <c r="T3405" s="139"/>
      <c r="U3405" s="138">
        <v>0</v>
      </c>
      <c r="V3405" s="138">
        <v>0</v>
      </c>
      <c r="W3405" s="138">
        <v>0</v>
      </c>
      <c r="X3405" s="138">
        <v>0</v>
      </c>
      <c r="Y3405" s="138">
        <v>0</v>
      </c>
      <c r="Z3405" s="139"/>
      <c r="AA3405" s="138">
        <v>0</v>
      </c>
      <c r="AB3405" s="131">
        <v>0</v>
      </c>
    </row>
    <row r="3406" spans="1:28" ht="15" customHeight="1" x14ac:dyDescent="0.25">
      <c r="A3406" s="129" t="str">
        <f>B3406&amp;"-"&amp;COUNTIF($B$3:B3406,B3406)</f>
        <v>9953-3</v>
      </c>
      <c r="B3406" s="130">
        <v>9953</v>
      </c>
      <c r="C3406" s="130" t="s">
        <v>164</v>
      </c>
      <c r="D3406" s="137">
        <v>47019</v>
      </c>
      <c r="E3406" s="138">
        <v>0.02</v>
      </c>
      <c r="F3406" s="138">
        <v>0</v>
      </c>
      <c r="G3406" s="138">
        <v>0</v>
      </c>
      <c r="H3406" s="138">
        <v>0</v>
      </c>
      <c r="I3406" s="138">
        <v>0</v>
      </c>
      <c r="J3406" s="138">
        <v>0</v>
      </c>
      <c r="K3406" s="138">
        <v>0</v>
      </c>
      <c r="L3406" s="139"/>
      <c r="M3406" s="138">
        <v>0.02</v>
      </c>
      <c r="N3406" s="139"/>
      <c r="O3406" s="138">
        <v>0</v>
      </c>
      <c r="P3406" s="138">
        <v>0.02</v>
      </c>
      <c r="Q3406" s="138">
        <v>0</v>
      </c>
      <c r="R3406" s="139"/>
      <c r="S3406" s="138">
        <v>0</v>
      </c>
      <c r="T3406" s="139"/>
      <c r="U3406" s="138">
        <v>0</v>
      </c>
      <c r="V3406" s="138">
        <v>0</v>
      </c>
      <c r="W3406" s="138">
        <v>0</v>
      </c>
      <c r="X3406" s="138">
        <v>0</v>
      </c>
      <c r="Y3406" s="138">
        <v>0</v>
      </c>
      <c r="Z3406" s="139"/>
      <c r="AA3406" s="138">
        <v>0</v>
      </c>
      <c r="AB3406" s="131">
        <v>0</v>
      </c>
    </row>
    <row r="3407" spans="1:28" ht="15" customHeight="1" x14ac:dyDescent="0.25">
      <c r="A3407" s="129" t="str">
        <f>B3407&amp;"-"&amp;COUNTIF($B$3:B3407,B3407)</f>
        <v>9953-4</v>
      </c>
      <c r="B3407" s="130">
        <v>9953</v>
      </c>
      <c r="C3407" s="130" t="s">
        <v>164</v>
      </c>
      <c r="D3407" s="137">
        <v>44800</v>
      </c>
      <c r="E3407" s="138">
        <v>119.86</v>
      </c>
      <c r="F3407" s="138">
        <v>0</v>
      </c>
      <c r="G3407" s="138">
        <v>2</v>
      </c>
      <c r="H3407" s="138">
        <v>0</v>
      </c>
      <c r="I3407" s="138">
        <v>0</v>
      </c>
      <c r="J3407" s="138">
        <v>1</v>
      </c>
      <c r="K3407" s="138">
        <v>1</v>
      </c>
      <c r="L3407" s="139"/>
      <c r="M3407" s="138">
        <v>119.86</v>
      </c>
      <c r="N3407" s="139"/>
      <c r="O3407" s="138">
        <v>0.34</v>
      </c>
      <c r="P3407" s="138">
        <v>40.33</v>
      </c>
      <c r="Q3407" s="138">
        <v>0</v>
      </c>
      <c r="R3407" s="139"/>
      <c r="S3407" s="138">
        <v>82.9</v>
      </c>
      <c r="T3407" s="139"/>
      <c r="U3407" s="138">
        <v>0</v>
      </c>
      <c r="V3407" s="138">
        <v>0</v>
      </c>
      <c r="W3407" s="138">
        <v>0</v>
      </c>
      <c r="X3407" s="138">
        <v>0</v>
      </c>
      <c r="Y3407" s="138">
        <v>0</v>
      </c>
      <c r="Z3407" s="139"/>
      <c r="AA3407" s="138">
        <v>0</v>
      </c>
      <c r="AB3407" s="131">
        <v>0</v>
      </c>
    </row>
    <row r="3408" spans="1:28" ht="15" customHeight="1" x14ac:dyDescent="0.25">
      <c r="A3408" s="129" t="str">
        <f>B3408&amp;"-"&amp;COUNTIF($B$3:B3408,B3408)</f>
        <v>9953-5</v>
      </c>
      <c r="B3408" s="130">
        <v>9953</v>
      </c>
      <c r="C3408" s="130" t="s">
        <v>164</v>
      </c>
      <c r="D3408" s="137">
        <v>49106</v>
      </c>
      <c r="E3408" s="138">
        <v>1</v>
      </c>
      <c r="F3408" s="138">
        <v>0</v>
      </c>
      <c r="G3408" s="138">
        <v>0</v>
      </c>
      <c r="H3408" s="138">
        <v>0</v>
      </c>
      <c r="I3408" s="138">
        <v>0</v>
      </c>
      <c r="J3408" s="138">
        <v>0</v>
      </c>
      <c r="K3408" s="138">
        <v>0</v>
      </c>
      <c r="L3408" s="139"/>
      <c r="M3408" s="138">
        <v>1</v>
      </c>
      <c r="N3408" s="139"/>
      <c r="O3408" s="138">
        <v>0</v>
      </c>
      <c r="P3408" s="138">
        <v>0</v>
      </c>
      <c r="Q3408" s="138">
        <v>0</v>
      </c>
      <c r="R3408" s="139"/>
      <c r="S3408" s="138">
        <v>1</v>
      </c>
      <c r="T3408" s="139"/>
      <c r="U3408" s="138">
        <v>0</v>
      </c>
      <c r="V3408" s="138">
        <v>0</v>
      </c>
      <c r="W3408" s="138">
        <v>0</v>
      </c>
      <c r="X3408" s="138">
        <v>0</v>
      </c>
      <c r="Y3408" s="138">
        <v>0</v>
      </c>
      <c r="Z3408" s="139"/>
      <c r="AA3408" s="138">
        <v>0</v>
      </c>
      <c r="AB3408" s="131">
        <v>0</v>
      </c>
    </row>
    <row r="3409" spans="1:28" ht="15" customHeight="1" x14ac:dyDescent="0.25">
      <c r="A3409" s="129" t="str">
        <f>B3409&amp;"-"&amp;COUNTIF($B$3:B3409,B3409)</f>
        <v>9953-6</v>
      </c>
      <c r="B3409" s="130">
        <v>9953</v>
      </c>
      <c r="C3409" s="130" t="s">
        <v>164</v>
      </c>
      <c r="D3409" s="137"/>
      <c r="E3409" s="138">
        <v>0</v>
      </c>
      <c r="F3409" s="138">
        <v>0</v>
      </c>
      <c r="G3409" s="138">
        <v>0</v>
      </c>
      <c r="H3409" s="138">
        <v>0</v>
      </c>
      <c r="I3409" s="138">
        <v>0</v>
      </c>
      <c r="J3409" s="138">
        <v>0</v>
      </c>
      <c r="K3409" s="138">
        <v>0</v>
      </c>
      <c r="L3409" s="139"/>
      <c r="M3409" s="138">
        <v>0</v>
      </c>
      <c r="N3409" s="139"/>
      <c r="O3409" s="138">
        <v>0</v>
      </c>
      <c r="P3409" s="138">
        <v>0</v>
      </c>
      <c r="Q3409" s="138">
        <v>0</v>
      </c>
      <c r="R3409" s="139"/>
      <c r="S3409" s="138">
        <v>0</v>
      </c>
      <c r="T3409" s="139"/>
      <c r="U3409" s="138">
        <v>0</v>
      </c>
      <c r="V3409" s="138">
        <v>0</v>
      </c>
      <c r="W3409" s="138">
        <v>0</v>
      </c>
      <c r="X3409" s="138">
        <v>0</v>
      </c>
      <c r="Y3409" s="138">
        <v>0</v>
      </c>
      <c r="Z3409" s="139"/>
      <c r="AA3409" s="138">
        <v>0</v>
      </c>
      <c r="AB3409" s="131">
        <v>0</v>
      </c>
    </row>
    <row r="3410" spans="1:28" ht="15" customHeight="1" x14ac:dyDescent="0.25">
      <c r="A3410" s="129" t="str">
        <f>B3410&amp;"-"&amp;COUNTIF($B$3:B3410,B3410)</f>
        <v>9953-7</v>
      </c>
      <c r="B3410" s="130">
        <v>9953</v>
      </c>
      <c r="C3410" s="130" t="s">
        <v>164</v>
      </c>
      <c r="D3410" s="137"/>
      <c r="E3410" s="138">
        <v>0</v>
      </c>
      <c r="F3410" s="138">
        <v>0</v>
      </c>
      <c r="G3410" s="138">
        <v>0</v>
      </c>
      <c r="H3410" s="138">
        <v>0</v>
      </c>
      <c r="I3410" s="138">
        <v>0</v>
      </c>
      <c r="J3410" s="138">
        <v>0</v>
      </c>
      <c r="K3410" s="138">
        <v>0</v>
      </c>
      <c r="L3410" s="139"/>
      <c r="M3410" s="138">
        <v>0</v>
      </c>
      <c r="N3410" s="139"/>
      <c r="O3410" s="138">
        <v>0</v>
      </c>
      <c r="P3410" s="138">
        <v>0</v>
      </c>
      <c r="Q3410" s="138">
        <v>0</v>
      </c>
      <c r="R3410" s="139"/>
      <c r="S3410" s="138">
        <v>0</v>
      </c>
      <c r="T3410" s="139"/>
      <c r="U3410" s="138">
        <v>0</v>
      </c>
      <c r="V3410" s="138">
        <v>0</v>
      </c>
      <c r="W3410" s="138">
        <v>0</v>
      </c>
      <c r="X3410" s="138">
        <v>0</v>
      </c>
      <c r="Y3410" s="138">
        <v>0</v>
      </c>
      <c r="Z3410" s="139"/>
      <c r="AA3410" s="138">
        <v>0</v>
      </c>
      <c r="AB3410" s="131">
        <v>0</v>
      </c>
    </row>
    <row r="3411" spans="1:28" ht="15" customHeight="1" x14ac:dyDescent="0.25">
      <c r="A3411" s="129" t="str">
        <f>B3411&amp;"-"&amp;COUNTIF($B$3:B3411,B3411)</f>
        <v>9953-8</v>
      </c>
      <c r="B3411" s="130">
        <v>9953</v>
      </c>
      <c r="C3411" s="130" t="s">
        <v>164</v>
      </c>
      <c r="D3411" s="137"/>
      <c r="E3411" s="138">
        <v>0</v>
      </c>
      <c r="F3411" s="138">
        <v>0</v>
      </c>
      <c r="G3411" s="138">
        <v>0</v>
      </c>
      <c r="H3411" s="138">
        <v>0</v>
      </c>
      <c r="I3411" s="138">
        <v>0</v>
      </c>
      <c r="J3411" s="138">
        <v>0</v>
      </c>
      <c r="K3411" s="138">
        <v>0</v>
      </c>
      <c r="L3411" s="139"/>
      <c r="M3411" s="138">
        <v>0</v>
      </c>
      <c r="N3411" s="139"/>
      <c r="O3411" s="138">
        <v>0</v>
      </c>
      <c r="P3411" s="138">
        <v>0</v>
      </c>
      <c r="Q3411" s="138">
        <v>0</v>
      </c>
      <c r="R3411" s="139"/>
      <c r="S3411" s="138">
        <v>0</v>
      </c>
      <c r="T3411" s="139"/>
      <c r="U3411" s="138">
        <v>0</v>
      </c>
      <c r="V3411" s="138">
        <v>0</v>
      </c>
      <c r="W3411" s="138">
        <v>0</v>
      </c>
      <c r="X3411" s="138">
        <v>0</v>
      </c>
      <c r="Y3411" s="138">
        <v>0</v>
      </c>
      <c r="Z3411" s="139"/>
      <c r="AA3411" s="138">
        <v>0</v>
      </c>
      <c r="AB3411" s="131">
        <v>0</v>
      </c>
    </row>
    <row r="3412" spans="1:28" ht="15" customHeight="1" x14ac:dyDescent="0.25">
      <c r="A3412" s="129" t="str">
        <f>B3412&amp;"-"&amp;COUNTIF($B$3:B3412,B3412)</f>
        <v>9953-9</v>
      </c>
      <c r="B3412" s="130">
        <v>9953</v>
      </c>
      <c r="C3412" s="130" t="s">
        <v>164</v>
      </c>
      <c r="D3412" s="137"/>
      <c r="E3412" s="138">
        <v>0</v>
      </c>
      <c r="F3412" s="138">
        <v>0</v>
      </c>
      <c r="G3412" s="138">
        <v>0</v>
      </c>
      <c r="H3412" s="138">
        <v>0</v>
      </c>
      <c r="I3412" s="138">
        <v>0</v>
      </c>
      <c r="J3412" s="138">
        <v>0</v>
      </c>
      <c r="K3412" s="138">
        <v>0</v>
      </c>
      <c r="L3412" s="139"/>
      <c r="M3412" s="138">
        <v>0</v>
      </c>
      <c r="N3412" s="139"/>
      <c r="O3412" s="138">
        <v>0</v>
      </c>
      <c r="P3412" s="138">
        <v>0</v>
      </c>
      <c r="Q3412" s="138">
        <v>0</v>
      </c>
      <c r="R3412" s="139"/>
      <c r="S3412" s="138">
        <v>0</v>
      </c>
      <c r="T3412" s="139"/>
      <c r="U3412" s="138">
        <v>0</v>
      </c>
      <c r="V3412" s="138">
        <v>0</v>
      </c>
      <c r="W3412" s="138">
        <v>0</v>
      </c>
      <c r="X3412" s="138">
        <v>0</v>
      </c>
      <c r="Y3412" s="138">
        <v>0</v>
      </c>
      <c r="Z3412" s="139"/>
      <c r="AA3412" s="138">
        <v>0</v>
      </c>
      <c r="AB3412" s="131">
        <v>0</v>
      </c>
    </row>
    <row r="3413" spans="1:28" ht="15" customHeight="1" x14ac:dyDescent="0.25">
      <c r="A3413" s="129" t="str">
        <f>B3413&amp;"-"&amp;COUNTIF($B$3:B3413,B3413)</f>
        <v>9953-10</v>
      </c>
      <c r="B3413" s="130">
        <v>9953</v>
      </c>
      <c r="C3413" s="130" t="s">
        <v>164</v>
      </c>
      <c r="D3413" s="137"/>
      <c r="E3413" s="138">
        <v>0</v>
      </c>
      <c r="F3413" s="138">
        <v>0</v>
      </c>
      <c r="G3413" s="138">
        <v>0</v>
      </c>
      <c r="H3413" s="138">
        <v>0</v>
      </c>
      <c r="I3413" s="138">
        <v>0</v>
      </c>
      <c r="J3413" s="138">
        <v>0</v>
      </c>
      <c r="K3413" s="138">
        <v>0</v>
      </c>
      <c r="L3413" s="139"/>
      <c r="M3413" s="138">
        <v>0</v>
      </c>
      <c r="N3413" s="139"/>
      <c r="O3413" s="138">
        <v>0</v>
      </c>
      <c r="P3413" s="138">
        <v>0</v>
      </c>
      <c r="Q3413" s="138">
        <v>0</v>
      </c>
      <c r="R3413" s="139"/>
      <c r="S3413" s="138">
        <v>0</v>
      </c>
      <c r="T3413" s="139"/>
      <c r="U3413" s="138">
        <v>0</v>
      </c>
      <c r="V3413" s="138">
        <v>0</v>
      </c>
      <c r="W3413" s="138">
        <v>0</v>
      </c>
      <c r="X3413" s="138">
        <v>0</v>
      </c>
      <c r="Y3413" s="138">
        <v>0</v>
      </c>
      <c r="Z3413" s="139"/>
      <c r="AA3413" s="138">
        <v>0</v>
      </c>
      <c r="AB3413" s="131">
        <v>0</v>
      </c>
    </row>
    <row r="3414" spans="1:28" ht="15" customHeight="1" x14ac:dyDescent="0.25">
      <c r="A3414" s="129" t="str">
        <f>B3414&amp;"-"&amp;COUNTIF($B$3:B3414,B3414)</f>
        <v>9954-1</v>
      </c>
      <c r="B3414" s="130">
        <v>9954</v>
      </c>
      <c r="C3414" s="130" t="s">
        <v>165</v>
      </c>
      <c r="D3414" s="137">
        <v>46946</v>
      </c>
      <c r="E3414" s="138">
        <v>2</v>
      </c>
      <c r="F3414" s="138">
        <v>0</v>
      </c>
      <c r="G3414" s="138">
        <v>0</v>
      </c>
      <c r="H3414" s="138">
        <v>0</v>
      </c>
      <c r="I3414" s="138">
        <v>0</v>
      </c>
      <c r="J3414" s="138">
        <v>0</v>
      </c>
      <c r="K3414" s="138">
        <v>0</v>
      </c>
      <c r="L3414" s="139"/>
      <c r="M3414" s="138">
        <v>2</v>
      </c>
      <c r="N3414" s="139"/>
      <c r="O3414" s="138">
        <v>0</v>
      </c>
      <c r="P3414" s="138">
        <v>0</v>
      </c>
      <c r="Q3414" s="138">
        <v>0</v>
      </c>
      <c r="R3414" s="139"/>
      <c r="S3414" s="138">
        <v>2</v>
      </c>
      <c r="T3414" s="139"/>
      <c r="U3414" s="138">
        <v>0</v>
      </c>
      <c r="V3414" s="138">
        <v>0</v>
      </c>
      <c r="W3414" s="138">
        <v>0</v>
      </c>
      <c r="X3414" s="138">
        <v>0</v>
      </c>
      <c r="Y3414" s="138">
        <v>0</v>
      </c>
      <c r="Z3414" s="139"/>
      <c r="AA3414" s="138">
        <v>0</v>
      </c>
      <c r="AB3414" s="131">
        <v>0</v>
      </c>
    </row>
    <row r="3415" spans="1:28" ht="15" customHeight="1" x14ac:dyDescent="0.25">
      <c r="A3415" s="129" t="str">
        <f>B3415&amp;"-"&amp;COUNTIF($B$3:B3415,B3415)</f>
        <v>9954-2</v>
      </c>
      <c r="B3415" s="130">
        <v>9954</v>
      </c>
      <c r="C3415" s="130" t="s">
        <v>165</v>
      </c>
      <c r="D3415" s="137">
        <v>43802</v>
      </c>
      <c r="E3415" s="138">
        <v>242.15</v>
      </c>
      <c r="F3415" s="138">
        <v>4.1500000000000004</v>
      </c>
      <c r="G3415" s="138">
        <v>13.97</v>
      </c>
      <c r="H3415" s="138">
        <v>0</v>
      </c>
      <c r="I3415" s="138">
        <v>0</v>
      </c>
      <c r="J3415" s="138">
        <v>1</v>
      </c>
      <c r="K3415" s="138">
        <v>0</v>
      </c>
      <c r="L3415" s="139"/>
      <c r="M3415" s="138">
        <v>242.15</v>
      </c>
      <c r="N3415" s="139"/>
      <c r="O3415" s="138">
        <v>0</v>
      </c>
      <c r="P3415" s="138">
        <v>19.940000000000001</v>
      </c>
      <c r="Q3415" s="138">
        <v>0</v>
      </c>
      <c r="R3415" s="139"/>
      <c r="S3415" s="138">
        <v>159.44</v>
      </c>
      <c r="T3415" s="139"/>
      <c r="U3415" s="138">
        <v>0</v>
      </c>
      <c r="V3415" s="138">
        <v>0</v>
      </c>
      <c r="W3415" s="138">
        <v>0</v>
      </c>
      <c r="X3415" s="138">
        <v>0</v>
      </c>
      <c r="Y3415" s="138">
        <v>0</v>
      </c>
      <c r="Z3415" s="139"/>
      <c r="AA3415" s="138">
        <v>0</v>
      </c>
      <c r="AB3415" s="131">
        <v>0</v>
      </c>
    </row>
    <row r="3416" spans="1:28" ht="15" customHeight="1" x14ac:dyDescent="0.25">
      <c r="A3416" s="129" t="str">
        <f>B3416&amp;"-"&amp;COUNTIF($B$3:B3416,B3416)</f>
        <v>9954-3</v>
      </c>
      <c r="B3416" s="130">
        <v>9954</v>
      </c>
      <c r="C3416" s="130" t="s">
        <v>165</v>
      </c>
      <c r="D3416" s="137">
        <v>46961</v>
      </c>
      <c r="E3416" s="138">
        <v>2</v>
      </c>
      <c r="F3416" s="138">
        <v>0</v>
      </c>
      <c r="G3416" s="138">
        <v>0</v>
      </c>
      <c r="H3416" s="138">
        <v>0</v>
      </c>
      <c r="I3416" s="138">
        <v>0</v>
      </c>
      <c r="J3416" s="138">
        <v>0</v>
      </c>
      <c r="K3416" s="138">
        <v>0</v>
      </c>
      <c r="L3416" s="139"/>
      <c r="M3416" s="138">
        <v>2</v>
      </c>
      <c r="N3416" s="139"/>
      <c r="O3416" s="138">
        <v>0</v>
      </c>
      <c r="P3416" s="138">
        <v>1</v>
      </c>
      <c r="Q3416" s="138">
        <v>0</v>
      </c>
      <c r="R3416" s="139"/>
      <c r="S3416" s="138">
        <v>0</v>
      </c>
      <c r="T3416" s="139"/>
      <c r="U3416" s="138">
        <v>0</v>
      </c>
      <c r="V3416" s="138">
        <v>0</v>
      </c>
      <c r="W3416" s="138">
        <v>0</v>
      </c>
      <c r="X3416" s="138">
        <v>0</v>
      </c>
      <c r="Y3416" s="138">
        <v>0</v>
      </c>
      <c r="Z3416" s="139"/>
      <c r="AA3416" s="138">
        <v>0</v>
      </c>
      <c r="AB3416" s="131">
        <v>0</v>
      </c>
    </row>
    <row r="3417" spans="1:28" ht="15" customHeight="1" x14ac:dyDescent="0.25">
      <c r="A3417" s="129" t="str">
        <f>B3417&amp;"-"&amp;COUNTIF($B$3:B3417,B3417)</f>
        <v>9954-4</v>
      </c>
      <c r="B3417" s="130">
        <v>9954</v>
      </c>
      <c r="C3417" s="130" t="s">
        <v>165</v>
      </c>
      <c r="D3417" s="137">
        <v>46953</v>
      </c>
      <c r="E3417" s="138">
        <v>4</v>
      </c>
      <c r="F3417" s="138">
        <v>0</v>
      </c>
      <c r="G3417" s="138">
        <v>0</v>
      </c>
      <c r="H3417" s="138">
        <v>0</v>
      </c>
      <c r="I3417" s="138">
        <v>0</v>
      </c>
      <c r="J3417" s="138">
        <v>0</v>
      </c>
      <c r="K3417" s="138">
        <v>0</v>
      </c>
      <c r="L3417" s="139"/>
      <c r="M3417" s="138">
        <v>4</v>
      </c>
      <c r="N3417" s="139"/>
      <c r="O3417" s="138">
        <v>0</v>
      </c>
      <c r="P3417" s="138">
        <v>0</v>
      </c>
      <c r="Q3417" s="138">
        <v>0</v>
      </c>
      <c r="R3417" s="139"/>
      <c r="S3417" s="138">
        <v>2</v>
      </c>
      <c r="T3417" s="139"/>
      <c r="U3417" s="138">
        <v>0</v>
      </c>
      <c r="V3417" s="138">
        <v>0</v>
      </c>
      <c r="W3417" s="138">
        <v>0</v>
      </c>
      <c r="X3417" s="138">
        <v>0</v>
      </c>
      <c r="Y3417" s="138">
        <v>0</v>
      </c>
      <c r="Z3417" s="139"/>
      <c r="AA3417" s="138">
        <v>0</v>
      </c>
      <c r="AB3417" s="131">
        <v>0</v>
      </c>
    </row>
    <row r="3418" spans="1:28" ht="15" customHeight="1" x14ac:dyDescent="0.25">
      <c r="A3418" s="129" t="str">
        <f>B3418&amp;"-"&amp;COUNTIF($B$3:B3418,B3418)</f>
        <v>9954-5</v>
      </c>
      <c r="B3418" s="130">
        <v>9954</v>
      </c>
      <c r="C3418" s="130" t="s">
        <v>165</v>
      </c>
      <c r="D3418" s="137">
        <v>44453</v>
      </c>
      <c r="E3418" s="138">
        <v>0.37</v>
      </c>
      <c r="F3418" s="138">
        <v>0</v>
      </c>
      <c r="G3418" s="138">
        <v>0</v>
      </c>
      <c r="H3418" s="138">
        <v>0</v>
      </c>
      <c r="I3418" s="138">
        <v>0</v>
      </c>
      <c r="J3418" s="138">
        <v>0</v>
      </c>
      <c r="K3418" s="138">
        <v>0</v>
      </c>
      <c r="L3418" s="139"/>
      <c r="M3418" s="138">
        <v>0.37</v>
      </c>
      <c r="N3418" s="139"/>
      <c r="O3418" s="138">
        <v>0</v>
      </c>
      <c r="P3418" s="138">
        <v>0</v>
      </c>
      <c r="Q3418" s="138">
        <v>0</v>
      </c>
      <c r="R3418" s="139"/>
      <c r="S3418" s="138">
        <v>0.37</v>
      </c>
      <c r="T3418" s="139"/>
      <c r="U3418" s="138">
        <v>0</v>
      </c>
      <c r="V3418" s="138">
        <v>0</v>
      </c>
      <c r="W3418" s="138">
        <v>0</v>
      </c>
      <c r="X3418" s="138">
        <v>0</v>
      </c>
      <c r="Y3418" s="138">
        <v>0</v>
      </c>
      <c r="Z3418" s="139"/>
      <c r="AA3418" s="138">
        <v>0</v>
      </c>
      <c r="AB3418" s="131">
        <v>0</v>
      </c>
    </row>
    <row r="3419" spans="1:28" ht="15" customHeight="1" x14ac:dyDescent="0.25">
      <c r="A3419" s="129" t="str">
        <f>B3419&amp;"-"&amp;COUNTIF($B$3:B3419,B3419)</f>
        <v>9954-6</v>
      </c>
      <c r="B3419" s="130">
        <v>9954</v>
      </c>
      <c r="C3419" s="130" t="s">
        <v>165</v>
      </c>
      <c r="D3419" s="137">
        <v>47001</v>
      </c>
      <c r="E3419" s="138">
        <v>3.95</v>
      </c>
      <c r="F3419" s="138">
        <v>0</v>
      </c>
      <c r="G3419" s="138">
        <v>0</v>
      </c>
      <c r="H3419" s="138">
        <v>0</v>
      </c>
      <c r="I3419" s="138">
        <v>0</v>
      </c>
      <c r="J3419" s="138">
        <v>0</v>
      </c>
      <c r="K3419" s="138">
        <v>0</v>
      </c>
      <c r="L3419" s="139"/>
      <c r="M3419" s="138">
        <v>3.95</v>
      </c>
      <c r="N3419" s="139"/>
      <c r="O3419" s="138">
        <v>0</v>
      </c>
      <c r="P3419" s="138">
        <v>0</v>
      </c>
      <c r="Q3419" s="138">
        <v>0</v>
      </c>
      <c r="R3419" s="139"/>
      <c r="S3419" s="138">
        <v>3.95</v>
      </c>
      <c r="T3419" s="139"/>
      <c r="U3419" s="138">
        <v>0</v>
      </c>
      <c r="V3419" s="138">
        <v>0</v>
      </c>
      <c r="W3419" s="138">
        <v>0</v>
      </c>
      <c r="X3419" s="138">
        <v>0</v>
      </c>
      <c r="Y3419" s="138">
        <v>0</v>
      </c>
      <c r="Z3419" s="139"/>
      <c r="AA3419" s="138">
        <v>0</v>
      </c>
      <c r="AB3419" s="131">
        <v>0</v>
      </c>
    </row>
    <row r="3420" spans="1:28" ht="15" customHeight="1" x14ac:dyDescent="0.25">
      <c r="A3420" s="129" t="str">
        <f>B3420&amp;"-"&amp;COUNTIF($B$3:B3420,B3420)</f>
        <v>9954-7</v>
      </c>
      <c r="B3420" s="130">
        <v>9954</v>
      </c>
      <c r="C3420" s="130" t="s">
        <v>165</v>
      </c>
      <c r="D3420" s="137">
        <v>44800</v>
      </c>
      <c r="E3420" s="138">
        <v>62.46</v>
      </c>
      <c r="F3420" s="138">
        <v>1</v>
      </c>
      <c r="G3420" s="138">
        <v>3.47</v>
      </c>
      <c r="H3420" s="138">
        <v>0</v>
      </c>
      <c r="I3420" s="138">
        <v>0</v>
      </c>
      <c r="J3420" s="138">
        <v>0</v>
      </c>
      <c r="K3420" s="138">
        <v>0.78</v>
      </c>
      <c r="L3420" s="139"/>
      <c r="M3420" s="138">
        <v>62.46</v>
      </c>
      <c r="N3420" s="139"/>
      <c r="O3420" s="138">
        <v>0</v>
      </c>
      <c r="P3420" s="138">
        <v>4</v>
      </c>
      <c r="Q3420" s="138">
        <v>0</v>
      </c>
      <c r="R3420" s="139"/>
      <c r="S3420" s="138">
        <v>45.74</v>
      </c>
      <c r="T3420" s="139"/>
      <c r="U3420" s="138">
        <v>0</v>
      </c>
      <c r="V3420" s="138">
        <v>0</v>
      </c>
      <c r="W3420" s="138">
        <v>0</v>
      </c>
      <c r="X3420" s="138">
        <v>0</v>
      </c>
      <c r="Y3420" s="138">
        <v>0</v>
      </c>
      <c r="Z3420" s="139"/>
      <c r="AA3420" s="138">
        <v>0</v>
      </c>
      <c r="AB3420" s="131">
        <v>0</v>
      </c>
    </row>
    <row r="3421" spans="1:28" ht="15" customHeight="1" x14ac:dyDescent="0.25">
      <c r="A3421" s="129" t="str">
        <f>B3421&amp;"-"&amp;COUNTIF($B$3:B3421,B3421)</f>
        <v>9954-8</v>
      </c>
      <c r="B3421" s="130">
        <v>9954</v>
      </c>
      <c r="C3421" s="130" t="s">
        <v>165</v>
      </c>
      <c r="D3421" s="137">
        <v>44990</v>
      </c>
      <c r="E3421" s="138">
        <v>1</v>
      </c>
      <c r="F3421" s="138">
        <v>0</v>
      </c>
      <c r="G3421" s="138">
        <v>0</v>
      </c>
      <c r="H3421" s="138">
        <v>0</v>
      </c>
      <c r="I3421" s="138">
        <v>0</v>
      </c>
      <c r="J3421" s="138">
        <v>0</v>
      </c>
      <c r="K3421" s="138">
        <v>0</v>
      </c>
      <c r="L3421" s="139"/>
      <c r="M3421" s="138">
        <v>1</v>
      </c>
      <c r="N3421" s="139"/>
      <c r="O3421" s="138">
        <v>0</v>
      </c>
      <c r="P3421" s="138">
        <v>0</v>
      </c>
      <c r="Q3421" s="138">
        <v>0</v>
      </c>
      <c r="R3421" s="139"/>
      <c r="S3421" s="138">
        <v>1</v>
      </c>
      <c r="T3421" s="139"/>
      <c r="U3421" s="138">
        <v>0</v>
      </c>
      <c r="V3421" s="138">
        <v>0</v>
      </c>
      <c r="W3421" s="138">
        <v>0</v>
      </c>
      <c r="X3421" s="138">
        <v>0</v>
      </c>
      <c r="Y3421" s="138">
        <v>0</v>
      </c>
      <c r="Z3421" s="139"/>
      <c r="AA3421" s="138">
        <v>0</v>
      </c>
      <c r="AB3421" s="131">
        <v>0</v>
      </c>
    </row>
    <row r="3422" spans="1:28" ht="15" customHeight="1" x14ac:dyDescent="0.25">
      <c r="A3422" s="129" t="str">
        <f>B3422&amp;"-"&amp;COUNTIF($B$3:B3422,B3422)</f>
        <v>9954-9</v>
      </c>
      <c r="B3422" s="130">
        <v>9954</v>
      </c>
      <c r="C3422" s="130" t="s">
        <v>165</v>
      </c>
      <c r="D3422" s="137"/>
      <c r="E3422" s="138">
        <v>0</v>
      </c>
      <c r="F3422" s="138">
        <v>0</v>
      </c>
      <c r="G3422" s="138">
        <v>0</v>
      </c>
      <c r="H3422" s="138">
        <v>0</v>
      </c>
      <c r="I3422" s="138">
        <v>0</v>
      </c>
      <c r="J3422" s="138">
        <v>0</v>
      </c>
      <c r="K3422" s="138">
        <v>0</v>
      </c>
      <c r="L3422" s="139"/>
      <c r="M3422" s="138">
        <v>0</v>
      </c>
      <c r="N3422" s="139"/>
      <c r="O3422" s="138">
        <v>0</v>
      </c>
      <c r="P3422" s="138">
        <v>0</v>
      </c>
      <c r="Q3422" s="138">
        <v>0</v>
      </c>
      <c r="R3422" s="139"/>
      <c r="S3422" s="138">
        <v>0</v>
      </c>
      <c r="T3422" s="139"/>
      <c r="U3422" s="138">
        <v>0</v>
      </c>
      <c r="V3422" s="138">
        <v>0</v>
      </c>
      <c r="W3422" s="138">
        <v>0</v>
      </c>
      <c r="X3422" s="138">
        <v>0</v>
      </c>
      <c r="Y3422" s="138">
        <v>0</v>
      </c>
      <c r="Z3422" s="139"/>
      <c r="AA3422" s="138">
        <v>0</v>
      </c>
      <c r="AB3422" s="131">
        <v>0</v>
      </c>
    </row>
    <row r="3423" spans="1:28" ht="15" customHeight="1" x14ac:dyDescent="0.25">
      <c r="A3423" s="129" t="str">
        <f>B3423&amp;"-"&amp;COUNTIF($B$3:B3423,B3423)</f>
        <v>9954-10</v>
      </c>
      <c r="B3423" s="130">
        <v>9954</v>
      </c>
      <c r="C3423" s="130" t="s">
        <v>165</v>
      </c>
      <c r="D3423" s="137"/>
      <c r="E3423" s="138">
        <v>0</v>
      </c>
      <c r="F3423" s="138">
        <v>0</v>
      </c>
      <c r="G3423" s="138">
        <v>0</v>
      </c>
      <c r="H3423" s="138">
        <v>0</v>
      </c>
      <c r="I3423" s="138">
        <v>0</v>
      </c>
      <c r="J3423" s="138">
        <v>0</v>
      </c>
      <c r="K3423" s="138">
        <v>0</v>
      </c>
      <c r="L3423" s="139"/>
      <c r="M3423" s="138">
        <v>0</v>
      </c>
      <c r="N3423" s="139"/>
      <c r="O3423" s="138">
        <v>0</v>
      </c>
      <c r="P3423" s="138">
        <v>0</v>
      </c>
      <c r="Q3423" s="138">
        <v>0</v>
      </c>
      <c r="R3423" s="139"/>
      <c r="S3423" s="138">
        <v>0</v>
      </c>
      <c r="T3423" s="139"/>
      <c r="U3423" s="138">
        <v>0</v>
      </c>
      <c r="V3423" s="138">
        <v>0</v>
      </c>
      <c r="W3423" s="138">
        <v>0</v>
      </c>
      <c r="X3423" s="138">
        <v>0</v>
      </c>
      <c r="Y3423" s="138">
        <v>0</v>
      </c>
      <c r="Z3423" s="139"/>
      <c r="AA3423" s="138">
        <v>0</v>
      </c>
      <c r="AB3423" s="131">
        <v>0</v>
      </c>
    </row>
    <row r="3424" spans="1:28" ht="15" customHeight="1" x14ac:dyDescent="0.25">
      <c r="A3424" s="129" t="str">
        <f>B3424&amp;"-"&amp;COUNTIF($B$3:B3424,B3424)</f>
        <v>9954-11</v>
      </c>
      <c r="B3424" s="130">
        <v>9954</v>
      </c>
      <c r="C3424" s="130" t="s">
        <v>165</v>
      </c>
      <c r="D3424" s="137"/>
      <c r="E3424" s="138">
        <v>0</v>
      </c>
      <c r="F3424" s="138">
        <v>0</v>
      </c>
      <c r="G3424" s="138">
        <v>0</v>
      </c>
      <c r="H3424" s="138">
        <v>0</v>
      </c>
      <c r="I3424" s="138">
        <v>0</v>
      </c>
      <c r="J3424" s="138">
        <v>0</v>
      </c>
      <c r="K3424" s="138">
        <v>0</v>
      </c>
      <c r="L3424" s="139"/>
      <c r="M3424" s="138">
        <v>0</v>
      </c>
      <c r="N3424" s="139"/>
      <c r="O3424" s="138">
        <v>0</v>
      </c>
      <c r="P3424" s="138">
        <v>0</v>
      </c>
      <c r="Q3424" s="138">
        <v>0</v>
      </c>
      <c r="R3424" s="139"/>
      <c r="S3424" s="138">
        <v>0</v>
      </c>
      <c r="T3424" s="139"/>
      <c r="U3424" s="138">
        <v>0</v>
      </c>
      <c r="V3424" s="138">
        <v>0</v>
      </c>
      <c r="W3424" s="138">
        <v>0</v>
      </c>
      <c r="X3424" s="138">
        <v>0</v>
      </c>
      <c r="Y3424" s="138">
        <v>0</v>
      </c>
      <c r="Z3424" s="139"/>
      <c r="AA3424" s="138">
        <v>0</v>
      </c>
      <c r="AB3424" s="131">
        <v>0</v>
      </c>
    </row>
    <row r="3425" spans="1:28" ht="15" customHeight="1" x14ac:dyDescent="0.25">
      <c r="A3425" s="129" t="str">
        <f>B3425&amp;"-"&amp;COUNTIF($B$3:B3425,B3425)</f>
        <v>9954-12</v>
      </c>
      <c r="B3425" s="130">
        <v>9954</v>
      </c>
      <c r="C3425" s="130" t="s">
        <v>165</v>
      </c>
      <c r="D3425" s="137"/>
      <c r="E3425" s="138">
        <v>0</v>
      </c>
      <c r="F3425" s="138">
        <v>0</v>
      </c>
      <c r="G3425" s="138">
        <v>0</v>
      </c>
      <c r="H3425" s="138">
        <v>0</v>
      </c>
      <c r="I3425" s="138">
        <v>0</v>
      </c>
      <c r="J3425" s="138">
        <v>0</v>
      </c>
      <c r="K3425" s="138">
        <v>0</v>
      </c>
      <c r="L3425" s="139"/>
      <c r="M3425" s="138">
        <v>0</v>
      </c>
      <c r="N3425" s="139"/>
      <c r="O3425" s="138">
        <v>0</v>
      </c>
      <c r="P3425" s="138">
        <v>0</v>
      </c>
      <c r="Q3425" s="138">
        <v>0</v>
      </c>
      <c r="R3425" s="139"/>
      <c r="S3425" s="138">
        <v>0</v>
      </c>
      <c r="T3425" s="139"/>
      <c r="U3425" s="138">
        <v>0</v>
      </c>
      <c r="V3425" s="138">
        <v>0</v>
      </c>
      <c r="W3425" s="138">
        <v>0</v>
      </c>
      <c r="X3425" s="138">
        <v>0</v>
      </c>
      <c r="Y3425" s="138">
        <v>0</v>
      </c>
      <c r="Z3425" s="139"/>
      <c r="AA3425" s="138">
        <v>0</v>
      </c>
      <c r="AB3425" s="131">
        <v>0</v>
      </c>
    </row>
    <row r="3426" spans="1:28" ht="15" customHeight="1" x14ac:dyDescent="0.25">
      <c r="A3426" s="129" t="str">
        <f>B3426&amp;"-"&amp;COUNTIF($B$3:B3426,B3426)</f>
        <v>9954-13</v>
      </c>
      <c r="B3426" s="130">
        <v>9954</v>
      </c>
      <c r="C3426" s="130" t="s">
        <v>165</v>
      </c>
      <c r="D3426" s="137"/>
      <c r="E3426" s="138">
        <v>0</v>
      </c>
      <c r="F3426" s="138">
        <v>0</v>
      </c>
      <c r="G3426" s="138">
        <v>0</v>
      </c>
      <c r="H3426" s="138">
        <v>0</v>
      </c>
      <c r="I3426" s="138">
        <v>0</v>
      </c>
      <c r="J3426" s="138">
        <v>0</v>
      </c>
      <c r="K3426" s="138">
        <v>0</v>
      </c>
      <c r="L3426" s="139"/>
      <c r="M3426" s="138">
        <v>0</v>
      </c>
      <c r="N3426" s="139"/>
      <c r="O3426" s="138">
        <v>0</v>
      </c>
      <c r="P3426" s="138">
        <v>0</v>
      </c>
      <c r="Q3426" s="138">
        <v>0</v>
      </c>
      <c r="R3426" s="139"/>
      <c r="S3426" s="138">
        <v>0</v>
      </c>
      <c r="T3426" s="139"/>
      <c r="U3426" s="138">
        <v>0</v>
      </c>
      <c r="V3426" s="138">
        <v>0</v>
      </c>
      <c r="W3426" s="138">
        <v>0</v>
      </c>
      <c r="X3426" s="138">
        <v>0</v>
      </c>
      <c r="Y3426" s="138">
        <v>0</v>
      </c>
      <c r="Z3426" s="139"/>
      <c r="AA3426" s="138">
        <v>0</v>
      </c>
      <c r="AB3426" s="131">
        <v>0</v>
      </c>
    </row>
    <row r="3427" spans="1:28" ht="15" customHeight="1" x14ac:dyDescent="0.25">
      <c r="A3427" s="129" t="str">
        <f>B3427&amp;"-"&amp;COUNTIF($B$3:B3427,B3427)</f>
        <v>9954-14</v>
      </c>
      <c r="B3427" s="130">
        <v>9954</v>
      </c>
      <c r="C3427" s="130" t="s">
        <v>165</v>
      </c>
      <c r="D3427" s="137"/>
      <c r="E3427" s="138">
        <v>0</v>
      </c>
      <c r="F3427" s="138">
        <v>0</v>
      </c>
      <c r="G3427" s="138">
        <v>0</v>
      </c>
      <c r="H3427" s="138">
        <v>0</v>
      </c>
      <c r="I3427" s="138">
        <v>0</v>
      </c>
      <c r="J3427" s="138">
        <v>0</v>
      </c>
      <c r="K3427" s="138">
        <v>0</v>
      </c>
      <c r="L3427" s="139"/>
      <c r="M3427" s="138">
        <v>0</v>
      </c>
      <c r="N3427" s="139"/>
      <c r="O3427" s="138">
        <v>0</v>
      </c>
      <c r="P3427" s="138">
        <v>0</v>
      </c>
      <c r="Q3427" s="138">
        <v>0</v>
      </c>
      <c r="R3427" s="139"/>
      <c r="S3427" s="138">
        <v>0</v>
      </c>
      <c r="T3427" s="139"/>
      <c r="U3427" s="138">
        <v>0</v>
      </c>
      <c r="V3427" s="138">
        <v>0</v>
      </c>
      <c r="W3427" s="138">
        <v>0</v>
      </c>
      <c r="X3427" s="138">
        <v>0</v>
      </c>
      <c r="Y3427" s="138">
        <v>0</v>
      </c>
      <c r="Z3427" s="139"/>
      <c r="AA3427" s="138">
        <v>0</v>
      </c>
      <c r="AB3427" s="131">
        <v>0</v>
      </c>
    </row>
    <row r="3428" spans="1:28" ht="15" customHeight="1" x14ac:dyDescent="0.25">
      <c r="A3428" s="129" t="str">
        <f>B3428&amp;"-"&amp;COUNTIF($B$3:B3428,B3428)</f>
        <v>9954-15</v>
      </c>
      <c r="B3428" s="130">
        <v>9954</v>
      </c>
      <c r="C3428" s="130" t="s">
        <v>165</v>
      </c>
      <c r="D3428" s="137"/>
      <c r="E3428" s="138">
        <v>0</v>
      </c>
      <c r="F3428" s="138">
        <v>0</v>
      </c>
      <c r="G3428" s="138">
        <v>0</v>
      </c>
      <c r="H3428" s="138">
        <v>0</v>
      </c>
      <c r="I3428" s="138">
        <v>0</v>
      </c>
      <c r="J3428" s="138">
        <v>0</v>
      </c>
      <c r="K3428" s="138">
        <v>0</v>
      </c>
      <c r="L3428" s="139"/>
      <c r="M3428" s="138">
        <v>0</v>
      </c>
      <c r="N3428" s="139"/>
      <c r="O3428" s="138">
        <v>0</v>
      </c>
      <c r="P3428" s="138">
        <v>0</v>
      </c>
      <c r="Q3428" s="138">
        <v>0</v>
      </c>
      <c r="R3428" s="139"/>
      <c r="S3428" s="138">
        <v>0</v>
      </c>
      <c r="T3428" s="139"/>
      <c r="U3428" s="138">
        <v>0</v>
      </c>
      <c r="V3428" s="138">
        <v>0</v>
      </c>
      <c r="W3428" s="138">
        <v>0</v>
      </c>
      <c r="X3428" s="138">
        <v>0</v>
      </c>
      <c r="Y3428" s="138">
        <v>0</v>
      </c>
      <c r="Z3428" s="139"/>
      <c r="AA3428" s="138">
        <v>0</v>
      </c>
      <c r="AB3428" s="131">
        <v>0</v>
      </c>
    </row>
    <row r="3429" spans="1:28" ht="15" customHeight="1" x14ac:dyDescent="0.25">
      <c r="A3429" s="129" t="str">
        <f>B3429&amp;"-"&amp;COUNTIF($B$3:B3429,B3429)</f>
        <v>9954-16</v>
      </c>
      <c r="B3429" s="130">
        <v>9954</v>
      </c>
      <c r="C3429" s="130" t="s">
        <v>165</v>
      </c>
      <c r="D3429" s="137"/>
      <c r="E3429" s="138">
        <v>0</v>
      </c>
      <c r="F3429" s="138">
        <v>0</v>
      </c>
      <c r="G3429" s="138">
        <v>0</v>
      </c>
      <c r="H3429" s="138">
        <v>0</v>
      </c>
      <c r="I3429" s="138">
        <v>0</v>
      </c>
      <c r="J3429" s="138">
        <v>0</v>
      </c>
      <c r="K3429" s="138">
        <v>0</v>
      </c>
      <c r="L3429" s="139"/>
      <c r="M3429" s="138">
        <v>0</v>
      </c>
      <c r="N3429" s="139"/>
      <c r="O3429" s="138">
        <v>0</v>
      </c>
      <c r="P3429" s="138">
        <v>0</v>
      </c>
      <c r="Q3429" s="138">
        <v>0</v>
      </c>
      <c r="R3429" s="139"/>
      <c r="S3429" s="138">
        <v>0</v>
      </c>
      <c r="T3429" s="139"/>
      <c r="U3429" s="138">
        <v>0</v>
      </c>
      <c r="V3429" s="138">
        <v>0</v>
      </c>
      <c r="W3429" s="138">
        <v>0</v>
      </c>
      <c r="X3429" s="138">
        <v>0</v>
      </c>
      <c r="Y3429" s="138">
        <v>0</v>
      </c>
      <c r="Z3429" s="139"/>
      <c r="AA3429" s="138">
        <v>0</v>
      </c>
      <c r="AB3429" s="131">
        <v>0</v>
      </c>
    </row>
    <row r="3430" spans="1:28" ht="15" customHeight="1" x14ac:dyDescent="0.25">
      <c r="A3430" s="129" t="str">
        <f>B3430&amp;"-"&amp;COUNTIF($B$3:B3430,B3430)</f>
        <v>9955-1</v>
      </c>
      <c r="B3430" s="130">
        <v>9955</v>
      </c>
      <c r="C3430" s="130" t="s">
        <v>166</v>
      </c>
      <c r="D3430" s="137">
        <v>44362</v>
      </c>
      <c r="E3430" s="138">
        <v>1</v>
      </c>
      <c r="F3430" s="138">
        <v>0</v>
      </c>
      <c r="G3430" s="138">
        <v>0</v>
      </c>
      <c r="H3430" s="138">
        <v>0</v>
      </c>
      <c r="I3430" s="138">
        <v>0</v>
      </c>
      <c r="J3430" s="138">
        <v>0</v>
      </c>
      <c r="K3430" s="138">
        <v>0</v>
      </c>
      <c r="L3430" s="139"/>
      <c r="M3430" s="138">
        <v>1</v>
      </c>
      <c r="N3430" s="139"/>
      <c r="O3430" s="138">
        <v>0</v>
      </c>
      <c r="P3430" s="138">
        <v>0</v>
      </c>
      <c r="Q3430" s="138">
        <v>0</v>
      </c>
      <c r="R3430" s="139"/>
      <c r="S3430" s="138">
        <v>1</v>
      </c>
      <c r="T3430" s="139"/>
      <c r="U3430" s="138">
        <v>0</v>
      </c>
      <c r="V3430" s="138">
        <v>0</v>
      </c>
      <c r="W3430" s="138">
        <v>0</v>
      </c>
      <c r="X3430" s="138">
        <v>0</v>
      </c>
      <c r="Y3430" s="138">
        <v>0</v>
      </c>
      <c r="Z3430" s="139"/>
      <c r="AA3430" s="138">
        <v>0</v>
      </c>
      <c r="AB3430" s="131">
        <v>0</v>
      </c>
    </row>
    <row r="3431" spans="1:28" ht="15" customHeight="1" x14ac:dyDescent="0.25">
      <c r="A3431" s="129" t="str">
        <f>B3431&amp;"-"&amp;COUNTIF($B$3:B3431,B3431)</f>
        <v>9955-2</v>
      </c>
      <c r="B3431" s="130">
        <v>9955</v>
      </c>
      <c r="C3431" s="130" t="s">
        <v>166</v>
      </c>
      <c r="D3431" s="137">
        <v>48223</v>
      </c>
      <c r="E3431" s="138">
        <v>2</v>
      </c>
      <c r="F3431" s="138">
        <v>0</v>
      </c>
      <c r="G3431" s="138">
        <v>0</v>
      </c>
      <c r="H3431" s="138">
        <v>0</v>
      </c>
      <c r="I3431" s="138">
        <v>0</v>
      </c>
      <c r="J3431" s="138">
        <v>0</v>
      </c>
      <c r="K3431" s="138">
        <v>0</v>
      </c>
      <c r="L3431" s="139"/>
      <c r="M3431" s="138">
        <v>2</v>
      </c>
      <c r="N3431" s="139"/>
      <c r="O3431" s="138">
        <v>0</v>
      </c>
      <c r="P3431" s="138">
        <v>0</v>
      </c>
      <c r="Q3431" s="138">
        <v>0</v>
      </c>
      <c r="R3431" s="139"/>
      <c r="S3431" s="138">
        <v>1</v>
      </c>
      <c r="T3431" s="139"/>
      <c r="U3431" s="138">
        <v>0</v>
      </c>
      <c r="V3431" s="138">
        <v>0</v>
      </c>
      <c r="W3431" s="138">
        <v>0</v>
      </c>
      <c r="X3431" s="138">
        <v>0</v>
      </c>
      <c r="Y3431" s="138">
        <v>0</v>
      </c>
      <c r="Z3431" s="139"/>
      <c r="AA3431" s="138">
        <v>0</v>
      </c>
      <c r="AB3431" s="131">
        <v>0</v>
      </c>
    </row>
    <row r="3432" spans="1:28" ht="15" customHeight="1" x14ac:dyDescent="0.25">
      <c r="A3432" s="129" t="str">
        <f>B3432&amp;"-"&amp;COUNTIF($B$3:B3432,B3432)</f>
        <v>9955-3</v>
      </c>
      <c r="B3432" s="130">
        <v>9955</v>
      </c>
      <c r="C3432" s="130" t="s">
        <v>166</v>
      </c>
      <c r="D3432" s="137">
        <v>44909</v>
      </c>
      <c r="E3432" s="138">
        <v>581.85</v>
      </c>
      <c r="F3432" s="138">
        <v>12.62</v>
      </c>
      <c r="G3432" s="138">
        <v>28.35</v>
      </c>
      <c r="H3432" s="138">
        <v>5.9</v>
      </c>
      <c r="I3432" s="138">
        <v>0</v>
      </c>
      <c r="J3432" s="138">
        <v>1</v>
      </c>
      <c r="K3432" s="138">
        <v>2.17</v>
      </c>
      <c r="L3432" s="139"/>
      <c r="M3432" s="138">
        <v>581.85</v>
      </c>
      <c r="N3432" s="139"/>
      <c r="O3432" s="138">
        <v>0</v>
      </c>
      <c r="P3432" s="138">
        <v>0</v>
      </c>
      <c r="Q3432" s="138">
        <v>0</v>
      </c>
      <c r="R3432" s="139"/>
      <c r="S3432" s="138">
        <v>436.78</v>
      </c>
      <c r="T3432" s="139"/>
      <c r="U3432" s="138">
        <v>0</v>
      </c>
      <c r="V3432" s="138">
        <v>0</v>
      </c>
      <c r="W3432" s="138">
        <v>0</v>
      </c>
      <c r="X3432" s="138">
        <v>0</v>
      </c>
      <c r="Y3432" s="138">
        <v>0</v>
      </c>
      <c r="Z3432" s="139"/>
      <c r="AA3432" s="138">
        <v>0</v>
      </c>
      <c r="AB3432" s="131">
        <v>0</v>
      </c>
    </row>
    <row r="3433" spans="1:28" ht="15" customHeight="1" x14ac:dyDescent="0.25">
      <c r="A3433" s="129" t="str">
        <f>B3433&amp;"-"&amp;COUNTIF($B$3:B3433,B3433)</f>
        <v>9955-4</v>
      </c>
      <c r="B3433" s="130">
        <v>9955</v>
      </c>
      <c r="C3433" s="130" t="s">
        <v>166</v>
      </c>
      <c r="D3433" s="137">
        <v>48231</v>
      </c>
      <c r="E3433" s="138">
        <v>4</v>
      </c>
      <c r="F3433" s="138">
        <v>0</v>
      </c>
      <c r="G3433" s="138">
        <v>0</v>
      </c>
      <c r="H3433" s="138">
        <v>0</v>
      </c>
      <c r="I3433" s="138">
        <v>0</v>
      </c>
      <c r="J3433" s="138">
        <v>0</v>
      </c>
      <c r="K3433" s="138">
        <v>0</v>
      </c>
      <c r="L3433" s="139"/>
      <c r="M3433" s="138">
        <v>4</v>
      </c>
      <c r="N3433" s="139"/>
      <c r="O3433" s="138">
        <v>0</v>
      </c>
      <c r="P3433" s="138">
        <v>0</v>
      </c>
      <c r="Q3433" s="138">
        <v>0</v>
      </c>
      <c r="R3433" s="139"/>
      <c r="S3433" s="138">
        <v>4</v>
      </c>
      <c r="T3433" s="139"/>
      <c r="U3433" s="138">
        <v>0</v>
      </c>
      <c r="V3433" s="138">
        <v>0</v>
      </c>
      <c r="W3433" s="138">
        <v>0</v>
      </c>
      <c r="X3433" s="138">
        <v>0</v>
      </c>
      <c r="Y3433" s="138">
        <v>0</v>
      </c>
      <c r="Z3433" s="139"/>
      <c r="AA3433" s="138">
        <v>0</v>
      </c>
      <c r="AB3433" s="131">
        <v>0</v>
      </c>
    </row>
    <row r="3434" spans="1:28" ht="15" customHeight="1" x14ac:dyDescent="0.25">
      <c r="A3434" s="129" t="str">
        <f>B3434&amp;"-"&amp;COUNTIF($B$3:B3434,B3434)</f>
        <v>9955-5</v>
      </c>
      <c r="B3434" s="130">
        <v>9955</v>
      </c>
      <c r="C3434" s="130" t="s">
        <v>166</v>
      </c>
      <c r="D3434" s="137"/>
      <c r="E3434" s="138">
        <v>0</v>
      </c>
      <c r="F3434" s="138">
        <v>0</v>
      </c>
      <c r="G3434" s="138">
        <v>0</v>
      </c>
      <c r="H3434" s="138">
        <v>0</v>
      </c>
      <c r="I3434" s="138">
        <v>0</v>
      </c>
      <c r="J3434" s="138">
        <v>0</v>
      </c>
      <c r="K3434" s="138">
        <v>0</v>
      </c>
      <c r="L3434" s="139"/>
      <c r="M3434" s="138">
        <v>0</v>
      </c>
      <c r="N3434" s="139"/>
      <c r="O3434" s="138">
        <v>0</v>
      </c>
      <c r="P3434" s="138">
        <v>0</v>
      </c>
      <c r="Q3434" s="138">
        <v>0</v>
      </c>
      <c r="R3434" s="139"/>
      <c r="S3434" s="138">
        <v>0</v>
      </c>
      <c r="T3434" s="139"/>
      <c r="U3434" s="138">
        <v>0</v>
      </c>
      <c r="V3434" s="138">
        <v>0</v>
      </c>
      <c r="W3434" s="138">
        <v>0</v>
      </c>
      <c r="X3434" s="138">
        <v>0</v>
      </c>
      <c r="Y3434" s="138">
        <v>0</v>
      </c>
      <c r="Z3434" s="139"/>
      <c r="AA3434" s="138">
        <v>0</v>
      </c>
      <c r="AB3434" s="131">
        <v>0</v>
      </c>
    </row>
    <row r="3435" spans="1:28" ht="15" customHeight="1" x14ac:dyDescent="0.25">
      <c r="A3435" s="129" t="str">
        <f>B3435&amp;"-"&amp;COUNTIF($B$3:B3435,B3435)</f>
        <v>9955-6</v>
      </c>
      <c r="B3435" s="130">
        <v>9955</v>
      </c>
      <c r="C3435" s="130" t="s">
        <v>166</v>
      </c>
      <c r="D3435" s="137"/>
      <c r="E3435" s="138">
        <v>0</v>
      </c>
      <c r="F3435" s="138">
        <v>0</v>
      </c>
      <c r="G3435" s="138">
        <v>0</v>
      </c>
      <c r="H3435" s="138">
        <v>0</v>
      </c>
      <c r="I3435" s="138">
        <v>0</v>
      </c>
      <c r="J3435" s="138">
        <v>0</v>
      </c>
      <c r="K3435" s="138">
        <v>0</v>
      </c>
      <c r="L3435" s="139"/>
      <c r="M3435" s="138">
        <v>0</v>
      </c>
      <c r="N3435" s="139"/>
      <c r="O3435" s="138">
        <v>0</v>
      </c>
      <c r="P3435" s="138">
        <v>0</v>
      </c>
      <c r="Q3435" s="138">
        <v>0</v>
      </c>
      <c r="R3435" s="139"/>
      <c r="S3435" s="138">
        <v>0</v>
      </c>
      <c r="T3435" s="139"/>
      <c r="U3435" s="138">
        <v>0</v>
      </c>
      <c r="V3435" s="138">
        <v>0</v>
      </c>
      <c r="W3435" s="138">
        <v>0</v>
      </c>
      <c r="X3435" s="138">
        <v>0</v>
      </c>
      <c r="Y3435" s="138">
        <v>0</v>
      </c>
      <c r="Z3435" s="139"/>
      <c r="AA3435" s="138">
        <v>0</v>
      </c>
      <c r="AB3435" s="131">
        <v>0</v>
      </c>
    </row>
    <row r="3436" spans="1:28" ht="15" customHeight="1" x14ac:dyDescent="0.25">
      <c r="A3436" s="129" t="str">
        <f>B3436&amp;"-"&amp;COUNTIF($B$3:B3436,B3436)</f>
        <v>9955-7</v>
      </c>
      <c r="B3436" s="130">
        <v>9955</v>
      </c>
      <c r="C3436" s="130" t="s">
        <v>166</v>
      </c>
      <c r="D3436" s="137"/>
      <c r="E3436" s="138">
        <v>0</v>
      </c>
      <c r="F3436" s="138">
        <v>0</v>
      </c>
      <c r="G3436" s="138">
        <v>0</v>
      </c>
      <c r="H3436" s="138">
        <v>0</v>
      </c>
      <c r="I3436" s="138">
        <v>0</v>
      </c>
      <c r="J3436" s="138">
        <v>0</v>
      </c>
      <c r="K3436" s="138">
        <v>0</v>
      </c>
      <c r="L3436" s="139"/>
      <c r="M3436" s="138">
        <v>0</v>
      </c>
      <c r="N3436" s="139"/>
      <c r="O3436" s="138">
        <v>0</v>
      </c>
      <c r="P3436" s="138">
        <v>0</v>
      </c>
      <c r="Q3436" s="138">
        <v>0</v>
      </c>
      <c r="R3436" s="139"/>
      <c r="S3436" s="138">
        <v>0</v>
      </c>
      <c r="T3436" s="139"/>
      <c r="U3436" s="138">
        <v>0</v>
      </c>
      <c r="V3436" s="138">
        <v>0</v>
      </c>
      <c r="W3436" s="138">
        <v>0</v>
      </c>
      <c r="X3436" s="138">
        <v>0</v>
      </c>
      <c r="Y3436" s="138">
        <v>0</v>
      </c>
      <c r="Z3436" s="139"/>
      <c r="AA3436" s="138">
        <v>0</v>
      </c>
      <c r="AB3436" s="131">
        <v>0</v>
      </c>
    </row>
    <row r="3437" spans="1:28" ht="15" customHeight="1" x14ac:dyDescent="0.25">
      <c r="A3437" s="129" t="str">
        <f>B3437&amp;"-"&amp;COUNTIF($B$3:B3437,B3437)</f>
        <v>9955-8</v>
      </c>
      <c r="B3437" s="130">
        <v>9955</v>
      </c>
      <c r="C3437" s="130" t="s">
        <v>166</v>
      </c>
      <c r="D3437" s="137"/>
      <c r="E3437" s="138">
        <v>0</v>
      </c>
      <c r="F3437" s="138">
        <v>0</v>
      </c>
      <c r="G3437" s="138">
        <v>0</v>
      </c>
      <c r="H3437" s="138">
        <v>0</v>
      </c>
      <c r="I3437" s="138">
        <v>0</v>
      </c>
      <c r="J3437" s="138">
        <v>0</v>
      </c>
      <c r="K3437" s="138">
        <v>0</v>
      </c>
      <c r="L3437" s="139"/>
      <c r="M3437" s="138">
        <v>0</v>
      </c>
      <c r="N3437" s="139"/>
      <c r="O3437" s="138">
        <v>0</v>
      </c>
      <c r="P3437" s="138">
        <v>0</v>
      </c>
      <c r="Q3437" s="138">
        <v>0</v>
      </c>
      <c r="R3437" s="139"/>
      <c r="S3437" s="138">
        <v>0</v>
      </c>
      <c r="T3437" s="139"/>
      <c r="U3437" s="138">
        <v>0</v>
      </c>
      <c r="V3437" s="138">
        <v>0</v>
      </c>
      <c r="W3437" s="138">
        <v>0</v>
      </c>
      <c r="X3437" s="138">
        <v>0</v>
      </c>
      <c r="Y3437" s="138">
        <v>0</v>
      </c>
      <c r="Z3437" s="139"/>
      <c r="AA3437" s="138">
        <v>0</v>
      </c>
      <c r="AB3437" s="131">
        <v>0</v>
      </c>
    </row>
    <row r="3438" spans="1:28" ht="15" customHeight="1" x14ac:dyDescent="0.25">
      <c r="A3438" s="129" t="str">
        <f>B3438&amp;"-"&amp;COUNTIF($B$3:B3438,B3438)</f>
        <v>9957-1</v>
      </c>
      <c r="B3438" s="130">
        <v>9957</v>
      </c>
      <c r="C3438" s="130" t="s">
        <v>167</v>
      </c>
      <c r="D3438" s="137">
        <v>43844</v>
      </c>
      <c r="E3438" s="138">
        <v>367.86</v>
      </c>
      <c r="F3438" s="138">
        <v>6</v>
      </c>
      <c r="G3438" s="138">
        <v>18.57</v>
      </c>
      <c r="H3438" s="138">
        <v>4</v>
      </c>
      <c r="I3438" s="138">
        <v>0</v>
      </c>
      <c r="J3438" s="138">
        <v>0</v>
      </c>
      <c r="K3438" s="138">
        <v>1</v>
      </c>
      <c r="L3438" s="139"/>
      <c r="M3438" s="138">
        <v>367.86</v>
      </c>
      <c r="N3438" s="139"/>
      <c r="O3438" s="138">
        <v>0</v>
      </c>
      <c r="P3438" s="138">
        <v>0</v>
      </c>
      <c r="Q3438" s="138">
        <v>0</v>
      </c>
      <c r="R3438" s="139"/>
      <c r="S3438" s="138">
        <v>192.13</v>
      </c>
      <c r="T3438" s="139"/>
      <c r="U3438" s="138">
        <v>0</v>
      </c>
      <c r="V3438" s="138">
        <v>0</v>
      </c>
      <c r="W3438" s="138">
        <v>0</v>
      </c>
      <c r="X3438" s="138">
        <v>0</v>
      </c>
      <c r="Y3438" s="138">
        <v>0</v>
      </c>
      <c r="Z3438" s="139"/>
      <c r="AA3438" s="138">
        <v>0</v>
      </c>
      <c r="AB3438" s="131">
        <v>0</v>
      </c>
    </row>
    <row r="3439" spans="1:28" ht="15" customHeight="1" x14ac:dyDescent="0.25">
      <c r="A3439" s="129" t="str">
        <f>B3439&amp;"-"&amp;COUNTIF($B$3:B3439,B3439)</f>
        <v>9957-2</v>
      </c>
      <c r="B3439" s="130">
        <v>9957</v>
      </c>
      <c r="C3439" s="130" t="s">
        <v>167</v>
      </c>
      <c r="D3439" s="137">
        <v>48736</v>
      </c>
      <c r="E3439" s="138">
        <v>8</v>
      </c>
      <c r="F3439" s="138">
        <v>0</v>
      </c>
      <c r="G3439" s="138">
        <v>0</v>
      </c>
      <c r="H3439" s="138">
        <v>0</v>
      </c>
      <c r="I3439" s="138">
        <v>0</v>
      </c>
      <c r="J3439" s="138">
        <v>0</v>
      </c>
      <c r="K3439" s="138">
        <v>0</v>
      </c>
      <c r="L3439" s="139"/>
      <c r="M3439" s="138">
        <v>8</v>
      </c>
      <c r="N3439" s="139"/>
      <c r="O3439" s="138">
        <v>0</v>
      </c>
      <c r="P3439" s="138">
        <v>0</v>
      </c>
      <c r="Q3439" s="138">
        <v>0</v>
      </c>
      <c r="R3439" s="139"/>
      <c r="S3439" s="138">
        <v>4</v>
      </c>
      <c r="T3439" s="139"/>
      <c r="U3439" s="138">
        <v>0</v>
      </c>
      <c r="V3439" s="138">
        <v>0</v>
      </c>
      <c r="W3439" s="138">
        <v>0</v>
      </c>
      <c r="X3439" s="138">
        <v>0</v>
      </c>
      <c r="Y3439" s="138">
        <v>0</v>
      </c>
      <c r="Z3439" s="139"/>
      <c r="AA3439" s="138">
        <v>0</v>
      </c>
      <c r="AB3439" s="131">
        <v>0</v>
      </c>
    </row>
    <row r="3440" spans="1:28" ht="15" customHeight="1" x14ac:dyDescent="0.25">
      <c r="A3440" s="129" t="str">
        <f>B3440&amp;"-"&amp;COUNTIF($B$3:B3440,B3440)</f>
        <v>9957-3</v>
      </c>
      <c r="B3440" s="130">
        <v>9957</v>
      </c>
      <c r="C3440" s="130" t="s">
        <v>167</v>
      </c>
      <c r="D3440" s="137">
        <v>48694</v>
      </c>
      <c r="E3440" s="138">
        <v>14.11</v>
      </c>
      <c r="F3440" s="138">
        <v>2</v>
      </c>
      <c r="G3440" s="138">
        <v>1</v>
      </c>
      <c r="H3440" s="138">
        <v>0</v>
      </c>
      <c r="I3440" s="138">
        <v>0</v>
      </c>
      <c r="J3440" s="138">
        <v>0</v>
      </c>
      <c r="K3440" s="138">
        <v>0</v>
      </c>
      <c r="L3440" s="139"/>
      <c r="M3440" s="138">
        <v>14.11</v>
      </c>
      <c r="N3440" s="139"/>
      <c r="O3440" s="138">
        <v>0</v>
      </c>
      <c r="P3440" s="138">
        <v>0</v>
      </c>
      <c r="Q3440" s="138">
        <v>0</v>
      </c>
      <c r="R3440" s="139"/>
      <c r="S3440" s="138">
        <v>9.11</v>
      </c>
      <c r="T3440" s="139"/>
      <c r="U3440" s="138">
        <v>0</v>
      </c>
      <c r="V3440" s="138">
        <v>0</v>
      </c>
      <c r="W3440" s="138">
        <v>0</v>
      </c>
      <c r="X3440" s="138">
        <v>0</v>
      </c>
      <c r="Y3440" s="138">
        <v>0</v>
      </c>
      <c r="Z3440" s="139"/>
      <c r="AA3440" s="138">
        <v>0</v>
      </c>
      <c r="AB3440" s="131">
        <v>0</v>
      </c>
    </row>
    <row r="3441" spans="1:28" ht="15" customHeight="1" x14ac:dyDescent="0.25">
      <c r="A3441" s="129" t="str">
        <f>B3441&amp;"-"&amp;COUNTIF($B$3:B3441,B3441)</f>
        <v>9957-4</v>
      </c>
      <c r="B3441" s="130">
        <v>9957</v>
      </c>
      <c r="C3441" s="130" t="s">
        <v>167</v>
      </c>
      <c r="D3441" s="137"/>
      <c r="E3441" s="138">
        <v>0</v>
      </c>
      <c r="F3441" s="138">
        <v>0</v>
      </c>
      <c r="G3441" s="138">
        <v>0</v>
      </c>
      <c r="H3441" s="138">
        <v>0</v>
      </c>
      <c r="I3441" s="138">
        <v>0</v>
      </c>
      <c r="J3441" s="138">
        <v>0</v>
      </c>
      <c r="K3441" s="138">
        <v>0</v>
      </c>
      <c r="L3441" s="139"/>
      <c r="M3441" s="138">
        <v>0</v>
      </c>
      <c r="N3441" s="139"/>
      <c r="O3441" s="138">
        <v>0</v>
      </c>
      <c r="P3441" s="138">
        <v>0</v>
      </c>
      <c r="Q3441" s="138">
        <v>0</v>
      </c>
      <c r="R3441" s="139"/>
      <c r="S3441" s="138">
        <v>0</v>
      </c>
      <c r="T3441" s="139"/>
      <c r="U3441" s="138">
        <v>0</v>
      </c>
      <c r="V3441" s="138">
        <v>0</v>
      </c>
      <c r="W3441" s="138">
        <v>0</v>
      </c>
      <c r="X3441" s="138">
        <v>0</v>
      </c>
      <c r="Y3441" s="138">
        <v>0</v>
      </c>
      <c r="Z3441" s="139"/>
      <c r="AA3441" s="138">
        <v>0</v>
      </c>
      <c r="AB3441" s="131">
        <v>0</v>
      </c>
    </row>
    <row r="3442" spans="1:28" ht="15" customHeight="1" x14ac:dyDescent="0.25">
      <c r="A3442" s="129" t="str">
        <f>B3442&amp;"-"&amp;COUNTIF($B$3:B3442,B3442)</f>
        <v>9957-5</v>
      </c>
      <c r="B3442" s="130">
        <v>9957</v>
      </c>
      <c r="C3442" s="130" t="s">
        <v>167</v>
      </c>
      <c r="D3442" s="137"/>
      <c r="E3442" s="138">
        <v>0</v>
      </c>
      <c r="F3442" s="138">
        <v>0</v>
      </c>
      <c r="G3442" s="138">
        <v>0</v>
      </c>
      <c r="H3442" s="138">
        <v>0</v>
      </c>
      <c r="I3442" s="138">
        <v>0</v>
      </c>
      <c r="J3442" s="138">
        <v>0</v>
      </c>
      <c r="K3442" s="138">
        <v>0</v>
      </c>
      <c r="L3442" s="139"/>
      <c r="M3442" s="138">
        <v>0</v>
      </c>
      <c r="N3442" s="139"/>
      <c r="O3442" s="138">
        <v>0</v>
      </c>
      <c r="P3442" s="138">
        <v>0</v>
      </c>
      <c r="Q3442" s="138">
        <v>0</v>
      </c>
      <c r="R3442" s="139"/>
      <c r="S3442" s="138">
        <v>0</v>
      </c>
      <c r="T3442" s="139"/>
      <c r="U3442" s="138">
        <v>0</v>
      </c>
      <c r="V3442" s="138">
        <v>0</v>
      </c>
      <c r="W3442" s="138">
        <v>0</v>
      </c>
      <c r="X3442" s="138">
        <v>0</v>
      </c>
      <c r="Y3442" s="138">
        <v>0</v>
      </c>
      <c r="Z3442" s="139"/>
      <c r="AA3442" s="138">
        <v>0</v>
      </c>
      <c r="AB3442" s="131">
        <v>0</v>
      </c>
    </row>
    <row r="3443" spans="1:28" ht="15" customHeight="1" x14ac:dyDescent="0.25">
      <c r="A3443" s="129" t="str">
        <f>B3443&amp;"-"&amp;COUNTIF($B$3:B3443,B3443)</f>
        <v>9957-6</v>
      </c>
      <c r="B3443" s="130">
        <v>9957</v>
      </c>
      <c r="C3443" s="130" t="s">
        <v>167</v>
      </c>
      <c r="D3443" s="137"/>
      <c r="E3443" s="138">
        <v>0</v>
      </c>
      <c r="F3443" s="138">
        <v>0</v>
      </c>
      <c r="G3443" s="138">
        <v>0</v>
      </c>
      <c r="H3443" s="138">
        <v>0</v>
      </c>
      <c r="I3443" s="138">
        <v>0</v>
      </c>
      <c r="J3443" s="138">
        <v>0</v>
      </c>
      <c r="K3443" s="138">
        <v>0</v>
      </c>
      <c r="L3443" s="139"/>
      <c r="M3443" s="138">
        <v>0</v>
      </c>
      <c r="N3443" s="139"/>
      <c r="O3443" s="138">
        <v>0</v>
      </c>
      <c r="P3443" s="138">
        <v>0</v>
      </c>
      <c r="Q3443" s="138">
        <v>0</v>
      </c>
      <c r="R3443" s="139"/>
      <c r="S3443" s="138">
        <v>0</v>
      </c>
      <c r="T3443" s="139"/>
      <c r="U3443" s="138">
        <v>0</v>
      </c>
      <c r="V3443" s="138">
        <v>0</v>
      </c>
      <c r="W3443" s="138">
        <v>0</v>
      </c>
      <c r="X3443" s="138">
        <v>0</v>
      </c>
      <c r="Y3443" s="138">
        <v>0</v>
      </c>
      <c r="Z3443" s="139"/>
      <c r="AA3443" s="138">
        <v>0</v>
      </c>
      <c r="AB3443" s="131">
        <v>0</v>
      </c>
    </row>
    <row r="3444" spans="1:28" ht="15" customHeight="1" x14ac:dyDescent="0.25">
      <c r="A3444" s="129" t="str">
        <f>B3444&amp;"-"&amp;COUNTIF($B$3:B3444,B3444)</f>
        <v>9964-1</v>
      </c>
      <c r="B3444" s="130">
        <v>9964</v>
      </c>
      <c r="C3444" s="130" t="s">
        <v>169</v>
      </c>
      <c r="D3444" s="137">
        <v>61903</v>
      </c>
      <c r="E3444" s="138">
        <v>1</v>
      </c>
      <c r="F3444" s="138">
        <v>0</v>
      </c>
      <c r="G3444" s="138">
        <v>0</v>
      </c>
      <c r="H3444" s="138">
        <v>0</v>
      </c>
      <c r="I3444" s="138">
        <v>0</v>
      </c>
      <c r="J3444" s="138">
        <v>0</v>
      </c>
      <c r="K3444" s="138">
        <v>0</v>
      </c>
      <c r="L3444" s="139"/>
      <c r="M3444" s="138">
        <v>1</v>
      </c>
      <c r="N3444" s="139"/>
      <c r="O3444" s="138">
        <v>0</v>
      </c>
      <c r="P3444" s="138">
        <v>0</v>
      </c>
      <c r="Q3444" s="138">
        <v>0</v>
      </c>
      <c r="R3444" s="139"/>
      <c r="S3444" s="138">
        <v>1</v>
      </c>
      <c r="T3444" s="139"/>
      <c r="U3444" s="138">
        <v>0</v>
      </c>
      <c r="V3444" s="138">
        <v>0</v>
      </c>
      <c r="W3444" s="138">
        <v>0</v>
      </c>
      <c r="X3444" s="138">
        <v>0</v>
      </c>
      <c r="Y3444" s="138">
        <v>0</v>
      </c>
      <c r="Z3444" s="139"/>
      <c r="AA3444" s="138">
        <v>0</v>
      </c>
      <c r="AB3444" s="131">
        <v>0</v>
      </c>
    </row>
    <row r="3445" spans="1:28" ht="15" customHeight="1" x14ac:dyDescent="0.25">
      <c r="A3445" s="129" t="str">
        <f>B3445&amp;"-"&amp;COUNTIF($B$3:B3445,B3445)</f>
        <v>9964-2</v>
      </c>
      <c r="B3445" s="130">
        <v>9964</v>
      </c>
      <c r="C3445" s="130" t="s">
        <v>169</v>
      </c>
      <c r="D3445" s="137">
        <v>49593</v>
      </c>
      <c r="E3445" s="138">
        <v>5</v>
      </c>
      <c r="F3445" s="138">
        <v>1.64</v>
      </c>
      <c r="G3445" s="138">
        <v>1</v>
      </c>
      <c r="H3445" s="138">
        <v>0</v>
      </c>
      <c r="I3445" s="138">
        <v>0</v>
      </c>
      <c r="J3445" s="138">
        <v>0</v>
      </c>
      <c r="K3445" s="138">
        <v>0</v>
      </c>
      <c r="L3445" s="139"/>
      <c r="M3445" s="138">
        <v>5</v>
      </c>
      <c r="N3445" s="139"/>
      <c r="O3445" s="138">
        <v>0</v>
      </c>
      <c r="P3445" s="138">
        <v>0</v>
      </c>
      <c r="Q3445" s="138">
        <v>0</v>
      </c>
      <c r="R3445" s="139"/>
      <c r="S3445" s="138">
        <v>3</v>
      </c>
      <c r="T3445" s="139"/>
      <c r="U3445" s="138">
        <v>0</v>
      </c>
      <c r="V3445" s="138">
        <v>0</v>
      </c>
      <c r="W3445" s="138">
        <v>0</v>
      </c>
      <c r="X3445" s="138">
        <v>0</v>
      </c>
      <c r="Y3445" s="138">
        <v>0</v>
      </c>
      <c r="Z3445" s="139"/>
      <c r="AA3445" s="138">
        <v>0</v>
      </c>
      <c r="AB3445" s="131">
        <v>0</v>
      </c>
    </row>
    <row r="3446" spans="1:28" ht="15" customHeight="1" x14ac:dyDescent="0.25">
      <c r="A3446" s="129" t="str">
        <f>B3446&amp;"-"&amp;COUNTIF($B$3:B3446,B3446)</f>
        <v>9964-3</v>
      </c>
      <c r="B3446" s="130">
        <v>9964</v>
      </c>
      <c r="C3446" s="130" t="s">
        <v>169</v>
      </c>
      <c r="D3446" s="137">
        <v>49619</v>
      </c>
      <c r="E3446" s="138">
        <v>1</v>
      </c>
      <c r="F3446" s="138">
        <v>0</v>
      </c>
      <c r="G3446" s="138">
        <v>0</v>
      </c>
      <c r="H3446" s="138">
        <v>0</v>
      </c>
      <c r="I3446" s="138">
        <v>0</v>
      </c>
      <c r="J3446" s="138">
        <v>0</v>
      </c>
      <c r="K3446" s="138">
        <v>0</v>
      </c>
      <c r="L3446" s="139"/>
      <c r="M3446" s="138">
        <v>1</v>
      </c>
      <c r="N3446" s="139"/>
      <c r="O3446" s="138">
        <v>0</v>
      </c>
      <c r="P3446" s="138">
        <v>0</v>
      </c>
      <c r="Q3446" s="138">
        <v>0</v>
      </c>
      <c r="R3446" s="139"/>
      <c r="S3446" s="138">
        <v>1</v>
      </c>
      <c r="T3446" s="139"/>
      <c r="U3446" s="138">
        <v>0</v>
      </c>
      <c r="V3446" s="138">
        <v>0</v>
      </c>
      <c r="W3446" s="138">
        <v>0</v>
      </c>
      <c r="X3446" s="138">
        <v>0</v>
      </c>
      <c r="Y3446" s="138">
        <v>0</v>
      </c>
      <c r="Z3446" s="139"/>
      <c r="AA3446" s="138">
        <v>0</v>
      </c>
      <c r="AB3446" s="131">
        <v>0</v>
      </c>
    </row>
    <row r="3447" spans="1:28" ht="15" customHeight="1" x14ac:dyDescent="0.25">
      <c r="A3447" s="129" t="str">
        <f>B3447&amp;"-"&amp;COUNTIF($B$3:B3447,B3447)</f>
        <v>9964-4</v>
      </c>
      <c r="B3447" s="130">
        <v>9964</v>
      </c>
      <c r="C3447" s="130" t="s">
        <v>169</v>
      </c>
      <c r="D3447" s="137">
        <v>44149</v>
      </c>
      <c r="E3447" s="138">
        <v>1.76</v>
      </c>
      <c r="F3447" s="138">
        <v>0</v>
      </c>
      <c r="G3447" s="138">
        <v>0</v>
      </c>
      <c r="H3447" s="138">
        <v>0</v>
      </c>
      <c r="I3447" s="138">
        <v>0</v>
      </c>
      <c r="J3447" s="138">
        <v>0</v>
      </c>
      <c r="K3447" s="138">
        <v>0</v>
      </c>
      <c r="L3447" s="139"/>
      <c r="M3447" s="138">
        <v>1.76</v>
      </c>
      <c r="N3447" s="139"/>
      <c r="O3447" s="138">
        <v>0</v>
      </c>
      <c r="P3447" s="138">
        <v>0</v>
      </c>
      <c r="Q3447" s="138">
        <v>0</v>
      </c>
      <c r="R3447" s="139"/>
      <c r="S3447" s="138">
        <v>1.76</v>
      </c>
      <c r="T3447" s="139"/>
      <c r="U3447" s="138">
        <v>0</v>
      </c>
      <c r="V3447" s="138">
        <v>0</v>
      </c>
      <c r="W3447" s="138">
        <v>0</v>
      </c>
      <c r="X3447" s="138">
        <v>0</v>
      </c>
      <c r="Y3447" s="138">
        <v>0</v>
      </c>
      <c r="Z3447" s="139"/>
      <c r="AA3447" s="138">
        <v>0</v>
      </c>
      <c r="AB3447" s="131">
        <v>0</v>
      </c>
    </row>
    <row r="3448" spans="1:28" ht="15" customHeight="1" x14ac:dyDescent="0.25">
      <c r="A3448" s="129" t="str">
        <f>B3448&amp;"-"&amp;COUNTIF($B$3:B3448,B3448)</f>
        <v>9964-5</v>
      </c>
      <c r="B3448" s="130">
        <v>9964</v>
      </c>
      <c r="C3448" s="130" t="s">
        <v>169</v>
      </c>
      <c r="D3448" s="137">
        <v>49627</v>
      </c>
      <c r="E3448" s="138">
        <v>4.03</v>
      </c>
      <c r="F3448" s="138">
        <v>7.0000000000000007E-2</v>
      </c>
      <c r="G3448" s="138">
        <v>0</v>
      </c>
      <c r="H3448" s="138">
        <v>0</v>
      </c>
      <c r="I3448" s="138">
        <v>0</v>
      </c>
      <c r="J3448" s="138">
        <v>0.37</v>
      </c>
      <c r="K3448" s="138">
        <v>0</v>
      </c>
      <c r="L3448" s="139"/>
      <c r="M3448" s="138">
        <v>4.03</v>
      </c>
      <c r="N3448" s="139"/>
      <c r="O3448" s="138">
        <v>0</v>
      </c>
      <c r="P3448" s="138">
        <v>0</v>
      </c>
      <c r="Q3448" s="138">
        <v>0</v>
      </c>
      <c r="R3448" s="139"/>
      <c r="S3448" s="138">
        <v>3.55</v>
      </c>
      <c r="T3448" s="139"/>
      <c r="U3448" s="138">
        <v>0</v>
      </c>
      <c r="V3448" s="138">
        <v>0</v>
      </c>
      <c r="W3448" s="138">
        <v>0</v>
      </c>
      <c r="X3448" s="138">
        <v>0</v>
      </c>
      <c r="Y3448" s="138">
        <v>0</v>
      </c>
      <c r="Z3448" s="139"/>
      <c r="AA3448" s="138">
        <v>0</v>
      </c>
      <c r="AB3448" s="131">
        <v>0</v>
      </c>
    </row>
    <row r="3449" spans="1:28" ht="15" customHeight="1" x14ac:dyDescent="0.25">
      <c r="A3449" s="129" t="str">
        <f>B3449&amp;"-"&amp;COUNTIF($B$3:B3449,B3449)</f>
        <v>9964-6</v>
      </c>
      <c r="B3449" s="130">
        <v>9964</v>
      </c>
      <c r="C3449" s="130" t="s">
        <v>169</v>
      </c>
      <c r="D3449" s="137">
        <v>44461</v>
      </c>
      <c r="E3449" s="138">
        <v>5.95</v>
      </c>
      <c r="F3449" s="138">
        <v>0</v>
      </c>
      <c r="G3449" s="138">
        <v>0.71</v>
      </c>
      <c r="H3449" s="138">
        <v>0</v>
      </c>
      <c r="I3449" s="138">
        <v>0</v>
      </c>
      <c r="J3449" s="138">
        <v>0</v>
      </c>
      <c r="K3449" s="138">
        <v>0</v>
      </c>
      <c r="L3449" s="139"/>
      <c r="M3449" s="138">
        <v>5.95</v>
      </c>
      <c r="N3449" s="139"/>
      <c r="O3449" s="138">
        <v>0</v>
      </c>
      <c r="P3449" s="138">
        <v>0</v>
      </c>
      <c r="Q3449" s="138">
        <v>0</v>
      </c>
      <c r="R3449" s="139"/>
      <c r="S3449" s="138">
        <v>5.95</v>
      </c>
      <c r="T3449" s="139"/>
      <c r="U3449" s="138">
        <v>0</v>
      </c>
      <c r="V3449" s="138">
        <v>0</v>
      </c>
      <c r="W3449" s="138">
        <v>0</v>
      </c>
      <c r="X3449" s="138">
        <v>0</v>
      </c>
      <c r="Y3449" s="138">
        <v>0</v>
      </c>
      <c r="Z3449" s="139"/>
      <c r="AA3449" s="138">
        <v>0</v>
      </c>
      <c r="AB3449" s="131">
        <v>0</v>
      </c>
    </row>
    <row r="3450" spans="1:28" ht="15" customHeight="1" x14ac:dyDescent="0.25">
      <c r="A3450" s="129" t="str">
        <f>B3450&amp;"-"&amp;COUNTIF($B$3:B3450,B3450)</f>
        <v>9964-7</v>
      </c>
      <c r="B3450" s="130">
        <v>9964</v>
      </c>
      <c r="C3450" s="130" t="s">
        <v>169</v>
      </c>
      <c r="D3450" s="137">
        <v>49635</v>
      </c>
      <c r="E3450" s="138">
        <v>5.84</v>
      </c>
      <c r="F3450" s="138">
        <v>0</v>
      </c>
      <c r="G3450" s="138">
        <v>2.5299999999999998</v>
      </c>
      <c r="H3450" s="138">
        <v>0.93</v>
      </c>
      <c r="I3450" s="138">
        <v>0</v>
      </c>
      <c r="J3450" s="138">
        <v>0</v>
      </c>
      <c r="K3450" s="138">
        <v>0</v>
      </c>
      <c r="L3450" s="139"/>
      <c r="M3450" s="138">
        <v>5.84</v>
      </c>
      <c r="N3450" s="139"/>
      <c r="O3450" s="138">
        <v>0</v>
      </c>
      <c r="P3450" s="138">
        <v>0</v>
      </c>
      <c r="Q3450" s="138">
        <v>0</v>
      </c>
      <c r="R3450" s="139"/>
      <c r="S3450" s="138">
        <v>4.84</v>
      </c>
      <c r="T3450" s="139"/>
      <c r="U3450" s="138">
        <v>0</v>
      </c>
      <c r="V3450" s="138">
        <v>0</v>
      </c>
      <c r="W3450" s="138">
        <v>0</v>
      </c>
      <c r="X3450" s="138">
        <v>0</v>
      </c>
      <c r="Y3450" s="138">
        <v>0</v>
      </c>
      <c r="Z3450" s="139"/>
      <c r="AA3450" s="138">
        <v>0</v>
      </c>
      <c r="AB3450" s="131">
        <v>0</v>
      </c>
    </row>
    <row r="3451" spans="1:28" ht="15" customHeight="1" x14ac:dyDescent="0.25">
      <c r="A3451" s="129" t="str">
        <f>B3451&amp;"-"&amp;COUNTIF($B$3:B3451,B3451)</f>
        <v>9964-8</v>
      </c>
      <c r="B3451" s="130">
        <v>9964</v>
      </c>
      <c r="C3451" s="130" t="s">
        <v>169</v>
      </c>
      <c r="D3451" s="137">
        <v>44669</v>
      </c>
      <c r="E3451" s="138">
        <v>105.83</v>
      </c>
      <c r="F3451" s="138">
        <v>2.91</v>
      </c>
      <c r="G3451" s="138">
        <v>11.66</v>
      </c>
      <c r="H3451" s="138">
        <v>7.0000000000000007E-2</v>
      </c>
      <c r="I3451" s="138">
        <v>0</v>
      </c>
      <c r="J3451" s="138">
        <v>0</v>
      </c>
      <c r="K3451" s="138">
        <v>0</v>
      </c>
      <c r="L3451" s="139"/>
      <c r="M3451" s="138">
        <v>105.83</v>
      </c>
      <c r="N3451" s="139"/>
      <c r="O3451" s="138">
        <v>0</v>
      </c>
      <c r="P3451" s="138">
        <v>0</v>
      </c>
      <c r="Q3451" s="138">
        <v>0</v>
      </c>
      <c r="R3451" s="139"/>
      <c r="S3451" s="138">
        <v>84.1</v>
      </c>
      <c r="T3451" s="139"/>
      <c r="U3451" s="138">
        <v>0</v>
      </c>
      <c r="V3451" s="138">
        <v>0</v>
      </c>
      <c r="W3451" s="138">
        <v>0</v>
      </c>
      <c r="X3451" s="138">
        <v>0</v>
      </c>
      <c r="Y3451" s="138">
        <v>0</v>
      </c>
      <c r="Z3451" s="139"/>
      <c r="AA3451" s="138">
        <v>0</v>
      </c>
      <c r="AB3451" s="131">
        <v>0</v>
      </c>
    </row>
    <row r="3452" spans="1:28" ht="15" customHeight="1" x14ac:dyDescent="0.25">
      <c r="A3452" s="129" t="str">
        <f>B3452&amp;"-"&amp;COUNTIF($B$3:B3452,B3452)</f>
        <v>9964-9</v>
      </c>
      <c r="B3452" s="130">
        <v>9964</v>
      </c>
      <c r="C3452" s="130" t="s">
        <v>169</v>
      </c>
      <c r="D3452" s="137">
        <v>49668</v>
      </c>
      <c r="E3452" s="138">
        <v>4</v>
      </c>
      <c r="F3452" s="138">
        <v>1</v>
      </c>
      <c r="G3452" s="138">
        <v>0</v>
      </c>
      <c r="H3452" s="138">
        <v>0</v>
      </c>
      <c r="I3452" s="138">
        <v>0</v>
      </c>
      <c r="J3452" s="138">
        <v>0</v>
      </c>
      <c r="K3452" s="138">
        <v>0</v>
      </c>
      <c r="L3452" s="139"/>
      <c r="M3452" s="138">
        <v>4</v>
      </c>
      <c r="N3452" s="139"/>
      <c r="O3452" s="138">
        <v>0</v>
      </c>
      <c r="P3452" s="138">
        <v>0</v>
      </c>
      <c r="Q3452" s="138">
        <v>0</v>
      </c>
      <c r="R3452" s="139"/>
      <c r="S3452" s="138">
        <v>4</v>
      </c>
      <c r="T3452" s="139"/>
      <c r="U3452" s="138">
        <v>0</v>
      </c>
      <c r="V3452" s="138">
        <v>0</v>
      </c>
      <c r="W3452" s="138">
        <v>0</v>
      </c>
      <c r="X3452" s="138">
        <v>0</v>
      </c>
      <c r="Y3452" s="138">
        <v>0</v>
      </c>
      <c r="Z3452" s="139"/>
      <c r="AA3452" s="138">
        <v>0</v>
      </c>
      <c r="AB3452" s="131">
        <v>0</v>
      </c>
    </row>
    <row r="3453" spans="1:28" ht="15" customHeight="1" x14ac:dyDescent="0.25">
      <c r="A3453" s="129" t="str">
        <f>B3453&amp;"-"&amp;COUNTIF($B$3:B3453,B3453)</f>
        <v>9964-10</v>
      </c>
      <c r="B3453" s="130">
        <v>9964</v>
      </c>
      <c r="C3453" s="130" t="s">
        <v>169</v>
      </c>
      <c r="D3453" s="137"/>
      <c r="E3453" s="138">
        <v>0</v>
      </c>
      <c r="F3453" s="138">
        <v>0</v>
      </c>
      <c r="G3453" s="138">
        <v>0</v>
      </c>
      <c r="H3453" s="138">
        <v>0</v>
      </c>
      <c r="I3453" s="138">
        <v>0</v>
      </c>
      <c r="J3453" s="138">
        <v>0</v>
      </c>
      <c r="K3453" s="138">
        <v>0</v>
      </c>
      <c r="L3453" s="139"/>
      <c r="M3453" s="138">
        <v>0</v>
      </c>
      <c r="N3453" s="139"/>
      <c r="O3453" s="138">
        <v>0</v>
      </c>
      <c r="P3453" s="138">
        <v>0</v>
      </c>
      <c r="Q3453" s="138">
        <v>0</v>
      </c>
      <c r="R3453" s="139"/>
      <c r="S3453" s="138">
        <v>0</v>
      </c>
      <c r="T3453" s="139"/>
      <c r="U3453" s="138">
        <v>0</v>
      </c>
      <c r="V3453" s="138">
        <v>0</v>
      </c>
      <c r="W3453" s="138">
        <v>0</v>
      </c>
      <c r="X3453" s="138">
        <v>0</v>
      </c>
      <c r="Y3453" s="138">
        <v>0</v>
      </c>
      <c r="Z3453" s="139"/>
      <c r="AA3453" s="138">
        <v>0</v>
      </c>
      <c r="AB3453" s="131">
        <v>0</v>
      </c>
    </row>
    <row r="3454" spans="1:28" ht="15" customHeight="1" x14ac:dyDescent="0.25">
      <c r="A3454" s="129" t="str">
        <f>B3454&amp;"-"&amp;COUNTIF($B$3:B3454,B3454)</f>
        <v>9964-11</v>
      </c>
      <c r="B3454" s="130">
        <v>9964</v>
      </c>
      <c r="C3454" s="130" t="s">
        <v>169</v>
      </c>
      <c r="D3454" s="137"/>
      <c r="E3454" s="138">
        <v>0</v>
      </c>
      <c r="F3454" s="138">
        <v>0</v>
      </c>
      <c r="G3454" s="138">
        <v>0</v>
      </c>
      <c r="H3454" s="138">
        <v>0</v>
      </c>
      <c r="I3454" s="138">
        <v>0</v>
      </c>
      <c r="J3454" s="138">
        <v>0</v>
      </c>
      <c r="K3454" s="138">
        <v>0</v>
      </c>
      <c r="L3454" s="139"/>
      <c r="M3454" s="138">
        <v>0</v>
      </c>
      <c r="N3454" s="139"/>
      <c r="O3454" s="138">
        <v>0</v>
      </c>
      <c r="P3454" s="138">
        <v>0</v>
      </c>
      <c r="Q3454" s="138">
        <v>0</v>
      </c>
      <c r="R3454" s="139"/>
      <c r="S3454" s="138">
        <v>0</v>
      </c>
      <c r="T3454" s="139"/>
      <c r="U3454" s="138">
        <v>0</v>
      </c>
      <c r="V3454" s="138">
        <v>0</v>
      </c>
      <c r="W3454" s="138">
        <v>0</v>
      </c>
      <c r="X3454" s="138">
        <v>0</v>
      </c>
      <c r="Y3454" s="138">
        <v>0</v>
      </c>
      <c r="Z3454" s="139"/>
      <c r="AA3454" s="138">
        <v>0</v>
      </c>
      <c r="AB3454" s="131">
        <v>0</v>
      </c>
    </row>
    <row r="3455" spans="1:28" ht="15" customHeight="1" x14ac:dyDescent="0.25">
      <c r="A3455" s="129" t="str">
        <f>B3455&amp;"-"&amp;COUNTIF($B$3:B3455,B3455)</f>
        <v>9964-12</v>
      </c>
      <c r="B3455" s="130">
        <v>9964</v>
      </c>
      <c r="C3455" s="130" t="s">
        <v>169</v>
      </c>
      <c r="D3455" s="137"/>
      <c r="E3455" s="138">
        <v>0</v>
      </c>
      <c r="F3455" s="138">
        <v>0</v>
      </c>
      <c r="G3455" s="138">
        <v>0</v>
      </c>
      <c r="H3455" s="138">
        <v>0</v>
      </c>
      <c r="I3455" s="138">
        <v>0</v>
      </c>
      <c r="J3455" s="138">
        <v>0</v>
      </c>
      <c r="K3455" s="138">
        <v>0</v>
      </c>
      <c r="L3455" s="139"/>
      <c r="M3455" s="138">
        <v>0</v>
      </c>
      <c r="N3455" s="139"/>
      <c r="O3455" s="138">
        <v>0</v>
      </c>
      <c r="P3455" s="138">
        <v>0</v>
      </c>
      <c r="Q3455" s="138">
        <v>0</v>
      </c>
      <c r="R3455" s="139"/>
      <c r="S3455" s="138">
        <v>0</v>
      </c>
      <c r="T3455" s="139"/>
      <c r="U3455" s="138">
        <v>0</v>
      </c>
      <c r="V3455" s="138">
        <v>0</v>
      </c>
      <c r="W3455" s="138">
        <v>0</v>
      </c>
      <c r="X3455" s="138">
        <v>0</v>
      </c>
      <c r="Y3455" s="138">
        <v>0</v>
      </c>
      <c r="Z3455" s="139"/>
      <c r="AA3455" s="138">
        <v>0</v>
      </c>
      <c r="AB3455" s="131">
        <v>0</v>
      </c>
    </row>
    <row r="3456" spans="1:28" ht="15" customHeight="1" x14ac:dyDescent="0.25">
      <c r="A3456" s="129" t="str">
        <f>B3456&amp;"-"&amp;COUNTIF($B$3:B3456,B3456)</f>
        <v>9964-13</v>
      </c>
      <c r="B3456" s="130">
        <v>9964</v>
      </c>
      <c r="C3456" s="130" t="s">
        <v>169</v>
      </c>
      <c r="D3456" s="137"/>
      <c r="E3456" s="138">
        <v>0</v>
      </c>
      <c r="F3456" s="138">
        <v>0</v>
      </c>
      <c r="G3456" s="138">
        <v>0</v>
      </c>
      <c r="H3456" s="138">
        <v>0</v>
      </c>
      <c r="I3456" s="138">
        <v>0</v>
      </c>
      <c r="J3456" s="138">
        <v>0</v>
      </c>
      <c r="K3456" s="138">
        <v>0</v>
      </c>
      <c r="L3456" s="139"/>
      <c r="M3456" s="138">
        <v>0</v>
      </c>
      <c r="N3456" s="139"/>
      <c r="O3456" s="138">
        <v>0</v>
      </c>
      <c r="P3456" s="138">
        <v>0</v>
      </c>
      <c r="Q3456" s="138">
        <v>0</v>
      </c>
      <c r="R3456" s="139"/>
      <c r="S3456" s="138">
        <v>0</v>
      </c>
      <c r="T3456" s="139"/>
      <c r="U3456" s="138">
        <v>0</v>
      </c>
      <c r="V3456" s="138">
        <v>0</v>
      </c>
      <c r="W3456" s="138">
        <v>0</v>
      </c>
      <c r="X3456" s="138">
        <v>0</v>
      </c>
      <c r="Y3456" s="138">
        <v>0</v>
      </c>
      <c r="Z3456" s="139"/>
      <c r="AA3456" s="138">
        <v>0</v>
      </c>
      <c r="AB3456" s="131">
        <v>0</v>
      </c>
    </row>
    <row r="3457" spans="1:28" ht="15" customHeight="1" x14ac:dyDescent="0.25">
      <c r="A3457" s="129" t="str">
        <f>B3457&amp;"-"&amp;COUNTIF($B$3:B3457,B3457)</f>
        <v>9964-14</v>
      </c>
      <c r="B3457" s="130">
        <v>9964</v>
      </c>
      <c r="C3457" s="130" t="s">
        <v>169</v>
      </c>
      <c r="D3457" s="137"/>
      <c r="E3457" s="138">
        <v>0</v>
      </c>
      <c r="F3457" s="138">
        <v>0</v>
      </c>
      <c r="G3457" s="138">
        <v>0</v>
      </c>
      <c r="H3457" s="138">
        <v>0</v>
      </c>
      <c r="I3457" s="138">
        <v>0</v>
      </c>
      <c r="J3457" s="138">
        <v>0</v>
      </c>
      <c r="K3457" s="138">
        <v>0</v>
      </c>
      <c r="L3457" s="139"/>
      <c r="M3457" s="138">
        <v>0</v>
      </c>
      <c r="N3457" s="139"/>
      <c r="O3457" s="138">
        <v>0</v>
      </c>
      <c r="P3457" s="138">
        <v>0</v>
      </c>
      <c r="Q3457" s="138">
        <v>0</v>
      </c>
      <c r="R3457" s="139"/>
      <c r="S3457" s="138">
        <v>0</v>
      </c>
      <c r="T3457" s="139"/>
      <c r="U3457" s="138">
        <v>0</v>
      </c>
      <c r="V3457" s="138">
        <v>0</v>
      </c>
      <c r="W3457" s="138">
        <v>0</v>
      </c>
      <c r="X3457" s="138">
        <v>0</v>
      </c>
      <c r="Y3457" s="138">
        <v>0</v>
      </c>
      <c r="Z3457" s="139"/>
      <c r="AA3457" s="138">
        <v>0</v>
      </c>
      <c r="AB3457" s="131">
        <v>0</v>
      </c>
    </row>
    <row r="3458" spans="1:28" ht="15" customHeight="1" x14ac:dyDescent="0.25">
      <c r="A3458" s="129" t="str">
        <f>B3458&amp;"-"&amp;COUNTIF($B$3:B3458,B3458)</f>
        <v>9964-15</v>
      </c>
      <c r="B3458" s="130">
        <v>9964</v>
      </c>
      <c r="C3458" s="130" t="s">
        <v>169</v>
      </c>
      <c r="D3458" s="137"/>
      <c r="E3458" s="138">
        <v>0</v>
      </c>
      <c r="F3458" s="138">
        <v>0</v>
      </c>
      <c r="G3458" s="138">
        <v>0</v>
      </c>
      <c r="H3458" s="138">
        <v>0</v>
      </c>
      <c r="I3458" s="138">
        <v>0</v>
      </c>
      <c r="J3458" s="138">
        <v>0</v>
      </c>
      <c r="K3458" s="138">
        <v>0</v>
      </c>
      <c r="L3458" s="139"/>
      <c r="M3458" s="138">
        <v>0</v>
      </c>
      <c r="N3458" s="139"/>
      <c r="O3458" s="138">
        <v>0</v>
      </c>
      <c r="P3458" s="138">
        <v>0</v>
      </c>
      <c r="Q3458" s="138">
        <v>0</v>
      </c>
      <c r="R3458" s="139"/>
      <c r="S3458" s="138">
        <v>0</v>
      </c>
      <c r="T3458" s="139"/>
      <c r="U3458" s="138">
        <v>0</v>
      </c>
      <c r="V3458" s="138">
        <v>0</v>
      </c>
      <c r="W3458" s="138">
        <v>0</v>
      </c>
      <c r="X3458" s="138">
        <v>0</v>
      </c>
      <c r="Y3458" s="138">
        <v>0</v>
      </c>
      <c r="Z3458" s="139"/>
      <c r="AA3458" s="138">
        <v>0</v>
      </c>
      <c r="AB3458" s="131">
        <v>0</v>
      </c>
    </row>
    <row r="3459" spans="1:28" ht="15" customHeight="1" x14ac:dyDescent="0.25">
      <c r="A3459" s="129" t="str">
        <f>B3459&amp;"-"&amp;COUNTIF($B$3:B3459,B3459)</f>
        <v>9964-16</v>
      </c>
      <c r="B3459" s="130">
        <v>9964</v>
      </c>
      <c r="C3459" s="130" t="s">
        <v>169</v>
      </c>
      <c r="D3459" s="137"/>
      <c r="E3459" s="138">
        <v>0</v>
      </c>
      <c r="F3459" s="138">
        <v>0</v>
      </c>
      <c r="G3459" s="138">
        <v>0</v>
      </c>
      <c r="H3459" s="138">
        <v>0</v>
      </c>
      <c r="I3459" s="138">
        <v>0</v>
      </c>
      <c r="J3459" s="138">
        <v>0</v>
      </c>
      <c r="K3459" s="138">
        <v>0</v>
      </c>
      <c r="L3459" s="139"/>
      <c r="M3459" s="138">
        <v>0</v>
      </c>
      <c r="N3459" s="139"/>
      <c r="O3459" s="138">
        <v>0</v>
      </c>
      <c r="P3459" s="138">
        <v>0</v>
      </c>
      <c r="Q3459" s="138">
        <v>0</v>
      </c>
      <c r="R3459" s="139"/>
      <c r="S3459" s="138">
        <v>0</v>
      </c>
      <c r="T3459" s="139"/>
      <c r="U3459" s="138">
        <v>0</v>
      </c>
      <c r="V3459" s="138">
        <v>0</v>
      </c>
      <c r="W3459" s="138">
        <v>0</v>
      </c>
      <c r="X3459" s="138">
        <v>0</v>
      </c>
      <c r="Y3459" s="138">
        <v>0</v>
      </c>
      <c r="Z3459" s="139"/>
      <c r="AA3459" s="138">
        <v>0</v>
      </c>
      <c r="AB3459" s="131">
        <v>0</v>
      </c>
    </row>
    <row r="3460" spans="1:28" ht="15" customHeight="1" x14ac:dyDescent="0.25">
      <c r="A3460" s="129" t="str">
        <f>B3460&amp;"-"&amp;COUNTIF($B$3:B3460,B3460)</f>
        <v>9964-17</v>
      </c>
      <c r="B3460" s="130">
        <v>9964</v>
      </c>
      <c r="C3460" s="130" t="s">
        <v>169</v>
      </c>
      <c r="D3460" s="137"/>
      <c r="E3460" s="138">
        <v>0</v>
      </c>
      <c r="F3460" s="138">
        <v>0</v>
      </c>
      <c r="G3460" s="138">
        <v>0</v>
      </c>
      <c r="H3460" s="138">
        <v>0</v>
      </c>
      <c r="I3460" s="138">
        <v>0</v>
      </c>
      <c r="J3460" s="138">
        <v>0</v>
      </c>
      <c r="K3460" s="138">
        <v>0</v>
      </c>
      <c r="L3460" s="139"/>
      <c r="M3460" s="138">
        <v>0</v>
      </c>
      <c r="N3460" s="139"/>
      <c r="O3460" s="138">
        <v>0</v>
      </c>
      <c r="P3460" s="138">
        <v>0</v>
      </c>
      <c r="Q3460" s="138">
        <v>0</v>
      </c>
      <c r="R3460" s="139"/>
      <c r="S3460" s="138">
        <v>0</v>
      </c>
      <c r="T3460" s="139"/>
      <c r="U3460" s="138">
        <v>0</v>
      </c>
      <c r="V3460" s="138">
        <v>0</v>
      </c>
      <c r="W3460" s="138">
        <v>0</v>
      </c>
      <c r="X3460" s="138">
        <v>0</v>
      </c>
      <c r="Y3460" s="138">
        <v>0</v>
      </c>
      <c r="Z3460" s="139"/>
      <c r="AA3460" s="138">
        <v>0</v>
      </c>
      <c r="AB3460" s="131">
        <v>0</v>
      </c>
    </row>
    <row r="3461" spans="1:28" ht="15" customHeight="1" x14ac:dyDescent="0.25">
      <c r="A3461" s="129" t="str">
        <f>B3461&amp;"-"&amp;COUNTIF($B$3:B3461,B3461)</f>
        <v>9964-18</v>
      </c>
      <c r="B3461" s="130">
        <v>9964</v>
      </c>
      <c r="C3461" s="130" t="s">
        <v>169</v>
      </c>
      <c r="D3461" s="137"/>
      <c r="E3461" s="138">
        <v>0</v>
      </c>
      <c r="F3461" s="138">
        <v>0</v>
      </c>
      <c r="G3461" s="138">
        <v>0</v>
      </c>
      <c r="H3461" s="138">
        <v>0</v>
      </c>
      <c r="I3461" s="138">
        <v>0</v>
      </c>
      <c r="J3461" s="138">
        <v>0</v>
      </c>
      <c r="K3461" s="138">
        <v>0</v>
      </c>
      <c r="L3461" s="139"/>
      <c r="M3461" s="138">
        <v>0</v>
      </c>
      <c r="N3461" s="139"/>
      <c r="O3461" s="138">
        <v>0</v>
      </c>
      <c r="P3461" s="138">
        <v>0</v>
      </c>
      <c r="Q3461" s="138">
        <v>0</v>
      </c>
      <c r="R3461" s="139"/>
      <c r="S3461" s="138">
        <v>0</v>
      </c>
      <c r="T3461" s="139"/>
      <c r="U3461" s="138">
        <v>0</v>
      </c>
      <c r="V3461" s="138">
        <v>0</v>
      </c>
      <c r="W3461" s="138">
        <v>0</v>
      </c>
      <c r="X3461" s="138">
        <v>0</v>
      </c>
      <c r="Y3461" s="138">
        <v>0</v>
      </c>
      <c r="Z3461" s="139"/>
      <c r="AA3461" s="138">
        <v>0</v>
      </c>
      <c r="AB3461" s="131">
        <v>0</v>
      </c>
    </row>
    <row r="3462" spans="1:28" ht="15" customHeight="1" x14ac:dyDescent="0.25">
      <c r="A3462" s="129" t="str">
        <f>B3462&amp;"-"&amp;COUNTIF($B$3:B3462,B3462)</f>
        <v>9971-1</v>
      </c>
      <c r="B3462" s="130">
        <v>9971</v>
      </c>
      <c r="C3462" s="130" t="s">
        <v>171</v>
      </c>
      <c r="D3462" s="137">
        <v>43505</v>
      </c>
      <c r="E3462" s="138">
        <v>69.709999999999994</v>
      </c>
      <c r="F3462" s="138">
        <v>0</v>
      </c>
      <c r="G3462" s="138">
        <v>13.72</v>
      </c>
      <c r="H3462" s="138">
        <v>0.44</v>
      </c>
      <c r="I3462" s="138">
        <v>0</v>
      </c>
      <c r="J3462" s="138">
        <v>0</v>
      </c>
      <c r="K3462" s="138">
        <v>0.96</v>
      </c>
      <c r="L3462" s="139"/>
      <c r="M3462" s="138">
        <v>45.69</v>
      </c>
      <c r="N3462" s="139"/>
      <c r="O3462" s="138">
        <v>0</v>
      </c>
      <c r="P3462" s="138">
        <v>0</v>
      </c>
      <c r="Q3462" s="138">
        <v>0</v>
      </c>
      <c r="R3462" s="139"/>
      <c r="S3462" s="138">
        <v>0</v>
      </c>
      <c r="T3462" s="139"/>
      <c r="U3462" s="138">
        <v>0</v>
      </c>
      <c r="V3462" s="138">
        <v>0</v>
      </c>
      <c r="W3462" s="138">
        <v>0</v>
      </c>
      <c r="X3462" s="138">
        <v>0</v>
      </c>
      <c r="Y3462" s="138">
        <v>0</v>
      </c>
      <c r="Z3462" s="139"/>
      <c r="AA3462" s="138">
        <v>0</v>
      </c>
      <c r="AB3462" s="131">
        <v>0</v>
      </c>
    </row>
    <row r="3463" spans="1:28" ht="15" customHeight="1" x14ac:dyDescent="0.25">
      <c r="A3463" s="129" t="str">
        <f>B3463&amp;"-"&amp;COUNTIF($B$3:B3463,B3463)</f>
        <v>9971-2</v>
      </c>
      <c r="B3463" s="130">
        <v>9971</v>
      </c>
      <c r="C3463" s="130" t="s">
        <v>171</v>
      </c>
      <c r="D3463" s="137">
        <v>43687</v>
      </c>
      <c r="E3463" s="138">
        <v>0.28999999999999998</v>
      </c>
      <c r="F3463" s="138">
        <v>0</v>
      </c>
      <c r="G3463" s="138">
        <v>0</v>
      </c>
      <c r="H3463" s="138">
        <v>0</v>
      </c>
      <c r="I3463" s="138">
        <v>0</v>
      </c>
      <c r="J3463" s="138">
        <v>0</v>
      </c>
      <c r="K3463" s="138">
        <v>0</v>
      </c>
      <c r="L3463" s="139"/>
      <c r="M3463" s="138">
        <v>0</v>
      </c>
      <c r="N3463" s="139"/>
      <c r="O3463" s="138">
        <v>0</v>
      </c>
      <c r="P3463" s="138">
        <v>0</v>
      </c>
      <c r="Q3463" s="138">
        <v>0</v>
      </c>
      <c r="R3463" s="139"/>
      <c r="S3463" s="138">
        <v>0</v>
      </c>
      <c r="T3463" s="139"/>
      <c r="U3463" s="138">
        <v>0</v>
      </c>
      <c r="V3463" s="138">
        <v>0</v>
      </c>
      <c r="W3463" s="138">
        <v>0</v>
      </c>
      <c r="X3463" s="138">
        <v>0</v>
      </c>
      <c r="Y3463" s="138">
        <v>0</v>
      </c>
      <c r="Z3463" s="139"/>
      <c r="AA3463" s="138">
        <v>0</v>
      </c>
      <c r="AB3463" s="131">
        <v>0</v>
      </c>
    </row>
    <row r="3464" spans="1:28" ht="15" customHeight="1" x14ac:dyDescent="0.25">
      <c r="A3464" s="129" t="str">
        <f>B3464&amp;"-"&amp;COUNTIF($B$3:B3464,B3464)</f>
        <v>9971-3</v>
      </c>
      <c r="B3464" s="130">
        <v>9971</v>
      </c>
      <c r="C3464" s="130" t="s">
        <v>171</v>
      </c>
      <c r="D3464" s="137">
        <v>48793</v>
      </c>
      <c r="E3464" s="138">
        <v>1</v>
      </c>
      <c r="F3464" s="138">
        <v>0</v>
      </c>
      <c r="G3464" s="138">
        <v>0</v>
      </c>
      <c r="H3464" s="138">
        <v>0</v>
      </c>
      <c r="I3464" s="138">
        <v>0</v>
      </c>
      <c r="J3464" s="138">
        <v>0</v>
      </c>
      <c r="K3464" s="138">
        <v>0</v>
      </c>
      <c r="L3464" s="139"/>
      <c r="M3464" s="138">
        <v>1</v>
      </c>
      <c r="N3464" s="139"/>
      <c r="O3464" s="138">
        <v>0</v>
      </c>
      <c r="P3464" s="138">
        <v>0</v>
      </c>
      <c r="Q3464" s="138">
        <v>0</v>
      </c>
      <c r="R3464" s="139"/>
      <c r="S3464" s="138">
        <v>0</v>
      </c>
      <c r="T3464" s="139"/>
      <c r="U3464" s="138">
        <v>0</v>
      </c>
      <c r="V3464" s="138">
        <v>0</v>
      </c>
      <c r="W3464" s="138">
        <v>0</v>
      </c>
      <c r="X3464" s="138">
        <v>0</v>
      </c>
      <c r="Y3464" s="138">
        <v>0</v>
      </c>
      <c r="Z3464" s="139"/>
      <c r="AA3464" s="138">
        <v>0</v>
      </c>
      <c r="AB3464" s="131">
        <v>0</v>
      </c>
    </row>
    <row r="3465" spans="1:28" ht="15" customHeight="1" x14ac:dyDescent="0.25">
      <c r="A3465" s="129" t="str">
        <f>B3465&amp;"-"&amp;COUNTIF($B$3:B3465,B3465)</f>
        <v>9971-4</v>
      </c>
      <c r="B3465" s="130">
        <v>9971</v>
      </c>
      <c r="C3465" s="130" t="s">
        <v>171</v>
      </c>
      <c r="D3465" s="137">
        <v>49411</v>
      </c>
      <c r="E3465" s="138">
        <v>0.93</v>
      </c>
      <c r="F3465" s="138">
        <v>0</v>
      </c>
      <c r="G3465" s="138">
        <v>0</v>
      </c>
      <c r="H3465" s="138">
        <v>0</v>
      </c>
      <c r="I3465" s="138">
        <v>0</v>
      </c>
      <c r="J3465" s="138">
        <v>0</v>
      </c>
      <c r="K3465" s="138">
        <v>0</v>
      </c>
      <c r="L3465" s="139"/>
      <c r="M3465" s="138">
        <v>0</v>
      </c>
      <c r="N3465" s="139"/>
      <c r="O3465" s="138">
        <v>0</v>
      </c>
      <c r="P3465" s="138">
        <v>0</v>
      </c>
      <c r="Q3465" s="138">
        <v>0</v>
      </c>
      <c r="R3465" s="139"/>
      <c r="S3465" s="138">
        <v>0</v>
      </c>
      <c r="T3465" s="139"/>
      <c r="U3465" s="138">
        <v>0</v>
      </c>
      <c r="V3465" s="138">
        <v>0</v>
      </c>
      <c r="W3465" s="138">
        <v>0</v>
      </c>
      <c r="X3465" s="138">
        <v>0</v>
      </c>
      <c r="Y3465" s="138">
        <v>0</v>
      </c>
      <c r="Z3465" s="139"/>
      <c r="AA3465" s="138">
        <v>0</v>
      </c>
      <c r="AB3465" s="131">
        <v>0</v>
      </c>
    </row>
    <row r="3466" spans="1:28" ht="15" customHeight="1" x14ac:dyDescent="0.25">
      <c r="A3466" s="129" t="str">
        <f>B3466&amp;"-"&amp;COUNTIF($B$3:B3466,B3466)</f>
        <v>9971-5</v>
      </c>
      <c r="B3466" s="130">
        <v>9971</v>
      </c>
      <c r="C3466" s="130" t="s">
        <v>171</v>
      </c>
      <c r="D3466" s="137">
        <v>49429</v>
      </c>
      <c r="E3466" s="138">
        <v>1.69</v>
      </c>
      <c r="F3466" s="138">
        <v>0</v>
      </c>
      <c r="G3466" s="138">
        <v>0</v>
      </c>
      <c r="H3466" s="138">
        <v>0</v>
      </c>
      <c r="I3466" s="138">
        <v>0</v>
      </c>
      <c r="J3466" s="138">
        <v>0</v>
      </c>
      <c r="K3466" s="138">
        <v>0</v>
      </c>
      <c r="L3466" s="139"/>
      <c r="M3466" s="138">
        <v>0.96</v>
      </c>
      <c r="N3466" s="139"/>
      <c r="O3466" s="138">
        <v>0</v>
      </c>
      <c r="P3466" s="138">
        <v>0</v>
      </c>
      <c r="Q3466" s="138">
        <v>0</v>
      </c>
      <c r="R3466" s="139"/>
      <c r="S3466" s="138">
        <v>0</v>
      </c>
      <c r="T3466" s="139"/>
      <c r="U3466" s="138">
        <v>0</v>
      </c>
      <c r="V3466" s="138">
        <v>0</v>
      </c>
      <c r="W3466" s="138">
        <v>0</v>
      </c>
      <c r="X3466" s="138">
        <v>0</v>
      </c>
      <c r="Y3466" s="138">
        <v>0</v>
      </c>
      <c r="Z3466" s="139"/>
      <c r="AA3466" s="138">
        <v>0</v>
      </c>
      <c r="AB3466" s="131">
        <v>0</v>
      </c>
    </row>
    <row r="3467" spans="1:28" ht="15" customHeight="1" x14ac:dyDescent="0.25">
      <c r="A3467" s="129" t="str">
        <f>B3467&amp;"-"&amp;COUNTIF($B$3:B3467,B3467)</f>
        <v>9971-6</v>
      </c>
      <c r="B3467" s="130">
        <v>9971</v>
      </c>
      <c r="C3467" s="130" t="s">
        <v>171</v>
      </c>
      <c r="D3467" s="137">
        <v>45823</v>
      </c>
      <c r="E3467" s="138">
        <v>8.8800000000000008</v>
      </c>
      <c r="F3467" s="138">
        <v>0</v>
      </c>
      <c r="G3467" s="138">
        <v>2.96</v>
      </c>
      <c r="H3467" s="138">
        <v>0</v>
      </c>
      <c r="I3467" s="138">
        <v>0</v>
      </c>
      <c r="J3467" s="138">
        <v>0</v>
      </c>
      <c r="K3467" s="138">
        <v>0</v>
      </c>
      <c r="L3467" s="139"/>
      <c r="M3467" s="138">
        <v>5.42</v>
      </c>
      <c r="N3467" s="139"/>
      <c r="O3467" s="138">
        <v>0</v>
      </c>
      <c r="P3467" s="138">
        <v>0</v>
      </c>
      <c r="Q3467" s="138">
        <v>0</v>
      </c>
      <c r="R3467" s="139"/>
      <c r="S3467" s="138">
        <v>0</v>
      </c>
      <c r="T3467" s="139"/>
      <c r="U3467" s="138">
        <v>0</v>
      </c>
      <c r="V3467" s="138">
        <v>0</v>
      </c>
      <c r="W3467" s="138">
        <v>0</v>
      </c>
      <c r="X3467" s="138">
        <v>0</v>
      </c>
      <c r="Y3467" s="138">
        <v>0</v>
      </c>
      <c r="Z3467" s="139"/>
      <c r="AA3467" s="138">
        <v>0</v>
      </c>
      <c r="AB3467" s="131">
        <v>0</v>
      </c>
    </row>
    <row r="3468" spans="1:28" ht="15" customHeight="1" x14ac:dyDescent="0.25">
      <c r="A3468" s="129" t="str">
        <f>B3468&amp;"-"&amp;COUNTIF($B$3:B3468,B3468)</f>
        <v>9971-7</v>
      </c>
      <c r="B3468" s="130">
        <v>9971</v>
      </c>
      <c r="C3468" s="130" t="s">
        <v>171</v>
      </c>
      <c r="D3468" s="137">
        <v>45468</v>
      </c>
      <c r="E3468" s="138">
        <v>20.9</v>
      </c>
      <c r="F3468" s="138">
        <v>0</v>
      </c>
      <c r="G3468" s="138">
        <v>3.83</v>
      </c>
      <c r="H3468" s="138">
        <v>0</v>
      </c>
      <c r="I3468" s="138">
        <v>0</v>
      </c>
      <c r="J3468" s="138">
        <v>0.7</v>
      </c>
      <c r="K3468" s="138">
        <v>0</v>
      </c>
      <c r="L3468" s="139"/>
      <c r="M3468" s="138">
        <v>13.14</v>
      </c>
      <c r="N3468" s="139"/>
      <c r="O3468" s="138">
        <v>0</v>
      </c>
      <c r="P3468" s="138">
        <v>0</v>
      </c>
      <c r="Q3468" s="138">
        <v>0</v>
      </c>
      <c r="R3468" s="139"/>
      <c r="S3468" s="138">
        <v>0</v>
      </c>
      <c r="T3468" s="139"/>
      <c r="U3468" s="138">
        <v>0</v>
      </c>
      <c r="V3468" s="138">
        <v>0</v>
      </c>
      <c r="W3468" s="138">
        <v>0</v>
      </c>
      <c r="X3468" s="138">
        <v>0</v>
      </c>
      <c r="Y3468" s="138">
        <v>0</v>
      </c>
      <c r="Z3468" s="139"/>
      <c r="AA3468" s="138">
        <v>0</v>
      </c>
      <c r="AB3468" s="131">
        <v>0</v>
      </c>
    </row>
    <row r="3469" spans="1:28" ht="15" customHeight="1" x14ac:dyDescent="0.25">
      <c r="A3469" s="129" t="str">
        <f>B3469&amp;"-"&amp;COUNTIF($B$3:B3469,B3469)</f>
        <v>9971-8</v>
      </c>
      <c r="B3469" s="130">
        <v>9971</v>
      </c>
      <c r="C3469" s="130" t="s">
        <v>171</v>
      </c>
      <c r="D3469" s="137">
        <v>49452</v>
      </c>
      <c r="E3469" s="138">
        <v>3</v>
      </c>
      <c r="F3469" s="138">
        <v>0</v>
      </c>
      <c r="G3469" s="138">
        <v>2</v>
      </c>
      <c r="H3469" s="138">
        <v>0</v>
      </c>
      <c r="I3469" s="138">
        <v>0</v>
      </c>
      <c r="J3469" s="138">
        <v>0</v>
      </c>
      <c r="K3469" s="138">
        <v>0</v>
      </c>
      <c r="L3469" s="139"/>
      <c r="M3469" s="138">
        <v>3</v>
      </c>
      <c r="N3469" s="139"/>
      <c r="O3469" s="138">
        <v>0</v>
      </c>
      <c r="P3469" s="138">
        <v>0</v>
      </c>
      <c r="Q3469" s="138">
        <v>0</v>
      </c>
      <c r="R3469" s="139"/>
      <c r="S3469" s="138">
        <v>0</v>
      </c>
      <c r="T3469" s="139"/>
      <c r="U3469" s="138">
        <v>0</v>
      </c>
      <c r="V3469" s="138">
        <v>0</v>
      </c>
      <c r="W3469" s="138">
        <v>0</v>
      </c>
      <c r="X3469" s="138">
        <v>0</v>
      </c>
      <c r="Y3469" s="138">
        <v>0</v>
      </c>
      <c r="Z3469" s="139"/>
      <c r="AA3469" s="138">
        <v>0</v>
      </c>
      <c r="AB3469" s="131">
        <v>0</v>
      </c>
    </row>
    <row r="3470" spans="1:28" ht="15" customHeight="1" x14ac:dyDescent="0.25">
      <c r="A3470" s="129" t="str">
        <f>B3470&amp;"-"&amp;COUNTIF($B$3:B3470,B3470)</f>
        <v>9971-9</v>
      </c>
      <c r="B3470" s="130">
        <v>9971</v>
      </c>
      <c r="C3470" s="130" t="s">
        <v>171</v>
      </c>
      <c r="D3470" s="137">
        <v>44297</v>
      </c>
      <c r="E3470" s="138">
        <v>0.72</v>
      </c>
      <c r="F3470" s="138">
        <v>0</v>
      </c>
      <c r="G3470" s="138">
        <v>0</v>
      </c>
      <c r="H3470" s="138">
        <v>0</v>
      </c>
      <c r="I3470" s="138">
        <v>0</v>
      </c>
      <c r="J3470" s="138">
        <v>0</v>
      </c>
      <c r="K3470" s="138">
        <v>0</v>
      </c>
      <c r="L3470" s="139"/>
      <c r="M3470" s="138">
        <v>0.72</v>
      </c>
      <c r="N3470" s="139"/>
      <c r="O3470" s="138">
        <v>0</v>
      </c>
      <c r="P3470" s="138">
        <v>0</v>
      </c>
      <c r="Q3470" s="138">
        <v>0</v>
      </c>
      <c r="R3470" s="139"/>
      <c r="S3470" s="138">
        <v>0</v>
      </c>
      <c r="T3470" s="139"/>
      <c r="U3470" s="138">
        <v>0</v>
      </c>
      <c r="V3470" s="138">
        <v>0</v>
      </c>
      <c r="W3470" s="138">
        <v>0</v>
      </c>
      <c r="X3470" s="138">
        <v>0</v>
      </c>
      <c r="Y3470" s="138">
        <v>0</v>
      </c>
      <c r="Z3470" s="139"/>
      <c r="AA3470" s="138">
        <v>0</v>
      </c>
      <c r="AB3470" s="131">
        <v>0</v>
      </c>
    </row>
    <row r="3471" spans="1:28" ht="15" customHeight="1" x14ac:dyDescent="0.25">
      <c r="A3471" s="129" t="str">
        <f>B3471&amp;"-"&amp;COUNTIF($B$3:B3471,B3471)</f>
        <v>9971-10</v>
      </c>
      <c r="B3471" s="130">
        <v>9971</v>
      </c>
      <c r="C3471" s="130" t="s">
        <v>171</v>
      </c>
      <c r="D3471" s="137">
        <v>45831</v>
      </c>
      <c r="E3471" s="138">
        <v>1.74</v>
      </c>
      <c r="F3471" s="138">
        <v>0</v>
      </c>
      <c r="G3471" s="138">
        <v>0</v>
      </c>
      <c r="H3471" s="138">
        <v>0</v>
      </c>
      <c r="I3471" s="138">
        <v>0</v>
      </c>
      <c r="J3471" s="138">
        <v>0</v>
      </c>
      <c r="K3471" s="138">
        <v>0</v>
      </c>
      <c r="L3471" s="139"/>
      <c r="M3471" s="138">
        <v>1.74</v>
      </c>
      <c r="N3471" s="139"/>
      <c r="O3471" s="138">
        <v>0</v>
      </c>
      <c r="P3471" s="138">
        <v>0</v>
      </c>
      <c r="Q3471" s="138">
        <v>0</v>
      </c>
      <c r="R3471" s="139"/>
      <c r="S3471" s="138">
        <v>0</v>
      </c>
      <c r="T3471" s="139"/>
      <c r="U3471" s="138">
        <v>0</v>
      </c>
      <c r="V3471" s="138">
        <v>0</v>
      </c>
      <c r="W3471" s="138">
        <v>0</v>
      </c>
      <c r="X3471" s="138">
        <v>0</v>
      </c>
      <c r="Y3471" s="138">
        <v>0</v>
      </c>
      <c r="Z3471" s="139"/>
      <c r="AA3471" s="138">
        <v>0</v>
      </c>
      <c r="AB3471" s="131">
        <v>0</v>
      </c>
    </row>
    <row r="3472" spans="1:28" ht="15" customHeight="1" x14ac:dyDescent="0.25">
      <c r="A3472" s="129" t="str">
        <f>B3472&amp;"-"&amp;COUNTIF($B$3:B3472,B3472)</f>
        <v>9971-11</v>
      </c>
      <c r="B3472" s="130">
        <v>9971</v>
      </c>
      <c r="C3472" s="130" t="s">
        <v>171</v>
      </c>
      <c r="D3472" s="137">
        <v>44701</v>
      </c>
      <c r="E3472" s="138">
        <v>0.95</v>
      </c>
      <c r="F3472" s="138">
        <v>0</v>
      </c>
      <c r="G3472" s="138">
        <v>0</v>
      </c>
      <c r="H3472" s="138">
        <v>0</v>
      </c>
      <c r="I3472" s="138">
        <v>0</v>
      </c>
      <c r="J3472" s="138">
        <v>0</v>
      </c>
      <c r="K3472" s="138">
        <v>0</v>
      </c>
      <c r="L3472" s="139"/>
      <c r="M3472" s="138">
        <v>0</v>
      </c>
      <c r="N3472" s="139"/>
      <c r="O3472" s="138">
        <v>0</v>
      </c>
      <c r="P3472" s="138">
        <v>0</v>
      </c>
      <c r="Q3472" s="138">
        <v>0</v>
      </c>
      <c r="R3472" s="139"/>
      <c r="S3472" s="138">
        <v>0</v>
      </c>
      <c r="T3472" s="139"/>
      <c r="U3472" s="138">
        <v>0</v>
      </c>
      <c r="V3472" s="138">
        <v>0</v>
      </c>
      <c r="W3472" s="138">
        <v>0</v>
      </c>
      <c r="X3472" s="138">
        <v>0</v>
      </c>
      <c r="Y3472" s="138">
        <v>0</v>
      </c>
      <c r="Z3472" s="139"/>
      <c r="AA3472" s="138">
        <v>0</v>
      </c>
      <c r="AB3472" s="131">
        <v>0</v>
      </c>
    </row>
    <row r="3473" spans="1:28" ht="15" customHeight="1" x14ac:dyDescent="0.25">
      <c r="A3473" s="129" t="str">
        <f>B3473&amp;"-"&amp;COUNTIF($B$3:B3473,B3473)</f>
        <v>9971-12</v>
      </c>
      <c r="B3473" s="130">
        <v>9971</v>
      </c>
      <c r="C3473" s="130" t="s">
        <v>171</v>
      </c>
      <c r="D3473" s="137">
        <v>50591</v>
      </c>
      <c r="E3473" s="138">
        <v>0.63</v>
      </c>
      <c r="F3473" s="138">
        <v>0</v>
      </c>
      <c r="G3473" s="138">
        <v>0</v>
      </c>
      <c r="H3473" s="138">
        <v>0</v>
      </c>
      <c r="I3473" s="138">
        <v>0</v>
      </c>
      <c r="J3473" s="138">
        <v>0</v>
      </c>
      <c r="K3473" s="138">
        <v>0</v>
      </c>
      <c r="L3473" s="139"/>
      <c r="M3473" s="138">
        <v>0.63</v>
      </c>
      <c r="N3473" s="139"/>
      <c r="O3473" s="138">
        <v>0</v>
      </c>
      <c r="P3473" s="138">
        <v>0</v>
      </c>
      <c r="Q3473" s="138">
        <v>0</v>
      </c>
      <c r="R3473" s="139"/>
      <c r="S3473" s="138">
        <v>0</v>
      </c>
      <c r="T3473" s="139"/>
      <c r="U3473" s="138">
        <v>0</v>
      </c>
      <c r="V3473" s="138">
        <v>0</v>
      </c>
      <c r="W3473" s="138">
        <v>0</v>
      </c>
      <c r="X3473" s="138">
        <v>0</v>
      </c>
      <c r="Y3473" s="138">
        <v>0</v>
      </c>
      <c r="Z3473" s="139"/>
      <c r="AA3473" s="138">
        <v>0</v>
      </c>
      <c r="AB3473" s="131">
        <v>0</v>
      </c>
    </row>
    <row r="3474" spans="1:28" ht="15" customHeight="1" x14ac:dyDescent="0.25">
      <c r="A3474" s="129" t="str">
        <f>B3474&amp;"-"&amp;COUNTIF($B$3:B3474,B3474)</f>
        <v>9971-13</v>
      </c>
      <c r="B3474" s="130">
        <v>9971</v>
      </c>
      <c r="C3474" s="130" t="s">
        <v>171</v>
      </c>
      <c r="D3474" s="137"/>
      <c r="E3474" s="138">
        <v>0</v>
      </c>
      <c r="F3474" s="138">
        <v>0</v>
      </c>
      <c r="G3474" s="138">
        <v>0</v>
      </c>
      <c r="H3474" s="138">
        <v>0</v>
      </c>
      <c r="I3474" s="138">
        <v>0</v>
      </c>
      <c r="J3474" s="138">
        <v>0</v>
      </c>
      <c r="K3474" s="138">
        <v>0</v>
      </c>
      <c r="L3474" s="139"/>
      <c r="M3474" s="138">
        <v>0</v>
      </c>
      <c r="N3474" s="139"/>
      <c r="O3474" s="138">
        <v>0</v>
      </c>
      <c r="P3474" s="138">
        <v>0</v>
      </c>
      <c r="Q3474" s="138">
        <v>0</v>
      </c>
      <c r="R3474" s="139"/>
      <c r="S3474" s="138">
        <v>0</v>
      </c>
      <c r="T3474" s="139"/>
      <c r="U3474" s="138">
        <v>0</v>
      </c>
      <c r="V3474" s="138">
        <v>0</v>
      </c>
      <c r="W3474" s="138">
        <v>0</v>
      </c>
      <c r="X3474" s="138">
        <v>0</v>
      </c>
      <c r="Y3474" s="138">
        <v>0</v>
      </c>
      <c r="Z3474" s="139"/>
      <c r="AA3474" s="138">
        <v>0</v>
      </c>
      <c r="AB3474" s="131">
        <v>0</v>
      </c>
    </row>
    <row r="3475" spans="1:28" ht="15" customHeight="1" x14ac:dyDescent="0.25">
      <c r="A3475" s="129" t="str">
        <f>B3475&amp;"-"&amp;COUNTIF($B$3:B3475,B3475)</f>
        <v>9971-14</v>
      </c>
      <c r="B3475" s="130">
        <v>9971</v>
      </c>
      <c r="C3475" s="130" t="s">
        <v>171</v>
      </c>
      <c r="D3475" s="137"/>
      <c r="E3475" s="138">
        <v>0</v>
      </c>
      <c r="F3475" s="138">
        <v>0</v>
      </c>
      <c r="G3475" s="138">
        <v>0</v>
      </c>
      <c r="H3475" s="138">
        <v>0</v>
      </c>
      <c r="I3475" s="138">
        <v>0</v>
      </c>
      <c r="J3475" s="138">
        <v>0</v>
      </c>
      <c r="K3475" s="138">
        <v>0</v>
      </c>
      <c r="L3475" s="139"/>
      <c r="M3475" s="138">
        <v>0</v>
      </c>
      <c r="N3475" s="139"/>
      <c r="O3475" s="138">
        <v>0</v>
      </c>
      <c r="P3475" s="138">
        <v>0</v>
      </c>
      <c r="Q3475" s="138">
        <v>0</v>
      </c>
      <c r="R3475" s="139"/>
      <c r="S3475" s="138">
        <v>0</v>
      </c>
      <c r="T3475" s="139"/>
      <c r="U3475" s="138">
        <v>0</v>
      </c>
      <c r="V3475" s="138">
        <v>0</v>
      </c>
      <c r="W3475" s="138">
        <v>0</v>
      </c>
      <c r="X3475" s="138">
        <v>0</v>
      </c>
      <c r="Y3475" s="138">
        <v>0</v>
      </c>
      <c r="Z3475" s="139"/>
      <c r="AA3475" s="138">
        <v>0</v>
      </c>
      <c r="AB3475" s="131">
        <v>0</v>
      </c>
    </row>
    <row r="3476" spans="1:28" ht="15" customHeight="1" x14ac:dyDescent="0.25">
      <c r="A3476" s="129" t="str">
        <f>B3476&amp;"-"&amp;COUNTIF($B$3:B3476,B3476)</f>
        <v>9971-15</v>
      </c>
      <c r="B3476" s="130">
        <v>9971</v>
      </c>
      <c r="C3476" s="130" t="s">
        <v>171</v>
      </c>
      <c r="D3476" s="137"/>
      <c r="E3476" s="138">
        <v>0</v>
      </c>
      <c r="F3476" s="138">
        <v>0</v>
      </c>
      <c r="G3476" s="138">
        <v>0</v>
      </c>
      <c r="H3476" s="138">
        <v>0</v>
      </c>
      <c r="I3476" s="138">
        <v>0</v>
      </c>
      <c r="J3476" s="138">
        <v>0</v>
      </c>
      <c r="K3476" s="138">
        <v>0</v>
      </c>
      <c r="L3476" s="139"/>
      <c r="M3476" s="138">
        <v>0</v>
      </c>
      <c r="N3476" s="139"/>
      <c r="O3476" s="138">
        <v>0</v>
      </c>
      <c r="P3476" s="138">
        <v>0</v>
      </c>
      <c r="Q3476" s="138">
        <v>0</v>
      </c>
      <c r="R3476" s="139"/>
      <c r="S3476" s="138">
        <v>0</v>
      </c>
      <c r="T3476" s="139"/>
      <c r="U3476" s="138">
        <v>0</v>
      </c>
      <c r="V3476" s="138">
        <v>0</v>
      </c>
      <c r="W3476" s="138">
        <v>0</v>
      </c>
      <c r="X3476" s="138">
        <v>0</v>
      </c>
      <c r="Y3476" s="138">
        <v>0</v>
      </c>
      <c r="Z3476" s="139"/>
      <c r="AA3476" s="138">
        <v>0</v>
      </c>
      <c r="AB3476" s="131">
        <v>0</v>
      </c>
    </row>
    <row r="3477" spans="1:28" ht="15" customHeight="1" x14ac:dyDescent="0.25">
      <c r="A3477" s="129" t="str">
        <f>B3477&amp;"-"&amp;COUNTIF($B$3:B3477,B3477)</f>
        <v>9971-16</v>
      </c>
      <c r="B3477" s="130">
        <v>9971</v>
      </c>
      <c r="C3477" s="130" t="s">
        <v>171</v>
      </c>
      <c r="D3477" s="137"/>
      <c r="E3477" s="138">
        <v>0</v>
      </c>
      <c r="F3477" s="138">
        <v>0</v>
      </c>
      <c r="G3477" s="138">
        <v>0</v>
      </c>
      <c r="H3477" s="138">
        <v>0</v>
      </c>
      <c r="I3477" s="138">
        <v>0</v>
      </c>
      <c r="J3477" s="138">
        <v>0</v>
      </c>
      <c r="K3477" s="138">
        <v>0</v>
      </c>
      <c r="L3477" s="139"/>
      <c r="M3477" s="138">
        <v>0</v>
      </c>
      <c r="N3477" s="139"/>
      <c r="O3477" s="138">
        <v>0</v>
      </c>
      <c r="P3477" s="138">
        <v>0</v>
      </c>
      <c r="Q3477" s="138">
        <v>0</v>
      </c>
      <c r="R3477" s="139"/>
      <c r="S3477" s="138">
        <v>0</v>
      </c>
      <c r="T3477" s="139"/>
      <c r="U3477" s="138">
        <v>0</v>
      </c>
      <c r="V3477" s="138">
        <v>0</v>
      </c>
      <c r="W3477" s="138">
        <v>0</v>
      </c>
      <c r="X3477" s="138">
        <v>0</v>
      </c>
      <c r="Y3477" s="138">
        <v>0</v>
      </c>
      <c r="Z3477" s="139"/>
      <c r="AA3477" s="138">
        <v>0</v>
      </c>
      <c r="AB3477" s="131">
        <v>0</v>
      </c>
    </row>
    <row r="3478" spans="1:28" ht="15" customHeight="1" x14ac:dyDescent="0.25">
      <c r="A3478" s="129" t="str">
        <f>B3478&amp;"-"&amp;COUNTIF($B$3:B3478,B3478)</f>
        <v>9971-17</v>
      </c>
      <c r="B3478" s="130">
        <v>9971</v>
      </c>
      <c r="C3478" s="130" t="s">
        <v>171</v>
      </c>
      <c r="D3478" s="137"/>
      <c r="E3478" s="138">
        <v>0</v>
      </c>
      <c r="F3478" s="138">
        <v>0</v>
      </c>
      <c r="G3478" s="138">
        <v>0</v>
      </c>
      <c r="H3478" s="138">
        <v>0</v>
      </c>
      <c r="I3478" s="138">
        <v>0</v>
      </c>
      <c r="J3478" s="138">
        <v>0</v>
      </c>
      <c r="K3478" s="138">
        <v>0</v>
      </c>
      <c r="L3478" s="139"/>
      <c r="M3478" s="138">
        <v>0</v>
      </c>
      <c r="N3478" s="139"/>
      <c r="O3478" s="138">
        <v>0</v>
      </c>
      <c r="P3478" s="138">
        <v>0</v>
      </c>
      <c r="Q3478" s="138">
        <v>0</v>
      </c>
      <c r="R3478" s="139"/>
      <c r="S3478" s="138">
        <v>0</v>
      </c>
      <c r="T3478" s="139"/>
      <c r="U3478" s="138">
        <v>0</v>
      </c>
      <c r="V3478" s="138">
        <v>0</v>
      </c>
      <c r="W3478" s="138">
        <v>0</v>
      </c>
      <c r="X3478" s="138">
        <v>0</v>
      </c>
      <c r="Y3478" s="138">
        <v>0</v>
      </c>
      <c r="Z3478" s="139"/>
      <c r="AA3478" s="138">
        <v>0</v>
      </c>
      <c r="AB3478" s="131">
        <v>0</v>
      </c>
    </row>
    <row r="3479" spans="1:28" ht="15" customHeight="1" x14ac:dyDescent="0.25">
      <c r="A3479" s="129" t="str">
        <f>B3479&amp;"-"&amp;COUNTIF($B$3:B3479,B3479)</f>
        <v>9971-18</v>
      </c>
      <c r="B3479" s="130">
        <v>9971</v>
      </c>
      <c r="C3479" s="130" t="s">
        <v>171</v>
      </c>
      <c r="D3479" s="137"/>
      <c r="E3479" s="138">
        <v>0</v>
      </c>
      <c r="F3479" s="138">
        <v>0</v>
      </c>
      <c r="G3479" s="138">
        <v>0</v>
      </c>
      <c r="H3479" s="138">
        <v>0</v>
      </c>
      <c r="I3479" s="138">
        <v>0</v>
      </c>
      <c r="J3479" s="138">
        <v>0</v>
      </c>
      <c r="K3479" s="138">
        <v>0</v>
      </c>
      <c r="L3479" s="139"/>
      <c r="M3479" s="138">
        <v>0</v>
      </c>
      <c r="N3479" s="139"/>
      <c r="O3479" s="138">
        <v>0</v>
      </c>
      <c r="P3479" s="138">
        <v>0</v>
      </c>
      <c r="Q3479" s="138">
        <v>0</v>
      </c>
      <c r="R3479" s="139"/>
      <c r="S3479" s="138">
        <v>0</v>
      </c>
      <c r="T3479" s="139"/>
      <c r="U3479" s="138">
        <v>0</v>
      </c>
      <c r="V3479" s="138">
        <v>0</v>
      </c>
      <c r="W3479" s="138">
        <v>0</v>
      </c>
      <c r="X3479" s="138">
        <v>0</v>
      </c>
      <c r="Y3479" s="138">
        <v>0</v>
      </c>
      <c r="Z3479" s="139"/>
      <c r="AA3479" s="138">
        <v>0</v>
      </c>
      <c r="AB3479" s="131">
        <v>0</v>
      </c>
    </row>
    <row r="3480" spans="1:28" ht="15" customHeight="1" x14ac:dyDescent="0.25">
      <c r="A3480" s="129" t="str">
        <f>B3480&amp;"-"&amp;COUNTIF($B$3:B3480,B3480)</f>
        <v>9971-19</v>
      </c>
      <c r="B3480" s="130">
        <v>9971</v>
      </c>
      <c r="C3480" s="130" t="s">
        <v>171</v>
      </c>
      <c r="D3480" s="137"/>
      <c r="E3480" s="138">
        <v>0</v>
      </c>
      <c r="F3480" s="138">
        <v>0</v>
      </c>
      <c r="G3480" s="138">
        <v>0</v>
      </c>
      <c r="H3480" s="138">
        <v>0</v>
      </c>
      <c r="I3480" s="138">
        <v>0</v>
      </c>
      <c r="J3480" s="138">
        <v>0</v>
      </c>
      <c r="K3480" s="138">
        <v>0</v>
      </c>
      <c r="L3480" s="139"/>
      <c r="M3480" s="138">
        <v>0</v>
      </c>
      <c r="N3480" s="139"/>
      <c r="O3480" s="138">
        <v>0</v>
      </c>
      <c r="P3480" s="138">
        <v>0</v>
      </c>
      <c r="Q3480" s="138">
        <v>0</v>
      </c>
      <c r="R3480" s="139"/>
      <c r="S3480" s="138">
        <v>0</v>
      </c>
      <c r="T3480" s="139"/>
      <c r="U3480" s="138">
        <v>0</v>
      </c>
      <c r="V3480" s="138">
        <v>0</v>
      </c>
      <c r="W3480" s="138">
        <v>0</v>
      </c>
      <c r="X3480" s="138">
        <v>0</v>
      </c>
      <c r="Y3480" s="138">
        <v>0</v>
      </c>
      <c r="Z3480" s="139"/>
      <c r="AA3480" s="138">
        <v>0</v>
      </c>
      <c r="AB3480" s="131">
        <v>0</v>
      </c>
    </row>
    <row r="3481" spans="1:28" ht="15" customHeight="1" x14ac:dyDescent="0.25">
      <c r="A3481" s="129" t="str">
        <f>B3481&amp;"-"&amp;COUNTIF($B$3:B3481,B3481)</f>
        <v>9971-20</v>
      </c>
      <c r="B3481" s="130">
        <v>9971</v>
      </c>
      <c r="C3481" s="130" t="s">
        <v>171</v>
      </c>
      <c r="D3481" s="137"/>
      <c r="E3481" s="138">
        <v>0</v>
      </c>
      <c r="F3481" s="138">
        <v>0</v>
      </c>
      <c r="G3481" s="138">
        <v>0</v>
      </c>
      <c r="H3481" s="138">
        <v>0</v>
      </c>
      <c r="I3481" s="138">
        <v>0</v>
      </c>
      <c r="J3481" s="138">
        <v>0</v>
      </c>
      <c r="K3481" s="138">
        <v>0</v>
      </c>
      <c r="L3481" s="139"/>
      <c r="M3481" s="138">
        <v>0</v>
      </c>
      <c r="N3481" s="139"/>
      <c r="O3481" s="138">
        <v>0</v>
      </c>
      <c r="P3481" s="138">
        <v>0</v>
      </c>
      <c r="Q3481" s="138">
        <v>0</v>
      </c>
      <c r="R3481" s="139"/>
      <c r="S3481" s="138">
        <v>0</v>
      </c>
      <c r="T3481" s="139"/>
      <c r="U3481" s="138">
        <v>0</v>
      </c>
      <c r="V3481" s="138">
        <v>0</v>
      </c>
      <c r="W3481" s="138">
        <v>0</v>
      </c>
      <c r="X3481" s="138">
        <v>0</v>
      </c>
      <c r="Y3481" s="138">
        <v>0</v>
      </c>
      <c r="Z3481" s="139"/>
      <c r="AA3481" s="138">
        <v>0</v>
      </c>
      <c r="AB3481" s="131">
        <v>0</v>
      </c>
    </row>
    <row r="3482" spans="1:28" ht="15" customHeight="1" x14ac:dyDescent="0.25">
      <c r="A3482" s="129" t="str">
        <f>B3482&amp;"-"&amp;COUNTIF($B$3:B3482,B3482)</f>
        <v>9971-21</v>
      </c>
      <c r="B3482" s="130">
        <v>9971</v>
      </c>
      <c r="C3482" s="130" t="s">
        <v>171</v>
      </c>
      <c r="D3482" s="137"/>
      <c r="E3482" s="138">
        <v>0</v>
      </c>
      <c r="F3482" s="138">
        <v>0</v>
      </c>
      <c r="G3482" s="138">
        <v>0</v>
      </c>
      <c r="H3482" s="138">
        <v>0</v>
      </c>
      <c r="I3482" s="138">
        <v>0</v>
      </c>
      <c r="J3482" s="138">
        <v>0</v>
      </c>
      <c r="K3482" s="138">
        <v>0</v>
      </c>
      <c r="L3482" s="139"/>
      <c r="M3482" s="138">
        <v>0</v>
      </c>
      <c r="N3482" s="139"/>
      <c r="O3482" s="138">
        <v>0</v>
      </c>
      <c r="P3482" s="138">
        <v>0</v>
      </c>
      <c r="Q3482" s="138">
        <v>0</v>
      </c>
      <c r="R3482" s="139"/>
      <c r="S3482" s="138">
        <v>0</v>
      </c>
      <c r="T3482" s="139"/>
      <c r="U3482" s="138">
        <v>0</v>
      </c>
      <c r="V3482" s="138">
        <v>0</v>
      </c>
      <c r="W3482" s="138">
        <v>0</v>
      </c>
      <c r="X3482" s="138">
        <v>0</v>
      </c>
      <c r="Y3482" s="138">
        <v>0</v>
      </c>
      <c r="Z3482" s="139"/>
      <c r="AA3482" s="138">
        <v>0</v>
      </c>
      <c r="AB3482" s="131">
        <v>0</v>
      </c>
    </row>
    <row r="3483" spans="1:28" ht="15" customHeight="1" x14ac:dyDescent="0.25">
      <c r="A3483" s="129" t="str">
        <f>B3483&amp;"-"&amp;COUNTIF($B$3:B3483,B3483)</f>
        <v>9971-22</v>
      </c>
      <c r="B3483" s="130">
        <v>9971</v>
      </c>
      <c r="C3483" s="130" t="s">
        <v>171</v>
      </c>
      <c r="D3483" s="137"/>
      <c r="E3483" s="138">
        <v>0</v>
      </c>
      <c r="F3483" s="138">
        <v>0</v>
      </c>
      <c r="G3483" s="138">
        <v>0</v>
      </c>
      <c r="H3483" s="138">
        <v>0</v>
      </c>
      <c r="I3483" s="138">
        <v>0</v>
      </c>
      <c r="J3483" s="138">
        <v>0</v>
      </c>
      <c r="K3483" s="138">
        <v>0</v>
      </c>
      <c r="L3483" s="139"/>
      <c r="M3483" s="138">
        <v>0</v>
      </c>
      <c r="N3483" s="139"/>
      <c r="O3483" s="138">
        <v>0</v>
      </c>
      <c r="P3483" s="138">
        <v>0</v>
      </c>
      <c r="Q3483" s="138">
        <v>0</v>
      </c>
      <c r="R3483" s="139"/>
      <c r="S3483" s="138">
        <v>0</v>
      </c>
      <c r="T3483" s="139"/>
      <c r="U3483" s="138">
        <v>0</v>
      </c>
      <c r="V3483" s="138">
        <v>0</v>
      </c>
      <c r="W3483" s="138">
        <v>0</v>
      </c>
      <c r="X3483" s="138">
        <v>0</v>
      </c>
      <c r="Y3483" s="138">
        <v>0</v>
      </c>
      <c r="Z3483" s="139"/>
      <c r="AA3483" s="138">
        <v>0</v>
      </c>
      <c r="AB3483" s="131">
        <v>0</v>
      </c>
    </row>
    <row r="3484" spans="1:28" ht="15" customHeight="1" x14ac:dyDescent="0.25">
      <c r="A3484" s="129" t="str">
        <f>B3484&amp;"-"&amp;COUNTIF($B$3:B3484,B3484)</f>
        <v>9971-23</v>
      </c>
      <c r="B3484" s="130">
        <v>9971</v>
      </c>
      <c r="C3484" s="130" t="s">
        <v>171</v>
      </c>
      <c r="D3484" s="137"/>
      <c r="E3484" s="138">
        <v>0</v>
      </c>
      <c r="F3484" s="138">
        <v>0</v>
      </c>
      <c r="G3484" s="138">
        <v>0</v>
      </c>
      <c r="H3484" s="138">
        <v>0</v>
      </c>
      <c r="I3484" s="138">
        <v>0</v>
      </c>
      <c r="J3484" s="138">
        <v>0</v>
      </c>
      <c r="K3484" s="138">
        <v>0</v>
      </c>
      <c r="L3484" s="139"/>
      <c r="M3484" s="138">
        <v>0</v>
      </c>
      <c r="N3484" s="139"/>
      <c r="O3484" s="138">
        <v>0</v>
      </c>
      <c r="P3484" s="138">
        <v>0</v>
      </c>
      <c r="Q3484" s="138">
        <v>0</v>
      </c>
      <c r="R3484" s="139"/>
      <c r="S3484" s="138">
        <v>0</v>
      </c>
      <c r="T3484" s="139"/>
      <c r="U3484" s="138">
        <v>0</v>
      </c>
      <c r="V3484" s="138">
        <v>0</v>
      </c>
      <c r="W3484" s="138">
        <v>0</v>
      </c>
      <c r="X3484" s="138">
        <v>0</v>
      </c>
      <c r="Y3484" s="138">
        <v>0</v>
      </c>
      <c r="Z3484" s="139"/>
      <c r="AA3484" s="138">
        <v>0</v>
      </c>
      <c r="AB3484" s="131">
        <v>0</v>
      </c>
    </row>
    <row r="3485" spans="1:28" ht="15" customHeight="1" x14ac:dyDescent="0.25">
      <c r="A3485" s="129" t="str">
        <f>B3485&amp;"-"&amp;COUNTIF($B$3:B3485,B3485)</f>
        <v>9971-24</v>
      </c>
      <c r="B3485" s="130">
        <v>9971</v>
      </c>
      <c r="C3485" s="130" t="s">
        <v>171</v>
      </c>
      <c r="D3485" s="137"/>
      <c r="E3485" s="138">
        <v>0</v>
      </c>
      <c r="F3485" s="138">
        <v>0</v>
      </c>
      <c r="G3485" s="138">
        <v>0</v>
      </c>
      <c r="H3485" s="138">
        <v>0</v>
      </c>
      <c r="I3485" s="138">
        <v>0</v>
      </c>
      <c r="J3485" s="138">
        <v>0</v>
      </c>
      <c r="K3485" s="138">
        <v>0</v>
      </c>
      <c r="L3485" s="139"/>
      <c r="M3485" s="138">
        <v>0</v>
      </c>
      <c r="N3485" s="139"/>
      <c r="O3485" s="138">
        <v>0</v>
      </c>
      <c r="P3485" s="138">
        <v>0</v>
      </c>
      <c r="Q3485" s="138">
        <v>0</v>
      </c>
      <c r="R3485" s="139"/>
      <c r="S3485" s="138">
        <v>0</v>
      </c>
      <c r="T3485" s="139"/>
      <c r="U3485" s="138">
        <v>0</v>
      </c>
      <c r="V3485" s="138">
        <v>0</v>
      </c>
      <c r="W3485" s="138">
        <v>0</v>
      </c>
      <c r="X3485" s="138">
        <v>0</v>
      </c>
      <c r="Y3485" s="138">
        <v>0</v>
      </c>
      <c r="Z3485" s="139"/>
      <c r="AA3485" s="138">
        <v>0</v>
      </c>
      <c r="AB3485" s="131">
        <v>0</v>
      </c>
    </row>
    <row r="3486" spans="1:28" ht="15" customHeight="1" x14ac:dyDescent="0.25">
      <c r="A3486" s="129" t="str">
        <f>B3486&amp;"-"&amp;COUNTIF($B$3:B3486,B3486)</f>
        <v>9990-1</v>
      </c>
      <c r="B3486" s="130">
        <v>9990</v>
      </c>
      <c r="C3486" s="130" t="s">
        <v>172</v>
      </c>
      <c r="D3486" s="137">
        <v>43802</v>
      </c>
      <c r="E3486" s="138">
        <v>513.95000000000005</v>
      </c>
      <c r="F3486" s="138">
        <v>14.69</v>
      </c>
      <c r="G3486" s="138">
        <v>18.53</v>
      </c>
      <c r="H3486" s="138">
        <v>2</v>
      </c>
      <c r="I3486" s="138">
        <v>0</v>
      </c>
      <c r="J3486" s="138">
        <v>0</v>
      </c>
      <c r="K3486" s="138">
        <v>1</v>
      </c>
      <c r="L3486" s="139"/>
      <c r="M3486" s="138">
        <v>513.95000000000005</v>
      </c>
      <c r="N3486" s="139"/>
      <c r="O3486" s="138">
        <v>0</v>
      </c>
      <c r="P3486" s="138">
        <v>219.25</v>
      </c>
      <c r="Q3486" s="138">
        <v>0</v>
      </c>
      <c r="R3486" s="139"/>
      <c r="S3486" s="138">
        <v>350.47</v>
      </c>
      <c r="T3486" s="139"/>
      <c r="U3486" s="138">
        <v>0</v>
      </c>
      <c r="V3486" s="138">
        <v>0</v>
      </c>
      <c r="W3486" s="138">
        <v>0</v>
      </c>
      <c r="X3486" s="138">
        <v>0</v>
      </c>
      <c r="Y3486" s="138">
        <v>0</v>
      </c>
      <c r="Z3486" s="139"/>
      <c r="AA3486" s="138">
        <v>0</v>
      </c>
      <c r="AB3486" s="131">
        <v>0</v>
      </c>
    </row>
    <row r="3487" spans="1:28" ht="15" customHeight="1" x14ac:dyDescent="0.25">
      <c r="A3487" s="129" t="str">
        <f>B3487&amp;"-"&amp;COUNTIF($B$3:B3487,B3487)</f>
        <v>9990-2</v>
      </c>
      <c r="B3487" s="130">
        <v>9990</v>
      </c>
      <c r="C3487" s="130" t="s">
        <v>172</v>
      </c>
      <c r="D3487" s="137">
        <v>46961</v>
      </c>
      <c r="E3487" s="138">
        <v>1.05</v>
      </c>
      <c r="F3487" s="138">
        <v>0</v>
      </c>
      <c r="G3487" s="138">
        <v>0</v>
      </c>
      <c r="H3487" s="138">
        <v>0</v>
      </c>
      <c r="I3487" s="138">
        <v>0</v>
      </c>
      <c r="J3487" s="138">
        <v>0</v>
      </c>
      <c r="K3487" s="138">
        <v>0</v>
      </c>
      <c r="L3487" s="139"/>
      <c r="M3487" s="138">
        <v>1.05</v>
      </c>
      <c r="N3487" s="139"/>
      <c r="O3487" s="138">
        <v>0</v>
      </c>
      <c r="P3487" s="138">
        <v>0</v>
      </c>
      <c r="Q3487" s="138">
        <v>0</v>
      </c>
      <c r="R3487" s="139"/>
      <c r="S3487" s="138">
        <v>1.05</v>
      </c>
      <c r="T3487" s="139"/>
      <c r="U3487" s="138">
        <v>0</v>
      </c>
      <c r="V3487" s="138">
        <v>0</v>
      </c>
      <c r="W3487" s="138">
        <v>0</v>
      </c>
      <c r="X3487" s="138">
        <v>0</v>
      </c>
      <c r="Y3487" s="138">
        <v>0</v>
      </c>
      <c r="Z3487" s="139"/>
      <c r="AA3487" s="138">
        <v>0</v>
      </c>
      <c r="AB3487" s="131">
        <v>0</v>
      </c>
    </row>
    <row r="3488" spans="1:28" ht="15" customHeight="1" x14ac:dyDescent="0.25">
      <c r="A3488" s="129" t="str">
        <f>B3488&amp;"-"&amp;COUNTIF($B$3:B3488,B3488)</f>
        <v>9990-3</v>
      </c>
      <c r="B3488" s="130">
        <v>9990</v>
      </c>
      <c r="C3488" s="130" t="s">
        <v>172</v>
      </c>
      <c r="D3488" s="137">
        <v>44339</v>
      </c>
      <c r="E3488" s="138">
        <v>4</v>
      </c>
      <c r="F3488" s="138">
        <v>0</v>
      </c>
      <c r="G3488" s="138">
        <v>0</v>
      </c>
      <c r="H3488" s="138">
        <v>0</v>
      </c>
      <c r="I3488" s="138">
        <v>0</v>
      </c>
      <c r="J3488" s="138">
        <v>0</v>
      </c>
      <c r="K3488" s="138">
        <v>0</v>
      </c>
      <c r="L3488" s="139"/>
      <c r="M3488" s="138">
        <v>4</v>
      </c>
      <c r="N3488" s="139"/>
      <c r="O3488" s="138">
        <v>0</v>
      </c>
      <c r="P3488" s="138">
        <v>4</v>
      </c>
      <c r="Q3488" s="138">
        <v>0</v>
      </c>
      <c r="R3488" s="139"/>
      <c r="S3488" s="138">
        <v>2</v>
      </c>
      <c r="T3488" s="139"/>
      <c r="U3488" s="138">
        <v>0</v>
      </c>
      <c r="V3488" s="138">
        <v>0</v>
      </c>
      <c r="W3488" s="138">
        <v>0</v>
      </c>
      <c r="X3488" s="138">
        <v>0</v>
      </c>
      <c r="Y3488" s="138">
        <v>0</v>
      </c>
      <c r="Z3488" s="139"/>
      <c r="AA3488" s="138">
        <v>0</v>
      </c>
      <c r="AB3488" s="131">
        <v>0</v>
      </c>
    </row>
    <row r="3489" spans="1:28" ht="15" customHeight="1" x14ac:dyDescent="0.25">
      <c r="A3489" s="129" t="str">
        <f>B3489&amp;"-"&amp;COUNTIF($B$3:B3489,B3489)</f>
        <v>9990-4</v>
      </c>
      <c r="B3489" s="130">
        <v>9990</v>
      </c>
      <c r="C3489" s="130" t="s">
        <v>172</v>
      </c>
      <c r="D3489" s="137">
        <v>46896</v>
      </c>
      <c r="E3489" s="138">
        <v>2</v>
      </c>
      <c r="F3489" s="138">
        <v>0</v>
      </c>
      <c r="G3489" s="138">
        <v>0</v>
      </c>
      <c r="H3489" s="138">
        <v>0</v>
      </c>
      <c r="I3489" s="138">
        <v>0</v>
      </c>
      <c r="J3489" s="138">
        <v>0</v>
      </c>
      <c r="K3489" s="138">
        <v>0</v>
      </c>
      <c r="L3489" s="139"/>
      <c r="M3489" s="138">
        <v>2</v>
      </c>
      <c r="N3489" s="139"/>
      <c r="O3489" s="138">
        <v>0</v>
      </c>
      <c r="P3489" s="138">
        <v>0</v>
      </c>
      <c r="Q3489" s="138">
        <v>0</v>
      </c>
      <c r="R3489" s="139"/>
      <c r="S3489" s="138">
        <v>1</v>
      </c>
      <c r="T3489" s="139"/>
      <c r="U3489" s="138">
        <v>0</v>
      </c>
      <c r="V3489" s="138">
        <v>0</v>
      </c>
      <c r="W3489" s="138">
        <v>0</v>
      </c>
      <c r="X3489" s="138">
        <v>0</v>
      </c>
      <c r="Y3489" s="138">
        <v>0</v>
      </c>
      <c r="Z3489" s="139"/>
      <c r="AA3489" s="138">
        <v>0</v>
      </c>
      <c r="AB3489" s="131">
        <v>0</v>
      </c>
    </row>
    <row r="3490" spans="1:28" ht="15" customHeight="1" x14ac:dyDescent="0.25">
      <c r="A3490" s="129" t="str">
        <f>B3490&amp;"-"&amp;COUNTIF($B$3:B3490,B3490)</f>
        <v>9990-5</v>
      </c>
      <c r="B3490" s="130">
        <v>9990</v>
      </c>
      <c r="C3490" s="130" t="s">
        <v>172</v>
      </c>
      <c r="D3490" s="137">
        <v>47001</v>
      </c>
      <c r="E3490" s="138">
        <v>0.46</v>
      </c>
      <c r="F3490" s="138">
        <v>0</v>
      </c>
      <c r="G3490" s="138">
        <v>0</v>
      </c>
      <c r="H3490" s="138">
        <v>0</v>
      </c>
      <c r="I3490" s="138">
        <v>0</v>
      </c>
      <c r="J3490" s="138">
        <v>0</v>
      </c>
      <c r="K3490" s="138">
        <v>0</v>
      </c>
      <c r="L3490" s="139"/>
      <c r="M3490" s="138">
        <v>0.46</v>
      </c>
      <c r="N3490" s="139"/>
      <c r="O3490" s="138">
        <v>0</v>
      </c>
      <c r="P3490" s="138">
        <v>0</v>
      </c>
      <c r="Q3490" s="138">
        <v>0</v>
      </c>
      <c r="R3490" s="139"/>
      <c r="S3490" s="138">
        <v>0.46</v>
      </c>
      <c r="T3490" s="139"/>
      <c r="U3490" s="138">
        <v>0</v>
      </c>
      <c r="V3490" s="138">
        <v>0</v>
      </c>
      <c r="W3490" s="138">
        <v>0</v>
      </c>
      <c r="X3490" s="138">
        <v>0</v>
      </c>
      <c r="Y3490" s="138">
        <v>0</v>
      </c>
      <c r="Z3490" s="139"/>
      <c r="AA3490" s="138">
        <v>0</v>
      </c>
      <c r="AB3490" s="131">
        <v>0</v>
      </c>
    </row>
    <row r="3491" spans="1:28" ht="15" customHeight="1" x14ac:dyDescent="0.25">
      <c r="A3491" s="129" t="str">
        <f>B3491&amp;"-"&amp;COUNTIF($B$3:B3491,B3491)</f>
        <v>9990-6</v>
      </c>
      <c r="B3491" s="130">
        <v>9990</v>
      </c>
      <c r="C3491" s="130" t="s">
        <v>172</v>
      </c>
      <c r="D3491" s="137">
        <v>45047</v>
      </c>
      <c r="E3491" s="138">
        <v>22.25</v>
      </c>
      <c r="F3491" s="138">
        <v>0</v>
      </c>
      <c r="G3491" s="138">
        <v>1</v>
      </c>
      <c r="H3491" s="138">
        <v>0</v>
      </c>
      <c r="I3491" s="138">
        <v>0</v>
      </c>
      <c r="J3491" s="138">
        <v>0</v>
      </c>
      <c r="K3491" s="138">
        <v>0</v>
      </c>
      <c r="L3491" s="139"/>
      <c r="M3491" s="138">
        <v>22.25</v>
      </c>
      <c r="N3491" s="139"/>
      <c r="O3491" s="138">
        <v>0</v>
      </c>
      <c r="P3491" s="138">
        <v>7</v>
      </c>
      <c r="Q3491" s="138">
        <v>0</v>
      </c>
      <c r="R3491" s="139"/>
      <c r="S3491" s="138">
        <v>20.25</v>
      </c>
      <c r="T3491" s="139"/>
      <c r="U3491" s="138">
        <v>0</v>
      </c>
      <c r="V3491" s="138">
        <v>0</v>
      </c>
      <c r="W3491" s="138">
        <v>0</v>
      </c>
      <c r="X3491" s="138">
        <v>0</v>
      </c>
      <c r="Y3491" s="138">
        <v>0</v>
      </c>
      <c r="Z3491" s="139"/>
      <c r="AA3491" s="138">
        <v>0</v>
      </c>
      <c r="AB3491" s="131">
        <v>0</v>
      </c>
    </row>
    <row r="3492" spans="1:28" ht="15" customHeight="1" x14ac:dyDescent="0.25">
      <c r="A3492" s="129" t="str">
        <f>B3492&amp;"-"&amp;COUNTIF($B$3:B3492,B3492)</f>
        <v>9990-7</v>
      </c>
      <c r="B3492" s="130">
        <v>9990</v>
      </c>
      <c r="C3492" s="130" t="s">
        <v>172</v>
      </c>
      <c r="D3492" s="137">
        <v>45070</v>
      </c>
      <c r="E3492" s="138">
        <v>3</v>
      </c>
      <c r="F3492" s="138">
        <v>0</v>
      </c>
      <c r="G3492" s="138">
        <v>0</v>
      </c>
      <c r="H3492" s="138">
        <v>0</v>
      </c>
      <c r="I3492" s="138">
        <v>0</v>
      </c>
      <c r="J3492" s="138">
        <v>0</v>
      </c>
      <c r="K3492" s="138">
        <v>0</v>
      </c>
      <c r="L3492" s="139"/>
      <c r="M3492" s="138">
        <v>3</v>
      </c>
      <c r="N3492" s="139"/>
      <c r="O3492" s="138">
        <v>0</v>
      </c>
      <c r="P3492" s="138">
        <v>3</v>
      </c>
      <c r="Q3492" s="138">
        <v>0</v>
      </c>
      <c r="R3492" s="139"/>
      <c r="S3492" s="138">
        <v>3</v>
      </c>
      <c r="T3492" s="139"/>
      <c r="U3492" s="138">
        <v>0</v>
      </c>
      <c r="V3492" s="138">
        <v>0</v>
      </c>
      <c r="W3492" s="138">
        <v>0</v>
      </c>
      <c r="X3492" s="138">
        <v>0</v>
      </c>
      <c r="Y3492" s="138">
        <v>0</v>
      </c>
      <c r="Z3492" s="139"/>
      <c r="AA3492" s="138">
        <v>0</v>
      </c>
      <c r="AB3492" s="131">
        <v>0</v>
      </c>
    </row>
    <row r="3493" spans="1:28" ht="15" customHeight="1" x14ac:dyDescent="0.25">
      <c r="A3493" s="129" t="str">
        <f>B3493&amp;"-"&amp;COUNTIF($B$3:B3493,B3493)</f>
        <v>9990-8</v>
      </c>
      <c r="B3493" s="130">
        <v>9990</v>
      </c>
      <c r="C3493" s="130" t="s">
        <v>172</v>
      </c>
      <c r="D3493" s="137">
        <v>45138</v>
      </c>
      <c r="E3493" s="138">
        <v>1.06</v>
      </c>
      <c r="F3493" s="138">
        <v>0</v>
      </c>
      <c r="G3493" s="138">
        <v>0</v>
      </c>
      <c r="H3493" s="138">
        <v>0</v>
      </c>
      <c r="I3493" s="138">
        <v>0</v>
      </c>
      <c r="J3493" s="138">
        <v>0</v>
      </c>
      <c r="K3493" s="138">
        <v>0</v>
      </c>
      <c r="L3493" s="139"/>
      <c r="M3493" s="138">
        <v>1.06</v>
      </c>
      <c r="N3493" s="139"/>
      <c r="O3493" s="138">
        <v>0</v>
      </c>
      <c r="P3493" s="138">
        <v>0</v>
      </c>
      <c r="Q3493" s="138">
        <v>0</v>
      </c>
      <c r="R3493" s="139"/>
      <c r="S3493" s="138">
        <v>1.06</v>
      </c>
      <c r="T3493" s="139"/>
      <c r="U3493" s="138">
        <v>0</v>
      </c>
      <c r="V3493" s="138">
        <v>0</v>
      </c>
      <c r="W3493" s="138">
        <v>0</v>
      </c>
      <c r="X3493" s="138">
        <v>0</v>
      </c>
      <c r="Y3493" s="138">
        <v>0</v>
      </c>
      <c r="Z3493" s="139"/>
      <c r="AA3493" s="138">
        <v>0</v>
      </c>
      <c r="AB3493" s="131">
        <v>0</v>
      </c>
    </row>
    <row r="3494" spans="1:28" ht="15" customHeight="1" x14ac:dyDescent="0.25">
      <c r="A3494" s="129" t="str">
        <f>B3494&amp;"-"&amp;COUNTIF($B$3:B3494,B3494)</f>
        <v>9990-9</v>
      </c>
      <c r="B3494" s="130">
        <v>9990</v>
      </c>
      <c r="C3494" s="130" t="s">
        <v>172</v>
      </c>
      <c r="D3494" s="137"/>
      <c r="E3494" s="138">
        <v>0</v>
      </c>
      <c r="F3494" s="138">
        <v>0</v>
      </c>
      <c r="G3494" s="138">
        <v>0</v>
      </c>
      <c r="H3494" s="138">
        <v>0</v>
      </c>
      <c r="I3494" s="138">
        <v>0</v>
      </c>
      <c r="J3494" s="138">
        <v>0</v>
      </c>
      <c r="K3494" s="138">
        <v>0</v>
      </c>
      <c r="L3494" s="139"/>
      <c r="M3494" s="138">
        <v>0</v>
      </c>
      <c r="N3494" s="139"/>
      <c r="O3494" s="138">
        <v>0</v>
      </c>
      <c r="P3494" s="138">
        <v>0</v>
      </c>
      <c r="Q3494" s="138">
        <v>0</v>
      </c>
      <c r="R3494" s="139"/>
      <c r="S3494" s="138">
        <v>0</v>
      </c>
      <c r="T3494" s="139"/>
      <c r="U3494" s="138">
        <v>0</v>
      </c>
      <c r="V3494" s="138">
        <v>0</v>
      </c>
      <c r="W3494" s="138">
        <v>0</v>
      </c>
      <c r="X3494" s="138">
        <v>0</v>
      </c>
      <c r="Y3494" s="138">
        <v>0</v>
      </c>
      <c r="Z3494" s="139"/>
      <c r="AA3494" s="138">
        <v>0</v>
      </c>
      <c r="AB3494" s="131">
        <v>0</v>
      </c>
    </row>
    <row r="3495" spans="1:28" ht="15" customHeight="1" x14ac:dyDescent="0.25">
      <c r="A3495" s="129" t="str">
        <f>B3495&amp;"-"&amp;COUNTIF($B$3:B3495,B3495)</f>
        <v>9990-10</v>
      </c>
      <c r="B3495" s="130">
        <v>9990</v>
      </c>
      <c r="C3495" s="130" t="s">
        <v>172</v>
      </c>
      <c r="D3495" s="137"/>
      <c r="E3495" s="138">
        <v>0</v>
      </c>
      <c r="F3495" s="138">
        <v>0</v>
      </c>
      <c r="G3495" s="138">
        <v>0</v>
      </c>
      <c r="H3495" s="138">
        <v>0</v>
      </c>
      <c r="I3495" s="138">
        <v>0</v>
      </c>
      <c r="J3495" s="138">
        <v>0</v>
      </c>
      <c r="K3495" s="138">
        <v>0</v>
      </c>
      <c r="L3495" s="139"/>
      <c r="M3495" s="138">
        <v>0</v>
      </c>
      <c r="N3495" s="139"/>
      <c r="O3495" s="138">
        <v>0</v>
      </c>
      <c r="P3495" s="138">
        <v>0</v>
      </c>
      <c r="Q3495" s="138">
        <v>0</v>
      </c>
      <c r="R3495" s="139"/>
      <c r="S3495" s="138">
        <v>0</v>
      </c>
      <c r="T3495" s="139"/>
      <c r="U3495" s="138">
        <v>0</v>
      </c>
      <c r="V3495" s="138">
        <v>0</v>
      </c>
      <c r="W3495" s="138">
        <v>0</v>
      </c>
      <c r="X3495" s="138">
        <v>0</v>
      </c>
      <c r="Y3495" s="138">
        <v>0</v>
      </c>
      <c r="Z3495" s="139"/>
      <c r="AA3495" s="138">
        <v>0</v>
      </c>
      <c r="AB3495" s="131">
        <v>0</v>
      </c>
    </row>
    <row r="3496" spans="1:28" ht="15" customHeight="1" x14ac:dyDescent="0.25">
      <c r="A3496" s="129" t="str">
        <f>B3496&amp;"-"&amp;COUNTIF($B$3:B3496,B3496)</f>
        <v>9990-11</v>
      </c>
      <c r="B3496" s="130">
        <v>9990</v>
      </c>
      <c r="C3496" s="130" t="s">
        <v>172</v>
      </c>
      <c r="D3496" s="137"/>
      <c r="E3496" s="138">
        <v>0</v>
      </c>
      <c r="F3496" s="138">
        <v>0</v>
      </c>
      <c r="G3496" s="138">
        <v>0</v>
      </c>
      <c r="H3496" s="138">
        <v>0</v>
      </c>
      <c r="I3496" s="138">
        <v>0</v>
      </c>
      <c r="J3496" s="138">
        <v>0</v>
      </c>
      <c r="K3496" s="138">
        <v>0</v>
      </c>
      <c r="L3496" s="139"/>
      <c r="M3496" s="138">
        <v>0</v>
      </c>
      <c r="N3496" s="139"/>
      <c r="O3496" s="138">
        <v>0</v>
      </c>
      <c r="P3496" s="138">
        <v>0</v>
      </c>
      <c r="Q3496" s="138">
        <v>0</v>
      </c>
      <c r="R3496" s="139"/>
      <c r="S3496" s="138">
        <v>0</v>
      </c>
      <c r="T3496" s="139"/>
      <c r="U3496" s="138">
        <v>0</v>
      </c>
      <c r="V3496" s="138">
        <v>0</v>
      </c>
      <c r="W3496" s="138">
        <v>0</v>
      </c>
      <c r="X3496" s="138">
        <v>0</v>
      </c>
      <c r="Y3496" s="138">
        <v>0</v>
      </c>
      <c r="Z3496" s="139"/>
      <c r="AA3496" s="138">
        <v>0</v>
      </c>
      <c r="AB3496" s="131">
        <v>0</v>
      </c>
    </row>
    <row r="3497" spans="1:28" ht="15" customHeight="1" x14ac:dyDescent="0.25">
      <c r="A3497" s="129" t="str">
        <f>B3497&amp;"-"&amp;COUNTIF($B$3:B3497,B3497)</f>
        <v>9990-12</v>
      </c>
      <c r="B3497" s="130">
        <v>9990</v>
      </c>
      <c r="C3497" s="130" t="s">
        <v>172</v>
      </c>
      <c r="D3497" s="137"/>
      <c r="E3497" s="138">
        <v>0</v>
      </c>
      <c r="F3497" s="138">
        <v>0</v>
      </c>
      <c r="G3497" s="138">
        <v>0</v>
      </c>
      <c r="H3497" s="138">
        <v>0</v>
      </c>
      <c r="I3497" s="138">
        <v>0</v>
      </c>
      <c r="J3497" s="138">
        <v>0</v>
      </c>
      <c r="K3497" s="138">
        <v>0</v>
      </c>
      <c r="L3497" s="139"/>
      <c r="M3497" s="138">
        <v>0</v>
      </c>
      <c r="N3497" s="139"/>
      <c r="O3497" s="138">
        <v>0</v>
      </c>
      <c r="P3497" s="138">
        <v>0</v>
      </c>
      <c r="Q3497" s="138">
        <v>0</v>
      </c>
      <c r="R3497" s="139"/>
      <c r="S3497" s="138">
        <v>0</v>
      </c>
      <c r="T3497" s="139"/>
      <c r="U3497" s="138">
        <v>0</v>
      </c>
      <c r="V3497" s="138">
        <v>0</v>
      </c>
      <c r="W3497" s="138">
        <v>0</v>
      </c>
      <c r="X3497" s="138">
        <v>0</v>
      </c>
      <c r="Y3497" s="138">
        <v>0</v>
      </c>
      <c r="Z3497" s="139"/>
      <c r="AA3497" s="138">
        <v>0</v>
      </c>
      <c r="AB3497" s="131">
        <v>0</v>
      </c>
    </row>
    <row r="3498" spans="1:28" ht="15" customHeight="1" x14ac:dyDescent="0.25">
      <c r="A3498" s="129" t="str">
        <f>B3498&amp;"-"&amp;COUNTIF($B$3:B3498,B3498)</f>
        <v>9990-13</v>
      </c>
      <c r="B3498" s="130">
        <v>9990</v>
      </c>
      <c r="C3498" s="130" t="s">
        <v>172</v>
      </c>
      <c r="D3498" s="137"/>
      <c r="E3498" s="138">
        <v>0</v>
      </c>
      <c r="F3498" s="138">
        <v>0</v>
      </c>
      <c r="G3498" s="138">
        <v>0</v>
      </c>
      <c r="H3498" s="138">
        <v>0</v>
      </c>
      <c r="I3498" s="138">
        <v>0</v>
      </c>
      <c r="J3498" s="138">
        <v>0</v>
      </c>
      <c r="K3498" s="138">
        <v>0</v>
      </c>
      <c r="L3498" s="139"/>
      <c r="M3498" s="138">
        <v>0</v>
      </c>
      <c r="N3498" s="139"/>
      <c r="O3498" s="138">
        <v>0</v>
      </c>
      <c r="P3498" s="138">
        <v>0</v>
      </c>
      <c r="Q3498" s="138">
        <v>0</v>
      </c>
      <c r="R3498" s="139"/>
      <c r="S3498" s="138">
        <v>0</v>
      </c>
      <c r="T3498" s="139"/>
      <c r="U3498" s="138">
        <v>0</v>
      </c>
      <c r="V3498" s="138">
        <v>0</v>
      </c>
      <c r="W3498" s="138">
        <v>0</v>
      </c>
      <c r="X3498" s="138">
        <v>0</v>
      </c>
      <c r="Y3498" s="138">
        <v>0</v>
      </c>
      <c r="Z3498" s="139"/>
      <c r="AA3498" s="138">
        <v>0</v>
      </c>
      <c r="AB3498" s="131">
        <v>0</v>
      </c>
    </row>
    <row r="3499" spans="1:28" ht="15" customHeight="1" x14ac:dyDescent="0.25">
      <c r="A3499" s="129" t="str">
        <f>B3499&amp;"-"&amp;COUNTIF($B$3:B3499,B3499)</f>
        <v>9990-14</v>
      </c>
      <c r="B3499" s="130">
        <v>9990</v>
      </c>
      <c r="C3499" s="130" t="s">
        <v>172</v>
      </c>
      <c r="D3499" s="137"/>
      <c r="E3499" s="138">
        <v>0</v>
      </c>
      <c r="F3499" s="138">
        <v>0</v>
      </c>
      <c r="G3499" s="138">
        <v>0</v>
      </c>
      <c r="H3499" s="138">
        <v>0</v>
      </c>
      <c r="I3499" s="138">
        <v>0</v>
      </c>
      <c r="J3499" s="138">
        <v>0</v>
      </c>
      <c r="K3499" s="138">
        <v>0</v>
      </c>
      <c r="L3499" s="139"/>
      <c r="M3499" s="138">
        <v>0</v>
      </c>
      <c r="N3499" s="139"/>
      <c r="O3499" s="138">
        <v>0</v>
      </c>
      <c r="P3499" s="138">
        <v>0</v>
      </c>
      <c r="Q3499" s="138">
        <v>0</v>
      </c>
      <c r="R3499" s="139"/>
      <c r="S3499" s="138">
        <v>0</v>
      </c>
      <c r="T3499" s="139"/>
      <c r="U3499" s="138">
        <v>0</v>
      </c>
      <c r="V3499" s="138">
        <v>0</v>
      </c>
      <c r="W3499" s="138">
        <v>0</v>
      </c>
      <c r="X3499" s="138">
        <v>0</v>
      </c>
      <c r="Y3499" s="138">
        <v>0</v>
      </c>
      <c r="Z3499" s="139"/>
      <c r="AA3499" s="138">
        <v>0</v>
      </c>
      <c r="AB3499" s="131">
        <v>0</v>
      </c>
    </row>
    <row r="3500" spans="1:28" ht="15" customHeight="1" x14ac:dyDescent="0.25">
      <c r="A3500" s="129" t="str">
        <f>B3500&amp;"-"&amp;COUNTIF($B$3:B3500,B3500)</f>
        <v>9990-15</v>
      </c>
      <c r="B3500" s="130">
        <v>9990</v>
      </c>
      <c r="C3500" s="130" t="s">
        <v>172</v>
      </c>
      <c r="D3500" s="137"/>
      <c r="E3500" s="138">
        <v>0</v>
      </c>
      <c r="F3500" s="138">
        <v>0</v>
      </c>
      <c r="G3500" s="138">
        <v>0</v>
      </c>
      <c r="H3500" s="138">
        <v>0</v>
      </c>
      <c r="I3500" s="138">
        <v>0</v>
      </c>
      <c r="J3500" s="138">
        <v>0</v>
      </c>
      <c r="K3500" s="138">
        <v>0</v>
      </c>
      <c r="L3500" s="139"/>
      <c r="M3500" s="138">
        <v>0</v>
      </c>
      <c r="N3500" s="139"/>
      <c r="O3500" s="138">
        <v>0</v>
      </c>
      <c r="P3500" s="138">
        <v>0</v>
      </c>
      <c r="Q3500" s="138">
        <v>0</v>
      </c>
      <c r="R3500" s="139"/>
      <c r="S3500" s="138">
        <v>0</v>
      </c>
      <c r="T3500" s="139"/>
      <c r="U3500" s="138">
        <v>0</v>
      </c>
      <c r="V3500" s="138">
        <v>0</v>
      </c>
      <c r="W3500" s="138">
        <v>0</v>
      </c>
      <c r="X3500" s="138">
        <v>0</v>
      </c>
      <c r="Y3500" s="138">
        <v>0</v>
      </c>
      <c r="Z3500" s="139"/>
      <c r="AA3500" s="138">
        <v>0</v>
      </c>
      <c r="AB3500" s="131">
        <v>0</v>
      </c>
    </row>
    <row r="3501" spans="1:28" ht="15" customHeight="1" x14ac:dyDescent="0.25">
      <c r="A3501" s="129" t="str">
        <f>B3501&amp;"-"&amp;COUNTIF($B$3:B3501,B3501)</f>
        <v>9990-16</v>
      </c>
      <c r="B3501" s="130">
        <v>9990</v>
      </c>
      <c r="C3501" s="130" t="s">
        <v>172</v>
      </c>
      <c r="D3501" s="137"/>
      <c r="E3501" s="138">
        <v>0</v>
      </c>
      <c r="F3501" s="138">
        <v>0</v>
      </c>
      <c r="G3501" s="138">
        <v>0</v>
      </c>
      <c r="H3501" s="138">
        <v>0</v>
      </c>
      <c r="I3501" s="138">
        <v>0</v>
      </c>
      <c r="J3501" s="138">
        <v>0</v>
      </c>
      <c r="K3501" s="138">
        <v>0</v>
      </c>
      <c r="L3501" s="139"/>
      <c r="M3501" s="138">
        <v>0</v>
      </c>
      <c r="N3501" s="139"/>
      <c r="O3501" s="138">
        <v>0</v>
      </c>
      <c r="P3501" s="138">
        <v>0</v>
      </c>
      <c r="Q3501" s="138">
        <v>0</v>
      </c>
      <c r="R3501" s="139"/>
      <c r="S3501" s="138">
        <v>0</v>
      </c>
      <c r="T3501" s="139"/>
      <c r="U3501" s="138">
        <v>0</v>
      </c>
      <c r="V3501" s="138">
        <v>0</v>
      </c>
      <c r="W3501" s="138">
        <v>0</v>
      </c>
      <c r="X3501" s="138">
        <v>0</v>
      </c>
      <c r="Y3501" s="138">
        <v>0</v>
      </c>
      <c r="Z3501" s="139"/>
      <c r="AA3501" s="138">
        <v>0</v>
      </c>
      <c r="AB3501" s="131">
        <v>0</v>
      </c>
    </row>
    <row r="3502" spans="1:28" ht="15" customHeight="1" x14ac:dyDescent="0.25">
      <c r="A3502" s="129" t="str">
        <f>B3502&amp;"-"&amp;COUNTIF($B$3:B3502,B3502)</f>
        <v>9996-1</v>
      </c>
      <c r="B3502" s="130">
        <v>9996</v>
      </c>
      <c r="C3502" s="130" t="s">
        <v>173</v>
      </c>
      <c r="D3502" s="137">
        <v>48298</v>
      </c>
      <c r="E3502" s="138">
        <v>2.41</v>
      </c>
      <c r="F3502" s="138">
        <v>0</v>
      </c>
      <c r="G3502" s="138">
        <v>0.35</v>
      </c>
      <c r="H3502" s="138">
        <v>0</v>
      </c>
      <c r="I3502" s="138">
        <v>0</v>
      </c>
      <c r="J3502" s="138">
        <v>0</v>
      </c>
      <c r="K3502" s="138">
        <v>0</v>
      </c>
      <c r="L3502" s="139"/>
      <c r="M3502" s="138">
        <v>2.41</v>
      </c>
      <c r="N3502" s="139"/>
      <c r="O3502" s="138">
        <v>0</v>
      </c>
      <c r="P3502" s="138">
        <v>0</v>
      </c>
      <c r="Q3502" s="138">
        <v>0</v>
      </c>
      <c r="R3502" s="139"/>
      <c r="S3502" s="138">
        <v>0</v>
      </c>
      <c r="T3502" s="139"/>
      <c r="U3502" s="138">
        <v>0</v>
      </c>
      <c r="V3502" s="138">
        <v>0</v>
      </c>
      <c r="W3502" s="138">
        <v>0</v>
      </c>
      <c r="X3502" s="138">
        <v>0</v>
      </c>
      <c r="Y3502" s="138">
        <v>0</v>
      </c>
      <c r="Z3502" s="139"/>
      <c r="AA3502" s="138">
        <v>0</v>
      </c>
      <c r="AB3502" s="131">
        <v>0</v>
      </c>
    </row>
    <row r="3503" spans="1:28" ht="15" customHeight="1" x14ac:dyDescent="0.25">
      <c r="A3503" s="129" t="str">
        <f>B3503&amp;"-"&amp;COUNTIF($B$3:B3503,B3503)</f>
        <v>9996-2</v>
      </c>
      <c r="B3503" s="130">
        <v>9996</v>
      </c>
      <c r="C3503" s="130" t="s">
        <v>173</v>
      </c>
      <c r="D3503" s="137">
        <v>48306</v>
      </c>
      <c r="E3503" s="138">
        <v>2.8</v>
      </c>
      <c r="F3503" s="138">
        <v>0</v>
      </c>
      <c r="G3503" s="138">
        <v>7.0000000000000007E-2</v>
      </c>
      <c r="H3503" s="138">
        <v>0</v>
      </c>
      <c r="I3503" s="138">
        <v>0</v>
      </c>
      <c r="J3503" s="138">
        <v>0</v>
      </c>
      <c r="K3503" s="138">
        <v>0</v>
      </c>
      <c r="L3503" s="139"/>
      <c r="M3503" s="138">
        <v>2.8</v>
      </c>
      <c r="N3503" s="139"/>
      <c r="O3503" s="138">
        <v>0</v>
      </c>
      <c r="P3503" s="138">
        <v>0</v>
      </c>
      <c r="Q3503" s="138">
        <v>0</v>
      </c>
      <c r="R3503" s="139"/>
      <c r="S3503" s="138">
        <v>0</v>
      </c>
      <c r="T3503" s="139"/>
      <c r="U3503" s="138">
        <v>0</v>
      </c>
      <c r="V3503" s="138">
        <v>0</v>
      </c>
      <c r="W3503" s="138">
        <v>0</v>
      </c>
      <c r="X3503" s="138">
        <v>0</v>
      </c>
      <c r="Y3503" s="138">
        <v>0</v>
      </c>
      <c r="Z3503" s="139"/>
      <c r="AA3503" s="138">
        <v>0</v>
      </c>
      <c r="AB3503" s="131">
        <v>0</v>
      </c>
    </row>
    <row r="3504" spans="1:28" ht="15" customHeight="1" x14ac:dyDescent="0.25">
      <c r="A3504" s="129" t="str">
        <f>B3504&amp;"-"&amp;COUNTIF($B$3:B3504,B3504)</f>
        <v>9996-3</v>
      </c>
      <c r="B3504" s="130">
        <v>9996</v>
      </c>
      <c r="C3504" s="130" t="s">
        <v>173</v>
      </c>
      <c r="D3504" s="137">
        <v>43703</v>
      </c>
      <c r="E3504" s="138">
        <v>3.25</v>
      </c>
      <c r="F3504" s="138">
        <v>0</v>
      </c>
      <c r="G3504" s="138">
        <v>0</v>
      </c>
      <c r="H3504" s="138">
        <v>0</v>
      </c>
      <c r="I3504" s="138">
        <v>0</v>
      </c>
      <c r="J3504" s="138">
        <v>0</v>
      </c>
      <c r="K3504" s="138">
        <v>0</v>
      </c>
      <c r="L3504" s="139"/>
      <c r="M3504" s="138">
        <v>3.25</v>
      </c>
      <c r="N3504" s="139"/>
      <c r="O3504" s="138">
        <v>0</v>
      </c>
      <c r="P3504" s="138">
        <v>0</v>
      </c>
      <c r="Q3504" s="138">
        <v>0</v>
      </c>
      <c r="R3504" s="139"/>
      <c r="S3504" s="138">
        <v>0</v>
      </c>
      <c r="T3504" s="139"/>
      <c r="U3504" s="138">
        <v>0</v>
      </c>
      <c r="V3504" s="138">
        <v>0</v>
      </c>
      <c r="W3504" s="138">
        <v>0</v>
      </c>
      <c r="X3504" s="138">
        <v>0</v>
      </c>
      <c r="Y3504" s="138">
        <v>0</v>
      </c>
      <c r="Z3504" s="139"/>
      <c r="AA3504" s="138">
        <v>0</v>
      </c>
      <c r="AB3504" s="131">
        <v>0</v>
      </c>
    </row>
    <row r="3505" spans="1:28" ht="15" customHeight="1" x14ac:dyDescent="0.25">
      <c r="A3505" s="129" t="str">
        <f>B3505&amp;"-"&amp;COUNTIF($B$3:B3505,B3505)</f>
        <v>9996-4</v>
      </c>
      <c r="B3505" s="130">
        <v>9996</v>
      </c>
      <c r="C3505" s="130" t="s">
        <v>173</v>
      </c>
      <c r="D3505" s="137">
        <v>50195</v>
      </c>
      <c r="E3505" s="138">
        <v>0.53</v>
      </c>
      <c r="F3505" s="138">
        <v>0</v>
      </c>
      <c r="G3505" s="138">
        <v>0</v>
      </c>
      <c r="H3505" s="138">
        <v>0</v>
      </c>
      <c r="I3505" s="138">
        <v>0</v>
      </c>
      <c r="J3505" s="138">
        <v>0</v>
      </c>
      <c r="K3505" s="138">
        <v>0</v>
      </c>
      <c r="L3505" s="139"/>
      <c r="M3505" s="138">
        <v>0.53</v>
      </c>
      <c r="N3505" s="139"/>
      <c r="O3505" s="138">
        <v>0</v>
      </c>
      <c r="P3505" s="138">
        <v>0</v>
      </c>
      <c r="Q3505" s="138">
        <v>0</v>
      </c>
      <c r="R3505" s="139"/>
      <c r="S3505" s="138">
        <v>0</v>
      </c>
      <c r="T3505" s="139"/>
      <c r="U3505" s="138">
        <v>0</v>
      </c>
      <c r="V3505" s="138">
        <v>0</v>
      </c>
      <c r="W3505" s="138">
        <v>0</v>
      </c>
      <c r="X3505" s="138">
        <v>0</v>
      </c>
      <c r="Y3505" s="138">
        <v>0</v>
      </c>
      <c r="Z3505" s="139"/>
      <c r="AA3505" s="138">
        <v>0</v>
      </c>
      <c r="AB3505" s="131">
        <v>0</v>
      </c>
    </row>
    <row r="3506" spans="1:28" ht="15" customHeight="1" x14ac:dyDescent="0.25">
      <c r="A3506" s="129" t="str">
        <f>B3506&amp;"-"&amp;COUNTIF($B$3:B3506,B3506)</f>
        <v>9996-5</v>
      </c>
      <c r="B3506" s="130">
        <v>9996</v>
      </c>
      <c r="C3506" s="130" t="s">
        <v>173</v>
      </c>
      <c r="D3506" s="137">
        <v>48371</v>
      </c>
      <c r="E3506" s="138">
        <v>0.12</v>
      </c>
      <c r="F3506" s="138">
        <v>0</v>
      </c>
      <c r="G3506" s="138">
        <v>0</v>
      </c>
      <c r="H3506" s="138">
        <v>0</v>
      </c>
      <c r="I3506" s="138">
        <v>0</v>
      </c>
      <c r="J3506" s="138">
        <v>0</v>
      </c>
      <c r="K3506" s="138">
        <v>0</v>
      </c>
      <c r="L3506" s="139"/>
      <c r="M3506" s="138">
        <v>0.12</v>
      </c>
      <c r="N3506" s="139"/>
      <c r="O3506" s="138">
        <v>0</v>
      </c>
      <c r="P3506" s="138">
        <v>0</v>
      </c>
      <c r="Q3506" s="138">
        <v>0</v>
      </c>
      <c r="R3506" s="139"/>
      <c r="S3506" s="138">
        <v>0</v>
      </c>
      <c r="T3506" s="139"/>
      <c r="U3506" s="138">
        <v>0</v>
      </c>
      <c r="V3506" s="138">
        <v>0</v>
      </c>
      <c r="W3506" s="138">
        <v>0</v>
      </c>
      <c r="X3506" s="138">
        <v>0</v>
      </c>
      <c r="Y3506" s="138">
        <v>0</v>
      </c>
      <c r="Z3506" s="139"/>
      <c r="AA3506" s="138">
        <v>0</v>
      </c>
      <c r="AB3506" s="131">
        <v>0</v>
      </c>
    </row>
    <row r="3507" spans="1:28" ht="15" customHeight="1" x14ac:dyDescent="0.25">
      <c r="A3507" s="129" t="str">
        <f>B3507&amp;"-"&amp;COUNTIF($B$3:B3507,B3507)</f>
        <v>9996-6</v>
      </c>
      <c r="B3507" s="130">
        <v>9996</v>
      </c>
      <c r="C3507" s="130" t="s">
        <v>173</v>
      </c>
      <c r="D3507" s="137">
        <v>44859</v>
      </c>
      <c r="E3507" s="138">
        <v>1.38</v>
      </c>
      <c r="F3507" s="138">
        <v>0</v>
      </c>
      <c r="G3507" s="138">
        <v>0.1</v>
      </c>
      <c r="H3507" s="138">
        <v>0</v>
      </c>
      <c r="I3507" s="138">
        <v>0</v>
      </c>
      <c r="J3507" s="138">
        <v>0</v>
      </c>
      <c r="K3507" s="138">
        <v>0</v>
      </c>
      <c r="L3507" s="139"/>
      <c r="M3507" s="138">
        <v>1.38</v>
      </c>
      <c r="N3507" s="139"/>
      <c r="O3507" s="138">
        <v>0</v>
      </c>
      <c r="P3507" s="138">
        <v>0</v>
      </c>
      <c r="Q3507" s="138">
        <v>0</v>
      </c>
      <c r="R3507" s="139"/>
      <c r="S3507" s="138">
        <v>0</v>
      </c>
      <c r="T3507" s="139"/>
      <c r="U3507" s="138">
        <v>0</v>
      </c>
      <c r="V3507" s="138">
        <v>0</v>
      </c>
      <c r="W3507" s="138">
        <v>0</v>
      </c>
      <c r="X3507" s="138">
        <v>0</v>
      </c>
      <c r="Y3507" s="138">
        <v>0</v>
      </c>
      <c r="Z3507" s="139"/>
      <c r="AA3507" s="138">
        <v>0</v>
      </c>
      <c r="AB3507" s="131">
        <v>0</v>
      </c>
    </row>
    <row r="3508" spans="1:28" ht="15" customHeight="1" x14ac:dyDescent="0.25">
      <c r="A3508" s="129" t="str">
        <f>B3508&amp;"-"&amp;COUNTIF($B$3:B3508,B3508)</f>
        <v>9996-7</v>
      </c>
      <c r="B3508" s="130">
        <v>9996</v>
      </c>
      <c r="C3508" s="130" t="s">
        <v>173</v>
      </c>
      <c r="D3508" s="137">
        <v>45161</v>
      </c>
      <c r="E3508" s="138">
        <v>64.19</v>
      </c>
      <c r="F3508" s="138">
        <v>0</v>
      </c>
      <c r="G3508" s="138">
        <v>5.97</v>
      </c>
      <c r="H3508" s="138">
        <v>5.42</v>
      </c>
      <c r="I3508" s="138">
        <v>1</v>
      </c>
      <c r="J3508" s="138">
        <v>2.02</v>
      </c>
      <c r="K3508" s="138">
        <v>0</v>
      </c>
      <c r="L3508" s="139"/>
      <c r="M3508" s="138">
        <v>64.19</v>
      </c>
      <c r="N3508" s="139"/>
      <c r="O3508" s="138">
        <v>0</v>
      </c>
      <c r="P3508" s="138">
        <v>0</v>
      </c>
      <c r="Q3508" s="138">
        <v>0</v>
      </c>
      <c r="R3508" s="139"/>
      <c r="S3508" s="138">
        <v>0</v>
      </c>
      <c r="T3508" s="139"/>
      <c r="U3508" s="138">
        <v>0</v>
      </c>
      <c r="V3508" s="138">
        <v>0</v>
      </c>
      <c r="W3508" s="138">
        <v>0</v>
      </c>
      <c r="X3508" s="138">
        <v>0</v>
      </c>
      <c r="Y3508" s="138">
        <v>0</v>
      </c>
      <c r="Z3508" s="139"/>
      <c r="AA3508" s="138">
        <v>0</v>
      </c>
      <c r="AB3508" s="131">
        <v>0</v>
      </c>
    </row>
    <row r="3509" spans="1:28" ht="15" customHeight="1" x14ac:dyDescent="0.25">
      <c r="A3509" s="129" t="str">
        <f>B3509&amp;"-"&amp;COUNTIF($B$3:B3509,B3509)</f>
        <v>9996-8</v>
      </c>
      <c r="B3509" s="130">
        <v>9996</v>
      </c>
      <c r="C3509" s="130" t="s">
        <v>173</v>
      </c>
      <c r="D3509" s="137"/>
      <c r="E3509" s="138">
        <v>0</v>
      </c>
      <c r="F3509" s="138">
        <v>0</v>
      </c>
      <c r="G3509" s="138">
        <v>0</v>
      </c>
      <c r="H3509" s="138">
        <v>0</v>
      </c>
      <c r="I3509" s="138">
        <v>0</v>
      </c>
      <c r="J3509" s="138">
        <v>0</v>
      </c>
      <c r="K3509" s="138">
        <v>0</v>
      </c>
      <c r="L3509" s="139"/>
      <c r="M3509" s="138">
        <v>0</v>
      </c>
      <c r="N3509" s="139"/>
      <c r="O3509" s="138">
        <v>0</v>
      </c>
      <c r="P3509" s="138">
        <v>0</v>
      </c>
      <c r="Q3509" s="138">
        <v>0</v>
      </c>
      <c r="R3509" s="139"/>
      <c r="S3509" s="138">
        <v>0</v>
      </c>
      <c r="T3509" s="139"/>
      <c r="U3509" s="138">
        <v>0</v>
      </c>
      <c r="V3509" s="138">
        <v>0</v>
      </c>
      <c r="W3509" s="138">
        <v>0</v>
      </c>
      <c r="X3509" s="138">
        <v>0</v>
      </c>
      <c r="Y3509" s="138">
        <v>0</v>
      </c>
      <c r="Z3509" s="139"/>
      <c r="AA3509" s="138">
        <v>0</v>
      </c>
      <c r="AB3509" s="131">
        <v>0</v>
      </c>
    </row>
    <row r="3510" spans="1:28" ht="15" customHeight="1" x14ac:dyDescent="0.25">
      <c r="A3510" s="129" t="str">
        <f>B3510&amp;"-"&amp;COUNTIF($B$3:B3510,B3510)</f>
        <v>9996-9</v>
      </c>
      <c r="B3510" s="130">
        <v>9996</v>
      </c>
      <c r="C3510" s="130" t="s">
        <v>173</v>
      </c>
      <c r="D3510" s="137"/>
      <c r="E3510" s="138">
        <v>0</v>
      </c>
      <c r="F3510" s="138">
        <v>0</v>
      </c>
      <c r="G3510" s="138">
        <v>0</v>
      </c>
      <c r="H3510" s="138">
        <v>0</v>
      </c>
      <c r="I3510" s="138">
        <v>0</v>
      </c>
      <c r="J3510" s="138">
        <v>0</v>
      </c>
      <c r="K3510" s="138">
        <v>0</v>
      </c>
      <c r="L3510" s="139"/>
      <c r="M3510" s="138">
        <v>0</v>
      </c>
      <c r="N3510" s="139"/>
      <c r="O3510" s="138">
        <v>0</v>
      </c>
      <c r="P3510" s="138">
        <v>0</v>
      </c>
      <c r="Q3510" s="138">
        <v>0</v>
      </c>
      <c r="R3510" s="139"/>
      <c r="S3510" s="138">
        <v>0</v>
      </c>
      <c r="T3510" s="139"/>
      <c r="U3510" s="138">
        <v>0</v>
      </c>
      <c r="V3510" s="138">
        <v>0</v>
      </c>
      <c r="W3510" s="138">
        <v>0</v>
      </c>
      <c r="X3510" s="138">
        <v>0</v>
      </c>
      <c r="Y3510" s="138">
        <v>0</v>
      </c>
      <c r="Z3510" s="139"/>
      <c r="AA3510" s="138">
        <v>0</v>
      </c>
      <c r="AB3510" s="131">
        <v>0</v>
      </c>
    </row>
    <row r="3511" spans="1:28" ht="15" customHeight="1" x14ac:dyDescent="0.25">
      <c r="A3511" s="129" t="str">
        <f>B3511&amp;"-"&amp;COUNTIF($B$3:B3511,B3511)</f>
        <v>9996-10</v>
      </c>
      <c r="B3511" s="130">
        <v>9996</v>
      </c>
      <c r="C3511" s="130" t="s">
        <v>173</v>
      </c>
      <c r="D3511" s="137"/>
      <c r="E3511" s="138">
        <v>0</v>
      </c>
      <c r="F3511" s="138">
        <v>0</v>
      </c>
      <c r="G3511" s="138">
        <v>0</v>
      </c>
      <c r="H3511" s="138">
        <v>0</v>
      </c>
      <c r="I3511" s="138">
        <v>0</v>
      </c>
      <c r="J3511" s="138">
        <v>0</v>
      </c>
      <c r="K3511" s="138">
        <v>0</v>
      </c>
      <c r="L3511" s="139"/>
      <c r="M3511" s="138">
        <v>0</v>
      </c>
      <c r="N3511" s="139"/>
      <c r="O3511" s="138">
        <v>0</v>
      </c>
      <c r="P3511" s="138">
        <v>0</v>
      </c>
      <c r="Q3511" s="138">
        <v>0</v>
      </c>
      <c r="R3511" s="139"/>
      <c r="S3511" s="138">
        <v>0</v>
      </c>
      <c r="T3511" s="139"/>
      <c r="U3511" s="138">
        <v>0</v>
      </c>
      <c r="V3511" s="138">
        <v>0</v>
      </c>
      <c r="W3511" s="138">
        <v>0</v>
      </c>
      <c r="X3511" s="138">
        <v>0</v>
      </c>
      <c r="Y3511" s="138">
        <v>0</v>
      </c>
      <c r="Z3511" s="139"/>
      <c r="AA3511" s="138">
        <v>0</v>
      </c>
      <c r="AB3511" s="131">
        <v>0</v>
      </c>
    </row>
    <row r="3512" spans="1:28" ht="15" customHeight="1" x14ac:dyDescent="0.25">
      <c r="A3512" s="129" t="str">
        <f>B3512&amp;"-"&amp;COUNTIF($B$3:B3512,B3512)</f>
        <v>9996-11</v>
      </c>
      <c r="B3512" s="130">
        <v>9996</v>
      </c>
      <c r="C3512" s="130" t="s">
        <v>173</v>
      </c>
      <c r="D3512" s="137"/>
      <c r="E3512" s="138">
        <v>0</v>
      </c>
      <c r="F3512" s="138">
        <v>0</v>
      </c>
      <c r="G3512" s="138">
        <v>0</v>
      </c>
      <c r="H3512" s="138">
        <v>0</v>
      </c>
      <c r="I3512" s="138">
        <v>0</v>
      </c>
      <c r="J3512" s="138">
        <v>0</v>
      </c>
      <c r="K3512" s="138">
        <v>0</v>
      </c>
      <c r="L3512" s="139"/>
      <c r="M3512" s="138">
        <v>0</v>
      </c>
      <c r="N3512" s="139"/>
      <c r="O3512" s="138">
        <v>0</v>
      </c>
      <c r="P3512" s="138">
        <v>0</v>
      </c>
      <c r="Q3512" s="138">
        <v>0</v>
      </c>
      <c r="R3512" s="139"/>
      <c r="S3512" s="138">
        <v>0</v>
      </c>
      <c r="T3512" s="139"/>
      <c r="U3512" s="138">
        <v>0</v>
      </c>
      <c r="V3512" s="138">
        <v>0</v>
      </c>
      <c r="W3512" s="138">
        <v>0</v>
      </c>
      <c r="X3512" s="138">
        <v>0</v>
      </c>
      <c r="Y3512" s="138">
        <v>0</v>
      </c>
      <c r="Z3512" s="139"/>
      <c r="AA3512" s="138">
        <v>0</v>
      </c>
      <c r="AB3512" s="131">
        <v>0</v>
      </c>
    </row>
    <row r="3513" spans="1:28" ht="15" customHeight="1" x14ac:dyDescent="0.25">
      <c r="A3513" s="129" t="str">
        <f>B3513&amp;"-"&amp;COUNTIF($B$3:B3513,B3513)</f>
        <v>9996-12</v>
      </c>
      <c r="B3513" s="130">
        <v>9996</v>
      </c>
      <c r="C3513" s="130" t="s">
        <v>173</v>
      </c>
      <c r="D3513" s="137"/>
      <c r="E3513" s="138">
        <v>0</v>
      </c>
      <c r="F3513" s="138">
        <v>0</v>
      </c>
      <c r="G3513" s="138">
        <v>0</v>
      </c>
      <c r="H3513" s="138">
        <v>0</v>
      </c>
      <c r="I3513" s="138">
        <v>0</v>
      </c>
      <c r="J3513" s="138">
        <v>0</v>
      </c>
      <c r="K3513" s="138">
        <v>0</v>
      </c>
      <c r="L3513" s="139"/>
      <c r="M3513" s="138">
        <v>0</v>
      </c>
      <c r="N3513" s="139"/>
      <c r="O3513" s="138">
        <v>0</v>
      </c>
      <c r="P3513" s="138">
        <v>0</v>
      </c>
      <c r="Q3513" s="138">
        <v>0</v>
      </c>
      <c r="R3513" s="139"/>
      <c r="S3513" s="138">
        <v>0</v>
      </c>
      <c r="T3513" s="139"/>
      <c r="U3513" s="138">
        <v>0</v>
      </c>
      <c r="V3513" s="138">
        <v>0</v>
      </c>
      <c r="W3513" s="138">
        <v>0</v>
      </c>
      <c r="X3513" s="138">
        <v>0</v>
      </c>
      <c r="Y3513" s="138">
        <v>0</v>
      </c>
      <c r="Z3513" s="139"/>
      <c r="AA3513" s="138">
        <v>0</v>
      </c>
      <c r="AB3513" s="131">
        <v>0</v>
      </c>
    </row>
    <row r="3514" spans="1:28" ht="15" customHeight="1" x14ac:dyDescent="0.25">
      <c r="A3514" s="129" t="str">
        <f>B3514&amp;"-"&amp;COUNTIF($B$3:B3514,B3514)</f>
        <v>9996-13</v>
      </c>
      <c r="B3514" s="130">
        <v>9996</v>
      </c>
      <c r="C3514" s="130" t="s">
        <v>173</v>
      </c>
      <c r="D3514" s="137"/>
      <c r="E3514" s="138">
        <v>0</v>
      </c>
      <c r="F3514" s="138">
        <v>0</v>
      </c>
      <c r="G3514" s="138">
        <v>0</v>
      </c>
      <c r="H3514" s="138">
        <v>0</v>
      </c>
      <c r="I3514" s="138">
        <v>0</v>
      </c>
      <c r="J3514" s="138">
        <v>0</v>
      </c>
      <c r="K3514" s="138">
        <v>0</v>
      </c>
      <c r="L3514" s="139"/>
      <c r="M3514" s="138">
        <v>0</v>
      </c>
      <c r="N3514" s="139"/>
      <c r="O3514" s="138">
        <v>0</v>
      </c>
      <c r="P3514" s="138">
        <v>0</v>
      </c>
      <c r="Q3514" s="138">
        <v>0</v>
      </c>
      <c r="R3514" s="139"/>
      <c r="S3514" s="138">
        <v>0</v>
      </c>
      <c r="T3514" s="139"/>
      <c r="U3514" s="138">
        <v>0</v>
      </c>
      <c r="V3514" s="138">
        <v>0</v>
      </c>
      <c r="W3514" s="138">
        <v>0</v>
      </c>
      <c r="X3514" s="138">
        <v>0</v>
      </c>
      <c r="Y3514" s="138">
        <v>0</v>
      </c>
      <c r="Z3514" s="139"/>
      <c r="AA3514" s="138">
        <v>0</v>
      </c>
      <c r="AB3514" s="131">
        <v>0</v>
      </c>
    </row>
    <row r="3515" spans="1:28" ht="15" customHeight="1" x14ac:dyDescent="0.25">
      <c r="A3515" s="129" t="str">
        <f>B3515&amp;"-"&amp;COUNTIF($B$3:B3515,B3515)</f>
        <v>9996-14</v>
      </c>
      <c r="B3515" s="130">
        <v>9996</v>
      </c>
      <c r="C3515" s="130" t="s">
        <v>173</v>
      </c>
      <c r="D3515" s="137"/>
      <c r="E3515" s="138">
        <v>0</v>
      </c>
      <c r="F3515" s="138">
        <v>0</v>
      </c>
      <c r="G3515" s="138">
        <v>0</v>
      </c>
      <c r="H3515" s="138">
        <v>0</v>
      </c>
      <c r="I3515" s="138">
        <v>0</v>
      </c>
      <c r="J3515" s="138">
        <v>0</v>
      </c>
      <c r="K3515" s="138">
        <v>0</v>
      </c>
      <c r="L3515" s="139"/>
      <c r="M3515" s="138">
        <v>0</v>
      </c>
      <c r="N3515" s="139"/>
      <c r="O3515" s="138">
        <v>0</v>
      </c>
      <c r="P3515" s="138">
        <v>0</v>
      </c>
      <c r="Q3515" s="138">
        <v>0</v>
      </c>
      <c r="R3515" s="139"/>
      <c r="S3515" s="138">
        <v>0</v>
      </c>
      <c r="T3515" s="139"/>
      <c r="U3515" s="138">
        <v>0</v>
      </c>
      <c r="V3515" s="138">
        <v>0</v>
      </c>
      <c r="W3515" s="138">
        <v>0</v>
      </c>
      <c r="X3515" s="138">
        <v>0</v>
      </c>
      <c r="Y3515" s="138">
        <v>0</v>
      </c>
      <c r="Z3515" s="139"/>
      <c r="AA3515" s="138">
        <v>0</v>
      </c>
      <c r="AB3515" s="131">
        <v>0</v>
      </c>
    </row>
    <row r="3516" spans="1:28" ht="15" customHeight="1" x14ac:dyDescent="0.25">
      <c r="A3516" s="129"/>
      <c r="E3516" s="133"/>
      <c r="F3516" s="133"/>
      <c r="G3516" s="133"/>
      <c r="H3516" s="133"/>
      <c r="I3516" s="133"/>
      <c r="J3516" s="133"/>
      <c r="K3516" s="133"/>
      <c r="L3516" s="134"/>
      <c r="M3516" s="133"/>
      <c r="N3516" s="134"/>
      <c r="O3516" s="133"/>
      <c r="P3516" s="133"/>
      <c r="Q3516" s="133"/>
      <c r="R3516" s="134"/>
      <c r="S3516" s="133"/>
      <c r="T3516" s="134"/>
      <c r="U3516" s="133"/>
      <c r="V3516" s="133"/>
      <c r="W3516" s="133"/>
      <c r="X3516" s="133"/>
      <c r="Y3516" s="133"/>
      <c r="Z3516" s="134"/>
      <c r="AA3516" s="133"/>
    </row>
    <row r="3517" spans="1:28" ht="15" customHeight="1" x14ac:dyDescent="0.25">
      <c r="A3517" s="129"/>
    </row>
    <row r="3519" spans="1:28" ht="15" customHeight="1" x14ac:dyDescent="0.25">
      <c r="E3519" s="135"/>
      <c r="F3519" s="135"/>
      <c r="G3519" s="135"/>
      <c r="H3519" s="135"/>
      <c r="I3519" s="135"/>
      <c r="J3519" s="135"/>
      <c r="K3519" s="135"/>
      <c r="L3519" s="136"/>
      <c r="M3519" s="135"/>
      <c r="N3519" s="136"/>
      <c r="O3519" s="135"/>
      <c r="P3519" s="135"/>
      <c r="Q3519" s="135"/>
      <c r="R3519" s="136"/>
      <c r="S3519" s="135"/>
      <c r="T3519" s="136"/>
      <c r="U3519" s="135"/>
      <c r="V3519" s="135"/>
      <c r="W3519" s="135"/>
      <c r="X3519" s="135"/>
      <c r="Y3519" s="135"/>
      <c r="Z3519" s="136"/>
      <c r="AA3519" s="135"/>
    </row>
  </sheetData>
  <sheetProtection algorithmName="SHA-512" hashValue="4fq1A6jZv2Iv5q8k73up3x36Jr6c/AGZFsHJXjOZ3V0nLLhlM+P/cxOdXaSDYl4ag7s9PaYIrv3GAVo4nYbawA==" saltValue="jDNWO6H3FSL39Zm4OnGL/g==" spinCount="100000" sheet="1" objects="1" scenarios="1" formatCells="0" autoFilter="0"/>
  <autoFilter ref="B2:C2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3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C369" sqref="C369"/>
    </sheetView>
  </sheetViews>
  <sheetFormatPr defaultRowHeight="15" x14ac:dyDescent="0.25"/>
  <cols>
    <col min="1" max="1" width="9.140625" style="130"/>
    <col min="2" max="2" width="12.42578125" style="130" bestFit="1" customWidth="1"/>
    <col min="3" max="3" width="33.5703125" style="130" bestFit="1" customWidth="1"/>
    <col min="4" max="4" width="9.140625" style="130"/>
    <col min="5" max="5" width="11" style="130" customWidth="1"/>
    <col min="6" max="6" width="9.140625" style="130"/>
    <col min="7" max="7" width="14.28515625" style="130" bestFit="1" customWidth="1"/>
    <col min="8" max="8" width="10.5703125" style="130" bestFit="1" customWidth="1"/>
    <col min="9" max="16384" width="9.140625" style="130"/>
  </cols>
  <sheetData>
    <row r="1" spans="1:8" x14ac:dyDescent="0.25">
      <c r="G1" s="133"/>
    </row>
    <row r="2" spans="1:8" x14ac:dyDescent="0.25">
      <c r="G2" s="133"/>
    </row>
    <row r="3" spans="1:8" s="118" customFormat="1" ht="60" x14ac:dyDescent="0.25">
      <c r="A3" s="118" t="s">
        <v>21</v>
      </c>
      <c r="B3" s="118" t="s">
        <v>386</v>
      </c>
      <c r="C3" s="118" t="s">
        <v>2</v>
      </c>
      <c r="D3" s="128" t="s">
        <v>762</v>
      </c>
      <c r="E3" s="140" t="s">
        <v>763</v>
      </c>
      <c r="F3" s="128" t="s">
        <v>588</v>
      </c>
      <c r="G3" s="128" t="s">
        <v>764</v>
      </c>
    </row>
    <row r="4" spans="1:8" x14ac:dyDescent="0.25">
      <c r="A4" s="130">
        <v>125</v>
      </c>
      <c r="B4" s="130" t="s">
        <v>22</v>
      </c>
      <c r="C4" s="130" t="s">
        <v>23</v>
      </c>
      <c r="D4" s="145">
        <v>13</v>
      </c>
      <c r="E4" s="146">
        <v>0.26500000000000001</v>
      </c>
      <c r="F4" s="145">
        <v>0</v>
      </c>
      <c r="G4" s="146">
        <v>0</v>
      </c>
    </row>
    <row r="5" spans="1:8" x14ac:dyDescent="0.25">
      <c r="A5" s="130">
        <v>130</v>
      </c>
      <c r="B5" s="130" t="s">
        <v>22</v>
      </c>
      <c r="C5" s="130" t="s">
        <v>24</v>
      </c>
      <c r="D5" s="145">
        <v>32</v>
      </c>
      <c r="E5" s="146">
        <v>0.106</v>
      </c>
      <c r="F5" s="145">
        <v>0</v>
      </c>
      <c r="G5" s="146">
        <v>0</v>
      </c>
      <c r="H5" s="141"/>
    </row>
    <row r="6" spans="1:8" x14ac:dyDescent="0.25">
      <c r="A6" s="130">
        <v>131</v>
      </c>
      <c r="B6" s="130" t="s">
        <v>22</v>
      </c>
      <c r="C6" s="130" t="s">
        <v>25</v>
      </c>
      <c r="D6" s="145">
        <v>47</v>
      </c>
      <c r="E6" s="146">
        <v>0.34100000000000003</v>
      </c>
      <c r="F6" s="145">
        <v>0</v>
      </c>
      <c r="G6" s="146">
        <v>0</v>
      </c>
    </row>
    <row r="7" spans="1:8" x14ac:dyDescent="0.25">
      <c r="A7" s="130">
        <v>138</v>
      </c>
      <c r="B7" s="130" t="s">
        <v>26</v>
      </c>
      <c r="C7" s="130" t="s">
        <v>27</v>
      </c>
      <c r="D7" s="145">
        <v>0</v>
      </c>
      <c r="E7" s="146">
        <v>0</v>
      </c>
      <c r="F7" s="145">
        <v>83</v>
      </c>
      <c r="G7" s="146">
        <v>0.88</v>
      </c>
    </row>
    <row r="8" spans="1:8" x14ac:dyDescent="0.25">
      <c r="A8" s="130">
        <v>139</v>
      </c>
      <c r="B8" s="130" t="s">
        <v>28</v>
      </c>
      <c r="C8" s="130" t="s">
        <v>29</v>
      </c>
      <c r="D8" s="145">
        <v>0</v>
      </c>
      <c r="E8" s="146">
        <v>0</v>
      </c>
      <c r="F8" s="145">
        <v>43</v>
      </c>
      <c r="G8" s="146">
        <v>0.51200000000000001</v>
      </c>
    </row>
    <row r="9" spans="1:8" x14ac:dyDescent="0.25">
      <c r="A9" s="130">
        <v>162</v>
      </c>
      <c r="B9" s="130" t="s">
        <v>30</v>
      </c>
      <c r="C9" s="130" t="s">
        <v>31</v>
      </c>
      <c r="D9" s="145">
        <v>53</v>
      </c>
      <c r="E9" s="146">
        <v>0.53</v>
      </c>
      <c r="F9" s="145">
        <v>0</v>
      </c>
      <c r="G9" s="146">
        <v>0</v>
      </c>
    </row>
    <row r="10" spans="1:8" x14ac:dyDescent="0.25">
      <c r="A10" s="130">
        <v>197</v>
      </c>
      <c r="B10" s="130" t="s">
        <v>33</v>
      </c>
      <c r="C10" s="130" t="s">
        <v>34</v>
      </c>
      <c r="D10" s="145">
        <v>1</v>
      </c>
      <c r="E10" s="146">
        <v>5.2999999999999999E-2</v>
      </c>
      <c r="F10" s="145">
        <v>0</v>
      </c>
      <c r="G10" s="146">
        <v>0</v>
      </c>
    </row>
    <row r="11" spans="1:8" x14ac:dyDescent="0.25">
      <c r="A11" s="130">
        <v>222</v>
      </c>
      <c r="B11" s="130" t="s">
        <v>22</v>
      </c>
      <c r="C11" s="130" t="s">
        <v>35</v>
      </c>
      <c r="D11" s="145">
        <v>5</v>
      </c>
      <c r="E11" s="146">
        <v>0.625</v>
      </c>
      <c r="F11" s="145">
        <v>34</v>
      </c>
      <c r="G11" s="146">
        <v>0.88200000000000001</v>
      </c>
    </row>
    <row r="12" spans="1:8" x14ac:dyDescent="0.25">
      <c r="A12" s="130">
        <v>236</v>
      </c>
      <c r="B12" s="130" t="s">
        <v>32</v>
      </c>
      <c r="C12" s="130" t="s">
        <v>36</v>
      </c>
      <c r="D12" s="145">
        <v>236</v>
      </c>
      <c r="E12" s="146">
        <v>0.58899999999999997</v>
      </c>
      <c r="F12" s="145">
        <v>138</v>
      </c>
      <c r="G12" s="146">
        <v>0.77500000000000002</v>
      </c>
    </row>
    <row r="13" spans="1:8" x14ac:dyDescent="0.25">
      <c r="A13" s="130">
        <v>241</v>
      </c>
      <c r="B13" s="130" t="s">
        <v>37</v>
      </c>
      <c r="C13" s="130" t="s">
        <v>38</v>
      </c>
      <c r="D13" s="145">
        <v>57</v>
      </c>
      <c r="E13" s="146">
        <v>0.32800000000000001</v>
      </c>
      <c r="F13" s="145">
        <v>0</v>
      </c>
      <c r="G13" s="146">
        <v>0</v>
      </c>
    </row>
    <row r="14" spans="1:8" x14ac:dyDescent="0.25">
      <c r="A14" s="130">
        <v>282</v>
      </c>
      <c r="B14" s="130" t="s">
        <v>39</v>
      </c>
      <c r="C14" s="130" t="s">
        <v>40</v>
      </c>
      <c r="D14" s="145">
        <v>71</v>
      </c>
      <c r="E14" s="146">
        <v>0.35</v>
      </c>
      <c r="F14" s="145">
        <v>0</v>
      </c>
      <c r="G14" s="146">
        <v>0</v>
      </c>
    </row>
    <row r="15" spans="1:8" x14ac:dyDescent="0.25">
      <c r="A15" s="130">
        <v>288</v>
      </c>
      <c r="B15" s="130" t="s">
        <v>41</v>
      </c>
      <c r="C15" s="130" t="s">
        <v>42</v>
      </c>
      <c r="D15" s="145">
        <v>17</v>
      </c>
      <c r="E15" s="146">
        <v>0.51500000000000001</v>
      </c>
      <c r="F15" s="145">
        <v>0</v>
      </c>
      <c r="G15" s="146">
        <v>0</v>
      </c>
    </row>
    <row r="16" spans="1:8" x14ac:dyDescent="0.25">
      <c r="A16" s="130">
        <v>296</v>
      </c>
      <c r="B16" s="130" t="s">
        <v>33</v>
      </c>
      <c r="C16" s="130" t="s">
        <v>43</v>
      </c>
      <c r="D16" s="145">
        <v>0</v>
      </c>
      <c r="E16" s="146">
        <v>0</v>
      </c>
      <c r="F16" s="145">
        <v>11</v>
      </c>
      <c r="G16" s="146">
        <v>0.45500000000000002</v>
      </c>
    </row>
    <row r="17" spans="1:7" x14ac:dyDescent="0.25">
      <c r="A17" s="130">
        <v>297</v>
      </c>
      <c r="B17" s="130" t="s">
        <v>26</v>
      </c>
      <c r="C17" s="130" t="s">
        <v>44</v>
      </c>
      <c r="D17" s="145">
        <v>0</v>
      </c>
      <c r="E17" s="146">
        <v>0</v>
      </c>
      <c r="F17" s="145">
        <v>16</v>
      </c>
      <c r="G17" s="146">
        <v>0.56299999999999994</v>
      </c>
    </row>
    <row r="18" spans="1:7" x14ac:dyDescent="0.25">
      <c r="A18" s="130">
        <v>298</v>
      </c>
      <c r="B18" s="130" t="s">
        <v>45</v>
      </c>
      <c r="C18" s="130" t="s">
        <v>46</v>
      </c>
      <c r="D18" s="145">
        <v>7</v>
      </c>
      <c r="E18" s="146">
        <v>0.63600000000000001</v>
      </c>
      <c r="F18" s="145">
        <v>0</v>
      </c>
      <c r="G18" s="146">
        <v>0</v>
      </c>
    </row>
    <row r="19" spans="1:7" x14ac:dyDescent="0.25">
      <c r="A19" s="130">
        <v>300</v>
      </c>
      <c r="B19" s="130" t="s">
        <v>47</v>
      </c>
      <c r="C19" s="130" t="s">
        <v>48</v>
      </c>
      <c r="D19" s="145">
        <v>9</v>
      </c>
      <c r="E19" s="146">
        <v>0.56299999999999994</v>
      </c>
      <c r="F19" s="145">
        <v>0</v>
      </c>
      <c r="G19" s="146">
        <v>0</v>
      </c>
    </row>
    <row r="20" spans="1:7" x14ac:dyDescent="0.25">
      <c r="A20" s="130">
        <v>301</v>
      </c>
      <c r="B20" s="130" t="s">
        <v>49</v>
      </c>
      <c r="C20" s="130" t="s">
        <v>50</v>
      </c>
      <c r="D20" s="145">
        <v>12</v>
      </c>
      <c r="E20" s="146">
        <v>0.70599999999999996</v>
      </c>
      <c r="F20" s="145">
        <v>0</v>
      </c>
      <c r="G20" s="146">
        <v>0</v>
      </c>
    </row>
    <row r="21" spans="1:7" x14ac:dyDescent="0.25">
      <c r="A21" s="130">
        <v>302</v>
      </c>
      <c r="B21" s="130" t="s">
        <v>32</v>
      </c>
      <c r="C21" s="130" t="s">
        <v>51</v>
      </c>
      <c r="D21" s="145">
        <v>9</v>
      </c>
      <c r="E21" s="146">
        <v>0.45</v>
      </c>
      <c r="F21" s="145">
        <v>12</v>
      </c>
      <c r="G21" s="146">
        <v>0.5</v>
      </c>
    </row>
    <row r="22" spans="1:7" x14ac:dyDescent="0.25">
      <c r="A22" s="130">
        <v>303</v>
      </c>
      <c r="B22" s="130" t="s">
        <v>52</v>
      </c>
      <c r="C22" s="130" t="s">
        <v>53</v>
      </c>
      <c r="D22" s="145">
        <v>15</v>
      </c>
      <c r="E22" s="146">
        <v>0.38500000000000001</v>
      </c>
      <c r="F22" s="145">
        <v>0</v>
      </c>
      <c r="G22" s="146">
        <v>0</v>
      </c>
    </row>
    <row r="23" spans="1:7" x14ac:dyDescent="0.25">
      <c r="A23" s="130">
        <v>304</v>
      </c>
      <c r="B23" s="130" t="s">
        <v>22</v>
      </c>
      <c r="C23" s="130" t="s">
        <v>54</v>
      </c>
      <c r="D23" s="145">
        <v>0</v>
      </c>
      <c r="E23" s="146">
        <v>0</v>
      </c>
      <c r="F23" s="145">
        <v>18</v>
      </c>
      <c r="G23" s="146">
        <v>0.33300000000000002</v>
      </c>
    </row>
    <row r="24" spans="1:7" x14ac:dyDescent="0.25">
      <c r="A24" s="130">
        <v>305</v>
      </c>
      <c r="B24" s="130" t="s">
        <v>55</v>
      </c>
      <c r="C24" s="130" t="s">
        <v>56</v>
      </c>
      <c r="D24" s="145">
        <v>0</v>
      </c>
      <c r="E24" s="146">
        <v>0</v>
      </c>
      <c r="F24" s="145">
        <v>19</v>
      </c>
      <c r="G24" s="146">
        <v>0.36799999999999999</v>
      </c>
    </row>
    <row r="25" spans="1:7" x14ac:dyDescent="0.25">
      <c r="A25" s="130">
        <v>306</v>
      </c>
      <c r="B25" s="130" t="s">
        <v>28</v>
      </c>
      <c r="C25" s="130" t="s">
        <v>57</v>
      </c>
      <c r="D25" s="145">
        <v>0</v>
      </c>
      <c r="E25" s="146">
        <v>0</v>
      </c>
      <c r="F25" s="145">
        <v>8</v>
      </c>
      <c r="G25" s="146">
        <v>0.125</v>
      </c>
    </row>
    <row r="26" spans="1:7" x14ac:dyDescent="0.25">
      <c r="A26" s="130">
        <v>311</v>
      </c>
      <c r="B26" s="130" t="s">
        <v>58</v>
      </c>
      <c r="C26" s="130" t="s">
        <v>59</v>
      </c>
      <c r="D26" s="145">
        <v>11</v>
      </c>
      <c r="E26" s="146">
        <v>0.84599999999999997</v>
      </c>
      <c r="F26" s="145">
        <v>8</v>
      </c>
      <c r="G26" s="146">
        <v>0.625</v>
      </c>
    </row>
    <row r="27" spans="1:7" x14ac:dyDescent="0.25">
      <c r="A27" s="130">
        <v>316</v>
      </c>
      <c r="B27" s="130" t="s">
        <v>32</v>
      </c>
      <c r="C27" s="130" t="s">
        <v>60</v>
      </c>
      <c r="D27" s="145">
        <v>0</v>
      </c>
      <c r="E27" s="146">
        <v>0</v>
      </c>
      <c r="F27" s="145">
        <v>0</v>
      </c>
      <c r="G27" s="146">
        <v>0</v>
      </c>
    </row>
    <row r="28" spans="1:7" x14ac:dyDescent="0.25">
      <c r="A28" s="130">
        <v>318</v>
      </c>
      <c r="B28" s="130" t="s">
        <v>32</v>
      </c>
      <c r="C28" s="130" t="s">
        <v>61</v>
      </c>
      <c r="D28" s="145">
        <v>0</v>
      </c>
      <c r="E28" s="146">
        <v>0</v>
      </c>
      <c r="F28" s="145">
        <v>40</v>
      </c>
      <c r="G28" s="146">
        <v>0.97499999999999998</v>
      </c>
    </row>
    <row r="29" spans="1:7" x14ac:dyDescent="0.25">
      <c r="A29" s="130">
        <v>319</v>
      </c>
      <c r="B29" s="130" t="s">
        <v>32</v>
      </c>
      <c r="C29" s="130" t="s">
        <v>62</v>
      </c>
      <c r="D29" s="145">
        <v>0</v>
      </c>
      <c r="E29" s="146">
        <v>0</v>
      </c>
      <c r="F29" s="145">
        <v>42</v>
      </c>
      <c r="G29" s="146">
        <v>0.42899999999999999</v>
      </c>
    </row>
    <row r="30" spans="1:7" x14ac:dyDescent="0.25">
      <c r="A30" s="130">
        <v>320</v>
      </c>
      <c r="B30" s="130" t="s">
        <v>49</v>
      </c>
      <c r="C30" s="130" t="s">
        <v>63</v>
      </c>
      <c r="D30" s="145">
        <v>0</v>
      </c>
      <c r="E30" s="146">
        <v>0</v>
      </c>
      <c r="F30" s="145">
        <v>0</v>
      </c>
      <c r="G30" s="146">
        <v>0</v>
      </c>
    </row>
    <row r="31" spans="1:7" x14ac:dyDescent="0.25">
      <c r="A31" s="130">
        <v>321</v>
      </c>
      <c r="B31" s="130" t="s">
        <v>32</v>
      </c>
      <c r="C31" s="130" t="s">
        <v>64</v>
      </c>
      <c r="D31" s="145">
        <v>0</v>
      </c>
      <c r="E31" s="146">
        <v>0</v>
      </c>
      <c r="F31" s="145">
        <v>0</v>
      </c>
      <c r="G31" s="146">
        <v>0</v>
      </c>
    </row>
    <row r="32" spans="1:7" x14ac:dyDescent="0.25">
      <c r="A32" s="130">
        <v>338</v>
      </c>
      <c r="B32" s="130" t="s">
        <v>22</v>
      </c>
      <c r="C32" s="130" t="s">
        <v>65</v>
      </c>
      <c r="D32" s="145">
        <v>23</v>
      </c>
      <c r="E32" s="146">
        <v>0.67600000000000005</v>
      </c>
      <c r="F32" s="145">
        <v>32</v>
      </c>
      <c r="G32" s="146">
        <v>0.78100000000000003</v>
      </c>
    </row>
    <row r="33" spans="1:7" x14ac:dyDescent="0.25">
      <c r="A33" s="130">
        <v>360</v>
      </c>
      <c r="B33" s="130" t="s">
        <v>26</v>
      </c>
      <c r="C33" s="130" t="s">
        <v>66</v>
      </c>
      <c r="D33" s="145">
        <v>36</v>
      </c>
      <c r="E33" s="146">
        <v>0.67900000000000005</v>
      </c>
      <c r="F33" s="145">
        <v>0</v>
      </c>
      <c r="G33" s="146">
        <v>0</v>
      </c>
    </row>
    <row r="34" spans="1:7" x14ac:dyDescent="0.25">
      <c r="A34" s="130">
        <v>392</v>
      </c>
      <c r="B34" s="130" t="s">
        <v>67</v>
      </c>
      <c r="C34" s="130" t="s">
        <v>68</v>
      </c>
      <c r="D34" s="145">
        <v>3</v>
      </c>
      <c r="E34" s="146">
        <v>0.13600000000000001</v>
      </c>
      <c r="F34" s="145">
        <v>0</v>
      </c>
      <c r="G34" s="146">
        <v>0</v>
      </c>
    </row>
    <row r="35" spans="1:7" x14ac:dyDescent="0.25">
      <c r="A35" s="130">
        <v>396</v>
      </c>
      <c r="B35" s="130" t="s">
        <v>67</v>
      </c>
      <c r="C35" s="130" t="s">
        <v>69</v>
      </c>
      <c r="D35" s="145">
        <v>0</v>
      </c>
      <c r="E35" s="146">
        <v>0</v>
      </c>
      <c r="F35" s="145">
        <v>3</v>
      </c>
      <c r="G35" s="146">
        <v>0</v>
      </c>
    </row>
    <row r="36" spans="1:7" x14ac:dyDescent="0.25">
      <c r="A36" s="130">
        <v>402</v>
      </c>
      <c r="B36" s="130" t="s">
        <v>70</v>
      </c>
      <c r="C36" s="130" t="s">
        <v>71</v>
      </c>
      <c r="D36" s="145">
        <v>50</v>
      </c>
      <c r="E36" s="146">
        <v>0.505</v>
      </c>
      <c r="F36" s="145">
        <v>0</v>
      </c>
      <c r="G36" s="146">
        <v>0</v>
      </c>
    </row>
    <row r="37" spans="1:7" x14ac:dyDescent="0.25">
      <c r="A37" s="130">
        <v>417</v>
      </c>
      <c r="B37" s="130" t="s">
        <v>72</v>
      </c>
      <c r="C37" s="130" t="s">
        <v>73</v>
      </c>
      <c r="D37" s="145">
        <v>126</v>
      </c>
      <c r="E37" s="146">
        <v>0.51</v>
      </c>
      <c r="F37" s="145">
        <v>22</v>
      </c>
      <c r="G37" s="146">
        <v>0.40899999999999997</v>
      </c>
    </row>
    <row r="38" spans="1:7" x14ac:dyDescent="0.25">
      <c r="A38" s="130">
        <v>420</v>
      </c>
      <c r="B38" s="130" t="s">
        <v>33</v>
      </c>
      <c r="C38" s="130" t="s">
        <v>74</v>
      </c>
      <c r="D38" s="145">
        <v>0</v>
      </c>
      <c r="E38" s="146">
        <v>0</v>
      </c>
      <c r="F38" s="145">
        <v>28</v>
      </c>
      <c r="G38" s="146">
        <v>0.42899999999999999</v>
      </c>
    </row>
    <row r="39" spans="1:7" x14ac:dyDescent="0.25">
      <c r="A39" s="130">
        <v>509</v>
      </c>
      <c r="B39" s="130" t="s">
        <v>33</v>
      </c>
      <c r="C39" s="130" t="s">
        <v>76</v>
      </c>
      <c r="D39" s="145">
        <v>0</v>
      </c>
      <c r="E39" s="146">
        <v>0</v>
      </c>
      <c r="F39" s="145">
        <v>27</v>
      </c>
      <c r="G39" s="146">
        <v>0.55600000000000005</v>
      </c>
    </row>
    <row r="40" spans="1:7" x14ac:dyDescent="0.25">
      <c r="A40" s="130">
        <v>510</v>
      </c>
      <c r="B40" s="130" t="s">
        <v>77</v>
      </c>
      <c r="C40" s="130" t="s">
        <v>78</v>
      </c>
      <c r="D40" s="145">
        <v>0</v>
      </c>
      <c r="E40" s="146">
        <v>0</v>
      </c>
      <c r="F40" s="145">
        <v>28</v>
      </c>
      <c r="G40" s="146">
        <v>0.85699999999999998</v>
      </c>
    </row>
    <row r="41" spans="1:7" x14ac:dyDescent="0.25">
      <c r="A41" s="130">
        <v>511</v>
      </c>
      <c r="B41" s="130" t="s">
        <v>33</v>
      </c>
      <c r="C41" s="130" t="s">
        <v>79</v>
      </c>
      <c r="D41" s="145">
        <v>0</v>
      </c>
      <c r="E41" s="146">
        <v>0</v>
      </c>
      <c r="F41" s="145">
        <v>34</v>
      </c>
      <c r="G41" s="146">
        <v>0.70599999999999996</v>
      </c>
    </row>
    <row r="42" spans="1:7" x14ac:dyDescent="0.25">
      <c r="A42" s="130">
        <v>525</v>
      </c>
      <c r="B42" s="130" t="s">
        <v>47</v>
      </c>
      <c r="C42" s="130" t="s">
        <v>387</v>
      </c>
      <c r="D42" s="145">
        <v>14</v>
      </c>
      <c r="E42" s="146">
        <v>0.28599999999999998</v>
      </c>
      <c r="F42" s="145">
        <v>0</v>
      </c>
      <c r="G42" s="146">
        <v>0</v>
      </c>
    </row>
    <row r="43" spans="1:7" x14ac:dyDescent="0.25">
      <c r="A43" s="130">
        <v>527</v>
      </c>
      <c r="B43" s="130" t="s">
        <v>32</v>
      </c>
      <c r="C43" s="130" t="s">
        <v>80</v>
      </c>
      <c r="D43" s="145">
        <v>22</v>
      </c>
      <c r="E43" s="146">
        <v>0.34899999999999998</v>
      </c>
      <c r="F43" s="145">
        <v>0</v>
      </c>
      <c r="G43" s="146">
        <v>0</v>
      </c>
    </row>
    <row r="44" spans="1:7" x14ac:dyDescent="0.25">
      <c r="A44" s="130">
        <v>534</v>
      </c>
      <c r="B44" s="130" t="s">
        <v>32</v>
      </c>
      <c r="C44" s="130" t="s">
        <v>81</v>
      </c>
      <c r="D44" s="145">
        <v>0</v>
      </c>
      <c r="E44" s="146">
        <v>0</v>
      </c>
      <c r="F44" s="145">
        <v>0</v>
      </c>
      <c r="G44" s="146">
        <v>0</v>
      </c>
    </row>
    <row r="45" spans="1:7" x14ac:dyDescent="0.25">
      <c r="A45" s="130">
        <v>541</v>
      </c>
      <c r="B45" s="130" t="s">
        <v>32</v>
      </c>
      <c r="C45" s="130" t="s">
        <v>82</v>
      </c>
      <c r="D45" s="145">
        <v>0</v>
      </c>
      <c r="E45" s="146">
        <v>0</v>
      </c>
      <c r="F45" s="145">
        <v>0</v>
      </c>
      <c r="G45" s="146">
        <v>0</v>
      </c>
    </row>
    <row r="46" spans="1:7" x14ac:dyDescent="0.25">
      <c r="A46" s="130">
        <v>543</v>
      </c>
      <c r="B46" s="130" t="s">
        <v>32</v>
      </c>
      <c r="C46" s="130" t="s">
        <v>83</v>
      </c>
      <c r="D46" s="145">
        <v>0</v>
      </c>
      <c r="E46" s="146">
        <v>0</v>
      </c>
      <c r="F46" s="145">
        <v>74</v>
      </c>
      <c r="G46" s="146">
        <v>0.63500000000000001</v>
      </c>
    </row>
    <row r="47" spans="1:7" x14ac:dyDescent="0.25">
      <c r="A47" s="130">
        <v>546</v>
      </c>
      <c r="B47" s="130" t="s">
        <v>22</v>
      </c>
      <c r="C47" s="130" t="s">
        <v>84</v>
      </c>
      <c r="D47" s="145">
        <v>0</v>
      </c>
      <c r="E47" s="146">
        <v>0</v>
      </c>
      <c r="F47" s="145">
        <v>66</v>
      </c>
      <c r="G47" s="146">
        <v>0.59099999999999997</v>
      </c>
    </row>
    <row r="48" spans="1:7" x14ac:dyDescent="0.25">
      <c r="A48" s="130">
        <v>553</v>
      </c>
      <c r="B48" s="130" t="s">
        <v>33</v>
      </c>
      <c r="C48" s="130" t="s">
        <v>85</v>
      </c>
      <c r="D48" s="145">
        <v>0</v>
      </c>
      <c r="E48" s="146">
        <v>0</v>
      </c>
      <c r="F48" s="145">
        <v>47</v>
      </c>
      <c r="G48" s="146">
        <v>0.63800000000000001</v>
      </c>
    </row>
    <row r="49" spans="1:7" x14ac:dyDescent="0.25">
      <c r="A49" s="130">
        <v>556</v>
      </c>
      <c r="B49" s="130" t="s">
        <v>33</v>
      </c>
      <c r="C49" s="130" t="s">
        <v>86</v>
      </c>
      <c r="D49" s="145">
        <v>0</v>
      </c>
      <c r="E49" s="146">
        <v>0</v>
      </c>
      <c r="F49" s="145">
        <v>59</v>
      </c>
      <c r="G49" s="146">
        <v>0.71199999999999997</v>
      </c>
    </row>
    <row r="50" spans="1:7" x14ac:dyDescent="0.25">
      <c r="A50" s="130">
        <v>557</v>
      </c>
      <c r="B50" s="130" t="s">
        <v>33</v>
      </c>
      <c r="C50" s="130" t="s">
        <v>87</v>
      </c>
      <c r="D50" s="145">
        <v>0</v>
      </c>
      <c r="E50" s="146">
        <v>0</v>
      </c>
      <c r="F50" s="145">
        <v>64</v>
      </c>
      <c r="G50" s="146">
        <v>0.65600000000000003</v>
      </c>
    </row>
    <row r="51" spans="1:7" x14ac:dyDescent="0.25">
      <c r="A51" s="130">
        <v>558</v>
      </c>
      <c r="B51" s="130" t="s">
        <v>33</v>
      </c>
      <c r="C51" s="130" t="s">
        <v>88</v>
      </c>
      <c r="D51" s="145">
        <v>0</v>
      </c>
      <c r="E51" s="146">
        <v>0</v>
      </c>
      <c r="F51" s="145">
        <v>62</v>
      </c>
      <c r="G51" s="146">
        <v>1</v>
      </c>
    </row>
    <row r="52" spans="1:7" x14ac:dyDescent="0.25">
      <c r="A52" s="130">
        <v>559</v>
      </c>
      <c r="B52" s="130" t="s">
        <v>28</v>
      </c>
      <c r="C52" s="130" t="s">
        <v>89</v>
      </c>
      <c r="D52" s="145">
        <v>0</v>
      </c>
      <c r="E52" s="146">
        <v>0</v>
      </c>
      <c r="F52" s="145">
        <v>57</v>
      </c>
      <c r="G52" s="146">
        <v>0.64900000000000002</v>
      </c>
    </row>
    <row r="53" spans="1:7" x14ac:dyDescent="0.25">
      <c r="A53" s="130">
        <v>560</v>
      </c>
      <c r="B53" s="130" t="s">
        <v>32</v>
      </c>
      <c r="C53" s="130" t="s">
        <v>90</v>
      </c>
      <c r="D53" s="145">
        <v>0</v>
      </c>
      <c r="E53" s="146">
        <v>0</v>
      </c>
      <c r="F53" s="145">
        <v>72</v>
      </c>
      <c r="G53" s="146">
        <v>0.70799999999999996</v>
      </c>
    </row>
    <row r="54" spans="1:7" x14ac:dyDescent="0.25">
      <c r="A54" s="130">
        <v>564</v>
      </c>
      <c r="B54" s="130" t="s">
        <v>32</v>
      </c>
      <c r="C54" s="130" t="s">
        <v>91</v>
      </c>
      <c r="D54" s="145">
        <v>20</v>
      </c>
      <c r="E54" s="146">
        <v>0.27800000000000002</v>
      </c>
      <c r="F54" s="145">
        <v>24</v>
      </c>
      <c r="G54" s="146">
        <v>0.16700000000000001</v>
      </c>
    </row>
    <row r="55" spans="1:7" x14ac:dyDescent="0.25">
      <c r="A55" s="130">
        <v>575</v>
      </c>
      <c r="B55" s="130" t="s">
        <v>32</v>
      </c>
      <c r="C55" s="130" t="s">
        <v>92</v>
      </c>
      <c r="D55" s="145">
        <v>0</v>
      </c>
      <c r="E55" s="146">
        <v>0</v>
      </c>
      <c r="F55" s="145">
        <v>28</v>
      </c>
      <c r="G55" s="146">
        <v>0.57099999999999995</v>
      </c>
    </row>
    <row r="56" spans="1:7" x14ac:dyDescent="0.25">
      <c r="A56" s="130">
        <v>576</v>
      </c>
      <c r="B56" s="130" t="s">
        <v>28</v>
      </c>
      <c r="C56" s="130" t="s">
        <v>93</v>
      </c>
      <c r="D56" s="145">
        <v>0</v>
      </c>
      <c r="E56" s="146">
        <v>0</v>
      </c>
      <c r="F56" s="145">
        <v>21</v>
      </c>
      <c r="G56" s="146">
        <v>0.42899999999999999</v>
      </c>
    </row>
    <row r="57" spans="1:7" x14ac:dyDescent="0.25">
      <c r="A57" s="130">
        <v>577</v>
      </c>
      <c r="B57" s="130" t="s">
        <v>26</v>
      </c>
      <c r="C57" s="130" t="s">
        <v>94</v>
      </c>
      <c r="D57" s="145">
        <v>0</v>
      </c>
      <c r="E57" s="146">
        <v>0</v>
      </c>
      <c r="F57" s="145">
        <v>77</v>
      </c>
      <c r="G57" s="146">
        <v>0.68799999999999994</v>
      </c>
    </row>
    <row r="58" spans="1:7" x14ac:dyDescent="0.25">
      <c r="A58" s="130">
        <v>598</v>
      </c>
      <c r="B58" s="130" t="s">
        <v>95</v>
      </c>
      <c r="C58" s="130" t="s">
        <v>96</v>
      </c>
      <c r="D58" s="145">
        <v>18</v>
      </c>
      <c r="E58" s="146">
        <v>0.72</v>
      </c>
      <c r="F58" s="145">
        <v>0</v>
      </c>
      <c r="G58" s="146">
        <v>0</v>
      </c>
    </row>
    <row r="59" spans="1:7" x14ac:dyDescent="0.25">
      <c r="A59" s="130">
        <v>608</v>
      </c>
      <c r="B59" s="130" t="s">
        <v>28</v>
      </c>
      <c r="C59" s="130" t="s">
        <v>97</v>
      </c>
      <c r="D59" s="145">
        <v>9</v>
      </c>
      <c r="E59" s="146">
        <v>0.56299999999999994</v>
      </c>
      <c r="F59" s="145">
        <v>0</v>
      </c>
      <c r="G59" s="146">
        <v>0</v>
      </c>
    </row>
    <row r="60" spans="1:7" x14ac:dyDescent="0.25">
      <c r="A60" s="130">
        <v>609</v>
      </c>
      <c r="B60" s="130" t="s">
        <v>49</v>
      </c>
      <c r="C60" s="130" t="s">
        <v>98</v>
      </c>
      <c r="D60" s="145">
        <v>0</v>
      </c>
      <c r="E60" s="146">
        <v>0</v>
      </c>
      <c r="F60" s="145">
        <v>0</v>
      </c>
      <c r="G60" s="146">
        <v>0</v>
      </c>
    </row>
    <row r="61" spans="1:7" x14ac:dyDescent="0.25">
      <c r="A61" s="130">
        <v>610</v>
      </c>
      <c r="B61" s="130" t="s">
        <v>33</v>
      </c>
      <c r="C61" s="130" t="s">
        <v>99</v>
      </c>
      <c r="D61" s="145">
        <v>0</v>
      </c>
      <c r="E61" s="146">
        <v>0</v>
      </c>
      <c r="F61" s="145">
        <v>0</v>
      </c>
      <c r="G61" s="146">
        <v>0</v>
      </c>
    </row>
    <row r="62" spans="1:7" x14ac:dyDescent="0.25">
      <c r="A62" s="130">
        <v>613</v>
      </c>
      <c r="B62" s="130" t="s">
        <v>41</v>
      </c>
      <c r="C62" s="130" t="s">
        <v>100</v>
      </c>
      <c r="D62" s="145">
        <v>0</v>
      </c>
      <c r="E62" s="146">
        <v>0</v>
      </c>
      <c r="F62" s="145">
        <v>32</v>
      </c>
      <c r="G62" s="146">
        <v>0.75</v>
      </c>
    </row>
    <row r="63" spans="1:7" x14ac:dyDescent="0.25">
      <c r="A63" s="130">
        <v>614</v>
      </c>
      <c r="B63" s="130" t="s">
        <v>33</v>
      </c>
      <c r="C63" s="130" t="s">
        <v>101</v>
      </c>
      <c r="D63" s="145">
        <v>8</v>
      </c>
      <c r="E63" s="146">
        <v>0.25</v>
      </c>
      <c r="F63" s="145">
        <v>0</v>
      </c>
      <c r="G63" s="146">
        <v>0</v>
      </c>
    </row>
    <row r="64" spans="1:7" x14ac:dyDescent="0.25">
      <c r="A64" s="130">
        <v>616</v>
      </c>
      <c r="B64" s="130" t="s">
        <v>55</v>
      </c>
      <c r="C64" s="130" t="s">
        <v>102</v>
      </c>
      <c r="D64" s="145">
        <v>5</v>
      </c>
      <c r="E64" s="146">
        <v>0.71399999999999997</v>
      </c>
      <c r="F64" s="145">
        <v>0</v>
      </c>
      <c r="G64" s="146">
        <v>0</v>
      </c>
    </row>
    <row r="65" spans="1:7" x14ac:dyDescent="0.25">
      <c r="A65" s="130">
        <v>621</v>
      </c>
      <c r="B65" s="130" t="s">
        <v>26</v>
      </c>
      <c r="C65" s="130" t="s">
        <v>103</v>
      </c>
      <c r="D65" s="145">
        <v>12</v>
      </c>
      <c r="E65" s="146">
        <v>0.54500000000000004</v>
      </c>
      <c r="F65" s="145">
        <v>0</v>
      </c>
      <c r="G65" s="146">
        <v>0</v>
      </c>
    </row>
    <row r="66" spans="1:7" x14ac:dyDescent="0.25">
      <c r="A66" s="130">
        <v>623</v>
      </c>
      <c r="B66" s="130" t="s">
        <v>52</v>
      </c>
      <c r="C66" s="130" t="s">
        <v>104</v>
      </c>
      <c r="D66" s="145">
        <v>0</v>
      </c>
      <c r="E66" s="146">
        <v>0</v>
      </c>
      <c r="F66" s="145">
        <v>30</v>
      </c>
      <c r="G66" s="146">
        <v>0.63300000000000001</v>
      </c>
    </row>
    <row r="67" spans="1:7" x14ac:dyDescent="0.25">
      <c r="A67" s="130">
        <v>629</v>
      </c>
      <c r="B67" s="130" t="s">
        <v>105</v>
      </c>
      <c r="C67" s="130" t="s">
        <v>106</v>
      </c>
      <c r="D67" s="145">
        <v>0</v>
      </c>
      <c r="E67" s="146">
        <v>0</v>
      </c>
      <c r="F67" s="145">
        <v>10</v>
      </c>
      <c r="G67" s="146">
        <v>0.7</v>
      </c>
    </row>
    <row r="68" spans="1:7" x14ac:dyDescent="0.25">
      <c r="A68" s="130">
        <v>633</v>
      </c>
      <c r="B68" s="130" t="s">
        <v>22</v>
      </c>
      <c r="C68" s="130" t="s">
        <v>107</v>
      </c>
      <c r="D68" s="145">
        <v>12</v>
      </c>
      <c r="E68" s="146">
        <v>0.92300000000000004</v>
      </c>
      <c r="F68" s="145">
        <v>6</v>
      </c>
      <c r="G68" s="146">
        <v>0.5</v>
      </c>
    </row>
    <row r="69" spans="1:7" x14ac:dyDescent="0.25">
      <c r="A69" s="130">
        <v>634</v>
      </c>
      <c r="B69" s="130" t="s">
        <v>108</v>
      </c>
      <c r="C69" s="130" t="s">
        <v>109</v>
      </c>
      <c r="D69" s="145">
        <v>6</v>
      </c>
      <c r="E69" s="146">
        <v>0.75</v>
      </c>
      <c r="F69" s="145">
        <v>0</v>
      </c>
      <c r="G69" s="146">
        <v>0</v>
      </c>
    </row>
    <row r="70" spans="1:7" x14ac:dyDescent="0.25">
      <c r="A70" s="130">
        <v>640</v>
      </c>
      <c r="B70" s="130" t="s">
        <v>110</v>
      </c>
      <c r="C70" s="130" t="s">
        <v>111</v>
      </c>
      <c r="D70" s="145">
        <v>1</v>
      </c>
      <c r="E70" s="146">
        <v>0.05</v>
      </c>
      <c r="F70" s="145">
        <v>0</v>
      </c>
      <c r="G70" s="146">
        <v>0</v>
      </c>
    </row>
    <row r="71" spans="1:7" x14ac:dyDescent="0.25">
      <c r="A71" s="130">
        <v>664</v>
      </c>
      <c r="B71" s="130" t="s">
        <v>33</v>
      </c>
      <c r="C71" s="130" t="s">
        <v>112</v>
      </c>
      <c r="D71" s="145">
        <v>6</v>
      </c>
      <c r="E71" s="146">
        <v>6.2E-2</v>
      </c>
      <c r="F71" s="145">
        <v>0</v>
      </c>
      <c r="G71" s="146">
        <v>0</v>
      </c>
    </row>
    <row r="72" spans="1:7" x14ac:dyDescent="0.25">
      <c r="A72" s="130">
        <v>677</v>
      </c>
      <c r="B72" s="130" t="s">
        <v>32</v>
      </c>
      <c r="C72" s="130" t="s">
        <v>113</v>
      </c>
      <c r="D72" s="145">
        <v>17</v>
      </c>
      <c r="E72" s="146">
        <v>0.77300000000000002</v>
      </c>
      <c r="F72" s="145">
        <v>12</v>
      </c>
      <c r="G72" s="146">
        <v>0.25</v>
      </c>
    </row>
    <row r="73" spans="1:7" x14ac:dyDescent="0.25">
      <c r="A73" s="130">
        <v>679</v>
      </c>
      <c r="B73" s="130" t="s">
        <v>33</v>
      </c>
      <c r="C73" s="130" t="s">
        <v>114</v>
      </c>
      <c r="D73" s="145">
        <v>6</v>
      </c>
      <c r="E73" s="146">
        <v>0.6</v>
      </c>
      <c r="F73" s="145">
        <v>13</v>
      </c>
      <c r="G73" s="146">
        <v>0.46200000000000002</v>
      </c>
    </row>
    <row r="74" spans="1:7" x14ac:dyDescent="0.25">
      <c r="A74" s="130">
        <v>725</v>
      </c>
      <c r="B74" s="130" t="s">
        <v>33</v>
      </c>
      <c r="C74" s="130" t="s">
        <v>115</v>
      </c>
      <c r="D74" s="145">
        <v>2</v>
      </c>
      <c r="E74" s="146">
        <v>0.4</v>
      </c>
      <c r="F74" s="145">
        <v>48</v>
      </c>
      <c r="G74" s="146">
        <v>0.47899999999999998</v>
      </c>
    </row>
    <row r="75" spans="1:7" x14ac:dyDescent="0.25">
      <c r="A75" s="130">
        <v>736</v>
      </c>
      <c r="B75" s="130" t="s">
        <v>32</v>
      </c>
      <c r="C75" s="130" t="s">
        <v>388</v>
      </c>
      <c r="D75" s="145">
        <v>0</v>
      </c>
      <c r="E75" s="146">
        <v>0</v>
      </c>
      <c r="F75" s="145">
        <v>1</v>
      </c>
      <c r="G75" s="146">
        <v>1</v>
      </c>
    </row>
    <row r="76" spans="1:7" x14ac:dyDescent="0.25">
      <c r="A76" s="130">
        <v>738</v>
      </c>
      <c r="B76" s="130" t="s">
        <v>32</v>
      </c>
      <c r="C76" s="130" t="s">
        <v>389</v>
      </c>
      <c r="D76" s="145">
        <v>0</v>
      </c>
      <c r="E76" s="146">
        <v>0</v>
      </c>
      <c r="F76" s="145">
        <v>0</v>
      </c>
      <c r="G76" s="146">
        <v>0</v>
      </c>
    </row>
    <row r="77" spans="1:7" x14ac:dyDescent="0.25">
      <c r="A77" s="130">
        <v>770</v>
      </c>
      <c r="B77" s="130" t="s">
        <v>22</v>
      </c>
      <c r="C77" s="130" t="s">
        <v>116</v>
      </c>
      <c r="D77" s="145">
        <v>15</v>
      </c>
      <c r="E77" s="146">
        <v>0.65200000000000002</v>
      </c>
      <c r="F77" s="145">
        <v>0</v>
      </c>
      <c r="G77" s="146">
        <v>0</v>
      </c>
    </row>
    <row r="78" spans="1:7" x14ac:dyDescent="0.25">
      <c r="A78" s="130">
        <v>779</v>
      </c>
      <c r="B78" s="130" t="s">
        <v>33</v>
      </c>
      <c r="C78" s="130" t="s">
        <v>117</v>
      </c>
      <c r="D78" s="145">
        <v>0</v>
      </c>
      <c r="E78" s="146">
        <v>0</v>
      </c>
      <c r="F78" s="145">
        <v>18</v>
      </c>
      <c r="G78" s="146">
        <v>0.222</v>
      </c>
    </row>
    <row r="79" spans="1:7" x14ac:dyDescent="0.25">
      <c r="A79" s="130">
        <v>780</v>
      </c>
      <c r="B79" s="130" t="s">
        <v>33</v>
      </c>
      <c r="C79" s="130" t="s">
        <v>118</v>
      </c>
      <c r="D79" s="145">
        <v>0</v>
      </c>
      <c r="E79" s="146">
        <v>0</v>
      </c>
      <c r="F79" s="145">
        <v>0</v>
      </c>
      <c r="G79" s="146">
        <v>0</v>
      </c>
    </row>
    <row r="80" spans="1:7" x14ac:dyDescent="0.25">
      <c r="A80" s="130">
        <v>781</v>
      </c>
      <c r="B80" s="130" t="s">
        <v>28</v>
      </c>
      <c r="C80" s="130" t="s">
        <v>119</v>
      </c>
      <c r="D80" s="145">
        <v>0</v>
      </c>
      <c r="E80" s="146">
        <v>0</v>
      </c>
      <c r="F80" s="145">
        <v>49</v>
      </c>
      <c r="G80" s="146">
        <v>0.32700000000000001</v>
      </c>
    </row>
    <row r="81" spans="1:7" x14ac:dyDescent="0.25">
      <c r="A81" s="130">
        <v>804</v>
      </c>
      <c r="B81" s="130" t="s">
        <v>28</v>
      </c>
      <c r="C81" s="130" t="s">
        <v>120</v>
      </c>
      <c r="D81" s="145">
        <v>22</v>
      </c>
      <c r="E81" s="146">
        <v>0.68799999999999994</v>
      </c>
      <c r="F81" s="145">
        <v>46</v>
      </c>
      <c r="G81" s="146">
        <v>0.435</v>
      </c>
    </row>
    <row r="82" spans="1:7" x14ac:dyDescent="0.25">
      <c r="A82" s="130">
        <v>808</v>
      </c>
      <c r="B82" s="130" t="s">
        <v>26</v>
      </c>
      <c r="C82" s="130" t="s">
        <v>121</v>
      </c>
      <c r="D82" s="145">
        <v>0</v>
      </c>
      <c r="E82" s="146">
        <v>0</v>
      </c>
      <c r="F82" s="145">
        <v>24</v>
      </c>
      <c r="G82" s="146">
        <v>0.5</v>
      </c>
    </row>
    <row r="83" spans="1:7" x14ac:dyDescent="0.25">
      <c r="A83" s="130">
        <v>813</v>
      </c>
      <c r="B83" s="130" t="s">
        <v>26</v>
      </c>
      <c r="C83" s="130" t="s">
        <v>122</v>
      </c>
      <c r="D83" s="145">
        <v>18</v>
      </c>
      <c r="E83" s="146">
        <v>8.4000000000000005E-2</v>
      </c>
      <c r="F83" s="145">
        <v>0</v>
      </c>
      <c r="G83" s="146">
        <v>0</v>
      </c>
    </row>
    <row r="84" spans="1:7" x14ac:dyDescent="0.25">
      <c r="A84" s="130">
        <v>825</v>
      </c>
      <c r="B84" s="130" t="s">
        <v>22</v>
      </c>
      <c r="C84" s="130" t="s">
        <v>123</v>
      </c>
      <c r="D84" s="145">
        <v>0</v>
      </c>
      <c r="E84" s="146">
        <v>0</v>
      </c>
      <c r="F84" s="145">
        <v>39</v>
      </c>
      <c r="G84" s="146">
        <v>0.51300000000000001</v>
      </c>
    </row>
    <row r="85" spans="1:7" x14ac:dyDescent="0.25">
      <c r="A85" s="130">
        <v>838</v>
      </c>
      <c r="B85" s="130" t="s">
        <v>32</v>
      </c>
      <c r="C85" s="130" t="s">
        <v>124</v>
      </c>
      <c r="D85" s="145">
        <v>0</v>
      </c>
      <c r="E85" s="146">
        <v>0</v>
      </c>
      <c r="F85" s="145">
        <v>22</v>
      </c>
      <c r="G85" s="146">
        <v>0.40899999999999997</v>
      </c>
    </row>
    <row r="86" spans="1:7" x14ac:dyDescent="0.25">
      <c r="A86" s="130">
        <v>843</v>
      </c>
      <c r="B86" s="130" t="s">
        <v>22</v>
      </c>
      <c r="C86" s="130" t="s">
        <v>125</v>
      </c>
      <c r="D86" s="145">
        <v>0</v>
      </c>
      <c r="E86" s="146">
        <v>0</v>
      </c>
      <c r="F86" s="145">
        <v>80</v>
      </c>
      <c r="G86" s="146">
        <v>0.71299999999999997</v>
      </c>
    </row>
    <row r="87" spans="1:7" x14ac:dyDescent="0.25">
      <c r="A87" s="130">
        <v>855</v>
      </c>
      <c r="B87" s="130" t="s">
        <v>52</v>
      </c>
      <c r="C87" s="130" t="s">
        <v>126</v>
      </c>
      <c r="D87" s="145">
        <v>0</v>
      </c>
      <c r="E87" s="146">
        <v>0</v>
      </c>
      <c r="F87" s="145">
        <v>52</v>
      </c>
      <c r="G87" s="146">
        <v>0.73099999999999998</v>
      </c>
    </row>
    <row r="88" spans="1:7" x14ac:dyDescent="0.25">
      <c r="A88" s="130">
        <v>858</v>
      </c>
      <c r="B88" s="130" t="s">
        <v>32</v>
      </c>
      <c r="C88" s="130" t="s">
        <v>127</v>
      </c>
      <c r="D88" s="145">
        <v>0</v>
      </c>
      <c r="E88" s="146">
        <v>0</v>
      </c>
      <c r="F88" s="145">
        <v>25</v>
      </c>
      <c r="G88" s="146">
        <v>0.76</v>
      </c>
    </row>
    <row r="89" spans="1:7" x14ac:dyDescent="0.25">
      <c r="A89" s="130">
        <v>875</v>
      </c>
      <c r="B89" s="130" t="s">
        <v>33</v>
      </c>
      <c r="C89" s="130" t="s">
        <v>128</v>
      </c>
      <c r="D89" s="145">
        <v>0</v>
      </c>
      <c r="E89" s="146">
        <v>0</v>
      </c>
      <c r="F89" s="145">
        <v>5</v>
      </c>
      <c r="G89" s="146">
        <v>0.6</v>
      </c>
    </row>
    <row r="90" spans="1:7" x14ac:dyDescent="0.25">
      <c r="A90" s="130">
        <v>905</v>
      </c>
      <c r="B90" s="130" t="s">
        <v>67</v>
      </c>
      <c r="C90" s="130" t="s">
        <v>129</v>
      </c>
      <c r="D90" s="145">
        <v>9</v>
      </c>
      <c r="E90" s="146">
        <v>0.27300000000000002</v>
      </c>
      <c r="F90" s="145">
        <v>0</v>
      </c>
      <c r="G90" s="146">
        <v>0</v>
      </c>
    </row>
    <row r="91" spans="1:7" x14ac:dyDescent="0.25">
      <c r="A91" s="130">
        <v>912</v>
      </c>
      <c r="B91" s="130" t="s">
        <v>33</v>
      </c>
      <c r="C91" s="130" t="s">
        <v>130</v>
      </c>
      <c r="D91" s="145">
        <v>17</v>
      </c>
      <c r="E91" s="146">
        <v>0.18099999999999999</v>
      </c>
      <c r="F91" s="145">
        <v>0</v>
      </c>
      <c r="G91" s="146">
        <v>0</v>
      </c>
    </row>
    <row r="92" spans="1:7" x14ac:dyDescent="0.25">
      <c r="A92" s="130">
        <v>930</v>
      </c>
      <c r="B92" s="130" t="s">
        <v>32</v>
      </c>
      <c r="C92" s="130" t="s">
        <v>131</v>
      </c>
      <c r="D92" s="145">
        <v>0</v>
      </c>
      <c r="E92" s="146">
        <v>0</v>
      </c>
      <c r="F92" s="145">
        <v>0</v>
      </c>
      <c r="G92" s="146">
        <v>0</v>
      </c>
    </row>
    <row r="93" spans="1:7" x14ac:dyDescent="0.25">
      <c r="A93" s="130">
        <v>936</v>
      </c>
      <c r="B93" s="130" t="s">
        <v>32</v>
      </c>
      <c r="C93" s="130" t="s">
        <v>132</v>
      </c>
      <c r="D93" s="145">
        <v>8</v>
      </c>
      <c r="E93" s="146">
        <v>3.4000000000000002E-2</v>
      </c>
      <c r="F93" s="145">
        <v>0</v>
      </c>
      <c r="G93" s="146">
        <v>0</v>
      </c>
    </row>
    <row r="94" spans="1:7" x14ac:dyDescent="0.25">
      <c r="A94" s="130">
        <v>938</v>
      </c>
      <c r="B94" s="130" t="s">
        <v>33</v>
      </c>
      <c r="C94" s="130" t="s">
        <v>390</v>
      </c>
      <c r="D94" s="145">
        <v>19</v>
      </c>
      <c r="E94" s="146">
        <v>0.67900000000000005</v>
      </c>
      <c r="F94" s="145">
        <v>0</v>
      </c>
      <c r="G94" s="146">
        <v>0</v>
      </c>
    </row>
    <row r="95" spans="1:7" x14ac:dyDescent="0.25">
      <c r="A95" s="130">
        <v>941</v>
      </c>
      <c r="B95" s="130" t="s">
        <v>30</v>
      </c>
      <c r="C95" s="130" t="s">
        <v>133</v>
      </c>
      <c r="D95" s="145">
        <v>0</v>
      </c>
      <c r="E95" s="146">
        <v>0</v>
      </c>
      <c r="F95" s="145">
        <v>22</v>
      </c>
      <c r="G95" s="146">
        <v>0.77300000000000002</v>
      </c>
    </row>
    <row r="96" spans="1:7" x14ac:dyDescent="0.25">
      <c r="A96" s="130">
        <v>942</v>
      </c>
      <c r="B96" s="130" t="s">
        <v>32</v>
      </c>
      <c r="C96" s="130" t="s">
        <v>134</v>
      </c>
      <c r="D96" s="145">
        <v>10</v>
      </c>
      <c r="E96" s="146">
        <v>0.23799999999999999</v>
      </c>
      <c r="F96" s="145">
        <v>0</v>
      </c>
      <c r="G96" s="146">
        <v>0</v>
      </c>
    </row>
    <row r="97" spans="1:7" x14ac:dyDescent="0.25">
      <c r="A97" s="130">
        <v>951</v>
      </c>
      <c r="B97" s="130" t="s">
        <v>22</v>
      </c>
      <c r="C97" s="130" t="s">
        <v>135</v>
      </c>
      <c r="D97" s="145">
        <v>0</v>
      </c>
      <c r="E97" s="146">
        <v>0</v>
      </c>
      <c r="F97" s="145">
        <v>21</v>
      </c>
      <c r="G97" s="146">
        <v>0.90500000000000003</v>
      </c>
    </row>
    <row r="98" spans="1:7" x14ac:dyDescent="0.25">
      <c r="A98" s="130">
        <v>952</v>
      </c>
      <c r="B98" s="130" t="s">
        <v>33</v>
      </c>
      <c r="C98" s="130" t="s">
        <v>136</v>
      </c>
      <c r="D98" s="145">
        <v>0</v>
      </c>
      <c r="E98" s="146">
        <v>0</v>
      </c>
      <c r="F98" s="145">
        <v>41</v>
      </c>
      <c r="G98" s="146">
        <v>0.68300000000000005</v>
      </c>
    </row>
    <row r="99" spans="1:7" x14ac:dyDescent="0.25">
      <c r="A99" s="130">
        <v>953</v>
      </c>
      <c r="B99" s="130" t="s">
        <v>28</v>
      </c>
      <c r="C99" s="130" t="s">
        <v>137</v>
      </c>
      <c r="D99" s="145">
        <v>0</v>
      </c>
      <c r="E99" s="146">
        <v>0</v>
      </c>
      <c r="F99" s="145">
        <v>33</v>
      </c>
      <c r="G99" s="146">
        <v>0.57599999999999996</v>
      </c>
    </row>
    <row r="100" spans="1:7" x14ac:dyDescent="0.25">
      <c r="A100" s="130">
        <v>7984</v>
      </c>
      <c r="B100" s="130" t="s">
        <v>52</v>
      </c>
      <c r="C100" s="130" t="s">
        <v>138</v>
      </c>
      <c r="D100" s="145">
        <v>0</v>
      </c>
      <c r="E100" s="146">
        <v>0</v>
      </c>
      <c r="F100" s="145">
        <v>21</v>
      </c>
      <c r="G100" s="146">
        <v>0.42899999999999999</v>
      </c>
    </row>
    <row r="101" spans="1:7" x14ac:dyDescent="0.25">
      <c r="A101" s="130">
        <v>7995</v>
      </c>
      <c r="B101" s="130" t="s">
        <v>32</v>
      </c>
      <c r="C101" s="130" t="s">
        <v>139</v>
      </c>
      <c r="D101" s="145">
        <v>0</v>
      </c>
      <c r="E101" s="146">
        <v>0</v>
      </c>
      <c r="F101" s="145">
        <v>43</v>
      </c>
      <c r="G101" s="146">
        <v>0.628</v>
      </c>
    </row>
    <row r="102" spans="1:7" x14ac:dyDescent="0.25">
      <c r="A102" s="130">
        <v>7998</v>
      </c>
      <c r="B102" s="130" t="s">
        <v>140</v>
      </c>
      <c r="C102" s="130" t="s">
        <v>141</v>
      </c>
      <c r="D102" s="145">
        <v>10</v>
      </c>
      <c r="E102" s="146">
        <v>0.34499999999999997</v>
      </c>
      <c r="F102" s="145">
        <v>0</v>
      </c>
      <c r="G102" s="146">
        <v>0</v>
      </c>
    </row>
    <row r="103" spans="1:7" x14ac:dyDescent="0.25">
      <c r="A103" s="130">
        <v>7999</v>
      </c>
      <c r="B103" s="130" t="s">
        <v>33</v>
      </c>
      <c r="C103" s="130" t="s">
        <v>142</v>
      </c>
      <c r="D103" s="145">
        <v>3</v>
      </c>
      <c r="E103" s="146">
        <v>7.2999999999999995E-2</v>
      </c>
      <c r="F103" s="145">
        <v>0</v>
      </c>
      <c r="G103" s="146">
        <v>0</v>
      </c>
    </row>
    <row r="104" spans="1:7" x14ac:dyDescent="0.25">
      <c r="A104" s="130">
        <v>8000</v>
      </c>
      <c r="B104" s="130" t="s">
        <v>49</v>
      </c>
      <c r="C104" s="130" t="s">
        <v>391</v>
      </c>
      <c r="D104" s="145">
        <v>0</v>
      </c>
      <c r="E104" s="146">
        <v>0</v>
      </c>
      <c r="F104" s="145">
        <v>72</v>
      </c>
      <c r="G104" s="146">
        <v>0.41699999999999998</v>
      </c>
    </row>
    <row r="105" spans="1:7" x14ac:dyDescent="0.25">
      <c r="A105" s="130">
        <v>8063</v>
      </c>
      <c r="B105" s="130" t="s">
        <v>45</v>
      </c>
      <c r="C105" s="130" t="s">
        <v>143</v>
      </c>
      <c r="D105" s="145">
        <v>0</v>
      </c>
      <c r="E105" s="146">
        <v>0</v>
      </c>
      <c r="F105" s="145">
        <v>0</v>
      </c>
      <c r="G105" s="146">
        <v>0</v>
      </c>
    </row>
    <row r="106" spans="1:7" x14ac:dyDescent="0.25">
      <c r="A106" s="130">
        <v>8064</v>
      </c>
      <c r="B106" s="130" t="s">
        <v>49</v>
      </c>
      <c r="C106" s="130" t="s">
        <v>144</v>
      </c>
      <c r="D106" s="145">
        <v>0</v>
      </c>
      <c r="E106" s="146">
        <v>0</v>
      </c>
      <c r="F106" s="145">
        <v>0</v>
      </c>
      <c r="G106" s="146">
        <v>0</v>
      </c>
    </row>
    <row r="107" spans="1:7" x14ac:dyDescent="0.25">
      <c r="A107" s="130">
        <v>8251</v>
      </c>
      <c r="B107" s="130" t="s">
        <v>52</v>
      </c>
      <c r="C107" s="130" t="s">
        <v>145</v>
      </c>
      <c r="D107" s="145">
        <v>4</v>
      </c>
      <c r="E107" s="146">
        <v>0.125</v>
      </c>
      <c r="F107" s="145">
        <v>0</v>
      </c>
      <c r="G107" s="146">
        <v>0</v>
      </c>
    </row>
    <row r="108" spans="1:7" x14ac:dyDescent="0.25">
      <c r="A108" s="130">
        <v>8278</v>
      </c>
      <c r="B108" s="130" t="s">
        <v>32</v>
      </c>
      <c r="C108" s="130" t="s">
        <v>146</v>
      </c>
      <c r="D108" s="145">
        <v>0</v>
      </c>
      <c r="E108" s="146">
        <v>0</v>
      </c>
      <c r="F108" s="145">
        <v>44</v>
      </c>
      <c r="G108" s="146">
        <v>0.90900000000000003</v>
      </c>
    </row>
    <row r="109" spans="1:7" x14ac:dyDescent="0.25">
      <c r="A109" s="130">
        <v>8280</v>
      </c>
      <c r="B109" s="130" t="s">
        <v>33</v>
      </c>
      <c r="C109" s="130" t="s">
        <v>147</v>
      </c>
      <c r="D109" s="145">
        <v>0</v>
      </c>
      <c r="E109" s="146">
        <v>0</v>
      </c>
      <c r="F109" s="145">
        <v>29</v>
      </c>
      <c r="G109" s="146">
        <v>0.58599999999999997</v>
      </c>
    </row>
    <row r="110" spans="1:7" x14ac:dyDescent="0.25">
      <c r="A110" s="130">
        <v>8281</v>
      </c>
      <c r="B110" s="130" t="s">
        <v>33</v>
      </c>
      <c r="C110" s="130" t="s">
        <v>148</v>
      </c>
      <c r="D110" s="145">
        <v>0</v>
      </c>
      <c r="E110" s="146">
        <v>0</v>
      </c>
      <c r="F110" s="145">
        <v>31</v>
      </c>
      <c r="G110" s="146">
        <v>0.129</v>
      </c>
    </row>
    <row r="111" spans="1:7" x14ac:dyDescent="0.25">
      <c r="A111" s="130">
        <v>8282</v>
      </c>
      <c r="B111" s="130" t="s">
        <v>33</v>
      </c>
      <c r="C111" s="130" t="s">
        <v>149</v>
      </c>
      <c r="D111" s="145">
        <v>5</v>
      </c>
      <c r="E111" s="146">
        <v>5.6000000000000001E-2</v>
      </c>
      <c r="F111" s="145">
        <v>0</v>
      </c>
      <c r="G111" s="146">
        <v>0</v>
      </c>
    </row>
    <row r="112" spans="1:7" x14ac:dyDescent="0.25">
      <c r="A112" s="130">
        <v>8283</v>
      </c>
      <c r="B112" s="130" t="s">
        <v>26</v>
      </c>
      <c r="C112" s="130" t="s">
        <v>392</v>
      </c>
      <c r="D112" s="145">
        <v>38</v>
      </c>
      <c r="E112" s="146">
        <v>0.45200000000000001</v>
      </c>
      <c r="F112" s="145">
        <v>0</v>
      </c>
      <c r="G112" s="146">
        <v>0</v>
      </c>
    </row>
    <row r="113" spans="1:7" x14ac:dyDescent="0.25">
      <c r="A113" s="130">
        <v>8286</v>
      </c>
      <c r="B113" s="130" t="s">
        <v>32</v>
      </c>
      <c r="C113" s="130" t="s">
        <v>393</v>
      </c>
      <c r="D113" s="145">
        <v>0</v>
      </c>
      <c r="E113" s="146">
        <v>0</v>
      </c>
      <c r="F113" s="145">
        <v>0</v>
      </c>
      <c r="G113" s="146">
        <v>0</v>
      </c>
    </row>
    <row r="114" spans="1:7" x14ac:dyDescent="0.25">
      <c r="A114" s="130">
        <v>8287</v>
      </c>
      <c r="B114" s="130" t="s">
        <v>33</v>
      </c>
      <c r="C114" s="130" t="s">
        <v>150</v>
      </c>
      <c r="D114" s="145">
        <v>0</v>
      </c>
      <c r="E114" s="146">
        <v>0</v>
      </c>
      <c r="F114" s="145">
        <v>116</v>
      </c>
      <c r="G114" s="146">
        <v>0.54300000000000004</v>
      </c>
    </row>
    <row r="115" spans="1:7" x14ac:dyDescent="0.25">
      <c r="A115" s="130">
        <v>8289</v>
      </c>
      <c r="B115" s="130" t="s">
        <v>22</v>
      </c>
      <c r="C115" s="130" t="s">
        <v>151</v>
      </c>
      <c r="D115" s="145">
        <v>3</v>
      </c>
      <c r="E115" s="146">
        <v>6.0999999999999999E-2</v>
      </c>
      <c r="F115" s="145">
        <v>0</v>
      </c>
      <c r="G115" s="146">
        <v>0</v>
      </c>
    </row>
    <row r="116" spans="1:7" x14ac:dyDescent="0.25">
      <c r="A116" s="130">
        <v>9122</v>
      </c>
      <c r="B116" s="130" t="s">
        <v>33</v>
      </c>
      <c r="C116" s="130" t="s">
        <v>152</v>
      </c>
      <c r="D116" s="145">
        <v>0</v>
      </c>
      <c r="E116" s="146">
        <v>0</v>
      </c>
      <c r="F116" s="145">
        <v>0</v>
      </c>
      <c r="G116" s="146">
        <v>0</v>
      </c>
    </row>
    <row r="117" spans="1:7" x14ac:dyDescent="0.25">
      <c r="A117" s="130">
        <v>9147</v>
      </c>
      <c r="B117" s="130" t="s">
        <v>22</v>
      </c>
      <c r="C117" s="130" t="s">
        <v>153</v>
      </c>
      <c r="D117" s="145">
        <v>0</v>
      </c>
      <c r="E117" s="146">
        <v>0</v>
      </c>
      <c r="F117" s="145">
        <v>50</v>
      </c>
      <c r="G117" s="146">
        <v>0.34</v>
      </c>
    </row>
    <row r="118" spans="1:7" x14ac:dyDescent="0.25">
      <c r="A118" s="130">
        <v>9148</v>
      </c>
      <c r="B118" s="130" t="s">
        <v>154</v>
      </c>
      <c r="C118" s="130" t="s">
        <v>155</v>
      </c>
      <c r="D118" s="145">
        <v>25</v>
      </c>
      <c r="E118" s="146">
        <v>0.51</v>
      </c>
      <c r="F118" s="145">
        <v>0</v>
      </c>
      <c r="G118" s="146">
        <v>0</v>
      </c>
    </row>
    <row r="119" spans="1:7" x14ac:dyDescent="0.25">
      <c r="A119" s="130">
        <v>9149</v>
      </c>
      <c r="B119" s="130" t="s">
        <v>32</v>
      </c>
      <c r="C119" s="130" t="s">
        <v>156</v>
      </c>
      <c r="D119" s="145">
        <v>0</v>
      </c>
      <c r="E119" s="146">
        <v>0</v>
      </c>
      <c r="F119" s="145">
        <v>41</v>
      </c>
      <c r="G119" s="146">
        <v>0.73199999999999998</v>
      </c>
    </row>
    <row r="120" spans="1:7" x14ac:dyDescent="0.25">
      <c r="A120" s="130">
        <v>9163</v>
      </c>
      <c r="B120" s="130" t="s">
        <v>33</v>
      </c>
      <c r="C120" s="130" t="s">
        <v>157</v>
      </c>
      <c r="D120" s="145">
        <v>0</v>
      </c>
      <c r="E120" s="146">
        <v>0</v>
      </c>
      <c r="F120" s="145">
        <v>14</v>
      </c>
      <c r="G120" s="146">
        <v>0.5</v>
      </c>
    </row>
    <row r="121" spans="1:7" x14ac:dyDescent="0.25">
      <c r="A121" s="130">
        <v>9164</v>
      </c>
      <c r="B121" s="130" t="s">
        <v>22</v>
      </c>
      <c r="C121" s="130" t="s">
        <v>158</v>
      </c>
      <c r="D121" s="145">
        <v>0</v>
      </c>
      <c r="E121" s="146">
        <v>0</v>
      </c>
      <c r="F121" s="145">
        <v>15</v>
      </c>
      <c r="G121" s="146">
        <v>0.6</v>
      </c>
    </row>
    <row r="122" spans="1:7" x14ac:dyDescent="0.25">
      <c r="A122" s="130">
        <v>9171</v>
      </c>
      <c r="B122" s="130" t="s">
        <v>22</v>
      </c>
      <c r="C122" s="130" t="s">
        <v>159</v>
      </c>
      <c r="D122" s="145">
        <v>0</v>
      </c>
      <c r="E122" s="146">
        <v>0</v>
      </c>
      <c r="F122" s="145">
        <v>18</v>
      </c>
      <c r="G122" s="146">
        <v>0.55600000000000005</v>
      </c>
    </row>
    <row r="123" spans="1:7" x14ac:dyDescent="0.25">
      <c r="A123" s="130">
        <v>9179</v>
      </c>
      <c r="B123" s="130" t="s">
        <v>33</v>
      </c>
      <c r="C123" s="130" t="s">
        <v>160</v>
      </c>
      <c r="D123" s="145">
        <v>0</v>
      </c>
      <c r="E123" s="146">
        <v>0</v>
      </c>
      <c r="F123" s="145">
        <v>0</v>
      </c>
      <c r="G123" s="146">
        <v>0</v>
      </c>
    </row>
    <row r="124" spans="1:7" x14ac:dyDescent="0.25">
      <c r="A124" s="130">
        <v>9181</v>
      </c>
      <c r="B124" s="130" t="s">
        <v>22</v>
      </c>
      <c r="C124" s="130" t="s">
        <v>161</v>
      </c>
      <c r="D124" s="145">
        <v>0</v>
      </c>
      <c r="E124" s="146">
        <v>0</v>
      </c>
      <c r="F124" s="145">
        <v>52</v>
      </c>
      <c r="G124" s="146">
        <v>0.42299999999999999</v>
      </c>
    </row>
    <row r="125" spans="1:7" x14ac:dyDescent="0.25">
      <c r="A125" s="130">
        <v>9192</v>
      </c>
      <c r="B125" s="130" t="s">
        <v>67</v>
      </c>
      <c r="C125" s="130" t="s">
        <v>162</v>
      </c>
      <c r="D125" s="145">
        <v>0</v>
      </c>
      <c r="E125" s="146">
        <v>0</v>
      </c>
      <c r="F125" s="145">
        <v>52</v>
      </c>
      <c r="G125" s="146">
        <v>0.69199999999999995</v>
      </c>
    </row>
    <row r="126" spans="1:7" x14ac:dyDescent="0.25">
      <c r="A126" s="130">
        <v>9283</v>
      </c>
      <c r="B126" s="130" t="s">
        <v>26</v>
      </c>
      <c r="C126" s="130" t="s">
        <v>163</v>
      </c>
      <c r="D126" s="145">
        <v>45</v>
      </c>
      <c r="E126" s="146">
        <v>0.88200000000000001</v>
      </c>
      <c r="F126" s="145">
        <v>0</v>
      </c>
      <c r="G126" s="146">
        <v>0</v>
      </c>
    </row>
    <row r="127" spans="1:7" x14ac:dyDescent="0.25">
      <c r="A127" s="130">
        <v>9953</v>
      </c>
      <c r="B127" s="130" t="s">
        <v>33</v>
      </c>
      <c r="C127" s="130" t="s">
        <v>164</v>
      </c>
      <c r="D127" s="145">
        <v>0</v>
      </c>
      <c r="E127" s="146">
        <v>0</v>
      </c>
      <c r="F127" s="145">
        <v>62</v>
      </c>
      <c r="G127" s="146">
        <v>0.51600000000000001</v>
      </c>
    </row>
    <row r="128" spans="1:7" x14ac:dyDescent="0.25">
      <c r="A128" s="130">
        <v>9954</v>
      </c>
      <c r="B128" s="130" t="s">
        <v>33</v>
      </c>
      <c r="C128" s="130" t="s">
        <v>165</v>
      </c>
      <c r="D128" s="145">
        <v>0</v>
      </c>
      <c r="E128" s="146">
        <v>0</v>
      </c>
      <c r="F128" s="145">
        <v>68</v>
      </c>
      <c r="G128" s="146">
        <v>0.58799999999999997</v>
      </c>
    </row>
    <row r="129" spans="1:7" x14ac:dyDescent="0.25">
      <c r="A129" s="130">
        <v>9955</v>
      </c>
      <c r="B129" s="130" t="s">
        <v>22</v>
      </c>
      <c r="C129" s="130" t="s">
        <v>166</v>
      </c>
      <c r="D129" s="145">
        <v>0</v>
      </c>
      <c r="E129" s="146">
        <v>0</v>
      </c>
      <c r="F129" s="145">
        <v>80</v>
      </c>
      <c r="G129" s="146">
        <v>0.41299999999999998</v>
      </c>
    </row>
    <row r="130" spans="1:7" x14ac:dyDescent="0.25">
      <c r="A130" s="130">
        <v>9957</v>
      </c>
      <c r="B130" s="130" t="s">
        <v>26</v>
      </c>
      <c r="C130" s="130" t="s">
        <v>167</v>
      </c>
      <c r="D130" s="145">
        <v>0</v>
      </c>
      <c r="E130" s="146">
        <v>0</v>
      </c>
      <c r="F130" s="145">
        <v>45</v>
      </c>
      <c r="G130" s="146">
        <v>0.622</v>
      </c>
    </row>
    <row r="131" spans="1:7" x14ac:dyDescent="0.25">
      <c r="A131" s="130">
        <v>9964</v>
      </c>
      <c r="B131" s="130" t="s">
        <v>168</v>
      </c>
      <c r="C131" s="130" t="s">
        <v>169</v>
      </c>
      <c r="D131" s="145">
        <v>0</v>
      </c>
      <c r="E131" s="146">
        <v>0</v>
      </c>
      <c r="F131" s="145">
        <v>25</v>
      </c>
      <c r="G131" s="146">
        <v>0.84</v>
      </c>
    </row>
    <row r="132" spans="1:7" x14ac:dyDescent="0.25">
      <c r="A132" s="130">
        <v>9971</v>
      </c>
      <c r="B132" s="130" t="s">
        <v>170</v>
      </c>
      <c r="C132" s="130" t="s">
        <v>171</v>
      </c>
      <c r="D132" s="145">
        <v>41</v>
      </c>
      <c r="E132" s="146">
        <v>0.52600000000000002</v>
      </c>
      <c r="F132" s="145">
        <v>0</v>
      </c>
      <c r="G132" s="146">
        <v>0</v>
      </c>
    </row>
    <row r="133" spans="1:7" x14ac:dyDescent="0.25">
      <c r="A133" s="130">
        <v>9990</v>
      </c>
      <c r="B133" s="130" t="s">
        <v>33</v>
      </c>
      <c r="C133" s="130" t="s">
        <v>172</v>
      </c>
      <c r="D133" s="145">
        <v>0</v>
      </c>
      <c r="E133" s="146">
        <v>0</v>
      </c>
      <c r="F133" s="145">
        <v>92</v>
      </c>
      <c r="G133" s="146">
        <v>0.62</v>
      </c>
    </row>
    <row r="134" spans="1:7" x14ac:dyDescent="0.25">
      <c r="A134" s="130">
        <v>9996</v>
      </c>
      <c r="B134" s="130" t="s">
        <v>52</v>
      </c>
      <c r="C134" s="130" t="s">
        <v>173</v>
      </c>
      <c r="D134" s="145">
        <v>6</v>
      </c>
      <c r="E134" s="146">
        <v>0.17599999999999999</v>
      </c>
      <c r="F134" s="145">
        <v>0</v>
      </c>
      <c r="G134" s="146">
        <v>0</v>
      </c>
    </row>
    <row r="135" spans="1:7" x14ac:dyDescent="0.25">
      <c r="A135" s="130">
        <v>9997</v>
      </c>
      <c r="B135" s="130" t="s">
        <v>33</v>
      </c>
      <c r="C135" s="130" t="s">
        <v>394</v>
      </c>
      <c r="D135" s="145">
        <v>0</v>
      </c>
      <c r="E135" s="146">
        <v>0</v>
      </c>
      <c r="F135" s="145">
        <v>0</v>
      </c>
      <c r="G135" s="146">
        <v>0</v>
      </c>
    </row>
    <row r="136" spans="1:7" x14ac:dyDescent="0.25">
      <c r="A136" s="130">
        <v>10007</v>
      </c>
      <c r="B136" s="130" t="s">
        <v>32</v>
      </c>
      <c r="C136" s="130" t="s">
        <v>174</v>
      </c>
      <c r="D136" s="145">
        <v>0</v>
      </c>
      <c r="E136" s="146">
        <v>0</v>
      </c>
      <c r="F136" s="145">
        <v>39</v>
      </c>
      <c r="G136" s="146">
        <v>0.48699999999999999</v>
      </c>
    </row>
    <row r="137" spans="1:7" x14ac:dyDescent="0.25">
      <c r="A137" s="130">
        <v>10036</v>
      </c>
      <c r="B137" s="130" t="s">
        <v>33</v>
      </c>
      <c r="C137" s="130" t="s">
        <v>175</v>
      </c>
      <c r="D137" s="145">
        <v>0</v>
      </c>
      <c r="E137" s="146">
        <v>0</v>
      </c>
      <c r="F137" s="145">
        <v>32</v>
      </c>
      <c r="G137" s="146">
        <v>0.219</v>
      </c>
    </row>
    <row r="138" spans="1:7" x14ac:dyDescent="0.25">
      <c r="A138" s="130">
        <v>10180</v>
      </c>
      <c r="B138" s="130" t="s">
        <v>28</v>
      </c>
      <c r="C138" s="130" t="s">
        <v>176</v>
      </c>
      <c r="D138" s="145">
        <v>8</v>
      </c>
      <c r="E138" s="146">
        <v>0.88900000000000001</v>
      </c>
      <c r="F138" s="145">
        <v>51</v>
      </c>
      <c r="G138" s="146">
        <v>0.49</v>
      </c>
    </row>
    <row r="139" spans="1:7" x14ac:dyDescent="0.25">
      <c r="A139" s="130">
        <v>10182</v>
      </c>
      <c r="B139" s="130" t="s">
        <v>33</v>
      </c>
      <c r="C139" s="130" t="s">
        <v>177</v>
      </c>
      <c r="D139" s="145">
        <v>0</v>
      </c>
      <c r="E139" s="146">
        <v>0</v>
      </c>
      <c r="F139" s="145">
        <v>55</v>
      </c>
      <c r="G139" s="146">
        <v>0.65500000000000003</v>
      </c>
    </row>
    <row r="140" spans="1:7" x14ac:dyDescent="0.25">
      <c r="A140" s="130">
        <v>10205</v>
      </c>
      <c r="B140" s="130" t="s">
        <v>22</v>
      </c>
      <c r="C140" s="130" t="s">
        <v>178</v>
      </c>
      <c r="D140" s="145">
        <v>0</v>
      </c>
      <c r="E140" s="146">
        <v>0</v>
      </c>
      <c r="F140" s="145">
        <v>22</v>
      </c>
      <c r="G140" s="146">
        <v>0.54500000000000004</v>
      </c>
    </row>
    <row r="141" spans="1:7" x14ac:dyDescent="0.25">
      <c r="A141" s="130">
        <v>11291</v>
      </c>
      <c r="B141" s="130" t="s">
        <v>32</v>
      </c>
      <c r="C141" s="130" t="s">
        <v>179</v>
      </c>
      <c r="D141" s="145">
        <v>0</v>
      </c>
      <c r="E141" s="146">
        <v>0</v>
      </c>
      <c r="F141" s="145">
        <v>91</v>
      </c>
      <c r="G141" s="146">
        <v>0.79100000000000004</v>
      </c>
    </row>
    <row r="142" spans="1:7" x14ac:dyDescent="0.25">
      <c r="A142" s="130">
        <v>11324</v>
      </c>
      <c r="B142" s="130" t="s">
        <v>180</v>
      </c>
      <c r="C142" s="130" t="s">
        <v>181</v>
      </c>
      <c r="D142" s="145">
        <v>9</v>
      </c>
      <c r="E142" s="146">
        <v>0.52900000000000003</v>
      </c>
      <c r="F142" s="145">
        <v>0</v>
      </c>
      <c r="G142" s="146">
        <v>0</v>
      </c>
    </row>
    <row r="143" spans="1:7" x14ac:dyDescent="0.25">
      <c r="A143" s="130">
        <v>11381</v>
      </c>
      <c r="B143" s="130" t="s">
        <v>45</v>
      </c>
      <c r="C143" s="130" t="s">
        <v>182</v>
      </c>
      <c r="D143" s="145">
        <v>0</v>
      </c>
      <c r="E143" s="146">
        <v>0</v>
      </c>
      <c r="F143" s="145">
        <v>16</v>
      </c>
      <c r="G143" s="146">
        <v>1</v>
      </c>
    </row>
    <row r="144" spans="1:7" x14ac:dyDescent="0.25">
      <c r="A144" s="130">
        <v>11390</v>
      </c>
      <c r="B144" s="130" t="s">
        <v>32</v>
      </c>
      <c r="C144" s="130" t="s">
        <v>183</v>
      </c>
      <c r="D144" s="145">
        <v>0</v>
      </c>
      <c r="E144" s="146">
        <v>0</v>
      </c>
      <c r="F144" s="145">
        <v>43</v>
      </c>
      <c r="G144" s="146">
        <v>0.628</v>
      </c>
    </row>
    <row r="145" spans="1:7" x14ac:dyDescent="0.25">
      <c r="A145" s="130">
        <v>11436</v>
      </c>
      <c r="B145" s="130" t="s">
        <v>184</v>
      </c>
      <c r="C145" s="130" t="s">
        <v>185</v>
      </c>
      <c r="D145" s="145">
        <v>9</v>
      </c>
      <c r="E145" s="146">
        <v>0.39100000000000001</v>
      </c>
      <c r="F145" s="145">
        <v>0</v>
      </c>
      <c r="G145" s="146">
        <v>0</v>
      </c>
    </row>
    <row r="146" spans="1:7" x14ac:dyDescent="0.25">
      <c r="A146" s="130">
        <v>11439</v>
      </c>
      <c r="B146" s="130" t="s">
        <v>33</v>
      </c>
      <c r="C146" s="130" t="s">
        <v>186</v>
      </c>
      <c r="D146" s="145">
        <v>0</v>
      </c>
      <c r="E146" s="146">
        <v>0</v>
      </c>
      <c r="F146" s="145">
        <v>20</v>
      </c>
      <c r="G146" s="146">
        <v>0.5</v>
      </c>
    </row>
    <row r="147" spans="1:7" x14ac:dyDescent="0.25">
      <c r="A147" s="130">
        <v>11444</v>
      </c>
      <c r="B147" s="130" t="s">
        <v>184</v>
      </c>
      <c r="C147" s="130" t="s">
        <v>187</v>
      </c>
      <c r="D147" s="145">
        <v>53</v>
      </c>
      <c r="E147" s="146">
        <v>0.70699999999999996</v>
      </c>
      <c r="F147" s="145">
        <v>0</v>
      </c>
      <c r="G147" s="146">
        <v>0</v>
      </c>
    </row>
    <row r="148" spans="1:7" x14ac:dyDescent="0.25">
      <c r="A148" s="130">
        <v>11468</v>
      </c>
      <c r="B148" s="130" t="s">
        <v>33</v>
      </c>
      <c r="C148" s="130" t="s">
        <v>188</v>
      </c>
      <c r="D148" s="145">
        <v>0</v>
      </c>
      <c r="E148" s="146">
        <v>0</v>
      </c>
      <c r="F148" s="145">
        <v>39</v>
      </c>
      <c r="G148" s="146">
        <v>0.64100000000000001</v>
      </c>
    </row>
    <row r="149" spans="1:7" x14ac:dyDescent="0.25">
      <c r="A149" s="130">
        <v>11479</v>
      </c>
      <c r="B149" s="130" t="s">
        <v>190</v>
      </c>
      <c r="C149" s="130" t="s">
        <v>191</v>
      </c>
      <c r="D149" s="145">
        <v>11</v>
      </c>
      <c r="E149" s="146">
        <v>0.55000000000000004</v>
      </c>
      <c r="F149" s="145">
        <v>0</v>
      </c>
      <c r="G149" s="146">
        <v>0</v>
      </c>
    </row>
    <row r="150" spans="1:7" x14ac:dyDescent="0.25">
      <c r="A150" s="130">
        <v>11506</v>
      </c>
      <c r="B150" s="130" t="s">
        <v>193</v>
      </c>
      <c r="C150" s="130" t="s">
        <v>194</v>
      </c>
      <c r="D150" s="145">
        <v>43</v>
      </c>
      <c r="E150" s="146">
        <v>0.95599999999999996</v>
      </c>
      <c r="F150" s="145">
        <v>0</v>
      </c>
      <c r="G150" s="146">
        <v>0</v>
      </c>
    </row>
    <row r="151" spans="1:7" x14ac:dyDescent="0.25">
      <c r="A151" s="130">
        <v>11507</v>
      </c>
      <c r="B151" s="130" t="s">
        <v>22</v>
      </c>
      <c r="C151" s="130" t="s">
        <v>195</v>
      </c>
      <c r="D151" s="145">
        <v>11</v>
      </c>
      <c r="E151" s="146">
        <v>0.28899999999999998</v>
      </c>
      <c r="F151" s="145">
        <v>0</v>
      </c>
      <c r="G151" s="146">
        <v>0</v>
      </c>
    </row>
    <row r="152" spans="1:7" x14ac:dyDescent="0.25">
      <c r="A152" s="130">
        <v>11511</v>
      </c>
      <c r="B152" s="130" t="s">
        <v>196</v>
      </c>
      <c r="C152" s="130" t="s">
        <v>197</v>
      </c>
      <c r="D152" s="145">
        <v>3</v>
      </c>
      <c r="E152" s="146">
        <v>0.75</v>
      </c>
      <c r="F152" s="145">
        <v>4</v>
      </c>
      <c r="G152" s="146">
        <v>0.5</v>
      </c>
    </row>
    <row r="153" spans="1:7" x14ac:dyDescent="0.25">
      <c r="A153" s="130">
        <v>11533</v>
      </c>
      <c r="B153" s="130" t="s">
        <v>49</v>
      </c>
      <c r="C153" s="130" t="s">
        <v>198</v>
      </c>
      <c r="D153" s="145">
        <v>0</v>
      </c>
      <c r="E153" s="146">
        <v>0</v>
      </c>
      <c r="F153" s="145">
        <v>46</v>
      </c>
      <c r="G153" s="146">
        <v>0.56499999999999995</v>
      </c>
    </row>
    <row r="154" spans="1:7" x14ac:dyDescent="0.25">
      <c r="A154" s="130">
        <v>11534</v>
      </c>
      <c r="B154" s="130" t="s">
        <v>26</v>
      </c>
      <c r="C154" s="130" t="s">
        <v>199</v>
      </c>
      <c r="D154" s="145">
        <v>23</v>
      </c>
      <c r="E154" s="146">
        <v>0.63900000000000001</v>
      </c>
      <c r="F154" s="145">
        <v>0</v>
      </c>
      <c r="G154" s="146">
        <v>0</v>
      </c>
    </row>
    <row r="155" spans="1:7" x14ac:dyDescent="0.25">
      <c r="A155" s="130">
        <v>11923</v>
      </c>
      <c r="B155" s="130" t="s">
        <v>32</v>
      </c>
      <c r="C155" s="130" t="s">
        <v>200</v>
      </c>
      <c r="D155" s="145">
        <v>0</v>
      </c>
      <c r="E155" s="146">
        <v>0</v>
      </c>
      <c r="F155" s="145">
        <v>33</v>
      </c>
      <c r="G155" s="146">
        <v>0.75800000000000001</v>
      </c>
    </row>
    <row r="156" spans="1:7" x14ac:dyDescent="0.25">
      <c r="A156" s="130">
        <v>11947</v>
      </c>
      <c r="B156" s="130" t="s">
        <v>45</v>
      </c>
      <c r="C156" s="130" t="s">
        <v>201</v>
      </c>
      <c r="D156" s="145">
        <v>0</v>
      </c>
      <c r="E156" s="146">
        <v>0</v>
      </c>
      <c r="F156" s="145">
        <v>0</v>
      </c>
      <c r="G156" s="146">
        <v>0</v>
      </c>
    </row>
    <row r="157" spans="1:7" x14ac:dyDescent="0.25">
      <c r="A157" s="130">
        <v>11956</v>
      </c>
      <c r="B157" s="130" t="s">
        <v>33</v>
      </c>
      <c r="C157" s="130" t="s">
        <v>202</v>
      </c>
      <c r="D157" s="145">
        <v>35</v>
      </c>
      <c r="E157" s="146">
        <v>0.57399999999999995</v>
      </c>
      <c r="F157" s="145">
        <v>0</v>
      </c>
      <c r="G157" s="146">
        <v>0</v>
      </c>
    </row>
    <row r="158" spans="1:7" x14ac:dyDescent="0.25">
      <c r="A158" s="130">
        <v>11967</v>
      </c>
      <c r="B158" s="130" t="s">
        <v>67</v>
      </c>
      <c r="C158" s="130" t="s">
        <v>203</v>
      </c>
      <c r="D158" s="145">
        <v>0</v>
      </c>
      <c r="E158" s="146">
        <v>0</v>
      </c>
      <c r="F158" s="145">
        <v>19</v>
      </c>
      <c r="G158" s="146">
        <v>0.63200000000000001</v>
      </c>
    </row>
    <row r="159" spans="1:7" x14ac:dyDescent="0.25">
      <c r="A159" s="130">
        <v>11972</v>
      </c>
      <c r="B159" s="130" t="s">
        <v>33</v>
      </c>
      <c r="C159" s="130" t="s">
        <v>204</v>
      </c>
      <c r="D159" s="145">
        <v>0</v>
      </c>
      <c r="E159" s="146">
        <v>0</v>
      </c>
      <c r="F159" s="145">
        <v>0</v>
      </c>
      <c r="G159" s="146">
        <v>0</v>
      </c>
    </row>
    <row r="160" spans="1:7" x14ac:dyDescent="0.25">
      <c r="A160" s="130">
        <v>11976</v>
      </c>
      <c r="B160" s="130" t="s">
        <v>26</v>
      </c>
      <c r="C160" s="130" t="s">
        <v>199</v>
      </c>
      <c r="D160" s="145">
        <v>0</v>
      </c>
      <c r="E160" s="146">
        <v>0</v>
      </c>
      <c r="F160" s="145">
        <v>26</v>
      </c>
      <c r="G160" s="146">
        <v>0.5</v>
      </c>
    </row>
    <row r="161" spans="1:7" x14ac:dyDescent="0.25">
      <c r="A161" s="130">
        <v>11986</v>
      </c>
      <c r="B161" s="130" t="s">
        <v>52</v>
      </c>
      <c r="C161" s="130" t="s">
        <v>205</v>
      </c>
      <c r="D161" s="145">
        <v>0</v>
      </c>
      <c r="E161" s="146">
        <v>0</v>
      </c>
      <c r="F161" s="145">
        <v>47</v>
      </c>
      <c r="G161" s="146">
        <v>0.72299999999999998</v>
      </c>
    </row>
    <row r="162" spans="1:7" x14ac:dyDescent="0.25">
      <c r="A162" s="130">
        <v>12000</v>
      </c>
      <c r="B162" s="130" t="s">
        <v>33</v>
      </c>
      <c r="C162" s="130" t="s">
        <v>206</v>
      </c>
      <c r="D162" s="145">
        <v>43</v>
      </c>
      <c r="E162" s="146">
        <v>0.374</v>
      </c>
      <c r="F162" s="145">
        <v>0</v>
      </c>
      <c r="G162" s="146">
        <v>0</v>
      </c>
    </row>
    <row r="163" spans="1:7" x14ac:dyDescent="0.25">
      <c r="A163" s="130">
        <v>12009</v>
      </c>
      <c r="B163" s="130" t="s">
        <v>33</v>
      </c>
      <c r="C163" s="130" t="s">
        <v>207</v>
      </c>
      <c r="D163" s="145">
        <v>0</v>
      </c>
      <c r="E163" s="146">
        <v>0</v>
      </c>
      <c r="F163" s="145">
        <v>39</v>
      </c>
      <c r="G163" s="146">
        <v>0.71799999999999997</v>
      </c>
    </row>
    <row r="164" spans="1:7" x14ac:dyDescent="0.25">
      <c r="A164" s="130">
        <v>12010</v>
      </c>
      <c r="B164" s="130" t="s">
        <v>32</v>
      </c>
      <c r="C164" s="130" t="s">
        <v>208</v>
      </c>
      <c r="D164" s="145">
        <v>0</v>
      </c>
      <c r="E164" s="146">
        <v>0</v>
      </c>
      <c r="F164" s="145">
        <v>32</v>
      </c>
      <c r="G164" s="146">
        <v>0.59399999999999997</v>
      </c>
    </row>
    <row r="165" spans="1:7" x14ac:dyDescent="0.25">
      <c r="A165" s="130">
        <v>12011</v>
      </c>
      <c r="B165" s="130" t="s">
        <v>33</v>
      </c>
      <c r="C165" s="130" t="s">
        <v>209</v>
      </c>
      <c r="D165" s="145">
        <v>0</v>
      </c>
      <c r="E165" s="146">
        <v>0</v>
      </c>
      <c r="F165" s="145">
        <v>17</v>
      </c>
      <c r="G165" s="146">
        <v>0.23499999999999999</v>
      </c>
    </row>
    <row r="166" spans="1:7" x14ac:dyDescent="0.25">
      <c r="A166" s="130">
        <v>12025</v>
      </c>
      <c r="B166" s="130" t="s">
        <v>32</v>
      </c>
      <c r="C166" s="130" t="s">
        <v>210</v>
      </c>
      <c r="D166" s="145">
        <v>0</v>
      </c>
      <c r="E166" s="146">
        <v>0</v>
      </c>
      <c r="F166" s="145">
        <v>0</v>
      </c>
      <c r="G166" s="146">
        <v>0</v>
      </c>
    </row>
    <row r="167" spans="1:7" x14ac:dyDescent="0.25">
      <c r="A167" s="130">
        <v>12026</v>
      </c>
      <c r="B167" s="130" t="s">
        <v>32</v>
      </c>
      <c r="C167" s="130" t="s">
        <v>211</v>
      </c>
      <c r="D167" s="145">
        <v>0</v>
      </c>
      <c r="E167" s="146">
        <v>0</v>
      </c>
      <c r="F167" s="145">
        <v>24</v>
      </c>
      <c r="G167" s="146">
        <v>0.83299999999999996</v>
      </c>
    </row>
    <row r="168" spans="1:7" x14ac:dyDescent="0.25">
      <c r="A168" s="130">
        <v>12029</v>
      </c>
      <c r="B168" s="130" t="s">
        <v>32</v>
      </c>
      <c r="C168" s="130" t="s">
        <v>212</v>
      </c>
      <c r="D168" s="145">
        <v>0</v>
      </c>
      <c r="E168" s="146">
        <v>0</v>
      </c>
      <c r="F168" s="145">
        <v>0</v>
      </c>
      <c r="G168" s="146">
        <v>0</v>
      </c>
    </row>
    <row r="169" spans="1:7" x14ac:dyDescent="0.25">
      <c r="A169" s="130">
        <v>12030</v>
      </c>
      <c r="B169" s="130" t="s">
        <v>32</v>
      </c>
      <c r="C169" s="130" t="s">
        <v>213</v>
      </c>
      <c r="D169" s="145">
        <v>0</v>
      </c>
      <c r="E169" s="146">
        <v>0</v>
      </c>
      <c r="F169" s="145">
        <v>18</v>
      </c>
      <c r="G169" s="146">
        <v>1</v>
      </c>
    </row>
    <row r="170" spans="1:7" x14ac:dyDescent="0.25">
      <c r="A170" s="130">
        <v>12031</v>
      </c>
      <c r="B170" s="130" t="s">
        <v>32</v>
      </c>
      <c r="C170" s="130" t="s">
        <v>214</v>
      </c>
      <c r="D170" s="145">
        <v>0</v>
      </c>
      <c r="E170" s="146">
        <v>0</v>
      </c>
      <c r="F170" s="145">
        <v>0</v>
      </c>
      <c r="G170" s="146">
        <v>0</v>
      </c>
    </row>
    <row r="171" spans="1:7" x14ac:dyDescent="0.25">
      <c r="A171" s="130">
        <v>12033</v>
      </c>
      <c r="B171" s="130" t="s">
        <v>154</v>
      </c>
      <c r="C171" s="130" t="s">
        <v>215</v>
      </c>
      <c r="D171" s="145">
        <v>0</v>
      </c>
      <c r="E171" s="146">
        <v>0</v>
      </c>
      <c r="F171" s="145">
        <v>5</v>
      </c>
      <c r="G171" s="146">
        <v>0.8</v>
      </c>
    </row>
    <row r="172" spans="1:7" x14ac:dyDescent="0.25">
      <c r="A172" s="130">
        <v>12036</v>
      </c>
      <c r="B172" s="130" t="s">
        <v>32</v>
      </c>
      <c r="C172" s="130" t="s">
        <v>395</v>
      </c>
      <c r="D172" s="145">
        <v>11</v>
      </c>
      <c r="E172" s="146">
        <v>0.16400000000000001</v>
      </c>
      <c r="F172" s="145">
        <v>0</v>
      </c>
      <c r="G172" s="146">
        <v>0</v>
      </c>
    </row>
    <row r="173" spans="1:7" x14ac:dyDescent="0.25">
      <c r="A173" s="130">
        <v>12037</v>
      </c>
      <c r="B173" s="130" t="s">
        <v>33</v>
      </c>
      <c r="C173" s="130" t="s">
        <v>396</v>
      </c>
      <c r="D173" s="145">
        <v>6</v>
      </c>
      <c r="E173" s="146">
        <v>0.5</v>
      </c>
      <c r="F173" s="145">
        <v>0</v>
      </c>
      <c r="G173" s="146">
        <v>0</v>
      </c>
    </row>
    <row r="174" spans="1:7" x14ac:dyDescent="0.25">
      <c r="A174" s="130">
        <v>12038</v>
      </c>
      <c r="B174" s="130" t="s">
        <v>32</v>
      </c>
      <c r="C174" s="130" t="s">
        <v>397</v>
      </c>
      <c r="D174" s="145">
        <v>8</v>
      </c>
      <c r="E174" s="146">
        <v>0.16700000000000001</v>
      </c>
      <c r="F174" s="145">
        <v>0</v>
      </c>
      <c r="G174" s="146">
        <v>0</v>
      </c>
    </row>
    <row r="175" spans="1:7" x14ac:dyDescent="0.25">
      <c r="A175" s="130">
        <v>12040</v>
      </c>
      <c r="B175" s="130" t="s">
        <v>33</v>
      </c>
      <c r="C175" s="130" t="s">
        <v>216</v>
      </c>
      <c r="D175" s="145">
        <v>13</v>
      </c>
      <c r="E175" s="146">
        <v>0.153</v>
      </c>
      <c r="F175" s="145">
        <v>0</v>
      </c>
      <c r="G175" s="146">
        <v>0</v>
      </c>
    </row>
    <row r="176" spans="1:7" x14ac:dyDescent="0.25">
      <c r="A176" s="130">
        <v>12041</v>
      </c>
      <c r="B176" s="130" t="s">
        <v>33</v>
      </c>
      <c r="C176" s="130" t="s">
        <v>398</v>
      </c>
      <c r="D176" s="145">
        <v>0</v>
      </c>
      <c r="E176" s="146">
        <v>0</v>
      </c>
      <c r="F176" s="145">
        <v>0</v>
      </c>
      <c r="G176" s="146">
        <v>0</v>
      </c>
    </row>
    <row r="177" spans="1:7" x14ac:dyDescent="0.25">
      <c r="A177" s="130">
        <v>12042</v>
      </c>
      <c r="B177" s="130" t="s">
        <v>32</v>
      </c>
      <c r="C177" s="130" t="s">
        <v>217</v>
      </c>
      <c r="D177" s="145">
        <v>11</v>
      </c>
      <c r="E177" s="146">
        <v>0.151</v>
      </c>
      <c r="F177" s="145">
        <v>0</v>
      </c>
      <c r="G177" s="146">
        <v>0</v>
      </c>
    </row>
    <row r="178" spans="1:7" x14ac:dyDescent="0.25">
      <c r="A178" s="130">
        <v>12043</v>
      </c>
      <c r="B178" s="130" t="s">
        <v>32</v>
      </c>
      <c r="C178" s="130" t="s">
        <v>218</v>
      </c>
      <c r="D178" s="145">
        <v>12</v>
      </c>
      <c r="E178" s="146">
        <v>0.19400000000000001</v>
      </c>
      <c r="F178" s="145">
        <v>0</v>
      </c>
      <c r="G178" s="146">
        <v>0</v>
      </c>
    </row>
    <row r="179" spans="1:7" x14ac:dyDescent="0.25">
      <c r="A179" s="130">
        <v>12044</v>
      </c>
      <c r="B179" s="130" t="s">
        <v>33</v>
      </c>
      <c r="C179" s="130" t="s">
        <v>219</v>
      </c>
      <c r="D179" s="145">
        <v>19</v>
      </c>
      <c r="E179" s="146">
        <v>0.17899999999999999</v>
      </c>
      <c r="F179" s="145">
        <v>0</v>
      </c>
      <c r="G179" s="146">
        <v>0</v>
      </c>
    </row>
    <row r="180" spans="1:7" x14ac:dyDescent="0.25">
      <c r="A180" s="130">
        <v>12045</v>
      </c>
      <c r="B180" s="130" t="s">
        <v>33</v>
      </c>
      <c r="C180" s="130" t="s">
        <v>220</v>
      </c>
      <c r="D180" s="145">
        <v>21</v>
      </c>
      <c r="E180" s="146">
        <v>0.875</v>
      </c>
      <c r="F180" s="145">
        <v>50</v>
      </c>
      <c r="G180" s="146">
        <v>0.86</v>
      </c>
    </row>
    <row r="181" spans="1:7" x14ac:dyDescent="0.25">
      <c r="A181" s="130">
        <v>12054</v>
      </c>
      <c r="B181" s="130" t="s">
        <v>58</v>
      </c>
      <c r="C181" s="130" t="s">
        <v>221</v>
      </c>
      <c r="D181" s="145">
        <v>15</v>
      </c>
      <c r="E181" s="146">
        <v>0.39500000000000002</v>
      </c>
      <c r="F181" s="145">
        <v>0</v>
      </c>
      <c r="G181" s="146">
        <v>0</v>
      </c>
    </row>
    <row r="182" spans="1:7" x14ac:dyDescent="0.25">
      <c r="A182" s="130">
        <v>12060</v>
      </c>
      <c r="B182" s="130" t="s">
        <v>45</v>
      </c>
      <c r="C182" s="130" t="s">
        <v>222</v>
      </c>
      <c r="D182" s="145">
        <v>0</v>
      </c>
      <c r="E182" s="146">
        <v>0</v>
      </c>
      <c r="F182" s="145">
        <v>0</v>
      </c>
      <c r="G182" s="146">
        <v>0</v>
      </c>
    </row>
    <row r="183" spans="1:7" x14ac:dyDescent="0.25">
      <c r="A183" s="130">
        <v>12078</v>
      </c>
      <c r="B183" s="130" t="s">
        <v>32</v>
      </c>
      <c r="C183" s="130" t="s">
        <v>223</v>
      </c>
      <c r="D183" s="145">
        <v>1</v>
      </c>
      <c r="E183" s="146">
        <v>4.8000000000000001E-2</v>
      </c>
      <c r="F183" s="145">
        <v>0</v>
      </c>
      <c r="G183" s="146">
        <v>0</v>
      </c>
    </row>
    <row r="184" spans="1:7" x14ac:dyDescent="0.25">
      <c r="A184" s="130">
        <v>12105</v>
      </c>
      <c r="B184" s="130" t="s">
        <v>52</v>
      </c>
      <c r="C184" s="130" t="s">
        <v>224</v>
      </c>
      <c r="D184" s="145">
        <v>0</v>
      </c>
      <c r="E184" s="146">
        <v>0</v>
      </c>
      <c r="F184" s="145">
        <v>23</v>
      </c>
      <c r="G184" s="146">
        <v>0.56499999999999995</v>
      </c>
    </row>
    <row r="185" spans="1:7" x14ac:dyDescent="0.25">
      <c r="A185" s="130">
        <v>12391</v>
      </c>
      <c r="B185" s="130" t="s">
        <v>33</v>
      </c>
      <c r="C185" s="130" t="s">
        <v>225</v>
      </c>
      <c r="D185" s="145">
        <v>67</v>
      </c>
      <c r="E185" s="146">
        <v>1</v>
      </c>
      <c r="F185" s="145">
        <v>0</v>
      </c>
      <c r="G185" s="146">
        <v>0</v>
      </c>
    </row>
    <row r="186" spans="1:7" x14ac:dyDescent="0.25">
      <c r="A186" s="130">
        <v>12497</v>
      </c>
      <c r="B186" s="130" t="s">
        <v>75</v>
      </c>
      <c r="C186" s="130" t="s">
        <v>226</v>
      </c>
      <c r="D186" s="145">
        <v>48</v>
      </c>
      <c r="E186" s="146">
        <v>0.68600000000000005</v>
      </c>
      <c r="F186" s="145">
        <v>0</v>
      </c>
      <c r="G186" s="146">
        <v>0</v>
      </c>
    </row>
    <row r="187" spans="1:7" x14ac:dyDescent="0.25">
      <c r="A187" s="130">
        <v>12501</v>
      </c>
      <c r="B187" s="130" t="s">
        <v>110</v>
      </c>
      <c r="C187" s="130" t="s">
        <v>227</v>
      </c>
      <c r="D187" s="145">
        <v>2</v>
      </c>
      <c r="E187" s="146">
        <v>0.4</v>
      </c>
      <c r="F187" s="145">
        <v>0</v>
      </c>
      <c r="G187" s="146">
        <v>0</v>
      </c>
    </row>
    <row r="188" spans="1:7" x14ac:dyDescent="0.25">
      <c r="A188" s="130">
        <v>12513</v>
      </c>
      <c r="B188" s="130" t="s">
        <v>28</v>
      </c>
      <c r="C188" s="130" t="s">
        <v>399</v>
      </c>
      <c r="D188" s="145">
        <v>0</v>
      </c>
      <c r="E188" s="146">
        <v>0</v>
      </c>
      <c r="F188" s="145">
        <v>47</v>
      </c>
      <c r="G188" s="146">
        <v>0.59599999999999997</v>
      </c>
    </row>
    <row r="189" spans="1:7" x14ac:dyDescent="0.25">
      <c r="A189" s="130">
        <v>12528</v>
      </c>
      <c r="B189" s="130" t="s">
        <v>33</v>
      </c>
      <c r="C189" s="130" t="s">
        <v>228</v>
      </c>
      <c r="D189" s="145">
        <v>11</v>
      </c>
      <c r="E189" s="146">
        <v>0.17199999999999999</v>
      </c>
      <c r="F189" s="145">
        <v>0</v>
      </c>
      <c r="G189" s="146">
        <v>0</v>
      </c>
    </row>
    <row r="190" spans="1:7" x14ac:dyDescent="0.25">
      <c r="A190" s="130">
        <v>12529</v>
      </c>
      <c r="B190" s="130" t="s">
        <v>33</v>
      </c>
      <c r="C190" s="130" t="s">
        <v>229</v>
      </c>
      <c r="D190" s="145">
        <v>16</v>
      </c>
      <c r="E190" s="146">
        <v>0.16200000000000001</v>
      </c>
      <c r="F190" s="145">
        <v>0</v>
      </c>
      <c r="G190" s="146">
        <v>0</v>
      </c>
    </row>
    <row r="191" spans="1:7" x14ac:dyDescent="0.25">
      <c r="A191" s="130">
        <v>12536</v>
      </c>
      <c r="B191" s="130" t="s">
        <v>33</v>
      </c>
      <c r="C191" s="130" t="s">
        <v>400</v>
      </c>
      <c r="D191" s="145">
        <v>0</v>
      </c>
      <c r="E191" s="146">
        <v>0</v>
      </c>
      <c r="F191" s="145">
        <v>21</v>
      </c>
      <c r="G191" s="146">
        <v>0.57099999999999995</v>
      </c>
    </row>
    <row r="192" spans="1:7" x14ac:dyDescent="0.25">
      <c r="A192" s="130">
        <v>12541</v>
      </c>
      <c r="B192" s="130" t="s">
        <v>32</v>
      </c>
      <c r="C192" s="130" t="s">
        <v>230</v>
      </c>
      <c r="D192" s="145">
        <v>0</v>
      </c>
      <c r="E192" s="146">
        <v>0</v>
      </c>
      <c r="F192" s="145">
        <v>36</v>
      </c>
      <c r="G192" s="146">
        <v>0.75</v>
      </c>
    </row>
    <row r="193" spans="1:7" x14ac:dyDescent="0.25">
      <c r="A193" s="130">
        <v>12545</v>
      </c>
      <c r="B193" s="130" t="s">
        <v>26</v>
      </c>
      <c r="C193" s="130" t="s">
        <v>231</v>
      </c>
      <c r="D193" s="145">
        <v>0</v>
      </c>
      <c r="E193" s="146">
        <v>0</v>
      </c>
      <c r="F193" s="145">
        <v>38</v>
      </c>
      <c r="G193" s="146">
        <v>0.26300000000000001</v>
      </c>
    </row>
    <row r="194" spans="1:7" x14ac:dyDescent="0.25">
      <c r="A194" s="130">
        <v>12556</v>
      </c>
      <c r="B194" s="130" t="s">
        <v>32</v>
      </c>
      <c r="C194" s="130" t="s">
        <v>232</v>
      </c>
      <c r="D194" s="145">
        <v>0</v>
      </c>
      <c r="E194" s="146">
        <v>0</v>
      </c>
      <c r="F194" s="145">
        <v>56</v>
      </c>
      <c r="G194" s="146">
        <v>0.48199999999999998</v>
      </c>
    </row>
    <row r="195" spans="1:7" x14ac:dyDescent="0.25">
      <c r="A195" s="130">
        <v>12558</v>
      </c>
      <c r="B195" s="130" t="s">
        <v>32</v>
      </c>
      <c r="C195" s="130" t="s">
        <v>233</v>
      </c>
      <c r="D195" s="145">
        <v>0</v>
      </c>
      <c r="E195" s="146">
        <v>0</v>
      </c>
      <c r="F195" s="145">
        <v>23</v>
      </c>
      <c r="G195" s="146">
        <v>0.95699999999999996</v>
      </c>
    </row>
    <row r="196" spans="1:7" x14ac:dyDescent="0.25">
      <c r="A196" s="130">
        <v>12624</v>
      </c>
      <c r="B196" s="130" t="s">
        <v>28</v>
      </c>
      <c r="C196" s="130" t="s">
        <v>234</v>
      </c>
      <c r="D196" s="145">
        <v>3</v>
      </c>
      <c r="E196" s="146">
        <v>2.9000000000000001E-2</v>
      </c>
      <c r="F196" s="145">
        <v>0</v>
      </c>
      <c r="G196" s="146">
        <v>0</v>
      </c>
    </row>
    <row r="197" spans="1:7" x14ac:dyDescent="0.25">
      <c r="A197" s="130">
        <v>12626</v>
      </c>
      <c r="B197" s="130" t="s">
        <v>32</v>
      </c>
      <c r="C197" s="130" t="s">
        <v>401</v>
      </c>
      <c r="D197" s="145">
        <v>0</v>
      </c>
      <c r="E197" s="146">
        <v>0</v>
      </c>
      <c r="F197" s="145">
        <v>15</v>
      </c>
      <c r="G197" s="146">
        <v>0.33300000000000002</v>
      </c>
    </row>
    <row r="198" spans="1:7" x14ac:dyDescent="0.25">
      <c r="A198" s="130">
        <v>12627</v>
      </c>
      <c r="B198" s="130" t="s">
        <v>45</v>
      </c>
      <c r="C198" s="130" t="s">
        <v>402</v>
      </c>
      <c r="D198" s="145">
        <v>0</v>
      </c>
      <c r="E198" s="146">
        <v>0</v>
      </c>
      <c r="F198" s="145">
        <v>17</v>
      </c>
      <c r="G198" s="146">
        <v>0.64700000000000002</v>
      </c>
    </row>
    <row r="199" spans="1:7" x14ac:dyDescent="0.25">
      <c r="A199" s="130">
        <v>12628</v>
      </c>
      <c r="B199" s="130" t="s">
        <v>33</v>
      </c>
      <c r="C199" s="130" t="s">
        <v>235</v>
      </c>
      <c r="D199" s="145">
        <v>0</v>
      </c>
      <c r="E199" s="146">
        <v>0</v>
      </c>
      <c r="F199" s="145">
        <v>13</v>
      </c>
      <c r="G199" s="146">
        <v>0.154</v>
      </c>
    </row>
    <row r="200" spans="1:7" x14ac:dyDescent="0.25">
      <c r="A200" s="130">
        <v>12629</v>
      </c>
      <c r="B200" s="130" t="s">
        <v>22</v>
      </c>
      <c r="C200" s="130" t="s">
        <v>236</v>
      </c>
      <c r="D200" s="145">
        <v>0</v>
      </c>
      <c r="E200" s="146">
        <v>0</v>
      </c>
      <c r="F200" s="145">
        <v>23</v>
      </c>
      <c r="G200" s="146">
        <v>0.47799999999999998</v>
      </c>
    </row>
    <row r="201" spans="1:7" x14ac:dyDescent="0.25">
      <c r="A201" s="130">
        <v>12631</v>
      </c>
      <c r="B201" s="130" t="s">
        <v>28</v>
      </c>
      <c r="C201" s="130" t="s">
        <v>237</v>
      </c>
      <c r="D201" s="145">
        <v>0</v>
      </c>
      <c r="E201" s="146">
        <v>0</v>
      </c>
      <c r="F201" s="145">
        <v>19</v>
      </c>
      <c r="G201" s="146">
        <v>0.57899999999999996</v>
      </c>
    </row>
    <row r="202" spans="1:7" x14ac:dyDescent="0.25">
      <c r="A202" s="130">
        <v>12644</v>
      </c>
      <c r="B202" s="130" t="s">
        <v>55</v>
      </c>
      <c r="C202" s="130" t="s">
        <v>238</v>
      </c>
      <c r="D202" s="145">
        <v>0</v>
      </c>
      <c r="E202" s="146">
        <v>0</v>
      </c>
      <c r="F202" s="145">
        <v>24</v>
      </c>
      <c r="G202" s="146">
        <v>0.5</v>
      </c>
    </row>
    <row r="203" spans="1:7" x14ac:dyDescent="0.25">
      <c r="A203" s="130">
        <v>12668</v>
      </c>
      <c r="B203" s="130" t="s">
        <v>47</v>
      </c>
      <c r="C203" s="130" t="s">
        <v>239</v>
      </c>
      <c r="D203" s="145">
        <v>0</v>
      </c>
      <c r="E203" s="146">
        <v>0</v>
      </c>
      <c r="F203" s="145">
        <v>24</v>
      </c>
      <c r="G203" s="146">
        <v>0.20799999999999999</v>
      </c>
    </row>
    <row r="204" spans="1:7" x14ac:dyDescent="0.25">
      <c r="A204" s="130">
        <v>12671</v>
      </c>
      <c r="B204" s="130" t="s">
        <v>32</v>
      </c>
      <c r="C204" s="130" t="s">
        <v>240</v>
      </c>
      <c r="D204" s="145">
        <v>0</v>
      </c>
      <c r="E204" s="146">
        <v>0</v>
      </c>
      <c r="F204" s="145">
        <v>21</v>
      </c>
      <c r="G204" s="146">
        <v>0.57099999999999995</v>
      </c>
    </row>
    <row r="205" spans="1:7" x14ac:dyDescent="0.25">
      <c r="A205" s="130">
        <v>12684</v>
      </c>
      <c r="B205" s="130" t="s">
        <v>32</v>
      </c>
      <c r="C205" s="130" t="s">
        <v>241</v>
      </c>
      <c r="D205" s="145">
        <v>0</v>
      </c>
      <c r="E205" s="146">
        <v>0</v>
      </c>
      <c r="F205" s="145">
        <v>55</v>
      </c>
      <c r="G205" s="146">
        <v>0.2</v>
      </c>
    </row>
    <row r="206" spans="1:7" x14ac:dyDescent="0.25">
      <c r="A206" s="130">
        <v>12852</v>
      </c>
      <c r="B206" s="130" t="s">
        <v>32</v>
      </c>
      <c r="C206" s="130" t="s">
        <v>242</v>
      </c>
      <c r="D206" s="145">
        <v>0</v>
      </c>
      <c r="E206" s="146">
        <v>0</v>
      </c>
      <c r="F206" s="145">
        <v>45</v>
      </c>
      <c r="G206" s="146">
        <v>0.93300000000000005</v>
      </c>
    </row>
    <row r="207" spans="1:7" x14ac:dyDescent="0.25">
      <c r="A207" s="130">
        <v>12867</v>
      </c>
      <c r="B207" s="130" t="s">
        <v>243</v>
      </c>
      <c r="C207" s="130" t="s">
        <v>244</v>
      </c>
      <c r="D207" s="145">
        <v>49</v>
      </c>
      <c r="E207" s="146">
        <v>0.26900000000000002</v>
      </c>
      <c r="F207" s="145">
        <v>0</v>
      </c>
      <c r="G207" s="146">
        <v>0</v>
      </c>
    </row>
    <row r="208" spans="1:7" x14ac:dyDescent="0.25">
      <c r="A208" s="130">
        <v>12924</v>
      </c>
      <c r="B208" s="130" t="s">
        <v>26</v>
      </c>
      <c r="C208" s="130" t="s">
        <v>245</v>
      </c>
      <c r="D208" s="145">
        <v>0</v>
      </c>
      <c r="E208" s="146">
        <v>0</v>
      </c>
      <c r="F208" s="145">
        <v>63</v>
      </c>
      <c r="G208" s="146">
        <v>0.93700000000000006</v>
      </c>
    </row>
    <row r="209" spans="1:7" x14ac:dyDescent="0.25">
      <c r="A209" s="130">
        <v>12951</v>
      </c>
      <c r="B209" s="130" t="s">
        <v>33</v>
      </c>
      <c r="C209" s="130" t="s">
        <v>246</v>
      </c>
      <c r="D209" s="145">
        <v>0</v>
      </c>
      <c r="E209" s="146">
        <v>0</v>
      </c>
      <c r="F209" s="145">
        <v>0</v>
      </c>
      <c r="G209" s="146">
        <v>0</v>
      </c>
    </row>
    <row r="210" spans="1:7" x14ac:dyDescent="0.25">
      <c r="A210" s="130">
        <v>13030</v>
      </c>
      <c r="B210" s="130" t="s">
        <v>33</v>
      </c>
      <c r="C210" s="130" t="s">
        <v>247</v>
      </c>
      <c r="D210" s="145">
        <v>0</v>
      </c>
      <c r="E210" s="146">
        <v>0</v>
      </c>
      <c r="F210" s="145">
        <v>23</v>
      </c>
      <c r="G210" s="146">
        <v>1</v>
      </c>
    </row>
    <row r="211" spans="1:7" x14ac:dyDescent="0.25">
      <c r="A211" s="130">
        <v>13034</v>
      </c>
      <c r="B211" s="130" t="s">
        <v>32</v>
      </c>
      <c r="C211" s="130" t="s">
        <v>248</v>
      </c>
      <c r="D211" s="145">
        <v>0</v>
      </c>
      <c r="E211" s="146">
        <v>0</v>
      </c>
      <c r="F211" s="145">
        <v>60</v>
      </c>
      <c r="G211" s="146">
        <v>0.58299999999999996</v>
      </c>
    </row>
    <row r="212" spans="1:7" x14ac:dyDescent="0.25">
      <c r="A212" s="130">
        <v>13059</v>
      </c>
      <c r="B212" s="130" t="s">
        <v>26</v>
      </c>
      <c r="C212" s="130" t="s">
        <v>249</v>
      </c>
      <c r="D212" s="145">
        <v>12</v>
      </c>
      <c r="E212" s="146">
        <v>0.35299999999999998</v>
      </c>
      <c r="F212" s="145">
        <v>0</v>
      </c>
      <c r="G212" s="146">
        <v>0</v>
      </c>
    </row>
    <row r="213" spans="1:7" x14ac:dyDescent="0.25">
      <c r="A213" s="130">
        <v>13082</v>
      </c>
      <c r="B213" s="130" t="s">
        <v>32</v>
      </c>
      <c r="C213" s="130" t="s">
        <v>250</v>
      </c>
      <c r="D213" s="145">
        <v>0</v>
      </c>
      <c r="E213" s="146">
        <v>0</v>
      </c>
      <c r="F213" s="145">
        <v>27</v>
      </c>
      <c r="G213" s="146">
        <v>0.70399999999999996</v>
      </c>
    </row>
    <row r="214" spans="1:7" x14ac:dyDescent="0.25">
      <c r="A214" s="130">
        <v>13132</v>
      </c>
      <c r="B214" s="130" t="s">
        <v>32</v>
      </c>
      <c r="C214" s="130" t="s">
        <v>251</v>
      </c>
      <c r="D214" s="145">
        <v>0</v>
      </c>
      <c r="E214" s="146">
        <v>0</v>
      </c>
      <c r="F214" s="145">
        <v>33</v>
      </c>
      <c r="G214" s="146">
        <v>0.51500000000000001</v>
      </c>
    </row>
    <row r="215" spans="1:7" x14ac:dyDescent="0.25">
      <c r="A215" s="130">
        <v>13146</v>
      </c>
      <c r="B215" s="130" t="s">
        <v>26</v>
      </c>
      <c r="C215" s="130" t="s">
        <v>252</v>
      </c>
      <c r="D215" s="145">
        <v>0</v>
      </c>
      <c r="E215" s="146">
        <v>0</v>
      </c>
      <c r="F215" s="145">
        <v>21</v>
      </c>
      <c r="G215" s="146">
        <v>0.61899999999999999</v>
      </c>
    </row>
    <row r="216" spans="1:7" x14ac:dyDescent="0.25">
      <c r="A216" s="130">
        <v>13147</v>
      </c>
      <c r="B216" s="130" t="s">
        <v>32</v>
      </c>
      <c r="C216" s="130" t="s">
        <v>253</v>
      </c>
      <c r="D216" s="145">
        <v>0</v>
      </c>
      <c r="E216" s="146">
        <v>0</v>
      </c>
      <c r="F216" s="145">
        <v>16</v>
      </c>
      <c r="G216" s="146">
        <v>0.875</v>
      </c>
    </row>
    <row r="217" spans="1:7" x14ac:dyDescent="0.25">
      <c r="A217" s="130">
        <v>13148</v>
      </c>
      <c r="B217" s="130" t="s">
        <v>32</v>
      </c>
      <c r="C217" s="130" t="s">
        <v>254</v>
      </c>
      <c r="D217" s="145">
        <v>0</v>
      </c>
      <c r="E217" s="146">
        <v>0</v>
      </c>
      <c r="F217" s="145">
        <v>25</v>
      </c>
      <c r="G217" s="146">
        <v>0.76</v>
      </c>
    </row>
    <row r="218" spans="1:7" x14ac:dyDescent="0.25">
      <c r="A218" s="130">
        <v>13170</v>
      </c>
      <c r="B218" s="130" t="s">
        <v>55</v>
      </c>
      <c r="C218" s="130" t="s">
        <v>255</v>
      </c>
      <c r="D218" s="145">
        <v>0</v>
      </c>
      <c r="E218" s="146">
        <v>0</v>
      </c>
      <c r="F218" s="145">
        <v>6</v>
      </c>
      <c r="G218" s="146">
        <v>0.33300000000000002</v>
      </c>
    </row>
    <row r="219" spans="1:7" x14ac:dyDescent="0.25">
      <c r="A219" s="130">
        <v>13173</v>
      </c>
      <c r="B219" s="130" t="s">
        <v>22</v>
      </c>
      <c r="C219" s="130" t="s">
        <v>256</v>
      </c>
      <c r="D219" s="145">
        <v>0</v>
      </c>
      <c r="E219" s="146">
        <v>0</v>
      </c>
      <c r="F219" s="145">
        <v>22</v>
      </c>
      <c r="G219" s="146">
        <v>0.72699999999999998</v>
      </c>
    </row>
    <row r="220" spans="1:7" x14ac:dyDescent="0.25">
      <c r="A220" s="130">
        <v>13175</v>
      </c>
      <c r="B220" s="130" t="s">
        <v>22</v>
      </c>
      <c r="C220" s="130" t="s">
        <v>403</v>
      </c>
      <c r="D220" s="145">
        <v>0</v>
      </c>
      <c r="E220" s="146">
        <v>0</v>
      </c>
      <c r="F220" s="145">
        <v>41</v>
      </c>
      <c r="G220" s="146">
        <v>0.53700000000000003</v>
      </c>
    </row>
    <row r="221" spans="1:7" x14ac:dyDescent="0.25">
      <c r="A221" s="130">
        <v>13195</v>
      </c>
      <c r="B221" s="130" t="s">
        <v>22</v>
      </c>
      <c r="C221" s="130" t="s">
        <v>257</v>
      </c>
      <c r="D221" s="145">
        <v>0</v>
      </c>
      <c r="E221" s="146">
        <v>0</v>
      </c>
      <c r="F221" s="145">
        <v>8</v>
      </c>
      <c r="G221" s="146">
        <v>0.75</v>
      </c>
    </row>
    <row r="222" spans="1:7" x14ac:dyDescent="0.25">
      <c r="A222" s="130">
        <v>13198</v>
      </c>
      <c r="B222" s="130" t="s">
        <v>33</v>
      </c>
      <c r="C222" s="130" t="s">
        <v>258</v>
      </c>
      <c r="D222" s="145">
        <v>18</v>
      </c>
      <c r="E222" s="146">
        <v>0.75</v>
      </c>
      <c r="F222" s="145">
        <v>0</v>
      </c>
      <c r="G222" s="146">
        <v>0</v>
      </c>
    </row>
    <row r="223" spans="1:7" x14ac:dyDescent="0.25">
      <c r="A223" s="130">
        <v>13199</v>
      </c>
      <c r="B223" s="130" t="s">
        <v>32</v>
      </c>
      <c r="C223" s="130" t="s">
        <v>259</v>
      </c>
      <c r="D223" s="145">
        <v>12</v>
      </c>
      <c r="E223" s="146">
        <v>0.5</v>
      </c>
      <c r="F223" s="145">
        <v>0</v>
      </c>
      <c r="G223" s="146">
        <v>0</v>
      </c>
    </row>
    <row r="224" spans="1:7" x14ac:dyDescent="0.25">
      <c r="A224" s="130">
        <v>13200</v>
      </c>
      <c r="B224" s="130" t="s">
        <v>22</v>
      </c>
      <c r="C224" s="130" t="s">
        <v>260</v>
      </c>
      <c r="D224" s="145">
        <v>3</v>
      </c>
      <c r="E224" s="146">
        <v>0.23100000000000001</v>
      </c>
      <c r="F224" s="145">
        <v>0</v>
      </c>
      <c r="G224" s="146">
        <v>0</v>
      </c>
    </row>
    <row r="225" spans="1:7" x14ac:dyDescent="0.25">
      <c r="A225" s="130">
        <v>13201</v>
      </c>
      <c r="B225" s="130" t="s">
        <v>33</v>
      </c>
      <c r="C225" s="130" t="s">
        <v>261</v>
      </c>
      <c r="D225" s="145">
        <v>6</v>
      </c>
      <c r="E225" s="146">
        <v>0.54500000000000004</v>
      </c>
      <c r="F225" s="145">
        <v>0</v>
      </c>
      <c r="G225" s="146">
        <v>0</v>
      </c>
    </row>
    <row r="226" spans="1:7" x14ac:dyDescent="0.25">
      <c r="A226" s="130">
        <v>13226</v>
      </c>
      <c r="B226" s="130" t="s">
        <v>32</v>
      </c>
      <c r="C226" s="130" t="s">
        <v>262</v>
      </c>
      <c r="D226" s="145">
        <v>4</v>
      </c>
      <c r="E226" s="146">
        <v>6.6000000000000003E-2</v>
      </c>
      <c r="F226" s="145">
        <v>0</v>
      </c>
      <c r="G226" s="146">
        <v>0</v>
      </c>
    </row>
    <row r="227" spans="1:7" x14ac:dyDescent="0.25">
      <c r="A227" s="130">
        <v>13232</v>
      </c>
      <c r="B227" s="130" t="s">
        <v>33</v>
      </c>
      <c r="C227" s="130" t="s">
        <v>263</v>
      </c>
      <c r="D227" s="145">
        <v>0</v>
      </c>
      <c r="E227" s="146">
        <v>0</v>
      </c>
      <c r="F227" s="145">
        <v>20</v>
      </c>
      <c r="G227" s="146">
        <v>0.85</v>
      </c>
    </row>
    <row r="228" spans="1:7" x14ac:dyDescent="0.25">
      <c r="A228" s="130">
        <v>13233</v>
      </c>
      <c r="B228" s="130" t="s">
        <v>168</v>
      </c>
      <c r="C228" s="130" t="s">
        <v>264</v>
      </c>
      <c r="D228" s="145">
        <v>10</v>
      </c>
      <c r="E228" s="146">
        <v>0.24399999999999999</v>
      </c>
      <c r="F228" s="145">
        <v>0</v>
      </c>
      <c r="G228" s="146">
        <v>0</v>
      </c>
    </row>
    <row r="229" spans="1:7" x14ac:dyDescent="0.25">
      <c r="A229" s="130">
        <v>13240</v>
      </c>
      <c r="B229" s="130" t="s">
        <v>28</v>
      </c>
      <c r="C229" s="130" t="s">
        <v>265</v>
      </c>
      <c r="D229" s="145">
        <v>16</v>
      </c>
      <c r="E229" s="146">
        <v>0.44400000000000001</v>
      </c>
      <c r="F229" s="145">
        <v>0</v>
      </c>
      <c r="G229" s="146">
        <v>0</v>
      </c>
    </row>
    <row r="230" spans="1:7" x14ac:dyDescent="0.25">
      <c r="A230" s="130">
        <v>13249</v>
      </c>
      <c r="B230" s="130" t="s">
        <v>52</v>
      </c>
      <c r="C230" s="130" t="s">
        <v>266</v>
      </c>
      <c r="D230" s="145">
        <v>7</v>
      </c>
      <c r="E230" s="146">
        <v>0.318</v>
      </c>
      <c r="F230" s="145">
        <v>0</v>
      </c>
      <c r="G230" s="146">
        <v>0</v>
      </c>
    </row>
    <row r="231" spans="1:7" x14ac:dyDescent="0.25">
      <c r="A231" s="130">
        <v>13253</v>
      </c>
      <c r="B231" s="130" t="s">
        <v>32</v>
      </c>
      <c r="C231" s="130" t="s">
        <v>404</v>
      </c>
      <c r="D231" s="145">
        <v>0</v>
      </c>
      <c r="E231" s="146">
        <v>0</v>
      </c>
      <c r="F231" s="145">
        <v>29</v>
      </c>
      <c r="G231" s="146">
        <v>0.31</v>
      </c>
    </row>
    <row r="232" spans="1:7" x14ac:dyDescent="0.25">
      <c r="A232" s="130">
        <v>13254</v>
      </c>
      <c r="B232" s="130" t="s">
        <v>45</v>
      </c>
      <c r="C232" s="130" t="s">
        <v>267</v>
      </c>
      <c r="D232" s="145">
        <v>0</v>
      </c>
      <c r="E232" s="146">
        <v>0</v>
      </c>
      <c r="F232" s="145">
        <v>27</v>
      </c>
      <c r="G232" s="146">
        <v>0.59299999999999997</v>
      </c>
    </row>
    <row r="233" spans="1:7" x14ac:dyDescent="0.25">
      <c r="A233" s="130">
        <v>13255</v>
      </c>
      <c r="B233" s="130" t="s">
        <v>47</v>
      </c>
      <c r="C233" s="130" t="s">
        <v>268</v>
      </c>
      <c r="D233" s="145">
        <v>0</v>
      </c>
      <c r="E233" s="146">
        <v>0</v>
      </c>
      <c r="F233" s="145">
        <v>29</v>
      </c>
      <c r="G233" s="146">
        <v>0.48299999999999998</v>
      </c>
    </row>
    <row r="234" spans="1:7" x14ac:dyDescent="0.25">
      <c r="A234" s="130">
        <v>13864</v>
      </c>
      <c r="B234" s="130" t="s">
        <v>28</v>
      </c>
      <c r="C234" s="130" t="s">
        <v>269</v>
      </c>
      <c r="D234" s="145">
        <v>3</v>
      </c>
      <c r="E234" s="146">
        <v>0.6</v>
      </c>
      <c r="F234" s="145">
        <v>10</v>
      </c>
      <c r="G234" s="146">
        <v>0.8</v>
      </c>
    </row>
    <row r="235" spans="1:7" x14ac:dyDescent="0.25">
      <c r="A235" s="130">
        <v>13892</v>
      </c>
      <c r="B235" s="130" t="s">
        <v>33</v>
      </c>
      <c r="C235" s="130" t="s">
        <v>405</v>
      </c>
      <c r="D235" s="145">
        <v>0</v>
      </c>
      <c r="E235" s="146">
        <v>0</v>
      </c>
      <c r="F235" s="145">
        <v>0</v>
      </c>
      <c r="G235" s="146">
        <v>0</v>
      </c>
    </row>
    <row r="236" spans="1:7" x14ac:dyDescent="0.25">
      <c r="A236" s="130">
        <v>13930</v>
      </c>
      <c r="B236" s="130" t="s">
        <v>77</v>
      </c>
      <c r="C236" s="130" t="s">
        <v>270</v>
      </c>
      <c r="D236" s="145">
        <v>0</v>
      </c>
      <c r="E236" s="146">
        <v>0</v>
      </c>
      <c r="F236" s="145">
        <v>0</v>
      </c>
      <c r="G236" s="146">
        <v>0</v>
      </c>
    </row>
    <row r="237" spans="1:7" x14ac:dyDescent="0.25">
      <c r="A237" s="130">
        <v>13962</v>
      </c>
      <c r="B237" s="130" t="s">
        <v>110</v>
      </c>
      <c r="C237" s="130" t="s">
        <v>271</v>
      </c>
      <c r="D237" s="145">
        <v>1</v>
      </c>
      <c r="E237" s="146">
        <v>0.14299999999999999</v>
      </c>
      <c r="F237" s="145">
        <v>0</v>
      </c>
      <c r="G237" s="146">
        <v>0</v>
      </c>
    </row>
    <row r="238" spans="1:7" x14ac:dyDescent="0.25">
      <c r="A238" s="130">
        <v>13967</v>
      </c>
      <c r="B238" s="130" t="s">
        <v>28</v>
      </c>
      <c r="C238" s="130" t="s">
        <v>272</v>
      </c>
      <c r="D238" s="145">
        <v>0</v>
      </c>
      <c r="E238" s="146">
        <v>0</v>
      </c>
      <c r="F238" s="145">
        <v>0</v>
      </c>
      <c r="G238" s="146">
        <v>0</v>
      </c>
    </row>
    <row r="239" spans="1:7" x14ac:dyDescent="0.25">
      <c r="A239" s="130">
        <v>13994</v>
      </c>
      <c r="B239" s="130" t="s">
        <v>32</v>
      </c>
      <c r="C239" s="130" t="s">
        <v>273</v>
      </c>
      <c r="D239" s="145">
        <v>1</v>
      </c>
      <c r="E239" s="146">
        <v>0.5</v>
      </c>
      <c r="F239" s="145">
        <v>0</v>
      </c>
      <c r="G239" s="146">
        <v>0</v>
      </c>
    </row>
    <row r="240" spans="1:7" x14ac:dyDescent="0.25">
      <c r="A240" s="130">
        <v>13999</v>
      </c>
      <c r="B240" s="130" t="s">
        <v>22</v>
      </c>
      <c r="C240" s="130" t="s">
        <v>274</v>
      </c>
      <c r="D240" s="145">
        <v>0</v>
      </c>
      <c r="E240" s="146">
        <v>0</v>
      </c>
      <c r="F240" s="145">
        <v>5</v>
      </c>
      <c r="G240" s="146">
        <v>0.2</v>
      </c>
    </row>
    <row r="241" spans="1:7" x14ac:dyDescent="0.25">
      <c r="A241" s="130">
        <v>14051</v>
      </c>
      <c r="B241" s="130" t="s">
        <v>26</v>
      </c>
      <c r="C241" s="130" t="s">
        <v>406</v>
      </c>
      <c r="D241" s="145">
        <v>5</v>
      </c>
      <c r="E241" s="146">
        <v>0.45500000000000002</v>
      </c>
      <c r="F241" s="145">
        <v>0</v>
      </c>
      <c r="G241" s="146">
        <v>0</v>
      </c>
    </row>
    <row r="242" spans="1:7" x14ac:dyDescent="0.25">
      <c r="A242" s="130">
        <v>14061</v>
      </c>
      <c r="B242" s="130" t="s">
        <v>32</v>
      </c>
      <c r="C242" s="130" t="s">
        <v>275</v>
      </c>
      <c r="D242" s="145">
        <v>0</v>
      </c>
      <c r="E242" s="146">
        <v>0</v>
      </c>
      <c r="F242" s="145">
        <v>64</v>
      </c>
      <c r="G242" s="146">
        <v>0.28100000000000003</v>
      </c>
    </row>
    <row r="243" spans="1:7" x14ac:dyDescent="0.25">
      <c r="A243" s="130">
        <v>14062</v>
      </c>
      <c r="B243" s="130" t="s">
        <v>108</v>
      </c>
      <c r="C243" s="130" t="s">
        <v>276</v>
      </c>
      <c r="D243" s="145">
        <v>3</v>
      </c>
      <c r="E243" s="146">
        <v>0.115</v>
      </c>
      <c r="F243" s="145">
        <v>0</v>
      </c>
      <c r="G243" s="146">
        <v>0</v>
      </c>
    </row>
    <row r="244" spans="1:7" x14ac:dyDescent="0.25">
      <c r="A244" s="130">
        <v>14063</v>
      </c>
      <c r="B244" s="130" t="s">
        <v>45</v>
      </c>
      <c r="C244" s="130" t="s">
        <v>277</v>
      </c>
      <c r="D244" s="145">
        <v>0</v>
      </c>
      <c r="E244" s="146">
        <v>0</v>
      </c>
      <c r="F244" s="145">
        <v>20</v>
      </c>
      <c r="G244" s="146">
        <v>0.2</v>
      </c>
    </row>
    <row r="245" spans="1:7" x14ac:dyDescent="0.25">
      <c r="A245" s="130">
        <v>14064</v>
      </c>
      <c r="B245" s="130" t="s">
        <v>28</v>
      </c>
      <c r="C245" s="130" t="s">
        <v>278</v>
      </c>
      <c r="D245" s="145">
        <v>0</v>
      </c>
      <c r="E245" s="146">
        <v>0</v>
      </c>
      <c r="F245" s="145">
        <v>35</v>
      </c>
      <c r="G245" s="146">
        <v>0.314</v>
      </c>
    </row>
    <row r="246" spans="1:7" x14ac:dyDescent="0.25">
      <c r="A246" s="130">
        <v>14065</v>
      </c>
      <c r="B246" s="130" t="s">
        <v>32</v>
      </c>
      <c r="C246" s="130" t="s">
        <v>279</v>
      </c>
      <c r="D246" s="145">
        <v>0</v>
      </c>
      <c r="E246" s="146">
        <v>0</v>
      </c>
      <c r="F246" s="145">
        <v>30</v>
      </c>
      <c r="G246" s="146">
        <v>0.33300000000000002</v>
      </c>
    </row>
    <row r="247" spans="1:7" x14ac:dyDescent="0.25">
      <c r="A247" s="130">
        <v>14066</v>
      </c>
      <c r="B247" s="130" t="s">
        <v>45</v>
      </c>
      <c r="C247" s="130" t="s">
        <v>280</v>
      </c>
      <c r="D247" s="145">
        <v>0</v>
      </c>
      <c r="E247" s="146">
        <v>0</v>
      </c>
      <c r="F247" s="145">
        <v>0</v>
      </c>
      <c r="G247" s="146">
        <v>0</v>
      </c>
    </row>
    <row r="248" spans="1:7" x14ac:dyDescent="0.25">
      <c r="A248" s="130">
        <v>14067</v>
      </c>
      <c r="B248" s="130" t="s">
        <v>33</v>
      </c>
      <c r="C248" s="130" t="s">
        <v>281</v>
      </c>
      <c r="D248" s="145">
        <v>0</v>
      </c>
      <c r="E248" s="146">
        <v>0</v>
      </c>
      <c r="F248" s="145">
        <v>0</v>
      </c>
      <c r="G248" s="146">
        <v>0</v>
      </c>
    </row>
    <row r="249" spans="1:7" x14ac:dyDescent="0.25">
      <c r="A249" s="130">
        <v>14081</v>
      </c>
      <c r="B249" s="130" t="s">
        <v>33</v>
      </c>
      <c r="C249" s="130" t="s">
        <v>282</v>
      </c>
      <c r="D249" s="145">
        <v>7</v>
      </c>
      <c r="E249" s="146">
        <v>7.2999999999999995E-2</v>
      </c>
      <c r="F249" s="145">
        <v>0</v>
      </c>
      <c r="G249" s="146">
        <v>0</v>
      </c>
    </row>
    <row r="250" spans="1:7" x14ac:dyDescent="0.25">
      <c r="A250" s="130">
        <v>14090</v>
      </c>
      <c r="B250" s="130" t="s">
        <v>33</v>
      </c>
      <c r="C250" s="130" t="s">
        <v>283</v>
      </c>
      <c r="D250" s="145">
        <v>0</v>
      </c>
      <c r="E250" s="146">
        <v>0</v>
      </c>
      <c r="F250" s="145">
        <v>19</v>
      </c>
      <c r="G250" s="146">
        <v>0.89500000000000002</v>
      </c>
    </row>
    <row r="251" spans="1:7" x14ac:dyDescent="0.25">
      <c r="A251" s="130">
        <v>14091</v>
      </c>
      <c r="B251" s="130" t="s">
        <v>22</v>
      </c>
      <c r="C251" s="130" t="s">
        <v>284</v>
      </c>
      <c r="D251" s="145">
        <v>0</v>
      </c>
      <c r="E251" s="146">
        <v>0</v>
      </c>
      <c r="F251" s="145">
        <v>7</v>
      </c>
      <c r="G251" s="146">
        <v>0.42899999999999999</v>
      </c>
    </row>
    <row r="252" spans="1:7" x14ac:dyDescent="0.25">
      <c r="A252" s="130">
        <v>14094</v>
      </c>
      <c r="B252" s="130" t="s">
        <v>285</v>
      </c>
      <c r="C252" s="130" t="s">
        <v>286</v>
      </c>
      <c r="D252" s="145">
        <v>2</v>
      </c>
      <c r="E252" s="146">
        <v>9.5000000000000001E-2</v>
      </c>
      <c r="F252" s="145">
        <v>0</v>
      </c>
      <c r="G252" s="146">
        <v>0</v>
      </c>
    </row>
    <row r="253" spans="1:7" x14ac:dyDescent="0.25">
      <c r="A253" s="130">
        <v>14121</v>
      </c>
      <c r="B253" s="130" t="s">
        <v>45</v>
      </c>
      <c r="C253" s="130" t="s">
        <v>287</v>
      </c>
      <c r="D253" s="145">
        <v>0</v>
      </c>
      <c r="E253" s="146">
        <v>0</v>
      </c>
      <c r="F253" s="145">
        <v>36</v>
      </c>
      <c r="G253" s="146">
        <v>0.36099999999999999</v>
      </c>
    </row>
    <row r="254" spans="1:7" x14ac:dyDescent="0.25">
      <c r="A254" s="130">
        <v>14139</v>
      </c>
      <c r="B254" s="130" t="s">
        <v>33</v>
      </c>
      <c r="C254" s="130" t="s">
        <v>288</v>
      </c>
      <c r="D254" s="145">
        <v>0</v>
      </c>
      <c r="E254" s="146">
        <v>0</v>
      </c>
      <c r="F254" s="145">
        <v>27</v>
      </c>
      <c r="G254" s="146">
        <v>0.51900000000000002</v>
      </c>
    </row>
    <row r="255" spans="1:7" x14ac:dyDescent="0.25">
      <c r="A255" s="130">
        <v>14147</v>
      </c>
      <c r="B255" s="130" t="s">
        <v>32</v>
      </c>
      <c r="C255" s="130" t="s">
        <v>289</v>
      </c>
      <c r="D255" s="145">
        <v>0</v>
      </c>
      <c r="E255" s="146">
        <v>0</v>
      </c>
      <c r="F255" s="145">
        <v>26</v>
      </c>
      <c r="G255" s="146">
        <v>0.57699999999999996</v>
      </c>
    </row>
    <row r="256" spans="1:7" x14ac:dyDescent="0.25">
      <c r="A256" s="130">
        <v>14148</v>
      </c>
      <c r="B256" s="130" t="s">
        <v>33</v>
      </c>
      <c r="C256" s="130" t="s">
        <v>290</v>
      </c>
      <c r="D256" s="145">
        <v>5</v>
      </c>
      <c r="E256" s="146">
        <v>0.104</v>
      </c>
      <c r="F256" s="145">
        <v>0</v>
      </c>
      <c r="G256" s="146">
        <v>0</v>
      </c>
    </row>
    <row r="257" spans="1:7" x14ac:dyDescent="0.25">
      <c r="A257" s="130">
        <v>14149</v>
      </c>
      <c r="B257" s="130" t="s">
        <v>26</v>
      </c>
      <c r="C257" s="130" t="s">
        <v>291</v>
      </c>
      <c r="D257" s="145">
        <v>0</v>
      </c>
      <c r="E257" s="146">
        <v>0</v>
      </c>
      <c r="F257" s="145">
        <v>10</v>
      </c>
      <c r="G257" s="146">
        <v>0.7</v>
      </c>
    </row>
    <row r="258" spans="1:7" x14ac:dyDescent="0.25">
      <c r="A258" s="130">
        <v>14187</v>
      </c>
      <c r="B258" s="130" t="s">
        <v>32</v>
      </c>
      <c r="C258" s="130" t="s">
        <v>292</v>
      </c>
      <c r="D258" s="145">
        <v>0</v>
      </c>
      <c r="E258" s="146">
        <v>0</v>
      </c>
      <c r="F258" s="145">
        <v>36</v>
      </c>
      <c r="G258" s="146">
        <v>0.41699999999999998</v>
      </c>
    </row>
    <row r="259" spans="1:7" x14ac:dyDescent="0.25">
      <c r="A259" s="130">
        <v>14188</v>
      </c>
      <c r="B259" s="130" t="s">
        <v>22</v>
      </c>
      <c r="C259" s="130" t="s">
        <v>293</v>
      </c>
      <c r="D259" s="145">
        <v>0</v>
      </c>
      <c r="E259" s="146">
        <v>0</v>
      </c>
      <c r="F259" s="145">
        <v>18</v>
      </c>
      <c r="G259" s="146">
        <v>0.83299999999999996</v>
      </c>
    </row>
    <row r="260" spans="1:7" x14ac:dyDescent="0.25">
      <c r="A260" s="130">
        <v>14189</v>
      </c>
      <c r="B260" s="130" t="s">
        <v>32</v>
      </c>
      <c r="C260" s="130" t="s">
        <v>294</v>
      </c>
      <c r="D260" s="145">
        <v>0</v>
      </c>
      <c r="E260" s="146">
        <v>0</v>
      </c>
      <c r="F260" s="145">
        <v>41</v>
      </c>
      <c r="G260" s="146">
        <v>0.41499999999999998</v>
      </c>
    </row>
    <row r="261" spans="1:7" x14ac:dyDescent="0.25">
      <c r="A261" s="130">
        <v>14194</v>
      </c>
      <c r="B261" s="130" t="s">
        <v>26</v>
      </c>
      <c r="C261" s="130" t="s">
        <v>295</v>
      </c>
      <c r="D261" s="145">
        <v>0</v>
      </c>
      <c r="E261" s="146">
        <v>0</v>
      </c>
      <c r="F261" s="145">
        <v>13</v>
      </c>
      <c r="G261" s="146">
        <v>0.84599999999999997</v>
      </c>
    </row>
    <row r="262" spans="1:7" x14ac:dyDescent="0.25">
      <c r="A262" s="130">
        <v>14231</v>
      </c>
      <c r="B262" s="130" t="s">
        <v>192</v>
      </c>
      <c r="C262" s="130" t="s">
        <v>407</v>
      </c>
      <c r="D262" s="145">
        <v>0</v>
      </c>
      <c r="E262" s="146">
        <v>0</v>
      </c>
      <c r="F262" s="145">
        <v>0</v>
      </c>
      <c r="G262" s="146">
        <v>0</v>
      </c>
    </row>
    <row r="263" spans="1:7" x14ac:dyDescent="0.25">
      <c r="A263" s="130">
        <v>14467</v>
      </c>
      <c r="B263" s="130" t="s">
        <v>33</v>
      </c>
      <c r="C263" s="130" t="s">
        <v>408</v>
      </c>
      <c r="D263" s="145">
        <v>0</v>
      </c>
      <c r="E263" s="146">
        <v>0</v>
      </c>
      <c r="F263" s="145">
        <v>0</v>
      </c>
      <c r="G263" s="146">
        <v>0</v>
      </c>
    </row>
    <row r="264" spans="1:7" x14ac:dyDescent="0.25">
      <c r="A264" s="130">
        <v>14633</v>
      </c>
      <c r="B264" s="130" t="s">
        <v>33</v>
      </c>
      <c r="C264" s="130" t="s">
        <v>409</v>
      </c>
      <c r="D264" s="145">
        <v>0</v>
      </c>
      <c r="E264" s="146">
        <v>0</v>
      </c>
      <c r="F264" s="145">
        <v>0</v>
      </c>
      <c r="G264" s="146">
        <v>0</v>
      </c>
    </row>
    <row r="265" spans="1:7" x14ac:dyDescent="0.25">
      <c r="A265" s="130">
        <v>14825</v>
      </c>
      <c r="B265" s="130" t="s">
        <v>33</v>
      </c>
      <c r="C265" s="130" t="s">
        <v>410</v>
      </c>
      <c r="D265" s="145">
        <v>0</v>
      </c>
      <c r="E265" s="146">
        <v>0</v>
      </c>
      <c r="F265" s="145">
        <v>14</v>
      </c>
      <c r="G265" s="146">
        <v>0.35699999999999998</v>
      </c>
    </row>
    <row r="266" spans="1:7" x14ac:dyDescent="0.25">
      <c r="A266" s="130">
        <v>14830</v>
      </c>
      <c r="B266" s="130" t="s">
        <v>72</v>
      </c>
      <c r="C266" s="130" t="s">
        <v>411</v>
      </c>
      <c r="D266" s="145">
        <v>0</v>
      </c>
      <c r="E266" s="146">
        <v>0</v>
      </c>
      <c r="F266" s="145">
        <v>0</v>
      </c>
      <c r="G266" s="146">
        <v>0</v>
      </c>
    </row>
    <row r="267" spans="1:7" x14ac:dyDescent="0.25">
      <c r="A267" s="130">
        <v>14858</v>
      </c>
      <c r="B267" s="130" t="s">
        <v>22</v>
      </c>
      <c r="C267" s="130" t="s">
        <v>412</v>
      </c>
      <c r="D267" s="145">
        <v>0</v>
      </c>
      <c r="E267" s="146">
        <v>0</v>
      </c>
      <c r="F267" s="145">
        <v>45</v>
      </c>
      <c r="G267" s="146">
        <v>0.42199999999999999</v>
      </c>
    </row>
    <row r="268" spans="1:7" x14ac:dyDescent="0.25">
      <c r="A268" s="130">
        <v>14864</v>
      </c>
      <c r="B268" s="130" t="s">
        <v>22</v>
      </c>
      <c r="C268" s="130" t="s">
        <v>413</v>
      </c>
      <c r="D268" s="145">
        <v>0</v>
      </c>
      <c r="E268" s="146">
        <v>0</v>
      </c>
      <c r="F268" s="145">
        <v>0</v>
      </c>
      <c r="G268" s="146">
        <v>0</v>
      </c>
    </row>
    <row r="269" spans="1:7" x14ac:dyDescent="0.25">
      <c r="A269" s="130">
        <v>14877</v>
      </c>
      <c r="B269" s="130" t="s">
        <v>33</v>
      </c>
      <c r="C269" s="130" t="s">
        <v>414</v>
      </c>
      <c r="D269" s="145">
        <v>0</v>
      </c>
      <c r="E269" s="146">
        <v>0</v>
      </c>
      <c r="F269" s="145">
        <v>0</v>
      </c>
      <c r="G269" s="146">
        <v>0</v>
      </c>
    </row>
    <row r="270" spans="1:7" x14ac:dyDescent="0.25">
      <c r="A270" s="130">
        <v>14904</v>
      </c>
      <c r="B270" s="130" t="s">
        <v>32</v>
      </c>
      <c r="C270" s="130" t="s">
        <v>415</v>
      </c>
      <c r="D270" s="145">
        <v>0</v>
      </c>
      <c r="E270" s="146">
        <v>0</v>
      </c>
      <c r="F270" s="145">
        <v>0</v>
      </c>
      <c r="G270" s="146">
        <v>0</v>
      </c>
    </row>
    <row r="271" spans="1:7" x14ac:dyDescent="0.25">
      <c r="A271" s="130">
        <v>14912</v>
      </c>
      <c r="B271" s="130" t="s">
        <v>28</v>
      </c>
      <c r="C271" s="130" t="s">
        <v>416</v>
      </c>
      <c r="D271" s="145">
        <v>0</v>
      </c>
      <c r="E271" s="146">
        <v>0</v>
      </c>
      <c r="F271" s="145">
        <v>0</v>
      </c>
      <c r="G271" s="146">
        <v>0</v>
      </c>
    </row>
    <row r="272" spans="1:7" x14ac:dyDescent="0.25">
      <c r="A272" s="130">
        <v>14913</v>
      </c>
      <c r="B272" s="130" t="s">
        <v>32</v>
      </c>
      <c r="C272" s="130" t="s">
        <v>417</v>
      </c>
      <c r="D272" s="145">
        <v>0</v>
      </c>
      <c r="E272" s="146">
        <v>0</v>
      </c>
      <c r="F272" s="145">
        <v>0</v>
      </c>
      <c r="G272" s="146">
        <v>0</v>
      </c>
    </row>
    <row r="273" spans="1:7" x14ac:dyDescent="0.25">
      <c r="A273" s="130">
        <v>14927</v>
      </c>
      <c r="B273" s="130" t="s">
        <v>45</v>
      </c>
      <c r="C273" s="130" t="s">
        <v>418</v>
      </c>
      <c r="D273" s="145">
        <v>0</v>
      </c>
      <c r="E273" s="146">
        <v>0</v>
      </c>
      <c r="F273" s="145">
        <v>0</v>
      </c>
      <c r="G273" s="146">
        <v>0</v>
      </c>
    </row>
    <row r="274" spans="1:7" x14ac:dyDescent="0.25">
      <c r="A274" s="130">
        <v>14932</v>
      </c>
      <c r="B274" s="130" t="s">
        <v>28</v>
      </c>
      <c r="C274" s="130" t="s">
        <v>419</v>
      </c>
      <c r="D274" s="145">
        <v>0</v>
      </c>
      <c r="E274" s="146">
        <v>0</v>
      </c>
      <c r="F274" s="145">
        <v>12</v>
      </c>
      <c r="G274" s="146">
        <v>0.5</v>
      </c>
    </row>
    <row r="275" spans="1:7" x14ac:dyDescent="0.25">
      <c r="A275" s="130">
        <v>15234</v>
      </c>
      <c r="B275" s="130" t="s">
        <v>33</v>
      </c>
      <c r="C275" s="130" t="s">
        <v>420</v>
      </c>
      <c r="D275" s="145">
        <v>0</v>
      </c>
      <c r="E275" s="146">
        <v>0</v>
      </c>
      <c r="F275" s="145">
        <v>0</v>
      </c>
      <c r="G275" s="146">
        <v>0</v>
      </c>
    </row>
    <row r="276" spans="1:7" x14ac:dyDescent="0.25">
      <c r="A276" s="130">
        <v>15236</v>
      </c>
      <c r="B276" s="130" t="s">
        <v>77</v>
      </c>
      <c r="C276" s="130" t="s">
        <v>421</v>
      </c>
      <c r="D276" s="145">
        <v>0</v>
      </c>
      <c r="E276" s="146">
        <v>0</v>
      </c>
      <c r="F276" s="145">
        <v>0</v>
      </c>
      <c r="G276" s="146">
        <v>0</v>
      </c>
    </row>
    <row r="277" spans="1:7" x14ac:dyDescent="0.25">
      <c r="A277" s="130">
        <v>15237</v>
      </c>
      <c r="B277" s="130" t="s">
        <v>33</v>
      </c>
      <c r="C277" s="130" t="s">
        <v>422</v>
      </c>
      <c r="D277" s="145">
        <v>0</v>
      </c>
      <c r="E277" s="146">
        <v>0</v>
      </c>
      <c r="F277" s="145">
        <v>0</v>
      </c>
      <c r="G277" s="146">
        <v>0</v>
      </c>
    </row>
    <row r="278" spans="1:7" x14ac:dyDescent="0.25">
      <c r="A278" s="130">
        <v>15238</v>
      </c>
      <c r="B278" s="130" t="s">
        <v>423</v>
      </c>
      <c r="C278" s="130" t="s">
        <v>424</v>
      </c>
      <c r="D278" s="145">
        <v>0</v>
      </c>
      <c r="E278" s="146">
        <v>0</v>
      </c>
      <c r="F278" s="145">
        <v>0</v>
      </c>
      <c r="G278" s="146">
        <v>0</v>
      </c>
    </row>
    <row r="279" spans="1:7" x14ac:dyDescent="0.25">
      <c r="A279" s="130">
        <v>15239</v>
      </c>
      <c r="B279" s="130" t="s">
        <v>32</v>
      </c>
      <c r="C279" s="130" t="s">
        <v>425</v>
      </c>
      <c r="D279" s="145">
        <v>0</v>
      </c>
      <c r="E279" s="146">
        <v>0</v>
      </c>
      <c r="F279" s="145">
        <v>0</v>
      </c>
      <c r="G279" s="146">
        <v>0</v>
      </c>
    </row>
    <row r="280" spans="1:7" x14ac:dyDescent="0.25">
      <c r="A280" s="130">
        <v>15240</v>
      </c>
      <c r="B280" s="130" t="s">
        <v>426</v>
      </c>
      <c r="C280" s="130" t="s">
        <v>427</v>
      </c>
      <c r="D280" s="145">
        <v>0</v>
      </c>
      <c r="E280" s="146">
        <v>0</v>
      </c>
      <c r="F280" s="145">
        <v>0</v>
      </c>
      <c r="G280" s="146">
        <v>0</v>
      </c>
    </row>
    <row r="281" spans="1:7" x14ac:dyDescent="0.25">
      <c r="A281" s="130">
        <v>15241</v>
      </c>
      <c r="B281" s="130" t="s">
        <v>428</v>
      </c>
      <c r="C281" s="130" t="s">
        <v>429</v>
      </c>
      <c r="D281" s="145">
        <v>0</v>
      </c>
      <c r="E281" s="146">
        <v>0</v>
      </c>
      <c r="F281" s="145">
        <v>0</v>
      </c>
      <c r="G281" s="146">
        <v>0</v>
      </c>
    </row>
    <row r="282" spans="1:7" x14ac:dyDescent="0.25">
      <c r="A282" s="130">
        <v>15261</v>
      </c>
      <c r="B282" s="130" t="s">
        <v>32</v>
      </c>
      <c r="C282" s="130" t="s">
        <v>430</v>
      </c>
      <c r="D282" s="145">
        <v>0</v>
      </c>
      <c r="E282" s="146">
        <v>0</v>
      </c>
      <c r="F282" s="145">
        <v>0</v>
      </c>
      <c r="G282" s="146">
        <v>0</v>
      </c>
    </row>
    <row r="283" spans="1:7" x14ac:dyDescent="0.25">
      <c r="A283" s="130">
        <v>15329</v>
      </c>
      <c r="B283" s="130" t="s">
        <v>105</v>
      </c>
      <c r="C283" s="130" t="s">
        <v>431</v>
      </c>
      <c r="D283" s="145">
        <v>0</v>
      </c>
      <c r="E283" s="146">
        <v>0</v>
      </c>
      <c r="F283" s="145">
        <v>0</v>
      </c>
      <c r="G283" s="146">
        <v>0</v>
      </c>
    </row>
    <row r="284" spans="1:7" x14ac:dyDescent="0.25">
      <c r="A284" s="130">
        <v>132746</v>
      </c>
      <c r="B284" s="130" t="s">
        <v>108</v>
      </c>
      <c r="C284" s="130" t="s">
        <v>296</v>
      </c>
      <c r="D284" s="145">
        <v>0</v>
      </c>
      <c r="E284" s="146">
        <v>0</v>
      </c>
      <c r="F284" s="145">
        <v>4</v>
      </c>
      <c r="G284" s="146">
        <v>0.75</v>
      </c>
    </row>
    <row r="285" spans="1:7" x14ac:dyDescent="0.25">
      <c r="A285" s="130">
        <v>132761</v>
      </c>
      <c r="B285" s="130" t="s">
        <v>193</v>
      </c>
      <c r="C285" s="130" t="s">
        <v>297</v>
      </c>
      <c r="D285" s="145">
        <v>0</v>
      </c>
      <c r="E285" s="146">
        <v>0</v>
      </c>
      <c r="F285" s="145">
        <v>16</v>
      </c>
      <c r="G285" s="146">
        <v>0.5</v>
      </c>
    </row>
    <row r="286" spans="1:7" x14ac:dyDescent="0.25">
      <c r="A286" s="130">
        <v>132779</v>
      </c>
      <c r="B286" s="130" t="s">
        <v>45</v>
      </c>
      <c r="C286" s="130" t="s">
        <v>298</v>
      </c>
      <c r="D286" s="145">
        <v>0</v>
      </c>
      <c r="E286" s="146">
        <v>0</v>
      </c>
      <c r="F286" s="145">
        <v>0</v>
      </c>
      <c r="G286" s="146">
        <v>0</v>
      </c>
    </row>
    <row r="287" spans="1:7" x14ac:dyDescent="0.25">
      <c r="A287" s="130">
        <v>132795</v>
      </c>
      <c r="B287" s="130" t="s">
        <v>77</v>
      </c>
      <c r="C287" s="130" t="s">
        <v>432</v>
      </c>
      <c r="D287" s="145">
        <v>5</v>
      </c>
      <c r="E287" s="146">
        <v>9.0999999999999998E-2</v>
      </c>
      <c r="F287" s="145">
        <v>0</v>
      </c>
      <c r="G287" s="146">
        <v>0</v>
      </c>
    </row>
    <row r="288" spans="1:7" x14ac:dyDescent="0.25">
      <c r="A288" s="130">
        <v>132803</v>
      </c>
      <c r="B288" s="130" t="s">
        <v>108</v>
      </c>
      <c r="C288" s="130" t="s">
        <v>433</v>
      </c>
      <c r="D288" s="145">
        <v>20</v>
      </c>
      <c r="E288" s="146">
        <v>0.16800000000000001</v>
      </c>
      <c r="F288" s="145">
        <v>0</v>
      </c>
      <c r="G288" s="146">
        <v>0</v>
      </c>
    </row>
    <row r="289" spans="1:7" x14ac:dyDescent="0.25">
      <c r="A289" s="130">
        <v>132944</v>
      </c>
      <c r="B289" s="130" t="s">
        <v>26</v>
      </c>
      <c r="C289" s="130" t="s">
        <v>299</v>
      </c>
      <c r="D289" s="145">
        <v>13</v>
      </c>
      <c r="E289" s="146">
        <v>0.59099999999999997</v>
      </c>
      <c r="F289" s="145">
        <v>16</v>
      </c>
      <c r="G289" s="146">
        <v>0.438</v>
      </c>
    </row>
    <row r="290" spans="1:7" x14ac:dyDescent="0.25">
      <c r="A290" s="130">
        <v>132951</v>
      </c>
      <c r="B290" s="130" t="s">
        <v>49</v>
      </c>
      <c r="C290" s="130" t="s">
        <v>300</v>
      </c>
      <c r="D290" s="145">
        <v>0</v>
      </c>
      <c r="E290" s="146">
        <v>0</v>
      </c>
      <c r="F290" s="145">
        <v>37</v>
      </c>
      <c r="G290" s="146">
        <v>0.78400000000000003</v>
      </c>
    </row>
    <row r="291" spans="1:7" x14ac:dyDescent="0.25">
      <c r="A291" s="130">
        <v>132969</v>
      </c>
      <c r="B291" s="130" t="s">
        <v>49</v>
      </c>
      <c r="C291" s="130" t="s">
        <v>301</v>
      </c>
      <c r="D291" s="145">
        <v>0</v>
      </c>
      <c r="E291" s="146">
        <v>0</v>
      </c>
      <c r="F291" s="145">
        <v>85</v>
      </c>
      <c r="G291" s="146">
        <v>0.95299999999999996</v>
      </c>
    </row>
    <row r="292" spans="1:7" x14ac:dyDescent="0.25">
      <c r="A292" s="130">
        <v>132985</v>
      </c>
      <c r="B292" s="130" t="s">
        <v>33</v>
      </c>
      <c r="C292" s="130" t="s">
        <v>302</v>
      </c>
      <c r="D292" s="145">
        <v>5</v>
      </c>
      <c r="E292" s="146">
        <v>0.111</v>
      </c>
      <c r="F292" s="145">
        <v>0</v>
      </c>
      <c r="G292" s="146">
        <v>0</v>
      </c>
    </row>
    <row r="293" spans="1:7" x14ac:dyDescent="0.25">
      <c r="A293" s="130">
        <v>132993</v>
      </c>
      <c r="B293" s="130" t="s">
        <v>32</v>
      </c>
      <c r="C293" s="130" t="s">
        <v>303</v>
      </c>
      <c r="D293" s="145">
        <v>0</v>
      </c>
      <c r="E293" s="146">
        <v>0</v>
      </c>
      <c r="F293" s="145">
        <v>69</v>
      </c>
      <c r="G293" s="146">
        <v>0.97099999999999997</v>
      </c>
    </row>
    <row r="294" spans="1:7" x14ac:dyDescent="0.25">
      <c r="A294" s="130">
        <v>133215</v>
      </c>
      <c r="B294" s="130" t="s">
        <v>32</v>
      </c>
      <c r="C294" s="130" t="s">
        <v>304</v>
      </c>
      <c r="D294" s="145">
        <v>0</v>
      </c>
      <c r="E294" s="146">
        <v>0</v>
      </c>
      <c r="F294" s="145">
        <v>23</v>
      </c>
      <c r="G294" s="146">
        <v>1</v>
      </c>
    </row>
    <row r="295" spans="1:7" x14ac:dyDescent="0.25">
      <c r="A295" s="130">
        <v>133256</v>
      </c>
      <c r="B295" s="130" t="s">
        <v>32</v>
      </c>
      <c r="C295" s="130" t="s">
        <v>305</v>
      </c>
      <c r="D295" s="145">
        <v>60</v>
      </c>
      <c r="E295" s="146">
        <v>0.92300000000000004</v>
      </c>
      <c r="F295" s="145">
        <v>98</v>
      </c>
      <c r="G295" s="146">
        <v>0.91800000000000004</v>
      </c>
    </row>
    <row r="296" spans="1:7" x14ac:dyDescent="0.25">
      <c r="A296" s="130">
        <v>133264</v>
      </c>
      <c r="B296" s="130" t="s">
        <v>28</v>
      </c>
      <c r="C296" s="130" t="s">
        <v>306</v>
      </c>
      <c r="D296" s="145">
        <v>55</v>
      </c>
      <c r="E296" s="146">
        <v>0.38500000000000001</v>
      </c>
      <c r="F296" s="145">
        <v>0</v>
      </c>
      <c r="G296" s="146">
        <v>0</v>
      </c>
    </row>
    <row r="297" spans="1:7" x14ac:dyDescent="0.25">
      <c r="A297" s="130">
        <v>133280</v>
      </c>
      <c r="B297" s="130" t="s">
        <v>32</v>
      </c>
      <c r="C297" s="130" t="s">
        <v>307</v>
      </c>
      <c r="D297" s="145">
        <v>0</v>
      </c>
      <c r="E297" s="146">
        <v>0</v>
      </c>
      <c r="F297" s="145">
        <v>22</v>
      </c>
      <c r="G297" s="146">
        <v>0.63600000000000001</v>
      </c>
    </row>
    <row r="298" spans="1:7" x14ac:dyDescent="0.25">
      <c r="A298" s="130">
        <v>133306</v>
      </c>
      <c r="B298" s="130" t="s">
        <v>47</v>
      </c>
      <c r="C298" s="130" t="s">
        <v>308</v>
      </c>
      <c r="D298" s="145">
        <v>0</v>
      </c>
      <c r="E298" s="146">
        <v>0</v>
      </c>
      <c r="F298" s="145">
        <v>18</v>
      </c>
      <c r="G298" s="146">
        <v>0.55600000000000005</v>
      </c>
    </row>
    <row r="299" spans="1:7" x14ac:dyDescent="0.25">
      <c r="A299" s="130">
        <v>133322</v>
      </c>
      <c r="B299" s="130" t="s">
        <v>49</v>
      </c>
      <c r="C299" s="130" t="s">
        <v>309</v>
      </c>
      <c r="D299" s="145">
        <v>0</v>
      </c>
      <c r="E299" s="146">
        <v>0</v>
      </c>
      <c r="F299" s="145">
        <v>20</v>
      </c>
      <c r="G299" s="146">
        <v>0.65</v>
      </c>
    </row>
    <row r="300" spans="1:7" x14ac:dyDescent="0.25">
      <c r="A300" s="130">
        <v>133330</v>
      </c>
      <c r="B300" s="130" t="s">
        <v>28</v>
      </c>
      <c r="C300" s="130" t="s">
        <v>310</v>
      </c>
      <c r="D300" s="145">
        <v>0</v>
      </c>
      <c r="E300" s="146">
        <v>0</v>
      </c>
      <c r="F300" s="145">
        <v>73</v>
      </c>
      <c r="G300" s="146">
        <v>0.91800000000000004</v>
      </c>
    </row>
    <row r="301" spans="1:7" x14ac:dyDescent="0.25">
      <c r="A301" s="130">
        <v>133348</v>
      </c>
      <c r="B301" s="130" t="s">
        <v>26</v>
      </c>
      <c r="C301" s="130" t="s">
        <v>311</v>
      </c>
      <c r="D301" s="145">
        <v>0</v>
      </c>
      <c r="E301" s="146">
        <v>0</v>
      </c>
      <c r="F301" s="145">
        <v>0</v>
      </c>
      <c r="G301" s="146">
        <v>0</v>
      </c>
    </row>
    <row r="302" spans="1:7" x14ac:dyDescent="0.25">
      <c r="A302" s="130">
        <v>133389</v>
      </c>
      <c r="B302" s="130" t="s">
        <v>28</v>
      </c>
      <c r="C302" s="130" t="s">
        <v>312</v>
      </c>
      <c r="D302" s="145">
        <v>6</v>
      </c>
      <c r="E302" s="146">
        <v>0.222</v>
      </c>
      <c r="F302" s="145">
        <v>0</v>
      </c>
      <c r="G302" s="146">
        <v>0</v>
      </c>
    </row>
    <row r="303" spans="1:7" x14ac:dyDescent="0.25">
      <c r="A303" s="130">
        <v>133413</v>
      </c>
      <c r="B303" s="130" t="s">
        <v>33</v>
      </c>
      <c r="C303" s="130" t="s">
        <v>313</v>
      </c>
      <c r="D303" s="145">
        <v>1852</v>
      </c>
      <c r="E303" s="146">
        <v>0.38700000000000001</v>
      </c>
      <c r="F303" s="145">
        <v>212</v>
      </c>
      <c r="G303" s="146">
        <v>0.48099999999999998</v>
      </c>
    </row>
    <row r="304" spans="1:7" x14ac:dyDescent="0.25">
      <c r="A304" s="130">
        <v>133421</v>
      </c>
      <c r="B304" s="130" t="s">
        <v>33</v>
      </c>
      <c r="C304" s="130" t="s">
        <v>314</v>
      </c>
      <c r="D304" s="145">
        <v>44</v>
      </c>
      <c r="E304" s="146">
        <v>0.62</v>
      </c>
      <c r="F304" s="145">
        <v>0</v>
      </c>
      <c r="G304" s="146">
        <v>0</v>
      </c>
    </row>
    <row r="305" spans="1:7" x14ac:dyDescent="0.25">
      <c r="A305" s="130">
        <v>133439</v>
      </c>
      <c r="B305" s="130" t="s">
        <v>33</v>
      </c>
      <c r="C305" s="130" t="s">
        <v>434</v>
      </c>
      <c r="D305" s="145">
        <v>0</v>
      </c>
      <c r="E305" s="146">
        <v>0</v>
      </c>
      <c r="F305" s="145">
        <v>91</v>
      </c>
      <c r="G305" s="146">
        <v>0.80200000000000005</v>
      </c>
    </row>
    <row r="306" spans="1:7" x14ac:dyDescent="0.25">
      <c r="A306" s="130">
        <v>133454</v>
      </c>
      <c r="B306" s="130" t="s">
        <v>26</v>
      </c>
      <c r="C306" s="130" t="s">
        <v>315</v>
      </c>
      <c r="D306" s="145">
        <v>0</v>
      </c>
      <c r="E306" s="146">
        <v>0</v>
      </c>
      <c r="F306" s="145">
        <v>43</v>
      </c>
      <c r="G306" s="146">
        <v>0.39500000000000002</v>
      </c>
    </row>
    <row r="307" spans="1:7" x14ac:dyDescent="0.25">
      <c r="A307" s="130">
        <v>133488</v>
      </c>
      <c r="B307" s="130" t="s">
        <v>55</v>
      </c>
      <c r="C307" s="130" t="s">
        <v>435</v>
      </c>
      <c r="D307" s="145">
        <v>4</v>
      </c>
      <c r="E307" s="146">
        <v>3.4000000000000002E-2</v>
      </c>
      <c r="F307" s="145">
        <v>0</v>
      </c>
      <c r="G307" s="146">
        <v>0</v>
      </c>
    </row>
    <row r="308" spans="1:7" x14ac:dyDescent="0.25">
      <c r="A308" s="130">
        <v>133504</v>
      </c>
      <c r="B308" s="130" t="s">
        <v>28</v>
      </c>
      <c r="C308" s="130" t="s">
        <v>316</v>
      </c>
      <c r="D308" s="145">
        <v>0</v>
      </c>
      <c r="E308" s="146">
        <v>0</v>
      </c>
      <c r="F308" s="145">
        <v>47</v>
      </c>
      <c r="G308" s="146">
        <v>0.745</v>
      </c>
    </row>
    <row r="309" spans="1:7" x14ac:dyDescent="0.25">
      <c r="A309" s="130">
        <v>133512</v>
      </c>
      <c r="B309" s="130" t="s">
        <v>28</v>
      </c>
      <c r="C309" s="130" t="s">
        <v>317</v>
      </c>
      <c r="D309" s="145">
        <v>12</v>
      </c>
      <c r="E309" s="146">
        <v>0.75</v>
      </c>
      <c r="F309" s="145">
        <v>98</v>
      </c>
      <c r="G309" s="146">
        <v>0.68400000000000005</v>
      </c>
    </row>
    <row r="310" spans="1:7" x14ac:dyDescent="0.25">
      <c r="A310" s="130">
        <v>133520</v>
      </c>
      <c r="B310" s="130" t="s">
        <v>32</v>
      </c>
      <c r="C310" s="130" t="s">
        <v>318</v>
      </c>
      <c r="D310" s="145">
        <v>0</v>
      </c>
      <c r="E310" s="146">
        <v>0</v>
      </c>
      <c r="F310" s="145">
        <v>66</v>
      </c>
      <c r="G310" s="146">
        <v>0.84799999999999998</v>
      </c>
    </row>
    <row r="311" spans="1:7" x14ac:dyDescent="0.25">
      <c r="A311" s="130">
        <v>133538</v>
      </c>
      <c r="B311" s="130" t="s">
        <v>45</v>
      </c>
      <c r="C311" s="130" t="s">
        <v>319</v>
      </c>
      <c r="D311" s="145">
        <v>0</v>
      </c>
      <c r="E311" s="146">
        <v>0</v>
      </c>
      <c r="F311" s="145">
        <v>47</v>
      </c>
      <c r="G311" s="146">
        <v>0.61699999999999999</v>
      </c>
    </row>
    <row r="312" spans="1:7" x14ac:dyDescent="0.25">
      <c r="A312" s="130">
        <v>133561</v>
      </c>
      <c r="B312" s="130" t="s">
        <v>33</v>
      </c>
      <c r="C312" s="130" t="s">
        <v>320</v>
      </c>
      <c r="D312" s="145">
        <v>0</v>
      </c>
      <c r="E312" s="146">
        <v>0</v>
      </c>
      <c r="F312" s="145">
        <v>61</v>
      </c>
      <c r="G312" s="146">
        <v>0.63900000000000001</v>
      </c>
    </row>
    <row r="313" spans="1:7" x14ac:dyDescent="0.25">
      <c r="A313" s="130">
        <v>133587</v>
      </c>
      <c r="B313" s="130" t="s">
        <v>45</v>
      </c>
      <c r="C313" s="130" t="s">
        <v>321</v>
      </c>
      <c r="D313" s="145">
        <v>0</v>
      </c>
      <c r="E313" s="146">
        <v>0</v>
      </c>
      <c r="F313" s="145">
        <v>18</v>
      </c>
      <c r="G313" s="146">
        <v>0.83299999999999996</v>
      </c>
    </row>
    <row r="314" spans="1:7" x14ac:dyDescent="0.25">
      <c r="A314" s="130">
        <v>133629</v>
      </c>
      <c r="B314" s="130" t="s">
        <v>32</v>
      </c>
      <c r="C314" s="130" t="s">
        <v>322</v>
      </c>
      <c r="D314" s="145">
        <v>81</v>
      </c>
      <c r="E314" s="146">
        <v>0.85299999999999998</v>
      </c>
      <c r="F314" s="145">
        <v>0</v>
      </c>
      <c r="G314" s="146">
        <v>0</v>
      </c>
    </row>
    <row r="315" spans="1:7" x14ac:dyDescent="0.25">
      <c r="A315" s="130">
        <v>133660</v>
      </c>
      <c r="B315" s="130" t="s">
        <v>33</v>
      </c>
      <c r="C315" s="130" t="s">
        <v>323</v>
      </c>
      <c r="D315" s="145">
        <v>74</v>
      </c>
      <c r="E315" s="146">
        <v>0.83099999999999996</v>
      </c>
      <c r="F315" s="145">
        <v>0</v>
      </c>
      <c r="G315" s="146">
        <v>0</v>
      </c>
    </row>
    <row r="316" spans="1:7" x14ac:dyDescent="0.25">
      <c r="A316" s="130">
        <v>133678</v>
      </c>
      <c r="B316" s="130" t="s">
        <v>28</v>
      </c>
      <c r="C316" s="130" t="s">
        <v>324</v>
      </c>
      <c r="D316" s="145">
        <v>0</v>
      </c>
      <c r="E316" s="146">
        <v>0</v>
      </c>
      <c r="F316" s="145">
        <v>37</v>
      </c>
      <c r="G316" s="146">
        <v>0.45900000000000002</v>
      </c>
    </row>
    <row r="317" spans="1:7" x14ac:dyDescent="0.25">
      <c r="A317" s="130">
        <v>133736</v>
      </c>
      <c r="B317" s="130" t="s">
        <v>26</v>
      </c>
      <c r="C317" s="130" t="s">
        <v>325</v>
      </c>
      <c r="D317" s="145">
        <v>0</v>
      </c>
      <c r="E317" s="146">
        <v>0</v>
      </c>
      <c r="F317" s="145">
        <v>0</v>
      </c>
      <c r="G317" s="146">
        <v>0</v>
      </c>
    </row>
    <row r="318" spans="1:7" x14ac:dyDescent="0.25">
      <c r="A318" s="130">
        <v>133785</v>
      </c>
      <c r="B318" s="130" t="s">
        <v>28</v>
      </c>
      <c r="C318" s="130" t="s">
        <v>326</v>
      </c>
      <c r="D318" s="145">
        <v>3</v>
      </c>
      <c r="E318" s="146">
        <v>3.6999999999999998E-2</v>
      </c>
      <c r="F318" s="145">
        <v>0</v>
      </c>
      <c r="G318" s="146">
        <v>0</v>
      </c>
    </row>
    <row r="319" spans="1:7" x14ac:dyDescent="0.25">
      <c r="A319" s="130">
        <v>133801</v>
      </c>
      <c r="B319" s="130" t="s">
        <v>52</v>
      </c>
      <c r="C319" s="130" t="s">
        <v>327</v>
      </c>
      <c r="D319" s="145">
        <v>4</v>
      </c>
      <c r="E319" s="146">
        <v>4.3999999999999997E-2</v>
      </c>
      <c r="F319" s="145">
        <v>0</v>
      </c>
      <c r="G319" s="146">
        <v>0</v>
      </c>
    </row>
    <row r="320" spans="1:7" x14ac:dyDescent="0.25">
      <c r="A320" s="130">
        <v>133819</v>
      </c>
      <c r="B320" s="130" t="s">
        <v>32</v>
      </c>
      <c r="C320" s="130" t="s">
        <v>436</v>
      </c>
      <c r="D320" s="145">
        <v>0</v>
      </c>
      <c r="E320" s="146">
        <v>0</v>
      </c>
      <c r="F320" s="145">
        <v>20</v>
      </c>
      <c r="G320" s="146">
        <v>0.7</v>
      </c>
    </row>
    <row r="321" spans="1:7" x14ac:dyDescent="0.25">
      <c r="A321" s="130">
        <v>133835</v>
      </c>
      <c r="B321" s="130" t="s">
        <v>32</v>
      </c>
      <c r="C321" s="130" t="s">
        <v>328</v>
      </c>
      <c r="D321" s="145">
        <v>8</v>
      </c>
      <c r="E321" s="146">
        <v>0.107</v>
      </c>
      <c r="F321" s="145">
        <v>0</v>
      </c>
      <c r="G321" s="146">
        <v>0</v>
      </c>
    </row>
    <row r="322" spans="1:7" x14ac:dyDescent="0.25">
      <c r="A322" s="130">
        <v>133868</v>
      </c>
      <c r="B322" s="130" t="s">
        <v>45</v>
      </c>
      <c r="C322" s="130" t="s">
        <v>329</v>
      </c>
      <c r="D322" s="145">
        <v>7</v>
      </c>
      <c r="E322" s="146">
        <v>5.8000000000000003E-2</v>
      </c>
      <c r="F322" s="145">
        <v>0</v>
      </c>
      <c r="G322" s="146">
        <v>0</v>
      </c>
    </row>
    <row r="323" spans="1:7" x14ac:dyDescent="0.25">
      <c r="A323" s="130">
        <v>133942</v>
      </c>
      <c r="B323" s="130" t="s">
        <v>22</v>
      </c>
      <c r="C323" s="130" t="s">
        <v>330</v>
      </c>
      <c r="D323" s="145">
        <v>74</v>
      </c>
      <c r="E323" s="146">
        <v>0.94899999999999995</v>
      </c>
      <c r="F323" s="145">
        <v>0</v>
      </c>
      <c r="G323" s="146">
        <v>0</v>
      </c>
    </row>
    <row r="324" spans="1:7" x14ac:dyDescent="0.25">
      <c r="A324" s="130">
        <v>133959</v>
      </c>
      <c r="B324" s="130" t="s">
        <v>26</v>
      </c>
      <c r="C324" s="130" t="s">
        <v>437</v>
      </c>
      <c r="D324" s="145">
        <v>0</v>
      </c>
      <c r="E324" s="146">
        <v>0</v>
      </c>
      <c r="F324" s="145">
        <v>0</v>
      </c>
      <c r="G324" s="146">
        <v>0</v>
      </c>
    </row>
    <row r="325" spans="1:7" x14ac:dyDescent="0.25">
      <c r="A325" s="130">
        <v>134072</v>
      </c>
      <c r="B325" s="130" t="s">
        <v>52</v>
      </c>
      <c r="C325" s="130" t="s">
        <v>331</v>
      </c>
      <c r="D325" s="145">
        <v>0</v>
      </c>
      <c r="E325" s="146">
        <v>0</v>
      </c>
      <c r="F325" s="145">
        <v>46</v>
      </c>
      <c r="G325" s="146">
        <v>0.84799999999999998</v>
      </c>
    </row>
    <row r="326" spans="1:7" x14ac:dyDescent="0.25">
      <c r="A326" s="130">
        <v>134098</v>
      </c>
      <c r="B326" s="130" t="s">
        <v>32</v>
      </c>
      <c r="C326" s="130" t="s">
        <v>332</v>
      </c>
      <c r="D326" s="145">
        <v>0</v>
      </c>
      <c r="E326" s="146">
        <v>0</v>
      </c>
      <c r="F326" s="145">
        <v>62</v>
      </c>
      <c r="G326" s="146">
        <v>0.90300000000000002</v>
      </c>
    </row>
    <row r="327" spans="1:7" x14ac:dyDescent="0.25">
      <c r="A327" s="130">
        <v>134122</v>
      </c>
      <c r="B327" s="130" t="s">
        <v>22</v>
      </c>
      <c r="C327" s="130" t="s">
        <v>333</v>
      </c>
      <c r="D327" s="145">
        <v>1</v>
      </c>
      <c r="E327" s="146">
        <v>0.111</v>
      </c>
      <c r="F327" s="145">
        <v>6</v>
      </c>
      <c r="G327" s="146">
        <v>0.5</v>
      </c>
    </row>
    <row r="328" spans="1:7" x14ac:dyDescent="0.25">
      <c r="A328" s="130">
        <v>134148</v>
      </c>
      <c r="B328" s="130" t="s">
        <v>22</v>
      </c>
      <c r="C328" s="130" t="s">
        <v>334</v>
      </c>
      <c r="D328" s="145">
        <v>0</v>
      </c>
      <c r="E328" s="146">
        <v>0</v>
      </c>
      <c r="F328" s="145">
        <v>20</v>
      </c>
      <c r="G328" s="146">
        <v>0.5</v>
      </c>
    </row>
    <row r="329" spans="1:7" x14ac:dyDescent="0.25">
      <c r="A329" s="130">
        <v>134197</v>
      </c>
      <c r="B329" s="130" t="s">
        <v>32</v>
      </c>
      <c r="C329" s="130" t="s">
        <v>438</v>
      </c>
      <c r="D329" s="145">
        <v>0</v>
      </c>
      <c r="E329" s="146">
        <v>0</v>
      </c>
      <c r="F329" s="145">
        <v>19</v>
      </c>
      <c r="G329" s="146">
        <v>0.68400000000000005</v>
      </c>
    </row>
    <row r="330" spans="1:7" x14ac:dyDescent="0.25">
      <c r="A330" s="130">
        <v>134213</v>
      </c>
      <c r="B330" s="130" t="s">
        <v>45</v>
      </c>
      <c r="C330" s="130" t="s">
        <v>439</v>
      </c>
      <c r="D330" s="145">
        <v>0</v>
      </c>
      <c r="E330" s="146">
        <v>0</v>
      </c>
      <c r="F330" s="145">
        <v>39</v>
      </c>
      <c r="G330" s="146">
        <v>0.71799999999999997</v>
      </c>
    </row>
    <row r="331" spans="1:7" x14ac:dyDescent="0.25">
      <c r="A331" s="130">
        <v>134221</v>
      </c>
      <c r="B331" s="130" t="s">
        <v>45</v>
      </c>
      <c r="C331" s="130" t="s">
        <v>440</v>
      </c>
      <c r="D331" s="145">
        <v>0</v>
      </c>
      <c r="E331" s="146">
        <v>0</v>
      </c>
      <c r="F331" s="145">
        <v>19</v>
      </c>
      <c r="G331" s="146">
        <v>0.57899999999999996</v>
      </c>
    </row>
    <row r="332" spans="1:7" x14ac:dyDescent="0.25">
      <c r="A332" s="130">
        <v>134247</v>
      </c>
      <c r="B332" s="130" t="s">
        <v>26</v>
      </c>
      <c r="C332" s="130" t="s">
        <v>335</v>
      </c>
      <c r="D332" s="145">
        <v>0</v>
      </c>
      <c r="E332" s="146">
        <v>0</v>
      </c>
      <c r="F332" s="145">
        <v>0</v>
      </c>
      <c r="G332" s="146">
        <v>0</v>
      </c>
    </row>
    <row r="333" spans="1:7" x14ac:dyDescent="0.25">
      <c r="A333" s="130">
        <v>142901</v>
      </c>
      <c r="B333" s="130" t="s">
        <v>47</v>
      </c>
      <c r="C333" s="130" t="s">
        <v>336</v>
      </c>
      <c r="D333" s="145">
        <v>4</v>
      </c>
      <c r="E333" s="146">
        <v>6.3E-2</v>
      </c>
      <c r="F333" s="145">
        <v>0</v>
      </c>
      <c r="G333" s="146">
        <v>0</v>
      </c>
    </row>
    <row r="334" spans="1:7" x14ac:dyDescent="0.25">
      <c r="A334" s="130">
        <v>142919</v>
      </c>
      <c r="B334" s="130" t="s">
        <v>49</v>
      </c>
      <c r="C334" s="130" t="s">
        <v>337</v>
      </c>
      <c r="D334" s="145">
        <v>4</v>
      </c>
      <c r="E334" s="146">
        <v>3.9E-2</v>
      </c>
      <c r="F334" s="145">
        <v>0</v>
      </c>
      <c r="G334" s="146">
        <v>0</v>
      </c>
    </row>
    <row r="335" spans="1:7" x14ac:dyDescent="0.25">
      <c r="A335" s="130">
        <v>142927</v>
      </c>
      <c r="B335" s="130" t="s">
        <v>33</v>
      </c>
      <c r="C335" s="130" t="s">
        <v>338</v>
      </c>
      <c r="D335" s="145">
        <v>16</v>
      </c>
      <c r="E335" s="146">
        <v>0.121</v>
      </c>
      <c r="F335" s="145">
        <v>0</v>
      </c>
      <c r="G335" s="146">
        <v>0</v>
      </c>
    </row>
    <row r="336" spans="1:7" x14ac:dyDescent="0.25">
      <c r="A336" s="130">
        <v>142935</v>
      </c>
      <c r="B336" s="130" t="s">
        <v>33</v>
      </c>
      <c r="C336" s="130" t="s">
        <v>339</v>
      </c>
      <c r="D336" s="145">
        <v>11</v>
      </c>
      <c r="E336" s="146">
        <v>0.105</v>
      </c>
      <c r="F336" s="145">
        <v>0</v>
      </c>
      <c r="G336" s="146">
        <v>0</v>
      </c>
    </row>
    <row r="337" spans="1:7" x14ac:dyDescent="0.25">
      <c r="A337" s="130">
        <v>142943</v>
      </c>
      <c r="B337" s="130" t="s">
        <v>33</v>
      </c>
      <c r="C337" s="130" t="s">
        <v>340</v>
      </c>
      <c r="D337" s="145">
        <v>0</v>
      </c>
      <c r="E337" s="146">
        <v>0</v>
      </c>
      <c r="F337" s="145">
        <v>30</v>
      </c>
      <c r="G337" s="146">
        <v>0.5</v>
      </c>
    </row>
    <row r="338" spans="1:7" x14ac:dyDescent="0.25">
      <c r="A338" s="130">
        <v>142950</v>
      </c>
      <c r="B338" s="130" t="s">
        <v>22</v>
      </c>
      <c r="C338" s="130" t="s">
        <v>341</v>
      </c>
      <c r="D338" s="145">
        <v>636</v>
      </c>
      <c r="E338" s="146">
        <v>0.45800000000000002</v>
      </c>
      <c r="F338" s="145">
        <v>595</v>
      </c>
      <c r="G338" s="146">
        <v>0.66600000000000004</v>
      </c>
    </row>
    <row r="339" spans="1:7" x14ac:dyDescent="0.25">
      <c r="A339" s="130">
        <v>142968</v>
      </c>
      <c r="B339" s="130" t="s">
        <v>32</v>
      </c>
      <c r="C339" s="130" t="s">
        <v>342</v>
      </c>
      <c r="D339" s="145">
        <v>0</v>
      </c>
      <c r="E339" s="146">
        <v>0</v>
      </c>
      <c r="F339" s="145">
        <v>38</v>
      </c>
      <c r="G339" s="146">
        <v>0.44700000000000001</v>
      </c>
    </row>
    <row r="340" spans="1:7" x14ac:dyDescent="0.25">
      <c r="A340" s="130">
        <v>143115</v>
      </c>
      <c r="B340" s="130" t="s">
        <v>26</v>
      </c>
      <c r="C340" s="130" t="s">
        <v>343</v>
      </c>
      <c r="D340" s="145">
        <v>3</v>
      </c>
      <c r="E340" s="146">
        <v>9.4E-2</v>
      </c>
      <c r="F340" s="145">
        <v>0</v>
      </c>
      <c r="G340" s="146">
        <v>0</v>
      </c>
    </row>
    <row r="341" spans="1:7" x14ac:dyDescent="0.25">
      <c r="A341" s="130">
        <v>143123</v>
      </c>
      <c r="B341" s="130" t="s">
        <v>26</v>
      </c>
      <c r="C341" s="130" t="s">
        <v>344</v>
      </c>
      <c r="D341" s="145">
        <v>3</v>
      </c>
      <c r="E341" s="146">
        <v>6.7000000000000004E-2</v>
      </c>
      <c r="F341" s="145">
        <v>0</v>
      </c>
      <c r="G341" s="146">
        <v>0</v>
      </c>
    </row>
    <row r="342" spans="1:7" x14ac:dyDescent="0.25">
      <c r="A342" s="130">
        <v>143131</v>
      </c>
      <c r="B342" s="130" t="s">
        <v>26</v>
      </c>
      <c r="C342" s="130" t="s">
        <v>345</v>
      </c>
      <c r="D342" s="145">
        <v>2</v>
      </c>
      <c r="E342" s="146">
        <v>0.05</v>
      </c>
      <c r="F342" s="145">
        <v>0</v>
      </c>
      <c r="G342" s="146">
        <v>0</v>
      </c>
    </row>
    <row r="343" spans="1:7" x14ac:dyDescent="0.25">
      <c r="A343" s="130">
        <v>143172</v>
      </c>
      <c r="B343" s="130" t="s">
        <v>33</v>
      </c>
      <c r="C343" s="130" t="s">
        <v>346</v>
      </c>
      <c r="D343" s="145">
        <v>0</v>
      </c>
      <c r="E343" s="146">
        <v>0</v>
      </c>
      <c r="F343" s="145">
        <v>28</v>
      </c>
      <c r="G343" s="146">
        <v>0.75</v>
      </c>
    </row>
    <row r="344" spans="1:7" x14ac:dyDescent="0.25">
      <c r="A344" s="130">
        <v>143198</v>
      </c>
      <c r="B344" s="130" t="s">
        <v>33</v>
      </c>
      <c r="C344" s="130" t="s">
        <v>347</v>
      </c>
      <c r="D344" s="145">
        <v>0</v>
      </c>
      <c r="E344" s="146">
        <v>0</v>
      </c>
      <c r="F344" s="145">
        <v>112</v>
      </c>
      <c r="G344" s="146">
        <v>0.56299999999999994</v>
      </c>
    </row>
    <row r="345" spans="1:7" x14ac:dyDescent="0.25">
      <c r="A345" s="130">
        <v>143206</v>
      </c>
      <c r="B345" s="130" t="s">
        <v>26</v>
      </c>
      <c r="C345" s="130" t="s">
        <v>348</v>
      </c>
      <c r="D345" s="145">
        <v>0</v>
      </c>
      <c r="E345" s="146">
        <v>0</v>
      </c>
      <c r="F345" s="145">
        <v>44</v>
      </c>
      <c r="G345" s="146">
        <v>0.34100000000000003</v>
      </c>
    </row>
    <row r="346" spans="1:7" x14ac:dyDescent="0.25">
      <c r="A346" s="130">
        <v>143214</v>
      </c>
      <c r="B346" s="130" t="s">
        <v>108</v>
      </c>
      <c r="C346" s="130" t="s">
        <v>349</v>
      </c>
      <c r="D346" s="145">
        <v>0</v>
      </c>
      <c r="E346" s="146">
        <v>0</v>
      </c>
      <c r="F346" s="145">
        <v>36</v>
      </c>
      <c r="G346" s="146">
        <v>0.72199999999999998</v>
      </c>
    </row>
    <row r="347" spans="1:7" x14ac:dyDescent="0.25">
      <c r="A347" s="130">
        <v>143297</v>
      </c>
      <c r="B347" s="130" t="s">
        <v>22</v>
      </c>
      <c r="C347" s="130" t="s">
        <v>350</v>
      </c>
      <c r="D347" s="145">
        <v>0</v>
      </c>
      <c r="E347" s="146">
        <v>0</v>
      </c>
      <c r="F347" s="145">
        <v>0</v>
      </c>
      <c r="G347" s="146">
        <v>0</v>
      </c>
    </row>
    <row r="348" spans="1:7" x14ac:dyDescent="0.25">
      <c r="A348" s="130">
        <v>143305</v>
      </c>
      <c r="B348" s="130" t="s">
        <v>184</v>
      </c>
      <c r="C348" s="130" t="s">
        <v>351</v>
      </c>
      <c r="D348" s="145">
        <v>92</v>
      </c>
      <c r="E348" s="146">
        <v>0.14000000000000001</v>
      </c>
      <c r="F348" s="145">
        <v>0</v>
      </c>
      <c r="G348" s="146">
        <v>0</v>
      </c>
    </row>
    <row r="349" spans="1:7" x14ac:dyDescent="0.25">
      <c r="A349" s="130">
        <v>143313</v>
      </c>
      <c r="B349" s="130" t="s">
        <v>32</v>
      </c>
      <c r="C349" s="130" t="s">
        <v>441</v>
      </c>
      <c r="D349" s="145">
        <v>0</v>
      </c>
      <c r="E349" s="146">
        <v>0</v>
      </c>
      <c r="F349" s="145">
        <v>28</v>
      </c>
      <c r="G349" s="146">
        <v>0.53600000000000003</v>
      </c>
    </row>
    <row r="350" spans="1:7" x14ac:dyDescent="0.25">
      <c r="A350" s="130">
        <v>143396</v>
      </c>
      <c r="B350" s="130" t="s">
        <v>22</v>
      </c>
      <c r="C350" s="130" t="s">
        <v>352</v>
      </c>
      <c r="D350" s="145">
        <v>83</v>
      </c>
      <c r="E350" s="146">
        <v>0.217</v>
      </c>
      <c r="F350" s="145">
        <v>84</v>
      </c>
      <c r="G350" s="146">
        <v>0.58299999999999996</v>
      </c>
    </row>
    <row r="351" spans="1:7" x14ac:dyDescent="0.25">
      <c r="A351" s="130">
        <v>143479</v>
      </c>
      <c r="B351" s="130" t="s">
        <v>32</v>
      </c>
      <c r="C351" s="130" t="s">
        <v>353</v>
      </c>
      <c r="D351" s="145">
        <v>0</v>
      </c>
      <c r="E351" s="146">
        <v>0</v>
      </c>
      <c r="F351" s="145">
        <v>41</v>
      </c>
      <c r="G351" s="146">
        <v>0.85399999999999998</v>
      </c>
    </row>
    <row r="352" spans="1:7" x14ac:dyDescent="0.25">
      <c r="A352" s="130">
        <v>143487</v>
      </c>
      <c r="B352" s="130" t="s">
        <v>32</v>
      </c>
      <c r="C352" s="130" t="s">
        <v>354</v>
      </c>
      <c r="D352" s="145">
        <v>0</v>
      </c>
      <c r="E352" s="146">
        <v>0</v>
      </c>
      <c r="F352" s="145">
        <v>41</v>
      </c>
      <c r="G352" s="146">
        <v>0.73199999999999998</v>
      </c>
    </row>
    <row r="353" spans="1:7" x14ac:dyDescent="0.25">
      <c r="A353" s="130">
        <v>143529</v>
      </c>
      <c r="B353" s="130" t="s">
        <v>26</v>
      </c>
      <c r="C353" s="130" t="s">
        <v>355</v>
      </c>
      <c r="D353" s="145">
        <v>0</v>
      </c>
      <c r="E353" s="146">
        <v>0</v>
      </c>
      <c r="F353" s="145">
        <v>75</v>
      </c>
      <c r="G353" s="146">
        <v>0.57299999999999995</v>
      </c>
    </row>
    <row r="354" spans="1:7" x14ac:dyDescent="0.25">
      <c r="A354" s="130">
        <v>143537</v>
      </c>
      <c r="B354" s="130" t="s">
        <v>33</v>
      </c>
      <c r="C354" s="130" t="s">
        <v>356</v>
      </c>
      <c r="D354" s="145">
        <v>13</v>
      </c>
      <c r="E354" s="146">
        <v>4.4999999999999998E-2</v>
      </c>
      <c r="F354" s="145">
        <v>0</v>
      </c>
      <c r="G354" s="146">
        <v>0</v>
      </c>
    </row>
    <row r="355" spans="1:7" x14ac:dyDescent="0.25">
      <c r="A355" s="130">
        <v>143552</v>
      </c>
      <c r="B355" s="130" t="s">
        <v>22</v>
      </c>
      <c r="C355" s="130" t="s">
        <v>357</v>
      </c>
      <c r="D355" s="145">
        <v>0</v>
      </c>
      <c r="E355" s="146">
        <v>0</v>
      </c>
      <c r="F355" s="145">
        <v>0</v>
      </c>
      <c r="G355" s="146">
        <v>0</v>
      </c>
    </row>
    <row r="356" spans="1:7" x14ac:dyDescent="0.25">
      <c r="A356" s="130">
        <v>143560</v>
      </c>
      <c r="B356" s="130" t="s">
        <v>26</v>
      </c>
      <c r="C356" s="130" t="s">
        <v>358</v>
      </c>
      <c r="D356" s="145">
        <v>0</v>
      </c>
      <c r="E356" s="146">
        <v>0</v>
      </c>
      <c r="F356" s="145">
        <v>78</v>
      </c>
      <c r="G356" s="146">
        <v>0.79500000000000004</v>
      </c>
    </row>
    <row r="357" spans="1:7" x14ac:dyDescent="0.25">
      <c r="A357" s="130">
        <v>143578</v>
      </c>
      <c r="B357" s="130" t="s">
        <v>108</v>
      </c>
      <c r="C357" s="130" t="s">
        <v>359</v>
      </c>
      <c r="D357" s="145">
        <v>0</v>
      </c>
      <c r="E357" s="146">
        <v>0</v>
      </c>
      <c r="F357" s="145">
        <v>14</v>
      </c>
      <c r="G357" s="146">
        <v>0.78600000000000003</v>
      </c>
    </row>
    <row r="358" spans="1:7" x14ac:dyDescent="0.25">
      <c r="A358" s="130">
        <v>143602</v>
      </c>
      <c r="B358" s="130" t="s">
        <v>28</v>
      </c>
      <c r="C358" s="130" t="s">
        <v>360</v>
      </c>
      <c r="D358" s="145">
        <v>0</v>
      </c>
      <c r="E358" s="146">
        <v>0</v>
      </c>
      <c r="F358" s="145">
        <v>67</v>
      </c>
      <c r="G358" s="146">
        <v>0.83599999999999997</v>
      </c>
    </row>
    <row r="359" spans="1:7" x14ac:dyDescent="0.25">
      <c r="A359" s="130">
        <v>143610</v>
      </c>
      <c r="B359" s="130" t="s">
        <v>33</v>
      </c>
      <c r="C359" s="130" t="s">
        <v>361</v>
      </c>
      <c r="D359" s="145">
        <v>58</v>
      </c>
      <c r="E359" s="146">
        <v>0.93500000000000005</v>
      </c>
      <c r="F359" s="145">
        <v>0</v>
      </c>
      <c r="G359" s="146">
        <v>0</v>
      </c>
    </row>
    <row r="360" spans="1:7" s="142" customFormat="1" x14ac:dyDescent="0.25">
      <c r="A360" s="142">
        <v>143644</v>
      </c>
      <c r="B360" s="142" t="s">
        <v>168</v>
      </c>
      <c r="C360" s="142" t="s">
        <v>362</v>
      </c>
      <c r="D360" s="147">
        <v>36</v>
      </c>
      <c r="E360" s="148">
        <v>0.81799999999999995</v>
      </c>
      <c r="F360" s="147">
        <v>0</v>
      </c>
      <c r="G360" s="146">
        <v>0</v>
      </c>
    </row>
    <row r="361" spans="1:7" x14ac:dyDescent="0.25">
      <c r="A361" s="130">
        <v>147231</v>
      </c>
      <c r="B361" s="130" t="s">
        <v>45</v>
      </c>
      <c r="C361" s="130" t="s">
        <v>363</v>
      </c>
      <c r="D361" s="145">
        <v>29</v>
      </c>
      <c r="E361" s="146">
        <v>0.52700000000000002</v>
      </c>
      <c r="F361" s="145">
        <v>0</v>
      </c>
      <c r="G361" s="146">
        <v>0</v>
      </c>
    </row>
    <row r="362" spans="1:7" x14ac:dyDescent="0.25">
      <c r="A362" s="130">
        <v>148916</v>
      </c>
      <c r="B362" s="130" t="s">
        <v>184</v>
      </c>
      <c r="C362" s="130" t="s">
        <v>364</v>
      </c>
      <c r="D362" s="145">
        <v>0</v>
      </c>
      <c r="E362" s="146">
        <v>0</v>
      </c>
      <c r="F362" s="145">
        <v>0</v>
      </c>
      <c r="G362" s="146">
        <v>0</v>
      </c>
    </row>
    <row r="363" spans="1:7" x14ac:dyDescent="0.25">
      <c r="A363" s="130">
        <v>148932</v>
      </c>
      <c r="B363" s="130" t="s">
        <v>154</v>
      </c>
      <c r="C363" s="130" t="s">
        <v>365</v>
      </c>
      <c r="D363" s="145">
        <v>17</v>
      </c>
      <c r="E363" s="146">
        <v>0.89500000000000002</v>
      </c>
      <c r="F363" s="145">
        <v>0</v>
      </c>
      <c r="G363" s="146">
        <v>0</v>
      </c>
    </row>
    <row r="364" spans="1:7" x14ac:dyDescent="0.25">
      <c r="A364" s="130">
        <v>148981</v>
      </c>
      <c r="B364" s="130" t="s">
        <v>366</v>
      </c>
      <c r="C364" s="130" t="s">
        <v>367</v>
      </c>
      <c r="D364" s="145">
        <v>1</v>
      </c>
      <c r="E364" s="146">
        <v>9.0999999999999998E-2</v>
      </c>
      <c r="F364" s="145">
        <v>0</v>
      </c>
      <c r="G364" s="146">
        <v>0</v>
      </c>
    </row>
    <row r="365" spans="1:7" x14ac:dyDescent="0.25">
      <c r="A365" s="130">
        <v>148999</v>
      </c>
      <c r="B365" s="130" t="s">
        <v>52</v>
      </c>
      <c r="C365" s="130" t="s">
        <v>368</v>
      </c>
      <c r="D365" s="145">
        <v>18</v>
      </c>
      <c r="E365" s="146">
        <v>0.30499999999999999</v>
      </c>
      <c r="F365" s="145">
        <v>0</v>
      </c>
      <c r="G365" s="146">
        <v>0</v>
      </c>
    </row>
    <row r="366" spans="1:7" x14ac:dyDescent="0.25">
      <c r="A366" s="130">
        <v>149047</v>
      </c>
      <c r="B366" s="130" t="s">
        <v>366</v>
      </c>
      <c r="C366" s="130" t="s">
        <v>369</v>
      </c>
      <c r="D366" s="145">
        <v>43</v>
      </c>
      <c r="E366" s="146">
        <v>0.33100000000000002</v>
      </c>
      <c r="F366" s="145">
        <v>0</v>
      </c>
      <c r="G366" s="146">
        <v>0</v>
      </c>
    </row>
    <row r="367" spans="1:7" x14ac:dyDescent="0.25">
      <c r="A367" s="130">
        <v>149054</v>
      </c>
      <c r="B367" s="130" t="s">
        <v>45</v>
      </c>
      <c r="C367" s="130" t="s">
        <v>370</v>
      </c>
      <c r="D367" s="145">
        <v>17</v>
      </c>
      <c r="E367" s="146">
        <v>0.115</v>
      </c>
      <c r="F367" s="145">
        <v>0</v>
      </c>
      <c r="G367" s="146">
        <v>0</v>
      </c>
    </row>
    <row r="368" spans="1:7" x14ac:dyDescent="0.25">
      <c r="A368" s="130">
        <v>149062</v>
      </c>
      <c r="B368" s="130" t="s">
        <v>189</v>
      </c>
      <c r="C368" s="130" t="s">
        <v>371</v>
      </c>
      <c r="D368" s="145">
        <v>3</v>
      </c>
      <c r="E368" s="146">
        <v>0.188</v>
      </c>
      <c r="F368" s="145">
        <v>0</v>
      </c>
      <c r="G368" s="146">
        <v>0</v>
      </c>
    </row>
    <row r="369" spans="1:7" x14ac:dyDescent="0.25">
      <c r="A369" s="130">
        <v>149088</v>
      </c>
      <c r="B369" s="130" t="s">
        <v>193</v>
      </c>
      <c r="C369" s="130" t="s">
        <v>372</v>
      </c>
      <c r="D369" s="145">
        <v>40</v>
      </c>
      <c r="E369" s="146">
        <v>0.51900000000000002</v>
      </c>
      <c r="F369" s="145">
        <v>0</v>
      </c>
      <c r="G369" s="146">
        <v>0</v>
      </c>
    </row>
    <row r="370" spans="1:7" x14ac:dyDescent="0.25">
      <c r="A370" s="130">
        <v>149302</v>
      </c>
      <c r="B370" s="130" t="s">
        <v>22</v>
      </c>
      <c r="C370" s="130" t="s">
        <v>373</v>
      </c>
      <c r="D370" s="145">
        <v>1</v>
      </c>
      <c r="E370" s="146">
        <v>2.1000000000000001E-2</v>
      </c>
      <c r="F370" s="145">
        <v>0</v>
      </c>
      <c r="G370" s="146">
        <v>0</v>
      </c>
    </row>
    <row r="371" spans="1:7" x14ac:dyDescent="0.25">
      <c r="A371" s="130">
        <v>149328</v>
      </c>
      <c r="B371" s="130" t="s">
        <v>154</v>
      </c>
      <c r="C371" s="130" t="s">
        <v>374</v>
      </c>
      <c r="D371" s="145">
        <v>60</v>
      </c>
      <c r="E371" s="146">
        <v>0.56100000000000005</v>
      </c>
      <c r="F371" s="145">
        <v>0</v>
      </c>
      <c r="G371" s="146">
        <v>0</v>
      </c>
    </row>
    <row r="372" spans="1:7" x14ac:dyDescent="0.25">
      <c r="A372" s="130">
        <v>149336</v>
      </c>
      <c r="B372" s="130" t="s">
        <v>30</v>
      </c>
      <c r="C372" s="130" t="s">
        <v>375</v>
      </c>
      <c r="D372" s="145">
        <v>9</v>
      </c>
      <c r="E372" s="146">
        <v>0.69199999999999995</v>
      </c>
      <c r="F372" s="145">
        <v>0</v>
      </c>
      <c r="G372" s="146">
        <v>0</v>
      </c>
    </row>
    <row r="373" spans="1:7" x14ac:dyDescent="0.25">
      <c r="A373" s="130">
        <v>149427</v>
      </c>
      <c r="B373" s="130" t="s">
        <v>47</v>
      </c>
      <c r="C373" s="130" t="s">
        <v>376</v>
      </c>
      <c r="D373" s="145">
        <v>19</v>
      </c>
      <c r="E373" s="146">
        <v>0.48699999999999999</v>
      </c>
      <c r="F373" s="145">
        <v>0</v>
      </c>
      <c r="G373" s="146">
        <v>0</v>
      </c>
    </row>
    <row r="374" spans="1:7" x14ac:dyDescent="0.25">
      <c r="A374" s="130">
        <v>151027</v>
      </c>
      <c r="B374" s="130" t="s">
        <v>377</v>
      </c>
      <c r="C374" s="130" t="s">
        <v>378</v>
      </c>
      <c r="D374" s="145">
        <v>23</v>
      </c>
      <c r="E374" s="146">
        <v>0.215</v>
      </c>
      <c r="F374" s="145">
        <v>0</v>
      </c>
      <c r="G374" s="146">
        <v>0</v>
      </c>
    </row>
    <row r="375" spans="1:7" x14ac:dyDescent="0.25">
      <c r="A375" s="130">
        <v>151035</v>
      </c>
      <c r="B375" s="130" t="s">
        <v>184</v>
      </c>
      <c r="C375" s="130" t="s">
        <v>379</v>
      </c>
      <c r="D375" s="145">
        <v>0</v>
      </c>
      <c r="E375" s="146">
        <v>0</v>
      </c>
      <c r="F375" s="145">
        <v>0</v>
      </c>
      <c r="G375" s="146">
        <v>0</v>
      </c>
    </row>
    <row r="376" spans="1:7" x14ac:dyDescent="0.25">
      <c r="A376" s="130">
        <v>151142</v>
      </c>
      <c r="B376" s="130" t="s">
        <v>49</v>
      </c>
      <c r="C376" s="130" t="s">
        <v>442</v>
      </c>
      <c r="D376" s="145">
        <v>15</v>
      </c>
      <c r="E376" s="146">
        <v>0.25</v>
      </c>
      <c r="F376" s="145">
        <v>0</v>
      </c>
      <c r="G376" s="146">
        <v>0</v>
      </c>
    </row>
    <row r="377" spans="1:7" x14ac:dyDescent="0.25">
      <c r="A377" s="130">
        <v>151167</v>
      </c>
      <c r="B377" s="130" t="s">
        <v>184</v>
      </c>
      <c r="C377" s="130" t="s">
        <v>381</v>
      </c>
      <c r="D377" s="145">
        <v>2</v>
      </c>
      <c r="E377" s="146">
        <v>0.28599999999999998</v>
      </c>
      <c r="F377" s="145">
        <v>0</v>
      </c>
      <c r="G377" s="146">
        <v>0</v>
      </c>
    </row>
    <row r="378" spans="1:7" x14ac:dyDescent="0.25">
      <c r="A378" s="130">
        <v>151175</v>
      </c>
      <c r="B378" s="130" t="s">
        <v>41</v>
      </c>
      <c r="C378" s="130" t="s">
        <v>382</v>
      </c>
      <c r="D378" s="145">
        <v>5</v>
      </c>
      <c r="E378" s="146">
        <v>0.27800000000000002</v>
      </c>
      <c r="F378" s="145">
        <v>0</v>
      </c>
      <c r="G378" s="146">
        <v>0</v>
      </c>
    </row>
    <row r="379" spans="1:7" x14ac:dyDescent="0.25">
      <c r="A379" s="130">
        <v>151183</v>
      </c>
      <c r="B379" s="130" t="s">
        <v>32</v>
      </c>
      <c r="C379" s="130" t="s">
        <v>383</v>
      </c>
      <c r="D379" s="145">
        <v>7</v>
      </c>
      <c r="E379" s="146">
        <v>6.2E-2</v>
      </c>
      <c r="F379" s="145">
        <v>0</v>
      </c>
      <c r="G379" s="146">
        <v>0</v>
      </c>
    </row>
    <row r="380" spans="1:7" x14ac:dyDescent="0.25">
      <c r="A380" s="130">
        <v>151191</v>
      </c>
      <c r="B380" s="130" t="s">
        <v>32</v>
      </c>
      <c r="C380" s="130" t="s">
        <v>443</v>
      </c>
      <c r="D380" s="145">
        <v>1</v>
      </c>
      <c r="E380" s="146">
        <v>1.2999999999999999E-2</v>
      </c>
      <c r="F380" s="145">
        <v>0</v>
      </c>
      <c r="G380" s="146">
        <v>0</v>
      </c>
    </row>
    <row r="381" spans="1:7" x14ac:dyDescent="0.25">
      <c r="A381" s="130">
        <v>151209</v>
      </c>
      <c r="B381" s="130" t="s">
        <v>32</v>
      </c>
      <c r="C381" s="130" t="s">
        <v>384</v>
      </c>
      <c r="D381" s="145">
        <v>2</v>
      </c>
      <c r="E381" s="146">
        <v>0.02</v>
      </c>
      <c r="F381" s="145">
        <v>0</v>
      </c>
      <c r="G381" s="146">
        <v>0</v>
      </c>
    </row>
    <row r="382" spans="1:7" x14ac:dyDescent="0.25">
      <c r="A382" s="130">
        <v>151233</v>
      </c>
      <c r="B382" s="130" t="s">
        <v>30</v>
      </c>
      <c r="C382" s="130" t="s">
        <v>385</v>
      </c>
      <c r="D382" s="145">
        <v>0</v>
      </c>
      <c r="E382" s="146">
        <v>0</v>
      </c>
      <c r="F382" s="145">
        <v>6</v>
      </c>
      <c r="G382" s="146">
        <v>0.83299999999999996</v>
      </c>
    </row>
    <row r="383" spans="1:7" x14ac:dyDescent="0.25">
      <c r="A383" s="143">
        <v>50765</v>
      </c>
      <c r="B383" s="143" t="s">
        <v>528</v>
      </c>
      <c r="C383" s="143" t="s">
        <v>529</v>
      </c>
      <c r="D383" s="131">
        <f t="shared" ref="D383" si="0">SUM(D4:D382)</f>
        <v>5566</v>
      </c>
      <c r="E383" s="131" t="s">
        <v>728</v>
      </c>
      <c r="F383" s="131">
        <f>SUM(F4:F382)</f>
        <v>7831</v>
      </c>
      <c r="G383" s="144" t="s">
        <v>728</v>
      </c>
    </row>
  </sheetData>
  <sheetProtection algorithmName="SHA-512" hashValue="B1+VUM05Pj6NLHY4gl7kHvF8WtzqgfDPZAWCaYFEP7nh5cTMxkV2Rr7nJ4R1mugTf7QnbxdwxKFL7eVYnz7SbA==" saltValue="vaojL1npziYMlfgo6+aYOA==" spinCount="100000" sheet="1" objects="1" scenarios="1" autoFilter="0"/>
  <autoFilter ref="A3:C3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83"/>
  <sheetViews>
    <sheetView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O12" sqref="O12"/>
    </sheetView>
  </sheetViews>
  <sheetFormatPr defaultRowHeight="15" x14ac:dyDescent="0.25"/>
  <cols>
    <col min="1" max="1" width="9.140625" style="130"/>
    <col min="2" max="2" width="12.42578125" style="130" bestFit="1" customWidth="1"/>
    <col min="3" max="3" width="33.5703125" style="130" bestFit="1" customWidth="1"/>
    <col min="4" max="4" width="13.85546875" style="130" customWidth="1"/>
    <col min="5" max="5" width="12.42578125" style="130" bestFit="1" customWidth="1"/>
    <col min="6" max="16384" width="9.140625" style="130"/>
  </cols>
  <sheetData>
    <row r="3" spans="1:4" s="118" customFormat="1" ht="30" x14ac:dyDescent="0.25">
      <c r="A3" s="118" t="s">
        <v>21</v>
      </c>
      <c r="B3" s="118" t="s">
        <v>386</v>
      </c>
      <c r="C3" s="118" t="s">
        <v>2</v>
      </c>
      <c r="D3" s="128" t="s">
        <v>749</v>
      </c>
    </row>
    <row r="4" spans="1:4" x14ac:dyDescent="0.25">
      <c r="A4" s="130">
        <v>125</v>
      </c>
      <c r="B4" s="130" t="s">
        <v>22</v>
      </c>
      <c r="C4" s="130" t="s">
        <v>23</v>
      </c>
      <c r="D4" s="138">
        <v>0</v>
      </c>
    </row>
    <row r="5" spans="1:4" x14ac:dyDescent="0.25">
      <c r="A5" s="130">
        <v>130</v>
      </c>
      <c r="B5" s="130" t="s">
        <v>22</v>
      </c>
      <c r="C5" s="130" t="s">
        <v>24</v>
      </c>
      <c r="D5" s="138">
        <v>0</v>
      </c>
    </row>
    <row r="6" spans="1:4" x14ac:dyDescent="0.25">
      <c r="A6" s="130">
        <v>131</v>
      </c>
      <c r="B6" s="130" t="s">
        <v>22</v>
      </c>
      <c r="C6" s="130" t="s">
        <v>25</v>
      </c>
      <c r="D6" s="138">
        <v>0</v>
      </c>
    </row>
    <row r="7" spans="1:4" x14ac:dyDescent="0.25">
      <c r="A7" s="130">
        <v>138</v>
      </c>
      <c r="B7" s="130" t="s">
        <v>26</v>
      </c>
      <c r="C7" s="130" t="s">
        <v>27</v>
      </c>
      <c r="D7" s="138">
        <v>0</v>
      </c>
    </row>
    <row r="8" spans="1:4" x14ac:dyDescent="0.25">
      <c r="A8" s="130">
        <v>139</v>
      </c>
      <c r="B8" s="130" t="s">
        <v>28</v>
      </c>
      <c r="C8" s="130" t="s">
        <v>29</v>
      </c>
      <c r="D8" s="138">
        <v>0</v>
      </c>
    </row>
    <row r="9" spans="1:4" x14ac:dyDescent="0.25">
      <c r="A9" s="130">
        <v>162</v>
      </c>
      <c r="B9" s="130" t="s">
        <v>30</v>
      </c>
      <c r="C9" s="130" t="s">
        <v>31</v>
      </c>
      <c r="D9" s="138">
        <v>0</v>
      </c>
    </row>
    <row r="10" spans="1:4" x14ac:dyDescent="0.25">
      <c r="A10" s="130">
        <v>197</v>
      </c>
      <c r="B10" s="130" t="s">
        <v>33</v>
      </c>
      <c r="C10" s="130" t="s">
        <v>34</v>
      </c>
      <c r="D10" s="138">
        <v>0</v>
      </c>
    </row>
    <row r="11" spans="1:4" x14ac:dyDescent="0.25">
      <c r="A11" s="130">
        <v>222</v>
      </c>
      <c r="B11" s="130" t="s">
        <v>22</v>
      </c>
      <c r="C11" s="130" t="s">
        <v>35</v>
      </c>
      <c r="D11" s="138">
        <v>0</v>
      </c>
    </row>
    <row r="12" spans="1:4" x14ac:dyDescent="0.25">
      <c r="A12" s="130">
        <v>236</v>
      </c>
      <c r="B12" s="130" t="s">
        <v>32</v>
      </c>
      <c r="C12" s="130" t="s">
        <v>36</v>
      </c>
      <c r="D12" s="138">
        <v>0</v>
      </c>
    </row>
    <row r="13" spans="1:4" x14ac:dyDescent="0.25">
      <c r="A13" s="130">
        <v>241</v>
      </c>
      <c r="B13" s="130" t="s">
        <v>37</v>
      </c>
      <c r="C13" s="130" t="s">
        <v>38</v>
      </c>
      <c r="D13" s="138">
        <v>0</v>
      </c>
    </row>
    <row r="14" spans="1:4" x14ac:dyDescent="0.25">
      <c r="A14" s="130">
        <v>282</v>
      </c>
      <c r="B14" s="130" t="s">
        <v>39</v>
      </c>
      <c r="C14" s="130" t="s">
        <v>40</v>
      </c>
      <c r="D14" s="138">
        <v>0</v>
      </c>
    </row>
    <row r="15" spans="1:4" x14ac:dyDescent="0.25">
      <c r="A15" s="130">
        <v>288</v>
      </c>
      <c r="B15" s="130" t="s">
        <v>41</v>
      </c>
      <c r="C15" s="130" t="s">
        <v>42</v>
      </c>
      <c r="D15" s="138">
        <v>0</v>
      </c>
    </row>
    <row r="16" spans="1:4" x14ac:dyDescent="0.25">
      <c r="A16" s="130">
        <v>296</v>
      </c>
      <c r="B16" s="130" t="s">
        <v>33</v>
      </c>
      <c r="C16" s="130" t="s">
        <v>43</v>
      </c>
      <c r="D16" s="138">
        <v>0</v>
      </c>
    </row>
    <row r="17" spans="1:4" x14ac:dyDescent="0.25">
      <c r="A17" s="130">
        <v>297</v>
      </c>
      <c r="B17" s="130" t="s">
        <v>26</v>
      </c>
      <c r="C17" s="130" t="s">
        <v>44</v>
      </c>
      <c r="D17" s="138">
        <v>0</v>
      </c>
    </row>
    <row r="18" spans="1:4" x14ac:dyDescent="0.25">
      <c r="A18" s="130">
        <v>298</v>
      </c>
      <c r="B18" s="130" t="s">
        <v>45</v>
      </c>
      <c r="C18" s="130" t="s">
        <v>46</v>
      </c>
      <c r="D18" s="138">
        <v>0</v>
      </c>
    </row>
    <row r="19" spans="1:4" x14ac:dyDescent="0.25">
      <c r="A19" s="130">
        <v>300</v>
      </c>
      <c r="B19" s="130" t="s">
        <v>47</v>
      </c>
      <c r="C19" s="130" t="s">
        <v>48</v>
      </c>
      <c r="D19" s="138">
        <v>0</v>
      </c>
    </row>
    <row r="20" spans="1:4" x14ac:dyDescent="0.25">
      <c r="A20" s="130">
        <v>301</v>
      </c>
      <c r="B20" s="130" t="s">
        <v>49</v>
      </c>
      <c r="C20" s="130" t="s">
        <v>50</v>
      </c>
      <c r="D20" s="138">
        <v>0</v>
      </c>
    </row>
    <row r="21" spans="1:4" x14ac:dyDescent="0.25">
      <c r="A21" s="130">
        <v>302</v>
      </c>
      <c r="B21" s="130" t="s">
        <v>32</v>
      </c>
      <c r="C21" s="130" t="s">
        <v>51</v>
      </c>
      <c r="D21" s="138">
        <v>0</v>
      </c>
    </row>
    <row r="22" spans="1:4" x14ac:dyDescent="0.25">
      <c r="A22" s="130">
        <v>303</v>
      </c>
      <c r="B22" s="130" t="s">
        <v>52</v>
      </c>
      <c r="C22" s="130" t="s">
        <v>53</v>
      </c>
      <c r="D22" s="138">
        <v>0</v>
      </c>
    </row>
    <row r="23" spans="1:4" x14ac:dyDescent="0.25">
      <c r="A23" s="130">
        <v>304</v>
      </c>
      <c r="B23" s="130" t="s">
        <v>22</v>
      </c>
      <c r="C23" s="130" t="s">
        <v>54</v>
      </c>
      <c r="D23" s="138">
        <v>0</v>
      </c>
    </row>
    <row r="24" spans="1:4" x14ac:dyDescent="0.25">
      <c r="A24" s="130">
        <v>305</v>
      </c>
      <c r="B24" s="130" t="s">
        <v>55</v>
      </c>
      <c r="C24" s="130" t="s">
        <v>56</v>
      </c>
      <c r="D24" s="138">
        <v>0</v>
      </c>
    </row>
    <row r="25" spans="1:4" x14ac:dyDescent="0.25">
      <c r="A25" s="130">
        <v>306</v>
      </c>
      <c r="B25" s="130" t="s">
        <v>28</v>
      </c>
      <c r="C25" s="130" t="s">
        <v>57</v>
      </c>
      <c r="D25" s="138">
        <v>0</v>
      </c>
    </row>
    <row r="26" spans="1:4" x14ac:dyDescent="0.25">
      <c r="A26" s="130">
        <v>311</v>
      </c>
      <c r="B26" s="130" t="s">
        <v>58</v>
      </c>
      <c r="C26" s="130" t="s">
        <v>59</v>
      </c>
      <c r="D26" s="138">
        <v>0</v>
      </c>
    </row>
    <row r="27" spans="1:4" x14ac:dyDescent="0.25">
      <c r="A27" s="130">
        <v>316</v>
      </c>
      <c r="B27" s="130" t="s">
        <v>32</v>
      </c>
      <c r="C27" s="130" t="s">
        <v>60</v>
      </c>
      <c r="D27" s="138">
        <v>0</v>
      </c>
    </row>
    <row r="28" spans="1:4" x14ac:dyDescent="0.25">
      <c r="A28" s="130">
        <v>318</v>
      </c>
      <c r="B28" s="130" t="s">
        <v>32</v>
      </c>
      <c r="C28" s="130" t="s">
        <v>61</v>
      </c>
      <c r="D28" s="138">
        <v>0</v>
      </c>
    </row>
    <row r="29" spans="1:4" x14ac:dyDescent="0.25">
      <c r="A29" s="130">
        <v>319</v>
      </c>
      <c r="B29" s="130" t="s">
        <v>32</v>
      </c>
      <c r="C29" s="130" t="s">
        <v>62</v>
      </c>
      <c r="D29" s="138">
        <v>0</v>
      </c>
    </row>
    <row r="30" spans="1:4" x14ac:dyDescent="0.25">
      <c r="A30" s="130">
        <v>320</v>
      </c>
      <c r="B30" s="130" t="s">
        <v>49</v>
      </c>
      <c r="C30" s="130" t="s">
        <v>63</v>
      </c>
      <c r="D30" s="138">
        <v>0</v>
      </c>
    </row>
    <row r="31" spans="1:4" x14ac:dyDescent="0.25">
      <c r="A31" s="130">
        <v>321</v>
      </c>
      <c r="B31" s="130" t="s">
        <v>32</v>
      </c>
      <c r="C31" s="130" t="s">
        <v>64</v>
      </c>
      <c r="D31" s="138">
        <v>0</v>
      </c>
    </row>
    <row r="32" spans="1:4" x14ac:dyDescent="0.25">
      <c r="A32" s="130">
        <v>338</v>
      </c>
      <c r="B32" s="130" t="s">
        <v>22</v>
      </c>
      <c r="C32" s="130" t="s">
        <v>65</v>
      </c>
      <c r="D32" s="138">
        <v>0</v>
      </c>
    </row>
    <row r="33" spans="1:4" x14ac:dyDescent="0.25">
      <c r="A33" s="130">
        <v>360</v>
      </c>
      <c r="B33" s="130" t="s">
        <v>26</v>
      </c>
      <c r="C33" s="130" t="s">
        <v>66</v>
      </c>
      <c r="D33" s="138">
        <v>0</v>
      </c>
    </row>
    <row r="34" spans="1:4" x14ac:dyDescent="0.25">
      <c r="A34" s="130">
        <v>392</v>
      </c>
      <c r="B34" s="130" t="s">
        <v>67</v>
      </c>
      <c r="C34" s="130" t="s">
        <v>68</v>
      </c>
      <c r="D34" s="138">
        <v>0</v>
      </c>
    </row>
    <row r="35" spans="1:4" x14ac:dyDescent="0.25">
      <c r="A35" s="130">
        <v>396</v>
      </c>
      <c r="B35" s="130" t="s">
        <v>67</v>
      </c>
      <c r="C35" s="130" t="s">
        <v>69</v>
      </c>
      <c r="D35" s="138">
        <v>0</v>
      </c>
    </row>
    <row r="36" spans="1:4" x14ac:dyDescent="0.25">
      <c r="A36" s="130">
        <v>402</v>
      </c>
      <c r="B36" s="130" t="s">
        <v>70</v>
      </c>
      <c r="C36" s="130" t="s">
        <v>71</v>
      </c>
      <c r="D36" s="138">
        <v>0</v>
      </c>
    </row>
    <row r="37" spans="1:4" x14ac:dyDescent="0.25">
      <c r="A37" s="130">
        <v>417</v>
      </c>
      <c r="B37" s="130" t="s">
        <v>72</v>
      </c>
      <c r="C37" s="130" t="s">
        <v>73</v>
      </c>
      <c r="D37" s="138">
        <v>0</v>
      </c>
    </row>
    <row r="38" spans="1:4" x14ac:dyDescent="0.25">
      <c r="A38" s="130">
        <v>420</v>
      </c>
      <c r="B38" s="130" t="s">
        <v>33</v>
      </c>
      <c r="C38" s="130" t="s">
        <v>74</v>
      </c>
      <c r="D38" s="138">
        <v>0</v>
      </c>
    </row>
    <row r="39" spans="1:4" x14ac:dyDescent="0.25">
      <c r="A39" s="130">
        <v>509</v>
      </c>
      <c r="B39" s="130" t="s">
        <v>33</v>
      </c>
      <c r="C39" s="130" t="s">
        <v>76</v>
      </c>
      <c r="D39" s="138">
        <v>0</v>
      </c>
    </row>
    <row r="40" spans="1:4" x14ac:dyDescent="0.25">
      <c r="A40" s="130">
        <v>510</v>
      </c>
      <c r="B40" s="130" t="s">
        <v>77</v>
      </c>
      <c r="C40" s="130" t="s">
        <v>78</v>
      </c>
      <c r="D40" s="138">
        <v>0</v>
      </c>
    </row>
    <row r="41" spans="1:4" x14ac:dyDescent="0.25">
      <c r="A41" s="130">
        <v>511</v>
      </c>
      <c r="B41" s="130" t="s">
        <v>33</v>
      </c>
      <c r="C41" s="130" t="s">
        <v>79</v>
      </c>
      <c r="D41" s="138">
        <v>0</v>
      </c>
    </row>
    <row r="42" spans="1:4" x14ac:dyDescent="0.25">
      <c r="A42" s="130">
        <v>525</v>
      </c>
      <c r="B42" s="130" t="s">
        <v>47</v>
      </c>
      <c r="C42" s="130" t="s">
        <v>387</v>
      </c>
      <c r="D42" s="138">
        <v>0</v>
      </c>
    </row>
    <row r="43" spans="1:4" x14ac:dyDescent="0.25">
      <c r="A43" s="130">
        <v>527</v>
      </c>
      <c r="B43" s="130" t="s">
        <v>32</v>
      </c>
      <c r="C43" s="130" t="s">
        <v>80</v>
      </c>
      <c r="D43" s="138">
        <v>0</v>
      </c>
    </row>
    <row r="44" spans="1:4" x14ac:dyDescent="0.25">
      <c r="A44" s="130">
        <v>534</v>
      </c>
      <c r="B44" s="130" t="s">
        <v>32</v>
      </c>
      <c r="C44" s="130" t="s">
        <v>81</v>
      </c>
      <c r="D44" s="138">
        <v>0</v>
      </c>
    </row>
    <row r="45" spans="1:4" x14ac:dyDescent="0.25">
      <c r="A45" s="130">
        <v>541</v>
      </c>
      <c r="B45" s="130" t="s">
        <v>32</v>
      </c>
      <c r="C45" s="130" t="s">
        <v>82</v>
      </c>
      <c r="D45" s="138">
        <v>0</v>
      </c>
    </row>
    <row r="46" spans="1:4" x14ac:dyDescent="0.25">
      <c r="A46" s="130">
        <v>543</v>
      </c>
      <c r="B46" s="130" t="s">
        <v>32</v>
      </c>
      <c r="C46" s="130" t="s">
        <v>83</v>
      </c>
      <c r="D46" s="138">
        <v>0</v>
      </c>
    </row>
    <row r="47" spans="1:4" x14ac:dyDescent="0.25">
      <c r="A47" s="130">
        <v>546</v>
      </c>
      <c r="B47" s="130" t="s">
        <v>22</v>
      </c>
      <c r="C47" s="130" t="s">
        <v>84</v>
      </c>
      <c r="D47" s="138">
        <v>0</v>
      </c>
    </row>
    <row r="48" spans="1:4" x14ac:dyDescent="0.25">
      <c r="A48" s="130">
        <v>553</v>
      </c>
      <c r="B48" s="130" t="s">
        <v>33</v>
      </c>
      <c r="C48" s="130" t="s">
        <v>85</v>
      </c>
      <c r="D48" s="138">
        <v>0</v>
      </c>
    </row>
    <row r="49" spans="1:4" x14ac:dyDescent="0.25">
      <c r="A49" s="130">
        <v>556</v>
      </c>
      <c r="B49" s="130" t="s">
        <v>33</v>
      </c>
      <c r="C49" s="130" t="s">
        <v>86</v>
      </c>
      <c r="D49" s="138">
        <v>0</v>
      </c>
    </row>
    <row r="50" spans="1:4" x14ac:dyDescent="0.25">
      <c r="A50" s="130">
        <v>557</v>
      </c>
      <c r="B50" s="130" t="s">
        <v>33</v>
      </c>
      <c r="C50" s="130" t="s">
        <v>87</v>
      </c>
      <c r="D50" s="138">
        <v>0</v>
      </c>
    </row>
    <row r="51" spans="1:4" x14ac:dyDescent="0.25">
      <c r="A51" s="130">
        <v>558</v>
      </c>
      <c r="B51" s="130" t="s">
        <v>33</v>
      </c>
      <c r="C51" s="130" t="s">
        <v>88</v>
      </c>
      <c r="D51" s="138">
        <v>0</v>
      </c>
    </row>
    <row r="52" spans="1:4" x14ac:dyDescent="0.25">
      <c r="A52" s="130">
        <v>559</v>
      </c>
      <c r="B52" s="130" t="s">
        <v>28</v>
      </c>
      <c r="C52" s="130" t="s">
        <v>89</v>
      </c>
      <c r="D52" s="138">
        <v>0</v>
      </c>
    </row>
    <row r="53" spans="1:4" x14ac:dyDescent="0.25">
      <c r="A53" s="130">
        <v>560</v>
      </c>
      <c r="B53" s="130" t="s">
        <v>32</v>
      </c>
      <c r="C53" s="130" t="s">
        <v>90</v>
      </c>
      <c r="D53" s="138">
        <v>0</v>
      </c>
    </row>
    <row r="54" spans="1:4" x14ac:dyDescent="0.25">
      <c r="A54" s="130">
        <v>564</v>
      </c>
      <c r="B54" s="130" t="s">
        <v>32</v>
      </c>
      <c r="C54" s="130" t="s">
        <v>91</v>
      </c>
      <c r="D54" s="138">
        <v>0</v>
      </c>
    </row>
    <row r="55" spans="1:4" x14ac:dyDescent="0.25">
      <c r="A55" s="130">
        <v>575</v>
      </c>
      <c r="B55" s="130" t="s">
        <v>32</v>
      </c>
      <c r="C55" s="130" t="s">
        <v>92</v>
      </c>
      <c r="D55" s="138">
        <v>0</v>
      </c>
    </row>
    <row r="56" spans="1:4" x14ac:dyDescent="0.25">
      <c r="A56" s="130">
        <v>576</v>
      </c>
      <c r="B56" s="130" t="s">
        <v>28</v>
      </c>
      <c r="C56" s="130" t="s">
        <v>93</v>
      </c>
      <c r="D56" s="138">
        <v>0</v>
      </c>
    </row>
    <row r="57" spans="1:4" x14ac:dyDescent="0.25">
      <c r="A57" s="130">
        <v>577</v>
      </c>
      <c r="B57" s="130" t="s">
        <v>26</v>
      </c>
      <c r="C57" s="130" t="s">
        <v>94</v>
      </c>
      <c r="D57" s="138">
        <v>0</v>
      </c>
    </row>
    <row r="58" spans="1:4" x14ac:dyDescent="0.25">
      <c r="A58" s="130">
        <v>598</v>
      </c>
      <c r="B58" s="130" t="s">
        <v>95</v>
      </c>
      <c r="C58" s="130" t="s">
        <v>96</v>
      </c>
      <c r="D58" s="138">
        <v>0</v>
      </c>
    </row>
    <row r="59" spans="1:4" x14ac:dyDescent="0.25">
      <c r="A59" s="130">
        <v>608</v>
      </c>
      <c r="B59" s="130" t="s">
        <v>28</v>
      </c>
      <c r="C59" s="130" t="s">
        <v>97</v>
      </c>
      <c r="D59" s="138">
        <v>0</v>
      </c>
    </row>
    <row r="60" spans="1:4" x14ac:dyDescent="0.25">
      <c r="A60" s="130">
        <v>609</v>
      </c>
      <c r="B60" s="130" t="s">
        <v>49</v>
      </c>
      <c r="C60" s="130" t="s">
        <v>98</v>
      </c>
      <c r="D60" s="138">
        <v>0</v>
      </c>
    </row>
    <row r="61" spans="1:4" x14ac:dyDescent="0.25">
      <c r="A61" s="130">
        <v>610</v>
      </c>
      <c r="B61" s="130" t="s">
        <v>33</v>
      </c>
      <c r="C61" s="130" t="s">
        <v>99</v>
      </c>
      <c r="D61" s="138">
        <v>0</v>
      </c>
    </row>
    <row r="62" spans="1:4" x14ac:dyDescent="0.25">
      <c r="A62" s="130">
        <v>613</v>
      </c>
      <c r="B62" s="130" t="s">
        <v>41</v>
      </c>
      <c r="C62" s="130" t="s">
        <v>100</v>
      </c>
      <c r="D62" s="138">
        <v>0</v>
      </c>
    </row>
    <row r="63" spans="1:4" x14ac:dyDescent="0.25">
      <c r="A63" s="130">
        <v>614</v>
      </c>
      <c r="B63" s="130" t="s">
        <v>33</v>
      </c>
      <c r="C63" s="130" t="s">
        <v>101</v>
      </c>
      <c r="D63" s="138">
        <v>0</v>
      </c>
    </row>
    <row r="64" spans="1:4" x14ac:dyDescent="0.25">
      <c r="A64" s="130">
        <v>616</v>
      </c>
      <c r="B64" s="130" t="s">
        <v>55</v>
      </c>
      <c r="C64" s="130" t="s">
        <v>102</v>
      </c>
      <c r="D64" s="138">
        <v>0</v>
      </c>
    </row>
    <row r="65" spans="1:4" x14ac:dyDescent="0.25">
      <c r="A65" s="130">
        <v>621</v>
      </c>
      <c r="B65" s="130" t="s">
        <v>26</v>
      </c>
      <c r="C65" s="130" t="s">
        <v>103</v>
      </c>
      <c r="D65" s="138">
        <v>0</v>
      </c>
    </row>
    <row r="66" spans="1:4" x14ac:dyDescent="0.25">
      <c r="A66" s="130">
        <v>623</v>
      </c>
      <c r="B66" s="130" t="s">
        <v>52</v>
      </c>
      <c r="C66" s="130" t="s">
        <v>104</v>
      </c>
      <c r="D66" s="138">
        <v>0</v>
      </c>
    </row>
    <row r="67" spans="1:4" x14ac:dyDescent="0.25">
      <c r="A67" s="130">
        <v>629</v>
      </c>
      <c r="B67" s="130" t="s">
        <v>105</v>
      </c>
      <c r="C67" s="130" t="s">
        <v>106</v>
      </c>
      <c r="D67" s="138">
        <v>0</v>
      </c>
    </row>
    <row r="68" spans="1:4" x14ac:dyDescent="0.25">
      <c r="A68" s="130">
        <v>633</v>
      </c>
      <c r="B68" s="130" t="s">
        <v>22</v>
      </c>
      <c r="C68" s="130" t="s">
        <v>107</v>
      </c>
      <c r="D68" s="138">
        <v>0</v>
      </c>
    </row>
    <row r="69" spans="1:4" x14ac:dyDescent="0.25">
      <c r="A69" s="130">
        <v>634</v>
      </c>
      <c r="B69" s="130" t="s">
        <v>108</v>
      </c>
      <c r="C69" s="130" t="s">
        <v>109</v>
      </c>
      <c r="D69" s="138">
        <v>0</v>
      </c>
    </row>
    <row r="70" spans="1:4" x14ac:dyDescent="0.25">
      <c r="A70" s="130">
        <v>640</v>
      </c>
      <c r="B70" s="130" t="s">
        <v>110</v>
      </c>
      <c r="C70" s="130" t="s">
        <v>111</v>
      </c>
      <c r="D70" s="138">
        <v>0</v>
      </c>
    </row>
    <row r="71" spans="1:4" x14ac:dyDescent="0.25">
      <c r="A71" s="130">
        <v>664</v>
      </c>
      <c r="B71" s="130" t="s">
        <v>33</v>
      </c>
      <c r="C71" s="130" t="s">
        <v>112</v>
      </c>
      <c r="D71" s="138">
        <v>0</v>
      </c>
    </row>
    <row r="72" spans="1:4" x14ac:dyDescent="0.25">
      <c r="A72" s="130">
        <v>677</v>
      </c>
      <c r="B72" s="130" t="s">
        <v>32</v>
      </c>
      <c r="C72" s="130" t="s">
        <v>113</v>
      </c>
      <c r="D72" s="138">
        <v>0</v>
      </c>
    </row>
    <row r="73" spans="1:4" x14ac:dyDescent="0.25">
      <c r="A73" s="130">
        <v>679</v>
      </c>
      <c r="B73" s="130" t="s">
        <v>33</v>
      </c>
      <c r="C73" s="130" t="s">
        <v>114</v>
      </c>
      <c r="D73" s="138">
        <v>0</v>
      </c>
    </row>
    <row r="74" spans="1:4" x14ac:dyDescent="0.25">
      <c r="A74" s="130">
        <v>725</v>
      </c>
      <c r="B74" s="130" t="s">
        <v>33</v>
      </c>
      <c r="C74" s="130" t="s">
        <v>115</v>
      </c>
      <c r="D74" s="138">
        <v>0</v>
      </c>
    </row>
    <row r="75" spans="1:4" x14ac:dyDescent="0.25">
      <c r="A75" s="130">
        <v>736</v>
      </c>
      <c r="B75" s="130" t="s">
        <v>32</v>
      </c>
      <c r="C75" s="130" t="s">
        <v>388</v>
      </c>
      <c r="D75" s="138">
        <v>0</v>
      </c>
    </row>
    <row r="76" spans="1:4" x14ac:dyDescent="0.25">
      <c r="A76" s="130">
        <v>738</v>
      </c>
      <c r="B76" s="130" t="s">
        <v>32</v>
      </c>
      <c r="C76" s="130" t="s">
        <v>389</v>
      </c>
      <c r="D76" s="138">
        <v>0</v>
      </c>
    </row>
    <row r="77" spans="1:4" x14ac:dyDescent="0.25">
      <c r="A77" s="130">
        <v>770</v>
      </c>
      <c r="B77" s="130" t="s">
        <v>22</v>
      </c>
      <c r="C77" s="130" t="s">
        <v>116</v>
      </c>
      <c r="D77" s="138">
        <v>0</v>
      </c>
    </row>
    <row r="78" spans="1:4" x14ac:dyDescent="0.25">
      <c r="A78" s="130">
        <v>779</v>
      </c>
      <c r="B78" s="130" t="s">
        <v>33</v>
      </c>
      <c r="C78" s="130" t="s">
        <v>117</v>
      </c>
      <c r="D78" s="138">
        <v>0</v>
      </c>
    </row>
    <row r="79" spans="1:4" x14ac:dyDescent="0.25">
      <c r="A79" s="130">
        <v>780</v>
      </c>
      <c r="B79" s="130" t="s">
        <v>33</v>
      </c>
      <c r="C79" s="130" t="s">
        <v>118</v>
      </c>
      <c r="D79" s="138">
        <v>0</v>
      </c>
    </row>
    <row r="80" spans="1:4" x14ac:dyDescent="0.25">
      <c r="A80" s="130">
        <v>781</v>
      </c>
      <c r="B80" s="130" t="s">
        <v>28</v>
      </c>
      <c r="C80" s="130" t="s">
        <v>119</v>
      </c>
      <c r="D80" s="138">
        <v>0</v>
      </c>
    </row>
    <row r="81" spans="1:4" x14ac:dyDescent="0.25">
      <c r="A81" s="130">
        <v>804</v>
      </c>
      <c r="B81" s="130" t="s">
        <v>28</v>
      </c>
      <c r="C81" s="130" t="s">
        <v>120</v>
      </c>
      <c r="D81" s="138">
        <v>0</v>
      </c>
    </row>
    <row r="82" spans="1:4" x14ac:dyDescent="0.25">
      <c r="A82" s="130">
        <v>808</v>
      </c>
      <c r="B82" s="130" t="s">
        <v>26</v>
      </c>
      <c r="C82" s="130" t="s">
        <v>121</v>
      </c>
      <c r="D82" s="138">
        <v>0</v>
      </c>
    </row>
    <row r="83" spans="1:4" x14ac:dyDescent="0.25">
      <c r="A83" s="130">
        <v>813</v>
      </c>
      <c r="B83" s="130" t="s">
        <v>26</v>
      </c>
      <c r="C83" s="130" t="s">
        <v>122</v>
      </c>
      <c r="D83" s="138">
        <v>0</v>
      </c>
    </row>
    <row r="84" spans="1:4" x14ac:dyDescent="0.25">
      <c r="A84" s="130">
        <v>825</v>
      </c>
      <c r="B84" s="130" t="s">
        <v>22</v>
      </c>
      <c r="C84" s="130" t="s">
        <v>123</v>
      </c>
      <c r="D84" s="138">
        <v>0</v>
      </c>
    </row>
    <row r="85" spans="1:4" x14ac:dyDescent="0.25">
      <c r="A85" s="130">
        <v>838</v>
      </c>
      <c r="B85" s="130" t="s">
        <v>32</v>
      </c>
      <c r="C85" s="130" t="s">
        <v>124</v>
      </c>
      <c r="D85" s="138">
        <v>0</v>
      </c>
    </row>
    <row r="86" spans="1:4" x14ac:dyDescent="0.25">
      <c r="A86" s="130">
        <v>843</v>
      </c>
      <c r="B86" s="130" t="s">
        <v>22</v>
      </c>
      <c r="C86" s="130" t="s">
        <v>125</v>
      </c>
      <c r="D86" s="138">
        <v>0</v>
      </c>
    </row>
    <row r="87" spans="1:4" x14ac:dyDescent="0.25">
      <c r="A87" s="130">
        <v>855</v>
      </c>
      <c r="B87" s="130" t="s">
        <v>52</v>
      </c>
      <c r="C87" s="130" t="s">
        <v>126</v>
      </c>
      <c r="D87" s="138">
        <v>0</v>
      </c>
    </row>
    <row r="88" spans="1:4" x14ac:dyDescent="0.25">
      <c r="A88" s="130">
        <v>858</v>
      </c>
      <c r="B88" s="130" t="s">
        <v>32</v>
      </c>
      <c r="C88" s="130" t="s">
        <v>127</v>
      </c>
      <c r="D88" s="138">
        <v>0</v>
      </c>
    </row>
    <row r="89" spans="1:4" x14ac:dyDescent="0.25">
      <c r="A89" s="130">
        <v>875</v>
      </c>
      <c r="B89" s="130" t="s">
        <v>33</v>
      </c>
      <c r="C89" s="130" t="s">
        <v>128</v>
      </c>
      <c r="D89" s="138">
        <v>0</v>
      </c>
    </row>
    <row r="90" spans="1:4" x14ac:dyDescent="0.25">
      <c r="A90" s="130">
        <v>905</v>
      </c>
      <c r="B90" s="130" t="s">
        <v>67</v>
      </c>
      <c r="C90" s="130" t="s">
        <v>129</v>
      </c>
      <c r="D90" s="138">
        <v>0</v>
      </c>
    </row>
    <row r="91" spans="1:4" x14ac:dyDescent="0.25">
      <c r="A91" s="130">
        <v>912</v>
      </c>
      <c r="B91" s="130" t="s">
        <v>33</v>
      </c>
      <c r="C91" s="130" t="s">
        <v>130</v>
      </c>
      <c r="D91" s="138">
        <v>0</v>
      </c>
    </row>
    <row r="92" spans="1:4" x14ac:dyDescent="0.25">
      <c r="A92" s="130">
        <v>930</v>
      </c>
      <c r="B92" s="130" t="s">
        <v>32</v>
      </c>
      <c r="C92" s="130" t="s">
        <v>131</v>
      </c>
      <c r="D92" s="138">
        <v>0</v>
      </c>
    </row>
    <row r="93" spans="1:4" x14ac:dyDescent="0.25">
      <c r="A93" s="130">
        <v>936</v>
      </c>
      <c r="B93" s="130" t="s">
        <v>32</v>
      </c>
      <c r="C93" s="130" t="s">
        <v>132</v>
      </c>
      <c r="D93" s="138">
        <v>0</v>
      </c>
    </row>
    <row r="94" spans="1:4" x14ac:dyDescent="0.25">
      <c r="A94" s="130">
        <v>938</v>
      </c>
      <c r="B94" s="130" t="s">
        <v>33</v>
      </c>
      <c r="C94" s="130" t="s">
        <v>390</v>
      </c>
      <c r="D94" s="138">
        <v>0</v>
      </c>
    </row>
    <row r="95" spans="1:4" x14ac:dyDescent="0.25">
      <c r="A95" s="130">
        <v>941</v>
      </c>
      <c r="B95" s="130" t="s">
        <v>30</v>
      </c>
      <c r="C95" s="130" t="s">
        <v>133</v>
      </c>
      <c r="D95" s="138">
        <v>0</v>
      </c>
    </row>
    <row r="96" spans="1:4" x14ac:dyDescent="0.25">
      <c r="A96" s="130">
        <v>942</v>
      </c>
      <c r="B96" s="130" t="s">
        <v>32</v>
      </c>
      <c r="C96" s="130" t="s">
        <v>134</v>
      </c>
      <c r="D96" s="138">
        <v>0</v>
      </c>
    </row>
    <row r="97" spans="1:4" x14ac:dyDescent="0.25">
      <c r="A97" s="130">
        <v>951</v>
      </c>
      <c r="B97" s="130" t="s">
        <v>22</v>
      </c>
      <c r="C97" s="130" t="s">
        <v>135</v>
      </c>
      <c r="D97" s="138">
        <v>0</v>
      </c>
    </row>
    <row r="98" spans="1:4" x14ac:dyDescent="0.25">
      <c r="A98" s="130">
        <v>952</v>
      </c>
      <c r="B98" s="130" t="s">
        <v>33</v>
      </c>
      <c r="C98" s="130" t="s">
        <v>136</v>
      </c>
      <c r="D98" s="138">
        <v>0</v>
      </c>
    </row>
    <row r="99" spans="1:4" x14ac:dyDescent="0.25">
      <c r="A99" s="130">
        <v>953</v>
      </c>
      <c r="B99" s="130" t="s">
        <v>28</v>
      </c>
      <c r="C99" s="130" t="s">
        <v>137</v>
      </c>
      <c r="D99" s="138">
        <v>0</v>
      </c>
    </row>
    <row r="100" spans="1:4" x14ac:dyDescent="0.25">
      <c r="A100" s="130">
        <v>7984</v>
      </c>
      <c r="B100" s="130" t="s">
        <v>52</v>
      </c>
      <c r="C100" s="130" t="s">
        <v>138</v>
      </c>
      <c r="D100" s="138">
        <v>0</v>
      </c>
    </row>
    <row r="101" spans="1:4" x14ac:dyDescent="0.25">
      <c r="A101" s="130">
        <v>7995</v>
      </c>
      <c r="B101" s="130" t="s">
        <v>32</v>
      </c>
      <c r="C101" s="130" t="s">
        <v>139</v>
      </c>
      <c r="D101" s="138">
        <v>0</v>
      </c>
    </row>
    <row r="102" spans="1:4" x14ac:dyDescent="0.25">
      <c r="A102" s="130">
        <v>7998</v>
      </c>
      <c r="B102" s="130" t="s">
        <v>140</v>
      </c>
      <c r="C102" s="130" t="s">
        <v>141</v>
      </c>
      <c r="D102" s="138">
        <v>0</v>
      </c>
    </row>
    <row r="103" spans="1:4" x14ac:dyDescent="0.25">
      <c r="A103" s="130">
        <v>7999</v>
      </c>
      <c r="B103" s="130" t="s">
        <v>33</v>
      </c>
      <c r="C103" s="130" t="s">
        <v>142</v>
      </c>
      <c r="D103" s="138">
        <v>0</v>
      </c>
    </row>
    <row r="104" spans="1:4" x14ac:dyDescent="0.25">
      <c r="A104" s="130">
        <v>8000</v>
      </c>
      <c r="B104" s="130" t="s">
        <v>49</v>
      </c>
      <c r="C104" s="130" t="s">
        <v>391</v>
      </c>
      <c r="D104" s="138">
        <v>0</v>
      </c>
    </row>
    <row r="105" spans="1:4" x14ac:dyDescent="0.25">
      <c r="A105" s="130">
        <v>8063</v>
      </c>
      <c r="B105" s="130" t="s">
        <v>45</v>
      </c>
      <c r="C105" s="130" t="s">
        <v>143</v>
      </c>
      <c r="D105" s="138">
        <v>0</v>
      </c>
    </row>
    <row r="106" spans="1:4" x14ac:dyDescent="0.25">
      <c r="A106" s="130">
        <v>8064</v>
      </c>
      <c r="B106" s="130" t="s">
        <v>49</v>
      </c>
      <c r="C106" s="130" t="s">
        <v>144</v>
      </c>
      <c r="D106" s="138">
        <v>0</v>
      </c>
    </row>
    <row r="107" spans="1:4" x14ac:dyDescent="0.25">
      <c r="A107" s="130">
        <v>8251</v>
      </c>
      <c r="B107" s="130" t="s">
        <v>52</v>
      </c>
      <c r="C107" s="130" t="s">
        <v>145</v>
      </c>
      <c r="D107" s="138">
        <v>0</v>
      </c>
    </row>
    <row r="108" spans="1:4" x14ac:dyDescent="0.25">
      <c r="A108" s="130">
        <v>8278</v>
      </c>
      <c r="B108" s="130" t="s">
        <v>32</v>
      </c>
      <c r="C108" s="130" t="s">
        <v>146</v>
      </c>
      <c r="D108" s="138">
        <v>0</v>
      </c>
    </row>
    <row r="109" spans="1:4" x14ac:dyDescent="0.25">
      <c r="A109" s="130">
        <v>8280</v>
      </c>
      <c r="B109" s="130" t="s">
        <v>33</v>
      </c>
      <c r="C109" s="130" t="s">
        <v>147</v>
      </c>
      <c r="D109" s="138">
        <v>0</v>
      </c>
    </row>
    <row r="110" spans="1:4" x14ac:dyDescent="0.25">
      <c r="A110" s="130">
        <v>8281</v>
      </c>
      <c r="B110" s="130" t="s">
        <v>33</v>
      </c>
      <c r="C110" s="130" t="s">
        <v>148</v>
      </c>
      <c r="D110" s="138">
        <v>0</v>
      </c>
    </row>
    <row r="111" spans="1:4" x14ac:dyDescent="0.25">
      <c r="A111" s="130">
        <v>8282</v>
      </c>
      <c r="B111" s="130" t="s">
        <v>33</v>
      </c>
      <c r="C111" s="130" t="s">
        <v>149</v>
      </c>
      <c r="D111" s="138">
        <v>0</v>
      </c>
    </row>
    <row r="112" spans="1:4" x14ac:dyDescent="0.25">
      <c r="A112" s="130">
        <v>8283</v>
      </c>
      <c r="B112" s="130" t="s">
        <v>26</v>
      </c>
      <c r="C112" s="130" t="s">
        <v>392</v>
      </c>
      <c r="D112" s="138">
        <v>0</v>
      </c>
    </row>
    <row r="113" spans="1:4" x14ac:dyDescent="0.25">
      <c r="A113" s="130">
        <v>8286</v>
      </c>
      <c r="B113" s="130" t="s">
        <v>32</v>
      </c>
      <c r="C113" s="130" t="s">
        <v>393</v>
      </c>
      <c r="D113" s="138">
        <v>0</v>
      </c>
    </row>
    <row r="114" spans="1:4" x14ac:dyDescent="0.25">
      <c r="A114" s="130">
        <v>8287</v>
      </c>
      <c r="B114" s="130" t="s">
        <v>33</v>
      </c>
      <c r="C114" s="130" t="s">
        <v>150</v>
      </c>
      <c r="D114" s="138">
        <v>0</v>
      </c>
    </row>
    <row r="115" spans="1:4" x14ac:dyDescent="0.25">
      <c r="A115" s="130">
        <v>8289</v>
      </c>
      <c r="B115" s="130" t="s">
        <v>22</v>
      </c>
      <c r="C115" s="130" t="s">
        <v>151</v>
      </c>
      <c r="D115" s="138">
        <v>0</v>
      </c>
    </row>
    <row r="116" spans="1:4" x14ac:dyDescent="0.25">
      <c r="A116" s="130">
        <v>9122</v>
      </c>
      <c r="B116" s="130" t="s">
        <v>33</v>
      </c>
      <c r="C116" s="130" t="s">
        <v>152</v>
      </c>
      <c r="D116" s="138">
        <v>0</v>
      </c>
    </row>
    <row r="117" spans="1:4" x14ac:dyDescent="0.25">
      <c r="A117" s="130">
        <v>9147</v>
      </c>
      <c r="B117" s="130" t="s">
        <v>22</v>
      </c>
      <c r="C117" s="130" t="s">
        <v>153</v>
      </c>
      <c r="D117" s="138">
        <v>0</v>
      </c>
    </row>
    <row r="118" spans="1:4" x14ac:dyDescent="0.25">
      <c r="A118" s="130">
        <v>9148</v>
      </c>
      <c r="B118" s="130" t="s">
        <v>154</v>
      </c>
      <c r="C118" s="130" t="s">
        <v>155</v>
      </c>
      <c r="D118" s="138">
        <v>0</v>
      </c>
    </row>
    <row r="119" spans="1:4" x14ac:dyDescent="0.25">
      <c r="A119" s="130">
        <v>9149</v>
      </c>
      <c r="B119" s="130" t="s">
        <v>32</v>
      </c>
      <c r="C119" s="130" t="s">
        <v>156</v>
      </c>
      <c r="D119" s="138">
        <v>0</v>
      </c>
    </row>
    <row r="120" spans="1:4" x14ac:dyDescent="0.25">
      <c r="A120" s="130">
        <v>9163</v>
      </c>
      <c r="B120" s="130" t="s">
        <v>33</v>
      </c>
      <c r="C120" s="130" t="s">
        <v>157</v>
      </c>
      <c r="D120" s="138">
        <v>0</v>
      </c>
    </row>
    <row r="121" spans="1:4" x14ac:dyDescent="0.25">
      <c r="A121" s="130">
        <v>9164</v>
      </c>
      <c r="B121" s="130" t="s">
        <v>22</v>
      </c>
      <c r="C121" s="130" t="s">
        <v>158</v>
      </c>
      <c r="D121" s="138">
        <v>0</v>
      </c>
    </row>
    <row r="122" spans="1:4" x14ac:dyDescent="0.25">
      <c r="A122" s="130">
        <v>9171</v>
      </c>
      <c r="B122" s="130" t="s">
        <v>22</v>
      </c>
      <c r="C122" s="130" t="s">
        <v>159</v>
      </c>
      <c r="D122" s="138">
        <v>0</v>
      </c>
    </row>
    <row r="123" spans="1:4" x14ac:dyDescent="0.25">
      <c r="A123" s="130">
        <v>9179</v>
      </c>
      <c r="B123" s="130" t="s">
        <v>33</v>
      </c>
      <c r="C123" s="130" t="s">
        <v>160</v>
      </c>
      <c r="D123" s="138">
        <v>0</v>
      </c>
    </row>
    <row r="124" spans="1:4" x14ac:dyDescent="0.25">
      <c r="A124" s="130">
        <v>9181</v>
      </c>
      <c r="B124" s="130" t="s">
        <v>22</v>
      </c>
      <c r="C124" s="130" t="s">
        <v>161</v>
      </c>
      <c r="D124" s="138">
        <v>0</v>
      </c>
    </row>
    <row r="125" spans="1:4" x14ac:dyDescent="0.25">
      <c r="A125" s="130">
        <v>9192</v>
      </c>
      <c r="B125" s="130" t="s">
        <v>67</v>
      </c>
      <c r="C125" s="130" t="s">
        <v>162</v>
      </c>
      <c r="D125" s="138">
        <v>0</v>
      </c>
    </row>
    <row r="126" spans="1:4" x14ac:dyDescent="0.25">
      <c r="A126" s="130">
        <v>9283</v>
      </c>
      <c r="B126" s="130" t="s">
        <v>26</v>
      </c>
      <c r="C126" s="130" t="s">
        <v>163</v>
      </c>
      <c r="D126" s="138">
        <v>0</v>
      </c>
    </row>
    <row r="127" spans="1:4" x14ac:dyDescent="0.25">
      <c r="A127" s="130">
        <v>9953</v>
      </c>
      <c r="B127" s="130" t="s">
        <v>33</v>
      </c>
      <c r="C127" s="130" t="s">
        <v>164</v>
      </c>
      <c r="D127" s="138">
        <v>0</v>
      </c>
    </row>
    <row r="128" spans="1:4" x14ac:dyDescent="0.25">
      <c r="A128" s="130">
        <v>9954</v>
      </c>
      <c r="B128" s="130" t="s">
        <v>33</v>
      </c>
      <c r="C128" s="130" t="s">
        <v>165</v>
      </c>
      <c r="D128" s="138">
        <v>0</v>
      </c>
    </row>
    <row r="129" spans="1:4" x14ac:dyDescent="0.25">
      <c r="A129" s="130">
        <v>9955</v>
      </c>
      <c r="B129" s="130" t="s">
        <v>22</v>
      </c>
      <c r="C129" s="130" t="s">
        <v>166</v>
      </c>
      <c r="D129" s="138">
        <v>0</v>
      </c>
    </row>
    <row r="130" spans="1:4" x14ac:dyDescent="0.25">
      <c r="A130" s="130">
        <v>9957</v>
      </c>
      <c r="B130" s="130" t="s">
        <v>26</v>
      </c>
      <c r="C130" s="130" t="s">
        <v>167</v>
      </c>
      <c r="D130" s="138">
        <v>0</v>
      </c>
    </row>
    <row r="131" spans="1:4" x14ac:dyDescent="0.25">
      <c r="A131" s="130">
        <v>9964</v>
      </c>
      <c r="B131" s="130" t="s">
        <v>168</v>
      </c>
      <c r="C131" s="130" t="s">
        <v>169</v>
      </c>
      <c r="D131" s="138">
        <v>-11249.7</v>
      </c>
    </row>
    <row r="132" spans="1:4" x14ac:dyDescent="0.25">
      <c r="A132" s="130">
        <v>9971</v>
      </c>
      <c r="B132" s="130" t="s">
        <v>170</v>
      </c>
      <c r="C132" s="130" t="s">
        <v>171</v>
      </c>
      <c r="D132" s="138">
        <v>0</v>
      </c>
    </row>
    <row r="133" spans="1:4" x14ac:dyDescent="0.25">
      <c r="A133" s="130">
        <v>9990</v>
      </c>
      <c r="B133" s="130" t="s">
        <v>33</v>
      </c>
      <c r="C133" s="130" t="s">
        <v>172</v>
      </c>
      <c r="D133" s="138">
        <v>0</v>
      </c>
    </row>
    <row r="134" spans="1:4" x14ac:dyDescent="0.25">
      <c r="A134" s="130">
        <v>9996</v>
      </c>
      <c r="B134" s="130" t="s">
        <v>52</v>
      </c>
      <c r="C134" s="130" t="s">
        <v>173</v>
      </c>
      <c r="D134" s="138">
        <v>0</v>
      </c>
    </row>
    <row r="135" spans="1:4" x14ac:dyDescent="0.25">
      <c r="A135" s="130">
        <v>9997</v>
      </c>
      <c r="B135" s="130" t="s">
        <v>33</v>
      </c>
      <c r="C135" s="130" t="s">
        <v>394</v>
      </c>
      <c r="D135" s="138">
        <v>0</v>
      </c>
    </row>
    <row r="136" spans="1:4" x14ac:dyDescent="0.25">
      <c r="A136" s="130">
        <v>10007</v>
      </c>
      <c r="B136" s="130" t="s">
        <v>32</v>
      </c>
      <c r="C136" s="130" t="s">
        <v>174</v>
      </c>
      <c r="D136" s="138">
        <v>0</v>
      </c>
    </row>
    <row r="137" spans="1:4" x14ac:dyDescent="0.25">
      <c r="A137" s="130">
        <v>10036</v>
      </c>
      <c r="B137" s="130" t="s">
        <v>33</v>
      </c>
      <c r="C137" s="130" t="s">
        <v>175</v>
      </c>
      <c r="D137" s="138">
        <v>0</v>
      </c>
    </row>
    <row r="138" spans="1:4" x14ac:dyDescent="0.25">
      <c r="A138" s="130">
        <v>10180</v>
      </c>
      <c r="B138" s="130" t="s">
        <v>28</v>
      </c>
      <c r="C138" s="130" t="s">
        <v>176</v>
      </c>
      <c r="D138" s="138">
        <v>0</v>
      </c>
    </row>
    <row r="139" spans="1:4" x14ac:dyDescent="0.25">
      <c r="A139" s="130">
        <v>10182</v>
      </c>
      <c r="B139" s="130" t="s">
        <v>33</v>
      </c>
      <c r="C139" s="130" t="s">
        <v>177</v>
      </c>
      <c r="D139" s="138">
        <v>0</v>
      </c>
    </row>
    <row r="140" spans="1:4" x14ac:dyDescent="0.25">
      <c r="A140" s="130">
        <v>10205</v>
      </c>
      <c r="B140" s="130" t="s">
        <v>22</v>
      </c>
      <c r="C140" s="130" t="s">
        <v>178</v>
      </c>
      <c r="D140" s="138">
        <v>0</v>
      </c>
    </row>
    <row r="141" spans="1:4" x14ac:dyDescent="0.25">
      <c r="A141" s="130">
        <v>11291</v>
      </c>
      <c r="B141" s="130" t="s">
        <v>32</v>
      </c>
      <c r="C141" s="130" t="s">
        <v>179</v>
      </c>
      <c r="D141" s="138">
        <v>0</v>
      </c>
    </row>
    <row r="142" spans="1:4" x14ac:dyDescent="0.25">
      <c r="A142" s="130">
        <v>11324</v>
      </c>
      <c r="B142" s="130" t="s">
        <v>180</v>
      </c>
      <c r="C142" s="130" t="s">
        <v>181</v>
      </c>
      <c r="D142" s="138">
        <v>-93026.87</v>
      </c>
    </row>
    <row r="143" spans="1:4" x14ac:dyDescent="0.25">
      <c r="A143" s="130">
        <v>11381</v>
      </c>
      <c r="B143" s="130" t="s">
        <v>45</v>
      </c>
      <c r="C143" s="130" t="s">
        <v>182</v>
      </c>
      <c r="D143" s="138">
        <v>0</v>
      </c>
    </row>
    <row r="144" spans="1:4" x14ac:dyDescent="0.25">
      <c r="A144" s="130">
        <v>11390</v>
      </c>
      <c r="B144" s="130" t="s">
        <v>32</v>
      </c>
      <c r="C144" s="130" t="s">
        <v>183</v>
      </c>
      <c r="D144" s="138">
        <v>0</v>
      </c>
    </row>
    <row r="145" spans="1:4" x14ac:dyDescent="0.25">
      <c r="A145" s="130">
        <v>11436</v>
      </c>
      <c r="B145" s="130" t="s">
        <v>184</v>
      </c>
      <c r="C145" s="130" t="s">
        <v>185</v>
      </c>
      <c r="D145" s="138">
        <v>0</v>
      </c>
    </row>
    <row r="146" spans="1:4" x14ac:dyDescent="0.25">
      <c r="A146" s="130">
        <v>11439</v>
      </c>
      <c r="B146" s="130" t="s">
        <v>33</v>
      </c>
      <c r="C146" s="130" t="s">
        <v>186</v>
      </c>
      <c r="D146" s="138">
        <v>0</v>
      </c>
    </row>
    <row r="147" spans="1:4" x14ac:dyDescent="0.25">
      <c r="A147" s="130">
        <v>11444</v>
      </c>
      <c r="B147" s="130" t="s">
        <v>184</v>
      </c>
      <c r="C147" s="130" t="s">
        <v>187</v>
      </c>
      <c r="D147" s="138">
        <v>-338090.91</v>
      </c>
    </row>
    <row r="148" spans="1:4" x14ac:dyDescent="0.25">
      <c r="A148" s="130">
        <v>11468</v>
      </c>
      <c r="B148" s="130" t="s">
        <v>33</v>
      </c>
      <c r="C148" s="130" t="s">
        <v>188</v>
      </c>
      <c r="D148" s="138">
        <v>0</v>
      </c>
    </row>
    <row r="149" spans="1:4" x14ac:dyDescent="0.25">
      <c r="A149" s="130">
        <v>11479</v>
      </c>
      <c r="B149" s="130" t="s">
        <v>190</v>
      </c>
      <c r="C149" s="130" t="s">
        <v>191</v>
      </c>
      <c r="D149" s="138">
        <v>0</v>
      </c>
    </row>
    <row r="150" spans="1:4" x14ac:dyDescent="0.25">
      <c r="A150" s="130">
        <v>11506</v>
      </c>
      <c r="B150" s="130" t="s">
        <v>193</v>
      </c>
      <c r="C150" s="130" t="s">
        <v>194</v>
      </c>
      <c r="D150" s="138">
        <v>0</v>
      </c>
    </row>
    <row r="151" spans="1:4" x14ac:dyDescent="0.25">
      <c r="A151" s="130">
        <v>11507</v>
      </c>
      <c r="B151" s="130" t="s">
        <v>22</v>
      </c>
      <c r="C151" s="130" t="s">
        <v>195</v>
      </c>
      <c r="D151" s="138">
        <v>0</v>
      </c>
    </row>
    <row r="152" spans="1:4" x14ac:dyDescent="0.25">
      <c r="A152" s="130">
        <v>11511</v>
      </c>
      <c r="B152" s="130" t="s">
        <v>196</v>
      </c>
      <c r="C152" s="130" t="s">
        <v>197</v>
      </c>
      <c r="D152" s="138">
        <v>-362253.29</v>
      </c>
    </row>
    <row r="153" spans="1:4" x14ac:dyDescent="0.25">
      <c r="A153" s="130">
        <v>11533</v>
      </c>
      <c r="B153" s="130" t="s">
        <v>49</v>
      </c>
      <c r="C153" s="130" t="s">
        <v>198</v>
      </c>
      <c r="D153" s="138">
        <v>0</v>
      </c>
    </row>
    <row r="154" spans="1:4" x14ac:dyDescent="0.25">
      <c r="A154" s="130">
        <v>11534</v>
      </c>
      <c r="B154" s="130" t="s">
        <v>26</v>
      </c>
      <c r="C154" s="130" t="s">
        <v>199</v>
      </c>
      <c r="D154" s="138">
        <v>0</v>
      </c>
    </row>
    <row r="155" spans="1:4" x14ac:dyDescent="0.25">
      <c r="A155" s="130">
        <v>11923</v>
      </c>
      <c r="B155" s="130" t="s">
        <v>32</v>
      </c>
      <c r="C155" s="130" t="s">
        <v>200</v>
      </c>
      <c r="D155" s="138">
        <v>0</v>
      </c>
    </row>
    <row r="156" spans="1:4" x14ac:dyDescent="0.25">
      <c r="A156" s="130">
        <v>11947</v>
      </c>
      <c r="B156" s="130" t="s">
        <v>45</v>
      </c>
      <c r="C156" s="130" t="s">
        <v>201</v>
      </c>
      <c r="D156" s="138">
        <v>0</v>
      </c>
    </row>
    <row r="157" spans="1:4" x14ac:dyDescent="0.25">
      <c r="A157" s="130">
        <v>11956</v>
      </c>
      <c r="B157" s="130" t="s">
        <v>33</v>
      </c>
      <c r="C157" s="130" t="s">
        <v>202</v>
      </c>
      <c r="D157" s="138">
        <v>0</v>
      </c>
    </row>
    <row r="158" spans="1:4" x14ac:dyDescent="0.25">
      <c r="A158" s="130">
        <v>11967</v>
      </c>
      <c r="B158" s="130" t="s">
        <v>67</v>
      </c>
      <c r="C158" s="130" t="s">
        <v>203</v>
      </c>
      <c r="D158" s="138">
        <v>0</v>
      </c>
    </row>
    <row r="159" spans="1:4" x14ac:dyDescent="0.25">
      <c r="A159" s="130">
        <v>11972</v>
      </c>
      <c r="B159" s="130" t="s">
        <v>33</v>
      </c>
      <c r="C159" s="130" t="s">
        <v>204</v>
      </c>
      <c r="D159" s="138">
        <v>0</v>
      </c>
    </row>
    <row r="160" spans="1:4" x14ac:dyDescent="0.25">
      <c r="A160" s="130">
        <v>11976</v>
      </c>
      <c r="B160" s="130" t="s">
        <v>26</v>
      </c>
      <c r="C160" s="130" t="s">
        <v>199</v>
      </c>
      <c r="D160" s="138">
        <v>0</v>
      </c>
    </row>
    <row r="161" spans="1:4" x14ac:dyDescent="0.25">
      <c r="A161" s="130">
        <v>11986</v>
      </c>
      <c r="B161" s="130" t="s">
        <v>52</v>
      </c>
      <c r="C161" s="130" t="s">
        <v>205</v>
      </c>
      <c r="D161" s="138">
        <v>0</v>
      </c>
    </row>
    <row r="162" spans="1:4" x14ac:dyDescent="0.25">
      <c r="A162" s="130">
        <v>12000</v>
      </c>
      <c r="B162" s="130" t="s">
        <v>33</v>
      </c>
      <c r="C162" s="130" t="s">
        <v>206</v>
      </c>
      <c r="D162" s="138">
        <v>0</v>
      </c>
    </row>
    <row r="163" spans="1:4" x14ac:dyDescent="0.25">
      <c r="A163" s="130">
        <v>12009</v>
      </c>
      <c r="B163" s="130" t="s">
        <v>33</v>
      </c>
      <c r="C163" s="130" t="s">
        <v>207</v>
      </c>
      <c r="D163" s="138">
        <v>0</v>
      </c>
    </row>
    <row r="164" spans="1:4" x14ac:dyDescent="0.25">
      <c r="A164" s="130">
        <v>12010</v>
      </c>
      <c r="B164" s="130" t="s">
        <v>32</v>
      </c>
      <c r="C164" s="130" t="s">
        <v>208</v>
      </c>
      <c r="D164" s="138">
        <v>0</v>
      </c>
    </row>
    <row r="165" spans="1:4" x14ac:dyDescent="0.25">
      <c r="A165" s="130">
        <v>12011</v>
      </c>
      <c r="B165" s="130" t="s">
        <v>33</v>
      </c>
      <c r="C165" s="130" t="s">
        <v>209</v>
      </c>
      <c r="D165" s="138">
        <v>0</v>
      </c>
    </row>
    <row r="166" spans="1:4" x14ac:dyDescent="0.25">
      <c r="A166" s="130">
        <v>12025</v>
      </c>
      <c r="B166" s="130" t="s">
        <v>32</v>
      </c>
      <c r="C166" s="130" t="s">
        <v>210</v>
      </c>
      <c r="D166" s="138">
        <v>0</v>
      </c>
    </row>
    <row r="167" spans="1:4" x14ac:dyDescent="0.25">
      <c r="A167" s="130">
        <v>12026</v>
      </c>
      <c r="B167" s="130" t="s">
        <v>32</v>
      </c>
      <c r="C167" s="130" t="s">
        <v>211</v>
      </c>
      <c r="D167" s="138">
        <v>0</v>
      </c>
    </row>
    <row r="168" spans="1:4" x14ac:dyDescent="0.25">
      <c r="A168" s="130">
        <v>12029</v>
      </c>
      <c r="B168" s="130" t="s">
        <v>32</v>
      </c>
      <c r="C168" s="130" t="s">
        <v>212</v>
      </c>
      <c r="D168" s="138">
        <v>0</v>
      </c>
    </row>
    <row r="169" spans="1:4" x14ac:dyDescent="0.25">
      <c r="A169" s="130">
        <v>12030</v>
      </c>
      <c r="B169" s="130" t="s">
        <v>32</v>
      </c>
      <c r="C169" s="130" t="s">
        <v>213</v>
      </c>
      <c r="D169" s="138">
        <v>0</v>
      </c>
    </row>
    <row r="170" spans="1:4" x14ac:dyDescent="0.25">
      <c r="A170" s="130">
        <v>12031</v>
      </c>
      <c r="B170" s="130" t="s">
        <v>32</v>
      </c>
      <c r="C170" s="130" t="s">
        <v>214</v>
      </c>
      <c r="D170" s="138">
        <v>0</v>
      </c>
    </row>
    <row r="171" spans="1:4" x14ac:dyDescent="0.25">
      <c r="A171" s="130">
        <v>12033</v>
      </c>
      <c r="B171" s="130" t="s">
        <v>154</v>
      </c>
      <c r="C171" s="130" t="s">
        <v>215</v>
      </c>
      <c r="D171" s="138">
        <v>0</v>
      </c>
    </row>
    <row r="172" spans="1:4" x14ac:dyDescent="0.25">
      <c r="A172" s="130">
        <v>12036</v>
      </c>
      <c r="B172" s="130" t="s">
        <v>32</v>
      </c>
      <c r="C172" s="130" t="s">
        <v>395</v>
      </c>
      <c r="D172" s="138">
        <v>0</v>
      </c>
    </row>
    <row r="173" spans="1:4" x14ac:dyDescent="0.25">
      <c r="A173" s="130">
        <v>12037</v>
      </c>
      <c r="B173" s="130" t="s">
        <v>33</v>
      </c>
      <c r="C173" s="130" t="s">
        <v>396</v>
      </c>
      <c r="D173" s="138">
        <v>0</v>
      </c>
    </row>
    <row r="174" spans="1:4" x14ac:dyDescent="0.25">
      <c r="A174" s="130">
        <v>12038</v>
      </c>
      <c r="B174" s="130" t="s">
        <v>32</v>
      </c>
      <c r="C174" s="130" t="s">
        <v>397</v>
      </c>
      <c r="D174" s="138">
        <v>0</v>
      </c>
    </row>
    <row r="175" spans="1:4" x14ac:dyDescent="0.25">
      <c r="A175" s="130">
        <v>12040</v>
      </c>
      <c r="B175" s="130" t="s">
        <v>33</v>
      </c>
      <c r="C175" s="130" t="s">
        <v>216</v>
      </c>
      <c r="D175" s="138">
        <v>0</v>
      </c>
    </row>
    <row r="176" spans="1:4" x14ac:dyDescent="0.25">
      <c r="A176" s="130">
        <v>12041</v>
      </c>
      <c r="B176" s="130" t="s">
        <v>33</v>
      </c>
      <c r="C176" s="130" t="s">
        <v>398</v>
      </c>
      <c r="D176" s="138">
        <v>0</v>
      </c>
    </row>
    <row r="177" spans="1:4" x14ac:dyDescent="0.25">
      <c r="A177" s="130">
        <v>12042</v>
      </c>
      <c r="B177" s="130" t="s">
        <v>32</v>
      </c>
      <c r="C177" s="130" t="s">
        <v>217</v>
      </c>
      <c r="D177" s="138">
        <v>0</v>
      </c>
    </row>
    <row r="178" spans="1:4" x14ac:dyDescent="0.25">
      <c r="A178" s="130">
        <v>12043</v>
      </c>
      <c r="B178" s="130" t="s">
        <v>32</v>
      </c>
      <c r="C178" s="130" t="s">
        <v>218</v>
      </c>
      <c r="D178" s="138">
        <v>0</v>
      </c>
    </row>
    <row r="179" spans="1:4" x14ac:dyDescent="0.25">
      <c r="A179" s="130">
        <v>12044</v>
      </c>
      <c r="B179" s="130" t="s">
        <v>33</v>
      </c>
      <c r="C179" s="130" t="s">
        <v>219</v>
      </c>
      <c r="D179" s="138">
        <v>0</v>
      </c>
    </row>
    <row r="180" spans="1:4" x14ac:dyDescent="0.25">
      <c r="A180" s="130">
        <v>12045</v>
      </c>
      <c r="B180" s="130" t="s">
        <v>33</v>
      </c>
      <c r="C180" s="130" t="s">
        <v>220</v>
      </c>
      <c r="D180" s="138">
        <v>0</v>
      </c>
    </row>
    <row r="181" spans="1:4" x14ac:dyDescent="0.25">
      <c r="A181" s="130">
        <v>12054</v>
      </c>
      <c r="B181" s="130" t="s">
        <v>58</v>
      </c>
      <c r="C181" s="130" t="s">
        <v>221</v>
      </c>
      <c r="D181" s="138">
        <v>-723279.12</v>
      </c>
    </row>
    <row r="182" spans="1:4" x14ac:dyDescent="0.25">
      <c r="A182" s="130">
        <v>12060</v>
      </c>
      <c r="B182" s="130" t="s">
        <v>45</v>
      </c>
      <c r="C182" s="130" t="s">
        <v>222</v>
      </c>
      <c r="D182" s="138">
        <v>0</v>
      </c>
    </row>
    <row r="183" spans="1:4" x14ac:dyDescent="0.25">
      <c r="A183" s="130">
        <v>12078</v>
      </c>
      <c r="B183" s="130" t="s">
        <v>32</v>
      </c>
      <c r="C183" s="130" t="s">
        <v>223</v>
      </c>
      <c r="D183" s="138">
        <v>0</v>
      </c>
    </row>
    <row r="184" spans="1:4" x14ac:dyDescent="0.25">
      <c r="A184" s="130">
        <v>12105</v>
      </c>
      <c r="B184" s="130" t="s">
        <v>52</v>
      </c>
      <c r="C184" s="130" t="s">
        <v>224</v>
      </c>
      <c r="D184" s="138">
        <v>0</v>
      </c>
    </row>
    <row r="185" spans="1:4" x14ac:dyDescent="0.25">
      <c r="A185" s="130">
        <v>12391</v>
      </c>
      <c r="B185" s="130" t="s">
        <v>33</v>
      </c>
      <c r="C185" s="130" t="s">
        <v>225</v>
      </c>
      <c r="D185" s="138">
        <v>0</v>
      </c>
    </row>
    <row r="186" spans="1:4" x14ac:dyDescent="0.25">
      <c r="A186" s="130">
        <v>12497</v>
      </c>
      <c r="B186" s="130" t="s">
        <v>75</v>
      </c>
      <c r="C186" s="130" t="s">
        <v>226</v>
      </c>
      <c r="D186" s="138">
        <v>0</v>
      </c>
    </row>
    <row r="187" spans="1:4" x14ac:dyDescent="0.25">
      <c r="A187" s="130">
        <v>12501</v>
      </c>
      <c r="B187" s="130" t="s">
        <v>110</v>
      </c>
      <c r="C187" s="130" t="s">
        <v>227</v>
      </c>
      <c r="D187" s="138">
        <v>0</v>
      </c>
    </row>
    <row r="188" spans="1:4" x14ac:dyDescent="0.25">
      <c r="A188" s="130">
        <v>12513</v>
      </c>
      <c r="B188" s="130" t="s">
        <v>28</v>
      </c>
      <c r="C188" s="130" t="s">
        <v>399</v>
      </c>
      <c r="D188" s="138">
        <v>0</v>
      </c>
    </row>
    <row r="189" spans="1:4" x14ac:dyDescent="0.25">
      <c r="A189" s="130">
        <v>12528</v>
      </c>
      <c r="B189" s="130" t="s">
        <v>33</v>
      </c>
      <c r="C189" s="130" t="s">
        <v>228</v>
      </c>
      <c r="D189" s="138">
        <v>0</v>
      </c>
    </row>
    <row r="190" spans="1:4" x14ac:dyDescent="0.25">
      <c r="A190" s="130">
        <v>12529</v>
      </c>
      <c r="B190" s="130" t="s">
        <v>33</v>
      </c>
      <c r="C190" s="130" t="s">
        <v>229</v>
      </c>
      <c r="D190" s="138">
        <v>0</v>
      </c>
    </row>
    <row r="191" spans="1:4" x14ac:dyDescent="0.25">
      <c r="A191" s="130">
        <v>12536</v>
      </c>
      <c r="B191" s="130" t="s">
        <v>33</v>
      </c>
      <c r="C191" s="130" t="s">
        <v>400</v>
      </c>
      <c r="D191" s="138">
        <v>0</v>
      </c>
    </row>
    <row r="192" spans="1:4" x14ac:dyDescent="0.25">
      <c r="A192" s="130">
        <v>12541</v>
      </c>
      <c r="B192" s="130" t="s">
        <v>32</v>
      </c>
      <c r="C192" s="130" t="s">
        <v>230</v>
      </c>
      <c r="D192" s="138">
        <v>0</v>
      </c>
    </row>
    <row r="193" spans="1:4" x14ac:dyDescent="0.25">
      <c r="A193" s="130">
        <v>12545</v>
      </c>
      <c r="B193" s="130" t="s">
        <v>26</v>
      </c>
      <c r="C193" s="130" t="s">
        <v>231</v>
      </c>
      <c r="D193" s="138">
        <v>0</v>
      </c>
    </row>
    <row r="194" spans="1:4" x14ac:dyDescent="0.25">
      <c r="A194" s="130">
        <v>12556</v>
      </c>
      <c r="B194" s="130" t="s">
        <v>32</v>
      </c>
      <c r="C194" s="130" t="s">
        <v>232</v>
      </c>
      <c r="D194" s="138">
        <v>0</v>
      </c>
    </row>
    <row r="195" spans="1:4" x14ac:dyDescent="0.25">
      <c r="A195" s="130">
        <v>12558</v>
      </c>
      <c r="B195" s="130" t="s">
        <v>32</v>
      </c>
      <c r="C195" s="130" t="s">
        <v>233</v>
      </c>
      <c r="D195" s="138">
        <v>0</v>
      </c>
    </row>
    <row r="196" spans="1:4" x14ac:dyDescent="0.25">
      <c r="A196" s="130">
        <v>12624</v>
      </c>
      <c r="B196" s="130" t="s">
        <v>28</v>
      </c>
      <c r="C196" s="130" t="s">
        <v>234</v>
      </c>
      <c r="D196" s="138">
        <v>0</v>
      </c>
    </row>
    <row r="197" spans="1:4" x14ac:dyDescent="0.25">
      <c r="A197" s="130">
        <v>12626</v>
      </c>
      <c r="B197" s="130" t="s">
        <v>32</v>
      </c>
      <c r="C197" s="130" t="s">
        <v>401</v>
      </c>
      <c r="D197" s="138">
        <v>0</v>
      </c>
    </row>
    <row r="198" spans="1:4" x14ac:dyDescent="0.25">
      <c r="A198" s="130">
        <v>12627</v>
      </c>
      <c r="B198" s="130" t="s">
        <v>45</v>
      </c>
      <c r="C198" s="130" t="s">
        <v>402</v>
      </c>
      <c r="D198" s="138">
        <v>0</v>
      </c>
    </row>
    <row r="199" spans="1:4" x14ac:dyDescent="0.25">
      <c r="A199" s="130">
        <v>12628</v>
      </c>
      <c r="B199" s="130" t="s">
        <v>33</v>
      </c>
      <c r="C199" s="130" t="s">
        <v>235</v>
      </c>
      <c r="D199" s="138">
        <v>0</v>
      </c>
    </row>
    <row r="200" spans="1:4" x14ac:dyDescent="0.25">
      <c r="A200" s="130">
        <v>12629</v>
      </c>
      <c r="B200" s="130" t="s">
        <v>22</v>
      </c>
      <c r="C200" s="130" t="s">
        <v>236</v>
      </c>
      <c r="D200" s="138">
        <v>0</v>
      </c>
    </row>
    <row r="201" spans="1:4" x14ac:dyDescent="0.25">
      <c r="A201" s="130">
        <v>12631</v>
      </c>
      <c r="B201" s="130" t="s">
        <v>28</v>
      </c>
      <c r="C201" s="130" t="s">
        <v>237</v>
      </c>
      <c r="D201" s="138">
        <v>0</v>
      </c>
    </row>
    <row r="202" spans="1:4" x14ac:dyDescent="0.25">
      <c r="A202" s="130">
        <v>12644</v>
      </c>
      <c r="B202" s="130" t="s">
        <v>55</v>
      </c>
      <c r="C202" s="130" t="s">
        <v>238</v>
      </c>
      <c r="D202" s="138">
        <v>0</v>
      </c>
    </row>
    <row r="203" spans="1:4" x14ac:dyDescent="0.25">
      <c r="A203" s="130">
        <v>12668</v>
      </c>
      <c r="B203" s="130" t="s">
        <v>47</v>
      </c>
      <c r="C203" s="130" t="s">
        <v>239</v>
      </c>
      <c r="D203" s="138">
        <v>0</v>
      </c>
    </row>
    <row r="204" spans="1:4" x14ac:dyDescent="0.25">
      <c r="A204" s="130">
        <v>12671</v>
      </c>
      <c r="B204" s="130" t="s">
        <v>32</v>
      </c>
      <c r="C204" s="130" t="s">
        <v>240</v>
      </c>
      <c r="D204" s="138">
        <v>0</v>
      </c>
    </row>
    <row r="205" spans="1:4" x14ac:dyDescent="0.25">
      <c r="A205" s="130">
        <v>12684</v>
      </c>
      <c r="B205" s="130" t="s">
        <v>32</v>
      </c>
      <c r="C205" s="130" t="s">
        <v>241</v>
      </c>
      <c r="D205" s="138">
        <v>0</v>
      </c>
    </row>
    <row r="206" spans="1:4" x14ac:dyDescent="0.25">
      <c r="A206" s="130">
        <v>12852</v>
      </c>
      <c r="B206" s="130" t="s">
        <v>32</v>
      </c>
      <c r="C206" s="130" t="s">
        <v>242</v>
      </c>
      <c r="D206" s="138">
        <v>0</v>
      </c>
    </row>
    <row r="207" spans="1:4" x14ac:dyDescent="0.25">
      <c r="A207" s="130">
        <v>12867</v>
      </c>
      <c r="B207" s="130" t="s">
        <v>243</v>
      </c>
      <c r="C207" s="130" t="s">
        <v>244</v>
      </c>
      <c r="D207" s="138">
        <v>0</v>
      </c>
    </row>
    <row r="208" spans="1:4" x14ac:dyDescent="0.25">
      <c r="A208" s="130">
        <v>12924</v>
      </c>
      <c r="B208" s="130" t="s">
        <v>26</v>
      </c>
      <c r="C208" s="130" t="s">
        <v>245</v>
      </c>
      <c r="D208" s="138">
        <v>0</v>
      </c>
    </row>
    <row r="209" spans="1:4" x14ac:dyDescent="0.25">
      <c r="A209" s="130">
        <v>12951</v>
      </c>
      <c r="B209" s="130" t="s">
        <v>33</v>
      </c>
      <c r="C209" s="130" t="s">
        <v>246</v>
      </c>
      <c r="D209" s="138">
        <v>0</v>
      </c>
    </row>
    <row r="210" spans="1:4" x14ac:dyDescent="0.25">
      <c r="A210" s="130">
        <v>13030</v>
      </c>
      <c r="B210" s="130" t="s">
        <v>33</v>
      </c>
      <c r="C210" s="130" t="s">
        <v>247</v>
      </c>
      <c r="D210" s="138">
        <v>0</v>
      </c>
    </row>
    <row r="211" spans="1:4" x14ac:dyDescent="0.25">
      <c r="A211" s="130">
        <v>13034</v>
      </c>
      <c r="B211" s="130" t="s">
        <v>32</v>
      </c>
      <c r="C211" s="130" t="s">
        <v>248</v>
      </c>
      <c r="D211" s="138">
        <v>0</v>
      </c>
    </row>
    <row r="212" spans="1:4" x14ac:dyDescent="0.25">
      <c r="A212" s="130">
        <v>13059</v>
      </c>
      <c r="B212" s="130" t="s">
        <v>26</v>
      </c>
      <c r="C212" s="130" t="s">
        <v>249</v>
      </c>
      <c r="D212" s="138">
        <v>0</v>
      </c>
    </row>
    <row r="213" spans="1:4" x14ac:dyDescent="0.25">
      <c r="A213" s="130">
        <v>13082</v>
      </c>
      <c r="B213" s="130" t="s">
        <v>32</v>
      </c>
      <c r="C213" s="130" t="s">
        <v>250</v>
      </c>
      <c r="D213" s="138">
        <v>0</v>
      </c>
    </row>
    <row r="214" spans="1:4" x14ac:dyDescent="0.25">
      <c r="A214" s="130">
        <v>13132</v>
      </c>
      <c r="B214" s="130" t="s">
        <v>32</v>
      </c>
      <c r="C214" s="130" t="s">
        <v>251</v>
      </c>
      <c r="D214" s="138">
        <v>0</v>
      </c>
    </row>
    <row r="215" spans="1:4" x14ac:dyDescent="0.25">
      <c r="A215" s="130">
        <v>13146</v>
      </c>
      <c r="B215" s="130" t="s">
        <v>26</v>
      </c>
      <c r="C215" s="130" t="s">
        <v>252</v>
      </c>
      <c r="D215" s="138">
        <v>0</v>
      </c>
    </row>
    <row r="216" spans="1:4" x14ac:dyDescent="0.25">
      <c r="A216" s="130">
        <v>13147</v>
      </c>
      <c r="B216" s="130" t="s">
        <v>32</v>
      </c>
      <c r="C216" s="130" t="s">
        <v>253</v>
      </c>
      <c r="D216" s="138">
        <v>0</v>
      </c>
    </row>
    <row r="217" spans="1:4" x14ac:dyDescent="0.25">
      <c r="A217" s="130">
        <v>13148</v>
      </c>
      <c r="B217" s="130" t="s">
        <v>32</v>
      </c>
      <c r="C217" s="130" t="s">
        <v>254</v>
      </c>
      <c r="D217" s="138">
        <v>0</v>
      </c>
    </row>
    <row r="218" spans="1:4" x14ac:dyDescent="0.25">
      <c r="A218" s="130">
        <v>13170</v>
      </c>
      <c r="B218" s="130" t="s">
        <v>55</v>
      </c>
      <c r="C218" s="130" t="s">
        <v>255</v>
      </c>
      <c r="D218" s="138">
        <v>0</v>
      </c>
    </row>
    <row r="219" spans="1:4" x14ac:dyDescent="0.25">
      <c r="A219" s="130">
        <v>13173</v>
      </c>
      <c r="B219" s="130" t="s">
        <v>22</v>
      </c>
      <c r="C219" s="130" t="s">
        <v>256</v>
      </c>
      <c r="D219" s="138">
        <v>0</v>
      </c>
    </row>
    <row r="220" spans="1:4" x14ac:dyDescent="0.25">
      <c r="A220" s="130">
        <v>13175</v>
      </c>
      <c r="B220" s="130" t="s">
        <v>22</v>
      </c>
      <c r="C220" s="130" t="s">
        <v>403</v>
      </c>
      <c r="D220" s="138">
        <v>0</v>
      </c>
    </row>
    <row r="221" spans="1:4" x14ac:dyDescent="0.25">
      <c r="A221" s="130">
        <v>13195</v>
      </c>
      <c r="B221" s="130" t="s">
        <v>22</v>
      </c>
      <c r="C221" s="130" t="s">
        <v>257</v>
      </c>
      <c r="D221" s="138">
        <v>-29781.88</v>
      </c>
    </row>
    <row r="222" spans="1:4" x14ac:dyDescent="0.25">
      <c r="A222" s="130">
        <v>13198</v>
      </c>
      <c r="B222" s="130" t="s">
        <v>33</v>
      </c>
      <c r="C222" s="130" t="s">
        <v>258</v>
      </c>
      <c r="D222" s="138">
        <v>0</v>
      </c>
    </row>
    <row r="223" spans="1:4" x14ac:dyDescent="0.25">
      <c r="A223" s="130">
        <v>13199</v>
      </c>
      <c r="B223" s="130" t="s">
        <v>32</v>
      </c>
      <c r="C223" s="130" t="s">
        <v>259</v>
      </c>
      <c r="D223" s="138">
        <v>0</v>
      </c>
    </row>
    <row r="224" spans="1:4" x14ac:dyDescent="0.25">
      <c r="A224" s="130">
        <v>13200</v>
      </c>
      <c r="B224" s="130" t="s">
        <v>22</v>
      </c>
      <c r="C224" s="130" t="s">
        <v>260</v>
      </c>
      <c r="D224" s="138">
        <v>0</v>
      </c>
    </row>
    <row r="225" spans="1:4" x14ac:dyDescent="0.25">
      <c r="A225" s="130">
        <v>13201</v>
      </c>
      <c r="B225" s="130" t="s">
        <v>33</v>
      </c>
      <c r="C225" s="130" t="s">
        <v>261</v>
      </c>
      <c r="D225" s="138">
        <v>0</v>
      </c>
    </row>
    <row r="226" spans="1:4" x14ac:dyDescent="0.25">
      <c r="A226" s="130">
        <v>13226</v>
      </c>
      <c r="B226" s="130" t="s">
        <v>32</v>
      </c>
      <c r="C226" s="130" t="s">
        <v>262</v>
      </c>
      <c r="D226" s="138">
        <v>0</v>
      </c>
    </row>
    <row r="227" spans="1:4" x14ac:dyDescent="0.25">
      <c r="A227" s="130">
        <v>13232</v>
      </c>
      <c r="B227" s="130" t="s">
        <v>33</v>
      </c>
      <c r="C227" s="130" t="s">
        <v>263</v>
      </c>
      <c r="D227" s="138">
        <v>0</v>
      </c>
    </row>
    <row r="228" spans="1:4" x14ac:dyDescent="0.25">
      <c r="A228" s="130">
        <v>13233</v>
      </c>
      <c r="B228" s="130" t="s">
        <v>168</v>
      </c>
      <c r="C228" s="130" t="s">
        <v>264</v>
      </c>
      <c r="D228" s="138">
        <v>0</v>
      </c>
    </row>
    <row r="229" spans="1:4" x14ac:dyDescent="0.25">
      <c r="A229" s="130">
        <v>13240</v>
      </c>
      <c r="B229" s="130" t="s">
        <v>28</v>
      </c>
      <c r="C229" s="130" t="s">
        <v>265</v>
      </c>
      <c r="D229" s="138">
        <v>0</v>
      </c>
    </row>
    <row r="230" spans="1:4" x14ac:dyDescent="0.25">
      <c r="A230" s="130">
        <v>13249</v>
      </c>
      <c r="B230" s="130" t="s">
        <v>52</v>
      </c>
      <c r="C230" s="130" t="s">
        <v>266</v>
      </c>
      <c r="D230" s="138">
        <v>0</v>
      </c>
    </row>
    <row r="231" spans="1:4" x14ac:dyDescent="0.25">
      <c r="A231" s="130">
        <v>13253</v>
      </c>
      <c r="B231" s="130" t="s">
        <v>32</v>
      </c>
      <c r="C231" s="130" t="s">
        <v>404</v>
      </c>
      <c r="D231" s="138">
        <v>0</v>
      </c>
    </row>
    <row r="232" spans="1:4" x14ac:dyDescent="0.25">
      <c r="A232" s="130">
        <v>13254</v>
      </c>
      <c r="B232" s="130" t="s">
        <v>45</v>
      </c>
      <c r="C232" s="130" t="s">
        <v>267</v>
      </c>
      <c r="D232" s="138">
        <v>0</v>
      </c>
    </row>
    <row r="233" spans="1:4" x14ac:dyDescent="0.25">
      <c r="A233" s="130">
        <v>13255</v>
      </c>
      <c r="B233" s="130" t="s">
        <v>47</v>
      </c>
      <c r="C233" s="130" t="s">
        <v>268</v>
      </c>
      <c r="D233" s="138">
        <v>0</v>
      </c>
    </row>
    <row r="234" spans="1:4" x14ac:dyDescent="0.25">
      <c r="A234" s="130">
        <v>13864</v>
      </c>
      <c r="B234" s="130" t="s">
        <v>28</v>
      </c>
      <c r="C234" s="130" t="s">
        <v>269</v>
      </c>
      <c r="D234" s="138">
        <v>0</v>
      </c>
    </row>
    <row r="235" spans="1:4" x14ac:dyDescent="0.25">
      <c r="A235" s="130">
        <v>13892</v>
      </c>
      <c r="B235" s="130" t="s">
        <v>33</v>
      </c>
      <c r="C235" s="130" t="s">
        <v>405</v>
      </c>
      <c r="D235" s="138">
        <v>0</v>
      </c>
    </row>
    <row r="236" spans="1:4" x14ac:dyDescent="0.25">
      <c r="A236" s="130">
        <v>13930</v>
      </c>
      <c r="B236" s="130" t="s">
        <v>77</v>
      </c>
      <c r="C236" s="130" t="s">
        <v>270</v>
      </c>
      <c r="D236" s="138">
        <v>0</v>
      </c>
    </row>
    <row r="237" spans="1:4" x14ac:dyDescent="0.25">
      <c r="A237" s="130">
        <v>13962</v>
      </c>
      <c r="B237" s="130" t="s">
        <v>110</v>
      </c>
      <c r="C237" s="130" t="s">
        <v>271</v>
      </c>
      <c r="D237" s="138">
        <v>0</v>
      </c>
    </row>
    <row r="238" spans="1:4" x14ac:dyDescent="0.25">
      <c r="A238" s="130">
        <v>13967</v>
      </c>
      <c r="B238" s="130" t="s">
        <v>28</v>
      </c>
      <c r="C238" s="130" t="s">
        <v>272</v>
      </c>
      <c r="D238" s="138">
        <v>0</v>
      </c>
    </row>
    <row r="239" spans="1:4" x14ac:dyDescent="0.25">
      <c r="A239" s="130">
        <v>13994</v>
      </c>
      <c r="B239" s="130" t="s">
        <v>32</v>
      </c>
      <c r="C239" s="130" t="s">
        <v>273</v>
      </c>
      <c r="D239" s="138">
        <v>0</v>
      </c>
    </row>
    <row r="240" spans="1:4" x14ac:dyDescent="0.25">
      <c r="A240" s="130">
        <v>13999</v>
      </c>
      <c r="B240" s="130" t="s">
        <v>22</v>
      </c>
      <c r="C240" s="130" t="s">
        <v>274</v>
      </c>
      <c r="D240" s="138">
        <v>0</v>
      </c>
    </row>
    <row r="241" spans="1:4" x14ac:dyDescent="0.25">
      <c r="A241" s="130">
        <v>14051</v>
      </c>
      <c r="B241" s="130" t="s">
        <v>26</v>
      </c>
      <c r="C241" s="130" t="s">
        <v>406</v>
      </c>
      <c r="D241" s="138">
        <v>0</v>
      </c>
    </row>
    <row r="242" spans="1:4" x14ac:dyDescent="0.25">
      <c r="A242" s="130">
        <v>14061</v>
      </c>
      <c r="B242" s="130" t="s">
        <v>32</v>
      </c>
      <c r="C242" s="130" t="s">
        <v>275</v>
      </c>
      <c r="D242" s="138">
        <v>0</v>
      </c>
    </row>
    <row r="243" spans="1:4" x14ac:dyDescent="0.25">
      <c r="A243" s="130">
        <v>14062</v>
      </c>
      <c r="B243" s="130" t="s">
        <v>108</v>
      </c>
      <c r="C243" s="130" t="s">
        <v>276</v>
      </c>
      <c r="D243" s="138">
        <v>0</v>
      </c>
    </row>
    <row r="244" spans="1:4" x14ac:dyDescent="0.25">
      <c r="A244" s="130">
        <v>14063</v>
      </c>
      <c r="B244" s="130" t="s">
        <v>45</v>
      </c>
      <c r="C244" s="130" t="s">
        <v>277</v>
      </c>
      <c r="D244" s="138">
        <v>0</v>
      </c>
    </row>
    <row r="245" spans="1:4" x14ac:dyDescent="0.25">
      <c r="A245" s="130">
        <v>14064</v>
      </c>
      <c r="B245" s="130" t="s">
        <v>28</v>
      </c>
      <c r="C245" s="130" t="s">
        <v>278</v>
      </c>
      <c r="D245" s="138">
        <v>0</v>
      </c>
    </row>
    <row r="246" spans="1:4" x14ac:dyDescent="0.25">
      <c r="A246" s="130">
        <v>14065</v>
      </c>
      <c r="B246" s="130" t="s">
        <v>32</v>
      </c>
      <c r="C246" s="130" t="s">
        <v>279</v>
      </c>
      <c r="D246" s="138">
        <v>0</v>
      </c>
    </row>
    <row r="247" spans="1:4" x14ac:dyDescent="0.25">
      <c r="A247" s="130">
        <v>14066</v>
      </c>
      <c r="B247" s="130" t="s">
        <v>45</v>
      </c>
      <c r="C247" s="130" t="s">
        <v>280</v>
      </c>
      <c r="D247" s="138">
        <v>0</v>
      </c>
    </row>
    <row r="248" spans="1:4" x14ac:dyDescent="0.25">
      <c r="A248" s="130">
        <v>14067</v>
      </c>
      <c r="B248" s="130" t="s">
        <v>33</v>
      </c>
      <c r="C248" s="130" t="s">
        <v>281</v>
      </c>
      <c r="D248" s="138">
        <v>0</v>
      </c>
    </row>
    <row r="249" spans="1:4" x14ac:dyDescent="0.25">
      <c r="A249" s="130">
        <v>14081</v>
      </c>
      <c r="B249" s="130" t="s">
        <v>33</v>
      </c>
      <c r="C249" s="130" t="s">
        <v>282</v>
      </c>
      <c r="D249" s="138">
        <v>0</v>
      </c>
    </row>
    <row r="250" spans="1:4" x14ac:dyDescent="0.25">
      <c r="A250" s="130">
        <v>14090</v>
      </c>
      <c r="B250" s="130" t="s">
        <v>33</v>
      </c>
      <c r="C250" s="130" t="s">
        <v>283</v>
      </c>
      <c r="D250" s="138">
        <v>0</v>
      </c>
    </row>
    <row r="251" spans="1:4" x14ac:dyDescent="0.25">
      <c r="A251" s="130">
        <v>14091</v>
      </c>
      <c r="B251" s="130" t="s">
        <v>22</v>
      </c>
      <c r="C251" s="130" t="s">
        <v>284</v>
      </c>
      <c r="D251" s="138">
        <v>-70549.7</v>
      </c>
    </row>
    <row r="252" spans="1:4" x14ac:dyDescent="0.25">
      <c r="A252" s="130">
        <v>14094</v>
      </c>
      <c r="B252" s="130" t="s">
        <v>285</v>
      </c>
      <c r="C252" s="130" t="s">
        <v>286</v>
      </c>
      <c r="D252" s="138">
        <v>0</v>
      </c>
    </row>
    <row r="253" spans="1:4" x14ac:dyDescent="0.25">
      <c r="A253" s="130">
        <v>14121</v>
      </c>
      <c r="B253" s="130" t="s">
        <v>45</v>
      </c>
      <c r="C253" s="130" t="s">
        <v>287</v>
      </c>
      <c r="D253" s="138">
        <v>0</v>
      </c>
    </row>
    <row r="254" spans="1:4" x14ac:dyDescent="0.25">
      <c r="A254" s="130">
        <v>14139</v>
      </c>
      <c r="B254" s="130" t="s">
        <v>33</v>
      </c>
      <c r="C254" s="130" t="s">
        <v>288</v>
      </c>
      <c r="D254" s="138">
        <v>0</v>
      </c>
    </row>
    <row r="255" spans="1:4" x14ac:dyDescent="0.25">
      <c r="A255" s="130">
        <v>14147</v>
      </c>
      <c r="B255" s="130" t="s">
        <v>32</v>
      </c>
      <c r="C255" s="130" t="s">
        <v>289</v>
      </c>
      <c r="D255" s="138">
        <v>0</v>
      </c>
    </row>
    <row r="256" spans="1:4" x14ac:dyDescent="0.25">
      <c r="A256" s="130">
        <v>14148</v>
      </c>
      <c r="B256" s="130" t="s">
        <v>33</v>
      </c>
      <c r="C256" s="130" t="s">
        <v>290</v>
      </c>
      <c r="D256" s="138">
        <v>0</v>
      </c>
    </row>
    <row r="257" spans="1:4" x14ac:dyDescent="0.25">
      <c r="A257" s="130">
        <v>14149</v>
      </c>
      <c r="B257" s="130" t="s">
        <v>26</v>
      </c>
      <c r="C257" s="130" t="s">
        <v>291</v>
      </c>
      <c r="D257" s="138">
        <v>0</v>
      </c>
    </row>
    <row r="258" spans="1:4" x14ac:dyDescent="0.25">
      <c r="A258" s="130">
        <v>14187</v>
      </c>
      <c r="B258" s="130" t="s">
        <v>32</v>
      </c>
      <c r="C258" s="130" t="s">
        <v>292</v>
      </c>
      <c r="D258" s="138">
        <v>0</v>
      </c>
    </row>
    <row r="259" spans="1:4" x14ac:dyDescent="0.25">
      <c r="A259" s="130">
        <v>14188</v>
      </c>
      <c r="B259" s="130" t="s">
        <v>22</v>
      </c>
      <c r="C259" s="130" t="s">
        <v>293</v>
      </c>
      <c r="D259" s="138">
        <v>0</v>
      </c>
    </row>
    <row r="260" spans="1:4" x14ac:dyDescent="0.25">
      <c r="A260" s="130">
        <v>14189</v>
      </c>
      <c r="B260" s="130" t="s">
        <v>32</v>
      </c>
      <c r="C260" s="130" t="s">
        <v>294</v>
      </c>
      <c r="D260" s="138">
        <v>0</v>
      </c>
    </row>
    <row r="261" spans="1:4" x14ac:dyDescent="0.25">
      <c r="A261" s="130">
        <v>14194</v>
      </c>
      <c r="B261" s="130" t="s">
        <v>26</v>
      </c>
      <c r="C261" s="130" t="s">
        <v>295</v>
      </c>
      <c r="D261" s="138">
        <v>0</v>
      </c>
    </row>
    <row r="262" spans="1:4" x14ac:dyDescent="0.25">
      <c r="A262" s="130">
        <v>14231</v>
      </c>
      <c r="B262" s="130" t="s">
        <v>192</v>
      </c>
      <c r="C262" s="130" t="s">
        <v>407</v>
      </c>
      <c r="D262" s="138">
        <v>0</v>
      </c>
    </row>
    <row r="263" spans="1:4" x14ac:dyDescent="0.25">
      <c r="A263" s="130">
        <v>14467</v>
      </c>
      <c r="B263" s="130" t="s">
        <v>33</v>
      </c>
      <c r="C263" s="130" t="s">
        <v>408</v>
      </c>
      <c r="D263" s="138">
        <v>0</v>
      </c>
    </row>
    <row r="264" spans="1:4" x14ac:dyDescent="0.25">
      <c r="A264" s="130">
        <v>14633</v>
      </c>
      <c r="B264" s="130" t="s">
        <v>33</v>
      </c>
      <c r="C264" s="130" t="s">
        <v>409</v>
      </c>
      <c r="D264" s="138">
        <v>0</v>
      </c>
    </row>
    <row r="265" spans="1:4" x14ac:dyDescent="0.25">
      <c r="A265" s="130">
        <v>14825</v>
      </c>
      <c r="B265" s="130" t="s">
        <v>33</v>
      </c>
      <c r="C265" s="130" t="s">
        <v>410</v>
      </c>
      <c r="D265" s="138">
        <v>0</v>
      </c>
    </row>
    <row r="266" spans="1:4" x14ac:dyDescent="0.25">
      <c r="A266" s="130">
        <v>14830</v>
      </c>
      <c r="B266" s="130" t="s">
        <v>72</v>
      </c>
      <c r="C266" s="130" t="s">
        <v>411</v>
      </c>
      <c r="D266" s="138">
        <v>0</v>
      </c>
    </row>
    <row r="267" spans="1:4" x14ac:dyDescent="0.25">
      <c r="A267" s="130">
        <v>14858</v>
      </c>
      <c r="B267" s="130" t="s">
        <v>22</v>
      </c>
      <c r="C267" s="130" t="s">
        <v>412</v>
      </c>
      <c r="D267" s="138">
        <v>0</v>
      </c>
    </row>
    <row r="268" spans="1:4" x14ac:dyDescent="0.25">
      <c r="A268" s="130">
        <v>14864</v>
      </c>
      <c r="B268" s="130" t="s">
        <v>22</v>
      </c>
      <c r="C268" s="130" t="s">
        <v>413</v>
      </c>
      <c r="D268" s="138">
        <v>0</v>
      </c>
    </row>
    <row r="269" spans="1:4" x14ac:dyDescent="0.25">
      <c r="A269" s="130">
        <v>14877</v>
      </c>
      <c r="B269" s="130" t="s">
        <v>33</v>
      </c>
      <c r="C269" s="130" t="s">
        <v>414</v>
      </c>
      <c r="D269" s="138">
        <v>0</v>
      </c>
    </row>
    <row r="270" spans="1:4" x14ac:dyDescent="0.25">
      <c r="A270" s="130">
        <v>14904</v>
      </c>
      <c r="B270" s="130" t="s">
        <v>32</v>
      </c>
      <c r="C270" s="130" t="s">
        <v>415</v>
      </c>
      <c r="D270" s="138">
        <v>0</v>
      </c>
    </row>
    <row r="271" spans="1:4" x14ac:dyDescent="0.25">
      <c r="A271" s="130">
        <v>14912</v>
      </c>
      <c r="B271" s="130" t="s">
        <v>28</v>
      </c>
      <c r="C271" s="130" t="s">
        <v>416</v>
      </c>
      <c r="D271" s="138">
        <v>0</v>
      </c>
    </row>
    <row r="272" spans="1:4" x14ac:dyDescent="0.25">
      <c r="A272" s="130">
        <v>14913</v>
      </c>
      <c r="B272" s="130" t="s">
        <v>32</v>
      </c>
      <c r="C272" s="130" t="s">
        <v>417</v>
      </c>
      <c r="D272" s="138">
        <v>0</v>
      </c>
    </row>
    <row r="273" spans="1:4" x14ac:dyDescent="0.25">
      <c r="A273" s="130">
        <v>14927</v>
      </c>
      <c r="B273" s="130" t="s">
        <v>45</v>
      </c>
      <c r="C273" s="130" t="s">
        <v>418</v>
      </c>
      <c r="D273" s="138">
        <v>0</v>
      </c>
    </row>
    <row r="274" spans="1:4" x14ac:dyDescent="0.25">
      <c r="A274" s="130">
        <v>14932</v>
      </c>
      <c r="B274" s="130" t="s">
        <v>28</v>
      </c>
      <c r="C274" s="130" t="s">
        <v>419</v>
      </c>
      <c r="D274" s="138">
        <v>0</v>
      </c>
    </row>
    <row r="275" spans="1:4" x14ac:dyDescent="0.25">
      <c r="A275" s="130">
        <v>15234</v>
      </c>
      <c r="B275" s="130" t="s">
        <v>33</v>
      </c>
      <c r="C275" s="130" t="s">
        <v>420</v>
      </c>
      <c r="D275" s="138">
        <v>0</v>
      </c>
    </row>
    <row r="276" spans="1:4" x14ac:dyDescent="0.25">
      <c r="A276" s="130">
        <v>15236</v>
      </c>
      <c r="B276" s="130" t="s">
        <v>77</v>
      </c>
      <c r="C276" s="130" t="s">
        <v>421</v>
      </c>
      <c r="D276" s="138">
        <v>0</v>
      </c>
    </row>
    <row r="277" spans="1:4" x14ac:dyDescent="0.25">
      <c r="A277" s="130">
        <v>15237</v>
      </c>
      <c r="B277" s="130" t="s">
        <v>33</v>
      </c>
      <c r="C277" s="130" t="s">
        <v>422</v>
      </c>
      <c r="D277" s="138">
        <v>0</v>
      </c>
    </row>
    <row r="278" spans="1:4" x14ac:dyDescent="0.25">
      <c r="A278" s="130">
        <v>15238</v>
      </c>
      <c r="B278" s="130" t="s">
        <v>423</v>
      </c>
      <c r="C278" s="130" t="s">
        <v>424</v>
      </c>
      <c r="D278" s="138">
        <v>-93045.89</v>
      </c>
    </row>
    <row r="279" spans="1:4" x14ac:dyDescent="0.25">
      <c r="A279" s="130">
        <v>15239</v>
      </c>
      <c r="B279" s="130" t="s">
        <v>32</v>
      </c>
      <c r="C279" s="130" t="s">
        <v>425</v>
      </c>
      <c r="D279" s="138">
        <v>0</v>
      </c>
    </row>
    <row r="280" spans="1:4" x14ac:dyDescent="0.25">
      <c r="A280" s="130">
        <v>15240</v>
      </c>
      <c r="B280" s="130" t="s">
        <v>426</v>
      </c>
      <c r="C280" s="130" t="s">
        <v>427</v>
      </c>
      <c r="D280" s="138">
        <v>0</v>
      </c>
    </row>
    <row r="281" spans="1:4" x14ac:dyDescent="0.25">
      <c r="A281" s="130">
        <v>15241</v>
      </c>
      <c r="B281" s="130" t="s">
        <v>428</v>
      </c>
      <c r="C281" s="130" t="s">
        <v>429</v>
      </c>
      <c r="D281" s="138">
        <v>0</v>
      </c>
    </row>
    <row r="282" spans="1:4" x14ac:dyDescent="0.25">
      <c r="A282" s="130">
        <v>15261</v>
      </c>
      <c r="B282" s="130" t="s">
        <v>32</v>
      </c>
      <c r="C282" s="130" t="s">
        <v>430</v>
      </c>
      <c r="D282" s="138">
        <v>0</v>
      </c>
    </row>
    <row r="283" spans="1:4" x14ac:dyDescent="0.25">
      <c r="A283" s="130">
        <v>15329</v>
      </c>
      <c r="B283" s="130" t="s">
        <v>105</v>
      </c>
      <c r="C283" s="130" t="s">
        <v>431</v>
      </c>
      <c r="D283" s="138">
        <v>0</v>
      </c>
    </row>
    <row r="284" spans="1:4" x14ac:dyDescent="0.25">
      <c r="A284" s="130">
        <v>132746</v>
      </c>
      <c r="B284" s="130" t="s">
        <v>108</v>
      </c>
      <c r="C284" s="130" t="s">
        <v>296</v>
      </c>
      <c r="D284" s="138">
        <v>0</v>
      </c>
    </row>
    <row r="285" spans="1:4" x14ac:dyDescent="0.25">
      <c r="A285" s="130">
        <v>132761</v>
      </c>
      <c r="B285" s="130" t="s">
        <v>193</v>
      </c>
      <c r="C285" s="130" t="s">
        <v>297</v>
      </c>
      <c r="D285" s="138">
        <v>0</v>
      </c>
    </row>
    <row r="286" spans="1:4" x14ac:dyDescent="0.25">
      <c r="A286" s="130">
        <v>132779</v>
      </c>
      <c r="B286" s="130" t="s">
        <v>45</v>
      </c>
      <c r="C286" s="130" t="s">
        <v>298</v>
      </c>
      <c r="D286" s="138">
        <v>0</v>
      </c>
    </row>
    <row r="287" spans="1:4" x14ac:dyDescent="0.25">
      <c r="A287" s="130">
        <v>132795</v>
      </c>
      <c r="B287" s="130" t="s">
        <v>77</v>
      </c>
      <c r="C287" s="130" t="s">
        <v>432</v>
      </c>
      <c r="D287" s="138">
        <v>0</v>
      </c>
    </row>
    <row r="288" spans="1:4" x14ac:dyDescent="0.25">
      <c r="A288" s="130">
        <v>132803</v>
      </c>
      <c r="B288" s="130" t="s">
        <v>108</v>
      </c>
      <c r="C288" s="130" t="s">
        <v>433</v>
      </c>
      <c r="D288" s="138">
        <v>0</v>
      </c>
    </row>
    <row r="289" spans="1:4" x14ac:dyDescent="0.25">
      <c r="A289" s="130">
        <v>132944</v>
      </c>
      <c r="B289" s="130" t="s">
        <v>26</v>
      </c>
      <c r="C289" s="130" t="s">
        <v>299</v>
      </c>
      <c r="D289" s="138">
        <v>0</v>
      </c>
    </row>
    <row r="290" spans="1:4" x14ac:dyDescent="0.25">
      <c r="A290" s="130">
        <v>132951</v>
      </c>
      <c r="B290" s="130" t="s">
        <v>49</v>
      </c>
      <c r="C290" s="130" t="s">
        <v>300</v>
      </c>
      <c r="D290" s="138">
        <v>0</v>
      </c>
    </row>
    <row r="291" spans="1:4" x14ac:dyDescent="0.25">
      <c r="A291" s="130">
        <v>132969</v>
      </c>
      <c r="B291" s="130" t="s">
        <v>49</v>
      </c>
      <c r="C291" s="130" t="s">
        <v>301</v>
      </c>
      <c r="D291" s="138">
        <v>0</v>
      </c>
    </row>
    <row r="292" spans="1:4" x14ac:dyDescent="0.25">
      <c r="A292" s="130">
        <v>132985</v>
      </c>
      <c r="B292" s="130" t="s">
        <v>33</v>
      </c>
      <c r="C292" s="130" t="s">
        <v>302</v>
      </c>
      <c r="D292" s="138">
        <v>0</v>
      </c>
    </row>
    <row r="293" spans="1:4" x14ac:dyDescent="0.25">
      <c r="A293" s="130">
        <v>132993</v>
      </c>
      <c r="B293" s="130" t="s">
        <v>32</v>
      </c>
      <c r="C293" s="130" t="s">
        <v>303</v>
      </c>
      <c r="D293" s="138">
        <v>0</v>
      </c>
    </row>
    <row r="294" spans="1:4" x14ac:dyDescent="0.25">
      <c r="A294" s="130">
        <v>133215</v>
      </c>
      <c r="B294" s="130" t="s">
        <v>32</v>
      </c>
      <c r="C294" s="130" t="s">
        <v>304</v>
      </c>
      <c r="D294" s="138">
        <v>0</v>
      </c>
    </row>
    <row r="295" spans="1:4" x14ac:dyDescent="0.25">
      <c r="A295" s="130">
        <v>133256</v>
      </c>
      <c r="B295" s="130" t="s">
        <v>32</v>
      </c>
      <c r="C295" s="130" t="s">
        <v>305</v>
      </c>
      <c r="D295" s="138">
        <v>0</v>
      </c>
    </row>
    <row r="296" spans="1:4" x14ac:dyDescent="0.25">
      <c r="A296" s="130">
        <v>133264</v>
      </c>
      <c r="B296" s="130" t="s">
        <v>28</v>
      </c>
      <c r="C296" s="130" t="s">
        <v>306</v>
      </c>
      <c r="D296" s="138">
        <v>0</v>
      </c>
    </row>
    <row r="297" spans="1:4" x14ac:dyDescent="0.25">
      <c r="A297" s="130">
        <v>133280</v>
      </c>
      <c r="B297" s="130" t="s">
        <v>32</v>
      </c>
      <c r="C297" s="130" t="s">
        <v>307</v>
      </c>
      <c r="D297" s="138">
        <v>0</v>
      </c>
    </row>
    <row r="298" spans="1:4" x14ac:dyDescent="0.25">
      <c r="A298" s="130">
        <v>133306</v>
      </c>
      <c r="B298" s="130" t="s">
        <v>47</v>
      </c>
      <c r="C298" s="130" t="s">
        <v>308</v>
      </c>
      <c r="D298" s="138">
        <v>0</v>
      </c>
    </row>
    <row r="299" spans="1:4" x14ac:dyDescent="0.25">
      <c r="A299" s="130">
        <v>133322</v>
      </c>
      <c r="B299" s="130" t="s">
        <v>49</v>
      </c>
      <c r="C299" s="130" t="s">
        <v>309</v>
      </c>
      <c r="D299" s="138">
        <v>0</v>
      </c>
    </row>
    <row r="300" spans="1:4" x14ac:dyDescent="0.25">
      <c r="A300" s="130">
        <v>133330</v>
      </c>
      <c r="B300" s="130" t="s">
        <v>28</v>
      </c>
      <c r="C300" s="130" t="s">
        <v>310</v>
      </c>
      <c r="D300" s="138">
        <v>0</v>
      </c>
    </row>
    <row r="301" spans="1:4" x14ac:dyDescent="0.25">
      <c r="A301" s="130">
        <v>133348</v>
      </c>
      <c r="B301" s="130" t="s">
        <v>26</v>
      </c>
      <c r="C301" s="130" t="s">
        <v>311</v>
      </c>
      <c r="D301" s="138">
        <v>0</v>
      </c>
    </row>
    <row r="302" spans="1:4" x14ac:dyDescent="0.25">
      <c r="A302" s="130">
        <v>133389</v>
      </c>
      <c r="B302" s="130" t="s">
        <v>28</v>
      </c>
      <c r="C302" s="130" t="s">
        <v>312</v>
      </c>
      <c r="D302" s="138">
        <v>0</v>
      </c>
    </row>
    <row r="303" spans="1:4" x14ac:dyDescent="0.25">
      <c r="A303" s="130">
        <v>133413</v>
      </c>
      <c r="B303" s="130" t="s">
        <v>33</v>
      </c>
      <c r="C303" s="130" t="s">
        <v>313</v>
      </c>
      <c r="D303" s="138">
        <v>0</v>
      </c>
    </row>
    <row r="304" spans="1:4" x14ac:dyDescent="0.25">
      <c r="A304" s="130">
        <v>133421</v>
      </c>
      <c r="B304" s="130" t="s">
        <v>33</v>
      </c>
      <c r="C304" s="130" t="s">
        <v>314</v>
      </c>
      <c r="D304" s="138">
        <v>0</v>
      </c>
    </row>
    <row r="305" spans="1:4" x14ac:dyDescent="0.25">
      <c r="A305" s="130">
        <v>133439</v>
      </c>
      <c r="B305" s="130" t="s">
        <v>33</v>
      </c>
      <c r="C305" s="130" t="s">
        <v>434</v>
      </c>
      <c r="D305" s="138">
        <v>0</v>
      </c>
    </row>
    <row r="306" spans="1:4" x14ac:dyDescent="0.25">
      <c r="A306" s="130">
        <v>133454</v>
      </c>
      <c r="B306" s="130" t="s">
        <v>26</v>
      </c>
      <c r="C306" s="130" t="s">
        <v>315</v>
      </c>
      <c r="D306" s="138">
        <v>0</v>
      </c>
    </row>
    <row r="307" spans="1:4" x14ac:dyDescent="0.25">
      <c r="A307" s="130">
        <v>133488</v>
      </c>
      <c r="B307" s="130" t="s">
        <v>55</v>
      </c>
      <c r="C307" s="130" t="s">
        <v>435</v>
      </c>
      <c r="D307" s="138">
        <v>0</v>
      </c>
    </row>
    <row r="308" spans="1:4" x14ac:dyDescent="0.25">
      <c r="A308" s="130">
        <v>133504</v>
      </c>
      <c r="B308" s="130" t="s">
        <v>28</v>
      </c>
      <c r="C308" s="130" t="s">
        <v>316</v>
      </c>
      <c r="D308" s="138">
        <v>0</v>
      </c>
    </row>
    <row r="309" spans="1:4" x14ac:dyDescent="0.25">
      <c r="A309" s="130">
        <v>133512</v>
      </c>
      <c r="B309" s="130" t="s">
        <v>28</v>
      </c>
      <c r="C309" s="130" t="s">
        <v>317</v>
      </c>
      <c r="D309" s="138">
        <v>0</v>
      </c>
    </row>
    <row r="310" spans="1:4" x14ac:dyDescent="0.25">
      <c r="A310" s="130">
        <v>133520</v>
      </c>
      <c r="B310" s="130" t="s">
        <v>32</v>
      </c>
      <c r="C310" s="130" t="s">
        <v>318</v>
      </c>
      <c r="D310" s="138">
        <v>0</v>
      </c>
    </row>
    <row r="311" spans="1:4" x14ac:dyDescent="0.25">
      <c r="A311" s="130">
        <v>133538</v>
      </c>
      <c r="B311" s="130" t="s">
        <v>45</v>
      </c>
      <c r="C311" s="130" t="s">
        <v>319</v>
      </c>
      <c r="D311" s="138">
        <v>0</v>
      </c>
    </row>
    <row r="312" spans="1:4" x14ac:dyDescent="0.25">
      <c r="A312" s="130">
        <v>133561</v>
      </c>
      <c r="B312" s="130" t="s">
        <v>33</v>
      </c>
      <c r="C312" s="130" t="s">
        <v>320</v>
      </c>
      <c r="D312" s="138">
        <v>0</v>
      </c>
    </row>
    <row r="313" spans="1:4" x14ac:dyDescent="0.25">
      <c r="A313" s="130">
        <v>133587</v>
      </c>
      <c r="B313" s="130" t="s">
        <v>45</v>
      </c>
      <c r="C313" s="130" t="s">
        <v>321</v>
      </c>
      <c r="D313" s="138">
        <v>0</v>
      </c>
    </row>
    <row r="314" spans="1:4" x14ac:dyDescent="0.25">
      <c r="A314" s="130">
        <v>133629</v>
      </c>
      <c r="B314" s="130" t="s">
        <v>32</v>
      </c>
      <c r="C314" s="130" t="s">
        <v>322</v>
      </c>
      <c r="D314" s="138">
        <v>0</v>
      </c>
    </row>
    <row r="315" spans="1:4" x14ac:dyDescent="0.25">
      <c r="A315" s="130">
        <v>133660</v>
      </c>
      <c r="B315" s="130" t="s">
        <v>33</v>
      </c>
      <c r="C315" s="130" t="s">
        <v>323</v>
      </c>
      <c r="D315" s="138">
        <v>0</v>
      </c>
    </row>
    <row r="316" spans="1:4" x14ac:dyDescent="0.25">
      <c r="A316" s="130">
        <v>133678</v>
      </c>
      <c r="B316" s="130" t="s">
        <v>28</v>
      </c>
      <c r="C316" s="130" t="s">
        <v>324</v>
      </c>
      <c r="D316" s="138">
        <v>0</v>
      </c>
    </row>
    <row r="317" spans="1:4" x14ac:dyDescent="0.25">
      <c r="A317" s="130">
        <v>133736</v>
      </c>
      <c r="B317" s="130" t="s">
        <v>26</v>
      </c>
      <c r="C317" s="130" t="s">
        <v>325</v>
      </c>
      <c r="D317" s="138">
        <v>0</v>
      </c>
    </row>
    <row r="318" spans="1:4" x14ac:dyDescent="0.25">
      <c r="A318" s="130">
        <v>133785</v>
      </c>
      <c r="B318" s="130" t="s">
        <v>28</v>
      </c>
      <c r="C318" s="130" t="s">
        <v>326</v>
      </c>
      <c r="D318" s="138">
        <v>0</v>
      </c>
    </row>
    <row r="319" spans="1:4" x14ac:dyDescent="0.25">
      <c r="A319" s="130">
        <v>133801</v>
      </c>
      <c r="B319" s="130" t="s">
        <v>52</v>
      </c>
      <c r="C319" s="130" t="s">
        <v>327</v>
      </c>
      <c r="D319" s="138">
        <v>0</v>
      </c>
    </row>
    <row r="320" spans="1:4" x14ac:dyDescent="0.25">
      <c r="A320" s="130">
        <v>133819</v>
      </c>
      <c r="B320" s="130" t="s">
        <v>32</v>
      </c>
      <c r="C320" s="130" t="s">
        <v>436</v>
      </c>
      <c r="D320" s="138">
        <v>0</v>
      </c>
    </row>
    <row r="321" spans="1:4" x14ac:dyDescent="0.25">
      <c r="A321" s="130">
        <v>133835</v>
      </c>
      <c r="B321" s="130" t="s">
        <v>32</v>
      </c>
      <c r="C321" s="130" t="s">
        <v>328</v>
      </c>
      <c r="D321" s="138">
        <v>0</v>
      </c>
    </row>
    <row r="322" spans="1:4" x14ac:dyDescent="0.25">
      <c r="A322" s="130">
        <v>133868</v>
      </c>
      <c r="B322" s="130" t="s">
        <v>45</v>
      </c>
      <c r="C322" s="130" t="s">
        <v>329</v>
      </c>
      <c r="D322" s="138">
        <v>0</v>
      </c>
    </row>
    <row r="323" spans="1:4" x14ac:dyDescent="0.25">
      <c r="A323" s="130">
        <v>133942</v>
      </c>
      <c r="B323" s="130" t="s">
        <v>22</v>
      </c>
      <c r="C323" s="130" t="s">
        <v>330</v>
      </c>
      <c r="D323" s="138">
        <v>0</v>
      </c>
    </row>
    <row r="324" spans="1:4" x14ac:dyDescent="0.25">
      <c r="A324" s="130">
        <v>133959</v>
      </c>
      <c r="B324" s="130" t="s">
        <v>26</v>
      </c>
      <c r="C324" s="130" t="s">
        <v>437</v>
      </c>
      <c r="D324" s="138">
        <v>0</v>
      </c>
    </row>
    <row r="325" spans="1:4" x14ac:dyDescent="0.25">
      <c r="A325" s="130">
        <v>134072</v>
      </c>
      <c r="B325" s="130" t="s">
        <v>52</v>
      </c>
      <c r="C325" s="130" t="s">
        <v>331</v>
      </c>
      <c r="D325" s="138">
        <v>0</v>
      </c>
    </row>
    <row r="326" spans="1:4" x14ac:dyDescent="0.25">
      <c r="A326" s="130">
        <v>134098</v>
      </c>
      <c r="B326" s="130" t="s">
        <v>32</v>
      </c>
      <c r="C326" s="130" t="s">
        <v>332</v>
      </c>
      <c r="D326" s="138">
        <v>0</v>
      </c>
    </row>
    <row r="327" spans="1:4" x14ac:dyDescent="0.25">
      <c r="A327" s="130">
        <v>134122</v>
      </c>
      <c r="B327" s="130" t="s">
        <v>22</v>
      </c>
      <c r="C327" s="130" t="s">
        <v>333</v>
      </c>
      <c r="D327" s="138">
        <v>0</v>
      </c>
    </row>
    <row r="328" spans="1:4" x14ac:dyDescent="0.25">
      <c r="A328" s="130">
        <v>134148</v>
      </c>
      <c r="B328" s="130" t="s">
        <v>22</v>
      </c>
      <c r="C328" s="130" t="s">
        <v>334</v>
      </c>
      <c r="D328" s="138">
        <v>0</v>
      </c>
    </row>
    <row r="329" spans="1:4" x14ac:dyDescent="0.25">
      <c r="A329" s="130">
        <v>134197</v>
      </c>
      <c r="B329" s="130" t="s">
        <v>32</v>
      </c>
      <c r="C329" s="130" t="s">
        <v>438</v>
      </c>
      <c r="D329" s="138">
        <v>0</v>
      </c>
    </row>
    <row r="330" spans="1:4" x14ac:dyDescent="0.25">
      <c r="A330" s="130">
        <v>134213</v>
      </c>
      <c r="B330" s="130" t="s">
        <v>45</v>
      </c>
      <c r="C330" s="130" t="s">
        <v>439</v>
      </c>
      <c r="D330" s="138">
        <v>0</v>
      </c>
    </row>
    <row r="331" spans="1:4" x14ac:dyDescent="0.25">
      <c r="A331" s="130">
        <v>134221</v>
      </c>
      <c r="B331" s="130" t="s">
        <v>45</v>
      </c>
      <c r="C331" s="130" t="s">
        <v>440</v>
      </c>
      <c r="D331" s="138">
        <v>0</v>
      </c>
    </row>
    <row r="332" spans="1:4" x14ac:dyDescent="0.25">
      <c r="A332" s="130">
        <v>134247</v>
      </c>
      <c r="B332" s="130" t="s">
        <v>26</v>
      </c>
      <c r="C332" s="130" t="s">
        <v>335</v>
      </c>
      <c r="D332" s="138">
        <v>0</v>
      </c>
    </row>
    <row r="333" spans="1:4" x14ac:dyDescent="0.25">
      <c r="A333" s="130">
        <v>142901</v>
      </c>
      <c r="B333" s="130" t="s">
        <v>47</v>
      </c>
      <c r="C333" s="130" t="s">
        <v>336</v>
      </c>
      <c r="D333" s="138">
        <v>0</v>
      </c>
    </row>
    <row r="334" spans="1:4" x14ac:dyDescent="0.25">
      <c r="A334" s="130">
        <v>142919</v>
      </c>
      <c r="B334" s="130" t="s">
        <v>49</v>
      </c>
      <c r="C334" s="130" t="s">
        <v>337</v>
      </c>
      <c r="D334" s="138">
        <v>0</v>
      </c>
    </row>
    <row r="335" spans="1:4" x14ac:dyDescent="0.25">
      <c r="A335" s="130">
        <v>142927</v>
      </c>
      <c r="B335" s="130" t="s">
        <v>33</v>
      </c>
      <c r="C335" s="130" t="s">
        <v>338</v>
      </c>
      <c r="D335" s="138">
        <v>0</v>
      </c>
    </row>
    <row r="336" spans="1:4" x14ac:dyDescent="0.25">
      <c r="A336" s="130">
        <v>142935</v>
      </c>
      <c r="B336" s="130" t="s">
        <v>33</v>
      </c>
      <c r="C336" s="130" t="s">
        <v>339</v>
      </c>
      <c r="D336" s="138">
        <v>0</v>
      </c>
    </row>
    <row r="337" spans="1:4" x14ac:dyDescent="0.25">
      <c r="A337" s="130">
        <v>142943</v>
      </c>
      <c r="B337" s="130" t="s">
        <v>33</v>
      </c>
      <c r="C337" s="130" t="s">
        <v>340</v>
      </c>
      <c r="D337" s="138">
        <v>0</v>
      </c>
    </row>
    <row r="338" spans="1:4" x14ac:dyDescent="0.25">
      <c r="A338" s="130">
        <v>142950</v>
      </c>
      <c r="B338" s="130" t="s">
        <v>22</v>
      </c>
      <c r="C338" s="130" t="s">
        <v>341</v>
      </c>
      <c r="D338" s="138">
        <v>0</v>
      </c>
    </row>
    <row r="339" spans="1:4" x14ac:dyDescent="0.25">
      <c r="A339" s="130">
        <v>142968</v>
      </c>
      <c r="B339" s="130" t="s">
        <v>32</v>
      </c>
      <c r="C339" s="130" t="s">
        <v>342</v>
      </c>
      <c r="D339" s="138">
        <v>0</v>
      </c>
    </row>
    <row r="340" spans="1:4" x14ac:dyDescent="0.25">
      <c r="A340" s="130">
        <v>143115</v>
      </c>
      <c r="B340" s="130" t="s">
        <v>26</v>
      </c>
      <c r="C340" s="130" t="s">
        <v>343</v>
      </c>
      <c r="D340" s="138">
        <v>0</v>
      </c>
    </row>
    <row r="341" spans="1:4" x14ac:dyDescent="0.25">
      <c r="A341" s="130">
        <v>143123</v>
      </c>
      <c r="B341" s="130" t="s">
        <v>26</v>
      </c>
      <c r="C341" s="130" t="s">
        <v>344</v>
      </c>
      <c r="D341" s="138">
        <v>0</v>
      </c>
    </row>
    <row r="342" spans="1:4" x14ac:dyDescent="0.25">
      <c r="A342" s="130">
        <v>143131</v>
      </c>
      <c r="B342" s="130" t="s">
        <v>26</v>
      </c>
      <c r="C342" s="130" t="s">
        <v>345</v>
      </c>
      <c r="D342" s="138">
        <v>0</v>
      </c>
    </row>
    <row r="343" spans="1:4" x14ac:dyDescent="0.25">
      <c r="A343" s="130">
        <v>143172</v>
      </c>
      <c r="B343" s="130" t="s">
        <v>33</v>
      </c>
      <c r="C343" s="130" t="s">
        <v>346</v>
      </c>
      <c r="D343" s="138">
        <v>0</v>
      </c>
    </row>
    <row r="344" spans="1:4" x14ac:dyDescent="0.25">
      <c r="A344" s="130">
        <v>143198</v>
      </c>
      <c r="B344" s="130" t="s">
        <v>33</v>
      </c>
      <c r="C344" s="130" t="s">
        <v>347</v>
      </c>
      <c r="D344" s="138">
        <v>0</v>
      </c>
    </row>
    <row r="345" spans="1:4" x14ac:dyDescent="0.25">
      <c r="A345" s="130">
        <v>143206</v>
      </c>
      <c r="B345" s="130" t="s">
        <v>26</v>
      </c>
      <c r="C345" s="130" t="s">
        <v>348</v>
      </c>
      <c r="D345" s="138">
        <v>0</v>
      </c>
    </row>
    <row r="346" spans="1:4" x14ac:dyDescent="0.25">
      <c r="A346" s="130">
        <v>143214</v>
      </c>
      <c r="B346" s="130" t="s">
        <v>108</v>
      </c>
      <c r="C346" s="130" t="s">
        <v>349</v>
      </c>
      <c r="D346" s="138">
        <v>0</v>
      </c>
    </row>
    <row r="347" spans="1:4" x14ac:dyDescent="0.25">
      <c r="A347" s="130">
        <v>143297</v>
      </c>
      <c r="B347" s="130" t="s">
        <v>22</v>
      </c>
      <c r="C347" s="130" t="s">
        <v>350</v>
      </c>
      <c r="D347" s="138">
        <v>0</v>
      </c>
    </row>
    <row r="348" spans="1:4" x14ac:dyDescent="0.25">
      <c r="A348" s="130">
        <v>143305</v>
      </c>
      <c r="B348" s="130" t="s">
        <v>184</v>
      </c>
      <c r="C348" s="130" t="s">
        <v>351</v>
      </c>
      <c r="D348" s="138">
        <v>0</v>
      </c>
    </row>
    <row r="349" spans="1:4" x14ac:dyDescent="0.25">
      <c r="A349" s="130">
        <v>143313</v>
      </c>
      <c r="B349" s="130" t="s">
        <v>32</v>
      </c>
      <c r="C349" s="130" t="s">
        <v>441</v>
      </c>
      <c r="D349" s="138">
        <v>0</v>
      </c>
    </row>
    <row r="350" spans="1:4" x14ac:dyDescent="0.25">
      <c r="A350" s="130">
        <v>143396</v>
      </c>
      <c r="B350" s="130" t="s">
        <v>22</v>
      </c>
      <c r="C350" s="130" t="s">
        <v>352</v>
      </c>
      <c r="D350" s="138">
        <v>0</v>
      </c>
    </row>
    <row r="351" spans="1:4" x14ac:dyDescent="0.25">
      <c r="A351" s="130">
        <v>143479</v>
      </c>
      <c r="B351" s="130" t="s">
        <v>32</v>
      </c>
      <c r="C351" s="130" t="s">
        <v>353</v>
      </c>
      <c r="D351" s="138">
        <v>0</v>
      </c>
    </row>
    <row r="352" spans="1:4" x14ac:dyDescent="0.25">
      <c r="A352" s="130">
        <v>143487</v>
      </c>
      <c r="B352" s="130" t="s">
        <v>32</v>
      </c>
      <c r="C352" s="130" t="s">
        <v>354</v>
      </c>
      <c r="D352" s="138">
        <v>0</v>
      </c>
    </row>
    <row r="353" spans="1:4" x14ac:dyDescent="0.25">
      <c r="A353" s="130">
        <v>143529</v>
      </c>
      <c r="B353" s="130" t="s">
        <v>26</v>
      </c>
      <c r="C353" s="130" t="s">
        <v>355</v>
      </c>
      <c r="D353" s="138">
        <v>0</v>
      </c>
    </row>
    <row r="354" spans="1:4" x14ac:dyDescent="0.25">
      <c r="A354" s="130">
        <v>143537</v>
      </c>
      <c r="B354" s="130" t="s">
        <v>33</v>
      </c>
      <c r="C354" s="130" t="s">
        <v>356</v>
      </c>
      <c r="D354" s="138">
        <v>0</v>
      </c>
    </row>
    <row r="355" spans="1:4" x14ac:dyDescent="0.25">
      <c r="A355" s="130">
        <v>143552</v>
      </c>
      <c r="B355" s="130" t="s">
        <v>22</v>
      </c>
      <c r="C355" s="130" t="s">
        <v>357</v>
      </c>
      <c r="D355" s="138">
        <v>0</v>
      </c>
    </row>
    <row r="356" spans="1:4" x14ac:dyDescent="0.25">
      <c r="A356" s="130">
        <v>143560</v>
      </c>
      <c r="B356" s="130" t="s">
        <v>26</v>
      </c>
      <c r="C356" s="130" t="s">
        <v>358</v>
      </c>
      <c r="D356" s="138">
        <v>0</v>
      </c>
    </row>
    <row r="357" spans="1:4" x14ac:dyDescent="0.25">
      <c r="A357" s="130">
        <v>143578</v>
      </c>
      <c r="B357" s="130" t="s">
        <v>108</v>
      </c>
      <c r="C357" s="130" t="s">
        <v>359</v>
      </c>
      <c r="D357" s="138">
        <v>0</v>
      </c>
    </row>
    <row r="358" spans="1:4" x14ac:dyDescent="0.25">
      <c r="A358" s="130">
        <v>143602</v>
      </c>
      <c r="B358" s="130" t="s">
        <v>28</v>
      </c>
      <c r="C358" s="130" t="s">
        <v>360</v>
      </c>
      <c r="D358" s="138">
        <v>0</v>
      </c>
    </row>
    <row r="359" spans="1:4" x14ac:dyDescent="0.25">
      <c r="A359" s="130">
        <v>143610</v>
      </c>
      <c r="B359" s="130" t="s">
        <v>33</v>
      </c>
      <c r="C359" s="130" t="s">
        <v>361</v>
      </c>
      <c r="D359" s="138">
        <v>0</v>
      </c>
    </row>
    <row r="360" spans="1:4" x14ac:dyDescent="0.25">
      <c r="A360" s="130">
        <v>143644</v>
      </c>
      <c r="B360" s="130" t="s">
        <v>168</v>
      </c>
      <c r="C360" s="130" t="s">
        <v>362</v>
      </c>
      <c r="D360" s="138">
        <v>-23741.25</v>
      </c>
    </row>
    <row r="361" spans="1:4" x14ac:dyDescent="0.25">
      <c r="A361" s="130">
        <v>147231</v>
      </c>
      <c r="B361" s="130" t="s">
        <v>45</v>
      </c>
      <c r="C361" s="130" t="s">
        <v>363</v>
      </c>
      <c r="D361" s="138">
        <v>0</v>
      </c>
    </row>
    <row r="362" spans="1:4" x14ac:dyDescent="0.25">
      <c r="A362" s="130">
        <v>148916</v>
      </c>
      <c r="B362" s="130" t="s">
        <v>184</v>
      </c>
      <c r="C362" s="130" t="s">
        <v>364</v>
      </c>
      <c r="D362" s="138">
        <v>0</v>
      </c>
    </row>
    <row r="363" spans="1:4" x14ac:dyDescent="0.25">
      <c r="A363" s="130">
        <v>148932</v>
      </c>
      <c r="B363" s="130" t="s">
        <v>154</v>
      </c>
      <c r="C363" s="130" t="s">
        <v>365</v>
      </c>
      <c r="D363" s="138">
        <v>0</v>
      </c>
    </row>
    <row r="364" spans="1:4" x14ac:dyDescent="0.25">
      <c r="A364" s="130">
        <v>148981</v>
      </c>
      <c r="B364" s="130" t="s">
        <v>366</v>
      </c>
      <c r="C364" s="130" t="s">
        <v>367</v>
      </c>
      <c r="D364" s="138">
        <v>0</v>
      </c>
    </row>
    <row r="365" spans="1:4" x14ac:dyDescent="0.25">
      <c r="A365" s="130">
        <v>148999</v>
      </c>
      <c r="B365" s="130" t="s">
        <v>52</v>
      </c>
      <c r="C365" s="130" t="s">
        <v>368</v>
      </c>
      <c r="D365" s="138">
        <v>0</v>
      </c>
    </row>
    <row r="366" spans="1:4" x14ac:dyDescent="0.25">
      <c r="A366" s="130">
        <v>149047</v>
      </c>
      <c r="B366" s="130" t="s">
        <v>366</v>
      </c>
      <c r="C366" s="130" t="s">
        <v>369</v>
      </c>
      <c r="D366" s="138">
        <v>0</v>
      </c>
    </row>
    <row r="367" spans="1:4" x14ac:dyDescent="0.25">
      <c r="A367" s="130">
        <v>149054</v>
      </c>
      <c r="B367" s="130" t="s">
        <v>45</v>
      </c>
      <c r="C367" s="130" t="s">
        <v>370</v>
      </c>
      <c r="D367" s="138">
        <v>0</v>
      </c>
    </row>
    <row r="368" spans="1:4" x14ac:dyDescent="0.25">
      <c r="A368" s="130">
        <v>149062</v>
      </c>
      <c r="B368" s="130" t="s">
        <v>189</v>
      </c>
      <c r="C368" s="130" t="s">
        <v>371</v>
      </c>
      <c r="D368" s="138">
        <v>0</v>
      </c>
    </row>
    <row r="369" spans="1:5" x14ac:dyDescent="0.25">
      <c r="A369" s="130">
        <v>149088</v>
      </c>
      <c r="B369" s="130" t="s">
        <v>193</v>
      </c>
      <c r="C369" s="130" t="s">
        <v>372</v>
      </c>
      <c r="D369" s="138">
        <v>0</v>
      </c>
    </row>
    <row r="370" spans="1:5" x14ac:dyDescent="0.25">
      <c r="A370" s="130">
        <v>149302</v>
      </c>
      <c r="B370" s="130" t="s">
        <v>22</v>
      </c>
      <c r="C370" s="130" t="s">
        <v>373</v>
      </c>
      <c r="D370" s="138">
        <v>0</v>
      </c>
    </row>
    <row r="371" spans="1:5" x14ac:dyDescent="0.25">
      <c r="A371" s="130">
        <v>149328</v>
      </c>
      <c r="B371" s="130" t="s">
        <v>154</v>
      </c>
      <c r="C371" s="130" t="s">
        <v>374</v>
      </c>
      <c r="D371" s="138">
        <v>0</v>
      </c>
    </row>
    <row r="372" spans="1:5" x14ac:dyDescent="0.25">
      <c r="A372" s="130">
        <v>149336</v>
      </c>
      <c r="B372" s="130" t="s">
        <v>30</v>
      </c>
      <c r="C372" s="130" t="s">
        <v>375</v>
      </c>
      <c r="D372" s="138">
        <v>0</v>
      </c>
    </row>
    <row r="373" spans="1:5" x14ac:dyDescent="0.25">
      <c r="A373" s="130">
        <v>149427</v>
      </c>
      <c r="B373" s="130" t="s">
        <v>47</v>
      </c>
      <c r="C373" s="130" t="s">
        <v>376</v>
      </c>
      <c r="D373" s="138">
        <v>0</v>
      </c>
    </row>
    <row r="374" spans="1:5" x14ac:dyDescent="0.25">
      <c r="A374" s="130">
        <v>151027</v>
      </c>
      <c r="B374" s="130" t="s">
        <v>377</v>
      </c>
      <c r="C374" s="130" t="s">
        <v>378</v>
      </c>
      <c r="D374" s="138">
        <v>0</v>
      </c>
    </row>
    <row r="375" spans="1:5" x14ac:dyDescent="0.25">
      <c r="A375" s="130">
        <v>151035</v>
      </c>
      <c r="B375" s="130" t="s">
        <v>184</v>
      </c>
      <c r="C375" s="130" t="s">
        <v>379</v>
      </c>
      <c r="D375" s="138">
        <v>0</v>
      </c>
    </row>
    <row r="376" spans="1:5" x14ac:dyDescent="0.25">
      <c r="A376" s="130">
        <v>151142</v>
      </c>
      <c r="B376" s="130" t="s">
        <v>49</v>
      </c>
      <c r="C376" s="130" t="s">
        <v>442</v>
      </c>
      <c r="D376" s="138">
        <v>0</v>
      </c>
    </row>
    <row r="377" spans="1:5" x14ac:dyDescent="0.25">
      <c r="A377" s="130">
        <v>151167</v>
      </c>
      <c r="B377" s="130" t="s">
        <v>184</v>
      </c>
      <c r="C377" s="130" t="s">
        <v>381</v>
      </c>
      <c r="D377" s="138">
        <v>0</v>
      </c>
    </row>
    <row r="378" spans="1:5" x14ac:dyDescent="0.25">
      <c r="A378" s="130">
        <v>151175</v>
      </c>
      <c r="B378" s="130" t="s">
        <v>41</v>
      </c>
      <c r="C378" s="130" t="s">
        <v>382</v>
      </c>
      <c r="D378" s="138">
        <v>0</v>
      </c>
    </row>
    <row r="379" spans="1:5" x14ac:dyDescent="0.25">
      <c r="A379" s="130">
        <v>151183</v>
      </c>
      <c r="B379" s="130" t="s">
        <v>32</v>
      </c>
      <c r="C379" s="130" t="s">
        <v>383</v>
      </c>
      <c r="D379" s="138">
        <v>0</v>
      </c>
    </row>
    <row r="380" spans="1:5" x14ac:dyDescent="0.25">
      <c r="A380" s="130">
        <v>151191</v>
      </c>
      <c r="B380" s="130" t="s">
        <v>32</v>
      </c>
      <c r="C380" s="130" t="s">
        <v>443</v>
      </c>
      <c r="D380" s="138">
        <v>0</v>
      </c>
    </row>
    <row r="381" spans="1:5" x14ac:dyDescent="0.25">
      <c r="A381" s="130">
        <v>151209</v>
      </c>
      <c r="B381" s="130" t="s">
        <v>32</v>
      </c>
      <c r="C381" s="130" t="s">
        <v>384</v>
      </c>
      <c r="D381" s="138">
        <v>0</v>
      </c>
    </row>
    <row r="382" spans="1:5" x14ac:dyDescent="0.25">
      <c r="A382" s="130">
        <v>151233</v>
      </c>
      <c r="B382" s="130" t="s">
        <v>30</v>
      </c>
      <c r="C382" s="130" t="s">
        <v>385</v>
      </c>
      <c r="D382" s="138">
        <v>0</v>
      </c>
    </row>
    <row r="383" spans="1:5" x14ac:dyDescent="0.25">
      <c r="A383" s="143">
        <v>50765</v>
      </c>
      <c r="B383" s="143" t="s">
        <v>528</v>
      </c>
      <c r="C383" s="143" t="s">
        <v>529</v>
      </c>
      <c r="D383" s="131">
        <f>SUM(D4:D382)</f>
        <v>-1745018.6099999999</v>
      </c>
      <c r="E383" s="131"/>
    </row>
  </sheetData>
  <sheetProtection algorithmName="SHA-512" hashValue="/3HLKicwT/bJf6RhTyrXrDVW3JhbcjdZ0t3YpFDdGx3NMAkm7M9ygeO49WDSSEkGmiehZjDcu+I8pGA2x5Rq5A==" saltValue="uzpb/3zwN+DylWpiQvIp7Q==" spinCount="100000" sheet="1" objects="1" scenarios="1" autoFilter="0"/>
  <autoFilter ref="A3:C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3522"/>
  <sheetViews>
    <sheetView topLeftCell="H1" workbookViewId="0">
      <selection activeCell="AD3" sqref="AD3"/>
    </sheetView>
  </sheetViews>
  <sheetFormatPr defaultRowHeight="15" x14ac:dyDescent="0.25"/>
  <cols>
    <col min="1" max="1" width="17.5703125" hidden="1" customWidth="1"/>
    <col min="2" max="2" width="10.7109375" customWidth="1"/>
    <col min="4" max="4" width="12.140625" customWidth="1"/>
    <col min="5" max="5" width="11" customWidth="1"/>
    <col min="6" max="6" width="10.7109375" customWidth="1"/>
    <col min="7" max="7" width="10.28515625" customWidth="1"/>
    <col min="8" max="8" width="10.7109375" customWidth="1"/>
    <col min="9" max="9" width="10.42578125" customWidth="1"/>
    <col min="10" max="10" width="10.28515625" customWidth="1"/>
    <col min="23" max="23" width="12.5703125" bestFit="1" customWidth="1"/>
    <col min="24" max="24" width="9.140625" style="18"/>
    <col min="25" max="25" width="14.28515625" bestFit="1" customWidth="1"/>
    <col min="26" max="26" width="12.7109375" bestFit="1" customWidth="1"/>
    <col min="27" max="27" width="12.42578125" customWidth="1"/>
    <col min="28" max="28" width="13.28515625" bestFit="1" customWidth="1"/>
    <col min="29" max="29" width="11.7109375" bestFit="1" customWidth="1"/>
    <col min="30" max="30" width="10.140625" bestFit="1" customWidth="1"/>
    <col min="31" max="31" width="12.7109375" bestFit="1" customWidth="1"/>
    <col min="32" max="32" width="13.140625" bestFit="1" customWidth="1"/>
    <col min="33" max="33" width="13.85546875" bestFit="1" customWidth="1"/>
    <col min="34" max="39" width="11.5703125" bestFit="1" customWidth="1"/>
    <col min="40" max="40" width="15.5703125" bestFit="1" customWidth="1"/>
    <col min="41" max="43" width="12.42578125" bestFit="1" customWidth="1"/>
    <col min="44" max="44" width="10.28515625" bestFit="1" customWidth="1"/>
    <col min="45" max="49" width="12.28515625" bestFit="1" customWidth="1"/>
    <col min="50" max="50" width="13.7109375" bestFit="1" customWidth="1"/>
    <col min="51" max="51" width="13.85546875" bestFit="1" customWidth="1"/>
    <col min="52" max="52" width="16.42578125" bestFit="1" customWidth="1"/>
    <col min="53" max="53" width="15.140625" bestFit="1" customWidth="1"/>
    <col min="54" max="54" width="14" customWidth="1"/>
    <col min="55" max="55" width="13.85546875" customWidth="1"/>
    <col min="56" max="57" width="14" bestFit="1" customWidth="1"/>
  </cols>
  <sheetData>
    <row r="2" spans="1:57" s="5" customFormat="1" x14ac:dyDescent="0.25">
      <c r="A2" s="5" t="s">
        <v>444</v>
      </c>
      <c r="B2" s="7" t="s">
        <v>445</v>
      </c>
      <c r="C2" s="5" t="s">
        <v>446</v>
      </c>
      <c r="D2" s="8" t="s">
        <v>447</v>
      </c>
      <c r="E2" s="8" t="s">
        <v>448</v>
      </c>
      <c r="F2" s="8" t="s">
        <v>449</v>
      </c>
      <c r="G2" s="8" t="s">
        <v>450</v>
      </c>
      <c r="H2" s="8" t="s">
        <v>451</v>
      </c>
      <c r="I2" s="8" t="s">
        <v>452</v>
      </c>
      <c r="J2" s="8" t="s">
        <v>453</v>
      </c>
      <c r="K2" s="9" t="s">
        <v>454</v>
      </c>
      <c r="L2" s="10" t="s">
        <v>455</v>
      </c>
      <c r="M2" s="10" t="s">
        <v>456</v>
      </c>
      <c r="N2" s="10" t="s">
        <v>457</v>
      </c>
      <c r="O2" s="8" t="s">
        <v>458</v>
      </c>
      <c r="P2" s="8" t="s">
        <v>459</v>
      </c>
      <c r="Q2" s="8" t="s">
        <v>460</v>
      </c>
      <c r="R2" s="8" t="s">
        <v>461</v>
      </c>
      <c r="S2" s="8" t="s">
        <v>462</v>
      </c>
      <c r="T2" s="8" t="s">
        <v>463</v>
      </c>
      <c r="U2" s="8" t="s">
        <v>464</v>
      </c>
      <c r="V2" s="2" t="s">
        <v>465</v>
      </c>
      <c r="W2" s="5" t="s">
        <v>466</v>
      </c>
      <c r="X2" s="5" t="s">
        <v>496</v>
      </c>
      <c r="Y2" s="12" t="s">
        <v>467</v>
      </c>
      <c r="Z2" s="11" t="s">
        <v>468</v>
      </c>
      <c r="AA2" s="7" t="s">
        <v>582</v>
      </c>
      <c r="AB2" s="7" t="s">
        <v>579</v>
      </c>
      <c r="AC2" s="7" t="s">
        <v>580</v>
      </c>
      <c r="AD2" s="7" t="s">
        <v>594</v>
      </c>
      <c r="AE2" s="7" t="s">
        <v>506</v>
      </c>
      <c r="AF2" s="5">
        <v>1</v>
      </c>
      <c r="AG2" s="5">
        <v>2</v>
      </c>
      <c r="AH2" s="5">
        <v>3</v>
      </c>
      <c r="AI2" s="5">
        <v>4</v>
      </c>
      <c r="AJ2" s="5">
        <v>5</v>
      </c>
      <c r="AK2" s="5">
        <v>6</v>
      </c>
      <c r="AL2" s="5">
        <v>7</v>
      </c>
      <c r="AM2" s="5">
        <v>8</v>
      </c>
      <c r="AN2" s="5">
        <v>9</v>
      </c>
      <c r="AO2" s="5">
        <v>10</v>
      </c>
      <c r="AP2" s="5">
        <v>11</v>
      </c>
      <c r="AQ2" s="5">
        <v>12</v>
      </c>
      <c r="AR2" s="5">
        <v>13</v>
      </c>
      <c r="AS2" s="5">
        <v>14</v>
      </c>
      <c r="AT2" s="5">
        <v>15</v>
      </c>
      <c r="AU2" s="5">
        <v>16</v>
      </c>
      <c r="AV2" s="5">
        <v>17</v>
      </c>
      <c r="AW2" s="5">
        <v>18</v>
      </c>
      <c r="AX2" s="5">
        <v>19</v>
      </c>
      <c r="AY2" s="5">
        <v>20</v>
      </c>
      <c r="AZ2" s="5">
        <v>21</v>
      </c>
      <c r="BA2" s="5">
        <v>22</v>
      </c>
      <c r="BB2" s="5">
        <v>23</v>
      </c>
      <c r="BC2" s="5">
        <v>24</v>
      </c>
      <c r="BD2" s="5">
        <v>25</v>
      </c>
      <c r="BE2" s="5">
        <v>26</v>
      </c>
    </row>
    <row r="3" spans="1:57" x14ac:dyDescent="0.25">
      <c r="A3" t="str">
        <f>B3&amp;"-"&amp;COUNTIF($B$3:B3,B3)</f>
        <v>125-1</v>
      </c>
      <c r="B3">
        <v>125</v>
      </c>
      <c r="C3">
        <f>VLOOKUP(A3,'ADM Details FY17'!$A$3:$D$3515,4,FALSE)</f>
        <v>48207</v>
      </c>
      <c r="D3" s="1">
        <f>VLOOKUP(A3,'ADM Details FY17'!$A$3:$E$3515,5,FALSE)</f>
        <v>0.42</v>
      </c>
      <c r="E3" s="1">
        <f>VLOOKUP(A3,'ADM Details FY17'!$A$3:$F$3515,6,FALSE)</f>
        <v>0</v>
      </c>
      <c r="F3" s="1">
        <f>VLOOKUP(A3,'ADM Details FY17'!$A$3:$G$3515,7,FALSE)</f>
        <v>0.42</v>
      </c>
      <c r="G3" s="1">
        <f>VLOOKUP(A3,'ADM Details FY17'!$A$3:$H$3515,8,FALSE)</f>
        <v>0</v>
      </c>
      <c r="H3" s="1">
        <f>VLOOKUP(A3,'ADM Details FY17'!$A$3:$I$3515,9,FALSE)</f>
        <v>0</v>
      </c>
      <c r="I3" s="1">
        <f>VLOOKUP(A3,'ADM Details FY17'!$A$3:$J$3517,10,FALSE)</f>
        <v>0</v>
      </c>
      <c r="J3" s="1">
        <f>VLOOKUP(A3,'ADM Details FY17'!$A$3:$K$3515,11,FALSE)</f>
        <v>0</v>
      </c>
      <c r="K3" s="1">
        <f>VLOOKUP(A3,'ADM Details FY17'!$A$3:$M$3515,13,FALSE)</f>
        <v>0.42</v>
      </c>
      <c r="L3" s="1">
        <f>VLOOKUP(A3,'ADM Details FY17'!$A$3:$O$3515,15,FALSE)</f>
        <v>0</v>
      </c>
      <c r="M3" s="1">
        <f>VLOOKUP(A3,'ADM Details FY17'!$A$3:$P$3515,16,FALSE)</f>
        <v>0</v>
      </c>
      <c r="N3" s="1">
        <f>VLOOKUP(A3,'ADM Details FY17'!$A$3:$Q$3515,17,FALSE)</f>
        <v>0</v>
      </c>
      <c r="O3" s="1">
        <f>VLOOKUP(A3,'ADM Details FY17'!$A$3:$S$3515,19,FALSE)</f>
        <v>0</v>
      </c>
      <c r="P3" s="1">
        <f>VLOOKUP(A3,'ADM Details FY17'!$A$3:$U$3515,21,FALSE)</f>
        <v>0</v>
      </c>
      <c r="Q3" s="1">
        <f>VLOOKUP(A3,'ADM Details FY17'!$A$3:$V$3515,22,FALSE)</f>
        <v>0</v>
      </c>
      <c r="R3" s="1">
        <f>VLOOKUP(A3,'ADM Details FY17'!$A$3:$W$3515,23,FALSE)</f>
        <v>0</v>
      </c>
      <c r="S3" s="1">
        <f>VLOOKUP(A3,'ADM Details FY17'!$A$3:$X$3515,24,FALSE)</f>
        <v>0</v>
      </c>
      <c r="T3" s="1">
        <f>VLOOKUP(A3,'ADM Details FY17'!$A$3:$Y$3515,25,FALSE)</f>
        <v>0</v>
      </c>
      <c r="U3" s="1">
        <f>VLOOKUP(A3,'ADM Details FY17'!$A$3:$AA$3515,27,FALSE)</f>
        <v>0</v>
      </c>
      <c r="V3" s="1">
        <f>IFERROR(VLOOKUP(C3,'eindex _tget pp '!$A$4:$E$615,5,FALSE),0)</f>
        <v>0</v>
      </c>
      <c r="W3" s="31">
        <f>IFERROR(VLOOKUP(C3,'eindex _tget pp '!$A$4:$F$615,6,FALSE),0)</f>
        <v>6.5558528599999999E-2</v>
      </c>
      <c r="X3" s="4">
        <f>IFERROR(VLOOKUP(B3,'eschools 16'!$A$2:$F$25,6,FALSE),1)</f>
        <v>1</v>
      </c>
      <c r="Y3" s="1">
        <f>ROUND(IF(X3=2,0,(AD3*0.25*V3)),2)</f>
        <v>0</v>
      </c>
      <c r="Z3" s="1">
        <f>ROUND(IF(X3=2,0,(K3*272*W3)),2)</f>
        <v>7.49</v>
      </c>
      <c r="AA3" s="31">
        <f>IFERROR(VLOOKUP(C3,'eindex _tget pp '!$A$4:$G$615,7,FALSE),0)</f>
        <v>0.26255666100000002</v>
      </c>
      <c r="AB3" s="1">
        <f>VLOOKUP(A3,'ADM Details FY17'!$A$3:$AB$3515,28,FALSE)</f>
        <v>0</v>
      </c>
      <c r="AC3" s="1">
        <f>ROUND((AA3*AB3*923.6758),2)</f>
        <v>0</v>
      </c>
      <c r="AD3" s="1">
        <f>D3+(U3*0.2)</f>
        <v>0.42</v>
      </c>
      <c r="AE3" s="1">
        <f>IF(X3=2,(AD3*25),(AD3*150))</f>
        <v>63</v>
      </c>
      <c r="AF3" s="32" t="s">
        <v>497</v>
      </c>
      <c r="AG3" s="18" t="s">
        <v>508</v>
      </c>
      <c r="AH3" s="18" t="s">
        <v>509</v>
      </c>
      <c r="AI3" s="18" t="s">
        <v>510</v>
      </c>
      <c r="AJ3" s="18" t="s">
        <v>511</v>
      </c>
      <c r="AK3" s="18" t="s">
        <v>512</v>
      </c>
      <c r="AL3" s="18" t="s">
        <v>513</v>
      </c>
      <c r="AM3" s="18" t="s">
        <v>514</v>
      </c>
      <c r="AN3" s="18" t="s">
        <v>515</v>
      </c>
      <c r="AO3" s="18" t="s">
        <v>516</v>
      </c>
      <c r="AP3" s="18" t="s">
        <v>517</v>
      </c>
      <c r="AQ3" s="18" t="s">
        <v>518</v>
      </c>
      <c r="AR3" s="18" t="s">
        <v>519</v>
      </c>
      <c r="AS3" s="18" t="s">
        <v>520</v>
      </c>
      <c r="AT3" s="18" t="s">
        <v>521</v>
      </c>
      <c r="AU3" s="18" t="s">
        <v>522</v>
      </c>
      <c r="AV3" s="18" t="s">
        <v>523</v>
      </c>
      <c r="AW3" s="18" t="s">
        <v>524</v>
      </c>
      <c r="AX3" s="18" t="s">
        <v>525</v>
      </c>
      <c r="AY3" s="18" t="s">
        <v>499</v>
      </c>
      <c r="AZ3" s="18" t="s">
        <v>526</v>
      </c>
      <c r="BA3" s="18" t="s">
        <v>583</v>
      </c>
      <c r="BB3" s="18" t="s">
        <v>584</v>
      </c>
      <c r="BC3" s="18" t="s">
        <v>595</v>
      </c>
    </row>
    <row r="4" spans="1:57" x14ac:dyDescent="0.25">
      <c r="A4" t="str">
        <f>B4&amp;"-"&amp;COUNTIF($B$3:B4,B4)</f>
        <v>125-2</v>
      </c>
      <c r="B4">
        <v>125</v>
      </c>
      <c r="C4" s="18">
        <f>VLOOKUP(A4,'ADM Details FY17'!$A$3:$D$3515,4,FALSE)</f>
        <v>43984</v>
      </c>
      <c r="D4" s="1">
        <f>VLOOKUP(A4,'ADM Details FY17'!$A$3:$E$3515,5,FALSE)</f>
        <v>1</v>
      </c>
      <c r="E4" s="1">
        <f>VLOOKUP(A4,'ADM Details FY17'!$A$3:$F$3515,6,FALSE)</f>
        <v>0</v>
      </c>
      <c r="F4" s="1">
        <f>VLOOKUP(A4,'ADM Details FY17'!$A$3:$G$3515,7,FALSE)</f>
        <v>0</v>
      </c>
      <c r="G4" s="1">
        <f>VLOOKUP(A4,'ADM Details FY17'!$A$3:$H$3515,8,FALSE)</f>
        <v>0</v>
      </c>
      <c r="H4" s="1">
        <f>VLOOKUP(A4,'ADM Details FY17'!$A$3:$I$3515,9,FALSE)</f>
        <v>0</v>
      </c>
      <c r="I4" s="1">
        <f>VLOOKUP(A4,'ADM Details FY17'!$A$3:$J$3517,10,FALSE)</f>
        <v>0</v>
      </c>
      <c r="J4" s="1">
        <f>VLOOKUP(A4,'ADM Details FY17'!$A$3:$K$3515,11,FALSE)</f>
        <v>0</v>
      </c>
      <c r="K4" s="1">
        <f>VLOOKUP(A4,'ADM Details FY17'!$A$3:$M$3515,13,FALSE)</f>
        <v>1</v>
      </c>
      <c r="L4" s="1">
        <f>VLOOKUP(A4,'ADM Details FY17'!$A$3:$O$3515,15,FALSE)</f>
        <v>0</v>
      </c>
      <c r="M4" s="1">
        <f>VLOOKUP(A4,'ADM Details FY17'!$A$3:$P$3515,16,FALSE)</f>
        <v>0</v>
      </c>
      <c r="N4" s="1">
        <f>VLOOKUP(A4,'ADM Details FY17'!$A$3:$Q$3515,17,FALSE)</f>
        <v>0</v>
      </c>
      <c r="O4" s="1">
        <f>VLOOKUP(A4,'ADM Details FY17'!$A$3:$S$3515,19,FALSE)</f>
        <v>0</v>
      </c>
      <c r="P4" s="1">
        <f>VLOOKUP(A4,'ADM Details FY17'!$A$3:$U$3515,21,FALSE)</f>
        <v>0</v>
      </c>
      <c r="Q4" s="1">
        <f>VLOOKUP(A4,'ADM Details FY17'!$A$3:$V$3515,22,FALSE)</f>
        <v>0</v>
      </c>
      <c r="R4" s="1">
        <f>VLOOKUP(A4,'ADM Details FY17'!$A$3:$W$3515,23,FALSE)</f>
        <v>0</v>
      </c>
      <c r="S4" s="1">
        <f>VLOOKUP(A4,'ADM Details FY17'!$A$3:$X$3515,24,FALSE)</f>
        <v>0</v>
      </c>
      <c r="T4" s="1">
        <f>VLOOKUP(A4,'ADM Details FY17'!$A$3:$Y$3515,25,FALSE)</f>
        <v>0</v>
      </c>
      <c r="U4" s="1">
        <f>VLOOKUP(A4,'ADM Details FY17'!$A$3:$AA$3515,27,FALSE)</f>
        <v>0</v>
      </c>
      <c r="V4" s="1">
        <f>IFERROR(VLOOKUP(C4,'eindex _tget pp '!$A$4:$E$615,5,FALSE),0)</f>
        <v>219.89354698016334</v>
      </c>
      <c r="W4" s="31">
        <f>IFERROR(VLOOKUP(C4,'eindex _tget pp '!$A$4:$F$615,6,FALSE),0)</f>
        <v>0.78627030480000004</v>
      </c>
      <c r="X4" s="4">
        <f>IFERROR(VLOOKUP(B4,'eschools 16'!$A$2:$F$25,6,FALSE),1)</f>
        <v>1</v>
      </c>
      <c r="Y4" s="1">
        <f t="shared" ref="Y4:Y67" si="0">ROUND(IF(X4=2,0,(AD4*0.25*V4)),2)</f>
        <v>54.97</v>
      </c>
      <c r="Z4" s="1">
        <f t="shared" ref="Z4:Z67" si="1">ROUND(IF(X4=2,0,(K4*272*W4)),2)</f>
        <v>213.87</v>
      </c>
      <c r="AA4" s="31">
        <f>IFERROR(VLOOKUP(C4,'eindex _tget pp '!$A$4:$G$615,7,FALSE),0)</f>
        <v>0.475328001</v>
      </c>
      <c r="AB4" s="1">
        <f>VLOOKUP(A4,'ADM Details FY17'!$A$3:$AB$3515,28,FALSE)</f>
        <v>0</v>
      </c>
      <c r="AC4" s="1">
        <f t="shared" ref="AC4:AC67" si="2">ROUND((AA4*AB4*923.6758),2)</f>
        <v>0</v>
      </c>
      <c r="AD4" s="1">
        <f t="shared" ref="AD4:AD67" si="3">D4+(U4*0.2)</f>
        <v>1</v>
      </c>
      <c r="AE4" s="1">
        <f t="shared" ref="AE4:AE67" si="4">IF(X4=2,(AD4*25),(AD4*150))</f>
        <v>150</v>
      </c>
      <c r="AF4" s="84">
        <v>125</v>
      </c>
      <c r="AG4" s="1">
        <v>79.09</v>
      </c>
      <c r="AH4" s="1">
        <v>0</v>
      </c>
      <c r="AI4" s="1">
        <v>15.7</v>
      </c>
      <c r="AJ4" s="1">
        <v>0.43</v>
      </c>
      <c r="AK4" s="1">
        <v>0</v>
      </c>
      <c r="AL4" s="1">
        <v>0</v>
      </c>
      <c r="AM4" s="1">
        <v>0</v>
      </c>
      <c r="AN4" s="1">
        <v>79.09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23465.42</v>
      </c>
      <c r="AZ4" s="1">
        <v>39569.96</v>
      </c>
      <c r="BA4" s="1">
        <v>0</v>
      </c>
      <c r="BB4" s="1">
        <v>0</v>
      </c>
      <c r="BC4" s="1">
        <v>79.09</v>
      </c>
    </row>
    <row r="5" spans="1:57" x14ac:dyDescent="0.25">
      <c r="A5" t="str">
        <f>B5&amp;"-"&amp;COUNTIF($B$3:B5,B5)</f>
        <v>125-3</v>
      </c>
      <c r="B5">
        <v>125</v>
      </c>
      <c r="C5" s="18">
        <f>VLOOKUP(A5,'ADM Details FY17'!$A$3:$D$3515,4,FALSE)</f>
        <v>44602</v>
      </c>
      <c r="D5" s="1">
        <f>VLOOKUP(A5,'ADM Details FY17'!$A$3:$E$3515,5,FALSE)</f>
        <v>1</v>
      </c>
      <c r="E5" s="1">
        <f>VLOOKUP(A5,'ADM Details FY17'!$A$3:$F$3515,6,FALSE)</f>
        <v>0</v>
      </c>
      <c r="F5" s="1">
        <f>VLOOKUP(A5,'ADM Details FY17'!$A$3:$G$3515,7,FALSE)</f>
        <v>0</v>
      </c>
      <c r="G5" s="1">
        <f>VLOOKUP(A5,'ADM Details FY17'!$A$3:$H$3515,8,FALSE)</f>
        <v>0</v>
      </c>
      <c r="H5" s="1">
        <f>VLOOKUP(A5,'ADM Details FY17'!$A$3:$I$3515,9,FALSE)</f>
        <v>0</v>
      </c>
      <c r="I5" s="1">
        <f>VLOOKUP(A5,'ADM Details FY17'!$A$3:$J$3517,10,FALSE)</f>
        <v>0</v>
      </c>
      <c r="J5" s="1">
        <f>VLOOKUP(A5,'ADM Details FY17'!$A$3:$K$3515,11,FALSE)</f>
        <v>0</v>
      </c>
      <c r="K5" s="1">
        <f>VLOOKUP(A5,'ADM Details FY17'!$A$3:$M$3515,13,FALSE)</f>
        <v>1</v>
      </c>
      <c r="L5" s="1">
        <f>VLOOKUP(A5,'ADM Details FY17'!$A$3:$O$3515,15,FALSE)</f>
        <v>0</v>
      </c>
      <c r="M5" s="1">
        <f>VLOOKUP(A5,'ADM Details FY17'!$A$3:$P$3515,16,FALSE)</f>
        <v>0</v>
      </c>
      <c r="N5" s="1">
        <f>VLOOKUP(A5,'ADM Details FY17'!$A$3:$Q$3515,17,FALSE)</f>
        <v>0</v>
      </c>
      <c r="O5" s="1">
        <f>VLOOKUP(A5,'ADM Details FY17'!$A$3:$S$3515,19,FALSE)</f>
        <v>0</v>
      </c>
      <c r="P5" s="1">
        <f>VLOOKUP(A5,'ADM Details FY17'!$A$3:$U$3515,21,FALSE)</f>
        <v>0</v>
      </c>
      <c r="Q5" s="1">
        <f>VLOOKUP(A5,'ADM Details FY17'!$A$3:$V$3515,22,FALSE)</f>
        <v>0</v>
      </c>
      <c r="R5" s="1">
        <f>VLOOKUP(A5,'ADM Details FY17'!$A$3:$W$3515,23,FALSE)</f>
        <v>0</v>
      </c>
      <c r="S5" s="1">
        <f>VLOOKUP(A5,'ADM Details FY17'!$A$3:$X$3515,24,FALSE)</f>
        <v>0</v>
      </c>
      <c r="T5" s="1">
        <f>VLOOKUP(A5,'ADM Details FY17'!$A$3:$Y$3515,25,FALSE)</f>
        <v>0</v>
      </c>
      <c r="U5" s="1">
        <f>VLOOKUP(A5,'ADM Details FY17'!$A$3:$AA$3515,27,FALSE)</f>
        <v>0</v>
      </c>
      <c r="V5" s="1">
        <f>IFERROR(VLOOKUP(C5,'eindex _tget pp '!$A$4:$E$615,5,FALSE),0)</f>
        <v>326.47608091266414</v>
      </c>
      <c r="W5" s="31">
        <f>IFERROR(VLOOKUP(C5,'eindex _tget pp '!$A$4:$F$615,6,FALSE),0)</f>
        <v>0.99458624039999999</v>
      </c>
      <c r="X5" s="4">
        <f>IFERROR(VLOOKUP(B5,'eschools 16'!$A$2:$F$25,6,FALSE),1)</f>
        <v>1</v>
      </c>
      <c r="Y5" s="1">
        <f t="shared" si="0"/>
        <v>81.62</v>
      </c>
      <c r="Z5" s="1">
        <f t="shared" si="1"/>
        <v>270.52999999999997</v>
      </c>
      <c r="AA5" s="31">
        <f>IFERROR(VLOOKUP(C5,'eindex _tget pp '!$A$4:$G$615,7,FALSE),0)</f>
        <v>0.47172598199999999</v>
      </c>
      <c r="AB5" s="1">
        <f>VLOOKUP(A5,'ADM Details FY17'!$A$3:$AB$3515,28,FALSE)</f>
        <v>0</v>
      </c>
      <c r="AC5" s="1">
        <f t="shared" si="2"/>
        <v>0</v>
      </c>
      <c r="AD5" s="1">
        <f t="shared" si="3"/>
        <v>1</v>
      </c>
      <c r="AE5" s="1">
        <f t="shared" si="4"/>
        <v>150</v>
      </c>
      <c r="AF5" s="84">
        <v>130</v>
      </c>
      <c r="AG5" s="1">
        <v>417.86</v>
      </c>
      <c r="AH5" s="1">
        <v>2.83</v>
      </c>
      <c r="AI5" s="1">
        <v>79.589999999999989</v>
      </c>
      <c r="AJ5" s="1">
        <v>15.129999999999999</v>
      </c>
      <c r="AK5" s="1">
        <v>0</v>
      </c>
      <c r="AL5" s="1">
        <v>0</v>
      </c>
      <c r="AM5" s="1">
        <v>1.94</v>
      </c>
      <c r="AN5" s="1">
        <v>192.21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112864.06</v>
      </c>
      <c r="AZ5" s="1">
        <v>92444.35</v>
      </c>
      <c r="BA5" s="1">
        <v>0</v>
      </c>
      <c r="BB5" s="1">
        <v>0</v>
      </c>
      <c r="BC5" s="1">
        <v>417.86</v>
      </c>
    </row>
    <row r="6" spans="1:57" x14ac:dyDescent="0.25">
      <c r="A6" t="str">
        <f>B6&amp;"-"&amp;COUNTIF($B$3:B6,B6)</f>
        <v>125-4</v>
      </c>
      <c r="B6">
        <v>125</v>
      </c>
      <c r="C6" s="18">
        <f>VLOOKUP(A6,'ADM Details FY17'!$A$3:$D$3515,4,FALSE)</f>
        <v>45799</v>
      </c>
      <c r="D6" s="1">
        <f>VLOOKUP(A6,'ADM Details FY17'!$A$3:$E$3515,5,FALSE)</f>
        <v>0.78</v>
      </c>
      <c r="E6" s="1">
        <f>VLOOKUP(A6,'ADM Details FY17'!$A$3:$F$3515,6,FALSE)</f>
        <v>0</v>
      </c>
      <c r="F6" s="1">
        <f>VLOOKUP(A6,'ADM Details FY17'!$A$3:$G$3515,7,FALSE)</f>
        <v>0</v>
      </c>
      <c r="G6" s="1">
        <f>VLOOKUP(A6,'ADM Details FY17'!$A$3:$H$3515,8,FALSE)</f>
        <v>0</v>
      </c>
      <c r="H6" s="1">
        <f>VLOOKUP(A6,'ADM Details FY17'!$A$3:$I$3515,9,FALSE)</f>
        <v>0</v>
      </c>
      <c r="I6" s="1">
        <f>VLOOKUP(A6,'ADM Details FY17'!$A$3:$J$3517,10,FALSE)</f>
        <v>0</v>
      </c>
      <c r="J6" s="1">
        <f>VLOOKUP(A6,'ADM Details FY17'!$A$3:$K$3515,11,FALSE)</f>
        <v>0</v>
      </c>
      <c r="K6" s="1">
        <f>VLOOKUP(A6,'ADM Details FY17'!$A$3:$M$3515,13,FALSE)</f>
        <v>0.78</v>
      </c>
      <c r="L6" s="1">
        <f>VLOOKUP(A6,'ADM Details FY17'!$A$3:$O$3515,15,FALSE)</f>
        <v>0</v>
      </c>
      <c r="M6" s="1">
        <f>VLOOKUP(A6,'ADM Details FY17'!$A$3:$P$3515,16,FALSE)</f>
        <v>0</v>
      </c>
      <c r="N6" s="1">
        <f>VLOOKUP(A6,'ADM Details FY17'!$A$3:$Q$3515,17,FALSE)</f>
        <v>0</v>
      </c>
      <c r="O6" s="1">
        <f>VLOOKUP(A6,'ADM Details FY17'!$A$3:$S$3515,19,FALSE)</f>
        <v>0</v>
      </c>
      <c r="P6" s="1">
        <f>VLOOKUP(A6,'ADM Details FY17'!$A$3:$U$3515,21,FALSE)</f>
        <v>0</v>
      </c>
      <c r="Q6" s="1">
        <f>VLOOKUP(A6,'ADM Details FY17'!$A$3:$V$3515,22,FALSE)</f>
        <v>0</v>
      </c>
      <c r="R6" s="1">
        <f>VLOOKUP(A6,'ADM Details FY17'!$A$3:$W$3515,23,FALSE)</f>
        <v>0</v>
      </c>
      <c r="S6" s="1">
        <f>VLOOKUP(A6,'ADM Details FY17'!$A$3:$X$3515,24,FALSE)</f>
        <v>0</v>
      </c>
      <c r="T6" s="1">
        <f>VLOOKUP(A6,'ADM Details FY17'!$A$3:$Y$3515,25,FALSE)</f>
        <v>0</v>
      </c>
      <c r="U6" s="1">
        <f>VLOOKUP(A6,'ADM Details FY17'!$A$3:$AA$3515,27,FALSE)</f>
        <v>0</v>
      </c>
      <c r="V6" s="1">
        <f>IFERROR(VLOOKUP(C6,'eindex _tget pp '!$A$4:$E$615,5,FALSE),0)</f>
        <v>0</v>
      </c>
      <c r="W6" s="31">
        <f>IFERROR(VLOOKUP(C6,'eindex _tget pp '!$A$4:$F$615,6,FALSE),0)</f>
        <v>0.3951702715</v>
      </c>
      <c r="X6" s="4">
        <f>IFERROR(VLOOKUP(B6,'eschools 16'!$A$2:$F$25,6,FALSE),1)</f>
        <v>1</v>
      </c>
      <c r="Y6" s="1">
        <f t="shared" si="0"/>
        <v>0</v>
      </c>
      <c r="Z6" s="1">
        <f t="shared" si="1"/>
        <v>83.84</v>
      </c>
      <c r="AA6" s="31">
        <f>IFERROR(VLOOKUP(C6,'eindex _tget pp '!$A$4:$G$615,7,FALSE),0)</f>
        <v>0.366783515</v>
      </c>
      <c r="AB6" s="1">
        <f>VLOOKUP(A6,'ADM Details FY17'!$A$3:$AB$3515,28,FALSE)</f>
        <v>0</v>
      </c>
      <c r="AC6" s="1">
        <f t="shared" si="2"/>
        <v>0</v>
      </c>
      <c r="AD6" s="1">
        <f t="shared" si="3"/>
        <v>0.78</v>
      </c>
      <c r="AE6" s="1">
        <f t="shared" si="4"/>
        <v>117</v>
      </c>
      <c r="AF6" s="84">
        <v>131</v>
      </c>
      <c r="AG6" s="1">
        <v>215.28</v>
      </c>
      <c r="AH6" s="1">
        <v>0</v>
      </c>
      <c r="AI6" s="1">
        <v>26.55</v>
      </c>
      <c r="AJ6" s="1">
        <v>9.64</v>
      </c>
      <c r="AK6" s="1">
        <v>0.66</v>
      </c>
      <c r="AL6" s="1">
        <v>0</v>
      </c>
      <c r="AM6" s="1">
        <v>0</v>
      </c>
      <c r="AN6" s="1">
        <v>174.45999999999998</v>
      </c>
      <c r="AO6" s="1">
        <v>0</v>
      </c>
      <c r="AP6" s="1">
        <v>0.49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62697.91</v>
      </c>
      <c r="AZ6" s="1">
        <v>88038.26</v>
      </c>
      <c r="BA6" s="1">
        <v>0</v>
      </c>
      <c r="BB6" s="1">
        <v>0</v>
      </c>
      <c r="BC6" s="1">
        <v>215.28</v>
      </c>
    </row>
    <row r="7" spans="1:57" x14ac:dyDescent="0.25">
      <c r="A7" t="str">
        <f>B7&amp;"-"&amp;COUNTIF($B$3:B7,B7)</f>
        <v>125-5</v>
      </c>
      <c r="B7">
        <v>125</v>
      </c>
      <c r="C7" s="18">
        <f>VLOOKUP(A7,'ADM Details FY17'!$A$3:$D$3515,4,FALSE)</f>
        <v>44909</v>
      </c>
      <c r="D7" s="1">
        <f>VLOOKUP(A7,'ADM Details FY17'!$A$3:$E$3515,5,FALSE)</f>
        <v>75.400000000000006</v>
      </c>
      <c r="E7" s="1">
        <f>VLOOKUP(A7,'ADM Details FY17'!$A$3:$F$3515,6,FALSE)</f>
        <v>0</v>
      </c>
      <c r="F7" s="1">
        <f>VLOOKUP(A7,'ADM Details FY17'!$A$3:$G$3515,7,FALSE)</f>
        <v>14.79</v>
      </c>
      <c r="G7" s="1">
        <f>VLOOKUP(A7,'ADM Details FY17'!$A$3:$H$3515,8,FALSE)</f>
        <v>0.43</v>
      </c>
      <c r="H7" s="1">
        <f>VLOOKUP(A7,'ADM Details FY17'!$A$3:$I$3515,9,FALSE)</f>
        <v>0</v>
      </c>
      <c r="I7" s="1">
        <f>VLOOKUP(A7,'ADM Details FY17'!$A$3:$J$3517,10,FALSE)</f>
        <v>0</v>
      </c>
      <c r="J7" s="1">
        <f>VLOOKUP(A7,'ADM Details FY17'!$A$3:$K$3515,11,FALSE)</f>
        <v>0</v>
      </c>
      <c r="K7" s="1">
        <f>VLOOKUP(A7,'ADM Details FY17'!$A$3:$M$3515,13,FALSE)</f>
        <v>75.400000000000006</v>
      </c>
      <c r="L7" s="1">
        <f>VLOOKUP(A7,'ADM Details FY17'!$A$3:$O$3515,15,FALSE)</f>
        <v>0</v>
      </c>
      <c r="M7" s="1">
        <f>VLOOKUP(A7,'ADM Details FY17'!$A$3:$P$3515,16,FALSE)</f>
        <v>0</v>
      </c>
      <c r="N7" s="1">
        <f>VLOOKUP(A7,'ADM Details FY17'!$A$3:$Q$3515,17,FALSE)</f>
        <v>0</v>
      </c>
      <c r="O7" s="1">
        <f>VLOOKUP(A7,'ADM Details FY17'!$A$3:$S$3515,19,FALSE)</f>
        <v>0</v>
      </c>
      <c r="P7" s="1">
        <f>VLOOKUP(A7,'ADM Details FY17'!$A$3:$U$3515,21,FALSE)</f>
        <v>0</v>
      </c>
      <c r="Q7" s="1">
        <f>VLOOKUP(A7,'ADM Details FY17'!$A$3:$V$3515,22,FALSE)</f>
        <v>0</v>
      </c>
      <c r="R7" s="1">
        <f>VLOOKUP(A7,'ADM Details FY17'!$A$3:$W$3515,23,FALSE)</f>
        <v>0</v>
      </c>
      <c r="S7" s="1">
        <f>VLOOKUP(A7,'ADM Details FY17'!$A$3:$X$3515,24,FALSE)</f>
        <v>0</v>
      </c>
      <c r="T7" s="1">
        <f>VLOOKUP(A7,'ADM Details FY17'!$A$3:$Y$3515,25,FALSE)</f>
        <v>0</v>
      </c>
      <c r="U7" s="1">
        <f>VLOOKUP(A7,'ADM Details FY17'!$A$3:$AA$3515,27,FALSE)</f>
        <v>0</v>
      </c>
      <c r="V7" s="1">
        <f>IFERROR(VLOOKUP(C7,'eindex _tget pp '!$A$4:$E$615,5,FALSE),0)</f>
        <v>1232.9868147958166</v>
      </c>
      <c r="W7" s="31">
        <f>IFERROR(VLOOKUP(C7,'eindex _tget pp '!$A$4:$F$615,6,FALSE),0)</f>
        <v>1.8922585448</v>
      </c>
      <c r="X7" s="4">
        <f>IFERROR(VLOOKUP(B7,'eschools 16'!$A$2:$F$25,6,FALSE),1)</f>
        <v>1</v>
      </c>
      <c r="Y7" s="1">
        <f t="shared" si="0"/>
        <v>23241.8</v>
      </c>
      <c r="Z7" s="1">
        <f t="shared" si="1"/>
        <v>38807.949999999997</v>
      </c>
      <c r="AA7" s="31">
        <f>IFERROR(VLOOKUP(C7,'eindex _tget pp '!$A$4:$G$615,7,FALSE),0)</f>
        <v>0.78552379999999999</v>
      </c>
      <c r="AB7" s="1">
        <f>VLOOKUP(A7,'ADM Details FY17'!$A$3:$AB$3515,28,FALSE)</f>
        <v>0</v>
      </c>
      <c r="AC7" s="1">
        <f t="shared" si="2"/>
        <v>0</v>
      </c>
      <c r="AD7" s="1">
        <f t="shared" si="3"/>
        <v>75.400000000000006</v>
      </c>
      <c r="AE7" s="1">
        <f t="shared" si="4"/>
        <v>11310</v>
      </c>
      <c r="AF7" s="84">
        <v>138</v>
      </c>
      <c r="AG7" s="1">
        <v>730.54000000000008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608.61</v>
      </c>
      <c r="AO7" s="1">
        <v>0</v>
      </c>
      <c r="AP7" s="1">
        <v>0</v>
      </c>
      <c r="AQ7" s="1">
        <v>0</v>
      </c>
      <c r="AR7" s="1">
        <v>332.76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193426.12999999998</v>
      </c>
      <c r="AZ7" s="1">
        <v>388001.17</v>
      </c>
      <c r="BA7" s="1">
        <v>0</v>
      </c>
      <c r="BB7" s="1">
        <v>0</v>
      </c>
      <c r="BC7" s="1">
        <v>730.54000000000008</v>
      </c>
    </row>
    <row r="8" spans="1:57" x14ac:dyDescent="0.25">
      <c r="A8" t="str">
        <f>B8&amp;"-"&amp;COUNTIF($B$3:B8,B8)</f>
        <v>125-6</v>
      </c>
      <c r="B8">
        <v>125</v>
      </c>
      <c r="C8" s="18">
        <f>VLOOKUP(A8,'ADM Details FY17'!$A$3:$D$3515,4,FALSE)</f>
        <v>48231</v>
      </c>
      <c r="D8" s="1">
        <f>VLOOKUP(A8,'ADM Details FY17'!$A$3:$E$3515,5,FALSE)</f>
        <v>0.49</v>
      </c>
      <c r="E8" s="1">
        <f>VLOOKUP(A8,'ADM Details FY17'!$A$3:$F$3515,6,FALSE)</f>
        <v>0</v>
      </c>
      <c r="F8" s="1">
        <f>VLOOKUP(A8,'ADM Details FY17'!$A$3:$G$3515,7,FALSE)</f>
        <v>0.49</v>
      </c>
      <c r="G8" s="1">
        <f>VLOOKUP(A8,'ADM Details FY17'!$A$3:$H$3515,8,FALSE)</f>
        <v>0</v>
      </c>
      <c r="H8" s="1">
        <f>VLOOKUP(A8,'ADM Details FY17'!$A$3:$I$3515,9,FALSE)</f>
        <v>0</v>
      </c>
      <c r="I8" s="1">
        <f>VLOOKUP(A8,'ADM Details FY17'!$A$3:$J$3517,10,FALSE)</f>
        <v>0</v>
      </c>
      <c r="J8" s="1">
        <f>VLOOKUP(A8,'ADM Details FY17'!$A$3:$K$3515,11,FALSE)</f>
        <v>0</v>
      </c>
      <c r="K8" s="1">
        <f>VLOOKUP(A8,'ADM Details FY17'!$A$3:$M$3515,13,FALSE)</f>
        <v>0.49</v>
      </c>
      <c r="L8" s="1">
        <f>VLOOKUP(A8,'ADM Details FY17'!$A$3:$O$3515,15,FALSE)</f>
        <v>0</v>
      </c>
      <c r="M8" s="1">
        <f>VLOOKUP(A8,'ADM Details FY17'!$A$3:$P$3515,16,FALSE)</f>
        <v>0</v>
      </c>
      <c r="N8" s="1">
        <f>VLOOKUP(A8,'ADM Details FY17'!$A$3:$Q$3515,17,FALSE)</f>
        <v>0</v>
      </c>
      <c r="O8" s="1">
        <f>VLOOKUP(A8,'ADM Details FY17'!$A$3:$S$3515,19,FALSE)</f>
        <v>0</v>
      </c>
      <c r="P8" s="1">
        <f>VLOOKUP(A8,'ADM Details FY17'!$A$3:$U$3515,21,FALSE)</f>
        <v>0</v>
      </c>
      <c r="Q8" s="1">
        <f>VLOOKUP(A8,'ADM Details FY17'!$A$3:$V$3515,22,FALSE)</f>
        <v>0</v>
      </c>
      <c r="R8" s="1">
        <f>VLOOKUP(A8,'ADM Details FY17'!$A$3:$W$3515,23,FALSE)</f>
        <v>0</v>
      </c>
      <c r="S8" s="1">
        <f>VLOOKUP(A8,'ADM Details FY17'!$A$3:$X$3515,24,FALSE)</f>
        <v>0</v>
      </c>
      <c r="T8" s="1">
        <f>VLOOKUP(A8,'ADM Details FY17'!$A$3:$Y$3515,25,FALSE)</f>
        <v>0</v>
      </c>
      <c r="U8" s="1">
        <f>VLOOKUP(A8,'ADM Details FY17'!$A$3:$AA$3515,27,FALSE)</f>
        <v>0</v>
      </c>
      <c r="V8" s="1">
        <f>IFERROR(VLOOKUP(C8,'eindex _tget pp '!$A$4:$E$615,5,FALSE),0)</f>
        <v>710.46474099151123</v>
      </c>
      <c r="W8" s="31">
        <f>IFERROR(VLOOKUP(C8,'eindex _tget pp '!$A$4:$F$615,6,FALSE),0)</f>
        <v>1.3976599478</v>
      </c>
      <c r="X8" s="4">
        <f>IFERROR(VLOOKUP(B8,'eschools 16'!$A$2:$F$25,6,FALSE),1)</f>
        <v>1</v>
      </c>
      <c r="Y8" s="1">
        <f t="shared" si="0"/>
        <v>87.03</v>
      </c>
      <c r="Z8" s="1">
        <f t="shared" si="1"/>
        <v>186.28</v>
      </c>
      <c r="AA8" s="31">
        <f>IFERROR(VLOOKUP(C8,'eindex _tget pp '!$A$4:$G$615,7,FALSE),0)</f>
        <v>0.59894108400000001</v>
      </c>
      <c r="AB8" s="1">
        <f>VLOOKUP(A8,'ADM Details FY17'!$A$3:$AB$3515,28,FALSE)</f>
        <v>0</v>
      </c>
      <c r="AC8" s="1">
        <f t="shared" si="2"/>
        <v>0</v>
      </c>
      <c r="AD8" s="1">
        <f t="shared" si="3"/>
        <v>0.49</v>
      </c>
      <c r="AE8" s="1">
        <f t="shared" si="4"/>
        <v>73.5</v>
      </c>
      <c r="AF8" s="84">
        <v>139</v>
      </c>
      <c r="AG8" s="1">
        <v>417.69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417.69</v>
      </c>
      <c r="AO8" s="1">
        <v>0</v>
      </c>
      <c r="AP8" s="1">
        <v>0</v>
      </c>
      <c r="AQ8" s="1">
        <v>0</v>
      </c>
      <c r="AR8" s="1">
        <v>224.64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21703.489999999998</v>
      </c>
      <c r="AZ8" s="1">
        <v>149925.72</v>
      </c>
      <c r="BA8" s="1">
        <v>0</v>
      </c>
      <c r="BB8" s="1">
        <v>0</v>
      </c>
      <c r="BC8" s="1">
        <v>417.69</v>
      </c>
    </row>
    <row r="9" spans="1:57" x14ac:dyDescent="0.25">
      <c r="A9" t="str">
        <f>B9&amp;"-"&amp;COUNTIF($B$3:B9,B9)</f>
        <v>125-7</v>
      </c>
      <c r="B9">
        <v>125</v>
      </c>
      <c r="C9" s="18">
        <f>VLOOKUP(A9,'ADM Details FY17'!$A$3:$D$3515,4,FALSE)</f>
        <v>0</v>
      </c>
      <c r="D9" s="1">
        <f>VLOOKUP(A9,'ADM Details FY17'!$A$3:$E$3515,5,FALSE)</f>
        <v>0</v>
      </c>
      <c r="E9" s="1">
        <f>VLOOKUP(A9,'ADM Details FY17'!$A$3:$F$3515,6,FALSE)</f>
        <v>0</v>
      </c>
      <c r="F9" s="1">
        <f>VLOOKUP(A9,'ADM Details FY17'!$A$3:$G$3515,7,FALSE)</f>
        <v>0</v>
      </c>
      <c r="G9" s="1">
        <f>VLOOKUP(A9,'ADM Details FY17'!$A$3:$H$3515,8,FALSE)</f>
        <v>0</v>
      </c>
      <c r="H9" s="1">
        <f>VLOOKUP(A9,'ADM Details FY17'!$A$3:$I$3515,9,FALSE)</f>
        <v>0</v>
      </c>
      <c r="I9" s="1">
        <f>VLOOKUP(A9,'ADM Details FY17'!$A$3:$J$3517,10,FALSE)</f>
        <v>0</v>
      </c>
      <c r="J9" s="1">
        <f>VLOOKUP(A9,'ADM Details FY17'!$A$3:$K$3515,11,FALSE)</f>
        <v>0</v>
      </c>
      <c r="K9" s="1">
        <f>VLOOKUP(A9,'ADM Details FY17'!$A$3:$M$3515,13,FALSE)</f>
        <v>0</v>
      </c>
      <c r="L9" s="1">
        <f>VLOOKUP(A9,'ADM Details FY17'!$A$3:$O$3515,15,FALSE)</f>
        <v>0</v>
      </c>
      <c r="M9" s="1">
        <f>VLOOKUP(A9,'ADM Details FY17'!$A$3:$P$3515,16,FALSE)</f>
        <v>0</v>
      </c>
      <c r="N9" s="1">
        <f>VLOOKUP(A9,'ADM Details FY17'!$A$3:$Q$3515,17,FALSE)</f>
        <v>0</v>
      </c>
      <c r="O9" s="1">
        <f>VLOOKUP(A9,'ADM Details FY17'!$A$3:$S$3515,19,FALSE)</f>
        <v>0</v>
      </c>
      <c r="P9" s="1">
        <f>VLOOKUP(A9,'ADM Details FY17'!$A$3:$U$3515,21,FALSE)</f>
        <v>0</v>
      </c>
      <c r="Q9" s="1">
        <f>VLOOKUP(A9,'ADM Details FY17'!$A$3:$V$3515,22,FALSE)</f>
        <v>0</v>
      </c>
      <c r="R9" s="1">
        <f>VLOOKUP(A9,'ADM Details FY17'!$A$3:$W$3515,23,FALSE)</f>
        <v>0</v>
      </c>
      <c r="S9" s="1">
        <f>VLOOKUP(A9,'ADM Details FY17'!$A$3:$X$3515,24,FALSE)</f>
        <v>0</v>
      </c>
      <c r="T9" s="1">
        <f>VLOOKUP(A9,'ADM Details FY17'!$A$3:$Y$3515,25,FALSE)</f>
        <v>0</v>
      </c>
      <c r="U9" s="1">
        <f>VLOOKUP(A9,'ADM Details FY17'!$A$3:$AA$3515,27,FALSE)</f>
        <v>0</v>
      </c>
      <c r="V9" s="1">
        <f>IFERROR(VLOOKUP(C9,'eindex _tget pp '!$A$4:$E$615,5,FALSE),0)</f>
        <v>0</v>
      </c>
      <c r="W9" s="31">
        <f>IFERROR(VLOOKUP(C9,'eindex _tget pp '!$A$4:$F$615,6,FALSE),0)</f>
        <v>0</v>
      </c>
      <c r="X9" s="4">
        <f>IFERROR(VLOOKUP(B9,'eschools 16'!$A$2:$F$25,6,FALSE),1)</f>
        <v>1</v>
      </c>
      <c r="Y9" s="1">
        <f t="shared" si="0"/>
        <v>0</v>
      </c>
      <c r="Z9" s="1">
        <f t="shared" si="1"/>
        <v>0</v>
      </c>
      <c r="AA9" s="31">
        <f>IFERROR(VLOOKUP(C9,'eindex _tget pp '!$A$4:$G$615,7,FALSE),0)</f>
        <v>0</v>
      </c>
      <c r="AB9" s="1">
        <f>VLOOKUP(A9,'ADM Details FY17'!$A$3:$AB$3515,28,FALSE)</f>
        <v>0</v>
      </c>
      <c r="AC9" s="1">
        <f t="shared" si="2"/>
        <v>0</v>
      </c>
      <c r="AD9" s="1">
        <f t="shared" si="3"/>
        <v>0</v>
      </c>
      <c r="AE9" s="1">
        <f t="shared" si="4"/>
        <v>0</v>
      </c>
      <c r="AF9" s="84">
        <v>162</v>
      </c>
      <c r="AG9" s="1">
        <v>419.85</v>
      </c>
      <c r="AH9" s="1">
        <v>3.2</v>
      </c>
      <c r="AI9" s="1">
        <v>71.349999999999994</v>
      </c>
      <c r="AJ9" s="1">
        <v>6.17</v>
      </c>
      <c r="AK9" s="1">
        <v>0</v>
      </c>
      <c r="AL9" s="1">
        <v>1.87</v>
      </c>
      <c r="AM9" s="1">
        <v>0</v>
      </c>
      <c r="AN9" s="1">
        <v>326.14999999999998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419.85</v>
      </c>
    </row>
    <row r="10" spans="1:57" x14ac:dyDescent="0.25">
      <c r="A10" t="str">
        <f>B10&amp;"-"&amp;COUNTIF($B$3:B10,B10)</f>
        <v>125-8</v>
      </c>
      <c r="B10">
        <v>125</v>
      </c>
      <c r="C10" s="18">
        <f>VLOOKUP(A10,'ADM Details FY17'!$A$3:$D$3515,4,FALSE)</f>
        <v>0</v>
      </c>
      <c r="D10" s="1">
        <f>VLOOKUP(A10,'ADM Details FY17'!$A$3:$E$3515,5,FALSE)</f>
        <v>0</v>
      </c>
      <c r="E10" s="1">
        <f>VLOOKUP(A10,'ADM Details FY17'!$A$3:$F$3515,6,FALSE)</f>
        <v>0</v>
      </c>
      <c r="F10" s="1">
        <f>VLOOKUP(A10,'ADM Details FY17'!$A$3:$G$3515,7,FALSE)</f>
        <v>0</v>
      </c>
      <c r="G10" s="1">
        <f>VLOOKUP(A10,'ADM Details FY17'!$A$3:$H$3515,8,FALSE)</f>
        <v>0</v>
      </c>
      <c r="H10" s="1">
        <f>VLOOKUP(A10,'ADM Details FY17'!$A$3:$I$3515,9,FALSE)</f>
        <v>0</v>
      </c>
      <c r="I10" s="1">
        <f>VLOOKUP(A10,'ADM Details FY17'!$A$3:$J$3517,10,FALSE)</f>
        <v>0</v>
      </c>
      <c r="J10" s="1">
        <f>VLOOKUP(A10,'ADM Details FY17'!$A$3:$K$3515,11,FALSE)</f>
        <v>0</v>
      </c>
      <c r="K10" s="1">
        <f>VLOOKUP(A10,'ADM Details FY17'!$A$3:$M$3515,13,FALSE)</f>
        <v>0</v>
      </c>
      <c r="L10" s="1">
        <f>VLOOKUP(A10,'ADM Details FY17'!$A$3:$O$3515,15,FALSE)</f>
        <v>0</v>
      </c>
      <c r="M10" s="1">
        <f>VLOOKUP(A10,'ADM Details FY17'!$A$3:$P$3515,16,FALSE)</f>
        <v>0</v>
      </c>
      <c r="N10" s="1">
        <f>VLOOKUP(A10,'ADM Details FY17'!$A$3:$Q$3515,17,FALSE)</f>
        <v>0</v>
      </c>
      <c r="O10" s="1">
        <f>VLOOKUP(A10,'ADM Details FY17'!$A$3:$S$3515,19,FALSE)</f>
        <v>0</v>
      </c>
      <c r="P10" s="1">
        <f>VLOOKUP(A10,'ADM Details FY17'!$A$3:$U$3515,21,FALSE)</f>
        <v>0</v>
      </c>
      <c r="Q10" s="1">
        <f>VLOOKUP(A10,'ADM Details FY17'!$A$3:$V$3515,22,FALSE)</f>
        <v>0</v>
      </c>
      <c r="R10" s="1">
        <f>VLOOKUP(A10,'ADM Details FY17'!$A$3:$W$3515,23,FALSE)</f>
        <v>0</v>
      </c>
      <c r="S10" s="1">
        <f>VLOOKUP(A10,'ADM Details FY17'!$A$3:$X$3515,24,FALSE)</f>
        <v>0</v>
      </c>
      <c r="T10" s="1">
        <f>VLOOKUP(A10,'ADM Details FY17'!$A$3:$Y$3515,25,FALSE)</f>
        <v>0</v>
      </c>
      <c r="U10" s="1">
        <f>VLOOKUP(A10,'ADM Details FY17'!$A$3:$AA$3515,27,FALSE)</f>
        <v>0</v>
      </c>
      <c r="V10" s="1">
        <f>IFERROR(VLOOKUP(C10,'eindex _tget pp '!$A$4:$E$615,5,FALSE),0)</f>
        <v>0</v>
      </c>
      <c r="W10" s="31">
        <f>IFERROR(VLOOKUP(C10,'eindex _tget pp '!$A$4:$F$615,6,FALSE),0)</f>
        <v>0</v>
      </c>
      <c r="X10" s="4">
        <f>IFERROR(VLOOKUP(B10,'eschools 16'!$A$2:$F$25,6,FALSE),1)</f>
        <v>1</v>
      </c>
      <c r="Y10" s="1">
        <f t="shared" si="0"/>
        <v>0</v>
      </c>
      <c r="Z10" s="1">
        <f t="shared" si="1"/>
        <v>0</v>
      </c>
      <c r="AA10" s="31">
        <f>IFERROR(VLOOKUP(C10,'eindex _tget pp '!$A$4:$G$615,7,FALSE),0)</f>
        <v>0</v>
      </c>
      <c r="AB10" s="1">
        <f>VLOOKUP(A10,'ADM Details FY17'!$A$3:$AB$3515,28,FALSE)</f>
        <v>0</v>
      </c>
      <c r="AC10" s="1">
        <f t="shared" si="2"/>
        <v>0</v>
      </c>
      <c r="AD10" s="1">
        <f t="shared" si="3"/>
        <v>0</v>
      </c>
      <c r="AE10" s="1">
        <f t="shared" si="4"/>
        <v>0</v>
      </c>
      <c r="AF10" s="84">
        <v>197</v>
      </c>
      <c r="AG10" s="1">
        <v>29.740000000000002</v>
      </c>
      <c r="AH10" s="1">
        <v>0</v>
      </c>
      <c r="AI10" s="1">
        <v>2.4900000000000002</v>
      </c>
      <c r="AJ10" s="1">
        <v>0.36</v>
      </c>
      <c r="AK10" s="1">
        <v>0</v>
      </c>
      <c r="AL10" s="1">
        <v>0</v>
      </c>
      <c r="AM10" s="1">
        <v>0</v>
      </c>
      <c r="AN10" s="1">
        <v>19.53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1.29</v>
      </c>
      <c r="AV10" s="1">
        <v>0</v>
      </c>
      <c r="AW10" s="1">
        <v>0</v>
      </c>
      <c r="AX10" s="1">
        <v>0</v>
      </c>
      <c r="AY10" s="1">
        <v>12138.51</v>
      </c>
      <c r="AZ10" s="1">
        <v>11781.05</v>
      </c>
      <c r="BA10" s="1">
        <v>0</v>
      </c>
      <c r="BB10" s="1">
        <v>0</v>
      </c>
      <c r="BC10" s="1">
        <v>29.740000000000002</v>
      </c>
    </row>
    <row r="11" spans="1:57" x14ac:dyDescent="0.25">
      <c r="A11" t="str">
        <f>B11&amp;"-"&amp;COUNTIF($B$3:B11,B11)</f>
        <v>125-9</v>
      </c>
      <c r="B11">
        <v>125</v>
      </c>
      <c r="C11" s="18">
        <f>VLOOKUP(A11,'ADM Details FY17'!$A$3:$D$3515,4,FALSE)</f>
        <v>0</v>
      </c>
      <c r="D11" s="1">
        <f>VLOOKUP(A11,'ADM Details FY17'!$A$3:$E$3515,5,FALSE)</f>
        <v>0</v>
      </c>
      <c r="E11" s="1">
        <f>VLOOKUP(A11,'ADM Details FY17'!$A$3:$F$3515,6,FALSE)</f>
        <v>0</v>
      </c>
      <c r="F11" s="1">
        <f>VLOOKUP(A11,'ADM Details FY17'!$A$3:$G$3515,7,FALSE)</f>
        <v>0</v>
      </c>
      <c r="G11" s="1">
        <f>VLOOKUP(A11,'ADM Details FY17'!$A$3:$H$3515,8,FALSE)</f>
        <v>0</v>
      </c>
      <c r="H11" s="1">
        <f>VLOOKUP(A11,'ADM Details FY17'!$A$3:$I$3515,9,FALSE)</f>
        <v>0</v>
      </c>
      <c r="I11" s="1">
        <f>VLOOKUP(A11,'ADM Details FY17'!$A$3:$J$3517,10,FALSE)</f>
        <v>0</v>
      </c>
      <c r="J11" s="1">
        <f>VLOOKUP(A11,'ADM Details FY17'!$A$3:$K$3515,11,FALSE)</f>
        <v>0</v>
      </c>
      <c r="K11" s="1">
        <f>VLOOKUP(A11,'ADM Details FY17'!$A$3:$M$3515,13,FALSE)</f>
        <v>0</v>
      </c>
      <c r="L11" s="1">
        <f>VLOOKUP(A11,'ADM Details FY17'!$A$3:$O$3515,15,FALSE)</f>
        <v>0</v>
      </c>
      <c r="M11" s="1">
        <f>VLOOKUP(A11,'ADM Details FY17'!$A$3:$P$3515,16,FALSE)</f>
        <v>0</v>
      </c>
      <c r="N11" s="1">
        <f>VLOOKUP(A11,'ADM Details FY17'!$A$3:$Q$3515,17,FALSE)</f>
        <v>0</v>
      </c>
      <c r="O11" s="1">
        <f>VLOOKUP(A11,'ADM Details FY17'!$A$3:$S$3515,19,FALSE)</f>
        <v>0</v>
      </c>
      <c r="P11" s="1">
        <f>VLOOKUP(A11,'ADM Details FY17'!$A$3:$U$3515,21,FALSE)</f>
        <v>0</v>
      </c>
      <c r="Q11" s="1">
        <f>VLOOKUP(A11,'ADM Details FY17'!$A$3:$V$3515,22,FALSE)</f>
        <v>0</v>
      </c>
      <c r="R11" s="1">
        <f>VLOOKUP(A11,'ADM Details FY17'!$A$3:$W$3515,23,FALSE)</f>
        <v>0</v>
      </c>
      <c r="S11" s="1">
        <f>VLOOKUP(A11,'ADM Details FY17'!$A$3:$X$3515,24,FALSE)</f>
        <v>0</v>
      </c>
      <c r="T11" s="1">
        <f>VLOOKUP(A11,'ADM Details FY17'!$A$3:$Y$3515,25,FALSE)</f>
        <v>0</v>
      </c>
      <c r="U11" s="1">
        <f>VLOOKUP(A11,'ADM Details FY17'!$A$3:$AA$3515,27,FALSE)</f>
        <v>0</v>
      </c>
      <c r="V11" s="1">
        <f>IFERROR(VLOOKUP(C11,'eindex _tget pp '!$A$4:$E$615,5,FALSE),0)</f>
        <v>0</v>
      </c>
      <c r="W11" s="31">
        <f>IFERROR(VLOOKUP(C11,'eindex _tget pp '!$A$4:$F$615,6,FALSE),0)</f>
        <v>0</v>
      </c>
      <c r="X11" s="4">
        <f>IFERROR(VLOOKUP(B11,'eschools 16'!$A$2:$F$25,6,FALSE),1)</f>
        <v>1</v>
      </c>
      <c r="Y11" s="1">
        <f t="shared" si="0"/>
        <v>0</v>
      </c>
      <c r="Z11" s="1">
        <f t="shared" si="1"/>
        <v>0</v>
      </c>
      <c r="AA11" s="31">
        <f>IFERROR(VLOOKUP(C11,'eindex _tget pp '!$A$4:$G$615,7,FALSE),0)</f>
        <v>0</v>
      </c>
      <c r="AB11" s="1">
        <f>VLOOKUP(A11,'ADM Details FY17'!$A$3:$AB$3515,28,FALSE)</f>
        <v>0</v>
      </c>
      <c r="AC11" s="1">
        <f t="shared" si="2"/>
        <v>0</v>
      </c>
      <c r="AD11" s="1">
        <f t="shared" si="3"/>
        <v>0</v>
      </c>
      <c r="AE11" s="1">
        <f t="shared" si="4"/>
        <v>0</v>
      </c>
      <c r="AF11" s="84">
        <v>222</v>
      </c>
      <c r="AG11" s="1">
        <v>319.59000000000003</v>
      </c>
      <c r="AH11" s="1">
        <v>9.629999999999999</v>
      </c>
      <c r="AI11" s="1">
        <v>64.03</v>
      </c>
      <c r="AJ11" s="1">
        <v>0</v>
      </c>
      <c r="AK11" s="1">
        <v>1</v>
      </c>
      <c r="AL11" s="1">
        <v>0</v>
      </c>
      <c r="AM11" s="1">
        <v>12.64</v>
      </c>
      <c r="AN11" s="1">
        <v>149.1</v>
      </c>
      <c r="AO11" s="1">
        <v>0</v>
      </c>
      <c r="AP11" s="1">
        <v>0</v>
      </c>
      <c r="AQ11" s="1">
        <v>0</v>
      </c>
      <c r="AR11" s="1">
        <v>141.15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81250.69</v>
      </c>
      <c r="AZ11" s="1">
        <v>69118.55</v>
      </c>
      <c r="BA11" s="1">
        <v>0</v>
      </c>
      <c r="BB11" s="1">
        <v>0</v>
      </c>
      <c r="BC11" s="1">
        <v>319.59000000000003</v>
      </c>
    </row>
    <row r="12" spans="1:57" x14ac:dyDescent="0.25">
      <c r="A12" t="str">
        <f>B12&amp;"-"&amp;COUNTIF($B$3:B12,B12)</f>
        <v>125-10</v>
      </c>
      <c r="B12">
        <v>125</v>
      </c>
      <c r="C12" s="18">
        <f>VLOOKUP(A12,'ADM Details FY17'!$A$3:$D$3515,4,FALSE)</f>
        <v>0</v>
      </c>
      <c r="D12" s="1">
        <f>VLOOKUP(A12,'ADM Details FY17'!$A$3:$E$3515,5,FALSE)</f>
        <v>0</v>
      </c>
      <c r="E12" s="1">
        <f>VLOOKUP(A12,'ADM Details FY17'!$A$3:$F$3515,6,FALSE)</f>
        <v>0</v>
      </c>
      <c r="F12" s="1">
        <f>VLOOKUP(A12,'ADM Details FY17'!$A$3:$G$3515,7,FALSE)</f>
        <v>0</v>
      </c>
      <c r="G12" s="1">
        <f>VLOOKUP(A12,'ADM Details FY17'!$A$3:$H$3515,8,FALSE)</f>
        <v>0</v>
      </c>
      <c r="H12" s="1">
        <f>VLOOKUP(A12,'ADM Details FY17'!$A$3:$I$3515,9,FALSE)</f>
        <v>0</v>
      </c>
      <c r="I12" s="1">
        <f>VLOOKUP(A12,'ADM Details FY17'!$A$3:$J$3517,10,FALSE)</f>
        <v>0</v>
      </c>
      <c r="J12" s="1">
        <f>VLOOKUP(A12,'ADM Details FY17'!$A$3:$K$3515,11,FALSE)</f>
        <v>0</v>
      </c>
      <c r="K12" s="1">
        <f>VLOOKUP(A12,'ADM Details FY17'!$A$3:$M$3515,13,FALSE)</f>
        <v>0</v>
      </c>
      <c r="L12" s="1">
        <f>VLOOKUP(A12,'ADM Details FY17'!$A$3:$O$3515,15,FALSE)</f>
        <v>0</v>
      </c>
      <c r="M12" s="1">
        <f>VLOOKUP(A12,'ADM Details FY17'!$A$3:$P$3515,16,FALSE)</f>
        <v>0</v>
      </c>
      <c r="N12" s="1">
        <f>VLOOKUP(A12,'ADM Details FY17'!$A$3:$Q$3515,17,FALSE)</f>
        <v>0</v>
      </c>
      <c r="O12" s="1">
        <f>VLOOKUP(A12,'ADM Details FY17'!$A$3:$S$3515,19,FALSE)</f>
        <v>0</v>
      </c>
      <c r="P12" s="1">
        <f>VLOOKUP(A12,'ADM Details FY17'!$A$3:$U$3515,21,FALSE)</f>
        <v>0</v>
      </c>
      <c r="Q12" s="1">
        <f>VLOOKUP(A12,'ADM Details FY17'!$A$3:$V$3515,22,FALSE)</f>
        <v>0</v>
      </c>
      <c r="R12" s="1">
        <f>VLOOKUP(A12,'ADM Details FY17'!$A$3:$W$3515,23,FALSE)</f>
        <v>0</v>
      </c>
      <c r="S12" s="1">
        <f>VLOOKUP(A12,'ADM Details FY17'!$A$3:$X$3515,24,FALSE)</f>
        <v>0</v>
      </c>
      <c r="T12" s="1">
        <f>VLOOKUP(A12,'ADM Details FY17'!$A$3:$Y$3515,25,FALSE)</f>
        <v>0</v>
      </c>
      <c r="U12" s="1">
        <f>VLOOKUP(A12,'ADM Details FY17'!$A$3:$AA$3515,27,FALSE)</f>
        <v>0</v>
      </c>
      <c r="V12" s="1">
        <f>IFERROR(VLOOKUP(C12,'eindex _tget pp '!$A$4:$E$615,5,FALSE),0)</f>
        <v>0</v>
      </c>
      <c r="W12" s="31">
        <f>IFERROR(VLOOKUP(C12,'eindex _tget pp '!$A$4:$F$615,6,FALSE),0)</f>
        <v>0</v>
      </c>
      <c r="X12" s="4">
        <f>IFERROR(VLOOKUP(B12,'eschools 16'!$A$2:$F$25,6,FALSE),1)</f>
        <v>1</v>
      </c>
      <c r="Y12" s="1">
        <f t="shared" si="0"/>
        <v>0</v>
      </c>
      <c r="Z12" s="1">
        <f t="shared" si="1"/>
        <v>0</v>
      </c>
      <c r="AA12" s="31">
        <f>IFERROR(VLOOKUP(C12,'eindex _tget pp '!$A$4:$G$615,7,FALSE),0)</f>
        <v>0</v>
      </c>
      <c r="AB12" s="1">
        <f>VLOOKUP(A12,'ADM Details FY17'!$A$3:$AB$3515,28,FALSE)</f>
        <v>0</v>
      </c>
      <c r="AC12" s="1">
        <f t="shared" si="2"/>
        <v>0</v>
      </c>
      <c r="AD12" s="1">
        <f t="shared" si="3"/>
        <v>0</v>
      </c>
      <c r="AE12" s="1">
        <f t="shared" si="4"/>
        <v>0</v>
      </c>
      <c r="AF12" s="84">
        <v>236</v>
      </c>
      <c r="AG12" s="1">
        <v>3276.8499999999985</v>
      </c>
      <c r="AH12" s="1">
        <v>35.449999999999996</v>
      </c>
      <c r="AI12" s="1">
        <v>252.49000000000012</v>
      </c>
      <c r="AJ12" s="1">
        <v>20.6</v>
      </c>
      <c r="AK12" s="1">
        <v>6.43</v>
      </c>
      <c r="AL12" s="1">
        <v>11.42</v>
      </c>
      <c r="AM12" s="1">
        <v>61.099999999999987</v>
      </c>
      <c r="AN12" s="1">
        <v>1441.8699999999997</v>
      </c>
      <c r="AO12" s="1">
        <v>0</v>
      </c>
      <c r="AP12" s="1">
        <v>17.240000000000002</v>
      </c>
      <c r="AQ12" s="1">
        <v>0</v>
      </c>
      <c r="AR12" s="1">
        <v>0</v>
      </c>
      <c r="AS12" s="1">
        <v>35.080000000000005</v>
      </c>
      <c r="AT12" s="1">
        <v>0.80000000000000027</v>
      </c>
      <c r="AU12" s="1">
        <v>0</v>
      </c>
      <c r="AV12" s="1">
        <v>1.0300000000000002</v>
      </c>
      <c r="AW12" s="1">
        <v>78.590000000000131</v>
      </c>
      <c r="AX12" s="1">
        <v>6.54</v>
      </c>
      <c r="AY12" s="1">
        <v>0</v>
      </c>
      <c r="AZ12" s="1">
        <v>0</v>
      </c>
      <c r="BA12" s="1">
        <v>0</v>
      </c>
      <c r="BB12" s="1">
        <v>0</v>
      </c>
      <c r="BC12" s="1">
        <v>3278.1579999999981</v>
      </c>
    </row>
    <row r="13" spans="1:57" x14ac:dyDescent="0.25">
      <c r="A13" t="str">
        <f>B13&amp;"-"&amp;COUNTIF($B$3:B13,B13)</f>
        <v>125-11</v>
      </c>
      <c r="B13">
        <v>125</v>
      </c>
      <c r="C13" s="18">
        <f>VLOOKUP(A13,'ADM Details FY17'!$A$3:$D$3515,4,FALSE)</f>
        <v>0</v>
      </c>
      <c r="D13" s="1">
        <f>VLOOKUP(A13,'ADM Details FY17'!$A$3:$E$3515,5,FALSE)</f>
        <v>0</v>
      </c>
      <c r="E13" s="1">
        <f>VLOOKUP(A13,'ADM Details FY17'!$A$3:$F$3515,6,FALSE)</f>
        <v>0</v>
      </c>
      <c r="F13" s="1">
        <f>VLOOKUP(A13,'ADM Details FY17'!$A$3:$G$3515,7,FALSE)</f>
        <v>0</v>
      </c>
      <c r="G13" s="1">
        <f>VLOOKUP(A13,'ADM Details FY17'!$A$3:$H$3515,8,FALSE)</f>
        <v>0</v>
      </c>
      <c r="H13" s="1">
        <f>VLOOKUP(A13,'ADM Details FY17'!$A$3:$I$3515,9,FALSE)</f>
        <v>0</v>
      </c>
      <c r="I13" s="1">
        <f>VLOOKUP(A13,'ADM Details FY17'!$A$3:$J$3517,10,FALSE)</f>
        <v>0</v>
      </c>
      <c r="J13" s="1">
        <f>VLOOKUP(A13,'ADM Details FY17'!$A$3:$K$3515,11,FALSE)</f>
        <v>0</v>
      </c>
      <c r="K13" s="1">
        <f>VLOOKUP(A13,'ADM Details FY17'!$A$3:$M$3515,13,FALSE)</f>
        <v>0</v>
      </c>
      <c r="L13" s="1">
        <f>VLOOKUP(A13,'ADM Details FY17'!$A$3:$O$3515,15,FALSE)</f>
        <v>0</v>
      </c>
      <c r="M13" s="1">
        <f>VLOOKUP(A13,'ADM Details FY17'!$A$3:$P$3515,16,FALSE)</f>
        <v>0</v>
      </c>
      <c r="N13" s="1">
        <f>VLOOKUP(A13,'ADM Details FY17'!$A$3:$Q$3515,17,FALSE)</f>
        <v>0</v>
      </c>
      <c r="O13" s="1">
        <f>VLOOKUP(A13,'ADM Details FY17'!$A$3:$S$3515,19,FALSE)</f>
        <v>0</v>
      </c>
      <c r="P13" s="1">
        <f>VLOOKUP(A13,'ADM Details FY17'!$A$3:$U$3515,21,FALSE)</f>
        <v>0</v>
      </c>
      <c r="Q13" s="1">
        <f>VLOOKUP(A13,'ADM Details FY17'!$A$3:$V$3515,22,FALSE)</f>
        <v>0</v>
      </c>
      <c r="R13" s="1">
        <f>VLOOKUP(A13,'ADM Details FY17'!$A$3:$W$3515,23,FALSE)</f>
        <v>0</v>
      </c>
      <c r="S13" s="1">
        <f>VLOOKUP(A13,'ADM Details FY17'!$A$3:$X$3515,24,FALSE)</f>
        <v>0</v>
      </c>
      <c r="T13" s="1">
        <f>VLOOKUP(A13,'ADM Details FY17'!$A$3:$Y$3515,25,FALSE)</f>
        <v>0</v>
      </c>
      <c r="U13" s="1">
        <f>VLOOKUP(A13,'ADM Details FY17'!$A$3:$AA$3515,27,FALSE)</f>
        <v>0</v>
      </c>
      <c r="V13" s="1">
        <f>IFERROR(VLOOKUP(C13,'eindex _tget pp '!$A$4:$E$615,5,FALSE),0)</f>
        <v>0</v>
      </c>
      <c r="W13" s="31">
        <f>IFERROR(VLOOKUP(C13,'eindex _tget pp '!$A$4:$F$615,6,FALSE),0)</f>
        <v>0</v>
      </c>
      <c r="X13" s="4">
        <f>IFERROR(VLOOKUP(B13,'eschools 16'!$A$2:$F$25,6,FALSE),1)</f>
        <v>1</v>
      </c>
      <c r="Y13" s="1">
        <f t="shared" si="0"/>
        <v>0</v>
      </c>
      <c r="Z13" s="1">
        <f t="shared" si="1"/>
        <v>0</v>
      </c>
      <c r="AA13" s="31">
        <f>IFERROR(VLOOKUP(C13,'eindex _tget pp '!$A$4:$G$615,7,FALSE),0)</f>
        <v>0</v>
      </c>
      <c r="AB13" s="1">
        <f>VLOOKUP(A13,'ADM Details FY17'!$A$3:$AB$3515,28,FALSE)</f>
        <v>0</v>
      </c>
      <c r="AC13" s="1">
        <f t="shared" si="2"/>
        <v>0</v>
      </c>
      <c r="AD13" s="1">
        <f t="shared" si="3"/>
        <v>0</v>
      </c>
      <c r="AE13" s="1">
        <f t="shared" si="4"/>
        <v>0</v>
      </c>
      <c r="AF13" s="84">
        <v>241</v>
      </c>
      <c r="AG13" s="1">
        <v>649.05999999999983</v>
      </c>
      <c r="AH13" s="1">
        <v>3.4299999999999997</v>
      </c>
      <c r="AI13" s="1">
        <v>42.269999999999996</v>
      </c>
      <c r="AJ13" s="1">
        <v>5.2499999999999991</v>
      </c>
      <c r="AK13" s="1">
        <v>0</v>
      </c>
      <c r="AL13" s="1">
        <v>0</v>
      </c>
      <c r="AM13" s="1">
        <v>0</v>
      </c>
      <c r="AN13" s="1">
        <v>292.21000000000004</v>
      </c>
      <c r="AO13" s="1">
        <v>0.44</v>
      </c>
      <c r="AP13" s="1">
        <v>0.82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2.36</v>
      </c>
      <c r="AY13" s="1">
        <v>0</v>
      </c>
      <c r="AZ13" s="1">
        <v>0</v>
      </c>
      <c r="BA13" s="1">
        <v>0</v>
      </c>
      <c r="BB13" s="1">
        <v>0</v>
      </c>
      <c r="BC13" s="1">
        <v>649.53199999999981</v>
      </c>
    </row>
    <row r="14" spans="1:57" x14ac:dyDescent="0.25">
      <c r="A14" t="str">
        <f>B14&amp;"-"&amp;COUNTIF($B$3:B14,B14)</f>
        <v>125-12</v>
      </c>
      <c r="B14">
        <v>125</v>
      </c>
      <c r="C14" s="18">
        <f>VLOOKUP(A14,'ADM Details FY17'!$A$3:$D$3515,4,FALSE)</f>
        <v>0</v>
      </c>
      <c r="D14" s="1">
        <f>VLOOKUP(A14,'ADM Details FY17'!$A$3:$E$3515,5,FALSE)</f>
        <v>0</v>
      </c>
      <c r="E14" s="1">
        <f>VLOOKUP(A14,'ADM Details FY17'!$A$3:$F$3515,6,FALSE)</f>
        <v>0</v>
      </c>
      <c r="F14" s="1">
        <f>VLOOKUP(A14,'ADM Details FY17'!$A$3:$G$3515,7,FALSE)</f>
        <v>0</v>
      </c>
      <c r="G14" s="1">
        <f>VLOOKUP(A14,'ADM Details FY17'!$A$3:$H$3515,8,FALSE)</f>
        <v>0</v>
      </c>
      <c r="H14" s="1">
        <f>VLOOKUP(A14,'ADM Details FY17'!$A$3:$I$3515,9,FALSE)</f>
        <v>0</v>
      </c>
      <c r="I14" s="1">
        <f>VLOOKUP(A14,'ADM Details FY17'!$A$3:$J$3517,10,FALSE)</f>
        <v>0</v>
      </c>
      <c r="J14" s="1">
        <f>VLOOKUP(A14,'ADM Details FY17'!$A$3:$K$3515,11,FALSE)</f>
        <v>0</v>
      </c>
      <c r="K14" s="1">
        <f>VLOOKUP(A14,'ADM Details FY17'!$A$3:$M$3515,13,FALSE)</f>
        <v>0</v>
      </c>
      <c r="L14" s="1">
        <f>VLOOKUP(A14,'ADM Details FY17'!$A$3:$O$3515,15,FALSE)</f>
        <v>0</v>
      </c>
      <c r="M14" s="1">
        <f>VLOOKUP(A14,'ADM Details FY17'!$A$3:$P$3515,16,FALSE)</f>
        <v>0</v>
      </c>
      <c r="N14" s="1">
        <f>VLOOKUP(A14,'ADM Details FY17'!$A$3:$Q$3515,17,FALSE)</f>
        <v>0</v>
      </c>
      <c r="O14" s="1">
        <f>VLOOKUP(A14,'ADM Details FY17'!$A$3:$S$3515,19,FALSE)</f>
        <v>0</v>
      </c>
      <c r="P14" s="1">
        <f>VLOOKUP(A14,'ADM Details FY17'!$A$3:$U$3515,21,FALSE)</f>
        <v>0</v>
      </c>
      <c r="Q14" s="1">
        <f>VLOOKUP(A14,'ADM Details FY17'!$A$3:$V$3515,22,FALSE)</f>
        <v>0</v>
      </c>
      <c r="R14" s="1">
        <f>VLOOKUP(A14,'ADM Details FY17'!$A$3:$W$3515,23,FALSE)</f>
        <v>0</v>
      </c>
      <c r="S14" s="1">
        <f>VLOOKUP(A14,'ADM Details FY17'!$A$3:$X$3515,24,FALSE)</f>
        <v>0</v>
      </c>
      <c r="T14" s="1">
        <f>VLOOKUP(A14,'ADM Details FY17'!$A$3:$Y$3515,25,FALSE)</f>
        <v>0</v>
      </c>
      <c r="U14" s="1">
        <f>VLOOKUP(A14,'ADM Details FY17'!$A$3:$AA$3515,27,FALSE)</f>
        <v>0</v>
      </c>
      <c r="V14" s="1">
        <f>IFERROR(VLOOKUP(C14,'eindex _tget pp '!$A$4:$E$615,5,FALSE),0)</f>
        <v>0</v>
      </c>
      <c r="W14" s="31">
        <f>IFERROR(VLOOKUP(C14,'eindex _tget pp '!$A$4:$F$615,6,FALSE),0)</f>
        <v>0</v>
      </c>
      <c r="X14" s="4">
        <f>IFERROR(VLOOKUP(B14,'eschools 16'!$A$2:$F$25,6,FALSE),1)</f>
        <v>1</v>
      </c>
      <c r="Y14" s="1">
        <f t="shared" si="0"/>
        <v>0</v>
      </c>
      <c r="Z14" s="1">
        <f t="shared" si="1"/>
        <v>0</v>
      </c>
      <c r="AA14" s="31">
        <f>IFERROR(VLOOKUP(C14,'eindex _tget pp '!$A$4:$G$615,7,FALSE),0)</f>
        <v>0</v>
      </c>
      <c r="AB14" s="1">
        <f>VLOOKUP(A14,'ADM Details FY17'!$A$3:$AB$3515,28,FALSE)</f>
        <v>0</v>
      </c>
      <c r="AC14" s="1">
        <f t="shared" si="2"/>
        <v>0</v>
      </c>
      <c r="AD14" s="1">
        <f t="shared" si="3"/>
        <v>0</v>
      </c>
      <c r="AE14" s="1">
        <f t="shared" si="4"/>
        <v>0</v>
      </c>
      <c r="AF14" s="84">
        <v>282</v>
      </c>
      <c r="AG14" s="1">
        <v>447.75</v>
      </c>
      <c r="AH14" s="1">
        <v>0</v>
      </c>
      <c r="AI14" s="1">
        <v>81.260000000000005</v>
      </c>
      <c r="AJ14" s="1">
        <v>10.72</v>
      </c>
      <c r="AK14" s="1">
        <v>1</v>
      </c>
      <c r="AL14" s="1">
        <v>12.91</v>
      </c>
      <c r="AM14" s="1">
        <v>4.66</v>
      </c>
      <c r="AN14" s="1">
        <v>276.93000000000006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1.79</v>
      </c>
      <c r="AY14" s="1">
        <v>0</v>
      </c>
      <c r="AZ14" s="1">
        <v>0</v>
      </c>
      <c r="BA14" s="1">
        <v>0</v>
      </c>
      <c r="BB14" s="1">
        <v>0</v>
      </c>
      <c r="BC14" s="1">
        <v>448.108</v>
      </c>
    </row>
    <row r="15" spans="1:57" x14ac:dyDescent="0.25">
      <c r="A15" t="str">
        <f>B15&amp;"-"&amp;COUNTIF($B$3:B15,B15)</f>
        <v>130-1</v>
      </c>
      <c r="B15">
        <v>130</v>
      </c>
      <c r="C15" s="18">
        <f>VLOOKUP(A15,'ADM Details FY17'!$A$3:$D$3515,4,FALSE)</f>
        <v>48207</v>
      </c>
      <c r="D15" s="1">
        <f>VLOOKUP(A15,'ADM Details FY17'!$A$3:$E$3515,5,FALSE)</f>
        <v>1.1599999999999999</v>
      </c>
      <c r="E15" s="1">
        <f>VLOOKUP(A15,'ADM Details FY17'!$A$3:$F$3515,6,FALSE)</f>
        <v>0</v>
      </c>
      <c r="F15" s="1">
        <f>VLOOKUP(A15,'ADM Details FY17'!$A$3:$G$3515,7,FALSE)</f>
        <v>0</v>
      </c>
      <c r="G15" s="1">
        <f>VLOOKUP(A15,'ADM Details FY17'!$A$3:$H$3515,8,FALSE)</f>
        <v>0</v>
      </c>
      <c r="H15" s="1">
        <f>VLOOKUP(A15,'ADM Details FY17'!$A$3:$I$3515,9,FALSE)</f>
        <v>0</v>
      </c>
      <c r="I15" s="1">
        <f>VLOOKUP(A15,'ADM Details FY17'!$A$3:$J$3517,10,FALSE)</f>
        <v>0</v>
      </c>
      <c r="J15" s="1">
        <f>VLOOKUP(A15,'ADM Details FY17'!$A$3:$K$3515,11,FALSE)</f>
        <v>0</v>
      </c>
      <c r="K15" s="1">
        <f>VLOOKUP(A15,'ADM Details FY17'!$A$3:$M$3515,13,FALSE)</f>
        <v>0.16</v>
      </c>
      <c r="L15" s="1">
        <f>VLOOKUP(A15,'ADM Details FY17'!$A$3:$O$3515,15,FALSE)</f>
        <v>0</v>
      </c>
      <c r="M15" s="1">
        <f>VLOOKUP(A15,'ADM Details FY17'!$A$3:$P$3515,16,FALSE)</f>
        <v>0</v>
      </c>
      <c r="N15" s="1">
        <f>VLOOKUP(A15,'ADM Details FY17'!$A$3:$Q$3515,17,FALSE)</f>
        <v>0</v>
      </c>
      <c r="O15" s="1">
        <f>VLOOKUP(A15,'ADM Details FY17'!$A$3:$S$3515,19,FALSE)</f>
        <v>0</v>
      </c>
      <c r="P15" s="1">
        <f>VLOOKUP(A15,'ADM Details FY17'!$A$3:$U$3515,21,FALSE)</f>
        <v>0</v>
      </c>
      <c r="Q15" s="1">
        <f>VLOOKUP(A15,'ADM Details FY17'!$A$3:$V$3515,22,FALSE)</f>
        <v>0</v>
      </c>
      <c r="R15" s="1">
        <f>VLOOKUP(A15,'ADM Details FY17'!$A$3:$W$3515,23,FALSE)</f>
        <v>0</v>
      </c>
      <c r="S15" s="1">
        <f>VLOOKUP(A15,'ADM Details FY17'!$A$3:$X$3515,24,FALSE)</f>
        <v>0</v>
      </c>
      <c r="T15" s="1">
        <f>VLOOKUP(A15,'ADM Details FY17'!$A$3:$Y$3515,25,FALSE)</f>
        <v>0</v>
      </c>
      <c r="U15" s="1">
        <f>VLOOKUP(A15,'ADM Details FY17'!$A$3:$AA$3515,27,FALSE)</f>
        <v>0</v>
      </c>
      <c r="V15" s="1">
        <f>IFERROR(VLOOKUP(C15,'eindex _tget pp '!$A$4:$E$615,5,FALSE),0)</f>
        <v>0</v>
      </c>
      <c r="W15" s="31">
        <f>IFERROR(VLOOKUP(C15,'eindex _tget pp '!$A$4:$F$615,6,FALSE),0)</f>
        <v>6.5558528599999999E-2</v>
      </c>
      <c r="X15" s="4">
        <f>IFERROR(VLOOKUP(B15,'eschools 16'!$A$2:$F$25,6,FALSE),1)</f>
        <v>1</v>
      </c>
      <c r="Y15" s="1">
        <f t="shared" si="0"/>
        <v>0</v>
      </c>
      <c r="Z15" s="1">
        <f t="shared" si="1"/>
        <v>2.85</v>
      </c>
      <c r="AA15" s="31">
        <f>IFERROR(VLOOKUP(C15,'eindex _tget pp '!$A$4:$G$615,7,FALSE),0)</f>
        <v>0.26255666100000002</v>
      </c>
      <c r="AB15" s="1">
        <f>VLOOKUP(A15,'ADM Details FY17'!$A$3:$AB$3515,28,FALSE)</f>
        <v>0</v>
      </c>
      <c r="AC15" s="1">
        <f t="shared" si="2"/>
        <v>0</v>
      </c>
      <c r="AD15" s="1">
        <f t="shared" si="3"/>
        <v>1.1599999999999999</v>
      </c>
      <c r="AE15" s="1">
        <f t="shared" si="4"/>
        <v>174</v>
      </c>
      <c r="AF15" s="84">
        <v>288</v>
      </c>
      <c r="AG15" s="1">
        <v>46.11</v>
      </c>
      <c r="AH15" s="1">
        <v>0</v>
      </c>
      <c r="AI15" s="1">
        <v>10.09</v>
      </c>
      <c r="AJ15" s="1">
        <v>0.3</v>
      </c>
      <c r="AK15" s="1">
        <v>0</v>
      </c>
      <c r="AL15" s="1">
        <v>0</v>
      </c>
      <c r="AM15" s="1">
        <v>1</v>
      </c>
      <c r="AN15" s="1">
        <v>24.55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1.56</v>
      </c>
      <c r="AY15" s="1">
        <v>0</v>
      </c>
      <c r="AZ15" s="1">
        <v>0</v>
      </c>
      <c r="BA15" s="1">
        <v>0</v>
      </c>
      <c r="BB15" s="1">
        <v>0</v>
      </c>
      <c r="BC15" s="1">
        <v>46.421999999999997</v>
      </c>
    </row>
    <row r="16" spans="1:57" x14ac:dyDescent="0.25">
      <c r="A16" t="str">
        <f>B16&amp;"-"&amp;COUNTIF($B$3:B16,B16)</f>
        <v>130-2</v>
      </c>
      <c r="B16">
        <v>130</v>
      </c>
      <c r="C16" s="18">
        <f>VLOOKUP(A16,'ADM Details FY17'!$A$3:$D$3515,4,FALSE)</f>
        <v>48942</v>
      </c>
      <c r="D16" s="1">
        <f>VLOOKUP(A16,'ADM Details FY17'!$A$3:$E$3515,5,FALSE)</f>
        <v>0.32</v>
      </c>
      <c r="E16" s="1">
        <f>VLOOKUP(A16,'ADM Details FY17'!$A$3:$F$3515,6,FALSE)</f>
        <v>0</v>
      </c>
      <c r="F16" s="1">
        <f>VLOOKUP(A16,'ADM Details FY17'!$A$3:$G$3515,7,FALSE)</f>
        <v>0</v>
      </c>
      <c r="G16" s="1">
        <f>VLOOKUP(A16,'ADM Details FY17'!$A$3:$H$3515,8,FALSE)</f>
        <v>0</v>
      </c>
      <c r="H16" s="1">
        <f>VLOOKUP(A16,'ADM Details FY17'!$A$3:$I$3515,9,FALSE)</f>
        <v>0</v>
      </c>
      <c r="I16" s="1">
        <f>VLOOKUP(A16,'ADM Details FY17'!$A$3:$J$3517,10,FALSE)</f>
        <v>0</v>
      </c>
      <c r="J16" s="1">
        <f>VLOOKUP(A16,'ADM Details FY17'!$A$3:$K$3515,11,FALSE)</f>
        <v>0</v>
      </c>
      <c r="K16" s="1">
        <f>VLOOKUP(A16,'ADM Details FY17'!$A$3:$M$3515,13,FALSE)</f>
        <v>0</v>
      </c>
      <c r="L16" s="1">
        <f>VLOOKUP(A16,'ADM Details FY17'!$A$3:$O$3515,15,FALSE)</f>
        <v>0</v>
      </c>
      <c r="M16" s="1">
        <f>VLOOKUP(A16,'ADM Details FY17'!$A$3:$P$3515,16,FALSE)</f>
        <v>0</v>
      </c>
      <c r="N16" s="1">
        <f>VLOOKUP(A16,'ADM Details FY17'!$A$3:$Q$3515,17,FALSE)</f>
        <v>0</v>
      </c>
      <c r="O16" s="1">
        <f>VLOOKUP(A16,'ADM Details FY17'!$A$3:$S$3515,19,FALSE)</f>
        <v>0</v>
      </c>
      <c r="P16" s="1">
        <f>VLOOKUP(A16,'ADM Details FY17'!$A$3:$U$3515,21,FALSE)</f>
        <v>0</v>
      </c>
      <c r="Q16" s="1">
        <f>VLOOKUP(A16,'ADM Details FY17'!$A$3:$V$3515,22,FALSE)</f>
        <v>0</v>
      </c>
      <c r="R16" s="1">
        <f>VLOOKUP(A16,'ADM Details FY17'!$A$3:$W$3515,23,FALSE)</f>
        <v>0</v>
      </c>
      <c r="S16" s="1">
        <f>VLOOKUP(A16,'ADM Details FY17'!$A$3:$X$3515,24,FALSE)</f>
        <v>0</v>
      </c>
      <c r="T16" s="1">
        <f>VLOOKUP(A16,'ADM Details FY17'!$A$3:$Y$3515,25,FALSE)</f>
        <v>0</v>
      </c>
      <c r="U16" s="1">
        <f>VLOOKUP(A16,'ADM Details FY17'!$A$3:$AA$3515,27,FALSE)</f>
        <v>0</v>
      </c>
      <c r="V16" s="1">
        <f>IFERROR(VLOOKUP(C16,'eindex _tget pp '!$A$4:$E$615,5,FALSE),0)</f>
        <v>259.33274160749403</v>
      </c>
      <c r="W16" s="31">
        <f>IFERROR(VLOOKUP(C16,'eindex _tget pp '!$A$4:$F$615,6,FALSE),0)</f>
        <v>0.34743390260000001</v>
      </c>
      <c r="X16" s="4">
        <f>IFERROR(VLOOKUP(B16,'eschools 16'!$A$2:$F$25,6,FALSE),1)</f>
        <v>1</v>
      </c>
      <c r="Y16" s="1">
        <f t="shared" si="0"/>
        <v>20.75</v>
      </c>
      <c r="Z16" s="1">
        <f t="shared" si="1"/>
        <v>0</v>
      </c>
      <c r="AA16" s="31">
        <f>IFERROR(VLOOKUP(C16,'eindex _tget pp '!$A$4:$G$615,7,FALSE),0)</f>
        <v>0.53650382399999996</v>
      </c>
      <c r="AB16" s="1">
        <f>VLOOKUP(A16,'ADM Details FY17'!$A$3:$AB$3515,28,FALSE)</f>
        <v>0</v>
      </c>
      <c r="AC16" s="1">
        <f t="shared" si="2"/>
        <v>0</v>
      </c>
      <c r="AD16" s="1">
        <f t="shared" si="3"/>
        <v>0.32</v>
      </c>
      <c r="AE16" s="1">
        <f t="shared" si="4"/>
        <v>48</v>
      </c>
      <c r="AF16" s="84">
        <v>296</v>
      </c>
      <c r="AG16" s="1">
        <v>46.080000000000005</v>
      </c>
      <c r="AH16" s="1">
        <v>0.97</v>
      </c>
      <c r="AI16" s="1">
        <v>17.27</v>
      </c>
      <c r="AJ16" s="1">
        <v>6.339999999999999</v>
      </c>
      <c r="AK16" s="1">
        <v>0</v>
      </c>
      <c r="AL16" s="1">
        <v>1.61</v>
      </c>
      <c r="AM16" s="1">
        <v>5.2700000000000005</v>
      </c>
      <c r="AN16" s="1">
        <v>46.080000000000005</v>
      </c>
      <c r="AO16" s="1">
        <v>0</v>
      </c>
      <c r="AP16" s="1">
        <v>0</v>
      </c>
      <c r="AQ16" s="1">
        <v>0</v>
      </c>
      <c r="AR16" s="1">
        <v>23.199999999999996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6386.79</v>
      </c>
      <c r="AZ16" s="1">
        <v>39271.129999999997</v>
      </c>
      <c r="BA16" s="1">
        <v>0</v>
      </c>
      <c r="BB16" s="1">
        <v>0</v>
      </c>
      <c r="BC16" s="1">
        <v>46.080000000000005</v>
      </c>
    </row>
    <row r="17" spans="1:55" x14ac:dyDescent="0.25">
      <c r="A17" t="str">
        <f>B17&amp;"-"&amp;COUNTIF($B$3:B17,B17)</f>
        <v>130-3</v>
      </c>
      <c r="B17">
        <v>130</v>
      </c>
      <c r="C17" s="18">
        <f>VLOOKUP(A17,'ADM Details FY17'!$A$3:$D$3515,4,FALSE)</f>
        <v>50690</v>
      </c>
      <c r="D17" s="1">
        <f>VLOOKUP(A17,'ADM Details FY17'!$A$3:$E$3515,5,FALSE)</f>
        <v>0.49</v>
      </c>
      <c r="E17" s="1">
        <f>VLOOKUP(A17,'ADM Details FY17'!$A$3:$F$3515,6,FALSE)</f>
        <v>0</v>
      </c>
      <c r="F17" s="1">
        <f>VLOOKUP(A17,'ADM Details FY17'!$A$3:$G$3515,7,FALSE)</f>
        <v>0</v>
      </c>
      <c r="G17" s="1">
        <f>VLOOKUP(A17,'ADM Details FY17'!$A$3:$H$3515,8,FALSE)</f>
        <v>0</v>
      </c>
      <c r="H17" s="1">
        <f>VLOOKUP(A17,'ADM Details FY17'!$A$3:$I$3515,9,FALSE)</f>
        <v>0</v>
      </c>
      <c r="I17" s="1">
        <f>VLOOKUP(A17,'ADM Details FY17'!$A$3:$J$3517,10,FALSE)</f>
        <v>0</v>
      </c>
      <c r="J17" s="1">
        <f>VLOOKUP(A17,'ADM Details FY17'!$A$3:$K$3515,11,FALSE)</f>
        <v>0</v>
      </c>
      <c r="K17" s="1">
        <f>VLOOKUP(A17,'ADM Details FY17'!$A$3:$M$3515,13,FALSE)</f>
        <v>0</v>
      </c>
      <c r="L17" s="1">
        <f>VLOOKUP(A17,'ADM Details FY17'!$A$3:$O$3515,15,FALSE)</f>
        <v>0</v>
      </c>
      <c r="M17" s="1">
        <f>VLOOKUP(A17,'ADM Details FY17'!$A$3:$P$3515,16,FALSE)</f>
        <v>0</v>
      </c>
      <c r="N17" s="1">
        <f>VLOOKUP(A17,'ADM Details FY17'!$A$3:$Q$3515,17,FALSE)</f>
        <v>0</v>
      </c>
      <c r="O17" s="1">
        <f>VLOOKUP(A17,'ADM Details FY17'!$A$3:$S$3515,19,FALSE)</f>
        <v>0</v>
      </c>
      <c r="P17" s="1">
        <f>VLOOKUP(A17,'ADM Details FY17'!$A$3:$U$3515,21,FALSE)</f>
        <v>0</v>
      </c>
      <c r="Q17" s="1">
        <f>VLOOKUP(A17,'ADM Details FY17'!$A$3:$V$3515,22,FALSE)</f>
        <v>0</v>
      </c>
      <c r="R17" s="1">
        <f>VLOOKUP(A17,'ADM Details FY17'!$A$3:$W$3515,23,FALSE)</f>
        <v>0</v>
      </c>
      <c r="S17" s="1">
        <f>VLOOKUP(A17,'ADM Details FY17'!$A$3:$X$3515,24,FALSE)</f>
        <v>0</v>
      </c>
      <c r="T17" s="1">
        <f>VLOOKUP(A17,'ADM Details FY17'!$A$3:$Y$3515,25,FALSE)</f>
        <v>0</v>
      </c>
      <c r="U17" s="1">
        <f>VLOOKUP(A17,'ADM Details FY17'!$A$3:$AA$3515,27,FALSE)</f>
        <v>0</v>
      </c>
      <c r="V17" s="1">
        <f>IFERROR(VLOOKUP(C17,'eindex _tget pp '!$A$4:$E$615,5,FALSE),0)</f>
        <v>287.33699061584332</v>
      </c>
      <c r="W17" s="31">
        <f>IFERROR(VLOOKUP(C17,'eindex _tget pp '!$A$4:$F$615,6,FALSE),0)</f>
        <v>0.51684633700000004</v>
      </c>
      <c r="X17" s="4">
        <f>IFERROR(VLOOKUP(B17,'eschools 16'!$A$2:$F$25,6,FALSE),1)</f>
        <v>1</v>
      </c>
      <c r="Y17" s="1">
        <f t="shared" si="0"/>
        <v>35.200000000000003</v>
      </c>
      <c r="Z17" s="1">
        <f t="shared" si="1"/>
        <v>0</v>
      </c>
      <c r="AA17" s="31">
        <f>IFERROR(VLOOKUP(C17,'eindex _tget pp '!$A$4:$G$615,7,FALSE),0)</f>
        <v>0.47174296999999998</v>
      </c>
      <c r="AB17" s="1">
        <f>VLOOKUP(A17,'ADM Details FY17'!$A$3:$AB$3515,28,FALSE)</f>
        <v>0</v>
      </c>
      <c r="AC17" s="1">
        <f t="shared" si="2"/>
        <v>0</v>
      </c>
      <c r="AD17" s="1">
        <f t="shared" si="3"/>
        <v>0.49</v>
      </c>
      <c r="AE17" s="1">
        <f t="shared" si="4"/>
        <v>73.5</v>
      </c>
      <c r="AF17" s="84">
        <v>297</v>
      </c>
      <c r="AG17" s="1">
        <v>134.62</v>
      </c>
      <c r="AH17" s="1">
        <v>4.25</v>
      </c>
      <c r="AI17" s="1">
        <v>61.27</v>
      </c>
      <c r="AJ17" s="1">
        <v>9.64</v>
      </c>
      <c r="AK17" s="1">
        <v>0</v>
      </c>
      <c r="AL17" s="1">
        <v>0.9</v>
      </c>
      <c r="AM17" s="1">
        <v>20.440000000000001</v>
      </c>
      <c r="AN17" s="1">
        <v>134.62</v>
      </c>
      <c r="AO17" s="1">
        <v>0</v>
      </c>
      <c r="AP17" s="1">
        <v>0</v>
      </c>
      <c r="AQ17" s="1">
        <v>0</v>
      </c>
      <c r="AR17" s="1">
        <v>44.890000000000015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42785.26</v>
      </c>
      <c r="AZ17" s="1">
        <v>101501.18000000002</v>
      </c>
      <c r="BA17" s="1">
        <v>0</v>
      </c>
      <c r="BB17" s="1">
        <v>0</v>
      </c>
      <c r="BC17" s="1">
        <v>134.62</v>
      </c>
    </row>
    <row r="18" spans="1:55" x14ac:dyDescent="0.25">
      <c r="A18" t="str">
        <f>B18&amp;"-"&amp;COUNTIF($B$3:B18,B18)</f>
        <v>130-4</v>
      </c>
      <c r="B18">
        <v>130</v>
      </c>
      <c r="C18" s="18">
        <f>VLOOKUP(A18,'ADM Details FY17'!$A$3:$D$3515,4,FALSE)</f>
        <v>44362</v>
      </c>
      <c r="D18" s="1">
        <f>VLOOKUP(A18,'ADM Details FY17'!$A$3:$E$3515,5,FALSE)</f>
        <v>3.11</v>
      </c>
      <c r="E18" s="1">
        <f>VLOOKUP(A18,'ADM Details FY17'!$A$3:$F$3515,6,FALSE)</f>
        <v>0</v>
      </c>
      <c r="F18" s="1">
        <f>VLOOKUP(A18,'ADM Details FY17'!$A$3:$G$3515,7,FALSE)</f>
        <v>0</v>
      </c>
      <c r="G18" s="1">
        <f>VLOOKUP(A18,'ADM Details FY17'!$A$3:$H$3515,8,FALSE)</f>
        <v>0</v>
      </c>
      <c r="H18" s="1">
        <f>VLOOKUP(A18,'ADM Details FY17'!$A$3:$I$3515,9,FALSE)</f>
        <v>0</v>
      </c>
      <c r="I18" s="1">
        <f>VLOOKUP(A18,'ADM Details FY17'!$A$3:$J$3517,10,FALSE)</f>
        <v>0</v>
      </c>
      <c r="J18" s="1">
        <f>VLOOKUP(A18,'ADM Details FY17'!$A$3:$K$3515,11,FALSE)</f>
        <v>0</v>
      </c>
      <c r="K18" s="1">
        <f>VLOOKUP(A18,'ADM Details FY17'!$A$3:$M$3515,13,FALSE)</f>
        <v>1</v>
      </c>
      <c r="L18" s="1">
        <f>VLOOKUP(A18,'ADM Details FY17'!$A$3:$O$3515,15,FALSE)</f>
        <v>0</v>
      </c>
      <c r="M18" s="1">
        <f>VLOOKUP(A18,'ADM Details FY17'!$A$3:$P$3515,16,FALSE)</f>
        <v>0</v>
      </c>
      <c r="N18" s="1">
        <f>VLOOKUP(A18,'ADM Details FY17'!$A$3:$Q$3515,17,FALSE)</f>
        <v>0</v>
      </c>
      <c r="O18" s="1">
        <f>VLOOKUP(A18,'ADM Details FY17'!$A$3:$S$3515,19,FALSE)</f>
        <v>0</v>
      </c>
      <c r="P18" s="1">
        <f>VLOOKUP(A18,'ADM Details FY17'!$A$3:$U$3515,21,FALSE)</f>
        <v>0</v>
      </c>
      <c r="Q18" s="1">
        <f>VLOOKUP(A18,'ADM Details FY17'!$A$3:$V$3515,22,FALSE)</f>
        <v>0</v>
      </c>
      <c r="R18" s="1">
        <f>VLOOKUP(A18,'ADM Details FY17'!$A$3:$W$3515,23,FALSE)</f>
        <v>0</v>
      </c>
      <c r="S18" s="1">
        <f>VLOOKUP(A18,'ADM Details FY17'!$A$3:$X$3515,24,FALSE)</f>
        <v>0</v>
      </c>
      <c r="T18" s="1">
        <f>VLOOKUP(A18,'ADM Details FY17'!$A$3:$Y$3515,25,FALSE)</f>
        <v>0</v>
      </c>
      <c r="U18" s="1">
        <f>VLOOKUP(A18,'ADM Details FY17'!$A$3:$AA$3515,27,FALSE)</f>
        <v>0</v>
      </c>
      <c r="V18" s="1">
        <f>IFERROR(VLOOKUP(C18,'eindex _tget pp '!$A$4:$E$615,5,FALSE),0)</f>
        <v>94.869008809635275</v>
      </c>
      <c r="W18" s="31">
        <f>IFERROR(VLOOKUP(C18,'eindex _tget pp '!$A$4:$F$615,6,FALSE),0)</f>
        <v>0.52077289439999996</v>
      </c>
      <c r="X18" s="4">
        <f>IFERROR(VLOOKUP(B18,'eschools 16'!$A$2:$F$25,6,FALSE),1)</f>
        <v>1</v>
      </c>
      <c r="Y18" s="1">
        <f t="shared" si="0"/>
        <v>73.760000000000005</v>
      </c>
      <c r="Z18" s="1">
        <f t="shared" si="1"/>
        <v>141.65</v>
      </c>
      <c r="AA18" s="31">
        <f>IFERROR(VLOOKUP(C18,'eindex _tget pp '!$A$4:$G$615,7,FALSE),0)</f>
        <v>0.40103628899999999</v>
      </c>
      <c r="AB18" s="1">
        <f>VLOOKUP(A18,'ADM Details FY17'!$A$3:$AB$3515,28,FALSE)</f>
        <v>0</v>
      </c>
      <c r="AC18" s="1">
        <f t="shared" si="2"/>
        <v>0</v>
      </c>
      <c r="AD18" s="1">
        <f t="shared" si="3"/>
        <v>3.11</v>
      </c>
      <c r="AE18" s="1">
        <f t="shared" si="4"/>
        <v>466.5</v>
      </c>
      <c r="AF18" s="84">
        <v>298</v>
      </c>
      <c r="AG18" s="1">
        <v>62.32</v>
      </c>
      <c r="AH18" s="1">
        <v>0</v>
      </c>
      <c r="AI18" s="1">
        <v>20.13</v>
      </c>
      <c r="AJ18" s="1">
        <v>7.06</v>
      </c>
      <c r="AK18" s="1">
        <v>0</v>
      </c>
      <c r="AL18" s="1">
        <v>3.09</v>
      </c>
      <c r="AM18" s="1">
        <v>20.260000000000002</v>
      </c>
      <c r="AN18" s="1">
        <v>46.59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7.0200000000000005</v>
      </c>
      <c r="AV18" s="1">
        <v>0</v>
      </c>
      <c r="AW18" s="1">
        <v>0</v>
      </c>
      <c r="AX18" s="1">
        <v>0</v>
      </c>
      <c r="AY18" s="1">
        <v>13809.74</v>
      </c>
      <c r="AZ18" s="1">
        <v>45403.39</v>
      </c>
      <c r="BA18" s="1">
        <v>0</v>
      </c>
      <c r="BB18" s="1">
        <v>0</v>
      </c>
      <c r="BC18" s="1">
        <v>62.32</v>
      </c>
    </row>
    <row r="19" spans="1:55" x14ac:dyDescent="0.25">
      <c r="A19" t="str">
        <f>B19&amp;"-"&amp;COUNTIF($B$3:B19,B19)</f>
        <v>130-5</v>
      </c>
      <c r="B19">
        <v>130</v>
      </c>
      <c r="C19" s="18">
        <f>VLOOKUP(A19,'ADM Details FY17'!$A$3:$D$3515,4,FALSE)</f>
        <v>50716</v>
      </c>
      <c r="D19" s="1">
        <f>VLOOKUP(A19,'ADM Details FY17'!$A$3:$E$3515,5,FALSE)</f>
        <v>1</v>
      </c>
      <c r="E19" s="1">
        <f>VLOOKUP(A19,'ADM Details FY17'!$A$3:$F$3515,6,FALSE)</f>
        <v>0</v>
      </c>
      <c r="F19" s="1">
        <f>VLOOKUP(A19,'ADM Details FY17'!$A$3:$G$3515,7,FALSE)</f>
        <v>1</v>
      </c>
      <c r="G19" s="1">
        <f>VLOOKUP(A19,'ADM Details FY17'!$A$3:$H$3515,8,FALSE)</f>
        <v>0</v>
      </c>
      <c r="H19" s="1">
        <f>VLOOKUP(A19,'ADM Details FY17'!$A$3:$I$3515,9,FALSE)</f>
        <v>0</v>
      </c>
      <c r="I19" s="1">
        <f>VLOOKUP(A19,'ADM Details FY17'!$A$3:$J$3517,10,FALSE)</f>
        <v>0</v>
      </c>
      <c r="J19" s="1">
        <f>VLOOKUP(A19,'ADM Details FY17'!$A$3:$K$3515,11,FALSE)</f>
        <v>0</v>
      </c>
      <c r="K19" s="1">
        <f>VLOOKUP(A19,'ADM Details FY17'!$A$3:$M$3515,13,FALSE)</f>
        <v>0</v>
      </c>
      <c r="L19" s="1">
        <f>VLOOKUP(A19,'ADM Details FY17'!$A$3:$O$3515,15,FALSE)</f>
        <v>0</v>
      </c>
      <c r="M19" s="1">
        <f>VLOOKUP(A19,'ADM Details FY17'!$A$3:$P$3515,16,FALSE)</f>
        <v>0</v>
      </c>
      <c r="N19" s="1">
        <f>VLOOKUP(A19,'ADM Details FY17'!$A$3:$Q$3515,17,FALSE)</f>
        <v>0</v>
      </c>
      <c r="O19" s="1">
        <f>VLOOKUP(A19,'ADM Details FY17'!$A$3:$S$3515,19,FALSE)</f>
        <v>0</v>
      </c>
      <c r="P19" s="1">
        <f>VLOOKUP(A19,'ADM Details FY17'!$A$3:$U$3515,21,FALSE)</f>
        <v>0</v>
      </c>
      <c r="Q19" s="1">
        <f>VLOOKUP(A19,'ADM Details FY17'!$A$3:$V$3515,22,FALSE)</f>
        <v>0</v>
      </c>
      <c r="R19" s="1">
        <f>VLOOKUP(A19,'ADM Details FY17'!$A$3:$W$3515,23,FALSE)</f>
        <v>0</v>
      </c>
      <c r="S19" s="1">
        <f>VLOOKUP(A19,'ADM Details FY17'!$A$3:$X$3515,24,FALSE)</f>
        <v>0</v>
      </c>
      <c r="T19" s="1">
        <f>VLOOKUP(A19,'ADM Details FY17'!$A$3:$Y$3515,25,FALSE)</f>
        <v>0</v>
      </c>
      <c r="U19" s="1">
        <f>VLOOKUP(A19,'ADM Details FY17'!$A$3:$AA$3515,27,FALSE)</f>
        <v>0</v>
      </c>
      <c r="V19" s="1">
        <f>IFERROR(VLOOKUP(C19,'eindex _tget pp '!$A$4:$E$615,5,FALSE),0)</f>
        <v>223.22098137348169</v>
      </c>
      <c r="W19" s="31">
        <f>IFERROR(VLOOKUP(C19,'eindex _tget pp '!$A$4:$F$615,6,FALSE),0)</f>
        <v>0.75223678000000005</v>
      </c>
      <c r="X19" s="4">
        <f>IFERROR(VLOOKUP(B19,'eschools 16'!$A$2:$F$25,6,FALSE),1)</f>
        <v>1</v>
      </c>
      <c r="Y19" s="1">
        <f t="shared" si="0"/>
        <v>55.81</v>
      </c>
      <c r="Z19" s="1">
        <f t="shared" si="1"/>
        <v>0</v>
      </c>
      <c r="AA19" s="31">
        <f>IFERROR(VLOOKUP(C19,'eindex _tget pp '!$A$4:$G$615,7,FALSE),0)</f>
        <v>0.46018977500000002</v>
      </c>
      <c r="AB19" s="1">
        <f>VLOOKUP(A19,'ADM Details FY17'!$A$3:$AB$3515,28,FALSE)</f>
        <v>0</v>
      </c>
      <c r="AC19" s="1">
        <f t="shared" si="2"/>
        <v>0</v>
      </c>
      <c r="AD19" s="1">
        <f t="shared" si="3"/>
        <v>1</v>
      </c>
      <c r="AE19" s="1">
        <f t="shared" si="4"/>
        <v>150</v>
      </c>
      <c r="AF19" s="84">
        <v>300</v>
      </c>
      <c r="AG19" s="1">
        <v>104.15999999999998</v>
      </c>
      <c r="AH19" s="1">
        <v>0</v>
      </c>
      <c r="AI19" s="1">
        <v>32.149999999999991</v>
      </c>
      <c r="AJ19" s="1">
        <v>19.2</v>
      </c>
      <c r="AK19" s="1">
        <v>0</v>
      </c>
      <c r="AL19" s="1">
        <v>2.23</v>
      </c>
      <c r="AM19" s="1">
        <v>19.409999999999997</v>
      </c>
      <c r="AN19" s="1">
        <v>72.260000000000019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30210.689999999995</v>
      </c>
      <c r="AZ19" s="1">
        <v>55852.939999999988</v>
      </c>
      <c r="BA19" s="1">
        <v>0</v>
      </c>
      <c r="BB19" s="1">
        <v>0</v>
      </c>
      <c r="BC19" s="1">
        <v>104.15999999999998</v>
      </c>
    </row>
    <row r="20" spans="1:55" x14ac:dyDescent="0.25">
      <c r="A20" t="str">
        <f>B20&amp;"-"&amp;COUNTIF($B$3:B20,B20)</f>
        <v>130-6</v>
      </c>
      <c r="B20">
        <v>130</v>
      </c>
      <c r="C20" s="18">
        <f>VLOOKUP(A20,'ADM Details FY17'!$A$3:$D$3515,4,FALSE)</f>
        <v>44602</v>
      </c>
      <c r="D20" s="1">
        <f>VLOOKUP(A20,'ADM Details FY17'!$A$3:$E$3515,5,FALSE)</f>
        <v>3.52</v>
      </c>
      <c r="E20" s="1">
        <f>VLOOKUP(A20,'ADM Details FY17'!$A$3:$F$3515,6,FALSE)</f>
        <v>0</v>
      </c>
      <c r="F20" s="1">
        <f>VLOOKUP(A20,'ADM Details FY17'!$A$3:$G$3515,7,FALSE)</f>
        <v>0.99</v>
      </c>
      <c r="G20" s="1">
        <f>VLOOKUP(A20,'ADM Details FY17'!$A$3:$H$3515,8,FALSE)</f>
        <v>0</v>
      </c>
      <c r="H20" s="1">
        <f>VLOOKUP(A20,'ADM Details FY17'!$A$3:$I$3515,9,FALSE)</f>
        <v>0</v>
      </c>
      <c r="I20" s="1">
        <f>VLOOKUP(A20,'ADM Details FY17'!$A$3:$J$3517,10,FALSE)</f>
        <v>0</v>
      </c>
      <c r="J20" s="1">
        <f>VLOOKUP(A20,'ADM Details FY17'!$A$3:$K$3515,11,FALSE)</f>
        <v>0</v>
      </c>
      <c r="K20" s="1">
        <f>VLOOKUP(A20,'ADM Details FY17'!$A$3:$M$3515,13,FALSE)</f>
        <v>1.5</v>
      </c>
      <c r="L20" s="1">
        <f>VLOOKUP(A20,'ADM Details FY17'!$A$3:$O$3515,15,FALSE)</f>
        <v>0</v>
      </c>
      <c r="M20" s="1">
        <f>VLOOKUP(A20,'ADM Details FY17'!$A$3:$P$3515,16,FALSE)</f>
        <v>0</v>
      </c>
      <c r="N20" s="1">
        <f>VLOOKUP(A20,'ADM Details FY17'!$A$3:$Q$3515,17,FALSE)</f>
        <v>0</v>
      </c>
      <c r="O20" s="1">
        <f>VLOOKUP(A20,'ADM Details FY17'!$A$3:$S$3515,19,FALSE)</f>
        <v>0</v>
      </c>
      <c r="P20" s="1">
        <f>VLOOKUP(A20,'ADM Details FY17'!$A$3:$U$3515,21,FALSE)</f>
        <v>0</v>
      </c>
      <c r="Q20" s="1">
        <f>VLOOKUP(A20,'ADM Details FY17'!$A$3:$V$3515,22,FALSE)</f>
        <v>0</v>
      </c>
      <c r="R20" s="1">
        <f>VLOOKUP(A20,'ADM Details FY17'!$A$3:$W$3515,23,FALSE)</f>
        <v>0</v>
      </c>
      <c r="S20" s="1">
        <f>VLOOKUP(A20,'ADM Details FY17'!$A$3:$X$3515,24,FALSE)</f>
        <v>0</v>
      </c>
      <c r="T20" s="1">
        <f>VLOOKUP(A20,'ADM Details FY17'!$A$3:$Y$3515,25,FALSE)</f>
        <v>0</v>
      </c>
      <c r="U20" s="1">
        <f>VLOOKUP(A20,'ADM Details FY17'!$A$3:$AA$3515,27,FALSE)</f>
        <v>0</v>
      </c>
      <c r="V20" s="1">
        <f>IFERROR(VLOOKUP(C20,'eindex _tget pp '!$A$4:$E$615,5,FALSE),0)</f>
        <v>326.47608091266414</v>
      </c>
      <c r="W20" s="31">
        <f>IFERROR(VLOOKUP(C20,'eindex _tget pp '!$A$4:$F$615,6,FALSE),0)</f>
        <v>0.99458624039999999</v>
      </c>
      <c r="X20" s="4">
        <f>IFERROR(VLOOKUP(B20,'eschools 16'!$A$2:$F$25,6,FALSE),1)</f>
        <v>1</v>
      </c>
      <c r="Y20" s="1">
        <f t="shared" si="0"/>
        <v>287.3</v>
      </c>
      <c r="Z20" s="1">
        <f t="shared" si="1"/>
        <v>405.79</v>
      </c>
      <c r="AA20" s="31">
        <f>IFERROR(VLOOKUP(C20,'eindex _tget pp '!$A$4:$G$615,7,FALSE),0)</f>
        <v>0.47172598199999999</v>
      </c>
      <c r="AB20" s="1">
        <f>VLOOKUP(A20,'ADM Details FY17'!$A$3:$AB$3515,28,FALSE)</f>
        <v>0</v>
      </c>
      <c r="AC20" s="1">
        <f t="shared" si="2"/>
        <v>0</v>
      </c>
      <c r="AD20" s="1">
        <f t="shared" si="3"/>
        <v>3.52</v>
      </c>
      <c r="AE20" s="1">
        <f t="shared" si="4"/>
        <v>528</v>
      </c>
      <c r="AF20" s="84">
        <v>301</v>
      </c>
      <c r="AG20" s="1">
        <v>80.02</v>
      </c>
      <c r="AH20" s="1">
        <v>0</v>
      </c>
      <c r="AI20" s="1">
        <v>27.91</v>
      </c>
      <c r="AJ20" s="1">
        <v>16.079999999999998</v>
      </c>
      <c r="AK20" s="1">
        <v>0</v>
      </c>
      <c r="AL20" s="1">
        <v>1</v>
      </c>
      <c r="AM20" s="1">
        <v>23.36</v>
      </c>
      <c r="AN20" s="1">
        <v>80.02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29614.530000000002</v>
      </c>
      <c r="AZ20" s="1">
        <v>51544.229999999996</v>
      </c>
      <c r="BA20" s="1">
        <v>0</v>
      </c>
      <c r="BB20" s="1">
        <v>0</v>
      </c>
      <c r="BC20" s="1">
        <v>80.02</v>
      </c>
    </row>
    <row r="21" spans="1:55" x14ac:dyDescent="0.25">
      <c r="A21" t="str">
        <f>B21&amp;"-"&amp;COUNTIF($B$3:B21,B21)</f>
        <v>130-7</v>
      </c>
      <c r="B21">
        <v>130</v>
      </c>
      <c r="C21" s="18">
        <f>VLOOKUP(A21,'ADM Details FY17'!$A$3:$D$3515,4,FALSE)</f>
        <v>48215</v>
      </c>
      <c r="D21" s="1">
        <f>VLOOKUP(A21,'ADM Details FY17'!$A$3:$E$3515,5,FALSE)</f>
        <v>1</v>
      </c>
      <c r="E21" s="1">
        <f>VLOOKUP(A21,'ADM Details FY17'!$A$3:$F$3515,6,FALSE)</f>
        <v>0</v>
      </c>
      <c r="F21" s="1">
        <f>VLOOKUP(A21,'ADM Details FY17'!$A$3:$G$3515,7,FALSE)</f>
        <v>0</v>
      </c>
      <c r="G21" s="1">
        <f>VLOOKUP(A21,'ADM Details FY17'!$A$3:$H$3515,8,FALSE)</f>
        <v>0</v>
      </c>
      <c r="H21" s="1">
        <f>VLOOKUP(A21,'ADM Details FY17'!$A$3:$I$3515,9,FALSE)</f>
        <v>0</v>
      </c>
      <c r="I21" s="1">
        <f>VLOOKUP(A21,'ADM Details FY17'!$A$3:$J$3517,10,FALSE)</f>
        <v>0</v>
      </c>
      <c r="J21" s="1">
        <f>VLOOKUP(A21,'ADM Details FY17'!$A$3:$K$3515,11,FALSE)</f>
        <v>0</v>
      </c>
      <c r="K21" s="1">
        <f>VLOOKUP(A21,'ADM Details FY17'!$A$3:$M$3515,13,FALSE)</f>
        <v>0</v>
      </c>
      <c r="L21" s="1">
        <f>VLOOKUP(A21,'ADM Details FY17'!$A$3:$O$3515,15,FALSE)</f>
        <v>0</v>
      </c>
      <c r="M21" s="1">
        <f>VLOOKUP(A21,'ADM Details FY17'!$A$3:$P$3515,16,FALSE)</f>
        <v>0</v>
      </c>
      <c r="N21" s="1">
        <f>VLOOKUP(A21,'ADM Details FY17'!$A$3:$Q$3515,17,FALSE)</f>
        <v>0</v>
      </c>
      <c r="O21" s="1">
        <f>VLOOKUP(A21,'ADM Details FY17'!$A$3:$S$3515,19,FALSE)</f>
        <v>0</v>
      </c>
      <c r="P21" s="1">
        <f>VLOOKUP(A21,'ADM Details FY17'!$A$3:$U$3515,21,FALSE)</f>
        <v>0</v>
      </c>
      <c r="Q21" s="1">
        <f>VLOOKUP(A21,'ADM Details FY17'!$A$3:$V$3515,22,FALSE)</f>
        <v>0</v>
      </c>
      <c r="R21" s="1">
        <f>VLOOKUP(A21,'ADM Details FY17'!$A$3:$W$3515,23,FALSE)</f>
        <v>0</v>
      </c>
      <c r="S21" s="1">
        <f>VLOOKUP(A21,'ADM Details FY17'!$A$3:$X$3515,24,FALSE)</f>
        <v>0</v>
      </c>
      <c r="T21" s="1">
        <f>VLOOKUP(A21,'ADM Details FY17'!$A$3:$Y$3515,25,FALSE)</f>
        <v>0</v>
      </c>
      <c r="U21" s="1">
        <f>VLOOKUP(A21,'ADM Details FY17'!$A$3:$AA$3515,27,FALSE)</f>
        <v>0</v>
      </c>
      <c r="V21" s="1">
        <f>IFERROR(VLOOKUP(C21,'eindex _tget pp '!$A$4:$E$615,5,FALSE),0)</f>
        <v>0</v>
      </c>
      <c r="W21" s="31">
        <f>IFERROR(VLOOKUP(C21,'eindex _tget pp '!$A$4:$F$615,6,FALSE),0)</f>
        <v>2.5614800000000001E-5</v>
      </c>
      <c r="X21" s="4">
        <f>IFERROR(VLOOKUP(B21,'eschools 16'!$A$2:$F$25,6,FALSE),1)</f>
        <v>1</v>
      </c>
      <c r="Y21" s="1">
        <f t="shared" si="0"/>
        <v>0</v>
      </c>
      <c r="Z21" s="1">
        <f t="shared" si="1"/>
        <v>0</v>
      </c>
      <c r="AA21" s="31">
        <f>IFERROR(VLOOKUP(C21,'eindex _tget pp '!$A$4:$G$615,7,FALSE),0)</f>
        <v>0.377465051</v>
      </c>
      <c r="AB21" s="1">
        <f>VLOOKUP(A21,'ADM Details FY17'!$A$3:$AB$3515,28,FALSE)</f>
        <v>0</v>
      </c>
      <c r="AC21" s="1">
        <f t="shared" si="2"/>
        <v>0</v>
      </c>
      <c r="AD21" s="1">
        <f t="shared" si="3"/>
        <v>1</v>
      </c>
      <c r="AE21" s="1">
        <f t="shared" si="4"/>
        <v>150</v>
      </c>
      <c r="AF21" s="84">
        <v>302</v>
      </c>
      <c r="AG21" s="1">
        <v>192.88</v>
      </c>
      <c r="AH21" s="1">
        <v>2.98</v>
      </c>
      <c r="AI21" s="1">
        <v>75.830000000000013</v>
      </c>
      <c r="AJ21" s="1">
        <v>21.36</v>
      </c>
      <c r="AK21" s="1">
        <v>0</v>
      </c>
      <c r="AL21" s="1">
        <v>7.99</v>
      </c>
      <c r="AM21" s="1">
        <v>54.27</v>
      </c>
      <c r="AN21" s="1">
        <v>143.14999999999998</v>
      </c>
      <c r="AO21" s="1">
        <v>0</v>
      </c>
      <c r="AP21" s="1">
        <v>0</v>
      </c>
      <c r="AQ21" s="1">
        <v>0</v>
      </c>
      <c r="AR21" s="1">
        <v>44.569999999999993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29530.609999999993</v>
      </c>
      <c r="AZ21" s="1">
        <v>103205.30999999998</v>
      </c>
      <c r="BA21" s="1">
        <v>0</v>
      </c>
      <c r="BB21" s="1">
        <v>0</v>
      </c>
      <c r="BC21" s="1">
        <v>192.88</v>
      </c>
    </row>
    <row r="22" spans="1:55" x14ac:dyDescent="0.25">
      <c r="A22" t="str">
        <f>B22&amp;"-"&amp;COUNTIF($B$3:B22,B22)</f>
        <v>130-8</v>
      </c>
      <c r="B22">
        <v>130</v>
      </c>
      <c r="C22" s="18">
        <f>VLOOKUP(A22,'ADM Details FY17'!$A$3:$D$3515,4,FALSE)</f>
        <v>45583</v>
      </c>
      <c r="D22" s="1">
        <f>VLOOKUP(A22,'ADM Details FY17'!$A$3:$E$3515,5,FALSE)</f>
        <v>0.18</v>
      </c>
      <c r="E22" s="1">
        <f>VLOOKUP(A22,'ADM Details FY17'!$A$3:$F$3515,6,FALSE)</f>
        <v>0</v>
      </c>
      <c r="F22" s="1">
        <f>VLOOKUP(A22,'ADM Details FY17'!$A$3:$G$3515,7,FALSE)</f>
        <v>0</v>
      </c>
      <c r="G22" s="1">
        <f>VLOOKUP(A22,'ADM Details FY17'!$A$3:$H$3515,8,FALSE)</f>
        <v>0</v>
      </c>
      <c r="H22" s="1">
        <f>VLOOKUP(A22,'ADM Details FY17'!$A$3:$I$3515,9,FALSE)</f>
        <v>0</v>
      </c>
      <c r="I22" s="1">
        <f>VLOOKUP(A22,'ADM Details FY17'!$A$3:$J$3517,10,FALSE)</f>
        <v>0</v>
      </c>
      <c r="J22" s="1">
        <f>VLOOKUP(A22,'ADM Details FY17'!$A$3:$K$3515,11,FALSE)</f>
        <v>0</v>
      </c>
      <c r="K22" s="1">
        <f>VLOOKUP(A22,'ADM Details FY17'!$A$3:$M$3515,13,FALSE)</f>
        <v>0.18</v>
      </c>
      <c r="L22" s="1">
        <f>VLOOKUP(A22,'ADM Details FY17'!$A$3:$O$3515,15,FALSE)</f>
        <v>0</v>
      </c>
      <c r="M22" s="1">
        <f>VLOOKUP(A22,'ADM Details FY17'!$A$3:$P$3515,16,FALSE)</f>
        <v>0</v>
      </c>
      <c r="N22" s="1">
        <f>VLOOKUP(A22,'ADM Details FY17'!$A$3:$Q$3515,17,FALSE)</f>
        <v>0</v>
      </c>
      <c r="O22" s="1">
        <f>VLOOKUP(A22,'ADM Details FY17'!$A$3:$S$3515,19,FALSE)</f>
        <v>0</v>
      </c>
      <c r="P22" s="1">
        <f>VLOOKUP(A22,'ADM Details FY17'!$A$3:$U$3515,21,FALSE)</f>
        <v>0</v>
      </c>
      <c r="Q22" s="1">
        <f>VLOOKUP(A22,'ADM Details FY17'!$A$3:$V$3515,22,FALSE)</f>
        <v>0</v>
      </c>
      <c r="R22" s="1">
        <f>VLOOKUP(A22,'ADM Details FY17'!$A$3:$W$3515,23,FALSE)</f>
        <v>0</v>
      </c>
      <c r="S22" s="1">
        <f>VLOOKUP(A22,'ADM Details FY17'!$A$3:$X$3515,24,FALSE)</f>
        <v>0</v>
      </c>
      <c r="T22" s="1">
        <f>VLOOKUP(A22,'ADM Details FY17'!$A$3:$Y$3515,25,FALSE)</f>
        <v>0</v>
      </c>
      <c r="U22" s="1">
        <f>VLOOKUP(A22,'ADM Details FY17'!$A$3:$AA$3515,27,FALSE)</f>
        <v>0</v>
      </c>
      <c r="V22" s="1">
        <f>IFERROR(VLOOKUP(C22,'eindex _tget pp '!$A$4:$E$615,5,FALSE),0)</f>
        <v>0</v>
      </c>
      <c r="W22" s="31">
        <f>IFERROR(VLOOKUP(C22,'eindex _tget pp '!$A$4:$F$615,6,FALSE),0)</f>
        <v>5.6680554000000001E-2</v>
      </c>
      <c r="X22" s="4">
        <f>IFERROR(VLOOKUP(B22,'eschools 16'!$A$2:$F$25,6,FALSE),1)</f>
        <v>1</v>
      </c>
      <c r="Y22" s="1">
        <f t="shared" si="0"/>
        <v>0</v>
      </c>
      <c r="Z22" s="1">
        <f t="shared" si="1"/>
        <v>2.78</v>
      </c>
      <c r="AA22" s="31">
        <f>IFERROR(VLOOKUP(C22,'eindex _tget pp '!$A$4:$G$615,7,FALSE),0)</f>
        <v>0.37168026999999998</v>
      </c>
      <c r="AB22" s="1">
        <f>VLOOKUP(A22,'ADM Details FY17'!$A$3:$AB$3515,28,FALSE)</f>
        <v>0</v>
      </c>
      <c r="AC22" s="1">
        <f t="shared" si="2"/>
        <v>0</v>
      </c>
      <c r="AD22" s="1">
        <f t="shared" si="3"/>
        <v>0.18</v>
      </c>
      <c r="AE22" s="1">
        <f t="shared" si="4"/>
        <v>27</v>
      </c>
      <c r="AF22" s="84">
        <v>303</v>
      </c>
      <c r="AG22" s="1">
        <v>234.57</v>
      </c>
      <c r="AH22" s="1">
        <v>0</v>
      </c>
      <c r="AI22" s="1">
        <v>55.82</v>
      </c>
      <c r="AJ22" s="1">
        <v>65.78</v>
      </c>
      <c r="AK22" s="1">
        <v>0</v>
      </c>
      <c r="AL22" s="1">
        <v>25.54</v>
      </c>
      <c r="AM22" s="1">
        <v>31.2</v>
      </c>
      <c r="AN22" s="1">
        <v>234.57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81300.409999999989</v>
      </c>
      <c r="AZ22" s="1">
        <v>149110.49000000002</v>
      </c>
      <c r="BA22" s="1">
        <v>0</v>
      </c>
      <c r="BB22" s="1">
        <v>0</v>
      </c>
      <c r="BC22" s="1">
        <v>234.57</v>
      </c>
    </row>
    <row r="23" spans="1:55" x14ac:dyDescent="0.25">
      <c r="A23" t="str">
        <f>B23&amp;"-"&amp;COUNTIF($B$3:B23,B23)</f>
        <v>130-9</v>
      </c>
      <c r="B23">
        <v>130</v>
      </c>
      <c r="C23" s="18">
        <f>VLOOKUP(A23,'ADM Details FY17'!$A$3:$D$3515,4,FALSE)</f>
        <v>45609</v>
      </c>
      <c r="D23" s="1">
        <f>VLOOKUP(A23,'ADM Details FY17'!$A$3:$E$3515,5,FALSE)</f>
        <v>0.63</v>
      </c>
      <c r="E23" s="1">
        <f>VLOOKUP(A23,'ADM Details FY17'!$A$3:$F$3515,6,FALSE)</f>
        <v>0</v>
      </c>
      <c r="F23" s="1">
        <f>VLOOKUP(A23,'ADM Details FY17'!$A$3:$G$3515,7,FALSE)</f>
        <v>0</v>
      </c>
      <c r="G23" s="1">
        <f>VLOOKUP(A23,'ADM Details FY17'!$A$3:$H$3515,8,FALSE)</f>
        <v>0</v>
      </c>
      <c r="H23" s="1">
        <f>VLOOKUP(A23,'ADM Details FY17'!$A$3:$I$3515,9,FALSE)</f>
        <v>0</v>
      </c>
      <c r="I23" s="1">
        <f>VLOOKUP(A23,'ADM Details FY17'!$A$3:$J$3517,10,FALSE)</f>
        <v>0</v>
      </c>
      <c r="J23" s="1">
        <f>VLOOKUP(A23,'ADM Details FY17'!$A$3:$K$3515,11,FALSE)</f>
        <v>0</v>
      </c>
      <c r="K23" s="1">
        <f>VLOOKUP(A23,'ADM Details FY17'!$A$3:$M$3515,13,FALSE)</f>
        <v>0.63</v>
      </c>
      <c r="L23" s="1">
        <f>VLOOKUP(A23,'ADM Details FY17'!$A$3:$O$3515,15,FALSE)</f>
        <v>0</v>
      </c>
      <c r="M23" s="1">
        <f>VLOOKUP(A23,'ADM Details FY17'!$A$3:$P$3515,16,FALSE)</f>
        <v>0</v>
      </c>
      <c r="N23" s="1">
        <f>VLOOKUP(A23,'ADM Details FY17'!$A$3:$Q$3515,17,FALSE)</f>
        <v>0</v>
      </c>
      <c r="O23" s="1">
        <f>VLOOKUP(A23,'ADM Details FY17'!$A$3:$S$3515,19,FALSE)</f>
        <v>0</v>
      </c>
      <c r="P23" s="1">
        <f>VLOOKUP(A23,'ADM Details FY17'!$A$3:$U$3515,21,FALSE)</f>
        <v>0</v>
      </c>
      <c r="Q23" s="1">
        <f>VLOOKUP(A23,'ADM Details FY17'!$A$3:$V$3515,22,FALSE)</f>
        <v>0</v>
      </c>
      <c r="R23" s="1">
        <f>VLOOKUP(A23,'ADM Details FY17'!$A$3:$W$3515,23,FALSE)</f>
        <v>0</v>
      </c>
      <c r="S23" s="1">
        <f>VLOOKUP(A23,'ADM Details FY17'!$A$3:$X$3515,24,FALSE)</f>
        <v>0</v>
      </c>
      <c r="T23" s="1">
        <f>VLOOKUP(A23,'ADM Details FY17'!$A$3:$Y$3515,25,FALSE)</f>
        <v>0</v>
      </c>
      <c r="U23" s="1">
        <f>VLOOKUP(A23,'ADM Details FY17'!$A$3:$AA$3515,27,FALSE)</f>
        <v>0</v>
      </c>
      <c r="V23" s="1">
        <f>IFERROR(VLOOKUP(C23,'eindex _tget pp '!$A$4:$E$615,5,FALSE),0)</f>
        <v>0</v>
      </c>
      <c r="W23" s="31">
        <f>IFERROR(VLOOKUP(C23,'eindex _tget pp '!$A$4:$F$615,6,FALSE),0)</f>
        <v>0.96625094160000002</v>
      </c>
      <c r="X23" s="4">
        <f>IFERROR(VLOOKUP(B23,'eschools 16'!$A$2:$F$25,6,FALSE),1)</f>
        <v>1</v>
      </c>
      <c r="Y23" s="1">
        <f t="shared" si="0"/>
        <v>0</v>
      </c>
      <c r="Z23" s="1">
        <f t="shared" si="1"/>
        <v>165.58</v>
      </c>
      <c r="AA23" s="31">
        <f>IFERROR(VLOOKUP(C23,'eindex _tget pp '!$A$4:$G$615,7,FALSE),0)</f>
        <v>0.29168379300000002</v>
      </c>
      <c r="AB23" s="1">
        <f>VLOOKUP(A23,'ADM Details FY17'!$A$3:$AB$3515,28,FALSE)</f>
        <v>0</v>
      </c>
      <c r="AC23" s="1">
        <f t="shared" si="2"/>
        <v>0</v>
      </c>
      <c r="AD23" s="1">
        <f t="shared" si="3"/>
        <v>0.63</v>
      </c>
      <c r="AE23" s="1">
        <f t="shared" si="4"/>
        <v>94.5</v>
      </c>
      <c r="AF23" s="84">
        <v>304</v>
      </c>
      <c r="AG23" s="1">
        <v>105.22</v>
      </c>
      <c r="AH23" s="1">
        <v>0</v>
      </c>
      <c r="AI23" s="1">
        <v>54.44</v>
      </c>
      <c r="AJ23" s="1">
        <v>7.63</v>
      </c>
      <c r="AK23" s="1">
        <v>0</v>
      </c>
      <c r="AL23" s="1">
        <v>1</v>
      </c>
      <c r="AM23" s="1">
        <v>21.1</v>
      </c>
      <c r="AN23" s="1">
        <v>105.22</v>
      </c>
      <c r="AO23" s="1">
        <v>0</v>
      </c>
      <c r="AP23" s="1">
        <v>0</v>
      </c>
      <c r="AQ23" s="1">
        <v>0</v>
      </c>
      <c r="AR23" s="1">
        <v>48.49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32395.3</v>
      </c>
      <c r="AZ23" s="1">
        <v>54227.76</v>
      </c>
      <c r="BA23" s="1">
        <v>0</v>
      </c>
      <c r="BB23" s="1">
        <v>0</v>
      </c>
      <c r="BC23" s="1">
        <v>105.22</v>
      </c>
    </row>
    <row r="24" spans="1:55" x14ac:dyDescent="0.25">
      <c r="A24" t="str">
        <f>B24&amp;"-"&amp;COUNTIF($B$3:B24,B24)</f>
        <v>130-10</v>
      </c>
      <c r="B24">
        <v>130</v>
      </c>
      <c r="C24" s="18">
        <f>VLOOKUP(A24,'ADM Details FY17'!$A$3:$D$3515,4,FALSE)</f>
        <v>48223</v>
      </c>
      <c r="D24" s="1">
        <f>VLOOKUP(A24,'ADM Details FY17'!$A$3:$E$3515,5,FALSE)</f>
        <v>8.76</v>
      </c>
      <c r="E24" s="1">
        <f>VLOOKUP(A24,'ADM Details FY17'!$A$3:$F$3515,6,FALSE)</f>
        <v>0</v>
      </c>
      <c r="F24" s="1">
        <f>VLOOKUP(A24,'ADM Details FY17'!$A$3:$G$3515,7,FALSE)</f>
        <v>0.97</v>
      </c>
      <c r="G24" s="1">
        <f>VLOOKUP(A24,'ADM Details FY17'!$A$3:$H$3515,8,FALSE)</f>
        <v>0</v>
      </c>
      <c r="H24" s="1">
        <f>VLOOKUP(A24,'ADM Details FY17'!$A$3:$I$3515,9,FALSE)</f>
        <v>0</v>
      </c>
      <c r="I24" s="1">
        <f>VLOOKUP(A24,'ADM Details FY17'!$A$3:$J$3517,10,FALSE)</f>
        <v>0</v>
      </c>
      <c r="J24" s="1">
        <f>VLOOKUP(A24,'ADM Details FY17'!$A$3:$K$3515,11,FALSE)</f>
        <v>0</v>
      </c>
      <c r="K24" s="1">
        <f>VLOOKUP(A24,'ADM Details FY17'!$A$3:$M$3515,13,FALSE)</f>
        <v>2.66</v>
      </c>
      <c r="L24" s="1">
        <f>VLOOKUP(A24,'ADM Details FY17'!$A$3:$O$3515,15,FALSE)</f>
        <v>0</v>
      </c>
      <c r="M24" s="1">
        <f>VLOOKUP(A24,'ADM Details FY17'!$A$3:$P$3515,16,FALSE)</f>
        <v>0</v>
      </c>
      <c r="N24" s="1">
        <f>VLOOKUP(A24,'ADM Details FY17'!$A$3:$Q$3515,17,FALSE)</f>
        <v>0</v>
      </c>
      <c r="O24" s="1">
        <f>VLOOKUP(A24,'ADM Details FY17'!$A$3:$S$3515,19,FALSE)</f>
        <v>0</v>
      </c>
      <c r="P24" s="1">
        <f>VLOOKUP(A24,'ADM Details FY17'!$A$3:$U$3515,21,FALSE)</f>
        <v>0</v>
      </c>
      <c r="Q24" s="1">
        <f>VLOOKUP(A24,'ADM Details FY17'!$A$3:$V$3515,22,FALSE)</f>
        <v>0</v>
      </c>
      <c r="R24" s="1">
        <f>VLOOKUP(A24,'ADM Details FY17'!$A$3:$W$3515,23,FALSE)</f>
        <v>0</v>
      </c>
      <c r="S24" s="1">
        <f>VLOOKUP(A24,'ADM Details FY17'!$A$3:$X$3515,24,FALSE)</f>
        <v>0</v>
      </c>
      <c r="T24" s="1">
        <f>VLOOKUP(A24,'ADM Details FY17'!$A$3:$Y$3515,25,FALSE)</f>
        <v>0</v>
      </c>
      <c r="U24" s="1">
        <f>VLOOKUP(A24,'ADM Details FY17'!$A$3:$AA$3515,27,FALSE)</f>
        <v>0</v>
      </c>
      <c r="V24" s="1">
        <f>IFERROR(VLOOKUP(C24,'eindex _tget pp '!$A$4:$E$615,5,FALSE),0)</f>
        <v>26.219830439533272</v>
      </c>
      <c r="W24" s="31">
        <f>IFERROR(VLOOKUP(C24,'eindex _tget pp '!$A$4:$F$615,6,FALSE),0)</f>
        <v>0.88910344330000002</v>
      </c>
      <c r="X24" s="4">
        <f>IFERROR(VLOOKUP(B24,'eschools 16'!$A$2:$F$25,6,FALSE),1)</f>
        <v>1</v>
      </c>
      <c r="Y24" s="1">
        <f t="shared" si="0"/>
        <v>57.42</v>
      </c>
      <c r="Z24" s="1">
        <f t="shared" si="1"/>
        <v>643.28</v>
      </c>
      <c r="AA24" s="31">
        <f>IFERROR(VLOOKUP(C24,'eindex _tget pp '!$A$4:$G$615,7,FALSE),0)</f>
        <v>0.40948401499999998</v>
      </c>
      <c r="AB24" s="1">
        <f>VLOOKUP(A24,'ADM Details FY17'!$A$3:$AB$3515,28,FALSE)</f>
        <v>0</v>
      </c>
      <c r="AC24" s="1">
        <f t="shared" si="2"/>
        <v>0</v>
      </c>
      <c r="AD24" s="1">
        <f t="shared" si="3"/>
        <v>8.76</v>
      </c>
      <c r="AE24" s="1">
        <f t="shared" si="4"/>
        <v>1314</v>
      </c>
      <c r="AF24" s="84">
        <v>305</v>
      </c>
      <c r="AG24" s="1">
        <v>103.61</v>
      </c>
      <c r="AH24" s="1">
        <v>7.19</v>
      </c>
      <c r="AI24" s="1">
        <v>30.890000000000004</v>
      </c>
      <c r="AJ24" s="1">
        <v>15.34</v>
      </c>
      <c r="AK24" s="1">
        <v>0</v>
      </c>
      <c r="AL24" s="1">
        <v>2.39</v>
      </c>
      <c r="AM24" s="1">
        <v>33.130000000000003</v>
      </c>
      <c r="AN24" s="1">
        <v>103.61</v>
      </c>
      <c r="AO24" s="1">
        <v>0</v>
      </c>
      <c r="AP24" s="1">
        <v>1</v>
      </c>
      <c r="AQ24" s="1">
        <v>0</v>
      </c>
      <c r="AR24" s="1">
        <v>50.83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31999.91</v>
      </c>
      <c r="AZ24" s="1">
        <v>78534.36</v>
      </c>
      <c r="BA24" s="1">
        <v>0</v>
      </c>
      <c r="BB24" s="1">
        <v>0</v>
      </c>
      <c r="BC24" s="1">
        <v>103.61</v>
      </c>
    </row>
    <row r="25" spans="1:55" x14ac:dyDescent="0.25">
      <c r="A25" t="str">
        <f>B25&amp;"-"&amp;COUNTIF($B$3:B25,B25)</f>
        <v>130-11</v>
      </c>
      <c r="B25">
        <v>130</v>
      </c>
      <c r="C25" s="18">
        <f>VLOOKUP(A25,'ADM Details FY17'!$A$3:$D$3515,4,FALSE)</f>
        <v>47092</v>
      </c>
      <c r="D25" s="1">
        <f>VLOOKUP(A25,'ADM Details FY17'!$A$3:$E$3515,5,FALSE)</f>
        <v>0.8</v>
      </c>
      <c r="E25" s="1">
        <f>VLOOKUP(A25,'ADM Details FY17'!$A$3:$F$3515,6,FALSE)</f>
        <v>0</v>
      </c>
      <c r="F25" s="1">
        <f>VLOOKUP(A25,'ADM Details FY17'!$A$3:$G$3515,7,FALSE)</f>
        <v>0</v>
      </c>
      <c r="G25" s="1">
        <f>VLOOKUP(A25,'ADM Details FY17'!$A$3:$H$3515,8,FALSE)</f>
        <v>0</v>
      </c>
      <c r="H25" s="1">
        <f>VLOOKUP(A25,'ADM Details FY17'!$A$3:$I$3515,9,FALSE)</f>
        <v>0</v>
      </c>
      <c r="I25" s="1">
        <f>VLOOKUP(A25,'ADM Details FY17'!$A$3:$J$3517,10,FALSE)</f>
        <v>0</v>
      </c>
      <c r="J25" s="1">
        <f>VLOOKUP(A25,'ADM Details FY17'!$A$3:$K$3515,11,FALSE)</f>
        <v>0</v>
      </c>
      <c r="K25" s="1">
        <f>VLOOKUP(A25,'ADM Details FY17'!$A$3:$M$3515,13,FALSE)</f>
        <v>0</v>
      </c>
      <c r="L25" s="1">
        <f>VLOOKUP(A25,'ADM Details FY17'!$A$3:$O$3515,15,FALSE)</f>
        <v>0</v>
      </c>
      <c r="M25" s="1">
        <f>VLOOKUP(A25,'ADM Details FY17'!$A$3:$P$3515,16,FALSE)</f>
        <v>0</v>
      </c>
      <c r="N25" s="1">
        <f>VLOOKUP(A25,'ADM Details FY17'!$A$3:$Q$3515,17,FALSE)</f>
        <v>0</v>
      </c>
      <c r="O25" s="1">
        <f>VLOOKUP(A25,'ADM Details FY17'!$A$3:$S$3515,19,FALSE)</f>
        <v>0</v>
      </c>
      <c r="P25" s="1">
        <f>VLOOKUP(A25,'ADM Details FY17'!$A$3:$U$3515,21,FALSE)</f>
        <v>0</v>
      </c>
      <c r="Q25" s="1">
        <f>VLOOKUP(A25,'ADM Details FY17'!$A$3:$V$3515,22,FALSE)</f>
        <v>0</v>
      </c>
      <c r="R25" s="1">
        <f>VLOOKUP(A25,'ADM Details FY17'!$A$3:$W$3515,23,FALSE)</f>
        <v>0</v>
      </c>
      <c r="S25" s="1">
        <f>VLOOKUP(A25,'ADM Details FY17'!$A$3:$X$3515,24,FALSE)</f>
        <v>0</v>
      </c>
      <c r="T25" s="1">
        <f>VLOOKUP(A25,'ADM Details FY17'!$A$3:$Y$3515,25,FALSE)</f>
        <v>0</v>
      </c>
      <c r="U25" s="1">
        <f>VLOOKUP(A25,'ADM Details FY17'!$A$3:$AA$3515,27,FALSE)</f>
        <v>0</v>
      </c>
      <c r="V25" s="1">
        <f>IFERROR(VLOOKUP(C25,'eindex _tget pp '!$A$4:$E$615,5,FALSE),0)</f>
        <v>272.69105767571727</v>
      </c>
      <c r="W25" s="31">
        <f>IFERROR(VLOOKUP(C25,'eindex _tget pp '!$A$4:$F$615,6,FALSE),0)</f>
        <v>0.65361652349999999</v>
      </c>
      <c r="X25" s="4">
        <f>IFERROR(VLOOKUP(B25,'eschools 16'!$A$2:$F$25,6,FALSE),1)</f>
        <v>1</v>
      </c>
      <c r="Y25" s="1">
        <f t="shared" si="0"/>
        <v>54.54</v>
      </c>
      <c r="Z25" s="1">
        <f t="shared" si="1"/>
        <v>0</v>
      </c>
      <c r="AA25" s="31">
        <f>IFERROR(VLOOKUP(C25,'eindex _tget pp '!$A$4:$G$615,7,FALSE),0)</f>
        <v>0.474816929</v>
      </c>
      <c r="AB25" s="1">
        <f>VLOOKUP(A25,'ADM Details FY17'!$A$3:$AB$3515,28,FALSE)</f>
        <v>0</v>
      </c>
      <c r="AC25" s="1">
        <f t="shared" si="2"/>
        <v>0</v>
      </c>
      <c r="AD25" s="1">
        <f t="shared" si="3"/>
        <v>0.8</v>
      </c>
      <c r="AE25" s="1">
        <f t="shared" si="4"/>
        <v>120</v>
      </c>
      <c r="AF25" s="84">
        <v>306</v>
      </c>
      <c r="AG25" s="1">
        <v>122.47000000000001</v>
      </c>
      <c r="AH25" s="1">
        <v>1</v>
      </c>
      <c r="AI25" s="1">
        <v>56.969999999999992</v>
      </c>
      <c r="AJ25" s="1">
        <v>6.61</v>
      </c>
      <c r="AK25" s="1">
        <v>0</v>
      </c>
      <c r="AL25" s="1">
        <v>0.51</v>
      </c>
      <c r="AM25" s="1">
        <v>17.46</v>
      </c>
      <c r="AN25" s="1">
        <v>101.22000000000001</v>
      </c>
      <c r="AO25" s="1">
        <v>0</v>
      </c>
      <c r="AP25" s="1">
        <v>0</v>
      </c>
      <c r="AQ25" s="1">
        <v>0</v>
      </c>
      <c r="AR25" s="1">
        <v>41.84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7633.89</v>
      </c>
      <c r="AZ25" s="1">
        <v>35978.240000000005</v>
      </c>
      <c r="BA25" s="1">
        <v>0</v>
      </c>
      <c r="BB25" s="1">
        <v>0</v>
      </c>
      <c r="BC25" s="1">
        <v>122.47000000000001</v>
      </c>
    </row>
    <row r="26" spans="1:55" x14ac:dyDescent="0.25">
      <c r="A26" t="str">
        <f>B26&amp;"-"&amp;COUNTIF($B$3:B26,B26)</f>
        <v>130-12</v>
      </c>
      <c r="B26">
        <v>130</v>
      </c>
      <c r="C26" s="18">
        <f>VLOOKUP(A26,'ADM Details FY17'!$A$3:$D$3515,4,FALSE)</f>
        <v>44875</v>
      </c>
      <c r="D26" s="1">
        <f>VLOOKUP(A26,'ADM Details FY17'!$A$3:$E$3515,5,FALSE)</f>
        <v>25.18</v>
      </c>
      <c r="E26" s="1">
        <f>VLOOKUP(A26,'ADM Details FY17'!$A$3:$F$3515,6,FALSE)</f>
        <v>0</v>
      </c>
      <c r="F26" s="1">
        <f>VLOOKUP(A26,'ADM Details FY17'!$A$3:$G$3515,7,FALSE)</f>
        <v>5.25</v>
      </c>
      <c r="G26" s="1">
        <f>VLOOKUP(A26,'ADM Details FY17'!$A$3:$H$3515,8,FALSE)</f>
        <v>0.52</v>
      </c>
      <c r="H26" s="1">
        <f>VLOOKUP(A26,'ADM Details FY17'!$A$3:$I$3515,9,FALSE)</f>
        <v>0</v>
      </c>
      <c r="I26" s="1">
        <f>VLOOKUP(A26,'ADM Details FY17'!$A$3:$J$3517,10,FALSE)</f>
        <v>0</v>
      </c>
      <c r="J26" s="1">
        <f>VLOOKUP(A26,'ADM Details FY17'!$A$3:$K$3515,11,FALSE)</f>
        <v>0</v>
      </c>
      <c r="K26" s="1">
        <f>VLOOKUP(A26,'ADM Details FY17'!$A$3:$M$3515,13,FALSE)</f>
        <v>8.08</v>
      </c>
      <c r="L26" s="1">
        <f>VLOOKUP(A26,'ADM Details FY17'!$A$3:$O$3515,15,FALSE)</f>
        <v>0</v>
      </c>
      <c r="M26" s="1">
        <f>VLOOKUP(A26,'ADM Details FY17'!$A$3:$P$3515,16,FALSE)</f>
        <v>0</v>
      </c>
      <c r="N26" s="1">
        <f>VLOOKUP(A26,'ADM Details FY17'!$A$3:$Q$3515,17,FALSE)</f>
        <v>0</v>
      </c>
      <c r="O26" s="1">
        <f>VLOOKUP(A26,'ADM Details FY17'!$A$3:$S$3515,19,FALSE)</f>
        <v>0</v>
      </c>
      <c r="P26" s="1">
        <f>VLOOKUP(A26,'ADM Details FY17'!$A$3:$U$3515,21,FALSE)</f>
        <v>0</v>
      </c>
      <c r="Q26" s="1">
        <f>VLOOKUP(A26,'ADM Details FY17'!$A$3:$V$3515,22,FALSE)</f>
        <v>0</v>
      </c>
      <c r="R26" s="1">
        <f>VLOOKUP(A26,'ADM Details FY17'!$A$3:$W$3515,23,FALSE)</f>
        <v>0</v>
      </c>
      <c r="S26" s="1">
        <f>VLOOKUP(A26,'ADM Details FY17'!$A$3:$X$3515,24,FALSE)</f>
        <v>0</v>
      </c>
      <c r="T26" s="1">
        <f>VLOOKUP(A26,'ADM Details FY17'!$A$3:$Y$3515,25,FALSE)</f>
        <v>0</v>
      </c>
      <c r="U26" s="1">
        <f>VLOOKUP(A26,'ADM Details FY17'!$A$3:$AA$3515,27,FALSE)</f>
        <v>0</v>
      </c>
      <c r="V26" s="1">
        <f>IFERROR(VLOOKUP(C26,'eindex _tget pp '!$A$4:$E$615,5,FALSE),0)</f>
        <v>0</v>
      </c>
      <c r="W26" s="31">
        <f>IFERROR(VLOOKUP(C26,'eindex _tget pp '!$A$4:$F$615,6,FALSE),0)</f>
        <v>0.20364269469999999</v>
      </c>
      <c r="X26" s="4">
        <f>IFERROR(VLOOKUP(B26,'eschools 16'!$A$2:$F$25,6,FALSE),1)</f>
        <v>1</v>
      </c>
      <c r="Y26" s="1">
        <f t="shared" si="0"/>
        <v>0</v>
      </c>
      <c r="Z26" s="1">
        <f t="shared" si="1"/>
        <v>447.56</v>
      </c>
      <c r="AA26" s="31">
        <f>IFERROR(VLOOKUP(C26,'eindex _tget pp '!$A$4:$G$615,7,FALSE),0)</f>
        <v>0.336492662</v>
      </c>
      <c r="AB26" s="1">
        <f>VLOOKUP(A26,'ADM Details FY17'!$A$3:$AB$3515,28,FALSE)</f>
        <v>0</v>
      </c>
      <c r="AC26" s="1">
        <f t="shared" si="2"/>
        <v>0</v>
      </c>
      <c r="AD26" s="1">
        <f t="shared" si="3"/>
        <v>25.18</v>
      </c>
      <c r="AE26" s="1">
        <f t="shared" si="4"/>
        <v>3777</v>
      </c>
      <c r="AF26" s="84">
        <v>311</v>
      </c>
      <c r="AG26" s="1">
        <v>127.06</v>
      </c>
      <c r="AH26" s="1">
        <v>8.5100000000000016</v>
      </c>
      <c r="AI26" s="1">
        <v>18.299999999999997</v>
      </c>
      <c r="AJ26" s="1">
        <v>1</v>
      </c>
      <c r="AK26" s="1">
        <v>2</v>
      </c>
      <c r="AL26" s="1">
        <v>0</v>
      </c>
      <c r="AM26" s="1">
        <v>2</v>
      </c>
      <c r="AN26" s="1">
        <v>93.039999999999992</v>
      </c>
      <c r="AO26" s="1">
        <v>0</v>
      </c>
      <c r="AP26" s="1">
        <v>0</v>
      </c>
      <c r="AQ26" s="1">
        <v>0</v>
      </c>
      <c r="AR26" s="1">
        <v>44.44</v>
      </c>
      <c r="AS26" s="1">
        <v>0</v>
      </c>
      <c r="AT26" s="1">
        <v>6.83</v>
      </c>
      <c r="AU26" s="1">
        <v>0</v>
      </c>
      <c r="AV26" s="1">
        <v>0</v>
      </c>
      <c r="AW26" s="1">
        <v>0</v>
      </c>
      <c r="AX26" s="1">
        <v>3.76</v>
      </c>
      <c r="AY26" s="1">
        <v>20643.63</v>
      </c>
      <c r="AZ26" s="1">
        <v>32422.82</v>
      </c>
      <c r="BA26" s="1">
        <v>0</v>
      </c>
      <c r="BB26" s="1">
        <v>0</v>
      </c>
      <c r="BC26" s="1">
        <v>127.81200000000001</v>
      </c>
    </row>
    <row r="27" spans="1:55" x14ac:dyDescent="0.25">
      <c r="A27" t="str">
        <f>B27&amp;"-"&amp;COUNTIF($B$3:B27,B27)</f>
        <v>130-13</v>
      </c>
      <c r="B27">
        <v>130</v>
      </c>
      <c r="C27" s="18">
        <f>VLOOKUP(A27,'ADM Details FY17'!$A$3:$D$3515,4,FALSE)</f>
        <v>44909</v>
      </c>
      <c r="D27" s="1">
        <f>VLOOKUP(A27,'ADM Details FY17'!$A$3:$E$3515,5,FALSE)</f>
        <v>354.11</v>
      </c>
      <c r="E27" s="1">
        <f>VLOOKUP(A27,'ADM Details FY17'!$A$3:$F$3515,6,FALSE)</f>
        <v>2.83</v>
      </c>
      <c r="F27" s="1">
        <f>VLOOKUP(A27,'ADM Details FY17'!$A$3:$G$3515,7,FALSE)</f>
        <v>67.489999999999995</v>
      </c>
      <c r="G27" s="1">
        <f>VLOOKUP(A27,'ADM Details FY17'!$A$3:$H$3515,8,FALSE)</f>
        <v>14.61</v>
      </c>
      <c r="H27" s="1">
        <f>VLOOKUP(A27,'ADM Details FY17'!$A$3:$I$3515,9,FALSE)</f>
        <v>0</v>
      </c>
      <c r="I27" s="1">
        <f>VLOOKUP(A27,'ADM Details FY17'!$A$3:$J$3517,10,FALSE)</f>
        <v>0</v>
      </c>
      <c r="J27" s="1">
        <f>VLOOKUP(A27,'ADM Details FY17'!$A$3:$K$3515,11,FALSE)</f>
        <v>1.94</v>
      </c>
      <c r="K27" s="1">
        <f>VLOOKUP(A27,'ADM Details FY17'!$A$3:$M$3515,13,FALSE)</f>
        <v>170.71</v>
      </c>
      <c r="L27" s="1">
        <f>VLOOKUP(A27,'ADM Details FY17'!$A$3:$O$3515,15,FALSE)</f>
        <v>0</v>
      </c>
      <c r="M27" s="1">
        <f>VLOOKUP(A27,'ADM Details FY17'!$A$3:$P$3515,16,FALSE)</f>
        <v>0</v>
      </c>
      <c r="N27" s="1">
        <f>VLOOKUP(A27,'ADM Details FY17'!$A$3:$Q$3515,17,FALSE)</f>
        <v>0</v>
      </c>
      <c r="O27" s="1">
        <f>VLOOKUP(A27,'ADM Details FY17'!$A$3:$S$3515,19,FALSE)</f>
        <v>0</v>
      </c>
      <c r="P27" s="1">
        <f>VLOOKUP(A27,'ADM Details FY17'!$A$3:$U$3515,21,FALSE)</f>
        <v>0</v>
      </c>
      <c r="Q27" s="1">
        <f>VLOOKUP(A27,'ADM Details FY17'!$A$3:$V$3515,22,FALSE)</f>
        <v>0</v>
      </c>
      <c r="R27" s="1">
        <f>VLOOKUP(A27,'ADM Details FY17'!$A$3:$W$3515,23,FALSE)</f>
        <v>0</v>
      </c>
      <c r="S27" s="1">
        <f>VLOOKUP(A27,'ADM Details FY17'!$A$3:$X$3515,24,FALSE)</f>
        <v>0</v>
      </c>
      <c r="T27" s="1">
        <f>VLOOKUP(A27,'ADM Details FY17'!$A$3:$Y$3515,25,FALSE)</f>
        <v>0</v>
      </c>
      <c r="U27" s="1">
        <f>VLOOKUP(A27,'ADM Details FY17'!$A$3:$AA$3515,27,FALSE)</f>
        <v>0</v>
      </c>
      <c r="V27" s="1">
        <f>IFERROR(VLOOKUP(C27,'eindex _tget pp '!$A$4:$E$615,5,FALSE),0)</f>
        <v>1232.9868147958166</v>
      </c>
      <c r="W27" s="31">
        <f>IFERROR(VLOOKUP(C27,'eindex _tget pp '!$A$4:$F$615,6,FALSE),0)</f>
        <v>1.8922585448</v>
      </c>
      <c r="X27" s="4">
        <f>IFERROR(VLOOKUP(B27,'eschools 16'!$A$2:$F$25,6,FALSE),1)</f>
        <v>1</v>
      </c>
      <c r="Y27" s="1">
        <f t="shared" si="0"/>
        <v>109153.24</v>
      </c>
      <c r="Z27" s="1">
        <f t="shared" si="1"/>
        <v>87863.47</v>
      </c>
      <c r="AA27" s="31">
        <f>IFERROR(VLOOKUP(C27,'eindex _tget pp '!$A$4:$G$615,7,FALSE),0)</f>
        <v>0.78552379999999999</v>
      </c>
      <c r="AB27" s="1">
        <f>VLOOKUP(A27,'ADM Details FY17'!$A$3:$AB$3515,28,FALSE)</f>
        <v>0</v>
      </c>
      <c r="AC27" s="1">
        <f t="shared" si="2"/>
        <v>0</v>
      </c>
      <c r="AD27" s="1">
        <f t="shared" si="3"/>
        <v>354.11</v>
      </c>
      <c r="AE27" s="1">
        <f t="shared" si="4"/>
        <v>53116.5</v>
      </c>
      <c r="AF27" s="84">
        <v>316</v>
      </c>
      <c r="AG27" s="1">
        <v>203.1</v>
      </c>
      <c r="AH27" s="1">
        <v>1</v>
      </c>
      <c r="AI27" s="1">
        <v>27.950000000000003</v>
      </c>
      <c r="AJ27" s="1">
        <v>0.15</v>
      </c>
      <c r="AK27" s="1">
        <v>0.99</v>
      </c>
      <c r="AL27" s="1">
        <v>1</v>
      </c>
      <c r="AM27" s="1">
        <v>3.99</v>
      </c>
      <c r="AN27" s="1">
        <v>108.38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52672.119999999995</v>
      </c>
      <c r="AZ27" s="1">
        <v>109747.23</v>
      </c>
      <c r="BA27" s="1">
        <v>0</v>
      </c>
      <c r="BB27" s="1">
        <v>0</v>
      </c>
      <c r="BC27" s="1">
        <v>203.1</v>
      </c>
    </row>
    <row r="28" spans="1:55" x14ac:dyDescent="0.25">
      <c r="A28" t="str">
        <f>B28&amp;"-"&amp;COUNTIF($B$3:B28,B28)</f>
        <v>130-14</v>
      </c>
      <c r="B28">
        <v>130</v>
      </c>
      <c r="C28" s="18">
        <f>VLOOKUP(A28,'ADM Details FY17'!$A$3:$D$3515,4,FALSE)</f>
        <v>48231</v>
      </c>
      <c r="D28" s="1">
        <f>VLOOKUP(A28,'ADM Details FY17'!$A$3:$E$3515,5,FALSE)</f>
        <v>17.600000000000001</v>
      </c>
      <c r="E28" s="1">
        <f>VLOOKUP(A28,'ADM Details FY17'!$A$3:$F$3515,6,FALSE)</f>
        <v>0</v>
      </c>
      <c r="F28" s="1">
        <f>VLOOKUP(A28,'ADM Details FY17'!$A$3:$G$3515,7,FALSE)</f>
        <v>3.89</v>
      </c>
      <c r="G28" s="1">
        <f>VLOOKUP(A28,'ADM Details FY17'!$A$3:$H$3515,8,FALSE)</f>
        <v>0</v>
      </c>
      <c r="H28" s="1">
        <f>VLOOKUP(A28,'ADM Details FY17'!$A$3:$I$3515,9,FALSE)</f>
        <v>0</v>
      </c>
      <c r="I28" s="1">
        <f>VLOOKUP(A28,'ADM Details FY17'!$A$3:$J$3517,10,FALSE)</f>
        <v>0</v>
      </c>
      <c r="J28" s="1">
        <f>VLOOKUP(A28,'ADM Details FY17'!$A$3:$K$3515,11,FALSE)</f>
        <v>0</v>
      </c>
      <c r="K28" s="1">
        <f>VLOOKUP(A28,'ADM Details FY17'!$A$3:$M$3515,13,FALSE)</f>
        <v>7.29</v>
      </c>
      <c r="L28" s="1">
        <f>VLOOKUP(A28,'ADM Details FY17'!$A$3:$O$3515,15,FALSE)</f>
        <v>0</v>
      </c>
      <c r="M28" s="1">
        <f>VLOOKUP(A28,'ADM Details FY17'!$A$3:$P$3515,16,FALSE)</f>
        <v>0</v>
      </c>
      <c r="N28" s="1">
        <f>VLOOKUP(A28,'ADM Details FY17'!$A$3:$Q$3515,17,FALSE)</f>
        <v>0</v>
      </c>
      <c r="O28" s="1">
        <f>VLOOKUP(A28,'ADM Details FY17'!$A$3:$S$3515,19,FALSE)</f>
        <v>0</v>
      </c>
      <c r="P28" s="1">
        <f>VLOOKUP(A28,'ADM Details FY17'!$A$3:$U$3515,21,FALSE)</f>
        <v>0</v>
      </c>
      <c r="Q28" s="1">
        <f>VLOOKUP(A28,'ADM Details FY17'!$A$3:$V$3515,22,FALSE)</f>
        <v>0</v>
      </c>
      <c r="R28" s="1">
        <f>VLOOKUP(A28,'ADM Details FY17'!$A$3:$W$3515,23,FALSE)</f>
        <v>0</v>
      </c>
      <c r="S28" s="1">
        <f>VLOOKUP(A28,'ADM Details FY17'!$A$3:$X$3515,24,FALSE)</f>
        <v>0</v>
      </c>
      <c r="T28" s="1">
        <f>VLOOKUP(A28,'ADM Details FY17'!$A$3:$Y$3515,25,FALSE)</f>
        <v>0</v>
      </c>
      <c r="U28" s="1">
        <f>VLOOKUP(A28,'ADM Details FY17'!$A$3:$AA$3515,27,FALSE)</f>
        <v>0</v>
      </c>
      <c r="V28" s="1">
        <f>IFERROR(VLOOKUP(C28,'eindex _tget pp '!$A$4:$E$615,5,FALSE),0)</f>
        <v>710.46474099151123</v>
      </c>
      <c r="W28" s="31">
        <f>IFERROR(VLOOKUP(C28,'eindex _tget pp '!$A$4:$F$615,6,FALSE),0)</f>
        <v>1.3976599478</v>
      </c>
      <c r="X28" s="4">
        <f>IFERROR(VLOOKUP(B28,'eschools 16'!$A$2:$F$25,6,FALSE),1)</f>
        <v>1</v>
      </c>
      <c r="Y28" s="1">
        <f t="shared" si="0"/>
        <v>3126.04</v>
      </c>
      <c r="Z28" s="1">
        <f t="shared" si="1"/>
        <v>2771.39</v>
      </c>
      <c r="AA28" s="31">
        <f>IFERROR(VLOOKUP(C28,'eindex _tget pp '!$A$4:$G$615,7,FALSE),0)</f>
        <v>0.59894108400000001</v>
      </c>
      <c r="AB28" s="1">
        <f>VLOOKUP(A28,'ADM Details FY17'!$A$3:$AB$3515,28,FALSE)</f>
        <v>0</v>
      </c>
      <c r="AC28" s="1">
        <f t="shared" si="2"/>
        <v>0</v>
      </c>
      <c r="AD28" s="1">
        <f t="shared" si="3"/>
        <v>17.600000000000001</v>
      </c>
      <c r="AE28" s="1">
        <f t="shared" si="4"/>
        <v>2640</v>
      </c>
      <c r="AF28" s="84">
        <v>318</v>
      </c>
      <c r="AG28" s="1">
        <v>368.2600000000001</v>
      </c>
      <c r="AH28" s="1">
        <v>1</v>
      </c>
      <c r="AI28" s="1">
        <v>7</v>
      </c>
      <c r="AJ28" s="1">
        <v>0</v>
      </c>
      <c r="AK28" s="1">
        <v>0</v>
      </c>
      <c r="AL28" s="1">
        <v>0</v>
      </c>
      <c r="AM28" s="1">
        <v>4</v>
      </c>
      <c r="AN28" s="1">
        <v>13</v>
      </c>
      <c r="AO28" s="1">
        <v>0</v>
      </c>
      <c r="AP28" s="1">
        <v>0</v>
      </c>
      <c r="AQ28" s="1">
        <v>0</v>
      </c>
      <c r="AR28" s="1">
        <v>179.35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30665.309999999998</v>
      </c>
      <c r="AZ28" s="1">
        <v>5588.83</v>
      </c>
      <c r="BA28" s="1">
        <v>0</v>
      </c>
      <c r="BB28" s="1">
        <v>0</v>
      </c>
      <c r="BC28" s="1">
        <v>368.2600000000001</v>
      </c>
    </row>
    <row r="29" spans="1:55" x14ac:dyDescent="0.25">
      <c r="A29" t="str">
        <f>B29&amp;"-"&amp;COUNTIF($B$3:B29,B29)</f>
        <v>130-15</v>
      </c>
      <c r="B29">
        <v>130</v>
      </c>
      <c r="C29" s="18">
        <f>VLOOKUP(A29,'ADM Details FY17'!$A$3:$D$3515,4,FALSE)</f>
        <v>0</v>
      </c>
      <c r="D29" s="1">
        <f>VLOOKUP(A29,'ADM Details FY17'!$A$3:$E$3515,5,FALSE)</f>
        <v>0</v>
      </c>
      <c r="E29" s="1">
        <f>VLOOKUP(A29,'ADM Details FY17'!$A$3:$F$3515,6,FALSE)</f>
        <v>0</v>
      </c>
      <c r="F29" s="1">
        <f>VLOOKUP(A29,'ADM Details FY17'!$A$3:$G$3515,7,FALSE)</f>
        <v>0</v>
      </c>
      <c r="G29" s="1">
        <f>VLOOKUP(A29,'ADM Details FY17'!$A$3:$H$3515,8,FALSE)</f>
        <v>0</v>
      </c>
      <c r="H29" s="1">
        <f>VLOOKUP(A29,'ADM Details FY17'!$A$3:$I$3515,9,FALSE)</f>
        <v>0</v>
      </c>
      <c r="I29" s="1">
        <f>VLOOKUP(A29,'ADM Details FY17'!$A$3:$J$3517,10,FALSE)</f>
        <v>0</v>
      </c>
      <c r="J29" s="1">
        <f>VLOOKUP(A29,'ADM Details FY17'!$A$3:$K$3515,11,FALSE)</f>
        <v>0</v>
      </c>
      <c r="K29" s="1">
        <f>VLOOKUP(A29,'ADM Details FY17'!$A$3:$M$3515,13,FALSE)</f>
        <v>0</v>
      </c>
      <c r="L29" s="1">
        <f>VLOOKUP(A29,'ADM Details FY17'!$A$3:$O$3515,15,FALSE)</f>
        <v>0</v>
      </c>
      <c r="M29" s="1">
        <f>VLOOKUP(A29,'ADM Details FY17'!$A$3:$P$3515,16,FALSE)</f>
        <v>0</v>
      </c>
      <c r="N29" s="1">
        <f>VLOOKUP(A29,'ADM Details FY17'!$A$3:$Q$3515,17,FALSE)</f>
        <v>0</v>
      </c>
      <c r="O29" s="1">
        <f>VLOOKUP(A29,'ADM Details FY17'!$A$3:$S$3515,19,FALSE)</f>
        <v>0</v>
      </c>
      <c r="P29" s="1">
        <f>VLOOKUP(A29,'ADM Details FY17'!$A$3:$U$3515,21,FALSE)</f>
        <v>0</v>
      </c>
      <c r="Q29" s="1">
        <f>VLOOKUP(A29,'ADM Details FY17'!$A$3:$V$3515,22,FALSE)</f>
        <v>0</v>
      </c>
      <c r="R29" s="1">
        <f>VLOOKUP(A29,'ADM Details FY17'!$A$3:$W$3515,23,FALSE)</f>
        <v>0</v>
      </c>
      <c r="S29" s="1">
        <f>VLOOKUP(A29,'ADM Details FY17'!$A$3:$X$3515,24,FALSE)</f>
        <v>0</v>
      </c>
      <c r="T29" s="1">
        <f>VLOOKUP(A29,'ADM Details FY17'!$A$3:$Y$3515,25,FALSE)</f>
        <v>0</v>
      </c>
      <c r="U29" s="1">
        <f>VLOOKUP(A29,'ADM Details FY17'!$A$3:$AA$3515,27,FALSE)</f>
        <v>0</v>
      </c>
      <c r="V29" s="1">
        <f>IFERROR(VLOOKUP(C29,'eindex _tget pp '!$A$4:$E$615,5,FALSE),0)</f>
        <v>0</v>
      </c>
      <c r="W29" s="31">
        <f>IFERROR(VLOOKUP(C29,'eindex _tget pp '!$A$4:$F$615,6,FALSE),0)</f>
        <v>0</v>
      </c>
      <c r="X29" s="4">
        <f>IFERROR(VLOOKUP(B29,'eschools 16'!$A$2:$F$25,6,FALSE),1)</f>
        <v>1</v>
      </c>
      <c r="Y29" s="1">
        <f t="shared" si="0"/>
        <v>0</v>
      </c>
      <c r="Z29" s="1">
        <f t="shared" si="1"/>
        <v>0</v>
      </c>
      <c r="AA29" s="31">
        <f>IFERROR(VLOOKUP(C29,'eindex _tget pp '!$A$4:$G$615,7,FALSE),0)</f>
        <v>0</v>
      </c>
      <c r="AB29" s="1">
        <f>VLOOKUP(A29,'ADM Details FY17'!$A$3:$AB$3515,28,FALSE)</f>
        <v>0</v>
      </c>
      <c r="AC29" s="1">
        <f t="shared" si="2"/>
        <v>0</v>
      </c>
      <c r="AD29" s="1">
        <f t="shared" si="3"/>
        <v>0</v>
      </c>
      <c r="AE29" s="1">
        <f t="shared" si="4"/>
        <v>0</v>
      </c>
      <c r="AF29" s="84">
        <v>319</v>
      </c>
      <c r="AG29" s="1">
        <v>316.3</v>
      </c>
      <c r="AH29" s="1">
        <v>3.99</v>
      </c>
      <c r="AI29" s="1">
        <v>41.65</v>
      </c>
      <c r="AJ29" s="1">
        <v>2</v>
      </c>
      <c r="AK29" s="1">
        <v>0</v>
      </c>
      <c r="AL29" s="1">
        <v>1</v>
      </c>
      <c r="AM29" s="1">
        <v>4</v>
      </c>
      <c r="AN29" s="1">
        <v>316.3</v>
      </c>
      <c r="AO29" s="1">
        <v>7.7200000000000006</v>
      </c>
      <c r="AP29" s="1">
        <v>25.35</v>
      </c>
      <c r="AQ29" s="1">
        <v>0</v>
      </c>
      <c r="AR29" s="1">
        <v>155.62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84472.18</v>
      </c>
      <c r="AZ29" s="1">
        <v>333590.31</v>
      </c>
      <c r="BA29" s="1">
        <v>0</v>
      </c>
      <c r="BB29" s="1">
        <v>0</v>
      </c>
      <c r="BC29" s="1">
        <v>316.3</v>
      </c>
    </row>
    <row r="30" spans="1:55" x14ac:dyDescent="0.25">
      <c r="A30" t="str">
        <f>B30&amp;"-"&amp;COUNTIF($B$3:B30,B30)</f>
        <v>130-16</v>
      </c>
      <c r="B30">
        <v>130</v>
      </c>
      <c r="C30" s="18">
        <f>VLOOKUP(A30,'ADM Details FY17'!$A$3:$D$3515,4,FALSE)</f>
        <v>0</v>
      </c>
      <c r="D30" s="1">
        <f>VLOOKUP(A30,'ADM Details FY17'!$A$3:$E$3515,5,FALSE)</f>
        <v>0</v>
      </c>
      <c r="E30" s="1">
        <f>VLOOKUP(A30,'ADM Details FY17'!$A$3:$F$3515,6,FALSE)</f>
        <v>0</v>
      </c>
      <c r="F30" s="1">
        <f>VLOOKUP(A30,'ADM Details FY17'!$A$3:$G$3515,7,FALSE)</f>
        <v>0</v>
      </c>
      <c r="G30" s="1">
        <f>VLOOKUP(A30,'ADM Details FY17'!$A$3:$H$3515,8,FALSE)</f>
        <v>0</v>
      </c>
      <c r="H30" s="1">
        <f>VLOOKUP(A30,'ADM Details FY17'!$A$3:$I$3515,9,FALSE)</f>
        <v>0</v>
      </c>
      <c r="I30" s="1">
        <f>VLOOKUP(A30,'ADM Details FY17'!$A$3:$J$3517,10,FALSE)</f>
        <v>0</v>
      </c>
      <c r="J30" s="1">
        <f>VLOOKUP(A30,'ADM Details FY17'!$A$3:$K$3515,11,FALSE)</f>
        <v>0</v>
      </c>
      <c r="K30" s="1">
        <f>VLOOKUP(A30,'ADM Details FY17'!$A$3:$M$3515,13,FALSE)</f>
        <v>0</v>
      </c>
      <c r="L30" s="1">
        <f>VLOOKUP(A30,'ADM Details FY17'!$A$3:$O$3515,15,FALSE)</f>
        <v>0</v>
      </c>
      <c r="M30" s="1">
        <f>VLOOKUP(A30,'ADM Details FY17'!$A$3:$P$3515,16,FALSE)</f>
        <v>0</v>
      </c>
      <c r="N30" s="1">
        <f>VLOOKUP(A30,'ADM Details FY17'!$A$3:$Q$3515,17,FALSE)</f>
        <v>0</v>
      </c>
      <c r="O30" s="1">
        <f>VLOOKUP(A30,'ADM Details FY17'!$A$3:$S$3515,19,FALSE)</f>
        <v>0</v>
      </c>
      <c r="P30" s="1">
        <f>VLOOKUP(A30,'ADM Details FY17'!$A$3:$U$3515,21,FALSE)</f>
        <v>0</v>
      </c>
      <c r="Q30" s="1">
        <f>VLOOKUP(A30,'ADM Details FY17'!$A$3:$V$3515,22,FALSE)</f>
        <v>0</v>
      </c>
      <c r="R30" s="1">
        <f>VLOOKUP(A30,'ADM Details FY17'!$A$3:$W$3515,23,FALSE)</f>
        <v>0</v>
      </c>
      <c r="S30" s="1">
        <f>VLOOKUP(A30,'ADM Details FY17'!$A$3:$X$3515,24,FALSE)</f>
        <v>0</v>
      </c>
      <c r="T30" s="1">
        <f>VLOOKUP(A30,'ADM Details FY17'!$A$3:$Y$3515,25,FALSE)</f>
        <v>0</v>
      </c>
      <c r="U30" s="1">
        <f>VLOOKUP(A30,'ADM Details FY17'!$A$3:$AA$3515,27,FALSE)</f>
        <v>0</v>
      </c>
      <c r="V30" s="1">
        <f>IFERROR(VLOOKUP(C30,'eindex _tget pp '!$A$4:$E$615,5,FALSE),0)</f>
        <v>0</v>
      </c>
      <c r="W30" s="31">
        <f>IFERROR(VLOOKUP(C30,'eindex _tget pp '!$A$4:$F$615,6,FALSE),0)</f>
        <v>0</v>
      </c>
      <c r="X30" s="4">
        <f>IFERROR(VLOOKUP(B30,'eschools 16'!$A$2:$F$25,6,FALSE),1)</f>
        <v>1</v>
      </c>
      <c r="Y30" s="1">
        <f t="shared" si="0"/>
        <v>0</v>
      </c>
      <c r="Z30" s="1">
        <f t="shared" si="1"/>
        <v>0</v>
      </c>
      <c r="AA30" s="31">
        <f>IFERROR(VLOOKUP(C30,'eindex _tget pp '!$A$4:$G$615,7,FALSE),0)</f>
        <v>0</v>
      </c>
      <c r="AB30" s="1">
        <f>VLOOKUP(A30,'ADM Details FY17'!$A$3:$AB$3515,28,FALSE)</f>
        <v>0</v>
      </c>
      <c r="AC30" s="1">
        <f t="shared" si="2"/>
        <v>0</v>
      </c>
      <c r="AD30" s="1">
        <f t="shared" si="3"/>
        <v>0</v>
      </c>
      <c r="AE30" s="1">
        <f t="shared" si="4"/>
        <v>0</v>
      </c>
      <c r="AF30" s="84">
        <v>320</v>
      </c>
      <c r="AG30" s="1">
        <v>129.37</v>
      </c>
      <c r="AH30" s="1">
        <v>0</v>
      </c>
      <c r="AI30" s="1">
        <v>22.65</v>
      </c>
      <c r="AJ30" s="1">
        <v>1</v>
      </c>
      <c r="AK30" s="1">
        <v>0</v>
      </c>
      <c r="AL30" s="1">
        <v>0</v>
      </c>
      <c r="AM30" s="1">
        <v>1</v>
      </c>
      <c r="AN30" s="1">
        <v>129.37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60267.27</v>
      </c>
      <c r="AZ30" s="1">
        <v>99196.590000000011</v>
      </c>
      <c r="BA30" s="1">
        <v>0</v>
      </c>
      <c r="BB30" s="1">
        <v>0</v>
      </c>
      <c r="BC30" s="1">
        <v>129.37</v>
      </c>
    </row>
    <row r="31" spans="1:55" x14ac:dyDescent="0.25">
      <c r="A31" t="str">
        <f>B31&amp;"-"&amp;COUNTIF($B$3:B31,B31)</f>
        <v>130-17</v>
      </c>
      <c r="B31">
        <v>130</v>
      </c>
      <c r="C31" s="18">
        <f>VLOOKUP(A31,'ADM Details FY17'!$A$3:$D$3515,4,FALSE)</f>
        <v>0</v>
      </c>
      <c r="D31" s="1">
        <f>VLOOKUP(A31,'ADM Details FY17'!$A$3:$E$3515,5,FALSE)</f>
        <v>0</v>
      </c>
      <c r="E31" s="1">
        <f>VLOOKUP(A31,'ADM Details FY17'!$A$3:$F$3515,6,FALSE)</f>
        <v>0</v>
      </c>
      <c r="F31" s="1">
        <f>VLOOKUP(A31,'ADM Details FY17'!$A$3:$G$3515,7,FALSE)</f>
        <v>0</v>
      </c>
      <c r="G31" s="1">
        <f>VLOOKUP(A31,'ADM Details FY17'!$A$3:$H$3515,8,FALSE)</f>
        <v>0</v>
      </c>
      <c r="H31" s="1">
        <f>VLOOKUP(A31,'ADM Details FY17'!$A$3:$I$3515,9,FALSE)</f>
        <v>0</v>
      </c>
      <c r="I31" s="1">
        <f>VLOOKUP(A31,'ADM Details FY17'!$A$3:$J$3517,10,FALSE)</f>
        <v>0</v>
      </c>
      <c r="J31" s="1">
        <f>VLOOKUP(A31,'ADM Details FY17'!$A$3:$K$3515,11,FALSE)</f>
        <v>0</v>
      </c>
      <c r="K31" s="1">
        <f>VLOOKUP(A31,'ADM Details FY17'!$A$3:$M$3515,13,FALSE)</f>
        <v>0</v>
      </c>
      <c r="L31" s="1">
        <f>VLOOKUP(A31,'ADM Details FY17'!$A$3:$O$3515,15,FALSE)</f>
        <v>0</v>
      </c>
      <c r="M31" s="1">
        <f>VLOOKUP(A31,'ADM Details FY17'!$A$3:$P$3515,16,FALSE)</f>
        <v>0</v>
      </c>
      <c r="N31" s="1">
        <f>VLOOKUP(A31,'ADM Details FY17'!$A$3:$Q$3515,17,FALSE)</f>
        <v>0</v>
      </c>
      <c r="O31" s="1">
        <f>VLOOKUP(A31,'ADM Details FY17'!$A$3:$S$3515,19,FALSE)</f>
        <v>0</v>
      </c>
      <c r="P31" s="1">
        <f>VLOOKUP(A31,'ADM Details FY17'!$A$3:$U$3515,21,FALSE)</f>
        <v>0</v>
      </c>
      <c r="Q31" s="1">
        <f>VLOOKUP(A31,'ADM Details FY17'!$A$3:$V$3515,22,FALSE)</f>
        <v>0</v>
      </c>
      <c r="R31" s="1">
        <f>VLOOKUP(A31,'ADM Details FY17'!$A$3:$W$3515,23,FALSE)</f>
        <v>0</v>
      </c>
      <c r="S31" s="1">
        <f>VLOOKUP(A31,'ADM Details FY17'!$A$3:$X$3515,24,FALSE)</f>
        <v>0</v>
      </c>
      <c r="T31" s="1">
        <f>VLOOKUP(A31,'ADM Details FY17'!$A$3:$Y$3515,25,FALSE)</f>
        <v>0</v>
      </c>
      <c r="U31" s="1">
        <f>VLOOKUP(A31,'ADM Details FY17'!$A$3:$AA$3515,27,FALSE)</f>
        <v>0</v>
      </c>
      <c r="V31" s="1">
        <f>IFERROR(VLOOKUP(C31,'eindex _tget pp '!$A$4:$E$615,5,FALSE),0)</f>
        <v>0</v>
      </c>
      <c r="W31" s="31">
        <f>IFERROR(VLOOKUP(C31,'eindex _tget pp '!$A$4:$F$615,6,FALSE),0)</f>
        <v>0</v>
      </c>
      <c r="X31" s="4">
        <f>IFERROR(VLOOKUP(B31,'eschools 16'!$A$2:$F$25,6,FALSE),1)</f>
        <v>1</v>
      </c>
      <c r="Y31" s="1">
        <f t="shared" si="0"/>
        <v>0</v>
      </c>
      <c r="Z31" s="1">
        <f t="shared" si="1"/>
        <v>0</v>
      </c>
      <c r="AA31" s="31">
        <f>IFERROR(VLOOKUP(C31,'eindex _tget pp '!$A$4:$G$615,7,FALSE),0)</f>
        <v>0</v>
      </c>
      <c r="AB31" s="1">
        <f>VLOOKUP(A31,'ADM Details FY17'!$A$3:$AB$3515,28,FALSE)</f>
        <v>0</v>
      </c>
      <c r="AC31" s="1">
        <f t="shared" si="2"/>
        <v>0</v>
      </c>
      <c r="AD31" s="1">
        <f t="shared" si="3"/>
        <v>0</v>
      </c>
      <c r="AE31" s="1">
        <f t="shared" si="4"/>
        <v>0</v>
      </c>
      <c r="AF31" s="84">
        <v>321</v>
      </c>
      <c r="AG31" s="1">
        <v>243.32</v>
      </c>
      <c r="AH31" s="1">
        <v>1</v>
      </c>
      <c r="AI31" s="1">
        <v>21.22</v>
      </c>
      <c r="AJ31" s="1">
        <v>1</v>
      </c>
      <c r="AK31" s="1">
        <v>0</v>
      </c>
      <c r="AL31" s="1">
        <v>0</v>
      </c>
      <c r="AM31" s="1">
        <v>0</v>
      </c>
      <c r="AN31" s="1">
        <v>100.24000000000001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58119.670000000006</v>
      </c>
      <c r="AZ31" s="1">
        <v>96240.67</v>
      </c>
      <c r="BA31" s="1">
        <v>0</v>
      </c>
      <c r="BB31" s="1">
        <v>0</v>
      </c>
      <c r="BC31" s="1">
        <v>243.32</v>
      </c>
    </row>
    <row r="32" spans="1:55" x14ac:dyDescent="0.25">
      <c r="A32" t="str">
        <f>B32&amp;"-"&amp;COUNTIF($B$3:B32,B32)</f>
        <v>130-18</v>
      </c>
      <c r="B32">
        <v>130</v>
      </c>
      <c r="C32" s="18">
        <f>VLOOKUP(A32,'ADM Details FY17'!$A$3:$D$3515,4,FALSE)</f>
        <v>0</v>
      </c>
      <c r="D32" s="1">
        <f>VLOOKUP(A32,'ADM Details FY17'!$A$3:$E$3515,5,FALSE)</f>
        <v>0</v>
      </c>
      <c r="E32" s="1">
        <f>VLOOKUP(A32,'ADM Details FY17'!$A$3:$F$3515,6,FALSE)</f>
        <v>0</v>
      </c>
      <c r="F32" s="1">
        <f>VLOOKUP(A32,'ADM Details FY17'!$A$3:$G$3515,7,FALSE)</f>
        <v>0</v>
      </c>
      <c r="G32" s="1">
        <f>VLOOKUP(A32,'ADM Details FY17'!$A$3:$H$3515,8,FALSE)</f>
        <v>0</v>
      </c>
      <c r="H32" s="1">
        <f>VLOOKUP(A32,'ADM Details FY17'!$A$3:$I$3515,9,FALSE)</f>
        <v>0</v>
      </c>
      <c r="I32" s="1">
        <f>VLOOKUP(A32,'ADM Details FY17'!$A$3:$J$3517,10,FALSE)</f>
        <v>0</v>
      </c>
      <c r="J32" s="1">
        <f>VLOOKUP(A32,'ADM Details FY17'!$A$3:$K$3515,11,FALSE)</f>
        <v>0</v>
      </c>
      <c r="K32" s="1">
        <f>VLOOKUP(A32,'ADM Details FY17'!$A$3:$M$3515,13,FALSE)</f>
        <v>0</v>
      </c>
      <c r="L32" s="1">
        <f>VLOOKUP(A32,'ADM Details FY17'!$A$3:$O$3515,15,FALSE)</f>
        <v>0</v>
      </c>
      <c r="M32" s="1">
        <f>VLOOKUP(A32,'ADM Details FY17'!$A$3:$P$3515,16,FALSE)</f>
        <v>0</v>
      </c>
      <c r="N32" s="1">
        <f>VLOOKUP(A32,'ADM Details FY17'!$A$3:$Q$3515,17,FALSE)</f>
        <v>0</v>
      </c>
      <c r="O32" s="1">
        <f>VLOOKUP(A32,'ADM Details FY17'!$A$3:$S$3515,19,FALSE)</f>
        <v>0</v>
      </c>
      <c r="P32" s="1">
        <f>VLOOKUP(A32,'ADM Details FY17'!$A$3:$U$3515,21,FALSE)</f>
        <v>0</v>
      </c>
      <c r="Q32" s="1">
        <f>VLOOKUP(A32,'ADM Details FY17'!$A$3:$V$3515,22,FALSE)</f>
        <v>0</v>
      </c>
      <c r="R32" s="1">
        <f>VLOOKUP(A32,'ADM Details FY17'!$A$3:$W$3515,23,FALSE)</f>
        <v>0</v>
      </c>
      <c r="S32" s="1">
        <f>VLOOKUP(A32,'ADM Details FY17'!$A$3:$X$3515,24,FALSE)</f>
        <v>0</v>
      </c>
      <c r="T32" s="1">
        <f>VLOOKUP(A32,'ADM Details FY17'!$A$3:$Y$3515,25,FALSE)</f>
        <v>0</v>
      </c>
      <c r="U32" s="1">
        <f>VLOOKUP(A32,'ADM Details FY17'!$A$3:$AA$3515,27,FALSE)</f>
        <v>0</v>
      </c>
      <c r="V32" s="1">
        <f>IFERROR(VLOOKUP(C32,'eindex _tget pp '!$A$4:$E$615,5,FALSE),0)</f>
        <v>0</v>
      </c>
      <c r="W32" s="31">
        <f>IFERROR(VLOOKUP(C32,'eindex _tget pp '!$A$4:$F$615,6,FALSE),0)</f>
        <v>0</v>
      </c>
      <c r="X32" s="4">
        <f>IFERROR(VLOOKUP(B32,'eschools 16'!$A$2:$F$25,6,FALSE),1)</f>
        <v>1</v>
      </c>
      <c r="Y32" s="1">
        <f t="shared" si="0"/>
        <v>0</v>
      </c>
      <c r="Z32" s="1">
        <f t="shared" si="1"/>
        <v>0</v>
      </c>
      <c r="AA32" s="31">
        <f>IFERROR(VLOOKUP(C32,'eindex _tget pp '!$A$4:$G$615,7,FALSE),0)</f>
        <v>0</v>
      </c>
      <c r="AB32" s="1">
        <f>VLOOKUP(A32,'ADM Details FY17'!$A$3:$AB$3515,28,FALSE)</f>
        <v>0</v>
      </c>
      <c r="AC32" s="1">
        <f t="shared" si="2"/>
        <v>0</v>
      </c>
      <c r="AD32" s="1">
        <f t="shared" si="3"/>
        <v>0</v>
      </c>
      <c r="AE32" s="1">
        <f t="shared" si="4"/>
        <v>0</v>
      </c>
      <c r="AF32" s="84">
        <v>338</v>
      </c>
      <c r="AG32" s="1">
        <v>542.21</v>
      </c>
      <c r="AH32" s="1">
        <v>5.25</v>
      </c>
      <c r="AI32" s="1">
        <v>55.32</v>
      </c>
      <c r="AJ32" s="1">
        <v>6.71</v>
      </c>
      <c r="AK32" s="1">
        <v>0</v>
      </c>
      <c r="AL32" s="1">
        <v>0</v>
      </c>
      <c r="AM32" s="1">
        <v>3.99</v>
      </c>
      <c r="AN32" s="1">
        <v>542.21</v>
      </c>
      <c r="AO32" s="1">
        <v>0</v>
      </c>
      <c r="AP32" s="1">
        <v>30.25</v>
      </c>
      <c r="AQ32" s="1">
        <v>0</v>
      </c>
      <c r="AR32" s="1">
        <v>142.47999999999999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162216.78999999998</v>
      </c>
      <c r="AZ32" s="1">
        <v>274115.46999999997</v>
      </c>
      <c r="BA32" s="1">
        <v>0</v>
      </c>
      <c r="BB32" s="1">
        <v>0</v>
      </c>
      <c r="BC32" s="1">
        <v>542.21</v>
      </c>
    </row>
    <row r="33" spans="1:55" x14ac:dyDescent="0.25">
      <c r="A33" t="str">
        <f>B33&amp;"-"&amp;COUNTIF($B$3:B33,B33)</f>
        <v>130-19</v>
      </c>
      <c r="B33">
        <v>130</v>
      </c>
      <c r="C33" s="18">
        <f>VLOOKUP(A33,'ADM Details FY17'!$A$3:$D$3515,4,FALSE)</f>
        <v>0</v>
      </c>
      <c r="D33" s="1">
        <f>VLOOKUP(A33,'ADM Details FY17'!$A$3:$E$3515,5,FALSE)</f>
        <v>0</v>
      </c>
      <c r="E33" s="1">
        <f>VLOOKUP(A33,'ADM Details FY17'!$A$3:$F$3515,6,FALSE)</f>
        <v>0</v>
      </c>
      <c r="F33" s="1">
        <f>VLOOKUP(A33,'ADM Details FY17'!$A$3:$G$3515,7,FALSE)</f>
        <v>0</v>
      </c>
      <c r="G33" s="1">
        <f>VLOOKUP(A33,'ADM Details FY17'!$A$3:$H$3515,8,FALSE)</f>
        <v>0</v>
      </c>
      <c r="H33" s="1">
        <f>VLOOKUP(A33,'ADM Details FY17'!$A$3:$I$3515,9,FALSE)</f>
        <v>0</v>
      </c>
      <c r="I33" s="1">
        <f>VLOOKUP(A33,'ADM Details FY17'!$A$3:$J$3517,10,FALSE)</f>
        <v>0</v>
      </c>
      <c r="J33" s="1">
        <f>VLOOKUP(A33,'ADM Details FY17'!$A$3:$K$3515,11,FALSE)</f>
        <v>0</v>
      </c>
      <c r="K33" s="1">
        <f>VLOOKUP(A33,'ADM Details FY17'!$A$3:$M$3515,13,FALSE)</f>
        <v>0</v>
      </c>
      <c r="L33" s="1">
        <f>VLOOKUP(A33,'ADM Details FY17'!$A$3:$O$3515,15,FALSE)</f>
        <v>0</v>
      </c>
      <c r="M33" s="1">
        <f>VLOOKUP(A33,'ADM Details FY17'!$A$3:$P$3515,16,FALSE)</f>
        <v>0</v>
      </c>
      <c r="N33" s="1">
        <f>VLOOKUP(A33,'ADM Details FY17'!$A$3:$Q$3515,17,FALSE)</f>
        <v>0</v>
      </c>
      <c r="O33" s="1">
        <f>VLOOKUP(A33,'ADM Details FY17'!$A$3:$S$3515,19,FALSE)</f>
        <v>0</v>
      </c>
      <c r="P33" s="1">
        <f>VLOOKUP(A33,'ADM Details FY17'!$A$3:$U$3515,21,FALSE)</f>
        <v>0</v>
      </c>
      <c r="Q33" s="1">
        <f>VLOOKUP(A33,'ADM Details FY17'!$A$3:$V$3515,22,FALSE)</f>
        <v>0</v>
      </c>
      <c r="R33" s="1">
        <f>VLOOKUP(A33,'ADM Details FY17'!$A$3:$W$3515,23,FALSE)</f>
        <v>0</v>
      </c>
      <c r="S33" s="1">
        <f>VLOOKUP(A33,'ADM Details FY17'!$A$3:$X$3515,24,FALSE)</f>
        <v>0</v>
      </c>
      <c r="T33" s="1">
        <f>VLOOKUP(A33,'ADM Details FY17'!$A$3:$Y$3515,25,FALSE)</f>
        <v>0</v>
      </c>
      <c r="U33" s="1">
        <f>VLOOKUP(A33,'ADM Details FY17'!$A$3:$AA$3515,27,FALSE)</f>
        <v>0</v>
      </c>
      <c r="V33" s="1">
        <f>IFERROR(VLOOKUP(C33,'eindex _tget pp '!$A$4:$E$615,5,FALSE),0)</f>
        <v>0</v>
      </c>
      <c r="W33" s="31">
        <f>IFERROR(VLOOKUP(C33,'eindex _tget pp '!$A$4:$F$615,6,FALSE),0)</f>
        <v>0</v>
      </c>
      <c r="X33" s="4">
        <f>IFERROR(VLOOKUP(B33,'eschools 16'!$A$2:$F$25,6,FALSE),1)</f>
        <v>1</v>
      </c>
      <c r="Y33" s="1">
        <f t="shared" si="0"/>
        <v>0</v>
      </c>
      <c r="Z33" s="1">
        <f t="shared" si="1"/>
        <v>0</v>
      </c>
      <c r="AA33" s="31">
        <f>IFERROR(VLOOKUP(C33,'eindex _tget pp '!$A$4:$G$615,7,FALSE),0)</f>
        <v>0</v>
      </c>
      <c r="AB33" s="1">
        <f>VLOOKUP(A33,'ADM Details FY17'!$A$3:$AB$3515,28,FALSE)</f>
        <v>0</v>
      </c>
      <c r="AC33" s="1">
        <f t="shared" si="2"/>
        <v>0</v>
      </c>
      <c r="AD33" s="1">
        <f t="shared" si="3"/>
        <v>0</v>
      </c>
      <c r="AE33" s="1">
        <f t="shared" si="4"/>
        <v>0</v>
      </c>
      <c r="AF33" s="84">
        <v>360</v>
      </c>
      <c r="AG33" s="1">
        <v>72.61</v>
      </c>
      <c r="AH33" s="1">
        <v>0</v>
      </c>
      <c r="AI33" s="1">
        <v>3.19</v>
      </c>
      <c r="AJ33" s="1">
        <v>0.86</v>
      </c>
      <c r="AK33" s="1">
        <v>0</v>
      </c>
      <c r="AL33" s="1">
        <v>0.51</v>
      </c>
      <c r="AM33" s="1">
        <v>0</v>
      </c>
      <c r="AN33" s="1">
        <v>36.82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2835.96</v>
      </c>
      <c r="AZ33" s="1">
        <v>6369.65</v>
      </c>
      <c r="BA33" s="1">
        <v>0</v>
      </c>
      <c r="BB33" s="1">
        <v>0</v>
      </c>
      <c r="BC33" s="1">
        <v>72.61</v>
      </c>
    </row>
    <row r="34" spans="1:55" x14ac:dyDescent="0.25">
      <c r="A34" t="str">
        <f>B34&amp;"-"&amp;COUNTIF($B$3:B34,B34)</f>
        <v>130-20</v>
      </c>
      <c r="B34">
        <v>130</v>
      </c>
      <c r="C34" s="18">
        <f>VLOOKUP(A34,'ADM Details FY17'!$A$3:$D$3515,4,FALSE)</f>
        <v>0</v>
      </c>
      <c r="D34" s="1">
        <f>VLOOKUP(A34,'ADM Details FY17'!$A$3:$E$3515,5,FALSE)</f>
        <v>0</v>
      </c>
      <c r="E34" s="1">
        <f>VLOOKUP(A34,'ADM Details FY17'!$A$3:$F$3515,6,FALSE)</f>
        <v>0</v>
      </c>
      <c r="F34" s="1">
        <f>VLOOKUP(A34,'ADM Details FY17'!$A$3:$G$3515,7,FALSE)</f>
        <v>0</v>
      </c>
      <c r="G34" s="1">
        <f>VLOOKUP(A34,'ADM Details FY17'!$A$3:$H$3515,8,FALSE)</f>
        <v>0</v>
      </c>
      <c r="H34" s="1">
        <f>VLOOKUP(A34,'ADM Details FY17'!$A$3:$I$3515,9,FALSE)</f>
        <v>0</v>
      </c>
      <c r="I34" s="1">
        <f>VLOOKUP(A34,'ADM Details FY17'!$A$3:$J$3517,10,FALSE)</f>
        <v>0</v>
      </c>
      <c r="J34" s="1">
        <f>VLOOKUP(A34,'ADM Details FY17'!$A$3:$K$3515,11,FALSE)</f>
        <v>0</v>
      </c>
      <c r="K34" s="1">
        <f>VLOOKUP(A34,'ADM Details FY17'!$A$3:$M$3515,13,FALSE)</f>
        <v>0</v>
      </c>
      <c r="L34" s="1">
        <f>VLOOKUP(A34,'ADM Details FY17'!$A$3:$O$3515,15,FALSE)</f>
        <v>0</v>
      </c>
      <c r="M34" s="1">
        <f>VLOOKUP(A34,'ADM Details FY17'!$A$3:$P$3515,16,FALSE)</f>
        <v>0</v>
      </c>
      <c r="N34" s="1">
        <f>VLOOKUP(A34,'ADM Details FY17'!$A$3:$Q$3515,17,FALSE)</f>
        <v>0</v>
      </c>
      <c r="O34" s="1">
        <f>VLOOKUP(A34,'ADM Details FY17'!$A$3:$S$3515,19,FALSE)</f>
        <v>0</v>
      </c>
      <c r="P34" s="1">
        <f>VLOOKUP(A34,'ADM Details FY17'!$A$3:$U$3515,21,FALSE)</f>
        <v>0</v>
      </c>
      <c r="Q34" s="1">
        <f>VLOOKUP(A34,'ADM Details FY17'!$A$3:$V$3515,22,FALSE)</f>
        <v>0</v>
      </c>
      <c r="R34" s="1">
        <f>VLOOKUP(A34,'ADM Details FY17'!$A$3:$W$3515,23,FALSE)</f>
        <v>0</v>
      </c>
      <c r="S34" s="1">
        <f>VLOOKUP(A34,'ADM Details FY17'!$A$3:$X$3515,24,FALSE)</f>
        <v>0</v>
      </c>
      <c r="T34" s="1">
        <f>VLOOKUP(A34,'ADM Details FY17'!$A$3:$Y$3515,25,FALSE)</f>
        <v>0</v>
      </c>
      <c r="U34" s="1">
        <f>VLOOKUP(A34,'ADM Details FY17'!$A$3:$AA$3515,27,FALSE)</f>
        <v>0</v>
      </c>
      <c r="V34" s="1">
        <f>IFERROR(VLOOKUP(C34,'eindex _tget pp '!$A$4:$E$615,5,FALSE),0)</f>
        <v>0</v>
      </c>
      <c r="W34" s="31">
        <f>IFERROR(VLOOKUP(C34,'eindex _tget pp '!$A$4:$F$615,6,FALSE),0)</f>
        <v>0</v>
      </c>
      <c r="X34" s="4">
        <f>IFERROR(VLOOKUP(B34,'eschools 16'!$A$2:$F$25,6,FALSE),1)</f>
        <v>1</v>
      </c>
      <c r="Y34" s="1">
        <f t="shared" si="0"/>
        <v>0</v>
      </c>
      <c r="Z34" s="1">
        <f t="shared" si="1"/>
        <v>0</v>
      </c>
      <c r="AA34" s="31">
        <f>IFERROR(VLOOKUP(C34,'eindex _tget pp '!$A$4:$G$615,7,FALSE),0)</f>
        <v>0</v>
      </c>
      <c r="AB34" s="1">
        <f>VLOOKUP(A34,'ADM Details FY17'!$A$3:$AB$3515,28,FALSE)</f>
        <v>0</v>
      </c>
      <c r="AC34" s="1">
        <f t="shared" si="2"/>
        <v>0</v>
      </c>
      <c r="AD34" s="1">
        <f t="shared" si="3"/>
        <v>0</v>
      </c>
      <c r="AE34" s="1">
        <f t="shared" si="4"/>
        <v>0</v>
      </c>
      <c r="AF34" s="84">
        <v>392</v>
      </c>
      <c r="AG34" s="1">
        <v>26.36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15.47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6640.11</v>
      </c>
      <c r="AZ34" s="1">
        <v>10299.870000000001</v>
      </c>
      <c r="BA34" s="1">
        <v>0</v>
      </c>
      <c r="BB34" s="1">
        <v>0</v>
      </c>
      <c r="BC34" s="1">
        <v>26.36</v>
      </c>
    </row>
    <row r="35" spans="1:55" x14ac:dyDescent="0.25">
      <c r="A35" t="str">
        <f>B35&amp;"-"&amp;COUNTIF($B$3:B35,B35)</f>
        <v>130-21</v>
      </c>
      <c r="B35">
        <v>130</v>
      </c>
      <c r="C35" s="18">
        <f>VLOOKUP(A35,'ADM Details FY17'!$A$3:$D$3515,4,FALSE)</f>
        <v>0</v>
      </c>
      <c r="D35" s="1">
        <f>VLOOKUP(A35,'ADM Details FY17'!$A$3:$E$3515,5,FALSE)</f>
        <v>0</v>
      </c>
      <c r="E35" s="1">
        <f>VLOOKUP(A35,'ADM Details FY17'!$A$3:$F$3515,6,FALSE)</f>
        <v>0</v>
      </c>
      <c r="F35" s="1">
        <f>VLOOKUP(A35,'ADM Details FY17'!$A$3:$G$3515,7,FALSE)</f>
        <v>0</v>
      </c>
      <c r="G35" s="1">
        <f>VLOOKUP(A35,'ADM Details FY17'!$A$3:$H$3515,8,FALSE)</f>
        <v>0</v>
      </c>
      <c r="H35" s="1">
        <f>VLOOKUP(A35,'ADM Details FY17'!$A$3:$I$3515,9,FALSE)</f>
        <v>0</v>
      </c>
      <c r="I35" s="1">
        <f>VLOOKUP(A35,'ADM Details FY17'!$A$3:$J$3517,10,FALSE)</f>
        <v>0</v>
      </c>
      <c r="J35" s="1">
        <f>VLOOKUP(A35,'ADM Details FY17'!$A$3:$K$3515,11,FALSE)</f>
        <v>0</v>
      </c>
      <c r="K35" s="1">
        <f>VLOOKUP(A35,'ADM Details FY17'!$A$3:$M$3515,13,FALSE)</f>
        <v>0</v>
      </c>
      <c r="L35" s="1">
        <f>VLOOKUP(A35,'ADM Details FY17'!$A$3:$O$3515,15,FALSE)</f>
        <v>0</v>
      </c>
      <c r="M35" s="1">
        <f>VLOOKUP(A35,'ADM Details FY17'!$A$3:$P$3515,16,FALSE)</f>
        <v>0</v>
      </c>
      <c r="N35" s="1">
        <f>VLOOKUP(A35,'ADM Details FY17'!$A$3:$Q$3515,17,FALSE)</f>
        <v>0</v>
      </c>
      <c r="O35" s="1">
        <f>VLOOKUP(A35,'ADM Details FY17'!$A$3:$S$3515,19,FALSE)</f>
        <v>0</v>
      </c>
      <c r="P35" s="1">
        <f>VLOOKUP(A35,'ADM Details FY17'!$A$3:$U$3515,21,FALSE)</f>
        <v>0</v>
      </c>
      <c r="Q35" s="1">
        <f>VLOOKUP(A35,'ADM Details FY17'!$A$3:$V$3515,22,FALSE)</f>
        <v>0</v>
      </c>
      <c r="R35" s="1">
        <f>VLOOKUP(A35,'ADM Details FY17'!$A$3:$W$3515,23,FALSE)</f>
        <v>0</v>
      </c>
      <c r="S35" s="1">
        <f>VLOOKUP(A35,'ADM Details FY17'!$A$3:$X$3515,24,FALSE)</f>
        <v>0</v>
      </c>
      <c r="T35" s="1">
        <f>VLOOKUP(A35,'ADM Details FY17'!$A$3:$Y$3515,25,FALSE)</f>
        <v>0</v>
      </c>
      <c r="U35" s="1">
        <f>VLOOKUP(A35,'ADM Details FY17'!$A$3:$AA$3515,27,FALSE)</f>
        <v>0</v>
      </c>
      <c r="V35" s="1">
        <f>IFERROR(VLOOKUP(C35,'eindex _tget pp '!$A$4:$E$615,5,FALSE),0)</f>
        <v>0</v>
      </c>
      <c r="W35" s="31">
        <f>IFERROR(VLOOKUP(C35,'eindex _tget pp '!$A$4:$F$615,6,FALSE),0)</f>
        <v>0</v>
      </c>
      <c r="X35" s="4">
        <f>IFERROR(VLOOKUP(B35,'eschools 16'!$A$2:$F$25,6,FALSE),1)</f>
        <v>1</v>
      </c>
      <c r="Y35" s="1">
        <f t="shared" si="0"/>
        <v>0</v>
      </c>
      <c r="Z35" s="1">
        <f t="shared" si="1"/>
        <v>0</v>
      </c>
      <c r="AA35" s="31">
        <f>IFERROR(VLOOKUP(C35,'eindex _tget pp '!$A$4:$G$615,7,FALSE),0)</f>
        <v>0</v>
      </c>
      <c r="AB35" s="1">
        <f>VLOOKUP(A35,'ADM Details FY17'!$A$3:$AB$3515,28,FALSE)</f>
        <v>0</v>
      </c>
      <c r="AC35" s="1">
        <f t="shared" si="2"/>
        <v>0</v>
      </c>
      <c r="AD35" s="1">
        <f t="shared" si="3"/>
        <v>0</v>
      </c>
      <c r="AE35" s="1">
        <f t="shared" si="4"/>
        <v>0</v>
      </c>
      <c r="AF35" s="84">
        <v>396</v>
      </c>
      <c r="AG35" s="1">
        <v>28.71</v>
      </c>
      <c r="AH35" s="1">
        <v>0</v>
      </c>
      <c r="AI35" s="1">
        <v>5.19</v>
      </c>
      <c r="AJ35" s="1">
        <v>1.75</v>
      </c>
      <c r="AK35" s="1">
        <v>0</v>
      </c>
      <c r="AL35" s="1">
        <v>1</v>
      </c>
      <c r="AM35" s="1">
        <v>0</v>
      </c>
      <c r="AN35" s="1">
        <v>28.71</v>
      </c>
      <c r="AO35" s="1">
        <v>0</v>
      </c>
      <c r="AP35" s="1">
        <v>0</v>
      </c>
      <c r="AQ35" s="1">
        <v>0</v>
      </c>
      <c r="AR35" s="1">
        <v>7.24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7589.6</v>
      </c>
      <c r="AZ35" s="1">
        <v>20343.22</v>
      </c>
      <c r="BA35" s="1">
        <v>0</v>
      </c>
      <c r="BB35" s="1">
        <v>0</v>
      </c>
      <c r="BC35" s="1">
        <v>28.71</v>
      </c>
    </row>
    <row r="36" spans="1:55" x14ac:dyDescent="0.25">
      <c r="A36" t="str">
        <f>B36&amp;"-"&amp;COUNTIF($B$3:B36,B36)</f>
        <v>130-22</v>
      </c>
      <c r="B36">
        <v>130</v>
      </c>
      <c r="C36" s="18">
        <f>VLOOKUP(A36,'ADM Details FY17'!$A$3:$D$3515,4,FALSE)</f>
        <v>0</v>
      </c>
      <c r="D36" s="1">
        <f>VLOOKUP(A36,'ADM Details FY17'!$A$3:$E$3515,5,FALSE)</f>
        <v>0</v>
      </c>
      <c r="E36" s="1">
        <f>VLOOKUP(A36,'ADM Details FY17'!$A$3:$F$3515,6,FALSE)</f>
        <v>0</v>
      </c>
      <c r="F36" s="1">
        <f>VLOOKUP(A36,'ADM Details FY17'!$A$3:$G$3515,7,FALSE)</f>
        <v>0</v>
      </c>
      <c r="G36" s="1">
        <f>VLOOKUP(A36,'ADM Details FY17'!$A$3:$H$3515,8,FALSE)</f>
        <v>0</v>
      </c>
      <c r="H36" s="1">
        <f>VLOOKUP(A36,'ADM Details FY17'!$A$3:$I$3515,9,FALSE)</f>
        <v>0</v>
      </c>
      <c r="I36" s="1">
        <f>VLOOKUP(A36,'ADM Details FY17'!$A$3:$J$3517,10,FALSE)</f>
        <v>0</v>
      </c>
      <c r="J36" s="1">
        <f>VLOOKUP(A36,'ADM Details FY17'!$A$3:$K$3515,11,FALSE)</f>
        <v>0</v>
      </c>
      <c r="K36" s="1">
        <f>VLOOKUP(A36,'ADM Details FY17'!$A$3:$M$3515,13,FALSE)</f>
        <v>0</v>
      </c>
      <c r="L36" s="1">
        <f>VLOOKUP(A36,'ADM Details FY17'!$A$3:$O$3515,15,FALSE)</f>
        <v>0</v>
      </c>
      <c r="M36" s="1">
        <f>VLOOKUP(A36,'ADM Details FY17'!$A$3:$P$3515,16,FALSE)</f>
        <v>0</v>
      </c>
      <c r="N36" s="1">
        <f>VLOOKUP(A36,'ADM Details FY17'!$A$3:$Q$3515,17,FALSE)</f>
        <v>0</v>
      </c>
      <c r="O36" s="1">
        <f>VLOOKUP(A36,'ADM Details FY17'!$A$3:$S$3515,19,FALSE)</f>
        <v>0</v>
      </c>
      <c r="P36" s="1">
        <f>VLOOKUP(A36,'ADM Details FY17'!$A$3:$U$3515,21,FALSE)</f>
        <v>0</v>
      </c>
      <c r="Q36" s="1">
        <f>VLOOKUP(A36,'ADM Details FY17'!$A$3:$V$3515,22,FALSE)</f>
        <v>0</v>
      </c>
      <c r="R36" s="1">
        <f>VLOOKUP(A36,'ADM Details FY17'!$A$3:$W$3515,23,FALSE)</f>
        <v>0</v>
      </c>
      <c r="S36" s="1">
        <f>VLOOKUP(A36,'ADM Details FY17'!$A$3:$X$3515,24,FALSE)</f>
        <v>0</v>
      </c>
      <c r="T36" s="1">
        <f>VLOOKUP(A36,'ADM Details FY17'!$A$3:$Y$3515,25,FALSE)</f>
        <v>0</v>
      </c>
      <c r="U36" s="1">
        <f>VLOOKUP(A36,'ADM Details FY17'!$A$3:$AA$3515,27,FALSE)</f>
        <v>0</v>
      </c>
      <c r="V36" s="1">
        <f>IFERROR(VLOOKUP(C36,'eindex _tget pp '!$A$4:$E$615,5,FALSE),0)</f>
        <v>0</v>
      </c>
      <c r="W36" s="31">
        <f>IFERROR(VLOOKUP(C36,'eindex _tget pp '!$A$4:$F$615,6,FALSE),0)</f>
        <v>0</v>
      </c>
      <c r="X36" s="4">
        <f>IFERROR(VLOOKUP(B36,'eschools 16'!$A$2:$F$25,6,FALSE),1)</f>
        <v>1</v>
      </c>
      <c r="Y36" s="1">
        <f t="shared" si="0"/>
        <v>0</v>
      </c>
      <c r="Z36" s="1">
        <f t="shared" si="1"/>
        <v>0</v>
      </c>
      <c r="AA36" s="31">
        <f>IFERROR(VLOOKUP(C36,'eindex _tget pp '!$A$4:$G$615,7,FALSE),0)</f>
        <v>0</v>
      </c>
      <c r="AB36" s="1">
        <f>VLOOKUP(A36,'ADM Details FY17'!$A$3:$AB$3515,28,FALSE)</f>
        <v>0</v>
      </c>
      <c r="AC36" s="1">
        <f t="shared" si="2"/>
        <v>0</v>
      </c>
      <c r="AD36" s="1">
        <f t="shared" si="3"/>
        <v>0</v>
      </c>
      <c r="AE36" s="1">
        <f t="shared" si="4"/>
        <v>0</v>
      </c>
      <c r="AF36" s="84">
        <v>402</v>
      </c>
      <c r="AG36" s="1">
        <v>154.94999999999999</v>
      </c>
      <c r="AH36" s="1">
        <v>0</v>
      </c>
      <c r="AI36" s="1">
        <v>22.6</v>
      </c>
      <c r="AJ36" s="1">
        <v>3.96</v>
      </c>
      <c r="AK36" s="1">
        <v>0.69</v>
      </c>
      <c r="AL36" s="1">
        <v>0</v>
      </c>
      <c r="AM36" s="1">
        <v>0</v>
      </c>
      <c r="AN36" s="1">
        <v>99.690000000000012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154.94999999999999</v>
      </c>
    </row>
    <row r="37" spans="1:55" x14ac:dyDescent="0.25">
      <c r="A37" t="str">
        <f>B37&amp;"-"&amp;COUNTIF($B$3:B37,B37)</f>
        <v>130-23</v>
      </c>
      <c r="B37">
        <v>130</v>
      </c>
      <c r="C37" s="18">
        <f>VLOOKUP(A37,'ADM Details FY17'!$A$3:$D$3515,4,FALSE)</f>
        <v>0</v>
      </c>
      <c r="D37" s="1">
        <f>VLOOKUP(A37,'ADM Details FY17'!$A$3:$E$3515,5,FALSE)</f>
        <v>0</v>
      </c>
      <c r="E37" s="1">
        <f>VLOOKUP(A37,'ADM Details FY17'!$A$3:$F$3515,6,FALSE)</f>
        <v>0</v>
      </c>
      <c r="F37" s="1">
        <f>VLOOKUP(A37,'ADM Details FY17'!$A$3:$G$3515,7,FALSE)</f>
        <v>0</v>
      </c>
      <c r="G37" s="1">
        <f>VLOOKUP(A37,'ADM Details FY17'!$A$3:$H$3515,8,FALSE)</f>
        <v>0</v>
      </c>
      <c r="H37" s="1">
        <f>VLOOKUP(A37,'ADM Details FY17'!$A$3:$I$3515,9,FALSE)</f>
        <v>0</v>
      </c>
      <c r="I37" s="1">
        <f>VLOOKUP(A37,'ADM Details FY17'!$A$3:$J$3517,10,FALSE)</f>
        <v>0</v>
      </c>
      <c r="J37" s="1">
        <f>VLOOKUP(A37,'ADM Details FY17'!$A$3:$K$3515,11,FALSE)</f>
        <v>0</v>
      </c>
      <c r="K37" s="1">
        <f>VLOOKUP(A37,'ADM Details FY17'!$A$3:$M$3515,13,FALSE)</f>
        <v>0</v>
      </c>
      <c r="L37" s="1">
        <f>VLOOKUP(A37,'ADM Details FY17'!$A$3:$O$3515,15,FALSE)</f>
        <v>0</v>
      </c>
      <c r="M37" s="1">
        <f>VLOOKUP(A37,'ADM Details FY17'!$A$3:$P$3515,16,FALSE)</f>
        <v>0</v>
      </c>
      <c r="N37" s="1">
        <f>VLOOKUP(A37,'ADM Details FY17'!$A$3:$Q$3515,17,FALSE)</f>
        <v>0</v>
      </c>
      <c r="O37" s="1">
        <f>VLOOKUP(A37,'ADM Details FY17'!$A$3:$S$3515,19,FALSE)</f>
        <v>0</v>
      </c>
      <c r="P37" s="1">
        <f>VLOOKUP(A37,'ADM Details FY17'!$A$3:$U$3515,21,FALSE)</f>
        <v>0</v>
      </c>
      <c r="Q37" s="1">
        <f>VLOOKUP(A37,'ADM Details FY17'!$A$3:$V$3515,22,FALSE)</f>
        <v>0</v>
      </c>
      <c r="R37" s="1">
        <f>VLOOKUP(A37,'ADM Details FY17'!$A$3:$W$3515,23,FALSE)</f>
        <v>0</v>
      </c>
      <c r="S37" s="1">
        <f>VLOOKUP(A37,'ADM Details FY17'!$A$3:$X$3515,24,FALSE)</f>
        <v>0</v>
      </c>
      <c r="T37" s="1">
        <f>VLOOKUP(A37,'ADM Details FY17'!$A$3:$Y$3515,25,FALSE)</f>
        <v>0</v>
      </c>
      <c r="U37" s="1">
        <f>VLOOKUP(A37,'ADM Details FY17'!$A$3:$AA$3515,27,FALSE)</f>
        <v>0</v>
      </c>
      <c r="V37" s="1">
        <f>IFERROR(VLOOKUP(C37,'eindex _tget pp '!$A$4:$E$615,5,FALSE),0)</f>
        <v>0</v>
      </c>
      <c r="W37" s="31">
        <f>IFERROR(VLOOKUP(C37,'eindex _tget pp '!$A$4:$F$615,6,FALSE),0)</f>
        <v>0</v>
      </c>
      <c r="X37" s="4">
        <f>IFERROR(VLOOKUP(B37,'eschools 16'!$A$2:$F$25,6,FALSE),1)</f>
        <v>1</v>
      </c>
      <c r="Y37" s="1">
        <f t="shared" si="0"/>
        <v>0</v>
      </c>
      <c r="Z37" s="1">
        <f t="shared" si="1"/>
        <v>0</v>
      </c>
      <c r="AA37" s="31">
        <f>IFERROR(VLOOKUP(C37,'eindex _tget pp '!$A$4:$G$615,7,FALSE),0)</f>
        <v>0</v>
      </c>
      <c r="AB37" s="1">
        <f>VLOOKUP(A37,'ADM Details FY17'!$A$3:$AB$3515,28,FALSE)</f>
        <v>0</v>
      </c>
      <c r="AC37" s="1">
        <f t="shared" si="2"/>
        <v>0</v>
      </c>
      <c r="AD37" s="1">
        <f t="shared" si="3"/>
        <v>0</v>
      </c>
      <c r="AE37" s="1">
        <f t="shared" si="4"/>
        <v>0</v>
      </c>
      <c r="AF37" s="84">
        <v>417</v>
      </c>
      <c r="AG37" s="1">
        <v>889.87000000000023</v>
      </c>
      <c r="AH37" s="1">
        <v>7.8600000000000012</v>
      </c>
      <c r="AI37" s="1">
        <v>136.98999999999998</v>
      </c>
      <c r="AJ37" s="1">
        <v>9.5300000000000011</v>
      </c>
      <c r="AK37" s="1">
        <v>0</v>
      </c>
      <c r="AL37" s="1">
        <v>12.3</v>
      </c>
      <c r="AM37" s="1">
        <v>18.049999999999997</v>
      </c>
      <c r="AN37" s="1">
        <v>440.43999999999994</v>
      </c>
      <c r="AO37" s="1">
        <v>0.43</v>
      </c>
      <c r="AP37" s="1">
        <v>1.06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4.01</v>
      </c>
      <c r="AY37" s="1">
        <v>0</v>
      </c>
      <c r="AZ37" s="1">
        <v>0</v>
      </c>
      <c r="BA37" s="1">
        <v>0</v>
      </c>
      <c r="BB37" s="1">
        <v>0</v>
      </c>
      <c r="BC37" s="1">
        <v>890.67200000000037</v>
      </c>
    </row>
    <row r="38" spans="1:55" x14ac:dyDescent="0.25">
      <c r="A38" t="str">
        <f>B38&amp;"-"&amp;COUNTIF($B$3:B38,B38)</f>
        <v>131-1</v>
      </c>
      <c r="B38">
        <v>131</v>
      </c>
      <c r="C38" s="18">
        <f>VLOOKUP(A38,'ADM Details FY17'!$A$3:$D$3515,4,FALSE)</f>
        <v>48207</v>
      </c>
      <c r="D38" s="1">
        <f>VLOOKUP(A38,'ADM Details FY17'!$A$3:$E$3515,5,FALSE)</f>
        <v>0.28000000000000003</v>
      </c>
      <c r="E38" s="1">
        <f>VLOOKUP(A38,'ADM Details FY17'!$A$3:$F$3515,6,FALSE)</f>
        <v>0</v>
      </c>
      <c r="F38" s="1">
        <f>VLOOKUP(A38,'ADM Details FY17'!$A$3:$G$3515,7,FALSE)</f>
        <v>0</v>
      </c>
      <c r="G38" s="1">
        <f>VLOOKUP(A38,'ADM Details FY17'!$A$3:$H$3515,8,FALSE)</f>
        <v>0</v>
      </c>
      <c r="H38" s="1">
        <f>VLOOKUP(A38,'ADM Details FY17'!$A$3:$I$3515,9,FALSE)</f>
        <v>0</v>
      </c>
      <c r="I38" s="1">
        <f>VLOOKUP(A38,'ADM Details FY17'!$A$3:$J$3517,10,FALSE)</f>
        <v>0</v>
      </c>
      <c r="J38" s="1">
        <f>VLOOKUP(A38,'ADM Details FY17'!$A$3:$K$3515,11,FALSE)</f>
        <v>0</v>
      </c>
      <c r="K38" s="1">
        <f>VLOOKUP(A38,'ADM Details FY17'!$A$3:$M$3515,13,FALSE)</f>
        <v>0</v>
      </c>
      <c r="L38" s="1">
        <f>VLOOKUP(A38,'ADM Details FY17'!$A$3:$O$3515,15,FALSE)</f>
        <v>0</v>
      </c>
      <c r="M38" s="1">
        <f>VLOOKUP(A38,'ADM Details FY17'!$A$3:$P$3515,16,FALSE)</f>
        <v>0</v>
      </c>
      <c r="N38" s="1">
        <f>VLOOKUP(A38,'ADM Details FY17'!$A$3:$Q$3515,17,FALSE)</f>
        <v>0</v>
      </c>
      <c r="O38" s="1">
        <f>VLOOKUP(A38,'ADM Details FY17'!$A$3:$S$3515,19,FALSE)</f>
        <v>0</v>
      </c>
      <c r="P38" s="1">
        <f>VLOOKUP(A38,'ADM Details FY17'!$A$3:$U$3515,21,FALSE)</f>
        <v>0</v>
      </c>
      <c r="Q38" s="1">
        <f>VLOOKUP(A38,'ADM Details FY17'!$A$3:$V$3515,22,FALSE)</f>
        <v>0</v>
      </c>
      <c r="R38" s="1">
        <f>VLOOKUP(A38,'ADM Details FY17'!$A$3:$W$3515,23,FALSE)</f>
        <v>0</v>
      </c>
      <c r="S38" s="1">
        <f>VLOOKUP(A38,'ADM Details FY17'!$A$3:$X$3515,24,FALSE)</f>
        <v>0</v>
      </c>
      <c r="T38" s="1">
        <f>VLOOKUP(A38,'ADM Details FY17'!$A$3:$Y$3515,25,FALSE)</f>
        <v>0</v>
      </c>
      <c r="U38" s="1">
        <f>VLOOKUP(A38,'ADM Details FY17'!$A$3:$AA$3515,27,FALSE)</f>
        <v>0</v>
      </c>
      <c r="V38" s="1">
        <f>IFERROR(VLOOKUP(C38,'eindex _tget pp '!$A$4:$E$615,5,FALSE),0)</f>
        <v>0</v>
      </c>
      <c r="W38" s="31">
        <f>IFERROR(VLOOKUP(C38,'eindex _tget pp '!$A$4:$F$615,6,FALSE),0)</f>
        <v>6.5558528599999999E-2</v>
      </c>
      <c r="X38" s="4">
        <f>IFERROR(VLOOKUP(B38,'eschools 16'!$A$2:$F$25,6,FALSE),1)</f>
        <v>1</v>
      </c>
      <c r="Y38" s="1">
        <f t="shared" si="0"/>
        <v>0</v>
      </c>
      <c r="Z38" s="1">
        <f t="shared" si="1"/>
        <v>0</v>
      </c>
      <c r="AA38" s="31">
        <f>IFERROR(VLOOKUP(C38,'eindex _tget pp '!$A$4:$G$615,7,FALSE),0)</f>
        <v>0.26255666100000002</v>
      </c>
      <c r="AB38" s="1">
        <f>VLOOKUP(A38,'ADM Details FY17'!$A$3:$AB$3515,28,FALSE)</f>
        <v>0</v>
      </c>
      <c r="AC38" s="1">
        <f t="shared" si="2"/>
        <v>0</v>
      </c>
      <c r="AD38" s="1">
        <f t="shared" si="3"/>
        <v>0.28000000000000003</v>
      </c>
      <c r="AE38" s="1">
        <f t="shared" si="4"/>
        <v>42.000000000000007</v>
      </c>
      <c r="AF38" s="84">
        <v>420</v>
      </c>
      <c r="AG38" s="1">
        <v>174.6</v>
      </c>
      <c r="AH38" s="1">
        <v>7.43</v>
      </c>
      <c r="AI38" s="1">
        <v>17.64</v>
      </c>
      <c r="AJ38" s="1">
        <v>0</v>
      </c>
      <c r="AK38" s="1">
        <v>0</v>
      </c>
      <c r="AL38" s="1">
        <v>1.46</v>
      </c>
      <c r="AM38" s="1">
        <v>0</v>
      </c>
      <c r="AN38" s="1">
        <v>168.99</v>
      </c>
      <c r="AO38" s="1">
        <v>2.76</v>
      </c>
      <c r="AP38" s="1">
        <v>90.53</v>
      </c>
      <c r="AQ38" s="1">
        <v>13</v>
      </c>
      <c r="AR38" s="1">
        <v>104.2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24825.059999999998</v>
      </c>
      <c r="AZ38" s="1">
        <v>133513.65</v>
      </c>
      <c r="BA38" s="1">
        <v>0</v>
      </c>
      <c r="BB38" s="1">
        <v>0</v>
      </c>
      <c r="BC38" s="1">
        <v>174.6</v>
      </c>
    </row>
    <row r="39" spans="1:55" x14ac:dyDescent="0.25">
      <c r="A39" t="str">
        <f>B39&amp;"-"&amp;COUNTIF($B$3:B39,B39)</f>
        <v>131-2</v>
      </c>
      <c r="B39">
        <v>131</v>
      </c>
      <c r="C39" s="18">
        <f>VLOOKUP(A39,'ADM Details FY17'!$A$3:$D$3515,4,FALSE)</f>
        <v>43786</v>
      </c>
      <c r="D39" s="1">
        <f>VLOOKUP(A39,'ADM Details FY17'!$A$3:$E$3515,5,FALSE)</f>
        <v>0.56999999999999995</v>
      </c>
      <c r="E39" s="1">
        <f>VLOOKUP(A39,'ADM Details FY17'!$A$3:$F$3515,6,FALSE)</f>
        <v>0</v>
      </c>
      <c r="F39" s="1">
        <f>VLOOKUP(A39,'ADM Details FY17'!$A$3:$G$3515,7,FALSE)</f>
        <v>0</v>
      </c>
      <c r="G39" s="1">
        <f>VLOOKUP(A39,'ADM Details FY17'!$A$3:$H$3515,8,FALSE)</f>
        <v>0.49</v>
      </c>
      <c r="H39" s="1">
        <f>VLOOKUP(A39,'ADM Details FY17'!$A$3:$I$3515,9,FALSE)</f>
        <v>0</v>
      </c>
      <c r="I39" s="1">
        <f>VLOOKUP(A39,'ADM Details FY17'!$A$3:$J$3517,10,FALSE)</f>
        <v>0</v>
      </c>
      <c r="J39" s="1">
        <f>VLOOKUP(A39,'ADM Details FY17'!$A$3:$K$3515,11,FALSE)</f>
        <v>0</v>
      </c>
      <c r="K39" s="1">
        <f>VLOOKUP(A39,'ADM Details FY17'!$A$3:$M$3515,13,FALSE)</f>
        <v>0.56999999999999995</v>
      </c>
      <c r="L39" s="1">
        <f>VLOOKUP(A39,'ADM Details FY17'!$A$3:$O$3515,15,FALSE)</f>
        <v>0</v>
      </c>
      <c r="M39" s="1">
        <f>VLOOKUP(A39,'ADM Details FY17'!$A$3:$P$3515,16,FALSE)</f>
        <v>0.49</v>
      </c>
      <c r="N39" s="1">
        <f>VLOOKUP(A39,'ADM Details FY17'!$A$3:$Q$3515,17,FALSE)</f>
        <v>0</v>
      </c>
      <c r="O39" s="1">
        <f>VLOOKUP(A39,'ADM Details FY17'!$A$3:$S$3515,19,FALSE)</f>
        <v>0</v>
      </c>
      <c r="P39" s="1">
        <f>VLOOKUP(A39,'ADM Details FY17'!$A$3:$U$3515,21,FALSE)</f>
        <v>0</v>
      </c>
      <c r="Q39" s="1">
        <f>VLOOKUP(A39,'ADM Details FY17'!$A$3:$V$3515,22,FALSE)</f>
        <v>0</v>
      </c>
      <c r="R39" s="1">
        <f>VLOOKUP(A39,'ADM Details FY17'!$A$3:$W$3515,23,FALSE)</f>
        <v>0</v>
      </c>
      <c r="S39" s="1">
        <f>VLOOKUP(A39,'ADM Details FY17'!$A$3:$X$3515,24,FALSE)</f>
        <v>0</v>
      </c>
      <c r="T39" s="1">
        <f>VLOOKUP(A39,'ADM Details FY17'!$A$3:$Y$3515,25,FALSE)</f>
        <v>0</v>
      </c>
      <c r="U39" s="1">
        <f>VLOOKUP(A39,'ADM Details FY17'!$A$3:$AA$3515,27,FALSE)</f>
        <v>0</v>
      </c>
      <c r="V39" s="1">
        <f>IFERROR(VLOOKUP(C39,'eindex _tget pp '!$A$4:$E$615,5,FALSE),0)</f>
        <v>1095.3886443246988</v>
      </c>
      <c r="W39" s="31">
        <f>IFERROR(VLOOKUP(C39,'eindex _tget pp '!$A$4:$F$615,6,FALSE),0)</f>
        <v>3.9572566881000002</v>
      </c>
      <c r="X39" s="4">
        <f>IFERROR(VLOOKUP(B39,'eschools 16'!$A$2:$F$25,6,FALSE),1)</f>
        <v>1</v>
      </c>
      <c r="Y39" s="1">
        <f t="shared" si="0"/>
        <v>156.09</v>
      </c>
      <c r="Z39" s="1">
        <f t="shared" si="1"/>
        <v>613.53</v>
      </c>
      <c r="AA39" s="31">
        <f>IFERROR(VLOOKUP(C39,'eindex _tget pp '!$A$4:$G$615,7,FALSE),0)</f>
        <v>0.76547957700000002</v>
      </c>
      <c r="AB39" s="1">
        <f>VLOOKUP(A39,'ADM Details FY17'!$A$3:$AB$3515,28,FALSE)</f>
        <v>0</v>
      </c>
      <c r="AC39" s="1">
        <f t="shared" si="2"/>
        <v>0</v>
      </c>
      <c r="AD39" s="1">
        <f t="shared" si="3"/>
        <v>0.56999999999999995</v>
      </c>
      <c r="AE39" s="1">
        <f t="shared" si="4"/>
        <v>85.499999999999986</v>
      </c>
      <c r="AF39" s="84">
        <v>509</v>
      </c>
      <c r="AG39" s="1">
        <v>266.87</v>
      </c>
      <c r="AH39" s="1">
        <v>3.66</v>
      </c>
      <c r="AI39" s="1">
        <v>41.92</v>
      </c>
      <c r="AJ39" s="1">
        <v>0.28999999999999998</v>
      </c>
      <c r="AK39" s="1">
        <v>0</v>
      </c>
      <c r="AL39" s="1">
        <v>0</v>
      </c>
      <c r="AM39" s="1">
        <v>0</v>
      </c>
      <c r="AN39" s="1">
        <v>266.87</v>
      </c>
      <c r="AO39" s="1">
        <v>5</v>
      </c>
      <c r="AP39" s="1">
        <v>15.9</v>
      </c>
      <c r="AQ39" s="1">
        <v>1</v>
      </c>
      <c r="AR39" s="1">
        <v>139.5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42174.17</v>
      </c>
      <c r="AZ39" s="1">
        <v>235061.54</v>
      </c>
      <c r="BA39" s="1">
        <v>0</v>
      </c>
      <c r="BB39" s="1">
        <v>0</v>
      </c>
      <c r="BC39" s="1">
        <v>266.87</v>
      </c>
    </row>
    <row r="40" spans="1:55" x14ac:dyDescent="0.25">
      <c r="A40" t="str">
        <f>B40&amp;"-"&amp;COUNTIF($B$3:B40,B40)</f>
        <v>131-3</v>
      </c>
      <c r="B40">
        <v>131</v>
      </c>
      <c r="C40" s="18">
        <f>VLOOKUP(A40,'ADM Details FY17'!$A$3:$D$3515,4,FALSE)</f>
        <v>44362</v>
      </c>
      <c r="D40" s="1">
        <f>VLOOKUP(A40,'ADM Details FY17'!$A$3:$E$3515,5,FALSE)</f>
        <v>1.1299999999999999</v>
      </c>
      <c r="E40" s="1">
        <f>VLOOKUP(A40,'ADM Details FY17'!$A$3:$F$3515,6,FALSE)</f>
        <v>0</v>
      </c>
      <c r="F40" s="1">
        <f>VLOOKUP(A40,'ADM Details FY17'!$A$3:$G$3515,7,FALSE)</f>
        <v>0</v>
      </c>
      <c r="G40" s="1">
        <f>VLOOKUP(A40,'ADM Details FY17'!$A$3:$H$3515,8,FALSE)</f>
        <v>0</v>
      </c>
      <c r="H40" s="1">
        <f>VLOOKUP(A40,'ADM Details FY17'!$A$3:$I$3515,9,FALSE)</f>
        <v>0</v>
      </c>
      <c r="I40" s="1">
        <f>VLOOKUP(A40,'ADM Details FY17'!$A$3:$J$3517,10,FALSE)</f>
        <v>0</v>
      </c>
      <c r="J40" s="1">
        <f>VLOOKUP(A40,'ADM Details FY17'!$A$3:$K$3515,11,FALSE)</f>
        <v>0</v>
      </c>
      <c r="K40" s="1">
        <f>VLOOKUP(A40,'ADM Details FY17'!$A$3:$M$3515,13,FALSE)</f>
        <v>0.13</v>
      </c>
      <c r="L40" s="1">
        <f>VLOOKUP(A40,'ADM Details FY17'!$A$3:$O$3515,15,FALSE)</f>
        <v>0</v>
      </c>
      <c r="M40" s="1">
        <f>VLOOKUP(A40,'ADM Details FY17'!$A$3:$P$3515,16,FALSE)</f>
        <v>0</v>
      </c>
      <c r="N40" s="1">
        <f>VLOOKUP(A40,'ADM Details FY17'!$A$3:$Q$3515,17,FALSE)</f>
        <v>0</v>
      </c>
      <c r="O40" s="1">
        <f>VLOOKUP(A40,'ADM Details FY17'!$A$3:$S$3515,19,FALSE)</f>
        <v>0</v>
      </c>
      <c r="P40" s="1">
        <f>VLOOKUP(A40,'ADM Details FY17'!$A$3:$U$3515,21,FALSE)</f>
        <v>0</v>
      </c>
      <c r="Q40" s="1">
        <f>VLOOKUP(A40,'ADM Details FY17'!$A$3:$V$3515,22,FALSE)</f>
        <v>0</v>
      </c>
      <c r="R40" s="1">
        <f>VLOOKUP(A40,'ADM Details FY17'!$A$3:$W$3515,23,FALSE)</f>
        <v>0</v>
      </c>
      <c r="S40" s="1">
        <f>VLOOKUP(A40,'ADM Details FY17'!$A$3:$X$3515,24,FALSE)</f>
        <v>0</v>
      </c>
      <c r="T40" s="1">
        <f>VLOOKUP(A40,'ADM Details FY17'!$A$3:$Y$3515,25,FALSE)</f>
        <v>0</v>
      </c>
      <c r="U40" s="1">
        <f>VLOOKUP(A40,'ADM Details FY17'!$A$3:$AA$3515,27,FALSE)</f>
        <v>0</v>
      </c>
      <c r="V40" s="1">
        <f>IFERROR(VLOOKUP(C40,'eindex _tget pp '!$A$4:$E$615,5,FALSE),0)</f>
        <v>94.869008809635275</v>
      </c>
      <c r="W40" s="31">
        <f>IFERROR(VLOOKUP(C40,'eindex _tget pp '!$A$4:$F$615,6,FALSE),0)</f>
        <v>0.52077289439999996</v>
      </c>
      <c r="X40" s="4">
        <f>IFERROR(VLOOKUP(B40,'eschools 16'!$A$2:$F$25,6,FALSE),1)</f>
        <v>1</v>
      </c>
      <c r="Y40" s="1">
        <f t="shared" si="0"/>
        <v>26.8</v>
      </c>
      <c r="Z40" s="1">
        <f t="shared" si="1"/>
        <v>18.41</v>
      </c>
      <c r="AA40" s="31">
        <f>IFERROR(VLOOKUP(C40,'eindex _tget pp '!$A$4:$G$615,7,FALSE),0)</f>
        <v>0.40103628899999999</v>
      </c>
      <c r="AB40" s="1">
        <f>VLOOKUP(A40,'ADM Details FY17'!$A$3:$AB$3515,28,FALSE)</f>
        <v>0</v>
      </c>
      <c r="AC40" s="1">
        <f t="shared" si="2"/>
        <v>0</v>
      </c>
      <c r="AD40" s="1">
        <f t="shared" si="3"/>
        <v>1.1299999999999999</v>
      </c>
      <c r="AE40" s="1">
        <f t="shared" si="4"/>
        <v>169.49999999999997</v>
      </c>
      <c r="AF40" s="84">
        <v>510</v>
      </c>
      <c r="AG40" s="1">
        <v>169.55</v>
      </c>
      <c r="AH40" s="1">
        <v>6.38</v>
      </c>
      <c r="AI40" s="1">
        <v>48.4</v>
      </c>
      <c r="AJ40" s="1">
        <v>2.38</v>
      </c>
      <c r="AK40" s="1">
        <v>1</v>
      </c>
      <c r="AL40" s="1">
        <v>0</v>
      </c>
      <c r="AM40" s="1">
        <v>0</v>
      </c>
      <c r="AN40" s="1">
        <v>169.55</v>
      </c>
      <c r="AO40" s="1">
        <v>1</v>
      </c>
      <c r="AP40" s="1">
        <v>0</v>
      </c>
      <c r="AQ40" s="1">
        <v>0</v>
      </c>
      <c r="AR40" s="1">
        <v>80.430000000000007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61803.97</v>
      </c>
      <c r="AZ40" s="1">
        <v>153618.49</v>
      </c>
      <c r="BA40" s="1">
        <v>0</v>
      </c>
      <c r="BB40" s="1">
        <v>0</v>
      </c>
      <c r="BC40" s="1">
        <v>169.55</v>
      </c>
    </row>
    <row r="41" spans="1:55" x14ac:dyDescent="0.25">
      <c r="A41" t="str">
        <f>B41&amp;"-"&amp;COUNTIF($B$3:B41,B41)</f>
        <v>131-4</v>
      </c>
      <c r="B41">
        <v>131</v>
      </c>
      <c r="C41" s="18">
        <f>VLOOKUP(A41,'ADM Details FY17'!$A$3:$D$3515,4,FALSE)</f>
        <v>50716</v>
      </c>
      <c r="D41" s="1">
        <f>VLOOKUP(A41,'ADM Details FY17'!$A$3:$E$3515,5,FALSE)</f>
        <v>1</v>
      </c>
      <c r="E41" s="1">
        <f>VLOOKUP(A41,'ADM Details FY17'!$A$3:$F$3515,6,FALSE)</f>
        <v>0</v>
      </c>
      <c r="F41" s="1">
        <f>VLOOKUP(A41,'ADM Details FY17'!$A$3:$G$3515,7,FALSE)</f>
        <v>1</v>
      </c>
      <c r="G41" s="1">
        <f>VLOOKUP(A41,'ADM Details FY17'!$A$3:$H$3515,8,FALSE)</f>
        <v>0</v>
      </c>
      <c r="H41" s="1">
        <f>VLOOKUP(A41,'ADM Details FY17'!$A$3:$I$3515,9,FALSE)</f>
        <v>0</v>
      </c>
      <c r="I41" s="1">
        <f>VLOOKUP(A41,'ADM Details FY17'!$A$3:$J$3517,10,FALSE)</f>
        <v>0</v>
      </c>
      <c r="J41" s="1">
        <f>VLOOKUP(A41,'ADM Details FY17'!$A$3:$K$3515,11,FALSE)</f>
        <v>0</v>
      </c>
      <c r="K41" s="1">
        <f>VLOOKUP(A41,'ADM Details FY17'!$A$3:$M$3515,13,FALSE)</f>
        <v>1</v>
      </c>
      <c r="L41" s="1">
        <f>VLOOKUP(A41,'ADM Details FY17'!$A$3:$O$3515,15,FALSE)</f>
        <v>0</v>
      </c>
      <c r="M41" s="1">
        <f>VLOOKUP(A41,'ADM Details FY17'!$A$3:$P$3515,16,FALSE)</f>
        <v>0</v>
      </c>
      <c r="N41" s="1">
        <f>VLOOKUP(A41,'ADM Details FY17'!$A$3:$Q$3515,17,FALSE)</f>
        <v>0</v>
      </c>
      <c r="O41" s="1">
        <f>VLOOKUP(A41,'ADM Details FY17'!$A$3:$S$3515,19,FALSE)</f>
        <v>0</v>
      </c>
      <c r="P41" s="1">
        <f>VLOOKUP(A41,'ADM Details FY17'!$A$3:$U$3515,21,FALSE)</f>
        <v>0</v>
      </c>
      <c r="Q41" s="1">
        <f>VLOOKUP(A41,'ADM Details FY17'!$A$3:$V$3515,22,FALSE)</f>
        <v>0</v>
      </c>
      <c r="R41" s="1">
        <f>VLOOKUP(A41,'ADM Details FY17'!$A$3:$W$3515,23,FALSE)</f>
        <v>0</v>
      </c>
      <c r="S41" s="1">
        <f>VLOOKUP(A41,'ADM Details FY17'!$A$3:$X$3515,24,FALSE)</f>
        <v>0</v>
      </c>
      <c r="T41" s="1">
        <f>VLOOKUP(A41,'ADM Details FY17'!$A$3:$Y$3515,25,FALSE)</f>
        <v>0</v>
      </c>
      <c r="U41" s="1">
        <f>VLOOKUP(A41,'ADM Details FY17'!$A$3:$AA$3515,27,FALSE)</f>
        <v>0</v>
      </c>
      <c r="V41" s="1">
        <f>IFERROR(VLOOKUP(C41,'eindex _tget pp '!$A$4:$E$615,5,FALSE),0)</f>
        <v>223.22098137348169</v>
      </c>
      <c r="W41" s="31">
        <f>IFERROR(VLOOKUP(C41,'eindex _tget pp '!$A$4:$F$615,6,FALSE),0)</f>
        <v>0.75223678000000005</v>
      </c>
      <c r="X41" s="4">
        <f>IFERROR(VLOOKUP(B41,'eschools 16'!$A$2:$F$25,6,FALSE),1)</f>
        <v>1</v>
      </c>
      <c r="Y41" s="1">
        <f t="shared" si="0"/>
        <v>55.81</v>
      </c>
      <c r="Z41" s="1">
        <f t="shared" si="1"/>
        <v>204.61</v>
      </c>
      <c r="AA41" s="31">
        <f>IFERROR(VLOOKUP(C41,'eindex _tget pp '!$A$4:$G$615,7,FALSE),0)</f>
        <v>0.46018977500000002</v>
      </c>
      <c r="AB41" s="1">
        <f>VLOOKUP(A41,'ADM Details FY17'!$A$3:$AB$3515,28,FALSE)</f>
        <v>0</v>
      </c>
      <c r="AC41" s="1">
        <f t="shared" si="2"/>
        <v>0</v>
      </c>
      <c r="AD41" s="1">
        <f t="shared" si="3"/>
        <v>1</v>
      </c>
      <c r="AE41" s="1">
        <f t="shared" si="4"/>
        <v>150</v>
      </c>
      <c r="AF41" s="84">
        <v>511</v>
      </c>
      <c r="AG41" s="1">
        <v>301.02</v>
      </c>
      <c r="AH41" s="1">
        <v>1.69</v>
      </c>
      <c r="AI41" s="1">
        <v>37.96</v>
      </c>
      <c r="AJ41" s="1">
        <v>1</v>
      </c>
      <c r="AK41" s="1">
        <v>0</v>
      </c>
      <c r="AL41" s="1">
        <v>0.39</v>
      </c>
      <c r="AM41" s="1">
        <v>0</v>
      </c>
      <c r="AN41" s="1">
        <v>230.11</v>
      </c>
      <c r="AO41" s="1">
        <v>8.9400000000000013</v>
      </c>
      <c r="AP41" s="1">
        <v>36.24</v>
      </c>
      <c r="AQ41" s="1">
        <v>19</v>
      </c>
      <c r="AR41" s="1">
        <v>157.93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33668.990000000005</v>
      </c>
      <c r="AZ41" s="1">
        <v>223755.45</v>
      </c>
      <c r="BA41" s="1">
        <v>0</v>
      </c>
      <c r="BB41" s="1">
        <v>0</v>
      </c>
      <c r="BC41" s="1">
        <v>301.02</v>
      </c>
    </row>
    <row r="42" spans="1:55" x14ac:dyDescent="0.25">
      <c r="A42" t="str">
        <f>B42&amp;"-"&amp;COUNTIF($B$3:B42,B42)</f>
        <v>131-5</v>
      </c>
      <c r="B42">
        <v>131</v>
      </c>
      <c r="C42" s="18">
        <f>VLOOKUP(A42,'ADM Details FY17'!$A$3:$D$3515,4,FALSE)</f>
        <v>44602</v>
      </c>
      <c r="D42" s="1">
        <f>VLOOKUP(A42,'ADM Details FY17'!$A$3:$E$3515,5,FALSE)</f>
        <v>1.75</v>
      </c>
      <c r="E42" s="1">
        <f>VLOOKUP(A42,'ADM Details FY17'!$A$3:$F$3515,6,FALSE)</f>
        <v>0</v>
      </c>
      <c r="F42" s="1">
        <f>VLOOKUP(A42,'ADM Details FY17'!$A$3:$G$3515,7,FALSE)</f>
        <v>0</v>
      </c>
      <c r="G42" s="1">
        <f>VLOOKUP(A42,'ADM Details FY17'!$A$3:$H$3515,8,FALSE)</f>
        <v>0</v>
      </c>
      <c r="H42" s="1">
        <f>VLOOKUP(A42,'ADM Details FY17'!$A$3:$I$3515,9,FALSE)</f>
        <v>0</v>
      </c>
      <c r="I42" s="1">
        <f>VLOOKUP(A42,'ADM Details FY17'!$A$3:$J$3517,10,FALSE)</f>
        <v>0</v>
      </c>
      <c r="J42" s="1">
        <f>VLOOKUP(A42,'ADM Details FY17'!$A$3:$K$3515,11,FALSE)</f>
        <v>0</v>
      </c>
      <c r="K42" s="1">
        <f>VLOOKUP(A42,'ADM Details FY17'!$A$3:$M$3515,13,FALSE)</f>
        <v>0.61</v>
      </c>
      <c r="L42" s="1">
        <f>VLOOKUP(A42,'ADM Details FY17'!$A$3:$O$3515,15,FALSE)</f>
        <v>0</v>
      </c>
      <c r="M42" s="1">
        <f>VLOOKUP(A42,'ADM Details FY17'!$A$3:$P$3515,16,FALSE)</f>
        <v>0</v>
      </c>
      <c r="N42" s="1">
        <f>VLOOKUP(A42,'ADM Details FY17'!$A$3:$Q$3515,17,FALSE)</f>
        <v>0</v>
      </c>
      <c r="O42" s="1">
        <f>VLOOKUP(A42,'ADM Details FY17'!$A$3:$S$3515,19,FALSE)</f>
        <v>0</v>
      </c>
      <c r="P42" s="1">
        <f>VLOOKUP(A42,'ADM Details FY17'!$A$3:$U$3515,21,FALSE)</f>
        <v>0</v>
      </c>
      <c r="Q42" s="1">
        <f>VLOOKUP(A42,'ADM Details FY17'!$A$3:$V$3515,22,FALSE)</f>
        <v>0</v>
      </c>
      <c r="R42" s="1">
        <f>VLOOKUP(A42,'ADM Details FY17'!$A$3:$W$3515,23,FALSE)</f>
        <v>0</v>
      </c>
      <c r="S42" s="1">
        <f>VLOOKUP(A42,'ADM Details FY17'!$A$3:$X$3515,24,FALSE)</f>
        <v>0</v>
      </c>
      <c r="T42" s="1">
        <f>VLOOKUP(A42,'ADM Details FY17'!$A$3:$Y$3515,25,FALSE)</f>
        <v>0</v>
      </c>
      <c r="U42" s="1">
        <f>VLOOKUP(A42,'ADM Details FY17'!$A$3:$AA$3515,27,FALSE)</f>
        <v>0</v>
      </c>
      <c r="V42" s="1">
        <f>IFERROR(VLOOKUP(C42,'eindex _tget pp '!$A$4:$E$615,5,FALSE),0)</f>
        <v>326.47608091266414</v>
      </c>
      <c r="W42" s="31">
        <f>IFERROR(VLOOKUP(C42,'eindex _tget pp '!$A$4:$F$615,6,FALSE),0)</f>
        <v>0.99458624039999999</v>
      </c>
      <c r="X42" s="4">
        <f>IFERROR(VLOOKUP(B42,'eschools 16'!$A$2:$F$25,6,FALSE),1)</f>
        <v>1</v>
      </c>
      <c r="Y42" s="1">
        <f t="shared" si="0"/>
        <v>142.83000000000001</v>
      </c>
      <c r="Z42" s="1">
        <f t="shared" si="1"/>
        <v>165.02</v>
      </c>
      <c r="AA42" s="31">
        <f>IFERROR(VLOOKUP(C42,'eindex _tget pp '!$A$4:$G$615,7,FALSE),0)</f>
        <v>0.47172598199999999</v>
      </c>
      <c r="AB42" s="1">
        <f>VLOOKUP(A42,'ADM Details FY17'!$A$3:$AB$3515,28,FALSE)</f>
        <v>0</v>
      </c>
      <c r="AC42" s="1">
        <f t="shared" si="2"/>
        <v>0</v>
      </c>
      <c r="AD42" s="1">
        <f t="shared" si="3"/>
        <v>1.75</v>
      </c>
      <c r="AE42" s="1">
        <f t="shared" si="4"/>
        <v>262.5</v>
      </c>
      <c r="AF42" s="84">
        <v>525</v>
      </c>
      <c r="AG42" s="1">
        <v>97.070000000000007</v>
      </c>
      <c r="AH42" s="1">
        <v>0</v>
      </c>
      <c r="AI42" s="1">
        <v>23.340000000000003</v>
      </c>
      <c r="AJ42" s="1">
        <v>4.9000000000000004</v>
      </c>
      <c r="AK42" s="1">
        <v>0</v>
      </c>
      <c r="AL42" s="1">
        <v>0</v>
      </c>
      <c r="AM42" s="1">
        <v>0</v>
      </c>
      <c r="AN42" s="1">
        <v>80.430000000000007</v>
      </c>
      <c r="AO42" s="1">
        <v>0</v>
      </c>
      <c r="AP42" s="1">
        <v>0.57999999999999996</v>
      </c>
      <c r="AQ42" s="1">
        <v>0</v>
      </c>
      <c r="AR42" s="1">
        <v>0</v>
      </c>
      <c r="AS42" s="1">
        <v>0</v>
      </c>
      <c r="AT42" s="1">
        <v>0</v>
      </c>
      <c r="AU42" s="1">
        <v>63.540000000000006</v>
      </c>
      <c r="AV42" s="1">
        <v>0</v>
      </c>
      <c r="AW42" s="1">
        <v>0</v>
      </c>
      <c r="AX42" s="1">
        <v>0</v>
      </c>
      <c r="AY42" s="1">
        <v>31401.99</v>
      </c>
      <c r="AZ42" s="1">
        <v>63421.59</v>
      </c>
      <c r="BA42" s="1">
        <v>0</v>
      </c>
      <c r="BB42" s="1">
        <v>0</v>
      </c>
      <c r="BC42" s="1">
        <v>97.070000000000007</v>
      </c>
    </row>
    <row r="43" spans="1:55" x14ac:dyDescent="0.25">
      <c r="A43" t="str">
        <f>B43&amp;"-"&amp;COUNTIF($B$3:B43,B43)</f>
        <v>131-6</v>
      </c>
      <c r="B43">
        <v>131</v>
      </c>
      <c r="C43" s="18">
        <f>VLOOKUP(A43,'ADM Details FY17'!$A$3:$D$3515,4,FALSE)</f>
        <v>45609</v>
      </c>
      <c r="D43" s="1">
        <f>VLOOKUP(A43,'ADM Details FY17'!$A$3:$E$3515,5,FALSE)</f>
        <v>1</v>
      </c>
      <c r="E43" s="1">
        <f>VLOOKUP(A43,'ADM Details FY17'!$A$3:$F$3515,6,FALSE)</f>
        <v>0</v>
      </c>
      <c r="F43" s="1">
        <f>VLOOKUP(A43,'ADM Details FY17'!$A$3:$G$3515,7,FALSE)</f>
        <v>0</v>
      </c>
      <c r="G43" s="1">
        <f>VLOOKUP(A43,'ADM Details FY17'!$A$3:$H$3515,8,FALSE)</f>
        <v>0</v>
      </c>
      <c r="H43" s="1">
        <f>VLOOKUP(A43,'ADM Details FY17'!$A$3:$I$3515,9,FALSE)</f>
        <v>0</v>
      </c>
      <c r="I43" s="1">
        <f>VLOOKUP(A43,'ADM Details FY17'!$A$3:$J$3517,10,FALSE)</f>
        <v>0</v>
      </c>
      <c r="J43" s="1">
        <f>VLOOKUP(A43,'ADM Details FY17'!$A$3:$K$3515,11,FALSE)</f>
        <v>0</v>
      </c>
      <c r="K43" s="1">
        <f>VLOOKUP(A43,'ADM Details FY17'!$A$3:$M$3515,13,FALSE)</f>
        <v>1</v>
      </c>
      <c r="L43" s="1">
        <f>VLOOKUP(A43,'ADM Details FY17'!$A$3:$O$3515,15,FALSE)</f>
        <v>0</v>
      </c>
      <c r="M43" s="1">
        <f>VLOOKUP(A43,'ADM Details FY17'!$A$3:$P$3515,16,FALSE)</f>
        <v>0</v>
      </c>
      <c r="N43" s="1">
        <f>VLOOKUP(A43,'ADM Details FY17'!$A$3:$Q$3515,17,FALSE)</f>
        <v>0</v>
      </c>
      <c r="O43" s="1">
        <f>VLOOKUP(A43,'ADM Details FY17'!$A$3:$S$3515,19,FALSE)</f>
        <v>0</v>
      </c>
      <c r="P43" s="1">
        <f>VLOOKUP(A43,'ADM Details FY17'!$A$3:$U$3515,21,FALSE)</f>
        <v>0</v>
      </c>
      <c r="Q43" s="1">
        <f>VLOOKUP(A43,'ADM Details FY17'!$A$3:$V$3515,22,FALSE)</f>
        <v>0</v>
      </c>
      <c r="R43" s="1">
        <f>VLOOKUP(A43,'ADM Details FY17'!$A$3:$W$3515,23,FALSE)</f>
        <v>0</v>
      </c>
      <c r="S43" s="1">
        <f>VLOOKUP(A43,'ADM Details FY17'!$A$3:$X$3515,24,FALSE)</f>
        <v>0</v>
      </c>
      <c r="T43" s="1">
        <f>VLOOKUP(A43,'ADM Details FY17'!$A$3:$Y$3515,25,FALSE)</f>
        <v>0</v>
      </c>
      <c r="U43" s="1">
        <f>VLOOKUP(A43,'ADM Details FY17'!$A$3:$AA$3515,27,FALSE)</f>
        <v>0</v>
      </c>
      <c r="V43" s="1">
        <f>IFERROR(VLOOKUP(C43,'eindex _tget pp '!$A$4:$E$615,5,FALSE),0)</f>
        <v>0</v>
      </c>
      <c r="W43" s="31">
        <f>IFERROR(VLOOKUP(C43,'eindex _tget pp '!$A$4:$F$615,6,FALSE),0)</f>
        <v>0.96625094160000002</v>
      </c>
      <c r="X43" s="4">
        <f>IFERROR(VLOOKUP(B43,'eschools 16'!$A$2:$F$25,6,FALSE),1)</f>
        <v>1</v>
      </c>
      <c r="Y43" s="1">
        <f t="shared" si="0"/>
        <v>0</v>
      </c>
      <c r="Z43" s="1">
        <f t="shared" si="1"/>
        <v>262.82</v>
      </c>
      <c r="AA43" s="31">
        <f>IFERROR(VLOOKUP(C43,'eindex _tget pp '!$A$4:$G$615,7,FALSE),0)</f>
        <v>0.29168379300000002</v>
      </c>
      <c r="AB43" s="1">
        <f>VLOOKUP(A43,'ADM Details FY17'!$A$3:$AB$3515,28,FALSE)</f>
        <v>0</v>
      </c>
      <c r="AC43" s="1">
        <f t="shared" si="2"/>
        <v>0</v>
      </c>
      <c r="AD43" s="1">
        <f t="shared" si="3"/>
        <v>1</v>
      </c>
      <c r="AE43" s="1">
        <f t="shared" si="4"/>
        <v>150</v>
      </c>
      <c r="AF43" s="84">
        <v>527</v>
      </c>
      <c r="AG43" s="1">
        <v>193.19</v>
      </c>
      <c r="AH43" s="1">
        <v>0</v>
      </c>
      <c r="AI43" s="1">
        <v>28.15</v>
      </c>
      <c r="AJ43" s="1">
        <v>3.89</v>
      </c>
      <c r="AK43" s="1">
        <v>0</v>
      </c>
      <c r="AL43" s="1">
        <v>0</v>
      </c>
      <c r="AM43" s="1">
        <v>0</v>
      </c>
      <c r="AN43" s="1">
        <v>193.19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53279.799999999996</v>
      </c>
      <c r="AZ43" s="1">
        <v>198178.33</v>
      </c>
      <c r="BA43" s="1">
        <v>0</v>
      </c>
      <c r="BB43" s="1">
        <v>0</v>
      </c>
      <c r="BC43" s="1">
        <v>193.19</v>
      </c>
    </row>
    <row r="44" spans="1:55" x14ac:dyDescent="0.25">
      <c r="A44" t="str">
        <f>B44&amp;"-"&amp;COUNTIF($B$3:B44,B44)</f>
        <v>131-7</v>
      </c>
      <c r="B44">
        <v>131</v>
      </c>
      <c r="C44" s="18">
        <f>VLOOKUP(A44,'ADM Details FY17'!$A$3:$D$3515,4,FALSE)</f>
        <v>48223</v>
      </c>
      <c r="D44" s="1">
        <f>VLOOKUP(A44,'ADM Details FY17'!$A$3:$E$3515,5,FALSE)</f>
        <v>4.16</v>
      </c>
      <c r="E44" s="1">
        <f>VLOOKUP(A44,'ADM Details FY17'!$A$3:$F$3515,6,FALSE)</f>
        <v>0</v>
      </c>
      <c r="F44" s="1">
        <f>VLOOKUP(A44,'ADM Details FY17'!$A$3:$G$3515,7,FALSE)</f>
        <v>0</v>
      </c>
      <c r="G44" s="1">
        <f>VLOOKUP(A44,'ADM Details FY17'!$A$3:$H$3515,8,FALSE)</f>
        <v>0.54</v>
      </c>
      <c r="H44" s="1">
        <f>VLOOKUP(A44,'ADM Details FY17'!$A$3:$I$3515,9,FALSE)</f>
        <v>0</v>
      </c>
      <c r="I44" s="1">
        <f>VLOOKUP(A44,'ADM Details FY17'!$A$3:$J$3517,10,FALSE)</f>
        <v>0</v>
      </c>
      <c r="J44" s="1">
        <f>VLOOKUP(A44,'ADM Details FY17'!$A$3:$K$3515,11,FALSE)</f>
        <v>0</v>
      </c>
      <c r="K44" s="1">
        <f>VLOOKUP(A44,'ADM Details FY17'!$A$3:$M$3515,13,FALSE)</f>
        <v>2.5</v>
      </c>
      <c r="L44" s="1">
        <f>VLOOKUP(A44,'ADM Details FY17'!$A$3:$O$3515,15,FALSE)</f>
        <v>0</v>
      </c>
      <c r="M44" s="1">
        <f>VLOOKUP(A44,'ADM Details FY17'!$A$3:$P$3515,16,FALSE)</f>
        <v>0</v>
      </c>
      <c r="N44" s="1">
        <f>VLOOKUP(A44,'ADM Details FY17'!$A$3:$Q$3515,17,FALSE)</f>
        <v>0</v>
      </c>
      <c r="O44" s="1">
        <f>VLOOKUP(A44,'ADM Details FY17'!$A$3:$S$3515,19,FALSE)</f>
        <v>0</v>
      </c>
      <c r="P44" s="1">
        <f>VLOOKUP(A44,'ADM Details FY17'!$A$3:$U$3515,21,FALSE)</f>
        <v>0</v>
      </c>
      <c r="Q44" s="1">
        <f>VLOOKUP(A44,'ADM Details FY17'!$A$3:$V$3515,22,FALSE)</f>
        <v>0</v>
      </c>
      <c r="R44" s="1">
        <f>VLOOKUP(A44,'ADM Details FY17'!$A$3:$W$3515,23,FALSE)</f>
        <v>0</v>
      </c>
      <c r="S44" s="1">
        <f>VLOOKUP(A44,'ADM Details FY17'!$A$3:$X$3515,24,FALSE)</f>
        <v>0</v>
      </c>
      <c r="T44" s="1">
        <f>VLOOKUP(A44,'ADM Details FY17'!$A$3:$Y$3515,25,FALSE)</f>
        <v>0</v>
      </c>
      <c r="U44" s="1">
        <f>VLOOKUP(A44,'ADM Details FY17'!$A$3:$AA$3515,27,FALSE)</f>
        <v>0</v>
      </c>
      <c r="V44" s="1">
        <f>IFERROR(VLOOKUP(C44,'eindex _tget pp '!$A$4:$E$615,5,FALSE),0)</f>
        <v>26.219830439533272</v>
      </c>
      <c r="W44" s="31">
        <f>IFERROR(VLOOKUP(C44,'eindex _tget pp '!$A$4:$F$615,6,FALSE),0)</f>
        <v>0.88910344330000002</v>
      </c>
      <c r="X44" s="4">
        <f>IFERROR(VLOOKUP(B44,'eschools 16'!$A$2:$F$25,6,FALSE),1)</f>
        <v>1</v>
      </c>
      <c r="Y44" s="1">
        <f t="shared" si="0"/>
        <v>27.27</v>
      </c>
      <c r="Z44" s="1">
        <f t="shared" si="1"/>
        <v>604.59</v>
      </c>
      <c r="AA44" s="31">
        <f>IFERROR(VLOOKUP(C44,'eindex _tget pp '!$A$4:$G$615,7,FALSE),0)</f>
        <v>0.40948401499999998</v>
      </c>
      <c r="AB44" s="1">
        <f>VLOOKUP(A44,'ADM Details FY17'!$A$3:$AB$3515,28,FALSE)</f>
        <v>0</v>
      </c>
      <c r="AC44" s="1">
        <f t="shared" si="2"/>
        <v>0</v>
      </c>
      <c r="AD44" s="1">
        <f t="shared" si="3"/>
        <v>4.16</v>
      </c>
      <c r="AE44" s="1">
        <f t="shared" si="4"/>
        <v>624</v>
      </c>
      <c r="AF44" s="84">
        <v>534</v>
      </c>
      <c r="AG44" s="1">
        <v>134.47000000000003</v>
      </c>
      <c r="AH44" s="1">
        <v>0.49</v>
      </c>
      <c r="AI44" s="1">
        <v>20.52</v>
      </c>
      <c r="AJ44" s="1">
        <v>0</v>
      </c>
      <c r="AK44" s="1">
        <v>0</v>
      </c>
      <c r="AL44" s="1">
        <v>0</v>
      </c>
      <c r="AM44" s="1">
        <v>0</v>
      </c>
      <c r="AN44" s="1">
        <v>94.02000000000001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35331.720000000008</v>
      </c>
      <c r="AZ44" s="1">
        <v>96738.499999999985</v>
      </c>
      <c r="BA44" s="1">
        <v>0</v>
      </c>
      <c r="BB44" s="1">
        <v>0</v>
      </c>
      <c r="BC44" s="1">
        <v>134.47000000000003</v>
      </c>
    </row>
    <row r="45" spans="1:55" x14ac:dyDescent="0.25">
      <c r="A45" t="str">
        <f>B45&amp;"-"&amp;COUNTIF($B$3:B45,B45)</f>
        <v>131-8</v>
      </c>
      <c r="B45">
        <v>131</v>
      </c>
      <c r="C45" s="18">
        <f>VLOOKUP(A45,'ADM Details FY17'!$A$3:$D$3515,4,FALSE)</f>
        <v>44875</v>
      </c>
      <c r="D45" s="1">
        <f>VLOOKUP(A45,'ADM Details FY17'!$A$3:$E$3515,5,FALSE)</f>
        <v>2.7</v>
      </c>
      <c r="E45" s="1">
        <f>VLOOKUP(A45,'ADM Details FY17'!$A$3:$F$3515,6,FALSE)</f>
        <v>0</v>
      </c>
      <c r="F45" s="1">
        <f>VLOOKUP(A45,'ADM Details FY17'!$A$3:$G$3515,7,FALSE)</f>
        <v>0</v>
      </c>
      <c r="G45" s="1">
        <f>VLOOKUP(A45,'ADM Details FY17'!$A$3:$H$3515,8,FALSE)</f>
        <v>0</v>
      </c>
      <c r="H45" s="1">
        <f>VLOOKUP(A45,'ADM Details FY17'!$A$3:$I$3515,9,FALSE)</f>
        <v>0</v>
      </c>
      <c r="I45" s="1">
        <f>VLOOKUP(A45,'ADM Details FY17'!$A$3:$J$3517,10,FALSE)</f>
        <v>0</v>
      </c>
      <c r="J45" s="1">
        <f>VLOOKUP(A45,'ADM Details FY17'!$A$3:$K$3515,11,FALSE)</f>
        <v>0</v>
      </c>
      <c r="K45" s="1">
        <f>VLOOKUP(A45,'ADM Details FY17'!$A$3:$M$3515,13,FALSE)</f>
        <v>1.1399999999999999</v>
      </c>
      <c r="L45" s="1">
        <f>VLOOKUP(A45,'ADM Details FY17'!$A$3:$O$3515,15,FALSE)</f>
        <v>0</v>
      </c>
      <c r="M45" s="1">
        <f>VLOOKUP(A45,'ADM Details FY17'!$A$3:$P$3515,16,FALSE)</f>
        <v>0</v>
      </c>
      <c r="N45" s="1">
        <f>VLOOKUP(A45,'ADM Details FY17'!$A$3:$Q$3515,17,FALSE)</f>
        <v>0</v>
      </c>
      <c r="O45" s="1">
        <f>VLOOKUP(A45,'ADM Details FY17'!$A$3:$S$3515,19,FALSE)</f>
        <v>0</v>
      </c>
      <c r="P45" s="1">
        <f>VLOOKUP(A45,'ADM Details FY17'!$A$3:$U$3515,21,FALSE)</f>
        <v>0</v>
      </c>
      <c r="Q45" s="1">
        <f>VLOOKUP(A45,'ADM Details FY17'!$A$3:$V$3515,22,FALSE)</f>
        <v>0</v>
      </c>
      <c r="R45" s="1">
        <f>VLOOKUP(A45,'ADM Details FY17'!$A$3:$W$3515,23,FALSE)</f>
        <v>0</v>
      </c>
      <c r="S45" s="1">
        <f>VLOOKUP(A45,'ADM Details FY17'!$A$3:$X$3515,24,FALSE)</f>
        <v>0</v>
      </c>
      <c r="T45" s="1">
        <f>VLOOKUP(A45,'ADM Details FY17'!$A$3:$Y$3515,25,FALSE)</f>
        <v>0</v>
      </c>
      <c r="U45" s="1">
        <f>VLOOKUP(A45,'ADM Details FY17'!$A$3:$AA$3515,27,FALSE)</f>
        <v>0</v>
      </c>
      <c r="V45" s="1">
        <f>IFERROR(VLOOKUP(C45,'eindex _tget pp '!$A$4:$E$615,5,FALSE),0)</f>
        <v>0</v>
      </c>
      <c r="W45" s="31">
        <f>IFERROR(VLOOKUP(C45,'eindex _tget pp '!$A$4:$F$615,6,FALSE),0)</f>
        <v>0.20364269469999999</v>
      </c>
      <c r="X45" s="4">
        <f>IFERROR(VLOOKUP(B45,'eschools 16'!$A$2:$F$25,6,FALSE),1)</f>
        <v>1</v>
      </c>
      <c r="Y45" s="1">
        <f t="shared" si="0"/>
        <v>0</v>
      </c>
      <c r="Z45" s="1">
        <f t="shared" si="1"/>
        <v>63.15</v>
      </c>
      <c r="AA45" s="31">
        <f>IFERROR(VLOOKUP(C45,'eindex _tget pp '!$A$4:$G$615,7,FALSE),0)</f>
        <v>0.336492662</v>
      </c>
      <c r="AB45" s="1">
        <f>VLOOKUP(A45,'ADM Details FY17'!$A$3:$AB$3515,28,FALSE)</f>
        <v>0</v>
      </c>
      <c r="AC45" s="1">
        <f t="shared" si="2"/>
        <v>0</v>
      </c>
      <c r="AD45" s="1">
        <f t="shared" si="3"/>
        <v>2.7</v>
      </c>
      <c r="AE45" s="1">
        <f t="shared" si="4"/>
        <v>405</v>
      </c>
      <c r="AF45" s="84">
        <v>541</v>
      </c>
      <c r="AG45" s="1">
        <v>27.15</v>
      </c>
      <c r="AH45" s="1">
        <v>0</v>
      </c>
      <c r="AI45" s="1">
        <v>0</v>
      </c>
      <c r="AJ45" s="1">
        <v>0</v>
      </c>
      <c r="AK45" s="1">
        <v>0</v>
      </c>
      <c r="AL45" s="1">
        <v>12.899999999999999</v>
      </c>
      <c r="AM45" s="1">
        <v>14.25</v>
      </c>
      <c r="AN45" s="1">
        <v>0</v>
      </c>
      <c r="AO45" s="1">
        <v>0</v>
      </c>
      <c r="AP45" s="1">
        <v>0</v>
      </c>
      <c r="AQ45" s="1">
        <v>0</v>
      </c>
      <c r="AR45" s="1">
        <v>6.78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2038.7</v>
      </c>
      <c r="AZ45" s="1">
        <v>0</v>
      </c>
      <c r="BA45" s="1">
        <v>0</v>
      </c>
      <c r="BB45" s="1">
        <v>0</v>
      </c>
      <c r="BC45" s="1">
        <v>27.15</v>
      </c>
    </row>
    <row r="46" spans="1:55" x14ac:dyDescent="0.25">
      <c r="A46" t="str">
        <f>B46&amp;"-"&amp;COUNTIF($B$3:B46,B46)</f>
        <v>131-9</v>
      </c>
      <c r="B46">
        <v>131</v>
      </c>
      <c r="C46" s="18">
        <f>VLOOKUP(A46,'ADM Details FY17'!$A$3:$D$3515,4,FALSE)</f>
        <v>44909</v>
      </c>
      <c r="D46" s="1">
        <f>VLOOKUP(A46,'ADM Details FY17'!$A$3:$E$3515,5,FALSE)</f>
        <v>201.24</v>
      </c>
      <c r="E46" s="1">
        <f>VLOOKUP(A46,'ADM Details FY17'!$A$3:$F$3515,6,FALSE)</f>
        <v>0</v>
      </c>
      <c r="F46" s="1">
        <f>VLOOKUP(A46,'ADM Details FY17'!$A$3:$G$3515,7,FALSE)</f>
        <v>25.55</v>
      </c>
      <c r="G46" s="1">
        <f>VLOOKUP(A46,'ADM Details FY17'!$A$3:$H$3515,8,FALSE)</f>
        <v>7.94</v>
      </c>
      <c r="H46" s="1">
        <f>VLOOKUP(A46,'ADM Details FY17'!$A$3:$I$3515,9,FALSE)</f>
        <v>0.66</v>
      </c>
      <c r="I46" s="1">
        <f>VLOOKUP(A46,'ADM Details FY17'!$A$3:$J$3517,10,FALSE)</f>
        <v>0</v>
      </c>
      <c r="J46" s="1">
        <f>VLOOKUP(A46,'ADM Details FY17'!$A$3:$K$3515,11,FALSE)</f>
        <v>0</v>
      </c>
      <c r="K46" s="1">
        <f>VLOOKUP(A46,'ADM Details FY17'!$A$3:$M$3515,13,FALSE)</f>
        <v>166.69</v>
      </c>
      <c r="L46" s="1">
        <f>VLOOKUP(A46,'ADM Details FY17'!$A$3:$O$3515,15,FALSE)</f>
        <v>0</v>
      </c>
      <c r="M46" s="1">
        <f>VLOOKUP(A46,'ADM Details FY17'!$A$3:$P$3515,16,FALSE)</f>
        <v>0</v>
      </c>
      <c r="N46" s="1">
        <f>VLOOKUP(A46,'ADM Details FY17'!$A$3:$Q$3515,17,FALSE)</f>
        <v>0</v>
      </c>
      <c r="O46" s="1">
        <f>VLOOKUP(A46,'ADM Details FY17'!$A$3:$S$3515,19,FALSE)</f>
        <v>0</v>
      </c>
      <c r="P46" s="1">
        <f>VLOOKUP(A46,'ADM Details FY17'!$A$3:$U$3515,21,FALSE)</f>
        <v>0</v>
      </c>
      <c r="Q46" s="1">
        <f>VLOOKUP(A46,'ADM Details FY17'!$A$3:$V$3515,22,FALSE)</f>
        <v>0</v>
      </c>
      <c r="R46" s="1">
        <f>VLOOKUP(A46,'ADM Details FY17'!$A$3:$W$3515,23,FALSE)</f>
        <v>0</v>
      </c>
      <c r="S46" s="1">
        <f>VLOOKUP(A46,'ADM Details FY17'!$A$3:$X$3515,24,FALSE)</f>
        <v>0</v>
      </c>
      <c r="T46" s="1">
        <f>VLOOKUP(A46,'ADM Details FY17'!$A$3:$Y$3515,25,FALSE)</f>
        <v>0</v>
      </c>
      <c r="U46" s="1">
        <f>VLOOKUP(A46,'ADM Details FY17'!$A$3:$AA$3515,27,FALSE)</f>
        <v>0</v>
      </c>
      <c r="V46" s="1">
        <f>IFERROR(VLOOKUP(C46,'eindex _tget pp '!$A$4:$E$615,5,FALSE),0)</f>
        <v>1232.9868147958166</v>
      </c>
      <c r="W46" s="31">
        <f>IFERROR(VLOOKUP(C46,'eindex _tget pp '!$A$4:$F$615,6,FALSE),0)</f>
        <v>1.8922585448</v>
      </c>
      <c r="X46" s="4">
        <f>IFERROR(VLOOKUP(B46,'eschools 16'!$A$2:$F$25,6,FALSE),1)</f>
        <v>1</v>
      </c>
      <c r="Y46" s="1">
        <f t="shared" si="0"/>
        <v>62031.57</v>
      </c>
      <c r="Z46" s="1">
        <f t="shared" si="1"/>
        <v>85794.4</v>
      </c>
      <c r="AA46" s="31">
        <f>IFERROR(VLOOKUP(C46,'eindex _tget pp '!$A$4:$G$615,7,FALSE),0)</f>
        <v>0.78552379999999999</v>
      </c>
      <c r="AB46" s="1">
        <f>VLOOKUP(A46,'ADM Details FY17'!$A$3:$AB$3515,28,FALSE)</f>
        <v>0</v>
      </c>
      <c r="AC46" s="1">
        <f t="shared" si="2"/>
        <v>0</v>
      </c>
      <c r="AD46" s="1">
        <f t="shared" si="3"/>
        <v>201.24</v>
      </c>
      <c r="AE46" s="1">
        <f t="shared" si="4"/>
        <v>30186</v>
      </c>
      <c r="AF46" s="84">
        <v>543</v>
      </c>
      <c r="AG46" s="1">
        <v>699.99000000000024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667.06000000000017</v>
      </c>
      <c r="AO46" s="1">
        <v>0</v>
      </c>
      <c r="AP46" s="1">
        <v>0</v>
      </c>
      <c r="AQ46" s="1">
        <v>0</v>
      </c>
      <c r="AR46" s="1">
        <v>323.14000000000004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186825.27</v>
      </c>
      <c r="AZ46" s="1">
        <v>493049.26999999996</v>
      </c>
      <c r="BA46" s="1">
        <v>0</v>
      </c>
      <c r="BB46" s="1">
        <v>0</v>
      </c>
      <c r="BC46" s="1">
        <v>699.99000000000024</v>
      </c>
    </row>
    <row r="47" spans="1:55" x14ac:dyDescent="0.25">
      <c r="A47" t="str">
        <f>B47&amp;"-"&amp;COUNTIF($B$3:B47,B47)</f>
        <v>131-10</v>
      </c>
      <c r="B47">
        <v>131</v>
      </c>
      <c r="C47" s="18">
        <f>VLOOKUP(A47,'ADM Details FY17'!$A$3:$D$3515,4,FALSE)</f>
        <v>48231</v>
      </c>
      <c r="D47" s="1">
        <f>VLOOKUP(A47,'ADM Details FY17'!$A$3:$E$3515,5,FALSE)</f>
        <v>1.45</v>
      </c>
      <c r="E47" s="1">
        <f>VLOOKUP(A47,'ADM Details FY17'!$A$3:$F$3515,6,FALSE)</f>
        <v>0</v>
      </c>
      <c r="F47" s="1">
        <f>VLOOKUP(A47,'ADM Details FY17'!$A$3:$G$3515,7,FALSE)</f>
        <v>0</v>
      </c>
      <c r="G47" s="1">
        <f>VLOOKUP(A47,'ADM Details FY17'!$A$3:$H$3515,8,FALSE)</f>
        <v>0.67</v>
      </c>
      <c r="H47" s="1">
        <f>VLOOKUP(A47,'ADM Details FY17'!$A$3:$I$3515,9,FALSE)</f>
        <v>0</v>
      </c>
      <c r="I47" s="1">
        <f>VLOOKUP(A47,'ADM Details FY17'!$A$3:$J$3517,10,FALSE)</f>
        <v>0</v>
      </c>
      <c r="J47" s="1">
        <f>VLOOKUP(A47,'ADM Details FY17'!$A$3:$K$3515,11,FALSE)</f>
        <v>0</v>
      </c>
      <c r="K47" s="1">
        <f>VLOOKUP(A47,'ADM Details FY17'!$A$3:$M$3515,13,FALSE)</f>
        <v>0.82</v>
      </c>
      <c r="L47" s="1">
        <f>VLOOKUP(A47,'ADM Details FY17'!$A$3:$O$3515,15,FALSE)</f>
        <v>0</v>
      </c>
      <c r="M47" s="1">
        <f>VLOOKUP(A47,'ADM Details FY17'!$A$3:$P$3515,16,FALSE)</f>
        <v>0</v>
      </c>
      <c r="N47" s="1">
        <f>VLOOKUP(A47,'ADM Details FY17'!$A$3:$Q$3515,17,FALSE)</f>
        <v>0</v>
      </c>
      <c r="O47" s="1">
        <f>VLOOKUP(A47,'ADM Details FY17'!$A$3:$S$3515,19,FALSE)</f>
        <v>0</v>
      </c>
      <c r="P47" s="1">
        <f>VLOOKUP(A47,'ADM Details FY17'!$A$3:$U$3515,21,FALSE)</f>
        <v>0</v>
      </c>
      <c r="Q47" s="1">
        <f>VLOOKUP(A47,'ADM Details FY17'!$A$3:$V$3515,22,FALSE)</f>
        <v>0</v>
      </c>
      <c r="R47" s="1">
        <f>VLOOKUP(A47,'ADM Details FY17'!$A$3:$W$3515,23,FALSE)</f>
        <v>0</v>
      </c>
      <c r="S47" s="1">
        <f>VLOOKUP(A47,'ADM Details FY17'!$A$3:$X$3515,24,FALSE)</f>
        <v>0</v>
      </c>
      <c r="T47" s="1">
        <f>VLOOKUP(A47,'ADM Details FY17'!$A$3:$Y$3515,25,FALSE)</f>
        <v>0</v>
      </c>
      <c r="U47" s="1">
        <f>VLOOKUP(A47,'ADM Details FY17'!$A$3:$AA$3515,27,FALSE)</f>
        <v>0</v>
      </c>
      <c r="V47" s="1">
        <f>IFERROR(VLOOKUP(C47,'eindex _tget pp '!$A$4:$E$615,5,FALSE),0)</f>
        <v>710.46474099151123</v>
      </c>
      <c r="W47" s="31">
        <f>IFERROR(VLOOKUP(C47,'eindex _tget pp '!$A$4:$F$615,6,FALSE),0)</f>
        <v>1.3976599478</v>
      </c>
      <c r="X47" s="4">
        <f>IFERROR(VLOOKUP(B47,'eschools 16'!$A$2:$F$25,6,FALSE),1)</f>
        <v>1</v>
      </c>
      <c r="Y47" s="1">
        <f t="shared" si="0"/>
        <v>257.54000000000002</v>
      </c>
      <c r="Z47" s="1">
        <f t="shared" si="1"/>
        <v>311.73</v>
      </c>
      <c r="AA47" s="31">
        <f>IFERROR(VLOOKUP(C47,'eindex _tget pp '!$A$4:$G$615,7,FALSE),0)</f>
        <v>0.59894108400000001</v>
      </c>
      <c r="AB47" s="1">
        <f>VLOOKUP(A47,'ADM Details FY17'!$A$3:$AB$3515,28,FALSE)</f>
        <v>0</v>
      </c>
      <c r="AC47" s="1">
        <f t="shared" si="2"/>
        <v>0</v>
      </c>
      <c r="AD47" s="1">
        <f t="shared" si="3"/>
        <v>1.45</v>
      </c>
      <c r="AE47" s="1">
        <f t="shared" si="4"/>
        <v>217.5</v>
      </c>
      <c r="AF47" s="84">
        <v>546</v>
      </c>
      <c r="AG47" s="1">
        <v>483.47999999999996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483.47999999999996</v>
      </c>
      <c r="AO47" s="1">
        <v>0</v>
      </c>
      <c r="AP47" s="1">
        <v>0</v>
      </c>
      <c r="AQ47" s="1">
        <v>0</v>
      </c>
      <c r="AR47" s="1">
        <v>251.84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139849.86000000002</v>
      </c>
      <c r="AZ47" s="1">
        <v>239629.99000000002</v>
      </c>
      <c r="BA47" s="1">
        <v>0</v>
      </c>
      <c r="BB47" s="1">
        <v>0</v>
      </c>
      <c r="BC47" s="1">
        <v>483.47999999999996</v>
      </c>
    </row>
    <row r="48" spans="1:55" x14ac:dyDescent="0.25">
      <c r="A48" t="str">
        <f>B48&amp;"-"&amp;COUNTIF($B$3:B48,B48)</f>
        <v>131-11</v>
      </c>
      <c r="B48">
        <v>131</v>
      </c>
      <c r="C48" s="18">
        <f>VLOOKUP(A48,'ADM Details FY17'!$A$3:$D$3515,4,FALSE)</f>
        <v>0</v>
      </c>
      <c r="D48" s="1">
        <f>VLOOKUP(A48,'ADM Details FY17'!$A$3:$E$3515,5,FALSE)</f>
        <v>0</v>
      </c>
      <c r="E48" s="1">
        <f>VLOOKUP(A48,'ADM Details FY17'!$A$3:$F$3515,6,FALSE)</f>
        <v>0</v>
      </c>
      <c r="F48" s="1">
        <f>VLOOKUP(A48,'ADM Details FY17'!$A$3:$G$3515,7,FALSE)</f>
        <v>0</v>
      </c>
      <c r="G48" s="1">
        <f>VLOOKUP(A48,'ADM Details FY17'!$A$3:$H$3515,8,FALSE)</f>
        <v>0</v>
      </c>
      <c r="H48" s="1">
        <f>VLOOKUP(A48,'ADM Details FY17'!$A$3:$I$3515,9,FALSE)</f>
        <v>0</v>
      </c>
      <c r="I48" s="1">
        <f>VLOOKUP(A48,'ADM Details FY17'!$A$3:$J$3517,10,FALSE)</f>
        <v>0</v>
      </c>
      <c r="J48" s="1">
        <f>VLOOKUP(A48,'ADM Details FY17'!$A$3:$K$3515,11,FALSE)</f>
        <v>0</v>
      </c>
      <c r="K48" s="1">
        <f>VLOOKUP(A48,'ADM Details FY17'!$A$3:$M$3515,13,FALSE)</f>
        <v>0</v>
      </c>
      <c r="L48" s="1">
        <f>VLOOKUP(A48,'ADM Details FY17'!$A$3:$O$3515,15,FALSE)</f>
        <v>0</v>
      </c>
      <c r="M48" s="1">
        <f>VLOOKUP(A48,'ADM Details FY17'!$A$3:$P$3515,16,FALSE)</f>
        <v>0</v>
      </c>
      <c r="N48" s="1">
        <f>VLOOKUP(A48,'ADM Details FY17'!$A$3:$Q$3515,17,FALSE)</f>
        <v>0</v>
      </c>
      <c r="O48" s="1">
        <f>VLOOKUP(A48,'ADM Details FY17'!$A$3:$S$3515,19,FALSE)</f>
        <v>0</v>
      </c>
      <c r="P48" s="1">
        <f>VLOOKUP(A48,'ADM Details FY17'!$A$3:$U$3515,21,FALSE)</f>
        <v>0</v>
      </c>
      <c r="Q48" s="1">
        <f>VLOOKUP(A48,'ADM Details FY17'!$A$3:$V$3515,22,FALSE)</f>
        <v>0</v>
      </c>
      <c r="R48" s="1">
        <f>VLOOKUP(A48,'ADM Details FY17'!$A$3:$W$3515,23,FALSE)</f>
        <v>0</v>
      </c>
      <c r="S48" s="1">
        <f>VLOOKUP(A48,'ADM Details FY17'!$A$3:$X$3515,24,FALSE)</f>
        <v>0</v>
      </c>
      <c r="T48" s="1">
        <f>VLOOKUP(A48,'ADM Details FY17'!$A$3:$Y$3515,25,FALSE)</f>
        <v>0</v>
      </c>
      <c r="U48" s="1">
        <f>VLOOKUP(A48,'ADM Details FY17'!$A$3:$AA$3515,27,FALSE)</f>
        <v>0</v>
      </c>
      <c r="V48" s="1">
        <f>IFERROR(VLOOKUP(C48,'eindex _tget pp '!$A$4:$E$615,5,FALSE),0)</f>
        <v>0</v>
      </c>
      <c r="W48" s="31">
        <f>IFERROR(VLOOKUP(C48,'eindex _tget pp '!$A$4:$F$615,6,FALSE),0)</f>
        <v>0</v>
      </c>
      <c r="X48" s="4">
        <f>IFERROR(VLOOKUP(B48,'eschools 16'!$A$2:$F$25,6,FALSE),1)</f>
        <v>1</v>
      </c>
      <c r="Y48" s="1">
        <f t="shared" si="0"/>
        <v>0</v>
      </c>
      <c r="Z48" s="1">
        <f t="shared" si="1"/>
        <v>0</v>
      </c>
      <c r="AA48" s="31">
        <f>IFERROR(VLOOKUP(C48,'eindex _tget pp '!$A$4:$G$615,7,FALSE),0)</f>
        <v>0</v>
      </c>
      <c r="AB48" s="1">
        <f>VLOOKUP(A48,'ADM Details FY17'!$A$3:$AB$3515,28,FALSE)</f>
        <v>0</v>
      </c>
      <c r="AC48" s="1">
        <f t="shared" si="2"/>
        <v>0</v>
      </c>
      <c r="AD48" s="1">
        <f t="shared" si="3"/>
        <v>0</v>
      </c>
      <c r="AE48" s="1">
        <f t="shared" si="4"/>
        <v>0</v>
      </c>
      <c r="AF48" s="84">
        <v>553</v>
      </c>
      <c r="AG48" s="1">
        <v>352.21</v>
      </c>
      <c r="AH48" s="1">
        <v>5.27</v>
      </c>
      <c r="AI48" s="1">
        <v>7.35</v>
      </c>
      <c r="AJ48" s="1">
        <v>0</v>
      </c>
      <c r="AK48" s="1">
        <v>0</v>
      </c>
      <c r="AL48" s="1">
        <v>0</v>
      </c>
      <c r="AM48" s="1">
        <v>0</v>
      </c>
      <c r="AN48" s="1">
        <v>329.37</v>
      </c>
      <c r="AO48" s="1">
        <v>28.85</v>
      </c>
      <c r="AP48" s="1">
        <v>100.37</v>
      </c>
      <c r="AQ48" s="1">
        <v>71.539999999999992</v>
      </c>
      <c r="AR48" s="1">
        <v>216.14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39002.049999999988</v>
      </c>
      <c r="AZ48" s="1">
        <v>317237.59999999998</v>
      </c>
      <c r="BA48" s="1">
        <v>0</v>
      </c>
      <c r="BB48" s="1">
        <v>0</v>
      </c>
      <c r="BC48" s="1">
        <v>352.21</v>
      </c>
    </row>
    <row r="49" spans="1:57" x14ac:dyDescent="0.25">
      <c r="A49" t="str">
        <f>B49&amp;"-"&amp;COUNTIF($B$3:B49,B49)</f>
        <v>131-12</v>
      </c>
      <c r="B49">
        <v>131</v>
      </c>
      <c r="C49" s="18">
        <f>VLOOKUP(A49,'ADM Details FY17'!$A$3:$D$3515,4,FALSE)</f>
        <v>0</v>
      </c>
      <c r="D49" s="1">
        <f>VLOOKUP(A49,'ADM Details FY17'!$A$3:$E$3515,5,FALSE)</f>
        <v>0</v>
      </c>
      <c r="E49" s="1">
        <f>VLOOKUP(A49,'ADM Details FY17'!$A$3:$F$3515,6,FALSE)</f>
        <v>0</v>
      </c>
      <c r="F49" s="1">
        <f>VLOOKUP(A49,'ADM Details FY17'!$A$3:$G$3515,7,FALSE)</f>
        <v>0</v>
      </c>
      <c r="G49" s="1">
        <f>VLOOKUP(A49,'ADM Details FY17'!$A$3:$H$3515,8,FALSE)</f>
        <v>0</v>
      </c>
      <c r="H49" s="1">
        <f>VLOOKUP(A49,'ADM Details FY17'!$A$3:$I$3515,9,FALSE)</f>
        <v>0</v>
      </c>
      <c r="I49" s="1">
        <f>VLOOKUP(A49,'ADM Details FY17'!$A$3:$J$3517,10,FALSE)</f>
        <v>0</v>
      </c>
      <c r="J49" s="1">
        <f>VLOOKUP(A49,'ADM Details FY17'!$A$3:$K$3515,11,FALSE)</f>
        <v>0</v>
      </c>
      <c r="K49" s="1">
        <f>VLOOKUP(A49,'ADM Details FY17'!$A$3:$M$3515,13,FALSE)</f>
        <v>0</v>
      </c>
      <c r="L49" s="1">
        <f>VLOOKUP(A49,'ADM Details FY17'!$A$3:$O$3515,15,FALSE)</f>
        <v>0</v>
      </c>
      <c r="M49" s="1">
        <f>VLOOKUP(A49,'ADM Details FY17'!$A$3:$P$3515,16,FALSE)</f>
        <v>0</v>
      </c>
      <c r="N49" s="1">
        <f>VLOOKUP(A49,'ADM Details FY17'!$A$3:$Q$3515,17,FALSE)</f>
        <v>0</v>
      </c>
      <c r="O49" s="1">
        <f>VLOOKUP(A49,'ADM Details FY17'!$A$3:$S$3515,19,FALSE)</f>
        <v>0</v>
      </c>
      <c r="P49" s="1">
        <f>VLOOKUP(A49,'ADM Details FY17'!$A$3:$U$3515,21,FALSE)</f>
        <v>0</v>
      </c>
      <c r="Q49" s="1">
        <f>VLOOKUP(A49,'ADM Details FY17'!$A$3:$V$3515,22,FALSE)</f>
        <v>0</v>
      </c>
      <c r="R49" s="1">
        <f>VLOOKUP(A49,'ADM Details FY17'!$A$3:$W$3515,23,FALSE)</f>
        <v>0</v>
      </c>
      <c r="S49" s="1">
        <f>VLOOKUP(A49,'ADM Details FY17'!$A$3:$X$3515,24,FALSE)</f>
        <v>0</v>
      </c>
      <c r="T49" s="1">
        <f>VLOOKUP(A49,'ADM Details FY17'!$A$3:$Y$3515,25,FALSE)</f>
        <v>0</v>
      </c>
      <c r="U49" s="1">
        <f>VLOOKUP(A49,'ADM Details FY17'!$A$3:$AA$3515,27,FALSE)</f>
        <v>0</v>
      </c>
      <c r="V49" s="1">
        <f>IFERROR(VLOOKUP(C49,'eindex _tget pp '!$A$4:$E$615,5,FALSE),0)</f>
        <v>0</v>
      </c>
      <c r="W49" s="31">
        <f>IFERROR(VLOOKUP(C49,'eindex _tget pp '!$A$4:$F$615,6,FALSE),0)</f>
        <v>0</v>
      </c>
      <c r="X49" s="4">
        <f>IFERROR(VLOOKUP(B49,'eschools 16'!$A$2:$F$25,6,FALSE),1)</f>
        <v>1</v>
      </c>
      <c r="Y49" s="1">
        <f t="shared" si="0"/>
        <v>0</v>
      </c>
      <c r="Z49" s="1">
        <f t="shared" si="1"/>
        <v>0</v>
      </c>
      <c r="AA49" s="31">
        <f>IFERROR(VLOOKUP(C49,'eindex _tget pp '!$A$4:$G$615,7,FALSE),0)</f>
        <v>0</v>
      </c>
      <c r="AB49" s="1">
        <f>VLOOKUP(A49,'ADM Details FY17'!$A$3:$AB$3515,28,FALSE)</f>
        <v>0</v>
      </c>
      <c r="AC49" s="1">
        <f t="shared" si="2"/>
        <v>0</v>
      </c>
      <c r="AD49" s="1">
        <f t="shared" si="3"/>
        <v>0</v>
      </c>
      <c r="AE49" s="1">
        <f t="shared" si="4"/>
        <v>0</v>
      </c>
      <c r="AF49" s="84">
        <v>556</v>
      </c>
      <c r="AG49" s="1">
        <v>666.47</v>
      </c>
      <c r="AH49" s="1">
        <v>4.9800000000000004</v>
      </c>
      <c r="AI49" s="1">
        <v>72.06</v>
      </c>
      <c r="AJ49" s="1">
        <v>5.17</v>
      </c>
      <c r="AK49" s="1">
        <v>1.58</v>
      </c>
      <c r="AL49" s="1">
        <v>0.22</v>
      </c>
      <c r="AM49" s="1">
        <v>1.93</v>
      </c>
      <c r="AN49" s="1">
        <v>666.47</v>
      </c>
      <c r="AO49" s="1">
        <v>0</v>
      </c>
      <c r="AP49" s="1">
        <v>0</v>
      </c>
      <c r="AQ49" s="1">
        <v>0</v>
      </c>
      <c r="AR49" s="1">
        <v>301.61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84187.22</v>
      </c>
      <c r="AZ49" s="1">
        <v>630279.19000000006</v>
      </c>
      <c r="BA49" s="1">
        <v>0</v>
      </c>
      <c r="BB49" s="1">
        <v>0</v>
      </c>
      <c r="BC49" s="1">
        <v>666.47</v>
      </c>
    </row>
    <row r="50" spans="1:57" s="16" customFormat="1" x14ac:dyDescent="0.25">
      <c r="A50" s="16" t="str">
        <f>B50&amp;"-"&amp;COUNTIF($B$3:B50,B50)</f>
        <v>131-13</v>
      </c>
      <c r="B50" s="16">
        <v>131</v>
      </c>
      <c r="C50" s="18">
        <f>VLOOKUP(A50,'ADM Details FY17'!$A$3:$D$3515,4,FALSE)</f>
        <v>0</v>
      </c>
      <c r="D50" s="1">
        <f>VLOOKUP(A50,'ADM Details FY17'!$A$3:$E$3515,5,FALSE)</f>
        <v>0</v>
      </c>
      <c r="E50" s="1">
        <f>VLOOKUP(A50,'ADM Details FY17'!$A$3:$F$3515,6,FALSE)</f>
        <v>0</v>
      </c>
      <c r="F50" s="1">
        <f>VLOOKUP(A50,'ADM Details FY17'!$A$3:$G$3515,7,FALSE)</f>
        <v>0</v>
      </c>
      <c r="G50" s="1">
        <f>VLOOKUP(A50,'ADM Details FY17'!$A$3:$H$3515,8,FALSE)</f>
        <v>0</v>
      </c>
      <c r="H50" s="1">
        <f>VLOOKUP(A50,'ADM Details FY17'!$A$3:$I$3515,9,FALSE)</f>
        <v>0</v>
      </c>
      <c r="I50" s="1">
        <f>VLOOKUP(A50,'ADM Details FY17'!$A$3:$J$3517,10,FALSE)</f>
        <v>0</v>
      </c>
      <c r="J50" s="1">
        <f>VLOOKUP(A50,'ADM Details FY17'!$A$3:$K$3515,11,FALSE)</f>
        <v>0</v>
      </c>
      <c r="K50" s="1">
        <f>VLOOKUP(A50,'ADM Details FY17'!$A$3:$M$3515,13,FALSE)</f>
        <v>0</v>
      </c>
      <c r="L50" s="1">
        <f>VLOOKUP(A50,'ADM Details FY17'!$A$3:$O$3515,15,FALSE)</f>
        <v>0</v>
      </c>
      <c r="M50" s="1">
        <f>VLOOKUP(A50,'ADM Details FY17'!$A$3:$P$3515,16,FALSE)</f>
        <v>0</v>
      </c>
      <c r="N50" s="1">
        <f>VLOOKUP(A50,'ADM Details FY17'!$A$3:$Q$3515,17,FALSE)</f>
        <v>0</v>
      </c>
      <c r="O50" s="1">
        <f>VLOOKUP(A50,'ADM Details FY17'!$A$3:$S$3515,19,FALSE)</f>
        <v>0</v>
      </c>
      <c r="P50" s="1">
        <f>VLOOKUP(A50,'ADM Details FY17'!$A$3:$U$3515,21,FALSE)</f>
        <v>0</v>
      </c>
      <c r="Q50" s="1">
        <f>VLOOKUP(A50,'ADM Details FY17'!$A$3:$V$3515,22,FALSE)</f>
        <v>0</v>
      </c>
      <c r="R50" s="1">
        <f>VLOOKUP(A50,'ADM Details FY17'!$A$3:$W$3515,23,FALSE)</f>
        <v>0</v>
      </c>
      <c r="S50" s="1">
        <f>VLOOKUP(A50,'ADM Details FY17'!$A$3:$X$3515,24,FALSE)</f>
        <v>0</v>
      </c>
      <c r="T50" s="1">
        <f>VLOOKUP(A50,'ADM Details FY17'!$A$3:$Y$3515,25,FALSE)</f>
        <v>0</v>
      </c>
      <c r="U50" s="1">
        <f>VLOOKUP(A50,'ADM Details FY17'!$A$3:$AA$3515,27,FALSE)</f>
        <v>0</v>
      </c>
      <c r="V50" s="1">
        <f>IFERROR(VLOOKUP(C50,'eindex _tget pp '!$A$4:$E$615,5,FALSE),0)</f>
        <v>0</v>
      </c>
      <c r="W50" s="31">
        <f>IFERROR(VLOOKUP(C50,'eindex _tget pp '!$A$4:$F$615,6,FALSE),0)</f>
        <v>0</v>
      </c>
      <c r="X50" s="35">
        <f>IFERROR(VLOOKUP(B50,'eschools 16'!$A$2:$F$25,6,FALSE),1)</f>
        <v>1</v>
      </c>
      <c r="Y50" s="1">
        <f t="shared" si="0"/>
        <v>0</v>
      </c>
      <c r="Z50" s="1">
        <f t="shared" si="1"/>
        <v>0</v>
      </c>
      <c r="AA50" s="31">
        <f>IFERROR(VLOOKUP(C50,'eindex _tget pp '!$A$4:$G$615,7,FALSE),0)</f>
        <v>0</v>
      </c>
      <c r="AB50" s="1">
        <f>VLOOKUP(A50,'ADM Details FY17'!$A$3:$AB$3515,28,FALSE)</f>
        <v>0</v>
      </c>
      <c r="AC50" s="1">
        <f t="shared" si="2"/>
        <v>0</v>
      </c>
      <c r="AD50" s="1">
        <f t="shared" si="3"/>
        <v>0</v>
      </c>
      <c r="AE50" s="1">
        <f t="shared" si="4"/>
        <v>0</v>
      </c>
      <c r="AF50" s="84">
        <v>557</v>
      </c>
      <c r="AG50" s="1">
        <v>531.95999999999992</v>
      </c>
      <c r="AH50" s="1">
        <v>3.96</v>
      </c>
      <c r="AI50" s="1">
        <v>35.489999999999995</v>
      </c>
      <c r="AJ50" s="1">
        <v>0.54</v>
      </c>
      <c r="AK50" s="1">
        <v>0</v>
      </c>
      <c r="AL50" s="1">
        <v>0</v>
      </c>
      <c r="AM50" s="1">
        <v>0.57999999999999996</v>
      </c>
      <c r="AN50" s="1">
        <v>531.95999999999992</v>
      </c>
      <c r="AO50" s="1">
        <v>4.0199999999999996</v>
      </c>
      <c r="AP50" s="1">
        <v>10.23</v>
      </c>
      <c r="AQ50" s="1">
        <v>1.26</v>
      </c>
      <c r="AR50" s="1">
        <v>253.54000000000002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72972.509999999995</v>
      </c>
      <c r="AZ50" s="1">
        <v>468016.47</v>
      </c>
      <c r="BA50" s="1">
        <v>0</v>
      </c>
      <c r="BB50" s="1">
        <v>0</v>
      </c>
      <c r="BC50" s="1">
        <v>531.95999999999992</v>
      </c>
      <c r="BD50"/>
      <c r="BE50"/>
    </row>
    <row r="51" spans="1:57" s="16" customFormat="1" x14ac:dyDescent="0.25">
      <c r="A51" s="16" t="str">
        <f>B51&amp;"-"&amp;COUNTIF($B$3:B51,B51)</f>
        <v>131-14</v>
      </c>
      <c r="B51" s="16">
        <v>131</v>
      </c>
      <c r="C51" s="18">
        <f>VLOOKUP(A51,'ADM Details FY17'!$A$3:$D$3515,4,FALSE)</f>
        <v>0</v>
      </c>
      <c r="D51" s="1">
        <f>VLOOKUP(A51,'ADM Details FY17'!$A$3:$E$3515,5,FALSE)</f>
        <v>0</v>
      </c>
      <c r="E51" s="1">
        <f>VLOOKUP(A51,'ADM Details FY17'!$A$3:$F$3515,6,FALSE)</f>
        <v>0</v>
      </c>
      <c r="F51" s="1">
        <f>VLOOKUP(A51,'ADM Details FY17'!$A$3:$G$3515,7,FALSE)</f>
        <v>0</v>
      </c>
      <c r="G51" s="1">
        <f>VLOOKUP(A51,'ADM Details FY17'!$A$3:$H$3515,8,FALSE)</f>
        <v>0</v>
      </c>
      <c r="H51" s="1">
        <f>VLOOKUP(A51,'ADM Details FY17'!$A$3:$I$3515,9,FALSE)</f>
        <v>0</v>
      </c>
      <c r="I51" s="1">
        <f>VLOOKUP(A51,'ADM Details FY17'!$A$3:$J$3517,10,FALSE)</f>
        <v>0</v>
      </c>
      <c r="J51" s="1">
        <f>VLOOKUP(A51,'ADM Details FY17'!$A$3:$K$3515,11,FALSE)</f>
        <v>0</v>
      </c>
      <c r="K51" s="1">
        <f>VLOOKUP(A51,'ADM Details FY17'!$A$3:$M$3515,13,FALSE)</f>
        <v>0</v>
      </c>
      <c r="L51" s="1">
        <f>VLOOKUP(A51,'ADM Details FY17'!$A$3:$O$3515,15,FALSE)</f>
        <v>0</v>
      </c>
      <c r="M51" s="1">
        <f>VLOOKUP(A51,'ADM Details FY17'!$A$3:$P$3515,16,FALSE)</f>
        <v>0</v>
      </c>
      <c r="N51" s="1">
        <f>VLOOKUP(A51,'ADM Details FY17'!$A$3:$Q$3515,17,FALSE)</f>
        <v>0</v>
      </c>
      <c r="O51" s="1">
        <f>VLOOKUP(A51,'ADM Details FY17'!$A$3:$S$3515,19,FALSE)</f>
        <v>0</v>
      </c>
      <c r="P51" s="1">
        <f>VLOOKUP(A51,'ADM Details FY17'!$A$3:$U$3515,21,FALSE)</f>
        <v>0</v>
      </c>
      <c r="Q51" s="1">
        <f>VLOOKUP(A51,'ADM Details FY17'!$A$3:$V$3515,22,FALSE)</f>
        <v>0</v>
      </c>
      <c r="R51" s="1">
        <f>VLOOKUP(A51,'ADM Details FY17'!$A$3:$W$3515,23,FALSE)</f>
        <v>0</v>
      </c>
      <c r="S51" s="1">
        <f>VLOOKUP(A51,'ADM Details FY17'!$A$3:$X$3515,24,FALSE)</f>
        <v>0</v>
      </c>
      <c r="T51" s="1">
        <f>VLOOKUP(A51,'ADM Details FY17'!$A$3:$Y$3515,25,FALSE)</f>
        <v>0</v>
      </c>
      <c r="U51" s="1">
        <f>VLOOKUP(A51,'ADM Details FY17'!$A$3:$AA$3515,27,FALSE)</f>
        <v>0</v>
      </c>
      <c r="V51" s="1">
        <f>IFERROR(VLOOKUP(C51,'eindex _tget pp '!$A$4:$E$615,5,FALSE),0)</f>
        <v>0</v>
      </c>
      <c r="W51" s="31">
        <f>IFERROR(VLOOKUP(C51,'eindex _tget pp '!$A$4:$F$615,6,FALSE),0)</f>
        <v>0</v>
      </c>
      <c r="X51" s="35">
        <f>IFERROR(VLOOKUP(B51,'eschools 16'!$A$2:$F$25,6,FALSE),1)</f>
        <v>1</v>
      </c>
      <c r="Y51" s="1">
        <f t="shared" si="0"/>
        <v>0</v>
      </c>
      <c r="Z51" s="1">
        <f t="shared" si="1"/>
        <v>0</v>
      </c>
      <c r="AA51" s="31">
        <f>IFERROR(VLOOKUP(C51,'eindex _tget pp '!$A$4:$G$615,7,FALSE),0)</f>
        <v>0</v>
      </c>
      <c r="AB51" s="1">
        <f>VLOOKUP(A51,'ADM Details FY17'!$A$3:$AB$3515,28,FALSE)</f>
        <v>0</v>
      </c>
      <c r="AC51" s="1">
        <f t="shared" si="2"/>
        <v>0</v>
      </c>
      <c r="AD51" s="1">
        <f t="shared" si="3"/>
        <v>0</v>
      </c>
      <c r="AE51" s="1">
        <f t="shared" si="4"/>
        <v>0</v>
      </c>
      <c r="AF51" s="84">
        <v>558</v>
      </c>
      <c r="AG51" s="1">
        <v>678.45999999999992</v>
      </c>
      <c r="AH51" s="1">
        <v>9.4</v>
      </c>
      <c r="AI51" s="1">
        <v>1</v>
      </c>
      <c r="AJ51" s="1">
        <v>0</v>
      </c>
      <c r="AK51" s="1">
        <v>0</v>
      </c>
      <c r="AL51" s="1">
        <v>0</v>
      </c>
      <c r="AM51" s="1">
        <v>0</v>
      </c>
      <c r="AN51" s="1">
        <v>298.63</v>
      </c>
      <c r="AO51" s="1">
        <v>56.03</v>
      </c>
      <c r="AP51" s="1">
        <v>61.960000000000008</v>
      </c>
      <c r="AQ51" s="1">
        <v>20.07</v>
      </c>
      <c r="AR51" s="1">
        <v>421.77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83620.279999999984</v>
      </c>
      <c r="AZ51" s="1">
        <v>211040.43</v>
      </c>
      <c r="BA51" s="1">
        <v>0</v>
      </c>
      <c r="BB51" s="1">
        <v>0</v>
      </c>
      <c r="BC51" s="1">
        <v>678.45999999999992</v>
      </c>
      <c r="BD51"/>
      <c r="BE51"/>
    </row>
    <row r="52" spans="1:57" s="16" customFormat="1" x14ac:dyDescent="0.25">
      <c r="A52" s="16" t="str">
        <f>B52&amp;"-"&amp;COUNTIF($B$3:B52,B52)</f>
        <v>131-15</v>
      </c>
      <c r="B52" s="16">
        <v>131</v>
      </c>
      <c r="C52" s="18">
        <f>VLOOKUP(A52,'ADM Details FY17'!$A$3:$D$3515,4,FALSE)</f>
        <v>0</v>
      </c>
      <c r="D52" s="1">
        <f>VLOOKUP(A52,'ADM Details FY17'!$A$3:$E$3515,5,FALSE)</f>
        <v>0</v>
      </c>
      <c r="E52" s="1">
        <f>VLOOKUP(A52,'ADM Details FY17'!$A$3:$F$3515,6,FALSE)</f>
        <v>0</v>
      </c>
      <c r="F52" s="1">
        <f>VLOOKUP(A52,'ADM Details FY17'!$A$3:$G$3515,7,FALSE)</f>
        <v>0</v>
      </c>
      <c r="G52" s="1">
        <f>VLOOKUP(A52,'ADM Details FY17'!$A$3:$H$3515,8,FALSE)</f>
        <v>0</v>
      </c>
      <c r="H52" s="1">
        <f>VLOOKUP(A52,'ADM Details FY17'!$A$3:$I$3515,9,FALSE)</f>
        <v>0</v>
      </c>
      <c r="I52" s="1">
        <f>VLOOKUP(A52,'ADM Details FY17'!$A$3:$J$3517,10,FALSE)</f>
        <v>0</v>
      </c>
      <c r="J52" s="1">
        <f>VLOOKUP(A52,'ADM Details FY17'!$A$3:$K$3515,11,FALSE)</f>
        <v>0</v>
      </c>
      <c r="K52" s="1">
        <f>VLOOKUP(A52,'ADM Details FY17'!$A$3:$M$3515,13,FALSE)</f>
        <v>0</v>
      </c>
      <c r="L52" s="1">
        <f>VLOOKUP(A52,'ADM Details FY17'!$A$3:$O$3515,15,FALSE)</f>
        <v>0</v>
      </c>
      <c r="M52" s="1">
        <f>VLOOKUP(A52,'ADM Details FY17'!$A$3:$P$3515,16,FALSE)</f>
        <v>0</v>
      </c>
      <c r="N52" s="1">
        <f>VLOOKUP(A52,'ADM Details FY17'!$A$3:$Q$3515,17,FALSE)</f>
        <v>0</v>
      </c>
      <c r="O52" s="1">
        <f>VLOOKUP(A52,'ADM Details FY17'!$A$3:$S$3515,19,FALSE)</f>
        <v>0</v>
      </c>
      <c r="P52" s="1">
        <f>VLOOKUP(A52,'ADM Details FY17'!$A$3:$U$3515,21,FALSE)</f>
        <v>0</v>
      </c>
      <c r="Q52" s="1">
        <f>VLOOKUP(A52,'ADM Details FY17'!$A$3:$V$3515,22,FALSE)</f>
        <v>0</v>
      </c>
      <c r="R52" s="1">
        <f>VLOOKUP(A52,'ADM Details FY17'!$A$3:$W$3515,23,FALSE)</f>
        <v>0</v>
      </c>
      <c r="S52" s="1">
        <f>VLOOKUP(A52,'ADM Details FY17'!$A$3:$X$3515,24,FALSE)</f>
        <v>0</v>
      </c>
      <c r="T52" s="1">
        <f>VLOOKUP(A52,'ADM Details FY17'!$A$3:$Y$3515,25,FALSE)</f>
        <v>0</v>
      </c>
      <c r="U52" s="1">
        <f>VLOOKUP(A52,'ADM Details FY17'!$A$3:$AA$3515,27,FALSE)</f>
        <v>0</v>
      </c>
      <c r="V52" s="1">
        <f>IFERROR(VLOOKUP(C52,'eindex _tget pp '!$A$4:$E$615,5,FALSE),0)</f>
        <v>0</v>
      </c>
      <c r="W52" s="31">
        <f>IFERROR(VLOOKUP(C52,'eindex _tget pp '!$A$4:$F$615,6,FALSE),0)</f>
        <v>0</v>
      </c>
      <c r="X52" s="35">
        <f>IFERROR(VLOOKUP(B52,'eschools 16'!$A$2:$F$25,6,FALSE),1)</f>
        <v>1</v>
      </c>
      <c r="Y52" s="1">
        <f t="shared" si="0"/>
        <v>0</v>
      </c>
      <c r="Z52" s="1">
        <f t="shared" si="1"/>
        <v>0</v>
      </c>
      <c r="AA52" s="31">
        <f>IFERROR(VLOOKUP(C52,'eindex _tget pp '!$A$4:$G$615,7,FALSE),0)</f>
        <v>0</v>
      </c>
      <c r="AB52" s="1">
        <f>VLOOKUP(A52,'ADM Details FY17'!$A$3:$AB$3515,28,FALSE)</f>
        <v>0</v>
      </c>
      <c r="AC52" s="1">
        <f t="shared" si="2"/>
        <v>0</v>
      </c>
      <c r="AD52" s="1">
        <f t="shared" si="3"/>
        <v>0</v>
      </c>
      <c r="AE52" s="1">
        <f t="shared" si="4"/>
        <v>0</v>
      </c>
      <c r="AF52" s="84">
        <v>559</v>
      </c>
      <c r="AG52" s="1">
        <v>491.12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491.12</v>
      </c>
      <c r="AO52" s="1">
        <v>0</v>
      </c>
      <c r="AP52" s="1">
        <v>0</v>
      </c>
      <c r="AQ52" s="1">
        <v>0</v>
      </c>
      <c r="AR52" s="1">
        <v>270.7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24329.909999999996</v>
      </c>
      <c r="AZ52" s="1">
        <v>172474.6</v>
      </c>
      <c r="BA52" s="1">
        <v>0</v>
      </c>
      <c r="BB52" s="1">
        <v>0</v>
      </c>
      <c r="BC52" s="1">
        <v>491.12</v>
      </c>
      <c r="BD52"/>
      <c r="BE52"/>
    </row>
    <row r="53" spans="1:57" s="16" customFormat="1" x14ac:dyDescent="0.25">
      <c r="A53" s="16" t="str">
        <f>B53&amp;"-"&amp;COUNTIF($B$3:B53,B53)</f>
        <v>138-1</v>
      </c>
      <c r="B53" s="16">
        <v>138</v>
      </c>
      <c r="C53" s="18">
        <f>VLOOKUP(A53,'ADM Details FY17'!$A$3:$D$3515,4,FALSE)</f>
        <v>47241</v>
      </c>
      <c r="D53" s="1">
        <f>VLOOKUP(A53,'ADM Details FY17'!$A$3:$E$3515,5,FALSE)</f>
        <v>0.42</v>
      </c>
      <c r="E53" s="1">
        <f>VLOOKUP(A53,'ADM Details FY17'!$A$3:$F$3515,6,FALSE)</f>
        <v>0</v>
      </c>
      <c r="F53" s="1">
        <f>VLOOKUP(A53,'ADM Details FY17'!$A$3:$G$3515,7,FALSE)</f>
        <v>0</v>
      </c>
      <c r="G53" s="1">
        <f>VLOOKUP(A53,'ADM Details FY17'!$A$3:$H$3515,8,FALSE)</f>
        <v>0</v>
      </c>
      <c r="H53" s="1">
        <f>VLOOKUP(A53,'ADM Details FY17'!$A$3:$I$3515,9,FALSE)</f>
        <v>0</v>
      </c>
      <c r="I53" s="1">
        <f>VLOOKUP(A53,'ADM Details FY17'!$A$3:$J$3517,10,FALSE)</f>
        <v>0</v>
      </c>
      <c r="J53" s="1">
        <f>VLOOKUP(A53,'ADM Details FY17'!$A$3:$K$3515,11,FALSE)</f>
        <v>0</v>
      </c>
      <c r="K53" s="1">
        <f>VLOOKUP(A53,'ADM Details FY17'!$A$3:$M$3515,13,FALSE)</f>
        <v>0</v>
      </c>
      <c r="L53" s="1">
        <f>VLOOKUP(A53,'ADM Details FY17'!$A$3:$O$3515,15,FALSE)</f>
        <v>0</v>
      </c>
      <c r="M53" s="1">
        <f>VLOOKUP(A53,'ADM Details FY17'!$A$3:$P$3515,16,FALSE)</f>
        <v>0</v>
      </c>
      <c r="N53" s="1">
        <f>VLOOKUP(A53,'ADM Details FY17'!$A$3:$Q$3515,17,FALSE)</f>
        <v>0</v>
      </c>
      <c r="O53" s="1">
        <f>VLOOKUP(A53,'ADM Details FY17'!$A$3:$S$3515,19,FALSE)</f>
        <v>0.42</v>
      </c>
      <c r="P53" s="1">
        <f>VLOOKUP(A53,'ADM Details FY17'!$A$3:$U$3515,21,FALSE)</f>
        <v>0</v>
      </c>
      <c r="Q53" s="1">
        <f>VLOOKUP(A53,'ADM Details FY17'!$A$3:$V$3515,22,FALSE)</f>
        <v>0</v>
      </c>
      <c r="R53" s="1">
        <f>VLOOKUP(A53,'ADM Details FY17'!$A$3:$W$3515,23,FALSE)</f>
        <v>0</v>
      </c>
      <c r="S53" s="1">
        <f>VLOOKUP(A53,'ADM Details FY17'!$A$3:$X$3515,24,FALSE)</f>
        <v>0</v>
      </c>
      <c r="T53" s="1">
        <f>VLOOKUP(A53,'ADM Details FY17'!$A$3:$Y$3515,25,FALSE)</f>
        <v>0</v>
      </c>
      <c r="U53" s="1">
        <f>VLOOKUP(A53,'ADM Details FY17'!$A$3:$AA$3515,27,FALSE)</f>
        <v>0</v>
      </c>
      <c r="V53" s="1">
        <f>IFERROR(VLOOKUP(C53,'eindex _tget pp '!$A$4:$E$615,5,FALSE),0)</f>
        <v>0</v>
      </c>
      <c r="W53" s="31">
        <f>IFERROR(VLOOKUP(C53,'eindex _tget pp '!$A$4:$F$615,6,FALSE),0)</f>
        <v>9.0945514000000005E-2</v>
      </c>
      <c r="X53" s="35">
        <f>IFERROR(VLOOKUP(B53,'eschools 16'!$A$2:$F$25,6,FALSE),1)</f>
        <v>1</v>
      </c>
      <c r="Y53" s="1">
        <f t="shared" si="0"/>
        <v>0</v>
      </c>
      <c r="Z53" s="1">
        <f t="shared" si="1"/>
        <v>0</v>
      </c>
      <c r="AA53" s="31">
        <f>IFERROR(VLOOKUP(C53,'eindex _tget pp '!$A$4:$G$615,7,FALSE),0)</f>
        <v>0.16924830799999999</v>
      </c>
      <c r="AB53" s="1">
        <f>VLOOKUP(A53,'ADM Details FY17'!$A$3:$AB$3515,28,FALSE)</f>
        <v>0</v>
      </c>
      <c r="AC53" s="1">
        <f t="shared" si="2"/>
        <v>0</v>
      </c>
      <c r="AD53" s="1">
        <f t="shared" si="3"/>
        <v>0.42</v>
      </c>
      <c r="AE53" s="1">
        <f t="shared" si="4"/>
        <v>63</v>
      </c>
      <c r="AF53" s="84">
        <v>560</v>
      </c>
      <c r="AG53" s="1">
        <v>539.35000000000014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539.35000000000014</v>
      </c>
      <c r="AO53" s="1">
        <v>0</v>
      </c>
      <c r="AP53" s="1">
        <v>0</v>
      </c>
      <c r="AQ53" s="1">
        <v>0</v>
      </c>
      <c r="AR53" s="1">
        <v>296.50000000000006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177191.09</v>
      </c>
      <c r="AZ53" s="1">
        <v>530392.48999999987</v>
      </c>
      <c r="BA53" s="1">
        <v>0</v>
      </c>
      <c r="BB53" s="1">
        <v>0</v>
      </c>
      <c r="BC53" s="1">
        <v>539.35000000000014</v>
      </c>
      <c r="BD53"/>
      <c r="BE53"/>
    </row>
    <row r="54" spans="1:57" s="38" customFormat="1" x14ac:dyDescent="0.25">
      <c r="A54" s="38" t="str">
        <f>B54&amp;"-"&amp;COUNTIF($B$3:B54,B54)</f>
        <v>138-2</v>
      </c>
      <c r="B54" s="38">
        <v>138</v>
      </c>
      <c r="C54" s="18">
        <f>VLOOKUP(A54,'ADM Details FY17'!$A$3:$D$3515,4,FALSE)</f>
        <v>48678</v>
      </c>
      <c r="D54" s="1">
        <f>VLOOKUP(A54,'ADM Details FY17'!$A$3:$E$3515,5,FALSE)</f>
        <v>1</v>
      </c>
      <c r="E54" s="1">
        <f>VLOOKUP(A54,'ADM Details FY17'!$A$3:$F$3515,6,FALSE)</f>
        <v>0</v>
      </c>
      <c r="F54" s="1">
        <f>VLOOKUP(A54,'ADM Details FY17'!$A$3:$G$3515,7,FALSE)</f>
        <v>0</v>
      </c>
      <c r="G54" s="1">
        <f>VLOOKUP(A54,'ADM Details FY17'!$A$3:$H$3515,8,FALSE)</f>
        <v>0</v>
      </c>
      <c r="H54" s="1">
        <f>VLOOKUP(A54,'ADM Details FY17'!$A$3:$I$3515,9,FALSE)</f>
        <v>0</v>
      </c>
      <c r="I54" s="1">
        <f>VLOOKUP(A54,'ADM Details FY17'!$A$3:$J$3517,10,FALSE)</f>
        <v>0</v>
      </c>
      <c r="J54" s="1">
        <f>VLOOKUP(A54,'ADM Details FY17'!$A$3:$K$3515,11,FALSE)</f>
        <v>0</v>
      </c>
      <c r="K54" s="1">
        <f>VLOOKUP(A54,'ADM Details FY17'!$A$3:$M$3515,13,FALSE)</f>
        <v>0</v>
      </c>
      <c r="L54" s="1">
        <f>VLOOKUP(A54,'ADM Details FY17'!$A$3:$O$3515,15,FALSE)</f>
        <v>0</v>
      </c>
      <c r="M54" s="1">
        <f>VLOOKUP(A54,'ADM Details FY17'!$A$3:$P$3515,16,FALSE)</f>
        <v>0</v>
      </c>
      <c r="N54" s="1">
        <f>VLOOKUP(A54,'ADM Details FY17'!$A$3:$Q$3515,17,FALSE)</f>
        <v>0</v>
      </c>
      <c r="O54" s="1">
        <f>VLOOKUP(A54,'ADM Details FY17'!$A$3:$S$3515,19,FALSE)</f>
        <v>0</v>
      </c>
      <c r="P54" s="1">
        <f>VLOOKUP(A54,'ADM Details FY17'!$A$3:$U$3515,21,FALSE)</f>
        <v>0</v>
      </c>
      <c r="Q54" s="1">
        <f>VLOOKUP(A54,'ADM Details FY17'!$A$3:$V$3515,22,FALSE)</f>
        <v>0</v>
      </c>
      <c r="R54" s="1">
        <f>VLOOKUP(A54,'ADM Details FY17'!$A$3:$W$3515,23,FALSE)</f>
        <v>0</v>
      </c>
      <c r="S54" s="1">
        <f>VLOOKUP(A54,'ADM Details FY17'!$A$3:$X$3515,24,FALSE)</f>
        <v>0</v>
      </c>
      <c r="T54" s="1">
        <f>VLOOKUP(A54,'ADM Details FY17'!$A$3:$Y$3515,25,FALSE)</f>
        <v>0</v>
      </c>
      <c r="U54" s="1">
        <f>VLOOKUP(A54,'ADM Details FY17'!$A$3:$AA$3515,27,FALSE)</f>
        <v>0</v>
      </c>
      <c r="V54" s="39">
        <f>IFERROR(VLOOKUP(C54,'eindex _tget pp '!$A$4:$E$615,5,FALSE),0)</f>
        <v>339.87971287149333</v>
      </c>
      <c r="W54" s="40">
        <f>IFERROR(VLOOKUP(C54,'eindex _tget pp '!$A$4:$F$615,6,FALSE),0)</f>
        <v>0.39392449410000002</v>
      </c>
      <c r="X54" s="41">
        <f>IFERROR(VLOOKUP(B54,'eschools 16'!$A$2:$F$25,6,FALSE),1)</f>
        <v>1</v>
      </c>
      <c r="Y54" s="1">
        <f t="shared" si="0"/>
        <v>84.97</v>
      </c>
      <c r="Z54" s="1">
        <f t="shared" si="1"/>
        <v>0</v>
      </c>
      <c r="AA54" s="31">
        <f>IFERROR(VLOOKUP(C54,'eindex _tget pp '!$A$4:$G$615,7,FALSE),0)</f>
        <v>0.48218100400000002</v>
      </c>
      <c r="AB54" s="1">
        <f>VLOOKUP(A54,'ADM Details FY17'!$A$3:$AB$3515,28,FALSE)</f>
        <v>0</v>
      </c>
      <c r="AC54" s="1">
        <f t="shared" si="2"/>
        <v>0</v>
      </c>
      <c r="AD54" s="1">
        <f t="shared" si="3"/>
        <v>1</v>
      </c>
      <c r="AE54" s="1">
        <f t="shared" si="4"/>
        <v>150</v>
      </c>
      <c r="AF54" s="84">
        <v>564</v>
      </c>
      <c r="AG54" s="1">
        <v>323.00000000000006</v>
      </c>
      <c r="AH54" s="1">
        <v>1</v>
      </c>
      <c r="AI54" s="1">
        <v>113.99000000000001</v>
      </c>
      <c r="AJ54" s="1">
        <v>84.47999999999999</v>
      </c>
      <c r="AK54" s="1">
        <v>0</v>
      </c>
      <c r="AL54" s="1">
        <v>4.24</v>
      </c>
      <c r="AM54" s="1">
        <v>6.36</v>
      </c>
      <c r="AN54" s="1">
        <v>323.00000000000006</v>
      </c>
      <c r="AO54" s="1">
        <v>0</v>
      </c>
      <c r="AP54" s="1">
        <v>0</v>
      </c>
      <c r="AQ54" s="1">
        <v>0</v>
      </c>
      <c r="AR54" s="1">
        <v>43.18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78026.279999999984</v>
      </c>
      <c r="AZ54" s="1">
        <v>302654.33000000007</v>
      </c>
      <c r="BA54" s="1">
        <v>0</v>
      </c>
      <c r="BB54" s="1">
        <v>0</v>
      </c>
      <c r="BC54" s="1">
        <v>323.00000000000006</v>
      </c>
      <c r="BD54"/>
      <c r="BE54"/>
    </row>
    <row r="55" spans="1:57" s="16" customFormat="1" x14ac:dyDescent="0.25">
      <c r="A55" s="16" t="str">
        <f>B55&amp;"-"&amp;COUNTIF($B$3:B55,B55)</f>
        <v>138-3</v>
      </c>
      <c r="B55" s="16">
        <v>138</v>
      </c>
      <c r="C55" s="18">
        <f>VLOOKUP(A55,'ADM Details FY17'!$A$3:$D$3515,4,FALSE)</f>
        <v>43844</v>
      </c>
      <c r="D55" s="1">
        <f>VLOOKUP(A55,'ADM Details FY17'!$A$3:$E$3515,5,FALSE)</f>
        <v>337.27</v>
      </c>
      <c r="E55" s="1">
        <f>VLOOKUP(A55,'ADM Details FY17'!$A$3:$F$3515,6,FALSE)</f>
        <v>0</v>
      </c>
      <c r="F55" s="1">
        <f>VLOOKUP(A55,'ADM Details FY17'!$A$3:$G$3515,7,FALSE)</f>
        <v>0</v>
      </c>
      <c r="G55" s="1">
        <f>VLOOKUP(A55,'ADM Details FY17'!$A$3:$H$3515,8,FALSE)</f>
        <v>0</v>
      </c>
      <c r="H55" s="1">
        <f>VLOOKUP(A55,'ADM Details FY17'!$A$3:$I$3515,9,FALSE)</f>
        <v>0</v>
      </c>
      <c r="I55" s="1">
        <f>VLOOKUP(A55,'ADM Details FY17'!$A$3:$J$3517,10,FALSE)</f>
        <v>0</v>
      </c>
      <c r="J55" s="1">
        <f>VLOOKUP(A55,'ADM Details FY17'!$A$3:$K$3515,11,FALSE)</f>
        <v>0</v>
      </c>
      <c r="K55" s="1">
        <f>VLOOKUP(A55,'ADM Details FY17'!$A$3:$M$3515,13,FALSE)</f>
        <v>319.18</v>
      </c>
      <c r="L55" s="1">
        <f>VLOOKUP(A55,'ADM Details FY17'!$A$3:$O$3515,15,FALSE)</f>
        <v>0</v>
      </c>
      <c r="M55" s="1">
        <f>VLOOKUP(A55,'ADM Details FY17'!$A$3:$P$3515,16,FALSE)</f>
        <v>0</v>
      </c>
      <c r="N55" s="1">
        <f>VLOOKUP(A55,'ADM Details FY17'!$A$3:$Q$3515,17,FALSE)</f>
        <v>0</v>
      </c>
      <c r="O55" s="1">
        <f>VLOOKUP(A55,'ADM Details FY17'!$A$3:$S$3515,19,FALSE)</f>
        <v>158.94</v>
      </c>
      <c r="P55" s="1">
        <f>VLOOKUP(A55,'ADM Details FY17'!$A$3:$U$3515,21,FALSE)</f>
        <v>0</v>
      </c>
      <c r="Q55" s="1">
        <f>VLOOKUP(A55,'ADM Details FY17'!$A$3:$V$3515,22,FALSE)</f>
        <v>0</v>
      </c>
      <c r="R55" s="1">
        <f>VLOOKUP(A55,'ADM Details FY17'!$A$3:$W$3515,23,FALSE)</f>
        <v>0</v>
      </c>
      <c r="S55" s="1">
        <f>VLOOKUP(A55,'ADM Details FY17'!$A$3:$X$3515,24,FALSE)</f>
        <v>0</v>
      </c>
      <c r="T55" s="1">
        <f>VLOOKUP(A55,'ADM Details FY17'!$A$3:$Y$3515,25,FALSE)</f>
        <v>0</v>
      </c>
      <c r="U55" s="1">
        <f>VLOOKUP(A55,'ADM Details FY17'!$A$3:$AA$3515,27,FALSE)</f>
        <v>0</v>
      </c>
      <c r="V55" s="1">
        <f>IFERROR(VLOOKUP(C55,'eindex _tget pp '!$A$4:$E$615,5,FALSE),0)</f>
        <v>1635.2245477017691</v>
      </c>
      <c r="W55" s="31">
        <f>IFERROR(VLOOKUP(C55,'eindex _tget pp '!$A$4:$F$615,6,FALSE),0)</f>
        <v>3.3804575904999998</v>
      </c>
      <c r="X55" s="35">
        <f>IFERROR(VLOOKUP(B55,'eschools 16'!$A$2:$F$25,6,FALSE),1)</f>
        <v>1</v>
      </c>
      <c r="Y55" s="1">
        <f t="shared" si="0"/>
        <v>137878.04999999999</v>
      </c>
      <c r="Z55" s="1">
        <f t="shared" si="1"/>
        <v>293481.05</v>
      </c>
      <c r="AA55" s="31">
        <f>IFERROR(VLOOKUP(C55,'eindex _tget pp '!$A$4:$G$615,7,FALSE),0)</f>
        <v>0.84118838500000004</v>
      </c>
      <c r="AB55" s="1">
        <f>VLOOKUP(A55,'ADM Details FY17'!$A$3:$AB$3515,28,FALSE)</f>
        <v>0</v>
      </c>
      <c r="AC55" s="1">
        <f t="shared" si="2"/>
        <v>0</v>
      </c>
      <c r="AD55" s="1">
        <f t="shared" si="3"/>
        <v>337.27</v>
      </c>
      <c r="AE55" s="1">
        <f t="shared" si="4"/>
        <v>50590.5</v>
      </c>
      <c r="AF55" s="84">
        <v>575</v>
      </c>
      <c r="AG55" s="1">
        <v>248.35</v>
      </c>
      <c r="AH55" s="1">
        <v>5</v>
      </c>
      <c r="AI55" s="1">
        <v>22.46</v>
      </c>
      <c r="AJ55" s="1">
        <v>4.6399999999999997</v>
      </c>
      <c r="AK55" s="1">
        <v>0</v>
      </c>
      <c r="AL55" s="1">
        <v>0</v>
      </c>
      <c r="AM55" s="1">
        <v>1</v>
      </c>
      <c r="AN55" s="1">
        <v>248.35</v>
      </c>
      <c r="AO55" s="1">
        <v>0</v>
      </c>
      <c r="AP55" s="1">
        <v>23.4</v>
      </c>
      <c r="AQ55" s="1">
        <v>0</v>
      </c>
      <c r="AR55" s="1">
        <v>124.42</v>
      </c>
      <c r="AS55" s="1">
        <v>0</v>
      </c>
      <c r="AT55" s="1">
        <v>0</v>
      </c>
      <c r="AU55" s="1">
        <v>6.36</v>
      </c>
      <c r="AV55" s="1">
        <v>0</v>
      </c>
      <c r="AW55" s="1">
        <v>0</v>
      </c>
      <c r="AX55" s="1">
        <v>0</v>
      </c>
      <c r="AY55" s="1">
        <v>62678.93</v>
      </c>
      <c r="AZ55" s="1">
        <v>251050.50999999998</v>
      </c>
      <c r="BA55" s="1">
        <v>0</v>
      </c>
      <c r="BB55" s="1">
        <v>0</v>
      </c>
      <c r="BC55" s="1">
        <v>248.35</v>
      </c>
      <c r="BD55"/>
      <c r="BE55"/>
    </row>
    <row r="56" spans="1:57" s="16" customFormat="1" x14ac:dyDescent="0.25">
      <c r="A56" s="16" t="str">
        <f>B56&amp;"-"&amp;COUNTIF($B$3:B56,B56)</f>
        <v>138-4</v>
      </c>
      <c r="B56" s="16">
        <v>138</v>
      </c>
      <c r="C56" s="18">
        <f>VLOOKUP(A56,'ADM Details FY17'!$A$3:$D$3515,4,FALSE)</f>
        <v>43968</v>
      </c>
      <c r="D56" s="1">
        <f>VLOOKUP(A56,'ADM Details FY17'!$A$3:$E$3515,5,FALSE)</f>
        <v>64.38</v>
      </c>
      <c r="E56" s="1">
        <f>VLOOKUP(A56,'ADM Details FY17'!$A$3:$F$3515,6,FALSE)</f>
        <v>0</v>
      </c>
      <c r="F56" s="1">
        <f>VLOOKUP(A56,'ADM Details FY17'!$A$3:$G$3515,7,FALSE)</f>
        <v>0</v>
      </c>
      <c r="G56" s="1">
        <f>VLOOKUP(A56,'ADM Details FY17'!$A$3:$H$3515,8,FALSE)</f>
        <v>0</v>
      </c>
      <c r="H56" s="1">
        <f>VLOOKUP(A56,'ADM Details FY17'!$A$3:$I$3515,9,FALSE)</f>
        <v>0</v>
      </c>
      <c r="I56" s="1">
        <f>VLOOKUP(A56,'ADM Details FY17'!$A$3:$J$3517,10,FALSE)</f>
        <v>0</v>
      </c>
      <c r="J56" s="1">
        <f>VLOOKUP(A56,'ADM Details FY17'!$A$3:$K$3515,11,FALSE)</f>
        <v>0</v>
      </c>
      <c r="K56" s="1">
        <f>VLOOKUP(A56,'ADM Details FY17'!$A$3:$M$3515,13,FALSE)</f>
        <v>46.44</v>
      </c>
      <c r="L56" s="1">
        <f>VLOOKUP(A56,'ADM Details FY17'!$A$3:$O$3515,15,FALSE)</f>
        <v>0</v>
      </c>
      <c r="M56" s="1">
        <f>VLOOKUP(A56,'ADM Details FY17'!$A$3:$P$3515,16,FALSE)</f>
        <v>0</v>
      </c>
      <c r="N56" s="1">
        <f>VLOOKUP(A56,'ADM Details FY17'!$A$3:$Q$3515,17,FALSE)</f>
        <v>0</v>
      </c>
      <c r="O56" s="1">
        <f>VLOOKUP(A56,'ADM Details FY17'!$A$3:$S$3515,19,FALSE)</f>
        <v>25.18</v>
      </c>
      <c r="P56" s="1">
        <f>VLOOKUP(A56,'ADM Details FY17'!$A$3:$U$3515,21,FALSE)</f>
        <v>0</v>
      </c>
      <c r="Q56" s="1">
        <f>VLOOKUP(A56,'ADM Details FY17'!$A$3:$V$3515,22,FALSE)</f>
        <v>0</v>
      </c>
      <c r="R56" s="1">
        <f>VLOOKUP(A56,'ADM Details FY17'!$A$3:$W$3515,23,FALSE)</f>
        <v>0</v>
      </c>
      <c r="S56" s="1">
        <f>VLOOKUP(A56,'ADM Details FY17'!$A$3:$X$3515,24,FALSE)</f>
        <v>0</v>
      </c>
      <c r="T56" s="1">
        <f>VLOOKUP(A56,'ADM Details FY17'!$A$3:$Y$3515,25,FALSE)</f>
        <v>0</v>
      </c>
      <c r="U56" s="1">
        <f>VLOOKUP(A56,'ADM Details FY17'!$A$3:$AA$3515,27,FALSE)</f>
        <v>0</v>
      </c>
      <c r="V56" s="1">
        <f>IFERROR(VLOOKUP(C56,'eindex _tget pp '!$A$4:$E$615,5,FALSE),0)</f>
        <v>280.02811566539827</v>
      </c>
      <c r="W56" s="31">
        <f>IFERROR(VLOOKUP(C56,'eindex _tget pp '!$A$4:$F$615,6,FALSE),0)</f>
        <v>1.0261045919</v>
      </c>
      <c r="X56" s="35">
        <f>IFERROR(VLOOKUP(B56,'eschools 16'!$A$2:$F$25,6,FALSE),1)</f>
        <v>1</v>
      </c>
      <c r="Y56" s="1">
        <f t="shared" si="0"/>
        <v>4507.05</v>
      </c>
      <c r="Z56" s="1">
        <f t="shared" si="1"/>
        <v>12961.42</v>
      </c>
      <c r="AA56" s="31">
        <f>IFERROR(VLOOKUP(C56,'eindex _tget pp '!$A$4:$G$615,7,FALSE),0)</f>
        <v>0.484240057</v>
      </c>
      <c r="AB56" s="1">
        <f>VLOOKUP(A56,'ADM Details FY17'!$A$3:$AB$3515,28,FALSE)</f>
        <v>0</v>
      </c>
      <c r="AC56" s="1">
        <f t="shared" si="2"/>
        <v>0</v>
      </c>
      <c r="AD56" s="1">
        <f t="shared" si="3"/>
        <v>64.38</v>
      </c>
      <c r="AE56" s="1">
        <f t="shared" si="4"/>
        <v>9657</v>
      </c>
      <c r="AF56" s="84">
        <v>576</v>
      </c>
      <c r="AG56" s="1">
        <v>135.12</v>
      </c>
      <c r="AH56" s="1">
        <v>1</v>
      </c>
      <c r="AI56" s="1">
        <v>12.99</v>
      </c>
      <c r="AJ56" s="1">
        <v>1</v>
      </c>
      <c r="AK56" s="1">
        <v>0</v>
      </c>
      <c r="AL56" s="1">
        <v>0</v>
      </c>
      <c r="AM56" s="1">
        <v>0</v>
      </c>
      <c r="AN56" s="1">
        <v>135.12</v>
      </c>
      <c r="AO56" s="1">
        <v>0</v>
      </c>
      <c r="AP56" s="1">
        <v>0</v>
      </c>
      <c r="AQ56" s="1">
        <v>0</v>
      </c>
      <c r="AR56" s="1">
        <v>92.31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6801.51</v>
      </c>
      <c r="AZ56" s="1">
        <v>47051.94</v>
      </c>
      <c r="BA56" s="1">
        <v>0</v>
      </c>
      <c r="BB56" s="1">
        <v>0</v>
      </c>
      <c r="BC56" s="1">
        <v>135.12</v>
      </c>
      <c r="BD56"/>
      <c r="BE56"/>
    </row>
    <row r="57" spans="1:57" s="16" customFormat="1" x14ac:dyDescent="0.25">
      <c r="A57" s="16" t="str">
        <f>B57&amp;"-"&amp;COUNTIF($B$3:B57,B57)</f>
        <v>138-5</v>
      </c>
      <c r="B57" s="16">
        <v>138</v>
      </c>
      <c r="C57" s="18">
        <f>VLOOKUP(A57,'ADM Details FY17'!$A$3:$D$3515,4,FALSE)</f>
        <v>48751</v>
      </c>
      <c r="D57" s="1">
        <f>VLOOKUP(A57,'ADM Details FY17'!$A$3:$E$3515,5,FALSE)</f>
        <v>252.33</v>
      </c>
      <c r="E57" s="1">
        <f>VLOOKUP(A57,'ADM Details FY17'!$A$3:$F$3515,6,FALSE)</f>
        <v>0</v>
      </c>
      <c r="F57" s="1">
        <f>VLOOKUP(A57,'ADM Details FY17'!$A$3:$G$3515,7,FALSE)</f>
        <v>0</v>
      </c>
      <c r="G57" s="1">
        <f>VLOOKUP(A57,'ADM Details FY17'!$A$3:$H$3515,8,FALSE)</f>
        <v>0</v>
      </c>
      <c r="H57" s="1">
        <f>VLOOKUP(A57,'ADM Details FY17'!$A$3:$I$3515,9,FALSE)</f>
        <v>0</v>
      </c>
      <c r="I57" s="1">
        <f>VLOOKUP(A57,'ADM Details FY17'!$A$3:$J$3517,10,FALSE)</f>
        <v>0</v>
      </c>
      <c r="J57" s="1">
        <f>VLOOKUP(A57,'ADM Details FY17'!$A$3:$K$3515,11,FALSE)</f>
        <v>0</v>
      </c>
      <c r="K57" s="1">
        <f>VLOOKUP(A57,'ADM Details FY17'!$A$3:$M$3515,13,FALSE)</f>
        <v>181.88</v>
      </c>
      <c r="L57" s="1">
        <f>VLOOKUP(A57,'ADM Details FY17'!$A$3:$O$3515,15,FALSE)</f>
        <v>0</v>
      </c>
      <c r="M57" s="1">
        <f>VLOOKUP(A57,'ADM Details FY17'!$A$3:$P$3515,16,FALSE)</f>
        <v>0</v>
      </c>
      <c r="N57" s="1">
        <f>VLOOKUP(A57,'ADM Details FY17'!$A$3:$Q$3515,17,FALSE)</f>
        <v>0</v>
      </c>
      <c r="O57" s="1">
        <f>VLOOKUP(A57,'ADM Details FY17'!$A$3:$S$3515,19,FALSE)</f>
        <v>114.22</v>
      </c>
      <c r="P57" s="1">
        <f>VLOOKUP(A57,'ADM Details FY17'!$A$3:$U$3515,21,FALSE)</f>
        <v>0</v>
      </c>
      <c r="Q57" s="1">
        <f>VLOOKUP(A57,'ADM Details FY17'!$A$3:$V$3515,22,FALSE)</f>
        <v>0</v>
      </c>
      <c r="R57" s="1">
        <f>VLOOKUP(A57,'ADM Details FY17'!$A$3:$W$3515,23,FALSE)</f>
        <v>0</v>
      </c>
      <c r="S57" s="1">
        <f>VLOOKUP(A57,'ADM Details FY17'!$A$3:$X$3515,24,FALSE)</f>
        <v>0</v>
      </c>
      <c r="T57" s="1">
        <f>VLOOKUP(A57,'ADM Details FY17'!$A$3:$Y$3515,25,FALSE)</f>
        <v>0</v>
      </c>
      <c r="U57" s="1">
        <f>VLOOKUP(A57,'ADM Details FY17'!$A$3:$AA$3515,27,FALSE)</f>
        <v>0</v>
      </c>
      <c r="V57" s="1">
        <f>IFERROR(VLOOKUP(C57,'eindex _tget pp '!$A$4:$E$615,5,FALSE),0)</f>
        <v>552.95009786741275</v>
      </c>
      <c r="W57" s="31">
        <f>IFERROR(VLOOKUP(C57,'eindex _tget pp '!$A$4:$F$615,6,FALSE),0)</f>
        <v>1.0961041440999999</v>
      </c>
      <c r="X57" s="35">
        <f>IFERROR(VLOOKUP(B57,'eschools 16'!$A$2:$F$25,6,FALSE),1)</f>
        <v>1</v>
      </c>
      <c r="Y57" s="1">
        <f t="shared" si="0"/>
        <v>34881.47</v>
      </c>
      <c r="Z57" s="1">
        <f t="shared" si="1"/>
        <v>54225.760000000002</v>
      </c>
      <c r="AA57" s="31">
        <f>IFERROR(VLOOKUP(C57,'eindex _tget pp '!$A$4:$G$615,7,FALSE),0)</f>
        <v>0.61078917499999996</v>
      </c>
      <c r="AB57" s="1">
        <f>VLOOKUP(A57,'ADM Details FY17'!$A$3:$AB$3515,28,FALSE)</f>
        <v>0</v>
      </c>
      <c r="AC57" s="1">
        <f t="shared" si="2"/>
        <v>0</v>
      </c>
      <c r="AD57" s="1">
        <f t="shared" si="3"/>
        <v>252.33</v>
      </c>
      <c r="AE57" s="1">
        <f t="shared" si="4"/>
        <v>37849.5</v>
      </c>
      <c r="AF57" s="84">
        <v>577</v>
      </c>
      <c r="AG57" s="1">
        <v>663.95999999999992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663.95999999999992</v>
      </c>
      <c r="AO57" s="1">
        <v>0</v>
      </c>
      <c r="AP57" s="1">
        <v>0</v>
      </c>
      <c r="AQ57" s="1">
        <v>0</v>
      </c>
      <c r="AR57" s="1">
        <v>315.16999999999996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257581.93999999994</v>
      </c>
      <c r="AZ57" s="1">
        <v>586089.67000000027</v>
      </c>
      <c r="BA57" s="1">
        <v>0</v>
      </c>
      <c r="BB57" s="1">
        <v>0</v>
      </c>
      <c r="BC57" s="1">
        <v>663.95999999999992</v>
      </c>
      <c r="BD57"/>
      <c r="BE57"/>
    </row>
    <row r="58" spans="1:57" s="16" customFormat="1" x14ac:dyDescent="0.25">
      <c r="A58" s="16" t="str">
        <f>B58&amp;"-"&amp;COUNTIF($B$3:B58,B58)</f>
        <v>138-6</v>
      </c>
      <c r="B58" s="16">
        <v>138</v>
      </c>
      <c r="C58" s="18">
        <f>VLOOKUP(A58,'ADM Details FY17'!$A$3:$D$3515,4,FALSE)</f>
        <v>48686</v>
      </c>
      <c r="D58" s="1">
        <f>VLOOKUP(A58,'ADM Details FY17'!$A$3:$E$3515,5,FALSE)</f>
        <v>1</v>
      </c>
      <c r="E58" s="1">
        <f>VLOOKUP(A58,'ADM Details FY17'!$A$3:$F$3515,6,FALSE)</f>
        <v>0</v>
      </c>
      <c r="F58" s="1">
        <f>VLOOKUP(A58,'ADM Details FY17'!$A$3:$G$3515,7,FALSE)</f>
        <v>0</v>
      </c>
      <c r="G58" s="1">
        <f>VLOOKUP(A58,'ADM Details FY17'!$A$3:$H$3515,8,FALSE)</f>
        <v>0</v>
      </c>
      <c r="H58" s="1">
        <f>VLOOKUP(A58,'ADM Details FY17'!$A$3:$I$3515,9,FALSE)</f>
        <v>0</v>
      </c>
      <c r="I58" s="1">
        <f>VLOOKUP(A58,'ADM Details FY17'!$A$3:$J$3517,10,FALSE)</f>
        <v>0</v>
      </c>
      <c r="J58" s="1">
        <f>VLOOKUP(A58,'ADM Details FY17'!$A$3:$K$3515,11,FALSE)</f>
        <v>0</v>
      </c>
      <c r="K58" s="1">
        <f>VLOOKUP(A58,'ADM Details FY17'!$A$3:$M$3515,13,FALSE)</f>
        <v>1</v>
      </c>
      <c r="L58" s="1">
        <f>VLOOKUP(A58,'ADM Details FY17'!$A$3:$O$3515,15,FALSE)</f>
        <v>0</v>
      </c>
      <c r="M58" s="1">
        <f>VLOOKUP(A58,'ADM Details FY17'!$A$3:$P$3515,16,FALSE)</f>
        <v>0</v>
      </c>
      <c r="N58" s="1">
        <f>VLOOKUP(A58,'ADM Details FY17'!$A$3:$Q$3515,17,FALSE)</f>
        <v>0</v>
      </c>
      <c r="O58" s="1">
        <f>VLOOKUP(A58,'ADM Details FY17'!$A$3:$S$3515,19,FALSE)</f>
        <v>1</v>
      </c>
      <c r="P58" s="1">
        <f>VLOOKUP(A58,'ADM Details FY17'!$A$3:$U$3515,21,FALSE)</f>
        <v>0</v>
      </c>
      <c r="Q58" s="1">
        <f>VLOOKUP(A58,'ADM Details FY17'!$A$3:$V$3515,22,FALSE)</f>
        <v>0</v>
      </c>
      <c r="R58" s="1">
        <f>VLOOKUP(A58,'ADM Details FY17'!$A$3:$W$3515,23,FALSE)</f>
        <v>0</v>
      </c>
      <c r="S58" s="1">
        <f>VLOOKUP(A58,'ADM Details FY17'!$A$3:$X$3515,24,FALSE)</f>
        <v>0</v>
      </c>
      <c r="T58" s="1">
        <f>VLOOKUP(A58,'ADM Details FY17'!$A$3:$Y$3515,25,FALSE)</f>
        <v>0</v>
      </c>
      <c r="U58" s="1">
        <f>VLOOKUP(A58,'ADM Details FY17'!$A$3:$AA$3515,27,FALSE)</f>
        <v>0</v>
      </c>
      <c r="V58" s="1">
        <f>IFERROR(VLOOKUP(C58,'eindex _tget pp '!$A$4:$E$615,5,FALSE),0)</f>
        <v>91.780351581602446</v>
      </c>
      <c r="W58" s="31">
        <f>IFERROR(VLOOKUP(C58,'eindex _tget pp '!$A$4:$F$615,6,FALSE),0)</f>
        <v>2.6752548679000001</v>
      </c>
      <c r="X58" s="35">
        <f>IFERROR(VLOOKUP(B58,'eschools 16'!$A$2:$F$25,6,FALSE),1)</f>
        <v>1</v>
      </c>
      <c r="Y58" s="1">
        <f t="shared" si="0"/>
        <v>22.95</v>
      </c>
      <c r="Z58" s="1">
        <f t="shared" si="1"/>
        <v>727.67</v>
      </c>
      <c r="AA58" s="31">
        <f>IFERROR(VLOOKUP(C58,'eindex _tget pp '!$A$4:$G$615,7,FALSE),0)</f>
        <v>0.41139015000000001</v>
      </c>
      <c r="AB58" s="1">
        <f>VLOOKUP(A58,'ADM Details FY17'!$A$3:$AB$3515,28,FALSE)</f>
        <v>0</v>
      </c>
      <c r="AC58" s="1">
        <f t="shared" si="2"/>
        <v>0</v>
      </c>
      <c r="AD58" s="1">
        <f t="shared" si="3"/>
        <v>1</v>
      </c>
      <c r="AE58" s="1">
        <f t="shared" si="4"/>
        <v>150</v>
      </c>
      <c r="AF58" s="84">
        <v>598</v>
      </c>
      <c r="AG58" s="1">
        <v>37.199999999999996</v>
      </c>
      <c r="AH58" s="1">
        <v>0</v>
      </c>
      <c r="AI58" s="1">
        <v>16.12</v>
      </c>
      <c r="AJ58" s="1">
        <v>2.61</v>
      </c>
      <c r="AK58" s="1">
        <v>0</v>
      </c>
      <c r="AL58" s="1">
        <v>0</v>
      </c>
      <c r="AM58" s="1">
        <v>0</v>
      </c>
      <c r="AN58" s="1">
        <v>35.96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6605.77</v>
      </c>
      <c r="AZ58" s="1">
        <v>34759.360000000001</v>
      </c>
      <c r="BA58" s="1">
        <v>0</v>
      </c>
      <c r="BB58" s="1">
        <v>0</v>
      </c>
      <c r="BC58" s="1">
        <v>37.199999999999996</v>
      </c>
      <c r="BD58"/>
      <c r="BE58"/>
    </row>
    <row r="59" spans="1:57" s="16" customFormat="1" x14ac:dyDescent="0.25">
      <c r="A59" s="16" t="str">
        <f>B59&amp;"-"&amp;COUNTIF($B$3:B59,B59)</f>
        <v>138-7</v>
      </c>
      <c r="B59" s="16">
        <v>138</v>
      </c>
      <c r="C59" s="18">
        <f>VLOOKUP(A59,'ADM Details FY17'!$A$3:$D$3515,4,FALSE)</f>
        <v>44180</v>
      </c>
      <c r="D59" s="1">
        <f>VLOOKUP(A59,'ADM Details FY17'!$A$3:$E$3515,5,FALSE)</f>
        <v>1</v>
      </c>
      <c r="E59" s="1">
        <f>VLOOKUP(A59,'ADM Details FY17'!$A$3:$F$3515,6,FALSE)</f>
        <v>0</v>
      </c>
      <c r="F59" s="1">
        <f>VLOOKUP(A59,'ADM Details FY17'!$A$3:$G$3515,7,FALSE)</f>
        <v>0</v>
      </c>
      <c r="G59" s="1">
        <f>VLOOKUP(A59,'ADM Details FY17'!$A$3:$H$3515,8,FALSE)</f>
        <v>0</v>
      </c>
      <c r="H59" s="1">
        <f>VLOOKUP(A59,'ADM Details FY17'!$A$3:$I$3515,9,FALSE)</f>
        <v>0</v>
      </c>
      <c r="I59" s="1">
        <f>VLOOKUP(A59,'ADM Details FY17'!$A$3:$J$3517,10,FALSE)</f>
        <v>0</v>
      </c>
      <c r="J59" s="1">
        <f>VLOOKUP(A59,'ADM Details FY17'!$A$3:$K$3515,11,FALSE)</f>
        <v>0</v>
      </c>
      <c r="K59" s="1">
        <f>VLOOKUP(A59,'ADM Details FY17'!$A$3:$M$3515,13,FALSE)</f>
        <v>0</v>
      </c>
      <c r="L59" s="1">
        <f>VLOOKUP(A59,'ADM Details FY17'!$A$3:$O$3515,15,FALSE)</f>
        <v>0</v>
      </c>
      <c r="M59" s="1">
        <f>VLOOKUP(A59,'ADM Details FY17'!$A$3:$P$3515,16,FALSE)</f>
        <v>0</v>
      </c>
      <c r="N59" s="1">
        <f>VLOOKUP(A59,'ADM Details FY17'!$A$3:$Q$3515,17,FALSE)</f>
        <v>0</v>
      </c>
      <c r="O59" s="1">
        <f>VLOOKUP(A59,'ADM Details FY17'!$A$3:$S$3515,19,FALSE)</f>
        <v>0</v>
      </c>
      <c r="P59" s="1">
        <f>VLOOKUP(A59,'ADM Details FY17'!$A$3:$U$3515,21,FALSE)</f>
        <v>0</v>
      </c>
      <c r="Q59" s="1">
        <f>VLOOKUP(A59,'ADM Details FY17'!$A$3:$V$3515,22,FALSE)</f>
        <v>0</v>
      </c>
      <c r="R59" s="1">
        <f>VLOOKUP(A59,'ADM Details FY17'!$A$3:$W$3515,23,FALSE)</f>
        <v>0</v>
      </c>
      <c r="S59" s="1">
        <f>VLOOKUP(A59,'ADM Details FY17'!$A$3:$X$3515,24,FALSE)</f>
        <v>0</v>
      </c>
      <c r="T59" s="1">
        <f>VLOOKUP(A59,'ADM Details FY17'!$A$3:$Y$3515,25,FALSE)</f>
        <v>0</v>
      </c>
      <c r="U59" s="1">
        <f>VLOOKUP(A59,'ADM Details FY17'!$A$3:$AA$3515,27,FALSE)</f>
        <v>0</v>
      </c>
      <c r="V59" s="1">
        <f>IFERROR(VLOOKUP(C59,'eindex _tget pp '!$A$4:$E$615,5,FALSE),0)</f>
        <v>9.825272079576445</v>
      </c>
      <c r="W59" s="31">
        <f>IFERROR(VLOOKUP(C59,'eindex _tget pp '!$A$4:$F$615,6,FALSE),0)</f>
        <v>0.78455399329999997</v>
      </c>
      <c r="X59" s="35">
        <f>IFERROR(VLOOKUP(B59,'eschools 16'!$A$2:$F$25,6,FALSE),1)</f>
        <v>1</v>
      </c>
      <c r="Y59" s="1">
        <f t="shared" si="0"/>
        <v>2.46</v>
      </c>
      <c r="Z59" s="1">
        <f t="shared" si="1"/>
        <v>0</v>
      </c>
      <c r="AA59" s="31">
        <f>IFERROR(VLOOKUP(C59,'eindex _tget pp '!$A$4:$G$615,7,FALSE),0)</f>
        <v>0.34891477100000001</v>
      </c>
      <c r="AB59" s="1">
        <f>VLOOKUP(A59,'ADM Details FY17'!$A$3:$AB$3515,28,FALSE)</f>
        <v>0</v>
      </c>
      <c r="AC59" s="1">
        <f t="shared" si="2"/>
        <v>0</v>
      </c>
      <c r="AD59" s="1">
        <f t="shared" si="3"/>
        <v>1</v>
      </c>
      <c r="AE59" s="1">
        <f t="shared" si="4"/>
        <v>150</v>
      </c>
      <c r="AF59" s="84">
        <v>608</v>
      </c>
      <c r="AG59" s="1">
        <v>81.77000000000001</v>
      </c>
      <c r="AH59" s="1">
        <v>0</v>
      </c>
      <c r="AI59" s="1">
        <v>37.24</v>
      </c>
      <c r="AJ59" s="1">
        <v>12.879999999999999</v>
      </c>
      <c r="AK59" s="1">
        <v>0</v>
      </c>
      <c r="AL59" s="1">
        <v>0.85</v>
      </c>
      <c r="AM59" s="1">
        <v>17.010000000000002</v>
      </c>
      <c r="AN59" s="1">
        <v>52.739999999999995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5940.26</v>
      </c>
      <c r="AZ59" s="1">
        <v>18436.18</v>
      </c>
      <c r="BA59" s="1">
        <v>0</v>
      </c>
      <c r="BB59" s="1">
        <v>0</v>
      </c>
      <c r="BC59" s="1">
        <v>81.77000000000001</v>
      </c>
      <c r="BD59"/>
      <c r="BE59"/>
    </row>
    <row r="60" spans="1:57" s="16" customFormat="1" x14ac:dyDescent="0.25">
      <c r="A60" s="16" t="str">
        <f>B60&amp;"-"&amp;COUNTIF($B$3:B60,B60)</f>
        <v>138-8</v>
      </c>
      <c r="B60" s="16">
        <v>138</v>
      </c>
      <c r="C60" s="18">
        <f>VLOOKUP(A60,'ADM Details FY17'!$A$3:$D$3515,4,FALSE)</f>
        <v>48702</v>
      </c>
      <c r="D60" s="1">
        <f>VLOOKUP(A60,'ADM Details FY17'!$A$3:$E$3515,5,FALSE)</f>
        <v>43.46</v>
      </c>
      <c r="E60" s="1">
        <f>VLOOKUP(A60,'ADM Details FY17'!$A$3:$F$3515,6,FALSE)</f>
        <v>0</v>
      </c>
      <c r="F60" s="1">
        <f>VLOOKUP(A60,'ADM Details FY17'!$A$3:$G$3515,7,FALSE)</f>
        <v>0</v>
      </c>
      <c r="G60" s="1">
        <f>VLOOKUP(A60,'ADM Details FY17'!$A$3:$H$3515,8,FALSE)</f>
        <v>0</v>
      </c>
      <c r="H60" s="1">
        <f>VLOOKUP(A60,'ADM Details FY17'!$A$3:$I$3515,9,FALSE)</f>
        <v>0</v>
      </c>
      <c r="I60" s="1">
        <f>VLOOKUP(A60,'ADM Details FY17'!$A$3:$J$3517,10,FALSE)</f>
        <v>0</v>
      </c>
      <c r="J60" s="1">
        <f>VLOOKUP(A60,'ADM Details FY17'!$A$3:$K$3515,11,FALSE)</f>
        <v>0</v>
      </c>
      <c r="K60" s="1">
        <f>VLOOKUP(A60,'ADM Details FY17'!$A$3:$M$3515,13,FALSE)</f>
        <v>34.43</v>
      </c>
      <c r="L60" s="1">
        <f>VLOOKUP(A60,'ADM Details FY17'!$A$3:$O$3515,15,FALSE)</f>
        <v>0</v>
      </c>
      <c r="M60" s="1">
        <f>VLOOKUP(A60,'ADM Details FY17'!$A$3:$P$3515,16,FALSE)</f>
        <v>0</v>
      </c>
      <c r="N60" s="1">
        <f>VLOOKUP(A60,'ADM Details FY17'!$A$3:$Q$3515,17,FALSE)</f>
        <v>0</v>
      </c>
      <c r="O60" s="1">
        <f>VLOOKUP(A60,'ADM Details FY17'!$A$3:$S$3515,19,FALSE)</f>
        <v>16.02</v>
      </c>
      <c r="P60" s="1">
        <f>VLOOKUP(A60,'ADM Details FY17'!$A$3:$U$3515,21,FALSE)</f>
        <v>0</v>
      </c>
      <c r="Q60" s="1">
        <f>VLOOKUP(A60,'ADM Details FY17'!$A$3:$V$3515,22,FALSE)</f>
        <v>0</v>
      </c>
      <c r="R60" s="1">
        <f>VLOOKUP(A60,'ADM Details FY17'!$A$3:$W$3515,23,FALSE)</f>
        <v>0</v>
      </c>
      <c r="S60" s="1">
        <f>VLOOKUP(A60,'ADM Details FY17'!$A$3:$X$3515,24,FALSE)</f>
        <v>0</v>
      </c>
      <c r="T60" s="1">
        <f>VLOOKUP(A60,'ADM Details FY17'!$A$3:$Y$3515,25,FALSE)</f>
        <v>0</v>
      </c>
      <c r="U60" s="1">
        <f>VLOOKUP(A60,'ADM Details FY17'!$A$3:$AA$3515,27,FALSE)</f>
        <v>0</v>
      </c>
      <c r="V60" s="1">
        <f>IFERROR(VLOOKUP(C60,'eindex _tget pp '!$A$4:$E$615,5,FALSE),0)</f>
        <v>1185.2952812025621</v>
      </c>
      <c r="W60" s="31">
        <f>IFERROR(VLOOKUP(C60,'eindex _tget pp '!$A$4:$F$615,6,FALSE),0)</f>
        <v>1.8289560841000001</v>
      </c>
      <c r="X60" s="35">
        <f>IFERROR(VLOOKUP(B60,'eschools 16'!$A$2:$F$25,6,FALSE),1)</f>
        <v>1</v>
      </c>
      <c r="Y60" s="1">
        <f t="shared" si="0"/>
        <v>12878.23</v>
      </c>
      <c r="Z60" s="1">
        <f t="shared" si="1"/>
        <v>17128.099999999999</v>
      </c>
      <c r="AA60" s="31">
        <f>IFERROR(VLOOKUP(C60,'eindex _tget pp '!$A$4:$G$615,7,FALSE),0)</f>
        <v>0.78987808599999998</v>
      </c>
      <c r="AB60" s="1">
        <f>VLOOKUP(A60,'ADM Details FY17'!$A$3:$AB$3515,28,FALSE)</f>
        <v>0</v>
      </c>
      <c r="AC60" s="1">
        <f t="shared" si="2"/>
        <v>0</v>
      </c>
      <c r="AD60" s="1">
        <f t="shared" si="3"/>
        <v>43.46</v>
      </c>
      <c r="AE60" s="1">
        <f t="shared" si="4"/>
        <v>6519</v>
      </c>
      <c r="AF60" s="84">
        <v>609</v>
      </c>
      <c r="AG60" s="1">
        <v>90.300000000000011</v>
      </c>
      <c r="AH60" s="1">
        <v>0.24</v>
      </c>
      <c r="AI60" s="1">
        <v>36.94</v>
      </c>
      <c r="AJ60" s="1">
        <v>17.290000000000003</v>
      </c>
      <c r="AK60" s="1">
        <v>0</v>
      </c>
      <c r="AL60" s="1">
        <v>0.76</v>
      </c>
      <c r="AM60" s="1">
        <v>19.82</v>
      </c>
      <c r="AN60" s="1">
        <v>90.300000000000011</v>
      </c>
      <c r="AO60" s="1">
        <v>0</v>
      </c>
      <c r="AP60" s="1">
        <v>2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36158.78</v>
      </c>
      <c r="AZ60" s="1">
        <v>62333.560000000005</v>
      </c>
      <c r="BA60" s="1">
        <v>0</v>
      </c>
      <c r="BB60" s="1">
        <v>0</v>
      </c>
      <c r="BC60" s="1">
        <v>90.300000000000011</v>
      </c>
      <c r="BD60"/>
      <c r="BE60"/>
    </row>
    <row r="61" spans="1:57" s="16" customFormat="1" x14ac:dyDescent="0.25">
      <c r="A61" s="16" t="str">
        <f>B61&amp;"-"&amp;COUNTIF($B$3:B61,B61)</f>
        <v>138-9</v>
      </c>
      <c r="B61" s="16">
        <v>138</v>
      </c>
      <c r="C61" s="18">
        <f>VLOOKUP(A61,'ADM Details FY17'!$A$3:$D$3515,4,FALSE)</f>
        <v>48710</v>
      </c>
      <c r="D61" s="1">
        <f>VLOOKUP(A61,'ADM Details FY17'!$A$3:$E$3515,5,FALSE)</f>
        <v>1</v>
      </c>
      <c r="E61" s="1">
        <f>VLOOKUP(A61,'ADM Details FY17'!$A$3:$F$3515,6,FALSE)</f>
        <v>0</v>
      </c>
      <c r="F61" s="1">
        <f>VLOOKUP(A61,'ADM Details FY17'!$A$3:$G$3515,7,FALSE)</f>
        <v>0</v>
      </c>
      <c r="G61" s="1">
        <f>VLOOKUP(A61,'ADM Details FY17'!$A$3:$H$3515,8,FALSE)</f>
        <v>0</v>
      </c>
      <c r="H61" s="1">
        <f>VLOOKUP(A61,'ADM Details FY17'!$A$3:$I$3515,9,FALSE)</f>
        <v>0</v>
      </c>
      <c r="I61" s="1">
        <f>VLOOKUP(A61,'ADM Details FY17'!$A$3:$J$3517,10,FALSE)</f>
        <v>0</v>
      </c>
      <c r="J61" s="1">
        <f>VLOOKUP(A61,'ADM Details FY17'!$A$3:$K$3515,11,FALSE)</f>
        <v>0</v>
      </c>
      <c r="K61" s="1">
        <f>VLOOKUP(A61,'ADM Details FY17'!$A$3:$M$3515,13,FALSE)</f>
        <v>1</v>
      </c>
      <c r="L61" s="1">
        <f>VLOOKUP(A61,'ADM Details FY17'!$A$3:$O$3515,15,FALSE)</f>
        <v>0</v>
      </c>
      <c r="M61" s="1">
        <f>VLOOKUP(A61,'ADM Details FY17'!$A$3:$P$3515,16,FALSE)</f>
        <v>0</v>
      </c>
      <c r="N61" s="1">
        <f>VLOOKUP(A61,'ADM Details FY17'!$A$3:$Q$3515,17,FALSE)</f>
        <v>0</v>
      </c>
      <c r="O61" s="1">
        <f>VLOOKUP(A61,'ADM Details FY17'!$A$3:$S$3515,19,FALSE)</f>
        <v>1</v>
      </c>
      <c r="P61" s="1">
        <f>VLOOKUP(A61,'ADM Details FY17'!$A$3:$U$3515,21,FALSE)</f>
        <v>0</v>
      </c>
      <c r="Q61" s="1">
        <f>VLOOKUP(A61,'ADM Details FY17'!$A$3:$V$3515,22,FALSE)</f>
        <v>0</v>
      </c>
      <c r="R61" s="1">
        <f>VLOOKUP(A61,'ADM Details FY17'!$A$3:$W$3515,23,FALSE)</f>
        <v>0</v>
      </c>
      <c r="S61" s="1">
        <f>VLOOKUP(A61,'ADM Details FY17'!$A$3:$X$3515,24,FALSE)</f>
        <v>0</v>
      </c>
      <c r="T61" s="1">
        <f>VLOOKUP(A61,'ADM Details FY17'!$A$3:$Y$3515,25,FALSE)</f>
        <v>0</v>
      </c>
      <c r="U61" s="1">
        <f>VLOOKUP(A61,'ADM Details FY17'!$A$3:$AA$3515,27,FALSE)</f>
        <v>0</v>
      </c>
      <c r="V61" s="1">
        <f>IFERROR(VLOOKUP(C61,'eindex _tget pp '!$A$4:$E$615,5,FALSE),0)</f>
        <v>726.72951254947156</v>
      </c>
      <c r="W61" s="31">
        <f>IFERROR(VLOOKUP(C61,'eindex _tget pp '!$A$4:$F$615,6,FALSE),0)</f>
        <v>1.2307659473999999</v>
      </c>
      <c r="X61" s="35">
        <f>IFERROR(VLOOKUP(B61,'eschools 16'!$A$2:$F$25,6,FALSE),1)</f>
        <v>1</v>
      </c>
      <c r="Y61" s="1">
        <f t="shared" si="0"/>
        <v>181.68</v>
      </c>
      <c r="Z61" s="1">
        <f t="shared" si="1"/>
        <v>334.77</v>
      </c>
      <c r="AA61" s="31">
        <f>IFERROR(VLOOKUP(C61,'eindex _tget pp '!$A$4:$G$615,7,FALSE),0)</f>
        <v>0.63428701200000004</v>
      </c>
      <c r="AB61" s="1">
        <f>VLOOKUP(A61,'ADM Details FY17'!$A$3:$AB$3515,28,FALSE)</f>
        <v>0</v>
      </c>
      <c r="AC61" s="1">
        <f t="shared" si="2"/>
        <v>0</v>
      </c>
      <c r="AD61" s="1">
        <f t="shared" si="3"/>
        <v>1</v>
      </c>
      <c r="AE61" s="1">
        <f t="shared" si="4"/>
        <v>150</v>
      </c>
      <c r="AF61" s="84">
        <v>610</v>
      </c>
      <c r="AG61" s="1">
        <v>99.020000000000024</v>
      </c>
      <c r="AH61" s="1">
        <v>0.78</v>
      </c>
      <c r="AI61" s="1">
        <v>21.52</v>
      </c>
      <c r="AJ61" s="1">
        <v>22.419999999999998</v>
      </c>
      <c r="AK61" s="1">
        <v>0</v>
      </c>
      <c r="AL61" s="1">
        <v>2.39</v>
      </c>
      <c r="AM61" s="1">
        <v>10.16</v>
      </c>
      <c r="AN61" s="1">
        <v>99.020000000000024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11359.809999999998</v>
      </c>
      <c r="AZ61" s="1">
        <v>76004.510000000024</v>
      </c>
      <c r="BA61" s="1">
        <v>0</v>
      </c>
      <c r="BB61" s="1">
        <v>0</v>
      </c>
      <c r="BC61" s="1">
        <v>99.020000000000024</v>
      </c>
      <c r="BD61"/>
      <c r="BE61"/>
    </row>
    <row r="62" spans="1:57" s="16" customFormat="1" x14ac:dyDescent="0.25">
      <c r="A62" s="16" t="str">
        <f>B62&amp;"-"&amp;COUNTIF($B$3:B62,B62)</f>
        <v>138-10</v>
      </c>
      <c r="B62" s="16">
        <v>138</v>
      </c>
      <c r="C62" s="18">
        <f>VLOOKUP(A62,'ADM Details FY17'!$A$3:$D$3515,4,FALSE)</f>
        <v>48728</v>
      </c>
      <c r="D62" s="1">
        <f>VLOOKUP(A62,'ADM Details FY17'!$A$3:$E$3515,5,FALSE)</f>
        <v>4</v>
      </c>
      <c r="E62" s="1">
        <f>VLOOKUP(A62,'ADM Details FY17'!$A$3:$F$3515,6,FALSE)</f>
        <v>0</v>
      </c>
      <c r="F62" s="1">
        <f>VLOOKUP(A62,'ADM Details FY17'!$A$3:$G$3515,7,FALSE)</f>
        <v>0</v>
      </c>
      <c r="G62" s="1">
        <f>VLOOKUP(A62,'ADM Details FY17'!$A$3:$H$3515,8,FALSE)</f>
        <v>0</v>
      </c>
      <c r="H62" s="1">
        <f>VLOOKUP(A62,'ADM Details FY17'!$A$3:$I$3515,9,FALSE)</f>
        <v>0</v>
      </c>
      <c r="I62" s="1">
        <f>VLOOKUP(A62,'ADM Details FY17'!$A$3:$J$3517,10,FALSE)</f>
        <v>0</v>
      </c>
      <c r="J62" s="1">
        <f>VLOOKUP(A62,'ADM Details FY17'!$A$3:$K$3515,11,FALSE)</f>
        <v>0</v>
      </c>
      <c r="K62" s="1">
        <f>VLOOKUP(A62,'ADM Details FY17'!$A$3:$M$3515,13,FALSE)</f>
        <v>3</v>
      </c>
      <c r="L62" s="1">
        <f>VLOOKUP(A62,'ADM Details FY17'!$A$3:$O$3515,15,FALSE)</f>
        <v>0</v>
      </c>
      <c r="M62" s="1">
        <f>VLOOKUP(A62,'ADM Details FY17'!$A$3:$P$3515,16,FALSE)</f>
        <v>0</v>
      </c>
      <c r="N62" s="1">
        <f>VLOOKUP(A62,'ADM Details FY17'!$A$3:$Q$3515,17,FALSE)</f>
        <v>0</v>
      </c>
      <c r="O62" s="1">
        <f>VLOOKUP(A62,'ADM Details FY17'!$A$3:$S$3515,19,FALSE)</f>
        <v>2</v>
      </c>
      <c r="P62" s="1">
        <f>VLOOKUP(A62,'ADM Details FY17'!$A$3:$U$3515,21,FALSE)</f>
        <v>0</v>
      </c>
      <c r="Q62" s="1">
        <f>VLOOKUP(A62,'ADM Details FY17'!$A$3:$V$3515,22,FALSE)</f>
        <v>0</v>
      </c>
      <c r="R62" s="1">
        <f>VLOOKUP(A62,'ADM Details FY17'!$A$3:$W$3515,23,FALSE)</f>
        <v>0</v>
      </c>
      <c r="S62" s="1">
        <f>VLOOKUP(A62,'ADM Details FY17'!$A$3:$X$3515,24,FALSE)</f>
        <v>0</v>
      </c>
      <c r="T62" s="1">
        <f>VLOOKUP(A62,'ADM Details FY17'!$A$3:$Y$3515,25,FALSE)</f>
        <v>0</v>
      </c>
      <c r="U62" s="1">
        <f>VLOOKUP(A62,'ADM Details FY17'!$A$3:$AA$3515,27,FALSE)</f>
        <v>0</v>
      </c>
      <c r="V62" s="1">
        <f>IFERROR(VLOOKUP(C62,'eindex _tget pp '!$A$4:$E$615,5,FALSE),0)</f>
        <v>339.34607502485409</v>
      </c>
      <c r="W62" s="31">
        <f>IFERROR(VLOOKUP(C62,'eindex _tget pp '!$A$4:$F$615,6,FALSE),0)</f>
        <v>0.50344486980000003</v>
      </c>
      <c r="X62" s="35">
        <f>IFERROR(VLOOKUP(B62,'eschools 16'!$A$2:$F$25,6,FALSE),1)</f>
        <v>1</v>
      </c>
      <c r="Y62" s="1">
        <f t="shared" si="0"/>
        <v>339.35</v>
      </c>
      <c r="Z62" s="1">
        <f t="shared" si="1"/>
        <v>410.81</v>
      </c>
      <c r="AA62" s="31">
        <f>IFERROR(VLOOKUP(C62,'eindex _tget pp '!$A$4:$G$615,7,FALSE),0)</f>
        <v>0.54698346600000003</v>
      </c>
      <c r="AB62" s="1">
        <f>VLOOKUP(A62,'ADM Details FY17'!$A$3:$AB$3515,28,FALSE)</f>
        <v>0</v>
      </c>
      <c r="AC62" s="1">
        <f t="shared" si="2"/>
        <v>0</v>
      </c>
      <c r="AD62" s="1">
        <f t="shared" si="3"/>
        <v>4</v>
      </c>
      <c r="AE62" s="1">
        <f t="shared" si="4"/>
        <v>600</v>
      </c>
      <c r="AF62" s="84">
        <v>613</v>
      </c>
      <c r="AG62" s="1">
        <v>301.15000000000003</v>
      </c>
      <c r="AH62" s="1">
        <v>16.760000000000002</v>
      </c>
      <c r="AI62" s="1">
        <v>15.23</v>
      </c>
      <c r="AJ62" s="1">
        <v>1</v>
      </c>
      <c r="AK62" s="1">
        <v>0</v>
      </c>
      <c r="AL62" s="1">
        <v>0</v>
      </c>
      <c r="AM62" s="1">
        <v>1</v>
      </c>
      <c r="AN62" s="1">
        <v>301.15000000000003</v>
      </c>
      <c r="AO62" s="1">
        <v>0</v>
      </c>
      <c r="AP62" s="1">
        <v>0</v>
      </c>
      <c r="AQ62" s="1">
        <v>0</v>
      </c>
      <c r="AR62" s="1">
        <v>173.64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116114.62000000001</v>
      </c>
      <c r="AZ62" s="1">
        <v>146218.76</v>
      </c>
      <c r="BA62" s="1">
        <v>0</v>
      </c>
      <c r="BB62" s="1">
        <v>0</v>
      </c>
      <c r="BC62" s="1">
        <v>301.15000000000003</v>
      </c>
      <c r="BD62"/>
      <c r="BE62"/>
    </row>
    <row r="63" spans="1:57" s="16" customFormat="1" x14ac:dyDescent="0.25">
      <c r="A63" s="16" t="str">
        <f>B63&amp;"-"&amp;COUNTIF($B$3:B63,B63)</f>
        <v>138-11</v>
      </c>
      <c r="B63" s="16">
        <v>138</v>
      </c>
      <c r="C63" s="18">
        <f>VLOOKUP(A63,'ADM Details FY17'!$A$3:$D$3515,4,FALSE)</f>
        <v>48033</v>
      </c>
      <c r="D63" s="1">
        <f>VLOOKUP(A63,'ADM Details FY17'!$A$3:$E$3515,5,FALSE)</f>
        <v>7.69</v>
      </c>
      <c r="E63" s="1">
        <f>VLOOKUP(A63,'ADM Details FY17'!$A$3:$F$3515,6,FALSE)</f>
        <v>0</v>
      </c>
      <c r="F63" s="1">
        <f>VLOOKUP(A63,'ADM Details FY17'!$A$3:$G$3515,7,FALSE)</f>
        <v>0</v>
      </c>
      <c r="G63" s="1">
        <f>VLOOKUP(A63,'ADM Details FY17'!$A$3:$H$3515,8,FALSE)</f>
        <v>0</v>
      </c>
      <c r="H63" s="1">
        <f>VLOOKUP(A63,'ADM Details FY17'!$A$3:$I$3515,9,FALSE)</f>
        <v>0</v>
      </c>
      <c r="I63" s="1">
        <f>VLOOKUP(A63,'ADM Details FY17'!$A$3:$J$3517,10,FALSE)</f>
        <v>0</v>
      </c>
      <c r="J63" s="1">
        <f>VLOOKUP(A63,'ADM Details FY17'!$A$3:$K$3515,11,FALSE)</f>
        <v>0</v>
      </c>
      <c r="K63" s="1">
        <f>VLOOKUP(A63,'ADM Details FY17'!$A$3:$M$3515,13,FALSE)</f>
        <v>7.69</v>
      </c>
      <c r="L63" s="1">
        <f>VLOOKUP(A63,'ADM Details FY17'!$A$3:$O$3515,15,FALSE)</f>
        <v>0</v>
      </c>
      <c r="M63" s="1">
        <f>VLOOKUP(A63,'ADM Details FY17'!$A$3:$P$3515,16,FALSE)</f>
        <v>0</v>
      </c>
      <c r="N63" s="1">
        <f>VLOOKUP(A63,'ADM Details FY17'!$A$3:$Q$3515,17,FALSE)</f>
        <v>0</v>
      </c>
      <c r="O63" s="1">
        <f>VLOOKUP(A63,'ADM Details FY17'!$A$3:$S$3515,19,FALSE)</f>
        <v>3.99</v>
      </c>
      <c r="P63" s="1">
        <f>VLOOKUP(A63,'ADM Details FY17'!$A$3:$U$3515,21,FALSE)</f>
        <v>0</v>
      </c>
      <c r="Q63" s="1">
        <f>VLOOKUP(A63,'ADM Details FY17'!$A$3:$V$3515,22,FALSE)</f>
        <v>0</v>
      </c>
      <c r="R63" s="1">
        <f>VLOOKUP(A63,'ADM Details FY17'!$A$3:$W$3515,23,FALSE)</f>
        <v>0</v>
      </c>
      <c r="S63" s="1">
        <f>VLOOKUP(A63,'ADM Details FY17'!$A$3:$X$3515,24,FALSE)</f>
        <v>0</v>
      </c>
      <c r="T63" s="1">
        <f>VLOOKUP(A63,'ADM Details FY17'!$A$3:$Y$3515,25,FALSE)</f>
        <v>0</v>
      </c>
      <c r="U63" s="1">
        <f>VLOOKUP(A63,'ADM Details FY17'!$A$3:$AA$3515,27,FALSE)</f>
        <v>0</v>
      </c>
      <c r="V63" s="1">
        <f>IFERROR(VLOOKUP(C63,'eindex _tget pp '!$A$4:$E$615,5,FALSE),0)</f>
        <v>19.784028413336806</v>
      </c>
      <c r="W63" s="31">
        <f>IFERROR(VLOOKUP(C63,'eindex _tget pp '!$A$4:$F$615,6,FALSE),0)</f>
        <v>0.34353676309999998</v>
      </c>
      <c r="X63" s="35">
        <f>IFERROR(VLOOKUP(B63,'eschools 16'!$A$2:$F$25,6,FALSE),1)</f>
        <v>1</v>
      </c>
      <c r="Y63" s="1">
        <f t="shared" si="0"/>
        <v>38.03</v>
      </c>
      <c r="Z63" s="1">
        <f t="shared" si="1"/>
        <v>718.57</v>
      </c>
      <c r="AA63" s="31">
        <f>IFERROR(VLOOKUP(C63,'eindex _tget pp '!$A$4:$G$615,7,FALSE),0)</f>
        <v>0.31385861199999998</v>
      </c>
      <c r="AB63" s="1">
        <f>VLOOKUP(A63,'ADM Details FY17'!$A$3:$AB$3515,28,FALSE)</f>
        <v>0</v>
      </c>
      <c r="AC63" s="1">
        <f t="shared" si="2"/>
        <v>0</v>
      </c>
      <c r="AD63" s="1">
        <f t="shared" si="3"/>
        <v>7.69</v>
      </c>
      <c r="AE63" s="1">
        <f t="shared" si="4"/>
        <v>1153.5</v>
      </c>
      <c r="AF63" s="84">
        <v>614</v>
      </c>
      <c r="AG63" s="1">
        <v>211.94999999999993</v>
      </c>
      <c r="AH63" s="1">
        <v>0</v>
      </c>
      <c r="AI63" s="1">
        <v>43.09</v>
      </c>
      <c r="AJ63" s="1">
        <v>32.860000000000007</v>
      </c>
      <c r="AK63" s="1">
        <v>1</v>
      </c>
      <c r="AL63" s="1">
        <v>7.43</v>
      </c>
      <c r="AM63" s="1">
        <v>14.419999999999998</v>
      </c>
      <c r="AN63" s="1">
        <v>211.94999999999993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32437.670000000006</v>
      </c>
      <c r="AZ63" s="1">
        <v>144672.49</v>
      </c>
      <c r="BA63" s="1">
        <v>0</v>
      </c>
      <c r="BB63" s="1">
        <v>0</v>
      </c>
      <c r="BC63" s="1">
        <v>211.94999999999993</v>
      </c>
      <c r="BD63"/>
      <c r="BE63"/>
    </row>
    <row r="64" spans="1:57" s="16" customFormat="1" x14ac:dyDescent="0.25">
      <c r="A64" s="16" t="str">
        <f>B64&amp;"-"&amp;COUNTIF($B$3:B64,B64)</f>
        <v>138-12</v>
      </c>
      <c r="B64" s="16">
        <v>138</v>
      </c>
      <c r="C64" s="18">
        <f>VLOOKUP(A64,'ADM Details FY17'!$A$3:$D$3515,4,FALSE)</f>
        <v>48736</v>
      </c>
      <c r="D64" s="1">
        <f>VLOOKUP(A64,'ADM Details FY17'!$A$3:$E$3515,5,FALSE)</f>
        <v>6</v>
      </c>
      <c r="E64" s="1">
        <f>VLOOKUP(A64,'ADM Details FY17'!$A$3:$F$3515,6,FALSE)</f>
        <v>0</v>
      </c>
      <c r="F64" s="1">
        <f>VLOOKUP(A64,'ADM Details FY17'!$A$3:$G$3515,7,FALSE)</f>
        <v>0</v>
      </c>
      <c r="G64" s="1">
        <f>VLOOKUP(A64,'ADM Details FY17'!$A$3:$H$3515,8,FALSE)</f>
        <v>0</v>
      </c>
      <c r="H64" s="1">
        <f>VLOOKUP(A64,'ADM Details FY17'!$A$3:$I$3515,9,FALSE)</f>
        <v>0</v>
      </c>
      <c r="I64" s="1">
        <f>VLOOKUP(A64,'ADM Details FY17'!$A$3:$J$3517,10,FALSE)</f>
        <v>0</v>
      </c>
      <c r="J64" s="1">
        <f>VLOOKUP(A64,'ADM Details FY17'!$A$3:$K$3515,11,FALSE)</f>
        <v>0</v>
      </c>
      <c r="K64" s="1">
        <f>VLOOKUP(A64,'ADM Details FY17'!$A$3:$M$3515,13,FALSE)</f>
        <v>4</v>
      </c>
      <c r="L64" s="1">
        <f>VLOOKUP(A64,'ADM Details FY17'!$A$3:$O$3515,15,FALSE)</f>
        <v>0</v>
      </c>
      <c r="M64" s="1">
        <f>VLOOKUP(A64,'ADM Details FY17'!$A$3:$P$3515,16,FALSE)</f>
        <v>0</v>
      </c>
      <c r="N64" s="1">
        <f>VLOOKUP(A64,'ADM Details FY17'!$A$3:$Q$3515,17,FALSE)</f>
        <v>0</v>
      </c>
      <c r="O64" s="1">
        <f>VLOOKUP(A64,'ADM Details FY17'!$A$3:$S$3515,19,FALSE)</f>
        <v>3</v>
      </c>
      <c r="P64" s="1">
        <f>VLOOKUP(A64,'ADM Details FY17'!$A$3:$U$3515,21,FALSE)</f>
        <v>0</v>
      </c>
      <c r="Q64" s="1">
        <f>VLOOKUP(A64,'ADM Details FY17'!$A$3:$V$3515,22,FALSE)</f>
        <v>0</v>
      </c>
      <c r="R64" s="1">
        <f>VLOOKUP(A64,'ADM Details FY17'!$A$3:$W$3515,23,FALSE)</f>
        <v>0</v>
      </c>
      <c r="S64" s="1">
        <f>VLOOKUP(A64,'ADM Details FY17'!$A$3:$X$3515,24,FALSE)</f>
        <v>0</v>
      </c>
      <c r="T64" s="1">
        <f>VLOOKUP(A64,'ADM Details FY17'!$A$3:$Y$3515,25,FALSE)</f>
        <v>0</v>
      </c>
      <c r="U64" s="1">
        <f>VLOOKUP(A64,'ADM Details FY17'!$A$3:$AA$3515,27,FALSE)</f>
        <v>0</v>
      </c>
      <c r="V64" s="1">
        <f>IFERROR(VLOOKUP(C64,'eindex _tget pp '!$A$4:$E$615,5,FALSE),0)</f>
        <v>1118.8489355616391</v>
      </c>
      <c r="W64" s="31">
        <f>IFERROR(VLOOKUP(C64,'eindex _tget pp '!$A$4:$F$615,6,FALSE),0)</f>
        <v>4.2330263958999996</v>
      </c>
      <c r="X64" s="35">
        <f>IFERROR(VLOOKUP(B64,'eschools 16'!$A$2:$F$25,6,FALSE),1)</f>
        <v>1</v>
      </c>
      <c r="Y64" s="1">
        <f t="shared" si="0"/>
        <v>1678.27</v>
      </c>
      <c r="Z64" s="1">
        <f t="shared" si="1"/>
        <v>4605.53</v>
      </c>
      <c r="AA64" s="31">
        <f>IFERROR(VLOOKUP(C64,'eindex _tget pp '!$A$4:$G$615,7,FALSE),0)</f>
        <v>0.68086584000000006</v>
      </c>
      <c r="AB64" s="1">
        <f>VLOOKUP(A64,'ADM Details FY17'!$A$3:$AB$3515,28,FALSE)</f>
        <v>0</v>
      </c>
      <c r="AC64" s="1">
        <f t="shared" si="2"/>
        <v>0</v>
      </c>
      <c r="AD64" s="1">
        <f t="shared" si="3"/>
        <v>6</v>
      </c>
      <c r="AE64" s="1">
        <f t="shared" si="4"/>
        <v>900</v>
      </c>
      <c r="AF64" s="84">
        <v>616</v>
      </c>
      <c r="AG64" s="1">
        <v>105.22000000000001</v>
      </c>
      <c r="AH64" s="1">
        <v>0</v>
      </c>
      <c r="AI64" s="1">
        <v>37.980000000000004</v>
      </c>
      <c r="AJ64" s="1">
        <v>19.430000000000003</v>
      </c>
      <c r="AK64" s="1">
        <v>0</v>
      </c>
      <c r="AL64" s="1">
        <v>10.379999999999999</v>
      </c>
      <c r="AM64" s="1">
        <v>34.090000000000003</v>
      </c>
      <c r="AN64" s="1">
        <v>105.22000000000001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30302.089999999997</v>
      </c>
      <c r="AZ64" s="1">
        <v>74866.130000000019</v>
      </c>
      <c r="BA64" s="1">
        <v>0</v>
      </c>
      <c r="BB64" s="1">
        <v>0</v>
      </c>
      <c r="BC64" s="1">
        <v>105.22000000000001</v>
      </c>
      <c r="BD64"/>
      <c r="BE64"/>
    </row>
    <row r="65" spans="1:55" x14ac:dyDescent="0.25">
      <c r="A65" t="str">
        <f>B65&amp;"-"&amp;COUNTIF($B$3:B65,B65)</f>
        <v>138-13</v>
      </c>
      <c r="B65">
        <v>138</v>
      </c>
      <c r="C65" s="18">
        <f>VLOOKUP(A65,'ADM Details FY17'!$A$3:$D$3515,4,FALSE)</f>
        <v>48694</v>
      </c>
      <c r="D65" s="1">
        <f>VLOOKUP(A65,'ADM Details FY17'!$A$3:$E$3515,5,FALSE)</f>
        <v>1</v>
      </c>
      <c r="E65" s="1">
        <f>VLOOKUP(A65,'ADM Details FY17'!$A$3:$F$3515,6,FALSE)</f>
        <v>0</v>
      </c>
      <c r="F65" s="1">
        <f>VLOOKUP(A65,'ADM Details FY17'!$A$3:$G$3515,7,FALSE)</f>
        <v>0</v>
      </c>
      <c r="G65" s="1">
        <f>VLOOKUP(A65,'ADM Details FY17'!$A$3:$H$3515,8,FALSE)</f>
        <v>0</v>
      </c>
      <c r="H65" s="1">
        <f>VLOOKUP(A65,'ADM Details FY17'!$A$3:$I$3515,9,FALSE)</f>
        <v>0</v>
      </c>
      <c r="I65" s="1">
        <f>VLOOKUP(A65,'ADM Details FY17'!$A$3:$J$3517,10,FALSE)</f>
        <v>0</v>
      </c>
      <c r="J65" s="1">
        <f>VLOOKUP(A65,'ADM Details FY17'!$A$3:$K$3515,11,FALSE)</f>
        <v>0</v>
      </c>
      <c r="K65" s="1">
        <f>VLOOKUP(A65,'ADM Details FY17'!$A$3:$M$3515,13,FALSE)</f>
        <v>1</v>
      </c>
      <c r="L65" s="1">
        <f>VLOOKUP(A65,'ADM Details FY17'!$A$3:$O$3515,15,FALSE)</f>
        <v>0</v>
      </c>
      <c r="M65" s="1">
        <f>VLOOKUP(A65,'ADM Details FY17'!$A$3:$P$3515,16,FALSE)</f>
        <v>0</v>
      </c>
      <c r="N65" s="1">
        <f>VLOOKUP(A65,'ADM Details FY17'!$A$3:$Q$3515,17,FALSE)</f>
        <v>0</v>
      </c>
      <c r="O65" s="1">
        <f>VLOOKUP(A65,'ADM Details FY17'!$A$3:$S$3515,19,FALSE)</f>
        <v>0</v>
      </c>
      <c r="P65" s="1">
        <f>VLOOKUP(A65,'ADM Details FY17'!$A$3:$U$3515,21,FALSE)</f>
        <v>0</v>
      </c>
      <c r="Q65" s="1">
        <f>VLOOKUP(A65,'ADM Details FY17'!$A$3:$V$3515,22,FALSE)</f>
        <v>0</v>
      </c>
      <c r="R65" s="1">
        <f>VLOOKUP(A65,'ADM Details FY17'!$A$3:$W$3515,23,FALSE)</f>
        <v>0</v>
      </c>
      <c r="S65" s="1">
        <f>VLOOKUP(A65,'ADM Details FY17'!$A$3:$X$3515,24,FALSE)</f>
        <v>0</v>
      </c>
      <c r="T65" s="1">
        <f>VLOOKUP(A65,'ADM Details FY17'!$A$3:$Y$3515,25,FALSE)</f>
        <v>0</v>
      </c>
      <c r="U65" s="1">
        <f>VLOOKUP(A65,'ADM Details FY17'!$A$3:$AA$3515,27,FALSE)</f>
        <v>0</v>
      </c>
      <c r="V65" s="1">
        <f>IFERROR(VLOOKUP(C65,'eindex _tget pp '!$A$4:$E$615,5,FALSE),0)</f>
        <v>1248.7247346686736</v>
      </c>
      <c r="W65" s="31">
        <f>IFERROR(VLOOKUP(C65,'eindex _tget pp '!$A$4:$F$615,6,FALSE),0)</f>
        <v>3.9918988903999999</v>
      </c>
      <c r="X65" s="4">
        <f>IFERROR(VLOOKUP(B65,'eschools 16'!$A$2:$F$25,6,FALSE),1)</f>
        <v>1</v>
      </c>
      <c r="Y65" s="1">
        <f t="shared" si="0"/>
        <v>312.18</v>
      </c>
      <c r="Z65" s="1">
        <f t="shared" si="1"/>
        <v>1085.8</v>
      </c>
      <c r="AA65" s="31">
        <f>IFERROR(VLOOKUP(C65,'eindex _tget pp '!$A$4:$G$615,7,FALSE),0)</f>
        <v>0.78548638900000001</v>
      </c>
      <c r="AB65" s="1">
        <f>VLOOKUP(A65,'ADM Details FY17'!$A$3:$AB$3515,28,FALSE)</f>
        <v>0</v>
      </c>
      <c r="AC65" s="1">
        <f t="shared" si="2"/>
        <v>0</v>
      </c>
      <c r="AD65" s="1">
        <f t="shared" si="3"/>
        <v>1</v>
      </c>
      <c r="AE65" s="1">
        <f t="shared" si="4"/>
        <v>150</v>
      </c>
      <c r="AF65" s="84">
        <v>621</v>
      </c>
      <c r="AG65" s="1">
        <v>125.42</v>
      </c>
      <c r="AH65" s="1">
        <v>0</v>
      </c>
      <c r="AI65" s="1">
        <v>51.930000000000007</v>
      </c>
      <c r="AJ65" s="1">
        <v>20.080000000000002</v>
      </c>
      <c r="AK65" s="1">
        <v>0</v>
      </c>
      <c r="AL65" s="1">
        <v>0</v>
      </c>
      <c r="AM65" s="1">
        <v>16.350000000000001</v>
      </c>
      <c r="AN65" s="1">
        <v>97.03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6.33</v>
      </c>
      <c r="AV65" s="1">
        <v>0</v>
      </c>
      <c r="AW65" s="1">
        <v>0</v>
      </c>
      <c r="AX65" s="1">
        <v>1</v>
      </c>
      <c r="AY65" s="1">
        <v>36461.54</v>
      </c>
      <c r="AZ65" s="1">
        <v>71624.49000000002</v>
      </c>
      <c r="BA65" s="1">
        <v>0</v>
      </c>
      <c r="BB65" s="1">
        <v>0</v>
      </c>
      <c r="BC65" s="1">
        <v>125.62</v>
      </c>
    </row>
    <row r="66" spans="1:55" x14ac:dyDescent="0.25">
      <c r="A66" t="str">
        <f>B66&amp;"-"&amp;COUNTIF($B$3:B66,B66)</f>
        <v>138-14</v>
      </c>
      <c r="B66">
        <v>138</v>
      </c>
      <c r="C66" s="18">
        <f>VLOOKUP(A66,'ADM Details FY17'!$A$3:$D$3515,4,FALSE)</f>
        <v>44958</v>
      </c>
      <c r="D66" s="1">
        <f>VLOOKUP(A66,'ADM Details FY17'!$A$3:$E$3515,5,FALSE)</f>
        <v>5.99</v>
      </c>
      <c r="E66" s="1">
        <f>VLOOKUP(A66,'ADM Details FY17'!$A$3:$F$3515,6,FALSE)</f>
        <v>0</v>
      </c>
      <c r="F66" s="1">
        <f>VLOOKUP(A66,'ADM Details FY17'!$A$3:$G$3515,7,FALSE)</f>
        <v>0</v>
      </c>
      <c r="G66" s="1">
        <f>VLOOKUP(A66,'ADM Details FY17'!$A$3:$H$3515,8,FALSE)</f>
        <v>0</v>
      </c>
      <c r="H66" s="1">
        <f>VLOOKUP(A66,'ADM Details FY17'!$A$3:$I$3515,9,FALSE)</f>
        <v>0</v>
      </c>
      <c r="I66" s="1">
        <f>VLOOKUP(A66,'ADM Details FY17'!$A$3:$J$3517,10,FALSE)</f>
        <v>0</v>
      </c>
      <c r="J66" s="1">
        <f>VLOOKUP(A66,'ADM Details FY17'!$A$3:$K$3515,11,FALSE)</f>
        <v>0</v>
      </c>
      <c r="K66" s="1">
        <f>VLOOKUP(A66,'ADM Details FY17'!$A$3:$M$3515,13,FALSE)</f>
        <v>4.99</v>
      </c>
      <c r="L66" s="1">
        <f>VLOOKUP(A66,'ADM Details FY17'!$A$3:$O$3515,15,FALSE)</f>
        <v>0</v>
      </c>
      <c r="M66" s="1">
        <f>VLOOKUP(A66,'ADM Details FY17'!$A$3:$P$3515,16,FALSE)</f>
        <v>0</v>
      </c>
      <c r="N66" s="1">
        <f>VLOOKUP(A66,'ADM Details FY17'!$A$3:$Q$3515,17,FALSE)</f>
        <v>0</v>
      </c>
      <c r="O66" s="1">
        <f>VLOOKUP(A66,'ADM Details FY17'!$A$3:$S$3515,19,FALSE)</f>
        <v>4.99</v>
      </c>
      <c r="P66" s="1">
        <f>VLOOKUP(A66,'ADM Details FY17'!$A$3:$U$3515,21,FALSE)</f>
        <v>0</v>
      </c>
      <c r="Q66" s="1">
        <f>VLOOKUP(A66,'ADM Details FY17'!$A$3:$V$3515,22,FALSE)</f>
        <v>0</v>
      </c>
      <c r="R66" s="1">
        <f>VLOOKUP(A66,'ADM Details FY17'!$A$3:$W$3515,23,FALSE)</f>
        <v>0</v>
      </c>
      <c r="S66" s="1">
        <f>VLOOKUP(A66,'ADM Details FY17'!$A$3:$X$3515,24,FALSE)</f>
        <v>0</v>
      </c>
      <c r="T66" s="1">
        <f>VLOOKUP(A66,'ADM Details FY17'!$A$3:$Y$3515,25,FALSE)</f>
        <v>0</v>
      </c>
      <c r="U66" s="1">
        <f>VLOOKUP(A66,'ADM Details FY17'!$A$3:$AA$3515,27,FALSE)</f>
        <v>0</v>
      </c>
      <c r="V66" s="1">
        <f>IFERROR(VLOOKUP(C66,'eindex _tget pp '!$A$4:$E$615,5,FALSE),0)</f>
        <v>0</v>
      </c>
      <c r="W66" s="31">
        <f>IFERROR(VLOOKUP(C66,'eindex _tget pp '!$A$4:$F$615,6,FALSE),0)</f>
        <v>0.52469289910000005</v>
      </c>
      <c r="X66" s="4">
        <f>IFERROR(VLOOKUP(B66,'eschools 16'!$A$2:$F$25,6,FALSE),1)</f>
        <v>1</v>
      </c>
      <c r="Y66" s="1">
        <f t="shared" si="0"/>
        <v>0</v>
      </c>
      <c r="Z66" s="1">
        <f t="shared" si="1"/>
        <v>712.16</v>
      </c>
      <c r="AA66" s="31">
        <f>IFERROR(VLOOKUP(C66,'eindex _tget pp '!$A$4:$G$615,7,FALSE),0)</f>
        <v>0.29313963300000001</v>
      </c>
      <c r="AB66" s="1">
        <f>VLOOKUP(A66,'ADM Details FY17'!$A$3:$AB$3515,28,FALSE)</f>
        <v>0</v>
      </c>
      <c r="AC66" s="1">
        <f t="shared" si="2"/>
        <v>0</v>
      </c>
      <c r="AD66" s="1">
        <f t="shared" si="3"/>
        <v>5.99</v>
      </c>
      <c r="AE66" s="1">
        <f t="shared" si="4"/>
        <v>898.5</v>
      </c>
      <c r="AF66" s="84">
        <v>623</v>
      </c>
      <c r="AG66" s="1">
        <v>201.20999999999998</v>
      </c>
      <c r="AH66" s="1">
        <v>2.08</v>
      </c>
      <c r="AI66" s="1">
        <v>62.559999999999995</v>
      </c>
      <c r="AJ66" s="1">
        <v>55.03</v>
      </c>
      <c r="AK66" s="1">
        <v>0</v>
      </c>
      <c r="AL66" s="1">
        <v>8.51</v>
      </c>
      <c r="AM66" s="1">
        <v>31.259999999999998</v>
      </c>
      <c r="AN66" s="1">
        <v>201.20999999999998</v>
      </c>
      <c r="AO66" s="1">
        <v>0</v>
      </c>
      <c r="AP66" s="1">
        <v>0</v>
      </c>
      <c r="AQ66" s="1">
        <v>0</v>
      </c>
      <c r="AR66" s="1">
        <v>83.69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85505.049999999988</v>
      </c>
      <c r="AZ66" s="1">
        <v>141334.99</v>
      </c>
      <c r="BA66" s="1">
        <v>0</v>
      </c>
      <c r="BB66" s="1">
        <v>0</v>
      </c>
      <c r="BC66" s="1">
        <v>201.20999999999998</v>
      </c>
    </row>
    <row r="67" spans="1:55" x14ac:dyDescent="0.25">
      <c r="A67" t="str">
        <f>B67&amp;"-"&amp;COUNTIF($B$3:B67,B67)</f>
        <v>138-15</v>
      </c>
      <c r="B67">
        <v>138</v>
      </c>
      <c r="C67" s="18">
        <f>VLOOKUP(A67,'ADM Details FY17'!$A$3:$D$3515,4,FALSE)</f>
        <v>45054</v>
      </c>
      <c r="D67" s="1">
        <f>VLOOKUP(A67,'ADM Details FY17'!$A$3:$E$3515,5,FALSE)</f>
        <v>4</v>
      </c>
      <c r="E67" s="1">
        <f>VLOOKUP(A67,'ADM Details FY17'!$A$3:$F$3515,6,FALSE)</f>
        <v>0</v>
      </c>
      <c r="F67" s="1">
        <f>VLOOKUP(A67,'ADM Details FY17'!$A$3:$G$3515,7,FALSE)</f>
        <v>0</v>
      </c>
      <c r="G67" s="1">
        <f>VLOOKUP(A67,'ADM Details FY17'!$A$3:$H$3515,8,FALSE)</f>
        <v>0</v>
      </c>
      <c r="H67" s="1">
        <f>VLOOKUP(A67,'ADM Details FY17'!$A$3:$I$3515,9,FALSE)</f>
        <v>0</v>
      </c>
      <c r="I67" s="1">
        <f>VLOOKUP(A67,'ADM Details FY17'!$A$3:$J$3517,10,FALSE)</f>
        <v>0</v>
      </c>
      <c r="J67" s="1">
        <f>VLOOKUP(A67,'ADM Details FY17'!$A$3:$K$3515,11,FALSE)</f>
        <v>0</v>
      </c>
      <c r="K67" s="1">
        <f>VLOOKUP(A67,'ADM Details FY17'!$A$3:$M$3515,13,FALSE)</f>
        <v>4</v>
      </c>
      <c r="L67" s="1">
        <f>VLOOKUP(A67,'ADM Details FY17'!$A$3:$O$3515,15,FALSE)</f>
        <v>0</v>
      </c>
      <c r="M67" s="1">
        <f>VLOOKUP(A67,'ADM Details FY17'!$A$3:$P$3515,16,FALSE)</f>
        <v>0</v>
      </c>
      <c r="N67" s="1">
        <f>VLOOKUP(A67,'ADM Details FY17'!$A$3:$Q$3515,17,FALSE)</f>
        <v>0</v>
      </c>
      <c r="O67" s="1">
        <f>VLOOKUP(A67,'ADM Details FY17'!$A$3:$S$3515,19,FALSE)</f>
        <v>2</v>
      </c>
      <c r="P67" s="1">
        <f>VLOOKUP(A67,'ADM Details FY17'!$A$3:$U$3515,21,FALSE)</f>
        <v>0</v>
      </c>
      <c r="Q67" s="1">
        <f>VLOOKUP(A67,'ADM Details FY17'!$A$3:$V$3515,22,FALSE)</f>
        <v>0</v>
      </c>
      <c r="R67" s="1">
        <f>VLOOKUP(A67,'ADM Details FY17'!$A$3:$W$3515,23,FALSE)</f>
        <v>0</v>
      </c>
      <c r="S67" s="1">
        <f>VLOOKUP(A67,'ADM Details FY17'!$A$3:$X$3515,24,FALSE)</f>
        <v>0</v>
      </c>
      <c r="T67" s="1">
        <f>VLOOKUP(A67,'ADM Details FY17'!$A$3:$Y$3515,25,FALSE)</f>
        <v>0</v>
      </c>
      <c r="U67" s="1">
        <f>VLOOKUP(A67,'ADM Details FY17'!$A$3:$AA$3515,27,FALSE)</f>
        <v>0</v>
      </c>
      <c r="V67" s="1">
        <f>IFERROR(VLOOKUP(C67,'eindex _tget pp '!$A$4:$E$615,5,FALSE),0)</f>
        <v>621.43583407768529</v>
      </c>
      <c r="W67" s="31">
        <f>IFERROR(VLOOKUP(C67,'eindex _tget pp '!$A$4:$F$615,6,FALSE),0)</f>
        <v>1.4793474798999999</v>
      </c>
      <c r="X67" s="4">
        <f>IFERROR(VLOOKUP(B67,'eschools 16'!$A$2:$F$25,6,FALSE),1)</f>
        <v>1</v>
      </c>
      <c r="Y67" s="1">
        <f t="shared" si="0"/>
        <v>621.44000000000005</v>
      </c>
      <c r="Z67" s="1">
        <f t="shared" si="1"/>
        <v>1609.53</v>
      </c>
      <c r="AA67" s="31">
        <f>IFERROR(VLOOKUP(C67,'eindex _tget pp '!$A$4:$G$615,7,FALSE),0)</f>
        <v>0.63639511400000004</v>
      </c>
      <c r="AB67" s="1">
        <f>VLOOKUP(A67,'ADM Details FY17'!$A$3:$AB$3515,28,FALSE)</f>
        <v>0</v>
      </c>
      <c r="AC67" s="1">
        <f t="shared" si="2"/>
        <v>0</v>
      </c>
      <c r="AD67" s="1">
        <f t="shared" si="3"/>
        <v>4</v>
      </c>
      <c r="AE67" s="1">
        <f t="shared" si="4"/>
        <v>600</v>
      </c>
      <c r="AF67" s="84">
        <v>629</v>
      </c>
      <c r="AG67" s="1">
        <v>68.760000000000005</v>
      </c>
      <c r="AH67" s="1">
        <v>0</v>
      </c>
      <c r="AI67" s="1">
        <v>32.11</v>
      </c>
      <c r="AJ67" s="1">
        <v>13.440000000000001</v>
      </c>
      <c r="AK67" s="1">
        <v>0</v>
      </c>
      <c r="AL67" s="1">
        <v>1.4</v>
      </c>
      <c r="AM67" s="1">
        <v>11.4</v>
      </c>
      <c r="AN67" s="1">
        <v>68.760000000000005</v>
      </c>
      <c r="AO67" s="1">
        <v>0</v>
      </c>
      <c r="AP67" s="1">
        <v>0</v>
      </c>
      <c r="AQ67" s="1">
        <v>0</v>
      </c>
      <c r="AR67" s="1">
        <v>24.82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15393.32</v>
      </c>
      <c r="AZ67" s="1">
        <v>33516.709999999992</v>
      </c>
      <c r="BA67" s="1">
        <v>0</v>
      </c>
      <c r="BB67" s="1">
        <v>0</v>
      </c>
      <c r="BC67" s="1">
        <v>68.760000000000005</v>
      </c>
    </row>
    <row r="68" spans="1:55" x14ac:dyDescent="0.25">
      <c r="A68" t="str">
        <f>B68&amp;"-"&amp;COUNTIF($B$3:B68,B68)</f>
        <v>138-16</v>
      </c>
      <c r="B68">
        <v>138</v>
      </c>
      <c r="C68" s="18">
        <f>VLOOKUP(A68,'ADM Details FY17'!$A$3:$D$3515,4,FALSE)</f>
        <v>0</v>
      </c>
      <c r="D68" s="1">
        <f>VLOOKUP(A68,'ADM Details FY17'!$A$3:$E$3515,5,FALSE)</f>
        <v>0</v>
      </c>
      <c r="E68" s="1">
        <f>VLOOKUP(A68,'ADM Details FY17'!$A$3:$F$3515,6,FALSE)</f>
        <v>0</v>
      </c>
      <c r="F68" s="1">
        <f>VLOOKUP(A68,'ADM Details FY17'!$A$3:$G$3515,7,FALSE)</f>
        <v>0</v>
      </c>
      <c r="G68" s="1">
        <f>VLOOKUP(A68,'ADM Details FY17'!$A$3:$H$3515,8,FALSE)</f>
        <v>0</v>
      </c>
      <c r="H68" s="1">
        <f>VLOOKUP(A68,'ADM Details FY17'!$A$3:$I$3515,9,FALSE)</f>
        <v>0</v>
      </c>
      <c r="I68" s="1">
        <f>VLOOKUP(A68,'ADM Details FY17'!$A$3:$J$3517,10,FALSE)</f>
        <v>0</v>
      </c>
      <c r="J68" s="1">
        <f>VLOOKUP(A68,'ADM Details FY17'!$A$3:$K$3515,11,FALSE)</f>
        <v>0</v>
      </c>
      <c r="K68" s="1">
        <f>VLOOKUP(A68,'ADM Details FY17'!$A$3:$M$3515,13,FALSE)</f>
        <v>0</v>
      </c>
      <c r="L68" s="1">
        <f>VLOOKUP(A68,'ADM Details FY17'!$A$3:$O$3515,15,FALSE)</f>
        <v>0</v>
      </c>
      <c r="M68" s="1">
        <f>VLOOKUP(A68,'ADM Details FY17'!$A$3:$P$3515,16,FALSE)</f>
        <v>0</v>
      </c>
      <c r="N68" s="1">
        <f>VLOOKUP(A68,'ADM Details FY17'!$A$3:$Q$3515,17,FALSE)</f>
        <v>0</v>
      </c>
      <c r="O68" s="1">
        <f>VLOOKUP(A68,'ADM Details FY17'!$A$3:$S$3515,19,FALSE)</f>
        <v>0</v>
      </c>
      <c r="P68" s="1">
        <f>VLOOKUP(A68,'ADM Details FY17'!$A$3:$U$3515,21,FALSE)</f>
        <v>0</v>
      </c>
      <c r="Q68" s="1">
        <f>VLOOKUP(A68,'ADM Details FY17'!$A$3:$V$3515,22,FALSE)</f>
        <v>0</v>
      </c>
      <c r="R68" s="1">
        <f>VLOOKUP(A68,'ADM Details FY17'!$A$3:$W$3515,23,FALSE)</f>
        <v>0</v>
      </c>
      <c r="S68" s="1">
        <f>VLOOKUP(A68,'ADM Details FY17'!$A$3:$X$3515,24,FALSE)</f>
        <v>0</v>
      </c>
      <c r="T68" s="1">
        <f>VLOOKUP(A68,'ADM Details FY17'!$A$3:$Y$3515,25,FALSE)</f>
        <v>0</v>
      </c>
      <c r="U68" s="1">
        <f>VLOOKUP(A68,'ADM Details FY17'!$A$3:$AA$3515,27,FALSE)</f>
        <v>0</v>
      </c>
      <c r="V68" s="1">
        <f>IFERROR(VLOOKUP(C68,'eindex _tget pp '!$A$4:$E$615,5,FALSE),0)</f>
        <v>0</v>
      </c>
      <c r="W68" s="31">
        <f>IFERROR(VLOOKUP(C68,'eindex _tget pp '!$A$4:$F$615,6,FALSE),0)</f>
        <v>0</v>
      </c>
      <c r="X68" s="4">
        <f>IFERROR(VLOOKUP(B68,'eschools 16'!$A$2:$F$25,6,FALSE),1)</f>
        <v>1</v>
      </c>
      <c r="Y68" s="1">
        <f t="shared" ref="Y68:Y131" si="5">ROUND(IF(X68=2,0,(AD68*0.25*V68)),2)</f>
        <v>0</v>
      </c>
      <c r="Z68" s="1">
        <f t="shared" ref="Z68:Z131" si="6">ROUND(IF(X68=2,0,(K68*272*W68)),2)</f>
        <v>0</v>
      </c>
      <c r="AA68" s="31">
        <f>IFERROR(VLOOKUP(C68,'eindex _tget pp '!$A$4:$G$615,7,FALSE),0)</f>
        <v>0</v>
      </c>
      <c r="AB68" s="1">
        <f>VLOOKUP(A68,'ADM Details FY17'!$A$3:$AB$3515,28,FALSE)</f>
        <v>0</v>
      </c>
      <c r="AC68" s="1">
        <f t="shared" ref="AC68:AC131" si="7">ROUND((AA68*AB68*923.6758),2)</f>
        <v>0</v>
      </c>
      <c r="AD68" s="1">
        <f t="shared" ref="AD68:AD131" si="8">D68+(U68*0.2)</f>
        <v>0</v>
      </c>
      <c r="AE68" s="1">
        <f t="shared" ref="AE68:AE131" si="9">IF(X68=2,(AD68*25),(AD68*150))</f>
        <v>0</v>
      </c>
      <c r="AF68" s="84">
        <v>633</v>
      </c>
      <c r="AG68" s="1">
        <v>182.91</v>
      </c>
      <c r="AH68" s="1">
        <v>1</v>
      </c>
      <c r="AI68" s="1">
        <v>70.94</v>
      </c>
      <c r="AJ68" s="1">
        <v>20.3</v>
      </c>
      <c r="AK68" s="1">
        <v>1</v>
      </c>
      <c r="AL68" s="1">
        <v>2.0299999999999998</v>
      </c>
      <c r="AM68" s="1">
        <v>41.31</v>
      </c>
      <c r="AN68" s="1">
        <v>182.91</v>
      </c>
      <c r="AO68" s="1">
        <v>0</v>
      </c>
      <c r="AP68" s="1">
        <v>0</v>
      </c>
      <c r="AQ68" s="1">
        <v>0</v>
      </c>
      <c r="AR68" s="1">
        <v>22.85</v>
      </c>
      <c r="AS68" s="1">
        <v>0</v>
      </c>
      <c r="AT68" s="1">
        <v>0</v>
      </c>
      <c r="AU68" s="1">
        <v>15.99</v>
      </c>
      <c r="AV68" s="1">
        <v>0</v>
      </c>
      <c r="AW68" s="1">
        <v>0</v>
      </c>
      <c r="AX68" s="1">
        <v>0</v>
      </c>
      <c r="AY68" s="1">
        <v>50109.79</v>
      </c>
      <c r="AZ68" s="1">
        <v>87124.4</v>
      </c>
      <c r="BA68" s="1">
        <v>0</v>
      </c>
      <c r="BB68" s="1">
        <v>0</v>
      </c>
      <c r="BC68" s="1">
        <v>182.91</v>
      </c>
    </row>
    <row r="69" spans="1:55" x14ac:dyDescent="0.25">
      <c r="A69" t="str">
        <f>B69&amp;"-"&amp;COUNTIF($B$3:B69,B69)</f>
        <v>138-17</v>
      </c>
      <c r="B69">
        <v>138</v>
      </c>
      <c r="C69" s="18">
        <f>VLOOKUP(A69,'ADM Details FY17'!$A$3:$D$3515,4,FALSE)</f>
        <v>0</v>
      </c>
      <c r="D69" s="1">
        <f>VLOOKUP(A69,'ADM Details FY17'!$A$3:$E$3515,5,FALSE)</f>
        <v>0</v>
      </c>
      <c r="E69" s="1">
        <f>VLOOKUP(A69,'ADM Details FY17'!$A$3:$F$3515,6,FALSE)</f>
        <v>0</v>
      </c>
      <c r="F69" s="1">
        <f>VLOOKUP(A69,'ADM Details FY17'!$A$3:$G$3515,7,FALSE)</f>
        <v>0</v>
      </c>
      <c r="G69" s="1">
        <f>VLOOKUP(A69,'ADM Details FY17'!$A$3:$H$3515,8,FALSE)</f>
        <v>0</v>
      </c>
      <c r="H69" s="1">
        <f>VLOOKUP(A69,'ADM Details FY17'!$A$3:$I$3515,9,FALSE)</f>
        <v>0</v>
      </c>
      <c r="I69" s="1">
        <f>VLOOKUP(A69,'ADM Details FY17'!$A$3:$J$3517,10,FALSE)</f>
        <v>0</v>
      </c>
      <c r="J69" s="1">
        <f>VLOOKUP(A69,'ADM Details FY17'!$A$3:$K$3515,11,FALSE)</f>
        <v>0</v>
      </c>
      <c r="K69" s="1">
        <f>VLOOKUP(A69,'ADM Details FY17'!$A$3:$M$3515,13,FALSE)</f>
        <v>0</v>
      </c>
      <c r="L69" s="1">
        <f>VLOOKUP(A69,'ADM Details FY17'!$A$3:$O$3515,15,FALSE)</f>
        <v>0</v>
      </c>
      <c r="M69" s="1">
        <f>VLOOKUP(A69,'ADM Details FY17'!$A$3:$P$3515,16,FALSE)</f>
        <v>0</v>
      </c>
      <c r="N69" s="1">
        <f>VLOOKUP(A69,'ADM Details FY17'!$A$3:$Q$3515,17,FALSE)</f>
        <v>0</v>
      </c>
      <c r="O69" s="1">
        <f>VLOOKUP(A69,'ADM Details FY17'!$A$3:$S$3515,19,FALSE)</f>
        <v>0</v>
      </c>
      <c r="P69" s="1">
        <f>VLOOKUP(A69,'ADM Details FY17'!$A$3:$U$3515,21,FALSE)</f>
        <v>0</v>
      </c>
      <c r="Q69" s="1">
        <f>VLOOKUP(A69,'ADM Details FY17'!$A$3:$V$3515,22,FALSE)</f>
        <v>0</v>
      </c>
      <c r="R69" s="1">
        <f>VLOOKUP(A69,'ADM Details FY17'!$A$3:$W$3515,23,FALSE)</f>
        <v>0</v>
      </c>
      <c r="S69" s="1">
        <f>VLOOKUP(A69,'ADM Details FY17'!$A$3:$X$3515,24,FALSE)</f>
        <v>0</v>
      </c>
      <c r="T69" s="1">
        <f>VLOOKUP(A69,'ADM Details FY17'!$A$3:$Y$3515,25,FALSE)</f>
        <v>0</v>
      </c>
      <c r="U69" s="1">
        <f>VLOOKUP(A69,'ADM Details FY17'!$A$3:$AA$3515,27,FALSE)</f>
        <v>0</v>
      </c>
      <c r="V69" s="1">
        <f>IFERROR(VLOOKUP(C69,'eindex _tget pp '!$A$4:$E$615,5,FALSE),0)</f>
        <v>0</v>
      </c>
      <c r="W69" s="31">
        <f>IFERROR(VLOOKUP(C69,'eindex _tget pp '!$A$4:$F$615,6,FALSE),0)</f>
        <v>0</v>
      </c>
      <c r="X69" s="4">
        <f>IFERROR(VLOOKUP(B69,'eschools 16'!$A$2:$F$25,6,FALSE),1)</f>
        <v>1</v>
      </c>
      <c r="Y69" s="1">
        <f t="shared" si="5"/>
        <v>0</v>
      </c>
      <c r="Z69" s="1">
        <f t="shared" si="6"/>
        <v>0</v>
      </c>
      <c r="AA69" s="31">
        <f>IFERROR(VLOOKUP(C69,'eindex _tget pp '!$A$4:$G$615,7,FALSE),0)</f>
        <v>0</v>
      </c>
      <c r="AB69" s="1">
        <f>VLOOKUP(A69,'ADM Details FY17'!$A$3:$AB$3515,28,FALSE)</f>
        <v>0</v>
      </c>
      <c r="AC69" s="1">
        <f t="shared" si="7"/>
        <v>0</v>
      </c>
      <c r="AD69" s="1">
        <f t="shared" si="8"/>
        <v>0</v>
      </c>
      <c r="AE69" s="1">
        <f t="shared" si="9"/>
        <v>0</v>
      </c>
      <c r="AF69" s="84">
        <v>634</v>
      </c>
      <c r="AG69" s="1">
        <v>86.14</v>
      </c>
      <c r="AH69" s="1">
        <v>0</v>
      </c>
      <c r="AI69" s="1">
        <v>41.93</v>
      </c>
      <c r="AJ69" s="1">
        <v>7.18</v>
      </c>
      <c r="AK69" s="1">
        <v>0</v>
      </c>
      <c r="AL69" s="1">
        <v>2</v>
      </c>
      <c r="AM69" s="1">
        <v>22.7</v>
      </c>
      <c r="AN69" s="1">
        <v>34.590000000000003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14744.19</v>
      </c>
      <c r="AZ69" s="1">
        <v>23391.210000000003</v>
      </c>
      <c r="BA69" s="1">
        <v>0</v>
      </c>
      <c r="BB69" s="1">
        <v>0</v>
      </c>
      <c r="BC69" s="1">
        <v>86.14</v>
      </c>
    </row>
    <row r="70" spans="1:55" x14ac:dyDescent="0.25">
      <c r="A70" t="str">
        <f>B70&amp;"-"&amp;COUNTIF($B$3:B70,B70)</f>
        <v>138-18</v>
      </c>
      <c r="B70">
        <v>138</v>
      </c>
      <c r="C70" s="18">
        <f>VLOOKUP(A70,'ADM Details FY17'!$A$3:$D$3515,4,FALSE)</f>
        <v>0</v>
      </c>
      <c r="D70" s="1">
        <f>VLOOKUP(A70,'ADM Details FY17'!$A$3:$E$3515,5,FALSE)</f>
        <v>0</v>
      </c>
      <c r="E70" s="1">
        <f>VLOOKUP(A70,'ADM Details FY17'!$A$3:$F$3515,6,FALSE)</f>
        <v>0</v>
      </c>
      <c r="F70" s="1">
        <f>VLOOKUP(A70,'ADM Details FY17'!$A$3:$G$3515,7,FALSE)</f>
        <v>0</v>
      </c>
      <c r="G70" s="1">
        <f>VLOOKUP(A70,'ADM Details FY17'!$A$3:$H$3515,8,FALSE)</f>
        <v>0</v>
      </c>
      <c r="H70" s="1">
        <f>VLOOKUP(A70,'ADM Details FY17'!$A$3:$I$3515,9,FALSE)</f>
        <v>0</v>
      </c>
      <c r="I70" s="1">
        <f>VLOOKUP(A70,'ADM Details FY17'!$A$3:$J$3517,10,FALSE)</f>
        <v>0</v>
      </c>
      <c r="J70" s="1">
        <f>VLOOKUP(A70,'ADM Details FY17'!$A$3:$K$3515,11,FALSE)</f>
        <v>0</v>
      </c>
      <c r="K70" s="1">
        <f>VLOOKUP(A70,'ADM Details FY17'!$A$3:$M$3515,13,FALSE)</f>
        <v>0</v>
      </c>
      <c r="L70" s="1">
        <f>VLOOKUP(A70,'ADM Details FY17'!$A$3:$O$3515,15,FALSE)</f>
        <v>0</v>
      </c>
      <c r="M70" s="1">
        <f>VLOOKUP(A70,'ADM Details FY17'!$A$3:$P$3515,16,FALSE)</f>
        <v>0</v>
      </c>
      <c r="N70" s="1">
        <f>VLOOKUP(A70,'ADM Details FY17'!$A$3:$Q$3515,17,FALSE)</f>
        <v>0</v>
      </c>
      <c r="O70" s="1">
        <f>VLOOKUP(A70,'ADM Details FY17'!$A$3:$S$3515,19,FALSE)</f>
        <v>0</v>
      </c>
      <c r="P70" s="1">
        <f>VLOOKUP(A70,'ADM Details FY17'!$A$3:$U$3515,21,FALSE)</f>
        <v>0</v>
      </c>
      <c r="Q70" s="1">
        <f>VLOOKUP(A70,'ADM Details FY17'!$A$3:$V$3515,22,FALSE)</f>
        <v>0</v>
      </c>
      <c r="R70" s="1">
        <f>VLOOKUP(A70,'ADM Details FY17'!$A$3:$W$3515,23,FALSE)</f>
        <v>0</v>
      </c>
      <c r="S70" s="1">
        <f>VLOOKUP(A70,'ADM Details FY17'!$A$3:$X$3515,24,FALSE)</f>
        <v>0</v>
      </c>
      <c r="T70" s="1">
        <f>VLOOKUP(A70,'ADM Details FY17'!$A$3:$Y$3515,25,FALSE)</f>
        <v>0</v>
      </c>
      <c r="U70" s="1">
        <f>VLOOKUP(A70,'ADM Details FY17'!$A$3:$AA$3515,27,FALSE)</f>
        <v>0</v>
      </c>
      <c r="V70" s="1">
        <f>IFERROR(VLOOKUP(C70,'eindex _tget pp '!$A$4:$E$615,5,FALSE),0)</f>
        <v>0</v>
      </c>
      <c r="W70" s="31">
        <f>IFERROR(VLOOKUP(C70,'eindex _tget pp '!$A$4:$F$615,6,FALSE),0)</f>
        <v>0</v>
      </c>
      <c r="X70" s="4">
        <f>IFERROR(VLOOKUP(B70,'eschools 16'!$A$2:$F$25,6,FALSE),1)</f>
        <v>1</v>
      </c>
      <c r="Y70" s="1">
        <f t="shared" si="5"/>
        <v>0</v>
      </c>
      <c r="Z70" s="1">
        <f t="shared" si="6"/>
        <v>0</v>
      </c>
      <c r="AA70" s="31">
        <f>IFERROR(VLOOKUP(C70,'eindex _tget pp '!$A$4:$G$615,7,FALSE),0)</f>
        <v>0</v>
      </c>
      <c r="AB70" s="1">
        <f>VLOOKUP(A70,'ADM Details FY17'!$A$3:$AB$3515,28,FALSE)</f>
        <v>0</v>
      </c>
      <c r="AC70" s="1">
        <f t="shared" si="7"/>
        <v>0</v>
      </c>
      <c r="AD70" s="1">
        <f t="shared" si="8"/>
        <v>0</v>
      </c>
      <c r="AE70" s="1">
        <f t="shared" si="9"/>
        <v>0</v>
      </c>
      <c r="AF70" s="84">
        <v>640</v>
      </c>
      <c r="AG70" s="1">
        <v>31.509999999999998</v>
      </c>
      <c r="AH70" s="1">
        <v>0</v>
      </c>
      <c r="AI70" s="1">
        <v>5.67</v>
      </c>
      <c r="AJ70" s="1">
        <v>0</v>
      </c>
      <c r="AK70" s="1">
        <v>0</v>
      </c>
      <c r="AL70" s="1">
        <v>0</v>
      </c>
      <c r="AM70" s="1">
        <v>0</v>
      </c>
      <c r="AN70" s="1">
        <v>12.36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4526.829999999999</v>
      </c>
      <c r="AZ70" s="1">
        <v>3114.2699999999995</v>
      </c>
      <c r="BA70" s="1">
        <v>0</v>
      </c>
      <c r="BB70" s="1">
        <v>0</v>
      </c>
      <c r="BC70" s="1">
        <v>31.509999999999998</v>
      </c>
    </row>
    <row r="71" spans="1:55" x14ac:dyDescent="0.25">
      <c r="A71" t="str">
        <f>B71&amp;"-"&amp;COUNTIF($B$3:B71,B71)</f>
        <v>138-19</v>
      </c>
      <c r="B71">
        <v>138</v>
      </c>
      <c r="C71" s="18">
        <f>VLOOKUP(A71,'ADM Details FY17'!$A$3:$D$3515,4,FALSE)</f>
        <v>0</v>
      </c>
      <c r="D71" s="1">
        <f>VLOOKUP(A71,'ADM Details FY17'!$A$3:$E$3515,5,FALSE)</f>
        <v>0</v>
      </c>
      <c r="E71" s="1">
        <f>VLOOKUP(A71,'ADM Details FY17'!$A$3:$F$3515,6,FALSE)</f>
        <v>0</v>
      </c>
      <c r="F71" s="1">
        <f>VLOOKUP(A71,'ADM Details FY17'!$A$3:$G$3515,7,FALSE)</f>
        <v>0</v>
      </c>
      <c r="G71" s="1">
        <f>VLOOKUP(A71,'ADM Details FY17'!$A$3:$H$3515,8,FALSE)</f>
        <v>0</v>
      </c>
      <c r="H71" s="1">
        <f>VLOOKUP(A71,'ADM Details FY17'!$A$3:$I$3515,9,FALSE)</f>
        <v>0</v>
      </c>
      <c r="I71" s="1">
        <f>VLOOKUP(A71,'ADM Details FY17'!$A$3:$J$3517,10,FALSE)</f>
        <v>0</v>
      </c>
      <c r="J71" s="1">
        <f>VLOOKUP(A71,'ADM Details FY17'!$A$3:$K$3515,11,FALSE)</f>
        <v>0</v>
      </c>
      <c r="K71" s="1">
        <f>VLOOKUP(A71,'ADM Details FY17'!$A$3:$M$3515,13,FALSE)</f>
        <v>0</v>
      </c>
      <c r="L71" s="1">
        <f>VLOOKUP(A71,'ADM Details FY17'!$A$3:$O$3515,15,FALSE)</f>
        <v>0</v>
      </c>
      <c r="M71" s="1">
        <f>VLOOKUP(A71,'ADM Details FY17'!$A$3:$P$3515,16,FALSE)</f>
        <v>0</v>
      </c>
      <c r="N71" s="1">
        <f>VLOOKUP(A71,'ADM Details FY17'!$A$3:$Q$3515,17,FALSE)</f>
        <v>0</v>
      </c>
      <c r="O71" s="1">
        <f>VLOOKUP(A71,'ADM Details FY17'!$A$3:$S$3515,19,FALSE)</f>
        <v>0</v>
      </c>
      <c r="P71" s="1">
        <f>VLOOKUP(A71,'ADM Details FY17'!$A$3:$U$3515,21,FALSE)</f>
        <v>0</v>
      </c>
      <c r="Q71" s="1">
        <f>VLOOKUP(A71,'ADM Details FY17'!$A$3:$V$3515,22,FALSE)</f>
        <v>0</v>
      </c>
      <c r="R71" s="1">
        <f>VLOOKUP(A71,'ADM Details FY17'!$A$3:$W$3515,23,FALSE)</f>
        <v>0</v>
      </c>
      <c r="S71" s="1">
        <f>VLOOKUP(A71,'ADM Details FY17'!$A$3:$X$3515,24,FALSE)</f>
        <v>0</v>
      </c>
      <c r="T71" s="1">
        <f>VLOOKUP(A71,'ADM Details FY17'!$A$3:$Y$3515,25,FALSE)</f>
        <v>0</v>
      </c>
      <c r="U71" s="1">
        <f>VLOOKUP(A71,'ADM Details FY17'!$A$3:$AA$3515,27,FALSE)</f>
        <v>0</v>
      </c>
      <c r="V71" s="1">
        <f>IFERROR(VLOOKUP(C71,'eindex _tget pp '!$A$4:$E$615,5,FALSE),0)</f>
        <v>0</v>
      </c>
      <c r="W71" s="31">
        <f>IFERROR(VLOOKUP(C71,'eindex _tget pp '!$A$4:$F$615,6,FALSE),0)</f>
        <v>0</v>
      </c>
      <c r="X71" s="4">
        <f>IFERROR(VLOOKUP(B71,'eschools 16'!$A$2:$F$25,6,FALSE),1)</f>
        <v>1</v>
      </c>
      <c r="Y71" s="1">
        <f t="shared" si="5"/>
        <v>0</v>
      </c>
      <c r="Z71" s="1">
        <f t="shared" si="6"/>
        <v>0</v>
      </c>
      <c r="AA71" s="31">
        <f>IFERROR(VLOOKUP(C71,'eindex _tget pp '!$A$4:$G$615,7,FALSE),0)</f>
        <v>0</v>
      </c>
      <c r="AB71" s="1">
        <f>VLOOKUP(A71,'ADM Details FY17'!$A$3:$AB$3515,28,FALSE)</f>
        <v>0</v>
      </c>
      <c r="AC71" s="1">
        <f t="shared" si="7"/>
        <v>0</v>
      </c>
      <c r="AD71" s="1">
        <f t="shared" si="8"/>
        <v>0</v>
      </c>
      <c r="AE71" s="1">
        <f t="shared" si="9"/>
        <v>0</v>
      </c>
      <c r="AF71" s="84">
        <v>664</v>
      </c>
      <c r="AG71" s="1">
        <v>124.01999999999998</v>
      </c>
      <c r="AH71" s="1">
        <v>0</v>
      </c>
      <c r="AI71" s="1">
        <v>12.94</v>
      </c>
      <c r="AJ71" s="1">
        <v>0.48</v>
      </c>
      <c r="AK71" s="1">
        <v>0</v>
      </c>
      <c r="AL71" s="1">
        <v>0</v>
      </c>
      <c r="AM71" s="1">
        <v>0</v>
      </c>
      <c r="AN71" s="1">
        <v>99.29</v>
      </c>
      <c r="AO71" s="1">
        <v>1.6099999999999999</v>
      </c>
      <c r="AP71" s="1">
        <v>3.81</v>
      </c>
      <c r="AQ71" s="1">
        <v>0</v>
      </c>
      <c r="AR71" s="1">
        <v>0</v>
      </c>
      <c r="AS71" s="1">
        <v>0</v>
      </c>
      <c r="AT71" s="1">
        <v>0</v>
      </c>
      <c r="AU71" s="1">
        <v>152.17000000000002</v>
      </c>
      <c r="AV71" s="1">
        <v>0</v>
      </c>
      <c r="AW71" s="1">
        <v>0.61</v>
      </c>
      <c r="AX71" s="1">
        <v>0</v>
      </c>
      <c r="AY71" s="1">
        <v>19262.45</v>
      </c>
      <c r="AZ71" s="1">
        <v>81758.309999999983</v>
      </c>
      <c r="BA71" s="1">
        <v>0</v>
      </c>
      <c r="BB71" s="1">
        <v>0</v>
      </c>
      <c r="BC71" s="1">
        <v>124.01999999999998</v>
      </c>
    </row>
    <row r="72" spans="1:55" x14ac:dyDescent="0.25">
      <c r="A72" t="str">
        <f>B72&amp;"-"&amp;COUNTIF($B$3:B72,B72)</f>
        <v>138-20</v>
      </c>
      <c r="B72">
        <v>138</v>
      </c>
      <c r="C72" s="18">
        <f>VLOOKUP(A72,'ADM Details FY17'!$A$3:$D$3515,4,FALSE)</f>
        <v>0</v>
      </c>
      <c r="D72" s="1">
        <f>VLOOKUP(A72,'ADM Details FY17'!$A$3:$E$3515,5,FALSE)</f>
        <v>0</v>
      </c>
      <c r="E72" s="1">
        <f>VLOOKUP(A72,'ADM Details FY17'!$A$3:$F$3515,6,FALSE)</f>
        <v>0</v>
      </c>
      <c r="F72" s="1">
        <f>VLOOKUP(A72,'ADM Details FY17'!$A$3:$G$3515,7,FALSE)</f>
        <v>0</v>
      </c>
      <c r="G72" s="1">
        <f>VLOOKUP(A72,'ADM Details FY17'!$A$3:$H$3515,8,FALSE)</f>
        <v>0</v>
      </c>
      <c r="H72" s="1">
        <f>VLOOKUP(A72,'ADM Details FY17'!$A$3:$I$3515,9,FALSE)</f>
        <v>0</v>
      </c>
      <c r="I72" s="1">
        <f>VLOOKUP(A72,'ADM Details FY17'!$A$3:$J$3517,10,FALSE)</f>
        <v>0</v>
      </c>
      <c r="J72" s="1">
        <f>VLOOKUP(A72,'ADM Details FY17'!$A$3:$K$3515,11,FALSE)</f>
        <v>0</v>
      </c>
      <c r="K72" s="1">
        <f>VLOOKUP(A72,'ADM Details FY17'!$A$3:$M$3515,13,FALSE)</f>
        <v>0</v>
      </c>
      <c r="L72" s="1">
        <f>VLOOKUP(A72,'ADM Details FY17'!$A$3:$O$3515,15,FALSE)</f>
        <v>0</v>
      </c>
      <c r="M72" s="1">
        <f>VLOOKUP(A72,'ADM Details FY17'!$A$3:$P$3515,16,FALSE)</f>
        <v>0</v>
      </c>
      <c r="N72" s="1">
        <f>VLOOKUP(A72,'ADM Details FY17'!$A$3:$Q$3515,17,FALSE)</f>
        <v>0</v>
      </c>
      <c r="O72" s="1">
        <f>VLOOKUP(A72,'ADM Details FY17'!$A$3:$S$3515,19,FALSE)</f>
        <v>0</v>
      </c>
      <c r="P72" s="1">
        <f>VLOOKUP(A72,'ADM Details FY17'!$A$3:$U$3515,21,FALSE)</f>
        <v>0</v>
      </c>
      <c r="Q72" s="1">
        <f>VLOOKUP(A72,'ADM Details FY17'!$A$3:$V$3515,22,FALSE)</f>
        <v>0</v>
      </c>
      <c r="R72" s="1">
        <f>VLOOKUP(A72,'ADM Details FY17'!$A$3:$W$3515,23,FALSE)</f>
        <v>0</v>
      </c>
      <c r="S72" s="1">
        <f>VLOOKUP(A72,'ADM Details FY17'!$A$3:$X$3515,24,FALSE)</f>
        <v>0</v>
      </c>
      <c r="T72" s="1">
        <f>VLOOKUP(A72,'ADM Details FY17'!$A$3:$Y$3515,25,FALSE)</f>
        <v>0</v>
      </c>
      <c r="U72" s="1">
        <f>VLOOKUP(A72,'ADM Details FY17'!$A$3:$AA$3515,27,FALSE)</f>
        <v>0</v>
      </c>
      <c r="V72" s="1">
        <f>IFERROR(VLOOKUP(C72,'eindex _tget pp '!$A$4:$E$615,5,FALSE),0)</f>
        <v>0</v>
      </c>
      <c r="W72" s="31">
        <f>IFERROR(VLOOKUP(C72,'eindex _tget pp '!$A$4:$F$615,6,FALSE),0)</f>
        <v>0</v>
      </c>
      <c r="X72" s="4">
        <f>IFERROR(VLOOKUP(B72,'eschools 16'!$A$2:$F$25,6,FALSE),1)</f>
        <v>1</v>
      </c>
      <c r="Y72" s="1">
        <f t="shared" si="5"/>
        <v>0</v>
      </c>
      <c r="Z72" s="1">
        <f t="shared" si="6"/>
        <v>0</v>
      </c>
      <c r="AA72" s="31">
        <f>IFERROR(VLOOKUP(C72,'eindex _tget pp '!$A$4:$G$615,7,FALSE),0)</f>
        <v>0</v>
      </c>
      <c r="AB72" s="1">
        <f>VLOOKUP(A72,'ADM Details FY17'!$A$3:$AB$3515,28,FALSE)</f>
        <v>0</v>
      </c>
      <c r="AC72" s="1">
        <f t="shared" si="7"/>
        <v>0</v>
      </c>
      <c r="AD72" s="1">
        <f t="shared" si="8"/>
        <v>0</v>
      </c>
      <c r="AE72" s="1">
        <f t="shared" si="9"/>
        <v>0</v>
      </c>
      <c r="AF72" s="84">
        <v>677</v>
      </c>
      <c r="AG72" s="1">
        <v>155.37</v>
      </c>
      <c r="AH72" s="1">
        <v>1</v>
      </c>
      <c r="AI72" s="1">
        <v>8.629999999999999</v>
      </c>
      <c r="AJ72" s="1">
        <v>0</v>
      </c>
      <c r="AK72" s="1">
        <v>0</v>
      </c>
      <c r="AL72" s="1">
        <v>0</v>
      </c>
      <c r="AM72" s="1">
        <v>3</v>
      </c>
      <c r="AN72" s="1">
        <v>149.66</v>
      </c>
      <c r="AO72" s="1">
        <v>0</v>
      </c>
      <c r="AP72" s="1">
        <v>0</v>
      </c>
      <c r="AQ72" s="1">
        <v>0</v>
      </c>
      <c r="AR72" s="1">
        <v>27.75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41488.869999999995</v>
      </c>
      <c r="AZ72" s="1">
        <v>116253.85000000002</v>
      </c>
      <c r="BA72" s="1">
        <v>0</v>
      </c>
      <c r="BB72" s="1">
        <v>0</v>
      </c>
      <c r="BC72" s="1">
        <v>155.37</v>
      </c>
    </row>
    <row r="73" spans="1:55" x14ac:dyDescent="0.25">
      <c r="A73" t="str">
        <f>B73&amp;"-"&amp;COUNTIF($B$3:B73,B73)</f>
        <v>138-21</v>
      </c>
      <c r="B73">
        <v>138</v>
      </c>
      <c r="C73" s="18">
        <f>VLOOKUP(A73,'ADM Details FY17'!$A$3:$D$3515,4,FALSE)</f>
        <v>0</v>
      </c>
      <c r="D73" s="1">
        <f>VLOOKUP(A73,'ADM Details FY17'!$A$3:$E$3515,5,FALSE)</f>
        <v>0</v>
      </c>
      <c r="E73" s="1">
        <f>VLOOKUP(A73,'ADM Details FY17'!$A$3:$F$3515,6,FALSE)</f>
        <v>0</v>
      </c>
      <c r="F73" s="1">
        <f>VLOOKUP(A73,'ADM Details FY17'!$A$3:$G$3515,7,FALSE)</f>
        <v>0</v>
      </c>
      <c r="G73" s="1">
        <f>VLOOKUP(A73,'ADM Details FY17'!$A$3:$H$3515,8,FALSE)</f>
        <v>0</v>
      </c>
      <c r="H73" s="1">
        <f>VLOOKUP(A73,'ADM Details FY17'!$A$3:$I$3515,9,FALSE)</f>
        <v>0</v>
      </c>
      <c r="I73" s="1">
        <f>VLOOKUP(A73,'ADM Details FY17'!$A$3:$J$3517,10,FALSE)</f>
        <v>0</v>
      </c>
      <c r="J73" s="1">
        <f>VLOOKUP(A73,'ADM Details FY17'!$A$3:$K$3515,11,FALSE)</f>
        <v>0</v>
      </c>
      <c r="K73" s="1">
        <f>VLOOKUP(A73,'ADM Details FY17'!$A$3:$M$3515,13,FALSE)</f>
        <v>0</v>
      </c>
      <c r="L73" s="1">
        <f>VLOOKUP(A73,'ADM Details FY17'!$A$3:$O$3515,15,FALSE)</f>
        <v>0</v>
      </c>
      <c r="M73" s="1">
        <f>VLOOKUP(A73,'ADM Details FY17'!$A$3:$P$3515,16,FALSE)</f>
        <v>0</v>
      </c>
      <c r="N73" s="1">
        <f>VLOOKUP(A73,'ADM Details FY17'!$A$3:$Q$3515,17,FALSE)</f>
        <v>0</v>
      </c>
      <c r="O73" s="1">
        <f>VLOOKUP(A73,'ADM Details FY17'!$A$3:$S$3515,19,FALSE)</f>
        <v>0</v>
      </c>
      <c r="P73" s="1">
        <f>VLOOKUP(A73,'ADM Details FY17'!$A$3:$U$3515,21,FALSE)</f>
        <v>0</v>
      </c>
      <c r="Q73" s="1">
        <f>VLOOKUP(A73,'ADM Details FY17'!$A$3:$V$3515,22,FALSE)</f>
        <v>0</v>
      </c>
      <c r="R73" s="1">
        <f>VLOOKUP(A73,'ADM Details FY17'!$A$3:$W$3515,23,FALSE)</f>
        <v>0</v>
      </c>
      <c r="S73" s="1">
        <f>VLOOKUP(A73,'ADM Details FY17'!$A$3:$X$3515,24,FALSE)</f>
        <v>0</v>
      </c>
      <c r="T73" s="1">
        <f>VLOOKUP(A73,'ADM Details FY17'!$A$3:$Y$3515,25,FALSE)</f>
        <v>0</v>
      </c>
      <c r="U73" s="1">
        <f>VLOOKUP(A73,'ADM Details FY17'!$A$3:$AA$3515,27,FALSE)</f>
        <v>0</v>
      </c>
      <c r="V73" s="1">
        <f>IFERROR(VLOOKUP(C73,'eindex _tget pp '!$A$4:$E$615,5,FALSE),0)</f>
        <v>0</v>
      </c>
      <c r="W73" s="31">
        <f>IFERROR(VLOOKUP(C73,'eindex _tget pp '!$A$4:$F$615,6,FALSE),0)</f>
        <v>0</v>
      </c>
      <c r="X73" s="4">
        <f>IFERROR(VLOOKUP(B73,'eschools 16'!$A$2:$F$25,6,FALSE),1)</f>
        <v>1</v>
      </c>
      <c r="Y73" s="1">
        <f t="shared" si="5"/>
        <v>0</v>
      </c>
      <c r="Z73" s="1">
        <f t="shared" si="6"/>
        <v>0</v>
      </c>
      <c r="AA73" s="31">
        <f>IFERROR(VLOOKUP(C73,'eindex _tget pp '!$A$4:$G$615,7,FALSE),0)</f>
        <v>0</v>
      </c>
      <c r="AB73" s="1">
        <f>VLOOKUP(A73,'ADM Details FY17'!$A$3:$AB$3515,28,FALSE)</f>
        <v>0</v>
      </c>
      <c r="AC73" s="1">
        <f t="shared" si="7"/>
        <v>0</v>
      </c>
      <c r="AD73" s="1">
        <f t="shared" si="8"/>
        <v>0</v>
      </c>
      <c r="AE73" s="1">
        <f t="shared" si="9"/>
        <v>0</v>
      </c>
      <c r="AF73" s="84">
        <v>679</v>
      </c>
      <c r="AG73" s="1">
        <v>275.63</v>
      </c>
      <c r="AH73" s="1">
        <v>0</v>
      </c>
      <c r="AI73" s="1">
        <v>34.81</v>
      </c>
      <c r="AJ73" s="1">
        <v>0.52999999999999992</v>
      </c>
      <c r="AK73" s="1">
        <v>0</v>
      </c>
      <c r="AL73" s="1">
        <v>1</v>
      </c>
      <c r="AM73" s="1">
        <v>239.29</v>
      </c>
      <c r="AN73" s="1">
        <v>16</v>
      </c>
      <c r="AO73" s="1">
        <v>0</v>
      </c>
      <c r="AP73" s="1">
        <v>0</v>
      </c>
      <c r="AQ73" s="1">
        <v>0</v>
      </c>
      <c r="AR73" s="1">
        <v>56.379999999999995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18665.980000000003</v>
      </c>
      <c r="AZ73" s="1">
        <v>9123.33</v>
      </c>
      <c r="BA73" s="1">
        <v>0</v>
      </c>
      <c r="BB73" s="1">
        <v>0</v>
      </c>
      <c r="BC73" s="1">
        <v>275.63</v>
      </c>
    </row>
    <row r="74" spans="1:55" x14ac:dyDescent="0.25">
      <c r="A74" t="str">
        <f>B74&amp;"-"&amp;COUNTIF($B$3:B74,B74)</f>
        <v>138-22</v>
      </c>
      <c r="B74">
        <v>138</v>
      </c>
      <c r="C74" s="18">
        <f>VLOOKUP(A74,'ADM Details FY17'!$A$3:$D$3515,4,FALSE)</f>
        <v>0</v>
      </c>
      <c r="D74" s="1">
        <f>VLOOKUP(A74,'ADM Details FY17'!$A$3:$E$3515,5,FALSE)</f>
        <v>0</v>
      </c>
      <c r="E74" s="1">
        <f>VLOOKUP(A74,'ADM Details FY17'!$A$3:$F$3515,6,FALSE)</f>
        <v>0</v>
      </c>
      <c r="F74" s="1">
        <f>VLOOKUP(A74,'ADM Details FY17'!$A$3:$G$3515,7,FALSE)</f>
        <v>0</v>
      </c>
      <c r="G74" s="1">
        <f>VLOOKUP(A74,'ADM Details FY17'!$A$3:$H$3515,8,FALSE)</f>
        <v>0</v>
      </c>
      <c r="H74" s="1">
        <f>VLOOKUP(A74,'ADM Details FY17'!$A$3:$I$3515,9,FALSE)</f>
        <v>0</v>
      </c>
      <c r="I74" s="1">
        <f>VLOOKUP(A74,'ADM Details FY17'!$A$3:$J$3517,10,FALSE)</f>
        <v>0</v>
      </c>
      <c r="J74" s="1">
        <f>VLOOKUP(A74,'ADM Details FY17'!$A$3:$K$3515,11,FALSE)</f>
        <v>0</v>
      </c>
      <c r="K74" s="1">
        <f>VLOOKUP(A74,'ADM Details FY17'!$A$3:$M$3515,13,FALSE)</f>
        <v>0</v>
      </c>
      <c r="L74" s="1">
        <f>VLOOKUP(A74,'ADM Details FY17'!$A$3:$O$3515,15,FALSE)</f>
        <v>0</v>
      </c>
      <c r="M74" s="1">
        <f>VLOOKUP(A74,'ADM Details FY17'!$A$3:$P$3515,16,FALSE)</f>
        <v>0</v>
      </c>
      <c r="N74" s="1">
        <f>VLOOKUP(A74,'ADM Details FY17'!$A$3:$Q$3515,17,FALSE)</f>
        <v>0</v>
      </c>
      <c r="O74" s="1">
        <f>VLOOKUP(A74,'ADM Details FY17'!$A$3:$S$3515,19,FALSE)</f>
        <v>0</v>
      </c>
      <c r="P74" s="1">
        <f>VLOOKUP(A74,'ADM Details FY17'!$A$3:$U$3515,21,FALSE)</f>
        <v>0</v>
      </c>
      <c r="Q74" s="1">
        <f>VLOOKUP(A74,'ADM Details FY17'!$A$3:$V$3515,22,FALSE)</f>
        <v>0</v>
      </c>
      <c r="R74" s="1">
        <f>VLOOKUP(A74,'ADM Details FY17'!$A$3:$W$3515,23,FALSE)</f>
        <v>0</v>
      </c>
      <c r="S74" s="1">
        <f>VLOOKUP(A74,'ADM Details FY17'!$A$3:$X$3515,24,FALSE)</f>
        <v>0</v>
      </c>
      <c r="T74" s="1">
        <f>VLOOKUP(A74,'ADM Details FY17'!$A$3:$Y$3515,25,FALSE)</f>
        <v>0</v>
      </c>
      <c r="U74" s="1">
        <f>VLOOKUP(A74,'ADM Details FY17'!$A$3:$AA$3515,27,FALSE)</f>
        <v>0</v>
      </c>
      <c r="V74" s="1">
        <f>IFERROR(VLOOKUP(C74,'eindex _tget pp '!$A$4:$E$615,5,FALSE),0)</f>
        <v>0</v>
      </c>
      <c r="W74" s="31">
        <f>IFERROR(VLOOKUP(C74,'eindex _tget pp '!$A$4:$F$615,6,FALSE),0)</f>
        <v>0</v>
      </c>
      <c r="X74" s="4">
        <f>IFERROR(VLOOKUP(B74,'eschools 16'!$A$2:$F$25,6,FALSE),1)</f>
        <v>1</v>
      </c>
      <c r="Y74" s="1">
        <f t="shared" si="5"/>
        <v>0</v>
      </c>
      <c r="Z74" s="1">
        <f t="shared" si="6"/>
        <v>0</v>
      </c>
      <c r="AA74" s="31">
        <f>IFERROR(VLOOKUP(C74,'eindex _tget pp '!$A$4:$G$615,7,FALSE),0)</f>
        <v>0</v>
      </c>
      <c r="AB74" s="1">
        <f>VLOOKUP(A74,'ADM Details FY17'!$A$3:$AB$3515,28,FALSE)</f>
        <v>0</v>
      </c>
      <c r="AC74" s="1">
        <f t="shared" si="7"/>
        <v>0</v>
      </c>
      <c r="AD74" s="1">
        <f t="shared" si="8"/>
        <v>0</v>
      </c>
      <c r="AE74" s="1">
        <f t="shared" si="9"/>
        <v>0</v>
      </c>
      <c r="AF74" s="84">
        <v>725</v>
      </c>
      <c r="AG74" s="1">
        <v>382.46999999999997</v>
      </c>
      <c r="AH74" s="1">
        <v>3.24</v>
      </c>
      <c r="AI74" s="1">
        <v>4.49</v>
      </c>
      <c r="AJ74" s="1">
        <v>1</v>
      </c>
      <c r="AK74" s="1">
        <v>0</v>
      </c>
      <c r="AL74" s="1">
        <v>0</v>
      </c>
      <c r="AM74" s="1">
        <v>0</v>
      </c>
      <c r="AN74" s="1">
        <v>382.46999999999997</v>
      </c>
      <c r="AO74" s="1">
        <v>56.71</v>
      </c>
      <c r="AP74" s="1">
        <v>161.01</v>
      </c>
      <c r="AQ74" s="1">
        <v>92.67</v>
      </c>
      <c r="AR74" s="1">
        <v>152.85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44613.710000000006</v>
      </c>
      <c r="AZ74" s="1">
        <v>352303.69</v>
      </c>
      <c r="BA74" s="1">
        <v>0</v>
      </c>
      <c r="BB74" s="1">
        <v>0</v>
      </c>
      <c r="BC74" s="1">
        <v>382.46999999999997</v>
      </c>
    </row>
    <row r="75" spans="1:55" x14ac:dyDescent="0.25">
      <c r="A75" t="str">
        <f>B75&amp;"-"&amp;COUNTIF($B$3:B75,B75)</f>
        <v>138-23</v>
      </c>
      <c r="B75">
        <v>138</v>
      </c>
      <c r="C75" s="18">
        <f>VLOOKUP(A75,'ADM Details FY17'!$A$3:$D$3515,4,FALSE)</f>
        <v>0</v>
      </c>
      <c r="D75" s="1">
        <f>VLOOKUP(A75,'ADM Details FY17'!$A$3:$E$3515,5,FALSE)</f>
        <v>0</v>
      </c>
      <c r="E75" s="1">
        <f>VLOOKUP(A75,'ADM Details FY17'!$A$3:$F$3515,6,FALSE)</f>
        <v>0</v>
      </c>
      <c r="F75" s="1">
        <f>VLOOKUP(A75,'ADM Details FY17'!$A$3:$G$3515,7,FALSE)</f>
        <v>0</v>
      </c>
      <c r="G75" s="1">
        <f>VLOOKUP(A75,'ADM Details FY17'!$A$3:$H$3515,8,FALSE)</f>
        <v>0</v>
      </c>
      <c r="H75" s="1">
        <f>VLOOKUP(A75,'ADM Details FY17'!$A$3:$I$3515,9,FALSE)</f>
        <v>0</v>
      </c>
      <c r="I75" s="1">
        <f>VLOOKUP(A75,'ADM Details FY17'!$A$3:$J$3517,10,FALSE)</f>
        <v>0</v>
      </c>
      <c r="J75" s="1">
        <f>VLOOKUP(A75,'ADM Details FY17'!$A$3:$K$3515,11,FALSE)</f>
        <v>0</v>
      </c>
      <c r="K75" s="1">
        <f>VLOOKUP(A75,'ADM Details FY17'!$A$3:$M$3515,13,FALSE)</f>
        <v>0</v>
      </c>
      <c r="L75" s="1">
        <f>VLOOKUP(A75,'ADM Details FY17'!$A$3:$O$3515,15,FALSE)</f>
        <v>0</v>
      </c>
      <c r="M75" s="1">
        <f>VLOOKUP(A75,'ADM Details FY17'!$A$3:$P$3515,16,FALSE)</f>
        <v>0</v>
      </c>
      <c r="N75" s="1">
        <f>VLOOKUP(A75,'ADM Details FY17'!$A$3:$Q$3515,17,FALSE)</f>
        <v>0</v>
      </c>
      <c r="O75" s="1">
        <f>VLOOKUP(A75,'ADM Details FY17'!$A$3:$S$3515,19,FALSE)</f>
        <v>0</v>
      </c>
      <c r="P75" s="1">
        <f>VLOOKUP(A75,'ADM Details FY17'!$A$3:$U$3515,21,FALSE)</f>
        <v>0</v>
      </c>
      <c r="Q75" s="1">
        <f>VLOOKUP(A75,'ADM Details FY17'!$A$3:$V$3515,22,FALSE)</f>
        <v>0</v>
      </c>
      <c r="R75" s="1">
        <f>VLOOKUP(A75,'ADM Details FY17'!$A$3:$W$3515,23,FALSE)</f>
        <v>0</v>
      </c>
      <c r="S75" s="1">
        <f>VLOOKUP(A75,'ADM Details FY17'!$A$3:$X$3515,24,FALSE)</f>
        <v>0</v>
      </c>
      <c r="T75" s="1">
        <f>VLOOKUP(A75,'ADM Details FY17'!$A$3:$Y$3515,25,FALSE)</f>
        <v>0</v>
      </c>
      <c r="U75" s="1">
        <f>VLOOKUP(A75,'ADM Details FY17'!$A$3:$AA$3515,27,FALSE)</f>
        <v>0</v>
      </c>
      <c r="V75" s="1">
        <f>IFERROR(VLOOKUP(C75,'eindex _tget pp '!$A$4:$E$615,5,FALSE),0)</f>
        <v>0</v>
      </c>
      <c r="W75" s="31">
        <f>IFERROR(VLOOKUP(C75,'eindex _tget pp '!$A$4:$F$615,6,FALSE),0)</f>
        <v>0</v>
      </c>
      <c r="X75" s="4">
        <f>IFERROR(VLOOKUP(B75,'eschools 16'!$A$2:$F$25,6,FALSE),1)</f>
        <v>1</v>
      </c>
      <c r="Y75" s="1">
        <f t="shared" si="5"/>
        <v>0</v>
      </c>
      <c r="Z75" s="1">
        <f t="shared" si="6"/>
        <v>0</v>
      </c>
      <c r="AA75" s="31">
        <f>IFERROR(VLOOKUP(C75,'eindex _tget pp '!$A$4:$G$615,7,FALSE),0)</f>
        <v>0</v>
      </c>
      <c r="AB75" s="1">
        <f>VLOOKUP(A75,'ADM Details FY17'!$A$3:$AB$3515,28,FALSE)</f>
        <v>0</v>
      </c>
      <c r="AC75" s="1">
        <f t="shared" si="7"/>
        <v>0</v>
      </c>
      <c r="AD75" s="1">
        <f t="shared" si="8"/>
        <v>0</v>
      </c>
      <c r="AE75" s="1">
        <f t="shared" si="9"/>
        <v>0</v>
      </c>
      <c r="AF75" s="84">
        <v>736</v>
      </c>
      <c r="AG75" s="1">
        <v>114.74</v>
      </c>
      <c r="AH75" s="1">
        <v>1</v>
      </c>
      <c r="AI75" s="1">
        <v>5</v>
      </c>
      <c r="AJ75" s="1">
        <v>0</v>
      </c>
      <c r="AK75" s="1">
        <v>0</v>
      </c>
      <c r="AL75" s="1">
        <v>0</v>
      </c>
      <c r="AM75" s="1">
        <v>0</v>
      </c>
      <c r="AN75" s="1">
        <v>114.74</v>
      </c>
      <c r="AO75" s="1">
        <v>0</v>
      </c>
      <c r="AP75" s="1">
        <v>0</v>
      </c>
      <c r="AQ75" s="1">
        <v>0</v>
      </c>
      <c r="AR75" s="1">
        <v>35.31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31317.960000000003</v>
      </c>
      <c r="AZ75" s="1">
        <v>121662.81</v>
      </c>
      <c r="BA75" s="1">
        <v>0</v>
      </c>
      <c r="BB75" s="1">
        <v>0</v>
      </c>
      <c r="BC75" s="1">
        <v>114.74</v>
      </c>
    </row>
    <row r="76" spans="1:55" x14ac:dyDescent="0.25">
      <c r="A76" t="str">
        <f>B76&amp;"-"&amp;COUNTIF($B$3:B76,B76)</f>
        <v>138-24</v>
      </c>
      <c r="B76">
        <v>138</v>
      </c>
      <c r="C76" s="18">
        <f>VLOOKUP(A76,'ADM Details FY17'!$A$3:$D$3515,4,FALSE)</f>
        <v>0</v>
      </c>
      <c r="D76" s="1">
        <f>VLOOKUP(A76,'ADM Details FY17'!$A$3:$E$3515,5,FALSE)</f>
        <v>0</v>
      </c>
      <c r="E76" s="1">
        <f>VLOOKUP(A76,'ADM Details FY17'!$A$3:$F$3515,6,FALSE)</f>
        <v>0</v>
      </c>
      <c r="F76" s="1">
        <f>VLOOKUP(A76,'ADM Details FY17'!$A$3:$G$3515,7,FALSE)</f>
        <v>0</v>
      </c>
      <c r="G76" s="1">
        <f>VLOOKUP(A76,'ADM Details FY17'!$A$3:$H$3515,8,FALSE)</f>
        <v>0</v>
      </c>
      <c r="H76" s="1">
        <f>VLOOKUP(A76,'ADM Details FY17'!$A$3:$I$3515,9,FALSE)</f>
        <v>0</v>
      </c>
      <c r="I76" s="1">
        <f>VLOOKUP(A76,'ADM Details FY17'!$A$3:$J$3517,10,FALSE)</f>
        <v>0</v>
      </c>
      <c r="J76" s="1">
        <f>VLOOKUP(A76,'ADM Details FY17'!$A$3:$K$3515,11,FALSE)</f>
        <v>0</v>
      </c>
      <c r="K76" s="1">
        <f>VLOOKUP(A76,'ADM Details FY17'!$A$3:$M$3515,13,FALSE)</f>
        <v>0</v>
      </c>
      <c r="L76" s="1">
        <f>VLOOKUP(A76,'ADM Details FY17'!$A$3:$O$3515,15,FALSE)</f>
        <v>0</v>
      </c>
      <c r="M76" s="1">
        <f>VLOOKUP(A76,'ADM Details FY17'!$A$3:$P$3515,16,FALSE)</f>
        <v>0</v>
      </c>
      <c r="N76" s="1">
        <f>VLOOKUP(A76,'ADM Details FY17'!$A$3:$Q$3515,17,FALSE)</f>
        <v>0</v>
      </c>
      <c r="O76" s="1">
        <f>VLOOKUP(A76,'ADM Details FY17'!$A$3:$S$3515,19,FALSE)</f>
        <v>0</v>
      </c>
      <c r="P76" s="1">
        <f>VLOOKUP(A76,'ADM Details FY17'!$A$3:$U$3515,21,FALSE)</f>
        <v>0</v>
      </c>
      <c r="Q76" s="1">
        <f>VLOOKUP(A76,'ADM Details FY17'!$A$3:$V$3515,22,FALSE)</f>
        <v>0</v>
      </c>
      <c r="R76" s="1">
        <f>VLOOKUP(A76,'ADM Details FY17'!$A$3:$W$3515,23,FALSE)</f>
        <v>0</v>
      </c>
      <c r="S76" s="1">
        <f>VLOOKUP(A76,'ADM Details FY17'!$A$3:$X$3515,24,FALSE)</f>
        <v>0</v>
      </c>
      <c r="T76" s="1">
        <f>VLOOKUP(A76,'ADM Details FY17'!$A$3:$Y$3515,25,FALSE)</f>
        <v>0</v>
      </c>
      <c r="U76" s="1">
        <f>VLOOKUP(A76,'ADM Details FY17'!$A$3:$AA$3515,27,FALSE)</f>
        <v>0</v>
      </c>
      <c r="V76" s="1">
        <f>IFERROR(VLOOKUP(C76,'eindex _tget pp '!$A$4:$E$615,5,FALSE),0)</f>
        <v>0</v>
      </c>
      <c r="W76" s="31">
        <f>IFERROR(VLOOKUP(C76,'eindex _tget pp '!$A$4:$F$615,6,FALSE),0)</f>
        <v>0</v>
      </c>
      <c r="X76" s="4">
        <f>IFERROR(VLOOKUP(B76,'eschools 16'!$A$2:$F$25,6,FALSE),1)</f>
        <v>1</v>
      </c>
      <c r="Y76" s="1">
        <f t="shared" si="5"/>
        <v>0</v>
      </c>
      <c r="Z76" s="1">
        <f t="shared" si="6"/>
        <v>0</v>
      </c>
      <c r="AA76" s="31">
        <f>IFERROR(VLOOKUP(C76,'eindex _tget pp '!$A$4:$G$615,7,FALSE),0)</f>
        <v>0</v>
      </c>
      <c r="AB76" s="1">
        <f>VLOOKUP(A76,'ADM Details FY17'!$A$3:$AB$3515,28,FALSE)</f>
        <v>0</v>
      </c>
      <c r="AC76" s="1">
        <f t="shared" si="7"/>
        <v>0</v>
      </c>
      <c r="AD76" s="1">
        <f t="shared" si="8"/>
        <v>0</v>
      </c>
      <c r="AE76" s="1">
        <f t="shared" si="9"/>
        <v>0</v>
      </c>
      <c r="AF76" s="84">
        <v>738</v>
      </c>
      <c r="AG76" s="1">
        <v>102.22</v>
      </c>
      <c r="AH76" s="1">
        <v>0</v>
      </c>
      <c r="AI76" s="1">
        <v>2</v>
      </c>
      <c r="AJ76" s="1">
        <v>1</v>
      </c>
      <c r="AK76" s="1">
        <v>0</v>
      </c>
      <c r="AL76" s="1">
        <v>1</v>
      </c>
      <c r="AM76" s="1">
        <v>0</v>
      </c>
      <c r="AN76" s="1">
        <v>102.22</v>
      </c>
      <c r="AO76" s="1">
        <v>0</v>
      </c>
      <c r="AP76" s="1">
        <v>0</v>
      </c>
      <c r="AQ76" s="1">
        <v>0</v>
      </c>
      <c r="AR76" s="1">
        <v>102.22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26840.899999999998</v>
      </c>
      <c r="AZ76" s="1">
        <v>105125.69</v>
      </c>
      <c r="BA76" s="1">
        <v>0</v>
      </c>
      <c r="BB76" s="1">
        <v>0</v>
      </c>
      <c r="BC76" s="1">
        <v>102.22</v>
      </c>
    </row>
    <row r="77" spans="1:55" x14ac:dyDescent="0.25">
      <c r="A77" t="str">
        <f>B77&amp;"-"&amp;COUNTIF($B$3:B77,B77)</f>
        <v>138-25</v>
      </c>
      <c r="B77">
        <v>138</v>
      </c>
      <c r="C77" s="18">
        <f>VLOOKUP(A77,'ADM Details FY17'!$A$3:$D$3515,4,FALSE)</f>
        <v>0</v>
      </c>
      <c r="D77" s="1">
        <f>VLOOKUP(A77,'ADM Details FY17'!$A$3:$E$3515,5,FALSE)</f>
        <v>0</v>
      </c>
      <c r="E77" s="1">
        <f>VLOOKUP(A77,'ADM Details FY17'!$A$3:$F$3515,6,FALSE)</f>
        <v>0</v>
      </c>
      <c r="F77" s="1">
        <f>VLOOKUP(A77,'ADM Details FY17'!$A$3:$G$3515,7,FALSE)</f>
        <v>0</v>
      </c>
      <c r="G77" s="1">
        <f>VLOOKUP(A77,'ADM Details FY17'!$A$3:$H$3515,8,FALSE)</f>
        <v>0</v>
      </c>
      <c r="H77" s="1">
        <f>VLOOKUP(A77,'ADM Details FY17'!$A$3:$I$3515,9,FALSE)</f>
        <v>0</v>
      </c>
      <c r="I77" s="1">
        <f>VLOOKUP(A77,'ADM Details FY17'!$A$3:$J$3517,10,FALSE)</f>
        <v>0</v>
      </c>
      <c r="J77" s="1">
        <f>VLOOKUP(A77,'ADM Details FY17'!$A$3:$K$3515,11,FALSE)</f>
        <v>0</v>
      </c>
      <c r="K77" s="1">
        <f>VLOOKUP(A77,'ADM Details FY17'!$A$3:$M$3515,13,FALSE)</f>
        <v>0</v>
      </c>
      <c r="L77" s="1">
        <f>VLOOKUP(A77,'ADM Details FY17'!$A$3:$O$3515,15,FALSE)</f>
        <v>0</v>
      </c>
      <c r="M77" s="1">
        <f>VLOOKUP(A77,'ADM Details FY17'!$A$3:$P$3515,16,FALSE)</f>
        <v>0</v>
      </c>
      <c r="N77" s="1">
        <f>VLOOKUP(A77,'ADM Details FY17'!$A$3:$Q$3515,17,FALSE)</f>
        <v>0</v>
      </c>
      <c r="O77" s="1">
        <f>VLOOKUP(A77,'ADM Details FY17'!$A$3:$S$3515,19,FALSE)</f>
        <v>0</v>
      </c>
      <c r="P77" s="1">
        <f>VLOOKUP(A77,'ADM Details FY17'!$A$3:$U$3515,21,FALSE)</f>
        <v>0</v>
      </c>
      <c r="Q77" s="1">
        <f>VLOOKUP(A77,'ADM Details FY17'!$A$3:$V$3515,22,FALSE)</f>
        <v>0</v>
      </c>
      <c r="R77" s="1">
        <f>VLOOKUP(A77,'ADM Details FY17'!$A$3:$W$3515,23,FALSE)</f>
        <v>0</v>
      </c>
      <c r="S77" s="1">
        <f>VLOOKUP(A77,'ADM Details FY17'!$A$3:$X$3515,24,FALSE)</f>
        <v>0</v>
      </c>
      <c r="T77" s="1">
        <f>VLOOKUP(A77,'ADM Details FY17'!$A$3:$Y$3515,25,FALSE)</f>
        <v>0</v>
      </c>
      <c r="U77" s="1">
        <f>VLOOKUP(A77,'ADM Details FY17'!$A$3:$AA$3515,27,FALSE)</f>
        <v>0</v>
      </c>
      <c r="V77" s="1">
        <f>IFERROR(VLOOKUP(C77,'eindex _tget pp '!$A$4:$E$615,5,FALSE),0)</f>
        <v>0</v>
      </c>
      <c r="W77" s="31">
        <f>IFERROR(VLOOKUP(C77,'eindex _tget pp '!$A$4:$F$615,6,FALSE),0)</f>
        <v>0</v>
      </c>
      <c r="X77" s="4">
        <f>IFERROR(VLOOKUP(B77,'eschools 16'!$A$2:$F$25,6,FALSE),1)</f>
        <v>1</v>
      </c>
      <c r="Y77" s="1">
        <f t="shared" si="5"/>
        <v>0</v>
      </c>
      <c r="Z77" s="1">
        <f t="shared" si="6"/>
        <v>0</v>
      </c>
      <c r="AA77" s="31">
        <f>IFERROR(VLOOKUP(C77,'eindex _tget pp '!$A$4:$G$615,7,FALSE),0)</f>
        <v>0</v>
      </c>
      <c r="AB77" s="1">
        <f>VLOOKUP(A77,'ADM Details FY17'!$A$3:$AB$3515,28,FALSE)</f>
        <v>0</v>
      </c>
      <c r="AC77" s="1">
        <f t="shared" si="7"/>
        <v>0</v>
      </c>
      <c r="AD77" s="1">
        <f t="shared" si="8"/>
        <v>0</v>
      </c>
      <c r="AE77" s="1">
        <f t="shared" si="9"/>
        <v>0</v>
      </c>
      <c r="AF77" s="84">
        <v>770</v>
      </c>
      <c r="AG77" s="1">
        <v>252.01999999999998</v>
      </c>
      <c r="AH77" s="1">
        <v>0</v>
      </c>
      <c r="AI77" s="1">
        <v>55.42</v>
      </c>
      <c r="AJ77" s="1">
        <v>5.26</v>
      </c>
      <c r="AK77" s="1">
        <v>0</v>
      </c>
      <c r="AL77" s="1">
        <v>0</v>
      </c>
      <c r="AM77" s="1">
        <v>5</v>
      </c>
      <c r="AN77" s="1">
        <v>214.51999999999998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4.3100000000000005</v>
      </c>
      <c r="AU77" s="1">
        <v>0</v>
      </c>
      <c r="AV77" s="1">
        <v>0</v>
      </c>
      <c r="AW77" s="1">
        <v>0</v>
      </c>
      <c r="AX77" s="1">
        <v>0</v>
      </c>
      <c r="AY77" s="1">
        <v>74402.740000000005</v>
      </c>
      <c r="AZ77" s="1">
        <v>109201.15000000001</v>
      </c>
      <c r="BA77" s="1">
        <v>0</v>
      </c>
      <c r="BB77" s="1">
        <v>0</v>
      </c>
      <c r="BC77" s="1">
        <v>252.01999999999998</v>
      </c>
    </row>
    <row r="78" spans="1:55" x14ac:dyDescent="0.25">
      <c r="A78" t="str">
        <f>B78&amp;"-"&amp;COUNTIF($B$3:B78,B78)</f>
        <v>138-26</v>
      </c>
      <c r="B78">
        <v>138</v>
      </c>
      <c r="C78" s="18">
        <f>VLOOKUP(A78,'ADM Details FY17'!$A$3:$D$3515,4,FALSE)</f>
        <v>0</v>
      </c>
      <c r="D78" s="1">
        <f>VLOOKUP(A78,'ADM Details FY17'!$A$3:$E$3515,5,FALSE)</f>
        <v>0</v>
      </c>
      <c r="E78" s="1">
        <f>VLOOKUP(A78,'ADM Details FY17'!$A$3:$F$3515,6,FALSE)</f>
        <v>0</v>
      </c>
      <c r="F78" s="1">
        <f>VLOOKUP(A78,'ADM Details FY17'!$A$3:$G$3515,7,FALSE)</f>
        <v>0</v>
      </c>
      <c r="G78" s="1">
        <f>VLOOKUP(A78,'ADM Details FY17'!$A$3:$H$3515,8,FALSE)</f>
        <v>0</v>
      </c>
      <c r="H78" s="1">
        <f>VLOOKUP(A78,'ADM Details FY17'!$A$3:$I$3515,9,FALSE)</f>
        <v>0</v>
      </c>
      <c r="I78" s="1">
        <f>VLOOKUP(A78,'ADM Details FY17'!$A$3:$J$3517,10,FALSE)</f>
        <v>0</v>
      </c>
      <c r="J78" s="1">
        <f>VLOOKUP(A78,'ADM Details FY17'!$A$3:$K$3515,11,FALSE)</f>
        <v>0</v>
      </c>
      <c r="K78" s="1">
        <f>VLOOKUP(A78,'ADM Details FY17'!$A$3:$M$3515,13,FALSE)</f>
        <v>0</v>
      </c>
      <c r="L78" s="1">
        <f>VLOOKUP(A78,'ADM Details FY17'!$A$3:$O$3515,15,FALSE)</f>
        <v>0</v>
      </c>
      <c r="M78" s="1">
        <f>VLOOKUP(A78,'ADM Details FY17'!$A$3:$P$3515,16,FALSE)</f>
        <v>0</v>
      </c>
      <c r="N78" s="1">
        <f>VLOOKUP(A78,'ADM Details FY17'!$A$3:$Q$3515,17,FALSE)</f>
        <v>0</v>
      </c>
      <c r="O78" s="1">
        <f>VLOOKUP(A78,'ADM Details FY17'!$A$3:$S$3515,19,FALSE)</f>
        <v>0</v>
      </c>
      <c r="P78" s="1">
        <f>VLOOKUP(A78,'ADM Details FY17'!$A$3:$U$3515,21,FALSE)</f>
        <v>0</v>
      </c>
      <c r="Q78" s="1">
        <f>VLOOKUP(A78,'ADM Details FY17'!$A$3:$V$3515,22,FALSE)</f>
        <v>0</v>
      </c>
      <c r="R78" s="1">
        <f>VLOOKUP(A78,'ADM Details FY17'!$A$3:$W$3515,23,FALSE)</f>
        <v>0</v>
      </c>
      <c r="S78" s="1">
        <f>VLOOKUP(A78,'ADM Details FY17'!$A$3:$X$3515,24,FALSE)</f>
        <v>0</v>
      </c>
      <c r="T78" s="1">
        <f>VLOOKUP(A78,'ADM Details FY17'!$A$3:$Y$3515,25,FALSE)</f>
        <v>0</v>
      </c>
      <c r="U78" s="1">
        <f>VLOOKUP(A78,'ADM Details FY17'!$A$3:$AA$3515,27,FALSE)</f>
        <v>0</v>
      </c>
      <c r="V78" s="1">
        <f>IFERROR(VLOOKUP(C78,'eindex _tget pp '!$A$4:$E$615,5,FALSE),0)</f>
        <v>0</v>
      </c>
      <c r="W78" s="31">
        <f>IFERROR(VLOOKUP(C78,'eindex _tget pp '!$A$4:$F$615,6,FALSE),0)</f>
        <v>0</v>
      </c>
      <c r="X78" s="4">
        <f>IFERROR(VLOOKUP(B78,'eschools 16'!$A$2:$F$25,6,FALSE),1)</f>
        <v>1</v>
      </c>
      <c r="Y78" s="1">
        <f t="shared" si="5"/>
        <v>0</v>
      </c>
      <c r="Z78" s="1">
        <f t="shared" si="6"/>
        <v>0</v>
      </c>
      <c r="AA78" s="31">
        <f>IFERROR(VLOOKUP(C78,'eindex _tget pp '!$A$4:$G$615,7,FALSE),0)</f>
        <v>0</v>
      </c>
      <c r="AB78" s="1">
        <f>VLOOKUP(A78,'ADM Details FY17'!$A$3:$AB$3515,28,FALSE)</f>
        <v>0</v>
      </c>
      <c r="AC78" s="1">
        <f t="shared" si="7"/>
        <v>0</v>
      </c>
      <c r="AD78" s="1">
        <f t="shared" si="8"/>
        <v>0</v>
      </c>
      <c r="AE78" s="1">
        <f t="shared" si="9"/>
        <v>0</v>
      </c>
      <c r="AF78" s="84">
        <v>779</v>
      </c>
      <c r="AG78" s="1">
        <v>117.41</v>
      </c>
      <c r="AH78" s="1">
        <v>4</v>
      </c>
      <c r="AI78" s="1">
        <v>5.71</v>
      </c>
      <c r="AJ78" s="1">
        <v>1</v>
      </c>
      <c r="AK78" s="1">
        <v>0</v>
      </c>
      <c r="AL78" s="1">
        <v>0</v>
      </c>
      <c r="AM78" s="1">
        <v>0</v>
      </c>
      <c r="AN78" s="1">
        <v>117.41</v>
      </c>
      <c r="AO78" s="1">
        <v>20.990000000000002</v>
      </c>
      <c r="AP78" s="1">
        <v>30.4</v>
      </c>
      <c r="AQ78" s="1">
        <v>0</v>
      </c>
      <c r="AR78" s="1">
        <v>87.56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16800.620000000003</v>
      </c>
      <c r="AZ78" s="1">
        <v>91127.89</v>
      </c>
      <c r="BA78" s="1">
        <v>0</v>
      </c>
      <c r="BB78" s="1">
        <v>0</v>
      </c>
      <c r="BC78" s="1">
        <v>117.41</v>
      </c>
    </row>
    <row r="79" spans="1:55" x14ac:dyDescent="0.25">
      <c r="A79" t="str">
        <f>B79&amp;"-"&amp;COUNTIF($B$3:B79,B79)</f>
        <v>139-1</v>
      </c>
      <c r="B79">
        <v>139</v>
      </c>
      <c r="C79" s="18">
        <f>VLOOKUP(A79,'ADM Details FY17'!$A$3:$D$3515,4,FALSE)</f>
        <v>43752</v>
      </c>
      <c r="D79" s="1">
        <f>VLOOKUP(A79,'ADM Details FY17'!$A$3:$E$3515,5,FALSE)</f>
        <v>394.58</v>
      </c>
      <c r="E79" s="1">
        <f>VLOOKUP(A79,'ADM Details FY17'!$A$3:$F$3515,6,FALSE)</f>
        <v>0</v>
      </c>
      <c r="F79" s="1">
        <f>VLOOKUP(A79,'ADM Details FY17'!$A$3:$G$3515,7,FALSE)</f>
        <v>0</v>
      </c>
      <c r="G79" s="1">
        <f>VLOOKUP(A79,'ADM Details FY17'!$A$3:$H$3515,8,FALSE)</f>
        <v>0</v>
      </c>
      <c r="H79" s="1">
        <f>VLOOKUP(A79,'ADM Details FY17'!$A$3:$I$3515,9,FALSE)</f>
        <v>0</v>
      </c>
      <c r="I79" s="1">
        <f>VLOOKUP(A79,'ADM Details FY17'!$A$3:$J$3517,10,FALSE)</f>
        <v>0</v>
      </c>
      <c r="J79" s="1">
        <f>VLOOKUP(A79,'ADM Details FY17'!$A$3:$K$3515,11,FALSE)</f>
        <v>0</v>
      </c>
      <c r="K79" s="1">
        <f>VLOOKUP(A79,'ADM Details FY17'!$A$3:$M$3515,13,FALSE)</f>
        <v>394.58</v>
      </c>
      <c r="L79" s="1">
        <f>VLOOKUP(A79,'ADM Details FY17'!$A$3:$O$3515,15,FALSE)</f>
        <v>0</v>
      </c>
      <c r="M79" s="1">
        <f>VLOOKUP(A79,'ADM Details FY17'!$A$3:$P$3515,16,FALSE)</f>
        <v>0</v>
      </c>
      <c r="N79" s="1">
        <f>VLOOKUP(A79,'ADM Details FY17'!$A$3:$Q$3515,17,FALSE)</f>
        <v>0</v>
      </c>
      <c r="O79" s="1">
        <f>VLOOKUP(A79,'ADM Details FY17'!$A$3:$S$3515,19,FALSE)</f>
        <v>209.17</v>
      </c>
      <c r="P79" s="1">
        <f>VLOOKUP(A79,'ADM Details FY17'!$A$3:$U$3515,21,FALSE)</f>
        <v>0</v>
      </c>
      <c r="Q79" s="1">
        <f>VLOOKUP(A79,'ADM Details FY17'!$A$3:$V$3515,22,FALSE)</f>
        <v>0</v>
      </c>
      <c r="R79" s="1">
        <f>VLOOKUP(A79,'ADM Details FY17'!$A$3:$W$3515,23,FALSE)</f>
        <v>0</v>
      </c>
      <c r="S79" s="1">
        <f>VLOOKUP(A79,'ADM Details FY17'!$A$3:$X$3515,24,FALSE)</f>
        <v>0</v>
      </c>
      <c r="T79" s="1">
        <f>VLOOKUP(A79,'ADM Details FY17'!$A$3:$Y$3515,25,FALSE)</f>
        <v>0</v>
      </c>
      <c r="U79" s="1">
        <f>VLOOKUP(A79,'ADM Details FY17'!$A$3:$AA$3515,27,FALSE)</f>
        <v>0</v>
      </c>
      <c r="V79" s="1">
        <f>IFERROR(VLOOKUP(C79,'eindex _tget pp '!$A$4:$E$615,5,FALSE),0)</f>
        <v>195.16110414154781</v>
      </c>
      <c r="W79" s="31">
        <f>IFERROR(VLOOKUP(C79,'eindex _tget pp '!$A$4:$F$615,6,FALSE),0)</f>
        <v>1.2931511515</v>
      </c>
      <c r="X79" s="4">
        <f>IFERROR(VLOOKUP(B79,'eschools 16'!$A$2:$F$25,6,FALSE),1)</f>
        <v>1</v>
      </c>
      <c r="Y79" s="1">
        <f t="shared" si="5"/>
        <v>19251.669999999998</v>
      </c>
      <c r="Z79" s="1">
        <f t="shared" si="6"/>
        <v>138788.43</v>
      </c>
      <c r="AA79" s="31">
        <f>IFERROR(VLOOKUP(C79,'eindex _tget pp '!$A$4:$G$615,7,FALSE),0)</f>
        <v>0.46646849499999998</v>
      </c>
      <c r="AB79" s="1">
        <f>VLOOKUP(A79,'ADM Details FY17'!$A$3:$AB$3515,28,FALSE)</f>
        <v>0</v>
      </c>
      <c r="AC79" s="1">
        <f t="shared" si="7"/>
        <v>0</v>
      </c>
      <c r="AD79" s="1">
        <f t="shared" si="8"/>
        <v>394.58</v>
      </c>
      <c r="AE79" s="1">
        <f t="shared" si="9"/>
        <v>59187</v>
      </c>
      <c r="AF79" s="84">
        <v>780</v>
      </c>
      <c r="AG79" s="1">
        <v>97.41</v>
      </c>
      <c r="AH79" s="1">
        <v>0</v>
      </c>
      <c r="AI79" s="1">
        <v>8.9499999999999993</v>
      </c>
      <c r="AJ79" s="1">
        <v>0</v>
      </c>
      <c r="AK79" s="1">
        <v>0</v>
      </c>
      <c r="AL79" s="1">
        <v>0</v>
      </c>
      <c r="AM79" s="1">
        <v>0</v>
      </c>
      <c r="AN79" s="1">
        <v>97.41</v>
      </c>
      <c r="AO79" s="1">
        <v>8.61</v>
      </c>
      <c r="AP79" s="1">
        <v>56.23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11056.18</v>
      </c>
      <c r="AZ79" s="1">
        <v>97316.13</v>
      </c>
      <c r="BA79" s="1">
        <v>0</v>
      </c>
      <c r="BB79" s="1">
        <v>0</v>
      </c>
      <c r="BC79" s="1">
        <v>97.41</v>
      </c>
    </row>
    <row r="80" spans="1:55" x14ac:dyDescent="0.25">
      <c r="A80" t="str">
        <f>B80&amp;"-"&amp;COUNTIF($B$3:B80,B80)</f>
        <v>139-2</v>
      </c>
      <c r="B80">
        <v>139</v>
      </c>
      <c r="C80" s="18">
        <f>VLOOKUP(A80,'ADM Details FY17'!$A$3:$D$3515,4,FALSE)</f>
        <v>44230</v>
      </c>
      <c r="D80" s="1">
        <f>VLOOKUP(A80,'ADM Details FY17'!$A$3:$E$3515,5,FALSE)</f>
        <v>1</v>
      </c>
      <c r="E80" s="1">
        <f>VLOOKUP(A80,'ADM Details FY17'!$A$3:$F$3515,6,FALSE)</f>
        <v>0</v>
      </c>
      <c r="F80" s="1">
        <f>VLOOKUP(A80,'ADM Details FY17'!$A$3:$G$3515,7,FALSE)</f>
        <v>0</v>
      </c>
      <c r="G80" s="1">
        <f>VLOOKUP(A80,'ADM Details FY17'!$A$3:$H$3515,8,FALSE)</f>
        <v>0</v>
      </c>
      <c r="H80" s="1">
        <f>VLOOKUP(A80,'ADM Details FY17'!$A$3:$I$3515,9,FALSE)</f>
        <v>0</v>
      </c>
      <c r="I80" s="1">
        <f>VLOOKUP(A80,'ADM Details FY17'!$A$3:$J$3517,10,FALSE)</f>
        <v>0</v>
      </c>
      <c r="J80" s="1">
        <f>VLOOKUP(A80,'ADM Details FY17'!$A$3:$K$3515,11,FALSE)</f>
        <v>0</v>
      </c>
      <c r="K80" s="1">
        <f>VLOOKUP(A80,'ADM Details FY17'!$A$3:$M$3515,13,FALSE)</f>
        <v>1</v>
      </c>
      <c r="L80" s="1">
        <f>VLOOKUP(A80,'ADM Details FY17'!$A$3:$O$3515,15,FALSE)</f>
        <v>0</v>
      </c>
      <c r="M80" s="1">
        <f>VLOOKUP(A80,'ADM Details FY17'!$A$3:$P$3515,16,FALSE)</f>
        <v>0</v>
      </c>
      <c r="N80" s="1">
        <f>VLOOKUP(A80,'ADM Details FY17'!$A$3:$Q$3515,17,FALSE)</f>
        <v>0</v>
      </c>
      <c r="O80" s="1">
        <f>VLOOKUP(A80,'ADM Details FY17'!$A$3:$S$3515,19,FALSE)</f>
        <v>1</v>
      </c>
      <c r="P80" s="1">
        <f>VLOOKUP(A80,'ADM Details FY17'!$A$3:$U$3515,21,FALSE)</f>
        <v>0</v>
      </c>
      <c r="Q80" s="1">
        <f>VLOOKUP(A80,'ADM Details FY17'!$A$3:$V$3515,22,FALSE)</f>
        <v>0</v>
      </c>
      <c r="R80" s="1">
        <f>VLOOKUP(A80,'ADM Details FY17'!$A$3:$W$3515,23,FALSE)</f>
        <v>0</v>
      </c>
      <c r="S80" s="1">
        <f>VLOOKUP(A80,'ADM Details FY17'!$A$3:$X$3515,24,FALSE)</f>
        <v>0</v>
      </c>
      <c r="T80" s="1">
        <f>VLOOKUP(A80,'ADM Details FY17'!$A$3:$Y$3515,25,FALSE)</f>
        <v>0</v>
      </c>
      <c r="U80" s="1">
        <f>VLOOKUP(A80,'ADM Details FY17'!$A$3:$AA$3515,27,FALSE)</f>
        <v>0</v>
      </c>
      <c r="V80" s="1">
        <f>IFERROR(VLOOKUP(C80,'eindex _tget pp '!$A$4:$E$615,5,FALSE),0)</f>
        <v>880.83644835439964</v>
      </c>
      <c r="W80" s="31">
        <f>IFERROR(VLOOKUP(C80,'eindex _tget pp '!$A$4:$F$615,6,FALSE),0)</f>
        <v>3.2738175499</v>
      </c>
      <c r="X80" s="4">
        <f>IFERROR(VLOOKUP(B80,'eschools 16'!$A$2:$F$25,6,FALSE),1)</f>
        <v>1</v>
      </c>
      <c r="Y80" s="1">
        <f t="shared" si="5"/>
        <v>220.21</v>
      </c>
      <c r="Z80" s="1">
        <f t="shared" si="6"/>
        <v>890.48</v>
      </c>
      <c r="AA80" s="31">
        <f>IFERROR(VLOOKUP(C80,'eindex _tget pp '!$A$4:$G$615,7,FALSE),0)</f>
        <v>0.65466909699999998</v>
      </c>
      <c r="AB80" s="1">
        <f>VLOOKUP(A80,'ADM Details FY17'!$A$3:$AB$3515,28,FALSE)</f>
        <v>0</v>
      </c>
      <c r="AC80" s="1">
        <f t="shared" si="7"/>
        <v>0</v>
      </c>
      <c r="AD80" s="1">
        <f t="shared" si="8"/>
        <v>1</v>
      </c>
      <c r="AE80" s="1">
        <f t="shared" si="9"/>
        <v>150</v>
      </c>
      <c r="AF80" s="84">
        <v>781</v>
      </c>
      <c r="AG80" s="1">
        <v>260.31</v>
      </c>
      <c r="AH80" s="1">
        <v>12.9</v>
      </c>
      <c r="AI80" s="1">
        <v>23.89</v>
      </c>
      <c r="AJ80" s="1">
        <v>0</v>
      </c>
      <c r="AK80" s="1">
        <v>0</v>
      </c>
      <c r="AL80" s="1">
        <v>0</v>
      </c>
      <c r="AM80" s="1">
        <v>0</v>
      </c>
      <c r="AN80" s="1">
        <v>260.31</v>
      </c>
      <c r="AO80" s="1">
        <v>0</v>
      </c>
      <c r="AP80" s="1">
        <v>0</v>
      </c>
      <c r="AQ80" s="1">
        <v>0</v>
      </c>
      <c r="AR80" s="1">
        <v>152.13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12672.93</v>
      </c>
      <c r="AZ80" s="1">
        <v>91164.290000000023</v>
      </c>
      <c r="BA80" s="1">
        <v>0</v>
      </c>
      <c r="BB80" s="1">
        <v>0</v>
      </c>
      <c r="BC80" s="1">
        <v>260.31</v>
      </c>
    </row>
    <row r="81" spans="1:55" x14ac:dyDescent="0.25">
      <c r="A81" t="str">
        <f>B81&amp;"-"&amp;COUNTIF($B$3:B81,B81)</f>
        <v>139-3</v>
      </c>
      <c r="B81">
        <v>139</v>
      </c>
      <c r="C81" s="18">
        <f>VLOOKUP(A81,'ADM Details FY17'!$A$3:$D$3515,4,FALSE)</f>
        <v>44412</v>
      </c>
      <c r="D81" s="1">
        <f>VLOOKUP(A81,'ADM Details FY17'!$A$3:$E$3515,5,FALSE)</f>
        <v>2.76</v>
      </c>
      <c r="E81" s="1">
        <f>VLOOKUP(A81,'ADM Details FY17'!$A$3:$F$3515,6,FALSE)</f>
        <v>0</v>
      </c>
      <c r="F81" s="1">
        <f>VLOOKUP(A81,'ADM Details FY17'!$A$3:$G$3515,7,FALSE)</f>
        <v>0</v>
      </c>
      <c r="G81" s="1">
        <f>VLOOKUP(A81,'ADM Details FY17'!$A$3:$H$3515,8,FALSE)</f>
        <v>0</v>
      </c>
      <c r="H81" s="1">
        <f>VLOOKUP(A81,'ADM Details FY17'!$A$3:$I$3515,9,FALSE)</f>
        <v>0</v>
      </c>
      <c r="I81" s="1">
        <f>VLOOKUP(A81,'ADM Details FY17'!$A$3:$J$3517,10,FALSE)</f>
        <v>0</v>
      </c>
      <c r="J81" s="1">
        <f>VLOOKUP(A81,'ADM Details FY17'!$A$3:$K$3515,11,FALSE)</f>
        <v>0</v>
      </c>
      <c r="K81" s="1">
        <f>VLOOKUP(A81,'ADM Details FY17'!$A$3:$M$3515,13,FALSE)</f>
        <v>2.76</v>
      </c>
      <c r="L81" s="1">
        <f>VLOOKUP(A81,'ADM Details FY17'!$A$3:$O$3515,15,FALSE)</f>
        <v>0</v>
      </c>
      <c r="M81" s="1">
        <f>VLOOKUP(A81,'ADM Details FY17'!$A$3:$P$3515,16,FALSE)</f>
        <v>0</v>
      </c>
      <c r="N81" s="1">
        <f>VLOOKUP(A81,'ADM Details FY17'!$A$3:$Q$3515,17,FALSE)</f>
        <v>0</v>
      </c>
      <c r="O81" s="1">
        <f>VLOOKUP(A81,'ADM Details FY17'!$A$3:$S$3515,19,FALSE)</f>
        <v>1.98</v>
      </c>
      <c r="P81" s="1">
        <f>VLOOKUP(A81,'ADM Details FY17'!$A$3:$U$3515,21,FALSE)</f>
        <v>0</v>
      </c>
      <c r="Q81" s="1">
        <f>VLOOKUP(A81,'ADM Details FY17'!$A$3:$V$3515,22,FALSE)</f>
        <v>0</v>
      </c>
      <c r="R81" s="1">
        <f>VLOOKUP(A81,'ADM Details FY17'!$A$3:$W$3515,23,FALSE)</f>
        <v>0</v>
      </c>
      <c r="S81" s="1">
        <f>VLOOKUP(A81,'ADM Details FY17'!$A$3:$X$3515,24,FALSE)</f>
        <v>0</v>
      </c>
      <c r="T81" s="1">
        <f>VLOOKUP(A81,'ADM Details FY17'!$A$3:$Y$3515,25,FALSE)</f>
        <v>0</v>
      </c>
      <c r="U81" s="1">
        <f>VLOOKUP(A81,'ADM Details FY17'!$A$3:$AA$3515,27,FALSE)</f>
        <v>0</v>
      </c>
      <c r="V81" s="1">
        <f>IFERROR(VLOOKUP(C81,'eindex _tget pp '!$A$4:$E$615,5,FALSE),0)</f>
        <v>1173.7675101870461</v>
      </c>
      <c r="W81" s="31">
        <f>IFERROR(VLOOKUP(C81,'eindex _tget pp '!$A$4:$F$615,6,FALSE),0)</f>
        <v>0.9689045906</v>
      </c>
      <c r="X81" s="4">
        <f>IFERROR(VLOOKUP(B81,'eschools 16'!$A$2:$F$25,6,FALSE),1)</f>
        <v>1</v>
      </c>
      <c r="Y81" s="1">
        <f t="shared" si="5"/>
        <v>809.9</v>
      </c>
      <c r="Z81" s="1">
        <f t="shared" si="6"/>
        <v>727.38</v>
      </c>
      <c r="AA81" s="31">
        <f>IFERROR(VLOOKUP(C81,'eindex _tget pp '!$A$4:$G$615,7,FALSE),0)</f>
        <v>0.76093659300000005</v>
      </c>
      <c r="AB81" s="1">
        <f>VLOOKUP(A81,'ADM Details FY17'!$A$3:$AB$3515,28,FALSE)</f>
        <v>0</v>
      </c>
      <c r="AC81" s="1">
        <f t="shared" si="7"/>
        <v>0</v>
      </c>
      <c r="AD81" s="1">
        <f t="shared" si="8"/>
        <v>2.76</v>
      </c>
      <c r="AE81" s="1">
        <f t="shared" si="9"/>
        <v>413.99999999999994</v>
      </c>
      <c r="AF81" s="84">
        <v>804</v>
      </c>
      <c r="AG81" s="1">
        <v>336.38</v>
      </c>
      <c r="AH81" s="1">
        <v>8</v>
      </c>
      <c r="AI81" s="1">
        <v>21.05</v>
      </c>
      <c r="AJ81" s="1">
        <v>1</v>
      </c>
      <c r="AK81" s="1">
        <v>0</v>
      </c>
      <c r="AL81" s="1">
        <v>0</v>
      </c>
      <c r="AM81" s="1">
        <v>0</v>
      </c>
      <c r="AN81" s="1">
        <v>335.53999999999996</v>
      </c>
      <c r="AO81" s="1">
        <v>0</v>
      </c>
      <c r="AP81" s="1">
        <v>14.15</v>
      </c>
      <c r="AQ81" s="1">
        <v>0</v>
      </c>
      <c r="AR81" s="1">
        <v>144.55000000000001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18301.690000000002</v>
      </c>
      <c r="AZ81" s="1">
        <v>119424.15000000002</v>
      </c>
      <c r="BA81" s="1">
        <v>0</v>
      </c>
      <c r="BB81" s="1">
        <v>0</v>
      </c>
      <c r="BC81" s="1">
        <v>336.38</v>
      </c>
    </row>
    <row r="82" spans="1:55" x14ac:dyDescent="0.25">
      <c r="A82" t="str">
        <f>B82&amp;"-"&amp;COUNTIF($B$3:B82,B82)</f>
        <v>139-4</v>
      </c>
      <c r="B82">
        <v>139</v>
      </c>
      <c r="C82" s="18">
        <f>VLOOKUP(A82,'ADM Details FY17'!$A$3:$D$3515,4,FALSE)</f>
        <v>49635</v>
      </c>
      <c r="D82" s="1">
        <f>VLOOKUP(A82,'ADM Details FY17'!$A$3:$E$3515,5,FALSE)</f>
        <v>1</v>
      </c>
      <c r="E82" s="1">
        <f>VLOOKUP(A82,'ADM Details FY17'!$A$3:$F$3515,6,FALSE)</f>
        <v>0</v>
      </c>
      <c r="F82" s="1">
        <f>VLOOKUP(A82,'ADM Details FY17'!$A$3:$G$3515,7,FALSE)</f>
        <v>0</v>
      </c>
      <c r="G82" s="1">
        <f>VLOOKUP(A82,'ADM Details FY17'!$A$3:$H$3515,8,FALSE)</f>
        <v>0</v>
      </c>
      <c r="H82" s="1">
        <f>VLOOKUP(A82,'ADM Details FY17'!$A$3:$I$3515,9,FALSE)</f>
        <v>0</v>
      </c>
      <c r="I82" s="1">
        <f>VLOOKUP(A82,'ADM Details FY17'!$A$3:$J$3517,10,FALSE)</f>
        <v>0</v>
      </c>
      <c r="J82" s="1">
        <f>VLOOKUP(A82,'ADM Details FY17'!$A$3:$K$3515,11,FALSE)</f>
        <v>0</v>
      </c>
      <c r="K82" s="1">
        <f>VLOOKUP(A82,'ADM Details FY17'!$A$3:$M$3515,13,FALSE)</f>
        <v>1</v>
      </c>
      <c r="L82" s="1">
        <f>VLOOKUP(A82,'ADM Details FY17'!$A$3:$O$3515,15,FALSE)</f>
        <v>0</v>
      </c>
      <c r="M82" s="1">
        <f>VLOOKUP(A82,'ADM Details FY17'!$A$3:$P$3515,16,FALSE)</f>
        <v>0</v>
      </c>
      <c r="N82" s="1">
        <f>VLOOKUP(A82,'ADM Details FY17'!$A$3:$Q$3515,17,FALSE)</f>
        <v>0</v>
      </c>
      <c r="O82" s="1">
        <f>VLOOKUP(A82,'ADM Details FY17'!$A$3:$S$3515,19,FALSE)</f>
        <v>1</v>
      </c>
      <c r="P82" s="1">
        <f>VLOOKUP(A82,'ADM Details FY17'!$A$3:$U$3515,21,FALSE)</f>
        <v>0</v>
      </c>
      <c r="Q82" s="1">
        <f>VLOOKUP(A82,'ADM Details FY17'!$A$3:$V$3515,22,FALSE)</f>
        <v>0</v>
      </c>
      <c r="R82" s="1">
        <f>VLOOKUP(A82,'ADM Details FY17'!$A$3:$W$3515,23,FALSE)</f>
        <v>0</v>
      </c>
      <c r="S82" s="1">
        <f>VLOOKUP(A82,'ADM Details FY17'!$A$3:$X$3515,24,FALSE)</f>
        <v>0</v>
      </c>
      <c r="T82" s="1">
        <f>VLOOKUP(A82,'ADM Details FY17'!$A$3:$Y$3515,25,FALSE)</f>
        <v>0</v>
      </c>
      <c r="U82" s="1">
        <f>VLOOKUP(A82,'ADM Details FY17'!$A$3:$AA$3515,27,FALSE)</f>
        <v>0</v>
      </c>
      <c r="V82" s="1">
        <f>IFERROR(VLOOKUP(C82,'eindex _tget pp '!$A$4:$E$615,5,FALSE),0)</f>
        <v>1439.6172603335301</v>
      </c>
      <c r="W82" s="31">
        <f>IFERROR(VLOOKUP(C82,'eindex _tget pp '!$A$4:$F$615,6,FALSE),0)</f>
        <v>2.3592530795000002</v>
      </c>
      <c r="X82" s="4">
        <f>IFERROR(VLOOKUP(B82,'eschools 16'!$A$2:$F$25,6,FALSE),1)</f>
        <v>1</v>
      </c>
      <c r="Y82" s="1">
        <f t="shared" si="5"/>
        <v>359.9</v>
      </c>
      <c r="Z82" s="1">
        <f t="shared" si="6"/>
        <v>641.72</v>
      </c>
      <c r="AA82" s="31">
        <f>IFERROR(VLOOKUP(C82,'eindex _tget pp '!$A$4:$G$615,7,FALSE),0)</f>
        <v>0.83425458799999996</v>
      </c>
      <c r="AB82" s="1">
        <f>VLOOKUP(A82,'ADM Details FY17'!$A$3:$AB$3515,28,FALSE)</f>
        <v>0</v>
      </c>
      <c r="AC82" s="1">
        <f t="shared" si="7"/>
        <v>0</v>
      </c>
      <c r="AD82" s="1">
        <f t="shared" si="8"/>
        <v>1</v>
      </c>
      <c r="AE82" s="1">
        <f t="shared" si="9"/>
        <v>150</v>
      </c>
      <c r="AF82" s="84">
        <v>808</v>
      </c>
      <c r="AG82" s="1">
        <v>166.71</v>
      </c>
      <c r="AH82" s="1">
        <v>5.92</v>
      </c>
      <c r="AI82" s="1">
        <v>13.15</v>
      </c>
      <c r="AJ82" s="1">
        <v>1</v>
      </c>
      <c r="AK82" s="1">
        <v>0</v>
      </c>
      <c r="AL82" s="1">
        <v>0</v>
      </c>
      <c r="AM82" s="1">
        <v>1</v>
      </c>
      <c r="AN82" s="1">
        <v>166.71</v>
      </c>
      <c r="AO82" s="1">
        <v>0</v>
      </c>
      <c r="AP82" s="1">
        <v>14.99</v>
      </c>
      <c r="AQ82" s="1">
        <v>0</v>
      </c>
      <c r="AR82" s="1">
        <v>114.46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65999.62000000001</v>
      </c>
      <c r="AZ82" s="1">
        <v>152770.77000000002</v>
      </c>
      <c r="BA82" s="1">
        <v>0</v>
      </c>
      <c r="BB82" s="1">
        <v>0</v>
      </c>
      <c r="BC82" s="1">
        <v>166.71</v>
      </c>
    </row>
    <row r="83" spans="1:55" x14ac:dyDescent="0.25">
      <c r="A83" t="str">
        <f>B83&amp;"-"&amp;COUNTIF($B$3:B83,B83)</f>
        <v>139-5</v>
      </c>
      <c r="B83">
        <v>139</v>
      </c>
      <c r="C83" s="18">
        <f>VLOOKUP(A83,'ADM Details FY17'!$A$3:$D$3515,4,FALSE)</f>
        <v>44578</v>
      </c>
      <c r="D83" s="1">
        <f>VLOOKUP(A83,'ADM Details FY17'!$A$3:$E$3515,5,FALSE)</f>
        <v>9.48</v>
      </c>
      <c r="E83" s="1">
        <f>VLOOKUP(A83,'ADM Details FY17'!$A$3:$F$3515,6,FALSE)</f>
        <v>0</v>
      </c>
      <c r="F83" s="1">
        <f>VLOOKUP(A83,'ADM Details FY17'!$A$3:$G$3515,7,FALSE)</f>
        <v>0</v>
      </c>
      <c r="G83" s="1">
        <f>VLOOKUP(A83,'ADM Details FY17'!$A$3:$H$3515,8,FALSE)</f>
        <v>0</v>
      </c>
      <c r="H83" s="1">
        <f>VLOOKUP(A83,'ADM Details FY17'!$A$3:$I$3515,9,FALSE)</f>
        <v>0</v>
      </c>
      <c r="I83" s="1">
        <f>VLOOKUP(A83,'ADM Details FY17'!$A$3:$J$3517,10,FALSE)</f>
        <v>0</v>
      </c>
      <c r="J83" s="1">
        <f>VLOOKUP(A83,'ADM Details FY17'!$A$3:$K$3515,11,FALSE)</f>
        <v>0</v>
      </c>
      <c r="K83" s="1">
        <f>VLOOKUP(A83,'ADM Details FY17'!$A$3:$M$3515,13,FALSE)</f>
        <v>9.48</v>
      </c>
      <c r="L83" s="1">
        <f>VLOOKUP(A83,'ADM Details FY17'!$A$3:$O$3515,15,FALSE)</f>
        <v>0</v>
      </c>
      <c r="M83" s="1">
        <f>VLOOKUP(A83,'ADM Details FY17'!$A$3:$P$3515,16,FALSE)</f>
        <v>0</v>
      </c>
      <c r="N83" s="1">
        <f>VLOOKUP(A83,'ADM Details FY17'!$A$3:$Q$3515,17,FALSE)</f>
        <v>0</v>
      </c>
      <c r="O83" s="1">
        <f>VLOOKUP(A83,'ADM Details FY17'!$A$3:$S$3515,19,FALSE)</f>
        <v>5.05</v>
      </c>
      <c r="P83" s="1">
        <f>VLOOKUP(A83,'ADM Details FY17'!$A$3:$U$3515,21,FALSE)</f>
        <v>0</v>
      </c>
      <c r="Q83" s="1">
        <f>VLOOKUP(A83,'ADM Details FY17'!$A$3:$V$3515,22,FALSE)</f>
        <v>0</v>
      </c>
      <c r="R83" s="1">
        <f>VLOOKUP(A83,'ADM Details FY17'!$A$3:$W$3515,23,FALSE)</f>
        <v>0</v>
      </c>
      <c r="S83" s="1">
        <f>VLOOKUP(A83,'ADM Details FY17'!$A$3:$X$3515,24,FALSE)</f>
        <v>0</v>
      </c>
      <c r="T83" s="1">
        <f>VLOOKUP(A83,'ADM Details FY17'!$A$3:$Y$3515,25,FALSE)</f>
        <v>0</v>
      </c>
      <c r="U83" s="1">
        <f>VLOOKUP(A83,'ADM Details FY17'!$A$3:$AA$3515,27,FALSE)</f>
        <v>0</v>
      </c>
      <c r="V83" s="1">
        <f>IFERROR(VLOOKUP(C83,'eindex _tget pp '!$A$4:$E$615,5,FALSE),0)</f>
        <v>161.70979342812737</v>
      </c>
      <c r="W83" s="31">
        <f>IFERROR(VLOOKUP(C83,'eindex _tget pp '!$A$4:$F$615,6,FALSE),0)</f>
        <v>1.7628578681</v>
      </c>
      <c r="X83" s="4">
        <f>IFERROR(VLOOKUP(B83,'eschools 16'!$A$2:$F$25,6,FALSE),1)</f>
        <v>1</v>
      </c>
      <c r="Y83" s="1">
        <f t="shared" si="5"/>
        <v>383.25</v>
      </c>
      <c r="Z83" s="1">
        <f t="shared" si="6"/>
        <v>4545.63</v>
      </c>
      <c r="AA83" s="31">
        <f>IFERROR(VLOOKUP(C83,'eindex _tget pp '!$A$4:$G$615,7,FALSE),0)</f>
        <v>0.393118878</v>
      </c>
      <c r="AB83" s="1">
        <f>VLOOKUP(A83,'ADM Details FY17'!$A$3:$AB$3515,28,FALSE)</f>
        <v>0</v>
      </c>
      <c r="AC83" s="1">
        <f t="shared" si="7"/>
        <v>0</v>
      </c>
      <c r="AD83" s="1">
        <f t="shared" si="8"/>
        <v>9.48</v>
      </c>
      <c r="AE83" s="1">
        <f t="shared" si="9"/>
        <v>1422</v>
      </c>
      <c r="AF83" s="84">
        <v>813</v>
      </c>
      <c r="AG83" s="1">
        <v>173.89</v>
      </c>
      <c r="AH83" s="1">
        <v>0</v>
      </c>
      <c r="AI83" s="1">
        <v>23.599999999999998</v>
      </c>
      <c r="AJ83" s="1">
        <v>2.21</v>
      </c>
      <c r="AK83" s="1">
        <v>0</v>
      </c>
      <c r="AL83" s="1">
        <v>0</v>
      </c>
      <c r="AM83" s="1">
        <v>1.65</v>
      </c>
      <c r="AN83" s="1">
        <v>152.90999999999997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233.42000000000002</v>
      </c>
      <c r="AV83" s="1">
        <v>0</v>
      </c>
      <c r="AW83" s="1">
        <v>0.75</v>
      </c>
      <c r="AX83" s="1">
        <v>0</v>
      </c>
      <c r="AY83" s="1">
        <v>61655.34</v>
      </c>
      <c r="AZ83" s="1">
        <v>130278.16999999998</v>
      </c>
      <c r="BA83" s="1">
        <v>0</v>
      </c>
      <c r="BB83" s="1">
        <v>0</v>
      </c>
      <c r="BC83" s="1">
        <v>173.89</v>
      </c>
    </row>
    <row r="84" spans="1:55" x14ac:dyDescent="0.25">
      <c r="A84" t="str">
        <f>B84&amp;"-"&amp;COUNTIF($B$3:B84,B84)</f>
        <v>139-6</v>
      </c>
      <c r="B84">
        <v>139</v>
      </c>
      <c r="C84" s="18">
        <f>VLOOKUP(A84,'ADM Details FY17'!$A$3:$D$3515,4,FALSE)</f>
        <v>44677</v>
      </c>
      <c r="D84" s="1">
        <f>VLOOKUP(A84,'ADM Details FY17'!$A$3:$E$3515,5,FALSE)</f>
        <v>2</v>
      </c>
      <c r="E84" s="1">
        <f>VLOOKUP(A84,'ADM Details FY17'!$A$3:$F$3515,6,FALSE)</f>
        <v>0</v>
      </c>
      <c r="F84" s="1">
        <f>VLOOKUP(A84,'ADM Details FY17'!$A$3:$G$3515,7,FALSE)</f>
        <v>0</v>
      </c>
      <c r="G84" s="1">
        <f>VLOOKUP(A84,'ADM Details FY17'!$A$3:$H$3515,8,FALSE)</f>
        <v>0</v>
      </c>
      <c r="H84" s="1">
        <f>VLOOKUP(A84,'ADM Details FY17'!$A$3:$I$3515,9,FALSE)</f>
        <v>0</v>
      </c>
      <c r="I84" s="1">
        <f>VLOOKUP(A84,'ADM Details FY17'!$A$3:$J$3517,10,FALSE)</f>
        <v>0</v>
      </c>
      <c r="J84" s="1">
        <f>VLOOKUP(A84,'ADM Details FY17'!$A$3:$K$3515,11,FALSE)</f>
        <v>0</v>
      </c>
      <c r="K84" s="1">
        <f>VLOOKUP(A84,'ADM Details FY17'!$A$3:$M$3515,13,FALSE)</f>
        <v>2</v>
      </c>
      <c r="L84" s="1">
        <f>VLOOKUP(A84,'ADM Details FY17'!$A$3:$O$3515,15,FALSE)</f>
        <v>0</v>
      </c>
      <c r="M84" s="1">
        <f>VLOOKUP(A84,'ADM Details FY17'!$A$3:$P$3515,16,FALSE)</f>
        <v>0</v>
      </c>
      <c r="N84" s="1">
        <f>VLOOKUP(A84,'ADM Details FY17'!$A$3:$Q$3515,17,FALSE)</f>
        <v>0</v>
      </c>
      <c r="O84" s="1">
        <f>VLOOKUP(A84,'ADM Details FY17'!$A$3:$S$3515,19,FALSE)</f>
        <v>2</v>
      </c>
      <c r="P84" s="1">
        <f>VLOOKUP(A84,'ADM Details FY17'!$A$3:$U$3515,21,FALSE)</f>
        <v>0</v>
      </c>
      <c r="Q84" s="1">
        <f>VLOOKUP(A84,'ADM Details FY17'!$A$3:$V$3515,22,FALSE)</f>
        <v>0</v>
      </c>
      <c r="R84" s="1">
        <f>VLOOKUP(A84,'ADM Details FY17'!$A$3:$W$3515,23,FALSE)</f>
        <v>0</v>
      </c>
      <c r="S84" s="1">
        <f>VLOOKUP(A84,'ADM Details FY17'!$A$3:$X$3515,24,FALSE)</f>
        <v>0</v>
      </c>
      <c r="T84" s="1">
        <f>VLOOKUP(A84,'ADM Details FY17'!$A$3:$Y$3515,25,FALSE)</f>
        <v>0</v>
      </c>
      <c r="U84" s="1">
        <f>VLOOKUP(A84,'ADM Details FY17'!$A$3:$AA$3515,27,FALSE)</f>
        <v>0</v>
      </c>
      <c r="V84" s="1">
        <f>IFERROR(VLOOKUP(C84,'eindex _tget pp '!$A$4:$E$615,5,FALSE),0)</f>
        <v>0</v>
      </c>
      <c r="W84" s="31">
        <f>IFERROR(VLOOKUP(C84,'eindex _tget pp '!$A$4:$F$615,6,FALSE),0)</f>
        <v>1.9813124585999999</v>
      </c>
      <c r="X84" s="4">
        <f>IFERROR(VLOOKUP(B84,'eschools 16'!$A$2:$F$25,6,FALSE),1)</f>
        <v>1</v>
      </c>
      <c r="Y84" s="1">
        <f t="shared" si="5"/>
        <v>0</v>
      </c>
      <c r="Z84" s="1">
        <f t="shared" si="6"/>
        <v>1077.83</v>
      </c>
      <c r="AA84" s="31">
        <f>IFERROR(VLOOKUP(C84,'eindex _tget pp '!$A$4:$G$615,7,FALSE),0)</f>
        <v>0.13413825200000001</v>
      </c>
      <c r="AB84" s="1">
        <f>VLOOKUP(A84,'ADM Details FY17'!$A$3:$AB$3515,28,FALSE)</f>
        <v>0</v>
      </c>
      <c r="AC84" s="1">
        <f t="shared" si="7"/>
        <v>0</v>
      </c>
      <c r="AD84" s="1">
        <f t="shared" si="8"/>
        <v>2</v>
      </c>
      <c r="AE84" s="1">
        <f t="shared" si="9"/>
        <v>300</v>
      </c>
      <c r="AF84" s="84">
        <v>825</v>
      </c>
      <c r="AG84" s="1">
        <v>361.7</v>
      </c>
      <c r="AH84" s="1">
        <v>11.68</v>
      </c>
      <c r="AI84" s="1">
        <v>28.15</v>
      </c>
      <c r="AJ84" s="1">
        <v>2.19</v>
      </c>
      <c r="AK84" s="1">
        <v>0</v>
      </c>
      <c r="AL84" s="1">
        <v>0</v>
      </c>
      <c r="AM84" s="1">
        <v>1</v>
      </c>
      <c r="AN84" s="1">
        <v>361.7</v>
      </c>
      <c r="AO84" s="1">
        <v>0</v>
      </c>
      <c r="AP84" s="1">
        <v>3</v>
      </c>
      <c r="AQ84" s="1">
        <v>0</v>
      </c>
      <c r="AR84" s="1">
        <v>175.78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106855.07999999999</v>
      </c>
      <c r="AZ84" s="1">
        <v>181351.50999999998</v>
      </c>
      <c r="BA84" s="1">
        <v>0</v>
      </c>
      <c r="BB84" s="1">
        <v>0</v>
      </c>
      <c r="BC84" s="1">
        <v>361.7</v>
      </c>
    </row>
    <row r="85" spans="1:55" x14ac:dyDescent="0.25">
      <c r="A85" t="str">
        <f>B85&amp;"-"&amp;COUNTIF($B$3:B85,B85)</f>
        <v>139-7</v>
      </c>
      <c r="B85">
        <v>139</v>
      </c>
      <c r="C85" s="18">
        <f>VLOOKUP(A85,'ADM Details FY17'!$A$3:$D$3515,4,FALSE)</f>
        <v>44693</v>
      </c>
      <c r="D85" s="1">
        <f>VLOOKUP(A85,'ADM Details FY17'!$A$3:$E$3515,5,FALSE)</f>
        <v>3.44</v>
      </c>
      <c r="E85" s="1">
        <f>VLOOKUP(A85,'ADM Details FY17'!$A$3:$F$3515,6,FALSE)</f>
        <v>0</v>
      </c>
      <c r="F85" s="1">
        <f>VLOOKUP(A85,'ADM Details FY17'!$A$3:$G$3515,7,FALSE)</f>
        <v>0</v>
      </c>
      <c r="G85" s="1">
        <f>VLOOKUP(A85,'ADM Details FY17'!$A$3:$H$3515,8,FALSE)</f>
        <v>0</v>
      </c>
      <c r="H85" s="1">
        <f>VLOOKUP(A85,'ADM Details FY17'!$A$3:$I$3515,9,FALSE)</f>
        <v>0</v>
      </c>
      <c r="I85" s="1">
        <f>VLOOKUP(A85,'ADM Details FY17'!$A$3:$J$3517,10,FALSE)</f>
        <v>0</v>
      </c>
      <c r="J85" s="1">
        <f>VLOOKUP(A85,'ADM Details FY17'!$A$3:$K$3515,11,FALSE)</f>
        <v>0</v>
      </c>
      <c r="K85" s="1">
        <f>VLOOKUP(A85,'ADM Details FY17'!$A$3:$M$3515,13,FALSE)</f>
        <v>3.44</v>
      </c>
      <c r="L85" s="1">
        <f>VLOOKUP(A85,'ADM Details FY17'!$A$3:$O$3515,15,FALSE)</f>
        <v>0</v>
      </c>
      <c r="M85" s="1">
        <f>VLOOKUP(A85,'ADM Details FY17'!$A$3:$P$3515,16,FALSE)</f>
        <v>0</v>
      </c>
      <c r="N85" s="1">
        <f>VLOOKUP(A85,'ADM Details FY17'!$A$3:$Q$3515,17,FALSE)</f>
        <v>0</v>
      </c>
      <c r="O85" s="1">
        <f>VLOOKUP(A85,'ADM Details FY17'!$A$3:$S$3515,19,FALSE)</f>
        <v>2.44</v>
      </c>
      <c r="P85" s="1">
        <f>VLOOKUP(A85,'ADM Details FY17'!$A$3:$U$3515,21,FALSE)</f>
        <v>0</v>
      </c>
      <c r="Q85" s="1">
        <f>VLOOKUP(A85,'ADM Details FY17'!$A$3:$V$3515,22,FALSE)</f>
        <v>0</v>
      </c>
      <c r="R85" s="1">
        <f>VLOOKUP(A85,'ADM Details FY17'!$A$3:$W$3515,23,FALSE)</f>
        <v>0</v>
      </c>
      <c r="S85" s="1">
        <f>VLOOKUP(A85,'ADM Details FY17'!$A$3:$X$3515,24,FALSE)</f>
        <v>0</v>
      </c>
      <c r="T85" s="1">
        <f>VLOOKUP(A85,'ADM Details FY17'!$A$3:$Y$3515,25,FALSE)</f>
        <v>0</v>
      </c>
      <c r="U85" s="1">
        <f>VLOOKUP(A85,'ADM Details FY17'!$A$3:$AA$3515,27,FALSE)</f>
        <v>0</v>
      </c>
      <c r="V85" s="1">
        <f>IFERROR(VLOOKUP(C85,'eindex _tget pp '!$A$4:$E$615,5,FALSE),0)</f>
        <v>274.66710676944211</v>
      </c>
      <c r="W85" s="31">
        <f>IFERROR(VLOOKUP(C85,'eindex _tget pp '!$A$4:$F$615,6,FALSE),0)</f>
        <v>1.4034529542</v>
      </c>
      <c r="X85" s="4">
        <f>IFERROR(VLOOKUP(B85,'eschools 16'!$A$2:$F$25,6,FALSE),1)</f>
        <v>1</v>
      </c>
      <c r="Y85" s="1">
        <f t="shared" si="5"/>
        <v>236.21</v>
      </c>
      <c r="Z85" s="1">
        <f t="shared" si="6"/>
        <v>1313.18</v>
      </c>
      <c r="AA85" s="31">
        <f>IFERROR(VLOOKUP(C85,'eindex _tget pp '!$A$4:$G$615,7,FALSE),0)</f>
        <v>0.48519359099999998</v>
      </c>
      <c r="AB85" s="1">
        <f>VLOOKUP(A85,'ADM Details FY17'!$A$3:$AB$3515,28,FALSE)</f>
        <v>0</v>
      </c>
      <c r="AC85" s="1">
        <f t="shared" si="7"/>
        <v>0</v>
      </c>
      <c r="AD85" s="1">
        <f t="shared" si="8"/>
        <v>3.44</v>
      </c>
      <c r="AE85" s="1">
        <f t="shared" si="9"/>
        <v>516</v>
      </c>
      <c r="AF85" s="84">
        <v>838</v>
      </c>
      <c r="AG85" s="1">
        <v>272.22000000000003</v>
      </c>
      <c r="AH85" s="1">
        <v>6.8900000000000006</v>
      </c>
      <c r="AI85" s="1">
        <v>16.21</v>
      </c>
      <c r="AJ85" s="1">
        <v>0</v>
      </c>
      <c r="AK85" s="1">
        <v>0</v>
      </c>
      <c r="AL85" s="1">
        <v>0</v>
      </c>
      <c r="AM85" s="1">
        <v>1</v>
      </c>
      <c r="AN85" s="1">
        <v>272.22000000000003</v>
      </c>
      <c r="AO85" s="1">
        <v>0</v>
      </c>
      <c r="AP85" s="1">
        <v>40.24</v>
      </c>
      <c r="AQ85" s="1">
        <v>0</v>
      </c>
      <c r="AR85" s="1">
        <v>115.58999999999999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71485.619999999981</v>
      </c>
      <c r="AZ85" s="1">
        <v>278169.58</v>
      </c>
      <c r="BA85" s="1">
        <v>0</v>
      </c>
      <c r="BB85" s="1">
        <v>0</v>
      </c>
      <c r="BC85" s="1">
        <v>272.22000000000003</v>
      </c>
    </row>
    <row r="86" spans="1:55" x14ac:dyDescent="0.25">
      <c r="A86" t="str">
        <f>B86&amp;"-"&amp;COUNTIF($B$3:B86,B86)</f>
        <v>139-8</v>
      </c>
      <c r="B86">
        <v>139</v>
      </c>
      <c r="C86" s="18">
        <f>VLOOKUP(A86,'ADM Details FY17'!$A$3:$D$3515,4,FALSE)</f>
        <v>44719</v>
      </c>
      <c r="D86" s="1">
        <f>VLOOKUP(A86,'ADM Details FY17'!$A$3:$E$3515,5,FALSE)</f>
        <v>2</v>
      </c>
      <c r="E86" s="1">
        <f>VLOOKUP(A86,'ADM Details FY17'!$A$3:$F$3515,6,FALSE)</f>
        <v>0</v>
      </c>
      <c r="F86" s="1">
        <f>VLOOKUP(A86,'ADM Details FY17'!$A$3:$G$3515,7,FALSE)</f>
        <v>0</v>
      </c>
      <c r="G86" s="1">
        <f>VLOOKUP(A86,'ADM Details FY17'!$A$3:$H$3515,8,FALSE)</f>
        <v>0</v>
      </c>
      <c r="H86" s="1">
        <f>VLOOKUP(A86,'ADM Details FY17'!$A$3:$I$3515,9,FALSE)</f>
        <v>0</v>
      </c>
      <c r="I86" s="1">
        <f>VLOOKUP(A86,'ADM Details FY17'!$A$3:$J$3517,10,FALSE)</f>
        <v>0</v>
      </c>
      <c r="J86" s="1">
        <f>VLOOKUP(A86,'ADM Details FY17'!$A$3:$K$3515,11,FALSE)</f>
        <v>0</v>
      </c>
      <c r="K86" s="1">
        <f>VLOOKUP(A86,'ADM Details FY17'!$A$3:$M$3515,13,FALSE)</f>
        <v>2</v>
      </c>
      <c r="L86" s="1">
        <f>VLOOKUP(A86,'ADM Details FY17'!$A$3:$O$3515,15,FALSE)</f>
        <v>0</v>
      </c>
      <c r="M86" s="1">
        <f>VLOOKUP(A86,'ADM Details FY17'!$A$3:$P$3515,16,FALSE)</f>
        <v>0</v>
      </c>
      <c r="N86" s="1">
        <f>VLOOKUP(A86,'ADM Details FY17'!$A$3:$Q$3515,17,FALSE)</f>
        <v>0</v>
      </c>
      <c r="O86" s="1">
        <f>VLOOKUP(A86,'ADM Details FY17'!$A$3:$S$3515,19,FALSE)</f>
        <v>2</v>
      </c>
      <c r="P86" s="1">
        <f>VLOOKUP(A86,'ADM Details FY17'!$A$3:$U$3515,21,FALSE)</f>
        <v>0</v>
      </c>
      <c r="Q86" s="1">
        <f>VLOOKUP(A86,'ADM Details FY17'!$A$3:$V$3515,22,FALSE)</f>
        <v>0</v>
      </c>
      <c r="R86" s="1">
        <f>VLOOKUP(A86,'ADM Details FY17'!$A$3:$W$3515,23,FALSE)</f>
        <v>0</v>
      </c>
      <c r="S86" s="1">
        <f>VLOOKUP(A86,'ADM Details FY17'!$A$3:$X$3515,24,FALSE)</f>
        <v>0</v>
      </c>
      <c r="T86" s="1">
        <f>VLOOKUP(A86,'ADM Details FY17'!$A$3:$Y$3515,25,FALSE)</f>
        <v>0</v>
      </c>
      <c r="U86" s="1">
        <f>VLOOKUP(A86,'ADM Details FY17'!$A$3:$AA$3515,27,FALSE)</f>
        <v>0</v>
      </c>
      <c r="V86" s="1">
        <f>IFERROR(VLOOKUP(C86,'eindex _tget pp '!$A$4:$E$615,5,FALSE),0)</f>
        <v>599.36300916146934</v>
      </c>
      <c r="W86" s="31">
        <f>IFERROR(VLOOKUP(C86,'eindex _tget pp '!$A$4:$F$615,6,FALSE),0)</f>
        <v>2.7926402906000001</v>
      </c>
      <c r="X86" s="4">
        <f>IFERROR(VLOOKUP(B86,'eschools 16'!$A$2:$F$25,6,FALSE),1)</f>
        <v>1</v>
      </c>
      <c r="Y86" s="1">
        <f t="shared" si="5"/>
        <v>299.68</v>
      </c>
      <c r="Z86" s="1">
        <f t="shared" si="6"/>
        <v>1519.2</v>
      </c>
      <c r="AA86" s="31">
        <f>IFERROR(VLOOKUP(C86,'eindex _tget pp '!$A$4:$G$615,7,FALSE),0)</f>
        <v>0.58580121100000004</v>
      </c>
      <c r="AB86" s="1">
        <f>VLOOKUP(A86,'ADM Details FY17'!$A$3:$AB$3515,28,FALSE)</f>
        <v>0</v>
      </c>
      <c r="AC86" s="1">
        <f t="shared" si="7"/>
        <v>0</v>
      </c>
      <c r="AD86" s="1">
        <f t="shared" si="8"/>
        <v>2</v>
      </c>
      <c r="AE86" s="1">
        <f t="shared" si="9"/>
        <v>300</v>
      </c>
      <c r="AF86" s="84">
        <v>843</v>
      </c>
      <c r="AG86" s="1">
        <v>658.89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658.89</v>
      </c>
      <c r="AO86" s="1">
        <v>0</v>
      </c>
      <c r="AP86" s="1">
        <v>0</v>
      </c>
      <c r="AQ86" s="1">
        <v>0</v>
      </c>
      <c r="AR86" s="1">
        <v>326.94000000000005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196049.41999999998</v>
      </c>
      <c r="AZ86" s="1">
        <v>331247.23</v>
      </c>
      <c r="BA86" s="1">
        <v>0</v>
      </c>
      <c r="BB86" s="1">
        <v>0</v>
      </c>
      <c r="BC86" s="1">
        <v>658.89</v>
      </c>
    </row>
    <row r="87" spans="1:55" x14ac:dyDescent="0.25">
      <c r="A87" t="str">
        <f>B87&amp;"-"&amp;COUNTIF($B$3:B87,B87)</f>
        <v>139-9</v>
      </c>
      <c r="B87">
        <v>139</v>
      </c>
      <c r="C87" s="18">
        <f>VLOOKUP(A87,'ADM Details FY17'!$A$3:$D$3515,4,FALSE)</f>
        <v>44081</v>
      </c>
      <c r="D87" s="1">
        <f>VLOOKUP(A87,'ADM Details FY17'!$A$3:$E$3515,5,FALSE)</f>
        <v>1.43</v>
      </c>
      <c r="E87" s="1">
        <f>VLOOKUP(A87,'ADM Details FY17'!$A$3:$F$3515,6,FALSE)</f>
        <v>0</v>
      </c>
      <c r="F87" s="1">
        <f>VLOOKUP(A87,'ADM Details FY17'!$A$3:$G$3515,7,FALSE)</f>
        <v>0</v>
      </c>
      <c r="G87" s="1">
        <f>VLOOKUP(A87,'ADM Details FY17'!$A$3:$H$3515,8,FALSE)</f>
        <v>0</v>
      </c>
      <c r="H87" s="1">
        <f>VLOOKUP(A87,'ADM Details FY17'!$A$3:$I$3515,9,FALSE)</f>
        <v>0</v>
      </c>
      <c r="I87" s="1">
        <f>VLOOKUP(A87,'ADM Details FY17'!$A$3:$J$3517,10,FALSE)</f>
        <v>0</v>
      </c>
      <c r="J87" s="1">
        <f>VLOOKUP(A87,'ADM Details FY17'!$A$3:$K$3515,11,FALSE)</f>
        <v>0</v>
      </c>
      <c r="K87" s="1">
        <f>VLOOKUP(A87,'ADM Details FY17'!$A$3:$M$3515,13,FALSE)</f>
        <v>1.43</v>
      </c>
      <c r="L87" s="1">
        <f>VLOOKUP(A87,'ADM Details FY17'!$A$3:$O$3515,15,FALSE)</f>
        <v>0</v>
      </c>
      <c r="M87" s="1">
        <f>VLOOKUP(A87,'ADM Details FY17'!$A$3:$P$3515,16,FALSE)</f>
        <v>0</v>
      </c>
      <c r="N87" s="1">
        <f>VLOOKUP(A87,'ADM Details FY17'!$A$3:$Q$3515,17,FALSE)</f>
        <v>0</v>
      </c>
      <c r="O87" s="1">
        <f>VLOOKUP(A87,'ADM Details FY17'!$A$3:$S$3515,19,FALSE)</f>
        <v>0</v>
      </c>
      <c r="P87" s="1">
        <f>VLOOKUP(A87,'ADM Details FY17'!$A$3:$U$3515,21,FALSE)</f>
        <v>0</v>
      </c>
      <c r="Q87" s="1">
        <f>VLOOKUP(A87,'ADM Details FY17'!$A$3:$V$3515,22,FALSE)</f>
        <v>0</v>
      </c>
      <c r="R87" s="1">
        <f>VLOOKUP(A87,'ADM Details FY17'!$A$3:$W$3515,23,FALSE)</f>
        <v>0</v>
      </c>
      <c r="S87" s="1">
        <f>VLOOKUP(A87,'ADM Details FY17'!$A$3:$X$3515,24,FALSE)</f>
        <v>0</v>
      </c>
      <c r="T87" s="1">
        <f>VLOOKUP(A87,'ADM Details FY17'!$A$3:$Y$3515,25,FALSE)</f>
        <v>0</v>
      </c>
      <c r="U87" s="1">
        <f>VLOOKUP(A87,'ADM Details FY17'!$A$3:$AA$3515,27,FALSE)</f>
        <v>0</v>
      </c>
      <c r="V87" s="1">
        <f>IFERROR(VLOOKUP(C87,'eindex _tget pp '!$A$4:$E$615,5,FALSE),0)</f>
        <v>399.0659966759705</v>
      </c>
      <c r="W87" s="31">
        <f>IFERROR(VLOOKUP(C87,'eindex _tget pp '!$A$4:$F$615,6,FALSE),0)</f>
        <v>1.0846163491</v>
      </c>
      <c r="X87" s="4">
        <f>IFERROR(VLOOKUP(B87,'eschools 16'!$A$2:$F$25,6,FALSE),1)</f>
        <v>1</v>
      </c>
      <c r="Y87" s="1">
        <f t="shared" si="5"/>
        <v>142.66999999999999</v>
      </c>
      <c r="Z87" s="1">
        <f t="shared" si="6"/>
        <v>421.87</v>
      </c>
      <c r="AA87" s="31">
        <f>IFERROR(VLOOKUP(C87,'eindex _tget pp '!$A$4:$G$615,7,FALSE),0)</f>
        <v>0.55386638899999996</v>
      </c>
      <c r="AB87" s="1">
        <f>VLOOKUP(A87,'ADM Details FY17'!$A$3:$AB$3515,28,FALSE)</f>
        <v>0</v>
      </c>
      <c r="AC87" s="1">
        <f t="shared" si="7"/>
        <v>0</v>
      </c>
      <c r="AD87" s="1">
        <f t="shared" si="8"/>
        <v>1.43</v>
      </c>
      <c r="AE87" s="1">
        <f t="shared" si="9"/>
        <v>214.5</v>
      </c>
      <c r="AF87" s="84">
        <v>855</v>
      </c>
      <c r="AG87" s="1">
        <v>385.06</v>
      </c>
      <c r="AH87" s="1">
        <v>0</v>
      </c>
      <c r="AI87" s="1">
        <v>4</v>
      </c>
      <c r="AJ87" s="1">
        <v>1</v>
      </c>
      <c r="AK87" s="1">
        <v>0</v>
      </c>
      <c r="AL87" s="1">
        <v>0</v>
      </c>
      <c r="AM87" s="1">
        <v>0</v>
      </c>
      <c r="AN87" s="1">
        <v>385.06</v>
      </c>
      <c r="AO87" s="1">
        <v>0</v>
      </c>
      <c r="AP87" s="1">
        <v>0</v>
      </c>
      <c r="AQ87" s="1">
        <v>0</v>
      </c>
      <c r="AR87" s="1">
        <v>199.86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197924.77</v>
      </c>
      <c r="AZ87" s="1">
        <v>302612.33</v>
      </c>
      <c r="BA87" s="1">
        <v>0</v>
      </c>
      <c r="BB87" s="1">
        <v>0</v>
      </c>
      <c r="BC87" s="1">
        <v>385.06</v>
      </c>
    </row>
    <row r="88" spans="1:55" x14ac:dyDescent="0.25">
      <c r="A88" t="str">
        <f>B88&amp;"-"&amp;COUNTIF($B$3:B88,B88)</f>
        <v>139-10</v>
      </c>
      <c r="B88">
        <v>139</v>
      </c>
      <c r="C88" s="18">
        <f>VLOOKUP(A88,'ADM Details FY17'!$A$3:$D$3515,4,FALSE)</f>
        <v>0</v>
      </c>
      <c r="D88" s="1">
        <f>VLOOKUP(A88,'ADM Details FY17'!$A$3:$E$3515,5,FALSE)</f>
        <v>0</v>
      </c>
      <c r="E88" s="1">
        <f>VLOOKUP(A88,'ADM Details FY17'!$A$3:$F$3515,6,FALSE)</f>
        <v>0</v>
      </c>
      <c r="F88" s="1">
        <f>VLOOKUP(A88,'ADM Details FY17'!$A$3:$G$3515,7,FALSE)</f>
        <v>0</v>
      </c>
      <c r="G88" s="1">
        <f>VLOOKUP(A88,'ADM Details FY17'!$A$3:$H$3515,8,FALSE)</f>
        <v>0</v>
      </c>
      <c r="H88" s="1">
        <f>VLOOKUP(A88,'ADM Details FY17'!$A$3:$I$3515,9,FALSE)</f>
        <v>0</v>
      </c>
      <c r="I88" s="1">
        <f>VLOOKUP(A88,'ADM Details FY17'!$A$3:$J$3517,10,FALSE)</f>
        <v>0</v>
      </c>
      <c r="J88" s="1">
        <f>VLOOKUP(A88,'ADM Details FY17'!$A$3:$K$3515,11,FALSE)</f>
        <v>0</v>
      </c>
      <c r="K88" s="1">
        <f>VLOOKUP(A88,'ADM Details FY17'!$A$3:$M$3515,13,FALSE)</f>
        <v>0</v>
      </c>
      <c r="L88" s="1">
        <f>VLOOKUP(A88,'ADM Details FY17'!$A$3:$O$3515,15,FALSE)</f>
        <v>0</v>
      </c>
      <c r="M88" s="1">
        <f>VLOOKUP(A88,'ADM Details FY17'!$A$3:$P$3515,16,FALSE)</f>
        <v>0</v>
      </c>
      <c r="N88" s="1">
        <f>VLOOKUP(A88,'ADM Details FY17'!$A$3:$Q$3515,17,FALSE)</f>
        <v>0</v>
      </c>
      <c r="O88" s="1">
        <f>VLOOKUP(A88,'ADM Details FY17'!$A$3:$S$3515,19,FALSE)</f>
        <v>0</v>
      </c>
      <c r="P88" s="1">
        <f>VLOOKUP(A88,'ADM Details FY17'!$A$3:$U$3515,21,FALSE)</f>
        <v>0</v>
      </c>
      <c r="Q88" s="1">
        <f>VLOOKUP(A88,'ADM Details FY17'!$A$3:$V$3515,22,FALSE)</f>
        <v>0</v>
      </c>
      <c r="R88" s="1">
        <f>VLOOKUP(A88,'ADM Details FY17'!$A$3:$W$3515,23,FALSE)</f>
        <v>0</v>
      </c>
      <c r="S88" s="1">
        <f>VLOOKUP(A88,'ADM Details FY17'!$A$3:$X$3515,24,FALSE)</f>
        <v>0</v>
      </c>
      <c r="T88" s="1">
        <f>VLOOKUP(A88,'ADM Details FY17'!$A$3:$Y$3515,25,FALSE)</f>
        <v>0</v>
      </c>
      <c r="U88" s="1">
        <f>VLOOKUP(A88,'ADM Details FY17'!$A$3:$AA$3515,27,FALSE)</f>
        <v>0</v>
      </c>
      <c r="V88" s="1">
        <f>IFERROR(VLOOKUP(C88,'eindex _tget pp '!$A$4:$E$615,5,FALSE),0)</f>
        <v>0</v>
      </c>
      <c r="W88" s="31">
        <f>IFERROR(VLOOKUP(C88,'eindex _tget pp '!$A$4:$F$615,6,FALSE),0)</f>
        <v>0</v>
      </c>
      <c r="X88" s="4">
        <f>IFERROR(VLOOKUP(B88,'eschools 16'!$A$2:$F$25,6,FALSE),1)</f>
        <v>1</v>
      </c>
      <c r="Y88" s="1">
        <f t="shared" si="5"/>
        <v>0</v>
      </c>
      <c r="Z88" s="1">
        <f t="shared" si="6"/>
        <v>0</v>
      </c>
      <c r="AA88" s="31">
        <f>IFERROR(VLOOKUP(C88,'eindex _tget pp '!$A$4:$G$615,7,FALSE),0)</f>
        <v>0</v>
      </c>
      <c r="AB88" s="1">
        <f>VLOOKUP(A88,'ADM Details FY17'!$A$3:$AB$3515,28,FALSE)</f>
        <v>0</v>
      </c>
      <c r="AC88" s="1">
        <f t="shared" si="7"/>
        <v>0</v>
      </c>
      <c r="AD88" s="1">
        <f t="shared" si="8"/>
        <v>0</v>
      </c>
      <c r="AE88" s="1">
        <f t="shared" si="9"/>
        <v>0</v>
      </c>
      <c r="AF88" s="84">
        <v>858</v>
      </c>
      <c r="AG88" s="1">
        <v>307.28000000000003</v>
      </c>
      <c r="AH88" s="1">
        <v>1</v>
      </c>
      <c r="AI88" s="1">
        <v>26.05</v>
      </c>
      <c r="AJ88" s="1">
        <v>0</v>
      </c>
      <c r="AK88" s="1">
        <v>0</v>
      </c>
      <c r="AL88" s="1">
        <v>0</v>
      </c>
      <c r="AM88" s="1">
        <v>0</v>
      </c>
      <c r="AN88" s="1">
        <v>248.1</v>
      </c>
      <c r="AO88" s="1">
        <v>0.11</v>
      </c>
      <c r="AP88" s="1">
        <v>15.3</v>
      </c>
      <c r="AQ88" s="1">
        <v>0</v>
      </c>
      <c r="AR88" s="1">
        <v>110.53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82396.459999999992</v>
      </c>
      <c r="AZ88" s="1">
        <v>253167.30999999997</v>
      </c>
      <c r="BA88" s="1">
        <v>0</v>
      </c>
      <c r="BB88" s="1">
        <v>0</v>
      </c>
      <c r="BC88" s="1">
        <v>307.28000000000003</v>
      </c>
    </row>
    <row r="89" spans="1:55" x14ac:dyDescent="0.25">
      <c r="A89" t="str">
        <f>B89&amp;"-"&amp;COUNTIF($B$3:B89,B89)</f>
        <v>139-11</v>
      </c>
      <c r="B89">
        <v>139</v>
      </c>
      <c r="C89" s="18">
        <f>VLOOKUP(A89,'ADM Details FY17'!$A$3:$D$3515,4,FALSE)</f>
        <v>0</v>
      </c>
      <c r="D89" s="1">
        <f>VLOOKUP(A89,'ADM Details FY17'!$A$3:$E$3515,5,FALSE)</f>
        <v>0</v>
      </c>
      <c r="E89" s="1">
        <f>VLOOKUP(A89,'ADM Details FY17'!$A$3:$F$3515,6,FALSE)</f>
        <v>0</v>
      </c>
      <c r="F89" s="1">
        <f>VLOOKUP(A89,'ADM Details FY17'!$A$3:$G$3515,7,FALSE)</f>
        <v>0</v>
      </c>
      <c r="G89" s="1">
        <f>VLOOKUP(A89,'ADM Details FY17'!$A$3:$H$3515,8,FALSE)</f>
        <v>0</v>
      </c>
      <c r="H89" s="1">
        <f>VLOOKUP(A89,'ADM Details FY17'!$A$3:$I$3515,9,FALSE)</f>
        <v>0</v>
      </c>
      <c r="I89" s="1">
        <f>VLOOKUP(A89,'ADM Details FY17'!$A$3:$J$3517,10,FALSE)</f>
        <v>0</v>
      </c>
      <c r="J89" s="1">
        <f>VLOOKUP(A89,'ADM Details FY17'!$A$3:$K$3515,11,FALSE)</f>
        <v>0</v>
      </c>
      <c r="K89" s="1">
        <f>VLOOKUP(A89,'ADM Details FY17'!$A$3:$M$3515,13,FALSE)</f>
        <v>0</v>
      </c>
      <c r="L89" s="1">
        <f>VLOOKUP(A89,'ADM Details FY17'!$A$3:$O$3515,15,FALSE)</f>
        <v>0</v>
      </c>
      <c r="M89" s="1">
        <f>VLOOKUP(A89,'ADM Details FY17'!$A$3:$P$3515,16,FALSE)</f>
        <v>0</v>
      </c>
      <c r="N89" s="1">
        <f>VLOOKUP(A89,'ADM Details FY17'!$A$3:$Q$3515,17,FALSE)</f>
        <v>0</v>
      </c>
      <c r="O89" s="1">
        <f>VLOOKUP(A89,'ADM Details FY17'!$A$3:$S$3515,19,FALSE)</f>
        <v>0</v>
      </c>
      <c r="P89" s="1">
        <f>VLOOKUP(A89,'ADM Details FY17'!$A$3:$U$3515,21,FALSE)</f>
        <v>0</v>
      </c>
      <c r="Q89" s="1">
        <f>VLOOKUP(A89,'ADM Details FY17'!$A$3:$V$3515,22,FALSE)</f>
        <v>0</v>
      </c>
      <c r="R89" s="1">
        <f>VLOOKUP(A89,'ADM Details FY17'!$A$3:$W$3515,23,FALSE)</f>
        <v>0</v>
      </c>
      <c r="S89" s="1">
        <f>VLOOKUP(A89,'ADM Details FY17'!$A$3:$X$3515,24,FALSE)</f>
        <v>0</v>
      </c>
      <c r="T89" s="1">
        <f>VLOOKUP(A89,'ADM Details FY17'!$A$3:$Y$3515,25,FALSE)</f>
        <v>0</v>
      </c>
      <c r="U89" s="1">
        <f>VLOOKUP(A89,'ADM Details FY17'!$A$3:$AA$3515,27,FALSE)</f>
        <v>0</v>
      </c>
      <c r="V89" s="1">
        <f>IFERROR(VLOOKUP(C89,'eindex _tget pp '!$A$4:$E$615,5,FALSE),0)</f>
        <v>0</v>
      </c>
      <c r="W89" s="31">
        <f>IFERROR(VLOOKUP(C89,'eindex _tget pp '!$A$4:$F$615,6,FALSE),0)</f>
        <v>0</v>
      </c>
      <c r="X89" s="4">
        <f>IFERROR(VLOOKUP(B89,'eschools 16'!$A$2:$F$25,6,FALSE),1)</f>
        <v>1</v>
      </c>
      <c r="Y89" s="1">
        <f t="shared" si="5"/>
        <v>0</v>
      </c>
      <c r="Z89" s="1">
        <f t="shared" si="6"/>
        <v>0</v>
      </c>
      <c r="AA89" s="31">
        <f>IFERROR(VLOOKUP(C89,'eindex _tget pp '!$A$4:$G$615,7,FALSE),0)</f>
        <v>0</v>
      </c>
      <c r="AB89" s="1">
        <f>VLOOKUP(A89,'ADM Details FY17'!$A$3:$AB$3515,28,FALSE)</f>
        <v>0</v>
      </c>
      <c r="AC89" s="1">
        <f t="shared" si="7"/>
        <v>0</v>
      </c>
      <c r="AD89" s="1">
        <f t="shared" si="8"/>
        <v>0</v>
      </c>
      <c r="AE89" s="1">
        <f t="shared" si="9"/>
        <v>0</v>
      </c>
      <c r="AF89" s="84">
        <v>875</v>
      </c>
      <c r="AG89" s="1">
        <v>205.52</v>
      </c>
      <c r="AH89" s="1">
        <v>4</v>
      </c>
      <c r="AI89" s="1">
        <v>1.9300000000000002</v>
      </c>
      <c r="AJ89" s="1">
        <v>0</v>
      </c>
      <c r="AK89" s="1">
        <v>0</v>
      </c>
      <c r="AL89" s="1">
        <v>0</v>
      </c>
      <c r="AM89" s="1">
        <v>1</v>
      </c>
      <c r="AN89" s="1">
        <v>205.52</v>
      </c>
      <c r="AO89" s="1">
        <v>41.040000000000006</v>
      </c>
      <c r="AP89" s="1">
        <v>129.70999999999998</v>
      </c>
      <c r="AQ89" s="1">
        <v>0</v>
      </c>
      <c r="AR89" s="1">
        <v>152.73000000000002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33872.129999999997</v>
      </c>
      <c r="AZ89" s="1">
        <v>121723.95000000001</v>
      </c>
      <c r="BA89" s="1">
        <v>0</v>
      </c>
      <c r="BB89" s="1">
        <v>0</v>
      </c>
      <c r="BC89" s="1">
        <v>205.52</v>
      </c>
    </row>
    <row r="90" spans="1:55" x14ac:dyDescent="0.25">
      <c r="A90" t="str">
        <f>B90&amp;"-"&amp;COUNTIF($B$3:B90,B90)</f>
        <v>139-12</v>
      </c>
      <c r="B90">
        <v>139</v>
      </c>
      <c r="C90" s="18">
        <f>VLOOKUP(A90,'ADM Details FY17'!$A$3:$D$3515,4,FALSE)</f>
        <v>0</v>
      </c>
      <c r="D90" s="1">
        <f>VLOOKUP(A90,'ADM Details FY17'!$A$3:$E$3515,5,FALSE)</f>
        <v>0</v>
      </c>
      <c r="E90" s="1">
        <f>VLOOKUP(A90,'ADM Details FY17'!$A$3:$F$3515,6,FALSE)</f>
        <v>0</v>
      </c>
      <c r="F90" s="1">
        <f>VLOOKUP(A90,'ADM Details FY17'!$A$3:$G$3515,7,FALSE)</f>
        <v>0</v>
      </c>
      <c r="G90" s="1">
        <f>VLOOKUP(A90,'ADM Details FY17'!$A$3:$H$3515,8,FALSE)</f>
        <v>0</v>
      </c>
      <c r="H90" s="1">
        <f>VLOOKUP(A90,'ADM Details FY17'!$A$3:$I$3515,9,FALSE)</f>
        <v>0</v>
      </c>
      <c r="I90" s="1">
        <f>VLOOKUP(A90,'ADM Details FY17'!$A$3:$J$3517,10,FALSE)</f>
        <v>0</v>
      </c>
      <c r="J90" s="1">
        <f>VLOOKUP(A90,'ADM Details FY17'!$A$3:$K$3515,11,FALSE)</f>
        <v>0</v>
      </c>
      <c r="K90" s="1">
        <f>VLOOKUP(A90,'ADM Details FY17'!$A$3:$M$3515,13,FALSE)</f>
        <v>0</v>
      </c>
      <c r="L90" s="1">
        <f>VLOOKUP(A90,'ADM Details FY17'!$A$3:$O$3515,15,FALSE)</f>
        <v>0</v>
      </c>
      <c r="M90" s="1">
        <f>VLOOKUP(A90,'ADM Details FY17'!$A$3:$P$3515,16,FALSE)</f>
        <v>0</v>
      </c>
      <c r="N90" s="1">
        <f>VLOOKUP(A90,'ADM Details FY17'!$A$3:$Q$3515,17,FALSE)</f>
        <v>0</v>
      </c>
      <c r="O90" s="1">
        <f>VLOOKUP(A90,'ADM Details FY17'!$A$3:$S$3515,19,FALSE)</f>
        <v>0</v>
      </c>
      <c r="P90" s="1">
        <f>VLOOKUP(A90,'ADM Details FY17'!$A$3:$U$3515,21,FALSE)</f>
        <v>0</v>
      </c>
      <c r="Q90" s="1">
        <f>VLOOKUP(A90,'ADM Details FY17'!$A$3:$V$3515,22,FALSE)</f>
        <v>0</v>
      </c>
      <c r="R90" s="1">
        <f>VLOOKUP(A90,'ADM Details FY17'!$A$3:$W$3515,23,FALSE)</f>
        <v>0</v>
      </c>
      <c r="S90" s="1">
        <f>VLOOKUP(A90,'ADM Details FY17'!$A$3:$X$3515,24,FALSE)</f>
        <v>0</v>
      </c>
      <c r="T90" s="1">
        <f>VLOOKUP(A90,'ADM Details FY17'!$A$3:$Y$3515,25,FALSE)</f>
        <v>0</v>
      </c>
      <c r="U90" s="1">
        <f>VLOOKUP(A90,'ADM Details FY17'!$A$3:$AA$3515,27,FALSE)</f>
        <v>0</v>
      </c>
      <c r="V90" s="1">
        <f>IFERROR(VLOOKUP(C90,'eindex _tget pp '!$A$4:$E$615,5,FALSE),0)</f>
        <v>0</v>
      </c>
      <c r="W90" s="31">
        <f>IFERROR(VLOOKUP(C90,'eindex _tget pp '!$A$4:$F$615,6,FALSE),0)</f>
        <v>0</v>
      </c>
      <c r="X90" s="4">
        <f>IFERROR(VLOOKUP(B90,'eschools 16'!$A$2:$F$25,6,FALSE),1)</f>
        <v>1</v>
      </c>
      <c r="Y90" s="1">
        <f t="shared" si="5"/>
        <v>0</v>
      </c>
      <c r="Z90" s="1">
        <f t="shared" si="6"/>
        <v>0</v>
      </c>
      <c r="AA90" s="31">
        <f>IFERROR(VLOOKUP(C90,'eindex _tget pp '!$A$4:$G$615,7,FALSE),0)</f>
        <v>0</v>
      </c>
      <c r="AB90" s="1">
        <f>VLOOKUP(A90,'ADM Details FY17'!$A$3:$AB$3515,28,FALSE)</f>
        <v>0</v>
      </c>
      <c r="AC90" s="1">
        <f t="shared" si="7"/>
        <v>0</v>
      </c>
      <c r="AD90" s="1">
        <f t="shared" si="8"/>
        <v>0</v>
      </c>
      <c r="AE90" s="1">
        <f t="shared" si="9"/>
        <v>0</v>
      </c>
      <c r="AF90" s="84">
        <v>905</v>
      </c>
      <c r="AG90" s="1">
        <v>31.7</v>
      </c>
      <c r="AH90" s="1">
        <v>0</v>
      </c>
      <c r="AI90" s="1">
        <v>0.87</v>
      </c>
      <c r="AJ90" s="1">
        <v>0.5</v>
      </c>
      <c r="AK90" s="1">
        <v>0</v>
      </c>
      <c r="AL90" s="1">
        <v>0</v>
      </c>
      <c r="AM90" s="1">
        <v>0</v>
      </c>
      <c r="AN90" s="1">
        <v>27.07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0.1</v>
      </c>
      <c r="AY90" s="1">
        <v>8340.0500000000011</v>
      </c>
      <c r="AZ90" s="1">
        <v>19108.280000000002</v>
      </c>
      <c r="BA90" s="1">
        <v>0</v>
      </c>
      <c r="BB90" s="1">
        <v>0</v>
      </c>
      <c r="BC90" s="1">
        <v>31.720000000000002</v>
      </c>
    </row>
    <row r="91" spans="1:55" x14ac:dyDescent="0.25">
      <c r="A91" t="str">
        <f>B91&amp;"-"&amp;COUNTIF($B$3:B91,B91)</f>
        <v>139-13</v>
      </c>
      <c r="B91">
        <v>139</v>
      </c>
      <c r="C91" s="18">
        <f>VLOOKUP(A91,'ADM Details FY17'!$A$3:$D$3515,4,FALSE)</f>
        <v>0</v>
      </c>
      <c r="D91" s="1">
        <f>VLOOKUP(A91,'ADM Details FY17'!$A$3:$E$3515,5,FALSE)</f>
        <v>0</v>
      </c>
      <c r="E91" s="1">
        <f>VLOOKUP(A91,'ADM Details FY17'!$A$3:$F$3515,6,FALSE)</f>
        <v>0</v>
      </c>
      <c r="F91" s="1">
        <f>VLOOKUP(A91,'ADM Details FY17'!$A$3:$G$3515,7,FALSE)</f>
        <v>0</v>
      </c>
      <c r="G91" s="1">
        <f>VLOOKUP(A91,'ADM Details FY17'!$A$3:$H$3515,8,FALSE)</f>
        <v>0</v>
      </c>
      <c r="H91" s="1">
        <f>VLOOKUP(A91,'ADM Details FY17'!$A$3:$I$3515,9,FALSE)</f>
        <v>0</v>
      </c>
      <c r="I91" s="1">
        <f>VLOOKUP(A91,'ADM Details FY17'!$A$3:$J$3517,10,FALSE)</f>
        <v>0</v>
      </c>
      <c r="J91" s="1">
        <f>VLOOKUP(A91,'ADM Details FY17'!$A$3:$K$3515,11,FALSE)</f>
        <v>0</v>
      </c>
      <c r="K91" s="1">
        <f>VLOOKUP(A91,'ADM Details FY17'!$A$3:$M$3515,13,FALSE)</f>
        <v>0</v>
      </c>
      <c r="L91" s="1">
        <f>VLOOKUP(A91,'ADM Details FY17'!$A$3:$O$3515,15,FALSE)</f>
        <v>0</v>
      </c>
      <c r="M91" s="1">
        <f>VLOOKUP(A91,'ADM Details FY17'!$A$3:$P$3515,16,FALSE)</f>
        <v>0</v>
      </c>
      <c r="N91" s="1">
        <f>VLOOKUP(A91,'ADM Details FY17'!$A$3:$Q$3515,17,FALSE)</f>
        <v>0</v>
      </c>
      <c r="O91" s="1">
        <f>VLOOKUP(A91,'ADM Details FY17'!$A$3:$S$3515,19,FALSE)</f>
        <v>0</v>
      </c>
      <c r="P91" s="1">
        <f>VLOOKUP(A91,'ADM Details FY17'!$A$3:$U$3515,21,FALSE)</f>
        <v>0</v>
      </c>
      <c r="Q91" s="1">
        <f>VLOOKUP(A91,'ADM Details FY17'!$A$3:$V$3515,22,FALSE)</f>
        <v>0</v>
      </c>
      <c r="R91" s="1">
        <f>VLOOKUP(A91,'ADM Details FY17'!$A$3:$W$3515,23,FALSE)</f>
        <v>0</v>
      </c>
      <c r="S91" s="1">
        <f>VLOOKUP(A91,'ADM Details FY17'!$A$3:$X$3515,24,FALSE)</f>
        <v>0</v>
      </c>
      <c r="T91" s="1">
        <f>VLOOKUP(A91,'ADM Details FY17'!$A$3:$Y$3515,25,FALSE)</f>
        <v>0</v>
      </c>
      <c r="U91" s="1">
        <f>VLOOKUP(A91,'ADM Details FY17'!$A$3:$AA$3515,27,FALSE)</f>
        <v>0</v>
      </c>
      <c r="V91" s="1">
        <f>IFERROR(VLOOKUP(C91,'eindex _tget pp '!$A$4:$E$615,5,FALSE),0)</f>
        <v>0</v>
      </c>
      <c r="W91" s="31">
        <f>IFERROR(VLOOKUP(C91,'eindex _tget pp '!$A$4:$F$615,6,FALSE),0)</f>
        <v>0</v>
      </c>
      <c r="X91" s="4">
        <f>IFERROR(VLOOKUP(B91,'eschools 16'!$A$2:$F$25,6,FALSE),1)</f>
        <v>1</v>
      </c>
      <c r="Y91" s="1">
        <f t="shared" si="5"/>
        <v>0</v>
      </c>
      <c r="Z91" s="1">
        <f t="shared" si="6"/>
        <v>0</v>
      </c>
      <c r="AA91" s="31">
        <f>IFERROR(VLOOKUP(C91,'eindex _tget pp '!$A$4:$G$615,7,FALSE),0)</f>
        <v>0</v>
      </c>
      <c r="AB91" s="1">
        <f>VLOOKUP(A91,'ADM Details FY17'!$A$3:$AB$3515,28,FALSE)</f>
        <v>0</v>
      </c>
      <c r="AC91" s="1">
        <f t="shared" si="7"/>
        <v>0</v>
      </c>
      <c r="AD91" s="1">
        <f t="shared" si="8"/>
        <v>0</v>
      </c>
      <c r="AE91" s="1">
        <f t="shared" si="9"/>
        <v>0</v>
      </c>
      <c r="AF91" s="84">
        <v>912</v>
      </c>
      <c r="AG91" s="1">
        <v>183</v>
      </c>
      <c r="AH91" s="1">
        <v>0</v>
      </c>
      <c r="AI91" s="1">
        <v>7.53</v>
      </c>
      <c r="AJ91" s="1">
        <v>1.38</v>
      </c>
      <c r="AK91" s="1">
        <v>0</v>
      </c>
      <c r="AL91" s="1">
        <v>0</v>
      </c>
      <c r="AM91" s="1">
        <v>0</v>
      </c>
      <c r="AN91" s="1">
        <v>134.73999999999998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21729.98</v>
      </c>
      <c r="AZ91" s="1">
        <v>128430.70000000001</v>
      </c>
      <c r="BA91" s="1">
        <v>0</v>
      </c>
      <c r="BB91" s="1">
        <v>0</v>
      </c>
      <c r="BC91" s="1">
        <v>183</v>
      </c>
    </row>
    <row r="92" spans="1:55" x14ac:dyDescent="0.25">
      <c r="A92" t="str">
        <f>B92&amp;"-"&amp;COUNTIF($B$3:B92,B92)</f>
        <v>139-14</v>
      </c>
      <c r="B92">
        <v>139</v>
      </c>
      <c r="C92" s="18">
        <f>VLOOKUP(A92,'ADM Details FY17'!$A$3:$D$3515,4,FALSE)</f>
        <v>0</v>
      </c>
      <c r="D92" s="1">
        <f>VLOOKUP(A92,'ADM Details FY17'!$A$3:$E$3515,5,FALSE)</f>
        <v>0</v>
      </c>
      <c r="E92" s="1">
        <f>VLOOKUP(A92,'ADM Details FY17'!$A$3:$F$3515,6,FALSE)</f>
        <v>0</v>
      </c>
      <c r="F92" s="1">
        <f>VLOOKUP(A92,'ADM Details FY17'!$A$3:$G$3515,7,FALSE)</f>
        <v>0</v>
      </c>
      <c r="G92" s="1">
        <f>VLOOKUP(A92,'ADM Details FY17'!$A$3:$H$3515,8,FALSE)</f>
        <v>0</v>
      </c>
      <c r="H92" s="1">
        <f>VLOOKUP(A92,'ADM Details FY17'!$A$3:$I$3515,9,FALSE)</f>
        <v>0</v>
      </c>
      <c r="I92" s="1">
        <f>VLOOKUP(A92,'ADM Details FY17'!$A$3:$J$3517,10,FALSE)</f>
        <v>0</v>
      </c>
      <c r="J92" s="1">
        <f>VLOOKUP(A92,'ADM Details FY17'!$A$3:$K$3515,11,FALSE)</f>
        <v>0</v>
      </c>
      <c r="K92" s="1">
        <f>VLOOKUP(A92,'ADM Details FY17'!$A$3:$M$3515,13,FALSE)</f>
        <v>0</v>
      </c>
      <c r="L92" s="1">
        <f>VLOOKUP(A92,'ADM Details FY17'!$A$3:$O$3515,15,FALSE)</f>
        <v>0</v>
      </c>
      <c r="M92" s="1">
        <f>VLOOKUP(A92,'ADM Details FY17'!$A$3:$P$3515,16,FALSE)</f>
        <v>0</v>
      </c>
      <c r="N92" s="1">
        <f>VLOOKUP(A92,'ADM Details FY17'!$A$3:$Q$3515,17,FALSE)</f>
        <v>0</v>
      </c>
      <c r="O92" s="1">
        <f>VLOOKUP(A92,'ADM Details FY17'!$A$3:$S$3515,19,FALSE)</f>
        <v>0</v>
      </c>
      <c r="P92" s="1">
        <f>VLOOKUP(A92,'ADM Details FY17'!$A$3:$U$3515,21,FALSE)</f>
        <v>0</v>
      </c>
      <c r="Q92" s="1">
        <f>VLOOKUP(A92,'ADM Details FY17'!$A$3:$V$3515,22,FALSE)</f>
        <v>0</v>
      </c>
      <c r="R92" s="1">
        <f>VLOOKUP(A92,'ADM Details FY17'!$A$3:$W$3515,23,FALSE)</f>
        <v>0</v>
      </c>
      <c r="S92" s="1">
        <f>VLOOKUP(A92,'ADM Details FY17'!$A$3:$X$3515,24,FALSE)</f>
        <v>0</v>
      </c>
      <c r="T92" s="1">
        <f>VLOOKUP(A92,'ADM Details FY17'!$A$3:$Y$3515,25,FALSE)</f>
        <v>0</v>
      </c>
      <c r="U92" s="1">
        <f>VLOOKUP(A92,'ADM Details FY17'!$A$3:$AA$3515,27,FALSE)</f>
        <v>0</v>
      </c>
      <c r="V92" s="1">
        <f>IFERROR(VLOOKUP(C92,'eindex _tget pp '!$A$4:$E$615,5,FALSE),0)</f>
        <v>0</v>
      </c>
      <c r="W92" s="31">
        <f>IFERROR(VLOOKUP(C92,'eindex _tget pp '!$A$4:$F$615,6,FALSE),0)</f>
        <v>0</v>
      </c>
      <c r="X92" s="4">
        <f>IFERROR(VLOOKUP(B92,'eschools 16'!$A$2:$F$25,6,FALSE),1)</f>
        <v>1</v>
      </c>
      <c r="Y92" s="1">
        <f t="shared" si="5"/>
        <v>0</v>
      </c>
      <c r="Z92" s="1">
        <f t="shared" si="6"/>
        <v>0</v>
      </c>
      <c r="AA92" s="31">
        <f>IFERROR(VLOOKUP(C92,'eindex _tget pp '!$A$4:$G$615,7,FALSE),0)</f>
        <v>0</v>
      </c>
      <c r="AB92" s="1">
        <f>VLOOKUP(A92,'ADM Details FY17'!$A$3:$AB$3515,28,FALSE)</f>
        <v>0</v>
      </c>
      <c r="AC92" s="1">
        <f t="shared" si="7"/>
        <v>0</v>
      </c>
      <c r="AD92" s="1">
        <f t="shared" si="8"/>
        <v>0</v>
      </c>
      <c r="AE92" s="1">
        <f t="shared" si="9"/>
        <v>0</v>
      </c>
      <c r="AF92" s="84">
        <v>930</v>
      </c>
      <c r="AG92" s="1">
        <v>297.43</v>
      </c>
      <c r="AH92" s="1">
        <v>2.4000000000000004</v>
      </c>
      <c r="AI92" s="1">
        <v>26.89</v>
      </c>
      <c r="AJ92" s="1">
        <v>1.6</v>
      </c>
      <c r="AK92" s="1">
        <v>1</v>
      </c>
      <c r="AL92" s="1">
        <v>0.56000000000000005</v>
      </c>
      <c r="AM92" s="1">
        <v>0</v>
      </c>
      <c r="AN92" s="1">
        <v>297.43</v>
      </c>
      <c r="AO92" s="1">
        <v>0</v>
      </c>
      <c r="AP92" s="1">
        <v>3</v>
      </c>
      <c r="AQ92" s="1">
        <v>2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76912.759999999995</v>
      </c>
      <c r="AZ92" s="1">
        <v>299727.26999999996</v>
      </c>
      <c r="BA92" s="1">
        <v>0</v>
      </c>
      <c r="BB92" s="1">
        <v>0</v>
      </c>
      <c r="BC92" s="1">
        <v>297.43</v>
      </c>
    </row>
    <row r="93" spans="1:55" x14ac:dyDescent="0.25">
      <c r="A93" t="str">
        <f>B93&amp;"-"&amp;COUNTIF($B$3:B93,B93)</f>
        <v>139-15</v>
      </c>
      <c r="B93">
        <v>139</v>
      </c>
      <c r="C93" s="18">
        <f>VLOOKUP(A93,'ADM Details FY17'!$A$3:$D$3515,4,FALSE)</f>
        <v>0</v>
      </c>
      <c r="D93" s="1">
        <f>VLOOKUP(A93,'ADM Details FY17'!$A$3:$E$3515,5,FALSE)</f>
        <v>0</v>
      </c>
      <c r="E93" s="1">
        <f>VLOOKUP(A93,'ADM Details FY17'!$A$3:$F$3515,6,FALSE)</f>
        <v>0</v>
      </c>
      <c r="F93" s="1">
        <f>VLOOKUP(A93,'ADM Details FY17'!$A$3:$G$3515,7,FALSE)</f>
        <v>0</v>
      </c>
      <c r="G93" s="1">
        <f>VLOOKUP(A93,'ADM Details FY17'!$A$3:$H$3515,8,FALSE)</f>
        <v>0</v>
      </c>
      <c r="H93" s="1">
        <f>VLOOKUP(A93,'ADM Details FY17'!$A$3:$I$3515,9,FALSE)</f>
        <v>0</v>
      </c>
      <c r="I93" s="1">
        <f>VLOOKUP(A93,'ADM Details FY17'!$A$3:$J$3517,10,FALSE)</f>
        <v>0</v>
      </c>
      <c r="J93" s="1">
        <f>VLOOKUP(A93,'ADM Details FY17'!$A$3:$K$3515,11,FALSE)</f>
        <v>0</v>
      </c>
      <c r="K93" s="1">
        <f>VLOOKUP(A93,'ADM Details FY17'!$A$3:$M$3515,13,FALSE)</f>
        <v>0</v>
      </c>
      <c r="L93" s="1">
        <f>VLOOKUP(A93,'ADM Details FY17'!$A$3:$O$3515,15,FALSE)</f>
        <v>0</v>
      </c>
      <c r="M93" s="1">
        <f>VLOOKUP(A93,'ADM Details FY17'!$A$3:$P$3515,16,FALSE)</f>
        <v>0</v>
      </c>
      <c r="N93" s="1">
        <f>VLOOKUP(A93,'ADM Details FY17'!$A$3:$Q$3515,17,FALSE)</f>
        <v>0</v>
      </c>
      <c r="O93" s="1">
        <f>VLOOKUP(A93,'ADM Details FY17'!$A$3:$S$3515,19,FALSE)</f>
        <v>0</v>
      </c>
      <c r="P93" s="1">
        <f>VLOOKUP(A93,'ADM Details FY17'!$A$3:$U$3515,21,FALSE)</f>
        <v>0</v>
      </c>
      <c r="Q93" s="1">
        <f>VLOOKUP(A93,'ADM Details FY17'!$A$3:$V$3515,22,FALSE)</f>
        <v>0</v>
      </c>
      <c r="R93" s="1">
        <f>VLOOKUP(A93,'ADM Details FY17'!$A$3:$W$3515,23,FALSE)</f>
        <v>0</v>
      </c>
      <c r="S93" s="1">
        <f>VLOOKUP(A93,'ADM Details FY17'!$A$3:$X$3515,24,FALSE)</f>
        <v>0</v>
      </c>
      <c r="T93" s="1">
        <f>VLOOKUP(A93,'ADM Details FY17'!$A$3:$Y$3515,25,FALSE)</f>
        <v>0</v>
      </c>
      <c r="U93" s="1">
        <f>VLOOKUP(A93,'ADM Details FY17'!$A$3:$AA$3515,27,FALSE)</f>
        <v>0</v>
      </c>
      <c r="V93" s="1">
        <f>IFERROR(VLOOKUP(C93,'eindex _tget pp '!$A$4:$E$615,5,FALSE),0)</f>
        <v>0</v>
      </c>
      <c r="W93" s="31">
        <f>IFERROR(VLOOKUP(C93,'eindex _tget pp '!$A$4:$F$615,6,FALSE),0)</f>
        <v>0</v>
      </c>
      <c r="X93" s="4">
        <f>IFERROR(VLOOKUP(B93,'eschools 16'!$A$2:$F$25,6,FALSE),1)</f>
        <v>1</v>
      </c>
      <c r="Y93" s="1">
        <f t="shared" si="5"/>
        <v>0</v>
      </c>
      <c r="Z93" s="1">
        <f t="shared" si="6"/>
        <v>0</v>
      </c>
      <c r="AA93" s="31">
        <f>IFERROR(VLOOKUP(C93,'eindex _tget pp '!$A$4:$G$615,7,FALSE),0)</f>
        <v>0</v>
      </c>
      <c r="AB93" s="1">
        <f>VLOOKUP(A93,'ADM Details FY17'!$A$3:$AB$3515,28,FALSE)</f>
        <v>0</v>
      </c>
      <c r="AC93" s="1">
        <f t="shared" si="7"/>
        <v>0</v>
      </c>
      <c r="AD93" s="1">
        <f t="shared" si="8"/>
        <v>0</v>
      </c>
      <c r="AE93" s="1">
        <f t="shared" si="9"/>
        <v>0</v>
      </c>
      <c r="AF93" s="84">
        <v>936</v>
      </c>
      <c r="AG93" s="1">
        <v>257.78000000000003</v>
      </c>
      <c r="AH93" s="1">
        <v>0</v>
      </c>
      <c r="AI93" s="1">
        <v>49.64</v>
      </c>
      <c r="AJ93" s="1">
        <v>7.96</v>
      </c>
      <c r="AK93" s="1">
        <v>0.26</v>
      </c>
      <c r="AL93" s="1">
        <v>0</v>
      </c>
      <c r="AM93" s="1">
        <v>1.65</v>
      </c>
      <c r="AN93" s="1">
        <v>229.26999999999998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67442.95</v>
      </c>
      <c r="AZ93" s="1">
        <v>231724.09000000003</v>
      </c>
      <c r="BA93" s="1">
        <v>0</v>
      </c>
      <c r="BB93" s="1">
        <v>0</v>
      </c>
      <c r="BC93" s="1">
        <v>257.78000000000003</v>
      </c>
    </row>
    <row r="94" spans="1:55" x14ac:dyDescent="0.25">
      <c r="A94" t="str">
        <f>B94&amp;"-"&amp;COUNTIF($B$3:B94,B94)</f>
        <v>162-1</v>
      </c>
      <c r="B94">
        <v>162</v>
      </c>
      <c r="C94" s="18">
        <f>VLOOKUP(A94,'ADM Details FY17'!$A$3:$D$3515,4,FALSE)</f>
        <v>43802</v>
      </c>
      <c r="D94" s="1">
        <f>VLOOKUP(A94,'ADM Details FY17'!$A$3:$E$3515,5,FALSE)</f>
        <v>4.3499999999999996</v>
      </c>
      <c r="E94" s="1">
        <f>VLOOKUP(A94,'ADM Details FY17'!$A$3:$F$3515,6,FALSE)</f>
        <v>0</v>
      </c>
      <c r="F94" s="1">
        <f>VLOOKUP(A94,'ADM Details FY17'!$A$3:$G$3515,7,FALSE)</f>
        <v>1.9</v>
      </c>
      <c r="G94" s="1">
        <f>VLOOKUP(A94,'ADM Details FY17'!$A$3:$H$3515,8,FALSE)</f>
        <v>0</v>
      </c>
      <c r="H94" s="1">
        <f>VLOOKUP(A94,'ADM Details FY17'!$A$3:$I$3515,9,FALSE)</f>
        <v>0</v>
      </c>
      <c r="I94" s="1">
        <f>VLOOKUP(A94,'ADM Details FY17'!$A$3:$J$3517,10,FALSE)</f>
        <v>0</v>
      </c>
      <c r="J94" s="1">
        <f>VLOOKUP(A94,'ADM Details FY17'!$A$3:$K$3515,11,FALSE)</f>
        <v>0</v>
      </c>
      <c r="K94" s="1">
        <f>VLOOKUP(A94,'ADM Details FY17'!$A$3:$M$3515,13,FALSE)</f>
        <v>3.9</v>
      </c>
      <c r="L94" s="1">
        <f>VLOOKUP(A94,'ADM Details FY17'!$A$3:$O$3515,15,FALSE)</f>
        <v>0</v>
      </c>
      <c r="M94" s="1">
        <f>VLOOKUP(A94,'ADM Details FY17'!$A$3:$P$3515,16,FALSE)</f>
        <v>0</v>
      </c>
      <c r="N94" s="1">
        <f>VLOOKUP(A94,'ADM Details FY17'!$A$3:$Q$3515,17,FALSE)</f>
        <v>0</v>
      </c>
      <c r="O94" s="1">
        <f>VLOOKUP(A94,'ADM Details FY17'!$A$3:$S$3515,19,FALSE)</f>
        <v>0</v>
      </c>
      <c r="P94" s="1">
        <f>VLOOKUP(A94,'ADM Details FY17'!$A$3:$U$3515,21,FALSE)</f>
        <v>0</v>
      </c>
      <c r="Q94" s="1">
        <f>VLOOKUP(A94,'ADM Details FY17'!$A$3:$V$3515,22,FALSE)</f>
        <v>0</v>
      </c>
      <c r="R94" s="1">
        <f>VLOOKUP(A94,'ADM Details FY17'!$A$3:$W$3515,23,FALSE)</f>
        <v>0</v>
      </c>
      <c r="S94" s="1">
        <f>VLOOKUP(A94,'ADM Details FY17'!$A$3:$X$3515,24,FALSE)</f>
        <v>0</v>
      </c>
      <c r="T94" s="1">
        <f>VLOOKUP(A94,'ADM Details FY17'!$A$3:$Y$3515,25,FALSE)</f>
        <v>0</v>
      </c>
      <c r="U94" s="1">
        <f>VLOOKUP(A94,'ADM Details FY17'!$A$3:$AA$3515,27,FALSE)</f>
        <v>0</v>
      </c>
      <c r="V94" s="1">
        <f>IFERROR(VLOOKUP(C94,'eindex _tget pp '!$A$4:$E$615,5,FALSE),0)</f>
        <v>454.00578141101448</v>
      </c>
      <c r="W94" s="31">
        <f>IFERROR(VLOOKUP(C94,'eindex _tget pp '!$A$4:$F$615,6,FALSE),0)</f>
        <v>3.6729279115</v>
      </c>
      <c r="X94" s="4">
        <f>IFERROR(VLOOKUP(B94,'eschools 16'!$A$2:$F$25,6,FALSE),1)</f>
        <v>2</v>
      </c>
      <c r="Y94" s="1">
        <f t="shared" si="5"/>
        <v>0</v>
      </c>
      <c r="Z94" s="1">
        <f t="shared" si="6"/>
        <v>0</v>
      </c>
      <c r="AA94" s="31">
        <f>IFERROR(VLOOKUP(C94,'eindex _tget pp '!$A$4:$G$615,7,FALSE),0)</f>
        <v>0.53438618000000004</v>
      </c>
      <c r="AB94" s="1">
        <f>VLOOKUP(A94,'ADM Details FY17'!$A$3:$AB$3515,28,FALSE)</f>
        <v>0</v>
      </c>
      <c r="AC94" s="1">
        <f t="shared" si="7"/>
        <v>0</v>
      </c>
      <c r="AD94" s="1">
        <f t="shared" si="8"/>
        <v>4.3499999999999996</v>
      </c>
      <c r="AE94" s="1">
        <f t="shared" si="9"/>
        <v>108.74999999999999</v>
      </c>
      <c r="AF94" s="84">
        <v>938</v>
      </c>
      <c r="AG94" s="1">
        <v>40.04</v>
      </c>
      <c r="AH94" s="1">
        <v>0</v>
      </c>
      <c r="AI94" s="1">
        <v>13.22</v>
      </c>
      <c r="AJ94" s="1">
        <v>0</v>
      </c>
      <c r="AK94" s="1">
        <v>0.36</v>
      </c>
      <c r="AL94" s="1">
        <v>0</v>
      </c>
      <c r="AM94" s="1">
        <v>0.43</v>
      </c>
      <c r="AN94" s="1">
        <v>40.04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9.15</v>
      </c>
      <c r="AU94" s="1">
        <v>0</v>
      </c>
      <c r="AV94" s="1">
        <v>0</v>
      </c>
      <c r="AW94" s="1">
        <v>0</v>
      </c>
      <c r="AX94" s="1">
        <v>0</v>
      </c>
      <c r="AY94" s="1">
        <v>4544.6000000000004</v>
      </c>
      <c r="AZ94" s="1">
        <v>40001.42</v>
      </c>
      <c r="BA94" s="1">
        <v>0</v>
      </c>
      <c r="BB94" s="1">
        <v>0</v>
      </c>
      <c r="BC94" s="1">
        <v>40.04</v>
      </c>
    </row>
    <row r="95" spans="1:55" x14ac:dyDescent="0.25">
      <c r="A95" t="str">
        <f>B95&amp;"-"&amp;COUNTIF($B$3:B95,B95)</f>
        <v>162-2</v>
      </c>
      <c r="B95">
        <v>162</v>
      </c>
      <c r="C95" s="18">
        <f>VLOOKUP(A95,'ADM Details FY17'!$A$3:$D$3515,4,FALSE)</f>
        <v>47837</v>
      </c>
      <c r="D95" s="1">
        <f>VLOOKUP(A95,'ADM Details FY17'!$A$3:$E$3515,5,FALSE)</f>
        <v>0.68</v>
      </c>
      <c r="E95" s="1">
        <f>VLOOKUP(A95,'ADM Details FY17'!$A$3:$F$3515,6,FALSE)</f>
        <v>0</v>
      </c>
      <c r="F95" s="1">
        <f>VLOOKUP(A95,'ADM Details FY17'!$A$3:$G$3515,7,FALSE)</f>
        <v>0</v>
      </c>
      <c r="G95" s="1">
        <f>VLOOKUP(A95,'ADM Details FY17'!$A$3:$H$3515,8,FALSE)</f>
        <v>0</v>
      </c>
      <c r="H95" s="1">
        <f>VLOOKUP(A95,'ADM Details FY17'!$A$3:$I$3515,9,FALSE)</f>
        <v>0</v>
      </c>
      <c r="I95" s="1">
        <f>VLOOKUP(A95,'ADM Details FY17'!$A$3:$J$3517,10,FALSE)</f>
        <v>0</v>
      </c>
      <c r="J95" s="1">
        <f>VLOOKUP(A95,'ADM Details FY17'!$A$3:$K$3515,11,FALSE)</f>
        <v>0</v>
      </c>
      <c r="K95" s="1">
        <f>VLOOKUP(A95,'ADM Details FY17'!$A$3:$M$3515,13,FALSE)</f>
        <v>0.68</v>
      </c>
      <c r="L95" s="1">
        <f>VLOOKUP(A95,'ADM Details FY17'!$A$3:$O$3515,15,FALSE)</f>
        <v>0</v>
      </c>
      <c r="M95" s="1">
        <f>VLOOKUP(A95,'ADM Details FY17'!$A$3:$P$3515,16,FALSE)</f>
        <v>0</v>
      </c>
      <c r="N95" s="1">
        <f>VLOOKUP(A95,'ADM Details FY17'!$A$3:$Q$3515,17,FALSE)</f>
        <v>0</v>
      </c>
      <c r="O95" s="1">
        <f>VLOOKUP(A95,'ADM Details FY17'!$A$3:$S$3515,19,FALSE)</f>
        <v>0</v>
      </c>
      <c r="P95" s="1">
        <f>VLOOKUP(A95,'ADM Details FY17'!$A$3:$U$3515,21,FALSE)</f>
        <v>0</v>
      </c>
      <c r="Q95" s="1">
        <f>VLOOKUP(A95,'ADM Details FY17'!$A$3:$V$3515,22,FALSE)</f>
        <v>0</v>
      </c>
      <c r="R95" s="1">
        <f>VLOOKUP(A95,'ADM Details FY17'!$A$3:$W$3515,23,FALSE)</f>
        <v>0</v>
      </c>
      <c r="S95" s="1">
        <f>VLOOKUP(A95,'ADM Details FY17'!$A$3:$X$3515,24,FALSE)</f>
        <v>0</v>
      </c>
      <c r="T95" s="1">
        <f>VLOOKUP(A95,'ADM Details FY17'!$A$3:$Y$3515,25,FALSE)</f>
        <v>0</v>
      </c>
      <c r="U95" s="1">
        <f>VLOOKUP(A95,'ADM Details FY17'!$A$3:$AA$3515,27,FALSE)</f>
        <v>0</v>
      </c>
      <c r="V95" s="1">
        <f>IFERROR(VLOOKUP(C95,'eindex _tget pp '!$A$4:$E$615,5,FALSE),0)</f>
        <v>604.55679072927671</v>
      </c>
      <c r="W95" s="31">
        <f>IFERROR(VLOOKUP(C95,'eindex _tget pp '!$A$4:$F$615,6,FALSE),0)</f>
        <v>1.1559135004000001</v>
      </c>
      <c r="X95" s="4">
        <f>IFERROR(VLOOKUP(B95,'eschools 16'!$A$2:$F$25,6,FALSE),1)</f>
        <v>2</v>
      </c>
      <c r="Y95" s="1">
        <f t="shared" si="5"/>
        <v>0</v>
      </c>
      <c r="Z95" s="1">
        <f t="shared" si="6"/>
        <v>0</v>
      </c>
      <c r="AA95" s="31">
        <f>IFERROR(VLOOKUP(C95,'eindex _tget pp '!$A$4:$G$615,7,FALSE),0)</f>
        <v>0.56583131499999995</v>
      </c>
      <c r="AB95" s="1">
        <f>VLOOKUP(A95,'ADM Details FY17'!$A$3:$AB$3515,28,FALSE)</f>
        <v>0</v>
      </c>
      <c r="AC95" s="1">
        <f t="shared" si="7"/>
        <v>0</v>
      </c>
      <c r="AD95" s="1">
        <f t="shared" si="8"/>
        <v>0.68</v>
      </c>
      <c r="AE95" s="1">
        <f t="shared" si="9"/>
        <v>17</v>
      </c>
      <c r="AF95" s="84">
        <v>941</v>
      </c>
      <c r="AG95" s="1">
        <v>139.31</v>
      </c>
      <c r="AH95" s="1">
        <v>18.82</v>
      </c>
      <c r="AI95" s="1">
        <v>10.210000000000001</v>
      </c>
      <c r="AJ95" s="1">
        <v>1</v>
      </c>
      <c r="AK95" s="1">
        <v>0</v>
      </c>
      <c r="AL95" s="1">
        <v>0</v>
      </c>
      <c r="AM95" s="1">
        <v>0</v>
      </c>
      <c r="AN95" s="1">
        <v>112.94</v>
      </c>
      <c r="AO95" s="1">
        <v>0</v>
      </c>
      <c r="AP95" s="1">
        <v>0</v>
      </c>
      <c r="AQ95" s="1">
        <v>0</v>
      </c>
      <c r="AR95" s="1">
        <v>106.91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20531.829999999998</v>
      </c>
      <c r="AZ95" s="1">
        <v>49476.83</v>
      </c>
      <c r="BA95" s="1">
        <v>0</v>
      </c>
      <c r="BB95" s="1">
        <v>0</v>
      </c>
      <c r="BC95" s="1">
        <v>139.31</v>
      </c>
    </row>
    <row r="96" spans="1:55" x14ac:dyDescent="0.25">
      <c r="A96" t="str">
        <f>B96&amp;"-"&amp;COUNTIF($B$3:B96,B96)</f>
        <v>162-3</v>
      </c>
      <c r="B96">
        <v>162</v>
      </c>
      <c r="C96" s="18">
        <f>VLOOKUP(A96,'ADM Details FY17'!$A$3:$D$3515,4,FALSE)</f>
        <v>47845</v>
      </c>
      <c r="D96" s="1">
        <f>VLOOKUP(A96,'ADM Details FY17'!$A$3:$E$3515,5,FALSE)</f>
        <v>0.66</v>
      </c>
      <c r="E96" s="1">
        <f>VLOOKUP(A96,'ADM Details FY17'!$A$3:$F$3515,6,FALSE)</f>
        <v>0</v>
      </c>
      <c r="F96" s="1">
        <f>VLOOKUP(A96,'ADM Details FY17'!$A$3:$G$3515,7,FALSE)</f>
        <v>0</v>
      </c>
      <c r="G96" s="1">
        <f>VLOOKUP(A96,'ADM Details FY17'!$A$3:$H$3515,8,FALSE)</f>
        <v>0</v>
      </c>
      <c r="H96" s="1">
        <f>VLOOKUP(A96,'ADM Details FY17'!$A$3:$I$3515,9,FALSE)</f>
        <v>0</v>
      </c>
      <c r="I96" s="1">
        <f>VLOOKUP(A96,'ADM Details FY17'!$A$3:$J$3517,10,FALSE)</f>
        <v>0</v>
      </c>
      <c r="J96" s="1">
        <f>VLOOKUP(A96,'ADM Details FY17'!$A$3:$K$3515,11,FALSE)</f>
        <v>0</v>
      </c>
      <c r="K96" s="1">
        <f>VLOOKUP(A96,'ADM Details FY17'!$A$3:$M$3515,13,FALSE)</f>
        <v>0.66</v>
      </c>
      <c r="L96" s="1">
        <f>VLOOKUP(A96,'ADM Details FY17'!$A$3:$O$3515,15,FALSE)</f>
        <v>0</v>
      </c>
      <c r="M96" s="1">
        <f>VLOOKUP(A96,'ADM Details FY17'!$A$3:$P$3515,16,FALSE)</f>
        <v>0</v>
      </c>
      <c r="N96" s="1">
        <f>VLOOKUP(A96,'ADM Details FY17'!$A$3:$Q$3515,17,FALSE)</f>
        <v>0</v>
      </c>
      <c r="O96" s="1">
        <f>VLOOKUP(A96,'ADM Details FY17'!$A$3:$S$3515,19,FALSE)</f>
        <v>0</v>
      </c>
      <c r="P96" s="1">
        <f>VLOOKUP(A96,'ADM Details FY17'!$A$3:$U$3515,21,FALSE)</f>
        <v>0</v>
      </c>
      <c r="Q96" s="1">
        <f>VLOOKUP(A96,'ADM Details FY17'!$A$3:$V$3515,22,FALSE)</f>
        <v>0</v>
      </c>
      <c r="R96" s="1">
        <f>VLOOKUP(A96,'ADM Details FY17'!$A$3:$W$3515,23,FALSE)</f>
        <v>0</v>
      </c>
      <c r="S96" s="1">
        <f>VLOOKUP(A96,'ADM Details FY17'!$A$3:$X$3515,24,FALSE)</f>
        <v>0</v>
      </c>
      <c r="T96" s="1">
        <f>VLOOKUP(A96,'ADM Details FY17'!$A$3:$Y$3515,25,FALSE)</f>
        <v>0</v>
      </c>
      <c r="U96" s="1">
        <f>VLOOKUP(A96,'ADM Details FY17'!$A$3:$AA$3515,27,FALSE)</f>
        <v>0</v>
      </c>
      <c r="V96" s="1">
        <f>IFERROR(VLOOKUP(C96,'eindex _tget pp '!$A$4:$E$615,5,FALSE),0)</f>
        <v>18.849802509699746</v>
      </c>
      <c r="W96" s="31">
        <f>IFERROR(VLOOKUP(C96,'eindex _tget pp '!$A$4:$F$615,6,FALSE),0)</f>
        <v>0.39707610510000002</v>
      </c>
      <c r="X96" s="4">
        <f>IFERROR(VLOOKUP(B96,'eschools 16'!$A$2:$F$25,6,FALSE),1)</f>
        <v>2</v>
      </c>
      <c r="Y96" s="1">
        <f t="shared" si="5"/>
        <v>0</v>
      </c>
      <c r="Z96" s="1">
        <f t="shared" si="6"/>
        <v>0</v>
      </c>
      <c r="AA96" s="31">
        <f>IFERROR(VLOOKUP(C96,'eindex _tget pp '!$A$4:$G$615,7,FALSE),0)</f>
        <v>0.320619553</v>
      </c>
      <c r="AB96" s="1">
        <f>VLOOKUP(A96,'ADM Details FY17'!$A$3:$AB$3515,28,FALSE)</f>
        <v>0</v>
      </c>
      <c r="AC96" s="1">
        <f t="shared" si="7"/>
        <v>0</v>
      </c>
      <c r="AD96" s="1">
        <f t="shared" si="8"/>
        <v>0.66</v>
      </c>
      <c r="AE96" s="1">
        <f t="shared" si="9"/>
        <v>16.5</v>
      </c>
      <c r="AF96" s="84">
        <v>942</v>
      </c>
      <c r="AG96" s="1">
        <v>139.88999999999999</v>
      </c>
      <c r="AH96" s="1">
        <v>0</v>
      </c>
      <c r="AI96" s="1">
        <v>14.55</v>
      </c>
      <c r="AJ96" s="1">
        <v>3.16</v>
      </c>
      <c r="AK96" s="1">
        <v>0</v>
      </c>
      <c r="AL96" s="1">
        <v>0</v>
      </c>
      <c r="AM96" s="1">
        <v>0</v>
      </c>
      <c r="AN96" s="1">
        <v>106.68</v>
      </c>
      <c r="AO96" s="1">
        <v>2.61</v>
      </c>
      <c r="AP96" s="1">
        <v>2.77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26368.639999999999</v>
      </c>
      <c r="BA96" s="1">
        <v>0</v>
      </c>
      <c r="BB96" s="1">
        <v>0</v>
      </c>
      <c r="BC96" s="1">
        <v>139.88999999999999</v>
      </c>
    </row>
    <row r="97" spans="1:55" x14ac:dyDescent="0.25">
      <c r="A97" t="str">
        <f>B97&amp;"-"&amp;COUNTIF($B$3:B97,B97)</f>
        <v>162-4</v>
      </c>
      <c r="B97">
        <v>162</v>
      </c>
      <c r="C97" s="18">
        <f>VLOOKUP(A97,'ADM Details FY17'!$A$3:$D$3515,4,FALSE)</f>
        <v>45393</v>
      </c>
      <c r="D97" s="1">
        <f>VLOOKUP(A97,'ADM Details FY17'!$A$3:$E$3515,5,FALSE)</f>
        <v>2.46</v>
      </c>
      <c r="E97" s="1">
        <f>VLOOKUP(A97,'ADM Details FY17'!$A$3:$F$3515,6,FALSE)</f>
        <v>0</v>
      </c>
      <c r="F97" s="1">
        <f>VLOOKUP(A97,'ADM Details FY17'!$A$3:$G$3515,7,FALSE)</f>
        <v>1.94</v>
      </c>
      <c r="G97" s="1">
        <f>VLOOKUP(A97,'ADM Details FY17'!$A$3:$H$3515,8,FALSE)</f>
        <v>0</v>
      </c>
      <c r="H97" s="1">
        <f>VLOOKUP(A97,'ADM Details FY17'!$A$3:$I$3515,9,FALSE)</f>
        <v>0</v>
      </c>
      <c r="I97" s="1">
        <f>VLOOKUP(A97,'ADM Details FY17'!$A$3:$J$3517,10,FALSE)</f>
        <v>0</v>
      </c>
      <c r="J97" s="1">
        <f>VLOOKUP(A97,'ADM Details FY17'!$A$3:$K$3515,11,FALSE)</f>
        <v>0</v>
      </c>
      <c r="K97" s="1">
        <f>VLOOKUP(A97,'ADM Details FY17'!$A$3:$M$3515,13,FALSE)</f>
        <v>0.94</v>
      </c>
      <c r="L97" s="1">
        <f>VLOOKUP(A97,'ADM Details FY17'!$A$3:$O$3515,15,FALSE)</f>
        <v>0</v>
      </c>
      <c r="M97" s="1">
        <f>VLOOKUP(A97,'ADM Details FY17'!$A$3:$P$3515,16,FALSE)</f>
        <v>0</v>
      </c>
      <c r="N97" s="1">
        <f>VLOOKUP(A97,'ADM Details FY17'!$A$3:$Q$3515,17,FALSE)</f>
        <v>0</v>
      </c>
      <c r="O97" s="1">
        <f>VLOOKUP(A97,'ADM Details FY17'!$A$3:$S$3515,19,FALSE)</f>
        <v>0</v>
      </c>
      <c r="P97" s="1">
        <f>VLOOKUP(A97,'ADM Details FY17'!$A$3:$U$3515,21,FALSE)</f>
        <v>0</v>
      </c>
      <c r="Q97" s="1">
        <f>VLOOKUP(A97,'ADM Details FY17'!$A$3:$V$3515,22,FALSE)</f>
        <v>0</v>
      </c>
      <c r="R97" s="1">
        <f>VLOOKUP(A97,'ADM Details FY17'!$A$3:$W$3515,23,FALSE)</f>
        <v>0</v>
      </c>
      <c r="S97" s="1">
        <f>VLOOKUP(A97,'ADM Details FY17'!$A$3:$X$3515,24,FALSE)</f>
        <v>0</v>
      </c>
      <c r="T97" s="1">
        <f>VLOOKUP(A97,'ADM Details FY17'!$A$3:$Y$3515,25,FALSE)</f>
        <v>0</v>
      </c>
      <c r="U97" s="1">
        <f>VLOOKUP(A97,'ADM Details FY17'!$A$3:$AA$3515,27,FALSE)</f>
        <v>0</v>
      </c>
      <c r="V97" s="1">
        <f>IFERROR(VLOOKUP(C97,'eindex _tget pp '!$A$4:$E$615,5,FALSE),0)</f>
        <v>0</v>
      </c>
      <c r="W97" s="31">
        <f>IFERROR(VLOOKUP(C97,'eindex _tget pp '!$A$4:$F$615,6,FALSE),0)</f>
        <v>1.06065989E-2</v>
      </c>
      <c r="X97" s="4">
        <f>IFERROR(VLOOKUP(B97,'eschools 16'!$A$2:$F$25,6,FALSE),1)</f>
        <v>2</v>
      </c>
      <c r="Y97" s="1">
        <f t="shared" si="5"/>
        <v>0</v>
      </c>
      <c r="Z97" s="1">
        <f t="shared" si="6"/>
        <v>0</v>
      </c>
      <c r="AA97" s="31">
        <f>IFERROR(VLOOKUP(C97,'eindex _tget pp '!$A$4:$G$615,7,FALSE),0)</f>
        <v>0.31002519299999998</v>
      </c>
      <c r="AB97" s="1">
        <f>VLOOKUP(A97,'ADM Details FY17'!$A$3:$AB$3515,28,FALSE)</f>
        <v>0</v>
      </c>
      <c r="AC97" s="1">
        <f t="shared" si="7"/>
        <v>0</v>
      </c>
      <c r="AD97" s="1">
        <f t="shared" si="8"/>
        <v>2.46</v>
      </c>
      <c r="AE97" s="1">
        <f t="shared" si="9"/>
        <v>61.5</v>
      </c>
      <c r="AF97" s="84">
        <v>951</v>
      </c>
      <c r="AG97" s="1">
        <v>198.02</v>
      </c>
      <c r="AH97" s="1">
        <v>1.61</v>
      </c>
      <c r="AI97" s="1">
        <v>32.519999999999996</v>
      </c>
      <c r="AJ97" s="1">
        <v>0.85</v>
      </c>
      <c r="AK97" s="1">
        <v>0</v>
      </c>
      <c r="AL97" s="1">
        <v>1</v>
      </c>
      <c r="AM97" s="1">
        <v>3.57</v>
      </c>
      <c r="AN97" s="1">
        <v>198.02</v>
      </c>
      <c r="AO97" s="1">
        <v>1</v>
      </c>
      <c r="AP97" s="1">
        <v>1.6</v>
      </c>
      <c r="AQ97" s="1">
        <v>0</v>
      </c>
      <c r="AR97" s="1">
        <v>110.29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58865.130000000005</v>
      </c>
      <c r="AZ97" s="1">
        <v>99675.29</v>
      </c>
      <c r="BA97" s="1">
        <v>0</v>
      </c>
      <c r="BB97" s="1">
        <v>0</v>
      </c>
      <c r="BC97" s="1">
        <v>198.02</v>
      </c>
    </row>
    <row r="98" spans="1:55" x14ac:dyDescent="0.25">
      <c r="A98" t="str">
        <f>B98&amp;"-"&amp;COUNTIF($B$3:B98,B98)</f>
        <v>162-5</v>
      </c>
      <c r="B98">
        <v>162</v>
      </c>
      <c r="C98" s="18">
        <f>VLOOKUP(A98,'ADM Details FY17'!$A$3:$D$3515,4,FALSE)</f>
        <v>44115</v>
      </c>
      <c r="D98" s="1">
        <f>VLOOKUP(A98,'ADM Details FY17'!$A$3:$E$3515,5,FALSE)</f>
        <v>32.01</v>
      </c>
      <c r="E98" s="1">
        <f>VLOOKUP(A98,'ADM Details FY17'!$A$3:$F$3515,6,FALSE)</f>
        <v>0</v>
      </c>
      <c r="F98" s="1">
        <f>VLOOKUP(A98,'ADM Details FY17'!$A$3:$G$3515,7,FALSE)</f>
        <v>1.1299999999999999</v>
      </c>
      <c r="G98" s="1">
        <f>VLOOKUP(A98,'ADM Details FY17'!$A$3:$H$3515,8,FALSE)</f>
        <v>1.79</v>
      </c>
      <c r="H98" s="1">
        <f>VLOOKUP(A98,'ADM Details FY17'!$A$3:$I$3515,9,FALSE)</f>
        <v>0</v>
      </c>
      <c r="I98" s="1">
        <f>VLOOKUP(A98,'ADM Details FY17'!$A$3:$J$3517,10,FALSE)</f>
        <v>0</v>
      </c>
      <c r="J98" s="1">
        <f>VLOOKUP(A98,'ADM Details FY17'!$A$3:$K$3515,11,FALSE)</f>
        <v>0</v>
      </c>
      <c r="K98" s="1">
        <f>VLOOKUP(A98,'ADM Details FY17'!$A$3:$M$3515,13,FALSE)</f>
        <v>17.75</v>
      </c>
      <c r="L98" s="1">
        <f>VLOOKUP(A98,'ADM Details FY17'!$A$3:$O$3515,15,FALSE)</f>
        <v>0</v>
      </c>
      <c r="M98" s="1">
        <f>VLOOKUP(A98,'ADM Details FY17'!$A$3:$P$3515,16,FALSE)</f>
        <v>0</v>
      </c>
      <c r="N98" s="1">
        <f>VLOOKUP(A98,'ADM Details FY17'!$A$3:$Q$3515,17,FALSE)</f>
        <v>0</v>
      </c>
      <c r="O98" s="1">
        <f>VLOOKUP(A98,'ADM Details FY17'!$A$3:$S$3515,19,FALSE)</f>
        <v>0</v>
      </c>
      <c r="P98" s="1">
        <f>VLOOKUP(A98,'ADM Details FY17'!$A$3:$U$3515,21,FALSE)</f>
        <v>0</v>
      </c>
      <c r="Q98" s="1">
        <f>VLOOKUP(A98,'ADM Details FY17'!$A$3:$V$3515,22,FALSE)</f>
        <v>0</v>
      </c>
      <c r="R98" s="1">
        <f>VLOOKUP(A98,'ADM Details FY17'!$A$3:$W$3515,23,FALSE)</f>
        <v>0</v>
      </c>
      <c r="S98" s="1">
        <f>VLOOKUP(A98,'ADM Details FY17'!$A$3:$X$3515,24,FALSE)</f>
        <v>0</v>
      </c>
      <c r="T98" s="1">
        <f>VLOOKUP(A98,'ADM Details FY17'!$A$3:$Y$3515,25,FALSE)</f>
        <v>0</v>
      </c>
      <c r="U98" s="1">
        <f>VLOOKUP(A98,'ADM Details FY17'!$A$3:$AA$3515,27,FALSE)</f>
        <v>0</v>
      </c>
      <c r="V98" s="1">
        <f>IFERROR(VLOOKUP(C98,'eindex _tget pp '!$A$4:$E$615,5,FALSE),0)</f>
        <v>363.46524345757331</v>
      </c>
      <c r="W98" s="31">
        <f>IFERROR(VLOOKUP(C98,'eindex _tget pp '!$A$4:$F$615,6,FALSE),0)</f>
        <v>0.46002108250000001</v>
      </c>
      <c r="X98" s="4">
        <f>IFERROR(VLOOKUP(B98,'eschools 16'!$A$2:$F$25,6,FALSE),1)</f>
        <v>2</v>
      </c>
      <c r="Y98" s="1">
        <f t="shared" si="5"/>
        <v>0</v>
      </c>
      <c r="Z98" s="1">
        <f t="shared" si="6"/>
        <v>0</v>
      </c>
      <c r="AA98" s="31">
        <f>IFERROR(VLOOKUP(C98,'eindex _tget pp '!$A$4:$G$615,7,FALSE),0)</f>
        <v>0.46622529099999999</v>
      </c>
      <c r="AB98" s="1">
        <f>VLOOKUP(A98,'ADM Details FY17'!$A$3:$AB$3515,28,FALSE)</f>
        <v>0</v>
      </c>
      <c r="AC98" s="1">
        <f t="shared" si="7"/>
        <v>0</v>
      </c>
      <c r="AD98" s="1">
        <f t="shared" si="8"/>
        <v>32.01</v>
      </c>
      <c r="AE98" s="1">
        <f t="shared" si="9"/>
        <v>800.25</v>
      </c>
      <c r="AF98" s="84">
        <v>952</v>
      </c>
      <c r="AG98" s="1">
        <v>288.64999999999998</v>
      </c>
      <c r="AH98" s="1">
        <v>10.309999999999999</v>
      </c>
      <c r="AI98" s="1">
        <v>23.83</v>
      </c>
      <c r="AJ98" s="1">
        <v>0.62</v>
      </c>
      <c r="AK98" s="1">
        <v>0</v>
      </c>
      <c r="AL98" s="1">
        <v>0.55000000000000004</v>
      </c>
      <c r="AM98" s="1">
        <v>0.76</v>
      </c>
      <c r="AN98" s="1">
        <v>193.93</v>
      </c>
      <c r="AO98" s="1">
        <v>20.02</v>
      </c>
      <c r="AP98" s="1">
        <v>60.95</v>
      </c>
      <c r="AQ98" s="1">
        <v>65.52</v>
      </c>
      <c r="AR98" s="1">
        <v>167.54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42362.54</v>
      </c>
      <c r="AZ98" s="1">
        <v>146419.54999999999</v>
      </c>
      <c r="BA98" s="1">
        <v>0</v>
      </c>
      <c r="BB98" s="1">
        <v>0</v>
      </c>
      <c r="BC98" s="1">
        <v>288.64999999999998</v>
      </c>
    </row>
    <row r="99" spans="1:55" x14ac:dyDescent="0.25">
      <c r="A99" t="str">
        <f>B99&amp;"-"&amp;COUNTIF($B$3:B99,B99)</f>
        <v>162-6</v>
      </c>
      <c r="B99">
        <v>162</v>
      </c>
      <c r="C99" s="18">
        <f>VLOOKUP(A99,'ADM Details FY17'!$A$3:$D$3515,4,FALSE)</f>
        <v>47019</v>
      </c>
      <c r="D99" s="1">
        <f>VLOOKUP(A99,'ADM Details FY17'!$A$3:$E$3515,5,FALSE)</f>
        <v>1</v>
      </c>
      <c r="E99" s="1">
        <f>VLOOKUP(A99,'ADM Details FY17'!$A$3:$F$3515,6,FALSE)</f>
        <v>0</v>
      </c>
      <c r="F99" s="1">
        <f>VLOOKUP(A99,'ADM Details FY17'!$A$3:$G$3515,7,FALSE)</f>
        <v>0</v>
      </c>
      <c r="G99" s="1">
        <f>VLOOKUP(A99,'ADM Details FY17'!$A$3:$H$3515,8,FALSE)</f>
        <v>0</v>
      </c>
      <c r="H99" s="1">
        <f>VLOOKUP(A99,'ADM Details FY17'!$A$3:$I$3515,9,FALSE)</f>
        <v>0</v>
      </c>
      <c r="I99" s="1">
        <f>VLOOKUP(A99,'ADM Details FY17'!$A$3:$J$3517,10,FALSE)</f>
        <v>0</v>
      </c>
      <c r="J99" s="1">
        <f>VLOOKUP(A99,'ADM Details FY17'!$A$3:$K$3515,11,FALSE)</f>
        <v>0</v>
      </c>
      <c r="K99" s="1">
        <f>VLOOKUP(A99,'ADM Details FY17'!$A$3:$M$3515,13,FALSE)</f>
        <v>0</v>
      </c>
      <c r="L99" s="1">
        <f>VLOOKUP(A99,'ADM Details FY17'!$A$3:$O$3515,15,FALSE)</f>
        <v>0</v>
      </c>
      <c r="M99" s="1">
        <f>VLOOKUP(A99,'ADM Details FY17'!$A$3:$P$3515,16,FALSE)</f>
        <v>0</v>
      </c>
      <c r="N99" s="1">
        <f>VLOOKUP(A99,'ADM Details FY17'!$A$3:$Q$3515,17,FALSE)</f>
        <v>0</v>
      </c>
      <c r="O99" s="1">
        <f>VLOOKUP(A99,'ADM Details FY17'!$A$3:$S$3515,19,FALSE)</f>
        <v>0</v>
      </c>
      <c r="P99" s="1">
        <f>VLOOKUP(A99,'ADM Details FY17'!$A$3:$U$3515,21,FALSE)</f>
        <v>0</v>
      </c>
      <c r="Q99" s="1">
        <f>VLOOKUP(A99,'ADM Details FY17'!$A$3:$V$3515,22,FALSE)</f>
        <v>0</v>
      </c>
      <c r="R99" s="1">
        <f>VLOOKUP(A99,'ADM Details FY17'!$A$3:$W$3515,23,FALSE)</f>
        <v>0</v>
      </c>
      <c r="S99" s="1">
        <f>VLOOKUP(A99,'ADM Details FY17'!$A$3:$X$3515,24,FALSE)</f>
        <v>0</v>
      </c>
      <c r="T99" s="1">
        <f>VLOOKUP(A99,'ADM Details FY17'!$A$3:$Y$3515,25,FALSE)</f>
        <v>0</v>
      </c>
      <c r="U99" s="1">
        <f>VLOOKUP(A99,'ADM Details FY17'!$A$3:$AA$3515,27,FALSE)</f>
        <v>0</v>
      </c>
      <c r="V99" s="1">
        <f>IFERROR(VLOOKUP(C99,'eindex _tget pp '!$A$4:$E$615,5,FALSE),0)</f>
        <v>156.24796476641458</v>
      </c>
      <c r="W99" s="31">
        <f>IFERROR(VLOOKUP(C99,'eindex _tget pp '!$A$4:$F$615,6,FALSE),0)</f>
        <v>0.28475252620000002</v>
      </c>
      <c r="X99" s="4">
        <f>IFERROR(VLOOKUP(B99,'eschools 16'!$A$2:$F$25,6,FALSE),1)</f>
        <v>2</v>
      </c>
      <c r="Y99" s="1">
        <f t="shared" si="5"/>
        <v>0</v>
      </c>
      <c r="Z99" s="1">
        <f t="shared" si="6"/>
        <v>0</v>
      </c>
      <c r="AA99" s="31">
        <f>IFERROR(VLOOKUP(C99,'eindex _tget pp '!$A$4:$G$615,7,FALSE),0)</f>
        <v>0.40680514600000001</v>
      </c>
      <c r="AB99" s="1">
        <f>VLOOKUP(A99,'ADM Details FY17'!$A$3:$AB$3515,28,FALSE)</f>
        <v>0</v>
      </c>
      <c r="AC99" s="1">
        <f t="shared" si="7"/>
        <v>0</v>
      </c>
      <c r="AD99" s="1">
        <f t="shared" si="8"/>
        <v>1</v>
      </c>
      <c r="AE99" s="1">
        <f t="shared" si="9"/>
        <v>25</v>
      </c>
      <c r="AF99" s="84">
        <v>953</v>
      </c>
      <c r="AG99" s="1">
        <v>286.73999999999995</v>
      </c>
      <c r="AH99" s="1">
        <v>6.63</v>
      </c>
      <c r="AI99" s="1">
        <v>29.590000000000003</v>
      </c>
      <c r="AJ99" s="1">
        <v>5.6899999999999995</v>
      </c>
      <c r="AK99" s="1">
        <v>0</v>
      </c>
      <c r="AL99" s="1">
        <v>2</v>
      </c>
      <c r="AM99" s="1">
        <v>1</v>
      </c>
      <c r="AN99" s="1">
        <v>257.98</v>
      </c>
      <c r="AO99" s="1">
        <v>0</v>
      </c>
      <c r="AP99" s="1">
        <v>0.5</v>
      </c>
      <c r="AQ99" s="1">
        <v>0</v>
      </c>
      <c r="AR99" s="1">
        <v>182.79000000000002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49849</v>
      </c>
      <c r="AZ99" s="1">
        <v>82650.7</v>
      </c>
      <c r="BA99" s="1">
        <v>0</v>
      </c>
      <c r="BB99" s="1">
        <v>0</v>
      </c>
      <c r="BC99" s="1">
        <v>286.73999999999995</v>
      </c>
    </row>
    <row r="100" spans="1:55" x14ac:dyDescent="0.25">
      <c r="A100" t="str">
        <f>B100&amp;"-"&amp;COUNTIF($B$3:B100,B100)</f>
        <v>162-7</v>
      </c>
      <c r="B100">
        <v>162</v>
      </c>
      <c r="C100" s="18">
        <f>VLOOKUP(A100,'ADM Details FY17'!$A$3:$D$3515,4,FALSE)</f>
        <v>47985</v>
      </c>
      <c r="D100" s="1">
        <f>VLOOKUP(A100,'ADM Details FY17'!$A$3:$E$3515,5,FALSE)</f>
        <v>2.0099999999999998</v>
      </c>
      <c r="E100" s="1">
        <f>VLOOKUP(A100,'ADM Details FY17'!$A$3:$F$3515,6,FALSE)</f>
        <v>0</v>
      </c>
      <c r="F100" s="1">
        <f>VLOOKUP(A100,'ADM Details FY17'!$A$3:$G$3515,7,FALSE)</f>
        <v>0.87</v>
      </c>
      <c r="G100" s="1">
        <f>VLOOKUP(A100,'ADM Details FY17'!$A$3:$H$3515,8,FALSE)</f>
        <v>0</v>
      </c>
      <c r="H100" s="1">
        <f>VLOOKUP(A100,'ADM Details FY17'!$A$3:$I$3515,9,FALSE)</f>
        <v>0</v>
      </c>
      <c r="I100" s="1">
        <f>VLOOKUP(A100,'ADM Details FY17'!$A$3:$J$3517,10,FALSE)</f>
        <v>0</v>
      </c>
      <c r="J100" s="1">
        <f>VLOOKUP(A100,'ADM Details FY17'!$A$3:$K$3515,11,FALSE)</f>
        <v>0</v>
      </c>
      <c r="K100" s="1">
        <f>VLOOKUP(A100,'ADM Details FY17'!$A$3:$M$3515,13,FALSE)</f>
        <v>1.56</v>
      </c>
      <c r="L100" s="1">
        <f>VLOOKUP(A100,'ADM Details FY17'!$A$3:$O$3515,15,FALSE)</f>
        <v>0</v>
      </c>
      <c r="M100" s="1">
        <f>VLOOKUP(A100,'ADM Details FY17'!$A$3:$P$3515,16,FALSE)</f>
        <v>0</v>
      </c>
      <c r="N100" s="1">
        <f>VLOOKUP(A100,'ADM Details FY17'!$A$3:$Q$3515,17,FALSE)</f>
        <v>0</v>
      </c>
      <c r="O100" s="1">
        <f>VLOOKUP(A100,'ADM Details FY17'!$A$3:$S$3515,19,FALSE)</f>
        <v>0</v>
      </c>
      <c r="P100" s="1">
        <f>VLOOKUP(A100,'ADM Details FY17'!$A$3:$U$3515,21,FALSE)</f>
        <v>0</v>
      </c>
      <c r="Q100" s="1">
        <f>VLOOKUP(A100,'ADM Details FY17'!$A$3:$V$3515,22,FALSE)</f>
        <v>0</v>
      </c>
      <c r="R100" s="1">
        <f>VLOOKUP(A100,'ADM Details FY17'!$A$3:$W$3515,23,FALSE)</f>
        <v>0</v>
      </c>
      <c r="S100" s="1">
        <f>VLOOKUP(A100,'ADM Details FY17'!$A$3:$X$3515,24,FALSE)</f>
        <v>0</v>
      </c>
      <c r="T100" s="1">
        <f>VLOOKUP(A100,'ADM Details FY17'!$A$3:$Y$3515,25,FALSE)</f>
        <v>0</v>
      </c>
      <c r="U100" s="1">
        <f>VLOOKUP(A100,'ADM Details FY17'!$A$3:$AA$3515,27,FALSE)</f>
        <v>0</v>
      </c>
      <c r="V100" s="1">
        <f>IFERROR(VLOOKUP(C100,'eindex _tget pp '!$A$4:$E$615,5,FALSE),0)</f>
        <v>157.85415157126371</v>
      </c>
      <c r="W100" s="31">
        <f>IFERROR(VLOOKUP(C100,'eindex _tget pp '!$A$4:$F$615,6,FALSE),0)</f>
        <v>0.211347543</v>
      </c>
      <c r="X100" s="4">
        <f>IFERROR(VLOOKUP(B100,'eschools 16'!$A$2:$F$25,6,FALSE),1)</f>
        <v>2</v>
      </c>
      <c r="Y100" s="1">
        <f t="shared" si="5"/>
        <v>0</v>
      </c>
      <c r="Z100" s="1">
        <f t="shared" si="6"/>
        <v>0</v>
      </c>
      <c r="AA100" s="31">
        <f>IFERROR(VLOOKUP(C100,'eindex _tget pp '!$A$4:$G$615,7,FALSE),0)</f>
        <v>0.36948985499999998</v>
      </c>
      <c r="AB100" s="1">
        <f>VLOOKUP(A100,'ADM Details FY17'!$A$3:$AB$3515,28,FALSE)</f>
        <v>0</v>
      </c>
      <c r="AC100" s="1">
        <f t="shared" si="7"/>
        <v>0</v>
      </c>
      <c r="AD100" s="1">
        <f t="shared" si="8"/>
        <v>2.0099999999999998</v>
      </c>
      <c r="AE100" s="1">
        <f t="shared" si="9"/>
        <v>50.249999999999993</v>
      </c>
      <c r="AF100" s="84">
        <v>7984</v>
      </c>
      <c r="AG100" s="1">
        <v>129.72</v>
      </c>
      <c r="AH100" s="1">
        <v>9</v>
      </c>
      <c r="AI100" s="1">
        <v>12.97</v>
      </c>
      <c r="AJ100" s="1">
        <v>1</v>
      </c>
      <c r="AK100" s="1">
        <v>1</v>
      </c>
      <c r="AL100" s="1">
        <v>0</v>
      </c>
      <c r="AM100" s="1">
        <v>0</v>
      </c>
      <c r="AN100" s="1">
        <v>129.72</v>
      </c>
      <c r="AO100" s="1">
        <v>0</v>
      </c>
      <c r="AP100" s="1">
        <v>33.47</v>
      </c>
      <c r="AQ100" s="1">
        <v>0</v>
      </c>
      <c r="AR100" s="1">
        <v>69.25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66720.929999999993</v>
      </c>
      <c r="AZ100" s="1">
        <v>101877.04</v>
      </c>
      <c r="BA100" s="1">
        <v>0</v>
      </c>
      <c r="BB100" s="1">
        <v>0</v>
      </c>
      <c r="BC100" s="1">
        <v>129.72</v>
      </c>
    </row>
    <row r="101" spans="1:55" x14ac:dyDescent="0.25">
      <c r="A101" t="str">
        <f>B101&amp;"-"&amp;COUNTIF($B$3:B101,B101)</f>
        <v>162-8</v>
      </c>
      <c r="B101">
        <v>162</v>
      </c>
      <c r="C101" s="18">
        <f>VLOOKUP(A101,'ADM Details FY17'!$A$3:$D$3515,4,FALSE)</f>
        <v>47993</v>
      </c>
      <c r="D101" s="1">
        <f>VLOOKUP(A101,'ADM Details FY17'!$A$3:$E$3515,5,FALSE)</f>
        <v>12.03</v>
      </c>
      <c r="E101" s="1">
        <f>VLOOKUP(A101,'ADM Details FY17'!$A$3:$F$3515,6,FALSE)</f>
        <v>0.41</v>
      </c>
      <c r="F101" s="1">
        <f>VLOOKUP(A101,'ADM Details FY17'!$A$3:$G$3515,7,FALSE)</f>
        <v>1.99</v>
      </c>
      <c r="G101" s="1">
        <f>VLOOKUP(A101,'ADM Details FY17'!$A$3:$H$3515,8,FALSE)</f>
        <v>1</v>
      </c>
      <c r="H101" s="1">
        <f>VLOOKUP(A101,'ADM Details FY17'!$A$3:$I$3515,9,FALSE)</f>
        <v>0</v>
      </c>
      <c r="I101" s="1">
        <f>VLOOKUP(A101,'ADM Details FY17'!$A$3:$J$3517,10,FALSE)</f>
        <v>0</v>
      </c>
      <c r="J101" s="1">
        <f>VLOOKUP(A101,'ADM Details FY17'!$A$3:$K$3515,11,FALSE)</f>
        <v>0</v>
      </c>
      <c r="K101" s="1">
        <f>VLOOKUP(A101,'ADM Details FY17'!$A$3:$M$3515,13,FALSE)</f>
        <v>10.029999999999999</v>
      </c>
      <c r="L101" s="1">
        <f>VLOOKUP(A101,'ADM Details FY17'!$A$3:$O$3515,15,FALSE)</f>
        <v>0</v>
      </c>
      <c r="M101" s="1">
        <f>VLOOKUP(A101,'ADM Details FY17'!$A$3:$P$3515,16,FALSE)</f>
        <v>0</v>
      </c>
      <c r="N101" s="1">
        <f>VLOOKUP(A101,'ADM Details FY17'!$A$3:$Q$3515,17,FALSE)</f>
        <v>0</v>
      </c>
      <c r="O101" s="1">
        <f>VLOOKUP(A101,'ADM Details FY17'!$A$3:$S$3515,19,FALSE)</f>
        <v>0</v>
      </c>
      <c r="P101" s="1">
        <f>VLOOKUP(A101,'ADM Details FY17'!$A$3:$U$3515,21,FALSE)</f>
        <v>0</v>
      </c>
      <c r="Q101" s="1">
        <f>VLOOKUP(A101,'ADM Details FY17'!$A$3:$V$3515,22,FALSE)</f>
        <v>0</v>
      </c>
      <c r="R101" s="1">
        <f>VLOOKUP(A101,'ADM Details FY17'!$A$3:$W$3515,23,FALSE)</f>
        <v>0</v>
      </c>
      <c r="S101" s="1">
        <f>VLOOKUP(A101,'ADM Details FY17'!$A$3:$X$3515,24,FALSE)</f>
        <v>0</v>
      </c>
      <c r="T101" s="1">
        <f>VLOOKUP(A101,'ADM Details FY17'!$A$3:$Y$3515,25,FALSE)</f>
        <v>0</v>
      </c>
      <c r="U101" s="1">
        <f>VLOOKUP(A101,'ADM Details FY17'!$A$3:$AA$3515,27,FALSE)</f>
        <v>0</v>
      </c>
      <c r="V101" s="1">
        <f>IFERROR(VLOOKUP(C101,'eindex _tget pp '!$A$4:$E$615,5,FALSE),0)</f>
        <v>0</v>
      </c>
      <c r="W101" s="31">
        <f>IFERROR(VLOOKUP(C101,'eindex _tget pp '!$A$4:$F$615,6,FALSE),0)</f>
        <v>0.86496359649999999</v>
      </c>
      <c r="X101" s="4">
        <f>IFERROR(VLOOKUP(B101,'eschools 16'!$A$2:$F$25,6,FALSE),1)</f>
        <v>2</v>
      </c>
      <c r="Y101" s="1">
        <f t="shared" si="5"/>
        <v>0</v>
      </c>
      <c r="Z101" s="1">
        <f t="shared" si="6"/>
        <v>0</v>
      </c>
      <c r="AA101" s="31">
        <f>IFERROR(VLOOKUP(C101,'eindex _tget pp '!$A$4:$G$615,7,FALSE),0)</f>
        <v>0.28522771000000002</v>
      </c>
      <c r="AB101" s="1">
        <f>VLOOKUP(A101,'ADM Details FY17'!$A$3:$AB$3515,28,FALSE)</f>
        <v>0</v>
      </c>
      <c r="AC101" s="1">
        <f t="shared" si="7"/>
        <v>0</v>
      </c>
      <c r="AD101" s="1">
        <f t="shared" si="8"/>
        <v>12.03</v>
      </c>
      <c r="AE101" s="1">
        <f t="shared" si="9"/>
        <v>300.75</v>
      </c>
      <c r="AF101" s="84">
        <v>7995</v>
      </c>
      <c r="AG101" s="1">
        <v>332.41999999999996</v>
      </c>
      <c r="AH101" s="1">
        <v>3.79</v>
      </c>
      <c r="AI101" s="1">
        <v>19.260000000000002</v>
      </c>
      <c r="AJ101" s="1">
        <v>1</v>
      </c>
      <c r="AK101" s="1">
        <v>0</v>
      </c>
      <c r="AL101" s="1">
        <v>0</v>
      </c>
      <c r="AM101" s="1">
        <v>0</v>
      </c>
      <c r="AN101" s="1">
        <v>332.41999999999996</v>
      </c>
      <c r="AO101" s="1">
        <v>0</v>
      </c>
      <c r="AP101" s="1">
        <v>0</v>
      </c>
      <c r="AQ101" s="1">
        <v>0</v>
      </c>
      <c r="AR101" s="1">
        <v>185.22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90376.209999999992</v>
      </c>
      <c r="AZ101" s="1">
        <v>349502.41000000003</v>
      </c>
      <c r="BA101" s="1">
        <v>0</v>
      </c>
      <c r="BB101" s="1">
        <v>0</v>
      </c>
      <c r="BC101" s="1">
        <v>332.41999999999996</v>
      </c>
    </row>
    <row r="102" spans="1:55" x14ac:dyDescent="0.25">
      <c r="A102" t="str">
        <f>B102&amp;"-"&amp;COUNTIF($B$3:B102,B102)</f>
        <v>162-9</v>
      </c>
      <c r="B102">
        <v>162</v>
      </c>
      <c r="C102" s="18">
        <f>VLOOKUP(A102,'ADM Details FY17'!$A$3:$D$3515,4,FALSE)</f>
        <v>48017</v>
      </c>
      <c r="D102" s="1">
        <f>VLOOKUP(A102,'ADM Details FY17'!$A$3:$E$3515,5,FALSE)</f>
        <v>20.89</v>
      </c>
      <c r="E102" s="1">
        <f>VLOOKUP(A102,'ADM Details FY17'!$A$3:$F$3515,6,FALSE)</f>
        <v>0</v>
      </c>
      <c r="F102" s="1">
        <f>VLOOKUP(A102,'ADM Details FY17'!$A$3:$G$3515,7,FALSE)</f>
        <v>0.04</v>
      </c>
      <c r="G102" s="1">
        <f>VLOOKUP(A102,'ADM Details FY17'!$A$3:$H$3515,8,FALSE)</f>
        <v>0</v>
      </c>
      <c r="H102" s="1">
        <f>VLOOKUP(A102,'ADM Details FY17'!$A$3:$I$3515,9,FALSE)</f>
        <v>0</v>
      </c>
      <c r="I102" s="1">
        <f>VLOOKUP(A102,'ADM Details FY17'!$A$3:$J$3517,10,FALSE)</f>
        <v>0</v>
      </c>
      <c r="J102" s="1">
        <f>VLOOKUP(A102,'ADM Details FY17'!$A$3:$K$3515,11,FALSE)</f>
        <v>0</v>
      </c>
      <c r="K102" s="1">
        <f>VLOOKUP(A102,'ADM Details FY17'!$A$3:$M$3515,13,FALSE)</f>
        <v>14.57</v>
      </c>
      <c r="L102" s="1">
        <f>VLOOKUP(A102,'ADM Details FY17'!$A$3:$O$3515,15,FALSE)</f>
        <v>0</v>
      </c>
      <c r="M102" s="1">
        <f>VLOOKUP(A102,'ADM Details FY17'!$A$3:$P$3515,16,FALSE)</f>
        <v>0</v>
      </c>
      <c r="N102" s="1">
        <f>VLOOKUP(A102,'ADM Details FY17'!$A$3:$Q$3515,17,FALSE)</f>
        <v>0</v>
      </c>
      <c r="O102" s="1">
        <f>VLOOKUP(A102,'ADM Details FY17'!$A$3:$S$3515,19,FALSE)</f>
        <v>0</v>
      </c>
      <c r="P102" s="1">
        <f>VLOOKUP(A102,'ADM Details FY17'!$A$3:$U$3515,21,FALSE)</f>
        <v>0</v>
      </c>
      <c r="Q102" s="1">
        <f>VLOOKUP(A102,'ADM Details FY17'!$A$3:$V$3515,22,FALSE)</f>
        <v>0</v>
      </c>
      <c r="R102" s="1">
        <f>VLOOKUP(A102,'ADM Details FY17'!$A$3:$W$3515,23,FALSE)</f>
        <v>0</v>
      </c>
      <c r="S102" s="1">
        <f>VLOOKUP(A102,'ADM Details FY17'!$A$3:$X$3515,24,FALSE)</f>
        <v>0</v>
      </c>
      <c r="T102" s="1">
        <f>VLOOKUP(A102,'ADM Details FY17'!$A$3:$Y$3515,25,FALSE)</f>
        <v>0</v>
      </c>
      <c r="U102" s="1">
        <f>VLOOKUP(A102,'ADM Details FY17'!$A$3:$AA$3515,27,FALSE)</f>
        <v>0</v>
      </c>
      <c r="V102" s="1">
        <f>IFERROR(VLOOKUP(C102,'eindex _tget pp '!$A$4:$E$615,5,FALSE),0)</f>
        <v>639.69766055400373</v>
      </c>
      <c r="W102" s="31">
        <f>IFERROR(VLOOKUP(C102,'eindex _tget pp '!$A$4:$F$615,6,FALSE),0)</f>
        <v>0.65607922220000003</v>
      </c>
      <c r="X102" s="4">
        <f>IFERROR(VLOOKUP(B102,'eschools 16'!$A$2:$F$25,6,FALSE),1)</f>
        <v>2</v>
      </c>
      <c r="Y102" s="1">
        <f t="shared" si="5"/>
        <v>0</v>
      </c>
      <c r="Z102" s="1">
        <f t="shared" si="6"/>
        <v>0</v>
      </c>
      <c r="AA102" s="31">
        <f>IFERROR(VLOOKUP(C102,'eindex _tget pp '!$A$4:$G$615,7,FALSE),0)</f>
        <v>0.55146232799999995</v>
      </c>
      <c r="AB102" s="1">
        <f>VLOOKUP(A102,'ADM Details FY17'!$A$3:$AB$3515,28,FALSE)</f>
        <v>0</v>
      </c>
      <c r="AC102" s="1">
        <f t="shared" si="7"/>
        <v>0</v>
      </c>
      <c r="AD102" s="1">
        <f t="shared" si="8"/>
        <v>20.89</v>
      </c>
      <c r="AE102" s="1">
        <f t="shared" si="9"/>
        <v>522.25</v>
      </c>
      <c r="AF102" s="84">
        <v>7998</v>
      </c>
      <c r="AG102" s="1">
        <v>46.24</v>
      </c>
      <c r="AH102" s="1">
        <v>0</v>
      </c>
      <c r="AI102" s="1">
        <v>7.74</v>
      </c>
      <c r="AJ102" s="1">
        <v>0.59</v>
      </c>
      <c r="AK102" s="1">
        <v>0</v>
      </c>
      <c r="AL102" s="1">
        <v>0</v>
      </c>
      <c r="AM102" s="1">
        <v>0.02</v>
      </c>
      <c r="AN102" s="1">
        <v>31.9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6965.11</v>
      </c>
      <c r="AZ102" s="1">
        <v>12526.3</v>
      </c>
      <c r="BA102" s="1">
        <v>0</v>
      </c>
      <c r="BB102" s="1">
        <v>0</v>
      </c>
      <c r="BC102" s="1">
        <v>46.24</v>
      </c>
    </row>
    <row r="103" spans="1:55" x14ac:dyDescent="0.25">
      <c r="A103" t="str">
        <f>B103&amp;"-"&amp;COUNTIF($B$3:B103,B103)</f>
        <v>162-10</v>
      </c>
      <c r="B103">
        <v>162</v>
      </c>
      <c r="C103" s="18">
        <f>VLOOKUP(A103,'ADM Details FY17'!$A$3:$D$3515,4,FALSE)</f>
        <v>44453</v>
      </c>
      <c r="D103" s="1">
        <f>VLOOKUP(A103,'ADM Details FY17'!$A$3:$E$3515,5,FALSE)</f>
        <v>317.88</v>
      </c>
      <c r="E103" s="1">
        <f>VLOOKUP(A103,'ADM Details FY17'!$A$3:$F$3515,6,FALSE)</f>
        <v>2.79</v>
      </c>
      <c r="F103" s="1">
        <f>VLOOKUP(A103,'ADM Details FY17'!$A$3:$G$3515,7,FALSE)</f>
        <v>52.92</v>
      </c>
      <c r="G103" s="1">
        <f>VLOOKUP(A103,'ADM Details FY17'!$A$3:$H$3515,8,FALSE)</f>
        <v>3.38</v>
      </c>
      <c r="H103" s="1">
        <f>VLOOKUP(A103,'ADM Details FY17'!$A$3:$I$3515,9,FALSE)</f>
        <v>0</v>
      </c>
      <c r="I103" s="1">
        <f>VLOOKUP(A103,'ADM Details FY17'!$A$3:$J$3517,10,FALSE)</f>
        <v>1.87</v>
      </c>
      <c r="J103" s="1">
        <f>VLOOKUP(A103,'ADM Details FY17'!$A$3:$K$3515,11,FALSE)</f>
        <v>0</v>
      </c>
      <c r="K103" s="1">
        <f>VLOOKUP(A103,'ADM Details FY17'!$A$3:$M$3515,13,FALSE)</f>
        <v>254.61</v>
      </c>
      <c r="L103" s="1">
        <f>VLOOKUP(A103,'ADM Details FY17'!$A$3:$O$3515,15,FALSE)</f>
        <v>0</v>
      </c>
      <c r="M103" s="1">
        <f>VLOOKUP(A103,'ADM Details FY17'!$A$3:$P$3515,16,FALSE)</f>
        <v>0</v>
      </c>
      <c r="N103" s="1">
        <f>VLOOKUP(A103,'ADM Details FY17'!$A$3:$Q$3515,17,FALSE)</f>
        <v>0</v>
      </c>
      <c r="O103" s="1">
        <f>VLOOKUP(A103,'ADM Details FY17'!$A$3:$S$3515,19,FALSE)</f>
        <v>0</v>
      </c>
      <c r="P103" s="1">
        <f>VLOOKUP(A103,'ADM Details FY17'!$A$3:$U$3515,21,FALSE)</f>
        <v>0</v>
      </c>
      <c r="Q103" s="1">
        <f>VLOOKUP(A103,'ADM Details FY17'!$A$3:$V$3515,22,FALSE)</f>
        <v>0</v>
      </c>
      <c r="R103" s="1">
        <f>VLOOKUP(A103,'ADM Details FY17'!$A$3:$W$3515,23,FALSE)</f>
        <v>0</v>
      </c>
      <c r="S103" s="1">
        <f>VLOOKUP(A103,'ADM Details FY17'!$A$3:$X$3515,24,FALSE)</f>
        <v>0</v>
      </c>
      <c r="T103" s="1">
        <f>VLOOKUP(A103,'ADM Details FY17'!$A$3:$Y$3515,25,FALSE)</f>
        <v>0</v>
      </c>
      <c r="U103" s="1">
        <f>VLOOKUP(A103,'ADM Details FY17'!$A$3:$AA$3515,27,FALSE)</f>
        <v>0</v>
      </c>
      <c r="V103" s="1">
        <f>IFERROR(VLOOKUP(C103,'eindex _tget pp '!$A$4:$E$615,5,FALSE),0)</f>
        <v>619.34967114587289</v>
      </c>
      <c r="W103" s="31">
        <f>IFERROR(VLOOKUP(C103,'eindex _tget pp '!$A$4:$F$615,6,FALSE),0)</f>
        <v>1.6817848263999999</v>
      </c>
      <c r="X103" s="4">
        <f>IFERROR(VLOOKUP(B103,'eschools 16'!$A$2:$F$25,6,FALSE),1)</f>
        <v>2</v>
      </c>
      <c r="Y103" s="1">
        <f t="shared" si="5"/>
        <v>0</v>
      </c>
      <c r="Z103" s="1">
        <f t="shared" si="6"/>
        <v>0</v>
      </c>
      <c r="AA103" s="31">
        <f>IFERROR(VLOOKUP(C103,'eindex _tget pp '!$A$4:$G$615,7,FALSE),0)</f>
        <v>0.57930011599999998</v>
      </c>
      <c r="AB103" s="1">
        <f>VLOOKUP(A103,'ADM Details FY17'!$A$3:$AB$3515,28,FALSE)</f>
        <v>0</v>
      </c>
      <c r="AC103" s="1">
        <f t="shared" si="7"/>
        <v>0</v>
      </c>
      <c r="AD103" s="1">
        <f t="shared" si="8"/>
        <v>317.88</v>
      </c>
      <c r="AE103" s="1">
        <f t="shared" si="9"/>
        <v>7947</v>
      </c>
      <c r="AF103" s="84">
        <v>7999</v>
      </c>
      <c r="AG103" s="1">
        <v>375.87</v>
      </c>
      <c r="AH103" s="1">
        <v>0.98</v>
      </c>
      <c r="AI103" s="1">
        <v>34.18</v>
      </c>
      <c r="AJ103" s="1">
        <v>2.02</v>
      </c>
      <c r="AK103" s="1">
        <v>1</v>
      </c>
      <c r="AL103" s="1">
        <v>0</v>
      </c>
      <c r="AM103" s="1">
        <v>3.45</v>
      </c>
      <c r="AN103" s="1">
        <v>276.46999999999997</v>
      </c>
      <c r="AO103" s="1">
        <v>0</v>
      </c>
      <c r="AP103" s="1">
        <v>15.72</v>
      </c>
      <c r="AQ103" s="1">
        <v>5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45105.819999999992</v>
      </c>
      <c r="AZ103" s="1">
        <v>262142.24000000002</v>
      </c>
      <c r="BA103" s="1">
        <v>0</v>
      </c>
      <c r="BB103" s="1">
        <v>0</v>
      </c>
      <c r="BC103" s="1">
        <v>375.87</v>
      </c>
    </row>
    <row r="104" spans="1:55" x14ac:dyDescent="0.25">
      <c r="A104" t="str">
        <f>B104&amp;"-"&amp;COUNTIF($B$3:B104,B104)</f>
        <v>162-11</v>
      </c>
      <c r="B104">
        <v>162</v>
      </c>
      <c r="C104" s="18">
        <f>VLOOKUP(A104,'ADM Details FY17'!$A$3:$D$3515,4,FALSE)</f>
        <v>48025</v>
      </c>
      <c r="D104" s="1">
        <f>VLOOKUP(A104,'ADM Details FY17'!$A$3:$E$3515,5,FALSE)</f>
        <v>14.51</v>
      </c>
      <c r="E104" s="1">
        <f>VLOOKUP(A104,'ADM Details FY17'!$A$3:$F$3515,6,FALSE)</f>
        <v>0</v>
      </c>
      <c r="F104" s="1">
        <f>VLOOKUP(A104,'ADM Details FY17'!$A$3:$G$3515,7,FALSE)</f>
        <v>5.88</v>
      </c>
      <c r="G104" s="1">
        <f>VLOOKUP(A104,'ADM Details FY17'!$A$3:$H$3515,8,FALSE)</f>
        <v>0</v>
      </c>
      <c r="H104" s="1">
        <f>VLOOKUP(A104,'ADM Details FY17'!$A$3:$I$3515,9,FALSE)</f>
        <v>0</v>
      </c>
      <c r="I104" s="1">
        <f>VLOOKUP(A104,'ADM Details FY17'!$A$3:$J$3517,10,FALSE)</f>
        <v>0</v>
      </c>
      <c r="J104" s="1">
        <f>VLOOKUP(A104,'ADM Details FY17'!$A$3:$K$3515,11,FALSE)</f>
        <v>0</v>
      </c>
      <c r="K104" s="1">
        <f>VLOOKUP(A104,'ADM Details FY17'!$A$3:$M$3515,13,FALSE)</f>
        <v>12.91</v>
      </c>
      <c r="L104" s="1">
        <f>VLOOKUP(A104,'ADM Details FY17'!$A$3:$O$3515,15,FALSE)</f>
        <v>0</v>
      </c>
      <c r="M104" s="1">
        <f>VLOOKUP(A104,'ADM Details FY17'!$A$3:$P$3515,16,FALSE)</f>
        <v>0</v>
      </c>
      <c r="N104" s="1">
        <f>VLOOKUP(A104,'ADM Details FY17'!$A$3:$Q$3515,17,FALSE)</f>
        <v>0</v>
      </c>
      <c r="O104" s="1">
        <f>VLOOKUP(A104,'ADM Details FY17'!$A$3:$S$3515,19,FALSE)</f>
        <v>0</v>
      </c>
      <c r="P104" s="1">
        <f>VLOOKUP(A104,'ADM Details FY17'!$A$3:$U$3515,21,FALSE)</f>
        <v>0</v>
      </c>
      <c r="Q104" s="1">
        <f>VLOOKUP(A104,'ADM Details FY17'!$A$3:$V$3515,22,FALSE)</f>
        <v>0</v>
      </c>
      <c r="R104" s="1">
        <f>VLOOKUP(A104,'ADM Details FY17'!$A$3:$W$3515,23,FALSE)</f>
        <v>0</v>
      </c>
      <c r="S104" s="1">
        <f>VLOOKUP(A104,'ADM Details FY17'!$A$3:$X$3515,24,FALSE)</f>
        <v>0</v>
      </c>
      <c r="T104" s="1">
        <f>VLOOKUP(A104,'ADM Details FY17'!$A$3:$Y$3515,25,FALSE)</f>
        <v>0</v>
      </c>
      <c r="U104" s="1">
        <f>VLOOKUP(A104,'ADM Details FY17'!$A$3:$AA$3515,27,FALSE)</f>
        <v>0</v>
      </c>
      <c r="V104" s="1">
        <f>IFERROR(VLOOKUP(C104,'eindex _tget pp '!$A$4:$E$615,5,FALSE),0)</f>
        <v>327.50029904695037</v>
      </c>
      <c r="W104" s="31">
        <f>IFERROR(VLOOKUP(C104,'eindex _tget pp '!$A$4:$F$615,6,FALSE),0)</f>
        <v>0.84953125740000002</v>
      </c>
      <c r="X104" s="4">
        <f>IFERROR(VLOOKUP(B104,'eschools 16'!$A$2:$F$25,6,FALSE),1)</f>
        <v>2</v>
      </c>
      <c r="Y104" s="1">
        <f t="shared" si="5"/>
        <v>0</v>
      </c>
      <c r="Z104" s="1">
        <f t="shared" si="6"/>
        <v>0</v>
      </c>
      <c r="AA104" s="31">
        <f>IFERROR(VLOOKUP(C104,'eindex _tget pp '!$A$4:$G$615,7,FALSE),0)</f>
        <v>0.454795159</v>
      </c>
      <c r="AB104" s="1">
        <f>VLOOKUP(A104,'ADM Details FY17'!$A$3:$AB$3515,28,FALSE)</f>
        <v>0</v>
      </c>
      <c r="AC104" s="1">
        <f t="shared" si="7"/>
        <v>0</v>
      </c>
      <c r="AD104" s="1">
        <f t="shared" si="8"/>
        <v>14.51</v>
      </c>
      <c r="AE104" s="1">
        <f t="shared" si="9"/>
        <v>362.75</v>
      </c>
      <c r="AF104" s="84">
        <v>8000</v>
      </c>
      <c r="AG104" s="1">
        <v>319.46000000000004</v>
      </c>
      <c r="AH104" s="1">
        <v>7</v>
      </c>
      <c r="AI104" s="1">
        <v>38.74</v>
      </c>
      <c r="AJ104" s="1">
        <v>0</v>
      </c>
      <c r="AK104" s="1">
        <v>0</v>
      </c>
      <c r="AL104" s="1">
        <v>0</v>
      </c>
      <c r="AM104" s="1">
        <v>1</v>
      </c>
      <c r="AN104" s="1">
        <v>319.46000000000004</v>
      </c>
      <c r="AO104" s="1">
        <v>0</v>
      </c>
      <c r="AP104" s="1">
        <v>9.86</v>
      </c>
      <c r="AQ104" s="1">
        <v>0</v>
      </c>
      <c r="AR104" s="1">
        <v>149.87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145495.30999999997</v>
      </c>
      <c r="AZ104" s="1">
        <v>240327.56</v>
      </c>
      <c r="BA104" s="1">
        <v>0</v>
      </c>
      <c r="BB104" s="1">
        <v>0</v>
      </c>
      <c r="BC104" s="1">
        <v>319.46000000000004</v>
      </c>
    </row>
    <row r="105" spans="1:55" x14ac:dyDescent="0.25">
      <c r="A105" t="str">
        <f>B105&amp;"-"&amp;COUNTIF($B$3:B105,B105)</f>
        <v>162-12</v>
      </c>
      <c r="B105">
        <v>162</v>
      </c>
      <c r="C105" s="18">
        <f>VLOOKUP(A105,'ADM Details FY17'!$A$3:$D$3515,4,FALSE)</f>
        <v>49056</v>
      </c>
      <c r="D105" s="1">
        <f>VLOOKUP(A105,'ADM Details FY17'!$A$3:$E$3515,5,FALSE)</f>
        <v>1.66</v>
      </c>
      <c r="E105" s="1">
        <f>VLOOKUP(A105,'ADM Details FY17'!$A$3:$F$3515,6,FALSE)</f>
        <v>0</v>
      </c>
      <c r="F105" s="1">
        <f>VLOOKUP(A105,'ADM Details FY17'!$A$3:$G$3515,7,FALSE)</f>
        <v>0.66</v>
      </c>
      <c r="G105" s="1">
        <f>VLOOKUP(A105,'ADM Details FY17'!$A$3:$H$3515,8,FALSE)</f>
        <v>0</v>
      </c>
      <c r="H105" s="1">
        <f>VLOOKUP(A105,'ADM Details FY17'!$A$3:$I$3515,9,FALSE)</f>
        <v>0</v>
      </c>
      <c r="I105" s="1">
        <f>VLOOKUP(A105,'ADM Details FY17'!$A$3:$J$3517,10,FALSE)</f>
        <v>0</v>
      </c>
      <c r="J105" s="1">
        <f>VLOOKUP(A105,'ADM Details FY17'!$A$3:$K$3515,11,FALSE)</f>
        <v>0</v>
      </c>
      <c r="K105" s="1">
        <f>VLOOKUP(A105,'ADM Details FY17'!$A$3:$M$3515,13,FALSE)</f>
        <v>1</v>
      </c>
      <c r="L105" s="1">
        <f>VLOOKUP(A105,'ADM Details FY17'!$A$3:$O$3515,15,FALSE)</f>
        <v>0</v>
      </c>
      <c r="M105" s="1">
        <f>VLOOKUP(A105,'ADM Details FY17'!$A$3:$P$3515,16,FALSE)</f>
        <v>0</v>
      </c>
      <c r="N105" s="1">
        <f>VLOOKUP(A105,'ADM Details FY17'!$A$3:$Q$3515,17,FALSE)</f>
        <v>0</v>
      </c>
      <c r="O105" s="1">
        <f>VLOOKUP(A105,'ADM Details FY17'!$A$3:$S$3515,19,FALSE)</f>
        <v>0</v>
      </c>
      <c r="P105" s="1">
        <f>VLOOKUP(A105,'ADM Details FY17'!$A$3:$U$3515,21,FALSE)</f>
        <v>0</v>
      </c>
      <c r="Q105" s="1">
        <f>VLOOKUP(A105,'ADM Details FY17'!$A$3:$V$3515,22,FALSE)</f>
        <v>0</v>
      </c>
      <c r="R105" s="1">
        <f>VLOOKUP(A105,'ADM Details FY17'!$A$3:$W$3515,23,FALSE)</f>
        <v>0</v>
      </c>
      <c r="S105" s="1">
        <f>VLOOKUP(A105,'ADM Details FY17'!$A$3:$X$3515,24,FALSE)</f>
        <v>0</v>
      </c>
      <c r="T105" s="1">
        <f>VLOOKUP(A105,'ADM Details FY17'!$A$3:$Y$3515,25,FALSE)</f>
        <v>0</v>
      </c>
      <c r="U105" s="1">
        <f>VLOOKUP(A105,'ADM Details FY17'!$A$3:$AA$3515,27,FALSE)</f>
        <v>0</v>
      </c>
      <c r="V105" s="1">
        <f>IFERROR(VLOOKUP(C105,'eindex _tget pp '!$A$4:$E$615,5,FALSE),0)</f>
        <v>342.07600712782664</v>
      </c>
      <c r="W105" s="31">
        <f>IFERROR(VLOOKUP(C105,'eindex _tget pp '!$A$4:$F$615,6,FALSE),0)</f>
        <v>0.83880953719999995</v>
      </c>
      <c r="X105" s="4">
        <f>IFERROR(VLOOKUP(B105,'eschools 16'!$A$2:$F$25,6,FALSE),1)</f>
        <v>2</v>
      </c>
      <c r="Y105" s="1">
        <f t="shared" si="5"/>
        <v>0</v>
      </c>
      <c r="Z105" s="1">
        <f t="shared" si="6"/>
        <v>0</v>
      </c>
      <c r="AA105" s="31">
        <f>IFERROR(VLOOKUP(C105,'eindex _tget pp '!$A$4:$G$615,7,FALSE),0)</f>
        <v>0.42428534499999998</v>
      </c>
      <c r="AB105" s="1">
        <f>VLOOKUP(A105,'ADM Details FY17'!$A$3:$AB$3515,28,FALSE)</f>
        <v>0</v>
      </c>
      <c r="AC105" s="1">
        <f t="shared" si="7"/>
        <v>0</v>
      </c>
      <c r="AD105" s="1">
        <f t="shared" si="8"/>
        <v>1.66</v>
      </c>
      <c r="AE105" s="1">
        <f t="shared" si="9"/>
        <v>41.5</v>
      </c>
      <c r="AF105" s="84">
        <v>8063</v>
      </c>
      <c r="AG105" s="1">
        <v>131.13000000000002</v>
      </c>
      <c r="AH105" s="1">
        <v>0</v>
      </c>
      <c r="AI105" s="1">
        <v>22.55</v>
      </c>
      <c r="AJ105" s="1">
        <v>10.43</v>
      </c>
      <c r="AK105" s="1">
        <v>0</v>
      </c>
      <c r="AL105" s="1">
        <v>0.54</v>
      </c>
      <c r="AM105" s="1">
        <v>0.26</v>
      </c>
      <c r="AN105" s="1">
        <v>95.63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103.23000000000003</v>
      </c>
      <c r="AV105" s="1">
        <v>0</v>
      </c>
      <c r="AW105" s="1">
        <v>0.52</v>
      </c>
      <c r="AX105" s="1">
        <v>0</v>
      </c>
      <c r="AY105" s="1">
        <v>23772.589999999997</v>
      </c>
      <c r="AZ105" s="1">
        <v>75320.750000000029</v>
      </c>
      <c r="BA105" s="1">
        <v>0</v>
      </c>
      <c r="BB105" s="1">
        <v>0</v>
      </c>
      <c r="BC105" s="1">
        <v>131.13000000000002</v>
      </c>
    </row>
    <row r="106" spans="1:55" x14ac:dyDescent="0.25">
      <c r="A106" t="str">
        <f>B106&amp;"-"&amp;COUNTIF($B$3:B106,B106)</f>
        <v>162-13</v>
      </c>
      <c r="B106">
        <v>162</v>
      </c>
      <c r="C106" s="18">
        <f>VLOOKUP(A106,'ADM Details FY17'!$A$3:$D$3515,4,FALSE)</f>
        <v>46896</v>
      </c>
      <c r="D106" s="1">
        <f>VLOOKUP(A106,'ADM Details FY17'!$A$3:$E$3515,5,FALSE)</f>
        <v>2</v>
      </c>
      <c r="E106" s="1">
        <f>VLOOKUP(A106,'ADM Details FY17'!$A$3:$F$3515,6,FALSE)</f>
        <v>0</v>
      </c>
      <c r="F106" s="1">
        <f>VLOOKUP(A106,'ADM Details FY17'!$A$3:$G$3515,7,FALSE)</f>
        <v>2</v>
      </c>
      <c r="G106" s="1">
        <f>VLOOKUP(A106,'ADM Details FY17'!$A$3:$H$3515,8,FALSE)</f>
        <v>0</v>
      </c>
      <c r="H106" s="1">
        <f>VLOOKUP(A106,'ADM Details FY17'!$A$3:$I$3515,9,FALSE)</f>
        <v>0</v>
      </c>
      <c r="I106" s="1">
        <f>VLOOKUP(A106,'ADM Details FY17'!$A$3:$J$3517,10,FALSE)</f>
        <v>0</v>
      </c>
      <c r="J106" s="1">
        <f>VLOOKUP(A106,'ADM Details FY17'!$A$3:$K$3515,11,FALSE)</f>
        <v>0</v>
      </c>
      <c r="K106" s="1">
        <f>VLOOKUP(A106,'ADM Details FY17'!$A$3:$M$3515,13,FALSE)</f>
        <v>0</v>
      </c>
      <c r="L106" s="1">
        <f>VLOOKUP(A106,'ADM Details FY17'!$A$3:$O$3515,15,FALSE)</f>
        <v>0</v>
      </c>
      <c r="M106" s="1">
        <f>VLOOKUP(A106,'ADM Details FY17'!$A$3:$P$3515,16,FALSE)</f>
        <v>0</v>
      </c>
      <c r="N106" s="1">
        <f>VLOOKUP(A106,'ADM Details FY17'!$A$3:$Q$3515,17,FALSE)</f>
        <v>0</v>
      </c>
      <c r="O106" s="1">
        <f>VLOOKUP(A106,'ADM Details FY17'!$A$3:$S$3515,19,FALSE)</f>
        <v>0</v>
      </c>
      <c r="P106" s="1">
        <f>VLOOKUP(A106,'ADM Details FY17'!$A$3:$U$3515,21,FALSE)</f>
        <v>0</v>
      </c>
      <c r="Q106" s="1">
        <f>VLOOKUP(A106,'ADM Details FY17'!$A$3:$V$3515,22,FALSE)</f>
        <v>0</v>
      </c>
      <c r="R106" s="1">
        <f>VLOOKUP(A106,'ADM Details FY17'!$A$3:$W$3515,23,FALSE)</f>
        <v>0</v>
      </c>
      <c r="S106" s="1">
        <f>VLOOKUP(A106,'ADM Details FY17'!$A$3:$X$3515,24,FALSE)</f>
        <v>0</v>
      </c>
      <c r="T106" s="1">
        <f>VLOOKUP(A106,'ADM Details FY17'!$A$3:$Y$3515,25,FALSE)</f>
        <v>0</v>
      </c>
      <c r="U106" s="1">
        <f>VLOOKUP(A106,'ADM Details FY17'!$A$3:$AA$3515,27,FALSE)</f>
        <v>0</v>
      </c>
      <c r="V106" s="1">
        <f>IFERROR(VLOOKUP(C106,'eindex _tget pp '!$A$4:$E$615,5,FALSE),0)</f>
        <v>533.48519593357275</v>
      </c>
      <c r="W106" s="31">
        <f>IFERROR(VLOOKUP(C106,'eindex _tget pp '!$A$4:$F$615,6,FALSE),0)</f>
        <v>0.31646637080000001</v>
      </c>
      <c r="X106" s="4">
        <f>IFERROR(VLOOKUP(B106,'eschools 16'!$A$2:$F$25,6,FALSE),1)</f>
        <v>2</v>
      </c>
      <c r="Y106" s="1">
        <f t="shared" si="5"/>
        <v>0</v>
      </c>
      <c r="Z106" s="1">
        <f t="shared" si="6"/>
        <v>0</v>
      </c>
      <c r="AA106" s="31">
        <f>IFERROR(VLOOKUP(C106,'eindex _tget pp '!$A$4:$G$615,7,FALSE),0)</f>
        <v>0.584336415</v>
      </c>
      <c r="AB106" s="1">
        <f>VLOOKUP(A106,'ADM Details FY17'!$A$3:$AB$3515,28,FALSE)</f>
        <v>0</v>
      </c>
      <c r="AC106" s="1">
        <f t="shared" si="7"/>
        <v>0</v>
      </c>
      <c r="AD106" s="1">
        <f t="shared" si="8"/>
        <v>2</v>
      </c>
      <c r="AE106" s="1">
        <f t="shared" si="9"/>
        <v>50</v>
      </c>
      <c r="AF106" s="84">
        <v>8064</v>
      </c>
      <c r="AG106" s="1">
        <v>166.23</v>
      </c>
      <c r="AH106" s="1">
        <v>3</v>
      </c>
      <c r="AI106" s="1">
        <v>6.12</v>
      </c>
      <c r="AJ106" s="1">
        <v>0</v>
      </c>
      <c r="AK106" s="1">
        <v>0</v>
      </c>
      <c r="AL106" s="1">
        <v>0</v>
      </c>
      <c r="AM106" s="1">
        <v>0</v>
      </c>
      <c r="AN106" s="1">
        <v>166.23</v>
      </c>
      <c r="AO106" s="1">
        <v>0</v>
      </c>
      <c r="AP106" s="1">
        <v>0</v>
      </c>
      <c r="AQ106" s="1">
        <v>0</v>
      </c>
      <c r="AR106" s="1">
        <v>166.23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74864.11</v>
      </c>
      <c r="AZ106" s="1">
        <v>124216.07</v>
      </c>
      <c r="BA106" s="1">
        <v>0</v>
      </c>
      <c r="BB106" s="1">
        <v>0</v>
      </c>
      <c r="BC106" s="1">
        <v>166.23</v>
      </c>
    </row>
    <row r="107" spans="1:55" x14ac:dyDescent="0.25">
      <c r="A107" t="str">
        <f>B107&amp;"-"&amp;COUNTIF($B$3:B107,B107)</f>
        <v>162-14</v>
      </c>
      <c r="B107">
        <v>162</v>
      </c>
      <c r="C107" s="18">
        <f>VLOOKUP(A107,'ADM Details FY17'!$A$3:$D$3515,4,FALSE)</f>
        <v>46482</v>
      </c>
      <c r="D107" s="1">
        <f>VLOOKUP(A107,'ADM Details FY17'!$A$3:$E$3515,5,FALSE)</f>
        <v>2.4300000000000002</v>
      </c>
      <c r="E107" s="1">
        <f>VLOOKUP(A107,'ADM Details FY17'!$A$3:$F$3515,6,FALSE)</f>
        <v>0</v>
      </c>
      <c r="F107" s="1">
        <f>VLOOKUP(A107,'ADM Details FY17'!$A$3:$G$3515,7,FALSE)</f>
        <v>0</v>
      </c>
      <c r="G107" s="1">
        <f>VLOOKUP(A107,'ADM Details FY17'!$A$3:$H$3515,8,FALSE)</f>
        <v>0</v>
      </c>
      <c r="H107" s="1">
        <f>VLOOKUP(A107,'ADM Details FY17'!$A$3:$I$3515,9,FALSE)</f>
        <v>0</v>
      </c>
      <c r="I107" s="1">
        <f>VLOOKUP(A107,'ADM Details FY17'!$A$3:$J$3517,10,FALSE)</f>
        <v>0</v>
      </c>
      <c r="J107" s="1">
        <f>VLOOKUP(A107,'ADM Details FY17'!$A$3:$K$3515,11,FALSE)</f>
        <v>0</v>
      </c>
      <c r="K107" s="1">
        <f>VLOOKUP(A107,'ADM Details FY17'!$A$3:$M$3515,13,FALSE)</f>
        <v>2.4300000000000002</v>
      </c>
      <c r="L107" s="1">
        <f>VLOOKUP(A107,'ADM Details FY17'!$A$3:$O$3515,15,FALSE)</f>
        <v>0</v>
      </c>
      <c r="M107" s="1">
        <f>VLOOKUP(A107,'ADM Details FY17'!$A$3:$P$3515,16,FALSE)</f>
        <v>0</v>
      </c>
      <c r="N107" s="1">
        <f>VLOOKUP(A107,'ADM Details FY17'!$A$3:$Q$3515,17,FALSE)</f>
        <v>0</v>
      </c>
      <c r="O107" s="1">
        <f>VLOOKUP(A107,'ADM Details FY17'!$A$3:$S$3515,19,FALSE)</f>
        <v>0</v>
      </c>
      <c r="P107" s="1">
        <f>VLOOKUP(A107,'ADM Details FY17'!$A$3:$U$3515,21,FALSE)</f>
        <v>0</v>
      </c>
      <c r="Q107" s="1">
        <f>VLOOKUP(A107,'ADM Details FY17'!$A$3:$V$3515,22,FALSE)</f>
        <v>0</v>
      </c>
      <c r="R107" s="1">
        <f>VLOOKUP(A107,'ADM Details FY17'!$A$3:$W$3515,23,FALSE)</f>
        <v>0</v>
      </c>
      <c r="S107" s="1">
        <f>VLOOKUP(A107,'ADM Details FY17'!$A$3:$X$3515,24,FALSE)</f>
        <v>0</v>
      </c>
      <c r="T107" s="1">
        <f>VLOOKUP(A107,'ADM Details FY17'!$A$3:$Y$3515,25,FALSE)</f>
        <v>0</v>
      </c>
      <c r="U107" s="1">
        <f>VLOOKUP(A107,'ADM Details FY17'!$A$3:$AA$3515,27,FALSE)</f>
        <v>0</v>
      </c>
      <c r="V107" s="1">
        <f>IFERROR(VLOOKUP(C107,'eindex _tget pp '!$A$4:$E$615,5,FALSE),0)</f>
        <v>145.59793798763806</v>
      </c>
      <c r="W107" s="31">
        <f>IFERROR(VLOOKUP(C107,'eindex _tget pp '!$A$4:$F$615,6,FALSE),0)</f>
        <v>1.3001043189999999</v>
      </c>
      <c r="X107" s="4">
        <f>IFERROR(VLOOKUP(B107,'eschools 16'!$A$2:$F$25,6,FALSE),1)</f>
        <v>2</v>
      </c>
      <c r="Y107" s="1">
        <f t="shared" si="5"/>
        <v>0</v>
      </c>
      <c r="Z107" s="1">
        <f t="shared" si="6"/>
        <v>0</v>
      </c>
      <c r="AA107" s="31">
        <f>IFERROR(VLOOKUP(C107,'eindex _tget pp '!$A$4:$G$615,7,FALSE),0)</f>
        <v>0.34653777400000002</v>
      </c>
      <c r="AB107" s="1">
        <f>VLOOKUP(A107,'ADM Details FY17'!$A$3:$AB$3515,28,FALSE)</f>
        <v>0</v>
      </c>
      <c r="AC107" s="1">
        <f t="shared" si="7"/>
        <v>0</v>
      </c>
      <c r="AD107" s="1">
        <f t="shared" si="8"/>
        <v>2.4300000000000002</v>
      </c>
      <c r="AE107" s="1">
        <f t="shared" si="9"/>
        <v>60.750000000000007</v>
      </c>
      <c r="AF107" s="84">
        <v>8251</v>
      </c>
      <c r="AG107" s="1">
        <v>63.02</v>
      </c>
      <c r="AH107" s="1">
        <v>0</v>
      </c>
      <c r="AI107" s="1">
        <v>8.19</v>
      </c>
      <c r="AJ107" s="1">
        <v>5.33</v>
      </c>
      <c r="AK107" s="1">
        <v>0</v>
      </c>
      <c r="AL107" s="1">
        <v>0.91</v>
      </c>
      <c r="AM107" s="1">
        <v>0</v>
      </c>
      <c r="AN107" s="1">
        <v>59.19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30307.170000000002</v>
      </c>
      <c r="AZ107" s="1">
        <v>43979.33</v>
      </c>
      <c r="BA107" s="1">
        <v>0</v>
      </c>
      <c r="BB107" s="1">
        <v>0</v>
      </c>
      <c r="BC107" s="1">
        <v>63.02</v>
      </c>
    </row>
    <row r="108" spans="1:55" x14ac:dyDescent="0.25">
      <c r="A108" t="str">
        <f>B108&amp;"-"&amp;COUNTIF($B$3:B108,B108)</f>
        <v>162-15</v>
      </c>
      <c r="B108">
        <v>162</v>
      </c>
      <c r="C108" s="18">
        <f>VLOOKUP(A108,'ADM Details FY17'!$A$3:$D$3515,4,FALSE)</f>
        <v>48041</v>
      </c>
      <c r="D108" s="1">
        <f>VLOOKUP(A108,'ADM Details FY17'!$A$3:$E$3515,5,FALSE)</f>
        <v>0.11</v>
      </c>
      <c r="E108" s="1">
        <f>VLOOKUP(A108,'ADM Details FY17'!$A$3:$F$3515,6,FALSE)</f>
        <v>0</v>
      </c>
      <c r="F108" s="1">
        <f>VLOOKUP(A108,'ADM Details FY17'!$A$3:$G$3515,7,FALSE)</f>
        <v>0</v>
      </c>
      <c r="G108" s="1">
        <f>VLOOKUP(A108,'ADM Details FY17'!$A$3:$H$3515,8,FALSE)</f>
        <v>0</v>
      </c>
      <c r="H108" s="1">
        <f>VLOOKUP(A108,'ADM Details FY17'!$A$3:$I$3515,9,FALSE)</f>
        <v>0</v>
      </c>
      <c r="I108" s="1">
        <f>VLOOKUP(A108,'ADM Details FY17'!$A$3:$J$3517,10,FALSE)</f>
        <v>0</v>
      </c>
      <c r="J108" s="1">
        <f>VLOOKUP(A108,'ADM Details FY17'!$A$3:$K$3515,11,FALSE)</f>
        <v>0</v>
      </c>
      <c r="K108" s="1">
        <f>VLOOKUP(A108,'ADM Details FY17'!$A$3:$M$3515,13,FALSE)</f>
        <v>0</v>
      </c>
      <c r="L108" s="1">
        <f>VLOOKUP(A108,'ADM Details FY17'!$A$3:$O$3515,15,FALSE)</f>
        <v>0</v>
      </c>
      <c r="M108" s="1">
        <f>VLOOKUP(A108,'ADM Details FY17'!$A$3:$P$3515,16,FALSE)</f>
        <v>0</v>
      </c>
      <c r="N108" s="1">
        <f>VLOOKUP(A108,'ADM Details FY17'!$A$3:$Q$3515,17,FALSE)</f>
        <v>0</v>
      </c>
      <c r="O108" s="1">
        <f>VLOOKUP(A108,'ADM Details FY17'!$A$3:$S$3515,19,FALSE)</f>
        <v>0</v>
      </c>
      <c r="P108" s="1">
        <f>VLOOKUP(A108,'ADM Details FY17'!$A$3:$U$3515,21,FALSE)</f>
        <v>0</v>
      </c>
      <c r="Q108" s="1">
        <f>VLOOKUP(A108,'ADM Details FY17'!$A$3:$V$3515,22,FALSE)</f>
        <v>0</v>
      </c>
      <c r="R108" s="1">
        <f>VLOOKUP(A108,'ADM Details FY17'!$A$3:$W$3515,23,FALSE)</f>
        <v>0</v>
      </c>
      <c r="S108" s="1">
        <f>VLOOKUP(A108,'ADM Details FY17'!$A$3:$X$3515,24,FALSE)</f>
        <v>0</v>
      </c>
      <c r="T108" s="1">
        <f>VLOOKUP(A108,'ADM Details FY17'!$A$3:$Y$3515,25,FALSE)</f>
        <v>0</v>
      </c>
      <c r="U108" s="1">
        <f>VLOOKUP(A108,'ADM Details FY17'!$A$3:$AA$3515,27,FALSE)</f>
        <v>0</v>
      </c>
      <c r="V108" s="1">
        <f>IFERROR(VLOOKUP(C108,'eindex _tget pp '!$A$4:$E$615,5,FALSE),0)</f>
        <v>309.40398549356848</v>
      </c>
      <c r="W108" s="31">
        <f>IFERROR(VLOOKUP(C108,'eindex _tget pp '!$A$4:$F$615,6,FALSE),0)</f>
        <v>0.42147832419999998</v>
      </c>
      <c r="X108" s="4">
        <f>IFERROR(VLOOKUP(B108,'eschools 16'!$A$2:$F$25,6,FALSE),1)</f>
        <v>2</v>
      </c>
      <c r="Y108" s="1">
        <f t="shared" si="5"/>
        <v>0</v>
      </c>
      <c r="Z108" s="1">
        <f t="shared" si="6"/>
        <v>0</v>
      </c>
      <c r="AA108" s="31">
        <f>IFERROR(VLOOKUP(C108,'eindex _tget pp '!$A$4:$G$615,7,FALSE),0)</f>
        <v>0.454842511</v>
      </c>
      <c r="AB108" s="1">
        <f>VLOOKUP(A108,'ADM Details FY17'!$A$3:$AB$3515,28,FALSE)</f>
        <v>0</v>
      </c>
      <c r="AC108" s="1">
        <f t="shared" si="7"/>
        <v>0</v>
      </c>
      <c r="AD108" s="1">
        <f t="shared" si="8"/>
        <v>0.11</v>
      </c>
      <c r="AE108" s="1">
        <f t="shared" si="9"/>
        <v>2.75</v>
      </c>
      <c r="AF108" s="84">
        <v>8278</v>
      </c>
      <c r="AG108" s="1">
        <v>400.72000000000008</v>
      </c>
      <c r="AH108" s="1">
        <v>6</v>
      </c>
      <c r="AI108" s="1">
        <v>17.27</v>
      </c>
      <c r="AJ108" s="1">
        <v>1</v>
      </c>
      <c r="AK108" s="1">
        <v>0</v>
      </c>
      <c r="AL108" s="1">
        <v>1</v>
      </c>
      <c r="AM108" s="1">
        <v>1</v>
      </c>
      <c r="AN108" s="1">
        <v>324.61</v>
      </c>
      <c r="AO108" s="1">
        <v>0</v>
      </c>
      <c r="AP108" s="1">
        <v>0.81</v>
      </c>
      <c r="AQ108" s="1">
        <v>0</v>
      </c>
      <c r="AR108" s="1">
        <v>187.83999999999997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95908.62</v>
      </c>
      <c r="AZ108" s="1">
        <v>246415.00999999998</v>
      </c>
      <c r="BA108" s="1">
        <v>0</v>
      </c>
      <c r="BB108" s="1">
        <v>0</v>
      </c>
      <c r="BC108" s="1">
        <v>400.72000000000008</v>
      </c>
    </row>
    <row r="109" spans="1:55" x14ac:dyDescent="0.25">
      <c r="A109" t="str">
        <f>B109&amp;"-"&amp;COUNTIF($B$3:B109,B109)</f>
        <v>162-16</v>
      </c>
      <c r="B109">
        <v>162</v>
      </c>
      <c r="C109" s="18">
        <f>VLOOKUP(A109,'ADM Details FY17'!$A$3:$D$3515,4,FALSE)</f>
        <v>48876</v>
      </c>
      <c r="D109" s="1">
        <f>VLOOKUP(A109,'ADM Details FY17'!$A$3:$E$3515,5,FALSE)</f>
        <v>0.59</v>
      </c>
      <c r="E109" s="1">
        <f>VLOOKUP(A109,'ADM Details FY17'!$A$3:$F$3515,6,FALSE)</f>
        <v>0</v>
      </c>
      <c r="F109" s="1">
        <f>VLOOKUP(A109,'ADM Details FY17'!$A$3:$G$3515,7,FALSE)</f>
        <v>0</v>
      </c>
      <c r="G109" s="1">
        <f>VLOOKUP(A109,'ADM Details FY17'!$A$3:$H$3515,8,FALSE)</f>
        <v>0</v>
      </c>
      <c r="H109" s="1">
        <f>VLOOKUP(A109,'ADM Details FY17'!$A$3:$I$3515,9,FALSE)</f>
        <v>0</v>
      </c>
      <c r="I109" s="1">
        <f>VLOOKUP(A109,'ADM Details FY17'!$A$3:$J$3517,10,FALSE)</f>
        <v>0</v>
      </c>
      <c r="J109" s="1">
        <f>VLOOKUP(A109,'ADM Details FY17'!$A$3:$K$3515,11,FALSE)</f>
        <v>0</v>
      </c>
      <c r="K109" s="1">
        <f>VLOOKUP(A109,'ADM Details FY17'!$A$3:$M$3515,13,FALSE)</f>
        <v>0.53</v>
      </c>
      <c r="L109" s="1">
        <f>VLOOKUP(A109,'ADM Details FY17'!$A$3:$O$3515,15,FALSE)</f>
        <v>0</v>
      </c>
      <c r="M109" s="1">
        <f>VLOOKUP(A109,'ADM Details FY17'!$A$3:$P$3515,16,FALSE)</f>
        <v>0</v>
      </c>
      <c r="N109" s="1">
        <f>VLOOKUP(A109,'ADM Details FY17'!$A$3:$Q$3515,17,FALSE)</f>
        <v>0</v>
      </c>
      <c r="O109" s="1">
        <f>VLOOKUP(A109,'ADM Details FY17'!$A$3:$S$3515,19,FALSE)</f>
        <v>0</v>
      </c>
      <c r="P109" s="1">
        <f>VLOOKUP(A109,'ADM Details FY17'!$A$3:$U$3515,21,FALSE)</f>
        <v>0</v>
      </c>
      <c r="Q109" s="1">
        <f>VLOOKUP(A109,'ADM Details FY17'!$A$3:$V$3515,22,FALSE)</f>
        <v>0</v>
      </c>
      <c r="R109" s="1">
        <f>VLOOKUP(A109,'ADM Details FY17'!$A$3:$W$3515,23,FALSE)</f>
        <v>0</v>
      </c>
      <c r="S109" s="1">
        <f>VLOOKUP(A109,'ADM Details FY17'!$A$3:$X$3515,24,FALSE)</f>
        <v>0</v>
      </c>
      <c r="T109" s="1">
        <f>VLOOKUP(A109,'ADM Details FY17'!$A$3:$Y$3515,25,FALSE)</f>
        <v>0</v>
      </c>
      <c r="U109" s="1">
        <f>VLOOKUP(A109,'ADM Details FY17'!$A$3:$AA$3515,27,FALSE)</f>
        <v>0</v>
      </c>
      <c r="V109" s="1">
        <f>IFERROR(VLOOKUP(C109,'eindex _tget pp '!$A$4:$E$615,5,FALSE),0)</f>
        <v>647.43094685976916</v>
      </c>
      <c r="W109" s="31">
        <f>IFERROR(VLOOKUP(C109,'eindex _tget pp '!$A$4:$F$615,6,FALSE),0)</f>
        <v>0.68979212950000002</v>
      </c>
      <c r="X109" s="4">
        <f>IFERROR(VLOOKUP(B109,'eschools 16'!$A$2:$F$25,6,FALSE),1)</f>
        <v>2</v>
      </c>
      <c r="Y109" s="1">
        <f t="shared" si="5"/>
        <v>0</v>
      </c>
      <c r="Z109" s="1">
        <f t="shared" si="6"/>
        <v>0</v>
      </c>
      <c r="AA109" s="31">
        <f>IFERROR(VLOOKUP(C109,'eindex _tget pp '!$A$4:$G$615,7,FALSE),0)</f>
        <v>0.59495910799999996</v>
      </c>
      <c r="AB109" s="1">
        <f>VLOOKUP(A109,'ADM Details FY17'!$A$3:$AB$3515,28,FALSE)</f>
        <v>0</v>
      </c>
      <c r="AC109" s="1">
        <f t="shared" si="7"/>
        <v>0</v>
      </c>
      <c r="AD109" s="1">
        <f t="shared" si="8"/>
        <v>0.59</v>
      </c>
      <c r="AE109" s="1">
        <f t="shared" si="9"/>
        <v>14.75</v>
      </c>
      <c r="AF109" s="84">
        <v>8280</v>
      </c>
      <c r="AG109" s="1">
        <v>308.17</v>
      </c>
      <c r="AH109" s="1">
        <v>4.2699999999999996</v>
      </c>
      <c r="AI109" s="1">
        <v>9.07</v>
      </c>
      <c r="AJ109" s="1">
        <v>0</v>
      </c>
      <c r="AK109" s="1">
        <v>0</v>
      </c>
      <c r="AL109" s="1">
        <v>0</v>
      </c>
      <c r="AM109" s="1">
        <v>1</v>
      </c>
      <c r="AN109" s="1">
        <v>270.47000000000003</v>
      </c>
      <c r="AO109" s="1">
        <v>3.13</v>
      </c>
      <c r="AP109" s="1">
        <v>75.8</v>
      </c>
      <c r="AQ109" s="1">
        <v>2.4500000000000002</v>
      </c>
      <c r="AR109" s="1">
        <v>146.97999999999999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35543.450000000004</v>
      </c>
      <c r="AZ109" s="1">
        <v>229161.47</v>
      </c>
      <c r="BA109" s="1">
        <v>0</v>
      </c>
      <c r="BB109" s="1">
        <v>0</v>
      </c>
      <c r="BC109" s="1">
        <v>308.17</v>
      </c>
    </row>
    <row r="110" spans="1:55" x14ac:dyDescent="0.25">
      <c r="A110" t="str">
        <f>B110&amp;"-"&amp;COUNTIF($B$3:B110,B110)</f>
        <v>162-17</v>
      </c>
      <c r="B110">
        <v>162</v>
      </c>
      <c r="C110" s="18">
        <f>VLOOKUP(A110,'ADM Details FY17'!$A$3:$D$3515,4,FALSE)</f>
        <v>46904</v>
      </c>
      <c r="D110" s="1">
        <f>VLOOKUP(A110,'ADM Details FY17'!$A$3:$E$3515,5,FALSE)</f>
        <v>3.74</v>
      </c>
      <c r="E110" s="1">
        <f>VLOOKUP(A110,'ADM Details FY17'!$A$3:$F$3515,6,FALSE)</f>
        <v>0</v>
      </c>
      <c r="F110" s="1">
        <f>VLOOKUP(A110,'ADM Details FY17'!$A$3:$G$3515,7,FALSE)</f>
        <v>1.56</v>
      </c>
      <c r="G110" s="1">
        <f>VLOOKUP(A110,'ADM Details FY17'!$A$3:$H$3515,8,FALSE)</f>
        <v>0</v>
      </c>
      <c r="H110" s="1">
        <f>VLOOKUP(A110,'ADM Details FY17'!$A$3:$I$3515,9,FALSE)</f>
        <v>0</v>
      </c>
      <c r="I110" s="1">
        <f>VLOOKUP(A110,'ADM Details FY17'!$A$3:$J$3517,10,FALSE)</f>
        <v>0</v>
      </c>
      <c r="J110" s="1">
        <f>VLOOKUP(A110,'ADM Details FY17'!$A$3:$K$3515,11,FALSE)</f>
        <v>0</v>
      </c>
      <c r="K110" s="1">
        <f>VLOOKUP(A110,'ADM Details FY17'!$A$3:$M$3515,13,FALSE)</f>
        <v>3.74</v>
      </c>
      <c r="L110" s="1">
        <f>VLOOKUP(A110,'ADM Details FY17'!$A$3:$O$3515,15,FALSE)</f>
        <v>0</v>
      </c>
      <c r="M110" s="1">
        <f>VLOOKUP(A110,'ADM Details FY17'!$A$3:$P$3515,16,FALSE)</f>
        <v>0</v>
      </c>
      <c r="N110" s="1">
        <f>VLOOKUP(A110,'ADM Details FY17'!$A$3:$Q$3515,17,FALSE)</f>
        <v>0</v>
      </c>
      <c r="O110" s="1">
        <f>VLOOKUP(A110,'ADM Details FY17'!$A$3:$S$3515,19,FALSE)</f>
        <v>0</v>
      </c>
      <c r="P110" s="1">
        <f>VLOOKUP(A110,'ADM Details FY17'!$A$3:$U$3515,21,FALSE)</f>
        <v>0</v>
      </c>
      <c r="Q110" s="1">
        <f>VLOOKUP(A110,'ADM Details FY17'!$A$3:$V$3515,22,FALSE)</f>
        <v>0</v>
      </c>
      <c r="R110" s="1">
        <f>VLOOKUP(A110,'ADM Details FY17'!$A$3:$W$3515,23,FALSE)</f>
        <v>0</v>
      </c>
      <c r="S110" s="1">
        <f>VLOOKUP(A110,'ADM Details FY17'!$A$3:$X$3515,24,FALSE)</f>
        <v>0</v>
      </c>
      <c r="T110" s="1">
        <f>VLOOKUP(A110,'ADM Details FY17'!$A$3:$Y$3515,25,FALSE)</f>
        <v>0</v>
      </c>
      <c r="U110" s="1">
        <f>VLOOKUP(A110,'ADM Details FY17'!$A$3:$AA$3515,27,FALSE)</f>
        <v>0</v>
      </c>
      <c r="V110" s="1">
        <f>IFERROR(VLOOKUP(C110,'eindex _tget pp '!$A$4:$E$615,5,FALSE),0)</f>
        <v>0</v>
      </c>
      <c r="W110" s="31">
        <f>IFERROR(VLOOKUP(C110,'eindex _tget pp '!$A$4:$F$615,6,FALSE),0)</f>
        <v>1.1222606594</v>
      </c>
      <c r="X110" s="4">
        <f>IFERROR(VLOOKUP(B110,'eschools 16'!$A$2:$F$25,6,FALSE),1)</f>
        <v>2</v>
      </c>
      <c r="Y110" s="1">
        <f t="shared" si="5"/>
        <v>0</v>
      </c>
      <c r="Z110" s="1">
        <f t="shared" si="6"/>
        <v>0</v>
      </c>
      <c r="AA110" s="31">
        <f>IFERROR(VLOOKUP(C110,'eindex _tget pp '!$A$4:$G$615,7,FALSE),0)</f>
        <v>0.23603475500000001</v>
      </c>
      <c r="AB110" s="1">
        <f>VLOOKUP(A110,'ADM Details FY17'!$A$3:$AB$3515,28,FALSE)</f>
        <v>0</v>
      </c>
      <c r="AC110" s="1">
        <f t="shared" si="7"/>
        <v>0</v>
      </c>
      <c r="AD110" s="1">
        <f t="shared" si="8"/>
        <v>3.74</v>
      </c>
      <c r="AE110" s="1">
        <f t="shared" si="9"/>
        <v>93.5</v>
      </c>
      <c r="AF110" s="84">
        <v>8281</v>
      </c>
      <c r="AG110" s="1">
        <v>221.7</v>
      </c>
      <c r="AH110" s="1">
        <v>4.47</v>
      </c>
      <c r="AI110" s="1">
        <v>34.630000000000003</v>
      </c>
      <c r="AJ110" s="1">
        <v>6.79</v>
      </c>
      <c r="AK110" s="1">
        <v>1</v>
      </c>
      <c r="AL110" s="1">
        <v>0</v>
      </c>
      <c r="AM110" s="1">
        <v>0</v>
      </c>
      <c r="AN110" s="1">
        <v>221.7</v>
      </c>
      <c r="AO110" s="1">
        <v>0</v>
      </c>
      <c r="AP110" s="1">
        <v>7.99</v>
      </c>
      <c r="AQ110" s="1">
        <v>0</v>
      </c>
      <c r="AR110" s="1">
        <v>102.98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26321.72</v>
      </c>
      <c r="AZ110" s="1">
        <v>214328.74000000002</v>
      </c>
      <c r="BA110" s="1">
        <v>0</v>
      </c>
      <c r="BB110" s="1">
        <v>0</v>
      </c>
      <c r="BC110" s="1">
        <v>221.7</v>
      </c>
    </row>
    <row r="111" spans="1:55" x14ac:dyDescent="0.25">
      <c r="A111" t="str">
        <f>B111&amp;"-"&amp;COUNTIF($B$3:B111,B111)</f>
        <v>162-18</v>
      </c>
      <c r="B111">
        <v>162</v>
      </c>
      <c r="C111" s="18">
        <f>VLOOKUP(A111,'ADM Details FY17'!$A$3:$D$3515,4,FALSE)</f>
        <v>45179</v>
      </c>
      <c r="D111" s="1">
        <f>VLOOKUP(A111,'ADM Details FY17'!$A$3:$E$3515,5,FALSE)</f>
        <v>0.84</v>
      </c>
      <c r="E111" s="1">
        <f>VLOOKUP(A111,'ADM Details FY17'!$A$3:$F$3515,6,FALSE)</f>
        <v>0</v>
      </c>
      <c r="F111" s="1">
        <f>VLOOKUP(A111,'ADM Details FY17'!$A$3:$G$3515,7,FALSE)</f>
        <v>0.46</v>
      </c>
      <c r="G111" s="1">
        <f>VLOOKUP(A111,'ADM Details FY17'!$A$3:$H$3515,8,FALSE)</f>
        <v>0</v>
      </c>
      <c r="H111" s="1">
        <f>VLOOKUP(A111,'ADM Details FY17'!$A$3:$I$3515,9,FALSE)</f>
        <v>0</v>
      </c>
      <c r="I111" s="1">
        <f>VLOOKUP(A111,'ADM Details FY17'!$A$3:$J$3517,10,FALSE)</f>
        <v>0</v>
      </c>
      <c r="J111" s="1">
        <f>VLOOKUP(A111,'ADM Details FY17'!$A$3:$K$3515,11,FALSE)</f>
        <v>0</v>
      </c>
      <c r="K111" s="1">
        <f>VLOOKUP(A111,'ADM Details FY17'!$A$3:$M$3515,13,FALSE)</f>
        <v>0.84</v>
      </c>
      <c r="L111" s="1">
        <f>VLOOKUP(A111,'ADM Details FY17'!$A$3:$O$3515,15,FALSE)</f>
        <v>0</v>
      </c>
      <c r="M111" s="1">
        <f>VLOOKUP(A111,'ADM Details FY17'!$A$3:$P$3515,16,FALSE)</f>
        <v>0</v>
      </c>
      <c r="N111" s="1">
        <f>VLOOKUP(A111,'ADM Details FY17'!$A$3:$Q$3515,17,FALSE)</f>
        <v>0</v>
      </c>
      <c r="O111" s="1">
        <f>VLOOKUP(A111,'ADM Details FY17'!$A$3:$S$3515,19,FALSE)</f>
        <v>0</v>
      </c>
      <c r="P111" s="1">
        <f>VLOOKUP(A111,'ADM Details FY17'!$A$3:$U$3515,21,FALSE)</f>
        <v>0</v>
      </c>
      <c r="Q111" s="1">
        <f>VLOOKUP(A111,'ADM Details FY17'!$A$3:$V$3515,22,FALSE)</f>
        <v>0</v>
      </c>
      <c r="R111" s="1">
        <f>VLOOKUP(A111,'ADM Details FY17'!$A$3:$W$3515,23,FALSE)</f>
        <v>0</v>
      </c>
      <c r="S111" s="1">
        <f>VLOOKUP(A111,'ADM Details FY17'!$A$3:$X$3515,24,FALSE)</f>
        <v>0</v>
      </c>
      <c r="T111" s="1">
        <f>VLOOKUP(A111,'ADM Details FY17'!$A$3:$Y$3515,25,FALSE)</f>
        <v>0</v>
      </c>
      <c r="U111" s="1">
        <f>VLOOKUP(A111,'ADM Details FY17'!$A$3:$AA$3515,27,FALSE)</f>
        <v>0</v>
      </c>
      <c r="V111" s="1">
        <f>IFERROR(VLOOKUP(C111,'eindex _tget pp '!$A$4:$E$615,5,FALSE),0)</f>
        <v>1180.1012551006691</v>
      </c>
      <c r="W111" s="31">
        <f>IFERROR(VLOOKUP(C111,'eindex _tget pp '!$A$4:$F$615,6,FALSE),0)</f>
        <v>3.5501410545000001</v>
      </c>
      <c r="X111" s="4">
        <f>IFERROR(VLOOKUP(B111,'eschools 16'!$A$2:$F$25,6,FALSE),1)</f>
        <v>2</v>
      </c>
      <c r="Y111" s="1">
        <f t="shared" si="5"/>
        <v>0</v>
      </c>
      <c r="Z111" s="1">
        <f t="shared" si="6"/>
        <v>0</v>
      </c>
      <c r="AA111" s="31">
        <f>IFERROR(VLOOKUP(C111,'eindex _tget pp '!$A$4:$G$615,7,FALSE),0)</f>
        <v>0.72442221299999998</v>
      </c>
      <c r="AB111" s="1">
        <f>VLOOKUP(A111,'ADM Details FY17'!$A$3:$AB$3515,28,FALSE)</f>
        <v>0</v>
      </c>
      <c r="AC111" s="1">
        <f t="shared" si="7"/>
        <v>0</v>
      </c>
      <c r="AD111" s="1">
        <f t="shared" si="8"/>
        <v>0.84</v>
      </c>
      <c r="AE111" s="1">
        <f t="shared" si="9"/>
        <v>21</v>
      </c>
      <c r="AF111" s="84">
        <v>8282</v>
      </c>
      <c r="AG111" s="1">
        <v>85.95999999999998</v>
      </c>
      <c r="AH111" s="1">
        <v>0</v>
      </c>
      <c r="AI111" s="1">
        <v>7.65</v>
      </c>
      <c r="AJ111" s="1">
        <v>4.78</v>
      </c>
      <c r="AK111" s="1">
        <v>0</v>
      </c>
      <c r="AL111" s="1">
        <v>0</v>
      </c>
      <c r="AM111" s="1">
        <v>1</v>
      </c>
      <c r="AN111" s="1">
        <v>69.469999999999985</v>
      </c>
      <c r="AO111" s="1">
        <v>2</v>
      </c>
      <c r="AP111" s="1">
        <v>3</v>
      </c>
      <c r="AQ111" s="1">
        <v>0.3</v>
      </c>
      <c r="AR111" s="1">
        <v>0</v>
      </c>
      <c r="AS111" s="1">
        <v>0</v>
      </c>
      <c r="AT111" s="1">
        <v>0</v>
      </c>
      <c r="AU111" s="1">
        <v>106.82000000000001</v>
      </c>
      <c r="AV111" s="1">
        <v>0</v>
      </c>
      <c r="AW111" s="1">
        <v>2.5099999999999998</v>
      </c>
      <c r="AX111" s="1">
        <v>0</v>
      </c>
      <c r="AY111" s="1">
        <v>8884.9500000000007</v>
      </c>
      <c r="AZ111" s="1">
        <v>61909.25</v>
      </c>
      <c r="BA111" s="1">
        <v>0</v>
      </c>
      <c r="BB111" s="1">
        <v>0</v>
      </c>
      <c r="BC111" s="1">
        <v>85.95999999999998</v>
      </c>
    </row>
    <row r="112" spans="1:55" x14ac:dyDescent="0.25">
      <c r="A112" t="str">
        <f>B112&amp;"-"&amp;COUNTIF($B$3:B112,B112)</f>
        <v>162-19</v>
      </c>
      <c r="B112">
        <v>162</v>
      </c>
      <c r="C112" s="18">
        <f>VLOOKUP(A112,'ADM Details FY17'!$A$3:$D$3515,4,FALSE)</f>
        <v>0</v>
      </c>
      <c r="D112" s="1">
        <f>VLOOKUP(A112,'ADM Details FY17'!$A$3:$E$3515,5,FALSE)</f>
        <v>0</v>
      </c>
      <c r="E112" s="1">
        <f>VLOOKUP(A112,'ADM Details FY17'!$A$3:$F$3515,6,FALSE)</f>
        <v>0</v>
      </c>
      <c r="F112" s="1">
        <f>VLOOKUP(A112,'ADM Details FY17'!$A$3:$G$3515,7,FALSE)</f>
        <v>0</v>
      </c>
      <c r="G112" s="1">
        <f>VLOOKUP(A112,'ADM Details FY17'!$A$3:$H$3515,8,FALSE)</f>
        <v>0</v>
      </c>
      <c r="H112" s="1">
        <f>VLOOKUP(A112,'ADM Details FY17'!$A$3:$I$3515,9,FALSE)</f>
        <v>0</v>
      </c>
      <c r="I112" s="1">
        <f>VLOOKUP(A112,'ADM Details FY17'!$A$3:$J$3517,10,FALSE)</f>
        <v>0</v>
      </c>
      <c r="J112" s="1">
        <f>VLOOKUP(A112,'ADM Details FY17'!$A$3:$K$3515,11,FALSE)</f>
        <v>0</v>
      </c>
      <c r="K112" s="1">
        <f>VLOOKUP(A112,'ADM Details FY17'!$A$3:$M$3515,13,FALSE)</f>
        <v>0</v>
      </c>
      <c r="L112" s="1">
        <f>VLOOKUP(A112,'ADM Details FY17'!$A$3:$O$3515,15,FALSE)</f>
        <v>0</v>
      </c>
      <c r="M112" s="1">
        <f>VLOOKUP(A112,'ADM Details FY17'!$A$3:$P$3515,16,FALSE)</f>
        <v>0</v>
      </c>
      <c r="N112" s="1">
        <f>VLOOKUP(A112,'ADM Details FY17'!$A$3:$Q$3515,17,FALSE)</f>
        <v>0</v>
      </c>
      <c r="O112" s="1">
        <f>VLOOKUP(A112,'ADM Details FY17'!$A$3:$S$3515,19,FALSE)</f>
        <v>0</v>
      </c>
      <c r="P112" s="1">
        <f>VLOOKUP(A112,'ADM Details FY17'!$A$3:$U$3515,21,FALSE)</f>
        <v>0</v>
      </c>
      <c r="Q112" s="1">
        <f>VLOOKUP(A112,'ADM Details FY17'!$A$3:$V$3515,22,FALSE)</f>
        <v>0</v>
      </c>
      <c r="R112" s="1">
        <f>VLOOKUP(A112,'ADM Details FY17'!$A$3:$W$3515,23,FALSE)</f>
        <v>0</v>
      </c>
      <c r="S112" s="1">
        <f>VLOOKUP(A112,'ADM Details FY17'!$A$3:$X$3515,24,FALSE)</f>
        <v>0</v>
      </c>
      <c r="T112" s="1">
        <f>VLOOKUP(A112,'ADM Details FY17'!$A$3:$Y$3515,25,FALSE)</f>
        <v>0</v>
      </c>
      <c r="U112" s="1">
        <f>VLOOKUP(A112,'ADM Details FY17'!$A$3:$AA$3515,27,FALSE)</f>
        <v>0</v>
      </c>
      <c r="V112" s="1">
        <f>IFERROR(VLOOKUP(C112,'eindex _tget pp '!$A$4:$E$615,5,FALSE),0)</f>
        <v>0</v>
      </c>
      <c r="W112" s="31">
        <f>IFERROR(VLOOKUP(C112,'eindex _tget pp '!$A$4:$F$615,6,FALSE),0)</f>
        <v>0</v>
      </c>
      <c r="X112" s="4">
        <f>IFERROR(VLOOKUP(B112,'eschools 16'!$A$2:$F$25,6,FALSE),1)</f>
        <v>2</v>
      </c>
      <c r="Y112" s="1">
        <f t="shared" si="5"/>
        <v>0</v>
      </c>
      <c r="Z112" s="1">
        <f t="shared" si="6"/>
        <v>0</v>
      </c>
      <c r="AA112" s="31">
        <f>IFERROR(VLOOKUP(C112,'eindex _tget pp '!$A$4:$G$615,7,FALSE),0)</f>
        <v>0</v>
      </c>
      <c r="AB112" s="1">
        <f>VLOOKUP(A112,'ADM Details FY17'!$A$3:$AB$3515,28,FALSE)</f>
        <v>0</v>
      </c>
      <c r="AC112" s="1">
        <f t="shared" si="7"/>
        <v>0</v>
      </c>
      <c r="AD112" s="1">
        <f t="shared" si="8"/>
        <v>0</v>
      </c>
      <c r="AE112" s="1">
        <f t="shared" si="9"/>
        <v>0</v>
      </c>
      <c r="AF112" s="84">
        <v>8283</v>
      </c>
      <c r="AG112" s="1">
        <v>166.85999999999999</v>
      </c>
      <c r="AH112" s="1">
        <v>0</v>
      </c>
      <c r="AI112" s="1">
        <v>20.65</v>
      </c>
      <c r="AJ112" s="1">
        <v>0</v>
      </c>
      <c r="AK112" s="1">
        <v>1</v>
      </c>
      <c r="AL112" s="1">
        <v>0</v>
      </c>
      <c r="AM112" s="1">
        <v>0</v>
      </c>
      <c r="AN112" s="1">
        <v>166.36999999999998</v>
      </c>
      <c r="AO112" s="1">
        <v>0</v>
      </c>
      <c r="AP112" s="1">
        <v>0</v>
      </c>
      <c r="AQ112" s="1">
        <v>0</v>
      </c>
      <c r="AR112" s="1">
        <v>0</v>
      </c>
      <c r="AS112" s="1">
        <v>4.7799999999999994</v>
      </c>
      <c r="AT112" s="1">
        <v>5.05</v>
      </c>
      <c r="AU112" s="1">
        <v>20.99</v>
      </c>
      <c r="AV112" s="1">
        <v>5.65</v>
      </c>
      <c r="AW112" s="1">
        <v>0.7</v>
      </c>
      <c r="AX112" s="1">
        <v>0</v>
      </c>
      <c r="AY112" s="1">
        <v>67788.98</v>
      </c>
      <c r="AZ112" s="1">
        <v>153471.20000000001</v>
      </c>
      <c r="BA112" s="1">
        <v>0</v>
      </c>
      <c r="BB112" s="1">
        <v>0</v>
      </c>
      <c r="BC112" s="1">
        <v>166.85999999999999</v>
      </c>
    </row>
    <row r="113" spans="1:55" x14ac:dyDescent="0.25">
      <c r="A113" t="str">
        <f>B113&amp;"-"&amp;COUNTIF($B$3:B113,B113)</f>
        <v>162-20</v>
      </c>
      <c r="B113">
        <v>162</v>
      </c>
      <c r="C113" s="18">
        <f>VLOOKUP(A113,'ADM Details FY17'!$A$3:$D$3515,4,FALSE)</f>
        <v>0</v>
      </c>
      <c r="D113" s="1">
        <f>VLOOKUP(A113,'ADM Details FY17'!$A$3:$E$3515,5,FALSE)</f>
        <v>0</v>
      </c>
      <c r="E113" s="1">
        <f>VLOOKUP(A113,'ADM Details FY17'!$A$3:$F$3515,6,FALSE)</f>
        <v>0</v>
      </c>
      <c r="F113" s="1">
        <f>VLOOKUP(A113,'ADM Details FY17'!$A$3:$G$3515,7,FALSE)</f>
        <v>0</v>
      </c>
      <c r="G113" s="1">
        <f>VLOOKUP(A113,'ADM Details FY17'!$A$3:$H$3515,8,FALSE)</f>
        <v>0</v>
      </c>
      <c r="H113" s="1">
        <f>VLOOKUP(A113,'ADM Details FY17'!$A$3:$I$3515,9,FALSE)</f>
        <v>0</v>
      </c>
      <c r="I113" s="1">
        <f>VLOOKUP(A113,'ADM Details FY17'!$A$3:$J$3517,10,FALSE)</f>
        <v>0</v>
      </c>
      <c r="J113" s="1">
        <f>VLOOKUP(A113,'ADM Details FY17'!$A$3:$K$3515,11,FALSE)</f>
        <v>0</v>
      </c>
      <c r="K113" s="1">
        <f>VLOOKUP(A113,'ADM Details FY17'!$A$3:$M$3515,13,FALSE)</f>
        <v>0</v>
      </c>
      <c r="L113" s="1">
        <f>VLOOKUP(A113,'ADM Details FY17'!$A$3:$O$3515,15,FALSE)</f>
        <v>0</v>
      </c>
      <c r="M113" s="1">
        <f>VLOOKUP(A113,'ADM Details FY17'!$A$3:$P$3515,16,FALSE)</f>
        <v>0</v>
      </c>
      <c r="N113" s="1">
        <f>VLOOKUP(A113,'ADM Details FY17'!$A$3:$Q$3515,17,FALSE)</f>
        <v>0</v>
      </c>
      <c r="O113" s="1">
        <f>VLOOKUP(A113,'ADM Details FY17'!$A$3:$S$3515,19,FALSE)</f>
        <v>0</v>
      </c>
      <c r="P113" s="1">
        <f>VLOOKUP(A113,'ADM Details FY17'!$A$3:$U$3515,21,FALSE)</f>
        <v>0</v>
      </c>
      <c r="Q113" s="1">
        <f>VLOOKUP(A113,'ADM Details FY17'!$A$3:$V$3515,22,FALSE)</f>
        <v>0</v>
      </c>
      <c r="R113" s="1">
        <f>VLOOKUP(A113,'ADM Details FY17'!$A$3:$W$3515,23,FALSE)</f>
        <v>0</v>
      </c>
      <c r="S113" s="1">
        <f>VLOOKUP(A113,'ADM Details FY17'!$A$3:$X$3515,24,FALSE)</f>
        <v>0</v>
      </c>
      <c r="T113" s="1">
        <f>VLOOKUP(A113,'ADM Details FY17'!$A$3:$Y$3515,25,FALSE)</f>
        <v>0</v>
      </c>
      <c r="U113" s="1">
        <f>VLOOKUP(A113,'ADM Details FY17'!$A$3:$AA$3515,27,FALSE)</f>
        <v>0</v>
      </c>
      <c r="V113" s="1">
        <f>IFERROR(VLOOKUP(C113,'eindex _tget pp '!$A$4:$E$615,5,FALSE),0)</f>
        <v>0</v>
      </c>
      <c r="W113" s="31">
        <f>IFERROR(VLOOKUP(C113,'eindex _tget pp '!$A$4:$F$615,6,FALSE),0)</f>
        <v>0</v>
      </c>
      <c r="X113" s="4">
        <f>IFERROR(VLOOKUP(B113,'eschools 16'!$A$2:$F$25,6,FALSE),1)</f>
        <v>2</v>
      </c>
      <c r="Y113" s="1">
        <f t="shared" si="5"/>
        <v>0</v>
      </c>
      <c r="Z113" s="1">
        <f t="shared" si="6"/>
        <v>0</v>
      </c>
      <c r="AA113" s="31">
        <f>IFERROR(VLOOKUP(C113,'eindex _tget pp '!$A$4:$G$615,7,FALSE),0)</f>
        <v>0</v>
      </c>
      <c r="AB113" s="1">
        <f>VLOOKUP(A113,'ADM Details FY17'!$A$3:$AB$3515,28,FALSE)</f>
        <v>0</v>
      </c>
      <c r="AC113" s="1">
        <f t="shared" si="7"/>
        <v>0</v>
      </c>
      <c r="AD113" s="1">
        <f t="shared" si="8"/>
        <v>0</v>
      </c>
      <c r="AE113" s="1">
        <f t="shared" si="9"/>
        <v>0</v>
      </c>
      <c r="AF113" s="84">
        <v>8286</v>
      </c>
      <c r="AG113" s="1">
        <v>568.95000000000005</v>
      </c>
      <c r="AH113" s="1">
        <v>4.5</v>
      </c>
      <c r="AI113" s="1">
        <v>34.93</v>
      </c>
      <c r="AJ113" s="1">
        <v>3.67</v>
      </c>
      <c r="AK113" s="1">
        <v>0</v>
      </c>
      <c r="AL113" s="1">
        <v>0</v>
      </c>
      <c r="AM113" s="1">
        <v>1</v>
      </c>
      <c r="AN113" s="1">
        <v>568.95000000000005</v>
      </c>
      <c r="AO113" s="1">
        <v>0</v>
      </c>
      <c r="AP113" s="1">
        <v>0</v>
      </c>
      <c r="AQ113" s="1">
        <v>0</v>
      </c>
      <c r="AR113" s="1">
        <v>300.22999999999996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153858.51</v>
      </c>
      <c r="AZ113" s="1">
        <v>578363.43000000005</v>
      </c>
      <c r="BA113" s="1">
        <v>0</v>
      </c>
      <c r="BB113" s="1">
        <v>0</v>
      </c>
      <c r="BC113" s="1">
        <v>568.95000000000005</v>
      </c>
    </row>
    <row r="114" spans="1:55" x14ac:dyDescent="0.25">
      <c r="A114" t="str">
        <f>B114&amp;"-"&amp;COUNTIF($B$3:B114,B114)</f>
        <v>162-21</v>
      </c>
      <c r="B114">
        <v>162</v>
      </c>
      <c r="C114" s="18">
        <f>VLOOKUP(A114,'ADM Details FY17'!$A$3:$D$3515,4,FALSE)</f>
        <v>0</v>
      </c>
      <c r="D114" s="1">
        <f>VLOOKUP(A114,'ADM Details FY17'!$A$3:$E$3515,5,FALSE)</f>
        <v>0</v>
      </c>
      <c r="E114" s="1">
        <f>VLOOKUP(A114,'ADM Details FY17'!$A$3:$F$3515,6,FALSE)</f>
        <v>0</v>
      </c>
      <c r="F114" s="1">
        <f>VLOOKUP(A114,'ADM Details FY17'!$A$3:$G$3515,7,FALSE)</f>
        <v>0</v>
      </c>
      <c r="G114" s="1">
        <f>VLOOKUP(A114,'ADM Details FY17'!$A$3:$H$3515,8,FALSE)</f>
        <v>0</v>
      </c>
      <c r="H114" s="1">
        <f>VLOOKUP(A114,'ADM Details FY17'!$A$3:$I$3515,9,FALSE)</f>
        <v>0</v>
      </c>
      <c r="I114" s="1">
        <f>VLOOKUP(A114,'ADM Details FY17'!$A$3:$J$3517,10,FALSE)</f>
        <v>0</v>
      </c>
      <c r="J114" s="1">
        <f>VLOOKUP(A114,'ADM Details FY17'!$A$3:$K$3515,11,FALSE)</f>
        <v>0</v>
      </c>
      <c r="K114" s="1">
        <f>VLOOKUP(A114,'ADM Details FY17'!$A$3:$M$3515,13,FALSE)</f>
        <v>0</v>
      </c>
      <c r="L114" s="1">
        <f>VLOOKUP(A114,'ADM Details FY17'!$A$3:$O$3515,15,FALSE)</f>
        <v>0</v>
      </c>
      <c r="M114" s="1">
        <f>VLOOKUP(A114,'ADM Details FY17'!$A$3:$P$3515,16,FALSE)</f>
        <v>0</v>
      </c>
      <c r="N114" s="1">
        <f>VLOOKUP(A114,'ADM Details FY17'!$A$3:$Q$3515,17,FALSE)</f>
        <v>0</v>
      </c>
      <c r="O114" s="1">
        <f>VLOOKUP(A114,'ADM Details FY17'!$A$3:$S$3515,19,FALSE)</f>
        <v>0</v>
      </c>
      <c r="P114" s="1">
        <f>VLOOKUP(A114,'ADM Details FY17'!$A$3:$U$3515,21,FALSE)</f>
        <v>0</v>
      </c>
      <c r="Q114" s="1">
        <f>VLOOKUP(A114,'ADM Details FY17'!$A$3:$V$3515,22,FALSE)</f>
        <v>0</v>
      </c>
      <c r="R114" s="1">
        <f>VLOOKUP(A114,'ADM Details FY17'!$A$3:$W$3515,23,FALSE)</f>
        <v>0</v>
      </c>
      <c r="S114" s="1">
        <f>VLOOKUP(A114,'ADM Details FY17'!$A$3:$X$3515,24,FALSE)</f>
        <v>0</v>
      </c>
      <c r="T114" s="1">
        <f>VLOOKUP(A114,'ADM Details FY17'!$A$3:$Y$3515,25,FALSE)</f>
        <v>0</v>
      </c>
      <c r="U114" s="1">
        <f>VLOOKUP(A114,'ADM Details FY17'!$A$3:$AA$3515,27,FALSE)</f>
        <v>0</v>
      </c>
      <c r="V114" s="1">
        <f>IFERROR(VLOOKUP(C114,'eindex _tget pp '!$A$4:$E$615,5,FALSE),0)</f>
        <v>0</v>
      </c>
      <c r="W114" s="31">
        <f>IFERROR(VLOOKUP(C114,'eindex _tget pp '!$A$4:$F$615,6,FALSE),0)</f>
        <v>0</v>
      </c>
      <c r="X114" s="4">
        <f>IFERROR(VLOOKUP(B114,'eschools 16'!$A$2:$F$25,6,FALSE),1)</f>
        <v>2</v>
      </c>
      <c r="Y114" s="1">
        <f t="shared" si="5"/>
        <v>0</v>
      </c>
      <c r="Z114" s="1">
        <f t="shared" si="6"/>
        <v>0</v>
      </c>
      <c r="AA114" s="31">
        <f>IFERROR(VLOOKUP(C114,'eindex _tget pp '!$A$4:$G$615,7,FALSE),0)</f>
        <v>0</v>
      </c>
      <c r="AB114" s="1">
        <f>VLOOKUP(A114,'ADM Details FY17'!$A$3:$AB$3515,28,FALSE)</f>
        <v>0</v>
      </c>
      <c r="AC114" s="1">
        <f t="shared" si="7"/>
        <v>0</v>
      </c>
      <c r="AD114" s="1">
        <f t="shared" si="8"/>
        <v>0</v>
      </c>
      <c r="AE114" s="1">
        <f t="shared" si="9"/>
        <v>0</v>
      </c>
      <c r="AF114" s="84">
        <v>8287</v>
      </c>
      <c r="AG114" s="1">
        <v>719.93999999999994</v>
      </c>
      <c r="AH114" s="1">
        <v>21.97</v>
      </c>
      <c r="AI114" s="1">
        <v>31.16</v>
      </c>
      <c r="AJ114" s="1">
        <v>4</v>
      </c>
      <c r="AK114" s="1">
        <v>0</v>
      </c>
      <c r="AL114" s="1">
        <v>1</v>
      </c>
      <c r="AM114" s="1">
        <v>1</v>
      </c>
      <c r="AN114" s="1">
        <v>559.41999999999996</v>
      </c>
      <c r="AO114" s="1">
        <v>0</v>
      </c>
      <c r="AP114" s="1">
        <v>47.489999999999995</v>
      </c>
      <c r="AQ114" s="1">
        <v>11</v>
      </c>
      <c r="AR114" s="1">
        <v>375.63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115703.44000000002</v>
      </c>
      <c r="AZ114" s="1">
        <v>421178.59</v>
      </c>
      <c r="BA114" s="1">
        <v>0</v>
      </c>
      <c r="BB114" s="1">
        <v>0</v>
      </c>
      <c r="BC114" s="1">
        <v>719.93999999999994</v>
      </c>
    </row>
    <row r="115" spans="1:55" x14ac:dyDescent="0.25">
      <c r="A115" t="str">
        <f>B115&amp;"-"&amp;COUNTIF($B$3:B115,B115)</f>
        <v>162-22</v>
      </c>
      <c r="B115">
        <v>162</v>
      </c>
      <c r="C115" s="18">
        <f>VLOOKUP(A115,'ADM Details FY17'!$A$3:$D$3515,4,FALSE)</f>
        <v>0</v>
      </c>
      <c r="D115" s="1">
        <f>VLOOKUP(A115,'ADM Details FY17'!$A$3:$E$3515,5,FALSE)</f>
        <v>0</v>
      </c>
      <c r="E115" s="1">
        <f>VLOOKUP(A115,'ADM Details FY17'!$A$3:$F$3515,6,FALSE)</f>
        <v>0</v>
      </c>
      <c r="F115" s="1">
        <f>VLOOKUP(A115,'ADM Details FY17'!$A$3:$G$3515,7,FALSE)</f>
        <v>0</v>
      </c>
      <c r="G115" s="1">
        <f>VLOOKUP(A115,'ADM Details FY17'!$A$3:$H$3515,8,FALSE)</f>
        <v>0</v>
      </c>
      <c r="H115" s="1">
        <f>VLOOKUP(A115,'ADM Details FY17'!$A$3:$I$3515,9,FALSE)</f>
        <v>0</v>
      </c>
      <c r="I115" s="1">
        <f>VLOOKUP(A115,'ADM Details FY17'!$A$3:$J$3517,10,FALSE)</f>
        <v>0</v>
      </c>
      <c r="J115" s="1">
        <f>VLOOKUP(A115,'ADM Details FY17'!$A$3:$K$3515,11,FALSE)</f>
        <v>0</v>
      </c>
      <c r="K115" s="1">
        <f>VLOOKUP(A115,'ADM Details FY17'!$A$3:$M$3515,13,FALSE)</f>
        <v>0</v>
      </c>
      <c r="L115" s="1">
        <f>VLOOKUP(A115,'ADM Details FY17'!$A$3:$O$3515,15,FALSE)</f>
        <v>0</v>
      </c>
      <c r="M115" s="1">
        <f>VLOOKUP(A115,'ADM Details FY17'!$A$3:$P$3515,16,FALSE)</f>
        <v>0</v>
      </c>
      <c r="N115" s="1">
        <f>VLOOKUP(A115,'ADM Details FY17'!$A$3:$Q$3515,17,FALSE)</f>
        <v>0</v>
      </c>
      <c r="O115" s="1">
        <f>VLOOKUP(A115,'ADM Details FY17'!$A$3:$S$3515,19,FALSE)</f>
        <v>0</v>
      </c>
      <c r="P115" s="1">
        <f>VLOOKUP(A115,'ADM Details FY17'!$A$3:$U$3515,21,FALSE)</f>
        <v>0</v>
      </c>
      <c r="Q115" s="1">
        <f>VLOOKUP(A115,'ADM Details FY17'!$A$3:$V$3515,22,FALSE)</f>
        <v>0</v>
      </c>
      <c r="R115" s="1">
        <f>VLOOKUP(A115,'ADM Details FY17'!$A$3:$W$3515,23,FALSE)</f>
        <v>0</v>
      </c>
      <c r="S115" s="1">
        <f>VLOOKUP(A115,'ADM Details FY17'!$A$3:$X$3515,24,FALSE)</f>
        <v>0</v>
      </c>
      <c r="T115" s="1">
        <f>VLOOKUP(A115,'ADM Details FY17'!$A$3:$Y$3515,25,FALSE)</f>
        <v>0</v>
      </c>
      <c r="U115" s="1">
        <f>VLOOKUP(A115,'ADM Details FY17'!$A$3:$AA$3515,27,FALSE)</f>
        <v>0</v>
      </c>
      <c r="V115" s="1">
        <f>IFERROR(VLOOKUP(C115,'eindex _tget pp '!$A$4:$E$615,5,FALSE),0)</f>
        <v>0</v>
      </c>
      <c r="W115" s="31">
        <f>IFERROR(VLOOKUP(C115,'eindex _tget pp '!$A$4:$F$615,6,FALSE),0)</f>
        <v>0</v>
      </c>
      <c r="X115" s="4">
        <f>IFERROR(VLOOKUP(B115,'eschools 16'!$A$2:$F$25,6,FALSE),1)</f>
        <v>2</v>
      </c>
      <c r="Y115" s="1">
        <f t="shared" si="5"/>
        <v>0</v>
      </c>
      <c r="Z115" s="1">
        <f t="shared" si="6"/>
        <v>0</v>
      </c>
      <c r="AA115" s="31">
        <f>IFERROR(VLOOKUP(C115,'eindex _tget pp '!$A$4:$G$615,7,FALSE),0)</f>
        <v>0</v>
      </c>
      <c r="AB115" s="1">
        <f>VLOOKUP(A115,'ADM Details FY17'!$A$3:$AB$3515,28,FALSE)</f>
        <v>0</v>
      </c>
      <c r="AC115" s="1">
        <f t="shared" si="7"/>
        <v>0</v>
      </c>
      <c r="AD115" s="1">
        <f t="shared" si="8"/>
        <v>0</v>
      </c>
      <c r="AE115" s="1">
        <f t="shared" si="9"/>
        <v>0</v>
      </c>
      <c r="AF115" s="84">
        <v>8289</v>
      </c>
      <c r="AG115" s="1">
        <v>99.03</v>
      </c>
      <c r="AH115" s="1">
        <v>0</v>
      </c>
      <c r="AI115" s="1">
        <v>10.959999999999999</v>
      </c>
      <c r="AJ115" s="1">
        <v>0.22</v>
      </c>
      <c r="AK115" s="1">
        <v>0</v>
      </c>
      <c r="AL115" s="1">
        <v>0</v>
      </c>
      <c r="AM115" s="1">
        <v>0</v>
      </c>
      <c r="AN115" s="1">
        <v>7.0400000000000009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19613.46</v>
      </c>
      <c r="AZ115" s="1">
        <v>3059.42</v>
      </c>
      <c r="BA115" s="1">
        <v>0</v>
      </c>
      <c r="BB115" s="1">
        <v>0</v>
      </c>
      <c r="BC115" s="1">
        <v>99.03</v>
      </c>
    </row>
    <row r="116" spans="1:55" x14ac:dyDescent="0.25">
      <c r="A116" t="str">
        <f>B116&amp;"-"&amp;COUNTIF($B$3:B116,B116)</f>
        <v>162-23</v>
      </c>
      <c r="B116">
        <v>162</v>
      </c>
      <c r="C116" s="18">
        <f>VLOOKUP(A116,'ADM Details FY17'!$A$3:$D$3515,4,FALSE)</f>
        <v>0</v>
      </c>
      <c r="D116" s="1">
        <f>VLOOKUP(A116,'ADM Details FY17'!$A$3:$E$3515,5,FALSE)</f>
        <v>0</v>
      </c>
      <c r="E116" s="1">
        <f>VLOOKUP(A116,'ADM Details FY17'!$A$3:$F$3515,6,FALSE)</f>
        <v>0</v>
      </c>
      <c r="F116" s="1">
        <f>VLOOKUP(A116,'ADM Details FY17'!$A$3:$G$3515,7,FALSE)</f>
        <v>0</v>
      </c>
      <c r="G116" s="1">
        <f>VLOOKUP(A116,'ADM Details FY17'!$A$3:$H$3515,8,FALSE)</f>
        <v>0</v>
      </c>
      <c r="H116" s="1">
        <f>VLOOKUP(A116,'ADM Details FY17'!$A$3:$I$3515,9,FALSE)</f>
        <v>0</v>
      </c>
      <c r="I116" s="1">
        <f>VLOOKUP(A116,'ADM Details FY17'!$A$3:$J$3517,10,FALSE)</f>
        <v>0</v>
      </c>
      <c r="J116" s="1">
        <f>VLOOKUP(A116,'ADM Details FY17'!$A$3:$K$3515,11,FALSE)</f>
        <v>0</v>
      </c>
      <c r="K116" s="1">
        <f>VLOOKUP(A116,'ADM Details FY17'!$A$3:$M$3515,13,FALSE)</f>
        <v>0</v>
      </c>
      <c r="L116" s="1">
        <f>VLOOKUP(A116,'ADM Details FY17'!$A$3:$O$3515,15,FALSE)</f>
        <v>0</v>
      </c>
      <c r="M116" s="1">
        <f>VLOOKUP(A116,'ADM Details FY17'!$A$3:$P$3515,16,FALSE)</f>
        <v>0</v>
      </c>
      <c r="N116" s="1">
        <f>VLOOKUP(A116,'ADM Details FY17'!$A$3:$Q$3515,17,FALSE)</f>
        <v>0</v>
      </c>
      <c r="O116" s="1">
        <f>VLOOKUP(A116,'ADM Details FY17'!$A$3:$S$3515,19,FALSE)</f>
        <v>0</v>
      </c>
      <c r="P116" s="1">
        <f>VLOOKUP(A116,'ADM Details FY17'!$A$3:$U$3515,21,FALSE)</f>
        <v>0</v>
      </c>
      <c r="Q116" s="1">
        <f>VLOOKUP(A116,'ADM Details FY17'!$A$3:$V$3515,22,FALSE)</f>
        <v>0</v>
      </c>
      <c r="R116" s="1">
        <f>VLOOKUP(A116,'ADM Details FY17'!$A$3:$W$3515,23,FALSE)</f>
        <v>0</v>
      </c>
      <c r="S116" s="1">
        <f>VLOOKUP(A116,'ADM Details FY17'!$A$3:$X$3515,24,FALSE)</f>
        <v>0</v>
      </c>
      <c r="T116" s="1">
        <f>VLOOKUP(A116,'ADM Details FY17'!$A$3:$Y$3515,25,FALSE)</f>
        <v>0</v>
      </c>
      <c r="U116" s="1">
        <f>VLOOKUP(A116,'ADM Details FY17'!$A$3:$AA$3515,27,FALSE)</f>
        <v>0</v>
      </c>
      <c r="V116" s="1">
        <f>IFERROR(VLOOKUP(C116,'eindex _tget pp '!$A$4:$E$615,5,FALSE),0)</f>
        <v>0</v>
      </c>
      <c r="W116" s="31">
        <f>IFERROR(VLOOKUP(C116,'eindex _tget pp '!$A$4:$F$615,6,FALSE),0)</f>
        <v>0</v>
      </c>
      <c r="X116" s="4">
        <f>IFERROR(VLOOKUP(B116,'eschools 16'!$A$2:$F$25,6,FALSE),1)</f>
        <v>2</v>
      </c>
      <c r="Y116" s="1">
        <f t="shared" si="5"/>
        <v>0</v>
      </c>
      <c r="Z116" s="1">
        <f t="shared" si="6"/>
        <v>0</v>
      </c>
      <c r="AA116" s="31">
        <f>IFERROR(VLOOKUP(C116,'eindex _tget pp '!$A$4:$G$615,7,FALSE),0)</f>
        <v>0</v>
      </c>
      <c r="AB116" s="1">
        <f>VLOOKUP(A116,'ADM Details FY17'!$A$3:$AB$3515,28,FALSE)</f>
        <v>0</v>
      </c>
      <c r="AC116" s="1">
        <f t="shared" si="7"/>
        <v>0</v>
      </c>
      <c r="AD116" s="1">
        <f t="shared" si="8"/>
        <v>0</v>
      </c>
      <c r="AE116" s="1">
        <f t="shared" si="9"/>
        <v>0</v>
      </c>
      <c r="AF116" s="84">
        <v>9122</v>
      </c>
      <c r="AG116" s="1">
        <v>215.34</v>
      </c>
      <c r="AH116" s="1">
        <v>0.97</v>
      </c>
      <c r="AI116" s="1">
        <v>31.2</v>
      </c>
      <c r="AJ116" s="1">
        <v>2.1</v>
      </c>
      <c r="AK116" s="1">
        <v>0</v>
      </c>
      <c r="AL116" s="1">
        <v>0</v>
      </c>
      <c r="AM116" s="1">
        <v>1.27</v>
      </c>
      <c r="AN116" s="1">
        <v>215.34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24966.32</v>
      </c>
      <c r="AZ116" s="1">
        <v>213498.77</v>
      </c>
      <c r="BA116" s="1">
        <v>0</v>
      </c>
      <c r="BB116" s="1">
        <v>0</v>
      </c>
      <c r="BC116" s="1">
        <v>215.34</v>
      </c>
    </row>
    <row r="117" spans="1:55" x14ac:dyDescent="0.25">
      <c r="A117" t="str">
        <f>B117&amp;"-"&amp;COUNTIF($B$3:B117,B117)</f>
        <v>162-24</v>
      </c>
      <c r="B117">
        <v>162</v>
      </c>
      <c r="C117" s="18">
        <f>VLOOKUP(A117,'ADM Details FY17'!$A$3:$D$3515,4,FALSE)</f>
        <v>0</v>
      </c>
      <c r="D117" s="1">
        <f>VLOOKUP(A117,'ADM Details FY17'!$A$3:$E$3515,5,FALSE)</f>
        <v>0</v>
      </c>
      <c r="E117" s="1">
        <f>VLOOKUP(A117,'ADM Details FY17'!$A$3:$F$3515,6,FALSE)</f>
        <v>0</v>
      </c>
      <c r="F117" s="1">
        <f>VLOOKUP(A117,'ADM Details FY17'!$A$3:$G$3515,7,FALSE)</f>
        <v>0</v>
      </c>
      <c r="G117" s="1">
        <f>VLOOKUP(A117,'ADM Details FY17'!$A$3:$H$3515,8,FALSE)</f>
        <v>0</v>
      </c>
      <c r="H117" s="1">
        <f>VLOOKUP(A117,'ADM Details FY17'!$A$3:$I$3515,9,FALSE)</f>
        <v>0</v>
      </c>
      <c r="I117" s="1">
        <f>VLOOKUP(A117,'ADM Details FY17'!$A$3:$J$3517,10,FALSE)</f>
        <v>0</v>
      </c>
      <c r="J117" s="1">
        <f>VLOOKUP(A117,'ADM Details FY17'!$A$3:$K$3515,11,FALSE)</f>
        <v>0</v>
      </c>
      <c r="K117" s="1">
        <f>VLOOKUP(A117,'ADM Details FY17'!$A$3:$M$3515,13,FALSE)</f>
        <v>0</v>
      </c>
      <c r="L117" s="1">
        <f>VLOOKUP(A117,'ADM Details FY17'!$A$3:$O$3515,15,FALSE)</f>
        <v>0</v>
      </c>
      <c r="M117" s="1">
        <f>VLOOKUP(A117,'ADM Details FY17'!$A$3:$P$3515,16,FALSE)</f>
        <v>0</v>
      </c>
      <c r="N117" s="1">
        <f>VLOOKUP(A117,'ADM Details FY17'!$A$3:$Q$3515,17,FALSE)</f>
        <v>0</v>
      </c>
      <c r="O117" s="1">
        <f>VLOOKUP(A117,'ADM Details FY17'!$A$3:$S$3515,19,FALSE)</f>
        <v>0</v>
      </c>
      <c r="P117" s="1">
        <f>VLOOKUP(A117,'ADM Details FY17'!$A$3:$U$3515,21,FALSE)</f>
        <v>0</v>
      </c>
      <c r="Q117" s="1">
        <f>VLOOKUP(A117,'ADM Details FY17'!$A$3:$V$3515,22,FALSE)</f>
        <v>0</v>
      </c>
      <c r="R117" s="1">
        <f>VLOOKUP(A117,'ADM Details FY17'!$A$3:$W$3515,23,FALSE)</f>
        <v>0</v>
      </c>
      <c r="S117" s="1">
        <f>VLOOKUP(A117,'ADM Details FY17'!$A$3:$X$3515,24,FALSE)</f>
        <v>0</v>
      </c>
      <c r="T117" s="1">
        <f>VLOOKUP(A117,'ADM Details FY17'!$A$3:$Y$3515,25,FALSE)</f>
        <v>0</v>
      </c>
      <c r="U117" s="1">
        <f>VLOOKUP(A117,'ADM Details FY17'!$A$3:$AA$3515,27,FALSE)</f>
        <v>0</v>
      </c>
      <c r="V117" s="1">
        <f>IFERROR(VLOOKUP(C117,'eindex _tget pp '!$A$4:$E$615,5,FALSE),0)</f>
        <v>0</v>
      </c>
      <c r="W117" s="31">
        <f>IFERROR(VLOOKUP(C117,'eindex _tget pp '!$A$4:$F$615,6,FALSE),0)</f>
        <v>0</v>
      </c>
      <c r="X117" s="4">
        <f>IFERROR(VLOOKUP(B117,'eschools 16'!$A$2:$F$25,6,FALSE),1)</f>
        <v>2</v>
      </c>
      <c r="Y117" s="1">
        <f t="shared" si="5"/>
        <v>0</v>
      </c>
      <c r="Z117" s="1">
        <f t="shared" si="6"/>
        <v>0</v>
      </c>
      <c r="AA117" s="31">
        <f>IFERROR(VLOOKUP(C117,'eindex _tget pp '!$A$4:$G$615,7,FALSE),0)</f>
        <v>0</v>
      </c>
      <c r="AB117" s="1">
        <f>VLOOKUP(A117,'ADM Details FY17'!$A$3:$AB$3515,28,FALSE)</f>
        <v>0</v>
      </c>
      <c r="AC117" s="1">
        <f t="shared" si="7"/>
        <v>0</v>
      </c>
      <c r="AD117" s="1">
        <f t="shared" si="8"/>
        <v>0</v>
      </c>
      <c r="AE117" s="1">
        <f t="shared" si="9"/>
        <v>0</v>
      </c>
      <c r="AF117" s="84">
        <v>9147</v>
      </c>
      <c r="AG117" s="1">
        <v>368.35999999999996</v>
      </c>
      <c r="AH117" s="1">
        <v>6.15</v>
      </c>
      <c r="AI117" s="1">
        <v>39.159999999999997</v>
      </c>
      <c r="AJ117" s="1">
        <v>6.31</v>
      </c>
      <c r="AK117" s="1">
        <v>0</v>
      </c>
      <c r="AL117" s="1">
        <v>3</v>
      </c>
      <c r="AM117" s="1">
        <v>1</v>
      </c>
      <c r="AN117" s="1">
        <v>368.35999999999996</v>
      </c>
      <c r="AO117" s="1">
        <v>0</v>
      </c>
      <c r="AP117" s="1">
        <v>0</v>
      </c>
      <c r="AQ117" s="1">
        <v>0</v>
      </c>
      <c r="AR117" s="1">
        <v>159.23000000000002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112103.12999999999</v>
      </c>
      <c r="AZ117" s="1">
        <v>187624.78</v>
      </c>
      <c r="BA117" s="1">
        <v>0</v>
      </c>
      <c r="BB117" s="1">
        <v>0</v>
      </c>
      <c r="BC117" s="1">
        <v>368.35999999999996</v>
      </c>
    </row>
    <row r="118" spans="1:55" x14ac:dyDescent="0.25">
      <c r="A118" t="str">
        <f>B118&amp;"-"&amp;COUNTIF($B$3:B118,B118)</f>
        <v>162-25</v>
      </c>
      <c r="B118">
        <v>162</v>
      </c>
      <c r="C118" s="18">
        <f>VLOOKUP(A118,'ADM Details FY17'!$A$3:$D$3515,4,FALSE)</f>
        <v>0</v>
      </c>
      <c r="D118" s="1">
        <f>VLOOKUP(A118,'ADM Details FY17'!$A$3:$E$3515,5,FALSE)</f>
        <v>0</v>
      </c>
      <c r="E118" s="1">
        <f>VLOOKUP(A118,'ADM Details FY17'!$A$3:$F$3515,6,FALSE)</f>
        <v>0</v>
      </c>
      <c r="F118" s="1">
        <f>VLOOKUP(A118,'ADM Details FY17'!$A$3:$G$3515,7,FALSE)</f>
        <v>0</v>
      </c>
      <c r="G118" s="1">
        <f>VLOOKUP(A118,'ADM Details FY17'!$A$3:$H$3515,8,FALSE)</f>
        <v>0</v>
      </c>
      <c r="H118" s="1">
        <f>VLOOKUP(A118,'ADM Details FY17'!$A$3:$I$3515,9,FALSE)</f>
        <v>0</v>
      </c>
      <c r="I118" s="1">
        <f>VLOOKUP(A118,'ADM Details FY17'!$A$3:$J$3517,10,FALSE)</f>
        <v>0</v>
      </c>
      <c r="J118" s="1">
        <f>VLOOKUP(A118,'ADM Details FY17'!$A$3:$K$3515,11,FALSE)</f>
        <v>0</v>
      </c>
      <c r="K118" s="1">
        <f>VLOOKUP(A118,'ADM Details FY17'!$A$3:$M$3515,13,FALSE)</f>
        <v>0</v>
      </c>
      <c r="L118" s="1">
        <f>VLOOKUP(A118,'ADM Details FY17'!$A$3:$O$3515,15,FALSE)</f>
        <v>0</v>
      </c>
      <c r="M118" s="1">
        <f>VLOOKUP(A118,'ADM Details FY17'!$A$3:$P$3515,16,FALSE)</f>
        <v>0</v>
      </c>
      <c r="N118" s="1">
        <f>VLOOKUP(A118,'ADM Details FY17'!$A$3:$Q$3515,17,FALSE)</f>
        <v>0</v>
      </c>
      <c r="O118" s="1">
        <f>VLOOKUP(A118,'ADM Details FY17'!$A$3:$S$3515,19,FALSE)</f>
        <v>0</v>
      </c>
      <c r="P118" s="1">
        <f>VLOOKUP(A118,'ADM Details FY17'!$A$3:$U$3515,21,FALSE)</f>
        <v>0</v>
      </c>
      <c r="Q118" s="1">
        <f>VLOOKUP(A118,'ADM Details FY17'!$A$3:$V$3515,22,FALSE)</f>
        <v>0</v>
      </c>
      <c r="R118" s="1">
        <f>VLOOKUP(A118,'ADM Details FY17'!$A$3:$W$3515,23,FALSE)</f>
        <v>0</v>
      </c>
      <c r="S118" s="1">
        <f>VLOOKUP(A118,'ADM Details FY17'!$A$3:$X$3515,24,FALSE)</f>
        <v>0</v>
      </c>
      <c r="T118" s="1">
        <f>VLOOKUP(A118,'ADM Details FY17'!$A$3:$Y$3515,25,FALSE)</f>
        <v>0</v>
      </c>
      <c r="U118" s="1">
        <f>VLOOKUP(A118,'ADM Details FY17'!$A$3:$AA$3515,27,FALSE)</f>
        <v>0</v>
      </c>
      <c r="V118" s="1">
        <f>IFERROR(VLOOKUP(C118,'eindex _tget pp '!$A$4:$E$615,5,FALSE),0)</f>
        <v>0</v>
      </c>
      <c r="W118" s="31">
        <f>IFERROR(VLOOKUP(C118,'eindex _tget pp '!$A$4:$F$615,6,FALSE),0)</f>
        <v>0</v>
      </c>
      <c r="X118" s="4">
        <f>IFERROR(VLOOKUP(B118,'eschools 16'!$A$2:$F$25,6,FALSE),1)</f>
        <v>2</v>
      </c>
      <c r="Y118" s="1">
        <f t="shared" si="5"/>
        <v>0</v>
      </c>
      <c r="Z118" s="1">
        <f t="shared" si="6"/>
        <v>0</v>
      </c>
      <c r="AA118" s="31">
        <f>IFERROR(VLOOKUP(C118,'eindex _tget pp '!$A$4:$G$615,7,FALSE),0)</f>
        <v>0</v>
      </c>
      <c r="AB118" s="1">
        <f>VLOOKUP(A118,'ADM Details FY17'!$A$3:$AB$3515,28,FALSE)</f>
        <v>0</v>
      </c>
      <c r="AC118" s="1">
        <f t="shared" si="7"/>
        <v>0</v>
      </c>
      <c r="AD118" s="1">
        <f t="shared" si="8"/>
        <v>0</v>
      </c>
      <c r="AE118" s="1">
        <f t="shared" si="9"/>
        <v>0</v>
      </c>
      <c r="AF118" s="84">
        <v>9148</v>
      </c>
      <c r="AG118" s="1">
        <v>104.77000000000001</v>
      </c>
      <c r="AH118" s="1">
        <v>0</v>
      </c>
      <c r="AI118" s="1">
        <v>2.29</v>
      </c>
      <c r="AJ118" s="1">
        <v>0</v>
      </c>
      <c r="AK118" s="1">
        <v>0</v>
      </c>
      <c r="AL118" s="1">
        <v>0</v>
      </c>
      <c r="AM118" s="1">
        <v>0.71</v>
      </c>
      <c r="AN118" s="1">
        <v>104.77000000000001</v>
      </c>
      <c r="AO118" s="1">
        <v>0</v>
      </c>
      <c r="AP118" s="1">
        <v>1.7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29266.48</v>
      </c>
      <c r="AZ118" s="1">
        <v>94770.299999999988</v>
      </c>
      <c r="BA118" s="1">
        <v>0</v>
      </c>
      <c r="BB118" s="1">
        <v>0</v>
      </c>
      <c r="BC118" s="1">
        <v>104.77000000000001</v>
      </c>
    </row>
    <row r="119" spans="1:55" x14ac:dyDescent="0.25">
      <c r="A119" t="str">
        <f>B119&amp;"-"&amp;COUNTIF($B$3:B119,B119)</f>
        <v>162-26</v>
      </c>
      <c r="B119">
        <v>162</v>
      </c>
      <c r="C119" s="18">
        <f>VLOOKUP(A119,'ADM Details FY17'!$A$3:$D$3515,4,FALSE)</f>
        <v>0</v>
      </c>
      <c r="D119" s="1">
        <f>VLOOKUP(A119,'ADM Details FY17'!$A$3:$E$3515,5,FALSE)</f>
        <v>0</v>
      </c>
      <c r="E119" s="1">
        <f>VLOOKUP(A119,'ADM Details FY17'!$A$3:$F$3515,6,FALSE)</f>
        <v>0</v>
      </c>
      <c r="F119" s="1">
        <f>VLOOKUP(A119,'ADM Details FY17'!$A$3:$G$3515,7,FALSE)</f>
        <v>0</v>
      </c>
      <c r="G119" s="1">
        <f>VLOOKUP(A119,'ADM Details FY17'!$A$3:$H$3515,8,FALSE)</f>
        <v>0</v>
      </c>
      <c r="H119" s="1">
        <f>VLOOKUP(A119,'ADM Details FY17'!$A$3:$I$3515,9,FALSE)</f>
        <v>0</v>
      </c>
      <c r="I119" s="1">
        <f>VLOOKUP(A119,'ADM Details FY17'!$A$3:$J$3517,10,FALSE)</f>
        <v>0</v>
      </c>
      <c r="J119" s="1">
        <f>VLOOKUP(A119,'ADM Details FY17'!$A$3:$K$3515,11,FALSE)</f>
        <v>0</v>
      </c>
      <c r="K119" s="1">
        <f>VLOOKUP(A119,'ADM Details FY17'!$A$3:$M$3515,13,FALSE)</f>
        <v>0</v>
      </c>
      <c r="L119" s="1">
        <f>VLOOKUP(A119,'ADM Details FY17'!$A$3:$O$3515,15,FALSE)</f>
        <v>0</v>
      </c>
      <c r="M119" s="1">
        <f>VLOOKUP(A119,'ADM Details FY17'!$A$3:$P$3515,16,FALSE)</f>
        <v>0</v>
      </c>
      <c r="N119" s="1">
        <f>VLOOKUP(A119,'ADM Details FY17'!$A$3:$Q$3515,17,FALSE)</f>
        <v>0</v>
      </c>
      <c r="O119" s="1">
        <f>VLOOKUP(A119,'ADM Details FY17'!$A$3:$S$3515,19,FALSE)</f>
        <v>0</v>
      </c>
      <c r="P119" s="1">
        <f>VLOOKUP(A119,'ADM Details FY17'!$A$3:$U$3515,21,FALSE)</f>
        <v>0</v>
      </c>
      <c r="Q119" s="1">
        <f>VLOOKUP(A119,'ADM Details FY17'!$A$3:$V$3515,22,FALSE)</f>
        <v>0</v>
      </c>
      <c r="R119" s="1">
        <f>VLOOKUP(A119,'ADM Details FY17'!$A$3:$W$3515,23,FALSE)</f>
        <v>0</v>
      </c>
      <c r="S119" s="1">
        <f>VLOOKUP(A119,'ADM Details FY17'!$A$3:$X$3515,24,FALSE)</f>
        <v>0</v>
      </c>
      <c r="T119" s="1">
        <f>VLOOKUP(A119,'ADM Details FY17'!$A$3:$Y$3515,25,FALSE)</f>
        <v>0</v>
      </c>
      <c r="U119" s="1">
        <f>VLOOKUP(A119,'ADM Details FY17'!$A$3:$AA$3515,27,FALSE)</f>
        <v>0</v>
      </c>
      <c r="V119" s="1">
        <f>IFERROR(VLOOKUP(C119,'eindex _tget pp '!$A$4:$E$615,5,FALSE),0)</f>
        <v>0</v>
      </c>
      <c r="W119" s="31">
        <f>IFERROR(VLOOKUP(C119,'eindex _tget pp '!$A$4:$F$615,6,FALSE),0)</f>
        <v>0</v>
      </c>
      <c r="X119" s="4">
        <f>IFERROR(VLOOKUP(B119,'eschools 16'!$A$2:$F$25,6,FALSE),1)</f>
        <v>2</v>
      </c>
      <c r="Y119" s="1">
        <f t="shared" si="5"/>
        <v>0</v>
      </c>
      <c r="Z119" s="1">
        <f t="shared" si="6"/>
        <v>0</v>
      </c>
      <c r="AA119" s="31">
        <f>IFERROR(VLOOKUP(C119,'eindex _tget pp '!$A$4:$G$615,7,FALSE),0)</f>
        <v>0</v>
      </c>
      <c r="AB119" s="1">
        <f>VLOOKUP(A119,'ADM Details FY17'!$A$3:$AB$3515,28,FALSE)</f>
        <v>0</v>
      </c>
      <c r="AC119" s="1">
        <f t="shared" si="7"/>
        <v>0</v>
      </c>
      <c r="AD119" s="1">
        <f t="shared" si="8"/>
        <v>0</v>
      </c>
      <c r="AE119" s="1">
        <f t="shared" si="9"/>
        <v>0</v>
      </c>
      <c r="AF119" s="84">
        <v>9149</v>
      </c>
      <c r="AG119" s="1">
        <v>359.49</v>
      </c>
      <c r="AH119" s="1">
        <v>5</v>
      </c>
      <c r="AI119" s="1">
        <v>32.64</v>
      </c>
      <c r="AJ119" s="1">
        <v>5</v>
      </c>
      <c r="AK119" s="1">
        <v>0</v>
      </c>
      <c r="AL119" s="1">
        <v>2</v>
      </c>
      <c r="AM119" s="1">
        <v>0</v>
      </c>
      <c r="AN119" s="1">
        <v>359.49</v>
      </c>
      <c r="AO119" s="1">
        <v>0</v>
      </c>
      <c r="AP119" s="1">
        <v>0</v>
      </c>
      <c r="AQ119" s="1">
        <v>0</v>
      </c>
      <c r="AR119" s="1">
        <v>156.85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94427.11</v>
      </c>
      <c r="AZ119" s="1">
        <v>373799.46</v>
      </c>
      <c r="BA119" s="1">
        <v>0</v>
      </c>
      <c r="BB119" s="1">
        <v>0</v>
      </c>
      <c r="BC119" s="1">
        <v>359.49</v>
      </c>
    </row>
    <row r="120" spans="1:55" x14ac:dyDescent="0.25">
      <c r="A120" t="str">
        <f>B120&amp;"-"&amp;COUNTIF($B$3:B120,B120)</f>
        <v>162-27</v>
      </c>
      <c r="B120">
        <v>162</v>
      </c>
      <c r="C120" s="18">
        <f>VLOOKUP(A120,'ADM Details FY17'!$A$3:$D$3515,4,FALSE)</f>
        <v>0</v>
      </c>
      <c r="D120" s="1">
        <f>VLOOKUP(A120,'ADM Details FY17'!$A$3:$E$3515,5,FALSE)</f>
        <v>0</v>
      </c>
      <c r="E120" s="1">
        <f>VLOOKUP(A120,'ADM Details FY17'!$A$3:$F$3515,6,FALSE)</f>
        <v>0</v>
      </c>
      <c r="F120" s="1">
        <f>VLOOKUP(A120,'ADM Details FY17'!$A$3:$G$3515,7,FALSE)</f>
        <v>0</v>
      </c>
      <c r="G120" s="1">
        <f>VLOOKUP(A120,'ADM Details FY17'!$A$3:$H$3515,8,FALSE)</f>
        <v>0</v>
      </c>
      <c r="H120" s="1">
        <f>VLOOKUP(A120,'ADM Details FY17'!$A$3:$I$3515,9,FALSE)</f>
        <v>0</v>
      </c>
      <c r="I120" s="1">
        <f>VLOOKUP(A120,'ADM Details FY17'!$A$3:$J$3517,10,FALSE)</f>
        <v>0</v>
      </c>
      <c r="J120" s="1">
        <f>VLOOKUP(A120,'ADM Details FY17'!$A$3:$K$3515,11,FALSE)</f>
        <v>0</v>
      </c>
      <c r="K120" s="1">
        <f>VLOOKUP(A120,'ADM Details FY17'!$A$3:$M$3515,13,FALSE)</f>
        <v>0</v>
      </c>
      <c r="L120" s="1">
        <f>VLOOKUP(A120,'ADM Details FY17'!$A$3:$O$3515,15,FALSE)</f>
        <v>0</v>
      </c>
      <c r="M120" s="1">
        <f>VLOOKUP(A120,'ADM Details FY17'!$A$3:$P$3515,16,FALSE)</f>
        <v>0</v>
      </c>
      <c r="N120" s="1">
        <f>VLOOKUP(A120,'ADM Details FY17'!$A$3:$Q$3515,17,FALSE)</f>
        <v>0</v>
      </c>
      <c r="O120" s="1">
        <f>VLOOKUP(A120,'ADM Details FY17'!$A$3:$S$3515,19,FALSE)</f>
        <v>0</v>
      </c>
      <c r="P120" s="1">
        <f>VLOOKUP(A120,'ADM Details FY17'!$A$3:$U$3515,21,FALSE)</f>
        <v>0</v>
      </c>
      <c r="Q120" s="1">
        <f>VLOOKUP(A120,'ADM Details FY17'!$A$3:$V$3515,22,FALSE)</f>
        <v>0</v>
      </c>
      <c r="R120" s="1">
        <f>VLOOKUP(A120,'ADM Details FY17'!$A$3:$W$3515,23,FALSE)</f>
        <v>0</v>
      </c>
      <c r="S120" s="1">
        <f>VLOOKUP(A120,'ADM Details FY17'!$A$3:$X$3515,24,FALSE)</f>
        <v>0</v>
      </c>
      <c r="T120" s="1">
        <f>VLOOKUP(A120,'ADM Details FY17'!$A$3:$Y$3515,25,FALSE)</f>
        <v>0</v>
      </c>
      <c r="U120" s="1">
        <f>VLOOKUP(A120,'ADM Details FY17'!$A$3:$AA$3515,27,FALSE)</f>
        <v>0</v>
      </c>
      <c r="V120" s="1">
        <f>IFERROR(VLOOKUP(C120,'eindex _tget pp '!$A$4:$E$615,5,FALSE),0)</f>
        <v>0</v>
      </c>
      <c r="W120" s="31">
        <f>IFERROR(VLOOKUP(C120,'eindex _tget pp '!$A$4:$F$615,6,FALSE),0)</f>
        <v>0</v>
      </c>
      <c r="X120" s="4">
        <f>IFERROR(VLOOKUP(B120,'eschools 16'!$A$2:$F$25,6,FALSE),1)</f>
        <v>2</v>
      </c>
      <c r="Y120" s="1">
        <f t="shared" si="5"/>
        <v>0</v>
      </c>
      <c r="Z120" s="1">
        <f t="shared" si="6"/>
        <v>0</v>
      </c>
      <c r="AA120" s="31">
        <f>IFERROR(VLOOKUP(C120,'eindex _tget pp '!$A$4:$G$615,7,FALSE),0)</f>
        <v>0</v>
      </c>
      <c r="AB120" s="1">
        <f>VLOOKUP(A120,'ADM Details FY17'!$A$3:$AB$3515,28,FALSE)</f>
        <v>0</v>
      </c>
      <c r="AC120" s="1">
        <f t="shared" si="7"/>
        <v>0</v>
      </c>
      <c r="AD120" s="1">
        <f t="shared" si="8"/>
        <v>0</v>
      </c>
      <c r="AE120" s="1">
        <f t="shared" si="9"/>
        <v>0</v>
      </c>
      <c r="AF120" s="84">
        <v>9163</v>
      </c>
      <c r="AG120" s="1">
        <v>100.12</v>
      </c>
      <c r="AH120" s="1">
        <v>4.43</v>
      </c>
      <c r="AI120" s="1">
        <v>9.02</v>
      </c>
      <c r="AJ120" s="1">
        <v>1.38</v>
      </c>
      <c r="AK120" s="1">
        <v>0</v>
      </c>
      <c r="AL120" s="1">
        <v>0</v>
      </c>
      <c r="AM120" s="1">
        <v>0</v>
      </c>
      <c r="AN120" s="1">
        <v>100.12</v>
      </c>
      <c r="AO120" s="1">
        <v>0</v>
      </c>
      <c r="AP120" s="1">
        <v>0</v>
      </c>
      <c r="AQ120" s="1">
        <v>0</v>
      </c>
      <c r="AR120" s="1">
        <v>56.72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11363.76</v>
      </c>
      <c r="AZ120" s="1">
        <v>100023.52</v>
      </c>
      <c r="BA120" s="1">
        <v>0</v>
      </c>
      <c r="BB120" s="1">
        <v>0</v>
      </c>
      <c r="BC120" s="1">
        <v>100.12</v>
      </c>
    </row>
    <row r="121" spans="1:55" x14ac:dyDescent="0.25">
      <c r="A121" t="str">
        <f>B121&amp;"-"&amp;COUNTIF($B$3:B121,B121)</f>
        <v>162-28</v>
      </c>
      <c r="B121">
        <v>162</v>
      </c>
      <c r="C121" s="18">
        <f>VLOOKUP(A121,'ADM Details FY17'!$A$3:$D$3515,4,FALSE)</f>
        <v>0</v>
      </c>
      <c r="D121" s="1">
        <f>VLOOKUP(A121,'ADM Details FY17'!$A$3:$E$3515,5,FALSE)</f>
        <v>0</v>
      </c>
      <c r="E121" s="1">
        <f>VLOOKUP(A121,'ADM Details FY17'!$A$3:$F$3515,6,FALSE)</f>
        <v>0</v>
      </c>
      <c r="F121" s="1">
        <f>VLOOKUP(A121,'ADM Details FY17'!$A$3:$G$3515,7,FALSE)</f>
        <v>0</v>
      </c>
      <c r="G121" s="1">
        <f>VLOOKUP(A121,'ADM Details FY17'!$A$3:$H$3515,8,FALSE)</f>
        <v>0</v>
      </c>
      <c r="H121" s="1">
        <f>VLOOKUP(A121,'ADM Details FY17'!$A$3:$I$3515,9,FALSE)</f>
        <v>0</v>
      </c>
      <c r="I121" s="1">
        <f>VLOOKUP(A121,'ADM Details FY17'!$A$3:$J$3517,10,FALSE)</f>
        <v>0</v>
      </c>
      <c r="J121" s="1">
        <f>VLOOKUP(A121,'ADM Details FY17'!$A$3:$K$3515,11,FALSE)</f>
        <v>0</v>
      </c>
      <c r="K121" s="1">
        <f>VLOOKUP(A121,'ADM Details FY17'!$A$3:$M$3515,13,FALSE)</f>
        <v>0</v>
      </c>
      <c r="L121" s="1">
        <f>VLOOKUP(A121,'ADM Details FY17'!$A$3:$O$3515,15,FALSE)</f>
        <v>0</v>
      </c>
      <c r="M121" s="1">
        <f>VLOOKUP(A121,'ADM Details FY17'!$A$3:$P$3515,16,FALSE)</f>
        <v>0</v>
      </c>
      <c r="N121" s="1">
        <f>VLOOKUP(A121,'ADM Details FY17'!$A$3:$Q$3515,17,FALSE)</f>
        <v>0</v>
      </c>
      <c r="O121" s="1">
        <f>VLOOKUP(A121,'ADM Details FY17'!$A$3:$S$3515,19,FALSE)</f>
        <v>0</v>
      </c>
      <c r="P121" s="1">
        <f>VLOOKUP(A121,'ADM Details FY17'!$A$3:$U$3515,21,FALSE)</f>
        <v>0</v>
      </c>
      <c r="Q121" s="1">
        <f>VLOOKUP(A121,'ADM Details FY17'!$A$3:$V$3515,22,FALSE)</f>
        <v>0</v>
      </c>
      <c r="R121" s="1">
        <f>VLOOKUP(A121,'ADM Details FY17'!$A$3:$W$3515,23,FALSE)</f>
        <v>0</v>
      </c>
      <c r="S121" s="1">
        <f>VLOOKUP(A121,'ADM Details FY17'!$A$3:$X$3515,24,FALSE)</f>
        <v>0</v>
      </c>
      <c r="T121" s="1">
        <f>VLOOKUP(A121,'ADM Details FY17'!$A$3:$Y$3515,25,FALSE)</f>
        <v>0</v>
      </c>
      <c r="U121" s="1">
        <f>VLOOKUP(A121,'ADM Details FY17'!$A$3:$AA$3515,27,FALSE)</f>
        <v>0</v>
      </c>
      <c r="V121" s="1">
        <f>IFERROR(VLOOKUP(C121,'eindex _tget pp '!$A$4:$E$615,5,FALSE),0)</f>
        <v>0</v>
      </c>
      <c r="W121" s="31">
        <f>IFERROR(VLOOKUP(C121,'eindex _tget pp '!$A$4:$F$615,6,FALSE),0)</f>
        <v>0</v>
      </c>
      <c r="X121" s="4">
        <f>IFERROR(VLOOKUP(B121,'eschools 16'!$A$2:$F$25,6,FALSE),1)</f>
        <v>2</v>
      </c>
      <c r="Y121" s="1">
        <f t="shared" si="5"/>
        <v>0</v>
      </c>
      <c r="Z121" s="1">
        <f t="shared" si="6"/>
        <v>0</v>
      </c>
      <c r="AA121" s="31">
        <f>IFERROR(VLOOKUP(C121,'eindex _tget pp '!$A$4:$G$615,7,FALSE),0)</f>
        <v>0</v>
      </c>
      <c r="AB121" s="1">
        <f>VLOOKUP(A121,'ADM Details FY17'!$A$3:$AB$3515,28,FALSE)</f>
        <v>0</v>
      </c>
      <c r="AC121" s="1">
        <f t="shared" si="7"/>
        <v>0</v>
      </c>
      <c r="AD121" s="1">
        <f t="shared" si="8"/>
        <v>0</v>
      </c>
      <c r="AE121" s="1">
        <f t="shared" si="9"/>
        <v>0</v>
      </c>
      <c r="AF121" s="84">
        <v>9164</v>
      </c>
      <c r="AG121" s="1">
        <v>167.97</v>
      </c>
      <c r="AH121" s="1">
        <v>1</v>
      </c>
      <c r="AI121" s="1">
        <v>15.399999999999999</v>
      </c>
      <c r="AJ121" s="1">
        <v>0</v>
      </c>
      <c r="AK121" s="1">
        <v>0</v>
      </c>
      <c r="AL121" s="1">
        <v>0</v>
      </c>
      <c r="AM121" s="1">
        <v>1</v>
      </c>
      <c r="AN121" s="1">
        <v>167.97</v>
      </c>
      <c r="AO121" s="1">
        <v>12.49</v>
      </c>
      <c r="AP121" s="1">
        <v>7.7799999999999994</v>
      </c>
      <c r="AQ121" s="1">
        <v>0</v>
      </c>
      <c r="AR121" s="1">
        <v>132.12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48761.03</v>
      </c>
      <c r="AZ121" s="1">
        <v>82745.17</v>
      </c>
      <c r="BA121" s="1">
        <v>0</v>
      </c>
      <c r="BB121" s="1">
        <v>0</v>
      </c>
      <c r="BC121" s="1">
        <v>167.97</v>
      </c>
    </row>
    <row r="122" spans="1:55" x14ac:dyDescent="0.25">
      <c r="A122" t="str">
        <f>B122&amp;"-"&amp;COUNTIF($B$3:B122,B122)</f>
        <v>197-1</v>
      </c>
      <c r="B122">
        <v>197</v>
      </c>
      <c r="C122" s="18">
        <f>VLOOKUP(A122,'ADM Details FY17'!$A$3:$D$3515,4,FALSE)</f>
        <v>43802</v>
      </c>
      <c r="D122" s="1">
        <f>VLOOKUP(A122,'ADM Details FY17'!$A$3:$E$3515,5,FALSE)</f>
        <v>1.02</v>
      </c>
      <c r="E122" s="1">
        <f>VLOOKUP(A122,'ADM Details FY17'!$A$3:$F$3515,6,FALSE)</f>
        <v>0</v>
      </c>
      <c r="F122" s="1">
        <f>VLOOKUP(A122,'ADM Details FY17'!$A$3:$G$3515,7,FALSE)</f>
        <v>0</v>
      </c>
      <c r="G122" s="1">
        <f>VLOOKUP(A122,'ADM Details FY17'!$A$3:$H$3515,8,FALSE)</f>
        <v>0</v>
      </c>
      <c r="H122" s="1">
        <f>VLOOKUP(A122,'ADM Details FY17'!$A$3:$I$3515,9,FALSE)</f>
        <v>0</v>
      </c>
      <c r="I122" s="1">
        <f>VLOOKUP(A122,'ADM Details FY17'!$A$3:$J$3517,10,FALSE)</f>
        <v>0</v>
      </c>
      <c r="J122" s="1">
        <f>VLOOKUP(A122,'ADM Details FY17'!$A$3:$K$3515,11,FALSE)</f>
        <v>0</v>
      </c>
      <c r="K122" s="1">
        <f>VLOOKUP(A122,'ADM Details FY17'!$A$3:$M$3515,13,FALSE)</f>
        <v>0</v>
      </c>
      <c r="L122" s="1">
        <f>VLOOKUP(A122,'ADM Details FY17'!$A$3:$O$3515,15,FALSE)</f>
        <v>0</v>
      </c>
      <c r="M122" s="1">
        <f>VLOOKUP(A122,'ADM Details FY17'!$A$3:$P$3515,16,FALSE)</f>
        <v>0</v>
      </c>
      <c r="N122" s="1">
        <f>VLOOKUP(A122,'ADM Details FY17'!$A$3:$Q$3515,17,FALSE)</f>
        <v>0</v>
      </c>
      <c r="O122" s="1">
        <f>VLOOKUP(A122,'ADM Details FY17'!$A$3:$S$3515,19,FALSE)</f>
        <v>0</v>
      </c>
      <c r="P122" s="1">
        <f>VLOOKUP(A122,'ADM Details FY17'!$A$3:$U$3515,21,FALSE)</f>
        <v>0</v>
      </c>
      <c r="Q122" s="1">
        <f>VLOOKUP(A122,'ADM Details FY17'!$A$3:$V$3515,22,FALSE)</f>
        <v>0</v>
      </c>
      <c r="R122" s="1">
        <f>VLOOKUP(A122,'ADM Details FY17'!$A$3:$W$3515,23,FALSE)</f>
        <v>0.08</v>
      </c>
      <c r="S122" s="1">
        <f>VLOOKUP(A122,'ADM Details FY17'!$A$3:$X$3515,24,FALSE)</f>
        <v>0</v>
      </c>
      <c r="T122" s="1">
        <f>VLOOKUP(A122,'ADM Details FY17'!$A$3:$Y$3515,25,FALSE)</f>
        <v>0</v>
      </c>
      <c r="U122" s="1">
        <f>VLOOKUP(A122,'ADM Details FY17'!$A$3:$AA$3515,27,FALSE)</f>
        <v>0</v>
      </c>
      <c r="V122" s="1">
        <f>IFERROR(VLOOKUP(C122,'eindex _tget pp '!$A$4:$E$615,5,FALSE),0)</f>
        <v>454.00578141101448</v>
      </c>
      <c r="W122" s="31">
        <f>IFERROR(VLOOKUP(C122,'eindex _tget pp '!$A$4:$F$615,6,FALSE),0)</f>
        <v>3.6729279115</v>
      </c>
      <c r="X122" s="4">
        <f>IFERROR(VLOOKUP(B122,'eschools 16'!$A$2:$F$25,6,FALSE),1)</f>
        <v>1</v>
      </c>
      <c r="Y122" s="1">
        <f t="shared" si="5"/>
        <v>115.77</v>
      </c>
      <c r="Z122" s="1">
        <f t="shared" si="6"/>
        <v>0</v>
      </c>
      <c r="AA122" s="31">
        <f>IFERROR(VLOOKUP(C122,'eindex _tget pp '!$A$4:$G$615,7,FALSE),0)</f>
        <v>0.53438618000000004</v>
      </c>
      <c r="AB122" s="1">
        <f>VLOOKUP(A122,'ADM Details FY17'!$A$3:$AB$3515,28,FALSE)</f>
        <v>0</v>
      </c>
      <c r="AC122" s="1">
        <f t="shared" si="7"/>
        <v>0</v>
      </c>
      <c r="AD122" s="1">
        <f t="shared" si="8"/>
        <v>1.02</v>
      </c>
      <c r="AE122" s="1">
        <f t="shared" si="9"/>
        <v>153</v>
      </c>
      <c r="AF122" s="84">
        <v>9171</v>
      </c>
      <c r="AG122" s="1">
        <v>176.56</v>
      </c>
      <c r="AH122" s="1">
        <v>4.93</v>
      </c>
      <c r="AI122" s="1">
        <v>21.93</v>
      </c>
      <c r="AJ122" s="1">
        <v>3.4</v>
      </c>
      <c r="AK122" s="1">
        <v>1</v>
      </c>
      <c r="AL122" s="1">
        <v>0</v>
      </c>
      <c r="AM122" s="1">
        <v>2</v>
      </c>
      <c r="AN122" s="1">
        <v>176.56</v>
      </c>
      <c r="AO122" s="1">
        <v>0</v>
      </c>
      <c r="AP122" s="1">
        <v>0</v>
      </c>
      <c r="AQ122" s="1">
        <v>0</v>
      </c>
      <c r="AR122" s="1">
        <v>77.510000000000005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53743.700000000004</v>
      </c>
      <c r="AZ122" s="1">
        <v>90093.759999999995</v>
      </c>
      <c r="BA122" s="1">
        <v>0</v>
      </c>
      <c r="BB122" s="1">
        <v>0</v>
      </c>
      <c r="BC122" s="1">
        <v>176.56</v>
      </c>
    </row>
    <row r="123" spans="1:55" x14ac:dyDescent="0.25">
      <c r="A123" t="str">
        <f>B123&amp;"-"&amp;COUNTIF($B$3:B123,B123)</f>
        <v>197-2</v>
      </c>
      <c r="B123">
        <v>197</v>
      </c>
      <c r="C123" s="18">
        <f>VLOOKUP(A123,'ADM Details FY17'!$A$3:$D$3515,4,FALSE)</f>
        <v>46953</v>
      </c>
      <c r="D123" s="1">
        <f>VLOOKUP(A123,'ADM Details FY17'!$A$3:$E$3515,5,FALSE)</f>
        <v>28.46</v>
      </c>
      <c r="E123" s="1">
        <f>VLOOKUP(A123,'ADM Details FY17'!$A$3:$F$3515,6,FALSE)</f>
        <v>0</v>
      </c>
      <c r="F123" s="1">
        <f>VLOOKUP(A123,'ADM Details FY17'!$A$3:$G$3515,7,FALSE)</f>
        <v>2.4900000000000002</v>
      </c>
      <c r="G123" s="1">
        <f>VLOOKUP(A123,'ADM Details FY17'!$A$3:$H$3515,8,FALSE)</f>
        <v>0.36</v>
      </c>
      <c r="H123" s="1">
        <f>VLOOKUP(A123,'ADM Details FY17'!$A$3:$I$3515,9,FALSE)</f>
        <v>0</v>
      </c>
      <c r="I123" s="1">
        <f>VLOOKUP(A123,'ADM Details FY17'!$A$3:$J$3517,10,FALSE)</f>
        <v>0</v>
      </c>
      <c r="J123" s="1">
        <f>VLOOKUP(A123,'ADM Details FY17'!$A$3:$K$3515,11,FALSE)</f>
        <v>0</v>
      </c>
      <c r="K123" s="1">
        <f>VLOOKUP(A123,'ADM Details FY17'!$A$3:$M$3515,13,FALSE)</f>
        <v>19.53</v>
      </c>
      <c r="L123" s="1">
        <f>VLOOKUP(A123,'ADM Details FY17'!$A$3:$O$3515,15,FALSE)</f>
        <v>0</v>
      </c>
      <c r="M123" s="1">
        <f>VLOOKUP(A123,'ADM Details FY17'!$A$3:$P$3515,16,FALSE)</f>
        <v>0</v>
      </c>
      <c r="N123" s="1">
        <f>VLOOKUP(A123,'ADM Details FY17'!$A$3:$Q$3515,17,FALSE)</f>
        <v>0</v>
      </c>
      <c r="O123" s="1">
        <f>VLOOKUP(A123,'ADM Details FY17'!$A$3:$S$3515,19,FALSE)</f>
        <v>0</v>
      </c>
      <c r="P123" s="1">
        <f>VLOOKUP(A123,'ADM Details FY17'!$A$3:$U$3515,21,FALSE)</f>
        <v>0</v>
      </c>
      <c r="Q123" s="1">
        <f>VLOOKUP(A123,'ADM Details FY17'!$A$3:$V$3515,22,FALSE)</f>
        <v>0</v>
      </c>
      <c r="R123" s="1">
        <f>VLOOKUP(A123,'ADM Details FY17'!$A$3:$W$3515,23,FALSE)</f>
        <v>1.21</v>
      </c>
      <c r="S123" s="1">
        <f>VLOOKUP(A123,'ADM Details FY17'!$A$3:$X$3515,24,FALSE)</f>
        <v>0</v>
      </c>
      <c r="T123" s="1">
        <f>VLOOKUP(A123,'ADM Details FY17'!$A$3:$Y$3515,25,FALSE)</f>
        <v>0</v>
      </c>
      <c r="U123" s="1">
        <f>VLOOKUP(A123,'ADM Details FY17'!$A$3:$AA$3515,27,FALSE)</f>
        <v>0</v>
      </c>
      <c r="V123" s="1">
        <f>IFERROR(VLOOKUP(C123,'eindex _tget pp '!$A$4:$E$615,5,FALSE),0)</f>
        <v>1684.2348410919162</v>
      </c>
      <c r="W123" s="31">
        <f>IFERROR(VLOOKUP(C123,'eindex _tget pp '!$A$4:$F$615,6,FALSE),0)</f>
        <v>2.2177521208000002</v>
      </c>
      <c r="X123" s="4">
        <f>IFERROR(VLOOKUP(B123,'eschools 16'!$A$2:$F$25,6,FALSE),1)</f>
        <v>1</v>
      </c>
      <c r="Y123" s="1">
        <f t="shared" si="5"/>
        <v>11983.33</v>
      </c>
      <c r="Z123" s="1">
        <f t="shared" si="6"/>
        <v>11781.05</v>
      </c>
      <c r="AA123" s="31">
        <f>IFERROR(VLOOKUP(C123,'eindex _tget pp '!$A$4:$G$615,7,FALSE),0)</f>
        <v>0.81904988700000003</v>
      </c>
      <c r="AB123" s="1">
        <f>VLOOKUP(A123,'ADM Details FY17'!$A$3:$AB$3515,28,FALSE)</f>
        <v>0</v>
      </c>
      <c r="AC123" s="1">
        <f t="shared" si="7"/>
        <v>0</v>
      </c>
      <c r="AD123" s="1">
        <f t="shared" si="8"/>
        <v>28.46</v>
      </c>
      <c r="AE123" s="1">
        <f t="shared" si="9"/>
        <v>4269</v>
      </c>
      <c r="AF123" s="84">
        <v>9179</v>
      </c>
      <c r="AG123" s="1">
        <v>451.15000000000003</v>
      </c>
      <c r="AH123" s="1">
        <v>5</v>
      </c>
      <c r="AI123" s="1">
        <v>21.8</v>
      </c>
      <c r="AJ123" s="1">
        <v>2</v>
      </c>
      <c r="AK123" s="1">
        <v>1</v>
      </c>
      <c r="AL123" s="1">
        <v>0</v>
      </c>
      <c r="AM123" s="1">
        <v>0.05</v>
      </c>
      <c r="AN123" s="1">
        <v>450.41</v>
      </c>
      <c r="AO123" s="1">
        <v>0</v>
      </c>
      <c r="AP123" s="1">
        <v>55.02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50657.64</v>
      </c>
      <c r="AZ123" s="1">
        <v>437835.28</v>
      </c>
      <c r="BA123" s="1">
        <v>0</v>
      </c>
      <c r="BB123" s="1">
        <v>0</v>
      </c>
      <c r="BC123" s="1">
        <v>451.15000000000003</v>
      </c>
    </row>
    <row r="124" spans="1:55" x14ac:dyDescent="0.25">
      <c r="A124" t="str">
        <f>B124&amp;"-"&amp;COUNTIF($B$3:B124,B124)</f>
        <v>197-3</v>
      </c>
      <c r="B124">
        <v>197</v>
      </c>
      <c r="C124" s="18">
        <f>VLOOKUP(A124,'ADM Details FY17'!$A$3:$D$3515,4,FALSE)</f>
        <v>49098</v>
      </c>
      <c r="D124" s="1">
        <f>VLOOKUP(A124,'ADM Details FY17'!$A$3:$E$3515,5,FALSE)</f>
        <v>0.26</v>
      </c>
      <c r="E124" s="1">
        <f>VLOOKUP(A124,'ADM Details FY17'!$A$3:$F$3515,6,FALSE)</f>
        <v>0</v>
      </c>
      <c r="F124" s="1">
        <f>VLOOKUP(A124,'ADM Details FY17'!$A$3:$G$3515,7,FALSE)</f>
        <v>0</v>
      </c>
      <c r="G124" s="1">
        <f>VLOOKUP(A124,'ADM Details FY17'!$A$3:$H$3515,8,FALSE)</f>
        <v>0</v>
      </c>
      <c r="H124" s="1">
        <f>VLOOKUP(A124,'ADM Details FY17'!$A$3:$I$3515,9,FALSE)</f>
        <v>0</v>
      </c>
      <c r="I124" s="1">
        <f>VLOOKUP(A124,'ADM Details FY17'!$A$3:$J$3517,10,FALSE)</f>
        <v>0</v>
      </c>
      <c r="J124" s="1">
        <f>VLOOKUP(A124,'ADM Details FY17'!$A$3:$K$3515,11,FALSE)</f>
        <v>0</v>
      </c>
      <c r="K124" s="1">
        <f>VLOOKUP(A124,'ADM Details FY17'!$A$3:$M$3515,13,FALSE)</f>
        <v>0</v>
      </c>
      <c r="L124" s="1">
        <f>VLOOKUP(A124,'ADM Details FY17'!$A$3:$O$3515,15,FALSE)</f>
        <v>0</v>
      </c>
      <c r="M124" s="1">
        <f>VLOOKUP(A124,'ADM Details FY17'!$A$3:$P$3515,16,FALSE)</f>
        <v>0</v>
      </c>
      <c r="N124" s="1">
        <f>VLOOKUP(A124,'ADM Details FY17'!$A$3:$Q$3515,17,FALSE)</f>
        <v>0</v>
      </c>
      <c r="O124" s="1">
        <f>VLOOKUP(A124,'ADM Details FY17'!$A$3:$S$3515,19,FALSE)</f>
        <v>0</v>
      </c>
      <c r="P124" s="1">
        <f>VLOOKUP(A124,'ADM Details FY17'!$A$3:$U$3515,21,FALSE)</f>
        <v>0</v>
      </c>
      <c r="Q124" s="1">
        <f>VLOOKUP(A124,'ADM Details FY17'!$A$3:$V$3515,22,FALSE)</f>
        <v>0</v>
      </c>
      <c r="R124" s="1">
        <f>VLOOKUP(A124,'ADM Details FY17'!$A$3:$W$3515,23,FALSE)</f>
        <v>0</v>
      </c>
      <c r="S124" s="1">
        <f>VLOOKUP(A124,'ADM Details FY17'!$A$3:$X$3515,24,FALSE)</f>
        <v>0</v>
      </c>
      <c r="T124" s="1">
        <f>VLOOKUP(A124,'ADM Details FY17'!$A$3:$Y$3515,25,FALSE)</f>
        <v>0</v>
      </c>
      <c r="U124" s="1">
        <f>VLOOKUP(A124,'ADM Details FY17'!$A$3:$AA$3515,27,FALSE)</f>
        <v>0</v>
      </c>
      <c r="V124" s="1">
        <f>IFERROR(VLOOKUP(C124,'eindex _tget pp '!$A$4:$E$615,5,FALSE),0)</f>
        <v>606.2892002873632</v>
      </c>
      <c r="W124" s="31">
        <f>IFERROR(VLOOKUP(C124,'eindex _tget pp '!$A$4:$F$615,6,FALSE),0)</f>
        <v>0.58631960949999995</v>
      </c>
      <c r="X124" s="4">
        <f>IFERROR(VLOOKUP(B124,'eschools 16'!$A$2:$F$25,6,FALSE),1)</f>
        <v>1</v>
      </c>
      <c r="Y124" s="1">
        <f t="shared" si="5"/>
        <v>39.409999999999997</v>
      </c>
      <c r="Z124" s="1">
        <f t="shared" si="6"/>
        <v>0</v>
      </c>
      <c r="AA124" s="31">
        <f>IFERROR(VLOOKUP(C124,'eindex _tget pp '!$A$4:$G$615,7,FALSE),0)</f>
        <v>0.51607146299999995</v>
      </c>
      <c r="AB124" s="1">
        <f>VLOOKUP(A124,'ADM Details FY17'!$A$3:$AB$3515,28,FALSE)</f>
        <v>0</v>
      </c>
      <c r="AC124" s="1">
        <f t="shared" si="7"/>
        <v>0</v>
      </c>
      <c r="AD124" s="1">
        <f t="shared" si="8"/>
        <v>0.26</v>
      </c>
      <c r="AE124" s="1">
        <f t="shared" si="9"/>
        <v>39</v>
      </c>
      <c r="AF124" s="84">
        <v>9181</v>
      </c>
      <c r="AG124" s="1">
        <v>512.4</v>
      </c>
      <c r="AH124" s="1">
        <v>0</v>
      </c>
      <c r="AI124" s="1">
        <v>37.44</v>
      </c>
      <c r="AJ124" s="1">
        <v>2</v>
      </c>
      <c r="AK124" s="1">
        <v>0</v>
      </c>
      <c r="AL124" s="1">
        <v>0</v>
      </c>
      <c r="AM124" s="1">
        <v>1</v>
      </c>
      <c r="AN124" s="1">
        <v>512.4</v>
      </c>
      <c r="AO124" s="1">
        <v>0</v>
      </c>
      <c r="AP124" s="1">
        <v>0</v>
      </c>
      <c r="AQ124" s="1">
        <v>0</v>
      </c>
      <c r="AR124" s="1">
        <v>264.81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157684.35</v>
      </c>
      <c r="AZ124" s="1">
        <v>263460.31</v>
      </c>
      <c r="BA124" s="1">
        <v>0</v>
      </c>
      <c r="BB124" s="1">
        <v>0</v>
      </c>
      <c r="BC124" s="1">
        <v>512.4</v>
      </c>
    </row>
    <row r="125" spans="1:55" x14ac:dyDescent="0.25">
      <c r="A125" t="str">
        <f>B125&amp;"-"&amp;COUNTIF($B$3:B125,B125)</f>
        <v>197-4</v>
      </c>
      <c r="B125">
        <v>197</v>
      </c>
      <c r="C125" s="18">
        <f>VLOOKUP(A125,'ADM Details FY17'!$A$3:$D$3515,4,FALSE)</f>
        <v>0</v>
      </c>
      <c r="D125" s="1">
        <f>VLOOKUP(A125,'ADM Details FY17'!$A$3:$E$3515,5,FALSE)</f>
        <v>0</v>
      </c>
      <c r="E125" s="1">
        <f>VLOOKUP(A125,'ADM Details FY17'!$A$3:$F$3515,6,FALSE)</f>
        <v>0</v>
      </c>
      <c r="F125" s="1">
        <f>VLOOKUP(A125,'ADM Details FY17'!$A$3:$G$3515,7,FALSE)</f>
        <v>0</v>
      </c>
      <c r="G125" s="1">
        <f>VLOOKUP(A125,'ADM Details FY17'!$A$3:$H$3515,8,FALSE)</f>
        <v>0</v>
      </c>
      <c r="H125" s="1">
        <f>VLOOKUP(A125,'ADM Details FY17'!$A$3:$I$3515,9,FALSE)</f>
        <v>0</v>
      </c>
      <c r="I125" s="1">
        <f>VLOOKUP(A125,'ADM Details FY17'!$A$3:$J$3517,10,FALSE)</f>
        <v>0</v>
      </c>
      <c r="J125" s="1">
        <f>VLOOKUP(A125,'ADM Details FY17'!$A$3:$K$3515,11,FALSE)</f>
        <v>0</v>
      </c>
      <c r="K125" s="1">
        <f>VLOOKUP(A125,'ADM Details FY17'!$A$3:$M$3515,13,FALSE)</f>
        <v>0</v>
      </c>
      <c r="L125" s="1">
        <f>VLOOKUP(A125,'ADM Details FY17'!$A$3:$O$3515,15,FALSE)</f>
        <v>0</v>
      </c>
      <c r="M125" s="1">
        <f>VLOOKUP(A125,'ADM Details FY17'!$A$3:$P$3515,16,FALSE)</f>
        <v>0</v>
      </c>
      <c r="N125" s="1">
        <f>VLOOKUP(A125,'ADM Details FY17'!$A$3:$Q$3515,17,FALSE)</f>
        <v>0</v>
      </c>
      <c r="O125" s="1">
        <f>VLOOKUP(A125,'ADM Details FY17'!$A$3:$S$3515,19,FALSE)</f>
        <v>0</v>
      </c>
      <c r="P125" s="1">
        <f>VLOOKUP(A125,'ADM Details FY17'!$A$3:$U$3515,21,FALSE)</f>
        <v>0</v>
      </c>
      <c r="Q125" s="1">
        <f>VLOOKUP(A125,'ADM Details FY17'!$A$3:$V$3515,22,FALSE)</f>
        <v>0</v>
      </c>
      <c r="R125" s="1">
        <f>VLOOKUP(A125,'ADM Details FY17'!$A$3:$W$3515,23,FALSE)</f>
        <v>0</v>
      </c>
      <c r="S125" s="1">
        <f>VLOOKUP(A125,'ADM Details FY17'!$A$3:$X$3515,24,FALSE)</f>
        <v>0</v>
      </c>
      <c r="T125" s="1">
        <f>VLOOKUP(A125,'ADM Details FY17'!$A$3:$Y$3515,25,FALSE)</f>
        <v>0</v>
      </c>
      <c r="U125" s="1">
        <f>VLOOKUP(A125,'ADM Details FY17'!$A$3:$AA$3515,27,FALSE)</f>
        <v>0</v>
      </c>
      <c r="V125" s="1">
        <f>IFERROR(VLOOKUP(C125,'eindex _tget pp '!$A$4:$E$615,5,FALSE),0)</f>
        <v>0</v>
      </c>
      <c r="W125" s="31">
        <f>IFERROR(VLOOKUP(C125,'eindex _tget pp '!$A$4:$F$615,6,FALSE),0)</f>
        <v>0</v>
      </c>
      <c r="X125" s="4">
        <f>IFERROR(VLOOKUP(B125,'eschools 16'!$A$2:$F$25,6,FALSE),1)</f>
        <v>1</v>
      </c>
      <c r="Y125" s="1">
        <f t="shared" si="5"/>
        <v>0</v>
      </c>
      <c r="Z125" s="1">
        <f t="shared" si="6"/>
        <v>0</v>
      </c>
      <c r="AA125" s="31">
        <f>IFERROR(VLOOKUP(C125,'eindex _tget pp '!$A$4:$G$615,7,FALSE),0)</f>
        <v>0</v>
      </c>
      <c r="AB125" s="1">
        <f>VLOOKUP(A125,'ADM Details FY17'!$A$3:$AB$3515,28,FALSE)</f>
        <v>0</v>
      </c>
      <c r="AC125" s="1">
        <f t="shared" si="7"/>
        <v>0</v>
      </c>
      <c r="AD125" s="1">
        <f t="shared" si="8"/>
        <v>0</v>
      </c>
      <c r="AE125" s="1">
        <f t="shared" si="9"/>
        <v>0</v>
      </c>
      <c r="AF125" s="84">
        <v>9192</v>
      </c>
      <c r="AG125" s="1">
        <v>389.70000000000005</v>
      </c>
      <c r="AH125" s="1">
        <v>8.4600000000000009</v>
      </c>
      <c r="AI125" s="1">
        <v>18.709999999999997</v>
      </c>
      <c r="AJ125" s="1">
        <v>1.44</v>
      </c>
      <c r="AK125" s="1">
        <v>0</v>
      </c>
      <c r="AL125" s="1">
        <v>0</v>
      </c>
      <c r="AM125" s="1">
        <v>0</v>
      </c>
      <c r="AN125" s="1">
        <v>365.79</v>
      </c>
      <c r="AO125" s="1">
        <v>0</v>
      </c>
      <c r="AP125" s="1">
        <v>1</v>
      </c>
      <c r="AQ125" s="1">
        <v>0</v>
      </c>
      <c r="AR125" s="1">
        <v>194.26999999999998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99753.180000000022</v>
      </c>
      <c r="AZ125" s="1">
        <v>247732.66999999998</v>
      </c>
      <c r="BA125" s="1">
        <v>0</v>
      </c>
      <c r="BB125" s="1">
        <v>0</v>
      </c>
      <c r="BC125" s="1">
        <v>389.70000000000005</v>
      </c>
    </row>
    <row r="126" spans="1:55" x14ac:dyDescent="0.25">
      <c r="A126" t="str">
        <f>B126&amp;"-"&amp;COUNTIF($B$3:B126,B126)</f>
        <v>197-5</v>
      </c>
      <c r="B126">
        <v>197</v>
      </c>
      <c r="C126" s="18">
        <f>VLOOKUP(A126,'ADM Details FY17'!$A$3:$D$3515,4,FALSE)</f>
        <v>0</v>
      </c>
      <c r="D126" s="1">
        <f>VLOOKUP(A126,'ADM Details FY17'!$A$3:$E$3515,5,FALSE)</f>
        <v>0</v>
      </c>
      <c r="E126" s="1">
        <f>VLOOKUP(A126,'ADM Details FY17'!$A$3:$F$3515,6,FALSE)</f>
        <v>0</v>
      </c>
      <c r="F126" s="1">
        <f>VLOOKUP(A126,'ADM Details FY17'!$A$3:$G$3515,7,FALSE)</f>
        <v>0</v>
      </c>
      <c r="G126" s="1">
        <f>VLOOKUP(A126,'ADM Details FY17'!$A$3:$H$3515,8,FALSE)</f>
        <v>0</v>
      </c>
      <c r="H126" s="1">
        <f>VLOOKUP(A126,'ADM Details FY17'!$A$3:$I$3515,9,FALSE)</f>
        <v>0</v>
      </c>
      <c r="I126" s="1">
        <f>VLOOKUP(A126,'ADM Details FY17'!$A$3:$J$3517,10,FALSE)</f>
        <v>0</v>
      </c>
      <c r="J126" s="1">
        <f>VLOOKUP(A126,'ADM Details FY17'!$A$3:$K$3515,11,FALSE)</f>
        <v>0</v>
      </c>
      <c r="K126" s="1">
        <f>VLOOKUP(A126,'ADM Details FY17'!$A$3:$M$3515,13,FALSE)</f>
        <v>0</v>
      </c>
      <c r="L126" s="1">
        <f>VLOOKUP(A126,'ADM Details FY17'!$A$3:$O$3515,15,FALSE)</f>
        <v>0</v>
      </c>
      <c r="M126" s="1">
        <f>VLOOKUP(A126,'ADM Details FY17'!$A$3:$P$3515,16,FALSE)</f>
        <v>0</v>
      </c>
      <c r="N126" s="1">
        <f>VLOOKUP(A126,'ADM Details FY17'!$A$3:$Q$3515,17,FALSE)</f>
        <v>0</v>
      </c>
      <c r="O126" s="1">
        <f>VLOOKUP(A126,'ADM Details FY17'!$A$3:$S$3515,19,FALSE)</f>
        <v>0</v>
      </c>
      <c r="P126" s="1">
        <f>VLOOKUP(A126,'ADM Details FY17'!$A$3:$U$3515,21,FALSE)</f>
        <v>0</v>
      </c>
      <c r="Q126" s="1">
        <f>VLOOKUP(A126,'ADM Details FY17'!$A$3:$V$3515,22,FALSE)</f>
        <v>0</v>
      </c>
      <c r="R126" s="1">
        <f>VLOOKUP(A126,'ADM Details FY17'!$A$3:$W$3515,23,FALSE)</f>
        <v>0</v>
      </c>
      <c r="S126" s="1">
        <f>VLOOKUP(A126,'ADM Details FY17'!$A$3:$X$3515,24,FALSE)</f>
        <v>0</v>
      </c>
      <c r="T126" s="1">
        <f>VLOOKUP(A126,'ADM Details FY17'!$A$3:$Y$3515,25,FALSE)</f>
        <v>0</v>
      </c>
      <c r="U126" s="1">
        <f>VLOOKUP(A126,'ADM Details FY17'!$A$3:$AA$3515,27,FALSE)</f>
        <v>0</v>
      </c>
      <c r="V126" s="1">
        <f>IFERROR(VLOOKUP(C126,'eindex _tget pp '!$A$4:$E$615,5,FALSE),0)</f>
        <v>0</v>
      </c>
      <c r="W126" s="31">
        <f>IFERROR(VLOOKUP(C126,'eindex _tget pp '!$A$4:$F$615,6,FALSE),0)</f>
        <v>0</v>
      </c>
      <c r="X126" s="4">
        <f>IFERROR(VLOOKUP(B126,'eschools 16'!$A$2:$F$25,6,FALSE),1)</f>
        <v>1</v>
      </c>
      <c r="Y126" s="1">
        <f t="shared" si="5"/>
        <v>0</v>
      </c>
      <c r="Z126" s="1">
        <f t="shared" si="6"/>
        <v>0</v>
      </c>
      <c r="AA126" s="31">
        <f>IFERROR(VLOOKUP(C126,'eindex _tget pp '!$A$4:$G$615,7,FALSE),0)</f>
        <v>0</v>
      </c>
      <c r="AB126" s="1">
        <f>VLOOKUP(A126,'ADM Details FY17'!$A$3:$AB$3515,28,FALSE)</f>
        <v>0</v>
      </c>
      <c r="AC126" s="1">
        <f t="shared" si="7"/>
        <v>0</v>
      </c>
      <c r="AD126" s="1">
        <f t="shared" si="8"/>
        <v>0</v>
      </c>
      <c r="AE126" s="1">
        <f t="shared" si="9"/>
        <v>0</v>
      </c>
      <c r="AF126" s="84">
        <v>9283</v>
      </c>
      <c r="AG126" s="1">
        <v>439.16</v>
      </c>
      <c r="AH126" s="1">
        <v>0</v>
      </c>
      <c r="AI126" s="1">
        <v>8</v>
      </c>
      <c r="AJ126" s="1">
        <v>0</v>
      </c>
      <c r="AK126" s="1">
        <v>0</v>
      </c>
      <c r="AL126" s="1">
        <v>0</v>
      </c>
      <c r="AM126" s="1">
        <v>0</v>
      </c>
      <c r="AN126" s="1">
        <v>287.37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178467.91</v>
      </c>
      <c r="AZ126" s="1">
        <v>262809.32</v>
      </c>
      <c r="BA126" s="1">
        <v>0</v>
      </c>
      <c r="BB126" s="1">
        <v>0</v>
      </c>
      <c r="BC126" s="1">
        <v>439.16</v>
      </c>
    </row>
    <row r="127" spans="1:55" x14ac:dyDescent="0.25">
      <c r="A127" t="str">
        <f>B127&amp;"-"&amp;COUNTIF($B$3:B127,B127)</f>
        <v>197-6</v>
      </c>
      <c r="B127">
        <v>197</v>
      </c>
      <c r="C127" s="18">
        <f>VLOOKUP(A127,'ADM Details FY17'!$A$3:$D$3515,4,FALSE)</f>
        <v>0</v>
      </c>
      <c r="D127" s="1">
        <f>VLOOKUP(A127,'ADM Details FY17'!$A$3:$E$3515,5,FALSE)</f>
        <v>0</v>
      </c>
      <c r="E127" s="1">
        <f>VLOOKUP(A127,'ADM Details FY17'!$A$3:$F$3515,6,FALSE)</f>
        <v>0</v>
      </c>
      <c r="F127" s="1">
        <f>VLOOKUP(A127,'ADM Details FY17'!$A$3:$G$3515,7,FALSE)</f>
        <v>0</v>
      </c>
      <c r="G127" s="1">
        <f>VLOOKUP(A127,'ADM Details FY17'!$A$3:$H$3515,8,FALSE)</f>
        <v>0</v>
      </c>
      <c r="H127" s="1">
        <f>VLOOKUP(A127,'ADM Details FY17'!$A$3:$I$3515,9,FALSE)</f>
        <v>0</v>
      </c>
      <c r="I127" s="1">
        <f>VLOOKUP(A127,'ADM Details FY17'!$A$3:$J$3517,10,FALSE)</f>
        <v>0</v>
      </c>
      <c r="J127" s="1">
        <f>VLOOKUP(A127,'ADM Details FY17'!$A$3:$K$3515,11,FALSE)</f>
        <v>0</v>
      </c>
      <c r="K127" s="1">
        <f>VLOOKUP(A127,'ADM Details FY17'!$A$3:$M$3515,13,FALSE)</f>
        <v>0</v>
      </c>
      <c r="L127" s="1">
        <f>VLOOKUP(A127,'ADM Details FY17'!$A$3:$O$3515,15,FALSE)</f>
        <v>0</v>
      </c>
      <c r="M127" s="1">
        <f>VLOOKUP(A127,'ADM Details FY17'!$A$3:$P$3515,16,FALSE)</f>
        <v>0</v>
      </c>
      <c r="N127" s="1">
        <f>VLOOKUP(A127,'ADM Details FY17'!$A$3:$Q$3515,17,FALSE)</f>
        <v>0</v>
      </c>
      <c r="O127" s="1">
        <f>VLOOKUP(A127,'ADM Details FY17'!$A$3:$S$3515,19,FALSE)</f>
        <v>0</v>
      </c>
      <c r="P127" s="1">
        <f>VLOOKUP(A127,'ADM Details FY17'!$A$3:$U$3515,21,FALSE)</f>
        <v>0</v>
      </c>
      <c r="Q127" s="1">
        <f>VLOOKUP(A127,'ADM Details FY17'!$A$3:$V$3515,22,FALSE)</f>
        <v>0</v>
      </c>
      <c r="R127" s="1">
        <f>VLOOKUP(A127,'ADM Details FY17'!$A$3:$W$3515,23,FALSE)</f>
        <v>0</v>
      </c>
      <c r="S127" s="1">
        <f>VLOOKUP(A127,'ADM Details FY17'!$A$3:$X$3515,24,FALSE)</f>
        <v>0</v>
      </c>
      <c r="T127" s="1">
        <f>VLOOKUP(A127,'ADM Details FY17'!$A$3:$Y$3515,25,FALSE)</f>
        <v>0</v>
      </c>
      <c r="U127" s="1">
        <f>VLOOKUP(A127,'ADM Details FY17'!$A$3:$AA$3515,27,FALSE)</f>
        <v>0</v>
      </c>
      <c r="V127" s="1">
        <f>IFERROR(VLOOKUP(C127,'eindex _tget pp '!$A$4:$E$615,5,FALSE),0)</f>
        <v>0</v>
      </c>
      <c r="W127" s="31">
        <f>IFERROR(VLOOKUP(C127,'eindex _tget pp '!$A$4:$F$615,6,FALSE),0)</f>
        <v>0</v>
      </c>
      <c r="X127" s="4">
        <f>IFERROR(VLOOKUP(B127,'eschools 16'!$A$2:$F$25,6,FALSE),1)</f>
        <v>1</v>
      </c>
      <c r="Y127" s="1">
        <f t="shared" si="5"/>
        <v>0</v>
      </c>
      <c r="Z127" s="1">
        <f t="shared" si="6"/>
        <v>0</v>
      </c>
      <c r="AA127" s="31">
        <f>IFERROR(VLOOKUP(C127,'eindex _tget pp '!$A$4:$G$615,7,FALSE),0)</f>
        <v>0</v>
      </c>
      <c r="AB127" s="1">
        <f>VLOOKUP(A127,'ADM Details FY17'!$A$3:$AB$3515,28,FALSE)</f>
        <v>0</v>
      </c>
      <c r="AC127" s="1">
        <f t="shared" si="7"/>
        <v>0</v>
      </c>
      <c r="AD127" s="1">
        <f t="shared" si="8"/>
        <v>0</v>
      </c>
      <c r="AE127" s="1">
        <f t="shared" si="9"/>
        <v>0</v>
      </c>
      <c r="AF127" s="84">
        <v>9953</v>
      </c>
      <c r="AG127" s="1">
        <v>340.69</v>
      </c>
      <c r="AH127" s="1">
        <v>1</v>
      </c>
      <c r="AI127" s="1">
        <v>12.06</v>
      </c>
      <c r="AJ127" s="1">
        <v>0</v>
      </c>
      <c r="AK127" s="1">
        <v>0</v>
      </c>
      <c r="AL127" s="1">
        <v>2</v>
      </c>
      <c r="AM127" s="1">
        <v>3.64</v>
      </c>
      <c r="AN127" s="1">
        <v>340.69</v>
      </c>
      <c r="AO127" s="1">
        <v>0.34</v>
      </c>
      <c r="AP127" s="1">
        <v>105.86999999999999</v>
      </c>
      <c r="AQ127" s="1">
        <v>0</v>
      </c>
      <c r="AR127" s="1">
        <v>230.51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47497.65</v>
      </c>
      <c r="AZ127" s="1">
        <v>276073.02999999997</v>
      </c>
      <c r="BA127" s="1">
        <v>0</v>
      </c>
      <c r="BB127" s="1">
        <v>0</v>
      </c>
      <c r="BC127" s="1">
        <v>340.69</v>
      </c>
    </row>
    <row r="128" spans="1:55" x14ac:dyDescent="0.25">
      <c r="A128" t="str">
        <f>B128&amp;"-"&amp;COUNTIF($B$3:B128,B128)</f>
        <v>197-7</v>
      </c>
      <c r="B128">
        <v>197</v>
      </c>
      <c r="C128" s="18">
        <f>VLOOKUP(A128,'ADM Details FY17'!$A$3:$D$3515,4,FALSE)</f>
        <v>0</v>
      </c>
      <c r="D128" s="1">
        <f>VLOOKUP(A128,'ADM Details FY17'!$A$3:$E$3515,5,FALSE)</f>
        <v>0</v>
      </c>
      <c r="E128" s="1">
        <f>VLOOKUP(A128,'ADM Details FY17'!$A$3:$F$3515,6,FALSE)</f>
        <v>0</v>
      </c>
      <c r="F128" s="1">
        <f>VLOOKUP(A128,'ADM Details FY17'!$A$3:$G$3515,7,FALSE)</f>
        <v>0</v>
      </c>
      <c r="G128" s="1">
        <f>VLOOKUP(A128,'ADM Details FY17'!$A$3:$H$3515,8,FALSE)</f>
        <v>0</v>
      </c>
      <c r="H128" s="1">
        <f>VLOOKUP(A128,'ADM Details FY17'!$A$3:$I$3515,9,FALSE)</f>
        <v>0</v>
      </c>
      <c r="I128" s="1">
        <f>VLOOKUP(A128,'ADM Details FY17'!$A$3:$J$3517,10,FALSE)</f>
        <v>0</v>
      </c>
      <c r="J128" s="1">
        <f>VLOOKUP(A128,'ADM Details FY17'!$A$3:$K$3515,11,FALSE)</f>
        <v>0</v>
      </c>
      <c r="K128" s="1">
        <f>VLOOKUP(A128,'ADM Details FY17'!$A$3:$M$3515,13,FALSE)</f>
        <v>0</v>
      </c>
      <c r="L128" s="1">
        <f>VLOOKUP(A128,'ADM Details FY17'!$A$3:$O$3515,15,FALSE)</f>
        <v>0</v>
      </c>
      <c r="M128" s="1">
        <f>VLOOKUP(A128,'ADM Details FY17'!$A$3:$P$3515,16,FALSE)</f>
        <v>0</v>
      </c>
      <c r="N128" s="1">
        <f>VLOOKUP(A128,'ADM Details FY17'!$A$3:$Q$3515,17,FALSE)</f>
        <v>0</v>
      </c>
      <c r="O128" s="1">
        <f>VLOOKUP(A128,'ADM Details FY17'!$A$3:$S$3515,19,FALSE)</f>
        <v>0</v>
      </c>
      <c r="P128" s="1">
        <f>VLOOKUP(A128,'ADM Details FY17'!$A$3:$U$3515,21,FALSE)</f>
        <v>0</v>
      </c>
      <c r="Q128" s="1">
        <f>VLOOKUP(A128,'ADM Details FY17'!$A$3:$V$3515,22,FALSE)</f>
        <v>0</v>
      </c>
      <c r="R128" s="1">
        <f>VLOOKUP(A128,'ADM Details FY17'!$A$3:$W$3515,23,FALSE)</f>
        <v>0</v>
      </c>
      <c r="S128" s="1">
        <f>VLOOKUP(A128,'ADM Details FY17'!$A$3:$X$3515,24,FALSE)</f>
        <v>0</v>
      </c>
      <c r="T128" s="1">
        <f>VLOOKUP(A128,'ADM Details FY17'!$A$3:$Y$3515,25,FALSE)</f>
        <v>0</v>
      </c>
      <c r="U128" s="1">
        <f>VLOOKUP(A128,'ADM Details FY17'!$A$3:$AA$3515,27,FALSE)</f>
        <v>0</v>
      </c>
      <c r="V128" s="1">
        <f>IFERROR(VLOOKUP(C128,'eindex _tget pp '!$A$4:$E$615,5,FALSE),0)</f>
        <v>0</v>
      </c>
      <c r="W128" s="31">
        <f>IFERROR(VLOOKUP(C128,'eindex _tget pp '!$A$4:$F$615,6,FALSE),0)</f>
        <v>0</v>
      </c>
      <c r="X128" s="4">
        <f>IFERROR(VLOOKUP(B128,'eschools 16'!$A$2:$F$25,6,FALSE),1)</f>
        <v>1</v>
      </c>
      <c r="Y128" s="1">
        <f t="shared" si="5"/>
        <v>0</v>
      </c>
      <c r="Z128" s="1">
        <f t="shared" si="6"/>
        <v>0</v>
      </c>
      <c r="AA128" s="31">
        <f>IFERROR(VLOOKUP(C128,'eindex _tget pp '!$A$4:$G$615,7,FALSE),0)</f>
        <v>0</v>
      </c>
      <c r="AB128" s="1">
        <f>VLOOKUP(A128,'ADM Details FY17'!$A$3:$AB$3515,28,FALSE)</f>
        <v>0</v>
      </c>
      <c r="AC128" s="1">
        <f t="shared" si="7"/>
        <v>0</v>
      </c>
      <c r="AD128" s="1">
        <f t="shared" si="8"/>
        <v>0</v>
      </c>
      <c r="AE128" s="1">
        <f t="shared" si="9"/>
        <v>0</v>
      </c>
      <c r="AF128" s="84">
        <v>9954</v>
      </c>
      <c r="AG128" s="1">
        <v>317.93</v>
      </c>
      <c r="AH128" s="1">
        <v>5.15</v>
      </c>
      <c r="AI128" s="1">
        <v>17.440000000000001</v>
      </c>
      <c r="AJ128" s="1">
        <v>0</v>
      </c>
      <c r="AK128" s="1">
        <v>0</v>
      </c>
      <c r="AL128" s="1">
        <v>1</v>
      </c>
      <c r="AM128" s="1">
        <v>0.78</v>
      </c>
      <c r="AN128" s="1">
        <v>317.93</v>
      </c>
      <c r="AO128" s="1">
        <v>0</v>
      </c>
      <c r="AP128" s="1">
        <v>24.94</v>
      </c>
      <c r="AQ128" s="1">
        <v>0</v>
      </c>
      <c r="AR128" s="1">
        <v>214.5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42294.64</v>
      </c>
      <c r="AZ128" s="1">
        <v>276477.62</v>
      </c>
      <c r="BA128" s="1">
        <v>0</v>
      </c>
      <c r="BB128" s="1">
        <v>0</v>
      </c>
      <c r="BC128" s="1">
        <v>317.93</v>
      </c>
    </row>
    <row r="129" spans="1:55" x14ac:dyDescent="0.25">
      <c r="A129" t="str">
        <f>B129&amp;"-"&amp;COUNTIF($B$3:B129,B129)</f>
        <v>197-8</v>
      </c>
      <c r="B129">
        <v>197</v>
      </c>
      <c r="C129" s="18">
        <f>VLOOKUP(A129,'ADM Details FY17'!$A$3:$D$3515,4,FALSE)</f>
        <v>0</v>
      </c>
      <c r="D129" s="1">
        <f>VLOOKUP(A129,'ADM Details FY17'!$A$3:$E$3515,5,FALSE)</f>
        <v>0</v>
      </c>
      <c r="E129" s="1">
        <f>VLOOKUP(A129,'ADM Details FY17'!$A$3:$F$3515,6,FALSE)</f>
        <v>0</v>
      </c>
      <c r="F129" s="1">
        <f>VLOOKUP(A129,'ADM Details FY17'!$A$3:$G$3515,7,FALSE)</f>
        <v>0</v>
      </c>
      <c r="G129" s="1">
        <f>VLOOKUP(A129,'ADM Details FY17'!$A$3:$H$3515,8,FALSE)</f>
        <v>0</v>
      </c>
      <c r="H129" s="1">
        <f>VLOOKUP(A129,'ADM Details FY17'!$A$3:$I$3515,9,FALSE)</f>
        <v>0</v>
      </c>
      <c r="I129" s="1">
        <f>VLOOKUP(A129,'ADM Details FY17'!$A$3:$J$3517,10,FALSE)</f>
        <v>0</v>
      </c>
      <c r="J129" s="1">
        <f>VLOOKUP(A129,'ADM Details FY17'!$A$3:$K$3515,11,FALSE)</f>
        <v>0</v>
      </c>
      <c r="K129" s="1">
        <f>VLOOKUP(A129,'ADM Details FY17'!$A$3:$M$3515,13,FALSE)</f>
        <v>0</v>
      </c>
      <c r="L129" s="1">
        <f>VLOOKUP(A129,'ADM Details FY17'!$A$3:$O$3515,15,FALSE)</f>
        <v>0</v>
      </c>
      <c r="M129" s="1">
        <f>VLOOKUP(A129,'ADM Details FY17'!$A$3:$P$3515,16,FALSE)</f>
        <v>0</v>
      </c>
      <c r="N129" s="1">
        <f>VLOOKUP(A129,'ADM Details FY17'!$A$3:$Q$3515,17,FALSE)</f>
        <v>0</v>
      </c>
      <c r="O129" s="1">
        <f>VLOOKUP(A129,'ADM Details FY17'!$A$3:$S$3515,19,FALSE)</f>
        <v>0</v>
      </c>
      <c r="P129" s="1">
        <f>VLOOKUP(A129,'ADM Details FY17'!$A$3:$U$3515,21,FALSE)</f>
        <v>0</v>
      </c>
      <c r="Q129" s="1">
        <f>VLOOKUP(A129,'ADM Details FY17'!$A$3:$V$3515,22,FALSE)</f>
        <v>0</v>
      </c>
      <c r="R129" s="1">
        <f>VLOOKUP(A129,'ADM Details FY17'!$A$3:$W$3515,23,FALSE)</f>
        <v>0</v>
      </c>
      <c r="S129" s="1">
        <f>VLOOKUP(A129,'ADM Details FY17'!$A$3:$X$3515,24,FALSE)</f>
        <v>0</v>
      </c>
      <c r="T129" s="1">
        <f>VLOOKUP(A129,'ADM Details FY17'!$A$3:$Y$3515,25,FALSE)</f>
        <v>0</v>
      </c>
      <c r="U129" s="1">
        <f>VLOOKUP(A129,'ADM Details FY17'!$A$3:$AA$3515,27,FALSE)</f>
        <v>0</v>
      </c>
      <c r="V129" s="1">
        <f>IFERROR(VLOOKUP(C129,'eindex _tget pp '!$A$4:$E$615,5,FALSE),0)</f>
        <v>0</v>
      </c>
      <c r="W129" s="31">
        <f>IFERROR(VLOOKUP(C129,'eindex _tget pp '!$A$4:$F$615,6,FALSE),0)</f>
        <v>0</v>
      </c>
      <c r="X129" s="4">
        <f>IFERROR(VLOOKUP(B129,'eschools 16'!$A$2:$F$25,6,FALSE),1)</f>
        <v>1</v>
      </c>
      <c r="Y129" s="1">
        <f t="shared" si="5"/>
        <v>0</v>
      </c>
      <c r="Z129" s="1">
        <f t="shared" si="6"/>
        <v>0</v>
      </c>
      <c r="AA129" s="31">
        <f>IFERROR(VLOOKUP(C129,'eindex _tget pp '!$A$4:$G$615,7,FALSE),0)</f>
        <v>0</v>
      </c>
      <c r="AB129" s="1">
        <f>VLOOKUP(A129,'ADM Details FY17'!$A$3:$AB$3515,28,FALSE)</f>
        <v>0</v>
      </c>
      <c r="AC129" s="1">
        <f t="shared" si="7"/>
        <v>0</v>
      </c>
      <c r="AD129" s="1">
        <f t="shared" si="8"/>
        <v>0</v>
      </c>
      <c r="AE129" s="1">
        <f t="shared" si="9"/>
        <v>0</v>
      </c>
      <c r="AF129" s="84">
        <v>9955</v>
      </c>
      <c r="AG129" s="1">
        <v>588.85</v>
      </c>
      <c r="AH129" s="1">
        <v>12.62</v>
      </c>
      <c r="AI129" s="1">
        <v>28.35</v>
      </c>
      <c r="AJ129" s="1">
        <v>5.9</v>
      </c>
      <c r="AK129" s="1">
        <v>0</v>
      </c>
      <c r="AL129" s="1">
        <v>1</v>
      </c>
      <c r="AM129" s="1">
        <v>2.17</v>
      </c>
      <c r="AN129" s="1">
        <v>588.85</v>
      </c>
      <c r="AO129" s="1">
        <v>0</v>
      </c>
      <c r="AP129" s="1">
        <v>0</v>
      </c>
      <c r="AQ129" s="1">
        <v>0</v>
      </c>
      <c r="AR129" s="1">
        <v>442.78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180100.62999999998</v>
      </c>
      <c r="AZ129" s="1">
        <v>301620.86000000004</v>
      </c>
      <c r="BA129" s="1">
        <v>0</v>
      </c>
      <c r="BB129" s="1">
        <v>0</v>
      </c>
      <c r="BC129" s="1">
        <v>588.85</v>
      </c>
    </row>
    <row r="130" spans="1:55" x14ac:dyDescent="0.25">
      <c r="A130" t="str">
        <f>B130&amp;"-"&amp;COUNTIF($B$3:B130,B130)</f>
        <v>197-9</v>
      </c>
      <c r="B130">
        <v>197</v>
      </c>
      <c r="C130" s="18">
        <f>VLOOKUP(A130,'ADM Details FY17'!$A$3:$D$3515,4,FALSE)</f>
        <v>0</v>
      </c>
      <c r="D130" s="1">
        <f>VLOOKUP(A130,'ADM Details FY17'!$A$3:$E$3515,5,FALSE)</f>
        <v>0</v>
      </c>
      <c r="E130" s="1">
        <f>VLOOKUP(A130,'ADM Details FY17'!$A$3:$F$3515,6,FALSE)</f>
        <v>0</v>
      </c>
      <c r="F130" s="1">
        <f>VLOOKUP(A130,'ADM Details FY17'!$A$3:$G$3515,7,FALSE)</f>
        <v>0</v>
      </c>
      <c r="G130" s="1">
        <f>VLOOKUP(A130,'ADM Details FY17'!$A$3:$H$3515,8,FALSE)</f>
        <v>0</v>
      </c>
      <c r="H130" s="1">
        <f>VLOOKUP(A130,'ADM Details FY17'!$A$3:$I$3515,9,FALSE)</f>
        <v>0</v>
      </c>
      <c r="I130" s="1">
        <f>VLOOKUP(A130,'ADM Details FY17'!$A$3:$J$3517,10,FALSE)</f>
        <v>0</v>
      </c>
      <c r="J130" s="1">
        <f>VLOOKUP(A130,'ADM Details FY17'!$A$3:$K$3515,11,FALSE)</f>
        <v>0</v>
      </c>
      <c r="K130" s="1">
        <f>VLOOKUP(A130,'ADM Details FY17'!$A$3:$M$3515,13,FALSE)</f>
        <v>0</v>
      </c>
      <c r="L130" s="1">
        <f>VLOOKUP(A130,'ADM Details FY17'!$A$3:$O$3515,15,FALSE)</f>
        <v>0</v>
      </c>
      <c r="M130" s="1">
        <f>VLOOKUP(A130,'ADM Details FY17'!$A$3:$P$3515,16,FALSE)</f>
        <v>0</v>
      </c>
      <c r="N130" s="1">
        <f>VLOOKUP(A130,'ADM Details FY17'!$A$3:$Q$3515,17,FALSE)</f>
        <v>0</v>
      </c>
      <c r="O130" s="1">
        <f>VLOOKUP(A130,'ADM Details FY17'!$A$3:$S$3515,19,FALSE)</f>
        <v>0</v>
      </c>
      <c r="P130" s="1">
        <f>VLOOKUP(A130,'ADM Details FY17'!$A$3:$U$3515,21,FALSE)</f>
        <v>0</v>
      </c>
      <c r="Q130" s="1">
        <f>VLOOKUP(A130,'ADM Details FY17'!$A$3:$V$3515,22,FALSE)</f>
        <v>0</v>
      </c>
      <c r="R130" s="1">
        <f>VLOOKUP(A130,'ADM Details FY17'!$A$3:$W$3515,23,FALSE)</f>
        <v>0</v>
      </c>
      <c r="S130" s="1">
        <f>VLOOKUP(A130,'ADM Details FY17'!$A$3:$X$3515,24,FALSE)</f>
        <v>0</v>
      </c>
      <c r="T130" s="1">
        <f>VLOOKUP(A130,'ADM Details FY17'!$A$3:$Y$3515,25,FALSE)</f>
        <v>0</v>
      </c>
      <c r="U130" s="1">
        <f>VLOOKUP(A130,'ADM Details FY17'!$A$3:$AA$3515,27,FALSE)</f>
        <v>0</v>
      </c>
      <c r="V130" s="1">
        <f>IFERROR(VLOOKUP(C130,'eindex _tget pp '!$A$4:$E$615,5,FALSE),0)</f>
        <v>0</v>
      </c>
      <c r="W130" s="31">
        <f>IFERROR(VLOOKUP(C130,'eindex _tget pp '!$A$4:$F$615,6,FALSE),0)</f>
        <v>0</v>
      </c>
      <c r="X130" s="4">
        <f>IFERROR(VLOOKUP(B130,'eschools 16'!$A$2:$F$25,6,FALSE),1)</f>
        <v>1</v>
      </c>
      <c r="Y130" s="1">
        <f t="shared" si="5"/>
        <v>0</v>
      </c>
      <c r="Z130" s="1">
        <f t="shared" si="6"/>
        <v>0</v>
      </c>
      <c r="AA130" s="31">
        <f>IFERROR(VLOOKUP(C130,'eindex _tget pp '!$A$4:$G$615,7,FALSE),0)</f>
        <v>0</v>
      </c>
      <c r="AB130" s="1">
        <f>VLOOKUP(A130,'ADM Details FY17'!$A$3:$AB$3515,28,FALSE)</f>
        <v>0</v>
      </c>
      <c r="AC130" s="1">
        <f t="shared" si="7"/>
        <v>0</v>
      </c>
      <c r="AD130" s="1">
        <f t="shared" si="8"/>
        <v>0</v>
      </c>
      <c r="AE130" s="1">
        <f t="shared" si="9"/>
        <v>0</v>
      </c>
      <c r="AF130" s="84">
        <v>9957</v>
      </c>
      <c r="AG130" s="1">
        <v>389.97</v>
      </c>
      <c r="AH130" s="1">
        <v>8</v>
      </c>
      <c r="AI130" s="1">
        <v>19.57</v>
      </c>
      <c r="AJ130" s="1">
        <v>4</v>
      </c>
      <c r="AK130" s="1">
        <v>0</v>
      </c>
      <c r="AL130" s="1">
        <v>0</v>
      </c>
      <c r="AM130" s="1">
        <v>1</v>
      </c>
      <c r="AN130" s="1">
        <v>389.97</v>
      </c>
      <c r="AO130" s="1">
        <v>0</v>
      </c>
      <c r="AP130" s="1">
        <v>0</v>
      </c>
      <c r="AQ130" s="1">
        <v>0</v>
      </c>
      <c r="AR130" s="1">
        <v>205.24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157026.01</v>
      </c>
      <c r="AZ130" s="1">
        <v>362773.22000000003</v>
      </c>
      <c r="BA130" s="1">
        <v>0</v>
      </c>
      <c r="BB130" s="1">
        <v>0</v>
      </c>
      <c r="BC130" s="1">
        <v>389.97</v>
      </c>
    </row>
    <row r="131" spans="1:55" x14ac:dyDescent="0.25">
      <c r="A131" t="str">
        <f>B131&amp;"-"&amp;COUNTIF($B$3:B131,B131)</f>
        <v>222-1</v>
      </c>
      <c r="B131">
        <v>222</v>
      </c>
      <c r="C131" s="18">
        <f>VLOOKUP(A131,'ADM Details FY17'!$A$3:$D$3515,4,FALSE)</f>
        <v>48207</v>
      </c>
      <c r="D131" s="1">
        <f>VLOOKUP(A131,'ADM Details FY17'!$A$3:$E$3515,5,FALSE)</f>
        <v>1</v>
      </c>
      <c r="E131" s="1">
        <f>VLOOKUP(A131,'ADM Details FY17'!$A$3:$F$3515,6,FALSE)</f>
        <v>0</v>
      </c>
      <c r="F131" s="1">
        <f>VLOOKUP(A131,'ADM Details FY17'!$A$3:$G$3515,7,FALSE)</f>
        <v>1</v>
      </c>
      <c r="G131" s="1">
        <f>VLOOKUP(A131,'ADM Details FY17'!$A$3:$H$3515,8,FALSE)</f>
        <v>0</v>
      </c>
      <c r="H131" s="1">
        <f>VLOOKUP(A131,'ADM Details FY17'!$A$3:$I$3515,9,FALSE)</f>
        <v>0</v>
      </c>
      <c r="I131" s="1">
        <f>VLOOKUP(A131,'ADM Details FY17'!$A$3:$J$3517,10,FALSE)</f>
        <v>0</v>
      </c>
      <c r="J131" s="1">
        <f>VLOOKUP(A131,'ADM Details FY17'!$A$3:$K$3515,11,FALSE)</f>
        <v>0</v>
      </c>
      <c r="K131" s="1">
        <f>VLOOKUP(A131,'ADM Details FY17'!$A$3:$M$3515,13,FALSE)</f>
        <v>0</v>
      </c>
      <c r="L131" s="1">
        <f>VLOOKUP(A131,'ADM Details FY17'!$A$3:$O$3515,15,FALSE)</f>
        <v>0</v>
      </c>
      <c r="M131" s="1">
        <f>VLOOKUP(A131,'ADM Details FY17'!$A$3:$P$3515,16,FALSE)</f>
        <v>0</v>
      </c>
      <c r="N131" s="1">
        <f>VLOOKUP(A131,'ADM Details FY17'!$A$3:$Q$3515,17,FALSE)</f>
        <v>0</v>
      </c>
      <c r="O131" s="1">
        <f>VLOOKUP(A131,'ADM Details FY17'!$A$3:$S$3515,19,FALSE)</f>
        <v>0</v>
      </c>
      <c r="P131" s="1">
        <f>VLOOKUP(A131,'ADM Details FY17'!$A$3:$U$3515,21,FALSE)</f>
        <v>0</v>
      </c>
      <c r="Q131" s="1">
        <f>VLOOKUP(A131,'ADM Details FY17'!$A$3:$V$3515,22,FALSE)</f>
        <v>0</v>
      </c>
      <c r="R131" s="1">
        <f>VLOOKUP(A131,'ADM Details FY17'!$A$3:$W$3515,23,FALSE)</f>
        <v>0</v>
      </c>
      <c r="S131" s="1">
        <f>VLOOKUP(A131,'ADM Details FY17'!$A$3:$X$3515,24,FALSE)</f>
        <v>0</v>
      </c>
      <c r="T131" s="1">
        <f>VLOOKUP(A131,'ADM Details FY17'!$A$3:$Y$3515,25,FALSE)</f>
        <v>0</v>
      </c>
      <c r="U131" s="1">
        <f>VLOOKUP(A131,'ADM Details FY17'!$A$3:$AA$3515,27,FALSE)</f>
        <v>0</v>
      </c>
      <c r="V131" s="1">
        <f>IFERROR(VLOOKUP(C131,'eindex _tget pp '!$A$4:$E$615,5,FALSE),0)</f>
        <v>0</v>
      </c>
      <c r="W131" s="31">
        <f>IFERROR(VLOOKUP(C131,'eindex _tget pp '!$A$4:$F$615,6,FALSE),0)</f>
        <v>6.5558528599999999E-2</v>
      </c>
      <c r="X131" s="4">
        <f>IFERROR(VLOOKUP(B131,'eschools 16'!$A$2:$F$25,6,FALSE),1)</f>
        <v>1</v>
      </c>
      <c r="Y131" s="1">
        <f t="shared" si="5"/>
        <v>0</v>
      </c>
      <c r="Z131" s="1">
        <f t="shared" si="6"/>
        <v>0</v>
      </c>
      <c r="AA131" s="31">
        <f>IFERROR(VLOOKUP(C131,'eindex _tget pp '!$A$4:$G$615,7,FALSE),0)</f>
        <v>0.26255666100000002</v>
      </c>
      <c r="AB131" s="1">
        <f>VLOOKUP(A131,'ADM Details FY17'!$A$3:$AB$3515,28,FALSE)</f>
        <v>0</v>
      </c>
      <c r="AC131" s="1">
        <f t="shared" si="7"/>
        <v>0</v>
      </c>
      <c r="AD131" s="1">
        <f t="shared" si="8"/>
        <v>1</v>
      </c>
      <c r="AE131" s="1">
        <f t="shared" si="9"/>
        <v>150</v>
      </c>
      <c r="AF131" s="84">
        <v>9964</v>
      </c>
      <c r="AG131" s="1">
        <v>134.41</v>
      </c>
      <c r="AH131" s="1">
        <v>5.62</v>
      </c>
      <c r="AI131" s="1">
        <v>15.9</v>
      </c>
      <c r="AJ131" s="1">
        <v>1</v>
      </c>
      <c r="AK131" s="1">
        <v>0</v>
      </c>
      <c r="AL131" s="1">
        <v>0.37</v>
      </c>
      <c r="AM131" s="1">
        <v>0</v>
      </c>
      <c r="AN131" s="1">
        <v>134.41</v>
      </c>
      <c r="AO131" s="1">
        <v>0</v>
      </c>
      <c r="AP131" s="1">
        <v>0</v>
      </c>
      <c r="AQ131" s="1">
        <v>0</v>
      </c>
      <c r="AR131" s="1">
        <v>109.19999999999999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35798.800000000003</v>
      </c>
      <c r="AZ131" s="1">
        <v>103860.78</v>
      </c>
      <c r="BA131" s="1">
        <v>0</v>
      </c>
      <c r="BB131" s="1">
        <v>0</v>
      </c>
      <c r="BC131" s="1">
        <v>134.41</v>
      </c>
    </row>
    <row r="132" spans="1:55" x14ac:dyDescent="0.25">
      <c r="A132" t="str">
        <f>B132&amp;"-"&amp;COUNTIF($B$3:B132,B132)</f>
        <v>222-2</v>
      </c>
      <c r="B132">
        <v>222</v>
      </c>
      <c r="C132" s="18">
        <f>VLOOKUP(A132,'ADM Details FY17'!$A$3:$D$3515,4,FALSE)</f>
        <v>43638</v>
      </c>
      <c r="D132" s="1">
        <f>VLOOKUP(A132,'ADM Details FY17'!$A$3:$E$3515,5,FALSE)</f>
        <v>1</v>
      </c>
      <c r="E132" s="1">
        <f>VLOOKUP(A132,'ADM Details FY17'!$A$3:$F$3515,6,FALSE)</f>
        <v>0</v>
      </c>
      <c r="F132" s="1">
        <f>VLOOKUP(A132,'ADM Details FY17'!$A$3:$G$3515,7,FALSE)</f>
        <v>0</v>
      </c>
      <c r="G132" s="1">
        <f>VLOOKUP(A132,'ADM Details FY17'!$A$3:$H$3515,8,FALSE)</f>
        <v>0</v>
      </c>
      <c r="H132" s="1">
        <f>VLOOKUP(A132,'ADM Details FY17'!$A$3:$I$3515,9,FALSE)</f>
        <v>0</v>
      </c>
      <c r="I132" s="1">
        <f>VLOOKUP(A132,'ADM Details FY17'!$A$3:$J$3517,10,FALSE)</f>
        <v>0</v>
      </c>
      <c r="J132" s="1">
        <f>VLOOKUP(A132,'ADM Details FY17'!$A$3:$K$3515,11,FALSE)</f>
        <v>0</v>
      </c>
      <c r="K132" s="1">
        <f>VLOOKUP(A132,'ADM Details FY17'!$A$3:$M$3515,13,FALSE)</f>
        <v>0</v>
      </c>
      <c r="L132" s="1">
        <f>VLOOKUP(A132,'ADM Details FY17'!$A$3:$O$3515,15,FALSE)</f>
        <v>0</v>
      </c>
      <c r="M132" s="1">
        <f>VLOOKUP(A132,'ADM Details FY17'!$A$3:$P$3515,16,FALSE)</f>
        <v>0</v>
      </c>
      <c r="N132" s="1">
        <f>VLOOKUP(A132,'ADM Details FY17'!$A$3:$Q$3515,17,FALSE)</f>
        <v>0</v>
      </c>
      <c r="O132" s="1">
        <f>VLOOKUP(A132,'ADM Details FY17'!$A$3:$S$3515,19,FALSE)</f>
        <v>0</v>
      </c>
      <c r="P132" s="1">
        <f>VLOOKUP(A132,'ADM Details FY17'!$A$3:$U$3515,21,FALSE)</f>
        <v>0</v>
      </c>
      <c r="Q132" s="1">
        <f>VLOOKUP(A132,'ADM Details FY17'!$A$3:$V$3515,22,FALSE)</f>
        <v>0</v>
      </c>
      <c r="R132" s="1">
        <f>VLOOKUP(A132,'ADM Details FY17'!$A$3:$W$3515,23,FALSE)</f>
        <v>0</v>
      </c>
      <c r="S132" s="1">
        <f>VLOOKUP(A132,'ADM Details FY17'!$A$3:$X$3515,24,FALSE)</f>
        <v>0</v>
      </c>
      <c r="T132" s="1">
        <f>VLOOKUP(A132,'ADM Details FY17'!$A$3:$Y$3515,25,FALSE)</f>
        <v>0</v>
      </c>
      <c r="U132" s="1">
        <f>VLOOKUP(A132,'ADM Details FY17'!$A$3:$AA$3515,27,FALSE)</f>
        <v>0</v>
      </c>
      <c r="V132" s="1">
        <f>IFERROR(VLOOKUP(C132,'eindex _tget pp '!$A$4:$E$615,5,FALSE),0)</f>
        <v>0</v>
      </c>
      <c r="W132" s="31">
        <f>IFERROR(VLOOKUP(C132,'eindex _tget pp '!$A$4:$F$615,6,FALSE),0)</f>
        <v>0.87628858320000003</v>
      </c>
      <c r="X132" s="4">
        <f>IFERROR(VLOOKUP(B132,'eschools 16'!$A$2:$F$25,6,FALSE),1)</f>
        <v>1</v>
      </c>
      <c r="Y132" s="1">
        <f t="shared" ref="Y132:Y195" si="10">ROUND(IF(X132=2,0,(AD132*0.25*V132)),2)</f>
        <v>0</v>
      </c>
      <c r="Z132" s="1">
        <f t="shared" ref="Z132:Z195" si="11">ROUND(IF(X132=2,0,(K132*272*W132)),2)</f>
        <v>0</v>
      </c>
      <c r="AA132" s="31">
        <f>IFERROR(VLOOKUP(C132,'eindex _tget pp '!$A$4:$G$615,7,FALSE),0)</f>
        <v>0.31808153900000002</v>
      </c>
      <c r="AB132" s="1">
        <f>VLOOKUP(A132,'ADM Details FY17'!$A$3:$AB$3515,28,FALSE)</f>
        <v>0</v>
      </c>
      <c r="AC132" s="1">
        <f t="shared" ref="AC132:AC195" si="12">ROUND((AA132*AB132*923.6758),2)</f>
        <v>0</v>
      </c>
      <c r="AD132" s="1">
        <f t="shared" ref="AD132:AD195" si="13">D132+(U132*0.2)</f>
        <v>1</v>
      </c>
      <c r="AE132" s="1">
        <f t="shared" ref="AE132:AE195" si="14">IF(X132=2,(AD132*25),(AD132*150))</f>
        <v>150</v>
      </c>
      <c r="AF132" s="84">
        <v>9971</v>
      </c>
      <c r="AG132" s="1">
        <v>110.44</v>
      </c>
      <c r="AH132" s="1">
        <v>0</v>
      </c>
      <c r="AI132" s="1">
        <v>22.509999999999998</v>
      </c>
      <c r="AJ132" s="1">
        <v>0.44</v>
      </c>
      <c r="AK132" s="1">
        <v>0</v>
      </c>
      <c r="AL132" s="1">
        <v>0.7</v>
      </c>
      <c r="AM132" s="1">
        <v>0.96</v>
      </c>
      <c r="AN132" s="1">
        <v>72.3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9187.739999999998</v>
      </c>
      <c r="AZ132" s="1">
        <v>14479.43</v>
      </c>
      <c r="BA132" s="1">
        <v>0</v>
      </c>
      <c r="BB132" s="1">
        <v>0</v>
      </c>
      <c r="BC132" s="1">
        <v>110.44</v>
      </c>
    </row>
    <row r="133" spans="1:55" x14ac:dyDescent="0.25">
      <c r="A133" t="str">
        <f>B133&amp;"-"&amp;COUNTIF($B$3:B133,B133)</f>
        <v>222-3</v>
      </c>
      <c r="B133">
        <v>222</v>
      </c>
      <c r="C133" s="18">
        <f>VLOOKUP(A133,'ADM Details FY17'!$A$3:$D$3515,4,FALSE)</f>
        <v>50690</v>
      </c>
      <c r="D133" s="1">
        <f>VLOOKUP(A133,'ADM Details FY17'!$A$3:$E$3515,5,FALSE)</f>
        <v>0.37</v>
      </c>
      <c r="E133" s="1">
        <f>VLOOKUP(A133,'ADM Details FY17'!$A$3:$F$3515,6,FALSE)</f>
        <v>0</v>
      </c>
      <c r="F133" s="1">
        <f>VLOOKUP(A133,'ADM Details FY17'!$A$3:$G$3515,7,FALSE)</f>
        <v>0</v>
      </c>
      <c r="G133" s="1">
        <f>VLOOKUP(A133,'ADM Details FY17'!$A$3:$H$3515,8,FALSE)</f>
        <v>0</v>
      </c>
      <c r="H133" s="1">
        <f>VLOOKUP(A133,'ADM Details FY17'!$A$3:$I$3515,9,FALSE)</f>
        <v>0</v>
      </c>
      <c r="I133" s="1">
        <f>VLOOKUP(A133,'ADM Details FY17'!$A$3:$J$3517,10,FALSE)</f>
        <v>0</v>
      </c>
      <c r="J133" s="1">
        <f>VLOOKUP(A133,'ADM Details FY17'!$A$3:$K$3515,11,FALSE)</f>
        <v>0</v>
      </c>
      <c r="K133" s="1">
        <f>VLOOKUP(A133,'ADM Details FY17'!$A$3:$M$3515,13,FALSE)</f>
        <v>0.37</v>
      </c>
      <c r="L133" s="1">
        <f>VLOOKUP(A133,'ADM Details FY17'!$A$3:$O$3515,15,FALSE)</f>
        <v>0</v>
      </c>
      <c r="M133" s="1">
        <f>VLOOKUP(A133,'ADM Details FY17'!$A$3:$P$3515,16,FALSE)</f>
        <v>0</v>
      </c>
      <c r="N133" s="1">
        <f>VLOOKUP(A133,'ADM Details FY17'!$A$3:$Q$3515,17,FALSE)</f>
        <v>0</v>
      </c>
      <c r="O133" s="1">
        <f>VLOOKUP(A133,'ADM Details FY17'!$A$3:$S$3515,19,FALSE)</f>
        <v>0.13</v>
      </c>
      <c r="P133" s="1">
        <f>VLOOKUP(A133,'ADM Details FY17'!$A$3:$U$3515,21,FALSE)</f>
        <v>0</v>
      </c>
      <c r="Q133" s="1">
        <f>VLOOKUP(A133,'ADM Details FY17'!$A$3:$V$3515,22,FALSE)</f>
        <v>0</v>
      </c>
      <c r="R133" s="1">
        <f>VLOOKUP(A133,'ADM Details FY17'!$A$3:$W$3515,23,FALSE)</f>
        <v>0</v>
      </c>
      <c r="S133" s="1">
        <f>VLOOKUP(A133,'ADM Details FY17'!$A$3:$X$3515,24,FALSE)</f>
        <v>0</v>
      </c>
      <c r="T133" s="1">
        <f>VLOOKUP(A133,'ADM Details FY17'!$A$3:$Y$3515,25,FALSE)</f>
        <v>0</v>
      </c>
      <c r="U133" s="1">
        <f>VLOOKUP(A133,'ADM Details FY17'!$A$3:$AA$3515,27,FALSE)</f>
        <v>0</v>
      </c>
      <c r="V133" s="1">
        <f>IFERROR(VLOOKUP(C133,'eindex _tget pp '!$A$4:$E$615,5,FALSE),0)</f>
        <v>287.33699061584332</v>
      </c>
      <c r="W133" s="31">
        <f>IFERROR(VLOOKUP(C133,'eindex _tget pp '!$A$4:$F$615,6,FALSE),0)</f>
        <v>0.51684633700000004</v>
      </c>
      <c r="X133" s="4">
        <f>IFERROR(VLOOKUP(B133,'eschools 16'!$A$2:$F$25,6,FALSE),1)</f>
        <v>1</v>
      </c>
      <c r="Y133" s="1">
        <f t="shared" si="10"/>
        <v>26.58</v>
      </c>
      <c r="Z133" s="1">
        <f t="shared" si="11"/>
        <v>52.02</v>
      </c>
      <c r="AA133" s="31">
        <f>IFERROR(VLOOKUP(C133,'eindex _tget pp '!$A$4:$G$615,7,FALSE),0)</f>
        <v>0.47174296999999998</v>
      </c>
      <c r="AB133" s="1">
        <f>VLOOKUP(A133,'ADM Details FY17'!$A$3:$AB$3515,28,FALSE)</f>
        <v>0</v>
      </c>
      <c r="AC133" s="1">
        <f t="shared" si="12"/>
        <v>0</v>
      </c>
      <c r="AD133" s="1">
        <f t="shared" si="13"/>
        <v>0.37</v>
      </c>
      <c r="AE133" s="1">
        <f t="shared" si="14"/>
        <v>55.5</v>
      </c>
      <c r="AF133" s="84">
        <v>9990</v>
      </c>
      <c r="AG133" s="1">
        <v>547.77</v>
      </c>
      <c r="AH133" s="1">
        <v>14.69</v>
      </c>
      <c r="AI133" s="1">
        <v>19.53</v>
      </c>
      <c r="AJ133" s="1">
        <v>2</v>
      </c>
      <c r="AK133" s="1">
        <v>0</v>
      </c>
      <c r="AL133" s="1">
        <v>0</v>
      </c>
      <c r="AM133" s="1">
        <v>1</v>
      </c>
      <c r="AN133" s="1">
        <v>547.77</v>
      </c>
      <c r="AO133" s="1">
        <v>0</v>
      </c>
      <c r="AP133" s="1">
        <v>233.25</v>
      </c>
      <c r="AQ133" s="1">
        <v>0</v>
      </c>
      <c r="AR133" s="1">
        <v>379.29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62206.409999999996</v>
      </c>
      <c r="AZ133" s="1">
        <v>522664.12</v>
      </c>
      <c r="BA133" s="1">
        <v>0</v>
      </c>
      <c r="BB133" s="1">
        <v>0</v>
      </c>
      <c r="BC133" s="1">
        <v>547.77</v>
      </c>
    </row>
    <row r="134" spans="1:55" x14ac:dyDescent="0.25">
      <c r="A134" t="str">
        <f>B134&amp;"-"&amp;COUNTIF($B$3:B134,B134)</f>
        <v>222-4</v>
      </c>
      <c r="B134">
        <v>222</v>
      </c>
      <c r="C134" s="18">
        <f>VLOOKUP(A134,'ADM Details FY17'!$A$3:$D$3515,4,FALSE)</f>
        <v>44362</v>
      </c>
      <c r="D134" s="1">
        <f>VLOOKUP(A134,'ADM Details FY17'!$A$3:$E$3515,5,FALSE)</f>
        <v>9.5</v>
      </c>
      <c r="E134" s="1">
        <f>VLOOKUP(A134,'ADM Details FY17'!$A$3:$F$3515,6,FALSE)</f>
        <v>0</v>
      </c>
      <c r="F134" s="1">
        <f>VLOOKUP(A134,'ADM Details FY17'!$A$3:$G$3515,7,FALSE)</f>
        <v>0</v>
      </c>
      <c r="G134" s="1">
        <f>VLOOKUP(A134,'ADM Details FY17'!$A$3:$H$3515,8,FALSE)</f>
        <v>0</v>
      </c>
      <c r="H134" s="1">
        <f>VLOOKUP(A134,'ADM Details FY17'!$A$3:$I$3515,9,FALSE)</f>
        <v>0</v>
      </c>
      <c r="I134" s="1">
        <f>VLOOKUP(A134,'ADM Details FY17'!$A$3:$J$3517,10,FALSE)</f>
        <v>0</v>
      </c>
      <c r="J134" s="1">
        <f>VLOOKUP(A134,'ADM Details FY17'!$A$3:$K$3515,11,FALSE)</f>
        <v>0</v>
      </c>
      <c r="K134" s="1">
        <f>VLOOKUP(A134,'ADM Details FY17'!$A$3:$M$3515,13,FALSE)</f>
        <v>3.5</v>
      </c>
      <c r="L134" s="1">
        <f>VLOOKUP(A134,'ADM Details FY17'!$A$3:$O$3515,15,FALSE)</f>
        <v>0</v>
      </c>
      <c r="M134" s="1">
        <f>VLOOKUP(A134,'ADM Details FY17'!$A$3:$P$3515,16,FALSE)</f>
        <v>0</v>
      </c>
      <c r="N134" s="1">
        <f>VLOOKUP(A134,'ADM Details FY17'!$A$3:$Q$3515,17,FALSE)</f>
        <v>0</v>
      </c>
      <c r="O134" s="1">
        <f>VLOOKUP(A134,'ADM Details FY17'!$A$3:$S$3515,19,FALSE)</f>
        <v>4.22</v>
      </c>
      <c r="P134" s="1">
        <f>VLOOKUP(A134,'ADM Details FY17'!$A$3:$U$3515,21,FALSE)</f>
        <v>0</v>
      </c>
      <c r="Q134" s="1">
        <f>VLOOKUP(A134,'ADM Details FY17'!$A$3:$V$3515,22,FALSE)</f>
        <v>0</v>
      </c>
      <c r="R134" s="1">
        <f>VLOOKUP(A134,'ADM Details FY17'!$A$3:$W$3515,23,FALSE)</f>
        <v>0</v>
      </c>
      <c r="S134" s="1">
        <f>VLOOKUP(A134,'ADM Details FY17'!$A$3:$X$3515,24,FALSE)</f>
        <v>0</v>
      </c>
      <c r="T134" s="1">
        <f>VLOOKUP(A134,'ADM Details FY17'!$A$3:$Y$3515,25,FALSE)</f>
        <v>0</v>
      </c>
      <c r="U134" s="1">
        <f>VLOOKUP(A134,'ADM Details FY17'!$A$3:$AA$3515,27,FALSE)</f>
        <v>0</v>
      </c>
      <c r="V134" s="1">
        <f>IFERROR(VLOOKUP(C134,'eindex _tget pp '!$A$4:$E$615,5,FALSE),0)</f>
        <v>94.869008809635275</v>
      </c>
      <c r="W134" s="31">
        <f>IFERROR(VLOOKUP(C134,'eindex _tget pp '!$A$4:$F$615,6,FALSE),0)</f>
        <v>0.52077289439999996</v>
      </c>
      <c r="X134" s="4">
        <f>IFERROR(VLOOKUP(B134,'eschools 16'!$A$2:$F$25,6,FALSE),1)</f>
        <v>1</v>
      </c>
      <c r="Y134" s="1">
        <f t="shared" si="10"/>
        <v>225.31</v>
      </c>
      <c r="Z134" s="1">
        <f t="shared" si="11"/>
        <v>495.78</v>
      </c>
      <c r="AA134" s="31">
        <f>IFERROR(VLOOKUP(C134,'eindex _tget pp '!$A$4:$G$615,7,FALSE),0)</f>
        <v>0.40103628899999999</v>
      </c>
      <c r="AB134" s="1">
        <f>VLOOKUP(A134,'ADM Details FY17'!$A$3:$AB$3515,28,FALSE)</f>
        <v>0</v>
      </c>
      <c r="AC134" s="1">
        <f t="shared" si="12"/>
        <v>0</v>
      </c>
      <c r="AD134" s="1">
        <f t="shared" si="13"/>
        <v>9.5</v>
      </c>
      <c r="AE134" s="1">
        <f t="shared" si="14"/>
        <v>1425</v>
      </c>
      <c r="AF134" s="84">
        <v>9996</v>
      </c>
      <c r="AG134" s="1">
        <v>74.679999999999993</v>
      </c>
      <c r="AH134" s="1">
        <v>0</v>
      </c>
      <c r="AI134" s="1">
        <v>6.49</v>
      </c>
      <c r="AJ134" s="1">
        <v>5.42</v>
      </c>
      <c r="AK134" s="1">
        <v>1</v>
      </c>
      <c r="AL134" s="1">
        <v>2.02</v>
      </c>
      <c r="AM134" s="1">
        <v>0</v>
      </c>
      <c r="AN134" s="1">
        <v>74.679999999999993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35492.11</v>
      </c>
      <c r="AZ134" s="1">
        <v>55378.68</v>
      </c>
      <c r="BA134" s="1">
        <v>0</v>
      </c>
      <c r="BB134" s="1">
        <v>0</v>
      </c>
      <c r="BC134" s="1">
        <v>74.679999999999993</v>
      </c>
    </row>
    <row r="135" spans="1:55" x14ac:dyDescent="0.25">
      <c r="A135" t="str">
        <f>B135&amp;"-"&amp;COUNTIF($B$3:B135,B135)</f>
        <v>222-5</v>
      </c>
      <c r="B135">
        <v>222</v>
      </c>
      <c r="C135" s="18">
        <f>VLOOKUP(A135,'ADM Details FY17'!$A$3:$D$3515,4,FALSE)</f>
        <v>48215</v>
      </c>
      <c r="D135" s="1">
        <f>VLOOKUP(A135,'ADM Details FY17'!$A$3:$E$3515,5,FALSE)</f>
        <v>0.76</v>
      </c>
      <c r="E135" s="1">
        <f>VLOOKUP(A135,'ADM Details FY17'!$A$3:$F$3515,6,FALSE)</f>
        <v>0</v>
      </c>
      <c r="F135" s="1">
        <f>VLOOKUP(A135,'ADM Details FY17'!$A$3:$G$3515,7,FALSE)</f>
        <v>0</v>
      </c>
      <c r="G135" s="1">
        <f>VLOOKUP(A135,'ADM Details FY17'!$A$3:$H$3515,8,FALSE)</f>
        <v>0</v>
      </c>
      <c r="H135" s="1">
        <f>VLOOKUP(A135,'ADM Details FY17'!$A$3:$I$3515,9,FALSE)</f>
        <v>0</v>
      </c>
      <c r="I135" s="1">
        <f>VLOOKUP(A135,'ADM Details FY17'!$A$3:$J$3517,10,FALSE)</f>
        <v>0</v>
      </c>
      <c r="J135" s="1">
        <f>VLOOKUP(A135,'ADM Details FY17'!$A$3:$K$3515,11,FALSE)</f>
        <v>0</v>
      </c>
      <c r="K135" s="1">
        <f>VLOOKUP(A135,'ADM Details FY17'!$A$3:$M$3515,13,FALSE)</f>
        <v>0</v>
      </c>
      <c r="L135" s="1">
        <f>VLOOKUP(A135,'ADM Details FY17'!$A$3:$O$3515,15,FALSE)</f>
        <v>0</v>
      </c>
      <c r="M135" s="1">
        <f>VLOOKUP(A135,'ADM Details FY17'!$A$3:$P$3515,16,FALSE)</f>
        <v>0</v>
      </c>
      <c r="N135" s="1">
        <f>VLOOKUP(A135,'ADM Details FY17'!$A$3:$Q$3515,17,FALSE)</f>
        <v>0</v>
      </c>
      <c r="O135" s="1">
        <f>VLOOKUP(A135,'ADM Details FY17'!$A$3:$S$3515,19,FALSE)</f>
        <v>0.38</v>
      </c>
      <c r="P135" s="1">
        <f>VLOOKUP(A135,'ADM Details FY17'!$A$3:$U$3515,21,FALSE)</f>
        <v>0</v>
      </c>
      <c r="Q135" s="1">
        <f>VLOOKUP(A135,'ADM Details FY17'!$A$3:$V$3515,22,FALSE)</f>
        <v>0</v>
      </c>
      <c r="R135" s="1">
        <f>VLOOKUP(A135,'ADM Details FY17'!$A$3:$W$3515,23,FALSE)</f>
        <v>0</v>
      </c>
      <c r="S135" s="1">
        <f>VLOOKUP(A135,'ADM Details FY17'!$A$3:$X$3515,24,FALSE)</f>
        <v>0</v>
      </c>
      <c r="T135" s="1">
        <f>VLOOKUP(A135,'ADM Details FY17'!$A$3:$Y$3515,25,FALSE)</f>
        <v>0</v>
      </c>
      <c r="U135" s="1">
        <f>VLOOKUP(A135,'ADM Details FY17'!$A$3:$AA$3515,27,FALSE)</f>
        <v>0</v>
      </c>
      <c r="V135" s="1">
        <f>IFERROR(VLOOKUP(C135,'eindex _tget pp '!$A$4:$E$615,5,FALSE),0)</f>
        <v>0</v>
      </c>
      <c r="W135" s="31">
        <f>IFERROR(VLOOKUP(C135,'eindex _tget pp '!$A$4:$F$615,6,FALSE),0)</f>
        <v>2.5614800000000001E-5</v>
      </c>
      <c r="X135" s="4">
        <f>IFERROR(VLOOKUP(B135,'eschools 16'!$A$2:$F$25,6,FALSE),1)</f>
        <v>1</v>
      </c>
      <c r="Y135" s="1">
        <f t="shared" si="10"/>
        <v>0</v>
      </c>
      <c r="Z135" s="1">
        <f t="shared" si="11"/>
        <v>0</v>
      </c>
      <c r="AA135" s="31">
        <f>IFERROR(VLOOKUP(C135,'eindex _tget pp '!$A$4:$G$615,7,FALSE),0)</f>
        <v>0.377465051</v>
      </c>
      <c r="AB135" s="1">
        <f>VLOOKUP(A135,'ADM Details FY17'!$A$3:$AB$3515,28,FALSE)</f>
        <v>0</v>
      </c>
      <c r="AC135" s="1">
        <f t="shared" si="12"/>
        <v>0</v>
      </c>
      <c r="AD135" s="1">
        <f t="shared" si="13"/>
        <v>0.76</v>
      </c>
      <c r="AE135" s="1">
        <f t="shared" si="14"/>
        <v>114</v>
      </c>
      <c r="AF135" s="84" t="s">
        <v>498</v>
      </c>
      <c r="AG135" s="1">
        <v>36674.420000000006</v>
      </c>
      <c r="AH135" s="1">
        <v>418.06000000000006</v>
      </c>
      <c r="AI135" s="1">
        <v>3597.43</v>
      </c>
      <c r="AJ135" s="1">
        <v>727.06000000000006</v>
      </c>
      <c r="AK135" s="1">
        <v>25.970000000000002</v>
      </c>
      <c r="AL135" s="1">
        <v>164.88</v>
      </c>
      <c r="AM135" s="1">
        <v>894.56999999999994</v>
      </c>
      <c r="AN135" s="1">
        <v>30180.650000000005</v>
      </c>
      <c r="AO135" s="1">
        <v>285.85000000000002</v>
      </c>
      <c r="AP135" s="1">
        <v>1578.78</v>
      </c>
      <c r="AQ135" s="1">
        <v>304.81</v>
      </c>
      <c r="AR135" s="1">
        <v>12015.090000000004</v>
      </c>
      <c r="AS135" s="1">
        <v>39.860000000000007</v>
      </c>
      <c r="AT135" s="1">
        <v>26.140000000000004</v>
      </c>
      <c r="AU135" s="1">
        <v>717.16000000000008</v>
      </c>
      <c r="AV135" s="1">
        <v>6.6800000000000006</v>
      </c>
      <c r="AW135" s="1">
        <v>83.680000000000135</v>
      </c>
      <c r="AX135" s="1">
        <v>21.120000000000005</v>
      </c>
      <c r="AY135" s="1">
        <v>7162857.2400000002</v>
      </c>
      <c r="AZ135" s="1">
        <v>20366938.650000006</v>
      </c>
      <c r="BA135" s="1">
        <v>0</v>
      </c>
      <c r="BB135" s="1">
        <v>0</v>
      </c>
      <c r="BC135" s="1">
        <v>36678.644000000008</v>
      </c>
    </row>
    <row r="136" spans="1:55" x14ac:dyDescent="0.25">
      <c r="A136" t="str">
        <f>B136&amp;"-"&amp;COUNTIF($B$3:B136,B136)</f>
        <v>222-6</v>
      </c>
      <c r="B136">
        <v>222</v>
      </c>
      <c r="C136" s="18">
        <f>VLOOKUP(A136,'ADM Details FY17'!$A$3:$D$3515,4,FALSE)</f>
        <v>45583</v>
      </c>
      <c r="D136" s="1">
        <f>VLOOKUP(A136,'ADM Details FY17'!$A$3:$E$3515,5,FALSE)</f>
        <v>2</v>
      </c>
      <c r="E136" s="1">
        <f>VLOOKUP(A136,'ADM Details FY17'!$A$3:$F$3515,6,FALSE)</f>
        <v>0</v>
      </c>
      <c r="F136" s="1">
        <f>VLOOKUP(A136,'ADM Details FY17'!$A$3:$G$3515,7,FALSE)</f>
        <v>0</v>
      </c>
      <c r="G136" s="1">
        <f>VLOOKUP(A136,'ADM Details FY17'!$A$3:$H$3515,8,FALSE)</f>
        <v>0</v>
      </c>
      <c r="H136" s="1">
        <f>VLOOKUP(A136,'ADM Details FY17'!$A$3:$I$3515,9,FALSE)</f>
        <v>0</v>
      </c>
      <c r="I136" s="1">
        <f>VLOOKUP(A136,'ADM Details FY17'!$A$3:$J$3517,10,FALSE)</f>
        <v>0</v>
      </c>
      <c r="J136" s="1">
        <f>VLOOKUP(A136,'ADM Details FY17'!$A$3:$K$3515,11,FALSE)</f>
        <v>0</v>
      </c>
      <c r="K136" s="1">
        <f>VLOOKUP(A136,'ADM Details FY17'!$A$3:$M$3515,13,FALSE)</f>
        <v>0</v>
      </c>
      <c r="L136" s="1">
        <f>VLOOKUP(A136,'ADM Details FY17'!$A$3:$O$3515,15,FALSE)</f>
        <v>0</v>
      </c>
      <c r="M136" s="1">
        <f>VLOOKUP(A136,'ADM Details FY17'!$A$3:$P$3515,16,FALSE)</f>
        <v>0</v>
      </c>
      <c r="N136" s="1">
        <f>VLOOKUP(A136,'ADM Details FY17'!$A$3:$Q$3515,17,FALSE)</f>
        <v>0</v>
      </c>
      <c r="O136" s="1">
        <f>VLOOKUP(A136,'ADM Details FY17'!$A$3:$S$3515,19,FALSE)</f>
        <v>1</v>
      </c>
      <c r="P136" s="1">
        <f>VLOOKUP(A136,'ADM Details FY17'!$A$3:$U$3515,21,FALSE)</f>
        <v>0</v>
      </c>
      <c r="Q136" s="1">
        <f>VLOOKUP(A136,'ADM Details FY17'!$A$3:$V$3515,22,FALSE)</f>
        <v>0</v>
      </c>
      <c r="R136" s="1">
        <f>VLOOKUP(A136,'ADM Details FY17'!$A$3:$W$3515,23,FALSE)</f>
        <v>0</v>
      </c>
      <c r="S136" s="1">
        <f>VLOOKUP(A136,'ADM Details FY17'!$A$3:$X$3515,24,FALSE)</f>
        <v>0</v>
      </c>
      <c r="T136" s="1">
        <f>VLOOKUP(A136,'ADM Details FY17'!$A$3:$Y$3515,25,FALSE)</f>
        <v>0</v>
      </c>
      <c r="U136" s="1">
        <f>VLOOKUP(A136,'ADM Details FY17'!$A$3:$AA$3515,27,FALSE)</f>
        <v>0</v>
      </c>
      <c r="V136" s="1">
        <f>IFERROR(VLOOKUP(C136,'eindex _tget pp '!$A$4:$E$615,5,FALSE),0)</f>
        <v>0</v>
      </c>
      <c r="W136" s="31">
        <f>IFERROR(VLOOKUP(C136,'eindex _tget pp '!$A$4:$F$615,6,FALSE),0)</f>
        <v>5.6680554000000001E-2</v>
      </c>
      <c r="X136" s="4">
        <f>IFERROR(VLOOKUP(B136,'eschools 16'!$A$2:$F$25,6,FALSE),1)</f>
        <v>1</v>
      </c>
      <c r="Y136" s="1">
        <f t="shared" si="10"/>
        <v>0</v>
      </c>
      <c r="Z136" s="1">
        <f t="shared" si="11"/>
        <v>0</v>
      </c>
      <c r="AA136" s="31">
        <f>IFERROR(VLOOKUP(C136,'eindex _tget pp '!$A$4:$G$615,7,FALSE),0)</f>
        <v>0.37168026999999998</v>
      </c>
      <c r="AB136" s="1">
        <f>VLOOKUP(A136,'ADM Details FY17'!$A$3:$AB$3515,28,FALSE)</f>
        <v>0</v>
      </c>
      <c r="AC136" s="1">
        <f t="shared" si="12"/>
        <v>0</v>
      </c>
      <c r="AD136" s="1">
        <f t="shared" si="13"/>
        <v>2</v>
      </c>
      <c r="AE136" s="1">
        <f t="shared" si="14"/>
        <v>300</v>
      </c>
    </row>
    <row r="137" spans="1:55" x14ac:dyDescent="0.25">
      <c r="A137" t="str">
        <f>B137&amp;"-"&amp;COUNTIF($B$3:B137,B137)</f>
        <v>222-7</v>
      </c>
      <c r="B137">
        <v>222</v>
      </c>
      <c r="C137" s="18">
        <f>VLOOKUP(A137,'ADM Details FY17'!$A$3:$D$3515,4,FALSE)</f>
        <v>45609</v>
      </c>
      <c r="D137" s="1">
        <f>VLOOKUP(A137,'ADM Details FY17'!$A$3:$E$3515,5,FALSE)</f>
        <v>1</v>
      </c>
      <c r="E137" s="1">
        <f>VLOOKUP(A137,'ADM Details FY17'!$A$3:$F$3515,6,FALSE)</f>
        <v>0</v>
      </c>
      <c r="F137" s="1">
        <f>VLOOKUP(A137,'ADM Details FY17'!$A$3:$G$3515,7,FALSE)</f>
        <v>0</v>
      </c>
      <c r="G137" s="1">
        <f>VLOOKUP(A137,'ADM Details FY17'!$A$3:$H$3515,8,FALSE)</f>
        <v>0</v>
      </c>
      <c r="H137" s="1">
        <f>VLOOKUP(A137,'ADM Details FY17'!$A$3:$I$3515,9,FALSE)</f>
        <v>0</v>
      </c>
      <c r="I137" s="1">
        <f>VLOOKUP(A137,'ADM Details FY17'!$A$3:$J$3517,10,FALSE)</f>
        <v>0</v>
      </c>
      <c r="J137" s="1">
        <f>VLOOKUP(A137,'ADM Details FY17'!$A$3:$K$3515,11,FALSE)</f>
        <v>0</v>
      </c>
      <c r="K137" s="1">
        <f>VLOOKUP(A137,'ADM Details FY17'!$A$3:$M$3515,13,FALSE)</f>
        <v>1</v>
      </c>
      <c r="L137" s="1">
        <f>VLOOKUP(A137,'ADM Details FY17'!$A$3:$O$3515,15,FALSE)</f>
        <v>0</v>
      </c>
      <c r="M137" s="1">
        <f>VLOOKUP(A137,'ADM Details FY17'!$A$3:$P$3515,16,FALSE)</f>
        <v>0</v>
      </c>
      <c r="N137" s="1">
        <f>VLOOKUP(A137,'ADM Details FY17'!$A$3:$Q$3515,17,FALSE)</f>
        <v>0</v>
      </c>
      <c r="O137" s="1">
        <f>VLOOKUP(A137,'ADM Details FY17'!$A$3:$S$3515,19,FALSE)</f>
        <v>0</v>
      </c>
      <c r="P137" s="1">
        <f>VLOOKUP(A137,'ADM Details FY17'!$A$3:$U$3515,21,FALSE)</f>
        <v>0</v>
      </c>
      <c r="Q137" s="1">
        <f>VLOOKUP(A137,'ADM Details FY17'!$A$3:$V$3515,22,FALSE)</f>
        <v>0</v>
      </c>
      <c r="R137" s="1">
        <f>VLOOKUP(A137,'ADM Details FY17'!$A$3:$W$3515,23,FALSE)</f>
        <v>0</v>
      </c>
      <c r="S137" s="1">
        <f>VLOOKUP(A137,'ADM Details FY17'!$A$3:$X$3515,24,FALSE)</f>
        <v>0</v>
      </c>
      <c r="T137" s="1">
        <f>VLOOKUP(A137,'ADM Details FY17'!$A$3:$Y$3515,25,FALSE)</f>
        <v>0</v>
      </c>
      <c r="U137" s="1">
        <f>VLOOKUP(A137,'ADM Details FY17'!$A$3:$AA$3515,27,FALSE)</f>
        <v>0</v>
      </c>
      <c r="V137" s="1">
        <f>IFERROR(VLOOKUP(C137,'eindex _tget pp '!$A$4:$E$615,5,FALSE),0)</f>
        <v>0</v>
      </c>
      <c r="W137" s="31">
        <f>IFERROR(VLOOKUP(C137,'eindex _tget pp '!$A$4:$F$615,6,FALSE),0)</f>
        <v>0.96625094160000002</v>
      </c>
      <c r="X137" s="4">
        <f>IFERROR(VLOOKUP(B137,'eschools 16'!$A$2:$F$25,6,FALSE),1)</f>
        <v>1</v>
      </c>
      <c r="Y137" s="1">
        <f t="shared" si="10"/>
        <v>0</v>
      </c>
      <c r="Z137" s="1">
        <f t="shared" si="11"/>
        <v>262.82</v>
      </c>
      <c r="AA137" s="31">
        <f>IFERROR(VLOOKUP(C137,'eindex _tget pp '!$A$4:$G$615,7,FALSE),0)</f>
        <v>0.29168379300000002</v>
      </c>
      <c r="AB137" s="1">
        <f>VLOOKUP(A137,'ADM Details FY17'!$A$3:$AB$3515,28,FALSE)</f>
        <v>0</v>
      </c>
      <c r="AC137" s="1">
        <f t="shared" si="12"/>
        <v>0</v>
      </c>
      <c r="AD137" s="1">
        <f t="shared" si="13"/>
        <v>1</v>
      </c>
      <c r="AE137" s="1">
        <f t="shared" si="14"/>
        <v>150</v>
      </c>
    </row>
    <row r="138" spans="1:55" x14ac:dyDescent="0.25">
      <c r="A138" t="str">
        <f>B138&amp;"-"&amp;COUNTIF($B$3:B138,B138)</f>
        <v>222-8</v>
      </c>
      <c r="B138">
        <v>222</v>
      </c>
      <c r="C138" s="18">
        <f>VLOOKUP(A138,'ADM Details FY17'!$A$3:$D$3515,4,FALSE)</f>
        <v>48223</v>
      </c>
      <c r="D138" s="1">
        <f>VLOOKUP(A138,'ADM Details FY17'!$A$3:$E$3515,5,FALSE)</f>
        <v>25.19</v>
      </c>
      <c r="E138" s="1">
        <f>VLOOKUP(A138,'ADM Details FY17'!$A$3:$F$3515,6,FALSE)</f>
        <v>2</v>
      </c>
      <c r="F138" s="1">
        <f>VLOOKUP(A138,'ADM Details FY17'!$A$3:$G$3515,7,FALSE)</f>
        <v>6.73</v>
      </c>
      <c r="G138" s="1">
        <f>VLOOKUP(A138,'ADM Details FY17'!$A$3:$H$3515,8,FALSE)</f>
        <v>0</v>
      </c>
      <c r="H138" s="1">
        <f>VLOOKUP(A138,'ADM Details FY17'!$A$3:$I$3515,9,FALSE)</f>
        <v>0</v>
      </c>
      <c r="I138" s="1">
        <f>VLOOKUP(A138,'ADM Details FY17'!$A$3:$J$3517,10,FALSE)</f>
        <v>0</v>
      </c>
      <c r="J138" s="1">
        <f>VLOOKUP(A138,'ADM Details FY17'!$A$3:$K$3515,11,FALSE)</f>
        <v>1</v>
      </c>
      <c r="K138" s="1">
        <f>VLOOKUP(A138,'ADM Details FY17'!$A$3:$M$3515,13,FALSE)</f>
        <v>11.62</v>
      </c>
      <c r="L138" s="1">
        <f>VLOOKUP(A138,'ADM Details FY17'!$A$3:$O$3515,15,FALSE)</f>
        <v>0</v>
      </c>
      <c r="M138" s="1">
        <f>VLOOKUP(A138,'ADM Details FY17'!$A$3:$P$3515,16,FALSE)</f>
        <v>0</v>
      </c>
      <c r="N138" s="1">
        <f>VLOOKUP(A138,'ADM Details FY17'!$A$3:$Q$3515,17,FALSE)</f>
        <v>0</v>
      </c>
      <c r="O138" s="1">
        <f>VLOOKUP(A138,'ADM Details FY17'!$A$3:$S$3515,19,FALSE)</f>
        <v>9.6</v>
      </c>
      <c r="P138" s="1">
        <f>VLOOKUP(A138,'ADM Details FY17'!$A$3:$U$3515,21,FALSE)</f>
        <v>0</v>
      </c>
      <c r="Q138" s="1">
        <f>VLOOKUP(A138,'ADM Details FY17'!$A$3:$V$3515,22,FALSE)</f>
        <v>0</v>
      </c>
      <c r="R138" s="1">
        <f>VLOOKUP(A138,'ADM Details FY17'!$A$3:$W$3515,23,FALSE)</f>
        <v>0</v>
      </c>
      <c r="S138" s="1">
        <f>VLOOKUP(A138,'ADM Details FY17'!$A$3:$X$3515,24,FALSE)</f>
        <v>0</v>
      </c>
      <c r="T138" s="1">
        <f>VLOOKUP(A138,'ADM Details FY17'!$A$3:$Y$3515,25,FALSE)</f>
        <v>0</v>
      </c>
      <c r="U138" s="1">
        <f>VLOOKUP(A138,'ADM Details FY17'!$A$3:$AA$3515,27,FALSE)</f>
        <v>0</v>
      </c>
      <c r="V138" s="1">
        <f>IFERROR(VLOOKUP(C138,'eindex _tget pp '!$A$4:$E$615,5,FALSE),0)</f>
        <v>26.219830439533272</v>
      </c>
      <c r="W138" s="31">
        <f>IFERROR(VLOOKUP(C138,'eindex _tget pp '!$A$4:$F$615,6,FALSE),0)</f>
        <v>0.88910344330000002</v>
      </c>
      <c r="X138" s="4">
        <f>IFERROR(VLOOKUP(B138,'eschools 16'!$A$2:$F$25,6,FALSE),1)</f>
        <v>1</v>
      </c>
      <c r="Y138" s="1">
        <f t="shared" si="10"/>
        <v>165.12</v>
      </c>
      <c r="Z138" s="1">
        <f t="shared" si="11"/>
        <v>2810.14</v>
      </c>
      <c r="AA138" s="31">
        <f>IFERROR(VLOOKUP(C138,'eindex _tget pp '!$A$4:$G$615,7,FALSE),0)</f>
        <v>0.40948401499999998</v>
      </c>
      <c r="AB138" s="1">
        <f>VLOOKUP(A138,'ADM Details FY17'!$A$3:$AB$3515,28,FALSE)</f>
        <v>0</v>
      </c>
      <c r="AC138" s="1">
        <f t="shared" si="12"/>
        <v>0</v>
      </c>
      <c r="AD138" s="1">
        <f t="shared" si="13"/>
        <v>25.19</v>
      </c>
      <c r="AE138" s="1">
        <f t="shared" si="14"/>
        <v>3778.5</v>
      </c>
    </row>
    <row r="139" spans="1:55" x14ac:dyDescent="0.25">
      <c r="A139" t="str">
        <f>B139&amp;"-"&amp;COUNTIF($B$3:B139,B139)</f>
        <v>222-9</v>
      </c>
      <c r="B139">
        <v>222</v>
      </c>
      <c r="C139" s="18">
        <f>VLOOKUP(A139,'ADM Details FY17'!$A$3:$D$3515,4,FALSE)</f>
        <v>47092</v>
      </c>
      <c r="D139" s="1">
        <f>VLOOKUP(A139,'ADM Details FY17'!$A$3:$E$3515,5,FALSE)</f>
        <v>3.7</v>
      </c>
      <c r="E139" s="1">
        <f>VLOOKUP(A139,'ADM Details FY17'!$A$3:$F$3515,6,FALSE)</f>
        <v>0</v>
      </c>
      <c r="F139" s="1">
        <f>VLOOKUP(A139,'ADM Details FY17'!$A$3:$G$3515,7,FALSE)</f>
        <v>1.7</v>
      </c>
      <c r="G139" s="1">
        <f>VLOOKUP(A139,'ADM Details FY17'!$A$3:$H$3515,8,FALSE)</f>
        <v>0</v>
      </c>
      <c r="H139" s="1">
        <f>VLOOKUP(A139,'ADM Details FY17'!$A$3:$I$3515,9,FALSE)</f>
        <v>0</v>
      </c>
      <c r="I139" s="1">
        <f>VLOOKUP(A139,'ADM Details FY17'!$A$3:$J$3517,10,FALSE)</f>
        <v>0</v>
      </c>
      <c r="J139" s="1">
        <f>VLOOKUP(A139,'ADM Details FY17'!$A$3:$K$3515,11,FALSE)</f>
        <v>1</v>
      </c>
      <c r="K139" s="1">
        <f>VLOOKUP(A139,'ADM Details FY17'!$A$3:$M$3515,13,FALSE)</f>
        <v>0</v>
      </c>
      <c r="L139" s="1">
        <f>VLOOKUP(A139,'ADM Details FY17'!$A$3:$O$3515,15,FALSE)</f>
        <v>0</v>
      </c>
      <c r="M139" s="1">
        <f>VLOOKUP(A139,'ADM Details FY17'!$A$3:$P$3515,16,FALSE)</f>
        <v>0</v>
      </c>
      <c r="N139" s="1">
        <f>VLOOKUP(A139,'ADM Details FY17'!$A$3:$Q$3515,17,FALSE)</f>
        <v>0</v>
      </c>
      <c r="O139" s="1">
        <f>VLOOKUP(A139,'ADM Details FY17'!$A$3:$S$3515,19,FALSE)</f>
        <v>0</v>
      </c>
      <c r="P139" s="1">
        <f>VLOOKUP(A139,'ADM Details FY17'!$A$3:$U$3515,21,FALSE)</f>
        <v>0</v>
      </c>
      <c r="Q139" s="1">
        <f>VLOOKUP(A139,'ADM Details FY17'!$A$3:$V$3515,22,FALSE)</f>
        <v>0</v>
      </c>
      <c r="R139" s="1">
        <f>VLOOKUP(A139,'ADM Details FY17'!$A$3:$W$3515,23,FALSE)</f>
        <v>0</v>
      </c>
      <c r="S139" s="1">
        <f>VLOOKUP(A139,'ADM Details FY17'!$A$3:$X$3515,24,FALSE)</f>
        <v>0</v>
      </c>
      <c r="T139" s="1">
        <f>VLOOKUP(A139,'ADM Details FY17'!$A$3:$Y$3515,25,FALSE)</f>
        <v>0</v>
      </c>
      <c r="U139" s="1">
        <f>VLOOKUP(A139,'ADM Details FY17'!$A$3:$AA$3515,27,FALSE)</f>
        <v>0</v>
      </c>
      <c r="V139" s="1">
        <f>IFERROR(VLOOKUP(C139,'eindex _tget pp '!$A$4:$E$615,5,FALSE),0)</f>
        <v>272.69105767571727</v>
      </c>
      <c r="W139" s="31">
        <f>IFERROR(VLOOKUP(C139,'eindex _tget pp '!$A$4:$F$615,6,FALSE),0)</f>
        <v>0.65361652349999999</v>
      </c>
      <c r="X139" s="4">
        <f>IFERROR(VLOOKUP(B139,'eschools 16'!$A$2:$F$25,6,FALSE),1)</f>
        <v>1</v>
      </c>
      <c r="Y139" s="1">
        <f t="shared" si="10"/>
        <v>252.24</v>
      </c>
      <c r="Z139" s="1">
        <f t="shared" si="11"/>
        <v>0</v>
      </c>
      <c r="AA139" s="31">
        <f>IFERROR(VLOOKUP(C139,'eindex _tget pp '!$A$4:$G$615,7,FALSE),0)</f>
        <v>0.474816929</v>
      </c>
      <c r="AB139" s="1">
        <f>VLOOKUP(A139,'ADM Details FY17'!$A$3:$AB$3515,28,FALSE)</f>
        <v>0</v>
      </c>
      <c r="AC139" s="1">
        <f t="shared" si="12"/>
        <v>0</v>
      </c>
      <c r="AD139" s="1">
        <f t="shared" si="13"/>
        <v>3.7</v>
      </c>
      <c r="AE139" s="1">
        <f t="shared" si="14"/>
        <v>555</v>
      </c>
    </row>
    <row r="140" spans="1:55" x14ac:dyDescent="0.25">
      <c r="A140" t="str">
        <f>B140&amp;"-"&amp;COUNTIF($B$3:B140,B140)</f>
        <v>222-10</v>
      </c>
      <c r="B140">
        <v>222</v>
      </c>
      <c r="C140" s="18">
        <f>VLOOKUP(A140,'ADM Details FY17'!$A$3:$D$3515,4,FALSE)</f>
        <v>44875</v>
      </c>
      <c r="D140" s="1">
        <f>VLOOKUP(A140,'ADM Details FY17'!$A$3:$E$3515,5,FALSE)</f>
        <v>12.38</v>
      </c>
      <c r="E140" s="1">
        <f>VLOOKUP(A140,'ADM Details FY17'!$A$3:$F$3515,6,FALSE)</f>
        <v>0</v>
      </c>
      <c r="F140" s="1">
        <f>VLOOKUP(A140,'ADM Details FY17'!$A$3:$G$3515,7,FALSE)</f>
        <v>1</v>
      </c>
      <c r="G140" s="1">
        <f>VLOOKUP(A140,'ADM Details FY17'!$A$3:$H$3515,8,FALSE)</f>
        <v>0</v>
      </c>
      <c r="H140" s="1">
        <f>VLOOKUP(A140,'ADM Details FY17'!$A$3:$I$3515,9,FALSE)</f>
        <v>0</v>
      </c>
      <c r="I140" s="1">
        <f>VLOOKUP(A140,'ADM Details FY17'!$A$3:$J$3517,10,FALSE)</f>
        <v>0</v>
      </c>
      <c r="J140" s="1">
        <f>VLOOKUP(A140,'ADM Details FY17'!$A$3:$K$3515,11,FALSE)</f>
        <v>2</v>
      </c>
      <c r="K140" s="1">
        <f>VLOOKUP(A140,'ADM Details FY17'!$A$3:$M$3515,13,FALSE)</f>
        <v>6</v>
      </c>
      <c r="L140" s="1">
        <f>VLOOKUP(A140,'ADM Details FY17'!$A$3:$O$3515,15,FALSE)</f>
        <v>0</v>
      </c>
      <c r="M140" s="1">
        <f>VLOOKUP(A140,'ADM Details FY17'!$A$3:$P$3515,16,FALSE)</f>
        <v>0</v>
      </c>
      <c r="N140" s="1">
        <f>VLOOKUP(A140,'ADM Details FY17'!$A$3:$Q$3515,17,FALSE)</f>
        <v>0</v>
      </c>
      <c r="O140" s="1">
        <f>VLOOKUP(A140,'ADM Details FY17'!$A$3:$S$3515,19,FALSE)</f>
        <v>5.38</v>
      </c>
      <c r="P140" s="1">
        <f>VLOOKUP(A140,'ADM Details FY17'!$A$3:$U$3515,21,FALSE)</f>
        <v>0</v>
      </c>
      <c r="Q140" s="1">
        <f>VLOOKUP(A140,'ADM Details FY17'!$A$3:$V$3515,22,FALSE)</f>
        <v>0</v>
      </c>
      <c r="R140" s="1">
        <f>VLOOKUP(A140,'ADM Details FY17'!$A$3:$W$3515,23,FALSE)</f>
        <v>0</v>
      </c>
      <c r="S140" s="1">
        <f>VLOOKUP(A140,'ADM Details FY17'!$A$3:$X$3515,24,FALSE)</f>
        <v>0</v>
      </c>
      <c r="T140" s="1">
        <f>VLOOKUP(A140,'ADM Details FY17'!$A$3:$Y$3515,25,FALSE)</f>
        <v>0</v>
      </c>
      <c r="U140" s="1">
        <f>VLOOKUP(A140,'ADM Details FY17'!$A$3:$AA$3515,27,FALSE)</f>
        <v>0</v>
      </c>
      <c r="V140" s="1">
        <f>IFERROR(VLOOKUP(C140,'eindex _tget pp '!$A$4:$E$615,5,FALSE),0)</f>
        <v>0</v>
      </c>
      <c r="W140" s="31">
        <f>IFERROR(VLOOKUP(C140,'eindex _tget pp '!$A$4:$F$615,6,FALSE),0)</f>
        <v>0.20364269469999999</v>
      </c>
      <c r="X140" s="4">
        <f>IFERROR(VLOOKUP(B140,'eschools 16'!$A$2:$F$25,6,FALSE),1)</f>
        <v>1</v>
      </c>
      <c r="Y140" s="1">
        <f t="shared" si="10"/>
        <v>0</v>
      </c>
      <c r="Z140" s="1">
        <f t="shared" si="11"/>
        <v>332.34</v>
      </c>
      <c r="AA140" s="31">
        <f>IFERROR(VLOOKUP(C140,'eindex _tget pp '!$A$4:$G$615,7,FALSE),0)</f>
        <v>0.336492662</v>
      </c>
      <c r="AB140" s="1">
        <f>VLOOKUP(A140,'ADM Details FY17'!$A$3:$AB$3515,28,FALSE)</f>
        <v>0</v>
      </c>
      <c r="AC140" s="1">
        <f t="shared" si="12"/>
        <v>0</v>
      </c>
      <c r="AD140" s="1">
        <f t="shared" si="13"/>
        <v>12.38</v>
      </c>
      <c r="AE140" s="1">
        <f t="shared" si="14"/>
        <v>1857.0000000000002</v>
      </c>
    </row>
    <row r="141" spans="1:55" x14ac:dyDescent="0.25">
      <c r="A141" t="str">
        <f>B141&amp;"-"&amp;COUNTIF($B$3:B141,B141)</f>
        <v>222-11</v>
      </c>
      <c r="B141">
        <v>222</v>
      </c>
      <c r="C141" s="18">
        <f>VLOOKUP(A141,'ADM Details FY17'!$A$3:$D$3515,4,FALSE)</f>
        <v>44909</v>
      </c>
      <c r="D141" s="1">
        <f>VLOOKUP(A141,'ADM Details FY17'!$A$3:$E$3515,5,FALSE)</f>
        <v>259.69</v>
      </c>
      <c r="E141" s="1">
        <f>VLOOKUP(A141,'ADM Details FY17'!$A$3:$F$3515,6,FALSE)</f>
        <v>7.63</v>
      </c>
      <c r="F141" s="1">
        <f>VLOOKUP(A141,'ADM Details FY17'!$A$3:$G$3515,7,FALSE)</f>
        <v>53.6</v>
      </c>
      <c r="G141" s="1">
        <f>VLOOKUP(A141,'ADM Details FY17'!$A$3:$H$3515,8,FALSE)</f>
        <v>0</v>
      </c>
      <c r="H141" s="1">
        <f>VLOOKUP(A141,'ADM Details FY17'!$A$3:$I$3515,9,FALSE)</f>
        <v>1</v>
      </c>
      <c r="I141" s="1">
        <f>VLOOKUP(A141,'ADM Details FY17'!$A$3:$J$3517,10,FALSE)</f>
        <v>0</v>
      </c>
      <c r="J141" s="1">
        <f>VLOOKUP(A141,'ADM Details FY17'!$A$3:$K$3515,11,FALSE)</f>
        <v>8.64</v>
      </c>
      <c r="K141" s="1">
        <f>VLOOKUP(A141,'ADM Details FY17'!$A$3:$M$3515,13,FALSE)</f>
        <v>126.61</v>
      </c>
      <c r="L141" s="1">
        <f>VLOOKUP(A141,'ADM Details FY17'!$A$3:$O$3515,15,FALSE)</f>
        <v>0</v>
      </c>
      <c r="M141" s="1">
        <f>VLOOKUP(A141,'ADM Details FY17'!$A$3:$P$3515,16,FALSE)</f>
        <v>0</v>
      </c>
      <c r="N141" s="1">
        <f>VLOOKUP(A141,'ADM Details FY17'!$A$3:$Q$3515,17,FALSE)</f>
        <v>0</v>
      </c>
      <c r="O141" s="1">
        <f>VLOOKUP(A141,'ADM Details FY17'!$A$3:$S$3515,19,FALSE)</f>
        <v>118.44</v>
      </c>
      <c r="P141" s="1">
        <f>VLOOKUP(A141,'ADM Details FY17'!$A$3:$U$3515,21,FALSE)</f>
        <v>0</v>
      </c>
      <c r="Q141" s="1">
        <f>VLOOKUP(A141,'ADM Details FY17'!$A$3:$V$3515,22,FALSE)</f>
        <v>0</v>
      </c>
      <c r="R141" s="1">
        <f>VLOOKUP(A141,'ADM Details FY17'!$A$3:$W$3515,23,FALSE)</f>
        <v>0</v>
      </c>
      <c r="S141" s="1">
        <f>VLOOKUP(A141,'ADM Details FY17'!$A$3:$X$3515,24,FALSE)</f>
        <v>0</v>
      </c>
      <c r="T141" s="1">
        <f>VLOOKUP(A141,'ADM Details FY17'!$A$3:$Y$3515,25,FALSE)</f>
        <v>0</v>
      </c>
      <c r="U141" s="1">
        <f>VLOOKUP(A141,'ADM Details FY17'!$A$3:$AA$3515,27,FALSE)</f>
        <v>0</v>
      </c>
      <c r="V141" s="1">
        <f>IFERROR(VLOOKUP(C141,'eindex _tget pp '!$A$4:$E$615,5,FALSE),0)</f>
        <v>1232.9868147958166</v>
      </c>
      <c r="W141" s="31">
        <f>IFERROR(VLOOKUP(C141,'eindex _tget pp '!$A$4:$F$615,6,FALSE),0)</f>
        <v>1.8922585448</v>
      </c>
      <c r="X141" s="4">
        <f>IFERROR(VLOOKUP(B141,'eschools 16'!$A$2:$F$25,6,FALSE),1)</f>
        <v>1</v>
      </c>
      <c r="Y141" s="1">
        <f t="shared" si="10"/>
        <v>80048.59</v>
      </c>
      <c r="Z141" s="1">
        <f t="shared" si="11"/>
        <v>65165.45</v>
      </c>
      <c r="AA141" s="31">
        <f>IFERROR(VLOOKUP(C141,'eindex _tget pp '!$A$4:$G$615,7,FALSE),0)</f>
        <v>0.78552379999999999</v>
      </c>
      <c r="AB141" s="1">
        <f>VLOOKUP(A141,'ADM Details FY17'!$A$3:$AB$3515,28,FALSE)</f>
        <v>0</v>
      </c>
      <c r="AC141" s="1">
        <f t="shared" si="12"/>
        <v>0</v>
      </c>
      <c r="AD141" s="1">
        <f t="shared" si="13"/>
        <v>259.69</v>
      </c>
      <c r="AE141" s="1">
        <f t="shared" si="14"/>
        <v>38953.5</v>
      </c>
    </row>
    <row r="142" spans="1:55" x14ac:dyDescent="0.25">
      <c r="A142" t="str">
        <f>B142&amp;"-"&amp;COUNTIF($B$3:B142,B142)</f>
        <v>222-12</v>
      </c>
      <c r="B142">
        <v>222</v>
      </c>
      <c r="C142" s="18">
        <f>VLOOKUP(A142,'ADM Details FY17'!$A$3:$D$3515,4,FALSE)</f>
        <v>48231</v>
      </c>
      <c r="D142" s="1">
        <f>VLOOKUP(A142,'ADM Details FY17'!$A$3:$E$3515,5,FALSE)</f>
        <v>3</v>
      </c>
      <c r="E142" s="1">
        <f>VLOOKUP(A142,'ADM Details FY17'!$A$3:$F$3515,6,FALSE)</f>
        <v>0</v>
      </c>
      <c r="F142" s="1">
        <f>VLOOKUP(A142,'ADM Details FY17'!$A$3:$G$3515,7,FALSE)</f>
        <v>0</v>
      </c>
      <c r="G142" s="1">
        <f>VLOOKUP(A142,'ADM Details FY17'!$A$3:$H$3515,8,FALSE)</f>
        <v>0</v>
      </c>
      <c r="H142" s="1">
        <f>VLOOKUP(A142,'ADM Details FY17'!$A$3:$I$3515,9,FALSE)</f>
        <v>0</v>
      </c>
      <c r="I142" s="1">
        <f>VLOOKUP(A142,'ADM Details FY17'!$A$3:$J$3517,10,FALSE)</f>
        <v>0</v>
      </c>
      <c r="J142" s="1">
        <f>VLOOKUP(A142,'ADM Details FY17'!$A$3:$K$3515,11,FALSE)</f>
        <v>0</v>
      </c>
      <c r="K142" s="1">
        <f>VLOOKUP(A142,'ADM Details FY17'!$A$3:$M$3515,13,FALSE)</f>
        <v>0</v>
      </c>
      <c r="L142" s="1">
        <f>VLOOKUP(A142,'ADM Details FY17'!$A$3:$O$3515,15,FALSE)</f>
        <v>0</v>
      </c>
      <c r="M142" s="1">
        <f>VLOOKUP(A142,'ADM Details FY17'!$A$3:$P$3515,16,FALSE)</f>
        <v>0</v>
      </c>
      <c r="N142" s="1">
        <f>VLOOKUP(A142,'ADM Details FY17'!$A$3:$Q$3515,17,FALSE)</f>
        <v>0</v>
      </c>
      <c r="O142" s="1">
        <f>VLOOKUP(A142,'ADM Details FY17'!$A$3:$S$3515,19,FALSE)</f>
        <v>2</v>
      </c>
      <c r="P142" s="1">
        <f>VLOOKUP(A142,'ADM Details FY17'!$A$3:$U$3515,21,FALSE)</f>
        <v>0</v>
      </c>
      <c r="Q142" s="1">
        <f>VLOOKUP(A142,'ADM Details FY17'!$A$3:$V$3515,22,FALSE)</f>
        <v>0</v>
      </c>
      <c r="R142" s="1">
        <f>VLOOKUP(A142,'ADM Details FY17'!$A$3:$W$3515,23,FALSE)</f>
        <v>0</v>
      </c>
      <c r="S142" s="1">
        <f>VLOOKUP(A142,'ADM Details FY17'!$A$3:$X$3515,24,FALSE)</f>
        <v>0</v>
      </c>
      <c r="T142" s="1">
        <f>VLOOKUP(A142,'ADM Details FY17'!$A$3:$Y$3515,25,FALSE)</f>
        <v>0</v>
      </c>
      <c r="U142" s="1">
        <f>VLOOKUP(A142,'ADM Details FY17'!$A$3:$AA$3515,27,FALSE)</f>
        <v>0</v>
      </c>
      <c r="V142" s="1">
        <f>IFERROR(VLOOKUP(C142,'eindex _tget pp '!$A$4:$E$615,5,FALSE),0)</f>
        <v>710.46474099151123</v>
      </c>
      <c r="W142" s="31">
        <f>IFERROR(VLOOKUP(C142,'eindex _tget pp '!$A$4:$F$615,6,FALSE),0)</f>
        <v>1.3976599478</v>
      </c>
      <c r="X142" s="4">
        <f>IFERROR(VLOOKUP(B142,'eschools 16'!$A$2:$F$25,6,FALSE),1)</f>
        <v>1</v>
      </c>
      <c r="Y142" s="1">
        <f t="shared" si="10"/>
        <v>532.85</v>
      </c>
      <c r="Z142" s="1">
        <f t="shared" si="11"/>
        <v>0</v>
      </c>
      <c r="AA142" s="31">
        <f>IFERROR(VLOOKUP(C142,'eindex _tget pp '!$A$4:$G$615,7,FALSE),0)</f>
        <v>0.59894108400000001</v>
      </c>
      <c r="AB142" s="1">
        <f>VLOOKUP(A142,'ADM Details FY17'!$A$3:$AB$3515,28,FALSE)</f>
        <v>0</v>
      </c>
      <c r="AC142" s="1">
        <f t="shared" si="12"/>
        <v>0</v>
      </c>
      <c r="AD142" s="1">
        <f t="shared" si="13"/>
        <v>3</v>
      </c>
      <c r="AE142" s="1">
        <f t="shared" si="14"/>
        <v>450</v>
      </c>
    </row>
    <row r="143" spans="1:55" x14ac:dyDescent="0.25">
      <c r="A143" t="str">
        <f>B143&amp;"-"&amp;COUNTIF($B$3:B143,B143)</f>
        <v>222-13</v>
      </c>
      <c r="B143">
        <v>222</v>
      </c>
      <c r="C143" s="18">
        <f>VLOOKUP(A143,'ADM Details FY17'!$A$3:$D$3515,4,FALSE)</f>
        <v>0</v>
      </c>
      <c r="D143" s="1">
        <f>VLOOKUP(A143,'ADM Details FY17'!$A$3:$E$3515,5,FALSE)</f>
        <v>0</v>
      </c>
      <c r="E143" s="1">
        <f>VLOOKUP(A143,'ADM Details FY17'!$A$3:$F$3515,6,FALSE)</f>
        <v>0</v>
      </c>
      <c r="F143" s="1">
        <f>VLOOKUP(A143,'ADM Details FY17'!$A$3:$G$3515,7,FALSE)</f>
        <v>0</v>
      </c>
      <c r="G143" s="1">
        <f>VLOOKUP(A143,'ADM Details FY17'!$A$3:$H$3515,8,FALSE)</f>
        <v>0</v>
      </c>
      <c r="H143" s="1">
        <f>VLOOKUP(A143,'ADM Details FY17'!$A$3:$I$3515,9,FALSE)</f>
        <v>0</v>
      </c>
      <c r="I143" s="1">
        <f>VLOOKUP(A143,'ADM Details FY17'!$A$3:$J$3517,10,FALSE)</f>
        <v>0</v>
      </c>
      <c r="J143" s="1">
        <f>VLOOKUP(A143,'ADM Details FY17'!$A$3:$K$3515,11,FALSE)</f>
        <v>0</v>
      </c>
      <c r="K143" s="1">
        <f>VLOOKUP(A143,'ADM Details FY17'!$A$3:$M$3515,13,FALSE)</f>
        <v>0</v>
      </c>
      <c r="L143" s="1">
        <f>VLOOKUP(A143,'ADM Details FY17'!$A$3:$O$3515,15,FALSE)</f>
        <v>0</v>
      </c>
      <c r="M143" s="1">
        <f>VLOOKUP(A143,'ADM Details FY17'!$A$3:$P$3515,16,FALSE)</f>
        <v>0</v>
      </c>
      <c r="N143" s="1">
        <f>VLOOKUP(A143,'ADM Details FY17'!$A$3:$Q$3515,17,FALSE)</f>
        <v>0</v>
      </c>
      <c r="O143" s="1">
        <f>VLOOKUP(A143,'ADM Details FY17'!$A$3:$S$3515,19,FALSE)</f>
        <v>0</v>
      </c>
      <c r="P143" s="1">
        <f>VLOOKUP(A143,'ADM Details FY17'!$A$3:$U$3515,21,FALSE)</f>
        <v>0</v>
      </c>
      <c r="Q143" s="1">
        <f>VLOOKUP(A143,'ADM Details FY17'!$A$3:$V$3515,22,FALSE)</f>
        <v>0</v>
      </c>
      <c r="R143" s="1">
        <f>VLOOKUP(A143,'ADM Details FY17'!$A$3:$W$3515,23,FALSE)</f>
        <v>0</v>
      </c>
      <c r="S143" s="1">
        <f>VLOOKUP(A143,'ADM Details FY17'!$A$3:$X$3515,24,FALSE)</f>
        <v>0</v>
      </c>
      <c r="T143" s="1">
        <f>VLOOKUP(A143,'ADM Details FY17'!$A$3:$Y$3515,25,FALSE)</f>
        <v>0</v>
      </c>
      <c r="U143" s="1">
        <f>VLOOKUP(A143,'ADM Details FY17'!$A$3:$AA$3515,27,FALSE)</f>
        <v>0</v>
      </c>
      <c r="V143" s="1">
        <f>IFERROR(VLOOKUP(C143,'eindex _tget pp '!$A$4:$E$615,5,FALSE),0)</f>
        <v>0</v>
      </c>
      <c r="W143" s="31">
        <f>IFERROR(VLOOKUP(C143,'eindex _tget pp '!$A$4:$F$615,6,FALSE),0)</f>
        <v>0</v>
      </c>
      <c r="X143" s="4">
        <f>IFERROR(VLOOKUP(B143,'eschools 16'!$A$2:$F$25,6,FALSE),1)</f>
        <v>1</v>
      </c>
      <c r="Y143" s="1">
        <f t="shared" si="10"/>
        <v>0</v>
      </c>
      <c r="Z143" s="1">
        <f t="shared" si="11"/>
        <v>0</v>
      </c>
      <c r="AA143" s="31">
        <f>IFERROR(VLOOKUP(C143,'eindex _tget pp '!$A$4:$G$615,7,FALSE),0)</f>
        <v>0</v>
      </c>
      <c r="AB143" s="1">
        <f>VLOOKUP(A143,'ADM Details FY17'!$A$3:$AB$3515,28,FALSE)</f>
        <v>0</v>
      </c>
      <c r="AC143" s="1">
        <f t="shared" si="12"/>
        <v>0</v>
      </c>
      <c r="AD143" s="1">
        <f t="shared" si="13"/>
        <v>0</v>
      </c>
      <c r="AE143" s="1">
        <f t="shared" si="14"/>
        <v>0</v>
      </c>
    </row>
    <row r="144" spans="1:55" x14ac:dyDescent="0.25">
      <c r="A144" t="str">
        <f>B144&amp;"-"&amp;COUNTIF($B$3:B144,B144)</f>
        <v>222-14</v>
      </c>
      <c r="B144">
        <v>222</v>
      </c>
      <c r="C144" s="18">
        <f>VLOOKUP(A144,'ADM Details FY17'!$A$3:$D$3515,4,FALSE)</f>
        <v>0</v>
      </c>
      <c r="D144" s="1">
        <f>VLOOKUP(A144,'ADM Details FY17'!$A$3:$E$3515,5,FALSE)</f>
        <v>0</v>
      </c>
      <c r="E144" s="1">
        <f>VLOOKUP(A144,'ADM Details FY17'!$A$3:$F$3515,6,FALSE)</f>
        <v>0</v>
      </c>
      <c r="F144" s="1">
        <f>VLOOKUP(A144,'ADM Details FY17'!$A$3:$G$3515,7,FALSE)</f>
        <v>0</v>
      </c>
      <c r="G144" s="1">
        <f>VLOOKUP(A144,'ADM Details FY17'!$A$3:$H$3515,8,FALSE)</f>
        <v>0</v>
      </c>
      <c r="H144" s="1">
        <f>VLOOKUP(A144,'ADM Details FY17'!$A$3:$I$3515,9,FALSE)</f>
        <v>0</v>
      </c>
      <c r="I144" s="1">
        <f>VLOOKUP(A144,'ADM Details FY17'!$A$3:$J$3517,10,FALSE)</f>
        <v>0</v>
      </c>
      <c r="J144" s="1">
        <f>VLOOKUP(A144,'ADM Details FY17'!$A$3:$K$3515,11,FALSE)</f>
        <v>0</v>
      </c>
      <c r="K144" s="1">
        <f>VLOOKUP(A144,'ADM Details FY17'!$A$3:$M$3515,13,FALSE)</f>
        <v>0</v>
      </c>
      <c r="L144" s="1">
        <f>VLOOKUP(A144,'ADM Details FY17'!$A$3:$O$3515,15,FALSE)</f>
        <v>0</v>
      </c>
      <c r="M144" s="1">
        <f>VLOOKUP(A144,'ADM Details FY17'!$A$3:$P$3515,16,FALSE)</f>
        <v>0</v>
      </c>
      <c r="N144" s="1">
        <f>VLOOKUP(A144,'ADM Details FY17'!$A$3:$Q$3515,17,FALSE)</f>
        <v>0</v>
      </c>
      <c r="O144" s="1">
        <f>VLOOKUP(A144,'ADM Details FY17'!$A$3:$S$3515,19,FALSE)</f>
        <v>0</v>
      </c>
      <c r="P144" s="1">
        <f>VLOOKUP(A144,'ADM Details FY17'!$A$3:$U$3515,21,FALSE)</f>
        <v>0</v>
      </c>
      <c r="Q144" s="1">
        <f>VLOOKUP(A144,'ADM Details FY17'!$A$3:$V$3515,22,FALSE)</f>
        <v>0</v>
      </c>
      <c r="R144" s="1">
        <f>VLOOKUP(A144,'ADM Details FY17'!$A$3:$W$3515,23,FALSE)</f>
        <v>0</v>
      </c>
      <c r="S144" s="1">
        <f>VLOOKUP(A144,'ADM Details FY17'!$A$3:$X$3515,24,FALSE)</f>
        <v>0</v>
      </c>
      <c r="T144" s="1">
        <f>VLOOKUP(A144,'ADM Details FY17'!$A$3:$Y$3515,25,FALSE)</f>
        <v>0</v>
      </c>
      <c r="U144" s="1">
        <f>VLOOKUP(A144,'ADM Details FY17'!$A$3:$AA$3515,27,FALSE)</f>
        <v>0</v>
      </c>
      <c r="V144" s="1">
        <f>IFERROR(VLOOKUP(C144,'eindex _tget pp '!$A$4:$E$615,5,FALSE),0)</f>
        <v>0</v>
      </c>
      <c r="W144" s="31">
        <f>IFERROR(VLOOKUP(C144,'eindex _tget pp '!$A$4:$F$615,6,FALSE),0)</f>
        <v>0</v>
      </c>
      <c r="X144" s="4">
        <f>IFERROR(VLOOKUP(B144,'eschools 16'!$A$2:$F$25,6,FALSE),1)</f>
        <v>1</v>
      </c>
      <c r="Y144" s="1">
        <f t="shared" si="10"/>
        <v>0</v>
      </c>
      <c r="Z144" s="1">
        <f t="shared" si="11"/>
        <v>0</v>
      </c>
      <c r="AA144" s="31">
        <f>IFERROR(VLOOKUP(C144,'eindex _tget pp '!$A$4:$G$615,7,FALSE),0)</f>
        <v>0</v>
      </c>
      <c r="AB144" s="1">
        <f>VLOOKUP(A144,'ADM Details FY17'!$A$3:$AB$3515,28,FALSE)</f>
        <v>0</v>
      </c>
      <c r="AC144" s="1">
        <f t="shared" si="12"/>
        <v>0</v>
      </c>
      <c r="AD144" s="1">
        <f t="shared" si="13"/>
        <v>0</v>
      </c>
      <c r="AE144" s="1">
        <f t="shared" si="14"/>
        <v>0</v>
      </c>
    </row>
    <row r="145" spans="1:31" x14ac:dyDescent="0.25">
      <c r="A145" t="str">
        <f>B145&amp;"-"&amp;COUNTIF($B$3:B145,B145)</f>
        <v>222-15</v>
      </c>
      <c r="B145">
        <v>222</v>
      </c>
      <c r="C145" s="18">
        <f>VLOOKUP(A145,'ADM Details FY17'!$A$3:$D$3515,4,FALSE)</f>
        <v>0</v>
      </c>
      <c r="D145" s="1">
        <f>VLOOKUP(A145,'ADM Details FY17'!$A$3:$E$3515,5,FALSE)</f>
        <v>0</v>
      </c>
      <c r="E145" s="1">
        <f>VLOOKUP(A145,'ADM Details FY17'!$A$3:$F$3515,6,FALSE)</f>
        <v>0</v>
      </c>
      <c r="F145" s="1">
        <f>VLOOKUP(A145,'ADM Details FY17'!$A$3:$G$3515,7,FALSE)</f>
        <v>0</v>
      </c>
      <c r="G145" s="1">
        <f>VLOOKUP(A145,'ADM Details FY17'!$A$3:$H$3515,8,FALSE)</f>
        <v>0</v>
      </c>
      <c r="H145" s="1">
        <f>VLOOKUP(A145,'ADM Details FY17'!$A$3:$I$3515,9,FALSE)</f>
        <v>0</v>
      </c>
      <c r="I145" s="1">
        <f>VLOOKUP(A145,'ADM Details FY17'!$A$3:$J$3517,10,FALSE)</f>
        <v>0</v>
      </c>
      <c r="J145" s="1">
        <f>VLOOKUP(A145,'ADM Details FY17'!$A$3:$K$3515,11,FALSE)</f>
        <v>0</v>
      </c>
      <c r="K145" s="1">
        <f>VLOOKUP(A145,'ADM Details FY17'!$A$3:$M$3515,13,FALSE)</f>
        <v>0</v>
      </c>
      <c r="L145" s="1">
        <f>VLOOKUP(A145,'ADM Details FY17'!$A$3:$O$3515,15,FALSE)</f>
        <v>0</v>
      </c>
      <c r="M145" s="1">
        <f>VLOOKUP(A145,'ADM Details FY17'!$A$3:$P$3515,16,FALSE)</f>
        <v>0</v>
      </c>
      <c r="N145" s="1">
        <f>VLOOKUP(A145,'ADM Details FY17'!$A$3:$Q$3515,17,FALSE)</f>
        <v>0</v>
      </c>
      <c r="O145" s="1">
        <f>VLOOKUP(A145,'ADM Details FY17'!$A$3:$S$3515,19,FALSE)</f>
        <v>0</v>
      </c>
      <c r="P145" s="1">
        <f>VLOOKUP(A145,'ADM Details FY17'!$A$3:$U$3515,21,FALSE)</f>
        <v>0</v>
      </c>
      <c r="Q145" s="1">
        <f>VLOOKUP(A145,'ADM Details FY17'!$A$3:$V$3515,22,FALSE)</f>
        <v>0</v>
      </c>
      <c r="R145" s="1">
        <f>VLOOKUP(A145,'ADM Details FY17'!$A$3:$W$3515,23,FALSE)</f>
        <v>0</v>
      </c>
      <c r="S145" s="1">
        <f>VLOOKUP(A145,'ADM Details FY17'!$A$3:$X$3515,24,FALSE)</f>
        <v>0</v>
      </c>
      <c r="T145" s="1">
        <f>VLOOKUP(A145,'ADM Details FY17'!$A$3:$Y$3515,25,FALSE)</f>
        <v>0</v>
      </c>
      <c r="U145" s="1">
        <f>VLOOKUP(A145,'ADM Details FY17'!$A$3:$AA$3515,27,FALSE)</f>
        <v>0</v>
      </c>
      <c r="V145" s="1">
        <f>IFERROR(VLOOKUP(C145,'eindex _tget pp '!$A$4:$E$615,5,FALSE),0)</f>
        <v>0</v>
      </c>
      <c r="W145" s="31">
        <f>IFERROR(VLOOKUP(C145,'eindex _tget pp '!$A$4:$F$615,6,FALSE),0)</f>
        <v>0</v>
      </c>
      <c r="X145" s="4">
        <f>IFERROR(VLOOKUP(B145,'eschools 16'!$A$2:$F$25,6,FALSE),1)</f>
        <v>1</v>
      </c>
      <c r="Y145" s="1">
        <f t="shared" si="10"/>
        <v>0</v>
      </c>
      <c r="Z145" s="1">
        <f t="shared" si="11"/>
        <v>0</v>
      </c>
      <c r="AA145" s="31">
        <f>IFERROR(VLOOKUP(C145,'eindex _tget pp '!$A$4:$G$615,7,FALSE),0)</f>
        <v>0</v>
      </c>
      <c r="AB145" s="1">
        <f>VLOOKUP(A145,'ADM Details FY17'!$A$3:$AB$3515,28,FALSE)</f>
        <v>0</v>
      </c>
      <c r="AC145" s="1">
        <f t="shared" si="12"/>
        <v>0</v>
      </c>
      <c r="AD145" s="1">
        <f t="shared" si="13"/>
        <v>0</v>
      </c>
      <c r="AE145" s="1">
        <f t="shared" si="14"/>
        <v>0</v>
      </c>
    </row>
    <row r="146" spans="1:31" x14ac:dyDescent="0.25">
      <c r="A146" t="str">
        <f>B146&amp;"-"&amp;COUNTIF($B$3:B146,B146)</f>
        <v>222-16</v>
      </c>
      <c r="B146">
        <v>222</v>
      </c>
      <c r="C146" s="18">
        <f>VLOOKUP(A146,'ADM Details FY17'!$A$3:$D$3515,4,FALSE)</f>
        <v>0</v>
      </c>
      <c r="D146" s="1">
        <f>VLOOKUP(A146,'ADM Details FY17'!$A$3:$E$3515,5,FALSE)</f>
        <v>0</v>
      </c>
      <c r="E146" s="1">
        <f>VLOOKUP(A146,'ADM Details FY17'!$A$3:$F$3515,6,FALSE)</f>
        <v>0</v>
      </c>
      <c r="F146" s="1">
        <f>VLOOKUP(A146,'ADM Details FY17'!$A$3:$G$3515,7,FALSE)</f>
        <v>0</v>
      </c>
      <c r="G146" s="1">
        <f>VLOOKUP(A146,'ADM Details FY17'!$A$3:$H$3515,8,FALSE)</f>
        <v>0</v>
      </c>
      <c r="H146" s="1">
        <f>VLOOKUP(A146,'ADM Details FY17'!$A$3:$I$3515,9,FALSE)</f>
        <v>0</v>
      </c>
      <c r="I146" s="1">
        <f>VLOOKUP(A146,'ADM Details FY17'!$A$3:$J$3517,10,FALSE)</f>
        <v>0</v>
      </c>
      <c r="J146" s="1">
        <f>VLOOKUP(A146,'ADM Details FY17'!$A$3:$K$3515,11,FALSE)</f>
        <v>0</v>
      </c>
      <c r="K146" s="1">
        <f>VLOOKUP(A146,'ADM Details FY17'!$A$3:$M$3515,13,FALSE)</f>
        <v>0</v>
      </c>
      <c r="L146" s="1">
        <f>VLOOKUP(A146,'ADM Details FY17'!$A$3:$O$3515,15,FALSE)</f>
        <v>0</v>
      </c>
      <c r="M146" s="1">
        <f>VLOOKUP(A146,'ADM Details FY17'!$A$3:$P$3515,16,FALSE)</f>
        <v>0</v>
      </c>
      <c r="N146" s="1">
        <f>VLOOKUP(A146,'ADM Details FY17'!$A$3:$Q$3515,17,FALSE)</f>
        <v>0</v>
      </c>
      <c r="O146" s="1">
        <f>VLOOKUP(A146,'ADM Details FY17'!$A$3:$S$3515,19,FALSE)</f>
        <v>0</v>
      </c>
      <c r="P146" s="1">
        <f>VLOOKUP(A146,'ADM Details FY17'!$A$3:$U$3515,21,FALSE)</f>
        <v>0</v>
      </c>
      <c r="Q146" s="1">
        <f>VLOOKUP(A146,'ADM Details FY17'!$A$3:$V$3515,22,FALSE)</f>
        <v>0</v>
      </c>
      <c r="R146" s="1">
        <f>VLOOKUP(A146,'ADM Details FY17'!$A$3:$W$3515,23,FALSE)</f>
        <v>0</v>
      </c>
      <c r="S146" s="1">
        <f>VLOOKUP(A146,'ADM Details FY17'!$A$3:$X$3515,24,FALSE)</f>
        <v>0</v>
      </c>
      <c r="T146" s="1">
        <f>VLOOKUP(A146,'ADM Details FY17'!$A$3:$Y$3515,25,FALSE)</f>
        <v>0</v>
      </c>
      <c r="U146" s="1">
        <f>VLOOKUP(A146,'ADM Details FY17'!$A$3:$AA$3515,27,FALSE)</f>
        <v>0</v>
      </c>
      <c r="V146" s="1">
        <f>IFERROR(VLOOKUP(C146,'eindex _tget pp '!$A$4:$E$615,5,FALSE),0)</f>
        <v>0</v>
      </c>
      <c r="W146" s="31">
        <f>IFERROR(VLOOKUP(C146,'eindex _tget pp '!$A$4:$F$615,6,FALSE),0)</f>
        <v>0</v>
      </c>
      <c r="X146" s="4">
        <f>IFERROR(VLOOKUP(B146,'eschools 16'!$A$2:$F$25,6,FALSE),1)</f>
        <v>1</v>
      </c>
      <c r="Y146" s="1">
        <f t="shared" si="10"/>
        <v>0</v>
      </c>
      <c r="Z146" s="1">
        <f t="shared" si="11"/>
        <v>0</v>
      </c>
      <c r="AA146" s="31">
        <f>IFERROR(VLOOKUP(C146,'eindex _tget pp '!$A$4:$G$615,7,FALSE),0)</f>
        <v>0</v>
      </c>
      <c r="AB146" s="1">
        <f>VLOOKUP(A146,'ADM Details FY17'!$A$3:$AB$3515,28,FALSE)</f>
        <v>0</v>
      </c>
      <c r="AC146" s="1">
        <f t="shared" si="12"/>
        <v>0</v>
      </c>
      <c r="AD146" s="1">
        <f t="shared" si="13"/>
        <v>0</v>
      </c>
      <c r="AE146" s="1">
        <f t="shared" si="14"/>
        <v>0</v>
      </c>
    </row>
    <row r="147" spans="1:31" x14ac:dyDescent="0.25">
      <c r="A147" t="str">
        <f>B147&amp;"-"&amp;COUNTIF($B$3:B147,B147)</f>
        <v>222-17</v>
      </c>
      <c r="B147">
        <v>222</v>
      </c>
      <c r="C147" s="18">
        <f>VLOOKUP(A147,'ADM Details FY17'!$A$3:$D$3515,4,FALSE)</f>
        <v>0</v>
      </c>
      <c r="D147" s="1">
        <f>VLOOKUP(A147,'ADM Details FY17'!$A$3:$E$3515,5,FALSE)</f>
        <v>0</v>
      </c>
      <c r="E147" s="1">
        <f>VLOOKUP(A147,'ADM Details FY17'!$A$3:$F$3515,6,FALSE)</f>
        <v>0</v>
      </c>
      <c r="F147" s="1">
        <f>VLOOKUP(A147,'ADM Details FY17'!$A$3:$G$3515,7,FALSE)</f>
        <v>0</v>
      </c>
      <c r="G147" s="1">
        <f>VLOOKUP(A147,'ADM Details FY17'!$A$3:$H$3515,8,FALSE)</f>
        <v>0</v>
      </c>
      <c r="H147" s="1">
        <f>VLOOKUP(A147,'ADM Details FY17'!$A$3:$I$3515,9,FALSE)</f>
        <v>0</v>
      </c>
      <c r="I147" s="1">
        <f>VLOOKUP(A147,'ADM Details FY17'!$A$3:$J$3517,10,FALSE)</f>
        <v>0</v>
      </c>
      <c r="J147" s="1">
        <f>VLOOKUP(A147,'ADM Details FY17'!$A$3:$K$3515,11,FALSE)</f>
        <v>0</v>
      </c>
      <c r="K147" s="1">
        <f>VLOOKUP(A147,'ADM Details FY17'!$A$3:$M$3515,13,FALSE)</f>
        <v>0</v>
      </c>
      <c r="L147" s="1">
        <f>VLOOKUP(A147,'ADM Details FY17'!$A$3:$O$3515,15,FALSE)</f>
        <v>0</v>
      </c>
      <c r="M147" s="1">
        <f>VLOOKUP(A147,'ADM Details FY17'!$A$3:$P$3515,16,FALSE)</f>
        <v>0</v>
      </c>
      <c r="N147" s="1">
        <f>VLOOKUP(A147,'ADM Details FY17'!$A$3:$Q$3515,17,FALSE)</f>
        <v>0</v>
      </c>
      <c r="O147" s="1">
        <f>VLOOKUP(A147,'ADM Details FY17'!$A$3:$S$3515,19,FALSE)</f>
        <v>0</v>
      </c>
      <c r="P147" s="1">
        <f>VLOOKUP(A147,'ADM Details FY17'!$A$3:$U$3515,21,FALSE)</f>
        <v>0</v>
      </c>
      <c r="Q147" s="1">
        <f>VLOOKUP(A147,'ADM Details FY17'!$A$3:$V$3515,22,FALSE)</f>
        <v>0</v>
      </c>
      <c r="R147" s="1">
        <f>VLOOKUP(A147,'ADM Details FY17'!$A$3:$W$3515,23,FALSE)</f>
        <v>0</v>
      </c>
      <c r="S147" s="1">
        <f>VLOOKUP(A147,'ADM Details FY17'!$A$3:$X$3515,24,FALSE)</f>
        <v>0</v>
      </c>
      <c r="T147" s="1">
        <f>VLOOKUP(A147,'ADM Details FY17'!$A$3:$Y$3515,25,FALSE)</f>
        <v>0</v>
      </c>
      <c r="U147" s="1">
        <f>VLOOKUP(A147,'ADM Details FY17'!$A$3:$AA$3515,27,FALSE)</f>
        <v>0</v>
      </c>
      <c r="V147" s="1">
        <f>IFERROR(VLOOKUP(C147,'eindex _tget pp '!$A$4:$E$615,5,FALSE),0)</f>
        <v>0</v>
      </c>
      <c r="W147" s="31">
        <f>IFERROR(VLOOKUP(C147,'eindex _tget pp '!$A$4:$F$615,6,FALSE),0)</f>
        <v>0</v>
      </c>
      <c r="X147" s="4">
        <f>IFERROR(VLOOKUP(B147,'eschools 16'!$A$2:$F$25,6,FALSE),1)</f>
        <v>1</v>
      </c>
      <c r="Y147" s="1">
        <f t="shared" si="10"/>
        <v>0</v>
      </c>
      <c r="Z147" s="1">
        <f t="shared" si="11"/>
        <v>0</v>
      </c>
      <c r="AA147" s="31">
        <f>IFERROR(VLOOKUP(C147,'eindex _tget pp '!$A$4:$G$615,7,FALSE),0)</f>
        <v>0</v>
      </c>
      <c r="AB147" s="1">
        <f>VLOOKUP(A147,'ADM Details FY17'!$A$3:$AB$3515,28,FALSE)</f>
        <v>0</v>
      </c>
      <c r="AC147" s="1">
        <f t="shared" si="12"/>
        <v>0</v>
      </c>
      <c r="AD147" s="1">
        <f t="shared" si="13"/>
        <v>0</v>
      </c>
      <c r="AE147" s="1">
        <f t="shared" si="14"/>
        <v>0</v>
      </c>
    </row>
    <row r="148" spans="1:31" x14ac:dyDescent="0.25">
      <c r="A148" t="str">
        <f>B148&amp;"-"&amp;COUNTIF($B$3:B148,B148)</f>
        <v>222-18</v>
      </c>
      <c r="B148">
        <v>222</v>
      </c>
      <c r="C148" s="18">
        <f>VLOOKUP(A148,'ADM Details FY17'!$A$3:$D$3515,4,FALSE)</f>
        <v>0</v>
      </c>
      <c r="D148" s="1">
        <f>VLOOKUP(A148,'ADM Details FY17'!$A$3:$E$3515,5,FALSE)</f>
        <v>0</v>
      </c>
      <c r="E148" s="1">
        <f>VLOOKUP(A148,'ADM Details FY17'!$A$3:$F$3515,6,FALSE)</f>
        <v>0</v>
      </c>
      <c r="F148" s="1">
        <f>VLOOKUP(A148,'ADM Details FY17'!$A$3:$G$3515,7,FALSE)</f>
        <v>0</v>
      </c>
      <c r="G148" s="1">
        <f>VLOOKUP(A148,'ADM Details FY17'!$A$3:$H$3515,8,FALSE)</f>
        <v>0</v>
      </c>
      <c r="H148" s="1">
        <f>VLOOKUP(A148,'ADM Details FY17'!$A$3:$I$3515,9,FALSE)</f>
        <v>0</v>
      </c>
      <c r="I148" s="1">
        <f>VLOOKUP(A148,'ADM Details FY17'!$A$3:$J$3517,10,FALSE)</f>
        <v>0</v>
      </c>
      <c r="J148" s="1">
        <f>VLOOKUP(A148,'ADM Details FY17'!$A$3:$K$3515,11,FALSE)</f>
        <v>0</v>
      </c>
      <c r="K148" s="1">
        <f>VLOOKUP(A148,'ADM Details FY17'!$A$3:$M$3515,13,FALSE)</f>
        <v>0</v>
      </c>
      <c r="L148" s="1">
        <f>VLOOKUP(A148,'ADM Details FY17'!$A$3:$O$3515,15,FALSE)</f>
        <v>0</v>
      </c>
      <c r="M148" s="1">
        <f>VLOOKUP(A148,'ADM Details FY17'!$A$3:$P$3515,16,FALSE)</f>
        <v>0</v>
      </c>
      <c r="N148" s="1">
        <f>VLOOKUP(A148,'ADM Details FY17'!$A$3:$Q$3515,17,FALSE)</f>
        <v>0</v>
      </c>
      <c r="O148" s="1">
        <f>VLOOKUP(A148,'ADM Details FY17'!$A$3:$S$3515,19,FALSE)</f>
        <v>0</v>
      </c>
      <c r="P148" s="1">
        <f>VLOOKUP(A148,'ADM Details FY17'!$A$3:$U$3515,21,FALSE)</f>
        <v>0</v>
      </c>
      <c r="Q148" s="1">
        <f>VLOOKUP(A148,'ADM Details FY17'!$A$3:$V$3515,22,FALSE)</f>
        <v>0</v>
      </c>
      <c r="R148" s="1">
        <f>VLOOKUP(A148,'ADM Details FY17'!$A$3:$W$3515,23,FALSE)</f>
        <v>0</v>
      </c>
      <c r="S148" s="1">
        <f>VLOOKUP(A148,'ADM Details FY17'!$A$3:$X$3515,24,FALSE)</f>
        <v>0</v>
      </c>
      <c r="T148" s="1">
        <f>VLOOKUP(A148,'ADM Details FY17'!$A$3:$Y$3515,25,FALSE)</f>
        <v>0</v>
      </c>
      <c r="U148" s="1">
        <f>VLOOKUP(A148,'ADM Details FY17'!$A$3:$AA$3515,27,FALSE)</f>
        <v>0</v>
      </c>
      <c r="V148" s="1">
        <f>IFERROR(VLOOKUP(C148,'eindex _tget pp '!$A$4:$E$615,5,FALSE),0)</f>
        <v>0</v>
      </c>
      <c r="W148" s="31">
        <f>IFERROR(VLOOKUP(C148,'eindex _tget pp '!$A$4:$F$615,6,FALSE),0)</f>
        <v>0</v>
      </c>
      <c r="X148" s="4">
        <f>IFERROR(VLOOKUP(B148,'eschools 16'!$A$2:$F$25,6,FALSE),1)</f>
        <v>1</v>
      </c>
      <c r="Y148" s="1">
        <f t="shared" si="10"/>
        <v>0</v>
      </c>
      <c r="Z148" s="1">
        <f t="shared" si="11"/>
        <v>0</v>
      </c>
      <c r="AA148" s="31">
        <f>IFERROR(VLOOKUP(C148,'eindex _tget pp '!$A$4:$G$615,7,FALSE),0)</f>
        <v>0</v>
      </c>
      <c r="AB148" s="1">
        <f>VLOOKUP(A148,'ADM Details FY17'!$A$3:$AB$3515,28,FALSE)</f>
        <v>0</v>
      </c>
      <c r="AC148" s="1">
        <f t="shared" si="12"/>
        <v>0</v>
      </c>
      <c r="AD148" s="1">
        <f t="shared" si="13"/>
        <v>0</v>
      </c>
      <c r="AE148" s="1">
        <f t="shared" si="14"/>
        <v>0</v>
      </c>
    </row>
    <row r="149" spans="1:31" x14ac:dyDescent="0.25">
      <c r="A149" t="str">
        <f>B149&amp;"-"&amp;COUNTIF($B$3:B149,B149)</f>
        <v>222-19</v>
      </c>
      <c r="B149">
        <v>222</v>
      </c>
      <c r="C149" s="18">
        <f>VLOOKUP(A149,'ADM Details FY17'!$A$3:$D$3515,4,FALSE)</f>
        <v>0</v>
      </c>
      <c r="D149" s="1">
        <f>VLOOKUP(A149,'ADM Details FY17'!$A$3:$E$3515,5,FALSE)</f>
        <v>0</v>
      </c>
      <c r="E149" s="1">
        <f>VLOOKUP(A149,'ADM Details FY17'!$A$3:$F$3515,6,FALSE)</f>
        <v>0</v>
      </c>
      <c r="F149" s="1">
        <f>VLOOKUP(A149,'ADM Details FY17'!$A$3:$G$3515,7,FALSE)</f>
        <v>0</v>
      </c>
      <c r="G149" s="1">
        <f>VLOOKUP(A149,'ADM Details FY17'!$A$3:$H$3515,8,FALSE)</f>
        <v>0</v>
      </c>
      <c r="H149" s="1">
        <f>VLOOKUP(A149,'ADM Details FY17'!$A$3:$I$3515,9,FALSE)</f>
        <v>0</v>
      </c>
      <c r="I149" s="1">
        <f>VLOOKUP(A149,'ADM Details FY17'!$A$3:$J$3517,10,FALSE)</f>
        <v>0</v>
      </c>
      <c r="J149" s="1">
        <f>VLOOKUP(A149,'ADM Details FY17'!$A$3:$K$3515,11,FALSE)</f>
        <v>0</v>
      </c>
      <c r="K149" s="1">
        <f>VLOOKUP(A149,'ADM Details FY17'!$A$3:$M$3515,13,FALSE)</f>
        <v>0</v>
      </c>
      <c r="L149" s="1">
        <f>VLOOKUP(A149,'ADM Details FY17'!$A$3:$O$3515,15,FALSE)</f>
        <v>0</v>
      </c>
      <c r="M149" s="1">
        <f>VLOOKUP(A149,'ADM Details FY17'!$A$3:$P$3515,16,FALSE)</f>
        <v>0</v>
      </c>
      <c r="N149" s="1">
        <f>VLOOKUP(A149,'ADM Details FY17'!$A$3:$Q$3515,17,FALSE)</f>
        <v>0</v>
      </c>
      <c r="O149" s="1">
        <f>VLOOKUP(A149,'ADM Details FY17'!$A$3:$S$3515,19,FALSE)</f>
        <v>0</v>
      </c>
      <c r="P149" s="1">
        <f>VLOOKUP(A149,'ADM Details FY17'!$A$3:$U$3515,21,FALSE)</f>
        <v>0</v>
      </c>
      <c r="Q149" s="1">
        <f>VLOOKUP(A149,'ADM Details FY17'!$A$3:$V$3515,22,FALSE)</f>
        <v>0</v>
      </c>
      <c r="R149" s="1">
        <f>VLOOKUP(A149,'ADM Details FY17'!$A$3:$W$3515,23,FALSE)</f>
        <v>0</v>
      </c>
      <c r="S149" s="1">
        <f>VLOOKUP(A149,'ADM Details FY17'!$A$3:$X$3515,24,FALSE)</f>
        <v>0</v>
      </c>
      <c r="T149" s="1">
        <f>VLOOKUP(A149,'ADM Details FY17'!$A$3:$Y$3515,25,FALSE)</f>
        <v>0</v>
      </c>
      <c r="U149" s="1">
        <f>VLOOKUP(A149,'ADM Details FY17'!$A$3:$AA$3515,27,FALSE)</f>
        <v>0</v>
      </c>
      <c r="V149" s="1">
        <f>IFERROR(VLOOKUP(C149,'eindex _tget pp '!$A$4:$E$615,5,FALSE),0)</f>
        <v>0</v>
      </c>
      <c r="W149" s="31">
        <f>IFERROR(VLOOKUP(C149,'eindex _tget pp '!$A$4:$F$615,6,FALSE),0)</f>
        <v>0</v>
      </c>
      <c r="X149" s="4">
        <f>IFERROR(VLOOKUP(B149,'eschools 16'!$A$2:$F$25,6,FALSE),1)</f>
        <v>1</v>
      </c>
      <c r="Y149" s="1">
        <f t="shared" si="10"/>
        <v>0</v>
      </c>
      <c r="Z149" s="1">
        <f t="shared" si="11"/>
        <v>0</v>
      </c>
      <c r="AA149" s="31">
        <f>IFERROR(VLOOKUP(C149,'eindex _tget pp '!$A$4:$G$615,7,FALSE),0)</f>
        <v>0</v>
      </c>
      <c r="AB149" s="1">
        <f>VLOOKUP(A149,'ADM Details FY17'!$A$3:$AB$3515,28,FALSE)</f>
        <v>0</v>
      </c>
      <c r="AC149" s="1">
        <f t="shared" si="12"/>
        <v>0</v>
      </c>
      <c r="AD149" s="1">
        <f t="shared" si="13"/>
        <v>0</v>
      </c>
      <c r="AE149" s="1">
        <f t="shared" si="14"/>
        <v>0</v>
      </c>
    </row>
    <row r="150" spans="1:31" x14ac:dyDescent="0.25">
      <c r="A150" t="str">
        <f>B150&amp;"-"&amp;COUNTIF($B$3:B150,B150)</f>
        <v>222-20</v>
      </c>
      <c r="B150">
        <v>222</v>
      </c>
      <c r="C150" s="18">
        <f>VLOOKUP(A150,'ADM Details FY17'!$A$3:$D$3515,4,FALSE)</f>
        <v>0</v>
      </c>
      <c r="D150" s="1">
        <f>VLOOKUP(A150,'ADM Details FY17'!$A$3:$E$3515,5,FALSE)</f>
        <v>0</v>
      </c>
      <c r="E150" s="1">
        <f>VLOOKUP(A150,'ADM Details FY17'!$A$3:$F$3515,6,FALSE)</f>
        <v>0</v>
      </c>
      <c r="F150" s="1">
        <f>VLOOKUP(A150,'ADM Details FY17'!$A$3:$G$3515,7,FALSE)</f>
        <v>0</v>
      </c>
      <c r="G150" s="1">
        <f>VLOOKUP(A150,'ADM Details FY17'!$A$3:$H$3515,8,FALSE)</f>
        <v>0</v>
      </c>
      <c r="H150" s="1">
        <f>VLOOKUP(A150,'ADM Details FY17'!$A$3:$I$3515,9,FALSE)</f>
        <v>0</v>
      </c>
      <c r="I150" s="1">
        <f>VLOOKUP(A150,'ADM Details FY17'!$A$3:$J$3517,10,FALSE)</f>
        <v>0</v>
      </c>
      <c r="J150" s="1">
        <f>VLOOKUP(A150,'ADM Details FY17'!$A$3:$K$3515,11,FALSE)</f>
        <v>0</v>
      </c>
      <c r="K150" s="1">
        <f>VLOOKUP(A150,'ADM Details FY17'!$A$3:$M$3515,13,FALSE)</f>
        <v>0</v>
      </c>
      <c r="L150" s="1">
        <f>VLOOKUP(A150,'ADM Details FY17'!$A$3:$O$3515,15,FALSE)</f>
        <v>0</v>
      </c>
      <c r="M150" s="1">
        <f>VLOOKUP(A150,'ADM Details FY17'!$A$3:$P$3515,16,FALSE)</f>
        <v>0</v>
      </c>
      <c r="N150" s="1">
        <f>VLOOKUP(A150,'ADM Details FY17'!$A$3:$Q$3515,17,FALSE)</f>
        <v>0</v>
      </c>
      <c r="O150" s="1">
        <f>VLOOKUP(A150,'ADM Details FY17'!$A$3:$S$3515,19,FALSE)</f>
        <v>0</v>
      </c>
      <c r="P150" s="1">
        <f>VLOOKUP(A150,'ADM Details FY17'!$A$3:$U$3515,21,FALSE)</f>
        <v>0</v>
      </c>
      <c r="Q150" s="1">
        <f>VLOOKUP(A150,'ADM Details FY17'!$A$3:$V$3515,22,FALSE)</f>
        <v>0</v>
      </c>
      <c r="R150" s="1">
        <f>VLOOKUP(A150,'ADM Details FY17'!$A$3:$W$3515,23,FALSE)</f>
        <v>0</v>
      </c>
      <c r="S150" s="1">
        <f>VLOOKUP(A150,'ADM Details FY17'!$A$3:$X$3515,24,FALSE)</f>
        <v>0</v>
      </c>
      <c r="T150" s="1">
        <f>VLOOKUP(A150,'ADM Details FY17'!$A$3:$Y$3515,25,FALSE)</f>
        <v>0</v>
      </c>
      <c r="U150" s="1">
        <f>VLOOKUP(A150,'ADM Details FY17'!$A$3:$AA$3515,27,FALSE)</f>
        <v>0</v>
      </c>
      <c r="V150" s="1">
        <f>IFERROR(VLOOKUP(C150,'eindex _tget pp '!$A$4:$E$615,5,FALSE),0)</f>
        <v>0</v>
      </c>
      <c r="W150" s="31">
        <f>IFERROR(VLOOKUP(C150,'eindex _tget pp '!$A$4:$F$615,6,FALSE),0)</f>
        <v>0</v>
      </c>
      <c r="X150" s="4">
        <f>IFERROR(VLOOKUP(B150,'eschools 16'!$A$2:$F$25,6,FALSE),1)</f>
        <v>1</v>
      </c>
      <c r="Y150" s="1">
        <f t="shared" si="10"/>
        <v>0</v>
      </c>
      <c r="Z150" s="1">
        <f t="shared" si="11"/>
        <v>0</v>
      </c>
      <c r="AA150" s="31">
        <f>IFERROR(VLOOKUP(C150,'eindex _tget pp '!$A$4:$G$615,7,FALSE),0)</f>
        <v>0</v>
      </c>
      <c r="AB150" s="1">
        <f>VLOOKUP(A150,'ADM Details FY17'!$A$3:$AB$3515,28,FALSE)</f>
        <v>0</v>
      </c>
      <c r="AC150" s="1">
        <f t="shared" si="12"/>
        <v>0</v>
      </c>
      <c r="AD150" s="1">
        <f t="shared" si="13"/>
        <v>0</v>
      </c>
      <c r="AE150" s="1">
        <f t="shared" si="14"/>
        <v>0</v>
      </c>
    </row>
    <row r="151" spans="1:31" x14ac:dyDescent="0.25">
      <c r="A151" t="str">
        <f>B151&amp;"-"&amp;COUNTIF($B$3:B151,B151)</f>
        <v>222-21</v>
      </c>
      <c r="B151">
        <v>222</v>
      </c>
      <c r="C151" s="18">
        <f>VLOOKUP(A151,'ADM Details FY17'!$A$3:$D$3515,4,FALSE)</f>
        <v>0</v>
      </c>
      <c r="D151" s="1">
        <f>VLOOKUP(A151,'ADM Details FY17'!$A$3:$E$3515,5,FALSE)</f>
        <v>0</v>
      </c>
      <c r="E151" s="1">
        <f>VLOOKUP(A151,'ADM Details FY17'!$A$3:$F$3515,6,FALSE)</f>
        <v>0</v>
      </c>
      <c r="F151" s="1">
        <f>VLOOKUP(A151,'ADM Details FY17'!$A$3:$G$3515,7,FALSE)</f>
        <v>0</v>
      </c>
      <c r="G151" s="1">
        <f>VLOOKUP(A151,'ADM Details FY17'!$A$3:$H$3515,8,FALSE)</f>
        <v>0</v>
      </c>
      <c r="H151" s="1">
        <f>VLOOKUP(A151,'ADM Details FY17'!$A$3:$I$3515,9,FALSE)</f>
        <v>0</v>
      </c>
      <c r="I151" s="1">
        <f>VLOOKUP(A151,'ADM Details FY17'!$A$3:$J$3517,10,FALSE)</f>
        <v>0</v>
      </c>
      <c r="J151" s="1">
        <f>VLOOKUP(A151,'ADM Details FY17'!$A$3:$K$3515,11,FALSE)</f>
        <v>0</v>
      </c>
      <c r="K151" s="1">
        <f>VLOOKUP(A151,'ADM Details FY17'!$A$3:$M$3515,13,FALSE)</f>
        <v>0</v>
      </c>
      <c r="L151" s="1">
        <f>VLOOKUP(A151,'ADM Details FY17'!$A$3:$O$3515,15,FALSE)</f>
        <v>0</v>
      </c>
      <c r="M151" s="1">
        <f>VLOOKUP(A151,'ADM Details FY17'!$A$3:$P$3515,16,FALSE)</f>
        <v>0</v>
      </c>
      <c r="N151" s="1">
        <f>VLOOKUP(A151,'ADM Details FY17'!$A$3:$Q$3515,17,FALSE)</f>
        <v>0</v>
      </c>
      <c r="O151" s="1">
        <f>VLOOKUP(A151,'ADM Details FY17'!$A$3:$S$3515,19,FALSE)</f>
        <v>0</v>
      </c>
      <c r="P151" s="1">
        <f>VLOOKUP(A151,'ADM Details FY17'!$A$3:$U$3515,21,FALSE)</f>
        <v>0</v>
      </c>
      <c r="Q151" s="1">
        <f>VLOOKUP(A151,'ADM Details FY17'!$A$3:$V$3515,22,FALSE)</f>
        <v>0</v>
      </c>
      <c r="R151" s="1">
        <f>VLOOKUP(A151,'ADM Details FY17'!$A$3:$W$3515,23,FALSE)</f>
        <v>0</v>
      </c>
      <c r="S151" s="1">
        <f>VLOOKUP(A151,'ADM Details FY17'!$A$3:$X$3515,24,FALSE)</f>
        <v>0</v>
      </c>
      <c r="T151" s="1">
        <f>VLOOKUP(A151,'ADM Details FY17'!$A$3:$Y$3515,25,FALSE)</f>
        <v>0</v>
      </c>
      <c r="U151" s="1">
        <f>VLOOKUP(A151,'ADM Details FY17'!$A$3:$AA$3515,27,FALSE)</f>
        <v>0</v>
      </c>
      <c r="V151" s="1">
        <f>IFERROR(VLOOKUP(C151,'eindex _tget pp '!$A$4:$E$615,5,FALSE),0)</f>
        <v>0</v>
      </c>
      <c r="W151" s="31">
        <f>IFERROR(VLOOKUP(C151,'eindex _tget pp '!$A$4:$F$615,6,FALSE),0)</f>
        <v>0</v>
      </c>
      <c r="X151" s="4">
        <f>IFERROR(VLOOKUP(B151,'eschools 16'!$A$2:$F$25,6,FALSE),1)</f>
        <v>1</v>
      </c>
      <c r="Y151" s="1">
        <f t="shared" si="10"/>
        <v>0</v>
      </c>
      <c r="Z151" s="1">
        <f t="shared" si="11"/>
        <v>0</v>
      </c>
      <c r="AA151" s="31">
        <f>IFERROR(VLOOKUP(C151,'eindex _tget pp '!$A$4:$G$615,7,FALSE),0)</f>
        <v>0</v>
      </c>
      <c r="AB151" s="1">
        <f>VLOOKUP(A151,'ADM Details FY17'!$A$3:$AB$3515,28,FALSE)</f>
        <v>0</v>
      </c>
      <c r="AC151" s="1">
        <f t="shared" si="12"/>
        <v>0</v>
      </c>
      <c r="AD151" s="1">
        <f t="shared" si="13"/>
        <v>0</v>
      </c>
      <c r="AE151" s="1">
        <f t="shared" si="14"/>
        <v>0</v>
      </c>
    </row>
    <row r="152" spans="1:31" x14ac:dyDescent="0.25">
      <c r="A152" t="str">
        <f>B152&amp;"-"&amp;COUNTIF($B$3:B152,B152)</f>
        <v>222-22</v>
      </c>
      <c r="B152">
        <v>222</v>
      </c>
      <c r="C152" s="18">
        <f>VLOOKUP(A152,'ADM Details FY17'!$A$3:$D$3515,4,FALSE)</f>
        <v>0</v>
      </c>
      <c r="D152" s="1">
        <f>VLOOKUP(A152,'ADM Details FY17'!$A$3:$E$3515,5,FALSE)</f>
        <v>0</v>
      </c>
      <c r="E152" s="1">
        <f>VLOOKUP(A152,'ADM Details FY17'!$A$3:$F$3515,6,FALSE)</f>
        <v>0</v>
      </c>
      <c r="F152" s="1">
        <f>VLOOKUP(A152,'ADM Details FY17'!$A$3:$G$3515,7,FALSE)</f>
        <v>0</v>
      </c>
      <c r="G152" s="1">
        <f>VLOOKUP(A152,'ADM Details FY17'!$A$3:$H$3515,8,FALSE)</f>
        <v>0</v>
      </c>
      <c r="H152" s="1">
        <f>VLOOKUP(A152,'ADM Details FY17'!$A$3:$I$3515,9,FALSE)</f>
        <v>0</v>
      </c>
      <c r="I152" s="1">
        <f>VLOOKUP(A152,'ADM Details FY17'!$A$3:$J$3517,10,FALSE)</f>
        <v>0</v>
      </c>
      <c r="J152" s="1">
        <f>VLOOKUP(A152,'ADM Details FY17'!$A$3:$K$3515,11,FALSE)</f>
        <v>0</v>
      </c>
      <c r="K152" s="1">
        <f>VLOOKUP(A152,'ADM Details FY17'!$A$3:$M$3515,13,FALSE)</f>
        <v>0</v>
      </c>
      <c r="L152" s="1">
        <f>VLOOKUP(A152,'ADM Details FY17'!$A$3:$O$3515,15,FALSE)</f>
        <v>0</v>
      </c>
      <c r="M152" s="1">
        <f>VLOOKUP(A152,'ADM Details FY17'!$A$3:$P$3515,16,FALSE)</f>
        <v>0</v>
      </c>
      <c r="N152" s="1">
        <f>VLOOKUP(A152,'ADM Details FY17'!$A$3:$Q$3515,17,FALSE)</f>
        <v>0</v>
      </c>
      <c r="O152" s="1">
        <f>VLOOKUP(A152,'ADM Details FY17'!$A$3:$S$3515,19,FALSE)</f>
        <v>0</v>
      </c>
      <c r="P152" s="1">
        <f>VLOOKUP(A152,'ADM Details FY17'!$A$3:$U$3515,21,FALSE)</f>
        <v>0</v>
      </c>
      <c r="Q152" s="1">
        <f>VLOOKUP(A152,'ADM Details FY17'!$A$3:$V$3515,22,FALSE)</f>
        <v>0</v>
      </c>
      <c r="R152" s="1">
        <f>VLOOKUP(A152,'ADM Details FY17'!$A$3:$W$3515,23,FALSE)</f>
        <v>0</v>
      </c>
      <c r="S152" s="1">
        <f>VLOOKUP(A152,'ADM Details FY17'!$A$3:$X$3515,24,FALSE)</f>
        <v>0</v>
      </c>
      <c r="T152" s="1">
        <f>VLOOKUP(A152,'ADM Details FY17'!$A$3:$Y$3515,25,FALSE)</f>
        <v>0</v>
      </c>
      <c r="U152" s="1">
        <f>VLOOKUP(A152,'ADM Details FY17'!$A$3:$AA$3515,27,FALSE)</f>
        <v>0</v>
      </c>
      <c r="V152" s="1">
        <f>IFERROR(VLOOKUP(C152,'eindex _tget pp '!$A$4:$E$615,5,FALSE),0)</f>
        <v>0</v>
      </c>
      <c r="W152" s="31">
        <f>IFERROR(VLOOKUP(C152,'eindex _tget pp '!$A$4:$F$615,6,FALSE),0)</f>
        <v>0</v>
      </c>
      <c r="X152" s="4">
        <f>IFERROR(VLOOKUP(B152,'eschools 16'!$A$2:$F$25,6,FALSE),1)</f>
        <v>1</v>
      </c>
      <c r="Y152" s="1">
        <f t="shared" si="10"/>
        <v>0</v>
      </c>
      <c r="Z152" s="1">
        <f t="shared" si="11"/>
        <v>0</v>
      </c>
      <c r="AA152" s="31">
        <f>IFERROR(VLOOKUP(C152,'eindex _tget pp '!$A$4:$G$615,7,FALSE),0)</f>
        <v>0</v>
      </c>
      <c r="AB152" s="1">
        <f>VLOOKUP(A152,'ADM Details FY17'!$A$3:$AB$3515,28,FALSE)</f>
        <v>0</v>
      </c>
      <c r="AC152" s="1">
        <f t="shared" si="12"/>
        <v>0</v>
      </c>
      <c r="AD152" s="1">
        <f t="shared" si="13"/>
        <v>0</v>
      </c>
      <c r="AE152" s="1">
        <f t="shared" si="14"/>
        <v>0</v>
      </c>
    </row>
    <row r="153" spans="1:31" x14ac:dyDescent="0.25">
      <c r="A153" t="str">
        <f>B153&amp;"-"&amp;COUNTIF($B$3:B153,B153)</f>
        <v>222-23</v>
      </c>
      <c r="B153">
        <v>222</v>
      </c>
      <c r="C153" s="18">
        <f>VLOOKUP(A153,'ADM Details FY17'!$A$3:$D$3515,4,FALSE)</f>
        <v>0</v>
      </c>
      <c r="D153" s="1">
        <f>VLOOKUP(A153,'ADM Details FY17'!$A$3:$E$3515,5,FALSE)</f>
        <v>0</v>
      </c>
      <c r="E153" s="1">
        <f>VLOOKUP(A153,'ADM Details FY17'!$A$3:$F$3515,6,FALSE)</f>
        <v>0</v>
      </c>
      <c r="F153" s="1">
        <f>VLOOKUP(A153,'ADM Details FY17'!$A$3:$G$3515,7,FALSE)</f>
        <v>0</v>
      </c>
      <c r="G153" s="1">
        <f>VLOOKUP(A153,'ADM Details FY17'!$A$3:$H$3515,8,FALSE)</f>
        <v>0</v>
      </c>
      <c r="H153" s="1">
        <f>VLOOKUP(A153,'ADM Details FY17'!$A$3:$I$3515,9,FALSE)</f>
        <v>0</v>
      </c>
      <c r="I153" s="1">
        <f>VLOOKUP(A153,'ADM Details FY17'!$A$3:$J$3517,10,FALSE)</f>
        <v>0</v>
      </c>
      <c r="J153" s="1">
        <f>VLOOKUP(A153,'ADM Details FY17'!$A$3:$K$3515,11,FALSE)</f>
        <v>0</v>
      </c>
      <c r="K153" s="1">
        <f>VLOOKUP(A153,'ADM Details FY17'!$A$3:$M$3515,13,FALSE)</f>
        <v>0</v>
      </c>
      <c r="L153" s="1">
        <f>VLOOKUP(A153,'ADM Details FY17'!$A$3:$O$3515,15,FALSE)</f>
        <v>0</v>
      </c>
      <c r="M153" s="1">
        <f>VLOOKUP(A153,'ADM Details FY17'!$A$3:$P$3515,16,FALSE)</f>
        <v>0</v>
      </c>
      <c r="N153" s="1">
        <f>VLOOKUP(A153,'ADM Details FY17'!$A$3:$Q$3515,17,FALSE)</f>
        <v>0</v>
      </c>
      <c r="O153" s="1">
        <f>VLOOKUP(A153,'ADM Details FY17'!$A$3:$S$3515,19,FALSE)</f>
        <v>0</v>
      </c>
      <c r="P153" s="1">
        <f>VLOOKUP(A153,'ADM Details FY17'!$A$3:$U$3515,21,FALSE)</f>
        <v>0</v>
      </c>
      <c r="Q153" s="1">
        <f>VLOOKUP(A153,'ADM Details FY17'!$A$3:$V$3515,22,FALSE)</f>
        <v>0</v>
      </c>
      <c r="R153" s="1">
        <f>VLOOKUP(A153,'ADM Details FY17'!$A$3:$W$3515,23,FALSE)</f>
        <v>0</v>
      </c>
      <c r="S153" s="1">
        <f>VLOOKUP(A153,'ADM Details FY17'!$A$3:$X$3515,24,FALSE)</f>
        <v>0</v>
      </c>
      <c r="T153" s="1">
        <f>VLOOKUP(A153,'ADM Details FY17'!$A$3:$Y$3515,25,FALSE)</f>
        <v>0</v>
      </c>
      <c r="U153" s="1">
        <f>VLOOKUP(A153,'ADM Details FY17'!$A$3:$AA$3515,27,FALSE)</f>
        <v>0</v>
      </c>
      <c r="V153" s="1">
        <f>IFERROR(VLOOKUP(C153,'eindex _tget pp '!$A$4:$E$615,5,FALSE),0)</f>
        <v>0</v>
      </c>
      <c r="W153" s="31">
        <f>IFERROR(VLOOKUP(C153,'eindex _tget pp '!$A$4:$F$615,6,FALSE),0)</f>
        <v>0</v>
      </c>
      <c r="X153" s="4">
        <f>IFERROR(VLOOKUP(B153,'eschools 16'!$A$2:$F$25,6,FALSE),1)</f>
        <v>1</v>
      </c>
      <c r="Y153" s="1">
        <f t="shared" si="10"/>
        <v>0</v>
      </c>
      <c r="Z153" s="1">
        <f t="shared" si="11"/>
        <v>0</v>
      </c>
      <c r="AA153" s="31">
        <f>IFERROR(VLOOKUP(C153,'eindex _tget pp '!$A$4:$G$615,7,FALSE),0)</f>
        <v>0</v>
      </c>
      <c r="AB153" s="1">
        <f>VLOOKUP(A153,'ADM Details FY17'!$A$3:$AB$3515,28,FALSE)</f>
        <v>0</v>
      </c>
      <c r="AC153" s="1">
        <f t="shared" si="12"/>
        <v>0</v>
      </c>
      <c r="AD153" s="1">
        <f t="shared" si="13"/>
        <v>0</v>
      </c>
      <c r="AE153" s="1">
        <f t="shared" si="14"/>
        <v>0</v>
      </c>
    </row>
    <row r="154" spans="1:31" x14ac:dyDescent="0.25">
      <c r="A154" t="str">
        <f>B154&amp;"-"&amp;COUNTIF($B$3:B154,B154)</f>
        <v>222-24</v>
      </c>
      <c r="B154">
        <v>222</v>
      </c>
      <c r="C154" s="18">
        <f>VLOOKUP(A154,'ADM Details FY17'!$A$3:$D$3515,4,FALSE)</f>
        <v>0</v>
      </c>
      <c r="D154" s="1">
        <f>VLOOKUP(A154,'ADM Details FY17'!$A$3:$E$3515,5,FALSE)</f>
        <v>0</v>
      </c>
      <c r="E154" s="1">
        <f>VLOOKUP(A154,'ADM Details FY17'!$A$3:$F$3515,6,FALSE)</f>
        <v>0</v>
      </c>
      <c r="F154" s="1">
        <f>VLOOKUP(A154,'ADM Details FY17'!$A$3:$G$3515,7,FALSE)</f>
        <v>0</v>
      </c>
      <c r="G154" s="1">
        <f>VLOOKUP(A154,'ADM Details FY17'!$A$3:$H$3515,8,FALSE)</f>
        <v>0</v>
      </c>
      <c r="H154" s="1">
        <f>VLOOKUP(A154,'ADM Details FY17'!$A$3:$I$3515,9,FALSE)</f>
        <v>0</v>
      </c>
      <c r="I154" s="1">
        <f>VLOOKUP(A154,'ADM Details FY17'!$A$3:$J$3517,10,FALSE)</f>
        <v>0</v>
      </c>
      <c r="J154" s="1">
        <f>VLOOKUP(A154,'ADM Details FY17'!$A$3:$K$3515,11,FALSE)</f>
        <v>0</v>
      </c>
      <c r="K154" s="1">
        <f>VLOOKUP(A154,'ADM Details FY17'!$A$3:$M$3515,13,FALSE)</f>
        <v>0</v>
      </c>
      <c r="L154" s="1">
        <f>VLOOKUP(A154,'ADM Details FY17'!$A$3:$O$3515,15,FALSE)</f>
        <v>0</v>
      </c>
      <c r="M154" s="1">
        <f>VLOOKUP(A154,'ADM Details FY17'!$A$3:$P$3515,16,FALSE)</f>
        <v>0</v>
      </c>
      <c r="N154" s="1">
        <f>VLOOKUP(A154,'ADM Details FY17'!$A$3:$Q$3515,17,FALSE)</f>
        <v>0</v>
      </c>
      <c r="O154" s="1">
        <f>VLOOKUP(A154,'ADM Details FY17'!$A$3:$S$3515,19,FALSE)</f>
        <v>0</v>
      </c>
      <c r="P154" s="1">
        <f>VLOOKUP(A154,'ADM Details FY17'!$A$3:$U$3515,21,FALSE)</f>
        <v>0</v>
      </c>
      <c r="Q154" s="1">
        <f>VLOOKUP(A154,'ADM Details FY17'!$A$3:$V$3515,22,FALSE)</f>
        <v>0</v>
      </c>
      <c r="R154" s="1">
        <f>VLOOKUP(A154,'ADM Details FY17'!$A$3:$W$3515,23,FALSE)</f>
        <v>0</v>
      </c>
      <c r="S154" s="1">
        <f>VLOOKUP(A154,'ADM Details FY17'!$A$3:$X$3515,24,FALSE)</f>
        <v>0</v>
      </c>
      <c r="T154" s="1">
        <f>VLOOKUP(A154,'ADM Details FY17'!$A$3:$Y$3515,25,FALSE)</f>
        <v>0</v>
      </c>
      <c r="U154" s="1">
        <f>VLOOKUP(A154,'ADM Details FY17'!$A$3:$AA$3515,27,FALSE)</f>
        <v>0</v>
      </c>
      <c r="V154" s="1">
        <f>IFERROR(VLOOKUP(C154,'eindex _tget pp '!$A$4:$E$615,5,FALSE),0)</f>
        <v>0</v>
      </c>
      <c r="W154" s="31">
        <f>IFERROR(VLOOKUP(C154,'eindex _tget pp '!$A$4:$F$615,6,FALSE),0)</f>
        <v>0</v>
      </c>
      <c r="X154" s="4">
        <f>IFERROR(VLOOKUP(B154,'eschools 16'!$A$2:$F$25,6,FALSE),1)</f>
        <v>1</v>
      </c>
      <c r="Y154" s="1">
        <f t="shared" si="10"/>
        <v>0</v>
      </c>
      <c r="Z154" s="1">
        <f t="shared" si="11"/>
        <v>0</v>
      </c>
      <c r="AA154" s="31">
        <f>IFERROR(VLOOKUP(C154,'eindex _tget pp '!$A$4:$G$615,7,FALSE),0)</f>
        <v>0</v>
      </c>
      <c r="AB154" s="1">
        <f>VLOOKUP(A154,'ADM Details FY17'!$A$3:$AB$3515,28,FALSE)</f>
        <v>0</v>
      </c>
      <c r="AC154" s="1">
        <f t="shared" si="12"/>
        <v>0</v>
      </c>
      <c r="AD154" s="1">
        <f t="shared" si="13"/>
        <v>0</v>
      </c>
      <c r="AE154" s="1">
        <f t="shared" si="14"/>
        <v>0</v>
      </c>
    </row>
    <row r="155" spans="1:31" x14ac:dyDescent="0.25">
      <c r="A155" t="str">
        <f>B155&amp;"-"&amp;COUNTIF($B$3:B155,B155)</f>
        <v>236-1</v>
      </c>
      <c r="B155">
        <v>236</v>
      </c>
      <c r="C155" s="18">
        <f>VLOOKUP(A155,'ADM Details FY17'!$A$3:$D$3515,4,FALSE)</f>
        <v>45187</v>
      </c>
      <c r="D155" s="1">
        <f>VLOOKUP(A155,'ADM Details FY17'!$A$3:$E$3515,5,FALSE)</f>
        <v>0.63</v>
      </c>
      <c r="E155" s="1">
        <f>VLOOKUP(A155,'ADM Details FY17'!$A$3:$F$3515,6,FALSE)</f>
        <v>0</v>
      </c>
      <c r="F155" s="1">
        <f>VLOOKUP(A155,'ADM Details FY17'!$A$3:$G$3515,7,FALSE)</f>
        <v>0</v>
      </c>
      <c r="G155" s="1">
        <f>VLOOKUP(A155,'ADM Details FY17'!$A$3:$H$3515,8,FALSE)</f>
        <v>0</v>
      </c>
      <c r="H155" s="1">
        <f>VLOOKUP(A155,'ADM Details FY17'!$A$3:$I$3515,9,FALSE)</f>
        <v>0</v>
      </c>
      <c r="I155" s="1">
        <f>VLOOKUP(A155,'ADM Details FY17'!$A$3:$J$3517,10,FALSE)</f>
        <v>0</v>
      </c>
      <c r="J155" s="1">
        <f>VLOOKUP(A155,'ADM Details FY17'!$A$3:$K$3515,11,FALSE)</f>
        <v>0</v>
      </c>
      <c r="K155" s="1">
        <f>VLOOKUP(A155,'ADM Details FY17'!$A$3:$M$3515,13,FALSE)</f>
        <v>0</v>
      </c>
      <c r="L155" s="1">
        <f>VLOOKUP(A155,'ADM Details FY17'!$A$3:$O$3515,15,FALSE)</f>
        <v>0</v>
      </c>
      <c r="M155" s="1">
        <f>VLOOKUP(A155,'ADM Details FY17'!$A$3:$P$3515,16,FALSE)</f>
        <v>0</v>
      </c>
      <c r="N155" s="1">
        <f>VLOOKUP(A155,'ADM Details FY17'!$A$3:$Q$3515,17,FALSE)</f>
        <v>0</v>
      </c>
      <c r="O155" s="1">
        <f>VLOOKUP(A155,'ADM Details FY17'!$A$3:$S$3515,19,FALSE)</f>
        <v>0</v>
      </c>
      <c r="P155" s="1">
        <f>VLOOKUP(A155,'ADM Details FY17'!$A$3:$U$3515,21,FALSE)</f>
        <v>0</v>
      </c>
      <c r="Q155" s="1">
        <f>VLOOKUP(A155,'ADM Details FY17'!$A$3:$V$3515,22,FALSE)</f>
        <v>0</v>
      </c>
      <c r="R155" s="1">
        <f>VLOOKUP(A155,'ADM Details FY17'!$A$3:$W$3515,23,FALSE)</f>
        <v>0</v>
      </c>
      <c r="S155" s="1">
        <f>VLOOKUP(A155,'ADM Details FY17'!$A$3:$X$3515,24,FALSE)</f>
        <v>0</v>
      </c>
      <c r="T155" s="1">
        <f>VLOOKUP(A155,'ADM Details FY17'!$A$3:$Y$3515,25,FALSE)</f>
        <v>0</v>
      </c>
      <c r="U155" s="1">
        <f>VLOOKUP(A155,'ADM Details FY17'!$A$3:$AA$3515,27,FALSE)</f>
        <v>0</v>
      </c>
      <c r="V155" s="1">
        <f>IFERROR(VLOOKUP(C155,'eindex _tget pp '!$A$4:$E$615,5,FALSE),0)</f>
        <v>536.02263446788402</v>
      </c>
      <c r="W155" s="31">
        <f>IFERROR(VLOOKUP(C155,'eindex _tget pp '!$A$4:$F$615,6,FALSE),0)</f>
        <v>0.36444554470000001</v>
      </c>
      <c r="X155" s="4">
        <f>IFERROR(VLOOKUP(B155,'eschools 16'!$A$2:$F$25,6,FALSE),1)</f>
        <v>2</v>
      </c>
      <c r="Y155" s="1">
        <f t="shared" si="10"/>
        <v>0</v>
      </c>
      <c r="Z155" s="1">
        <f t="shared" si="11"/>
        <v>0</v>
      </c>
      <c r="AA155" s="31">
        <f>IFERROR(VLOOKUP(C155,'eindex _tget pp '!$A$4:$G$615,7,FALSE),0)</f>
        <v>0.55524913300000001</v>
      </c>
      <c r="AB155" s="1">
        <f>VLOOKUP(A155,'ADM Details FY17'!$A$3:$AB$3515,28,FALSE)</f>
        <v>0</v>
      </c>
      <c r="AC155" s="1">
        <f t="shared" si="12"/>
        <v>0</v>
      </c>
      <c r="AD155" s="1">
        <f t="shared" si="13"/>
        <v>0.63</v>
      </c>
      <c r="AE155" s="1">
        <f t="shared" si="14"/>
        <v>15.75</v>
      </c>
    </row>
    <row r="156" spans="1:31" x14ac:dyDescent="0.25">
      <c r="A156" t="str">
        <f>B156&amp;"-"&amp;COUNTIF($B$3:B156,B156)</f>
        <v>236-2</v>
      </c>
      <c r="B156">
        <v>236</v>
      </c>
      <c r="C156" s="18">
        <f>VLOOKUP(A156,'ADM Details FY17'!$A$3:$D$3515,4,FALSE)</f>
        <v>61903</v>
      </c>
      <c r="D156" s="1">
        <f>VLOOKUP(A156,'ADM Details FY17'!$A$3:$E$3515,5,FALSE)</f>
        <v>8.2100000000000009</v>
      </c>
      <c r="E156" s="1">
        <f>VLOOKUP(A156,'ADM Details FY17'!$A$3:$F$3515,6,FALSE)</f>
        <v>0</v>
      </c>
      <c r="F156" s="1">
        <f>VLOOKUP(A156,'ADM Details FY17'!$A$3:$G$3515,7,FALSE)</f>
        <v>0</v>
      </c>
      <c r="G156" s="1">
        <f>VLOOKUP(A156,'ADM Details FY17'!$A$3:$H$3515,8,FALSE)</f>
        <v>0</v>
      </c>
      <c r="H156" s="1">
        <f>VLOOKUP(A156,'ADM Details FY17'!$A$3:$I$3515,9,FALSE)</f>
        <v>0</v>
      </c>
      <c r="I156" s="1">
        <f>VLOOKUP(A156,'ADM Details FY17'!$A$3:$J$3517,10,FALSE)</f>
        <v>0</v>
      </c>
      <c r="J156" s="1">
        <f>VLOOKUP(A156,'ADM Details FY17'!$A$3:$K$3515,11,FALSE)</f>
        <v>0</v>
      </c>
      <c r="K156" s="1">
        <f>VLOOKUP(A156,'ADM Details FY17'!$A$3:$M$3515,13,FALSE)</f>
        <v>5.37</v>
      </c>
      <c r="L156" s="1">
        <f>VLOOKUP(A156,'ADM Details FY17'!$A$3:$O$3515,15,FALSE)</f>
        <v>0</v>
      </c>
      <c r="M156" s="1">
        <f>VLOOKUP(A156,'ADM Details FY17'!$A$3:$P$3515,16,FALSE)</f>
        <v>0</v>
      </c>
      <c r="N156" s="1">
        <f>VLOOKUP(A156,'ADM Details FY17'!$A$3:$Q$3515,17,FALSE)</f>
        <v>0</v>
      </c>
      <c r="O156" s="1">
        <f>VLOOKUP(A156,'ADM Details FY17'!$A$3:$S$3515,19,FALSE)</f>
        <v>0</v>
      </c>
      <c r="P156" s="1">
        <f>VLOOKUP(A156,'ADM Details FY17'!$A$3:$U$3515,21,FALSE)</f>
        <v>0</v>
      </c>
      <c r="Q156" s="1">
        <f>VLOOKUP(A156,'ADM Details FY17'!$A$3:$V$3515,22,FALSE)</f>
        <v>0</v>
      </c>
      <c r="R156" s="1">
        <f>VLOOKUP(A156,'ADM Details FY17'!$A$3:$W$3515,23,FALSE)</f>
        <v>0</v>
      </c>
      <c r="S156" s="1">
        <f>VLOOKUP(A156,'ADM Details FY17'!$A$3:$X$3515,24,FALSE)</f>
        <v>0</v>
      </c>
      <c r="T156" s="1">
        <f>VLOOKUP(A156,'ADM Details FY17'!$A$3:$Y$3515,25,FALSE)</f>
        <v>0.6</v>
      </c>
      <c r="U156" s="1">
        <f>VLOOKUP(A156,'ADM Details FY17'!$A$3:$AA$3515,27,FALSE)</f>
        <v>0</v>
      </c>
      <c r="V156" s="1">
        <f>IFERROR(VLOOKUP(C156,'eindex _tget pp '!$A$4:$E$615,5,FALSE),0)</f>
        <v>1090.63953467288</v>
      </c>
      <c r="W156" s="31">
        <f>IFERROR(VLOOKUP(C156,'eindex _tget pp '!$A$4:$F$615,6,FALSE),0)</f>
        <v>1.7825999961000001</v>
      </c>
      <c r="X156" s="4">
        <f>IFERROR(VLOOKUP(B156,'eschools 16'!$A$2:$F$25,6,FALSE),1)</f>
        <v>2</v>
      </c>
      <c r="Y156" s="1">
        <f t="shared" si="10"/>
        <v>0</v>
      </c>
      <c r="Z156" s="1">
        <f t="shared" si="11"/>
        <v>0</v>
      </c>
      <c r="AA156" s="31">
        <f>IFERROR(VLOOKUP(C156,'eindex _tget pp '!$A$4:$G$615,7,FALSE),0)</f>
        <v>0.70252247300000004</v>
      </c>
      <c r="AB156" s="1">
        <f>VLOOKUP(A156,'ADM Details FY17'!$A$3:$AB$3515,28,FALSE)</f>
        <v>0</v>
      </c>
      <c r="AC156" s="1">
        <f t="shared" si="12"/>
        <v>0</v>
      </c>
      <c r="AD156" s="1">
        <f t="shared" si="13"/>
        <v>8.2100000000000009</v>
      </c>
      <c r="AE156" s="1">
        <f t="shared" si="14"/>
        <v>205.25000000000003</v>
      </c>
    </row>
    <row r="157" spans="1:31" x14ac:dyDescent="0.25">
      <c r="A157" t="str">
        <f>B157&amp;"-"&amp;COUNTIF($B$3:B157,B157)</f>
        <v>236-3</v>
      </c>
      <c r="B157">
        <v>236</v>
      </c>
      <c r="C157" s="18">
        <f>VLOOKUP(A157,'ADM Details FY17'!$A$3:$D$3515,4,FALSE)</f>
        <v>49494</v>
      </c>
      <c r="D157" s="1">
        <f>VLOOKUP(A157,'ADM Details FY17'!$A$3:$E$3515,5,FALSE)</f>
        <v>0.67</v>
      </c>
      <c r="E157" s="1">
        <f>VLOOKUP(A157,'ADM Details FY17'!$A$3:$F$3515,6,FALSE)</f>
        <v>0</v>
      </c>
      <c r="F157" s="1">
        <f>VLOOKUP(A157,'ADM Details FY17'!$A$3:$G$3515,7,FALSE)</f>
        <v>0.67</v>
      </c>
      <c r="G157" s="1">
        <f>VLOOKUP(A157,'ADM Details FY17'!$A$3:$H$3515,8,FALSE)</f>
        <v>0</v>
      </c>
      <c r="H157" s="1">
        <f>VLOOKUP(A157,'ADM Details FY17'!$A$3:$I$3515,9,FALSE)</f>
        <v>0</v>
      </c>
      <c r="I157" s="1">
        <f>VLOOKUP(A157,'ADM Details FY17'!$A$3:$J$3517,10,FALSE)</f>
        <v>0</v>
      </c>
      <c r="J157" s="1">
        <f>VLOOKUP(A157,'ADM Details FY17'!$A$3:$K$3515,11,FALSE)</f>
        <v>0</v>
      </c>
      <c r="K157" s="1">
        <f>VLOOKUP(A157,'ADM Details FY17'!$A$3:$M$3515,13,FALSE)</f>
        <v>0.67</v>
      </c>
      <c r="L157" s="1">
        <f>VLOOKUP(A157,'ADM Details FY17'!$A$3:$O$3515,15,FALSE)</f>
        <v>0</v>
      </c>
      <c r="M157" s="1">
        <f>VLOOKUP(A157,'ADM Details FY17'!$A$3:$P$3515,16,FALSE)</f>
        <v>0</v>
      </c>
      <c r="N157" s="1">
        <f>VLOOKUP(A157,'ADM Details FY17'!$A$3:$Q$3515,17,FALSE)</f>
        <v>0</v>
      </c>
      <c r="O157" s="1">
        <f>VLOOKUP(A157,'ADM Details FY17'!$A$3:$S$3515,19,FALSE)</f>
        <v>0</v>
      </c>
      <c r="P157" s="1">
        <f>VLOOKUP(A157,'ADM Details FY17'!$A$3:$U$3515,21,FALSE)</f>
        <v>0</v>
      </c>
      <c r="Q157" s="1">
        <f>VLOOKUP(A157,'ADM Details FY17'!$A$3:$V$3515,22,FALSE)</f>
        <v>0</v>
      </c>
      <c r="R157" s="1">
        <f>VLOOKUP(A157,'ADM Details FY17'!$A$3:$W$3515,23,FALSE)</f>
        <v>0</v>
      </c>
      <c r="S157" s="1">
        <f>VLOOKUP(A157,'ADM Details FY17'!$A$3:$X$3515,24,FALSE)</f>
        <v>0</v>
      </c>
      <c r="T157" s="1">
        <f>VLOOKUP(A157,'ADM Details FY17'!$A$3:$Y$3515,25,FALSE)</f>
        <v>0</v>
      </c>
      <c r="U157" s="1">
        <f>VLOOKUP(A157,'ADM Details FY17'!$A$3:$AA$3515,27,FALSE)</f>
        <v>0.36</v>
      </c>
      <c r="V157" s="1">
        <f>IFERROR(VLOOKUP(C157,'eindex _tget pp '!$A$4:$E$615,5,FALSE),0)</f>
        <v>730.7600764037428</v>
      </c>
      <c r="W157" s="31">
        <f>IFERROR(VLOOKUP(C157,'eindex _tget pp '!$A$4:$F$615,6,FALSE),0)</f>
        <v>1.0988961819</v>
      </c>
      <c r="X157" s="4">
        <f>IFERROR(VLOOKUP(B157,'eschools 16'!$A$2:$F$25,6,FALSE),1)</f>
        <v>2</v>
      </c>
      <c r="Y157" s="1">
        <f t="shared" si="10"/>
        <v>0</v>
      </c>
      <c r="Z157" s="1">
        <f t="shared" si="11"/>
        <v>0</v>
      </c>
      <c r="AA157" s="31">
        <f>IFERROR(VLOOKUP(C157,'eindex _tget pp '!$A$4:$G$615,7,FALSE),0)</f>
        <v>0.61370730200000001</v>
      </c>
      <c r="AB157" s="1">
        <f>VLOOKUP(A157,'ADM Details FY17'!$A$3:$AB$3515,28,FALSE)</f>
        <v>0</v>
      </c>
      <c r="AC157" s="1">
        <f t="shared" si="12"/>
        <v>0</v>
      </c>
      <c r="AD157" s="1">
        <f t="shared" si="13"/>
        <v>0.74199999999999999</v>
      </c>
      <c r="AE157" s="1">
        <f t="shared" si="14"/>
        <v>18.55</v>
      </c>
    </row>
    <row r="158" spans="1:31" x14ac:dyDescent="0.25">
      <c r="A158" t="str">
        <f>B158&amp;"-"&amp;COUNTIF($B$3:B158,B158)</f>
        <v>236-4</v>
      </c>
      <c r="B158">
        <v>236</v>
      </c>
      <c r="C158" s="18">
        <f>VLOOKUP(A158,'ADM Details FY17'!$A$3:$D$3515,4,FALSE)</f>
        <v>43489</v>
      </c>
      <c r="D158" s="1">
        <f>VLOOKUP(A158,'ADM Details FY17'!$A$3:$E$3515,5,FALSE)</f>
        <v>44.78</v>
      </c>
      <c r="E158" s="1">
        <f>VLOOKUP(A158,'ADM Details FY17'!$A$3:$F$3515,6,FALSE)</f>
        <v>0</v>
      </c>
      <c r="F158" s="1">
        <f>VLOOKUP(A158,'ADM Details FY17'!$A$3:$G$3515,7,FALSE)</f>
        <v>6.43</v>
      </c>
      <c r="G158" s="1">
        <f>VLOOKUP(A158,'ADM Details FY17'!$A$3:$H$3515,8,FALSE)</f>
        <v>0.45</v>
      </c>
      <c r="H158" s="1">
        <f>VLOOKUP(A158,'ADM Details FY17'!$A$3:$I$3515,9,FALSE)</f>
        <v>0</v>
      </c>
      <c r="I158" s="1">
        <f>VLOOKUP(A158,'ADM Details FY17'!$A$3:$J$3517,10,FALSE)</f>
        <v>0</v>
      </c>
      <c r="J158" s="1">
        <f>VLOOKUP(A158,'ADM Details FY17'!$A$3:$K$3515,11,FALSE)</f>
        <v>0</v>
      </c>
      <c r="K158" s="1">
        <f>VLOOKUP(A158,'ADM Details FY17'!$A$3:$M$3515,13,FALSE)</f>
        <v>33.090000000000003</v>
      </c>
      <c r="L158" s="1">
        <f>VLOOKUP(A158,'ADM Details FY17'!$A$3:$O$3515,15,FALSE)</f>
        <v>0</v>
      </c>
      <c r="M158" s="1">
        <f>VLOOKUP(A158,'ADM Details FY17'!$A$3:$P$3515,16,FALSE)</f>
        <v>1.73</v>
      </c>
      <c r="N158" s="1">
        <f>VLOOKUP(A158,'ADM Details FY17'!$A$3:$Q$3515,17,FALSE)</f>
        <v>0</v>
      </c>
      <c r="O158" s="1">
        <f>VLOOKUP(A158,'ADM Details FY17'!$A$3:$S$3515,19,FALSE)</f>
        <v>0</v>
      </c>
      <c r="P158" s="1">
        <f>VLOOKUP(A158,'ADM Details FY17'!$A$3:$U$3515,21,FALSE)</f>
        <v>0</v>
      </c>
      <c r="Q158" s="1">
        <f>VLOOKUP(A158,'ADM Details FY17'!$A$3:$V$3515,22,FALSE)</f>
        <v>0</v>
      </c>
      <c r="R158" s="1">
        <f>VLOOKUP(A158,'ADM Details FY17'!$A$3:$W$3515,23,FALSE)</f>
        <v>0</v>
      </c>
      <c r="S158" s="1">
        <f>VLOOKUP(A158,'ADM Details FY17'!$A$3:$X$3515,24,FALSE)</f>
        <v>0</v>
      </c>
      <c r="T158" s="1">
        <f>VLOOKUP(A158,'ADM Details FY17'!$A$3:$Y$3515,25,FALSE)</f>
        <v>0.9</v>
      </c>
      <c r="U158" s="1">
        <f>VLOOKUP(A158,'ADM Details FY17'!$A$3:$AA$3515,27,FALSE)</f>
        <v>0</v>
      </c>
      <c r="V158" s="1">
        <f>IFERROR(VLOOKUP(C158,'eindex _tget pp '!$A$4:$E$615,5,FALSE),0)</f>
        <v>965.83149339195813</v>
      </c>
      <c r="W158" s="31">
        <f>IFERROR(VLOOKUP(C158,'eindex _tget pp '!$A$4:$F$615,6,FALSE),0)</f>
        <v>3.72042677</v>
      </c>
      <c r="X158" s="4">
        <f>IFERROR(VLOOKUP(B158,'eschools 16'!$A$2:$F$25,6,FALSE),1)</f>
        <v>2</v>
      </c>
      <c r="Y158" s="1">
        <f t="shared" si="10"/>
        <v>0</v>
      </c>
      <c r="Z158" s="1">
        <f t="shared" si="11"/>
        <v>0</v>
      </c>
      <c r="AA158" s="31">
        <f>IFERROR(VLOOKUP(C158,'eindex _tget pp '!$A$4:$G$615,7,FALSE),0)</f>
        <v>0.698126252</v>
      </c>
      <c r="AB158" s="1">
        <f>VLOOKUP(A158,'ADM Details FY17'!$A$3:$AB$3515,28,FALSE)</f>
        <v>0</v>
      </c>
      <c r="AC158" s="1">
        <f t="shared" si="12"/>
        <v>0</v>
      </c>
      <c r="AD158" s="1">
        <f t="shared" si="13"/>
        <v>44.78</v>
      </c>
      <c r="AE158" s="1">
        <f t="shared" si="14"/>
        <v>1119.5</v>
      </c>
    </row>
    <row r="159" spans="1:31" x14ac:dyDescent="0.25">
      <c r="A159" t="str">
        <f>B159&amp;"-"&amp;COUNTIF($B$3:B159,B159)</f>
        <v>236-5</v>
      </c>
      <c r="B159">
        <v>236</v>
      </c>
      <c r="C159" s="18">
        <f>VLOOKUP(A159,'ADM Details FY17'!$A$3:$D$3515,4,FALSE)</f>
        <v>45906</v>
      </c>
      <c r="D159" s="1">
        <f>VLOOKUP(A159,'ADM Details FY17'!$A$3:$E$3515,5,FALSE)</f>
        <v>12.04</v>
      </c>
      <c r="E159" s="1">
        <f>VLOOKUP(A159,'ADM Details FY17'!$A$3:$F$3515,6,FALSE)</f>
        <v>0</v>
      </c>
      <c r="F159" s="1">
        <f>VLOOKUP(A159,'ADM Details FY17'!$A$3:$G$3515,7,FALSE)</f>
        <v>0</v>
      </c>
      <c r="G159" s="1">
        <f>VLOOKUP(A159,'ADM Details FY17'!$A$3:$H$3515,8,FALSE)</f>
        <v>0</v>
      </c>
      <c r="H159" s="1">
        <f>VLOOKUP(A159,'ADM Details FY17'!$A$3:$I$3515,9,FALSE)</f>
        <v>0</v>
      </c>
      <c r="I159" s="1">
        <f>VLOOKUP(A159,'ADM Details FY17'!$A$3:$J$3517,10,FALSE)</f>
        <v>0</v>
      </c>
      <c r="J159" s="1">
        <f>VLOOKUP(A159,'ADM Details FY17'!$A$3:$K$3515,11,FALSE)</f>
        <v>0</v>
      </c>
      <c r="K159" s="1">
        <f>VLOOKUP(A159,'ADM Details FY17'!$A$3:$M$3515,13,FALSE)</f>
        <v>3.99</v>
      </c>
      <c r="L159" s="1">
        <f>VLOOKUP(A159,'ADM Details FY17'!$A$3:$O$3515,15,FALSE)</f>
        <v>0</v>
      </c>
      <c r="M159" s="1">
        <f>VLOOKUP(A159,'ADM Details FY17'!$A$3:$P$3515,16,FALSE)</f>
        <v>0</v>
      </c>
      <c r="N159" s="1">
        <f>VLOOKUP(A159,'ADM Details FY17'!$A$3:$Q$3515,17,FALSE)</f>
        <v>0</v>
      </c>
      <c r="O159" s="1">
        <f>VLOOKUP(A159,'ADM Details FY17'!$A$3:$S$3515,19,FALSE)</f>
        <v>0</v>
      </c>
      <c r="P159" s="1">
        <f>VLOOKUP(A159,'ADM Details FY17'!$A$3:$U$3515,21,FALSE)</f>
        <v>0</v>
      </c>
      <c r="Q159" s="1">
        <f>VLOOKUP(A159,'ADM Details FY17'!$A$3:$V$3515,22,FALSE)</f>
        <v>0</v>
      </c>
      <c r="R159" s="1">
        <f>VLOOKUP(A159,'ADM Details FY17'!$A$3:$W$3515,23,FALSE)</f>
        <v>0</v>
      </c>
      <c r="S159" s="1">
        <f>VLOOKUP(A159,'ADM Details FY17'!$A$3:$X$3515,24,FALSE)</f>
        <v>0</v>
      </c>
      <c r="T159" s="1">
        <f>VLOOKUP(A159,'ADM Details FY17'!$A$3:$Y$3515,25,FALSE)</f>
        <v>0.2</v>
      </c>
      <c r="U159" s="1">
        <f>VLOOKUP(A159,'ADM Details FY17'!$A$3:$AA$3515,27,FALSE)</f>
        <v>0</v>
      </c>
      <c r="V159" s="1">
        <f>IFERROR(VLOOKUP(C159,'eindex _tget pp '!$A$4:$E$615,5,FALSE),0)</f>
        <v>507.57761371416757</v>
      </c>
      <c r="W159" s="31">
        <f>IFERROR(VLOOKUP(C159,'eindex _tget pp '!$A$4:$F$615,6,FALSE),0)</f>
        <v>0.86466497259999997</v>
      </c>
      <c r="X159" s="4">
        <f>IFERROR(VLOOKUP(B159,'eschools 16'!$A$2:$F$25,6,FALSE),1)</f>
        <v>2</v>
      </c>
      <c r="Y159" s="1">
        <f t="shared" si="10"/>
        <v>0</v>
      </c>
      <c r="Z159" s="1">
        <f t="shared" si="11"/>
        <v>0</v>
      </c>
      <c r="AA159" s="31">
        <f>IFERROR(VLOOKUP(C159,'eindex _tget pp '!$A$4:$G$615,7,FALSE),0)</f>
        <v>0.52725536799999995</v>
      </c>
      <c r="AB159" s="1">
        <f>VLOOKUP(A159,'ADM Details FY17'!$A$3:$AB$3515,28,FALSE)</f>
        <v>0</v>
      </c>
      <c r="AC159" s="1">
        <f t="shared" si="12"/>
        <v>0</v>
      </c>
      <c r="AD159" s="1">
        <f t="shared" si="13"/>
        <v>12.04</v>
      </c>
      <c r="AE159" s="1">
        <f t="shared" si="14"/>
        <v>301</v>
      </c>
    </row>
    <row r="160" spans="1:31" x14ac:dyDescent="0.25">
      <c r="A160" t="str">
        <f>B160&amp;"-"&amp;COUNTIF($B$3:B160,B160)</f>
        <v>236-6</v>
      </c>
      <c r="B160">
        <v>236</v>
      </c>
      <c r="C160" s="18">
        <f>VLOOKUP(A160,'ADM Details FY17'!$A$3:$D$3515,4,FALSE)</f>
        <v>45757</v>
      </c>
      <c r="D160" s="1">
        <f>VLOOKUP(A160,'ADM Details FY17'!$A$3:$E$3515,5,FALSE)</f>
        <v>1</v>
      </c>
      <c r="E160" s="1">
        <f>VLOOKUP(A160,'ADM Details FY17'!$A$3:$F$3515,6,FALSE)</f>
        <v>0</v>
      </c>
      <c r="F160" s="1">
        <f>VLOOKUP(A160,'ADM Details FY17'!$A$3:$G$3515,7,FALSE)</f>
        <v>0</v>
      </c>
      <c r="G160" s="1">
        <f>VLOOKUP(A160,'ADM Details FY17'!$A$3:$H$3515,8,FALSE)</f>
        <v>0</v>
      </c>
      <c r="H160" s="1">
        <f>VLOOKUP(A160,'ADM Details FY17'!$A$3:$I$3515,9,FALSE)</f>
        <v>0</v>
      </c>
      <c r="I160" s="1">
        <f>VLOOKUP(A160,'ADM Details FY17'!$A$3:$J$3517,10,FALSE)</f>
        <v>0</v>
      </c>
      <c r="J160" s="1">
        <f>VLOOKUP(A160,'ADM Details FY17'!$A$3:$K$3515,11,FALSE)</f>
        <v>0</v>
      </c>
      <c r="K160" s="1">
        <f>VLOOKUP(A160,'ADM Details FY17'!$A$3:$M$3515,13,FALSE)</f>
        <v>0</v>
      </c>
      <c r="L160" s="1">
        <f>VLOOKUP(A160,'ADM Details FY17'!$A$3:$O$3515,15,FALSE)</f>
        <v>0</v>
      </c>
      <c r="M160" s="1">
        <f>VLOOKUP(A160,'ADM Details FY17'!$A$3:$P$3515,16,FALSE)</f>
        <v>0</v>
      </c>
      <c r="N160" s="1">
        <f>VLOOKUP(A160,'ADM Details FY17'!$A$3:$Q$3515,17,FALSE)</f>
        <v>0</v>
      </c>
      <c r="O160" s="1">
        <f>VLOOKUP(A160,'ADM Details FY17'!$A$3:$S$3515,19,FALSE)</f>
        <v>0</v>
      </c>
      <c r="P160" s="1">
        <f>VLOOKUP(A160,'ADM Details FY17'!$A$3:$U$3515,21,FALSE)</f>
        <v>0</v>
      </c>
      <c r="Q160" s="1">
        <f>VLOOKUP(A160,'ADM Details FY17'!$A$3:$V$3515,22,FALSE)</f>
        <v>0</v>
      </c>
      <c r="R160" s="1">
        <f>VLOOKUP(A160,'ADM Details FY17'!$A$3:$W$3515,23,FALSE)</f>
        <v>0</v>
      </c>
      <c r="S160" s="1">
        <f>VLOOKUP(A160,'ADM Details FY17'!$A$3:$X$3515,24,FALSE)</f>
        <v>0</v>
      </c>
      <c r="T160" s="1">
        <f>VLOOKUP(A160,'ADM Details FY17'!$A$3:$Y$3515,25,FALSE)</f>
        <v>0.12</v>
      </c>
      <c r="U160" s="1">
        <f>VLOOKUP(A160,'ADM Details FY17'!$A$3:$AA$3515,27,FALSE)</f>
        <v>0</v>
      </c>
      <c r="V160" s="1">
        <f>IFERROR(VLOOKUP(C160,'eindex _tget pp '!$A$4:$E$615,5,FALSE),0)</f>
        <v>601.34213167596351</v>
      </c>
      <c r="W160" s="31">
        <f>IFERROR(VLOOKUP(C160,'eindex _tget pp '!$A$4:$F$615,6,FALSE),0)</f>
        <v>0.37081747780000002</v>
      </c>
      <c r="X160" s="4">
        <f>IFERROR(VLOOKUP(B160,'eschools 16'!$A$2:$F$25,6,FALSE),1)</f>
        <v>2</v>
      </c>
      <c r="Y160" s="1">
        <f t="shared" si="10"/>
        <v>0</v>
      </c>
      <c r="Z160" s="1">
        <f t="shared" si="11"/>
        <v>0</v>
      </c>
      <c r="AA160" s="31">
        <f>IFERROR(VLOOKUP(C160,'eindex _tget pp '!$A$4:$G$615,7,FALSE),0)</f>
        <v>0.60001287299999995</v>
      </c>
      <c r="AB160" s="1">
        <f>VLOOKUP(A160,'ADM Details FY17'!$A$3:$AB$3515,28,FALSE)</f>
        <v>0</v>
      </c>
      <c r="AC160" s="1">
        <f t="shared" si="12"/>
        <v>0</v>
      </c>
      <c r="AD160" s="1">
        <f t="shared" si="13"/>
        <v>1</v>
      </c>
      <c r="AE160" s="1">
        <f t="shared" si="14"/>
        <v>25</v>
      </c>
    </row>
    <row r="161" spans="1:31" x14ac:dyDescent="0.25">
      <c r="A161" t="str">
        <f>B161&amp;"-"&amp;COUNTIF($B$3:B161,B161)</f>
        <v>236-7</v>
      </c>
      <c r="B161">
        <v>236</v>
      </c>
      <c r="C161" s="18">
        <f>VLOOKUP(A161,'ADM Details FY17'!$A$3:$D$3515,4,FALSE)</f>
        <v>43497</v>
      </c>
      <c r="D161" s="1">
        <f>VLOOKUP(A161,'ADM Details FY17'!$A$3:$E$3515,5,FALSE)</f>
        <v>6.04</v>
      </c>
      <c r="E161" s="1">
        <f>VLOOKUP(A161,'ADM Details FY17'!$A$3:$F$3515,6,FALSE)</f>
        <v>0</v>
      </c>
      <c r="F161" s="1">
        <f>VLOOKUP(A161,'ADM Details FY17'!$A$3:$G$3515,7,FALSE)</f>
        <v>1</v>
      </c>
      <c r="G161" s="1">
        <f>VLOOKUP(A161,'ADM Details FY17'!$A$3:$H$3515,8,FALSE)</f>
        <v>0</v>
      </c>
      <c r="H161" s="1">
        <f>VLOOKUP(A161,'ADM Details FY17'!$A$3:$I$3515,9,FALSE)</f>
        <v>0</v>
      </c>
      <c r="I161" s="1">
        <f>VLOOKUP(A161,'ADM Details FY17'!$A$3:$J$3517,10,FALSE)</f>
        <v>0</v>
      </c>
      <c r="J161" s="1">
        <f>VLOOKUP(A161,'ADM Details FY17'!$A$3:$K$3515,11,FALSE)</f>
        <v>0</v>
      </c>
      <c r="K161" s="1">
        <f>VLOOKUP(A161,'ADM Details FY17'!$A$3:$M$3515,13,FALSE)</f>
        <v>1.29</v>
      </c>
      <c r="L161" s="1">
        <f>VLOOKUP(A161,'ADM Details FY17'!$A$3:$O$3515,15,FALSE)</f>
        <v>0</v>
      </c>
      <c r="M161" s="1">
        <f>VLOOKUP(A161,'ADM Details FY17'!$A$3:$P$3515,16,FALSE)</f>
        <v>0</v>
      </c>
      <c r="N161" s="1">
        <f>VLOOKUP(A161,'ADM Details FY17'!$A$3:$Q$3515,17,FALSE)</f>
        <v>0</v>
      </c>
      <c r="O161" s="1">
        <f>VLOOKUP(A161,'ADM Details FY17'!$A$3:$S$3515,19,FALSE)</f>
        <v>0</v>
      </c>
      <c r="P161" s="1">
        <f>VLOOKUP(A161,'ADM Details FY17'!$A$3:$U$3515,21,FALSE)</f>
        <v>0</v>
      </c>
      <c r="Q161" s="1">
        <f>VLOOKUP(A161,'ADM Details FY17'!$A$3:$V$3515,22,FALSE)</f>
        <v>0</v>
      </c>
      <c r="R161" s="1">
        <f>VLOOKUP(A161,'ADM Details FY17'!$A$3:$W$3515,23,FALSE)</f>
        <v>0</v>
      </c>
      <c r="S161" s="1">
        <f>VLOOKUP(A161,'ADM Details FY17'!$A$3:$X$3515,24,FALSE)</f>
        <v>0</v>
      </c>
      <c r="T161" s="1">
        <f>VLOOKUP(A161,'ADM Details FY17'!$A$3:$Y$3515,25,FALSE)</f>
        <v>0</v>
      </c>
      <c r="U161" s="1">
        <f>VLOOKUP(A161,'ADM Details FY17'!$A$3:$AA$3515,27,FALSE)</f>
        <v>0</v>
      </c>
      <c r="V161" s="1">
        <f>IFERROR(VLOOKUP(C161,'eindex _tget pp '!$A$4:$E$615,5,FALSE),0)</f>
        <v>1259.2039600535525</v>
      </c>
      <c r="W161" s="31">
        <f>IFERROR(VLOOKUP(C161,'eindex _tget pp '!$A$4:$F$615,6,FALSE),0)</f>
        <v>4.0470793072999998</v>
      </c>
      <c r="X161" s="4">
        <f>IFERROR(VLOOKUP(B161,'eschools 16'!$A$2:$F$25,6,FALSE),1)</f>
        <v>2</v>
      </c>
      <c r="Y161" s="1">
        <f t="shared" si="10"/>
        <v>0</v>
      </c>
      <c r="Z161" s="1">
        <f t="shared" si="11"/>
        <v>0</v>
      </c>
      <c r="AA161" s="31">
        <f>IFERROR(VLOOKUP(C161,'eindex _tget pp '!$A$4:$G$615,7,FALSE),0)</f>
        <v>0.792450761</v>
      </c>
      <c r="AB161" s="1">
        <f>VLOOKUP(A161,'ADM Details FY17'!$A$3:$AB$3515,28,FALSE)</f>
        <v>0</v>
      </c>
      <c r="AC161" s="1">
        <f t="shared" si="12"/>
        <v>0</v>
      </c>
      <c r="AD161" s="1">
        <f t="shared" si="13"/>
        <v>6.04</v>
      </c>
      <c r="AE161" s="1">
        <f t="shared" si="14"/>
        <v>151</v>
      </c>
    </row>
    <row r="162" spans="1:31" x14ac:dyDescent="0.25">
      <c r="A162" t="str">
        <f>B162&amp;"-"&amp;COUNTIF($B$3:B162,B162)</f>
        <v>236-8</v>
      </c>
      <c r="B162">
        <v>236</v>
      </c>
      <c r="C162" s="18">
        <f>VLOOKUP(A162,'ADM Details FY17'!$A$3:$D$3515,4,FALSE)</f>
        <v>46847</v>
      </c>
      <c r="D162" s="1">
        <f>VLOOKUP(A162,'ADM Details FY17'!$A$3:$E$3515,5,FALSE)</f>
        <v>3.86</v>
      </c>
      <c r="E162" s="1">
        <f>VLOOKUP(A162,'ADM Details FY17'!$A$3:$F$3515,6,FALSE)</f>
        <v>0</v>
      </c>
      <c r="F162" s="1">
        <f>VLOOKUP(A162,'ADM Details FY17'!$A$3:$G$3515,7,FALSE)</f>
        <v>0</v>
      </c>
      <c r="G162" s="1">
        <f>VLOOKUP(A162,'ADM Details FY17'!$A$3:$H$3515,8,FALSE)</f>
        <v>0</v>
      </c>
      <c r="H162" s="1">
        <f>VLOOKUP(A162,'ADM Details FY17'!$A$3:$I$3515,9,FALSE)</f>
        <v>0</v>
      </c>
      <c r="I162" s="1">
        <f>VLOOKUP(A162,'ADM Details FY17'!$A$3:$J$3517,10,FALSE)</f>
        <v>0</v>
      </c>
      <c r="J162" s="1">
        <f>VLOOKUP(A162,'ADM Details FY17'!$A$3:$K$3515,11,FALSE)</f>
        <v>0</v>
      </c>
      <c r="K162" s="1">
        <f>VLOOKUP(A162,'ADM Details FY17'!$A$3:$M$3515,13,FALSE)</f>
        <v>0.86</v>
      </c>
      <c r="L162" s="1">
        <f>VLOOKUP(A162,'ADM Details FY17'!$A$3:$O$3515,15,FALSE)</f>
        <v>0</v>
      </c>
      <c r="M162" s="1">
        <f>VLOOKUP(A162,'ADM Details FY17'!$A$3:$P$3515,16,FALSE)</f>
        <v>0</v>
      </c>
      <c r="N162" s="1">
        <f>VLOOKUP(A162,'ADM Details FY17'!$A$3:$Q$3515,17,FALSE)</f>
        <v>0</v>
      </c>
      <c r="O162" s="1">
        <f>VLOOKUP(A162,'ADM Details FY17'!$A$3:$S$3515,19,FALSE)</f>
        <v>0</v>
      </c>
      <c r="P162" s="1">
        <f>VLOOKUP(A162,'ADM Details FY17'!$A$3:$U$3515,21,FALSE)</f>
        <v>0</v>
      </c>
      <c r="Q162" s="1">
        <f>VLOOKUP(A162,'ADM Details FY17'!$A$3:$V$3515,22,FALSE)</f>
        <v>0</v>
      </c>
      <c r="R162" s="1">
        <f>VLOOKUP(A162,'ADM Details FY17'!$A$3:$W$3515,23,FALSE)</f>
        <v>0</v>
      </c>
      <c r="S162" s="1">
        <f>VLOOKUP(A162,'ADM Details FY17'!$A$3:$X$3515,24,FALSE)</f>
        <v>0</v>
      </c>
      <c r="T162" s="1">
        <f>VLOOKUP(A162,'ADM Details FY17'!$A$3:$Y$3515,25,FALSE)</f>
        <v>0.1</v>
      </c>
      <c r="U162" s="1">
        <f>VLOOKUP(A162,'ADM Details FY17'!$A$3:$AA$3515,27,FALSE)</f>
        <v>0</v>
      </c>
      <c r="V162" s="1">
        <f>IFERROR(VLOOKUP(C162,'eindex _tget pp '!$A$4:$E$615,5,FALSE),0)</f>
        <v>681.33616808746456</v>
      </c>
      <c r="W162" s="31">
        <f>IFERROR(VLOOKUP(C162,'eindex _tget pp '!$A$4:$F$615,6,FALSE),0)</f>
        <v>0.86148944549999995</v>
      </c>
      <c r="X162" s="4">
        <f>IFERROR(VLOOKUP(B162,'eschools 16'!$A$2:$F$25,6,FALSE),1)</f>
        <v>2</v>
      </c>
      <c r="Y162" s="1">
        <f t="shared" si="10"/>
        <v>0</v>
      </c>
      <c r="Z162" s="1">
        <f t="shared" si="11"/>
        <v>0</v>
      </c>
      <c r="AA162" s="31">
        <f>IFERROR(VLOOKUP(C162,'eindex _tget pp '!$A$4:$G$615,7,FALSE),0)</f>
        <v>0.60666933999999995</v>
      </c>
      <c r="AB162" s="1">
        <f>VLOOKUP(A162,'ADM Details FY17'!$A$3:$AB$3515,28,FALSE)</f>
        <v>0</v>
      </c>
      <c r="AC162" s="1">
        <f t="shared" si="12"/>
        <v>0</v>
      </c>
      <c r="AD162" s="1">
        <f t="shared" si="13"/>
        <v>3.86</v>
      </c>
      <c r="AE162" s="1">
        <f t="shared" si="14"/>
        <v>96.5</v>
      </c>
    </row>
    <row r="163" spans="1:31" x14ac:dyDescent="0.25">
      <c r="A163" t="str">
        <f>B163&amp;"-"&amp;COUNTIF($B$3:B163,B163)</f>
        <v>236-9</v>
      </c>
      <c r="B163">
        <v>236</v>
      </c>
      <c r="C163" s="18">
        <f>VLOOKUP(A163,'ADM Details FY17'!$A$3:$D$3515,4,FALSE)</f>
        <v>45195</v>
      </c>
      <c r="D163" s="1">
        <f>VLOOKUP(A163,'ADM Details FY17'!$A$3:$E$3515,5,FALSE)</f>
        <v>6.15</v>
      </c>
      <c r="E163" s="1">
        <f>VLOOKUP(A163,'ADM Details FY17'!$A$3:$F$3515,6,FALSE)</f>
        <v>0</v>
      </c>
      <c r="F163" s="1">
        <f>VLOOKUP(A163,'ADM Details FY17'!$A$3:$G$3515,7,FALSE)</f>
        <v>0</v>
      </c>
      <c r="G163" s="1">
        <f>VLOOKUP(A163,'ADM Details FY17'!$A$3:$H$3515,8,FALSE)</f>
        <v>0</v>
      </c>
      <c r="H163" s="1">
        <f>VLOOKUP(A163,'ADM Details FY17'!$A$3:$I$3515,9,FALSE)</f>
        <v>0</v>
      </c>
      <c r="I163" s="1">
        <f>VLOOKUP(A163,'ADM Details FY17'!$A$3:$J$3517,10,FALSE)</f>
        <v>0</v>
      </c>
      <c r="J163" s="1">
        <f>VLOOKUP(A163,'ADM Details FY17'!$A$3:$K$3515,11,FALSE)</f>
        <v>0</v>
      </c>
      <c r="K163" s="1">
        <f>VLOOKUP(A163,'ADM Details FY17'!$A$3:$M$3515,13,FALSE)</f>
        <v>0.15</v>
      </c>
      <c r="L163" s="1">
        <f>VLOOKUP(A163,'ADM Details FY17'!$A$3:$O$3515,15,FALSE)</f>
        <v>0</v>
      </c>
      <c r="M163" s="1">
        <f>VLOOKUP(A163,'ADM Details FY17'!$A$3:$P$3515,16,FALSE)</f>
        <v>0</v>
      </c>
      <c r="N163" s="1">
        <f>VLOOKUP(A163,'ADM Details FY17'!$A$3:$Q$3515,17,FALSE)</f>
        <v>0</v>
      </c>
      <c r="O163" s="1">
        <f>VLOOKUP(A163,'ADM Details FY17'!$A$3:$S$3515,19,FALSE)</f>
        <v>0</v>
      </c>
      <c r="P163" s="1">
        <f>VLOOKUP(A163,'ADM Details FY17'!$A$3:$U$3515,21,FALSE)</f>
        <v>0.06</v>
      </c>
      <c r="Q163" s="1">
        <f>VLOOKUP(A163,'ADM Details FY17'!$A$3:$V$3515,22,FALSE)</f>
        <v>0</v>
      </c>
      <c r="R163" s="1">
        <f>VLOOKUP(A163,'ADM Details FY17'!$A$3:$W$3515,23,FALSE)</f>
        <v>0</v>
      </c>
      <c r="S163" s="1">
        <f>VLOOKUP(A163,'ADM Details FY17'!$A$3:$X$3515,24,FALSE)</f>
        <v>0</v>
      </c>
      <c r="T163" s="1">
        <f>VLOOKUP(A163,'ADM Details FY17'!$A$3:$Y$3515,25,FALSE)</f>
        <v>0.34</v>
      </c>
      <c r="U163" s="1">
        <f>VLOOKUP(A163,'ADM Details FY17'!$A$3:$AA$3515,27,FALSE)</f>
        <v>0</v>
      </c>
      <c r="V163" s="1">
        <f>IFERROR(VLOOKUP(C163,'eindex _tget pp '!$A$4:$E$615,5,FALSE),0)</f>
        <v>221.68844804605411</v>
      </c>
      <c r="W163" s="31">
        <f>IFERROR(VLOOKUP(C163,'eindex _tget pp '!$A$4:$F$615,6,FALSE),0)</f>
        <v>0.23748123939999999</v>
      </c>
      <c r="X163" s="4">
        <f>IFERROR(VLOOKUP(B163,'eschools 16'!$A$2:$F$25,6,FALSE),1)</f>
        <v>2</v>
      </c>
      <c r="Y163" s="1">
        <f t="shared" si="10"/>
        <v>0</v>
      </c>
      <c r="Z163" s="1">
        <f t="shared" si="11"/>
        <v>0</v>
      </c>
      <c r="AA163" s="31">
        <f>IFERROR(VLOOKUP(C163,'eindex _tget pp '!$A$4:$G$615,7,FALSE),0)</f>
        <v>0.446612911</v>
      </c>
      <c r="AB163" s="1">
        <f>VLOOKUP(A163,'ADM Details FY17'!$A$3:$AB$3515,28,FALSE)</f>
        <v>0</v>
      </c>
      <c r="AC163" s="1">
        <f t="shared" si="12"/>
        <v>0</v>
      </c>
      <c r="AD163" s="1">
        <f t="shared" si="13"/>
        <v>6.15</v>
      </c>
      <c r="AE163" s="1">
        <f t="shared" si="14"/>
        <v>153.75</v>
      </c>
    </row>
    <row r="164" spans="1:31" x14ac:dyDescent="0.25">
      <c r="A164" t="str">
        <f>B164&amp;"-"&amp;COUNTIF($B$3:B164,B164)</f>
        <v>236-10</v>
      </c>
      <c r="B164">
        <v>236</v>
      </c>
      <c r="C164" s="18">
        <f>VLOOKUP(A164,'ADM Details FY17'!$A$3:$D$3515,4,FALSE)</f>
        <v>49759</v>
      </c>
      <c r="D164" s="1">
        <f>VLOOKUP(A164,'ADM Details FY17'!$A$3:$E$3515,5,FALSE)</f>
        <v>1</v>
      </c>
      <c r="E164" s="1">
        <f>VLOOKUP(A164,'ADM Details FY17'!$A$3:$F$3515,6,FALSE)</f>
        <v>0</v>
      </c>
      <c r="F164" s="1">
        <f>VLOOKUP(A164,'ADM Details FY17'!$A$3:$G$3515,7,FALSE)</f>
        <v>0</v>
      </c>
      <c r="G164" s="1">
        <f>VLOOKUP(A164,'ADM Details FY17'!$A$3:$H$3515,8,FALSE)</f>
        <v>0</v>
      </c>
      <c r="H164" s="1">
        <f>VLOOKUP(A164,'ADM Details FY17'!$A$3:$I$3515,9,FALSE)</f>
        <v>0</v>
      </c>
      <c r="I164" s="1">
        <f>VLOOKUP(A164,'ADM Details FY17'!$A$3:$J$3517,10,FALSE)</f>
        <v>0</v>
      </c>
      <c r="J164" s="1">
        <f>VLOOKUP(A164,'ADM Details FY17'!$A$3:$K$3515,11,FALSE)</f>
        <v>0</v>
      </c>
      <c r="K164" s="1">
        <f>VLOOKUP(A164,'ADM Details FY17'!$A$3:$M$3515,13,FALSE)</f>
        <v>1</v>
      </c>
      <c r="L164" s="1">
        <f>VLOOKUP(A164,'ADM Details FY17'!$A$3:$O$3515,15,FALSE)</f>
        <v>0</v>
      </c>
      <c r="M164" s="1">
        <f>VLOOKUP(A164,'ADM Details FY17'!$A$3:$P$3515,16,FALSE)</f>
        <v>0</v>
      </c>
      <c r="N164" s="1">
        <f>VLOOKUP(A164,'ADM Details FY17'!$A$3:$Q$3515,17,FALSE)</f>
        <v>0</v>
      </c>
      <c r="O164" s="1">
        <f>VLOOKUP(A164,'ADM Details FY17'!$A$3:$S$3515,19,FALSE)</f>
        <v>0</v>
      </c>
      <c r="P164" s="1">
        <f>VLOOKUP(A164,'ADM Details FY17'!$A$3:$U$3515,21,FALSE)</f>
        <v>0</v>
      </c>
      <c r="Q164" s="1">
        <f>VLOOKUP(A164,'ADM Details FY17'!$A$3:$V$3515,22,FALSE)</f>
        <v>0</v>
      </c>
      <c r="R164" s="1">
        <f>VLOOKUP(A164,'ADM Details FY17'!$A$3:$W$3515,23,FALSE)</f>
        <v>0</v>
      </c>
      <c r="S164" s="1">
        <f>VLOOKUP(A164,'ADM Details FY17'!$A$3:$X$3515,24,FALSE)</f>
        <v>0</v>
      </c>
      <c r="T164" s="1">
        <f>VLOOKUP(A164,'ADM Details FY17'!$A$3:$Y$3515,25,FALSE)</f>
        <v>0</v>
      </c>
      <c r="U164" s="1">
        <f>VLOOKUP(A164,'ADM Details FY17'!$A$3:$AA$3515,27,FALSE)</f>
        <v>0</v>
      </c>
      <c r="V164" s="1">
        <f>IFERROR(VLOOKUP(C164,'eindex _tget pp '!$A$4:$E$615,5,FALSE),0)</f>
        <v>472.56364200816034</v>
      </c>
      <c r="W164" s="31">
        <f>IFERROR(VLOOKUP(C164,'eindex _tget pp '!$A$4:$F$615,6,FALSE),0)</f>
        <v>8.4856822900000003E-2</v>
      </c>
      <c r="X164" s="4">
        <f>IFERROR(VLOOKUP(B164,'eschools 16'!$A$2:$F$25,6,FALSE),1)</f>
        <v>2</v>
      </c>
      <c r="Y164" s="1">
        <f t="shared" si="10"/>
        <v>0</v>
      </c>
      <c r="Z164" s="1">
        <f t="shared" si="11"/>
        <v>0</v>
      </c>
      <c r="AA164" s="31">
        <f>IFERROR(VLOOKUP(C164,'eindex _tget pp '!$A$4:$G$615,7,FALSE),0)</f>
        <v>0.47881436999999999</v>
      </c>
      <c r="AB164" s="1">
        <f>VLOOKUP(A164,'ADM Details FY17'!$A$3:$AB$3515,28,FALSE)</f>
        <v>0</v>
      </c>
      <c r="AC164" s="1">
        <f t="shared" si="12"/>
        <v>0</v>
      </c>
      <c r="AD164" s="1">
        <f t="shared" si="13"/>
        <v>1</v>
      </c>
      <c r="AE164" s="1">
        <f t="shared" si="14"/>
        <v>25</v>
      </c>
    </row>
    <row r="165" spans="1:31" x14ac:dyDescent="0.25">
      <c r="A165" t="str">
        <f>B165&amp;"-"&amp;COUNTIF($B$3:B165,B165)</f>
        <v>236-11</v>
      </c>
      <c r="B165">
        <v>236</v>
      </c>
      <c r="C165" s="18">
        <f>VLOOKUP(A165,'ADM Details FY17'!$A$3:$D$3515,4,FALSE)</f>
        <v>46623</v>
      </c>
      <c r="D165" s="1">
        <f>VLOOKUP(A165,'ADM Details FY17'!$A$3:$E$3515,5,FALSE)</f>
        <v>0.91</v>
      </c>
      <c r="E165" s="1">
        <f>VLOOKUP(A165,'ADM Details FY17'!$A$3:$F$3515,6,FALSE)</f>
        <v>0</v>
      </c>
      <c r="F165" s="1">
        <f>VLOOKUP(A165,'ADM Details FY17'!$A$3:$G$3515,7,FALSE)</f>
        <v>0</v>
      </c>
      <c r="G165" s="1">
        <f>VLOOKUP(A165,'ADM Details FY17'!$A$3:$H$3515,8,FALSE)</f>
        <v>0</v>
      </c>
      <c r="H165" s="1">
        <f>VLOOKUP(A165,'ADM Details FY17'!$A$3:$I$3515,9,FALSE)</f>
        <v>0</v>
      </c>
      <c r="I165" s="1">
        <f>VLOOKUP(A165,'ADM Details FY17'!$A$3:$J$3517,10,FALSE)</f>
        <v>0</v>
      </c>
      <c r="J165" s="1">
        <f>VLOOKUP(A165,'ADM Details FY17'!$A$3:$K$3515,11,FALSE)</f>
        <v>0</v>
      </c>
      <c r="K165" s="1">
        <f>VLOOKUP(A165,'ADM Details FY17'!$A$3:$M$3515,13,FALSE)</f>
        <v>0.91</v>
      </c>
      <c r="L165" s="1">
        <f>VLOOKUP(A165,'ADM Details FY17'!$A$3:$O$3515,15,FALSE)</f>
        <v>0</v>
      </c>
      <c r="M165" s="1">
        <f>VLOOKUP(A165,'ADM Details FY17'!$A$3:$P$3515,16,FALSE)</f>
        <v>0</v>
      </c>
      <c r="N165" s="1">
        <f>VLOOKUP(A165,'ADM Details FY17'!$A$3:$Q$3515,17,FALSE)</f>
        <v>0</v>
      </c>
      <c r="O165" s="1">
        <f>VLOOKUP(A165,'ADM Details FY17'!$A$3:$S$3515,19,FALSE)</f>
        <v>0</v>
      </c>
      <c r="P165" s="1">
        <f>VLOOKUP(A165,'ADM Details FY17'!$A$3:$U$3515,21,FALSE)</f>
        <v>0</v>
      </c>
      <c r="Q165" s="1">
        <f>VLOOKUP(A165,'ADM Details FY17'!$A$3:$V$3515,22,FALSE)</f>
        <v>0</v>
      </c>
      <c r="R165" s="1">
        <f>VLOOKUP(A165,'ADM Details FY17'!$A$3:$W$3515,23,FALSE)</f>
        <v>0</v>
      </c>
      <c r="S165" s="1">
        <f>VLOOKUP(A165,'ADM Details FY17'!$A$3:$X$3515,24,FALSE)</f>
        <v>0</v>
      </c>
      <c r="T165" s="1">
        <f>VLOOKUP(A165,'ADM Details FY17'!$A$3:$Y$3515,25,FALSE)</f>
        <v>0</v>
      </c>
      <c r="U165" s="1">
        <f>VLOOKUP(A165,'ADM Details FY17'!$A$3:$AA$3515,27,FALSE)</f>
        <v>0</v>
      </c>
      <c r="V165" s="1">
        <f>IFERROR(VLOOKUP(C165,'eindex _tget pp '!$A$4:$E$615,5,FALSE),0)</f>
        <v>776.3875034344544</v>
      </c>
      <c r="W165" s="31">
        <f>IFERROR(VLOOKUP(C165,'eindex _tget pp '!$A$4:$F$615,6,FALSE),0)</f>
        <v>0.59227667139999995</v>
      </c>
      <c r="X165" s="4">
        <f>IFERROR(VLOOKUP(B165,'eschools 16'!$A$2:$F$25,6,FALSE),1)</f>
        <v>2</v>
      </c>
      <c r="Y165" s="1">
        <f t="shared" si="10"/>
        <v>0</v>
      </c>
      <c r="Z165" s="1">
        <f t="shared" si="11"/>
        <v>0</v>
      </c>
      <c r="AA165" s="31">
        <f>IFERROR(VLOOKUP(C165,'eindex _tget pp '!$A$4:$G$615,7,FALSE),0)</f>
        <v>0.56812929199999995</v>
      </c>
      <c r="AB165" s="1">
        <f>VLOOKUP(A165,'ADM Details FY17'!$A$3:$AB$3515,28,FALSE)</f>
        <v>0</v>
      </c>
      <c r="AC165" s="1">
        <f t="shared" si="12"/>
        <v>0</v>
      </c>
      <c r="AD165" s="1">
        <f t="shared" si="13"/>
        <v>0.91</v>
      </c>
      <c r="AE165" s="1">
        <f t="shared" si="14"/>
        <v>22.75</v>
      </c>
    </row>
    <row r="166" spans="1:31" x14ac:dyDescent="0.25">
      <c r="A166" t="str">
        <f>B166&amp;"-"&amp;COUNTIF($B$3:B166,B166)</f>
        <v>236-12</v>
      </c>
      <c r="B166">
        <v>236</v>
      </c>
      <c r="C166" s="18">
        <f>VLOOKUP(A166,'ADM Details FY17'!$A$3:$D$3515,4,FALSE)</f>
        <v>48207</v>
      </c>
      <c r="D166" s="1">
        <f>VLOOKUP(A166,'ADM Details FY17'!$A$3:$E$3515,5,FALSE)</f>
        <v>6.83</v>
      </c>
      <c r="E166" s="1">
        <f>VLOOKUP(A166,'ADM Details FY17'!$A$3:$F$3515,6,FALSE)</f>
        <v>0</v>
      </c>
      <c r="F166" s="1">
        <f>VLOOKUP(A166,'ADM Details FY17'!$A$3:$G$3515,7,FALSE)</f>
        <v>1.83</v>
      </c>
      <c r="G166" s="1">
        <f>VLOOKUP(A166,'ADM Details FY17'!$A$3:$H$3515,8,FALSE)</f>
        <v>0</v>
      </c>
      <c r="H166" s="1">
        <f>VLOOKUP(A166,'ADM Details FY17'!$A$3:$I$3515,9,FALSE)</f>
        <v>0</v>
      </c>
      <c r="I166" s="1">
        <f>VLOOKUP(A166,'ADM Details FY17'!$A$3:$J$3517,10,FALSE)</f>
        <v>0</v>
      </c>
      <c r="J166" s="1">
        <f>VLOOKUP(A166,'ADM Details FY17'!$A$3:$K$3515,11,FALSE)</f>
        <v>0</v>
      </c>
      <c r="K166" s="1">
        <f>VLOOKUP(A166,'ADM Details FY17'!$A$3:$M$3515,13,FALSE)</f>
        <v>1</v>
      </c>
      <c r="L166" s="1">
        <f>VLOOKUP(A166,'ADM Details FY17'!$A$3:$O$3515,15,FALSE)</f>
        <v>0</v>
      </c>
      <c r="M166" s="1">
        <f>VLOOKUP(A166,'ADM Details FY17'!$A$3:$P$3515,16,FALSE)</f>
        <v>0</v>
      </c>
      <c r="N166" s="1">
        <f>VLOOKUP(A166,'ADM Details FY17'!$A$3:$Q$3515,17,FALSE)</f>
        <v>0</v>
      </c>
      <c r="O166" s="1">
        <f>VLOOKUP(A166,'ADM Details FY17'!$A$3:$S$3515,19,FALSE)</f>
        <v>0</v>
      </c>
      <c r="P166" s="1">
        <f>VLOOKUP(A166,'ADM Details FY17'!$A$3:$U$3515,21,FALSE)</f>
        <v>0</v>
      </c>
      <c r="Q166" s="1">
        <f>VLOOKUP(A166,'ADM Details FY17'!$A$3:$V$3515,22,FALSE)</f>
        <v>0</v>
      </c>
      <c r="R166" s="1">
        <f>VLOOKUP(A166,'ADM Details FY17'!$A$3:$W$3515,23,FALSE)</f>
        <v>0</v>
      </c>
      <c r="S166" s="1">
        <f>VLOOKUP(A166,'ADM Details FY17'!$A$3:$X$3515,24,FALSE)</f>
        <v>0</v>
      </c>
      <c r="T166" s="1">
        <f>VLOOKUP(A166,'ADM Details FY17'!$A$3:$Y$3515,25,FALSE)</f>
        <v>0.2</v>
      </c>
      <c r="U166" s="1">
        <f>VLOOKUP(A166,'ADM Details FY17'!$A$3:$AA$3515,27,FALSE)</f>
        <v>0</v>
      </c>
      <c r="V166" s="1">
        <f>IFERROR(VLOOKUP(C166,'eindex _tget pp '!$A$4:$E$615,5,FALSE),0)</f>
        <v>0</v>
      </c>
      <c r="W166" s="31">
        <f>IFERROR(VLOOKUP(C166,'eindex _tget pp '!$A$4:$F$615,6,FALSE),0)</f>
        <v>6.5558528599999999E-2</v>
      </c>
      <c r="X166" s="4">
        <f>IFERROR(VLOOKUP(B166,'eschools 16'!$A$2:$F$25,6,FALSE),1)</f>
        <v>2</v>
      </c>
      <c r="Y166" s="1">
        <f t="shared" si="10"/>
        <v>0</v>
      </c>
      <c r="Z166" s="1">
        <f t="shared" si="11"/>
        <v>0</v>
      </c>
      <c r="AA166" s="31">
        <f>IFERROR(VLOOKUP(C166,'eindex _tget pp '!$A$4:$G$615,7,FALSE),0)</f>
        <v>0.26255666100000002</v>
      </c>
      <c r="AB166" s="1">
        <f>VLOOKUP(A166,'ADM Details FY17'!$A$3:$AB$3515,28,FALSE)</f>
        <v>0</v>
      </c>
      <c r="AC166" s="1">
        <f t="shared" si="12"/>
        <v>0</v>
      </c>
      <c r="AD166" s="1">
        <f t="shared" si="13"/>
        <v>6.83</v>
      </c>
      <c r="AE166" s="1">
        <f t="shared" si="14"/>
        <v>170.75</v>
      </c>
    </row>
    <row r="167" spans="1:31" x14ac:dyDescent="0.25">
      <c r="A167" t="str">
        <f>B167&amp;"-"&amp;COUNTIF($B$3:B167,B167)</f>
        <v>236-13</v>
      </c>
      <c r="B167">
        <v>236</v>
      </c>
      <c r="C167" s="18">
        <f>VLOOKUP(A167,'ADM Details FY17'!$A$3:$D$3515,4,FALSE)</f>
        <v>46631</v>
      </c>
      <c r="D167" s="1">
        <f>VLOOKUP(A167,'ADM Details FY17'!$A$3:$E$3515,5,FALSE)</f>
        <v>2</v>
      </c>
      <c r="E167" s="1">
        <f>VLOOKUP(A167,'ADM Details FY17'!$A$3:$F$3515,6,FALSE)</f>
        <v>0</v>
      </c>
      <c r="F167" s="1">
        <f>VLOOKUP(A167,'ADM Details FY17'!$A$3:$G$3515,7,FALSE)</f>
        <v>0</v>
      </c>
      <c r="G167" s="1">
        <f>VLOOKUP(A167,'ADM Details FY17'!$A$3:$H$3515,8,FALSE)</f>
        <v>0</v>
      </c>
      <c r="H167" s="1">
        <f>VLOOKUP(A167,'ADM Details FY17'!$A$3:$I$3515,9,FALSE)</f>
        <v>0</v>
      </c>
      <c r="I167" s="1">
        <f>VLOOKUP(A167,'ADM Details FY17'!$A$3:$J$3517,10,FALSE)</f>
        <v>0</v>
      </c>
      <c r="J167" s="1">
        <f>VLOOKUP(A167,'ADM Details FY17'!$A$3:$K$3515,11,FALSE)</f>
        <v>0</v>
      </c>
      <c r="K167" s="1">
        <f>VLOOKUP(A167,'ADM Details FY17'!$A$3:$M$3515,13,FALSE)</f>
        <v>0</v>
      </c>
      <c r="L167" s="1">
        <f>VLOOKUP(A167,'ADM Details FY17'!$A$3:$O$3515,15,FALSE)</f>
        <v>0</v>
      </c>
      <c r="M167" s="1">
        <f>VLOOKUP(A167,'ADM Details FY17'!$A$3:$P$3515,16,FALSE)</f>
        <v>0</v>
      </c>
      <c r="N167" s="1">
        <f>VLOOKUP(A167,'ADM Details FY17'!$A$3:$Q$3515,17,FALSE)</f>
        <v>0</v>
      </c>
      <c r="O167" s="1">
        <f>VLOOKUP(A167,'ADM Details FY17'!$A$3:$S$3515,19,FALSE)</f>
        <v>0</v>
      </c>
      <c r="P167" s="1">
        <f>VLOOKUP(A167,'ADM Details FY17'!$A$3:$U$3515,21,FALSE)</f>
        <v>0</v>
      </c>
      <c r="Q167" s="1">
        <f>VLOOKUP(A167,'ADM Details FY17'!$A$3:$V$3515,22,FALSE)</f>
        <v>0</v>
      </c>
      <c r="R167" s="1">
        <f>VLOOKUP(A167,'ADM Details FY17'!$A$3:$W$3515,23,FALSE)</f>
        <v>0</v>
      </c>
      <c r="S167" s="1">
        <f>VLOOKUP(A167,'ADM Details FY17'!$A$3:$X$3515,24,FALSE)</f>
        <v>0</v>
      </c>
      <c r="T167" s="1">
        <f>VLOOKUP(A167,'ADM Details FY17'!$A$3:$Y$3515,25,FALSE)</f>
        <v>0</v>
      </c>
      <c r="U167" s="1">
        <f>VLOOKUP(A167,'ADM Details FY17'!$A$3:$AA$3515,27,FALSE)</f>
        <v>0</v>
      </c>
      <c r="V167" s="1">
        <f>IFERROR(VLOOKUP(C167,'eindex _tget pp '!$A$4:$E$615,5,FALSE),0)</f>
        <v>527.55880093034841</v>
      </c>
      <c r="W167" s="31">
        <f>IFERROR(VLOOKUP(C167,'eindex _tget pp '!$A$4:$F$615,6,FALSE),0)</f>
        <v>0.22608636479999999</v>
      </c>
      <c r="X167" s="4">
        <f>IFERROR(VLOOKUP(B167,'eschools 16'!$A$2:$F$25,6,FALSE),1)</f>
        <v>2</v>
      </c>
      <c r="Y167" s="1">
        <f t="shared" si="10"/>
        <v>0</v>
      </c>
      <c r="Z167" s="1">
        <f t="shared" si="11"/>
        <v>0</v>
      </c>
      <c r="AA167" s="31">
        <f>IFERROR(VLOOKUP(C167,'eindex _tget pp '!$A$4:$G$615,7,FALSE),0)</f>
        <v>0.52979353500000004</v>
      </c>
      <c r="AB167" s="1">
        <f>VLOOKUP(A167,'ADM Details FY17'!$A$3:$AB$3515,28,FALSE)</f>
        <v>0</v>
      </c>
      <c r="AC167" s="1">
        <f t="shared" si="12"/>
        <v>0</v>
      </c>
      <c r="AD167" s="1">
        <f t="shared" si="13"/>
        <v>2</v>
      </c>
      <c r="AE167" s="1">
        <f t="shared" si="14"/>
        <v>50</v>
      </c>
    </row>
    <row r="168" spans="1:31" x14ac:dyDescent="0.25">
      <c r="A168" t="str">
        <f>B168&amp;"-"&amp;COUNTIF($B$3:B168,B168)</f>
        <v>236-14</v>
      </c>
      <c r="B168">
        <v>236</v>
      </c>
      <c r="C168" s="18">
        <f>VLOOKUP(A168,'ADM Details FY17'!$A$3:$D$3515,4,FALSE)</f>
        <v>47043</v>
      </c>
      <c r="D168" s="1">
        <f>VLOOKUP(A168,'ADM Details FY17'!$A$3:$E$3515,5,FALSE)</f>
        <v>1.91</v>
      </c>
      <c r="E168" s="1">
        <f>VLOOKUP(A168,'ADM Details FY17'!$A$3:$F$3515,6,FALSE)</f>
        <v>0</v>
      </c>
      <c r="F168" s="1">
        <f>VLOOKUP(A168,'ADM Details FY17'!$A$3:$G$3515,7,FALSE)</f>
        <v>1</v>
      </c>
      <c r="G168" s="1">
        <f>VLOOKUP(A168,'ADM Details FY17'!$A$3:$H$3515,8,FALSE)</f>
        <v>0</v>
      </c>
      <c r="H168" s="1">
        <f>VLOOKUP(A168,'ADM Details FY17'!$A$3:$I$3515,9,FALSE)</f>
        <v>0</v>
      </c>
      <c r="I168" s="1">
        <f>VLOOKUP(A168,'ADM Details FY17'!$A$3:$J$3517,10,FALSE)</f>
        <v>0</v>
      </c>
      <c r="J168" s="1">
        <f>VLOOKUP(A168,'ADM Details FY17'!$A$3:$K$3515,11,FALSE)</f>
        <v>0</v>
      </c>
      <c r="K168" s="1">
        <f>VLOOKUP(A168,'ADM Details FY17'!$A$3:$M$3515,13,FALSE)</f>
        <v>1</v>
      </c>
      <c r="L168" s="1">
        <f>VLOOKUP(A168,'ADM Details FY17'!$A$3:$O$3515,15,FALSE)</f>
        <v>0</v>
      </c>
      <c r="M168" s="1">
        <f>VLOOKUP(A168,'ADM Details FY17'!$A$3:$P$3515,16,FALSE)</f>
        <v>0</v>
      </c>
      <c r="N168" s="1">
        <f>VLOOKUP(A168,'ADM Details FY17'!$A$3:$Q$3515,17,FALSE)</f>
        <v>0</v>
      </c>
      <c r="O168" s="1">
        <f>VLOOKUP(A168,'ADM Details FY17'!$A$3:$S$3515,19,FALSE)</f>
        <v>0</v>
      </c>
      <c r="P168" s="1">
        <f>VLOOKUP(A168,'ADM Details FY17'!$A$3:$U$3515,21,FALSE)</f>
        <v>0</v>
      </c>
      <c r="Q168" s="1">
        <f>VLOOKUP(A168,'ADM Details FY17'!$A$3:$V$3515,22,FALSE)</f>
        <v>0</v>
      </c>
      <c r="R168" s="1">
        <f>VLOOKUP(A168,'ADM Details FY17'!$A$3:$W$3515,23,FALSE)</f>
        <v>0</v>
      </c>
      <c r="S168" s="1">
        <f>VLOOKUP(A168,'ADM Details FY17'!$A$3:$X$3515,24,FALSE)</f>
        <v>0</v>
      </c>
      <c r="T168" s="1">
        <f>VLOOKUP(A168,'ADM Details FY17'!$A$3:$Y$3515,25,FALSE)</f>
        <v>0</v>
      </c>
      <c r="U168" s="1">
        <f>VLOOKUP(A168,'ADM Details FY17'!$A$3:$AA$3515,27,FALSE)</f>
        <v>0</v>
      </c>
      <c r="V168" s="1">
        <f>IFERROR(VLOOKUP(C168,'eindex _tget pp '!$A$4:$E$615,5,FALSE),0)</f>
        <v>221.4654312477191</v>
      </c>
      <c r="W168" s="31">
        <f>IFERROR(VLOOKUP(C168,'eindex _tget pp '!$A$4:$F$615,6,FALSE),0)</f>
        <v>0.29122946090000001</v>
      </c>
      <c r="X168" s="4">
        <f>IFERROR(VLOOKUP(B168,'eschools 16'!$A$2:$F$25,6,FALSE),1)</f>
        <v>2</v>
      </c>
      <c r="Y168" s="1">
        <f t="shared" si="10"/>
        <v>0</v>
      </c>
      <c r="Z168" s="1">
        <f t="shared" si="11"/>
        <v>0</v>
      </c>
      <c r="AA168" s="31">
        <f>IFERROR(VLOOKUP(C168,'eindex _tget pp '!$A$4:$G$615,7,FALSE),0)</f>
        <v>0.41285896799999999</v>
      </c>
      <c r="AB168" s="1">
        <f>VLOOKUP(A168,'ADM Details FY17'!$A$3:$AB$3515,28,FALSE)</f>
        <v>0</v>
      </c>
      <c r="AC168" s="1">
        <f t="shared" si="12"/>
        <v>0</v>
      </c>
      <c r="AD168" s="1">
        <f t="shared" si="13"/>
        <v>1.91</v>
      </c>
      <c r="AE168" s="1">
        <f t="shared" si="14"/>
        <v>47.75</v>
      </c>
    </row>
    <row r="169" spans="1:31" x14ac:dyDescent="0.25">
      <c r="A169" t="str">
        <f>B169&amp;"-"&amp;COUNTIF($B$3:B169,B169)</f>
        <v>236-15</v>
      </c>
      <c r="B169">
        <v>236</v>
      </c>
      <c r="C169" s="18">
        <f>VLOOKUP(A169,'ADM Details FY17'!$A$3:$D$3515,4,FALSE)</f>
        <v>47423</v>
      </c>
      <c r="D169" s="1">
        <f>VLOOKUP(A169,'ADM Details FY17'!$A$3:$E$3515,5,FALSE)</f>
        <v>2.94</v>
      </c>
      <c r="E169" s="1">
        <f>VLOOKUP(A169,'ADM Details FY17'!$A$3:$F$3515,6,FALSE)</f>
        <v>0</v>
      </c>
      <c r="F169" s="1">
        <f>VLOOKUP(A169,'ADM Details FY17'!$A$3:$G$3515,7,FALSE)</f>
        <v>0</v>
      </c>
      <c r="G169" s="1">
        <f>VLOOKUP(A169,'ADM Details FY17'!$A$3:$H$3515,8,FALSE)</f>
        <v>0</v>
      </c>
      <c r="H169" s="1">
        <f>VLOOKUP(A169,'ADM Details FY17'!$A$3:$I$3515,9,FALSE)</f>
        <v>0</v>
      </c>
      <c r="I169" s="1">
        <f>VLOOKUP(A169,'ADM Details FY17'!$A$3:$J$3517,10,FALSE)</f>
        <v>0</v>
      </c>
      <c r="J169" s="1">
        <f>VLOOKUP(A169,'ADM Details FY17'!$A$3:$K$3515,11,FALSE)</f>
        <v>0</v>
      </c>
      <c r="K169" s="1">
        <f>VLOOKUP(A169,'ADM Details FY17'!$A$3:$M$3515,13,FALSE)</f>
        <v>0</v>
      </c>
      <c r="L169" s="1">
        <f>VLOOKUP(A169,'ADM Details FY17'!$A$3:$O$3515,15,FALSE)</f>
        <v>0</v>
      </c>
      <c r="M169" s="1">
        <f>VLOOKUP(A169,'ADM Details FY17'!$A$3:$P$3515,16,FALSE)</f>
        <v>0</v>
      </c>
      <c r="N169" s="1">
        <f>VLOOKUP(A169,'ADM Details FY17'!$A$3:$Q$3515,17,FALSE)</f>
        <v>0</v>
      </c>
      <c r="O169" s="1">
        <f>VLOOKUP(A169,'ADM Details FY17'!$A$3:$S$3515,19,FALSE)</f>
        <v>0</v>
      </c>
      <c r="P169" s="1">
        <f>VLOOKUP(A169,'ADM Details FY17'!$A$3:$U$3515,21,FALSE)</f>
        <v>0.2</v>
      </c>
      <c r="Q169" s="1">
        <f>VLOOKUP(A169,'ADM Details FY17'!$A$3:$V$3515,22,FALSE)</f>
        <v>0</v>
      </c>
      <c r="R169" s="1">
        <f>VLOOKUP(A169,'ADM Details FY17'!$A$3:$W$3515,23,FALSE)</f>
        <v>0</v>
      </c>
      <c r="S169" s="1">
        <f>VLOOKUP(A169,'ADM Details FY17'!$A$3:$X$3515,24,FALSE)</f>
        <v>0</v>
      </c>
      <c r="T169" s="1">
        <f>VLOOKUP(A169,'ADM Details FY17'!$A$3:$Y$3515,25,FALSE)</f>
        <v>0</v>
      </c>
      <c r="U169" s="1">
        <f>VLOOKUP(A169,'ADM Details FY17'!$A$3:$AA$3515,27,FALSE)</f>
        <v>0</v>
      </c>
      <c r="V169" s="1">
        <f>IFERROR(VLOOKUP(C169,'eindex _tget pp '!$A$4:$E$615,5,FALSE),0)</f>
        <v>303.39459953741056</v>
      </c>
      <c r="W169" s="31">
        <f>IFERROR(VLOOKUP(C169,'eindex _tget pp '!$A$4:$F$615,6,FALSE),0)</f>
        <v>0.1965157773</v>
      </c>
      <c r="X169" s="4">
        <f>IFERROR(VLOOKUP(B169,'eschools 16'!$A$2:$F$25,6,FALSE),1)</f>
        <v>2</v>
      </c>
      <c r="Y169" s="1">
        <f t="shared" si="10"/>
        <v>0</v>
      </c>
      <c r="Z169" s="1">
        <f t="shared" si="11"/>
        <v>0</v>
      </c>
      <c r="AA169" s="31">
        <f>IFERROR(VLOOKUP(C169,'eindex _tget pp '!$A$4:$G$615,7,FALSE),0)</f>
        <v>0.43771416000000002</v>
      </c>
      <c r="AB169" s="1">
        <f>VLOOKUP(A169,'ADM Details FY17'!$A$3:$AB$3515,28,FALSE)</f>
        <v>0</v>
      </c>
      <c r="AC169" s="1">
        <f t="shared" si="12"/>
        <v>0</v>
      </c>
      <c r="AD169" s="1">
        <f t="shared" si="13"/>
        <v>2.94</v>
      </c>
      <c r="AE169" s="1">
        <f t="shared" si="14"/>
        <v>73.5</v>
      </c>
    </row>
    <row r="170" spans="1:31" x14ac:dyDescent="0.25">
      <c r="A170" t="str">
        <f>B170&amp;"-"&amp;COUNTIF($B$3:B170,B170)</f>
        <v>236-16</v>
      </c>
      <c r="B170">
        <v>236</v>
      </c>
      <c r="C170" s="18">
        <f>VLOOKUP(A170,'ADM Details FY17'!$A$3:$D$3515,4,FALSE)</f>
        <v>43505</v>
      </c>
      <c r="D170" s="1">
        <f>VLOOKUP(A170,'ADM Details FY17'!$A$3:$E$3515,5,FALSE)</f>
        <v>3.81</v>
      </c>
      <c r="E170" s="1">
        <f>VLOOKUP(A170,'ADM Details FY17'!$A$3:$F$3515,6,FALSE)</f>
        <v>0.79</v>
      </c>
      <c r="F170" s="1">
        <f>VLOOKUP(A170,'ADM Details FY17'!$A$3:$G$3515,7,FALSE)</f>
        <v>0.78</v>
      </c>
      <c r="G170" s="1">
        <f>VLOOKUP(A170,'ADM Details FY17'!$A$3:$H$3515,8,FALSE)</f>
        <v>0</v>
      </c>
      <c r="H170" s="1">
        <f>VLOOKUP(A170,'ADM Details FY17'!$A$3:$I$3515,9,FALSE)</f>
        <v>0</v>
      </c>
      <c r="I170" s="1">
        <f>VLOOKUP(A170,'ADM Details FY17'!$A$3:$J$3517,10,FALSE)</f>
        <v>0</v>
      </c>
      <c r="J170" s="1">
        <f>VLOOKUP(A170,'ADM Details FY17'!$A$3:$K$3515,11,FALSE)</f>
        <v>0</v>
      </c>
      <c r="K170" s="1">
        <f>VLOOKUP(A170,'ADM Details FY17'!$A$3:$M$3515,13,FALSE)</f>
        <v>3.57</v>
      </c>
      <c r="L170" s="1">
        <f>VLOOKUP(A170,'ADM Details FY17'!$A$3:$O$3515,15,FALSE)</f>
        <v>0</v>
      </c>
      <c r="M170" s="1">
        <f>VLOOKUP(A170,'ADM Details FY17'!$A$3:$P$3515,16,FALSE)</f>
        <v>0</v>
      </c>
      <c r="N170" s="1">
        <f>VLOOKUP(A170,'ADM Details FY17'!$A$3:$Q$3515,17,FALSE)</f>
        <v>0</v>
      </c>
      <c r="O170" s="1">
        <f>VLOOKUP(A170,'ADM Details FY17'!$A$3:$S$3515,19,FALSE)</f>
        <v>0</v>
      </c>
      <c r="P170" s="1">
        <f>VLOOKUP(A170,'ADM Details FY17'!$A$3:$U$3515,21,FALSE)</f>
        <v>0.16</v>
      </c>
      <c r="Q170" s="1">
        <f>VLOOKUP(A170,'ADM Details FY17'!$A$3:$V$3515,22,FALSE)</f>
        <v>0</v>
      </c>
      <c r="R170" s="1">
        <f>VLOOKUP(A170,'ADM Details FY17'!$A$3:$W$3515,23,FALSE)</f>
        <v>0</v>
      </c>
      <c r="S170" s="1">
        <f>VLOOKUP(A170,'ADM Details FY17'!$A$3:$X$3515,24,FALSE)</f>
        <v>0</v>
      </c>
      <c r="T170" s="1">
        <f>VLOOKUP(A170,'ADM Details FY17'!$A$3:$Y$3515,25,FALSE)</f>
        <v>0.17</v>
      </c>
      <c r="U170" s="1">
        <f>VLOOKUP(A170,'ADM Details FY17'!$A$3:$AA$3515,27,FALSE)</f>
        <v>0</v>
      </c>
      <c r="V170" s="1">
        <f>IFERROR(VLOOKUP(C170,'eindex _tget pp '!$A$4:$E$615,5,FALSE),0)</f>
        <v>318.26521303196097</v>
      </c>
      <c r="W170" s="31">
        <f>IFERROR(VLOOKUP(C170,'eindex _tget pp '!$A$4:$F$615,6,FALSE),0)</f>
        <v>0.68061789569999998</v>
      </c>
      <c r="X170" s="4">
        <f>IFERROR(VLOOKUP(B170,'eschools 16'!$A$2:$F$25,6,FALSE),1)</f>
        <v>2</v>
      </c>
      <c r="Y170" s="1">
        <f t="shared" si="10"/>
        <v>0</v>
      </c>
      <c r="Z170" s="1">
        <f t="shared" si="11"/>
        <v>0</v>
      </c>
      <c r="AA170" s="31">
        <f>IFERROR(VLOOKUP(C170,'eindex _tget pp '!$A$4:$G$615,7,FALSE),0)</f>
        <v>0.48301392199999998</v>
      </c>
      <c r="AB170" s="1">
        <f>VLOOKUP(A170,'ADM Details FY17'!$A$3:$AB$3515,28,FALSE)</f>
        <v>0</v>
      </c>
      <c r="AC170" s="1">
        <f t="shared" si="12"/>
        <v>0</v>
      </c>
      <c r="AD170" s="1">
        <f t="shared" si="13"/>
        <v>3.81</v>
      </c>
      <c r="AE170" s="1">
        <f t="shared" si="14"/>
        <v>95.25</v>
      </c>
    </row>
    <row r="171" spans="1:31" x14ac:dyDescent="0.25">
      <c r="A171" t="str">
        <f>B171&amp;"-"&amp;COUNTIF($B$3:B171,B171)</f>
        <v>236-17</v>
      </c>
      <c r="B171">
        <v>236</v>
      </c>
      <c r="C171" s="18">
        <f>VLOOKUP(A171,'ADM Details FY17'!$A$3:$D$3515,4,FALSE)</f>
        <v>43513</v>
      </c>
      <c r="D171" s="1">
        <f>VLOOKUP(A171,'ADM Details FY17'!$A$3:$E$3515,5,FALSE)</f>
        <v>11.55</v>
      </c>
      <c r="E171" s="1">
        <f>VLOOKUP(A171,'ADM Details FY17'!$A$3:$F$3515,6,FALSE)</f>
        <v>0</v>
      </c>
      <c r="F171" s="1">
        <f>VLOOKUP(A171,'ADM Details FY17'!$A$3:$G$3515,7,FALSE)</f>
        <v>0</v>
      </c>
      <c r="G171" s="1">
        <f>VLOOKUP(A171,'ADM Details FY17'!$A$3:$H$3515,8,FALSE)</f>
        <v>0</v>
      </c>
      <c r="H171" s="1">
        <f>VLOOKUP(A171,'ADM Details FY17'!$A$3:$I$3515,9,FALSE)</f>
        <v>0</v>
      </c>
      <c r="I171" s="1">
        <f>VLOOKUP(A171,'ADM Details FY17'!$A$3:$J$3517,10,FALSE)</f>
        <v>0</v>
      </c>
      <c r="J171" s="1">
        <f>VLOOKUP(A171,'ADM Details FY17'!$A$3:$K$3515,11,FALSE)</f>
        <v>0</v>
      </c>
      <c r="K171" s="1">
        <f>VLOOKUP(A171,'ADM Details FY17'!$A$3:$M$3515,13,FALSE)</f>
        <v>5.55</v>
      </c>
      <c r="L171" s="1">
        <f>VLOOKUP(A171,'ADM Details FY17'!$A$3:$O$3515,15,FALSE)</f>
        <v>0</v>
      </c>
      <c r="M171" s="1">
        <f>VLOOKUP(A171,'ADM Details FY17'!$A$3:$P$3515,16,FALSE)</f>
        <v>0.11</v>
      </c>
      <c r="N171" s="1">
        <f>VLOOKUP(A171,'ADM Details FY17'!$A$3:$Q$3515,17,FALSE)</f>
        <v>0</v>
      </c>
      <c r="O171" s="1">
        <f>VLOOKUP(A171,'ADM Details FY17'!$A$3:$S$3515,19,FALSE)</f>
        <v>0</v>
      </c>
      <c r="P171" s="1">
        <f>VLOOKUP(A171,'ADM Details FY17'!$A$3:$U$3515,21,FALSE)</f>
        <v>0.26</v>
      </c>
      <c r="Q171" s="1">
        <f>VLOOKUP(A171,'ADM Details FY17'!$A$3:$V$3515,22,FALSE)</f>
        <v>0</v>
      </c>
      <c r="R171" s="1">
        <f>VLOOKUP(A171,'ADM Details FY17'!$A$3:$W$3515,23,FALSE)</f>
        <v>0</v>
      </c>
      <c r="S171" s="1">
        <f>VLOOKUP(A171,'ADM Details FY17'!$A$3:$X$3515,24,FALSE)</f>
        <v>0</v>
      </c>
      <c r="T171" s="1">
        <f>VLOOKUP(A171,'ADM Details FY17'!$A$3:$Y$3515,25,FALSE)</f>
        <v>0.2</v>
      </c>
      <c r="U171" s="1">
        <f>VLOOKUP(A171,'ADM Details FY17'!$A$3:$AA$3515,27,FALSE)</f>
        <v>0</v>
      </c>
      <c r="V171" s="1">
        <f>IFERROR(VLOOKUP(C171,'eindex _tget pp '!$A$4:$E$615,5,FALSE),0)</f>
        <v>767.12589335078189</v>
      </c>
      <c r="W171" s="31">
        <f>IFERROR(VLOOKUP(C171,'eindex _tget pp '!$A$4:$F$615,6,FALSE),0)</f>
        <v>3.1651166308000001</v>
      </c>
      <c r="X171" s="4">
        <f>IFERROR(VLOOKUP(B171,'eschools 16'!$A$2:$F$25,6,FALSE),1)</f>
        <v>2</v>
      </c>
      <c r="Y171" s="1">
        <f t="shared" si="10"/>
        <v>0</v>
      </c>
      <c r="Z171" s="1">
        <f t="shared" si="11"/>
        <v>0</v>
      </c>
      <c r="AA171" s="31">
        <f>IFERROR(VLOOKUP(C171,'eindex _tget pp '!$A$4:$G$615,7,FALSE),0)</f>
        <v>0.61051283199999995</v>
      </c>
      <c r="AB171" s="1">
        <f>VLOOKUP(A171,'ADM Details FY17'!$A$3:$AB$3515,28,FALSE)</f>
        <v>0</v>
      </c>
      <c r="AC171" s="1">
        <f t="shared" si="12"/>
        <v>0</v>
      </c>
      <c r="AD171" s="1">
        <f t="shared" si="13"/>
        <v>11.55</v>
      </c>
      <c r="AE171" s="1">
        <f t="shared" si="14"/>
        <v>288.75</v>
      </c>
    </row>
    <row r="172" spans="1:31" x14ac:dyDescent="0.25">
      <c r="A172" t="str">
        <f>B172&amp;"-"&amp;COUNTIF($B$3:B172,B172)</f>
        <v>236-18</v>
      </c>
      <c r="B172">
        <v>236</v>
      </c>
      <c r="C172" s="18">
        <f>VLOOKUP(A172,'ADM Details FY17'!$A$3:$D$3515,4,FALSE)</f>
        <v>43521</v>
      </c>
      <c r="D172" s="1">
        <f>VLOOKUP(A172,'ADM Details FY17'!$A$3:$E$3515,5,FALSE)</f>
        <v>6.41</v>
      </c>
      <c r="E172" s="1">
        <f>VLOOKUP(A172,'ADM Details FY17'!$A$3:$F$3515,6,FALSE)</f>
        <v>0.95</v>
      </c>
      <c r="F172" s="1">
        <f>VLOOKUP(A172,'ADM Details FY17'!$A$3:$G$3515,7,FALSE)</f>
        <v>0</v>
      </c>
      <c r="G172" s="1">
        <f>VLOOKUP(A172,'ADM Details FY17'!$A$3:$H$3515,8,FALSE)</f>
        <v>0.41</v>
      </c>
      <c r="H172" s="1">
        <f>VLOOKUP(A172,'ADM Details FY17'!$A$3:$I$3515,9,FALSE)</f>
        <v>0</v>
      </c>
      <c r="I172" s="1">
        <f>VLOOKUP(A172,'ADM Details FY17'!$A$3:$J$3517,10,FALSE)</f>
        <v>0</v>
      </c>
      <c r="J172" s="1">
        <f>VLOOKUP(A172,'ADM Details FY17'!$A$3:$K$3515,11,FALSE)</f>
        <v>0</v>
      </c>
      <c r="K172" s="1">
        <f>VLOOKUP(A172,'ADM Details FY17'!$A$3:$M$3515,13,FALSE)</f>
        <v>2.46</v>
      </c>
      <c r="L172" s="1">
        <f>VLOOKUP(A172,'ADM Details FY17'!$A$3:$O$3515,15,FALSE)</f>
        <v>0</v>
      </c>
      <c r="M172" s="1">
        <f>VLOOKUP(A172,'ADM Details FY17'!$A$3:$P$3515,16,FALSE)</f>
        <v>0</v>
      </c>
      <c r="N172" s="1">
        <f>VLOOKUP(A172,'ADM Details FY17'!$A$3:$Q$3515,17,FALSE)</f>
        <v>0</v>
      </c>
      <c r="O172" s="1">
        <f>VLOOKUP(A172,'ADM Details FY17'!$A$3:$S$3515,19,FALSE)</f>
        <v>0</v>
      </c>
      <c r="P172" s="1">
        <f>VLOOKUP(A172,'ADM Details FY17'!$A$3:$U$3515,21,FALSE)</f>
        <v>0</v>
      </c>
      <c r="Q172" s="1">
        <f>VLOOKUP(A172,'ADM Details FY17'!$A$3:$V$3515,22,FALSE)</f>
        <v>0</v>
      </c>
      <c r="R172" s="1">
        <f>VLOOKUP(A172,'ADM Details FY17'!$A$3:$W$3515,23,FALSE)</f>
        <v>0</v>
      </c>
      <c r="S172" s="1">
        <f>VLOOKUP(A172,'ADM Details FY17'!$A$3:$X$3515,24,FALSE)</f>
        <v>0</v>
      </c>
      <c r="T172" s="1">
        <f>VLOOKUP(A172,'ADM Details FY17'!$A$3:$Y$3515,25,FALSE)</f>
        <v>0.27</v>
      </c>
      <c r="U172" s="1">
        <f>VLOOKUP(A172,'ADM Details FY17'!$A$3:$AA$3515,27,FALSE)</f>
        <v>0</v>
      </c>
      <c r="V172" s="1">
        <f>IFERROR(VLOOKUP(C172,'eindex _tget pp '!$A$4:$E$615,5,FALSE),0)</f>
        <v>0</v>
      </c>
      <c r="W172" s="31">
        <f>IFERROR(VLOOKUP(C172,'eindex _tget pp '!$A$4:$F$615,6,FALSE),0)</f>
        <v>0.71184519099999999</v>
      </c>
      <c r="X172" s="4">
        <f>IFERROR(VLOOKUP(B172,'eschools 16'!$A$2:$F$25,6,FALSE),1)</f>
        <v>2</v>
      </c>
      <c r="Y172" s="1">
        <f t="shared" si="10"/>
        <v>0</v>
      </c>
      <c r="Z172" s="1">
        <f t="shared" si="11"/>
        <v>0</v>
      </c>
      <c r="AA172" s="31">
        <f>IFERROR(VLOOKUP(C172,'eindex _tget pp '!$A$4:$G$615,7,FALSE),0)</f>
        <v>0.34225080899999999</v>
      </c>
      <c r="AB172" s="1">
        <f>VLOOKUP(A172,'ADM Details FY17'!$A$3:$AB$3515,28,FALSE)</f>
        <v>0</v>
      </c>
      <c r="AC172" s="1">
        <f t="shared" si="12"/>
        <v>0</v>
      </c>
      <c r="AD172" s="1">
        <f t="shared" si="13"/>
        <v>6.41</v>
      </c>
      <c r="AE172" s="1">
        <f t="shared" si="14"/>
        <v>160.25</v>
      </c>
    </row>
    <row r="173" spans="1:31" x14ac:dyDescent="0.25">
      <c r="A173" t="str">
        <f>B173&amp;"-"&amp;COUNTIF($B$3:B173,B173)</f>
        <v>236-19</v>
      </c>
      <c r="B173">
        <v>236</v>
      </c>
      <c r="C173" s="18">
        <f>VLOOKUP(A173,'ADM Details FY17'!$A$3:$D$3515,4,FALSE)</f>
        <v>49171</v>
      </c>
      <c r="D173" s="1">
        <f>VLOOKUP(A173,'ADM Details FY17'!$A$3:$E$3515,5,FALSE)</f>
        <v>7.45</v>
      </c>
      <c r="E173" s="1">
        <f>VLOOKUP(A173,'ADM Details FY17'!$A$3:$F$3515,6,FALSE)</f>
        <v>0</v>
      </c>
      <c r="F173" s="1">
        <f>VLOOKUP(A173,'ADM Details FY17'!$A$3:$G$3515,7,FALSE)</f>
        <v>0</v>
      </c>
      <c r="G173" s="1">
        <f>VLOOKUP(A173,'ADM Details FY17'!$A$3:$H$3515,8,FALSE)</f>
        <v>0</v>
      </c>
      <c r="H173" s="1">
        <f>VLOOKUP(A173,'ADM Details FY17'!$A$3:$I$3515,9,FALSE)</f>
        <v>0</v>
      </c>
      <c r="I173" s="1">
        <f>VLOOKUP(A173,'ADM Details FY17'!$A$3:$J$3517,10,FALSE)</f>
        <v>0</v>
      </c>
      <c r="J173" s="1">
        <f>VLOOKUP(A173,'ADM Details FY17'!$A$3:$K$3515,11,FALSE)</f>
        <v>0</v>
      </c>
      <c r="K173" s="1">
        <f>VLOOKUP(A173,'ADM Details FY17'!$A$3:$M$3515,13,FALSE)</f>
        <v>0.95</v>
      </c>
      <c r="L173" s="1">
        <f>VLOOKUP(A173,'ADM Details FY17'!$A$3:$O$3515,15,FALSE)</f>
        <v>0</v>
      </c>
      <c r="M173" s="1">
        <f>VLOOKUP(A173,'ADM Details FY17'!$A$3:$P$3515,16,FALSE)</f>
        <v>0</v>
      </c>
      <c r="N173" s="1">
        <f>VLOOKUP(A173,'ADM Details FY17'!$A$3:$Q$3515,17,FALSE)</f>
        <v>0</v>
      </c>
      <c r="O173" s="1">
        <f>VLOOKUP(A173,'ADM Details FY17'!$A$3:$S$3515,19,FALSE)</f>
        <v>0</v>
      </c>
      <c r="P173" s="1">
        <f>VLOOKUP(A173,'ADM Details FY17'!$A$3:$U$3515,21,FALSE)</f>
        <v>0.12</v>
      </c>
      <c r="Q173" s="1">
        <f>VLOOKUP(A173,'ADM Details FY17'!$A$3:$V$3515,22,FALSE)</f>
        <v>0</v>
      </c>
      <c r="R173" s="1">
        <f>VLOOKUP(A173,'ADM Details FY17'!$A$3:$W$3515,23,FALSE)</f>
        <v>0</v>
      </c>
      <c r="S173" s="1">
        <f>VLOOKUP(A173,'ADM Details FY17'!$A$3:$X$3515,24,FALSE)</f>
        <v>0</v>
      </c>
      <c r="T173" s="1">
        <f>VLOOKUP(A173,'ADM Details FY17'!$A$3:$Y$3515,25,FALSE)</f>
        <v>0.2</v>
      </c>
      <c r="U173" s="1">
        <f>VLOOKUP(A173,'ADM Details FY17'!$A$3:$AA$3515,27,FALSE)</f>
        <v>0</v>
      </c>
      <c r="V173" s="1">
        <f>IFERROR(VLOOKUP(C173,'eindex _tget pp '!$A$4:$E$615,5,FALSE),0)</f>
        <v>0</v>
      </c>
      <c r="W173" s="31">
        <f>IFERROR(VLOOKUP(C173,'eindex _tget pp '!$A$4:$F$615,6,FALSE),0)</f>
        <v>2.5753339300000001E-2</v>
      </c>
      <c r="X173" s="4">
        <f>IFERROR(VLOOKUP(B173,'eschools 16'!$A$2:$F$25,6,FALSE),1)</f>
        <v>2</v>
      </c>
      <c r="Y173" s="1">
        <f t="shared" si="10"/>
        <v>0</v>
      </c>
      <c r="Z173" s="1">
        <f t="shared" si="11"/>
        <v>0</v>
      </c>
      <c r="AA173" s="31">
        <f>IFERROR(VLOOKUP(C173,'eindex _tget pp '!$A$4:$G$615,7,FALSE),0)</f>
        <v>0.20198105499999999</v>
      </c>
      <c r="AB173" s="1">
        <f>VLOOKUP(A173,'ADM Details FY17'!$A$3:$AB$3515,28,FALSE)</f>
        <v>0</v>
      </c>
      <c r="AC173" s="1">
        <f t="shared" si="12"/>
        <v>0</v>
      </c>
      <c r="AD173" s="1">
        <f t="shared" si="13"/>
        <v>7.45</v>
      </c>
      <c r="AE173" s="1">
        <f t="shared" si="14"/>
        <v>186.25</v>
      </c>
    </row>
    <row r="174" spans="1:31" x14ac:dyDescent="0.25">
      <c r="A174" t="str">
        <f>B174&amp;"-"&amp;COUNTIF($B$3:B174,B174)</f>
        <v>236-20</v>
      </c>
      <c r="B174">
        <v>236</v>
      </c>
      <c r="C174" s="18">
        <f>VLOOKUP(A174,'ADM Details FY17'!$A$3:$D$3515,4,FALSE)</f>
        <v>48298</v>
      </c>
      <c r="D174" s="1">
        <f>VLOOKUP(A174,'ADM Details FY17'!$A$3:$E$3515,5,FALSE)</f>
        <v>7.61</v>
      </c>
      <c r="E174" s="1">
        <f>VLOOKUP(A174,'ADM Details FY17'!$A$3:$F$3515,6,FALSE)</f>
        <v>0</v>
      </c>
      <c r="F174" s="1">
        <f>VLOOKUP(A174,'ADM Details FY17'!$A$3:$G$3515,7,FALSE)</f>
        <v>0</v>
      </c>
      <c r="G174" s="1">
        <f>VLOOKUP(A174,'ADM Details FY17'!$A$3:$H$3515,8,FALSE)</f>
        <v>0</v>
      </c>
      <c r="H174" s="1">
        <f>VLOOKUP(A174,'ADM Details FY17'!$A$3:$I$3515,9,FALSE)</f>
        <v>0</v>
      </c>
      <c r="I174" s="1">
        <f>VLOOKUP(A174,'ADM Details FY17'!$A$3:$J$3517,10,FALSE)</f>
        <v>0</v>
      </c>
      <c r="J174" s="1">
        <f>VLOOKUP(A174,'ADM Details FY17'!$A$3:$K$3515,11,FALSE)</f>
        <v>0</v>
      </c>
      <c r="K174" s="1">
        <f>VLOOKUP(A174,'ADM Details FY17'!$A$3:$M$3515,13,FALSE)</f>
        <v>3</v>
      </c>
      <c r="L174" s="1">
        <f>VLOOKUP(A174,'ADM Details FY17'!$A$3:$O$3515,15,FALSE)</f>
        <v>0</v>
      </c>
      <c r="M174" s="1">
        <f>VLOOKUP(A174,'ADM Details FY17'!$A$3:$P$3515,16,FALSE)</f>
        <v>0</v>
      </c>
      <c r="N174" s="1">
        <f>VLOOKUP(A174,'ADM Details FY17'!$A$3:$Q$3515,17,FALSE)</f>
        <v>0</v>
      </c>
      <c r="O174" s="1">
        <f>VLOOKUP(A174,'ADM Details FY17'!$A$3:$S$3515,19,FALSE)</f>
        <v>0</v>
      </c>
      <c r="P174" s="1">
        <f>VLOOKUP(A174,'ADM Details FY17'!$A$3:$U$3515,21,FALSE)</f>
        <v>0</v>
      </c>
      <c r="Q174" s="1">
        <f>VLOOKUP(A174,'ADM Details FY17'!$A$3:$V$3515,22,FALSE)</f>
        <v>0</v>
      </c>
      <c r="R174" s="1">
        <f>VLOOKUP(A174,'ADM Details FY17'!$A$3:$W$3515,23,FALSE)</f>
        <v>0</v>
      </c>
      <c r="S174" s="1">
        <f>VLOOKUP(A174,'ADM Details FY17'!$A$3:$X$3515,24,FALSE)</f>
        <v>0</v>
      </c>
      <c r="T174" s="1">
        <f>VLOOKUP(A174,'ADM Details FY17'!$A$3:$Y$3515,25,FALSE)</f>
        <v>0</v>
      </c>
      <c r="U174" s="1">
        <f>VLOOKUP(A174,'ADM Details FY17'!$A$3:$AA$3515,27,FALSE)</f>
        <v>0</v>
      </c>
      <c r="V174" s="1">
        <f>IFERROR(VLOOKUP(C174,'eindex _tget pp '!$A$4:$E$615,5,FALSE),0)</f>
        <v>360.31298947626044</v>
      </c>
      <c r="W174" s="31">
        <f>IFERROR(VLOOKUP(C174,'eindex _tget pp '!$A$4:$F$615,6,FALSE),0)</f>
        <v>0.93499402740000004</v>
      </c>
      <c r="X174" s="4">
        <f>IFERROR(VLOOKUP(B174,'eschools 16'!$A$2:$F$25,6,FALSE),1)</f>
        <v>2</v>
      </c>
      <c r="Y174" s="1">
        <f t="shared" si="10"/>
        <v>0</v>
      </c>
      <c r="Z174" s="1">
        <f t="shared" si="11"/>
        <v>0</v>
      </c>
      <c r="AA174" s="31">
        <f>IFERROR(VLOOKUP(C174,'eindex _tget pp '!$A$4:$G$615,7,FALSE),0)</f>
        <v>0.52897740699999996</v>
      </c>
      <c r="AB174" s="1">
        <f>VLOOKUP(A174,'ADM Details FY17'!$A$3:$AB$3515,28,FALSE)</f>
        <v>0</v>
      </c>
      <c r="AC174" s="1">
        <f t="shared" si="12"/>
        <v>0</v>
      </c>
      <c r="AD174" s="1">
        <f t="shared" si="13"/>
        <v>7.61</v>
      </c>
      <c r="AE174" s="1">
        <f t="shared" si="14"/>
        <v>190.25</v>
      </c>
    </row>
    <row r="175" spans="1:31" x14ac:dyDescent="0.25">
      <c r="A175" t="str">
        <f>B175&amp;"-"&amp;COUNTIF($B$3:B175,B175)</f>
        <v>236-21</v>
      </c>
      <c r="B175">
        <v>236</v>
      </c>
      <c r="C175" s="18">
        <f>VLOOKUP(A175,'ADM Details FY17'!$A$3:$D$3515,4,FALSE)</f>
        <v>48116</v>
      </c>
      <c r="D175" s="1">
        <f>VLOOKUP(A175,'ADM Details FY17'!$A$3:$E$3515,5,FALSE)</f>
        <v>2.1</v>
      </c>
      <c r="E175" s="1">
        <f>VLOOKUP(A175,'ADM Details FY17'!$A$3:$F$3515,6,FALSE)</f>
        <v>0</v>
      </c>
      <c r="F175" s="1">
        <f>VLOOKUP(A175,'ADM Details FY17'!$A$3:$G$3515,7,FALSE)</f>
        <v>0</v>
      </c>
      <c r="G175" s="1">
        <f>VLOOKUP(A175,'ADM Details FY17'!$A$3:$H$3515,8,FALSE)</f>
        <v>0</v>
      </c>
      <c r="H175" s="1">
        <f>VLOOKUP(A175,'ADM Details FY17'!$A$3:$I$3515,9,FALSE)</f>
        <v>0</v>
      </c>
      <c r="I175" s="1">
        <f>VLOOKUP(A175,'ADM Details FY17'!$A$3:$J$3517,10,FALSE)</f>
        <v>0</v>
      </c>
      <c r="J175" s="1">
        <f>VLOOKUP(A175,'ADM Details FY17'!$A$3:$K$3515,11,FALSE)</f>
        <v>0</v>
      </c>
      <c r="K175" s="1">
        <f>VLOOKUP(A175,'ADM Details FY17'!$A$3:$M$3515,13,FALSE)</f>
        <v>0</v>
      </c>
      <c r="L175" s="1">
        <f>VLOOKUP(A175,'ADM Details FY17'!$A$3:$O$3515,15,FALSE)</f>
        <v>0</v>
      </c>
      <c r="M175" s="1">
        <f>VLOOKUP(A175,'ADM Details FY17'!$A$3:$P$3515,16,FALSE)</f>
        <v>0</v>
      </c>
      <c r="N175" s="1">
        <f>VLOOKUP(A175,'ADM Details FY17'!$A$3:$Q$3515,17,FALSE)</f>
        <v>0</v>
      </c>
      <c r="O175" s="1">
        <f>VLOOKUP(A175,'ADM Details FY17'!$A$3:$S$3515,19,FALSE)</f>
        <v>0</v>
      </c>
      <c r="P175" s="1">
        <f>VLOOKUP(A175,'ADM Details FY17'!$A$3:$U$3515,21,FALSE)</f>
        <v>0</v>
      </c>
      <c r="Q175" s="1">
        <f>VLOOKUP(A175,'ADM Details FY17'!$A$3:$V$3515,22,FALSE)</f>
        <v>0</v>
      </c>
      <c r="R175" s="1">
        <f>VLOOKUP(A175,'ADM Details FY17'!$A$3:$W$3515,23,FALSE)</f>
        <v>0</v>
      </c>
      <c r="S175" s="1">
        <f>VLOOKUP(A175,'ADM Details FY17'!$A$3:$X$3515,24,FALSE)</f>
        <v>0</v>
      </c>
      <c r="T175" s="1">
        <f>VLOOKUP(A175,'ADM Details FY17'!$A$3:$Y$3515,25,FALSE)</f>
        <v>0</v>
      </c>
      <c r="U175" s="1">
        <f>VLOOKUP(A175,'ADM Details FY17'!$A$3:$AA$3515,27,FALSE)</f>
        <v>0</v>
      </c>
      <c r="V175" s="1">
        <f>IFERROR(VLOOKUP(C175,'eindex _tget pp '!$A$4:$E$615,5,FALSE),0)</f>
        <v>0</v>
      </c>
      <c r="W175" s="31">
        <f>IFERROR(VLOOKUP(C175,'eindex _tget pp '!$A$4:$F$615,6,FALSE),0)</f>
        <v>5.46505688E-2</v>
      </c>
      <c r="X175" s="4">
        <f>IFERROR(VLOOKUP(B175,'eschools 16'!$A$2:$F$25,6,FALSE),1)</f>
        <v>2</v>
      </c>
      <c r="Y175" s="1">
        <f t="shared" si="10"/>
        <v>0</v>
      </c>
      <c r="Z175" s="1">
        <f t="shared" si="11"/>
        <v>0</v>
      </c>
      <c r="AA175" s="31">
        <f>IFERROR(VLOOKUP(C175,'eindex _tget pp '!$A$4:$G$615,7,FALSE),0)</f>
        <v>0.32018524199999998</v>
      </c>
      <c r="AB175" s="1">
        <f>VLOOKUP(A175,'ADM Details FY17'!$A$3:$AB$3515,28,FALSE)</f>
        <v>0</v>
      </c>
      <c r="AC175" s="1">
        <f t="shared" si="12"/>
        <v>0</v>
      </c>
      <c r="AD175" s="1">
        <f t="shared" si="13"/>
        <v>2.1</v>
      </c>
      <c r="AE175" s="1">
        <f t="shared" si="14"/>
        <v>52.5</v>
      </c>
    </row>
    <row r="176" spans="1:31" x14ac:dyDescent="0.25">
      <c r="A176" t="str">
        <f>B176&amp;"-"&amp;COUNTIF($B$3:B176,B176)</f>
        <v>236-22</v>
      </c>
      <c r="B176">
        <v>236</v>
      </c>
      <c r="C176" s="18">
        <f>VLOOKUP(A176,'ADM Details FY17'!$A$3:$D$3515,4,FALSE)</f>
        <v>48124</v>
      </c>
      <c r="D176" s="1">
        <f>VLOOKUP(A176,'ADM Details FY17'!$A$3:$E$3515,5,FALSE)</f>
        <v>10.29</v>
      </c>
      <c r="E176" s="1">
        <f>VLOOKUP(A176,'ADM Details FY17'!$A$3:$F$3515,6,FALSE)</f>
        <v>0</v>
      </c>
      <c r="F176" s="1">
        <f>VLOOKUP(A176,'ADM Details FY17'!$A$3:$G$3515,7,FALSE)</f>
        <v>1</v>
      </c>
      <c r="G176" s="1">
        <f>VLOOKUP(A176,'ADM Details FY17'!$A$3:$H$3515,8,FALSE)</f>
        <v>0</v>
      </c>
      <c r="H176" s="1">
        <f>VLOOKUP(A176,'ADM Details FY17'!$A$3:$I$3515,9,FALSE)</f>
        <v>0</v>
      </c>
      <c r="I176" s="1">
        <f>VLOOKUP(A176,'ADM Details FY17'!$A$3:$J$3517,10,FALSE)</f>
        <v>0</v>
      </c>
      <c r="J176" s="1">
        <f>VLOOKUP(A176,'ADM Details FY17'!$A$3:$K$3515,11,FALSE)</f>
        <v>0</v>
      </c>
      <c r="K176" s="1">
        <f>VLOOKUP(A176,'ADM Details FY17'!$A$3:$M$3515,13,FALSE)</f>
        <v>1.31</v>
      </c>
      <c r="L176" s="1">
        <f>VLOOKUP(A176,'ADM Details FY17'!$A$3:$O$3515,15,FALSE)</f>
        <v>0</v>
      </c>
      <c r="M176" s="1">
        <f>VLOOKUP(A176,'ADM Details FY17'!$A$3:$P$3515,16,FALSE)</f>
        <v>0</v>
      </c>
      <c r="N176" s="1">
        <f>VLOOKUP(A176,'ADM Details FY17'!$A$3:$Q$3515,17,FALSE)</f>
        <v>0</v>
      </c>
      <c r="O176" s="1">
        <f>VLOOKUP(A176,'ADM Details FY17'!$A$3:$S$3515,19,FALSE)</f>
        <v>0</v>
      </c>
      <c r="P176" s="1">
        <f>VLOOKUP(A176,'ADM Details FY17'!$A$3:$U$3515,21,FALSE)</f>
        <v>0</v>
      </c>
      <c r="Q176" s="1">
        <f>VLOOKUP(A176,'ADM Details FY17'!$A$3:$V$3515,22,FALSE)</f>
        <v>0</v>
      </c>
      <c r="R176" s="1">
        <f>VLOOKUP(A176,'ADM Details FY17'!$A$3:$W$3515,23,FALSE)</f>
        <v>0</v>
      </c>
      <c r="S176" s="1">
        <f>VLOOKUP(A176,'ADM Details FY17'!$A$3:$X$3515,24,FALSE)</f>
        <v>0</v>
      </c>
      <c r="T176" s="1">
        <f>VLOOKUP(A176,'ADM Details FY17'!$A$3:$Y$3515,25,FALSE)</f>
        <v>0.2</v>
      </c>
      <c r="U176" s="1">
        <f>VLOOKUP(A176,'ADM Details FY17'!$A$3:$AA$3515,27,FALSE)</f>
        <v>0</v>
      </c>
      <c r="V176" s="1">
        <f>IFERROR(VLOOKUP(C176,'eindex _tget pp '!$A$4:$E$615,5,FALSE),0)</f>
        <v>0</v>
      </c>
      <c r="W176" s="31">
        <f>IFERROR(VLOOKUP(C176,'eindex _tget pp '!$A$4:$F$615,6,FALSE),0)</f>
        <v>3.67719595E-2</v>
      </c>
      <c r="X176" s="4">
        <f>IFERROR(VLOOKUP(B176,'eschools 16'!$A$2:$F$25,6,FALSE),1)</f>
        <v>2</v>
      </c>
      <c r="Y176" s="1">
        <f t="shared" si="10"/>
        <v>0</v>
      </c>
      <c r="Z176" s="1">
        <f t="shared" si="11"/>
        <v>0</v>
      </c>
      <c r="AA176" s="31">
        <f>IFERROR(VLOOKUP(C176,'eindex _tget pp '!$A$4:$G$615,7,FALSE),0)</f>
        <v>0.18601177599999999</v>
      </c>
      <c r="AB176" s="1">
        <f>VLOOKUP(A176,'ADM Details FY17'!$A$3:$AB$3515,28,FALSE)</f>
        <v>0</v>
      </c>
      <c r="AC176" s="1">
        <f t="shared" si="12"/>
        <v>0</v>
      </c>
      <c r="AD176" s="1">
        <f t="shared" si="13"/>
        <v>10.29</v>
      </c>
      <c r="AE176" s="1">
        <f t="shared" si="14"/>
        <v>257.25</v>
      </c>
    </row>
    <row r="177" spans="1:31" x14ac:dyDescent="0.25">
      <c r="A177" t="str">
        <f>B177&amp;"-"&amp;COUNTIF($B$3:B177,B177)</f>
        <v>236-23</v>
      </c>
      <c r="B177">
        <v>236</v>
      </c>
      <c r="C177" s="18">
        <f>VLOOKUP(A177,'ADM Details FY17'!$A$3:$D$3515,4,FALSE)</f>
        <v>43539</v>
      </c>
      <c r="D177" s="1">
        <f>VLOOKUP(A177,'ADM Details FY17'!$A$3:$E$3515,5,FALSE)</f>
        <v>6.99</v>
      </c>
      <c r="E177" s="1">
        <f>VLOOKUP(A177,'ADM Details FY17'!$A$3:$F$3515,6,FALSE)</f>
        <v>0</v>
      </c>
      <c r="F177" s="1">
        <f>VLOOKUP(A177,'ADM Details FY17'!$A$3:$G$3515,7,FALSE)</f>
        <v>0</v>
      </c>
      <c r="G177" s="1">
        <f>VLOOKUP(A177,'ADM Details FY17'!$A$3:$H$3515,8,FALSE)</f>
        <v>0</v>
      </c>
      <c r="H177" s="1">
        <f>VLOOKUP(A177,'ADM Details FY17'!$A$3:$I$3515,9,FALSE)</f>
        <v>0</v>
      </c>
      <c r="I177" s="1">
        <f>VLOOKUP(A177,'ADM Details FY17'!$A$3:$J$3517,10,FALSE)</f>
        <v>0</v>
      </c>
      <c r="J177" s="1">
        <f>VLOOKUP(A177,'ADM Details FY17'!$A$3:$K$3515,11,FALSE)</f>
        <v>0</v>
      </c>
      <c r="K177" s="1">
        <f>VLOOKUP(A177,'ADM Details FY17'!$A$3:$M$3515,13,FALSE)</f>
        <v>5</v>
      </c>
      <c r="L177" s="1">
        <f>VLOOKUP(A177,'ADM Details FY17'!$A$3:$O$3515,15,FALSE)</f>
        <v>0</v>
      </c>
      <c r="M177" s="1">
        <f>VLOOKUP(A177,'ADM Details FY17'!$A$3:$P$3515,16,FALSE)</f>
        <v>0</v>
      </c>
      <c r="N177" s="1">
        <f>VLOOKUP(A177,'ADM Details FY17'!$A$3:$Q$3515,17,FALSE)</f>
        <v>0</v>
      </c>
      <c r="O177" s="1">
        <f>VLOOKUP(A177,'ADM Details FY17'!$A$3:$S$3515,19,FALSE)</f>
        <v>0</v>
      </c>
      <c r="P177" s="1">
        <f>VLOOKUP(A177,'ADM Details FY17'!$A$3:$U$3515,21,FALSE)</f>
        <v>0.1</v>
      </c>
      <c r="Q177" s="1">
        <f>VLOOKUP(A177,'ADM Details FY17'!$A$3:$V$3515,22,FALSE)</f>
        <v>0</v>
      </c>
      <c r="R177" s="1">
        <f>VLOOKUP(A177,'ADM Details FY17'!$A$3:$W$3515,23,FALSE)</f>
        <v>0</v>
      </c>
      <c r="S177" s="1">
        <f>VLOOKUP(A177,'ADM Details FY17'!$A$3:$X$3515,24,FALSE)</f>
        <v>0</v>
      </c>
      <c r="T177" s="1">
        <f>VLOOKUP(A177,'ADM Details FY17'!$A$3:$Y$3515,25,FALSE)</f>
        <v>0.06</v>
      </c>
      <c r="U177" s="1">
        <f>VLOOKUP(A177,'ADM Details FY17'!$A$3:$AA$3515,27,FALSE)</f>
        <v>0</v>
      </c>
      <c r="V177" s="1">
        <f>IFERROR(VLOOKUP(C177,'eindex _tget pp '!$A$4:$E$615,5,FALSE),0)</f>
        <v>1073.9412431158169</v>
      </c>
      <c r="W177" s="31">
        <f>IFERROR(VLOOKUP(C177,'eindex _tget pp '!$A$4:$F$615,6,FALSE),0)</f>
        <v>2.3002313328000001</v>
      </c>
      <c r="X177" s="4">
        <f>IFERROR(VLOOKUP(B177,'eschools 16'!$A$2:$F$25,6,FALSE),1)</f>
        <v>2</v>
      </c>
      <c r="Y177" s="1">
        <f t="shared" si="10"/>
        <v>0</v>
      </c>
      <c r="Z177" s="1">
        <f t="shared" si="11"/>
        <v>0</v>
      </c>
      <c r="AA177" s="31">
        <f>IFERROR(VLOOKUP(C177,'eindex _tget pp '!$A$4:$G$615,7,FALSE),0)</f>
        <v>0.71188027600000003</v>
      </c>
      <c r="AB177" s="1">
        <f>VLOOKUP(A177,'ADM Details FY17'!$A$3:$AB$3515,28,FALSE)</f>
        <v>0</v>
      </c>
      <c r="AC177" s="1">
        <f t="shared" si="12"/>
        <v>0</v>
      </c>
      <c r="AD177" s="1">
        <f t="shared" si="13"/>
        <v>6.99</v>
      </c>
      <c r="AE177" s="1">
        <f t="shared" si="14"/>
        <v>174.75</v>
      </c>
    </row>
    <row r="178" spans="1:31" x14ac:dyDescent="0.25">
      <c r="A178" t="str">
        <f>B178&amp;"-"&amp;COUNTIF($B$3:B178,B178)</f>
        <v>236-24</v>
      </c>
      <c r="B178">
        <v>236</v>
      </c>
      <c r="C178" s="18">
        <f>VLOOKUP(A178,'ADM Details FY17'!$A$3:$D$3515,4,FALSE)</f>
        <v>46300</v>
      </c>
      <c r="D178" s="1">
        <f>VLOOKUP(A178,'ADM Details FY17'!$A$3:$E$3515,5,FALSE)</f>
        <v>3.04</v>
      </c>
      <c r="E178" s="1">
        <f>VLOOKUP(A178,'ADM Details FY17'!$A$3:$F$3515,6,FALSE)</f>
        <v>0</v>
      </c>
      <c r="F178" s="1">
        <f>VLOOKUP(A178,'ADM Details FY17'!$A$3:$G$3515,7,FALSE)</f>
        <v>0</v>
      </c>
      <c r="G178" s="1">
        <f>VLOOKUP(A178,'ADM Details FY17'!$A$3:$H$3515,8,FALSE)</f>
        <v>0</v>
      </c>
      <c r="H178" s="1">
        <f>VLOOKUP(A178,'ADM Details FY17'!$A$3:$I$3515,9,FALSE)</f>
        <v>0</v>
      </c>
      <c r="I178" s="1">
        <f>VLOOKUP(A178,'ADM Details FY17'!$A$3:$J$3517,10,FALSE)</f>
        <v>0</v>
      </c>
      <c r="J178" s="1">
        <f>VLOOKUP(A178,'ADM Details FY17'!$A$3:$K$3515,11,FALSE)</f>
        <v>0</v>
      </c>
      <c r="K178" s="1">
        <f>VLOOKUP(A178,'ADM Details FY17'!$A$3:$M$3515,13,FALSE)</f>
        <v>0.7</v>
      </c>
      <c r="L178" s="1">
        <f>VLOOKUP(A178,'ADM Details FY17'!$A$3:$O$3515,15,FALSE)</f>
        <v>0</v>
      </c>
      <c r="M178" s="1">
        <f>VLOOKUP(A178,'ADM Details FY17'!$A$3:$P$3515,16,FALSE)</f>
        <v>0</v>
      </c>
      <c r="N178" s="1">
        <f>VLOOKUP(A178,'ADM Details FY17'!$A$3:$Q$3515,17,FALSE)</f>
        <v>0</v>
      </c>
      <c r="O178" s="1">
        <f>VLOOKUP(A178,'ADM Details FY17'!$A$3:$S$3515,19,FALSE)</f>
        <v>0</v>
      </c>
      <c r="P178" s="1">
        <f>VLOOKUP(A178,'ADM Details FY17'!$A$3:$U$3515,21,FALSE)</f>
        <v>0.13</v>
      </c>
      <c r="Q178" s="1">
        <f>VLOOKUP(A178,'ADM Details FY17'!$A$3:$V$3515,22,FALSE)</f>
        <v>0</v>
      </c>
      <c r="R178" s="1">
        <f>VLOOKUP(A178,'ADM Details FY17'!$A$3:$W$3515,23,FALSE)</f>
        <v>0</v>
      </c>
      <c r="S178" s="1">
        <f>VLOOKUP(A178,'ADM Details FY17'!$A$3:$X$3515,24,FALSE)</f>
        <v>0</v>
      </c>
      <c r="T178" s="1">
        <f>VLOOKUP(A178,'ADM Details FY17'!$A$3:$Y$3515,25,FALSE)</f>
        <v>0.19</v>
      </c>
      <c r="U178" s="1">
        <f>VLOOKUP(A178,'ADM Details FY17'!$A$3:$AA$3515,27,FALSE)</f>
        <v>0</v>
      </c>
      <c r="V178" s="1">
        <f>IFERROR(VLOOKUP(C178,'eindex _tget pp '!$A$4:$E$615,5,FALSE),0)</f>
        <v>678.15435580030896</v>
      </c>
      <c r="W178" s="31">
        <f>IFERROR(VLOOKUP(C178,'eindex _tget pp '!$A$4:$F$615,6,FALSE),0)</f>
        <v>0.9516224164</v>
      </c>
      <c r="X178" s="4">
        <f>IFERROR(VLOOKUP(B178,'eschools 16'!$A$2:$F$25,6,FALSE),1)</f>
        <v>2</v>
      </c>
      <c r="Y178" s="1">
        <f t="shared" si="10"/>
        <v>0</v>
      </c>
      <c r="Z178" s="1">
        <f t="shared" si="11"/>
        <v>0</v>
      </c>
      <c r="AA178" s="31">
        <f>IFERROR(VLOOKUP(C178,'eindex _tget pp '!$A$4:$G$615,7,FALSE),0)</f>
        <v>0.65535831600000005</v>
      </c>
      <c r="AB178" s="1">
        <f>VLOOKUP(A178,'ADM Details FY17'!$A$3:$AB$3515,28,FALSE)</f>
        <v>0</v>
      </c>
      <c r="AC178" s="1">
        <f t="shared" si="12"/>
        <v>0</v>
      </c>
      <c r="AD178" s="1">
        <f t="shared" si="13"/>
        <v>3.04</v>
      </c>
      <c r="AE178" s="1">
        <f t="shared" si="14"/>
        <v>76</v>
      </c>
    </row>
    <row r="179" spans="1:31" x14ac:dyDescent="0.25">
      <c r="A179" t="str">
        <f>B179&amp;"-"&amp;COUNTIF($B$3:B179,B179)</f>
        <v>236-25</v>
      </c>
      <c r="B179">
        <v>236</v>
      </c>
      <c r="C179" s="18">
        <f>VLOOKUP(A179,'ADM Details FY17'!$A$3:$D$3515,4,FALSE)</f>
        <v>45765</v>
      </c>
      <c r="D179" s="1">
        <f>VLOOKUP(A179,'ADM Details FY17'!$A$3:$E$3515,5,FALSE)</f>
        <v>6.97</v>
      </c>
      <c r="E179" s="1">
        <f>VLOOKUP(A179,'ADM Details FY17'!$A$3:$F$3515,6,FALSE)</f>
        <v>0</v>
      </c>
      <c r="F179" s="1">
        <f>VLOOKUP(A179,'ADM Details FY17'!$A$3:$G$3515,7,FALSE)</f>
        <v>0</v>
      </c>
      <c r="G179" s="1">
        <f>VLOOKUP(A179,'ADM Details FY17'!$A$3:$H$3515,8,FALSE)</f>
        <v>0</v>
      </c>
      <c r="H179" s="1">
        <f>VLOOKUP(A179,'ADM Details FY17'!$A$3:$I$3515,9,FALSE)</f>
        <v>0</v>
      </c>
      <c r="I179" s="1">
        <f>VLOOKUP(A179,'ADM Details FY17'!$A$3:$J$3517,10,FALSE)</f>
        <v>0</v>
      </c>
      <c r="J179" s="1">
        <f>VLOOKUP(A179,'ADM Details FY17'!$A$3:$K$3515,11,FALSE)</f>
        <v>0</v>
      </c>
      <c r="K179" s="1">
        <f>VLOOKUP(A179,'ADM Details FY17'!$A$3:$M$3515,13,FALSE)</f>
        <v>5.97</v>
      </c>
      <c r="L179" s="1">
        <f>VLOOKUP(A179,'ADM Details FY17'!$A$3:$O$3515,15,FALSE)</f>
        <v>0</v>
      </c>
      <c r="M179" s="1">
        <f>VLOOKUP(A179,'ADM Details FY17'!$A$3:$P$3515,16,FALSE)</f>
        <v>0</v>
      </c>
      <c r="N179" s="1">
        <f>VLOOKUP(A179,'ADM Details FY17'!$A$3:$Q$3515,17,FALSE)</f>
        <v>0</v>
      </c>
      <c r="O179" s="1">
        <f>VLOOKUP(A179,'ADM Details FY17'!$A$3:$S$3515,19,FALSE)</f>
        <v>0</v>
      </c>
      <c r="P179" s="1">
        <f>VLOOKUP(A179,'ADM Details FY17'!$A$3:$U$3515,21,FALSE)</f>
        <v>0.26</v>
      </c>
      <c r="Q179" s="1">
        <f>VLOOKUP(A179,'ADM Details FY17'!$A$3:$V$3515,22,FALSE)</f>
        <v>0</v>
      </c>
      <c r="R179" s="1">
        <f>VLOOKUP(A179,'ADM Details FY17'!$A$3:$W$3515,23,FALSE)</f>
        <v>0</v>
      </c>
      <c r="S179" s="1">
        <f>VLOOKUP(A179,'ADM Details FY17'!$A$3:$X$3515,24,FALSE)</f>
        <v>7.0000000000000007E-2</v>
      </c>
      <c r="T179" s="1">
        <f>VLOOKUP(A179,'ADM Details FY17'!$A$3:$Y$3515,25,FALSE)</f>
        <v>0</v>
      </c>
      <c r="U179" s="1">
        <f>VLOOKUP(A179,'ADM Details FY17'!$A$3:$AA$3515,27,FALSE)</f>
        <v>0</v>
      </c>
      <c r="V179" s="1">
        <f>IFERROR(VLOOKUP(C179,'eindex _tget pp '!$A$4:$E$615,5,FALSE),0)</f>
        <v>383.36264621147507</v>
      </c>
      <c r="W179" s="31">
        <f>IFERROR(VLOOKUP(C179,'eindex _tget pp '!$A$4:$F$615,6,FALSE),0)</f>
        <v>0.86887930189999996</v>
      </c>
      <c r="X179" s="4">
        <f>IFERROR(VLOOKUP(B179,'eschools 16'!$A$2:$F$25,6,FALSE),1)</f>
        <v>2</v>
      </c>
      <c r="Y179" s="1">
        <f t="shared" si="10"/>
        <v>0</v>
      </c>
      <c r="Z179" s="1">
        <f t="shared" si="11"/>
        <v>0</v>
      </c>
      <c r="AA179" s="31">
        <f>IFERROR(VLOOKUP(C179,'eindex _tget pp '!$A$4:$G$615,7,FALSE),0)</f>
        <v>0.4785256</v>
      </c>
      <c r="AB179" s="1">
        <f>VLOOKUP(A179,'ADM Details FY17'!$A$3:$AB$3515,28,FALSE)</f>
        <v>0</v>
      </c>
      <c r="AC179" s="1">
        <f t="shared" si="12"/>
        <v>0</v>
      </c>
      <c r="AD179" s="1">
        <f t="shared" si="13"/>
        <v>6.97</v>
      </c>
      <c r="AE179" s="1">
        <f t="shared" si="14"/>
        <v>174.25</v>
      </c>
    </row>
    <row r="180" spans="1:31" x14ac:dyDescent="0.25">
      <c r="A180" t="str">
        <f>B180&amp;"-"&amp;COUNTIF($B$3:B180,B180)</f>
        <v>236-26</v>
      </c>
      <c r="B180">
        <v>236</v>
      </c>
      <c r="C180" s="18">
        <f>VLOOKUP(A180,'ADM Details FY17'!$A$3:$D$3515,4,FALSE)</f>
        <v>43554</v>
      </c>
      <c r="D180" s="1">
        <f>VLOOKUP(A180,'ADM Details FY17'!$A$3:$E$3515,5,FALSE)</f>
        <v>1.19</v>
      </c>
      <c r="E180" s="1">
        <f>VLOOKUP(A180,'ADM Details FY17'!$A$3:$F$3515,6,FALSE)</f>
        <v>0</v>
      </c>
      <c r="F180" s="1">
        <f>VLOOKUP(A180,'ADM Details FY17'!$A$3:$G$3515,7,FALSE)</f>
        <v>0</v>
      </c>
      <c r="G180" s="1">
        <f>VLOOKUP(A180,'ADM Details FY17'!$A$3:$H$3515,8,FALSE)</f>
        <v>0</v>
      </c>
      <c r="H180" s="1">
        <f>VLOOKUP(A180,'ADM Details FY17'!$A$3:$I$3515,9,FALSE)</f>
        <v>0</v>
      </c>
      <c r="I180" s="1">
        <f>VLOOKUP(A180,'ADM Details FY17'!$A$3:$J$3517,10,FALSE)</f>
        <v>0</v>
      </c>
      <c r="J180" s="1">
        <f>VLOOKUP(A180,'ADM Details FY17'!$A$3:$K$3515,11,FALSE)</f>
        <v>0</v>
      </c>
      <c r="K180" s="1">
        <f>VLOOKUP(A180,'ADM Details FY17'!$A$3:$M$3515,13,FALSE)</f>
        <v>0.25</v>
      </c>
      <c r="L180" s="1">
        <f>VLOOKUP(A180,'ADM Details FY17'!$A$3:$O$3515,15,FALSE)</f>
        <v>0</v>
      </c>
      <c r="M180" s="1">
        <f>VLOOKUP(A180,'ADM Details FY17'!$A$3:$P$3515,16,FALSE)</f>
        <v>0</v>
      </c>
      <c r="N180" s="1">
        <f>VLOOKUP(A180,'ADM Details FY17'!$A$3:$Q$3515,17,FALSE)</f>
        <v>0</v>
      </c>
      <c r="O180" s="1">
        <f>VLOOKUP(A180,'ADM Details FY17'!$A$3:$S$3515,19,FALSE)</f>
        <v>0</v>
      </c>
      <c r="P180" s="1">
        <f>VLOOKUP(A180,'ADM Details FY17'!$A$3:$U$3515,21,FALSE)</f>
        <v>0</v>
      </c>
      <c r="Q180" s="1">
        <f>VLOOKUP(A180,'ADM Details FY17'!$A$3:$V$3515,22,FALSE)</f>
        <v>0</v>
      </c>
      <c r="R180" s="1">
        <f>VLOOKUP(A180,'ADM Details FY17'!$A$3:$W$3515,23,FALSE)</f>
        <v>0</v>
      </c>
      <c r="S180" s="1">
        <f>VLOOKUP(A180,'ADM Details FY17'!$A$3:$X$3515,24,FALSE)</f>
        <v>0</v>
      </c>
      <c r="T180" s="1">
        <f>VLOOKUP(A180,'ADM Details FY17'!$A$3:$Y$3515,25,FALSE)</f>
        <v>0</v>
      </c>
      <c r="U180" s="1">
        <f>VLOOKUP(A180,'ADM Details FY17'!$A$3:$AA$3515,27,FALSE)</f>
        <v>0</v>
      </c>
      <c r="V180" s="1">
        <f>IFERROR(VLOOKUP(C180,'eindex _tget pp '!$A$4:$E$615,5,FALSE),0)</f>
        <v>0</v>
      </c>
      <c r="W180" s="31">
        <f>IFERROR(VLOOKUP(C180,'eindex _tget pp '!$A$4:$F$615,6,FALSE),0)</f>
        <v>3.0754671599999998E-2</v>
      </c>
      <c r="X180" s="4">
        <f>IFERROR(VLOOKUP(B180,'eschools 16'!$A$2:$F$25,6,FALSE),1)</f>
        <v>2</v>
      </c>
      <c r="Y180" s="1">
        <f t="shared" si="10"/>
        <v>0</v>
      </c>
      <c r="Z180" s="1">
        <f t="shared" si="11"/>
        <v>0</v>
      </c>
      <c r="AA180" s="31">
        <f>IFERROR(VLOOKUP(C180,'eindex _tget pp '!$A$4:$G$615,7,FALSE),0)</f>
        <v>0.05</v>
      </c>
      <c r="AB180" s="1">
        <f>VLOOKUP(A180,'ADM Details FY17'!$A$3:$AB$3515,28,FALSE)</f>
        <v>0</v>
      </c>
      <c r="AC180" s="1">
        <f t="shared" si="12"/>
        <v>0</v>
      </c>
      <c r="AD180" s="1">
        <f t="shared" si="13"/>
        <v>1.19</v>
      </c>
      <c r="AE180" s="1">
        <f t="shared" si="14"/>
        <v>29.75</v>
      </c>
    </row>
    <row r="181" spans="1:31" x14ac:dyDescent="0.25">
      <c r="A181" t="str">
        <f>B181&amp;"-"&amp;COUNTIF($B$3:B181,B181)</f>
        <v>236-27</v>
      </c>
      <c r="B181">
        <v>236</v>
      </c>
      <c r="C181" s="18">
        <f>VLOOKUP(A181,'ADM Details FY17'!$A$3:$D$3515,4,FALSE)</f>
        <v>46425</v>
      </c>
      <c r="D181" s="1">
        <f>VLOOKUP(A181,'ADM Details FY17'!$A$3:$E$3515,5,FALSE)</f>
        <v>1</v>
      </c>
      <c r="E181" s="1">
        <f>VLOOKUP(A181,'ADM Details FY17'!$A$3:$F$3515,6,FALSE)</f>
        <v>0</v>
      </c>
      <c r="F181" s="1">
        <f>VLOOKUP(A181,'ADM Details FY17'!$A$3:$G$3515,7,FALSE)</f>
        <v>0</v>
      </c>
      <c r="G181" s="1">
        <f>VLOOKUP(A181,'ADM Details FY17'!$A$3:$H$3515,8,FALSE)</f>
        <v>0</v>
      </c>
      <c r="H181" s="1">
        <f>VLOOKUP(A181,'ADM Details FY17'!$A$3:$I$3515,9,FALSE)</f>
        <v>0</v>
      </c>
      <c r="I181" s="1">
        <f>VLOOKUP(A181,'ADM Details FY17'!$A$3:$J$3517,10,FALSE)</f>
        <v>0</v>
      </c>
      <c r="J181" s="1">
        <f>VLOOKUP(A181,'ADM Details FY17'!$A$3:$K$3515,11,FALSE)</f>
        <v>0</v>
      </c>
      <c r="K181" s="1">
        <f>VLOOKUP(A181,'ADM Details FY17'!$A$3:$M$3515,13,FALSE)</f>
        <v>1</v>
      </c>
      <c r="L181" s="1">
        <f>VLOOKUP(A181,'ADM Details FY17'!$A$3:$O$3515,15,FALSE)</f>
        <v>0</v>
      </c>
      <c r="M181" s="1">
        <f>VLOOKUP(A181,'ADM Details FY17'!$A$3:$P$3515,16,FALSE)</f>
        <v>0</v>
      </c>
      <c r="N181" s="1">
        <f>VLOOKUP(A181,'ADM Details FY17'!$A$3:$Q$3515,17,FALSE)</f>
        <v>0</v>
      </c>
      <c r="O181" s="1">
        <f>VLOOKUP(A181,'ADM Details FY17'!$A$3:$S$3515,19,FALSE)</f>
        <v>0</v>
      </c>
      <c r="P181" s="1">
        <f>VLOOKUP(A181,'ADM Details FY17'!$A$3:$U$3515,21,FALSE)</f>
        <v>0</v>
      </c>
      <c r="Q181" s="1">
        <f>VLOOKUP(A181,'ADM Details FY17'!$A$3:$V$3515,22,FALSE)</f>
        <v>0</v>
      </c>
      <c r="R181" s="1">
        <f>VLOOKUP(A181,'ADM Details FY17'!$A$3:$W$3515,23,FALSE)</f>
        <v>0</v>
      </c>
      <c r="S181" s="1">
        <f>VLOOKUP(A181,'ADM Details FY17'!$A$3:$X$3515,24,FALSE)</f>
        <v>0</v>
      </c>
      <c r="T181" s="1">
        <f>VLOOKUP(A181,'ADM Details FY17'!$A$3:$Y$3515,25,FALSE)</f>
        <v>0</v>
      </c>
      <c r="U181" s="1">
        <f>VLOOKUP(A181,'ADM Details FY17'!$A$3:$AA$3515,27,FALSE)</f>
        <v>0</v>
      </c>
      <c r="V181" s="1">
        <f>IFERROR(VLOOKUP(C181,'eindex _tget pp '!$A$4:$E$615,5,FALSE),0)</f>
        <v>500.54221762898089</v>
      </c>
      <c r="W181" s="31">
        <f>IFERROR(VLOOKUP(C181,'eindex _tget pp '!$A$4:$F$615,6,FALSE),0)</f>
        <v>0.80189160950000005</v>
      </c>
      <c r="X181" s="4">
        <f>IFERROR(VLOOKUP(B181,'eschools 16'!$A$2:$F$25,6,FALSE),1)</f>
        <v>2</v>
      </c>
      <c r="Y181" s="1">
        <f t="shared" si="10"/>
        <v>0</v>
      </c>
      <c r="Z181" s="1">
        <f t="shared" si="11"/>
        <v>0</v>
      </c>
      <c r="AA181" s="31">
        <f>IFERROR(VLOOKUP(C181,'eindex _tget pp '!$A$4:$G$615,7,FALSE),0)</f>
        <v>0.51046951100000004</v>
      </c>
      <c r="AB181" s="1">
        <f>VLOOKUP(A181,'ADM Details FY17'!$A$3:$AB$3515,28,FALSE)</f>
        <v>0</v>
      </c>
      <c r="AC181" s="1">
        <f t="shared" si="12"/>
        <v>0</v>
      </c>
      <c r="AD181" s="1">
        <f t="shared" si="13"/>
        <v>1</v>
      </c>
      <c r="AE181" s="1">
        <f t="shared" si="14"/>
        <v>25</v>
      </c>
    </row>
    <row r="182" spans="1:31" x14ac:dyDescent="0.25">
      <c r="A182" t="str">
        <f>B182&amp;"-"&amp;COUNTIF($B$3:B182,B182)</f>
        <v>236-28</v>
      </c>
      <c r="B182">
        <v>236</v>
      </c>
      <c r="C182" s="18">
        <f>VLOOKUP(A182,'ADM Details FY17'!$A$3:$D$3515,4,FALSE)</f>
        <v>47241</v>
      </c>
      <c r="D182" s="1">
        <f>VLOOKUP(A182,'ADM Details FY17'!$A$3:$E$3515,5,FALSE)</f>
        <v>28.93</v>
      </c>
      <c r="E182" s="1">
        <f>VLOOKUP(A182,'ADM Details FY17'!$A$3:$F$3515,6,FALSE)</f>
        <v>0</v>
      </c>
      <c r="F182" s="1">
        <f>VLOOKUP(A182,'ADM Details FY17'!$A$3:$G$3515,7,FALSE)</f>
        <v>0.5</v>
      </c>
      <c r="G182" s="1">
        <f>VLOOKUP(A182,'ADM Details FY17'!$A$3:$H$3515,8,FALSE)</f>
        <v>0</v>
      </c>
      <c r="H182" s="1">
        <f>VLOOKUP(A182,'ADM Details FY17'!$A$3:$I$3515,9,FALSE)</f>
        <v>0</v>
      </c>
      <c r="I182" s="1">
        <f>VLOOKUP(A182,'ADM Details FY17'!$A$3:$J$3517,10,FALSE)</f>
        <v>0</v>
      </c>
      <c r="J182" s="1">
        <f>VLOOKUP(A182,'ADM Details FY17'!$A$3:$K$3515,11,FALSE)</f>
        <v>0.56999999999999995</v>
      </c>
      <c r="K182" s="1">
        <f>VLOOKUP(A182,'ADM Details FY17'!$A$3:$M$3515,13,FALSE)</f>
        <v>3.57</v>
      </c>
      <c r="L182" s="1">
        <f>VLOOKUP(A182,'ADM Details FY17'!$A$3:$O$3515,15,FALSE)</f>
        <v>0</v>
      </c>
      <c r="M182" s="1">
        <f>VLOOKUP(A182,'ADM Details FY17'!$A$3:$P$3515,16,FALSE)</f>
        <v>0</v>
      </c>
      <c r="N182" s="1">
        <f>VLOOKUP(A182,'ADM Details FY17'!$A$3:$Q$3515,17,FALSE)</f>
        <v>0</v>
      </c>
      <c r="O182" s="1">
        <f>VLOOKUP(A182,'ADM Details FY17'!$A$3:$S$3515,19,FALSE)</f>
        <v>0</v>
      </c>
      <c r="P182" s="1">
        <f>VLOOKUP(A182,'ADM Details FY17'!$A$3:$U$3515,21,FALSE)</f>
        <v>0.32</v>
      </c>
      <c r="Q182" s="1">
        <f>VLOOKUP(A182,'ADM Details FY17'!$A$3:$V$3515,22,FALSE)</f>
        <v>0</v>
      </c>
      <c r="R182" s="1">
        <f>VLOOKUP(A182,'ADM Details FY17'!$A$3:$W$3515,23,FALSE)</f>
        <v>0</v>
      </c>
      <c r="S182" s="1">
        <f>VLOOKUP(A182,'ADM Details FY17'!$A$3:$X$3515,24,FALSE)</f>
        <v>0</v>
      </c>
      <c r="T182" s="1">
        <f>VLOOKUP(A182,'ADM Details FY17'!$A$3:$Y$3515,25,FALSE)</f>
        <v>1.24</v>
      </c>
      <c r="U182" s="1">
        <f>VLOOKUP(A182,'ADM Details FY17'!$A$3:$AA$3515,27,FALSE)</f>
        <v>0</v>
      </c>
      <c r="V182" s="1">
        <f>IFERROR(VLOOKUP(C182,'eindex _tget pp '!$A$4:$E$615,5,FALSE),0)</f>
        <v>0</v>
      </c>
      <c r="W182" s="31">
        <f>IFERROR(VLOOKUP(C182,'eindex _tget pp '!$A$4:$F$615,6,FALSE),0)</f>
        <v>9.0945514000000005E-2</v>
      </c>
      <c r="X182" s="4">
        <f>IFERROR(VLOOKUP(B182,'eschools 16'!$A$2:$F$25,6,FALSE),1)</f>
        <v>2</v>
      </c>
      <c r="Y182" s="1">
        <f t="shared" si="10"/>
        <v>0</v>
      </c>
      <c r="Z182" s="1">
        <f t="shared" si="11"/>
        <v>0</v>
      </c>
      <c r="AA182" s="31">
        <f>IFERROR(VLOOKUP(C182,'eindex _tget pp '!$A$4:$G$615,7,FALSE),0)</f>
        <v>0.16924830799999999</v>
      </c>
      <c r="AB182" s="1">
        <f>VLOOKUP(A182,'ADM Details FY17'!$A$3:$AB$3515,28,FALSE)</f>
        <v>0</v>
      </c>
      <c r="AC182" s="1">
        <f t="shared" si="12"/>
        <v>0</v>
      </c>
      <c r="AD182" s="1">
        <f t="shared" si="13"/>
        <v>28.93</v>
      </c>
      <c r="AE182" s="1">
        <f t="shared" si="14"/>
        <v>723.25</v>
      </c>
    </row>
    <row r="183" spans="1:31" x14ac:dyDescent="0.25">
      <c r="A183" t="str">
        <f>B183&amp;"-"&amp;COUNTIF($B$3:B183,B183)</f>
        <v>236-29</v>
      </c>
      <c r="B183">
        <v>236</v>
      </c>
      <c r="C183" s="18">
        <f>VLOOKUP(A183,'ADM Details FY17'!$A$3:$D$3515,4,FALSE)</f>
        <v>43562</v>
      </c>
      <c r="D183" s="1">
        <f>VLOOKUP(A183,'ADM Details FY17'!$A$3:$E$3515,5,FALSE)</f>
        <v>6.27</v>
      </c>
      <c r="E183" s="1">
        <f>VLOOKUP(A183,'ADM Details FY17'!$A$3:$F$3515,6,FALSE)</f>
        <v>0</v>
      </c>
      <c r="F183" s="1">
        <f>VLOOKUP(A183,'ADM Details FY17'!$A$3:$G$3515,7,FALSE)</f>
        <v>1.77</v>
      </c>
      <c r="G183" s="1">
        <f>VLOOKUP(A183,'ADM Details FY17'!$A$3:$H$3515,8,FALSE)</f>
        <v>0</v>
      </c>
      <c r="H183" s="1">
        <f>VLOOKUP(A183,'ADM Details FY17'!$A$3:$I$3515,9,FALSE)</f>
        <v>0</v>
      </c>
      <c r="I183" s="1">
        <f>VLOOKUP(A183,'ADM Details FY17'!$A$3:$J$3517,10,FALSE)</f>
        <v>0</v>
      </c>
      <c r="J183" s="1">
        <f>VLOOKUP(A183,'ADM Details FY17'!$A$3:$K$3515,11,FALSE)</f>
        <v>0</v>
      </c>
      <c r="K183" s="1">
        <f>VLOOKUP(A183,'ADM Details FY17'!$A$3:$M$3515,13,FALSE)</f>
        <v>4.7699999999999996</v>
      </c>
      <c r="L183" s="1">
        <f>VLOOKUP(A183,'ADM Details FY17'!$A$3:$O$3515,15,FALSE)</f>
        <v>0</v>
      </c>
      <c r="M183" s="1">
        <f>VLOOKUP(A183,'ADM Details FY17'!$A$3:$P$3515,16,FALSE)</f>
        <v>0</v>
      </c>
      <c r="N183" s="1">
        <f>VLOOKUP(A183,'ADM Details FY17'!$A$3:$Q$3515,17,FALSE)</f>
        <v>0</v>
      </c>
      <c r="O183" s="1">
        <f>VLOOKUP(A183,'ADM Details FY17'!$A$3:$S$3515,19,FALSE)</f>
        <v>0</v>
      </c>
      <c r="P183" s="1">
        <f>VLOOKUP(A183,'ADM Details FY17'!$A$3:$U$3515,21,FALSE)</f>
        <v>0</v>
      </c>
      <c r="Q183" s="1">
        <f>VLOOKUP(A183,'ADM Details FY17'!$A$3:$V$3515,22,FALSE)</f>
        <v>0</v>
      </c>
      <c r="R183" s="1">
        <f>VLOOKUP(A183,'ADM Details FY17'!$A$3:$W$3515,23,FALSE)</f>
        <v>0</v>
      </c>
      <c r="S183" s="1">
        <f>VLOOKUP(A183,'ADM Details FY17'!$A$3:$X$3515,24,FALSE)</f>
        <v>0</v>
      </c>
      <c r="T183" s="1">
        <f>VLOOKUP(A183,'ADM Details FY17'!$A$3:$Y$3515,25,FALSE)</f>
        <v>0.24</v>
      </c>
      <c r="U183" s="1">
        <f>VLOOKUP(A183,'ADM Details FY17'!$A$3:$AA$3515,27,FALSE)</f>
        <v>0</v>
      </c>
      <c r="V183" s="1">
        <f>IFERROR(VLOOKUP(C183,'eindex _tget pp '!$A$4:$E$615,5,FALSE),0)</f>
        <v>118.39971372819718</v>
      </c>
      <c r="W183" s="31">
        <f>IFERROR(VLOOKUP(C183,'eindex _tget pp '!$A$4:$F$615,6,FALSE),0)</f>
        <v>2.0076204588</v>
      </c>
      <c r="X183" s="4">
        <f>IFERROR(VLOOKUP(B183,'eschools 16'!$A$2:$F$25,6,FALSE),1)</f>
        <v>2</v>
      </c>
      <c r="Y183" s="1">
        <f t="shared" si="10"/>
        <v>0</v>
      </c>
      <c r="Z183" s="1">
        <f t="shared" si="11"/>
        <v>0</v>
      </c>
      <c r="AA183" s="31">
        <f>IFERROR(VLOOKUP(C183,'eindex _tget pp '!$A$4:$G$615,7,FALSE),0)</f>
        <v>0.367776031</v>
      </c>
      <c r="AB183" s="1">
        <f>VLOOKUP(A183,'ADM Details FY17'!$A$3:$AB$3515,28,FALSE)</f>
        <v>0</v>
      </c>
      <c r="AC183" s="1">
        <f t="shared" si="12"/>
        <v>0</v>
      </c>
      <c r="AD183" s="1">
        <f t="shared" si="13"/>
        <v>6.27</v>
      </c>
      <c r="AE183" s="1">
        <f t="shared" si="14"/>
        <v>156.75</v>
      </c>
    </row>
    <row r="184" spans="1:31" x14ac:dyDescent="0.25">
      <c r="A184" t="str">
        <f>B184&amp;"-"&amp;COUNTIF($B$3:B184,B184)</f>
        <v>236-30</v>
      </c>
      <c r="B184">
        <v>236</v>
      </c>
      <c r="C184" s="18">
        <f>VLOOKUP(A184,'ADM Details FY17'!$A$3:$D$3515,4,FALSE)</f>
        <v>43570</v>
      </c>
      <c r="D184" s="1">
        <f>VLOOKUP(A184,'ADM Details FY17'!$A$3:$E$3515,5,FALSE)</f>
        <v>1.99</v>
      </c>
      <c r="E184" s="1">
        <f>VLOOKUP(A184,'ADM Details FY17'!$A$3:$F$3515,6,FALSE)</f>
        <v>0</v>
      </c>
      <c r="F184" s="1">
        <f>VLOOKUP(A184,'ADM Details FY17'!$A$3:$G$3515,7,FALSE)</f>
        <v>0</v>
      </c>
      <c r="G184" s="1">
        <f>VLOOKUP(A184,'ADM Details FY17'!$A$3:$H$3515,8,FALSE)</f>
        <v>0</v>
      </c>
      <c r="H184" s="1">
        <f>VLOOKUP(A184,'ADM Details FY17'!$A$3:$I$3515,9,FALSE)</f>
        <v>0</v>
      </c>
      <c r="I184" s="1">
        <f>VLOOKUP(A184,'ADM Details FY17'!$A$3:$J$3517,10,FALSE)</f>
        <v>0</v>
      </c>
      <c r="J184" s="1">
        <f>VLOOKUP(A184,'ADM Details FY17'!$A$3:$K$3515,11,FALSE)</f>
        <v>0</v>
      </c>
      <c r="K184" s="1">
        <f>VLOOKUP(A184,'ADM Details FY17'!$A$3:$M$3515,13,FALSE)</f>
        <v>0.99</v>
      </c>
      <c r="L184" s="1">
        <f>VLOOKUP(A184,'ADM Details FY17'!$A$3:$O$3515,15,FALSE)</f>
        <v>0</v>
      </c>
      <c r="M184" s="1">
        <f>VLOOKUP(A184,'ADM Details FY17'!$A$3:$P$3515,16,FALSE)</f>
        <v>0</v>
      </c>
      <c r="N184" s="1">
        <f>VLOOKUP(A184,'ADM Details FY17'!$A$3:$Q$3515,17,FALSE)</f>
        <v>0</v>
      </c>
      <c r="O184" s="1">
        <f>VLOOKUP(A184,'ADM Details FY17'!$A$3:$S$3515,19,FALSE)</f>
        <v>0</v>
      </c>
      <c r="P184" s="1">
        <f>VLOOKUP(A184,'ADM Details FY17'!$A$3:$U$3515,21,FALSE)</f>
        <v>0</v>
      </c>
      <c r="Q184" s="1">
        <f>VLOOKUP(A184,'ADM Details FY17'!$A$3:$V$3515,22,FALSE)</f>
        <v>0</v>
      </c>
      <c r="R184" s="1">
        <f>VLOOKUP(A184,'ADM Details FY17'!$A$3:$W$3515,23,FALSE)</f>
        <v>0</v>
      </c>
      <c r="S184" s="1">
        <f>VLOOKUP(A184,'ADM Details FY17'!$A$3:$X$3515,24,FALSE)</f>
        <v>0</v>
      </c>
      <c r="T184" s="1">
        <f>VLOOKUP(A184,'ADM Details FY17'!$A$3:$Y$3515,25,FALSE)</f>
        <v>0</v>
      </c>
      <c r="U184" s="1">
        <f>VLOOKUP(A184,'ADM Details FY17'!$A$3:$AA$3515,27,FALSE)</f>
        <v>0</v>
      </c>
      <c r="V184" s="1">
        <f>IFERROR(VLOOKUP(C184,'eindex _tget pp '!$A$4:$E$615,5,FALSE),0)</f>
        <v>707.53902696212378</v>
      </c>
      <c r="W184" s="31">
        <f>IFERROR(VLOOKUP(C184,'eindex _tget pp '!$A$4:$F$615,6,FALSE),0)</f>
        <v>0.26330165500000002</v>
      </c>
      <c r="X184" s="4">
        <f>IFERROR(VLOOKUP(B184,'eschools 16'!$A$2:$F$25,6,FALSE),1)</f>
        <v>2</v>
      </c>
      <c r="Y184" s="1">
        <f t="shared" si="10"/>
        <v>0</v>
      </c>
      <c r="Z184" s="1">
        <f t="shared" si="11"/>
        <v>0</v>
      </c>
      <c r="AA184" s="31">
        <f>IFERROR(VLOOKUP(C184,'eindex _tget pp '!$A$4:$G$615,7,FALSE),0)</f>
        <v>0.68570802900000005</v>
      </c>
      <c r="AB184" s="1">
        <f>VLOOKUP(A184,'ADM Details FY17'!$A$3:$AB$3515,28,FALSE)</f>
        <v>0</v>
      </c>
      <c r="AC184" s="1">
        <f t="shared" si="12"/>
        <v>0</v>
      </c>
      <c r="AD184" s="1">
        <f t="shared" si="13"/>
        <v>1.99</v>
      </c>
      <c r="AE184" s="1">
        <f t="shared" si="14"/>
        <v>49.75</v>
      </c>
    </row>
    <row r="185" spans="1:31" x14ac:dyDescent="0.25">
      <c r="A185" t="str">
        <f>B185&amp;"-"&amp;COUNTIF($B$3:B185,B185)</f>
        <v>236-31</v>
      </c>
      <c r="B185">
        <v>236</v>
      </c>
      <c r="C185" s="18">
        <f>VLOOKUP(A185,'ADM Details FY17'!$A$3:$D$3515,4,FALSE)</f>
        <v>47274</v>
      </c>
      <c r="D185" s="1">
        <f>VLOOKUP(A185,'ADM Details FY17'!$A$3:$E$3515,5,FALSE)</f>
        <v>8.94</v>
      </c>
      <c r="E185" s="1">
        <f>VLOOKUP(A185,'ADM Details FY17'!$A$3:$F$3515,6,FALSE)</f>
        <v>0</v>
      </c>
      <c r="F185" s="1">
        <f>VLOOKUP(A185,'ADM Details FY17'!$A$3:$G$3515,7,FALSE)</f>
        <v>1</v>
      </c>
      <c r="G185" s="1">
        <f>VLOOKUP(A185,'ADM Details FY17'!$A$3:$H$3515,8,FALSE)</f>
        <v>0.5</v>
      </c>
      <c r="H185" s="1">
        <f>VLOOKUP(A185,'ADM Details FY17'!$A$3:$I$3515,9,FALSE)</f>
        <v>0</v>
      </c>
      <c r="I185" s="1">
        <f>VLOOKUP(A185,'ADM Details FY17'!$A$3:$J$3517,10,FALSE)</f>
        <v>0</v>
      </c>
      <c r="J185" s="1">
        <f>VLOOKUP(A185,'ADM Details FY17'!$A$3:$K$3515,11,FALSE)</f>
        <v>0</v>
      </c>
      <c r="K185" s="1">
        <f>VLOOKUP(A185,'ADM Details FY17'!$A$3:$M$3515,13,FALSE)</f>
        <v>2.94</v>
      </c>
      <c r="L185" s="1">
        <f>VLOOKUP(A185,'ADM Details FY17'!$A$3:$O$3515,15,FALSE)</f>
        <v>0</v>
      </c>
      <c r="M185" s="1">
        <f>VLOOKUP(A185,'ADM Details FY17'!$A$3:$P$3515,16,FALSE)</f>
        <v>0</v>
      </c>
      <c r="N185" s="1">
        <f>VLOOKUP(A185,'ADM Details FY17'!$A$3:$Q$3515,17,FALSE)</f>
        <v>0</v>
      </c>
      <c r="O185" s="1">
        <f>VLOOKUP(A185,'ADM Details FY17'!$A$3:$S$3515,19,FALSE)</f>
        <v>0</v>
      </c>
      <c r="P185" s="1">
        <f>VLOOKUP(A185,'ADM Details FY17'!$A$3:$U$3515,21,FALSE)</f>
        <v>0</v>
      </c>
      <c r="Q185" s="1">
        <f>VLOOKUP(A185,'ADM Details FY17'!$A$3:$V$3515,22,FALSE)</f>
        <v>0</v>
      </c>
      <c r="R185" s="1">
        <f>VLOOKUP(A185,'ADM Details FY17'!$A$3:$W$3515,23,FALSE)</f>
        <v>0</v>
      </c>
      <c r="S185" s="1">
        <f>VLOOKUP(A185,'ADM Details FY17'!$A$3:$X$3515,24,FALSE)</f>
        <v>0</v>
      </c>
      <c r="T185" s="1">
        <f>VLOOKUP(A185,'ADM Details FY17'!$A$3:$Y$3515,25,FALSE)</f>
        <v>0</v>
      </c>
      <c r="U185" s="1">
        <f>VLOOKUP(A185,'ADM Details FY17'!$A$3:$AA$3515,27,FALSE)</f>
        <v>0</v>
      </c>
      <c r="V185" s="1">
        <f>IFERROR(VLOOKUP(C185,'eindex _tget pp '!$A$4:$E$615,5,FALSE),0)</f>
        <v>0</v>
      </c>
      <c r="W185" s="31">
        <f>IFERROR(VLOOKUP(C185,'eindex _tget pp '!$A$4:$F$615,6,FALSE),0)</f>
        <v>0.1161609722</v>
      </c>
      <c r="X185" s="4">
        <f>IFERROR(VLOOKUP(B185,'eschools 16'!$A$2:$F$25,6,FALSE),1)</f>
        <v>2</v>
      </c>
      <c r="Y185" s="1">
        <f t="shared" si="10"/>
        <v>0</v>
      </c>
      <c r="Z185" s="1">
        <f t="shared" si="11"/>
        <v>0</v>
      </c>
      <c r="AA185" s="31">
        <f>IFERROR(VLOOKUP(C185,'eindex _tget pp '!$A$4:$G$615,7,FALSE),0)</f>
        <v>0.233481513</v>
      </c>
      <c r="AB185" s="1">
        <f>VLOOKUP(A185,'ADM Details FY17'!$A$3:$AB$3515,28,FALSE)</f>
        <v>0</v>
      </c>
      <c r="AC185" s="1">
        <f t="shared" si="12"/>
        <v>0</v>
      </c>
      <c r="AD185" s="1">
        <f t="shared" si="13"/>
        <v>8.94</v>
      </c>
      <c r="AE185" s="1">
        <f t="shared" si="14"/>
        <v>223.5</v>
      </c>
    </row>
    <row r="186" spans="1:31" x14ac:dyDescent="0.25">
      <c r="A186" t="str">
        <f>B186&amp;"-"&amp;COUNTIF($B$3:B186,B186)</f>
        <v>236-32</v>
      </c>
      <c r="B186">
        <v>236</v>
      </c>
      <c r="C186" s="18">
        <f>VLOOKUP(A186,'ADM Details FY17'!$A$3:$D$3515,4,FALSE)</f>
        <v>43588</v>
      </c>
      <c r="D186" s="1">
        <f>VLOOKUP(A186,'ADM Details FY17'!$A$3:$E$3515,5,FALSE)</f>
        <v>1.74</v>
      </c>
      <c r="E186" s="1">
        <f>VLOOKUP(A186,'ADM Details FY17'!$A$3:$F$3515,6,FALSE)</f>
        <v>0</v>
      </c>
      <c r="F186" s="1">
        <f>VLOOKUP(A186,'ADM Details FY17'!$A$3:$G$3515,7,FALSE)</f>
        <v>0</v>
      </c>
      <c r="G186" s="1">
        <f>VLOOKUP(A186,'ADM Details FY17'!$A$3:$H$3515,8,FALSE)</f>
        <v>0</v>
      </c>
      <c r="H186" s="1">
        <f>VLOOKUP(A186,'ADM Details FY17'!$A$3:$I$3515,9,FALSE)</f>
        <v>0</v>
      </c>
      <c r="I186" s="1">
        <f>VLOOKUP(A186,'ADM Details FY17'!$A$3:$J$3517,10,FALSE)</f>
        <v>0</v>
      </c>
      <c r="J186" s="1">
        <f>VLOOKUP(A186,'ADM Details FY17'!$A$3:$K$3515,11,FALSE)</f>
        <v>0</v>
      </c>
      <c r="K186" s="1">
        <f>VLOOKUP(A186,'ADM Details FY17'!$A$3:$M$3515,13,FALSE)</f>
        <v>0.74</v>
      </c>
      <c r="L186" s="1">
        <f>VLOOKUP(A186,'ADM Details FY17'!$A$3:$O$3515,15,FALSE)</f>
        <v>0</v>
      </c>
      <c r="M186" s="1">
        <f>VLOOKUP(A186,'ADM Details FY17'!$A$3:$P$3515,16,FALSE)</f>
        <v>0</v>
      </c>
      <c r="N186" s="1">
        <f>VLOOKUP(A186,'ADM Details FY17'!$A$3:$Q$3515,17,FALSE)</f>
        <v>0</v>
      </c>
      <c r="O186" s="1">
        <f>VLOOKUP(A186,'ADM Details FY17'!$A$3:$S$3515,19,FALSE)</f>
        <v>0</v>
      </c>
      <c r="P186" s="1">
        <f>VLOOKUP(A186,'ADM Details FY17'!$A$3:$U$3515,21,FALSE)</f>
        <v>0</v>
      </c>
      <c r="Q186" s="1">
        <f>VLOOKUP(A186,'ADM Details FY17'!$A$3:$V$3515,22,FALSE)</f>
        <v>0</v>
      </c>
      <c r="R186" s="1">
        <f>VLOOKUP(A186,'ADM Details FY17'!$A$3:$W$3515,23,FALSE)</f>
        <v>0</v>
      </c>
      <c r="S186" s="1">
        <f>VLOOKUP(A186,'ADM Details FY17'!$A$3:$X$3515,24,FALSE)</f>
        <v>0</v>
      </c>
      <c r="T186" s="1">
        <f>VLOOKUP(A186,'ADM Details FY17'!$A$3:$Y$3515,25,FALSE)</f>
        <v>0</v>
      </c>
      <c r="U186" s="1">
        <f>VLOOKUP(A186,'ADM Details FY17'!$A$3:$AA$3515,27,FALSE)</f>
        <v>0</v>
      </c>
      <c r="V186" s="1">
        <f>IFERROR(VLOOKUP(C186,'eindex _tget pp '!$A$4:$E$615,5,FALSE),0)</f>
        <v>695.23689825389226</v>
      </c>
      <c r="W186" s="31">
        <f>IFERROR(VLOOKUP(C186,'eindex _tget pp '!$A$4:$F$615,6,FALSE),0)</f>
        <v>0.81185767819999999</v>
      </c>
      <c r="X186" s="4">
        <f>IFERROR(VLOOKUP(B186,'eschools 16'!$A$2:$F$25,6,FALSE),1)</f>
        <v>2</v>
      </c>
      <c r="Y186" s="1">
        <f t="shared" si="10"/>
        <v>0</v>
      </c>
      <c r="Z186" s="1">
        <f t="shared" si="11"/>
        <v>0</v>
      </c>
      <c r="AA186" s="31">
        <f>IFERROR(VLOOKUP(C186,'eindex _tget pp '!$A$4:$G$615,7,FALSE),0)</f>
        <v>0.62699031299999997</v>
      </c>
      <c r="AB186" s="1">
        <f>VLOOKUP(A186,'ADM Details FY17'!$A$3:$AB$3515,28,FALSE)</f>
        <v>0</v>
      </c>
      <c r="AC186" s="1">
        <f t="shared" si="12"/>
        <v>0</v>
      </c>
      <c r="AD186" s="1">
        <f t="shared" si="13"/>
        <v>1.74</v>
      </c>
      <c r="AE186" s="1">
        <f t="shared" si="14"/>
        <v>43.5</v>
      </c>
    </row>
    <row r="187" spans="1:31" x14ac:dyDescent="0.25">
      <c r="A187" t="str">
        <f>B187&amp;"-"&amp;COUNTIF($B$3:B187,B187)</f>
        <v>236-33</v>
      </c>
      <c r="B187">
        <v>236</v>
      </c>
      <c r="C187" s="18">
        <f>VLOOKUP(A187,'ADM Details FY17'!$A$3:$D$3515,4,FALSE)</f>
        <v>43596</v>
      </c>
      <c r="D187" s="1">
        <f>VLOOKUP(A187,'ADM Details FY17'!$A$3:$E$3515,5,FALSE)</f>
        <v>4.57</v>
      </c>
      <c r="E187" s="1">
        <f>VLOOKUP(A187,'ADM Details FY17'!$A$3:$F$3515,6,FALSE)</f>
        <v>0</v>
      </c>
      <c r="F187" s="1">
        <f>VLOOKUP(A187,'ADM Details FY17'!$A$3:$G$3515,7,FALSE)</f>
        <v>0</v>
      </c>
      <c r="G187" s="1">
        <f>VLOOKUP(A187,'ADM Details FY17'!$A$3:$H$3515,8,FALSE)</f>
        <v>0</v>
      </c>
      <c r="H187" s="1">
        <f>VLOOKUP(A187,'ADM Details FY17'!$A$3:$I$3515,9,FALSE)</f>
        <v>0</v>
      </c>
      <c r="I187" s="1">
        <f>VLOOKUP(A187,'ADM Details FY17'!$A$3:$J$3517,10,FALSE)</f>
        <v>0</v>
      </c>
      <c r="J187" s="1">
        <f>VLOOKUP(A187,'ADM Details FY17'!$A$3:$K$3515,11,FALSE)</f>
        <v>0</v>
      </c>
      <c r="K187" s="1">
        <f>VLOOKUP(A187,'ADM Details FY17'!$A$3:$M$3515,13,FALSE)</f>
        <v>1</v>
      </c>
      <c r="L187" s="1">
        <f>VLOOKUP(A187,'ADM Details FY17'!$A$3:$O$3515,15,FALSE)</f>
        <v>0</v>
      </c>
      <c r="M187" s="1">
        <f>VLOOKUP(A187,'ADM Details FY17'!$A$3:$P$3515,16,FALSE)</f>
        <v>0</v>
      </c>
      <c r="N187" s="1">
        <f>VLOOKUP(A187,'ADM Details FY17'!$A$3:$Q$3515,17,FALSE)</f>
        <v>0</v>
      </c>
      <c r="O187" s="1">
        <f>VLOOKUP(A187,'ADM Details FY17'!$A$3:$S$3515,19,FALSE)</f>
        <v>0</v>
      </c>
      <c r="P187" s="1">
        <f>VLOOKUP(A187,'ADM Details FY17'!$A$3:$U$3515,21,FALSE)</f>
        <v>0</v>
      </c>
      <c r="Q187" s="1">
        <f>VLOOKUP(A187,'ADM Details FY17'!$A$3:$V$3515,22,FALSE)</f>
        <v>0</v>
      </c>
      <c r="R187" s="1">
        <f>VLOOKUP(A187,'ADM Details FY17'!$A$3:$W$3515,23,FALSE)</f>
        <v>0</v>
      </c>
      <c r="S187" s="1">
        <f>VLOOKUP(A187,'ADM Details FY17'!$A$3:$X$3515,24,FALSE)</f>
        <v>0</v>
      </c>
      <c r="T187" s="1">
        <f>VLOOKUP(A187,'ADM Details FY17'!$A$3:$Y$3515,25,FALSE)</f>
        <v>0.17</v>
      </c>
      <c r="U187" s="1">
        <f>VLOOKUP(A187,'ADM Details FY17'!$A$3:$AA$3515,27,FALSE)</f>
        <v>0</v>
      </c>
      <c r="V187" s="1">
        <f>IFERROR(VLOOKUP(C187,'eindex _tget pp '!$A$4:$E$615,5,FALSE),0)</f>
        <v>454.87798435539963</v>
      </c>
      <c r="W187" s="31">
        <f>IFERROR(VLOOKUP(C187,'eindex _tget pp '!$A$4:$F$615,6,FALSE),0)</f>
        <v>0.69900355970000005</v>
      </c>
      <c r="X187" s="4">
        <f>IFERROR(VLOOKUP(B187,'eschools 16'!$A$2:$F$25,6,FALSE),1)</f>
        <v>2</v>
      </c>
      <c r="Y187" s="1">
        <f t="shared" si="10"/>
        <v>0</v>
      </c>
      <c r="Z187" s="1">
        <f t="shared" si="11"/>
        <v>0</v>
      </c>
      <c r="AA187" s="31">
        <f>IFERROR(VLOOKUP(C187,'eindex _tget pp '!$A$4:$G$615,7,FALSE),0)</f>
        <v>0.51549132200000003</v>
      </c>
      <c r="AB187" s="1">
        <f>VLOOKUP(A187,'ADM Details FY17'!$A$3:$AB$3515,28,FALSE)</f>
        <v>0</v>
      </c>
      <c r="AC187" s="1">
        <f t="shared" si="12"/>
        <v>0</v>
      </c>
      <c r="AD187" s="1">
        <f t="shared" si="13"/>
        <v>4.57</v>
      </c>
      <c r="AE187" s="1">
        <f t="shared" si="14"/>
        <v>114.25</v>
      </c>
    </row>
    <row r="188" spans="1:31" x14ac:dyDescent="0.25">
      <c r="A188" t="str">
        <f>B188&amp;"-"&amp;COUNTIF($B$3:B188,B188)</f>
        <v>236-34</v>
      </c>
      <c r="B188">
        <v>236</v>
      </c>
      <c r="C188" s="18">
        <f>VLOOKUP(A188,'ADM Details FY17'!$A$3:$D$3515,4,FALSE)</f>
        <v>43604</v>
      </c>
      <c r="D188" s="1">
        <f>VLOOKUP(A188,'ADM Details FY17'!$A$3:$E$3515,5,FALSE)</f>
        <v>4</v>
      </c>
      <c r="E188" s="1">
        <f>VLOOKUP(A188,'ADM Details FY17'!$A$3:$F$3515,6,FALSE)</f>
        <v>0</v>
      </c>
      <c r="F188" s="1">
        <f>VLOOKUP(A188,'ADM Details FY17'!$A$3:$G$3515,7,FALSE)</f>
        <v>1</v>
      </c>
      <c r="G188" s="1">
        <f>VLOOKUP(A188,'ADM Details FY17'!$A$3:$H$3515,8,FALSE)</f>
        <v>0</v>
      </c>
      <c r="H188" s="1">
        <f>VLOOKUP(A188,'ADM Details FY17'!$A$3:$I$3515,9,FALSE)</f>
        <v>0</v>
      </c>
      <c r="I188" s="1">
        <f>VLOOKUP(A188,'ADM Details FY17'!$A$3:$J$3517,10,FALSE)</f>
        <v>0</v>
      </c>
      <c r="J188" s="1">
        <f>VLOOKUP(A188,'ADM Details FY17'!$A$3:$K$3515,11,FALSE)</f>
        <v>0</v>
      </c>
      <c r="K188" s="1">
        <f>VLOOKUP(A188,'ADM Details FY17'!$A$3:$M$3515,13,FALSE)</f>
        <v>3</v>
      </c>
      <c r="L188" s="1">
        <f>VLOOKUP(A188,'ADM Details FY17'!$A$3:$O$3515,15,FALSE)</f>
        <v>0</v>
      </c>
      <c r="M188" s="1">
        <f>VLOOKUP(A188,'ADM Details FY17'!$A$3:$P$3515,16,FALSE)</f>
        <v>0</v>
      </c>
      <c r="N188" s="1">
        <f>VLOOKUP(A188,'ADM Details FY17'!$A$3:$Q$3515,17,FALSE)</f>
        <v>0</v>
      </c>
      <c r="O188" s="1">
        <f>VLOOKUP(A188,'ADM Details FY17'!$A$3:$S$3515,19,FALSE)</f>
        <v>0</v>
      </c>
      <c r="P188" s="1">
        <f>VLOOKUP(A188,'ADM Details FY17'!$A$3:$U$3515,21,FALSE)</f>
        <v>0</v>
      </c>
      <c r="Q188" s="1">
        <f>VLOOKUP(A188,'ADM Details FY17'!$A$3:$V$3515,22,FALSE)</f>
        <v>0.13</v>
      </c>
      <c r="R188" s="1">
        <f>VLOOKUP(A188,'ADM Details FY17'!$A$3:$W$3515,23,FALSE)</f>
        <v>0</v>
      </c>
      <c r="S188" s="1">
        <f>VLOOKUP(A188,'ADM Details FY17'!$A$3:$X$3515,24,FALSE)</f>
        <v>0</v>
      </c>
      <c r="T188" s="1">
        <f>VLOOKUP(A188,'ADM Details FY17'!$A$3:$Y$3515,25,FALSE)</f>
        <v>0.4</v>
      </c>
      <c r="U188" s="1">
        <f>VLOOKUP(A188,'ADM Details FY17'!$A$3:$AA$3515,27,FALSE)</f>
        <v>0</v>
      </c>
      <c r="V188" s="1">
        <f>IFERROR(VLOOKUP(C188,'eindex _tget pp '!$A$4:$E$615,5,FALSE),0)</f>
        <v>264.08277275745593</v>
      </c>
      <c r="W188" s="31">
        <f>IFERROR(VLOOKUP(C188,'eindex _tget pp '!$A$4:$F$615,6,FALSE),0)</f>
        <v>1.0503456577000001</v>
      </c>
      <c r="X188" s="4">
        <f>IFERROR(VLOOKUP(B188,'eschools 16'!$A$2:$F$25,6,FALSE),1)</f>
        <v>2</v>
      </c>
      <c r="Y188" s="1">
        <f t="shared" si="10"/>
        <v>0</v>
      </c>
      <c r="Z188" s="1">
        <f t="shared" si="11"/>
        <v>0</v>
      </c>
      <c r="AA188" s="31">
        <f>IFERROR(VLOOKUP(C188,'eindex _tget pp '!$A$4:$G$615,7,FALSE),0)</f>
        <v>0.466021878</v>
      </c>
      <c r="AB188" s="1">
        <f>VLOOKUP(A188,'ADM Details FY17'!$A$3:$AB$3515,28,FALSE)</f>
        <v>0</v>
      </c>
      <c r="AC188" s="1">
        <f t="shared" si="12"/>
        <v>0</v>
      </c>
      <c r="AD188" s="1">
        <f t="shared" si="13"/>
        <v>4</v>
      </c>
      <c r="AE188" s="1">
        <f t="shared" si="14"/>
        <v>100</v>
      </c>
    </row>
    <row r="189" spans="1:31" x14ac:dyDescent="0.25">
      <c r="A189" t="str">
        <f>B189&amp;"-"&amp;COUNTIF($B$3:B189,B189)</f>
        <v>236-35</v>
      </c>
      <c r="B189">
        <v>236</v>
      </c>
      <c r="C189" s="18">
        <f>VLOOKUP(A189,'ADM Details FY17'!$A$3:$D$3515,4,FALSE)</f>
        <v>48074</v>
      </c>
      <c r="D189" s="1">
        <f>VLOOKUP(A189,'ADM Details FY17'!$A$3:$E$3515,5,FALSE)</f>
        <v>3.19</v>
      </c>
      <c r="E189" s="1">
        <f>VLOOKUP(A189,'ADM Details FY17'!$A$3:$F$3515,6,FALSE)</f>
        <v>0</v>
      </c>
      <c r="F189" s="1">
        <f>VLOOKUP(A189,'ADM Details FY17'!$A$3:$G$3515,7,FALSE)</f>
        <v>0</v>
      </c>
      <c r="G189" s="1">
        <f>VLOOKUP(A189,'ADM Details FY17'!$A$3:$H$3515,8,FALSE)</f>
        <v>0</v>
      </c>
      <c r="H189" s="1">
        <f>VLOOKUP(A189,'ADM Details FY17'!$A$3:$I$3515,9,FALSE)</f>
        <v>0</v>
      </c>
      <c r="I189" s="1">
        <f>VLOOKUP(A189,'ADM Details FY17'!$A$3:$J$3517,10,FALSE)</f>
        <v>0</v>
      </c>
      <c r="J189" s="1">
        <f>VLOOKUP(A189,'ADM Details FY17'!$A$3:$K$3515,11,FALSE)</f>
        <v>0</v>
      </c>
      <c r="K189" s="1">
        <f>VLOOKUP(A189,'ADM Details FY17'!$A$3:$M$3515,13,FALSE)</f>
        <v>0</v>
      </c>
      <c r="L189" s="1">
        <f>VLOOKUP(A189,'ADM Details FY17'!$A$3:$O$3515,15,FALSE)</f>
        <v>0</v>
      </c>
      <c r="M189" s="1">
        <f>VLOOKUP(A189,'ADM Details FY17'!$A$3:$P$3515,16,FALSE)</f>
        <v>0</v>
      </c>
      <c r="N189" s="1">
        <f>VLOOKUP(A189,'ADM Details FY17'!$A$3:$Q$3515,17,FALSE)</f>
        <v>0</v>
      </c>
      <c r="O189" s="1">
        <f>VLOOKUP(A189,'ADM Details FY17'!$A$3:$S$3515,19,FALSE)</f>
        <v>0</v>
      </c>
      <c r="P189" s="1">
        <f>VLOOKUP(A189,'ADM Details FY17'!$A$3:$U$3515,21,FALSE)</f>
        <v>0</v>
      </c>
      <c r="Q189" s="1">
        <f>VLOOKUP(A189,'ADM Details FY17'!$A$3:$V$3515,22,FALSE)</f>
        <v>0</v>
      </c>
      <c r="R189" s="1">
        <f>VLOOKUP(A189,'ADM Details FY17'!$A$3:$W$3515,23,FALSE)</f>
        <v>0</v>
      </c>
      <c r="S189" s="1">
        <f>VLOOKUP(A189,'ADM Details FY17'!$A$3:$X$3515,24,FALSE)</f>
        <v>0</v>
      </c>
      <c r="T189" s="1">
        <f>VLOOKUP(A189,'ADM Details FY17'!$A$3:$Y$3515,25,FALSE)</f>
        <v>0.2</v>
      </c>
      <c r="U189" s="1">
        <f>VLOOKUP(A189,'ADM Details FY17'!$A$3:$AA$3515,27,FALSE)</f>
        <v>0</v>
      </c>
      <c r="V189" s="1">
        <f>IFERROR(VLOOKUP(C189,'eindex _tget pp '!$A$4:$E$615,5,FALSE),0)</f>
        <v>104.62833439922539</v>
      </c>
      <c r="W189" s="31">
        <f>IFERROR(VLOOKUP(C189,'eindex _tget pp '!$A$4:$F$615,6,FALSE),0)</f>
        <v>0.2622798938</v>
      </c>
      <c r="X189" s="4">
        <f>IFERROR(VLOOKUP(B189,'eschools 16'!$A$2:$F$25,6,FALSE),1)</f>
        <v>2</v>
      </c>
      <c r="Y189" s="1">
        <f t="shared" si="10"/>
        <v>0</v>
      </c>
      <c r="Z189" s="1">
        <f t="shared" si="11"/>
        <v>0</v>
      </c>
      <c r="AA189" s="31">
        <f>IFERROR(VLOOKUP(C189,'eindex _tget pp '!$A$4:$G$615,7,FALSE),0)</f>
        <v>0.34609939000000001</v>
      </c>
      <c r="AB189" s="1">
        <f>VLOOKUP(A189,'ADM Details FY17'!$A$3:$AB$3515,28,FALSE)</f>
        <v>0</v>
      </c>
      <c r="AC189" s="1">
        <f t="shared" si="12"/>
        <v>0</v>
      </c>
      <c r="AD189" s="1">
        <f t="shared" si="13"/>
        <v>3.19</v>
      </c>
      <c r="AE189" s="1">
        <f t="shared" si="14"/>
        <v>79.75</v>
      </c>
    </row>
    <row r="190" spans="1:31" x14ac:dyDescent="0.25">
      <c r="A190" t="str">
        <f>B190&amp;"-"&amp;COUNTIF($B$3:B190,B190)</f>
        <v>236-36</v>
      </c>
      <c r="B190">
        <v>236</v>
      </c>
      <c r="C190" s="18">
        <f>VLOOKUP(A190,'ADM Details FY17'!$A$3:$D$3515,4,FALSE)</f>
        <v>48926</v>
      </c>
      <c r="D190" s="1">
        <f>VLOOKUP(A190,'ADM Details FY17'!$A$3:$E$3515,5,FALSE)</f>
        <v>1.37</v>
      </c>
      <c r="E190" s="1">
        <f>VLOOKUP(A190,'ADM Details FY17'!$A$3:$F$3515,6,FALSE)</f>
        <v>0</v>
      </c>
      <c r="F190" s="1">
        <f>VLOOKUP(A190,'ADM Details FY17'!$A$3:$G$3515,7,FALSE)</f>
        <v>0</v>
      </c>
      <c r="G190" s="1">
        <f>VLOOKUP(A190,'ADM Details FY17'!$A$3:$H$3515,8,FALSE)</f>
        <v>0</v>
      </c>
      <c r="H190" s="1">
        <f>VLOOKUP(A190,'ADM Details FY17'!$A$3:$I$3515,9,FALSE)</f>
        <v>0</v>
      </c>
      <c r="I190" s="1">
        <f>VLOOKUP(A190,'ADM Details FY17'!$A$3:$J$3517,10,FALSE)</f>
        <v>0</v>
      </c>
      <c r="J190" s="1">
        <f>VLOOKUP(A190,'ADM Details FY17'!$A$3:$K$3515,11,FALSE)</f>
        <v>0</v>
      </c>
      <c r="K190" s="1">
        <f>VLOOKUP(A190,'ADM Details FY17'!$A$3:$M$3515,13,FALSE)</f>
        <v>0.37</v>
      </c>
      <c r="L190" s="1">
        <f>VLOOKUP(A190,'ADM Details FY17'!$A$3:$O$3515,15,FALSE)</f>
        <v>0</v>
      </c>
      <c r="M190" s="1">
        <f>VLOOKUP(A190,'ADM Details FY17'!$A$3:$P$3515,16,FALSE)</f>
        <v>0</v>
      </c>
      <c r="N190" s="1">
        <f>VLOOKUP(A190,'ADM Details FY17'!$A$3:$Q$3515,17,FALSE)</f>
        <v>0</v>
      </c>
      <c r="O190" s="1">
        <f>VLOOKUP(A190,'ADM Details FY17'!$A$3:$S$3515,19,FALSE)</f>
        <v>0</v>
      </c>
      <c r="P190" s="1">
        <f>VLOOKUP(A190,'ADM Details FY17'!$A$3:$U$3515,21,FALSE)</f>
        <v>0</v>
      </c>
      <c r="Q190" s="1">
        <f>VLOOKUP(A190,'ADM Details FY17'!$A$3:$V$3515,22,FALSE)</f>
        <v>0</v>
      </c>
      <c r="R190" s="1">
        <f>VLOOKUP(A190,'ADM Details FY17'!$A$3:$W$3515,23,FALSE)</f>
        <v>0</v>
      </c>
      <c r="S190" s="1">
        <f>VLOOKUP(A190,'ADM Details FY17'!$A$3:$X$3515,24,FALSE)</f>
        <v>0</v>
      </c>
      <c r="T190" s="1">
        <f>VLOOKUP(A190,'ADM Details FY17'!$A$3:$Y$3515,25,FALSE)</f>
        <v>0</v>
      </c>
      <c r="U190" s="1">
        <f>VLOOKUP(A190,'ADM Details FY17'!$A$3:$AA$3515,27,FALSE)</f>
        <v>0</v>
      </c>
      <c r="V190" s="1">
        <f>IFERROR(VLOOKUP(C190,'eindex _tget pp '!$A$4:$E$615,5,FALSE),0)</f>
        <v>0</v>
      </c>
      <c r="W190" s="31">
        <f>IFERROR(VLOOKUP(C190,'eindex _tget pp '!$A$4:$F$615,6,FALSE),0)</f>
        <v>0.64675671850000005</v>
      </c>
      <c r="X190" s="4">
        <f>IFERROR(VLOOKUP(B190,'eschools 16'!$A$2:$F$25,6,FALSE),1)</f>
        <v>2</v>
      </c>
      <c r="Y190" s="1">
        <f t="shared" si="10"/>
        <v>0</v>
      </c>
      <c r="Z190" s="1">
        <f t="shared" si="11"/>
        <v>0</v>
      </c>
      <c r="AA190" s="31">
        <f>IFERROR(VLOOKUP(C190,'eindex _tget pp '!$A$4:$G$615,7,FALSE),0)</f>
        <v>0.241477309</v>
      </c>
      <c r="AB190" s="1">
        <f>VLOOKUP(A190,'ADM Details FY17'!$A$3:$AB$3515,28,FALSE)</f>
        <v>0</v>
      </c>
      <c r="AC190" s="1">
        <f t="shared" si="12"/>
        <v>0</v>
      </c>
      <c r="AD190" s="1">
        <f t="shared" si="13"/>
        <v>1.37</v>
      </c>
      <c r="AE190" s="1">
        <f t="shared" si="14"/>
        <v>34.25</v>
      </c>
    </row>
    <row r="191" spans="1:31" x14ac:dyDescent="0.25">
      <c r="A191" t="str">
        <f>B191&amp;"-"&amp;COUNTIF($B$3:B191,B191)</f>
        <v>236-37</v>
      </c>
      <c r="B191">
        <v>236</v>
      </c>
      <c r="C191" s="18">
        <f>VLOOKUP(A191,'ADM Details FY17'!$A$3:$D$3515,4,FALSE)</f>
        <v>43612</v>
      </c>
      <c r="D191" s="1">
        <f>VLOOKUP(A191,'ADM Details FY17'!$A$3:$E$3515,5,FALSE)</f>
        <v>10.02</v>
      </c>
      <c r="E191" s="1">
        <f>VLOOKUP(A191,'ADM Details FY17'!$A$3:$F$3515,6,FALSE)</f>
        <v>0</v>
      </c>
      <c r="F191" s="1">
        <f>VLOOKUP(A191,'ADM Details FY17'!$A$3:$G$3515,7,FALSE)</f>
        <v>1.42</v>
      </c>
      <c r="G191" s="1">
        <f>VLOOKUP(A191,'ADM Details FY17'!$A$3:$H$3515,8,FALSE)</f>
        <v>0</v>
      </c>
      <c r="H191" s="1">
        <f>VLOOKUP(A191,'ADM Details FY17'!$A$3:$I$3515,9,FALSE)</f>
        <v>0</v>
      </c>
      <c r="I191" s="1">
        <f>VLOOKUP(A191,'ADM Details FY17'!$A$3:$J$3517,10,FALSE)</f>
        <v>0</v>
      </c>
      <c r="J191" s="1">
        <f>VLOOKUP(A191,'ADM Details FY17'!$A$3:$K$3515,11,FALSE)</f>
        <v>1</v>
      </c>
      <c r="K191" s="1">
        <f>VLOOKUP(A191,'ADM Details FY17'!$A$3:$M$3515,13,FALSE)</f>
        <v>3.85</v>
      </c>
      <c r="L191" s="1">
        <f>VLOOKUP(A191,'ADM Details FY17'!$A$3:$O$3515,15,FALSE)</f>
        <v>0</v>
      </c>
      <c r="M191" s="1">
        <f>VLOOKUP(A191,'ADM Details FY17'!$A$3:$P$3515,16,FALSE)</f>
        <v>0</v>
      </c>
      <c r="N191" s="1">
        <f>VLOOKUP(A191,'ADM Details FY17'!$A$3:$Q$3515,17,FALSE)</f>
        <v>0</v>
      </c>
      <c r="O191" s="1">
        <f>VLOOKUP(A191,'ADM Details FY17'!$A$3:$S$3515,19,FALSE)</f>
        <v>0</v>
      </c>
      <c r="P191" s="1">
        <f>VLOOKUP(A191,'ADM Details FY17'!$A$3:$U$3515,21,FALSE)</f>
        <v>0.37</v>
      </c>
      <c r="Q191" s="1">
        <f>VLOOKUP(A191,'ADM Details FY17'!$A$3:$V$3515,22,FALSE)</f>
        <v>0</v>
      </c>
      <c r="R191" s="1">
        <f>VLOOKUP(A191,'ADM Details FY17'!$A$3:$W$3515,23,FALSE)</f>
        <v>0</v>
      </c>
      <c r="S191" s="1">
        <f>VLOOKUP(A191,'ADM Details FY17'!$A$3:$X$3515,24,FALSE)</f>
        <v>0</v>
      </c>
      <c r="T191" s="1">
        <f>VLOOKUP(A191,'ADM Details FY17'!$A$3:$Y$3515,25,FALSE)</f>
        <v>0.4</v>
      </c>
      <c r="U191" s="1">
        <f>VLOOKUP(A191,'ADM Details FY17'!$A$3:$AA$3515,27,FALSE)</f>
        <v>0</v>
      </c>
      <c r="V191" s="1">
        <f>IFERROR(VLOOKUP(C191,'eindex _tget pp '!$A$4:$E$615,5,FALSE),0)</f>
        <v>0</v>
      </c>
      <c r="W191" s="31">
        <f>IFERROR(VLOOKUP(C191,'eindex _tget pp '!$A$4:$F$615,6,FALSE),0)</f>
        <v>0.45239227970000001</v>
      </c>
      <c r="X191" s="4">
        <f>IFERROR(VLOOKUP(B191,'eschools 16'!$A$2:$F$25,6,FALSE),1)</f>
        <v>2</v>
      </c>
      <c r="Y191" s="1">
        <f t="shared" si="10"/>
        <v>0</v>
      </c>
      <c r="Z191" s="1">
        <f t="shared" si="11"/>
        <v>0</v>
      </c>
      <c r="AA191" s="31">
        <f>IFERROR(VLOOKUP(C191,'eindex _tget pp '!$A$4:$G$615,7,FALSE),0)</f>
        <v>0.29592442099999999</v>
      </c>
      <c r="AB191" s="1">
        <f>VLOOKUP(A191,'ADM Details FY17'!$A$3:$AB$3515,28,FALSE)</f>
        <v>0</v>
      </c>
      <c r="AC191" s="1">
        <f t="shared" si="12"/>
        <v>0</v>
      </c>
      <c r="AD191" s="1">
        <f t="shared" si="13"/>
        <v>10.02</v>
      </c>
      <c r="AE191" s="1">
        <f t="shared" si="14"/>
        <v>250.5</v>
      </c>
    </row>
    <row r="192" spans="1:31" x14ac:dyDescent="0.25">
      <c r="A192" t="str">
        <f>B192&amp;"-"&amp;COUNTIF($B$3:B192,B192)</f>
        <v>236-38</v>
      </c>
      <c r="B192">
        <v>236</v>
      </c>
      <c r="C192" s="18">
        <f>VLOOKUP(A192,'ADM Details FY17'!$A$3:$D$3515,4,FALSE)</f>
        <v>47167</v>
      </c>
      <c r="D192" s="1">
        <f>VLOOKUP(A192,'ADM Details FY17'!$A$3:$E$3515,5,FALSE)</f>
        <v>3.54</v>
      </c>
      <c r="E192" s="1">
        <f>VLOOKUP(A192,'ADM Details FY17'!$A$3:$F$3515,6,FALSE)</f>
        <v>0</v>
      </c>
      <c r="F192" s="1">
        <f>VLOOKUP(A192,'ADM Details FY17'!$A$3:$G$3515,7,FALSE)</f>
        <v>2</v>
      </c>
      <c r="G192" s="1">
        <f>VLOOKUP(A192,'ADM Details FY17'!$A$3:$H$3515,8,FALSE)</f>
        <v>0</v>
      </c>
      <c r="H192" s="1">
        <f>VLOOKUP(A192,'ADM Details FY17'!$A$3:$I$3515,9,FALSE)</f>
        <v>0</v>
      </c>
      <c r="I192" s="1">
        <f>VLOOKUP(A192,'ADM Details FY17'!$A$3:$J$3517,10,FALSE)</f>
        <v>0</v>
      </c>
      <c r="J192" s="1">
        <f>VLOOKUP(A192,'ADM Details FY17'!$A$3:$K$3515,11,FALSE)</f>
        <v>0</v>
      </c>
      <c r="K192" s="1">
        <f>VLOOKUP(A192,'ADM Details FY17'!$A$3:$M$3515,13,FALSE)</f>
        <v>2.17</v>
      </c>
      <c r="L192" s="1">
        <f>VLOOKUP(A192,'ADM Details FY17'!$A$3:$O$3515,15,FALSE)</f>
        <v>0</v>
      </c>
      <c r="M192" s="1">
        <f>VLOOKUP(A192,'ADM Details FY17'!$A$3:$P$3515,16,FALSE)</f>
        <v>0</v>
      </c>
      <c r="N192" s="1">
        <f>VLOOKUP(A192,'ADM Details FY17'!$A$3:$Q$3515,17,FALSE)</f>
        <v>0</v>
      </c>
      <c r="O192" s="1">
        <f>VLOOKUP(A192,'ADM Details FY17'!$A$3:$S$3515,19,FALSE)</f>
        <v>0</v>
      </c>
      <c r="P192" s="1">
        <f>VLOOKUP(A192,'ADM Details FY17'!$A$3:$U$3515,21,FALSE)</f>
        <v>0</v>
      </c>
      <c r="Q192" s="1">
        <f>VLOOKUP(A192,'ADM Details FY17'!$A$3:$V$3515,22,FALSE)</f>
        <v>0</v>
      </c>
      <c r="R192" s="1">
        <f>VLOOKUP(A192,'ADM Details FY17'!$A$3:$W$3515,23,FALSE)</f>
        <v>0</v>
      </c>
      <c r="S192" s="1">
        <f>VLOOKUP(A192,'ADM Details FY17'!$A$3:$X$3515,24,FALSE)</f>
        <v>0</v>
      </c>
      <c r="T192" s="1">
        <f>VLOOKUP(A192,'ADM Details FY17'!$A$3:$Y$3515,25,FALSE)</f>
        <v>0</v>
      </c>
      <c r="U192" s="1">
        <f>VLOOKUP(A192,'ADM Details FY17'!$A$3:$AA$3515,27,FALSE)</f>
        <v>0</v>
      </c>
      <c r="V192" s="1">
        <f>IFERROR(VLOOKUP(C192,'eindex _tget pp '!$A$4:$E$615,5,FALSE),0)</f>
        <v>0</v>
      </c>
      <c r="W192" s="31">
        <f>IFERROR(VLOOKUP(C192,'eindex _tget pp '!$A$4:$F$615,6,FALSE),0)</f>
        <v>0.31605706059999999</v>
      </c>
      <c r="X192" s="4">
        <f>IFERROR(VLOOKUP(B192,'eschools 16'!$A$2:$F$25,6,FALSE),1)</f>
        <v>2</v>
      </c>
      <c r="Y192" s="1">
        <f t="shared" si="10"/>
        <v>0</v>
      </c>
      <c r="Z192" s="1">
        <f t="shared" si="11"/>
        <v>0</v>
      </c>
      <c r="AA192" s="31">
        <f>IFERROR(VLOOKUP(C192,'eindex _tget pp '!$A$4:$G$615,7,FALSE),0)</f>
        <v>0.19304649400000001</v>
      </c>
      <c r="AB192" s="1">
        <f>VLOOKUP(A192,'ADM Details FY17'!$A$3:$AB$3515,28,FALSE)</f>
        <v>0</v>
      </c>
      <c r="AC192" s="1">
        <f t="shared" si="12"/>
        <v>0</v>
      </c>
      <c r="AD192" s="1">
        <f t="shared" si="13"/>
        <v>3.54</v>
      </c>
      <c r="AE192" s="1">
        <f t="shared" si="14"/>
        <v>88.5</v>
      </c>
    </row>
    <row r="193" spans="1:31" x14ac:dyDescent="0.25">
      <c r="A193" t="str">
        <f>B193&amp;"-"&amp;COUNTIF($B$3:B193,B193)</f>
        <v>236-39</v>
      </c>
      <c r="B193">
        <v>236</v>
      </c>
      <c r="C193" s="18">
        <f>VLOOKUP(A193,'ADM Details FY17'!$A$3:$D$3515,4,FALSE)</f>
        <v>46854</v>
      </c>
      <c r="D193" s="1">
        <f>VLOOKUP(A193,'ADM Details FY17'!$A$3:$E$3515,5,FALSE)</f>
        <v>2.46</v>
      </c>
      <c r="E193" s="1">
        <f>VLOOKUP(A193,'ADM Details FY17'!$A$3:$F$3515,6,FALSE)</f>
        <v>0</v>
      </c>
      <c r="F193" s="1">
        <f>VLOOKUP(A193,'ADM Details FY17'!$A$3:$G$3515,7,FALSE)</f>
        <v>0</v>
      </c>
      <c r="G193" s="1">
        <f>VLOOKUP(A193,'ADM Details FY17'!$A$3:$H$3515,8,FALSE)</f>
        <v>0</v>
      </c>
      <c r="H193" s="1">
        <f>VLOOKUP(A193,'ADM Details FY17'!$A$3:$I$3515,9,FALSE)</f>
        <v>0</v>
      </c>
      <c r="I193" s="1">
        <f>VLOOKUP(A193,'ADM Details FY17'!$A$3:$J$3517,10,FALSE)</f>
        <v>0</v>
      </c>
      <c r="J193" s="1">
        <f>VLOOKUP(A193,'ADM Details FY17'!$A$3:$K$3515,11,FALSE)</f>
        <v>0</v>
      </c>
      <c r="K193" s="1">
        <f>VLOOKUP(A193,'ADM Details FY17'!$A$3:$M$3515,13,FALSE)</f>
        <v>0.46</v>
      </c>
      <c r="L193" s="1">
        <f>VLOOKUP(A193,'ADM Details FY17'!$A$3:$O$3515,15,FALSE)</f>
        <v>0</v>
      </c>
      <c r="M193" s="1">
        <f>VLOOKUP(A193,'ADM Details FY17'!$A$3:$P$3515,16,FALSE)</f>
        <v>0</v>
      </c>
      <c r="N193" s="1">
        <f>VLOOKUP(A193,'ADM Details FY17'!$A$3:$Q$3515,17,FALSE)</f>
        <v>0</v>
      </c>
      <c r="O193" s="1">
        <f>VLOOKUP(A193,'ADM Details FY17'!$A$3:$S$3515,19,FALSE)</f>
        <v>0</v>
      </c>
      <c r="P193" s="1">
        <f>VLOOKUP(A193,'ADM Details FY17'!$A$3:$U$3515,21,FALSE)</f>
        <v>0</v>
      </c>
      <c r="Q193" s="1">
        <f>VLOOKUP(A193,'ADM Details FY17'!$A$3:$V$3515,22,FALSE)</f>
        <v>0</v>
      </c>
      <c r="R193" s="1">
        <f>VLOOKUP(A193,'ADM Details FY17'!$A$3:$W$3515,23,FALSE)</f>
        <v>0</v>
      </c>
      <c r="S193" s="1">
        <f>VLOOKUP(A193,'ADM Details FY17'!$A$3:$X$3515,24,FALSE)</f>
        <v>0</v>
      </c>
      <c r="T193" s="1">
        <f>VLOOKUP(A193,'ADM Details FY17'!$A$3:$Y$3515,25,FALSE)</f>
        <v>0</v>
      </c>
      <c r="U193" s="1">
        <f>VLOOKUP(A193,'ADM Details FY17'!$A$3:$AA$3515,27,FALSE)</f>
        <v>0</v>
      </c>
      <c r="V193" s="1">
        <f>IFERROR(VLOOKUP(C193,'eindex _tget pp '!$A$4:$E$615,5,FALSE),0)</f>
        <v>418.7418539534653</v>
      </c>
      <c r="W193" s="31">
        <f>IFERROR(VLOOKUP(C193,'eindex _tget pp '!$A$4:$F$615,6,FALSE),0)</f>
        <v>1.1406872418</v>
      </c>
      <c r="X193" s="4">
        <f>IFERROR(VLOOKUP(B193,'eschools 16'!$A$2:$F$25,6,FALSE),1)</f>
        <v>2</v>
      </c>
      <c r="Y193" s="1">
        <f t="shared" si="10"/>
        <v>0</v>
      </c>
      <c r="Z193" s="1">
        <f t="shared" si="11"/>
        <v>0</v>
      </c>
      <c r="AA193" s="31">
        <f>IFERROR(VLOOKUP(C193,'eindex _tget pp '!$A$4:$G$615,7,FALSE),0)</f>
        <v>0.45782636700000001</v>
      </c>
      <c r="AB193" s="1">
        <f>VLOOKUP(A193,'ADM Details FY17'!$A$3:$AB$3515,28,FALSE)</f>
        <v>0</v>
      </c>
      <c r="AC193" s="1">
        <f t="shared" si="12"/>
        <v>0</v>
      </c>
      <c r="AD193" s="1">
        <f t="shared" si="13"/>
        <v>2.46</v>
      </c>
      <c r="AE193" s="1">
        <f t="shared" si="14"/>
        <v>61.5</v>
      </c>
    </row>
    <row r="194" spans="1:31" x14ac:dyDescent="0.25">
      <c r="A194" t="str">
        <f>B194&amp;"-"&amp;COUNTIF($B$3:B194,B194)</f>
        <v>236-40</v>
      </c>
      <c r="B194">
        <v>236</v>
      </c>
      <c r="C194" s="18">
        <f>VLOOKUP(A194,'ADM Details FY17'!$A$3:$D$3515,4,FALSE)</f>
        <v>48611</v>
      </c>
      <c r="D194" s="1">
        <f>VLOOKUP(A194,'ADM Details FY17'!$A$3:$E$3515,5,FALSE)</f>
        <v>0.36</v>
      </c>
      <c r="E194" s="1">
        <f>VLOOKUP(A194,'ADM Details FY17'!$A$3:$F$3515,6,FALSE)</f>
        <v>0</v>
      </c>
      <c r="F194" s="1">
        <f>VLOOKUP(A194,'ADM Details FY17'!$A$3:$G$3515,7,FALSE)</f>
        <v>0</v>
      </c>
      <c r="G194" s="1">
        <f>VLOOKUP(A194,'ADM Details FY17'!$A$3:$H$3515,8,FALSE)</f>
        <v>0</v>
      </c>
      <c r="H194" s="1">
        <f>VLOOKUP(A194,'ADM Details FY17'!$A$3:$I$3515,9,FALSE)</f>
        <v>0</v>
      </c>
      <c r="I194" s="1">
        <f>VLOOKUP(A194,'ADM Details FY17'!$A$3:$J$3517,10,FALSE)</f>
        <v>0</v>
      </c>
      <c r="J194" s="1">
        <f>VLOOKUP(A194,'ADM Details FY17'!$A$3:$K$3515,11,FALSE)</f>
        <v>0</v>
      </c>
      <c r="K194" s="1">
        <f>VLOOKUP(A194,'ADM Details FY17'!$A$3:$M$3515,13,FALSE)</f>
        <v>0.36</v>
      </c>
      <c r="L194" s="1">
        <f>VLOOKUP(A194,'ADM Details FY17'!$A$3:$O$3515,15,FALSE)</f>
        <v>0</v>
      </c>
      <c r="M194" s="1">
        <f>VLOOKUP(A194,'ADM Details FY17'!$A$3:$P$3515,16,FALSE)</f>
        <v>0</v>
      </c>
      <c r="N194" s="1">
        <f>VLOOKUP(A194,'ADM Details FY17'!$A$3:$Q$3515,17,FALSE)</f>
        <v>0</v>
      </c>
      <c r="O194" s="1">
        <f>VLOOKUP(A194,'ADM Details FY17'!$A$3:$S$3515,19,FALSE)</f>
        <v>0</v>
      </c>
      <c r="P194" s="1">
        <f>VLOOKUP(A194,'ADM Details FY17'!$A$3:$U$3515,21,FALSE)</f>
        <v>0</v>
      </c>
      <c r="Q194" s="1">
        <f>VLOOKUP(A194,'ADM Details FY17'!$A$3:$V$3515,22,FALSE)</f>
        <v>0</v>
      </c>
      <c r="R194" s="1">
        <f>VLOOKUP(A194,'ADM Details FY17'!$A$3:$W$3515,23,FALSE)</f>
        <v>0</v>
      </c>
      <c r="S194" s="1">
        <f>VLOOKUP(A194,'ADM Details FY17'!$A$3:$X$3515,24,FALSE)</f>
        <v>0</v>
      </c>
      <c r="T194" s="1">
        <f>VLOOKUP(A194,'ADM Details FY17'!$A$3:$Y$3515,25,FALSE)</f>
        <v>0</v>
      </c>
      <c r="U194" s="1">
        <f>VLOOKUP(A194,'ADM Details FY17'!$A$3:$AA$3515,27,FALSE)</f>
        <v>0</v>
      </c>
      <c r="V194" s="1">
        <f>IFERROR(VLOOKUP(C194,'eindex _tget pp '!$A$4:$E$615,5,FALSE),0)</f>
        <v>413.94181176408603</v>
      </c>
      <c r="W194" s="31">
        <f>IFERROR(VLOOKUP(C194,'eindex _tget pp '!$A$4:$F$615,6,FALSE),0)</f>
        <v>0.2315458225</v>
      </c>
      <c r="X194" s="4">
        <f>IFERROR(VLOOKUP(B194,'eschools 16'!$A$2:$F$25,6,FALSE),1)</f>
        <v>2</v>
      </c>
      <c r="Y194" s="1">
        <f t="shared" si="10"/>
        <v>0</v>
      </c>
      <c r="Z194" s="1">
        <f t="shared" si="11"/>
        <v>0</v>
      </c>
      <c r="AA194" s="31">
        <f>IFERROR(VLOOKUP(C194,'eindex _tget pp '!$A$4:$G$615,7,FALSE),0)</f>
        <v>0.47609358800000001</v>
      </c>
      <c r="AB194" s="1">
        <f>VLOOKUP(A194,'ADM Details FY17'!$A$3:$AB$3515,28,FALSE)</f>
        <v>0</v>
      </c>
      <c r="AC194" s="1">
        <f t="shared" si="12"/>
        <v>0</v>
      </c>
      <c r="AD194" s="1">
        <f t="shared" si="13"/>
        <v>0.36</v>
      </c>
      <c r="AE194" s="1">
        <f t="shared" si="14"/>
        <v>9</v>
      </c>
    </row>
    <row r="195" spans="1:31" x14ac:dyDescent="0.25">
      <c r="A195" t="str">
        <f>B195&amp;"-"&amp;COUNTIF($B$3:B195,B195)</f>
        <v>236-41</v>
      </c>
      <c r="B195">
        <v>236</v>
      </c>
      <c r="C195" s="18">
        <f>VLOOKUP(A195,'ADM Details FY17'!$A$3:$D$3515,4,FALSE)</f>
        <v>46318</v>
      </c>
      <c r="D195" s="1">
        <f>VLOOKUP(A195,'ADM Details FY17'!$A$3:$E$3515,5,FALSE)</f>
        <v>9.08</v>
      </c>
      <c r="E195" s="1">
        <f>VLOOKUP(A195,'ADM Details FY17'!$A$3:$F$3515,6,FALSE)</f>
        <v>1</v>
      </c>
      <c r="F195" s="1">
        <f>VLOOKUP(A195,'ADM Details FY17'!$A$3:$G$3515,7,FALSE)</f>
        <v>0</v>
      </c>
      <c r="G195" s="1">
        <f>VLOOKUP(A195,'ADM Details FY17'!$A$3:$H$3515,8,FALSE)</f>
        <v>0</v>
      </c>
      <c r="H195" s="1">
        <f>VLOOKUP(A195,'ADM Details FY17'!$A$3:$I$3515,9,FALSE)</f>
        <v>0</v>
      </c>
      <c r="I195" s="1">
        <f>VLOOKUP(A195,'ADM Details FY17'!$A$3:$J$3517,10,FALSE)</f>
        <v>0</v>
      </c>
      <c r="J195" s="1">
        <f>VLOOKUP(A195,'ADM Details FY17'!$A$3:$K$3515,11,FALSE)</f>
        <v>0</v>
      </c>
      <c r="K195" s="1">
        <f>VLOOKUP(A195,'ADM Details FY17'!$A$3:$M$3515,13,FALSE)</f>
        <v>7.05</v>
      </c>
      <c r="L195" s="1">
        <f>VLOOKUP(A195,'ADM Details FY17'!$A$3:$O$3515,15,FALSE)</f>
        <v>0</v>
      </c>
      <c r="M195" s="1">
        <f>VLOOKUP(A195,'ADM Details FY17'!$A$3:$P$3515,16,FALSE)</f>
        <v>0</v>
      </c>
      <c r="N195" s="1">
        <f>VLOOKUP(A195,'ADM Details FY17'!$A$3:$Q$3515,17,FALSE)</f>
        <v>0</v>
      </c>
      <c r="O195" s="1">
        <f>VLOOKUP(A195,'ADM Details FY17'!$A$3:$S$3515,19,FALSE)</f>
        <v>0</v>
      </c>
      <c r="P195" s="1">
        <f>VLOOKUP(A195,'ADM Details FY17'!$A$3:$U$3515,21,FALSE)</f>
        <v>0.11</v>
      </c>
      <c r="Q195" s="1">
        <f>VLOOKUP(A195,'ADM Details FY17'!$A$3:$V$3515,22,FALSE)</f>
        <v>0</v>
      </c>
      <c r="R195" s="1">
        <f>VLOOKUP(A195,'ADM Details FY17'!$A$3:$W$3515,23,FALSE)</f>
        <v>0</v>
      </c>
      <c r="S195" s="1">
        <f>VLOOKUP(A195,'ADM Details FY17'!$A$3:$X$3515,24,FALSE)</f>
        <v>0</v>
      </c>
      <c r="T195" s="1">
        <f>VLOOKUP(A195,'ADM Details FY17'!$A$3:$Y$3515,25,FALSE)</f>
        <v>0.13</v>
      </c>
      <c r="U195" s="1">
        <f>VLOOKUP(A195,'ADM Details FY17'!$A$3:$AA$3515,27,FALSE)</f>
        <v>0</v>
      </c>
      <c r="V195" s="1">
        <f>IFERROR(VLOOKUP(C195,'eindex _tget pp '!$A$4:$E$615,5,FALSE),0)</f>
        <v>721.64212575955958</v>
      </c>
      <c r="W195" s="31">
        <f>IFERROR(VLOOKUP(C195,'eindex _tget pp '!$A$4:$F$615,6,FALSE),0)</f>
        <v>0.94530887539999997</v>
      </c>
      <c r="X195" s="4">
        <f>IFERROR(VLOOKUP(B195,'eschools 16'!$A$2:$F$25,6,FALSE),1)</f>
        <v>2</v>
      </c>
      <c r="Y195" s="1">
        <f t="shared" si="10"/>
        <v>0</v>
      </c>
      <c r="Z195" s="1">
        <f t="shared" si="11"/>
        <v>0</v>
      </c>
      <c r="AA195" s="31">
        <f>IFERROR(VLOOKUP(C195,'eindex _tget pp '!$A$4:$G$615,7,FALSE),0)</f>
        <v>0.63963283199999998</v>
      </c>
      <c r="AB195" s="1">
        <f>VLOOKUP(A195,'ADM Details FY17'!$A$3:$AB$3515,28,FALSE)</f>
        <v>0</v>
      </c>
      <c r="AC195" s="1">
        <f t="shared" si="12"/>
        <v>0</v>
      </c>
      <c r="AD195" s="1">
        <f t="shared" si="13"/>
        <v>9.08</v>
      </c>
      <c r="AE195" s="1">
        <f t="shared" si="14"/>
        <v>227</v>
      </c>
    </row>
    <row r="196" spans="1:31" x14ac:dyDescent="0.25">
      <c r="A196" t="str">
        <f>B196&amp;"-"&amp;COUNTIF($B$3:B196,B196)</f>
        <v>236-42</v>
      </c>
      <c r="B196">
        <v>236</v>
      </c>
      <c r="C196" s="18">
        <f>VLOOKUP(A196,'ADM Details FY17'!$A$3:$D$3515,4,FALSE)</f>
        <v>43620</v>
      </c>
      <c r="D196" s="1">
        <f>VLOOKUP(A196,'ADM Details FY17'!$A$3:$E$3515,5,FALSE)</f>
        <v>0.49</v>
      </c>
      <c r="E196" s="1">
        <f>VLOOKUP(A196,'ADM Details FY17'!$A$3:$F$3515,6,FALSE)</f>
        <v>0</v>
      </c>
      <c r="F196" s="1">
        <f>VLOOKUP(A196,'ADM Details FY17'!$A$3:$G$3515,7,FALSE)</f>
        <v>0</v>
      </c>
      <c r="G196" s="1">
        <f>VLOOKUP(A196,'ADM Details FY17'!$A$3:$H$3515,8,FALSE)</f>
        <v>0</v>
      </c>
      <c r="H196" s="1">
        <f>VLOOKUP(A196,'ADM Details FY17'!$A$3:$I$3515,9,FALSE)</f>
        <v>0</v>
      </c>
      <c r="I196" s="1">
        <f>VLOOKUP(A196,'ADM Details FY17'!$A$3:$J$3517,10,FALSE)</f>
        <v>0</v>
      </c>
      <c r="J196" s="1">
        <f>VLOOKUP(A196,'ADM Details FY17'!$A$3:$K$3515,11,FALSE)</f>
        <v>0</v>
      </c>
      <c r="K196" s="1">
        <f>VLOOKUP(A196,'ADM Details FY17'!$A$3:$M$3515,13,FALSE)</f>
        <v>0</v>
      </c>
      <c r="L196" s="1">
        <f>VLOOKUP(A196,'ADM Details FY17'!$A$3:$O$3515,15,FALSE)</f>
        <v>0</v>
      </c>
      <c r="M196" s="1">
        <f>VLOOKUP(A196,'ADM Details FY17'!$A$3:$P$3515,16,FALSE)</f>
        <v>0</v>
      </c>
      <c r="N196" s="1">
        <f>VLOOKUP(A196,'ADM Details FY17'!$A$3:$Q$3515,17,FALSE)</f>
        <v>0</v>
      </c>
      <c r="O196" s="1">
        <f>VLOOKUP(A196,'ADM Details FY17'!$A$3:$S$3515,19,FALSE)</f>
        <v>0</v>
      </c>
      <c r="P196" s="1">
        <f>VLOOKUP(A196,'ADM Details FY17'!$A$3:$U$3515,21,FALSE)</f>
        <v>0</v>
      </c>
      <c r="Q196" s="1">
        <f>VLOOKUP(A196,'ADM Details FY17'!$A$3:$V$3515,22,FALSE)</f>
        <v>0</v>
      </c>
      <c r="R196" s="1">
        <f>VLOOKUP(A196,'ADM Details FY17'!$A$3:$W$3515,23,FALSE)</f>
        <v>0</v>
      </c>
      <c r="S196" s="1">
        <f>VLOOKUP(A196,'ADM Details FY17'!$A$3:$X$3515,24,FALSE)</f>
        <v>0</v>
      </c>
      <c r="T196" s="1">
        <f>VLOOKUP(A196,'ADM Details FY17'!$A$3:$Y$3515,25,FALSE)</f>
        <v>0</v>
      </c>
      <c r="U196" s="1">
        <f>VLOOKUP(A196,'ADM Details FY17'!$A$3:$AA$3515,27,FALSE)</f>
        <v>0</v>
      </c>
      <c r="V196" s="1">
        <f>IFERROR(VLOOKUP(C196,'eindex _tget pp '!$A$4:$E$615,5,FALSE),0)</f>
        <v>0</v>
      </c>
      <c r="W196" s="31">
        <f>IFERROR(VLOOKUP(C196,'eindex _tget pp '!$A$4:$F$615,6,FALSE),0)</f>
        <v>5.65505881E-2</v>
      </c>
      <c r="X196" s="4">
        <f>IFERROR(VLOOKUP(B196,'eschools 16'!$A$2:$F$25,6,FALSE),1)</f>
        <v>2</v>
      </c>
      <c r="Y196" s="1">
        <f t="shared" ref="Y196:Y259" si="15">ROUND(IF(X196=2,0,(AD196*0.25*V196)),2)</f>
        <v>0</v>
      </c>
      <c r="Z196" s="1">
        <f t="shared" ref="Z196:Z259" si="16">ROUND(IF(X196=2,0,(K196*272*W196)),2)</f>
        <v>0</v>
      </c>
      <c r="AA196" s="31">
        <f>IFERROR(VLOOKUP(C196,'eindex _tget pp '!$A$4:$G$615,7,FALSE),0)</f>
        <v>0.199475819</v>
      </c>
      <c r="AB196" s="1">
        <f>VLOOKUP(A196,'ADM Details FY17'!$A$3:$AB$3515,28,FALSE)</f>
        <v>0</v>
      </c>
      <c r="AC196" s="1">
        <f t="shared" ref="AC196:AC259" si="17">ROUND((AA196*AB196*923.6758),2)</f>
        <v>0</v>
      </c>
      <c r="AD196" s="1">
        <f t="shared" ref="AD196:AD259" si="18">D196+(U196*0.2)</f>
        <v>0.49</v>
      </c>
      <c r="AE196" s="1">
        <f t="shared" ref="AE196:AE259" si="19">IF(X196=2,(AD196*25),(AD196*150))</f>
        <v>12.25</v>
      </c>
    </row>
    <row r="197" spans="1:31" x14ac:dyDescent="0.25">
      <c r="A197" t="str">
        <f>B197&amp;"-"&amp;COUNTIF($B$3:B197,B197)</f>
        <v>236-43</v>
      </c>
      <c r="B197">
        <v>236</v>
      </c>
      <c r="C197" s="18">
        <f>VLOOKUP(A197,'ADM Details FY17'!$A$3:$D$3515,4,FALSE)</f>
        <v>46748</v>
      </c>
      <c r="D197" s="1">
        <f>VLOOKUP(A197,'ADM Details FY17'!$A$3:$E$3515,5,FALSE)</f>
        <v>5.46</v>
      </c>
      <c r="E197" s="1">
        <f>VLOOKUP(A197,'ADM Details FY17'!$A$3:$F$3515,6,FALSE)</f>
        <v>0</v>
      </c>
      <c r="F197" s="1">
        <f>VLOOKUP(A197,'ADM Details FY17'!$A$3:$G$3515,7,FALSE)</f>
        <v>1</v>
      </c>
      <c r="G197" s="1">
        <f>VLOOKUP(A197,'ADM Details FY17'!$A$3:$H$3515,8,FALSE)</f>
        <v>0</v>
      </c>
      <c r="H197" s="1">
        <f>VLOOKUP(A197,'ADM Details FY17'!$A$3:$I$3515,9,FALSE)</f>
        <v>0</v>
      </c>
      <c r="I197" s="1">
        <f>VLOOKUP(A197,'ADM Details FY17'!$A$3:$J$3517,10,FALSE)</f>
        <v>0</v>
      </c>
      <c r="J197" s="1">
        <f>VLOOKUP(A197,'ADM Details FY17'!$A$3:$K$3515,11,FALSE)</f>
        <v>0</v>
      </c>
      <c r="K197" s="1">
        <f>VLOOKUP(A197,'ADM Details FY17'!$A$3:$M$3515,13,FALSE)</f>
        <v>0</v>
      </c>
      <c r="L197" s="1">
        <f>VLOOKUP(A197,'ADM Details FY17'!$A$3:$O$3515,15,FALSE)</f>
        <v>0</v>
      </c>
      <c r="M197" s="1">
        <f>VLOOKUP(A197,'ADM Details FY17'!$A$3:$P$3515,16,FALSE)</f>
        <v>0</v>
      </c>
      <c r="N197" s="1">
        <f>VLOOKUP(A197,'ADM Details FY17'!$A$3:$Q$3515,17,FALSE)</f>
        <v>0</v>
      </c>
      <c r="O197" s="1">
        <f>VLOOKUP(A197,'ADM Details FY17'!$A$3:$S$3515,19,FALSE)</f>
        <v>0</v>
      </c>
      <c r="P197" s="1">
        <f>VLOOKUP(A197,'ADM Details FY17'!$A$3:$U$3515,21,FALSE)</f>
        <v>0.13</v>
      </c>
      <c r="Q197" s="1">
        <f>VLOOKUP(A197,'ADM Details FY17'!$A$3:$V$3515,22,FALSE)</f>
        <v>0</v>
      </c>
      <c r="R197" s="1">
        <f>VLOOKUP(A197,'ADM Details FY17'!$A$3:$W$3515,23,FALSE)</f>
        <v>0</v>
      </c>
      <c r="S197" s="1">
        <f>VLOOKUP(A197,'ADM Details FY17'!$A$3:$X$3515,24,FALSE)</f>
        <v>0</v>
      </c>
      <c r="T197" s="1">
        <f>VLOOKUP(A197,'ADM Details FY17'!$A$3:$Y$3515,25,FALSE)</f>
        <v>0.4</v>
      </c>
      <c r="U197" s="1">
        <f>VLOOKUP(A197,'ADM Details FY17'!$A$3:$AA$3515,27,FALSE)</f>
        <v>0</v>
      </c>
      <c r="V197" s="1">
        <f>IFERROR(VLOOKUP(C197,'eindex _tget pp '!$A$4:$E$615,5,FALSE),0)</f>
        <v>0</v>
      </c>
      <c r="W197" s="31">
        <f>IFERROR(VLOOKUP(C197,'eindex _tget pp '!$A$4:$F$615,6,FALSE),0)</f>
        <v>0.1287707619</v>
      </c>
      <c r="X197" s="4">
        <f>IFERROR(VLOOKUP(B197,'eschools 16'!$A$2:$F$25,6,FALSE),1)</f>
        <v>2</v>
      </c>
      <c r="Y197" s="1">
        <f t="shared" si="15"/>
        <v>0</v>
      </c>
      <c r="Z197" s="1">
        <f t="shared" si="16"/>
        <v>0</v>
      </c>
      <c r="AA197" s="31">
        <f>IFERROR(VLOOKUP(C197,'eindex _tget pp '!$A$4:$G$615,7,FALSE),0)</f>
        <v>0.225324838</v>
      </c>
      <c r="AB197" s="1">
        <f>VLOOKUP(A197,'ADM Details FY17'!$A$3:$AB$3515,28,FALSE)</f>
        <v>0</v>
      </c>
      <c r="AC197" s="1">
        <f t="shared" si="17"/>
        <v>0</v>
      </c>
      <c r="AD197" s="1">
        <f t="shared" si="18"/>
        <v>5.46</v>
      </c>
      <c r="AE197" s="1">
        <f t="shared" si="19"/>
        <v>136.5</v>
      </c>
    </row>
    <row r="198" spans="1:31" x14ac:dyDescent="0.25">
      <c r="A198" t="str">
        <f>B198&amp;"-"&amp;COUNTIF($B$3:B198,B198)</f>
        <v>236-44</v>
      </c>
      <c r="B198">
        <v>236</v>
      </c>
      <c r="C198" s="18">
        <f>VLOOKUP(A198,'ADM Details FY17'!$A$3:$D$3515,4,FALSE)</f>
        <v>48462</v>
      </c>
      <c r="D198" s="1">
        <f>VLOOKUP(A198,'ADM Details FY17'!$A$3:$E$3515,5,FALSE)</f>
        <v>1</v>
      </c>
      <c r="E198" s="1">
        <f>VLOOKUP(A198,'ADM Details FY17'!$A$3:$F$3515,6,FALSE)</f>
        <v>0</v>
      </c>
      <c r="F198" s="1">
        <f>VLOOKUP(A198,'ADM Details FY17'!$A$3:$G$3515,7,FALSE)</f>
        <v>0</v>
      </c>
      <c r="G198" s="1">
        <f>VLOOKUP(A198,'ADM Details FY17'!$A$3:$H$3515,8,FALSE)</f>
        <v>0</v>
      </c>
      <c r="H198" s="1">
        <f>VLOOKUP(A198,'ADM Details FY17'!$A$3:$I$3515,9,FALSE)</f>
        <v>0</v>
      </c>
      <c r="I198" s="1">
        <f>VLOOKUP(A198,'ADM Details FY17'!$A$3:$J$3517,10,FALSE)</f>
        <v>0</v>
      </c>
      <c r="J198" s="1">
        <f>VLOOKUP(A198,'ADM Details FY17'!$A$3:$K$3515,11,FALSE)</f>
        <v>0</v>
      </c>
      <c r="K198" s="1">
        <f>VLOOKUP(A198,'ADM Details FY17'!$A$3:$M$3515,13,FALSE)</f>
        <v>0</v>
      </c>
      <c r="L198" s="1">
        <f>VLOOKUP(A198,'ADM Details FY17'!$A$3:$O$3515,15,FALSE)</f>
        <v>0</v>
      </c>
      <c r="M198" s="1">
        <f>VLOOKUP(A198,'ADM Details FY17'!$A$3:$P$3515,16,FALSE)</f>
        <v>0</v>
      </c>
      <c r="N198" s="1">
        <f>VLOOKUP(A198,'ADM Details FY17'!$A$3:$Q$3515,17,FALSE)</f>
        <v>0</v>
      </c>
      <c r="O198" s="1">
        <f>VLOOKUP(A198,'ADM Details FY17'!$A$3:$S$3515,19,FALSE)</f>
        <v>0</v>
      </c>
      <c r="P198" s="1">
        <f>VLOOKUP(A198,'ADM Details FY17'!$A$3:$U$3515,21,FALSE)</f>
        <v>0</v>
      </c>
      <c r="Q198" s="1">
        <f>VLOOKUP(A198,'ADM Details FY17'!$A$3:$V$3515,22,FALSE)</f>
        <v>0</v>
      </c>
      <c r="R198" s="1">
        <f>VLOOKUP(A198,'ADM Details FY17'!$A$3:$W$3515,23,FALSE)</f>
        <v>0</v>
      </c>
      <c r="S198" s="1">
        <f>VLOOKUP(A198,'ADM Details FY17'!$A$3:$X$3515,24,FALSE)</f>
        <v>0</v>
      </c>
      <c r="T198" s="1">
        <f>VLOOKUP(A198,'ADM Details FY17'!$A$3:$Y$3515,25,FALSE)</f>
        <v>0.1</v>
      </c>
      <c r="U198" s="1">
        <f>VLOOKUP(A198,'ADM Details FY17'!$A$3:$AA$3515,27,FALSE)</f>
        <v>0</v>
      </c>
      <c r="V198" s="1">
        <f>IFERROR(VLOOKUP(C198,'eindex _tget pp '!$A$4:$E$615,5,FALSE),0)</f>
        <v>316.7761065269313</v>
      </c>
      <c r="W198" s="31">
        <f>IFERROR(VLOOKUP(C198,'eindex _tget pp '!$A$4:$F$615,6,FALSE),0)</f>
        <v>0.61867805379999996</v>
      </c>
      <c r="X198" s="4">
        <f>IFERROR(VLOOKUP(B198,'eschools 16'!$A$2:$F$25,6,FALSE),1)</f>
        <v>2</v>
      </c>
      <c r="Y198" s="1">
        <f t="shared" si="15"/>
        <v>0</v>
      </c>
      <c r="Z198" s="1">
        <f t="shared" si="16"/>
        <v>0</v>
      </c>
      <c r="AA198" s="31">
        <f>IFERROR(VLOOKUP(C198,'eindex _tget pp '!$A$4:$G$615,7,FALSE),0)</f>
        <v>0.44961267399999999</v>
      </c>
      <c r="AB198" s="1">
        <f>VLOOKUP(A198,'ADM Details FY17'!$A$3:$AB$3515,28,FALSE)</f>
        <v>0</v>
      </c>
      <c r="AC198" s="1">
        <f t="shared" si="17"/>
        <v>0</v>
      </c>
      <c r="AD198" s="1">
        <f t="shared" si="18"/>
        <v>1</v>
      </c>
      <c r="AE198" s="1">
        <f t="shared" si="19"/>
        <v>25</v>
      </c>
    </row>
    <row r="199" spans="1:31" x14ac:dyDescent="0.25">
      <c r="A199" t="str">
        <f>B199&amp;"-"&amp;COUNTIF($B$3:B199,B199)</f>
        <v>236-45</v>
      </c>
      <c r="B199">
        <v>236</v>
      </c>
      <c r="C199" s="18">
        <f>VLOOKUP(A199,'ADM Details FY17'!$A$3:$D$3515,4,FALSE)</f>
        <v>46383</v>
      </c>
      <c r="D199" s="1">
        <f>VLOOKUP(A199,'ADM Details FY17'!$A$3:$E$3515,5,FALSE)</f>
        <v>5.0999999999999996</v>
      </c>
      <c r="E199" s="1">
        <f>VLOOKUP(A199,'ADM Details FY17'!$A$3:$F$3515,6,FALSE)</f>
        <v>0</v>
      </c>
      <c r="F199" s="1">
        <f>VLOOKUP(A199,'ADM Details FY17'!$A$3:$G$3515,7,FALSE)</f>
        <v>0</v>
      </c>
      <c r="G199" s="1">
        <f>VLOOKUP(A199,'ADM Details FY17'!$A$3:$H$3515,8,FALSE)</f>
        <v>0</v>
      </c>
      <c r="H199" s="1">
        <f>VLOOKUP(A199,'ADM Details FY17'!$A$3:$I$3515,9,FALSE)</f>
        <v>0</v>
      </c>
      <c r="I199" s="1">
        <f>VLOOKUP(A199,'ADM Details FY17'!$A$3:$J$3517,10,FALSE)</f>
        <v>0</v>
      </c>
      <c r="J199" s="1">
        <f>VLOOKUP(A199,'ADM Details FY17'!$A$3:$K$3515,11,FALSE)</f>
        <v>0.11</v>
      </c>
      <c r="K199" s="1">
        <f>VLOOKUP(A199,'ADM Details FY17'!$A$3:$M$3515,13,FALSE)</f>
        <v>1.1100000000000001</v>
      </c>
      <c r="L199" s="1">
        <f>VLOOKUP(A199,'ADM Details FY17'!$A$3:$O$3515,15,FALSE)</f>
        <v>0</v>
      </c>
      <c r="M199" s="1">
        <f>VLOOKUP(A199,'ADM Details FY17'!$A$3:$P$3515,16,FALSE)</f>
        <v>0</v>
      </c>
      <c r="N199" s="1">
        <f>VLOOKUP(A199,'ADM Details FY17'!$A$3:$Q$3515,17,FALSE)</f>
        <v>0</v>
      </c>
      <c r="O199" s="1">
        <f>VLOOKUP(A199,'ADM Details FY17'!$A$3:$S$3515,19,FALSE)</f>
        <v>0</v>
      </c>
      <c r="P199" s="1">
        <f>VLOOKUP(A199,'ADM Details FY17'!$A$3:$U$3515,21,FALSE)</f>
        <v>0</v>
      </c>
      <c r="Q199" s="1">
        <f>VLOOKUP(A199,'ADM Details FY17'!$A$3:$V$3515,22,FALSE)</f>
        <v>0</v>
      </c>
      <c r="R199" s="1">
        <f>VLOOKUP(A199,'ADM Details FY17'!$A$3:$W$3515,23,FALSE)</f>
        <v>0</v>
      </c>
      <c r="S199" s="1">
        <f>VLOOKUP(A199,'ADM Details FY17'!$A$3:$X$3515,24,FALSE)</f>
        <v>0</v>
      </c>
      <c r="T199" s="1">
        <f>VLOOKUP(A199,'ADM Details FY17'!$A$3:$Y$3515,25,FALSE)</f>
        <v>0</v>
      </c>
      <c r="U199" s="1">
        <f>VLOOKUP(A199,'ADM Details FY17'!$A$3:$AA$3515,27,FALSE)</f>
        <v>0</v>
      </c>
      <c r="V199" s="1">
        <f>IFERROR(VLOOKUP(C199,'eindex _tget pp '!$A$4:$E$615,5,FALSE),0)</f>
        <v>854.59744697537303</v>
      </c>
      <c r="W199" s="31">
        <f>IFERROR(VLOOKUP(C199,'eindex _tget pp '!$A$4:$F$615,6,FALSE),0)</f>
        <v>1.1470141398</v>
      </c>
      <c r="X199" s="4">
        <f>IFERROR(VLOOKUP(B199,'eschools 16'!$A$2:$F$25,6,FALSE),1)</f>
        <v>2</v>
      </c>
      <c r="Y199" s="1">
        <f t="shared" si="15"/>
        <v>0</v>
      </c>
      <c r="Z199" s="1">
        <f t="shared" si="16"/>
        <v>0</v>
      </c>
      <c r="AA199" s="31">
        <f>IFERROR(VLOOKUP(C199,'eindex _tget pp '!$A$4:$G$615,7,FALSE),0)</f>
        <v>0.67538378499999996</v>
      </c>
      <c r="AB199" s="1">
        <f>VLOOKUP(A199,'ADM Details FY17'!$A$3:$AB$3515,28,FALSE)</f>
        <v>0</v>
      </c>
      <c r="AC199" s="1">
        <f t="shared" si="17"/>
        <v>0</v>
      </c>
      <c r="AD199" s="1">
        <f t="shared" si="18"/>
        <v>5.0999999999999996</v>
      </c>
      <c r="AE199" s="1">
        <f t="shared" si="19"/>
        <v>127.49999999999999</v>
      </c>
    </row>
    <row r="200" spans="1:31" x14ac:dyDescent="0.25">
      <c r="A200" t="str">
        <f>B200&amp;"-"&amp;COUNTIF($B$3:B200,B200)</f>
        <v>236-46</v>
      </c>
      <c r="B200">
        <v>236</v>
      </c>
      <c r="C200" s="18">
        <f>VLOOKUP(A200,'ADM Details FY17'!$A$3:$D$3515,4,FALSE)</f>
        <v>46862</v>
      </c>
      <c r="D200" s="1">
        <f>VLOOKUP(A200,'ADM Details FY17'!$A$3:$E$3515,5,FALSE)</f>
        <v>6.47</v>
      </c>
      <c r="E200" s="1">
        <f>VLOOKUP(A200,'ADM Details FY17'!$A$3:$F$3515,6,FALSE)</f>
        <v>0</v>
      </c>
      <c r="F200" s="1">
        <f>VLOOKUP(A200,'ADM Details FY17'!$A$3:$G$3515,7,FALSE)</f>
        <v>0</v>
      </c>
      <c r="G200" s="1">
        <f>VLOOKUP(A200,'ADM Details FY17'!$A$3:$H$3515,8,FALSE)</f>
        <v>0</v>
      </c>
      <c r="H200" s="1">
        <f>VLOOKUP(A200,'ADM Details FY17'!$A$3:$I$3515,9,FALSE)</f>
        <v>0</v>
      </c>
      <c r="I200" s="1">
        <f>VLOOKUP(A200,'ADM Details FY17'!$A$3:$J$3517,10,FALSE)</f>
        <v>0</v>
      </c>
      <c r="J200" s="1">
        <f>VLOOKUP(A200,'ADM Details FY17'!$A$3:$K$3515,11,FALSE)</f>
        <v>0</v>
      </c>
      <c r="K200" s="1">
        <f>VLOOKUP(A200,'ADM Details FY17'!$A$3:$M$3515,13,FALSE)</f>
        <v>0</v>
      </c>
      <c r="L200" s="1">
        <f>VLOOKUP(A200,'ADM Details FY17'!$A$3:$O$3515,15,FALSE)</f>
        <v>0</v>
      </c>
      <c r="M200" s="1">
        <f>VLOOKUP(A200,'ADM Details FY17'!$A$3:$P$3515,16,FALSE)</f>
        <v>0</v>
      </c>
      <c r="N200" s="1">
        <f>VLOOKUP(A200,'ADM Details FY17'!$A$3:$Q$3515,17,FALSE)</f>
        <v>0</v>
      </c>
      <c r="O200" s="1">
        <f>VLOOKUP(A200,'ADM Details FY17'!$A$3:$S$3515,19,FALSE)</f>
        <v>0</v>
      </c>
      <c r="P200" s="1">
        <f>VLOOKUP(A200,'ADM Details FY17'!$A$3:$U$3515,21,FALSE)</f>
        <v>0</v>
      </c>
      <c r="Q200" s="1">
        <f>VLOOKUP(A200,'ADM Details FY17'!$A$3:$V$3515,22,FALSE)</f>
        <v>0</v>
      </c>
      <c r="R200" s="1">
        <f>VLOOKUP(A200,'ADM Details FY17'!$A$3:$W$3515,23,FALSE)</f>
        <v>0</v>
      </c>
      <c r="S200" s="1">
        <f>VLOOKUP(A200,'ADM Details FY17'!$A$3:$X$3515,24,FALSE)</f>
        <v>0</v>
      </c>
      <c r="T200" s="1">
        <f>VLOOKUP(A200,'ADM Details FY17'!$A$3:$Y$3515,25,FALSE)</f>
        <v>0.14000000000000001</v>
      </c>
      <c r="U200" s="1">
        <f>VLOOKUP(A200,'ADM Details FY17'!$A$3:$AA$3515,27,FALSE)</f>
        <v>0</v>
      </c>
      <c r="V200" s="1">
        <f>IFERROR(VLOOKUP(C200,'eindex _tget pp '!$A$4:$E$615,5,FALSE),0)</f>
        <v>137.4967237006052</v>
      </c>
      <c r="W200" s="31">
        <f>IFERROR(VLOOKUP(C200,'eindex _tget pp '!$A$4:$F$615,6,FALSE),0)</f>
        <v>0.16523741829999999</v>
      </c>
      <c r="X200" s="4">
        <f>IFERROR(VLOOKUP(B200,'eschools 16'!$A$2:$F$25,6,FALSE),1)</f>
        <v>2</v>
      </c>
      <c r="Y200" s="1">
        <f t="shared" si="15"/>
        <v>0</v>
      </c>
      <c r="Z200" s="1">
        <f t="shared" si="16"/>
        <v>0</v>
      </c>
      <c r="AA200" s="31">
        <f>IFERROR(VLOOKUP(C200,'eindex _tget pp '!$A$4:$G$615,7,FALSE),0)</f>
        <v>0.33769860099999999</v>
      </c>
      <c r="AB200" s="1">
        <f>VLOOKUP(A200,'ADM Details FY17'!$A$3:$AB$3515,28,FALSE)</f>
        <v>0</v>
      </c>
      <c r="AC200" s="1">
        <f t="shared" si="17"/>
        <v>0</v>
      </c>
      <c r="AD200" s="1">
        <f t="shared" si="18"/>
        <v>6.47</v>
      </c>
      <c r="AE200" s="1">
        <f t="shared" si="19"/>
        <v>161.75</v>
      </c>
    </row>
    <row r="201" spans="1:31" x14ac:dyDescent="0.25">
      <c r="A201" t="str">
        <f>B201&amp;"-"&amp;COUNTIF($B$3:B201,B201)</f>
        <v>236-47</v>
      </c>
      <c r="B201">
        <v>236</v>
      </c>
      <c r="C201" s="18">
        <f>VLOOKUP(A201,'ADM Details FY17'!$A$3:$D$3515,4,FALSE)</f>
        <v>45211</v>
      </c>
      <c r="D201" s="1">
        <f>VLOOKUP(A201,'ADM Details FY17'!$A$3:$E$3515,5,FALSE)</f>
        <v>0.99</v>
      </c>
      <c r="E201" s="1">
        <f>VLOOKUP(A201,'ADM Details FY17'!$A$3:$F$3515,6,FALSE)</f>
        <v>0</v>
      </c>
      <c r="F201" s="1">
        <f>VLOOKUP(A201,'ADM Details FY17'!$A$3:$G$3515,7,FALSE)</f>
        <v>0.99</v>
      </c>
      <c r="G201" s="1">
        <f>VLOOKUP(A201,'ADM Details FY17'!$A$3:$H$3515,8,FALSE)</f>
        <v>0</v>
      </c>
      <c r="H201" s="1">
        <f>VLOOKUP(A201,'ADM Details FY17'!$A$3:$I$3515,9,FALSE)</f>
        <v>0</v>
      </c>
      <c r="I201" s="1">
        <f>VLOOKUP(A201,'ADM Details FY17'!$A$3:$J$3517,10,FALSE)</f>
        <v>0</v>
      </c>
      <c r="J201" s="1">
        <f>VLOOKUP(A201,'ADM Details FY17'!$A$3:$K$3515,11,FALSE)</f>
        <v>0</v>
      </c>
      <c r="K201" s="1">
        <f>VLOOKUP(A201,'ADM Details FY17'!$A$3:$M$3515,13,FALSE)</f>
        <v>0</v>
      </c>
      <c r="L201" s="1">
        <f>VLOOKUP(A201,'ADM Details FY17'!$A$3:$O$3515,15,FALSE)</f>
        <v>0</v>
      </c>
      <c r="M201" s="1">
        <f>VLOOKUP(A201,'ADM Details FY17'!$A$3:$P$3515,16,FALSE)</f>
        <v>0</v>
      </c>
      <c r="N201" s="1">
        <f>VLOOKUP(A201,'ADM Details FY17'!$A$3:$Q$3515,17,FALSE)</f>
        <v>0</v>
      </c>
      <c r="O201" s="1">
        <f>VLOOKUP(A201,'ADM Details FY17'!$A$3:$S$3515,19,FALSE)</f>
        <v>0</v>
      </c>
      <c r="P201" s="1">
        <f>VLOOKUP(A201,'ADM Details FY17'!$A$3:$U$3515,21,FALSE)</f>
        <v>0</v>
      </c>
      <c r="Q201" s="1">
        <f>VLOOKUP(A201,'ADM Details FY17'!$A$3:$V$3515,22,FALSE)</f>
        <v>0</v>
      </c>
      <c r="R201" s="1">
        <f>VLOOKUP(A201,'ADM Details FY17'!$A$3:$W$3515,23,FALSE)</f>
        <v>0</v>
      </c>
      <c r="S201" s="1">
        <f>VLOOKUP(A201,'ADM Details FY17'!$A$3:$X$3515,24,FALSE)</f>
        <v>0</v>
      </c>
      <c r="T201" s="1">
        <f>VLOOKUP(A201,'ADM Details FY17'!$A$3:$Y$3515,25,FALSE)</f>
        <v>0</v>
      </c>
      <c r="U201" s="1">
        <f>VLOOKUP(A201,'ADM Details FY17'!$A$3:$AA$3515,27,FALSE)</f>
        <v>0</v>
      </c>
      <c r="V201" s="1">
        <f>IFERROR(VLOOKUP(C201,'eindex _tget pp '!$A$4:$E$615,5,FALSE),0)</f>
        <v>375.6272748712708</v>
      </c>
      <c r="W201" s="31">
        <f>IFERROR(VLOOKUP(C201,'eindex _tget pp '!$A$4:$F$615,6,FALSE),0)</f>
        <v>0.1767972773</v>
      </c>
      <c r="X201" s="4">
        <f>IFERROR(VLOOKUP(B201,'eschools 16'!$A$2:$F$25,6,FALSE),1)</f>
        <v>2</v>
      </c>
      <c r="Y201" s="1">
        <f t="shared" si="15"/>
        <v>0</v>
      </c>
      <c r="Z201" s="1">
        <f t="shared" si="16"/>
        <v>0</v>
      </c>
      <c r="AA201" s="31">
        <f>IFERROR(VLOOKUP(C201,'eindex _tget pp '!$A$4:$G$615,7,FALSE),0)</f>
        <v>0.47095595699999998</v>
      </c>
      <c r="AB201" s="1">
        <f>VLOOKUP(A201,'ADM Details FY17'!$A$3:$AB$3515,28,FALSE)</f>
        <v>0</v>
      </c>
      <c r="AC201" s="1">
        <f t="shared" si="17"/>
        <v>0</v>
      </c>
      <c r="AD201" s="1">
        <f t="shared" si="18"/>
        <v>0.99</v>
      </c>
      <c r="AE201" s="1">
        <f t="shared" si="19"/>
        <v>24.75</v>
      </c>
    </row>
    <row r="202" spans="1:31" x14ac:dyDescent="0.25">
      <c r="A202" t="str">
        <f>B202&amp;"-"&amp;COUNTIF($B$3:B202,B202)</f>
        <v>236-48</v>
      </c>
      <c r="B202">
        <v>236</v>
      </c>
      <c r="C202" s="18">
        <f>VLOOKUP(A202,'ADM Details FY17'!$A$3:$D$3515,4,FALSE)</f>
        <v>48306</v>
      </c>
      <c r="D202" s="1">
        <f>VLOOKUP(A202,'ADM Details FY17'!$A$3:$E$3515,5,FALSE)</f>
        <v>4.9800000000000004</v>
      </c>
      <c r="E202" s="1">
        <f>VLOOKUP(A202,'ADM Details FY17'!$A$3:$F$3515,6,FALSE)</f>
        <v>0</v>
      </c>
      <c r="F202" s="1">
        <f>VLOOKUP(A202,'ADM Details FY17'!$A$3:$G$3515,7,FALSE)</f>
        <v>0</v>
      </c>
      <c r="G202" s="1">
        <f>VLOOKUP(A202,'ADM Details FY17'!$A$3:$H$3515,8,FALSE)</f>
        <v>0</v>
      </c>
      <c r="H202" s="1">
        <f>VLOOKUP(A202,'ADM Details FY17'!$A$3:$I$3515,9,FALSE)</f>
        <v>0</v>
      </c>
      <c r="I202" s="1">
        <f>VLOOKUP(A202,'ADM Details FY17'!$A$3:$J$3517,10,FALSE)</f>
        <v>0</v>
      </c>
      <c r="J202" s="1">
        <f>VLOOKUP(A202,'ADM Details FY17'!$A$3:$K$3515,11,FALSE)</f>
        <v>0</v>
      </c>
      <c r="K202" s="1">
        <f>VLOOKUP(A202,'ADM Details FY17'!$A$3:$M$3515,13,FALSE)</f>
        <v>3.98</v>
      </c>
      <c r="L202" s="1">
        <f>VLOOKUP(A202,'ADM Details FY17'!$A$3:$O$3515,15,FALSE)</f>
        <v>0</v>
      </c>
      <c r="M202" s="1">
        <f>VLOOKUP(A202,'ADM Details FY17'!$A$3:$P$3515,16,FALSE)</f>
        <v>0</v>
      </c>
      <c r="N202" s="1">
        <f>VLOOKUP(A202,'ADM Details FY17'!$A$3:$Q$3515,17,FALSE)</f>
        <v>0</v>
      </c>
      <c r="O202" s="1">
        <f>VLOOKUP(A202,'ADM Details FY17'!$A$3:$S$3515,19,FALSE)</f>
        <v>0</v>
      </c>
      <c r="P202" s="1">
        <f>VLOOKUP(A202,'ADM Details FY17'!$A$3:$U$3515,21,FALSE)</f>
        <v>0.25</v>
      </c>
      <c r="Q202" s="1">
        <f>VLOOKUP(A202,'ADM Details FY17'!$A$3:$V$3515,22,FALSE)</f>
        <v>0</v>
      </c>
      <c r="R202" s="1">
        <f>VLOOKUP(A202,'ADM Details FY17'!$A$3:$W$3515,23,FALSE)</f>
        <v>0</v>
      </c>
      <c r="S202" s="1">
        <f>VLOOKUP(A202,'ADM Details FY17'!$A$3:$X$3515,24,FALSE)</f>
        <v>0</v>
      </c>
      <c r="T202" s="1">
        <f>VLOOKUP(A202,'ADM Details FY17'!$A$3:$Y$3515,25,FALSE)</f>
        <v>0.04</v>
      </c>
      <c r="U202" s="1">
        <f>VLOOKUP(A202,'ADM Details FY17'!$A$3:$AA$3515,27,FALSE)</f>
        <v>0</v>
      </c>
      <c r="V202" s="1">
        <f>IFERROR(VLOOKUP(C202,'eindex _tget pp '!$A$4:$E$615,5,FALSE),0)</f>
        <v>0</v>
      </c>
      <c r="W202" s="31">
        <f>IFERROR(VLOOKUP(C202,'eindex _tget pp '!$A$4:$F$615,6,FALSE),0)</f>
        <v>0.59733024670000001</v>
      </c>
      <c r="X202" s="4">
        <f>IFERROR(VLOOKUP(B202,'eschools 16'!$A$2:$F$25,6,FALSE),1)</f>
        <v>2</v>
      </c>
      <c r="Y202" s="1">
        <f t="shared" si="15"/>
        <v>0</v>
      </c>
      <c r="Z202" s="1">
        <f t="shared" si="16"/>
        <v>0</v>
      </c>
      <c r="AA202" s="31">
        <f>IFERROR(VLOOKUP(C202,'eindex _tget pp '!$A$4:$G$615,7,FALSE),0)</f>
        <v>0.34628678499999999</v>
      </c>
      <c r="AB202" s="1">
        <f>VLOOKUP(A202,'ADM Details FY17'!$A$3:$AB$3515,28,FALSE)</f>
        <v>0</v>
      </c>
      <c r="AC202" s="1">
        <f t="shared" si="17"/>
        <v>0</v>
      </c>
      <c r="AD202" s="1">
        <f t="shared" si="18"/>
        <v>4.9800000000000004</v>
      </c>
      <c r="AE202" s="1">
        <f t="shared" si="19"/>
        <v>124.50000000000001</v>
      </c>
    </row>
    <row r="203" spans="1:31" x14ac:dyDescent="0.25">
      <c r="A203" t="str">
        <f>B203&amp;"-"&amp;COUNTIF($B$3:B203,B203)</f>
        <v>236-49</v>
      </c>
      <c r="B203">
        <v>236</v>
      </c>
      <c r="C203" s="18">
        <f>VLOOKUP(A203,'ADM Details FY17'!$A$3:$D$3515,4,FALSE)</f>
        <v>49767</v>
      </c>
      <c r="D203" s="1">
        <f>VLOOKUP(A203,'ADM Details FY17'!$A$3:$E$3515,5,FALSE)</f>
        <v>2</v>
      </c>
      <c r="E203" s="1">
        <f>VLOOKUP(A203,'ADM Details FY17'!$A$3:$F$3515,6,FALSE)</f>
        <v>0</v>
      </c>
      <c r="F203" s="1">
        <f>VLOOKUP(A203,'ADM Details FY17'!$A$3:$G$3515,7,FALSE)</f>
        <v>0</v>
      </c>
      <c r="G203" s="1">
        <f>VLOOKUP(A203,'ADM Details FY17'!$A$3:$H$3515,8,FALSE)</f>
        <v>0</v>
      </c>
      <c r="H203" s="1">
        <f>VLOOKUP(A203,'ADM Details FY17'!$A$3:$I$3515,9,FALSE)</f>
        <v>0</v>
      </c>
      <c r="I203" s="1">
        <f>VLOOKUP(A203,'ADM Details FY17'!$A$3:$J$3517,10,FALSE)</f>
        <v>0</v>
      </c>
      <c r="J203" s="1">
        <f>VLOOKUP(A203,'ADM Details FY17'!$A$3:$K$3515,11,FALSE)</f>
        <v>0</v>
      </c>
      <c r="K203" s="1">
        <f>VLOOKUP(A203,'ADM Details FY17'!$A$3:$M$3515,13,FALSE)</f>
        <v>2</v>
      </c>
      <c r="L203" s="1">
        <f>VLOOKUP(A203,'ADM Details FY17'!$A$3:$O$3515,15,FALSE)</f>
        <v>0</v>
      </c>
      <c r="M203" s="1">
        <f>VLOOKUP(A203,'ADM Details FY17'!$A$3:$P$3515,16,FALSE)</f>
        <v>0</v>
      </c>
      <c r="N203" s="1">
        <f>VLOOKUP(A203,'ADM Details FY17'!$A$3:$Q$3515,17,FALSE)</f>
        <v>0</v>
      </c>
      <c r="O203" s="1">
        <f>VLOOKUP(A203,'ADM Details FY17'!$A$3:$S$3515,19,FALSE)</f>
        <v>0</v>
      </c>
      <c r="P203" s="1">
        <f>VLOOKUP(A203,'ADM Details FY17'!$A$3:$U$3515,21,FALSE)</f>
        <v>0</v>
      </c>
      <c r="Q203" s="1">
        <f>VLOOKUP(A203,'ADM Details FY17'!$A$3:$V$3515,22,FALSE)</f>
        <v>0</v>
      </c>
      <c r="R203" s="1">
        <f>VLOOKUP(A203,'ADM Details FY17'!$A$3:$W$3515,23,FALSE)</f>
        <v>0</v>
      </c>
      <c r="S203" s="1">
        <f>VLOOKUP(A203,'ADM Details FY17'!$A$3:$X$3515,24,FALSE)</f>
        <v>0</v>
      </c>
      <c r="T203" s="1">
        <f>VLOOKUP(A203,'ADM Details FY17'!$A$3:$Y$3515,25,FALSE)</f>
        <v>0</v>
      </c>
      <c r="U203" s="1">
        <f>VLOOKUP(A203,'ADM Details FY17'!$A$3:$AA$3515,27,FALSE)</f>
        <v>0</v>
      </c>
      <c r="V203" s="1">
        <f>IFERROR(VLOOKUP(C203,'eindex _tget pp '!$A$4:$E$615,5,FALSE),0)</f>
        <v>284.03203250745401</v>
      </c>
      <c r="W203" s="31">
        <f>IFERROR(VLOOKUP(C203,'eindex _tget pp '!$A$4:$F$615,6,FALSE),0)</f>
        <v>8.9783045300000003E-2</v>
      </c>
      <c r="X203" s="4">
        <f>IFERROR(VLOOKUP(B203,'eschools 16'!$A$2:$F$25,6,FALSE),1)</f>
        <v>2</v>
      </c>
      <c r="Y203" s="1">
        <f t="shared" si="15"/>
        <v>0</v>
      </c>
      <c r="Z203" s="1">
        <f t="shared" si="16"/>
        <v>0</v>
      </c>
      <c r="AA203" s="31">
        <f>IFERROR(VLOOKUP(C203,'eindex _tget pp '!$A$4:$G$615,7,FALSE),0)</f>
        <v>0.44929864000000003</v>
      </c>
      <c r="AB203" s="1">
        <f>VLOOKUP(A203,'ADM Details FY17'!$A$3:$AB$3515,28,FALSE)</f>
        <v>0</v>
      </c>
      <c r="AC203" s="1">
        <f t="shared" si="17"/>
        <v>0</v>
      </c>
      <c r="AD203" s="1">
        <f t="shared" si="18"/>
        <v>2</v>
      </c>
      <c r="AE203" s="1">
        <f t="shared" si="19"/>
        <v>50</v>
      </c>
    </row>
    <row r="204" spans="1:31" x14ac:dyDescent="0.25">
      <c r="A204" t="str">
        <f>B204&amp;"-"&amp;COUNTIF($B$3:B204,B204)</f>
        <v>236-50</v>
      </c>
      <c r="B204">
        <v>236</v>
      </c>
      <c r="C204" s="18">
        <f>VLOOKUP(A204,'ADM Details FY17'!$A$3:$D$3515,4,FALSE)</f>
        <v>43638</v>
      </c>
      <c r="D204" s="1">
        <f>VLOOKUP(A204,'ADM Details FY17'!$A$3:$E$3515,5,FALSE)</f>
        <v>0.18</v>
      </c>
      <c r="E204" s="1">
        <f>VLOOKUP(A204,'ADM Details FY17'!$A$3:$F$3515,6,FALSE)</f>
        <v>0</v>
      </c>
      <c r="F204" s="1">
        <f>VLOOKUP(A204,'ADM Details FY17'!$A$3:$G$3515,7,FALSE)</f>
        <v>0</v>
      </c>
      <c r="G204" s="1">
        <f>VLOOKUP(A204,'ADM Details FY17'!$A$3:$H$3515,8,FALSE)</f>
        <v>0</v>
      </c>
      <c r="H204" s="1">
        <f>VLOOKUP(A204,'ADM Details FY17'!$A$3:$I$3515,9,FALSE)</f>
        <v>0</v>
      </c>
      <c r="I204" s="1">
        <f>VLOOKUP(A204,'ADM Details FY17'!$A$3:$J$3517,10,FALSE)</f>
        <v>0</v>
      </c>
      <c r="J204" s="1">
        <f>VLOOKUP(A204,'ADM Details FY17'!$A$3:$K$3515,11,FALSE)</f>
        <v>0</v>
      </c>
      <c r="K204" s="1">
        <f>VLOOKUP(A204,'ADM Details FY17'!$A$3:$M$3515,13,FALSE)</f>
        <v>0.18</v>
      </c>
      <c r="L204" s="1">
        <f>VLOOKUP(A204,'ADM Details FY17'!$A$3:$O$3515,15,FALSE)</f>
        <v>0</v>
      </c>
      <c r="M204" s="1">
        <f>VLOOKUP(A204,'ADM Details FY17'!$A$3:$P$3515,16,FALSE)</f>
        <v>0</v>
      </c>
      <c r="N204" s="1">
        <f>VLOOKUP(A204,'ADM Details FY17'!$A$3:$Q$3515,17,FALSE)</f>
        <v>0</v>
      </c>
      <c r="O204" s="1">
        <f>VLOOKUP(A204,'ADM Details FY17'!$A$3:$S$3515,19,FALSE)</f>
        <v>0</v>
      </c>
      <c r="P204" s="1">
        <f>VLOOKUP(A204,'ADM Details FY17'!$A$3:$U$3515,21,FALSE)</f>
        <v>0</v>
      </c>
      <c r="Q204" s="1">
        <f>VLOOKUP(A204,'ADM Details FY17'!$A$3:$V$3515,22,FALSE)</f>
        <v>0</v>
      </c>
      <c r="R204" s="1">
        <f>VLOOKUP(A204,'ADM Details FY17'!$A$3:$W$3515,23,FALSE)</f>
        <v>0</v>
      </c>
      <c r="S204" s="1">
        <f>VLOOKUP(A204,'ADM Details FY17'!$A$3:$X$3515,24,FALSE)</f>
        <v>0</v>
      </c>
      <c r="T204" s="1">
        <f>VLOOKUP(A204,'ADM Details FY17'!$A$3:$Y$3515,25,FALSE)</f>
        <v>0</v>
      </c>
      <c r="U204" s="1">
        <f>VLOOKUP(A204,'ADM Details FY17'!$A$3:$AA$3515,27,FALSE)</f>
        <v>0</v>
      </c>
      <c r="V204" s="1">
        <f>IFERROR(VLOOKUP(C204,'eindex _tget pp '!$A$4:$E$615,5,FALSE),0)</f>
        <v>0</v>
      </c>
      <c r="W204" s="31">
        <f>IFERROR(VLOOKUP(C204,'eindex _tget pp '!$A$4:$F$615,6,FALSE),0)</f>
        <v>0.87628858320000003</v>
      </c>
      <c r="X204" s="4">
        <f>IFERROR(VLOOKUP(B204,'eschools 16'!$A$2:$F$25,6,FALSE),1)</f>
        <v>2</v>
      </c>
      <c r="Y204" s="1">
        <f t="shared" si="15"/>
        <v>0</v>
      </c>
      <c r="Z204" s="1">
        <f t="shared" si="16"/>
        <v>0</v>
      </c>
      <c r="AA204" s="31">
        <f>IFERROR(VLOOKUP(C204,'eindex _tget pp '!$A$4:$G$615,7,FALSE),0)</f>
        <v>0.31808153900000002</v>
      </c>
      <c r="AB204" s="1">
        <f>VLOOKUP(A204,'ADM Details FY17'!$A$3:$AB$3515,28,FALSE)</f>
        <v>0</v>
      </c>
      <c r="AC204" s="1">
        <f t="shared" si="17"/>
        <v>0</v>
      </c>
      <c r="AD204" s="1">
        <f t="shared" si="18"/>
        <v>0.18</v>
      </c>
      <c r="AE204" s="1">
        <f t="shared" si="19"/>
        <v>4.5</v>
      </c>
    </row>
    <row r="205" spans="1:31" x14ac:dyDescent="0.25">
      <c r="A205" t="str">
        <f>B205&amp;"-"&amp;COUNTIF($B$3:B205,B205)</f>
        <v>236-51</v>
      </c>
      <c r="B205">
        <v>236</v>
      </c>
      <c r="C205" s="18">
        <f>VLOOKUP(A205,'ADM Details FY17'!$A$3:$D$3515,4,FALSE)</f>
        <v>45229</v>
      </c>
      <c r="D205" s="1">
        <f>VLOOKUP(A205,'ADM Details FY17'!$A$3:$E$3515,5,FALSE)</f>
        <v>0.84</v>
      </c>
      <c r="E205" s="1">
        <f>VLOOKUP(A205,'ADM Details FY17'!$A$3:$F$3515,6,FALSE)</f>
        <v>0</v>
      </c>
      <c r="F205" s="1">
        <f>VLOOKUP(A205,'ADM Details FY17'!$A$3:$G$3515,7,FALSE)</f>
        <v>0</v>
      </c>
      <c r="G205" s="1">
        <f>VLOOKUP(A205,'ADM Details FY17'!$A$3:$H$3515,8,FALSE)</f>
        <v>0</v>
      </c>
      <c r="H205" s="1">
        <f>VLOOKUP(A205,'ADM Details FY17'!$A$3:$I$3515,9,FALSE)</f>
        <v>0</v>
      </c>
      <c r="I205" s="1">
        <f>VLOOKUP(A205,'ADM Details FY17'!$A$3:$J$3517,10,FALSE)</f>
        <v>0</v>
      </c>
      <c r="J205" s="1">
        <f>VLOOKUP(A205,'ADM Details FY17'!$A$3:$K$3515,11,FALSE)</f>
        <v>0</v>
      </c>
      <c r="K205" s="1">
        <f>VLOOKUP(A205,'ADM Details FY17'!$A$3:$M$3515,13,FALSE)</f>
        <v>0</v>
      </c>
      <c r="L205" s="1">
        <f>VLOOKUP(A205,'ADM Details FY17'!$A$3:$O$3515,15,FALSE)</f>
        <v>0</v>
      </c>
      <c r="M205" s="1">
        <f>VLOOKUP(A205,'ADM Details FY17'!$A$3:$P$3515,16,FALSE)</f>
        <v>0</v>
      </c>
      <c r="N205" s="1">
        <f>VLOOKUP(A205,'ADM Details FY17'!$A$3:$Q$3515,17,FALSE)</f>
        <v>0</v>
      </c>
      <c r="O205" s="1">
        <f>VLOOKUP(A205,'ADM Details FY17'!$A$3:$S$3515,19,FALSE)</f>
        <v>0</v>
      </c>
      <c r="P205" s="1">
        <f>VLOOKUP(A205,'ADM Details FY17'!$A$3:$U$3515,21,FALSE)</f>
        <v>0</v>
      </c>
      <c r="Q205" s="1">
        <f>VLOOKUP(A205,'ADM Details FY17'!$A$3:$V$3515,22,FALSE)</f>
        <v>0</v>
      </c>
      <c r="R205" s="1">
        <f>VLOOKUP(A205,'ADM Details FY17'!$A$3:$W$3515,23,FALSE)</f>
        <v>0</v>
      </c>
      <c r="S205" s="1">
        <f>VLOOKUP(A205,'ADM Details FY17'!$A$3:$X$3515,24,FALSE)</f>
        <v>0</v>
      </c>
      <c r="T205" s="1">
        <f>VLOOKUP(A205,'ADM Details FY17'!$A$3:$Y$3515,25,FALSE)</f>
        <v>0</v>
      </c>
      <c r="U205" s="1">
        <f>VLOOKUP(A205,'ADM Details FY17'!$A$3:$AA$3515,27,FALSE)</f>
        <v>0</v>
      </c>
      <c r="V205" s="1">
        <f>IFERROR(VLOOKUP(C205,'eindex _tget pp '!$A$4:$E$615,5,FALSE),0)</f>
        <v>769.32090708866951</v>
      </c>
      <c r="W205" s="31">
        <f>IFERROR(VLOOKUP(C205,'eindex _tget pp '!$A$4:$F$615,6,FALSE),0)</f>
        <v>1.0132636088</v>
      </c>
      <c r="X205" s="4">
        <f>IFERROR(VLOOKUP(B205,'eschools 16'!$A$2:$F$25,6,FALSE),1)</f>
        <v>2</v>
      </c>
      <c r="Y205" s="1">
        <f t="shared" si="15"/>
        <v>0</v>
      </c>
      <c r="Z205" s="1">
        <f t="shared" si="16"/>
        <v>0</v>
      </c>
      <c r="AA205" s="31">
        <f>IFERROR(VLOOKUP(C205,'eindex _tget pp '!$A$4:$G$615,7,FALSE),0)</f>
        <v>0.69263733999999999</v>
      </c>
      <c r="AB205" s="1">
        <f>VLOOKUP(A205,'ADM Details FY17'!$A$3:$AB$3515,28,FALSE)</f>
        <v>0</v>
      </c>
      <c r="AC205" s="1">
        <f t="shared" si="17"/>
        <v>0</v>
      </c>
      <c r="AD205" s="1">
        <f t="shared" si="18"/>
        <v>0.84</v>
      </c>
      <c r="AE205" s="1">
        <f t="shared" si="19"/>
        <v>21</v>
      </c>
    </row>
    <row r="206" spans="1:31" x14ac:dyDescent="0.25">
      <c r="A206" t="str">
        <f>B206&amp;"-"&amp;COUNTIF($B$3:B206,B206)</f>
        <v>236-52</v>
      </c>
      <c r="B206">
        <v>236</v>
      </c>
      <c r="C206" s="18">
        <f>VLOOKUP(A206,'ADM Details FY17'!$A$3:$D$3515,4,FALSE)</f>
        <v>43646</v>
      </c>
      <c r="D206" s="1">
        <f>VLOOKUP(A206,'ADM Details FY17'!$A$3:$E$3515,5,FALSE)</f>
        <v>1.77</v>
      </c>
      <c r="E206" s="1">
        <f>VLOOKUP(A206,'ADM Details FY17'!$A$3:$F$3515,6,FALSE)</f>
        <v>0</v>
      </c>
      <c r="F206" s="1">
        <f>VLOOKUP(A206,'ADM Details FY17'!$A$3:$G$3515,7,FALSE)</f>
        <v>0</v>
      </c>
      <c r="G206" s="1">
        <f>VLOOKUP(A206,'ADM Details FY17'!$A$3:$H$3515,8,FALSE)</f>
        <v>0</v>
      </c>
      <c r="H206" s="1">
        <f>VLOOKUP(A206,'ADM Details FY17'!$A$3:$I$3515,9,FALSE)</f>
        <v>0</v>
      </c>
      <c r="I206" s="1">
        <f>VLOOKUP(A206,'ADM Details FY17'!$A$3:$J$3517,10,FALSE)</f>
        <v>0</v>
      </c>
      <c r="J206" s="1">
        <f>VLOOKUP(A206,'ADM Details FY17'!$A$3:$K$3515,11,FALSE)</f>
        <v>0</v>
      </c>
      <c r="K206" s="1">
        <f>VLOOKUP(A206,'ADM Details FY17'!$A$3:$M$3515,13,FALSE)</f>
        <v>0</v>
      </c>
      <c r="L206" s="1">
        <f>VLOOKUP(A206,'ADM Details FY17'!$A$3:$O$3515,15,FALSE)</f>
        <v>0</v>
      </c>
      <c r="M206" s="1">
        <f>VLOOKUP(A206,'ADM Details FY17'!$A$3:$P$3515,16,FALSE)</f>
        <v>0</v>
      </c>
      <c r="N206" s="1">
        <f>VLOOKUP(A206,'ADM Details FY17'!$A$3:$Q$3515,17,FALSE)</f>
        <v>0</v>
      </c>
      <c r="O206" s="1">
        <f>VLOOKUP(A206,'ADM Details FY17'!$A$3:$S$3515,19,FALSE)</f>
        <v>0</v>
      </c>
      <c r="P206" s="1">
        <f>VLOOKUP(A206,'ADM Details FY17'!$A$3:$U$3515,21,FALSE)</f>
        <v>0</v>
      </c>
      <c r="Q206" s="1">
        <f>VLOOKUP(A206,'ADM Details FY17'!$A$3:$V$3515,22,FALSE)</f>
        <v>0</v>
      </c>
      <c r="R206" s="1">
        <f>VLOOKUP(A206,'ADM Details FY17'!$A$3:$W$3515,23,FALSE)</f>
        <v>0</v>
      </c>
      <c r="S206" s="1">
        <f>VLOOKUP(A206,'ADM Details FY17'!$A$3:$X$3515,24,FALSE)</f>
        <v>0</v>
      </c>
      <c r="T206" s="1">
        <f>VLOOKUP(A206,'ADM Details FY17'!$A$3:$Y$3515,25,FALSE)</f>
        <v>0</v>
      </c>
      <c r="U206" s="1">
        <f>VLOOKUP(A206,'ADM Details FY17'!$A$3:$AA$3515,27,FALSE)</f>
        <v>0</v>
      </c>
      <c r="V206" s="1">
        <f>IFERROR(VLOOKUP(C206,'eindex _tget pp '!$A$4:$E$615,5,FALSE),0)</f>
        <v>0</v>
      </c>
      <c r="W206" s="31">
        <f>IFERROR(VLOOKUP(C206,'eindex _tget pp '!$A$4:$F$615,6,FALSE),0)</f>
        <v>4.9482196800000003E-2</v>
      </c>
      <c r="X206" s="4">
        <f>IFERROR(VLOOKUP(B206,'eschools 16'!$A$2:$F$25,6,FALSE),1)</f>
        <v>2</v>
      </c>
      <c r="Y206" s="1">
        <f t="shared" si="15"/>
        <v>0</v>
      </c>
      <c r="Z206" s="1">
        <f t="shared" si="16"/>
        <v>0</v>
      </c>
      <c r="AA206" s="31">
        <f>IFERROR(VLOOKUP(C206,'eindex _tget pp '!$A$4:$G$615,7,FALSE),0)</f>
        <v>6.4183744000000001E-2</v>
      </c>
      <c r="AB206" s="1">
        <f>VLOOKUP(A206,'ADM Details FY17'!$A$3:$AB$3515,28,FALSE)</f>
        <v>0</v>
      </c>
      <c r="AC206" s="1">
        <f t="shared" si="17"/>
        <v>0</v>
      </c>
      <c r="AD206" s="1">
        <f t="shared" si="18"/>
        <v>1.77</v>
      </c>
      <c r="AE206" s="1">
        <f t="shared" si="19"/>
        <v>44.25</v>
      </c>
    </row>
    <row r="207" spans="1:31" x14ac:dyDescent="0.25">
      <c r="A207" t="str">
        <f>B207&amp;"-"&amp;COUNTIF($B$3:B207,B207)</f>
        <v>236-53</v>
      </c>
      <c r="B207">
        <v>236</v>
      </c>
      <c r="C207" s="18">
        <f>VLOOKUP(A207,'ADM Details FY17'!$A$3:$D$3515,4,FALSE)</f>
        <v>45237</v>
      </c>
      <c r="D207" s="1">
        <f>VLOOKUP(A207,'ADM Details FY17'!$A$3:$E$3515,5,FALSE)</f>
        <v>0.38</v>
      </c>
      <c r="E207" s="1">
        <f>VLOOKUP(A207,'ADM Details FY17'!$A$3:$F$3515,6,FALSE)</f>
        <v>0</v>
      </c>
      <c r="F207" s="1">
        <f>VLOOKUP(A207,'ADM Details FY17'!$A$3:$G$3515,7,FALSE)</f>
        <v>0</v>
      </c>
      <c r="G207" s="1">
        <f>VLOOKUP(A207,'ADM Details FY17'!$A$3:$H$3515,8,FALSE)</f>
        <v>0</v>
      </c>
      <c r="H207" s="1">
        <f>VLOOKUP(A207,'ADM Details FY17'!$A$3:$I$3515,9,FALSE)</f>
        <v>0</v>
      </c>
      <c r="I207" s="1">
        <f>VLOOKUP(A207,'ADM Details FY17'!$A$3:$J$3517,10,FALSE)</f>
        <v>0</v>
      </c>
      <c r="J207" s="1">
        <f>VLOOKUP(A207,'ADM Details FY17'!$A$3:$K$3515,11,FALSE)</f>
        <v>0</v>
      </c>
      <c r="K207" s="1">
        <f>VLOOKUP(A207,'ADM Details FY17'!$A$3:$M$3515,13,FALSE)</f>
        <v>0.38</v>
      </c>
      <c r="L207" s="1">
        <f>VLOOKUP(A207,'ADM Details FY17'!$A$3:$O$3515,15,FALSE)</f>
        <v>0</v>
      </c>
      <c r="M207" s="1">
        <f>VLOOKUP(A207,'ADM Details FY17'!$A$3:$P$3515,16,FALSE)</f>
        <v>0</v>
      </c>
      <c r="N207" s="1">
        <f>VLOOKUP(A207,'ADM Details FY17'!$A$3:$Q$3515,17,FALSE)</f>
        <v>0</v>
      </c>
      <c r="O207" s="1">
        <f>VLOOKUP(A207,'ADM Details FY17'!$A$3:$S$3515,19,FALSE)</f>
        <v>0</v>
      </c>
      <c r="P207" s="1">
        <f>VLOOKUP(A207,'ADM Details FY17'!$A$3:$U$3515,21,FALSE)</f>
        <v>0</v>
      </c>
      <c r="Q207" s="1">
        <f>VLOOKUP(A207,'ADM Details FY17'!$A$3:$V$3515,22,FALSE)</f>
        <v>0</v>
      </c>
      <c r="R207" s="1">
        <f>VLOOKUP(A207,'ADM Details FY17'!$A$3:$W$3515,23,FALSE)</f>
        <v>0</v>
      </c>
      <c r="S207" s="1">
        <f>VLOOKUP(A207,'ADM Details FY17'!$A$3:$X$3515,24,FALSE)</f>
        <v>0</v>
      </c>
      <c r="T207" s="1">
        <f>VLOOKUP(A207,'ADM Details FY17'!$A$3:$Y$3515,25,FALSE)</f>
        <v>0</v>
      </c>
      <c r="U207" s="1">
        <f>VLOOKUP(A207,'ADM Details FY17'!$A$3:$AA$3515,27,FALSE)</f>
        <v>0</v>
      </c>
      <c r="V207" s="1">
        <f>IFERROR(VLOOKUP(C207,'eindex _tget pp '!$A$4:$E$615,5,FALSE),0)</f>
        <v>546.93601174146818</v>
      </c>
      <c r="W207" s="31">
        <f>IFERROR(VLOOKUP(C207,'eindex _tget pp '!$A$4:$F$615,6,FALSE),0)</f>
        <v>1.4440610303000001</v>
      </c>
      <c r="X207" s="4">
        <f>IFERROR(VLOOKUP(B207,'eschools 16'!$A$2:$F$25,6,FALSE),1)</f>
        <v>2</v>
      </c>
      <c r="Y207" s="1">
        <f t="shared" si="15"/>
        <v>0</v>
      </c>
      <c r="Z207" s="1">
        <f t="shared" si="16"/>
        <v>0</v>
      </c>
      <c r="AA207" s="31">
        <f>IFERROR(VLOOKUP(C207,'eindex _tget pp '!$A$4:$G$615,7,FALSE),0)</f>
        <v>0.65545722799999995</v>
      </c>
      <c r="AB207" s="1">
        <f>VLOOKUP(A207,'ADM Details FY17'!$A$3:$AB$3515,28,FALSE)</f>
        <v>0</v>
      </c>
      <c r="AC207" s="1">
        <f t="shared" si="17"/>
        <v>0</v>
      </c>
      <c r="AD207" s="1">
        <f t="shared" si="18"/>
        <v>0.38</v>
      </c>
      <c r="AE207" s="1">
        <f t="shared" si="19"/>
        <v>9.5</v>
      </c>
    </row>
    <row r="208" spans="1:31" x14ac:dyDescent="0.25">
      <c r="A208" t="str">
        <f>B208&amp;"-"&amp;COUNTIF($B$3:B208,B208)</f>
        <v>236-54</v>
      </c>
      <c r="B208">
        <v>236</v>
      </c>
      <c r="C208" s="18">
        <f>VLOOKUP(A208,'ADM Details FY17'!$A$3:$D$3515,4,FALSE)</f>
        <v>47613</v>
      </c>
      <c r="D208" s="1">
        <f>VLOOKUP(A208,'ADM Details FY17'!$A$3:$E$3515,5,FALSE)</f>
        <v>2.86</v>
      </c>
      <c r="E208" s="1">
        <f>VLOOKUP(A208,'ADM Details FY17'!$A$3:$F$3515,6,FALSE)</f>
        <v>0</v>
      </c>
      <c r="F208" s="1">
        <f>VLOOKUP(A208,'ADM Details FY17'!$A$3:$G$3515,7,FALSE)</f>
        <v>0</v>
      </c>
      <c r="G208" s="1">
        <f>VLOOKUP(A208,'ADM Details FY17'!$A$3:$H$3515,8,FALSE)</f>
        <v>0</v>
      </c>
      <c r="H208" s="1">
        <f>VLOOKUP(A208,'ADM Details FY17'!$A$3:$I$3515,9,FALSE)</f>
        <v>0</v>
      </c>
      <c r="I208" s="1">
        <f>VLOOKUP(A208,'ADM Details FY17'!$A$3:$J$3517,10,FALSE)</f>
        <v>0</v>
      </c>
      <c r="J208" s="1">
        <f>VLOOKUP(A208,'ADM Details FY17'!$A$3:$K$3515,11,FALSE)</f>
        <v>0</v>
      </c>
      <c r="K208" s="1">
        <f>VLOOKUP(A208,'ADM Details FY17'!$A$3:$M$3515,13,FALSE)</f>
        <v>2.86</v>
      </c>
      <c r="L208" s="1">
        <f>VLOOKUP(A208,'ADM Details FY17'!$A$3:$O$3515,15,FALSE)</f>
        <v>0</v>
      </c>
      <c r="M208" s="1">
        <f>VLOOKUP(A208,'ADM Details FY17'!$A$3:$P$3515,16,FALSE)</f>
        <v>0</v>
      </c>
      <c r="N208" s="1">
        <f>VLOOKUP(A208,'ADM Details FY17'!$A$3:$Q$3515,17,FALSE)</f>
        <v>0</v>
      </c>
      <c r="O208" s="1">
        <f>VLOOKUP(A208,'ADM Details FY17'!$A$3:$S$3515,19,FALSE)</f>
        <v>0</v>
      </c>
      <c r="P208" s="1">
        <f>VLOOKUP(A208,'ADM Details FY17'!$A$3:$U$3515,21,FALSE)</f>
        <v>0</v>
      </c>
      <c r="Q208" s="1">
        <f>VLOOKUP(A208,'ADM Details FY17'!$A$3:$V$3515,22,FALSE)</f>
        <v>0</v>
      </c>
      <c r="R208" s="1">
        <f>VLOOKUP(A208,'ADM Details FY17'!$A$3:$W$3515,23,FALSE)</f>
        <v>0</v>
      </c>
      <c r="S208" s="1">
        <f>VLOOKUP(A208,'ADM Details FY17'!$A$3:$X$3515,24,FALSE)</f>
        <v>0</v>
      </c>
      <c r="T208" s="1">
        <f>VLOOKUP(A208,'ADM Details FY17'!$A$3:$Y$3515,25,FALSE)</f>
        <v>0</v>
      </c>
      <c r="U208" s="1">
        <f>VLOOKUP(A208,'ADM Details FY17'!$A$3:$AA$3515,27,FALSE)</f>
        <v>0</v>
      </c>
      <c r="V208" s="1">
        <f>IFERROR(VLOOKUP(C208,'eindex _tget pp '!$A$4:$E$615,5,FALSE),0)</f>
        <v>695.93817956802309</v>
      </c>
      <c r="W208" s="31">
        <f>IFERROR(VLOOKUP(C208,'eindex _tget pp '!$A$4:$F$615,6,FALSE),0)</f>
        <v>1.4643385343999999</v>
      </c>
      <c r="X208" s="4">
        <f>IFERROR(VLOOKUP(B208,'eschools 16'!$A$2:$F$25,6,FALSE),1)</f>
        <v>2</v>
      </c>
      <c r="Y208" s="1">
        <f t="shared" si="15"/>
        <v>0</v>
      </c>
      <c r="Z208" s="1">
        <f t="shared" si="16"/>
        <v>0</v>
      </c>
      <c r="AA208" s="31">
        <f>IFERROR(VLOOKUP(C208,'eindex _tget pp '!$A$4:$G$615,7,FALSE),0)</f>
        <v>0.57615283500000003</v>
      </c>
      <c r="AB208" s="1">
        <f>VLOOKUP(A208,'ADM Details FY17'!$A$3:$AB$3515,28,FALSE)</f>
        <v>0</v>
      </c>
      <c r="AC208" s="1">
        <f t="shared" si="17"/>
        <v>0</v>
      </c>
      <c r="AD208" s="1">
        <f t="shared" si="18"/>
        <v>2.86</v>
      </c>
      <c r="AE208" s="1">
        <f t="shared" si="19"/>
        <v>71.5</v>
      </c>
    </row>
    <row r="209" spans="1:31" x14ac:dyDescent="0.25">
      <c r="A209" t="str">
        <f>B209&amp;"-"&amp;COUNTIF($B$3:B209,B209)</f>
        <v>236-55</v>
      </c>
      <c r="B209">
        <v>236</v>
      </c>
      <c r="C209" s="18">
        <f>VLOOKUP(A209,'ADM Details FY17'!$A$3:$D$3515,4,FALSE)</f>
        <v>50112</v>
      </c>
      <c r="D209" s="1">
        <f>VLOOKUP(A209,'ADM Details FY17'!$A$3:$E$3515,5,FALSE)</f>
        <v>1</v>
      </c>
      <c r="E209" s="1">
        <f>VLOOKUP(A209,'ADM Details FY17'!$A$3:$F$3515,6,FALSE)</f>
        <v>0</v>
      </c>
      <c r="F209" s="1">
        <f>VLOOKUP(A209,'ADM Details FY17'!$A$3:$G$3515,7,FALSE)</f>
        <v>0</v>
      </c>
      <c r="G209" s="1">
        <f>VLOOKUP(A209,'ADM Details FY17'!$A$3:$H$3515,8,FALSE)</f>
        <v>0</v>
      </c>
      <c r="H209" s="1">
        <f>VLOOKUP(A209,'ADM Details FY17'!$A$3:$I$3515,9,FALSE)</f>
        <v>0</v>
      </c>
      <c r="I209" s="1">
        <f>VLOOKUP(A209,'ADM Details FY17'!$A$3:$J$3517,10,FALSE)</f>
        <v>0</v>
      </c>
      <c r="J209" s="1">
        <f>VLOOKUP(A209,'ADM Details FY17'!$A$3:$K$3515,11,FALSE)</f>
        <v>0</v>
      </c>
      <c r="K209" s="1">
        <f>VLOOKUP(A209,'ADM Details FY17'!$A$3:$M$3515,13,FALSE)</f>
        <v>0</v>
      </c>
      <c r="L209" s="1">
        <f>VLOOKUP(A209,'ADM Details FY17'!$A$3:$O$3515,15,FALSE)</f>
        <v>0</v>
      </c>
      <c r="M209" s="1">
        <f>VLOOKUP(A209,'ADM Details FY17'!$A$3:$P$3515,16,FALSE)</f>
        <v>0</v>
      </c>
      <c r="N209" s="1">
        <f>VLOOKUP(A209,'ADM Details FY17'!$A$3:$Q$3515,17,FALSE)</f>
        <v>0</v>
      </c>
      <c r="O209" s="1">
        <f>VLOOKUP(A209,'ADM Details FY17'!$A$3:$S$3515,19,FALSE)</f>
        <v>0</v>
      </c>
      <c r="P209" s="1">
        <f>VLOOKUP(A209,'ADM Details FY17'!$A$3:$U$3515,21,FALSE)</f>
        <v>0</v>
      </c>
      <c r="Q209" s="1">
        <f>VLOOKUP(A209,'ADM Details FY17'!$A$3:$V$3515,22,FALSE)</f>
        <v>0</v>
      </c>
      <c r="R209" s="1">
        <f>VLOOKUP(A209,'ADM Details FY17'!$A$3:$W$3515,23,FALSE)</f>
        <v>0</v>
      </c>
      <c r="S209" s="1">
        <f>VLOOKUP(A209,'ADM Details FY17'!$A$3:$X$3515,24,FALSE)</f>
        <v>0</v>
      </c>
      <c r="T209" s="1">
        <f>VLOOKUP(A209,'ADM Details FY17'!$A$3:$Y$3515,25,FALSE)</f>
        <v>0</v>
      </c>
      <c r="U209" s="1">
        <f>VLOOKUP(A209,'ADM Details FY17'!$A$3:$AA$3515,27,FALSE)</f>
        <v>0</v>
      </c>
      <c r="V209" s="1">
        <f>IFERROR(VLOOKUP(C209,'eindex _tget pp '!$A$4:$E$615,5,FALSE),0)</f>
        <v>322.96384866176356</v>
      </c>
      <c r="W209" s="31">
        <f>IFERROR(VLOOKUP(C209,'eindex _tget pp '!$A$4:$F$615,6,FALSE),0)</f>
        <v>0.85876203029999998</v>
      </c>
      <c r="X209" s="4">
        <f>IFERROR(VLOOKUP(B209,'eschools 16'!$A$2:$F$25,6,FALSE),1)</f>
        <v>2</v>
      </c>
      <c r="Y209" s="1">
        <f t="shared" si="15"/>
        <v>0</v>
      </c>
      <c r="Z209" s="1">
        <f t="shared" si="16"/>
        <v>0</v>
      </c>
      <c r="AA209" s="31">
        <f>IFERROR(VLOOKUP(C209,'eindex _tget pp '!$A$4:$G$615,7,FALSE),0)</f>
        <v>0.53753136999999995</v>
      </c>
      <c r="AB209" s="1">
        <f>VLOOKUP(A209,'ADM Details FY17'!$A$3:$AB$3515,28,FALSE)</f>
        <v>0</v>
      </c>
      <c r="AC209" s="1">
        <f t="shared" si="17"/>
        <v>0</v>
      </c>
      <c r="AD209" s="1">
        <f t="shared" si="18"/>
        <v>1</v>
      </c>
      <c r="AE209" s="1">
        <f t="shared" si="19"/>
        <v>25</v>
      </c>
    </row>
    <row r="210" spans="1:31" x14ac:dyDescent="0.25">
      <c r="A210" t="str">
        <f>B210&amp;"-"&amp;COUNTIF($B$3:B210,B210)</f>
        <v>236-56</v>
      </c>
      <c r="B210">
        <v>236</v>
      </c>
      <c r="C210" s="18">
        <f>VLOOKUP(A210,'ADM Details FY17'!$A$3:$D$3515,4,FALSE)</f>
        <v>50120</v>
      </c>
      <c r="D210" s="1">
        <f>VLOOKUP(A210,'ADM Details FY17'!$A$3:$E$3515,5,FALSE)</f>
        <v>2.34</v>
      </c>
      <c r="E210" s="1">
        <f>VLOOKUP(A210,'ADM Details FY17'!$A$3:$F$3515,6,FALSE)</f>
        <v>0</v>
      </c>
      <c r="F210" s="1">
        <f>VLOOKUP(A210,'ADM Details FY17'!$A$3:$G$3515,7,FALSE)</f>
        <v>0</v>
      </c>
      <c r="G210" s="1">
        <f>VLOOKUP(A210,'ADM Details FY17'!$A$3:$H$3515,8,FALSE)</f>
        <v>0</v>
      </c>
      <c r="H210" s="1">
        <f>VLOOKUP(A210,'ADM Details FY17'!$A$3:$I$3515,9,FALSE)</f>
        <v>0</v>
      </c>
      <c r="I210" s="1">
        <f>VLOOKUP(A210,'ADM Details FY17'!$A$3:$J$3517,10,FALSE)</f>
        <v>0</v>
      </c>
      <c r="J210" s="1">
        <f>VLOOKUP(A210,'ADM Details FY17'!$A$3:$K$3515,11,FALSE)</f>
        <v>0</v>
      </c>
      <c r="K210" s="1">
        <f>VLOOKUP(A210,'ADM Details FY17'!$A$3:$M$3515,13,FALSE)</f>
        <v>0.35</v>
      </c>
      <c r="L210" s="1">
        <f>VLOOKUP(A210,'ADM Details FY17'!$A$3:$O$3515,15,FALSE)</f>
        <v>0</v>
      </c>
      <c r="M210" s="1">
        <f>VLOOKUP(A210,'ADM Details FY17'!$A$3:$P$3515,16,FALSE)</f>
        <v>0</v>
      </c>
      <c r="N210" s="1">
        <f>VLOOKUP(A210,'ADM Details FY17'!$A$3:$Q$3515,17,FALSE)</f>
        <v>0</v>
      </c>
      <c r="O210" s="1">
        <f>VLOOKUP(A210,'ADM Details FY17'!$A$3:$S$3515,19,FALSE)</f>
        <v>0</v>
      </c>
      <c r="P210" s="1">
        <f>VLOOKUP(A210,'ADM Details FY17'!$A$3:$U$3515,21,FALSE)</f>
        <v>0</v>
      </c>
      <c r="Q210" s="1">
        <f>VLOOKUP(A210,'ADM Details FY17'!$A$3:$V$3515,22,FALSE)</f>
        <v>0</v>
      </c>
      <c r="R210" s="1">
        <f>VLOOKUP(A210,'ADM Details FY17'!$A$3:$W$3515,23,FALSE)</f>
        <v>0</v>
      </c>
      <c r="S210" s="1">
        <f>VLOOKUP(A210,'ADM Details FY17'!$A$3:$X$3515,24,FALSE)</f>
        <v>0</v>
      </c>
      <c r="T210" s="1">
        <f>VLOOKUP(A210,'ADM Details FY17'!$A$3:$Y$3515,25,FALSE)</f>
        <v>0</v>
      </c>
      <c r="U210" s="1">
        <f>VLOOKUP(A210,'ADM Details FY17'!$A$3:$AA$3515,27,FALSE)</f>
        <v>0</v>
      </c>
      <c r="V210" s="1">
        <f>IFERROR(VLOOKUP(C210,'eindex _tget pp '!$A$4:$E$615,5,FALSE),0)</f>
        <v>318.53151699353521</v>
      </c>
      <c r="W210" s="31">
        <f>IFERROR(VLOOKUP(C210,'eindex _tget pp '!$A$4:$F$615,6,FALSE),0)</f>
        <v>1.1645896113</v>
      </c>
      <c r="X210" s="4">
        <f>IFERROR(VLOOKUP(B210,'eschools 16'!$A$2:$F$25,6,FALSE),1)</f>
        <v>2</v>
      </c>
      <c r="Y210" s="1">
        <f t="shared" si="15"/>
        <v>0</v>
      </c>
      <c r="Z210" s="1">
        <f t="shared" si="16"/>
        <v>0</v>
      </c>
      <c r="AA210" s="31">
        <f>IFERROR(VLOOKUP(C210,'eindex _tget pp '!$A$4:$G$615,7,FALSE),0)</f>
        <v>0.56085530800000005</v>
      </c>
      <c r="AB210" s="1">
        <f>VLOOKUP(A210,'ADM Details FY17'!$A$3:$AB$3515,28,FALSE)</f>
        <v>0</v>
      </c>
      <c r="AC210" s="1">
        <f t="shared" si="17"/>
        <v>0</v>
      </c>
      <c r="AD210" s="1">
        <f t="shared" si="18"/>
        <v>2.34</v>
      </c>
      <c r="AE210" s="1">
        <f t="shared" si="19"/>
        <v>58.5</v>
      </c>
    </row>
    <row r="211" spans="1:31" x14ac:dyDescent="0.25">
      <c r="A211" t="str">
        <f>B211&amp;"-"&amp;COUNTIF($B$3:B211,B211)</f>
        <v>236-57</v>
      </c>
      <c r="B211">
        <v>236</v>
      </c>
      <c r="C211" s="18">
        <f>VLOOKUP(A211,'ADM Details FY17'!$A$3:$D$3515,4,FALSE)</f>
        <v>43653</v>
      </c>
      <c r="D211" s="1">
        <f>VLOOKUP(A211,'ADM Details FY17'!$A$3:$E$3515,5,FALSE)</f>
        <v>1</v>
      </c>
      <c r="E211" s="1">
        <f>VLOOKUP(A211,'ADM Details FY17'!$A$3:$F$3515,6,FALSE)</f>
        <v>0</v>
      </c>
      <c r="F211" s="1">
        <f>VLOOKUP(A211,'ADM Details FY17'!$A$3:$G$3515,7,FALSE)</f>
        <v>0</v>
      </c>
      <c r="G211" s="1">
        <f>VLOOKUP(A211,'ADM Details FY17'!$A$3:$H$3515,8,FALSE)</f>
        <v>0</v>
      </c>
      <c r="H211" s="1">
        <f>VLOOKUP(A211,'ADM Details FY17'!$A$3:$I$3515,9,FALSE)</f>
        <v>0</v>
      </c>
      <c r="I211" s="1">
        <f>VLOOKUP(A211,'ADM Details FY17'!$A$3:$J$3517,10,FALSE)</f>
        <v>0</v>
      </c>
      <c r="J211" s="1">
        <f>VLOOKUP(A211,'ADM Details FY17'!$A$3:$K$3515,11,FALSE)</f>
        <v>0</v>
      </c>
      <c r="K211" s="1">
        <f>VLOOKUP(A211,'ADM Details FY17'!$A$3:$M$3515,13,FALSE)</f>
        <v>0</v>
      </c>
      <c r="L211" s="1">
        <f>VLOOKUP(A211,'ADM Details FY17'!$A$3:$O$3515,15,FALSE)</f>
        <v>0</v>
      </c>
      <c r="M211" s="1">
        <f>VLOOKUP(A211,'ADM Details FY17'!$A$3:$P$3515,16,FALSE)</f>
        <v>0</v>
      </c>
      <c r="N211" s="1">
        <f>VLOOKUP(A211,'ADM Details FY17'!$A$3:$Q$3515,17,FALSE)</f>
        <v>0</v>
      </c>
      <c r="O211" s="1">
        <f>VLOOKUP(A211,'ADM Details FY17'!$A$3:$S$3515,19,FALSE)</f>
        <v>0</v>
      </c>
      <c r="P211" s="1">
        <f>VLOOKUP(A211,'ADM Details FY17'!$A$3:$U$3515,21,FALSE)</f>
        <v>0</v>
      </c>
      <c r="Q211" s="1">
        <f>VLOOKUP(A211,'ADM Details FY17'!$A$3:$V$3515,22,FALSE)</f>
        <v>0</v>
      </c>
      <c r="R211" s="1">
        <f>VLOOKUP(A211,'ADM Details FY17'!$A$3:$W$3515,23,FALSE)</f>
        <v>0</v>
      </c>
      <c r="S211" s="1">
        <f>VLOOKUP(A211,'ADM Details FY17'!$A$3:$X$3515,24,FALSE)</f>
        <v>0</v>
      </c>
      <c r="T211" s="1">
        <f>VLOOKUP(A211,'ADM Details FY17'!$A$3:$Y$3515,25,FALSE)</f>
        <v>0</v>
      </c>
      <c r="U211" s="1">
        <f>VLOOKUP(A211,'ADM Details FY17'!$A$3:$AA$3515,27,FALSE)</f>
        <v>0</v>
      </c>
      <c r="V211" s="1">
        <f>IFERROR(VLOOKUP(C211,'eindex _tget pp '!$A$4:$E$615,5,FALSE),0)</f>
        <v>6.7757745547834709</v>
      </c>
      <c r="W211" s="31">
        <f>IFERROR(VLOOKUP(C211,'eindex _tget pp '!$A$4:$F$615,6,FALSE),0)</f>
        <v>1.0190333101</v>
      </c>
      <c r="X211" s="4">
        <f>IFERROR(VLOOKUP(B211,'eschools 16'!$A$2:$F$25,6,FALSE),1)</f>
        <v>2</v>
      </c>
      <c r="Y211" s="1">
        <f t="shared" si="15"/>
        <v>0</v>
      </c>
      <c r="Z211" s="1">
        <f t="shared" si="16"/>
        <v>0</v>
      </c>
      <c r="AA211" s="31">
        <f>IFERROR(VLOOKUP(C211,'eindex _tget pp '!$A$4:$G$615,7,FALSE),0)</f>
        <v>0.31807660900000001</v>
      </c>
      <c r="AB211" s="1">
        <f>VLOOKUP(A211,'ADM Details FY17'!$A$3:$AB$3515,28,FALSE)</f>
        <v>0</v>
      </c>
      <c r="AC211" s="1">
        <f t="shared" si="17"/>
        <v>0</v>
      </c>
      <c r="AD211" s="1">
        <f t="shared" si="18"/>
        <v>1</v>
      </c>
      <c r="AE211" s="1">
        <f t="shared" si="19"/>
        <v>25</v>
      </c>
    </row>
    <row r="212" spans="1:31" x14ac:dyDescent="0.25">
      <c r="A212" t="str">
        <f>B212&amp;"-"&amp;COUNTIF($B$3:B212,B212)</f>
        <v>236-58</v>
      </c>
      <c r="B212">
        <v>236</v>
      </c>
      <c r="C212" s="18">
        <f>VLOOKUP(A212,'ADM Details FY17'!$A$3:$D$3515,4,FALSE)</f>
        <v>48678</v>
      </c>
      <c r="D212" s="1">
        <f>VLOOKUP(A212,'ADM Details FY17'!$A$3:$E$3515,5,FALSE)</f>
        <v>1</v>
      </c>
      <c r="E212" s="1">
        <f>VLOOKUP(A212,'ADM Details FY17'!$A$3:$F$3515,6,FALSE)</f>
        <v>0</v>
      </c>
      <c r="F212" s="1">
        <f>VLOOKUP(A212,'ADM Details FY17'!$A$3:$G$3515,7,FALSE)</f>
        <v>0</v>
      </c>
      <c r="G212" s="1">
        <f>VLOOKUP(A212,'ADM Details FY17'!$A$3:$H$3515,8,FALSE)</f>
        <v>0</v>
      </c>
      <c r="H212" s="1">
        <f>VLOOKUP(A212,'ADM Details FY17'!$A$3:$I$3515,9,FALSE)</f>
        <v>0</v>
      </c>
      <c r="I212" s="1">
        <f>VLOOKUP(A212,'ADM Details FY17'!$A$3:$J$3517,10,FALSE)</f>
        <v>0</v>
      </c>
      <c r="J212" s="1">
        <f>VLOOKUP(A212,'ADM Details FY17'!$A$3:$K$3515,11,FALSE)</f>
        <v>0</v>
      </c>
      <c r="K212" s="1">
        <f>VLOOKUP(A212,'ADM Details FY17'!$A$3:$M$3515,13,FALSE)</f>
        <v>0</v>
      </c>
      <c r="L212" s="1">
        <f>VLOOKUP(A212,'ADM Details FY17'!$A$3:$O$3515,15,FALSE)</f>
        <v>0</v>
      </c>
      <c r="M212" s="1">
        <f>VLOOKUP(A212,'ADM Details FY17'!$A$3:$P$3515,16,FALSE)</f>
        <v>0</v>
      </c>
      <c r="N212" s="1">
        <f>VLOOKUP(A212,'ADM Details FY17'!$A$3:$Q$3515,17,FALSE)</f>
        <v>0</v>
      </c>
      <c r="O212" s="1">
        <f>VLOOKUP(A212,'ADM Details FY17'!$A$3:$S$3515,19,FALSE)</f>
        <v>0</v>
      </c>
      <c r="P212" s="1">
        <f>VLOOKUP(A212,'ADM Details FY17'!$A$3:$U$3515,21,FALSE)</f>
        <v>0</v>
      </c>
      <c r="Q212" s="1">
        <f>VLOOKUP(A212,'ADM Details FY17'!$A$3:$V$3515,22,FALSE)</f>
        <v>0</v>
      </c>
      <c r="R212" s="1">
        <f>VLOOKUP(A212,'ADM Details FY17'!$A$3:$W$3515,23,FALSE)</f>
        <v>0</v>
      </c>
      <c r="S212" s="1">
        <f>VLOOKUP(A212,'ADM Details FY17'!$A$3:$X$3515,24,FALSE)</f>
        <v>0</v>
      </c>
      <c r="T212" s="1">
        <f>VLOOKUP(A212,'ADM Details FY17'!$A$3:$Y$3515,25,FALSE)</f>
        <v>0</v>
      </c>
      <c r="U212" s="1">
        <f>VLOOKUP(A212,'ADM Details FY17'!$A$3:$AA$3515,27,FALSE)</f>
        <v>0</v>
      </c>
      <c r="V212" s="1">
        <f>IFERROR(VLOOKUP(C212,'eindex _tget pp '!$A$4:$E$615,5,FALSE),0)</f>
        <v>339.87971287149333</v>
      </c>
      <c r="W212" s="31">
        <f>IFERROR(VLOOKUP(C212,'eindex _tget pp '!$A$4:$F$615,6,FALSE),0)</f>
        <v>0.39392449410000002</v>
      </c>
      <c r="X212" s="4">
        <f>IFERROR(VLOOKUP(B212,'eschools 16'!$A$2:$F$25,6,FALSE),1)</f>
        <v>2</v>
      </c>
      <c r="Y212" s="1">
        <f t="shared" si="15"/>
        <v>0</v>
      </c>
      <c r="Z212" s="1">
        <f t="shared" si="16"/>
        <v>0</v>
      </c>
      <c r="AA212" s="31">
        <f>IFERROR(VLOOKUP(C212,'eindex _tget pp '!$A$4:$G$615,7,FALSE),0)</f>
        <v>0.48218100400000002</v>
      </c>
      <c r="AB212" s="1">
        <f>VLOOKUP(A212,'ADM Details FY17'!$A$3:$AB$3515,28,FALSE)</f>
        <v>0</v>
      </c>
      <c r="AC212" s="1">
        <f t="shared" si="17"/>
        <v>0</v>
      </c>
      <c r="AD212" s="1">
        <f t="shared" si="18"/>
        <v>1</v>
      </c>
      <c r="AE212" s="1">
        <f t="shared" si="19"/>
        <v>25</v>
      </c>
    </row>
    <row r="213" spans="1:31" x14ac:dyDescent="0.25">
      <c r="A213" t="str">
        <f>B213&amp;"-"&amp;COUNTIF($B$3:B213,B213)</f>
        <v>236-59</v>
      </c>
      <c r="B213">
        <v>236</v>
      </c>
      <c r="C213" s="18">
        <f>VLOOKUP(A213,'ADM Details FY17'!$A$3:$D$3515,4,FALSE)</f>
        <v>46177</v>
      </c>
      <c r="D213" s="1">
        <f>VLOOKUP(A213,'ADM Details FY17'!$A$3:$E$3515,5,FALSE)</f>
        <v>2.08</v>
      </c>
      <c r="E213" s="1">
        <f>VLOOKUP(A213,'ADM Details FY17'!$A$3:$F$3515,6,FALSE)</f>
        <v>0</v>
      </c>
      <c r="F213" s="1">
        <f>VLOOKUP(A213,'ADM Details FY17'!$A$3:$G$3515,7,FALSE)</f>
        <v>0</v>
      </c>
      <c r="G213" s="1">
        <f>VLOOKUP(A213,'ADM Details FY17'!$A$3:$H$3515,8,FALSE)</f>
        <v>0.01</v>
      </c>
      <c r="H213" s="1">
        <f>VLOOKUP(A213,'ADM Details FY17'!$A$3:$I$3515,9,FALSE)</f>
        <v>0</v>
      </c>
      <c r="I213" s="1">
        <f>VLOOKUP(A213,'ADM Details FY17'!$A$3:$J$3517,10,FALSE)</f>
        <v>0</v>
      </c>
      <c r="J213" s="1">
        <f>VLOOKUP(A213,'ADM Details FY17'!$A$3:$K$3515,11,FALSE)</f>
        <v>0</v>
      </c>
      <c r="K213" s="1">
        <f>VLOOKUP(A213,'ADM Details FY17'!$A$3:$M$3515,13,FALSE)</f>
        <v>2.0699999999999998</v>
      </c>
      <c r="L213" s="1">
        <f>VLOOKUP(A213,'ADM Details FY17'!$A$3:$O$3515,15,FALSE)</f>
        <v>0</v>
      </c>
      <c r="M213" s="1">
        <f>VLOOKUP(A213,'ADM Details FY17'!$A$3:$P$3515,16,FALSE)</f>
        <v>0</v>
      </c>
      <c r="N213" s="1">
        <f>VLOOKUP(A213,'ADM Details FY17'!$A$3:$Q$3515,17,FALSE)</f>
        <v>0</v>
      </c>
      <c r="O213" s="1">
        <f>VLOOKUP(A213,'ADM Details FY17'!$A$3:$S$3515,19,FALSE)</f>
        <v>0</v>
      </c>
      <c r="P213" s="1">
        <f>VLOOKUP(A213,'ADM Details FY17'!$A$3:$U$3515,21,FALSE)</f>
        <v>0</v>
      </c>
      <c r="Q213" s="1">
        <f>VLOOKUP(A213,'ADM Details FY17'!$A$3:$V$3515,22,FALSE)</f>
        <v>0</v>
      </c>
      <c r="R213" s="1">
        <f>VLOOKUP(A213,'ADM Details FY17'!$A$3:$W$3515,23,FALSE)</f>
        <v>0</v>
      </c>
      <c r="S213" s="1">
        <f>VLOOKUP(A213,'ADM Details FY17'!$A$3:$X$3515,24,FALSE)</f>
        <v>0</v>
      </c>
      <c r="T213" s="1">
        <f>VLOOKUP(A213,'ADM Details FY17'!$A$3:$Y$3515,25,FALSE)</f>
        <v>0</v>
      </c>
      <c r="U213" s="1">
        <f>VLOOKUP(A213,'ADM Details FY17'!$A$3:$AA$3515,27,FALSE)</f>
        <v>0</v>
      </c>
      <c r="V213" s="1">
        <f>IFERROR(VLOOKUP(C213,'eindex _tget pp '!$A$4:$E$615,5,FALSE),0)</f>
        <v>118.50473572559682</v>
      </c>
      <c r="W213" s="31">
        <f>IFERROR(VLOOKUP(C213,'eindex _tget pp '!$A$4:$F$615,6,FALSE),0)</f>
        <v>1.2908612124000001</v>
      </c>
      <c r="X213" s="4">
        <f>IFERROR(VLOOKUP(B213,'eschools 16'!$A$2:$F$25,6,FALSE),1)</f>
        <v>2</v>
      </c>
      <c r="Y213" s="1">
        <f t="shared" si="15"/>
        <v>0</v>
      </c>
      <c r="Z213" s="1">
        <f t="shared" si="16"/>
        <v>0</v>
      </c>
      <c r="AA213" s="31">
        <f>IFERROR(VLOOKUP(C213,'eindex _tget pp '!$A$4:$G$615,7,FALSE),0)</f>
        <v>0.393166442</v>
      </c>
      <c r="AB213" s="1">
        <f>VLOOKUP(A213,'ADM Details FY17'!$A$3:$AB$3515,28,FALSE)</f>
        <v>0</v>
      </c>
      <c r="AC213" s="1">
        <f t="shared" si="17"/>
        <v>0</v>
      </c>
      <c r="AD213" s="1">
        <f t="shared" si="18"/>
        <v>2.08</v>
      </c>
      <c r="AE213" s="1">
        <f t="shared" si="19"/>
        <v>52</v>
      </c>
    </row>
    <row r="214" spans="1:31" x14ac:dyDescent="0.25">
      <c r="A214" t="str">
        <f>B214&amp;"-"&amp;COUNTIF($B$3:B214,B214)</f>
        <v>236-60</v>
      </c>
      <c r="B214">
        <v>236</v>
      </c>
      <c r="C214" s="18">
        <f>VLOOKUP(A214,'ADM Details FY17'!$A$3:$D$3515,4,FALSE)</f>
        <v>43661</v>
      </c>
      <c r="D214" s="1">
        <f>VLOOKUP(A214,'ADM Details FY17'!$A$3:$E$3515,5,FALSE)</f>
        <v>11.56</v>
      </c>
      <c r="E214" s="1">
        <f>VLOOKUP(A214,'ADM Details FY17'!$A$3:$F$3515,6,FALSE)</f>
        <v>0</v>
      </c>
      <c r="F214" s="1">
        <f>VLOOKUP(A214,'ADM Details FY17'!$A$3:$G$3515,7,FALSE)</f>
        <v>1</v>
      </c>
      <c r="G214" s="1">
        <f>VLOOKUP(A214,'ADM Details FY17'!$A$3:$H$3515,8,FALSE)</f>
        <v>0</v>
      </c>
      <c r="H214" s="1">
        <f>VLOOKUP(A214,'ADM Details FY17'!$A$3:$I$3515,9,FALSE)</f>
        <v>0</v>
      </c>
      <c r="I214" s="1">
        <f>VLOOKUP(A214,'ADM Details FY17'!$A$3:$J$3517,10,FALSE)</f>
        <v>0</v>
      </c>
      <c r="J214" s="1">
        <f>VLOOKUP(A214,'ADM Details FY17'!$A$3:$K$3515,11,FALSE)</f>
        <v>0</v>
      </c>
      <c r="K214" s="1">
        <f>VLOOKUP(A214,'ADM Details FY17'!$A$3:$M$3515,13,FALSE)</f>
        <v>3.59</v>
      </c>
      <c r="L214" s="1">
        <f>VLOOKUP(A214,'ADM Details FY17'!$A$3:$O$3515,15,FALSE)</f>
        <v>0</v>
      </c>
      <c r="M214" s="1">
        <f>VLOOKUP(A214,'ADM Details FY17'!$A$3:$P$3515,16,FALSE)</f>
        <v>0</v>
      </c>
      <c r="N214" s="1">
        <f>VLOOKUP(A214,'ADM Details FY17'!$A$3:$Q$3515,17,FALSE)</f>
        <v>0</v>
      </c>
      <c r="O214" s="1">
        <f>VLOOKUP(A214,'ADM Details FY17'!$A$3:$S$3515,19,FALSE)</f>
        <v>0</v>
      </c>
      <c r="P214" s="1">
        <f>VLOOKUP(A214,'ADM Details FY17'!$A$3:$U$3515,21,FALSE)</f>
        <v>0.11</v>
      </c>
      <c r="Q214" s="1">
        <f>VLOOKUP(A214,'ADM Details FY17'!$A$3:$V$3515,22,FALSE)</f>
        <v>0</v>
      </c>
      <c r="R214" s="1">
        <f>VLOOKUP(A214,'ADM Details FY17'!$A$3:$W$3515,23,FALSE)</f>
        <v>0</v>
      </c>
      <c r="S214" s="1">
        <f>VLOOKUP(A214,'ADM Details FY17'!$A$3:$X$3515,24,FALSE)</f>
        <v>7.0000000000000007E-2</v>
      </c>
      <c r="T214" s="1">
        <f>VLOOKUP(A214,'ADM Details FY17'!$A$3:$Y$3515,25,FALSE)</f>
        <v>1.02</v>
      </c>
      <c r="U214" s="1">
        <f>VLOOKUP(A214,'ADM Details FY17'!$A$3:$AA$3515,27,FALSE)</f>
        <v>0</v>
      </c>
      <c r="V214" s="1">
        <f>IFERROR(VLOOKUP(C214,'eindex _tget pp '!$A$4:$E$615,5,FALSE),0)</f>
        <v>232.40700048490416</v>
      </c>
      <c r="W214" s="31">
        <f>IFERROR(VLOOKUP(C214,'eindex _tget pp '!$A$4:$F$615,6,FALSE),0)</f>
        <v>0.2385473209</v>
      </c>
      <c r="X214" s="4">
        <f>IFERROR(VLOOKUP(B214,'eschools 16'!$A$2:$F$25,6,FALSE),1)</f>
        <v>2</v>
      </c>
      <c r="Y214" s="1">
        <f t="shared" si="15"/>
        <v>0</v>
      </c>
      <c r="Z214" s="1">
        <f t="shared" si="16"/>
        <v>0</v>
      </c>
      <c r="AA214" s="31">
        <f>IFERROR(VLOOKUP(C214,'eindex _tget pp '!$A$4:$G$615,7,FALSE),0)</f>
        <v>0.468449002</v>
      </c>
      <c r="AB214" s="1">
        <f>VLOOKUP(A214,'ADM Details FY17'!$A$3:$AB$3515,28,FALSE)</f>
        <v>0</v>
      </c>
      <c r="AC214" s="1">
        <f t="shared" si="17"/>
        <v>0</v>
      </c>
      <c r="AD214" s="1">
        <f t="shared" si="18"/>
        <v>11.56</v>
      </c>
      <c r="AE214" s="1">
        <f t="shared" si="19"/>
        <v>289</v>
      </c>
    </row>
    <row r="215" spans="1:31" x14ac:dyDescent="0.25">
      <c r="A215" t="str">
        <f>B215&amp;"-"&amp;COUNTIF($B$3:B215,B215)</f>
        <v>236-61</v>
      </c>
      <c r="B215">
        <v>236</v>
      </c>
      <c r="C215" s="18">
        <f>VLOOKUP(A215,'ADM Details FY17'!$A$3:$D$3515,4,FALSE)</f>
        <v>43679</v>
      </c>
      <c r="D215" s="1">
        <f>VLOOKUP(A215,'ADM Details FY17'!$A$3:$E$3515,5,FALSE)</f>
        <v>5.76</v>
      </c>
      <c r="E215" s="1">
        <f>VLOOKUP(A215,'ADM Details FY17'!$A$3:$F$3515,6,FALSE)</f>
        <v>0</v>
      </c>
      <c r="F215" s="1">
        <f>VLOOKUP(A215,'ADM Details FY17'!$A$3:$G$3515,7,FALSE)</f>
        <v>1</v>
      </c>
      <c r="G215" s="1">
        <f>VLOOKUP(A215,'ADM Details FY17'!$A$3:$H$3515,8,FALSE)</f>
        <v>0</v>
      </c>
      <c r="H215" s="1">
        <f>VLOOKUP(A215,'ADM Details FY17'!$A$3:$I$3515,9,FALSE)</f>
        <v>0</v>
      </c>
      <c r="I215" s="1">
        <f>VLOOKUP(A215,'ADM Details FY17'!$A$3:$J$3517,10,FALSE)</f>
        <v>0</v>
      </c>
      <c r="J215" s="1">
        <f>VLOOKUP(A215,'ADM Details FY17'!$A$3:$K$3515,11,FALSE)</f>
        <v>0</v>
      </c>
      <c r="K215" s="1">
        <f>VLOOKUP(A215,'ADM Details FY17'!$A$3:$M$3515,13,FALSE)</f>
        <v>2.77</v>
      </c>
      <c r="L215" s="1">
        <f>VLOOKUP(A215,'ADM Details FY17'!$A$3:$O$3515,15,FALSE)</f>
        <v>0</v>
      </c>
      <c r="M215" s="1">
        <f>VLOOKUP(A215,'ADM Details FY17'!$A$3:$P$3515,16,FALSE)</f>
        <v>0</v>
      </c>
      <c r="N215" s="1">
        <f>VLOOKUP(A215,'ADM Details FY17'!$A$3:$Q$3515,17,FALSE)</f>
        <v>0</v>
      </c>
      <c r="O215" s="1">
        <f>VLOOKUP(A215,'ADM Details FY17'!$A$3:$S$3515,19,FALSE)</f>
        <v>0</v>
      </c>
      <c r="P215" s="1">
        <f>VLOOKUP(A215,'ADM Details FY17'!$A$3:$U$3515,21,FALSE)</f>
        <v>0</v>
      </c>
      <c r="Q215" s="1">
        <f>VLOOKUP(A215,'ADM Details FY17'!$A$3:$V$3515,22,FALSE)</f>
        <v>0</v>
      </c>
      <c r="R215" s="1">
        <f>VLOOKUP(A215,'ADM Details FY17'!$A$3:$W$3515,23,FALSE)</f>
        <v>0</v>
      </c>
      <c r="S215" s="1">
        <f>VLOOKUP(A215,'ADM Details FY17'!$A$3:$X$3515,24,FALSE)</f>
        <v>0</v>
      </c>
      <c r="T215" s="1">
        <f>VLOOKUP(A215,'ADM Details FY17'!$A$3:$Y$3515,25,FALSE)</f>
        <v>0</v>
      </c>
      <c r="U215" s="1">
        <f>VLOOKUP(A215,'ADM Details FY17'!$A$3:$AA$3515,27,FALSE)</f>
        <v>0</v>
      </c>
      <c r="V215" s="1">
        <f>IFERROR(VLOOKUP(C215,'eindex _tget pp '!$A$4:$E$615,5,FALSE),0)</f>
        <v>319.2882562083222</v>
      </c>
      <c r="W215" s="31">
        <f>IFERROR(VLOOKUP(C215,'eindex _tget pp '!$A$4:$F$615,6,FALSE),0)</f>
        <v>0.77782223610000001</v>
      </c>
      <c r="X215" s="4">
        <f>IFERROR(VLOOKUP(B215,'eschools 16'!$A$2:$F$25,6,FALSE),1)</f>
        <v>2</v>
      </c>
      <c r="Y215" s="1">
        <f t="shared" si="15"/>
        <v>0</v>
      </c>
      <c r="Z215" s="1">
        <f t="shared" si="16"/>
        <v>0</v>
      </c>
      <c r="AA215" s="31">
        <f>IFERROR(VLOOKUP(C215,'eindex _tget pp '!$A$4:$G$615,7,FALSE),0)</f>
        <v>0.482652739</v>
      </c>
      <c r="AB215" s="1">
        <f>VLOOKUP(A215,'ADM Details FY17'!$A$3:$AB$3515,28,FALSE)</f>
        <v>0</v>
      </c>
      <c r="AC215" s="1">
        <f t="shared" si="17"/>
        <v>0</v>
      </c>
      <c r="AD215" s="1">
        <f t="shared" si="18"/>
        <v>5.76</v>
      </c>
      <c r="AE215" s="1">
        <f t="shared" si="19"/>
        <v>144</v>
      </c>
    </row>
    <row r="216" spans="1:31" x14ac:dyDescent="0.25">
      <c r="A216" t="str">
        <f>B216&amp;"-"&amp;COUNTIF($B$3:B216,B216)</f>
        <v>236-62</v>
      </c>
      <c r="B216">
        <v>236</v>
      </c>
      <c r="C216" s="18">
        <f>VLOOKUP(A216,'ADM Details FY17'!$A$3:$D$3515,4,FALSE)</f>
        <v>45856</v>
      </c>
      <c r="D216" s="1">
        <f>VLOOKUP(A216,'ADM Details FY17'!$A$3:$E$3515,5,FALSE)</f>
        <v>5.98</v>
      </c>
      <c r="E216" s="1">
        <f>VLOOKUP(A216,'ADM Details FY17'!$A$3:$F$3515,6,FALSE)</f>
        <v>0</v>
      </c>
      <c r="F216" s="1">
        <f>VLOOKUP(A216,'ADM Details FY17'!$A$3:$G$3515,7,FALSE)</f>
        <v>0.98</v>
      </c>
      <c r="G216" s="1">
        <f>VLOOKUP(A216,'ADM Details FY17'!$A$3:$H$3515,8,FALSE)</f>
        <v>0</v>
      </c>
      <c r="H216" s="1">
        <f>VLOOKUP(A216,'ADM Details FY17'!$A$3:$I$3515,9,FALSE)</f>
        <v>0</v>
      </c>
      <c r="I216" s="1">
        <f>VLOOKUP(A216,'ADM Details FY17'!$A$3:$J$3517,10,FALSE)</f>
        <v>0</v>
      </c>
      <c r="J216" s="1">
        <f>VLOOKUP(A216,'ADM Details FY17'!$A$3:$K$3515,11,FALSE)</f>
        <v>0</v>
      </c>
      <c r="K216" s="1">
        <f>VLOOKUP(A216,'ADM Details FY17'!$A$3:$M$3515,13,FALSE)</f>
        <v>2</v>
      </c>
      <c r="L216" s="1">
        <f>VLOOKUP(A216,'ADM Details FY17'!$A$3:$O$3515,15,FALSE)</f>
        <v>0</v>
      </c>
      <c r="M216" s="1">
        <f>VLOOKUP(A216,'ADM Details FY17'!$A$3:$P$3515,16,FALSE)</f>
        <v>0</v>
      </c>
      <c r="N216" s="1">
        <f>VLOOKUP(A216,'ADM Details FY17'!$A$3:$Q$3515,17,FALSE)</f>
        <v>0</v>
      </c>
      <c r="O216" s="1">
        <f>VLOOKUP(A216,'ADM Details FY17'!$A$3:$S$3515,19,FALSE)</f>
        <v>0</v>
      </c>
      <c r="P216" s="1">
        <f>VLOOKUP(A216,'ADM Details FY17'!$A$3:$U$3515,21,FALSE)</f>
        <v>0</v>
      </c>
      <c r="Q216" s="1">
        <f>VLOOKUP(A216,'ADM Details FY17'!$A$3:$V$3515,22,FALSE)</f>
        <v>0</v>
      </c>
      <c r="R216" s="1">
        <f>VLOOKUP(A216,'ADM Details FY17'!$A$3:$W$3515,23,FALSE)</f>
        <v>0</v>
      </c>
      <c r="S216" s="1">
        <f>VLOOKUP(A216,'ADM Details FY17'!$A$3:$X$3515,24,FALSE)</f>
        <v>0</v>
      </c>
      <c r="T216" s="1">
        <f>VLOOKUP(A216,'ADM Details FY17'!$A$3:$Y$3515,25,FALSE)</f>
        <v>0.26</v>
      </c>
      <c r="U216" s="1">
        <f>VLOOKUP(A216,'ADM Details FY17'!$A$3:$AA$3515,27,FALSE)</f>
        <v>0</v>
      </c>
      <c r="V216" s="1">
        <f>IFERROR(VLOOKUP(C216,'eindex _tget pp '!$A$4:$E$615,5,FALSE),0)</f>
        <v>333.08078758645331</v>
      </c>
      <c r="W216" s="31">
        <f>IFERROR(VLOOKUP(C216,'eindex _tget pp '!$A$4:$F$615,6,FALSE),0)</f>
        <v>1.1322056169000001</v>
      </c>
      <c r="X216" s="4">
        <f>IFERROR(VLOOKUP(B216,'eschools 16'!$A$2:$F$25,6,FALSE),1)</f>
        <v>2</v>
      </c>
      <c r="Y216" s="1">
        <f t="shared" si="15"/>
        <v>0</v>
      </c>
      <c r="Z216" s="1">
        <f t="shared" si="16"/>
        <v>0</v>
      </c>
      <c r="AA216" s="31">
        <f>IFERROR(VLOOKUP(C216,'eindex _tget pp '!$A$4:$G$615,7,FALSE),0)</f>
        <v>0.47464993100000002</v>
      </c>
      <c r="AB216" s="1">
        <f>VLOOKUP(A216,'ADM Details FY17'!$A$3:$AB$3515,28,FALSE)</f>
        <v>0</v>
      </c>
      <c r="AC216" s="1">
        <f t="shared" si="17"/>
        <v>0</v>
      </c>
      <c r="AD216" s="1">
        <f t="shared" si="18"/>
        <v>5.98</v>
      </c>
      <c r="AE216" s="1">
        <f t="shared" si="19"/>
        <v>149.5</v>
      </c>
    </row>
    <row r="217" spans="1:31" x14ac:dyDescent="0.25">
      <c r="A217" t="str">
        <f>B217&amp;"-"&amp;COUNTIF($B$3:B217,B217)</f>
        <v>236-63</v>
      </c>
      <c r="B217">
        <v>236</v>
      </c>
      <c r="C217" s="18">
        <f>VLOOKUP(A217,'ADM Details FY17'!$A$3:$D$3515,4,FALSE)</f>
        <v>48470</v>
      </c>
      <c r="D217" s="1">
        <f>VLOOKUP(A217,'ADM Details FY17'!$A$3:$E$3515,5,FALSE)</f>
        <v>3.93</v>
      </c>
      <c r="E217" s="1">
        <f>VLOOKUP(A217,'ADM Details FY17'!$A$3:$F$3515,6,FALSE)</f>
        <v>0</v>
      </c>
      <c r="F217" s="1">
        <f>VLOOKUP(A217,'ADM Details FY17'!$A$3:$G$3515,7,FALSE)</f>
        <v>2</v>
      </c>
      <c r="G217" s="1">
        <f>VLOOKUP(A217,'ADM Details FY17'!$A$3:$H$3515,8,FALSE)</f>
        <v>0</v>
      </c>
      <c r="H217" s="1">
        <f>VLOOKUP(A217,'ADM Details FY17'!$A$3:$I$3515,9,FALSE)</f>
        <v>0</v>
      </c>
      <c r="I217" s="1">
        <f>VLOOKUP(A217,'ADM Details FY17'!$A$3:$J$3517,10,FALSE)</f>
        <v>0</v>
      </c>
      <c r="J217" s="1">
        <f>VLOOKUP(A217,'ADM Details FY17'!$A$3:$K$3515,11,FALSE)</f>
        <v>0</v>
      </c>
      <c r="K217" s="1">
        <f>VLOOKUP(A217,'ADM Details FY17'!$A$3:$M$3515,13,FALSE)</f>
        <v>0.01</v>
      </c>
      <c r="L217" s="1">
        <f>VLOOKUP(A217,'ADM Details FY17'!$A$3:$O$3515,15,FALSE)</f>
        <v>0</v>
      </c>
      <c r="M217" s="1">
        <f>VLOOKUP(A217,'ADM Details FY17'!$A$3:$P$3515,16,FALSE)</f>
        <v>0</v>
      </c>
      <c r="N217" s="1">
        <f>VLOOKUP(A217,'ADM Details FY17'!$A$3:$Q$3515,17,FALSE)</f>
        <v>0</v>
      </c>
      <c r="O217" s="1">
        <f>VLOOKUP(A217,'ADM Details FY17'!$A$3:$S$3515,19,FALSE)</f>
        <v>0</v>
      </c>
      <c r="P217" s="1">
        <f>VLOOKUP(A217,'ADM Details FY17'!$A$3:$U$3515,21,FALSE)</f>
        <v>0</v>
      </c>
      <c r="Q217" s="1">
        <f>VLOOKUP(A217,'ADM Details FY17'!$A$3:$V$3515,22,FALSE)</f>
        <v>0</v>
      </c>
      <c r="R217" s="1">
        <f>VLOOKUP(A217,'ADM Details FY17'!$A$3:$W$3515,23,FALSE)</f>
        <v>0</v>
      </c>
      <c r="S217" s="1">
        <f>VLOOKUP(A217,'ADM Details FY17'!$A$3:$X$3515,24,FALSE)</f>
        <v>0</v>
      </c>
      <c r="T217" s="1">
        <f>VLOOKUP(A217,'ADM Details FY17'!$A$3:$Y$3515,25,FALSE)</f>
        <v>0</v>
      </c>
      <c r="U217" s="1">
        <f>VLOOKUP(A217,'ADM Details FY17'!$A$3:$AA$3515,27,FALSE)</f>
        <v>0</v>
      </c>
      <c r="V217" s="1">
        <f>IFERROR(VLOOKUP(C217,'eindex _tget pp '!$A$4:$E$615,5,FALSE),0)</f>
        <v>0</v>
      </c>
      <c r="W217" s="31">
        <f>IFERROR(VLOOKUP(C217,'eindex _tget pp '!$A$4:$F$615,6,FALSE),0)</f>
        <v>0.1766471687</v>
      </c>
      <c r="X217" s="4">
        <f>IFERROR(VLOOKUP(B217,'eschools 16'!$A$2:$F$25,6,FALSE),1)</f>
        <v>2</v>
      </c>
      <c r="Y217" s="1">
        <f t="shared" si="15"/>
        <v>0</v>
      </c>
      <c r="Z217" s="1">
        <f t="shared" si="16"/>
        <v>0</v>
      </c>
      <c r="AA217" s="31">
        <f>IFERROR(VLOOKUP(C217,'eindex _tget pp '!$A$4:$G$615,7,FALSE),0)</f>
        <v>0.274044766</v>
      </c>
      <c r="AB217" s="1">
        <f>VLOOKUP(A217,'ADM Details FY17'!$A$3:$AB$3515,28,FALSE)</f>
        <v>0</v>
      </c>
      <c r="AC217" s="1">
        <f t="shared" si="17"/>
        <v>0</v>
      </c>
      <c r="AD217" s="1">
        <f t="shared" si="18"/>
        <v>3.93</v>
      </c>
      <c r="AE217" s="1">
        <f t="shared" si="19"/>
        <v>98.25</v>
      </c>
    </row>
    <row r="218" spans="1:31" x14ac:dyDescent="0.25">
      <c r="A218" t="str">
        <f>B218&amp;"-"&amp;COUNTIF($B$3:B218,B218)</f>
        <v>236-64</v>
      </c>
      <c r="B218">
        <v>236</v>
      </c>
      <c r="C218" s="18">
        <f>VLOOKUP(A218,'ADM Details FY17'!$A$3:$D$3515,4,FALSE)</f>
        <v>47787</v>
      </c>
      <c r="D218" s="1">
        <f>VLOOKUP(A218,'ADM Details FY17'!$A$3:$E$3515,5,FALSE)</f>
        <v>5.85</v>
      </c>
      <c r="E218" s="1">
        <f>VLOOKUP(A218,'ADM Details FY17'!$A$3:$F$3515,6,FALSE)</f>
        <v>0</v>
      </c>
      <c r="F218" s="1">
        <f>VLOOKUP(A218,'ADM Details FY17'!$A$3:$G$3515,7,FALSE)</f>
        <v>0</v>
      </c>
      <c r="G218" s="1">
        <f>VLOOKUP(A218,'ADM Details FY17'!$A$3:$H$3515,8,FALSE)</f>
        <v>0</v>
      </c>
      <c r="H218" s="1">
        <f>VLOOKUP(A218,'ADM Details FY17'!$A$3:$I$3515,9,FALSE)</f>
        <v>0</v>
      </c>
      <c r="I218" s="1">
        <f>VLOOKUP(A218,'ADM Details FY17'!$A$3:$J$3517,10,FALSE)</f>
        <v>0</v>
      </c>
      <c r="J218" s="1">
        <f>VLOOKUP(A218,'ADM Details FY17'!$A$3:$K$3515,11,FALSE)</f>
        <v>0</v>
      </c>
      <c r="K218" s="1">
        <f>VLOOKUP(A218,'ADM Details FY17'!$A$3:$M$3515,13,FALSE)</f>
        <v>4.9400000000000004</v>
      </c>
      <c r="L218" s="1">
        <f>VLOOKUP(A218,'ADM Details FY17'!$A$3:$O$3515,15,FALSE)</f>
        <v>0</v>
      </c>
      <c r="M218" s="1">
        <f>VLOOKUP(A218,'ADM Details FY17'!$A$3:$P$3515,16,FALSE)</f>
        <v>0</v>
      </c>
      <c r="N218" s="1">
        <f>VLOOKUP(A218,'ADM Details FY17'!$A$3:$Q$3515,17,FALSE)</f>
        <v>0</v>
      </c>
      <c r="O218" s="1">
        <f>VLOOKUP(A218,'ADM Details FY17'!$A$3:$S$3515,19,FALSE)</f>
        <v>0</v>
      </c>
      <c r="P218" s="1">
        <f>VLOOKUP(A218,'ADM Details FY17'!$A$3:$U$3515,21,FALSE)</f>
        <v>0.17</v>
      </c>
      <c r="Q218" s="1">
        <f>VLOOKUP(A218,'ADM Details FY17'!$A$3:$V$3515,22,FALSE)</f>
        <v>0</v>
      </c>
      <c r="R218" s="1">
        <f>VLOOKUP(A218,'ADM Details FY17'!$A$3:$W$3515,23,FALSE)</f>
        <v>0</v>
      </c>
      <c r="S218" s="1">
        <f>VLOOKUP(A218,'ADM Details FY17'!$A$3:$X$3515,24,FALSE)</f>
        <v>0</v>
      </c>
      <c r="T218" s="1">
        <f>VLOOKUP(A218,'ADM Details FY17'!$A$3:$Y$3515,25,FALSE)</f>
        <v>0</v>
      </c>
      <c r="U218" s="1">
        <f>VLOOKUP(A218,'ADM Details FY17'!$A$3:$AA$3515,27,FALSE)</f>
        <v>0</v>
      </c>
      <c r="V218" s="1">
        <f>IFERROR(VLOOKUP(C218,'eindex _tget pp '!$A$4:$E$615,5,FALSE),0)</f>
        <v>190.5587262358454</v>
      </c>
      <c r="W218" s="31">
        <f>IFERROR(VLOOKUP(C218,'eindex _tget pp '!$A$4:$F$615,6,FALSE),0)</f>
        <v>1.6085776633</v>
      </c>
      <c r="X218" s="4">
        <f>IFERROR(VLOOKUP(B218,'eschools 16'!$A$2:$F$25,6,FALSE),1)</f>
        <v>2</v>
      </c>
      <c r="Y218" s="1">
        <f t="shared" si="15"/>
        <v>0</v>
      </c>
      <c r="Z218" s="1">
        <f t="shared" si="16"/>
        <v>0</v>
      </c>
      <c r="AA218" s="31">
        <f>IFERROR(VLOOKUP(C218,'eindex _tget pp '!$A$4:$G$615,7,FALSE),0)</f>
        <v>0.39414794199999997</v>
      </c>
      <c r="AB218" s="1">
        <f>VLOOKUP(A218,'ADM Details FY17'!$A$3:$AB$3515,28,FALSE)</f>
        <v>0</v>
      </c>
      <c r="AC218" s="1">
        <f t="shared" si="17"/>
        <v>0</v>
      </c>
      <c r="AD218" s="1">
        <f t="shared" si="18"/>
        <v>5.85</v>
      </c>
      <c r="AE218" s="1">
        <f t="shared" si="19"/>
        <v>146.25</v>
      </c>
    </row>
    <row r="219" spans="1:31" x14ac:dyDescent="0.25">
      <c r="A219" t="str">
        <f>B219&amp;"-"&amp;COUNTIF($B$3:B219,B219)</f>
        <v>236-65</v>
      </c>
      <c r="B219">
        <v>236</v>
      </c>
      <c r="C219" s="18">
        <f>VLOOKUP(A219,'ADM Details FY17'!$A$3:$D$3515,4,FALSE)</f>
        <v>46755</v>
      </c>
      <c r="D219" s="1">
        <f>VLOOKUP(A219,'ADM Details FY17'!$A$3:$E$3515,5,FALSE)</f>
        <v>15.77</v>
      </c>
      <c r="E219" s="1">
        <f>VLOOKUP(A219,'ADM Details FY17'!$A$3:$F$3515,6,FALSE)</f>
        <v>2</v>
      </c>
      <c r="F219" s="1">
        <f>VLOOKUP(A219,'ADM Details FY17'!$A$3:$G$3515,7,FALSE)</f>
        <v>0</v>
      </c>
      <c r="G219" s="1">
        <f>VLOOKUP(A219,'ADM Details FY17'!$A$3:$H$3515,8,FALSE)</f>
        <v>0</v>
      </c>
      <c r="H219" s="1">
        <f>VLOOKUP(A219,'ADM Details FY17'!$A$3:$I$3515,9,FALSE)</f>
        <v>0</v>
      </c>
      <c r="I219" s="1">
        <f>VLOOKUP(A219,'ADM Details FY17'!$A$3:$J$3517,10,FALSE)</f>
        <v>1</v>
      </c>
      <c r="J219" s="1">
        <f>VLOOKUP(A219,'ADM Details FY17'!$A$3:$K$3515,11,FALSE)</f>
        <v>1</v>
      </c>
      <c r="K219" s="1">
        <f>VLOOKUP(A219,'ADM Details FY17'!$A$3:$M$3515,13,FALSE)</f>
        <v>1</v>
      </c>
      <c r="L219" s="1">
        <f>VLOOKUP(A219,'ADM Details FY17'!$A$3:$O$3515,15,FALSE)</f>
        <v>0</v>
      </c>
      <c r="M219" s="1">
        <f>VLOOKUP(A219,'ADM Details FY17'!$A$3:$P$3515,16,FALSE)</f>
        <v>0</v>
      </c>
      <c r="N219" s="1">
        <f>VLOOKUP(A219,'ADM Details FY17'!$A$3:$Q$3515,17,FALSE)</f>
        <v>0</v>
      </c>
      <c r="O219" s="1">
        <f>VLOOKUP(A219,'ADM Details FY17'!$A$3:$S$3515,19,FALSE)</f>
        <v>0</v>
      </c>
      <c r="P219" s="1">
        <f>VLOOKUP(A219,'ADM Details FY17'!$A$3:$U$3515,21,FALSE)</f>
        <v>0</v>
      </c>
      <c r="Q219" s="1">
        <f>VLOOKUP(A219,'ADM Details FY17'!$A$3:$V$3515,22,FALSE)</f>
        <v>0</v>
      </c>
      <c r="R219" s="1">
        <f>VLOOKUP(A219,'ADM Details FY17'!$A$3:$W$3515,23,FALSE)</f>
        <v>0</v>
      </c>
      <c r="S219" s="1">
        <f>VLOOKUP(A219,'ADM Details FY17'!$A$3:$X$3515,24,FALSE)</f>
        <v>0</v>
      </c>
      <c r="T219" s="1">
        <f>VLOOKUP(A219,'ADM Details FY17'!$A$3:$Y$3515,25,FALSE)</f>
        <v>0</v>
      </c>
      <c r="U219" s="1">
        <f>VLOOKUP(A219,'ADM Details FY17'!$A$3:$AA$3515,27,FALSE)</f>
        <v>0.49</v>
      </c>
      <c r="V219" s="1">
        <f>IFERROR(VLOOKUP(C219,'eindex _tget pp '!$A$4:$E$615,5,FALSE),0)</f>
        <v>0</v>
      </c>
      <c r="W219" s="31">
        <f>IFERROR(VLOOKUP(C219,'eindex _tget pp '!$A$4:$F$615,6,FALSE),0)</f>
        <v>0.2268967046</v>
      </c>
      <c r="X219" s="4">
        <f>IFERROR(VLOOKUP(B219,'eschools 16'!$A$2:$F$25,6,FALSE),1)</f>
        <v>2</v>
      </c>
      <c r="Y219" s="1">
        <f t="shared" si="15"/>
        <v>0</v>
      </c>
      <c r="Z219" s="1">
        <f t="shared" si="16"/>
        <v>0</v>
      </c>
      <c r="AA219" s="31">
        <f>IFERROR(VLOOKUP(C219,'eindex _tget pp '!$A$4:$G$615,7,FALSE),0)</f>
        <v>0.15186519200000001</v>
      </c>
      <c r="AB219" s="1">
        <f>VLOOKUP(A219,'ADM Details FY17'!$A$3:$AB$3515,28,FALSE)</f>
        <v>0</v>
      </c>
      <c r="AC219" s="1">
        <f t="shared" si="17"/>
        <v>0</v>
      </c>
      <c r="AD219" s="1">
        <f t="shared" si="18"/>
        <v>15.868</v>
      </c>
      <c r="AE219" s="1">
        <f t="shared" si="19"/>
        <v>396.7</v>
      </c>
    </row>
    <row r="220" spans="1:31" x14ac:dyDescent="0.25">
      <c r="A220" t="str">
        <f>B220&amp;"-"&amp;COUNTIF($B$3:B220,B220)</f>
        <v>236-66</v>
      </c>
      <c r="B220">
        <v>236</v>
      </c>
      <c r="C220" s="18">
        <f>VLOOKUP(A220,'ADM Details FY17'!$A$3:$D$3515,4,FALSE)</f>
        <v>43687</v>
      </c>
      <c r="D220" s="1">
        <f>VLOOKUP(A220,'ADM Details FY17'!$A$3:$E$3515,5,FALSE)</f>
        <v>5</v>
      </c>
      <c r="E220" s="1">
        <f>VLOOKUP(A220,'ADM Details FY17'!$A$3:$F$3515,6,FALSE)</f>
        <v>0</v>
      </c>
      <c r="F220" s="1">
        <f>VLOOKUP(A220,'ADM Details FY17'!$A$3:$G$3515,7,FALSE)</f>
        <v>1</v>
      </c>
      <c r="G220" s="1">
        <f>VLOOKUP(A220,'ADM Details FY17'!$A$3:$H$3515,8,FALSE)</f>
        <v>0</v>
      </c>
      <c r="H220" s="1">
        <f>VLOOKUP(A220,'ADM Details FY17'!$A$3:$I$3515,9,FALSE)</f>
        <v>0</v>
      </c>
      <c r="I220" s="1">
        <f>VLOOKUP(A220,'ADM Details FY17'!$A$3:$J$3517,10,FALSE)</f>
        <v>0</v>
      </c>
      <c r="J220" s="1">
        <f>VLOOKUP(A220,'ADM Details FY17'!$A$3:$K$3515,11,FALSE)</f>
        <v>0</v>
      </c>
      <c r="K220" s="1">
        <f>VLOOKUP(A220,'ADM Details FY17'!$A$3:$M$3515,13,FALSE)</f>
        <v>3</v>
      </c>
      <c r="L220" s="1">
        <f>VLOOKUP(A220,'ADM Details FY17'!$A$3:$O$3515,15,FALSE)</f>
        <v>0</v>
      </c>
      <c r="M220" s="1">
        <f>VLOOKUP(A220,'ADM Details FY17'!$A$3:$P$3515,16,FALSE)</f>
        <v>0</v>
      </c>
      <c r="N220" s="1">
        <f>VLOOKUP(A220,'ADM Details FY17'!$A$3:$Q$3515,17,FALSE)</f>
        <v>0</v>
      </c>
      <c r="O220" s="1">
        <f>VLOOKUP(A220,'ADM Details FY17'!$A$3:$S$3515,19,FALSE)</f>
        <v>0</v>
      </c>
      <c r="P220" s="1">
        <f>VLOOKUP(A220,'ADM Details FY17'!$A$3:$U$3515,21,FALSE)</f>
        <v>0.13</v>
      </c>
      <c r="Q220" s="1">
        <f>VLOOKUP(A220,'ADM Details FY17'!$A$3:$V$3515,22,FALSE)</f>
        <v>0</v>
      </c>
      <c r="R220" s="1">
        <f>VLOOKUP(A220,'ADM Details FY17'!$A$3:$W$3515,23,FALSE)</f>
        <v>0</v>
      </c>
      <c r="S220" s="1">
        <f>VLOOKUP(A220,'ADM Details FY17'!$A$3:$X$3515,24,FALSE)</f>
        <v>0</v>
      </c>
      <c r="T220" s="1">
        <f>VLOOKUP(A220,'ADM Details FY17'!$A$3:$Y$3515,25,FALSE)</f>
        <v>0.39</v>
      </c>
      <c r="U220" s="1">
        <f>VLOOKUP(A220,'ADM Details FY17'!$A$3:$AA$3515,27,FALSE)</f>
        <v>0</v>
      </c>
      <c r="V220" s="1">
        <f>IFERROR(VLOOKUP(C220,'eindex _tget pp '!$A$4:$E$615,5,FALSE),0)</f>
        <v>1048.3021070204245</v>
      </c>
      <c r="W220" s="31">
        <f>IFERROR(VLOOKUP(C220,'eindex _tget pp '!$A$4:$F$615,6,FALSE),0)</f>
        <v>1.8650329152</v>
      </c>
      <c r="X220" s="4">
        <f>IFERROR(VLOOKUP(B220,'eschools 16'!$A$2:$F$25,6,FALSE),1)</f>
        <v>2</v>
      </c>
      <c r="Y220" s="1">
        <f t="shared" si="15"/>
        <v>0</v>
      </c>
      <c r="Z220" s="1">
        <f t="shared" si="16"/>
        <v>0</v>
      </c>
      <c r="AA220" s="31">
        <f>IFERROR(VLOOKUP(C220,'eindex _tget pp '!$A$4:$G$615,7,FALSE),0)</f>
        <v>0.76426119100000001</v>
      </c>
      <c r="AB220" s="1">
        <f>VLOOKUP(A220,'ADM Details FY17'!$A$3:$AB$3515,28,FALSE)</f>
        <v>0</v>
      </c>
      <c r="AC220" s="1">
        <f t="shared" si="17"/>
        <v>0</v>
      </c>
      <c r="AD220" s="1">
        <f t="shared" si="18"/>
        <v>5</v>
      </c>
      <c r="AE220" s="1">
        <f t="shared" si="19"/>
        <v>125</v>
      </c>
    </row>
    <row r="221" spans="1:31" x14ac:dyDescent="0.25">
      <c r="A221" t="str">
        <f>B221&amp;"-"&amp;COUNTIF($B$3:B221,B221)</f>
        <v>236-67</v>
      </c>
      <c r="B221">
        <v>236</v>
      </c>
      <c r="C221" s="18">
        <f>VLOOKUP(A221,'ADM Details FY17'!$A$3:$D$3515,4,FALSE)</f>
        <v>45252</v>
      </c>
      <c r="D221" s="1">
        <f>VLOOKUP(A221,'ADM Details FY17'!$A$3:$E$3515,5,FALSE)</f>
        <v>9</v>
      </c>
      <c r="E221" s="1">
        <f>VLOOKUP(A221,'ADM Details FY17'!$A$3:$F$3515,6,FALSE)</f>
        <v>0</v>
      </c>
      <c r="F221" s="1">
        <f>VLOOKUP(A221,'ADM Details FY17'!$A$3:$G$3515,7,FALSE)</f>
        <v>0</v>
      </c>
      <c r="G221" s="1">
        <f>VLOOKUP(A221,'ADM Details FY17'!$A$3:$H$3515,8,FALSE)</f>
        <v>0</v>
      </c>
      <c r="H221" s="1">
        <f>VLOOKUP(A221,'ADM Details FY17'!$A$3:$I$3515,9,FALSE)</f>
        <v>0</v>
      </c>
      <c r="I221" s="1">
        <f>VLOOKUP(A221,'ADM Details FY17'!$A$3:$J$3517,10,FALSE)</f>
        <v>1</v>
      </c>
      <c r="J221" s="1">
        <f>VLOOKUP(A221,'ADM Details FY17'!$A$3:$K$3515,11,FALSE)</f>
        <v>0</v>
      </c>
      <c r="K221" s="1">
        <f>VLOOKUP(A221,'ADM Details FY17'!$A$3:$M$3515,13,FALSE)</f>
        <v>5</v>
      </c>
      <c r="L221" s="1">
        <f>VLOOKUP(A221,'ADM Details FY17'!$A$3:$O$3515,15,FALSE)</f>
        <v>0</v>
      </c>
      <c r="M221" s="1">
        <f>VLOOKUP(A221,'ADM Details FY17'!$A$3:$P$3515,16,FALSE)</f>
        <v>0</v>
      </c>
      <c r="N221" s="1">
        <f>VLOOKUP(A221,'ADM Details FY17'!$A$3:$Q$3515,17,FALSE)</f>
        <v>0</v>
      </c>
      <c r="O221" s="1">
        <f>VLOOKUP(A221,'ADM Details FY17'!$A$3:$S$3515,19,FALSE)</f>
        <v>0</v>
      </c>
      <c r="P221" s="1">
        <f>VLOOKUP(A221,'ADM Details FY17'!$A$3:$U$3515,21,FALSE)</f>
        <v>0</v>
      </c>
      <c r="Q221" s="1">
        <f>VLOOKUP(A221,'ADM Details FY17'!$A$3:$V$3515,22,FALSE)</f>
        <v>0</v>
      </c>
      <c r="R221" s="1">
        <f>VLOOKUP(A221,'ADM Details FY17'!$A$3:$W$3515,23,FALSE)</f>
        <v>0</v>
      </c>
      <c r="S221" s="1">
        <f>VLOOKUP(A221,'ADM Details FY17'!$A$3:$X$3515,24,FALSE)</f>
        <v>0</v>
      </c>
      <c r="T221" s="1">
        <f>VLOOKUP(A221,'ADM Details FY17'!$A$3:$Y$3515,25,FALSE)</f>
        <v>0.2</v>
      </c>
      <c r="U221" s="1">
        <f>VLOOKUP(A221,'ADM Details FY17'!$A$3:$AA$3515,27,FALSE)</f>
        <v>0</v>
      </c>
      <c r="V221" s="1">
        <f>IFERROR(VLOOKUP(C221,'eindex _tget pp '!$A$4:$E$615,5,FALSE),0)</f>
        <v>422.66256243187894</v>
      </c>
      <c r="W221" s="31">
        <f>IFERROR(VLOOKUP(C221,'eindex _tget pp '!$A$4:$F$615,6,FALSE),0)</f>
        <v>0.88812344809999999</v>
      </c>
      <c r="X221" s="4">
        <f>IFERROR(VLOOKUP(B221,'eschools 16'!$A$2:$F$25,6,FALSE),1)</f>
        <v>2</v>
      </c>
      <c r="Y221" s="1">
        <f t="shared" si="15"/>
        <v>0</v>
      </c>
      <c r="Z221" s="1">
        <f t="shared" si="16"/>
        <v>0</v>
      </c>
      <c r="AA221" s="31">
        <f>IFERROR(VLOOKUP(C221,'eindex _tget pp '!$A$4:$G$615,7,FALSE),0)</f>
        <v>0.50929037200000005</v>
      </c>
      <c r="AB221" s="1">
        <f>VLOOKUP(A221,'ADM Details FY17'!$A$3:$AB$3515,28,FALSE)</f>
        <v>0</v>
      </c>
      <c r="AC221" s="1">
        <f t="shared" si="17"/>
        <v>0</v>
      </c>
      <c r="AD221" s="1">
        <f t="shared" si="18"/>
        <v>9</v>
      </c>
      <c r="AE221" s="1">
        <f t="shared" si="19"/>
        <v>225</v>
      </c>
    </row>
    <row r="222" spans="1:31" x14ac:dyDescent="0.25">
      <c r="A222" t="str">
        <f>B222&amp;"-"&amp;COUNTIF($B$3:B222,B222)</f>
        <v>236-68</v>
      </c>
      <c r="B222">
        <v>236</v>
      </c>
      <c r="C222" s="18">
        <f>VLOOKUP(A222,'ADM Details FY17'!$A$3:$D$3515,4,FALSE)</f>
        <v>43695</v>
      </c>
      <c r="D222" s="1">
        <f>VLOOKUP(A222,'ADM Details FY17'!$A$3:$E$3515,5,FALSE)</f>
        <v>0.28999999999999998</v>
      </c>
      <c r="E222" s="1">
        <f>VLOOKUP(A222,'ADM Details FY17'!$A$3:$F$3515,6,FALSE)</f>
        <v>0</v>
      </c>
      <c r="F222" s="1">
        <f>VLOOKUP(A222,'ADM Details FY17'!$A$3:$G$3515,7,FALSE)</f>
        <v>0</v>
      </c>
      <c r="G222" s="1">
        <f>VLOOKUP(A222,'ADM Details FY17'!$A$3:$H$3515,8,FALSE)</f>
        <v>0</v>
      </c>
      <c r="H222" s="1">
        <f>VLOOKUP(A222,'ADM Details FY17'!$A$3:$I$3515,9,FALSE)</f>
        <v>0</v>
      </c>
      <c r="I222" s="1">
        <f>VLOOKUP(A222,'ADM Details FY17'!$A$3:$J$3517,10,FALSE)</f>
        <v>0</v>
      </c>
      <c r="J222" s="1">
        <f>VLOOKUP(A222,'ADM Details FY17'!$A$3:$K$3515,11,FALSE)</f>
        <v>0</v>
      </c>
      <c r="K222" s="1">
        <f>VLOOKUP(A222,'ADM Details FY17'!$A$3:$M$3515,13,FALSE)</f>
        <v>0.28999999999999998</v>
      </c>
      <c r="L222" s="1">
        <f>VLOOKUP(A222,'ADM Details FY17'!$A$3:$O$3515,15,FALSE)</f>
        <v>0</v>
      </c>
      <c r="M222" s="1">
        <f>VLOOKUP(A222,'ADM Details FY17'!$A$3:$P$3515,16,FALSE)</f>
        <v>0</v>
      </c>
      <c r="N222" s="1">
        <f>VLOOKUP(A222,'ADM Details FY17'!$A$3:$Q$3515,17,FALSE)</f>
        <v>0</v>
      </c>
      <c r="O222" s="1">
        <f>VLOOKUP(A222,'ADM Details FY17'!$A$3:$S$3515,19,FALSE)</f>
        <v>0</v>
      </c>
      <c r="P222" s="1">
        <f>VLOOKUP(A222,'ADM Details FY17'!$A$3:$U$3515,21,FALSE)</f>
        <v>0</v>
      </c>
      <c r="Q222" s="1">
        <f>VLOOKUP(A222,'ADM Details FY17'!$A$3:$V$3515,22,FALSE)</f>
        <v>0</v>
      </c>
      <c r="R222" s="1">
        <f>VLOOKUP(A222,'ADM Details FY17'!$A$3:$W$3515,23,FALSE)</f>
        <v>0</v>
      </c>
      <c r="S222" s="1">
        <f>VLOOKUP(A222,'ADM Details FY17'!$A$3:$X$3515,24,FALSE)</f>
        <v>0</v>
      </c>
      <c r="T222" s="1">
        <f>VLOOKUP(A222,'ADM Details FY17'!$A$3:$Y$3515,25,FALSE)</f>
        <v>0.19</v>
      </c>
      <c r="U222" s="1">
        <f>VLOOKUP(A222,'ADM Details FY17'!$A$3:$AA$3515,27,FALSE)</f>
        <v>0</v>
      </c>
      <c r="V222" s="1">
        <f>IFERROR(VLOOKUP(C222,'eindex _tget pp '!$A$4:$E$615,5,FALSE),0)</f>
        <v>650.65274469349583</v>
      </c>
      <c r="W222" s="31">
        <f>IFERROR(VLOOKUP(C222,'eindex _tget pp '!$A$4:$F$615,6,FALSE),0)</f>
        <v>1.3356187754</v>
      </c>
      <c r="X222" s="4">
        <f>IFERROR(VLOOKUP(B222,'eschools 16'!$A$2:$F$25,6,FALSE),1)</f>
        <v>2</v>
      </c>
      <c r="Y222" s="1">
        <f t="shared" si="15"/>
        <v>0</v>
      </c>
      <c r="Z222" s="1">
        <f t="shared" si="16"/>
        <v>0</v>
      </c>
      <c r="AA222" s="31">
        <f>IFERROR(VLOOKUP(C222,'eindex _tget pp '!$A$4:$G$615,7,FALSE),0)</f>
        <v>0.64295860599999999</v>
      </c>
      <c r="AB222" s="1">
        <f>VLOOKUP(A222,'ADM Details FY17'!$A$3:$AB$3515,28,FALSE)</f>
        <v>0</v>
      </c>
      <c r="AC222" s="1">
        <f t="shared" si="17"/>
        <v>0</v>
      </c>
      <c r="AD222" s="1">
        <f t="shared" si="18"/>
        <v>0.28999999999999998</v>
      </c>
      <c r="AE222" s="1">
        <f t="shared" si="19"/>
        <v>7.2499999999999991</v>
      </c>
    </row>
    <row r="223" spans="1:31" x14ac:dyDescent="0.25">
      <c r="A223" t="str">
        <f>B223&amp;"-"&amp;COUNTIF($B$3:B223,B223)</f>
        <v>236-69</v>
      </c>
      <c r="B223">
        <v>236</v>
      </c>
      <c r="C223" s="18">
        <f>VLOOKUP(A223,'ADM Details FY17'!$A$3:$D$3515,4,FALSE)</f>
        <v>43703</v>
      </c>
      <c r="D223" s="1">
        <f>VLOOKUP(A223,'ADM Details FY17'!$A$3:$E$3515,5,FALSE)</f>
        <v>2.04</v>
      </c>
      <c r="E223" s="1">
        <f>VLOOKUP(A223,'ADM Details FY17'!$A$3:$F$3515,6,FALSE)</f>
        <v>0</v>
      </c>
      <c r="F223" s="1">
        <f>VLOOKUP(A223,'ADM Details FY17'!$A$3:$G$3515,7,FALSE)</f>
        <v>0</v>
      </c>
      <c r="G223" s="1">
        <f>VLOOKUP(A223,'ADM Details FY17'!$A$3:$H$3515,8,FALSE)</f>
        <v>0</v>
      </c>
      <c r="H223" s="1">
        <f>VLOOKUP(A223,'ADM Details FY17'!$A$3:$I$3515,9,FALSE)</f>
        <v>0</v>
      </c>
      <c r="I223" s="1">
        <f>VLOOKUP(A223,'ADM Details FY17'!$A$3:$J$3517,10,FALSE)</f>
        <v>0</v>
      </c>
      <c r="J223" s="1">
        <f>VLOOKUP(A223,'ADM Details FY17'!$A$3:$K$3515,11,FALSE)</f>
        <v>0</v>
      </c>
      <c r="K223" s="1">
        <f>VLOOKUP(A223,'ADM Details FY17'!$A$3:$M$3515,13,FALSE)</f>
        <v>2.04</v>
      </c>
      <c r="L223" s="1">
        <f>VLOOKUP(A223,'ADM Details FY17'!$A$3:$O$3515,15,FALSE)</f>
        <v>0</v>
      </c>
      <c r="M223" s="1">
        <f>VLOOKUP(A223,'ADM Details FY17'!$A$3:$P$3515,16,FALSE)</f>
        <v>0</v>
      </c>
      <c r="N223" s="1">
        <f>VLOOKUP(A223,'ADM Details FY17'!$A$3:$Q$3515,17,FALSE)</f>
        <v>0</v>
      </c>
      <c r="O223" s="1">
        <f>VLOOKUP(A223,'ADM Details FY17'!$A$3:$S$3515,19,FALSE)</f>
        <v>0</v>
      </c>
      <c r="P223" s="1">
        <f>VLOOKUP(A223,'ADM Details FY17'!$A$3:$U$3515,21,FALSE)</f>
        <v>0</v>
      </c>
      <c r="Q223" s="1">
        <f>VLOOKUP(A223,'ADM Details FY17'!$A$3:$V$3515,22,FALSE)</f>
        <v>0</v>
      </c>
      <c r="R223" s="1">
        <f>VLOOKUP(A223,'ADM Details FY17'!$A$3:$W$3515,23,FALSE)</f>
        <v>0</v>
      </c>
      <c r="S223" s="1">
        <f>VLOOKUP(A223,'ADM Details FY17'!$A$3:$X$3515,24,FALSE)</f>
        <v>0</v>
      </c>
      <c r="T223" s="1">
        <f>VLOOKUP(A223,'ADM Details FY17'!$A$3:$Y$3515,25,FALSE)</f>
        <v>0</v>
      </c>
      <c r="U223" s="1">
        <f>VLOOKUP(A223,'ADM Details FY17'!$A$3:$AA$3515,27,FALSE)</f>
        <v>0</v>
      </c>
      <c r="V223" s="1">
        <f>IFERROR(VLOOKUP(C223,'eindex _tget pp '!$A$4:$E$615,5,FALSE),0)</f>
        <v>1735.0450837576154</v>
      </c>
      <c r="W223" s="31">
        <f>IFERROR(VLOOKUP(C223,'eindex _tget pp '!$A$4:$F$615,6,FALSE),0)</f>
        <v>2.8748521451000002</v>
      </c>
      <c r="X223" s="4">
        <f>IFERROR(VLOOKUP(B223,'eschools 16'!$A$2:$F$25,6,FALSE),1)</f>
        <v>2</v>
      </c>
      <c r="Y223" s="1">
        <f t="shared" si="15"/>
        <v>0</v>
      </c>
      <c r="Z223" s="1">
        <f t="shared" si="16"/>
        <v>0</v>
      </c>
      <c r="AA223" s="31">
        <f>IFERROR(VLOOKUP(C223,'eindex _tget pp '!$A$4:$G$615,7,FALSE),0)</f>
        <v>0.9</v>
      </c>
      <c r="AB223" s="1">
        <f>VLOOKUP(A223,'ADM Details FY17'!$A$3:$AB$3515,28,FALSE)</f>
        <v>0</v>
      </c>
      <c r="AC223" s="1">
        <f t="shared" si="17"/>
        <v>0</v>
      </c>
      <c r="AD223" s="1">
        <f t="shared" si="18"/>
        <v>2.04</v>
      </c>
      <c r="AE223" s="1">
        <f t="shared" si="19"/>
        <v>51</v>
      </c>
    </row>
    <row r="224" spans="1:31" x14ac:dyDescent="0.25">
      <c r="A224" t="str">
        <f>B224&amp;"-"&amp;COUNTIF($B$3:B224,B224)</f>
        <v>236-70</v>
      </c>
      <c r="B224">
        <v>236</v>
      </c>
      <c r="C224" s="18">
        <f>VLOOKUP(A224,'ADM Details FY17'!$A$3:$D$3515,4,FALSE)</f>
        <v>46946</v>
      </c>
      <c r="D224" s="1">
        <f>VLOOKUP(A224,'ADM Details FY17'!$A$3:$E$3515,5,FALSE)</f>
        <v>4.92</v>
      </c>
      <c r="E224" s="1">
        <f>VLOOKUP(A224,'ADM Details FY17'!$A$3:$F$3515,6,FALSE)</f>
        <v>0</v>
      </c>
      <c r="F224" s="1">
        <f>VLOOKUP(A224,'ADM Details FY17'!$A$3:$G$3515,7,FALSE)</f>
        <v>0.15</v>
      </c>
      <c r="G224" s="1">
        <f>VLOOKUP(A224,'ADM Details FY17'!$A$3:$H$3515,8,FALSE)</f>
        <v>0.64</v>
      </c>
      <c r="H224" s="1">
        <f>VLOOKUP(A224,'ADM Details FY17'!$A$3:$I$3515,9,FALSE)</f>
        <v>0</v>
      </c>
      <c r="I224" s="1">
        <f>VLOOKUP(A224,'ADM Details FY17'!$A$3:$J$3517,10,FALSE)</f>
        <v>0</v>
      </c>
      <c r="J224" s="1">
        <f>VLOOKUP(A224,'ADM Details FY17'!$A$3:$K$3515,11,FALSE)</f>
        <v>0</v>
      </c>
      <c r="K224" s="1">
        <f>VLOOKUP(A224,'ADM Details FY17'!$A$3:$M$3515,13,FALSE)</f>
        <v>0.79</v>
      </c>
      <c r="L224" s="1">
        <f>VLOOKUP(A224,'ADM Details FY17'!$A$3:$O$3515,15,FALSE)</f>
        <v>0</v>
      </c>
      <c r="M224" s="1">
        <f>VLOOKUP(A224,'ADM Details FY17'!$A$3:$P$3515,16,FALSE)</f>
        <v>0</v>
      </c>
      <c r="N224" s="1">
        <f>VLOOKUP(A224,'ADM Details FY17'!$A$3:$Q$3515,17,FALSE)</f>
        <v>0</v>
      </c>
      <c r="O224" s="1">
        <f>VLOOKUP(A224,'ADM Details FY17'!$A$3:$S$3515,19,FALSE)</f>
        <v>0</v>
      </c>
      <c r="P224" s="1">
        <f>VLOOKUP(A224,'ADM Details FY17'!$A$3:$U$3515,21,FALSE)</f>
        <v>0.12</v>
      </c>
      <c r="Q224" s="1">
        <f>VLOOKUP(A224,'ADM Details FY17'!$A$3:$V$3515,22,FALSE)</f>
        <v>0</v>
      </c>
      <c r="R224" s="1">
        <f>VLOOKUP(A224,'ADM Details FY17'!$A$3:$W$3515,23,FALSE)</f>
        <v>0</v>
      </c>
      <c r="S224" s="1">
        <f>VLOOKUP(A224,'ADM Details FY17'!$A$3:$X$3515,24,FALSE)</f>
        <v>0</v>
      </c>
      <c r="T224" s="1">
        <f>VLOOKUP(A224,'ADM Details FY17'!$A$3:$Y$3515,25,FALSE)</f>
        <v>0</v>
      </c>
      <c r="U224" s="1">
        <f>VLOOKUP(A224,'ADM Details FY17'!$A$3:$AA$3515,27,FALSE)</f>
        <v>0</v>
      </c>
      <c r="V224" s="1">
        <f>IFERROR(VLOOKUP(C224,'eindex _tget pp '!$A$4:$E$615,5,FALSE),0)</f>
        <v>610.7199959476801</v>
      </c>
      <c r="W224" s="31">
        <f>IFERROR(VLOOKUP(C224,'eindex _tget pp '!$A$4:$F$615,6,FALSE),0)</f>
        <v>0.41647474870000001</v>
      </c>
      <c r="X224" s="4">
        <f>IFERROR(VLOOKUP(B224,'eschools 16'!$A$2:$F$25,6,FALSE),1)</f>
        <v>2</v>
      </c>
      <c r="Y224" s="1">
        <f t="shared" si="15"/>
        <v>0</v>
      </c>
      <c r="Z224" s="1">
        <f t="shared" si="16"/>
        <v>0</v>
      </c>
      <c r="AA224" s="31">
        <f>IFERROR(VLOOKUP(C224,'eindex _tget pp '!$A$4:$G$615,7,FALSE),0)</f>
        <v>0.574723663</v>
      </c>
      <c r="AB224" s="1">
        <f>VLOOKUP(A224,'ADM Details FY17'!$A$3:$AB$3515,28,FALSE)</f>
        <v>0</v>
      </c>
      <c r="AC224" s="1">
        <f t="shared" si="17"/>
        <v>0</v>
      </c>
      <c r="AD224" s="1">
        <f t="shared" si="18"/>
        <v>4.92</v>
      </c>
      <c r="AE224" s="1">
        <f t="shared" si="19"/>
        <v>123</v>
      </c>
    </row>
    <row r="225" spans="1:31" x14ac:dyDescent="0.25">
      <c r="A225" t="str">
        <f>B225&amp;"-"&amp;COUNTIF($B$3:B225,B225)</f>
        <v>236-71</v>
      </c>
      <c r="B225">
        <v>236</v>
      </c>
      <c r="C225" s="18">
        <f>VLOOKUP(A225,'ADM Details FY17'!$A$3:$D$3515,4,FALSE)</f>
        <v>48314</v>
      </c>
      <c r="D225" s="1">
        <f>VLOOKUP(A225,'ADM Details FY17'!$A$3:$E$3515,5,FALSE)</f>
        <v>2</v>
      </c>
      <c r="E225" s="1">
        <f>VLOOKUP(A225,'ADM Details FY17'!$A$3:$F$3515,6,FALSE)</f>
        <v>0</v>
      </c>
      <c r="F225" s="1">
        <f>VLOOKUP(A225,'ADM Details FY17'!$A$3:$G$3515,7,FALSE)</f>
        <v>0</v>
      </c>
      <c r="G225" s="1">
        <f>VLOOKUP(A225,'ADM Details FY17'!$A$3:$H$3515,8,FALSE)</f>
        <v>0</v>
      </c>
      <c r="H225" s="1">
        <f>VLOOKUP(A225,'ADM Details FY17'!$A$3:$I$3515,9,FALSE)</f>
        <v>0</v>
      </c>
      <c r="I225" s="1">
        <f>VLOOKUP(A225,'ADM Details FY17'!$A$3:$J$3517,10,FALSE)</f>
        <v>0</v>
      </c>
      <c r="J225" s="1">
        <f>VLOOKUP(A225,'ADM Details FY17'!$A$3:$K$3515,11,FALSE)</f>
        <v>0</v>
      </c>
      <c r="K225" s="1">
        <f>VLOOKUP(A225,'ADM Details FY17'!$A$3:$M$3515,13,FALSE)</f>
        <v>0</v>
      </c>
      <c r="L225" s="1">
        <f>VLOOKUP(A225,'ADM Details FY17'!$A$3:$O$3515,15,FALSE)</f>
        <v>0</v>
      </c>
      <c r="M225" s="1">
        <f>VLOOKUP(A225,'ADM Details FY17'!$A$3:$P$3515,16,FALSE)</f>
        <v>0</v>
      </c>
      <c r="N225" s="1">
        <f>VLOOKUP(A225,'ADM Details FY17'!$A$3:$Q$3515,17,FALSE)</f>
        <v>0</v>
      </c>
      <c r="O225" s="1">
        <f>VLOOKUP(A225,'ADM Details FY17'!$A$3:$S$3515,19,FALSE)</f>
        <v>0</v>
      </c>
      <c r="P225" s="1">
        <f>VLOOKUP(A225,'ADM Details FY17'!$A$3:$U$3515,21,FALSE)</f>
        <v>0</v>
      </c>
      <c r="Q225" s="1">
        <f>VLOOKUP(A225,'ADM Details FY17'!$A$3:$V$3515,22,FALSE)</f>
        <v>0</v>
      </c>
      <c r="R225" s="1">
        <f>VLOOKUP(A225,'ADM Details FY17'!$A$3:$W$3515,23,FALSE)</f>
        <v>0</v>
      </c>
      <c r="S225" s="1">
        <f>VLOOKUP(A225,'ADM Details FY17'!$A$3:$X$3515,24,FALSE)</f>
        <v>0</v>
      </c>
      <c r="T225" s="1">
        <f>VLOOKUP(A225,'ADM Details FY17'!$A$3:$Y$3515,25,FALSE)</f>
        <v>0.2</v>
      </c>
      <c r="U225" s="1">
        <f>VLOOKUP(A225,'ADM Details FY17'!$A$3:$AA$3515,27,FALSE)</f>
        <v>0</v>
      </c>
      <c r="V225" s="1">
        <f>IFERROR(VLOOKUP(C225,'eindex _tget pp '!$A$4:$E$615,5,FALSE),0)</f>
        <v>0</v>
      </c>
      <c r="W225" s="31">
        <f>IFERROR(VLOOKUP(C225,'eindex _tget pp '!$A$4:$F$615,6,FALSE),0)</f>
        <v>5.1640435399999997E-2</v>
      </c>
      <c r="X225" s="4">
        <f>IFERROR(VLOOKUP(B225,'eschools 16'!$A$2:$F$25,6,FALSE),1)</f>
        <v>2</v>
      </c>
      <c r="Y225" s="1">
        <f t="shared" si="15"/>
        <v>0</v>
      </c>
      <c r="Z225" s="1">
        <f t="shared" si="16"/>
        <v>0</v>
      </c>
      <c r="AA225" s="31">
        <f>IFERROR(VLOOKUP(C225,'eindex _tget pp '!$A$4:$G$615,7,FALSE),0)</f>
        <v>0.25445380899999998</v>
      </c>
      <c r="AB225" s="1">
        <f>VLOOKUP(A225,'ADM Details FY17'!$A$3:$AB$3515,28,FALSE)</f>
        <v>0</v>
      </c>
      <c r="AC225" s="1">
        <f t="shared" si="17"/>
        <v>0</v>
      </c>
      <c r="AD225" s="1">
        <f t="shared" si="18"/>
        <v>2</v>
      </c>
      <c r="AE225" s="1">
        <f t="shared" si="19"/>
        <v>50</v>
      </c>
    </row>
    <row r="226" spans="1:31" x14ac:dyDescent="0.25">
      <c r="A226" t="str">
        <f>B226&amp;"-"&amp;COUNTIF($B$3:B226,B226)</f>
        <v>236-72</v>
      </c>
      <c r="B226">
        <v>236</v>
      </c>
      <c r="C226" s="18">
        <f>VLOOKUP(A226,'ADM Details FY17'!$A$3:$D$3515,4,FALSE)</f>
        <v>49833</v>
      </c>
      <c r="D226" s="1">
        <f>VLOOKUP(A226,'ADM Details FY17'!$A$3:$E$3515,5,FALSE)</f>
        <v>2</v>
      </c>
      <c r="E226" s="1">
        <f>VLOOKUP(A226,'ADM Details FY17'!$A$3:$F$3515,6,FALSE)</f>
        <v>0</v>
      </c>
      <c r="F226" s="1">
        <f>VLOOKUP(A226,'ADM Details FY17'!$A$3:$G$3515,7,FALSE)</f>
        <v>0</v>
      </c>
      <c r="G226" s="1">
        <f>VLOOKUP(A226,'ADM Details FY17'!$A$3:$H$3515,8,FALSE)</f>
        <v>0</v>
      </c>
      <c r="H226" s="1">
        <f>VLOOKUP(A226,'ADM Details FY17'!$A$3:$I$3515,9,FALSE)</f>
        <v>0</v>
      </c>
      <c r="I226" s="1">
        <f>VLOOKUP(A226,'ADM Details FY17'!$A$3:$J$3517,10,FALSE)</f>
        <v>0</v>
      </c>
      <c r="J226" s="1">
        <f>VLOOKUP(A226,'ADM Details FY17'!$A$3:$K$3515,11,FALSE)</f>
        <v>0</v>
      </c>
      <c r="K226" s="1">
        <f>VLOOKUP(A226,'ADM Details FY17'!$A$3:$M$3515,13,FALSE)</f>
        <v>1</v>
      </c>
      <c r="L226" s="1">
        <f>VLOOKUP(A226,'ADM Details FY17'!$A$3:$O$3515,15,FALSE)</f>
        <v>0</v>
      </c>
      <c r="M226" s="1">
        <f>VLOOKUP(A226,'ADM Details FY17'!$A$3:$P$3515,16,FALSE)</f>
        <v>0</v>
      </c>
      <c r="N226" s="1">
        <f>VLOOKUP(A226,'ADM Details FY17'!$A$3:$Q$3515,17,FALSE)</f>
        <v>0</v>
      </c>
      <c r="O226" s="1">
        <f>VLOOKUP(A226,'ADM Details FY17'!$A$3:$S$3515,19,FALSE)</f>
        <v>0</v>
      </c>
      <c r="P226" s="1">
        <f>VLOOKUP(A226,'ADM Details FY17'!$A$3:$U$3515,21,FALSE)</f>
        <v>0</v>
      </c>
      <c r="Q226" s="1">
        <f>VLOOKUP(A226,'ADM Details FY17'!$A$3:$V$3515,22,FALSE)</f>
        <v>0</v>
      </c>
      <c r="R226" s="1">
        <f>VLOOKUP(A226,'ADM Details FY17'!$A$3:$W$3515,23,FALSE)</f>
        <v>0</v>
      </c>
      <c r="S226" s="1">
        <f>VLOOKUP(A226,'ADM Details FY17'!$A$3:$X$3515,24,FALSE)</f>
        <v>0</v>
      </c>
      <c r="T226" s="1">
        <f>VLOOKUP(A226,'ADM Details FY17'!$A$3:$Y$3515,25,FALSE)</f>
        <v>0.03</v>
      </c>
      <c r="U226" s="1">
        <f>VLOOKUP(A226,'ADM Details FY17'!$A$3:$AA$3515,27,FALSE)</f>
        <v>0</v>
      </c>
      <c r="V226" s="1">
        <f>IFERROR(VLOOKUP(C226,'eindex _tget pp '!$A$4:$E$615,5,FALSE),0)</f>
        <v>389.71980340888132</v>
      </c>
      <c r="W226" s="31">
        <f>IFERROR(VLOOKUP(C226,'eindex _tget pp '!$A$4:$F$615,6,FALSE),0)</f>
        <v>2.8577936839999998</v>
      </c>
      <c r="X226" s="4">
        <f>IFERROR(VLOOKUP(B226,'eschools 16'!$A$2:$F$25,6,FALSE),1)</f>
        <v>2</v>
      </c>
      <c r="Y226" s="1">
        <f t="shared" si="15"/>
        <v>0</v>
      </c>
      <c r="Z226" s="1">
        <f t="shared" si="16"/>
        <v>0</v>
      </c>
      <c r="AA226" s="31">
        <f>IFERROR(VLOOKUP(C226,'eindex _tget pp '!$A$4:$G$615,7,FALSE),0)</f>
        <v>0.489675258</v>
      </c>
      <c r="AB226" s="1">
        <f>VLOOKUP(A226,'ADM Details FY17'!$A$3:$AB$3515,28,FALSE)</f>
        <v>0</v>
      </c>
      <c r="AC226" s="1">
        <f t="shared" si="17"/>
        <v>0</v>
      </c>
      <c r="AD226" s="1">
        <f t="shared" si="18"/>
        <v>2</v>
      </c>
      <c r="AE226" s="1">
        <f t="shared" si="19"/>
        <v>50</v>
      </c>
    </row>
    <row r="227" spans="1:31" x14ac:dyDescent="0.25">
      <c r="A227" t="str">
        <f>B227&amp;"-"&amp;COUNTIF($B$3:B227,B227)</f>
        <v>236-73</v>
      </c>
      <c r="B227">
        <v>236</v>
      </c>
      <c r="C227" s="18">
        <f>VLOOKUP(A227,'ADM Details FY17'!$A$3:$D$3515,4,FALSE)</f>
        <v>43711</v>
      </c>
      <c r="D227" s="1">
        <f>VLOOKUP(A227,'ADM Details FY17'!$A$3:$E$3515,5,FALSE)</f>
        <v>26.65</v>
      </c>
      <c r="E227" s="1">
        <f>VLOOKUP(A227,'ADM Details FY17'!$A$3:$F$3515,6,FALSE)</f>
        <v>0</v>
      </c>
      <c r="F227" s="1">
        <f>VLOOKUP(A227,'ADM Details FY17'!$A$3:$G$3515,7,FALSE)</f>
        <v>4.7699999999999996</v>
      </c>
      <c r="G227" s="1">
        <f>VLOOKUP(A227,'ADM Details FY17'!$A$3:$H$3515,8,FALSE)</f>
        <v>0</v>
      </c>
      <c r="H227" s="1">
        <f>VLOOKUP(A227,'ADM Details FY17'!$A$3:$I$3515,9,FALSE)</f>
        <v>0</v>
      </c>
      <c r="I227" s="1">
        <f>VLOOKUP(A227,'ADM Details FY17'!$A$3:$J$3517,10,FALSE)</f>
        <v>1</v>
      </c>
      <c r="J227" s="1">
        <f>VLOOKUP(A227,'ADM Details FY17'!$A$3:$K$3515,11,FALSE)</f>
        <v>0.74</v>
      </c>
      <c r="K227" s="1">
        <f>VLOOKUP(A227,'ADM Details FY17'!$A$3:$M$3515,13,FALSE)</f>
        <v>22.38</v>
      </c>
      <c r="L227" s="1">
        <f>VLOOKUP(A227,'ADM Details FY17'!$A$3:$O$3515,15,FALSE)</f>
        <v>0</v>
      </c>
      <c r="M227" s="1">
        <f>VLOOKUP(A227,'ADM Details FY17'!$A$3:$P$3515,16,FALSE)</f>
        <v>0</v>
      </c>
      <c r="N227" s="1">
        <f>VLOOKUP(A227,'ADM Details FY17'!$A$3:$Q$3515,17,FALSE)</f>
        <v>0</v>
      </c>
      <c r="O227" s="1">
        <f>VLOOKUP(A227,'ADM Details FY17'!$A$3:$S$3515,19,FALSE)</f>
        <v>0</v>
      </c>
      <c r="P227" s="1">
        <f>VLOOKUP(A227,'ADM Details FY17'!$A$3:$U$3515,21,FALSE)</f>
        <v>0.13</v>
      </c>
      <c r="Q227" s="1">
        <f>VLOOKUP(A227,'ADM Details FY17'!$A$3:$V$3515,22,FALSE)</f>
        <v>0</v>
      </c>
      <c r="R227" s="1">
        <f>VLOOKUP(A227,'ADM Details FY17'!$A$3:$W$3515,23,FALSE)</f>
        <v>0</v>
      </c>
      <c r="S227" s="1">
        <f>VLOOKUP(A227,'ADM Details FY17'!$A$3:$X$3515,24,FALSE)</f>
        <v>0.06</v>
      </c>
      <c r="T227" s="1">
        <f>VLOOKUP(A227,'ADM Details FY17'!$A$3:$Y$3515,25,FALSE)</f>
        <v>0.28999999999999998</v>
      </c>
      <c r="U227" s="1">
        <f>VLOOKUP(A227,'ADM Details FY17'!$A$3:$AA$3515,27,FALSE)</f>
        <v>0</v>
      </c>
      <c r="V227" s="1">
        <f>IFERROR(VLOOKUP(C227,'eindex _tget pp '!$A$4:$E$615,5,FALSE),0)</f>
        <v>2087.8037771290442</v>
      </c>
      <c r="W227" s="31">
        <f>IFERROR(VLOOKUP(C227,'eindex _tget pp '!$A$4:$F$615,6,FALSE),0)</f>
        <v>3.9465661832999999</v>
      </c>
      <c r="X227" s="4">
        <f>IFERROR(VLOOKUP(B227,'eschools 16'!$A$2:$F$25,6,FALSE),1)</f>
        <v>2</v>
      </c>
      <c r="Y227" s="1">
        <f t="shared" si="15"/>
        <v>0</v>
      </c>
      <c r="Z227" s="1">
        <f t="shared" si="16"/>
        <v>0</v>
      </c>
      <c r="AA227" s="31">
        <f>IFERROR(VLOOKUP(C227,'eindex _tget pp '!$A$4:$G$615,7,FALSE),0)</f>
        <v>0.88313376700000001</v>
      </c>
      <c r="AB227" s="1">
        <f>VLOOKUP(A227,'ADM Details FY17'!$A$3:$AB$3515,28,FALSE)</f>
        <v>0</v>
      </c>
      <c r="AC227" s="1">
        <f t="shared" si="17"/>
        <v>0</v>
      </c>
      <c r="AD227" s="1">
        <f t="shared" si="18"/>
        <v>26.65</v>
      </c>
      <c r="AE227" s="1">
        <f t="shared" si="19"/>
        <v>666.25</v>
      </c>
    </row>
    <row r="228" spans="1:31" x14ac:dyDescent="0.25">
      <c r="A228" t="str">
        <f>B228&amp;"-"&amp;COUNTIF($B$3:B228,B228)</f>
        <v>236-74</v>
      </c>
      <c r="B228">
        <v>236</v>
      </c>
      <c r="C228" s="18">
        <f>VLOOKUP(A228,'ADM Details FY17'!$A$3:$D$3515,4,FALSE)</f>
        <v>47175</v>
      </c>
      <c r="D228" s="1">
        <f>VLOOKUP(A228,'ADM Details FY17'!$A$3:$E$3515,5,FALSE)</f>
        <v>0.48</v>
      </c>
      <c r="E228" s="1">
        <f>VLOOKUP(A228,'ADM Details FY17'!$A$3:$F$3515,6,FALSE)</f>
        <v>0</v>
      </c>
      <c r="F228" s="1">
        <f>VLOOKUP(A228,'ADM Details FY17'!$A$3:$G$3515,7,FALSE)</f>
        <v>0</v>
      </c>
      <c r="G228" s="1">
        <f>VLOOKUP(A228,'ADM Details FY17'!$A$3:$H$3515,8,FALSE)</f>
        <v>0</v>
      </c>
      <c r="H228" s="1">
        <f>VLOOKUP(A228,'ADM Details FY17'!$A$3:$I$3515,9,FALSE)</f>
        <v>0</v>
      </c>
      <c r="I228" s="1">
        <f>VLOOKUP(A228,'ADM Details FY17'!$A$3:$J$3517,10,FALSE)</f>
        <v>0</v>
      </c>
      <c r="J228" s="1">
        <f>VLOOKUP(A228,'ADM Details FY17'!$A$3:$K$3515,11,FALSE)</f>
        <v>0</v>
      </c>
      <c r="K228" s="1">
        <f>VLOOKUP(A228,'ADM Details FY17'!$A$3:$M$3515,13,FALSE)</f>
        <v>0.48</v>
      </c>
      <c r="L228" s="1">
        <f>VLOOKUP(A228,'ADM Details FY17'!$A$3:$O$3515,15,FALSE)</f>
        <v>0</v>
      </c>
      <c r="M228" s="1">
        <f>VLOOKUP(A228,'ADM Details FY17'!$A$3:$P$3515,16,FALSE)</f>
        <v>0</v>
      </c>
      <c r="N228" s="1">
        <f>VLOOKUP(A228,'ADM Details FY17'!$A$3:$Q$3515,17,FALSE)</f>
        <v>0</v>
      </c>
      <c r="O228" s="1">
        <f>VLOOKUP(A228,'ADM Details FY17'!$A$3:$S$3515,19,FALSE)</f>
        <v>0</v>
      </c>
      <c r="P228" s="1">
        <f>VLOOKUP(A228,'ADM Details FY17'!$A$3:$U$3515,21,FALSE)</f>
        <v>0</v>
      </c>
      <c r="Q228" s="1">
        <f>VLOOKUP(A228,'ADM Details FY17'!$A$3:$V$3515,22,FALSE)</f>
        <v>0</v>
      </c>
      <c r="R228" s="1">
        <f>VLOOKUP(A228,'ADM Details FY17'!$A$3:$W$3515,23,FALSE)</f>
        <v>0</v>
      </c>
      <c r="S228" s="1">
        <f>VLOOKUP(A228,'ADM Details FY17'!$A$3:$X$3515,24,FALSE)</f>
        <v>0</v>
      </c>
      <c r="T228" s="1">
        <f>VLOOKUP(A228,'ADM Details FY17'!$A$3:$Y$3515,25,FALSE)</f>
        <v>0</v>
      </c>
      <c r="U228" s="1">
        <f>VLOOKUP(A228,'ADM Details FY17'!$A$3:$AA$3515,27,FALSE)</f>
        <v>0</v>
      </c>
      <c r="V228" s="1">
        <f>IFERROR(VLOOKUP(C228,'eindex _tget pp '!$A$4:$E$615,5,FALSE),0)</f>
        <v>0</v>
      </c>
      <c r="W228" s="31">
        <f>IFERROR(VLOOKUP(C228,'eindex _tget pp '!$A$4:$F$615,6,FALSE),0)</f>
        <v>0.80238064419999999</v>
      </c>
      <c r="X228" s="4">
        <f>IFERROR(VLOOKUP(B228,'eschools 16'!$A$2:$F$25,6,FALSE),1)</f>
        <v>2</v>
      </c>
      <c r="Y228" s="1">
        <f t="shared" si="15"/>
        <v>0</v>
      </c>
      <c r="Z228" s="1">
        <f t="shared" si="16"/>
        <v>0</v>
      </c>
      <c r="AA228" s="31">
        <f>IFERROR(VLOOKUP(C228,'eindex _tget pp '!$A$4:$G$615,7,FALSE),0)</f>
        <v>0.207131339</v>
      </c>
      <c r="AB228" s="1">
        <f>VLOOKUP(A228,'ADM Details FY17'!$A$3:$AB$3515,28,FALSE)</f>
        <v>0</v>
      </c>
      <c r="AC228" s="1">
        <f t="shared" si="17"/>
        <v>0</v>
      </c>
      <c r="AD228" s="1">
        <f t="shared" si="18"/>
        <v>0.48</v>
      </c>
      <c r="AE228" s="1">
        <f t="shared" si="19"/>
        <v>12</v>
      </c>
    </row>
    <row r="229" spans="1:31" x14ac:dyDescent="0.25">
      <c r="A229" t="str">
        <f>B229&amp;"-"&amp;COUNTIF($B$3:B229,B229)</f>
        <v>236-75</v>
      </c>
      <c r="B229">
        <v>236</v>
      </c>
      <c r="C229" s="18">
        <f>VLOOKUP(A229,'ADM Details FY17'!$A$3:$D$3515,4,FALSE)</f>
        <v>50419</v>
      </c>
      <c r="D229" s="1">
        <f>VLOOKUP(A229,'ADM Details FY17'!$A$3:$E$3515,5,FALSE)</f>
        <v>4.0999999999999996</v>
      </c>
      <c r="E229" s="1">
        <f>VLOOKUP(A229,'ADM Details FY17'!$A$3:$F$3515,6,FALSE)</f>
        <v>0</v>
      </c>
      <c r="F229" s="1">
        <f>VLOOKUP(A229,'ADM Details FY17'!$A$3:$G$3515,7,FALSE)</f>
        <v>1.07</v>
      </c>
      <c r="G229" s="1">
        <f>VLOOKUP(A229,'ADM Details FY17'!$A$3:$H$3515,8,FALSE)</f>
        <v>0</v>
      </c>
      <c r="H229" s="1">
        <f>VLOOKUP(A229,'ADM Details FY17'!$A$3:$I$3515,9,FALSE)</f>
        <v>0</v>
      </c>
      <c r="I229" s="1">
        <f>VLOOKUP(A229,'ADM Details FY17'!$A$3:$J$3517,10,FALSE)</f>
        <v>0</v>
      </c>
      <c r="J229" s="1">
        <f>VLOOKUP(A229,'ADM Details FY17'!$A$3:$K$3515,11,FALSE)</f>
        <v>0</v>
      </c>
      <c r="K229" s="1">
        <f>VLOOKUP(A229,'ADM Details FY17'!$A$3:$M$3515,13,FALSE)</f>
        <v>2</v>
      </c>
      <c r="L229" s="1">
        <f>VLOOKUP(A229,'ADM Details FY17'!$A$3:$O$3515,15,FALSE)</f>
        <v>0</v>
      </c>
      <c r="M229" s="1">
        <f>VLOOKUP(A229,'ADM Details FY17'!$A$3:$P$3515,16,FALSE)</f>
        <v>0</v>
      </c>
      <c r="N229" s="1">
        <f>VLOOKUP(A229,'ADM Details FY17'!$A$3:$Q$3515,17,FALSE)</f>
        <v>0</v>
      </c>
      <c r="O229" s="1">
        <f>VLOOKUP(A229,'ADM Details FY17'!$A$3:$S$3515,19,FALSE)</f>
        <v>0</v>
      </c>
      <c r="P229" s="1">
        <f>VLOOKUP(A229,'ADM Details FY17'!$A$3:$U$3515,21,FALSE)</f>
        <v>0</v>
      </c>
      <c r="Q229" s="1">
        <f>VLOOKUP(A229,'ADM Details FY17'!$A$3:$V$3515,22,FALSE)</f>
        <v>0</v>
      </c>
      <c r="R229" s="1">
        <f>VLOOKUP(A229,'ADM Details FY17'!$A$3:$W$3515,23,FALSE)</f>
        <v>0</v>
      </c>
      <c r="S229" s="1">
        <f>VLOOKUP(A229,'ADM Details FY17'!$A$3:$X$3515,24,FALSE)</f>
        <v>0</v>
      </c>
      <c r="T229" s="1">
        <f>VLOOKUP(A229,'ADM Details FY17'!$A$3:$Y$3515,25,FALSE)</f>
        <v>0.2</v>
      </c>
      <c r="U229" s="1">
        <f>VLOOKUP(A229,'ADM Details FY17'!$A$3:$AA$3515,27,FALSE)</f>
        <v>0</v>
      </c>
      <c r="V229" s="1">
        <f>IFERROR(VLOOKUP(C229,'eindex _tget pp '!$A$4:$E$615,5,FALSE),0)</f>
        <v>626.13781844132063</v>
      </c>
      <c r="W229" s="31">
        <f>IFERROR(VLOOKUP(C229,'eindex _tget pp '!$A$4:$F$615,6,FALSE),0)</f>
        <v>0.55997459790000004</v>
      </c>
      <c r="X229" s="4">
        <f>IFERROR(VLOOKUP(B229,'eschools 16'!$A$2:$F$25,6,FALSE),1)</f>
        <v>2</v>
      </c>
      <c r="Y229" s="1">
        <f t="shared" si="15"/>
        <v>0</v>
      </c>
      <c r="Z229" s="1">
        <f t="shared" si="16"/>
        <v>0</v>
      </c>
      <c r="AA229" s="31">
        <f>IFERROR(VLOOKUP(C229,'eindex _tget pp '!$A$4:$G$615,7,FALSE),0)</f>
        <v>0.61155008399999999</v>
      </c>
      <c r="AB229" s="1">
        <f>VLOOKUP(A229,'ADM Details FY17'!$A$3:$AB$3515,28,FALSE)</f>
        <v>0</v>
      </c>
      <c r="AC229" s="1">
        <f t="shared" si="17"/>
        <v>0</v>
      </c>
      <c r="AD229" s="1">
        <f t="shared" si="18"/>
        <v>4.0999999999999996</v>
      </c>
      <c r="AE229" s="1">
        <f t="shared" si="19"/>
        <v>102.49999999999999</v>
      </c>
    </row>
    <row r="230" spans="1:31" x14ac:dyDescent="0.25">
      <c r="A230" t="str">
        <f>B230&amp;"-"&amp;COUNTIF($B$3:B230,B230)</f>
        <v>236-76</v>
      </c>
      <c r="B230">
        <v>236</v>
      </c>
      <c r="C230" s="18">
        <f>VLOOKUP(A230,'ADM Details FY17'!$A$3:$D$3515,4,FALSE)</f>
        <v>45278</v>
      </c>
      <c r="D230" s="1">
        <f>VLOOKUP(A230,'ADM Details FY17'!$A$3:$E$3515,5,FALSE)</f>
        <v>3.47</v>
      </c>
      <c r="E230" s="1">
        <f>VLOOKUP(A230,'ADM Details FY17'!$A$3:$F$3515,6,FALSE)</f>
        <v>0</v>
      </c>
      <c r="F230" s="1">
        <f>VLOOKUP(A230,'ADM Details FY17'!$A$3:$G$3515,7,FALSE)</f>
        <v>1</v>
      </c>
      <c r="G230" s="1">
        <f>VLOOKUP(A230,'ADM Details FY17'!$A$3:$H$3515,8,FALSE)</f>
        <v>0</v>
      </c>
      <c r="H230" s="1">
        <f>VLOOKUP(A230,'ADM Details FY17'!$A$3:$I$3515,9,FALSE)</f>
        <v>0</v>
      </c>
      <c r="I230" s="1">
        <f>VLOOKUP(A230,'ADM Details FY17'!$A$3:$J$3517,10,FALSE)</f>
        <v>0</v>
      </c>
      <c r="J230" s="1">
        <f>VLOOKUP(A230,'ADM Details FY17'!$A$3:$K$3515,11,FALSE)</f>
        <v>0.47</v>
      </c>
      <c r="K230" s="1">
        <f>VLOOKUP(A230,'ADM Details FY17'!$A$3:$M$3515,13,FALSE)</f>
        <v>3.47</v>
      </c>
      <c r="L230" s="1">
        <f>VLOOKUP(A230,'ADM Details FY17'!$A$3:$O$3515,15,FALSE)</f>
        <v>0</v>
      </c>
      <c r="M230" s="1">
        <f>VLOOKUP(A230,'ADM Details FY17'!$A$3:$P$3515,16,FALSE)</f>
        <v>0</v>
      </c>
      <c r="N230" s="1">
        <f>VLOOKUP(A230,'ADM Details FY17'!$A$3:$Q$3515,17,FALSE)</f>
        <v>0</v>
      </c>
      <c r="O230" s="1">
        <f>VLOOKUP(A230,'ADM Details FY17'!$A$3:$S$3515,19,FALSE)</f>
        <v>0</v>
      </c>
      <c r="P230" s="1">
        <f>VLOOKUP(A230,'ADM Details FY17'!$A$3:$U$3515,21,FALSE)</f>
        <v>0.26</v>
      </c>
      <c r="Q230" s="1">
        <f>VLOOKUP(A230,'ADM Details FY17'!$A$3:$V$3515,22,FALSE)</f>
        <v>0</v>
      </c>
      <c r="R230" s="1">
        <f>VLOOKUP(A230,'ADM Details FY17'!$A$3:$W$3515,23,FALSE)</f>
        <v>0</v>
      </c>
      <c r="S230" s="1">
        <f>VLOOKUP(A230,'ADM Details FY17'!$A$3:$X$3515,24,FALSE)</f>
        <v>0</v>
      </c>
      <c r="T230" s="1">
        <f>VLOOKUP(A230,'ADM Details FY17'!$A$3:$Y$3515,25,FALSE)</f>
        <v>0.4</v>
      </c>
      <c r="U230" s="1">
        <f>VLOOKUP(A230,'ADM Details FY17'!$A$3:$AA$3515,27,FALSE)</f>
        <v>0</v>
      </c>
      <c r="V230" s="1">
        <f>IFERROR(VLOOKUP(C230,'eindex _tget pp '!$A$4:$E$615,5,FALSE),0)</f>
        <v>130.79850528567658</v>
      </c>
      <c r="W230" s="31">
        <f>IFERROR(VLOOKUP(C230,'eindex _tget pp '!$A$4:$F$615,6,FALSE),0)</f>
        <v>0.47059598889999998</v>
      </c>
      <c r="X230" s="4">
        <f>IFERROR(VLOOKUP(B230,'eschools 16'!$A$2:$F$25,6,FALSE),1)</f>
        <v>2</v>
      </c>
      <c r="Y230" s="1">
        <f t="shared" si="15"/>
        <v>0</v>
      </c>
      <c r="Z230" s="1">
        <f t="shared" si="16"/>
        <v>0</v>
      </c>
      <c r="AA230" s="31">
        <f>IFERROR(VLOOKUP(C230,'eindex _tget pp '!$A$4:$G$615,7,FALSE),0)</f>
        <v>0.38791700499999998</v>
      </c>
      <c r="AB230" s="1">
        <f>VLOOKUP(A230,'ADM Details FY17'!$A$3:$AB$3515,28,FALSE)</f>
        <v>0</v>
      </c>
      <c r="AC230" s="1">
        <f t="shared" si="17"/>
        <v>0</v>
      </c>
      <c r="AD230" s="1">
        <f t="shared" si="18"/>
        <v>3.47</v>
      </c>
      <c r="AE230" s="1">
        <f t="shared" si="19"/>
        <v>86.75</v>
      </c>
    </row>
    <row r="231" spans="1:31" x14ac:dyDescent="0.25">
      <c r="A231" t="str">
        <f>B231&amp;"-"&amp;COUNTIF($B$3:B231,B231)</f>
        <v>236-77</v>
      </c>
      <c r="B231">
        <v>236</v>
      </c>
      <c r="C231" s="18">
        <f>VLOOKUP(A231,'ADM Details FY17'!$A$3:$D$3515,4,FALSE)</f>
        <v>47258</v>
      </c>
      <c r="D231" s="1">
        <f>VLOOKUP(A231,'ADM Details FY17'!$A$3:$E$3515,5,FALSE)</f>
        <v>2</v>
      </c>
      <c r="E231" s="1">
        <f>VLOOKUP(A231,'ADM Details FY17'!$A$3:$F$3515,6,FALSE)</f>
        <v>0</v>
      </c>
      <c r="F231" s="1">
        <f>VLOOKUP(A231,'ADM Details FY17'!$A$3:$G$3515,7,FALSE)</f>
        <v>0</v>
      </c>
      <c r="G231" s="1">
        <f>VLOOKUP(A231,'ADM Details FY17'!$A$3:$H$3515,8,FALSE)</f>
        <v>0</v>
      </c>
      <c r="H231" s="1">
        <f>VLOOKUP(A231,'ADM Details FY17'!$A$3:$I$3515,9,FALSE)</f>
        <v>0</v>
      </c>
      <c r="I231" s="1">
        <f>VLOOKUP(A231,'ADM Details FY17'!$A$3:$J$3517,10,FALSE)</f>
        <v>0</v>
      </c>
      <c r="J231" s="1">
        <f>VLOOKUP(A231,'ADM Details FY17'!$A$3:$K$3515,11,FALSE)</f>
        <v>0</v>
      </c>
      <c r="K231" s="1">
        <f>VLOOKUP(A231,'ADM Details FY17'!$A$3:$M$3515,13,FALSE)</f>
        <v>1</v>
      </c>
      <c r="L231" s="1">
        <f>VLOOKUP(A231,'ADM Details FY17'!$A$3:$O$3515,15,FALSE)</f>
        <v>0</v>
      </c>
      <c r="M231" s="1">
        <f>VLOOKUP(A231,'ADM Details FY17'!$A$3:$P$3515,16,FALSE)</f>
        <v>0</v>
      </c>
      <c r="N231" s="1">
        <f>VLOOKUP(A231,'ADM Details FY17'!$A$3:$Q$3515,17,FALSE)</f>
        <v>0</v>
      </c>
      <c r="O231" s="1">
        <f>VLOOKUP(A231,'ADM Details FY17'!$A$3:$S$3515,19,FALSE)</f>
        <v>0</v>
      </c>
      <c r="P231" s="1">
        <f>VLOOKUP(A231,'ADM Details FY17'!$A$3:$U$3515,21,FALSE)</f>
        <v>0</v>
      </c>
      <c r="Q231" s="1">
        <f>VLOOKUP(A231,'ADM Details FY17'!$A$3:$V$3515,22,FALSE)</f>
        <v>0</v>
      </c>
      <c r="R231" s="1">
        <f>VLOOKUP(A231,'ADM Details FY17'!$A$3:$W$3515,23,FALSE)</f>
        <v>0</v>
      </c>
      <c r="S231" s="1">
        <f>VLOOKUP(A231,'ADM Details FY17'!$A$3:$X$3515,24,FALSE)</f>
        <v>0</v>
      </c>
      <c r="T231" s="1">
        <f>VLOOKUP(A231,'ADM Details FY17'!$A$3:$Y$3515,25,FALSE)</f>
        <v>0</v>
      </c>
      <c r="U231" s="1">
        <f>VLOOKUP(A231,'ADM Details FY17'!$A$3:$AA$3515,27,FALSE)</f>
        <v>0</v>
      </c>
      <c r="V231" s="1">
        <f>IFERROR(VLOOKUP(C231,'eindex _tget pp '!$A$4:$E$615,5,FALSE),0)</f>
        <v>21.027094873550343</v>
      </c>
      <c r="W231" s="31">
        <f>IFERROR(VLOOKUP(C231,'eindex _tget pp '!$A$4:$F$615,6,FALSE),0)</f>
        <v>0.25102112780000002</v>
      </c>
      <c r="X231" s="4">
        <f>IFERROR(VLOOKUP(B231,'eschools 16'!$A$2:$F$25,6,FALSE),1)</f>
        <v>2</v>
      </c>
      <c r="Y231" s="1">
        <f t="shared" si="15"/>
        <v>0</v>
      </c>
      <c r="Z231" s="1">
        <f t="shared" si="16"/>
        <v>0</v>
      </c>
      <c r="AA231" s="31">
        <f>IFERROR(VLOOKUP(C231,'eindex _tget pp '!$A$4:$G$615,7,FALSE),0)</f>
        <v>0.34473381199999997</v>
      </c>
      <c r="AB231" s="1">
        <f>VLOOKUP(A231,'ADM Details FY17'!$A$3:$AB$3515,28,FALSE)</f>
        <v>0</v>
      </c>
      <c r="AC231" s="1">
        <f t="shared" si="17"/>
        <v>0</v>
      </c>
      <c r="AD231" s="1">
        <f t="shared" si="18"/>
        <v>2</v>
      </c>
      <c r="AE231" s="1">
        <f t="shared" si="19"/>
        <v>50</v>
      </c>
    </row>
    <row r="232" spans="1:31" x14ac:dyDescent="0.25">
      <c r="A232" t="str">
        <f>B232&amp;"-"&amp;COUNTIF($B$3:B232,B232)</f>
        <v>236-78</v>
      </c>
      <c r="B232">
        <v>236</v>
      </c>
      <c r="C232" s="18">
        <f>VLOOKUP(A232,'ADM Details FY17'!$A$3:$D$3515,4,FALSE)</f>
        <v>43729</v>
      </c>
      <c r="D232" s="1">
        <f>VLOOKUP(A232,'ADM Details FY17'!$A$3:$E$3515,5,FALSE)</f>
        <v>3</v>
      </c>
      <c r="E232" s="1">
        <f>VLOOKUP(A232,'ADM Details FY17'!$A$3:$F$3515,6,FALSE)</f>
        <v>0</v>
      </c>
      <c r="F232" s="1">
        <f>VLOOKUP(A232,'ADM Details FY17'!$A$3:$G$3515,7,FALSE)</f>
        <v>0.99</v>
      </c>
      <c r="G232" s="1">
        <f>VLOOKUP(A232,'ADM Details FY17'!$A$3:$H$3515,8,FALSE)</f>
        <v>0</v>
      </c>
      <c r="H232" s="1">
        <f>VLOOKUP(A232,'ADM Details FY17'!$A$3:$I$3515,9,FALSE)</f>
        <v>0</v>
      </c>
      <c r="I232" s="1">
        <f>VLOOKUP(A232,'ADM Details FY17'!$A$3:$J$3517,10,FALSE)</f>
        <v>0</v>
      </c>
      <c r="J232" s="1">
        <f>VLOOKUP(A232,'ADM Details FY17'!$A$3:$K$3515,11,FALSE)</f>
        <v>0</v>
      </c>
      <c r="K232" s="1">
        <f>VLOOKUP(A232,'ADM Details FY17'!$A$3:$M$3515,13,FALSE)</f>
        <v>2.0099999999999998</v>
      </c>
      <c r="L232" s="1">
        <f>VLOOKUP(A232,'ADM Details FY17'!$A$3:$O$3515,15,FALSE)</f>
        <v>0</v>
      </c>
      <c r="M232" s="1">
        <f>VLOOKUP(A232,'ADM Details FY17'!$A$3:$P$3515,16,FALSE)</f>
        <v>0</v>
      </c>
      <c r="N232" s="1">
        <f>VLOOKUP(A232,'ADM Details FY17'!$A$3:$Q$3515,17,FALSE)</f>
        <v>0</v>
      </c>
      <c r="O232" s="1">
        <f>VLOOKUP(A232,'ADM Details FY17'!$A$3:$S$3515,19,FALSE)</f>
        <v>0</v>
      </c>
      <c r="P232" s="1">
        <f>VLOOKUP(A232,'ADM Details FY17'!$A$3:$U$3515,21,FALSE)</f>
        <v>0.1</v>
      </c>
      <c r="Q232" s="1">
        <f>VLOOKUP(A232,'ADM Details FY17'!$A$3:$V$3515,22,FALSE)</f>
        <v>0</v>
      </c>
      <c r="R232" s="1">
        <f>VLOOKUP(A232,'ADM Details FY17'!$A$3:$W$3515,23,FALSE)</f>
        <v>0</v>
      </c>
      <c r="S232" s="1">
        <f>VLOOKUP(A232,'ADM Details FY17'!$A$3:$X$3515,24,FALSE)</f>
        <v>0</v>
      </c>
      <c r="T232" s="1">
        <f>VLOOKUP(A232,'ADM Details FY17'!$A$3:$Y$3515,25,FALSE)</f>
        <v>0</v>
      </c>
      <c r="U232" s="1">
        <f>VLOOKUP(A232,'ADM Details FY17'!$A$3:$AA$3515,27,FALSE)</f>
        <v>0</v>
      </c>
      <c r="V232" s="1">
        <f>IFERROR(VLOOKUP(C232,'eindex _tget pp '!$A$4:$E$615,5,FALSE),0)</f>
        <v>352.75923243893982</v>
      </c>
      <c r="W232" s="31">
        <f>IFERROR(VLOOKUP(C232,'eindex _tget pp '!$A$4:$F$615,6,FALSE),0)</f>
        <v>0.81610523059999995</v>
      </c>
      <c r="X232" s="4">
        <f>IFERROR(VLOOKUP(B232,'eschools 16'!$A$2:$F$25,6,FALSE),1)</f>
        <v>2</v>
      </c>
      <c r="Y232" s="1">
        <f t="shared" si="15"/>
        <v>0</v>
      </c>
      <c r="Z232" s="1">
        <f t="shared" si="16"/>
        <v>0</v>
      </c>
      <c r="AA232" s="31">
        <f>IFERROR(VLOOKUP(C232,'eindex _tget pp '!$A$4:$G$615,7,FALSE),0)</f>
        <v>0.462712546</v>
      </c>
      <c r="AB232" s="1">
        <f>VLOOKUP(A232,'ADM Details FY17'!$A$3:$AB$3515,28,FALSE)</f>
        <v>0</v>
      </c>
      <c r="AC232" s="1">
        <f t="shared" si="17"/>
        <v>0</v>
      </c>
      <c r="AD232" s="1">
        <f t="shared" si="18"/>
        <v>3</v>
      </c>
      <c r="AE232" s="1">
        <f t="shared" si="19"/>
        <v>75</v>
      </c>
    </row>
    <row r="233" spans="1:31" x14ac:dyDescent="0.25">
      <c r="A233" t="str">
        <f>B233&amp;"-"&amp;COUNTIF($B$3:B233,B233)</f>
        <v>236-79</v>
      </c>
      <c r="B233">
        <v>236</v>
      </c>
      <c r="C233" s="18">
        <f>VLOOKUP(A233,'ADM Details FY17'!$A$3:$D$3515,4,FALSE)</f>
        <v>47829</v>
      </c>
      <c r="D233" s="1">
        <f>VLOOKUP(A233,'ADM Details FY17'!$A$3:$E$3515,5,FALSE)</f>
        <v>4.4400000000000004</v>
      </c>
      <c r="E233" s="1">
        <f>VLOOKUP(A233,'ADM Details FY17'!$A$3:$F$3515,6,FALSE)</f>
        <v>0</v>
      </c>
      <c r="F233" s="1">
        <f>VLOOKUP(A233,'ADM Details FY17'!$A$3:$G$3515,7,FALSE)</f>
        <v>1</v>
      </c>
      <c r="G233" s="1">
        <f>VLOOKUP(A233,'ADM Details FY17'!$A$3:$H$3515,8,FALSE)</f>
        <v>0</v>
      </c>
      <c r="H233" s="1">
        <f>VLOOKUP(A233,'ADM Details FY17'!$A$3:$I$3515,9,FALSE)</f>
        <v>0</v>
      </c>
      <c r="I233" s="1">
        <f>VLOOKUP(A233,'ADM Details FY17'!$A$3:$J$3517,10,FALSE)</f>
        <v>0</v>
      </c>
      <c r="J233" s="1">
        <f>VLOOKUP(A233,'ADM Details FY17'!$A$3:$K$3515,11,FALSE)</f>
        <v>0</v>
      </c>
      <c r="K233" s="1">
        <f>VLOOKUP(A233,'ADM Details FY17'!$A$3:$M$3515,13,FALSE)</f>
        <v>0.44</v>
      </c>
      <c r="L233" s="1">
        <f>VLOOKUP(A233,'ADM Details FY17'!$A$3:$O$3515,15,FALSE)</f>
        <v>0</v>
      </c>
      <c r="M233" s="1">
        <f>VLOOKUP(A233,'ADM Details FY17'!$A$3:$P$3515,16,FALSE)</f>
        <v>0</v>
      </c>
      <c r="N233" s="1">
        <f>VLOOKUP(A233,'ADM Details FY17'!$A$3:$Q$3515,17,FALSE)</f>
        <v>0</v>
      </c>
      <c r="O233" s="1">
        <f>VLOOKUP(A233,'ADM Details FY17'!$A$3:$S$3515,19,FALSE)</f>
        <v>0</v>
      </c>
      <c r="P233" s="1">
        <f>VLOOKUP(A233,'ADM Details FY17'!$A$3:$U$3515,21,FALSE)</f>
        <v>0</v>
      </c>
      <c r="Q233" s="1">
        <f>VLOOKUP(A233,'ADM Details FY17'!$A$3:$V$3515,22,FALSE)</f>
        <v>0</v>
      </c>
      <c r="R233" s="1">
        <f>VLOOKUP(A233,'ADM Details FY17'!$A$3:$W$3515,23,FALSE)</f>
        <v>0</v>
      </c>
      <c r="S233" s="1">
        <f>VLOOKUP(A233,'ADM Details FY17'!$A$3:$X$3515,24,FALSE)</f>
        <v>0</v>
      </c>
      <c r="T233" s="1">
        <f>VLOOKUP(A233,'ADM Details FY17'!$A$3:$Y$3515,25,FALSE)</f>
        <v>0</v>
      </c>
      <c r="U233" s="1">
        <f>VLOOKUP(A233,'ADM Details FY17'!$A$3:$AA$3515,27,FALSE)</f>
        <v>0</v>
      </c>
      <c r="V233" s="1">
        <f>IFERROR(VLOOKUP(C233,'eindex _tget pp '!$A$4:$E$615,5,FALSE),0)</f>
        <v>447.48271507345856</v>
      </c>
      <c r="W233" s="31">
        <f>IFERROR(VLOOKUP(C233,'eindex _tget pp '!$A$4:$F$615,6,FALSE),0)</f>
        <v>0.24854738370000001</v>
      </c>
      <c r="X233" s="4">
        <f>IFERROR(VLOOKUP(B233,'eschools 16'!$A$2:$F$25,6,FALSE),1)</f>
        <v>2</v>
      </c>
      <c r="Y233" s="1">
        <f t="shared" si="15"/>
        <v>0</v>
      </c>
      <c r="Z233" s="1">
        <f t="shared" si="16"/>
        <v>0</v>
      </c>
      <c r="AA233" s="31">
        <f>IFERROR(VLOOKUP(C233,'eindex _tget pp '!$A$4:$G$615,7,FALSE),0)</f>
        <v>0.51042435399999997</v>
      </c>
      <c r="AB233" s="1">
        <f>VLOOKUP(A233,'ADM Details FY17'!$A$3:$AB$3515,28,FALSE)</f>
        <v>0</v>
      </c>
      <c r="AC233" s="1">
        <f t="shared" si="17"/>
        <v>0</v>
      </c>
      <c r="AD233" s="1">
        <f t="shared" si="18"/>
        <v>4.4400000000000004</v>
      </c>
      <c r="AE233" s="1">
        <f t="shared" si="19"/>
        <v>111.00000000000001</v>
      </c>
    </row>
    <row r="234" spans="1:31" x14ac:dyDescent="0.25">
      <c r="A234" t="str">
        <f>B234&amp;"-"&amp;COUNTIF($B$3:B234,B234)</f>
        <v>236-80</v>
      </c>
      <c r="B234">
        <v>236</v>
      </c>
      <c r="C234" s="18">
        <f>VLOOKUP(A234,'ADM Details FY17'!$A$3:$D$3515,4,FALSE)</f>
        <v>43737</v>
      </c>
      <c r="D234" s="1">
        <f>VLOOKUP(A234,'ADM Details FY17'!$A$3:$E$3515,5,FALSE)</f>
        <v>13.73</v>
      </c>
      <c r="E234" s="1">
        <f>VLOOKUP(A234,'ADM Details FY17'!$A$3:$F$3515,6,FALSE)</f>
        <v>0</v>
      </c>
      <c r="F234" s="1">
        <f>VLOOKUP(A234,'ADM Details FY17'!$A$3:$G$3515,7,FALSE)</f>
        <v>1</v>
      </c>
      <c r="G234" s="1">
        <f>VLOOKUP(A234,'ADM Details FY17'!$A$3:$H$3515,8,FALSE)</f>
        <v>0</v>
      </c>
      <c r="H234" s="1">
        <f>VLOOKUP(A234,'ADM Details FY17'!$A$3:$I$3515,9,FALSE)</f>
        <v>0</v>
      </c>
      <c r="I234" s="1">
        <f>VLOOKUP(A234,'ADM Details FY17'!$A$3:$J$3517,10,FALSE)</f>
        <v>0</v>
      </c>
      <c r="J234" s="1">
        <f>VLOOKUP(A234,'ADM Details FY17'!$A$3:$K$3515,11,FALSE)</f>
        <v>1</v>
      </c>
      <c r="K234" s="1">
        <f>VLOOKUP(A234,'ADM Details FY17'!$A$3:$M$3515,13,FALSE)</f>
        <v>5</v>
      </c>
      <c r="L234" s="1">
        <f>VLOOKUP(A234,'ADM Details FY17'!$A$3:$O$3515,15,FALSE)</f>
        <v>0</v>
      </c>
      <c r="M234" s="1">
        <f>VLOOKUP(A234,'ADM Details FY17'!$A$3:$P$3515,16,FALSE)</f>
        <v>0</v>
      </c>
      <c r="N234" s="1">
        <f>VLOOKUP(A234,'ADM Details FY17'!$A$3:$Q$3515,17,FALSE)</f>
        <v>0</v>
      </c>
      <c r="O234" s="1">
        <f>VLOOKUP(A234,'ADM Details FY17'!$A$3:$S$3515,19,FALSE)</f>
        <v>0</v>
      </c>
      <c r="P234" s="1">
        <f>VLOOKUP(A234,'ADM Details FY17'!$A$3:$U$3515,21,FALSE)</f>
        <v>0</v>
      </c>
      <c r="Q234" s="1">
        <f>VLOOKUP(A234,'ADM Details FY17'!$A$3:$V$3515,22,FALSE)</f>
        <v>0</v>
      </c>
      <c r="R234" s="1">
        <f>VLOOKUP(A234,'ADM Details FY17'!$A$3:$W$3515,23,FALSE)</f>
        <v>0</v>
      </c>
      <c r="S234" s="1">
        <f>VLOOKUP(A234,'ADM Details FY17'!$A$3:$X$3515,24,FALSE)</f>
        <v>0</v>
      </c>
      <c r="T234" s="1">
        <f>VLOOKUP(A234,'ADM Details FY17'!$A$3:$Y$3515,25,FALSE)</f>
        <v>0.2</v>
      </c>
      <c r="U234" s="1">
        <f>VLOOKUP(A234,'ADM Details FY17'!$A$3:$AA$3515,27,FALSE)</f>
        <v>0</v>
      </c>
      <c r="V234" s="1">
        <f>IFERROR(VLOOKUP(C234,'eindex _tget pp '!$A$4:$E$615,5,FALSE),0)</f>
        <v>0</v>
      </c>
      <c r="W234" s="31">
        <f>IFERROR(VLOOKUP(C234,'eindex _tget pp '!$A$4:$F$615,6,FALSE),0)</f>
        <v>0.17847615629999999</v>
      </c>
      <c r="X234" s="4">
        <f>IFERROR(VLOOKUP(B234,'eschools 16'!$A$2:$F$25,6,FALSE),1)</f>
        <v>2</v>
      </c>
      <c r="Y234" s="1">
        <f t="shared" si="15"/>
        <v>0</v>
      </c>
      <c r="Z234" s="1">
        <f t="shared" si="16"/>
        <v>0</v>
      </c>
      <c r="AA234" s="31">
        <f>IFERROR(VLOOKUP(C234,'eindex _tget pp '!$A$4:$G$615,7,FALSE),0)</f>
        <v>0.15754412100000001</v>
      </c>
      <c r="AB234" s="1">
        <f>VLOOKUP(A234,'ADM Details FY17'!$A$3:$AB$3515,28,FALSE)</f>
        <v>0</v>
      </c>
      <c r="AC234" s="1">
        <f t="shared" si="17"/>
        <v>0</v>
      </c>
      <c r="AD234" s="1">
        <f t="shared" si="18"/>
        <v>13.73</v>
      </c>
      <c r="AE234" s="1">
        <f t="shared" si="19"/>
        <v>343.25</v>
      </c>
    </row>
    <row r="235" spans="1:31" x14ac:dyDescent="0.25">
      <c r="A235" t="str">
        <f>B235&amp;"-"&amp;COUNTIF($B$3:B235,B235)</f>
        <v>236-81</v>
      </c>
      <c r="B235">
        <v>236</v>
      </c>
      <c r="C235" s="18">
        <f>VLOOKUP(A235,'ADM Details FY17'!$A$3:$D$3515,4,FALSE)</f>
        <v>46714</v>
      </c>
      <c r="D235" s="1">
        <f>VLOOKUP(A235,'ADM Details FY17'!$A$3:$E$3515,5,FALSE)</f>
        <v>1</v>
      </c>
      <c r="E235" s="1">
        <f>VLOOKUP(A235,'ADM Details FY17'!$A$3:$F$3515,6,FALSE)</f>
        <v>0</v>
      </c>
      <c r="F235" s="1">
        <f>VLOOKUP(A235,'ADM Details FY17'!$A$3:$G$3515,7,FALSE)</f>
        <v>0</v>
      </c>
      <c r="G235" s="1">
        <f>VLOOKUP(A235,'ADM Details FY17'!$A$3:$H$3515,8,FALSE)</f>
        <v>0</v>
      </c>
      <c r="H235" s="1">
        <f>VLOOKUP(A235,'ADM Details FY17'!$A$3:$I$3515,9,FALSE)</f>
        <v>0</v>
      </c>
      <c r="I235" s="1">
        <f>VLOOKUP(A235,'ADM Details FY17'!$A$3:$J$3517,10,FALSE)</f>
        <v>0</v>
      </c>
      <c r="J235" s="1">
        <f>VLOOKUP(A235,'ADM Details FY17'!$A$3:$K$3515,11,FALSE)</f>
        <v>0</v>
      </c>
      <c r="K235" s="1">
        <f>VLOOKUP(A235,'ADM Details FY17'!$A$3:$M$3515,13,FALSE)</f>
        <v>0</v>
      </c>
      <c r="L235" s="1">
        <f>VLOOKUP(A235,'ADM Details FY17'!$A$3:$O$3515,15,FALSE)</f>
        <v>0</v>
      </c>
      <c r="M235" s="1">
        <f>VLOOKUP(A235,'ADM Details FY17'!$A$3:$P$3515,16,FALSE)</f>
        <v>0</v>
      </c>
      <c r="N235" s="1">
        <f>VLOOKUP(A235,'ADM Details FY17'!$A$3:$Q$3515,17,FALSE)</f>
        <v>0</v>
      </c>
      <c r="O235" s="1">
        <f>VLOOKUP(A235,'ADM Details FY17'!$A$3:$S$3515,19,FALSE)</f>
        <v>0</v>
      </c>
      <c r="P235" s="1">
        <f>VLOOKUP(A235,'ADM Details FY17'!$A$3:$U$3515,21,FALSE)</f>
        <v>0</v>
      </c>
      <c r="Q235" s="1">
        <f>VLOOKUP(A235,'ADM Details FY17'!$A$3:$V$3515,22,FALSE)</f>
        <v>0</v>
      </c>
      <c r="R235" s="1">
        <f>VLOOKUP(A235,'ADM Details FY17'!$A$3:$W$3515,23,FALSE)</f>
        <v>0</v>
      </c>
      <c r="S235" s="1">
        <f>VLOOKUP(A235,'ADM Details FY17'!$A$3:$X$3515,24,FALSE)</f>
        <v>0</v>
      </c>
      <c r="T235" s="1">
        <f>VLOOKUP(A235,'ADM Details FY17'!$A$3:$Y$3515,25,FALSE)</f>
        <v>0</v>
      </c>
      <c r="U235" s="1">
        <f>VLOOKUP(A235,'ADM Details FY17'!$A$3:$AA$3515,27,FALSE)</f>
        <v>0</v>
      </c>
      <c r="V235" s="1">
        <f>IFERROR(VLOOKUP(C235,'eindex _tget pp '!$A$4:$E$615,5,FALSE),0)</f>
        <v>526.88893364792546</v>
      </c>
      <c r="W235" s="31">
        <f>IFERROR(VLOOKUP(C235,'eindex _tget pp '!$A$4:$F$615,6,FALSE),0)</f>
        <v>0.52882071310000001</v>
      </c>
      <c r="X235" s="4">
        <f>IFERROR(VLOOKUP(B235,'eschools 16'!$A$2:$F$25,6,FALSE),1)</f>
        <v>2</v>
      </c>
      <c r="Y235" s="1">
        <f t="shared" si="15"/>
        <v>0</v>
      </c>
      <c r="Z235" s="1">
        <f t="shared" si="16"/>
        <v>0</v>
      </c>
      <c r="AA235" s="31">
        <f>IFERROR(VLOOKUP(C235,'eindex _tget pp '!$A$4:$G$615,7,FALSE),0)</f>
        <v>0.51303895099999997</v>
      </c>
      <c r="AB235" s="1">
        <f>VLOOKUP(A235,'ADM Details FY17'!$A$3:$AB$3515,28,FALSE)</f>
        <v>0</v>
      </c>
      <c r="AC235" s="1">
        <f t="shared" si="17"/>
        <v>0</v>
      </c>
      <c r="AD235" s="1">
        <f t="shared" si="18"/>
        <v>1</v>
      </c>
      <c r="AE235" s="1">
        <f t="shared" si="19"/>
        <v>25</v>
      </c>
    </row>
    <row r="236" spans="1:31" x14ac:dyDescent="0.25">
      <c r="A236" t="str">
        <f>B236&amp;"-"&amp;COUNTIF($B$3:B236,B236)</f>
        <v>236-82</v>
      </c>
      <c r="B236">
        <v>236</v>
      </c>
      <c r="C236" s="18">
        <f>VLOOKUP(A236,'ADM Details FY17'!$A$3:$D$3515,4,FALSE)</f>
        <v>45286</v>
      </c>
      <c r="D236" s="1">
        <f>VLOOKUP(A236,'ADM Details FY17'!$A$3:$E$3515,5,FALSE)</f>
        <v>1</v>
      </c>
      <c r="E236" s="1">
        <f>VLOOKUP(A236,'ADM Details FY17'!$A$3:$F$3515,6,FALSE)</f>
        <v>0</v>
      </c>
      <c r="F236" s="1">
        <f>VLOOKUP(A236,'ADM Details FY17'!$A$3:$G$3515,7,FALSE)</f>
        <v>0</v>
      </c>
      <c r="G236" s="1">
        <f>VLOOKUP(A236,'ADM Details FY17'!$A$3:$H$3515,8,FALSE)</f>
        <v>0</v>
      </c>
      <c r="H236" s="1">
        <f>VLOOKUP(A236,'ADM Details FY17'!$A$3:$I$3515,9,FALSE)</f>
        <v>0</v>
      </c>
      <c r="I236" s="1">
        <f>VLOOKUP(A236,'ADM Details FY17'!$A$3:$J$3517,10,FALSE)</f>
        <v>0</v>
      </c>
      <c r="J236" s="1">
        <f>VLOOKUP(A236,'ADM Details FY17'!$A$3:$K$3515,11,FALSE)</f>
        <v>0</v>
      </c>
      <c r="K236" s="1">
        <f>VLOOKUP(A236,'ADM Details FY17'!$A$3:$M$3515,13,FALSE)</f>
        <v>0</v>
      </c>
      <c r="L236" s="1">
        <f>VLOOKUP(A236,'ADM Details FY17'!$A$3:$O$3515,15,FALSE)</f>
        <v>0</v>
      </c>
      <c r="M236" s="1">
        <f>VLOOKUP(A236,'ADM Details FY17'!$A$3:$P$3515,16,FALSE)</f>
        <v>0</v>
      </c>
      <c r="N236" s="1">
        <f>VLOOKUP(A236,'ADM Details FY17'!$A$3:$Q$3515,17,FALSE)</f>
        <v>0</v>
      </c>
      <c r="O236" s="1">
        <f>VLOOKUP(A236,'ADM Details FY17'!$A$3:$S$3515,19,FALSE)</f>
        <v>0</v>
      </c>
      <c r="P236" s="1">
        <f>VLOOKUP(A236,'ADM Details FY17'!$A$3:$U$3515,21,FALSE)</f>
        <v>0</v>
      </c>
      <c r="Q236" s="1">
        <f>VLOOKUP(A236,'ADM Details FY17'!$A$3:$V$3515,22,FALSE)</f>
        <v>0</v>
      </c>
      <c r="R236" s="1">
        <f>VLOOKUP(A236,'ADM Details FY17'!$A$3:$W$3515,23,FALSE)</f>
        <v>0</v>
      </c>
      <c r="S236" s="1">
        <f>VLOOKUP(A236,'ADM Details FY17'!$A$3:$X$3515,24,FALSE)</f>
        <v>0</v>
      </c>
      <c r="T236" s="1">
        <f>VLOOKUP(A236,'ADM Details FY17'!$A$3:$Y$3515,25,FALSE)</f>
        <v>0.2</v>
      </c>
      <c r="U236" s="1">
        <f>VLOOKUP(A236,'ADM Details FY17'!$A$3:$AA$3515,27,FALSE)</f>
        <v>0</v>
      </c>
      <c r="V236" s="1">
        <f>IFERROR(VLOOKUP(C236,'eindex _tget pp '!$A$4:$E$615,5,FALSE),0)</f>
        <v>0</v>
      </c>
      <c r="W236" s="31">
        <f>IFERROR(VLOOKUP(C236,'eindex _tget pp '!$A$4:$F$615,6,FALSE),0)</f>
        <v>6.1696633000000002E-3</v>
      </c>
      <c r="X236" s="4">
        <f>IFERROR(VLOOKUP(B236,'eschools 16'!$A$2:$F$25,6,FALSE),1)</f>
        <v>2</v>
      </c>
      <c r="Y236" s="1">
        <f t="shared" si="15"/>
        <v>0</v>
      </c>
      <c r="Z236" s="1">
        <f t="shared" si="16"/>
        <v>0</v>
      </c>
      <c r="AA236" s="31">
        <f>IFERROR(VLOOKUP(C236,'eindex _tget pp '!$A$4:$G$615,7,FALSE),0)</f>
        <v>0.05</v>
      </c>
      <c r="AB236" s="1">
        <f>VLOOKUP(A236,'ADM Details FY17'!$A$3:$AB$3515,28,FALSE)</f>
        <v>0</v>
      </c>
      <c r="AC236" s="1">
        <f t="shared" si="17"/>
        <v>0</v>
      </c>
      <c r="AD236" s="1">
        <f t="shared" si="18"/>
        <v>1</v>
      </c>
      <c r="AE236" s="1">
        <f t="shared" si="19"/>
        <v>25</v>
      </c>
    </row>
    <row r="237" spans="1:31" x14ac:dyDescent="0.25">
      <c r="A237" t="str">
        <f>B237&amp;"-"&amp;COUNTIF($B$3:B237,B237)</f>
        <v>236-83</v>
      </c>
      <c r="B237">
        <v>236</v>
      </c>
      <c r="C237" s="18">
        <f>VLOOKUP(A237,'ADM Details FY17'!$A$3:$D$3515,4,FALSE)</f>
        <v>50138</v>
      </c>
      <c r="D237" s="1">
        <f>VLOOKUP(A237,'ADM Details FY17'!$A$3:$E$3515,5,FALSE)</f>
        <v>1</v>
      </c>
      <c r="E237" s="1">
        <f>VLOOKUP(A237,'ADM Details FY17'!$A$3:$F$3515,6,FALSE)</f>
        <v>0</v>
      </c>
      <c r="F237" s="1">
        <f>VLOOKUP(A237,'ADM Details FY17'!$A$3:$G$3515,7,FALSE)</f>
        <v>0</v>
      </c>
      <c r="G237" s="1">
        <f>VLOOKUP(A237,'ADM Details FY17'!$A$3:$H$3515,8,FALSE)</f>
        <v>0</v>
      </c>
      <c r="H237" s="1">
        <f>VLOOKUP(A237,'ADM Details FY17'!$A$3:$I$3515,9,FALSE)</f>
        <v>0</v>
      </c>
      <c r="I237" s="1">
        <f>VLOOKUP(A237,'ADM Details FY17'!$A$3:$J$3517,10,FALSE)</f>
        <v>0</v>
      </c>
      <c r="J237" s="1">
        <f>VLOOKUP(A237,'ADM Details FY17'!$A$3:$K$3515,11,FALSE)</f>
        <v>0</v>
      </c>
      <c r="K237" s="1">
        <f>VLOOKUP(A237,'ADM Details FY17'!$A$3:$M$3515,13,FALSE)</f>
        <v>0</v>
      </c>
      <c r="L237" s="1">
        <f>VLOOKUP(A237,'ADM Details FY17'!$A$3:$O$3515,15,FALSE)</f>
        <v>0</v>
      </c>
      <c r="M237" s="1">
        <f>VLOOKUP(A237,'ADM Details FY17'!$A$3:$P$3515,16,FALSE)</f>
        <v>0</v>
      </c>
      <c r="N237" s="1">
        <f>VLOOKUP(A237,'ADM Details FY17'!$A$3:$Q$3515,17,FALSE)</f>
        <v>0</v>
      </c>
      <c r="O237" s="1">
        <f>VLOOKUP(A237,'ADM Details FY17'!$A$3:$S$3515,19,FALSE)</f>
        <v>0</v>
      </c>
      <c r="P237" s="1">
        <f>VLOOKUP(A237,'ADM Details FY17'!$A$3:$U$3515,21,FALSE)</f>
        <v>0</v>
      </c>
      <c r="Q237" s="1">
        <f>VLOOKUP(A237,'ADM Details FY17'!$A$3:$V$3515,22,FALSE)</f>
        <v>0</v>
      </c>
      <c r="R237" s="1">
        <f>VLOOKUP(A237,'ADM Details FY17'!$A$3:$W$3515,23,FALSE)</f>
        <v>0</v>
      </c>
      <c r="S237" s="1">
        <f>VLOOKUP(A237,'ADM Details FY17'!$A$3:$X$3515,24,FALSE)</f>
        <v>0</v>
      </c>
      <c r="T237" s="1">
        <f>VLOOKUP(A237,'ADM Details FY17'!$A$3:$Y$3515,25,FALSE)</f>
        <v>0.2</v>
      </c>
      <c r="U237" s="1">
        <f>VLOOKUP(A237,'ADM Details FY17'!$A$3:$AA$3515,27,FALSE)</f>
        <v>0</v>
      </c>
      <c r="V237" s="1">
        <f>IFERROR(VLOOKUP(C237,'eindex _tget pp '!$A$4:$E$615,5,FALSE),0)</f>
        <v>376.96875848156975</v>
      </c>
      <c r="W237" s="31">
        <f>IFERROR(VLOOKUP(C237,'eindex _tget pp '!$A$4:$F$615,6,FALSE),0)</f>
        <v>0.42948453590000002</v>
      </c>
      <c r="X237" s="4">
        <f>IFERROR(VLOOKUP(B237,'eschools 16'!$A$2:$F$25,6,FALSE),1)</f>
        <v>2</v>
      </c>
      <c r="Y237" s="1">
        <f t="shared" si="15"/>
        <v>0</v>
      </c>
      <c r="Z237" s="1">
        <f t="shared" si="16"/>
        <v>0</v>
      </c>
      <c r="AA237" s="31">
        <f>IFERROR(VLOOKUP(C237,'eindex _tget pp '!$A$4:$G$615,7,FALSE),0)</f>
        <v>0.567383584</v>
      </c>
      <c r="AB237" s="1">
        <f>VLOOKUP(A237,'ADM Details FY17'!$A$3:$AB$3515,28,FALSE)</f>
        <v>0</v>
      </c>
      <c r="AC237" s="1">
        <f t="shared" si="17"/>
        <v>0</v>
      </c>
      <c r="AD237" s="1">
        <f t="shared" si="18"/>
        <v>1</v>
      </c>
      <c r="AE237" s="1">
        <f t="shared" si="19"/>
        <v>25</v>
      </c>
    </row>
    <row r="238" spans="1:31" x14ac:dyDescent="0.25">
      <c r="A238" t="str">
        <f>B238&amp;"-"&amp;COUNTIF($B$3:B238,B238)</f>
        <v>236-84</v>
      </c>
      <c r="B238">
        <v>236</v>
      </c>
      <c r="C238" s="18">
        <f>VLOOKUP(A238,'ADM Details FY17'!$A$3:$D$3515,4,FALSE)</f>
        <v>47183</v>
      </c>
      <c r="D238" s="1">
        <f>VLOOKUP(A238,'ADM Details FY17'!$A$3:$E$3515,5,FALSE)</f>
        <v>5.39</v>
      </c>
      <c r="E238" s="1">
        <f>VLOOKUP(A238,'ADM Details FY17'!$A$3:$F$3515,6,FALSE)</f>
        <v>0</v>
      </c>
      <c r="F238" s="1">
        <f>VLOOKUP(A238,'ADM Details FY17'!$A$3:$G$3515,7,FALSE)</f>
        <v>1</v>
      </c>
      <c r="G238" s="1">
        <f>VLOOKUP(A238,'ADM Details FY17'!$A$3:$H$3515,8,FALSE)</f>
        <v>0</v>
      </c>
      <c r="H238" s="1">
        <f>VLOOKUP(A238,'ADM Details FY17'!$A$3:$I$3515,9,FALSE)</f>
        <v>0</v>
      </c>
      <c r="I238" s="1">
        <f>VLOOKUP(A238,'ADM Details FY17'!$A$3:$J$3517,10,FALSE)</f>
        <v>0</v>
      </c>
      <c r="J238" s="1">
        <f>VLOOKUP(A238,'ADM Details FY17'!$A$3:$K$3515,11,FALSE)</f>
        <v>0</v>
      </c>
      <c r="K238" s="1">
        <f>VLOOKUP(A238,'ADM Details FY17'!$A$3:$M$3515,13,FALSE)</f>
        <v>0.83</v>
      </c>
      <c r="L238" s="1">
        <f>VLOOKUP(A238,'ADM Details FY17'!$A$3:$O$3515,15,FALSE)</f>
        <v>0</v>
      </c>
      <c r="M238" s="1">
        <f>VLOOKUP(A238,'ADM Details FY17'!$A$3:$P$3515,16,FALSE)</f>
        <v>0</v>
      </c>
      <c r="N238" s="1">
        <f>VLOOKUP(A238,'ADM Details FY17'!$A$3:$Q$3515,17,FALSE)</f>
        <v>0</v>
      </c>
      <c r="O238" s="1">
        <f>VLOOKUP(A238,'ADM Details FY17'!$A$3:$S$3515,19,FALSE)</f>
        <v>0</v>
      </c>
      <c r="P238" s="1">
        <f>VLOOKUP(A238,'ADM Details FY17'!$A$3:$U$3515,21,FALSE)</f>
        <v>0</v>
      </c>
      <c r="Q238" s="1">
        <f>VLOOKUP(A238,'ADM Details FY17'!$A$3:$V$3515,22,FALSE)</f>
        <v>0</v>
      </c>
      <c r="R238" s="1">
        <f>VLOOKUP(A238,'ADM Details FY17'!$A$3:$W$3515,23,FALSE)</f>
        <v>0</v>
      </c>
      <c r="S238" s="1">
        <f>VLOOKUP(A238,'ADM Details FY17'!$A$3:$X$3515,24,FALSE)</f>
        <v>0</v>
      </c>
      <c r="T238" s="1">
        <f>VLOOKUP(A238,'ADM Details FY17'!$A$3:$Y$3515,25,FALSE)</f>
        <v>0</v>
      </c>
      <c r="U238" s="1">
        <f>VLOOKUP(A238,'ADM Details FY17'!$A$3:$AA$3515,27,FALSE)</f>
        <v>0</v>
      </c>
      <c r="V238" s="1">
        <f>IFERROR(VLOOKUP(C238,'eindex _tget pp '!$A$4:$E$615,5,FALSE),0)</f>
        <v>0</v>
      </c>
      <c r="W238" s="31">
        <f>IFERROR(VLOOKUP(C238,'eindex _tget pp '!$A$4:$F$615,6,FALSE),0)</f>
        <v>0.1233459631</v>
      </c>
      <c r="X238" s="4">
        <f>IFERROR(VLOOKUP(B238,'eschools 16'!$A$2:$F$25,6,FALSE),1)</f>
        <v>2</v>
      </c>
      <c r="Y238" s="1">
        <f t="shared" si="15"/>
        <v>0</v>
      </c>
      <c r="Z238" s="1">
        <f t="shared" si="16"/>
        <v>0</v>
      </c>
      <c r="AA238" s="31">
        <f>IFERROR(VLOOKUP(C238,'eindex _tget pp '!$A$4:$G$615,7,FALSE),0)</f>
        <v>0.21191821</v>
      </c>
      <c r="AB238" s="1">
        <f>VLOOKUP(A238,'ADM Details FY17'!$A$3:$AB$3515,28,FALSE)</f>
        <v>0</v>
      </c>
      <c r="AC238" s="1">
        <f t="shared" si="17"/>
        <v>0</v>
      </c>
      <c r="AD238" s="1">
        <f t="shared" si="18"/>
        <v>5.39</v>
      </c>
      <c r="AE238" s="1">
        <f t="shared" si="19"/>
        <v>134.75</v>
      </c>
    </row>
    <row r="239" spans="1:31" x14ac:dyDescent="0.25">
      <c r="A239" t="str">
        <f>B239&amp;"-"&amp;COUNTIF($B$3:B239,B239)</f>
        <v>236-85</v>
      </c>
      <c r="B239">
        <v>236</v>
      </c>
      <c r="C239" s="18">
        <f>VLOOKUP(A239,'ADM Details FY17'!$A$3:$D$3515,4,FALSE)</f>
        <v>45294</v>
      </c>
      <c r="D239" s="1">
        <f>VLOOKUP(A239,'ADM Details FY17'!$A$3:$E$3515,5,FALSE)</f>
        <v>0.71</v>
      </c>
      <c r="E239" s="1">
        <f>VLOOKUP(A239,'ADM Details FY17'!$A$3:$F$3515,6,FALSE)</f>
        <v>0</v>
      </c>
      <c r="F239" s="1">
        <f>VLOOKUP(A239,'ADM Details FY17'!$A$3:$G$3515,7,FALSE)</f>
        <v>0</v>
      </c>
      <c r="G239" s="1">
        <f>VLOOKUP(A239,'ADM Details FY17'!$A$3:$H$3515,8,FALSE)</f>
        <v>0</v>
      </c>
      <c r="H239" s="1">
        <f>VLOOKUP(A239,'ADM Details FY17'!$A$3:$I$3515,9,FALSE)</f>
        <v>0</v>
      </c>
      <c r="I239" s="1">
        <f>VLOOKUP(A239,'ADM Details FY17'!$A$3:$J$3517,10,FALSE)</f>
        <v>0</v>
      </c>
      <c r="J239" s="1">
        <f>VLOOKUP(A239,'ADM Details FY17'!$A$3:$K$3515,11,FALSE)</f>
        <v>0</v>
      </c>
      <c r="K239" s="1">
        <f>VLOOKUP(A239,'ADM Details FY17'!$A$3:$M$3515,13,FALSE)</f>
        <v>0</v>
      </c>
      <c r="L239" s="1">
        <f>VLOOKUP(A239,'ADM Details FY17'!$A$3:$O$3515,15,FALSE)</f>
        <v>0</v>
      </c>
      <c r="M239" s="1">
        <f>VLOOKUP(A239,'ADM Details FY17'!$A$3:$P$3515,16,FALSE)</f>
        <v>0</v>
      </c>
      <c r="N239" s="1">
        <f>VLOOKUP(A239,'ADM Details FY17'!$A$3:$Q$3515,17,FALSE)</f>
        <v>0</v>
      </c>
      <c r="O239" s="1">
        <f>VLOOKUP(A239,'ADM Details FY17'!$A$3:$S$3515,19,FALSE)</f>
        <v>0</v>
      </c>
      <c r="P239" s="1">
        <f>VLOOKUP(A239,'ADM Details FY17'!$A$3:$U$3515,21,FALSE)</f>
        <v>0</v>
      </c>
      <c r="Q239" s="1">
        <f>VLOOKUP(A239,'ADM Details FY17'!$A$3:$V$3515,22,FALSE)</f>
        <v>0</v>
      </c>
      <c r="R239" s="1">
        <f>VLOOKUP(A239,'ADM Details FY17'!$A$3:$W$3515,23,FALSE)</f>
        <v>0</v>
      </c>
      <c r="S239" s="1">
        <f>VLOOKUP(A239,'ADM Details FY17'!$A$3:$X$3515,24,FALSE)</f>
        <v>0</v>
      </c>
      <c r="T239" s="1">
        <f>VLOOKUP(A239,'ADM Details FY17'!$A$3:$Y$3515,25,FALSE)</f>
        <v>0</v>
      </c>
      <c r="U239" s="1">
        <f>VLOOKUP(A239,'ADM Details FY17'!$A$3:$AA$3515,27,FALSE)</f>
        <v>0</v>
      </c>
      <c r="V239" s="1">
        <f>IFERROR(VLOOKUP(C239,'eindex _tget pp '!$A$4:$E$615,5,FALSE),0)</f>
        <v>795.60594147719303</v>
      </c>
      <c r="W239" s="31">
        <f>IFERROR(VLOOKUP(C239,'eindex _tget pp '!$A$4:$F$615,6,FALSE),0)</f>
        <v>1.3970150262000001</v>
      </c>
      <c r="X239" s="4">
        <f>IFERROR(VLOOKUP(B239,'eschools 16'!$A$2:$F$25,6,FALSE),1)</f>
        <v>2</v>
      </c>
      <c r="Y239" s="1">
        <f t="shared" si="15"/>
        <v>0</v>
      </c>
      <c r="Z239" s="1">
        <f t="shared" si="16"/>
        <v>0</v>
      </c>
      <c r="AA239" s="31">
        <f>IFERROR(VLOOKUP(C239,'eindex _tget pp '!$A$4:$G$615,7,FALSE),0)</f>
        <v>0.68416059299999998</v>
      </c>
      <c r="AB239" s="1">
        <f>VLOOKUP(A239,'ADM Details FY17'!$A$3:$AB$3515,28,FALSE)</f>
        <v>0</v>
      </c>
      <c r="AC239" s="1">
        <f t="shared" si="17"/>
        <v>0</v>
      </c>
      <c r="AD239" s="1">
        <f t="shared" si="18"/>
        <v>0.71</v>
      </c>
      <c r="AE239" s="1">
        <f t="shared" si="19"/>
        <v>17.75</v>
      </c>
    </row>
    <row r="240" spans="1:31" x14ac:dyDescent="0.25">
      <c r="A240" t="str">
        <f>B240&amp;"-"&amp;COUNTIF($B$3:B240,B240)</f>
        <v>236-86</v>
      </c>
      <c r="B240">
        <v>236</v>
      </c>
      <c r="C240" s="18">
        <f>VLOOKUP(A240,'ADM Details FY17'!$A$3:$D$3515,4,FALSE)</f>
        <v>43745</v>
      </c>
      <c r="D240" s="1">
        <f>VLOOKUP(A240,'ADM Details FY17'!$A$3:$E$3515,5,FALSE)</f>
        <v>10.33</v>
      </c>
      <c r="E240" s="1">
        <f>VLOOKUP(A240,'ADM Details FY17'!$A$3:$F$3515,6,FALSE)</f>
        <v>0</v>
      </c>
      <c r="F240" s="1">
        <f>VLOOKUP(A240,'ADM Details FY17'!$A$3:$G$3515,7,FALSE)</f>
        <v>0</v>
      </c>
      <c r="G240" s="1">
        <f>VLOOKUP(A240,'ADM Details FY17'!$A$3:$H$3515,8,FALSE)</f>
        <v>0</v>
      </c>
      <c r="H240" s="1">
        <f>VLOOKUP(A240,'ADM Details FY17'!$A$3:$I$3515,9,FALSE)</f>
        <v>0</v>
      </c>
      <c r="I240" s="1">
        <f>VLOOKUP(A240,'ADM Details FY17'!$A$3:$J$3517,10,FALSE)</f>
        <v>0</v>
      </c>
      <c r="J240" s="1">
        <f>VLOOKUP(A240,'ADM Details FY17'!$A$3:$K$3515,11,FALSE)</f>
        <v>0</v>
      </c>
      <c r="K240" s="1">
        <f>VLOOKUP(A240,'ADM Details FY17'!$A$3:$M$3515,13,FALSE)</f>
        <v>1.88</v>
      </c>
      <c r="L240" s="1">
        <f>VLOOKUP(A240,'ADM Details FY17'!$A$3:$O$3515,15,FALSE)</f>
        <v>0</v>
      </c>
      <c r="M240" s="1">
        <f>VLOOKUP(A240,'ADM Details FY17'!$A$3:$P$3515,16,FALSE)</f>
        <v>0</v>
      </c>
      <c r="N240" s="1">
        <f>VLOOKUP(A240,'ADM Details FY17'!$A$3:$Q$3515,17,FALSE)</f>
        <v>0</v>
      </c>
      <c r="O240" s="1">
        <f>VLOOKUP(A240,'ADM Details FY17'!$A$3:$S$3515,19,FALSE)</f>
        <v>0</v>
      </c>
      <c r="P240" s="1">
        <f>VLOOKUP(A240,'ADM Details FY17'!$A$3:$U$3515,21,FALSE)</f>
        <v>0.39</v>
      </c>
      <c r="Q240" s="1">
        <f>VLOOKUP(A240,'ADM Details FY17'!$A$3:$V$3515,22,FALSE)</f>
        <v>0</v>
      </c>
      <c r="R240" s="1">
        <f>VLOOKUP(A240,'ADM Details FY17'!$A$3:$W$3515,23,FALSE)</f>
        <v>0</v>
      </c>
      <c r="S240" s="1">
        <f>VLOOKUP(A240,'ADM Details FY17'!$A$3:$X$3515,24,FALSE)</f>
        <v>0</v>
      </c>
      <c r="T240" s="1">
        <f>VLOOKUP(A240,'ADM Details FY17'!$A$3:$Y$3515,25,FALSE)</f>
        <v>0.69</v>
      </c>
      <c r="U240" s="1">
        <f>VLOOKUP(A240,'ADM Details FY17'!$A$3:$AA$3515,27,FALSE)</f>
        <v>0</v>
      </c>
      <c r="V240" s="1">
        <f>IFERROR(VLOOKUP(C240,'eindex _tget pp '!$A$4:$E$615,5,FALSE),0)</f>
        <v>571.20963871940774</v>
      </c>
      <c r="W240" s="31">
        <f>IFERROR(VLOOKUP(C240,'eindex _tget pp '!$A$4:$F$615,6,FALSE),0)</f>
        <v>3.6749321731000002</v>
      </c>
      <c r="X240" s="4">
        <f>IFERROR(VLOOKUP(B240,'eschools 16'!$A$2:$F$25,6,FALSE),1)</f>
        <v>2</v>
      </c>
      <c r="Y240" s="1">
        <f t="shared" si="15"/>
        <v>0</v>
      </c>
      <c r="Z240" s="1">
        <f t="shared" si="16"/>
        <v>0</v>
      </c>
      <c r="AA240" s="31">
        <f>IFERROR(VLOOKUP(C240,'eindex _tget pp '!$A$4:$G$615,7,FALSE),0)</f>
        <v>0.57069330600000001</v>
      </c>
      <c r="AB240" s="1">
        <f>VLOOKUP(A240,'ADM Details FY17'!$A$3:$AB$3515,28,FALSE)</f>
        <v>0</v>
      </c>
      <c r="AC240" s="1">
        <f t="shared" si="17"/>
        <v>0</v>
      </c>
      <c r="AD240" s="1">
        <f t="shared" si="18"/>
        <v>10.33</v>
      </c>
      <c r="AE240" s="1">
        <f t="shared" si="19"/>
        <v>258.25</v>
      </c>
    </row>
    <row r="241" spans="1:31" x14ac:dyDescent="0.25">
      <c r="A241" t="str">
        <f>B241&amp;"-"&amp;COUNTIF($B$3:B241,B241)</f>
        <v>236-87</v>
      </c>
      <c r="B241">
        <v>236</v>
      </c>
      <c r="C241" s="18">
        <f>VLOOKUP(A241,'ADM Details FY17'!$A$3:$D$3515,4,FALSE)</f>
        <v>50534</v>
      </c>
      <c r="D241" s="1">
        <f>VLOOKUP(A241,'ADM Details FY17'!$A$3:$E$3515,5,FALSE)</f>
        <v>2.71</v>
      </c>
      <c r="E241" s="1">
        <f>VLOOKUP(A241,'ADM Details FY17'!$A$3:$F$3515,6,FALSE)</f>
        <v>0</v>
      </c>
      <c r="F241" s="1">
        <f>VLOOKUP(A241,'ADM Details FY17'!$A$3:$G$3515,7,FALSE)</f>
        <v>0</v>
      </c>
      <c r="G241" s="1">
        <f>VLOOKUP(A241,'ADM Details FY17'!$A$3:$H$3515,8,FALSE)</f>
        <v>0</v>
      </c>
      <c r="H241" s="1">
        <f>VLOOKUP(A241,'ADM Details FY17'!$A$3:$I$3515,9,FALSE)</f>
        <v>0</v>
      </c>
      <c r="I241" s="1">
        <f>VLOOKUP(A241,'ADM Details FY17'!$A$3:$J$3517,10,FALSE)</f>
        <v>0</v>
      </c>
      <c r="J241" s="1">
        <f>VLOOKUP(A241,'ADM Details FY17'!$A$3:$K$3515,11,FALSE)</f>
        <v>0</v>
      </c>
      <c r="K241" s="1">
        <f>VLOOKUP(A241,'ADM Details FY17'!$A$3:$M$3515,13,FALSE)</f>
        <v>0.39</v>
      </c>
      <c r="L241" s="1">
        <f>VLOOKUP(A241,'ADM Details FY17'!$A$3:$O$3515,15,FALSE)</f>
        <v>0</v>
      </c>
      <c r="M241" s="1">
        <f>VLOOKUP(A241,'ADM Details FY17'!$A$3:$P$3515,16,FALSE)</f>
        <v>0</v>
      </c>
      <c r="N241" s="1">
        <f>VLOOKUP(A241,'ADM Details FY17'!$A$3:$Q$3515,17,FALSE)</f>
        <v>0</v>
      </c>
      <c r="O241" s="1">
        <f>VLOOKUP(A241,'ADM Details FY17'!$A$3:$S$3515,19,FALSE)</f>
        <v>0</v>
      </c>
      <c r="P241" s="1">
        <f>VLOOKUP(A241,'ADM Details FY17'!$A$3:$U$3515,21,FALSE)</f>
        <v>0</v>
      </c>
      <c r="Q241" s="1">
        <f>VLOOKUP(A241,'ADM Details FY17'!$A$3:$V$3515,22,FALSE)</f>
        <v>0</v>
      </c>
      <c r="R241" s="1">
        <f>VLOOKUP(A241,'ADM Details FY17'!$A$3:$W$3515,23,FALSE)</f>
        <v>0</v>
      </c>
      <c r="S241" s="1">
        <f>VLOOKUP(A241,'ADM Details FY17'!$A$3:$X$3515,24,FALSE)</f>
        <v>0</v>
      </c>
      <c r="T241" s="1">
        <f>VLOOKUP(A241,'ADM Details FY17'!$A$3:$Y$3515,25,FALSE)</f>
        <v>0</v>
      </c>
      <c r="U241" s="1">
        <f>VLOOKUP(A241,'ADM Details FY17'!$A$3:$AA$3515,27,FALSE)</f>
        <v>0</v>
      </c>
      <c r="V241" s="1">
        <f>IFERROR(VLOOKUP(C241,'eindex _tget pp '!$A$4:$E$615,5,FALSE),0)</f>
        <v>235.38846436903998</v>
      </c>
      <c r="W241" s="31">
        <f>IFERROR(VLOOKUP(C241,'eindex _tget pp '!$A$4:$F$615,6,FALSE),0)</f>
        <v>0.49891176809999999</v>
      </c>
      <c r="X241" s="4">
        <f>IFERROR(VLOOKUP(B241,'eschools 16'!$A$2:$F$25,6,FALSE),1)</f>
        <v>2</v>
      </c>
      <c r="Y241" s="1">
        <f t="shared" si="15"/>
        <v>0</v>
      </c>
      <c r="Z241" s="1">
        <f t="shared" si="16"/>
        <v>0</v>
      </c>
      <c r="AA241" s="31">
        <f>IFERROR(VLOOKUP(C241,'eindex _tget pp '!$A$4:$G$615,7,FALSE),0)</f>
        <v>0.44557930499999998</v>
      </c>
      <c r="AB241" s="1">
        <f>VLOOKUP(A241,'ADM Details FY17'!$A$3:$AB$3515,28,FALSE)</f>
        <v>0</v>
      </c>
      <c r="AC241" s="1">
        <f t="shared" si="17"/>
        <v>0</v>
      </c>
      <c r="AD241" s="1">
        <f t="shared" si="18"/>
        <v>2.71</v>
      </c>
      <c r="AE241" s="1">
        <f t="shared" si="19"/>
        <v>67.75</v>
      </c>
    </row>
    <row r="242" spans="1:31" x14ac:dyDescent="0.25">
      <c r="A242" t="str">
        <f>B242&amp;"-"&amp;COUNTIF($B$3:B242,B242)</f>
        <v>236-88</v>
      </c>
      <c r="B242">
        <v>236</v>
      </c>
      <c r="C242" s="18">
        <f>VLOOKUP(A242,'ADM Details FY17'!$A$3:$D$3515,4,FALSE)</f>
        <v>43752</v>
      </c>
      <c r="D242" s="1">
        <f>VLOOKUP(A242,'ADM Details FY17'!$A$3:$E$3515,5,FALSE)</f>
        <v>81.55</v>
      </c>
      <c r="E242" s="1">
        <f>VLOOKUP(A242,'ADM Details FY17'!$A$3:$F$3515,6,FALSE)</f>
        <v>0</v>
      </c>
      <c r="F242" s="1">
        <f>VLOOKUP(A242,'ADM Details FY17'!$A$3:$G$3515,7,FALSE)</f>
        <v>12.43</v>
      </c>
      <c r="G242" s="1">
        <f>VLOOKUP(A242,'ADM Details FY17'!$A$3:$H$3515,8,FALSE)</f>
        <v>1.22</v>
      </c>
      <c r="H242" s="1">
        <f>VLOOKUP(A242,'ADM Details FY17'!$A$3:$I$3515,9,FALSE)</f>
        <v>0</v>
      </c>
      <c r="I242" s="1">
        <f>VLOOKUP(A242,'ADM Details FY17'!$A$3:$J$3517,10,FALSE)</f>
        <v>1</v>
      </c>
      <c r="J242" s="1">
        <f>VLOOKUP(A242,'ADM Details FY17'!$A$3:$K$3515,11,FALSE)</f>
        <v>1.95</v>
      </c>
      <c r="K242" s="1">
        <f>VLOOKUP(A242,'ADM Details FY17'!$A$3:$M$3515,13,FALSE)</f>
        <v>52.05</v>
      </c>
      <c r="L242" s="1">
        <f>VLOOKUP(A242,'ADM Details FY17'!$A$3:$O$3515,15,FALSE)</f>
        <v>0</v>
      </c>
      <c r="M242" s="1">
        <f>VLOOKUP(A242,'ADM Details FY17'!$A$3:$P$3515,16,FALSE)</f>
        <v>0.9</v>
      </c>
      <c r="N242" s="1">
        <f>VLOOKUP(A242,'ADM Details FY17'!$A$3:$Q$3515,17,FALSE)</f>
        <v>0</v>
      </c>
      <c r="O242" s="1">
        <f>VLOOKUP(A242,'ADM Details FY17'!$A$3:$S$3515,19,FALSE)</f>
        <v>0</v>
      </c>
      <c r="P242" s="1">
        <f>VLOOKUP(A242,'ADM Details FY17'!$A$3:$U$3515,21,FALSE)</f>
        <v>0.68</v>
      </c>
      <c r="Q242" s="1">
        <f>VLOOKUP(A242,'ADM Details FY17'!$A$3:$V$3515,22,FALSE)</f>
        <v>0.02</v>
      </c>
      <c r="R242" s="1">
        <f>VLOOKUP(A242,'ADM Details FY17'!$A$3:$W$3515,23,FALSE)</f>
        <v>0</v>
      </c>
      <c r="S242" s="1">
        <f>VLOOKUP(A242,'ADM Details FY17'!$A$3:$X$3515,24,FALSE)</f>
        <v>7.0000000000000007E-2</v>
      </c>
      <c r="T242" s="1">
        <f>VLOOKUP(A242,'ADM Details FY17'!$A$3:$Y$3515,25,FALSE)</f>
        <v>1.47</v>
      </c>
      <c r="U242" s="1">
        <f>VLOOKUP(A242,'ADM Details FY17'!$A$3:$AA$3515,27,FALSE)</f>
        <v>0</v>
      </c>
      <c r="V242" s="1">
        <f>IFERROR(VLOOKUP(C242,'eindex _tget pp '!$A$4:$E$615,5,FALSE),0)</f>
        <v>195.16110414154781</v>
      </c>
      <c r="W242" s="31">
        <f>IFERROR(VLOOKUP(C242,'eindex _tget pp '!$A$4:$F$615,6,FALSE),0)</f>
        <v>1.2931511515</v>
      </c>
      <c r="X242" s="4">
        <f>IFERROR(VLOOKUP(B242,'eschools 16'!$A$2:$F$25,6,FALSE),1)</f>
        <v>2</v>
      </c>
      <c r="Y242" s="1">
        <f t="shared" si="15"/>
        <v>0</v>
      </c>
      <c r="Z242" s="1">
        <f t="shared" si="16"/>
        <v>0</v>
      </c>
      <c r="AA242" s="31">
        <f>IFERROR(VLOOKUP(C242,'eindex _tget pp '!$A$4:$G$615,7,FALSE),0)</f>
        <v>0.46646849499999998</v>
      </c>
      <c r="AB242" s="1">
        <f>VLOOKUP(A242,'ADM Details FY17'!$A$3:$AB$3515,28,FALSE)</f>
        <v>0</v>
      </c>
      <c r="AC242" s="1">
        <f t="shared" si="17"/>
        <v>0</v>
      </c>
      <c r="AD242" s="1">
        <f t="shared" si="18"/>
        <v>81.55</v>
      </c>
      <c r="AE242" s="1">
        <f t="shared" si="19"/>
        <v>2038.75</v>
      </c>
    </row>
    <row r="243" spans="1:31" x14ac:dyDescent="0.25">
      <c r="A243" t="str">
        <f>B243&amp;"-"&amp;COUNTIF($B$3:B243,B243)</f>
        <v>236-89</v>
      </c>
      <c r="B243">
        <v>236</v>
      </c>
      <c r="C243" s="18">
        <f>VLOOKUP(A243,'ADM Details FY17'!$A$3:$D$3515,4,FALSE)</f>
        <v>43760</v>
      </c>
      <c r="D243" s="1">
        <f>VLOOKUP(A243,'ADM Details FY17'!$A$3:$E$3515,5,FALSE)</f>
        <v>8.94</v>
      </c>
      <c r="E243" s="1">
        <f>VLOOKUP(A243,'ADM Details FY17'!$A$3:$F$3515,6,FALSE)</f>
        <v>1</v>
      </c>
      <c r="F243" s="1">
        <f>VLOOKUP(A243,'ADM Details FY17'!$A$3:$G$3515,7,FALSE)</f>
        <v>0</v>
      </c>
      <c r="G243" s="1">
        <f>VLOOKUP(A243,'ADM Details FY17'!$A$3:$H$3515,8,FALSE)</f>
        <v>0</v>
      </c>
      <c r="H243" s="1">
        <f>VLOOKUP(A243,'ADM Details FY17'!$A$3:$I$3515,9,FALSE)</f>
        <v>0</v>
      </c>
      <c r="I243" s="1">
        <f>VLOOKUP(A243,'ADM Details FY17'!$A$3:$J$3517,10,FALSE)</f>
        <v>0</v>
      </c>
      <c r="J243" s="1">
        <f>VLOOKUP(A243,'ADM Details FY17'!$A$3:$K$3515,11,FALSE)</f>
        <v>1</v>
      </c>
      <c r="K243" s="1">
        <f>VLOOKUP(A243,'ADM Details FY17'!$A$3:$M$3515,13,FALSE)</f>
        <v>5.99</v>
      </c>
      <c r="L243" s="1">
        <f>VLOOKUP(A243,'ADM Details FY17'!$A$3:$O$3515,15,FALSE)</f>
        <v>0</v>
      </c>
      <c r="M243" s="1">
        <f>VLOOKUP(A243,'ADM Details FY17'!$A$3:$P$3515,16,FALSE)</f>
        <v>0</v>
      </c>
      <c r="N243" s="1">
        <f>VLOOKUP(A243,'ADM Details FY17'!$A$3:$Q$3515,17,FALSE)</f>
        <v>0</v>
      </c>
      <c r="O243" s="1">
        <f>VLOOKUP(A243,'ADM Details FY17'!$A$3:$S$3515,19,FALSE)</f>
        <v>0</v>
      </c>
      <c r="P243" s="1">
        <f>VLOOKUP(A243,'ADM Details FY17'!$A$3:$U$3515,21,FALSE)</f>
        <v>0</v>
      </c>
      <c r="Q243" s="1">
        <f>VLOOKUP(A243,'ADM Details FY17'!$A$3:$V$3515,22,FALSE)</f>
        <v>0</v>
      </c>
      <c r="R243" s="1">
        <f>VLOOKUP(A243,'ADM Details FY17'!$A$3:$W$3515,23,FALSE)</f>
        <v>0</v>
      </c>
      <c r="S243" s="1">
        <f>VLOOKUP(A243,'ADM Details FY17'!$A$3:$X$3515,24,FALSE)</f>
        <v>0</v>
      </c>
      <c r="T243" s="1">
        <f>VLOOKUP(A243,'ADM Details FY17'!$A$3:$Y$3515,25,FALSE)</f>
        <v>0.14000000000000001</v>
      </c>
      <c r="U243" s="1">
        <f>VLOOKUP(A243,'ADM Details FY17'!$A$3:$AA$3515,27,FALSE)</f>
        <v>0</v>
      </c>
      <c r="V243" s="1">
        <f>IFERROR(VLOOKUP(C243,'eindex _tget pp '!$A$4:$E$615,5,FALSE),0)</f>
        <v>595.84560994637729</v>
      </c>
      <c r="W243" s="31">
        <f>IFERROR(VLOOKUP(C243,'eindex _tget pp '!$A$4:$F$615,6,FALSE),0)</f>
        <v>2.5364840485000002</v>
      </c>
      <c r="X243" s="4">
        <f>IFERROR(VLOOKUP(B243,'eschools 16'!$A$2:$F$25,6,FALSE),1)</f>
        <v>2</v>
      </c>
      <c r="Y243" s="1">
        <f t="shared" si="15"/>
        <v>0</v>
      </c>
      <c r="Z243" s="1">
        <f t="shared" si="16"/>
        <v>0</v>
      </c>
      <c r="AA243" s="31">
        <f>IFERROR(VLOOKUP(C243,'eindex _tget pp '!$A$4:$G$615,7,FALSE),0)</f>
        <v>0.55926013799999996</v>
      </c>
      <c r="AB243" s="1">
        <f>VLOOKUP(A243,'ADM Details FY17'!$A$3:$AB$3515,28,FALSE)</f>
        <v>0</v>
      </c>
      <c r="AC243" s="1">
        <f t="shared" si="17"/>
        <v>0</v>
      </c>
      <c r="AD243" s="1">
        <f t="shared" si="18"/>
        <v>8.94</v>
      </c>
      <c r="AE243" s="1">
        <f t="shared" si="19"/>
        <v>223.5</v>
      </c>
    </row>
    <row r="244" spans="1:31" x14ac:dyDescent="0.25">
      <c r="A244" t="str">
        <f>B244&amp;"-"&amp;COUNTIF($B$3:B244,B244)</f>
        <v>236-90</v>
      </c>
      <c r="B244">
        <v>236</v>
      </c>
      <c r="C244" s="18">
        <f>VLOOKUP(A244,'ADM Details FY17'!$A$3:$D$3515,4,FALSE)</f>
        <v>46284</v>
      </c>
      <c r="D244" s="1">
        <f>VLOOKUP(A244,'ADM Details FY17'!$A$3:$E$3515,5,FALSE)</f>
        <v>0.92</v>
      </c>
      <c r="E244" s="1">
        <f>VLOOKUP(A244,'ADM Details FY17'!$A$3:$F$3515,6,FALSE)</f>
        <v>0</v>
      </c>
      <c r="F244" s="1">
        <f>VLOOKUP(A244,'ADM Details FY17'!$A$3:$G$3515,7,FALSE)</f>
        <v>0</v>
      </c>
      <c r="G244" s="1">
        <f>VLOOKUP(A244,'ADM Details FY17'!$A$3:$H$3515,8,FALSE)</f>
        <v>0</v>
      </c>
      <c r="H244" s="1">
        <f>VLOOKUP(A244,'ADM Details FY17'!$A$3:$I$3515,9,FALSE)</f>
        <v>0</v>
      </c>
      <c r="I244" s="1">
        <f>VLOOKUP(A244,'ADM Details FY17'!$A$3:$J$3517,10,FALSE)</f>
        <v>0</v>
      </c>
      <c r="J244" s="1">
        <f>VLOOKUP(A244,'ADM Details FY17'!$A$3:$K$3515,11,FALSE)</f>
        <v>0</v>
      </c>
      <c r="K244" s="1">
        <f>VLOOKUP(A244,'ADM Details FY17'!$A$3:$M$3515,13,FALSE)</f>
        <v>0</v>
      </c>
      <c r="L244" s="1">
        <f>VLOOKUP(A244,'ADM Details FY17'!$A$3:$O$3515,15,FALSE)</f>
        <v>0</v>
      </c>
      <c r="M244" s="1">
        <f>VLOOKUP(A244,'ADM Details FY17'!$A$3:$P$3515,16,FALSE)</f>
        <v>0</v>
      </c>
      <c r="N244" s="1">
        <f>VLOOKUP(A244,'ADM Details FY17'!$A$3:$Q$3515,17,FALSE)</f>
        <v>0</v>
      </c>
      <c r="O244" s="1">
        <f>VLOOKUP(A244,'ADM Details FY17'!$A$3:$S$3515,19,FALSE)</f>
        <v>0</v>
      </c>
      <c r="P244" s="1">
        <f>VLOOKUP(A244,'ADM Details FY17'!$A$3:$U$3515,21,FALSE)</f>
        <v>0</v>
      </c>
      <c r="Q244" s="1">
        <f>VLOOKUP(A244,'ADM Details FY17'!$A$3:$V$3515,22,FALSE)</f>
        <v>0</v>
      </c>
      <c r="R244" s="1">
        <f>VLOOKUP(A244,'ADM Details FY17'!$A$3:$W$3515,23,FALSE)</f>
        <v>0</v>
      </c>
      <c r="S244" s="1">
        <f>VLOOKUP(A244,'ADM Details FY17'!$A$3:$X$3515,24,FALSE)</f>
        <v>0</v>
      </c>
      <c r="T244" s="1">
        <f>VLOOKUP(A244,'ADM Details FY17'!$A$3:$Y$3515,25,FALSE)</f>
        <v>0</v>
      </c>
      <c r="U244" s="1">
        <f>VLOOKUP(A244,'ADM Details FY17'!$A$3:$AA$3515,27,FALSE)</f>
        <v>0</v>
      </c>
      <c r="V244" s="1">
        <f>IFERROR(VLOOKUP(C244,'eindex _tget pp '!$A$4:$E$615,5,FALSE),0)</f>
        <v>157.6495852769155</v>
      </c>
      <c r="W244" s="31">
        <f>IFERROR(VLOOKUP(C244,'eindex _tget pp '!$A$4:$F$615,6,FALSE),0)</f>
        <v>0.62513308999999995</v>
      </c>
      <c r="X244" s="4">
        <f>IFERROR(VLOOKUP(B244,'eschools 16'!$A$2:$F$25,6,FALSE),1)</f>
        <v>2</v>
      </c>
      <c r="Y244" s="1">
        <f t="shared" si="15"/>
        <v>0</v>
      </c>
      <c r="Z244" s="1">
        <f t="shared" si="16"/>
        <v>0</v>
      </c>
      <c r="AA244" s="31">
        <f>IFERROR(VLOOKUP(C244,'eindex _tget pp '!$A$4:$G$615,7,FALSE),0)</f>
        <v>0.410113214</v>
      </c>
      <c r="AB244" s="1">
        <f>VLOOKUP(A244,'ADM Details FY17'!$A$3:$AB$3515,28,FALSE)</f>
        <v>0</v>
      </c>
      <c r="AC244" s="1">
        <f t="shared" si="17"/>
        <v>0</v>
      </c>
      <c r="AD244" s="1">
        <f t="shared" si="18"/>
        <v>0.92</v>
      </c>
      <c r="AE244" s="1">
        <f t="shared" si="19"/>
        <v>23</v>
      </c>
    </row>
    <row r="245" spans="1:31" x14ac:dyDescent="0.25">
      <c r="A245" t="str">
        <f>B245&amp;"-"&amp;COUNTIF($B$3:B245,B245)</f>
        <v>236-91</v>
      </c>
      <c r="B245">
        <v>236</v>
      </c>
      <c r="C245" s="18">
        <f>VLOOKUP(A245,'ADM Details FY17'!$A$3:$D$3515,4,FALSE)</f>
        <v>49411</v>
      </c>
      <c r="D245" s="1">
        <f>VLOOKUP(A245,'ADM Details FY17'!$A$3:$E$3515,5,FALSE)</f>
        <v>6.5</v>
      </c>
      <c r="E245" s="1">
        <f>VLOOKUP(A245,'ADM Details FY17'!$A$3:$F$3515,6,FALSE)</f>
        <v>1</v>
      </c>
      <c r="F245" s="1">
        <f>VLOOKUP(A245,'ADM Details FY17'!$A$3:$G$3515,7,FALSE)</f>
        <v>0</v>
      </c>
      <c r="G245" s="1">
        <f>VLOOKUP(A245,'ADM Details FY17'!$A$3:$H$3515,8,FALSE)</f>
        <v>0</v>
      </c>
      <c r="H245" s="1">
        <f>VLOOKUP(A245,'ADM Details FY17'!$A$3:$I$3515,9,FALSE)</f>
        <v>0</v>
      </c>
      <c r="I245" s="1">
        <f>VLOOKUP(A245,'ADM Details FY17'!$A$3:$J$3517,10,FALSE)</f>
        <v>0</v>
      </c>
      <c r="J245" s="1">
        <f>VLOOKUP(A245,'ADM Details FY17'!$A$3:$K$3515,11,FALSE)</f>
        <v>0</v>
      </c>
      <c r="K245" s="1">
        <f>VLOOKUP(A245,'ADM Details FY17'!$A$3:$M$3515,13,FALSE)</f>
        <v>1</v>
      </c>
      <c r="L245" s="1">
        <f>VLOOKUP(A245,'ADM Details FY17'!$A$3:$O$3515,15,FALSE)</f>
        <v>0</v>
      </c>
      <c r="M245" s="1">
        <f>VLOOKUP(A245,'ADM Details FY17'!$A$3:$P$3515,16,FALSE)</f>
        <v>0</v>
      </c>
      <c r="N245" s="1">
        <f>VLOOKUP(A245,'ADM Details FY17'!$A$3:$Q$3515,17,FALSE)</f>
        <v>0</v>
      </c>
      <c r="O245" s="1">
        <f>VLOOKUP(A245,'ADM Details FY17'!$A$3:$S$3515,19,FALSE)</f>
        <v>0</v>
      </c>
      <c r="P245" s="1">
        <f>VLOOKUP(A245,'ADM Details FY17'!$A$3:$U$3515,21,FALSE)</f>
        <v>0</v>
      </c>
      <c r="Q245" s="1">
        <f>VLOOKUP(A245,'ADM Details FY17'!$A$3:$V$3515,22,FALSE)</f>
        <v>0</v>
      </c>
      <c r="R245" s="1">
        <f>VLOOKUP(A245,'ADM Details FY17'!$A$3:$W$3515,23,FALSE)</f>
        <v>0</v>
      </c>
      <c r="S245" s="1">
        <f>VLOOKUP(A245,'ADM Details FY17'!$A$3:$X$3515,24,FALSE)</f>
        <v>0</v>
      </c>
      <c r="T245" s="1">
        <f>VLOOKUP(A245,'ADM Details FY17'!$A$3:$Y$3515,25,FALSE)</f>
        <v>0.2</v>
      </c>
      <c r="U245" s="1">
        <f>VLOOKUP(A245,'ADM Details FY17'!$A$3:$AA$3515,27,FALSE)</f>
        <v>0</v>
      </c>
      <c r="V245" s="1">
        <f>IFERROR(VLOOKUP(C245,'eindex _tget pp '!$A$4:$E$615,5,FALSE),0)</f>
        <v>379.95657150507043</v>
      </c>
      <c r="W245" s="31">
        <f>IFERROR(VLOOKUP(C245,'eindex _tget pp '!$A$4:$F$615,6,FALSE),0)</f>
        <v>0.63887628799999996</v>
      </c>
      <c r="X245" s="4">
        <f>IFERROR(VLOOKUP(B245,'eschools 16'!$A$2:$F$25,6,FALSE),1)</f>
        <v>2</v>
      </c>
      <c r="Y245" s="1">
        <f t="shared" si="15"/>
        <v>0</v>
      </c>
      <c r="Z245" s="1">
        <f t="shared" si="16"/>
        <v>0</v>
      </c>
      <c r="AA245" s="31">
        <f>IFERROR(VLOOKUP(C245,'eindex _tget pp '!$A$4:$G$615,7,FALSE),0)</f>
        <v>0.494880969</v>
      </c>
      <c r="AB245" s="1">
        <f>VLOOKUP(A245,'ADM Details FY17'!$A$3:$AB$3515,28,FALSE)</f>
        <v>0</v>
      </c>
      <c r="AC245" s="1">
        <f t="shared" si="17"/>
        <v>0</v>
      </c>
      <c r="AD245" s="1">
        <f t="shared" si="18"/>
        <v>6.5</v>
      </c>
      <c r="AE245" s="1">
        <f t="shared" si="19"/>
        <v>162.5</v>
      </c>
    </row>
    <row r="246" spans="1:31" x14ac:dyDescent="0.25">
      <c r="A246" t="str">
        <f>B246&amp;"-"&amp;COUNTIF($B$3:B246,B246)</f>
        <v>236-92</v>
      </c>
      <c r="B246">
        <v>236</v>
      </c>
      <c r="C246" s="18">
        <f>VLOOKUP(A246,'ADM Details FY17'!$A$3:$D$3515,4,FALSE)</f>
        <v>48132</v>
      </c>
      <c r="D246" s="1">
        <f>VLOOKUP(A246,'ADM Details FY17'!$A$3:$E$3515,5,FALSE)</f>
        <v>1.01</v>
      </c>
      <c r="E246" s="1">
        <f>VLOOKUP(A246,'ADM Details FY17'!$A$3:$F$3515,6,FALSE)</f>
        <v>0</v>
      </c>
      <c r="F246" s="1">
        <f>VLOOKUP(A246,'ADM Details FY17'!$A$3:$G$3515,7,FALSE)</f>
        <v>1</v>
      </c>
      <c r="G246" s="1">
        <f>VLOOKUP(A246,'ADM Details FY17'!$A$3:$H$3515,8,FALSE)</f>
        <v>0</v>
      </c>
      <c r="H246" s="1">
        <f>VLOOKUP(A246,'ADM Details FY17'!$A$3:$I$3515,9,FALSE)</f>
        <v>0</v>
      </c>
      <c r="I246" s="1">
        <f>VLOOKUP(A246,'ADM Details FY17'!$A$3:$J$3517,10,FALSE)</f>
        <v>0</v>
      </c>
      <c r="J246" s="1">
        <f>VLOOKUP(A246,'ADM Details FY17'!$A$3:$K$3515,11,FALSE)</f>
        <v>0</v>
      </c>
      <c r="K246" s="1">
        <f>VLOOKUP(A246,'ADM Details FY17'!$A$3:$M$3515,13,FALSE)</f>
        <v>0.01</v>
      </c>
      <c r="L246" s="1">
        <f>VLOOKUP(A246,'ADM Details FY17'!$A$3:$O$3515,15,FALSE)</f>
        <v>0</v>
      </c>
      <c r="M246" s="1">
        <f>VLOOKUP(A246,'ADM Details FY17'!$A$3:$P$3515,16,FALSE)</f>
        <v>0</v>
      </c>
      <c r="N246" s="1">
        <f>VLOOKUP(A246,'ADM Details FY17'!$A$3:$Q$3515,17,FALSE)</f>
        <v>0</v>
      </c>
      <c r="O246" s="1">
        <f>VLOOKUP(A246,'ADM Details FY17'!$A$3:$S$3515,19,FALSE)</f>
        <v>0</v>
      </c>
      <c r="P246" s="1">
        <f>VLOOKUP(A246,'ADM Details FY17'!$A$3:$U$3515,21,FALSE)</f>
        <v>0</v>
      </c>
      <c r="Q246" s="1">
        <f>VLOOKUP(A246,'ADM Details FY17'!$A$3:$V$3515,22,FALSE)</f>
        <v>0</v>
      </c>
      <c r="R246" s="1">
        <f>VLOOKUP(A246,'ADM Details FY17'!$A$3:$W$3515,23,FALSE)</f>
        <v>0</v>
      </c>
      <c r="S246" s="1">
        <f>VLOOKUP(A246,'ADM Details FY17'!$A$3:$X$3515,24,FALSE)</f>
        <v>0</v>
      </c>
      <c r="T246" s="1">
        <f>VLOOKUP(A246,'ADM Details FY17'!$A$3:$Y$3515,25,FALSE)</f>
        <v>0</v>
      </c>
      <c r="U246" s="1">
        <f>VLOOKUP(A246,'ADM Details FY17'!$A$3:$AA$3515,27,FALSE)</f>
        <v>0</v>
      </c>
      <c r="V246" s="1">
        <f>IFERROR(VLOOKUP(C246,'eindex _tget pp '!$A$4:$E$615,5,FALSE),0)</f>
        <v>1478.8463016235812</v>
      </c>
      <c r="W246" s="31">
        <f>IFERROR(VLOOKUP(C246,'eindex _tget pp '!$A$4:$F$615,6,FALSE),0)</f>
        <v>0.97735848670000003</v>
      </c>
      <c r="X246" s="4">
        <f>IFERROR(VLOOKUP(B246,'eschools 16'!$A$2:$F$25,6,FALSE),1)</f>
        <v>2</v>
      </c>
      <c r="Y246" s="1">
        <f t="shared" si="15"/>
        <v>0</v>
      </c>
      <c r="Z246" s="1">
        <f t="shared" si="16"/>
        <v>0</v>
      </c>
      <c r="AA246" s="31">
        <f>IFERROR(VLOOKUP(C246,'eindex _tget pp '!$A$4:$G$615,7,FALSE),0)</f>
        <v>0.78973327299999996</v>
      </c>
      <c r="AB246" s="1">
        <f>VLOOKUP(A246,'ADM Details FY17'!$A$3:$AB$3515,28,FALSE)</f>
        <v>0</v>
      </c>
      <c r="AC246" s="1">
        <f t="shared" si="17"/>
        <v>0</v>
      </c>
      <c r="AD246" s="1">
        <f t="shared" si="18"/>
        <v>1.01</v>
      </c>
      <c r="AE246" s="1">
        <f t="shared" si="19"/>
        <v>25.25</v>
      </c>
    </row>
    <row r="247" spans="1:31" x14ac:dyDescent="0.25">
      <c r="A247" t="str">
        <f>B247&amp;"-"&amp;COUNTIF($B$3:B247,B247)</f>
        <v>236-93</v>
      </c>
      <c r="B247">
        <v>236</v>
      </c>
      <c r="C247" s="18">
        <f>VLOOKUP(A247,'ADM Details FY17'!$A$3:$D$3515,4,FALSE)</f>
        <v>46326</v>
      </c>
      <c r="D247" s="1">
        <f>VLOOKUP(A247,'ADM Details FY17'!$A$3:$E$3515,5,FALSE)</f>
        <v>7.19</v>
      </c>
      <c r="E247" s="1">
        <f>VLOOKUP(A247,'ADM Details FY17'!$A$3:$F$3515,6,FALSE)</f>
        <v>0</v>
      </c>
      <c r="F247" s="1">
        <f>VLOOKUP(A247,'ADM Details FY17'!$A$3:$G$3515,7,FALSE)</f>
        <v>0.68</v>
      </c>
      <c r="G247" s="1">
        <f>VLOOKUP(A247,'ADM Details FY17'!$A$3:$H$3515,8,FALSE)</f>
        <v>0</v>
      </c>
      <c r="H247" s="1">
        <f>VLOOKUP(A247,'ADM Details FY17'!$A$3:$I$3515,9,FALSE)</f>
        <v>0</v>
      </c>
      <c r="I247" s="1">
        <f>VLOOKUP(A247,'ADM Details FY17'!$A$3:$J$3517,10,FALSE)</f>
        <v>0</v>
      </c>
      <c r="J247" s="1">
        <f>VLOOKUP(A247,'ADM Details FY17'!$A$3:$K$3515,11,FALSE)</f>
        <v>0</v>
      </c>
      <c r="K247" s="1">
        <f>VLOOKUP(A247,'ADM Details FY17'!$A$3:$M$3515,13,FALSE)</f>
        <v>2.2400000000000002</v>
      </c>
      <c r="L247" s="1">
        <f>VLOOKUP(A247,'ADM Details FY17'!$A$3:$O$3515,15,FALSE)</f>
        <v>0</v>
      </c>
      <c r="M247" s="1">
        <f>VLOOKUP(A247,'ADM Details FY17'!$A$3:$P$3515,16,FALSE)</f>
        <v>0</v>
      </c>
      <c r="N247" s="1">
        <f>VLOOKUP(A247,'ADM Details FY17'!$A$3:$Q$3515,17,FALSE)</f>
        <v>0</v>
      </c>
      <c r="O247" s="1">
        <f>VLOOKUP(A247,'ADM Details FY17'!$A$3:$S$3515,19,FALSE)</f>
        <v>0</v>
      </c>
      <c r="P247" s="1">
        <f>VLOOKUP(A247,'ADM Details FY17'!$A$3:$U$3515,21,FALSE)</f>
        <v>0</v>
      </c>
      <c r="Q247" s="1">
        <f>VLOOKUP(A247,'ADM Details FY17'!$A$3:$V$3515,22,FALSE)</f>
        <v>0</v>
      </c>
      <c r="R247" s="1">
        <f>VLOOKUP(A247,'ADM Details FY17'!$A$3:$W$3515,23,FALSE)</f>
        <v>0</v>
      </c>
      <c r="S247" s="1">
        <f>VLOOKUP(A247,'ADM Details FY17'!$A$3:$X$3515,24,FALSE)</f>
        <v>0</v>
      </c>
      <c r="T247" s="1">
        <f>VLOOKUP(A247,'ADM Details FY17'!$A$3:$Y$3515,25,FALSE)</f>
        <v>0.1</v>
      </c>
      <c r="U247" s="1">
        <f>VLOOKUP(A247,'ADM Details FY17'!$A$3:$AA$3515,27,FALSE)</f>
        <v>0</v>
      </c>
      <c r="V247" s="1">
        <f>IFERROR(VLOOKUP(C247,'eindex _tget pp '!$A$4:$E$615,5,FALSE),0)</f>
        <v>104.07873603351956</v>
      </c>
      <c r="W247" s="31">
        <f>IFERROR(VLOOKUP(C247,'eindex _tget pp '!$A$4:$F$615,6,FALSE),0)</f>
        <v>0.72924484079999996</v>
      </c>
      <c r="X247" s="4">
        <f>IFERROR(VLOOKUP(B247,'eschools 16'!$A$2:$F$25,6,FALSE),1)</f>
        <v>2</v>
      </c>
      <c r="Y247" s="1">
        <f t="shared" si="15"/>
        <v>0</v>
      </c>
      <c r="Z247" s="1">
        <f t="shared" si="16"/>
        <v>0</v>
      </c>
      <c r="AA247" s="31">
        <f>IFERROR(VLOOKUP(C247,'eindex _tget pp '!$A$4:$G$615,7,FALSE),0)</f>
        <v>0.38656958899999999</v>
      </c>
      <c r="AB247" s="1">
        <f>VLOOKUP(A247,'ADM Details FY17'!$A$3:$AB$3515,28,FALSE)</f>
        <v>0</v>
      </c>
      <c r="AC247" s="1">
        <f t="shared" si="17"/>
        <v>0</v>
      </c>
      <c r="AD247" s="1">
        <f t="shared" si="18"/>
        <v>7.19</v>
      </c>
      <c r="AE247" s="1">
        <f t="shared" si="19"/>
        <v>179.75</v>
      </c>
    </row>
    <row r="248" spans="1:31" x14ac:dyDescent="0.25">
      <c r="A248" t="str">
        <f>B248&amp;"-"&amp;COUNTIF($B$3:B248,B248)</f>
        <v>236-94</v>
      </c>
      <c r="B248">
        <v>236</v>
      </c>
      <c r="C248" s="18">
        <f>VLOOKUP(A248,'ADM Details FY17'!$A$3:$D$3515,4,FALSE)</f>
        <v>43794</v>
      </c>
      <c r="D248" s="1">
        <f>VLOOKUP(A248,'ADM Details FY17'!$A$3:$E$3515,5,FALSE)</f>
        <v>5.54</v>
      </c>
      <c r="E248" s="1">
        <f>VLOOKUP(A248,'ADM Details FY17'!$A$3:$F$3515,6,FALSE)</f>
        <v>0</v>
      </c>
      <c r="F248" s="1">
        <f>VLOOKUP(A248,'ADM Details FY17'!$A$3:$G$3515,7,FALSE)</f>
        <v>0</v>
      </c>
      <c r="G248" s="1">
        <f>VLOOKUP(A248,'ADM Details FY17'!$A$3:$H$3515,8,FALSE)</f>
        <v>0.08</v>
      </c>
      <c r="H248" s="1">
        <f>VLOOKUP(A248,'ADM Details FY17'!$A$3:$I$3515,9,FALSE)</f>
        <v>0</v>
      </c>
      <c r="I248" s="1">
        <f>VLOOKUP(A248,'ADM Details FY17'!$A$3:$J$3517,10,FALSE)</f>
        <v>0</v>
      </c>
      <c r="J248" s="1">
        <f>VLOOKUP(A248,'ADM Details FY17'!$A$3:$K$3515,11,FALSE)</f>
        <v>1.34</v>
      </c>
      <c r="K248" s="1">
        <f>VLOOKUP(A248,'ADM Details FY17'!$A$3:$M$3515,13,FALSE)</f>
        <v>3.19</v>
      </c>
      <c r="L248" s="1">
        <f>VLOOKUP(A248,'ADM Details FY17'!$A$3:$O$3515,15,FALSE)</f>
        <v>0</v>
      </c>
      <c r="M248" s="1">
        <f>VLOOKUP(A248,'ADM Details FY17'!$A$3:$P$3515,16,FALSE)</f>
        <v>0</v>
      </c>
      <c r="N248" s="1">
        <f>VLOOKUP(A248,'ADM Details FY17'!$A$3:$Q$3515,17,FALSE)</f>
        <v>0</v>
      </c>
      <c r="O248" s="1">
        <f>VLOOKUP(A248,'ADM Details FY17'!$A$3:$S$3515,19,FALSE)</f>
        <v>0</v>
      </c>
      <c r="P248" s="1">
        <f>VLOOKUP(A248,'ADM Details FY17'!$A$3:$U$3515,21,FALSE)</f>
        <v>0</v>
      </c>
      <c r="Q248" s="1">
        <f>VLOOKUP(A248,'ADM Details FY17'!$A$3:$V$3515,22,FALSE)</f>
        <v>0</v>
      </c>
      <c r="R248" s="1">
        <f>VLOOKUP(A248,'ADM Details FY17'!$A$3:$W$3515,23,FALSE)</f>
        <v>0</v>
      </c>
      <c r="S248" s="1">
        <f>VLOOKUP(A248,'ADM Details FY17'!$A$3:$X$3515,24,FALSE)</f>
        <v>0</v>
      </c>
      <c r="T248" s="1">
        <f>VLOOKUP(A248,'ADM Details FY17'!$A$3:$Y$3515,25,FALSE)</f>
        <v>0.14000000000000001</v>
      </c>
      <c r="U248" s="1">
        <f>VLOOKUP(A248,'ADM Details FY17'!$A$3:$AA$3515,27,FALSE)</f>
        <v>0</v>
      </c>
      <c r="V248" s="1">
        <f>IFERROR(VLOOKUP(C248,'eindex _tget pp '!$A$4:$E$615,5,FALSE),0)</f>
        <v>0</v>
      </c>
      <c r="W248" s="31">
        <f>IFERROR(VLOOKUP(C248,'eindex _tget pp '!$A$4:$F$615,6,FALSE),0)</f>
        <v>1.6929575363</v>
      </c>
      <c r="X248" s="4">
        <f>IFERROR(VLOOKUP(B248,'eschools 16'!$A$2:$F$25,6,FALSE),1)</f>
        <v>2</v>
      </c>
      <c r="Y248" s="1">
        <f t="shared" si="15"/>
        <v>0</v>
      </c>
      <c r="Z248" s="1">
        <f t="shared" si="16"/>
        <v>0</v>
      </c>
      <c r="AA248" s="31">
        <f>IFERROR(VLOOKUP(C248,'eindex _tget pp '!$A$4:$G$615,7,FALSE),0)</f>
        <v>0.30967760799999999</v>
      </c>
      <c r="AB248" s="1">
        <f>VLOOKUP(A248,'ADM Details FY17'!$A$3:$AB$3515,28,FALSE)</f>
        <v>0</v>
      </c>
      <c r="AC248" s="1">
        <f t="shared" si="17"/>
        <v>0</v>
      </c>
      <c r="AD248" s="1">
        <f t="shared" si="18"/>
        <v>5.54</v>
      </c>
      <c r="AE248" s="1">
        <f t="shared" si="19"/>
        <v>138.5</v>
      </c>
    </row>
    <row r="249" spans="1:31" x14ac:dyDescent="0.25">
      <c r="A249" t="str">
        <f>B249&amp;"-"&amp;COUNTIF($B$3:B249,B249)</f>
        <v>236-95</v>
      </c>
      <c r="B249">
        <v>236</v>
      </c>
      <c r="C249" s="18">
        <f>VLOOKUP(A249,'ADM Details FY17'!$A$3:$D$3515,4,FALSE)</f>
        <v>43786</v>
      </c>
      <c r="D249" s="1">
        <f>VLOOKUP(A249,'ADM Details FY17'!$A$3:$E$3515,5,FALSE)</f>
        <v>102.56</v>
      </c>
      <c r="E249" s="1">
        <f>VLOOKUP(A249,'ADM Details FY17'!$A$3:$F$3515,6,FALSE)</f>
        <v>2.5299999999999998</v>
      </c>
      <c r="F249" s="1">
        <f>VLOOKUP(A249,'ADM Details FY17'!$A$3:$G$3515,7,FALSE)</f>
        <v>9.07</v>
      </c>
      <c r="G249" s="1">
        <f>VLOOKUP(A249,'ADM Details FY17'!$A$3:$H$3515,8,FALSE)</f>
        <v>0</v>
      </c>
      <c r="H249" s="1">
        <f>VLOOKUP(A249,'ADM Details FY17'!$A$3:$I$3515,9,FALSE)</f>
        <v>0</v>
      </c>
      <c r="I249" s="1">
        <f>VLOOKUP(A249,'ADM Details FY17'!$A$3:$J$3517,10,FALSE)</f>
        <v>1</v>
      </c>
      <c r="J249" s="1">
        <f>VLOOKUP(A249,'ADM Details FY17'!$A$3:$K$3515,11,FALSE)</f>
        <v>1</v>
      </c>
      <c r="K249" s="1">
        <f>VLOOKUP(A249,'ADM Details FY17'!$A$3:$M$3515,13,FALSE)</f>
        <v>70.59</v>
      </c>
      <c r="L249" s="1">
        <f>VLOOKUP(A249,'ADM Details FY17'!$A$3:$O$3515,15,FALSE)</f>
        <v>0</v>
      </c>
      <c r="M249" s="1">
        <f>VLOOKUP(A249,'ADM Details FY17'!$A$3:$P$3515,16,FALSE)</f>
        <v>0</v>
      </c>
      <c r="N249" s="1">
        <f>VLOOKUP(A249,'ADM Details FY17'!$A$3:$Q$3515,17,FALSE)</f>
        <v>0</v>
      </c>
      <c r="O249" s="1">
        <f>VLOOKUP(A249,'ADM Details FY17'!$A$3:$S$3515,19,FALSE)</f>
        <v>0</v>
      </c>
      <c r="P249" s="1">
        <f>VLOOKUP(A249,'ADM Details FY17'!$A$3:$U$3515,21,FALSE)</f>
        <v>1.64</v>
      </c>
      <c r="Q249" s="1">
        <f>VLOOKUP(A249,'ADM Details FY17'!$A$3:$V$3515,22,FALSE)</f>
        <v>0</v>
      </c>
      <c r="R249" s="1">
        <f>VLOOKUP(A249,'ADM Details FY17'!$A$3:$W$3515,23,FALSE)</f>
        <v>0</v>
      </c>
      <c r="S249" s="1">
        <f>VLOOKUP(A249,'ADM Details FY17'!$A$3:$X$3515,24,FALSE)</f>
        <v>0</v>
      </c>
      <c r="T249" s="1">
        <f>VLOOKUP(A249,'ADM Details FY17'!$A$3:$Y$3515,25,FALSE)</f>
        <v>2.5299999999999998</v>
      </c>
      <c r="U249" s="1">
        <f>VLOOKUP(A249,'ADM Details FY17'!$A$3:$AA$3515,27,FALSE)</f>
        <v>0</v>
      </c>
      <c r="V249" s="1">
        <f>IFERROR(VLOOKUP(C249,'eindex _tget pp '!$A$4:$E$615,5,FALSE),0)</f>
        <v>1095.3886443246988</v>
      </c>
      <c r="W249" s="31">
        <f>IFERROR(VLOOKUP(C249,'eindex _tget pp '!$A$4:$F$615,6,FALSE),0)</f>
        <v>3.9572566881000002</v>
      </c>
      <c r="X249" s="4">
        <f>IFERROR(VLOOKUP(B249,'eschools 16'!$A$2:$F$25,6,FALSE),1)</f>
        <v>2</v>
      </c>
      <c r="Y249" s="1">
        <f t="shared" si="15"/>
        <v>0</v>
      </c>
      <c r="Z249" s="1">
        <f t="shared" si="16"/>
        <v>0</v>
      </c>
      <c r="AA249" s="31">
        <f>IFERROR(VLOOKUP(C249,'eindex _tget pp '!$A$4:$G$615,7,FALSE),0)</f>
        <v>0.76547957700000002</v>
      </c>
      <c r="AB249" s="1">
        <f>VLOOKUP(A249,'ADM Details FY17'!$A$3:$AB$3515,28,FALSE)</f>
        <v>0</v>
      </c>
      <c r="AC249" s="1">
        <f t="shared" si="17"/>
        <v>0</v>
      </c>
      <c r="AD249" s="1">
        <f t="shared" si="18"/>
        <v>102.56</v>
      </c>
      <c r="AE249" s="1">
        <f t="shared" si="19"/>
        <v>2564</v>
      </c>
    </row>
    <row r="250" spans="1:31" x14ac:dyDescent="0.25">
      <c r="A250" t="str">
        <f>B250&amp;"-"&amp;COUNTIF($B$3:B250,B250)</f>
        <v>236-96</v>
      </c>
      <c r="B250">
        <v>236</v>
      </c>
      <c r="C250" s="18">
        <f>VLOOKUP(A250,'ADM Details FY17'!$A$3:$D$3515,4,FALSE)</f>
        <v>46391</v>
      </c>
      <c r="D250" s="1">
        <f>VLOOKUP(A250,'ADM Details FY17'!$A$3:$E$3515,5,FALSE)</f>
        <v>10.02</v>
      </c>
      <c r="E250" s="1">
        <f>VLOOKUP(A250,'ADM Details FY17'!$A$3:$F$3515,6,FALSE)</f>
        <v>0.97</v>
      </c>
      <c r="F250" s="1">
        <f>VLOOKUP(A250,'ADM Details FY17'!$A$3:$G$3515,7,FALSE)</f>
        <v>0</v>
      </c>
      <c r="G250" s="1">
        <f>VLOOKUP(A250,'ADM Details FY17'!$A$3:$H$3515,8,FALSE)</f>
        <v>0</v>
      </c>
      <c r="H250" s="1">
        <f>VLOOKUP(A250,'ADM Details FY17'!$A$3:$I$3515,9,FALSE)</f>
        <v>0</v>
      </c>
      <c r="I250" s="1">
        <f>VLOOKUP(A250,'ADM Details FY17'!$A$3:$J$3517,10,FALSE)</f>
        <v>0</v>
      </c>
      <c r="J250" s="1">
        <f>VLOOKUP(A250,'ADM Details FY17'!$A$3:$K$3515,11,FALSE)</f>
        <v>0</v>
      </c>
      <c r="K250" s="1">
        <f>VLOOKUP(A250,'ADM Details FY17'!$A$3:$M$3515,13,FALSE)</f>
        <v>5.09</v>
      </c>
      <c r="L250" s="1">
        <f>VLOOKUP(A250,'ADM Details FY17'!$A$3:$O$3515,15,FALSE)</f>
        <v>0</v>
      </c>
      <c r="M250" s="1">
        <f>VLOOKUP(A250,'ADM Details FY17'!$A$3:$P$3515,16,FALSE)</f>
        <v>0</v>
      </c>
      <c r="N250" s="1">
        <f>VLOOKUP(A250,'ADM Details FY17'!$A$3:$Q$3515,17,FALSE)</f>
        <v>0</v>
      </c>
      <c r="O250" s="1">
        <f>VLOOKUP(A250,'ADM Details FY17'!$A$3:$S$3515,19,FALSE)</f>
        <v>0</v>
      </c>
      <c r="P250" s="1">
        <f>VLOOKUP(A250,'ADM Details FY17'!$A$3:$U$3515,21,FALSE)</f>
        <v>0</v>
      </c>
      <c r="Q250" s="1">
        <f>VLOOKUP(A250,'ADM Details FY17'!$A$3:$V$3515,22,FALSE)</f>
        <v>0</v>
      </c>
      <c r="R250" s="1">
        <f>VLOOKUP(A250,'ADM Details FY17'!$A$3:$W$3515,23,FALSE)</f>
        <v>0</v>
      </c>
      <c r="S250" s="1">
        <f>VLOOKUP(A250,'ADM Details FY17'!$A$3:$X$3515,24,FALSE)</f>
        <v>0</v>
      </c>
      <c r="T250" s="1">
        <f>VLOOKUP(A250,'ADM Details FY17'!$A$3:$Y$3515,25,FALSE)</f>
        <v>0.2</v>
      </c>
      <c r="U250" s="1">
        <f>VLOOKUP(A250,'ADM Details FY17'!$A$3:$AA$3515,27,FALSE)</f>
        <v>0</v>
      </c>
      <c r="V250" s="1">
        <f>IFERROR(VLOOKUP(C250,'eindex _tget pp '!$A$4:$E$615,5,FALSE),0)</f>
        <v>278.09387335231219</v>
      </c>
      <c r="W250" s="31">
        <f>IFERROR(VLOOKUP(C250,'eindex _tget pp '!$A$4:$F$615,6,FALSE),0)</f>
        <v>0.30097675200000001</v>
      </c>
      <c r="X250" s="4">
        <f>IFERROR(VLOOKUP(B250,'eschools 16'!$A$2:$F$25,6,FALSE),1)</f>
        <v>2</v>
      </c>
      <c r="Y250" s="1">
        <f t="shared" si="15"/>
        <v>0</v>
      </c>
      <c r="Z250" s="1">
        <f t="shared" si="16"/>
        <v>0</v>
      </c>
      <c r="AA250" s="31">
        <f>IFERROR(VLOOKUP(C250,'eindex _tget pp '!$A$4:$G$615,7,FALSE),0)</f>
        <v>0.45972880300000002</v>
      </c>
      <c r="AB250" s="1">
        <f>VLOOKUP(A250,'ADM Details FY17'!$A$3:$AB$3515,28,FALSE)</f>
        <v>0</v>
      </c>
      <c r="AC250" s="1">
        <f t="shared" si="17"/>
        <v>0</v>
      </c>
      <c r="AD250" s="1">
        <f t="shared" si="18"/>
        <v>10.02</v>
      </c>
      <c r="AE250" s="1">
        <f t="shared" si="19"/>
        <v>250.5</v>
      </c>
    </row>
    <row r="251" spans="1:31" x14ac:dyDescent="0.25">
      <c r="A251" t="str">
        <f>B251&amp;"-"&amp;COUNTIF($B$3:B251,B251)</f>
        <v>236-97</v>
      </c>
      <c r="B251">
        <v>236</v>
      </c>
      <c r="C251" s="18">
        <f>VLOOKUP(A251,'ADM Details FY17'!$A$3:$D$3515,4,FALSE)</f>
        <v>48488</v>
      </c>
      <c r="D251" s="1">
        <f>VLOOKUP(A251,'ADM Details FY17'!$A$3:$E$3515,5,FALSE)</f>
        <v>9.01</v>
      </c>
      <c r="E251" s="1">
        <f>VLOOKUP(A251,'ADM Details FY17'!$A$3:$F$3515,6,FALSE)</f>
        <v>0</v>
      </c>
      <c r="F251" s="1">
        <f>VLOOKUP(A251,'ADM Details FY17'!$A$3:$G$3515,7,FALSE)</f>
        <v>0</v>
      </c>
      <c r="G251" s="1">
        <f>VLOOKUP(A251,'ADM Details FY17'!$A$3:$H$3515,8,FALSE)</f>
        <v>0</v>
      </c>
      <c r="H251" s="1">
        <f>VLOOKUP(A251,'ADM Details FY17'!$A$3:$I$3515,9,FALSE)</f>
        <v>0</v>
      </c>
      <c r="I251" s="1">
        <f>VLOOKUP(A251,'ADM Details FY17'!$A$3:$J$3517,10,FALSE)</f>
        <v>0</v>
      </c>
      <c r="J251" s="1">
        <f>VLOOKUP(A251,'ADM Details FY17'!$A$3:$K$3515,11,FALSE)</f>
        <v>0</v>
      </c>
      <c r="K251" s="1">
        <f>VLOOKUP(A251,'ADM Details FY17'!$A$3:$M$3515,13,FALSE)</f>
        <v>4</v>
      </c>
      <c r="L251" s="1">
        <f>VLOOKUP(A251,'ADM Details FY17'!$A$3:$O$3515,15,FALSE)</f>
        <v>0</v>
      </c>
      <c r="M251" s="1">
        <f>VLOOKUP(A251,'ADM Details FY17'!$A$3:$P$3515,16,FALSE)</f>
        <v>0</v>
      </c>
      <c r="N251" s="1">
        <f>VLOOKUP(A251,'ADM Details FY17'!$A$3:$Q$3515,17,FALSE)</f>
        <v>0</v>
      </c>
      <c r="O251" s="1">
        <f>VLOOKUP(A251,'ADM Details FY17'!$A$3:$S$3515,19,FALSE)</f>
        <v>0</v>
      </c>
      <c r="P251" s="1">
        <f>VLOOKUP(A251,'ADM Details FY17'!$A$3:$U$3515,21,FALSE)</f>
        <v>0</v>
      </c>
      <c r="Q251" s="1">
        <f>VLOOKUP(A251,'ADM Details FY17'!$A$3:$V$3515,22,FALSE)</f>
        <v>0</v>
      </c>
      <c r="R251" s="1">
        <f>VLOOKUP(A251,'ADM Details FY17'!$A$3:$W$3515,23,FALSE)</f>
        <v>0</v>
      </c>
      <c r="S251" s="1">
        <f>VLOOKUP(A251,'ADM Details FY17'!$A$3:$X$3515,24,FALSE)</f>
        <v>0</v>
      </c>
      <c r="T251" s="1">
        <f>VLOOKUP(A251,'ADM Details FY17'!$A$3:$Y$3515,25,FALSE)</f>
        <v>0.51</v>
      </c>
      <c r="U251" s="1">
        <f>VLOOKUP(A251,'ADM Details FY17'!$A$3:$AA$3515,27,FALSE)</f>
        <v>0</v>
      </c>
      <c r="V251" s="1">
        <f>IFERROR(VLOOKUP(C251,'eindex _tget pp '!$A$4:$E$615,5,FALSE),0)</f>
        <v>0</v>
      </c>
      <c r="W251" s="31">
        <f>IFERROR(VLOOKUP(C251,'eindex _tget pp '!$A$4:$F$615,6,FALSE),0)</f>
        <v>0.49367996260000002</v>
      </c>
      <c r="X251" s="4">
        <f>IFERROR(VLOOKUP(B251,'eschools 16'!$A$2:$F$25,6,FALSE),1)</f>
        <v>2</v>
      </c>
      <c r="Y251" s="1">
        <f t="shared" si="15"/>
        <v>0</v>
      </c>
      <c r="Z251" s="1">
        <f t="shared" si="16"/>
        <v>0</v>
      </c>
      <c r="AA251" s="31">
        <f>IFERROR(VLOOKUP(C251,'eindex _tget pp '!$A$4:$G$615,7,FALSE),0)</f>
        <v>0.32777998600000002</v>
      </c>
      <c r="AB251" s="1">
        <f>VLOOKUP(A251,'ADM Details FY17'!$A$3:$AB$3515,28,FALSE)</f>
        <v>0</v>
      </c>
      <c r="AC251" s="1">
        <f t="shared" si="17"/>
        <v>0</v>
      </c>
      <c r="AD251" s="1">
        <f t="shared" si="18"/>
        <v>9.01</v>
      </c>
      <c r="AE251" s="1">
        <f t="shared" si="19"/>
        <v>225.25</v>
      </c>
    </row>
    <row r="252" spans="1:31" x14ac:dyDescent="0.25">
      <c r="A252" t="str">
        <f>B252&amp;"-"&amp;COUNTIF($B$3:B252,B252)</f>
        <v>236-98</v>
      </c>
      <c r="B252">
        <v>236</v>
      </c>
      <c r="C252" s="18">
        <f>VLOOKUP(A252,'ADM Details FY17'!$A$3:$D$3515,4,FALSE)</f>
        <v>45302</v>
      </c>
      <c r="D252" s="1">
        <f>VLOOKUP(A252,'ADM Details FY17'!$A$3:$E$3515,5,FALSE)</f>
        <v>2.12</v>
      </c>
      <c r="E252" s="1">
        <f>VLOOKUP(A252,'ADM Details FY17'!$A$3:$F$3515,6,FALSE)</f>
        <v>0</v>
      </c>
      <c r="F252" s="1">
        <f>VLOOKUP(A252,'ADM Details FY17'!$A$3:$G$3515,7,FALSE)</f>
        <v>0.03</v>
      </c>
      <c r="G252" s="1">
        <f>VLOOKUP(A252,'ADM Details FY17'!$A$3:$H$3515,8,FALSE)</f>
        <v>0</v>
      </c>
      <c r="H252" s="1">
        <f>VLOOKUP(A252,'ADM Details FY17'!$A$3:$I$3515,9,FALSE)</f>
        <v>0</v>
      </c>
      <c r="I252" s="1">
        <f>VLOOKUP(A252,'ADM Details FY17'!$A$3:$J$3517,10,FALSE)</f>
        <v>0</v>
      </c>
      <c r="J252" s="1">
        <f>VLOOKUP(A252,'ADM Details FY17'!$A$3:$K$3515,11,FALSE)</f>
        <v>0</v>
      </c>
      <c r="K252" s="1">
        <f>VLOOKUP(A252,'ADM Details FY17'!$A$3:$M$3515,13,FALSE)</f>
        <v>1.1200000000000001</v>
      </c>
      <c r="L252" s="1">
        <f>VLOOKUP(A252,'ADM Details FY17'!$A$3:$O$3515,15,FALSE)</f>
        <v>0</v>
      </c>
      <c r="M252" s="1">
        <f>VLOOKUP(A252,'ADM Details FY17'!$A$3:$P$3515,16,FALSE)</f>
        <v>0</v>
      </c>
      <c r="N252" s="1">
        <f>VLOOKUP(A252,'ADM Details FY17'!$A$3:$Q$3515,17,FALSE)</f>
        <v>0</v>
      </c>
      <c r="O252" s="1">
        <f>VLOOKUP(A252,'ADM Details FY17'!$A$3:$S$3515,19,FALSE)</f>
        <v>0</v>
      </c>
      <c r="P252" s="1">
        <f>VLOOKUP(A252,'ADM Details FY17'!$A$3:$U$3515,21,FALSE)</f>
        <v>0</v>
      </c>
      <c r="Q252" s="1">
        <f>VLOOKUP(A252,'ADM Details FY17'!$A$3:$V$3515,22,FALSE)</f>
        <v>0</v>
      </c>
      <c r="R252" s="1">
        <f>VLOOKUP(A252,'ADM Details FY17'!$A$3:$W$3515,23,FALSE)</f>
        <v>0</v>
      </c>
      <c r="S252" s="1">
        <f>VLOOKUP(A252,'ADM Details FY17'!$A$3:$X$3515,24,FALSE)</f>
        <v>0</v>
      </c>
      <c r="T252" s="1">
        <f>VLOOKUP(A252,'ADM Details FY17'!$A$3:$Y$3515,25,FALSE)</f>
        <v>0.2</v>
      </c>
      <c r="U252" s="1">
        <f>VLOOKUP(A252,'ADM Details FY17'!$A$3:$AA$3515,27,FALSE)</f>
        <v>0</v>
      </c>
      <c r="V252" s="1">
        <f>IFERROR(VLOOKUP(C252,'eindex _tget pp '!$A$4:$E$615,5,FALSE),0)</f>
        <v>792.39355459625131</v>
      </c>
      <c r="W252" s="31">
        <f>IFERROR(VLOOKUP(C252,'eindex _tget pp '!$A$4:$F$615,6,FALSE),0)</f>
        <v>0.83319618009999996</v>
      </c>
      <c r="X252" s="4">
        <f>IFERROR(VLOOKUP(B252,'eschools 16'!$A$2:$F$25,6,FALSE),1)</f>
        <v>2</v>
      </c>
      <c r="Y252" s="1">
        <f t="shared" si="15"/>
        <v>0</v>
      </c>
      <c r="Z252" s="1">
        <f t="shared" si="16"/>
        <v>0</v>
      </c>
      <c r="AA252" s="31">
        <f>IFERROR(VLOOKUP(C252,'eindex _tget pp '!$A$4:$G$615,7,FALSE),0)</f>
        <v>0.63832943799999997</v>
      </c>
      <c r="AB252" s="1">
        <f>VLOOKUP(A252,'ADM Details FY17'!$A$3:$AB$3515,28,FALSE)</f>
        <v>0</v>
      </c>
      <c r="AC252" s="1">
        <f t="shared" si="17"/>
        <v>0</v>
      </c>
      <c r="AD252" s="1">
        <f t="shared" si="18"/>
        <v>2.12</v>
      </c>
      <c r="AE252" s="1">
        <f t="shared" si="19"/>
        <v>53</v>
      </c>
    </row>
    <row r="253" spans="1:31" x14ac:dyDescent="0.25">
      <c r="A253" t="str">
        <f>B253&amp;"-"&amp;COUNTIF($B$3:B253,B253)</f>
        <v>236-99</v>
      </c>
      <c r="B253">
        <v>236</v>
      </c>
      <c r="C253" s="18">
        <f>VLOOKUP(A253,'ADM Details FY17'!$A$3:$D$3515,4,FALSE)</f>
        <v>48140</v>
      </c>
      <c r="D253" s="1">
        <f>VLOOKUP(A253,'ADM Details FY17'!$A$3:$E$3515,5,FALSE)</f>
        <v>4</v>
      </c>
      <c r="E253" s="1">
        <f>VLOOKUP(A253,'ADM Details FY17'!$A$3:$F$3515,6,FALSE)</f>
        <v>0</v>
      </c>
      <c r="F253" s="1">
        <f>VLOOKUP(A253,'ADM Details FY17'!$A$3:$G$3515,7,FALSE)</f>
        <v>0</v>
      </c>
      <c r="G253" s="1">
        <f>VLOOKUP(A253,'ADM Details FY17'!$A$3:$H$3515,8,FALSE)</f>
        <v>0</v>
      </c>
      <c r="H253" s="1">
        <f>VLOOKUP(A253,'ADM Details FY17'!$A$3:$I$3515,9,FALSE)</f>
        <v>0</v>
      </c>
      <c r="I253" s="1">
        <f>VLOOKUP(A253,'ADM Details FY17'!$A$3:$J$3517,10,FALSE)</f>
        <v>0</v>
      </c>
      <c r="J253" s="1">
        <f>VLOOKUP(A253,'ADM Details FY17'!$A$3:$K$3515,11,FALSE)</f>
        <v>0</v>
      </c>
      <c r="K253" s="1">
        <f>VLOOKUP(A253,'ADM Details FY17'!$A$3:$M$3515,13,FALSE)</f>
        <v>1</v>
      </c>
      <c r="L253" s="1">
        <f>VLOOKUP(A253,'ADM Details FY17'!$A$3:$O$3515,15,FALSE)</f>
        <v>0</v>
      </c>
      <c r="M253" s="1">
        <f>VLOOKUP(A253,'ADM Details FY17'!$A$3:$P$3515,16,FALSE)</f>
        <v>0</v>
      </c>
      <c r="N253" s="1">
        <f>VLOOKUP(A253,'ADM Details FY17'!$A$3:$Q$3515,17,FALSE)</f>
        <v>0</v>
      </c>
      <c r="O253" s="1">
        <f>VLOOKUP(A253,'ADM Details FY17'!$A$3:$S$3515,19,FALSE)</f>
        <v>0</v>
      </c>
      <c r="P253" s="1">
        <f>VLOOKUP(A253,'ADM Details FY17'!$A$3:$U$3515,21,FALSE)</f>
        <v>0</v>
      </c>
      <c r="Q253" s="1">
        <f>VLOOKUP(A253,'ADM Details FY17'!$A$3:$V$3515,22,FALSE)</f>
        <v>0</v>
      </c>
      <c r="R253" s="1">
        <f>VLOOKUP(A253,'ADM Details FY17'!$A$3:$W$3515,23,FALSE)</f>
        <v>0</v>
      </c>
      <c r="S253" s="1">
        <f>VLOOKUP(A253,'ADM Details FY17'!$A$3:$X$3515,24,FALSE)</f>
        <v>0</v>
      </c>
      <c r="T253" s="1">
        <f>VLOOKUP(A253,'ADM Details FY17'!$A$3:$Y$3515,25,FALSE)</f>
        <v>0.2</v>
      </c>
      <c r="U253" s="1">
        <f>VLOOKUP(A253,'ADM Details FY17'!$A$3:$AA$3515,27,FALSE)</f>
        <v>0</v>
      </c>
      <c r="V253" s="1">
        <f>IFERROR(VLOOKUP(C253,'eindex _tget pp '!$A$4:$E$615,5,FALSE),0)</f>
        <v>0</v>
      </c>
      <c r="W253" s="31">
        <f>IFERROR(VLOOKUP(C253,'eindex _tget pp '!$A$4:$F$615,6,FALSE),0)</f>
        <v>0.29785606199999998</v>
      </c>
      <c r="X253" s="4">
        <f>IFERROR(VLOOKUP(B253,'eschools 16'!$A$2:$F$25,6,FALSE),1)</f>
        <v>2</v>
      </c>
      <c r="Y253" s="1">
        <f t="shared" si="15"/>
        <v>0</v>
      </c>
      <c r="Z253" s="1">
        <f t="shared" si="16"/>
        <v>0</v>
      </c>
      <c r="AA253" s="31">
        <f>IFERROR(VLOOKUP(C253,'eindex _tget pp '!$A$4:$G$615,7,FALSE),0)</f>
        <v>0.19670757899999999</v>
      </c>
      <c r="AB253" s="1">
        <f>VLOOKUP(A253,'ADM Details FY17'!$A$3:$AB$3515,28,FALSE)</f>
        <v>0</v>
      </c>
      <c r="AC253" s="1">
        <f t="shared" si="17"/>
        <v>0</v>
      </c>
      <c r="AD253" s="1">
        <f t="shared" si="18"/>
        <v>4</v>
      </c>
      <c r="AE253" s="1">
        <f t="shared" si="19"/>
        <v>100</v>
      </c>
    </row>
    <row r="254" spans="1:31" x14ac:dyDescent="0.25">
      <c r="A254" t="str">
        <f>B254&amp;"-"&amp;COUNTIF($B$3:B254,B254)</f>
        <v>236-100</v>
      </c>
      <c r="B254">
        <v>236</v>
      </c>
      <c r="C254" s="18">
        <f>VLOOKUP(A254,'ADM Details FY17'!$A$3:$D$3515,4,FALSE)</f>
        <v>45328</v>
      </c>
      <c r="D254" s="1">
        <f>VLOOKUP(A254,'ADM Details FY17'!$A$3:$E$3515,5,FALSE)</f>
        <v>0.56999999999999995</v>
      </c>
      <c r="E254" s="1">
        <f>VLOOKUP(A254,'ADM Details FY17'!$A$3:$F$3515,6,FALSE)</f>
        <v>0</v>
      </c>
      <c r="F254" s="1">
        <f>VLOOKUP(A254,'ADM Details FY17'!$A$3:$G$3515,7,FALSE)</f>
        <v>0</v>
      </c>
      <c r="G254" s="1">
        <f>VLOOKUP(A254,'ADM Details FY17'!$A$3:$H$3515,8,FALSE)</f>
        <v>0</v>
      </c>
      <c r="H254" s="1">
        <f>VLOOKUP(A254,'ADM Details FY17'!$A$3:$I$3515,9,FALSE)</f>
        <v>0</v>
      </c>
      <c r="I254" s="1">
        <f>VLOOKUP(A254,'ADM Details FY17'!$A$3:$J$3517,10,FALSE)</f>
        <v>0</v>
      </c>
      <c r="J254" s="1">
        <f>VLOOKUP(A254,'ADM Details FY17'!$A$3:$K$3515,11,FALSE)</f>
        <v>0</v>
      </c>
      <c r="K254" s="1">
        <f>VLOOKUP(A254,'ADM Details FY17'!$A$3:$M$3515,13,FALSE)</f>
        <v>0.56999999999999995</v>
      </c>
      <c r="L254" s="1">
        <f>VLOOKUP(A254,'ADM Details FY17'!$A$3:$O$3515,15,FALSE)</f>
        <v>0</v>
      </c>
      <c r="M254" s="1">
        <f>VLOOKUP(A254,'ADM Details FY17'!$A$3:$P$3515,16,FALSE)</f>
        <v>0</v>
      </c>
      <c r="N254" s="1">
        <f>VLOOKUP(A254,'ADM Details FY17'!$A$3:$Q$3515,17,FALSE)</f>
        <v>0</v>
      </c>
      <c r="O254" s="1">
        <f>VLOOKUP(A254,'ADM Details FY17'!$A$3:$S$3515,19,FALSE)</f>
        <v>0</v>
      </c>
      <c r="P254" s="1">
        <f>VLOOKUP(A254,'ADM Details FY17'!$A$3:$U$3515,21,FALSE)</f>
        <v>0</v>
      </c>
      <c r="Q254" s="1">
        <f>VLOOKUP(A254,'ADM Details FY17'!$A$3:$V$3515,22,FALSE)</f>
        <v>0</v>
      </c>
      <c r="R254" s="1">
        <f>VLOOKUP(A254,'ADM Details FY17'!$A$3:$W$3515,23,FALSE)</f>
        <v>0</v>
      </c>
      <c r="S254" s="1">
        <f>VLOOKUP(A254,'ADM Details FY17'!$A$3:$X$3515,24,FALSE)</f>
        <v>0</v>
      </c>
      <c r="T254" s="1">
        <f>VLOOKUP(A254,'ADM Details FY17'!$A$3:$Y$3515,25,FALSE)</f>
        <v>0</v>
      </c>
      <c r="U254" s="1">
        <f>VLOOKUP(A254,'ADM Details FY17'!$A$3:$AA$3515,27,FALSE)</f>
        <v>0</v>
      </c>
      <c r="V254" s="1">
        <f>IFERROR(VLOOKUP(C254,'eindex _tget pp '!$A$4:$E$615,5,FALSE),0)</f>
        <v>98.673114025208363</v>
      </c>
      <c r="W254" s="31">
        <f>IFERROR(VLOOKUP(C254,'eindex _tget pp '!$A$4:$F$615,6,FALSE),0)</f>
        <v>0.51251765299999996</v>
      </c>
      <c r="X254" s="4">
        <f>IFERROR(VLOOKUP(B254,'eschools 16'!$A$2:$F$25,6,FALSE),1)</f>
        <v>2</v>
      </c>
      <c r="Y254" s="1">
        <f t="shared" si="15"/>
        <v>0</v>
      </c>
      <c r="Z254" s="1">
        <f t="shared" si="16"/>
        <v>0</v>
      </c>
      <c r="AA254" s="31">
        <f>IFERROR(VLOOKUP(C254,'eindex _tget pp '!$A$4:$G$615,7,FALSE),0)</f>
        <v>0.3783628</v>
      </c>
      <c r="AB254" s="1">
        <f>VLOOKUP(A254,'ADM Details FY17'!$A$3:$AB$3515,28,FALSE)</f>
        <v>0</v>
      </c>
      <c r="AC254" s="1">
        <f t="shared" si="17"/>
        <v>0</v>
      </c>
      <c r="AD254" s="1">
        <f t="shared" si="18"/>
        <v>0.56999999999999995</v>
      </c>
      <c r="AE254" s="1">
        <f t="shared" si="19"/>
        <v>14.249999999999998</v>
      </c>
    </row>
    <row r="255" spans="1:31" x14ac:dyDescent="0.25">
      <c r="A255" t="str">
        <f>B255&amp;"-"&amp;COUNTIF($B$3:B255,B255)</f>
        <v>236-101</v>
      </c>
      <c r="B255">
        <v>236</v>
      </c>
      <c r="C255" s="18">
        <f>VLOOKUP(A255,'ADM Details FY17'!$A$3:$D$3515,4,FALSE)</f>
        <v>43802</v>
      </c>
      <c r="D255" s="1">
        <f>VLOOKUP(A255,'ADM Details FY17'!$A$3:$E$3515,5,FALSE)</f>
        <v>137.13</v>
      </c>
      <c r="E255" s="1">
        <f>VLOOKUP(A255,'ADM Details FY17'!$A$3:$F$3515,6,FALSE)</f>
        <v>1</v>
      </c>
      <c r="F255" s="1">
        <f>VLOOKUP(A255,'ADM Details FY17'!$A$3:$G$3515,7,FALSE)</f>
        <v>11.78</v>
      </c>
      <c r="G255" s="1">
        <f>VLOOKUP(A255,'ADM Details FY17'!$A$3:$H$3515,8,FALSE)</f>
        <v>2.4700000000000002</v>
      </c>
      <c r="H255" s="1">
        <f>VLOOKUP(A255,'ADM Details FY17'!$A$3:$I$3515,9,FALSE)</f>
        <v>0</v>
      </c>
      <c r="I255" s="1">
        <f>VLOOKUP(A255,'ADM Details FY17'!$A$3:$J$3517,10,FALSE)</f>
        <v>0</v>
      </c>
      <c r="J255" s="1">
        <f>VLOOKUP(A255,'ADM Details FY17'!$A$3:$K$3515,11,FALSE)</f>
        <v>0.44</v>
      </c>
      <c r="K255" s="1">
        <f>VLOOKUP(A255,'ADM Details FY17'!$A$3:$M$3515,13,FALSE)</f>
        <v>83.33</v>
      </c>
      <c r="L255" s="1">
        <f>VLOOKUP(A255,'ADM Details FY17'!$A$3:$O$3515,15,FALSE)</f>
        <v>0</v>
      </c>
      <c r="M255" s="1">
        <f>VLOOKUP(A255,'ADM Details FY17'!$A$3:$P$3515,16,FALSE)</f>
        <v>0.7</v>
      </c>
      <c r="N255" s="1">
        <f>VLOOKUP(A255,'ADM Details FY17'!$A$3:$Q$3515,17,FALSE)</f>
        <v>0</v>
      </c>
      <c r="O255" s="1">
        <f>VLOOKUP(A255,'ADM Details FY17'!$A$3:$S$3515,19,FALSE)</f>
        <v>0</v>
      </c>
      <c r="P255" s="1">
        <f>VLOOKUP(A255,'ADM Details FY17'!$A$3:$U$3515,21,FALSE)</f>
        <v>1.38</v>
      </c>
      <c r="Q255" s="1">
        <f>VLOOKUP(A255,'ADM Details FY17'!$A$3:$V$3515,22,FALSE)</f>
        <v>0</v>
      </c>
      <c r="R255" s="1">
        <f>VLOOKUP(A255,'ADM Details FY17'!$A$3:$W$3515,23,FALSE)</f>
        <v>0</v>
      </c>
      <c r="S255" s="1">
        <f>VLOOKUP(A255,'ADM Details FY17'!$A$3:$X$3515,24,FALSE)</f>
        <v>7.0000000000000007E-2</v>
      </c>
      <c r="T255" s="1">
        <f>VLOOKUP(A255,'ADM Details FY17'!$A$3:$Y$3515,25,FALSE)</f>
        <v>1.73</v>
      </c>
      <c r="U255" s="1">
        <f>VLOOKUP(A255,'ADM Details FY17'!$A$3:$AA$3515,27,FALSE)</f>
        <v>0.47</v>
      </c>
      <c r="V255" s="1">
        <f>IFERROR(VLOOKUP(C255,'eindex _tget pp '!$A$4:$E$615,5,FALSE),0)</f>
        <v>454.00578141101448</v>
      </c>
      <c r="W255" s="31">
        <f>IFERROR(VLOOKUP(C255,'eindex _tget pp '!$A$4:$F$615,6,FALSE),0)</f>
        <v>3.6729279115</v>
      </c>
      <c r="X255" s="4">
        <f>IFERROR(VLOOKUP(B255,'eschools 16'!$A$2:$F$25,6,FALSE),1)</f>
        <v>2</v>
      </c>
      <c r="Y255" s="1">
        <f t="shared" si="15"/>
        <v>0</v>
      </c>
      <c r="Z255" s="1">
        <f t="shared" si="16"/>
        <v>0</v>
      </c>
      <c r="AA255" s="31">
        <f>IFERROR(VLOOKUP(C255,'eindex _tget pp '!$A$4:$G$615,7,FALSE),0)</f>
        <v>0.53438618000000004</v>
      </c>
      <c r="AB255" s="1">
        <f>VLOOKUP(A255,'ADM Details FY17'!$A$3:$AB$3515,28,FALSE)</f>
        <v>0</v>
      </c>
      <c r="AC255" s="1">
        <f t="shared" si="17"/>
        <v>0</v>
      </c>
      <c r="AD255" s="1">
        <f t="shared" si="18"/>
        <v>137.22399999999999</v>
      </c>
      <c r="AE255" s="1">
        <f t="shared" si="19"/>
        <v>3430.6</v>
      </c>
    </row>
    <row r="256" spans="1:31" x14ac:dyDescent="0.25">
      <c r="A256" t="str">
        <f>B256&amp;"-"&amp;COUNTIF($B$3:B256,B256)</f>
        <v>236-102</v>
      </c>
      <c r="B256">
        <v>236</v>
      </c>
      <c r="C256" s="18">
        <f>VLOOKUP(A256,'ADM Details FY17'!$A$3:$D$3515,4,FALSE)</f>
        <v>43810</v>
      </c>
      <c r="D256" s="1">
        <f>VLOOKUP(A256,'ADM Details FY17'!$A$3:$E$3515,5,FALSE)</f>
        <v>7.04</v>
      </c>
      <c r="E256" s="1">
        <f>VLOOKUP(A256,'ADM Details FY17'!$A$3:$F$3515,6,FALSE)</f>
        <v>0.55000000000000004</v>
      </c>
      <c r="F256" s="1">
        <f>VLOOKUP(A256,'ADM Details FY17'!$A$3:$G$3515,7,FALSE)</f>
        <v>0</v>
      </c>
      <c r="G256" s="1">
        <f>VLOOKUP(A256,'ADM Details FY17'!$A$3:$H$3515,8,FALSE)</f>
        <v>0</v>
      </c>
      <c r="H256" s="1">
        <f>VLOOKUP(A256,'ADM Details FY17'!$A$3:$I$3515,9,FALSE)</f>
        <v>0</v>
      </c>
      <c r="I256" s="1">
        <f>VLOOKUP(A256,'ADM Details FY17'!$A$3:$J$3517,10,FALSE)</f>
        <v>0</v>
      </c>
      <c r="J256" s="1">
        <f>VLOOKUP(A256,'ADM Details FY17'!$A$3:$K$3515,11,FALSE)</f>
        <v>0</v>
      </c>
      <c r="K256" s="1">
        <f>VLOOKUP(A256,'ADM Details FY17'!$A$3:$M$3515,13,FALSE)</f>
        <v>3.55</v>
      </c>
      <c r="L256" s="1">
        <f>VLOOKUP(A256,'ADM Details FY17'!$A$3:$O$3515,15,FALSE)</f>
        <v>0</v>
      </c>
      <c r="M256" s="1">
        <f>VLOOKUP(A256,'ADM Details FY17'!$A$3:$P$3515,16,FALSE)</f>
        <v>0</v>
      </c>
      <c r="N256" s="1">
        <f>VLOOKUP(A256,'ADM Details FY17'!$A$3:$Q$3515,17,FALSE)</f>
        <v>0</v>
      </c>
      <c r="O256" s="1">
        <f>VLOOKUP(A256,'ADM Details FY17'!$A$3:$S$3515,19,FALSE)</f>
        <v>0</v>
      </c>
      <c r="P256" s="1">
        <f>VLOOKUP(A256,'ADM Details FY17'!$A$3:$U$3515,21,FALSE)</f>
        <v>0</v>
      </c>
      <c r="Q256" s="1">
        <f>VLOOKUP(A256,'ADM Details FY17'!$A$3:$V$3515,22,FALSE)</f>
        <v>0</v>
      </c>
      <c r="R256" s="1">
        <f>VLOOKUP(A256,'ADM Details FY17'!$A$3:$W$3515,23,FALSE)</f>
        <v>0</v>
      </c>
      <c r="S256" s="1">
        <f>VLOOKUP(A256,'ADM Details FY17'!$A$3:$X$3515,24,FALSE)</f>
        <v>0</v>
      </c>
      <c r="T256" s="1">
        <f>VLOOKUP(A256,'ADM Details FY17'!$A$3:$Y$3515,25,FALSE)</f>
        <v>0.28000000000000003</v>
      </c>
      <c r="U256" s="1">
        <f>VLOOKUP(A256,'ADM Details FY17'!$A$3:$AA$3515,27,FALSE)</f>
        <v>0</v>
      </c>
      <c r="V256" s="1">
        <f>IFERROR(VLOOKUP(C256,'eindex _tget pp '!$A$4:$E$615,5,FALSE),0)</f>
        <v>568.02677854202227</v>
      </c>
      <c r="W256" s="31">
        <f>IFERROR(VLOOKUP(C256,'eindex _tget pp '!$A$4:$F$615,6,FALSE),0)</f>
        <v>1.3119631057000001</v>
      </c>
      <c r="X256" s="4">
        <f>IFERROR(VLOOKUP(B256,'eschools 16'!$A$2:$F$25,6,FALSE),1)</f>
        <v>2</v>
      </c>
      <c r="Y256" s="1">
        <f t="shared" si="15"/>
        <v>0</v>
      </c>
      <c r="Z256" s="1">
        <f t="shared" si="16"/>
        <v>0</v>
      </c>
      <c r="AA256" s="31">
        <f>IFERROR(VLOOKUP(C256,'eindex _tget pp '!$A$4:$G$615,7,FALSE),0)</f>
        <v>0.57594952899999996</v>
      </c>
      <c r="AB256" s="1">
        <f>VLOOKUP(A256,'ADM Details FY17'!$A$3:$AB$3515,28,FALSE)</f>
        <v>0</v>
      </c>
      <c r="AC256" s="1">
        <f t="shared" si="17"/>
        <v>0</v>
      </c>
      <c r="AD256" s="1">
        <f t="shared" si="18"/>
        <v>7.04</v>
      </c>
      <c r="AE256" s="1">
        <f t="shared" si="19"/>
        <v>176</v>
      </c>
    </row>
    <row r="257" spans="1:31" x14ac:dyDescent="0.25">
      <c r="A257" t="str">
        <f>B257&amp;"-"&amp;COUNTIF($B$3:B257,B257)</f>
        <v>236-103</v>
      </c>
      <c r="B257">
        <v>236</v>
      </c>
      <c r="C257" s="18">
        <f>VLOOKUP(A257,'ADM Details FY17'!$A$3:$D$3515,4,FALSE)</f>
        <v>47548</v>
      </c>
      <c r="D257" s="1">
        <f>VLOOKUP(A257,'ADM Details FY17'!$A$3:$E$3515,5,FALSE)</f>
        <v>3.49</v>
      </c>
      <c r="E257" s="1">
        <f>VLOOKUP(A257,'ADM Details FY17'!$A$3:$F$3515,6,FALSE)</f>
        <v>0</v>
      </c>
      <c r="F257" s="1">
        <f>VLOOKUP(A257,'ADM Details FY17'!$A$3:$G$3515,7,FALSE)</f>
        <v>0</v>
      </c>
      <c r="G257" s="1">
        <f>VLOOKUP(A257,'ADM Details FY17'!$A$3:$H$3515,8,FALSE)</f>
        <v>0</v>
      </c>
      <c r="H257" s="1">
        <f>VLOOKUP(A257,'ADM Details FY17'!$A$3:$I$3515,9,FALSE)</f>
        <v>0</v>
      </c>
      <c r="I257" s="1">
        <f>VLOOKUP(A257,'ADM Details FY17'!$A$3:$J$3517,10,FALSE)</f>
        <v>0</v>
      </c>
      <c r="J257" s="1">
        <f>VLOOKUP(A257,'ADM Details FY17'!$A$3:$K$3515,11,FALSE)</f>
        <v>0</v>
      </c>
      <c r="K257" s="1">
        <f>VLOOKUP(A257,'ADM Details FY17'!$A$3:$M$3515,13,FALSE)</f>
        <v>3.49</v>
      </c>
      <c r="L257" s="1">
        <f>VLOOKUP(A257,'ADM Details FY17'!$A$3:$O$3515,15,FALSE)</f>
        <v>0</v>
      </c>
      <c r="M257" s="1">
        <f>VLOOKUP(A257,'ADM Details FY17'!$A$3:$P$3515,16,FALSE)</f>
        <v>0</v>
      </c>
      <c r="N257" s="1">
        <f>VLOOKUP(A257,'ADM Details FY17'!$A$3:$Q$3515,17,FALSE)</f>
        <v>0</v>
      </c>
      <c r="O257" s="1">
        <f>VLOOKUP(A257,'ADM Details FY17'!$A$3:$S$3515,19,FALSE)</f>
        <v>0</v>
      </c>
      <c r="P257" s="1">
        <f>VLOOKUP(A257,'ADM Details FY17'!$A$3:$U$3515,21,FALSE)</f>
        <v>0.19</v>
      </c>
      <c r="Q257" s="1">
        <f>VLOOKUP(A257,'ADM Details FY17'!$A$3:$V$3515,22,FALSE)</f>
        <v>0</v>
      </c>
      <c r="R257" s="1">
        <f>VLOOKUP(A257,'ADM Details FY17'!$A$3:$W$3515,23,FALSE)</f>
        <v>0</v>
      </c>
      <c r="S257" s="1">
        <f>VLOOKUP(A257,'ADM Details FY17'!$A$3:$X$3515,24,FALSE)</f>
        <v>0</v>
      </c>
      <c r="T257" s="1">
        <f>VLOOKUP(A257,'ADM Details FY17'!$A$3:$Y$3515,25,FALSE)</f>
        <v>0.09</v>
      </c>
      <c r="U257" s="1">
        <f>VLOOKUP(A257,'ADM Details FY17'!$A$3:$AA$3515,27,FALSE)</f>
        <v>0</v>
      </c>
      <c r="V257" s="1">
        <f>IFERROR(VLOOKUP(C257,'eindex _tget pp '!$A$4:$E$615,5,FALSE),0)</f>
        <v>162.06807291534619</v>
      </c>
      <c r="W257" s="31">
        <f>IFERROR(VLOOKUP(C257,'eindex _tget pp '!$A$4:$F$615,6,FALSE),0)</f>
        <v>0.77252032500000001</v>
      </c>
      <c r="X257" s="4">
        <f>IFERROR(VLOOKUP(B257,'eschools 16'!$A$2:$F$25,6,FALSE),1)</f>
        <v>2</v>
      </c>
      <c r="Y257" s="1">
        <f t="shared" si="15"/>
        <v>0</v>
      </c>
      <c r="Z257" s="1">
        <f t="shared" si="16"/>
        <v>0</v>
      </c>
      <c r="AA257" s="31">
        <f>IFERROR(VLOOKUP(C257,'eindex _tget pp '!$A$4:$G$615,7,FALSE),0)</f>
        <v>0.39905770000000002</v>
      </c>
      <c r="AB257" s="1">
        <f>VLOOKUP(A257,'ADM Details FY17'!$A$3:$AB$3515,28,FALSE)</f>
        <v>0</v>
      </c>
      <c r="AC257" s="1">
        <f t="shared" si="17"/>
        <v>0</v>
      </c>
      <c r="AD257" s="1">
        <f t="shared" si="18"/>
        <v>3.49</v>
      </c>
      <c r="AE257" s="1">
        <f t="shared" si="19"/>
        <v>87.25</v>
      </c>
    </row>
    <row r="258" spans="1:31" x14ac:dyDescent="0.25">
      <c r="A258" t="str">
        <f>B258&amp;"-"&amp;COUNTIF($B$3:B258,B258)</f>
        <v>236-104</v>
      </c>
      <c r="B258">
        <v>236</v>
      </c>
      <c r="C258" s="18">
        <f>VLOOKUP(A258,'ADM Details FY17'!$A$3:$D$3515,4,FALSE)</f>
        <v>49320</v>
      </c>
      <c r="D258" s="1">
        <f>VLOOKUP(A258,'ADM Details FY17'!$A$3:$E$3515,5,FALSE)</f>
        <v>1.82</v>
      </c>
      <c r="E258" s="1">
        <f>VLOOKUP(A258,'ADM Details FY17'!$A$3:$F$3515,6,FALSE)</f>
        <v>0</v>
      </c>
      <c r="F258" s="1">
        <f>VLOOKUP(A258,'ADM Details FY17'!$A$3:$G$3515,7,FALSE)</f>
        <v>0</v>
      </c>
      <c r="G258" s="1">
        <f>VLOOKUP(A258,'ADM Details FY17'!$A$3:$H$3515,8,FALSE)</f>
        <v>0</v>
      </c>
      <c r="H258" s="1">
        <f>VLOOKUP(A258,'ADM Details FY17'!$A$3:$I$3515,9,FALSE)</f>
        <v>0</v>
      </c>
      <c r="I258" s="1">
        <f>VLOOKUP(A258,'ADM Details FY17'!$A$3:$J$3517,10,FALSE)</f>
        <v>0</v>
      </c>
      <c r="J258" s="1">
        <f>VLOOKUP(A258,'ADM Details FY17'!$A$3:$K$3515,11,FALSE)</f>
        <v>0</v>
      </c>
      <c r="K258" s="1">
        <f>VLOOKUP(A258,'ADM Details FY17'!$A$3:$M$3515,13,FALSE)</f>
        <v>0.82</v>
      </c>
      <c r="L258" s="1">
        <f>VLOOKUP(A258,'ADM Details FY17'!$A$3:$O$3515,15,FALSE)</f>
        <v>0</v>
      </c>
      <c r="M258" s="1">
        <f>VLOOKUP(A258,'ADM Details FY17'!$A$3:$P$3515,16,FALSE)</f>
        <v>0</v>
      </c>
      <c r="N258" s="1">
        <f>VLOOKUP(A258,'ADM Details FY17'!$A$3:$Q$3515,17,FALSE)</f>
        <v>0</v>
      </c>
      <c r="O258" s="1">
        <f>VLOOKUP(A258,'ADM Details FY17'!$A$3:$S$3515,19,FALSE)</f>
        <v>0</v>
      </c>
      <c r="P258" s="1">
        <f>VLOOKUP(A258,'ADM Details FY17'!$A$3:$U$3515,21,FALSE)</f>
        <v>0</v>
      </c>
      <c r="Q258" s="1">
        <f>VLOOKUP(A258,'ADM Details FY17'!$A$3:$V$3515,22,FALSE)</f>
        <v>0</v>
      </c>
      <c r="R258" s="1">
        <f>VLOOKUP(A258,'ADM Details FY17'!$A$3:$W$3515,23,FALSE)</f>
        <v>0</v>
      </c>
      <c r="S258" s="1">
        <f>VLOOKUP(A258,'ADM Details FY17'!$A$3:$X$3515,24,FALSE)</f>
        <v>0</v>
      </c>
      <c r="T258" s="1">
        <f>VLOOKUP(A258,'ADM Details FY17'!$A$3:$Y$3515,25,FALSE)</f>
        <v>0</v>
      </c>
      <c r="U258" s="1">
        <f>VLOOKUP(A258,'ADM Details FY17'!$A$3:$AA$3515,27,FALSE)</f>
        <v>0</v>
      </c>
      <c r="V258" s="1">
        <f>IFERROR(VLOOKUP(C258,'eindex _tget pp '!$A$4:$E$615,5,FALSE),0)</f>
        <v>480.34103268702324</v>
      </c>
      <c r="W258" s="31">
        <f>IFERROR(VLOOKUP(C258,'eindex _tget pp '!$A$4:$F$615,6,FALSE),0)</f>
        <v>0.59974277379999996</v>
      </c>
      <c r="X258" s="4">
        <f>IFERROR(VLOOKUP(B258,'eschools 16'!$A$2:$F$25,6,FALSE),1)</f>
        <v>2</v>
      </c>
      <c r="Y258" s="1">
        <f t="shared" si="15"/>
        <v>0</v>
      </c>
      <c r="Z258" s="1">
        <f t="shared" si="16"/>
        <v>0</v>
      </c>
      <c r="AA258" s="31">
        <f>IFERROR(VLOOKUP(C258,'eindex _tget pp '!$A$4:$G$615,7,FALSE),0)</f>
        <v>0.51196164700000002</v>
      </c>
      <c r="AB258" s="1">
        <f>VLOOKUP(A258,'ADM Details FY17'!$A$3:$AB$3515,28,FALSE)</f>
        <v>0</v>
      </c>
      <c r="AC258" s="1">
        <f t="shared" si="17"/>
        <v>0</v>
      </c>
      <c r="AD258" s="1">
        <f t="shared" si="18"/>
        <v>1.82</v>
      </c>
      <c r="AE258" s="1">
        <f t="shared" si="19"/>
        <v>45.5</v>
      </c>
    </row>
    <row r="259" spans="1:31" x14ac:dyDescent="0.25">
      <c r="A259" t="str">
        <f>B259&amp;"-"&amp;COUNTIF($B$3:B259,B259)</f>
        <v>236-105</v>
      </c>
      <c r="B259">
        <v>236</v>
      </c>
      <c r="C259" s="18">
        <f>VLOOKUP(A259,'ADM Details FY17'!$A$3:$D$3515,4,FALSE)</f>
        <v>49981</v>
      </c>
      <c r="D259" s="1">
        <f>VLOOKUP(A259,'ADM Details FY17'!$A$3:$E$3515,5,FALSE)</f>
        <v>7.72</v>
      </c>
      <c r="E259" s="1">
        <f>VLOOKUP(A259,'ADM Details FY17'!$A$3:$F$3515,6,FALSE)</f>
        <v>0</v>
      </c>
      <c r="F259" s="1">
        <f>VLOOKUP(A259,'ADM Details FY17'!$A$3:$G$3515,7,FALSE)</f>
        <v>1</v>
      </c>
      <c r="G259" s="1">
        <f>VLOOKUP(A259,'ADM Details FY17'!$A$3:$H$3515,8,FALSE)</f>
        <v>0</v>
      </c>
      <c r="H259" s="1">
        <f>VLOOKUP(A259,'ADM Details FY17'!$A$3:$I$3515,9,FALSE)</f>
        <v>0</v>
      </c>
      <c r="I259" s="1">
        <f>VLOOKUP(A259,'ADM Details FY17'!$A$3:$J$3517,10,FALSE)</f>
        <v>0</v>
      </c>
      <c r="J259" s="1">
        <f>VLOOKUP(A259,'ADM Details FY17'!$A$3:$K$3515,11,FALSE)</f>
        <v>0</v>
      </c>
      <c r="K259" s="1">
        <f>VLOOKUP(A259,'ADM Details FY17'!$A$3:$M$3515,13,FALSE)</f>
        <v>1.5</v>
      </c>
      <c r="L259" s="1">
        <f>VLOOKUP(A259,'ADM Details FY17'!$A$3:$O$3515,15,FALSE)</f>
        <v>0</v>
      </c>
      <c r="M259" s="1">
        <f>VLOOKUP(A259,'ADM Details FY17'!$A$3:$P$3515,16,FALSE)</f>
        <v>0</v>
      </c>
      <c r="N259" s="1">
        <f>VLOOKUP(A259,'ADM Details FY17'!$A$3:$Q$3515,17,FALSE)</f>
        <v>0</v>
      </c>
      <c r="O259" s="1">
        <f>VLOOKUP(A259,'ADM Details FY17'!$A$3:$S$3515,19,FALSE)</f>
        <v>0</v>
      </c>
      <c r="P259" s="1">
        <f>VLOOKUP(A259,'ADM Details FY17'!$A$3:$U$3515,21,FALSE)</f>
        <v>0.25</v>
      </c>
      <c r="Q259" s="1">
        <f>VLOOKUP(A259,'ADM Details FY17'!$A$3:$V$3515,22,FALSE)</f>
        <v>0</v>
      </c>
      <c r="R259" s="1">
        <f>VLOOKUP(A259,'ADM Details FY17'!$A$3:$W$3515,23,FALSE)</f>
        <v>0</v>
      </c>
      <c r="S259" s="1">
        <f>VLOOKUP(A259,'ADM Details FY17'!$A$3:$X$3515,24,FALSE)</f>
        <v>0</v>
      </c>
      <c r="T259" s="1">
        <f>VLOOKUP(A259,'ADM Details FY17'!$A$3:$Y$3515,25,FALSE)</f>
        <v>0.59</v>
      </c>
      <c r="U259" s="1">
        <f>VLOOKUP(A259,'ADM Details FY17'!$A$3:$AA$3515,27,FALSE)</f>
        <v>0</v>
      </c>
      <c r="V259" s="1">
        <f>IFERROR(VLOOKUP(C259,'eindex _tget pp '!$A$4:$E$615,5,FALSE),0)</f>
        <v>0</v>
      </c>
      <c r="W259" s="31">
        <f>IFERROR(VLOOKUP(C259,'eindex _tget pp '!$A$4:$F$615,6,FALSE),0)</f>
        <v>0.1503247378</v>
      </c>
      <c r="X259" s="4">
        <f>IFERROR(VLOOKUP(B259,'eschools 16'!$A$2:$F$25,6,FALSE),1)</f>
        <v>2</v>
      </c>
      <c r="Y259" s="1">
        <f t="shared" si="15"/>
        <v>0</v>
      </c>
      <c r="Z259" s="1">
        <f t="shared" si="16"/>
        <v>0</v>
      </c>
      <c r="AA259" s="31">
        <f>IFERROR(VLOOKUP(C259,'eindex _tget pp '!$A$4:$G$615,7,FALSE),0)</f>
        <v>9.4803908000000006E-2</v>
      </c>
      <c r="AB259" s="1">
        <f>VLOOKUP(A259,'ADM Details FY17'!$A$3:$AB$3515,28,FALSE)</f>
        <v>0</v>
      </c>
      <c r="AC259" s="1">
        <f t="shared" si="17"/>
        <v>0</v>
      </c>
      <c r="AD259" s="1">
        <f t="shared" si="18"/>
        <v>7.72</v>
      </c>
      <c r="AE259" s="1">
        <f t="shared" si="19"/>
        <v>193</v>
      </c>
    </row>
    <row r="260" spans="1:31" x14ac:dyDescent="0.25">
      <c r="A260" t="str">
        <f>B260&amp;"-"&amp;COUNTIF($B$3:B260,B260)</f>
        <v>236-106</v>
      </c>
      <c r="B260">
        <v>236</v>
      </c>
      <c r="C260" s="18">
        <f>VLOOKUP(A260,'ADM Details FY17'!$A$3:$D$3515,4,FALSE)</f>
        <v>43828</v>
      </c>
      <c r="D260" s="1">
        <f>VLOOKUP(A260,'ADM Details FY17'!$A$3:$E$3515,5,FALSE)</f>
        <v>7.55</v>
      </c>
      <c r="E260" s="1">
        <f>VLOOKUP(A260,'ADM Details FY17'!$A$3:$F$3515,6,FALSE)</f>
        <v>0.47</v>
      </c>
      <c r="F260" s="1">
        <f>VLOOKUP(A260,'ADM Details FY17'!$A$3:$G$3515,7,FALSE)</f>
        <v>0</v>
      </c>
      <c r="G260" s="1">
        <f>VLOOKUP(A260,'ADM Details FY17'!$A$3:$H$3515,8,FALSE)</f>
        <v>0</v>
      </c>
      <c r="H260" s="1">
        <f>VLOOKUP(A260,'ADM Details FY17'!$A$3:$I$3515,9,FALSE)</f>
        <v>0</v>
      </c>
      <c r="I260" s="1">
        <f>VLOOKUP(A260,'ADM Details FY17'!$A$3:$J$3517,10,FALSE)</f>
        <v>0</v>
      </c>
      <c r="J260" s="1">
        <f>VLOOKUP(A260,'ADM Details FY17'!$A$3:$K$3515,11,FALSE)</f>
        <v>0</v>
      </c>
      <c r="K260" s="1">
        <f>VLOOKUP(A260,'ADM Details FY17'!$A$3:$M$3515,13,FALSE)</f>
        <v>3.08</v>
      </c>
      <c r="L260" s="1">
        <f>VLOOKUP(A260,'ADM Details FY17'!$A$3:$O$3515,15,FALSE)</f>
        <v>0</v>
      </c>
      <c r="M260" s="1">
        <f>VLOOKUP(A260,'ADM Details FY17'!$A$3:$P$3515,16,FALSE)</f>
        <v>0</v>
      </c>
      <c r="N260" s="1">
        <f>VLOOKUP(A260,'ADM Details FY17'!$A$3:$Q$3515,17,FALSE)</f>
        <v>0</v>
      </c>
      <c r="O260" s="1">
        <f>VLOOKUP(A260,'ADM Details FY17'!$A$3:$S$3515,19,FALSE)</f>
        <v>0</v>
      </c>
      <c r="P260" s="1">
        <f>VLOOKUP(A260,'ADM Details FY17'!$A$3:$U$3515,21,FALSE)</f>
        <v>0</v>
      </c>
      <c r="Q260" s="1">
        <f>VLOOKUP(A260,'ADM Details FY17'!$A$3:$V$3515,22,FALSE)</f>
        <v>0</v>
      </c>
      <c r="R260" s="1">
        <f>VLOOKUP(A260,'ADM Details FY17'!$A$3:$W$3515,23,FALSE)</f>
        <v>0</v>
      </c>
      <c r="S260" s="1">
        <f>VLOOKUP(A260,'ADM Details FY17'!$A$3:$X$3515,24,FALSE)</f>
        <v>7.0000000000000007E-2</v>
      </c>
      <c r="T260" s="1">
        <f>VLOOKUP(A260,'ADM Details FY17'!$A$3:$Y$3515,25,FALSE)</f>
        <v>0.19</v>
      </c>
      <c r="U260" s="1">
        <f>VLOOKUP(A260,'ADM Details FY17'!$A$3:$AA$3515,27,FALSE)</f>
        <v>0</v>
      </c>
      <c r="V260" s="1">
        <f>IFERROR(VLOOKUP(C260,'eindex _tget pp '!$A$4:$E$615,5,FALSE),0)</f>
        <v>774.3963307331494</v>
      </c>
      <c r="W260" s="31">
        <f>IFERROR(VLOOKUP(C260,'eindex _tget pp '!$A$4:$F$615,6,FALSE),0)</f>
        <v>4.0067891804000002</v>
      </c>
      <c r="X260" s="4">
        <f>IFERROR(VLOOKUP(B260,'eschools 16'!$A$2:$F$25,6,FALSE),1)</f>
        <v>2</v>
      </c>
      <c r="Y260" s="1">
        <f t="shared" ref="Y260:Y323" si="20">ROUND(IF(X260=2,0,(AD260*0.25*V260)),2)</f>
        <v>0</v>
      </c>
      <c r="Z260" s="1">
        <f t="shared" ref="Z260:Z323" si="21">ROUND(IF(X260=2,0,(K260*272*W260)),2)</f>
        <v>0</v>
      </c>
      <c r="AA260" s="31">
        <f>IFERROR(VLOOKUP(C260,'eindex _tget pp '!$A$4:$G$615,7,FALSE),0)</f>
        <v>0.65649090899999996</v>
      </c>
      <c r="AB260" s="1">
        <f>VLOOKUP(A260,'ADM Details FY17'!$A$3:$AB$3515,28,FALSE)</f>
        <v>0</v>
      </c>
      <c r="AC260" s="1">
        <f t="shared" ref="AC260:AC323" si="22">ROUND((AA260*AB260*923.6758),2)</f>
        <v>0</v>
      </c>
      <c r="AD260" s="1">
        <f t="shared" ref="AD260:AD323" si="23">D260+(U260*0.2)</f>
        <v>7.55</v>
      </c>
      <c r="AE260" s="1">
        <f t="shared" ref="AE260:AE323" si="24">IF(X260=2,(AD260*25),(AD260*150))</f>
        <v>188.75</v>
      </c>
    </row>
    <row r="261" spans="1:31" x14ac:dyDescent="0.25">
      <c r="A261" t="str">
        <f>B261&amp;"-"&amp;COUNTIF($B$3:B261,B261)</f>
        <v>236-107</v>
      </c>
      <c r="B261">
        <v>236</v>
      </c>
      <c r="C261" s="18">
        <f>VLOOKUP(A261,'ADM Details FY17'!$A$3:$D$3515,4,FALSE)</f>
        <v>49999</v>
      </c>
      <c r="D261" s="1">
        <f>VLOOKUP(A261,'ADM Details FY17'!$A$3:$E$3515,5,FALSE)</f>
        <v>1</v>
      </c>
      <c r="E261" s="1">
        <f>VLOOKUP(A261,'ADM Details FY17'!$A$3:$F$3515,6,FALSE)</f>
        <v>0</v>
      </c>
      <c r="F261" s="1">
        <f>VLOOKUP(A261,'ADM Details FY17'!$A$3:$G$3515,7,FALSE)</f>
        <v>0</v>
      </c>
      <c r="G261" s="1">
        <f>VLOOKUP(A261,'ADM Details FY17'!$A$3:$H$3515,8,FALSE)</f>
        <v>0</v>
      </c>
      <c r="H261" s="1">
        <f>VLOOKUP(A261,'ADM Details FY17'!$A$3:$I$3515,9,FALSE)</f>
        <v>0</v>
      </c>
      <c r="I261" s="1">
        <f>VLOOKUP(A261,'ADM Details FY17'!$A$3:$J$3517,10,FALSE)</f>
        <v>0</v>
      </c>
      <c r="J261" s="1">
        <f>VLOOKUP(A261,'ADM Details FY17'!$A$3:$K$3515,11,FALSE)</f>
        <v>0</v>
      </c>
      <c r="K261" s="1">
        <f>VLOOKUP(A261,'ADM Details FY17'!$A$3:$M$3515,13,FALSE)</f>
        <v>0</v>
      </c>
      <c r="L261" s="1">
        <f>VLOOKUP(A261,'ADM Details FY17'!$A$3:$O$3515,15,FALSE)</f>
        <v>0</v>
      </c>
      <c r="M261" s="1">
        <f>VLOOKUP(A261,'ADM Details FY17'!$A$3:$P$3515,16,FALSE)</f>
        <v>0</v>
      </c>
      <c r="N261" s="1">
        <f>VLOOKUP(A261,'ADM Details FY17'!$A$3:$Q$3515,17,FALSE)</f>
        <v>0</v>
      </c>
      <c r="O261" s="1">
        <f>VLOOKUP(A261,'ADM Details FY17'!$A$3:$S$3515,19,FALSE)</f>
        <v>0</v>
      </c>
      <c r="P261" s="1">
        <f>VLOOKUP(A261,'ADM Details FY17'!$A$3:$U$3515,21,FALSE)</f>
        <v>0</v>
      </c>
      <c r="Q261" s="1">
        <f>VLOOKUP(A261,'ADM Details FY17'!$A$3:$V$3515,22,FALSE)</f>
        <v>0</v>
      </c>
      <c r="R261" s="1">
        <f>VLOOKUP(A261,'ADM Details FY17'!$A$3:$W$3515,23,FALSE)</f>
        <v>0</v>
      </c>
      <c r="S261" s="1">
        <f>VLOOKUP(A261,'ADM Details FY17'!$A$3:$X$3515,24,FALSE)</f>
        <v>0</v>
      </c>
      <c r="T261" s="1">
        <f>VLOOKUP(A261,'ADM Details FY17'!$A$3:$Y$3515,25,FALSE)</f>
        <v>0</v>
      </c>
      <c r="U261" s="1">
        <f>VLOOKUP(A261,'ADM Details FY17'!$A$3:$AA$3515,27,FALSE)</f>
        <v>0</v>
      </c>
      <c r="V261" s="1">
        <f>IFERROR(VLOOKUP(C261,'eindex _tget pp '!$A$4:$E$615,5,FALSE),0)</f>
        <v>0</v>
      </c>
      <c r="W261" s="31">
        <f>IFERROR(VLOOKUP(C261,'eindex _tget pp '!$A$4:$F$615,6,FALSE),0)</f>
        <v>0.71262628090000002</v>
      </c>
      <c r="X261" s="4">
        <f>IFERROR(VLOOKUP(B261,'eschools 16'!$A$2:$F$25,6,FALSE),1)</f>
        <v>2</v>
      </c>
      <c r="Y261" s="1">
        <f t="shared" si="20"/>
        <v>0</v>
      </c>
      <c r="Z261" s="1">
        <f t="shared" si="21"/>
        <v>0</v>
      </c>
      <c r="AA261" s="31">
        <f>IFERROR(VLOOKUP(C261,'eindex _tget pp '!$A$4:$G$615,7,FALSE),0)</f>
        <v>0.323266261</v>
      </c>
      <c r="AB261" s="1">
        <f>VLOOKUP(A261,'ADM Details FY17'!$A$3:$AB$3515,28,FALSE)</f>
        <v>0</v>
      </c>
      <c r="AC261" s="1">
        <f t="shared" si="22"/>
        <v>0</v>
      </c>
      <c r="AD261" s="1">
        <f t="shared" si="23"/>
        <v>1</v>
      </c>
      <c r="AE261" s="1">
        <f t="shared" si="24"/>
        <v>25</v>
      </c>
    </row>
    <row r="262" spans="1:31" x14ac:dyDescent="0.25">
      <c r="A262" t="str">
        <f>B262&amp;"-"&amp;COUNTIF($B$3:B262,B262)</f>
        <v>236-108</v>
      </c>
      <c r="B262">
        <v>236</v>
      </c>
      <c r="C262" s="18">
        <f>VLOOKUP(A262,'ADM Details FY17'!$A$3:$D$3515,4,FALSE)</f>
        <v>45344</v>
      </c>
      <c r="D262" s="1">
        <f>VLOOKUP(A262,'ADM Details FY17'!$A$3:$E$3515,5,FALSE)</f>
        <v>1</v>
      </c>
      <c r="E262" s="1">
        <f>VLOOKUP(A262,'ADM Details FY17'!$A$3:$F$3515,6,FALSE)</f>
        <v>0</v>
      </c>
      <c r="F262" s="1">
        <f>VLOOKUP(A262,'ADM Details FY17'!$A$3:$G$3515,7,FALSE)</f>
        <v>1</v>
      </c>
      <c r="G262" s="1">
        <f>VLOOKUP(A262,'ADM Details FY17'!$A$3:$H$3515,8,FALSE)</f>
        <v>0</v>
      </c>
      <c r="H262" s="1">
        <f>VLOOKUP(A262,'ADM Details FY17'!$A$3:$I$3515,9,FALSE)</f>
        <v>0</v>
      </c>
      <c r="I262" s="1">
        <f>VLOOKUP(A262,'ADM Details FY17'!$A$3:$J$3517,10,FALSE)</f>
        <v>0</v>
      </c>
      <c r="J262" s="1">
        <f>VLOOKUP(A262,'ADM Details FY17'!$A$3:$K$3515,11,FALSE)</f>
        <v>0</v>
      </c>
      <c r="K262" s="1">
        <f>VLOOKUP(A262,'ADM Details FY17'!$A$3:$M$3515,13,FALSE)</f>
        <v>0</v>
      </c>
      <c r="L262" s="1">
        <f>VLOOKUP(A262,'ADM Details FY17'!$A$3:$O$3515,15,FALSE)</f>
        <v>0</v>
      </c>
      <c r="M262" s="1">
        <f>VLOOKUP(A262,'ADM Details FY17'!$A$3:$P$3515,16,FALSE)</f>
        <v>0</v>
      </c>
      <c r="N262" s="1">
        <f>VLOOKUP(A262,'ADM Details FY17'!$A$3:$Q$3515,17,FALSE)</f>
        <v>0</v>
      </c>
      <c r="O262" s="1">
        <f>VLOOKUP(A262,'ADM Details FY17'!$A$3:$S$3515,19,FALSE)</f>
        <v>0</v>
      </c>
      <c r="P262" s="1">
        <f>VLOOKUP(A262,'ADM Details FY17'!$A$3:$U$3515,21,FALSE)</f>
        <v>0.13</v>
      </c>
      <c r="Q262" s="1">
        <f>VLOOKUP(A262,'ADM Details FY17'!$A$3:$V$3515,22,FALSE)</f>
        <v>0</v>
      </c>
      <c r="R262" s="1">
        <f>VLOOKUP(A262,'ADM Details FY17'!$A$3:$W$3515,23,FALSE)</f>
        <v>0</v>
      </c>
      <c r="S262" s="1">
        <f>VLOOKUP(A262,'ADM Details FY17'!$A$3:$X$3515,24,FALSE)</f>
        <v>0</v>
      </c>
      <c r="T262" s="1">
        <f>VLOOKUP(A262,'ADM Details FY17'!$A$3:$Y$3515,25,FALSE)</f>
        <v>0</v>
      </c>
      <c r="U262" s="1">
        <f>VLOOKUP(A262,'ADM Details FY17'!$A$3:$AA$3515,27,FALSE)</f>
        <v>0</v>
      </c>
      <c r="V262" s="1">
        <f>IFERROR(VLOOKUP(C262,'eindex _tget pp '!$A$4:$E$615,5,FALSE),0)</f>
        <v>926.58930131327645</v>
      </c>
      <c r="W262" s="31">
        <f>IFERROR(VLOOKUP(C262,'eindex _tget pp '!$A$4:$F$615,6,FALSE),0)</f>
        <v>3.3217123651999998</v>
      </c>
      <c r="X262" s="4">
        <f>IFERROR(VLOOKUP(B262,'eschools 16'!$A$2:$F$25,6,FALSE),1)</f>
        <v>2</v>
      </c>
      <c r="Y262" s="1">
        <f t="shared" si="20"/>
        <v>0</v>
      </c>
      <c r="Z262" s="1">
        <f t="shared" si="21"/>
        <v>0</v>
      </c>
      <c r="AA262" s="31">
        <f>IFERROR(VLOOKUP(C262,'eindex _tget pp '!$A$4:$G$615,7,FALSE),0)</f>
        <v>0.74547341600000006</v>
      </c>
      <c r="AB262" s="1">
        <f>VLOOKUP(A262,'ADM Details FY17'!$A$3:$AB$3515,28,FALSE)</f>
        <v>0</v>
      </c>
      <c r="AC262" s="1">
        <f t="shared" si="22"/>
        <v>0</v>
      </c>
      <c r="AD262" s="1">
        <f t="shared" si="23"/>
        <v>1</v>
      </c>
      <c r="AE262" s="1">
        <f t="shared" si="24"/>
        <v>25</v>
      </c>
    </row>
    <row r="263" spans="1:31" x14ac:dyDescent="0.25">
      <c r="A263" t="str">
        <f>B263&amp;"-"&amp;COUNTIF($B$3:B263,B263)</f>
        <v>236-109</v>
      </c>
      <c r="B263">
        <v>236</v>
      </c>
      <c r="C263" s="18">
        <f>VLOOKUP(A263,'ADM Details FY17'!$A$3:$D$3515,4,FALSE)</f>
        <v>50351</v>
      </c>
      <c r="D263" s="1">
        <f>VLOOKUP(A263,'ADM Details FY17'!$A$3:$E$3515,5,FALSE)</f>
        <v>1.52</v>
      </c>
      <c r="E263" s="1">
        <f>VLOOKUP(A263,'ADM Details FY17'!$A$3:$F$3515,6,FALSE)</f>
        <v>0</v>
      </c>
      <c r="F263" s="1">
        <f>VLOOKUP(A263,'ADM Details FY17'!$A$3:$G$3515,7,FALSE)</f>
        <v>0.61</v>
      </c>
      <c r="G263" s="1">
        <f>VLOOKUP(A263,'ADM Details FY17'!$A$3:$H$3515,8,FALSE)</f>
        <v>0</v>
      </c>
      <c r="H263" s="1">
        <f>VLOOKUP(A263,'ADM Details FY17'!$A$3:$I$3515,9,FALSE)</f>
        <v>0</v>
      </c>
      <c r="I263" s="1">
        <f>VLOOKUP(A263,'ADM Details FY17'!$A$3:$J$3517,10,FALSE)</f>
        <v>0</v>
      </c>
      <c r="J263" s="1">
        <f>VLOOKUP(A263,'ADM Details FY17'!$A$3:$K$3515,11,FALSE)</f>
        <v>0</v>
      </c>
      <c r="K263" s="1">
        <f>VLOOKUP(A263,'ADM Details FY17'!$A$3:$M$3515,13,FALSE)</f>
        <v>1.52</v>
      </c>
      <c r="L263" s="1">
        <f>VLOOKUP(A263,'ADM Details FY17'!$A$3:$O$3515,15,FALSE)</f>
        <v>0</v>
      </c>
      <c r="M263" s="1">
        <f>VLOOKUP(A263,'ADM Details FY17'!$A$3:$P$3515,16,FALSE)</f>
        <v>0</v>
      </c>
      <c r="N263" s="1">
        <f>VLOOKUP(A263,'ADM Details FY17'!$A$3:$Q$3515,17,FALSE)</f>
        <v>0</v>
      </c>
      <c r="O263" s="1">
        <f>VLOOKUP(A263,'ADM Details FY17'!$A$3:$S$3515,19,FALSE)</f>
        <v>0</v>
      </c>
      <c r="P263" s="1">
        <f>VLOOKUP(A263,'ADM Details FY17'!$A$3:$U$3515,21,FALSE)</f>
        <v>0</v>
      </c>
      <c r="Q263" s="1">
        <f>VLOOKUP(A263,'ADM Details FY17'!$A$3:$V$3515,22,FALSE)</f>
        <v>0</v>
      </c>
      <c r="R263" s="1">
        <f>VLOOKUP(A263,'ADM Details FY17'!$A$3:$W$3515,23,FALSE)</f>
        <v>0</v>
      </c>
      <c r="S263" s="1">
        <f>VLOOKUP(A263,'ADM Details FY17'!$A$3:$X$3515,24,FALSE)</f>
        <v>0</v>
      </c>
      <c r="T263" s="1">
        <f>VLOOKUP(A263,'ADM Details FY17'!$A$3:$Y$3515,25,FALSE)</f>
        <v>0</v>
      </c>
      <c r="U263" s="1">
        <f>VLOOKUP(A263,'ADM Details FY17'!$A$3:$AA$3515,27,FALSE)</f>
        <v>0</v>
      </c>
      <c r="V263" s="1">
        <f>IFERROR(VLOOKUP(C263,'eindex _tget pp '!$A$4:$E$615,5,FALSE),0)</f>
        <v>206.23308553074651</v>
      </c>
      <c r="W263" s="31">
        <f>IFERROR(VLOOKUP(C263,'eindex _tget pp '!$A$4:$F$615,6,FALSE),0)</f>
        <v>0.67550259069999996</v>
      </c>
      <c r="X263" s="4">
        <f>IFERROR(VLOOKUP(B263,'eschools 16'!$A$2:$F$25,6,FALSE),1)</f>
        <v>2</v>
      </c>
      <c r="Y263" s="1">
        <f t="shared" si="20"/>
        <v>0</v>
      </c>
      <c r="Z263" s="1">
        <f t="shared" si="21"/>
        <v>0</v>
      </c>
      <c r="AA263" s="31">
        <f>IFERROR(VLOOKUP(C263,'eindex _tget pp '!$A$4:$G$615,7,FALSE),0)</f>
        <v>0.38668878200000001</v>
      </c>
      <c r="AB263" s="1">
        <f>VLOOKUP(A263,'ADM Details FY17'!$A$3:$AB$3515,28,FALSE)</f>
        <v>0</v>
      </c>
      <c r="AC263" s="1">
        <f t="shared" si="22"/>
        <v>0</v>
      </c>
      <c r="AD263" s="1">
        <f t="shared" si="23"/>
        <v>1.52</v>
      </c>
      <c r="AE263" s="1">
        <f t="shared" si="24"/>
        <v>38</v>
      </c>
    </row>
    <row r="264" spans="1:31" x14ac:dyDescent="0.25">
      <c r="A264" t="str">
        <f>B264&amp;"-"&amp;COUNTIF($B$3:B264,B264)</f>
        <v>236-110</v>
      </c>
      <c r="B264">
        <v>236</v>
      </c>
      <c r="C264" s="18">
        <f>VLOOKUP(A264,'ADM Details FY17'!$A$3:$D$3515,4,FALSE)</f>
        <v>49429</v>
      </c>
      <c r="D264" s="1">
        <f>VLOOKUP(A264,'ADM Details FY17'!$A$3:$E$3515,5,FALSE)</f>
        <v>0.28999999999999998</v>
      </c>
      <c r="E264" s="1">
        <f>VLOOKUP(A264,'ADM Details FY17'!$A$3:$F$3515,6,FALSE)</f>
        <v>0</v>
      </c>
      <c r="F264" s="1">
        <f>VLOOKUP(A264,'ADM Details FY17'!$A$3:$G$3515,7,FALSE)</f>
        <v>0</v>
      </c>
      <c r="G264" s="1">
        <f>VLOOKUP(A264,'ADM Details FY17'!$A$3:$H$3515,8,FALSE)</f>
        <v>0</v>
      </c>
      <c r="H264" s="1">
        <f>VLOOKUP(A264,'ADM Details FY17'!$A$3:$I$3515,9,FALSE)</f>
        <v>0</v>
      </c>
      <c r="I264" s="1">
        <f>VLOOKUP(A264,'ADM Details FY17'!$A$3:$J$3517,10,FALSE)</f>
        <v>0</v>
      </c>
      <c r="J264" s="1">
        <f>VLOOKUP(A264,'ADM Details FY17'!$A$3:$K$3515,11,FALSE)</f>
        <v>0</v>
      </c>
      <c r="K264" s="1">
        <f>VLOOKUP(A264,'ADM Details FY17'!$A$3:$M$3515,13,FALSE)</f>
        <v>0</v>
      </c>
      <c r="L264" s="1">
        <f>VLOOKUP(A264,'ADM Details FY17'!$A$3:$O$3515,15,FALSE)</f>
        <v>0</v>
      </c>
      <c r="M264" s="1">
        <f>VLOOKUP(A264,'ADM Details FY17'!$A$3:$P$3515,16,FALSE)</f>
        <v>0</v>
      </c>
      <c r="N264" s="1">
        <f>VLOOKUP(A264,'ADM Details FY17'!$A$3:$Q$3515,17,FALSE)</f>
        <v>0</v>
      </c>
      <c r="O264" s="1">
        <f>VLOOKUP(A264,'ADM Details FY17'!$A$3:$S$3515,19,FALSE)</f>
        <v>0</v>
      </c>
      <c r="P264" s="1">
        <f>VLOOKUP(A264,'ADM Details FY17'!$A$3:$U$3515,21,FALSE)</f>
        <v>0</v>
      </c>
      <c r="Q264" s="1">
        <f>VLOOKUP(A264,'ADM Details FY17'!$A$3:$V$3515,22,FALSE)</f>
        <v>0</v>
      </c>
      <c r="R264" s="1">
        <f>VLOOKUP(A264,'ADM Details FY17'!$A$3:$W$3515,23,FALSE)</f>
        <v>0</v>
      </c>
      <c r="S264" s="1">
        <f>VLOOKUP(A264,'ADM Details FY17'!$A$3:$X$3515,24,FALSE)</f>
        <v>0</v>
      </c>
      <c r="T264" s="1">
        <f>VLOOKUP(A264,'ADM Details FY17'!$A$3:$Y$3515,25,FALSE)</f>
        <v>0</v>
      </c>
      <c r="U264" s="1">
        <f>VLOOKUP(A264,'ADM Details FY17'!$A$3:$AA$3515,27,FALSE)</f>
        <v>0</v>
      </c>
      <c r="V264" s="1">
        <f>IFERROR(VLOOKUP(C264,'eindex _tget pp '!$A$4:$E$615,5,FALSE),0)</f>
        <v>726.76847094642505</v>
      </c>
      <c r="W264" s="31">
        <f>IFERROR(VLOOKUP(C264,'eindex _tget pp '!$A$4:$F$615,6,FALSE),0)</f>
        <v>0.7377526056</v>
      </c>
      <c r="X264" s="4">
        <f>IFERROR(VLOOKUP(B264,'eschools 16'!$A$2:$F$25,6,FALSE),1)</f>
        <v>2</v>
      </c>
      <c r="Y264" s="1">
        <f t="shared" si="20"/>
        <v>0</v>
      </c>
      <c r="Z264" s="1">
        <f t="shared" si="21"/>
        <v>0</v>
      </c>
      <c r="AA264" s="31">
        <f>IFERROR(VLOOKUP(C264,'eindex _tget pp '!$A$4:$G$615,7,FALSE),0)</f>
        <v>0.59395842099999996</v>
      </c>
      <c r="AB264" s="1">
        <f>VLOOKUP(A264,'ADM Details FY17'!$A$3:$AB$3515,28,FALSE)</f>
        <v>0</v>
      </c>
      <c r="AC264" s="1">
        <f t="shared" si="22"/>
        <v>0</v>
      </c>
      <c r="AD264" s="1">
        <f t="shared" si="23"/>
        <v>0.28999999999999998</v>
      </c>
      <c r="AE264" s="1">
        <f t="shared" si="24"/>
        <v>7.2499999999999991</v>
      </c>
    </row>
    <row r="265" spans="1:31" x14ac:dyDescent="0.25">
      <c r="A265" t="str">
        <f>B265&amp;"-"&amp;COUNTIF($B$3:B265,B265)</f>
        <v>236-111</v>
      </c>
      <c r="B265">
        <v>236</v>
      </c>
      <c r="C265" s="18">
        <f>VLOOKUP(A265,'ADM Details FY17'!$A$3:$D$3515,4,FALSE)</f>
        <v>46433</v>
      </c>
      <c r="D265" s="1">
        <f>VLOOKUP(A265,'ADM Details FY17'!$A$3:$E$3515,5,FALSE)</f>
        <v>2.85</v>
      </c>
      <c r="E265" s="1">
        <f>VLOOKUP(A265,'ADM Details FY17'!$A$3:$F$3515,6,FALSE)</f>
        <v>0</v>
      </c>
      <c r="F265" s="1">
        <f>VLOOKUP(A265,'ADM Details FY17'!$A$3:$G$3515,7,FALSE)</f>
        <v>0</v>
      </c>
      <c r="G265" s="1">
        <f>VLOOKUP(A265,'ADM Details FY17'!$A$3:$H$3515,8,FALSE)</f>
        <v>0</v>
      </c>
      <c r="H265" s="1">
        <f>VLOOKUP(A265,'ADM Details FY17'!$A$3:$I$3515,9,FALSE)</f>
        <v>0</v>
      </c>
      <c r="I265" s="1">
        <f>VLOOKUP(A265,'ADM Details FY17'!$A$3:$J$3517,10,FALSE)</f>
        <v>0</v>
      </c>
      <c r="J265" s="1">
        <f>VLOOKUP(A265,'ADM Details FY17'!$A$3:$K$3515,11,FALSE)</f>
        <v>0</v>
      </c>
      <c r="K265" s="1">
        <f>VLOOKUP(A265,'ADM Details FY17'!$A$3:$M$3515,13,FALSE)</f>
        <v>0.43</v>
      </c>
      <c r="L265" s="1">
        <f>VLOOKUP(A265,'ADM Details FY17'!$A$3:$O$3515,15,FALSE)</f>
        <v>0</v>
      </c>
      <c r="M265" s="1">
        <f>VLOOKUP(A265,'ADM Details FY17'!$A$3:$P$3515,16,FALSE)</f>
        <v>0</v>
      </c>
      <c r="N265" s="1">
        <f>VLOOKUP(A265,'ADM Details FY17'!$A$3:$Q$3515,17,FALSE)</f>
        <v>0</v>
      </c>
      <c r="O265" s="1">
        <f>VLOOKUP(A265,'ADM Details FY17'!$A$3:$S$3515,19,FALSE)</f>
        <v>0</v>
      </c>
      <c r="P265" s="1">
        <f>VLOOKUP(A265,'ADM Details FY17'!$A$3:$U$3515,21,FALSE)</f>
        <v>0</v>
      </c>
      <c r="Q265" s="1">
        <f>VLOOKUP(A265,'ADM Details FY17'!$A$3:$V$3515,22,FALSE)</f>
        <v>0</v>
      </c>
      <c r="R265" s="1">
        <f>VLOOKUP(A265,'ADM Details FY17'!$A$3:$W$3515,23,FALSE)</f>
        <v>0</v>
      </c>
      <c r="S265" s="1">
        <f>VLOOKUP(A265,'ADM Details FY17'!$A$3:$X$3515,24,FALSE)</f>
        <v>0</v>
      </c>
      <c r="T265" s="1">
        <f>VLOOKUP(A265,'ADM Details FY17'!$A$3:$Y$3515,25,FALSE)</f>
        <v>0</v>
      </c>
      <c r="U265" s="1">
        <f>VLOOKUP(A265,'ADM Details FY17'!$A$3:$AA$3515,27,FALSE)</f>
        <v>0</v>
      </c>
      <c r="V265" s="1">
        <f>IFERROR(VLOOKUP(C265,'eindex _tget pp '!$A$4:$E$615,5,FALSE),0)</f>
        <v>497.38418528633792</v>
      </c>
      <c r="W265" s="31">
        <f>IFERROR(VLOOKUP(C265,'eindex _tget pp '!$A$4:$F$615,6,FALSE),0)</f>
        <v>0.68084522380000001</v>
      </c>
      <c r="X265" s="4">
        <f>IFERROR(VLOOKUP(B265,'eschools 16'!$A$2:$F$25,6,FALSE),1)</f>
        <v>2</v>
      </c>
      <c r="Y265" s="1">
        <f t="shared" si="20"/>
        <v>0</v>
      </c>
      <c r="Z265" s="1">
        <f t="shared" si="21"/>
        <v>0</v>
      </c>
      <c r="AA265" s="31">
        <f>IFERROR(VLOOKUP(C265,'eindex _tget pp '!$A$4:$G$615,7,FALSE),0)</f>
        <v>0.56944188200000001</v>
      </c>
      <c r="AB265" s="1">
        <f>VLOOKUP(A265,'ADM Details FY17'!$A$3:$AB$3515,28,FALSE)</f>
        <v>0</v>
      </c>
      <c r="AC265" s="1">
        <f t="shared" si="22"/>
        <v>0</v>
      </c>
      <c r="AD265" s="1">
        <f t="shared" si="23"/>
        <v>2.85</v>
      </c>
      <c r="AE265" s="1">
        <f t="shared" si="24"/>
        <v>71.25</v>
      </c>
    </row>
    <row r="266" spans="1:31" x14ac:dyDescent="0.25">
      <c r="A266" t="str">
        <f>B266&amp;"-"&amp;COUNTIF($B$3:B266,B266)</f>
        <v>236-112</v>
      </c>
      <c r="B266">
        <v>236</v>
      </c>
      <c r="C266" s="18">
        <f>VLOOKUP(A266,'ADM Details FY17'!$A$3:$D$3515,4,FALSE)</f>
        <v>49189</v>
      </c>
      <c r="D266" s="1">
        <f>VLOOKUP(A266,'ADM Details FY17'!$A$3:$E$3515,5,FALSE)</f>
        <v>4</v>
      </c>
      <c r="E266" s="1">
        <f>VLOOKUP(A266,'ADM Details FY17'!$A$3:$F$3515,6,FALSE)</f>
        <v>0</v>
      </c>
      <c r="F266" s="1">
        <f>VLOOKUP(A266,'ADM Details FY17'!$A$3:$G$3515,7,FALSE)</f>
        <v>0</v>
      </c>
      <c r="G266" s="1">
        <f>VLOOKUP(A266,'ADM Details FY17'!$A$3:$H$3515,8,FALSE)</f>
        <v>0</v>
      </c>
      <c r="H266" s="1">
        <f>VLOOKUP(A266,'ADM Details FY17'!$A$3:$I$3515,9,FALSE)</f>
        <v>0</v>
      </c>
      <c r="I266" s="1">
        <f>VLOOKUP(A266,'ADM Details FY17'!$A$3:$J$3517,10,FALSE)</f>
        <v>0</v>
      </c>
      <c r="J266" s="1">
        <f>VLOOKUP(A266,'ADM Details FY17'!$A$3:$K$3515,11,FALSE)</f>
        <v>0</v>
      </c>
      <c r="K266" s="1">
        <f>VLOOKUP(A266,'ADM Details FY17'!$A$3:$M$3515,13,FALSE)</f>
        <v>2</v>
      </c>
      <c r="L266" s="1">
        <f>VLOOKUP(A266,'ADM Details FY17'!$A$3:$O$3515,15,FALSE)</f>
        <v>0</v>
      </c>
      <c r="M266" s="1">
        <f>VLOOKUP(A266,'ADM Details FY17'!$A$3:$P$3515,16,FALSE)</f>
        <v>0</v>
      </c>
      <c r="N266" s="1">
        <f>VLOOKUP(A266,'ADM Details FY17'!$A$3:$Q$3515,17,FALSE)</f>
        <v>0</v>
      </c>
      <c r="O266" s="1">
        <f>VLOOKUP(A266,'ADM Details FY17'!$A$3:$S$3515,19,FALSE)</f>
        <v>0</v>
      </c>
      <c r="P266" s="1">
        <f>VLOOKUP(A266,'ADM Details FY17'!$A$3:$U$3515,21,FALSE)</f>
        <v>0</v>
      </c>
      <c r="Q266" s="1">
        <f>VLOOKUP(A266,'ADM Details FY17'!$A$3:$V$3515,22,FALSE)</f>
        <v>0</v>
      </c>
      <c r="R266" s="1">
        <f>VLOOKUP(A266,'ADM Details FY17'!$A$3:$W$3515,23,FALSE)</f>
        <v>0</v>
      </c>
      <c r="S266" s="1">
        <f>VLOOKUP(A266,'ADM Details FY17'!$A$3:$X$3515,24,FALSE)</f>
        <v>0</v>
      </c>
      <c r="T266" s="1">
        <f>VLOOKUP(A266,'ADM Details FY17'!$A$3:$Y$3515,25,FALSE)</f>
        <v>0.09</v>
      </c>
      <c r="U266" s="1">
        <f>VLOOKUP(A266,'ADM Details FY17'!$A$3:$AA$3515,27,FALSE)</f>
        <v>0</v>
      </c>
      <c r="V266" s="1">
        <f>IFERROR(VLOOKUP(C266,'eindex _tget pp '!$A$4:$E$615,5,FALSE),0)</f>
        <v>127.4129232335856</v>
      </c>
      <c r="W266" s="31">
        <f>IFERROR(VLOOKUP(C266,'eindex _tget pp '!$A$4:$F$615,6,FALSE),0)</f>
        <v>0.40077795989999998</v>
      </c>
      <c r="X266" s="4">
        <f>IFERROR(VLOOKUP(B266,'eschools 16'!$A$2:$F$25,6,FALSE),1)</f>
        <v>2</v>
      </c>
      <c r="Y266" s="1">
        <f t="shared" si="20"/>
        <v>0</v>
      </c>
      <c r="Z266" s="1">
        <f t="shared" si="21"/>
        <v>0</v>
      </c>
      <c r="AA266" s="31">
        <f>IFERROR(VLOOKUP(C266,'eindex _tget pp '!$A$4:$G$615,7,FALSE),0)</f>
        <v>0.40826561500000003</v>
      </c>
      <c r="AB266" s="1">
        <f>VLOOKUP(A266,'ADM Details FY17'!$A$3:$AB$3515,28,FALSE)</f>
        <v>0</v>
      </c>
      <c r="AC266" s="1">
        <f t="shared" si="22"/>
        <v>0</v>
      </c>
      <c r="AD266" s="1">
        <f t="shared" si="23"/>
        <v>4</v>
      </c>
      <c r="AE266" s="1">
        <f t="shared" si="24"/>
        <v>100</v>
      </c>
    </row>
    <row r="267" spans="1:31" x14ac:dyDescent="0.25">
      <c r="A267" t="str">
        <f>B267&amp;"-"&amp;COUNTIF($B$3:B267,B267)</f>
        <v>236-113</v>
      </c>
      <c r="B267">
        <v>236</v>
      </c>
      <c r="C267" s="18">
        <f>VLOOKUP(A267,'ADM Details FY17'!$A$3:$D$3515,4,FALSE)</f>
        <v>45351</v>
      </c>
      <c r="D267" s="1">
        <f>VLOOKUP(A267,'ADM Details FY17'!$A$3:$E$3515,5,FALSE)</f>
        <v>1</v>
      </c>
      <c r="E267" s="1">
        <f>VLOOKUP(A267,'ADM Details FY17'!$A$3:$F$3515,6,FALSE)</f>
        <v>0</v>
      </c>
      <c r="F267" s="1">
        <f>VLOOKUP(A267,'ADM Details FY17'!$A$3:$G$3515,7,FALSE)</f>
        <v>0</v>
      </c>
      <c r="G267" s="1">
        <f>VLOOKUP(A267,'ADM Details FY17'!$A$3:$H$3515,8,FALSE)</f>
        <v>0</v>
      </c>
      <c r="H267" s="1">
        <f>VLOOKUP(A267,'ADM Details FY17'!$A$3:$I$3515,9,FALSE)</f>
        <v>0</v>
      </c>
      <c r="I267" s="1">
        <f>VLOOKUP(A267,'ADM Details FY17'!$A$3:$J$3517,10,FALSE)</f>
        <v>0</v>
      </c>
      <c r="J267" s="1">
        <f>VLOOKUP(A267,'ADM Details FY17'!$A$3:$K$3515,11,FALSE)</f>
        <v>0</v>
      </c>
      <c r="K267" s="1">
        <f>VLOOKUP(A267,'ADM Details FY17'!$A$3:$M$3515,13,FALSE)</f>
        <v>0</v>
      </c>
      <c r="L267" s="1">
        <f>VLOOKUP(A267,'ADM Details FY17'!$A$3:$O$3515,15,FALSE)</f>
        <v>0</v>
      </c>
      <c r="M267" s="1">
        <f>VLOOKUP(A267,'ADM Details FY17'!$A$3:$P$3515,16,FALSE)</f>
        <v>0</v>
      </c>
      <c r="N267" s="1">
        <f>VLOOKUP(A267,'ADM Details FY17'!$A$3:$Q$3515,17,FALSE)</f>
        <v>0</v>
      </c>
      <c r="O267" s="1">
        <f>VLOOKUP(A267,'ADM Details FY17'!$A$3:$S$3515,19,FALSE)</f>
        <v>0</v>
      </c>
      <c r="P267" s="1">
        <f>VLOOKUP(A267,'ADM Details FY17'!$A$3:$U$3515,21,FALSE)</f>
        <v>0</v>
      </c>
      <c r="Q267" s="1">
        <f>VLOOKUP(A267,'ADM Details FY17'!$A$3:$V$3515,22,FALSE)</f>
        <v>0</v>
      </c>
      <c r="R267" s="1">
        <f>VLOOKUP(A267,'ADM Details FY17'!$A$3:$W$3515,23,FALSE)</f>
        <v>0</v>
      </c>
      <c r="S267" s="1">
        <f>VLOOKUP(A267,'ADM Details FY17'!$A$3:$X$3515,24,FALSE)</f>
        <v>0</v>
      </c>
      <c r="T267" s="1">
        <f>VLOOKUP(A267,'ADM Details FY17'!$A$3:$Y$3515,25,FALSE)</f>
        <v>0</v>
      </c>
      <c r="U267" s="1">
        <f>VLOOKUP(A267,'ADM Details FY17'!$A$3:$AA$3515,27,FALSE)</f>
        <v>0</v>
      </c>
      <c r="V267" s="1">
        <f>IFERROR(VLOOKUP(C267,'eindex _tget pp '!$A$4:$E$615,5,FALSE),0)</f>
        <v>1329.5346943279631</v>
      </c>
      <c r="W267" s="31">
        <f>IFERROR(VLOOKUP(C267,'eindex _tget pp '!$A$4:$F$615,6,FALSE),0)</f>
        <v>4.3220024174000002</v>
      </c>
      <c r="X267" s="4">
        <f>IFERROR(VLOOKUP(B267,'eschools 16'!$A$2:$F$25,6,FALSE),1)</f>
        <v>2</v>
      </c>
      <c r="Y267" s="1">
        <f t="shared" si="20"/>
        <v>0</v>
      </c>
      <c r="Z267" s="1">
        <f t="shared" si="21"/>
        <v>0</v>
      </c>
      <c r="AA267" s="31">
        <f>IFERROR(VLOOKUP(C267,'eindex _tget pp '!$A$4:$G$615,7,FALSE),0)</f>
        <v>0.75782884399999995</v>
      </c>
      <c r="AB267" s="1">
        <f>VLOOKUP(A267,'ADM Details FY17'!$A$3:$AB$3515,28,FALSE)</f>
        <v>0</v>
      </c>
      <c r="AC267" s="1">
        <f t="shared" si="22"/>
        <v>0</v>
      </c>
      <c r="AD267" s="1">
        <f t="shared" si="23"/>
        <v>1</v>
      </c>
      <c r="AE267" s="1">
        <f t="shared" si="24"/>
        <v>25</v>
      </c>
    </row>
    <row r="268" spans="1:31" x14ac:dyDescent="0.25">
      <c r="A268" t="str">
        <f>B268&amp;"-"&amp;COUNTIF($B$3:B268,B268)</f>
        <v>236-114</v>
      </c>
      <c r="B268">
        <v>236</v>
      </c>
      <c r="C268" s="18">
        <f>VLOOKUP(A268,'ADM Details FY17'!$A$3:$D$3515,4,FALSE)</f>
        <v>43836</v>
      </c>
      <c r="D268" s="1">
        <f>VLOOKUP(A268,'ADM Details FY17'!$A$3:$E$3515,5,FALSE)</f>
        <v>5.39</v>
      </c>
      <c r="E268" s="1">
        <f>VLOOKUP(A268,'ADM Details FY17'!$A$3:$F$3515,6,FALSE)</f>
        <v>0</v>
      </c>
      <c r="F268" s="1">
        <f>VLOOKUP(A268,'ADM Details FY17'!$A$3:$G$3515,7,FALSE)</f>
        <v>0</v>
      </c>
      <c r="G268" s="1">
        <f>VLOOKUP(A268,'ADM Details FY17'!$A$3:$H$3515,8,FALSE)</f>
        <v>0</v>
      </c>
      <c r="H268" s="1">
        <f>VLOOKUP(A268,'ADM Details FY17'!$A$3:$I$3515,9,FALSE)</f>
        <v>0</v>
      </c>
      <c r="I268" s="1">
        <f>VLOOKUP(A268,'ADM Details FY17'!$A$3:$J$3517,10,FALSE)</f>
        <v>0</v>
      </c>
      <c r="J268" s="1">
        <f>VLOOKUP(A268,'ADM Details FY17'!$A$3:$K$3515,11,FALSE)</f>
        <v>0</v>
      </c>
      <c r="K268" s="1">
        <f>VLOOKUP(A268,'ADM Details FY17'!$A$3:$M$3515,13,FALSE)</f>
        <v>0.97</v>
      </c>
      <c r="L268" s="1">
        <f>VLOOKUP(A268,'ADM Details FY17'!$A$3:$O$3515,15,FALSE)</f>
        <v>0</v>
      </c>
      <c r="M268" s="1">
        <f>VLOOKUP(A268,'ADM Details FY17'!$A$3:$P$3515,16,FALSE)</f>
        <v>0</v>
      </c>
      <c r="N268" s="1">
        <f>VLOOKUP(A268,'ADM Details FY17'!$A$3:$Q$3515,17,FALSE)</f>
        <v>0</v>
      </c>
      <c r="O268" s="1">
        <f>VLOOKUP(A268,'ADM Details FY17'!$A$3:$S$3515,19,FALSE)</f>
        <v>0</v>
      </c>
      <c r="P268" s="1">
        <f>VLOOKUP(A268,'ADM Details FY17'!$A$3:$U$3515,21,FALSE)</f>
        <v>0.49</v>
      </c>
      <c r="Q268" s="1">
        <f>VLOOKUP(A268,'ADM Details FY17'!$A$3:$V$3515,22,FALSE)</f>
        <v>0</v>
      </c>
      <c r="R268" s="1">
        <f>VLOOKUP(A268,'ADM Details FY17'!$A$3:$W$3515,23,FALSE)</f>
        <v>0</v>
      </c>
      <c r="S268" s="1">
        <f>VLOOKUP(A268,'ADM Details FY17'!$A$3:$X$3515,24,FALSE)</f>
        <v>0</v>
      </c>
      <c r="T268" s="1">
        <f>VLOOKUP(A268,'ADM Details FY17'!$A$3:$Y$3515,25,FALSE)</f>
        <v>0.28000000000000003</v>
      </c>
      <c r="U268" s="1">
        <f>VLOOKUP(A268,'ADM Details FY17'!$A$3:$AA$3515,27,FALSE)</f>
        <v>0</v>
      </c>
      <c r="V268" s="1">
        <f>IFERROR(VLOOKUP(C268,'eindex _tget pp '!$A$4:$E$615,5,FALSE),0)</f>
        <v>111.29046648000877</v>
      </c>
      <c r="W268" s="31">
        <f>IFERROR(VLOOKUP(C268,'eindex _tget pp '!$A$4:$F$615,6,FALSE),0)</f>
        <v>0.78889559840000001</v>
      </c>
      <c r="X268" s="4">
        <f>IFERROR(VLOOKUP(B268,'eschools 16'!$A$2:$F$25,6,FALSE),1)</f>
        <v>2</v>
      </c>
      <c r="Y268" s="1">
        <f t="shared" si="20"/>
        <v>0</v>
      </c>
      <c r="Z268" s="1">
        <f t="shared" si="21"/>
        <v>0</v>
      </c>
      <c r="AA268" s="31">
        <f>IFERROR(VLOOKUP(C268,'eindex _tget pp '!$A$4:$G$615,7,FALSE),0)</f>
        <v>0.41413637399999997</v>
      </c>
      <c r="AB268" s="1">
        <f>VLOOKUP(A268,'ADM Details FY17'!$A$3:$AB$3515,28,FALSE)</f>
        <v>0</v>
      </c>
      <c r="AC268" s="1">
        <f t="shared" si="22"/>
        <v>0</v>
      </c>
      <c r="AD268" s="1">
        <f t="shared" si="23"/>
        <v>5.39</v>
      </c>
      <c r="AE268" s="1">
        <f t="shared" si="24"/>
        <v>134.75</v>
      </c>
    </row>
    <row r="269" spans="1:31" x14ac:dyDescent="0.25">
      <c r="A269" t="str">
        <f>B269&amp;"-"&amp;COUNTIF($B$3:B269,B269)</f>
        <v>236-115</v>
      </c>
      <c r="B269">
        <v>236</v>
      </c>
      <c r="C269" s="18">
        <f>VLOOKUP(A269,'ADM Details FY17'!$A$3:$D$3515,4,FALSE)</f>
        <v>46557</v>
      </c>
      <c r="D269" s="1">
        <f>VLOOKUP(A269,'ADM Details FY17'!$A$3:$E$3515,5,FALSE)</f>
        <v>0.96</v>
      </c>
      <c r="E269" s="1">
        <f>VLOOKUP(A269,'ADM Details FY17'!$A$3:$F$3515,6,FALSE)</f>
        <v>0</v>
      </c>
      <c r="F269" s="1">
        <f>VLOOKUP(A269,'ADM Details FY17'!$A$3:$G$3515,7,FALSE)</f>
        <v>0</v>
      </c>
      <c r="G269" s="1">
        <f>VLOOKUP(A269,'ADM Details FY17'!$A$3:$H$3515,8,FALSE)</f>
        <v>0</v>
      </c>
      <c r="H269" s="1">
        <f>VLOOKUP(A269,'ADM Details FY17'!$A$3:$I$3515,9,FALSE)</f>
        <v>0</v>
      </c>
      <c r="I269" s="1">
        <f>VLOOKUP(A269,'ADM Details FY17'!$A$3:$J$3517,10,FALSE)</f>
        <v>0</v>
      </c>
      <c r="J269" s="1">
        <f>VLOOKUP(A269,'ADM Details FY17'!$A$3:$K$3515,11,FALSE)</f>
        <v>0</v>
      </c>
      <c r="K269" s="1">
        <f>VLOOKUP(A269,'ADM Details FY17'!$A$3:$M$3515,13,FALSE)</f>
        <v>0</v>
      </c>
      <c r="L269" s="1">
        <f>VLOOKUP(A269,'ADM Details FY17'!$A$3:$O$3515,15,FALSE)</f>
        <v>0</v>
      </c>
      <c r="M269" s="1">
        <f>VLOOKUP(A269,'ADM Details FY17'!$A$3:$P$3515,16,FALSE)</f>
        <v>0</v>
      </c>
      <c r="N269" s="1">
        <f>VLOOKUP(A269,'ADM Details FY17'!$A$3:$Q$3515,17,FALSE)</f>
        <v>0</v>
      </c>
      <c r="O269" s="1">
        <f>VLOOKUP(A269,'ADM Details FY17'!$A$3:$S$3515,19,FALSE)</f>
        <v>0</v>
      </c>
      <c r="P269" s="1">
        <f>VLOOKUP(A269,'ADM Details FY17'!$A$3:$U$3515,21,FALSE)</f>
        <v>0</v>
      </c>
      <c r="Q269" s="1">
        <f>VLOOKUP(A269,'ADM Details FY17'!$A$3:$V$3515,22,FALSE)</f>
        <v>0</v>
      </c>
      <c r="R269" s="1">
        <f>VLOOKUP(A269,'ADM Details FY17'!$A$3:$W$3515,23,FALSE)</f>
        <v>0</v>
      </c>
      <c r="S269" s="1">
        <f>VLOOKUP(A269,'ADM Details FY17'!$A$3:$X$3515,24,FALSE)</f>
        <v>0</v>
      </c>
      <c r="T269" s="1">
        <f>VLOOKUP(A269,'ADM Details FY17'!$A$3:$Y$3515,25,FALSE)</f>
        <v>0</v>
      </c>
      <c r="U269" s="1">
        <f>VLOOKUP(A269,'ADM Details FY17'!$A$3:$AA$3515,27,FALSE)</f>
        <v>0</v>
      </c>
      <c r="V269" s="1">
        <f>IFERROR(VLOOKUP(C269,'eindex _tget pp '!$A$4:$E$615,5,FALSE),0)</f>
        <v>0</v>
      </c>
      <c r="W269" s="31">
        <f>IFERROR(VLOOKUP(C269,'eindex _tget pp '!$A$4:$F$615,6,FALSE),0)</f>
        <v>0.28864632699999998</v>
      </c>
      <c r="X269" s="4">
        <f>IFERROR(VLOOKUP(B269,'eschools 16'!$A$2:$F$25,6,FALSE),1)</f>
        <v>2</v>
      </c>
      <c r="Y269" s="1">
        <f t="shared" si="20"/>
        <v>0</v>
      </c>
      <c r="Z269" s="1">
        <f t="shared" si="21"/>
        <v>0</v>
      </c>
      <c r="AA269" s="31">
        <f>IFERROR(VLOOKUP(C269,'eindex _tget pp '!$A$4:$G$615,7,FALSE),0)</f>
        <v>0.05</v>
      </c>
      <c r="AB269" s="1">
        <f>VLOOKUP(A269,'ADM Details FY17'!$A$3:$AB$3515,28,FALSE)</f>
        <v>0</v>
      </c>
      <c r="AC269" s="1">
        <f t="shared" si="22"/>
        <v>0</v>
      </c>
      <c r="AD269" s="1">
        <f t="shared" si="23"/>
        <v>0.96</v>
      </c>
      <c r="AE269" s="1">
        <f t="shared" si="24"/>
        <v>24</v>
      </c>
    </row>
    <row r="270" spans="1:31" x14ac:dyDescent="0.25">
      <c r="A270" t="str">
        <f>B270&amp;"-"&amp;COUNTIF($B$3:B270,B270)</f>
        <v>236-116</v>
      </c>
      <c r="B270">
        <v>236</v>
      </c>
      <c r="C270" s="18">
        <f>VLOOKUP(A270,'ADM Details FY17'!$A$3:$D$3515,4,FALSE)</f>
        <v>50542</v>
      </c>
      <c r="D270" s="1">
        <f>VLOOKUP(A270,'ADM Details FY17'!$A$3:$E$3515,5,FALSE)</f>
        <v>0.34</v>
      </c>
      <c r="E270" s="1">
        <f>VLOOKUP(A270,'ADM Details FY17'!$A$3:$F$3515,6,FALSE)</f>
        <v>0</v>
      </c>
      <c r="F270" s="1">
        <f>VLOOKUP(A270,'ADM Details FY17'!$A$3:$G$3515,7,FALSE)</f>
        <v>0</v>
      </c>
      <c r="G270" s="1">
        <f>VLOOKUP(A270,'ADM Details FY17'!$A$3:$H$3515,8,FALSE)</f>
        <v>0</v>
      </c>
      <c r="H270" s="1">
        <f>VLOOKUP(A270,'ADM Details FY17'!$A$3:$I$3515,9,FALSE)</f>
        <v>0</v>
      </c>
      <c r="I270" s="1">
        <f>VLOOKUP(A270,'ADM Details FY17'!$A$3:$J$3517,10,FALSE)</f>
        <v>0</v>
      </c>
      <c r="J270" s="1">
        <f>VLOOKUP(A270,'ADM Details FY17'!$A$3:$K$3515,11,FALSE)</f>
        <v>0</v>
      </c>
      <c r="K270" s="1">
        <f>VLOOKUP(A270,'ADM Details FY17'!$A$3:$M$3515,13,FALSE)</f>
        <v>0.34</v>
      </c>
      <c r="L270" s="1">
        <f>VLOOKUP(A270,'ADM Details FY17'!$A$3:$O$3515,15,FALSE)</f>
        <v>0</v>
      </c>
      <c r="M270" s="1">
        <f>VLOOKUP(A270,'ADM Details FY17'!$A$3:$P$3515,16,FALSE)</f>
        <v>0</v>
      </c>
      <c r="N270" s="1">
        <f>VLOOKUP(A270,'ADM Details FY17'!$A$3:$Q$3515,17,FALSE)</f>
        <v>0</v>
      </c>
      <c r="O270" s="1">
        <f>VLOOKUP(A270,'ADM Details FY17'!$A$3:$S$3515,19,FALSE)</f>
        <v>0</v>
      </c>
      <c r="P270" s="1">
        <f>VLOOKUP(A270,'ADM Details FY17'!$A$3:$U$3515,21,FALSE)</f>
        <v>0</v>
      </c>
      <c r="Q270" s="1">
        <f>VLOOKUP(A270,'ADM Details FY17'!$A$3:$V$3515,22,FALSE)</f>
        <v>0</v>
      </c>
      <c r="R270" s="1">
        <f>VLOOKUP(A270,'ADM Details FY17'!$A$3:$W$3515,23,FALSE)</f>
        <v>0</v>
      </c>
      <c r="S270" s="1">
        <f>VLOOKUP(A270,'ADM Details FY17'!$A$3:$X$3515,24,FALSE)</f>
        <v>0</v>
      </c>
      <c r="T270" s="1">
        <f>VLOOKUP(A270,'ADM Details FY17'!$A$3:$Y$3515,25,FALSE)</f>
        <v>0</v>
      </c>
      <c r="U270" s="1">
        <f>VLOOKUP(A270,'ADM Details FY17'!$A$3:$AA$3515,27,FALSE)</f>
        <v>0</v>
      </c>
      <c r="V270" s="1">
        <f>IFERROR(VLOOKUP(C270,'eindex _tget pp '!$A$4:$E$615,5,FALSE),0)</f>
        <v>101.14664042121532</v>
      </c>
      <c r="W270" s="31">
        <f>IFERROR(VLOOKUP(C270,'eindex _tget pp '!$A$4:$F$615,6,FALSE),0)</f>
        <v>0.41176731090000002</v>
      </c>
      <c r="X270" s="4">
        <f>IFERROR(VLOOKUP(B270,'eschools 16'!$A$2:$F$25,6,FALSE),1)</f>
        <v>2</v>
      </c>
      <c r="Y270" s="1">
        <f t="shared" si="20"/>
        <v>0</v>
      </c>
      <c r="Z270" s="1">
        <f t="shared" si="21"/>
        <v>0</v>
      </c>
      <c r="AA270" s="31">
        <f>IFERROR(VLOOKUP(C270,'eindex _tget pp '!$A$4:$G$615,7,FALSE),0)</f>
        <v>0.371071812</v>
      </c>
      <c r="AB270" s="1">
        <f>VLOOKUP(A270,'ADM Details FY17'!$A$3:$AB$3515,28,FALSE)</f>
        <v>0</v>
      </c>
      <c r="AC270" s="1">
        <f t="shared" si="22"/>
        <v>0</v>
      </c>
      <c r="AD270" s="1">
        <f t="shared" si="23"/>
        <v>0.34</v>
      </c>
      <c r="AE270" s="1">
        <f t="shared" si="24"/>
        <v>8.5</v>
      </c>
    </row>
    <row r="271" spans="1:31" x14ac:dyDescent="0.25">
      <c r="A271" t="str">
        <f>B271&amp;"-"&amp;COUNTIF($B$3:B271,B271)</f>
        <v>236-117</v>
      </c>
      <c r="B271">
        <v>236</v>
      </c>
      <c r="C271" s="18">
        <f>VLOOKUP(A271,'ADM Details FY17'!$A$3:$D$3515,4,FALSE)</f>
        <v>43844</v>
      </c>
      <c r="D271" s="1">
        <f>VLOOKUP(A271,'ADM Details FY17'!$A$3:$E$3515,5,FALSE)</f>
        <v>59.3</v>
      </c>
      <c r="E271" s="1">
        <f>VLOOKUP(A271,'ADM Details FY17'!$A$3:$F$3515,6,FALSE)</f>
        <v>1</v>
      </c>
      <c r="F271" s="1">
        <f>VLOOKUP(A271,'ADM Details FY17'!$A$3:$G$3515,7,FALSE)</f>
        <v>8.5299999999999994</v>
      </c>
      <c r="G271" s="1">
        <f>VLOOKUP(A271,'ADM Details FY17'!$A$3:$H$3515,8,FALSE)</f>
        <v>0.01</v>
      </c>
      <c r="H271" s="1">
        <f>VLOOKUP(A271,'ADM Details FY17'!$A$3:$I$3515,9,FALSE)</f>
        <v>0</v>
      </c>
      <c r="I271" s="1">
        <f>VLOOKUP(A271,'ADM Details FY17'!$A$3:$J$3517,10,FALSE)</f>
        <v>0</v>
      </c>
      <c r="J271" s="1">
        <f>VLOOKUP(A271,'ADM Details FY17'!$A$3:$K$3515,11,FALSE)</f>
        <v>2</v>
      </c>
      <c r="K271" s="1">
        <f>VLOOKUP(A271,'ADM Details FY17'!$A$3:$M$3515,13,FALSE)</f>
        <v>42.82</v>
      </c>
      <c r="L271" s="1">
        <f>VLOOKUP(A271,'ADM Details FY17'!$A$3:$O$3515,15,FALSE)</f>
        <v>0</v>
      </c>
      <c r="M271" s="1">
        <f>VLOOKUP(A271,'ADM Details FY17'!$A$3:$P$3515,16,FALSE)</f>
        <v>0</v>
      </c>
      <c r="N271" s="1">
        <f>VLOOKUP(A271,'ADM Details FY17'!$A$3:$Q$3515,17,FALSE)</f>
        <v>0</v>
      </c>
      <c r="O271" s="1">
        <f>VLOOKUP(A271,'ADM Details FY17'!$A$3:$S$3515,19,FALSE)</f>
        <v>0</v>
      </c>
      <c r="P271" s="1">
        <f>VLOOKUP(A271,'ADM Details FY17'!$A$3:$U$3515,21,FALSE)</f>
        <v>0.52</v>
      </c>
      <c r="Q271" s="1">
        <f>VLOOKUP(A271,'ADM Details FY17'!$A$3:$V$3515,22,FALSE)</f>
        <v>7.0000000000000007E-2</v>
      </c>
      <c r="R271" s="1">
        <f>VLOOKUP(A271,'ADM Details FY17'!$A$3:$W$3515,23,FALSE)</f>
        <v>0</v>
      </c>
      <c r="S271" s="1">
        <f>VLOOKUP(A271,'ADM Details FY17'!$A$3:$X$3515,24,FALSE)</f>
        <v>0</v>
      </c>
      <c r="T271" s="1">
        <f>VLOOKUP(A271,'ADM Details FY17'!$A$3:$Y$3515,25,FALSE)</f>
        <v>1.66</v>
      </c>
      <c r="U271" s="1">
        <f>VLOOKUP(A271,'ADM Details FY17'!$A$3:$AA$3515,27,FALSE)</f>
        <v>0</v>
      </c>
      <c r="V271" s="1">
        <f>IFERROR(VLOOKUP(C271,'eindex _tget pp '!$A$4:$E$615,5,FALSE),0)</f>
        <v>1635.2245477017691</v>
      </c>
      <c r="W271" s="31">
        <f>IFERROR(VLOOKUP(C271,'eindex _tget pp '!$A$4:$F$615,6,FALSE),0)</f>
        <v>3.3804575904999998</v>
      </c>
      <c r="X271" s="4">
        <f>IFERROR(VLOOKUP(B271,'eschools 16'!$A$2:$F$25,6,FALSE),1)</f>
        <v>2</v>
      </c>
      <c r="Y271" s="1">
        <f t="shared" si="20"/>
        <v>0</v>
      </c>
      <c r="Z271" s="1">
        <f t="shared" si="21"/>
        <v>0</v>
      </c>
      <c r="AA271" s="31">
        <f>IFERROR(VLOOKUP(C271,'eindex _tget pp '!$A$4:$G$615,7,FALSE),0)</f>
        <v>0.84118838500000004</v>
      </c>
      <c r="AB271" s="1">
        <f>VLOOKUP(A271,'ADM Details FY17'!$A$3:$AB$3515,28,FALSE)</f>
        <v>0</v>
      </c>
      <c r="AC271" s="1">
        <f t="shared" si="22"/>
        <v>0</v>
      </c>
      <c r="AD271" s="1">
        <f t="shared" si="23"/>
        <v>59.3</v>
      </c>
      <c r="AE271" s="1">
        <f t="shared" si="24"/>
        <v>1482.5</v>
      </c>
    </row>
    <row r="272" spans="1:31" x14ac:dyDescent="0.25">
      <c r="A272" t="str">
        <f>B272&amp;"-"&amp;COUNTIF($B$3:B272,B272)</f>
        <v>236-118</v>
      </c>
      <c r="B272">
        <v>236</v>
      </c>
      <c r="C272" s="18">
        <f>VLOOKUP(A272,'ADM Details FY17'!$A$3:$D$3515,4,FALSE)</f>
        <v>43851</v>
      </c>
      <c r="D272" s="1">
        <f>VLOOKUP(A272,'ADM Details FY17'!$A$3:$E$3515,5,FALSE)</f>
        <v>3.41</v>
      </c>
      <c r="E272" s="1">
        <f>VLOOKUP(A272,'ADM Details FY17'!$A$3:$F$3515,6,FALSE)</f>
        <v>0</v>
      </c>
      <c r="F272" s="1">
        <f>VLOOKUP(A272,'ADM Details FY17'!$A$3:$G$3515,7,FALSE)</f>
        <v>0</v>
      </c>
      <c r="G272" s="1">
        <f>VLOOKUP(A272,'ADM Details FY17'!$A$3:$H$3515,8,FALSE)</f>
        <v>0</v>
      </c>
      <c r="H272" s="1">
        <f>VLOOKUP(A272,'ADM Details FY17'!$A$3:$I$3515,9,FALSE)</f>
        <v>0</v>
      </c>
      <c r="I272" s="1">
        <f>VLOOKUP(A272,'ADM Details FY17'!$A$3:$J$3517,10,FALSE)</f>
        <v>0</v>
      </c>
      <c r="J272" s="1">
        <f>VLOOKUP(A272,'ADM Details FY17'!$A$3:$K$3515,11,FALSE)</f>
        <v>0</v>
      </c>
      <c r="K272" s="1">
        <f>VLOOKUP(A272,'ADM Details FY17'!$A$3:$M$3515,13,FALSE)</f>
        <v>0.34</v>
      </c>
      <c r="L272" s="1">
        <f>VLOOKUP(A272,'ADM Details FY17'!$A$3:$O$3515,15,FALSE)</f>
        <v>0</v>
      </c>
      <c r="M272" s="1">
        <f>VLOOKUP(A272,'ADM Details FY17'!$A$3:$P$3515,16,FALSE)</f>
        <v>0</v>
      </c>
      <c r="N272" s="1">
        <f>VLOOKUP(A272,'ADM Details FY17'!$A$3:$Q$3515,17,FALSE)</f>
        <v>0</v>
      </c>
      <c r="O272" s="1">
        <f>VLOOKUP(A272,'ADM Details FY17'!$A$3:$S$3515,19,FALSE)</f>
        <v>0</v>
      </c>
      <c r="P272" s="1">
        <f>VLOOKUP(A272,'ADM Details FY17'!$A$3:$U$3515,21,FALSE)</f>
        <v>0</v>
      </c>
      <c r="Q272" s="1">
        <f>VLOOKUP(A272,'ADM Details FY17'!$A$3:$V$3515,22,FALSE)</f>
        <v>0</v>
      </c>
      <c r="R272" s="1">
        <f>VLOOKUP(A272,'ADM Details FY17'!$A$3:$W$3515,23,FALSE)</f>
        <v>0</v>
      </c>
      <c r="S272" s="1">
        <f>VLOOKUP(A272,'ADM Details FY17'!$A$3:$X$3515,24,FALSE)</f>
        <v>0</v>
      </c>
      <c r="T272" s="1">
        <f>VLOOKUP(A272,'ADM Details FY17'!$A$3:$Y$3515,25,FALSE)</f>
        <v>0.54</v>
      </c>
      <c r="U272" s="1">
        <f>VLOOKUP(A272,'ADM Details FY17'!$A$3:$AA$3515,27,FALSE)</f>
        <v>0</v>
      </c>
      <c r="V272" s="1">
        <f>IFERROR(VLOOKUP(C272,'eindex _tget pp '!$A$4:$E$615,5,FALSE),0)</f>
        <v>0</v>
      </c>
      <c r="W272" s="31">
        <f>IFERROR(VLOOKUP(C272,'eindex _tget pp '!$A$4:$F$615,6,FALSE),0)</f>
        <v>0.76052690519999999</v>
      </c>
      <c r="X272" s="4">
        <f>IFERROR(VLOOKUP(B272,'eschools 16'!$A$2:$F$25,6,FALSE),1)</f>
        <v>2</v>
      </c>
      <c r="Y272" s="1">
        <f t="shared" si="20"/>
        <v>0</v>
      </c>
      <c r="Z272" s="1">
        <f t="shared" si="21"/>
        <v>0</v>
      </c>
      <c r="AA272" s="31">
        <f>IFERROR(VLOOKUP(C272,'eindex _tget pp '!$A$4:$G$615,7,FALSE),0)</f>
        <v>0.34193079300000001</v>
      </c>
      <c r="AB272" s="1">
        <f>VLOOKUP(A272,'ADM Details FY17'!$A$3:$AB$3515,28,FALSE)</f>
        <v>0</v>
      </c>
      <c r="AC272" s="1">
        <f t="shared" si="22"/>
        <v>0</v>
      </c>
      <c r="AD272" s="1">
        <f t="shared" si="23"/>
        <v>3.41</v>
      </c>
      <c r="AE272" s="1">
        <f t="shared" si="24"/>
        <v>85.25</v>
      </c>
    </row>
    <row r="273" spans="1:31" x14ac:dyDescent="0.25">
      <c r="A273" t="str">
        <f>B273&amp;"-"&amp;COUNTIF($B$3:B273,B273)</f>
        <v>236-119</v>
      </c>
      <c r="B273">
        <v>236</v>
      </c>
      <c r="C273" s="18">
        <f>VLOOKUP(A273,'ADM Details FY17'!$A$3:$D$3515,4,FALSE)</f>
        <v>43869</v>
      </c>
      <c r="D273" s="1">
        <f>VLOOKUP(A273,'ADM Details FY17'!$A$3:$E$3515,5,FALSE)</f>
        <v>5.47</v>
      </c>
      <c r="E273" s="1">
        <f>VLOOKUP(A273,'ADM Details FY17'!$A$3:$F$3515,6,FALSE)</f>
        <v>0</v>
      </c>
      <c r="F273" s="1">
        <f>VLOOKUP(A273,'ADM Details FY17'!$A$3:$G$3515,7,FALSE)</f>
        <v>0</v>
      </c>
      <c r="G273" s="1">
        <f>VLOOKUP(A273,'ADM Details FY17'!$A$3:$H$3515,8,FALSE)</f>
        <v>1</v>
      </c>
      <c r="H273" s="1">
        <f>VLOOKUP(A273,'ADM Details FY17'!$A$3:$I$3515,9,FALSE)</f>
        <v>0</v>
      </c>
      <c r="I273" s="1">
        <f>VLOOKUP(A273,'ADM Details FY17'!$A$3:$J$3517,10,FALSE)</f>
        <v>0</v>
      </c>
      <c r="J273" s="1">
        <f>VLOOKUP(A273,'ADM Details FY17'!$A$3:$K$3515,11,FALSE)</f>
        <v>0</v>
      </c>
      <c r="K273" s="1">
        <f>VLOOKUP(A273,'ADM Details FY17'!$A$3:$M$3515,13,FALSE)</f>
        <v>3.47</v>
      </c>
      <c r="L273" s="1">
        <f>VLOOKUP(A273,'ADM Details FY17'!$A$3:$O$3515,15,FALSE)</f>
        <v>0</v>
      </c>
      <c r="M273" s="1">
        <f>VLOOKUP(A273,'ADM Details FY17'!$A$3:$P$3515,16,FALSE)</f>
        <v>0</v>
      </c>
      <c r="N273" s="1">
        <f>VLOOKUP(A273,'ADM Details FY17'!$A$3:$Q$3515,17,FALSE)</f>
        <v>0</v>
      </c>
      <c r="O273" s="1">
        <f>VLOOKUP(A273,'ADM Details FY17'!$A$3:$S$3515,19,FALSE)</f>
        <v>0</v>
      </c>
      <c r="P273" s="1">
        <f>VLOOKUP(A273,'ADM Details FY17'!$A$3:$U$3515,21,FALSE)</f>
        <v>0</v>
      </c>
      <c r="Q273" s="1">
        <f>VLOOKUP(A273,'ADM Details FY17'!$A$3:$V$3515,22,FALSE)</f>
        <v>0</v>
      </c>
      <c r="R273" s="1">
        <f>VLOOKUP(A273,'ADM Details FY17'!$A$3:$W$3515,23,FALSE)</f>
        <v>0</v>
      </c>
      <c r="S273" s="1">
        <f>VLOOKUP(A273,'ADM Details FY17'!$A$3:$X$3515,24,FALSE)</f>
        <v>0</v>
      </c>
      <c r="T273" s="1">
        <f>VLOOKUP(A273,'ADM Details FY17'!$A$3:$Y$3515,25,FALSE)</f>
        <v>0.3</v>
      </c>
      <c r="U273" s="1">
        <f>VLOOKUP(A273,'ADM Details FY17'!$A$3:$AA$3515,27,FALSE)</f>
        <v>0</v>
      </c>
      <c r="V273" s="1">
        <f>IFERROR(VLOOKUP(C273,'eindex _tget pp '!$A$4:$E$615,5,FALSE),0)</f>
        <v>753.70239551279542</v>
      </c>
      <c r="W273" s="31">
        <f>IFERROR(VLOOKUP(C273,'eindex _tget pp '!$A$4:$F$615,6,FALSE),0)</f>
        <v>1.1673566279000001</v>
      </c>
      <c r="X273" s="4">
        <f>IFERROR(VLOOKUP(B273,'eschools 16'!$A$2:$F$25,6,FALSE),1)</f>
        <v>2</v>
      </c>
      <c r="Y273" s="1">
        <f t="shared" si="20"/>
        <v>0</v>
      </c>
      <c r="Z273" s="1">
        <f t="shared" si="21"/>
        <v>0</v>
      </c>
      <c r="AA273" s="31">
        <f>IFERROR(VLOOKUP(C273,'eindex _tget pp '!$A$4:$G$615,7,FALSE),0)</f>
        <v>0.70198191099999996</v>
      </c>
      <c r="AB273" s="1">
        <f>VLOOKUP(A273,'ADM Details FY17'!$A$3:$AB$3515,28,FALSE)</f>
        <v>0</v>
      </c>
      <c r="AC273" s="1">
        <f t="shared" si="22"/>
        <v>0</v>
      </c>
      <c r="AD273" s="1">
        <f t="shared" si="23"/>
        <v>5.47</v>
      </c>
      <c r="AE273" s="1">
        <f t="shared" si="24"/>
        <v>136.75</v>
      </c>
    </row>
    <row r="274" spans="1:31" x14ac:dyDescent="0.25">
      <c r="A274" t="str">
        <f>B274&amp;"-"&amp;COUNTIF($B$3:B274,B274)</f>
        <v>236-120</v>
      </c>
      <c r="B274">
        <v>236</v>
      </c>
      <c r="C274" s="18">
        <f>VLOOKUP(A274,'ADM Details FY17'!$A$3:$D$3515,4,FALSE)</f>
        <v>43877</v>
      </c>
      <c r="D274" s="1">
        <f>VLOOKUP(A274,'ADM Details FY17'!$A$3:$E$3515,5,FALSE)</f>
        <v>9.11</v>
      </c>
      <c r="E274" s="1">
        <f>VLOOKUP(A274,'ADM Details FY17'!$A$3:$F$3515,6,FALSE)</f>
        <v>0</v>
      </c>
      <c r="F274" s="1">
        <f>VLOOKUP(A274,'ADM Details FY17'!$A$3:$G$3515,7,FALSE)</f>
        <v>0.28999999999999998</v>
      </c>
      <c r="G274" s="1">
        <f>VLOOKUP(A274,'ADM Details FY17'!$A$3:$H$3515,8,FALSE)</f>
        <v>0</v>
      </c>
      <c r="H274" s="1">
        <f>VLOOKUP(A274,'ADM Details FY17'!$A$3:$I$3515,9,FALSE)</f>
        <v>0</v>
      </c>
      <c r="I274" s="1">
        <f>VLOOKUP(A274,'ADM Details FY17'!$A$3:$J$3517,10,FALSE)</f>
        <v>0</v>
      </c>
      <c r="J274" s="1">
        <f>VLOOKUP(A274,'ADM Details FY17'!$A$3:$K$3515,11,FALSE)</f>
        <v>0</v>
      </c>
      <c r="K274" s="1">
        <f>VLOOKUP(A274,'ADM Details FY17'!$A$3:$M$3515,13,FALSE)</f>
        <v>3.33</v>
      </c>
      <c r="L274" s="1">
        <f>VLOOKUP(A274,'ADM Details FY17'!$A$3:$O$3515,15,FALSE)</f>
        <v>0</v>
      </c>
      <c r="M274" s="1">
        <f>VLOOKUP(A274,'ADM Details FY17'!$A$3:$P$3515,16,FALSE)</f>
        <v>0</v>
      </c>
      <c r="N274" s="1">
        <f>VLOOKUP(A274,'ADM Details FY17'!$A$3:$Q$3515,17,FALSE)</f>
        <v>0</v>
      </c>
      <c r="O274" s="1">
        <f>VLOOKUP(A274,'ADM Details FY17'!$A$3:$S$3515,19,FALSE)</f>
        <v>0</v>
      </c>
      <c r="P274" s="1">
        <f>VLOOKUP(A274,'ADM Details FY17'!$A$3:$U$3515,21,FALSE)</f>
        <v>0.35</v>
      </c>
      <c r="Q274" s="1">
        <f>VLOOKUP(A274,'ADM Details FY17'!$A$3:$V$3515,22,FALSE)</f>
        <v>0</v>
      </c>
      <c r="R274" s="1">
        <f>VLOOKUP(A274,'ADM Details FY17'!$A$3:$W$3515,23,FALSE)</f>
        <v>0</v>
      </c>
      <c r="S274" s="1">
        <f>VLOOKUP(A274,'ADM Details FY17'!$A$3:$X$3515,24,FALSE)</f>
        <v>0</v>
      </c>
      <c r="T274" s="1">
        <f>VLOOKUP(A274,'ADM Details FY17'!$A$3:$Y$3515,25,FALSE)</f>
        <v>0</v>
      </c>
      <c r="U274" s="1">
        <f>VLOOKUP(A274,'ADM Details FY17'!$A$3:$AA$3515,27,FALSE)</f>
        <v>0</v>
      </c>
      <c r="V274" s="1">
        <f>IFERROR(VLOOKUP(C274,'eindex _tget pp '!$A$4:$E$615,5,FALSE),0)</f>
        <v>368.29343461474542</v>
      </c>
      <c r="W274" s="31">
        <f>IFERROR(VLOOKUP(C274,'eindex _tget pp '!$A$4:$F$615,6,FALSE),0)</f>
        <v>0.64318991780000001</v>
      </c>
      <c r="X274" s="4">
        <f>IFERROR(VLOOKUP(B274,'eschools 16'!$A$2:$F$25,6,FALSE),1)</f>
        <v>2</v>
      </c>
      <c r="Y274" s="1">
        <f t="shared" si="20"/>
        <v>0</v>
      </c>
      <c r="Z274" s="1">
        <f t="shared" si="21"/>
        <v>0</v>
      </c>
      <c r="AA274" s="31">
        <f>IFERROR(VLOOKUP(C274,'eindex _tget pp '!$A$4:$G$615,7,FALSE),0)</f>
        <v>0.48889373899999999</v>
      </c>
      <c r="AB274" s="1">
        <f>VLOOKUP(A274,'ADM Details FY17'!$A$3:$AB$3515,28,FALSE)</f>
        <v>0</v>
      </c>
      <c r="AC274" s="1">
        <f t="shared" si="22"/>
        <v>0</v>
      </c>
      <c r="AD274" s="1">
        <f t="shared" si="23"/>
        <v>9.11</v>
      </c>
      <c r="AE274" s="1">
        <f t="shared" si="24"/>
        <v>227.75</v>
      </c>
    </row>
    <row r="275" spans="1:31" x14ac:dyDescent="0.25">
      <c r="A275" t="str">
        <f>B275&amp;"-"&amp;COUNTIF($B$3:B275,B275)</f>
        <v>236-121</v>
      </c>
      <c r="B275">
        <v>236</v>
      </c>
      <c r="C275" s="18">
        <f>VLOOKUP(A275,'ADM Details FY17'!$A$3:$D$3515,4,FALSE)</f>
        <v>47027</v>
      </c>
      <c r="D275" s="1">
        <f>VLOOKUP(A275,'ADM Details FY17'!$A$3:$E$3515,5,FALSE)</f>
        <v>11.99</v>
      </c>
      <c r="E275" s="1">
        <f>VLOOKUP(A275,'ADM Details FY17'!$A$3:$F$3515,6,FALSE)</f>
        <v>0</v>
      </c>
      <c r="F275" s="1">
        <f>VLOOKUP(A275,'ADM Details FY17'!$A$3:$G$3515,7,FALSE)</f>
        <v>0.7</v>
      </c>
      <c r="G275" s="1">
        <f>VLOOKUP(A275,'ADM Details FY17'!$A$3:$H$3515,8,FALSE)</f>
        <v>0</v>
      </c>
      <c r="H275" s="1">
        <f>VLOOKUP(A275,'ADM Details FY17'!$A$3:$I$3515,9,FALSE)</f>
        <v>0</v>
      </c>
      <c r="I275" s="1">
        <f>VLOOKUP(A275,'ADM Details FY17'!$A$3:$J$3517,10,FALSE)</f>
        <v>0</v>
      </c>
      <c r="J275" s="1">
        <f>VLOOKUP(A275,'ADM Details FY17'!$A$3:$K$3515,11,FALSE)</f>
        <v>0</v>
      </c>
      <c r="K275" s="1">
        <f>VLOOKUP(A275,'ADM Details FY17'!$A$3:$M$3515,13,FALSE)</f>
        <v>1.19</v>
      </c>
      <c r="L275" s="1">
        <f>VLOOKUP(A275,'ADM Details FY17'!$A$3:$O$3515,15,FALSE)</f>
        <v>0</v>
      </c>
      <c r="M275" s="1">
        <f>VLOOKUP(A275,'ADM Details FY17'!$A$3:$P$3515,16,FALSE)</f>
        <v>0</v>
      </c>
      <c r="N275" s="1">
        <f>VLOOKUP(A275,'ADM Details FY17'!$A$3:$Q$3515,17,FALSE)</f>
        <v>0</v>
      </c>
      <c r="O275" s="1">
        <f>VLOOKUP(A275,'ADM Details FY17'!$A$3:$S$3515,19,FALSE)</f>
        <v>0</v>
      </c>
      <c r="P275" s="1">
        <f>VLOOKUP(A275,'ADM Details FY17'!$A$3:$U$3515,21,FALSE)</f>
        <v>0</v>
      </c>
      <c r="Q275" s="1">
        <f>VLOOKUP(A275,'ADM Details FY17'!$A$3:$V$3515,22,FALSE)</f>
        <v>0</v>
      </c>
      <c r="R275" s="1">
        <f>VLOOKUP(A275,'ADM Details FY17'!$A$3:$W$3515,23,FALSE)</f>
        <v>0</v>
      </c>
      <c r="S275" s="1">
        <f>VLOOKUP(A275,'ADM Details FY17'!$A$3:$X$3515,24,FALSE)</f>
        <v>0</v>
      </c>
      <c r="T275" s="1">
        <f>VLOOKUP(A275,'ADM Details FY17'!$A$3:$Y$3515,25,FALSE)</f>
        <v>0.09</v>
      </c>
      <c r="U275" s="1">
        <f>VLOOKUP(A275,'ADM Details FY17'!$A$3:$AA$3515,27,FALSE)</f>
        <v>0</v>
      </c>
      <c r="V275" s="1">
        <f>IFERROR(VLOOKUP(C275,'eindex _tget pp '!$A$4:$E$615,5,FALSE),0)</f>
        <v>0</v>
      </c>
      <c r="W275" s="31">
        <f>IFERROR(VLOOKUP(C275,'eindex _tget pp '!$A$4:$F$615,6,FALSE),0)</f>
        <v>9.4266410999999994E-2</v>
      </c>
      <c r="X275" s="4">
        <f>IFERROR(VLOOKUP(B275,'eschools 16'!$A$2:$F$25,6,FALSE),1)</f>
        <v>2</v>
      </c>
      <c r="Y275" s="1">
        <f t="shared" si="20"/>
        <v>0</v>
      </c>
      <c r="Z275" s="1">
        <f t="shared" si="21"/>
        <v>0</v>
      </c>
      <c r="AA275" s="31">
        <f>IFERROR(VLOOKUP(C275,'eindex _tget pp '!$A$4:$G$615,7,FALSE),0)</f>
        <v>0.22631918000000001</v>
      </c>
      <c r="AB275" s="1">
        <f>VLOOKUP(A275,'ADM Details FY17'!$A$3:$AB$3515,28,FALSE)</f>
        <v>0</v>
      </c>
      <c r="AC275" s="1">
        <f t="shared" si="22"/>
        <v>0</v>
      </c>
      <c r="AD275" s="1">
        <f t="shared" si="23"/>
        <v>11.99</v>
      </c>
      <c r="AE275" s="1">
        <f t="shared" si="24"/>
        <v>299.75</v>
      </c>
    </row>
    <row r="276" spans="1:31" x14ac:dyDescent="0.25">
      <c r="A276" t="str">
        <f>B276&amp;"-"&amp;COUNTIF($B$3:B276,B276)</f>
        <v>236-122</v>
      </c>
      <c r="B276">
        <v>236</v>
      </c>
      <c r="C276" s="18">
        <f>VLOOKUP(A276,'ADM Details FY17'!$A$3:$D$3515,4,FALSE)</f>
        <v>43901</v>
      </c>
      <c r="D276" s="1">
        <f>VLOOKUP(A276,'ADM Details FY17'!$A$3:$E$3515,5,FALSE)</f>
        <v>6.54</v>
      </c>
      <c r="E276" s="1">
        <f>VLOOKUP(A276,'ADM Details FY17'!$A$3:$F$3515,6,FALSE)</f>
        <v>0</v>
      </c>
      <c r="F276" s="1">
        <f>VLOOKUP(A276,'ADM Details FY17'!$A$3:$G$3515,7,FALSE)</f>
        <v>0</v>
      </c>
      <c r="G276" s="1">
        <f>VLOOKUP(A276,'ADM Details FY17'!$A$3:$H$3515,8,FALSE)</f>
        <v>0</v>
      </c>
      <c r="H276" s="1">
        <f>VLOOKUP(A276,'ADM Details FY17'!$A$3:$I$3515,9,FALSE)</f>
        <v>0</v>
      </c>
      <c r="I276" s="1">
        <f>VLOOKUP(A276,'ADM Details FY17'!$A$3:$J$3517,10,FALSE)</f>
        <v>0</v>
      </c>
      <c r="J276" s="1">
        <f>VLOOKUP(A276,'ADM Details FY17'!$A$3:$K$3515,11,FALSE)</f>
        <v>0</v>
      </c>
      <c r="K276" s="1">
        <f>VLOOKUP(A276,'ADM Details FY17'!$A$3:$M$3515,13,FALSE)</f>
        <v>2.54</v>
      </c>
      <c r="L276" s="1">
        <f>VLOOKUP(A276,'ADM Details FY17'!$A$3:$O$3515,15,FALSE)</f>
        <v>0</v>
      </c>
      <c r="M276" s="1">
        <f>VLOOKUP(A276,'ADM Details FY17'!$A$3:$P$3515,16,FALSE)</f>
        <v>0</v>
      </c>
      <c r="N276" s="1">
        <f>VLOOKUP(A276,'ADM Details FY17'!$A$3:$Q$3515,17,FALSE)</f>
        <v>0</v>
      </c>
      <c r="O276" s="1">
        <f>VLOOKUP(A276,'ADM Details FY17'!$A$3:$S$3515,19,FALSE)</f>
        <v>0</v>
      </c>
      <c r="P276" s="1">
        <f>VLOOKUP(A276,'ADM Details FY17'!$A$3:$U$3515,21,FALSE)</f>
        <v>0</v>
      </c>
      <c r="Q276" s="1">
        <f>VLOOKUP(A276,'ADM Details FY17'!$A$3:$V$3515,22,FALSE)</f>
        <v>0</v>
      </c>
      <c r="R276" s="1">
        <f>VLOOKUP(A276,'ADM Details FY17'!$A$3:$W$3515,23,FALSE)</f>
        <v>0</v>
      </c>
      <c r="S276" s="1">
        <f>VLOOKUP(A276,'ADM Details FY17'!$A$3:$X$3515,24,FALSE)</f>
        <v>0</v>
      </c>
      <c r="T276" s="1">
        <f>VLOOKUP(A276,'ADM Details FY17'!$A$3:$Y$3515,25,FALSE)</f>
        <v>0.2</v>
      </c>
      <c r="U276" s="1">
        <f>VLOOKUP(A276,'ADM Details FY17'!$A$3:$AA$3515,27,FALSE)</f>
        <v>0</v>
      </c>
      <c r="V276" s="1">
        <f>IFERROR(VLOOKUP(C276,'eindex _tget pp '!$A$4:$E$615,5,FALSE),0)</f>
        <v>1665.9332201790639</v>
      </c>
      <c r="W276" s="31">
        <f>IFERROR(VLOOKUP(C276,'eindex _tget pp '!$A$4:$F$615,6,FALSE),0)</f>
        <v>3.7293898327999999</v>
      </c>
      <c r="X276" s="4">
        <f>IFERROR(VLOOKUP(B276,'eschools 16'!$A$2:$F$25,6,FALSE),1)</f>
        <v>2</v>
      </c>
      <c r="Y276" s="1">
        <f t="shared" si="20"/>
        <v>0</v>
      </c>
      <c r="Z276" s="1">
        <f t="shared" si="21"/>
        <v>0</v>
      </c>
      <c r="AA276" s="31">
        <f>IFERROR(VLOOKUP(C276,'eindex _tget pp '!$A$4:$G$615,7,FALSE),0)</f>
        <v>0.79655707600000003</v>
      </c>
      <c r="AB276" s="1">
        <f>VLOOKUP(A276,'ADM Details FY17'!$A$3:$AB$3515,28,FALSE)</f>
        <v>0</v>
      </c>
      <c r="AC276" s="1">
        <f t="shared" si="22"/>
        <v>0</v>
      </c>
      <c r="AD276" s="1">
        <f t="shared" si="23"/>
        <v>6.54</v>
      </c>
      <c r="AE276" s="1">
        <f t="shared" si="24"/>
        <v>163.5</v>
      </c>
    </row>
    <row r="277" spans="1:31" x14ac:dyDescent="0.25">
      <c r="A277" t="str">
        <f>B277&amp;"-"&amp;COUNTIF($B$3:B277,B277)</f>
        <v>236-123</v>
      </c>
      <c r="B277">
        <v>236</v>
      </c>
      <c r="C277" s="18">
        <f>VLOOKUP(A277,'ADM Details FY17'!$A$3:$D$3515,4,FALSE)</f>
        <v>46409</v>
      </c>
      <c r="D277" s="1">
        <f>VLOOKUP(A277,'ADM Details FY17'!$A$3:$E$3515,5,FALSE)</f>
        <v>0.57999999999999996</v>
      </c>
      <c r="E277" s="1">
        <f>VLOOKUP(A277,'ADM Details FY17'!$A$3:$F$3515,6,FALSE)</f>
        <v>0</v>
      </c>
      <c r="F277" s="1">
        <f>VLOOKUP(A277,'ADM Details FY17'!$A$3:$G$3515,7,FALSE)</f>
        <v>0</v>
      </c>
      <c r="G277" s="1">
        <f>VLOOKUP(A277,'ADM Details FY17'!$A$3:$H$3515,8,FALSE)</f>
        <v>0</v>
      </c>
      <c r="H277" s="1">
        <f>VLOOKUP(A277,'ADM Details FY17'!$A$3:$I$3515,9,FALSE)</f>
        <v>0</v>
      </c>
      <c r="I277" s="1">
        <f>VLOOKUP(A277,'ADM Details FY17'!$A$3:$J$3517,10,FALSE)</f>
        <v>0</v>
      </c>
      <c r="J277" s="1">
        <f>VLOOKUP(A277,'ADM Details FY17'!$A$3:$K$3515,11,FALSE)</f>
        <v>0</v>
      </c>
      <c r="K277" s="1">
        <f>VLOOKUP(A277,'ADM Details FY17'!$A$3:$M$3515,13,FALSE)</f>
        <v>0.57999999999999996</v>
      </c>
      <c r="L277" s="1">
        <f>VLOOKUP(A277,'ADM Details FY17'!$A$3:$O$3515,15,FALSE)</f>
        <v>0</v>
      </c>
      <c r="M277" s="1">
        <f>VLOOKUP(A277,'ADM Details FY17'!$A$3:$P$3515,16,FALSE)</f>
        <v>0</v>
      </c>
      <c r="N277" s="1">
        <f>VLOOKUP(A277,'ADM Details FY17'!$A$3:$Q$3515,17,FALSE)</f>
        <v>0</v>
      </c>
      <c r="O277" s="1">
        <f>VLOOKUP(A277,'ADM Details FY17'!$A$3:$S$3515,19,FALSE)</f>
        <v>0</v>
      </c>
      <c r="P277" s="1">
        <f>VLOOKUP(A277,'ADM Details FY17'!$A$3:$U$3515,21,FALSE)</f>
        <v>0</v>
      </c>
      <c r="Q277" s="1">
        <f>VLOOKUP(A277,'ADM Details FY17'!$A$3:$V$3515,22,FALSE)</f>
        <v>0</v>
      </c>
      <c r="R277" s="1">
        <f>VLOOKUP(A277,'ADM Details FY17'!$A$3:$W$3515,23,FALSE)</f>
        <v>0</v>
      </c>
      <c r="S277" s="1">
        <f>VLOOKUP(A277,'ADM Details FY17'!$A$3:$X$3515,24,FALSE)</f>
        <v>0</v>
      </c>
      <c r="T277" s="1">
        <f>VLOOKUP(A277,'ADM Details FY17'!$A$3:$Y$3515,25,FALSE)</f>
        <v>0</v>
      </c>
      <c r="U277" s="1">
        <f>VLOOKUP(A277,'ADM Details FY17'!$A$3:$AA$3515,27,FALSE)</f>
        <v>0</v>
      </c>
      <c r="V277" s="1">
        <f>IFERROR(VLOOKUP(C277,'eindex _tget pp '!$A$4:$E$615,5,FALSE),0)</f>
        <v>764.68637020144433</v>
      </c>
      <c r="W277" s="31">
        <f>IFERROR(VLOOKUP(C277,'eindex _tget pp '!$A$4:$F$615,6,FALSE),0)</f>
        <v>1.547933566</v>
      </c>
      <c r="X277" s="4">
        <f>IFERROR(VLOOKUP(B277,'eschools 16'!$A$2:$F$25,6,FALSE),1)</f>
        <v>2</v>
      </c>
      <c r="Y277" s="1">
        <f t="shared" si="20"/>
        <v>0</v>
      </c>
      <c r="Z277" s="1">
        <f t="shared" si="21"/>
        <v>0</v>
      </c>
      <c r="AA277" s="31">
        <f>IFERROR(VLOOKUP(C277,'eindex _tget pp '!$A$4:$G$615,7,FALSE),0)</f>
        <v>0.57923225499999997</v>
      </c>
      <c r="AB277" s="1">
        <f>VLOOKUP(A277,'ADM Details FY17'!$A$3:$AB$3515,28,FALSE)</f>
        <v>0</v>
      </c>
      <c r="AC277" s="1">
        <f t="shared" si="22"/>
        <v>0</v>
      </c>
      <c r="AD277" s="1">
        <f t="shared" si="23"/>
        <v>0.57999999999999996</v>
      </c>
      <c r="AE277" s="1">
        <f t="shared" si="24"/>
        <v>14.499999999999998</v>
      </c>
    </row>
    <row r="278" spans="1:31" x14ac:dyDescent="0.25">
      <c r="A278" t="str">
        <f>B278&amp;"-"&amp;COUNTIF($B$3:B278,B278)</f>
        <v>236-124</v>
      </c>
      <c r="B278">
        <v>236</v>
      </c>
      <c r="C278" s="18">
        <f>VLOOKUP(A278,'ADM Details FY17'!$A$3:$D$3515,4,FALSE)</f>
        <v>69682</v>
      </c>
      <c r="D278" s="1">
        <f>VLOOKUP(A278,'ADM Details FY17'!$A$3:$E$3515,5,FALSE)</f>
        <v>2.73</v>
      </c>
      <c r="E278" s="1">
        <f>VLOOKUP(A278,'ADM Details FY17'!$A$3:$F$3515,6,FALSE)</f>
        <v>0</v>
      </c>
      <c r="F278" s="1">
        <f>VLOOKUP(A278,'ADM Details FY17'!$A$3:$G$3515,7,FALSE)</f>
        <v>0</v>
      </c>
      <c r="G278" s="1">
        <f>VLOOKUP(A278,'ADM Details FY17'!$A$3:$H$3515,8,FALSE)</f>
        <v>0</v>
      </c>
      <c r="H278" s="1">
        <f>VLOOKUP(A278,'ADM Details FY17'!$A$3:$I$3515,9,FALSE)</f>
        <v>0</v>
      </c>
      <c r="I278" s="1">
        <f>VLOOKUP(A278,'ADM Details FY17'!$A$3:$J$3517,10,FALSE)</f>
        <v>0</v>
      </c>
      <c r="J278" s="1">
        <f>VLOOKUP(A278,'ADM Details FY17'!$A$3:$K$3515,11,FALSE)</f>
        <v>0</v>
      </c>
      <c r="K278" s="1">
        <f>VLOOKUP(A278,'ADM Details FY17'!$A$3:$M$3515,13,FALSE)</f>
        <v>1.25</v>
      </c>
      <c r="L278" s="1">
        <f>VLOOKUP(A278,'ADM Details FY17'!$A$3:$O$3515,15,FALSE)</f>
        <v>0</v>
      </c>
      <c r="M278" s="1">
        <f>VLOOKUP(A278,'ADM Details FY17'!$A$3:$P$3515,16,FALSE)</f>
        <v>0</v>
      </c>
      <c r="N278" s="1">
        <f>VLOOKUP(A278,'ADM Details FY17'!$A$3:$Q$3515,17,FALSE)</f>
        <v>0</v>
      </c>
      <c r="O278" s="1">
        <f>VLOOKUP(A278,'ADM Details FY17'!$A$3:$S$3515,19,FALSE)</f>
        <v>0</v>
      </c>
      <c r="P278" s="1">
        <f>VLOOKUP(A278,'ADM Details FY17'!$A$3:$U$3515,21,FALSE)</f>
        <v>0</v>
      </c>
      <c r="Q278" s="1">
        <f>VLOOKUP(A278,'ADM Details FY17'!$A$3:$V$3515,22,FALSE)</f>
        <v>0</v>
      </c>
      <c r="R278" s="1">
        <f>VLOOKUP(A278,'ADM Details FY17'!$A$3:$W$3515,23,FALSE)</f>
        <v>0</v>
      </c>
      <c r="S278" s="1">
        <f>VLOOKUP(A278,'ADM Details FY17'!$A$3:$X$3515,24,FALSE)</f>
        <v>0</v>
      </c>
      <c r="T278" s="1">
        <f>VLOOKUP(A278,'ADM Details FY17'!$A$3:$Y$3515,25,FALSE)</f>
        <v>0.1</v>
      </c>
      <c r="U278" s="1">
        <f>VLOOKUP(A278,'ADM Details FY17'!$A$3:$AA$3515,27,FALSE)</f>
        <v>0</v>
      </c>
      <c r="V278" s="1">
        <f>IFERROR(VLOOKUP(C278,'eindex _tget pp '!$A$4:$E$615,5,FALSE),0)</f>
        <v>164.43859763874809</v>
      </c>
      <c r="W278" s="31">
        <f>IFERROR(VLOOKUP(C278,'eindex _tget pp '!$A$4:$F$615,6,FALSE),0)</f>
        <v>0.60908665299999998</v>
      </c>
      <c r="X278" s="4">
        <f>IFERROR(VLOOKUP(B278,'eschools 16'!$A$2:$F$25,6,FALSE),1)</f>
        <v>2</v>
      </c>
      <c r="Y278" s="1">
        <f t="shared" si="20"/>
        <v>0</v>
      </c>
      <c r="Z278" s="1">
        <f t="shared" si="21"/>
        <v>0</v>
      </c>
      <c r="AA278" s="31">
        <f>IFERROR(VLOOKUP(C278,'eindex _tget pp '!$A$4:$G$615,7,FALSE),0)</f>
        <v>0.47640077800000002</v>
      </c>
      <c r="AB278" s="1">
        <f>VLOOKUP(A278,'ADM Details FY17'!$A$3:$AB$3515,28,FALSE)</f>
        <v>0</v>
      </c>
      <c r="AC278" s="1">
        <f t="shared" si="22"/>
        <v>0</v>
      </c>
      <c r="AD278" s="1">
        <f t="shared" si="23"/>
        <v>2.73</v>
      </c>
      <c r="AE278" s="1">
        <f t="shared" si="24"/>
        <v>68.25</v>
      </c>
    </row>
    <row r="279" spans="1:31" x14ac:dyDescent="0.25">
      <c r="A279" t="str">
        <f>B279&amp;"-"&amp;COUNTIF($B$3:B279,B279)</f>
        <v>236-125</v>
      </c>
      <c r="B279">
        <v>236</v>
      </c>
      <c r="C279" s="18">
        <f>VLOOKUP(A279,'ADM Details FY17'!$A$3:$D$3515,4,FALSE)</f>
        <v>47845</v>
      </c>
      <c r="D279" s="1">
        <f>VLOOKUP(A279,'ADM Details FY17'!$A$3:$E$3515,5,FALSE)</f>
        <v>2.36</v>
      </c>
      <c r="E279" s="1">
        <f>VLOOKUP(A279,'ADM Details FY17'!$A$3:$F$3515,6,FALSE)</f>
        <v>0</v>
      </c>
      <c r="F279" s="1">
        <f>VLOOKUP(A279,'ADM Details FY17'!$A$3:$G$3515,7,FALSE)</f>
        <v>0.86</v>
      </c>
      <c r="G279" s="1">
        <f>VLOOKUP(A279,'ADM Details FY17'!$A$3:$H$3515,8,FALSE)</f>
        <v>0</v>
      </c>
      <c r="H279" s="1">
        <f>VLOOKUP(A279,'ADM Details FY17'!$A$3:$I$3515,9,FALSE)</f>
        <v>0</v>
      </c>
      <c r="I279" s="1">
        <f>VLOOKUP(A279,'ADM Details FY17'!$A$3:$J$3517,10,FALSE)</f>
        <v>0</v>
      </c>
      <c r="J279" s="1">
        <f>VLOOKUP(A279,'ADM Details FY17'!$A$3:$K$3515,11,FALSE)</f>
        <v>0</v>
      </c>
      <c r="K279" s="1">
        <f>VLOOKUP(A279,'ADM Details FY17'!$A$3:$M$3515,13,FALSE)</f>
        <v>0</v>
      </c>
      <c r="L279" s="1">
        <f>VLOOKUP(A279,'ADM Details FY17'!$A$3:$O$3515,15,FALSE)</f>
        <v>0</v>
      </c>
      <c r="M279" s="1">
        <f>VLOOKUP(A279,'ADM Details FY17'!$A$3:$P$3515,16,FALSE)</f>
        <v>0</v>
      </c>
      <c r="N279" s="1">
        <f>VLOOKUP(A279,'ADM Details FY17'!$A$3:$Q$3515,17,FALSE)</f>
        <v>0</v>
      </c>
      <c r="O279" s="1">
        <f>VLOOKUP(A279,'ADM Details FY17'!$A$3:$S$3515,19,FALSE)</f>
        <v>0</v>
      </c>
      <c r="P279" s="1">
        <f>VLOOKUP(A279,'ADM Details FY17'!$A$3:$U$3515,21,FALSE)</f>
        <v>0</v>
      </c>
      <c r="Q279" s="1">
        <f>VLOOKUP(A279,'ADM Details FY17'!$A$3:$V$3515,22,FALSE)</f>
        <v>0</v>
      </c>
      <c r="R279" s="1">
        <f>VLOOKUP(A279,'ADM Details FY17'!$A$3:$W$3515,23,FALSE)</f>
        <v>0</v>
      </c>
      <c r="S279" s="1">
        <f>VLOOKUP(A279,'ADM Details FY17'!$A$3:$X$3515,24,FALSE)</f>
        <v>0</v>
      </c>
      <c r="T279" s="1">
        <f>VLOOKUP(A279,'ADM Details FY17'!$A$3:$Y$3515,25,FALSE)</f>
        <v>0</v>
      </c>
      <c r="U279" s="1">
        <f>VLOOKUP(A279,'ADM Details FY17'!$A$3:$AA$3515,27,FALSE)</f>
        <v>0</v>
      </c>
      <c r="V279" s="1">
        <f>IFERROR(VLOOKUP(C279,'eindex _tget pp '!$A$4:$E$615,5,FALSE),0)</f>
        <v>18.849802509699746</v>
      </c>
      <c r="W279" s="31">
        <f>IFERROR(VLOOKUP(C279,'eindex _tget pp '!$A$4:$F$615,6,FALSE),0)</f>
        <v>0.39707610510000002</v>
      </c>
      <c r="X279" s="4">
        <f>IFERROR(VLOOKUP(B279,'eschools 16'!$A$2:$F$25,6,FALSE),1)</f>
        <v>2</v>
      </c>
      <c r="Y279" s="1">
        <f t="shared" si="20"/>
        <v>0</v>
      </c>
      <c r="Z279" s="1">
        <f t="shared" si="21"/>
        <v>0</v>
      </c>
      <c r="AA279" s="31">
        <f>IFERROR(VLOOKUP(C279,'eindex _tget pp '!$A$4:$G$615,7,FALSE),0)</f>
        <v>0.320619553</v>
      </c>
      <c r="AB279" s="1">
        <f>VLOOKUP(A279,'ADM Details FY17'!$A$3:$AB$3515,28,FALSE)</f>
        <v>0</v>
      </c>
      <c r="AC279" s="1">
        <f t="shared" si="22"/>
        <v>0</v>
      </c>
      <c r="AD279" s="1">
        <f t="shared" si="23"/>
        <v>2.36</v>
      </c>
      <c r="AE279" s="1">
        <f t="shared" si="24"/>
        <v>59</v>
      </c>
    </row>
    <row r="280" spans="1:31" x14ac:dyDescent="0.25">
      <c r="A280" t="str">
        <f>B280&amp;"-"&amp;COUNTIF($B$3:B280,B280)</f>
        <v>236-126</v>
      </c>
      <c r="B280">
        <v>236</v>
      </c>
      <c r="C280" s="18">
        <f>VLOOKUP(A280,'ADM Details FY17'!$A$3:$D$3515,4,FALSE)</f>
        <v>43919</v>
      </c>
      <c r="D280" s="1">
        <f>VLOOKUP(A280,'ADM Details FY17'!$A$3:$E$3515,5,FALSE)</f>
        <v>1</v>
      </c>
      <c r="E280" s="1">
        <f>VLOOKUP(A280,'ADM Details FY17'!$A$3:$F$3515,6,FALSE)</f>
        <v>0</v>
      </c>
      <c r="F280" s="1">
        <f>VLOOKUP(A280,'ADM Details FY17'!$A$3:$G$3515,7,FALSE)</f>
        <v>0</v>
      </c>
      <c r="G280" s="1">
        <f>VLOOKUP(A280,'ADM Details FY17'!$A$3:$H$3515,8,FALSE)</f>
        <v>0</v>
      </c>
      <c r="H280" s="1">
        <f>VLOOKUP(A280,'ADM Details FY17'!$A$3:$I$3515,9,FALSE)</f>
        <v>0</v>
      </c>
      <c r="I280" s="1">
        <f>VLOOKUP(A280,'ADM Details FY17'!$A$3:$J$3517,10,FALSE)</f>
        <v>0</v>
      </c>
      <c r="J280" s="1">
        <f>VLOOKUP(A280,'ADM Details FY17'!$A$3:$K$3515,11,FALSE)</f>
        <v>0</v>
      </c>
      <c r="K280" s="1">
        <f>VLOOKUP(A280,'ADM Details FY17'!$A$3:$M$3515,13,FALSE)</f>
        <v>1</v>
      </c>
      <c r="L280" s="1">
        <f>VLOOKUP(A280,'ADM Details FY17'!$A$3:$O$3515,15,FALSE)</f>
        <v>0</v>
      </c>
      <c r="M280" s="1">
        <f>VLOOKUP(A280,'ADM Details FY17'!$A$3:$P$3515,16,FALSE)</f>
        <v>0</v>
      </c>
      <c r="N280" s="1">
        <f>VLOOKUP(A280,'ADM Details FY17'!$A$3:$Q$3515,17,FALSE)</f>
        <v>0</v>
      </c>
      <c r="O280" s="1">
        <f>VLOOKUP(A280,'ADM Details FY17'!$A$3:$S$3515,19,FALSE)</f>
        <v>0</v>
      </c>
      <c r="P280" s="1">
        <f>VLOOKUP(A280,'ADM Details FY17'!$A$3:$U$3515,21,FALSE)</f>
        <v>0.09</v>
      </c>
      <c r="Q280" s="1">
        <f>VLOOKUP(A280,'ADM Details FY17'!$A$3:$V$3515,22,FALSE)</f>
        <v>0</v>
      </c>
      <c r="R280" s="1">
        <f>VLOOKUP(A280,'ADM Details FY17'!$A$3:$W$3515,23,FALSE)</f>
        <v>0</v>
      </c>
      <c r="S280" s="1">
        <f>VLOOKUP(A280,'ADM Details FY17'!$A$3:$X$3515,24,FALSE)</f>
        <v>0</v>
      </c>
      <c r="T280" s="1">
        <f>VLOOKUP(A280,'ADM Details FY17'!$A$3:$Y$3515,25,FALSE)</f>
        <v>0.05</v>
      </c>
      <c r="U280" s="1">
        <f>VLOOKUP(A280,'ADM Details FY17'!$A$3:$AA$3515,27,FALSE)</f>
        <v>0</v>
      </c>
      <c r="V280" s="1">
        <f>IFERROR(VLOOKUP(C280,'eindex _tget pp '!$A$4:$E$615,5,FALSE),0)</f>
        <v>1245.0982197954263</v>
      </c>
      <c r="W280" s="31">
        <f>IFERROR(VLOOKUP(C280,'eindex _tget pp '!$A$4:$F$615,6,FALSE),0)</f>
        <v>2.4779993368</v>
      </c>
      <c r="X280" s="4">
        <f>IFERROR(VLOOKUP(B280,'eschools 16'!$A$2:$F$25,6,FALSE),1)</f>
        <v>2</v>
      </c>
      <c r="Y280" s="1">
        <f t="shared" si="20"/>
        <v>0</v>
      </c>
      <c r="Z280" s="1">
        <f t="shared" si="21"/>
        <v>0</v>
      </c>
      <c r="AA280" s="31">
        <f>IFERROR(VLOOKUP(C280,'eindex _tget pp '!$A$4:$G$615,7,FALSE),0)</f>
        <v>0.82203365799999994</v>
      </c>
      <c r="AB280" s="1">
        <f>VLOOKUP(A280,'ADM Details FY17'!$A$3:$AB$3515,28,FALSE)</f>
        <v>0</v>
      </c>
      <c r="AC280" s="1">
        <f t="shared" si="22"/>
        <v>0</v>
      </c>
      <c r="AD280" s="1">
        <f t="shared" si="23"/>
        <v>1</v>
      </c>
      <c r="AE280" s="1">
        <f t="shared" si="24"/>
        <v>25</v>
      </c>
    </row>
    <row r="281" spans="1:31" x14ac:dyDescent="0.25">
      <c r="A281" t="str">
        <f>B281&amp;"-"&amp;COUNTIF($B$3:B281,B281)</f>
        <v>236-127</v>
      </c>
      <c r="B281">
        <v>236</v>
      </c>
      <c r="C281" s="18">
        <f>VLOOKUP(A281,'ADM Details FY17'!$A$3:$D$3515,4,FALSE)</f>
        <v>48835</v>
      </c>
      <c r="D281" s="1">
        <f>VLOOKUP(A281,'ADM Details FY17'!$A$3:$E$3515,5,FALSE)</f>
        <v>2.99</v>
      </c>
      <c r="E281" s="1">
        <f>VLOOKUP(A281,'ADM Details FY17'!$A$3:$F$3515,6,FALSE)</f>
        <v>0</v>
      </c>
      <c r="F281" s="1">
        <f>VLOOKUP(A281,'ADM Details FY17'!$A$3:$G$3515,7,FALSE)</f>
        <v>0</v>
      </c>
      <c r="G281" s="1">
        <f>VLOOKUP(A281,'ADM Details FY17'!$A$3:$H$3515,8,FALSE)</f>
        <v>0</v>
      </c>
      <c r="H281" s="1">
        <f>VLOOKUP(A281,'ADM Details FY17'!$A$3:$I$3515,9,FALSE)</f>
        <v>0</v>
      </c>
      <c r="I281" s="1">
        <f>VLOOKUP(A281,'ADM Details FY17'!$A$3:$J$3517,10,FALSE)</f>
        <v>0</v>
      </c>
      <c r="J281" s="1">
        <f>VLOOKUP(A281,'ADM Details FY17'!$A$3:$K$3515,11,FALSE)</f>
        <v>0</v>
      </c>
      <c r="K281" s="1">
        <f>VLOOKUP(A281,'ADM Details FY17'!$A$3:$M$3515,13,FALSE)</f>
        <v>0</v>
      </c>
      <c r="L281" s="1">
        <f>VLOOKUP(A281,'ADM Details FY17'!$A$3:$O$3515,15,FALSE)</f>
        <v>0</v>
      </c>
      <c r="M281" s="1">
        <f>VLOOKUP(A281,'ADM Details FY17'!$A$3:$P$3515,16,FALSE)</f>
        <v>0</v>
      </c>
      <c r="N281" s="1">
        <f>VLOOKUP(A281,'ADM Details FY17'!$A$3:$Q$3515,17,FALSE)</f>
        <v>0</v>
      </c>
      <c r="O281" s="1">
        <f>VLOOKUP(A281,'ADM Details FY17'!$A$3:$S$3515,19,FALSE)</f>
        <v>0</v>
      </c>
      <c r="P281" s="1">
        <f>VLOOKUP(A281,'ADM Details FY17'!$A$3:$U$3515,21,FALSE)</f>
        <v>0.26</v>
      </c>
      <c r="Q281" s="1">
        <f>VLOOKUP(A281,'ADM Details FY17'!$A$3:$V$3515,22,FALSE)</f>
        <v>0</v>
      </c>
      <c r="R281" s="1">
        <f>VLOOKUP(A281,'ADM Details FY17'!$A$3:$W$3515,23,FALSE)</f>
        <v>0</v>
      </c>
      <c r="S281" s="1">
        <f>VLOOKUP(A281,'ADM Details FY17'!$A$3:$X$3515,24,FALSE)</f>
        <v>0</v>
      </c>
      <c r="T281" s="1">
        <f>VLOOKUP(A281,'ADM Details FY17'!$A$3:$Y$3515,25,FALSE)</f>
        <v>0</v>
      </c>
      <c r="U281" s="1">
        <f>VLOOKUP(A281,'ADM Details FY17'!$A$3:$AA$3515,27,FALSE)</f>
        <v>0</v>
      </c>
      <c r="V281" s="1">
        <f>IFERROR(VLOOKUP(C281,'eindex _tget pp '!$A$4:$E$615,5,FALSE),0)</f>
        <v>324.59445608297995</v>
      </c>
      <c r="W281" s="31">
        <f>IFERROR(VLOOKUP(C281,'eindex _tget pp '!$A$4:$F$615,6,FALSE),0)</f>
        <v>0.74745377719999995</v>
      </c>
      <c r="X281" s="4">
        <f>IFERROR(VLOOKUP(B281,'eschools 16'!$A$2:$F$25,6,FALSE),1)</f>
        <v>2</v>
      </c>
      <c r="Y281" s="1">
        <f t="shared" si="20"/>
        <v>0</v>
      </c>
      <c r="Z281" s="1">
        <f t="shared" si="21"/>
        <v>0</v>
      </c>
      <c r="AA281" s="31">
        <f>IFERROR(VLOOKUP(C281,'eindex _tget pp '!$A$4:$G$615,7,FALSE),0)</f>
        <v>0.46013860499999998</v>
      </c>
      <c r="AB281" s="1">
        <f>VLOOKUP(A281,'ADM Details FY17'!$A$3:$AB$3515,28,FALSE)</f>
        <v>0</v>
      </c>
      <c r="AC281" s="1">
        <f t="shared" si="22"/>
        <v>0</v>
      </c>
      <c r="AD281" s="1">
        <f t="shared" si="23"/>
        <v>2.99</v>
      </c>
      <c r="AE281" s="1">
        <f t="shared" si="24"/>
        <v>74.75</v>
      </c>
    </row>
    <row r="282" spans="1:31" x14ac:dyDescent="0.25">
      <c r="A282" t="str">
        <f>B282&amp;"-"&amp;COUNTIF($B$3:B282,B282)</f>
        <v>236-128</v>
      </c>
      <c r="B282">
        <v>236</v>
      </c>
      <c r="C282" s="18">
        <f>VLOOKUP(A282,'ADM Details FY17'!$A$3:$D$3515,4,FALSE)</f>
        <v>43927</v>
      </c>
      <c r="D282" s="1">
        <f>VLOOKUP(A282,'ADM Details FY17'!$A$3:$E$3515,5,FALSE)</f>
        <v>1</v>
      </c>
      <c r="E282" s="1">
        <f>VLOOKUP(A282,'ADM Details FY17'!$A$3:$F$3515,6,FALSE)</f>
        <v>0</v>
      </c>
      <c r="F282" s="1">
        <f>VLOOKUP(A282,'ADM Details FY17'!$A$3:$G$3515,7,FALSE)</f>
        <v>0</v>
      </c>
      <c r="G282" s="1">
        <f>VLOOKUP(A282,'ADM Details FY17'!$A$3:$H$3515,8,FALSE)</f>
        <v>0</v>
      </c>
      <c r="H282" s="1">
        <f>VLOOKUP(A282,'ADM Details FY17'!$A$3:$I$3515,9,FALSE)</f>
        <v>0</v>
      </c>
      <c r="I282" s="1">
        <f>VLOOKUP(A282,'ADM Details FY17'!$A$3:$J$3517,10,FALSE)</f>
        <v>0</v>
      </c>
      <c r="J282" s="1">
        <f>VLOOKUP(A282,'ADM Details FY17'!$A$3:$K$3515,11,FALSE)</f>
        <v>0</v>
      </c>
      <c r="K282" s="1">
        <f>VLOOKUP(A282,'ADM Details FY17'!$A$3:$M$3515,13,FALSE)</f>
        <v>1</v>
      </c>
      <c r="L282" s="1">
        <f>VLOOKUP(A282,'ADM Details FY17'!$A$3:$O$3515,15,FALSE)</f>
        <v>0</v>
      </c>
      <c r="M282" s="1">
        <f>VLOOKUP(A282,'ADM Details FY17'!$A$3:$P$3515,16,FALSE)</f>
        <v>0</v>
      </c>
      <c r="N282" s="1">
        <f>VLOOKUP(A282,'ADM Details FY17'!$A$3:$Q$3515,17,FALSE)</f>
        <v>0</v>
      </c>
      <c r="O282" s="1">
        <f>VLOOKUP(A282,'ADM Details FY17'!$A$3:$S$3515,19,FALSE)</f>
        <v>0</v>
      </c>
      <c r="P282" s="1">
        <f>VLOOKUP(A282,'ADM Details FY17'!$A$3:$U$3515,21,FALSE)</f>
        <v>0</v>
      </c>
      <c r="Q282" s="1">
        <f>VLOOKUP(A282,'ADM Details FY17'!$A$3:$V$3515,22,FALSE)</f>
        <v>0</v>
      </c>
      <c r="R282" s="1">
        <f>VLOOKUP(A282,'ADM Details FY17'!$A$3:$W$3515,23,FALSE)</f>
        <v>0</v>
      </c>
      <c r="S282" s="1">
        <f>VLOOKUP(A282,'ADM Details FY17'!$A$3:$X$3515,24,FALSE)</f>
        <v>0</v>
      </c>
      <c r="T282" s="1">
        <f>VLOOKUP(A282,'ADM Details FY17'!$A$3:$Y$3515,25,FALSE)</f>
        <v>0.2</v>
      </c>
      <c r="U282" s="1">
        <f>VLOOKUP(A282,'ADM Details FY17'!$A$3:$AA$3515,27,FALSE)</f>
        <v>0</v>
      </c>
      <c r="V282" s="1">
        <f>IFERROR(VLOOKUP(C282,'eindex _tget pp '!$A$4:$E$615,5,FALSE),0)</f>
        <v>671.97824902595255</v>
      </c>
      <c r="W282" s="31">
        <f>IFERROR(VLOOKUP(C282,'eindex _tget pp '!$A$4:$F$615,6,FALSE),0)</f>
        <v>1.0605266900999999</v>
      </c>
      <c r="X282" s="4">
        <f>IFERROR(VLOOKUP(B282,'eschools 16'!$A$2:$F$25,6,FALSE),1)</f>
        <v>2</v>
      </c>
      <c r="Y282" s="1">
        <f t="shared" si="20"/>
        <v>0</v>
      </c>
      <c r="Z282" s="1">
        <f t="shared" si="21"/>
        <v>0</v>
      </c>
      <c r="AA282" s="31">
        <f>IFERROR(VLOOKUP(C282,'eindex _tget pp '!$A$4:$G$615,7,FALSE),0)</f>
        <v>0.64636322499999999</v>
      </c>
      <c r="AB282" s="1">
        <f>VLOOKUP(A282,'ADM Details FY17'!$A$3:$AB$3515,28,FALSE)</f>
        <v>0</v>
      </c>
      <c r="AC282" s="1">
        <f t="shared" si="22"/>
        <v>0</v>
      </c>
      <c r="AD282" s="1">
        <f t="shared" si="23"/>
        <v>1</v>
      </c>
      <c r="AE282" s="1">
        <f t="shared" si="24"/>
        <v>25</v>
      </c>
    </row>
    <row r="283" spans="1:31" x14ac:dyDescent="0.25">
      <c r="A283" t="str">
        <f>B283&amp;"-"&amp;COUNTIF($B$3:B283,B283)</f>
        <v>236-129</v>
      </c>
      <c r="B283">
        <v>236</v>
      </c>
      <c r="C283" s="18">
        <f>VLOOKUP(A283,'ADM Details FY17'!$A$3:$D$3515,4,FALSE)</f>
        <v>48512</v>
      </c>
      <c r="D283" s="1">
        <f>VLOOKUP(A283,'ADM Details FY17'!$A$3:$E$3515,5,FALSE)</f>
        <v>6.98</v>
      </c>
      <c r="E283" s="1">
        <f>VLOOKUP(A283,'ADM Details FY17'!$A$3:$F$3515,6,FALSE)</f>
        <v>0</v>
      </c>
      <c r="F283" s="1">
        <f>VLOOKUP(A283,'ADM Details FY17'!$A$3:$G$3515,7,FALSE)</f>
        <v>0</v>
      </c>
      <c r="G283" s="1">
        <f>VLOOKUP(A283,'ADM Details FY17'!$A$3:$H$3515,8,FALSE)</f>
        <v>0</v>
      </c>
      <c r="H283" s="1">
        <f>VLOOKUP(A283,'ADM Details FY17'!$A$3:$I$3515,9,FALSE)</f>
        <v>3</v>
      </c>
      <c r="I283" s="1">
        <f>VLOOKUP(A283,'ADM Details FY17'!$A$3:$J$3517,10,FALSE)</f>
        <v>0</v>
      </c>
      <c r="J283" s="1">
        <f>VLOOKUP(A283,'ADM Details FY17'!$A$3:$K$3515,11,FALSE)</f>
        <v>0</v>
      </c>
      <c r="K283" s="1">
        <f>VLOOKUP(A283,'ADM Details FY17'!$A$3:$M$3515,13,FALSE)</f>
        <v>0</v>
      </c>
      <c r="L283" s="1">
        <f>VLOOKUP(A283,'ADM Details FY17'!$A$3:$O$3515,15,FALSE)</f>
        <v>0</v>
      </c>
      <c r="M283" s="1">
        <f>VLOOKUP(A283,'ADM Details FY17'!$A$3:$P$3515,16,FALSE)</f>
        <v>0</v>
      </c>
      <c r="N283" s="1">
        <f>VLOOKUP(A283,'ADM Details FY17'!$A$3:$Q$3515,17,FALSE)</f>
        <v>0</v>
      </c>
      <c r="O283" s="1">
        <f>VLOOKUP(A283,'ADM Details FY17'!$A$3:$S$3515,19,FALSE)</f>
        <v>0</v>
      </c>
      <c r="P283" s="1">
        <f>VLOOKUP(A283,'ADM Details FY17'!$A$3:$U$3515,21,FALSE)</f>
        <v>0</v>
      </c>
      <c r="Q283" s="1">
        <f>VLOOKUP(A283,'ADM Details FY17'!$A$3:$V$3515,22,FALSE)</f>
        <v>0</v>
      </c>
      <c r="R283" s="1">
        <f>VLOOKUP(A283,'ADM Details FY17'!$A$3:$W$3515,23,FALSE)</f>
        <v>0</v>
      </c>
      <c r="S283" s="1">
        <f>VLOOKUP(A283,'ADM Details FY17'!$A$3:$X$3515,24,FALSE)</f>
        <v>0</v>
      </c>
      <c r="T283" s="1">
        <f>VLOOKUP(A283,'ADM Details FY17'!$A$3:$Y$3515,25,FALSE)</f>
        <v>0.34</v>
      </c>
      <c r="U283" s="1">
        <f>VLOOKUP(A283,'ADM Details FY17'!$A$3:$AA$3515,27,FALSE)</f>
        <v>0</v>
      </c>
      <c r="V283" s="1">
        <f>IFERROR(VLOOKUP(C283,'eindex _tget pp '!$A$4:$E$615,5,FALSE),0)</f>
        <v>882.08811860782646</v>
      </c>
      <c r="W283" s="31">
        <f>IFERROR(VLOOKUP(C283,'eindex _tget pp '!$A$4:$F$615,6,FALSE),0)</f>
        <v>1.3322199109999999</v>
      </c>
      <c r="X283" s="4">
        <f>IFERROR(VLOOKUP(B283,'eschools 16'!$A$2:$F$25,6,FALSE),1)</f>
        <v>2</v>
      </c>
      <c r="Y283" s="1">
        <f t="shared" si="20"/>
        <v>0</v>
      </c>
      <c r="Z283" s="1">
        <f t="shared" si="21"/>
        <v>0</v>
      </c>
      <c r="AA283" s="31">
        <f>IFERROR(VLOOKUP(C283,'eindex _tget pp '!$A$4:$G$615,7,FALSE),0)</f>
        <v>0.65857740099999995</v>
      </c>
      <c r="AB283" s="1">
        <f>VLOOKUP(A283,'ADM Details FY17'!$A$3:$AB$3515,28,FALSE)</f>
        <v>0</v>
      </c>
      <c r="AC283" s="1">
        <f t="shared" si="22"/>
        <v>0</v>
      </c>
      <c r="AD283" s="1">
        <f t="shared" si="23"/>
        <v>6.98</v>
      </c>
      <c r="AE283" s="1">
        <f t="shared" si="24"/>
        <v>174.5</v>
      </c>
    </row>
    <row r="284" spans="1:31" x14ac:dyDescent="0.25">
      <c r="A284" t="str">
        <f>B284&amp;"-"&amp;COUNTIF($B$3:B284,B284)</f>
        <v>236-130</v>
      </c>
      <c r="B284">
        <v>236</v>
      </c>
      <c r="C284" s="18">
        <f>VLOOKUP(A284,'ADM Details FY17'!$A$3:$D$3515,4,FALSE)</f>
        <v>46037</v>
      </c>
      <c r="D284" s="1">
        <f>VLOOKUP(A284,'ADM Details FY17'!$A$3:$E$3515,5,FALSE)</f>
        <v>4.04</v>
      </c>
      <c r="E284" s="1">
        <f>VLOOKUP(A284,'ADM Details FY17'!$A$3:$F$3515,6,FALSE)</f>
        <v>0</v>
      </c>
      <c r="F284" s="1">
        <f>VLOOKUP(A284,'ADM Details FY17'!$A$3:$G$3515,7,FALSE)</f>
        <v>0</v>
      </c>
      <c r="G284" s="1">
        <f>VLOOKUP(A284,'ADM Details FY17'!$A$3:$H$3515,8,FALSE)</f>
        <v>0</v>
      </c>
      <c r="H284" s="1">
        <f>VLOOKUP(A284,'ADM Details FY17'!$A$3:$I$3515,9,FALSE)</f>
        <v>0</v>
      </c>
      <c r="I284" s="1">
        <f>VLOOKUP(A284,'ADM Details FY17'!$A$3:$J$3517,10,FALSE)</f>
        <v>0</v>
      </c>
      <c r="J284" s="1">
        <f>VLOOKUP(A284,'ADM Details FY17'!$A$3:$K$3515,11,FALSE)</f>
        <v>0</v>
      </c>
      <c r="K284" s="1">
        <f>VLOOKUP(A284,'ADM Details FY17'!$A$3:$M$3515,13,FALSE)</f>
        <v>0.04</v>
      </c>
      <c r="L284" s="1">
        <f>VLOOKUP(A284,'ADM Details FY17'!$A$3:$O$3515,15,FALSE)</f>
        <v>0</v>
      </c>
      <c r="M284" s="1">
        <f>VLOOKUP(A284,'ADM Details FY17'!$A$3:$P$3515,16,FALSE)</f>
        <v>0</v>
      </c>
      <c r="N284" s="1">
        <f>VLOOKUP(A284,'ADM Details FY17'!$A$3:$Q$3515,17,FALSE)</f>
        <v>0</v>
      </c>
      <c r="O284" s="1">
        <f>VLOOKUP(A284,'ADM Details FY17'!$A$3:$S$3515,19,FALSE)</f>
        <v>0</v>
      </c>
      <c r="P284" s="1">
        <f>VLOOKUP(A284,'ADM Details FY17'!$A$3:$U$3515,21,FALSE)</f>
        <v>0.12</v>
      </c>
      <c r="Q284" s="1">
        <f>VLOOKUP(A284,'ADM Details FY17'!$A$3:$V$3515,22,FALSE)</f>
        <v>0</v>
      </c>
      <c r="R284" s="1">
        <f>VLOOKUP(A284,'ADM Details FY17'!$A$3:$W$3515,23,FALSE)</f>
        <v>0</v>
      </c>
      <c r="S284" s="1">
        <f>VLOOKUP(A284,'ADM Details FY17'!$A$3:$X$3515,24,FALSE)</f>
        <v>0</v>
      </c>
      <c r="T284" s="1">
        <f>VLOOKUP(A284,'ADM Details FY17'!$A$3:$Y$3515,25,FALSE)</f>
        <v>0.19</v>
      </c>
      <c r="U284" s="1">
        <f>VLOOKUP(A284,'ADM Details FY17'!$A$3:$AA$3515,27,FALSE)</f>
        <v>0</v>
      </c>
      <c r="V284" s="1">
        <f>IFERROR(VLOOKUP(C284,'eindex _tget pp '!$A$4:$E$615,5,FALSE),0)</f>
        <v>576.00380536301464</v>
      </c>
      <c r="W284" s="31">
        <f>IFERROR(VLOOKUP(C284,'eindex _tget pp '!$A$4:$F$615,6,FALSE),0)</f>
        <v>1.1801135462000001</v>
      </c>
      <c r="X284" s="4">
        <f>IFERROR(VLOOKUP(B284,'eschools 16'!$A$2:$F$25,6,FALSE),1)</f>
        <v>2</v>
      </c>
      <c r="Y284" s="1">
        <f t="shared" si="20"/>
        <v>0</v>
      </c>
      <c r="Z284" s="1">
        <f t="shared" si="21"/>
        <v>0</v>
      </c>
      <c r="AA284" s="31">
        <f>IFERROR(VLOOKUP(C284,'eindex _tget pp '!$A$4:$G$615,7,FALSE),0)</f>
        <v>0.51880030700000002</v>
      </c>
      <c r="AB284" s="1">
        <f>VLOOKUP(A284,'ADM Details FY17'!$A$3:$AB$3515,28,FALSE)</f>
        <v>0</v>
      </c>
      <c r="AC284" s="1">
        <f t="shared" si="22"/>
        <v>0</v>
      </c>
      <c r="AD284" s="1">
        <f t="shared" si="23"/>
        <v>4.04</v>
      </c>
      <c r="AE284" s="1">
        <f t="shared" si="24"/>
        <v>101</v>
      </c>
    </row>
    <row r="285" spans="1:31" x14ac:dyDescent="0.25">
      <c r="A285" t="str">
        <f>B285&amp;"-"&amp;COUNTIF($B$3:B285,B285)</f>
        <v>236-131</v>
      </c>
      <c r="B285">
        <v>236</v>
      </c>
      <c r="C285" s="18">
        <f>VLOOKUP(A285,'ADM Details FY17'!$A$3:$D$3515,4,FALSE)</f>
        <v>43935</v>
      </c>
      <c r="D285" s="1">
        <f>VLOOKUP(A285,'ADM Details FY17'!$A$3:$E$3515,5,FALSE)</f>
        <v>5.23</v>
      </c>
      <c r="E285" s="1">
        <f>VLOOKUP(A285,'ADM Details FY17'!$A$3:$F$3515,6,FALSE)</f>
        <v>0</v>
      </c>
      <c r="F285" s="1">
        <f>VLOOKUP(A285,'ADM Details FY17'!$A$3:$G$3515,7,FALSE)</f>
        <v>0.26</v>
      </c>
      <c r="G285" s="1">
        <f>VLOOKUP(A285,'ADM Details FY17'!$A$3:$H$3515,8,FALSE)</f>
        <v>0</v>
      </c>
      <c r="H285" s="1">
        <f>VLOOKUP(A285,'ADM Details FY17'!$A$3:$I$3515,9,FALSE)</f>
        <v>0</v>
      </c>
      <c r="I285" s="1">
        <f>VLOOKUP(A285,'ADM Details FY17'!$A$3:$J$3517,10,FALSE)</f>
        <v>0</v>
      </c>
      <c r="J285" s="1">
        <f>VLOOKUP(A285,'ADM Details FY17'!$A$3:$K$3515,11,FALSE)</f>
        <v>0</v>
      </c>
      <c r="K285" s="1">
        <f>VLOOKUP(A285,'ADM Details FY17'!$A$3:$M$3515,13,FALSE)</f>
        <v>1.26</v>
      </c>
      <c r="L285" s="1">
        <f>VLOOKUP(A285,'ADM Details FY17'!$A$3:$O$3515,15,FALSE)</f>
        <v>0</v>
      </c>
      <c r="M285" s="1">
        <f>VLOOKUP(A285,'ADM Details FY17'!$A$3:$P$3515,16,FALSE)</f>
        <v>0</v>
      </c>
      <c r="N285" s="1">
        <f>VLOOKUP(A285,'ADM Details FY17'!$A$3:$Q$3515,17,FALSE)</f>
        <v>0</v>
      </c>
      <c r="O285" s="1">
        <f>VLOOKUP(A285,'ADM Details FY17'!$A$3:$S$3515,19,FALSE)</f>
        <v>0</v>
      </c>
      <c r="P285" s="1">
        <f>VLOOKUP(A285,'ADM Details FY17'!$A$3:$U$3515,21,FALSE)</f>
        <v>0</v>
      </c>
      <c r="Q285" s="1">
        <f>VLOOKUP(A285,'ADM Details FY17'!$A$3:$V$3515,22,FALSE)</f>
        <v>0</v>
      </c>
      <c r="R285" s="1">
        <f>VLOOKUP(A285,'ADM Details FY17'!$A$3:$W$3515,23,FALSE)</f>
        <v>0</v>
      </c>
      <c r="S285" s="1">
        <f>VLOOKUP(A285,'ADM Details FY17'!$A$3:$X$3515,24,FALSE)</f>
        <v>0</v>
      </c>
      <c r="T285" s="1">
        <f>VLOOKUP(A285,'ADM Details FY17'!$A$3:$Y$3515,25,FALSE)</f>
        <v>0</v>
      </c>
      <c r="U285" s="1">
        <f>VLOOKUP(A285,'ADM Details FY17'!$A$3:$AA$3515,27,FALSE)</f>
        <v>0</v>
      </c>
      <c r="V285" s="1">
        <f>IFERROR(VLOOKUP(C285,'eindex _tget pp '!$A$4:$E$615,5,FALSE),0)</f>
        <v>470.16792737581369</v>
      </c>
      <c r="W285" s="31">
        <f>IFERROR(VLOOKUP(C285,'eindex _tget pp '!$A$4:$F$615,6,FALSE),0)</f>
        <v>0.78610924520000003</v>
      </c>
      <c r="X285" s="4">
        <f>IFERROR(VLOOKUP(B285,'eschools 16'!$A$2:$F$25,6,FALSE),1)</f>
        <v>2</v>
      </c>
      <c r="Y285" s="1">
        <f t="shared" si="20"/>
        <v>0</v>
      </c>
      <c r="Z285" s="1">
        <f t="shared" si="21"/>
        <v>0</v>
      </c>
      <c r="AA285" s="31">
        <f>IFERROR(VLOOKUP(C285,'eindex _tget pp '!$A$4:$G$615,7,FALSE),0)</f>
        <v>0.518529087</v>
      </c>
      <c r="AB285" s="1">
        <f>VLOOKUP(A285,'ADM Details FY17'!$A$3:$AB$3515,28,FALSE)</f>
        <v>0</v>
      </c>
      <c r="AC285" s="1">
        <f t="shared" si="22"/>
        <v>0</v>
      </c>
      <c r="AD285" s="1">
        <f t="shared" si="23"/>
        <v>5.23</v>
      </c>
      <c r="AE285" s="1">
        <f t="shared" si="24"/>
        <v>130.75</v>
      </c>
    </row>
    <row r="286" spans="1:31" x14ac:dyDescent="0.25">
      <c r="A286" t="str">
        <f>B286&amp;"-"&amp;COUNTIF($B$3:B286,B286)</f>
        <v>236-132</v>
      </c>
      <c r="B286">
        <v>236</v>
      </c>
      <c r="C286" s="18">
        <f>VLOOKUP(A286,'ADM Details FY17'!$A$3:$D$3515,4,FALSE)</f>
        <v>50617</v>
      </c>
      <c r="D286" s="1">
        <f>VLOOKUP(A286,'ADM Details FY17'!$A$3:$E$3515,5,FALSE)</f>
        <v>2</v>
      </c>
      <c r="E286" s="1">
        <f>VLOOKUP(A286,'ADM Details FY17'!$A$3:$F$3515,6,FALSE)</f>
        <v>0</v>
      </c>
      <c r="F286" s="1">
        <f>VLOOKUP(A286,'ADM Details FY17'!$A$3:$G$3515,7,FALSE)</f>
        <v>0</v>
      </c>
      <c r="G286" s="1">
        <f>VLOOKUP(A286,'ADM Details FY17'!$A$3:$H$3515,8,FALSE)</f>
        <v>0</v>
      </c>
      <c r="H286" s="1">
        <f>VLOOKUP(A286,'ADM Details FY17'!$A$3:$I$3515,9,FALSE)</f>
        <v>0</v>
      </c>
      <c r="I286" s="1">
        <f>VLOOKUP(A286,'ADM Details FY17'!$A$3:$J$3517,10,FALSE)</f>
        <v>0</v>
      </c>
      <c r="J286" s="1">
        <f>VLOOKUP(A286,'ADM Details FY17'!$A$3:$K$3515,11,FALSE)</f>
        <v>0</v>
      </c>
      <c r="K286" s="1">
        <f>VLOOKUP(A286,'ADM Details FY17'!$A$3:$M$3515,13,FALSE)</f>
        <v>2</v>
      </c>
      <c r="L286" s="1">
        <f>VLOOKUP(A286,'ADM Details FY17'!$A$3:$O$3515,15,FALSE)</f>
        <v>0</v>
      </c>
      <c r="M286" s="1">
        <f>VLOOKUP(A286,'ADM Details FY17'!$A$3:$P$3515,16,FALSE)</f>
        <v>0</v>
      </c>
      <c r="N286" s="1">
        <f>VLOOKUP(A286,'ADM Details FY17'!$A$3:$Q$3515,17,FALSE)</f>
        <v>0</v>
      </c>
      <c r="O286" s="1">
        <f>VLOOKUP(A286,'ADM Details FY17'!$A$3:$S$3515,19,FALSE)</f>
        <v>0</v>
      </c>
      <c r="P286" s="1">
        <f>VLOOKUP(A286,'ADM Details FY17'!$A$3:$U$3515,21,FALSE)</f>
        <v>0</v>
      </c>
      <c r="Q286" s="1">
        <f>VLOOKUP(A286,'ADM Details FY17'!$A$3:$V$3515,22,FALSE)</f>
        <v>0</v>
      </c>
      <c r="R286" s="1">
        <f>VLOOKUP(A286,'ADM Details FY17'!$A$3:$W$3515,23,FALSE)</f>
        <v>0</v>
      </c>
      <c r="S286" s="1">
        <f>VLOOKUP(A286,'ADM Details FY17'!$A$3:$X$3515,24,FALSE)</f>
        <v>0</v>
      </c>
      <c r="T286" s="1">
        <f>VLOOKUP(A286,'ADM Details FY17'!$A$3:$Y$3515,25,FALSE)</f>
        <v>0</v>
      </c>
      <c r="U286" s="1">
        <f>VLOOKUP(A286,'ADM Details FY17'!$A$3:$AA$3515,27,FALSE)</f>
        <v>0</v>
      </c>
      <c r="V286" s="1">
        <f>IFERROR(VLOOKUP(C286,'eindex _tget pp '!$A$4:$E$615,5,FALSE),0)</f>
        <v>488.69041483502599</v>
      </c>
      <c r="W286" s="31">
        <f>IFERROR(VLOOKUP(C286,'eindex _tget pp '!$A$4:$F$615,6,FALSE),0)</f>
        <v>0.94544263110000004</v>
      </c>
      <c r="X286" s="4">
        <f>IFERROR(VLOOKUP(B286,'eschools 16'!$A$2:$F$25,6,FALSE),1)</f>
        <v>2</v>
      </c>
      <c r="Y286" s="1">
        <f t="shared" si="20"/>
        <v>0</v>
      </c>
      <c r="Z286" s="1">
        <f t="shared" si="21"/>
        <v>0</v>
      </c>
      <c r="AA286" s="31">
        <f>IFERROR(VLOOKUP(C286,'eindex _tget pp '!$A$4:$G$615,7,FALSE),0)</f>
        <v>0.53896414599999998</v>
      </c>
      <c r="AB286" s="1">
        <f>VLOOKUP(A286,'ADM Details FY17'!$A$3:$AB$3515,28,FALSE)</f>
        <v>0</v>
      </c>
      <c r="AC286" s="1">
        <f t="shared" si="22"/>
        <v>0</v>
      </c>
      <c r="AD286" s="1">
        <f t="shared" si="23"/>
        <v>2</v>
      </c>
      <c r="AE286" s="1">
        <f t="shared" si="24"/>
        <v>50</v>
      </c>
    </row>
    <row r="287" spans="1:31" x14ac:dyDescent="0.25">
      <c r="A287" t="str">
        <f>B287&amp;"-"&amp;COUNTIF($B$3:B287,B287)</f>
        <v>236-133</v>
      </c>
      <c r="B287">
        <v>236</v>
      </c>
      <c r="C287" s="18">
        <f>VLOOKUP(A287,'ADM Details FY17'!$A$3:$D$3515,4,FALSE)</f>
        <v>46094</v>
      </c>
      <c r="D287" s="1">
        <f>VLOOKUP(A287,'ADM Details FY17'!$A$3:$E$3515,5,FALSE)</f>
        <v>9.89</v>
      </c>
      <c r="E287" s="1">
        <f>VLOOKUP(A287,'ADM Details FY17'!$A$3:$F$3515,6,FALSE)</f>
        <v>1</v>
      </c>
      <c r="F287" s="1">
        <f>VLOOKUP(A287,'ADM Details FY17'!$A$3:$G$3515,7,FALSE)</f>
        <v>1</v>
      </c>
      <c r="G287" s="1">
        <f>VLOOKUP(A287,'ADM Details FY17'!$A$3:$H$3515,8,FALSE)</f>
        <v>0</v>
      </c>
      <c r="H287" s="1">
        <f>VLOOKUP(A287,'ADM Details FY17'!$A$3:$I$3515,9,FALSE)</f>
        <v>0</v>
      </c>
      <c r="I287" s="1">
        <f>VLOOKUP(A287,'ADM Details FY17'!$A$3:$J$3517,10,FALSE)</f>
        <v>0</v>
      </c>
      <c r="J287" s="1">
        <f>VLOOKUP(A287,'ADM Details FY17'!$A$3:$K$3515,11,FALSE)</f>
        <v>0</v>
      </c>
      <c r="K287" s="1">
        <f>VLOOKUP(A287,'ADM Details FY17'!$A$3:$M$3515,13,FALSE)</f>
        <v>1.89</v>
      </c>
      <c r="L287" s="1">
        <f>VLOOKUP(A287,'ADM Details FY17'!$A$3:$O$3515,15,FALSE)</f>
        <v>0</v>
      </c>
      <c r="M287" s="1">
        <f>VLOOKUP(A287,'ADM Details FY17'!$A$3:$P$3515,16,FALSE)</f>
        <v>0</v>
      </c>
      <c r="N287" s="1">
        <f>VLOOKUP(A287,'ADM Details FY17'!$A$3:$Q$3515,17,FALSE)</f>
        <v>0</v>
      </c>
      <c r="O287" s="1">
        <f>VLOOKUP(A287,'ADM Details FY17'!$A$3:$S$3515,19,FALSE)</f>
        <v>0</v>
      </c>
      <c r="P287" s="1">
        <f>VLOOKUP(A287,'ADM Details FY17'!$A$3:$U$3515,21,FALSE)</f>
        <v>0.26</v>
      </c>
      <c r="Q287" s="1">
        <f>VLOOKUP(A287,'ADM Details FY17'!$A$3:$V$3515,22,FALSE)</f>
        <v>0</v>
      </c>
      <c r="R287" s="1">
        <f>VLOOKUP(A287,'ADM Details FY17'!$A$3:$W$3515,23,FALSE)</f>
        <v>0</v>
      </c>
      <c r="S287" s="1">
        <f>VLOOKUP(A287,'ADM Details FY17'!$A$3:$X$3515,24,FALSE)</f>
        <v>0</v>
      </c>
      <c r="T287" s="1">
        <f>VLOOKUP(A287,'ADM Details FY17'!$A$3:$Y$3515,25,FALSE)</f>
        <v>0.54</v>
      </c>
      <c r="U287" s="1">
        <f>VLOOKUP(A287,'ADM Details FY17'!$A$3:$AA$3515,27,FALSE)</f>
        <v>0</v>
      </c>
      <c r="V287" s="1">
        <f>IFERROR(VLOOKUP(C287,'eindex _tget pp '!$A$4:$E$615,5,FALSE),0)</f>
        <v>566.91393659613198</v>
      </c>
      <c r="W287" s="31">
        <f>IFERROR(VLOOKUP(C287,'eindex _tget pp '!$A$4:$F$615,6,FALSE),0)</f>
        <v>0.70445362020000002</v>
      </c>
      <c r="X287" s="4">
        <f>IFERROR(VLOOKUP(B287,'eschools 16'!$A$2:$F$25,6,FALSE),1)</f>
        <v>2</v>
      </c>
      <c r="Y287" s="1">
        <f t="shared" si="20"/>
        <v>0</v>
      </c>
      <c r="Z287" s="1">
        <f t="shared" si="21"/>
        <v>0</v>
      </c>
      <c r="AA287" s="31">
        <f>IFERROR(VLOOKUP(C287,'eindex _tget pp '!$A$4:$G$615,7,FALSE),0)</f>
        <v>0.494540849</v>
      </c>
      <c r="AB287" s="1">
        <f>VLOOKUP(A287,'ADM Details FY17'!$A$3:$AB$3515,28,FALSE)</f>
        <v>0</v>
      </c>
      <c r="AC287" s="1">
        <f t="shared" si="22"/>
        <v>0</v>
      </c>
      <c r="AD287" s="1">
        <f t="shared" si="23"/>
        <v>9.89</v>
      </c>
      <c r="AE287" s="1">
        <f t="shared" si="24"/>
        <v>247.25</v>
      </c>
    </row>
    <row r="288" spans="1:31" x14ac:dyDescent="0.25">
      <c r="A288" t="str">
        <f>B288&amp;"-"&amp;COUNTIF($B$3:B288,B288)</f>
        <v>236-134</v>
      </c>
      <c r="B288">
        <v>236</v>
      </c>
      <c r="C288" s="18">
        <f>VLOOKUP(A288,'ADM Details FY17'!$A$3:$D$3515,4,FALSE)</f>
        <v>47795</v>
      </c>
      <c r="D288" s="1">
        <f>VLOOKUP(A288,'ADM Details FY17'!$A$3:$E$3515,5,FALSE)</f>
        <v>2.97</v>
      </c>
      <c r="E288" s="1">
        <f>VLOOKUP(A288,'ADM Details FY17'!$A$3:$F$3515,6,FALSE)</f>
        <v>0</v>
      </c>
      <c r="F288" s="1">
        <f>VLOOKUP(A288,'ADM Details FY17'!$A$3:$G$3515,7,FALSE)</f>
        <v>0</v>
      </c>
      <c r="G288" s="1">
        <f>VLOOKUP(A288,'ADM Details FY17'!$A$3:$H$3515,8,FALSE)</f>
        <v>0</v>
      </c>
      <c r="H288" s="1">
        <f>VLOOKUP(A288,'ADM Details FY17'!$A$3:$I$3515,9,FALSE)</f>
        <v>0</v>
      </c>
      <c r="I288" s="1">
        <f>VLOOKUP(A288,'ADM Details FY17'!$A$3:$J$3517,10,FALSE)</f>
        <v>0</v>
      </c>
      <c r="J288" s="1">
        <f>VLOOKUP(A288,'ADM Details FY17'!$A$3:$K$3515,11,FALSE)</f>
        <v>0</v>
      </c>
      <c r="K288" s="1">
        <f>VLOOKUP(A288,'ADM Details FY17'!$A$3:$M$3515,13,FALSE)</f>
        <v>1</v>
      </c>
      <c r="L288" s="1">
        <f>VLOOKUP(A288,'ADM Details FY17'!$A$3:$O$3515,15,FALSE)</f>
        <v>0</v>
      </c>
      <c r="M288" s="1">
        <f>VLOOKUP(A288,'ADM Details FY17'!$A$3:$P$3515,16,FALSE)</f>
        <v>0</v>
      </c>
      <c r="N288" s="1">
        <f>VLOOKUP(A288,'ADM Details FY17'!$A$3:$Q$3515,17,FALSE)</f>
        <v>0</v>
      </c>
      <c r="O288" s="1">
        <f>VLOOKUP(A288,'ADM Details FY17'!$A$3:$S$3515,19,FALSE)</f>
        <v>0</v>
      </c>
      <c r="P288" s="1">
        <f>VLOOKUP(A288,'ADM Details FY17'!$A$3:$U$3515,21,FALSE)</f>
        <v>0</v>
      </c>
      <c r="Q288" s="1">
        <f>VLOOKUP(A288,'ADM Details FY17'!$A$3:$V$3515,22,FALSE)</f>
        <v>0</v>
      </c>
      <c r="R288" s="1">
        <f>VLOOKUP(A288,'ADM Details FY17'!$A$3:$W$3515,23,FALSE)</f>
        <v>0</v>
      </c>
      <c r="S288" s="1">
        <f>VLOOKUP(A288,'ADM Details FY17'!$A$3:$X$3515,24,FALSE)</f>
        <v>0</v>
      </c>
      <c r="T288" s="1">
        <f>VLOOKUP(A288,'ADM Details FY17'!$A$3:$Y$3515,25,FALSE)</f>
        <v>0.28000000000000003</v>
      </c>
      <c r="U288" s="1">
        <f>VLOOKUP(A288,'ADM Details FY17'!$A$3:$AA$3515,27,FALSE)</f>
        <v>0</v>
      </c>
      <c r="V288" s="1">
        <f>IFERROR(VLOOKUP(C288,'eindex _tget pp '!$A$4:$E$615,5,FALSE),0)</f>
        <v>61.872566153570389</v>
      </c>
      <c r="W288" s="31">
        <f>IFERROR(VLOOKUP(C288,'eindex _tget pp '!$A$4:$F$615,6,FALSE),0)</f>
        <v>1.1103360429</v>
      </c>
      <c r="X288" s="4">
        <f>IFERROR(VLOOKUP(B288,'eschools 16'!$A$2:$F$25,6,FALSE),1)</f>
        <v>2</v>
      </c>
      <c r="Y288" s="1">
        <f t="shared" si="20"/>
        <v>0</v>
      </c>
      <c r="Z288" s="1">
        <f t="shared" si="21"/>
        <v>0</v>
      </c>
      <c r="AA288" s="31">
        <f>IFERROR(VLOOKUP(C288,'eindex _tget pp '!$A$4:$G$615,7,FALSE),0)</f>
        <v>0.37445986399999998</v>
      </c>
      <c r="AB288" s="1">
        <f>VLOOKUP(A288,'ADM Details FY17'!$A$3:$AB$3515,28,FALSE)</f>
        <v>0</v>
      </c>
      <c r="AC288" s="1">
        <f t="shared" si="22"/>
        <v>0</v>
      </c>
      <c r="AD288" s="1">
        <f t="shared" si="23"/>
        <v>2.97</v>
      </c>
      <c r="AE288" s="1">
        <f t="shared" si="24"/>
        <v>74.25</v>
      </c>
    </row>
    <row r="289" spans="1:31" x14ac:dyDescent="0.25">
      <c r="A289" t="str">
        <f>B289&amp;"-"&amp;COUNTIF($B$3:B289,B289)</f>
        <v>236-135</v>
      </c>
      <c r="B289">
        <v>236</v>
      </c>
      <c r="C289" s="18">
        <f>VLOOKUP(A289,'ADM Details FY17'!$A$3:$D$3515,4,FALSE)</f>
        <v>46789</v>
      </c>
      <c r="D289" s="1">
        <f>VLOOKUP(A289,'ADM Details FY17'!$A$3:$E$3515,5,FALSE)</f>
        <v>1</v>
      </c>
      <c r="E289" s="1">
        <f>VLOOKUP(A289,'ADM Details FY17'!$A$3:$F$3515,6,FALSE)</f>
        <v>0</v>
      </c>
      <c r="F289" s="1">
        <f>VLOOKUP(A289,'ADM Details FY17'!$A$3:$G$3515,7,FALSE)</f>
        <v>1</v>
      </c>
      <c r="G289" s="1">
        <f>VLOOKUP(A289,'ADM Details FY17'!$A$3:$H$3515,8,FALSE)</f>
        <v>0</v>
      </c>
      <c r="H289" s="1">
        <f>VLOOKUP(A289,'ADM Details FY17'!$A$3:$I$3515,9,FALSE)</f>
        <v>0</v>
      </c>
      <c r="I289" s="1">
        <f>VLOOKUP(A289,'ADM Details FY17'!$A$3:$J$3517,10,FALSE)</f>
        <v>0</v>
      </c>
      <c r="J289" s="1">
        <f>VLOOKUP(A289,'ADM Details FY17'!$A$3:$K$3515,11,FALSE)</f>
        <v>0</v>
      </c>
      <c r="K289" s="1">
        <f>VLOOKUP(A289,'ADM Details FY17'!$A$3:$M$3515,13,FALSE)</f>
        <v>0</v>
      </c>
      <c r="L289" s="1">
        <f>VLOOKUP(A289,'ADM Details FY17'!$A$3:$O$3515,15,FALSE)</f>
        <v>0</v>
      </c>
      <c r="M289" s="1">
        <f>VLOOKUP(A289,'ADM Details FY17'!$A$3:$P$3515,16,FALSE)</f>
        <v>0</v>
      </c>
      <c r="N289" s="1">
        <f>VLOOKUP(A289,'ADM Details FY17'!$A$3:$Q$3515,17,FALSE)</f>
        <v>0</v>
      </c>
      <c r="O289" s="1">
        <f>VLOOKUP(A289,'ADM Details FY17'!$A$3:$S$3515,19,FALSE)</f>
        <v>0</v>
      </c>
      <c r="P289" s="1">
        <f>VLOOKUP(A289,'ADM Details FY17'!$A$3:$U$3515,21,FALSE)</f>
        <v>0</v>
      </c>
      <c r="Q289" s="1">
        <f>VLOOKUP(A289,'ADM Details FY17'!$A$3:$V$3515,22,FALSE)</f>
        <v>0</v>
      </c>
      <c r="R289" s="1">
        <f>VLOOKUP(A289,'ADM Details FY17'!$A$3:$W$3515,23,FALSE)</f>
        <v>0</v>
      </c>
      <c r="S289" s="1">
        <f>VLOOKUP(A289,'ADM Details FY17'!$A$3:$X$3515,24,FALSE)</f>
        <v>0</v>
      </c>
      <c r="T289" s="1">
        <f>VLOOKUP(A289,'ADM Details FY17'!$A$3:$Y$3515,25,FALSE)</f>
        <v>0</v>
      </c>
      <c r="U289" s="1">
        <f>VLOOKUP(A289,'ADM Details FY17'!$A$3:$AA$3515,27,FALSE)</f>
        <v>0</v>
      </c>
      <c r="V289" s="1">
        <f>IFERROR(VLOOKUP(C289,'eindex _tget pp '!$A$4:$E$615,5,FALSE),0)</f>
        <v>128.74725307988015</v>
      </c>
      <c r="W289" s="31">
        <f>IFERROR(VLOOKUP(C289,'eindex _tget pp '!$A$4:$F$615,6,FALSE),0)</f>
        <v>0.50311946819999998</v>
      </c>
      <c r="X289" s="4">
        <f>IFERROR(VLOOKUP(B289,'eschools 16'!$A$2:$F$25,6,FALSE),1)</f>
        <v>2</v>
      </c>
      <c r="Y289" s="1">
        <f t="shared" si="20"/>
        <v>0</v>
      </c>
      <c r="Z289" s="1">
        <f t="shared" si="21"/>
        <v>0</v>
      </c>
      <c r="AA289" s="31">
        <f>IFERROR(VLOOKUP(C289,'eindex _tget pp '!$A$4:$G$615,7,FALSE),0)</f>
        <v>0.41694651399999999</v>
      </c>
      <c r="AB289" s="1">
        <f>VLOOKUP(A289,'ADM Details FY17'!$A$3:$AB$3515,28,FALSE)</f>
        <v>0</v>
      </c>
      <c r="AC289" s="1">
        <f t="shared" si="22"/>
        <v>0</v>
      </c>
      <c r="AD289" s="1">
        <f t="shared" si="23"/>
        <v>1</v>
      </c>
      <c r="AE289" s="1">
        <f t="shared" si="24"/>
        <v>25</v>
      </c>
    </row>
    <row r="290" spans="1:31" x14ac:dyDescent="0.25">
      <c r="A290" t="str">
        <f>B290&amp;"-"&amp;COUNTIF($B$3:B290,B290)</f>
        <v>236-136</v>
      </c>
      <c r="B290">
        <v>236</v>
      </c>
      <c r="C290" s="18">
        <f>VLOOKUP(A290,'ADM Details FY17'!$A$3:$D$3515,4,FALSE)</f>
        <v>50625</v>
      </c>
      <c r="D290" s="1">
        <f>VLOOKUP(A290,'ADM Details FY17'!$A$3:$E$3515,5,FALSE)</f>
        <v>0.43</v>
      </c>
      <c r="E290" s="1">
        <f>VLOOKUP(A290,'ADM Details FY17'!$A$3:$F$3515,6,FALSE)</f>
        <v>0</v>
      </c>
      <c r="F290" s="1">
        <f>VLOOKUP(A290,'ADM Details FY17'!$A$3:$G$3515,7,FALSE)</f>
        <v>0</v>
      </c>
      <c r="G290" s="1">
        <f>VLOOKUP(A290,'ADM Details FY17'!$A$3:$H$3515,8,FALSE)</f>
        <v>0</v>
      </c>
      <c r="H290" s="1">
        <f>VLOOKUP(A290,'ADM Details FY17'!$A$3:$I$3515,9,FALSE)</f>
        <v>0</v>
      </c>
      <c r="I290" s="1">
        <f>VLOOKUP(A290,'ADM Details FY17'!$A$3:$J$3517,10,FALSE)</f>
        <v>0</v>
      </c>
      <c r="J290" s="1">
        <f>VLOOKUP(A290,'ADM Details FY17'!$A$3:$K$3515,11,FALSE)</f>
        <v>0</v>
      </c>
      <c r="K290" s="1">
        <f>VLOOKUP(A290,'ADM Details FY17'!$A$3:$M$3515,13,FALSE)</f>
        <v>0.43</v>
      </c>
      <c r="L290" s="1">
        <f>VLOOKUP(A290,'ADM Details FY17'!$A$3:$O$3515,15,FALSE)</f>
        <v>0</v>
      </c>
      <c r="M290" s="1">
        <f>VLOOKUP(A290,'ADM Details FY17'!$A$3:$P$3515,16,FALSE)</f>
        <v>0</v>
      </c>
      <c r="N290" s="1">
        <f>VLOOKUP(A290,'ADM Details FY17'!$A$3:$Q$3515,17,FALSE)</f>
        <v>0</v>
      </c>
      <c r="O290" s="1">
        <f>VLOOKUP(A290,'ADM Details FY17'!$A$3:$S$3515,19,FALSE)</f>
        <v>0</v>
      </c>
      <c r="P290" s="1">
        <f>VLOOKUP(A290,'ADM Details FY17'!$A$3:$U$3515,21,FALSE)</f>
        <v>0</v>
      </c>
      <c r="Q290" s="1">
        <f>VLOOKUP(A290,'ADM Details FY17'!$A$3:$V$3515,22,FALSE)</f>
        <v>0</v>
      </c>
      <c r="R290" s="1">
        <f>VLOOKUP(A290,'ADM Details FY17'!$A$3:$W$3515,23,FALSE)</f>
        <v>0</v>
      </c>
      <c r="S290" s="1">
        <f>VLOOKUP(A290,'ADM Details FY17'!$A$3:$X$3515,24,FALSE)</f>
        <v>0</v>
      </c>
      <c r="T290" s="1">
        <f>VLOOKUP(A290,'ADM Details FY17'!$A$3:$Y$3515,25,FALSE)</f>
        <v>0</v>
      </c>
      <c r="U290" s="1">
        <f>VLOOKUP(A290,'ADM Details FY17'!$A$3:$AA$3515,27,FALSE)</f>
        <v>0</v>
      </c>
      <c r="V290" s="1">
        <f>IFERROR(VLOOKUP(C290,'eindex _tget pp '!$A$4:$E$615,5,FALSE),0)</f>
        <v>483.93820695862053</v>
      </c>
      <c r="W290" s="31">
        <f>IFERROR(VLOOKUP(C290,'eindex _tget pp '!$A$4:$F$615,6,FALSE),0)</f>
        <v>0.95841947240000003</v>
      </c>
      <c r="X290" s="4">
        <f>IFERROR(VLOOKUP(B290,'eschools 16'!$A$2:$F$25,6,FALSE),1)</f>
        <v>2</v>
      </c>
      <c r="Y290" s="1">
        <f t="shared" si="20"/>
        <v>0</v>
      </c>
      <c r="Z290" s="1">
        <f t="shared" si="21"/>
        <v>0</v>
      </c>
      <c r="AA290" s="31">
        <f>IFERROR(VLOOKUP(C290,'eindex _tget pp '!$A$4:$G$615,7,FALSE),0)</f>
        <v>0.52042388799999995</v>
      </c>
      <c r="AB290" s="1">
        <f>VLOOKUP(A290,'ADM Details FY17'!$A$3:$AB$3515,28,FALSE)</f>
        <v>0</v>
      </c>
      <c r="AC290" s="1">
        <f t="shared" si="22"/>
        <v>0</v>
      </c>
      <c r="AD290" s="1">
        <f t="shared" si="23"/>
        <v>0.43</v>
      </c>
      <c r="AE290" s="1">
        <f t="shared" si="24"/>
        <v>10.75</v>
      </c>
    </row>
    <row r="291" spans="1:31" x14ac:dyDescent="0.25">
      <c r="A291" t="str">
        <f>B291&amp;"-"&amp;COUNTIF($B$3:B291,B291)</f>
        <v>236-137</v>
      </c>
      <c r="B291">
        <v>236</v>
      </c>
      <c r="C291" s="18">
        <f>VLOOKUP(A291,'ADM Details FY17'!$A$3:$D$3515,4,FALSE)</f>
        <v>48413</v>
      </c>
      <c r="D291" s="1">
        <f>VLOOKUP(A291,'ADM Details FY17'!$A$3:$E$3515,5,FALSE)</f>
        <v>3</v>
      </c>
      <c r="E291" s="1">
        <f>VLOOKUP(A291,'ADM Details FY17'!$A$3:$F$3515,6,FALSE)</f>
        <v>0</v>
      </c>
      <c r="F291" s="1">
        <f>VLOOKUP(A291,'ADM Details FY17'!$A$3:$G$3515,7,FALSE)</f>
        <v>0</v>
      </c>
      <c r="G291" s="1">
        <f>VLOOKUP(A291,'ADM Details FY17'!$A$3:$H$3515,8,FALSE)</f>
        <v>0</v>
      </c>
      <c r="H291" s="1">
        <f>VLOOKUP(A291,'ADM Details FY17'!$A$3:$I$3515,9,FALSE)</f>
        <v>0</v>
      </c>
      <c r="I291" s="1">
        <f>VLOOKUP(A291,'ADM Details FY17'!$A$3:$J$3517,10,FALSE)</f>
        <v>0</v>
      </c>
      <c r="J291" s="1">
        <f>VLOOKUP(A291,'ADM Details FY17'!$A$3:$K$3515,11,FALSE)</f>
        <v>0</v>
      </c>
      <c r="K291" s="1">
        <f>VLOOKUP(A291,'ADM Details FY17'!$A$3:$M$3515,13,FALSE)</f>
        <v>1</v>
      </c>
      <c r="L291" s="1">
        <f>VLOOKUP(A291,'ADM Details FY17'!$A$3:$O$3515,15,FALSE)</f>
        <v>0</v>
      </c>
      <c r="M291" s="1">
        <f>VLOOKUP(A291,'ADM Details FY17'!$A$3:$P$3515,16,FALSE)</f>
        <v>0</v>
      </c>
      <c r="N291" s="1">
        <f>VLOOKUP(A291,'ADM Details FY17'!$A$3:$Q$3515,17,FALSE)</f>
        <v>0</v>
      </c>
      <c r="O291" s="1">
        <f>VLOOKUP(A291,'ADM Details FY17'!$A$3:$S$3515,19,FALSE)</f>
        <v>0</v>
      </c>
      <c r="P291" s="1">
        <f>VLOOKUP(A291,'ADM Details FY17'!$A$3:$U$3515,21,FALSE)</f>
        <v>0</v>
      </c>
      <c r="Q291" s="1">
        <f>VLOOKUP(A291,'ADM Details FY17'!$A$3:$V$3515,22,FALSE)</f>
        <v>0</v>
      </c>
      <c r="R291" s="1">
        <f>VLOOKUP(A291,'ADM Details FY17'!$A$3:$W$3515,23,FALSE)</f>
        <v>0</v>
      </c>
      <c r="S291" s="1">
        <f>VLOOKUP(A291,'ADM Details FY17'!$A$3:$X$3515,24,FALSE)</f>
        <v>0</v>
      </c>
      <c r="T291" s="1">
        <f>VLOOKUP(A291,'ADM Details FY17'!$A$3:$Y$3515,25,FALSE)</f>
        <v>0</v>
      </c>
      <c r="U291" s="1">
        <f>VLOOKUP(A291,'ADM Details FY17'!$A$3:$AA$3515,27,FALSE)</f>
        <v>0</v>
      </c>
      <c r="V291" s="1">
        <f>IFERROR(VLOOKUP(C291,'eindex _tget pp '!$A$4:$E$615,5,FALSE),0)</f>
        <v>413.12898692469116</v>
      </c>
      <c r="W291" s="31">
        <f>IFERROR(VLOOKUP(C291,'eindex _tget pp '!$A$4:$F$615,6,FALSE),0)</f>
        <v>1.1928699251999999</v>
      </c>
      <c r="X291" s="4">
        <f>IFERROR(VLOOKUP(B291,'eschools 16'!$A$2:$F$25,6,FALSE),1)</f>
        <v>2</v>
      </c>
      <c r="Y291" s="1">
        <f t="shared" si="20"/>
        <v>0</v>
      </c>
      <c r="Z291" s="1">
        <f t="shared" si="21"/>
        <v>0</v>
      </c>
      <c r="AA291" s="31">
        <f>IFERROR(VLOOKUP(C291,'eindex _tget pp '!$A$4:$G$615,7,FALSE),0)</f>
        <v>0.46584975499999998</v>
      </c>
      <c r="AB291" s="1">
        <f>VLOOKUP(A291,'ADM Details FY17'!$A$3:$AB$3515,28,FALSE)</f>
        <v>0</v>
      </c>
      <c r="AC291" s="1">
        <f t="shared" si="22"/>
        <v>0</v>
      </c>
      <c r="AD291" s="1">
        <f t="shared" si="23"/>
        <v>3</v>
      </c>
      <c r="AE291" s="1">
        <f t="shared" si="24"/>
        <v>75</v>
      </c>
    </row>
    <row r="292" spans="1:31" x14ac:dyDescent="0.25">
      <c r="A292" t="str">
        <f>B292&amp;"-"&amp;COUNTIF($B$3:B292,B292)</f>
        <v>236-138</v>
      </c>
      <c r="B292">
        <v>236</v>
      </c>
      <c r="C292" s="18">
        <f>VLOOKUP(A292,'ADM Details FY17'!$A$3:$D$3515,4,FALSE)</f>
        <v>45773</v>
      </c>
      <c r="D292" s="1">
        <f>VLOOKUP(A292,'ADM Details FY17'!$A$3:$E$3515,5,FALSE)</f>
        <v>4.6100000000000003</v>
      </c>
      <c r="E292" s="1">
        <f>VLOOKUP(A292,'ADM Details FY17'!$A$3:$F$3515,6,FALSE)</f>
        <v>0</v>
      </c>
      <c r="F292" s="1">
        <f>VLOOKUP(A292,'ADM Details FY17'!$A$3:$G$3515,7,FALSE)</f>
        <v>7.0000000000000007E-2</v>
      </c>
      <c r="G292" s="1">
        <f>VLOOKUP(A292,'ADM Details FY17'!$A$3:$H$3515,8,FALSE)</f>
        <v>0</v>
      </c>
      <c r="H292" s="1">
        <f>VLOOKUP(A292,'ADM Details FY17'!$A$3:$I$3515,9,FALSE)</f>
        <v>0</v>
      </c>
      <c r="I292" s="1">
        <f>VLOOKUP(A292,'ADM Details FY17'!$A$3:$J$3517,10,FALSE)</f>
        <v>0</v>
      </c>
      <c r="J292" s="1">
        <f>VLOOKUP(A292,'ADM Details FY17'!$A$3:$K$3515,11,FALSE)</f>
        <v>0</v>
      </c>
      <c r="K292" s="1">
        <f>VLOOKUP(A292,'ADM Details FY17'!$A$3:$M$3515,13,FALSE)</f>
        <v>4.6100000000000003</v>
      </c>
      <c r="L292" s="1">
        <f>VLOOKUP(A292,'ADM Details FY17'!$A$3:$O$3515,15,FALSE)</f>
        <v>0</v>
      </c>
      <c r="M292" s="1">
        <f>VLOOKUP(A292,'ADM Details FY17'!$A$3:$P$3515,16,FALSE)</f>
        <v>0</v>
      </c>
      <c r="N292" s="1">
        <f>VLOOKUP(A292,'ADM Details FY17'!$A$3:$Q$3515,17,FALSE)</f>
        <v>0</v>
      </c>
      <c r="O292" s="1">
        <f>VLOOKUP(A292,'ADM Details FY17'!$A$3:$S$3515,19,FALSE)</f>
        <v>0</v>
      </c>
      <c r="P292" s="1">
        <f>VLOOKUP(A292,'ADM Details FY17'!$A$3:$U$3515,21,FALSE)</f>
        <v>0</v>
      </c>
      <c r="Q292" s="1">
        <f>VLOOKUP(A292,'ADM Details FY17'!$A$3:$V$3515,22,FALSE)</f>
        <v>0</v>
      </c>
      <c r="R292" s="1">
        <f>VLOOKUP(A292,'ADM Details FY17'!$A$3:$W$3515,23,FALSE)</f>
        <v>0</v>
      </c>
      <c r="S292" s="1">
        <f>VLOOKUP(A292,'ADM Details FY17'!$A$3:$X$3515,24,FALSE)</f>
        <v>0</v>
      </c>
      <c r="T292" s="1">
        <f>VLOOKUP(A292,'ADM Details FY17'!$A$3:$Y$3515,25,FALSE)</f>
        <v>0</v>
      </c>
      <c r="U292" s="1">
        <f>VLOOKUP(A292,'ADM Details FY17'!$A$3:$AA$3515,27,FALSE)</f>
        <v>0</v>
      </c>
      <c r="V292" s="1">
        <f>IFERROR(VLOOKUP(C292,'eindex _tget pp '!$A$4:$E$615,5,FALSE),0)</f>
        <v>348.23775342488102</v>
      </c>
      <c r="W292" s="31">
        <f>IFERROR(VLOOKUP(C292,'eindex _tget pp '!$A$4:$F$615,6,FALSE),0)</f>
        <v>1.1749676729</v>
      </c>
      <c r="X292" s="4">
        <f>IFERROR(VLOOKUP(B292,'eschools 16'!$A$2:$F$25,6,FALSE),1)</f>
        <v>2</v>
      </c>
      <c r="Y292" s="1">
        <f t="shared" si="20"/>
        <v>0</v>
      </c>
      <c r="Z292" s="1">
        <f t="shared" si="21"/>
        <v>0</v>
      </c>
      <c r="AA292" s="31">
        <f>IFERROR(VLOOKUP(C292,'eindex _tget pp '!$A$4:$G$615,7,FALSE),0)</f>
        <v>0.48378046099999999</v>
      </c>
      <c r="AB292" s="1">
        <f>VLOOKUP(A292,'ADM Details FY17'!$A$3:$AB$3515,28,FALSE)</f>
        <v>0</v>
      </c>
      <c r="AC292" s="1">
        <f t="shared" si="22"/>
        <v>0</v>
      </c>
      <c r="AD292" s="1">
        <f t="shared" si="23"/>
        <v>4.6100000000000003</v>
      </c>
      <c r="AE292" s="1">
        <f t="shared" si="24"/>
        <v>115.25000000000001</v>
      </c>
    </row>
    <row r="293" spans="1:31" x14ac:dyDescent="0.25">
      <c r="A293" t="str">
        <f>B293&amp;"-"&amp;COUNTIF($B$3:B293,B293)</f>
        <v>236-139</v>
      </c>
      <c r="B293">
        <v>236</v>
      </c>
      <c r="C293" s="18">
        <f>VLOOKUP(A293,'ADM Details FY17'!$A$3:$D$3515,4,FALSE)</f>
        <v>50682</v>
      </c>
      <c r="D293" s="1">
        <f>VLOOKUP(A293,'ADM Details FY17'!$A$3:$E$3515,5,FALSE)</f>
        <v>0.97</v>
      </c>
      <c r="E293" s="1">
        <f>VLOOKUP(A293,'ADM Details FY17'!$A$3:$F$3515,6,FALSE)</f>
        <v>0</v>
      </c>
      <c r="F293" s="1">
        <f>VLOOKUP(A293,'ADM Details FY17'!$A$3:$G$3515,7,FALSE)</f>
        <v>0</v>
      </c>
      <c r="G293" s="1">
        <f>VLOOKUP(A293,'ADM Details FY17'!$A$3:$H$3515,8,FALSE)</f>
        <v>0</v>
      </c>
      <c r="H293" s="1">
        <f>VLOOKUP(A293,'ADM Details FY17'!$A$3:$I$3515,9,FALSE)</f>
        <v>0</v>
      </c>
      <c r="I293" s="1">
        <f>VLOOKUP(A293,'ADM Details FY17'!$A$3:$J$3517,10,FALSE)</f>
        <v>0</v>
      </c>
      <c r="J293" s="1">
        <f>VLOOKUP(A293,'ADM Details FY17'!$A$3:$K$3515,11,FALSE)</f>
        <v>0</v>
      </c>
      <c r="K293" s="1">
        <f>VLOOKUP(A293,'ADM Details FY17'!$A$3:$M$3515,13,FALSE)</f>
        <v>0.97</v>
      </c>
      <c r="L293" s="1">
        <f>VLOOKUP(A293,'ADM Details FY17'!$A$3:$O$3515,15,FALSE)</f>
        <v>0</v>
      </c>
      <c r="M293" s="1">
        <f>VLOOKUP(A293,'ADM Details FY17'!$A$3:$P$3515,16,FALSE)</f>
        <v>0</v>
      </c>
      <c r="N293" s="1">
        <f>VLOOKUP(A293,'ADM Details FY17'!$A$3:$Q$3515,17,FALSE)</f>
        <v>0</v>
      </c>
      <c r="O293" s="1">
        <f>VLOOKUP(A293,'ADM Details FY17'!$A$3:$S$3515,19,FALSE)</f>
        <v>0</v>
      </c>
      <c r="P293" s="1">
        <f>VLOOKUP(A293,'ADM Details FY17'!$A$3:$U$3515,21,FALSE)</f>
        <v>0</v>
      </c>
      <c r="Q293" s="1">
        <f>VLOOKUP(A293,'ADM Details FY17'!$A$3:$V$3515,22,FALSE)</f>
        <v>0</v>
      </c>
      <c r="R293" s="1">
        <f>VLOOKUP(A293,'ADM Details FY17'!$A$3:$W$3515,23,FALSE)</f>
        <v>0</v>
      </c>
      <c r="S293" s="1">
        <f>VLOOKUP(A293,'ADM Details FY17'!$A$3:$X$3515,24,FALSE)</f>
        <v>0</v>
      </c>
      <c r="T293" s="1">
        <f>VLOOKUP(A293,'ADM Details FY17'!$A$3:$Y$3515,25,FALSE)</f>
        <v>0</v>
      </c>
      <c r="U293" s="1">
        <f>VLOOKUP(A293,'ADM Details FY17'!$A$3:$AA$3515,27,FALSE)</f>
        <v>0</v>
      </c>
      <c r="V293" s="1">
        <f>IFERROR(VLOOKUP(C293,'eindex _tget pp '!$A$4:$E$615,5,FALSE),0)</f>
        <v>547.85282623995261</v>
      </c>
      <c r="W293" s="31">
        <f>IFERROR(VLOOKUP(C293,'eindex _tget pp '!$A$4:$F$615,6,FALSE),0)</f>
        <v>0.41976404070000001</v>
      </c>
      <c r="X293" s="4">
        <f>IFERROR(VLOOKUP(B293,'eschools 16'!$A$2:$F$25,6,FALSE),1)</f>
        <v>2</v>
      </c>
      <c r="Y293" s="1">
        <f t="shared" si="20"/>
        <v>0</v>
      </c>
      <c r="Z293" s="1">
        <f t="shared" si="21"/>
        <v>0</v>
      </c>
      <c r="AA293" s="31">
        <f>IFERROR(VLOOKUP(C293,'eindex _tget pp '!$A$4:$G$615,7,FALSE),0)</f>
        <v>0.52175245800000003</v>
      </c>
      <c r="AB293" s="1">
        <f>VLOOKUP(A293,'ADM Details FY17'!$A$3:$AB$3515,28,FALSE)</f>
        <v>0</v>
      </c>
      <c r="AC293" s="1">
        <f t="shared" si="22"/>
        <v>0</v>
      </c>
      <c r="AD293" s="1">
        <f t="shared" si="23"/>
        <v>0.97</v>
      </c>
      <c r="AE293" s="1">
        <f t="shared" si="24"/>
        <v>24.25</v>
      </c>
    </row>
    <row r="294" spans="1:31" x14ac:dyDescent="0.25">
      <c r="A294" t="str">
        <f>B294&amp;"-"&amp;COUNTIF($B$3:B294,B294)</f>
        <v>236-140</v>
      </c>
      <c r="B294">
        <v>236</v>
      </c>
      <c r="C294" s="18">
        <f>VLOOKUP(A294,'ADM Details FY17'!$A$3:$D$3515,4,FALSE)</f>
        <v>43943</v>
      </c>
      <c r="D294" s="1">
        <f>VLOOKUP(A294,'ADM Details FY17'!$A$3:$E$3515,5,FALSE)</f>
        <v>23.38</v>
      </c>
      <c r="E294" s="1">
        <f>VLOOKUP(A294,'ADM Details FY17'!$A$3:$F$3515,6,FALSE)</f>
        <v>1.5</v>
      </c>
      <c r="F294" s="1">
        <f>VLOOKUP(A294,'ADM Details FY17'!$A$3:$G$3515,7,FALSE)</f>
        <v>2</v>
      </c>
      <c r="G294" s="1">
        <f>VLOOKUP(A294,'ADM Details FY17'!$A$3:$H$3515,8,FALSE)</f>
        <v>0</v>
      </c>
      <c r="H294" s="1">
        <f>VLOOKUP(A294,'ADM Details FY17'!$A$3:$I$3515,9,FALSE)</f>
        <v>0</v>
      </c>
      <c r="I294" s="1">
        <f>VLOOKUP(A294,'ADM Details FY17'!$A$3:$J$3517,10,FALSE)</f>
        <v>0</v>
      </c>
      <c r="J294" s="1">
        <f>VLOOKUP(A294,'ADM Details FY17'!$A$3:$K$3515,11,FALSE)</f>
        <v>2</v>
      </c>
      <c r="K294" s="1">
        <f>VLOOKUP(A294,'ADM Details FY17'!$A$3:$M$3515,13,FALSE)</f>
        <v>6.49</v>
      </c>
      <c r="L294" s="1">
        <f>VLOOKUP(A294,'ADM Details FY17'!$A$3:$O$3515,15,FALSE)</f>
        <v>0</v>
      </c>
      <c r="M294" s="1">
        <f>VLOOKUP(A294,'ADM Details FY17'!$A$3:$P$3515,16,FALSE)</f>
        <v>0</v>
      </c>
      <c r="N294" s="1">
        <f>VLOOKUP(A294,'ADM Details FY17'!$A$3:$Q$3515,17,FALSE)</f>
        <v>0</v>
      </c>
      <c r="O294" s="1">
        <f>VLOOKUP(A294,'ADM Details FY17'!$A$3:$S$3515,19,FALSE)</f>
        <v>0</v>
      </c>
      <c r="P294" s="1">
        <f>VLOOKUP(A294,'ADM Details FY17'!$A$3:$U$3515,21,FALSE)</f>
        <v>0.32</v>
      </c>
      <c r="Q294" s="1">
        <f>VLOOKUP(A294,'ADM Details FY17'!$A$3:$V$3515,22,FALSE)</f>
        <v>0</v>
      </c>
      <c r="R294" s="1">
        <f>VLOOKUP(A294,'ADM Details FY17'!$A$3:$W$3515,23,FALSE)</f>
        <v>0</v>
      </c>
      <c r="S294" s="1">
        <f>VLOOKUP(A294,'ADM Details FY17'!$A$3:$X$3515,24,FALSE)</f>
        <v>0</v>
      </c>
      <c r="T294" s="1">
        <f>VLOOKUP(A294,'ADM Details FY17'!$A$3:$Y$3515,25,FALSE)</f>
        <v>0.99</v>
      </c>
      <c r="U294" s="1">
        <f>VLOOKUP(A294,'ADM Details FY17'!$A$3:$AA$3515,27,FALSE)</f>
        <v>0</v>
      </c>
      <c r="V294" s="1">
        <f>IFERROR(VLOOKUP(C294,'eindex _tget pp '!$A$4:$E$615,5,FALSE),0)</f>
        <v>612.49029482281071</v>
      </c>
      <c r="W294" s="31">
        <f>IFERROR(VLOOKUP(C294,'eindex _tget pp '!$A$4:$F$615,6,FALSE),0)</f>
        <v>2.0590288838999999</v>
      </c>
      <c r="X294" s="4">
        <f>IFERROR(VLOOKUP(B294,'eschools 16'!$A$2:$F$25,6,FALSE),1)</f>
        <v>2</v>
      </c>
      <c r="Y294" s="1">
        <f t="shared" si="20"/>
        <v>0</v>
      </c>
      <c r="Z294" s="1">
        <f t="shared" si="21"/>
        <v>0</v>
      </c>
      <c r="AA294" s="31">
        <f>IFERROR(VLOOKUP(C294,'eindex _tget pp '!$A$4:$G$615,7,FALSE),0)</f>
        <v>0.58984914499999996</v>
      </c>
      <c r="AB294" s="1">
        <f>VLOOKUP(A294,'ADM Details FY17'!$A$3:$AB$3515,28,FALSE)</f>
        <v>0</v>
      </c>
      <c r="AC294" s="1">
        <f t="shared" si="22"/>
        <v>0</v>
      </c>
      <c r="AD294" s="1">
        <f t="shared" si="23"/>
        <v>23.38</v>
      </c>
      <c r="AE294" s="1">
        <f t="shared" si="24"/>
        <v>584.5</v>
      </c>
    </row>
    <row r="295" spans="1:31" x14ac:dyDescent="0.25">
      <c r="A295" t="str">
        <f>B295&amp;"-"&amp;COUNTIF($B$3:B295,B295)</f>
        <v>236-141</v>
      </c>
      <c r="B295">
        <v>236</v>
      </c>
      <c r="C295" s="18">
        <f>VLOOKUP(A295,'ADM Details FY17'!$A$3:$D$3515,4,FALSE)</f>
        <v>43950</v>
      </c>
      <c r="D295" s="1">
        <f>VLOOKUP(A295,'ADM Details FY17'!$A$3:$E$3515,5,FALSE)</f>
        <v>28.14</v>
      </c>
      <c r="E295" s="1">
        <f>VLOOKUP(A295,'ADM Details FY17'!$A$3:$F$3515,6,FALSE)</f>
        <v>0</v>
      </c>
      <c r="F295" s="1">
        <f>VLOOKUP(A295,'ADM Details FY17'!$A$3:$G$3515,7,FALSE)</f>
        <v>1.1499999999999999</v>
      </c>
      <c r="G295" s="1">
        <f>VLOOKUP(A295,'ADM Details FY17'!$A$3:$H$3515,8,FALSE)</f>
        <v>0</v>
      </c>
      <c r="H295" s="1">
        <f>VLOOKUP(A295,'ADM Details FY17'!$A$3:$I$3515,9,FALSE)</f>
        <v>0</v>
      </c>
      <c r="I295" s="1">
        <f>VLOOKUP(A295,'ADM Details FY17'!$A$3:$J$3517,10,FALSE)</f>
        <v>0</v>
      </c>
      <c r="J295" s="1">
        <f>VLOOKUP(A295,'ADM Details FY17'!$A$3:$K$3515,11,FALSE)</f>
        <v>1</v>
      </c>
      <c r="K295" s="1">
        <f>VLOOKUP(A295,'ADM Details FY17'!$A$3:$M$3515,13,FALSE)</f>
        <v>19.63</v>
      </c>
      <c r="L295" s="1">
        <f>VLOOKUP(A295,'ADM Details FY17'!$A$3:$O$3515,15,FALSE)</f>
        <v>0</v>
      </c>
      <c r="M295" s="1">
        <f>VLOOKUP(A295,'ADM Details FY17'!$A$3:$P$3515,16,FALSE)</f>
        <v>0</v>
      </c>
      <c r="N295" s="1">
        <f>VLOOKUP(A295,'ADM Details FY17'!$A$3:$Q$3515,17,FALSE)</f>
        <v>0</v>
      </c>
      <c r="O295" s="1">
        <f>VLOOKUP(A295,'ADM Details FY17'!$A$3:$S$3515,19,FALSE)</f>
        <v>0</v>
      </c>
      <c r="P295" s="1">
        <f>VLOOKUP(A295,'ADM Details FY17'!$A$3:$U$3515,21,FALSE)</f>
        <v>0.26</v>
      </c>
      <c r="Q295" s="1">
        <f>VLOOKUP(A295,'ADM Details FY17'!$A$3:$V$3515,22,FALSE)</f>
        <v>0</v>
      </c>
      <c r="R295" s="1">
        <f>VLOOKUP(A295,'ADM Details FY17'!$A$3:$W$3515,23,FALSE)</f>
        <v>0</v>
      </c>
      <c r="S295" s="1">
        <f>VLOOKUP(A295,'ADM Details FY17'!$A$3:$X$3515,24,FALSE)</f>
        <v>0</v>
      </c>
      <c r="T295" s="1">
        <f>VLOOKUP(A295,'ADM Details FY17'!$A$3:$Y$3515,25,FALSE)</f>
        <v>0.3</v>
      </c>
      <c r="U295" s="1">
        <f>VLOOKUP(A295,'ADM Details FY17'!$A$3:$AA$3515,27,FALSE)</f>
        <v>0</v>
      </c>
      <c r="V295" s="1">
        <f>IFERROR(VLOOKUP(C295,'eindex _tget pp '!$A$4:$E$615,5,FALSE),0)</f>
        <v>1071.5962627888343</v>
      </c>
      <c r="W295" s="31">
        <f>IFERROR(VLOOKUP(C295,'eindex _tget pp '!$A$4:$F$615,6,FALSE),0)</f>
        <v>2.2047811682999998</v>
      </c>
      <c r="X295" s="4">
        <f>IFERROR(VLOOKUP(B295,'eschools 16'!$A$2:$F$25,6,FALSE),1)</f>
        <v>2</v>
      </c>
      <c r="Y295" s="1">
        <f t="shared" si="20"/>
        <v>0</v>
      </c>
      <c r="Z295" s="1">
        <f t="shared" si="21"/>
        <v>0</v>
      </c>
      <c r="AA295" s="31">
        <f>IFERROR(VLOOKUP(C295,'eindex _tget pp '!$A$4:$G$615,7,FALSE),0)</f>
        <v>0.74142154400000004</v>
      </c>
      <c r="AB295" s="1">
        <f>VLOOKUP(A295,'ADM Details FY17'!$A$3:$AB$3515,28,FALSE)</f>
        <v>0</v>
      </c>
      <c r="AC295" s="1">
        <f t="shared" si="22"/>
        <v>0</v>
      </c>
      <c r="AD295" s="1">
        <f t="shared" si="23"/>
        <v>28.14</v>
      </c>
      <c r="AE295" s="1">
        <f t="shared" si="24"/>
        <v>703.5</v>
      </c>
    </row>
    <row r="296" spans="1:31" x14ac:dyDescent="0.25">
      <c r="A296" t="str">
        <f>B296&amp;"-"&amp;COUNTIF($B$3:B296,B296)</f>
        <v>236-142</v>
      </c>
      <c r="B296">
        <v>236</v>
      </c>
      <c r="C296" s="18">
        <f>VLOOKUP(A296,'ADM Details FY17'!$A$3:$D$3515,4,FALSE)</f>
        <v>50328</v>
      </c>
      <c r="D296" s="1">
        <f>VLOOKUP(A296,'ADM Details FY17'!$A$3:$E$3515,5,FALSE)</f>
        <v>0.47</v>
      </c>
      <c r="E296" s="1">
        <f>VLOOKUP(A296,'ADM Details FY17'!$A$3:$F$3515,6,FALSE)</f>
        <v>0</v>
      </c>
      <c r="F296" s="1">
        <f>VLOOKUP(A296,'ADM Details FY17'!$A$3:$G$3515,7,FALSE)</f>
        <v>0</v>
      </c>
      <c r="G296" s="1">
        <f>VLOOKUP(A296,'ADM Details FY17'!$A$3:$H$3515,8,FALSE)</f>
        <v>0</v>
      </c>
      <c r="H296" s="1">
        <f>VLOOKUP(A296,'ADM Details FY17'!$A$3:$I$3515,9,FALSE)</f>
        <v>0</v>
      </c>
      <c r="I296" s="1">
        <f>VLOOKUP(A296,'ADM Details FY17'!$A$3:$J$3517,10,FALSE)</f>
        <v>0</v>
      </c>
      <c r="J296" s="1">
        <f>VLOOKUP(A296,'ADM Details FY17'!$A$3:$K$3515,11,FALSE)</f>
        <v>0</v>
      </c>
      <c r="K296" s="1">
        <f>VLOOKUP(A296,'ADM Details FY17'!$A$3:$M$3515,13,FALSE)</f>
        <v>0</v>
      </c>
      <c r="L296" s="1">
        <f>VLOOKUP(A296,'ADM Details FY17'!$A$3:$O$3515,15,FALSE)</f>
        <v>0</v>
      </c>
      <c r="M296" s="1">
        <f>VLOOKUP(A296,'ADM Details FY17'!$A$3:$P$3515,16,FALSE)</f>
        <v>0</v>
      </c>
      <c r="N296" s="1">
        <f>VLOOKUP(A296,'ADM Details FY17'!$A$3:$Q$3515,17,FALSE)</f>
        <v>0</v>
      </c>
      <c r="O296" s="1">
        <f>VLOOKUP(A296,'ADM Details FY17'!$A$3:$S$3515,19,FALSE)</f>
        <v>0</v>
      </c>
      <c r="P296" s="1">
        <f>VLOOKUP(A296,'ADM Details FY17'!$A$3:$U$3515,21,FALSE)</f>
        <v>0</v>
      </c>
      <c r="Q296" s="1">
        <f>VLOOKUP(A296,'ADM Details FY17'!$A$3:$V$3515,22,FALSE)</f>
        <v>0</v>
      </c>
      <c r="R296" s="1">
        <f>VLOOKUP(A296,'ADM Details FY17'!$A$3:$W$3515,23,FALSE)</f>
        <v>0</v>
      </c>
      <c r="S296" s="1">
        <f>VLOOKUP(A296,'ADM Details FY17'!$A$3:$X$3515,24,FALSE)</f>
        <v>0</v>
      </c>
      <c r="T296" s="1">
        <f>VLOOKUP(A296,'ADM Details FY17'!$A$3:$Y$3515,25,FALSE)</f>
        <v>0.2</v>
      </c>
      <c r="U296" s="1">
        <f>VLOOKUP(A296,'ADM Details FY17'!$A$3:$AA$3515,27,FALSE)</f>
        <v>0</v>
      </c>
      <c r="V296" s="1">
        <f>IFERROR(VLOOKUP(C296,'eindex _tget pp '!$A$4:$E$615,5,FALSE),0)</f>
        <v>0</v>
      </c>
      <c r="W296" s="31">
        <f>IFERROR(VLOOKUP(C296,'eindex _tget pp '!$A$4:$F$615,6,FALSE),0)</f>
        <v>0.12351282230000001</v>
      </c>
      <c r="X296" s="4">
        <f>IFERROR(VLOOKUP(B296,'eschools 16'!$A$2:$F$25,6,FALSE),1)</f>
        <v>2</v>
      </c>
      <c r="Y296" s="1">
        <f t="shared" si="20"/>
        <v>0</v>
      </c>
      <c r="Z296" s="1">
        <f t="shared" si="21"/>
        <v>0</v>
      </c>
      <c r="AA296" s="31">
        <f>IFERROR(VLOOKUP(C296,'eindex _tget pp '!$A$4:$G$615,7,FALSE),0)</f>
        <v>0.206968337</v>
      </c>
      <c r="AB296" s="1">
        <f>VLOOKUP(A296,'ADM Details FY17'!$A$3:$AB$3515,28,FALSE)</f>
        <v>0</v>
      </c>
      <c r="AC296" s="1">
        <f t="shared" si="22"/>
        <v>0</v>
      </c>
      <c r="AD296" s="1">
        <f t="shared" si="23"/>
        <v>0.47</v>
      </c>
      <c r="AE296" s="1">
        <f t="shared" si="24"/>
        <v>11.75</v>
      </c>
    </row>
    <row r="297" spans="1:31" x14ac:dyDescent="0.25">
      <c r="A297" t="str">
        <f>B297&amp;"-"&amp;COUNTIF($B$3:B297,B297)</f>
        <v>236-143</v>
      </c>
      <c r="B297">
        <v>236</v>
      </c>
      <c r="C297" s="18">
        <f>VLOOKUP(A297,'ADM Details FY17'!$A$3:$D$3515,4,FALSE)</f>
        <v>43968</v>
      </c>
      <c r="D297" s="1">
        <f>VLOOKUP(A297,'ADM Details FY17'!$A$3:$E$3515,5,FALSE)</f>
        <v>16.010000000000002</v>
      </c>
      <c r="E297" s="1">
        <f>VLOOKUP(A297,'ADM Details FY17'!$A$3:$F$3515,6,FALSE)</f>
        <v>1</v>
      </c>
      <c r="F297" s="1">
        <f>VLOOKUP(A297,'ADM Details FY17'!$A$3:$G$3515,7,FALSE)</f>
        <v>1</v>
      </c>
      <c r="G297" s="1">
        <f>VLOOKUP(A297,'ADM Details FY17'!$A$3:$H$3515,8,FALSE)</f>
        <v>0</v>
      </c>
      <c r="H297" s="1">
        <f>VLOOKUP(A297,'ADM Details FY17'!$A$3:$I$3515,9,FALSE)</f>
        <v>0</v>
      </c>
      <c r="I297" s="1">
        <f>VLOOKUP(A297,'ADM Details FY17'!$A$3:$J$3517,10,FALSE)</f>
        <v>0</v>
      </c>
      <c r="J297" s="1">
        <f>VLOOKUP(A297,'ADM Details FY17'!$A$3:$K$3515,11,FALSE)</f>
        <v>0</v>
      </c>
      <c r="K297" s="1">
        <f>VLOOKUP(A297,'ADM Details FY17'!$A$3:$M$3515,13,FALSE)</f>
        <v>13.52</v>
      </c>
      <c r="L297" s="1">
        <f>VLOOKUP(A297,'ADM Details FY17'!$A$3:$O$3515,15,FALSE)</f>
        <v>0</v>
      </c>
      <c r="M297" s="1">
        <f>VLOOKUP(A297,'ADM Details FY17'!$A$3:$P$3515,16,FALSE)</f>
        <v>0</v>
      </c>
      <c r="N297" s="1">
        <f>VLOOKUP(A297,'ADM Details FY17'!$A$3:$Q$3515,17,FALSE)</f>
        <v>0</v>
      </c>
      <c r="O297" s="1">
        <f>VLOOKUP(A297,'ADM Details FY17'!$A$3:$S$3515,19,FALSE)</f>
        <v>0</v>
      </c>
      <c r="P297" s="1">
        <f>VLOOKUP(A297,'ADM Details FY17'!$A$3:$U$3515,21,FALSE)</f>
        <v>0</v>
      </c>
      <c r="Q297" s="1">
        <f>VLOOKUP(A297,'ADM Details FY17'!$A$3:$V$3515,22,FALSE)</f>
        <v>0</v>
      </c>
      <c r="R297" s="1">
        <f>VLOOKUP(A297,'ADM Details FY17'!$A$3:$W$3515,23,FALSE)</f>
        <v>0</v>
      </c>
      <c r="S297" s="1">
        <f>VLOOKUP(A297,'ADM Details FY17'!$A$3:$X$3515,24,FALSE)</f>
        <v>0</v>
      </c>
      <c r="T297" s="1">
        <f>VLOOKUP(A297,'ADM Details FY17'!$A$3:$Y$3515,25,FALSE)</f>
        <v>0</v>
      </c>
      <c r="U297" s="1">
        <f>VLOOKUP(A297,'ADM Details FY17'!$A$3:$AA$3515,27,FALSE)</f>
        <v>0</v>
      </c>
      <c r="V297" s="1">
        <f>IFERROR(VLOOKUP(C297,'eindex _tget pp '!$A$4:$E$615,5,FALSE),0)</f>
        <v>280.02811566539827</v>
      </c>
      <c r="W297" s="31">
        <f>IFERROR(VLOOKUP(C297,'eindex _tget pp '!$A$4:$F$615,6,FALSE),0)</f>
        <v>1.0261045919</v>
      </c>
      <c r="X297" s="4">
        <f>IFERROR(VLOOKUP(B297,'eschools 16'!$A$2:$F$25,6,FALSE),1)</f>
        <v>2</v>
      </c>
      <c r="Y297" s="1">
        <f t="shared" si="20"/>
        <v>0</v>
      </c>
      <c r="Z297" s="1">
        <f t="shared" si="21"/>
        <v>0</v>
      </c>
      <c r="AA297" s="31">
        <f>IFERROR(VLOOKUP(C297,'eindex _tget pp '!$A$4:$G$615,7,FALSE),0)</f>
        <v>0.484240057</v>
      </c>
      <c r="AB297" s="1">
        <f>VLOOKUP(A297,'ADM Details FY17'!$A$3:$AB$3515,28,FALSE)</f>
        <v>0</v>
      </c>
      <c r="AC297" s="1">
        <f t="shared" si="22"/>
        <v>0</v>
      </c>
      <c r="AD297" s="1">
        <f t="shared" si="23"/>
        <v>16.010000000000002</v>
      </c>
      <c r="AE297" s="1">
        <f t="shared" si="24"/>
        <v>400.25000000000006</v>
      </c>
    </row>
    <row r="298" spans="1:31" x14ac:dyDescent="0.25">
      <c r="A298" t="str">
        <f>B298&amp;"-"&amp;COUNTIF($B$3:B298,B298)</f>
        <v>236-144</v>
      </c>
      <c r="B298">
        <v>236</v>
      </c>
      <c r="C298" s="18">
        <f>VLOOKUP(A298,'ADM Details FY17'!$A$3:$D$3515,4,FALSE)</f>
        <v>47621</v>
      </c>
      <c r="D298" s="1">
        <f>VLOOKUP(A298,'ADM Details FY17'!$A$3:$E$3515,5,FALSE)</f>
        <v>3</v>
      </c>
      <c r="E298" s="1">
        <f>VLOOKUP(A298,'ADM Details FY17'!$A$3:$F$3515,6,FALSE)</f>
        <v>0</v>
      </c>
      <c r="F298" s="1">
        <f>VLOOKUP(A298,'ADM Details FY17'!$A$3:$G$3515,7,FALSE)</f>
        <v>0</v>
      </c>
      <c r="G298" s="1">
        <f>VLOOKUP(A298,'ADM Details FY17'!$A$3:$H$3515,8,FALSE)</f>
        <v>0</v>
      </c>
      <c r="H298" s="1">
        <f>VLOOKUP(A298,'ADM Details FY17'!$A$3:$I$3515,9,FALSE)</f>
        <v>0</v>
      </c>
      <c r="I298" s="1">
        <f>VLOOKUP(A298,'ADM Details FY17'!$A$3:$J$3517,10,FALSE)</f>
        <v>0</v>
      </c>
      <c r="J298" s="1">
        <f>VLOOKUP(A298,'ADM Details FY17'!$A$3:$K$3515,11,FALSE)</f>
        <v>0</v>
      </c>
      <c r="K298" s="1">
        <f>VLOOKUP(A298,'ADM Details FY17'!$A$3:$M$3515,13,FALSE)</f>
        <v>1</v>
      </c>
      <c r="L298" s="1">
        <f>VLOOKUP(A298,'ADM Details FY17'!$A$3:$O$3515,15,FALSE)</f>
        <v>0</v>
      </c>
      <c r="M298" s="1">
        <f>VLOOKUP(A298,'ADM Details FY17'!$A$3:$P$3515,16,FALSE)</f>
        <v>0</v>
      </c>
      <c r="N298" s="1">
        <f>VLOOKUP(A298,'ADM Details FY17'!$A$3:$Q$3515,17,FALSE)</f>
        <v>0</v>
      </c>
      <c r="O298" s="1">
        <f>VLOOKUP(A298,'ADM Details FY17'!$A$3:$S$3515,19,FALSE)</f>
        <v>0</v>
      </c>
      <c r="P298" s="1">
        <f>VLOOKUP(A298,'ADM Details FY17'!$A$3:$U$3515,21,FALSE)</f>
        <v>0</v>
      </c>
      <c r="Q298" s="1">
        <f>VLOOKUP(A298,'ADM Details FY17'!$A$3:$V$3515,22,FALSE)</f>
        <v>0</v>
      </c>
      <c r="R298" s="1">
        <f>VLOOKUP(A298,'ADM Details FY17'!$A$3:$W$3515,23,FALSE)</f>
        <v>0</v>
      </c>
      <c r="S298" s="1">
        <f>VLOOKUP(A298,'ADM Details FY17'!$A$3:$X$3515,24,FALSE)</f>
        <v>0</v>
      </c>
      <c r="T298" s="1">
        <f>VLOOKUP(A298,'ADM Details FY17'!$A$3:$Y$3515,25,FALSE)</f>
        <v>0</v>
      </c>
      <c r="U298" s="1">
        <f>VLOOKUP(A298,'ADM Details FY17'!$A$3:$AA$3515,27,FALSE)</f>
        <v>0</v>
      </c>
      <c r="V298" s="1">
        <f>IFERROR(VLOOKUP(C298,'eindex _tget pp '!$A$4:$E$615,5,FALSE),0)</f>
        <v>1131.7659701624684</v>
      </c>
      <c r="W298" s="31">
        <f>IFERROR(VLOOKUP(C298,'eindex _tget pp '!$A$4:$F$615,6,FALSE),0)</f>
        <v>0.64158361760000004</v>
      </c>
      <c r="X298" s="4">
        <f>IFERROR(VLOOKUP(B298,'eschools 16'!$A$2:$F$25,6,FALSE),1)</f>
        <v>2</v>
      </c>
      <c r="Y298" s="1">
        <f t="shared" si="20"/>
        <v>0</v>
      </c>
      <c r="Z298" s="1">
        <f t="shared" si="21"/>
        <v>0</v>
      </c>
      <c r="AA298" s="31">
        <f>IFERROR(VLOOKUP(C298,'eindex _tget pp '!$A$4:$G$615,7,FALSE),0)</f>
        <v>0.74023916400000001</v>
      </c>
      <c r="AB298" s="1">
        <f>VLOOKUP(A298,'ADM Details FY17'!$A$3:$AB$3515,28,FALSE)</f>
        <v>0</v>
      </c>
      <c r="AC298" s="1">
        <f t="shared" si="22"/>
        <v>0</v>
      </c>
      <c r="AD298" s="1">
        <f t="shared" si="23"/>
        <v>3</v>
      </c>
      <c r="AE298" s="1">
        <f t="shared" si="24"/>
        <v>75</v>
      </c>
    </row>
    <row r="299" spans="1:31" x14ac:dyDescent="0.25">
      <c r="A299" t="str">
        <f>B299&amp;"-"&amp;COUNTIF($B$3:B299,B299)</f>
        <v>236-145</v>
      </c>
      <c r="B299">
        <v>236</v>
      </c>
      <c r="C299" s="18">
        <f>VLOOKUP(A299,'ADM Details FY17'!$A$3:$D$3515,4,FALSE)</f>
        <v>46102</v>
      </c>
      <c r="D299" s="1">
        <f>VLOOKUP(A299,'ADM Details FY17'!$A$3:$E$3515,5,FALSE)</f>
        <v>33.65</v>
      </c>
      <c r="E299" s="1">
        <f>VLOOKUP(A299,'ADM Details FY17'!$A$3:$F$3515,6,FALSE)</f>
        <v>0</v>
      </c>
      <c r="F299" s="1">
        <f>VLOOKUP(A299,'ADM Details FY17'!$A$3:$G$3515,7,FALSE)</f>
        <v>1.1399999999999999</v>
      </c>
      <c r="G299" s="1">
        <f>VLOOKUP(A299,'ADM Details FY17'!$A$3:$H$3515,8,FALSE)</f>
        <v>0</v>
      </c>
      <c r="H299" s="1">
        <f>VLOOKUP(A299,'ADM Details FY17'!$A$3:$I$3515,9,FALSE)</f>
        <v>0</v>
      </c>
      <c r="I299" s="1">
        <f>VLOOKUP(A299,'ADM Details FY17'!$A$3:$J$3517,10,FALSE)</f>
        <v>0</v>
      </c>
      <c r="J299" s="1">
        <f>VLOOKUP(A299,'ADM Details FY17'!$A$3:$K$3515,11,FALSE)</f>
        <v>1</v>
      </c>
      <c r="K299" s="1">
        <f>VLOOKUP(A299,'ADM Details FY17'!$A$3:$M$3515,13,FALSE)</f>
        <v>10.89</v>
      </c>
      <c r="L299" s="1">
        <f>VLOOKUP(A299,'ADM Details FY17'!$A$3:$O$3515,15,FALSE)</f>
        <v>0</v>
      </c>
      <c r="M299" s="1">
        <f>VLOOKUP(A299,'ADM Details FY17'!$A$3:$P$3515,16,FALSE)</f>
        <v>0</v>
      </c>
      <c r="N299" s="1">
        <f>VLOOKUP(A299,'ADM Details FY17'!$A$3:$Q$3515,17,FALSE)</f>
        <v>0</v>
      </c>
      <c r="O299" s="1">
        <f>VLOOKUP(A299,'ADM Details FY17'!$A$3:$S$3515,19,FALSE)</f>
        <v>0</v>
      </c>
      <c r="P299" s="1">
        <f>VLOOKUP(A299,'ADM Details FY17'!$A$3:$U$3515,21,FALSE)</f>
        <v>0.74</v>
      </c>
      <c r="Q299" s="1">
        <f>VLOOKUP(A299,'ADM Details FY17'!$A$3:$V$3515,22,FALSE)</f>
        <v>0</v>
      </c>
      <c r="R299" s="1">
        <f>VLOOKUP(A299,'ADM Details FY17'!$A$3:$W$3515,23,FALSE)</f>
        <v>0</v>
      </c>
      <c r="S299" s="1">
        <f>VLOOKUP(A299,'ADM Details FY17'!$A$3:$X$3515,24,FALSE)</f>
        <v>0</v>
      </c>
      <c r="T299" s="1">
        <f>VLOOKUP(A299,'ADM Details FY17'!$A$3:$Y$3515,25,FALSE)</f>
        <v>0.89</v>
      </c>
      <c r="U299" s="1">
        <f>VLOOKUP(A299,'ADM Details FY17'!$A$3:$AA$3515,27,FALSE)</f>
        <v>0</v>
      </c>
      <c r="V299" s="1">
        <f>IFERROR(VLOOKUP(C299,'eindex _tget pp '!$A$4:$E$615,5,FALSE),0)</f>
        <v>192.46256589455538</v>
      </c>
      <c r="W299" s="31">
        <f>IFERROR(VLOOKUP(C299,'eindex _tget pp '!$A$4:$F$615,6,FALSE),0)</f>
        <v>0.58606617930000005</v>
      </c>
      <c r="X299" s="4">
        <f>IFERROR(VLOOKUP(B299,'eschools 16'!$A$2:$F$25,6,FALSE),1)</f>
        <v>2</v>
      </c>
      <c r="Y299" s="1">
        <f t="shared" si="20"/>
        <v>0</v>
      </c>
      <c r="Z299" s="1">
        <f t="shared" si="21"/>
        <v>0</v>
      </c>
      <c r="AA299" s="31">
        <f>IFERROR(VLOOKUP(C299,'eindex _tget pp '!$A$4:$G$615,7,FALSE),0)</f>
        <v>0.44250292000000002</v>
      </c>
      <c r="AB299" s="1">
        <f>VLOOKUP(A299,'ADM Details FY17'!$A$3:$AB$3515,28,FALSE)</f>
        <v>0</v>
      </c>
      <c r="AC299" s="1">
        <f t="shared" si="22"/>
        <v>0</v>
      </c>
      <c r="AD299" s="1">
        <f t="shared" si="23"/>
        <v>33.65</v>
      </c>
      <c r="AE299" s="1">
        <f t="shared" si="24"/>
        <v>841.25</v>
      </c>
    </row>
    <row r="300" spans="1:31" x14ac:dyDescent="0.25">
      <c r="A300" t="str">
        <f>B300&amp;"-"&amp;COUNTIF($B$3:B300,B300)</f>
        <v>236-146</v>
      </c>
      <c r="B300">
        <v>236</v>
      </c>
      <c r="C300" s="18">
        <f>VLOOKUP(A300,'ADM Details FY17'!$A$3:$D$3515,4,FALSE)</f>
        <v>46870</v>
      </c>
      <c r="D300" s="1">
        <f>VLOOKUP(A300,'ADM Details FY17'!$A$3:$E$3515,5,FALSE)</f>
        <v>11.13</v>
      </c>
      <c r="E300" s="1">
        <f>VLOOKUP(A300,'ADM Details FY17'!$A$3:$F$3515,6,FALSE)</f>
        <v>0</v>
      </c>
      <c r="F300" s="1">
        <f>VLOOKUP(A300,'ADM Details FY17'!$A$3:$G$3515,7,FALSE)</f>
        <v>1</v>
      </c>
      <c r="G300" s="1">
        <f>VLOOKUP(A300,'ADM Details FY17'!$A$3:$H$3515,8,FALSE)</f>
        <v>1</v>
      </c>
      <c r="H300" s="1">
        <f>VLOOKUP(A300,'ADM Details FY17'!$A$3:$I$3515,9,FALSE)</f>
        <v>0</v>
      </c>
      <c r="I300" s="1">
        <f>VLOOKUP(A300,'ADM Details FY17'!$A$3:$J$3517,10,FALSE)</f>
        <v>0</v>
      </c>
      <c r="J300" s="1">
        <f>VLOOKUP(A300,'ADM Details FY17'!$A$3:$K$3515,11,FALSE)</f>
        <v>0</v>
      </c>
      <c r="K300" s="1">
        <f>VLOOKUP(A300,'ADM Details FY17'!$A$3:$M$3515,13,FALSE)</f>
        <v>1.1299999999999999</v>
      </c>
      <c r="L300" s="1">
        <f>VLOOKUP(A300,'ADM Details FY17'!$A$3:$O$3515,15,FALSE)</f>
        <v>0</v>
      </c>
      <c r="M300" s="1">
        <f>VLOOKUP(A300,'ADM Details FY17'!$A$3:$P$3515,16,FALSE)</f>
        <v>0</v>
      </c>
      <c r="N300" s="1">
        <f>VLOOKUP(A300,'ADM Details FY17'!$A$3:$Q$3515,17,FALSE)</f>
        <v>0</v>
      </c>
      <c r="O300" s="1">
        <f>VLOOKUP(A300,'ADM Details FY17'!$A$3:$S$3515,19,FALSE)</f>
        <v>0</v>
      </c>
      <c r="P300" s="1">
        <f>VLOOKUP(A300,'ADM Details FY17'!$A$3:$U$3515,21,FALSE)</f>
        <v>0</v>
      </c>
      <c r="Q300" s="1">
        <f>VLOOKUP(A300,'ADM Details FY17'!$A$3:$V$3515,22,FALSE)</f>
        <v>0</v>
      </c>
      <c r="R300" s="1">
        <f>VLOOKUP(A300,'ADM Details FY17'!$A$3:$W$3515,23,FALSE)</f>
        <v>0</v>
      </c>
      <c r="S300" s="1">
        <f>VLOOKUP(A300,'ADM Details FY17'!$A$3:$X$3515,24,FALSE)</f>
        <v>0</v>
      </c>
      <c r="T300" s="1">
        <f>VLOOKUP(A300,'ADM Details FY17'!$A$3:$Y$3515,25,FALSE)</f>
        <v>0.28999999999999998</v>
      </c>
      <c r="U300" s="1">
        <f>VLOOKUP(A300,'ADM Details FY17'!$A$3:$AA$3515,27,FALSE)</f>
        <v>0</v>
      </c>
      <c r="V300" s="1">
        <f>IFERROR(VLOOKUP(C300,'eindex _tget pp '!$A$4:$E$615,5,FALSE),0)</f>
        <v>479.09340407687415</v>
      </c>
      <c r="W300" s="31">
        <f>IFERROR(VLOOKUP(C300,'eindex _tget pp '!$A$4:$F$615,6,FALSE),0)</f>
        <v>0.43881351089999998</v>
      </c>
      <c r="X300" s="4">
        <f>IFERROR(VLOOKUP(B300,'eschools 16'!$A$2:$F$25,6,FALSE),1)</f>
        <v>2</v>
      </c>
      <c r="Y300" s="1">
        <f t="shared" si="20"/>
        <v>0</v>
      </c>
      <c r="Z300" s="1">
        <f t="shared" si="21"/>
        <v>0</v>
      </c>
      <c r="AA300" s="31">
        <f>IFERROR(VLOOKUP(C300,'eindex _tget pp '!$A$4:$G$615,7,FALSE),0)</f>
        <v>0.49577104900000002</v>
      </c>
      <c r="AB300" s="1">
        <f>VLOOKUP(A300,'ADM Details FY17'!$A$3:$AB$3515,28,FALSE)</f>
        <v>0</v>
      </c>
      <c r="AC300" s="1">
        <f t="shared" si="22"/>
        <v>0</v>
      </c>
      <c r="AD300" s="1">
        <f t="shared" si="23"/>
        <v>11.13</v>
      </c>
      <c r="AE300" s="1">
        <f t="shared" si="24"/>
        <v>278.25</v>
      </c>
    </row>
    <row r="301" spans="1:31" x14ac:dyDescent="0.25">
      <c r="A301" t="str">
        <f>B301&amp;"-"&amp;COUNTIF($B$3:B301,B301)</f>
        <v>236-147</v>
      </c>
      <c r="B301">
        <v>236</v>
      </c>
      <c r="C301" s="18">
        <f>VLOOKUP(A301,'ADM Details FY17'!$A$3:$D$3515,4,FALSE)</f>
        <v>47936</v>
      </c>
      <c r="D301" s="1">
        <f>VLOOKUP(A301,'ADM Details FY17'!$A$3:$E$3515,5,FALSE)</f>
        <v>2</v>
      </c>
      <c r="E301" s="1">
        <f>VLOOKUP(A301,'ADM Details FY17'!$A$3:$F$3515,6,FALSE)</f>
        <v>0</v>
      </c>
      <c r="F301" s="1">
        <f>VLOOKUP(A301,'ADM Details FY17'!$A$3:$G$3515,7,FALSE)</f>
        <v>0</v>
      </c>
      <c r="G301" s="1">
        <f>VLOOKUP(A301,'ADM Details FY17'!$A$3:$H$3515,8,FALSE)</f>
        <v>0</v>
      </c>
      <c r="H301" s="1">
        <f>VLOOKUP(A301,'ADM Details FY17'!$A$3:$I$3515,9,FALSE)</f>
        <v>0</v>
      </c>
      <c r="I301" s="1">
        <f>VLOOKUP(A301,'ADM Details FY17'!$A$3:$J$3517,10,FALSE)</f>
        <v>0</v>
      </c>
      <c r="J301" s="1">
        <f>VLOOKUP(A301,'ADM Details FY17'!$A$3:$K$3515,11,FALSE)</f>
        <v>0</v>
      </c>
      <c r="K301" s="1">
        <f>VLOOKUP(A301,'ADM Details FY17'!$A$3:$M$3515,13,FALSE)</f>
        <v>0</v>
      </c>
      <c r="L301" s="1">
        <f>VLOOKUP(A301,'ADM Details FY17'!$A$3:$O$3515,15,FALSE)</f>
        <v>0</v>
      </c>
      <c r="M301" s="1">
        <f>VLOOKUP(A301,'ADM Details FY17'!$A$3:$P$3515,16,FALSE)</f>
        <v>0</v>
      </c>
      <c r="N301" s="1">
        <f>VLOOKUP(A301,'ADM Details FY17'!$A$3:$Q$3515,17,FALSE)</f>
        <v>0</v>
      </c>
      <c r="O301" s="1">
        <f>VLOOKUP(A301,'ADM Details FY17'!$A$3:$S$3515,19,FALSE)</f>
        <v>0</v>
      </c>
      <c r="P301" s="1">
        <f>VLOOKUP(A301,'ADM Details FY17'!$A$3:$U$3515,21,FALSE)</f>
        <v>0</v>
      </c>
      <c r="Q301" s="1">
        <f>VLOOKUP(A301,'ADM Details FY17'!$A$3:$V$3515,22,FALSE)</f>
        <v>0</v>
      </c>
      <c r="R301" s="1">
        <f>VLOOKUP(A301,'ADM Details FY17'!$A$3:$W$3515,23,FALSE)</f>
        <v>0</v>
      </c>
      <c r="S301" s="1">
        <f>VLOOKUP(A301,'ADM Details FY17'!$A$3:$X$3515,24,FALSE)</f>
        <v>0</v>
      </c>
      <c r="T301" s="1">
        <f>VLOOKUP(A301,'ADM Details FY17'!$A$3:$Y$3515,25,FALSE)</f>
        <v>0</v>
      </c>
      <c r="U301" s="1">
        <f>VLOOKUP(A301,'ADM Details FY17'!$A$3:$AA$3515,27,FALSE)</f>
        <v>0</v>
      </c>
      <c r="V301" s="1">
        <f>IFERROR(VLOOKUP(C301,'eindex _tget pp '!$A$4:$E$615,5,FALSE),0)</f>
        <v>422.63435982825831</v>
      </c>
      <c r="W301" s="31">
        <f>IFERROR(VLOOKUP(C301,'eindex _tget pp '!$A$4:$F$615,6,FALSE),0)</f>
        <v>1.2989831333999999</v>
      </c>
      <c r="X301" s="4">
        <f>IFERROR(VLOOKUP(B301,'eschools 16'!$A$2:$F$25,6,FALSE),1)</f>
        <v>2</v>
      </c>
      <c r="Y301" s="1">
        <f t="shared" si="20"/>
        <v>0</v>
      </c>
      <c r="Z301" s="1">
        <f t="shared" si="21"/>
        <v>0</v>
      </c>
      <c r="AA301" s="31">
        <f>IFERROR(VLOOKUP(C301,'eindex _tget pp '!$A$4:$G$615,7,FALSE),0)</f>
        <v>0.54794652499999996</v>
      </c>
      <c r="AB301" s="1">
        <f>VLOOKUP(A301,'ADM Details FY17'!$A$3:$AB$3515,28,FALSE)</f>
        <v>0</v>
      </c>
      <c r="AC301" s="1">
        <f t="shared" si="22"/>
        <v>0</v>
      </c>
      <c r="AD301" s="1">
        <f t="shared" si="23"/>
        <v>2</v>
      </c>
      <c r="AE301" s="1">
        <f t="shared" si="24"/>
        <v>50</v>
      </c>
    </row>
    <row r="302" spans="1:31" x14ac:dyDescent="0.25">
      <c r="A302" t="str">
        <f>B302&amp;"-"&amp;COUNTIF($B$3:B302,B302)</f>
        <v>236-148</v>
      </c>
      <c r="B302">
        <v>236</v>
      </c>
      <c r="C302" s="18">
        <f>VLOOKUP(A302,'ADM Details FY17'!$A$3:$D$3515,4,FALSE)</f>
        <v>49775</v>
      </c>
      <c r="D302" s="1">
        <f>VLOOKUP(A302,'ADM Details FY17'!$A$3:$E$3515,5,FALSE)</f>
        <v>3</v>
      </c>
      <c r="E302" s="1">
        <f>VLOOKUP(A302,'ADM Details FY17'!$A$3:$F$3515,6,FALSE)</f>
        <v>0</v>
      </c>
      <c r="F302" s="1">
        <f>VLOOKUP(A302,'ADM Details FY17'!$A$3:$G$3515,7,FALSE)</f>
        <v>0</v>
      </c>
      <c r="G302" s="1">
        <f>VLOOKUP(A302,'ADM Details FY17'!$A$3:$H$3515,8,FALSE)</f>
        <v>0</v>
      </c>
      <c r="H302" s="1">
        <f>VLOOKUP(A302,'ADM Details FY17'!$A$3:$I$3515,9,FALSE)</f>
        <v>0</v>
      </c>
      <c r="I302" s="1">
        <f>VLOOKUP(A302,'ADM Details FY17'!$A$3:$J$3517,10,FALSE)</f>
        <v>0</v>
      </c>
      <c r="J302" s="1">
        <f>VLOOKUP(A302,'ADM Details FY17'!$A$3:$K$3515,11,FALSE)</f>
        <v>0</v>
      </c>
      <c r="K302" s="1">
        <f>VLOOKUP(A302,'ADM Details FY17'!$A$3:$M$3515,13,FALSE)</f>
        <v>1</v>
      </c>
      <c r="L302" s="1">
        <f>VLOOKUP(A302,'ADM Details FY17'!$A$3:$O$3515,15,FALSE)</f>
        <v>0</v>
      </c>
      <c r="M302" s="1">
        <f>VLOOKUP(A302,'ADM Details FY17'!$A$3:$P$3515,16,FALSE)</f>
        <v>0</v>
      </c>
      <c r="N302" s="1">
        <f>VLOOKUP(A302,'ADM Details FY17'!$A$3:$Q$3515,17,FALSE)</f>
        <v>0</v>
      </c>
      <c r="O302" s="1">
        <f>VLOOKUP(A302,'ADM Details FY17'!$A$3:$S$3515,19,FALSE)</f>
        <v>0</v>
      </c>
      <c r="P302" s="1">
        <f>VLOOKUP(A302,'ADM Details FY17'!$A$3:$U$3515,21,FALSE)</f>
        <v>0</v>
      </c>
      <c r="Q302" s="1">
        <f>VLOOKUP(A302,'ADM Details FY17'!$A$3:$V$3515,22,FALSE)</f>
        <v>0</v>
      </c>
      <c r="R302" s="1">
        <f>VLOOKUP(A302,'ADM Details FY17'!$A$3:$W$3515,23,FALSE)</f>
        <v>0</v>
      </c>
      <c r="S302" s="1">
        <f>VLOOKUP(A302,'ADM Details FY17'!$A$3:$X$3515,24,FALSE)</f>
        <v>0</v>
      </c>
      <c r="T302" s="1">
        <f>VLOOKUP(A302,'ADM Details FY17'!$A$3:$Y$3515,25,FALSE)</f>
        <v>0.19</v>
      </c>
      <c r="U302" s="1">
        <f>VLOOKUP(A302,'ADM Details FY17'!$A$3:$AA$3515,27,FALSE)</f>
        <v>0</v>
      </c>
      <c r="V302" s="1">
        <f>IFERROR(VLOOKUP(C302,'eindex _tget pp '!$A$4:$E$615,5,FALSE),0)</f>
        <v>222.36799175232724</v>
      </c>
      <c r="W302" s="31">
        <f>IFERROR(VLOOKUP(C302,'eindex _tget pp '!$A$4:$F$615,6,FALSE),0)</f>
        <v>0.76998676519999998</v>
      </c>
      <c r="X302" s="4">
        <f>IFERROR(VLOOKUP(B302,'eschools 16'!$A$2:$F$25,6,FALSE),1)</f>
        <v>2</v>
      </c>
      <c r="Y302" s="1">
        <f t="shared" si="20"/>
        <v>0</v>
      </c>
      <c r="Z302" s="1">
        <f t="shared" si="21"/>
        <v>0</v>
      </c>
      <c r="AA302" s="31">
        <f>IFERROR(VLOOKUP(C302,'eindex _tget pp '!$A$4:$G$615,7,FALSE),0)</f>
        <v>0.43765367199999999</v>
      </c>
      <c r="AB302" s="1">
        <f>VLOOKUP(A302,'ADM Details FY17'!$A$3:$AB$3515,28,FALSE)</f>
        <v>0</v>
      </c>
      <c r="AC302" s="1">
        <f t="shared" si="22"/>
        <v>0</v>
      </c>
      <c r="AD302" s="1">
        <f t="shared" si="23"/>
        <v>3</v>
      </c>
      <c r="AE302" s="1">
        <f t="shared" si="24"/>
        <v>75</v>
      </c>
    </row>
    <row r="303" spans="1:31" x14ac:dyDescent="0.25">
      <c r="A303" t="str">
        <f>B303&amp;"-"&amp;COUNTIF($B$3:B303,B303)</f>
        <v>236-149</v>
      </c>
      <c r="B303">
        <v>236</v>
      </c>
      <c r="C303" s="18">
        <f>VLOOKUP(A303,'ADM Details FY17'!$A$3:$D$3515,4,FALSE)</f>
        <v>45369</v>
      </c>
      <c r="D303" s="1">
        <f>VLOOKUP(A303,'ADM Details FY17'!$A$3:$E$3515,5,FALSE)</f>
        <v>1</v>
      </c>
      <c r="E303" s="1">
        <f>VLOOKUP(A303,'ADM Details FY17'!$A$3:$F$3515,6,FALSE)</f>
        <v>0</v>
      </c>
      <c r="F303" s="1">
        <f>VLOOKUP(A303,'ADM Details FY17'!$A$3:$G$3515,7,FALSE)</f>
        <v>0</v>
      </c>
      <c r="G303" s="1">
        <f>VLOOKUP(A303,'ADM Details FY17'!$A$3:$H$3515,8,FALSE)</f>
        <v>0</v>
      </c>
      <c r="H303" s="1">
        <f>VLOOKUP(A303,'ADM Details FY17'!$A$3:$I$3515,9,FALSE)</f>
        <v>0</v>
      </c>
      <c r="I303" s="1">
        <f>VLOOKUP(A303,'ADM Details FY17'!$A$3:$J$3517,10,FALSE)</f>
        <v>0</v>
      </c>
      <c r="J303" s="1">
        <f>VLOOKUP(A303,'ADM Details FY17'!$A$3:$K$3515,11,FALSE)</f>
        <v>0</v>
      </c>
      <c r="K303" s="1">
        <f>VLOOKUP(A303,'ADM Details FY17'!$A$3:$M$3515,13,FALSE)</f>
        <v>1</v>
      </c>
      <c r="L303" s="1">
        <f>VLOOKUP(A303,'ADM Details FY17'!$A$3:$O$3515,15,FALSE)</f>
        <v>0</v>
      </c>
      <c r="M303" s="1">
        <f>VLOOKUP(A303,'ADM Details FY17'!$A$3:$P$3515,16,FALSE)</f>
        <v>0</v>
      </c>
      <c r="N303" s="1">
        <f>VLOOKUP(A303,'ADM Details FY17'!$A$3:$Q$3515,17,FALSE)</f>
        <v>0</v>
      </c>
      <c r="O303" s="1">
        <f>VLOOKUP(A303,'ADM Details FY17'!$A$3:$S$3515,19,FALSE)</f>
        <v>0</v>
      </c>
      <c r="P303" s="1">
        <f>VLOOKUP(A303,'ADM Details FY17'!$A$3:$U$3515,21,FALSE)</f>
        <v>0</v>
      </c>
      <c r="Q303" s="1">
        <f>VLOOKUP(A303,'ADM Details FY17'!$A$3:$V$3515,22,FALSE)</f>
        <v>0</v>
      </c>
      <c r="R303" s="1">
        <f>VLOOKUP(A303,'ADM Details FY17'!$A$3:$W$3515,23,FALSE)</f>
        <v>0</v>
      </c>
      <c r="S303" s="1">
        <f>VLOOKUP(A303,'ADM Details FY17'!$A$3:$X$3515,24,FALSE)</f>
        <v>0</v>
      </c>
      <c r="T303" s="1">
        <f>VLOOKUP(A303,'ADM Details FY17'!$A$3:$Y$3515,25,FALSE)</f>
        <v>0</v>
      </c>
      <c r="U303" s="1">
        <f>VLOOKUP(A303,'ADM Details FY17'!$A$3:$AA$3515,27,FALSE)</f>
        <v>0</v>
      </c>
      <c r="V303" s="1">
        <f>IFERROR(VLOOKUP(C303,'eindex _tget pp '!$A$4:$E$615,5,FALSE),0)</f>
        <v>365.2724787285689</v>
      </c>
      <c r="W303" s="31">
        <f>IFERROR(VLOOKUP(C303,'eindex _tget pp '!$A$4:$F$615,6,FALSE),0)</f>
        <v>1.16238153E-2</v>
      </c>
      <c r="X303" s="4">
        <f>IFERROR(VLOOKUP(B303,'eschools 16'!$A$2:$F$25,6,FALSE),1)</f>
        <v>2</v>
      </c>
      <c r="Y303" s="1">
        <f t="shared" si="20"/>
        <v>0</v>
      </c>
      <c r="Z303" s="1">
        <f t="shared" si="21"/>
        <v>0</v>
      </c>
      <c r="AA303" s="31">
        <f>IFERROR(VLOOKUP(C303,'eindex _tget pp '!$A$4:$G$615,7,FALSE),0)</f>
        <v>0.49732646800000002</v>
      </c>
      <c r="AB303" s="1">
        <f>VLOOKUP(A303,'ADM Details FY17'!$A$3:$AB$3515,28,FALSE)</f>
        <v>0</v>
      </c>
      <c r="AC303" s="1">
        <f t="shared" si="22"/>
        <v>0</v>
      </c>
      <c r="AD303" s="1">
        <f t="shared" si="23"/>
        <v>1</v>
      </c>
      <c r="AE303" s="1">
        <f t="shared" si="24"/>
        <v>25</v>
      </c>
    </row>
    <row r="304" spans="1:31" x14ac:dyDescent="0.25">
      <c r="A304" t="str">
        <f>B304&amp;"-"&amp;COUNTIF($B$3:B304,B304)</f>
        <v>236-150</v>
      </c>
      <c r="B304">
        <v>236</v>
      </c>
      <c r="C304" s="18">
        <f>VLOOKUP(A304,'ADM Details FY17'!$A$3:$D$3515,4,FALSE)</f>
        <v>43976</v>
      </c>
      <c r="D304" s="1">
        <f>VLOOKUP(A304,'ADM Details FY17'!$A$3:$E$3515,5,FALSE)</f>
        <v>2</v>
      </c>
      <c r="E304" s="1">
        <f>VLOOKUP(A304,'ADM Details FY17'!$A$3:$F$3515,6,FALSE)</f>
        <v>0</v>
      </c>
      <c r="F304" s="1">
        <f>VLOOKUP(A304,'ADM Details FY17'!$A$3:$G$3515,7,FALSE)</f>
        <v>0</v>
      </c>
      <c r="G304" s="1">
        <f>VLOOKUP(A304,'ADM Details FY17'!$A$3:$H$3515,8,FALSE)</f>
        <v>0</v>
      </c>
      <c r="H304" s="1">
        <f>VLOOKUP(A304,'ADM Details FY17'!$A$3:$I$3515,9,FALSE)</f>
        <v>0</v>
      </c>
      <c r="I304" s="1">
        <f>VLOOKUP(A304,'ADM Details FY17'!$A$3:$J$3517,10,FALSE)</f>
        <v>0</v>
      </c>
      <c r="J304" s="1">
        <f>VLOOKUP(A304,'ADM Details FY17'!$A$3:$K$3515,11,FALSE)</f>
        <v>0</v>
      </c>
      <c r="K304" s="1">
        <f>VLOOKUP(A304,'ADM Details FY17'!$A$3:$M$3515,13,FALSE)</f>
        <v>0</v>
      </c>
      <c r="L304" s="1">
        <f>VLOOKUP(A304,'ADM Details FY17'!$A$3:$O$3515,15,FALSE)</f>
        <v>0</v>
      </c>
      <c r="M304" s="1">
        <f>VLOOKUP(A304,'ADM Details FY17'!$A$3:$P$3515,16,FALSE)</f>
        <v>0</v>
      </c>
      <c r="N304" s="1">
        <f>VLOOKUP(A304,'ADM Details FY17'!$A$3:$Q$3515,17,FALSE)</f>
        <v>0</v>
      </c>
      <c r="O304" s="1">
        <f>VLOOKUP(A304,'ADM Details FY17'!$A$3:$S$3515,19,FALSE)</f>
        <v>0</v>
      </c>
      <c r="P304" s="1">
        <f>VLOOKUP(A304,'ADM Details FY17'!$A$3:$U$3515,21,FALSE)</f>
        <v>0.52</v>
      </c>
      <c r="Q304" s="1">
        <f>VLOOKUP(A304,'ADM Details FY17'!$A$3:$V$3515,22,FALSE)</f>
        <v>7.0000000000000007E-2</v>
      </c>
      <c r="R304" s="1">
        <f>VLOOKUP(A304,'ADM Details FY17'!$A$3:$W$3515,23,FALSE)</f>
        <v>0</v>
      </c>
      <c r="S304" s="1">
        <f>VLOOKUP(A304,'ADM Details FY17'!$A$3:$X$3515,24,FALSE)</f>
        <v>7.0000000000000007E-2</v>
      </c>
      <c r="T304" s="1">
        <f>VLOOKUP(A304,'ADM Details FY17'!$A$3:$Y$3515,25,FALSE)</f>
        <v>0</v>
      </c>
      <c r="U304" s="1">
        <f>VLOOKUP(A304,'ADM Details FY17'!$A$3:$AA$3515,27,FALSE)</f>
        <v>0</v>
      </c>
      <c r="V304" s="1">
        <f>IFERROR(VLOOKUP(C304,'eindex _tget pp '!$A$4:$E$615,5,FALSE),0)</f>
        <v>0</v>
      </c>
      <c r="W304" s="31">
        <f>IFERROR(VLOOKUP(C304,'eindex _tget pp '!$A$4:$F$615,6,FALSE),0)</f>
        <v>0.3742544149</v>
      </c>
      <c r="X304" s="4">
        <f>IFERROR(VLOOKUP(B304,'eschools 16'!$A$2:$F$25,6,FALSE),1)</f>
        <v>2</v>
      </c>
      <c r="Y304" s="1">
        <f t="shared" si="20"/>
        <v>0</v>
      </c>
      <c r="Z304" s="1">
        <f t="shared" si="21"/>
        <v>0</v>
      </c>
      <c r="AA304" s="31">
        <f>IFERROR(VLOOKUP(C304,'eindex _tget pp '!$A$4:$G$615,7,FALSE),0)</f>
        <v>0.25840324799999997</v>
      </c>
      <c r="AB304" s="1">
        <f>VLOOKUP(A304,'ADM Details FY17'!$A$3:$AB$3515,28,FALSE)</f>
        <v>0</v>
      </c>
      <c r="AC304" s="1">
        <f t="shared" si="22"/>
        <v>0</v>
      </c>
      <c r="AD304" s="1">
        <f t="shared" si="23"/>
        <v>2</v>
      </c>
      <c r="AE304" s="1">
        <f t="shared" si="24"/>
        <v>50</v>
      </c>
    </row>
    <row r="305" spans="1:31" x14ac:dyDescent="0.25">
      <c r="A305" t="str">
        <f>B305&amp;"-"&amp;COUNTIF($B$3:B305,B305)</f>
        <v>236-151</v>
      </c>
      <c r="B305">
        <v>236</v>
      </c>
      <c r="C305" s="18">
        <f>VLOOKUP(A305,'ADM Details FY17'!$A$3:$D$3515,4,FALSE)</f>
        <v>47068</v>
      </c>
      <c r="D305" s="1">
        <f>VLOOKUP(A305,'ADM Details FY17'!$A$3:$E$3515,5,FALSE)</f>
        <v>2.4900000000000002</v>
      </c>
      <c r="E305" s="1">
        <f>VLOOKUP(A305,'ADM Details FY17'!$A$3:$F$3515,6,FALSE)</f>
        <v>0</v>
      </c>
      <c r="F305" s="1">
        <f>VLOOKUP(A305,'ADM Details FY17'!$A$3:$G$3515,7,FALSE)</f>
        <v>0</v>
      </c>
      <c r="G305" s="1">
        <f>VLOOKUP(A305,'ADM Details FY17'!$A$3:$H$3515,8,FALSE)</f>
        <v>0</v>
      </c>
      <c r="H305" s="1">
        <f>VLOOKUP(A305,'ADM Details FY17'!$A$3:$I$3515,9,FALSE)</f>
        <v>0</v>
      </c>
      <c r="I305" s="1">
        <f>VLOOKUP(A305,'ADM Details FY17'!$A$3:$J$3517,10,FALSE)</f>
        <v>0</v>
      </c>
      <c r="J305" s="1">
        <f>VLOOKUP(A305,'ADM Details FY17'!$A$3:$K$3515,11,FALSE)</f>
        <v>0</v>
      </c>
      <c r="K305" s="1">
        <f>VLOOKUP(A305,'ADM Details FY17'!$A$3:$M$3515,13,FALSE)</f>
        <v>2</v>
      </c>
      <c r="L305" s="1">
        <f>VLOOKUP(A305,'ADM Details FY17'!$A$3:$O$3515,15,FALSE)</f>
        <v>0</v>
      </c>
      <c r="M305" s="1">
        <f>VLOOKUP(A305,'ADM Details FY17'!$A$3:$P$3515,16,FALSE)</f>
        <v>0</v>
      </c>
      <c r="N305" s="1">
        <f>VLOOKUP(A305,'ADM Details FY17'!$A$3:$Q$3515,17,FALSE)</f>
        <v>0</v>
      </c>
      <c r="O305" s="1">
        <f>VLOOKUP(A305,'ADM Details FY17'!$A$3:$S$3515,19,FALSE)</f>
        <v>0</v>
      </c>
      <c r="P305" s="1">
        <f>VLOOKUP(A305,'ADM Details FY17'!$A$3:$U$3515,21,FALSE)</f>
        <v>0</v>
      </c>
      <c r="Q305" s="1">
        <f>VLOOKUP(A305,'ADM Details FY17'!$A$3:$V$3515,22,FALSE)</f>
        <v>0</v>
      </c>
      <c r="R305" s="1">
        <f>VLOOKUP(A305,'ADM Details FY17'!$A$3:$W$3515,23,FALSE)</f>
        <v>0</v>
      </c>
      <c r="S305" s="1">
        <f>VLOOKUP(A305,'ADM Details FY17'!$A$3:$X$3515,24,FALSE)</f>
        <v>0</v>
      </c>
      <c r="T305" s="1">
        <f>VLOOKUP(A305,'ADM Details FY17'!$A$3:$Y$3515,25,FALSE)</f>
        <v>0</v>
      </c>
      <c r="U305" s="1">
        <f>VLOOKUP(A305,'ADM Details FY17'!$A$3:$AA$3515,27,FALSE)</f>
        <v>0</v>
      </c>
      <c r="V305" s="1">
        <f>IFERROR(VLOOKUP(C305,'eindex _tget pp '!$A$4:$E$615,5,FALSE),0)</f>
        <v>616.92995378037028</v>
      </c>
      <c r="W305" s="31">
        <f>IFERROR(VLOOKUP(C305,'eindex _tget pp '!$A$4:$F$615,6,FALSE),0)</f>
        <v>0.66522119790000001</v>
      </c>
      <c r="X305" s="4">
        <f>IFERROR(VLOOKUP(B305,'eschools 16'!$A$2:$F$25,6,FALSE),1)</f>
        <v>2</v>
      </c>
      <c r="Y305" s="1">
        <f t="shared" si="20"/>
        <v>0</v>
      </c>
      <c r="Z305" s="1">
        <f t="shared" si="21"/>
        <v>0</v>
      </c>
      <c r="AA305" s="31">
        <f>IFERROR(VLOOKUP(C305,'eindex _tget pp '!$A$4:$G$615,7,FALSE),0)</f>
        <v>0.54384811799999999</v>
      </c>
      <c r="AB305" s="1">
        <f>VLOOKUP(A305,'ADM Details FY17'!$A$3:$AB$3515,28,FALSE)</f>
        <v>0</v>
      </c>
      <c r="AC305" s="1">
        <f t="shared" si="22"/>
        <v>0</v>
      </c>
      <c r="AD305" s="1">
        <f t="shared" si="23"/>
        <v>2.4900000000000002</v>
      </c>
      <c r="AE305" s="1">
        <f t="shared" si="24"/>
        <v>62.250000000000007</v>
      </c>
    </row>
    <row r="306" spans="1:31" x14ac:dyDescent="0.25">
      <c r="A306" t="str">
        <f>B306&amp;"-"&amp;COUNTIF($B$3:B306,B306)</f>
        <v>236-152</v>
      </c>
      <c r="B306">
        <v>236</v>
      </c>
      <c r="C306" s="18">
        <f>VLOOKUP(A306,'ADM Details FY17'!$A$3:$D$3515,4,FALSE)</f>
        <v>46045</v>
      </c>
      <c r="D306" s="1">
        <f>VLOOKUP(A306,'ADM Details FY17'!$A$3:$E$3515,5,FALSE)</f>
        <v>3</v>
      </c>
      <c r="E306" s="1">
        <f>VLOOKUP(A306,'ADM Details FY17'!$A$3:$F$3515,6,FALSE)</f>
        <v>0</v>
      </c>
      <c r="F306" s="1">
        <f>VLOOKUP(A306,'ADM Details FY17'!$A$3:$G$3515,7,FALSE)</f>
        <v>1</v>
      </c>
      <c r="G306" s="1">
        <f>VLOOKUP(A306,'ADM Details FY17'!$A$3:$H$3515,8,FALSE)</f>
        <v>0</v>
      </c>
      <c r="H306" s="1">
        <f>VLOOKUP(A306,'ADM Details FY17'!$A$3:$I$3515,9,FALSE)</f>
        <v>0</v>
      </c>
      <c r="I306" s="1">
        <f>VLOOKUP(A306,'ADM Details FY17'!$A$3:$J$3517,10,FALSE)</f>
        <v>0</v>
      </c>
      <c r="J306" s="1">
        <f>VLOOKUP(A306,'ADM Details FY17'!$A$3:$K$3515,11,FALSE)</f>
        <v>1</v>
      </c>
      <c r="K306" s="1">
        <f>VLOOKUP(A306,'ADM Details FY17'!$A$3:$M$3515,13,FALSE)</f>
        <v>3</v>
      </c>
      <c r="L306" s="1">
        <f>VLOOKUP(A306,'ADM Details FY17'!$A$3:$O$3515,15,FALSE)</f>
        <v>0</v>
      </c>
      <c r="M306" s="1">
        <f>VLOOKUP(A306,'ADM Details FY17'!$A$3:$P$3515,16,FALSE)</f>
        <v>0</v>
      </c>
      <c r="N306" s="1">
        <f>VLOOKUP(A306,'ADM Details FY17'!$A$3:$Q$3515,17,FALSE)</f>
        <v>0</v>
      </c>
      <c r="O306" s="1">
        <f>VLOOKUP(A306,'ADM Details FY17'!$A$3:$S$3515,19,FALSE)</f>
        <v>0</v>
      </c>
      <c r="P306" s="1">
        <f>VLOOKUP(A306,'ADM Details FY17'!$A$3:$U$3515,21,FALSE)</f>
        <v>0</v>
      </c>
      <c r="Q306" s="1">
        <f>VLOOKUP(A306,'ADM Details FY17'!$A$3:$V$3515,22,FALSE)</f>
        <v>0</v>
      </c>
      <c r="R306" s="1">
        <f>VLOOKUP(A306,'ADM Details FY17'!$A$3:$W$3515,23,FALSE)</f>
        <v>0</v>
      </c>
      <c r="S306" s="1">
        <f>VLOOKUP(A306,'ADM Details FY17'!$A$3:$X$3515,24,FALSE)</f>
        <v>0</v>
      </c>
      <c r="T306" s="1">
        <f>VLOOKUP(A306,'ADM Details FY17'!$A$3:$Y$3515,25,FALSE)</f>
        <v>0</v>
      </c>
      <c r="U306" s="1">
        <f>VLOOKUP(A306,'ADM Details FY17'!$A$3:$AA$3515,27,FALSE)</f>
        <v>0</v>
      </c>
      <c r="V306" s="1">
        <f>IFERROR(VLOOKUP(C306,'eindex _tget pp '!$A$4:$E$615,5,FALSE),0)</f>
        <v>519.36714464179022</v>
      </c>
      <c r="W306" s="31">
        <f>IFERROR(VLOOKUP(C306,'eindex _tget pp '!$A$4:$F$615,6,FALSE),0)</f>
        <v>0.76228968249999995</v>
      </c>
      <c r="X306" s="4">
        <f>IFERROR(VLOOKUP(B306,'eschools 16'!$A$2:$F$25,6,FALSE),1)</f>
        <v>2</v>
      </c>
      <c r="Y306" s="1">
        <f t="shared" si="20"/>
        <v>0</v>
      </c>
      <c r="Z306" s="1">
        <f t="shared" si="21"/>
        <v>0</v>
      </c>
      <c r="AA306" s="31">
        <f>IFERROR(VLOOKUP(C306,'eindex _tget pp '!$A$4:$G$615,7,FALSE),0)</f>
        <v>0.53273865499999995</v>
      </c>
      <c r="AB306" s="1">
        <f>VLOOKUP(A306,'ADM Details FY17'!$A$3:$AB$3515,28,FALSE)</f>
        <v>0</v>
      </c>
      <c r="AC306" s="1">
        <f t="shared" si="22"/>
        <v>0</v>
      </c>
      <c r="AD306" s="1">
        <f t="shared" si="23"/>
        <v>3</v>
      </c>
      <c r="AE306" s="1">
        <f t="shared" si="24"/>
        <v>75</v>
      </c>
    </row>
    <row r="307" spans="1:31" x14ac:dyDescent="0.25">
      <c r="A307" t="str">
        <f>B307&amp;"-"&amp;COUNTIF($B$3:B307,B307)</f>
        <v>236-153</v>
      </c>
      <c r="B307">
        <v>236</v>
      </c>
      <c r="C307" s="18">
        <f>VLOOKUP(A307,'ADM Details FY17'!$A$3:$D$3515,4,FALSE)</f>
        <v>45914</v>
      </c>
      <c r="D307" s="1">
        <f>VLOOKUP(A307,'ADM Details FY17'!$A$3:$E$3515,5,FALSE)</f>
        <v>2.11</v>
      </c>
      <c r="E307" s="1">
        <f>VLOOKUP(A307,'ADM Details FY17'!$A$3:$F$3515,6,FALSE)</f>
        <v>0</v>
      </c>
      <c r="F307" s="1">
        <f>VLOOKUP(A307,'ADM Details FY17'!$A$3:$G$3515,7,FALSE)</f>
        <v>0.21</v>
      </c>
      <c r="G307" s="1">
        <f>VLOOKUP(A307,'ADM Details FY17'!$A$3:$H$3515,8,FALSE)</f>
        <v>0</v>
      </c>
      <c r="H307" s="1">
        <f>VLOOKUP(A307,'ADM Details FY17'!$A$3:$I$3515,9,FALSE)</f>
        <v>0</v>
      </c>
      <c r="I307" s="1">
        <f>VLOOKUP(A307,'ADM Details FY17'!$A$3:$J$3517,10,FALSE)</f>
        <v>0</v>
      </c>
      <c r="J307" s="1">
        <f>VLOOKUP(A307,'ADM Details FY17'!$A$3:$K$3515,11,FALSE)</f>
        <v>0</v>
      </c>
      <c r="K307" s="1">
        <f>VLOOKUP(A307,'ADM Details FY17'!$A$3:$M$3515,13,FALSE)</f>
        <v>1.1100000000000001</v>
      </c>
      <c r="L307" s="1">
        <f>VLOOKUP(A307,'ADM Details FY17'!$A$3:$O$3515,15,FALSE)</f>
        <v>0</v>
      </c>
      <c r="M307" s="1">
        <f>VLOOKUP(A307,'ADM Details FY17'!$A$3:$P$3515,16,FALSE)</f>
        <v>0</v>
      </c>
      <c r="N307" s="1">
        <f>VLOOKUP(A307,'ADM Details FY17'!$A$3:$Q$3515,17,FALSE)</f>
        <v>0</v>
      </c>
      <c r="O307" s="1">
        <f>VLOOKUP(A307,'ADM Details FY17'!$A$3:$S$3515,19,FALSE)</f>
        <v>0</v>
      </c>
      <c r="P307" s="1">
        <f>VLOOKUP(A307,'ADM Details FY17'!$A$3:$U$3515,21,FALSE)</f>
        <v>0</v>
      </c>
      <c r="Q307" s="1">
        <f>VLOOKUP(A307,'ADM Details FY17'!$A$3:$V$3515,22,FALSE)</f>
        <v>0</v>
      </c>
      <c r="R307" s="1">
        <f>VLOOKUP(A307,'ADM Details FY17'!$A$3:$W$3515,23,FALSE)</f>
        <v>0</v>
      </c>
      <c r="S307" s="1">
        <f>VLOOKUP(A307,'ADM Details FY17'!$A$3:$X$3515,24,FALSE)</f>
        <v>0</v>
      </c>
      <c r="T307" s="1">
        <f>VLOOKUP(A307,'ADM Details FY17'!$A$3:$Y$3515,25,FALSE)</f>
        <v>0</v>
      </c>
      <c r="U307" s="1">
        <f>VLOOKUP(A307,'ADM Details FY17'!$A$3:$AA$3515,27,FALSE)</f>
        <v>0</v>
      </c>
      <c r="V307" s="1">
        <f>IFERROR(VLOOKUP(C307,'eindex _tget pp '!$A$4:$E$615,5,FALSE),0)</f>
        <v>540.56372346576347</v>
      </c>
      <c r="W307" s="31">
        <f>IFERROR(VLOOKUP(C307,'eindex _tget pp '!$A$4:$F$615,6,FALSE),0)</f>
        <v>3.3424962805999998</v>
      </c>
      <c r="X307" s="4">
        <f>IFERROR(VLOOKUP(B307,'eschools 16'!$A$2:$F$25,6,FALSE),1)</f>
        <v>2</v>
      </c>
      <c r="Y307" s="1">
        <f t="shared" si="20"/>
        <v>0</v>
      </c>
      <c r="Z307" s="1">
        <f t="shared" si="21"/>
        <v>0</v>
      </c>
      <c r="AA307" s="31">
        <f>IFERROR(VLOOKUP(C307,'eindex _tget pp '!$A$4:$G$615,7,FALSE),0)</f>
        <v>0.54464750799999995</v>
      </c>
      <c r="AB307" s="1">
        <f>VLOOKUP(A307,'ADM Details FY17'!$A$3:$AB$3515,28,FALSE)</f>
        <v>0</v>
      </c>
      <c r="AC307" s="1">
        <f t="shared" si="22"/>
        <v>0</v>
      </c>
      <c r="AD307" s="1">
        <f t="shared" si="23"/>
        <v>2.11</v>
      </c>
      <c r="AE307" s="1">
        <f t="shared" si="24"/>
        <v>52.75</v>
      </c>
    </row>
    <row r="308" spans="1:31" x14ac:dyDescent="0.25">
      <c r="A308" t="str">
        <f>B308&amp;"-"&amp;COUNTIF($B$3:B308,B308)</f>
        <v>236-154</v>
      </c>
      <c r="B308">
        <v>236</v>
      </c>
      <c r="C308" s="18">
        <f>VLOOKUP(A308,'ADM Details FY17'!$A$3:$D$3515,4,FALSE)</f>
        <v>46334</v>
      </c>
      <c r="D308" s="1">
        <f>VLOOKUP(A308,'ADM Details FY17'!$A$3:$E$3515,5,FALSE)</f>
        <v>0.68</v>
      </c>
      <c r="E308" s="1">
        <f>VLOOKUP(A308,'ADM Details FY17'!$A$3:$F$3515,6,FALSE)</f>
        <v>0</v>
      </c>
      <c r="F308" s="1">
        <f>VLOOKUP(A308,'ADM Details FY17'!$A$3:$G$3515,7,FALSE)</f>
        <v>0</v>
      </c>
      <c r="G308" s="1">
        <f>VLOOKUP(A308,'ADM Details FY17'!$A$3:$H$3515,8,FALSE)</f>
        <v>0</v>
      </c>
      <c r="H308" s="1">
        <f>VLOOKUP(A308,'ADM Details FY17'!$A$3:$I$3515,9,FALSE)</f>
        <v>0</v>
      </c>
      <c r="I308" s="1">
        <f>VLOOKUP(A308,'ADM Details FY17'!$A$3:$J$3517,10,FALSE)</f>
        <v>0</v>
      </c>
      <c r="J308" s="1">
        <f>VLOOKUP(A308,'ADM Details FY17'!$A$3:$K$3515,11,FALSE)</f>
        <v>0</v>
      </c>
      <c r="K308" s="1">
        <f>VLOOKUP(A308,'ADM Details FY17'!$A$3:$M$3515,13,FALSE)</f>
        <v>0.38</v>
      </c>
      <c r="L308" s="1">
        <f>VLOOKUP(A308,'ADM Details FY17'!$A$3:$O$3515,15,FALSE)</f>
        <v>0</v>
      </c>
      <c r="M308" s="1">
        <f>VLOOKUP(A308,'ADM Details FY17'!$A$3:$P$3515,16,FALSE)</f>
        <v>0</v>
      </c>
      <c r="N308" s="1">
        <f>VLOOKUP(A308,'ADM Details FY17'!$A$3:$Q$3515,17,FALSE)</f>
        <v>0</v>
      </c>
      <c r="O308" s="1">
        <f>VLOOKUP(A308,'ADM Details FY17'!$A$3:$S$3515,19,FALSE)</f>
        <v>0</v>
      </c>
      <c r="P308" s="1">
        <f>VLOOKUP(A308,'ADM Details FY17'!$A$3:$U$3515,21,FALSE)</f>
        <v>0</v>
      </c>
      <c r="Q308" s="1">
        <f>VLOOKUP(A308,'ADM Details FY17'!$A$3:$V$3515,22,FALSE)</f>
        <v>0</v>
      </c>
      <c r="R308" s="1">
        <f>VLOOKUP(A308,'ADM Details FY17'!$A$3:$W$3515,23,FALSE)</f>
        <v>0</v>
      </c>
      <c r="S308" s="1">
        <f>VLOOKUP(A308,'ADM Details FY17'!$A$3:$X$3515,24,FALSE)</f>
        <v>0</v>
      </c>
      <c r="T308" s="1">
        <f>VLOOKUP(A308,'ADM Details FY17'!$A$3:$Y$3515,25,FALSE)</f>
        <v>0</v>
      </c>
      <c r="U308" s="1">
        <f>VLOOKUP(A308,'ADM Details FY17'!$A$3:$AA$3515,27,FALSE)</f>
        <v>0</v>
      </c>
      <c r="V308" s="1">
        <f>IFERROR(VLOOKUP(C308,'eindex _tget pp '!$A$4:$E$615,5,FALSE),0)</f>
        <v>991.71281347415436</v>
      </c>
      <c r="W308" s="31">
        <f>IFERROR(VLOOKUP(C308,'eindex _tget pp '!$A$4:$F$615,6,FALSE),0)</f>
        <v>1.4610923334999999</v>
      </c>
      <c r="X308" s="4">
        <f>IFERROR(VLOOKUP(B308,'eschools 16'!$A$2:$F$25,6,FALSE),1)</f>
        <v>2</v>
      </c>
      <c r="Y308" s="1">
        <f t="shared" si="20"/>
        <v>0</v>
      </c>
      <c r="Z308" s="1">
        <f t="shared" si="21"/>
        <v>0</v>
      </c>
      <c r="AA308" s="31">
        <f>IFERROR(VLOOKUP(C308,'eindex _tget pp '!$A$4:$G$615,7,FALSE),0)</f>
        <v>0.72008481099999999</v>
      </c>
      <c r="AB308" s="1">
        <f>VLOOKUP(A308,'ADM Details FY17'!$A$3:$AB$3515,28,FALSE)</f>
        <v>0</v>
      </c>
      <c r="AC308" s="1">
        <f t="shared" si="22"/>
        <v>0</v>
      </c>
      <c r="AD308" s="1">
        <f t="shared" si="23"/>
        <v>0.68</v>
      </c>
      <c r="AE308" s="1">
        <f t="shared" si="24"/>
        <v>17</v>
      </c>
    </row>
    <row r="309" spans="1:31" x14ac:dyDescent="0.25">
      <c r="A309" t="str">
        <f>B309&amp;"-"&amp;COUNTIF($B$3:B309,B309)</f>
        <v>236-155</v>
      </c>
      <c r="B309">
        <v>236</v>
      </c>
      <c r="C309" s="18">
        <f>VLOOKUP(A309,'ADM Details FY17'!$A$3:$D$3515,4,FALSE)</f>
        <v>49197</v>
      </c>
      <c r="D309" s="1">
        <f>VLOOKUP(A309,'ADM Details FY17'!$A$3:$E$3515,5,FALSE)</f>
        <v>1.99</v>
      </c>
      <c r="E309" s="1">
        <f>VLOOKUP(A309,'ADM Details FY17'!$A$3:$F$3515,6,FALSE)</f>
        <v>0</v>
      </c>
      <c r="F309" s="1">
        <f>VLOOKUP(A309,'ADM Details FY17'!$A$3:$G$3515,7,FALSE)</f>
        <v>0</v>
      </c>
      <c r="G309" s="1">
        <f>VLOOKUP(A309,'ADM Details FY17'!$A$3:$H$3515,8,FALSE)</f>
        <v>0</v>
      </c>
      <c r="H309" s="1">
        <f>VLOOKUP(A309,'ADM Details FY17'!$A$3:$I$3515,9,FALSE)</f>
        <v>0</v>
      </c>
      <c r="I309" s="1">
        <f>VLOOKUP(A309,'ADM Details FY17'!$A$3:$J$3517,10,FALSE)</f>
        <v>0</v>
      </c>
      <c r="J309" s="1">
        <f>VLOOKUP(A309,'ADM Details FY17'!$A$3:$K$3515,11,FALSE)</f>
        <v>1.99</v>
      </c>
      <c r="K309" s="1">
        <f>VLOOKUP(A309,'ADM Details FY17'!$A$3:$M$3515,13,FALSE)</f>
        <v>1</v>
      </c>
      <c r="L309" s="1">
        <f>VLOOKUP(A309,'ADM Details FY17'!$A$3:$O$3515,15,FALSE)</f>
        <v>0</v>
      </c>
      <c r="M309" s="1">
        <f>VLOOKUP(A309,'ADM Details FY17'!$A$3:$P$3515,16,FALSE)</f>
        <v>0</v>
      </c>
      <c r="N309" s="1">
        <f>VLOOKUP(A309,'ADM Details FY17'!$A$3:$Q$3515,17,FALSE)</f>
        <v>0</v>
      </c>
      <c r="O309" s="1">
        <f>VLOOKUP(A309,'ADM Details FY17'!$A$3:$S$3515,19,FALSE)</f>
        <v>0</v>
      </c>
      <c r="P309" s="1">
        <f>VLOOKUP(A309,'ADM Details FY17'!$A$3:$U$3515,21,FALSE)</f>
        <v>0.13</v>
      </c>
      <c r="Q309" s="1">
        <f>VLOOKUP(A309,'ADM Details FY17'!$A$3:$V$3515,22,FALSE)</f>
        <v>0</v>
      </c>
      <c r="R309" s="1">
        <f>VLOOKUP(A309,'ADM Details FY17'!$A$3:$W$3515,23,FALSE)</f>
        <v>0</v>
      </c>
      <c r="S309" s="1">
        <f>VLOOKUP(A309,'ADM Details FY17'!$A$3:$X$3515,24,FALSE)</f>
        <v>0</v>
      </c>
      <c r="T309" s="1">
        <f>VLOOKUP(A309,'ADM Details FY17'!$A$3:$Y$3515,25,FALSE)</f>
        <v>0.01</v>
      </c>
      <c r="U309" s="1">
        <f>VLOOKUP(A309,'ADM Details FY17'!$A$3:$AA$3515,27,FALSE)</f>
        <v>0</v>
      </c>
      <c r="V309" s="1">
        <f>IFERROR(VLOOKUP(C309,'eindex _tget pp '!$A$4:$E$615,5,FALSE),0)</f>
        <v>102.42571989060239</v>
      </c>
      <c r="W309" s="31">
        <f>IFERROR(VLOOKUP(C309,'eindex _tget pp '!$A$4:$F$615,6,FALSE),0)</f>
        <v>0.3889436409</v>
      </c>
      <c r="X309" s="4">
        <f>IFERROR(VLOOKUP(B309,'eschools 16'!$A$2:$F$25,6,FALSE),1)</f>
        <v>2</v>
      </c>
      <c r="Y309" s="1">
        <f t="shared" si="20"/>
        <v>0</v>
      </c>
      <c r="Z309" s="1">
        <f t="shared" si="21"/>
        <v>0</v>
      </c>
      <c r="AA309" s="31">
        <f>IFERROR(VLOOKUP(C309,'eindex _tget pp '!$A$4:$G$615,7,FALSE),0)</f>
        <v>0.38721988000000002</v>
      </c>
      <c r="AB309" s="1">
        <f>VLOOKUP(A309,'ADM Details FY17'!$A$3:$AB$3515,28,FALSE)</f>
        <v>0</v>
      </c>
      <c r="AC309" s="1">
        <f t="shared" si="22"/>
        <v>0</v>
      </c>
      <c r="AD309" s="1">
        <f t="shared" si="23"/>
        <v>1.99</v>
      </c>
      <c r="AE309" s="1">
        <f t="shared" si="24"/>
        <v>49.75</v>
      </c>
    </row>
    <row r="310" spans="1:31" x14ac:dyDescent="0.25">
      <c r="A310" t="str">
        <f>B310&amp;"-"&amp;COUNTIF($B$3:B310,B310)</f>
        <v>236-156</v>
      </c>
      <c r="B310">
        <v>236</v>
      </c>
      <c r="C310" s="18">
        <f>VLOOKUP(A310,'ADM Details FY17'!$A$3:$D$3515,4,FALSE)</f>
        <v>43984</v>
      </c>
      <c r="D310" s="1">
        <f>VLOOKUP(A310,'ADM Details FY17'!$A$3:$E$3515,5,FALSE)</f>
        <v>6.43</v>
      </c>
      <c r="E310" s="1">
        <f>VLOOKUP(A310,'ADM Details FY17'!$A$3:$F$3515,6,FALSE)</f>
        <v>0</v>
      </c>
      <c r="F310" s="1">
        <f>VLOOKUP(A310,'ADM Details FY17'!$A$3:$G$3515,7,FALSE)</f>
        <v>1</v>
      </c>
      <c r="G310" s="1">
        <f>VLOOKUP(A310,'ADM Details FY17'!$A$3:$H$3515,8,FALSE)</f>
        <v>0</v>
      </c>
      <c r="H310" s="1">
        <f>VLOOKUP(A310,'ADM Details FY17'!$A$3:$I$3515,9,FALSE)</f>
        <v>0</v>
      </c>
      <c r="I310" s="1">
        <f>VLOOKUP(A310,'ADM Details FY17'!$A$3:$J$3517,10,FALSE)</f>
        <v>0</v>
      </c>
      <c r="J310" s="1">
        <f>VLOOKUP(A310,'ADM Details FY17'!$A$3:$K$3515,11,FALSE)</f>
        <v>0</v>
      </c>
      <c r="K310" s="1">
        <f>VLOOKUP(A310,'ADM Details FY17'!$A$3:$M$3515,13,FALSE)</f>
        <v>4.43</v>
      </c>
      <c r="L310" s="1">
        <f>VLOOKUP(A310,'ADM Details FY17'!$A$3:$O$3515,15,FALSE)</f>
        <v>0</v>
      </c>
      <c r="M310" s="1">
        <f>VLOOKUP(A310,'ADM Details FY17'!$A$3:$P$3515,16,FALSE)</f>
        <v>0</v>
      </c>
      <c r="N310" s="1">
        <f>VLOOKUP(A310,'ADM Details FY17'!$A$3:$Q$3515,17,FALSE)</f>
        <v>0</v>
      </c>
      <c r="O310" s="1">
        <f>VLOOKUP(A310,'ADM Details FY17'!$A$3:$S$3515,19,FALSE)</f>
        <v>0</v>
      </c>
      <c r="P310" s="1">
        <f>VLOOKUP(A310,'ADM Details FY17'!$A$3:$U$3515,21,FALSE)</f>
        <v>0</v>
      </c>
      <c r="Q310" s="1">
        <f>VLOOKUP(A310,'ADM Details FY17'!$A$3:$V$3515,22,FALSE)</f>
        <v>0</v>
      </c>
      <c r="R310" s="1">
        <f>VLOOKUP(A310,'ADM Details FY17'!$A$3:$W$3515,23,FALSE)</f>
        <v>0</v>
      </c>
      <c r="S310" s="1">
        <f>VLOOKUP(A310,'ADM Details FY17'!$A$3:$X$3515,24,FALSE)</f>
        <v>0</v>
      </c>
      <c r="T310" s="1">
        <f>VLOOKUP(A310,'ADM Details FY17'!$A$3:$Y$3515,25,FALSE)</f>
        <v>0</v>
      </c>
      <c r="U310" s="1">
        <f>VLOOKUP(A310,'ADM Details FY17'!$A$3:$AA$3515,27,FALSE)</f>
        <v>0</v>
      </c>
      <c r="V310" s="1">
        <f>IFERROR(VLOOKUP(C310,'eindex _tget pp '!$A$4:$E$615,5,FALSE),0)</f>
        <v>219.89354698016334</v>
      </c>
      <c r="W310" s="31">
        <f>IFERROR(VLOOKUP(C310,'eindex _tget pp '!$A$4:$F$615,6,FALSE),0)</f>
        <v>0.78627030480000004</v>
      </c>
      <c r="X310" s="4">
        <f>IFERROR(VLOOKUP(B310,'eschools 16'!$A$2:$F$25,6,FALSE),1)</f>
        <v>2</v>
      </c>
      <c r="Y310" s="1">
        <f t="shared" si="20"/>
        <v>0</v>
      </c>
      <c r="Z310" s="1">
        <f t="shared" si="21"/>
        <v>0</v>
      </c>
      <c r="AA310" s="31">
        <f>IFERROR(VLOOKUP(C310,'eindex _tget pp '!$A$4:$G$615,7,FALSE),0)</f>
        <v>0.475328001</v>
      </c>
      <c r="AB310" s="1">
        <f>VLOOKUP(A310,'ADM Details FY17'!$A$3:$AB$3515,28,FALSE)</f>
        <v>0</v>
      </c>
      <c r="AC310" s="1">
        <f t="shared" si="22"/>
        <v>0</v>
      </c>
      <c r="AD310" s="1">
        <f t="shared" si="23"/>
        <v>6.43</v>
      </c>
      <c r="AE310" s="1">
        <f t="shared" si="24"/>
        <v>160.75</v>
      </c>
    </row>
    <row r="311" spans="1:31" x14ac:dyDescent="0.25">
      <c r="A311" t="str">
        <f>B311&amp;"-"&amp;COUNTIF($B$3:B311,B311)</f>
        <v>236-157</v>
      </c>
      <c r="B311">
        <v>236</v>
      </c>
      <c r="C311" s="18">
        <f>VLOOKUP(A311,'ADM Details FY17'!$A$3:$D$3515,4,FALSE)</f>
        <v>47332</v>
      </c>
      <c r="D311" s="1">
        <f>VLOOKUP(A311,'ADM Details FY17'!$A$3:$E$3515,5,FALSE)</f>
        <v>0.1</v>
      </c>
      <c r="E311" s="1">
        <f>VLOOKUP(A311,'ADM Details FY17'!$A$3:$F$3515,6,FALSE)</f>
        <v>0</v>
      </c>
      <c r="F311" s="1">
        <f>VLOOKUP(A311,'ADM Details FY17'!$A$3:$G$3515,7,FALSE)</f>
        <v>0</v>
      </c>
      <c r="G311" s="1">
        <f>VLOOKUP(A311,'ADM Details FY17'!$A$3:$H$3515,8,FALSE)</f>
        <v>0</v>
      </c>
      <c r="H311" s="1">
        <f>VLOOKUP(A311,'ADM Details FY17'!$A$3:$I$3515,9,FALSE)</f>
        <v>0</v>
      </c>
      <c r="I311" s="1">
        <f>VLOOKUP(A311,'ADM Details FY17'!$A$3:$J$3517,10,FALSE)</f>
        <v>0</v>
      </c>
      <c r="J311" s="1">
        <f>VLOOKUP(A311,'ADM Details FY17'!$A$3:$K$3515,11,FALSE)</f>
        <v>0</v>
      </c>
      <c r="K311" s="1">
        <f>VLOOKUP(A311,'ADM Details FY17'!$A$3:$M$3515,13,FALSE)</f>
        <v>0.1</v>
      </c>
      <c r="L311" s="1">
        <f>VLOOKUP(A311,'ADM Details FY17'!$A$3:$O$3515,15,FALSE)</f>
        <v>0</v>
      </c>
      <c r="M311" s="1">
        <f>VLOOKUP(A311,'ADM Details FY17'!$A$3:$P$3515,16,FALSE)</f>
        <v>0</v>
      </c>
      <c r="N311" s="1">
        <f>VLOOKUP(A311,'ADM Details FY17'!$A$3:$Q$3515,17,FALSE)</f>
        <v>0</v>
      </c>
      <c r="O311" s="1">
        <f>VLOOKUP(A311,'ADM Details FY17'!$A$3:$S$3515,19,FALSE)</f>
        <v>0</v>
      </c>
      <c r="P311" s="1">
        <f>VLOOKUP(A311,'ADM Details FY17'!$A$3:$U$3515,21,FALSE)</f>
        <v>0</v>
      </c>
      <c r="Q311" s="1">
        <f>VLOOKUP(A311,'ADM Details FY17'!$A$3:$V$3515,22,FALSE)</f>
        <v>0</v>
      </c>
      <c r="R311" s="1">
        <f>VLOOKUP(A311,'ADM Details FY17'!$A$3:$W$3515,23,FALSE)</f>
        <v>0</v>
      </c>
      <c r="S311" s="1">
        <f>VLOOKUP(A311,'ADM Details FY17'!$A$3:$X$3515,24,FALSE)</f>
        <v>0</v>
      </c>
      <c r="T311" s="1">
        <f>VLOOKUP(A311,'ADM Details FY17'!$A$3:$Y$3515,25,FALSE)</f>
        <v>0</v>
      </c>
      <c r="U311" s="1">
        <f>VLOOKUP(A311,'ADM Details FY17'!$A$3:$AA$3515,27,FALSE)</f>
        <v>0</v>
      </c>
      <c r="V311" s="1">
        <f>IFERROR(VLOOKUP(C311,'eindex _tget pp '!$A$4:$E$615,5,FALSE),0)</f>
        <v>210.18503737532882</v>
      </c>
      <c r="W311" s="31">
        <f>IFERROR(VLOOKUP(C311,'eindex _tget pp '!$A$4:$F$615,6,FALSE),0)</f>
        <v>1.190681876</v>
      </c>
      <c r="X311" s="4">
        <f>IFERROR(VLOOKUP(B311,'eschools 16'!$A$2:$F$25,6,FALSE),1)</f>
        <v>2</v>
      </c>
      <c r="Y311" s="1">
        <f t="shared" si="20"/>
        <v>0</v>
      </c>
      <c r="Z311" s="1">
        <f t="shared" si="21"/>
        <v>0</v>
      </c>
      <c r="AA311" s="31">
        <f>IFERROR(VLOOKUP(C311,'eindex _tget pp '!$A$4:$G$615,7,FALSE),0)</f>
        <v>0.50355702999999996</v>
      </c>
      <c r="AB311" s="1">
        <f>VLOOKUP(A311,'ADM Details FY17'!$A$3:$AB$3515,28,FALSE)</f>
        <v>0</v>
      </c>
      <c r="AC311" s="1">
        <f t="shared" si="22"/>
        <v>0</v>
      </c>
      <c r="AD311" s="1">
        <f t="shared" si="23"/>
        <v>0.1</v>
      </c>
      <c r="AE311" s="1">
        <f t="shared" si="24"/>
        <v>2.5</v>
      </c>
    </row>
    <row r="312" spans="1:31" x14ac:dyDescent="0.25">
      <c r="A312" t="str">
        <f>B312&amp;"-"&amp;COUNTIF($B$3:B312,B312)</f>
        <v>236-158</v>
      </c>
      <c r="B312">
        <v>236</v>
      </c>
      <c r="C312" s="18">
        <f>VLOOKUP(A312,'ADM Details FY17'!$A$3:$D$3515,4,FALSE)</f>
        <v>48157</v>
      </c>
      <c r="D312" s="1">
        <f>VLOOKUP(A312,'ADM Details FY17'!$A$3:$E$3515,5,FALSE)</f>
        <v>4</v>
      </c>
      <c r="E312" s="1">
        <f>VLOOKUP(A312,'ADM Details FY17'!$A$3:$F$3515,6,FALSE)</f>
        <v>0</v>
      </c>
      <c r="F312" s="1">
        <f>VLOOKUP(A312,'ADM Details FY17'!$A$3:$G$3515,7,FALSE)</f>
        <v>0</v>
      </c>
      <c r="G312" s="1">
        <f>VLOOKUP(A312,'ADM Details FY17'!$A$3:$H$3515,8,FALSE)</f>
        <v>0</v>
      </c>
      <c r="H312" s="1">
        <f>VLOOKUP(A312,'ADM Details FY17'!$A$3:$I$3515,9,FALSE)</f>
        <v>0</v>
      </c>
      <c r="I312" s="1">
        <f>VLOOKUP(A312,'ADM Details FY17'!$A$3:$J$3517,10,FALSE)</f>
        <v>0</v>
      </c>
      <c r="J312" s="1">
        <f>VLOOKUP(A312,'ADM Details FY17'!$A$3:$K$3515,11,FALSE)</f>
        <v>0</v>
      </c>
      <c r="K312" s="1">
        <f>VLOOKUP(A312,'ADM Details FY17'!$A$3:$M$3515,13,FALSE)</f>
        <v>1</v>
      </c>
      <c r="L312" s="1">
        <f>VLOOKUP(A312,'ADM Details FY17'!$A$3:$O$3515,15,FALSE)</f>
        <v>0</v>
      </c>
      <c r="M312" s="1">
        <f>VLOOKUP(A312,'ADM Details FY17'!$A$3:$P$3515,16,FALSE)</f>
        <v>0</v>
      </c>
      <c r="N312" s="1">
        <f>VLOOKUP(A312,'ADM Details FY17'!$A$3:$Q$3515,17,FALSE)</f>
        <v>0</v>
      </c>
      <c r="O312" s="1">
        <f>VLOOKUP(A312,'ADM Details FY17'!$A$3:$S$3515,19,FALSE)</f>
        <v>0</v>
      </c>
      <c r="P312" s="1">
        <f>VLOOKUP(A312,'ADM Details FY17'!$A$3:$U$3515,21,FALSE)</f>
        <v>0</v>
      </c>
      <c r="Q312" s="1">
        <f>VLOOKUP(A312,'ADM Details FY17'!$A$3:$V$3515,22,FALSE)</f>
        <v>0</v>
      </c>
      <c r="R312" s="1">
        <f>VLOOKUP(A312,'ADM Details FY17'!$A$3:$W$3515,23,FALSE)</f>
        <v>0</v>
      </c>
      <c r="S312" s="1">
        <f>VLOOKUP(A312,'ADM Details FY17'!$A$3:$X$3515,24,FALSE)</f>
        <v>0</v>
      </c>
      <c r="T312" s="1">
        <f>VLOOKUP(A312,'ADM Details FY17'!$A$3:$Y$3515,25,FALSE)</f>
        <v>0</v>
      </c>
      <c r="U312" s="1">
        <f>VLOOKUP(A312,'ADM Details FY17'!$A$3:$AA$3515,27,FALSE)</f>
        <v>0</v>
      </c>
      <c r="V312" s="1">
        <f>IFERROR(VLOOKUP(C312,'eindex _tget pp '!$A$4:$E$615,5,FALSE),0)</f>
        <v>0</v>
      </c>
      <c r="W312" s="31">
        <f>IFERROR(VLOOKUP(C312,'eindex _tget pp '!$A$4:$F$615,6,FALSE),0)</f>
        <v>0.36782285910000001</v>
      </c>
      <c r="X312" s="4">
        <f>IFERROR(VLOOKUP(B312,'eschools 16'!$A$2:$F$25,6,FALSE),1)</f>
        <v>2</v>
      </c>
      <c r="Y312" s="1">
        <f t="shared" si="20"/>
        <v>0</v>
      </c>
      <c r="Z312" s="1">
        <f t="shared" si="21"/>
        <v>0</v>
      </c>
      <c r="AA312" s="31">
        <f>IFERROR(VLOOKUP(C312,'eindex _tget pp '!$A$4:$G$615,7,FALSE),0)</f>
        <v>0.33572492500000001</v>
      </c>
      <c r="AB312" s="1">
        <f>VLOOKUP(A312,'ADM Details FY17'!$A$3:$AB$3515,28,FALSE)</f>
        <v>0</v>
      </c>
      <c r="AC312" s="1">
        <f t="shared" si="22"/>
        <v>0</v>
      </c>
      <c r="AD312" s="1">
        <f t="shared" si="23"/>
        <v>4</v>
      </c>
      <c r="AE312" s="1">
        <f t="shared" si="24"/>
        <v>100</v>
      </c>
    </row>
    <row r="313" spans="1:31" x14ac:dyDescent="0.25">
      <c r="A313" t="str">
        <f>B313&amp;"-"&amp;COUNTIF($B$3:B313,B313)</f>
        <v>236-159</v>
      </c>
      <c r="B313">
        <v>236</v>
      </c>
      <c r="C313" s="18">
        <f>VLOOKUP(A313,'ADM Details FY17'!$A$3:$D$3515,4,FALSE)</f>
        <v>47340</v>
      </c>
      <c r="D313" s="1">
        <f>VLOOKUP(A313,'ADM Details FY17'!$A$3:$E$3515,5,FALSE)</f>
        <v>9.49</v>
      </c>
      <c r="E313" s="1">
        <f>VLOOKUP(A313,'ADM Details FY17'!$A$3:$F$3515,6,FALSE)</f>
        <v>0</v>
      </c>
      <c r="F313" s="1">
        <f>VLOOKUP(A313,'ADM Details FY17'!$A$3:$G$3515,7,FALSE)</f>
        <v>0.66</v>
      </c>
      <c r="G313" s="1">
        <f>VLOOKUP(A313,'ADM Details FY17'!$A$3:$H$3515,8,FALSE)</f>
        <v>0</v>
      </c>
      <c r="H313" s="1">
        <f>VLOOKUP(A313,'ADM Details FY17'!$A$3:$I$3515,9,FALSE)</f>
        <v>0</v>
      </c>
      <c r="I313" s="1">
        <f>VLOOKUP(A313,'ADM Details FY17'!$A$3:$J$3517,10,FALSE)</f>
        <v>0</v>
      </c>
      <c r="J313" s="1">
        <f>VLOOKUP(A313,'ADM Details FY17'!$A$3:$K$3515,11,FALSE)</f>
        <v>0</v>
      </c>
      <c r="K313" s="1">
        <f>VLOOKUP(A313,'ADM Details FY17'!$A$3:$M$3515,13,FALSE)</f>
        <v>0</v>
      </c>
      <c r="L313" s="1">
        <f>VLOOKUP(A313,'ADM Details FY17'!$A$3:$O$3515,15,FALSE)</f>
        <v>0</v>
      </c>
      <c r="M313" s="1">
        <f>VLOOKUP(A313,'ADM Details FY17'!$A$3:$P$3515,16,FALSE)</f>
        <v>0</v>
      </c>
      <c r="N313" s="1">
        <f>VLOOKUP(A313,'ADM Details FY17'!$A$3:$Q$3515,17,FALSE)</f>
        <v>0</v>
      </c>
      <c r="O313" s="1">
        <f>VLOOKUP(A313,'ADM Details FY17'!$A$3:$S$3515,19,FALSE)</f>
        <v>0</v>
      </c>
      <c r="P313" s="1">
        <f>VLOOKUP(A313,'ADM Details FY17'!$A$3:$U$3515,21,FALSE)</f>
        <v>0</v>
      </c>
      <c r="Q313" s="1">
        <f>VLOOKUP(A313,'ADM Details FY17'!$A$3:$V$3515,22,FALSE)</f>
        <v>0</v>
      </c>
      <c r="R313" s="1">
        <f>VLOOKUP(A313,'ADM Details FY17'!$A$3:$W$3515,23,FALSE)</f>
        <v>0</v>
      </c>
      <c r="S313" s="1">
        <f>VLOOKUP(A313,'ADM Details FY17'!$A$3:$X$3515,24,FALSE)</f>
        <v>0</v>
      </c>
      <c r="T313" s="1">
        <f>VLOOKUP(A313,'ADM Details FY17'!$A$3:$Y$3515,25,FALSE)</f>
        <v>0.35</v>
      </c>
      <c r="U313" s="1">
        <f>VLOOKUP(A313,'ADM Details FY17'!$A$3:$AA$3515,27,FALSE)</f>
        <v>0.76</v>
      </c>
      <c r="V313" s="1">
        <f>IFERROR(VLOOKUP(C313,'eindex _tget pp '!$A$4:$E$615,5,FALSE),0)</f>
        <v>0</v>
      </c>
      <c r="W313" s="31">
        <f>IFERROR(VLOOKUP(C313,'eindex _tget pp '!$A$4:$F$615,6,FALSE),0)</f>
        <v>6.4440304500000004E-2</v>
      </c>
      <c r="X313" s="4">
        <f>IFERROR(VLOOKUP(B313,'eschools 16'!$A$2:$F$25,6,FALSE),1)</f>
        <v>2</v>
      </c>
      <c r="Y313" s="1">
        <f t="shared" si="20"/>
        <v>0</v>
      </c>
      <c r="Z313" s="1">
        <f t="shared" si="21"/>
        <v>0</v>
      </c>
      <c r="AA313" s="31">
        <f>IFERROR(VLOOKUP(C313,'eindex _tget pp '!$A$4:$G$615,7,FALSE),0)</f>
        <v>0.32791545599999999</v>
      </c>
      <c r="AB313" s="1">
        <f>VLOOKUP(A313,'ADM Details FY17'!$A$3:$AB$3515,28,FALSE)</f>
        <v>0</v>
      </c>
      <c r="AC313" s="1">
        <f t="shared" si="22"/>
        <v>0</v>
      </c>
      <c r="AD313" s="1">
        <f t="shared" si="23"/>
        <v>9.6419999999999995</v>
      </c>
      <c r="AE313" s="1">
        <f t="shared" si="24"/>
        <v>241.04999999999998</v>
      </c>
    </row>
    <row r="314" spans="1:31" x14ac:dyDescent="0.25">
      <c r="A314" t="str">
        <f>B314&amp;"-"&amp;COUNTIF($B$3:B314,B314)</f>
        <v>236-160</v>
      </c>
      <c r="B314">
        <v>236</v>
      </c>
      <c r="C314" s="18">
        <f>VLOOKUP(A314,'ADM Details FY17'!$A$3:$D$3515,4,FALSE)</f>
        <v>50484</v>
      </c>
      <c r="D314" s="1">
        <f>VLOOKUP(A314,'ADM Details FY17'!$A$3:$E$3515,5,FALSE)</f>
        <v>2</v>
      </c>
      <c r="E314" s="1">
        <f>VLOOKUP(A314,'ADM Details FY17'!$A$3:$F$3515,6,FALSE)</f>
        <v>0</v>
      </c>
      <c r="F314" s="1">
        <f>VLOOKUP(A314,'ADM Details FY17'!$A$3:$G$3515,7,FALSE)</f>
        <v>0</v>
      </c>
      <c r="G314" s="1">
        <f>VLOOKUP(A314,'ADM Details FY17'!$A$3:$H$3515,8,FALSE)</f>
        <v>0</v>
      </c>
      <c r="H314" s="1">
        <f>VLOOKUP(A314,'ADM Details FY17'!$A$3:$I$3515,9,FALSE)</f>
        <v>0</v>
      </c>
      <c r="I314" s="1">
        <f>VLOOKUP(A314,'ADM Details FY17'!$A$3:$J$3517,10,FALSE)</f>
        <v>0</v>
      </c>
      <c r="J314" s="1">
        <f>VLOOKUP(A314,'ADM Details FY17'!$A$3:$K$3515,11,FALSE)</f>
        <v>0</v>
      </c>
      <c r="K314" s="1">
        <f>VLOOKUP(A314,'ADM Details FY17'!$A$3:$M$3515,13,FALSE)</f>
        <v>2</v>
      </c>
      <c r="L314" s="1">
        <f>VLOOKUP(A314,'ADM Details FY17'!$A$3:$O$3515,15,FALSE)</f>
        <v>0</v>
      </c>
      <c r="M314" s="1">
        <f>VLOOKUP(A314,'ADM Details FY17'!$A$3:$P$3515,16,FALSE)</f>
        <v>0</v>
      </c>
      <c r="N314" s="1">
        <f>VLOOKUP(A314,'ADM Details FY17'!$A$3:$Q$3515,17,FALSE)</f>
        <v>0</v>
      </c>
      <c r="O314" s="1">
        <f>VLOOKUP(A314,'ADM Details FY17'!$A$3:$S$3515,19,FALSE)</f>
        <v>0</v>
      </c>
      <c r="P314" s="1">
        <f>VLOOKUP(A314,'ADM Details FY17'!$A$3:$U$3515,21,FALSE)</f>
        <v>0</v>
      </c>
      <c r="Q314" s="1">
        <f>VLOOKUP(A314,'ADM Details FY17'!$A$3:$V$3515,22,FALSE)</f>
        <v>0</v>
      </c>
      <c r="R314" s="1">
        <f>VLOOKUP(A314,'ADM Details FY17'!$A$3:$W$3515,23,FALSE)</f>
        <v>0</v>
      </c>
      <c r="S314" s="1">
        <f>VLOOKUP(A314,'ADM Details FY17'!$A$3:$X$3515,24,FALSE)</f>
        <v>0</v>
      </c>
      <c r="T314" s="1">
        <f>VLOOKUP(A314,'ADM Details FY17'!$A$3:$Y$3515,25,FALSE)</f>
        <v>0</v>
      </c>
      <c r="U314" s="1">
        <f>VLOOKUP(A314,'ADM Details FY17'!$A$3:$AA$3515,27,FALSE)</f>
        <v>0</v>
      </c>
      <c r="V314" s="1">
        <f>IFERROR(VLOOKUP(C314,'eindex _tget pp '!$A$4:$E$615,5,FALSE),0)</f>
        <v>110.92930526457307</v>
      </c>
      <c r="W314" s="31">
        <f>IFERROR(VLOOKUP(C314,'eindex _tget pp '!$A$4:$F$615,6,FALSE),0)</f>
        <v>1.1241334935</v>
      </c>
      <c r="X314" s="4">
        <f>IFERROR(VLOOKUP(B314,'eschools 16'!$A$2:$F$25,6,FALSE),1)</f>
        <v>2</v>
      </c>
      <c r="Y314" s="1">
        <f t="shared" si="20"/>
        <v>0</v>
      </c>
      <c r="Z314" s="1">
        <f t="shared" si="21"/>
        <v>0</v>
      </c>
      <c r="AA314" s="31">
        <f>IFERROR(VLOOKUP(C314,'eindex _tget pp '!$A$4:$G$615,7,FALSE),0)</f>
        <v>0.37946898200000001</v>
      </c>
      <c r="AB314" s="1">
        <f>VLOOKUP(A314,'ADM Details FY17'!$A$3:$AB$3515,28,FALSE)</f>
        <v>0</v>
      </c>
      <c r="AC314" s="1">
        <f t="shared" si="22"/>
        <v>0</v>
      </c>
      <c r="AD314" s="1">
        <f t="shared" si="23"/>
        <v>2</v>
      </c>
      <c r="AE314" s="1">
        <f t="shared" si="24"/>
        <v>50</v>
      </c>
    </row>
    <row r="315" spans="1:31" x14ac:dyDescent="0.25">
      <c r="A315" t="str">
        <f>B315&amp;"-"&amp;COUNTIF($B$3:B315,B315)</f>
        <v>236-161</v>
      </c>
      <c r="B315">
        <v>236</v>
      </c>
      <c r="C315" s="18">
        <f>VLOOKUP(A315,'ADM Details FY17'!$A$3:$D$3515,4,FALSE)</f>
        <v>49783</v>
      </c>
      <c r="D315" s="1">
        <f>VLOOKUP(A315,'ADM Details FY17'!$A$3:$E$3515,5,FALSE)</f>
        <v>6</v>
      </c>
      <c r="E315" s="1">
        <f>VLOOKUP(A315,'ADM Details FY17'!$A$3:$F$3515,6,FALSE)</f>
        <v>0</v>
      </c>
      <c r="F315" s="1">
        <f>VLOOKUP(A315,'ADM Details FY17'!$A$3:$G$3515,7,FALSE)</f>
        <v>0</v>
      </c>
      <c r="G315" s="1">
        <f>VLOOKUP(A315,'ADM Details FY17'!$A$3:$H$3515,8,FALSE)</f>
        <v>0</v>
      </c>
      <c r="H315" s="1">
        <f>VLOOKUP(A315,'ADM Details FY17'!$A$3:$I$3515,9,FALSE)</f>
        <v>0</v>
      </c>
      <c r="I315" s="1">
        <f>VLOOKUP(A315,'ADM Details FY17'!$A$3:$J$3517,10,FALSE)</f>
        <v>0</v>
      </c>
      <c r="J315" s="1">
        <f>VLOOKUP(A315,'ADM Details FY17'!$A$3:$K$3515,11,FALSE)</f>
        <v>0</v>
      </c>
      <c r="K315" s="1">
        <f>VLOOKUP(A315,'ADM Details FY17'!$A$3:$M$3515,13,FALSE)</f>
        <v>2</v>
      </c>
      <c r="L315" s="1">
        <f>VLOOKUP(A315,'ADM Details FY17'!$A$3:$O$3515,15,FALSE)</f>
        <v>0</v>
      </c>
      <c r="M315" s="1">
        <f>VLOOKUP(A315,'ADM Details FY17'!$A$3:$P$3515,16,FALSE)</f>
        <v>0</v>
      </c>
      <c r="N315" s="1">
        <f>VLOOKUP(A315,'ADM Details FY17'!$A$3:$Q$3515,17,FALSE)</f>
        <v>0</v>
      </c>
      <c r="O315" s="1">
        <f>VLOOKUP(A315,'ADM Details FY17'!$A$3:$S$3515,19,FALSE)</f>
        <v>0</v>
      </c>
      <c r="P315" s="1">
        <f>VLOOKUP(A315,'ADM Details FY17'!$A$3:$U$3515,21,FALSE)</f>
        <v>0</v>
      </c>
      <c r="Q315" s="1">
        <f>VLOOKUP(A315,'ADM Details FY17'!$A$3:$V$3515,22,FALSE)</f>
        <v>0</v>
      </c>
      <c r="R315" s="1">
        <f>VLOOKUP(A315,'ADM Details FY17'!$A$3:$W$3515,23,FALSE)</f>
        <v>0</v>
      </c>
      <c r="S315" s="1">
        <f>VLOOKUP(A315,'ADM Details FY17'!$A$3:$X$3515,24,FALSE)</f>
        <v>0</v>
      </c>
      <c r="T315" s="1">
        <f>VLOOKUP(A315,'ADM Details FY17'!$A$3:$Y$3515,25,FALSE)</f>
        <v>0</v>
      </c>
      <c r="U315" s="1">
        <f>VLOOKUP(A315,'ADM Details FY17'!$A$3:$AA$3515,27,FALSE)</f>
        <v>0</v>
      </c>
      <c r="V315" s="1">
        <f>IFERROR(VLOOKUP(C315,'eindex _tget pp '!$A$4:$E$615,5,FALSE),0)</f>
        <v>419.84209790031923</v>
      </c>
      <c r="W315" s="31">
        <f>IFERROR(VLOOKUP(C315,'eindex _tget pp '!$A$4:$F$615,6,FALSE),0)</f>
        <v>4.0350519799999998E-2</v>
      </c>
      <c r="X315" s="4">
        <f>IFERROR(VLOOKUP(B315,'eschools 16'!$A$2:$F$25,6,FALSE),1)</f>
        <v>2</v>
      </c>
      <c r="Y315" s="1">
        <f t="shared" si="20"/>
        <v>0</v>
      </c>
      <c r="Z315" s="1">
        <f t="shared" si="21"/>
        <v>0</v>
      </c>
      <c r="AA315" s="31">
        <f>IFERROR(VLOOKUP(C315,'eindex _tget pp '!$A$4:$G$615,7,FALSE),0)</f>
        <v>0.55006761500000001</v>
      </c>
      <c r="AB315" s="1">
        <f>VLOOKUP(A315,'ADM Details FY17'!$A$3:$AB$3515,28,FALSE)</f>
        <v>0</v>
      </c>
      <c r="AC315" s="1">
        <f t="shared" si="22"/>
        <v>0</v>
      </c>
      <c r="AD315" s="1">
        <f t="shared" si="23"/>
        <v>6</v>
      </c>
      <c r="AE315" s="1">
        <f t="shared" si="24"/>
        <v>150</v>
      </c>
    </row>
    <row r="316" spans="1:31" x14ac:dyDescent="0.25">
      <c r="A316" t="str">
        <f>B316&amp;"-"&amp;COUNTIF($B$3:B316,B316)</f>
        <v>236-162</v>
      </c>
      <c r="B316">
        <v>236</v>
      </c>
      <c r="C316" s="18">
        <f>VLOOKUP(A316,'ADM Details FY17'!$A$3:$D$3515,4,FALSE)</f>
        <v>48595</v>
      </c>
      <c r="D316" s="1">
        <f>VLOOKUP(A316,'ADM Details FY17'!$A$3:$E$3515,5,FALSE)</f>
        <v>1</v>
      </c>
      <c r="E316" s="1">
        <f>VLOOKUP(A316,'ADM Details FY17'!$A$3:$F$3515,6,FALSE)</f>
        <v>0</v>
      </c>
      <c r="F316" s="1">
        <f>VLOOKUP(A316,'ADM Details FY17'!$A$3:$G$3515,7,FALSE)</f>
        <v>0</v>
      </c>
      <c r="G316" s="1">
        <f>VLOOKUP(A316,'ADM Details FY17'!$A$3:$H$3515,8,FALSE)</f>
        <v>0</v>
      </c>
      <c r="H316" s="1">
        <f>VLOOKUP(A316,'ADM Details FY17'!$A$3:$I$3515,9,FALSE)</f>
        <v>0</v>
      </c>
      <c r="I316" s="1">
        <f>VLOOKUP(A316,'ADM Details FY17'!$A$3:$J$3517,10,FALSE)</f>
        <v>0</v>
      </c>
      <c r="J316" s="1">
        <f>VLOOKUP(A316,'ADM Details FY17'!$A$3:$K$3515,11,FALSE)</f>
        <v>0</v>
      </c>
      <c r="K316" s="1">
        <f>VLOOKUP(A316,'ADM Details FY17'!$A$3:$M$3515,13,FALSE)</f>
        <v>1</v>
      </c>
      <c r="L316" s="1">
        <f>VLOOKUP(A316,'ADM Details FY17'!$A$3:$O$3515,15,FALSE)</f>
        <v>0</v>
      </c>
      <c r="M316" s="1">
        <f>VLOOKUP(A316,'ADM Details FY17'!$A$3:$P$3515,16,FALSE)</f>
        <v>0</v>
      </c>
      <c r="N316" s="1">
        <f>VLOOKUP(A316,'ADM Details FY17'!$A$3:$Q$3515,17,FALSE)</f>
        <v>0</v>
      </c>
      <c r="O316" s="1">
        <f>VLOOKUP(A316,'ADM Details FY17'!$A$3:$S$3515,19,FALSE)</f>
        <v>0</v>
      </c>
      <c r="P316" s="1">
        <f>VLOOKUP(A316,'ADM Details FY17'!$A$3:$U$3515,21,FALSE)</f>
        <v>0</v>
      </c>
      <c r="Q316" s="1">
        <f>VLOOKUP(A316,'ADM Details FY17'!$A$3:$V$3515,22,FALSE)</f>
        <v>0</v>
      </c>
      <c r="R316" s="1">
        <f>VLOOKUP(A316,'ADM Details FY17'!$A$3:$W$3515,23,FALSE)</f>
        <v>0</v>
      </c>
      <c r="S316" s="1">
        <f>VLOOKUP(A316,'ADM Details FY17'!$A$3:$X$3515,24,FALSE)</f>
        <v>0</v>
      </c>
      <c r="T316" s="1">
        <f>VLOOKUP(A316,'ADM Details FY17'!$A$3:$Y$3515,25,FALSE)</f>
        <v>0</v>
      </c>
      <c r="U316" s="1">
        <f>VLOOKUP(A316,'ADM Details FY17'!$A$3:$AA$3515,27,FALSE)</f>
        <v>0</v>
      </c>
      <c r="V316" s="1">
        <f>IFERROR(VLOOKUP(C316,'eindex _tget pp '!$A$4:$E$615,5,FALSE),0)</f>
        <v>501.72514659297701</v>
      </c>
      <c r="W316" s="31">
        <f>IFERROR(VLOOKUP(C316,'eindex _tget pp '!$A$4:$F$615,6,FALSE),0)</f>
        <v>4.6443221700000002E-2</v>
      </c>
      <c r="X316" s="4">
        <f>IFERROR(VLOOKUP(B316,'eschools 16'!$A$2:$F$25,6,FALSE),1)</f>
        <v>2</v>
      </c>
      <c r="Y316" s="1">
        <f t="shared" si="20"/>
        <v>0</v>
      </c>
      <c r="Z316" s="1">
        <f t="shared" si="21"/>
        <v>0</v>
      </c>
      <c r="AA316" s="31">
        <f>IFERROR(VLOOKUP(C316,'eindex _tget pp '!$A$4:$G$615,7,FALSE),0)</f>
        <v>0.57147936399999999</v>
      </c>
      <c r="AB316" s="1">
        <f>VLOOKUP(A316,'ADM Details FY17'!$A$3:$AB$3515,28,FALSE)</f>
        <v>0</v>
      </c>
      <c r="AC316" s="1">
        <f t="shared" si="22"/>
        <v>0</v>
      </c>
      <c r="AD316" s="1">
        <f t="shared" si="23"/>
        <v>1</v>
      </c>
      <c r="AE316" s="1">
        <f t="shared" si="24"/>
        <v>25</v>
      </c>
    </row>
    <row r="317" spans="1:31" x14ac:dyDescent="0.25">
      <c r="A317" t="str">
        <f>B317&amp;"-"&amp;COUNTIF($B$3:B317,B317)</f>
        <v>236-163</v>
      </c>
      <c r="B317">
        <v>236</v>
      </c>
      <c r="C317" s="18">
        <f>VLOOKUP(A317,'ADM Details FY17'!$A$3:$D$3515,4,FALSE)</f>
        <v>44008</v>
      </c>
      <c r="D317" s="1">
        <f>VLOOKUP(A317,'ADM Details FY17'!$A$3:$E$3515,5,FALSE)</f>
        <v>9.09</v>
      </c>
      <c r="E317" s="1">
        <f>VLOOKUP(A317,'ADM Details FY17'!$A$3:$F$3515,6,FALSE)</f>
        <v>0</v>
      </c>
      <c r="F317" s="1">
        <f>VLOOKUP(A317,'ADM Details FY17'!$A$3:$G$3515,7,FALSE)</f>
        <v>0</v>
      </c>
      <c r="G317" s="1">
        <f>VLOOKUP(A317,'ADM Details FY17'!$A$3:$H$3515,8,FALSE)</f>
        <v>0</v>
      </c>
      <c r="H317" s="1">
        <f>VLOOKUP(A317,'ADM Details FY17'!$A$3:$I$3515,9,FALSE)</f>
        <v>0</v>
      </c>
      <c r="I317" s="1">
        <f>VLOOKUP(A317,'ADM Details FY17'!$A$3:$J$3517,10,FALSE)</f>
        <v>0</v>
      </c>
      <c r="J317" s="1">
        <f>VLOOKUP(A317,'ADM Details FY17'!$A$3:$K$3515,11,FALSE)</f>
        <v>0</v>
      </c>
      <c r="K317" s="1">
        <f>VLOOKUP(A317,'ADM Details FY17'!$A$3:$M$3515,13,FALSE)</f>
        <v>2.09</v>
      </c>
      <c r="L317" s="1">
        <f>VLOOKUP(A317,'ADM Details FY17'!$A$3:$O$3515,15,FALSE)</f>
        <v>0</v>
      </c>
      <c r="M317" s="1">
        <f>VLOOKUP(A317,'ADM Details FY17'!$A$3:$P$3515,16,FALSE)</f>
        <v>0</v>
      </c>
      <c r="N317" s="1">
        <f>VLOOKUP(A317,'ADM Details FY17'!$A$3:$Q$3515,17,FALSE)</f>
        <v>0</v>
      </c>
      <c r="O317" s="1">
        <f>VLOOKUP(A317,'ADM Details FY17'!$A$3:$S$3515,19,FALSE)</f>
        <v>0</v>
      </c>
      <c r="P317" s="1">
        <f>VLOOKUP(A317,'ADM Details FY17'!$A$3:$U$3515,21,FALSE)</f>
        <v>0.13</v>
      </c>
      <c r="Q317" s="1">
        <f>VLOOKUP(A317,'ADM Details FY17'!$A$3:$V$3515,22,FALSE)</f>
        <v>0</v>
      </c>
      <c r="R317" s="1">
        <f>VLOOKUP(A317,'ADM Details FY17'!$A$3:$W$3515,23,FALSE)</f>
        <v>0</v>
      </c>
      <c r="S317" s="1">
        <f>VLOOKUP(A317,'ADM Details FY17'!$A$3:$X$3515,24,FALSE)</f>
        <v>0</v>
      </c>
      <c r="T317" s="1">
        <f>VLOOKUP(A317,'ADM Details FY17'!$A$3:$Y$3515,25,FALSE)</f>
        <v>0.2</v>
      </c>
      <c r="U317" s="1">
        <f>VLOOKUP(A317,'ADM Details FY17'!$A$3:$AA$3515,27,FALSE)</f>
        <v>0</v>
      </c>
      <c r="V317" s="1">
        <f>IFERROR(VLOOKUP(C317,'eindex _tget pp '!$A$4:$E$615,5,FALSE),0)</f>
        <v>465.34619688385266</v>
      </c>
      <c r="W317" s="31">
        <f>IFERROR(VLOOKUP(C317,'eindex _tget pp '!$A$4:$F$615,6,FALSE),0)</f>
        <v>1.0436422902</v>
      </c>
      <c r="X317" s="4">
        <f>IFERROR(VLOOKUP(B317,'eschools 16'!$A$2:$F$25,6,FALSE),1)</f>
        <v>2</v>
      </c>
      <c r="Y317" s="1">
        <f t="shared" si="20"/>
        <v>0</v>
      </c>
      <c r="Z317" s="1">
        <f t="shared" si="21"/>
        <v>0</v>
      </c>
      <c r="AA317" s="31">
        <f>IFERROR(VLOOKUP(C317,'eindex _tget pp '!$A$4:$G$615,7,FALSE),0)</f>
        <v>0.49041741999999999</v>
      </c>
      <c r="AB317" s="1">
        <f>VLOOKUP(A317,'ADM Details FY17'!$A$3:$AB$3515,28,FALSE)</f>
        <v>0</v>
      </c>
      <c r="AC317" s="1">
        <f t="shared" si="22"/>
        <v>0</v>
      </c>
      <c r="AD317" s="1">
        <f t="shared" si="23"/>
        <v>9.09</v>
      </c>
      <c r="AE317" s="1">
        <f t="shared" si="24"/>
        <v>227.25</v>
      </c>
    </row>
    <row r="318" spans="1:31" x14ac:dyDescent="0.25">
      <c r="A318" t="str">
        <f>B318&amp;"-"&amp;COUNTIF($B$3:B318,B318)</f>
        <v>236-164</v>
      </c>
      <c r="B318">
        <v>236</v>
      </c>
      <c r="C318" s="18">
        <f>VLOOKUP(A318,'ADM Details FY17'!$A$3:$D$3515,4,FALSE)</f>
        <v>48843</v>
      </c>
      <c r="D318" s="1">
        <f>VLOOKUP(A318,'ADM Details FY17'!$A$3:$E$3515,5,FALSE)</f>
        <v>1.49</v>
      </c>
      <c r="E318" s="1">
        <f>VLOOKUP(A318,'ADM Details FY17'!$A$3:$F$3515,6,FALSE)</f>
        <v>0</v>
      </c>
      <c r="F318" s="1">
        <f>VLOOKUP(A318,'ADM Details FY17'!$A$3:$G$3515,7,FALSE)</f>
        <v>0</v>
      </c>
      <c r="G318" s="1">
        <f>VLOOKUP(A318,'ADM Details FY17'!$A$3:$H$3515,8,FALSE)</f>
        <v>0</v>
      </c>
      <c r="H318" s="1">
        <f>VLOOKUP(A318,'ADM Details FY17'!$A$3:$I$3515,9,FALSE)</f>
        <v>0</v>
      </c>
      <c r="I318" s="1">
        <f>VLOOKUP(A318,'ADM Details FY17'!$A$3:$J$3517,10,FALSE)</f>
        <v>0</v>
      </c>
      <c r="J318" s="1">
        <f>VLOOKUP(A318,'ADM Details FY17'!$A$3:$K$3515,11,FALSE)</f>
        <v>0</v>
      </c>
      <c r="K318" s="1">
        <f>VLOOKUP(A318,'ADM Details FY17'!$A$3:$M$3515,13,FALSE)</f>
        <v>1</v>
      </c>
      <c r="L318" s="1">
        <f>VLOOKUP(A318,'ADM Details FY17'!$A$3:$O$3515,15,FALSE)</f>
        <v>0</v>
      </c>
      <c r="M318" s="1">
        <f>VLOOKUP(A318,'ADM Details FY17'!$A$3:$P$3515,16,FALSE)</f>
        <v>0</v>
      </c>
      <c r="N318" s="1">
        <f>VLOOKUP(A318,'ADM Details FY17'!$A$3:$Q$3515,17,FALSE)</f>
        <v>0</v>
      </c>
      <c r="O318" s="1">
        <f>VLOOKUP(A318,'ADM Details FY17'!$A$3:$S$3515,19,FALSE)</f>
        <v>0</v>
      </c>
      <c r="P318" s="1">
        <f>VLOOKUP(A318,'ADM Details FY17'!$A$3:$U$3515,21,FALSE)</f>
        <v>0</v>
      </c>
      <c r="Q318" s="1">
        <f>VLOOKUP(A318,'ADM Details FY17'!$A$3:$V$3515,22,FALSE)</f>
        <v>0</v>
      </c>
      <c r="R318" s="1">
        <f>VLOOKUP(A318,'ADM Details FY17'!$A$3:$W$3515,23,FALSE)</f>
        <v>0</v>
      </c>
      <c r="S318" s="1">
        <f>VLOOKUP(A318,'ADM Details FY17'!$A$3:$X$3515,24,FALSE)</f>
        <v>0</v>
      </c>
      <c r="T318" s="1">
        <f>VLOOKUP(A318,'ADM Details FY17'!$A$3:$Y$3515,25,FALSE)</f>
        <v>0</v>
      </c>
      <c r="U318" s="1">
        <f>VLOOKUP(A318,'ADM Details FY17'!$A$3:$AA$3515,27,FALSE)</f>
        <v>0</v>
      </c>
      <c r="V318" s="1">
        <f>IFERROR(VLOOKUP(C318,'eindex _tget pp '!$A$4:$E$615,5,FALSE),0)</f>
        <v>551.0178920432794</v>
      </c>
      <c r="W318" s="31">
        <f>IFERROR(VLOOKUP(C318,'eindex _tget pp '!$A$4:$F$615,6,FALSE),0)</f>
        <v>1.3885425044999999</v>
      </c>
      <c r="X318" s="4">
        <f>IFERROR(VLOOKUP(B318,'eschools 16'!$A$2:$F$25,6,FALSE),1)</f>
        <v>2</v>
      </c>
      <c r="Y318" s="1">
        <f t="shared" si="20"/>
        <v>0</v>
      </c>
      <c r="Z318" s="1">
        <f t="shared" si="21"/>
        <v>0</v>
      </c>
      <c r="AA318" s="31">
        <f>IFERROR(VLOOKUP(C318,'eindex _tget pp '!$A$4:$G$615,7,FALSE),0)</f>
        <v>0.50715146</v>
      </c>
      <c r="AB318" s="1">
        <f>VLOOKUP(A318,'ADM Details FY17'!$A$3:$AB$3515,28,FALSE)</f>
        <v>0</v>
      </c>
      <c r="AC318" s="1">
        <f t="shared" si="22"/>
        <v>0</v>
      </c>
      <c r="AD318" s="1">
        <f t="shared" si="23"/>
        <v>1.49</v>
      </c>
      <c r="AE318" s="1">
        <f t="shared" si="24"/>
        <v>37.25</v>
      </c>
    </row>
    <row r="319" spans="1:31" x14ac:dyDescent="0.25">
      <c r="A319" t="str">
        <f>B319&amp;"-"&amp;COUNTIF($B$3:B319,B319)</f>
        <v>236-165</v>
      </c>
      <c r="B319">
        <v>236</v>
      </c>
      <c r="C319" s="18">
        <f>VLOOKUP(A319,'ADM Details FY17'!$A$3:$D$3515,4,FALSE)</f>
        <v>47852</v>
      </c>
      <c r="D319" s="1">
        <f>VLOOKUP(A319,'ADM Details FY17'!$A$3:$E$3515,5,FALSE)</f>
        <v>1.19</v>
      </c>
      <c r="E319" s="1">
        <f>VLOOKUP(A319,'ADM Details FY17'!$A$3:$F$3515,6,FALSE)</f>
        <v>0</v>
      </c>
      <c r="F319" s="1">
        <f>VLOOKUP(A319,'ADM Details FY17'!$A$3:$G$3515,7,FALSE)</f>
        <v>0</v>
      </c>
      <c r="G319" s="1">
        <f>VLOOKUP(A319,'ADM Details FY17'!$A$3:$H$3515,8,FALSE)</f>
        <v>0</v>
      </c>
      <c r="H319" s="1">
        <f>VLOOKUP(A319,'ADM Details FY17'!$A$3:$I$3515,9,FALSE)</f>
        <v>0</v>
      </c>
      <c r="I319" s="1">
        <f>VLOOKUP(A319,'ADM Details FY17'!$A$3:$J$3517,10,FALSE)</f>
        <v>0</v>
      </c>
      <c r="J319" s="1">
        <f>VLOOKUP(A319,'ADM Details FY17'!$A$3:$K$3515,11,FALSE)</f>
        <v>0</v>
      </c>
      <c r="K319" s="1">
        <f>VLOOKUP(A319,'ADM Details FY17'!$A$3:$M$3515,13,FALSE)</f>
        <v>0.96</v>
      </c>
      <c r="L319" s="1">
        <f>VLOOKUP(A319,'ADM Details FY17'!$A$3:$O$3515,15,FALSE)</f>
        <v>0</v>
      </c>
      <c r="M319" s="1">
        <f>VLOOKUP(A319,'ADM Details FY17'!$A$3:$P$3515,16,FALSE)</f>
        <v>0</v>
      </c>
      <c r="N319" s="1">
        <f>VLOOKUP(A319,'ADM Details FY17'!$A$3:$Q$3515,17,FALSE)</f>
        <v>0</v>
      </c>
      <c r="O319" s="1">
        <f>VLOOKUP(A319,'ADM Details FY17'!$A$3:$S$3515,19,FALSE)</f>
        <v>0</v>
      </c>
      <c r="P319" s="1">
        <f>VLOOKUP(A319,'ADM Details FY17'!$A$3:$U$3515,21,FALSE)</f>
        <v>0</v>
      </c>
      <c r="Q319" s="1">
        <f>VLOOKUP(A319,'ADM Details FY17'!$A$3:$V$3515,22,FALSE)</f>
        <v>0</v>
      </c>
      <c r="R319" s="1">
        <f>VLOOKUP(A319,'ADM Details FY17'!$A$3:$W$3515,23,FALSE)</f>
        <v>0</v>
      </c>
      <c r="S319" s="1">
        <f>VLOOKUP(A319,'ADM Details FY17'!$A$3:$X$3515,24,FALSE)</f>
        <v>0</v>
      </c>
      <c r="T319" s="1">
        <f>VLOOKUP(A319,'ADM Details FY17'!$A$3:$Y$3515,25,FALSE)</f>
        <v>0</v>
      </c>
      <c r="U319" s="1">
        <f>VLOOKUP(A319,'ADM Details FY17'!$A$3:$AA$3515,27,FALSE)</f>
        <v>0</v>
      </c>
      <c r="V319" s="1">
        <f>IFERROR(VLOOKUP(C319,'eindex _tget pp '!$A$4:$E$615,5,FALSE),0)</f>
        <v>398.89755592147867</v>
      </c>
      <c r="W319" s="31">
        <f>IFERROR(VLOOKUP(C319,'eindex _tget pp '!$A$4:$F$615,6,FALSE),0)</f>
        <v>0.59952899530000003</v>
      </c>
      <c r="X319" s="4">
        <f>IFERROR(VLOOKUP(B319,'eschools 16'!$A$2:$F$25,6,FALSE),1)</f>
        <v>2</v>
      </c>
      <c r="Y319" s="1">
        <f t="shared" si="20"/>
        <v>0</v>
      </c>
      <c r="Z319" s="1">
        <f t="shared" si="21"/>
        <v>0</v>
      </c>
      <c r="AA319" s="31">
        <f>IFERROR(VLOOKUP(C319,'eindex _tget pp '!$A$4:$G$615,7,FALSE),0)</f>
        <v>0.47257331200000002</v>
      </c>
      <c r="AB319" s="1">
        <f>VLOOKUP(A319,'ADM Details FY17'!$A$3:$AB$3515,28,FALSE)</f>
        <v>0</v>
      </c>
      <c r="AC319" s="1">
        <f t="shared" si="22"/>
        <v>0</v>
      </c>
      <c r="AD319" s="1">
        <f t="shared" si="23"/>
        <v>1.19</v>
      </c>
      <c r="AE319" s="1">
        <f t="shared" si="24"/>
        <v>29.75</v>
      </c>
    </row>
    <row r="320" spans="1:31" x14ac:dyDescent="0.25">
      <c r="A320" t="str">
        <f>B320&amp;"-"&amp;COUNTIF($B$3:B320,B320)</f>
        <v>236-166</v>
      </c>
      <c r="B320">
        <v>236</v>
      </c>
      <c r="C320" s="18">
        <f>VLOOKUP(A320,'ADM Details FY17'!$A$3:$D$3515,4,FALSE)</f>
        <v>44016</v>
      </c>
      <c r="D320" s="1">
        <f>VLOOKUP(A320,'ADM Details FY17'!$A$3:$E$3515,5,FALSE)</f>
        <v>8.64</v>
      </c>
      <c r="E320" s="1">
        <f>VLOOKUP(A320,'ADM Details FY17'!$A$3:$F$3515,6,FALSE)</f>
        <v>0</v>
      </c>
      <c r="F320" s="1">
        <f>VLOOKUP(A320,'ADM Details FY17'!$A$3:$G$3515,7,FALSE)</f>
        <v>0.5</v>
      </c>
      <c r="G320" s="1">
        <f>VLOOKUP(A320,'ADM Details FY17'!$A$3:$H$3515,8,FALSE)</f>
        <v>0</v>
      </c>
      <c r="H320" s="1">
        <f>VLOOKUP(A320,'ADM Details FY17'!$A$3:$I$3515,9,FALSE)</f>
        <v>0</v>
      </c>
      <c r="I320" s="1">
        <f>VLOOKUP(A320,'ADM Details FY17'!$A$3:$J$3517,10,FALSE)</f>
        <v>0</v>
      </c>
      <c r="J320" s="1">
        <f>VLOOKUP(A320,'ADM Details FY17'!$A$3:$K$3515,11,FALSE)</f>
        <v>0</v>
      </c>
      <c r="K320" s="1">
        <f>VLOOKUP(A320,'ADM Details FY17'!$A$3:$M$3515,13,FALSE)</f>
        <v>3.64</v>
      </c>
      <c r="L320" s="1">
        <f>VLOOKUP(A320,'ADM Details FY17'!$A$3:$O$3515,15,FALSE)</f>
        <v>0</v>
      </c>
      <c r="M320" s="1">
        <f>VLOOKUP(A320,'ADM Details FY17'!$A$3:$P$3515,16,FALSE)</f>
        <v>0</v>
      </c>
      <c r="N320" s="1">
        <f>VLOOKUP(A320,'ADM Details FY17'!$A$3:$Q$3515,17,FALSE)</f>
        <v>0</v>
      </c>
      <c r="O320" s="1">
        <f>VLOOKUP(A320,'ADM Details FY17'!$A$3:$S$3515,19,FALSE)</f>
        <v>0</v>
      </c>
      <c r="P320" s="1">
        <f>VLOOKUP(A320,'ADM Details FY17'!$A$3:$U$3515,21,FALSE)</f>
        <v>0</v>
      </c>
      <c r="Q320" s="1">
        <f>VLOOKUP(A320,'ADM Details FY17'!$A$3:$V$3515,22,FALSE)</f>
        <v>0</v>
      </c>
      <c r="R320" s="1">
        <f>VLOOKUP(A320,'ADM Details FY17'!$A$3:$W$3515,23,FALSE)</f>
        <v>0</v>
      </c>
      <c r="S320" s="1">
        <f>VLOOKUP(A320,'ADM Details FY17'!$A$3:$X$3515,24,FALSE)</f>
        <v>0</v>
      </c>
      <c r="T320" s="1">
        <f>VLOOKUP(A320,'ADM Details FY17'!$A$3:$Y$3515,25,FALSE)</f>
        <v>0.4</v>
      </c>
      <c r="U320" s="1">
        <f>VLOOKUP(A320,'ADM Details FY17'!$A$3:$AA$3515,27,FALSE)</f>
        <v>0.01</v>
      </c>
      <c r="V320" s="1">
        <f>IFERROR(VLOOKUP(C320,'eindex _tget pp '!$A$4:$E$615,5,FALSE),0)</f>
        <v>395.36461971179216</v>
      </c>
      <c r="W320" s="31">
        <f>IFERROR(VLOOKUP(C320,'eindex _tget pp '!$A$4:$F$615,6,FALSE),0)</f>
        <v>2.1192865638999998</v>
      </c>
      <c r="X320" s="4">
        <f>IFERROR(VLOOKUP(B320,'eschools 16'!$A$2:$F$25,6,FALSE),1)</f>
        <v>2</v>
      </c>
      <c r="Y320" s="1">
        <f t="shared" si="20"/>
        <v>0</v>
      </c>
      <c r="Z320" s="1">
        <f t="shared" si="21"/>
        <v>0</v>
      </c>
      <c r="AA320" s="31">
        <f>IFERROR(VLOOKUP(C320,'eindex _tget pp '!$A$4:$G$615,7,FALSE),0)</f>
        <v>0.49516841</v>
      </c>
      <c r="AB320" s="1">
        <f>VLOOKUP(A320,'ADM Details FY17'!$A$3:$AB$3515,28,FALSE)</f>
        <v>0</v>
      </c>
      <c r="AC320" s="1">
        <f t="shared" si="22"/>
        <v>0</v>
      </c>
      <c r="AD320" s="1">
        <f t="shared" si="23"/>
        <v>8.6420000000000012</v>
      </c>
      <c r="AE320" s="1">
        <f t="shared" si="24"/>
        <v>216.05000000000004</v>
      </c>
    </row>
    <row r="321" spans="1:31" x14ac:dyDescent="0.25">
      <c r="A321" t="str">
        <f>B321&amp;"-"&amp;COUNTIF($B$3:B321,B321)</f>
        <v>236-167</v>
      </c>
      <c r="B321">
        <v>236</v>
      </c>
      <c r="C321" s="18">
        <f>VLOOKUP(A321,'ADM Details FY17'!$A$3:$D$3515,4,FALSE)</f>
        <v>46961</v>
      </c>
      <c r="D321" s="1">
        <f>VLOOKUP(A321,'ADM Details FY17'!$A$3:$E$3515,5,FALSE)</f>
        <v>14.86</v>
      </c>
      <c r="E321" s="1">
        <f>VLOOKUP(A321,'ADM Details FY17'!$A$3:$F$3515,6,FALSE)</f>
        <v>0</v>
      </c>
      <c r="F321" s="1">
        <f>VLOOKUP(A321,'ADM Details FY17'!$A$3:$G$3515,7,FALSE)</f>
        <v>0</v>
      </c>
      <c r="G321" s="1">
        <f>VLOOKUP(A321,'ADM Details FY17'!$A$3:$H$3515,8,FALSE)</f>
        <v>1</v>
      </c>
      <c r="H321" s="1">
        <f>VLOOKUP(A321,'ADM Details FY17'!$A$3:$I$3515,9,FALSE)</f>
        <v>0</v>
      </c>
      <c r="I321" s="1">
        <f>VLOOKUP(A321,'ADM Details FY17'!$A$3:$J$3517,10,FALSE)</f>
        <v>0</v>
      </c>
      <c r="J321" s="1">
        <f>VLOOKUP(A321,'ADM Details FY17'!$A$3:$K$3515,11,FALSE)</f>
        <v>0.6</v>
      </c>
      <c r="K321" s="1">
        <f>VLOOKUP(A321,'ADM Details FY17'!$A$3:$M$3515,13,FALSE)</f>
        <v>2.4</v>
      </c>
      <c r="L321" s="1">
        <f>VLOOKUP(A321,'ADM Details FY17'!$A$3:$O$3515,15,FALSE)</f>
        <v>0</v>
      </c>
      <c r="M321" s="1">
        <f>VLOOKUP(A321,'ADM Details FY17'!$A$3:$P$3515,16,FALSE)</f>
        <v>0</v>
      </c>
      <c r="N321" s="1">
        <f>VLOOKUP(A321,'ADM Details FY17'!$A$3:$Q$3515,17,FALSE)</f>
        <v>0</v>
      </c>
      <c r="O321" s="1">
        <f>VLOOKUP(A321,'ADM Details FY17'!$A$3:$S$3515,19,FALSE)</f>
        <v>0</v>
      </c>
      <c r="P321" s="1">
        <f>VLOOKUP(A321,'ADM Details FY17'!$A$3:$U$3515,21,FALSE)</f>
        <v>0</v>
      </c>
      <c r="Q321" s="1">
        <f>VLOOKUP(A321,'ADM Details FY17'!$A$3:$V$3515,22,FALSE)</f>
        <v>0</v>
      </c>
      <c r="R321" s="1">
        <f>VLOOKUP(A321,'ADM Details FY17'!$A$3:$W$3515,23,FALSE)</f>
        <v>0</v>
      </c>
      <c r="S321" s="1">
        <f>VLOOKUP(A321,'ADM Details FY17'!$A$3:$X$3515,24,FALSE)</f>
        <v>0</v>
      </c>
      <c r="T321" s="1">
        <f>VLOOKUP(A321,'ADM Details FY17'!$A$3:$Y$3515,25,FALSE)</f>
        <v>0.4</v>
      </c>
      <c r="U321" s="1">
        <f>VLOOKUP(A321,'ADM Details FY17'!$A$3:$AA$3515,27,FALSE)</f>
        <v>0</v>
      </c>
      <c r="V321" s="1">
        <f>IFERROR(VLOOKUP(C321,'eindex _tget pp '!$A$4:$E$615,5,FALSE),0)</f>
        <v>0</v>
      </c>
      <c r="W321" s="31">
        <f>IFERROR(VLOOKUP(C321,'eindex _tget pp '!$A$4:$F$615,6,FALSE),0)</f>
        <v>0.31863044439999999</v>
      </c>
      <c r="X321" s="4">
        <f>IFERROR(VLOOKUP(B321,'eschools 16'!$A$2:$F$25,6,FALSE),1)</f>
        <v>2</v>
      </c>
      <c r="Y321" s="1">
        <f t="shared" si="20"/>
        <v>0</v>
      </c>
      <c r="Z321" s="1">
        <f t="shared" si="21"/>
        <v>0</v>
      </c>
      <c r="AA321" s="31">
        <f>IFERROR(VLOOKUP(C321,'eindex _tget pp '!$A$4:$G$615,7,FALSE),0)</f>
        <v>0.273342056</v>
      </c>
      <c r="AB321" s="1">
        <f>VLOOKUP(A321,'ADM Details FY17'!$A$3:$AB$3515,28,FALSE)</f>
        <v>0</v>
      </c>
      <c r="AC321" s="1">
        <f t="shared" si="22"/>
        <v>0</v>
      </c>
      <c r="AD321" s="1">
        <f t="shared" si="23"/>
        <v>14.86</v>
      </c>
      <c r="AE321" s="1">
        <f t="shared" si="24"/>
        <v>371.5</v>
      </c>
    </row>
    <row r="322" spans="1:31" x14ac:dyDescent="0.25">
      <c r="A322" t="str">
        <f>B322&amp;"-"&amp;COUNTIF($B$3:B322,B322)</f>
        <v>236-168</v>
      </c>
      <c r="B322">
        <v>236</v>
      </c>
      <c r="C322" s="18">
        <f>VLOOKUP(A322,'ADM Details FY17'!$A$3:$D$3515,4,FALSE)</f>
        <v>44024</v>
      </c>
      <c r="D322" s="1">
        <f>VLOOKUP(A322,'ADM Details FY17'!$A$3:$E$3515,5,FALSE)</f>
        <v>6.53</v>
      </c>
      <c r="E322" s="1">
        <f>VLOOKUP(A322,'ADM Details FY17'!$A$3:$F$3515,6,FALSE)</f>
        <v>0</v>
      </c>
      <c r="F322" s="1">
        <f>VLOOKUP(A322,'ADM Details FY17'!$A$3:$G$3515,7,FALSE)</f>
        <v>1</v>
      </c>
      <c r="G322" s="1">
        <f>VLOOKUP(A322,'ADM Details FY17'!$A$3:$H$3515,8,FALSE)</f>
        <v>0</v>
      </c>
      <c r="H322" s="1">
        <f>VLOOKUP(A322,'ADM Details FY17'!$A$3:$I$3515,9,FALSE)</f>
        <v>0</v>
      </c>
      <c r="I322" s="1">
        <f>VLOOKUP(A322,'ADM Details FY17'!$A$3:$J$3517,10,FALSE)</f>
        <v>0</v>
      </c>
      <c r="J322" s="1">
        <f>VLOOKUP(A322,'ADM Details FY17'!$A$3:$K$3515,11,FALSE)</f>
        <v>0</v>
      </c>
      <c r="K322" s="1">
        <f>VLOOKUP(A322,'ADM Details FY17'!$A$3:$M$3515,13,FALSE)</f>
        <v>3.05</v>
      </c>
      <c r="L322" s="1">
        <f>VLOOKUP(A322,'ADM Details FY17'!$A$3:$O$3515,15,FALSE)</f>
        <v>0</v>
      </c>
      <c r="M322" s="1">
        <f>VLOOKUP(A322,'ADM Details FY17'!$A$3:$P$3515,16,FALSE)</f>
        <v>0</v>
      </c>
      <c r="N322" s="1">
        <f>VLOOKUP(A322,'ADM Details FY17'!$A$3:$Q$3515,17,FALSE)</f>
        <v>0</v>
      </c>
      <c r="O322" s="1">
        <f>VLOOKUP(A322,'ADM Details FY17'!$A$3:$S$3515,19,FALSE)</f>
        <v>0</v>
      </c>
      <c r="P322" s="1">
        <f>VLOOKUP(A322,'ADM Details FY17'!$A$3:$U$3515,21,FALSE)</f>
        <v>0</v>
      </c>
      <c r="Q322" s="1">
        <f>VLOOKUP(A322,'ADM Details FY17'!$A$3:$V$3515,22,FALSE)</f>
        <v>0</v>
      </c>
      <c r="R322" s="1">
        <f>VLOOKUP(A322,'ADM Details FY17'!$A$3:$W$3515,23,FALSE)</f>
        <v>0</v>
      </c>
      <c r="S322" s="1">
        <f>VLOOKUP(A322,'ADM Details FY17'!$A$3:$X$3515,24,FALSE)</f>
        <v>0</v>
      </c>
      <c r="T322" s="1">
        <f>VLOOKUP(A322,'ADM Details FY17'!$A$3:$Y$3515,25,FALSE)</f>
        <v>0.4</v>
      </c>
      <c r="U322" s="1">
        <f>VLOOKUP(A322,'ADM Details FY17'!$A$3:$AA$3515,27,FALSE)</f>
        <v>0</v>
      </c>
      <c r="V322" s="1">
        <f>IFERROR(VLOOKUP(C322,'eindex _tget pp '!$A$4:$E$615,5,FALSE),0)</f>
        <v>913.93367022503844</v>
      </c>
      <c r="W322" s="31">
        <f>IFERROR(VLOOKUP(C322,'eindex _tget pp '!$A$4:$F$615,6,FALSE),0)</f>
        <v>1.4950613266999999</v>
      </c>
      <c r="X322" s="4">
        <f>IFERROR(VLOOKUP(B322,'eschools 16'!$A$2:$F$25,6,FALSE),1)</f>
        <v>2</v>
      </c>
      <c r="Y322" s="1">
        <f t="shared" si="20"/>
        <v>0</v>
      </c>
      <c r="Z322" s="1">
        <f t="shared" si="21"/>
        <v>0</v>
      </c>
      <c r="AA322" s="31">
        <f>IFERROR(VLOOKUP(C322,'eindex _tget pp '!$A$4:$G$615,7,FALSE),0)</f>
        <v>0.75637217700000003</v>
      </c>
      <c r="AB322" s="1">
        <f>VLOOKUP(A322,'ADM Details FY17'!$A$3:$AB$3515,28,FALSE)</f>
        <v>0</v>
      </c>
      <c r="AC322" s="1">
        <f t="shared" si="22"/>
        <v>0</v>
      </c>
      <c r="AD322" s="1">
        <f t="shared" si="23"/>
        <v>6.53</v>
      </c>
      <c r="AE322" s="1">
        <f t="shared" si="24"/>
        <v>163.25</v>
      </c>
    </row>
    <row r="323" spans="1:31" x14ac:dyDescent="0.25">
      <c r="A323" t="str">
        <f>B323&amp;"-"&amp;COUNTIF($B$3:B323,B323)</f>
        <v>236-169</v>
      </c>
      <c r="B323">
        <v>236</v>
      </c>
      <c r="C323" s="18">
        <f>VLOOKUP(A323,'ADM Details FY17'!$A$3:$D$3515,4,FALSE)</f>
        <v>65680</v>
      </c>
      <c r="D323" s="1">
        <f>VLOOKUP(A323,'ADM Details FY17'!$A$3:$E$3515,5,FALSE)</f>
        <v>6.09</v>
      </c>
      <c r="E323" s="1">
        <f>VLOOKUP(A323,'ADM Details FY17'!$A$3:$F$3515,6,FALSE)</f>
        <v>0</v>
      </c>
      <c r="F323" s="1">
        <f>VLOOKUP(A323,'ADM Details FY17'!$A$3:$G$3515,7,FALSE)</f>
        <v>0</v>
      </c>
      <c r="G323" s="1">
        <f>VLOOKUP(A323,'ADM Details FY17'!$A$3:$H$3515,8,FALSE)</f>
        <v>0</v>
      </c>
      <c r="H323" s="1">
        <f>VLOOKUP(A323,'ADM Details FY17'!$A$3:$I$3515,9,FALSE)</f>
        <v>0</v>
      </c>
      <c r="I323" s="1">
        <f>VLOOKUP(A323,'ADM Details FY17'!$A$3:$J$3517,10,FALSE)</f>
        <v>0</v>
      </c>
      <c r="J323" s="1">
        <f>VLOOKUP(A323,'ADM Details FY17'!$A$3:$K$3515,11,FALSE)</f>
        <v>0</v>
      </c>
      <c r="K323" s="1">
        <f>VLOOKUP(A323,'ADM Details FY17'!$A$3:$M$3515,13,FALSE)</f>
        <v>1.63</v>
      </c>
      <c r="L323" s="1">
        <f>VLOOKUP(A323,'ADM Details FY17'!$A$3:$O$3515,15,FALSE)</f>
        <v>0</v>
      </c>
      <c r="M323" s="1">
        <f>VLOOKUP(A323,'ADM Details FY17'!$A$3:$P$3515,16,FALSE)</f>
        <v>0</v>
      </c>
      <c r="N323" s="1">
        <f>VLOOKUP(A323,'ADM Details FY17'!$A$3:$Q$3515,17,FALSE)</f>
        <v>0</v>
      </c>
      <c r="O323" s="1">
        <f>VLOOKUP(A323,'ADM Details FY17'!$A$3:$S$3515,19,FALSE)</f>
        <v>0</v>
      </c>
      <c r="P323" s="1">
        <f>VLOOKUP(A323,'ADM Details FY17'!$A$3:$U$3515,21,FALSE)</f>
        <v>0</v>
      </c>
      <c r="Q323" s="1">
        <f>VLOOKUP(A323,'ADM Details FY17'!$A$3:$V$3515,22,FALSE)</f>
        <v>0</v>
      </c>
      <c r="R323" s="1">
        <f>VLOOKUP(A323,'ADM Details FY17'!$A$3:$W$3515,23,FALSE)</f>
        <v>0</v>
      </c>
      <c r="S323" s="1">
        <f>VLOOKUP(A323,'ADM Details FY17'!$A$3:$X$3515,24,FALSE)</f>
        <v>0</v>
      </c>
      <c r="T323" s="1">
        <f>VLOOKUP(A323,'ADM Details FY17'!$A$3:$Y$3515,25,FALSE)</f>
        <v>0.2</v>
      </c>
      <c r="U323" s="1">
        <f>VLOOKUP(A323,'ADM Details FY17'!$A$3:$AA$3515,27,FALSE)</f>
        <v>0</v>
      </c>
      <c r="V323" s="1">
        <f>IFERROR(VLOOKUP(C323,'eindex _tget pp '!$A$4:$E$615,5,FALSE),0)</f>
        <v>171.36932755823253</v>
      </c>
      <c r="W323" s="31">
        <f>IFERROR(VLOOKUP(C323,'eindex _tget pp '!$A$4:$F$615,6,FALSE),0)</f>
        <v>3.3796680907000001</v>
      </c>
      <c r="X323" s="4">
        <f>IFERROR(VLOOKUP(B323,'eschools 16'!$A$2:$F$25,6,FALSE),1)</f>
        <v>2</v>
      </c>
      <c r="Y323" s="1">
        <f t="shared" si="20"/>
        <v>0</v>
      </c>
      <c r="Z323" s="1">
        <f t="shared" si="21"/>
        <v>0</v>
      </c>
      <c r="AA323" s="31">
        <f>IFERROR(VLOOKUP(C323,'eindex _tget pp '!$A$4:$G$615,7,FALSE),0)</f>
        <v>0.34834730000000003</v>
      </c>
      <c r="AB323" s="1">
        <f>VLOOKUP(A323,'ADM Details FY17'!$A$3:$AB$3515,28,FALSE)</f>
        <v>0</v>
      </c>
      <c r="AC323" s="1">
        <f t="shared" si="22"/>
        <v>0</v>
      </c>
      <c r="AD323" s="1">
        <f t="shared" si="23"/>
        <v>6.09</v>
      </c>
      <c r="AE323" s="1">
        <f t="shared" si="24"/>
        <v>152.25</v>
      </c>
    </row>
    <row r="324" spans="1:31" x14ac:dyDescent="0.25">
      <c r="A324" t="str">
        <f>B324&amp;"-"&amp;COUNTIF($B$3:B324,B324)</f>
        <v>236-170</v>
      </c>
      <c r="B324">
        <v>236</v>
      </c>
      <c r="C324" s="18">
        <f>VLOOKUP(A324,'ADM Details FY17'!$A$3:$D$3515,4,FALSE)</f>
        <v>44032</v>
      </c>
      <c r="D324" s="1">
        <f>VLOOKUP(A324,'ADM Details FY17'!$A$3:$E$3515,5,FALSE)</f>
        <v>3.68</v>
      </c>
      <c r="E324" s="1">
        <f>VLOOKUP(A324,'ADM Details FY17'!$A$3:$F$3515,6,FALSE)</f>
        <v>0</v>
      </c>
      <c r="F324" s="1">
        <f>VLOOKUP(A324,'ADM Details FY17'!$A$3:$G$3515,7,FALSE)</f>
        <v>0.22</v>
      </c>
      <c r="G324" s="1">
        <f>VLOOKUP(A324,'ADM Details FY17'!$A$3:$H$3515,8,FALSE)</f>
        <v>0</v>
      </c>
      <c r="H324" s="1">
        <f>VLOOKUP(A324,'ADM Details FY17'!$A$3:$I$3515,9,FALSE)</f>
        <v>0</v>
      </c>
      <c r="I324" s="1">
        <f>VLOOKUP(A324,'ADM Details FY17'!$A$3:$J$3517,10,FALSE)</f>
        <v>0</v>
      </c>
      <c r="J324" s="1">
        <f>VLOOKUP(A324,'ADM Details FY17'!$A$3:$K$3515,11,FALSE)</f>
        <v>0</v>
      </c>
      <c r="K324" s="1">
        <f>VLOOKUP(A324,'ADM Details FY17'!$A$3:$M$3515,13,FALSE)</f>
        <v>1.48</v>
      </c>
      <c r="L324" s="1">
        <f>VLOOKUP(A324,'ADM Details FY17'!$A$3:$O$3515,15,FALSE)</f>
        <v>0</v>
      </c>
      <c r="M324" s="1">
        <f>VLOOKUP(A324,'ADM Details FY17'!$A$3:$P$3515,16,FALSE)</f>
        <v>0</v>
      </c>
      <c r="N324" s="1">
        <f>VLOOKUP(A324,'ADM Details FY17'!$A$3:$Q$3515,17,FALSE)</f>
        <v>0</v>
      </c>
      <c r="O324" s="1">
        <f>VLOOKUP(A324,'ADM Details FY17'!$A$3:$S$3515,19,FALSE)</f>
        <v>0</v>
      </c>
      <c r="P324" s="1">
        <f>VLOOKUP(A324,'ADM Details FY17'!$A$3:$U$3515,21,FALSE)</f>
        <v>0</v>
      </c>
      <c r="Q324" s="1">
        <f>VLOOKUP(A324,'ADM Details FY17'!$A$3:$V$3515,22,FALSE)</f>
        <v>0</v>
      </c>
      <c r="R324" s="1">
        <f>VLOOKUP(A324,'ADM Details FY17'!$A$3:$W$3515,23,FALSE)</f>
        <v>0</v>
      </c>
      <c r="S324" s="1">
        <f>VLOOKUP(A324,'ADM Details FY17'!$A$3:$X$3515,24,FALSE)</f>
        <v>0</v>
      </c>
      <c r="T324" s="1">
        <f>VLOOKUP(A324,'ADM Details FY17'!$A$3:$Y$3515,25,FALSE)</f>
        <v>0.2</v>
      </c>
      <c r="U324" s="1">
        <f>VLOOKUP(A324,'ADM Details FY17'!$A$3:$AA$3515,27,FALSE)</f>
        <v>0</v>
      </c>
      <c r="V324" s="1">
        <f>IFERROR(VLOOKUP(C324,'eindex _tget pp '!$A$4:$E$615,5,FALSE),0)</f>
        <v>520.61522394412907</v>
      </c>
      <c r="W324" s="31">
        <f>IFERROR(VLOOKUP(C324,'eindex _tget pp '!$A$4:$F$615,6,FALSE),0)</f>
        <v>1.5931173686</v>
      </c>
      <c r="X324" s="4">
        <f>IFERROR(VLOOKUP(B324,'eschools 16'!$A$2:$F$25,6,FALSE),1)</f>
        <v>2</v>
      </c>
      <c r="Y324" s="1">
        <f t="shared" ref="Y324:Y387" si="25">ROUND(IF(X324=2,0,(AD324*0.25*V324)),2)</f>
        <v>0</v>
      </c>
      <c r="Z324" s="1">
        <f t="shared" ref="Z324:Z387" si="26">ROUND(IF(X324=2,0,(K324*272*W324)),2)</f>
        <v>0</v>
      </c>
      <c r="AA324" s="31">
        <f>IFERROR(VLOOKUP(C324,'eindex _tget pp '!$A$4:$G$615,7,FALSE),0)</f>
        <v>0.54067535600000005</v>
      </c>
      <c r="AB324" s="1">
        <f>VLOOKUP(A324,'ADM Details FY17'!$A$3:$AB$3515,28,FALSE)</f>
        <v>0</v>
      </c>
      <c r="AC324" s="1">
        <f t="shared" ref="AC324:AC387" si="27">ROUND((AA324*AB324*923.6758),2)</f>
        <v>0</v>
      </c>
      <c r="AD324" s="1">
        <f t="shared" ref="AD324:AD387" si="28">D324+(U324*0.2)</f>
        <v>3.68</v>
      </c>
      <c r="AE324" s="1">
        <f t="shared" ref="AE324:AE387" si="29">IF(X324=2,(AD324*25),(AD324*150))</f>
        <v>92</v>
      </c>
    </row>
    <row r="325" spans="1:31" x14ac:dyDescent="0.25">
      <c r="A325" t="str">
        <f>B325&amp;"-"&amp;COUNTIF($B$3:B325,B325)</f>
        <v>236-171</v>
      </c>
      <c r="B325">
        <v>236</v>
      </c>
      <c r="C325" s="18">
        <f>VLOOKUP(A325,'ADM Details FY17'!$A$3:$D$3515,4,FALSE)</f>
        <v>44040</v>
      </c>
      <c r="D325" s="1">
        <f>VLOOKUP(A325,'ADM Details FY17'!$A$3:$E$3515,5,FALSE)</f>
        <v>12.29</v>
      </c>
      <c r="E325" s="1">
        <f>VLOOKUP(A325,'ADM Details FY17'!$A$3:$F$3515,6,FALSE)</f>
        <v>0</v>
      </c>
      <c r="F325" s="1">
        <f>VLOOKUP(A325,'ADM Details FY17'!$A$3:$G$3515,7,FALSE)</f>
        <v>0.69</v>
      </c>
      <c r="G325" s="1">
        <f>VLOOKUP(A325,'ADM Details FY17'!$A$3:$H$3515,8,FALSE)</f>
        <v>0</v>
      </c>
      <c r="H325" s="1">
        <f>VLOOKUP(A325,'ADM Details FY17'!$A$3:$I$3515,9,FALSE)</f>
        <v>0</v>
      </c>
      <c r="I325" s="1">
        <f>VLOOKUP(A325,'ADM Details FY17'!$A$3:$J$3517,10,FALSE)</f>
        <v>0</v>
      </c>
      <c r="J325" s="1">
        <f>VLOOKUP(A325,'ADM Details FY17'!$A$3:$K$3515,11,FALSE)</f>
        <v>0</v>
      </c>
      <c r="K325" s="1">
        <f>VLOOKUP(A325,'ADM Details FY17'!$A$3:$M$3515,13,FALSE)</f>
        <v>6.59</v>
      </c>
      <c r="L325" s="1">
        <f>VLOOKUP(A325,'ADM Details FY17'!$A$3:$O$3515,15,FALSE)</f>
        <v>0</v>
      </c>
      <c r="M325" s="1">
        <f>VLOOKUP(A325,'ADM Details FY17'!$A$3:$P$3515,16,FALSE)</f>
        <v>0</v>
      </c>
      <c r="N325" s="1">
        <f>VLOOKUP(A325,'ADM Details FY17'!$A$3:$Q$3515,17,FALSE)</f>
        <v>0</v>
      </c>
      <c r="O325" s="1">
        <f>VLOOKUP(A325,'ADM Details FY17'!$A$3:$S$3515,19,FALSE)</f>
        <v>0</v>
      </c>
      <c r="P325" s="1">
        <f>VLOOKUP(A325,'ADM Details FY17'!$A$3:$U$3515,21,FALSE)</f>
        <v>0.13</v>
      </c>
      <c r="Q325" s="1">
        <f>VLOOKUP(A325,'ADM Details FY17'!$A$3:$V$3515,22,FALSE)</f>
        <v>0</v>
      </c>
      <c r="R325" s="1">
        <f>VLOOKUP(A325,'ADM Details FY17'!$A$3:$W$3515,23,FALSE)</f>
        <v>0</v>
      </c>
      <c r="S325" s="1">
        <f>VLOOKUP(A325,'ADM Details FY17'!$A$3:$X$3515,24,FALSE)</f>
        <v>0</v>
      </c>
      <c r="T325" s="1">
        <f>VLOOKUP(A325,'ADM Details FY17'!$A$3:$Y$3515,25,FALSE)</f>
        <v>0.54</v>
      </c>
      <c r="U325" s="1">
        <f>VLOOKUP(A325,'ADM Details FY17'!$A$3:$AA$3515,27,FALSE)</f>
        <v>0</v>
      </c>
      <c r="V325" s="1">
        <f>IFERROR(VLOOKUP(C325,'eindex _tget pp '!$A$4:$E$615,5,FALSE),0)</f>
        <v>992.12530306095016</v>
      </c>
      <c r="W325" s="31">
        <f>IFERROR(VLOOKUP(C325,'eindex _tget pp '!$A$4:$F$615,6,FALSE),0)</f>
        <v>2.2657848934999998</v>
      </c>
      <c r="X325" s="4">
        <f>IFERROR(VLOOKUP(B325,'eschools 16'!$A$2:$F$25,6,FALSE),1)</f>
        <v>2</v>
      </c>
      <c r="Y325" s="1">
        <f t="shared" si="25"/>
        <v>0</v>
      </c>
      <c r="Z325" s="1">
        <f t="shared" si="26"/>
        <v>0</v>
      </c>
      <c r="AA325" s="31">
        <f>IFERROR(VLOOKUP(C325,'eindex _tget pp '!$A$4:$G$615,7,FALSE),0)</f>
        <v>0.72055886300000005</v>
      </c>
      <c r="AB325" s="1">
        <f>VLOOKUP(A325,'ADM Details FY17'!$A$3:$AB$3515,28,FALSE)</f>
        <v>0</v>
      </c>
      <c r="AC325" s="1">
        <f t="shared" si="27"/>
        <v>0</v>
      </c>
      <c r="AD325" s="1">
        <f t="shared" si="28"/>
        <v>12.29</v>
      </c>
      <c r="AE325" s="1">
        <f t="shared" si="29"/>
        <v>307.25</v>
      </c>
    </row>
    <row r="326" spans="1:31" x14ac:dyDescent="0.25">
      <c r="A326" t="str">
        <f>B326&amp;"-"&amp;COUNTIF($B$3:B326,B326)</f>
        <v>236-172</v>
      </c>
      <c r="B326">
        <v>236</v>
      </c>
      <c r="C326" s="18">
        <f>VLOOKUP(A326,'ADM Details FY17'!$A$3:$D$3515,4,FALSE)</f>
        <v>44057</v>
      </c>
      <c r="D326" s="1">
        <f>VLOOKUP(A326,'ADM Details FY17'!$A$3:$E$3515,5,FALSE)</f>
        <v>4.46</v>
      </c>
      <c r="E326" s="1">
        <f>VLOOKUP(A326,'ADM Details FY17'!$A$3:$F$3515,6,FALSE)</f>
        <v>0</v>
      </c>
      <c r="F326" s="1">
        <f>VLOOKUP(A326,'ADM Details FY17'!$A$3:$G$3515,7,FALSE)</f>
        <v>1</v>
      </c>
      <c r="G326" s="1">
        <f>VLOOKUP(A326,'ADM Details FY17'!$A$3:$H$3515,8,FALSE)</f>
        <v>0</v>
      </c>
      <c r="H326" s="1">
        <f>VLOOKUP(A326,'ADM Details FY17'!$A$3:$I$3515,9,FALSE)</f>
        <v>0</v>
      </c>
      <c r="I326" s="1">
        <f>VLOOKUP(A326,'ADM Details FY17'!$A$3:$J$3517,10,FALSE)</f>
        <v>0</v>
      </c>
      <c r="J326" s="1">
        <f>VLOOKUP(A326,'ADM Details FY17'!$A$3:$K$3515,11,FALSE)</f>
        <v>0.4</v>
      </c>
      <c r="K326" s="1">
        <f>VLOOKUP(A326,'ADM Details FY17'!$A$3:$M$3515,13,FALSE)</f>
        <v>2.06</v>
      </c>
      <c r="L326" s="1">
        <f>VLOOKUP(A326,'ADM Details FY17'!$A$3:$O$3515,15,FALSE)</f>
        <v>0</v>
      </c>
      <c r="M326" s="1">
        <f>VLOOKUP(A326,'ADM Details FY17'!$A$3:$P$3515,16,FALSE)</f>
        <v>0</v>
      </c>
      <c r="N326" s="1">
        <f>VLOOKUP(A326,'ADM Details FY17'!$A$3:$Q$3515,17,FALSE)</f>
        <v>0</v>
      </c>
      <c r="O326" s="1">
        <f>VLOOKUP(A326,'ADM Details FY17'!$A$3:$S$3515,19,FALSE)</f>
        <v>0</v>
      </c>
      <c r="P326" s="1">
        <f>VLOOKUP(A326,'ADM Details FY17'!$A$3:$U$3515,21,FALSE)</f>
        <v>0</v>
      </c>
      <c r="Q326" s="1">
        <f>VLOOKUP(A326,'ADM Details FY17'!$A$3:$V$3515,22,FALSE)</f>
        <v>0</v>
      </c>
      <c r="R326" s="1">
        <f>VLOOKUP(A326,'ADM Details FY17'!$A$3:$W$3515,23,FALSE)</f>
        <v>0</v>
      </c>
      <c r="S326" s="1">
        <f>VLOOKUP(A326,'ADM Details FY17'!$A$3:$X$3515,24,FALSE)</f>
        <v>0</v>
      </c>
      <c r="T326" s="1">
        <f>VLOOKUP(A326,'ADM Details FY17'!$A$3:$Y$3515,25,FALSE)</f>
        <v>0.09</v>
      </c>
      <c r="U326" s="1">
        <f>VLOOKUP(A326,'ADM Details FY17'!$A$3:$AA$3515,27,FALSE)</f>
        <v>0</v>
      </c>
      <c r="V326" s="1">
        <f>IFERROR(VLOOKUP(C326,'eindex _tget pp '!$A$4:$E$615,5,FALSE),0)</f>
        <v>297.07131574615016</v>
      </c>
      <c r="W326" s="31">
        <f>IFERROR(VLOOKUP(C326,'eindex _tget pp '!$A$4:$F$615,6,FALSE),0)</f>
        <v>1.1020732274</v>
      </c>
      <c r="X326" s="4">
        <f>IFERROR(VLOOKUP(B326,'eschools 16'!$A$2:$F$25,6,FALSE),1)</f>
        <v>2</v>
      </c>
      <c r="Y326" s="1">
        <f t="shared" si="25"/>
        <v>0</v>
      </c>
      <c r="Z326" s="1">
        <f t="shared" si="26"/>
        <v>0</v>
      </c>
      <c r="AA326" s="31">
        <f>IFERROR(VLOOKUP(C326,'eindex _tget pp '!$A$4:$G$615,7,FALSE),0)</f>
        <v>0.45942944099999999</v>
      </c>
      <c r="AB326" s="1">
        <f>VLOOKUP(A326,'ADM Details FY17'!$A$3:$AB$3515,28,FALSE)</f>
        <v>0</v>
      </c>
      <c r="AC326" s="1">
        <f t="shared" si="27"/>
        <v>0</v>
      </c>
      <c r="AD326" s="1">
        <f t="shared" si="28"/>
        <v>4.46</v>
      </c>
      <c r="AE326" s="1">
        <f t="shared" si="29"/>
        <v>111.5</v>
      </c>
    </row>
    <row r="327" spans="1:31" x14ac:dyDescent="0.25">
      <c r="A327" t="str">
        <f>B327&amp;"-"&amp;COUNTIF($B$3:B327,B327)</f>
        <v>236-173</v>
      </c>
      <c r="B327">
        <v>236</v>
      </c>
      <c r="C327" s="18">
        <f>VLOOKUP(A327,'ADM Details FY17'!$A$3:$D$3515,4,FALSE)</f>
        <v>48942</v>
      </c>
      <c r="D327" s="1">
        <f>VLOOKUP(A327,'ADM Details FY17'!$A$3:$E$3515,5,FALSE)</f>
        <v>1</v>
      </c>
      <c r="E327" s="1">
        <f>VLOOKUP(A327,'ADM Details FY17'!$A$3:$F$3515,6,FALSE)</f>
        <v>0</v>
      </c>
      <c r="F327" s="1">
        <f>VLOOKUP(A327,'ADM Details FY17'!$A$3:$G$3515,7,FALSE)</f>
        <v>0</v>
      </c>
      <c r="G327" s="1">
        <f>VLOOKUP(A327,'ADM Details FY17'!$A$3:$H$3515,8,FALSE)</f>
        <v>0</v>
      </c>
      <c r="H327" s="1">
        <f>VLOOKUP(A327,'ADM Details FY17'!$A$3:$I$3515,9,FALSE)</f>
        <v>0</v>
      </c>
      <c r="I327" s="1">
        <f>VLOOKUP(A327,'ADM Details FY17'!$A$3:$J$3517,10,FALSE)</f>
        <v>0</v>
      </c>
      <c r="J327" s="1">
        <f>VLOOKUP(A327,'ADM Details FY17'!$A$3:$K$3515,11,FALSE)</f>
        <v>0</v>
      </c>
      <c r="K327" s="1">
        <f>VLOOKUP(A327,'ADM Details FY17'!$A$3:$M$3515,13,FALSE)</f>
        <v>1</v>
      </c>
      <c r="L327" s="1">
        <f>VLOOKUP(A327,'ADM Details FY17'!$A$3:$O$3515,15,FALSE)</f>
        <v>0</v>
      </c>
      <c r="M327" s="1">
        <f>VLOOKUP(A327,'ADM Details FY17'!$A$3:$P$3515,16,FALSE)</f>
        <v>0</v>
      </c>
      <c r="N327" s="1">
        <f>VLOOKUP(A327,'ADM Details FY17'!$A$3:$Q$3515,17,FALSE)</f>
        <v>0</v>
      </c>
      <c r="O327" s="1">
        <f>VLOOKUP(A327,'ADM Details FY17'!$A$3:$S$3515,19,FALSE)</f>
        <v>0</v>
      </c>
      <c r="P327" s="1">
        <f>VLOOKUP(A327,'ADM Details FY17'!$A$3:$U$3515,21,FALSE)</f>
        <v>0</v>
      </c>
      <c r="Q327" s="1">
        <f>VLOOKUP(A327,'ADM Details FY17'!$A$3:$V$3515,22,FALSE)</f>
        <v>0</v>
      </c>
      <c r="R327" s="1">
        <f>VLOOKUP(A327,'ADM Details FY17'!$A$3:$W$3515,23,FALSE)</f>
        <v>0</v>
      </c>
      <c r="S327" s="1">
        <f>VLOOKUP(A327,'ADM Details FY17'!$A$3:$X$3515,24,FALSE)</f>
        <v>0</v>
      </c>
      <c r="T327" s="1">
        <f>VLOOKUP(A327,'ADM Details FY17'!$A$3:$Y$3515,25,FALSE)</f>
        <v>0</v>
      </c>
      <c r="U327" s="1">
        <f>VLOOKUP(A327,'ADM Details FY17'!$A$3:$AA$3515,27,FALSE)</f>
        <v>0</v>
      </c>
      <c r="V327" s="1">
        <f>IFERROR(VLOOKUP(C327,'eindex _tget pp '!$A$4:$E$615,5,FALSE),0)</f>
        <v>259.33274160749403</v>
      </c>
      <c r="W327" s="31">
        <f>IFERROR(VLOOKUP(C327,'eindex _tget pp '!$A$4:$F$615,6,FALSE),0)</f>
        <v>0.34743390260000001</v>
      </c>
      <c r="X327" s="4">
        <f>IFERROR(VLOOKUP(B327,'eschools 16'!$A$2:$F$25,6,FALSE),1)</f>
        <v>2</v>
      </c>
      <c r="Y327" s="1">
        <f t="shared" si="25"/>
        <v>0</v>
      </c>
      <c r="Z327" s="1">
        <f t="shared" si="26"/>
        <v>0</v>
      </c>
      <c r="AA327" s="31">
        <f>IFERROR(VLOOKUP(C327,'eindex _tget pp '!$A$4:$G$615,7,FALSE),0)</f>
        <v>0.53650382399999996</v>
      </c>
      <c r="AB327" s="1">
        <f>VLOOKUP(A327,'ADM Details FY17'!$A$3:$AB$3515,28,FALSE)</f>
        <v>0</v>
      </c>
      <c r="AC327" s="1">
        <f t="shared" si="27"/>
        <v>0</v>
      </c>
      <c r="AD327" s="1">
        <f t="shared" si="28"/>
        <v>1</v>
      </c>
      <c r="AE327" s="1">
        <f t="shared" si="29"/>
        <v>25</v>
      </c>
    </row>
    <row r="328" spans="1:31" x14ac:dyDescent="0.25">
      <c r="A328" t="str">
        <f>B328&amp;"-"&amp;COUNTIF($B$3:B328,B328)</f>
        <v>236-174</v>
      </c>
      <c r="B328">
        <v>236</v>
      </c>
      <c r="C328" s="18">
        <f>VLOOKUP(A328,'ADM Details FY17'!$A$3:$D$3515,4,FALSE)</f>
        <v>45377</v>
      </c>
      <c r="D328" s="1">
        <f>VLOOKUP(A328,'ADM Details FY17'!$A$3:$E$3515,5,FALSE)</f>
        <v>1</v>
      </c>
      <c r="E328" s="1">
        <f>VLOOKUP(A328,'ADM Details FY17'!$A$3:$F$3515,6,FALSE)</f>
        <v>0</v>
      </c>
      <c r="F328" s="1">
        <f>VLOOKUP(A328,'ADM Details FY17'!$A$3:$G$3515,7,FALSE)</f>
        <v>0</v>
      </c>
      <c r="G328" s="1">
        <f>VLOOKUP(A328,'ADM Details FY17'!$A$3:$H$3515,8,FALSE)</f>
        <v>0</v>
      </c>
      <c r="H328" s="1">
        <f>VLOOKUP(A328,'ADM Details FY17'!$A$3:$I$3515,9,FALSE)</f>
        <v>0</v>
      </c>
      <c r="I328" s="1">
        <f>VLOOKUP(A328,'ADM Details FY17'!$A$3:$J$3517,10,FALSE)</f>
        <v>0</v>
      </c>
      <c r="J328" s="1">
        <f>VLOOKUP(A328,'ADM Details FY17'!$A$3:$K$3515,11,FALSE)</f>
        <v>0</v>
      </c>
      <c r="K328" s="1">
        <f>VLOOKUP(A328,'ADM Details FY17'!$A$3:$M$3515,13,FALSE)</f>
        <v>0</v>
      </c>
      <c r="L328" s="1">
        <f>VLOOKUP(A328,'ADM Details FY17'!$A$3:$O$3515,15,FALSE)</f>
        <v>0</v>
      </c>
      <c r="M328" s="1">
        <f>VLOOKUP(A328,'ADM Details FY17'!$A$3:$P$3515,16,FALSE)</f>
        <v>0</v>
      </c>
      <c r="N328" s="1">
        <f>VLOOKUP(A328,'ADM Details FY17'!$A$3:$Q$3515,17,FALSE)</f>
        <v>0</v>
      </c>
      <c r="O328" s="1">
        <f>VLOOKUP(A328,'ADM Details FY17'!$A$3:$S$3515,19,FALSE)</f>
        <v>0</v>
      </c>
      <c r="P328" s="1">
        <f>VLOOKUP(A328,'ADM Details FY17'!$A$3:$U$3515,21,FALSE)</f>
        <v>0</v>
      </c>
      <c r="Q328" s="1">
        <f>VLOOKUP(A328,'ADM Details FY17'!$A$3:$V$3515,22,FALSE)</f>
        <v>0</v>
      </c>
      <c r="R328" s="1">
        <f>VLOOKUP(A328,'ADM Details FY17'!$A$3:$W$3515,23,FALSE)</f>
        <v>0</v>
      </c>
      <c r="S328" s="1">
        <f>VLOOKUP(A328,'ADM Details FY17'!$A$3:$X$3515,24,FALSE)</f>
        <v>0</v>
      </c>
      <c r="T328" s="1">
        <f>VLOOKUP(A328,'ADM Details FY17'!$A$3:$Y$3515,25,FALSE)</f>
        <v>0.22</v>
      </c>
      <c r="U328" s="1">
        <f>VLOOKUP(A328,'ADM Details FY17'!$A$3:$AA$3515,27,FALSE)</f>
        <v>0</v>
      </c>
      <c r="V328" s="1">
        <f>IFERROR(VLOOKUP(C328,'eindex _tget pp '!$A$4:$E$615,5,FALSE),0)</f>
        <v>747.73647855987053</v>
      </c>
      <c r="W328" s="31">
        <f>IFERROR(VLOOKUP(C328,'eindex _tget pp '!$A$4:$F$615,6,FALSE),0)</f>
        <v>1.3863959721000001</v>
      </c>
      <c r="X328" s="4">
        <f>IFERROR(VLOOKUP(B328,'eschools 16'!$A$2:$F$25,6,FALSE),1)</f>
        <v>2</v>
      </c>
      <c r="Y328" s="1">
        <f t="shared" si="25"/>
        <v>0</v>
      </c>
      <c r="Z328" s="1">
        <f t="shared" si="26"/>
        <v>0</v>
      </c>
      <c r="AA328" s="31">
        <f>IFERROR(VLOOKUP(C328,'eindex _tget pp '!$A$4:$G$615,7,FALSE),0)</f>
        <v>0.60781047899999996</v>
      </c>
      <c r="AB328" s="1">
        <f>VLOOKUP(A328,'ADM Details FY17'!$A$3:$AB$3515,28,FALSE)</f>
        <v>0</v>
      </c>
      <c r="AC328" s="1">
        <f t="shared" si="27"/>
        <v>0</v>
      </c>
      <c r="AD328" s="1">
        <f t="shared" si="28"/>
        <v>1</v>
      </c>
      <c r="AE328" s="1">
        <f t="shared" si="29"/>
        <v>25</v>
      </c>
    </row>
    <row r="329" spans="1:31" x14ac:dyDescent="0.25">
      <c r="A329" t="str">
        <f>B329&amp;"-"&amp;COUNTIF($B$3:B329,B329)</f>
        <v>236-175</v>
      </c>
      <c r="B329">
        <v>236</v>
      </c>
      <c r="C329" s="18">
        <f>VLOOKUP(A329,'ADM Details FY17'!$A$3:$D$3515,4,FALSE)</f>
        <v>45385</v>
      </c>
      <c r="D329" s="1">
        <f>VLOOKUP(A329,'ADM Details FY17'!$A$3:$E$3515,5,FALSE)</f>
        <v>1</v>
      </c>
      <c r="E329" s="1">
        <f>VLOOKUP(A329,'ADM Details FY17'!$A$3:$F$3515,6,FALSE)</f>
        <v>0</v>
      </c>
      <c r="F329" s="1">
        <f>VLOOKUP(A329,'ADM Details FY17'!$A$3:$G$3515,7,FALSE)</f>
        <v>0</v>
      </c>
      <c r="G329" s="1">
        <f>VLOOKUP(A329,'ADM Details FY17'!$A$3:$H$3515,8,FALSE)</f>
        <v>0</v>
      </c>
      <c r="H329" s="1">
        <f>VLOOKUP(A329,'ADM Details FY17'!$A$3:$I$3515,9,FALSE)</f>
        <v>0</v>
      </c>
      <c r="I329" s="1">
        <f>VLOOKUP(A329,'ADM Details FY17'!$A$3:$J$3517,10,FALSE)</f>
        <v>0</v>
      </c>
      <c r="J329" s="1">
        <f>VLOOKUP(A329,'ADM Details FY17'!$A$3:$K$3515,11,FALSE)</f>
        <v>0</v>
      </c>
      <c r="K329" s="1">
        <f>VLOOKUP(A329,'ADM Details FY17'!$A$3:$M$3515,13,FALSE)</f>
        <v>0</v>
      </c>
      <c r="L329" s="1">
        <f>VLOOKUP(A329,'ADM Details FY17'!$A$3:$O$3515,15,FALSE)</f>
        <v>0</v>
      </c>
      <c r="M329" s="1">
        <f>VLOOKUP(A329,'ADM Details FY17'!$A$3:$P$3515,16,FALSE)</f>
        <v>0</v>
      </c>
      <c r="N329" s="1">
        <f>VLOOKUP(A329,'ADM Details FY17'!$A$3:$Q$3515,17,FALSE)</f>
        <v>0</v>
      </c>
      <c r="O329" s="1">
        <f>VLOOKUP(A329,'ADM Details FY17'!$A$3:$S$3515,19,FALSE)</f>
        <v>0</v>
      </c>
      <c r="P329" s="1">
        <f>VLOOKUP(A329,'ADM Details FY17'!$A$3:$U$3515,21,FALSE)</f>
        <v>0</v>
      </c>
      <c r="Q329" s="1">
        <f>VLOOKUP(A329,'ADM Details FY17'!$A$3:$V$3515,22,FALSE)</f>
        <v>0</v>
      </c>
      <c r="R329" s="1">
        <f>VLOOKUP(A329,'ADM Details FY17'!$A$3:$W$3515,23,FALSE)</f>
        <v>0</v>
      </c>
      <c r="S329" s="1">
        <f>VLOOKUP(A329,'ADM Details FY17'!$A$3:$X$3515,24,FALSE)</f>
        <v>0</v>
      </c>
      <c r="T329" s="1">
        <f>VLOOKUP(A329,'ADM Details FY17'!$A$3:$Y$3515,25,FALSE)</f>
        <v>0.2</v>
      </c>
      <c r="U329" s="1">
        <f>VLOOKUP(A329,'ADM Details FY17'!$A$3:$AA$3515,27,FALSE)</f>
        <v>0</v>
      </c>
      <c r="V329" s="1">
        <f>IFERROR(VLOOKUP(C329,'eindex _tget pp '!$A$4:$E$615,5,FALSE),0)</f>
        <v>588.50198039014253</v>
      </c>
      <c r="W329" s="31">
        <f>IFERROR(VLOOKUP(C329,'eindex _tget pp '!$A$4:$F$615,6,FALSE),0)</f>
        <v>0.67538661639999997</v>
      </c>
      <c r="X329" s="4">
        <f>IFERROR(VLOOKUP(B329,'eschools 16'!$A$2:$F$25,6,FALSE),1)</f>
        <v>2</v>
      </c>
      <c r="Y329" s="1">
        <f t="shared" si="25"/>
        <v>0</v>
      </c>
      <c r="Z329" s="1">
        <f t="shared" si="26"/>
        <v>0</v>
      </c>
      <c r="AA329" s="31">
        <f>IFERROR(VLOOKUP(C329,'eindex _tget pp '!$A$4:$G$615,7,FALSE),0)</f>
        <v>0.61566809199999994</v>
      </c>
      <c r="AB329" s="1">
        <f>VLOOKUP(A329,'ADM Details FY17'!$A$3:$AB$3515,28,FALSE)</f>
        <v>0</v>
      </c>
      <c r="AC329" s="1">
        <f t="shared" si="27"/>
        <v>0</v>
      </c>
      <c r="AD329" s="1">
        <f t="shared" si="28"/>
        <v>1</v>
      </c>
      <c r="AE329" s="1">
        <f t="shared" si="29"/>
        <v>25</v>
      </c>
    </row>
    <row r="330" spans="1:31" x14ac:dyDescent="0.25">
      <c r="A330" t="str">
        <f>B330&amp;"-"&amp;COUNTIF($B$3:B330,B330)</f>
        <v>236-176</v>
      </c>
      <c r="B330">
        <v>236</v>
      </c>
      <c r="C330" s="18">
        <f>VLOOKUP(A330,'ADM Details FY17'!$A$3:$D$3515,4,FALSE)</f>
        <v>44065</v>
      </c>
      <c r="D330" s="1">
        <f>VLOOKUP(A330,'ADM Details FY17'!$A$3:$E$3515,5,FALSE)</f>
        <v>2.93</v>
      </c>
      <c r="E330" s="1">
        <f>VLOOKUP(A330,'ADM Details FY17'!$A$3:$F$3515,6,FALSE)</f>
        <v>0</v>
      </c>
      <c r="F330" s="1">
        <f>VLOOKUP(A330,'ADM Details FY17'!$A$3:$G$3515,7,FALSE)</f>
        <v>0.93</v>
      </c>
      <c r="G330" s="1">
        <f>VLOOKUP(A330,'ADM Details FY17'!$A$3:$H$3515,8,FALSE)</f>
        <v>0</v>
      </c>
      <c r="H330" s="1">
        <f>VLOOKUP(A330,'ADM Details FY17'!$A$3:$I$3515,9,FALSE)</f>
        <v>0</v>
      </c>
      <c r="I330" s="1">
        <f>VLOOKUP(A330,'ADM Details FY17'!$A$3:$J$3517,10,FALSE)</f>
        <v>0</v>
      </c>
      <c r="J330" s="1">
        <f>VLOOKUP(A330,'ADM Details FY17'!$A$3:$K$3515,11,FALSE)</f>
        <v>0</v>
      </c>
      <c r="K330" s="1">
        <f>VLOOKUP(A330,'ADM Details FY17'!$A$3:$M$3515,13,FALSE)</f>
        <v>0.93</v>
      </c>
      <c r="L330" s="1">
        <f>VLOOKUP(A330,'ADM Details FY17'!$A$3:$O$3515,15,FALSE)</f>
        <v>0</v>
      </c>
      <c r="M330" s="1">
        <f>VLOOKUP(A330,'ADM Details FY17'!$A$3:$P$3515,16,FALSE)</f>
        <v>0</v>
      </c>
      <c r="N330" s="1">
        <f>VLOOKUP(A330,'ADM Details FY17'!$A$3:$Q$3515,17,FALSE)</f>
        <v>0</v>
      </c>
      <c r="O330" s="1">
        <f>VLOOKUP(A330,'ADM Details FY17'!$A$3:$S$3515,19,FALSE)</f>
        <v>0</v>
      </c>
      <c r="P330" s="1">
        <f>VLOOKUP(A330,'ADM Details FY17'!$A$3:$U$3515,21,FALSE)</f>
        <v>0.13</v>
      </c>
      <c r="Q330" s="1">
        <f>VLOOKUP(A330,'ADM Details FY17'!$A$3:$V$3515,22,FALSE)</f>
        <v>0</v>
      </c>
      <c r="R330" s="1">
        <f>VLOOKUP(A330,'ADM Details FY17'!$A$3:$W$3515,23,FALSE)</f>
        <v>0</v>
      </c>
      <c r="S330" s="1">
        <f>VLOOKUP(A330,'ADM Details FY17'!$A$3:$X$3515,24,FALSE)</f>
        <v>0</v>
      </c>
      <c r="T330" s="1">
        <f>VLOOKUP(A330,'ADM Details FY17'!$A$3:$Y$3515,25,FALSE)</f>
        <v>0</v>
      </c>
      <c r="U330" s="1">
        <f>VLOOKUP(A330,'ADM Details FY17'!$A$3:$AA$3515,27,FALSE)</f>
        <v>0</v>
      </c>
      <c r="V330" s="1">
        <f>IFERROR(VLOOKUP(C330,'eindex _tget pp '!$A$4:$E$615,5,FALSE),0)</f>
        <v>847.46670284167612</v>
      </c>
      <c r="W330" s="31">
        <f>IFERROR(VLOOKUP(C330,'eindex _tget pp '!$A$4:$F$615,6,FALSE),0)</f>
        <v>1.6753001692</v>
      </c>
      <c r="X330" s="4">
        <f>IFERROR(VLOOKUP(B330,'eschools 16'!$A$2:$F$25,6,FALSE),1)</f>
        <v>2</v>
      </c>
      <c r="Y330" s="1">
        <f t="shared" si="25"/>
        <v>0</v>
      </c>
      <c r="Z330" s="1">
        <f t="shared" si="26"/>
        <v>0</v>
      </c>
      <c r="AA330" s="31">
        <f>IFERROR(VLOOKUP(C330,'eindex _tget pp '!$A$4:$G$615,7,FALSE),0)</f>
        <v>0.74669839299999996</v>
      </c>
      <c r="AB330" s="1">
        <f>VLOOKUP(A330,'ADM Details FY17'!$A$3:$AB$3515,28,FALSE)</f>
        <v>0</v>
      </c>
      <c r="AC330" s="1">
        <f t="shared" si="27"/>
        <v>0</v>
      </c>
      <c r="AD330" s="1">
        <f t="shared" si="28"/>
        <v>2.93</v>
      </c>
      <c r="AE330" s="1">
        <f t="shared" si="29"/>
        <v>73.25</v>
      </c>
    </row>
    <row r="331" spans="1:31" x14ac:dyDescent="0.25">
      <c r="A331" t="str">
        <f>B331&amp;"-"&amp;COUNTIF($B$3:B331,B331)</f>
        <v>236-177</v>
      </c>
      <c r="B331">
        <v>236</v>
      </c>
      <c r="C331" s="18">
        <f>VLOOKUP(A331,'ADM Details FY17'!$A$3:$D$3515,4,FALSE)</f>
        <v>46342</v>
      </c>
      <c r="D331" s="1">
        <f>VLOOKUP(A331,'ADM Details FY17'!$A$3:$E$3515,5,FALSE)</f>
        <v>4.4000000000000004</v>
      </c>
      <c r="E331" s="1">
        <f>VLOOKUP(A331,'ADM Details FY17'!$A$3:$F$3515,6,FALSE)</f>
        <v>0</v>
      </c>
      <c r="F331" s="1">
        <f>VLOOKUP(A331,'ADM Details FY17'!$A$3:$G$3515,7,FALSE)</f>
        <v>1</v>
      </c>
      <c r="G331" s="1">
        <f>VLOOKUP(A331,'ADM Details FY17'!$A$3:$H$3515,8,FALSE)</f>
        <v>0</v>
      </c>
      <c r="H331" s="1">
        <f>VLOOKUP(A331,'ADM Details FY17'!$A$3:$I$3515,9,FALSE)</f>
        <v>0</v>
      </c>
      <c r="I331" s="1">
        <f>VLOOKUP(A331,'ADM Details FY17'!$A$3:$J$3517,10,FALSE)</f>
        <v>0</v>
      </c>
      <c r="J331" s="1">
        <f>VLOOKUP(A331,'ADM Details FY17'!$A$3:$K$3515,11,FALSE)</f>
        <v>0</v>
      </c>
      <c r="K331" s="1">
        <f>VLOOKUP(A331,'ADM Details FY17'!$A$3:$M$3515,13,FALSE)</f>
        <v>1.46</v>
      </c>
      <c r="L331" s="1">
        <f>VLOOKUP(A331,'ADM Details FY17'!$A$3:$O$3515,15,FALSE)</f>
        <v>0</v>
      </c>
      <c r="M331" s="1">
        <f>VLOOKUP(A331,'ADM Details FY17'!$A$3:$P$3515,16,FALSE)</f>
        <v>0</v>
      </c>
      <c r="N331" s="1">
        <f>VLOOKUP(A331,'ADM Details FY17'!$A$3:$Q$3515,17,FALSE)</f>
        <v>0</v>
      </c>
      <c r="O331" s="1">
        <f>VLOOKUP(A331,'ADM Details FY17'!$A$3:$S$3515,19,FALSE)</f>
        <v>0</v>
      </c>
      <c r="P331" s="1">
        <f>VLOOKUP(A331,'ADM Details FY17'!$A$3:$U$3515,21,FALSE)</f>
        <v>0.26</v>
      </c>
      <c r="Q331" s="1">
        <f>VLOOKUP(A331,'ADM Details FY17'!$A$3:$V$3515,22,FALSE)</f>
        <v>0</v>
      </c>
      <c r="R331" s="1">
        <f>VLOOKUP(A331,'ADM Details FY17'!$A$3:$W$3515,23,FALSE)</f>
        <v>0</v>
      </c>
      <c r="S331" s="1">
        <f>VLOOKUP(A331,'ADM Details FY17'!$A$3:$X$3515,24,FALSE)</f>
        <v>0</v>
      </c>
      <c r="T331" s="1">
        <f>VLOOKUP(A331,'ADM Details FY17'!$A$3:$Y$3515,25,FALSE)</f>
        <v>0</v>
      </c>
      <c r="U331" s="1">
        <f>VLOOKUP(A331,'ADM Details FY17'!$A$3:$AA$3515,27,FALSE)</f>
        <v>0</v>
      </c>
      <c r="V331" s="1">
        <f>IFERROR(VLOOKUP(C331,'eindex _tget pp '!$A$4:$E$615,5,FALSE),0)</f>
        <v>718.99523784370217</v>
      </c>
      <c r="W331" s="31">
        <f>IFERROR(VLOOKUP(C331,'eindex _tget pp '!$A$4:$F$615,6,FALSE),0)</f>
        <v>1.3665376808</v>
      </c>
      <c r="X331" s="4">
        <f>IFERROR(VLOOKUP(B331,'eschools 16'!$A$2:$F$25,6,FALSE),1)</f>
        <v>2</v>
      </c>
      <c r="Y331" s="1">
        <f t="shared" si="25"/>
        <v>0</v>
      </c>
      <c r="Z331" s="1">
        <f t="shared" si="26"/>
        <v>0</v>
      </c>
      <c r="AA331" s="31">
        <f>IFERROR(VLOOKUP(C331,'eindex _tget pp '!$A$4:$G$615,7,FALSE),0)</f>
        <v>0.66246581500000001</v>
      </c>
      <c r="AB331" s="1">
        <f>VLOOKUP(A331,'ADM Details FY17'!$A$3:$AB$3515,28,FALSE)</f>
        <v>0</v>
      </c>
      <c r="AC331" s="1">
        <f t="shared" si="27"/>
        <v>0</v>
      </c>
      <c r="AD331" s="1">
        <f t="shared" si="28"/>
        <v>4.4000000000000004</v>
      </c>
      <c r="AE331" s="1">
        <f t="shared" si="29"/>
        <v>110.00000000000001</v>
      </c>
    </row>
    <row r="332" spans="1:31" x14ac:dyDescent="0.25">
      <c r="A332" t="str">
        <f>B332&amp;"-"&amp;COUNTIF($B$3:B332,B332)</f>
        <v>236-178</v>
      </c>
      <c r="B332">
        <v>236</v>
      </c>
      <c r="C332" s="18">
        <f>VLOOKUP(A332,'ADM Details FY17'!$A$3:$D$3515,4,FALSE)</f>
        <v>46193</v>
      </c>
      <c r="D332" s="1">
        <f>VLOOKUP(A332,'ADM Details FY17'!$A$3:$E$3515,5,FALSE)</f>
        <v>6.27</v>
      </c>
      <c r="E332" s="1">
        <f>VLOOKUP(A332,'ADM Details FY17'!$A$3:$F$3515,6,FALSE)</f>
        <v>0</v>
      </c>
      <c r="F332" s="1">
        <f>VLOOKUP(A332,'ADM Details FY17'!$A$3:$G$3515,7,FALSE)</f>
        <v>1.1499999999999999</v>
      </c>
      <c r="G332" s="1">
        <f>VLOOKUP(A332,'ADM Details FY17'!$A$3:$H$3515,8,FALSE)</f>
        <v>0</v>
      </c>
      <c r="H332" s="1">
        <f>VLOOKUP(A332,'ADM Details FY17'!$A$3:$I$3515,9,FALSE)</f>
        <v>0</v>
      </c>
      <c r="I332" s="1">
        <f>VLOOKUP(A332,'ADM Details FY17'!$A$3:$J$3517,10,FALSE)</f>
        <v>0</v>
      </c>
      <c r="J332" s="1">
        <f>VLOOKUP(A332,'ADM Details FY17'!$A$3:$K$3515,11,FALSE)</f>
        <v>0</v>
      </c>
      <c r="K332" s="1">
        <f>VLOOKUP(A332,'ADM Details FY17'!$A$3:$M$3515,13,FALSE)</f>
        <v>2.41</v>
      </c>
      <c r="L332" s="1">
        <f>VLOOKUP(A332,'ADM Details FY17'!$A$3:$O$3515,15,FALSE)</f>
        <v>0</v>
      </c>
      <c r="M332" s="1">
        <f>VLOOKUP(A332,'ADM Details FY17'!$A$3:$P$3515,16,FALSE)</f>
        <v>0</v>
      </c>
      <c r="N332" s="1">
        <f>VLOOKUP(A332,'ADM Details FY17'!$A$3:$Q$3515,17,FALSE)</f>
        <v>0</v>
      </c>
      <c r="O332" s="1">
        <f>VLOOKUP(A332,'ADM Details FY17'!$A$3:$S$3515,19,FALSE)</f>
        <v>0</v>
      </c>
      <c r="P332" s="1">
        <f>VLOOKUP(A332,'ADM Details FY17'!$A$3:$U$3515,21,FALSE)</f>
        <v>0</v>
      </c>
      <c r="Q332" s="1">
        <f>VLOOKUP(A332,'ADM Details FY17'!$A$3:$V$3515,22,FALSE)</f>
        <v>0</v>
      </c>
      <c r="R332" s="1">
        <f>VLOOKUP(A332,'ADM Details FY17'!$A$3:$W$3515,23,FALSE)</f>
        <v>0</v>
      </c>
      <c r="S332" s="1">
        <f>VLOOKUP(A332,'ADM Details FY17'!$A$3:$X$3515,24,FALSE)</f>
        <v>0</v>
      </c>
      <c r="T332" s="1">
        <f>VLOOKUP(A332,'ADM Details FY17'!$A$3:$Y$3515,25,FALSE)</f>
        <v>0.2</v>
      </c>
      <c r="U332" s="1">
        <f>VLOOKUP(A332,'ADM Details FY17'!$A$3:$AA$3515,27,FALSE)</f>
        <v>0</v>
      </c>
      <c r="V332" s="1">
        <f>IFERROR(VLOOKUP(C332,'eindex _tget pp '!$A$4:$E$615,5,FALSE),0)</f>
        <v>426.43514154171254</v>
      </c>
      <c r="W332" s="31">
        <f>IFERROR(VLOOKUP(C332,'eindex _tget pp '!$A$4:$F$615,6,FALSE),0)</f>
        <v>0.57377002369999996</v>
      </c>
      <c r="X332" s="4">
        <f>IFERROR(VLOOKUP(B332,'eschools 16'!$A$2:$F$25,6,FALSE),1)</f>
        <v>2</v>
      </c>
      <c r="Y332" s="1">
        <f t="shared" si="25"/>
        <v>0</v>
      </c>
      <c r="Z332" s="1">
        <f t="shared" si="26"/>
        <v>0</v>
      </c>
      <c r="AA332" s="31">
        <f>IFERROR(VLOOKUP(C332,'eindex _tget pp '!$A$4:$G$615,7,FALSE),0)</f>
        <v>0.49360980700000001</v>
      </c>
      <c r="AB332" s="1">
        <f>VLOOKUP(A332,'ADM Details FY17'!$A$3:$AB$3515,28,FALSE)</f>
        <v>0</v>
      </c>
      <c r="AC332" s="1">
        <f t="shared" si="27"/>
        <v>0</v>
      </c>
      <c r="AD332" s="1">
        <f t="shared" si="28"/>
        <v>6.27</v>
      </c>
      <c r="AE332" s="1">
        <f t="shared" si="29"/>
        <v>156.75</v>
      </c>
    </row>
    <row r="333" spans="1:31" x14ac:dyDescent="0.25">
      <c r="A333" t="str">
        <f>B333&amp;"-"&amp;COUNTIF($B$3:B333,B333)</f>
        <v>236-179</v>
      </c>
      <c r="B333">
        <v>236</v>
      </c>
      <c r="C333" s="18">
        <f>VLOOKUP(A333,'ADM Details FY17'!$A$3:$D$3515,4,FALSE)</f>
        <v>45864</v>
      </c>
      <c r="D333" s="1">
        <f>VLOOKUP(A333,'ADM Details FY17'!$A$3:$E$3515,5,FALSE)</f>
        <v>6.78</v>
      </c>
      <c r="E333" s="1">
        <f>VLOOKUP(A333,'ADM Details FY17'!$A$3:$F$3515,6,FALSE)</f>
        <v>0.49</v>
      </c>
      <c r="F333" s="1">
        <f>VLOOKUP(A333,'ADM Details FY17'!$A$3:$G$3515,7,FALSE)</f>
        <v>0</v>
      </c>
      <c r="G333" s="1">
        <f>VLOOKUP(A333,'ADM Details FY17'!$A$3:$H$3515,8,FALSE)</f>
        <v>0</v>
      </c>
      <c r="H333" s="1">
        <f>VLOOKUP(A333,'ADM Details FY17'!$A$3:$I$3515,9,FALSE)</f>
        <v>0</v>
      </c>
      <c r="I333" s="1">
        <f>VLOOKUP(A333,'ADM Details FY17'!$A$3:$J$3517,10,FALSE)</f>
        <v>0</v>
      </c>
      <c r="J333" s="1">
        <f>VLOOKUP(A333,'ADM Details FY17'!$A$3:$K$3515,11,FALSE)</f>
        <v>1</v>
      </c>
      <c r="K333" s="1">
        <f>VLOOKUP(A333,'ADM Details FY17'!$A$3:$M$3515,13,FALSE)</f>
        <v>2.78</v>
      </c>
      <c r="L333" s="1">
        <f>VLOOKUP(A333,'ADM Details FY17'!$A$3:$O$3515,15,FALSE)</f>
        <v>0</v>
      </c>
      <c r="M333" s="1">
        <f>VLOOKUP(A333,'ADM Details FY17'!$A$3:$P$3515,16,FALSE)</f>
        <v>0</v>
      </c>
      <c r="N333" s="1">
        <f>VLOOKUP(A333,'ADM Details FY17'!$A$3:$Q$3515,17,FALSE)</f>
        <v>0</v>
      </c>
      <c r="O333" s="1">
        <f>VLOOKUP(A333,'ADM Details FY17'!$A$3:$S$3515,19,FALSE)</f>
        <v>0</v>
      </c>
      <c r="P333" s="1">
        <f>VLOOKUP(A333,'ADM Details FY17'!$A$3:$U$3515,21,FALSE)</f>
        <v>0</v>
      </c>
      <c r="Q333" s="1">
        <f>VLOOKUP(A333,'ADM Details FY17'!$A$3:$V$3515,22,FALSE)</f>
        <v>0</v>
      </c>
      <c r="R333" s="1">
        <f>VLOOKUP(A333,'ADM Details FY17'!$A$3:$W$3515,23,FALSE)</f>
        <v>0</v>
      </c>
      <c r="S333" s="1">
        <f>VLOOKUP(A333,'ADM Details FY17'!$A$3:$X$3515,24,FALSE)</f>
        <v>0</v>
      </c>
      <c r="T333" s="1">
        <f>VLOOKUP(A333,'ADM Details FY17'!$A$3:$Y$3515,25,FALSE)</f>
        <v>0.05</v>
      </c>
      <c r="U333" s="1">
        <f>VLOOKUP(A333,'ADM Details FY17'!$A$3:$AA$3515,27,FALSE)</f>
        <v>0</v>
      </c>
      <c r="V333" s="1">
        <f>IFERROR(VLOOKUP(C333,'eindex _tget pp '!$A$4:$E$615,5,FALSE),0)</f>
        <v>406.77845244862453</v>
      </c>
      <c r="W333" s="31">
        <f>IFERROR(VLOOKUP(C333,'eindex _tget pp '!$A$4:$F$615,6,FALSE),0)</f>
        <v>1.0356516593</v>
      </c>
      <c r="X333" s="4">
        <f>IFERROR(VLOOKUP(B333,'eschools 16'!$A$2:$F$25,6,FALSE),1)</f>
        <v>2</v>
      </c>
      <c r="Y333" s="1">
        <f t="shared" si="25"/>
        <v>0</v>
      </c>
      <c r="Z333" s="1">
        <f t="shared" si="26"/>
        <v>0</v>
      </c>
      <c r="AA333" s="31">
        <f>IFERROR(VLOOKUP(C333,'eindex _tget pp '!$A$4:$G$615,7,FALSE),0)</f>
        <v>0.50439069800000003</v>
      </c>
      <c r="AB333" s="1">
        <f>VLOOKUP(A333,'ADM Details FY17'!$A$3:$AB$3515,28,FALSE)</f>
        <v>0</v>
      </c>
      <c r="AC333" s="1">
        <f t="shared" si="27"/>
        <v>0</v>
      </c>
      <c r="AD333" s="1">
        <f t="shared" si="28"/>
        <v>6.78</v>
      </c>
      <c r="AE333" s="1">
        <f t="shared" si="29"/>
        <v>169.5</v>
      </c>
    </row>
    <row r="334" spans="1:31" x14ac:dyDescent="0.25">
      <c r="A334" t="str">
        <f>B334&amp;"-"&amp;COUNTIF($B$3:B334,B334)</f>
        <v>236-180</v>
      </c>
      <c r="B334">
        <v>236</v>
      </c>
      <c r="C334" s="18">
        <f>VLOOKUP(A334,'ADM Details FY17'!$A$3:$D$3515,4,FALSE)</f>
        <v>45393</v>
      </c>
      <c r="D334" s="1">
        <f>VLOOKUP(A334,'ADM Details FY17'!$A$3:$E$3515,5,FALSE)</f>
        <v>2</v>
      </c>
      <c r="E334" s="1">
        <f>VLOOKUP(A334,'ADM Details FY17'!$A$3:$F$3515,6,FALSE)</f>
        <v>0</v>
      </c>
      <c r="F334" s="1">
        <f>VLOOKUP(A334,'ADM Details FY17'!$A$3:$G$3515,7,FALSE)</f>
        <v>1</v>
      </c>
      <c r="G334" s="1">
        <f>VLOOKUP(A334,'ADM Details FY17'!$A$3:$H$3515,8,FALSE)</f>
        <v>0</v>
      </c>
      <c r="H334" s="1">
        <f>VLOOKUP(A334,'ADM Details FY17'!$A$3:$I$3515,9,FALSE)</f>
        <v>0</v>
      </c>
      <c r="I334" s="1">
        <f>VLOOKUP(A334,'ADM Details FY17'!$A$3:$J$3517,10,FALSE)</f>
        <v>0</v>
      </c>
      <c r="J334" s="1">
        <f>VLOOKUP(A334,'ADM Details FY17'!$A$3:$K$3515,11,FALSE)</f>
        <v>0</v>
      </c>
      <c r="K334" s="1">
        <f>VLOOKUP(A334,'ADM Details FY17'!$A$3:$M$3515,13,FALSE)</f>
        <v>0</v>
      </c>
      <c r="L334" s="1">
        <f>VLOOKUP(A334,'ADM Details FY17'!$A$3:$O$3515,15,FALSE)</f>
        <v>0</v>
      </c>
      <c r="M334" s="1">
        <f>VLOOKUP(A334,'ADM Details FY17'!$A$3:$P$3515,16,FALSE)</f>
        <v>1</v>
      </c>
      <c r="N334" s="1">
        <f>VLOOKUP(A334,'ADM Details FY17'!$A$3:$Q$3515,17,FALSE)</f>
        <v>0</v>
      </c>
      <c r="O334" s="1">
        <f>VLOOKUP(A334,'ADM Details FY17'!$A$3:$S$3515,19,FALSE)</f>
        <v>0</v>
      </c>
      <c r="P334" s="1">
        <f>VLOOKUP(A334,'ADM Details FY17'!$A$3:$U$3515,21,FALSE)</f>
        <v>0.48</v>
      </c>
      <c r="Q334" s="1">
        <f>VLOOKUP(A334,'ADM Details FY17'!$A$3:$V$3515,22,FALSE)</f>
        <v>7.0000000000000007E-2</v>
      </c>
      <c r="R334" s="1">
        <f>VLOOKUP(A334,'ADM Details FY17'!$A$3:$W$3515,23,FALSE)</f>
        <v>0</v>
      </c>
      <c r="S334" s="1">
        <f>VLOOKUP(A334,'ADM Details FY17'!$A$3:$X$3515,24,FALSE)</f>
        <v>0</v>
      </c>
      <c r="T334" s="1">
        <f>VLOOKUP(A334,'ADM Details FY17'!$A$3:$Y$3515,25,FALSE)</f>
        <v>0</v>
      </c>
      <c r="U334" s="1">
        <f>VLOOKUP(A334,'ADM Details FY17'!$A$3:$AA$3515,27,FALSE)</f>
        <v>0</v>
      </c>
      <c r="V334" s="1">
        <f>IFERROR(VLOOKUP(C334,'eindex _tget pp '!$A$4:$E$615,5,FALSE),0)</f>
        <v>0</v>
      </c>
      <c r="W334" s="31">
        <f>IFERROR(VLOOKUP(C334,'eindex _tget pp '!$A$4:$F$615,6,FALSE),0)</f>
        <v>1.06065989E-2</v>
      </c>
      <c r="X334" s="4">
        <f>IFERROR(VLOOKUP(B334,'eschools 16'!$A$2:$F$25,6,FALSE),1)</f>
        <v>2</v>
      </c>
      <c r="Y334" s="1">
        <f t="shared" si="25"/>
        <v>0</v>
      </c>
      <c r="Z334" s="1">
        <f t="shared" si="26"/>
        <v>0</v>
      </c>
      <c r="AA334" s="31">
        <f>IFERROR(VLOOKUP(C334,'eindex _tget pp '!$A$4:$G$615,7,FALSE),0)</f>
        <v>0.31002519299999998</v>
      </c>
      <c r="AB334" s="1">
        <f>VLOOKUP(A334,'ADM Details FY17'!$A$3:$AB$3515,28,FALSE)</f>
        <v>0</v>
      </c>
      <c r="AC334" s="1">
        <f t="shared" si="27"/>
        <v>0</v>
      </c>
      <c r="AD334" s="1">
        <f t="shared" si="28"/>
        <v>2</v>
      </c>
      <c r="AE334" s="1">
        <f t="shared" si="29"/>
        <v>50</v>
      </c>
    </row>
    <row r="335" spans="1:31" x14ac:dyDescent="0.25">
      <c r="A335" t="str">
        <f>B335&amp;"-"&amp;COUNTIF($B$3:B335,B335)</f>
        <v>236-181</v>
      </c>
      <c r="B335">
        <v>236</v>
      </c>
      <c r="C335" s="18">
        <f>VLOOKUP(A335,'ADM Details FY17'!$A$3:$D$3515,4,FALSE)</f>
        <v>50559</v>
      </c>
      <c r="D335" s="1">
        <f>VLOOKUP(A335,'ADM Details FY17'!$A$3:$E$3515,5,FALSE)</f>
        <v>3</v>
      </c>
      <c r="E335" s="1">
        <f>VLOOKUP(A335,'ADM Details FY17'!$A$3:$F$3515,6,FALSE)</f>
        <v>0</v>
      </c>
      <c r="F335" s="1">
        <f>VLOOKUP(A335,'ADM Details FY17'!$A$3:$G$3515,7,FALSE)</f>
        <v>0</v>
      </c>
      <c r="G335" s="1">
        <f>VLOOKUP(A335,'ADM Details FY17'!$A$3:$H$3515,8,FALSE)</f>
        <v>0</v>
      </c>
      <c r="H335" s="1">
        <f>VLOOKUP(A335,'ADM Details FY17'!$A$3:$I$3515,9,FALSE)</f>
        <v>0</v>
      </c>
      <c r="I335" s="1">
        <f>VLOOKUP(A335,'ADM Details FY17'!$A$3:$J$3517,10,FALSE)</f>
        <v>0</v>
      </c>
      <c r="J335" s="1">
        <f>VLOOKUP(A335,'ADM Details FY17'!$A$3:$K$3515,11,FALSE)</f>
        <v>0</v>
      </c>
      <c r="K335" s="1">
        <f>VLOOKUP(A335,'ADM Details FY17'!$A$3:$M$3515,13,FALSE)</f>
        <v>2</v>
      </c>
      <c r="L335" s="1">
        <f>VLOOKUP(A335,'ADM Details FY17'!$A$3:$O$3515,15,FALSE)</f>
        <v>0</v>
      </c>
      <c r="M335" s="1">
        <f>VLOOKUP(A335,'ADM Details FY17'!$A$3:$P$3515,16,FALSE)</f>
        <v>0</v>
      </c>
      <c r="N335" s="1">
        <f>VLOOKUP(A335,'ADM Details FY17'!$A$3:$Q$3515,17,FALSE)</f>
        <v>0</v>
      </c>
      <c r="O335" s="1">
        <f>VLOOKUP(A335,'ADM Details FY17'!$A$3:$S$3515,19,FALSE)</f>
        <v>0</v>
      </c>
      <c r="P335" s="1">
        <f>VLOOKUP(A335,'ADM Details FY17'!$A$3:$U$3515,21,FALSE)</f>
        <v>0</v>
      </c>
      <c r="Q335" s="1">
        <f>VLOOKUP(A335,'ADM Details FY17'!$A$3:$V$3515,22,FALSE)</f>
        <v>0</v>
      </c>
      <c r="R335" s="1">
        <f>VLOOKUP(A335,'ADM Details FY17'!$A$3:$W$3515,23,FALSE)</f>
        <v>0</v>
      </c>
      <c r="S335" s="1">
        <f>VLOOKUP(A335,'ADM Details FY17'!$A$3:$X$3515,24,FALSE)</f>
        <v>0</v>
      </c>
      <c r="T335" s="1">
        <f>VLOOKUP(A335,'ADM Details FY17'!$A$3:$Y$3515,25,FALSE)</f>
        <v>0.2</v>
      </c>
      <c r="U335" s="1">
        <f>VLOOKUP(A335,'ADM Details FY17'!$A$3:$AA$3515,27,FALSE)</f>
        <v>0</v>
      </c>
      <c r="V335" s="1">
        <f>IFERROR(VLOOKUP(C335,'eindex _tget pp '!$A$4:$E$615,5,FALSE),0)</f>
        <v>268.92982617398945</v>
      </c>
      <c r="W335" s="31">
        <f>IFERROR(VLOOKUP(C335,'eindex _tget pp '!$A$4:$F$615,6,FALSE),0)</f>
        <v>0.35814152970000002</v>
      </c>
      <c r="X335" s="4">
        <f>IFERROR(VLOOKUP(B335,'eschools 16'!$A$2:$F$25,6,FALSE),1)</f>
        <v>2</v>
      </c>
      <c r="Y335" s="1">
        <f t="shared" si="25"/>
        <v>0</v>
      </c>
      <c r="Z335" s="1">
        <f t="shared" si="26"/>
        <v>0</v>
      </c>
      <c r="AA335" s="31">
        <f>IFERROR(VLOOKUP(C335,'eindex _tget pp '!$A$4:$G$615,7,FALSE),0)</f>
        <v>0.47038337200000002</v>
      </c>
      <c r="AB335" s="1">
        <f>VLOOKUP(A335,'ADM Details FY17'!$A$3:$AB$3515,28,FALSE)</f>
        <v>0</v>
      </c>
      <c r="AC335" s="1">
        <f t="shared" si="27"/>
        <v>0</v>
      </c>
      <c r="AD335" s="1">
        <f t="shared" si="28"/>
        <v>3</v>
      </c>
      <c r="AE335" s="1">
        <f t="shared" si="29"/>
        <v>75</v>
      </c>
    </row>
    <row r="336" spans="1:31" x14ac:dyDescent="0.25">
      <c r="A336" t="str">
        <f>B336&amp;"-"&amp;COUNTIF($B$3:B336,B336)</f>
        <v>236-182</v>
      </c>
      <c r="B336">
        <v>236</v>
      </c>
      <c r="C336" s="18">
        <f>VLOOKUP(A336,'ADM Details FY17'!$A$3:$D$3515,4,FALSE)</f>
        <v>50013</v>
      </c>
      <c r="D336" s="1">
        <f>VLOOKUP(A336,'ADM Details FY17'!$A$3:$E$3515,5,FALSE)</f>
        <v>1</v>
      </c>
      <c r="E336" s="1">
        <f>VLOOKUP(A336,'ADM Details FY17'!$A$3:$F$3515,6,FALSE)</f>
        <v>0</v>
      </c>
      <c r="F336" s="1">
        <f>VLOOKUP(A336,'ADM Details FY17'!$A$3:$G$3515,7,FALSE)</f>
        <v>0</v>
      </c>
      <c r="G336" s="1">
        <f>VLOOKUP(A336,'ADM Details FY17'!$A$3:$H$3515,8,FALSE)</f>
        <v>0</v>
      </c>
      <c r="H336" s="1">
        <f>VLOOKUP(A336,'ADM Details FY17'!$A$3:$I$3515,9,FALSE)</f>
        <v>0</v>
      </c>
      <c r="I336" s="1">
        <f>VLOOKUP(A336,'ADM Details FY17'!$A$3:$J$3517,10,FALSE)</f>
        <v>0</v>
      </c>
      <c r="J336" s="1">
        <f>VLOOKUP(A336,'ADM Details FY17'!$A$3:$K$3515,11,FALSE)</f>
        <v>0</v>
      </c>
      <c r="K336" s="1">
        <f>VLOOKUP(A336,'ADM Details FY17'!$A$3:$M$3515,13,FALSE)</f>
        <v>0</v>
      </c>
      <c r="L336" s="1">
        <f>VLOOKUP(A336,'ADM Details FY17'!$A$3:$O$3515,15,FALSE)</f>
        <v>0</v>
      </c>
      <c r="M336" s="1">
        <f>VLOOKUP(A336,'ADM Details FY17'!$A$3:$P$3515,16,FALSE)</f>
        <v>0</v>
      </c>
      <c r="N336" s="1">
        <f>VLOOKUP(A336,'ADM Details FY17'!$A$3:$Q$3515,17,FALSE)</f>
        <v>0</v>
      </c>
      <c r="O336" s="1">
        <f>VLOOKUP(A336,'ADM Details FY17'!$A$3:$S$3515,19,FALSE)</f>
        <v>0</v>
      </c>
      <c r="P336" s="1">
        <f>VLOOKUP(A336,'ADM Details FY17'!$A$3:$U$3515,21,FALSE)</f>
        <v>0</v>
      </c>
      <c r="Q336" s="1">
        <f>VLOOKUP(A336,'ADM Details FY17'!$A$3:$V$3515,22,FALSE)</f>
        <v>0</v>
      </c>
      <c r="R336" s="1">
        <f>VLOOKUP(A336,'ADM Details FY17'!$A$3:$W$3515,23,FALSE)</f>
        <v>0</v>
      </c>
      <c r="S336" s="1">
        <f>VLOOKUP(A336,'ADM Details FY17'!$A$3:$X$3515,24,FALSE)</f>
        <v>0</v>
      </c>
      <c r="T336" s="1">
        <f>VLOOKUP(A336,'ADM Details FY17'!$A$3:$Y$3515,25,FALSE)</f>
        <v>0</v>
      </c>
      <c r="U336" s="1">
        <f>VLOOKUP(A336,'ADM Details FY17'!$A$3:$AA$3515,27,FALSE)</f>
        <v>0</v>
      </c>
      <c r="V336" s="1">
        <f>IFERROR(VLOOKUP(C336,'eindex _tget pp '!$A$4:$E$615,5,FALSE),0)</f>
        <v>36.614144254340779</v>
      </c>
      <c r="W336" s="31">
        <f>IFERROR(VLOOKUP(C336,'eindex _tget pp '!$A$4:$F$615,6,FALSE),0)</f>
        <v>0.1883805986</v>
      </c>
      <c r="X336" s="4">
        <f>IFERROR(VLOOKUP(B336,'eschools 16'!$A$2:$F$25,6,FALSE),1)</f>
        <v>2</v>
      </c>
      <c r="Y336" s="1">
        <f t="shared" si="25"/>
        <v>0</v>
      </c>
      <c r="Z336" s="1">
        <f t="shared" si="26"/>
        <v>0</v>
      </c>
      <c r="AA336" s="31">
        <f>IFERROR(VLOOKUP(C336,'eindex _tget pp '!$A$4:$G$615,7,FALSE),0)</f>
        <v>0.37219681900000001</v>
      </c>
      <c r="AB336" s="1">
        <f>VLOOKUP(A336,'ADM Details FY17'!$A$3:$AB$3515,28,FALSE)</f>
        <v>0</v>
      </c>
      <c r="AC336" s="1">
        <f t="shared" si="27"/>
        <v>0</v>
      </c>
      <c r="AD336" s="1">
        <f t="shared" si="28"/>
        <v>1</v>
      </c>
      <c r="AE336" s="1">
        <f t="shared" si="29"/>
        <v>25</v>
      </c>
    </row>
    <row r="337" spans="1:31" x14ac:dyDescent="0.25">
      <c r="A337" t="str">
        <f>B337&amp;"-"&amp;COUNTIF($B$3:B337,B337)</f>
        <v>236-183</v>
      </c>
      <c r="B337">
        <v>236</v>
      </c>
      <c r="C337" s="18">
        <f>VLOOKUP(A337,'ADM Details FY17'!$A$3:$D$3515,4,FALSE)</f>
        <v>47266</v>
      </c>
      <c r="D337" s="1">
        <f>VLOOKUP(A337,'ADM Details FY17'!$A$3:$E$3515,5,FALSE)</f>
        <v>3</v>
      </c>
      <c r="E337" s="1">
        <f>VLOOKUP(A337,'ADM Details FY17'!$A$3:$F$3515,6,FALSE)</f>
        <v>0</v>
      </c>
      <c r="F337" s="1">
        <f>VLOOKUP(A337,'ADM Details FY17'!$A$3:$G$3515,7,FALSE)</f>
        <v>0</v>
      </c>
      <c r="G337" s="1">
        <f>VLOOKUP(A337,'ADM Details FY17'!$A$3:$H$3515,8,FALSE)</f>
        <v>0</v>
      </c>
      <c r="H337" s="1">
        <f>VLOOKUP(A337,'ADM Details FY17'!$A$3:$I$3515,9,FALSE)</f>
        <v>0</v>
      </c>
      <c r="I337" s="1">
        <f>VLOOKUP(A337,'ADM Details FY17'!$A$3:$J$3517,10,FALSE)</f>
        <v>0</v>
      </c>
      <c r="J337" s="1">
        <f>VLOOKUP(A337,'ADM Details FY17'!$A$3:$K$3515,11,FALSE)</f>
        <v>0</v>
      </c>
      <c r="K337" s="1">
        <f>VLOOKUP(A337,'ADM Details FY17'!$A$3:$M$3515,13,FALSE)</f>
        <v>1</v>
      </c>
      <c r="L337" s="1">
        <f>VLOOKUP(A337,'ADM Details FY17'!$A$3:$O$3515,15,FALSE)</f>
        <v>0</v>
      </c>
      <c r="M337" s="1">
        <f>VLOOKUP(A337,'ADM Details FY17'!$A$3:$P$3515,16,FALSE)</f>
        <v>0</v>
      </c>
      <c r="N337" s="1">
        <f>VLOOKUP(A337,'ADM Details FY17'!$A$3:$Q$3515,17,FALSE)</f>
        <v>0</v>
      </c>
      <c r="O337" s="1">
        <f>VLOOKUP(A337,'ADM Details FY17'!$A$3:$S$3515,19,FALSE)</f>
        <v>0</v>
      </c>
      <c r="P337" s="1">
        <f>VLOOKUP(A337,'ADM Details FY17'!$A$3:$U$3515,21,FALSE)</f>
        <v>0</v>
      </c>
      <c r="Q337" s="1">
        <f>VLOOKUP(A337,'ADM Details FY17'!$A$3:$V$3515,22,FALSE)</f>
        <v>0</v>
      </c>
      <c r="R337" s="1">
        <f>VLOOKUP(A337,'ADM Details FY17'!$A$3:$W$3515,23,FALSE)</f>
        <v>0</v>
      </c>
      <c r="S337" s="1">
        <f>VLOOKUP(A337,'ADM Details FY17'!$A$3:$X$3515,24,FALSE)</f>
        <v>0</v>
      </c>
      <c r="T337" s="1">
        <f>VLOOKUP(A337,'ADM Details FY17'!$A$3:$Y$3515,25,FALSE)</f>
        <v>0.1</v>
      </c>
      <c r="U337" s="1">
        <f>VLOOKUP(A337,'ADM Details FY17'!$A$3:$AA$3515,27,FALSE)</f>
        <v>0</v>
      </c>
      <c r="V337" s="1">
        <f>IFERROR(VLOOKUP(C337,'eindex _tget pp '!$A$4:$E$615,5,FALSE),0)</f>
        <v>175.10482925087967</v>
      </c>
      <c r="W337" s="31">
        <f>IFERROR(VLOOKUP(C337,'eindex _tget pp '!$A$4:$F$615,6,FALSE),0)</f>
        <v>0.46706830599999999</v>
      </c>
      <c r="X337" s="4">
        <f>IFERROR(VLOOKUP(B337,'eschools 16'!$A$2:$F$25,6,FALSE),1)</f>
        <v>2</v>
      </c>
      <c r="Y337" s="1">
        <f t="shared" si="25"/>
        <v>0</v>
      </c>
      <c r="Z337" s="1">
        <f t="shared" si="26"/>
        <v>0</v>
      </c>
      <c r="AA337" s="31">
        <f>IFERROR(VLOOKUP(C337,'eindex _tget pp '!$A$4:$G$615,7,FALSE),0)</f>
        <v>0.38382363400000002</v>
      </c>
      <c r="AB337" s="1">
        <f>VLOOKUP(A337,'ADM Details FY17'!$A$3:$AB$3515,28,FALSE)</f>
        <v>0</v>
      </c>
      <c r="AC337" s="1">
        <f t="shared" si="27"/>
        <v>0</v>
      </c>
      <c r="AD337" s="1">
        <f t="shared" si="28"/>
        <v>3</v>
      </c>
      <c r="AE337" s="1">
        <f t="shared" si="29"/>
        <v>75</v>
      </c>
    </row>
    <row r="338" spans="1:31" x14ac:dyDescent="0.25">
      <c r="A338" t="str">
        <f>B338&amp;"-"&amp;COUNTIF($B$3:B338,B338)</f>
        <v>236-184</v>
      </c>
      <c r="B338">
        <v>236</v>
      </c>
      <c r="C338" s="18">
        <f>VLOOKUP(A338,'ADM Details FY17'!$A$3:$D$3515,4,FALSE)</f>
        <v>45401</v>
      </c>
      <c r="D338" s="1">
        <f>VLOOKUP(A338,'ADM Details FY17'!$A$3:$E$3515,5,FALSE)</f>
        <v>6.11</v>
      </c>
      <c r="E338" s="1">
        <f>VLOOKUP(A338,'ADM Details FY17'!$A$3:$F$3515,6,FALSE)</f>
        <v>0</v>
      </c>
      <c r="F338" s="1">
        <f>VLOOKUP(A338,'ADM Details FY17'!$A$3:$G$3515,7,FALSE)</f>
        <v>0</v>
      </c>
      <c r="G338" s="1">
        <f>VLOOKUP(A338,'ADM Details FY17'!$A$3:$H$3515,8,FALSE)</f>
        <v>0</v>
      </c>
      <c r="H338" s="1">
        <f>VLOOKUP(A338,'ADM Details FY17'!$A$3:$I$3515,9,FALSE)</f>
        <v>0</v>
      </c>
      <c r="I338" s="1">
        <f>VLOOKUP(A338,'ADM Details FY17'!$A$3:$J$3517,10,FALSE)</f>
        <v>0</v>
      </c>
      <c r="J338" s="1">
        <f>VLOOKUP(A338,'ADM Details FY17'!$A$3:$K$3515,11,FALSE)</f>
        <v>0</v>
      </c>
      <c r="K338" s="1">
        <f>VLOOKUP(A338,'ADM Details FY17'!$A$3:$M$3515,13,FALSE)</f>
        <v>6.1</v>
      </c>
      <c r="L338" s="1">
        <f>VLOOKUP(A338,'ADM Details FY17'!$A$3:$O$3515,15,FALSE)</f>
        <v>0</v>
      </c>
      <c r="M338" s="1">
        <f>VLOOKUP(A338,'ADM Details FY17'!$A$3:$P$3515,16,FALSE)</f>
        <v>0</v>
      </c>
      <c r="N338" s="1">
        <f>VLOOKUP(A338,'ADM Details FY17'!$A$3:$Q$3515,17,FALSE)</f>
        <v>0</v>
      </c>
      <c r="O338" s="1">
        <f>VLOOKUP(A338,'ADM Details FY17'!$A$3:$S$3515,19,FALSE)</f>
        <v>0</v>
      </c>
      <c r="P338" s="1">
        <f>VLOOKUP(A338,'ADM Details FY17'!$A$3:$U$3515,21,FALSE)</f>
        <v>0</v>
      </c>
      <c r="Q338" s="1">
        <f>VLOOKUP(A338,'ADM Details FY17'!$A$3:$V$3515,22,FALSE)</f>
        <v>0</v>
      </c>
      <c r="R338" s="1">
        <f>VLOOKUP(A338,'ADM Details FY17'!$A$3:$W$3515,23,FALSE)</f>
        <v>0</v>
      </c>
      <c r="S338" s="1">
        <f>VLOOKUP(A338,'ADM Details FY17'!$A$3:$X$3515,24,FALSE)</f>
        <v>0</v>
      </c>
      <c r="T338" s="1">
        <f>VLOOKUP(A338,'ADM Details FY17'!$A$3:$Y$3515,25,FALSE)</f>
        <v>0.2</v>
      </c>
      <c r="U338" s="1">
        <f>VLOOKUP(A338,'ADM Details FY17'!$A$3:$AA$3515,27,FALSE)</f>
        <v>0</v>
      </c>
      <c r="V338" s="1">
        <f>IFERROR(VLOOKUP(C338,'eindex _tget pp '!$A$4:$E$615,5,FALSE),0)</f>
        <v>1273.1774919388054</v>
      </c>
      <c r="W338" s="31">
        <f>IFERROR(VLOOKUP(C338,'eindex _tget pp '!$A$4:$F$615,6,FALSE),0)</f>
        <v>1.7049840655999999</v>
      </c>
      <c r="X338" s="4">
        <f>IFERROR(VLOOKUP(B338,'eschools 16'!$A$2:$F$25,6,FALSE),1)</f>
        <v>2</v>
      </c>
      <c r="Y338" s="1">
        <f t="shared" si="25"/>
        <v>0</v>
      </c>
      <c r="Z338" s="1">
        <f t="shared" si="26"/>
        <v>0</v>
      </c>
      <c r="AA338" s="31">
        <f>IFERROR(VLOOKUP(C338,'eindex _tget pp '!$A$4:$G$615,7,FALSE),0)</f>
        <v>0.72671102300000001</v>
      </c>
      <c r="AB338" s="1">
        <f>VLOOKUP(A338,'ADM Details FY17'!$A$3:$AB$3515,28,FALSE)</f>
        <v>0</v>
      </c>
      <c r="AC338" s="1">
        <f t="shared" si="27"/>
        <v>0</v>
      </c>
      <c r="AD338" s="1">
        <f t="shared" si="28"/>
        <v>6.11</v>
      </c>
      <c r="AE338" s="1">
        <f t="shared" si="29"/>
        <v>152.75</v>
      </c>
    </row>
    <row r="339" spans="1:31" x14ac:dyDescent="0.25">
      <c r="A339" t="str">
        <f>B339&amp;"-"&amp;COUNTIF($B$3:B339,B339)</f>
        <v>236-185</v>
      </c>
      <c r="B339">
        <v>236</v>
      </c>
      <c r="C339" s="18">
        <f>VLOOKUP(A339,'ADM Details FY17'!$A$3:$D$3515,4,FALSE)</f>
        <v>46235</v>
      </c>
      <c r="D339" s="1">
        <f>VLOOKUP(A339,'ADM Details FY17'!$A$3:$E$3515,5,FALSE)</f>
        <v>2.78</v>
      </c>
      <c r="E339" s="1">
        <f>VLOOKUP(A339,'ADM Details FY17'!$A$3:$F$3515,6,FALSE)</f>
        <v>0</v>
      </c>
      <c r="F339" s="1">
        <f>VLOOKUP(A339,'ADM Details FY17'!$A$3:$G$3515,7,FALSE)</f>
        <v>0</v>
      </c>
      <c r="G339" s="1">
        <f>VLOOKUP(A339,'ADM Details FY17'!$A$3:$H$3515,8,FALSE)</f>
        <v>0</v>
      </c>
      <c r="H339" s="1">
        <f>VLOOKUP(A339,'ADM Details FY17'!$A$3:$I$3515,9,FALSE)</f>
        <v>0</v>
      </c>
      <c r="I339" s="1">
        <f>VLOOKUP(A339,'ADM Details FY17'!$A$3:$J$3517,10,FALSE)</f>
        <v>0</v>
      </c>
      <c r="J339" s="1">
        <f>VLOOKUP(A339,'ADM Details FY17'!$A$3:$K$3515,11,FALSE)</f>
        <v>0</v>
      </c>
      <c r="K339" s="1">
        <f>VLOOKUP(A339,'ADM Details FY17'!$A$3:$M$3515,13,FALSE)</f>
        <v>0.12</v>
      </c>
      <c r="L339" s="1">
        <f>VLOOKUP(A339,'ADM Details FY17'!$A$3:$O$3515,15,FALSE)</f>
        <v>0</v>
      </c>
      <c r="M339" s="1">
        <f>VLOOKUP(A339,'ADM Details FY17'!$A$3:$P$3515,16,FALSE)</f>
        <v>0</v>
      </c>
      <c r="N339" s="1">
        <f>VLOOKUP(A339,'ADM Details FY17'!$A$3:$Q$3515,17,FALSE)</f>
        <v>0</v>
      </c>
      <c r="O339" s="1">
        <f>VLOOKUP(A339,'ADM Details FY17'!$A$3:$S$3515,19,FALSE)</f>
        <v>0</v>
      </c>
      <c r="P339" s="1">
        <f>VLOOKUP(A339,'ADM Details FY17'!$A$3:$U$3515,21,FALSE)</f>
        <v>0</v>
      </c>
      <c r="Q339" s="1">
        <f>VLOOKUP(A339,'ADM Details FY17'!$A$3:$V$3515,22,FALSE)</f>
        <v>0</v>
      </c>
      <c r="R339" s="1">
        <f>VLOOKUP(A339,'ADM Details FY17'!$A$3:$W$3515,23,FALSE)</f>
        <v>0</v>
      </c>
      <c r="S339" s="1">
        <f>VLOOKUP(A339,'ADM Details FY17'!$A$3:$X$3515,24,FALSE)</f>
        <v>0</v>
      </c>
      <c r="T339" s="1">
        <f>VLOOKUP(A339,'ADM Details FY17'!$A$3:$Y$3515,25,FALSE)</f>
        <v>0.2</v>
      </c>
      <c r="U339" s="1">
        <f>VLOOKUP(A339,'ADM Details FY17'!$A$3:$AA$3515,27,FALSE)</f>
        <v>0</v>
      </c>
      <c r="V339" s="1">
        <f>IFERROR(VLOOKUP(C339,'eindex _tget pp '!$A$4:$E$615,5,FALSE),0)</f>
        <v>125.18317143623626</v>
      </c>
      <c r="W339" s="31">
        <f>IFERROR(VLOOKUP(C339,'eindex _tget pp '!$A$4:$F$615,6,FALSE),0)</f>
        <v>0.44202886790000001</v>
      </c>
      <c r="X339" s="4">
        <f>IFERROR(VLOOKUP(B339,'eschools 16'!$A$2:$F$25,6,FALSE),1)</f>
        <v>2</v>
      </c>
      <c r="Y339" s="1">
        <f t="shared" si="25"/>
        <v>0</v>
      </c>
      <c r="Z339" s="1">
        <f t="shared" si="26"/>
        <v>0</v>
      </c>
      <c r="AA339" s="31">
        <f>IFERROR(VLOOKUP(C339,'eindex _tget pp '!$A$4:$G$615,7,FALSE),0)</f>
        <v>0.42300343899999998</v>
      </c>
      <c r="AB339" s="1">
        <f>VLOOKUP(A339,'ADM Details FY17'!$A$3:$AB$3515,28,FALSE)</f>
        <v>0</v>
      </c>
      <c r="AC339" s="1">
        <f t="shared" si="27"/>
        <v>0</v>
      </c>
      <c r="AD339" s="1">
        <f t="shared" si="28"/>
        <v>2.78</v>
      </c>
      <c r="AE339" s="1">
        <f t="shared" si="29"/>
        <v>69.5</v>
      </c>
    </row>
    <row r="340" spans="1:31" x14ac:dyDescent="0.25">
      <c r="A340" t="str">
        <f>B340&amp;"-"&amp;COUNTIF($B$3:B340,B340)</f>
        <v>236-186</v>
      </c>
      <c r="B340">
        <v>236</v>
      </c>
      <c r="C340" s="18">
        <f>VLOOKUP(A340,'ADM Details FY17'!$A$3:$D$3515,4,FALSE)</f>
        <v>44099</v>
      </c>
      <c r="D340" s="1">
        <f>VLOOKUP(A340,'ADM Details FY17'!$A$3:$E$3515,5,FALSE)</f>
        <v>15.03</v>
      </c>
      <c r="E340" s="1">
        <f>VLOOKUP(A340,'ADM Details FY17'!$A$3:$F$3515,6,FALSE)</f>
        <v>0</v>
      </c>
      <c r="F340" s="1">
        <f>VLOOKUP(A340,'ADM Details FY17'!$A$3:$G$3515,7,FALSE)</f>
        <v>1</v>
      </c>
      <c r="G340" s="1">
        <f>VLOOKUP(A340,'ADM Details FY17'!$A$3:$H$3515,8,FALSE)</f>
        <v>0</v>
      </c>
      <c r="H340" s="1">
        <f>VLOOKUP(A340,'ADM Details FY17'!$A$3:$I$3515,9,FALSE)</f>
        <v>0</v>
      </c>
      <c r="I340" s="1">
        <f>VLOOKUP(A340,'ADM Details FY17'!$A$3:$J$3517,10,FALSE)</f>
        <v>0</v>
      </c>
      <c r="J340" s="1">
        <f>VLOOKUP(A340,'ADM Details FY17'!$A$3:$K$3515,11,FALSE)</f>
        <v>0.97</v>
      </c>
      <c r="K340" s="1">
        <f>VLOOKUP(A340,'ADM Details FY17'!$A$3:$M$3515,13,FALSE)</f>
        <v>9.07</v>
      </c>
      <c r="L340" s="1">
        <f>VLOOKUP(A340,'ADM Details FY17'!$A$3:$O$3515,15,FALSE)</f>
        <v>0</v>
      </c>
      <c r="M340" s="1">
        <f>VLOOKUP(A340,'ADM Details FY17'!$A$3:$P$3515,16,FALSE)</f>
        <v>0</v>
      </c>
      <c r="N340" s="1">
        <f>VLOOKUP(A340,'ADM Details FY17'!$A$3:$Q$3515,17,FALSE)</f>
        <v>0</v>
      </c>
      <c r="O340" s="1">
        <f>VLOOKUP(A340,'ADM Details FY17'!$A$3:$S$3515,19,FALSE)</f>
        <v>0</v>
      </c>
      <c r="P340" s="1">
        <f>VLOOKUP(A340,'ADM Details FY17'!$A$3:$U$3515,21,FALSE)</f>
        <v>0.1</v>
      </c>
      <c r="Q340" s="1">
        <f>VLOOKUP(A340,'ADM Details FY17'!$A$3:$V$3515,22,FALSE)</f>
        <v>0</v>
      </c>
      <c r="R340" s="1">
        <f>VLOOKUP(A340,'ADM Details FY17'!$A$3:$W$3515,23,FALSE)</f>
        <v>0</v>
      </c>
      <c r="S340" s="1">
        <f>VLOOKUP(A340,'ADM Details FY17'!$A$3:$X$3515,24,FALSE)</f>
        <v>0</v>
      </c>
      <c r="T340" s="1">
        <f>VLOOKUP(A340,'ADM Details FY17'!$A$3:$Y$3515,25,FALSE)</f>
        <v>0.1</v>
      </c>
      <c r="U340" s="1">
        <f>VLOOKUP(A340,'ADM Details FY17'!$A$3:$AA$3515,27,FALSE)</f>
        <v>0</v>
      </c>
      <c r="V340" s="1">
        <f>IFERROR(VLOOKUP(C340,'eindex _tget pp '!$A$4:$E$615,5,FALSE),0)</f>
        <v>352.4905985925061</v>
      </c>
      <c r="W340" s="31">
        <f>IFERROR(VLOOKUP(C340,'eindex _tget pp '!$A$4:$F$615,6,FALSE),0)</f>
        <v>0.99687572290000004</v>
      </c>
      <c r="X340" s="4">
        <f>IFERROR(VLOOKUP(B340,'eschools 16'!$A$2:$F$25,6,FALSE),1)</f>
        <v>2</v>
      </c>
      <c r="Y340" s="1">
        <f t="shared" si="25"/>
        <v>0</v>
      </c>
      <c r="Z340" s="1">
        <f t="shared" si="26"/>
        <v>0</v>
      </c>
      <c r="AA340" s="31">
        <f>IFERROR(VLOOKUP(C340,'eindex _tget pp '!$A$4:$G$615,7,FALSE),0)</f>
        <v>0.47599376500000001</v>
      </c>
      <c r="AB340" s="1">
        <f>VLOOKUP(A340,'ADM Details FY17'!$A$3:$AB$3515,28,FALSE)</f>
        <v>0</v>
      </c>
      <c r="AC340" s="1">
        <f t="shared" si="27"/>
        <v>0</v>
      </c>
      <c r="AD340" s="1">
        <f t="shared" si="28"/>
        <v>15.03</v>
      </c>
      <c r="AE340" s="1">
        <f t="shared" si="29"/>
        <v>375.75</v>
      </c>
    </row>
    <row r="341" spans="1:31" x14ac:dyDescent="0.25">
      <c r="A341" t="str">
        <f>B341&amp;"-"&amp;COUNTIF($B$3:B341,B341)</f>
        <v>236-187</v>
      </c>
      <c r="B341">
        <v>236</v>
      </c>
      <c r="C341" s="18">
        <f>VLOOKUP(A341,'ADM Details FY17'!$A$3:$D$3515,4,FALSE)</f>
        <v>46979</v>
      </c>
      <c r="D341" s="1">
        <f>VLOOKUP(A341,'ADM Details FY17'!$A$3:$E$3515,5,FALSE)</f>
        <v>19.2</v>
      </c>
      <c r="E341" s="1">
        <f>VLOOKUP(A341,'ADM Details FY17'!$A$3:$F$3515,6,FALSE)</f>
        <v>0</v>
      </c>
      <c r="F341" s="1">
        <f>VLOOKUP(A341,'ADM Details FY17'!$A$3:$G$3515,7,FALSE)</f>
        <v>1.34</v>
      </c>
      <c r="G341" s="1">
        <f>VLOOKUP(A341,'ADM Details FY17'!$A$3:$H$3515,8,FALSE)</f>
        <v>0</v>
      </c>
      <c r="H341" s="1">
        <f>VLOOKUP(A341,'ADM Details FY17'!$A$3:$I$3515,9,FALSE)</f>
        <v>0</v>
      </c>
      <c r="I341" s="1">
        <f>VLOOKUP(A341,'ADM Details FY17'!$A$3:$J$3517,10,FALSE)</f>
        <v>0</v>
      </c>
      <c r="J341" s="1">
        <f>VLOOKUP(A341,'ADM Details FY17'!$A$3:$K$3515,11,FALSE)</f>
        <v>0</v>
      </c>
      <c r="K341" s="1">
        <f>VLOOKUP(A341,'ADM Details FY17'!$A$3:$M$3515,13,FALSE)</f>
        <v>6.65</v>
      </c>
      <c r="L341" s="1">
        <f>VLOOKUP(A341,'ADM Details FY17'!$A$3:$O$3515,15,FALSE)</f>
        <v>0</v>
      </c>
      <c r="M341" s="1">
        <f>VLOOKUP(A341,'ADM Details FY17'!$A$3:$P$3515,16,FALSE)</f>
        <v>0</v>
      </c>
      <c r="N341" s="1">
        <f>VLOOKUP(A341,'ADM Details FY17'!$A$3:$Q$3515,17,FALSE)</f>
        <v>0</v>
      </c>
      <c r="O341" s="1">
        <f>VLOOKUP(A341,'ADM Details FY17'!$A$3:$S$3515,19,FALSE)</f>
        <v>0</v>
      </c>
      <c r="P341" s="1">
        <f>VLOOKUP(A341,'ADM Details FY17'!$A$3:$U$3515,21,FALSE)</f>
        <v>0</v>
      </c>
      <c r="Q341" s="1">
        <f>VLOOKUP(A341,'ADM Details FY17'!$A$3:$V$3515,22,FALSE)</f>
        <v>0</v>
      </c>
      <c r="R341" s="1">
        <f>VLOOKUP(A341,'ADM Details FY17'!$A$3:$W$3515,23,FALSE)</f>
        <v>0</v>
      </c>
      <c r="S341" s="1">
        <f>VLOOKUP(A341,'ADM Details FY17'!$A$3:$X$3515,24,FALSE)</f>
        <v>0</v>
      </c>
      <c r="T341" s="1">
        <f>VLOOKUP(A341,'ADM Details FY17'!$A$3:$Y$3515,25,FALSE)</f>
        <v>0.33</v>
      </c>
      <c r="U341" s="1">
        <f>VLOOKUP(A341,'ADM Details FY17'!$A$3:$AA$3515,27,FALSE)</f>
        <v>0</v>
      </c>
      <c r="V341" s="1">
        <f>IFERROR(VLOOKUP(C341,'eindex _tget pp '!$A$4:$E$615,5,FALSE),0)</f>
        <v>769.10153769067654</v>
      </c>
      <c r="W341" s="31">
        <f>IFERROR(VLOOKUP(C341,'eindex _tget pp '!$A$4:$F$615,6,FALSE),0)</f>
        <v>1.9955521261</v>
      </c>
      <c r="X341" s="4">
        <f>IFERROR(VLOOKUP(B341,'eschools 16'!$A$2:$F$25,6,FALSE),1)</f>
        <v>2</v>
      </c>
      <c r="Y341" s="1">
        <f t="shared" si="25"/>
        <v>0</v>
      </c>
      <c r="Z341" s="1">
        <f t="shared" si="26"/>
        <v>0</v>
      </c>
      <c r="AA341" s="31">
        <f>IFERROR(VLOOKUP(C341,'eindex _tget pp '!$A$4:$G$615,7,FALSE),0)</f>
        <v>0.60733533799999995</v>
      </c>
      <c r="AB341" s="1">
        <f>VLOOKUP(A341,'ADM Details FY17'!$A$3:$AB$3515,28,FALSE)</f>
        <v>0</v>
      </c>
      <c r="AC341" s="1">
        <f t="shared" si="27"/>
        <v>0</v>
      </c>
      <c r="AD341" s="1">
        <f t="shared" si="28"/>
        <v>19.2</v>
      </c>
      <c r="AE341" s="1">
        <f t="shared" si="29"/>
        <v>480</v>
      </c>
    </row>
    <row r="342" spans="1:31" x14ac:dyDescent="0.25">
      <c r="A342" t="str">
        <f>B342&amp;"-"&amp;COUNTIF($B$3:B342,B342)</f>
        <v>236-188</v>
      </c>
      <c r="B342">
        <v>236</v>
      </c>
      <c r="C342" s="18">
        <f>VLOOKUP(A342,'ADM Details FY17'!$A$3:$D$3515,4,FALSE)</f>
        <v>44107</v>
      </c>
      <c r="D342" s="1">
        <f>VLOOKUP(A342,'ADM Details FY17'!$A$3:$E$3515,5,FALSE)</f>
        <v>39.75</v>
      </c>
      <c r="E342" s="1">
        <f>VLOOKUP(A342,'ADM Details FY17'!$A$3:$F$3515,6,FALSE)</f>
        <v>1</v>
      </c>
      <c r="F342" s="1">
        <f>VLOOKUP(A342,'ADM Details FY17'!$A$3:$G$3515,7,FALSE)</f>
        <v>0.17</v>
      </c>
      <c r="G342" s="1">
        <f>VLOOKUP(A342,'ADM Details FY17'!$A$3:$H$3515,8,FALSE)</f>
        <v>0</v>
      </c>
      <c r="H342" s="1">
        <f>VLOOKUP(A342,'ADM Details FY17'!$A$3:$I$3515,9,FALSE)</f>
        <v>0</v>
      </c>
      <c r="I342" s="1">
        <f>VLOOKUP(A342,'ADM Details FY17'!$A$3:$J$3517,10,FALSE)</f>
        <v>0</v>
      </c>
      <c r="J342" s="1">
        <f>VLOOKUP(A342,'ADM Details FY17'!$A$3:$K$3515,11,FALSE)</f>
        <v>0</v>
      </c>
      <c r="K342" s="1">
        <f>VLOOKUP(A342,'ADM Details FY17'!$A$3:$M$3515,13,FALSE)</f>
        <v>25.2</v>
      </c>
      <c r="L342" s="1">
        <f>VLOOKUP(A342,'ADM Details FY17'!$A$3:$O$3515,15,FALSE)</f>
        <v>0</v>
      </c>
      <c r="M342" s="1">
        <f>VLOOKUP(A342,'ADM Details FY17'!$A$3:$P$3515,16,FALSE)</f>
        <v>0</v>
      </c>
      <c r="N342" s="1">
        <f>VLOOKUP(A342,'ADM Details FY17'!$A$3:$Q$3515,17,FALSE)</f>
        <v>0</v>
      </c>
      <c r="O342" s="1">
        <f>VLOOKUP(A342,'ADM Details FY17'!$A$3:$S$3515,19,FALSE)</f>
        <v>0</v>
      </c>
      <c r="P342" s="1">
        <f>VLOOKUP(A342,'ADM Details FY17'!$A$3:$U$3515,21,FALSE)</f>
        <v>0.17</v>
      </c>
      <c r="Q342" s="1">
        <f>VLOOKUP(A342,'ADM Details FY17'!$A$3:$V$3515,22,FALSE)</f>
        <v>0</v>
      </c>
      <c r="R342" s="1">
        <f>VLOOKUP(A342,'ADM Details FY17'!$A$3:$W$3515,23,FALSE)</f>
        <v>0</v>
      </c>
      <c r="S342" s="1">
        <f>VLOOKUP(A342,'ADM Details FY17'!$A$3:$X$3515,24,FALSE)</f>
        <v>0</v>
      </c>
      <c r="T342" s="1">
        <f>VLOOKUP(A342,'ADM Details FY17'!$A$3:$Y$3515,25,FALSE)</f>
        <v>0.26</v>
      </c>
      <c r="U342" s="1">
        <f>VLOOKUP(A342,'ADM Details FY17'!$A$3:$AA$3515,27,FALSE)</f>
        <v>0</v>
      </c>
      <c r="V342" s="1">
        <f>IFERROR(VLOOKUP(C342,'eindex _tget pp '!$A$4:$E$615,5,FALSE),0)</f>
        <v>1204.0890565193797</v>
      </c>
      <c r="W342" s="31">
        <f>IFERROR(VLOOKUP(C342,'eindex _tget pp '!$A$4:$F$615,6,FALSE),0)</f>
        <v>2.1707065658000002</v>
      </c>
      <c r="X342" s="4">
        <f>IFERROR(VLOOKUP(B342,'eschools 16'!$A$2:$F$25,6,FALSE),1)</f>
        <v>2</v>
      </c>
      <c r="Y342" s="1">
        <f t="shared" si="25"/>
        <v>0</v>
      </c>
      <c r="Z342" s="1">
        <f t="shared" si="26"/>
        <v>0</v>
      </c>
      <c r="AA342" s="31">
        <f>IFERROR(VLOOKUP(C342,'eindex _tget pp '!$A$4:$G$615,7,FALSE),0)</f>
        <v>0.75171929299999996</v>
      </c>
      <c r="AB342" s="1">
        <f>VLOOKUP(A342,'ADM Details FY17'!$A$3:$AB$3515,28,FALSE)</f>
        <v>0</v>
      </c>
      <c r="AC342" s="1">
        <f t="shared" si="27"/>
        <v>0</v>
      </c>
      <c r="AD342" s="1">
        <f t="shared" si="28"/>
        <v>39.75</v>
      </c>
      <c r="AE342" s="1">
        <f t="shared" si="29"/>
        <v>993.75</v>
      </c>
    </row>
    <row r="343" spans="1:31" x14ac:dyDescent="0.25">
      <c r="A343" t="str">
        <f>B343&amp;"-"&amp;COUNTIF($B$3:B343,B343)</f>
        <v>236-189</v>
      </c>
      <c r="B343">
        <v>236</v>
      </c>
      <c r="C343" s="18">
        <f>VLOOKUP(A343,'ADM Details FY17'!$A$3:$D$3515,4,FALSE)</f>
        <v>46953</v>
      </c>
      <c r="D343" s="1">
        <f>VLOOKUP(A343,'ADM Details FY17'!$A$3:$E$3515,5,FALSE)</f>
        <v>4.83</v>
      </c>
      <c r="E343" s="1">
        <f>VLOOKUP(A343,'ADM Details FY17'!$A$3:$F$3515,6,FALSE)</f>
        <v>0</v>
      </c>
      <c r="F343" s="1">
        <f>VLOOKUP(A343,'ADM Details FY17'!$A$3:$G$3515,7,FALSE)</f>
        <v>0</v>
      </c>
      <c r="G343" s="1">
        <f>VLOOKUP(A343,'ADM Details FY17'!$A$3:$H$3515,8,FALSE)</f>
        <v>0</v>
      </c>
      <c r="H343" s="1">
        <f>VLOOKUP(A343,'ADM Details FY17'!$A$3:$I$3515,9,FALSE)</f>
        <v>0</v>
      </c>
      <c r="I343" s="1">
        <f>VLOOKUP(A343,'ADM Details FY17'!$A$3:$J$3517,10,FALSE)</f>
        <v>0</v>
      </c>
      <c r="J343" s="1">
        <f>VLOOKUP(A343,'ADM Details FY17'!$A$3:$K$3515,11,FALSE)</f>
        <v>0</v>
      </c>
      <c r="K343" s="1">
        <f>VLOOKUP(A343,'ADM Details FY17'!$A$3:$M$3515,13,FALSE)</f>
        <v>3.32</v>
      </c>
      <c r="L343" s="1">
        <f>VLOOKUP(A343,'ADM Details FY17'!$A$3:$O$3515,15,FALSE)</f>
        <v>0</v>
      </c>
      <c r="M343" s="1">
        <f>VLOOKUP(A343,'ADM Details FY17'!$A$3:$P$3515,16,FALSE)</f>
        <v>0</v>
      </c>
      <c r="N343" s="1">
        <f>VLOOKUP(A343,'ADM Details FY17'!$A$3:$Q$3515,17,FALSE)</f>
        <v>0</v>
      </c>
      <c r="O343" s="1">
        <f>VLOOKUP(A343,'ADM Details FY17'!$A$3:$S$3515,19,FALSE)</f>
        <v>0</v>
      </c>
      <c r="P343" s="1">
        <f>VLOOKUP(A343,'ADM Details FY17'!$A$3:$U$3515,21,FALSE)</f>
        <v>0</v>
      </c>
      <c r="Q343" s="1">
        <f>VLOOKUP(A343,'ADM Details FY17'!$A$3:$V$3515,22,FALSE)</f>
        <v>0</v>
      </c>
      <c r="R343" s="1">
        <f>VLOOKUP(A343,'ADM Details FY17'!$A$3:$W$3515,23,FALSE)</f>
        <v>0</v>
      </c>
      <c r="S343" s="1">
        <f>VLOOKUP(A343,'ADM Details FY17'!$A$3:$X$3515,24,FALSE)</f>
        <v>0</v>
      </c>
      <c r="T343" s="1">
        <f>VLOOKUP(A343,'ADM Details FY17'!$A$3:$Y$3515,25,FALSE)</f>
        <v>0</v>
      </c>
      <c r="U343" s="1">
        <f>VLOOKUP(A343,'ADM Details FY17'!$A$3:$AA$3515,27,FALSE)</f>
        <v>0</v>
      </c>
      <c r="V343" s="1">
        <f>IFERROR(VLOOKUP(C343,'eindex _tget pp '!$A$4:$E$615,5,FALSE),0)</f>
        <v>1684.2348410919162</v>
      </c>
      <c r="W343" s="31">
        <f>IFERROR(VLOOKUP(C343,'eindex _tget pp '!$A$4:$F$615,6,FALSE),0)</f>
        <v>2.2177521208000002</v>
      </c>
      <c r="X343" s="4">
        <f>IFERROR(VLOOKUP(B343,'eschools 16'!$A$2:$F$25,6,FALSE),1)</f>
        <v>2</v>
      </c>
      <c r="Y343" s="1">
        <f t="shared" si="25"/>
        <v>0</v>
      </c>
      <c r="Z343" s="1">
        <f t="shared" si="26"/>
        <v>0</v>
      </c>
      <c r="AA343" s="31">
        <f>IFERROR(VLOOKUP(C343,'eindex _tget pp '!$A$4:$G$615,7,FALSE),0)</f>
        <v>0.81904988700000003</v>
      </c>
      <c r="AB343" s="1">
        <f>VLOOKUP(A343,'ADM Details FY17'!$A$3:$AB$3515,28,FALSE)</f>
        <v>0</v>
      </c>
      <c r="AC343" s="1">
        <f t="shared" si="27"/>
        <v>0</v>
      </c>
      <c r="AD343" s="1">
        <f t="shared" si="28"/>
        <v>4.83</v>
      </c>
      <c r="AE343" s="1">
        <f t="shared" si="29"/>
        <v>120.75</v>
      </c>
    </row>
    <row r="344" spans="1:31" x14ac:dyDescent="0.25">
      <c r="A344" t="str">
        <f>B344&amp;"-"&amp;COUNTIF($B$3:B344,B344)</f>
        <v>236-190</v>
      </c>
      <c r="B344">
        <v>236</v>
      </c>
      <c r="C344" s="18">
        <f>VLOOKUP(A344,'ADM Details FY17'!$A$3:$D$3515,4,FALSE)</f>
        <v>47498</v>
      </c>
      <c r="D344" s="1">
        <f>VLOOKUP(A344,'ADM Details FY17'!$A$3:$E$3515,5,FALSE)</f>
        <v>2.15</v>
      </c>
      <c r="E344" s="1">
        <f>VLOOKUP(A344,'ADM Details FY17'!$A$3:$F$3515,6,FALSE)</f>
        <v>0</v>
      </c>
      <c r="F344" s="1">
        <f>VLOOKUP(A344,'ADM Details FY17'!$A$3:$G$3515,7,FALSE)</f>
        <v>0</v>
      </c>
      <c r="G344" s="1">
        <f>VLOOKUP(A344,'ADM Details FY17'!$A$3:$H$3515,8,FALSE)</f>
        <v>0</v>
      </c>
      <c r="H344" s="1">
        <f>VLOOKUP(A344,'ADM Details FY17'!$A$3:$I$3515,9,FALSE)</f>
        <v>0</v>
      </c>
      <c r="I344" s="1">
        <f>VLOOKUP(A344,'ADM Details FY17'!$A$3:$J$3517,10,FALSE)</f>
        <v>0</v>
      </c>
      <c r="J344" s="1">
        <f>VLOOKUP(A344,'ADM Details FY17'!$A$3:$K$3515,11,FALSE)</f>
        <v>0</v>
      </c>
      <c r="K344" s="1">
        <f>VLOOKUP(A344,'ADM Details FY17'!$A$3:$M$3515,13,FALSE)</f>
        <v>1</v>
      </c>
      <c r="L344" s="1">
        <f>VLOOKUP(A344,'ADM Details FY17'!$A$3:$O$3515,15,FALSE)</f>
        <v>0</v>
      </c>
      <c r="M344" s="1">
        <f>VLOOKUP(A344,'ADM Details FY17'!$A$3:$P$3515,16,FALSE)</f>
        <v>0</v>
      </c>
      <c r="N344" s="1">
        <f>VLOOKUP(A344,'ADM Details FY17'!$A$3:$Q$3515,17,FALSE)</f>
        <v>0</v>
      </c>
      <c r="O344" s="1">
        <f>VLOOKUP(A344,'ADM Details FY17'!$A$3:$S$3515,19,FALSE)</f>
        <v>0</v>
      </c>
      <c r="P344" s="1">
        <f>VLOOKUP(A344,'ADM Details FY17'!$A$3:$U$3515,21,FALSE)</f>
        <v>0.08</v>
      </c>
      <c r="Q344" s="1">
        <f>VLOOKUP(A344,'ADM Details FY17'!$A$3:$V$3515,22,FALSE)</f>
        <v>0</v>
      </c>
      <c r="R344" s="1">
        <f>VLOOKUP(A344,'ADM Details FY17'!$A$3:$W$3515,23,FALSE)</f>
        <v>0</v>
      </c>
      <c r="S344" s="1">
        <f>VLOOKUP(A344,'ADM Details FY17'!$A$3:$X$3515,24,FALSE)</f>
        <v>0</v>
      </c>
      <c r="T344" s="1">
        <f>VLOOKUP(A344,'ADM Details FY17'!$A$3:$Y$3515,25,FALSE)</f>
        <v>0</v>
      </c>
      <c r="U344" s="1">
        <f>VLOOKUP(A344,'ADM Details FY17'!$A$3:$AA$3515,27,FALSE)</f>
        <v>0</v>
      </c>
      <c r="V344" s="1">
        <f>IFERROR(VLOOKUP(C344,'eindex _tget pp '!$A$4:$E$615,5,FALSE),0)</f>
        <v>310.0987161965362</v>
      </c>
      <c r="W344" s="31">
        <f>IFERROR(VLOOKUP(C344,'eindex _tget pp '!$A$4:$F$615,6,FALSE),0)</f>
        <v>0.60793109980000004</v>
      </c>
      <c r="X344" s="4">
        <f>IFERROR(VLOOKUP(B344,'eschools 16'!$A$2:$F$25,6,FALSE),1)</f>
        <v>2</v>
      </c>
      <c r="Y344" s="1">
        <f t="shared" si="25"/>
        <v>0</v>
      </c>
      <c r="Z344" s="1">
        <f t="shared" si="26"/>
        <v>0</v>
      </c>
      <c r="AA344" s="31">
        <f>IFERROR(VLOOKUP(C344,'eindex _tget pp '!$A$4:$G$615,7,FALSE),0)</f>
        <v>0.41282260599999998</v>
      </c>
      <c r="AB344" s="1">
        <f>VLOOKUP(A344,'ADM Details FY17'!$A$3:$AB$3515,28,FALSE)</f>
        <v>0</v>
      </c>
      <c r="AC344" s="1">
        <f t="shared" si="27"/>
        <v>0</v>
      </c>
      <c r="AD344" s="1">
        <f t="shared" si="28"/>
        <v>2.15</v>
      </c>
      <c r="AE344" s="1">
        <f t="shared" si="29"/>
        <v>53.75</v>
      </c>
    </row>
    <row r="345" spans="1:31" x14ac:dyDescent="0.25">
      <c r="A345" t="str">
        <f>B345&amp;"-"&amp;COUNTIF($B$3:B345,B345)</f>
        <v>236-191</v>
      </c>
      <c r="B345">
        <v>236</v>
      </c>
      <c r="C345" s="18">
        <f>VLOOKUP(A345,'ADM Details FY17'!$A$3:$D$3515,4,FALSE)</f>
        <v>49791</v>
      </c>
      <c r="D345" s="1">
        <f>VLOOKUP(A345,'ADM Details FY17'!$A$3:$E$3515,5,FALSE)</f>
        <v>5</v>
      </c>
      <c r="E345" s="1">
        <f>VLOOKUP(A345,'ADM Details FY17'!$A$3:$F$3515,6,FALSE)</f>
        <v>1</v>
      </c>
      <c r="F345" s="1">
        <f>VLOOKUP(A345,'ADM Details FY17'!$A$3:$G$3515,7,FALSE)</f>
        <v>0</v>
      </c>
      <c r="G345" s="1">
        <f>VLOOKUP(A345,'ADM Details FY17'!$A$3:$H$3515,8,FALSE)</f>
        <v>0</v>
      </c>
      <c r="H345" s="1">
        <f>VLOOKUP(A345,'ADM Details FY17'!$A$3:$I$3515,9,FALSE)</f>
        <v>0</v>
      </c>
      <c r="I345" s="1">
        <f>VLOOKUP(A345,'ADM Details FY17'!$A$3:$J$3517,10,FALSE)</f>
        <v>0</v>
      </c>
      <c r="J345" s="1">
        <f>VLOOKUP(A345,'ADM Details FY17'!$A$3:$K$3515,11,FALSE)</f>
        <v>0</v>
      </c>
      <c r="K345" s="1">
        <f>VLOOKUP(A345,'ADM Details FY17'!$A$3:$M$3515,13,FALSE)</f>
        <v>3</v>
      </c>
      <c r="L345" s="1">
        <f>VLOOKUP(A345,'ADM Details FY17'!$A$3:$O$3515,15,FALSE)</f>
        <v>0</v>
      </c>
      <c r="M345" s="1">
        <f>VLOOKUP(A345,'ADM Details FY17'!$A$3:$P$3515,16,FALSE)</f>
        <v>0</v>
      </c>
      <c r="N345" s="1">
        <f>VLOOKUP(A345,'ADM Details FY17'!$A$3:$Q$3515,17,FALSE)</f>
        <v>0</v>
      </c>
      <c r="O345" s="1">
        <f>VLOOKUP(A345,'ADM Details FY17'!$A$3:$S$3515,19,FALSE)</f>
        <v>0</v>
      </c>
      <c r="P345" s="1">
        <f>VLOOKUP(A345,'ADM Details FY17'!$A$3:$U$3515,21,FALSE)</f>
        <v>0</v>
      </c>
      <c r="Q345" s="1">
        <f>VLOOKUP(A345,'ADM Details FY17'!$A$3:$V$3515,22,FALSE)</f>
        <v>0</v>
      </c>
      <c r="R345" s="1">
        <f>VLOOKUP(A345,'ADM Details FY17'!$A$3:$W$3515,23,FALSE)</f>
        <v>0</v>
      </c>
      <c r="S345" s="1">
        <f>VLOOKUP(A345,'ADM Details FY17'!$A$3:$X$3515,24,FALSE)</f>
        <v>0</v>
      </c>
      <c r="T345" s="1">
        <f>VLOOKUP(A345,'ADM Details FY17'!$A$3:$Y$3515,25,FALSE)</f>
        <v>0.2</v>
      </c>
      <c r="U345" s="1">
        <f>VLOOKUP(A345,'ADM Details FY17'!$A$3:$AA$3515,27,FALSE)</f>
        <v>0</v>
      </c>
      <c r="V345" s="1">
        <f>IFERROR(VLOOKUP(C345,'eindex _tget pp '!$A$4:$E$615,5,FALSE),0)</f>
        <v>543.30501551831162</v>
      </c>
      <c r="W345" s="31">
        <f>IFERROR(VLOOKUP(C345,'eindex _tget pp '!$A$4:$F$615,6,FALSE),0)</f>
        <v>0.39978235429999998</v>
      </c>
      <c r="X345" s="4">
        <f>IFERROR(VLOOKUP(B345,'eschools 16'!$A$2:$F$25,6,FALSE),1)</f>
        <v>2</v>
      </c>
      <c r="Y345" s="1">
        <f t="shared" si="25"/>
        <v>0</v>
      </c>
      <c r="Z345" s="1">
        <f t="shared" si="26"/>
        <v>0</v>
      </c>
      <c r="AA345" s="31">
        <f>IFERROR(VLOOKUP(C345,'eindex _tget pp '!$A$4:$G$615,7,FALSE),0)</f>
        <v>0.52681679800000003</v>
      </c>
      <c r="AB345" s="1">
        <f>VLOOKUP(A345,'ADM Details FY17'!$A$3:$AB$3515,28,FALSE)</f>
        <v>0</v>
      </c>
      <c r="AC345" s="1">
        <f t="shared" si="27"/>
        <v>0</v>
      </c>
      <c r="AD345" s="1">
        <f t="shared" si="28"/>
        <v>5</v>
      </c>
      <c r="AE345" s="1">
        <f t="shared" si="29"/>
        <v>125</v>
      </c>
    </row>
    <row r="346" spans="1:31" x14ac:dyDescent="0.25">
      <c r="A346" t="str">
        <f>B346&amp;"-"&amp;COUNTIF($B$3:B346,B346)</f>
        <v>236-192</v>
      </c>
      <c r="B346">
        <v>236</v>
      </c>
      <c r="C346" s="18">
        <f>VLOOKUP(A346,'ADM Details FY17'!$A$3:$D$3515,4,FALSE)</f>
        <v>45245</v>
      </c>
      <c r="D346" s="1">
        <f>VLOOKUP(A346,'ADM Details FY17'!$A$3:$E$3515,5,FALSE)</f>
        <v>1.78</v>
      </c>
      <c r="E346" s="1">
        <f>VLOOKUP(A346,'ADM Details FY17'!$A$3:$F$3515,6,FALSE)</f>
        <v>0</v>
      </c>
      <c r="F346" s="1">
        <f>VLOOKUP(A346,'ADM Details FY17'!$A$3:$G$3515,7,FALSE)</f>
        <v>0</v>
      </c>
      <c r="G346" s="1">
        <f>VLOOKUP(A346,'ADM Details FY17'!$A$3:$H$3515,8,FALSE)</f>
        <v>0</v>
      </c>
      <c r="H346" s="1">
        <f>VLOOKUP(A346,'ADM Details FY17'!$A$3:$I$3515,9,FALSE)</f>
        <v>0</v>
      </c>
      <c r="I346" s="1">
        <f>VLOOKUP(A346,'ADM Details FY17'!$A$3:$J$3517,10,FALSE)</f>
        <v>0</v>
      </c>
      <c r="J346" s="1">
        <f>VLOOKUP(A346,'ADM Details FY17'!$A$3:$K$3515,11,FALSE)</f>
        <v>0</v>
      </c>
      <c r="K346" s="1">
        <f>VLOOKUP(A346,'ADM Details FY17'!$A$3:$M$3515,13,FALSE)</f>
        <v>0.49</v>
      </c>
      <c r="L346" s="1">
        <f>VLOOKUP(A346,'ADM Details FY17'!$A$3:$O$3515,15,FALSE)</f>
        <v>0</v>
      </c>
      <c r="M346" s="1">
        <f>VLOOKUP(A346,'ADM Details FY17'!$A$3:$P$3515,16,FALSE)</f>
        <v>0</v>
      </c>
      <c r="N346" s="1">
        <f>VLOOKUP(A346,'ADM Details FY17'!$A$3:$Q$3515,17,FALSE)</f>
        <v>0</v>
      </c>
      <c r="O346" s="1">
        <f>VLOOKUP(A346,'ADM Details FY17'!$A$3:$S$3515,19,FALSE)</f>
        <v>0</v>
      </c>
      <c r="P346" s="1">
        <f>VLOOKUP(A346,'ADM Details FY17'!$A$3:$U$3515,21,FALSE)</f>
        <v>0</v>
      </c>
      <c r="Q346" s="1">
        <f>VLOOKUP(A346,'ADM Details FY17'!$A$3:$V$3515,22,FALSE)</f>
        <v>0</v>
      </c>
      <c r="R346" s="1">
        <f>VLOOKUP(A346,'ADM Details FY17'!$A$3:$W$3515,23,FALSE)</f>
        <v>0</v>
      </c>
      <c r="S346" s="1">
        <f>VLOOKUP(A346,'ADM Details FY17'!$A$3:$X$3515,24,FALSE)</f>
        <v>0</v>
      </c>
      <c r="T346" s="1">
        <f>VLOOKUP(A346,'ADM Details FY17'!$A$3:$Y$3515,25,FALSE)</f>
        <v>0</v>
      </c>
      <c r="U346" s="1">
        <f>VLOOKUP(A346,'ADM Details FY17'!$A$3:$AA$3515,27,FALSE)</f>
        <v>0</v>
      </c>
      <c r="V346" s="1">
        <f>IFERROR(VLOOKUP(C346,'eindex _tget pp '!$A$4:$E$615,5,FALSE),0)</f>
        <v>213.43673181068991</v>
      </c>
      <c r="W346" s="31">
        <f>IFERROR(VLOOKUP(C346,'eindex _tget pp '!$A$4:$F$615,6,FALSE),0)</f>
        <v>1.0916318813000001</v>
      </c>
      <c r="X346" s="4">
        <f>IFERROR(VLOOKUP(B346,'eschools 16'!$A$2:$F$25,6,FALSE),1)</f>
        <v>2</v>
      </c>
      <c r="Y346" s="1">
        <f t="shared" si="25"/>
        <v>0</v>
      </c>
      <c r="Z346" s="1">
        <f t="shared" si="26"/>
        <v>0</v>
      </c>
      <c r="AA346" s="31">
        <f>IFERROR(VLOOKUP(C346,'eindex _tget pp '!$A$4:$G$615,7,FALSE),0)</f>
        <v>0.43214031200000003</v>
      </c>
      <c r="AB346" s="1">
        <f>VLOOKUP(A346,'ADM Details FY17'!$A$3:$AB$3515,28,FALSE)</f>
        <v>0</v>
      </c>
      <c r="AC346" s="1">
        <f t="shared" si="27"/>
        <v>0</v>
      </c>
      <c r="AD346" s="1">
        <f t="shared" si="28"/>
        <v>1.78</v>
      </c>
      <c r="AE346" s="1">
        <f t="shared" si="29"/>
        <v>44.5</v>
      </c>
    </row>
    <row r="347" spans="1:31" x14ac:dyDescent="0.25">
      <c r="A347" t="str">
        <f>B347&amp;"-"&amp;COUNTIF($B$3:B347,B347)</f>
        <v>236-193</v>
      </c>
      <c r="B347">
        <v>236</v>
      </c>
      <c r="C347" s="18">
        <f>VLOOKUP(A347,'ADM Details FY17'!$A$3:$D$3515,4,FALSE)</f>
        <v>44115</v>
      </c>
      <c r="D347" s="1">
        <f>VLOOKUP(A347,'ADM Details FY17'!$A$3:$E$3515,5,FALSE)</f>
        <v>5.61</v>
      </c>
      <c r="E347" s="1">
        <f>VLOOKUP(A347,'ADM Details FY17'!$A$3:$F$3515,6,FALSE)</f>
        <v>0</v>
      </c>
      <c r="F347" s="1">
        <f>VLOOKUP(A347,'ADM Details FY17'!$A$3:$G$3515,7,FALSE)</f>
        <v>0.9</v>
      </c>
      <c r="G347" s="1">
        <f>VLOOKUP(A347,'ADM Details FY17'!$A$3:$H$3515,8,FALSE)</f>
        <v>0</v>
      </c>
      <c r="H347" s="1">
        <f>VLOOKUP(A347,'ADM Details FY17'!$A$3:$I$3515,9,FALSE)</f>
        <v>0</v>
      </c>
      <c r="I347" s="1">
        <f>VLOOKUP(A347,'ADM Details FY17'!$A$3:$J$3517,10,FALSE)</f>
        <v>0</v>
      </c>
      <c r="J347" s="1">
        <f>VLOOKUP(A347,'ADM Details FY17'!$A$3:$K$3515,11,FALSE)</f>
        <v>0</v>
      </c>
      <c r="K347" s="1">
        <f>VLOOKUP(A347,'ADM Details FY17'!$A$3:$M$3515,13,FALSE)</f>
        <v>0</v>
      </c>
      <c r="L347" s="1">
        <f>VLOOKUP(A347,'ADM Details FY17'!$A$3:$O$3515,15,FALSE)</f>
        <v>0</v>
      </c>
      <c r="M347" s="1">
        <f>VLOOKUP(A347,'ADM Details FY17'!$A$3:$P$3515,16,FALSE)</f>
        <v>0</v>
      </c>
      <c r="N347" s="1">
        <f>VLOOKUP(A347,'ADM Details FY17'!$A$3:$Q$3515,17,FALSE)</f>
        <v>0</v>
      </c>
      <c r="O347" s="1">
        <f>VLOOKUP(A347,'ADM Details FY17'!$A$3:$S$3515,19,FALSE)</f>
        <v>0</v>
      </c>
      <c r="P347" s="1">
        <f>VLOOKUP(A347,'ADM Details FY17'!$A$3:$U$3515,21,FALSE)</f>
        <v>0</v>
      </c>
      <c r="Q347" s="1">
        <f>VLOOKUP(A347,'ADM Details FY17'!$A$3:$V$3515,22,FALSE)</f>
        <v>0</v>
      </c>
      <c r="R347" s="1">
        <f>VLOOKUP(A347,'ADM Details FY17'!$A$3:$W$3515,23,FALSE)</f>
        <v>0</v>
      </c>
      <c r="S347" s="1">
        <f>VLOOKUP(A347,'ADM Details FY17'!$A$3:$X$3515,24,FALSE)</f>
        <v>0</v>
      </c>
      <c r="T347" s="1">
        <f>VLOOKUP(A347,'ADM Details FY17'!$A$3:$Y$3515,25,FALSE)</f>
        <v>0</v>
      </c>
      <c r="U347" s="1">
        <f>VLOOKUP(A347,'ADM Details FY17'!$A$3:$AA$3515,27,FALSE)</f>
        <v>0</v>
      </c>
      <c r="V347" s="1">
        <f>IFERROR(VLOOKUP(C347,'eindex _tget pp '!$A$4:$E$615,5,FALSE),0)</f>
        <v>363.46524345757331</v>
      </c>
      <c r="W347" s="31">
        <f>IFERROR(VLOOKUP(C347,'eindex _tget pp '!$A$4:$F$615,6,FALSE),0)</f>
        <v>0.46002108250000001</v>
      </c>
      <c r="X347" s="4">
        <f>IFERROR(VLOOKUP(B347,'eschools 16'!$A$2:$F$25,6,FALSE),1)</f>
        <v>2</v>
      </c>
      <c r="Y347" s="1">
        <f t="shared" si="25"/>
        <v>0</v>
      </c>
      <c r="Z347" s="1">
        <f t="shared" si="26"/>
        <v>0</v>
      </c>
      <c r="AA347" s="31">
        <f>IFERROR(VLOOKUP(C347,'eindex _tget pp '!$A$4:$G$615,7,FALSE),0)</f>
        <v>0.46622529099999999</v>
      </c>
      <c r="AB347" s="1">
        <f>VLOOKUP(A347,'ADM Details FY17'!$A$3:$AB$3515,28,FALSE)</f>
        <v>0</v>
      </c>
      <c r="AC347" s="1">
        <f t="shared" si="27"/>
        <v>0</v>
      </c>
      <c r="AD347" s="1">
        <f t="shared" si="28"/>
        <v>5.61</v>
      </c>
      <c r="AE347" s="1">
        <f t="shared" si="29"/>
        <v>140.25</v>
      </c>
    </row>
    <row r="348" spans="1:31" x14ac:dyDescent="0.25">
      <c r="A348" t="str">
        <f>B348&amp;"-"&amp;COUNTIF($B$3:B348,B348)</f>
        <v>236-194</v>
      </c>
      <c r="B348">
        <v>236</v>
      </c>
      <c r="C348" s="18">
        <f>VLOOKUP(A348,'ADM Details FY17'!$A$3:$D$3515,4,FALSE)</f>
        <v>45419</v>
      </c>
      <c r="D348" s="1">
        <f>VLOOKUP(A348,'ADM Details FY17'!$A$3:$E$3515,5,FALSE)</f>
        <v>0.96</v>
      </c>
      <c r="E348" s="1">
        <f>VLOOKUP(A348,'ADM Details FY17'!$A$3:$F$3515,6,FALSE)</f>
        <v>0</v>
      </c>
      <c r="F348" s="1">
        <f>VLOOKUP(A348,'ADM Details FY17'!$A$3:$G$3515,7,FALSE)</f>
        <v>0</v>
      </c>
      <c r="G348" s="1">
        <f>VLOOKUP(A348,'ADM Details FY17'!$A$3:$H$3515,8,FALSE)</f>
        <v>0</v>
      </c>
      <c r="H348" s="1">
        <f>VLOOKUP(A348,'ADM Details FY17'!$A$3:$I$3515,9,FALSE)</f>
        <v>0</v>
      </c>
      <c r="I348" s="1">
        <f>VLOOKUP(A348,'ADM Details FY17'!$A$3:$J$3517,10,FALSE)</f>
        <v>0</v>
      </c>
      <c r="J348" s="1">
        <f>VLOOKUP(A348,'ADM Details FY17'!$A$3:$K$3515,11,FALSE)</f>
        <v>0</v>
      </c>
      <c r="K348" s="1">
        <f>VLOOKUP(A348,'ADM Details FY17'!$A$3:$M$3515,13,FALSE)</f>
        <v>0</v>
      </c>
      <c r="L348" s="1">
        <f>VLOOKUP(A348,'ADM Details FY17'!$A$3:$O$3515,15,FALSE)</f>
        <v>0</v>
      </c>
      <c r="M348" s="1">
        <f>VLOOKUP(A348,'ADM Details FY17'!$A$3:$P$3515,16,FALSE)</f>
        <v>0</v>
      </c>
      <c r="N348" s="1">
        <f>VLOOKUP(A348,'ADM Details FY17'!$A$3:$Q$3515,17,FALSE)</f>
        <v>0</v>
      </c>
      <c r="O348" s="1">
        <f>VLOOKUP(A348,'ADM Details FY17'!$A$3:$S$3515,19,FALSE)</f>
        <v>0</v>
      </c>
      <c r="P348" s="1">
        <f>VLOOKUP(A348,'ADM Details FY17'!$A$3:$U$3515,21,FALSE)</f>
        <v>0</v>
      </c>
      <c r="Q348" s="1">
        <f>VLOOKUP(A348,'ADM Details FY17'!$A$3:$V$3515,22,FALSE)</f>
        <v>0</v>
      </c>
      <c r="R348" s="1">
        <f>VLOOKUP(A348,'ADM Details FY17'!$A$3:$W$3515,23,FALSE)</f>
        <v>0</v>
      </c>
      <c r="S348" s="1">
        <f>VLOOKUP(A348,'ADM Details FY17'!$A$3:$X$3515,24,FALSE)</f>
        <v>0</v>
      </c>
      <c r="T348" s="1">
        <f>VLOOKUP(A348,'ADM Details FY17'!$A$3:$Y$3515,25,FALSE)</f>
        <v>0</v>
      </c>
      <c r="U348" s="1">
        <f>VLOOKUP(A348,'ADM Details FY17'!$A$3:$AA$3515,27,FALSE)</f>
        <v>0</v>
      </c>
      <c r="V348" s="1">
        <f>IFERROR(VLOOKUP(C348,'eindex _tget pp '!$A$4:$E$615,5,FALSE),0)</f>
        <v>700.76509268315669</v>
      </c>
      <c r="W348" s="31">
        <f>IFERROR(VLOOKUP(C348,'eindex _tget pp '!$A$4:$F$615,6,FALSE),0)</f>
        <v>0.72417803059999997</v>
      </c>
      <c r="X348" s="4">
        <f>IFERROR(VLOOKUP(B348,'eschools 16'!$A$2:$F$25,6,FALSE),1)</f>
        <v>2</v>
      </c>
      <c r="Y348" s="1">
        <f t="shared" si="25"/>
        <v>0</v>
      </c>
      <c r="Z348" s="1">
        <f t="shared" si="26"/>
        <v>0</v>
      </c>
      <c r="AA348" s="31">
        <f>IFERROR(VLOOKUP(C348,'eindex _tget pp '!$A$4:$G$615,7,FALSE),0)</f>
        <v>0.63961448399999998</v>
      </c>
      <c r="AB348" s="1">
        <f>VLOOKUP(A348,'ADM Details FY17'!$A$3:$AB$3515,28,FALSE)</f>
        <v>0</v>
      </c>
      <c r="AC348" s="1">
        <f t="shared" si="27"/>
        <v>0</v>
      </c>
      <c r="AD348" s="1">
        <f t="shared" si="28"/>
        <v>0.96</v>
      </c>
      <c r="AE348" s="1">
        <f t="shared" si="29"/>
        <v>24</v>
      </c>
    </row>
    <row r="349" spans="1:31" x14ac:dyDescent="0.25">
      <c r="A349" t="str">
        <f>B349&amp;"-"&amp;COUNTIF($B$3:B349,B349)</f>
        <v>236-195</v>
      </c>
      <c r="B349">
        <v>236</v>
      </c>
      <c r="C349" s="18">
        <f>VLOOKUP(A349,'ADM Details FY17'!$A$3:$D$3515,4,FALSE)</f>
        <v>48496</v>
      </c>
      <c r="D349" s="1">
        <f>VLOOKUP(A349,'ADM Details FY17'!$A$3:$E$3515,5,FALSE)</f>
        <v>4.43</v>
      </c>
      <c r="E349" s="1">
        <f>VLOOKUP(A349,'ADM Details FY17'!$A$3:$F$3515,6,FALSE)</f>
        <v>0</v>
      </c>
      <c r="F349" s="1">
        <f>VLOOKUP(A349,'ADM Details FY17'!$A$3:$G$3515,7,FALSE)</f>
        <v>0.83</v>
      </c>
      <c r="G349" s="1">
        <f>VLOOKUP(A349,'ADM Details FY17'!$A$3:$H$3515,8,FALSE)</f>
        <v>0</v>
      </c>
      <c r="H349" s="1">
        <f>VLOOKUP(A349,'ADM Details FY17'!$A$3:$I$3515,9,FALSE)</f>
        <v>0</v>
      </c>
      <c r="I349" s="1">
        <f>VLOOKUP(A349,'ADM Details FY17'!$A$3:$J$3517,10,FALSE)</f>
        <v>0</v>
      </c>
      <c r="J349" s="1">
        <f>VLOOKUP(A349,'ADM Details FY17'!$A$3:$K$3515,11,FALSE)</f>
        <v>0</v>
      </c>
      <c r="K349" s="1">
        <f>VLOOKUP(A349,'ADM Details FY17'!$A$3:$M$3515,13,FALSE)</f>
        <v>1.77</v>
      </c>
      <c r="L349" s="1">
        <f>VLOOKUP(A349,'ADM Details FY17'!$A$3:$O$3515,15,FALSE)</f>
        <v>0</v>
      </c>
      <c r="M349" s="1">
        <f>VLOOKUP(A349,'ADM Details FY17'!$A$3:$P$3515,16,FALSE)</f>
        <v>0</v>
      </c>
      <c r="N349" s="1">
        <f>VLOOKUP(A349,'ADM Details FY17'!$A$3:$Q$3515,17,FALSE)</f>
        <v>0</v>
      </c>
      <c r="O349" s="1">
        <f>VLOOKUP(A349,'ADM Details FY17'!$A$3:$S$3515,19,FALSE)</f>
        <v>0</v>
      </c>
      <c r="P349" s="1">
        <f>VLOOKUP(A349,'ADM Details FY17'!$A$3:$U$3515,21,FALSE)</f>
        <v>0.26</v>
      </c>
      <c r="Q349" s="1">
        <f>VLOOKUP(A349,'ADM Details FY17'!$A$3:$V$3515,22,FALSE)</f>
        <v>0</v>
      </c>
      <c r="R349" s="1">
        <f>VLOOKUP(A349,'ADM Details FY17'!$A$3:$W$3515,23,FALSE)</f>
        <v>0</v>
      </c>
      <c r="S349" s="1">
        <f>VLOOKUP(A349,'ADM Details FY17'!$A$3:$X$3515,24,FALSE)</f>
        <v>0</v>
      </c>
      <c r="T349" s="1">
        <f>VLOOKUP(A349,'ADM Details FY17'!$A$3:$Y$3515,25,FALSE)</f>
        <v>0</v>
      </c>
      <c r="U349" s="1">
        <f>VLOOKUP(A349,'ADM Details FY17'!$A$3:$AA$3515,27,FALSE)</f>
        <v>0</v>
      </c>
      <c r="V349" s="1">
        <f>IFERROR(VLOOKUP(C349,'eindex _tget pp '!$A$4:$E$615,5,FALSE),0)</f>
        <v>0</v>
      </c>
      <c r="W349" s="31">
        <f>IFERROR(VLOOKUP(C349,'eindex _tget pp '!$A$4:$F$615,6,FALSE),0)</f>
        <v>3.0227901599999999E-2</v>
      </c>
      <c r="X349" s="4">
        <f>IFERROR(VLOOKUP(B349,'eschools 16'!$A$2:$F$25,6,FALSE),1)</f>
        <v>2</v>
      </c>
      <c r="Y349" s="1">
        <f t="shared" si="25"/>
        <v>0</v>
      </c>
      <c r="Z349" s="1">
        <f t="shared" si="26"/>
        <v>0</v>
      </c>
      <c r="AA349" s="31">
        <f>IFERROR(VLOOKUP(C349,'eindex _tget pp '!$A$4:$G$615,7,FALSE),0)</f>
        <v>0.15641527899999999</v>
      </c>
      <c r="AB349" s="1">
        <f>VLOOKUP(A349,'ADM Details FY17'!$A$3:$AB$3515,28,FALSE)</f>
        <v>0</v>
      </c>
      <c r="AC349" s="1">
        <f t="shared" si="27"/>
        <v>0</v>
      </c>
      <c r="AD349" s="1">
        <f t="shared" si="28"/>
        <v>4.43</v>
      </c>
      <c r="AE349" s="1">
        <f t="shared" si="29"/>
        <v>110.75</v>
      </c>
    </row>
    <row r="350" spans="1:31" x14ac:dyDescent="0.25">
      <c r="A350" t="str">
        <f>B350&amp;"-"&amp;COUNTIF($B$3:B350,B350)</f>
        <v>236-196</v>
      </c>
      <c r="B350">
        <v>236</v>
      </c>
      <c r="C350" s="18">
        <f>VLOOKUP(A350,'ADM Details FY17'!$A$3:$D$3515,4,FALSE)</f>
        <v>48801</v>
      </c>
      <c r="D350" s="1">
        <f>VLOOKUP(A350,'ADM Details FY17'!$A$3:$E$3515,5,FALSE)</f>
        <v>3.03</v>
      </c>
      <c r="E350" s="1">
        <f>VLOOKUP(A350,'ADM Details FY17'!$A$3:$F$3515,6,FALSE)</f>
        <v>0</v>
      </c>
      <c r="F350" s="1">
        <f>VLOOKUP(A350,'ADM Details FY17'!$A$3:$G$3515,7,FALSE)</f>
        <v>0</v>
      </c>
      <c r="G350" s="1">
        <f>VLOOKUP(A350,'ADM Details FY17'!$A$3:$H$3515,8,FALSE)</f>
        <v>0</v>
      </c>
      <c r="H350" s="1">
        <f>VLOOKUP(A350,'ADM Details FY17'!$A$3:$I$3515,9,FALSE)</f>
        <v>0</v>
      </c>
      <c r="I350" s="1">
        <f>VLOOKUP(A350,'ADM Details FY17'!$A$3:$J$3517,10,FALSE)</f>
        <v>0</v>
      </c>
      <c r="J350" s="1">
        <f>VLOOKUP(A350,'ADM Details FY17'!$A$3:$K$3515,11,FALSE)</f>
        <v>0</v>
      </c>
      <c r="K350" s="1">
        <f>VLOOKUP(A350,'ADM Details FY17'!$A$3:$M$3515,13,FALSE)</f>
        <v>0.98</v>
      </c>
      <c r="L350" s="1">
        <f>VLOOKUP(A350,'ADM Details FY17'!$A$3:$O$3515,15,FALSE)</f>
        <v>0</v>
      </c>
      <c r="M350" s="1">
        <f>VLOOKUP(A350,'ADM Details FY17'!$A$3:$P$3515,16,FALSE)</f>
        <v>0</v>
      </c>
      <c r="N350" s="1">
        <f>VLOOKUP(A350,'ADM Details FY17'!$A$3:$Q$3515,17,FALSE)</f>
        <v>0</v>
      </c>
      <c r="O350" s="1">
        <f>VLOOKUP(A350,'ADM Details FY17'!$A$3:$S$3515,19,FALSE)</f>
        <v>0</v>
      </c>
      <c r="P350" s="1">
        <f>VLOOKUP(A350,'ADM Details FY17'!$A$3:$U$3515,21,FALSE)</f>
        <v>0</v>
      </c>
      <c r="Q350" s="1">
        <f>VLOOKUP(A350,'ADM Details FY17'!$A$3:$V$3515,22,FALSE)</f>
        <v>0</v>
      </c>
      <c r="R350" s="1">
        <f>VLOOKUP(A350,'ADM Details FY17'!$A$3:$W$3515,23,FALSE)</f>
        <v>0</v>
      </c>
      <c r="S350" s="1">
        <f>VLOOKUP(A350,'ADM Details FY17'!$A$3:$X$3515,24,FALSE)</f>
        <v>0</v>
      </c>
      <c r="T350" s="1">
        <f>VLOOKUP(A350,'ADM Details FY17'!$A$3:$Y$3515,25,FALSE)</f>
        <v>0</v>
      </c>
      <c r="U350" s="1">
        <f>VLOOKUP(A350,'ADM Details FY17'!$A$3:$AA$3515,27,FALSE)</f>
        <v>0</v>
      </c>
      <c r="V350" s="1">
        <f>IFERROR(VLOOKUP(C350,'eindex _tget pp '!$A$4:$E$615,5,FALSE),0)</f>
        <v>665.80629884924872</v>
      </c>
      <c r="W350" s="31">
        <f>IFERROR(VLOOKUP(C350,'eindex _tget pp '!$A$4:$F$615,6,FALSE),0)</f>
        <v>0.20004281500000001</v>
      </c>
      <c r="X350" s="4">
        <f>IFERROR(VLOOKUP(B350,'eschools 16'!$A$2:$F$25,6,FALSE),1)</f>
        <v>2</v>
      </c>
      <c r="Y350" s="1">
        <f t="shared" si="25"/>
        <v>0</v>
      </c>
      <c r="Z350" s="1">
        <f t="shared" si="26"/>
        <v>0</v>
      </c>
      <c r="AA350" s="31">
        <f>IFERROR(VLOOKUP(C350,'eindex _tget pp '!$A$4:$G$615,7,FALSE),0)</f>
        <v>0.52946393400000002</v>
      </c>
      <c r="AB350" s="1">
        <f>VLOOKUP(A350,'ADM Details FY17'!$A$3:$AB$3515,28,FALSE)</f>
        <v>0</v>
      </c>
      <c r="AC350" s="1">
        <f t="shared" si="27"/>
        <v>0</v>
      </c>
      <c r="AD350" s="1">
        <f t="shared" si="28"/>
        <v>3.03</v>
      </c>
      <c r="AE350" s="1">
        <f t="shared" si="29"/>
        <v>75.75</v>
      </c>
    </row>
    <row r="351" spans="1:31" x14ac:dyDescent="0.25">
      <c r="A351" t="str">
        <f>B351&amp;"-"&amp;COUNTIF($B$3:B351,B351)</f>
        <v>236-197</v>
      </c>
      <c r="B351">
        <v>236</v>
      </c>
      <c r="C351" s="18">
        <f>VLOOKUP(A351,'ADM Details FY17'!$A$3:$D$3515,4,FALSE)</f>
        <v>47019</v>
      </c>
      <c r="D351" s="1">
        <f>VLOOKUP(A351,'ADM Details FY17'!$A$3:$E$3515,5,FALSE)</f>
        <v>12.65</v>
      </c>
      <c r="E351" s="1">
        <f>VLOOKUP(A351,'ADM Details FY17'!$A$3:$F$3515,6,FALSE)</f>
        <v>0</v>
      </c>
      <c r="F351" s="1">
        <f>VLOOKUP(A351,'ADM Details FY17'!$A$3:$G$3515,7,FALSE)</f>
        <v>3.43</v>
      </c>
      <c r="G351" s="1">
        <f>VLOOKUP(A351,'ADM Details FY17'!$A$3:$H$3515,8,FALSE)</f>
        <v>0</v>
      </c>
      <c r="H351" s="1">
        <f>VLOOKUP(A351,'ADM Details FY17'!$A$3:$I$3515,9,FALSE)</f>
        <v>0</v>
      </c>
      <c r="I351" s="1">
        <f>VLOOKUP(A351,'ADM Details FY17'!$A$3:$J$3517,10,FALSE)</f>
        <v>0</v>
      </c>
      <c r="J351" s="1">
        <f>VLOOKUP(A351,'ADM Details FY17'!$A$3:$K$3515,11,FALSE)</f>
        <v>0</v>
      </c>
      <c r="K351" s="1">
        <f>VLOOKUP(A351,'ADM Details FY17'!$A$3:$M$3515,13,FALSE)</f>
        <v>2</v>
      </c>
      <c r="L351" s="1">
        <f>VLOOKUP(A351,'ADM Details FY17'!$A$3:$O$3515,15,FALSE)</f>
        <v>0</v>
      </c>
      <c r="M351" s="1">
        <f>VLOOKUP(A351,'ADM Details FY17'!$A$3:$P$3515,16,FALSE)</f>
        <v>0</v>
      </c>
      <c r="N351" s="1">
        <f>VLOOKUP(A351,'ADM Details FY17'!$A$3:$Q$3515,17,FALSE)</f>
        <v>0</v>
      </c>
      <c r="O351" s="1">
        <f>VLOOKUP(A351,'ADM Details FY17'!$A$3:$S$3515,19,FALSE)</f>
        <v>0</v>
      </c>
      <c r="P351" s="1">
        <f>VLOOKUP(A351,'ADM Details FY17'!$A$3:$U$3515,21,FALSE)</f>
        <v>0.38</v>
      </c>
      <c r="Q351" s="1">
        <f>VLOOKUP(A351,'ADM Details FY17'!$A$3:$V$3515,22,FALSE)</f>
        <v>0</v>
      </c>
      <c r="R351" s="1">
        <f>VLOOKUP(A351,'ADM Details FY17'!$A$3:$W$3515,23,FALSE)</f>
        <v>0</v>
      </c>
      <c r="S351" s="1">
        <f>VLOOKUP(A351,'ADM Details FY17'!$A$3:$X$3515,24,FALSE)</f>
        <v>0</v>
      </c>
      <c r="T351" s="1">
        <f>VLOOKUP(A351,'ADM Details FY17'!$A$3:$Y$3515,25,FALSE)</f>
        <v>0.6</v>
      </c>
      <c r="U351" s="1">
        <f>VLOOKUP(A351,'ADM Details FY17'!$A$3:$AA$3515,27,FALSE)</f>
        <v>0</v>
      </c>
      <c r="V351" s="1">
        <f>IFERROR(VLOOKUP(C351,'eindex _tget pp '!$A$4:$E$615,5,FALSE),0)</f>
        <v>156.24796476641458</v>
      </c>
      <c r="W351" s="31">
        <f>IFERROR(VLOOKUP(C351,'eindex _tget pp '!$A$4:$F$615,6,FALSE),0)</f>
        <v>0.28475252620000002</v>
      </c>
      <c r="X351" s="4">
        <f>IFERROR(VLOOKUP(B351,'eschools 16'!$A$2:$F$25,6,FALSE),1)</f>
        <v>2</v>
      </c>
      <c r="Y351" s="1">
        <f t="shared" si="25"/>
        <v>0</v>
      </c>
      <c r="Z351" s="1">
        <f t="shared" si="26"/>
        <v>0</v>
      </c>
      <c r="AA351" s="31">
        <f>IFERROR(VLOOKUP(C351,'eindex _tget pp '!$A$4:$G$615,7,FALSE),0)</f>
        <v>0.40680514600000001</v>
      </c>
      <c r="AB351" s="1">
        <f>VLOOKUP(A351,'ADM Details FY17'!$A$3:$AB$3515,28,FALSE)</f>
        <v>0</v>
      </c>
      <c r="AC351" s="1">
        <f t="shared" si="27"/>
        <v>0</v>
      </c>
      <c r="AD351" s="1">
        <f t="shared" si="28"/>
        <v>12.65</v>
      </c>
      <c r="AE351" s="1">
        <f t="shared" si="29"/>
        <v>316.25</v>
      </c>
    </row>
    <row r="352" spans="1:31" x14ac:dyDescent="0.25">
      <c r="A352" t="str">
        <f>B352&amp;"-"&amp;COUNTIF($B$3:B352,B352)</f>
        <v>236-198</v>
      </c>
      <c r="B352">
        <v>236</v>
      </c>
      <c r="C352" s="18">
        <f>VLOOKUP(A352,'ADM Details FY17'!$A$3:$D$3515,4,FALSE)</f>
        <v>44123</v>
      </c>
      <c r="D352" s="1">
        <f>VLOOKUP(A352,'ADM Details FY17'!$A$3:$E$3515,5,FALSE)</f>
        <v>4.2300000000000004</v>
      </c>
      <c r="E352" s="1">
        <f>VLOOKUP(A352,'ADM Details FY17'!$A$3:$F$3515,6,FALSE)</f>
        <v>0</v>
      </c>
      <c r="F352" s="1">
        <f>VLOOKUP(A352,'ADM Details FY17'!$A$3:$G$3515,7,FALSE)</f>
        <v>0</v>
      </c>
      <c r="G352" s="1">
        <f>VLOOKUP(A352,'ADM Details FY17'!$A$3:$H$3515,8,FALSE)</f>
        <v>0.17</v>
      </c>
      <c r="H352" s="1">
        <f>VLOOKUP(A352,'ADM Details FY17'!$A$3:$I$3515,9,FALSE)</f>
        <v>0</v>
      </c>
      <c r="I352" s="1">
        <f>VLOOKUP(A352,'ADM Details FY17'!$A$3:$J$3517,10,FALSE)</f>
        <v>0</v>
      </c>
      <c r="J352" s="1">
        <f>VLOOKUP(A352,'ADM Details FY17'!$A$3:$K$3515,11,FALSE)</f>
        <v>0</v>
      </c>
      <c r="K352" s="1">
        <f>VLOOKUP(A352,'ADM Details FY17'!$A$3:$M$3515,13,FALSE)</f>
        <v>0.17</v>
      </c>
      <c r="L352" s="1">
        <f>VLOOKUP(A352,'ADM Details FY17'!$A$3:$O$3515,15,FALSE)</f>
        <v>0</v>
      </c>
      <c r="M352" s="1">
        <f>VLOOKUP(A352,'ADM Details FY17'!$A$3:$P$3515,16,FALSE)</f>
        <v>0</v>
      </c>
      <c r="N352" s="1">
        <f>VLOOKUP(A352,'ADM Details FY17'!$A$3:$Q$3515,17,FALSE)</f>
        <v>0</v>
      </c>
      <c r="O352" s="1">
        <f>VLOOKUP(A352,'ADM Details FY17'!$A$3:$S$3515,19,FALSE)</f>
        <v>0</v>
      </c>
      <c r="P352" s="1">
        <f>VLOOKUP(A352,'ADM Details FY17'!$A$3:$U$3515,21,FALSE)</f>
        <v>0.26</v>
      </c>
      <c r="Q352" s="1">
        <f>VLOOKUP(A352,'ADM Details FY17'!$A$3:$V$3515,22,FALSE)</f>
        <v>0</v>
      </c>
      <c r="R352" s="1">
        <f>VLOOKUP(A352,'ADM Details FY17'!$A$3:$W$3515,23,FALSE)</f>
        <v>0</v>
      </c>
      <c r="S352" s="1">
        <f>VLOOKUP(A352,'ADM Details FY17'!$A$3:$X$3515,24,FALSE)</f>
        <v>0</v>
      </c>
      <c r="T352" s="1">
        <f>VLOOKUP(A352,'ADM Details FY17'!$A$3:$Y$3515,25,FALSE)</f>
        <v>0.27</v>
      </c>
      <c r="U352" s="1">
        <f>VLOOKUP(A352,'ADM Details FY17'!$A$3:$AA$3515,27,FALSE)</f>
        <v>0</v>
      </c>
      <c r="V352" s="1">
        <f>IFERROR(VLOOKUP(C352,'eindex _tget pp '!$A$4:$E$615,5,FALSE),0)</f>
        <v>827.4698473127861</v>
      </c>
      <c r="W352" s="31">
        <f>IFERROR(VLOOKUP(C352,'eindex _tget pp '!$A$4:$F$615,6,FALSE),0)</f>
        <v>1.808823657</v>
      </c>
      <c r="X352" s="4">
        <f>IFERROR(VLOOKUP(B352,'eschools 16'!$A$2:$F$25,6,FALSE),1)</f>
        <v>2</v>
      </c>
      <c r="Y352" s="1">
        <f t="shared" si="25"/>
        <v>0</v>
      </c>
      <c r="Z352" s="1">
        <f t="shared" si="26"/>
        <v>0</v>
      </c>
      <c r="AA352" s="31">
        <f>IFERROR(VLOOKUP(C352,'eindex _tget pp '!$A$4:$G$615,7,FALSE),0)</f>
        <v>0.62260617500000004</v>
      </c>
      <c r="AB352" s="1">
        <f>VLOOKUP(A352,'ADM Details FY17'!$A$3:$AB$3515,28,FALSE)</f>
        <v>0</v>
      </c>
      <c r="AC352" s="1">
        <f t="shared" si="27"/>
        <v>0</v>
      </c>
      <c r="AD352" s="1">
        <f t="shared" si="28"/>
        <v>4.2300000000000004</v>
      </c>
      <c r="AE352" s="1">
        <f t="shared" si="29"/>
        <v>105.75000000000001</v>
      </c>
    </row>
    <row r="353" spans="1:31" x14ac:dyDescent="0.25">
      <c r="A353" t="str">
        <f>B353&amp;"-"&amp;COUNTIF($B$3:B353,B353)</f>
        <v>236-199</v>
      </c>
      <c r="B353">
        <v>236</v>
      </c>
      <c r="C353" s="18">
        <f>VLOOKUP(A353,'ADM Details FY17'!$A$3:$D$3515,4,FALSE)</f>
        <v>47571</v>
      </c>
      <c r="D353" s="1">
        <f>VLOOKUP(A353,'ADM Details FY17'!$A$3:$E$3515,5,FALSE)</f>
        <v>0.91</v>
      </c>
      <c r="E353" s="1">
        <f>VLOOKUP(A353,'ADM Details FY17'!$A$3:$F$3515,6,FALSE)</f>
        <v>0.43</v>
      </c>
      <c r="F353" s="1">
        <f>VLOOKUP(A353,'ADM Details FY17'!$A$3:$G$3515,7,FALSE)</f>
        <v>0</v>
      </c>
      <c r="G353" s="1">
        <f>VLOOKUP(A353,'ADM Details FY17'!$A$3:$H$3515,8,FALSE)</f>
        <v>0</v>
      </c>
      <c r="H353" s="1">
        <f>VLOOKUP(A353,'ADM Details FY17'!$A$3:$I$3515,9,FALSE)</f>
        <v>0</v>
      </c>
      <c r="I353" s="1">
        <f>VLOOKUP(A353,'ADM Details FY17'!$A$3:$J$3517,10,FALSE)</f>
        <v>0</v>
      </c>
      <c r="J353" s="1">
        <f>VLOOKUP(A353,'ADM Details FY17'!$A$3:$K$3515,11,FALSE)</f>
        <v>0</v>
      </c>
      <c r="K353" s="1">
        <f>VLOOKUP(A353,'ADM Details FY17'!$A$3:$M$3515,13,FALSE)</f>
        <v>0.57999999999999996</v>
      </c>
      <c r="L353" s="1">
        <f>VLOOKUP(A353,'ADM Details FY17'!$A$3:$O$3515,15,FALSE)</f>
        <v>0</v>
      </c>
      <c r="M353" s="1">
        <f>VLOOKUP(A353,'ADM Details FY17'!$A$3:$P$3515,16,FALSE)</f>
        <v>0</v>
      </c>
      <c r="N353" s="1">
        <f>VLOOKUP(A353,'ADM Details FY17'!$A$3:$Q$3515,17,FALSE)</f>
        <v>0</v>
      </c>
      <c r="O353" s="1">
        <f>VLOOKUP(A353,'ADM Details FY17'!$A$3:$S$3515,19,FALSE)</f>
        <v>0</v>
      </c>
      <c r="P353" s="1">
        <f>VLOOKUP(A353,'ADM Details FY17'!$A$3:$U$3515,21,FALSE)</f>
        <v>0</v>
      </c>
      <c r="Q353" s="1">
        <f>VLOOKUP(A353,'ADM Details FY17'!$A$3:$V$3515,22,FALSE)</f>
        <v>0</v>
      </c>
      <c r="R353" s="1">
        <f>VLOOKUP(A353,'ADM Details FY17'!$A$3:$W$3515,23,FALSE)</f>
        <v>0</v>
      </c>
      <c r="S353" s="1">
        <f>VLOOKUP(A353,'ADM Details FY17'!$A$3:$X$3515,24,FALSE)</f>
        <v>0</v>
      </c>
      <c r="T353" s="1">
        <f>VLOOKUP(A353,'ADM Details FY17'!$A$3:$Y$3515,25,FALSE)</f>
        <v>0.2</v>
      </c>
      <c r="U353" s="1">
        <f>VLOOKUP(A353,'ADM Details FY17'!$A$3:$AA$3515,27,FALSE)</f>
        <v>0</v>
      </c>
      <c r="V353" s="1">
        <f>IFERROR(VLOOKUP(C353,'eindex _tget pp '!$A$4:$E$615,5,FALSE),0)</f>
        <v>404.20817534675507</v>
      </c>
      <c r="W353" s="31">
        <f>IFERROR(VLOOKUP(C353,'eindex _tget pp '!$A$4:$F$615,6,FALSE),0)</f>
        <v>0.36697415570000003</v>
      </c>
      <c r="X353" s="4">
        <f>IFERROR(VLOOKUP(B353,'eschools 16'!$A$2:$F$25,6,FALSE),1)</f>
        <v>2</v>
      </c>
      <c r="Y353" s="1">
        <f t="shared" si="25"/>
        <v>0</v>
      </c>
      <c r="Z353" s="1">
        <f t="shared" si="26"/>
        <v>0</v>
      </c>
      <c r="AA353" s="31">
        <f>IFERROR(VLOOKUP(C353,'eindex _tget pp '!$A$4:$G$615,7,FALSE),0)</f>
        <v>0.48328323000000001</v>
      </c>
      <c r="AB353" s="1">
        <f>VLOOKUP(A353,'ADM Details FY17'!$A$3:$AB$3515,28,FALSE)</f>
        <v>0</v>
      </c>
      <c r="AC353" s="1">
        <f t="shared" si="27"/>
        <v>0</v>
      </c>
      <c r="AD353" s="1">
        <f t="shared" si="28"/>
        <v>0.91</v>
      </c>
      <c r="AE353" s="1">
        <f t="shared" si="29"/>
        <v>22.75</v>
      </c>
    </row>
    <row r="354" spans="1:31" x14ac:dyDescent="0.25">
      <c r="A354" t="str">
        <f>B354&amp;"-"&amp;COUNTIF($B$3:B354,B354)</f>
        <v>236-200</v>
      </c>
      <c r="B354">
        <v>236</v>
      </c>
      <c r="C354" s="18">
        <f>VLOOKUP(A354,'ADM Details FY17'!$A$3:$D$3515,4,FALSE)</f>
        <v>49700</v>
      </c>
      <c r="D354" s="1">
        <f>VLOOKUP(A354,'ADM Details FY17'!$A$3:$E$3515,5,FALSE)</f>
        <v>1.43</v>
      </c>
      <c r="E354" s="1">
        <f>VLOOKUP(A354,'ADM Details FY17'!$A$3:$F$3515,6,FALSE)</f>
        <v>0</v>
      </c>
      <c r="F354" s="1">
        <f>VLOOKUP(A354,'ADM Details FY17'!$A$3:$G$3515,7,FALSE)</f>
        <v>0.43</v>
      </c>
      <c r="G354" s="1">
        <f>VLOOKUP(A354,'ADM Details FY17'!$A$3:$H$3515,8,FALSE)</f>
        <v>0</v>
      </c>
      <c r="H354" s="1">
        <f>VLOOKUP(A354,'ADM Details FY17'!$A$3:$I$3515,9,FALSE)</f>
        <v>0</v>
      </c>
      <c r="I354" s="1">
        <f>VLOOKUP(A354,'ADM Details FY17'!$A$3:$J$3517,10,FALSE)</f>
        <v>0</v>
      </c>
      <c r="J354" s="1">
        <f>VLOOKUP(A354,'ADM Details FY17'!$A$3:$K$3515,11,FALSE)</f>
        <v>0</v>
      </c>
      <c r="K354" s="1">
        <f>VLOOKUP(A354,'ADM Details FY17'!$A$3:$M$3515,13,FALSE)</f>
        <v>0.43</v>
      </c>
      <c r="L354" s="1">
        <f>VLOOKUP(A354,'ADM Details FY17'!$A$3:$O$3515,15,FALSE)</f>
        <v>0</v>
      </c>
      <c r="M354" s="1">
        <f>VLOOKUP(A354,'ADM Details FY17'!$A$3:$P$3515,16,FALSE)</f>
        <v>0</v>
      </c>
      <c r="N354" s="1">
        <f>VLOOKUP(A354,'ADM Details FY17'!$A$3:$Q$3515,17,FALSE)</f>
        <v>0</v>
      </c>
      <c r="O354" s="1">
        <f>VLOOKUP(A354,'ADM Details FY17'!$A$3:$S$3515,19,FALSE)</f>
        <v>0</v>
      </c>
      <c r="P354" s="1">
        <f>VLOOKUP(A354,'ADM Details FY17'!$A$3:$U$3515,21,FALSE)</f>
        <v>0</v>
      </c>
      <c r="Q354" s="1">
        <f>VLOOKUP(A354,'ADM Details FY17'!$A$3:$V$3515,22,FALSE)</f>
        <v>0</v>
      </c>
      <c r="R354" s="1">
        <f>VLOOKUP(A354,'ADM Details FY17'!$A$3:$W$3515,23,FALSE)</f>
        <v>0</v>
      </c>
      <c r="S354" s="1">
        <f>VLOOKUP(A354,'ADM Details FY17'!$A$3:$X$3515,24,FALSE)</f>
        <v>0</v>
      </c>
      <c r="T354" s="1">
        <f>VLOOKUP(A354,'ADM Details FY17'!$A$3:$Y$3515,25,FALSE)</f>
        <v>0.2</v>
      </c>
      <c r="U354" s="1">
        <f>VLOOKUP(A354,'ADM Details FY17'!$A$3:$AA$3515,27,FALSE)</f>
        <v>0</v>
      </c>
      <c r="V354" s="1">
        <f>IFERROR(VLOOKUP(C354,'eindex _tget pp '!$A$4:$E$615,5,FALSE),0)</f>
        <v>210.48558598599212</v>
      </c>
      <c r="W354" s="31">
        <f>IFERROR(VLOOKUP(C354,'eindex _tget pp '!$A$4:$F$615,6,FALSE),0)</f>
        <v>0.27223879960000003</v>
      </c>
      <c r="X354" s="4">
        <f>IFERROR(VLOOKUP(B354,'eschools 16'!$A$2:$F$25,6,FALSE),1)</f>
        <v>2</v>
      </c>
      <c r="Y354" s="1">
        <f t="shared" si="25"/>
        <v>0</v>
      </c>
      <c r="Z354" s="1">
        <f t="shared" si="26"/>
        <v>0</v>
      </c>
      <c r="AA354" s="31">
        <f>IFERROR(VLOOKUP(C354,'eindex _tget pp '!$A$4:$G$615,7,FALSE),0)</f>
        <v>0.38368854299999999</v>
      </c>
      <c r="AB354" s="1">
        <f>VLOOKUP(A354,'ADM Details FY17'!$A$3:$AB$3515,28,FALSE)</f>
        <v>0</v>
      </c>
      <c r="AC354" s="1">
        <f t="shared" si="27"/>
        <v>0</v>
      </c>
      <c r="AD354" s="1">
        <f t="shared" si="28"/>
        <v>1.43</v>
      </c>
      <c r="AE354" s="1">
        <f t="shared" si="29"/>
        <v>35.75</v>
      </c>
    </row>
    <row r="355" spans="1:31" x14ac:dyDescent="0.25">
      <c r="A355" t="str">
        <f>B355&amp;"-"&amp;COUNTIF($B$3:B355,B355)</f>
        <v>236-201</v>
      </c>
      <c r="B355">
        <v>236</v>
      </c>
      <c r="C355" s="18">
        <f>VLOOKUP(A355,'ADM Details FY17'!$A$3:$D$3515,4,FALSE)</f>
        <v>50161</v>
      </c>
      <c r="D355" s="1">
        <f>VLOOKUP(A355,'ADM Details FY17'!$A$3:$E$3515,5,FALSE)</f>
        <v>5.32</v>
      </c>
      <c r="E355" s="1">
        <f>VLOOKUP(A355,'ADM Details FY17'!$A$3:$F$3515,6,FALSE)</f>
        <v>0</v>
      </c>
      <c r="F355" s="1">
        <f>VLOOKUP(A355,'ADM Details FY17'!$A$3:$G$3515,7,FALSE)</f>
        <v>1</v>
      </c>
      <c r="G355" s="1">
        <f>VLOOKUP(A355,'ADM Details FY17'!$A$3:$H$3515,8,FALSE)</f>
        <v>0</v>
      </c>
      <c r="H355" s="1">
        <f>VLOOKUP(A355,'ADM Details FY17'!$A$3:$I$3515,9,FALSE)</f>
        <v>0</v>
      </c>
      <c r="I355" s="1">
        <f>VLOOKUP(A355,'ADM Details FY17'!$A$3:$J$3517,10,FALSE)</f>
        <v>0</v>
      </c>
      <c r="J355" s="1">
        <f>VLOOKUP(A355,'ADM Details FY17'!$A$3:$K$3515,11,FALSE)</f>
        <v>0</v>
      </c>
      <c r="K355" s="1">
        <f>VLOOKUP(A355,'ADM Details FY17'!$A$3:$M$3515,13,FALSE)</f>
        <v>2</v>
      </c>
      <c r="L355" s="1">
        <f>VLOOKUP(A355,'ADM Details FY17'!$A$3:$O$3515,15,FALSE)</f>
        <v>0</v>
      </c>
      <c r="M355" s="1">
        <f>VLOOKUP(A355,'ADM Details FY17'!$A$3:$P$3515,16,FALSE)</f>
        <v>0</v>
      </c>
      <c r="N355" s="1">
        <f>VLOOKUP(A355,'ADM Details FY17'!$A$3:$Q$3515,17,FALSE)</f>
        <v>0</v>
      </c>
      <c r="O355" s="1">
        <f>VLOOKUP(A355,'ADM Details FY17'!$A$3:$S$3515,19,FALSE)</f>
        <v>0</v>
      </c>
      <c r="P355" s="1">
        <f>VLOOKUP(A355,'ADM Details FY17'!$A$3:$U$3515,21,FALSE)</f>
        <v>0</v>
      </c>
      <c r="Q355" s="1">
        <f>VLOOKUP(A355,'ADM Details FY17'!$A$3:$V$3515,22,FALSE)</f>
        <v>0</v>
      </c>
      <c r="R355" s="1">
        <f>VLOOKUP(A355,'ADM Details FY17'!$A$3:$W$3515,23,FALSE)</f>
        <v>0</v>
      </c>
      <c r="S355" s="1">
        <f>VLOOKUP(A355,'ADM Details FY17'!$A$3:$X$3515,24,FALSE)</f>
        <v>0</v>
      </c>
      <c r="T355" s="1">
        <f>VLOOKUP(A355,'ADM Details FY17'!$A$3:$Y$3515,25,FALSE)</f>
        <v>0.2</v>
      </c>
      <c r="U355" s="1">
        <f>VLOOKUP(A355,'ADM Details FY17'!$A$3:$AA$3515,27,FALSE)</f>
        <v>0</v>
      </c>
      <c r="V355" s="1">
        <f>IFERROR(VLOOKUP(C355,'eindex _tget pp '!$A$4:$E$615,5,FALSE),0)</f>
        <v>0</v>
      </c>
      <c r="W355" s="31">
        <f>IFERROR(VLOOKUP(C355,'eindex _tget pp '!$A$4:$F$615,6,FALSE),0)</f>
        <v>0.78539920559999998</v>
      </c>
      <c r="X355" s="4">
        <f>IFERROR(VLOOKUP(B355,'eschools 16'!$A$2:$F$25,6,FALSE),1)</f>
        <v>2</v>
      </c>
      <c r="Y355" s="1">
        <f t="shared" si="25"/>
        <v>0</v>
      </c>
      <c r="Z355" s="1">
        <f t="shared" si="26"/>
        <v>0</v>
      </c>
      <c r="AA355" s="31">
        <f>IFERROR(VLOOKUP(C355,'eindex _tget pp '!$A$4:$G$615,7,FALSE),0)</f>
        <v>0.32772964700000001</v>
      </c>
      <c r="AB355" s="1">
        <f>VLOOKUP(A355,'ADM Details FY17'!$A$3:$AB$3515,28,FALSE)</f>
        <v>0</v>
      </c>
      <c r="AC355" s="1">
        <f t="shared" si="27"/>
        <v>0</v>
      </c>
      <c r="AD355" s="1">
        <f t="shared" si="28"/>
        <v>5.32</v>
      </c>
      <c r="AE355" s="1">
        <f t="shared" si="29"/>
        <v>133</v>
      </c>
    </row>
    <row r="356" spans="1:31" x14ac:dyDescent="0.25">
      <c r="A356" t="str">
        <f>B356&amp;"-"&amp;COUNTIF($B$3:B356,B356)</f>
        <v>236-202</v>
      </c>
      <c r="B356">
        <v>236</v>
      </c>
      <c r="C356" s="18">
        <f>VLOOKUP(A356,'ADM Details FY17'!$A$3:$D$3515,4,FALSE)</f>
        <v>48751</v>
      </c>
      <c r="D356" s="1">
        <f>VLOOKUP(A356,'ADM Details FY17'!$A$3:$E$3515,5,FALSE)</f>
        <v>27.48</v>
      </c>
      <c r="E356" s="1">
        <f>VLOOKUP(A356,'ADM Details FY17'!$A$3:$F$3515,6,FALSE)</f>
        <v>0</v>
      </c>
      <c r="F356" s="1">
        <f>VLOOKUP(A356,'ADM Details FY17'!$A$3:$G$3515,7,FALSE)</f>
        <v>0</v>
      </c>
      <c r="G356" s="1">
        <f>VLOOKUP(A356,'ADM Details FY17'!$A$3:$H$3515,8,FALSE)</f>
        <v>0</v>
      </c>
      <c r="H356" s="1">
        <f>VLOOKUP(A356,'ADM Details FY17'!$A$3:$I$3515,9,FALSE)</f>
        <v>0</v>
      </c>
      <c r="I356" s="1">
        <f>VLOOKUP(A356,'ADM Details FY17'!$A$3:$J$3517,10,FALSE)</f>
        <v>0</v>
      </c>
      <c r="J356" s="1">
        <f>VLOOKUP(A356,'ADM Details FY17'!$A$3:$K$3515,11,FALSE)</f>
        <v>2</v>
      </c>
      <c r="K356" s="1">
        <f>VLOOKUP(A356,'ADM Details FY17'!$A$3:$M$3515,13,FALSE)</f>
        <v>10.74</v>
      </c>
      <c r="L356" s="1">
        <f>VLOOKUP(A356,'ADM Details FY17'!$A$3:$O$3515,15,FALSE)</f>
        <v>0</v>
      </c>
      <c r="M356" s="1">
        <f>VLOOKUP(A356,'ADM Details FY17'!$A$3:$P$3515,16,FALSE)</f>
        <v>0</v>
      </c>
      <c r="N356" s="1">
        <f>VLOOKUP(A356,'ADM Details FY17'!$A$3:$Q$3515,17,FALSE)</f>
        <v>0</v>
      </c>
      <c r="O356" s="1">
        <f>VLOOKUP(A356,'ADM Details FY17'!$A$3:$S$3515,19,FALSE)</f>
        <v>0</v>
      </c>
      <c r="P356" s="1">
        <f>VLOOKUP(A356,'ADM Details FY17'!$A$3:$U$3515,21,FALSE)</f>
        <v>0.26</v>
      </c>
      <c r="Q356" s="1">
        <f>VLOOKUP(A356,'ADM Details FY17'!$A$3:$V$3515,22,FALSE)</f>
        <v>0</v>
      </c>
      <c r="R356" s="1">
        <f>VLOOKUP(A356,'ADM Details FY17'!$A$3:$W$3515,23,FALSE)</f>
        <v>0</v>
      </c>
      <c r="S356" s="1">
        <f>VLOOKUP(A356,'ADM Details FY17'!$A$3:$X$3515,24,FALSE)</f>
        <v>0</v>
      </c>
      <c r="T356" s="1">
        <f>VLOOKUP(A356,'ADM Details FY17'!$A$3:$Y$3515,25,FALSE)</f>
        <v>1.1200000000000001</v>
      </c>
      <c r="U356" s="1">
        <f>VLOOKUP(A356,'ADM Details FY17'!$A$3:$AA$3515,27,FALSE)</f>
        <v>0</v>
      </c>
      <c r="V356" s="1">
        <f>IFERROR(VLOOKUP(C356,'eindex _tget pp '!$A$4:$E$615,5,FALSE),0)</f>
        <v>552.95009786741275</v>
      </c>
      <c r="W356" s="31">
        <f>IFERROR(VLOOKUP(C356,'eindex _tget pp '!$A$4:$F$615,6,FALSE),0)</f>
        <v>1.0961041440999999</v>
      </c>
      <c r="X356" s="4">
        <f>IFERROR(VLOOKUP(B356,'eschools 16'!$A$2:$F$25,6,FALSE),1)</f>
        <v>2</v>
      </c>
      <c r="Y356" s="1">
        <f t="shared" si="25"/>
        <v>0</v>
      </c>
      <c r="Z356" s="1">
        <f t="shared" si="26"/>
        <v>0</v>
      </c>
      <c r="AA356" s="31">
        <f>IFERROR(VLOOKUP(C356,'eindex _tget pp '!$A$4:$G$615,7,FALSE),0)</f>
        <v>0.61078917499999996</v>
      </c>
      <c r="AB356" s="1">
        <f>VLOOKUP(A356,'ADM Details FY17'!$A$3:$AB$3515,28,FALSE)</f>
        <v>0</v>
      </c>
      <c r="AC356" s="1">
        <f t="shared" si="27"/>
        <v>0</v>
      </c>
      <c r="AD356" s="1">
        <f t="shared" si="28"/>
        <v>27.48</v>
      </c>
      <c r="AE356" s="1">
        <f t="shared" si="29"/>
        <v>687</v>
      </c>
    </row>
    <row r="357" spans="1:31" x14ac:dyDescent="0.25">
      <c r="A357" t="str">
        <f>B357&amp;"-"&amp;COUNTIF($B$3:B357,B357)</f>
        <v>236-203</v>
      </c>
      <c r="B357">
        <v>236</v>
      </c>
      <c r="C357" s="18">
        <f>VLOOKUP(A357,'ADM Details FY17'!$A$3:$D$3515,4,FALSE)</f>
        <v>50021</v>
      </c>
      <c r="D357" s="1">
        <f>VLOOKUP(A357,'ADM Details FY17'!$A$3:$E$3515,5,FALSE)</f>
        <v>5.96</v>
      </c>
      <c r="E357" s="1">
        <f>VLOOKUP(A357,'ADM Details FY17'!$A$3:$F$3515,6,FALSE)</f>
        <v>0</v>
      </c>
      <c r="F357" s="1">
        <f>VLOOKUP(A357,'ADM Details FY17'!$A$3:$G$3515,7,FALSE)</f>
        <v>0</v>
      </c>
      <c r="G357" s="1">
        <f>VLOOKUP(A357,'ADM Details FY17'!$A$3:$H$3515,8,FALSE)</f>
        <v>0</v>
      </c>
      <c r="H357" s="1">
        <f>VLOOKUP(A357,'ADM Details FY17'!$A$3:$I$3515,9,FALSE)</f>
        <v>0</v>
      </c>
      <c r="I357" s="1">
        <f>VLOOKUP(A357,'ADM Details FY17'!$A$3:$J$3517,10,FALSE)</f>
        <v>0</v>
      </c>
      <c r="J357" s="1">
        <f>VLOOKUP(A357,'ADM Details FY17'!$A$3:$K$3515,11,FALSE)</f>
        <v>0</v>
      </c>
      <c r="K357" s="1">
        <f>VLOOKUP(A357,'ADM Details FY17'!$A$3:$M$3515,13,FALSE)</f>
        <v>0</v>
      </c>
      <c r="L357" s="1">
        <f>VLOOKUP(A357,'ADM Details FY17'!$A$3:$O$3515,15,FALSE)</f>
        <v>0</v>
      </c>
      <c r="M357" s="1">
        <f>VLOOKUP(A357,'ADM Details FY17'!$A$3:$P$3515,16,FALSE)</f>
        <v>0</v>
      </c>
      <c r="N357" s="1">
        <f>VLOOKUP(A357,'ADM Details FY17'!$A$3:$Q$3515,17,FALSE)</f>
        <v>0</v>
      </c>
      <c r="O357" s="1">
        <f>VLOOKUP(A357,'ADM Details FY17'!$A$3:$S$3515,19,FALSE)</f>
        <v>0</v>
      </c>
      <c r="P357" s="1">
        <f>VLOOKUP(A357,'ADM Details FY17'!$A$3:$U$3515,21,FALSE)</f>
        <v>0</v>
      </c>
      <c r="Q357" s="1">
        <f>VLOOKUP(A357,'ADM Details FY17'!$A$3:$V$3515,22,FALSE)</f>
        <v>0</v>
      </c>
      <c r="R357" s="1">
        <f>VLOOKUP(A357,'ADM Details FY17'!$A$3:$W$3515,23,FALSE)</f>
        <v>0</v>
      </c>
      <c r="S357" s="1">
        <f>VLOOKUP(A357,'ADM Details FY17'!$A$3:$X$3515,24,FALSE)</f>
        <v>0</v>
      </c>
      <c r="T357" s="1">
        <f>VLOOKUP(A357,'ADM Details FY17'!$A$3:$Y$3515,25,FALSE)</f>
        <v>0</v>
      </c>
      <c r="U357" s="1">
        <f>VLOOKUP(A357,'ADM Details FY17'!$A$3:$AA$3515,27,FALSE)</f>
        <v>0</v>
      </c>
      <c r="V357" s="1">
        <f>IFERROR(VLOOKUP(C357,'eindex _tget pp '!$A$4:$E$615,5,FALSE),0)</f>
        <v>0</v>
      </c>
      <c r="W357" s="31">
        <f>IFERROR(VLOOKUP(C357,'eindex _tget pp '!$A$4:$F$615,6,FALSE),0)</f>
        <v>1.21218323E-2</v>
      </c>
      <c r="X357" s="4">
        <f>IFERROR(VLOOKUP(B357,'eschools 16'!$A$2:$F$25,6,FALSE),1)</f>
        <v>2</v>
      </c>
      <c r="Y357" s="1">
        <f t="shared" si="25"/>
        <v>0</v>
      </c>
      <c r="Z357" s="1">
        <f t="shared" si="26"/>
        <v>0</v>
      </c>
      <c r="AA357" s="31">
        <f>IFERROR(VLOOKUP(C357,'eindex _tget pp '!$A$4:$G$615,7,FALSE),0)</f>
        <v>0.22606103399999999</v>
      </c>
      <c r="AB357" s="1">
        <f>VLOOKUP(A357,'ADM Details FY17'!$A$3:$AB$3515,28,FALSE)</f>
        <v>0</v>
      </c>
      <c r="AC357" s="1">
        <f t="shared" si="27"/>
        <v>0</v>
      </c>
      <c r="AD357" s="1">
        <f t="shared" si="28"/>
        <v>5.96</v>
      </c>
      <c r="AE357" s="1">
        <f t="shared" si="29"/>
        <v>149</v>
      </c>
    </row>
    <row r="358" spans="1:31" x14ac:dyDescent="0.25">
      <c r="A358" t="str">
        <f>B358&amp;"-"&amp;COUNTIF($B$3:B358,B358)</f>
        <v>236-204</v>
      </c>
      <c r="B358">
        <v>236</v>
      </c>
      <c r="C358" s="18">
        <f>VLOOKUP(A358,'ADM Details FY17'!$A$3:$D$3515,4,FALSE)</f>
        <v>44131</v>
      </c>
      <c r="D358" s="1">
        <f>VLOOKUP(A358,'ADM Details FY17'!$A$3:$E$3515,5,FALSE)</f>
        <v>2</v>
      </c>
      <c r="E358" s="1">
        <f>VLOOKUP(A358,'ADM Details FY17'!$A$3:$F$3515,6,FALSE)</f>
        <v>0</v>
      </c>
      <c r="F358" s="1">
        <f>VLOOKUP(A358,'ADM Details FY17'!$A$3:$G$3515,7,FALSE)</f>
        <v>0</v>
      </c>
      <c r="G358" s="1">
        <f>VLOOKUP(A358,'ADM Details FY17'!$A$3:$H$3515,8,FALSE)</f>
        <v>0</v>
      </c>
      <c r="H358" s="1">
        <f>VLOOKUP(A358,'ADM Details FY17'!$A$3:$I$3515,9,FALSE)</f>
        <v>0</v>
      </c>
      <c r="I358" s="1">
        <f>VLOOKUP(A358,'ADM Details FY17'!$A$3:$J$3517,10,FALSE)</f>
        <v>0</v>
      </c>
      <c r="J358" s="1">
        <f>VLOOKUP(A358,'ADM Details FY17'!$A$3:$K$3515,11,FALSE)</f>
        <v>0</v>
      </c>
      <c r="K358" s="1">
        <f>VLOOKUP(A358,'ADM Details FY17'!$A$3:$M$3515,13,FALSE)</f>
        <v>0</v>
      </c>
      <c r="L358" s="1">
        <f>VLOOKUP(A358,'ADM Details FY17'!$A$3:$O$3515,15,FALSE)</f>
        <v>0</v>
      </c>
      <c r="M358" s="1">
        <f>VLOOKUP(A358,'ADM Details FY17'!$A$3:$P$3515,16,FALSE)</f>
        <v>0</v>
      </c>
      <c r="N358" s="1">
        <f>VLOOKUP(A358,'ADM Details FY17'!$A$3:$Q$3515,17,FALSE)</f>
        <v>0</v>
      </c>
      <c r="O358" s="1">
        <f>VLOOKUP(A358,'ADM Details FY17'!$A$3:$S$3515,19,FALSE)</f>
        <v>0</v>
      </c>
      <c r="P358" s="1">
        <f>VLOOKUP(A358,'ADM Details FY17'!$A$3:$U$3515,21,FALSE)</f>
        <v>0</v>
      </c>
      <c r="Q358" s="1">
        <f>VLOOKUP(A358,'ADM Details FY17'!$A$3:$V$3515,22,FALSE)</f>
        <v>0</v>
      </c>
      <c r="R358" s="1">
        <f>VLOOKUP(A358,'ADM Details FY17'!$A$3:$W$3515,23,FALSE)</f>
        <v>0</v>
      </c>
      <c r="S358" s="1">
        <f>VLOOKUP(A358,'ADM Details FY17'!$A$3:$X$3515,24,FALSE)</f>
        <v>0</v>
      </c>
      <c r="T358" s="1">
        <f>VLOOKUP(A358,'ADM Details FY17'!$A$3:$Y$3515,25,FALSE)</f>
        <v>0.2</v>
      </c>
      <c r="U358" s="1">
        <f>VLOOKUP(A358,'ADM Details FY17'!$A$3:$AA$3515,27,FALSE)</f>
        <v>0</v>
      </c>
      <c r="V358" s="1">
        <f>IFERROR(VLOOKUP(C358,'eindex _tget pp '!$A$4:$E$615,5,FALSE),0)</f>
        <v>0</v>
      </c>
      <c r="W358" s="31">
        <f>IFERROR(VLOOKUP(C358,'eindex _tget pp '!$A$4:$F$615,6,FALSE),0)</f>
        <v>0.29989443910000002</v>
      </c>
      <c r="X358" s="4">
        <f>IFERROR(VLOOKUP(B358,'eschools 16'!$A$2:$F$25,6,FALSE),1)</f>
        <v>2</v>
      </c>
      <c r="Y358" s="1">
        <f t="shared" si="25"/>
        <v>0</v>
      </c>
      <c r="Z358" s="1">
        <f t="shared" si="26"/>
        <v>0</v>
      </c>
      <c r="AA358" s="31">
        <f>IFERROR(VLOOKUP(C358,'eindex _tget pp '!$A$4:$G$615,7,FALSE),0)</f>
        <v>0.19804205599999999</v>
      </c>
      <c r="AB358" s="1">
        <f>VLOOKUP(A358,'ADM Details FY17'!$A$3:$AB$3515,28,FALSE)</f>
        <v>0</v>
      </c>
      <c r="AC358" s="1">
        <f t="shared" si="27"/>
        <v>0</v>
      </c>
      <c r="AD358" s="1">
        <f t="shared" si="28"/>
        <v>2</v>
      </c>
      <c r="AE358" s="1">
        <f t="shared" si="29"/>
        <v>50</v>
      </c>
    </row>
    <row r="359" spans="1:31" x14ac:dyDescent="0.25">
      <c r="A359" t="str">
        <f>B359&amp;"-"&amp;COUNTIF($B$3:B359,B359)</f>
        <v>236-205</v>
      </c>
      <c r="B359">
        <v>236</v>
      </c>
      <c r="C359" s="18">
        <f>VLOOKUP(A359,'ADM Details FY17'!$A$3:$D$3515,4,FALSE)</f>
        <v>47803</v>
      </c>
      <c r="D359" s="1">
        <f>VLOOKUP(A359,'ADM Details FY17'!$A$3:$E$3515,5,FALSE)</f>
        <v>1.65</v>
      </c>
      <c r="E359" s="1">
        <f>VLOOKUP(A359,'ADM Details FY17'!$A$3:$F$3515,6,FALSE)</f>
        <v>0</v>
      </c>
      <c r="F359" s="1">
        <f>VLOOKUP(A359,'ADM Details FY17'!$A$3:$G$3515,7,FALSE)</f>
        <v>0</v>
      </c>
      <c r="G359" s="1">
        <f>VLOOKUP(A359,'ADM Details FY17'!$A$3:$H$3515,8,FALSE)</f>
        <v>0</v>
      </c>
      <c r="H359" s="1">
        <f>VLOOKUP(A359,'ADM Details FY17'!$A$3:$I$3515,9,FALSE)</f>
        <v>0</v>
      </c>
      <c r="I359" s="1">
        <f>VLOOKUP(A359,'ADM Details FY17'!$A$3:$J$3517,10,FALSE)</f>
        <v>0</v>
      </c>
      <c r="J359" s="1">
        <f>VLOOKUP(A359,'ADM Details FY17'!$A$3:$K$3515,11,FALSE)</f>
        <v>0</v>
      </c>
      <c r="K359" s="1">
        <f>VLOOKUP(A359,'ADM Details FY17'!$A$3:$M$3515,13,FALSE)</f>
        <v>1.65</v>
      </c>
      <c r="L359" s="1">
        <f>VLOOKUP(A359,'ADM Details FY17'!$A$3:$O$3515,15,FALSE)</f>
        <v>0</v>
      </c>
      <c r="M359" s="1">
        <f>VLOOKUP(A359,'ADM Details FY17'!$A$3:$P$3515,16,FALSE)</f>
        <v>0</v>
      </c>
      <c r="N359" s="1">
        <f>VLOOKUP(A359,'ADM Details FY17'!$A$3:$Q$3515,17,FALSE)</f>
        <v>0</v>
      </c>
      <c r="O359" s="1">
        <f>VLOOKUP(A359,'ADM Details FY17'!$A$3:$S$3515,19,FALSE)</f>
        <v>0</v>
      </c>
      <c r="P359" s="1">
        <f>VLOOKUP(A359,'ADM Details FY17'!$A$3:$U$3515,21,FALSE)</f>
        <v>0</v>
      </c>
      <c r="Q359" s="1">
        <f>VLOOKUP(A359,'ADM Details FY17'!$A$3:$V$3515,22,FALSE)</f>
        <v>0</v>
      </c>
      <c r="R359" s="1">
        <f>VLOOKUP(A359,'ADM Details FY17'!$A$3:$W$3515,23,FALSE)</f>
        <v>0</v>
      </c>
      <c r="S359" s="1">
        <f>VLOOKUP(A359,'ADM Details FY17'!$A$3:$X$3515,24,FALSE)</f>
        <v>0</v>
      </c>
      <c r="T359" s="1">
        <f>VLOOKUP(A359,'ADM Details FY17'!$A$3:$Y$3515,25,FALSE)</f>
        <v>0.14000000000000001</v>
      </c>
      <c r="U359" s="1">
        <f>VLOOKUP(A359,'ADM Details FY17'!$A$3:$AA$3515,27,FALSE)</f>
        <v>0</v>
      </c>
      <c r="V359" s="1">
        <f>IFERROR(VLOOKUP(C359,'eindex _tget pp '!$A$4:$E$615,5,FALSE),0)</f>
        <v>189.45022864590564</v>
      </c>
      <c r="W359" s="31">
        <f>IFERROR(VLOOKUP(C359,'eindex _tget pp '!$A$4:$F$615,6,FALSE),0)</f>
        <v>1.2337201324</v>
      </c>
      <c r="X359" s="4">
        <f>IFERROR(VLOOKUP(B359,'eschools 16'!$A$2:$F$25,6,FALSE),1)</f>
        <v>2</v>
      </c>
      <c r="Y359" s="1">
        <f t="shared" si="25"/>
        <v>0</v>
      </c>
      <c r="Z359" s="1">
        <f t="shared" si="26"/>
        <v>0</v>
      </c>
      <c r="AA359" s="31">
        <f>IFERROR(VLOOKUP(C359,'eindex _tget pp '!$A$4:$G$615,7,FALSE),0)</f>
        <v>0.44489909700000002</v>
      </c>
      <c r="AB359" s="1">
        <f>VLOOKUP(A359,'ADM Details FY17'!$A$3:$AB$3515,28,FALSE)</f>
        <v>0</v>
      </c>
      <c r="AC359" s="1">
        <f t="shared" si="27"/>
        <v>0</v>
      </c>
      <c r="AD359" s="1">
        <f t="shared" si="28"/>
        <v>1.65</v>
      </c>
      <c r="AE359" s="1">
        <f t="shared" si="29"/>
        <v>41.25</v>
      </c>
    </row>
    <row r="360" spans="1:31" x14ac:dyDescent="0.25">
      <c r="A360" t="str">
        <f>B360&amp;"-"&amp;COUNTIF($B$3:B360,B360)</f>
        <v>236-206</v>
      </c>
      <c r="B360">
        <v>236</v>
      </c>
      <c r="C360" s="18">
        <f>VLOOKUP(A360,'ADM Details FY17'!$A$3:$D$3515,4,FALSE)</f>
        <v>45435</v>
      </c>
      <c r="D360" s="1">
        <f>VLOOKUP(A360,'ADM Details FY17'!$A$3:$E$3515,5,FALSE)</f>
        <v>1</v>
      </c>
      <c r="E360" s="1">
        <f>VLOOKUP(A360,'ADM Details FY17'!$A$3:$F$3515,6,FALSE)</f>
        <v>0</v>
      </c>
      <c r="F360" s="1">
        <f>VLOOKUP(A360,'ADM Details FY17'!$A$3:$G$3515,7,FALSE)</f>
        <v>0</v>
      </c>
      <c r="G360" s="1">
        <f>VLOOKUP(A360,'ADM Details FY17'!$A$3:$H$3515,8,FALSE)</f>
        <v>0</v>
      </c>
      <c r="H360" s="1">
        <f>VLOOKUP(A360,'ADM Details FY17'!$A$3:$I$3515,9,FALSE)</f>
        <v>0</v>
      </c>
      <c r="I360" s="1">
        <f>VLOOKUP(A360,'ADM Details FY17'!$A$3:$J$3517,10,FALSE)</f>
        <v>0</v>
      </c>
      <c r="J360" s="1">
        <f>VLOOKUP(A360,'ADM Details FY17'!$A$3:$K$3515,11,FALSE)</f>
        <v>0</v>
      </c>
      <c r="K360" s="1">
        <f>VLOOKUP(A360,'ADM Details FY17'!$A$3:$M$3515,13,FALSE)</f>
        <v>0</v>
      </c>
      <c r="L360" s="1">
        <f>VLOOKUP(A360,'ADM Details FY17'!$A$3:$O$3515,15,FALSE)</f>
        <v>0</v>
      </c>
      <c r="M360" s="1">
        <f>VLOOKUP(A360,'ADM Details FY17'!$A$3:$P$3515,16,FALSE)</f>
        <v>0</v>
      </c>
      <c r="N360" s="1">
        <f>VLOOKUP(A360,'ADM Details FY17'!$A$3:$Q$3515,17,FALSE)</f>
        <v>0</v>
      </c>
      <c r="O360" s="1">
        <f>VLOOKUP(A360,'ADM Details FY17'!$A$3:$S$3515,19,FALSE)</f>
        <v>0</v>
      </c>
      <c r="P360" s="1">
        <f>VLOOKUP(A360,'ADM Details FY17'!$A$3:$U$3515,21,FALSE)</f>
        <v>0.12</v>
      </c>
      <c r="Q360" s="1">
        <f>VLOOKUP(A360,'ADM Details FY17'!$A$3:$V$3515,22,FALSE)</f>
        <v>0</v>
      </c>
      <c r="R360" s="1">
        <f>VLOOKUP(A360,'ADM Details FY17'!$A$3:$W$3515,23,FALSE)</f>
        <v>0</v>
      </c>
      <c r="S360" s="1">
        <f>VLOOKUP(A360,'ADM Details FY17'!$A$3:$X$3515,24,FALSE)</f>
        <v>0</v>
      </c>
      <c r="T360" s="1">
        <f>VLOOKUP(A360,'ADM Details FY17'!$A$3:$Y$3515,25,FALSE)</f>
        <v>0</v>
      </c>
      <c r="U360" s="1">
        <f>VLOOKUP(A360,'ADM Details FY17'!$A$3:$AA$3515,27,FALSE)</f>
        <v>0</v>
      </c>
      <c r="V360" s="1">
        <f>IFERROR(VLOOKUP(C360,'eindex _tget pp '!$A$4:$E$615,5,FALSE),0)</f>
        <v>0</v>
      </c>
      <c r="W360" s="31">
        <f>IFERROR(VLOOKUP(C360,'eindex _tget pp '!$A$4:$F$615,6,FALSE),0)</f>
        <v>1.84214171E-2</v>
      </c>
      <c r="X360" s="4">
        <f>IFERROR(VLOOKUP(B360,'eschools 16'!$A$2:$F$25,6,FALSE),1)</f>
        <v>2</v>
      </c>
      <c r="Y360" s="1">
        <f t="shared" si="25"/>
        <v>0</v>
      </c>
      <c r="Z360" s="1">
        <f t="shared" si="26"/>
        <v>0</v>
      </c>
      <c r="AA360" s="31">
        <f>IFERROR(VLOOKUP(C360,'eindex _tget pp '!$A$4:$G$615,7,FALSE),0)</f>
        <v>0.05</v>
      </c>
      <c r="AB360" s="1">
        <f>VLOOKUP(A360,'ADM Details FY17'!$A$3:$AB$3515,28,FALSE)</f>
        <v>0</v>
      </c>
      <c r="AC360" s="1">
        <f t="shared" si="27"/>
        <v>0</v>
      </c>
      <c r="AD360" s="1">
        <f t="shared" si="28"/>
        <v>1</v>
      </c>
      <c r="AE360" s="1">
        <f t="shared" si="29"/>
        <v>25</v>
      </c>
    </row>
    <row r="361" spans="1:31" x14ac:dyDescent="0.25">
      <c r="A361" t="str">
        <f>B361&amp;"-"&amp;COUNTIF($B$3:B361,B361)</f>
        <v>236-207</v>
      </c>
      <c r="B361">
        <v>236</v>
      </c>
      <c r="C361" s="18">
        <f>VLOOKUP(A361,'ADM Details FY17'!$A$3:$D$3515,4,FALSE)</f>
        <v>48082</v>
      </c>
      <c r="D361" s="1">
        <f>VLOOKUP(A361,'ADM Details FY17'!$A$3:$E$3515,5,FALSE)</f>
        <v>7.67</v>
      </c>
      <c r="E361" s="1">
        <f>VLOOKUP(A361,'ADM Details FY17'!$A$3:$F$3515,6,FALSE)</f>
        <v>0</v>
      </c>
      <c r="F361" s="1">
        <f>VLOOKUP(A361,'ADM Details FY17'!$A$3:$G$3515,7,FALSE)</f>
        <v>1.74</v>
      </c>
      <c r="G361" s="1">
        <f>VLOOKUP(A361,'ADM Details FY17'!$A$3:$H$3515,8,FALSE)</f>
        <v>0</v>
      </c>
      <c r="H361" s="1">
        <f>VLOOKUP(A361,'ADM Details FY17'!$A$3:$I$3515,9,FALSE)</f>
        <v>0</v>
      </c>
      <c r="I361" s="1">
        <f>VLOOKUP(A361,'ADM Details FY17'!$A$3:$J$3517,10,FALSE)</f>
        <v>0</v>
      </c>
      <c r="J361" s="1">
        <f>VLOOKUP(A361,'ADM Details FY17'!$A$3:$K$3515,11,FALSE)</f>
        <v>0</v>
      </c>
      <c r="K361" s="1">
        <f>VLOOKUP(A361,'ADM Details FY17'!$A$3:$M$3515,13,FALSE)</f>
        <v>1.68</v>
      </c>
      <c r="L361" s="1">
        <f>VLOOKUP(A361,'ADM Details FY17'!$A$3:$O$3515,15,FALSE)</f>
        <v>0</v>
      </c>
      <c r="M361" s="1">
        <f>VLOOKUP(A361,'ADM Details FY17'!$A$3:$P$3515,16,FALSE)</f>
        <v>0</v>
      </c>
      <c r="N361" s="1">
        <f>VLOOKUP(A361,'ADM Details FY17'!$A$3:$Q$3515,17,FALSE)</f>
        <v>0</v>
      </c>
      <c r="O361" s="1">
        <f>VLOOKUP(A361,'ADM Details FY17'!$A$3:$S$3515,19,FALSE)</f>
        <v>0</v>
      </c>
      <c r="P361" s="1">
        <f>VLOOKUP(A361,'ADM Details FY17'!$A$3:$U$3515,21,FALSE)</f>
        <v>0</v>
      </c>
      <c r="Q361" s="1">
        <f>VLOOKUP(A361,'ADM Details FY17'!$A$3:$V$3515,22,FALSE)</f>
        <v>0</v>
      </c>
      <c r="R361" s="1">
        <f>VLOOKUP(A361,'ADM Details FY17'!$A$3:$W$3515,23,FALSE)</f>
        <v>0</v>
      </c>
      <c r="S361" s="1">
        <f>VLOOKUP(A361,'ADM Details FY17'!$A$3:$X$3515,24,FALSE)</f>
        <v>0</v>
      </c>
      <c r="T361" s="1">
        <f>VLOOKUP(A361,'ADM Details FY17'!$A$3:$Y$3515,25,FALSE)</f>
        <v>0.32</v>
      </c>
      <c r="U361" s="1">
        <f>VLOOKUP(A361,'ADM Details FY17'!$A$3:$AA$3515,27,FALSE)</f>
        <v>0</v>
      </c>
      <c r="V361" s="1">
        <f>IFERROR(VLOOKUP(C361,'eindex _tget pp '!$A$4:$E$615,5,FALSE),0)</f>
        <v>0</v>
      </c>
      <c r="W361" s="31">
        <f>IFERROR(VLOOKUP(C361,'eindex _tget pp '!$A$4:$F$615,6,FALSE),0)</f>
        <v>1.0211202080999999</v>
      </c>
      <c r="X361" s="4">
        <f>IFERROR(VLOOKUP(B361,'eschools 16'!$A$2:$F$25,6,FALSE),1)</f>
        <v>2</v>
      </c>
      <c r="Y361" s="1">
        <f t="shared" si="25"/>
        <v>0</v>
      </c>
      <c r="Z361" s="1">
        <f t="shared" si="26"/>
        <v>0</v>
      </c>
      <c r="AA361" s="31">
        <f>IFERROR(VLOOKUP(C361,'eindex _tget pp '!$A$4:$G$615,7,FALSE),0)</f>
        <v>0.27289965500000002</v>
      </c>
      <c r="AB361" s="1">
        <f>VLOOKUP(A361,'ADM Details FY17'!$A$3:$AB$3515,28,FALSE)</f>
        <v>0</v>
      </c>
      <c r="AC361" s="1">
        <f t="shared" si="27"/>
        <v>0</v>
      </c>
      <c r="AD361" s="1">
        <f t="shared" si="28"/>
        <v>7.67</v>
      </c>
      <c r="AE361" s="1">
        <f t="shared" si="29"/>
        <v>191.75</v>
      </c>
    </row>
    <row r="362" spans="1:31" x14ac:dyDescent="0.25">
      <c r="A362" t="str">
        <f>B362&amp;"-"&amp;COUNTIF($B$3:B362,B362)</f>
        <v>236-208</v>
      </c>
      <c r="B362">
        <v>236</v>
      </c>
      <c r="C362" s="18">
        <f>VLOOKUP(A362,'ADM Details FY17'!$A$3:$D$3515,4,FALSE)</f>
        <v>50286</v>
      </c>
      <c r="D362" s="1">
        <f>VLOOKUP(A362,'ADM Details FY17'!$A$3:$E$3515,5,FALSE)</f>
        <v>0.24</v>
      </c>
      <c r="E362" s="1">
        <f>VLOOKUP(A362,'ADM Details FY17'!$A$3:$F$3515,6,FALSE)</f>
        <v>0</v>
      </c>
      <c r="F362" s="1">
        <f>VLOOKUP(A362,'ADM Details FY17'!$A$3:$G$3515,7,FALSE)</f>
        <v>0</v>
      </c>
      <c r="G362" s="1">
        <f>VLOOKUP(A362,'ADM Details FY17'!$A$3:$H$3515,8,FALSE)</f>
        <v>0</v>
      </c>
      <c r="H362" s="1">
        <f>VLOOKUP(A362,'ADM Details FY17'!$A$3:$I$3515,9,FALSE)</f>
        <v>0</v>
      </c>
      <c r="I362" s="1">
        <f>VLOOKUP(A362,'ADM Details FY17'!$A$3:$J$3517,10,FALSE)</f>
        <v>0</v>
      </c>
      <c r="J362" s="1">
        <f>VLOOKUP(A362,'ADM Details FY17'!$A$3:$K$3515,11,FALSE)</f>
        <v>0</v>
      </c>
      <c r="K362" s="1">
        <f>VLOOKUP(A362,'ADM Details FY17'!$A$3:$M$3515,13,FALSE)</f>
        <v>0</v>
      </c>
      <c r="L362" s="1">
        <f>VLOOKUP(A362,'ADM Details FY17'!$A$3:$O$3515,15,FALSE)</f>
        <v>0</v>
      </c>
      <c r="M362" s="1">
        <f>VLOOKUP(A362,'ADM Details FY17'!$A$3:$P$3515,16,FALSE)</f>
        <v>0</v>
      </c>
      <c r="N362" s="1">
        <f>VLOOKUP(A362,'ADM Details FY17'!$A$3:$Q$3515,17,FALSE)</f>
        <v>0</v>
      </c>
      <c r="O362" s="1">
        <f>VLOOKUP(A362,'ADM Details FY17'!$A$3:$S$3515,19,FALSE)</f>
        <v>0</v>
      </c>
      <c r="P362" s="1">
        <f>VLOOKUP(A362,'ADM Details FY17'!$A$3:$U$3515,21,FALSE)</f>
        <v>0</v>
      </c>
      <c r="Q362" s="1">
        <f>VLOOKUP(A362,'ADM Details FY17'!$A$3:$V$3515,22,FALSE)</f>
        <v>0</v>
      </c>
      <c r="R362" s="1">
        <f>VLOOKUP(A362,'ADM Details FY17'!$A$3:$W$3515,23,FALSE)</f>
        <v>0</v>
      </c>
      <c r="S362" s="1">
        <f>VLOOKUP(A362,'ADM Details FY17'!$A$3:$X$3515,24,FALSE)</f>
        <v>0</v>
      </c>
      <c r="T362" s="1">
        <f>VLOOKUP(A362,'ADM Details FY17'!$A$3:$Y$3515,25,FALSE)</f>
        <v>0</v>
      </c>
      <c r="U362" s="1">
        <f>VLOOKUP(A362,'ADM Details FY17'!$A$3:$AA$3515,27,FALSE)</f>
        <v>0</v>
      </c>
      <c r="V362" s="1">
        <f>IFERROR(VLOOKUP(C362,'eindex _tget pp '!$A$4:$E$615,5,FALSE),0)</f>
        <v>784.96968103000086</v>
      </c>
      <c r="W362" s="31">
        <f>IFERROR(VLOOKUP(C362,'eindex _tget pp '!$A$4:$F$615,6,FALSE),0)</f>
        <v>0.99434469299999995</v>
      </c>
      <c r="X362" s="4">
        <f>IFERROR(VLOOKUP(B362,'eschools 16'!$A$2:$F$25,6,FALSE),1)</f>
        <v>2</v>
      </c>
      <c r="Y362" s="1">
        <f t="shared" si="25"/>
        <v>0</v>
      </c>
      <c r="Z362" s="1">
        <f t="shared" si="26"/>
        <v>0</v>
      </c>
      <c r="AA362" s="31">
        <f>IFERROR(VLOOKUP(C362,'eindex _tget pp '!$A$4:$G$615,7,FALSE),0)</f>
        <v>0.654509601</v>
      </c>
      <c r="AB362" s="1">
        <f>VLOOKUP(A362,'ADM Details FY17'!$A$3:$AB$3515,28,FALSE)</f>
        <v>0</v>
      </c>
      <c r="AC362" s="1">
        <f t="shared" si="27"/>
        <v>0</v>
      </c>
      <c r="AD362" s="1">
        <f t="shared" si="28"/>
        <v>0.24</v>
      </c>
      <c r="AE362" s="1">
        <f t="shared" si="29"/>
        <v>6</v>
      </c>
    </row>
    <row r="363" spans="1:31" x14ac:dyDescent="0.25">
      <c r="A363" t="str">
        <f>B363&amp;"-"&amp;COUNTIF($B$3:B363,B363)</f>
        <v>236-209</v>
      </c>
      <c r="B363">
        <v>236</v>
      </c>
      <c r="C363" s="18">
        <f>VLOOKUP(A363,'ADM Details FY17'!$A$3:$D$3515,4,FALSE)</f>
        <v>44149</v>
      </c>
      <c r="D363" s="1">
        <f>VLOOKUP(A363,'ADM Details FY17'!$A$3:$E$3515,5,FALSE)</f>
        <v>1</v>
      </c>
      <c r="E363" s="1">
        <f>VLOOKUP(A363,'ADM Details FY17'!$A$3:$F$3515,6,FALSE)</f>
        <v>0</v>
      </c>
      <c r="F363" s="1">
        <f>VLOOKUP(A363,'ADM Details FY17'!$A$3:$G$3515,7,FALSE)</f>
        <v>1</v>
      </c>
      <c r="G363" s="1">
        <f>VLOOKUP(A363,'ADM Details FY17'!$A$3:$H$3515,8,FALSE)</f>
        <v>0</v>
      </c>
      <c r="H363" s="1">
        <f>VLOOKUP(A363,'ADM Details FY17'!$A$3:$I$3515,9,FALSE)</f>
        <v>0</v>
      </c>
      <c r="I363" s="1">
        <f>VLOOKUP(A363,'ADM Details FY17'!$A$3:$J$3517,10,FALSE)</f>
        <v>0</v>
      </c>
      <c r="J363" s="1">
        <f>VLOOKUP(A363,'ADM Details FY17'!$A$3:$K$3515,11,FALSE)</f>
        <v>0</v>
      </c>
      <c r="K363" s="1">
        <f>VLOOKUP(A363,'ADM Details FY17'!$A$3:$M$3515,13,FALSE)</f>
        <v>0</v>
      </c>
      <c r="L363" s="1">
        <f>VLOOKUP(A363,'ADM Details FY17'!$A$3:$O$3515,15,FALSE)</f>
        <v>0</v>
      </c>
      <c r="M363" s="1">
        <f>VLOOKUP(A363,'ADM Details FY17'!$A$3:$P$3515,16,FALSE)</f>
        <v>0</v>
      </c>
      <c r="N363" s="1">
        <f>VLOOKUP(A363,'ADM Details FY17'!$A$3:$Q$3515,17,FALSE)</f>
        <v>0</v>
      </c>
      <c r="O363" s="1">
        <f>VLOOKUP(A363,'ADM Details FY17'!$A$3:$S$3515,19,FALSE)</f>
        <v>0</v>
      </c>
      <c r="P363" s="1">
        <f>VLOOKUP(A363,'ADM Details FY17'!$A$3:$U$3515,21,FALSE)</f>
        <v>0</v>
      </c>
      <c r="Q363" s="1">
        <f>VLOOKUP(A363,'ADM Details FY17'!$A$3:$V$3515,22,FALSE)</f>
        <v>0</v>
      </c>
      <c r="R363" s="1">
        <f>VLOOKUP(A363,'ADM Details FY17'!$A$3:$W$3515,23,FALSE)</f>
        <v>0</v>
      </c>
      <c r="S363" s="1">
        <f>VLOOKUP(A363,'ADM Details FY17'!$A$3:$X$3515,24,FALSE)</f>
        <v>0</v>
      </c>
      <c r="T363" s="1">
        <f>VLOOKUP(A363,'ADM Details FY17'!$A$3:$Y$3515,25,FALSE)</f>
        <v>0</v>
      </c>
      <c r="U363" s="1">
        <f>VLOOKUP(A363,'ADM Details FY17'!$A$3:$AA$3515,27,FALSE)</f>
        <v>0</v>
      </c>
      <c r="V363" s="1">
        <f>IFERROR(VLOOKUP(C363,'eindex _tget pp '!$A$4:$E$615,5,FALSE),0)</f>
        <v>680.83716854561396</v>
      </c>
      <c r="W363" s="31">
        <f>IFERROR(VLOOKUP(C363,'eindex _tget pp '!$A$4:$F$615,6,FALSE),0)</f>
        <v>3.9058461202000001</v>
      </c>
      <c r="X363" s="4">
        <f>IFERROR(VLOOKUP(B363,'eschools 16'!$A$2:$F$25,6,FALSE),1)</f>
        <v>2</v>
      </c>
      <c r="Y363" s="1">
        <f t="shared" si="25"/>
        <v>0</v>
      </c>
      <c r="Z363" s="1">
        <f t="shared" si="26"/>
        <v>0</v>
      </c>
      <c r="AA363" s="31">
        <f>IFERROR(VLOOKUP(C363,'eindex _tget pp '!$A$4:$G$615,7,FALSE),0)</f>
        <v>0.64503729600000004</v>
      </c>
      <c r="AB363" s="1">
        <f>VLOOKUP(A363,'ADM Details FY17'!$A$3:$AB$3515,28,FALSE)</f>
        <v>0</v>
      </c>
      <c r="AC363" s="1">
        <f t="shared" si="27"/>
        <v>0</v>
      </c>
      <c r="AD363" s="1">
        <f t="shared" si="28"/>
        <v>1</v>
      </c>
      <c r="AE363" s="1">
        <f t="shared" si="29"/>
        <v>25</v>
      </c>
    </row>
    <row r="364" spans="1:31" x14ac:dyDescent="0.25">
      <c r="A364" t="str">
        <f>B364&amp;"-"&amp;COUNTIF($B$3:B364,B364)</f>
        <v>236-210</v>
      </c>
      <c r="B364">
        <v>236</v>
      </c>
      <c r="C364" s="18">
        <f>VLOOKUP(A364,'ADM Details FY17'!$A$3:$D$3515,4,FALSE)</f>
        <v>44156</v>
      </c>
      <c r="D364" s="1">
        <f>VLOOKUP(A364,'ADM Details FY17'!$A$3:$E$3515,5,FALSE)</f>
        <v>6.31</v>
      </c>
      <c r="E364" s="1">
        <f>VLOOKUP(A364,'ADM Details FY17'!$A$3:$F$3515,6,FALSE)</f>
        <v>0</v>
      </c>
      <c r="F364" s="1">
        <f>VLOOKUP(A364,'ADM Details FY17'!$A$3:$G$3515,7,FALSE)</f>
        <v>0</v>
      </c>
      <c r="G364" s="1">
        <f>VLOOKUP(A364,'ADM Details FY17'!$A$3:$H$3515,8,FALSE)</f>
        <v>0</v>
      </c>
      <c r="H364" s="1">
        <f>VLOOKUP(A364,'ADM Details FY17'!$A$3:$I$3515,9,FALSE)</f>
        <v>0</v>
      </c>
      <c r="I364" s="1">
        <f>VLOOKUP(A364,'ADM Details FY17'!$A$3:$J$3517,10,FALSE)</f>
        <v>0</v>
      </c>
      <c r="J364" s="1">
        <f>VLOOKUP(A364,'ADM Details FY17'!$A$3:$K$3515,11,FALSE)</f>
        <v>0</v>
      </c>
      <c r="K364" s="1">
        <f>VLOOKUP(A364,'ADM Details FY17'!$A$3:$M$3515,13,FALSE)</f>
        <v>3.42</v>
      </c>
      <c r="L364" s="1">
        <f>VLOOKUP(A364,'ADM Details FY17'!$A$3:$O$3515,15,FALSE)</f>
        <v>0</v>
      </c>
      <c r="M364" s="1">
        <f>VLOOKUP(A364,'ADM Details FY17'!$A$3:$P$3515,16,FALSE)</f>
        <v>0</v>
      </c>
      <c r="N364" s="1">
        <f>VLOOKUP(A364,'ADM Details FY17'!$A$3:$Q$3515,17,FALSE)</f>
        <v>0</v>
      </c>
      <c r="O364" s="1">
        <f>VLOOKUP(A364,'ADM Details FY17'!$A$3:$S$3515,19,FALSE)</f>
        <v>0</v>
      </c>
      <c r="P364" s="1">
        <f>VLOOKUP(A364,'ADM Details FY17'!$A$3:$U$3515,21,FALSE)</f>
        <v>0</v>
      </c>
      <c r="Q364" s="1">
        <f>VLOOKUP(A364,'ADM Details FY17'!$A$3:$V$3515,22,FALSE)</f>
        <v>0</v>
      </c>
      <c r="R364" s="1">
        <f>VLOOKUP(A364,'ADM Details FY17'!$A$3:$W$3515,23,FALSE)</f>
        <v>0</v>
      </c>
      <c r="S364" s="1">
        <f>VLOOKUP(A364,'ADM Details FY17'!$A$3:$X$3515,24,FALSE)</f>
        <v>0</v>
      </c>
      <c r="T364" s="1">
        <f>VLOOKUP(A364,'ADM Details FY17'!$A$3:$Y$3515,25,FALSE)</f>
        <v>0</v>
      </c>
      <c r="U364" s="1">
        <f>VLOOKUP(A364,'ADM Details FY17'!$A$3:$AA$3515,27,FALSE)</f>
        <v>0</v>
      </c>
      <c r="V364" s="1">
        <f>IFERROR(VLOOKUP(C364,'eindex _tget pp '!$A$4:$E$615,5,FALSE),0)</f>
        <v>602.51827178542192</v>
      </c>
      <c r="W364" s="31">
        <f>IFERROR(VLOOKUP(C364,'eindex _tget pp '!$A$4:$F$615,6,FALSE),0)</f>
        <v>1.4436540991</v>
      </c>
      <c r="X364" s="4">
        <f>IFERROR(VLOOKUP(B364,'eschools 16'!$A$2:$F$25,6,FALSE),1)</f>
        <v>2</v>
      </c>
      <c r="Y364" s="1">
        <f t="shared" si="25"/>
        <v>0</v>
      </c>
      <c r="Z364" s="1">
        <f t="shared" si="26"/>
        <v>0</v>
      </c>
      <c r="AA364" s="31">
        <f>IFERROR(VLOOKUP(C364,'eindex _tget pp '!$A$4:$G$615,7,FALSE),0)</f>
        <v>0.597534118</v>
      </c>
      <c r="AB364" s="1">
        <f>VLOOKUP(A364,'ADM Details FY17'!$A$3:$AB$3515,28,FALSE)</f>
        <v>0</v>
      </c>
      <c r="AC364" s="1">
        <f t="shared" si="27"/>
        <v>0</v>
      </c>
      <c r="AD364" s="1">
        <f t="shared" si="28"/>
        <v>6.31</v>
      </c>
      <c r="AE364" s="1">
        <f t="shared" si="29"/>
        <v>157.75</v>
      </c>
    </row>
    <row r="365" spans="1:31" x14ac:dyDescent="0.25">
      <c r="A365" t="str">
        <f>B365&amp;"-"&amp;COUNTIF($B$3:B365,B365)</f>
        <v>236-211</v>
      </c>
      <c r="B365">
        <v>236</v>
      </c>
      <c r="C365" s="18">
        <f>VLOOKUP(A365,'ADM Details FY17'!$A$3:$D$3515,4,FALSE)</f>
        <v>49858</v>
      </c>
      <c r="D365" s="1">
        <f>VLOOKUP(A365,'ADM Details FY17'!$A$3:$E$3515,5,FALSE)</f>
        <v>6.5</v>
      </c>
      <c r="E365" s="1">
        <f>VLOOKUP(A365,'ADM Details FY17'!$A$3:$F$3515,6,FALSE)</f>
        <v>0</v>
      </c>
      <c r="F365" s="1">
        <f>VLOOKUP(A365,'ADM Details FY17'!$A$3:$G$3515,7,FALSE)</f>
        <v>0</v>
      </c>
      <c r="G365" s="1">
        <f>VLOOKUP(A365,'ADM Details FY17'!$A$3:$H$3515,8,FALSE)</f>
        <v>0</v>
      </c>
      <c r="H365" s="1">
        <f>VLOOKUP(A365,'ADM Details FY17'!$A$3:$I$3515,9,FALSE)</f>
        <v>0</v>
      </c>
      <c r="I365" s="1">
        <f>VLOOKUP(A365,'ADM Details FY17'!$A$3:$J$3517,10,FALSE)</f>
        <v>0</v>
      </c>
      <c r="J365" s="1">
        <f>VLOOKUP(A365,'ADM Details FY17'!$A$3:$K$3515,11,FALSE)</f>
        <v>0</v>
      </c>
      <c r="K365" s="1">
        <f>VLOOKUP(A365,'ADM Details FY17'!$A$3:$M$3515,13,FALSE)</f>
        <v>1.5</v>
      </c>
      <c r="L365" s="1">
        <f>VLOOKUP(A365,'ADM Details FY17'!$A$3:$O$3515,15,FALSE)</f>
        <v>0</v>
      </c>
      <c r="M365" s="1">
        <f>VLOOKUP(A365,'ADM Details FY17'!$A$3:$P$3515,16,FALSE)</f>
        <v>0</v>
      </c>
      <c r="N365" s="1">
        <f>VLOOKUP(A365,'ADM Details FY17'!$A$3:$Q$3515,17,FALSE)</f>
        <v>0</v>
      </c>
      <c r="O365" s="1">
        <f>VLOOKUP(A365,'ADM Details FY17'!$A$3:$S$3515,19,FALSE)</f>
        <v>0</v>
      </c>
      <c r="P365" s="1">
        <f>VLOOKUP(A365,'ADM Details FY17'!$A$3:$U$3515,21,FALSE)</f>
        <v>0</v>
      </c>
      <c r="Q365" s="1">
        <f>VLOOKUP(A365,'ADM Details FY17'!$A$3:$V$3515,22,FALSE)</f>
        <v>0</v>
      </c>
      <c r="R365" s="1">
        <f>VLOOKUP(A365,'ADM Details FY17'!$A$3:$W$3515,23,FALSE)</f>
        <v>0</v>
      </c>
      <c r="S365" s="1">
        <f>VLOOKUP(A365,'ADM Details FY17'!$A$3:$X$3515,24,FALSE)</f>
        <v>0</v>
      </c>
      <c r="T365" s="1">
        <f>VLOOKUP(A365,'ADM Details FY17'!$A$3:$Y$3515,25,FALSE)</f>
        <v>0.43</v>
      </c>
      <c r="U365" s="1">
        <f>VLOOKUP(A365,'ADM Details FY17'!$A$3:$AA$3515,27,FALSE)</f>
        <v>0</v>
      </c>
      <c r="V365" s="1">
        <f>IFERROR(VLOOKUP(C365,'eindex _tget pp '!$A$4:$E$615,5,FALSE),0)</f>
        <v>0</v>
      </c>
      <c r="W365" s="31">
        <f>IFERROR(VLOOKUP(C365,'eindex _tget pp '!$A$4:$F$615,6,FALSE),0)</f>
        <v>0.12731805979999999</v>
      </c>
      <c r="X365" s="4">
        <f>IFERROR(VLOOKUP(B365,'eschools 16'!$A$2:$F$25,6,FALSE),1)</f>
        <v>2</v>
      </c>
      <c r="Y365" s="1">
        <f t="shared" si="25"/>
        <v>0</v>
      </c>
      <c r="Z365" s="1">
        <f t="shared" si="26"/>
        <v>0</v>
      </c>
      <c r="AA365" s="31">
        <f>IFERROR(VLOOKUP(C365,'eindex _tget pp '!$A$4:$G$615,7,FALSE),0)</f>
        <v>0.250066081</v>
      </c>
      <c r="AB365" s="1">
        <f>VLOOKUP(A365,'ADM Details FY17'!$A$3:$AB$3515,28,FALSE)</f>
        <v>0</v>
      </c>
      <c r="AC365" s="1">
        <f t="shared" si="27"/>
        <v>0</v>
      </c>
      <c r="AD365" s="1">
        <f t="shared" si="28"/>
        <v>6.5</v>
      </c>
      <c r="AE365" s="1">
        <f t="shared" si="29"/>
        <v>162.5</v>
      </c>
    </row>
    <row r="366" spans="1:31" x14ac:dyDescent="0.25">
      <c r="A366" t="str">
        <f>B366&amp;"-"&amp;COUNTIF($B$3:B366,B366)</f>
        <v>236-212</v>
      </c>
      <c r="B366">
        <v>236</v>
      </c>
      <c r="C366" s="18">
        <f>VLOOKUP(A366,'ADM Details FY17'!$A$3:$D$3515,4,FALSE)</f>
        <v>49809</v>
      </c>
      <c r="D366" s="1">
        <f>VLOOKUP(A366,'ADM Details FY17'!$A$3:$E$3515,5,FALSE)</f>
        <v>2</v>
      </c>
      <c r="E366" s="1">
        <f>VLOOKUP(A366,'ADM Details FY17'!$A$3:$F$3515,6,FALSE)</f>
        <v>0</v>
      </c>
      <c r="F366" s="1">
        <f>VLOOKUP(A366,'ADM Details FY17'!$A$3:$G$3515,7,FALSE)</f>
        <v>0</v>
      </c>
      <c r="G366" s="1">
        <f>VLOOKUP(A366,'ADM Details FY17'!$A$3:$H$3515,8,FALSE)</f>
        <v>0</v>
      </c>
      <c r="H366" s="1">
        <f>VLOOKUP(A366,'ADM Details FY17'!$A$3:$I$3515,9,FALSE)</f>
        <v>0</v>
      </c>
      <c r="I366" s="1">
        <f>VLOOKUP(A366,'ADM Details FY17'!$A$3:$J$3517,10,FALSE)</f>
        <v>0</v>
      </c>
      <c r="J366" s="1">
        <f>VLOOKUP(A366,'ADM Details FY17'!$A$3:$K$3515,11,FALSE)</f>
        <v>0</v>
      </c>
      <c r="K366" s="1">
        <f>VLOOKUP(A366,'ADM Details FY17'!$A$3:$M$3515,13,FALSE)</f>
        <v>2</v>
      </c>
      <c r="L366" s="1">
        <f>VLOOKUP(A366,'ADM Details FY17'!$A$3:$O$3515,15,FALSE)</f>
        <v>0</v>
      </c>
      <c r="M366" s="1">
        <f>VLOOKUP(A366,'ADM Details FY17'!$A$3:$P$3515,16,FALSE)</f>
        <v>0</v>
      </c>
      <c r="N366" s="1">
        <f>VLOOKUP(A366,'ADM Details FY17'!$A$3:$Q$3515,17,FALSE)</f>
        <v>0</v>
      </c>
      <c r="O366" s="1">
        <f>VLOOKUP(A366,'ADM Details FY17'!$A$3:$S$3515,19,FALSE)</f>
        <v>0</v>
      </c>
      <c r="P366" s="1">
        <f>VLOOKUP(A366,'ADM Details FY17'!$A$3:$U$3515,21,FALSE)</f>
        <v>0</v>
      </c>
      <c r="Q366" s="1">
        <f>VLOOKUP(A366,'ADM Details FY17'!$A$3:$V$3515,22,FALSE)</f>
        <v>0</v>
      </c>
      <c r="R366" s="1">
        <f>VLOOKUP(A366,'ADM Details FY17'!$A$3:$W$3515,23,FALSE)</f>
        <v>0</v>
      </c>
      <c r="S366" s="1">
        <f>VLOOKUP(A366,'ADM Details FY17'!$A$3:$X$3515,24,FALSE)</f>
        <v>0</v>
      </c>
      <c r="T366" s="1">
        <f>VLOOKUP(A366,'ADM Details FY17'!$A$3:$Y$3515,25,FALSE)</f>
        <v>0</v>
      </c>
      <c r="U366" s="1">
        <f>VLOOKUP(A366,'ADM Details FY17'!$A$3:$AA$3515,27,FALSE)</f>
        <v>0</v>
      </c>
      <c r="V366" s="1">
        <f>IFERROR(VLOOKUP(C366,'eindex _tget pp '!$A$4:$E$615,5,FALSE),0)</f>
        <v>402.86367836296847</v>
      </c>
      <c r="W366" s="31">
        <f>IFERROR(VLOOKUP(C366,'eindex _tget pp '!$A$4:$F$615,6,FALSE),0)</f>
        <v>0.49355271470000001</v>
      </c>
      <c r="X366" s="4">
        <f>IFERROR(VLOOKUP(B366,'eschools 16'!$A$2:$F$25,6,FALSE),1)</f>
        <v>2</v>
      </c>
      <c r="Y366" s="1">
        <f t="shared" si="25"/>
        <v>0</v>
      </c>
      <c r="Z366" s="1">
        <f t="shared" si="26"/>
        <v>0</v>
      </c>
      <c r="AA366" s="31">
        <f>IFERROR(VLOOKUP(C366,'eindex _tget pp '!$A$4:$G$615,7,FALSE),0)</f>
        <v>0.47706081</v>
      </c>
      <c r="AB366" s="1">
        <f>VLOOKUP(A366,'ADM Details FY17'!$A$3:$AB$3515,28,FALSE)</f>
        <v>0</v>
      </c>
      <c r="AC366" s="1">
        <f t="shared" si="27"/>
        <v>0</v>
      </c>
      <c r="AD366" s="1">
        <f t="shared" si="28"/>
        <v>2</v>
      </c>
      <c r="AE366" s="1">
        <f t="shared" si="29"/>
        <v>50</v>
      </c>
    </row>
    <row r="367" spans="1:31" x14ac:dyDescent="0.25">
      <c r="A367" t="str">
        <f>B367&amp;"-"&amp;COUNTIF($B$3:B367,B367)</f>
        <v>236-213</v>
      </c>
      <c r="B367">
        <v>236</v>
      </c>
      <c r="C367" s="18">
        <f>VLOOKUP(A367,'ADM Details FY17'!$A$3:$D$3515,4,FALSE)</f>
        <v>48322</v>
      </c>
      <c r="D367" s="1">
        <f>VLOOKUP(A367,'ADM Details FY17'!$A$3:$E$3515,5,FALSE)</f>
        <v>4.46</v>
      </c>
      <c r="E367" s="1">
        <f>VLOOKUP(A367,'ADM Details FY17'!$A$3:$F$3515,6,FALSE)</f>
        <v>0</v>
      </c>
      <c r="F367" s="1">
        <f>VLOOKUP(A367,'ADM Details FY17'!$A$3:$G$3515,7,FALSE)</f>
        <v>1</v>
      </c>
      <c r="G367" s="1">
        <f>VLOOKUP(A367,'ADM Details FY17'!$A$3:$H$3515,8,FALSE)</f>
        <v>0</v>
      </c>
      <c r="H367" s="1">
        <f>VLOOKUP(A367,'ADM Details FY17'!$A$3:$I$3515,9,FALSE)</f>
        <v>0</v>
      </c>
      <c r="I367" s="1">
        <f>VLOOKUP(A367,'ADM Details FY17'!$A$3:$J$3517,10,FALSE)</f>
        <v>0</v>
      </c>
      <c r="J367" s="1">
        <f>VLOOKUP(A367,'ADM Details FY17'!$A$3:$K$3515,11,FALSE)</f>
        <v>0</v>
      </c>
      <c r="K367" s="1">
        <f>VLOOKUP(A367,'ADM Details FY17'!$A$3:$M$3515,13,FALSE)</f>
        <v>1.46</v>
      </c>
      <c r="L367" s="1">
        <f>VLOOKUP(A367,'ADM Details FY17'!$A$3:$O$3515,15,FALSE)</f>
        <v>0</v>
      </c>
      <c r="M367" s="1">
        <f>VLOOKUP(A367,'ADM Details FY17'!$A$3:$P$3515,16,FALSE)</f>
        <v>0</v>
      </c>
      <c r="N367" s="1">
        <f>VLOOKUP(A367,'ADM Details FY17'!$A$3:$Q$3515,17,FALSE)</f>
        <v>0</v>
      </c>
      <c r="O367" s="1">
        <f>VLOOKUP(A367,'ADM Details FY17'!$A$3:$S$3515,19,FALSE)</f>
        <v>0</v>
      </c>
      <c r="P367" s="1">
        <f>VLOOKUP(A367,'ADM Details FY17'!$A$3:$U$3515,21,FALSE)</f>
        <v>0</v>
      </c>
      <c r="Q367" s="1">
        <f>VLOOKUP(A367,'ADM Details FY17'!$A$3:$V$3515,22,FALSE)</f>
        <v>0</v>
      </c>
      <c r="R367" s="1">
        <f>VLOOKUP(A367,'ADM Details FY17'!$A$3:$W$3515,23,FALSE)</f>
        <v>0</v>
      </c>
      <c r="S367" s="1">
        <f>VLOOKUP(A367,'ADM Details FY17'!$A$3:$X$3515,24,FALSE)</f>
        <v>0</v>
      </c>
      <c r="T367" s="1">
        <f>VLOOKUP(A367,'ADM Details FY17'!$A$3:$Y$3515,25,FALSE)</f>
        <v>0.5</v>
      </c>
      <c r="U367" s="1">
        <f>VLOOKUP(A367,'ADM Details FY17'!$A$3:$AA$3515,27,FALSE)</f>
        <v>0</v>
      </c>
      <c r="V367" s="1">
        <f>IFERROR(VLOOKUP(C367,'eindex _tget pp '!$A$4:$E$615,5,FALSE),0)</f>
        <v>0</v>
      </c>
      <c r="W367" s="31">
        <f>IFERROR(VLOOKUP(C367,'eindex _tget pp '!$A$4:$F$615,6,FALSE),0)</f>
        <v>0.1788098581</v>
      </c>
      <c r="X367" s="4">
        <f>IFERROR(VLOOKUP(B367,'eschools 16'!$A$2:$F$25,6,FALSE),1)</f>
        <v>2</v>
      </c>
      <c r="Y367" s="1">
        <f t="shared" si="25"/>
        <v>0</v>
      </c>
      <c r="Z367" s="1">
        <f t="shared" si="26"/>
        <v>0</v>
      </c>
      <c r="AA367" s="31">
        <f>IFERROR(VLOOKUP(C367,'eindex _tget pp '!$A$4:$G$615,7,FALSE),0)</f>
        <v>0.23363634799999999</v>
      </c>
      <c r="AB367" s="1">
        <f>VLOOKUP(A367,'ADM Details FY17'!$A$3:$AB$3515,28,FALSE)</f>
        <v>0</v>
      </c>
      <c r="AC367" s="1">
        <f t="shared" si="27"/>
        <v>0</v>
      </c>
      <c r="AD367" s="1">
        <f t="shared" si="28"/>
        <v>4.46</v>
      </c>
      <c r="AE367" s="1">
        <f t="shared" si="29"/>
        <v>111.5</v>
      </c>
    </row>
    <row r="368" spans="1:31" x14ac:dyDescent="0.25">
      <c r="A368" t="str">
        <f>B368&amp;"-"&amp;COUNTIF($B$3:B368,B368)</f>
        <v>236-214</v>
      </c>
      <c r="B368">
        <v>236</v>
      </c>
      <c r="C368" s="18">
        <f>VLOOKUP(A368,'ADM Details FY17'!$A$3:$D$3515,4,FALSE)</f>
        <v>49205</v>
      </c>
      <c r="D368" s="1">
        <f>VLOOKUP(A368,'ADM Details FY17'!$A$3:$E$3515,5,FALSE)</f>
        <v>4</v>
      </c>
      <c r="E368" s="1">
        <f>VLOOKUP(A368,'ADM Details FY17'!$A$3:$F$3515,6,FALSE)</f>
        <v>0</v>
      </c>
      <c r="F368" s="1">
        <f>VLOOKUP(A368,'ADM Details FY17'!$A$3:$G$3515,7,FALSE)</f>
        <v>0</v>
      </c>
      <c r="G368" s="1">
        <f>VLOOKUP(A368,'ADM Details FY17'!$A$3:$H$3515,8,FALSE)</f>
        <v>0</v>
      </c>
      <c r="H368" s="1">
        <f>VLOOKUP(A368,'ADM Details FY17'!$A$3:$I$3515,9,FALSE)</f>
        <v>0</v>
      </c>
      <c r="I368" s="1">
        <f>VLOOKUP(A368,'ADM Details FY17'!$A$3:$J$3517,10,FALSE)</f>
        <v>0</v>
      </c>
      <c r="J368" s="1">
        <f>VLOOKUP(A368,'ADM Details FY17'!$A$3:$K$3515,11,FALSE)</f>
        <v>0</v>
      </c>
      <c r="K368" s="1">
        <f>VLOOKUP(A368,'ADM Details FY17'!$A$3:$M$3515,13,FALSE)</f>
        <v>4</v>
      </c>
      <c r="L368" s="1">
        <f>VLOOKUP(A368,'ADM Details FY17'!$A$3:$O$3515,15,FALSE)</f>
        <v>0</v>
      </c>
      <c r="M368" s="1">
        <f>VLOOKUP(A368,'ADM Details FY17'!$A$3:$P$3515,16,FALSE)</f>
        <v>0</v>
      </c>
      <c r="N368" s="1">
        <f>VLOOKUP(A368,'ADM Details FY17'!$A$3:$Q$3515,17,FALSE)</f>
        <v>0</v>
      </c>
      <c r="O368" s="1">
        <f>VLOOKUP(A368,'ADM Details FY17'!$A$3:$S$3515,19,FALSE)</f>
        <v>0</v>
      </c>
      <c r="P368" s="1">
        <f>VLOOKUP(A368,'ADM Details FY17'!$A$3:$U$3515,21,FALSE)</f>
        <v>0</v>
      </c>
      <c r="Q368" s="1">
        <f>VLOOKUP(A368,'ADM Details FY17'!$A$3:$V$3515,22,FALSE)</f>
        <v>0</v>
      </c>
      <c r="R368" s="1">
        <f>VLOOKUP(A368,'ADM Details FY17'!$A$3:$W$3515,23,FALSE)</f>
        <v>0</v>
      </c>
      <c r="S368" s="1">
        <f>VLOOKUP(A368,'ADM Details FY17'!$A$3:$X$3515,24,FALSE)</f>
        <v>0</v>
      </c>
      <c r="T368" s="1">
        <f>VLOOKUP(A368,'ADM Details FY17'!$A$3:$Y$3515,25,FALSE)</f>
        <v>0.2</v>
      </c>
      <c r="U368" s="1">
        <f>VLOOKUP(A368,'ADM Details FY17'!$A$3:$AA$3515,27,FALSE)</f>
        <v>0</v>
      </c>
      <c r="V368" s="1">
        <f>IFERROR(VLOOKUP(C368,'eindex _tget pp '!$A$4:$E$615,5,FALSE),0)</f>
        <v>451.6254411467483</v>
      </c>
      <c r="W368" s="31">
        <f>IFERROR(VLOOKUP(C368,'eindex _tget pp '!$A$4:$F$615,6,FALSE),0)</f>
        <v>0.75972454970000003</v>
      </c>
      <c r="X368" s="4">
        <f>IFERROR(VLOOKUP(B368,'eschools 16'!$A$2:$F$25,6,FALSE),1)</f>
        <v>2</v>
      </c>
      <c r="Y368" s="1">
        <f t="shared" si="25"/>
        <v>0</v>
      </c>
      <c r="Z368" s="1">
        <f t="shared" si="26"/>
        <v>0</v>
      </c>
      <c r="AA368" s="31">
        <f>IFERROR(VLOOKUP(C368,'eindex _tget pp '!$A$4:$G$615,7,FALSE),0)</f>
        <v>0.53776284200000002</v>
      </c>
      <c r="AB368" s="1">
        <f>VLOOKUP(A368,'ADM Details FY17'!$A$3:$AB$3515,28,FALSE)</f>
        <v>0</v>
      </c>
      <c r="AC368" s="1">
        <f t="shared" si="27"/>
        <v>0</v>
      </c>
      <c r="AD368" s="1">
        <f t="shared" si="28"/>
        <v>4</v>
      </c>
      <c r="AE368" s="1">
        <f t="shared" si="29"/>
        <v>100</v>
      </c>
    </row>
    <row r="369" spans="1:31" x14ac:dyDescent="0.25">
      <c r="A369" t="str">
        <f>B369&amp;"-"&amp;COUNTIF($B$3:B369,B369)</f>
        <v>236-215</v>
      </c>
      <c r="B369">
        <v>236</v>
      </c>
      <c r="C369" s="18">
        <f>VLOOKUP(A369,'ADM Details FY17'!$A$3:$D$3515,4,FALSE)</f>
        <v>48256</v>
      </c>
      <c r="D369" s="1">
        <f>VLOOKUP(A369,'ADM Details FY17'!$A$3:$E$3515,5,FALSE)</f>
        <v>1</v>
      </c>
      <c r="E369" s="1">
        <f>VLOOKUP(A369,'ADM Details FY17'!$A$3:$F$3515,6,FALSE)</f>
        <v>0</v>
      </c>
      <c r="F369" s="1">
        <f>VLOOKUP(A369,'ADM Details FY17'!$A$3:$G$3515,7,FALSE)</f>
        <v>0</v>
      </c>
      <c r="G369" s="1">
        <f>VLOOKUP(A369,'ADM Details FY17'!$A$3:$H$3515,8,FALSE)</f>
        <v>0</v>
      </c>
      <c r="H369" s="1">
        <f>VLOOKUP(A369,'ADM Details FY17'!$A$3:$I$3515,9,FALSE)</f>
        <v>0</v>
      </c>
      <c r="I369" s="1">
        <f>VLOOKUP(A369,'ADM Details FY17'!$A$3:$J$3517,10,FALSE)</f>
        <v>0</v>
      </c>
      <c r="J369" s="1">
        <f>VLOOKUP(A369,'ADM Details FY17'!$A$3:$K$3515,11,FALSE)</f>
        <v>0</v>
      </c>
      <c r="K369" s="1">
        <f>VLOOKUP(A369,'ADM Details FY17'!$A$3:$M$3515,13,FALSE)</f>
        <v>0</v>
      </c>
      <c r="L369" s="1">
        <f>VLOOKUP(A369,'ADM Details FY17'!$A$3:$O$3515,15,FALSE)</f>
        <v>0</v>
      </c>
      <c r="M369" s="1">
        <f>VLOOKUP(A369,'ADM Details FY17'!$A$3:$P$3515,16,FALSE)</f>
        <v>0</v>
      </c>
      <c r="N369" s="1">
        <f>VLOOKUP(A369,'ADM Details FY17'!$A$3:$Q$3515,17,FALSE)</f>
        <v>0</v>
      </c>
      <c r="O369" s="1">
        <f>VLOOKUP(A369,'ADM Details FY17'!$A$3:$S$3515,19,FALSE)</f>
        <v>0</v>
      </c>
      <c r="P369" s="1">
        <f>VLOOKUP(A369,'ADM Details FY17'!$A$3:$U$3515,21,FALSE)</f>
        <v>0</v>
      </c>
      <c r="Q369" s="1">
        <f>VLOOKUP(A369,'ADM Details FY17'!$A$3:$V$3515,22,FALSE)</f>
        <v>0</v>
      </c>
      <c r="R369" s="1">
        <f>VLOOKUP(A369,'ADM Details FY17'!$A$3:$W$3515,23,FALSE)</f>
        <v>0</v>
      </c>
      <c r="S369" s="1">
        <f>VLOOKUP(A369,'ADM Details FY17'!$A$3:$X$3515,24,FALSE)</f>
        <v>0</v>
      </c>
      <c r="T369" s="1">
        <f>VLOOKUP(A369,'ADM Details FY17'!$A$3:$Y$3515,25,FALSE)</f>
        <v>0.18</v>
      </c>
      <c r="U369" s="1">
        <f>VLOOKUP(A369,'ADM Details FY17'!$A$3:$AA$3515,27,FALSE)</f>
        <v>0</v>
      </c>
      <c r="V369" s="1">
        <f>IFERROR(VLOOKUP(C369,'eindex _tget pp '!$A$4:$E$615,5,FALSE),0)</f>
        <v>146.37641064972061</v>
      </c>
      <c r="W369" s="31">
        <f>IFERROR(VLOOKUP(C369,'eindex _tget pp '!$A$4:$F$615,6,FALSE),0)</f>
        <v>0.68972634489999995</v>
      </c>
      <c r="X369" s="4">
        <f>IFERROR(VLOOKUP(B369,'eschools 16'!$A$2:$F$25,6,FALSE),1)</f>
        <v>2</v>
      </c>
      <c r="Y369" s="1">
        <f t="shared" si="25"/>
        <v>0</v>
      </c>
      <c r="Z369" s="1">
        <f t="shared" si="26"/>
        <v>0</v>
      </c>
      <c r="AA369" s="31">
        <f>IFERROR(VLOOKUP(C369,'eindex _tget pp '!$A$4:$G$615,7,FALSE),0)</f>
        <v>0.40625183399999998</v>
      </c>
      <c r="AB369" s="1">
        <f>VLOOKUP(A369,'ADM Details FY17'!$A$3:$AB$3515,28,FALSE)</f>
        <v>0</v>
      </c>
      <c r="AC369" s="1">
        <f t="shared" si="27"/>
        <v>0</v>
      </c>
      <c r="AD369" s="1">
        <f t="shared" si="28"/>
        <v>1</v>
      </c>
      <c r="AE369" s="1">
        <f t="shared" si="29"/>
        <v>25</v>
      </c>
    </row>
    <row r="370" spans="1:31" x14ac:dyDescent="0.25">
      <c r="A370" t="str">
        <f>B370&amp;"-"&amp;COUNTIF($B$3:B370,B370)</f>
        <v>236-216</v>
      </c>
      <c r="B370">
        <v>236</v>
      </c>
      <c r="C370" s="18">
        <f>VLOOKUP(A370,'ADM Details FY17'!$A$3:$D$3515,4,FALSE)</f>
        <v>45872</v>
      </c>
      <c r="D370" s="1">
        <f>VLOOKUP(A370,'ADM Details FY17'!$A$3:$E$3515,5,FALSE)</f>
        <v>14.07</v>
      </c>
      <c r="E370" s="1">
        <f>VLOOKUP(A370,'ADM Details FY17'!$A$3:$F$3515,6,FALSE)</f>
        <v>0</v>
      </c>
      <c r="F370" s="1">
        <f>VLOOKUP(A370,'ADM Details FY17'!$A$3:$G$3515,7,FALSE)</f>
        <v>0</v>
      </c>
      <c r="G370" s="1">
        <f>VLOOKUP(A370,'ADM Details FY17'!$A$3:$H$3515,8,FALSE)</f>
        <v>0</v>
      </c>
      <c r="H370" s="1">
        <f>VLOOKUP(A370,'ADM Details FY17'!$A$3:$I$3515,9,FALSE)</f>
        <v>0</v>
      </c>
      <c r="I370" s="1">
        <f>VLOOKUP(A370,'ADM Details FY17'!$A$3:$J$3517,10,FALSE)</f>
        <v>0</v>
      </c>
      <c r="J370" s="1">
        <f>VLOOKUP(A370,'ADM Details FY17'!$A$3:$K$3515,11,FALSE)</f>
        <v>1</v>
      </c>
      <c r="K370" s="1">
        <f>VLOOKUP(A370,'ADM Details FY17'!$A$3:$M$3515,13,FALSE)</f>
        <v>7.07</v>
      </c>
      <c r="L370" s="1">
        <f>VLOOKUP(A370,'ADM Details FY17'!$A$3:$O$3515,15,FALSE)</f>
        <v>0</v>
      </c>
      <c r="M370" s="1">
        <f>VLOOKUP(A370,'ADM Details FY17'!$A$3:$P$3515,16,FALSE)</f>
        <v>0</v>
      </c>
      <c r="N370" s="1">
        <f>VLOOKUP(A370,'ADM Details FY17'!$A$3:$Q$3515,17,FALSE)</f>
        <v>0</v>
      </c>
      <c r="O370" s="1">
        <f>VLOOKUP(A370,'ADM Details FY17'!$A$3:$S$3515,19,FALSE)</f>
        <v>0</v>
      </c>
      <c r="P370" s="1">
        <f>VLOOKUP(A370,'ADM Details FY17'!$A$3:$U$3515,21,FALSE)</f>
        <v>0.39</v>
      </c>
      <c r="Q370" s="1">
        <f>VLOOKUP(A370,'ADM Details FY17'!$A$3:$V$3515,22,FALSE)</f>
        <v>0</v>
      </c>
      <c r="R370" s="1">
        <f>VLOOKUP(A370,'ADM Details FY17'!$A$3:$W$3515,23,FALSE)</f>
        <v>0</v>
      </c>
      <c r="S370" s="1">
        <f>VLOOKUP(A370,'ADM Details FY17'!$A$3:$X$3515,24,FALSE)</f>
        <v>0</v>
      </c>
      <c r="T370" s="1">
        <f>VLOOKUP(A370,'ADM Details FY17'!$A$3:$Y$3515,25,FALSE)</f>
        <v>0.4</v>
      </c>
      <c r="U370" s="1">
        <f>VLOOKUP(A370,'ADM Details FY17'!$A$3:$AA$3515,27,FALSE)</f>
        <v>0</v>
      </c>
      <c r="V370" s="1">
        <f>IFERROR(VLOOKUP(C370,'eindex _tget pp '!$A$4:$E$615,5,FALSE),0)</f>
        <v>331.08486926161589</v>
      </c>
      <c r="W370" s="31">
        <f>IFERROR(VLOOKUP(C370,'eindex _tget pp '!$A$4:$F$615,6,FALSE),0)</f>
        <v>0.92820364550000001</v>
      </c>
      <c r="X370" s="4">
        <f>IFERROR(VLOOKUP(B370,'eschools 16'!$A$2:$F$25,6,FALSE),1)</f>
        <v>2</v>
      </c>
      <c r="Y370" s="1">
        <f t="shared" si="25"/>
        <v>0</v>
      </c>
      <c r="Z370" s="1">
        <f t="shared" si="26"/>
        <v>0</v>
      </c>
      <c r="AA370" s="31">
        <f>IFERROR(VLOOKUP(C370,'eindex _tget pp '!$A$4:$G$615,7,FALSE),0)</f>
        <v>0.47433434600000002</v>
      </c>
      <c r="AB370" s="1">
        <f>VLOOKUP(A370,'ADM Details FY17'!$A$3:$AB$3515,28,FALSE)</f>
        <v>0</v>
      </c>
      <c r="AC370" s="1">
        <f t="shared" si="27"/>
        <v>0</v>
      </c>
      <c r="AD370" s="1">
        <f t="shared" si="28"/>
        <v>14.07</v>
      </c>
      <c r="AE370" s="1">
        <f t="shared" si="29"/>
        <v>351.75</v>
      </c>
    </row>
    <row r="371" spans="1:31" x14ac:dyDescent="0.25">
      <c r="A371" t="str">
        <f>B371&amp;"-"&amp;COUNTIF($B$3:B371,B371)</f>
        <v>236-217</v>
      </c>
      <c r="B371">
        <v>236</v>
      </c>
      <c r="C371" s="18">
        <f>VLOOKUP(A371,'ADM Details FY17'!$A$3:$D$3515,4,FALSE)</f>
        <v>48686</v>
      </c>
      <c r="D371" s="1">
        <f>VLOOKUP(A371,'ADM Details FY17'!$A$3:$E$3515,5,FALSE)</f>
        <v>0.08</v>
      </c>
      <c r="E371" s="1">
        <f>VLOOKUP(A371,'ADM Details FY17'!$A$3:$F$3515,6,FALSE)</f>
        <v>0</v>
      </c>
      <c r="F371" s="1">
        <f>VLOOKUP(A371,'ADM Details FY17'!$A$3:$G$3515,7,FALSE)</f>
        <v>0</v>
      </c>
      <c r="G371" s="1">
        <f>VLOOKUP(A371,'ADM Details FY17'!$A$3:$H$3515,8,FALSE)</f>
        <v>0</v>
      </c>
      <c r="H371" s="1">
        <f>VLOOKUP(A371,'ADM Details FY17'!$A$3:$I$3515,9,FALSE)</f>
        <v>0</v>
      </c>
      <c r="I371" s="1">
        <f>VLOOKUP(A371,'ADM Details FY17'!$A$3:$J$3517,10,FALSE)</f>
        <v>0</v>
      </c>
      <c r="J371" s="1">
        <f>VLOOKUP(A371,'ADM Details FY17'!$A$3:$K$3515,11,FALSE)</f>
        <v>0</v>
      </c>
      <c r="K371" s="1">
        <f>VLOOKUP(A371,'ADM Details FY17'!$A$3:$M$3515,13,FALSE)</f>
        <v>0.08</v>
      </c>
      <c r="L371" s="1">
        <f>VLOOKUP(A371,'ADM Details FY17'!$A$3:$O$3515,15,FALSE)</f>
        <v>0</v>
      </c>
      <c r="M371" s="1">
        <f>VLOOKUP(A371,'ADM Details FY17'!$A$3:$P$3515,16,FALSE)</f>
        <v>0</v>
      </c>
      <c r="N371" s="1">
        <f>VLOOKUP(A371,'ADM Details FY17'!$A$3:$Q$3515,17,FALSE)</f>
        <v>0</v>
      </c>
      <c r="O371" s="1">
        <f>VLOOKUP(A371,'ADM Details FY17'!$A$3:$S$3515,19,FALSE)</f>
        <v>0</v>
      </c>
      <c r="P371" s="1">
        <f>VLOOKUP(A371,'ADM Details FY17'!$A$3:$U$3515,21,FALSE)</f>
        <v>0</v>
      </c>
      <c r="Q371" s="1">
        <f>VLOOKUP(A371,'ADM Details FY17'!$A$3:$V$3515,22,FALSE)</f>
        <v>0</v>
      </c>
      <c r="R371" s="1">
        <f>VLOOKUP(A371,'ADM Details FY17'!$A$3:$W$3515,23,FALSE)</f>
        <v>0</v>
      </c>
      <c r="S371" s="1">
        <f>VLOOKUP(A371,'ADM Details FY17'!$A$3:$X$3515,24,FALSE)</f>
        <v>0</v>
      </c>
      <c r="T371" s="1">
        <f>VLOOKUP(A371,'ADM Details FY17'!$A$3:$Y$3515,25,FALSE)</f>
        <v>0</v>
      </c>
      <c r="U371" s="1">
        <f>VLOOKUP(A371,'ADM Details FY17'!$A$3:$AA$3515,27,FALSE)</f>
        <v>0</v>
      </c>
      <c r="V371" s="1">
        <f>IFERROR(VLOOKUP(C371,'eindex _tget pp '!$A$4:$E$615,5,FALSE),0)</f>
        <v>91.780351581602446</v>
      </c>
      <c r="W371" s="31">
        <f>IFERROR(VLOOKUP(C371,'eindex _tget pp '!$A$4:$F$615,6,FALSE),0)</f>
        <v>2.6752548679000001</v>
      </c>
      <c r="X371" s="4">
        <f>IFERROR(VLOOKUP(B371,'eschools 16'!$A$2:$F$25,6,FALSE),1)</f>
        <v>2</v>
      </c>
      <c r="Y371" s="1">
        <f t="shared" si="25"/>
        <v>0</v>
      </c>
      <c r="Z371" s="1">
        <f t="shared" si="26"/>
        <v>0</v>
      </c>
      <c r="AA371" s="31">
        <f>IFERROR(VLOOKUP(C371,'eindex _tget pp '!$A$4:$G$615,7,FALSE),0)</f>
        <v>0.41139015000000001</v>
      </c>
      <c r="AB371" s="1">
        <f>VLOOKUP(A371,'ADM Details FY17'!$A$3:$AB$3515,28,FALSE)</f>
        <v>0</v>
      </c>
      <c r="AC371" s="1">
        <f t="shared" si="27"/>
        <v>0</v>
      </c>
      <c r="AD371" s="1">
        <f t="shared" si="28"/>
        <v>0.08</v>
      </c>
      <c r="AE371" s="1">
        <f t="shared" si="29"/>
        <v>2</v>
      </c>
    </row>
    <row r="372" spans="1:31" x14ac:dyDescent="0.25">
      <c r="A372" t="str">
        <f>B372&amp;"-"&amp;COUNTIF($B$3:B372,B372)</f>
        <v>236-218</v>
      </c>
      <c r="B372">
        <v>236</v>
      </c>
      <c r="C372" s="18">
        <f>VLOOKUP(A372,'ADM Details FY17'!$A$3:$D$3515,4,FALSE)</f>
        <v>47985</v>
      </c>
      <c r="D372" s="1">
        <f>VLOOKUP(A372,'ADM Details FY17'!$A$3:$E$3515,5,FALSE)</f>
        <v>8.49</v>
      </c>
      <c r="E372" s="1">
        <f>VLOOKUP(A372,'ADM Details FY17'!$A$3:$F$3515,6,FALSE)</f>
        <v>0</v>
      </c>
      <c r="F372" s="1">
        <f>VLOOKUP(A372,'ADM Details FY17'!$A$3:$G$3515,7,FALSE)</f>
        <v>0</v>
      </c>
      <c r="G372" s="1">
        <f>VLOOKUP(A372,'ADM Details FY17'!$A$3:$H$3515,8,FALSE)</f>
        <v>0</v>
      </c>
      <c r="H372" s="1">
        <f>VLOOKUP(A372,'ADM Details FY17'!$A$3:$I$3515,9,FALSE)</f>
        <v>0</v>
      </c>
      <c r="I372" s="1">
        <f>VLOOKUP(A372,'ADM Details FY17'!$A$3:$J$3517,10,FALSE)</f>
        <v>0</v>
      </c>
      <c r="J372" s="1">
        <f>VLOOKUP(A372,'ADM Details FY17'!$A$3:$K$3515,11,FALSE)</f>
        <v>0</v>
      </c>
      <c r="K372" s="1">
        <f>VLOOKUP(A372,'ADM Details FY17'!$A$3:$M$3515,13,FALSE)</f>
        <v>0</v>
      </c>
      <c r="L372" s="1">
        <f>VLOOKUP(A372,'ADM Details FY17'!$A$3:$O$3515,15,FALSE)</f>
        <v>0</v>
      </c>
      <c r="M372" s="1">
        <f>VLOOKUP(A372,'ADM Details FY17'!$A$3:$P$3515,16,FALSE)</f>
        <v>0</v>
      </c>
      <c r="N372" s="1">
        <f>VLOOKUP(A372,'ADM Details FY17'!$A$3:$Q$3515,17,FALSE)</f>
        <v>0</v>
      </c>
      <c r="O372" s="1">
        <f>VLOOKUP(A372,'ADM Details FY17'!$A$3:$S$3515,19,FALSE)</f>
        <v>0</v>
      </c>
      <c r="P372" s="1">
        <f>VLOOKUP(A372,'ADM Details FY17'!$A$3:$U$3515,21,FALSE)</f>
        <v>0</v>
      </c>
      <c r="Q372" s="1">
        <f>VLOOKUP(A372,'ADM Details FY17'!$A$3:$V$3515,22,FALSE)</f>
        <v>7.0000000000000007E-2</v>
      </c>
      <c r="R372" s="1">
        <f>VLOOKUP(A372,'ADM Details FY17'!$A$3:$W$3515,23,FALSE)</f>
        <v>0</v>
      </c>
      <c r="S372" s="1">
        <f>VLOOKUP(A372,'ADM Details FY17'!$A$3:$X$3515,24,FALSE)</f>
        <v>7.0000000000000007E-2</v>
      </c>
      <c r="T372" s="1">
        <f>VLOOKUP(A372,'ADM Details FY17'!$A$3:$Y$3515,25,FALSE)</f>
        <v>0.11</v>
      </c>
      <c r="U372" s="1">
        <f>VLOOKUP(A372,'ADM Details FY17'!$A$3:$AA$3515,27,FALSE)</f>
        <v>0</v>
      </c>
      <c r="V372" s="1">
        <f>IFERROR(VLOOKUP(C372,'eindex _tget pp '!$A$4:$E$615,5,FALSE),0)</f>
        <v>157.85415157126371</v>
      </c>
      <c r="W372" s="31">
        <f>IFERROR(VLOOKUP(C372,'eindex _tget pp '!$A$4:$F$615,6,FALSE),0)</f>
        <v>0.211347543</v>
      </c>
      <c r="X372" s="4">
        <f>IFERROR(VLOOKUP(B372,'eschools 16'!$A$2:$F$25,6,FALSE),1)</f>
        <v>2</v>
      </c>
      <c r="Y372" s="1">
        <f t="shared" si="25"/>
        <v>0</v>
      </c>
      <c r="Z372" s="1">
        <f t="shared" si="26"/>
        <v>0</v>
      </c>
      <c r="AA372" s="31">
        <f>IFERROR(VLOOKUP(C372,'eindex _tget pp '!$A$4:$G$615,7,FALSE),0)</f>
        <v>0.36948985499999998</v>
      </c>
      <c r="AB372" s="1">
        <f>VLOOKUP(A372,'ADM Details FY17'!$A$3:$AB$3515,28,FALSE)</f>
        <v>0</v>
      </c>
      <c r="AC372" s="1">
        <f t="shared" si="27"/>
        <v>0</v>
      </c>
      <c r="AD372" s="1">
        <f t="shared" si="28"/>
        <v>8.49</v>
      </c>
      <c r="AE372" s="1">
        <f t="shared" si="29"/>
        <v>212.25</v>
      </c>
    </row>
    <row r="373" spans="1:31" x14ac:dyDescent="0.25">
      <c r="A373" t="str">
        <f>B373&amp;"-"&amp;COUNTIF($B$3:B373,B373)</f>
        <v>236-219</v>
      </c>
      <c r="B373">
        <v>236</v>
      </c>
      <c r="C373" s="18">
        <f>VLOOKUP(A373,'ADM Details FY17'!$A$3:$D$3515,4,FALSE)</f>
        <v>48264</v>
      </c>
      <c r="D373" s="1">
        <f>VLOOKUP(A373,'ADM Details FY17'!$A$3:$E$3515,5,FALSE)</f>
        <v>2</v>
      </c>
      <c r="E373" s="1">
        <f>VLOOKUP(A373,'ADM Details FY17'!$A$3:$F$3515,6,FALSE)</f>
        <v>0</v>
      </c>
      <c r="F373" s="1">
        <f>VLOOKUP(A373,'ADM Details FY17'!$A$3:$G$3515,7,FALSE)</f>
        <v>1</v>
      </c>
      <c r="G373" s="1">
        <f>VLOOKUP(A373,'ADM Details FY17'!$A$3:$H$3515,8,FALSE)</f>
        <v>0</v>
      </c>
      <c r="H373" s="1">
        <f>VLOOKUP(A373,'ADM Details FY17'!$A$3:$I$3515,9,FALSE)</f>
        <v>0</v>
      </c>
      <c r="I373" s="1">
        <f>VLOOKUP(A373,'ADM Details FY17'!$A$3:$J$3517,10,FALSE)</f>
        <v>0</v>
      </c>
      <c r="J373" s="1">
        <f>VLOOKUP(A373,'ADM Details FY17'!$A$3:$K$3515,11,FALSE)</f>
        <v>0</v>
      </c>
      <c r="K373" s="1">
        <f>VLOOKUP(A373,'ADM Details FY17'!$A$3:$M$3515,13,FALSE)</f>
        <v>0</v>
      </c>
      <c r="L373" s="1">
        <f>VLOOKUP(A373,'ADM Details FY17'!$A$3:$O$3515,15,FALSE)</f>
        <v>0</v>
      </c>
      <c r="M373" s="1">
        <f>VLOOKUP(A373,'ADM Details FY17'!$A$3:$P$3515,16,FALSE)</f>
        <v>0</v>
      </c>
      <c r="N373" s="1">
        <f>VLOOKUP(A373,'ADM Details FY17'!$A$3:$Q$3515,17,FALSE)</f>
        <v>0</v>
      </c>
      <c r="O373" s="1">
        <f>VLOOKUP(A373,'ADM Details FY17'!$A$3:$S$3515,19,FALSE)</f>
        <v>0</v>
      </c>
      <c r="P373" s="1">
        <f>VLOOKUP(A373,'ADM Details FY17'!$A$3:$U$3515,21,FALSE)</f>
        <v>0</v>
      </c>
      <c r="Q373" s="1">
        <f>VLOOKUP(A373,'ADM Details FY17'!$A$3:$V$3515,22,FALSE)</f>
        <v>0</v>
      </c>
      <c r="R373" s="1">
        <f>VLOOKUP(A373,'ADM Details FY17'!$A$3:$W$3515,23,FALSE)</f>
        <v>0</v>
      </c>
      <c r="S373" s="1">
        <f>VLOOKUP(A373,'ADM Details FY17'!$A$3:$X$3515,24,FALSE)</f>
        <v>0</v>
      </c>
      <c r="T373" s="1">
        <f>VLOOKUP(A373,'ADM Details FY17'!$A$3:$Y$3515,25,FALSE)</f>
        <v>0</v>
      </c>
      <c r="U373" s="1">
        <f>VLOOKUP(A373,'ADM Details FY17'!$A$3:$AA$3515,27,FALSE)</f>
        <v>0</v>
      </c>
      <c r="V373" s="1">
        <f>IFERROR(VLOOKUP(C373,'eindex _tget pp '!$A$4:$E$615,5,FALSE),0)</f>
        <v>246.13461835772884</v>
      </c>
      <c r="W373" s="31">
        <f>IFERROR(VLOOKUP(C373,'eindex _tget pp '!$A$4:$F$615,6,FALSE),0)</f>
        <v>0.3042197525</v>
      </c>
      <c r="X373" s="4">
        <f>IFERROR(VLOOKUP(B373,'eschools 16'!$A$2:$F$25,6,FALSE),1)</f>
        <v>2</v>
      </c>
      <c r="Y373" s="1">
        <f t="shared" si="25"/>
        <v>0</v>
      </c>
      <c r="Z373" s="1">
        <f t="shared" si="26"/>
        <v>0</v>
      </c>
      <c r="AA373" s="31">
        <f>IFERROR(VLOOKUP(C373,'eindex _tget pp '!$A$4:$G$615,7,FALSE),0)</f>
        <v>0.41005223800000001</v>
      </c>
      <c r="AB373" s="1">
        <f>VLOOKUP(A373,'ADM Details FY17'!$A$3:$AB$3515,28,FALSE)</f>
        <v>0</v>
      </c>
      <c r="AC373" s="1">
        <f t="shared" si="27"/>
        <v>0</v>
      </c>
      <c r="AD373" s="1">
        <f t="shared" si="28"/>
        <v>2</v>
      </c>
      <c r="AE373" s="1">
        <f t="shared" si="29"/>
        <v>50</v>
      </c>
    </row>
    <row r="374" spans="1:31" x14ac:dyDescent="0.25">
      <c r="A374" t="str">
        <f>B374&amp;"-"&amp;COUNTIF($B$3:B374,B374)</f>
        <v>236-220</v>
      </c>
      <c r="B374">
        <v>236</v>
      </c>
      <c r="C374" s="18">
        <f>VLOOKUP(A374,'ADM Details FY17'!$A$3:$D$3515,4,FALSE)</f>
        <v>50179</v>
      </c>
      <c r="D374" s="1">
        <f>VLOOKUP(A374,'ADM Details FY17'!$A$3:$E$3515,5,FALSE)</f>
        <v>8.48</v>
      </c>
      <c r="E374" s="1">
        <f>VLOOKUP(A374,'ADM Details FY17'!$A$3:$F$3515,6,FALSE)</f>
        <v>0</v>
      </c>
      <c r="F374" s="1">
        <f>VLOOKUP(A374,'ADM Details FY17'!$A$3:$G$3515,7,FALSE)</f>
        <v>0</v>
      </c>
      <c r="G374" s="1">
        <f>VLOOKUP(A374,'ADM Details FY17'!$A$3:$H$3515,8,FALSE)</f>
        <v>0</v>
      </c>
      <c r="H374" s="1">
        <f>VLOOKUP(A374,'ADM Details FY17'!$A$3:$I$3515,9,FALSE)</f>
        <v>0</v>
      </c>
      <c r="I374" s="1">
        <f>VLOOKUP(A374,'ADM Details FY17'!$A$3:$J$3517,10,FALSE)</f>
        <v>0</v>
      </c>
      <c r="J374" s="1">
        <f>VLOOKUP(A374,'ADM Details FY17'!$A$3:$K$3515,11,FALSE)</f>
        <v>0</v>
      </c>
      <c r="K374" s="1">
        <f>VLOOKUP(A374,'ADM Details FY17'!$A$3:$M$3515,13,FALSE)</f>
        <v>4.4800000000000004</v>
      </c>
      <c r="L374" s="1">
        <f>VLOOKUP(A374,'ADM Details FY17'!$A$3:$O$3515,15,FALSE)</f>
        <v>0</v>
      </c>
      <c r="M374" s="1">
        <f>VLOOKUP(A374,'ADM Details FY17'!$A$3:$P$3515,16,FALSE)</f>
        <v>0</v>
      </c>
      <c r="N374" s="1">
        <f>VLOOKUP(A374,'ADM Details FY17'!$A$3:$Q$3515,17,FALSE)</f>
        <v>0</v>
      </c>
      <c r="O374" s="1">
        <f>VLOOKUP(A374,'ADM Details FY17'!$A$3:$S$3515,19,FALSE)</f>
        <v>0</v>
      </c>
      <c r="P374" s="1">
        <f>VLOOKUP(A374,'ADM Details FY17'!$A$3:$U$3515,21,FALSE)</f>
        <v>0</v>
      </c>
      <c r="Q374" s="1">
        <f>VLOOKUP(A374,'ADM Details FY17'!$A$3:$V$3515,22,FALSE)</f>
        <v>0</v>
      </c>
      <c r="R374" s="1">
        <f>VLOOKUP(A374,'ADM Details FY17'!$A$3:$W$3515,23,FALSE)</f>
        <v>0</v>
      </c>
      <c r="S374" s="1">
        <f>VLOOKUP(A374,'ADM Details FY17'!$A$3:$X$3515,24,FALSE)</f>
        <v>0</v>
      </c>
      <c r="T374" s="1">
        <f>VLOOKUP(A374,'ADM Details FY17'!$A$3:$Y$3515,25,FALSE)</f>
        <v>0</v>
      </c>
      <c r="U374" s="1">
        <f>VLOOKUP(A374,'ADM Details FY17'!$A$3:$AA$3515,27,FALSE)</f>
        <v>0</v>
      </c>
      <c r="V374" s="1">
        <f>IFERROR(VLOOKUP(C374,'eindex _tget pp '!$A$4:$E$615,5,FALSE),0)</f>
        <v>154.88079169059927</v>
      </c>
      <c r="W374" s="31">
        <f>IFERROR(VLOOKUP(C374,'eindex _tget pp '!$A$4:$F$615,6,FALSE),0)</f>
        <v>0.78672789499999995</v>
      </c>
      <c r="X374" s="4">
        <f>IFERROR(VLOOKUP(B374,'eschools 16'!$A$2:$F$25,6,FALSE),1)</f>
        <v>2</v>
      </c>
      <c r="Y374" s="1">
        <f t="shared" si="25"/>
        <v>0</v>
      </c>
      <c r="Z374" s="1">
        <f t="shared" si="26"/>
        <v>0</v>
      </c>
      <c r="AA374" s="31">
        <f>IFERROR(VLOOKUP(C374,'eindex _tget pp '!$A$4:$G$615,7,FALSE),0)</f>
        <v>0.47799794299999998</v>
      </c>
      <c r="AB374" s="1">
        <f>VLOOKUP(A374,'ADM Details FY17'!$A$3:$AB$3515,28,FALSE)</f>
        <v>0</v>
      </c>
      <c r="AC374" s="1">
        <f t="shared" si="27"/>
        <v>0</v>
      </c>
      <c r="AD374" s="1">
        <f t="shared" si="28"/>
        <v>8.48</v>
      </c>
      <c r="AE374" s="1">
        <f t="shared" si="29"/>
        <v>212</v>
      </c>
    </row>
    <row r="375" spans="1:31" x14ac:dyDescent="0.25">
      <c r="A375" t="str">
        <f>B375&amp;"-"&amp;COUNTIF($B$3:B375,B375)</f>
        <v>236-221</v>
      </c>
      <c r="B375">
        <v>236</v>
      </c>
      <c r="C375" s="18">
        <f>VLOOKUP(A375,'ADM Details FY17'!$A$3:$D$3515,4,FALSE)</f>
        <v>47191</v>
      </c>
      <c r="D375" s="1">
        <f>VLOOKUP(A375,'ADM Details FY17'!$A$3:$E$3515,5,FALSE)</f>
        <v>2.12</v>
      </c>
      <c r="E375" s="1">
        <f>VLOOKUP(A375,'ADM Details FY17'!$A$3:$F$3515,6,FALSE)</f>
        <v>0</v>
      </c>
      <c r="F375" s="1">
        <f>VLOOKUP(A375,'ADM Details FY17'!$A$3:$G$3515,7,FALSE)</f>
        <v>0</v>
      </c>
      <c r="G375" s="1">
        <f>VLOOKUP(A375,'ADM Details FY17'!$A$3:$H$3515,8,FALSE)</f>
        <v>0</v>
      </c>
      <c r="H375" s="1">
        <f>VLOOKUP(A375,'ADM Details FY17'!$A$3:$I$3515,9,FALSE)</f>
        <v>0</v>
      </c>
      <c r="I375" s="1">
        <f>VLOOKUP(A375,'ADM Details FY17'!$A$3:$J$3517,10,FALSE)</f>
        <v>0</v>
      </c>
      <c r="J375" s="1">
        <f>VLOOKUP(A375,'ADM Details FY17'!$A$3:$K$3515,11,FALSE)</f>
        <v>0</v>
      </c>
      <c r="K375" s="1">
        <f>VLOOKUP(A375,'ADM Details FY17'!$A$3:$M$3515,13,FALSE)</f>
        <v>0.65</v>
      </c>
      <c r="L375" s="1">
        <f>VLOOKUP(A375,'ADM Details FY17'!$A$3:$O$3515,15,FALSE)</f>
        <v>0</v>
      </c>
      <c r="M375" s="1">
        <f>VLOOKUP(A375,'ADM Details FY17'!$A$3:$P$3515,16,FALSE)</f>
        <v>0</v>
      </c>
      <c r="N375" s="1">
        <f>VLOOKUP(A375,'ADM Details FY17'!$A$3:$Q$3515,17,FALSE)</f>
        <v>0</v>
      </c>
      <c r="O375" s="1">
        <f>VLOOKUP(A375,'ADM Details FY17'!$A$3:$S$3515,19,FALSE)</f>
        <v>0</v>
      </c>
      <c r="P375" s="1">
        <f>VLOOKUP(A375,'ADM Details FY17'!$A$3:$U$3515,21,FALSE)</f>
        <v>0</v>
      </c>
      <c r="Q375" s="1">
        <f>VLOOKUP(A375,'ADM Details FY17'!$A$3:$V$3515,22,FALSE)</f>
        <v>0</v>
      </c>
      <c r="R375" s="1">
        <f>VLOOKUP(A375,'ADM Details FY17'!$A$3:$W$3515,23,FALSE)</f>
        <v>0</v>
      </c>
      <c r="S375" s="1">
        <f>VLOOKUP(A375,'ADM Details FY17'!$A$3:$X$3515,24,FALSE)</f>
        <v>0</v>
      </c>
      <c r="T375" s="1">
        <f>VLOOKUP(A375,'ADM Details FY17'!$A$3:$Y$3515,25,FALSE)</f>
        <v>0</v>
      </c>
      <c r="U375" s="1">
        <f>VLOOKUP(A375,'ADM Details FY17'!$A$3:$AA$3515,27,FALSE)</f>
        <v>0</v>
      </c>
      <c r="V375" s="1">
        <f>IFERROR(VLOOKUP(C375,'eindex _tget pp '!$A$4:$E$615,5,FALSE),0)</f>
        <v>0</v>
      </c>
      <c r="W375" s="31">
        <f>IFERROR(VLOOKUP(C375,'eindex _tget pp '!$A$4:$F$615,6,FALSE),0)</f>
        <v>5.2329557300000003E-2</v>
      </c>
      <c r="X375" s="4">
        <f>IFERROR(VLOOKUP(B375,'eschools 16'!$A$2:$F$25,6,FALSE),1)</f>
        <v>2</v>
      </c>
      <c r="Y375" s="1">
        <f t="shared" si="25"/>
        <v>0</v>
      </c>
      <c r="Z375" s="1">
        <f t="shared" si="26"/>
        <v>0</v>
      </c>
      <c r="AA375" s="31">
        <f>IFERROR(VLOOKUP(C375,'eindex _tget pp '!$A$4:$G$615,7,FALSE),0)</f>
        <v>0.05</v>
      </c>
      <c r="AB375" s="1">
        <f>VLOOKUP(A375,'ADM Details FY17'!$A$3:$AB$3515,28,FALSE)</f>
        <v>0</v>
      </c>
      <c r="AC375" s="1">
        <f t="shared" si="27"/>
        <v>0</v>
      </c>
      <c r="AD375" s="1">
        <f t="shared" si="28"/>
        <v>2.12</v>
      </c>
      <c r="AE375" s="1">
        <f t="shared" si="29"/>
        <v>53</v>
      </c>
    </row>
    <row r="376" spans="1:31" x14ac:dyDescent="0.25">
      <c r="A376" t="str">
        <f>B376&amp;"-"&amp;COUNTIF($B$3:B376,B376)</f>
        <v>236-222</v>
      </c>
      <c r="B376">
        <v>236</v>
      </c>
      <c r="C376" s="18">
        <f>VLOOKUP(A376,'ADM Details FY17'!$A$3:$D$3515,4,FALSE)</f>
        <v>44164</v>
      </c>
      <c r="D376" s="1">
        <f>VLOOKUP(A376,'ADM Details FY17'!$A$3:$E$3515,5,FALSE)</f>
        <v>2.98</v>
      </c>
      <c r="E376" s="1">
        <f>VLOOKUP(A376,'ADM Details FY17'!$A$3:$F$3515,6,FALSE)</f>
        <v>0</v>
      </c>
      <c r="F376" s="1">
        <f>VLOOKUP(A376,'ADM Details FY17'!$A$3:$G$3515,7,FALSE)</f>
        <v>0</v>
      </c>
      <c r="G376" s="1">
        <f>VLOOKUP(A376,'ADM Details FY17'!$A$3:$H$3515,8,FALSE)</f>
        <v>0</v>
      </c>
      <c r="H376" s="1">
        <f>VLOOKUP(A376,'ADM Details FY17'!$A$3:$I$3515,9,FALSE)</f>
        <v>0</v>
      </c>
      <c r="I376" s="1">
        <f>VLOOKUP(A376,'ADM Details FY17'!$A$3:$J$3517,10,FALSE)</f>
        <v>0</v>
      </c>
      <c r="J376" s="1">
        <f>VLOOKUP(A376,'ADM Details FY17'!$A$3:$K$3515,11,FALSE)</f>
        <v>0</v>
      </c>
      <c r="K376" s="1">
        <f>VLOOKUP(A376,'ADM Details FY17'!$A$3:$M$3515,13,FALSE)</f>
        <v>1.29</v>
      </c>
      <c r="L376" s="1">
        <f>VLOOKUP(A376,'ADM Details FY17'!$A$3:$O$3515,15,FALSE)</f>
        <v>0</v>
      </c>
      <c r="M376" s="1">
        <f>VLOOKUP(A376,'ADM Details FY17'!$A$3:$P$3515,16,FALSE)</f>
        <v>0</v>
      </c>
      <c r="N376" s="1">
        <f>VLOOKUP(A376,'ADM Details FY17'!$A$3:$Q$3515,17,FALSE)</f>
        <v>0</v>
      </c>
      <c r="O376" s="1">
        <f>VLOOKUP(A376,'ADM Details FY17'!$A$3:$S$3515,19,FALSE)</f>
        <v>0</v>
      </c>
      <c r="P376" s="1">
        <f>VLOOKUP(A376,'ADM Details FY17'!$A$3:$U$3515,21,FALSE)</f>
        <v>0</v>
      </c>
      <c r="Q376" s="1">
        <f>VLOOKUP(A376,'ADM Details FY17'!$A$3:$V$3515,22,FALSE)</f>
        <v>0</v>
      </c>
      <c r="R376" s="1">
        <f>VLOOKUP(A376,'ADM Details FY17'!$A$3:$W$3515,23,FALSE)</f>
        <v>0</v>
      </c>
      <c r="S376" s="1">
        <f>VLOOKUP(A376,'ADM Details FY17'!$A$3:$X$3515,24,FALSE)</f>
        <v>0</v>
      </c>
      <c r="T376" s="1">
        <f>VLOOKUP(A376,'ADM Details FY17'!$A$3:$Y$3515,25,FALSE)</f>
        <v>0.2</v>
      </c>
      <c r="U376" s="1">
        <f>VLOOKUP(A376,'ADM Details FY17'!$A$3:$AA$3515,27,FALSE)</f>
        <v>0</v>
      </c>
      <c r="V376" s="1">
        <f>IFERROR(VLOOKUP(C376,'eindex _tget pp '!$A$4:$E$615,5,FALSE),0)</f>
        <v>121.62741511176152</v>
      </c>
      <c r="W376" s="31">
        <f>IFERROR(VLOOKUP(C376,'eindex _tget pp '!$A$4:$F$615,6,FALSE),0)</f>
        <v>0.90201776879999995</v>
      </c>
      <c r="X376" s="4">
        <f>IFERROR(VLOOKUP(B376,'eschools 16'!$A$2:$F$25,6,FALSE),1)</f>
        <v>2</v>
      </c>
      <c r="Y376" s="1">
        <f t="shared" si="25"/>
        <v>0</v>
      </c>
      <c r="Z376" s="1">
        <f t="shared" si="26"/>
        <v>0</v>
      </c>
      <c r="AA376" s="31">
        <f>IFERROR(VLOOKUP(C376,'eindex _tget pp '!$A$4:$G$615,7,FALSE),0)</f>
        <v>0.487310097</v>
      </c>
      <c r="AB376" s="1">
        <f>VLOOKUP(A376,'ADM Details FY17'!$A$3:$AB$3515,28,FALSE)</f>
        <v>0</v>
      </c>
      <c r="AC376" s="1">
        <f t="shared" si="27"/>
        <v>0</v>
      </c>
      <c r="AD376" s="1">
        <f t="shared" si="28"/>
        <v>2.98</v>
      </c>
      <c r="AE376" s="1">
        <f t="shared" si="29"/>
        <v>74.5</v>
      </c>
    </row>
    <row r="377" spans="1:31" x14ac:dyDescent="0.25">
      <c r="A377" t="str">
        <f>B377&amp;"-"&amp;COUNTIF($B$3:B377,B377)</f>
        <v>236-223</v>
      </c>
      <c r="B377">
        <v>236</v>
      </c>
      <c r="C377" s="18">
        <f>VLOOKUP(A377,'ADM Details FY17'!$A$3:$D$3515,4,FALSE)</f>
        <v>44172</v>
      </c>
      <c r="D377" s="1">
        <f>VLOOKUP(A377,'ADM Details FY17'!$A$3:$E$3515,5,FALSE)</f>
        <v>1.8</v>
      </c>
      <c r="E377" s="1">
        <f>VLOOKUP(A377,'ADM Details FY17'!$A$3:$F$3515,6,FALSE)</f>
        <v>0</v>
      </c>
      <c r="F377" s="1">
        <f>VLOOKUP(A377,'ADM Details FY17'!$A$3:$G$3515,7,FALSE)</f>
        <v>0</v>
      </c>
      <c r="G377" s="1">
        <f>VLOOKUP(A377,'ADM Details FY17'!$A$3:$H$3515,8,FALSE)</f>
        <v>0</v>
      </c>
      <c r="H377" s="1">
        <f>VLOOKUP(A377,'ADM Details FY17'!$A$3:$I$3515,9,FALSE)</f>
        <v>0</v>
      </c>
      <c r="I377" s="1">
        <f>VLOOKUP(A377,'ADM Details FY17'!$A$3:$J$3517,10,FALSE)</f>
        <v>0</v>
      </c>
      <c r="J377" s="1">
        <f>VLOOKUP(A377,'ADM Details FY17'!$A$3:$K$3515,11,FALSE)</f>
        <v>0</v>
      </c>
      <c r="K377" s="1">
        <f>VLOOKUP(A377,'ADM Details FY17'!$A$3:$M$3515,13,FALSE)</f>
        <v>1.8</v>
      </c>
      <c r="L377" s="1">
        <f>VLOOKUP(A377,'ADM Details FY17'!$A$3:$O$3515,15,FALSE)</f>
        <v>0</v>
      </c>
      <c r="M377" s="1">
        <f>VLOOKUP(A377,'ADM Details FY17'!$A$3:$P$3515,16,FALSE)</f>
        <v>0</v>
      </c>
      <c r="N377" s="1">
        <f>VLOOKUP(A377,'ADM Details FY17'!$A$3:$Q$3515,17,FALSE)</f>
        <v>0</v>
      </c>
      <c r="O377" s="1">
        <f>VLOOKUP(A377,'ADM Details FY17'!$A$3:$S$3515,19,FALSE)</f>
        <v>0</v>
      </c>
      <c r="P377" s="1">
        <f>VLOOKUP(A377,'ADM Details FY17'!$A$3:$U$3515,21,FALSE)</f>
        <v>0.05</v>
      </c>
      <c r="Q377" s="1">
        <f>VLOOKUP(A377,'ADM Details FY17'!$A$3:$V$3515,22,FALSE)</f>
        <v>0</v>
      </c>
      <c r="R377" s="1">
        <f>VLOOKUP(A377,'ADM Details FY17'!$A$3:$W$3515,23,FALSE)</f>
        <v>0</v>
      </c>
      <c r="S377" s="1">
        <f>VLOOKUP(A377,'ADM Details FY17'!$A$3:$X$3515,24,FALSE)</f>
        <v>0</v>
      </c>
      <c r="T377" s="1">
        <f>VLOOKUP(A377,'ADM Details FY17'!$A$3:$Y$3515,25,FALSE)</f>
        <v>0</v>
      </c>
      <c r="U377" s="1">
        <f>VLOOKUP(A377,'ADM Details FY17'!$A$3:$AA$3515,27,FALSE)</f>
        <v>0</v>
      </c>
      <c r="V377" s="1">
        <f>IFERROR(VLOOKUP(C377,'eindex _tget pp '!$A$4:$E$615,5,FALSE),0)</f>
        <v>708.20397517611536</v>
      </c>
      <c r="W377" s="31">
        <f>IFERROR(VLOOKUP(C377,'eindex _tget pp '!$A$4:$F$615,6,FALSE),0)</f>
        <v>1.4815117519000001</v>
      </c>
      <c r="X377" s="4">
        <f>IFERROR(VLOOKUP(B377,'eschools 16'!$A$2:$F$25,6,FALSE),1)</f>
        <v>2</v>
      </c>
      <c r="Y377" s="1">
        <f t="shared" si="25"/>
        <v>0</v>
      </c>
      <c r="Z377" s="1">
        <f t="shared" si="26"/>
        <v>0</v>
      </c>
      <c r="AA377" s="31">
        <f>IFERROR(VLOOKUP(C377,'eindex _tget pp '!$A$4:$G$615,7,FALSE),0)</f>
        <v>0.60531882400000003</v>
      </c>
      <c r="AB377" s="1">
        <f>VLOOKUP(A377,'ADM Details FY17'!$A$3:$AB$3515,28,FALSE)</f>
        <v>0</v>
      </c>
      <c r="AC377" s="1">
        <f t="shared" si="27"/>
        <v>0</v>
      </c>
      <c r="AD377" s="1">
        <f t="shared" si="28"/>
        <v>1.8</v>
      </c>
      <c r="AE377" s="1">
        <f t="shared" si="29"/>
        <v>45</v>
      </c>
    </row>
    <row r="378" spans="1:31" x14ac:dyDescent="0.25">
      <c r="A378" t="str">
        <f>B378&amp;"-"&amp;COUNTIF($B$3:B378,B378)</f>
        <v>236-224</v>
      </c>
      <c r="B378">
        <v>236</v>
      </c>
      <c r="C378" s="18">
        <f>VLOOKUP(A378,'ADM Details FY17'!$A$3:$D$3515,4,FALSE)</f>
        <v>44180</v>
      </c>
      <c r="D378" s="1">
        <f>VLOOKUP(A378,'ADM Details FY17'!$A$3:$E$3515,5,FALSE)</f>
        <v>16.010000000000002</v>
      </c>
      <c r="E378" s="1">
        <f>VLOOKUP(A378,'ADM Details FY17'!$A$3:$F$3515,6,FALSE)</f>
        <v>0</v>
      </c>
      <c r="F378" s="1">
        <f>VLOOKUP(A378,'ADM Details FY17'!$A$3:$G$3515,7,FALSE)</f>
        <v>0</v>
      </c>
      <c r="G378" s="1">
        <f>VLOOKUP(A378,'ADM Details FY17'!$A$3:$H$3515,8,FALSE)</f>
        <v>0</v>
      </c>
      <c r="H378" s="1">
        <f>VLOOKUP(A378,'ADM Details FY17'!$A$3:$I$3515,9,FALSE)</f>
        <v>0</v>
      </c>
      <c r="I378" s="1">
        <f>VLOOKUP(A378,'ADM Details FY17'!$A$3:$J$3517,10,FALSE)</f>
        <v>0.25</v>
      </c>
      <c r="J378" s="1">
        <f>VLOOKUP(A378,'ADM Details FY17'!$A$3:$K$3515,11,FALSE)</f>
        <v>1</v>
      </c>
      <c r="K378" s="1">
        <f>VLOOKUP(A378,'ADM Details FY17'!$A$3:$M$3515,13,FALSE)</f>
        <v>2.4700000000000002</v>
      </c>
      <c r="L378" s="1">
        <f>VLOOKUP(A378,'ADM Details FY17'!$A$3:$O$3515,15,FALSE)</f>
        <v>0</v>
      </c>
      <c r="M378" s="1">
        <f>VLOOKUP(A378,'ADM Details FY17'!$A$3:$P$3515,16,FALSE)</f>
        <v>0</v>
      </c>
      <c r="N378" s="1">
        <f>VLOOKUP(A378,'ADM Details FY17'!$A$3:$Q$3515,17,FALSE)</f>
        <v>0</v>
      </c>
      <c r="O378" s="1">
        <f>VLOOKUP(A378,'ADM Details FY17'!$A$3:$S$3515,19,FALSE)</f>
        <v>0</v>
      </c>
      <c r="P378" s="1">
        <f>VLOOKUP(A378,'ADM Details FY17'!$A$3:$U$3515,21,FALSE)</f>
        <v>0</v>
      </c>
      <c r="Q378" s="1">
        <f>VLOOKUP(A378,'ADM Details FY17'!$A$3:$V$3515,22,FALSE)</f>
        <v>0</v>
      </c>
      <c r="R378" s="1">
        <f>VLOOKUP(A378,'ADM Details FY17'!$A$3:$W$3515,23,FALSE)</f>
        <v>0</v>
      </c>
      <c r="S378" s="1">
        <f>VLOOKUP(A378,'ADM Details FY17'!$A$3:$X$3515,24,FALSE)</f>
        <v>0</v>
      </c>
      <c r="T378" s="1">
        <f>VLOOKUP(A378,'ADM Details FY17'!$A$3:$Y$3515,25,FALSE)</f>
        <v>0</v>
      </c>
      <c r="U378" s="1">
        <f>VLOOKUP(A378,'ADM Details FY17'!$A$3:$AA$3515,27,FALSE)</f>
        <v>0</v>
      </c>
      <c r="V378" s="1">
        <f>IFERROR(VLOOKUP(C378,'eindex _tget pp '!$A$4:$E$615,5,FALSE),0)</f>
        <v>9.825272079576445</v>
      </c>
      <c r="W378" s="31">
        <f>IFERROR(VLOOKUP(C378,'eindex _tget pp '!$A$4:$F$615,6,FALSE),0)</f>
        <v>0.78455399329999997</v>
      </c>
      <c r="X378" s="4">
        <f>IFERROR(VLOOKUP(B378,'eschools 16'!$A$2:$F$25,6,FALSE),1)</f>
        <v>2</v>
      </c>
      <c r="Y378" s="1">
        <f t="shared" si="25"/>
        <v>0</v>
      </c>
      <c r="Z378" s="1">
        <f t="shared" si="26"/>
        <v>0</v>
      </c>
      <c r="AA378" s="31">
        <f>IFERROR(VLOOKUP(C378,'eindex _tget pp '!$A$4:$G$615,7,FALSE),0)</f>
        <v>0.34891477100000001</v>
      </c>
      <c r="AB378" s="1">
        <f>VLOOKUP(A378,'ADM Details FY17'!$A$3:$AB$3515,28,FALSE)</f>
        <v>0</v>
      </c>
      <c r="AC378" s="1">
        <f t="shared" si="27"/>
        <v>0</v>
      </c>
      <c r="AD378" s="1">
        <f t="shared" si="28"/>
        <v>16.010000000000002</v>
      </c>
      <c r="AE378" s="1">
        <f t="shared" si="29"/>
        <v>400.25000000000006</v>
      </c>
    </row>
    <row r="379" spans="1:31" x14ac:dyDescent="0.25">
      <c r="A379" t="str">
        <f>B379&amp;"-"&amp;COUNTIF($B$3:B379,B379)</f>
        <v>236-225</v>
      </c>
      <c r="B379">
        <v>236</v>
      </c>
      <c r="C379" s="18">
        <f>VLOOKUP(A379,'ADM Details FY17'!$A$3:$D$3515,4,FALSE)</f>
        <v>48165</v>
      </c>
      <c r="D379" s="1">
        <f>VLOOKUP(A379,'ADM Details FY17'!$A$3:$E$3515,5,FALSE)</f>
        <v>2</v>
      </c>
      <c r="E379" s="1">
        <f>VLOOKUP(A379,'ADM Details FY17'!$A$3:$F$3515,6,FALSE)</f>
        <v>0</v>
      </c>
      <c r="F379" s="1">
        <f>VLOOKUP(A379,'ADM Details FY17'!$A$3:$G$3515,7,FALSE)</f>
        <v>0</v>
      </c>
      <c r="G379" s="1">
        <f>VLOOKUP(A379,'ADM Details FY17'!$A$3:$H$3515,8,FALSE)</f>
        <v>0</v>
      </c>
      <c r="H379" s="1">
        <f>VLOOKUP(A379,'ADM Details FY17'!$A$3:$I$3515,9,FALSE)</f>
        <v>0</v>
      </c>
      <c r="I379" s="1">
        <f>VLOOKUP(A379,'ADM Details FY17'!$A$3:$J$3517,10,FALSE)</f>
        <v>0</v>
      </c>
      <c r="J379" s="1">
        <f>VLOOKUP(A379,'ADM Details FY17'!$A$3:$K$3515,11,FALSE)</f>
        <v>0</v>
      </c>
      <c r="K379" s="1">
        <f>VLOOKUP(A379,'ADM Details FY17'!$A$3:$M$3515,13,FALSE)</f>
        <v>0</v>
      </c>
      <c r="L379" s="1">
        <f>VLOOKUP(A379,'ADM Details FY17'!$A$3:$O$3515,15,FALSE)</f>
        <v>0</v>
      </c>
      <c r="M379" s="1">
        <f>VLOOKUP(A379,'ADM Details FY17'!$A$3:$P$3515,16,FALSE)</f>
        <v>0</v>
      </c>
      <c r="N379" s="1">
        <f>VLOOKUP(A379,'ADM Details FY17'!$A$3:$Q$3515,17,FALSE)</f>
        <v>0</v>
      </c>
      <c r="O379" s="1">
        <f>VLOOKUP(A379,'ADM Details FY17'!$A$3:$S$3515,19,FALSE)</f>
        <v>0</v>
      </c>
      <c r="P379" s="1">
        <f>VLOOKUP(A379,'ADM Details FY17'!$A$3:$U$3515,21,FALSE)</f>
        <v>0</v>
      </c>
      <c r="Q379" s="1">
        <f>VLOOKUP(A379,'ADM Details FY17'!$A$3:$V$3515,22,FALSE)</f>
        <v>0</v>
      </c>
      <c r="R379" s="1">
        <f>VLOOKUP(A379,'ADM Details FY17'!$A$3:$W$3515,23,FALSE)</f>
        <v>0</v>
      </c>
      <c r="S379" s="1">
        <f>VLOOKUP(A379,'ADM Details FY17'!$A$3:$X$3515,24,FALSE)</f>
        <v>0</v>
      </c>
      <c r="T379" s="1">
        <f>VLOOKUP(A379,'ADM Details FY17'!$A$3:$Y$3515,25,FALSE)</f>
        <v>0</v>
      </c>
      <c r="U379" s="1">
        <f>VLOOKUP(A379,'ADM Details FY17'!$A$3:$AA$3515,27,FALSE)</f>
        <v>0</v>
      </c>
      <c r="V379" s="1">
        <f>IFERROR(VLOOKUP(C379,'eindex _tget pp '!$A$4:$E$615,5,FALSE),0)</f>
        <v>58.260554046713736</v>
      </c>
      <c r="W379" s="31">
        <f>IFERROR(VLOOKUP(C379,'eindex _tget pp '!$A$4:$F$615,6,FALSE),0)</f>
        <v>0.35976371239999999</v>
      </c>
      <c r="X379" s="4">
        <f>IFERROR(VLOOKUP(B379,'eschools 16'!$A$2:$F$25,6,FALSE),1)</f>
        <v>2</v>
      </c>
      <c r="Y379" s="1">
        <f t="shared" si="25"/>
        <v>0</v>
      </c>
      <c r="Z379" s="1">
        <f t="shared" si="26"/>
        <v>0</v>
      </c>
      <c r="AA379" s="31">
        <f>IFERROR(VLOOKUP(C379,'eindex _tget pp '!$A$4:$G$615,7,FALSE),0)</f>
        <v>0.404641327</v>
      </c>
      <c r="AB379" s="1">
        <f>VLOOKUP(A379,'ADM Details FY17'!$A$3:$AB$3515,28,FALSE)</f>
        <v>0</v>
      </c>
      <c r="AC379" s="1">
        <f t="shared" si="27"/>
        <v>0</v>
      </c>
      <c r="AD379" s="1">
        <f t="shared" si="28"/>
        <v>2</v>
      </c>
      <c r="AE379" s="1">
        <f t="shared" si="29"/>
        <v>50</v>
      </c>
    </row>
    <row r="380" spans="1:31" x14ac:dyDescent="0.25">
      <c r="A380" t="str">
        <f>B380&amp;"-"&amp;COUNTIF($B$3:B380,B380)</f>
        <v>236-226</v>
      </c>
      <c r="B380">
        <v>236</v>
      </c>
      <c r="C380" s="18">
        <f>VLOOKUP(A380,'ADM Details FY17'!$A$3:$D$3515,4,FALSE)</f>
        <v>50435</v>
      </c>
      <c r="D380" s="1">
        <f>VLOOKUP(A380,'ADM Details FY17'!$A$3:$E$3515,5,FALSE)</f>
        <v>7.48</v>
      </c>
      <c r="E380" s="1">
        <f>VLOOKUP(A380,'ADM Details FY17'!$A$3:$F$3515,6,FALSE)</f>
        <v>0</v>
      </c>
      <c r="F380" s="1">
        <f>VLOOKUP(A380,'ADM Details FY17'!$A$3:$G$3515,7,FALSE)</f>
        <v>0</v>
      </c>
      <c r="G380" s="1">
        <f>VLOOKUP(A380,'ADM Details FY17'!$A$3:$H$3515,8,FALSE)</f>
        <v>0</v>
      </c>
      <c r="H380" s="1">
        <f>VLOOKUP(A380,'ADM Details FY17'!$A$3:$I$3515,9,FALSE)</f>
        <v>0</v>
      </c>
      <c r="I380" s="1">
        <f>VLOOKUP(A380,'ADM Details FY17'!$A$3:$J$3517,10,FALSE)</f>
        <v>0</v>
      </c>
      <c r="J380" s="1">
        <f>VLOOKUP(A380,'ADM Details FY17'!$A$3:$K$3515,11,FALSE)</f>
        <v>0</v>
      </c>
      <c r="K380" s="1">
        <f>VLOOKUP(A380,'ADM Details FY17'!$A$3:$M$3515,13,FALSE)</f>
        <v>1</v>
      </c>
      <c r="L380" s="1">
        <f>VLOOKUP(A380,'ADM Details FY17'!$A$3:$O$3515,15,FALSE)</f>
        <v>0</v>
      </c>
      <c r="M380" s="1">
        <f>VLOOKUP(A380,'ADM Details FY17'!$A$3:$P$3515,16,FALSE)</f>
        <v>0</v>
      </c>
      <c r="N380" s="1">
        <f>VLOOKUP(A380,'ADM Details FY17'!$A$3:$Q$3515,17,FALSE)</f>
        <v>0</v>
      </c>
      <c r="O380" s="1">
        <f>VLOOKUP(A380,'ADM Details FY17'!$A$3:$S$3515,19,FALSE)</f>
        <v>0</v>
      </c>
      <c r="P380" s="1">
        <f>VLOOKUP(A380,'ADM Details FY17'!$A$3:$U$3515,21,FALSE)</f>
        <v>0.83</v>
      </c>
      <c r="Q380" s="1">
        <f>VLOOKUP(A380,'ADM Details FY17'!$A$3:$V$3515,22,FALSE)</f>
        <v>0</v>
      </c>
      <c r="R380" s="1">
        <f>VLOOKUP(A380,'ADM Details FY17'!$A$3:$W$3515,23,FALSE)</f>
        <v>0</v>
      </c>
      <c r="S380" s="1">
        <f>VLOOKUP(A380,'ADM Details FY17'!$A$3:$X$3515,24,FALSE)</f>
        <v>0</v>
      </c>
      <c r="T380" s="1">
        <f>VLOOKUP(A380,'ADM Details FY17'!$A$3:$Y$3515,25,FALSE)</f>
        <v>0</v>
      </c>
      <c r="U380" s="1">
        <f>VLOOKUP(A380,'ADM Details FY17'!$A$3:$AA$3515,27,FALSE)</f>
        <v>0</v>
      </c>
      <c r="V380" s="1">
        <f>IFERROR(VLOOKUP(C380,'eindex _tget pp '!$A$4:$E$615,5,FALSE),0)</f>
        <v>0</v>
      </c>
      <c r="W380" s="31">
        <f>IFERROR(VLOOKUP(C380,'eindex _tget pp '!$A$4:$F$615,6,FALSE),0)</f>
        <v>0.1849209131</v>
      </c>
      <c r="X380" s="4">
        <f>IFERROR(VLOOKUP(B380,'eschools 16'!$A$2:$F$25,6,FALSE),1)</f>
        <v>2</v>
      </c>
      <c r="Y380" s="1">
        <f t="shared" si="25"/>
        <v>0</v>
      </c>
      <c r="Z380" s="1">
        <f t="shared" si="26"/>
        <v>0</v>
      </c>
      <c r="AA380" s="31">
        <f>IFERROR(VLOOKUP(C380,'eindex _tget pp '!$A$4:$G$615,7,FALSE),0)</f>
        <v>0.34887072200000002</v>
      </c>
      <c r="AB380" s="1">
        <f>VLOOKUP(A380,'ADM Details FY17'!$A$3:$AB$3515,28,FALSE)</f>
        <v>0</v>
      </c>
      <c r="AC380" s="1">
        <f t="shared" si="27"/>
        <v>0</v>
      </c>
      <c r="AD380" s="1">
        <f t="shared" si="28"/>
        <v>7.48</v>
      </c>
      <c r="AE380" s="1">
        <f t="shared" si="29"/>
        <v>187</v>
      </c>
    </row>
    <row r="381" spans="1:31" x14ac:dyDescent="0.25">
      <c r="A381" t="str">
        <f>B381&amp;"-"&amp;COUNTIF($B$3:B381,B381)</f>
        <v>236-227</v>
      </c>
      <c r="B381">
        <v>236</v>
      </c>
      <c r="C381" s="18">
        <f>VLOOKUP(A381,'ADM Details FY17'!$A$3:$D$3515,4,FALSE)</f>
        <v>47878</v>
      </c>
      <c r="D381" s="1">
        <f>VLOOKUP(A381,'ADM Details FY17'!$A$3:$E$3515,5,FALSE)</f>
        <v>0.66</v>
      </c>
      <c r="E381" s="1">
        <f>VLOOKUP(A381,'ADM Details FY17'!$A$3:$F$3515,6,FALSE)</f>
        <v>0</v>
      </c>
      <c r="F381" s="1">
        <f>VLOOKUP(A381,'ADM Details FY17'!$A$3:$G$3515,7,FALSE)</f>
        <v>0</v>
      </c>
      <c r="G381" s="1">
        <f>VLOOKUP(A381,'ADM Details FY17'!$A$3:$H$3515,8,FALSE)</f>
        <v>0</v>
      </c>
      <c r="H381" s="1">
        <f>VLOOKUP(A381,'ADM Details FY17'!$A$3:$I$3515,9,FALSE)</f>
        <v>0</v>
      </c>
      <c r="I381" s="1">
        <f>VLOOKUP(A381,'ADM Details FY17'!$A$3:$J$3517,10,FALSE)</f>
        <v>0</v>
      </c>
      <c r="J381" s="1">
        <f>VLOOKUP(A381,'ADM Details FY17'!$A$3:$K$3515,11,FALSE)</f>
        <v>0</v>
      </c>
      <c r="K381" s="1">
        <f>VLOOKUP(A381,'ADM Details FY17'!$A$3:$M$3515,13,FALSE)</f>
        <v>0</v>
      </c>
      <c r="L381" s="1">
        <f>VLOOKUP(A381,'ADM Details FY17'!$A$3:$O$3515,15,FALSE)</f>
        <v>0</v>
      </c>
      <c r="M381" s="1">
        <f>VLOOKUP(A381,'ADM Details FY17'!$A$3:$P$3515,16,FALSE)</f>
        <v>0</v>
      </c>
      <c r="N381" s="1">
        <f>VLOOKUP(A381,'ADM Details FY17'!$A$3:$Q$3515,17,FALSE)</f>
        <v>0</v>
      </c>
      <c r="O381" s="1">
        <f>VLOOKUP(A381,'ADM Details FY17'!$A$3:$S$3515,19,FALSE)</f>
        <v>0</v>
      </c>
      <c r="P381" s="1">
        <f>VLOOKUP(A381,'ADM Details FY17'!$A$3:$U$3515,21,FALSE)</f>
        <v>0</v>
      </c>
      <c r="Q381" s="1">
        <f>VLOOKUP(A381,'ADM Details FY17'!$A$3:$V$3515,22,FALSE)</f>
        <v>0</v>
      </c>
      <c r="R381" s="1">
        <f>VLOOKUP(A381,'ADM Details FY17'!$A$3:$W$3515,23,FALSE)</f>
        <v>0</v>
      </c>
      <c r="S381" s="1">
        <f>VLOOKUP(A381,'ADM Details FY17'!$A$3:$X$3515,24,FALSE)</f>
        <v>0</v>
      </c>
      <c r="T381" s="1">
        <f>VLOOKUP(A381,'ADM Details FY17'!$A$3:$Y$3515,25,FALSE)</f>
        <v>0</v>
      </c>
      <c r="U381" s="1">
        <f>VLOOKUP(A381,'ADM Details FY17'!$A$3:$AA$3515,27,FALSE)</f>
        <v>0</v>
      </c>
      <c r="V381" s="1">
        <f>IFERROR(VLOOKUP(C381,'eindex _tget pp '!$A$4:$E$615,5,FALSE),0)</f>
        <v>0</v>
      </c>
      <c r="W381" s="31">
        <f>IFERROR(VLOOKUP(C381,'eindex _tget pp '!$A$4:$F$615,6,FALSE),0)</f>
        <v>2.9440986700000001E-2</v>
      </c>
      <c r="X381" s="4">
        <f>IFERROR(VLOOKUP(B381,'eschools 16'!$A$2:$F$25,6,FALSE),1)</f>
        <v>2</v>
      </c>
      <c r="Y381" s="1">
        <f t="shared" si="25"/>
        <v>0</v>
      </c>
      <c r="Z381" s="1">
        <f t="shared" si="26"/>
        <v>0</v>
      </c>
      <c r="AA381" s="31">
        <f>IFERROR(VLOOKUP(C381,'eindex _tget pp '!$A$4:$G$615,7,FALSE),0)</f>
        <v>0.05</v>
      </c>
      <c r="AB381" s="1">
        <f>VLOOKUP(A381,'ADM Details FY17'!$A$3:$AB$3515,28,FALSE)</f>
        <v>0</v>
      </c>
      <c r="AC381" s="1">
        <f t="shared" si="27"/>
        <v>0</v>
      </c>
      <c r="AD381" s="1">
        <f t="shared" si="28"/>
        <v>0.66</v>
      </c>
      <c r="AE381" s="1">
        <f t="shared" si="29"/>
        <v>16.5</v>
      </c>
    </row>
    <row r="382" spans="1:31" x14ac:dyDescent="0.25">
      <c r="A382" t="str">
        <f>B382&amp;"-"&amp;COUNTIF($B$3:B382,B382)</f>
        <v>236-228</v>
      </c>
      <c r="B382">
        <v>236</v>
      </c>
      <c r="C382" s="18">
        <f>VLOOKUP(A382,'ADM Details FY17'!$A$3:$D$3515,4,FALSE)</f>
        <v>50245</v>
      </c>
      <c r="D382" s="1">
        <f>VLOOKUP(A382,'ADM Details FY17'!$A$3:$E$3515,5,FALSE)</f>
        <v>5.54</v>
      </c>
      <c r="E382" s="1">
        <f>VLOOKUP(A382,'ADM Details FY17'!$A$3:$F$3515,6,FALSE)</f>
        <v>0</v>
      </c>
      <c r="F382" s="1">
        <f>VLOOKUP(A382,'ADM Details FY17'!$A$3:$G$3515,7,FALSE)</f>
        <v>0.73</v>
      </c>
      <c r="G382" s="1">
        <f>VLOOKUP(A382,'ADM Details FY17'!$A$3:$H$3515,8,FALSE)</f>
        <v>0</v>
      </c>
      <c r="H382" s="1">
        <f>VLOOKUP(A382,'ADM Details FY17'!$A$3:$I$3515,9,FALSE)</f>
        <v>0</v>
      </c>
      <c r="I382" s="1">
        <f>VLOOKUP(A382,'ADM Details FY17'!$A$3:$J$3517,10,FALSE)</f>
        <v>0</v>
      </c>
      <c r="J382" s="1">
        <f>VLOOKUP(A382,'ADM Details FY17'!$A$3:$K$3515,11,FALSE)</f>
        <v>0</v>
      </c>
      <c r="K382" s="1">
        <f>VLOOKUP(A382,'ADM Details FY17'!$A$3:$M$3515,13,FALSE)</f>
        <v>2.59</v>
      </c>
      <c r="L382" s="1">
        <f>VLOOKUP(A382,'ADM Details FY17'!$A$3:$O$3515,15,FALSE)</f>
        <v>0</v>
      </c>
      <c r="M382" s="1">
        <f>VLOOKUP(A382,'ADM Details FY17'!$A$3:$P$3515,16,FALSE)</f>
        <v>0</v>
      </c>
      <c r="N382" s="1">
        <f>VLOOKUP(A382,'ADM Details FY17'!$A$3:$Q$3515,17,FALSE)</f>
        <v>0</v>
      </c>
      <c r="O382" s="1">
        <f>VLOOKUP(A382,'ADM Details FY17'!$A$3:$S$3515,19,FALSE)</f>
        <v>0</v>
      </c>
      <c r="P382" s="1">
        <f>VLOOKUP(A382,'ADM Details FY17'!$A$3:$U$3515,21,FALSE)</f>
        <v>0</v>
      </c>
      <c r="Q382" s="1">
        <f>VLOOKUP(A382,'ADM Details FY17'!$A$3:$V$3515,22,FALSE)</f>
        <v>0</v>
      </c>
      <c r="R382" s="1">
        <f>VLOOKUP(A382,'ADM Details FY17'!$A$3:$W$3515,23,FALSE)</f>
        <v>0</v>
      </c>
      <c r="S382" s="1">
        <f>VLOOKUP(A382,'ADM Details FY17'!$A$3:$X$3515,24,FALSE)</f>
        <v>0</v>
      </c>
      <c r="T382" s="1">
        <f>VLOOKUP(A382,'ADM Details FY17'!$A$3:$Y$3515,25,FALSE)</f>
        <v>0</v>
      </c>
      <c r="U382" s="1">
        <f>VLOOKUP(A382,'ADM Details FY17'!$A$3:$AA$3515,27,FALSE)</f>
        <v>0</v>
      </c>
      <c r="V382" s="1">
        <f>IFERROR(VLOOKUP(C382,'eindex _tget pp '!$A$4:$E$615,5,FALSE),0)</f>
        <v>762.21112380880425</v>
      </c>
      <c r="W382" s="31">
        <f>IFERROR(VLOOKUP(C382,'eindex _tget pp '!$A$4:$F$615,6,FALSE),0)</f>
        <v>1.7493663763</v>
      </c>
      <c r="X382" s="4">
        <f>IFERROR(VLOOKUP(B382,'eschools 16'!$A$2:$F$25,6,FALSE),1)</f>
        <v>2</v>
      </c>
      <c r="Y382" s="1">
        <f t="shared" si="25"/>
        <v>0</v>
      </c>
      <c r="Z382" s="1">
        <f t="shared" si="26"/>
        <v>0</v>
      </c>
      <c r="AA382" s="31">
        <f>IFERROR(VLOOKUP(C382,'eindex _tget pp '!$A$4:$G$615,7,FALSE),0)</f>
        <v>0.67873425499999995</v>
      </c>
      <c r="AB382" s="1">
        <f>VLOOKUP(A382,'ADM Details FY17'!$A$3:$AB$3515,28,FALSE)</f>
        <v>0</v>
      </c>
      <c r="AC382" s="1">
        <f t="shared" si="27"/>
        <v>0</v>
      </c>
      <c r="AD382" s="1">
        <f t="shared" si="28"/>
        <v>5.54</v>
      </c>
      <c r="AE382" s="1">
        <f t="shared" si="29"/>
        <v>138.5</v>
      </c>
    </row>
    <row r="383" spans="1:31" x14ac:dyDescent="0.25">
      <c r="A383" t="str">
        <f>B383&amp;"-"&amp;COUNTIF($B$3:B383,B383)</f>
        <v>236-229</v>
      </c>
      <c r="B383">
        <v>236</v>
      </c>
      <c r="C383" s="18">
        <f>VLOOKUP(A383,'ADM Details FY17'!$A$3:$D$3515,4,FALSE)</f>
        <v>49866</v>
      </c>
      <c r="D383" s="1">
        <f>VLOOKUP(A383,'ADM Details FY17'!$A$3:$E$3515,5,FALSE)</f>
        <v>2.87</v>
      </c>
      <c r="E383" s="1">
        <f>VLOOKUP(A383,'ADM Details FY17'!$A$3:$F$3515,6,FALSE)</f>
        <v>0</v>
      </c>
      <c r="F383" s="1">
        <f>VLOOKUP(A383,'ADM Details FY17'!$A$3:$G$3515,7,FALSE)</f>
        <v>0.49</v>
      </c>
      <c r="G383" s="1">
        <f>VLOOKUP(A383,'ADM Details FY17'!$A$3:$H$3515,8,FALSE)</f>
        <v>0</v>
      </c>
      <c r="H383" s="1">
        <f>VLOOKUP(A383,'ADM Details FY17'!$A$3:$I$3515,9,FALSE)</f>
        <v>0</v>
      </c>
      <c r="I383" s="1">
        <f>VLOOKUP(A383,'ADM Details FY17'!$A$3:$J$3517,10,FALSE)</f>
        <v>0</v>
      </c>
      <c r="J383" s="1">
        <f>VLOOKUP(A383,'ADM Details FY17'!$A$3:$K$3515,11,FALSE)</f>
        <v>0</v>
      </c>
      <c r="K383" s="1">
        <f>VLOOKUP(A383,'ADM Details FY17'!$A$3:$M$3515,13,FALSE)</f>
        <v>2.4900000000000002</v>
      </c>
      <c r="L383" s="1">
        <f>VLOOKUP(A383,'ADM Details FY17'!$A$3:$O$3515,15,FALSE)</f>
        <v>0</v>
      </c>
      <c r="M383" s="1">
        <f>VLOOKUP(A383,'ADM Details FY17'!$A$3:$P$3515,16,FALSE)</f>
        <v>0</v>
      </c>
      <c r="N383" s="1">
        <f>VLOOKUP(A383,'ADM Details FY17'!$A$3:$Q$3515,17,FALSE)</f>
        <v>0</v>
      </c>
      <c r="O383" s="1">
        <f>VLOOKUP(A383,'ADM Details FY17'!$A$3:$S$3515,19,FALSE)</f>
        <v>0</v>
      </c>
      <c r="P383" s="1">
        <f>VLOOKUP(A383,'ADM Details FY17'!$A$3:$U$3515,21,FALSE)</f>
        <v>0</v>
      </c>
      <c r="Q383" s="1">
        <f>VLOOKUP(A383,'ADM Details FY17'!$A$3:$V$3515,22,FALSE)</f>
        <v>0</v>
      </c>
      <c r="R383" s="1">
        <f>VLOOKUP(A383,'ADM Details FY17'!$A$3:$W$3515,23,FALSE)</f>
        <v>0</v>
      </c>
      <c r="S383" s="1">
        <f>VLOOKUP(A383,'ADM Details FY17'!$A$3:$X$3515,24,FALSE)</f>
        <v>0</v>
      </c>
      <c r="T383" s="1">
        <f>VLOOKUP(A383,'ADM Details FY17'!$A$3:$Y$3515,25,FALSE)</f>
        <v>0</v>
      </c>
      <c r="U383" s="1">
        <f>VLOOKUP(A383,'ADM Details FY17'!$A$3:$AA$3515,27,FALSE)</f>
        <v>0</v>
      </c>
      <c r="V383" s="1">
        <f>IFERROR(VLOOKUP(C383,'eindex _tget pp '!$A$4:$E$615,5,FALSE),0)</f>
        <v>433.69639068902381</v>
      </c>
      <c r="W383" s="31">
        <f>IFERROR(VLOOKUP(C383,'eindex _tget pp '!$A$4:$F$615,6,FALSE),0)</f>
        <v>0.1274819402</v>
      </c>
      <c r="X383" s="4">
        <f>IFERROR(VLOOKUP(B383,'eschools 16'!$A$2:$F$25,6,FALSE),1)</f>
        <v>2</v>
      </c>
      <c r="Y383" s="1">
        <f t="shared" si="25"/>
        <v>0</v>
      </c>
      <c r="Z383" s="1">
        <f t="shared" si="26"/>
        <v>0</v>
      </c>
      <c r="AA383" s="31">
        <f>IFERROR(VLOOKUP(C383,'eindex _tget pp '!$A$4:$G$615,7,FALSE),0)</f>
        <v>0.56991119000000001</v>
      </c>
      <c r="AB383" s="1">
        <f>VLOOKUP(A383,'ADM Details FY17'!$A$3:$AB$3515,28,FALSE)</f>
        <v>0</v>
      </c>
      <c r="AC383" s="1">
        <f t="shared" si="27"/>
        <v>0</v>
      </c>
      <c r="AD383" s="1">
        <f t="shared" si="28"/>
        <v>2.87</v>
      </c>
      <c r="AE383" s="1">
        <f t="shared" si="29"/>
        <v>71.75</v>
      </c>
    </row>
    <row r="384" spans="1:31" x14ac:dyDescent="0.25">
      <c r="A384" t="str">
        <f>B384&amp;"-"&amp;COUNTIF($B$3:B384,B384)</f>
        <v>236-230</v>
      </c>
      <c r="B384">
        <v>236</v>
      </c>
      <c r="C384" s="18">
        <f>VLOOKUP(A384,'ADM Details FY17'!$A$3:$D$3515,4,FALSE)</f>
        <v>50690</v>
      </c>
      <c r="D384" s="1">
        <f>VLOOKUP(A384,'ADM Details FY17'!$A$3:$E$3515,5,FALSE)</f>
        <v>0.3</v>
      </c>
      <c r="E384" s="1">
        <f>VLOOKUP(A384,'ADM Details FY17'!$A$3:$F$3515,6,FALSE)</f>
        <v>0</v>
      </c>
      <c r="F384" s="1">
        <f>VLOOKUP(A384,'ADM Details FY17'!$A$3:$G$3515,7,FALSE)</f>
        <v>0</v>
      </c>
      <c r="G384" s="1">
        <f>VLOOKUP(A384,'ADM Details FY17'!$A$3:$H$3515,8,FALSE)</f>
        <v>0</v>
      </c>
      <c r="H384" s="1">
        <f>VLOOKUP(A384,'ADM Details FY17'!$A$3:$I$3515,9,FALSE)</f>
        <v>0</v>
      </c>
      <c r="I384" s="1">
        <f>VLOOKUP(A384,'ADM Details FY17'!$A$3:$J$3517,10,FALSE)</f>
        <v>0</v>
      </c>
      <c r="J384" s="1">
        <f>VLOOKUP(A384,'ADM Details FY17'!$A$3:$K$3515,11,FALSE)</f>
        <v>0</v>
      </c>
      <c r="K384" s="1">
        <f>VLOOKUP(A384,'ADM Details FY17'!$A$3:$M$3515,13,FALSE)</f>
        <v>0</v>
      </c>
      <c r="L384" s="1">
        <f>VLOOKUP(A384,'ADM Details FY17'!$A$3:$O$3515,15,FALSE)</f>
        <v>0</v>
      </c>
      <c r="M384" s="1">
        <f>VLOOKUP(A384,'ADM Details FY17'!$A$3:$P$3515,16,FALSE)</f>
        <v>0</v>
      </c>
      <c r="N384" s="1">
        <f>VLOOKUP(A384,'ADM Details FY17'!$A$3:$Q$3515,17,FALSE)</f>
        <v>0</v>
      </c>
      <c r="O384" s="1">
        <f>VLOOKUP(A384,'ADM Details FY17'!$A$3:$S$3515,19,FALSE)</f>
        <v>0</v>
      </c>
      <c r="P384" s="1">
        <f>VLOOKUP(A384,'ADM Details FY17'!$A$3:$U$3515,21,FALSE)</f>
        <v>0</v>
      </c>
      <c r="Q384" s="1">
        <f>VLOOKUP(A384,'ADM Details FY17'!$A$3:$V$3515,22,FALSE)</f>
        <v>0</v>
      </c>
      <c r="R384" s="1">
        <f>VLOOKUP(A384,'ADM Details FY17'!$A$3:$W$3515,23,FALSE)</f>
        <v>0</v>
      </c>
      <c r="S384" s="1">
        <f>VLOOKUP(A384,'ADM Details FY17'!$A$3:$X$3515,24,FALSE)</f>
        <v>0</v>
      </c>
      <c r="T384" s="1">
        <f>VLOOKUP(A384,'ADM Details FY17'!$A$3:$Y$3515,25,FALSE)</f>
        <v>0</v>
      </c>
      <c r="U384" s="1">
        <f>VLOOKUP(A384,'ADM Details FY17'!$A$3:$AA$3515,27,FALSE)</f>
        <v>0</v>
      </c>
      <c r="V384" s="1">
        <f>IFERROR(VLOOKUP(C384,'eindex _tget pp '!$A$4:$E$615,5,FALSE),0)</f>
        <v>287.33699061584332</v>
      </c>
      <c r="W384" s="31">
        <f>IFERROR(VLOOKUP(C384,'eindex _tget pp '!$A$4:$F$615,6,FALSE),0)</f>
        <v>0.51684633700000004</v>
      </c>
      <c r="X384" s="4">
        <f>IFERROR(VLOOKUP(B384,'eschools 16'!$A$2:$F$25,6,FALSE),1)</f>
        <v>2</v>
      </c>
      <c r="Y384" s="1">
        <f t="shared" si="25"/>
        <v>0</v>
      </c>
      <c r="Z384" s="1">
        <f t="shared" si="26"/>
        <v>0</v>
      </c>
      <c r="AA384" s="31">
        <f>IFERROR(VLOOKUP(C384,'eindex _tget pp '!$A$4:$G$615,7,FALSE),0)</f>
        <v>0.47174296999999998</v>
      </c>
      <c r="AB384" s="1">
        <f>VLOOKUP(A384,'ADM Details FY17'!$A$3:$AB$3515,28,FALSE)</f>
        <v>0</v>
      </c>
      <c r="AC384" s="1">
        <f t="shared" si="27"/>
        <v>0</v>
      </c>
      <c r="AD384" s="1">
        <f t="shared" si="28"/>
        <v>0.3</v>
      </c>
      <c r="AE384" s="1">
        <f t="shared" si="29"/>
        <v>7.5</v>
      </c>
    </row>
    <row r="385" spans="1:31" x14ac:dyDescent="0.25">
      <c r="A385" t="str">
        <f>B385&amp;"-"&amp;COUNTIF($B$3:B385,B385)</f>
        <v>236-231</v>
      </c>
      <c r="B385">
        <v>236</v>
      </c>
      <c r="C385" s="18">
        <f>VLOOKUP(A385,'ADM Details FY17'!$A$3:$D$3515,4,FALSE)</f>
        <v>50187</v>
      </c>
      <c r="D385" s="1">
        <f>VLOOKUP(A385,'ADM Details FY17'!$A$3:$E$3515,5,FALSE)</f>
        <v>3.66</v>
      </c>
      <c r="E385" s="1">
        <f>VLOOKUP(A385,'ADM Details FY17'!$A$3:$F$3515,6,FALSE)</f>
        <v>0</v>
      </c>
      <c r="F385" s="1">
        <f>VLOOKUP(A385,'ADM Details FY17'!$A$3:$G$3515,7,FALSE)</f>
        <v>0</v>
      </c>
      <c r="G385" s="1">
        <f>VLOOKUP(A385,'ADM Details FY17'!$A$3:$H$3515,8,FALSE)</f>
        <v>0</v>
      </c>
      <c r="H385" s="1">
        <f>VLOOKUP(A385,'ADM Details FY17'!$A$3:$I$3515,9,FALSE)</f>
        <v>0</v>
      </c>
      <c r="I385" s="1">
        <f>VLOOKUP(A385,'ADM Details FY17'!$A$3:$J$3517,10,FALSE)</f>
        <v>0</v>
      </c>
      <c r="J385" s="1">
        <f>VLOOKUP(A385,'ADM Details FY17'!$A$3:$K$3515,11,FALSE)</f>
        <v>0</v>
      </c>
      <c r="K385" s="1">
        <f>VLOOKUP(A385,'ADM Details FY17'!$A$3:$M$3515,13,FALSE)</f>
        <v>3.66</v>
      </c>
      <c r="L385" s="1">
        <f>VLOOKUP(A385,'ADM Details FY17'!$A$3:$O$3515,15,FALSE)</f>
        <v>0</v>
      </c>
      <c r="M385" s="1">
        <f>VLOOKUP(A385,'ADM Details FY17'!$A$3:$P$3515,16,FALSE)</f>
        <v>0</v>
      </c>
      <c r="N385" s="1">
        <f>VLOOKUP(A385,'ADM Details FY17'!$A$3:$Q$3515,17,FALSE)</f>
        <v>0</v>
      </c>
      <c r="O385" s="1">
        <f>VLOOKUP(A385,'ADM Details FY17'!$A$3:$S$3515,19,FALSE)</f>
        <v>0</v>
      </c>
      <c r="P385" s="1">
        <f>VLOOKUP(A385,'ADM Details FY17'!$A$3:$U$3515,21,FALSE)</f>
        <v>0</v>
      </c>
      <c r="Q385" s="1">
        <f>VLOOKUP(A385,'ADM Details FY17'!$A$3:$V$3515,22,FALSE)</f>
        <v>0</v>
      </c>
      <c r="R385" s="1">
        <f>VLOOKUP(A385,'ADM Details FY17'!$A$3:$W$3515,23,FALSE)</f>
        <v>0</v>
      </c>
      <c r="S385" s="1">
        <f>VLOOKUP(A385,'ADM Details FY17'!$A$3:$X$3515,24,FALSE)</f>
        <v>0</v>
      </c>
      <c r="T385" s="1">
        <f>VLOOKUP(A385,'ADM Details FY17'!$A$3:$Y$3515,25,FALSE)</f>
        <v>0</v>
      </c>
      <c r="U385" s="1">
        <f>VLOOKUP(A385,'ADM Details FY17'!$A$3:$AA$3515,27,FALSE)</f>
        <v>0</v>
      </c>
      <c r="V385" s="1">
        <f>IFERROR(VLOOKUP(C385,'eindex _tget pp '!$A$4:$E$615,5,FALSE),0)</f>
        <v>107.77292769218997</v>
      </c>
      <c r="W385" s="31">
        <f>IFERROR(VLOOKUP(C385,'eindex _tget pp '!$A$4:$F$615,6,FALSE),0)</f>
        <v>0.4273324999</v>
      </c>
      <c r="X385" s="4">
        <f>IFERROR(VLOOKUP(B385,'eschools 16'!$A$2:$F$25,6,FALSE),1)</f>
        <v>2</v>
      </c>
      <c r="Y385" s="1">
        <f t="shared" si="25"/>
        <v>0</v>
      </c>
      <c r="Z385" s="1">
        <f t="shared" si="26"/>
        <v>0</v>
      </c>
      <c r="AA385" s="31">
        <f>IFERROR(VLOOKUP(C385,'eindex _tget pp '!$A$4:$G$615,7,FALSE),0)</f>
        <v>0.42945377000000001</v>
      </c>
      <c r="AB385" s="1">
        <f>VLOOKUP(A385,'ADM Details FY17'!$A$3:$AB$3515,28,FALSE)</f>
        <v>0</v>
      </c>
      <c r="AC385" s="1">
        <f t="shared" si="27"/>
        <v>0</v>
      </c>
      <c r="AD385" s="1">
        <f t="shared" si="28"/>
        <v>3.66</v>
      </c>
      <c r="AE385" s="1">
        <f t="shared" si="29"/>
        <v>91.5</v>
      </c>
    </row>
    <row r="386" spans="1:31" x14ac:dyDescent="0.25">
      <c r="A386" t="str">
        <f>B386&amp;"-"&amp;COUNTIF($B$3:B386,B386)</f>
        <v>236-232</v>
      </c>
      <c r="B386">
        <v>236</v>
      </c>
      <c r="C386" s="18">
        <f>VLOOKUP(A386,'ADM Details FY17'!$A$3:$D$3515,4,FALSE)</f>
        <v>44198</v>
      </c>
      <c r="D386" s="1">
        <f>VLOOKUP(A386,'ADM Details FY17'!$A$3:$E$3515,5,FALSE)</f>
        <v>10.41</v>
      </c>
      <c r="E386" s="1">
        <f>VLOOKUP(A386,'ADM Details FY17'!$A$3:$F$3515,6,FALSE)</f>
        <v>0</v>
      </c>
      <c r="F386" s="1">
        <f>VLOOKUP(A386,'ADM Details FY17'!$A$3:$G$3515,7,FALSE)</f>
        <v>0</v>
      </c>
      <c r="G386" s="1">
        <f>VLOOKUP(A386,'ADM Details FY17'!$A$3:$H$3515,8,FALSE)</f>
        <v>0</v>
      </c>
      <c r="H386" s="1">
        <f>VLOOKUP(A386,'ADM Details FY17'!$A$3:$I$3515,9,FALSE)</f>
        <v>0</v>
      </c>
      <c r="I386" s="1">
        <f>VLOOKUP(A386,'ADM Details FY17'!$A$3:$J$3517,10,FALSE)</f>
        <v>0</v>
      </c>
      <c r="J386" s="1">
        <f>VLOOKUP(A386,'ADM Details FY17'!$A$3:$K$3515,11,FALSE)</f>
        <v>0</v>
      </c>
      <c r="K386" s="1">
        <f>VLOOKUP(A386,'ADM Details FY17'!$A$3:$M$3515,13,FALSE)</f>
        <v>6.94</v>
      </c>
      <c r="L386" s="1">
        <f>VLOOKUP(A386,'ADM Details FY17'!$A$3:$O$3515,15,FALSE)</f>
        <v>0</v>
      </c>
      <c r="M386" s="1">
        <f>VLOOKUP(A386,'ADM Details FY17'!$A$3:$P$3515,16,FALSE)</f>
        <v>0</v>
      </c>
      <c r="N386" s="1">
        <f>VLOOKUP(A386,'ADM Details FY17'!$A$3:$Q$3515,17,FALSE)</f>
        <v>0</v>
      </c>
      <c r="O386" s="1">
        <f>VLOOKUP(A386,'ADM Details FY17'!$A$3:$S$3515,19,FALSE)</f>
        <v>0</v>
      </c>
      <c r="P386" s="1">
        <f>VLOOKUP(A386,'ADM Details FY17'!$A$3:$U$3515,21,FALSE)</f>
        <v>0.13</v>
      </c>
      <c r="Q386" s="1">
        <f>VLOOKUP(A386,'ADM Details FY17'!$A$3:$V$3515,22,FALSE)</f>
        <v>0</v>
      </c>
      <c r="R386" s="1">
        <f>VLOOKUP(A386,'ADM Details FY17'!$A$3:$W$3515,23,FALSE)</f>
        <v>0</v>
      </c>
      <c r="S386" s="1">
        <f>VLOOKUP(A386,'ADM Details FY17'!$A$3:$X$3515,24,FALSE)</f>
        <v>0</v>
      </c>
      <c r="T386" s="1">
        <f>VLOOKUP(A386,'ADM Details FY17'!$A$3:$Y$3515,25,FALSE)</f>
        <v>0.26</v>
      </c>
      <c r="U386" s="1">
        <f>VLOOKUP(A386,'ADM Details FY17'!$A$3:$AA$3515,27,FALSE)</f>
        <v>0</v>
      </c>
      <c r="V386" s="1">
        <f>IFERROR(VLOOKUP(C386,'eindex _tget pp '!$A$4:$E$615,5,FALSE),0)</f>
        <v>0</v>
      </c>
      <c r="W386" s="31">
        <f>IFERROR(VLOOKUP(C386,'eindex _tget pp '!$A$4:$F$615,6,FALSE),0)</f>
        <v>0.90873213090000005</v>
      </c>
      <c r="X386" s="4">
        <f>IFERROR(VLOOKUP(B386,'eschools 16'!$A$2:$F$25,6,FALSE),1)</f>
        <v>2</v>
      </c>
      <c r="Y386" s="1">
        <f t="shared" si="25"/>
        <v>0</v>
      </c>
      <c r="Z386" s="1">
        <f t="shared" si="26"/>
        <v>0</v>
      </c>
      <c r="AA386" s="31">
        <f>IFERROR(VLOOKUP(C386,'eindex _tget pp '!$A$4:$G$615,7,FALSE),0)</f>
        <v>0.39353611799999999</v>
      </c>
      <c r="AB386" s="1">
        <f>VLOOKUP(A386,'ADM Details FY17'!$A$3:$AB$3515,28,FALSE)</f>
        <v>0</v>
      </c>
      <c r="AC386" s="1">
        <f t="shared" si="27"/>
        <v>0</v>
      </c>
      <c r="AD386" s="1">
        <f t="shared" si="28"/>
        <v>10.41</v>
      </c>
      <c r="AE386" s="1">
        <f t="shared" si="29"/>
        <v>260.25</v>
      </c>
    </row>
    <row r="387" spans="1:31" x14ac:dyDescent="0.25">
      <c r="A387" t="str">
        <f>B387&amp;"-"&amp;COUNTIF($B$3:B387,B387)</f>
        <v>236-233</v>
      </c>
      <c r="B387">
        <v>236</v>
      </c>
      <c r="C387" s="18">
        <f>VLOOKUP(A387,'ADM Details FY17'!$A$3:$D$3515,4,FALSE)</f>
        <v>47993</v>
      </c>
      <c r="D387" s="1">
        <f>VLOOKUP(A387,'ADM Details FY17'!$A$3:$E$3515,5,FALSE)</f>
        <v>0.98</v>
      </c>
      <c r="E387" s="1">
        <f>VLOOKUP(A387,'ADM Details FY17'!$A$3:$F$3515,6,FALSE)</f>
        <v>0</v>
      </c>
      <c r="F387" s="1">
        <f>VLOOKUP(A387,'ADM Details FY17'!$A$3:$G$3515,7,FALSE)</f>
        <v>0</v>
      </c>
      <c r="G387" s="1">
        <f>VLOOKUP(A387,'ADM Details FY17'!$A$3:$H$3515,8,FALSE)</f>
        <v>0</v>
      </c>
      <c r="H387" s="1">
        <f>VLOOKUP(A387,'ADM Details FY17'!$A$3:$I$3515,9,FALSE)</f>
        <v>0</v>
      </c>
      <c r="I387" s="1">
        <f>VLOOKUP(A387,'ADM Details FY17'!$A$3:$J$3517,10,FALSE)</f>
        <v>0</v>
      </c>
      <c r="J387" s="1">
        <f>VLOOKUP(A387,'ADM Details FY17'!$A$3:$K$3515,11,FALSE)</f>
        <v>0</v>
      </c>
      <c r="K387" s="1">
        <f>VLOOKUP(A387,'ADM Details FY17'!$A$3:$M$3515,13,FALSE)</f>
        <v>0</v>
      </c>
      <c r="L387" s="1">
        <f>VLOOKUP(A387,'ADM Details FY17'!$A$3:$O$3515,15,FALSE)</f>
        <v>0</v>
      </c>
      <c r="M387" s="1">
        <f>VLOOKUP(A387,'ADM Details FY17'!$A$3:$P$3515,16,FALSE)</f>
        <v>0</v>
      </c>
      <c r="N387" s="1">
        <f>VLOOKUP(A387,'ADM Details FY17'!$A$3:$Q$3515,17,FALSE)</f>
        <v>0</v>
      </c>
      <c r="O387" s="1">
        <f>VLOOKUP(A387,'ADM Details FY17'!$A$3:$S$3515,19,FALSE)</f>
        <v>0</v>
      </c>
      <c r="P387" s="1">
        <f>VLOOKUP(A387,'ADM Details FY17'!$A$3:$U$3515,21,FALSE)</f>
        <v>0</v>
      </c>
      <c r="Q387" s="1">
        <f>VLOOKUP(A387,'ADM Details FY17'!$A$3:$V$3515,22,FALSE)</f>
        <v>0</v>
      </c>
      <c r="R387" s="1">
        <f>VLOOKUP(A387,'ADM Details FY17'!$A$3:$W$3515,23,FALSE)</f>
        <v>0</v>
      </c>
      <c r="S387" s="1">
        <f>VLOOKUP(A387,'ADM Details FY17'!$A$3:$X$3515,24,FALSE)</f>
        <v>0</v>
      </c>
      <c r="T387" s="1">
        <f>VLOOKUP(A387,'ADM Details FY17'!$A$3:$Y$3515,25,FALSE)</f>
        <v>0</v>
      </c>
      <c r="U387" s="1">
        <f>VLOOKUP(A387,'ADM Details FY17'!$A$3:$AA$3515,27,FALSE)</f>
        <v>0</v>
      </c>
      <c r="V387" s="1">
        <f>IFERROR(VLOOKUP(C387,'eindex _tget pp '!$A$4:$E$615,5,FALSE),0)</f>
        <v>0</v>
      </c>
      <c r="W387" s="31">
        <f>IFERROR(VLOOKUP(C387,'eindex _tget pp '!$A$4:$F$615,6,FALSE),0)</f>
        <v>0.86496359649999999</v>
      </c>
      <c r="X387" s="4">
        <f>IFERROR(VLOOKUP(B387,'eschools 16'!$A$2:$F$25,6,FALSE),1)</f>
        <v>2</v>
      </c>
      <c r="Y387" s="1">
        <f t="shared" si="25"/>
        <v>0</v>
      </c>
      <c r="Z387" s="1">
        <f t="shared" si="26"/>
        <v>0</v>
      </c>
      <c r="AA387" s="31">
        <f>IFERROR(VLOOKUP(C387,'eindex _tget pp '!$A$4:$G$615,7,FALSE),0)</f>
        <v>0.28522771000000002</v>
      </c>
      <c r="AB387" s="1">
        <f>VLOOKUP(A387,'ADM Details FY17'!$A$3:$AB$3515,28,FALSE)</f>
        <v>0</v>
      </c>
      <c r="AC387" s="1">
        <f t="shared" si="27"/>
        <v>0</v>
      </c>
      <c r="AD387" s="1">
        <f t="shared" si="28"/>
        <v>0.98</v>
      </c>
      <c r="AE387" s="1">
        <f t="shared" si="29"/>
        <v>24.5</v>
      </c>
    </row>
    <row r="388" spans="1:31" x14ac:dyDescent="0.25">
      <c r="A388" t="str">
        <f>B388&amp;"-"&amp;COUNTIF($B$3:B388,B388)</f>
        <v>236-234</v>
      </c>
      <c r="B388">
        <v>236</v>
      </c>
      <c r="C388" s="18">
        <f>VLOOKUP(A388,'ADM Details FY17'!$A$3:$D$3515,4,FALSE)</f>
        <v>49569</v>
      </c>
      <c r="D388" s="1">
        <f>VLOOKUP(A388,'ADM Details FY17'!$A$3:$E$3515,5,FALSE)</f>
        <v>2</v>
      </c>
      <c r="E388" s="1">
        <f>VLOOKUP(A388,'ADM Details FY17'!$A$3:$F$3515,6,FALSE)</f>
        <v>0</v>
      </c>
      <c r="F388" s="1">
        <f>VLOOKUP(A388,'ADM Details FY17'!$A$3:$G$3515,7,FALSE)</f>
        <v>0</v>
      </c>
      <c r="G388" s="1">
        <f>VLOOKUP(A388,'ADM Details FY17'!$A$3:$H$3515,8,FALSE)</f>
        <v>0</v>
      </c>
      <c r="H388" s="1">
        <f>VLOOKUP(A388,'ADM Details FY17'!$A$3:$I$3515,9,FALSE)</f>
        <v>0</v>
      </c>
      <c r="I388" s="1">
        <f>VLOOKUP(A388,'ADM Details FY17'!$A$3:$J$3517,10,FALSE)</f>
        <v>0</v>
      </c>
      <c r="J388" s="1">
        <f>VLOOKUP(A388,'ADM Details FY17'!$A$3:$K$3515,11,FALSE)</f>
        <v>0</v>
      </c>
      <c r="K388" s="1">
        <f>VLOOKUP(A388,'ADM Details FY17'!$A$3:$M$3515,13,FALSE)</f>
        <v>0</v>
      </c>
      <c r="L388" s="1">
        <f>VLOOKUP(A388,'ADM Details FY17'!$A$3:$O$3515,15,FALSE)</f>
        <v>0</v>
      </c>
      <c r="M388" s="1">
        <f>VLOOKUP(A388,'ADM Details FY17'!$A$3:$P$3515,16,FALSE)</f>
        <v>0</v>
      </c>
      <c r="N388" s="1">
        <f>VLOOKUP(A388,'ADM Details FY17'!$A$3:$Q$3515,17,FALSE)</f>
        <v>0</v>
      </c>
      <c r="O388" s="1">
        <f>VLOOKUP(A388,'ADM Details FY17'!$A$3:$S$3515,19,FALSE)</f>
        <v>0</v>
      </c>
      <c r="P388" s="1">
        <f>VLOOKUP(A388,'ADM Details FY17'!$A$3:$U$3515,21,FALSE)</f>
        <v>0</v>
      </c>
      <c r="Q388" s="1">
        <f>VLOOKUP(A388,'ADM Details FY17'!$A$3:$V$3515,22,FALSE)</f>
        <v>0</v>
      </c>
      <c r="R388" s="1">
        <f>VLOOKUP(A388,'ADM Details FY17'!$A$3:$W$3515,23,FALSE)</f>
        <v>0</v>
      </c>
      <c r="S388" s="1">
        <f>VLOOKUP(A388,'ADM Details FY17'!$A$3:$X$3515,24,FALSE)</f>
        <v>0</v>
      </c>
      <c r="T388" s="1">
        <f>VLOOKUP(A388,'ADM Details FY17'!$A$3:$Y$3515,25,FALSE)</f>
        <v>0</v>
      </c>
      <c r="U388" s="1">
        <f>VLOOKUP(A388,'ADM Details FY17'!$A$3:$AA$3515,27,FALSE)</f>
        <v>0</v>
      </c>
      <c r="V388" s="1">
        <f>IFERROR(VLOOKUP(C388,'eindex _tget pp '!$A$4:$E$615,5,FALSE),0)</f>
        <v>327.73566559538187</v>
      </c>
      <c r="W388" s="31">
        <f>IFERROR(VLOOKUP(C388,'eindex _tget pp '!$A$4:$F$615,6,FALSE),0)</f>
        <v>0.59261990509999996</v>
      </c>
      <c r="X388" s="4">
        <f>IFERROR(VLOOKUP(B388,'eschools 16'!$A$2:$F$25,6,FALSE),1)</f>
        <v>2</v>
      </c>
      <c r="Y388" s="1">
        <f t="shared" ref="Y388:Y451" si="30">ROUND(IF(X388=2,0,(AD388*0.25*V388)),2)</f>
        <v>0</v>
      </c>
      <c r="Z388" s="1">
        <f t="shared" ref="Z388:Z451" si="31">ROUND(IF(X388=2,0,(K388*272*W388)),2)</f>
        <v>0</v>
      </c>
      <c r="AA388" s="31">
        <f>IFERROR(VLOOKUP(C388,'eindex _tget pp '!$A$4:$G$615,7,FALSE),0)</f>
        <v>0.45793952900000001</v>
      </c>
      <c r="AB388" s="1">
        <f>VLOOKUP(A388,'ADM Details FY17'!$A$3:$AB$3515,28,FALSE)</f>
        <v>0</v>
      </c>
      <c r="AC388" s="1">
        <f t="shared" ref="AC388:AC451" si="32">ROUND((AA388*AB388*923.6758),2)</f>
        <v>0</v>
      </c>
      <c r="AD388" s="1">
        <f t="shared" ref="AD388:AD451" si="33">D388+(U388*0.2)</f>
        <v>2</v>
      </c>
      <c r="AE388" s="1">
        <f t="shared" ref="AE388:AE451" si="34">IF(X388=2,(AD388*25),(AD388*150))</f>
        <v>50</v>
      </c>
    </row>
    <row r="389" spans="1:31" x14ac:dyDescent="0.25">
      <c r="A389" t="str">
        <f>B389&amp;"-"&amp;COUNTIF($B$3:B389,B389)</f>
        <v>236-235</v>
      </c>
      <c r="B389">
        <v>236</v>
      </c>
      <c r="C389" s="18">
        <f>VLOOKUP(A389,'ADM Details FY17'!$A$3:$D$3515,4,FALSE)</f>
        <v>46110</v>
      </c>
      <c r="D389" s="1">
        <f>VLOOKUP(A389,'ADM Details FY17'!$A$3:$E$3515,5,FALSE)</f>
        <v>44.95</v>
      </c>
      <c r="E389" s="1">
        <f>VLOOKUP(A389,'ADM Details FY17'!$A$3:$F$3515,6,FALSE)</f>
        <v>0</v>
      </c>
      <c r="F389" s="1">
        <f>VLOOKUP(A389,'ADM Details FY17'!$A$3:$G$3515,7,FALSE)</f>
        <v>5.94</v>
      </c>
      <c r="G389" s="1">
        <f>VLOOKUP(A389,'ADM Details FY17'!$A$3:$H$3515,8,FALSE)</f>
        <v>0</v>
      </c>
      <c r="H389" s="1">
        <f>VLOOKUP(A389,'ADM Details FY17'!$A$3:$I$3515,9,FALSE)</f>
        <v>0</v>
      </c>
      <c r="I389" s="1">
        <f>VLOOKUP(A389,'ADM Details FY17'!$A$3:$J$3517,10,FALSE)</f>
        <v>0</v>
      </c>
      <c r="J389" s="1">
        <f>VLOOKUP(A389,'ADM Details FY17'!$A$3:$K$3515,11,FALSE)</f>
        <v>1</v>
      </c>
      <c r="K389" s="1">
        <f>VLOOKUP(A389,'ADM Details FY17'!$A$3:$M$3515,13,FALSE)</f>
        <v>0.5</v>
      </c>
      <c r="L389" s="1">
        <f>VLOOKUP(A389,'ADM Details FY17'!$A$3:$O$3515,15,FALSE)</f>
        <v>0</v>
      </c>
      <c r="M389" s="1">
        <f>VLOOKUP(A389,'ADM Details FY17'!$A$3:$P$3515,16,FALSE)</f>
        <v>0</v>
      </c>
      <c r="N389" s="1">
        <f>VLOOKUP(A389,'ADM Details FY17'!$A$3:$Q$3515,17,FALSE)</f>
        <v>0</v>
      </c>
      <c r="O389" s="1">
        <f>VLOOKUP(A389,'ADM Details FY17'!$A$3:$S$3515,19,FALSE)</f>
        <v>0</v>
      </c>
      <c r="P389" s="1">
        <f>VLOOKUP(A389,'ADM Details FY17'!$A$3:$U$3515,21,FALSE)</f>
        <v>1.25</v>
      </c>
      <c r="Q389" s="1">
        <f>VLOOKUP(A389,'ADM Details FY17'!$A$3:$V$3515,22,FALSE)</f>
        <v>0</v>
      </c>
      <c r="R389" s="1">
        <f>VLOOKUP(A389,'ADM Details FY17'!$A$3:$W$3515,23,FALSE)</f>
        <v>0</v>
      </c>
      <c r="S389" s="1">
        <f>VLOOKUP(A389,'ADM Details FY17'!$A$3:$X$3515,24,FALSE)</f>
        <v>0</v>
      </c>
      <c r="T389" s="1">
        <f>VLOOKUP(A389,'ADM Details FY17'!$A$3:$Y$3515,25,FALSE)</f>
        <v>0.84</v>
      </c>
      <c r="U389" s="1">
        <f>VLOOKUP(A389,'ADM Details FY17'!$A$3:$AA$3515,27,FALSE)</f>
        <v>0</v>
      </c>
      <c r="V389" s="1">
        <f>IFERROR(VLOOKUP(C389,'eindex _tget pp '!$A$4:$E$615,5,FALSE),0)</f>
        <v>0</v>
      </c>
      <c r="W389" s="31">
        <f>IFERROR(VLOOKUP(C389,'eindex _tget pp '!$A$4:$F$615,6,FALSE),0)</f>
        <v>0.18024565880000001</v>
      </c>
      <c r="X389" s="4">
        <f>IFERROR(VLOOKUP(B389,'eschools 16'!$A$2:$F$25,6,FALSE),1)</f>
        <v>2</v>
      </c>
      <c r="Y389" s="1">
        <f t="shared" si="30"/>
        <v>0</v>
      </c>
      <c r="Z389" s="1">
        <f t="shared" si="31"/>
        <v>0</v>
      </c>
      <c r="AA389" s="31">
        <f>IFERROR(VLOOKUP(C389,'eindex _tget pp '!$A$4:$G$615,7,FALSE),0)</f>
        <v>0.38358814600000002</v>
      </c>
      <c r="AB389" s="1">
        <f>VLOOKUP(A389,'ADM Details FY17'!$A$3:$AB$3515,28,FALSE)</f>
        <v>0</v>
      </c>
      <c r="AC389" s="1">
        <f t="shared" si="32"/>
        <v>0</v>
      </c>
      <c r="AD389" s="1">
        <f t="shared" si="33"/>
        <v>44.95</v>
      </c>
      <c r="AE389" s="1">
        <f t="shared" si="34"/>
        <v>1123.75</v>
      </c>
    </row>
    <row r="390" spans="1:31" x14ac:dyDescent="0.25">
      <c r="A390" t="str">
        <f>B390&amp;"-"&amp;COUNTIF($B$3:B390,B390)</f>
        <v>236-236</v>
      </c>
      <c r="B390">
        <v>236</v>
      </c>
      <c r="C390" s="18">
        <f>VLOOKUP(A390,'ADM Details FY17'!$A$3:$D$3515,4,FALSE)</f>
        <v>44206</v>
      </c>
      <c r="D390" s="1">
        <f>VLOOKUP(A390,'ADM Details FY17'!$A$3:$E$3515,5,FALSE)</f>
        <v>11.66</v>
      </c>
      <c r="E390" s="1">
        <f>VLOOKUP(A390,'ADM Details FY17'!$A$3:$F$3515,6,FALSE)</f>
        <v>0</v>
      </c>
      <c r="F390" s="1">
        <f>VLOOKUP(A390,'ADM Details FY17'!$A$3:$G$3515,7,FALSE)</f>
        <v>0</v>
      </c>
      <c r="G390" s="1">
        <f>VLOOKUP(A390,'ADM Details FY17'!$A$3:$H$3515,8,FALSE)</f>
        <v>0</v>
      </c>
      <c r="H390" s="1">
        <f>VLOOKUP(A390,'ADM Details FY17'!$A$3:$I$3515,9,FALSE)</f>
        <v>0</v>
      </c>
      <c r="I390" s="1">
        <f>VLOOKUP(A390,'ADM Details FY17'!$A$3:$J$3517,10,FALSE)</f>
        <v>0</v>
      </c>
      <c r="J390" s="1">
        <f>VLOOKUP(A390,'ADM Details FY17'!$A$3:$K$3515,11,FALSE)</f>
        <v>0</v>
      </c>
      <c r="K390" s="1">
        <f>VLOOKUP(A390,'ADM Details FY17'!$A$3:$M$3515,13,FALSE)</f>
        <v>5.31</v>
      </c>
      <c r="L390" s="1">
        <f>VLOOKUP(A390,'ADM Details FY17'!$A$3:$O$3515,15,FALSE)</f>
        <v>0</v>
      </c>
      <c r="M390" s="1">
        <f>VLOOKUP(A390,'ADM Details FY17'!$A$3:$P$3515,16,FALSE)</f>
        <v>0</v>
      </c>
      <c r="N390" s="1">
        <f>VLOOKUP(A390,'ADM Details FY17'!$A$3:$Q$3515,17,FALSE)</f>
        <v>0</v>
      </c>
      <c r="O390" s="1">
        <f>VLOOKUP(A390,'ADM Details FY17'!$A$3:$S$3515,19,FALSE)</f>
        <v>0</v>
      </c>
      <c r="P390" s="1">
        <f>VLOOKUP(A390,'ADM Details FY17'!$A$3:$U$3515,21,FALSE)</f>
        <v>0</v>
      </c>
      <c r="Q390" s="1">
        <f>VLOOKUP(A390,'ADM Details FY17'!$A$3:$V$3515,22,FALSE)</f>
        <v>0</v>
      </c>
      <c r="R390" s="1">
        <f>VLOOKUP(A390,'ADM Details FY17'!$A$3:$W$3515,23,FALSE)</f>
        <v>0</v>
      </c>
      <c r="S390" s="1">
        <f>VLOOKUP(A390,'ADM Details FY17'!$A$3:$X$3515,24,FALSE)</f>
        <v>0</v>
      </c>
      <c r="T390" s="1">
        <f>VLOOKUP(A390,'ADM Details FY17'!$A$3:$Y$3515,25,FALSE)</f>
        <v>0.6</v>
      </c>
      <c r="U390" s="1">
        <f>VLOOKUP(A390,'ADM Details FY17'!$A$3:$AA$3515,27,FALSE)</f>
        <v>0</v>
      </c>
      <c r="V390" s="1">
        <f>IFERROR(VLOOKUP(C390,'eindex _tget pp '!$A$4:$E$615,5,FALSE),0)</f>
        <v>441.80911839531092</v>
      </c>
      <c r="W390" s="31">
        <f>IFERROR(VLOOKUP(C390,'eindex _tget pp '!$A$4:$F$615,6,FALSE),0)</f>
        <v>1.4212847398999999</v>
      </c>
      <c r="X390" s="4">
        <f>IFERROR(VLOOKUP(B390,'eschools 16'!$A$2:$F$25,6,FALSE),1)</f>
        <v>2</v>
      </c>
      <c r="Y390" s="1">
        <f t="shared" si="30"/>
        <v>0</v>
      </c>
      <c r="Z390" s="1">
        <f t="shared" si="31"/>
        <v>0</v>
      </c>
      <c r="AA390" s="31">
        <f>IFERROR(VLOOKUP(C390,'eindex _tget pp '!$A$4:$G$615,7,FALSE),0)</f>
        <v>0.483796646</v>
      </c>
      <c r="AB390" s="1">
        <f>VLOOKUP(A390,'ADM Details FY17'!$A$3:$AB$3515,28,FALSE)</f>
        <v>0</v>
      </c>
      <c r="AC390" s="1">
        <f t="shared" si="32"/>
        <v>0</v>
      </c>
      <c r="AD390" s="1">
        <f t="shared" si="33"/>
        <v>11.66</v>
      </c>
      <c r="AE390" s="1">
        <f t="shared" si="34"/>
        <v>291.5</v>
      </c>
    </row>
    <row r="391" spans="1:31" x14ac:dyDescent="0.25">
      <c r="A391" t="str">
        <f>B391&amp;"-"&amp;COUNTIF($B$3:B391,B391)</f>
        <v>236-237</v>
      </c>
      <c r="B391">
        <v>236</v>
      </c>
      <c r="C391" s="18">
        <f>VLOOKUP(A391,'ADM Details FY17'!$A$3:$D$3515,4,FALSE)</f>
        <v>44214</v>
      </c>
      <c r="D391" s="1">
        <f>VLOOKUP(A391,'ADM Details FY17'!$A$3:$E$3515,5,FALSE)</f>
        <v>16.09</v>
      </c>
      <c r="E391" s="1">
        <f>VLOOKUP(A391,'ADM Details FY17'!$A$3:$F$3515,6,FALSE)</f>
        <v>0</v>
      </c>
      <c r="F391" s="1">
        <f>VLOOKUP(A391,'ADM Details FY17'!$A$3:$G$3515,7,FALSE)</f>
        <v>0.01</v>
      </c>
      <c r="G391" s="1">
        <f>VLOOKUP(A391,'ADM Details FY17'!$A$3:$H$3515,8,FALSE)</f>
        <v>0</v>
      </c>
      <c r="H391" s="1">
        <f>VLOOKUP(A391,'ADM Details FY17'!$A$3:$I$3515,9,FALSE)</f>
        <v>0</v>
      </c>
      <c r="I391" s="1">
        <f>VLOOKUP(A391,'ADM Details FY17'!$A$3:$J$3517,10,FALSE)</f>
        <v>1</v>
      </c>
      <c r="J391" s="1">
        <f>VLOOKUP(A391,'ADM Details FY17'!$A$3:$K$3515,11,FALSE)</f>
        <v>1</v>
      </c>
      <c r="K391" s="1">
        <f>VLOOKUP(A391,'ADM Details FY17'!$A$3:$M$3515,13,FALSE)</f>
        <v>0</v>
      </c>
      <c r="L391" s="1">
        <f>VLOOKUP(A391,'ADM Details FY17'!$A$3:$O$3515,15,FALSE)</f>
        <v>0</v>
      </c>
      <c r="M391" s="1">
        <f>VLOOKUP(A391,'ADM Details FY17'!$A$3:$P$3515,16,FALSE)</f>
        <v>0</v>
      </c>
      <c r="N391" s="1">
        <f>VLOOKUP(A391,'ADM Details FY17'!$A$3:$Q$3515,17,FALSE)</f>
        <v>0</v>
      </c>
      <c r="O391" s="1">
        <f>VLOOKUP(A391,'ADM Details FY17'!$A$3:$S$3515,19,FALSE)</f>
        <v>0</v>
      </c>
      <c r="P391" s="1">
        <f>VLOOKUP(A391,'ADM Details FY17'!$A$3:$U$3515,21,FALSE)</f>
        <v>0</v>
      </c>
      <c r="Q391" s="1">
        <f>VLOOKUP(A391,'ADM Details FY17'!$A$3:$V$3515,22,FALSE)</f>
        <v>0</v>
      </c>
      <c r="R391" s="1">
        <f>VLOOKUP(A391,'ADM Details FY17'!$A$3:$W$3515,23,FALSE)</f>
        <v>0</v>
      </c>
      <c r="S391" s="1">
        <f>VLOOKUP(A391,'ADM Details FY17'!$A$3:$X$3515,24,FALSE)</f>
        <v>0</v>
      </c>
      <c r="T391" s="1">
        <f>VLOOKUP(A391,'ADM Details FY17'!$A$3:$Y$3515,25,FALSE)</f>
        <v>0.28999999999999998</v>
      </c>
      <c r="U391" s="1">
        <f>VLOOKUP(A391,'ADM Details FY17'!$A$3:$AA$3515,27,FALSE)</f>
        <v>0</v>
      </c>
      <c r="V391" s="1">
        <f>IFERROR(VLOOKUP(C391,'eindex _tget pp '!$A$4:$E$615,5,FALSE),0)</f>
        <v>223.47476593386986</v>
      </c>
      <c r="W391" s="31">
        <f>IFERROR(VLOOKUP(C391,'eindex _tget pp '!$A$4:$F$615,6,FALSE),0)</f>
        <v>0.2165453779</v>
      </c>
      <c r="X391" s="4">
        <f>IFERROR(VLOOKUP(B391,'eschools 16'!$A$2:$F$25,6,FALSE),1)</f>
        <v>2</v>
      </c>
      <c r="Y391" s="1">
        <f t="shared" si="30"/>
        <v>0</v>
      </c>
      <c r="Z391" s="1">
        <f t="shared" si="31"/>
        <v>0</v>
      </c>
      <c r="AA391" s="31">
        <f>IFERROR(VLOOKUP(C391,'eindex _tget pp '!$A$4:$G$615,7,FALSE),0)</f>
        <v>0.46179216099999998</v>
      </c>
      <c r="AB391" s="1">
        <f>VLOOKUP(A391,'ADM Details FY17'!$A$3:$AB$3515,28,FALSE)</f>
        <v>0</v>
      </c>
      <c r="AC391" s="1">
        <f t="shared" si="32"/>
        <v>0</v>
      </c>
      <c r="AD391" s="1">
        <f t="shared" si="33"/>
        <v>16.09</v>
      </c>
      <c r="AE391" s="1">
        <f t="shared" si="34"/>
        <v>402.25</v>
      </c>
    </row>
    <row r="392" spans="1:31" x14ac:dyDescent="0.25">
      <c r="A392" t="str">
        <f>B392&amp;"-"&amp;COUNTIF($B$3:B392,B392)</f>
        <v>236-238</v>
      </c>
      <c r="B392">
        <v>236</v>
      </c>
      <c r="C392" s="18">
        <f>VLOOKUP(A392,'ADM Details FY17'!$A$3:$D$3515,4,FALSE)</f>
        <v>49353</v>
      </c>
      <c r="D392" s="1">
        <f>VLOOKUP(A392,'ADM Details FY17'!$A$3:$E$3515,5,FALSE)</f>
        <v>2</v>
      </c>
      <c r="E392" s="1">
        <f>VLOOKUP(A392,'ADM Details FY17'!$A$3:$F$3515,6,FALSE)</f>
        <v>0</v>
      </c>
      <c r="F392" s="1">
        <f>VLOOKUP(A392,'ADM Details FY17'!$A$3:$G$3515,7,FALSE)</f>
        <v>0</v>
      </c>
      <c r="G392" s="1">
        <f>VLOOKUP(A392,'ADM Details FY17'!$A$3:$H$3515,8,FALSE)</f>
        <v>0</v>
      </c>
      <c r="H392" s="1">
        <f>VLOOKUP(A392,'ADM Details FY17'!$A$3:$I$3515,9,FALSE)</f>
        <v>0</v>
      </c>
      <c r="I392" s="1">
        <f>VLOOKUP(A392,'ADM Details FY17'!$A$3:$J$3517,10,FALSE)</f>
        <v>0</v>
      </c>
      <c r="J392" s="1">
        <f>VLOOKUP(A392,'ADM Details FY17'!$A$3:$K$3515,11,FALSE)</f>
        <v>0</v>
      </c>
      <c r="K392" s="1">
        <f>VLOOKUP(A392,'ADM Details FY17'!$A$3:$M$3515,13,FALSE)</f>
        <v>2</v>
      </c>
      <c r="L392" s="1">
        <f>VLOOKUP(A392,'ADM Details FY17'!$A$3:$O$3515,15,FALSE)</f>
        <v>0</v>
      </c>
      <c r="M392" s="1">
        <f>VLOOKUP(A392,'ADM Details FY17'!$A$3:$P$3515,16,FALSE)</f>
        <v>0</v>
      </c>
      <c r="N392" s="1">
        <f>VLOOKUP(A392,'ADM Details FY17'!$A$3:$Q$3515,17,FALSE)</f>
        <v>0</v>
      </c>
      <c r="O392" s="1">
        <f>VLOOKUP(A392,'ADM Details FY17'!$A$3:$S$3515,19,FALSE)</f>
        <v>0</v>
      </c>
      <c r="P392" s="1">
        <f>VLOOKUP(A392,'ADM Details FY17'!$A$3:$U$3515,21,FALSE)</f>
        <v>0</v>
      </c>
      <c r="Q392" s="1">
        <f>VLOOKUP(A392,'ADM Details FY17'!$A$3:$V$3515,22,FALSE)</f>
        <v>0</v>
      </c>
      <c r="R392" s="1">
        <f>VLOOKUP(A392,'ADM Details FY17'!$A$3:$W$3515,23,FALSE)</f>
        <v>0</v>
      </c>
      <c r="S392" s="1">
        <f>VLOOKUP(A392,'ADM Details FY17'!$A$3:$X$3515,24,FALSE)</f>
        <v>0</v>
      </c>
      <c r="T392" s="1">
        <f>VLOOKUP(A392,'ADM Details FY17'!$A$3:$Y$3515,25,FALSE)</f>
        <v>0.38</v>
      </c>
      <c r="U392" s="1">
        <f>VLOOKUP(A392,'ADM Details FY17'!$A$3:$AA$3515,27,FALSE)</f>
        <v>0</v>
      </c>
      <c r="V392" s="1">
        <f>IFERROR(VLOOKUP(C392,'eindex _tget pp '!$A$4:$E$615,5,FALSE),0)</f>
        <v>603.23820988312741</v>
      </c>
      <c r="W392" s="31">
        <f>IFERROR(VLOOKUP(C392,'eindex _tget pp '!$A$4:$F$615,6,FALSE),0)</f>
        <v>0.99769192409999996</v>
      </c>
      <c r="X392" s="4">
        <f>IFERROR(VLOOKUP(B392,'eschools 16'!$A$2:$F$25,6,FALSE),1)</f>
        <v>2</v>
      </c>
      <c r="Y392" s="1">
        <f t="shared" si="30"/>
        <v>0</v>
      </c>
      <c r="Z392" s="1">
        <f t="shared" si="31"/>
        <v>0</v>
      </c>
      <c r="AA392" s="31">
        <f>IFERROR(VLOOKUP(C392,'eindex _tget pp '!$A$4:$G$615,7,FALSE),0)</f>
        <v>0.49943411500000001</v>
      </c>
      <c r="AB392" s="1">
        <f>VLOOKUP(A392,'ADM Details FY17'!$A$3:$AB$3515,28,FALSE)</f>
        <v>0</v>
      </c>
      <c r="AC392" s="1">
        <f t="shared" si="32"/>
        <v>0</v>
      </c>
      <c r="AD392" s="1">
        <f t="shared" si="33"/>
        <v>2</v>
      </c>
      <c r="AE392" s="1">
        <f t="shared" si="34"/>
        <v>50</v>
      </c>
    </row>
    <row r="393" spans="1:31" x14ac:dyDescent="0.25">
      <c r="A393" t="str">
        <f>B393&amp;"-"&amp;COUNTIF($B$3:B393,B393)</f>
        <v>236-239</v>
      </c>
      <c r="B393">
        <v>236</v>
      </c>
      <c r="C393" s="18">
        <f>VLOOKUP(A393,'ADM Details FY17'!$A$3:$D$3515,4,FALSE)</f>
        <v>49437</v>
      </c>
      <c r="D393" s="1">
        <f>VLOOKUP(A393,'ADM Details FY17'!$A$3:$E$3515,5,FALSE)</f>
        <v>7.9</v>
      </c>
      <c r="E393" s="1">
        <f>VLOOKUP(A393,'ADM Details FY17'!$A$3:$F$3515,6,FALSE)</f>
        <v>0</v>
      </c>
      <c r="F393" s="1">
        <f>VLOOKUP(A393,'ADM Details FY17'!$A$3:$G$3515,7,FALSE)</f>
        <v>0.47</v>
      </c>
      <c r="G393" s="1">
        <f>VLOOKUP(A393,'ADM Details FY17'!$A$3:$H$3515,8,FALSE)</f>
        <v>0</v>
      </c>
      <c r="H393" s="1">
        <f>VLOOKUP(A393,'ADM Details FY17'!$A$3:$I$3515,9,FALSE)</f>
        <v>0</v>
      </c>
      <c r="I393" s="1">
        <f>VLOOKUP(A393,'ADM Details FY17'!$A$3:$J$3517,10,FALSE)</f>
        <v>0</v>
      </c>
      <c r="J393" s="1">
        <f>VLOOKUP(A393,'ADM Details FY17'!$A$3:$K$3515,11,FALSE)</f>
        <v>0</v>
      </c>
      <c r="K393" s="1">
        <f>VLOOKUP(A393,'ADM Details FY17'!$A$3:$M$3515,13,FALSE)</f>
        <v>3.99</v>
      </c>
      <c r="L393" s="1">
        <f>VLOOKUP(A393,'ADM Details FY17'!$A$3:$O$3515,15,FALSE)</f>
        <v>0</v>
      </c>
      <c r="M393" s="1">
        <f>VLOOKUP(A393,'ADM Details FY17'!$A$3:$P$3515,16,FALSE)</f>
        <v>0</v>
      </c>
      <c r="N393" s="1">
        <f>VLOOKUP(A393,'ADM Details FY17'!$A$3:$Q$3515,17,FALSE)</f>
        <v>0</v>
      </c>
      <c r="O393" s="1">
        <f>VLOOKUP(A393,'ADM Details FY17'!$A$3:$S$3515,19,FALSE)</f>
        <v>0</v>
      </c>
      <c r="P393" s="1">
        <f>VLOOKUP(A393,'ADM Details FY17'!$A$3:$U$3515,21,FALSE)</f>
        <v>0</v>
      </c>
      <c r="Q393" s="1">
        <f>VLOOKUP(A393,'ADM Details FY17'!$A$3:$V$3515,22,FALSE)</f>
        <v>0</v>
      </c>
      <c r="R393" s="1">
        <f>VLOOKUP(A393,'ADM Details FY17'!$A$3:$W$3515,23,FALSE)</f>
        <v>0</v>
      </c>
      <c r="S393" s="1">
        <f>VLOOKUP(A393,'ADM Details FY17'!$A$3:$X$3515,24,FALSE)</f>
        <v>0</v>
      </c>
      <c r="T393" s="1">
        <f>VLOOKUP(A393,'ADM Details FY17'!$A$3:$Y$3515,25,FALSE)</f>
        <v>0.34</v>
      </c>
      <c r="U393" s="1">
        <f>VLOOKUP(A393,'ADM Details FY17'!$A$3:$AA$3515,27,FALSE)</f>
        <v>0</v>
      </c>
      <c r="V393" s="1">
        <f>IFERROR(VLOOKUP(C393,'eindex _tget pp '!$A$4:$E$615,5,FALSE),0)</f>
        <v>208.49392792496295</v>
      </c>
      <c r="W393" s="31">
        <f>IFERROR(VLOOKUP(C393,'eindex _tget pp '!$A$4:$F$615,6,FALSE),0)</f>
        <v>0.37149405299999999</v>
      </c>
      <c r="X393" s="4">
        <f>IFERROR(VLOOKUP(B393,'eschools 16'!$A$2:$F$25,6,FALSE),1)</f>
        <v>2</v>
      </c>
      <c r="Y393" s="1">
        <f t="shared" si="30"/>
        <v>0</v>
      </c>
      <c r="Z393" s="1">
        <f t="shared" si="31"/>
        <v>0</v>
      </c>
      <c r="AA393" s="31">
        <f>IFERROR(VLOOKUP(C393,'eindex _tget pp '!$A$4:$G$615,7,FALSE),0)</f>
        <v>0.478649665</v>
      </c>
      <c r="AB393" s="1">
        <f>VLOOKUP(A393,'ADM Details FY17'!$A$3:$AB$3515,28,FALSE)</f>
        <v>0</v>
      </c>
      <c r="AC393" s="1">
        <f t="shared" si="32"/>
        <v>0</v>
      </c>
      <c r="AD393" s="1">
        <f t="shared" si="33"/>
        <v>7.9</v>
      </c>
      <c r="AE393" s="1">
        <f t="shared" si="34"/>
        <v>197.5</v>
      </c>
    </row>
    <row r="394" spans="1:31" x14ac:dyDescent="0.25">
      <c r="A394" t="str">
        <f>B394&amp;"-"&amp;COUNTIF($B$3:B394,B394)</f>
        <v>236-240</v>
      </c>
      <c r="B394">
        <v>236</v>
      </c>
      <c r="C394" s="18">
        <f>VLOOKUP(A394,'ADM Details FY17'!$A$3:$D$3515,4,FALSE)</f>
        <v>50195</v>
      </c>
      <c r="D394" s="1">
        <f>VLOOKUP(A394,'ADM Details FY17'!$A$3:$E$3515,5,FALSE)</f>
        <v>5</v>
      </c>
      <c r="E394" s="1">
        <f>VLOOKUP(A394,'ADM Details FY17'!$A$3:$F$3515,6,FALSE)</f>
        <v>0</v>
      </c>
      <c r="F394" s="1">
        <f>VLOOKUP(A394,'ADM Details FY17'!$A$3:$G$3515,7,FALSE)</f>
        <v>0</v>
      </c>
      <c r="G394" s="1">
        <f>VLOOKUP(A394,'ADM Details FY17'!$A$3:$H$3515,8,FALSE)</f>
        <v>0</v>
      </c>
      <c r="H394" s="1">
        <f>VLOOKUP(A394,'ADM Details FY17'!$A$3:$I$3515,9,FALSE)</f>
        <v>0</v>
      </c>
      <c r="I394" s="1">
        <f>VLOOKUP(A394,'ADM Details FY17'!$A$3:$J$3517,10,FALSE)</f>
        <v>0</v>
      </c>
      <c r="J394" s="1">
        <f>VLOOKUP(A394,'ADM Details FY17'!$A$3:$K$3515,11,FALSE)</f>
        <v>0</v>
      </c>
      <c r="K394" s="1">
        <f>VLOOKUP(A394,'ADM Details FY17'!$A$3:$M$3515,13,FALSE)</f>
        <v>1</v>
      </c>
      <c r="L394" s="1">
        <f>VLOOKUP(A394,'ADM Details FY17'!$A$3:$O$3515,15,FALSE)</f>
        <v>0</v>
      </c>
      <c r="M394" s="1">
        <f>VLOOKUP(A394,'ADM Details FY17'!$A$3:$P$3515,16,FALSE)</f>
        <v>0</v>
      </c>
      <c r="N394" s="1">
        <f>VLOOKUP(A394,'ADM Details FY17'!$A$3:$Q$3515,17,FALSE)</f>
        <v>0</v>
      </c>
      <c r="O394" s="1">
        <f>VLOOKUP(A394,'ADM Details FY17'!$A$3:$S$3515,19,FALSE)</f>
        <v>0</v>
      </c>
      <c r="P394" s="1">
        <f>VLOOKUP(A394,'ADM Details FY17'!$A$3:$U$3515,21,FALSE)</f>
        <v>0.52</v>
      </c>
      <c r="Q394" s="1">
        <f>VLOOKUP(A394,'ADM Details FY17'!$A$3:$V$3515,22,FALSE)</f>
        <v>0</v>
      </c>
      <c r="R394" s="1">
        <f>VLOOKUP(A394,'ADM Details FY17'!$A$3:$W$3515,23,FALSE)</f>
        <v>0</v>
      </c>
      <c r="S394" s="1">
        <f>VLOOKUP(A394,'ADM Details FY17'!$A$3:$X$3515,24,FALSE)</f>
        <v>0</v>
      </c>
      <c r="T394" s="1">
        <f>VLOOKUP(A394,'ADM Details FY17'!$A$3:$Y$3515,25,FALSE)</f>
        <v>0</v>
      </c>
      <c r="U394" s="1">
        <f>VLOOKUP(A394,'ADM Details FY17'!$A$3:$AA$3515,27,FALSE)</f>
        <v>0</v>
      </c>
      <c r="V394" s="1">
        <f>IFERROR(VLOOKUP(C394,'eindex _tget pp '!$A$4:$E$615,5,FALSE),0)</f>
        <v>11.031734259729108</v>
      </c>
      <c r="W394" s="31">
        <f>IFERROR(VLOOKUP(C394,'eindex _tget pp '!$A$4:$F$615,6,FALSE),0)</f>
        <v>1.4626995698</v>
      </c>
      <c r="X394" s="4">
        <f>IFERROR(VLOOKUP(B394,'eschools 16'!$A$2:$F$25,6,FALSE),1)</f>
        <v>2</v>
      </c>
      <c r="Y394" s="1">
        <f t="shared" si="30"/>
        <v>0</v>
      </c>
      <c r="Z394" s="1">
        <f t="shared" si="31"/>
        <v>0</v>
      </c>
      <c r="AA394" s="31">
        <f>IFERROR(VLOOKUP(C394,'eindex _tget pp '!$A$4:$G$615,7,FALSE),0)</f>
        <v>0.37869462599999998</v>
      </c>
      <c r="AB394" s="1">
        <f>VLOOKUP(A394,'ADM Details FY17'!$A$3:$AB$3515,28,FALSE)</f>
        <v>0</v>
      </c>
      <c r="AC394" s="1">
        <f t="shared" si="32"/>
        <v>0</v>
      </c>
      <c r="AD394" s="1">
        <f t="shared" si="33"/>
        <v>5</v>
      </c>
      <c r="AE394" s="1">
        <f t="shared" si="34"/>
        <v>125</v>
      </c>
    </row>
    <row r="395" spans="1:31" x14ac:dyDescent="0.25">
      <c r="A395" t="str">
        <f>B395&amp;"-"&amp;COUNTIF($B$3:B395,B395)</f>
        <v>236-241</v>
      </c>
      <c r="B395">
        <v>236</v>
      </c>
      <c r="C395" s="18">
        <f>VLOOKUP(A395,'ADM Details FY17'!$A$3:$D$3515,4,FALSE)</f>
        <v>47589</v>
      </c>
      <c r="D395" s="1">
        <f>VLOOKUP(A395,'ADM Details FY17'!$A$3:$E$3515,5,FALSE)</f>
        <v>1</v>
      </c>
      <c r="E395" s="1">
        <f>VLOOKUP(A395,'ADM Details FY17'!$A$3:$F$3515,6,FALSE)</f>
        <v>0</v>
      </c>
      <c r="F395" s="1">
        <f>VLOOKUP(A395,'ADM Details FY17'!$A$3:$G$3515,7,FALSE)</f>
        <v>0</v>
      </c>
      <c r="G395" s="1">
        <f>VLOOKUP(A395,'ADM Details FY17'!$A$3:$H$3515,8,FALSE)</f>
        <v>0</v>
      </c>
      <c r="H395" s="1">
        <f>VLOOKUP(A395,'ADM Details FY17'!$A$3:$I$3515,9,FALSE)</f>
        <v>0</v>
      </c>
      <c r="I395" s="1">
        <f>VLOOKUP(A395,'ADM Details FY17'!$A$3:$J$3517,10,FALSE)</f>
        <v>0</v>
      </c>
      <c r="J395" s="1">
        <f>VLOOKUP(A395,'ADM Details FY17'!$A$3:$K$3515,11,FALSE)</f>
        <v>0</v>
      </c>
      <c r="K395" s="1">
        <f>VLOOKUP(A395,'ADM Details FY17'!$A$3:$M$3515,13,FALSE)</f>
        <v>1</v>
      </c>
      <c r="L395" s="1">
        <f>VLOOKUP(A395,'ADM Details FY17'!$A$3:$O$3515,15,FALSE)</f>
        <v>0</v>
      </c>
      <c r="M395" s="1">
        <f>VLOOKUP(A395,'ADM Details FY17'!$A$3:$P$3515,16,FALSE)</f>
        <v>0</v>
      </c>
      <c r="N395" s="1">
        <f>VLOOKUP(A395,'ADM Details FY17'!$A$3:$Q$3515,17,FALSE)</f>
        <v>0</v>
      </c>
      <c r="O395" s="1">
        <f>VLOOKUP(A395,'ADM Details FY17'!$A$3:$S$3515,19,FALSE)</f>
        <v>0</v>
      </c>
      <c r="P395" s="1">
        <f>VLOOKUP(A395,'ADM Details FY17'!$A$3:$U$3515,21,FALSE)</f>
        <v>0</v>
      </c>
      <c r="Q395" s="1">
        <f>VLOOKUP(A395,'ADM Details FY17'!$A$3:$V$3515,22,FALSE)</f>
        <v>0</v>
      </c>
      <c r="R395" s="1">
        <f>VLOOKUP(A395,'ADM Details FY17'!$A$3:$W$3515,23,FALSE)</f>
        <v>0</v>
      </c>
      <c r="S395" s="1">
        <f>VLOOKUP(A395,'ADM Details FY17'!$A$3:$X$3515,24,FALSE)</f>
        <v>0</v>
      </c>
      <c r="T395" s="1">
        <f>VLOOKUP(A395,'ADM Details FY17'!$A$3:$Y$3515,25,FALSE)</f>
        <v>0</v>
      </c>
      <c r="U395" s="1">
        <f>VLOOKUP(A395,'ADM Details FY17'!$A$3:$AA$3515,27,FALSE)</f>
        <v>0</v>
      </c>
      <c r="V395" s="1">
        <f>IFERROR(VLOOKUP(C395,'eindex _tget pp '!$A$4:$E$615,5,FALSE),0)</f>
        <v>505.22134528598559</v>
      </c>
      <c r="W395" s="31">
        <f>IFERROR(VLOOKUP(C395,'eindex _tget pp '!$A$4:$F$615,6,FALSE),0)</f>
        <v>0.44149592840000002</v>
      </c>
      <c r="X395" s="4">
        <f>IFERROR(VLOOKUP(B395,'eschools 16'!$A$2:$F$25,6,FALSE),1)</f>
        <v>2</v>
      </c>
      <c r="Y395" s="1">
        <f t="shared" si="30"/>
        <v>0</v>
      </c>
      <c r="Z395" s="1">
        <f t="shared" si="31"/>
        <v>0</v>
      </c>
      <c r="AA395" s="31">
        <f>IFERROR(VLOOKUP(C395,'eindex _tget pp '!$A$4:$G$615,7,FALSE),0)</f>
        <v>0.52840776899999997</v>
      </c>
      <c r="AB395" s="1">
        <f>VLOOKUP(A395,'ADM Details FY17'!$A$3:$AB$3515,28,FALSE)</f>
        <v>0</v>
      </c>
      <c r="AC395" s="1">
        <f t="shared" si="32"/>
        <v>0</v>
      </c>
      <c r="AD395" s="1">
        <f t="shared" si="33"/>
        <v>1</v>
      </c>
      <c r="AE395" s="1">
        <f t="shared" si="34"/>
        <v>25</v>
      </c>
    </row>
    <row r="396" spans="1:31" x14ac:dyDescent="0.25">
      <c r="A396" t="str">
        <f>B396&amp;"-"&amp;COUNTIF($B$3:B396,B396)</f>
        <v>236-242</v>
      </c>
      <c r="B396">
        <v>236</v>
      </c>
      <c r="C396" s="18">
        <f>VLOOKUP(A396,'ADM Details FY17'!$A$3:$D$3515,4,FALSE)</f>
        <v>46888</v>
      </c>
      <c r="D396" s="1">
        <f>VLOOKUP(A396,'ADM Details FY17'!$A$3:$E$3515,5,FALSE)</f>
        <v>3.83</v>
      </c>
      <c r="E396" s="1">
        <f>VLOOKUP(A396,'ADM Details FY17'!$A$3:$F$3515,6,FALSE)</f>
        <v>0</v>
      </c>
      <c r="F396" s="1">
        <f>VLOOKUP(A396,'ADM Details FY17'!$A$3:$G$3515,7,FALSE)</f>
        <v>0</v>
      </c>
      <c r="G396" s="1">
        <f>VLOOKUP(A396,'ADM Details FY17'!$A$3:$H$3515,8,FALSE)</f>
        <v>0</v>
      </c>
      <c r="H396" s="1">
        <f>VLOOKUP(A396,'ADM Details FY17'!$A$3:$I$3515,9,FALSE)</f>
        <v>0</v>
      </c>
      <c r="I396" s="1">
        <f>VLOOKUP(A396,'ADM Details FY17'!$A$3:$J$3517,10,FALSE)</f>
        <v>0</v>
      </c>
      <c r="J396" s="1">
        <f>VLOOKUP(A396,'ADM Details FY17'!$A$3:$K$3515,11,FALSE)</f>
        <v>0</v>
      </c>
      <c r="K396" s="1">
        <f>VLOOKUP(A396,'ADM Details FY17'!$A$3:$M$3515,13,FALSE)</f>
        <v>0</v>
      </c>
      <c r="L396" s="1">
        <f>VLOOKUP(A396,'ADM Details FY17'!$A$3:$O$3515,15,FALSE)</f>
        <v>0</v>
      </c>
      <c r="M396" s="1">
        <f>VLOOKUP(A396,'ADM Details FY17'!$A$3:$P$3515,16,FALSE)</f>
        <v>0</v>
      </c>
      <c r="N396" s="1">
        <f>VLOOKUP(A396,'ADM Details FY17'!$A$3:$Q$3515,17,FALSE)</f>
        <v>0</v>
      </c>
      <c r="O396" s="1">
        <f>VLOOKUP(A396,'ADM Details FY17'!$A$3:$S$3515,19,FALSE)</f>
        <v>0</v>
      </c>
      <c r="P396" s="1">
        <f>VLOOKUP(A396,'ADM Details FY17'!$A$3:$U$3515,21,FALSE)</f>
        <v>0</v>
      </c>
      <c r="Q396" s="1">
        <f>VLOOKUP(A396,'ADM Details FY17'!$A$3:$V$3515,22,FALSE)</f>
        <v>0</v>
      </c>
      <c r="R396" s="1">
        <f>VLOOKUP(A396,'ADM Details FY17'!$A$3:$W$3515,23,FALSE)</f>
        <v>0</v>
      </c>
      <c r="S396" s="1">
        <f>VLOOKUP(A396,'ADM Details FY17'!$A$3:$X$3515,24,FALSE)</f>
        <v>0</v>
      </c>
      <c r="T396" s="1">
        <f>VLOOKUP(A396,'ADM Details FY17'!$A$3:$Y$3515,25,FALSE)</f>
        <v>0</v>
      </c>
      <c r="U396" s="1">
        <f>VLOOKUP(A396,'ADM Details FY17'!$A$3:$AA$3515,27,FALSE)</f>
        <v>0</v>
      </c>
      <c r="V396" s="1">
        <f>IFERROR(VLOOKUP(C396,'eindex _tget pp '!$A$4:$E$615,5,FALSE),0)</f>
        <v>473.99101139280754</v>
      </c>
      <c r="W396" s="31">
        <f>IFERROR(VLOOKUP(C396,'eindex _tget pp '!$A$4:$F$615,6,FALSE),0)</f>
        <v>0.53221032749999997</v>
      </c>
      <c r="X396" s="4">
        <f>IFERROR(VLOOKUP(B396,'eschools 16'!$A$2:$F$25,6,FALSE),1)</f>
        <v>2</v>
      </c>
      <c r="Y396" s="1">
        <f t="shared" si="30"/>
        <v>0</v>
      </c>
      <c r="Z396" s="1">
        <f t="shared" si="31"/>
        <v>0</v>
      </c>
      <c r="AA396" s="31">
        <f>IFERROR(VLOOKUP(C396,'eindex _tget pp '!$A$4:$G$615,7,FALSE),0)</f>
        <v>0.48800068299999999</v>
      </c>
      <c r="AB396" s="1">
        <f>VLOOKUP(A396,'ADM Details FY17'!$A$3:$AB$3515,28,FALSE)</f>
        <v>0</v>
      </c>
      <c r="AC396" s="1">
        <f t="shared" si="32"/>
        <v>0</v>
      </c>
      <c r="AD396" s="1">
        <f t="shared" si="33"/>
        <v>3.83</v>
      </c>
      <c r="AE396" s="1">
        <f t="shared" si="34"/>
        <v>95.75</v>
      </c>
    </row>
    <row r="397" spans="1:31" x14ac:dyDescent="0.25">
      <c r="A397" t="str">
        <f>B397&amp;"-"&amp;COUNTIF($B$3:B397,B397)</f>
        <v>236-243</v>
      </c>
      <c r="B397">
        <v>236</v>
      </c>
      <c r="C397" s="18">
        <f>VLOOKUP(A397,'ADM Details FY17'!$A$3:$D$3515,4,FALSE)</f>
        <v>47449</v>
      </c>
      <c r="D397" s="1">
        <f>VLOOKUP(A397,'ADM Details FY17'!$A$3:$E$3515,5,FALSE)</f>
        <v>4</v>
      </c>
      <c r="E397" s="1">
        <f>VLOOKUP(A397,'ADM Details FY17'!$A$3:$F$3515,6,FALSE)</f>
        <v>0</v>
      </c>
      <c r="F397" s="1">
        <f>VLOOKUP(A397,'ADM Details FY17'!$A$3:$G$3515,7,FALSE)</f>
        <v>0</v>
      </c>
      <c r="G397" s="1">
        <f>VLOOKUP(A397,'ADM Details FY17'!$A$3:$H$3515,8,FALSE)</f>
        <v>0</v>
      </c>
      <c r="H397" s="1">
        <f>VLOOKUP(A397,'ADM Details FY17'!$A$3:$I$3515,9,FALSE)</f>
        <v>0</v>
      </c>
      <c r="I397" s="1">
        <f>VLOOKUP(A397,'ADM Details FY17'!$A$3:$J$3517,10,FALSE)</f>
        <v>0</v>
      </c>
      <c r="J397" s="1">
        <f>VLOOKUP(A397,'ADM Details FY17'!$A$3:$K$3515,11,FALSE)</f>
        <v>0</v>
      </c>
      <c r="K397" s="1">
        <f>VLOOKUP(A397,'ADM Details FY17'!$A$3:$M$3515,13,FALSE)</f>
        <v>1</v>
      </c>
      <c r="L397" s="1">
        <f>VLOOKUP(A397,'ADM Details FY17'!$A$3:$O$3515,15,FALSE)</f>
        <v>0</v>
      </c>
      <c r="M397" s="1">
        <f>VLOOKUP(A397,'ADM Details FY17'!$A$3:$P$3515,16,FALSE)</f>
        <v>0</v>
      </c>
      <c r="N397" s="1">
        <f>VLOOKUP(A397,'ADM Details FY17'!$A$3:$Q$3515,17,FALSE)</f>
        <v>0</v>
      </c>
      <c r="O397" s="1">
        <f>VLOOKUP(A397,'ADM Details FY17'!$A$3:$S$3515,19,FALSE)</f>
        <v>0</v>
      </c>
      <c r="P397" s="1">
        <f>VLOOKUP(A397,'ADM Details FY17'!$A$3:$U$3515,21,FALSE)</f>
        <v>0</v>
      </c>
      <c r="Q397" s="1">
        <f>VLOOKUP(A397,'ADM Details FY17'!$A$3:$V$3515,22,FALSE)</f>
        <v>0</v>
      </c>
      <c r="R397" s="1">
        <f>VLOOKUP(A397,'ADM Details FY17'!$A$3:$W$3515,23,FALSE)</f>
        <v>0</v>
      </c>
      <c r="S397" s="1">
        <f>VLOOKUP(A397,'ADM Details FY17'!$A$3:$X$3515,24,FALSE)</f>
        <v>0</v>
      </c>
      <c r="T397" s="1">
        <f>VLOOKUP(A397,'ADM Details FY17'!$A$3:$Y$3515,25,FALSE)</f>
        <v>0</v>
      </c>
      <c r="U397" s="1">
        <f>VLOOKUP(A397,'ADM Details FY17'!$A$3:$AA$3515,27,FALSE)</f>
        <v>0</v>
      </c>
      <c r="V397" s="1">
        <f>IFERROR(VLOOKUP(C397,'eindex _tget pp '!$A$4:$E$615,5,FALSE),0)</f>
        <v>205.75212225527224</v>
      </c>
      <c r="W397" s="31">
        <f>IFERROR(VLOOKUP(C397,'eindex _tget pp '!$A$4:$F$615,6,FALSE),0)</f>
        <v>0.206883228</v>
      </c>
      <c r="X397" s="4">
        <f>IFERROR(VLOOKUP(B397,'eschools 16'!$A$2:$F$25,6,FALSE),1)</f>
        <v>2</v>
      </c>
      <c r="Y397" s="1">
        <f t="shared" si="30"/>
        <v>0</v>
      </c>
      <c r="Z397" s="1">
        <f t="shared" si="31"/>
        <v>0</v>
      </c>
      <c r="AA397" s="31">
        <f>IFERROR(VLOOKUP(C397,'eindex _tget pp '!$A$4:$G$615,7,FALSE),0)</f>
        <v>0.44480608300000002</v>
      </c>
      <c r="AB397" s="1">
        <f>VLOOKUP(A397,'ADM Details FY17'!$A$3:$AB$3515,28,FALSE)</f>
        <v>0</v>
      </c>
      <c r="AC397" s="1">
        <f t="shared" si="32"/>
        <v>0</v>
      </c>
      <c r="AD397" s="1">
        <f t="shared" si="33"/>
        <v>4</v>
      </c>
      <c r="AE397" s="1">
        <f t="shared" si="34"/>
        <v>100</v>
      </c>
    </row>
    <row r="398" spans="1:31" x14ac:dyDescent="0.25">
      <c r="A398" t="str">
        <f>B398&amp;"-"&amp;COUNTIF($B$3:B398,B398)</f>
        <v>236-244</v>
      </c>
      <c r="B398">
        <v>236</v>
      </c>
      <c r="C398" s="18">
        <f>VLOOKUP(A398,'ADM Details FY17'!$A$3:$D$3515,4,FALSE)</f>
        <v>48009</v>
      </c>
      <c r="D398" s="1">
        <f>VLOOKUP(A398,'ADM Details FY17'!$A$3:$E$3515,5,FALSE)</f>
        <v>11.08</v>
      </c>
      <c r="E398" s="1">
        <f>VLOOKUP(A398,'ADM Details FY17'!$A$3:$F$3515,6,FALSE)</f>
        <v>0</v>
      </c>
      <c r="F398" s="1">
        <f>VLOOKUP(A398,'ADM Details FY17'!$A$3:$G$3515,7,FALSE)</f>
        <v>0.63</v>
      </c>
      <c r="G398" s="1">
        <f>VLOOKUP(A398,'ADM Details FY17'!$A$3:$H$3515,8,FALSE)</f>
        <v>0.13</v>
      </c>
      <c r="H398" s="1">
        <f>VLOOKUP(A398,'ADM Details FY17'!$A$3:$I$3515,9,FALSE)</f>
        <v>0</v>
      </c>
      <c r="I398" s="1">
        <f>VLOOKUP(A398,'ADM Details FY17'!$A$3:$J$3517,10,FALSE)</f>
        <v>0</v>
      </c>
      <c r="J398" s="1">
        <f>VLOOKUP(A398,'ADM Details FY17'!$A$3:$K$3515,11,FALSE)</f>
        <v>0.89</v>
      </c>
      <c r="K398" s="1">
        <f>VLOOKUP(A398,'ADM Details FY17'!$A$3:$M$3515,13,FALSE)</f>
        <v>8.4</v>
      </c>
      <c r="L398" s="1">
        <f>VLOOKUP(A398,'ADM Details FY17'!$A$3:$O$3515,15,FALSE)</f>
        <v>0</v>
      </c>
      <c r="M398" s="1">
        <f>VLOOKUP(A398,'ADM Details FY17'!$A$3:$P$3515,16,FALSE)</f>
        <v>0</v>
      </c>
      <c r="N398" s="1">
        <f>VLOOKUP(A398,'ADM Details FY17'!$A$3:$Q$3515,17,FALSE)</f>
        <v>0</v>
      </c>
      <c r="O398" s="1">
        <f>VLOOKUP(A398,'ADM Details FY17'!$A$3:$S$3515,19,FALSE)</f>
        <v>0</v>
      </c>
      <c r="P398" s="1">
        <f>VLOOKUP(A398,'ADM Details FY17'!$A$3:$U$3515,21,FALSE)</f>
        <v>0</v>
      </c>
      <c r="Q398" s="1">
        <f>VLOOKUP(A398,'ADM Details FY17'!$A$3:$V$3515,22,FALSE)</f>
        <v>0</v>
      </c>
      <c r="R398" s="1">
        <f>VLOOKUP(A398,'ADM Details FY17'!$A$3:$W$3515,23,FALSE)</f>
        <v>0</v>
      </c>
      <c r="S398" s="1">
        <f>VLOOKUP(A398,'ADM Details FY17'!$A$3:$X$3515,24,FALSE)</f>
        <v>0</v>
      </c>
      <c r="T398" s="1">
        <f>VLOOKUP(A398,'ADM Details FY17'!$A$3:$Y$3515,25,FALSE)</f>
        <v>0</v>
      </c>
      <c r="U398" s="1">
        <f>VLOOKUP(A398,'ADM Details FY17'!$A$3:$AA$3515,27,FALSE)</f>
        <v>0</v>
      </c>
      <c r="V398" s="1">
        <f>IFERROR(VLOOKUP(C398,'eindex _tget pp '!$A$4:$E$615,5,FALSE),0)</f>
        <v>468.28425942335389</v>
      </c>
      <c r="W398" s="31">
        <f>IFERROR(VLOOKUP(C398,'eindex _tget pp '!$A$4:$F$615,6,FALSE),0)</f>
        <v>0.35964185119999997</v>
      </c>
      <c r="X398" s="4">
        <f>IFERROR(VLOOKUP(B398,'eschools 16'!$A$2:$F$25,6,FALSE),1)</f>
        <v>2</v>
      </c>
      <c r="Y398" s="1">
        <f t="shared" si="30"/>
        <v>0</v>
      </c>
      <c r="Z398" s="1">
        <f t="shared" si="31"/>
        <v>0</v>
      </c>
      <c r="AA398" s="31">
        <f>IFERROR(VLOOKUP(C398,'eindex _tget pp '!$A$4:$G$615,7,FALSE),0)</f>
        <v>0.49280977799999998</v>
      </c>
      <c r="AB398" s="1">
        <f>VLOOKUP(A398,'ADM Details FY17'!$A$3:$AB$3515,28,FALSE)</f>
        <v>0</v>
      </c>
      <c r="AC398" s="1">
        <f t="shared" si="32"/>
        <v>0</v>
      </c>
      <c r="AD398" s="1">
        <f t="shared" si="33"/>
        <v>11.08</v>
      </c>
      <c r="AE398" s="1">
        <f t="shared" si="34"/>
        <v>277</v>
      </c>
    </row>
    <row r="399" spans="1:31" x14ac:dyDescent="0.25">
      <c r="A399" t="str">
        <f>B399&amp;"-"&amp;COUNTIF($B$3:B399,B399)</f>
        <v>236-245</v>
      </c>
      <c r="B399">
        <v>236</v>
      </c>
      <c r="C399" s="18">
        <f>VLOOKUP(A399,'ADM Details FY17'!$A$3:$D$3515,4,FALSE)</f>
        <v>48017</v>
      </c>
      <c r="D399" s="1">
        <f>VLOOKUP(A399,'ADM Details FY17'!$A$3:$E$3515,5,FALSE)</f>
        <v>2</v>
      </c>
      <c r="E399" s="1">
        <f>VLOOKUP(A399,'ADM Details FY17'!$A$3:$F$3515,6,FALSE)</f>
        <v>0</v>
      </c>
      <c r="F399" s="1">
        <f>VLOOKUP(A399,'ADM Details FY17'!$A$3:$G$3515,7,FALSE)</f>
        <v>0</v>
      </c>
      <c r="G399" s="1">
        <f>VLOOKUP(A399,'ADM Details FY17'!$A$3:$H$3515,8,FALSE)</f>
        <v>0</v>
      </c>
      <c r="H399" s="1">
        <f>VLOOKUP(A399,'ADM Details FY17'!$A$3:$I$3515,9,FALSE)</f>
        <v>0</v>
      </c>
      <c r="I399" s="1">
        <f>VLOOKUP(A399,'ADM Details FY17'!$A$3:$J$3517,10,FALSE)</f>
        <v>0</v>
      </c>
      <c r="J399" s="1">
        <f>VLOOKUP(A399,'ADM Details FY17'!$A$3:$K$3515,11,FALSE)</f>
        <v>0</v>
      </c>
      <c r="K399" s="1">
        <f>VLOOKUP(A399,'ADM Details FY17'!$A$3:$M$3515,13,FALSE)</f>
        <v>0</v>
      </c>
      <c r="L399" s="1">
        <f>VLOOKUP(A399,'ADM Details FY17'!$A$3:$O$3515,15,FALSE)</f>
        <v>0</v>
      </c>
      <c r="M399" s="1">
        <f>VLOOKUP(A399,'ADM Details FY17'!$A$3:$P$3515,16,FALSE)</f>
        <v>0</v>
      </c>
      <c r="N399" s="1">
        <f>VLOOKUP(A399,'ADM Details FY17'!$A$3:$Q$3515,17,FALSE)</f>
        <v>0</v>
      </c>
      <c r="O399" s="1">
        <f>VLOOKUP(A399,'ADM Details FY17'!$A$3:$S$3515,19,FALSE)</f>
        <v>0</v>
      </c>
      <c r="P399" s="1">
        <f>VLOOKUP(A399,'ADM Details FY17'!$A$3:$U$3515,21,FALSE)</f>
        <v>0.12</v>
      </c>
      <c r="Q399" s="1">
        <f>VLOOKUP(A399,'ADM Details FY17'!$A$3:$V$3515,22,FALSE)</f>
        <v>0</v>
      </c>
      <c r="R399" s="1">
        <f>VLOOKUP(A399,'ADM Details FY17'!$A$3:$W$3515,23,FALSE)</f>
        <v>0</v>
      </c>
      <c r="S399" s="1">
        <f>VLOOKUP(A399,'ADM Details FY17'!$A$3:$X$3515,24,FALSE)</f>
        <v>0</v>
      </c>
      <c r="T399" s="1">
        <f>VLOOKUP(A399,'ADM Details FY17'!$A$3:$Y$3515,25,FALSE)</f>
        <v>0</v>
      </c>
      <c r="U399" s="1">
        <f>VLOOKUP(A399,'ADM Details FY17'!$A$3:$AA$3515,27,FALSE)</f>
        <v>0</v>
      </c>
      <c r="V399" s="1">
        <f>IFERROR(VLOOKUP(C399,'eindex _tget pp '!$A$4:$E$615,5,FALSE),0)</f>
        <v>639.69766055400373</v>
      </c>
      <c r="W399" s="31">
        <f>IFERROR(VLOOKUP(C399,'eindex _tget pp '!$A$4:$F$615,6,FALSE),0)</f>
        <v>0.65607922220000003</v>
      </c>
      <c r="X399" s="4">
        <f>IFERROR(VLOOKUP(B399,'eschools 16'!$A$2:$F$25,6,FALSE),1)</f>
        <v>2</v>
      </c>
      <c r="Y399" s="1">
        <f t="shared" si="30"/>
        <v>0</v>
      </c>
      <c r="Z399" s="1">
        <f t="shared" si="31"/>
        <v>0</v>
      </c>
      <c r="AA399" s="31">
        <f>IFERROR(VLOOKUP(C399,'eindex _tget pp '!$A$4:$G$615,7,FALSE),0)</f>
        <v>0.55146232799999995</v>
      </c>
      <c r="AB399" s="1">
        <f>VLOOKUP(A399,'ADM Details FY17'!$A$3:$AB$3515,28,FALSE)</f>
        <v>0</v>
      </c>
      <c r="AC399" s="1">
        <f t="shared" si="32"/>
        <v>0</v>
      </c>
      <c r="AD399" s="1">
        <f t="shared" si="33"/>
        <v>2</v>
      </c>
      <c r="AE399" s="1">
        <f t="shared" si="34"/>
        <v>50</v>
      </c>
    </row>
    <row r="400" spans="1:31" x14ac:dyDescent="0.25">
      <c r="A400" t="str">
        <f>B400&amp;"-"&amp;COUNTIF($B$3:B400,B400)</f>
        <v>236-246</v>
      </c>
      <c r="B400">
        <v>236</v>
      </c>
      <c r="C400" s="18">
        <f>VLOOKUP(A400,'ADM Details FY17'!$A$3:$D$3515,4,FALSE)</f>
        <v>44222</v>
      </c>
      <c r="D400" s="1">
        <f>VLOOKUP(A400,'ADM Details FY17'!$A$3:$E$3515,5,FALSE)</f>
        <v>7.92</v>
      </c>
      <c r="E400" s="1">
        <f>VLOOKUP(A400,'ADM Details FY17'!$A$3:$F$3515,6,FALSE)</f>
        <v>0</v>
      </c>
      <c r="F400" s="1">
        <f>VLOOKUP(A400,'ADM Details FY17'!$A$3:$G$3515,7,FALSE)</f>
        <v>1.95</v>
      </c>
      <c r="G400" s="1">
        <f>VLOOKUP(A400,'ADM Details FY17'!$A$3:$H$3515,8,FALSE)</f>
        <v>0</v>
      </c>
      <c r="H400" s="1">
        <f>VLOOKUP(A400,'ADM Details FY17'!$A$3:$I$3515,9,FALSE)</f>
        <v>0</v>
      </c>
      <c r="I400" s="1">
        <f>VLOOKUP(A400,'ADM Details FY17'!$A$3:$J$3517,10,FALSE)</f>
        <v>0</v>
      </c>
      <c r="J400" s="1">
        <f>VLOOKUP(A400,'ADM Details FY17'!$A$3:$K$3515,11,FALSE)</f>
        <v>0</v>
      </c>
      <c r="K400" s="1">
        <f>VLOOKUP(A400,'ADM Details FY17'!$A$3:$M$3515,13,FALSE)</f>
        <v>3.47</v>
      </c>
      <c r="L400" s="1">
        <f>VLOOKUP(A400,'ADM Details FY17'!$A$3:$O$3515,15,FALSE)</f>
        <v>0</v>
      </c>
      <c r="M400" s="1">
        <f>VLOOKUP(A400,'ADM Details FY17'!$A$3:$P$3515,16,FALSE)</f>
        <v>0</v>
      </c>
      <c r="N400" s="1">
        <f>VLOOKUP(A400,'ADM Details FY17'!$A$3:$Q$3515,17,FALSE)</f>
        <v>0</v>
      </c>
      <c r="O400" s="1">
        <f>VLOOKUP(A400,'ADM Details FY17'!$A$3:$S$3515,19,FALSE)</f>
        <v>0</v>
      </c>
      <c r="P400" s="1">
        <f>VLOOKUP(A400,'ADM Details FY17'!$A$3:$U$3515,21,FALSE)</f>
        <v>0</v>
      </c>
      <c r="Q400" s="1">
        <f>VLOOKUP(A400,'ADM Details FY17'!$A$3:$V$3515,22,FALSE)</f>
        <v>0</v>
      </c>
      <c r="R400" s="1">
        <f>VLOOKUP(A400,'ADM Details FY17'!$A$3:$W$3515,23,FALSE)</f>
        <v>0</v>
      </c>
      <c r="S400" s="1">
        <f>VLOOKUP(A400,'ADM Details FY17'!$A$3:$X$3515,24,FALSE)</f>
        <v>0</v>
      </c>
      <c r="T400" s="1">
        <f>VLOOKUP(A400,'ADM Details FY17'!$A$3:$Y$3515,25,FALSE)</f>
        <v>0.1</v>
      </c>
      <c r="U400" s="1">
        <f>VLOOKUP(A400,'ADM Details FY17'!$A$3:$AA$3515,27,FALSE)</f>
        <v>0</v>
      </c>
      <c r="V400" s="1">
        <f>IFERROR(VLOOKUP(C400,'eindex _tget pp '!$A$4:$E$615,5,FALSE),0)</f>
        <v>2005.6923339137481</v>
      </c>
      <c r="W400" s="31">
        <f>IFERROR(VLOOKUP(C400,'eindex _tget pp '!$A$4:$F$615,6,FALSE),0)</f>
        <v>2.0357047353</v>
      </c>
      <c r="X400" s="4">
        <f>IFERROR(VLOOKUP(B400,'eschools 16'!$A$2:$F$25,6,FALSE),1)</f>
        <v>2</v>
      </c>
      <c r="Y400" s="1">
        <f t="shared" si="30"/>
        <v>0</v>
      </c>
      <c r="Z400" s="1">
        <f t="shared" si="31"/>
        <v>0</v>
      </c>
      <c r="AA400" s="31">
        <f>IFERROR(VLOOKUP(C400,'eindex _tget pp '!$A$4:$G$615,7,FALSE),0)</f>
        <v>0.894678058</v>
      </c>
      <c r="AB400" s="1">
        <f>VLOOKUP(A400,'ADM Details FY17'!$A$3:$AB$3515,28,FALSE)</f>
        <v>0</v>
      </c>
      <c r="AC400" s="1">
        <f t="shared" si="32"/>
        <v>0</v>
      </c>
      <c r="AD400" s="1">
        <f t="shared" si="33"/>
        <v>7.92</v>
      </c>
      <c r="AE400" s="1">
        <f t="shared" si="34"/>
        <v>198</v>
      </c>
    </row>
    <row r="401" spans="1:31" x14ac:dyDescent="0.25">
      <c r="A401" t="str">
        <f>B401&amp;"-"&amp;COUNTIF($B$3:B401,B401)</f>
        <v>236-247</v>
      </c>
      <c r="B401">
        <v>236</v>
      </c>
      <c r="C401" s="18">
        <f>VLOOKUP(A401,'ADM Details FY17'!$A$3:$D$3515,4,FALSE)</f>
        <v>50369</v>
      </c>
      <c r="D401" s="1">
        <f>VLOOKUP(A401,'ADM Details FY17'!$A$3:$E$3515,5,FALSE)</f>
        <v>1</v>
      </c>
      <c r="E401" s="1">
        <f>VLOOKUP(A401,'ADM Details FY17'!$A$3:$F$3515,6,FALSE)</f>
        <v>0</v>
      </c>
      <c r="F401" s="1">
        <f>VLOOKUP(A401,'ADM Details FY17'!$A$3:$G$3515,7,FALSE)</f>
        <v>0</v>
      </c>
      <c r="G401" s="1">
        <f>VLOOKUP(A401,'ADM Details FY17'!$A$3:$H$3515,8,FALSE)</f>
        <v>0</v>
      </c>
      <c r="H401" s="1">
        <f>VLOOKUP(A401,'ADM Details FY17'!$A$3:$I$3515,9,FALSE)</f>
        <v>0</v>
      </c>
      <c r="I401" s="1">
        <f>VLOOKUP(A401,'ADM Details FY17'!$A$3:$J$3517,10,FALSE)</f>
        <v>0</v>
      </c>
      <c r="J401" s="1">
        <f>VLOOKUP(A401,'ADM Details FY17'!$A$3:$K$3515,11,FALSE)</f>
        <v>0</v>
      </c>
      <c r="K401" s="1">
        <f>VLOOKUP(A401,'ADM Details FY17'!$A$3:$M$3515,13,FALSE)</f>
        <v>1</v>
      </c>
      <c r="L401" s="1">
        <f>VLOOKUP(A401,'ADM Details FY17'!$A$3:$O$3515,15,FALSE)</f>
        <v>0</v>
      </c>
      <c r="M401" s="1">
        <f>VLOOKUP(A401,'ADM Details FY17'!$A$3:$P$3515,16,FALSE)</f>
        <v>0</v>
      </c>
      <c r="N401" s="1">
        <f>VLOOKUP(A401,'ADM Details FY17'!$A$3:$Q$3515,17,FALSE)</f>
        <v>0</v>
      </c>
      <c r="O401" s="1">
        <f>VLOOKUP(A401,'ADM Details FY17'!$A$3:$S$3515,19,FALSE)</f>
        <v>0</v>
      </c>
      <c r="P401" s="1">
        <f>VLOOKUP(A401,'ADM Details FY17'!$A$3:$U$3515,21,FALSE)</f>
        <v>0</v>
      </c>
      <c r="Q401" s="1">
        <f>VLOOKUP(A401,'ADM Details FY17'!$A$3:$V$3515,22,FALSE)</f>
        <v>0</v>
      </c>
      <c r="R401" s="1">
        <f>VLOOKUP(A401,'ADM Details FY17'!$A$3:$W$3515,23,FALSE)</f>
        <v>0</v>
      </c>
      <c r="S401" s="1">
        <f>VLOOKUP(A401,'ADM Details FY17'!$A$3:$X$3515,24,FALSE)</f>
        <v>0</v>
      </c>
      <c r="T401" s="1">
        <f>VLOOKUP(A401,'ADM Details FY17'!$A$3:$Y$3515,25,FALSE)</f>
        <v>0</v>
      </c>
      <c r="U401" s="1">
        <f>VLOOKUP(A401,'ADM Details FY17'!$A$3:$AA$3515,27,FALSE)</f>
        <v>0</v>
      </c>
      <c r="V401" s="1">
        <f>IFERROR(VLOOKUP(C401,'eindex _tget pp '!$A$4:$E$615,5,FALSE),0)</f>
        <v>186.80986335576057</v>
      </c>
      <c r="W401" s="31">
        <f>IFERROR(VLOOKUP(C401,'eindex _tget pp '!$A$4:$F$615,6,FALSE),0)</f>
        <v>0.47565623889999997</v>
      </c>
      <c r="X401" s="4">
        <f>IFERROR(VLOOKUP(B401,'eschools 16'!$A$2:$F$25,6,FALSE),1)</f>
        <v>2</v>
      </c>
      <c r="Y401" s="1">
        <f t="shared" si="30"/>
        <v>0</v>
      </c>
      <c r="Z401" s="1">
        <f t="shared" si="31"/>
        <v>0</v>
      </c>
      <c r="AA401" s="31">
        <f>IFERROR(VLOOKUP(C401,'eindex _tget pp '!$A$4:$G$615,7,FALSE),0)</f>
        <v>0.37517288900000001</v>
      </c>
      <c r="AB401" s="1">
        <f>VLOOKUP(A401,'ADM Details FY17'!$A$3:$AB$3515,28,FALSE)</f>
        <v>0</v>
      </c>
      <c r="AC401" s="1">
        <f t="shared" si="32"/>
        <v>0</v>
      </c>
      <c r="AD401" s="1">
        <f t="shared" si="33"/>
        <v>1</v>
      </c>
      <c r="AE401" s="1">
        <f t="shared" si="34"/>
        <v>25</v>
      </c>
    </row>
    <row r="402" spans="1:31" x14ac:dyDescent="0.25">
      <c r="A402" t="str">
        <f>B402&amp;"-"&amp;COUNTIF($B$3:B402,B402)</f>
        <v>236-248</v>
      </c>
      <c r="B402">
        <v>236</v>
      </c>
      <c r="C402" s="18">
        <f>VLOOKUP(A402,'ADM Details FY17'!$A$3:$D$3515,4,FALSE)</f>
        <v>50443</v>
      </c>
      <c r="D402" s="1">
        <f>VLOOKUP(A402,'ADM Details FY17'!$A$3:$E$3515,5,FALSE)</f>
        <v>14.68</v>
      </c>
      <c r="E402" s="1">
        <f>VLOOKUP(A402,'ADM Details FY17'!$A$3:$F$3515,6,FALSE)</f>
        <v>0</v>
      </c>
      <c r="F402" s="1">
        <f>VLOOKUP(A402,'ADM Details FY17'!$A$3:$G$3515,7,FALSE)</f>
        <v>1</v>
      </c>
      <c r="G402" s="1">
        <f>VLOOKUP(A402,'ADM Details FY17'!$A$3:$H$3515,8,FALSE)</f>
        <v>0</v>
      </c>
      <c r="H402" s="1">
        <f>VLOOKUP(A402,'ADM Details FY17'!$A$3:$I$3515,9,FALSE)</f>
        <v>0</v>
      </c>
      <c r="I402" s="1">
        <f>VLOOKUP(A402,'ADM Details FY17'!$A$3:$J$3517,10,FALSE)</f>
        <v>0</v>
      </c>
      <c r="J402" s="1">
        <f>VLOOKUP(A402,'ADM Details FY17'!$A$3:$K$3515,11,FALSE)</f>
        <v>0.76</v>
      </c>
      <c r="K402" s="1">
        <f>VLOOKUP(A402,'ADM Details FY17'!$A$3:$M$3515,13,FALSE)</f>
        <v>1</v>
      </c>
      <c r="L402" s="1">
        <f>VLOOKUP(A402,'ADM Details FY17'!$A$3:$O$3515,15,FALSE)</f>
        <v>0</v>
      </c>
      <c r="M402" s="1">
        <f>VLOOKUP(A402,'ADM Details FY17'!$A$3:$P$3515,16,FALSE)</f>
        <v>0</v>
      </c>
      <c r="N402" s="1">
        <f>VLOOKUP(A402,'ADM Details FY17'!$A$3:$Q$3515,17,FALSE)</f>
        <v>0</v>
      </c>
      <c r="O402" s="1">
        <f>VLOOKUP(A402,'ADM Details FY17'!$A$3:$S$3515,19,FALSE)</f>
        <v>0</v>
      </c>
      <c r="P402" s="1">
        <f>VLOOKUP(A402,'ADM Details FY17'!$A$3:$U$3515,21,FALSE)</f>
        <v>0.21</v>
      </c>
      <c r="Q402" s="1">
        <f>VLOOKUP(A402,'ADM Details FY17'!$A$3:$V$3515,22,FALSE)</f>
        <v>0</v>
      </c>
      <c r="R402" s="1">
        <f>VLOOKUP(A402,'ADM Details FY17'!$A$3:$W$3515,23,FALSE)</f>
        <v>0</v>
      </c>
      <c r="S402" s="1">
        <f>VLOOKUP(A402,'ADM Details FY17'!$A$3:$X$3515,24,FALSE)</f>
        <v>0</v>
      </c>
      <c r="T402" s="1">
        <f>VLOOKUP(A402,'ADM Details FY17'!$A$3:$Y$3515,25,FALSE)</f>
        <v>0.89</v>
      </c>
      <c r="U402" s="1">
        <f>VLOOKUP(A402,'ADM Details FY17'!$A$3:$AA$3515,27,FALSE)</f>
        <v>0</v>
      </c>
      <c r="V402" s="1">
        <f>IFERROR(VLOOKUP(C402,'eindex _tget pp '!$A$4:$E$615,5,FALSE),0)</f>
        <v>0</v>
      </c>
      <c r="W402" s="31">
        <f>IFERROR(VLOOKUP(C402,'eindex _tget pp '!$A$4:$F$615,6,FALSE),0)</f>
        <v>0.1820992625</v>
      </c>
      <c r="X402" s="4">
        <f>IFERROR(VLOOKUP(B402,'eschools 16'!$A$2:$F$25,6,FALSE),1)</f>
        <v>2</v>
      </c>
      <c r="Y402" s="1">
        <f t="shared" si="30"/>
        <v>0</v>
      </c>
      <c r="Z402" s="1">
        <f t="shared" si="31"/>
        <v>0</v>
      </c>
      <c r="AA402" s="31">
        <f>IFERROR(VLOOKUP(C402,'eindex _tget pp '!$A$4:$G$615,7,FALSE),0)</f>
        <v>0.32501585</v>
      </c>
      <c r="AB402" s="1">
        <f>VLOOKUP(A402,'ADM Details FY17'!$A$3:$AB$3515,28,FALSE)</f>
        <v>0</v>
      </c>
      <c r="AC402" s="1">
        <f t="shared" si="32"/>
        <v>0</v>
      </c>
      <c r="AD402" s="1">
        <f t="shared" si="33"/>
        <v>14.68</v>
      </c>
      <c r="AE402" s="1">
        <f t="shared" si="34"/>
        <v>367</v>
      </c>
    </row>
    <row r="403" spans="1:31" x14ac:dyDescent="0.25">
      <c r="A403" t="str">
        <f>B403&amp;"-"&amp;COUNTIF($B$3:B403,B403)</f>
        <v>236-249</v>
      </c>
      <c r="B403">
        <v>236</v>
      </c>
      <c r="C403" s="18">
        <f>VLOOKUP(A403,'ADM Details FY17'!$A$3:$D$3515,4,FALSE)</f>
        <v>44230</v>
      </c>
      <c r="D403" s="1">
        <f>VLOOKUP(A403,'ADM Details FY17'!$A$3:$E$3515,5,FALSE)</f>
        <v>1</v>
      </c>
      <c r="E403" s="1">
        <f>VLOOKUP(A403,'ADM Details FY17'!$A$3:$F$3515,6,FALSE)</f>
        <v>0</v>
      </c>
      <c r="F403" s="1">
        <f>VLOOKUP(A403,'ADM Details FY17'!$A$3:$G$3515,7,FALSE)</f>
        <v>0</v>
      </c>
      <c r="G403" s="1">
        <f>VLOOKUP(A403,'ADM Details FY17'!$A$3:$H$3515,8,FALSE)</f>
        <v>0</v>
      </c>
      <c r="H403" s="1">
        <f>VLOOKUP(A403,'ADM Details FY17'!$A$3:$I$3515,9,FALSE)</f>
        <v>0</v>
      </c>
      <c r="I403" s="1">
        <f>VLOOKUP(A403,'ADM Details FY17'!$A$3:$J$3517,10,FALSE)</f>
        <v>0</v>
      </c>
      <c r="J403" s="1">
        <f>VLOOKUP(A403,'ADM Details FY17'!$A$3:$K$3515,11,FALSE)</f>
        <v>0</v>
      </c>
      <c r="K403" s="1">
        <f>VLOOKUP(A403,'ADM Details FY17'!$A$3:$M$3515,13,FALSE)</f>
        <v>1</v>
      </c>
      <c r="L403" s="1">
        <f>VLOOKUP(A403,'ADM Details FY17'!$A$3:$O$3515,15,FALSE)</f>
        <v>0</v>
      </c>
      <c r="M403" s="1">
        <f>VLOOKUP(A403,'ADM Details FY17'!$A$3:$P$3515,16,FALSE)</f>
        <v>0</v>
      </c>
      <c r="N403" s="1">
        <f>VLOOKUP(A403,'ADM Details FY17'!$A$3:$Q$3515,17,FALSE)</f>
        <v>0</v>
      </c>
      <c r="O403" s="1">
        <f>VLOOKUP(A403,'ADM Details FY17'!$A$3:$S$3515,19,FALSE)</f>
        <v>0</v>
      </c>
      <c r="P403" s="1">
        <f>VLOOKUP(A403,'ADM Details FY17'!$A$3:$U$3515,21,FALSE)</f>
        <v>0</v>
      </c>
      <c r="Q403" s="1">
        <f>VLOOKUP(A403,'ADM Details FY17'!$A$3:$V$3515,22,FALSE)</f>
        <v>0</v>
      </c>
      <c r="R403" s="1">
        <f>VLOOKUP(A403,'ADM Details FY17'!$A$3:$W$3515,23,FALSE)</f>
        <v>0</v>
      </c>
      <c r="S403" s="1">
        <f>VLOOKUP(A403,'ADM Details FY17'!$A$3:$X$3515,24,FALSE)</f>
        <v>0</v>
      </c>
      <c r="T403" s="1">
        <f>VLOOKUP(A403,'ADM Details FY17'!$A$3:$Y$3515,25,FALSE)</f>
        <v>0</v>
      </c>
      <c r="U403" s="1">
        <f>VLOOKUP(A403,'ADM Details FY17'!$A$3:$AA$3515,27,FALSE)</f>
        <v>0</v>
      </c>
      <c r="V403" s="1">
        <f>IFERROR(VLOOKUP(C403,'eindex _tget pp '!$A$4:$E$615,5,FALSE),0)</f>
        <v>880.83644835439964</v>
      </c>
      <c r="W403" s="31">
        <f>IFERROR(VLOOKUP(C403,'eindex _tget pp '!$A$4:$F$615,6,FALSE),0)</f>
        <v>3.2738175499</v>
      </c>
      <c r="X403" s="4">
        <f>IFERROR(VLOOKUP(B403,'eschools 16'!$A$2:$F$25,6,FALSE),1)</f>
        <v>2</v>
      </c>
      <c r="Y403" s="1">
        <f t="shared" si="30"/>
        <v>0</v>
      </c>
      <c r="Z403" s="1">
        <f t="shared" si="31"/>
        <v>0</v>
      </c>
      <c r="AA403" s="31">
        <f>IFERROR(VLOOKUP(C403,'eindex _tget pp '!$A$4:$G$615,7,FALSE),0)</f>
        <v>0.65466909699999998</v>
      </c>
      <c r="AB403" s="1">
        <f>VLOOKUP(A403,'ADM Details FY17'!$A$3:$AB$3515,28,FALSE)</f>
        <v>0</v>
      </c>
      <c r="AC403" s="1">
        <f t="shared" si="32"/>
        <v>0</v>
      </c>
      <c r="AD403" s="1">
        <f t="shared" si="33"/>
        <v>1</v>
      </c>
      <c r="AE403" s="1">
        <f t="shared" si="34"/>
        <v>25</v>
      </c>
    </row>
    <row r="404" spans="1:31" x14ac:dyDescent="0.25">
      <c r="A404" t="str">
        <f>B404&amp;"-"&amp;COUNTIF($B$3:B404,B404)</f>
        <v>236-250</v>
      </c>
      <c r="B404">
        <v>236</v>
      </c>
      <c r="C404" s="18">
        <f>VLOOKUP(A404,'ADM Details FY17'!$A$3:$D$3515,4,FALSE)</f>
        <v>49080</v>
      </c>
      <c r="D404" s="1">
        <f>VLOOKUP(A404,'ADM Details FY17'!$A$3:$E$3515,5,FALSE)</f>
        <v>3.98</v>
      </c>
      <c r="E404" s="1">
        <f>VLOOKUP(A404,'ADM Details FY17'!$A$3:$F$3515,6,FALSE)</f>
        <v>0</v>
      </c>
      <c r="F404" s="1">
        <f>VLOOKUP(A404,'ADM Details FY17'!$A$3:$G$3515,7,FALSE)</f>
        <v>0.98</v>
      </c>
      <c r="G404" s="1">
        <f>VLOOKUP(A404,'ADM Details FY17'!$A$3:$H$3515,8,FALSE)</f>
        <v>0</v>
      </c>
      <c r="H404" s="1">
        <f>VLOOKUP(A404,'ADM Details FY17'!$A$3:$I$3515,9,FALSE)</f>
        <v>0</v>
      </c>
      <c r="I404" s="1">
        <f>VLOOKUP(A404,'ADM Details FY17'!$A$3:$J$3517,10,FALSE)</f>
        <v>0</v>
      </c>
      <c r="J404" s="1">
        <f>VLOOKUP(A404,'ADM Details FY17'!$A$3:$K$3515,11,FALSE)</f>
        <v>0</v>
      </c>
      <c r="K404" s="1">
        <f>VLOOKUP(A404,'ADM Details FY17'!$A$3:$M$3515,13,FALSE)</f>
        <v>1</v>
      </c>
      <c r="L404" s="1">
        <f>VLOOKUP(A404,'ADM Details FY17'!$A$3:$O$3515,15,FALSE)</f>
        <v>0</v>
      </c>
      <c r="M404" s="1">
        <f>VLOOKUP(A404,'ADM Details FY17'!$A$3:$P$3515,16,FALSE)</f>
        <v>0</v>
      </c>
      <c r="N404" s="1">
        <f>VLOOKUP(A404,'ADM Details FY17'!$A$3:$Q$3515,17,FALSE)</f>
        <v>0</v>
      </c>
      <c r="O404" s="1">
        <f>VLOOKUP(A404,'ADM Details FY17'!$A$3:$S$3515,19,FALSE)</f>
        <v>0</v>
      </c>
      <c r="P404" s="1">
        <f>VLOOKUP(A404,'ADM Details FY17'!$A$3:$U$3515,21,FALSE)</f>
        <v>0</v>
      </c>
      <c r="Q404" s="1">
        <f>VLOOKUP(A404,'ADM Details FY17'!$A$3:$V$3515,22,FALSE)</f>
        <v>0</v>
      </c>
      <c r="R404" s="1">
        <f>VLOOKUP(A404,'ADM Details FY17'!$A$3:$W$3515,23,FALSE)</f>
        <v>0</v>
      </c>
      <c r="S404" s="1">
        <f>VLOOKUP(A404,'ADM Details FY17'!$A$3:$X$3515,24,FALSE)</f>
        <v>0</v>
      </c>
      <c r="T404" s="1">
        <f>VLOOKUP(A404,'ADM Details FY17'!$A$3:$Y$3515,25,FALSE)</f>
        <v>0.4</v>
      </c>
      <c r="U404" s="1">
        <f>VLOOKUP(A404,'ADM Details FY17'!$A$3:$AA$3515,27,FALSE)</f>
        <v>0</v>
      </c>
      <c r="V404" s="1">
        <f>IFERROR(VLOOKUP(C404,'eindex _tget pp '!$A$4:$E$615,5,FALSE),0)</f>
        <v>196.92979502528172</v>
      </c>
      <c r="W404" s="31">
        <f>IFERROR(VLOOKUP(C404,'eindex _tget pp '!$A$4:$F$615,6,FALSE),0)</f>
        <v>0.58390922899999997</v>
      </c>
      <c r="X404" s="4">
        <f>IFERROR(VLOOKUP(B404,'eschools 16'!$A$2:$F$25,6,FALSE),1)</f>
        <v>2</v>
      </c>
      <c r="Y404" s="1">
        <f t="shared" si="30"/>
        <v>0</v>
      </c>
      <c r="Z404" s="1">
        <f t="shared" si="31"/>
        <v>0</v>
      </c>
      <c r="AA404" s="31">
        <f>IFERROR(VLOOKUP(C404,'eindex _tget pp '!$A$4:$G$615,7,FALSE),0)</f>
        <v>0.41468437600000002</v>
      </c>
      <c r="AB404" s="1">
        <f>VLOOKUP(A404,'ADM Details FY17'!$A$3:$AB$3515,28,FALSE)</f>
        <v>0</v>
      </c>
      <c r="AC404" s="1">
        <f t="shared" si="32"/>
        <v>0</v>
      </c>
      <c r="AD404" s="1">
        <f t="shared" si="33"/>
        <v>3.98</v>
      </c>
      <c r="AE404" s="1">
        <f t="shared" si="34"/>
        <v>99.5</v>
      </c>
    </row>
    <row r="405" spans="1:31" x14ac:dyDescent="0.25">
      <c r="A405" t="str">
        <f>B405&amp;"-"&amp;COUNTIF($B$3:B405,B405)</f>
        <v>236-251</v>
      </c>
      <c r="B405">
        <v>236</v>
      </c>
      <c r="C405" s="18">
        <f>VLOOKUP(A405,'ADM Details FY17'!$A$3:$D$3515,4,FALSE)</f>
        <v>44248</v>
      </c>
      <c r="D405" s="1">
        <f>VLOOKUP(A405,'ADM Details FY17'!$A$3:$E$3515,5,FALSE)</f>
        <v>3.6</v>
      </c>
      <c r="E405" s="1">
        <f>VLOOKUP(A405,'ADM Details FY17'!$A$3:$F$3515,6,FALSE)</f>
        <v>0</v>
      </c>
      <c r="F405" s="1">
        <f>VLOOKUP(A405,'ADM Details FY17'!$A$3:$G$3515,7,FALSE)</f>
        <v>0.99</v>
      </c>
      <c r="G405" s="1">
        <f>VLOOKUP(A405,'ADM Details FY17'!$A$3:$H$3515,8,FALSE)</f>
        <v>0</v>
      </c>
      <c r="H405" s="1">
        <f>VLOOKUP(A405,'ADM Details FY17'!$A$3:$I$3515,9,FALSE)</f>
        <v>0</v>
      </c>
      <c r="I405" s="1">
        <f>VLOOKUP(A405,'ADM Details FY17'!$A$3:$J$3517,10,FALSE)</f>
        <v>0</v>
      </c>
      <c r="J405" s="1">
        <f>VLOOKUP(A405,'ADM Details FY17'!$A$3:$K$3515,11,FALSE)</f>
        <v>0</v>
      </c>
      <c r="K405" s="1">
        <f>VLOOKUP(A405,'ADM Details FY17'!$A$3:$M$3515,13,FALSE)</f>
        <v>2.13</v>
      </c>
      <c r="L405" s="1">
        <f>VLOOKUP(A405,'ADM Details FY17'!$A$3:$O$3515,15,FALSE)</f>
        <v>0</v>
      </c>
      <c r="M405" s="1">
        <f>VLOOKUP(A405,'ADM Details FY17'!$A$3:$P$3515,16,FALSE)</f>
        <v>0</v>
      </c>
      <c r="N405" s="1">
        <f>VLOOKUP(A405,'ADM Details FY17'!$A$3:$Q$3515,17,FALSE)</f>
        <v>0</v>
      </c>
      <c r="O405" s="1">
        <f>VLOOKUP(A405,'ADM Details FY17'!$A$3:$S$3515,19,FALSE)</f>
        <v>0</v>
      </c>
      <c r="P405" s="1">
        <f>VLOOKUP(A405,'ADM Details FY17'!$A$3:$U$3515,21,FALSE)</f>
        <v>0</v>
      </c>
      <c r="Q405" s="1">
        <f>VLOOKUP(A405,'ADM Details FY17'!$A$3:$V$3515,22,FALSE)</f>
        <v>0</v>
      </c>
      <c r="R405" s="1">
        <f>VLOOKUP(A405,'ADM Details FY17'!$A$3:$W$3515,23,FALSE)</f>
        <v>0</v>
      </c>
      <c r="S405" s="1">
        <f>VLOOKUP(A405,'ADM Details FY17'!$A$3:$X$3515,24,FALSE)</f>
        <v>0</v>
      </c>
      <c r="T405" s="1">
        <f>VLOOKUP(A405,'ADM Details FY17'!$A$3:$Y$3515,25,FALSE)</f>
        <v>0</v>
      </c>
      <c r="U405" s="1">
        <f>VLOOKUP(A405,'ADM Details FY17'!$A$3:$AA$3515,27,FALSE)</f>
        <v>0</v>
      </c>
      <c r="V405" s="1">
        <f>IFERROR(VLOOKUP(C405,'eindex _tget pp '!$A$4:$E$615,5,FALSE),0)</f>
        <v>615.91956097521256</v>
      </c>
      <c r="W405" s="31">
        <f>IFERROR(VLOOKUP(C405,'eindex _tget pp '!$A$4:$F$615,6,FALSE),0)</f>
        <v>1.3266247564</v>
      </c>
      <c r="X405" s="4">
        <f>IFERROR(VLOOKUP(B405,'eschools 16'!$A$2:$F$25,6,FALSE),1)</f>
        <v>2</v>
      </c>
      <c r="Y405" s="1">
        <f t="shared" si="30"/>
        <v>0</v>
      </c>
      <c r="Z405" s="1">
        <f t="shared" si="31"/>
        <v>0</v>
      </c>
      <c r="AA405" s="31">
        <f>IFERROR(VLOOKUP(C405,'eindex _tget pp '!$A$4:$G$615,7,FALSE),0)</f>
        <v>0.55138567900000002</v>
      </c>
      <c r="AB405" s="1">
        <f>VLOOKUP(A405,'ADM Details FY17'!$A$3:$AB$3515,28,FALSE)</f>
        <v>0</v>
      </c>
      <c r="AC405" s="1">
        <f t="shared" si="32"/>
        <v>0</v>
      </c>
      <c r="AD405" s="1">
        <f t="shared" si="33"/>
        <v>3.6</v>
      </c>
      <c r="AE405" s="1">
        <f t="shared" si="34"/>
        <v>90</v>
      </c>
    </row>
    <row r="406" spans="1:31" x14ac:dyDescent="0.25">
      <c r="A406" t="str">
        <f>B406&amp;"-"&amp;COUNTIF($B$3:B406,B406)</f>
        <v>236-252</v>
      </c>
      <c r="B406">
        <v>236</v>
      </c>
      <c r="C406" s="18">
        <f>VLOOKUP(A406,'ADM Details FY17'!$A$3:$D$3515,4,FALSE)</f>
        <v>44255</v>
      </c>
      <c r="D406" s="1">
        <f>VLOOKUP(A406,'ADM Details FY17'!$A$3:$E$3515,5,FALSE)</f>
        <v>8.34</v>
      </c>
      <c r="E406" s="1">
        <f>VLOOKUP(A406,'ADM Details FY17'!$A$3:$F$3515,6,FALSE)</f>
        <v>0</v>
      </c>
      <c r="F406" s="1">
        <f>VLOOKUP(A406,'ADM Details FY17'!$A$3:$G$3515,7,FALSE)</f>
        <v>0</v>
      </c>
      <c r="G406" s="1">
        <f>VLOOKUP(A406,'ADM Details FY17'!$A$3:$H$3515,8,FALSE)</f>
        <v>0</v>
      </c>
      <c r="H406" s="1">
        <f>VLOOKUP(A406,'ADM Details FY17'!$A$3:$I$3515,9,FALSE)</f>
        <v>0</v>
      </c>
      <c r="I406" s="1">
        <f>VLOOKUP(A406,'ADM Details FY17'!$A$3:$J$3517,10,FALSE)</f>
        <v>0</v>
      </c>
      <c r="J406" s="1">
        <f>VLOOKUP(A406,'ADM Details FY17'!$A$3:$K$3515,11,FALSE)</f>
        <v>0</v>
      </c>
      <c r="K406" s="1">
        <f>VLOOKUP(A406,'ADM Details FY17'!$A$3:$M$3515,13,FALSE)</f>
        <v>5.46</v>
      </c>
      <c r="L406" s="1">
        <f>VLOOKUP(A406,'ADM Details FY17'!$A$3:$O$3515,15,FALSE)</f>
        <v>0</v>
      </c>
      <c r="M406" s="1">
        <f>VLOOKUP(A406,'ADM Details FY17'!$A$3:$P$3515,16,FALSE)</f>
        <v>0</v>
      </c>
      <c r="N406" s="1">
        <f>VLOOKUP(A406,'ADM Details FY17'!$A$3:$Q$3515,17,FALSE)</f>
        <v>0</v>
      </c>
      <c r="O406" s="1">
        <f>VLOOKUP(A406,'ADM Details FY17'!$A$3:$S$3515,19,FALSE)</f>
        <v>0</v>
      </c>
      <c r="P406" s="1">
        <f>VLOOKUP(A406,'ADM Details FY17'!$A$3:$U$3515,21,FALSE)</f>
        <v>0</v>
      </c>
      <c r="Q406" s="1">
        <f>VLOOKUP(A406,'ADM Details FY17'!$A$3:$V$3515,22,FALSE)</f>
        <v>0</v>
      </c>
      <c r="R406" s="1">
        <f>VLOOKUP(A406,'ADM Details FY17'!$A$3:$W$3515,23,FALSE)</f>
        <v>0</v>
      </c>
      <c r="S406" s="1">
        <f>VLOOKUP(A406,'ADM Details FY17'!$A$3:$X$3515,24,FALSE)</f>
        <v>0</v>
      </c>
      <c r="T406" s="1">
        <f>VLOOKUP(A406,'ADM Details FY17'!$A$3:$Y$3515,25,FALSE)</f>
        <v>0.1</v>
      </c>
      <c r="U406" s="1">
        <f>VLOOKUP(A406,'ADM Details FY17'!$A$3:$AA$3515,27,FALSE)</f>
        <v>0</v>
      </c>
      <c r="V406" s="1">
        <f>IFERROR(VLOOKUP(C406,'eindex _tget pp '!$A$4:$E$615,5,FALSE),0)</f>
        <v>250.88654384788356</v>
      </c>
      <c r="W406" s="31">
        <f>IFERROR(VLOOKUP(C406,'eindex _tget pp '!$A$4:$F$615,6,FALSE),0)</f>
        <v>0.77486146489999996</v>
      </c>
      <c r="X406" s="4">
        <f>IFERROR(VLOOKUP(B406,'eschools 16'!$A$2:$F$25,6,FALSE),1)</f>
        <v>2</v>
      </c>
      <c r="Y406" s="1">
        <f t="shared" si="30"/>
        <v>0</v>
      </c>
      <c r="Z406" s="1">
        <f t="shared" si="31"/>
        <v>0</v>
      </c>
      <c r="AA406" s="31">
        <f>IFERROR(VLOOKUP(C406,'eindex _tget pp '!$A$4:$G$615,7,FALSE),0)</f>
        <v>0.44419672999999998</v>
      </c>
      <c r="AB406" s="1">
        <f>VLOOKUP(A406,'ADM Details FY17'!$A$3:$AB$3515,28,FALSE)</f>
        <v>0</v>
      </c>
      <c r="AC406" s="1">
        <f t="shared" si="32"/>
        <v>0</v>
      </c>
      <c r="AD406" s="1">
        <f t="shared" si="33"/>
        <v>8.34</v>
      </c>
      <c r="AE406" s="1">
        <f t="shared" si="34"/>
        <v>208.5</v>
      </c>
    </row>
    <row r="407" spans="1:31" x14ac:dyDescent="0.25">
      <c r="A407" t="str">
        <f>B407&amp;"-"&amp;COUNTIF($B$3:B407,B407)</f>
        <v>236-253</v>
      </c>
      <c r="B407">
        <v>236</v>
      </c>
      <c r="C407" s="18">
        <f>VLOOKUP(A407,'ADM Details FY17'!$A$3:$D$3515,4,FALSE)</f>
        <v>44263</v>
      </c>
      <c r="D407" s="1">
        <f>VLOOKUP(A407,'ADM Details FY17'!$A$3:$E$3515,5,FALSE)</f>
        <v>11.38</v>
      </c>
      <c r="E407" s="1">
        <f>VLOOKUP(A407,'ADM Details FY17'!$A$3:$F$3515,6,FALSE)</f>
        <v>0</v>
      </c>
      <c r="F407" s="1">
        <f>VLOOKUP(A407,'ADM Details FY17'!$A$3:$G$3515,7,FALSE)</f>
        <v>1.02</v>
      </c>
      <c r="G407" s="1">
        <f>VLOOKUP(A407,'ADM Details FY17'!$A$3:$H$3515,8,FALSE)</f>
        <v>0</v>
      </c>
      <c r="H407" s="1">
        <f>VLOOKUP(A407,'ADM Details FY17'!$A$3:$I$3515,9,FALSE)</f>
        <v>0</v>
      </c>
      <c r="I407" s="1">
        <f>VLOOKUP(A407,'ADM Details FY17'!$A$3:$J$3517,10,FALSE)</f>
        <v>0</v>
      </c>
      <c r="J407" s="1">
        <f>VLOOKUP(A407,'ADM Details FY17'!$A$3:$K$3515,11,FALSE)</f>
        <v>0</v>
      </c>
      <c r="K407" s="1">
        <f>VLOOKUP(A407,'ADM Details FY17'!$A$3:$M$3515,13,FALSE)</f>
        <v>9.4700000000000006</v>
      </c>
      <c r="L407" s="1">
        <f>VLOOKUP(A407,'ADM Details FY17'!$A$3:$O$3515,15,FALSE)</f>
        <v>0</v>
      </c>
      <c r="M407" s="1">
        <f>VLOOKUP(A407,'ADM Details FY17'!$A$3:$P$3515,16,FALSE)</f>
        <v>0</v>
      </c>
      <c r="N407" s="1">
        <f>VLOOKUP(A407,'ADM Details FY17'!$A$3:$Q$3515,17,FALSE)</f>
        <v>0</v>
      </c>
      <c r="O407" s="1">
        <f>VLOOKUP(A407,'ADM Details FY17'!$A$3:$S$3515,19,FALSE)</f>
        <v>0</v>
      </c>
      <c r="P407" s="1">
        <f>VLOOKUP(A407,'ADM Details FY17'!$A$3:$U$3515,21,FALSE)</f>
        <v>0.06</v>
      </c>
      <c r="Q407" s="1">
        <f>VLOOKUP(A407,'ADM Details FY17'!$A$3:$V$3515,22,FALSE)</f>
        <v>0</v>
      </c>
      <c r="R407" s="1">
        <f>VLOOKUP(A407,'ADM Details FY17'!$A$3:$W$3515,23,FALSE)</f>
        <v>0</v>
      </c>
      <c r="S407" s="1">
        <f>VLOOKUP(A407,'ADM Details FY17'!$A$3:$X$3515,24,FALSE)</f>
        <v>0</v>
      </c>
      <c r="T407" s="1">
        <f>VLOOKUP(A407,'ADM Details FY17'!$A$3:$Y$3515,25,FALSE)</f>
        <v>0.16</v>
      </c>
      <c r="U407" s="1">
        <f>VLOOKUP(A407,'ADM Details FY17'!$A$3:$AA$3515,27,FALSE)</f>
        <v>0</v>
      </c>
      <c r="V407" s="1">
        <f>IFERROR(VLOOKUP(C407,'eindex _tget pp '!$A$4:$E$615,5,FALSE),0)</f>
        <v>1889.6722909461323</v>
      </c>
      <c r="W407" s="31">
        <f>IFERROR(VLOOKUP(C407,'eindex _tget pp '!$A$4:$F$615,6,FALSE),0)</f>
        <v>2.8797159787000002</v>
      </c>
      <c r="X407" s="4">
        <f>IFERROR(VLOOKUP(B407,'eschools 16'!$A$2:$F$25,6,FALSE),1)</f>
        <v>2</v>
      </c>
      <c r="Y407" s="1">
        <f t="shared" si="30"/>
        <v>0</v>
      </c>
      <c r="Z407" s="1">
        <f t="shared" si="31"/>
        <v>0</v>
      </c>
      <c r="AA407" s="31">
        <f>IFERROR(VLOOKUP(C407,'eindex _tget pp '!$A$4:$G$615,7,FALSE),0)</f>
        <v>0.85659459800000004</v>
      </c>
      <c r="AB407" s="1">
        <f>VLOOKUP(A407,'ADM Details FY17'!$A$3:$AB$3515,28,FALSE)</f>
        <v>0</v>
      </c>
      <c r="AC407" s="1">
        <f t="shared" si="32"/>
        <v>0</v>
      </c>
      <c r="AD407" s="1">
        <f t="shared" si="33"/>
        <v>11.38</v>
      </c>
      <c r="AE407" s="1">
        <f t="shared" si="34"/>
        <v>284.5</v>
      </c>
    </row>
    <row r="408" spans="1:31" x14ac:dyDescent="0.25">
      <c r="A408" t="str">
        <f>B408&amp;"-"&amp;COUNTIF($B$3:B408,B408)</f>
        <v>236-254</v>
      </c>
      <c r="B408">
        <v>236</v>
      </c>
      <c r="C408" s="18">
        <f>VLOOKUP(A408,'ADM Details FY17'!$A$3:$D$3515,4,FALSE)</f>
        <v>50203</v>
      </c>
      <c r="D408" s="1">
        <f>VLOOKUP(A408,'ADM Details FY17'!$A$3:$E$3515,5,FALSE)</f>
        <v>1.96</v>
      </c>
      <c r="E408" s="1">
        <f>VLOOKUP(A408,'ADM Details FY17'!$A$3:$F$3515,6,FALSE)</f>
        <v>0</v>
      </c>
      <c r="F408" s="1">
        <f>VLOOKUP(A408,'ADM Details FY17'!$A$3:$G$3515,7,FALSE)</f>
        <v>0.97</v>
      </c>
      <c r="G408" s="1">
        <f>VLOOKUP(A408,'ADM Details FY17'!$A$3:$H$3515,8,FALSE)</f>
        <v>0</v>
      </c>
      <c r="H408" s="1">
        <f>VLOOKUP(A408,'ADM Details FY17'!$A$3:$I$3515,9,FALSE)</f>
        <v>0</v>
      </c>
      <c r="I408" s="1">
        <f>VLOOKUP(A408,'ADM Details FY17'!$A$3:$J$3517,10,FALSE)</f>
        <v>0</v>
      </c>
      <c r="J408" s="1">
        <f>VLOOKUP(A408,'ADM Details FY17'!$A$3:$K$3515,11,FALSE)</f>
        <v>0</v>
      </c>
      <c r="K408" s="1">
        <f>VLOOKUP(A408,'ADM Details FY17'!$A$3:$M$3515,13,FALSE)</f>
        <v>0</v>
      </c>
      <c r="L408" s="1">
        <f>VLOOKUP(A408,'ADM Details FY17'!$A$3:$O$3515,15,FALSE)</f>
        <v>0</v>
      </c>
      <c r="M408" s="1">
        <f>VLOOKUP(A408,'ADM Details FY17'!$A$3:$P$3515,16,FALSE)</f>
        <v>0</v>
      </c>
      <c r="N408" s="1">
        <f>VLOOKUP(A408,'ADM Details FY17'!$A$3:$Q$3515,17,FALSE)</f>
        <v>0</v>
      </c>
      <c r="O408" s="1">
        <f>VLOOKUP(A408,'ADM Details FY17'!$A$3:$S$3515,19,FALSE)</f>
        <v>0</v>
      </c>
      <c r="P408" s="1">
        <f>VLOOKUP(A408,'ADM Details FY17'!$A$3:$U$3515,21,FALSE)</f>
        <v>0</v>
      </c>
      <c r="Q408" s="1">
        <f>VLOOKUP(A408,'ADM Details FY17'!$A$3:$V$3515,22,FALSE)</f>
        <v>0</v>
      </c>
      <c r="R408" s="1">
        <f>VLOOKUP(A408,'ADM Details FY17'!$A$3:$W$3515,23,FALSE)</f>
        <v>0</v>
      </c>
      <c r="S408" s="1">
        <f>VLOOKUP(A408,'ADM Details FY17'!$A$3:$X$3515,24,FALSE)</f>
        <v>0</v>
      </c>
      <c r="T408" s="1">
        <f>VLOOKUP(A408,'ADM Details FY17'!$A$3:$Y$3515,25,FALSE)</f>
        <v>0</v>
      </c>
      <c r="U408" s="1">
        <f>VLOOKUP(A408,'ADM Details FY17'!$A$3:$AA$3515,27,FALSE)</f>
        <v>0</v>
      </c>
      <c r="V408" s="1">
        <f>IFERROR(VLOOKUP(C408,'eindex _tget pp '!$A$4:$E$615,5,FALSE),0)</f>
        <v>0</v>
      </c>
      <c r="W408" s="31">
        <f>IFERROR(VLOOKUP(C408,'eindex _tget pp '!$A$4:$F$615,6,FALSE),0)</f>
        <v>0.59099018849999996</v>
      </c>
      <c r="X408" s="4">
        <f>IFERROR(VLOOKUP(B408,'eschools 16'!$A$2:$F$25,6,FALSE),1)</f>
        <v>2</v>
      </c>
      <c r="Y408" s="1">
        <f t="shared" si="30"/>
        <v>0</v>
      </c>
      <c r="Z408" s="1">
        <f t="shared" si="31"/>
        <v>0</v>
      </c>
      <c r="AA408" s="31">
        <f>IFERROR(VLOOKUP(C408,'eindex _tget pp '!$A$4:$G$615,7,FALSE),0)</f>
        <v>0.31300548099999997</v>
      </c>
      <c r="AB408" s="1">
        <f>VLOOKUP(A408,'ADM Details FY17'!$A$3:$AB$3515,28,FALSE)</f>
        <v>0</v>
      </c>
      <c r="AC408" s="1">
        <f t="shared" si="32"/>
        <v>0</v>
      </c>
      <c r="AD408" s="1">
        <f t="shared" si="33"/>
        <v>1.96</v>
      </c>
      <c r="AE408" s="1">
        <f t="shared" si="34"/>
        <v>49</v>
      </c>
    </row>
    <row r="409" spans="1:31" x14ac:dyDescent="0.25">
      <c r="A409" t="str">
        <f>B409&amp;"-"&amp;COUNTIF($B$3:B409,B409)</f>
        <v>236-255</v>
      </c>
      <c r="B409">
        <v>236</v>
      </c>
      <c r="C409" s="18">
        <f>VLOOKUP(A409,'ADM Details FY17'!$A$3:$D$3515,4,FALSE)</f>
        <v>45468</v>
      </c>
      <c r="D409" s="1">
        <f>VLOOKUP(A409,'ADM Details FY17'!$A$3:$E$3515,5,FALSE)</f>
        <v>3.61</v>
      </c>
      <c r="E409" s="1">
        <f>VLOOKUP(A409,'ADM Details FY17'!$A$3:$F$3515,6,FALSE)</f>
        <v>0</v>
      </c>
      <c r="F409" s="1">
        <f>VLOOKUP(A409,'ADM Details FY17'!$A$3:$G$3515,7,FALSE)</f>
        <v>0</v>
      </c>
      <c r="G409" s="1">
        <f>VLOOKUP(A409,'ADM Details FY17'!$A$3:$H$3515,8,FALSE)</f>
        <v>0</v>
      </c>
      <c r="H409" s="1">
        <f>VLOOKUP(A409,'ADM Details FY17'!$A$3:$I$3515,9,FALSE)</f>
        <v>0</v>
      </c>
      <c r="I409" s="1">
        <f>VLOOKUP(A409,'ADM Details FY17'!$A$3:$J$3517,10,FALSE)</f>
        <v>0</v>
      </c>
      <c r="J409" s="1">
        <f>VLOOKUP(A409,'ADM Details FY17'!$A$3:$K$3515,11,FALSE)</f>
        <v>0</v>
      </c>
      <c r="K409" s="1">
        <f>VLOOKUP(A409,'ADM Details FY17'!$A$3:$M$3515,13,FALSE)</f>
        <v>0.34</v>
      </c>
      <c r="L409" s="1">
        <f>VLOOKUP(A409,'ADM Details FY17'!$A$3:$O$3515,15,FALSE)</f>
        <v>0</v>
      </c>
      <c r="M409" s="1">
        <f>VLOOKUP(A409,'ADM Details FY17'!$A$3:$P$3515,16,FALSE)</f>
        <v>0</v>
      </c>
      <c r="N409" s="1">
        <f>VLOOKUP(A409,'ADM Details FY17'!$A$3:$Q$3515,17,FALSE)</f>
        <v>0</v>
      </c>
      <c r="O409" s="1">
        <f>VLOOKUP(A409,'ADM Details FY17'!$A$3:$S$3515,19,FALSE)</f>
        <v>0</v>
      </c>
      <c r="P409" s="1">
        <f>VLOOKUP(A409,'ADM Details FY17'!$A$3:$U$3515,21,FALSE)</f>
        <v>0</v>
      </c>
      <c r="Q409" s="1">
        <f>VLOOKUP(A409,'ADM Details FY17'!$A$3:$V$3515,22,FALSE)</f>
        <v>0</v>
      </c>
      <c r="R409" s="1">
        <f>VLOOKUP(A409,'ADM Details FY17'!$A$3:$W$3515,23,FALSE)</f>
        <v>0</v>
      </c>
      <c r="S409" s="1">
        <f>VLOOKUP(A409,'ADM Details FY17'!$A$3:$X$3515,24,FALSE)</f>
        <v>0</v>
      </c>
      <c r="T409" s="1">
        <f>VLOOKUP(A409,'ADM Details FY17'!$A$3:$Y$3515,25,FALSE)</f>
        <v>0</v>
      </c>
      <c r="U409" s="1">
        <f>VLOOKUP(A409,'ADM Details FY17'!$A$3:$AA$3515,27,FALSE)</f>
        <v>0</v>
      </c>
      <c r="V409" s="1">
        <f>IFERROR(VLOOKUP(C409,'eindex _tget pp '!$A$4:$E$615,5,FALSE),0)</f>
        <v>336.23463772839693</v>
      </c>
      <c r="W409" s="31">
        <f>IFERROR(VLOOKUP(C409,'eindex _tget pp '!$A$4:$F$615,6,FALSE),0)</f>
        <v>0.80507074450000005</v>
      </c>
      <c r="X409" s="4">
        <f>IFERROR(VLOOKUP(B409,'eschools 16'!$A$2:$F$25,6,FALSE),1)</f>
        <v>2</v>
      </c>
      <c r="Y409" s="1">
        <f t="shared" si="30"/>
        <v>0</v>
      </c>
      <c r="Z409" s="1">
        <f t="shared" si="31"/>
        <v>0</v>
      </c>
      <c r="AA409" s="31">
        <f>IFERROR(VLOOKUP(C409,'eindex _tget pp '!$A$4:$G$615,7,FALSE),0)</f>
        <v>0.46404999600000002</v>
      </c>
      <c r="AB409" s="1">
        <f>VLOOKUP(A409,'ADM Details FY17'!$A$3:$AB$3515,28,FALSE)</f>
        <v>0</v>
      </c>
      <c r="AC409" s="1">
        <f t="shared" si="32"/>
        <v>0</v>
      </c>
      <c r="AD409" s="1">
        <f t="shared" si="33"/>
        <v>3.61</v>
      </c>
      <c r="AE409" s="1">
        <f t="shared" si="34"/>
        <v>90.25</v>
      </c>
    </row>
    <row r="410" spans="1:31" x14ac:dyDescent="0.25">
      <c r="A410" t="str">
        <f>B410&amp;"-"&amp;COUNTIF($B$3:B410,B410)</f>
        <v>236-256</v>
      </c>
      <c r="B410">
        <v>236</v>
      </c>
      <c r="C410" s="18">
        <f>VLOOKUP(A410,'ADM Details FY17'!$A$3:$D$3515,4,FALSE)</f>
        <v>49874</v>
      </c>
      <c r="D410" s="1">
        <f>VLOOKUP(A410,'ADM Details FY17'!$A$3:$E$3515,5,FALSE)</f>
        <v>3.49</v>
      </c>
      <c r="E410" s="1">
        <f>VLOOKUP(A410,'ADM Details FY17'!$A$3:$F$3515,6,FALSE)</f>
        <v>1</v>
      </c>
      <c r="F410" s="1">
        <f>VLOOKUP(A410,'ADM Details FY17'!$A$3:$G$3515,7,FALSE)</f>
        <v>0</v>
      </c>
      <c r="G410" s="1">
        <f>VLOOKUP(A410,'ADM Details FY17'!$A$3:$H$3515,8,FALSE)</f>
        <v>0</v>
      </c>
      <c r="H410" s="1">
        <f>VLOOKUP(A410,'ADM Details FY17'!$A$3:$I$3515,9,FALSE)</f>
        <v>0</v>
      </c>
      <c r="I410" s="1">
        <f>VLOOKUP(A410,'ADM Details FY17'!$A$3:$J$3517,10,FALSE)</f>
        <v>0</v>
      </c>
      <c r="J410" s="1">
        <f>VLOOKUP(A410,'ADM Details FY17'!$A$3:$K$3515,11,FALSE)</f>
        <v>0</v>
      </c>
      <c r="K410" s="1">
        <f>VLOOKUP(A410,'ADM Details FY17'!$A$3:$M$3515,13,FALSE)</f>
        <v>0.32</v>
      </c>
      <c r="L410" s="1">
        <f>VLOOKUP(A410,'ADM Details FY17'!$A$3:$O$3515,15,FALSE)</f>
        <v>0</v>
      </c>
      <c r="M410" s="1">
        <f>VLOOKUP(A410,'ADM Details FY17'!$A$3:$P$3515,16,FALSE)</f>
        <v>0</v>
      </c>
      <c r="N410" s="1">
        <f>VLOOKUP(A410,'ADM Details FY17'!$A$3:$Q$3515,17,FALSE)</f>
        <v>0</v>
      </c>
      <c r="O410" s="1">
        <f>VLOOKUP(A410,'ADM Details FY17'!$A$3:$S$3515,19,FALSE)</f>
        <v>0</v>
      </c>
      <c r="P410" s="1">
        <f>VLOOKUP(A410,'ADM Details FY17'!$A$3:$U$3515,21,FALSE)</f>
        <v>0</v>
      </c>
      <c r="Q410" s="1">
        <f>VLOOKUP(A410,'ADM Details FY17'!$A$3:$V$3515,22,FALSE)</f>
        <v>0</v>
      </c>
      <c r="R410" s="1">
        <f>VLOOKUP(A410,'ADM Details FY17'!$A$3:$W$3515,23,FALSE)</f>
        <v>0</v>
      </c>
      <c r="S410" s="1">
        <f>VLOOKUP(A410,'ADM Details FY17'!$A$3:$X$3515,24,FALSE)</f>
        <v>0</v>
      </c>
      <c r="T410" s="1">
        <f>VLOOKUP(A410,'ADM Details FY17'!$A$3:$Y$3515,25,FALSE)</f>
        <v>0</v>
      </c>
      <c r="U410" s="1">
        <f>VLOOKUP(A410,'ADM Details FY17'!$A$3:$AA$3515,27,FALSE)</f>
        <v>0</v>
      </c>
      <c r="V410" s="1">
        <f>IFERROR(VLOOKUP(C410,'eindex _tget pp '!$A$4:$E$615,5,FALSE),0)</f>
        <v>454.21894113564395</v>
      </c>
      <c r="W410" s="31">
        <f>IFERROR(VLOOKUP(C410,'eindex _tget pp '!$A$4:$F$615,6,FALSE),0)</f>
        <v>0.66252967389999995</v>
      </c>
      <c r="X410" s="4">
        <f>IFERROR(VLOOKUP(B410,'eschools 16'!$A$2:$F$25,6,FALSE),1)</f>
        <v>2</v>
      </c>
      <c r="Y410" s="1">
        <f t="shared" si="30"/>
        <v>0</v>
      </c>
      <c r="Z410" s="1">
        <f t="shared" si="31"/>
        <v>0</v>
      </c>
      <c r="AA410" s="31">
        <f>IFERROR(VLOOKUP(C410,'eindex _tget pp '!$A$4:$G$615,7,FALSE),0)</f>
        <v>0.59555899400000001</v>
      </c>
      <c r="AB410" s="1">
        <f>VLOOKUP(A410,'ADM Details FY17'!$A$3:$AB$3515,28,FALSE)</f>
        <v>0</v>
      </c>
      <c r="AC410" s="1">
        <f t="shared" si="32"/>
        <v>0</v>
      </c>
      <c r="AD410" s="1">
        <f t="shared" si="33"/>
        <v>3.49</v>
      </c>
      <c r="AE410" s="1">
        <f t="shared" si="34"/>
        <v>87.25</v>
      </c>
    </row>
    <row r="411" spans="1:31" x14ac:dyDescent="0.25">
      <c r="A411" t="str">
        <f>B411&amp;"-"&amp;COUNTIF($B$3:B411,B411)</f>
        <v>236-257</v>
      </c>
      <c r="B411">
        <v>236</v>
      </c>
      <c r="C411" s="18">
        <f>VLOOKUP(A411,'ADM Details FY17'!$A$3:$D$3515,4,FALSE)</f>
        <v>44271</v>
      </c>
      <c r="D411" s="1">
        <f>VLOOKUP(A411,'ADM Details FY17'!$A$3:$E$3515,5,FALSE)</f>
        <v>8.65</v>
      </c>
      <c r="E411" s="1">
        <f>VLOOKUP(A411,'ADM Details FY17'!$A$3:$F$3515,6,FALSE)</f>
        <v>0</v>
      </c>
      <c r="F411" s="1">
        <f>VLOOKUP(A411,'ADM Details FY17'!$A$3:$G$3515,7,FALSE)</f>
        <v>0</v>
      </c>
      <c r="G411" s="1">
        <f>VLOOKUP(A411,'ADM Details FY17'!$A$3:$H$3515,8,FALSE)</f>
        <v>0</v>
      </c>
      <c r="H411" s="1">
        <f>VLOOKUP(A411,'ADM Details FY17'!$A$3:$I$3515,9,FALSE)</f>
        <v>0</v>
      </c>
      <c r="I411" s="1">
        <f>VLOOKUP(A411,'ADM Details FY17'!$A$3:$J$3517,10,FALSE)</f>
        <v>0</v>
      </c>
      <c r="J411" s="1">
        <f>VLOOKUP(A411,'ADM Details FY17'!$A$3:$K$3515,11,FALSE)</f>
        <v>0</v>
      </c>
      <c r="K411" s="1">
        <f>VLOOKUP(A411,'ADM Details FY17'!$A$3:$M$3515,13,FALSE)</f>
        <v>2.76</v>
      </c>
      <c r="L411" s="1">
        <f>VLOOKUP(A411,'ADM Details FY17'!$A$3:$O$3515,15,FALSE)</f>
        <v>0</v>
      </c>
      <c r="M411" s="1">
        <f>VLOOKUP(A411,'ADM Details FY17'!$A$3:$P$3515,16,FALSE)</f>
        <v>0</v>
      </c>
      <c r="N411" s="1">
        <f>VLOOKUP(A411,'ADM Details FY17'!$A$3:$Q$3515,17,FALSE)</f>
        <v>0</v>
      </c>
      <c r="O411" s="1">
        <f>VLOOKUP(A411,'ADM Details FY17'!$A$3:$S$3515,19,FALSE)</f>
        <v>0</v>
      </c>
      <c r="P411" s="1">
        <f>VLOOKUP(A411,'ADM Details FY17'!$A$3:$U$3515,21,FALSE)</f>
        <v>0.16</v>
      </c>
      <c r="Q411" s="1">
        <f>VLOOKUP(A411,'ADM Details FY17'!$A$3:$V$3515,22,FALSE)</f>
        <v>0</v>
      </c>
      <c r="R411" s="1">
        <f>VLOOKUP(A411,'ADM Details FY17'!$A$3:$W$3515,23,FALSE)</f>
        <v>0</v>
      </c>
      <c r="S411" s="1">
        <f>VLOOKUP(A411,'ADM Details FY17'!$A$3:$X$3515,24,FALSE)</f>
        <v>0</v>
      </c>
      <c r="T411" s="1">
        <f>VLOOKUP(A411,'ADM Details FY17'!$A$3:$Y$3515,25,FALSE)</f>
        <v>0.2</v>
      </c>
      <c r="U411" s="1">
        <f>VLOOKUP(A411,'ADM Details FY17'!$A$3:$AA$3515,27,FALSE)</f>
        <v>0</v>
      </c>
      <c r="V411" s="1">
        <f>IFERROR(VLOOKUP(C411,'eindex _tget pp '!$A$4:$E$615,5,FALSE),0)</f>
        <v>0</v>
      </c>
      <c r="W411" s="31">
        <f>IFERROR(VLOOKUP(C411,'eindex _tget pp '!$A$4:$F$615,6,FALSE),0)</f>
        <v>0.1009088838</v>
      </c>
      <c r="X411" s="4">
        <f>IFERROR(VLOOKUP(B411,'eschools 16'!$A$2:$F$25,6,FALSE),1)</f>
        <v>2</v>
      </c>
      <c r="Y411" s="1">
        <f t="shared" si="30"/>
        <v>0</v>
      </c>
      <c r="Z411" s="1">
        <f t="shared" si="31"/>
        <v>0</v>
      </c>
      <c r="AA411" s="31">
        <f>IFERROR(VLOOKUP(C411,'eindex _tget pp '!$A$4:$G$615,7,FALSE),0)</f>
        <v>0.35065730899999997</v>
      </c>
      <c r="AB411" s="1">
        <f>VLOOKUP(A411,'ADM Details FY17'!$A$3:$AB$3515,28,FALSE)</f>
        <v>0</v>
      </c>
      <c r="AC411" s="1">
        <f t="shared" si="32"/>
        <v>0</v>
      </c>
      <c r="AD411" s="1">
        <f t="shared" si="33"/>
        <v>8.65</v>
      </c>
      <c r="AE411" s="1">
        <f t="shared" si="34"/>
        <v>216.25</v>
      </c>
    </row>
    <row r="412" spans="1:31" x14ac:dyDescent="0.25">
      <c r="A412" t="str">
        <f>B412&amp;"-"&amp;COUNTIF($B$3:B412,B412)</f>
        <v>236-258</v>
      </c>
      <c r="B412">
        <v>236</v>
      </c>
      <c r="C412" s="18">
        <f>VLOOKUP(A412,'ADM Details FY17'!$A$3:$D$3515,4,FALSE)</f>
        <v>49445</v>
      </c>
      <c r="D412" s="1">
        <f>VLOOKUP(A412,'ADM Details FY17'!$A$3:$E$3515,5,FALSE)</f>
        <v>0.42</v>
      </c>
      <c r="E412" s="1">
        <f>VLOOKUP(A412,'ADM Details FY17'!$A$3:$F$3515,6,FALSE)</f>
        <v>0</v>
      </c>
      <c r="F412" s="1">
        <f>VLOOKUP(A412,'ADM Details FY17'!$A$3:$G$3515,7,FALSE)</f>
        <v>0</v>
      </c>
      <c r="G412" s="1">
        <f>VLOOKUP(A412,'ADM Details FY17'!$A$3:$H$3515,8,FALSE)</f>
        <v>0</v>
      </c>
      <c r="H412" s="1">
        <f>VLOOKUP(A412,'ADM Details FY17'!$A$3:$I$3515,9,FALSE)</f>
        <v>0</v>
      </c>
      <c r="I412" s="1">
        <f>VLOOKUP(A412,'ADM Details FY17'!$A$3:$J$3517,10,FALSE)</f>
        <v>0</v>
      </c>
      <c r="J412" s="1">
        <f>VLOOKUP(A412,'ADM Details FY17'!$A$3:$K$3515,11,FALSE)</f>
        <v>0</v>
      </c>
      <c r="K412" s="1">
        <f>VLOOKUP(A412,'ADM Details FY17'!$A$3:$M$3515,13,FALSE)</f>
        <v>0.42</v>
      </c>
      <c r="L412" s="1">
        <f>VLOOKUP(A412,'ADM Details FY17'!$A$3:$O$3515,15,FALSE)</f>
        <v>0</v>
      </c>
      <c r="M412" s="1">
        <f>VLOOKUP(A412,'ADM Details FY17'!$A$3:$P$3515,16,FALSE)</f>
        <v>0</v>
      </c>
      <c r="N412" s="1">
        <f>VLOOKUP(A412,'ADM Details FY17'!$A$3:$Q$3515,17,FALSE)</f>
        <v>0</v>
      </c>
      <c r="O412" s="1">
        <f>VLOOKUP(A412,'ADM Details FY17'!$A$3:$S$3515,19,FALSE)</f>
        <v>0</v>
      </c>
      <c r="P412" s="1">
        <f>VLOOKUP(A412,'ADM Details FY17'!$A$3:$U$3515,21,FALSE)</f>
        <v>0</v>
      </c>
      <c r="Q412" s="1">
        <f>VLOOKUP(A412,'ADM Details FY17'!$A$3:$V$3515,22,FALSE)</f>
        <v>0</v>
      </c>
      <c r="R412" s="1">
        <f>VLOOKUP(A412,'ADM Details FY17'!$A$3:$W$3515,23,FALSE)</f>
        <v>0</v>
      </c>
      <c r="S412" s="1">
        <f>VLOOKUP(A412,'ADM Details FY17'!$A$3:$X$3515,24,FALSE)</f>
        <v>0</v>
      </c>
      <c r="T412" s="1">
        <f>VLOOKUP(A412,'ADM Details FY17'!$A$3:$Y$3515,25,FALSE)</f>
        <v>0</v>
      </c>
      <c r="U412" s="1">
        <f>VLOOKUP(A412,'ADM Details FY17'!$A$3:$AA$3515,27,FALSE)</f>
        <v>0</v>
      </c>
      <c r="V412" s="1">
        <f>IFERROR(VLOOKUP(C412,'eindex _tget pp '!$A$4:$E$615,5,FALSE),0)</f>
        <v>244.16458585306853</v>
      </c>
      <c r="W412" s="31">
        <f>IFERROR(VLOOKUP(C412,'eindex _tget pp '!$A$4:$F$615,6,FALSE),0)</f>
        <v>0.57578842669999997</v>
      </c>
      <c r="X412" s="4">
        <f>IFERROR(VLOOKUP(B412,'eschools 16'!$A$2:$F$25,6,FALSE),1)</f>
        <v>2</v>
      </c>
      <c r="Y412" s="1">
        <f t="shared" si="30"/>
        <v>0</v>
      </c>
      <c r="Z412" s="1">
        <f t="shared" si="31"/>
        <v>0</v>
      </c>
      <c r="AA412" s="31">
        <f>IFERROR(VLOOKUP(C412,'eindex _tget pp '!$A$4:$G$615,7,FALSE),0)</f>
        <v>0.458141888</v>
      </c>
      <c r="AB412" s="1">
        <f>VLOOKUP(A412,'ADM Details FY17'!$A$3:$AB$3515,28,FALSE)</f>
        <v>0</v>
      </c>
      <c r="AC412" s="1">
        <f t="shared" si="32"/>
        <v>0</v>
      </c>
      <c r="AD412" s="1">
        <f t="shared" si="33"/>
        <v>0.42</v>
      </c>
      <c r="AE412" s="1">
        <f t="shared" si="34"/>
        <v>10.5</v>
      </c>
    </row>
    <row r="413" spans="1:31" x14ac:dyDescent="0.25">
      <c r="A413" t="str">
        <f>B413&amp;"-"&amp;COUNTIF($B$3:B413,B413)</f>
        <v>236-259</v>
      </c>
      <c r="B413">
        <v>236</v>
      </c>
      <c r="C413" s="18">
        <f>VLOOKUP(A413,'ADM Details FY17'!$A$3:$D$3515,4,FALSE)</f>
        <v>47639</v>
      </c>
      <c r="D413" s="1">
        <f>VLOOKUP(A413,'ADM Details FY17'!$A$3:$E$3515,5,FALSE)</f>
        <v>1</v>
      </c>
      <c r="E413" s="1">
        <f>VLOOKUP(A413,'ADM Details FY17'!$A$3:$F$3515,6,FALSE)</f>
        <v>0</v>
      </c>
      <c r="F413" s="1">
        <f>VLOOKUP(A413,'ADM Details FY17'!$A$3:$G$3515,7,FALSE)</f>
        <v>0</v>
      </c>
      <c r="G413" s="1">
        <f>VLOOKUP(A413,'ADM Details FY17'!$A$3:$H$3515,8,FALSE)</f>
        <v>0</v>
      </c>
      <c r="H413" s="1">
        <f>VLOOKUP(A413,'ADM Details FY17'!$A$3:$I$3515,9,FALSE)</f>
        <v>0</v>
      </c>
      <c r="I413" s="1">
        <f>VLOOKUP(A413,'ADM Details FY17'!$A$3:$J$3517,10,FALSE)</f>
        <v>0</v>
      </c>
      <c r="J413" s="1">
        <f>VLOOKUP(A413,'ADM Details FY17'!$A$3:$K$3515,11,FALSE)</f>
        <v>0</v>
      </c>
      <c r="K413" s="1">
        <f>VLOOKUP(A413,'ADM Details FY17'!$A$3:$M$3515,13,FALSE)</f>
        <v>0</v>
      </c>
      <c r="L413" s="1">
        <f>VLOOKUP(A413,'ADM Details FY17'!$A$3:$O$3515,15,FALSE)</f>
        <v>0</v>
      </c>
      <c r="M413" s="1">
        <f>VLOOKUP(A413,'ADM Details FY17'!$A$3:$P$3515,16,FALSE)</f>
        <v>0</v>
      </c>
      <c r="N413" s="1">
        <f>VLOOKUP(A413,'ADM Details FY17'!$A$3:$Q$3515,17,FALSE)</f>
        <v>0</v>
      </c>
      <c r="O413" s="1">
        <f>VLOOKUP(A413,'ADM Details FY17'!$A$3:$S$3515,19,FALSE)</f>
        <v>0</v>
      </c>
      <c r="P413" s="1">
        <f>VLOOKUP(A413,'ADM Details FY17'!$A$3:$U$3515,21,FALSE)</f>
        <v>0</v>
      </c>
      <c r="Q413" s="1">
        <f>VLOOKUP(A413,'ADM Details FY17'!$A$3:$V$3515,22,FALSE)</f>
        <v>0</v>
      </c>
      <c r="R413" s="1">
        <f>VLOOKUP(A413,'ADM Details FY17'!$A$3:$W$3515,23,FALSE)</f>
        <v>0</v>
      </c>
      <c r="S413" s="1">
        <f>VLOOKUP(A413,'ADM Details FY17'!$A$3:$X$3515,24,FALSE)</f>
        <v>0</v>
      </c>
      <c r="T413" s="1">
        <f>VLOOKUP(A413,'ADM Details FY17'!$A$3:$Y$3515,25,FALSE)</f>
        <v>0</v>
      </c>
      <c r="U413" s="1">
        <f>VLOOKUP(A413,'ADM Details FY17'!$A$3:$AA$3515,27,FALSE)</f>
        <v>0</v>
      </c>
      <c r="V413" s="1">
        <f>IFERROR(VLOOKUP(C413,'eindex _tget pp '!$A$4:$E$615,5,FALSE),0)</f>
        <v>1106.0834187833045</v>
      </c>
      <c r="W413" s="31">
        <f>IFERROR(VLOOKUP(C413,'eindex _tget pp '!$A$4:$F$615,6,FALSE),0)</f>
        <v>1.0789319070000001</v>
      </c>
      <c r="X413" s="4">
        <f>IFERROR(VLOOKUP(B413,'eschools 16'!$A$2:$F$25,6,FALSE),1)</f>
        <v>2</v>
      </c>
      <c r="Y413" s="1">
        <f t="shared" si="30"/>
        <v>0</v>
      </c>
      <c r="Z413" s="1">
        <f t="shared" si="31"/>
        <v>0</v>
      </c>
      <c r="AA413" s="31">
        <f>IFERROR(VLOOKUP(C413,'eindex _tget pp '!$A$4:$G$615,7,FALSE),0)</f>
        <v>0.70566472800000002</v>
      </c>
      <c r="AB413" s="1">
        <f>VLOOKUP(A413,'ADM Details FY17'!$A$3:$AB$3515,28,FALSE)</f>
        <v>0</v>
      </c>
      <c r="AC413" s="1">
        <f t="shared" si="32"/>
        <v>0</v>
      </c>
      <c r="AD413" s="1">
        <f t="shared" si="33"/>
        <v>1</v>
      </c>
      <c r="AE413" s="1">
        <f t="shared" si="34"/>
        <v>25</v>
      </c>
    </row>
    <row r="414" spans="1:31" x14ac:dyDescent="0.25">
      <c r="A414" t="str">
        <f>B414&amp;"-"&amp;COUNTIF($B$3:B414,B414)</f>
        <v>236-260</v>
      </c>
      <c r="B414">
        <v>236</v>
      </c>
      <c r="C414" s="18">
        <f>VLOOKUP(A414,'ADM Details FY17'!$A$3:$D$3515,4,FALSE)</f>
        <v>48702</v>
      </c>
      <c r="D414" s="1">
        <f>VLOOKUP(A414,'ADM Details FY17'!$A$3:$E$3515,5,FALSE)</f>
        <v>2.6</v>
      </c>
      <c r="E414" s="1">
        <f>VLOOKUP(A414,'ADM Details FY17'!$A$3:$F$3515,6,FALSE)</f>
        <v>0</v>
      </c>
      <c r="F414" s="1">
        <f>VLOOKUP(A414,'ADM Details FY17'!$A$3:$G$3515,7,FALSE)</f>
        <v>0.19</v>
      </c>
      <c r="G414" s="1">
        <f>VLOOKUP(A414,'ADM Details FY17'!$A$3:$H$3515,8,FALSE)</f>
        <v>0</v>
      </c>
      <c r="H414" s="1">
        <f>VLOOKUP(A414,'ADM Details FY17'!$A$3:$I$3515,9,FALSE)</f>
        <v>0</v>
      </c>
      <c r="I414" s="1">
        <f>VLOOKUP(A414,'ADM Details FY17'!$A$3:$J$3517,10,FALSE)</f>
        <v>0</v>
      </c>
      <c r="J414" s="1">
        <f>VLOOKUP(A414,'ADM Details FY17'!$A$3:$K$3515,11,FALSE)</f>
        <v>0</v>
      </c>
      <c r="K414" s="1">
        <f>VLOOKUP(A414,'ADM Details FY17'!$A$3:$M$3515,13,FALSE)</f>
        <v>2.31</v>
      </c>
      <c r="L414" s="1">
        <f>VLOOKUP(A414,'ADM Details FY17'!$A$3:$O$3515,15,FALSE)</f>
        <v>0</v>
      </c>
      <c r="M414" s="1">
        <f>VLOOKUP(A414,'ADM Details FY17'!$A$3:$P$3515,16,FALSE)</f>
        <v>0</v>
      </c>
      <c r="N414" s="1">
        <f>VLOOKUP(A414,'ADM Details FY17'!$A$3:$Q$3515,17,FALSE)</f>
        <v>0</v>
      </c>
      <c r="O414" s="1">
        <f>VLOOKUP(A414,'ADM Details FY17'!$A$3:$S$3515,19,FALSE)</f>
        <v>0</v>
      </c>
      <c r="P414" s="1">
        <f>VLOOKUP(A414,'ADM Details FY17'!$A$3:$U$3515,21,FALSE)</f>
        <v>0</v>
      </c>
      <c r="Q414" s="1">
        <f>VLOOKUP(A414,'ADM Details FY17'!$A$3:$V$3515,22,FALSE)</f>
        <v>0</v>
      </c>
      <c r="R414" s="1">
        <f>VLOOKUP(A414,'ADM Details FY17'!$A$3:$W$3515,23,FALSE)</f>
        <v>0</v>
      </c>
      <c r="S414" s="1">
        <f>VLOOKUP(A414,'ADM Details FY17'!$A$3:$X$3515,24,FALSE)</f>
        <v>0</v>
      </c>
      <c r="T414" s="1">
        <f>VLOOKUP(A414,'ADM Details FY17'!$A$3:$Y$3515,25,FALSE)</f>
        <v>0.39</v>
      </c>
      <c r="U414" s="1">
        <f>VLOOKUP(A414,'ADM Details FY17'!$A$3:$AA$3515,27,FALSE)</f>
        <v>0</v>
      </c>
      <c r="V414" s="1">
        <f>IFERROR(VLOOKUP(C414,'eindex _tget pp '!$A$4:$E$615,5,FALSE),0)</f>
        <v>1185.2952812025621</v>
      </c>
      <c r="W414" s="31">
        <f>IFERROR(VLOOKUP(C414,'eindex _tget pp '!$A$4:$F$615,6,FALSE),0)</f>
        <v>1.8289560841000001</v>
      </c>
      <c r="X414" s="4">
        <f>IFERROR(VLOOKUP(B414,'eschools 16'!$A$2:$F$25,6,FALSE),1)</f>
        <v>2</v>
      </c>
      <c r="Y414" s="1">
        <f t="shared" si="30"/>
        <v>0</v>
      </c>
      <c r="Z414" s="1">
        <f t="shared" si="31"/>
        <v>0</v>
      </c>
      <c r="AA414" s="31">
        <f>IFERROR(VLOOKUP(C414,'eindex _tget pp '!$A$4:$G$615,7,FALSE),0)</f>
        <v>0.78987808599999998</v>
      </c>
      <c r="AB414" s="1">
        <f>VLOOKUP(A414,'ADM Details FY17'!$A$3:$AB$3515,28,FALSE)</f>
        <v>0</v>
      </c>
      <c r="AC414" s="1">
        <f t="shared" si="32"/>
        <v>0</v>
      </c>
      <c r="AD414" s="1">
        <f t="shared" si="33"/>
        <v>2.6</v>
      </c>
      <c r="AE414" s="1">
        <f t="shared" si="34"/>
        <v>65</v>
      </c>
    </row>
    <row r="415" spans="1:31" x14ac:dyDescent="0.25">
      <c r="A415" t="str">
        <f>B415&amp;"-"&amp;COUNTIF($B$3:B415,B415)</f>
        <v>236-261</v>
      </c>
      <c r="B415">
        <v>236</v>
      </c>
      <c r="C415" s="18">
        <f>VLOOKUP(A415,'ADM Details FY17'!$A$3:$D$3515,4,FALSE)</f>
        <v>47886</v>
      </c>
      <c r="D415" s="1">
        <f>VLOOKUP(A415,'ADM Details FY17'!$A$3:$E$3515,5,FALSE)</f>
        <v>3.42</v>
      </c>
      <c r="E415" s="1">
        <f>VLOOKUP(A415,'ADM Details FY17'!$A$3:$F$3515,6,FALSE)</f>
        <v>0</v>
      </c>
      <c r="F415" s="1">
        <f>VLOOKUP(A415,'ADM Details FY17'!$A$3:$G$3515,7,FALSE)</f>
        <v>0</v>
      </c>
      <c r="G415" s="1">
        <f>VLOOKUP(A415,'ADM Details FY17'!$A$3:$H$3515,8,FALSE)</f>
        <v>0</v>
      </c>
      <c r="H415" s="1">
        <f>VLOOKUP(A415,'ADM Details FY17'!$A$3:$I$3515,9,FALSE)</f>
        <v>0</v>
      </c>
      <c r="I415" s="1">
        <f>VLOOKUP(A415,'ADM Details FY17'!$A$3:$J$3517,10,FALSE)</f>
        <v>0</v>
      </c>
      <c r="J415" s="1">
        <f>VLOOKUP(A415,'ADM Details FY17'!$A$3:$K$3515,11,FALSE)</f>
        <v>0</v>
      </c>
      <c r="K415" s="1">
        <f>VLOOKUP(A415,'ADM Details FY17'!$A$3:$M$3515,13,FALSE)</f>
        <v>2.41</v>
      </c>
      <c r="L415" s="1">
        <f>VLOOKUP(A415,'ADM Details FY17'!$A$3:$O$3515,15,FALSE)</f>
        <v>0</v>
      </c>
      <c r="M415" s="1">
        <f>VLOOKUP(A415,'ADM Details FY17'!$A$3:$P$3515,16,FALSE)</f>
        <v>0</v>
      </c>
      <c r="N415" s="1">
        <f>VLOOKUP(A415,'ADM Details FY17'!$A$3:$Q$3515,17,FALSE)</f>
        <v>0</v>
      </c>
      <c r="O415" s="1">
        <f>VLOOKUP(A415,'ADM Details FY17'!$A$3:$S$3515,19,FALSE)</f>
        <v>0</v>
      </c>
      <c r="P415" s="1">
        <f>VLOOKUP(A415,'ADM Details FY17'!$A$3:$U$3515,21,FALSE)</f>
        <v>0</v>
      </c>
      <c r="Q415" s="1">
        <f>VLOOKUP(A415,'ADM Details FY17'!$A$3:$V$3515,22,FALSE)</f>
        <v>0</v>
      </c>
      <c r="R415" s="1">
        <f>VLOOKUP(A415,'ADM Details FY17'!$A$3:$W$3515,23,FALSE)</f>
        <v>0</v>
      </c>
      <c r="S415" s="1">
        <f>VLOOKUP(A415,'ADM Details FY17'!$A$3:$X$3515,24,FALSE)</f>
        <v>0</v>
      </c>
      <c r="T415" s="1">
        <f>VLOOKUP(A415,'ADM Details FY17'!$A$3:$Y$3515,25,FALSE)</f>
        <v>0</v>
      </c>
      <c r="U415" s="1">
        <f>VLOOKUP(A415,'ADM Details FY17'!$A$3:$AA$3515,27,FALSE)</f>
        <v>0</v>
      </c>
      <c r="V415" s="1">
        <f>IFERROR(VLOOKUP(C415,'eindex _tget pp '!$A$4:$E$615,5,FALSE),0)</f>
        <v>389.61150001885864</v>
      </c>
      <c r="W415" s="31">
        <f>IFERROR(VLOOKUP(C415,'eindex _tget pp '!$A$4:$F$615,6,FALSE),0)</f>
        <v>0.91752770539999995</v>
      </c>
      <c r="X415" s="4">
        <f>IFERROR(VLOOKUP(B415,'eschools 16'!$A$2:$F$25,6,FALSE),1)</f>
        <v>2</v>
      </c>
      <c r="Y415" s="1">
        <f t="shared" si="30"/>
        <v>0</v>
      </c>
      <c r="Z415" s="1">
        <f t="shared" si="31"/>
        <v>0</v>
      </c>
      <c r="AA415" s="31">
        <f>IFERROR(VLOOKUP(C415,'eindex _tget pp '!$A$4:$G$615,7,FALSE),0)</f>
        <v>0.49879873000000002</v>
      </c>
      <c r="AB415" s="1">
        <f>VLOOKUP(A415,'ADM Details FY17'!$A$3:$AB$3515,28,FALSE)</f>
        <v>0</v>
      </c>
      <c r="AC415" s="1">
        <f t="shared" si="32"/>
        <v>0</v>
      </c>
      <c r="AD415" s="1">
        <f t="shared" si="33"/>
        <v>3.42</v>
      </c>
      <c r="AE415" s="1">
        <f t="shared" si="34"/>
        <v>85.5</v>
      </c>
    </row>
    <row r="416" spans="1:31" x14ac:dyDescent="0.25">
      <c r="A416" t="str">
        <f>B416&amp;"-"&amp;COUNTIF($B$3:B416,B416)</f>
        <v>236-262</v>
      </c>
      <c r="B416">
        <v>236</v>
      </c>
      <c r="C416" s="18">
        <f>VLOOKUP(A416,'ADM Details FY17'!$A$3:$D$3515,4,FALSE)</f>
        <v>49452</v>
      </c>
      <c r="D416" s="1">
        <f>VLOOKUP(A416,'ADM Details FY17'!$A$3:$E$3515,5,FALSE)</f>
        <v>6.32</v>
      </c>
      <c r="E416" s="1">
        <f>VLOOKUP(A416,'ADM Details FY17'!$A$3:$F$3515,6,FALSE)</f>
        <v>0</v>
      </c>
      <c r="F416" s="1">
        <f>VLOOKUP(A416,'ADM Details FY17'!$A$3:$G$3515,7,FALSE)</f>
        <v>0</v>
      </c>
      <c r="G416" s="1">
        <f>VLOOKUP(A416,'ADM Details FY17'!$A$3:$H$3515,8,FALSE)</f>
        <v>0</v>
      </c>
      <c r="H416" s="1">
        <f>VLOOKUP(A416,'ADM Details FY17'!$A$3:$I$3515,9,FALSE)</f>
        <v>0</v>
      </c>
      <c r="I416" s="1">
        <f>VLOOKUP(A416,'ADM Details FY17'!$A$3:$J$3517,10,FALSE)</f>
        <v>0</v>
      </c>
      <c r="J416" s="1">
        <f>VLOOKUP(A416,'ADM Details FY17'!$A$3:$K$3515,11,FALSE)</f>
        <v>0</v>
      </c>
      <c r="K416" s="1">
        <f>VLOOKUP(A416,'ADM Details FY17'!$A$3:$M$3515,13,FALSE)</f>
        <v>4.42</v>
      </c>
      <c r="L416" s="1">
        <f>VLOOKUP(A416,'ADM Details FY17'!$A$3:$O$3515,15,FALSE)</f>
        <v>0</v>
      </c>
      <c r="M416" s="1">
        <f>VLOOKUP(A416,'ADM Details FY17'!$A$3:$P$3515,16,FALSE)</f>
        <v>0</v>
      </c>
      <c r="N416" s="1">
        <f>VLOOKUP(A416,'ADM Details FY17'!$A$3:$Q$3515,17,FALSE)</f>
        <v>0</v>
      </c>
      <c r="O416" s="1">
        <f>VLOOKUP(A416,'ADM Details FY17'!$A$3:$S$3515,19,FALSE)</f>
        <v>0</v>
      </c>
      <c r="P416" s="1">
        <f>VLOOKUP(A416,'ADM Details FY17'!$A$3:$U$3515,21,FALSE)</f>
        <v>0</v>
      </c>
      <c r="Q416" s="1">
        <f>VLOOKUP(A416,'ADM Details FY17'!$A$3:$V$3515,22,FALSE)</f>
        <v>0</v>
      </c>
      <c r="R416" s="1">
        <f>VLOOKUP(A416,'ADM Details FY17'!$A$3:$W$3515,23,FALSE)</f>
        <v>0</v>
      </c>
      <c r="S416" s="1">
        <f>VLOOKUP(A416,'ADM Details FY17'!$A$3:$X$3515,24,FALSE)</f>
        <v>0</v>
      </c>
      <c r="T416" s="1">
        <f>VLOOKUP(A416,'ADM Details FY17'!$A$3:$Y$3515,25,FALSE)</f>
        <v>0</v>
      </c>
      <c r="U416" s="1">
        <f>VLOOKUP(A416,'ADM Details FY17'!$A$3:$AA$3515,27,FALSE)</f>
        <v>0</v>
      </c>
      <c r="V416" s="1">
        <f>IFERROR(VLOOKUP(C416,'eindex _tget pp '!$A$4:$E$615,5,FALSE),0)</f>
        <v>766.68283871135725</v>
      </c>
      <c r="W416" s="31">
        <f>IFERROR(VLOOKUP(C416,'eindex _tget pp '!$A$4:$F$615,6,FALSE),0)</f>
        <v>1.3779795312000001</v>
      </c>
      <c r="X416" s="4">
        <f>IFERROR(VLOOKUP(B416,'eschools 16'!$A$2:$F$25,6,FALSE),1)</f>
        <v>2</v>
      </c>
      <c r="Y416" s="1">
        <f t="shared" si="30"/>
        <v>0</v>
      </c>
      <c r="Z416" s="1">
        <f t="shared" si="31"/>
        <v>0</v>
      </c>
      <c r="AA416" s="31">
        <f>IFERROR(VLOOKUP(C416,'eindex _tget pp '!$A$4:$G$615,7,FALSE),0)</f>
        <v>0.65588011199999996</v>
      </c>
      <c r="AB416" s="1">
        <f>VLOOKUP(A416,'ADM Details FY17'!$A$3:$AB$3515,28,FALSE)</f>
        <v>0</v>
      </c>
      <c r="AC416" s="1">
        <f t="shared" si="32"/>
        <v>0</v>
      </c>
      <c r="AD416" s="1">
        <f t="shared" si="33"/>
        <v>6.32</v>
      </c>
      <c r="AE416" s="1">
        <f t="shared" si="34"/>
        <v>158</v>
      </c>
    </row>
    <row r="417" spans="1:31" x14ac:dyDescent="0.25">
      <c r="A417" t="str">
        <f>B417&amp;"-"&amp;COUNTIF($B$3:B417,B417)</f>
        <v>236-263</v>
      </c>
      <c r="B417">
        <v>236</v>
      </c>
      <c r="C417" s="18">
        <f>VLOOKUP(A417,'ADM Details FY17'!$A$3:$D$3515,4,FALSE)</f>
        <v>48272</v>
      </c>
      <c r="D417" s="1">
        <f>VLOOKUP(A417,'ADM Details FY17'!$A$3:$E$3515,5,FALSE)</f>
        <v>1.47</v>
      </c>
      <c r="E417" s="1">
        <f>VLOOKUP(A417,'ADM Details FY17'!$A$3:$F$3515,6,FALSE)</f>
        <v>0</v>
      </c>
      <c r="F417" s="1">
        <f>VLOOKUP(A417,'ADM Details FY17'!$A$3:$G$3515,7,FALSE)</f>
        <v>0</v>
      </c>
      <c r="G417" s="1">
        <f>VLOOKUP(A417,'ADM Details FY17'!$A$3:$H$3515,8,FALSE)</f>
        <v>0</v>
      </c>
      <c r="H417" s="1">
        <f>VLOOKUP(A417,'ADM Details FY17'!$A$3:$I$3515,9,FALSE)</f>
        <v>0</v>
      </c>
      <c r="I417" s="1">
        <f>VLOOKUP(A417,'ADM Details FY17'!$A$3:$J$3517,10,FALSE)</f>
        <v>0</v>
      </c>
      <c r="J417" s="1">
        <f>VLOOKUP(A417,'ADM Details FY17'!$A$3:$K$3515,11,FALSE)</f>
        <v>0</v>
      </c>
      <c r="K417" s="1">
        <f>VLOOKUP(A417,'ADM Details FY17'!$A$3:$M$3515,13,FALSE)</f>
        <v>0.47</v>
      </c>
      <c r="L417" s="1">
        <f>VLOOKUP(A417,'ADM Details FY17'!$A$3:$O$3515,15,FALSE)</f>
        <v>0</v>
      </c>
      <c r="M417" s="1">
        <f>VLOOKUP(A417,'ADM Details FY17'!$A$3:$P$3515,16,FALSE)</f>
        <v>0</v>
      </c>
      <c r="N417" s="1">
        <f>VLOOKUP(A417,'ADM Details FY17'!$A$3:$Q$3515,17,FALSE)</f>
        <v>0</v>
      </c>
      <c r="O417" s="1">
        <f>VLOOKUP(A417,'ADM Details FY17'!$A$3:$S$3515,19,FALSE)</f>
        <v>0</v>
      </c>
      <c r="P417" s="1">
        <f>VLOOKUP(A417,'ADM Details FY17'!$A$3:$U$3515,21,FALSE)</f>
        <v>0</v>
      </c>
      <c r="Q417" s="1">
        <f>VLOOKUP(A417,'ADM Details FY17'!$A$3:$V$3515,22,FALSE)</f>
        <v>0</v>
      </c>
      <c r="R417" s="1">
        <f>VLOOKUP(A417,'ADM Details FY17'!$A$3:$W$3515,23,FALSE)</f>
        <v>0</v>
      </c>
      <c r="S417" s="1">
        <f>VLOOKUP(A417,'ADM Details FY17'!$A$3:$X$3515,24,FALSE)</f>
        <v>0</v>
      </c>
      <c r="T417" s="1">
        <f>VLOOKUP(A417,'ADM Details FY17'!$A$3:$Y$3515,25,FALSE)</f>
        <v>0</v>
      </c>
      <c r="U417" s="1">
        <f>VLOOKUP(A417,'ADM Details FY17'!$A$3:$AA$3515,27,FALSE)</f>
        <v>0</v>
      </c>
      <c r="V417" s="1">
        <f>IFERROR(VLOOKUP(C417,'eindex _tget pp '!$A$4:$E$615,5,FALSE),0)</f>
        <v>37.19294932579033</v>
      </c>
      <c r="W417" s="31">
        <f>IFERROR(VLOOKUP(C417,'eindex _tget pp '!$A$4:$F$615,6,FALSE),0)</f>
        <v>1.1336699014</v>
      </c>
      <c r="X417" s="4">
        <f>IFERROR(VLOOKUP(B417,'eschools 16'!$A$2:$F$25,6,FALSE),1)</f>
        <v>2</v>
      </c>
      <c r="Y417" s="1">
        <f t="shared" si="30"/>
        <v>0</v>
      </c>
      <c r="Z417" s="1">
        <f t="shared" si="31"/>
        <v>0</v>
      </c>
      <c r="AA417" s="31">
        <f>IFERROR(VLOOKUP(C417,'eindex _tget pp '!$A$4:$G$615,7,FALSE),0)</f>
        <v>0.28924828400000002</v>
      </c>
      <c r="AB417" s="1">
        <f>VLOOKUP(A417,'ADM Details FY17'!$A$3:$AB$3515,28,FALSE)</f>
        <v>0</v>
      </c>
      <c r="AC417" s="1">
        <f t="shared" si="32"/>
        <v>0</v>
      </c>
      <c r="AD417" s="1">
        <f t="shared" si="33"/>
        <v>1.47</v>
      </c>
      <c r="AE417" s="1">
        <f t="shared" si="34"/>
        <v>36.75</v>
      </c>
    </row>
    <row r="418" spans="1:31" x14ac:dyDescent="0.25">
      <c r="A418" t="str">
        <f>B418&amp;"-"&amp;COUNTIF($B$3:B418,B418)</f>
        <v>236-264</v>
      </c>
      <c r="B418">
        <v>236</v>
      </c>
      <c r="C418" s="18">
        <f>VLOOKUP(A418,'ADM Details FY17'!$A$3:$D$3515,4,FALSE)</f>
        <v>50005</v>
      </c>
      <c r="D418" s="1">
        <f>VLOOKUP(A418,'ADM Details FY17'!$A$3:$E$3515,5,FALSE)</f>
        <v>5.97</v>
      </c>
      <c r="E418" s="1">
        <f>VLOOKUP(A418,'ADM Details FY17'!$A$3:$F$3515,6,FALSE)</f>
        <v>1</v>
      </c>
      <c r="F418" s="1">
        <f>VLOOKUP(A418,'ADM Details FY17'!$A$3:$G$3515,7,FALSE)</f>
        <v>1</v>
      </c>
      <c r="G418" s="1">
        <f>VLOOKUP(A418,'ADM Details FY17'!$A$3:$H$3515,8,FALSE)</f>
        <v>0</v>
      </c>
      <c r="H418" s="1">
        <f>VLOOKUP(A418,'ADM Details FY17'!$A$3:$I$3515,9,FALSE)</f>
        <v>0</v>
      </c>
      <c r="I418" s="1">
        <f>VLOOKUP(A418,'ADM Details FY17'!$A$3:$J$3517,10,FALSE)</f>
        <v>0</v>
      </c>
      <c r="J418" s="1">
        <f>VLOOKUP(A418,'ADM Details FY17'!$A$3:$K$3515,11,FALSE)</f>
        <v>1</v>
      </c>
      <c r="K418" s="1">
        <f>VLOOKUP(A418,'ADM Details FY17'!$A$3:$M$3515,13,FALSE)</f>
        <v>2</v>
      </c>
      <c r="L418" s="1">
        <f>VLOOKUP(A418,'ADM Details FY17'!$A$3:$O$3515,15,FALSE)</f>
        <v>0</v>
      </c>
      <c r="M418" s="1">
        <f>VLOOKUP(A418,'ADM Details FY17'!$A$3:$P$3515,16,FALSE)</f>
        <v>0</v>
      </c>
      <c r="N418" s="1">
        <f>VLOOKUP(A418,'ADM Details FY17'!$A$3:$Q$3515,17,FALSE)</f>
        <v>0</v>
      </c>
      <c r="O418" s="1">
        <f>VLOOKUP(A418,'ADM Details FY17'!$A$3:$S$3515,19,FALSE)</f>
        <v>0</v>
      </c>
      <c r="P418" s="1">
        <f>VLOOKUP(A418,'ADM Details FY17'!$A$3:$U$3515,21,FALSE)</f>
        <v>0</v>
      </c>
      <c r="Q418" s="1">
        <f>VLOOKUP(A418,'ADM Details FY17'!$A$3:$V$3515,22,FALSE)</f>
        <v>0</v>
      </c>
      <c r="R418" s="1">
        <f>VLOOKUP(A418,'ADM Details FY17'!$A$3:$W$3515,23,FALSE)</f>
        <v>0</v>
      </c>
      <c r="S418" s="1">
        <f>VLOOKUP(A418,'ADM Details FY17'!$A$3:$X$3515,24,FALSE)</f>
        <v>0</v>
      </c>
      <c r="T418" s="1">
        <f>VLOOKUP(A418,'ADM Details FY17'!$A$3:$Y$3515,25,FALSE)</f>
        <v>0.73</v>
      </c>
      <c r="U418" s="1">
        <f>VLOOKUP(A418,'ADM Details FY17'!$A$3:$AA$3515,27,FALSE)</f>
        <v>0</v>
      </c>
      <c r="V418" s="1">
        <f>IFERROR(VLOOKUP(C418,'eindex _tget pp '!$A$4:$E$615,5,FALSE),0)</f>
        <v>214.51875958062479</v>
      </c>
      <c r="W418" s="31">
        <f>IFERROR(VLOOKUP(C418,'eindex _tget pp '!$A$4:$F$615,6,FALSE),0)</f>
        <v>0.27583902370000002</v>
      </c>
      <c r="X418" s="4">
        <f>IFERROR(VLOOKUP(B418,'eschools 16'!$A$2:$F$25,6,FALSE),1)</f>
        <v>2</v>
      </c>
      <c r="Y418" s="1">
        <f t="shared" si="30"/>
        <v>0</v>
      </c>
      <c r="Z418" s="1">
        <f t="shared" si="31"/>
        <v>0</v>
      </c>
      <c r="AA418" s="31">
        <f>IFERROR(VLOOKUP(C418,'eindex _tget pp '!$A$4:$G$615,7,FALSE),0)</f>
        <v>0.44505355000000002</v>
      </c>
      <c r="AB418" s="1">
        <f>VLOOKUP(A418,'ADM Details FY17'!$A$3:$AB$3515,28,FALSE)</f>
        <v>0</v>
      </c>
      <c r="AC418" s="1">
        <f t="shared" si="32"/>
        <v>0</v>
      </c>
      <c r="AD418" s="1">
        <f t="shared" si="33"/>
        <v>5.97</v>
      </c>
      <c r="AE418" s="1">
        <f t="shared" si="34"/>
        <v>149.25</v>
      </c>
    </row>
    <row r="419" spans="1:31" x14ac:dyDescent="0.25">
      <c r="A419" t="str">
        <f>B419&amp;"-"&amp;COUNTIF($B$3:B419,B419)</f>
        <v>236-265</v>
      </c>
      <c r="B419">
        <v>236</v>
      </c>
      <c r="C419" s="18">
        <f>VLOOKUP(A419,'ADM Details FY17'!$A$3:$D$3515,4,FALSE)</f>
        <v>442</v>
      </c>
      <c r="D419" s="1">
        <f>VLOOKUP(A419,'ADM Details FY17'!$A$3:$E$3515,5,FALSE)</f>
        <v>2.3199999999999998</v>
      </c>
      <c r="E419" s="1">
        <f>VLOOKUP(A419,'ADM Details FY17'!$A$3:$F$3515,6,FALSE)</f>
        <v>0</v>
      </c>
      <c r="F419" s="1">
        <f>VLOOKUP(A419,'ADM Details FY17'!$A$3:$G$3515,7,FALSE)</f>
        <v>0</v>
      </c>
      <c r="G419" s="1">
        <f>VLOOKUP(A419,'ADM Details FY17'!$A$3:$H$3515,8,FALSE)</f>
        <v>0</v>
      </c>
      <c r="H419" s="1">
        <f>VLOOKUP(A419,'ADM Details FY17'!$A$3:$I$3515,9,FALSE)</f>
        <v>0</v>
      </c>
      <c r="I419" s="1">
        <f>VLOOKUP(A419,'ADM Details FY17'!$A$3:$J$3517,10,FALSE)</f>
        <v>0</v>
      </c>
      <c r="J419" s="1">
        <f>VLOOKUP(A419,'ADM Details FY17'!$A$3:$K$3515,11,FALSE)</f>
        <v>0</v>
      </c>
      <c r="K419" s="1">
        <f>VLOOKUP(A419,'ADM Details FY17'!$A$3:$M$3515,13,FALSE)</f>
        <v>1.32</v>
      </c>
      <c r="L419" s="1">
        <f>VLOOKUP(A419,'ADM Details FY17'!$A$3:$O$3515,15,FALSE)</f>
        <v>0</v>
      </c>
      <c r="M419" s="1">
        <f>VLOOKUP(A419,'ADM Details FY17'!$A$3:$P$3515,16,FALSE)</f>
        <v>0</v>
      </c>
      <c r="N419" s="1">
        <f>VLOOKUP(A419,'ADM Details FY17'!$A$3:$Q$3515,17,FALSE)</f>
        <v>0</v>
      </c>
      <c r="O419" s="1">
        <f>VLOOKUP(A419,'ADM Details FY17'!$A$3:$S$3515,19,FALSE)</f>
        <v>0</v>
      </c>
      <c r="P419" s="1">
        <f>VLOOKUP(A419,'ADM Details FY17'!$A$3:$U$3515,21,FALSE)</f>
        <v>0</v>
      </c>
      <c r="Q419" s="1">
        <f>VLOOKUP(A419,'ADM Details FY17'!$A$3:$V$3515,22,FALSE)</f>
        <v>0</v>
      </c>
      <c r="R419" s="1">
        <f>VLOOKUP(A419,'ADM Details FY17'!$A$3:$W$3515,23,FALSE)</f>
        <v>0</v>
      </c>
      <c r="S419" s="1">
        <f>VLOOKUP(A419,'ADM Details FY17'!$A$3:$X$3515,24,FALSE)</f>
        <v>0</v>
      </c>
      <c r="T419" s="1">
        <f>VLOOKUP(A419,'ADM Details FY17'!$A$3:$Y$3515,25,FALSE)</f>
        <v>0.2</v>
      </c>
      <c r="U419" s="1">
        <f>VLOOKUP(A419,'ADM Details FY17'!$A$3:$AA$3515,27,FALSE)</f>
        <v>0</v>
      </c>
      <c r="V419" s="1">
        <f>IFERROR(VLOOKUP(C419,'eindex _tget pp '!$A$4:$E$615,5,FALSE),0)</f>
        <v>0</v>
      </c>
      <c r="W419" s="31">
        <f>IFERROR(VLOOKUP(C419,'eindex _tget pp '!$A$4:$F$615,6,FALSE),0)</f>
        <v>4.0429632213</v>
      </c>
      <c r="X419" s="4">
        <f>IFERROR(VLOOKUP(B419,'eschools 16'!$A$2:$F$25,6,FALSE),1)</f>
        <v>2</v>
      </c>
      <c r="Y419" s="1">
        <f t="shared" si="30"/>
        <v>0</v>
      </c>
      <c r="Z419" s="1">
        <f t="shared" si="31"/>
        <v>0</v>
      </c>
      <c r="AA419" s="31">
        <f>IFERROR(VLOOKUP(C419,'eindex _tget pp '!$A$4:$G$615,7,FALSE),0)</f>
        <v>5.0702534E-2</v>
      </c>
      <c r="AB419" s="1">
        <f>VLOOKUP(A419,'ADM Details FY17'!$A$3:$AB$3515,28,FALSE)</f>
        <v>0</v>
      </c>
      <c r="AC419" s="1">
        <f t="shared" si="32"/>
        <v>0</v>
      </c>
      <c r="AD419" s="1">
        <f t="shared" si="33"/>
        <v>2.3199999999999998</v>
      </c>
      <c r="AE419" s="1">
        <f t="shared" si="34"/>
        <v>57.999999999999993</v>
      </c>
    </row>
    <row r="420" spans="1:31" x14ac:dyDescent="0.25">
      <c r="A420" t="str">
        <f>B420&amp;"-"&amp;COUNTIF($B$3:B420,B420)</f>
        <v>236-266</v>
      </c>
      <c r="B420">
        <v>236</v>
      </c>
      <c r="C420" s="18">
        <f>VLOOKUP(A420,'ADM Details FY17'!$A$3:$D$3515,4,FALSE)</f>
        <v>44297</v>
      </c>
      <c r="D420" s="1">
        <f>VLOOKUP(A420,'ADM Details FY17'!$A$3:$E$3515,5,FALSE)</f>
        <v>9.8699999999999992</v>
      </c>
      <c r="E420" s="1">
        <f>VLOOKUP(A420,'ADM Details FY17'!$A$3:$F$3515,6,FALSE)</f>
        <v>1</v>
      </c>
      <c r="F420" s="1">
        <f>VLOOKUP(A420,'ADM Details FY17'!$A$3:$G$3515,7,FALSE)</f>
        <v>1.92</v>
      </c>
      <c r="G420" s="1">
        <f>VLOOKUP(A420,'ADM Details FY17'!$A$3:$H$3515,8,FALSE)</f>
        <v>0</v>
      </c>
      <c r="H420" s="1">
        <f>VLOOKUP(A420,'ADM Details FY17'!$A$3:$I$3515,9,FALSE)</f>
        <v>0</v>
      </c>
      <c r="I420" s="1">
        <f>VLOOKUP(A420,'ADM Details FY17'!$A$3:$J$3517,10,FALSE)</f>
        <v>0</v>
      </c>
      <c r="J420" s="1">
        <f>VLOOKUP(A420,'ADM Details FY17'!$A$3:$K$3515,11,FALSE)</f>
        <v>0</v>
      </c>
      <c r="K420" s="1">
        <f>VLOOKUP(A420,'ADM Details FY17'!$A$3:$M$3515,13,FALSE)</f>
        <v>8.69</v>
      </c>
      <c r="L420" s="1">
        <f>VLOOKUP(A420,'ADM Details FY17'!$A$3:$O$3515,15,FALSE)</f>
        <v>0</v>
      </c>
      <c r="M420" s="1">
        <f>VLOOKUP(A420,'ADM Details FY17'!$A$3:$P$3515,16,FALSE)</f>
        <v>0</v>
      </c>
      <c r="N420" s="1">
        <f>VLOOKUP(A420,'ADM Details FY17'!$A$3:$Q$3515,17,FALSE)</f>
        <v>0</v>
      </c>
      <c r="O420" s="1">
        <f>VLOOKUP(A420,'ADM Details FY17'!$A$3:$S$3515,19,FALSE)</f>
        <v>0</v>
      </c>
      <c r="P420" s="1">
        <f>VLOOKUP(A420,'ADM Details FY17'!$A$3:$U$3515,21,FALSE)</f>
        <v>0.71</v>
      </c>
      <c r="Q420" s="1">
        <f>VLOOKUP(A420,'ADM Details FY17'!$A$3:$V$3515,22,FALSE)</f>
        <v>0</v>
      </c>
      <c r="R420" s="1">
        <f>VLOOKUP(A420,'ADM Details FY17'!$A$3:$W$3515,23,FALSE)</f>
        <v>0</v>
      </c>
      <c r="S420" s="1">
        <f>VLOOKUP(A420,'ADM Details FY17'!$A$3:$X$3515,24,FALSE)</f>
        <v>0</v>
      </c>
      <c r="T420" s="1">
        <f>VLOOKUP(A420,'ADM Details FY17'!$A$3:$Y$3515,25,FALSE)</f>
        <v>0.36</v>
      </c>
      <c r="U420" s="1">
        <f>VLOOKUP(A420,'ADM Details FY17'!$A$3:$AA$3515,27,FALSE)</f>
        <v>0</v>
      </c>
      <c r="V420" s="1">
        <f>IFERROR(VLOOKUP(C420,'eindex _tget pp '!$A$4:$E$615,5,FALSE),0)</f>
        <v>1063.7302032921527</v>
      </c>
      <c r="W420" s="31">
        <f>IFERROR(VLOOKUP(C420,'eindex _tget pp '!$A$4:$F$615,6,FALSE),0)</f>
        <v>2.6250218156999998</v>
      </c>
      <c r="X420" s="4">
        <f>IFERROR(VLOOKUP(B420,'eschools 16'!$A$2:$F$25,6,FALSE),1)</f>
        <v>2</v>
      </c>
      <c r="Y420" s="1">
        <f t="shared" si="30"/>
        <v>0</v>
      </c>
      <c r="Z420" s="1">
        <f t="shared" si="31"/>
        <v>0</v>
      </c>
      <c r="AA420" s="31">
        <f>IFERROR(VLOOKUP(C420,'eindex _tget pp '!$A$4:$G$615,7,FALSE),0)</f>
        <v>0.73337430400000003</v>
      </c>
      <c r="AB420" s="1">
        <f>VLOOKUP(A420,'ADM Details FY17'!$A$3:$AB$3515,28,FALSE)</f>
        <v>0</v>
      </c>
      <c r="AC420" s="1">
        <f t="shared" si="32"/>
        <v>0</v>
      </c>
      <c r="AD420" s="1">
        <f t="shared" si="33"/>
        <v>9.8699999999999992</v>
      </c>
      <c r="AE420" s="1">
        <f t="shared" si="34"/>
        <v>246.74999999999997</v>
      </c>
    </row>
    <row r="421" spans="1:31" x14ac:dyDescent="0.25">
      <c r="A421" t="str">
        <f>B421&amp;"-"&amp;COUNTIF($B$3:B421,B421)</f>
        <v>236-267</v>
      </c>
      <c r="B421">
        <v>236</v>
      </c>
      <c r="C421" s="18">
        <f>VLOOKUP(A421,'ADM Details FY17'!$A$3:$D$3515,4,FALSE)</f>
        <v>44305</v>
      </c>
      <c r="D421" s="1">
        <f>VLOOKUP(A421,'ADM Details FY17'!$A$3:$E$3515,5,FALSE)</f>
        <v>19.54</v>
      </c>
      <c r="E421" s="1">
        <f>VLOOKUP(A421,'ADM Details FY17'!$A$3:$F$3515,6,FALSE)</f>
        <v>0</v>
      </c>
      <c r="F421" s="1">
        <f>VLOOKUP(A421,'ADM Details FY17'!$A$3:$G$3515,7,FALSE)</f>
        <v>0</v>
      </c>
      <c r="G421" s="1">
        <f>VLOOKUP(A421,'ADM Details FY17'!$A$3:$H$3515,8,FALSE)</f>
        <v>0</v>
      </c>
      <c r="H421" s="1">
        <f>VLOOKUP(A421,'ADM Details FY17'!$A$3:$I$3515,9,FALSE)</f>
        <v>0</v>
      </c>
      <c r="I421" s="1">
        <f>VLOOKUP(A421,'ADM Details FY17'!$A$3:$J$3517,10,FALSE)</f>
        <v>0</v>
      </c>
      <c r="J421" s="1">
        <f>VLOOKUP(A421,'ADM Details FY17'!$A$3:$K$3515,11,FALSE)</f>
        <v>0</v>
      </c>
      <c r="K421" s="1">
        <f>VLOOKUP(A421,'ADM Details FY17'!$A$3:$M$3515,13,FALSE)</f>
        <v>14.86</v>
      </c>
      <c r="L421" s="1">
        <f>VLOOKUP(A421,'ADM Details FY17'!$A$3:$O$3515,15,FALSE)</f>
        <v>0</v>
      </c>
      <c r="M421" s="1">
        <f>VLOOKUP(A421,'ADM Details FY17'!$A$3:$P$3515,16,FALSE)</f>
        <v>0</v>
      </c>
      <c r="N421" s="1">
        <f>VLOOKUP(A421,'ADM Details FY17'!$A$3:$Q$3515,17,FALSE)</f>
        <v>0</v>
      </c>
      <c r="O421" s="1">
        <f>VLOOKUP(A421,'ADM Details FY17'!$A$3:$S$3515,19,FALSE)</f>
        <v>0</v>
      </c>
      <c r="P421" s="1">
        <f>VLOOKUP(A421,'ADM Details FY17'!$A$3:$U$3515,21,FALSE)</f>
        <v>0</v>
      </c>
      <c r="Q421" s="1">
        <f>VLOOKUP(A421,'ADM Details FY17'!$A$3:$V$3515,22,FALSE)</f>
        <v>0</v>
      </c>
      <c r="R421" s="1">
        <f>VLOOKUP(A421,'ADM Details FY17'!$A$3:$W$3515,23,FALSE)</f>
        <v>0</v>
      </c>
      <c r="S421" s="1">
        <f>VLOOKUP(A421,'ADM Details FY17'!$A$3:$X$3515,24,FALSE)</f>
        <v>0</v>
      </c>
      <c r="T421" s="1">
        <f>VLOOKUP(A421,'ADM Details FY17'!$A$3:$Y$3515,25,FALSE)</f>
        <v>0.26</v>
      </c>
      <c r="U421" s="1">
        <f>VLOOKUP(A421,'ADM Details FY17'!$A$3:$AA$3515,27,FALSE)</f>
        <v>0</v>
      </c>
      <c r="V421" s="1">
        <f>IFERROR(VLOOKUP(C421,'eindex _tget pp '!$A$4:$E$615,5,FALSE),0)</f>
        <v>1417.3491487132028</v>
      </c>
      <c r="W421" s="31">
        <f>IFERROR(VLOOKUP(C421,'eindex _tget pp '!$A$4:$F$615,6,FALSE),0)</f>
        <v>0.94235080029999996</v>
      </c>
      <c r="X421" s="4">
        <f>IFERROR(VLOOKUP(B421,'eschools 16'!$A$2:$F$25,6,FALSE),1)</f>
        <v>2</v>
      </c>
      <c r="Y421" s="1">
        <f t="shared" si="30"/>
        <v>0</v>
      </c>
      <c r="Z421" s="1">
        <f t="shared" si="31"/>
        <v>0</v>
      </c>
      <c r="AA421" s="31">
        <f>IFERROR(VLOOKUP(C421,'eindex _tget pp '!$A$4:$G$615,7,FALSE),0)</f>
        <v>0.78123944300000003</v>
      </c>
      <c r="AB421" s="1">
        <f>VLOOKUP(A421,'ADM Details FY17'!$A$3:$AB$3515,28,FALSE)</f>
        <v>0</v>
      </c>
      <c r="AC421" s="1">
        <f t="shared" si="32"/>
        <v>0</v>
      </c>
      <c r="AD421" s="1">
        <f t="shared" si="33"/>
        <v>19.54</v>
      </c>
      <c r="AE421" s="1">
        <f t="shared" si="34"/>
        <v>488.5</v>
      </c>
    </row>
    <row r="422" spans="1:31" x14ac:dyDescent="0.25">
      <c r="A422" t="str">
        <f>B422&amp;"-"&amp;COUNTIF($B$3:B422,B422)</f>
        <v>236-268</v>
      </c>
      <c r="B422">
        <v>236</v>
      </c>
      <c r="C422" s="18">
        <f>VLOOKUP(A422,'ADM Details FY17'!$A$3:$D$3515,4,FALSE)</f>
        <v>45831</v>
      </c>
      <c r="D422" s="1">
        <f>VLOOKUP(A422,'ADM Details FY17'!$A$3:$E$3515,5,FALSE)</f>
        <v>3.22</v>
      </c>
      <c r="E422" s="1">
        <f>VLOOKUP(A422,'ADM Details FY17'!$A$3:$F$3515,6,FALSE)</f>
        <v>0</v>
      </c>
      <c r="F422" s="1">
        <f>VLOOKUP(A422,'ADM Details FY17'!$A$3:$G$3515,7,FALSE)</f>
        <v>0</v>
      </c>
      <c r="G422" s="1">
        <f>VLOOKUP(A422,'ADM Details FY17'!$A$3:$H$3515,8,FALSE)</f>
        <v>0</v>
      </c>
      <c r="H422" s="1">
        <f>VLOOKUP(A422,'ADM Details FY17'!$A$3:$I$3515,9,FALSE)</f>
        <v>0</v>
      </c>
      <c r="I422" s="1">
        <f>VLOOKUP(A422,'ADM Details FY17'!$A$3:$J$3517,10,FALSE)</f>
        <v>0</v>
      </c>
      <c r="J422" s="1">
        <f>VLOOKUP(A422,'ADM Details FY17'!$A$3:$K$3515,11,FALSE)</f>
        <v>0</v>
      </c>
      <c r="K422" s="1">
        <f>VLOOKUP(A422,'ADM Details FY17'!$A$3:$M$3515,13,FALSE)</f>
        <v>0.22</v>
      </c>
      <c r="L422" s="1">
        <f>VLOOKUP(A422,'ADM Details FY17'!$A$3:$O$3515,15,FALSE)</f>
        <v>0</v>
      </c>
      <c r="M422" s="1">
        <f>VLOOKUP(A422,'ADM Details FY17'!$A$3:$P$3515,16,FALSE)</f>
        <v>0</v>
      </c>
      <c r="N422" s="1">
        <f>VLOOKUP(A422,'ADM Details FY17'!$A$3:$Q$3515,17,FALSE)</f>
        <v>0</v>
      </c>
      <c r="O422" s="1">
        <f>VLOOKUP(A422,'ADM Details FY17'!$A$3:$S$3515,19,FALSE)</f>
        <v>0</v>
      </c>
      <c r="P422" s="1">
        <f>VLOOKUP(A422,'ADM Details FY17'!$A$3:$U$3515,21,FALSE)</f>
        <v>0</v>
      </c>
      <c r="Q422" s="1">
        <f>VLOOKUP(A422,'ADM Details FY17'!$A$3:$V$3515,22,FALSE)</f>
        <v>0</v>
      </c>
      <c r="R422" s="1">
        <f>VLOOKUP(A422,'ADM Details FY17'!$A$3:$W$3515,23,FALSE)</f>
        <v>0</v>
      </c>
      <c r="S422" s="1">
        <f>VLOOKUP(A422,'ADM Details FY17'!$A$3:$X$3515,24,FALSE)</f>
        <v>0</v>
      </c>
      <c r="T422" s="1">
        <f>VLOOKUP(A422,'ADM Details FY17'!$A$3:$Y$3515,25,FALSE)</f>
        <v>0.2</v>
      </c>
      <c r="U422" s="1">
        <f>VLOOKUP(A422,'ADM Details FY17'!$A$3:$AA$3515,27,FALSE)</f>
        <v>0</v>
      </c>
      <c r="V422" s="1">
        <f>IFERROR(VLOOKUP(C422,'eindex _tget pp '!$A$4:$E$615,5,FALSE),0)</f>
        <v>363.32324958123951</v>
      </c>
      <c r="W422" s="31">
        <f>IFERROR(VLOOKUP(C422,'eindex _tget pp '!$A$4:$F$615,6,FALSE),0)</f>
        <v>0.84521392470000001</v>
      </c>
      <c r="X422" s="4">
        <f>IFERROR(VLOOKUP(B422,'eschools 16'!$A$2:$F$25,6,FALSE),1)</f>
        <v>2</v>
      </c>
      <c r="Y422" s="1">
        <f t="shared" si="30"/>
        <v>0</v>
      </c>
      <c r="Z422" s="1">
        <f t="shared" si="31"/>
        <v>0</v>
      </c>
      <c r="AA422" s="31">
        <f>IFERROR(VLOOKUP(C422,'eindex _tget pp '!$A$4:$G$615,7,FALSE),0)</f>
        <v>0.46815435700000002</v>
      </c>
      <c r="AB422" s="1">
        <f>VLOOKUP(A422,'ADM Details FY17'!$A$3:$AB$3515,28,FALSE)</f>
        <v>0</v>
      </c>
      <c r="AC422" s="1">
        <f t="shared" si="32"/>
        <v>0</v>
      </c>
      <c r="AD422" s="1">
        <f t="shared" si="33"/>
        <v>3.22</v>
      </c>
      <c r="AE422" s="1">
        <f t="shared" si="34"/>
        <v>80.5</v>
      </c>
    </row>
    <row r="423" spans="1:31" x14ac:dyDescent="0.25">
      <c r="A423" t="str">
        <f>B423&amp;"-"&amp;COUNTIF($B$3:B423,B423)</f>
        <v>236-269</v>
      </c>
      <c r="B423">
        <v>236</v>
      </c>
      <c r="C423" s="18">
        <f>VLOOKUP(A423,'ADM Details FY17'!$A$3:$D$3515,4,FALSE)</f>
        <v>50211</v>
      </c>
      <c r="D423" s="1">
        <f>VLOOKUP(A423,'ADM Details FY17'!$A$3:$E$3515,5,FALSE)</f>
        <v>2.4700000000000002</v>
      </c>
      <c r="E423" s="1">
        <f>VLOOKUP(A423,'ADM Details FY17'!$A$3:$F$3515,6,FALSE)</f>
        <v>0</v>
      </c>
      <c r="F423" s="1">
        <f>VLOOKUP(A423,'ADM Details FY17'!$A$3:$G$3515,7,FALSE)</f>
        <v>0</v>
      </c>
      <c r="G423" s="1">
        <f>VLOOKUP(A423,'ADM Details FY17'!$A$3:$H$3515,8,FALSE)</f>
        <v>0</v>
      </c>
      <c r="H423" s="1">
        <f>VLOOKUP(A423,'ADM Details FY17'!$A$3:$I$3515,9,FALSE)</f>
        <v>0</v>
      </c>
      <c r="I423" s="1">
        <f>VLOOKUP(A423,'ADM Details FY17'!$A$3:$J$3517,10,FALSE)</f>
        <v>0</v>
      </c>
      <c r="J423" s="1">
        <f>VLOOKUP(A423,'ADM Details FY17'!$A$3:$K$3515,11,FALSE)</f>
        <v>0</v>
      </c>
      <c r="K423" s="1">
        <f>VLOOKUP(A423,'ADM Details FY17'!$A$3:$M$3515,13,FALSE)</f>
        <v>0.53</v>
      </c>
      <c r="L423" s="1">
        <f>VLOOKUP(A423,'ADM Details FY17'!$A$3:$O$3515,15,FALSE)</f>
        <v>0</v>
      </c>
      <c r="M423" s="1">
        <f>VLOOKUP(A423,'ADM Details FY17'!$A$3:$P$3515,16,FALSE)</f>
        <v>0</v>
      </c>
      <c r="N423" s="1">
        <f>VLOOKUP(A423,'ADM Details FY17'!$A$3:$Q$3515,17,FALSE)</f>
        <v>0</v>
      </c>
      <c r="O423" s="1">
        <f>VLOOKUP(A423,'ADM Details FY17'!$A$3:$S$3515,19,FALSE)</f>
        <v>0</v>
      </c>
      <c r="P423" s="1">
        <f>VLOOKUP(A423,'ADM Details FY17'!$A$3:$U$3515,21,FALSE)</f>
        <v>0</v>
      </c>
      <c r="Q423" s="1">
        <f>VLOOKUP(A423,'ADM Details FY17'!$A$3:$V$3515,22,FALSE)</f>
        <v>0</v>
      </c>
      <c r="R423" s="1">
        <f>VLOOKUP(A423,'ADM Details FY17'!$A$3:$W$3515,23,FALSE)</f>
        <v>0</v>
      </c>
      <c r="S423" s="1">
        <f>VLOOKUP(A423,'ADM Details FY17'!$A$3:$X$3515,24,FALSE)</f>
        <v>0</v>
      </c>
      <c r="T423" s="1">
        <f>VLOOKUP(A423,'ADM Details FY17'!$A$3:$Y$3515,25,FALSE)</f>
        <v>0</v>
      </c>
      <c r="U423" s="1">
        <f>VLOOKUP(A423,'ADM Details FY17'!$A$3:$AA$3515,27,FALSE)</f>
        <v>0</v>
      </c>
      <c r="V423" s="1">
        <f>IFERROR(VLOOKUP(C423,'eindex _tget pp '!$A$4:$E$615,5,FALSE),0)</f>
        <v>289.90295879071931</v>
      </c>
      <c r="W423" s="31">
        <f>IFERROR(VLOOKUP(C423,'eindex _tget pp '!$A$4:$F$615,6,FALSE),0)</f>
        <v>0.88677674289999997</v>
      </c>
      <c r="X423" s="4">
        <f>IFERROR(VLOOKUP(B423,'eschools 16'!$A$2:$F$25,6,FALSE),1)</f>
        <v>2</v>
      </c>
      <c r="Y423" s="1">
        <f t="shared" si="30"/>
        <v>0</v>
      </c>
      <c r="Z423" s="1">
        <f t="shared" si="31"/>
        <v>0</v>
      </c>
      <c r="AA423" s="31">
        <f>IFERROR(VLOOKUP(C423,'eindex _tget pp '!$A$4:$G$615,7,FALSE),0)</f>
        <v>0.50970422500000001</v>
      </c>
      <c r="AB423" s="1">
        <f>VLOOKUP(A423,'ADM Details FY17'!$A$3:$AB$3515,28,FALSE)</f>
        <v>0</v>
      </c>
      <c r="AC423" s="1">
        <f t="shared" si="32"/>
        <v>0</v>
      </c>
      <c r="AD423" s="1">
        <f t="shared" si="33"/>
        <v>2.4700000000000002</v>
      </c>
      <c r="AE423" s="1">
        <f t="shared" si="34"/>
        <v>61.750000000000007</v>
      </c>
    </row>
    <row r="424" spans="1:31" x14ac:dyDescent="0.25">
      <c r="A424" t="str">
        <f>B424&amp;"-"&amp;COUNTIF($B$3:B424,B424)</f>
        <v>236-270</v>
      </c>
      <c r="B424">
        <v>236</v>
      </c>
      <c r="C424" s="18">
        <f>VLOOKUP(A424,'ADM Details FY17'!$A$3:$D$3515,4,FALSE)</f>
        <v>46805</v>
      </c>
      <c r="D424" s="1">
        <f>VLOOKUP(A424,'ADM Details FY17'!$A$3:$E$3515,5,FALSE)</f>
        <v>2</v>
      </c>
      <c r="E424" s="1">
        <f>VLOOKUP(A424,'ADM Details FY17'!$A$3:$F$3515,6,FALSE)</f>
        <v>0</v>
      </c>
      <c r="F424" s="1">
        <f>VLOOKUP(A424,'ADM Details FY17'!$A$3:$G$3515,7,FALSE)</f>
        <v>2</v>
      </c>
      <c r="G424" s="1">
        <f>VLOOKUP(A424,'ADM Details FY17'!$A$3:$H$3515,8,FALSE)</f>
        <v>0</v>
      </c>
      <c r="H424" s="1">
        <f>VLOOKUP(A424,'ADM Details FY17'!$A$3:$I$3515,9,FALSE)</f>
        <v>0</v>
      </c>
      <c r="I424" s="1">
        <f>VLOOKUP(A424,'ADM Details FY17'!$A$3:$J$3517,10,FALSE)</f>
        <v>0</v>
      </c>
      <c r="J424" s="1">
        <f>VLOOKUP(A424,'ADM Details FY17'!$A$3:$K$3515,11,FALSE)</f>
        <v>0</v>
      </c>
      <c r="K424" s="1">
        <f>VLOOKUP(A424,'ADM Details FY17'!$A$3:$M$3515,13,FALSE)</f>
        <v>2</v>
      </c>
      <c r="L424" s="1">
        <f>VLOOKUP(A424,'ADM Details FY17'!$A$3:$O$3515,15,FALSE)</f>
        <v>0</v>
      </c>
      <c r="M424" s="1">
        <f>VLOOKUP(A424,'ADM Details FY17'!$A$3:$P$3515,16,FALSE)</f>
        <v>0</v>
      </c>
      <c r="N424" s="1">
        <f>VLOOKUP(A424,'ADM Details FY17'!$A$3:$Q$3515,17,FALSE)</f>
        <v>0</v>
      </c>
      <c r="O424" s="1">
        <f>VLOOKUP(A424,'ADM Details FY17'!$A$3:$S$3515,19,FALSE)</f>
        <v>0</v>
      </c>
      <c r="P424" s="1">
        <f>VLOOKUP(A424,'ADM Details FY17'!$A$3:$U$3515,21,FALSE)</f>
        <v>0</v>
      </c>
      <c r="Q424" s="1">
        <f>VLOOKUP(A424,'ADM Details FY17'!$A$3:$V$3515,22,FALSE)</f>
        <v>0</v>
      </c>
      <c r="R424" s="1">
        <f>VLOOKUP(A424,'ADM Details FY17'!$A$3:$W$3515,23,FALSE)</f>
        <v>0</v>
      </c>
      <c r="S424" s="1">
        <f>VLOOKUP(A424,'ADM Details FY17'!$A$3:$X$3515,24,FALSE)</f>
        <v>0</v>
      </c>
      <c r="T424" s="1">
        <f>VLOOKUP(A424,'ADM Details FY17'!$A$3:$Y$3515,25,FALSE)</f>
        <v>0</v>
      </c>
      <c r="U424" s="1">
        <f>VLOOKUP(A424,'ADM Details FY17'!$A$3:$AA$3515,27,FALSE)</f>
        <v>0</v>
      </c>
      <c r="V424" s="1">
        <f>IFERROR(VLOOKUP(C424,'eindex _tget pp '!$A$4:$E$615,5,FALSE),0)</f>
        <v>184.89960626026394</v>
      </c>
      <c r="W424" s="31">
        <f>IFERROR(VLOOKUP(C424,'eindex _tget pp '!$A$4:$F$615,6,FALSE),0)</f>
        <v>0.56585654880000003</v>
      </c>
      <c r="X424" s="4">
        <f>IFERROR(VLOOKUP(B424,'eschools 16'!$A$2:$F$25,6,FALSE),1)</f>
        <v>2</v>
      </c>
      <c r="Y424" s="1">
        <f t="shared" si="30"/>
        <v>0</v>
      </c>
      <c r="Z424" s="1">
        <f t="shared" si="31"/>
        <v>0</v>
      </c>
      <c r="AA424" s="31">
        <f>IFERROR(VLOOKUP(C424,'eindex _tget pp '!$A$4:$G$615,7,FALSE),0)</f>
        <v>0.426278665</v>
      </c>
      <c r="AB424" s="1">
        <f>VLOOKUP(A424,'ADM Details FY17'!$A$3:$AB$3515,28,FALSE)</f>
        <v>0</v>
      </c>
      <c r="AC424" s="1">
        <f t="shared" si="32"/>
        <v>0</v>
      </c>
      <c r="AD424" s="1">
        <f t="shared" si="33"/>
        <v>2</v>
      </c>
      <c r="AE424" s="1">
        <f t="shared" si="34"/>
        <v>50</v>
      </c>
    </row>
    <row r="425" spans="1:31" x14ac:dyDescent="0.25">
      <c r="A425" t="str">
        <f>B425&amp;"-"&amp;COUNTIF($B$3:B425,B425)</f>
        <v>236-271</v>
      </c>
      <c r="B425">
        <v>236</v>
      </c>
      <c r="C425" s="18">
        <f>VLOOKUP(A425,'ADM Details FY17'!$A$3:$D$3515,4,FALSE)</f>
        <v>44313</v>
      </c>
      <c r="D425" s="1">
        <f>VLOOKUP(A425,'ADM Details FY17'!$A$3:$E$3515,5,FALSE)</f>
        <v>3.97</v>
      </c>
      <c r="E425" s="1">
        <f>VLOOKUP(A425,'ADM Details FY17'!$A$3:$F$3515,6,FALSE)</f>
        <v>0</v>
      </c>
      <c r="F425" s="1">
        <f>VLOOKUP(A425,'ADM Details FY17'!$A$3:$G$3515,7,FALSE)</f>
        <v>0</v>
      </c>
      <c r="G425" s="1">
        <f>VLOOKUP(A425,'ADM Details FY17'!$A$3:$H$3515,8,FALSE)</f>
        <v>0</v>
      </c>
      <c r="H425" s="1">
        <f>VLOOKUP(A425,'ADM Details FY17'!$A$3:$I$3515,9,FALSE)</f>
        <v>0</v>
      </c>
      <c r="I425" s="1">
        <f>VLOOKUP(A425,'ADM Details FY17'!$A$3:$J$3517,10,FALSE)</f>
        <v>0</v>
      </c>
      <c r="J425" s="1">
        <f>VLOOKUP(A425,'ADM Details FY17'!$A$3:$K$3515,11,FALSE)</f>
        <v>0</v>
      </c>
      <c r="K425" s="1">
        <f>VLOOKUP(A425,'ADM Details FY17'!$A$3:$M$3515,13,FALSE)</f>
        <v>1.98</v>
      </c>
      <c r="L425" s="1">
        <f>VLOOKUP(A425,'ADM Details FY17'!$A$3:$O$3515,15,FALSE)</f>
        <v>0</v>
      </c>
      <c r="M425" s="1">
        <f>VLOOKUP(A425,'ADM Details FY17'!$A$3:$P$3515,16,FALSE)</f>
        <v>0</v>
      </c>
      <c r="N425" s="1">
        <f>VLOOKUP(A425,'ADM Details FY17'!$A$3:$Q$3515,17,FALSE)</f>
        <v>0</v>
      </c>
      <c r="O425" s="1">
        <f>VLOOKUP(A425,'ADM Details FY17'!$A$3:$S$3515,19,FALSE)</f>
        <v>0</v>
      </c>
      <c r="P425" s="1">
        <f>VLOOKUP(A425,'ADM Details FY17'!$A$3:$U$3515,21,FALSE)</f>
        <v>0</v>
      </c>
      <c r="Q425" s="1">
        <f>VLOOKUP(A425,'ADM Details FY17'!$A$3:$V$3515,22,FALSE)</f>
        <v>0</v>
      </c>
      <c r="R425" s="1">
        <f>VLOOKUP(A425,'ADM Details FY17'!$A$3:$W$3515,23,FALSE)</f>
        <v>0</v>
      </c>
      <c r="S425" s="1">
        <f>VLOOKUP(A425,'ADM Details FY17'!$A$3:$X$3515,24,FALSE)</f>
        <v>0</v>
      </c>
      <c r="T425" s="1">
        <f>VLOOKUP(A425,'ADM Details FY17'!$A$3:$Y$3515,25,FALSE)</f>
        <v>0</v>
      </c>
      <c r="U425" s="1">
        <f>VLOOKUP(A425,'ADM Details FY17'!$A$3:$AA$3515,27,FALSE)</f>
        <v>0</v>
      </c>
      <c r="V425" s="1">
        <f>IFERROR(VLOOKUP(C425,'eindex _tget pp '!$A$4:$E$615,5,FALSE),0)</f>
        <v>0</v>
      </c>
      <c r="W425" s="31">
        <f>IFERROR(VLOOKUP(C425,'eindex _tget pp '!$A$4:$F$615,6,FALSE),0)</f>
        <v>5.3797642299999997E-2</v>
      </c>
      <c r="X425" s="4">
        <f>IFERROR(VLOOKUP(B425,'eschools 16'!$A$2:$F$25,6,FALSE),1)</f>
        <v>2</v>
      </c>
      <c r="Y425" s="1">
        <f t="shared" si="30"/>
        <v>0</v>
      </c>
      <c r="Z425" s="1">
        <f t="shared" si="31"/>
        <v>0</v>
      </c>
      <c r="AA425" s="31">
        <f>IFERROR(VLOOKUP(C425,'eindex _tget pp '!$A$4:$G$615,7,FALSE),0)</f>
        <v>0.23930995399999999</v>
      </c>
      <c r="AB425" s="1">
        <f>VLOOKUP(A425,'ADM Details FY17'!$A$3:$AB$3515,28,FALSE)</f>
        <v>0</v>
      </c>
      <c r="AC425" s="1">
        <f t="shared" si="32"/>
        <v>0</v>
      </c>
      <c r="AD425" s="1">
        <f t="shared" si="33"/>
        <v>3.97</v>
      </c>
      <c r="AE425" s="1">
        <f t="shared" si="34"/>
        <v>99.25</v>
      </c>
    </row>
    <row r="426" spans="1:31" x14ac:dyDescent="0.25">
      <c r="A426" t="str">
        <f>B426&amp;"-"&amp;COUNTIF($B$3:B426,B426)</f>
        <v>236-272</v>
      </c>
      <c r="B426">
        <v>236</v>
      </c>
      <c r="C426" s="18">
        <f>VLOOKUP(A426,'ADM Details FY17'!$A$3:$D$3515,4,FALSE)</f>
        <v>44321</v>
      </c>
      <c r="D426" s="1">
        <f>VLOOKUP(A426,'ADM Details FY17'!$A$3:$E$3515,5,FALSE)</f>
        <v>4.03</v>
      </c>
      <c r="E426" s="1">
        <f>VLOOKUP(A426,'ADM Details FY17'!$A$3:$F$3515,6,FALSE)</f>
        <v>0</v>
      </c>
      <c r="F426" s="1">
        <f>VLOOKUP(A426,'ADM Details FY17'!$A$3:$G$3515,7,FALSE)</f>
        <v>0.95</v>
      </c>
      <c r="G426" s="1">
        <f>VLOOKUP(A426,'ADM Details FY17'!$A$3:$H$3515,8,FALSE)</f>
        <v>0</v>
      </c>
      <c r="H426" s="1">
        <f>VLOOKUP(A426,'ADM Details FY17'!$A$3:$I$3515,9,FALSE)</f>
        <v>0</v>
      </c>
      <c r="I426" s="1">
        <f>VLOOKUP(A426,'ADM Details FY17'!$A$3:$J$3517,10,FALSE)</f>
        <v>0</v>
      </c>
      <c r="J426" s="1">
        <f>VLOOKUP(A426,'ADM Details FY17'!$A$3:$K$3515,11,FALSE)</f>
        <v>0</v>
      </c>
      <c r="K426" s="1">
        <f>VLOOKUP(A426,'ADM Details FY17'!$A$3:$M$3515,13,FALSE)</f>
        <v>1.08</v>
      </c>
      <c r="L426" s="1">
        <f>VLOOKUP(A426,'ADM Details FY17'!$A$3:$O$3515,15,FALSE)</f>
        <v>0</v>
      </c>
      <c r="M426" s="1">
        <f>VLOOKUP(A426,'ADM Details FY17'!$A$3:$P$3515,16,FALSE)</f>
        <v>0</v>
      </c>
      <c r="N426" s="1">
        <f>VLOOKUP(A426,'ADM Details FY17'!$A$3:$Q$3515,17,FALSE)</f>
        <v>0</v>
      </c>
      <c r="O426" s="1">
        <f>VLOOKUP(A426,'ADM Details FY17'!$A$3:$S$3515,19,FALSE)</f>
        <v>0</v>
      </c>
      <c r="P426" s="1">
        <f>VLOOKUP(A426,'ADM Details FY17'!$A$3:$U$3515,21,FALSE)</f>
        <v>0</v>
      </c>
      <c r="Q426" s="1">
        <f>VLOOKUP(A426,'ADM Details FY17'!$A$3:$V$3515,22,FALSE)</f>
        <v>0</v>
      </c>
      <c r="R426" s="1">
        <f>VLOOKUP(A426,'ADM Details FY17'!$A$3:$W$3515,23,FALSE)</f>
        <v>0</v>
      </c>
      <c r="S426" s="1">
        <f>VLOOKUP(A426,'ADM Details FY17'!$A$3:$X$3515,24,FALSE)</f>
        <v>0</v>
      </c>
      <c r="T426" s="1">
        <f>VLOOKUP(A426,'ADM Details FY17'!$A$3:$Y$3515,25,FALSE)</f>
        <v>0</v>
      </c>
      <c r="U426" s="1">
        <f>VLOOKUP(A426,'ADM Details FY17'!$A$3:$AA$3515,27,FALSE)</f>
        <v>0</v>
      </c>
      <c r="V426" s="1">
        <f>IFERROR(VLOOKUP(C426,'eindex _tget pp '!$A$4:$E$615,5,FALSE),0)</f>
        <v>66.672622304181317</v>
      </c>
      <c r="W426" s="31">
        <f>IFERROR(VLOOKUP(C426,'eindex _tget pp '!$A$4:$F$615,6,FALSE),0)</f>
        <v>1.0722218955</v>
      </c>
      <c r="X426" s="4">
        <f>IFERROR(VLOOKUP(B426,'eschools 16'!$A$2:$F$25,6,FALSE),1)</f>
        <v>2</v>
      </c>
      <c r="Y426" s="1">
        <f t="shared" si="30"/>
        <v>0</v>
      </c>
      <c r="Z426" s="1">
        <f t="shared" si="31"/>
        <v>0</v>
      </c>
      <c r="AA426" s="31">
        <f>IFERROR(VLOOKUP(C426,'eindex _tget pp '!$A$4:$G$615,7,FALSE),0)</f>
        <v>0.40251422199999998</v>
      </c>
      <c r="AB426" s="1">
        <f>VLOOKUP(A426,'ADM Details FY17'!$A$3:$AB$3515,28,FALSE)</f>
        <v>0</v>
      </c>
      <c r="AC426" s="1">
        <f t="shared" si="32"/>
        <v>0</v>
      </c>
      <c r="AD426" s="1">
        <f t="shared" si="33"/>
        <v>4.03</v>
      </c>
      <c r="AE426" s="1">
        <f t="shared" si="34"/>
        <v>100.75</v>
      </c>
    </row>
    <row r="427" spans="1:31" x14ac:dyDescent="0.25">
      <c r="A427" t="str">
        <f>B427&amp;"-"&amp;COUNTIF($B$3:B427,B427)</f>
        <v>236-273</v>
      </c>
      <c r="B427">
        <v>236</v>
      </c>
      <c r="C427" s="18">
        <f>VLOOKUP(A427,'ADM Details FY17'!$A$3:$D$3515,4,FALSE)</f>
        <v>44339</v>
      </c>
      <c r="D427" s="1">
        <f>VLOOKUP(A427,'ADM Details FY17'!$A$3:$E$3515,5,FALSE)</f>
        <v>9.65</v>
      </c>
      <c r="E427" s="1">
        <f>VLOOKUP(A427,'ADM Details FY17'!$A$3:$F$3515,6,FALSE)</f>
        <v>0</v>
      </c>
      <c r="F427" s="1">
        <f>VLOOKUP(A427,'ADM Details FY17'!$A$3:$G$3515,7,FALSE)</f>
        <v>0.03</v>
      </c>
      <c r="G427" s="1">
        <f>VLOOKUP(A427,'ADM Details FY17'!$A$3:$H$3515,8,FALSE)</f>
        <v>0</v>
      </c>
      <c r="H427" s="1">
        <f>VLOOKUP(A427,'ADM Details FY17'!$A$3:$I$3515,9,FALSE)</f>
        <v>0</v>
      </c>
      <c r="I427" s="1">
        <f>VLOOKUP(A427,'ADM Details FY17'!$A$3:$J$3517,10,FALSE)</f>
        <v>0</v>
      </c>
      <c r="J427" s="1">
        <f>VLOOKUP(A427,'ADM Details FY17'!$A$3:$K$3515,11,FALSE)</f>
        <v>0</v>
      </c>
      <c r="K427" s="1">
        <f>VLOOKUP(A427,'ADM Details FY17'!$A$3:$M$3515,13,FALSE)</f>
        <v>3.62</v>
      </c>
      <c r="L427" s="1">
        <f>VLOOKUP(A427,'ADM Details FY17'!$A$3:$O$3515,15,FALSE)</f>
        <v>0</v>
      </c>
      <c r="M427" s="1">
        <f>VLOOKUP(A427,'ADM Details FY17'!$A$3:$P$3515,16,FALSE)</f>
        <v>0</v>
      </c>
      <c r="N427" s="1">
        <f>VLOOKUP(A427,'ADM Details FY17'!$A$3:$Q$3515,17,FALSE)</f>
        <v>0</v>
      </c>
      <c r="O427" s="1">
        <f>VLOOKUP(A427,'ADM Details FY17'!$A$3:$S$3515,19,FALSE)</f>
        <v>0</v>
      </c>
      <c r="P427" s="1">
        <f>VLOOKUP(A427,'ADM Details FY17'!$A$3:$U$3515,21,FALSE)</f>
        <v>0.02</v>
      </c>
      <c r="Q427" s="1">
        <f>VLOOKUP(A427,'ADM Details FY17'!$A$3:$V$3515,22,FALSE)</f>
        <v>0</v>
      </c>
      <c r="R427" s="1">
        <f>VLOOKUP(A427,'ADM Details FY17'!$A$3:$W$3515,23,FALSE)</f>
        <v>0</v>
      </c>
      <c r="S427" s="1">
        <f>VLOOKUP(A427,'ADM Details FY17'!$A$3:$X$3515,24,FALSE)</f>
        <v>0</v>
      </c>
      <c r="T427" s="1">
        <f>VLOOKUP(A427,'ADM Details FY17'!$A$3:$Y$3515,25,FALSE)</f>
        <v>0.19</v>
      </c>
      <c r="U427" s="1">
        <f>VLOOKUP(A427,'ADM Details FY17'!$A$3:$AA$3515,27,FALSE)</f>
        <v>0</v>
      </c>
      <c r="V427" s="1">
        <f>IFERROR(VLOOKUP(C427,'eindex _tget pp '!$A$4:$E$615,5,FALSE),0)</f>
        <v>1629.5136154616</v>
      </c>
      <c r="W427" s="31">
        <f>IFERROR(VLOOKUP(C427,'eindex _tget pp '!$A$4:$F$615,6,FALSE),0)</f>
        <v>3.5729060320000001</v>
      </c>
      <c r="X427" s="4">
        <f>IFERROR(VLOOKUP(B427,'eschools 16'!$A$2:$F$25,6,FALSE),1)</f>
        <v>2</v>
      </c>
      <c r="Y427" s="1">
        <f t="shared" si="30"/>
        <v>0</v>
      </c>
      <c r="Z427" s="1">
        <f t="shared" si="31"/>
        <v>0</v>
      </c>
      <c r="AA427" s="31">
        <f>IFERROR(VLOOKUP(C427,'eindex _tget pp '!$A$4:$G$615,7,FALSE),0)</f>
        <v>0.81499694199999995</v>
      </c>
      <c r="AB427" s="1">
        <f>VLOOKUP(A427,'ADM Details FY17'!$A$3:$AB$3515,28,FALSE)</f>
        <v>0</v>
      </c>
      <c r="AC427" s="1">
        <f t="shared" si="32"/>
        <v>0</v>
      </c>
      <c r="AD427" s="1">
        <f t="shared" si="33"/>
        <v>9.65</v>
      </c>
      <c r="AE427" s="1">
        <f t="shared" si="34"/>
        <v>241.25</v>
      </c>
    </row>
    <row r="428" spans="1:31" x14ac:dyDescent="0.25">
      <c r="A428" t="str">
        <f>B428&amp;"-"&amp;COUNTIF($B$3:B428,B428)</f>
        <v>236-274</v>
      </c>
      <c r="B428">
        <v>236</v>
      </c>
      <c r="C428" s="18">
        <f>VLOOKUP(A428,'ADM Details FY17'!$A$3:$D$3515,4,FALSE)</f>
        <v>49882</v>
      </c>
      <c r="D428" s="1">
        <f>VLOOKUP(A428,'ADM Details FY17'!$A$3:$E$3515,5,FALSE)</f>
        <v>2</v>
      </c>
      <c r="E428" s="1">
        <f>VLOOKUP(A428,'ADM Details FY17'!$A$3:$F$3515,6,FALSE)</f>
        <v>0</v>
      </c>
      <c r="F428" s="1">
        <f>VLOOKUP(A428,'ADM Details FY17'!$A$3:$G$3515,7,FALSE)</f>
        <v>0</v>
      </c>
      <c r="G428" s="1">
        <f>VLOOKUP(A428,'ADM Details FY17'!$A$3:$H$3515,8,FALSE)</f>
        <v>0</v>
      </c>
      <c r="H428" s="1">
        <f>VLOOKUP(A428,'ADM Details FY17'!$A$3:$I$3515,9,FALSE)</f>
        <v>0</v>
      </c>
      <c r="I428" s="1">
        <f>VLOOKUP(A428,'ADM Details FY17'!$A$3:$J$3517,10,FALSE)</f>
        <v>0</v>
      </c>
      <c r="J428" s="1">
        <f>VLOOKUP(A428,'ADM Details FY17'!$A$3:$K$3515,11,FALSE)</f>
        <v>0</v>
      </c>
      <c r="K428" s="1">
        <f>VLOOKUP(A428,'ADM Details FY17'!$A$3:$M$3515,13,FALSE)</f>
        <v>0</v>
      </c>
      <c r="L428" s="1">
        <f>VLOOKUP(A428,'ADM Details FY17'!$A$3:$O$3515,15,FALSE)</f>
        <v>0</v>
      </c>
      <c r="M428" s="1">
        <f>VLOOKUP(A428,'ADM Details FY17'!$A$3:$P$3515,16,FALSE)</f>
        <v>0</v>
      </c>
      <c r="N428" s="1">
        <f>VLOOKUP(A428,'ADM Details FY17'!$A$3:$Q$3515,17,FALSE)</f>
        <v>0</v>
      </c>
      <c r="O428" s="1">
        <f>VLOOKUP(A428,'ADM Details FY17'!$A$3:$S$3515,19,FALSE)</f>
        <v>0</v>
      </c>
      <c r="P428" s="1">
        <f>VLOOKUP(A428,'ADM Details FY17'!$A$3:$U$3515,21,FALSE)</f>
        <v>0</v>
      </c>
      <c r="Q428" s="1">
        <f>VLOOKUP(A428,'ADM Details FY17'!$A$3:$V$3515,22,FALSE)</f>
        <v>0</v>
      </c>
      <c r="R428" s="1">
        <f>VLOOKUP(A428,'ADM Details FY17'!$A$3:$W$3515,23,FALSE)</f>
        <v>0</v>
      </c>
      <c r="S428" s="1">
        <f>VLOOKUP(A428,'ADM Details FY17'!$A$3:$X$3515,24,FALSE)</f>
        <v>0</v>
      </c>
      <c r="T428" s="1">
        <f>VLOOKUP(A428,'ADM Details FY17'!$A$3:$Y$3515,25,FALSE)</f>
        <v>0</v>
      </c>
      <c r="U428" s="1">
        <f>VLOOKUP(A428,'ADM Details FY17'!$A$3:$AA$3515,27,FALSE)</f>
        <v>0</v>
      </c>
      <c r="V428" s="1">
        <f>IFERROR(VLOOKUP(C428,'eindex _tget pp '!$A$4:$E$615,5,FALSE),0)</f>
        <v>296.57822374158764</v>
      </c>
      <c r="W428" s="31">
        <f>IFERROR(VLOOKUP(C428,'eindex _tget pp '!$A$4:$F$615,6,FALSE),0)</f>
        <v>0.80135968300000004</v>
      </c>
      <c r="X428" s="4">
        <f>IFERROR(VLOOKUP(B428,'eschools 16'!$A$2:$F$25,6,FALSE),1)</f>
        <v>2</v>
      </c>
      <c r="Y428" s="1">
        <f t="shared" si="30"/>
        <v>0</v>
      </c>
      <c r="Z428" s="1">
        <f t="shared" si="31"/>
        <v>0</v>
      </c>
      <c r="AA428" s="31">
        <f>IFERROR(VLOOKUP(C428,'eindex _tget pp '!$A$4:$G$615,7,FALSE),0)</f>
        <v>0.47627330499999998</v>
      </c>
      <c r="AB428" s="1">
        <f>VLOOKUP(A428,'ADM Details FY17'!$A$3:$AB$3515,28,FALSE)</f>
        <v>0</v>
      </c>
      <c r="AC428" s="1">
        <f t="shared" si="32"/>
        <v>0</v>
      </c>
      <c r="AD428" s="1">
        <f t="shared" si="33"/>
        <v>2</v>
      </c>
      <c r="AE428" s="1">
        <f t="shared" si="34"/>
        <v>50</v>
      </c>
    </row>
    <row r="429" spans="1:31" x14ac:dyDescent="0.25">
      <c r="A429" t="str">
        <f>B429&amp;"-"&amp;COUNTIF($B$3:B429,B429)</f>
        <v>236-275</v>
      </c>
      <c r="B429">
        <v>236</v>
      </c>
      <c r="C429" s="18">
        <f>VLOOKUP(A429,'ADM Details FY17'!$A$3:$D$3515,4,FALSE)</f>
        <v>44347</v>
      </c>
      <c r="D429" s="1">
        <f>VLOOKUP(A429,'ADM Details FY17'!$A$3:$E$3515,5,FALSE)</f>
        <v>3.5</v>
      </c>
      <c r="E429" s="1">
        <f>VLOOKUP(A429,'ADM Details FY17'!$A$3:$F$3515,6,FALSE)</f>
        <v>0</v>
      </c>
      <c r="F429" s="1">
        <f>VLOOKUP(A429,'ADM Details FY17'!$A$3:$G$3515,7,FALSE)</f>
        <v>0.37</v>
      </c>
      <c r="G429" s="1">
        <f>VLOOKUP(A429,'ADM Details FY17'!$A$3:$H$3515,8,FALSE)</f>
        <v>0</v>
      </c>
      <c r="H429" s="1">
        <f>VLOOKUP(A429,'ADM Details FY17'!$A$3:$I$3515,9,FALSE)</f>
        <v>0</v>
      </c>
      <c r="I429" s="1">
        <f>VLOOKUP(A429,'ADM Details FY17'!$A$3:$J$3517,10,FALSE)</f>
        <v>0</v>
      </c>
      <c r="J429" s="1">
        <f>VLOOKUP(A429,'ADM Details FY17'!$A$3:$K$3515,11,FALSE)</f>
        <v>0</v>
      </c>
      <c r="K429" s="1">
        <f>VLOOKUP(A429,'ADM Details FY17'!$A$3:$M$3515,13,FALSE)</f>
        <v>2.5</v>
      </c>
      <c r="L429" s="1">
        <f>VLOOKUP(A429,'ADM Details FY17'!$A$3:$O$3515,15,FALSE)</f>
        <v>0</v>
      </c>
      <c r="M429" s="1">
        <f>VLOOKUP(A429,'ADM Details FY17'!$A$3:$P$3515,16,FALSE)</f>
        <v>0</v>
      </c>
      <c r="N429" s="1">
        <f>VLOOKUP(A429,'ADM Details FY17'!$A$3:$Q$3515,17,FALSE)</f>
        <v>0</v>
      </c>
      <c r="O429" s="1">
        <f>VLOOKUP(A429,'ADM Details FY17'!$A$3:$S$3515,19,FALSE)</f>
        <v>0</v>
      </c>
      <c r="P429" s="1">
        <f>VLOOKUP(A429,'ADM Details FY17'!$A$3:$U$3515,21,FALSE)</f>
        <v>0</v>
      </c>
      <c r="Q429" s="1">
        <f>VLOOKUP(A429,'ADM Details FY17'!$A$3:$V$3515,22,FALSE)</f>
        <v>0</v>
      </c>
      <c r="R429" s="1">
        <f>VLOOKUP(A429,'ADM Details FY17'!$A$3:$W$3515,23,FALSE)</f>
        <v>0</v>
      </c>
      <c r="S429" s="1">
        <f>VLOOKUP(A429,'ADM Details FY17'!$A$3:$X$3515,24,FALSE)</f>
        <v>0</v>
      </c>
      <c r="T429" s="1">
        <f>VLOOKUP(A429,'ADM Details FY17'!$A$3:$Y$3515,25,FALSE)</f>
        <v>0</v>
      </c>
      <c r="U429" s="1">
        <f>VLOOKUP(A429,'ADM Details FY17'!$A$3:$AA$3515,27,FALSE)</f>
        <v>0</v>
      </c>
      <c r="V429" s="1">
        <f>IFERROR(VLOOKUP(C429,'eindex _tget pp '!$A$4:$E$615,5,FALSE),0)</f>
        <v>692.46941250449163</v>
      </c>
      <c r="W429" s="31">
        <f>IFERROR(VLOOKUP(C429,'eindex _tget pp '!$A$4:$F$615,6,FALSE),0)</f>
        <v>1.2873556423000001</v>
      </c>
      <c r="X429" s="4">
        <f>IFERROR(VLOOKUP(B429,'eschools 16'!$A$2:$F$25,6,FALSE),1)</f>
        <v>2</v>
      </c>
      <c r="Y429" s="1">
        <f t="shared" si="30"/>
        <v>0</v>
      </c>
      <c r="Z429" s="1">
        <f t="shared" si="31"/>
        <v>0</v>
      </c>
      <c r="AA429" s="31">
        <f>IFERROR(VLOOKUP(C429,'eindex _tget pp '!$A$4:$G$615,7,FALSE),0)</f>
        <v>0.70867025699999997</v>
      </c>
      <c r="AB429" s="1">
        <f>VLOOKUP(A429,'ADM Details FY17'!$A$3:$AB$3515,28,FALSE)</f>
        <v>0</v>
      </c>
      <c r="AC429" s="1">
        <f t="shared" si="32"/>
        <v>0</v>
      </c>
      <c r="AD429" s="1">
        <f t="shared" si="33"/>
        <v>3.5</v>
      </c>
      <c r="AE429" s="1">
        <f t="shared" si="34"/>
        <v>87.5</v>
      </c>
    </row>
    <row r="430" spans="1:31" x14ac:dyDescent="0.25">
      <c r="A430" t="str">
        <f>B430&amp;"-"&amp;COUNTIF($B$3:B430,B430)</f>
        <v>236-276</v>
      </c>
      <c r="B430">
        <v>236</v>
      </c>
      <c r="C430" s="18">
        <f>VLOOKUP(A430,'ADM Details FY17'!$A$3:$D$3515,4,FALSE)</f>
        <v>45476</v>
      </c>
      <c r="D430" s="1">
        <f>VLOOKUP(A430,'ADM Details FY17'!$A$3:$E$3515,5,FALSE)</f>
        <v>15.47</v>
      </c>
      <c r="E430" s="1">
        <f>VLOOKUP(A430,'ADM Details FY17'!$A$3:$F$3515,6,FALSE)</f>
        <v>0</v>
      </c>
      <c r="F430" s="1">
        <f>VLOOKUP(A430,'ADM Details FY17'!$A$3:$G$3515,7,FALSE)</f>
        <v>7.0000000000000007E-2</v>
      </c>
      <c r="G430" s="1">
        <f>VLOOKUP(A430,'ADM Details FY17'!$A$3:$H$3515,8,FALSE)</f>
        <v>0</v>
      </c>
      <c r="H430" s="1">
        <f>VLOOKUP(A430,'ADM Details FY17'!$A$3:$I$3515,9,FALSE)</f>
        <v>0</v>
      </c>
      <c r="I430" s="1">
        <f>VLOOKUP(A430,'ADM Details FY17'!$A$3:$J$3517,10,FALSE)</f>
        <v>0</v>
      </c>
      <c r="J430" s="1">
        <f>VLOOKUP(A430,'ADM Details FY17'!$A$3:$K$3515,11,FALSE)</f>
        <v>1</v>
      </c>
      <c r="K430" s="1">
        <f>VLOOKUP(A430,'ADM Details FY17'!$A$3:$M$3515,13,FALSE)</f>
        <v>7.06</v>
      </c>
      <c r="L430" s="1">
        <f>VLOOKUP(A430,'ADM Details FY17'!$A$3:$O$3515,15,FALSE)</f>
        <v>0</v>
      </c>
      <c r="M430" s="1">
        <f>VLOOKUP(A430,'ADM Details FY17'!$A$3:$P$3515,16,FALSE)</f>
        <v>0</v>
      </c>
      <c r="N430" s="1">
        <f>VLOOKUP(A430,'ADM Details FY17'!$A$3:$Q$3515,17,FALSE)</f>
        <v>0</v>
      </c>
      <c r="O430" s="1">
        <f>VLOOKUP(A430,'ADM Details FY17'!$A$3:$S$3515,19,FALSE)</f>
        <v>0</v>
      </c>
      <c r="P430" s="1">
        <f>VLOOKUP(A430,'ADM Details FY17'!$A$3:$U$3515,21,FALSE)</f>
        <v>7.0000000000000007E-2</v>
      </c>
      <c r="Q430" s="1">
        <f>VLOOKUP(A430,'ADM Details FY17'!$A$3:$V$3515,22,FALSE)</f>
        <v>0</v>
      </c>
      <c r="R430" s="1">
        <f>VLOOKUP(A430,'ADM Details FY17'!$A$3:$W$3515,23,FALSE)</f>
        <v>0</v>
      </c>
      <c r="S430" s="1">
        <f>VLOOKUP(A430,'ADM Details FY17'!$A$3:$X$3515,24,FALSE)</f>
        <v>0</v>
      </c>
      <c r="T430" s="1">
        <f>VLOOKUP(A430,'ADM Details FY17'!$A$3:$Y$3515,25,FALSE)</f>
        <v>0.3</v>
      </c>
      <c r="U430" s="1">
        <f>VLOOKUP(A430,'ADM Details FY17'!$A$3:$AA$3515,27,FALSE)</f>
        <v>0</v>
      </c>
      <c r="V430" s="1">
        <f>IFERROR(VLOOKUP(C430,'eindex _tget pp '!$A$4:$E$615,5,FALSE),0)</f>
        <v>408.33117339325418</v>
      </c>
      <c r="W430" s="31">
        <f>IFERROR(VLOOKUP(C430,'eindex _tget pp '!$A$4:$F$615,6,FALSE),0)</f>
        <v>0.2709221322</v>
      </c>
      <c r="X430" s="4">
        <f>IFERROR(VLOOKUP(B430,'eschools 16'!$A$2:$F$25,6,FALSE),1)</f>
        <v>2</v>
      </c>
      <c r="Y430" s="1">
        <f t="shared" si="30"/>
        <v>0</v>
      </c>
      <c r="Z430" s="1">
        <f t="shared" si="31"/>
        <v>0</v>
      </c>
      <c r="AA430" s="31">
        <f>IFERROR(VLOOKUP(C430,'eindex _tget pp '!$A$4:$G$615,7,FALSE),0)</f>
        <v>0.48444025899999998</v>
      </c>
      <c r="AB430" s="1">
        <f>VLOOKUP(A430,'ADM Details FY17'!$A$3:$AB$3515,28,FALSE)</f>
        <v>0</v>
      </c>
      <c r="AC430" s="1">
        <f t="shared" si="32"/>
        <v>0</v>
      </c>
      <c r="AD430" s="1">
        <f t="shared" si="33"/>
        <v>15.47</v>
      </c>
      <c r="AE430" s="1">
        <f t="shared" si="34"/>
        <v>386.75</v>
      </c>
    </row>
    <row r="431" spans="1:31" x14ac:dyDescent="0.25">
      <c r="A431" t="str">
        <f>B431&amp;"-"&amp;COUNTIF($B$3:B431,B431)</f>
        <v>236-277</v>
      </c>
      <c r="B431">
        <v>236</v>
      </c>
      <c r="C431" s="18">
        <f>VLOOKUP(A431,'ADM Details FY17'!$A$3:$D$3515,4,FALSE)</f>
        <v>50450</v>
      </c>
      <c r="D431" s="1">
        <f>VLOOKUP(A431,'ADM Details FY17'!$A$3:$E$3515,5,FALSE)</f>
        <v>16.41</v>
      </c>
      <c r="E431" s="1">
        <f>VLOOKUP(A431,'ADM Details FY17'!$A$3:$F$3515,6,FALSE)</f>
        <v>0</v>
      </c>
      <c r="F431" s="1">
        <f>VLOOKUP(A431,'ADM Details FY17'!$A$3:$G$3515,7,FALSE)</f>
        <v>1</v>
      </c>
      <c r="G431" s="1">
        <f>VLOOKUP(A431,'ADM Details FY17'!$A$3:$H$3515,8,FALSE)</f>
        <v>0.13</v>
      </c>
      <c r="H431" s="1">
        <f>VLOOKUP(A431,'ADM Details FY17'!$A$3:$I$3515,9,FALSE)</f>
        <v>0</v>
      </c>
      <c r="I431" s="1">
        <f>VLOOKUP(A431,'ADM Details FY17'!$A$3:$J$3517,10,FALSE)</f>
        <v>0</v>
      </c>
      <c r="J431" s="1">
        <f>VLOOKUP(A431,'ADM Details FY17'!$A$3:$K$3515,11,FALSE)</f>
        <v>0</v>
      </c>
      <c r="K431" s="1">
        <f>VLOOKUP(A431,'ADM Details FY17'!$A$3:$M$3515,13,FALSE)</f>
        <v>0.43</v>
      </c>
      <c r="L431" s="1">
        <f>VLOOKUP(A431,'ADM Details FY17'!$A$3:$O$3515,15,FALSE)</f>
        <v>0</v>
      </c>
      <c r="M431" s="1">
        <f>VLOOKUP(A431,'ADM Details FY17'!$A$3:$P$3515,16,FALSE)</f>
        <v>0</v>
      </c>
      <c r="N431" s="1">
        <f>VLOOKUP(A431,'ADM Details FY17'!$A$3:$Q$3515,17,FALSE)</f>
        <v>0</v>
      </c>
      <c r="O431" s="1">
        <f>VLOOKUP(A431,'ADM Details FY17'!$A$3:$S$3515,19,FALSE)</f>
        <v>0</v>
      </c>
      <c r="P431" s="1">
        <f>VLOOKUP(A431,'ADM Details FY17'!$A$3:$U$3515,21,FALSE)</f>
        <v>0.13</v>
      </c>
      <c r="Q431" s="1">
        <f>VLOOKUP(A431,'ADM Details FY17'!$A$3:$V$3515,22,FALSE)</f>
        <v>0</v>
      </c>
      <c r="R431" s="1">
        <f>VLOOKUP(A431,'ADM Details FY17'!$A$3:$W$3515,23,FALSE)</f>
        <v>0</v>
      </c>
      <c r="S431" s="1">
        <f>VLOOKUP(A431,'ADM Details FY17'!$A$3:$X$3515,24,FALSE)</f>
        <v>0</v>
      </c>
      <c r="T431" s="1">
        <f>VLOOKUP(A431,'ADM Details FY17'!$A$3:$Y$3515,25,FALSE)</f>
        <v>0.12</v>
      </c>
      <c r="U431" s="1">
        <f>VLOOKUP(A431,'ADM Details FY17'!$A$3:$AA$3515,27,FALSE)</f>
        <v>0</v>
      </c>
      <c r="V431" s="1">
        <f>IFERROR(VLOOKUP(C431,'eindex _tget pp '!$A$4:$E$615,5,FALSE),0)</f>
        <v>48.843743505922596</v>
      </c>
      <c r="W431" s="31">
        <f>IFERROR(VLOOKUP(C431,'eindex _tget pp '!$A$4:$F$615,6,FALSE),0)</f>
        <v>3.0501903699999999E-2</v>
      </c>
      <c r="X431" s="4">
        <f>IFERROR(VLOOKUP(B431,'eschools 16'!$A$2:$F$25,6,FALSE),1)</f>
        <v>2</v>
      </c>
      <c r="Y431" s="1">
        <f t="shared" si="30"/>
        <v>0</v>
      </c>
      <c r="Z431" s="1">
        <f t="shared" si="31"/>
        <v>0</v>
      </c>
      <c r="AA431" s="31">
        <f>IFERROR(VLOOKUP(C431,'eindex _tget pp '!$A$4:$G$615,7,FALSE),0)</f>
        <v>0.42383610599999999</v>
      </c>
      <c r="AB431" s="1">
        <f>VLOOKUP(A431,'ADM Details FY17'!$A$3:$AB$3515,28,FALSE)</f>
        <v>0</v>
      </c>
      <c r="AC431" s="1">
        <f t="shared" si="32"/>
        <v>0</v>
      </c>
      <c r="AD431" s="1">
        <f t="shared" si="33"/>
        <v>16.41</v>
      </c>
      <c r="AE431" s="1">
        <f t="shared" si="34"/>
        <v>410.25</v>
      </c>
    </row>
    <row r="432" spans="1:31" x14ac:dyDescent="0.25">
      <c r="A432" t="str">
        <f>B432&amp;"-"&amp;COUNTIF($B$3:B432,B432)</f>
        <v>236-278</v>
      </c>
      <c r="B432">
        <v>236</v>
      </c>
      <c r="C432" s="18">
        <f>VLOOKUP(A432,'ADM Details FY17'!$A$3:$D$3515,4,FALSE)</f>
        <v>44354</v>
      </c>
      <c r="D432" s="1">
        <f>VLOOKUP(A432,'ADM Details FY17'!$A$3:$E$3515,5,FALSE)</f>
        <v>4.82</v>
      </c>
      <c r="E432" s="1">
        <f>VLOOKUP(A432,'ADM Details FY17'!$A$3:$F$3515,6,FALSE)</f>
        <v>0</v>
      </c>
      <c r="F432" s="1">
        <f>VLOOKUP(A432,'ADM Details FY17'!$A$3:$G$3515,7,FALSE)</f>
        <v>0.08</v>
      </c>
      <c r="G432" s="1">
        <f>VLOOKUP(A432,'ADM Details FY17'!$A$3:$H$3515,8,FALSE)</f>
        <v>0</v>
      </c>
      <c r="H432" s="1">
        <f>VLOOKUP(A432,'ADM Details FY17'!$A$3:$I$3515,9,FALSE)</f>
        <v>0</v>
      </c>
      <c r="I432" s="1">
        <f>VLOOKUP(A432,'ADM Details FY17'!$A$3:$J$3517,10,FALSE)</f>
        <v>0</v>
      </c>
      <c r="J432" s="1">
        <f>VLOOKUP(A432,'ADM Details FY17'!$A$3:$K$3515,11,FALSE)</f>
        <v>0</v>
      </c>
      <c r="K432" s="1">
        <f>VLOOKUP(A432,'ADM Details FY17'!$A$3:$M$3515,13,FALSE)</f>
        <v>1.51</v>
      </c>
      <c r="L432" s="1">
        <f>VLOOKUP(A432,'ADM Details FY17'!$A$3:$O$3515,15,FALSE)</f>
        <v>0</v>
      </c>
      <c r="M432" s="1">
        <f>VLOOKUP(A432,'ADM Details FY17'!$A$3:$P$3515,16,FALSE)</f>
        <v>0</v>
      </c>
      <c r="N432" s="1">
        <f>VLOOKUP(A432,'ADM Details FY17'!$A$3:$Q$3515,17,FALSE)</f>
        <v>0</v>
      </c>
      <c r="O432" s="1">
        <f>VLOOKUP(A432,'ADM Details FY17'!$A$3:$S$3515,19,FALSE)</f>
        <v>0</v>
      </c>
      <c r="P432" s="1">
        <f>VLOOKUP(A432,'ADM Details FY17'!$A$3:$U$3515,21,FALSE)</f>
        <v>0.26</v>
      </c>
      <c r="Q432" s="1">
        <f>VLOOKUP(A432,'ADM Details FY17'!$A$3:$V$3515,22,FALSE)</f>
        <v>0</v>
      </c>
      <c r="R432" s="1">
        <f>VLOOKUP(A432,'ADM Details FY17'!$A$3:$W$3515,23,FALSE)</f>
        <v>0</v>
      </c>
      <c r="S432" s="1">
        <f>VLOOKUP(A432,'ADM Details FY17'!$A$3:$X$3515,24,FALSE)</f>
        <v>0</v>
      </c>
      <c r="T432" s="1">
        <f>VLOOKUP(A432,'ADM Details FY17'!$A$3:$Y$3515,25,FALSE)</f>
        <v>0.2</v>
      </c>
      <c r="U432" s="1">
        <f>VLOOKUP(A432,'ADM Details FY17'!$A$3:$AA$3515,27,FALSE)</f>
        <v>0</v>
      </c>
      <c r="V432" s="1">
        <f>IFERROR(VLOOKUP(C432,'eindex _tget pp '!$A$4:$E$615,5,FALSE),0)</f>
        <v>874.50014570635483</v>
      </c>
      <c r="W432" s="31">
        <f>IFERROR(VLOOKUP(C432,'eindex _tget pp '!$A$4:$F$615,6,FALSE),0)</f>
        <v>4.1427509063999999</v>
      </c>
      <c r="X432" s="4">
        <f>IFERROR(VLOOKUP(B432,'eschools 16'!$A$2:$F$25,6,FALSE),1)</f>
        <v>2</v>
      </c>
      <c r="Y432" s="1">
        <f t="shared" si="30"/>
        <v>0</v>
      </c>
      <c r="Z432" s="1">
        <f t="shared" si="31"/>
        <v>0</v>
      </c>
      <c r="AA432" s="31">
        <f>IFERROR(VLOOKUP(C432,'eindex _tget pp '!$A$4:$G$615,7,FALSE),0)</f>
        <v>0.69234221500000004</v>
      </c>
      <c r="AB432" s="1">
        <f>VLOOKUP(A432,'ADM Details FY17'!$A$3:$AB$3515,28,FALSE)</f>
        <v>0</v>
      </c>
      <c r="AC432" s="1">
        <f t="shared" si="32"/>
        <v>0</v>
      </c>
      <c r="AD432" s="1">
        <f t="shared" si="33"/>
        <v>4.82</v>
      </c>
      <c r="AE432" s="1">
        <f t="shared" si="34"/>
        <v>120.5</v>
      </c>
    </row>
    <row r="433" spans="1:31" x14ac:dyDescent="0.25">
      <c r="A433" t="str">
        <f>B433&amp;"-"&amp;COUNTIF($B$3:B433,B433)</f>
        <v>236-279</v>
      </c>
      <c r="B433">
        <v>236</v>
      </c>
      <c r="C433" s="18">
        <f>VLOOKUP(A433,'ADM Details FY17'!$A$3:$D$3515,4,FALSE)</f>
        <v>50153</v>
      </c>
      <c r="D433" s="1">
        <f>VLOOKUP(A433,'ADM Details FY17'!$A$3:$E$3515,5,FALSE)</f>
        <v>3</v>
      </c>
      <c r="E433" s="1">
        <f>VLOOKUP(A433,'ADM Details FY17'!$A$3:$F$3515,6,FALSE)</f>
        <v>0</v>
      </c>
      <c r="F433" s="1">
        <f>VLOOKUP(A433,'ADM Details FY17'!$A$3:$G$3515,7,FALSE)</f>
        <v>0</v>
      </c>
      <c r="G433" s="1">
        <f>VLOOKUP(A433,'ADM Details FY17'!$A$3:$H$3515,8,FALSE)</f>
        <v>0</v>
      </c>
      <c r="H433" s="1">
        <f>VLOOKUP(A433,'ADM Details FY17'!$A$3:$I$3515,9,FALSE)</f>
        <v>0</v>
      </c>
      <c r="I433" s="1">
        <f>VLOOKUP(A433,'ADM Details FY17'!$A$3:$J$3517,10,FALSE)</f>
        <v>0</v>
      </c>
      <c r="J433" s="1">
        <f>VLOOKUP(A433,'ADM Details FY17'!$A$3:$K$3515,11,FALSE)</f>
        <v>0</v>
      </c>
      <c r="K433" s="1">
        <f>VLOOKUP(A433,'ADM Details FY17'!$A$3:$M$3515,13,FALSE)</f>
        <v>2</v>
      </c>
      <c r="L433" s="1">
        <f>VLOOKUP(A433,'ADM Details FY17'!$A$3:$O$3515,15,FALSE)</f>
        <v>0</v>
      </c>
      <c r="M433" s="1">
        <f>VLOOKUP(A433,'ADM Details FY17'!$A$3:$P$3515,16,FALSE)</f>
        <v>0</v>
      </c>
      <c r="N433" s="1">
        <f>VLOOKUP(A433,'ADM Details FY17'!$A$3:$Q$3515,17,FALSE)</f>
        <v>0</v>
      </c>
      <c r="O433" s="1">
        <f>VLOOKUP(A433,'ADM Details FY17'!$A$3:$S$3515,19,FALSE)</f>
        <v>0</v>
      </c>
      <c r="P433" s="1">
        <f>VLOOKUP(A433,'ADM Details FY17'!$A$3:$U$3515,21,FALSE)</f>
        <v>0</v>
      </c>
      <c r="Q433" s="1">
        <f>VLOOKUP(A433,'ADM Details FY17'!$A$3:$V$3515,22,FALSE)</f>
        <v>0</v>
      </c>
      <c r="R433" s="1">
        <f>VLOOKUP(A433,'ADM Details FY17'!$A$3:$W$3515,23,FALSE)</f>
        <v>0</v>
      </c>
      <c r="S433" s="1">
        <f>VLOOKUP(A433,'ADM Details FY17'!$A$3:$X$3515,24,FALSE)</f>
        <v>0</v>
      </c>
      <c r="T433" s="1">
        <f>VLOOKUP(A433,'ADM Details FY17'!$A$3:$Y$3515,25,FALSE)</f>
        <v>0</v>
      </c>
      <c r="U433" s="1">
        <f>VLOOKUP(A433,'ADM Details FY17'!$A$3:$AA$3515,27,FALSE)</f>
        <v>0</v>
      </c>
      <c r="V433" s="1">
        <f>IFERROR(VLOOKUP(C433,'eindex _tget pp '!$A$4:$E$615,5,FALSE),0)</f>
        <v>0</v>
      </c>
      <c r="W433" s="31">
        <f>IFERROR(VLOOKUP(C433,'eindex _tget pp '!$A$4:$F$615,6,FALSE),0)</f>
        <v>0.50996426630000002</v>
      </c>
      <c r="X433" s="4">
        <f>IFERROR(VLOOKUP(B433,'eschools 16'!$A$2:$F$25,6,FALSE),1)</f>
        <v>2</v>
      </c>
      <c r="Y433" s="1">
        <f t="shared" si="30"/>
        <v>0</v>
      </c>
      <c r="Z433" s="1">
        <f t="shared" si="31"/>
        <v>0</v>
      </c>
      <c r="AA433" s="31">
        <f>IFERROR(VLOOKUP(C433,'eindex _tget pp '!$A$4:$G$615,7,FALSE),0)</f>
        <v>0.29255151000000001</v>
      </c>
      <c r="AB433" s="1">
        <f>VLOOKUP(A433,'ADM Details FY17'!$A$3:$AB$3515,28,FALSE)</f>
        <v>0</v>
      </c>
      <c r="AC433" s="1">
        <f t="shared" si="32"/>
        <v>0</v>
      </c>
      <c r="AD433" s="1">
        <f t="shared" si="33"/>
        <v>3</v>
      </c>
      <c r="AE433" s="1">
        <f t="shared" si="34"/>
        <v>75</v>
      </c>
    </row>
    <row r="434" spans="1:31" x14ac:dyDescent="0.25">
      <c r="A434" t="str">
        <f>B434&amp;"-"&amp;COUNTIF($B$3:B434,B434)</f>
        <v>236-280</v>
      </c>
      <c r="B434">
        <v>236</v>
      </c>
      <c r="C434" s="18">
        <f>VLOOKUP(A434,'ADM Details FY17'!$A$3:$D$3515,4,FALSE)</f>
        <v>44370</v>
      </c>
      <c r="D434" s="1">
        <f>VLOOKUP(A434,'ADM Details FY17'!$A$3:$E$3515,5,FALSE)</f>
        <v>4.97</v>
      </c>
      <c r="E434" s="1">
        <f>VLOOKUP(A434,'ADM Details FY17'!$A$3:$F$3515,6,FALSE)</f>
        <v>0</v>
      </c>
      <c r="F434" s="1">
        <f>VLOOKUP(A434,'ADM Details FY17'!$A$3:$G$3515,7,FALSE)</f>
        <v>0</v>
      </c>
      <c r="G434" s="1">
        <f>VLOOKUP(A434,'ADM Details FY17'!$A$3:$H$3515,8,FALSE)</f>
        <v>0</v>
      </c>
      <c r="H434" s="1">
        <f>VLOOKUP(A434,'ADM Details FY17'!$A$3:$I$3515,9,FALSE)</f>
        <v>0</v>
      </c>
      <c r="I434" s="1">
        <f>VLOOKUP(A434,'ADM Details FY17'!$A$3:$J$3517,10,FALSE)</f>
        <v>0</v>
      </c>
      <c r="J434" s="1">
        <f>VLOOKUP(A434,'ADM Details FY17'!$A$3:$K$3515,11,FALSE)</f>
        <v>0</v>
      </c>
      <c r="K434" s="1">
        <f>VLOOKUP(A434,'ADM Details FY17'!$A$3:$M$3515,13,FALSE)</f>
        <v>0</v>
      </c>
      <c r="L434" s="1">
        <f>VLOOKUP(A434,'ADM Details FY17'!$A$3:$O$3515,15,FALSE)</f>
        <v>0</v>
      </c>
      <c r="M434" s="1">
        <f>VLOOKUP(A434,'ADM Details FY17'!$A$3:$P$3515,16,FALSE)</f>
        <v>0</v>
      </c>
      <c r="N434" s="1">
        <f>VLOOKUP(A434,'ADM Details FY17'!$A$3:$Q$3515,17,FALSE)</f>
        <v>0</v>
      </c>
      <c r="O434" s="1">
        <f>VLOOKUP(A434,'ADM Details FY17'!$A$3:$S$3515,19,FALSE)</f>
        <v>0</v>
      </c>
      <c r="P434" s="1">
        <f>VLOOKUP(A434,'ADM Details FY17'!$A$3:$U$3515,21,FALSE)</f>
        <v>0</v>
      </c>
      <c r="Q434" s="1">
        <f>VLOOKUP(A434,'ADM Details FY17'!$A$3:$V$3515,22,FALSE)</f>
        <v>0</v>
      </c>
      <c r="R434" s="1">
        <f>VLOOKUP(A434,'ADM Details FY17'!$A$3:$W$3515,23,FALSE)</f>
        <v>0</v>
      </c>
      <c r="S434" s="1">
        <f>VLOOKUP(A434,'ADM Details FY17'!$A$3:$X$3515,24,FALSE)</f>
        <v>0</v>
      </c>
      <c r="T434" s="1">
        <f>VLOOKUP(A434,'ADM Details FY17'!$A$3:$Y$3515,25,FALSE)</f>
        <v>0</v>
      </c>
      <c r="U434" s="1">
        <f>VLOOKUP(A434,'ADM Details FY17'!$A$3:$AA$3515,27,FALSE)</f>
        <v>0</v>
      </c>
      <c r="V434" s="1">
        <f>IFERROR(VLOOKUP(C434,'eindex _tget pp '!$A$4:$E$615,5,FALSE),0)</f>
        <v>0</v>
      </c>
      <c r="W434" s="31">
        <f>IFERROR(VLOOKUP(C434,'eindex _tget pp '!$A$4:$F$615,6,FALSE),0)</f>
        <v>0.25999994539999999</v>
      </c>
      <c r="X434" s="4">
        <f>IFERROR(VLOOKUP(B434,'eschools 16'!$A$2:$F$25,6,FALSE),1)</f>
        <v>2</v>
      </c>
      <c r="Y434" s="1">
        <f t="shared" si="30"/>
        <v>0</v>
      </c>
      <c r="Z434" s="1">
        <f t="shared" si="31"/>
        <v>0</v>
      </c>
      <c r="AA434" s="31">
        <f>IFERROR(VLOOKUP(C434,'eindex _tget pp '!$A$4:$G$615,7,FALSE),0)</f>
        <v>0.05</v>
      </c>
      <c r="AB434" s="1">
        <f>VLOOKUP(A434,'ADM Details FY17'!$A$3:$AB$3515,28,FALSE)</f>
        <v>0</v>
      </c>
      <c r="AC434" s="1">
        <f t="shared" si="32"/>
        <v>0</v>
      </c>
      <c r="AD434" s="1">
        <f t="shared" si="33"/>
        <v>4.97</v>
      </c>
      <c r="AE434" s="1">
        <f t="shared" si="34"/>
        <v>124.25</v>
      </c>
    </row>
    <row r="435" spans="1:31" x14ac:dyDescent="0.25">
      <c r="A435" t="str">
        <f>B435&amp;"-"&amp;COUNTIF($B$3:B435,B435)</f>
        <v>236-281</v>
      </c>
      <c r="B435">
        <v>236</v>
      </c>
      <c r="C435" s="18">
        <f>VLOOKUP(A435,'ADM Details FY17'!$A$3:$D$3515,4,FALSE)</f>
        <v>48850</v>
      </c>
      <c r="D435" s="1">
        <f>VLOOKUP(A435,'ADM Details FY17'!$A$3:$E$3515,5,FALSE)</f>
        <v>1.58</v>
      </c>
      <c r="E435" s="1">
        <f>VLOOKUP(A435,'ADM Details FY17'!$A$3:$F$3515,6,FALSE)</f>
        <v>0</v>
      </c>
      <c r="F435" s="1">
        <f>VLOOKUP(A435,'ADM Details FY17'!$A$3:$G$3515,7,FALSE)</f>
        <v>0</v>
      </c>
      <c r="G435" s="1">
        <f>VLOOKUP(A435,'ADM Details FY17'!$A$3:$H$3515,8,FALSE)</f>
        <v>0</v>
      </c>
      <c r="H435" s="1">
        <f>VLOOKUP(A435,'ADM Details FY17'!$A$3:$I$3515,9,FALSE)</f>
        <v>0</v>
      </c>
      <c r="I435" s="1">
        <f>VLOOKUP(A435,'ADM Details FY17'!$A$3:$J$3517,10,FALSE)</f>
        <v>0</v>
      </c>
      <c r="J435" s="1">
        <f>VLOOKUP(A435,'ADM Details FY17'!$A$3:$K$3515,11,FALSE)</f>
        <v>0</v>
      </c>
      <c r="K435" s="1">
        <f>VLOOKUP(A435,'ADM Details FY17'!$A$3:$M$3515,13,FALSE)</f>
        <v>1.58</v>
      </c>
      <c r="L435" s="1">
        <f>VLOOKUP(A435,'ADM Details FY17'!$A$3:$O$3515,15,FALSE)</f>
        <v>0</v>
      </c>
      <c r="M435" s="1">
        <f>VLOOKUP(A435,'ADM Details FY17'!$A$3:$P$3515,16,FALSE)</f>
        <v>0</v>
      </c>
      <c r="N435" s="1">
        <f>VLOOKUP(A435,'ADM Details FY17'!$A$3:$Q$3515,17,FALSE)</f>
        <v>0</v>
      </c>
      <c r="O435" s="1">
        <f>VLOOKUP(A435,'ADM Details FY17'!$A$3:$S$3515,19,FALSE)</f>
        <v>0</v>
      </c>
      <c r="P435" s="1">
        <f>VLOOKUP(A435,'ADM Details FY17'!$A$3:$U$3515,21,FALSE)</f>
        <v>0</v>
      </c>
      <c r="Q435" s="1">
        <f>VLOOKUP(A435,'ADM Details FY17'!$A$3:$V$3515,22,FALSE)</f>
        <v>0</v>
      </c>
      <c r="R435" s="1">
        <f>VLOOKUP(A435,'ADM Details FY17'!$A$3:$W$3515,23,FALSE)</f>
        <v>0</v>
      </c>
      <c r="S435" s="1">
        <f>VLOOKUP(A435,'ADM Details FY17'!$A$3:$X$3515,24,FALSE)</f>
        <v>0</v>
      </c>
      <c r="T435" s="1">
        <f>VLOOKUP(A435,'ADM Details FY17'!$A$3:$Y$3515,25,FALSE)</f>
        <v>0</v>
      </c>
      <c r="U435" s="1">
        <f>VLOOKUP(A435,'ADM Details FY17'!$A$3:$AA$3515,27,FALSE)</f>
        <v>0</v>
      </c>
      <c r="V435" s="1">
        <f>IFERROR(VLOOKUP(C435,'eindex _tget pp '!$A$4:$E$615,5,FALSE),0)</f>
        <v>876.1793493269405</v>
      </c>
      <c r="W435" s="31">
        <f>IFERROR(VLOOKUP(C435,'eindex _tget pp '!$A$4:$F$615,6,FALSE),0)</f>
        <v>1.9348228673000001</v>
      </c>
      <c r="X435" s="4">
        <f>IFERROR(VLOOKUP(B435,'eschools 16'!$A$2:$F$25,6,FALSE),1)</f>
        <v>2</v>
      </c>
      <c r="Y435" s="1">
        <f t="shared" si="30"/>
        <v>0</v>
      </c>
      <c r="Z435" s="1">
        <f t="shared" si="31"/>
        <v>0</v>
      </c>
      <c r="AA435" s="31">
        <f>IFERROR(VLOOKUP(C435,'eindex _tget pp '!$A$4:$G$615,7,FALSE),0)</f>
        <v>0.674487065</v>
      </c>
      <c r="AB435" s="1">
        <f>VLOOKUP(A435,'ADM Details FY17'!$A$3:$AB$3515,28,FALSE)</f>
        <v>0</v>
      </c>
      <c r="AC435" s="1">
        <f t="shared" si="32"/>
        <v>0</v>
      </c>
      <c r="AD435" s="1">
        <f t="shared" si="33"/>
        <v>1.58</v>
      </c>
      <c r="AE435" s="1">
        <f t="shared" si="34"/>
        <v>39.5</v>
      </c>
    </row>
    <row r="436" spans="1:31" x14ac:dyDescent="0.25">
      <c r="A436" t="str">
        <f>B436&amp;"-"&amp;COUNTIF($B$3:B436,B436)</f>
        <v>236-282</v>
      </c>
      <c r="B436">
        <v>236</v>
      </c>
      <c r="C436" s="18">
        <f>VLOOKUP(A436,'ADM Details FY17'!$A$3:$D$3515,4,FALSE)</f>
        <v>47456</v>
      </c>
      <c r="D436" s="1">
        <f>VLOOKUP(A436,'ADM Details FY17'!$A$3:$E$3515,5,FALSE)</f>
        <v>2.4</v>
      </c>
      <c r="E436" s="1">
        <f>VLOOKUP(A436,'ADM Details FY17'!$A$3:$F$3515,6,FALSE)</f>
        <v>0</v>
      </c>
      <c r="F436" s="1">
        <f>VLOOKUP(A436,'ADM Details FY17'!$A$3:$G$3515,7,FALSE)</f>
        <v>0.32</v>
      </c>
      <c r="G436" s="1">
        <f>VLOOKUP(A436,'ADM Details FY17'!$A$3:$H$3515,8,FALSE)</f>
        <v>0</v>
      </c>
      <c r="H436" s="1">
        <f>VLOOKUP(A436,'ADM Details FY17'!$A$3:$I$3515,9,FALSE)</f>
        <v>0</v>
      </c>
      <c r="I436" s="1">
        <f>VLOOKUP(A436,'ADM Details FY17'!$A$3:$J$3517,10,FALSE)</f>
        <v>0</v>
      </c>
      <c r="J436" s="1">
        <f>VLOOKUP(A436,'ADM Details FY17'!$A$3:$K$3515,11,FALSE)</f>
        <v>0</v>
      </c>
      <c r="K436" s="1">
        <f>VLOOKUP(A436,'ADM Details FY17'!$A$3:$M$3515,13,FALSE)</f>
        <v>2.4</v>
      </c>
      <c r="L436" s="1">
        <f>VLOOKUP(A436,'ADM Details FY17'!$A$3:$O$3515,15,FALSE)</f>
        <v>0</v>
      </c>
      <c r="M436" s="1">
        <f>VLOOKUP(A436,'ADM Details FY17'!$A$3:$P$3515,16,FALSE)</f>
        <v>0</v>
      </c>
      <c r="N436" s="1">
        <f>VLOOKUP(A436,'ADM Details FY17'!$A$3:$Q$3515,17,FALSE)</f>
        <v>0</v>
      </c>
      <c r="O436" s="1">
        <f>VLOOKUP(A436,'ADM Details FY17'!$A$3:$S$3515,19,FALSE)</f>
        <v>0</v>
      </c>
      <c r="P436" s="1">
        <f>VLOOKUP(A436,'ADM Details FY17'!$A$3:$U$3515,21,FALSE)</f>
        <v>0</v>
      </c>
      <c r="Q436" s="1">
        <f>VLOOKUP(A436,'ADM Details FY17'!$A$3:$V$3515,22,FALSE)</f>
        <v>0</v>
      </c>
      <c r="R436" s="1">
        <f>VLOOKUP(A436,'ADM Details FY17'!$A$3:$W$3515,23,FALSE)</f>
        <v>0</v>
      </c>
      <c r="S436" s="1">
        <f>VLOOKUP(A436,'ADM Details FY17'!$A$3:$X$3515,24,FALSE)</f>
        <v>0</v>
      </c>
      <c r="T436" s="1">
        <f>VLOOKUP(A436,'ADM Details FY17'!$A$3:$Y$3515,25,FALSE)</f>
        <v>0</v>
      </c>
      <c r="U436" s="1">
        <f>VLOOKUP(A436,'ADM Details FY17'!$A$3:$AA$3515,27,FALSE)</f>
        <v>0</v>
      </c>
      <c r="V436" s="1">
        <f>IFERROR(VLOOKUP(C436,'eindex _tget pp '!$A$4:$E$615,5,FALSE),0)</f>
        <v>508.48780038017418</v>
      </c>
      <c r="W436" s="31">
        <f>IFERROR(VLOOKUP(C436,'eindex _tget pp '!$A$4:$F$615,6,FALSE),0)</f>
        <v>0.61243919859999996</v>
      </c>
      <c r="X436" s="4">
        <f>IFERROR(VLOOKUP(B436,'eschools 16'!$A$2:$F$25,6,FALSE),1)</f>
        <v>2</v>
      </c>
      <c r="Y436" s="1">
        <f t="shared" si="30"/>
        <v>0</v>
      </c>
      <c r="Z436" s="1">
        <f t="shared" si="31"/>
        <v>0</v>
      </c>
      <c r="AA436" s="31">
        <f>IFERROR(VLOOKUP(C436,'eindex _tget pp '!$A$4:$G$615,7,FALSE),0)</f>
        <v>0.45281417800000001</v>
      </c>
      <c r="AB436" s="1">
        <f>VLOOKUP(A436,'ADM Details FY17'!$A$3:$AB$3515,28,FALSE)</f>
        <v>0</v>
      </c>
      <c r="AC436" s="1">
        <f t="shared" si="32"/>
        <v>0</v>
      </c>
      <c r="AD436" s="1">
        <f t="shared" si="33"/>
        <v>2.4</v>
      </c>
      <c r="AE436" s="1">
        <f t="shared" si="34"/>
        <v>60</v>
      </c>
    </row>
    <row r="437" spans="1:31" x14ac:dyDescent="0.25">
      <c r="A437" t="str">
        <f>B437&amp;"-"&amp;COUNTIF($B$3:B437,B437)</f>
        <v>236-283</v>
      </c>
      <c r="B437">
        <v>236</v>
      </c>
      <c r="C437" s="18">
        <f>VLOOKUP(A437,'ADM Details FY17'!$A$3:$D$3515,4,FALSE)</f>
        <v>50229</v>
      </c>
      <c r="D437" s="1">
        <f>VLOOKUP(A437,'ADM Details FY17'!$A$3:$E$3515,5,FALSE)</f>
        <v>1.49</v>
      </c>
      <c r="E437" s="1">
        <f>VLOOKUP(A437,'ADM Details FY17'!$A$3:$F$3515,6,FALSE)</f>
        <v>0</v>
      </c>
      <c r="F437" s="1">
        <f>VLOOKUP(A437,'ADM Details FY17'!$A$3:$G$3515,7,FALSE)</f>
        <v>0</v>
      </c>
      <c r="G437" s="1">
        <f>VLOOKUP(A437,'ADM Details FY17'!$A$3:$H$3515,8,FALSE)</f>
        <v>0</v>
      </c>
      <c r="H437" s="1">
        <f>VLOOKUP(A437,'ADM Details FY17'!$A$3:$I$3515,9,FALSE)</f>
        <v>0</v>
      </c>
      <c r="I437" s="1">
        <f>VLOOKUP(A437,'ADM Details FY17'!$A$3:$J$3517,10,FALSE)</f>
        <v>0</v>
      </c>
      <c r="J437" s="1">
        <f>VLOOKUP(A437,'ADM Details FY17'!$A$3:$K$3515,11,FALSE)</f>
        <v>0</v>
      </c>
      <c r="K437" s="1">
        <f>VLOOKUP(A437,'ADM Details FY17'!$A$3:$M$3515,13,FALSE)</f>
        <v>0</v>
      </c>
      <c r="L437" s="1">
        <f>VLOOKUP(A437,'ADM Details FY17'!$A$3:$O$3515,15,FALSE)</f>
        <v>0</v>
      </c>
      <c r="M437" s="1">
        <f>VLOOKUP(A437,'ADM Details FY17'!$A$3:$P$3515,16,FALSE)</f>
        <v>0</v>
      </c>
      <c r="N437" s="1">
        <f>VLOOKUP(A437,'ADM Details FY17'!$A$3:$Q$3515,17,FALSE)</f>
        <v>0</v>
      </c>
      <c r="O437" s="1">
        <f>VLOOKUP(A437,'ADM Details FY17'!$A$3:$S$3515,19,FALSE)</f>
        <v>0</v>
      </c>
      <c r="P437" s="1">
        <f>VLOOKUP(A437,'ADM Details FY17'!$A$3:$U$3515,21,FALSE)</f>
        <v>0</v>
      </c>
      <c r="Q437" s="1">
        <f>VLOOKUP(A437,'ADM Details FY17'!$A$3:$V$3515,22,FALSE)</f>
        <v>0</v>
      </c>
      <c r="R437" s="1">
        <f>VLOOKUP(A437,'ADM Details FY17'!$A$3:$W$3515,23,FALSE)</f>
        <v>0</v>
      </c>
      <c r="S437" s="1">
        <f>VLOOKUP(A437,'ADM Details FY17'!$A$3:$X$3515,24,FALSE)</f>
        <v>0</v>
      </c>
      <c r="T437" s="1">
        <f>VLOOKUP(A437,'ADM Details FY17'!$A$3:$Y$3515,25,FALSE)</f>
        <v>0</v>
      </c>
      <c r="U437" s="1">
        <f>VLOOKUP(A437,'ADM Details FY17'!$A$3:$AA$3515,27,FALSE)</f>
        <v>0</v>
      </c>
      <c r="V437" s="1">
        <f>IFERROR(VLOOKUP(C437,'eindex _tget pp '!$A$4:$E$615,5,FALSE),0)</f>
        <v>877.53866498362027</v>
      </c>
      <c r="W437" s="31">
        <f>IFERROR(VLOOKUP(C437,'eindex _tget pp '!$A$4:$F$615,6,FALSE),0)</f>
        <v>0.44558645959999998</v>
      </c>
      <c r="X437" s="4">
        <f>IFERROR(VLOOKUP(B437,'eschools 16'!$A$2:$F$25,6,FALSE),1)</f>
        <v>2</v>
      </c>
      <c r="Y437" s="1">
        <f t="shared" si="30"/>
        <v>0</v>
      </c>
      <c r="Z437" s="1">
        <f t="shared" si="31"/>
        <v>0</v>
      </c>
      <c r="AA437" s="31">
        <f>IFERROR(VLOOKUP(C437,'eindex _tget pp '!$A$4:$G$615,7,FALSE),0)</f>
        <v>0.767624957</v>
      </c>
      <c r="AB437" s="1">
        <f>VLOOKUP(A437,'ADM Details FY17'!$A$3:$AB$3515,28,FALSE)</f>
        <v>0</v>
      </c>
      <c r="AC437" s="1">
        <f t="shared" si="32"/>
        <v>0</v>
      </c>
      <c r="AD437" s="1">
        <f t="shared" si="33"/>
        <v>1.49</v>
      </c>
      <c r="AE437" s="1">
        <f t="shared" si="34"/>
        <v>37.25</v>
      </c>
    </row>
    <row r="438" spans="1:31" x14ac:dyDescent="0.25">
      <c r="A438" t="str">
        <f>B438&amp;"-"&amp;COUNTIF($B$3:B438,B438)</f>
        <v>236-284</v>
      </c>
      <c r="B438">
        <v>236</v>
      </c>
      <c r="C438" s="18">
        <f>VLOOKUP(A438,'ADM Details FY17'!$A$3:$D$3515,4,FALSE)</f>
        <v>45484</v>
      </c>
      <c r="D438" s="1">
        <f>VLOOKUP(A438,'ADM Details FY17'!$A$3:$E$3515,5,FALSE)</f>
        <v>0.15</v>
      </c>
      <c r="E438" s="1">
        <f>VLOOKUP(A438,'ADM Details FY17'!$A$3:$F$3515,6,FALSE)</f>
        <v>0</v>
      </c>
      <c r="F438" s="1">
        <f>VLOOKUP(A438,'ADM Details FY17'!$A$3:$G$3515,7,FALSE)</f>
        <v>0</v>
      </c>
      <c r="G438" s="1">
        <f>VLOOKUP(A438,'ADM Details FY17'!$A$3:$H$3515,8,FALSE)</f>
        <v>0</v>
      </c>
      <c r="H438" s="1">
        <f>VLOOKUP(A438,'ADM Details FY17'!$A$3:$I$3515,9,FALSE)</f>
        <v>0</v>
      </c>
      <c r="I438" s="1">
        <f>VLOOKUP(A438,'ADM Details FY17'!$A$3:$J$3517,10,FALSE)</f>
        <v>0</v>
      </c>
      <c r="J438" s="1">
        <f>VLOOKUP(A438,'ADM Details FY17'!$A$3:$K$3515,11,FALSE)</f>
        <v>0</v>
      </c>
      <c r="K438" s="1">
        <f>VLOOKUP(A438,'ADM Details FY17'!$A$3:$M$3515,13,FALSE)</f>
        <v>0.15</v>
      </c>
      <c r="L438" s="1">
        <f>VLOOKUP(A438,'ADM Details FY17'!$A$3:$O$3515,15,FALSE)</f>
        <v>0</v>
      </c>
      <c r="M438" s="1">
        <f>VLOOKUP(A438,'ADM Details FY17'!$A$3:$P$3515,16,FALSE)</f>
        <v>0</v>
      </c>
      <c r="N438" s="1">
        <f>VLOOKUP(A438,'ADM Details FY17'!$A$3:$Q$3515,17,FALSE)</f>
        <v>0</v>
      </c>
      <c r="O438" s="1">
        <f>VLOOKUP(A438,'ADM Details FY17'!$A$3:$S$3515,19,FALSE)</f>
        <v>0</v>
      </c>
      <c r="P438" s="1">
        <f>VLOOKUP(A438,'ADM Details FY17'!$A$3:$U$3515,21,FALSE)</f>
        <v>0</v>
      </c>
      <c r="Q438" s="1">
        <f>VLOOKUP(A438,'ADM Details FY17'!$A$3:$V$3515,22,FALSE)</f>
        <v>0</v>
      </c>
      <c r="R438" s="1">
        <f>VLOOKUP(A438,'ADM Details FY17'!$A$3:$W$3515,23,FALSE)</f>
        <v>0</v>
      </c>
      <c r="S438" s="1">
        <f>VLOOKUP(A438,'ADM Details FY17'!$A$3:$X$3515,24,FALSE)</f>
        <v>0</v>
      </c>
      <c r="T438" s="1">
        <f>VLOOKUP(A438,'ADM Details FY17'!$A$3:$Y$3515,25,FALSE)</f>
        <v>0</v>
      </c>
      <c r="U438" s="1">
        <f>VLOOKUP(A438,'ADM Details FY17'!$A$3:$AA$3515,27,FALSE)</f>
        <v>0</v>
      </c>
      <c r="V438" s="1">
        <f>IFERROR(VLOOKUP(C438,'eindex _tget pp '!$A$4:$E$615,5,FALSE),0)</f>
        <v>582.97794577815603</v>
      </c>
      <c r="W438" s="31">
        <f>IFERROR(VLOOKUP(C438,'eindex _tget pp '!$A$4:$F$615,6,FALSE),0)</f>
        <v>0.50972443550000002</v>
      </c>
      <c r="X438" s="4">
        <f>IFERROR(VLOOKUP(B438,'eschools 16'!$A$2:$F$25,6,FALSE),1)</f>
        <v>2</v>
      </c>
      <c r="Y438" s="1">
        <f t="shared" si="30"/>
        <v>0</v>
      </c>
      <c r="Z438" s="1">
        <f t="shared" si="31"/>
        <v>0</v>
      </c>
      <c r="AA438" s="31">
        <f>IFERROR(VLOOKUP(C438,'eindex _tget pp '!$A$4:$G$615,7,FALSE),0)</f>
        <v>0.55034770399999999</v>
      </c>
      <c r="AB438" s="1">
        <f>VLOOKUP(A438,'ADM Details FY17'!$A$3:$AB$3515,28,FALSE)</f>
        <v>0</v>
      </c>
      <c r="AC438" s="1">
        <f t="shared" si="32"/>
        <v>0</v>
      </c>
      <c r="AD438" s="1">
        <f t="shared" si="33"/>
        <v>0.15</v>
      </c>
      <c r="AE438" s="1">
        <f t="shared" si="34"/>
        <v>3.75</v>
      </c>
    </row>
    <row r="439" spans="1:31" x14ac:dyDescent="0.25">
      <c r="A439" t="str">
        <f>B439&amp;"-"&amp;COUNTIF($B$3:B439,B439)</f>
        <v>236-285</v>
      </c>
      <c r="B439">
        <v>236</v>
      </c>
      <c r="C439" s="18">
        <f>VLOOKUP(A439,'ADM Details FY17'!$A$3:$D$3515,4,FALSE)</f>
        <v>44388</v>
      </c>
      <c r="D439" s="1">
        <f>VLOOKUP(A439,'ADM Details FY17'!$A$3:$E$3515,5,FALSE)</f>
        <v>15.59</v>
      </c>
      <c r="E439" s="1">
        <f>VLOOKUP(A439,'ADM Details FY17'!$A$3:$F$3515,6,FALSE)</f>
        <v>2</v>
      </c>
      <c r="F439" s="1">
        <f>VLOOKUP(A439,'ADM Details FY17'!$A$3:$G$3515,7,FALSE)</f>
        <v>0.61</v>
      </c>
      <c r="G439" s="1">
        <f>VLOOKUP(A439,'ADM Details FY17'!$A$3:$H$3515,8,FALSE)</f>
        <v>0</v>
      </c>
      <c r="H439" s="1">
        <f>VLOOKUP(A439,'ADM Details FY17'!$A$3:$I$3515,9,FALSE)</f>
        <v>0</v>
      </c>
      <c r="I439" s="1">
        <f>VLOOKUP(A439,'ADM Details FY17'!$A$3:$J$3517,10,FALSE)</f>
        <v>0</v>
      </c>
      <c r="J439" s="1">
        <f>VLOOKUP(A439,'ADM Details FY17'!$A$3:$K$3515,11,FALSE)</f>
        <v>1</v>
      </c>
      <c r="K439" s="1">
        <f>VLOOKUP(A439,'ADM Details FY17'!$A$3:$M$3515,13,FALSE)</f>
        <v>2.81</v>
      </c>
      <c r="L439" s="1">
        <f>VLOOKUP(A439,'ADM Details FY17'!$A$3:$O$3515,15,FALSE)</f>
        <v>0</v>
      </c>
      <c r="M439" s="1">
        <f>VLOOKUP(A439,'ADM Details FY17'!$A$3:$P$3515,16,FALSE)</f>
        <v>0</v>
      </c>
      <c r="N439" s="1">
        <f>VLOOKUP(A439,'ADM Details FY17'!$A$3:$Q$3515,17,FALSE)</f>
        <v>0</v>
      </c>
      <c r="O439" s="1">
        <f>VLOOKUP(A439,'ADM Details FY17'!$A$3:$S$3515,19,FALSE)</f>
        <v>0</v>
      </c>
      <c r="P439" s="1">
        <f>VLOOKUP(A439,'ADM Details FY17'!$A$3:$U$3515,21,FALSE)</f>
        <v>0.62</v>
      </c>
      <c r="Q439" s="1">
        <f>VLOOKUP(A439,'ADM Details FY17'!$A$3:$V$3515,22,FALSE)</f>
        <v>0</v>
      </c>
      <c r="R439" s="1">
        <f>VLOOKUP(A439,'ADM Details FY17'!$A$3:$W$3515,23,FALSE)</f>
        <v>0</v>
      </c>
      <c r="S439" s="1">
        <f>VLOOKUP(A439,'ADM Details FY17'!$A$3:$X$3515,24,FALSE)</f>
        <v>0</v>
      </c>
      <c r="T439" s="1">
        <f>VLOOKUP(A439,'ADM Details FY17'!$A$3:$Y$3515,25,FALSE)</f>
        <v>0.2</v>
      </c>
      <c r="U439" s="1">
        <f>VLOOKUP(A439,'ADM Details FY17'!$A$3:$AA$3515,27,FALSE)</f>
        <v>0</v>
      </c>
      <c r="V439" s="1">
        <f>IFERROR(VLOOKUP(C439,'eindex _tget pp '!$A$4:$E$615,5,FALSE),0)</f>
        <v>0</v>
      </c>
      <c r="W439" s="31">
        <f>IFERROR(VLOOKUP(C439,'eindex _tget pp '!$A$4:$F$615,6,FALSE),0)</f>
        <v>0.14820848419999999</v>
      </c>
      <c r="X439" s="4">
        <f>IFERROR(VLOOKUP(B439,'eschools 16'!$A$2:$F$25,6,FALSE),1)</f>
        <v>2</v>
      </c>
      <c r="Y439" s="1">
        <f t="shared" si="30"/>
        <v>0</v>
      </c>
      <c r="Z439" s="1">
        <f t="shared" si="31"/>
        <v>0</v>
      </c>
      <c r="AA439" s="31">
        <f>IFERROR(VLOOKUP(C439,'eindex _tget pp '!$A$4:$G$615,7,FALSE),0)</f>
        <v>0.34951396600000001</v>
      </c>
      <c r="AB439" s="1">
        <f>VLOOKUP(A439,'ADM Details FY17'!$A$3:$AB$3515,28,FALSE)</f>
        <v>0</v>
      </c>
      <c r="AC439" s="1">
        <f t="shared" si="32"/>
        <v>0</v>
      </c>
      <c r="AD439" s="1">
        <f t="shared" si="33"/>
        <v>15.59</v>
      </c>
      <c r="AE439" s="1">
        <f t="shared" si="34"/>
        <v>389.75</v>
      </c>
    </row>
    <row r="440" spans="1:31" x14ac:dyDescent="0.25">
      <c r="A440" t="str">
        <f>B440&amp;"-"&amp;COUNTIF($B$3:B440,B440)</f>
        <v>236-286</v>
      </c>
      <c r="B440">
        <v>236</v>
      </c>
      <c r="C440" s="18">
        <f>VLOOKUP(A440,'ADM Details FY17'!$A$3:$D$3515,4,FALSE)</f>
        <v>48520</v>
      </c>
      <c r="D440" s="1">
        <f>VLOOKUP(A440,'ADM Details FY17'!$A$3:$E$3515,5,FALSE)</f>
        <v>6.54</v>
      </c>
      <c r="E440" s="1">
        <f>VLOOKUP(A440,'ADM Details FY17'!$A$3:$F$3515,6,FALSE)</f>
        <v>0</v>
      </c>
      <c r="F440" s="1">
        <f>VLOOKUP(A440,'ADM Details FY17'!$A$3:$G$3515,7,FALSE)</f>
        <v>1</v>
      </c>
      <c r="G440" s="1">
        <f>VLOOKUP(A440,'ADM Details FY17'!$A$3:$H$3515,8,FALSE)</f>
        <v>0</v>
      </c>
      <c r="H440" s="1">
        <f>VLOOKUP(A440,'ADM Details FY17'!$A$3:$I$3515,9,FALSE)</f>
        <v>0</v>
      </c>
      <c r="I440" s="1">
        <f>VLOOKUP(A440,'ADM Details FY17'!$A$3:$J$3517,10,FALSE)</f>
        <v>1</v>
      </c>
      <c r="J440" s="1">
        <f>VLOOKUP(A440,'ADM Details FY17'!$A$3:$K$3515,11,FALSE)</f>
        <v>0</v>
      </c>
      <c r="K440" s="1">
        <f>VLOOKUP(A440,'ADM Details FY17'!$A$3:$M$3515,13,FALSE)</f>
        <v>2.54</v>
      </c>
      <c r="L440" s="1">
        <f>VLOOKUP(A440,'ADM Details FY17'!$A$3:$O$3515,15,FALSE)</f>
        <v>0</v>
      </c>
      <c r="M440" s="1">
        <f>VLOOKUP(A440,'ADM Details FY17'!$A$3:$P$3515,16,FALSE)</f>
        <v>0</v>
      </c>
      <c r="N440" s="1">
        <f>VLOOKUP(A440,'ADM Details FY17'!$A$3:$Q$3515,17,FALSE)</f>
        <v>0</v>
      </c>
      <c r="O440" s="1">
        <f>VLOOKUP(A440,'ADM Details FY17'!$A$3:$S$3515,19,FALSE)</f>
        <v>0</v>
      </c>
      <c r="P440" s="1">
        <f>VLOOKUP(A440,'ADM Details FY17'!$A$3:$U$3515,21,FALSE)</f>
        <v>0</v>
      </c>
      <c r="Q440" s="1">
        <f>VLOOKUP(A440,'ADM Details FY17'!$A$3:$V$3515,22,FALSE)</f>
        <v>7.0000000000000007E-2</v>
      </c>
      <c r="R440" s="1">
        <f>VLOOKUP(A440,'ADM Details FY17'!$A$3:$W$3515,23,FALSE)</f>
        <v>0</v>
      </c>
      <c r="S440" s="1">
        <f>VLOOKUP(A440,'ADM Details FY17'!$A$3:$X$3515,24,FALSE)</f>
        <v>0</v>
      </c>
      <c r="T440" s="1">
        <f>VLOOKUP(A440,'ADM Details FY17'!$A$3:$Y$3515,25,FALSE)</f>
        <v>0.2</v>
      </c>
      <c r="U440" s="1">
        <f>VLOOKUP(A440,'ADM Details FY17'!$A$3:$AA$3515,27,FALSE)</f>
        <v>0</v>
      </c>
      <c r="V440" s="1">
        <f>IFERROR(VLOOKUP(C440,'eindex _tget pp '!$A$4:$E$615,5,FALSE),0)</f>
        <v>1241.1654051610556</v>
      </c>
      <c r="W440" s="31">
        <f>IFERROR(VLOOKUP(C440,'eindex _tget pp '!$A$4:$F$615,6,FALSE),0)</f>
        <v>3.6556332150999999</v>
      </c>
      <c r="X440" s="4">
        <f>IFERROR(VLOOKUP(B440,'eschools 16'!$A$2:$F$25,6,FALSE),1)</f>
        <v>2</v>
      </c>
      <c r="Y440" s="1">
        <f t="shared" si="30"/>
        <v>0</v>
      </c>
      <c r="Z440" s="1">
        <f t="shared" si="31"/>
        <v>0</v>
      </c>
      <c r="AA440" s="31">
        <f>IFERROR(VLOOKUP(C440,'eindex _tget pp '!$A$4:$G$615,7,FALSE),0)</f>
        <v>0.73166000499999995</v>
      </c>
      <c r="AB440" s="1">
        <f>VLOOKUP(A440,'ADM Details FY17'!$A$3:$AB$3515,28,FALSE)</f>
        <v>0</v>
      </c>
      <c r="AC440" s="1">
        <f t="shared" si="32"/>
        <v>0</v>
      </c>
      <c r="AD440" s="1">
        <f t="shared" si="33"/>
        <v>6.54</v>
      </c>
      <c r="AE440" s="1">
        <f t="shared" si="34"/>
        <v>163.5</v>
      </c>
    </row>
    <row r="441" spans="1:31" x14ac:dyDescent="0.25">
      <c r="A441" t="str">
        <f>B441&amp;"-"&amp;COUNTIF($B$3:B441,B441)</f>
        <v>236-287</v>
      </c>
      <c r="B441">
        <v>236</v>
      </c>
      <c r="C441" s="18">
        <f>VLOOKUP(A441,'ADM Details FY17'!$A$3:$D$3515,4,FALSE)</f>
        <v>45492</v>
      </c>
      <c r="D441" s="1">
        <f>VLOOKUP(A441,'ADM Details FY17'!$A$3:$E$3515,5,FALSE)</f>
        <v>16.45</v>
      </c>
      <c r="E441" s="1">
        <f>VLOOKUP(A441,'ADM Details FY17'!$A$3:$F$3515,6,FALSE)</f>
        <v>0</v>
      </c>
      <c r="F441" s="1">
        <f>VLOOKUP(A441,'ADM Details FY17'!$A$3:$G$3515,7,FALSE)</f>
        <v>1.06</v>
      </c>
      <c r="G441" s="1">
        <f>VLOOKUP(A441,'ADM Details FY17'!$A$3:$H$3515,8,FALSE)</f>
        <v>0</v>
      </c>
      <c r="H441" s="1">
        <f>VLOOKUP(A441,'ADM Details FY17'!$A$3:$I$3515,9,FALSE)</f>
        <v>1</v>
      </c>
      <c r="I441" s="1">
        <f>VLOOKUP(A441,'ADM Details FY17'!$A$3:$J$3517,10,FALSE)</f>
        <v>0</v>
      </c>
      <c r="J441" s="1">
        <f>VLOOKUP(A441,'ADM Details FY17'!$A$3:$K$3515,11,FALSE)</f>
        <v>1</v>
      </c>
      <c r="K441" s="1">
        <f>VLOOKUP(A441,'ADM Details FY17'!$A$3:$M$3515,13,FALSE)</f>
        <v>4.84</v>
      </c>
      <c r="L441" s="1">
        <f>VLOOKUP(A441,'ADM Details FY17'!$A$3:$O$3515,15,FALSE)</f>
        <v>0</v>
      </c>
      <c r="M441" s="1">
        <f>VLOOKUP(A441,'ADM Details FY17'!$A$3:$P$3515,16,FALSE)</f>
        <v>0</v>
      </c>
      <c r="N441" s="1">
        <f>VLOOKUP(A441,'ADM Details FY17'!$A$3:$Q$3515,17,FALSE)</f>
        <v>0</v>
      </c>
      <c r="O441" s="1">
        <f>VLOOKUP(A441,'ADM Details FY17'!$A$3:$S$3515,19,FALSE)</f>
        <v>0</v>
      </c>
      <c r="P441" s="1">
        <f>VLOOKUP(A441,'ADM Details FY17'!$A$3:$U$3515,21,FALSE)</f>
        <v>0</v>
      </c>
      <c r="Q441" s="1">
        <f>VLOOKUP(A441,'ADM Details FY17'!$A$3:$V$3515,22,FALSE)</f>
        <v>0</v>
      </c>
      <c r="R441" s="1">
        <f>VLOOKUP(A441,'ADM Details FY17'!$A$3:$W$3515,23,FALSE)</f>
        <v>0</v>
      </c>
      <c r="S441" s="1">
        <f>VLOOKUP(A441,'ADM Details FY17'!$A$3:$X$3515,24,FALSE)</f>
        <v>0</v>
      </c>
      <c r="T441" s="1">
        <f>VLOOKUP(A441,'ADM Details FY17'!$A$3:$Y$3515,25,FALSE)</f>
        <v>0.41</v>
      </c>
      <c r="U441" s="1">
        <f>VLOOKUP(A441,'ADM Details FY17'!$A$3:$AA$3515,27,FALSE)</f>
        <v>0</v>
      </c>
      <c r="V441" s="1">
        <f>IFERROR(VLOOKUP(C441,'eindex _tget pp '!$A$4:$E$615,5,FALSE),0)</f>
        <v>0</v>
      </c>
      <c r="W441" s="31">
        <f>IFERROR(VLOOKUP(C441,'eindex _tget pp '!$A$4:$F$615,6,FALSE),0)</f>
        <v>0.46750882760000001</v>
      </c>
      <c r="X441" s="4">
        <f>IFERROR(VLOOKUP(B441,'eschools 16'!$A$2:$F$25,6,FALSE),1)</f>
        <v>2</v>
      </c>
      <c r="Y441" s="1">
        <f t="shared" si="30"/>
        <v>0</v>
      </c>
      <c r="Z441" s="1">
        <f t="shared" si="31"/>
        <v>0</v>
      </c>
      <c r="AA441" s="31">
        <f>IFERROR(VLOOKUP(C441,'eindex _tget pp '!$A$4:$G$615,7,FALSE),0)</f>
        <v>0.23046270999999999</v>
      </c>
      <c r="AB441" s="1">
        <f>VLOOKUP(A441,'ADM Details FY17'!$A$3:$AB$3515,28,FALSE)</f>
        <v>0</v>
      </c>
      <c r="AC441" s="1">
        <f t="shared" si="32"/>
        <v>0</v>
      </c>
      <c r="AD441" s="1">
        <f t="shared" si="33"/>
        <v>16.45</v>
      </c>
      <c r="AE441" s="1">
        <f t="shared" si="34"/>
        <v>411.25</v>
      </c>
    </row>
    <row r="442" spans="1:31" x14ac:dyDescent="0.25">
      <c r="A442" t="str">
        <f>B442&amp;"-"&amp;COUNTIF($B$3:B442,B442)</f>
        <v>236-288</v>
      </c>
      <c r="B442">
        <v>236</v>
      </c>
      <c r="C442" s="18">
        <f>VLOOKUP(A442,'ADM Details FY17'!$A$3:$D$3515,4,FALSE)</f>
        <v>48629</v>
      </c>
      <c r="D442" s="1">
        <f>VLOOKUP(A442,'ADM Details FY17'!$A$3:$E$3515,5,FALSE)</f>
        <v>1</v>
      </c>
      <c r="E442" s="1">
        <f>VLOOKUP(A442,'ADM Details FY17'!$A$3:$F$3515,6,FALSE)</f>
        <v>0</v>
      </c>
      <c r="F442" s="1">
        <f>VLOOKUP(A442,'ADM Details FY17'!$A$3:$G$3515,7,FALSE)</f>
        <v>0</v>
      </c>
      <c r="G442" s="1">
        <f>VLOOKUP(A442,'ADM Details FY17'!$A$3:$H$3515,8,FALSE)</f>
        <v>0</v>
      </c>
      <c r="H442" s="1">
        <f>VLOOKUP(A442,'ADM Details FY17'!$A$3:$I$3515,9,FALSE)</f>
        <v>0</v>
      </c>
      <c r="I442" s="1">
        <f>VLOOKUP(A442,'ADM Details FY17'!$A$3:$J$3517,10,FALSE)</f>
        <v>0</v>
      </c>
      <c r="J442" s="1">
        <f>VLOOKUP(A442,'ADM Details FY17'!$A$3:$K$3515,11,FALSE)</f>
        <v>0</v>
      </c>
      <c r="K442" s="1">
        <f>VLOOKUP(A442,'ADM Details FY17'!$A$3:$M$3515,13,FALSE)</f>
        <v>0</v>
      </c>
      <c r="L442" s="1">
        <f>VLOOKUP(A442,'ADM Details FY17'!$A$3:$O$3515,15,FALSE)</f>
        <v>0</v>
      </c>
      <c r="M442" s="1">
        <f>VLOOKUP(A442,'ADM Details FY17'!$A$3:$P$3515,16,FALSE)</f>
        <v>0</v>
      </c>
      <c r="N442" s="1">
        <f>VLOOKUP(A442,'ADM Details FY17'!$A$3:$Q$3515,17,FALSE)</f>
        <v>0</v>
      </c>
      <c r="O442" s="1">
        <f>VLOOKUP(A442,'ADM Details FY17'!$A$3:$S$3515,19,FALSE)</f>
        <v>0</v>
      </c>
      <c r="P442" s="1">
        <f>VLOOKUP(A442,'ADM Details FY17'!$A$3:$U$3515,21,FALSE)</f>
        <v>0</v>
      </c>
      <c r="Q442" s="1">
        <f>VLOOKUP(A442,'ADM Details FY17'!$A$3:$V$3515,22,FALSE)</f>
        <v>0</v>
      </c>
      <c r="R442" s="1">
        <f>VLOOKUP(A442,'ADM Details FY17'!$A$3:$W$3515,23,FALSE)</f>
        <v>0</v>
      </c>
      <c r="S442" s="1">
        <f>VLOOKUP(A442,'ADM Details FY17'!$A$3:$X$3515,24,FALSE)</f>
        <v>0</v>
      </c>
      <c r="T442" s="1">
        <f>VLOOKUP(A442,'ADM Details FY17'!$A$3:$Y$3515,25,FALSE)</f>
        <v>0</v>
      </c>
      <c r="U442" s="1">
        <f>VLOOKUP(A442,'ADM Details FY17'!$A$3:$AA$3515,27,FALSE)</f>
        <v>0</v>
      </c>
      <c r="V442" s="1">
        <f>IFERROR(VLOOKUP(C442,'eindex _tget pp '!$A$4:$E$615,5,FALSE),0)</f>
        <v>212.44217071157871</v>
      </c>
      <c r="W442" s="31">
        <f>IFERROR(VLOOKUP(C442,'eindex _tget pp '!$A$4:$F$615,6,FALSE),0)</f>
        <v>0.23007272710000001</v>
      </c>
      <c r="X442" s="4">
        <f>IFERROR(VLOOKUP(B442,'eschools 16'!$A$2:$F$25,6,FALSE),1)</f>
        <v>2</v>
      </c>
      <c r="Y442" s="1">
        <f t="shared" si="30"/>
        <v>0</v>
      </c>
      <c r="Z442" s="1">
        <f t="shared" si="31"/>
        <v>0</v>
      </c>
      <c r="AA442" s="31">
        <f>IFERROR(VLOOKUP(C442,'eindex _tget pp '!$A$4:$G$615,7,FALSE),0)</f>
        <v>0.38543554200000002</v>
      </c>
      <c r="AB442" s="1">
        <f>VLOOKUP(A442,'ADM Details FY17'!$A$3:$AB$3515,28,FALSE)</f>
        <v>0</v>
      </c>
      <c r="AC442" s="1">
        <f t="shared" si="32"/>
        <v>0</v>
      </c>
      <c r="AD442" s="1">
        <f t="shared" si="33"/>
        <v>1</v>
      </c>
      <c r="AE442" s="1">
        <f t="shared" si="34"/>
        <v>25</v>
      </c>
    </row>
    <row r="443" spans="1:31" x14ac:dyDescent="0.25">
      <c r="A443" t="str">
        <f>B443&amp;"-"&amp;COUNTIF($B$3:B443,B443)</f>
        <v>236-289</v>
      </c>
      <c r="B443">
        <v>236</v>
      </c>
      <c r="C443" s="18">
        <f>VLOOKUP(A443,'ADM Details FY17'!$A$3:$D$3515,4,FALSE)</f>
        <v>46920</v>
      </c>
      <c r="D443" s="1">
        <f>VLOOKUP(A443,'ADM Details FY17'!$A$3:$E$3515,5,FALSE)</f>
        <v>0.05</v>
      </c>
      <c r="E443" s="1">
        <f>VLOOKUP(A443,'ADM Details FY17'!$A$3:$F$3515,6,FALSE)</f>
        <v>0</v>
      </c>
      <c r="F443" s="1">
        <f>VLOOKUP(A443,'ADM Details FY17'!$A$3:$G$3515,7,FALSE)</f>
        <v>0</v>
      </c>
      <c r="G443" s="1">
        <f>VLOOKUP(A443,'ADM Details FY17'!$A$3:$H$3515,8,FALSE)</f>
        <v>0</v>
      </c>
      <c r="H443" s="1">
        <f>VLOOKUP(A443,'ADM Details FY17'!$A$3:$I$3515,9,FALSE)</f>
        <v>0</v>
      </c>
      <c r="I443" s="1">
        <f>VLOOKUP(A443,'ADM Details FY17'!$A$3:$J$3517,10,FALSE)</f>
        <v>0</v>
      </c>
      <c r="J443" s="1">
        <f>VLOOKUP(A443,'ADM Details FY17'!$A$3:$K$3515,11,FALSE)</f>
        <v>0</v>
      </c>
      <c r="K443" s="1">
        <f>VLOOKUP(A443,'ADM Details FY17'!$A$3:$M$3515,13,FALSE)</f>
        <v>0.05</v>
      </c>
      <c r="L443" s="1">
        <f>VLOOKUP(A443,'ADM Details FY17'!$A$3:$O$3515,15,FALSE)</f>
        <v>0</v>
      </c>
      <c r="M443" s="1">
        <f>VLOOKUP(A443,'ADM Details FY17'!$A$3:$P$3515,16,FALSE)</f>
        <v>0</v>
      </c>
      <c r="N443" s="1">
        <f>VLOOKUP(A443,'ADM Details FY17'!$A$3:$Q$3515,17,FALSE)</f>
        <v>0</v>
      </c>
      <c r="O443" s="1">
        <f>VLOOKUP(A443,'ADM Details FY17'!$A$3:$S$3515,19,FALSE)</f>
        <v>0</v>
      </c>
      <c r="P443" s="1">
        <f>VLOOKUP(A443,'ADM Details FY17'!$A$3:$U$3515,21,FALSE)</f>
        <v>0.13</v>
      </c>
      <c r="Q443" s="1">
        <f>VLOOKUP(A443,'ADM Details FY17'!$A$3:$V$3515,22,FALSE)</f>
        <v>0</v>
      </c>
      <c r="R443" s="1">
        <f>VLOOKUP(A443,'ADM Details FY17'!$A$3:$W$3515,23,FALSE)</f>
        <v>0</v>
      </c>
      <c r="S443" s="1">
        <f>VLOOKUP(A443,'ADM Details FY17'!$A$3:$X$3515,24,FALSE)</f>
        <v>0</v>
      </c>
      <c r="T443" s="1">
        <f>VLOOKUP(A443,'ADM Details FY17'!$A$3:$Y$3515,25,FALSE)</f>
        <v>0.14000000000000001</v>
      </c>
      <c r="U443" s="1">
        <f>VLOOKUP(A443,'ADM Details FY17'!$A$3:$AA$3515,27,FALSE)</f>
        <v>0</v>
      </c>
      <c r="V443" s="1">
        <f>IFERROR(VLOOKUP(C443,'eindex _tget pp '!$A$4:$E$615,5,FALSE),0)</f>
        <v>175.2969581430427</v>
      </c>
      <c r="W443" s="31">
        <f>IFERROR(VLOOKUP(C443,'eindex _tget pp '!$A$4:$F$615,6,FALSE),0)</f>
        <v>1.2193024433999999</v>
      </c>
      <c r="X443" s="4">
        <f>IFERROR(VLOOKUP(B443,'eschools 16'!$A$2:$F$25,6,FALSE),1)</f>
        <v>2</v>
      </c>
      <c r="Y443" s="1">
        <f t="shared" si="30"/>
        <v>0</v>
      </c>
      <c r="Z443" s="1">
        <f t="shared" si="31"/>
        <v>0</v>
      </c>
      <c r="AA443" s="31">
        <f>IFERROR(VLOOKUP(C443,'eindex _tget pp '!$A$4:$G$615,7,FALSE),0)</f>
        <v>0.360902528</v>
      </c>
      <c r="AB443" s="1">
        <f>VLOOKUP(A443,'ADM Details FY17'!$A$3:$AB$3515,28,FALSE)</f>
        <v>0</v>
      </c>
      <c r="AC443" s="1">
        <f t="shared" si="32"/>
        <v>0</v>
      </c>
      <c r="AD443" s="1">
        <f t="shared" si="33"/>
        <v>0.05</v>
      </c>
      <c r="AE443" s="1">
        <f t="shared" si="34"/>
        <v>1.25</v>
      </c>
    </row>
    <row r="444" spans="1:31" x14ac:dyDescent="0.25">
      <c r="A444" t="str">
        <f>B444&amp;"-"&amp;COUNTIF($B$3:B444,B444)</f>
        <v>236-290</v>
      </c>
      <c r="B444">
        <v>236</v>
      </c>
      <c r="C444" s="18">
        <f>VLOOKUP(A444,'ADM Details FY17'!$A$3:$D$3515,4,FALSE)</f>
        <v>44396</v>
      </c>
      <c r="D444" s="1">
        <f>VLOOKUP(A444,'ADM Details FY17'!$A$3:$E$3515,5,FALSE)</f>
        <v>22.67</v>
      </c>
      <c r="E444" s="1">
        <f>VLOOKUP(A444,'ADM Details FY17'!$A$3:$F$3515,6,FALSE)</f>
        <v>0</v>
      </c>
      <c r="F444" s="1">
        <f>VLOOKUP(A444,'ADM Details FY17'!$A$3:$G$3515,7,FALSE)</f>
        <v>0</v>
      </c>
      <c r="G444" s="1">
        <f>VLOOKUP(A444,'ADM Details FY17'!$A$3:$H$3515,8,FALSE)</f>
        <v>0</v>
      </c>
      <c r="H444" s="1">
        <f>VLOOKUP(A444,'ADM Details FY17'!$A$3:$I$3515,9,FALSE)</f>
        <v>1</v>
      </c>
      <c r="I444" s="1">
        <f>VLOOKUP(A444,'ADM Details FY17'!$A$3:$J$3517,10,FALSE)</f>
        <v>0</v>
      </c>
      <c r="J444" s="1">
        <f>VLOOKUP(A444,'ADM Details FY17'!$A$3:$K$3515,11,FALSE)</f>
        <v>0</v>
      </c>
      <c r="K444" s="1">
        <f>VLOOKUP(A444,'ADM Details FY17'!$A$3:$M$3515,13,FALSE)</f>
        <v>12.56</v>
      </c>
      <c r="L444" s="1">
        <f>VLOOKUP(A444,'ADM Details FY17'!$A$3:$O$3515,15,FALSE)</f>
        <v>0</v>
      </c>
      <c r="M444" s="1">
        <f>VLOOKUP(A444,'ADM Details FY17'!$A$3:$P$3515,16,FALSE)</f>
        <v>0</v>
      </c>
      <c r="N444" s="1">
        <f>VLOOKUP(A444,'ADM Details FY17'!$A$3:$Q$3515,17,FALSE)</f>
        <v>0</v>
      </c>
      <c r="O444" s="1">
        <f>VLOOKUP(A444,'ADM Details FY17'!$A$3:$S$3515,19,FALSE)</f>
        <v>0</v>
      </c>
      <c r="P444" s="1">
        <f>VLOOKUP(A444,'ADM Details FY17'!$A$3:$U$3515,21,FALSE)</f>
        <v>0.38</v>
      </c>
      <c r="Q444" s="1">
        <f>VLOOKUP(A444,'ADM Details FY17'!$A$3:$V$3515,22,FALSE)</f>
        <v>0</v>
      </c>
      <c r="R444" s="1">
        <f>VLOOKUP(A444,'ADM Details FY17'!$A$3:$W$3515,23,FALSE)</f>
        <v>0</v>
      </c>
      <c r="S444" s="1">
        <f>VLOOKUP(A444,'ADM Details FY17'!$A$3:$X$3515,24,FALSE)</f>
        <v>0</v>
      </c>
      <c r="T444" s="1">
        <f>VLOOKUP(A444,'ADM Details FY17'!$A$3:$Y$3515,25,FALSE)</f>
        <v>0.35</v>
      </c>
      <c r="U444" s="1">
        <f>VLOOKUP(A444,'ADM Details FY17'!$A$3:$AA$3515,27,FALSE)</f>
        <v>0</v>
      </c>
      <c r="V444" s="1">
        <f>IFERROR(VLOOKUP(C444,'eindex _tget pp '!$A$4:$E$615,5,FALSE),0)</f>
        <v>145.47924093771991</v>
      </c>
      <c r="W444" s="31">
        <f>IFERROR(VLOOKUP(C444,'eindex _tget pp '!$A$4:$F$615,6,FALSE),0)</f>
        <v>0.59669372279999999</v>
      </c>
      <c r="X444" s="4">
        <f>IFERROR(VLOOKUP(B444,'eschools 16'!$A$2:$F$25,6,FALSE),1)</f>
        <v>2</v>
      </c>
      <c r="Y444" s="1">
        <f t="shared" si="30"/>
        <v>0</v>
      </c>
      <c r="Z444" s="1">
        <f t="shared" si="31"/>
        <v>0</v>
      </c>
      <c r="AA444" s="31">
        <f>IFERROR(VLOOKUP(C444,'eindex _tget pp '!$A$4:$G$615,7,FALSE),0)</f>
        <v>0.39980179999999998</v>
      </c>
      <c r="AB444" s="1">
        <f>VLOOKUP(A444,'ADM Details FY17'!$A$3:$AB$3515,28,FALSE)</f>
        <v>0</v>
      </c>
      <c r="AC444" s="1">
        <f t="shared" si="32"/>
        <v>0</v>
      </c>
      <c r="AD444" s="1">
        <f t="shared" si="33"/>
        <v>22.67</v>
      </c>
      <c r="AE444" s="1">
        <f t="shared" si="34"/>
        <v>566.75</v>
      </c>
    </row>
    <row r="445" spans="1:31" x14ac:dyDescent="0.25">
      <c r="A445" t="str">
        <f>B445&amp;"-"&amp;COUNTIF($B$3:B445,B445)</f>
        <v>236-291</v>
      </c>
      <c r="B445">
        <v>236</v>
      </c>
      <c r="C445" s="18">
        <f>VLOOKUP(A445,'ADM Details FY17'!$A$3:$D$3515,4,FALSE)</f>
        <v>44404</v>
      </c>
      <c r="D445" s="1">
        <f>VLOOKUP(A445,'ADM Details FY17'!$A$3:$E$3515,5,FALSE)</f>
        <v>19.510000000000002</v>
      </c>
      <c r="E445" s="1">
        <f>VLOOKUP(A445,'ADM Details FY17'!$A$3:$F$3515,6,FALSE)</f>
        <v>0</v>
      </c>
      <c r="F445" s="1">
        <f>VLOOKUP(A445,'ADM Details FY17'!$A$3:$G$3515,7,FALSE)</f>
        <v>2</v>
      </c>
      <c r="G445" s="1">
        <f>VLOOKUP(A445,'ADM Details FY17'!$A$3:$H$3515,8,FALSE)</f>
        <v>0</v>
      </c>
      <c r="H445" s="1">
        <f>VLOOKUP(A445,'ADM Details FY17'!$A$3:$I$3515,9,FALSE)</f>
        <v>0</v>
      </c>
      <c r="I445" s="1">
        <f>VLOOKUP(A445,'ADM Details FY17'!$A$3:$J$3517,10,FALSE)</f>
        <v>0</v>
      </c>
      <c r="J445" s="1">
        <f>VLOOKUP(A445,'ADM Details FY17'!$A$3:$K$3515,11,FALSE)</f>
        <v>0</v>
      </c>
      <c r="K445" s="1">
        <f>VLOOKUP(A445,'ADM Details FY17'!$A$3:$M$3515,13,FALSE)</f>
        <v>13.39</v>
      </c>
      <c r="L445" s="1">
        <f>VLOOKUP(A445,'ADM Details FY17'!$A$3:$O$3515,15,FALSE)</f>
        <v>0</v>
      </c>
      <c r="M445" s="1">
        <f>VLOOKUP(A445,'ADM Details FY17'!$A$3:$P$3515,16,FALSE)</f>
        <v>0</v>
      </c>
      <c r="N445" s="1">
        <f>VLOOKUP(A445,'ADM Details FY17'!$A$3:$Q$3515,17,FALSE)</f>
        <v>0</v>
      </c>
      <c r="O445" s="1">
        <f>VLOOKUP(A445,'ADM Details FY17'!$A$3:$S$3515,19,FALSE)</f>
        <v>0</v>
      </c>
      <c r="P445" s="1">
        <f>VLOOKUP(A445,'ADM Details FY17'!$A$3:$U$3515,21,FALSE)</f>
        <v>0.13</v>
      </c>
      <c r="Q445" s="1">
        <f>VLOOKUP(A445,'ADM Details FY17'!$A$3:$V$3515,22,FALSE)</f>
        <v>0.04</v>
      </c>
      <c r="R445" s="1">
        <f>VLOOKUP(A445,'ADM Details FY17'!$A$3:$W$3515,23,FALSE)</f>
        <v>0</v>
      </c>
      <c r="S445" s="1">
        <f>VLOOKUP(A445,'ADM Details FY17'!$A$3:$X$3515,24,FALSE)</f>
        <v>0</v>
      </c>
      <c r="T445" s="1">
        <f>VLOOKUP(A445,'ADM Details FY17'!$A$3:$Y$3515,25,FALSE)</f>
        <v>0.4</v>
      </c>
      <c r="U445" s="1">
        <f>VLOOKUP(A445,'ADM Details FY17'!$A$3:$AA$3515,27,FALSE)</f>
        <v>0</v>
      </c>
      <c r="V445" s="1">
        <f>IFERROR(VLOOKUP(C445,'eindex _tget pp '!$A$4:$E$615,5,FALSE),0)</f>
        <v>845.49030935431153</v>
      </c>
      <c r="W445" s="31">
        <f>IFERROR(VLOOKUP(C445,'eindex _tget pp '!$A$4:$F$615,6,FALSE),0)</f>
        <v>3.6750902770999998</v>
      </c>
      <c r="X445" s="4">
        <f>IFERROR(VLOOKUP(B445,'eschools 16'!$A$2:$F$25,6,FALSE),1)</f>
        <v>2</v>
      </c>
      <c r="Y445" s="1">
        <f t="shared" si="30"/>
        <v>0</v>
      </c>
      <c r="Z445" s="1">
        <f t="shared" si="31"/>
        <v>0</v>
      </c>
      <c r="AA445" s="31">
        <f>IFERROR(VLOOKUP(C445,'eindex _tget pp '!$A$4:$G$615,7,FALSE),0)</f>
        <v>0.67177512299999997</v>
      </c>
      <c r="AB445" s="1">
        <f>VLOOKUP(A445,'ADM Details FY17'!$A$3:$AB$3515,28,FALSE)</f>
        <v>0</v>
      </c>
      <c r="AC445" s="1">
        <f t="shared" si="32"/>
        <v>0</v>
      </c>
      <c r="AD445" s="1">
        <f t="shared" si="33"/>
        <v>19.510000000000002</v>
      </c>
      <c r="AE445" s="1">
        <f t="shared" si="34"/>
        <v>487.75000000000006</v>
      </c>
    </row>
    <row r="446" spans="1:31" x14ac:dyDescent="0.25">
      <c r="A446" t="str">
        <f>B446&amp;"-"&amp;COUNTIF($B$3:B446,B446)</f>
        <v>236-292</v>
      </c>
      <c r="B446">
        <v>236</v>
      </c>
      <c r="C446" s="18">
        <f>VLOOKUP(A446,'ADM Details FY17'!$A$3:$D$3515,4,FALSE)</f>
        <v>48173</v>
      </c>
      <c r="D446" s="1">
        <f>VLOOKUP(A446,'ADM Details FY17'!$A$3:$E$3515,5,FALSE)</f>
        <v>12.41</v>
      </c>
      <c r="E446" s="1">
        <f>VLOOKUP(A446,'ADM Details FY17'!$A$3:$F$3515,6,FALSE)</f>
        <v>0</v>
      </c>
      <c r="F446" s="1">
        <f>VLOOKUP(A446,'ADM Details FY17'!$A$3:$G$3515,7,FALSE)</f>
        <v>0</v>
      </c>
      <c r="G446" s="1">
        <f>VLOOKUP(A446,'ADM Details FY17'!$A$3:$H$3515,8,FALSE)</f>
        <v>0</v>
      </c>
      <c r="H446" s="1">
        <f>VLOOKUP(A446,'ADM Details FY17'!$A$3:$I$3515,9,FALSE)</f>
        <v>0</v>
      </c>
      <c r="I446" s="1">
        <f>VLOOKUP(A446,'ADM Details FY17'!$A$3:$J$3517,10,FALSE)</f>
        <v>0</v>
      </c>
      <c r="J446" s="1">
        <f>VLOOKUP(A446,'ADM Details FY17'!$A$3:$K$3515,11,FALSE)</f>
        <v>0</v>
      </c>
      <c r="K446" s="1">
        <f>VLOOKUP(A446,'ADM Details FY17'!$A$3:$M$3515,13,FALSE)</f>
        <v>0.03</v>
      </c>
      <c r="L446" s="1">
        <f>VLOOKUP(A446,'ADM Details FY17'!$A$3:$O$3515,15,FALSE)</f>
        <v>0</v>
      </c>
      <c r="M446" s="1">
        <f>VLOOKUP(A446,'ADM Details FY17'!$A$3:$P$3515,16,FALSE)</f>
        <v>4</v>
      </c>
      <c r="N446" s="1">
        <f>VLOOKUP(A446,'ADM Details FY17'!$A$3:$Q$3515,17,FALSE)</f>
        <v>0</v>
      </c>
      <c r="O446" s="1">
        <f>VLOOKUP(A446,'ADM Details FY17'!$A$3:$S$3515,19,FALSE)</f>
        <v>0</v>
      </c>
      <c r="P446" s="1">
        <f>VLOOKUP(A446,'ADM Details FY17'!$A$3:$U$3515,21,FALSE)</f>
        <v>0</v>
      </c>
      <c r="Q446" s="1">
        <f>VLOOKUP(A446,'ADM Details FY17'!$A$3:$V$3515,22,FALSE)</f>
        <v>0</v>
      </c>
      <c r="R446" s="1">
        <f>VLOOKUP(A446,'ADM Details FY17'!$A$3:$W$3515,23,FALSE)</f>
        <v>0</v>
      </c>
      <c r="S446" s="1">
        <f>VLOOKUP(A446,'ADM Details FY17'!$A$3:$X$3515,24,FALSE)</f>
        <v>0</v>
      </c>
      <c r="T446" s="1">
        <f>VLOOKUP(A446,'ADM Details FY17'!$A$3:$Y$3515,25,FALSE)</f>
        <v>0.34</v>
      </c>
      <c r="U446" s="1">
        <f>VLOOKUP(A446,'ADM Details FY17'!$A$3:$AA$3515,27,FALSE)</f>
        <v>0</v>
      </c>
      <c r="V446" s="1">
        <f>IFERROR(VLOOKUP(C446,'eindex _tget pp '!$A$4:$E$615,5,FALSE),0)</f>
        <v>136.6121586623654</v>
      </c>
      <c r="W446" s="31">
        <f>IFERROR(VLOOKUP(C446,'eindex _tget pp '!$A$4:$F$615,6,FALSE),0)</f>
        <v>0.48518616640000001</v>
      </c>
      <c r="X446" s="4">
        <f>IFERROR(VLOOKUP(B446,'eschools 16'!$A$2:$F$25,6,FALSE),1)</f>
        <v>2</v>
      </c>
      <c r="Y446" s="1">
        <f t="shared" si="30"/>
        <v>0</v>
      </c>
      <c r="Z446" s="1">
        <f t="shared" si="31"/>
        <v>0</v>
      </c>
      <c r="AA446" s="31">
        <f>IFERROR(VLOOKUP(C446,'eindex _tget pp '!$A$4:$G$615,7,FALSE),0)</f>
        <v>0.40849437100000002</v>
      </c>
      <c r="AB446" s="1">
        <f>VLOOKUP(A446,'ADM Details FY17'!$A$3:$AB$3515,28,FALSE)</f>
        <v>0</v>
      </c>
      <c r="AC446" s="1">
        <f t="shared" si="32"/>
        <v>0</v>
      </c>
      <c r="AD446" s="1">
        <f t="shared" si="33"/>
        <v>12.41</v>
      </c>
      <c r="AE446" s="1">
        <f t="shared" si="34"/>
        <v>310.25</v>
      </c>
    </row>
    <row r="447" spans="1:31" x14ac:dyDescent="0.25">
      <c r="A447" t="str">
        <f>B447&amp;"-"&amp;COUNTIF($B$3:B447,B447)</f>
        <v>236-293</v>
      </c>
      <c r="B447">
        <v>236</v>
      </c>
      <c r="C447" s="18">
        <f>VLOOKUP(A447,'ADM Details FY17'!$A$3:$D$3515,4,FALSE)</f>
        <v>45500</v>
      </c>
      <c r="D447" s="1">
        <f>VLOOKUP(A447,'ADM Details FY17'!$A$3:$E$3515,5,FALSE)</f>
        <v>17.809999999999999</v>
      </c>
      <c r="E447" s="1">
        <f>VLOOKUP(A447,'ADM Details FY17'!$A$3:$F$3515,6,FALSE)</f>
        <v>0</v>
      </c>
      <c r="F447" s="1">
        <f>VLOOKUP(A447,'ADM Details FY17'!$A$3:$G$3515,7,FALSE)</f>
        <v>0</v>
      </c>
      <c r="G447" s="1">
        <f>VLOOKUP(A447,'ADM Details FY17'!$A$3:$H$3515,8,FALSE)</f>
        <v>0</v>
      </c>
      <c r="H447" s="1">
        <f>VLOOKUP(A447,'ADM Details FY17'!$A$3:$I$3515,9,FALSE)</f>
        <v>0</v>
      </c>
      <c r="I447" s="1">
        <f>VLOOKUP(A447,'ADM Details FY17'!$A$3:$J$3517,10,FALSE)</f>
        <v>0</v>
      </c>
      <c r="J447" s="1">
        <f>VLOOKUP(A447,'ADM Details FY17'!$A$3:$K$3515,11,FALSE)</f>
        <v>1</v>
      </c>
      <c r="K447" s="1">
        <f>VLOOKUP(A447,'ADM Details FY17'!$A$3:$M$3515,13,FALSE)</f>
        <v>3.37</v>
      </c>
      <c r="L447" s="1">
        <f>VLOOKUP(A447,'ADM Details FY17'!$A$3:$O$3515,15,FALSE)</f>
        <v>0</v>
      </c>
      <c r="M447" s="1">
        <f>VLOOKUP(A447,'ADM Details FY17'!$A$3:$P$3515,16,FALSE)</f>
        <v>0</v>
      </c>
      <c r="N447" s="1">
        <f>VLOOKUP(A447,'ADM Details FY17'!$A$3:$Q$3515,17,FALSE)</f>
        <v>0</v>
      </c>
      <c r="O447" s="1">
        <f>VLOOKUP(A447,'ADM Details FY17'!$A$3:$S$3515,19,FALSE)</f>
        <v>0</v>
      </c>
      <c r="P447" s="1">
        <f>VLOOKUP(A447,'ADM Details FY17'!$A$3:$U$3515,21,FALSE)</f>
        <v>0.5</v>
      </c>
      <c r="Q447" s="1">
        <f>VLOOKUP(A447,'ADM Details FY17'!$A$3:$V$3515,22,FALSE)</f>
        <v>0</v>
      </c>
      <c r="R447" s="1">
        <f>VLOOKUP(A447,'ADM Details FY17'!$A$3:$W$3515,23,FALSE)</f>
        <v>0</v>
      </c>
      <c r="S447" s="1">
        <f>VLOOKUP(A447,'ADM Details FY17'!$A$3:$X$3515,24,FALSE)</f>
        <v>7.0000000000000007E-2</v>
      </c>
      <c r="T447" s="1">
        <f>VLOOKUP(A447,'ADM Details FY17'!$A$3:$Y$3515,25,FALSE)</f>
        <v>0.51</v>
      </c>
      <c r="U447" s="1">
        <f>VLOOKUP(A447,'ADM Details FY17'!$A$3:$AA$3515,27,FALSE)</f>
        <v>0.87</v>
      </c>
      <c r="V447" s="1">
        <f>IFERROR(VLOOKUP(C447,'eindex _tget pp '!$A$4:$E$615,5,FALSE),0)</f>
        <v>103.28515508998646</v>
      </c>
      <c r="W447" s="31">
        <f>IFERROR(VLOOKUP(C447,'eindex _tget pp '!$A$4:$F$615,6,FALSE),0)</f>
        <v>0.2656151819</v>
      </c>
      <c r="X447" s="4">
        <f>IFERROR(VLOOKUP(B447,'eschools 16'!$A$2:$F$25,6,FALSE),1)</f>
        <v>2</v>
      </c>
      <c r="Y447" s="1">
        <f t="shared" si="30"/>
        <v>0</v>
      </c>
      <c r="Z447" s="1">
        <f t="shared" si="31"/>
        <v>0</v>
      </c>
      <c r="AA447" s="31">
        <f>IFERROR(VLOOKUP(C447,'eindex _tget pp '!$A$4:$G$615,7,FALSE),0)</f>
        <v>0.45041583099999999</v>
      </c>
      <c r="AB447" s="1">
        <f>VLOOKUP(A447,'ADM Details FY17'!$A$3:$AB$3515,28,FALSE)</f>
        <v>0</v>
      </c>
      <c r="AC447" s="1">
        <f t="shared" si="32"/>
        <v>0</v>
      </c>
      <c r="AD447" s="1">
        <f t="shared" si="33"/>
        <v>17.983999999999998</v>
      </c>
      <c r="AE447" s="1">
        <f t="shared" si="34"/>
        <v>449.59999999999997</v>
      </c>
    </row>
    <row r="448" spans="1:31" x14ac:dyDescent="0.25">
      <c r="A448" t="str">
        <f>B448&amp;"-"&amp;COUNTIF($B$3:B448,B448)</f>
        <v>236-294</v>
      </c>
      <c r="B448">
        <v>236</v>
      </c>
      <c r="C448" s="18">
        <f>VLOOKUP(A448,'ADM Details FY17'!$A$3:$D$3515,4,FALSE)</f>
        <v>50633</v>
      </c>
      <c r="D448" s="1">
        <f>VLOOKUP(A448,'ADM Details FY17'!$A$3:$E$3515,5,FALSE)</f>
        <v>0.54</v>
      </c>
      <c r="E448" s="1">
        <f>VLOOKUP(A448,'ADM Details FY17'!$A$3:$F$3515,6,FALSE)</f>
        <v>0</v>
      </c>
      <c r="F448" s="1">
        <f>VLOOKUP(A448,'ADM Details FY17'!$A$3:$G$3515,7,FALSE)</f>
        <v>0</v>
      </c>
      <c r="G448" s="1">
        <f>VLOOKUP(A448,'ADM Details FY17'!$A$3:$H$3515,8,FALSE)</f>
        <v>0</v>
      </c>
      <c r="H448" s="1">
        <f>VLOOKUP(A448,'ADM Details FY17'!$A$3:$I$3515,9,FALSE)</f>
        <v>0</v>
      </c>
      <c r="I448" s="1">
        <f>VLOOKUP(A448,'ADM Details FY17'!$A$3:$J$3517,10,FALSE)</f>
        <v>0</v>
      </c>
      <c r="J448" s="1">
        <f>VLOOKUP(A448,'ADM Details FY17'!$A$3:$K$3515,11,FALSE)</f>
        <v>0</v>
      </c>
      <c r="K448" s="1">
        <f>VLOOKUP(A448,'ADM Details FY17'!$A$3:$M$3515,13,FALSE)</f>
        <v>0</v>
      </c>
      <c r="L448" s="1">
        <f>VLOOKUP(A448,'ADM Details FY17'!$A$3:$O$3515,15,FALSE)</f>
        <v>0</v>
      </c>
      <c r="M448" s="1">
        <f>VLOOKUP(A448,'ADM Details FY17'!$A$3:$P$3515,16,FALSE)</f>
        <v>0</v>
      </c>
      <c r="N448" s="1">
        <f>VLOOKUP(A448,'ADM Details FY17'!$A$3:$Q$3515,17,FALSE)</f>
        <v>0</v>
      </c>
      <c r="O448" s="1">
        <f>VLOOKUP(A448,'ADM Details FY17'!$A$3:$S$3515,19,FALSE)</f>
        <v>0</v>
      </c>
      <c r="P448" s="1">
        <f>VLOOKUP(A448,'ADM Details FY17'!$A$3:$U$3515,21,FALSE)</f>
        <v>0</v>
      </c>
      <c r="Q448" s="1">
        <f>VLOOKUP(A448,'ADM Details FY17'!$A$3:$V$3515,22,FALSE)</f>
        <v>0</v>
      </c>
      <c r="R448" s="1">
        <f>VLOOKUP(A448,'ADM Details FY17'!$A$3:$W$3515,23,FALSE)</f>
        <v>0</v>
      </c>
      <c r="S448" s="1">
        <f>VLOOKUP(A448,'ADM Details FY17'!$A$3:$X$3515,24,FALSE)</f>
        <v>0</v>
      </c>
      <c r="T448" s="1">
        <f>VLOOKUP(A448,'ADM Details FY17'!$A$3:$Y$3515,25,FALSE)</f>
        <v>0</v>
      </c>
      <c r="U448" s="1">
        <f>VLOOKUP(A448,'ADM Details FY17'!$A$3:$AA$3515,27,FALSE)</f>
        <v>0</v>
      </c>
      <c r="V448" s="1">
        <f>IFERROR(VLOOKUP(C448,'eindex _tget pp '!$A$4:$E$615,5,FALSE),0)</f>
        <v>572.48762758184762</v>
      </c>
      <c r="W448" s="31">
        <f>IFERROR(VLOOKUP(C448,'eindex _tget pp '!$A$4:$F$615,6,FALSE),0)</f>
        <v>0.76160536879999996</v>
      </c>
      <c r="X448" s="4">
        <f>IFERROR(VLOOKUP(B448,'eschools 16'!$A$2:$F$25,6,FALSE),1)</f>
        <v>2</v>
      </c>
      <c r="Y448" s="1">
        <f t="shared" si="30"/>
        <v>0</v>
      </c>
      <c r="Z448" s="1">
        <f t="shared" si="31"/>
        <v>0</v>
      </c>
      <c r="AA448" s="31">
        <f>IFERROR(VLOOKUP(C448,'eindex _tget pp '!$A$4:$G$615,7,FALSE),0)</f>
        <v>0.57177841600000001</v>
      </c>
      <c r="AB448" s="1">
        <f>VLOOKUP(A448,'ADM Details FY17'!$A$3:$AB$3515,28,FALSE)</f>
        <v>0</v>
      </c>
      <c r="AC448" s="1">
        <f t="shared" si="32"/>
        <v>0</v>
      </c>
      <c r="AD448" s="1">
        <f t="shared" si="33"/>
        <v>0.54</v>
      </c>
      <c r="AE448" s="1">
        <f t="shared" si="34"/>
        <v>13.5</v>
      </c>
    </row>
    <row r="449" spans="1:31" x14ac:dyDescent="0.25">
      <c r="A449" t="str">
        <f>B449&amp;"-"&amp;COUNTIF($B$3:B449,B449)</f>
        <v>236-295</v>
      </c>
      <c r="B449">
        <v>236</v>
      </c>
      <c r="C449" s="18">
        <f>VLOOKUP(A449,'ADM Details FY17'!$A$3:$D$3515,4,FALSE)</f>
        <v>45518</v>
      </c>
      <c r="D449" s="1">
        <f>VLOOKUP(A449,'ADM Details FY17'!$A$3:$E$3515,5,FALSE)</f>
        <v>6.66</v>
      </c>
      <c r="E449" s="1">
        <f>VLOOKUP(A449,'ADM Details FY17'!$A$3:$F$3515,6,FALSE)</f>
        <v>0.03</v>
      </c>
      <c r="F449" s="1">
        <f>VLOOKUP(A449,'ADM Details FY17'!$A$3:$G$3515,7,FALSE)</f>
        <v>1.22</v>
      </c>
      <c r="G449" s="1">
        <f>VLOOKUP(A449,'ADM Details FY17'!$A$3:$H$3515,8,FALSE)</f>
        <v>0</v>
      </c>
      <c r="H449" s="1">
        <f>VLOOKUP(A449,'ADM Details FY17'!$A$3:$I$3515,9,FALSE)</f>
        <v>0</v>
      </c>
      <c r="I449" s="1">
        <f>VLOOKUP(A449,'ADM Details FY17'!$A$3:$J$3517,10,FALSE)</f>
        <v>0</v>
      </c>
      <c r="J449" s="1">
        <f>VLOOKUP(A449,'ADM Details FY17'!$A$3:$K$3515,11,FALSE)</f>
        <v>0</v>
      </c>
      <c r="K449" s="1">
        <f>VLOOKUP(A449,'ADM Details FY17'!$A$3:$M$3515,13,FALSE)</f>
        <v>2.68</v>
      </c>
      <c r="L449" s="1">
        <f>VLOOKUP(A449,'ADM Details FY17'!$A$3:$O$3515,15,FALSE)</f>
        <v>0</v>
      </c>
      <c r="M449" s="1">
        <f>VLOOKUP(A449,'ADM Details FY17'!$A$3:$P$3515,16,FALSE)</f>
        <v>0</v>
      </c>
      <c r="N449" s="1">
        <f>VLOOKUP(A449,'ADM Details FY17'!$A$3:$Q$3515,17,FALSE)</f>
        <v>0</v>
      </c>
      <c r="O449" s="1">
        <f>VLOOKUP(A449,'ADM Details FY17'!$A$3:$S$3515,19,FALSE)</f>
        <v>0</v>
      </c>
      <c r="P449" s="1">
        <f>VLOOKUP(A449,'ADM Details FY17'!$A$3:$U$3515,21,FALSE)</f>
        <v>0</v>
      </c>
      <c r="Q449" s="1">
        <f>VLOOKUP(A449,'ADM Details FY17'!$A$3:$V$3515,22,FALSE)</f>
        <v>0</v>
      </c>
      <c r="R449" s="1">
        <f>VLOOKUP(A449,'ADM Details FY17'!$A$3:$W$3515,23,FALSE)</f>
        <v>0</v>
      </c>
      <c r="S449" s="1">
        <f>VLOOKUP(A449,'ADM Details FY17'!$A$3:$X$3515,24,FALSE)</f>
        <v>0</v>
      </c>
      <c r="T449" s="1">
        <f>VLOOKUP(A449,'ADM Details FY17'!$A$3:$Y$3515,25,FALSE)</f>
        <v>0.2</v>
      </c>
      <c r="U449" s="1">
        <f>VLOOKUP(A449,'ADM Details FY17'!$A$3:$AA$3515,27,FALSE)</f>
        <v>0</v>
      </c>
      <c r="V449" s="1">
        <f>IFERROR(VLOOKUP(C449,'eindex _tget pp '!$A$4:$E$615,5,FALSE),0)</f>
        <v>342.34700069481977</v>
      </c>
      <c r="W449" s="31">
        <f>IFERROR(VLOOKUP(C449,'eindex _tget pp '!$A$4:$F$615,6,FALSE),0)</f>
        <v>0.96791376019999997</v>
      </c>
      <c r="X449" s="4">
        <f>IFERROR(VLOOKUP(B449,'eschools 16'!$A$2:$F$25,6,FALSE),1)</f>
        <v>2</v>
      </c>
      <c r="Y449" s="1">
        <f t="shared" si="30"/>
        <v>0</v>
      </c>
      <c r="Z449" s="1">
        <f t="shared" si="31"/>
        <v>0</v>
      </c>
      <c r="AA449" s="31">
        <f>IFERROR(VLOOKUP(C449,'eindex _tget pp '!$A$4:$G$615,7,FALSE),0)</f>
        <v>0.494283731</v>
      </c>
      <c r="AB449" s="1">
        <f>VLOOKUP(A449,'ADM Details FY17'!$A$3:$AB$3515,28,FALSE)</f>
        <v>0</v>
      </c>
      <c r="AC449" s="1">
        <f t="shared" si="32"/>
        <v>0</v>
      </c>
      <c r="AD449" s="1">
        <f t="shared" si="33"/>
        <v>6.66</v>
      </c>
      <c r="AE449" s="1">
        <f t="shared" si="34"/>
        <v>166.5</v>
      </c>
    </row>
    <row r="450" spans="1:31" x14ac:dyDescent="0.25">
      <c r="A450" t="str">
        <f>B450&amp;"-"&amp;COUNTIF($B$3:B450,B450)</f>
        <v>236-296</v>
      </c>
      <c r="B450">
        <v>236</v>
      </c>
      <c r="C450" s="18">
        <f>VLOOKUP(A450,'ADM Details FY17'!$A$3:$D$3515,4,FALSE)</f>
        <v>49890</v>
      </c>
      <c r="D450" s="1">
        <f>VLOOKUP(A450,'ADM Details FY17'!$A$3:$E$3515,5,FALSE)</f>
        <v>5.0199999999999996</v>
      </c>
      <c r="E450" s="1">
        <f>VLOOKUP(A450,'ADM Details FY17'!$A$3:$F$3515,6,FALSE)</f>
        <v>0</v>
      </c>
      <c r="F450" s="1">
        <f>VLOOKUP(A450,'ADM Details FY17'!$A$3:$G$3515,7,FALSE)</f>
        <v>0</v>
      </c>
      <c r="G450" s="1">
        <f>VLOOKUP(A450,'ADM Details FY17'!$A$3:$H$3515,8,FALSE)</f>
        <v>0</v>
      </c>
      <c r="H450" s="1">
        <f>VLOOKUP(A450,'ADM Details FY17'!$A$3:$I$3515,9,FALSE)</f>
        <v>0</v>
      </c>
      <c r="I450" s="1">
        <f>VLOOKUP(A450,'ADM Details FY17'!$A$3:$J$3517,10,FALSE)</f>
        <v>0</v>
      </c>
      <c r="J450" s="1">
        <f>VLOOKUP(A450,'ADM Details FY17'!$A$3:$K$3515,11,FALSE)</f>
        <v>0</v>
      </c>
      <c r="K450" s="1">
        <f>VLOOKUP(A450,'ADM Details FY17'!$A$3:$M$3515,13,FALSE)</f>
        <v>1</v>
      </c>
      <c r="L450" s="1">
        <f>VLOOKUP(A450,'ADM Details FY17'!$A$3:$O$3515,15,FALSE)</f>
        <v>0</v>
      </c>
      <c r="M450" s="1">
        <f>VLOOKUP(A450,'ADM Details FY17'!$A$3:$P$3515,16,FALSE)</f>
        <v>0</v>
      </c>
      <c r="N450" s="1">
        <f>VLOOKUP(A450,'ADM Details FY17'!$A$3:$Q$3515,17,FALSE)</f>
        <v>0</v>
      </c>
      <c r="O450" s="1">
        <f>VLOOKUP(A450,'ADM Details FY17'!$A$3:$S$3515,19,FALSE)</f>
        <v>0</v>
      </c>
      <c r="P450" s="1">
        <f>VLOOKUP(A450,'ADM Details FY17'!$A$3:$U$3515,21,FALSE)</f>
        <v>0</v>
      </c>
      <c r="Q450" s="1">
        <f>VLOOKUP(A450,'ADM Details FY17'!$A$3:$V$3515,22,FALSE)</f>
        <v>0</v>
      </c>
      <c r="R450" s="1">
        <f>VLOOKUP(A450,'ADM Details FY17'!$A$3:$W$3515,23,FALSE)</f>
        <v>0</v>
      </c>
      <c r="S450" s="1">
        <f>VLOOKUP(A450,'ADM Details FY17'!$A$3:$X$3515,24,FALSE)</f>
        <v>0</v>
      </c>
      <c r="T450" s="1">
        <f>VLOOKUP(A450,'ADM Details FY17'!$A$3:$Y$3515,25,FALSE)</f>
        <v>0</v>
      </c>
      <c r="U450" s="1">
        <f>VLOOKUP(A450,'ADM Details FY17'!$A$3:$AA$3515,27,FALSE)</f>
        <v>0</v>
      </c>
      <c r="V450" s="1">
        <f>IFERROR(VLOOKUP(C450,'eindex _tget pp '!$A$4:$E$615,5,FALSE),0)</f>
        <v>585.16280243670201</v>
      </c>
      <c r="W450" s="31">
        <f>IFERROR(VLOOKUP(C450,'eindex _tget pp '!$A$4:$F$615,6,FALSE),0)</f>
        <v>1.1545116059</v>
      </c>
      <c r="X450" s="4">
        <f>IFERROR(VLOOKUP(B450,'eschools 16'!$A$2:$F$25,6,FALSE),1)</f>
        <v>2</v>
      </c>
      <c r="Y450" s="1">
        <f t="shared" si="30"/>
        <v>0</v>
      </c>
      <c r="Z450" s="1">
        <f t="shared" si="31"/>
        <v>0</v>
      </c>
      <c r="AA450" s="31">
        <f>IFERROR(VLOOKUP(C450,'eindex _tget pp '!$A$4:$G$615,7,FALSE),0)</f>
        <v>0.62492408399999999</v>
      </c>
      <c r="AB450" s="1">
        <f>VLOOKUP(A450,'ADM Details FY17'!$A$3:$AB$3515,28,FALSE)</f>
        <v>0</v>
      </c>
      <c r="AC450" s="1">
        <f t="shared" si="32"/>
        <v>0</v>
      </c>
      <c r="AD450" s="1">
        <f t="shared" si="33"/>
        <v>5.0199999999999996</v>
      </c>
      <c r="AE450" s="1">
        <f t="shared" si="34"/>
        <v>125.49999999999999</v>
      </c>
    </row>
    <row r="451" spans="1:31" x14ac:dyDescent="0.25">
      <c r="A451" t="str">
        <f>B451&amp;"-"&amp;COUNTIF($B$3:B451,B451)</f>
        <v>236-297</v>
      </c>
      <c r="B451">
        <v>236</v>
      </c>
      <c r="C451" s="18">
        <f>VLOOKUP(A451,'ADM Details FY17'!$A$3:$D$3515,4,FALSE)</f>
        <v>49627</v>
      </c>
      <c r="D451" s="1">
        <f>VLOOKUP(A451,'ADM Details FY17'!$A$3:$E$3515,5,FALSE)</f>
        <v>0.43</v>
      </c>
      <c r="E451" s="1">
        <f>VLOOKUP(A451,'ADM Details FY17'!$A$3:$F$3515,6,FALSE)</f>
        <v>0</v>
      </c>
      <c r="F451" s="1">
        <f>VLOOKUP(A451,'ADM Details FY17'!$A$3:$G$3515,7,FALSE)</f>
        <v>0</v>
      </c>
      <c r="G451" s="1">
        <f>VLOOKUP(A451,'ADM Details FY17'!$A$3:$H$3515,8,FALSE)</f>
        <v>0</v>
      </c>
      <c r="H451" s="1">
        <f>VLOOKUP(A451,'ADM Details FY17'!$A$3:$I$3515,9,FALSE)</f>
        <v>0</v>
      </c>
      <c r="I451" s="1">
        <f>VLOOKUP(A451,'ADM Details FY17'!$A$3:$J$3517,10,FALSE)</f>
        <v>0</v>
      </c>
      <c r="J451" s="1">
        <f>VLOOKUP(A451,'ADM Details FY17'!$A$3:$K$3515,11,FALSE)</f>
        <v>0</v>
      </c>
      <c r="K451" s="1">
        <f>VLOOKUP(A451,'ADM Details FY17'!$A$3:$M$3515,13,FALSE)</f>
        <v>0.43</v>
      </c>
      <c r="L451" s="1">
        <f>VLOOKUP(A451,'ADM Details FY17'!$A$3:$O$3515,15,FALSE)</f>
        <v>0</v>
      </c>
      <c r="M451" s="1">
        <f>VLOOKUP(A451,'ADM Details FY17'!$A$3:$P$3515,16,FALSE)</f>
        <v>0</v>
      </c>
      <c r="N451" s="1">
        <f>VLOOKUP(A451,'ADM Details FY17'!$A$3:$Q$3515,17,FALSE)</f>
        <v>0</v>
      </c>
      <c r="O451" s="1">
        <f>VLOOKUP(A451,'ADM Details FY17'!$A$3:$S$3515,19,FALSE)</f>
        <v>0</v>
      </c>
      <c r="P451" s="1">
        <f>VLOOKUP(A451,'ADM Details FY17'!$A$3:$U$3515,21,FALSE)</f>
        <v>0</v>
      </c>
      <c r="Q451" s="1">
        <f>VLOOKUP(A451,'ADM Details FY17'!$A$3:$V$3515,22,FALSE)</f>
        <v>0</v>
      </c>
      <c r="R451" s="1">
        <f>VLOOKUP(A451,'ADM Details FY17'!$A$3:$W$3515,23,FALSE)</f>
        <v>0</v>
      </c>
      <c r="S451" s="1">
        <f>VLOOKUP(A451,'ADM Details FY17'!$A$3:$X$3515,24,FALSE)</f>
        <v>0</v>
      </c>
      <c r="T451" s="1">
        <f>VLOOKUP(A451,'ADM Details FY17'!$A$3:$Y$3515,25,FALSE)</f>
        <v>0</v>
      </c>
      <c r="U451" s="1">
        <f>VLOOKUP(A451,'ADM Details FY17'!$A$3:$AA$3515,27,FALSE)</f>
        <v>0</v>
      </c>
      <c r="V451" s="1">
        <f>IFERROR(VLOOKUP(C451,'eindex _tget pp '!$A$4:$E$615,5,FALSE),0)</f>
        <v>1079.5846349911772</v>
      </c>
      <c r="W451" s="31">
        <f>IFERROR(VLOOKUP(C451,'eindex _tget pp '!$A$4:$F$615,6,FALSE),0)</f>
        <v>0.99310158839999996</v>
      </c>
      <c r="X451" s="4">
        <f>IFERROR(VLOOKUP(B451,'eschools 16'!$A$2:$F$25,6,FALSE),1)</f>
        <v>2</v>
      </c>
      <c r="Y451" s="1">
        <f t="shared" si="30"/>
        <v>0</v>
      </c>
      <c r="Z451" s="1">
        <f t="shared" si="31"/>
        <v>0</v>
      </c>
      <c r="AA451" s="31">
        <f>IFERROR(VLOOKUP(C451,'eindex _tget pp '!$A$4:$G$615,7,FALSE),0)</f>
        <v>0.75975829900000003</v>
      </c>
      <c r="AB451" s="1">
        <f>VLOOKUP(A451,'ADM Details FY17'!$A$3:$AB$3515,28,FALSE)</f>
        <v>0</v>
      </c>
      <c r="AC451" s="1">
        <f t="shared" si="32"/>
        <v>0</v>
      </c>
      <c r="AD451" s="1">
        <f t="shared" si="33"/>
        <v>0.43</v>
      </c>
      <c r="AE451" s="1">
        <f t="shared" si="34"/>
        <v>10.75</v>
      </c>
    </row>
    <row r="452" spans="1:31" x14ac:dyDescent="0.25">
      <c r="A452" t="str">
        <f>B452&amp;"-"&amp;COUNTIF($B$3:B452,B452)</f>
        <v>236-298</v>
      </c>
      <c r="B452">
        <v>236</v>
      </c>
      <c r="C452" s="18">
        <f>VLOOKUP(A452,'ADM Details FY17'!$A$3:$D$3515,4,FALSE)</f>
        <v>46672</v>
      </c>
      <c r="D452" s="1">
        <f>VLOOKUP(A452,'ADM Details FY17'!$A$3:$E$3515,5,FALSE)</f>
        <v>0.03</v>
      </c>
      <c r="E452" s="1">
        <f>VLOOKUP(A452,'ADM Details FY17'!$A$3:$F$3515,6,FALSE)</f>
        <v>0.03</v>
      </c>
      <c r="F452" s="1">
        <f>VLOOKUP(A452,'ADM Details FY17'!$A$3:$G$3515,7,FALSE)</f>
        <v>0</v>
      </c>
      <c r="G452" s="1">
        <f>VLOOKUP(A452,'ADM Details FY17'!$A$3:$H$3515,8,FALSE)</f>
        <v>0</v>
      </c>
      <c r="H452" s="1">
        <f>VLOOKUP(A452,'ADM Details FY17'!$A$3:$I$3515,9,FALSE)</f>
        <v>0</v>
      </c>
      <c r="I452" s="1">
        <f>VLOOKUP(A452,'ADM Details FY17'!$A$3:$J$3517,10,FALSE)</f>
        <v>0</v>
      </c>
      <c r="J452" s="1">
        <f>VLOOKUP(A452,'ADM Details FY17'!$A$3:$K$3515,11,FALSE)</f>
        <v>0</v>
      </c>
      <c r="K452" s="1">
        <f>VLOOKUP(A452,'ADM Details FY17'!$A$3:$M$3515,13,FALSE)</f>
        <v>0.03</v>
      </c>
      <c r="L452" s="1">
        <f>VLOOKUP(A452,'ADM Details FY17'!$A$3:$O$3515,15,FALSE)</f>
        <v>0</v>
      </c>
      <c r="M452" s="1">
        <f>VLOOKUP(A452,'ADM Details FY17'!$A$3:$P$3515,16,FALSE)</f>
        <v>0</v>
      </c>
      <c r="N452" s="1">
        <f>VLOOKUP(A452,'ADM Details FY17'!$A$3:$Q$3515,17,FALSE)</f>
        <v>0</v>
      </c>
      <c r="O452" s="1">
        <f>VLOOKUP(A452,'ADM Details FY17'!$A$3:$S$3515,19,FALSE)</f>
        <v>0</v>
      </c>
      <c r="P452" s="1">
        <f>VLOOKUP(A452,'ADM Details FY17'!$A$3:$U$3515,21,FALSE)</f>
        <v>0</v>
      </c>
      <c r="Q452" s="1">
        <f>VLOOKUP(A452,'ADM Details FY17'!$A$3:$V$3515,22,FALSE)</f>
        <v>0</v>
      </c>
      <c r="R452" s="1">
        <f>VLOOKUP(A452,'ADM Details FY17'!$A$3:$W$3515,23,FALSE)</f>
        <v>0</v>
      </c>
      <c r="S452" s="1">
        <f>VLOOKUP(A452,'ADM Details FY17'!$A$3:$X$3515,24,FALSE)</f>
        <v>0</v>
      </c>
      <c r="T452" s="1">
        <f>VLOOKUP(A452,'ADM Details FY17'!$A$3:$Y$3515,25,FALSE)</f>
        <v>0</v>
      </c>
      <c r="U452" s="1">
        <f>VLOOKUP(A452,'ADM Details FY17'!$A$3:$AA$3515,27,FALSE)</f>
        <v>0</v>
      </c>
      <c r="V452" s="1">
        <f>IFERROR(VLOOKUP(C452,'eindex _tget pp '!$A$4:$E$615,5,FALSE),0)</f>
        <v>660.86060400077679</v>
      </c>
      <c r="W452" s="31">
        <f>IFERROR(VLOOKUP(C452,'eindex _tget pp '!$A$4:$F$615,6,FALSE),0)</f>
        <v>1.1804766820000001</v>
      </c>
      <c r="X452" s="4">
        <f>IFERROR(VLOOKUP(B452,'eschools 16'!$A$2:$F$25,6,FALSE),1)</f>
        <v>2</v>
      </c>
      <c r="Y452" s="1">
        <f t="shared" ref="Y452:Y515" si="35">ROUND(IF(X452=2,0,(AD452*0.25*V452)),2)</f>
        <v>0</v>
      </c>
      <c r="Z452" s="1">
        <f t="shared" ref="Z452:Z515" si="36">ROUND(IF(X452=2,0,(K452*272*W452)),2)</f>
        <v>0</v>
      </c>
      <c r="AA452" s="31">
        <f>IFERROR(VLOOKUP(C452,'eindex _tget pp '!$A$4:$G$615,7,FALSE),0)</f>
        <v>0.60503263299999999</v>
      </c>
      <c r="AB452" s="1">
        <f>VLOOKUP(A452,'ADM Details FY17'!$A$3:$AB$3515,28,FALSE)</f>
        <v>0</v>
      </c>
      <c r="AC452" s="1">
        <f t="shared" ref="AC452:AC515" si="37">ROUND((AA452*AB452*923.6758),2)</f>
        <v>0</v>
      </c>
      <c r="AD452" s="1">
        <f t="shared" ref="AD452:AD515" si="38">D452+(U452*0.2)</f>
        <v>0.03</v>
      </c>
      <c r="AE452" s="1">
        <f t="shared" ref="AE452:AE515" si="39">IF(X452=2,(AD452*25),(AD452*150))</f>
        <v>0.75</v>
      </c>
    </row>
    <row r="453" spans="1:31" x14ac:dyDescent="0.25">
      <c r="A453" t="str">
        <f>B453&amp;"-"&amp;COUNTIF($B$3:B453,B453)</f>
        <v>236-299</v>
      </c>
      <c r="B453">
        <v>236</v>
      </c>
      <c r="C453" s="18">
        <f>VLOOKUP(A453,'ADM Details FY17'!$A$3:$D$3515,4,FALSE)</f>
        <v>50039</v>
      </c>
      <c r="D453" s="1">
        <f>VLOOKUP(A453,'ADM Details FY17'!$A$3:$E$3515,5,FALSE)</f>
        <v>1.56</v>
      </c>
      <c r="E453" s="1">
        <f>VLOOKUP(A453,'ADM Details FY17'!$A$3:$F$3515,6,FALSE)</f>
        <v>0</v>
      </c>
      <c r="F453" s="1">
        <f>VLOOKUP(A453,'ADM Details FY17'!$A$3:$G$3515,7,FALSE)</f>
        <v>0</v>
      </c>
      <c r="G453" s="1">
        <f>VLOOKUP(A453,'ADM Details FY17'!$A$3:$H$3515,8,FALSE)</f>
        <v>0.6</v>
      </c>
      <c r="H453" s="1">
        <f>VLOOKUP(A453,'ADM Details FY17'!$A$3:$I$3515,9,FALSE)</f>
        <v>0</v>
      </c>
      <c r="I453" s="1">
        <f>VLOOKUP(A453,'ADM Details FY17'!$A$3:$J$3517,10,FALSE)</f>
        <v>0</v>
      </c>
      <c r="J453" s="1">
        <f>VLOOKUP(A453,'ADM Details FY17'!$A$3:$K$3515,11,FALSE)</f>
        <v>0</v>
      </c>
      <c r="K453" s="1">
        <f>VLOOKUP(A453,'ADM Details FY17'!$A$3:$M$3515,13,FALSE)</f>
        <v>0</v>
      </c>
      <c r="L453" s="1">
        <f>VLOOKUP(A453,'ADM Details FY17'!$A$3:$O$3515,15,FALSE)</f>
        <v>0</v>
      </c>
      <c r="M453" s="1">
        <f>VLOOKUP(A453,'ADM Details FY17'!$A$3:$P$3515,16,FALSE)</f>
        <v>0</v>
      </c>
      <c r="N453" s="1">
        <f>VLOOKUP(A453,'ADM Details FY17'!$A$3:$Q$3515,17,FALSE)</f>
        <v>0</v>
      </c>
      <c r="O453" s="1">
        <f>VLOOKUP(A453,'ADM Details FY17'!$A$3:$S$3515,19,FALSE)</f>
        <v>0</v>
      </c>
      <c r="P453" s="1">
        <f>VLOOKUP(A453,'ADM Details FY17'!$A$3:$U$3515,21,FALSE)</f>
        <v>0</v>
      </c>
      <c r="Q453" s="1">
        <f>VLOOKUP(A453,'ADM Details FY17'!$A$3:$V$3515,22,FALSE)</f>
        <v>0</v>
      </c>
      <c r="R453" s="1">
        <f>VLOOKUP(A453,'ADM Details FY17'!$A$3:$W$3515,23,FALSE)</f>
        <v>0</v>
      </c>
      <c r="S453" s="1">
        <f>VLOOKUP(A453,'ADM Details FY17'!$A$3:$X$3515,24,FALSE)</f>
        <v>0</v>
      </c>
      <c r="T453" s="1">
        <f>VLOOKUP(A453,'ADM Details FY17'!$A$3:$Y$3515,25,FALSE)</f>
        <v>0</v>
      </c>
      <c r="U453" s="1">
        <f>VLOOKUP(A453,'ADM Details FY17'!$A$3:$AA$3515,27,FALSE)</f>
        <v>0</v>
      </c>
      <c r="V453" s="1">
        <f>IFERROR(VLOOKUP(C453,'eindex _tget pp '!$A$4:$E$615,5,FALSE),0)</f>
        <v>428.64733534644574</v>
      </c>
      <c r="W453" s="31">
        <f>IFERROR(VLOOKUP(C453,'eindex _tget pp '!$A$4:$F$615,6,FALSE),0)</f>
        <v>0.53887867950000001</v>
      </c>
      <c r="X453" s="4">
        <f>IFERROR(VLOOKUP(B453,'eschools 16'!$A$2:$F$25,6,FALSE),1)</f>
        <v>2</v>
      </c>
      <c r="Y453" s="1">
        <f t="shared" si="35"/>
        <v>0</v>
      </c>
      <c r="Z453" s="1">
        <f t="shared" si="36"/>
        <v>0</v>
      </c>
      <c r="AA453" s="31">
        <f>IFERROR(VLOOKUP(C453,'eindex _tget pp '!$A$4:$G$615,7,FALSE),0)</f>
        <v>0.50386079299999997</v>
      </c>
      <c r="AB453" s="1">
        <f>VLOOKUP(A453,'ADM Details FY17'!$A$3:$AB$3515,28,FALSE)</f>
        <v>0</v>
      </c>
      <c r="AC453" s="1">
        <f t="shared" si="37"/>
        <v>0</v>
      </c>
      <c r="AD453" s="1">
        <f t="shared" si="38"/>
        <v>1.56</v>
      </c>
      <c r="AE453" s="1">
        <f t="shared" si="39"/>
        <v>39</v>
      </c>
    </row>
    <row r="454" spans="1:31" x14ac:dyDescent="0.25">
      <c r="A454" t="str">
        <f>B454&amp;"-"&amp;COUNTIF($B$3:B454,B454)</f>
        <v>236-300</v>
      </c>
      <c r="B454">
        <v>236</v>
      </c>
      <c r="C454" s="18">
        <f>VLOOKUP(A454,'ADM Details FY17'!$A$3:$D$3515,4,FALSE)</f>
        <v>50740</v>
      </c>
      <c r="D454" s="1">
        <f>VLOOKUP(A454,'ADM Details FY17'!$A$3:$E$3515,5,FALSE)</f>
        <v>0.01</v>
      </c>
      <c r="E454" s="1">
        <f>VLOOKUP(A454,'ADM Details FY17'!$A$3:$F$3515,6,FALSE)</f>
        <v>0</v>
      </c>
      <c r="F454" s="1">
        <f>VLOOKUP(A454,'ADM Details FY17'!$A$3:$G$3515,7,FALSE)</f>
        <v>0</v>
      </c>
      <c r="G454" s="1">
        <f>VLOOKUP(A454,'ADM Details FY17'!$A$3:$H$3515,8,FALSE)</f>
        <v>0</v>
      </c>
      <c r="H454" s="1">
        <f>VLOOKUP(A454,'ADM Details FY17'!$A$3:$I$3515,9,FALSE)</f>
        <v>0</v>
      </c>
      <c r="I454" s="1">
        <f>VLOOKUP(A454,'ADM Details FY17'!$A$3:$J$3517,10,FALSE)</f>
        <v>0</v>
      </c>
      <c r="J454" s="1">
        <f>VLOOKUP(A454,'ADM Details FY17'!$A$3:$K$3515,11,FALSE)</f>
        <v>0</v>
      </c>
      <c r="K454" s="1">
        <f>VLOOKUP(A454,'ADM Details FY17'!$A$3:$M$3515,13,FALSE)</f>
        <v>0</v>
      </c>
      <c r="L454" s="1">
        <f>VLOOKUP(A454,'ADM Details FY17'!$A$3:$O$3515,15,FALSE)</f>
        <v>0</v>
      </c>
      <c r="M454" s="1">
        <f>VLOOKUP(A454,'ADM Details FY17'!$A$3:$P$3515,16,FALSE)</f>
        <v>0</v>
      </c>
      <c r="N454" s="1">
        <f>VLOOKUP(A454,'ADM Details FY17'!$A$3:$Q$3515,17,FALSE)</f>
        <v>0</v>
      </c>
      <c r="O454" s="1">
        <f>VLOOKUP(A454,'ADM Details FY17'!$A$3:$S$3515,19,FALSE)</f>
        <v>0</v>
      </c>
      <c r="P454" s="1">
        <f>VLOOKUP(A454,'ADM Details FY17'!$A$3:$U$3515,21,FALSE)</f>
        <v>0</v>
      </c>
      <c r="Q454" s="1">
        <f>VLOOKUP(A454,'ADM Details FY17'!$A$3:$V$3515,22,FALSE)</f>
        <v>0</v>
      </c>
      <c r="R454" s="1">
        <f>VLOOKUP(A454,'ADM Details FY17'!$A$3:$W$3515,23,FALSE)</f>
        <v>0</v>
      </c>
      <c r="S454" s="1">
        <f>VLOOKUP(A454,'ADM Details FY17'!$A$3:$X$3515,24,FALSE)</f>
        <v>0</v>
      </c>
      <c r="T454" s="1">
        <f>VLOOKUP(A454,'ADM Details FY17'!$A$3:$Y$3515,25,FALSE)</f>
        <v>0</v>
      </c>
      <c r="U454" s="1">
        <f>VLOOKUP(A454,'ADM Details FY17'!$A$3:$AA$3515,27,FALSE)</f>
        <v>0</v>
      </c>
      <c r="V454" s="1">
        <f>IFERROR(VLOOKUP(C454,'eindex _tget pp '!$A$4:$E$615,5,FALSE),0)</f>
        <v>301.16497644964278</v>
      </c>
      <c r="W454" s="31">
        <f>IFERROR(VLOOKUP(C454,'eindex _tget pp '!$A$4:$F$615,6,FALSE),0)</f>
        <v>0.3700021926</v>
      </c>
      <c r="X454" s="4">
        <f>IFERROR(VLOOKUP(B454,'eschools 16'!$A$2:$F$25,6,FALSE),1)</f>
        <v>2</v>
      </c>
      <c r="Y454" s="1">
        <f t="shared" si="35"/>
        <v>0</v>
      </c>
      <c r="Z454" s="1">
        <f t="shared" si="36"/>
        <v>0</v>
      </c>
      <c r="AA454" s="31">
        <f>IFERROR(VLOOKUP(C454,'eindex _tget pp '!$A$4:$G$615,7,FALSE),0)</f>
        <v>0.456137564</v>
      </c>
      <c r="AB454" s="1">
        <f>VLOOKUP(A454,'ADM Details FY17'!$A$3:$AB$3515,28,FALSE)</f>
        <v>0</v>
      </c>
      <c r="AC454" s="1">
        <f t="shared" si="37"/>
        <v>0</v>
      </c>
      <c r="AD454" s="1">
        <f t="shared" si="38"/>
        <v>0.01</v>
      </c>
      <c r="AE454" s="1">
        <f t="shared" si="39"/>
        <v>0.25</v>
      </c>
    </row>
    <row r="455" spans="1:31" x14ac:dyDescent="0.25">
      <c r="A455" t="str">
        <f>B455&amp;"-"&amp;COUNTIF($B$3:B455,B455)</f>
        <v>236-301</v>
      </c>
      <c r="B455">
        <v>236</v>
      </c>
      <c r="C455" s="18">
        <f>VLOOKUP(A455,'ADM Details FY17'!$A$3:$D$3515,4,FALSE)</f>
        <v>139303</v>
      </c>
      <c r="D455" s="1">
        <f>VLOOKUP(A455,'ADM Details FY17'!$A$3:$E$3515,5,FALSE)</f>
        <v>2.4300000000000002</v>
      </c>
      <c r="E455" s="1">
        <f>VLOOKUP(A455,'ADM Details FY17'!$A$3:$F$3515,6,FALSE)</f>
        <v>0</v>
      </c>
      <c r="F455" s="1">
        <f>VLOOKUP(A455,'ADM Details FY17'!$A$3:$G$3515,7,FALSE)</f>
        <v>0</v>
      </c>
      <c r="G455" s="1">
        <f>VLOOKUP(A455,'ADM Details FY17'!$A$3:$H$3515,8,FALSE)</f>
        <v>0</v>
      </c>
      <c r="H455" s="1">
        <f>VLOOKUP(A455,'ADM Details FY17'!$A$3:$I$3515,9,FALSE)</f>
        <v>0</v>
      </c>
      <c r="I455" s="1">
        <f>VLOOKUP(A455,'ADM Details FY17'!$A$3:$J$3517,10,FALSE)</f>
        <v>0</v>
      </c>
      <c r="J455" s="1">
        <f>VLOOKUP(A455,'ADM Details FY17'!$A$3:$K$3515,11,FALSE)</f>
        <v>0</v>
      </c>
      <c r="K455" s="1">
        <f>VLOOKUP(A455,'ADM Details FY17'!$A$3:$M$3515,13,FALSE)</f>
        <v>1.43</v>
      </c>
      <c r="L455" s="1">
        <f>VLOOKUP(A455,'ADM Details FY17'!$A$3:$O$3515,15,FALSE)</f>
        <v>0</v>
      </c>
      <c r="M455" s="1">
        <f>VLOOKUP(A455,'ADM Details FY17'!$A$3:$P$3515,16,FALSE)</f>
        <v>0</v>
      </c>
      <c r="N455" s="1">
        <f>VLOOKUP(A455,'ADM Details FY17'!$A$3:$Q$3515,17,FALSE)</f>
        <v>0</v>
      </c>
      <c r="O455" s="1">
        <f>VLOOKUP(A455,'ADM Details FY17'!$A$3:$S$3515,19,FALSE)</f>
        <v>0</v>
      </c>
      <c r="P455" s="1">
        <f>VLOOKUP(A455,'ADM Details FY17'!$A$3:$U$3515,21,FALSE)</f>
        <v>0</v>
      </c>
      <c r="Q455" s="1">
        <f>VLOOKUP(A455,'ADM Details FY17'!$A$3:$V$3515,22,FALSE)</f>
        <v>0</v>
      </c>
      <c r="R455" s="1">
        <f>VLOOKUP(A455,'ADM Details FY17'!$A$3:$W$3515,23,FALSE)</f>
        <v>0</v>
      </c>
      <c r="S455" s="1">
        <f>VLOOKUP(A455,'ADM Details FY17'!$A$3:$X$3515,24,FALSE)</f>
        <v>0</v>
      </c>
      <c r="T455" s="1">
        <f>VLOOKUP(A455,'ADM Details FY17'!$A$3:$Y$3515,25,FALSE)</f>
        <v>0.39</v>
      </c>
      <c r="U455" s="1">
        <f>VLOOKUP(A455,'ADM Details FY17'!$A$3:$AA$3515,27,FALSE)</f>
        <v>0</v>
      </c>
      <c r="V455" s="1">
        <f>IFERROR(VLOOKUP(C455,'eindex _tget pp '!$A$4:$E$615,5,FALSE),0)</f>
        <v>503.89716136468792</v>
      </c>
      <c r="W455" s="31">
        <f>IFERROR(VLOOKUP(C455,'eindex _tget pp '!$A$4:$F$615,6,FALSE),0)</f>
        <v>0.3342120811</v>
      </c>
      <c r="X455" s="4">
        <f>IFERROR(VLOOKUP(B455,'eschools 16'!$A$2:$F$25,6,FALSE),1)</f>
        <v>2</v>
      </c>
      <c r="Y455" s="1">
        <f t="shared" si="35"/>
        <v>0</v>
      </c>
      <c r="Z455" s="1">
        <f t="shared" si="36"/>
        <v>0</v>
      </c>
      <c r="AA455" s="31">
        <f>IFERROR(VLOOKUP(C455,'eindex _tget pp '!$A$4:$G$615,7,FALSE),0)</f>
        <v>0.51075377200000005</v>
      </c>
      <c r="AB455" s="1">
        <f>VLOOKUP(A455,'ADM Details FY17'!$A$3:$AB$3515,28,FALSE)</f>
        <v>0</v>
      </c>
      <c r="AC455" s="1">
        <f t="shared" si="37"/>
        <v>0</v>
      </c>
      <c r="AD455" s="1">
        <f t="shared" si="38"/>
        <v>2.4300000000000002</v>
      </c>
      <c r="AE455" s="1">
        <f t="shared" si="39"/>
        <v>60.750000000000007</v>
      </c>
    </row>
    <row r="456" spans="1:31" x14ac:dyDescent="0.25">
      <c r="A456" t="str">
        <f>B456&amp;"-"&amp;COUNTIF($B$3:B456,B456)</f>
        <v>236-302</v>
      </c>
      <c r="B456">
        <v>236</v>
      </c>
      <c r="C456" s="18">
        <f>VLOOKUP(A456,'ADM Details FY17'!$A$3:$D$3515,4,FALSE)</f>
        <v>48777</v>
      </c>
      <c r="D456" s="1">
        <f>VLOOKUP(A456,'ADM Details FY17'!$A$3:$E$3515,5,FALSE)</f>
        <v>6.57</v>
      </c>
      <c r="E456" s="1">
        <f>VLOOKUP(A456,'ADM Details FY17'!$A$3:$F$3515,6,FALSE)</f>
        <v>0.42</v>
      </c>
      <c r="F456" s="1">
        <f>VLOOKUP(A456,'ADM Details FY17'!$A$3:$G$3515,7,FALSE)</f>
        <v>0.95</v>
      </c>
      <c r="G456" s="1">
        <f>VLOOKUP(A456,'ADM Details FY17'!$A$3:$H$3515,8,FALSE)</f>
        <v>0</v>
      </c>
      <c r="H456" s="1">
        <f>VLOOKUP(A456,'ADM Details FY17'!$A$3:$I$3515,9,FALSE)</f>
        <v>0</v>
      </c>
      <c r="I456" s="1">
        <f>VLOOKUP(A456,'ADM Details FY17'!$A$3:$J$3517,10,FALSE)</f>
        <v>1</v>
      </c>
      <c r="J456" s="1">
        <f>VLOOKUP(A456,'ADM Details FY17'!$A$3:$K$3515,11,FALSE)</f>
        <v>0</v>
      </c>
      <c r="K456" s="1">
        <f>VLOOKUP(A456,'ADM Details FY17'!$A$3:$M$3515,13,FALSE)</f>
        <v>5.15</v>
      </c>
      <c r="L456" s="1">
        <f>VLOOKUP(A456,'ADM Details FY17'!$A$3:$O$3515,15,FALSE)</f>
        <v>0</v>
      </c>
      <c r="M456" s="1">
        <f>VLOOKUP(A456,'ADM Details FY17'!$A$3:$P$3515,16,FALSE)</f>
        <v>0</v>
      </c>
      <c r="N456" s="1">
        <f>VLOOKUP(A456,'ADM Details FY17'!$A$3:$Q$3515,17,FALSE)</f>
        <v>0</v>
      </c>
      <c r="O456" s="1">
        <f>VLOOKUP(A456,'ADM Details FY17'!$A$3:$S$3515,19,FALSE)</f>
        <v>0</v>
      </c>
      <c r="P456" s="1">
        <f>VLOOKUP(A456,'ADM Details FY17'!$A$3:$U$3515,21,FALSE)</f>
        <v>0</v>
      </c>
      <c r="Q456" s="1">
        <f>VLOOKUP(A456,'ADM Details FY17'!$A$3:$V$3515,22,FALSE)</f>
        <v>0</v>
      </c>
      <c r="R456" s="1">
        <f>VLOOKUP(A456,'ADM Details FY17'!$A$3:$W$3515,23,FALSE)</f>
        <v>0</v>
      </c>
      <c r="S456" s="1">
        <f>VLOOKUP(A456,'ADM Details FY17'!$A$3:$X$3515,24,FALSE)</f>
        <v>0</v>
      </c>
      <c r="T456" s="1">
        <f>VLOOKUP(A456,'ADM Details FY17'!$A$3:$Y$3515,25,FALSE)</f>
        <v>0.4</v>
      </c>
      <c r="U456" s="1">
        <f>VLOOKUP(A456,'ADM Details FY17'!$A$3:$AA$3515,27,FALSE)</f>
        <v>0</v>
      </c>
      <c r="V456" s="1">
        <f>IFERROR(VLOOKUP(C456,'eindex _tget pp '!$A$4:$E$615,5,FALSE),0)</f>
        <v>811.08376763064939</v>
      </c>
      <c r="W456" s="31">
        <f>IFERROR(VLOOKUP(C456,'eindex _tget pp '!$A$4:$F$615,6,FALSE),0)</f>
        <v>1.6542573671</v>
      </c>
      <c r="X456" s="4">
        <f>IFERROR(VLOOKUP(B456,'eschools 16'!$A$2:$F$25,6,FALSE),1)</f>
        <v>2</v>
      </c>
      <c r="Y456" s="1">
        <f t="shared" si="35"/>
        <v>0</v>
      </c>
      <c r="Z456" s="1">
        <f t="shared" si="36"/>
        <v>0</v>
      </c>
      <c r="AA456" s="31">
        <f>IFERROR(VLOOKUP(C456,'eindex _tget pp '!$A$4:$G$615,7,FALSE),0)</f>
        <v>0.59801164600000001</v>
      </c>
      <c r="AB456" s="1">
        <f>VLOOKUP(A456,'ADM Details FY17'!$A$3:$AB$3515,28,FALSE)</f>
        <v>0</v>
      </c>
      <c r="AC456" s="1">
        <f t="shared" si="37"/>
        <v>0</v>
      </c>
      <c r="AD456" s="1">
        <f t="shared" si="38"/>
        <v>6.57</v>
      </c>
      <c r="AE456" s="1">
        <f t="shared" si="39"/>
        <v>164.25</v>
      </c>
    </row>
    <row r="457" spans="1:31" x14ac:dyDescent="0.25">
      <c r="A457" t="str">
        <f>B457&amp;"-"&amp;COUNTIF($B$3:B457,B457)</f>
        <v>236-303</v>
      </c>
      <c r="B457">
        <v>236</v>
      </c>
      <c r="C457" s="18">
        <f>VLOOKUP(A457,'ADM Details FY17'!$A$3:$D$3515,4,FALSE)</f>
        <v>45534</v>
      </c>
      <c r="D457" s="1">
        <f>VLOOKUP(A457,'ADM Details FY17'!$A$3:$E$3515,5,FALSE)</f>
        <v>1</v>
      </c>
      <c r="E457" s="1">
        <f>VLOOKUP(A457,'ADM Details FY17'!$A$3:$F$3515,6,FALSE)</f>
        <v>0</v>
      </c>
      <c r="F457" s="1">
        <f>VLOOKUP(A457,'ADM Details FY17'!$A$3:$G$3515,7,FALSE)</f>
        <v>0</v>
      </c>
      <c r="G457" s="1">
        <f>VLOOKUP(A457,'ADM Details FY17'!$A$3:$H$3515,8,FALSE)</f>
        <v>0</v>
      </c>
      <c r="H457" s="1">
        <f>VLOOKUP(A457,'ADM Details FY17'!$A$3:$I$3515,9,FALSE)</f>
        <v>0</v>
      </c>
      <c r="I457" s="1">
        <f>VLOOKUP(A457,'ADM Details FY17'!$A$3:$J$3517,10,FALSE)</f>
        <v>0</v>
      </c>
      <c r="J457" s="1">
        <f>VLOOKUP(A457,'ADM Details FY17'!$A$3:$K$3515,11,FALSE)</f>
        <v>0</v>
      </c>
      <c r="K457" s="1">
        <f>VLOOKUP(A457,'ADM Details FY17'!$A$3:$M$3515,13,FALSE)</f>
        <v>1</v>
      </c>
      <c r="L457" s="1">
        <f>VLOOKUP(A457,'ADM Details FY17'!$A$3:$O$3515,15,FALSE)</f>
        <v>0</v>
      </c>
      <c r="M457" s="1">
        <f>VLOOKUP(A457,'ADM Details FY17'!$A$3:$P$3515,16,FALSE)</f>
        <v>0</v>
      </c>
      <c r="N457" s="1">
        <f>VLOOKUP(A457,'ADM Details FY17'!$A$3:$Q$3515,17,FALSE)</f>
        <v>0</v>
      </c>
      <c r="O457" s="1">
        <f>VLOOKUP(A457,'ADM Details FY17'!$A$3:$S$3515,19,FALSE)</f>
        <v>0</v>
      </c>
      <c r="P457" s="1">
        <f>VLOOKUP(A457,'ADM Details FY17'!$A$3:$U$3515,21,FALSE)</f>
        <v>0</v>
      </c>
      <c r="Q457" s="1">
        <f>VLOOKUP(A457,'ADM Details FY17'!$A$3:$V$3515,22,FALSE)</f>
        <v>0</v>
      </c>
      <c r="R457" s="1">
        <f>VLOOKUP(A457,'ADM Details FY17'!$A$3:$W$3515,23,FALSE)</f>
        <v>0</v>
      </c>
      <c r="S457" s="1">
        <f>VLOOKUP(A457,'ADM Details FY17'!$A$3:$X$3515,24,FALSE)</f>
        <v>0</v>
      </c>
      <c r="T457" s="1">
        <f>VLOOKUP(A457,'ADM Details FY17'!$A$3:$Y$3515,25,FALSE)</f>
        <v>0</v>
      </c>
      <c r="U457" s="1">
        <f>VLOOKUP(A457,'ADM Details FY17'!$A$3:$AA$3515,27,FALSE)</f>
        <v>0</v>
      </c>
      <c r="V457" s="1">
        <f>IFERROR(VLOOKUP(C457,'eindex _tget pp '!$A$4:$E$615,5,FALSE),0)</f>
        <v>659.62051187182294</v>
      </c>
      <c r="W457" s="31">
        <f>IFERROR(VLOOKUP(C457,'eindex _tget pp '!$A$4:$F$615,6,FALSE),0)</f>
        <v>0.99428099910000001</v>
      </c>
      <c r="X457" s="4">
        <f>IFERROR(VLOOKUP(B457,'eschools 16'!$A$2:$F$25,6,FALSE),1)</f>
        <v>2</v>
      </c>
      <c r="Y457" s="1">
        <f t="shared" si="35"/>
        <v>0</v>
      </c>
      <c r="Z457" s="1">
        <f t="shared" si="36"/>
        <v>0</v>
      </c>
      <c r="AA457" s="31">
        <f>IFERROR(VLOOKUP(C457,'eindex _tget pp '!$A$4:$G$615,7,FALSE),0)</f>
        <v>0.55622552999999997</v>
      </c>
      <c r="AB457" s="1">
        <f>VLOOKUP(A457,'ADM Details FY17'!$A$3:$AB$3515,28,FALSE)</f>
        <v>0</v>
      </c>
      <c r="AC457" s="1">
        <f t="shared" si="37"/>
        <v>0</v>
      </c>
      <c r="AD457" s="1">
        <f t="shared" si="38"/>
        <v>1</v>
      </c>
      <c r="AE457" s="1">
        <f t="shared" si="39"/>
        <v>25</v>
      </c>
    </row>
    <row r="458" spans="1:31" x14ac:dyDescent="0.25">
      <c r="A458" t="str">
        <f>B458&amp;"-"&amp;COUNTIF($B$3:B458,B458)</f>
        <v>236-304</v>
      </c>
      <c r="B458">
        <v>236</v>
      </c>
      <c r="C458" s="18">
        <f>VLOOKUP(A458,'ADM Details FY17'!$A$3:$D$3515,4,FALSE)</f>
        <v>44420</v>
      </c>
      <c r="D458" s="1">
        <f>VLOOKUP(A458,'ADM Details FY17'!$A$3:$E$3515,5,FALSE)</f>
        <v>5.56</v>
      </c>
      <c r="E458" s="1">
        <f>VLOOKUP(A458,'ADM Details FY17'!$A$3:$F$3515,6,FALSE)</f>
        <v>0</v>
      </c>
      <c r="F458" s="1">
        <f>VLOOKUP(A458,'ADM Details FY17'!$A$3:$G$3515,7,FALSE)</f>
        <v>0</v>
      </c>
      <c r="G458" s="1">
        <f>VLOOKUP(A458,'ADM Details FY17'!$A$3:$H$3515,8,FALSE)</f>
        <v>0</v>
      </c>
      <c r="H458" s="1">
        <f>VLOOKUP(A458,'ADM Details FY17'!$A$3:$I$3515,9,FALSE)</f>
        <v>0</v>
      </c>
      <c r="I458" s="1">
        <f>VLOOKUP(A458,'ADM Details FY17'!$A$3:$J$3517,10,FALSE)</f>
        <v>0</v>
      </c>
      <c r="J458" s="1">
        <f>VLOOKUP(A458,'ADM Details FY17'!$A$3:$K$3515,11,FALSE)</f>
        <v>1</v>
      </c>
      <c r="K458" s="1">
        <f>VLOOKUP(A458,'ADM Details FY17'!$A$3:$M$3515,13,FALSE)</f>
        <v>0</v>
      </c>
      <c r="L458" s="1">
        <f>VLOOKUP(A458,'ADM Details FY17'!$A$3:$O$3515,15,FALSE)</f>
        <v>0</v>
      </c>
      <c r="M458" s="1">
        <f>VLOOKUP(A458,'ADM Details FY17'!$A$3:$P$3515,16,FALSE)</f>
        <v>0</v>
      </c>
      <c r="N458" s="1">
        <f>VLOOKUP(A458,'ADM Details FY17'!$A$3:$Q$3515,17,FALSE)</f>
        <v>0</v>
      </c>
      <c r="O458" s="1">
        <f>VLOOKUP(A458,'ADM Details FY17'!$A$3:$S$3515,19,FALSE)</f>
        <v>0</v>
      </c>
      <c r="P458" s="1">
        <f>VLOOKUP(A458,'ADM Details FY17'!$A$3:$U$3515,21,FALSE)</f>
        <v>0</v>
      </c>
      <c r="Q458" s="1">
        <f>VLOOKUP(A458,'ADM Details FY17'!$A$3:$V$3515,22,FALSE)</f>
        <v>0</v>
      </c>
      <c r="R458" s="1">
        <f>VLOOKUP(A458,'ADM Details FY17'!$A$3:$W$3515,23,FALSE)</f>
        <v>0</v>
      </c>
      <c r="S458" s="1">
        <f>VLOOKUP(A458,'ADM Details FY17'!$A$3:$X$3515,24,FALSE)</f>
        <v>0</v>
      </c>
      <c r="T458" s="1">
        <f>VLOOKUP(A458,'ADM Details FY17'!$A$3:$Y$3515,25,FALSE)</f>
        <v>0</v>
      </c>
      <c r="U458" s="1">
        <f>VLOOKUP(A458,'ADM Details FY17'!$A$3:$AA$3515,27,FALSE)</f>
        <v>0</v>
      </c>
      <c r="V458" s="1">
        <f>IFERROR(VLOOKUP(C458,'eindex _tget pp '!$A$4:$E$615,5,FALSE),0)</f>
        <v>248.05913736340338</v>
      </c>
      <c r="W458" s="31">
        <f>IFERROR(VLOOKUP(C458,'eindex _tget pp '!$A$4:$F$615,6,FALSE),0)</f>
        <v>0.87706061489999998</v>
      </c>
      <c r="X458" s="4">
        <f>IFERROR(VLOOKUP(B458,'eschools 16'!$A$2:$F$25,6,FALSE),1)</f>
        <v>2</v>
      </c>
      <c r="Y458" s="1">
        <f t="shared" si="35"/>
        <v>0</v>
      </c>
      <c r="Z458" s="1">
        <f t="shared" si="36"/>
        <v>0</v>
      </c>
      <c r="AA458" s="31">
        <f>IFERROR(VLOOKUP(C458,'eindex _tget pp '!$A$4:$G$615,7,FALSE),0)</f>
        <v>0.46494761499999998</v>
      </c>
      <c r="AB458" s="1">
        <f>VLOOKUP(A458,'ADM Details FY17'!$A$3:$AB$3515,28,FALSE)</f>
        <v>0</v>
      </c>
      <c r="AC458" s="1">
        <f t="shared" si="37"/>
        <v>0</v>
      </c>
      <c r="AD458" s="1">
        <f t="shared" si="38"/>
        <v>5.56</v>
      </c>
      <c r="AE458" s="1">
        <f t="shared" si="39"/>
        <v>139</v>
      </c>
    </row>
    <row r="459" spans="1:31" x14ac:dyDescent="0.25">
      <c r="A459" t="str">
        <f>B459&amp;"-"&amp;COUNTIF($B$3:B459,B459)</f>
        <v>236-305</v>
      </c>
      <c r="B459">
        <v>236</v>
      </c>
      <c r="C459" s="18">
        <f>VLOOKUP(A459,'ADM Details FY17'!$A$3:$D$3515,4,FALSE)</f>
        <v>44412</v>
      </c>
      <c r="D459" s="1">
        <f>VLOOKUP(A459,'ADM Details FY17'!$A$3:$E$3515,5,FALSE)</f>
        <v>5.19</v>
      </c>
      <c r="E459" s="1">
        <f>VLOOKUP(A459,'ADM Details FY17'!$A$3:$F$3515,6,FALSE)</f>
        <v>0.99</v>
      </c>
      <c r="F459" s="1">
        <f>VLOOKUP(A459,'ADM Details FY17'!$A$3:$G$3515,7,FALSE)</f>
        <v>0</v>
      </c>
      <c r="G459" s="1">
        <f>VLOOKUP(A459,'ADM Details FY17'!$A$3:$H$3515,8,FALSE)</f>
        <v>0.09</v>
      </c>
      <c r="H459" s="1">
        <f>VLOOKUP(A459,'ADM Details FY17'!$A$3:$I$3515,9,FALSE)</f>
        <v>0</v>
      </c>
      <c r="I459" s="1">
        <f>VLOOKUP(A459,'ADM Details FY17'!$A$3:$J$3517,10,FALSE)</f>
        <v>0</v>
      </c>
      <c r="J459" s="1">
        <f>VLOOKUP(A459,'ADM Details FY17'!$A$3:$K$3515,11,FALSE)</f>
        <v>0.47</v>
      </c>
      <c r="K459" s="1">
        <f>VLOOKUP(A459,'ADM Details FY17'!$A$3:$M$3515,13,FALSE)</f>
        <v>3.11</v>
      </c>
      <c r="L459" s="1">
        <f>VLOOKUP(A459,'ADM Details FY17'!$A$3:$O$3515,15,FALSE)</f>
        <v>0</v>
      </c>
      <c r="M459" s="1">
        <f>VLOOKUP(A459,'ADM Details FY17'!$A$3:$P$3515,16,FALSE)</f>
        <v>0</v>
      </c>
      <c r="N459" s="1">
        <f>VLOOKUP(A459,'ADM Details FY17'!$A$3:$Q$3515,17,FALSE)</f>
        <v>0</v>
      </c>
      <c r="O459" s="1">
        <f>VLOOKUP(A459,'ADM Details FY17'!$A$3:$S$3515,19,FALSE)</f>
        <v>0</v>
      </c>
      <c r="P459" s="1">
        <f>VLOOKUP(A459,'ADM Details FY17'!$A$3:$U$3515,21,FALSE)</f>
        <v>0.13</v>
      </c>
      <c r="Q459" s="1">
        <f>VLOOKUP(A459,'ADM Details FY17'!$A$3:$V$3515,22,FALSE)</f>
        <v>0</v>
      </c>
      <c r="R459" s="1">
        <f>VLOOKUP(A459,'ADM Details FY17'!$A$3:$W$3515,23,FALSE)</f>
        <v>0</v>
      </c>
      <c r="S459" s="1">
        <f>VLOOKUP(A459,'ADM Details FY17'!$A$3:$X$3515,24,FALSE)</f>
        <v>0</v>
      </c>
      <c r="T459" s="1">
        <f>VLOOKUP(A459,'ADM Details FY17'!$A$3:$Y$3515,25,FALSE)</f>
        <v>0.55000000000000004</v>
      </c>
      <c r="U459" s="1">
        <f>VLOOKUP(A459,'ADM Details FY17'!$A$3:$AA$3515,27,FALSE)</f>
        <v>0</v>
      </c>
      <c r="V459" s="1">
        <f>IFERROR(VLOOKUP(C459,'eindex _tget pp '!$A$4:$E$615,5,FALSE),0)</f>
        <v>1173.7675101870461</v>
      </c>
      <c r="W459" s="31">
        <f>IFERROR(VLOOKUP(C459,'eindex _tget pp '!$A$4:$F$615,6,FALSE),0)</f>
        <v>0.9689045906</v>
      </c>
      <c r="X459" s="4">
        <f>IFERROR(VLOOKUP(B459,'eschools 16'!$A$2:$F$25,6,FALSE),1)</f>
        <v>2</v>
      </c>
      <c r="Y459" s="1">
        <f t="shared" si="35"/>
        <v>0</v>
      </c>
      <c r="Z459" s="1">
        <f t="shared" si="36"/>
        <v>0</v>
      </c>
      <c r="AA459" s="31">
        <f>IFERROR(VLOOKUP(C459,'eindex _tget pp '!$A$4:$G$615,7,FALSE),0)</f>
        <v>0.76093659300000005</v>
      </c>
      <c r="AB459" s="1">
        <f>VLOOKUP(A459,'ADM Details FY17'!$A$3:$AB$3515,28,FALSE)</f>
        <v>0</v>
      </c>
      <c r="AC459" s="1">
        <f t="shared" si="37"/>
        <v>0</v>
      </c>
      <c r="AD459" s="1">
        <f t="shared" si="38"/>
        <v>5.19</v>
      </c>
      <c r="AE459" s="1">
        <f t="shared" si="39"/>
        <v>129.75</v>
      </c>
    </row>
    <row r="460" spans="1:31" x14ac:dyDescent="0.25">
      <c r="A460" t="str">
        <f>B460&amp;"-"&amp;COUNTIF($B$3:B460,B460)</f>
        <v>236-306</v>
      </c>
      <c r="B460">
        <v>236</v>
      </c>
      <c r="C460" s="18">
        <f>VLOOKUP(A460,'ADM Details FY17'!$A$3:$D$3515,4,FALSE)</f>
        <v>44438</v>
      </c>
      <c r="D460" s="1">
        <f>VLOOKUP(A460,'ADM Details FY17'!$A$3:$E$3515,5,FALSE)</f>
        <v>5.17</v>
      </c>
      <c r="E460" s="1">
        <f>VLOOKUP(A460,'ADM Details FY17'!$A$3:$F$3515,6,FALSE)</f>
        <v>0</v>
      </c>
      <c r="F460" s="1">
        <f>VLOOKUP(A460,'ADM Details FY17'!$A$3:$G$3515,7,FALSE)</f>
        <v>0.17</v>
      </c>
      <c r="G460" s="1">
        <f>VLOOKUP(A460,'ADM Details FY17'!$A$3:$H$3515,8,FALSE)</f>
        <v>0</v>
      </c>
      <c r="H460" s="1">
        <f>VLOOKUP(A460,'ADM Details FY17'!$A$3:$I$3515,9,FALSE)</f>
        <v>0</v>
      </c>
      <c r="I460" s="1">
        <f>VLOOKUP(A460,'ADM Details FY17'!$A$3:$J$3517,10,FALSE)</f>
        <v>0</v>
      </c>
      <c r="J460" s="1">
        <f>VLOOKUP(A460,'ADM Details FY17'!$A$3:$K$3515,11,FALSE)</f>
        <v>0</v>
      </c>
      <c r="K460" s="1">
        <f>VLOOKUP(A460,'ADM Details FY17'!$A$3:$M$3515,13,FALSE)</f>
        <v>5</v>
      </c>
      <c r="L460" s="1">
        <f>VLOOKUP(A460,'ADM Details FY17'!$A$3:$O$3515,15,FALSE)</f>
        <v>0</v>
      </c>
      <c r="M460" s="1">
        <f>VLOOKUP(A460,'ADM Details FY17'!$A$3:$P$3515,16,FALSE)</f>
        <v>0</v>
      </c>
      <c r="N460" s="1">
        <f>VLOOKUP(A460,'ADM Details FY17'!$A$3:$Q$3515,17,FALSE)</f>
        <v>0</v>
      </c>
      <c r="O460" s="1">
        <f>VLOOKUP(A460,'ADM Details FY17'!$A$3:$S$3515,19,FALSE)</f>
        <v>0</v>
      </c>
      <c r="P460" s="1">
        <f>VLOOKUP(A460,'ADM Details FY17'!$A$3:$U$3515,21,FALSE)</f>
        <v>0</v>
      </c>
      <c r="Q460" s="1">
        <f>VLOOKUP(A460,'ADM Details FY17'!$A$3:$V$3515,22,FALSE)</f>
        <v>0</v>
      </c>
      <c r="R460" s="1">
        <f>VLOOKUP(A460,'ADM Details FY17'!$A$3:$W$3515,23,FALSE)</f>
        <v>0</v>
      </c>
      <c r="S460" s="1">
        <f>VLOOKUP(A460,'ADM Details FY17'!$A$3:$X$3515,24,FALSE)</f>
        <v>0</v>
      </c>
      <c r="T460" s="1">
        <f>VLOOKUP(A460,'ADM Details FY17'!$A$3:$Y$3515,25,FALSE)</f>
        <v>0.3</v>
      </c>
      <c r="U460" s="1">
        <f>VLOOKUP(A460,'ADM Details FY17'!$A$3:$AA$3515,27,FALSE)</f>
        <v>0</v>
      </c>
      <c r="V460" s="1">
        <f>IFERROR(VLOOKUP(C460,'eindex _tget pp '!$A$4:$E$615,5,FALSE),0)</f>
        <v>234.40557693070483</v>
      </c>
      <c r="W460" s="31">
        <f>IFERROR(VLOOKUP(C460,'eindex _tget pp '!$A$4:$F$615,6,FALSE),0)</f>
        <v>0.72591571200000005</v>
      </c>
      <c r="X460" s="4">
        <f>IFERROR(VLOOKUP(B460,'eschools 16'!$A$2:$F$25,6,FALSE),1)</f>
        <v>2</v>
      </c>
      <c r="Y460" s="1">
        <f t="shared" si="35"/>
        <v>0</v>
      </c>
      <c r="Z460" s="1">
        <f t="shared" si="36"/>
        <v>0</v>
      </c>
      <c r="AA460" s="31">
        <f>IFERROR(VLOOKUP(C460,'eindex _tget pp '!$A$4:$G$615,7,FALSE),0)</f>
        <v>0.45778914999999998</v>
      </c>
      <c r="AB460" s="1">
        <f>VLOOKUP(A460,'ADM Details FY17'!$A$3:$AB$3515,28,FALSE)</f>
        <v>0</v>
      </c>
      <c r="AC460" s="1">
        <f t="shared" si="37"/>
        <v>0</v>
      </c>
      <c r="AD460" s="1">
        <f t="shared" si="38"/>
        <v>5.17</v>
      </c>
      <c r="AE460" s="1">
        <f t="shared" si="39"/>
        <v>129.25</v>
      </c>
    </row>
    <row r="461" spans="1:31" x14ac:dyDescent="0.25">
      <c r="A461" t="str">
        <f>B461&amp;"-"&amp;COUNTIF($B$3:B461,B461)</f>
        <v>236-307</v>
      </c>
      <c r="B461">
        <v>236</v>
      </c>
      <c r="C461" s="18">
        <f>VLOOKUP(A461,'ADM Details FY17'!$A$3:$D$3515,4,FALSE)</f>
        <v>49270</v>
      </c>
      <c r="D461" s="1">
        <f>VLOOKUP(A461,'ADM Details FY17'!$A$3:$E$3515,5,FALSE)</f>
        <v>13.21</v>
      </c>
      <c r="E461" s="1">
        <f>VLOOKUP(A461,'ADM Details FY17'!$A$3:$F$3515,6,FALSE)</f>
        <v>0</v>
      </c>
      <c r="F461" s="1">
        <f>VLOOKUP(A461,'ADM Details FY17'!$A$3:$G$3515,7,FALSE)</f>
        <v>0</v>
      </c>
      <c r="G461" s="1">
        <f>VLOOKUP(A461,'ADM Details FY17'!$A$3:$H$3515,8,FALSE)</f>
        <v>0</v>
      </c>
      <c r="H461" s="1">
        <f>VLOOKUP(A461,'ADM Details FY17'!$A$3:$I$3515,9,FALSE)</f>
        <v>0</v>
      </c>
      <c r="I461" s="1">
        <f>VLOOKUP(A461,'ADM Details FY17'!$A$3:$J$3517,10,FALSE)</f>
        <v>0</v>
      </c>
      <c r="J461" s="1">
        <f>VLOOKUP(A461,'ADM Details FY17'!$A$3:$K$3515,11,FALSE)</f>
        <v>0</v>
      </c>
      <c r="K461" s="1">
        <f>VLOOKUP(A461,'ADM Details FY17'!$A$3:$M$3515,13,FALSE)</f>
        <v>8.5</v>
      </c>
      <c r="L461" s="1">
        <f>VLOOKUP(A461,'ADM Details FY17'!$A$3:$O$3515,15,FALSE)</f>
        <v>0</v>
      </c>
      <c r="M461" s="1">
        <f>VLOOKUP(A461,'ADM Details FY17'!$A$3:$P$3515,16,FALSE)</f>
        <v>0</v>
      </c>
      <c r="N461" s="1">
        <f>VLOOKUP(A461,'ADM Details FY17'!$A$3:$Q$3515,17,FALSE)</f>
        <v>0</v>
      </c>
      <c r="O461" s="1">
        <f>VLOOKUP(A461,'ADM Details FY17'!$A$3:$S$3515,19,FALSE)</f>
        <v>0</v>
      </c>
      <c r="P461" s="1">
        <f>VLOOKUP(A461,'ADM Details FY17'!$A$3:$U$3515,21,FALSE)</f>
        <v>0.13</v>
      </c>
      <c r="Q461" s="1">
        <f>VLOOKUP(A461,'ADM Details FY17'!$A$3:$V$3515,22,FALSE)</f>
        <v>0</v>
      </c>
      <c r="R461" s="1">
        <f>VLOOKUP(A461,'ADM Details FY17'!$A$3:$W$3515,23,FALSE)</f>
        <v>0</v>
      </c>
      <c r="S461" s="1">
        <f>VLOOKUP(A461,'ADM Details FY17'!$A$3:$X$3515,24,FALSE)</f>
        <v>0</v>
      </c>
      <c r="T461" s="1">
        <f>VLOOKUP(A461,'ADM Details FY17'!$A$3:$Y$3515,25,FALSE)</f>
        <v>0</v>
      </c>
      <c r="U461" s="1">
        <f>VLOOKUP(A461,'ADM Details FY17'!$A$3:$AA$3515,27,FALSE)</f>
        <v>0</v>
      </c>
      <c r="V461" s="1">
        <f>IFERROR(VLOOKUP(C461,'eindex _tget pp '!$A$4:$E$615,5,FALSE),0)</f>
        <v>500.98429019993375</v>
      </c>
      <c r="W461" s="31">
        <f>IFERROR(VLOOKUP(C461,'eindex _tget pp '!$A$4:$F$615,6,FALSE),0)</f>
        <v>1.0114585884</v>
      </c>
      <c r="X461" s="4">
        <f>IFERROR(VLOOKUP(B461,'eschools 16'!$A$2:$F$25,6,FALSE),1)</f>
        <v>2</v>
      </c>
      <c r="Y461" s="1">
        <f t="shared" si="35"/>
        <v>0</v>
      </c>
      <c r="Z461" s="1">
        <f t="shared" si="36"/>
        <v>0</v>
      </c>
      <c r="AA461" s="31">
        <f>IFERROR(VLOOKUP(C461,'eindex _tget pp '!$A$4:$G$615,7,FALSE),0)</f>
        <v>0.52370277200000004</v>
      </c>
      <c r="AB461" s="1">
        <f>VLOOKUP(A461,'ADM Details FY17'!$A$3:$AB$3515,28,FALSE)</f>
        <v>0</v>
      </c>
      <c r="AC461" s="1">
        <f t="shared" si="37"/>
        <v>0</v>
      </c>
      <c r="AD461" s="1">
        <f t="shared" si="38"/>
        <v>13.21</v>
      </c>
      <c r="AE461" s="1">
        <f t="shared" si="39"/>
        <v>330.25</v>
      </c>
    </row>
    <row r="462" spans="1:31" x14ac:dyDescent="0.25">
      <c r="A462" t="str">
        <f>B462&amp;"-"&amp;COUNTIF($B$3:B462,B462)</f>
        <v>236-308</v>
      </c>
      <c r="B462">
        <v>236</v>
      </c>
      <c r="C462" s="18">
        <f>VLOOKUP(A462,'ADM Details FY17'!$A$3:$D$3515,4,FALSE)</f>
        <v>44446</v>
      </c>
      <c r="D462" s="1">
        <f>VLOOKUP(A462,'ADM Details FY17'!$A$3:$E$3515,5,FALSE)</f>
        <v>3</v>
      </c>
      <c r="E462" s="1">
        <f>VLOOKUP(A462,'ADM Details FY17'!$A$3:$F$3515,6,FALSE)</f>
        <v>0</v>
      </c>
      <c r="F462" s="1">
        <f>VLOOKUP(A462,'ADM Details FY17'!$A$3:$G$3515,7,FALSE)</f>
        <v>0</v>
      </c>
      <c r="G462" s="1">
        <f>VLOOKUP(A462,'ADM Details FY17'!$A$3:$H$3515,8,FALSE)</f>
        <v>0</v>
      </c>
      <c r="H462" s="1">
        <f>VLOOKUP(A462,'ADM Details FY17'!$A$3:$I$3515,9,FALSE)</f>
        <v>0</v>
      </c>
      <c r="I462" s="1">
        <f>VLOOKUP(A462,'ADM Details FY17'!$A$3:$J$3517,10,FALSE)</f>
        <v>0</v>
      </c>
      <c r="J462" s="1">
        <f>VLOOKUP(A462,'ADM Details FY17'!$A$3:$K$3515,11,FALSE)</f>
        <v>0</v>
      </c>
      <c r="K462" s="1">
        <f>VLOOKUP(A462,'ADM Details FY17'!$A$3:$M$3515,13,FALSE)</f>
        <v>0</v>
      </c>
      <c r="L462" s="1">
        <f>VLOOKUP(A462,'ADM Details FY17'!$A$3:$O$3515,15,FALSE)</f>
        <v>0</v>
      </c>
      <c r="M462" s="1">
        <f>VLOOKUP(A462,'ADM Details FY17'!$A$3:$P$3515,16,FALSE)</f>
        <v>0</v>
      </c>
      <c r="N462" s="1">
        <f>VLOOKUP(A462,'ADM Details FY17'!$A$3:$Q$3515,17,FALSE)</f>
        <v>0</v>
      </c>
      <c r="O462" s="1">
        <f>VLOOKUP(A462,'ADM Details FY17'!$A$3:$S$3515,19,FALSE)</f>
        <v>0</v>
      </c>
      <c r="P462" s="1">
        <f>VLOOKUP(A462,'ADM Details FY17'!$A$3:$U$3515,21,FALSE)</f>
        <v>0</v>
      </c>
      <c r="Q462" s="1">
        <f>VLOOKUP(A462,'ADM Details FY17'!$A$3:$V$3515,22,FALSE)</f>
        <v>0</v>
      </c>
      <c r="R462" s="1">
        <f>VLOOKUP(A462,'ADM Details FY17'!$A$3:$W$3515,23,FALSE)</f>
        <v>0</v>
      </c>
      <c r="S462" s="1">
        <f>VLOOKUP(A462,'ADM Details FY17'!$A$3:$X$3515,24,FALSE)</f>
        <v>0</v>
      </c>
      <c r="T462" s="1">
        <f>VLOOKUP(A462,'ADM Details FY17'!$A$3:$Y$3515,25,FALSE)</f>
        <v>0</v>
      </c>
      <c r="U462" s="1">
        <f>VLOOKUP(A462,'ADM Details FY17'!$A$3:$AA$3515,27,FALSE)</f>
        <v>0</v>
      </c>
      <c r="V462" s="1">
        <f>IFERROR(VLOOKUP(C462,'eindex _tget pp '!$A$4:$E$615,5,FALSE),0)</f>
        <v>1367.6597894101978</v>
      </c>
      <c r="W462" s="31">
        <f>IFERROR(VLOOKUP(C462,'eindex _tget pp '!$A$4:$F$615,6,FALSE),0)</f>
        <v>1.9060765075999999</v>
      </c>
      <c r="X462" s="4">
        <f>IFERROR(VLOOKUP(B462,'eschools 16'!$A$2:$F$25,6,FALSE),1)</f>
        <v>2</v>
      </c>
      <c r="Y462" s="1">
        <f t="shared" si="35"/>
        <v>0</v>
      </c>
      <c r="Z462" s="1">
        <f t="shared" si="36"/>
        <v>0</v>
      </c>
      <c r="AA462" s="31">
        <f>IFERROR(VLOOKUP(C462,'eindex _tget pp '!$A$4:$G$615,7,FALSE),0)</f>
        <v>0.73567801399999999</v>
      </c>
      <c r="AB462" s="1">
        <f>VLOOKUP(A462,'ADM Details FY17'!$A$3:$AB$3515,28,FALSE)</f>
        <v>0</v>
      </c>
      <c r="AC462" s="1">
        <f t="shared" si="37"/>
        <v>0</v>
      </c>
      <c r="AD462" s="1">
        <f t="shared" si="38"/>
        <v>3</v>
      </c>
      <c r="AE462" s="1">
        <f t="shared" si="39"/>
        <v>75</v>
      </c>
    </row>
    <row r="463" spans="1:31" x14ac:dyDescent="0.25">
      <c r="A463" t="str">
        <f>B463&amp;"-"&amp;COUNTIF($B$3:B463,B463)</f>
        <v>236-309</v>
      </c>
      <c r="B463">
        <v>236</v>
      </c>
      <c r="C463" s="18">
        <f>VLOOKUP(A463,'ADM Details FY17'!$A$3:$D$3515,4,FALSE)</f>
        <v>46995</v>
      </c>
      <c r="D463" s="1">
        <f>VLOOKUP(A463,'ADM Details FY17'!$A$3:$E$3515,5,FALSE)</f>
        <v>6.19</v>
      </c>
      <c r="E463" s="1">
        <f>VLOOKUP(A463,'ADM Details FY17'!$A$3:$F$3515,6,FALSE)</f>
        <v>0</v>
      </c>
      <c r="F463" s="1">
        <f>VLOOKUP(A463,'ADM Details FY17'!$A$3:$G$3515,7,FALSE)</f>
        <v>1</v>
      </c>
      <c r="G463" s="1">
        <f>VLOOKUP(A463,'ADM Details FY17'!$A$3:$H$3515,8,FALSE)</f>
        <v>0</v>
      </c>
      <c r="H463" s="1">
        <f>VLOOKUP(A463,'ADM Details FY17'!$A$3:$I$3515,9,FALSE)</f>
        <v>0</v>
      </c>
      <c r="I463" s="1">
        <f>VLOOKUP(A463,'ADM Details FY17'!$A$3:$J$3517,10,FALSE)</f>
        <v>0</v>
      </c>
      <c r="J463" s="1">
        <f>VLOOKUP(A463,'ADM Details FY17'!$A$3:$K$3515,11,FALSE)</f>
        <v>0</v>
      </c>
      <c r="K463" s="1">
        <f>VLOOKUP(A463,'ADM Details FY17'!$A$3:$M$3515,13,FALSE)</f>
        <v>3</v>
      </c>
      <c r="L463" s="1">
        <f>VLOOKUP(A463,'ADM Details FY17'!$A$3:$O$3515,15,FALSE)</f>
        <v>0</v>
      </c>
      <c r="M463" s="1">
        <f>VLOOKUP(A463,'ADM Details FY17'!$A$3:$P$3515,16,FALSE)</f>
        <v>0</v>
      </c>
      <c r="N463" s="1">
        <f>VLOOKUP(A463,'ADM Details FY17'!$A$3:$Q$3515,17,FALSE)</f>
        <v>0</v>
      </c>
      <c r="O463" s="1">
        <f>VLOOKUP(A463,'ADM Details FY17'!$A$3:$S$3515,19,FALSE)</f>
        <v>0</v>
      </c>
      <c r="P463" s="1">
        <f>VLOOKUP(A463,'ADM Details FY17'!$A$3:$U$3515,21,FALSE)</f>
        <v>0.13</v>
      </c>
      <c r="Q463" s="1">
        <f>VLOOKUP(A463,'ADM Details FY17'!$A$3:$V$3515,22,FALSE)</f>
        <v>0</v>
      </c>
      <c r="R463" s="1">
        <f>VLOOKUP(A463,'ADM Details FY17'!$A$3:$W$3515,23,FALSE)</f>
        <v>0</v>
      </c>
      <c r="S463" s="1">
        <f>VLOOKUP(A463,'ADM Details FY17'!$A$3:$X$3515,24,FALSE)</f>
        <v>0</v>
      </c>
      <c r="T463" s="1">
        <f>VLOOKUP(A463,'ADM Details FY17'!$A$3:$Y$3515,25,FALSE)</f>
        <v>0.13</v>
      </c>
      <c r="U463" s="1">
        <f>VLOOKUP(A463,'ADM Details FY17'!$A$3:$AA$3515,27,FALSE)</f>
        <v>0</v>
      </c>
      <c r="V463" s="1">
        <f>IFERROR(VLOOKUP(C463,'eindex _tget pp '!$A$4:$E$615,5,FALSE),0)</f>
        <v>0</v>
      </c>
      <c r="W463" s="31">
        <f>IFERROR(VLOOKUP(C463,'eindex _tget pp '!$A$4:$F$615,6,FALSE),0)</f>
        <v>2.84665827E-2</v>
      </c>
      <c r="X463" s="4">
        <f>IFERROR(VLOOKUP(B463,'eschools 16'!$A$2:$F$25,6,FALSE),1)</f>
        <v>2</v>
      </c>
      <c r="Y463" s="1">
        <f t="shared" si="35"/>
        <v>0</v>
      </c>
      <c r="Z463" s="1">
        <f t="shared" si="36"/>
        <v>0</v>
      </c>
      <c r="AA463" s="31">
        <f>IFERROR(VLOOKUP(C463,'eindex _tget pp '!$A$4:$G$615,7,FALSE),0)</f>
        <v>0.31057968200000002</v>
      </c>
      <c r="AB463" s="1">
        <f>VLOOKUP(A463,'ADM Details FY17'!$A$3:$AB$3515,28,FALSE)</f>
        <v>0</v>
      </c>
      <c r="AC463" s="1">
        <f t="shared" si="37"/>
        <v>0</v>
      </c>
      <c r="AD463" s="1">
        <f t="shared" si="38"/>
        <v>6.19</v>
      </c>
      <c r="AE463" s="1">
        <f t="shared" si="39"/>
        <v>154.75</v>
      </c>
    </row>
    <row r="464" spans="1:31" x14ac:dyDescent="0.25">
      <c r="A464" t="str">
        <f>B464&amp;"-"&amp;COUNTIF($B$3:B464,B464)</f>
        <v>236-310</v>
      </c>
      <c r="B464">
        <v>236</v>
      </c>
      <c r="C464" s="18">
        <f>VLOOKUP(A464,'ADM Details FY17'!$A$3:$D$3515,4,FALSE)</f>
        <v>48710</v>
      </c>
      <c r="D464" s="1">
        <f>VLOOKUP(A464,'ADM Details FY17'!$A$3:$E$3515,5,FALSE)</f>
        <v>3.77</v>
      </c>
      <c r="E464" s="1">
        <f>VLOOKUP(A464,'ADM Details FY17'!$A$3:$F$3515,6,FALSE)</f>
        <v>0</v>
      </c>
      <c r="F464" s="1">
        <f>VLOOKUP(A464,'ADM Details FY17'!$A$3:$G$3515,7,FALSE)</f>
        <v>0.77</v>
      </c>
      <c r="G464" s="1">
        <f>VLOOKUP(A464,'ADM Details FY17'!$A$3:$H$3515,8,FALSE)</f>
        <v>0</v>
      </c>
      <c r="H464" s="1">
        <f>VLOOKUP(A464,'ADM Details FY17'!$A$3:$I$3515,9,FALSE)</f>
        <v>0</v>
      </c>
      <c r="I464" s="1">
        <f>VLOOKUP(A464,'ADM Details FY17'!$A$3:$J$3517,10,FALSE)</f>
        <v>0</v>
      </c>
      <c r="J464" s="1">
        <f>VLOOKUP(A464,'ADM Details FY17'!$A$3:$K$3515,11,FALSE)</f>
        <v>0</v>
      </c>
      <c r="K464" s="1">
        <f>VLOOKUP(A464,'ADM Details FY17'!$A$3:$M$3515,13,FALSE)</f>
        <v>0</v>
      </c>
      <c r="L464" s="1">
        <f>VLOOKUP(A464,'ADM Details FY17'!$A$3:$O$3515,15,FALSE)</f>
        <v>0</v>
      </c>
      <c r="M464" s="1">
        <f>VLOOKUP(A464,'ADM Details FY17'!$A$3:$P$3515,16,FALSE)</f>
        <v>0</v>
      </c>
      <c r="N464" s="1">
        <f>VLOOKUP(A464,'ADM Details FY17'!$A$3:$Q$3515,17,FALSE)</f>
        <v>0</v>
      </c>
      <c r="O464" s="1">
        <f>VLOOKUP(A464,'ADM Details FY17'!$A$3:$S$3515,19,FALSE)</f>
        <v>0</v>
      </c>
      <c r="P464" s="1">
        <f>VLOOKUP(A464,'ADM Details FY17'!$A$3:$U$3515,21,FALSE)</f>
        <v>0</v>
      </c>
      <c r="Q464" s="1">
        <f>VLOOKUP(A464,'ADM Details FY17'!$A$3:$V$3515,22,FALSE)</f>
        <v>0</v>
      </c>
      <c r="R464" s="1">
        <f>VLOOKUP(A464,'ADM Details FY17'!$A$3:$W$3515,23,FALSE)</f>
        <v>0</v>
      </c>
      <c r="S464" s="1">
        <f>VLOOKUP(A464,'ADM Details FY17'!$A$3:$X$3515,24,FALSE)</f>
        <v>0</v>
      </c>
      <c r="T464" s="1">
        <f>VLOOKUP(A464,'ADM Details FY17'!$A$3:$Y$3515,25,FALSE)</f>
        <v>0.15</v>
      </c>
      <c r="U464" s="1">
        <f>VLOOKUP(A464,'ADM Details FY17'!$A$3:$AA$3515,27,FALSE)</f>
        <v>0</v>
      </c>
      <c r="V464" s="1">
        <f>IFERROR(VLOOKUP(C464,'eindex _tget pp '!$A$4:$E$615,5,FALSE),0)</f>
        <v>726.72951254947156</v>
      </c>
      <c r="W464" s="31">
        <f>IFERROR(VLOOKUP(C464,'eindex _tget pp '!$A$4:$F$615,6,FALSE),0)</f>
        <v>1.2307659473999999</v>
      </c>
      <c r="X464" s="4">
        <f>IFERROR(VLOOKUP(B464,'eschools 16'!$A$2:$F$25,6,FALSE),1)</f>
        <v>2</v>
      </c>
      <c r="Y464" s="1">
        <f t="shared" si="35"/>
        <v>0</v>
      </c>
      <c r="Z464" s="1">
        <f t="shared" si="36"/>
        <v>0</v>
      </c>
      <c r="AA464" s="31">
        <f>IFERROR(VLOOKUP(C464,'eindex _tget pp '!$A$4:$G$615,7,FALSE),0)</f>
        <v>0.63428701200000004</v>
      </c>
      <c r="AB464" s="1">
        <f>VLOOKUP(A464,'ADM Details FY17'!$A$3:$AB$3515,28,FALSE)</f>
        <v>0</v>
      </c>
      <c r="AC464" s="1">
        <f t="shared" si="37"/>
        <v>0</v>
      </c>
      <c r="AD464" s="1">
        <f t="shared" si="38"/>
        <v>3.77</v>
      </c>
      <c r="AE464" s="1">
        <f t="shared" si="39"/>
        <v>94.25</v>
      </c>
    </row>
    <row r="465" spans="1:31" x14ac:dyDescent="0.25">
      <c r="A465" t="str">
        <f>B465&amp;"-"&amp;COUNTIF($B$3:B465,B465)</f>
        <v>236-311</v>
      </c>
      <c r="B465">
        <v>236</v>
      </c>
      <c r="C465" s="18">
        <f>VLOOKUP(A465,'ADM Details FY17'!$A$3:$D$3515,4,FALSE)</f>
        <v>44479</v>
      </c>
      <c r="D465" s="1">
        <f>VLOOKUP(A465,'ADM Details FY17'!$A$3:$E$3515,5,FALSE)</f>
        <v>3.88</v>
      </c>
      <c r="E465" s="1">
        <f>VLOOKUP(A465,'ADM Details FY17'!$A$3:$F$3515,6,FALSE)</f>
        <v>0</v>
      </c>
      <c r="F465" s="1">
        <f>VLOOKUP(A465,'ADM Details FY17'!$A$3:$G$3515,7,FALSE)</f>
        <v>1</v>
      </c>
      <c r="G465" s="1">
        <f>VLOOKUP(A465,'ADM Details FY17'!$A$3:$H$3515,8,FALSE)</f>
        <v>0</v>
      </c>
      <c r="H465" s="1">
        <f>VLOOKUP(A465,'ADM Details FY17'!$A$3:$I$3515,9,FALSE)</f>
        <v>0</v>
      </c>
      <c r="I465" s="1">
        <f>VLOOKUP(A465,'ADM Details FY17'!$A$3:$J$3517,10,FALSE)</f>
        <v>0</v>
      </c>
      <c r="J465" s="1">
        <f>VLOOKUP(A465,'ADM Details FY17'!$A$3:$K$3515,11,FALSE)</f>
        <v>0</v>
      </c>
      <c r="K465" s="1">
        <f>VLOOKUP(A465,'ADM Details FY17'!$A$3:$M$3515,13,FALSE)</f>
        <v>1.03</v>
      </c>
      <c r="L465" s="1">
        <f>VLOOKUP(A465,'ADM Details FY17'!$A$3:$O$3515,15,FALSE)</f>
        <v>0</v>
      </c>
      <c r="M465" s="1">
        <f>VLOOKUP(A465,'ADM Details FY17'!$A$3:$P$3515,16,FALSE)</f>
        <v>0</v>
      </c>
      <c r="N465" s="1">
        <f>VLOOKUP(A465,'ADM Details FY17'!$A$3:$Q$3515,17,FALSE)</f>
        <v>0</v>
      </c>
      <c r="O465" s="1">
        <f>VLOOKUP(A465,'ADM Details FY17'!$A$3:$S$3515,19,FALSE)</f>
        <v>0</v>
      </c>
      <c r="P465" s="1">
        <f>VLOOKUP(A465,'ADM Details FY17'!$A$3:$U$3515,21,FALSE)</f>
        <v>0</v>
      </c>
      <c r="Q465" s="1">
        <f>VLOOKUP(A465,'ADM Details FY17'!$A$3:$V$3515,22,FALSE)</f>
        <v>0</v>
      </c>
      <c r="R465" s="1">
        <f>VLOOKUP(A465,'ADM Details FY17'!$A$3:$W$3515,23,FALSE)</f>
        <v>0</v>
      </c>
      <c r="S465" s="1">
        <f>VLOOKUP(A465,'ADM Details FY17'!$A$3:$X$3515,24,FALSE)</f>
        <v>0</v>
      </c>
      <c r="T465" s="1">
        <f>VLOOKUP(A465,'ADM Details FY17'!$A$3:$Y$3515,25,FALSE)</f>
        <v>0.37</v>
      </c>
      <c r="U465" s="1">
        <f>VLOOKUP(A465,'ADM Details FY17'!$A$3:$AA$3515,27,FALSE)</f>
        <v>0</v>
      </c>
      <c r="V465" s="1">
        <f>IFERROR(VLOOKUP(C465,'eindex _tget pp '!$A$4:$E$615,5,FALSE),0)</f>
        <v>1237.3099292683066</v>
      </c>
      <c r="W465" s="31">
        <f>IFERROR(VLOOKUP(C465,'eindex _tget pp '!$A$4:$F$615,6,FALSE),0)</f>
        <v>4.2258796140000001</v>
      </c>
      <c r="X465" s="4">
        <f>IFERROR(VLOOKUP(B465,'eschools 16'!$A$2:$F$25,6,FALSE),1)</f>
        <v>2</v>
      </c>
      <c r="Y465" s="1">
        <f t="shared" si="35"/>
        <v>0</v>
      </c>
      <c r="Z465" s="1">
        <f t="shared" si="36"/>
        <v>0</v>
      </c>
      <c r="AA465" s="31">
        <f>IFERROR(VLOOKUP(C465,'eindex _tget pp '!$A$4:$G$615,7,FALSE),0)</f>
        <v>0.72823948800000005</v>
      </c>
      <c r="AB465" s="1">
        <f>VLOOKUP(A465,'ADM Details FY17'!$A$3:$AB$3515,28,FALSE)</f>
        <v>0</v>
      </c>
      <c r="AC465" s="1">
        <f t="shared" si="37"/>
        <v>0</v>
      </c>
      <c r="AD465" s="1">
        <f t="shared" si="38"/>
        <v>3.88</v>
      </c>
      <c r="AE465" s="1">
        <f t="shared" si="39"/>
        <v>97</v>
      </c>
    </row>
    <row r="466" spans="1:31" x14ac:dyDescent="0.25">
      <c r="A466" t="str">
        <f>B466&amp;"-"&amp;COUNTIF($B$3:B466,B466)</f>
        <v>236-312</v>
      </c>
      <c r="B466">
        <v>236</v>
      </c>
      <c r="C466" s="18">
        <f>VLOOKUP(A466,'ADM Details FY17'!$A$3:$D$3515,4,FALSE)</f>
        <v>46136</v>
      </c>
      <c r="D466" s="1">
        <f>VLOOKUP(A466,'ADM Details FY17'!$A$3:$E$3515,5,FALSE)</f>
        <v>0.39</v>
      </c>
      <c r="E466" s="1">
        <f>VLOOKUP(A466,'ADM Details FY17'!$A$3:$F$3515,6,FALSE)</f>
        <v>0</v>
      </c>
      <c r="F466" s="1">
        <f>VLOOKUP(A466,'ADM Details FY17'!$A$3:$G$3515,7,FALSE)</f>
        <v>0</v>
      </c>
      <c r="G466" s="1">
        <f>VLOOKUP(A466,'ADM Details FY17'!$A$3:$H$3515,8,FALSE)</f>
        <v>0</v>
      </c>
      <c r="H466" s="1">
        <f>VLOOKUP(A466,'ADM Details FY17'!$A$3:$I$3515,9,FALSE)</f>
        <v>0</v>
      </c>
      <c r="I466" s="1">
        <f>VLOOKUP(A466,'ADM Details FY17'!$A$3:$J$3517,10,FALSE)</f>
        <v>0</v>
      </c>
      <c r="J466" s="1">
        <f>VLOOKUP(A466,'ADM Details FY17'!$A$3:$K$3515,11,FALSE)</f>
        <v>0</v>
      </c>
      <c r="K466" s="1">
        <f>VLOOKUP(A466,'ADM Details FY17'!$A$3:$M$3515,13,FALSE)</f>
        <v>0.39</v>
      </c>
      <c r="L466" s="1">
        <f>VLOOKUP(A466,'ADM Details FY17'!$A$3:$O$3515,15,FALSE)</f>
        <v>0</v>
      </c>
      <c r="M466" s="1">
        <f>VLOOKUP(A466,'ADM Details FY17'!$A$3:$P$3515,16,FALSE)</f>
        <v>0</v>
      </c>
      <c r="N466" s="1">
        <f>VLOOKUP(A466,'ADM Details FY17'!$A$3:$Q$3515,17,FALSE)</f>
        <v>0</v>
      </c>
      <c r="O466" s="1">
        <f>VLOOKUP(A466,'ADM Details FY17'!$A$3:$S$3515,19,FALSE)</f>
        <v>0</v>
      </c>
      <c r="P466" s="1">
        <f>VLOOKUP(A466,'ADM Details FY17'!$A$3:$U$3515,21,FALSE)</f>
        <v>0</v>
      </c>
      <c r="Q466" s="1">
        <f>VLOOKUP(A466,'ADM Details FY17'!$A$3:$V$3515,22,FALSE)</f>
        <v>0</v>
      </c>
      <c r="R466" s="1">
        <f>VLOOKUP(A466,'ADM Details FY17'!$A$3:$W$3515,23,FALSE)</f>
        <v>0</v>
      </c>
      <c r="S466" s="1">
        <f>VLOOKUP(A466,'ADM Details FY17'!$A$3:$X$3515,24,FALSE)</f>
        <v>0</v>
      </c>
      <c r="T466" s="1">
        <f>VLOOKUP(A466,'ADM Details FY17'!$A$3:$Y$3515,25,FALSE)</f>
        <v>0</v>
      </c>
      <c r="U466" s="1">
        <f>VLOOKUP(A466,'ADM Details FY17'!$A$3:$AA$3515,27,FALSE)</f>
        <v>0</v>
      </c>
      <c r="V466" s="1">
        <f>IFERROR(VLOOKUP(C466,'eindex _tget pp '!$A$4:$E$615,5,FALSE),0)</f>
        <v>1478.758275042672</v>
      </c>
      <c r="W466" s="31">
        <f>IFERROR(VLOOKUP(C466,'eindex _tget pp '!$A$4:$F$615,6,FALSE),0)</f>
        <v>3.5161912216000002</v>
      </c>
      <c r="X466" s="4">
        <f>IFERROR(VLOOKUP(B466,'eschools 16'!$A$2:$F$25,6,FALSE),1)</f>
        <v>2</v>
      </c>
      <c r="Y466" s="1">
        <f t="shared" si="35"/>
        <v>0</v>
      </c>
      <c r="Z466" s="1">
        <f t="shared" si="36"/>
        <v>0</v>
      </c>
      <c r="AA466" s="31">
        <f>IFERROR(VLOOKUP(C466,'eindex _tget pp '!$A$4:$G$615,7,FALSE),0)</f>
        <v>0.772032359</v>
      </c>
      <c r="AB466" s="1">
        <f>VLOOKUP(A466,'ADM Details FY17'!$A$3:$AB$3515,28,FALSE)</f>
        <v>0</v>
      </c>
      <c r="AC466" s="1">
        <f t="shared" si="37"/>
        <v>0</v>
      </c>
      <c r="AD466" s="1">
        <f t="shared" si="38"/>
        <v>0.39</v>
      </c>
      <c r="AE466" s="1">
        <f t="shared" si="39"/>
        <v>9.75</v>
      </c>
    </row>
    <row r="467" spans="1:31" x14ac:dyDescent="0.25">
      <c r="A467" t="str">
        <f>B467&amp;"-"&amp;COUNTIF($B$3:B467,B467)</f>
        <v>236-313</v>
      </c>
      <c r="B467">
        <v>236</v>
      </c>
      <c r="C467" s="18">
        <f>VLOOKUP(A467,'ADM Details FY17'!$A$3:$D$3515,4,FALSE)</f>
        <v>44487</v>
      </c>
      <c r="D467" s="1">
        <f>VLOOKUP(A467,'ADM Details FY17'!$A$3:$E$3515,5,FALSE)</f>
        <v>4.84</v>
      </c>
      <c r="E467" s="1">
        <f>VLOOKUP(A467,'ADM Details FY17'!$A$3:$F$3515,6,FALSE)</f>
        <v>0</v>
      </c>
      <c r="F467" s="1">
        <f>VLOOKUP(A467,'ADM Details FY17'!$A$3:$G$3515,7,FALSE)</f>
        <v>0</v>
      </c>
      <c r="G467" s="1">
        <f>VLOOKUP(A467,'ADM Details FY17'!$A$3:$H$3515,8,FALSE)</f>
        <v>0</v>
      </c>
      <c r="H467" s="1">
        <f>VLOOKUP(A467,'ADM Details FY17'!$A$3:$I$3515,9,FALSE)</f>
        <v>0</v>
      </c>
      <c r="I467" s="1">
        <f>VLOOKUP(A467,'ADM Details FY17'!$A$3:$J$3517,10,FALSE)</f>
        <v>0</v>
      </c>
      <c r="J467" s="1">
        <f>VLOOKUP(A467,'ADM Details FY17'!$A$3:$K$3515,11,FALSE)</f>
        <v>0</v>
      </c>
      <c r="K467" s="1">
        <f>VLOOKUP(A467,'ADM Details FY17'!$A$3:$M$3515,13,FALSE)</f>
        <v>1.99</v>
      </c>
      <c r="L467" s="1">
        <f>VLOOKUP(A467,'ADM Details FY17'!$A$3:$O$3515,15,FALSE)</f>
        <v>0</v>
      </c>
      <c r="M467" s="1">
        <f>VLOOKUP(A467,'ADM Details FY17'!$A$3:$P$3515,16,FALSE)</f>
        <v>0.85</v>
      </c>
      <c r="N467" s="1">
        <f>VLOOKUP(A467,'ADM Details FY17'!$A$3:$Q$3515,17,FALSE)</f>
        <v>0</v>
      </c>
      <c r="O467" s="1">
        <f>VLOOKUP(A467,'ADM Details FY17'!$A$3:$S$3515,19,FALSE)</f>
        <v>0</v>
      </c>
      <c r="P467" s="1">
        <f>VLOOKUP(A467,'ADM Details FY17'!$A$3:$U$3515,21,FALSE)</f>
        <v>0.13</v>
      </c>
      <c r="Q467" s="1">
        <f>VLOOKUP(A467,'ADM Details FY17'!$A$3:$V$3515,22,FALSE)</f>
        <v>0</v>
      </c>
      <c r="R467" s="1">
        <f>VLOOKUP(A467,'ADM Details FY17'!$A$3:$W$3515,23,FALSE)</f>
        <v>0</v>
      </c>
      <c r="S467" s="1">
        <f>VLOOKUP(A467,'ADM Details FY17'!$A$3:$X$3515,24,FALSE)</f>
        <v>0</v>
      </c>
      <c r="T467" s="1">
        <f>VLOOKUP(A467,'ADM Details FY17'!$A$3:$Y$3515,25,FALSE)</f>
        <v>0.2</v>
      </c>
      <c r="U467" s="1">
        <f>VLOOKUP(A467,'ADM Details FY17'!$A$3:$AA$3515,27,FALSE)</f>
        <v>0</v>
      </c>
      <c r="V467" s="1">
        <f>IFERROR(VLOOKUP(C467,'eindex _tget pp '!$A$4:$E$615,5,FALSE),0)</f>
        <v>289.46394512297138</v>
      </c>
      <c r="W467" s="31">
        <f>IFERROR(VLOOKUP(C467,'eindex _tget pp '!$A$4:$F$615,6,FALSE),0)</f>
        <v>0.57808013629999999</v>
      </c>
      <c r="X467" s="4">
        <f>IFERROR(VLOOKUP(B467,'eschools 16'!$A$2:$F$25,6,FALSE),1)</f>
        <v>2</v>
      </c>
      <c r="Y467" s="1">
        <f t="shared" si="35"/>
        <v>0</v>
      </c>
      <c r="Z467" s="1">
        <f t="shared" si="36"/>
        <v>0</v>
      </c>
      <c r="AA467" s="31">
        <f>IFERROR(VLOOKUP(C467,'eindex _tget pp '!$A$4:$G$615,7,FALSE),0)</f>
        <v>0.47758995300000001</v>
      </c>
      <c r="AB467" s="1">
        <f>VLOOKUP(A467,'ADM Details FY17'!$A$3:$AB$3515,28,FALSE)</f>
        <v>0</v>
      </c>
      <c r="AC467" s="1">
        <f t="shared" si="37"/>
        <v>0</v>
      </c>
      <c r="AD467" s="1">
        <f t="shared" si="38"/>
        <v>4.84</v>
      </c>
      <c r="AE467" s="1">
        <f t="shared" si="39"/>
        <v>121</v>
      </c>
    </row>
    <row r="468" spans="1:31" x14ac:dyDescent="0.25">
      <c r="A468" t="str">
        <f>B468&amp;"-"&amp;COUNTIF($B$3:B468,B468)</f>
        <v>236-314</v>
      </c>
      <c r="B468">
        <v>236</v>
      </c>
      <c r="C468" s="18">
        <f>VLOOKUP(A468,'ADM Details FY17'!$A$3:$D$3515,4,FALSE)</f>
        <v>45559</v>
      </c>
      <c r="D468" s="1">
        <f>VLOOKUP(A468,'ADM Details FY17'!$A$3:$E$3515,5,FALSE)</f>
        <v>4.91</v>
      </c>
      <c r="E468" s="1">
        <f>VLOOKUP(A468,'ADM Details FY17'!$A$3:$F$3515,6,FALSE)</f>
        <v>0</v>
      </c>
      <c r="F468" s="1">
        <f>VLOOKUP(A468,'ADM Details FY17'!$A$3:$G$3515,7,FALSE)</f>
        <v>0.45</v>
      </c>
      <c r="G468" s="1">
        <f>VLOOKUP(A468,'ADM Details FY17'!$A$3:$H$3515,8,FALSE)</f>
        <v>0</v>
      </c>
      <c r="H468" s="1">
        <f>VLOOKUP(A468,'ADM Details FY17'!$A$3:$I$3515,9,FALSE)</f>
        <v>0</v>
      </c>
      <c r="I468" s="1">
        <f>VLOOKUP(A468,'ADM Details FY17'!$A$3:$J$3517,10,FALSE)</f>
        <v>0</v>
      </c>
      <c r="J468" s="1">
        <f>VLOOKUP(A468,'ADM Details FY17'!$A$3:$K$3515,11,FALSE)</f>
        <v>0</v>
      </c>
      <c r="K468" s="1">
        <f>VLOOKUP(A468,'ADM Details FY17'!$A$3:$M$3515,13,FALSE)</f>
        <v>2.25</v>
      </c>
      <c r="L468" s="1">
        <f>VLOOKUP(A468,'ADM Details FY17'!$A$3:$O$3515,15,FALSE)</f>
        <v>0</v>
      </c>
      <c r="M468" s="1">
        <f>VLOOKUP(A468,'ADM Details FY17'!$A$3:$P$3515,16,FALSE)</f>
        <v>0</v>
      </c>
      <c r="N468" s="1">
        <f>VLOOKUP(A468,'ADM Details FY17'!$A$3:$Q$3515,17,FALSE)</f>
        <v>0</v>
      </c>
      <c r="O468" s="1">
        <f>VLOOKUP(A468,'ADM Details FY17'!$A$3:$S$3515,19,FALSE)</f>
        <v>0</v>
      </c>
      <c r="P468" s="1">
        <f>VLOOKUP(A468,'ADM Details FY17'!$A$3:$U$3515,21,FALSE)</f>
        <v>0</v>
      </c>
      <c r="Q468" s="1">
        <f>VLOOKUP(A468,'ADM Details FY17'!$A$3:$V$3515,22,FALSE)</f>
        <v>0</v>
      </c>
      <c r="R468" s="1">
        <f>VLOOKUP(A468,'ADM Details FY17'!$A$3:$W$3515,23,FALSE)</f>
        <v>0</v>
      </c>
      <c r="S468" s="1">
        <f>VLOOKUP(A468,'ADM Details FY17'!$A$3:$X$3515,24,FALSE)</f>
        <v>0</v>
      </c>
      <c r="T468" s="1">
        <f>VLOOKUP(A468,'ADM Details FY17'!$A$3:$Y$3515,25,FALSE)</f>
        <v>0.2</v>
      </c>
      <c r="U468" s="1">
        <f>VLOOKUP(A468,'ADM Details FY17'!$A$3:$AA$3515,27,FALSE)</f>
        <v>0</v>
      </c>
      <c r="V468" s="1">
        <f>IFERROR(VLOOKUP(C468,'eindex _tget pp '!$A$4:$E$615,5,FALSE),0)</f>
        <v>0</v>
      </c>
      <c r="W468" s="31">
        <f>IFERROR(VLOOKUP(C468,'eindex _tget pp '!$A$4:$F$615,6,FALSE),0)</f>
        <v>0.74838971519999997</v>
      </c>
      <c r="X468" s="4">
        <f>IFERROR(VLOOKUP(B468,'eschools 16'!$A$2:$F$25,6,FALSE),1)</f>
        <v>2</v>
      </c>
      <c r="Y468" s="1">
        <f t="shared" si="35"/>
        <v>0</v>
      </c>
      <c r="Z468" s="1">
        <f t="shared" si="36"/>
        <v>0</v>
      </c>
      <c r="AA468" s="31">
        <f>IFERROR(VLOOKUP(C468,'eindex _tget pp '!$A$4:$G$615,7,FALSE),0)</f>
        <v>0.18905559199999999</v>
      </c>
      <c r="AB468" s="1">
        <f>VLOOKUP(A468,'ADM Details FY17'!$A$3:$AB$3515,28,FALSE)</f>
        <v>0</v>
      </c>
      <c r="AC468" s="1">
        <f t="shared" si="37"/>
        <v>0</v>
      </c>
      <c r="AD468" s="1">
        <f t="shared" si="38"/>
        <v>4.91</v>
      </c>
      <c r="AE468" s="1">
        <f t="shared" si="39"/>
        <v>122.75</v>
      </c>
    </row>
    <row r="469" spans="1:31" x14ac:dyDescent="0.25">
      <c r="A469" t="str">
        <f>B469&amp;"-"&amp;COUNTIF($B$3:B469,B469)</f>
        <v>236-315</v>
      </c>
      <c r="B469">
        <v>236</v>
      </c>
      <c r="C469" s="18">
        <f>VLOOKUP(A469,'ADM Details FY17'!$A$3:$D$3515,4,FALSE)</f>
        <v>44453</v>
      </c>
      <c r="D469" s="1">
        <f>VLOOKUP(A469,'ADM Details FY17'!$A$3:$E$3515,5,FALSE)</f>
        <v>21.13</v>
      </c>
      <c r="E469" s="1">
        <f>VLOOKUP(A469,'ADM Details FY17'!$A$3:$F$3515,6,FALSE)</f>
        <v>0</v>
      </c>
      <c r="F469" s="1">
        <f>VLOOKUP(A469,'ADM Details FY17'!$A$3:$G$3515,7,FALSE)</f>
        <v>3.32</v>
      </c>
      <c r="G469" s="1">
        <f>VLOOKUP(A469,'ADM Details FY17'!$A$3:$H$3515,8,FALSE)</f>
        <v>0</v>
      </c>
      <c r="H469" s="1">
        <f>VLOOKUP(A469,'ADM Details FY17'!$A$3:$I$3515,9,FALSE)</f>
        <v>0.49</v>
      </c>
      <c r="I469" s="1">
        <f>VLOOKUP(A469,'ADM Details FY17'!$A$3:$J$3517,10,FALSE)</f>
        <v>0</v>
      </c>
      <c r="J469" s="1">
        <f>VLOOKUP(A469,'ADM Details FY17'!$A$3:$K$3515,11,FALSE)</f>
        <v>0</v>
      </c>
      <c r="K469" s="1">
        <f>VLOOKUP(A469,'ADM Details FY17'!$A$3:$M$3515,13,FALSE)</f>
        <v>14.07</v>
      </c>
      <c r="L469" s="1">
        <f>VLOOKUP(A469,'ADM Details FY17'!$A$3:$O$3515,15,FALSE)</f>
        <v>0</v>
      </c>
      <c r="M469" s="1">
        <f>VLOOKUP(A469,'ADM Details FY17'!$A$3:$P$3515,16,FALSE)</f>
        <v>0</v>
      </c>
      <c r="N469" s="1">
        <f>VLOOKUP(A469,'ADM Details FY17'!$A$3:$Q$3515,17,FALSE)</f>
        <v>0</v>
      </c>
      <c r="O469" s="1">
        <f>VLOOKUP(A469,'ADM Details FY17'!$A$3:$S$3515,19,FALSE)</f>
        <v>0</v>
      </c>
      <c r="P469" s="1">
        <f>VLOOKUP(A469,'ADM Details FY17'!$A$3:$U$3515,21,FALSE)</f>
        <v>0.13</v>
      </c>
      <c r="Q469" s="1">
        <f>VLOOKUP(A469,'ADM Details FY17'!$A$3:$V$3515,22,FALSE)</f>
        <v>0</v>
      </c>
      <c r="R469" s="1">
        <f>VLOOKUP(A469,'ADM Details FY17'!$A$3:$W$3515,23,FALSE)</f>
        <v>0</v>
      </c>
      <c r="S469" s="1">
        <f>VLOOKUP(A469,'ADM Details FY17'!$A$3:$X$3515,24,FALSE)</f>
        <v>0</v>
      </c>
      <c r="T469" s="1">
        <f>VLOOKUP(A469,'ADM Details FY17'!$A$3:$Y$3515,25,FALSE)</f>
        <v>0.5</v>
      </c>
      <c r="U469" s="1">
        <f>VLOOKUP(A469,'ADM Details FY17'!$A$3:$AA$3515,27,FALSE)</f>
        <v>0.96</v>
      </c>
      <c r="V469" s="1">
        <f>IFERROR(VLOOKUP(C469,'eindex _tget pp '!$A$4:$E$615,5,FALSE),0)</f>
        <v>619.34967114587289</v>
      </c>
      <c r="W469" s="31">
        <f>IFERROR(VLOOKUP(C469,'eindex _tget pp '!$A$4:$F$615,6,FALSE),0)</f>
        <v>1.6817848263999999</v>
      </c>
      <c r="X469" s="4">
        <f>IFERROR(VLOOKUP(B469,'eschools 16'!$A$2:$F$25,6,FALSE),1)</f>
        <v>2</v>
      </c>
      <c r="Y469" s="1">
        <f t="shared" si="35"/>
        <v>0</v>
      </c>
      <c r="Z469" s="1">
        <f t="shared" si="36"/>
        <v>0</v>
      </c>
      <c r="AA469" s="31">
        <f>IFERROR(VLOOKUP(C469,'eindex _tget pp '!$A$4:$G$615,7,FALSE),0)</f>
        <v>0.57930011599999998</v>
      </c>
      <c r="AB469" s="1">
        <f>VLOOKUP(A469,'ADM Details FY17'!$A$3:$AB$3515,28,FALSE)</f>
        <v>0</v>
      </c>
      <c r="AC469" s="1">
        <f t="shared" si="37"/>
        <v>0</v>
      </c>
      <c r="AD469" s="1">
        <f t="shared" si="38"/>
        <v>21.321999999999999</v>
      </c>
      <c r="AE469" s="1">
        <f t="shared" si="39"/>
        <v>533.04999999999995</v>
      </c>
    </row>
    <row r="470" spans="1:31" x14ac:dyDescent="0.25">
      <c r="A470" t="str">
        <f>B470&amp;"-"&amp;COUNTIF($B$3:B470,B470)</f>
        <v>236-316</v>
      </c>
      <c r="B470">
        <v>236</v>
      </c>
      <c r="C470" s="18">
        <f>VLOOKUP(A470,'ADM Details FY17'!$A$3:$D$3515,4,FALSE)</f>
        <v>47217</v>
      </c>
      <c r="D470" s="1">
        <f>VLOOKUP(A470,'ADM Details FY17'!$A$3:$E$3515,5,FALSE)</f>
        <v>1</v>
      </c>
      <c r="E470" s="1">
        <f>VLOOKUP(A470,'ADM Details FY17'!$A$3:$F$3515,6,FALSE)</f>
        <v>0</v>
      </c>
      <c r="F470" s="1">
        <f>VLOOKUP(A470,'ADM Details FY17'!$A$3:$G$3515,7,FALSE)</f>
        <v>0</v>
      </c>
      <c r="G470" s="1">
        <f>VLOOKUP(A470,'ADM Details FY17'!$A$3:$H$3515,8,FALSE)</f>
        <v>0</v>
      </c>
      <c r="H470" s="1">
        <f>VLOOKUP(A470,'ADM Details FY17'!$A$3:$I$3515,9,FALSE)</f>
        <v>0</v>
      </c>
      <c r="I470" s="1">
        <f>VLOOKUP(A470,'ADM Details FY17'!$A$3:$J$3517,10,FALSE)</f>
        <v>0</v>
      </c>
      <c r="J470" s="1">
        <f>VLOOKUP(A470,'ADM Details FY17'!$A$3:$K$3515,11,FALSE)</f>
        <v>0</v>
      </c>
      <c r="K470" s="1">
        <f>VLOOKUP(A470,'ADM Details FY17'!$A$3:$M$3515,13,FALSE)</f>
        <v>1</v>
      </c>
      <c r="L470" s="1">
        <f>VLOOKUP(A470,'ADM Details FY17'!$A$3:$O$3515,15,FALSE)</f>
        <v>0</v>
      </c>
      <c r="M470" s="1">
        <f>VLOOKUP(A470,'ADM Details FY17'!$A$3:$P$3515,16,FALSE)</f>
        <v>0</v>
      </c>
      <c r="N470" s="1">
        <f>VLOOKUP(A470,'ADM Details FY17'!$A$3:$Q$3515,17,FALSE)</f>
        <v>0</v>
      </c>
      <c r="O470" s="1">
        <f>VLOOKUP(A470,'ADM Details FY17'!$A$3:$S$3515,19,FALSE)</f>
        <v>0</v>
      </c>
      <c r="P470" s="1">
        <f>VLOOKUP(A470,'ADM Details FY17'!$A$3:$U$3515,21,FALSE)</f>
        <v>0.26</v>
      </c>
      <c r="Q470" s="1">
        <f>VLOOKUP(A470,'ADM Details FY17'!$A$3:$V$3515,22,FALSE)</f>
        <v>0</v>
      </c>
      <c r="R470" s="1">
        <f>VLOOKUP(A470,'ADM Details FY17'!$A$3:$W$3515,23,FALSE)</f>
        <v>0</v>
      </c>
      <c r="S470" s="1">
        <f>VLOOKUP(A470,'ADM Details FY17'!$A$3:$X$3515,24,FALSE)</f>
        <v>0</v>
      </c>
      <c r="T470" s="1">
        <f>VLOOKUP(A470,'ADM Details FY17'!$A$3:$Y$3515,25,FALSE)</f>
        <v>0</v>
      </c>
      <c r="U470" s="1">
        <f>VLOOKUP(A470,'ADM Details FY17'!$A$3:$AA$3515,27,FALSE)</f>
        <v>0</v>
      </c>
      <c r="V470" s="1">
        <f>IFERROR(VLOOKUP(C470,'eindex _tget pp '!$A$4:$E$615,5,FALSE),0)</f>
        <v>0</v>
      </c>
      <c r="W470" s="31">
        <f>IFERROR(VLOOKUP(C470,'eindex _tget pp '!$A$4:$F$615,6,FALSE),0)</f>
        <v>0.41756921990000001</v>
      </c>
      <c r="X470" s="4">
        <f>IFERROR(VLOOKUP(B470,'eschools 16'!$A$2:$F$25,6,FALSE),1)</f>
        <v>2</v>
      </c>
      <c r="Y470" s="1">
        <f t="shared" si="35"/>
        <v>0</v>
      </c>
      <c r="Z470" s="1">
        <f t="shared" si="36"/>
        <v>0</v>
      </c>
      <c r="AA470" s="31">
        <f>IFERROR(VLOOKUP(C470,'eindex _tget pp '!$A$4:$G$615,7,FALSE),0)</f>
        <v>0.05</v>
      </c>
      <c r="AB470" s="1">
        <f>VLOOKUP(A470,'ADM Details FY17'!$A$3:$AB$3515,28,FALSE)</f>
        <v>0</v>
      </c>
      <c r="AC470" s="1">
        <f t="shared" si="37"/>
        <v>0</v>
      </c>
      <c r="AD470" s="1">
        <f t="shared" si="38"/>
        <v>1</v>
      </c>
      <c r="AE470" s="1">
        <f t="shared" si="39"/>
        <v>25</v>
      </c>
    </row>
    <row r="471" spans="1:31" x14ac:dyDescent="0.25">
      <c r="A471" t="str">
        <f>B471&amp;"-"&amp;COUNTIF($B$3:B471,B471)</f>
        <v>236-317</v>
      </c>
      <c r="B471">
        <v>236</v>
      </c>
      <c r="C471" s="18">
        <f>VLOOKUP(A471,'ADM Details FY17'!$A$3:$D$3515,4,FALSE)</f>
        <v>45542</v>
      </c>
      <c r="D471" s="1">
        <f>VLOOKUP(A471,'ADM Details FY17'!$A$3:$E$3515,5,FALSE)</f>
        <v>0.45</v>
      </c>
      <c r="E471" s="1">
        <f>VLOOKUP(A471,'ADM Details FY17'!$A$3:$F$3515,6,FALSE)</f>
        <v>0</v>
      </c>
      <c r="F471" s="1">
        <f>VLOOKUP(A471,'ADM Details FY17'!$A$3:$G$3515,7,FALSE)</f>
        <v>0</v>
      </c>
      <c r="G471" s="1">
        <f>VLOOKUP(A471,'ADM Details FY17'!$A$3:$H$3515,8,FALSE)</f>
        <v>0</v>
      </c>
      <c r="H471" s="1">
        <f>VLOOKUP(A471,'ADM Details FY17'!$A$3:$I$3515,9,FALSE)</f>
        <v>0</v>
      </c>
      <c r="I471" s="1">
        <f>VLOOKUP(A471,'ADM Details FY17'!$A$3:$J$3517,10,FALSE)</f>
        <v>0</v>
      </c>
      <c r="J471" s="1">
        <f>VLOOKUP(A471,'ADM Details FY17'!$A$3:$K$3515,11,FALSE)</f>
        <v>0</v>
      </c>
      <c r="K471" s="1">
        <f>VLOOKUP(A471,'ADM Details FY17'!$A$3:$M$3515,13,FALSE)</f>
        <v>0.45</v>
      </c>
      <c r="L471" s="1">
        <f>VLOOKUP(A471,'ADM Details FY17'!$A$3:$O$3515,15,FALSE)</f>
        <v>0</v>
      </c>
      <c r="M471" s="1">
        <f>VLOOKUP(A471,'ADM Details FY17'!$A$3:$P$3515,16,FALSE)</f>
        <v>0</v>
      </c>
      <c r="N471" s="1">
        <f>VLOOKUP(A471,'ADM Details FY17'!$A$3:$Q$3515,17,FALSE)</f>
        <v>0</v>
      </c>
      <c r="O471" s="1">
        <f>VLOOKUP(A471,'ADM Details FY17'!$A$3:$S$3515,19,FALSE)</f>
        <v>0</v>
      </c>
      <c r="P471" s="1">
        <f>VLOOKUP(A471,'ADM Details FY17'!$A$3:$U$3515,21,FALSE)</f>
        <v>0</v>
      </c>
      <c r="Q471" s="1">
        <f>VLOOKUP(A471,'ADM Details FY17'!$A$3:$V$3515,22,FALSE)</f>
        <v>0</v>
      </c>
      <c r="R471" s="1">
        <f>VLOOKUP(A471,'ADM Details FY17'!$A$3:$W$3515,23,FALSE)</f>
        <v>0</v>
      </c>
      <c r="S471" s="1">
        <f>VLOOKUP(A471,'ADM Details FY17'!$A$3:$X$3515,24,FALSE)</f>
        <v>0</v>
      </c>
      <c r="T471" s="1">
        <f>VLOOKUP(A471,'ADM Details FY17'!$A$3:$Y$3515,25,FALSE)</f>
        <v>0</v>
      </c>
      <c r="U471" s="1">
        <f>VLOOKUP(A471,'ADM Details FY17'!$A$3:$AA$3515,27,FALSE)</f>
        <v>0</v>
      </c>
      <c r="V471" s="1">
        <f>IFERROR(VLOOKUP(C471,'eindex _tget pp '!$A$4:$E$615,5,FALSE),0)</f>
        <v>898.42477121464231</v>
      </c>
      <c r="W471" s="31">
        <f>IFERROR(VLOOKUP(C471,'eindex _tget pp '!$A$4:$F$615,6,FALSE),0)</f>
        <v>1.0733005957999999</v>
      </c>
      <c r="X471" s="4">
        <f>IFERROR(VLOOKUP(B471,'eschools 16'!$A$2:$F$25,6,FALSE),1)</f>
        <v>2</v>
      </c>
      <c r="Y471" s="1">
        <f t="shared" si="35"/>
        <v>0</v>
      </c>
      <c r="Z471" s="1">
        <f t="shared" si="36"/>
        <v>0</v>
      </c>
      <c r="AA471" s="31">
        <f>IFERROR(VLOOKUP(C471,'eindex _tget pp '!$A$4:$G$615,7,FALSE),0)</f>
        <v>0.649416518</v>
      </c>
      <c r="AB471" s="1">
        <f>VLOOKUP(A471,'ADM Details FY17'!$A$3:$AB$3515,28,FALSE)</f>
        <v>0</v>
      </c>
      <c r="AC471" s="1">
        <f t="shared" si="37"/>
        <v>0</v>
      </c>
      <c r="AD471" s="1">
        <f t="shared" si="38"/>
        <v>0.45</v>
      </c>
      <c r="AE471" s="1">
        <f t="shared" si="39"/>
        <v>11.25</v>
      </c>
    </row>
    <row r="472" spans="1:31" x14ac:dyDescent="0.25">
      <c r="A472" t="str">
        <f>B472&amp;"-"&amp;COUNTIF($B$3:B472,B472)</f>
        <v>236-318</v>
      </c>
      <c r="B472">
        <v>236</v>
      </c>
      <c r="C472" s="18">
        <f>VLOOKUP(A472,'ADM Details FY17'!$A$3:$D$3515,4,FALSE)</f>
        <v>48637</v>
      </c>
      <c r="D472" s="1">
        <f>VLOOKUP(A472,'ADM Details FY17'!$A$3:$E$3515,5,FALSE)</f>
        <v>4.91</v>
      </c>
      <c r="E472" s="1">
        <f>VLOOKUP(A472,'ADM Details FY17'!$A$3:$F$3515,6,FALSE)</f>
        <v>0</v>
      </c>
      <c r="F472" s="1">
        <f>VLOOKUP(A472,'ADM Details FY17'!$A$3:$G$3515,7,FALSE)</f>
        <v>0</v>
      </c>
      <c r="G472" s="1">
        <f>VLOOKUP(A472,'ADM Details FY17'!$A$3:$H$3515,8,FALSE)</f>
        <v>0</v>
      </c>
      <c r="H472" s="1">
        <f>VLOOKUP(A472,'ADM Details FY17'!$A$3:$I$3515,9,FALSE)</f>
        <v>0</v>
      </c>
      <c r="I472" s="1">
        <f>VLOOKUP(A472,'ADM Details FY17'!$A$3:$J$3517,10,FALSE)</f>
        <v>0</v>
      </c>
      <c r="J472" s="1">
        <f>VLOOKUP(A472,'ADM Details FY17'!$A$3:$K$3515,11,FALSE)</f>
        <v>0</v>
      </c>
      <c r="K472" s="1">
        <f>VLOOKUP(A472,'ADM Details FY17'!$A$3:$M$3515,13,FALSE)</f>
        <v>0.97</v>
      </c>
      <c r="L472" s="1">
        <f>VLOOKUP(A472,'ADM Details FY17'!$A$3:$O$3515,15,FALSE)</f>
        <v>0</v>
      </c>
      <c r="M472" s="1">
        <f>VLOOKUP(A472,'ADM Details FY17'!$A$3:$P$3515,16,FALSE)</f>
        <v>0</v>
      </c>
      <c r="N472" s="1">
        <f>VLOOKUP(A472,'ADM Details FY17'!$A$3:$Q$3515,17,FALSE)</f>
        <v>0</v>
      </c>
      <c r="O472" s="1">
        <f>VLOOKUP(A472,'ADM Details FY17'!$A$3:$S$3515,19,FALSE)</f>
        <v>0</v>
      </c>
      <c r="P472" s="1">
        <f>VLOOKUP(A472,'ADM Details FY17'!$A$3:$U$3515,21,FALSE)</f>
        <v>0</v>
      </c>
      <c r="Q472" s="1">
        <f>VLOOKUP(A472,'ADM Details FY17'!$A$3:$V$3515,22,FALSE)</f>
        <v>0</v>
      </c>
      <c r="R472" s="1">
        <f>VLOOKUP(A472,'ADM Details FY17'!$A$3:$W$3515,23,FALSE)</f>
        <v>0</v>
      </c>
      <c r="S472" s="1">
        <f>VLOOKUP(A472,'ADM Details FY17'!$A$3:$X$3515,24,FALSE)</f>
        <v>0</v>
      </c>
      <c r="T472" s="1">
        <f>VLOOKUP(A472,'ADM Details FY17'!$A$3:$Y$3515,25,FALSE)</f>
        <v>0</v>
      </c>
      <c r="U472" s="1">
        <f>VLOOKUP(A472,'ADM Details FY17'!$A$3:$AA$3515,27,FALSE)</f>
        <v>0</v>
      </c>
      <c r="V472" s="1">
        <f>IFERROR(VLOOKUP(C472,'eindex _tget pp '!$A$4:$E$615,5,FALSE),0)</f>
        <v>324.70103425334167</v>
      </c>
      <c r="W472" s="31">
        <f>IFERROR(VLOOKUP(C472,'eindex _tget pp '!$A$4:$F$615,6,FALSE),0)</f>
        <v>0.25620698209999998</v>
      </c>
      <c r="X472" s="4">
        <f>IFERROR(VLOOKUP(B472,'eschools 16'!$A$2:$F$25,6,FALSE),1)</f>
        <v>2</v>
      </c>
      <c r="Y472" s="1">
        <f t="shared" si="35"/>
        <v>0</v>
      </c>
      <c r="Z472" s="1">
        <f t="shared" si="36"/>
        <v>0</v>
      </c>
      <c r="AA472" s="31">
        <f>IFERROR(VLOOKUP(C472,'eindex _tget pp '!$A$4:$G$615,7,FALSE),0)</f>
        <v>0.45866527099999999</v>
      </c>
      <c r="AB472" s="1">
        <f>VLOOKUP(A472,'ADM Details FY17'!$A$3:$AB$3515,28,FALSE)</f>
        <v>0</v>
      </c>
      <c r="AC472" s="1">
        <f t="shared" si="37"/>
        <v>0</v>
      </c>
      <c r="AD472" s="1">
        <f t="shared" si="38"/>
        <v>4.91</v>
      </c>
      <c r="AE472" s="1">
        <f t="shared" si="39"/>
        <v>122.75</v>
      </c>
    </row>
    <row r="473" spans="1:31" x14ac:dyDescent="0.25">
      <c r="A473" t="str">
        <f>B473&amp;"-"&amp;COUNTIF($B$3:B473,B473)</f>
        <v>236-319</v>
      </c>
      <c r="B473">
        <v>236</v>
      </c>
      <c r="C473" s="18">
        <f>VLOOKUP(A473,'ADM Details FY17'!$A$3:$D$3515,4,FALSE)</f>
        <v>45567</v>
      </c>
      <c r="D473" s="1">
        <f>VLOOKUP(A473,'ADM Details FY17'!$A$3:$E$3515,5,FALSE)</f>
        <v>5.6</v>
      </c>
      <c r="E473" s="1">
        <f>VLOOKUP(A473,'ADM Details FY17'!$A$3:$F$3515,6,FALSE)</f>
        <v>0</v>
      </c>
      <c r="F473" s="1">
        <f>VLOOKUP(A473,'ADM Details FY17'!$A$3:$G$3515,7,FALSE)</f>
        <v>1</v>
      </c>
      <c r="G473" s="1">
        <f>VLOOKUP(A473,'ADM Details FY17'!$A$3:$H$3515,8,FALSE)</f>
        <v>0</v>
      </c>
      <c r="H473" s="1">
        <f>VLOOKUP(A473,'ADM Details FY17'!$A$3:$I$3515,9,FALSE)</f>
        <v>0</v>
      </c>
      <c r="I473" s="1">
        <f>VLOOKUP(A473,'ADM Details FY17'!$A$3:$J$3517,10,FALSE)</f>
        <v>0</v>
      </c>
      <c r="J473" s="1">
        <f>VLOOKUP(A473,'ADM Details FY17'!$A$3:$K$3515,11,FALSE)</f>
        <v>0</v>
      </c>
      <c r="K473" s="1">
        <f>VLOOKUP(A473,'ADM Details FY17'!$A$3:$M$3515,13,FALSE)</f>
        <v>3.6</v>
      </c>
      <c r="L473" s="1">
        <f>VLOOKUP(A473,'ADM Details FY17'!$A$3:$O$3515,15,FALSE)</f>
        <v>0</v>
      </c>
      <c r="M473" s="1">
        <f>VLOOKUP(A473,'ADM Details FY17'!$A$3:$P$3515,16,FALSE)</f>
        <v>0</v>
      </c>
      <c r="N473" s="1">
        <f>VLOOKUP(A473,'ADM Details FY17'!$A$3:$Q$3515,17,FALSE)</f>
        <v>0</v>
      </c>
      <c r="O473" s="1">
        <f>VLOOKUP(A473,'ADM Details FY17'!$A$3:$S$3515,19,FALSE)</f>
        <v>0</v>
      </c>
      <c r="P473" s="1">
        <f>VLOOKUP(A473,'ADM Details FY17'!$A$3:$U$3515,21,FALSE)</f>
        <v>0</v>
      </c>
      <c r="Q473" s="1">
        <f>VLOOKUP(A473,'ADM Details FY17'!$A$3:$V$3515,22,FALSE)</f>
        <v>0</v>
      </c>
      <c r="R473" s="1">
        <f>VLOOKUP(A473,'ADM Details FY17'!$A$3:$W$3515,23,FALSE)</f>
        <v>0</v>
      </c>
      <c r="S473" s="1">
        <f>VLOOKUP(A473,'ADM Details FY17'!$A$3:$X$3515,24,FALSE)</f>
        <v>0</v>
      </c>
      <c r="T473" s="1">
        <f>VLOOKUP(A473,'ADM Details FY17'!$A$3:$Y$3515,25,FALSE)</f>
        <v>0.1</v>
      </c>
      <c r="U473" s="1">
        <f>VLOOKUP(A473,'ADM Details FY17'!$A$3:$AA$3515,27,FALSE)</f>
        <v>0</v>
      </c>
      <c r="V473" s="1">
        <f>IFERROR(VLOOKUP(C473,'eindex _tget pp '!$A$4:$E$615,5,FALSE),0)</f>
        <v>570.54830782496231</v>
      </c>
      <c r="W473" s="31">
        <f>IFERROR(VLOOKUP(C473,'eindex _tget pp '!$A$4:$F$615,6,FALSE),0)</f>
        <v>1.2173294558000001</v>
      </c>
      <c r="X473" s="4">
        <f>IFERROR(VLOOKUP(B473,'eschools 16'!$A$2:$F$25,6,FALSE),1)</f>
        <v>2</v>
      </c>
      <c r="Y473" s="1">
        <f t="shared" si="35"/>
        <v>0</v>
      </c>
      <c r="Z473" s="1">
        <f t="shared" si="36"/>
        <v>0</v>
      </c>
      <c r="AA473" s="31">
        <f>IFERROR(VLOOKUP(C473,'eindex _tget pp '!$A$4:$G$615,7,FALSE),0)</f>
        <v>0.65073253099999995</v>
      </c>
      <c r="AB473" s="1">
        <f>VLOOKUP(A473,'ADM Details FY17'!$A$3:$AB$3515,28,FALSE)</f>
        <v>0</v>
      </c>
      <c r="AC473" s="1">
        <f t="shared" si="37"/>
        <v>0</v>
      </c>
      <c r="AD473" s="1">
        <f t="shared" si="38"/>
        <v>5.6</v>
      </c>
      <c r="AE473" s="1">
        <f t="shared" si="39"/>
        <v>140</v>
      </c>
    </row>
    <row r="474" spans="1:31" x14ac:dyDescent="0.25">
      <c r="A474" t="str">
        <f>B474&amp;"-"&amp;COUNTIF($B$3:B474,B474)</f>
        <v>236-320</v>
      </c>
      <c r="B474">
        <v>236</v>
      </c>
      <c r="C474" s="18">
        <f>VLOOKUP(A474,'ADM Details FY17'!$A$3:$D$3515,4,FALSE)</f>
        <v>44495</v>
      </c>
      <c r="D474" s="1">
        <f>VLOOKUP(A474,'ADM Details FY17'!$A$3:$E$3515,5,FALSE)</f>
        <v>0.62</v>
      </c>
      <c r="E474" s="1">
        <f>VLOOKUP(A474,'ADM Details FY17'!$A$3:$F$3515,6,FALSE)</f>
        <v>0</v>
      </c>
      <c r="F474" s="1">
        <f>VLOOKUP(A474,'ADM Details FY17'!$A$3:$G$3515,7,FALSE)</f>
        <v>0</v>
      </c>
      <c r="G474" s="1">
        <f>VLOOKUP(A474,'ADM Details FY17'!$A$3:$H$3515,8,FALSE)</f>
        <v>0</v>
      </c>
      <c r="H474" s="1">
        <f>VLOOKUP(A474,'ADM Details FY17'!$A$3:$I$3515,9,FALSE)</f>
        <v>0</v>
      </c>
      <c r="I474" s="1">
        <f>VLOOKUP(A474,'ADM Details FY17'!$A$3:$J$3517,10,FALSE)</f>
        <v>0</v>
      </c>
      <c r="J474" s="1">
        <f>VLOOKUP(A474,'ADM Details FY17'!$A$3:$K$3515,11,FALSE)</f>
        <v>0</v>
      </c>
      <c r="K474" s="1">
        <f>VLOOKUP(A474,'ADM Details FY17'!$A$3:$M$3515,13,FALSE)</f>
        <v>0.62</v>
      </c>
      <c r="L474" s="1">
        <f>VLOOKUP(A474,'ADM Details FY17'!$A$3:$O$3515,15,FALSE)</f>
        <v>0</v>
      </c>
      <c r="M474" s="1">
        <f>VLOOKUP(A474,'ADM Details FY17'!$A$3:$P$3515,16,FALSE)</f>
        <v>0</v>
      </c>
      <c r="N474" s="1">
        <f>VLOOKUP(A474,'ADM Details FY17'!$A$3:$Q$3515,17,FALSE)</f>
        <v>0</v>
      </c>
      <c r="O474" s="1">
        <f>VLOOKUP(A474,'ADM Details FY17'!$A$3:$S$3515,19,FALSE)</f>
        <v>0</v>
      </c>
      <c r="P474" s="1">
        <f>VLOOKUP(A474,'ADM Details FY17'!$A$3:$U$3515,21,FALSE)</f>
        <v>7.0000000000000007E-2</v>
      </c>
      <c r="Q474" s="1">
        <f>VLOOKUP(A474,'ADM Details FY17'!$A$3:$V$3515,22,FALSE)</f>
        <v>0</v>
      </c>
      <c r="R474" s="1">
        <f>VLOOKUP(A474,'ADM Details FY17'!$A$3:$W$3515,23,FALSE)</f>
        <v>0</v>
      </c>
      <c r="S474" s="1">
        <f>VLOOKUP(A474,'ADM Details FY17'!$A$3:$X$3515,24,FALSE)</f>
        <v>0</v>
      </c>
      <c r="T474" s="1">
        <f>VLOOKUP(A474,'ADM Details FY17'!$A$3:$Y$3515,25,FALSE)</f>
        <v>0.09</v>
      </c>
      <c r="U474" s="1">
        <f>VLOOKUP(A474,'ADM Details FY17'!$A$3:$AA$3515,27,FALSE)</f>
        <v>0</v>
      </c>
      <c r="V474" s="1">
        <f>IFERROR(VLOOKUP(C474,'eindex _tget pp '!$A$4:$E$615,5,FALSE),0)</f>
        <v>792.78210067708721</v>
      </c>
      <c r="W474" s="31">
        <f>IFERROR(VLOOKUP(C474,'eindex _tget pp '!$A$4:$F$615,6,FALSE),0)</f>
        <v>2.0293145146999998</v>
      </c>
      <c r="X474" s="4">
        <f>IFERROR(VLOOKUP(B474,'eschools 16'!$A$2:$F$25,6,FALSE),1)</f>
        <v>2</v>
      </c>
      <c r="Y474" s="1">
        <f t="shared" si="35"/>
        <v>0</v>
      </c>
      <c r="Z474" s="1">
        <f t="shared" si="36"/>
        <v>0</v>
      </c>
      <c r="AA474" s="31">
        <f>IFERROR(VLOOKUP(C474,'eindex _tget pp '!$A$4:$G$615,7,FALSE),0)</f>
        <v>0.708195778</v>
      </c>
      <c r="AB474" s="1">
        <f>VLOOKUP(A474,'ADM Details FY17'!$A$3:$AB$3515,28,FALSE)</f>
        <v>0</v>
      </c>
      <c r="AC474" s="1">
        <f t="shared" si="37"/>
        <v>0</v>
      </c>
      <c r="AD474" s="1">
        <f t="shared" si="38"/>
        <v>0.62</v>
      </c>
      <c r="AE474" s="1">
        <f t="shared" si="39"/>
        <v>15.5</v>
      </c>
    </row>
    <row r="475" spans="1:31" x14ac:dyDescent="0.25">
      <c r="A475" t="str">
        <f>B475&amp;"-"&amp;COUNTIF($B$3:B475,B475)</f>
        <v>236-321</v>
      </c>
      <c r="B475">
        <v>236</v>
      </c>
      <c r="C475" s="18">
        <f>VLOOKUP(A475,'ADM Details FY17'!$A$3:$D$3515,4,FALSE)</f>
        <v>48900</v>
      </c>
      <c r="D475" s="1">
        <f>VLOOKUP(A475,'ADM Details FY17'!$A$3:$E$3515,5,FALSE)</f>
        <v>4.68</v>
      </c>
      <c r="E475" s="1">
        <f>VLOOKUP(A475,'ADM Details FY17'!$A$3:$F$3515,6,FALSE)</f>
        <v>0</v>
      </c>
      <c r="F475" s="1">
        <f>VLOOKUP(A475,'ADM Details FY17'!$A$3:$G$3515,7,FALSE)</f>
        <v>0</v>
      </c>
      <c r="G475" s="1">
        <f>VLOOKUP(A475,'ADM Details FY17'!$A$3:$H$3515,8,FALSE)</f>
        <v>0</v>
      </c>
      <c r="H475" s="1">
        <f>VLOOKUP(A475,'ADM Details FY17'!$A$3:$I$3515,9,FALSE)</f>
        <v>0</v>
      </c>
      <c r="I475" s="1">
        <f>VLOOKUP(A475,'ADM Details FY17'!$A$3:$J$3517,10,FALSE)</f>
        <v>0</v>
      </c>
      <c r="J475" s="1">
        <f>VLOOKUP(A475,'ADM Details FY17'!$A$3:$K$3515,11,FALSE)</f>
        <v>0</v>
      </c>
      <c r="K475" s="1">
        <f>VLOOKUP(A475,'ADM Details FY17'!$A$3:$M$3515,13,FALSE)</f>
        <v>2.68</v>
      </c>
      <c r="L475" s="1">
        <f>VLOOKUP(A475,'ADM Details FY17'!$A$3:$O$3515,15,FALSE)</f>
        <v>0</v>
      </c>
      <c r="M475" s="1">
        <f>VLOOKUP(A475,'ADM Details FY17'!$A$3:$P$3515,16,FALSE)</f>
        <v>0</v>
      </c>
      <c r="N475" s="1">
        <f>VLOOKUP(A475,'ADM Details FY17'!$A$3:$Q$3515,17,FALSE)</f>
        <v>0</v>
      </c>
      <c r="O475" s="1">
        <f>VLOOKUP(A475,'ADM Details FY17'!$A$3:$S$3515,19,FALSE)</f>
        <v>0</v>
      </c>
      <c r="P475" s="1">
        <f>VLOOKUP(A475,'ADM Details FY17'!$A$3:$U$3515,21,FALSE)</f>
        <v>0</v>
      </c>
      <c r="Q475" s="1">
        <f>VLOOKUP(A475,'ADM Details FY17'!$A$3:$V$3515,22,FALSE)</f>
        <v>0</v>
      </c>
      <c r="R475" s="1">
        <f>VLOOKUP(A475,'ADM Details FY17'!$A$3:$W$3515,23,FALSE)</f>
        <v>0</v>
      </c>
      <c r="S475" s="1">
        <f>VLOOKUP(A475,'ADM Details FY17'!$A$3:$X$3515,24,FALSE)</f>
        <v>0</v>
      </c>
      <c r="T475" s="1">
        <f>VLOOKUP(A475,'ADM Details FY17'!$A$3:$Y$3515,25,FALSE)</f>
        <v>0</v>
      </c>
      <c r="U475" s="1">
        <f>VLOOKUP(A475,'ADM Details FY17'!$A$3:$AA$3515,27,FALSE)</f>
        <v>0</v>
      </c>
      <c r="V475" s="1">
        <f>IFERROR(VLOOKUP(C475,'eindex _tget pp '!$A$4:$E$615,5,FALSE),0)</f>
        <v>25.683114880493445</v>
      </c>
      <c r="W475" s="31">
        <f>IFERROR(VLOOKUP(C475,'eindex _tget pp '!$A$4:$F$615,6,FALSE),0)</f>
        <v>0.78869722649999996</v>
      </c>
      <c r="X475" s="4">
        <f>IFERROR(VLOOKUP(B475,'eschools 16'!$A$2:$F$25,6,FALSE),1)</f>
        <v>2</v>
      </c>
      <c r="Y475" s="1">
        <f t="shared" si="35"/>
        <v>0</v>
      </c>
      <c r="Z475" s="1">
        <f t="shared" si="36"/>
        <v>0</v>
      </c>
      <c r="AA475" s="31">
        <f>IFERROR(VLOOKUP(C475,'eindex _tget pp '!$A$4:$G$615,7,FALSE),0)</f>
        <v>0.33157289600000001</v>
      </c>
      <c r="AB475" s="1">
        <f>VLOOKUP(A475,'ADM Details FY17'!$A$3:$AB$3515,28,FALSE)</f>
        <v>0</v>
      </c>
      <c r="AC475" s="1">
        <f t="shared" si="37"/>
        <v>0</v>
      </c>
      <c r="AD475" s="1">
        <f t="shared" si="38"/>
        <v>4.68</v>
      </c>
      <c r="AE475" s="1">
        <f t="shared" si="39"/>
        <v>117</v>
      </c>
    </row>
    <row r="476" spans="1:31" x14ac:dyDescent="0.25">
      <c r="A476" t="str">
        <f>B476&amp;"-"&amp;COUNTIF($B$3:B476,B476)</f>
        <v>236-322</v>
      </c>
      <c r="B476">
        <v>236</v>
      </c>
      <c r="C476" s="18">
        <f>VLOOKUP(A476,'ADM Details FY17'!$A$3:$D$3515,4,FALSE)</f>
        <v>50047</v>
      </c>
      <c r="D476" s="1">
        <f>VLOOKUP(A476,'ADM Details FY17'!$A$3:$E$3515,5,FALSE)</f>
        <v>4.07</v>
      </c>
      <c r="E476" s="1">
        <f>VLOOKUP(A476,'ADM Details FY17'!$A$3:$F$3515,6,FALSE)</f>
        <v>0</v>
      </c>
      <c r="F476" s="1">
        <f>VLOOKUP(A476,'ADM Details FY17'!$A$3:$G$3515,7,FALSE)</f>
        <v>1</v>
      </c>
      <c r="G476" s="1">
        <f>VLOOKUP(A476,'ADM Details FY17'!$A$3:$H$3515,8,FALSE)</f>
        <v>0</v>
      </c>
      <c r="H476" s="1">
        <f>VLOOKUP(A476,'ADM Details FY17'!$A$3:$I$3515,9,FALSE)</f>
        <v>0</v>
      </c>
      <c r="I476" s="1">
        <f>VLOOKUP(A476,'ADM Details FY17'!$A$3:$J$3517,10,FALSE)</f>
        <v>0</v>
      </c>
      <c r="J476" s="1">
        <f>VLOOKUP(A476,'ADM Details FY17'!$A$3:$K$3515,11,FALSE)</f>
        <v>0</v>
      </c>
      <c r="K476" s="1">
        <f>VLOOKUP(A476,'ADM Details FY17'!$A$3:$M$3515,13,FALSE)</f>
        <v>1.07</v>
      </c>
      <c r="L476" s="1">
        <f>VLOOKUP(A476,'ADM Details FY17'!$A$3:$O$3515,15,FALSE)</f>
        <v>0</v>
      </c>
      <c r="M476" s="1">
        <f>VLOOKUP(A476,'ADM Details FY17'!$A$3:$P$3515,16,FALSE)</f>
        <v>0</v>
      </c>
      <c r="N476" s="1">
        <f>VLOOKUP(A476,'ADM Details FY17'!$A$3:$Q$3515,17,FALSE)</f>
        <v>0</v>
      </c>
      <c r="O476" s="1">
        <f>VLOOKUP(A476,'ADM Details FY17'!$A$3:$S$3515,19,FALSE)</f>
        <v>0</v>
      </c>
      <c r="P476" s="1">
        <f>VLOOKUP(A476,'ADM Details FY17'!$A$3:$U$3515,21,FALSE)</f>
        <v>0.13</v>
      </c>
      <c r="Q476" s="1">
        <f>VLOOKUP(A476,'ADM Details FY17'!$A$3:$V$3515,22,FALSE)</f>
        <v>0</v>
      </c>
      <c r="R476" s="1">
        <f>VLOOKUP(A476,'ADM Details FY17'!$A$3:$W$3515,23,FALSE)</f>
        <v>0</v>
      </c>
      <c r="S476" s="1">
        <f>VLOOKUP(A476,'ADM Details FY17'!$A$3:$X$3515,24,FALSE)</f>
        <v>0</v>
      </c>
      <c r="T476" s="1">
        <f>VLOOKUP(A476,'ADM Details FY17'!$A$3:$Y$3515,25,FALSE)</f>
        <v>0</v>
      </c>
      <c r="U476" s="1">
        <f>VLOOKUP(A476,'ADM Details FY17'!$A$3:$AA$3515,27,FALSE)</f>
        <v>0</v>
      </c>
      <c r="V476" s="1">
        <f>IFERROR(VLOOKUP(C476,'eindex _tget pp '!$A$4:$E$615,5,FALSE),0)</f>
        <v>0</v>
      </c>
      <c r="W476" s="31">
        <f>IFERROR(VLOOKUP(C476,'eindex _tget pp '!$A$4:$F$615,6,FALSE),0)</f>
        <v>5.8071529999999998E-4</v>
      </c>
      <c r="X476" s="4">
        <f>IFERROR(VLOOKUP(B476,'eschools 16'!$A$2:$F$25,6,FALSE),1)</f>
        <v>2</v>
      </c>
      <c r="Y476" s="1">
        <f t="shared" si="35"/>
        <v>0</v>
      </c>
      <c r="Z476" s="1">
        <f t="shared" si="36"/>
        <v>0</v>
      </c>
      <c r="AA476" s="31">
        <f>IFERROR(VLOOKUP(C476,'eindex _tget pp '!$A$4:$G$615,7,FALSE),0)</f>
        <v>0.10978089000000001</v>
      </c>
      <c r="AB476" s="1">
        <f>VLOOKUP(A476,'ADM Details FY17'!$A$3:$AB$3515,28,FALSE)</f>
        <v>0</v>
      </c>
      <c r="AC476" s="1">
        <f t="shared" si="37"/>
        <v>0</v>
      </c>
      <c r="AD476" s="1">
        <f t="shared" si="38"/>
        <v>4.07</v>
      </c>
      <c r="AE476" s="1">
        <f t="shared" si="39"/>
        <v>101.75</v>
      </c>
    </row>
    <row r="477" spans="1:31" x14ac:dyDescent="0.25">
      <c r="A477" t="str">
        <f>B477&amp;"-"&amp;COUNTIF($B$3:B477,B477)</f>
        <v>236-323</v>
      </c>
      <c r="B477">
        <v>236</v>
      </c>
      <c r="C477" s="18">
        <f>VLOOKUP(A477,'ADM Details FY17'!$A$3:$D$3515,4,FALSE)</f>
        <v>50708</v>
      </c>
      <c r="D477" s="1">
        <f>VLOOKUP(A477,'ADM Details FY17'!$A$3:$E$3515,5,FALSE)</f>
        <v>4</v>
      </c>
      <c r="E477" s="1">
        <f>VLOOKUP(A477,'ADM Details FY17'!$A$3:$F$3515,6,FALSE)</f>
        <v>0</v>
      </c>
      <c r="F477" s="1">
        <f>VLOOKUP(A477,'ADM Details FY17'!$A$3:$G$3515,7,FALSE)</f>
        <v>0</v>
      </c>
      <c r="G477" s="1">
        <f>VLOOKUP(A477,'ADM Details FY17'!$A$3:$H$3515,8,FALSE)</f>
        <v>0</v>
      </c>
      <c r="H477" s="1">
        <f>VLOOKUP(A477,'ADM Details FY17'!$A$3:$I$3515,9,FALSE)</f>
        <v>0</v>
      </c>
      <c r="I477" s="1">
        <f>VLOOKUP(A477,'ADM Details FY17'!$A$3:$J$3517,10,FALSE)</f>
        <v>0</v>
      </c>
      <c r="J477" s="1">
        <f>VLOOKUP(A477,'ADM Details FY17'!$A$3:$K$3515,11,FALSE)</f>
        <v>0</v>
      </c>
      <c r="K477" s="1">
        <f>VLOOKUP(A477,'ADM Details FY17'!$A$3:$M$3515,13,FALSE)</f>
        <v>1</v>
      </c>
      <c r="L477" s="1">
        <f>VLOOKUP(A477,'ADM Details FY17'!$A$3:$O$3515,15,FALSE)</f>
        <v>0</v>
      </c>
      <c r="M477" s="1">
        <f>VLOOKUP(A477,'ADM Details FY17'!$A$3:$P$3515,16,FALSE)</f>
        <v>0</v>
      </c>
      <c r="N477" s="1">
        <f>VLOOKUP(A477,'ADM Details FY17'!$A$3:$Q$3515,17,FALSE)</f>
        <v>0</v>
      </c>
      <c r="O477" s="1">
        <f>VLOOKUP(A477,'ADM Details FY17'!$A$3:$S$3515,19,FALSE)</f>
        <v>0</v>
      </c>
      <c r="P477" s="1">
        <f>VLOOKUP(A477,'ADM Details FY17'!$A$3:$U$3515,21,FALSE)</f>
        <v>0</v>
      </c>
      <c r="Q477" s="1">
        <f>VLOOKUP(A477,'ADM Details FY17'!$A$3:$V$3515,22,FALSE)</f>
        <v>0</v>
      </c>
      <c r="R477" s="1">
        <f>VLOOKUP(A477,'ADM Details FY17'!$A$3:$W$3515,23,FALSE)</f>
        <v>0</v>
      </c>
      <c r="S477" s="1">
        <f>VLOOKUP(A477,'ADM Details FY17'!$A$3:$X$3515,24,FALSE)</f>
        <v>0</v>
      </c>
      <c r="T477" s="1">
        <f>VLOOKUP(A477,'ADM Details FY17'!$A$3:$Y$3515,25,FALSE)</f>
        <v>0</v>
      </c>
      <c r="U477" s="1">
        <f>VLOOKUP(A477,'ADM Details FY17'!$A$3:$AA$3515,27,FALSE)</f>
        <v>0</v>
      </c>
      <c r="V477" s="1">
        <f>IFERROR(VLOOKUP(C477,'eindex _tget pp '!$A$4:$E$615,5,FALSE),0)</f>
        <v>575.26592454192905</v>
      </c>
      <c r="W477" s="31">
        <f>IFERROR(VLOOKUP(C477,'eindex _tget pp '!$A$4:$F$615,6,FALSE),0)</f>
        <v>1.2504060459999999</v>
      </c>
      <c r="X477" s="4">
        <f>IFERROR(VLOOKUP(B477,'eschools 16'!$A$2:$F$25,6,FALSE),1)</f>
        <v>2</v>
      </c>
      <c r="Y477" s="1">
        <f t="shared" si="35"/>
        <v>0</v>
      </c>
      <c r="Z477" s="1">
        <f t="shared" si="36"/>
        <v>0</v>
      </c>
      <c r="AA477" s="31">
        <f>IFERROR(VLOOKUP(C477,'eindex _tget pp '!$A$4:$G$615,7,FALSE),0)</f>
        <v>0.54245494999999999</v>
      </c>
      <c r="AB477" s="1">
        <f>VLOOKUP(A477,'ADM Details FY17'!$A$3:$AB$3515,28,FALSE)</f>
        <v>0</v>
      </c>
      <c r="AC477" s="1">
        <f t="shared" si="37"/>
        <v>0</v>
      </c>
      <c r="AD477" s="1">
        <f t="shared" si="38"/>
        <v>4</v>
      </c>
      <c r="AE477" s="1">
        <f t="shared" si="39"/>
        <v>100</v>
      </c>
    </row>
    <row r="478" spans="1:31" x14ac:dyDescent="0.25">
      <c r="A478" t="str">
        <f>B478&amp;"-"&amp;COUNTIF($B$3:B478,B478)</f>
        <v>236-324</v>
      </c>
      <c r="B478">
        <v>236</v>
      </c>
      <c r="C478" s="18">
        <f>VLOOKUP(A478,'ADM Details FY17'!$A$3:$D$3515,4,FALSE)</f>
        <v>44503</v>
      </c>
      <c r="D478" s="1">
        <f>VLOOKUP(A478,'ADM Details FY17'!$A$3:$E$3515,5,FALSE)</f>
        <v>5.23</v>
      </c>
      <c r="E478" s="1">
        <f>VLOOKUP(A478,'ADM Details FY17'!$A$3:$F$3515,6,FALSE)</f>
        <v>0</v>
      </c>
      <c r="F478" s="1">
        <f>VLOOKUP(A478,'ADM Details FY17'!$A$3:$G$3515,7,FALSE)</f>
        <v>1.21</v>
      </c>
      <c r="G478" s="1">
        <f>VLOOKUP(A478,'ADM Details FY17'!$A$3:$H$3515,8,FALSE)</f>
        <v>0</v>
      </c>
      <c r="H478" s="1">
        <f>VLOOKUP(A478,'ADM Details FY17'!$A$3:$I$3515,9,FALSE)</f>
        <v>0</v>
      </c>
      <c r="I478" s="1">
        <f>VLOOKUP(A478,'ADM Details FY17'!$A$3:$J$3517,10,FALSE)</f>
        <v>0</v>
      </c>
      <c r="J478" s="1">
        <f>VLOOKUP(A478,'ADM Details FY17'!$A$3:$K$3515,11,FALSE)</f>
        <v>0</v>
      </c>
      <c r="K478" s="1">
        <f>VLOOKUP(A478,'ADM Details FY17'!$A$3:$M$3515,13,FALSE)</f>
        <v>1.84</v>
      </c>
      <c r="L478" s="1">
        <f>VLOOKUP(A478,'ADM Details FY17'!$A$3:$O$3515,15,FALSE)</f>
        <v>0</v>
      </c>
      <c r="M478" s="1">
        <f>VLOOKUP(A478,'ADM Details FY17'!$A$3:$P$3515,16,FALSE)</f>
        <v>0</v>
      </c>
      <c r="N478" s="1">
        <f>VLOOKUP(A478,'ADM Details FY17'!$A$3:$Q$3515,17,FALSE)</f>
        <v>0</v>
      </c>
      <c r="O478" s="1">
        <f>VLOOKUP(A478,'ADM Details FY17'!$A$3:$S$3515,19,FALSE)</f>
        <v>0</v>
      </c>
      <c r="P478" s="1">
        <f>VLOOKUP(A478,'ADM Details FY17'!$A$3:$U$3515,21,FALSE)</f>
        <v>0</v>
      </c>
      <c r="Q478" s="1">
        <f>VLOOKUP(A478,'ADM Details FY17'!$A$3:$V$3515,22,FALSE)</f>
        <v>0</v>
      </c>
      <c r="R478" s="1">
        <f>VLOOKUP(A478,'ADM Details FY17'!$A$3:$W$3515,23,FALSE)</f>
        <v>0</v>
      </c>
      <c r="S478" s="1">
        <f>VLOOKUP(A478,'ADM Details FY17'!$A$3:$X$3515,24,FALSE)</f>
        <v>0</v>
      </c>
      <c r="T478" s="1">
        <f>VLOOKUP(A478,'ADM Details FY17'!$A$3:$Y$3515,25,FALSE)</f>
        <v>0.28999999999999998</v>
      </c>
      <c r="U478" s="1">
        <f>VLOOKUP(A478,'ADM Details FY17'!$A$3:$AA$3515,27,FALSE)</f>
        <v>0</v>
      </c>
      <c r="V478" s="1">
        <f>IFERROR(VLOOKUP(C478,'eindex _tget pp '!$A$4:$E$615,5,FALSE),0)</f>
        <v>100.41975638091075</v>
      </c>
      <c r="W478" s="31">
        <f>IFERROR(VLOOKUP(C478,'eindex _tget pp '!$A$4:$F$615,6,FALSE),0)</f>
        <v>0.1835559484</v>
      </c>
      <c r="X478" s="4">
        <f>IFERROR(VLOOKUP(B478,'eschools 16'!$A$2:$F$25,6,FALSE),1)</f>
        <v>2</v>
      </c>
      <c r="Y478" s="1">
        <f t="shared" si="35"/>
        <v>0</v>
      </c>
      <c r="Z478" s="1">
        <f t="shared" si="36"/>
        <v>0</v>
      </c>
      <c r="AA478" s="31">
        <f>IFERROR(VLOOKUP(C478,'eindex _tget pp '!$A$4:$G$615,7,FALSE),0)</f>
        <v>0.45004889799999998</v>
      </c>
      <c r="AB478" s="1">
        <f>VLOOKUP(A478,'ADM Details FY17'!$A$3:$AB$3515,28,FALSE)</f>
        <v>0</v>
      </c>
      <c r="AC478" s="1">
        <f t="shared" si="37"/>
        <v>0</v>
      </c>
      <c r="AD478" s="1">
        <f t="shared" si="38"/>
        <v>5.23</v>
      </c>
      <c r="AE478" s="1">
        <f t="shared" si="39"/>
        <v>130.75</v>
      </c>
    </row>
    <row r="479" spans="1:31" x14ac:dyDescent="0.25">
      <c r="A479" t="str">
        <f>B479&amp;"-"&amp;COUNTIF($B$3:B479,B479)</f>
        <v>236-325</v>
      </c>
      <c r="B479">
        <v>236</v>
      </c>
      <c r="C479" s="18">
        <f>VLOOKUP(A479,'ADM Details FY17'!$A$3:$D$3515,4,FALSE)</f>
        <v>50641</v>
      </c>
      <c r="D479" s="1">
        <f>VLOOKUP(A479,'ADM Details FY17'!$A$3:$E$3515,5,FALSE)</f>
        <v>5</v>
      </c>
      <c r="E479" s="1">
        <f>VLOOKUP(A479,'ADM Details FY17'!$A$3:$F$3515,6,FALSE)</f>
        <v>0</v>
      </c>
      <c r="F479" s="1">
        <f>VLOOKUP(A479,'ADM Details FY17'!$A$3:$G$3515,7,FALSE)</f>
        <v>0</v>
      </c>
      <c r="G479" s="1">
        <f>VLOOKUP(A479,'ADM Details FY17'!$A$3:$H$3515,8,FALSE)</f>
        <v>0</v>
      </c>
      <c r="H479" s="1">
        <f>VLOOKUP(A479,'ADM Details FY17'!$A$3:$I$3515,9,FALSE)</f>
        <v>0</v>
      </c>
      <c r="I479" s="1">
        <f>VLOOKUP(A479,'ADM Details FY17'!$A$3:$J$3517,10,FALSE)</f>
        <v>0</v>
      </c>
      <c r="J479" s="1">
        <f>VLOOKUP(A479,'ADM Details FY17'!$A$3:$K$3515,11,FALSE)</f>
        <v>0</v>
      </c>
      <c r="K479" s="1">
        <f>VLOOKUP(A479,'ADM Details FY17'!$A$3:$M$3515,13,FALSE)</f>
        <v>1</v>
      </c>
      <c r="L479" s="1">
        <f>VLOOKUP(A479,'ADM Details FY17'!$A$3:$O$3515,15,FALSE)</f>
        <v>0</v>
      </c>
      <c r="M479" s="1">
        <f>VLOOKUP(A479,'ADM Details FY17'!$A$3:$P$3515,16,FALSE)</f>
        <v>0</v>
      </c>
      <c r="N479" s="1">
        <f>VLOOKUP(A479,'ADM Details FY17'!$A$3:$Q$3515,17,FALSE)</f>
        <v>0</v>
      </c>
      <c r="O479" s="1">
        <f>VLOOKUP(A479,'ADM Details FY17'!$A$3:$S$3515,19,FALSE)</f>
        <v>0</v>
      </c>
      <c r="P479" s="1">
        <f>VLOOKUP(A479,'ADM Details FY17'!$A$3:$U$3515,21,FALSE)</f>
        <v>0</v>
      </c>
      <c r="Q479" s="1">
        <f>VLOOKUP(A479,'ADM Details FY17'!$A$3:$V$3515,22,FALSE)</f>
        <v>0</v>
      </c>
      <c r="R479" s="1">
        <f>VLOOKUP(A479,'ADM Details FY17'!$A$3:$W$3515,23,FALSE)</f>
        <v>0</v>
      </c>
      <c r="S479" s="1">
        <f>VLOOKUP(A479,'ADM Details FY17'!$A$3:$X$3515,24,FALSE)</f>
        <v>0</v>
      </c>
      <c r="T479" s="1">
        <f>VLOOKUP(A479,'ADM Details FY17'!$A$3:$Y$3515,25,FALSE)</f>
        <v>0</v>
      </c>
      <c r="U479" s="1">
        <f>VLOOKUP(A479,'ADM Details FY17'!$A$3:$AA$3515,27,FALSE)</f>
        <v>0</v>
      </c>
      <c r="V479" s="1">
        <f>IFERROR(VLOOKUP(C479,'eindex _tget pp '!$A$4:$E$615,5,FALSE),0)</f>
        <v>437.29561371175822</v>
      </c>
      <c r="W479" s="31">
        <f>IFERROR(VLOOKUP(C479,'eindex _tget pp '!$A$4:$F$615,6,FALSE),0)</f>
        <v>0.9049770426</v>
      </c>
      <c r="X479" s="4">
        <f>IFERROR(VLOOKUP(B479,'eschools 16'!$A$2:$F$25,6,FALSE),1)</f>
        <v>2</v>
      </c>
      <c r="Y479" s="1">
        <f t="shared" si="35"/>
        <v>0</v>
      </c>
      <c r="Z479" s="1">
        <f t="shared" si="36"/>
        <v>0</v>
      </c>
      <c r="AA479" s="31">
        <f>IFERROR(VLOOKUP(C479,'eindex _tget pp '!$A$4:$G$615,7,FALSE),0)</f>
        <v>0.481322521</v>
      </c>
      <c r="AB479" s="1">
        <f>VLOOKUP(A479,'ADM Details FY17'!$A$3:$AB$3515,28,FALSE)</f>
        <v>0</v>
      </c>
      <c r="AC479" s="1">
        <f t="shared" si="37"/>
        <v>0</v>
      </c>
      <c r="AD479" s="1">
        <f t="shared" si="38"/>
        <v>5</v>
      </c>
      <c r="AE479" s="1">
        <f t="shared" si="39"/>
        <v>125</v>
      </c>
    </row>
    <row r="480" spans="1:31" x14ac:dyDescent="0.25">
      <c r="A480" t="str">
        <f>B480&amp;"-"&amp;COUNTIF($B$3:B480,B480)</f>
        <v>236-326</v>
      </c>
      <c r="B480">
        <v>236</v>
      </c>
      <c r="C480" s="18">
        <f>VLOOKUP(A480,'ADM Details FY17'!$A$3:$D$3515,4,FALSE)</f>
        <v>44511</v>
      </c>
      <c r="D480" s="1">
        <f>VLOOKUP(A480,'ADM Details FY17'!$A$3:$E$3515,5,FALSE)</f>
        <v>1.29</v>
      </c>
      <c r="E480" s="1">
        <f>VLOOKUP(A480,'ADM Details FY17'!$A$3:$F$3515,6,FALSE)</f>
        <v>0</v>
      </c>
      <c r="F480" s="1">
        <f>VLOOKUP(A480,'ADM Details FY17'!$A$3:$G$3515,7,FALSE)</f>
        <v>0</v>
      </c>
      <c r="G480" s="1">
        <f>VLOOKUP(A480,'ADM Details FY17'!$A$3:$H$3515,8,FALSE)</f>
        <v>0</v>
      </c>
      <c r="H480" s="1">
        <f>VLOOKUP(A480,'ADM Details FY17'!$A$3:$I$3515,9,FALSE)</f>
        <v>0</v>
      </c>
      <c r="I480" s="1">
        <f>VLOOKUP(A480,'ADM Details FY17'!$A$3:$J$3517,10,FALSE)</f>
        <v>0</v>
      </c>
      <c r="J480" s="1">
        <f>VLOOKUP(A480,'ADM Details FY17'!$A$3:$K$3515,11,FALSE)</f>
        <v>0</v>
      </c>
      <c r="K480" s="1">
        <f>VLOOKUP(A480,'ADM Details FY17'!$A$3:$M$3515,13,FALSE)</f>
        <v>0</v>
      </c>
      <c r="L480" s="1">
        <f>VLOOKUP(A480,'ADM Details FY17'!$A$3:$O$3515,15,FALSE)</f>
        <v>0</v>
      </c>
      <c r="M480" s="1">
        <f>VLOOKUP(A480,'ADM Details FY17'!$A$3:$P$3515,16,FALSE)</f>
        <v>0</v>
      </c>
      <c r="N480" s="1">
        <f>VLOOKUP(A480,'ADM Details FY17'!$A$3:$Q$3515,17,FALSE)</f>
        <v>0</v>
      </c>
      <c r="O480" s="1">
        <f>VLOOKUP(A480,'ADM Details FY17'!$A$3:$S$3515,19,FALSE)</f>
        <v>0</v>
      </c>
      <c r="P480" s="1">
        <f>VLOOKUP(A480,'ADM Details FY17'!$A$3:$U$3515,21,FALSE)</f>
        <v>0.26</v>
      </c>
      <c r="Q480" s="1">
        <f>VLOOKUP(A480,'ADM Details FY17'!$A$3:$V$3515,22,FALSE)</f>
        <v>0</v>
      </c>
      <c r="R480" s="1">
        <f>VLOOKUP(A480,'ADM Details FY17'!$A$3:$W$3515,23,FALSE)</f>
        <v>0</v>
      </c>
      <c r="S480" s="1">
        <f>VLOOKUP(A480,'ADM Details FY17'!$A$3:$X$3515,24,FALSE)</f>
        <v>0</v>
      </c>
      <c r="T480" s="1">
        <f>VLOOKUP(A480,'ADM Details FY17'!$A$3:$Y$3515,25,FALSE)</f>
        <v>0.2</v>
      </c>
      <c r="U480" s="1">
        <f>VLOOKUP(A480,'ADM Details FY17'!$A$3:$AA$3515,27,FALSE)</f>
        <v>0</v>
      </c>
      <c r="V480" s="1">
        <f>IFERROR(VLOOKUP(C480,'eindex _tget pp '!$A$4:$E$615,5,FALSE),0)</f>
        <v>1269.6174486830321</v>
      </c>
      <c r="W480" s="31">
        <f>IFERROR(VLOOKUP(C480,'eindex _tget pp '!$A$4:$F$615,6,FALSE),0)</f>
        <v>1.5678650262</v>
      </c>
      <c r="X480" s="4">
        <f>IFERROR(VLOOKUP(B480,'eschools 16'!$A$2:$F$25,6,FALSE),1)</f>
        <v>2</v>
      </c>
      <c r="Y480" s="1">
        <f t="shared" si="35"/>
        <v>0</v>
      </c>
      <c r="Z480" s="1">
        <f t="shared" si="36"/>
        <v>0</v>
      </c>
      <c r="AA480" s="31">
        <f>IFERROR(VLOOKUP(C480,'eindex _tget pp '!$A$4:$G$615,7,FALSE),0)</f>
        <v>0.79408692999999997</v>
      </c>
      <c r="AB480" s="1">
        <f>VLOOKUP(A480,'ADM Details FY17'!$A$3:$AB$3515,28,FALSE)</f>
        <v>0</v>
      </c>
      <c r="AC480" s="1">
        <f t="shared" si="37"/>
        <v>0</v>
      </c>
      <c r="AD480" s="1">
        <f t="shared" si="38"/>
        <v>1.29</v>
      </c>
      <c r="AE480" s="1">
        <f t="shared" si="39"/>
        <v>32.25</v>
      </c>
    </row>
    <row r="481" spans="1:31" x14ac:dyDescent="0.25">
      <c r="A481" t="str">
        <f>B481&amp;"-"&amp;COUNTIF($B$3:B481,B481)</f>
        <v>236-327</v>
      </c>
      <c r="B481">
        <v>236</v>
      </c>
      <c r="C481" s="18">
        <f>VLOOKUP(A481,'ADM Details FY17'!$A$3:$D$3515,4,FALSE)</f>
        <v>48025</v>
      </c>
      <c r="D481" s="1">
        <f>VLOOKUP(A481,'ADM Details FY17'!$A$3:$E$3515,5,FALSE)</f>
        <v>7.96</v>
      </c>
      <c r="E481" s="1">
        <f>VLOOKUP(A481,'ADM Details FY17'!$A$3:$F$3515,6,FALSE)</f>
        <v>0</v>
      </c>
      <c r="F481" s="1">
        <f>VLOOKUP(A481,'ADM Details FY17'!$A$3:$G$3515,7,FALSE)</f>
        <v>1.1499999999999999</v>
      </c>
      <c r="G481" s="1">
        <f>VLOOKUP(A481,'ADM Details FY17'!$A$3:$H$3515,8,FALSE)</f>
        <v>0</v>
      </c>
      <c r="H481" s="1">
        <f>VLOOKUP(A481,'ADM Details FY17'!$A$3:$I$3515,9,FALSE)</f>
        <v>0</v>
      </c>
      <c r="I481" s="1">
        <f>VLOOKUP(A481,'ADM Details FY17'!$A$3:$J$3517,10,FALSE)</f>
        <v>0</v>
      </c>
      <c r="J481" s="1">
        <f>VLOOKUP(A481,'ADM Details FY17'!$A$3:$K$3515,11,FALSE)</f>
        <v>0</v>
      </c>
      <c r="K481" s="1">
        <f>VLOOKUP(A481,'ADM Details FY17'!$A$3:$M$3515,13,FALSE)</f>
        <v>1.81</v>
      </c>
      <c r="L481" s="1">
        <f>VLOOKUP(A481,'ADM Details FY17'!$A$3:$O$3515,15,FALSE)</f>
        <v>0</v>
      </c>
      <c r="M481" s="1">
        <f>VLOOKUP(A481,'ADM Details FY17'!$A$3:$P$3515,16,FALSE)</f>
        <v>0</v>
      </c>
      <c r="N481" s="1">
        <f>VLOOKUP(A481,'ADM Details FY17'!$A$3:$Q$3515,17,FALSE)</f>
        <v>0</v>
      </c>
      <c r="O481" s="1">
        <f>VLOOKUP(A481,'ADM Details FY17'!$A$3:$S$3515,19,FALSE)</f>
        <v>0</v>
      </c>
      <c r="P481" s="1">
        <f>VLOOKUP(A481,'ADM Details FY17'!$A$3:$U$3515,21,FALSE)</f>
        <v>0</v>
      </c>
      <c r="Q481" s="1">
        <f>VLOOKUP(A481,'ADM Details FY17'!$A$3:$V$3515,22,FALSE)</f>
        <v>0</v>
      </c>
      <c r="R481" s="1">
        <f>VLOOKUP(A481,'ADM Details FY17'!$A$3:$W$3515,23,FALSE)</f>
        <v>0</v>
      </c>
      <c r="S481" s="1">
        <f>VLOOKUP(A481,'ADM Details FY17'!$A$3:$X$3515,24,FALSE)</f>
        <v>0</v>
      </c>
      <c r="T481" s="1">
        <f>VLOOKUP(A481,'ADM Details FY17'!$A$3:$Y$3515,25,FALSE)</f>
        <v>0</v>
      </c>
      <c r="U481" s="1">
        <f>VLOOKUP(A481,'ADM Details FY17'!$A$3:$AA$3515,27,FALSE)</f>
        <v>0</v>
      </c>
      <c r="V481" s="1">
        <f>IFERROR(VLOOKUP(C481,'eindex _tget pp '!$A$4:$E$615,5,FALSE),0)</f>
        <v>327.50029904695037</v>
      </c>
      <c r="W481" s="31">
        <f>IFERROR(VLOOKUP(C481,'eindex _tget pp '!$A$4:$F$615,6,FALSE),0)</f>
        <v>0.84953125740000002</v>
      </c>
      <c r="X481" s="4">
        <f>IFERROR(VLOOKUP(B481,'eschools 16'!$A$2:$F$25,6,FALSE),1)</f>
        <v>2</v>
      </c>
      <c r="Y481" s="1">
        <f t="shared" si="35"/>
        <v>0</v>
      </c>
      <c r="Z481" s="1">
        <f t="shared" si="36"/>
        <v>0</v>
      </c>
      <c r="AA481" s="31">
        <f>IFERROR(VLOOKUP(C481,'eindex _tget pp '!$A$4:$G$615,7,FALSE),0)</f>
        <v>0.454795159</v>
      </c>
      <c r="AB481" s="1">
        <f>VLOOKUP(A481,'ADM Details FY17'!$A$3:$AB$3515,28,FALSE)</f>
        <v>0</v>
      </c>
      <c r="AC481" s="1">
        <f t="shared" si="37"/>
        <v>0</v>
      </c>
      <c r="AD481" s="1">
        <f t="shared" si="38"/>
        <v>7.96</v>
      </c>
      <c r="AE481" s="1">
        <f t="shared" si="39"/>
        <v>199</v>
      </c>
    </row>
    <row r="482" spans="1:31" x14ac:dyDescent="0.25">
      <c r="A482" t="str">
        <f>B482&amp;"-"&amp;COUNTIF($B$3:B482,B482)</f>
        <v>236-328</v>
      </c>
      <c r="B482">
        <v>236</v>
      </c>
      <c r="C482" s="18">
        <f>VLOOKUP(A482,'ADM Details FY17'!$A$3:$D$3515,4,FALSE)</f>
        <v>44529</v>
      </c>
      <c r="D482" s="1">
        <f>VLOOKUP(A482,'ADM Details FY17'!$A$3:$E$3515,5,FALSE)</f>
        <v>6.54</v>
      </c>
      <c r="E482" s="1">
        <f>VLOOKUP(A482,'ADM Details FY17'!$A$3:$F$3515,6,FALSE)</f>
        <v>0</v>
      </c>
      <c r="F482" s="1">
        <f>VLOOKUP(A482,'ADM Details FY17'!$A$3:$G$3515,7,FALSE)</f>
        <v>0</v>
      </c>
      <c r="G482" s="1">
        <f>VLOOKUP(A482,'ADM Details FY17'!$A$3:$H$3515,8,FALSE)</f>
        <v>0</v>
      </c>
      <c r="H482" s="1">
        <f>VLOOKUP(A482,'ADM Details FY17'!$A$3:$I$3515,9,FALSE)</f>
        <v>0</v>
      </c>
      <c r="I482" s="1">
        <f>VLOOKUP(A482,'ADM Details FY17'!$A$3:$J$3517,10,FALSE)</f>
        <v>0</v>
      </c>
      <c r="J482" s="1">
        <f>VLOOKUP(A482,'ADM Details FY17'!$A$3:$K$3515,11,FALSE)</f>
        <v>0</v>
      </c>
      <c r="K482" s="1">
        <f>VLOOKUP(A482,'ADM Details FY17'!$A$3:$M$3515,13,FALSE)</f>
        <v>1.1000000000000001</v>
      </c>
      <c r="L482" s="1">
        <f>VLOOKUP(A482,'ADM Details FY17'!$A$3:$O$3515,15,FALSE)</f>
        <v>0</v>
      </c>
      <c r="M482" s="1">
        <f>VLOOKUP(A482,'ADM Details FY17'!$A$3:$P$3515,16,FALSE)</f>
        <v>0</v>
      </c>
      <c r="N482" s="1">
        <f>VLOOKUP(A482,'ADM Details FY17'!$A$3:$Q$3515,17,FALSE)</f>
        <v>0</v>
      </c>
      <c r="O482" s="1">
        <f>VLOOKUP(A482,'ADM Details FY17'!$A$3:$S$3515,19,FALSE)</f>
        <v>0</v>
      </c>
      <c r="P482" s="1">
        <f>VLOOKUP(A482,'ADM Details FY17'!$A$3:$U$3515,21,FALSE)</f>
        <v>0</v>
      </c>
      <c r="Q482" s="1">
        <f>VLOOKUP(A482,'ADM Details FY17'!$A$3:$V$3515,22,FALSE)</f>
        <v>0</v>
      </c>
      <c r="R482" s="1">
        <f>VLOOKUP(A482,'ADM Details FY17'!$A$3:$W$3515,23,FALSE)</f>
        <v>0</v>
      </c>
      <c r="S482" s="1">
        <f>VLOOKUP(A482,'ADM Details FY17'!$A$3:$X$3515,24,FALSE)</f>
        <v>0</v>
      </c>
      <c r="T482" s="1">
        <f>VLOOKUP(A482,'ADM Details FY17'!$A$3:$Y$3515,25,FALSE)</f>
        <v>0</v>
      </c>
      <c r="U482" s="1">
        <f>VLOOKUP(A482,'ADM Details FY17'!$A$3:$AA$3515,27,FALSE)</f>
        <v>0</v>
      </c>
      <c r="V482" s="1">
        <f>IFERROR(VLOOKUP(C482,'eindex _tget pp '!$A$4:$E$615,5,FALSE),0)</f>
        <v>0</v>
      </c>
      <c r="W482" s="31">
        <f>IFERROR(VLOOKUP(C482,'eindex _tget pp '!$A$4:$F$615,6,FALSE),0)</f>
        <v>0.69265282159999997</v>
      </c>
      <c r="X482" s="4">
        <f>IFERROR(VLOOKUP(B482,'eschools 16'!$A$2:$F$25,6,FALSE),1)</f>
        <v>2</v>
      </c>
      <c r="Y482" s="1">
        <f t="shared" si="35"/>
        <v>0</v>
      </c>
      <c r="Z482" s="1">
        <f t="shared" si="36"/>
        <v>0</v>
      </c>
      <c r="AA482" s="31">
        <f>IFERROR(VLOOKUP(C482,'eindex _tget pp '!$A$4:$G$615,7,FALSE),0)</f>
        <v>0.27890359999999997</v>
      </c>
      <c r="AB482" s="1">
        <f>VLOOKUP(A482,'ADM Details FY17'!$A$3:$AB$3515,28,FALSE)</f>
        <v>0</v>
      </c>
      <c r="AC482" s="1">
        <f t="shared" si="37"/>
        <v>0</v>
      </c>
      <c r="AD482" s="1">
        <f t="shared" si="38"/>
        <v>6.54</v>
      </c>
      <c r="AE482" s="1">
        <f t="shared" si="39"/>
        <v>163.5</v>
      </c>
    </row>
    <row r="483" spans="1:31" x14ac:dyDescent="0.25">
      <c r="A483" t="str">
        <f>B483&amp;"-"&amp;COUNTIF($B$3:B483,B483)</f>
        <v>236-329</v>
      </c>
      <c r="B483">
        <v>236</v>
      </c>
      <c r="C483" s="18">
        <f>VLOOKUP(A483,'ADM Details FY17'!$A$3:$D$3515,4,FALSE)</f>
        <v>44537</v>
      </c>
      <c r="D483" s="1">
        <f>VLOOKUP(A483,'ADM Details FY17'!$A$3:$E$3515,5,FALSE)</f>
        <v>14.97</v>
      </c>
      <c r="E483" s="1">
        <f>VLOOKUP(A483,'ADM Details FY17'!$A$3:$F$3515,6,FALSE)</f>
        <v>0</v>
      </c>
      <c r="F483" s="1">
        <f>VLOOKUP(A483,'ADM Details FY17'!$A$3:$G$3515,7,FALSE)</f>
        <v>1</v>
      </c>
      <c r="G483" s="1">
        <f>VLOOKUP(A483,'ADM Details FY17'!$A$3:$H$3515,8,FALSE)</f>
        <v>0</v>
      </c>
      <c r="H483" s="1">
        <f>VLOOKUP(A483,'ADM Details FY17'!$A$3:$I$3515,9,FALSE)</f>
        <v>0</v>
      </c>
      <c r="I483" s="1">
        <f>VLOOKUP(A483,'ADM Details FY17'!$A$3:$J$3517,10,FALSE)</f>
        <v>0</v>
      </c>
      <c r="J483" s="1">
        <f>VLOOKUP(A483,'ADM Details FY17'!$A$3:$K$3515,11,FALSE)</f>
        <v>0</v>
      </c>
      <c r="K483" s="1">
        <f>VLOOKUP(A483,'ADM Details FY17'!$A$3:$M$3515,13,FALSE)</f>
        <v>9</v>
      </c>
      <c r="L483" s="1">
        <f>VLOOKUP(A483,'ADM Details FY17'!$A$3:$O$3515,15,FALSE)</f>
        <v>0</v>
      </c>
      <c r="M483" s="1">
        <f>VLOOKUP(A483,'ADM Details FY17'!$A$3:$P$3515,16,FALSE)</f>
        <v>0</v>
      </c>
      <c r="N483" s="1">
        <f>VLOOKUP(A483,'ADM Details FY17'!$A$3:$Q$3515,17,FALSE)</f>
        <v>0</v>
      </c>
      <c r="O483" s="1">
        <f>VLOOKUP(A483,'ADM Details FY17'!$A$3:$S$3515,19,FALSE)</f>
        <v>0</v>
      </c>
      <c r="P483" s="1">
        <f>VLOOKUP(A483,'ADM Details FY17'!$A$3:$U$3515,21,FALSE)</f>
        <v>0.39</v>
      </c>
      <c r="Q483" s="1">
        <f>VLOOKUP(A483,'ADM Details FY17'!$A$3:$V$3515,22,FALSE)</f>
        <v>0</v>
      </c>
      <c r="R483" s="1">
        <f>VLOOKUP(A483,'ADM Details FY17'!$A$3:$W$3515,23,FALSE)</f>
        <v>0</v>
      </c>
      <c r="S483" s="1">
        <f>VLOOKUP(A483,'ADM Details FY17'!$A$3:$X$3515,24,FALSE)</f>
        <v>0</v>
      </c>
      <c r="T483" s="1">
        <f>VLOOKUP(A483,'ADM Details FY17'!$A$3:$Y$3515,25,FALSE)</f>
        <v>0.28999999999999998</v>
      </c>
      <c r="U483" s="1">
        <f>VLOOKUP(A483,'ADM Details FY17'!$A$3:$AA$3515,27,FALSE)</f>
        <v>0</v>
      </c>
      <c r="V483" s="1">
        <f>IFERROR(VLOOKUP(C483,'eindex _tget pp '!$A$4:$E$615,5,FALSE),0)</f>
        <v>44.790809569609294</v>
      </c>
      <c r="W483" s="31">
        <f>IFERROR(VLOOKUP(C483,'eindex _tget pp '!$A$4:$F$615,6,FALSE),0)</f>
        <v>0.30340189629999997</v>
      </c>
      <c r="X483" s="4">
        <f>IFERROR(VLOOKUP(B483,'eschools 16'!$A$2:$F$25,6,FALSE),1)</f>
        <v>2</v>
      </c>
      <c r="Y483" s="1">
        <f t="shared" si="35"/>
        <v>0</v>
      </c>
      <c r="Z483" s="1">
        <f t="shared" si="36"/>
        <v>0</v>
      </c>
      <c r="AA483" s="31">
        <f>IFERROR(VLOOKUP(C483,'eindex _tget pp '!$A$4:$G$615,7,FALSE),0)</f>
        <v>0.350595506</v>
      </c>
      <c r="AB483" s="1">
        <f>VLOOKUP(A483,'ADM Details FY17'!$A$3:$AB$3515,28,FALSE)</f>
        <v>0</v>
      </c>
      <c r="AC483" s="1">
        <f t="shared" si="37"/>
        <v>0</v>
      </c>
      <c r="AD483" s="1">
        <f t="shared" si="38"/>
        <v>14.97</v>
      </c>
      <c r="AE483" s="1">
        <f t="shared" si="39"/>
        <v>374.25</v>
      </c>
    </row>
    <row r="484" spans="1:31" x14ac:dyDescent="0.25">
      <c r="A484" t="str">
        <f>B484&amp;"-"&amp;COUNTIF($B$3:B484,B484)</f>
        <v>236-330</v>
      </c>
      <c r="B484">
        <v>236</v>
      </c>
      <c r="C484" s="18">
        <f>VLOOKUP(A484,'ADM Details FY17'!$A$3:$D$3515,4,FALSE)</f>
        <v>44545</v>
      </c>
      <c r="D484" s="1">
        <f>VLOOKUP(A484,'ADM Details FY17'!$A$3:$E$3515,5,FALSE)</f>
        <v>5.15</v>
      </c>
      <c r="E484" s="1">
        <f>VLOOKUP(A484,'ADM Details FY17'!$A$3:$F$3515,6,FALSE)</f>
        <v>0</v>
      </c>
      <c r="F484" s="1">
        <f>VLOOKUP(A484,'ADM Details FY17'!$A$3:$G$3515,7,FALSE)</f>
        <v>0</v>
      </c>
      <c r="G484" s="1">
        <f>VLOOKUP(A484,'ADM Details FY17'!$A$3:$H$3515,8,FALSE)</f>
        <v>0</v>
      </c>
      <c r="H484" s="1">
        <f>VLOOKUP(A484,'ADM Details FY17'!$A$3:$I$3515,9,FALSE)</f>
        <v>0</v>
      </c>
      <c r="I484" s="1">
        <f>VLOOKUP(A484,'ADM Details FY17'!$A$3:$J$3517,10,FALSE)</f>
        <v>0</v>
      </c>
      <c r="J484" s="1">
        <f>VLOOKUP(A484,'ADM Details FY17'!$A$3:$K$3515,11,FALSE)</f>
        <v>1</v>
      </c>
      <c r="K484" s="1">
        <f>VLOOKUP(A484,'ADM Details FY17'!$A$3:$M$3515,13,FALSE)</f>
        <v>0</v>
      </c>
      <c r="L484" s="1">
        <f>VLOOKUP(A484,'ADM Details FY17'!$A$3:$O$3515,15,FALSE)</f>
        <v>0</v>
      </c>
      <c r="M484" s="1">
        <f>VLOOKUP(A484,'ADM Details FY17'!$A$3:$P$3515,16,FALSE)</f>
        <v>0</v>
      </c>
      <c r="N484" s="1">
        <f>VLOOKUP(A484,'ADM Details FY17'!$A$3:$Q$3515,17,FALSE)</f>
        <v>0</v>
      </c>
      <c r="O484" s="1">
        <f>VLOOKUP(A484,'ADM Details FY17'!$A$3:$S$3515,19,FALSE)</f>
        <v>0</v>
      </c>
      <c r="P484" s="1">
        <f>VLOOKUP(A484,'ADM Details FY17'!$A$3:$U$3515,21,FALSE)</f>
        <v>0.25</v>
      </c>
      <c r="Q484" s="1">
        <f>VLOOKUP(A484,'ADM Details FY17'!$A$3:$V$3515,22,FALSE)</f>
        <v>0</v>
      </c>
      <c r="R484" s="1">
        <f>VLOOKUP(A484,'ADM Details FY17'!$A$3:$W$3515,23,FALSE)</f>
        <v>0</v>
      </c>
      <c r="S484" s="1">
        <f>VLOOKUP(A484,'ADM Details FY17'!$A$3:$X$3515,24,FALSE)</f>
        <v>0</v>
      </c>
      <c r="T484" s="1">
        <f>VLOOKUP(A484,'ADM Details FY17'!$A$3:$Y$3515,25,FALSE)</f>
        <v>0</v>
      </c>
      <c r="U484" s="1">
        <f>VLOOKUP(A484,'ADM Details FY17'!$A$3:$AA$3515,27,FALSE)</f>
        <v>0</v>
      </c>
      <c r="V484" s="1">
        <f>IFERROR(VLOOKUP(C484,'eindex _tget pp '!$A$4:$E$615,5,FALSE),0)</f>
        <v>0</v>
      </c>
      <c r="W484" s="31">
        <f>IFERROR(VLOOKUP(C484,'eindex _tget pp '!$A$4:$F$615,6,FALSE),0)</f>
        <v>0.14788429389999999</v>
      </c>
      <c r="X484" s="4">
        <f>IFERROR(VLOOKUP(B484,'eschools 16'!$A$2:$F$25,6,FALSE),1)</f>
        <v>2</v>
      </c>
      <c r="Y484" s="1">
        <f t="shared" si="35"/>
        <v>0</v>
      </c>
      <c r="Z484" s="1">
        <f t="shared" si="36"/>
        <v>0</v>
      </c>
      <c r="AA484" s="31">
        <f>IFERROR(VLOOKUP(C484,'eindex _tget pp '!$A$4:$G$615,7,FALSE),0)</f>
        <v>0.14643116</v>
      </c>
      <c r="AB484" s="1">
        <f>VLOOKUP(A484,'ADM Details FY17'!$A$3:$AB$3515,28,FALSE)</f>
        <v>0</v>
      </c>
      <c r="AC484" s="1">
        <f t="shared" si="37"/>
        <v>0</v>
      </c>
      <c r="AD484" s="1">
        <f t="shared" si="38"/>
        <v>5.15</v>
      </c>
      <c r="AE484" s="1">
        <f t="shared" si="39"/>
        <v>128.75</v>
      </c>
    </row>
    <row r="485" spans="1:31" x14ac:dyDescent="0.25">
      <c r="A485" t="str">
        <f>B485&amp;"-"&amp;COUNTIF($B$3:B485,B485)</f>
        <v>236-331</v>
      </c>
      <c r="B485">
        <v>236</v>
      </c>
      <c r="C485" s="18">
        <f>VLOOKUP(A485,'ADM Details FY17'!$A$3:$D$3515,4,FALSE)</f>
        <v>50336</v>
      </c>
      <c r="D485" s="1">
        <f>VLOOKUP(A485,'ADM Details FY17'!$A$3:$E$3515,5,FALSE)</f>
        <v>3.48</v>
      </c>
      <c r="E485" s="1">
        <f>VLOOKUP(A485,'ADM Details FY17'!$A$3:$F$3515,6,FALSE)</f>
        <v>0</v>
      </c>
      <c r="F485" s="1">
        <f>VLOOKUP(A485,'ADM Details FY17'!$A$3:$G$3515,7,FALSE)</f>
        <v>1</v>
      </c>
      <c r="G485" s="1">
        <f>VLOOKUP(A485,'ADM Details FY17'!$A$3:$H$3515,8,FALSE)</f>
        <v>0</v>
      </c>
      <c r="H485" s="1">
        <f>VLOOKUP(A485,'ADM Details FY17'!$A$3:$I$3515,9,FALSE)</f>
        <v>0</v>
      </c>
      <c r="I485" s="1">
        <f>VLOOKUP(A485,'ADM Details FY17'!$A$3:$J$3517,10,FALSE)</f>
        <v>0</v>
      </c>
      <c r="J485" s="1">
        <f>VLOOKUP(A485,'ADM Details FY17'!$A$3:$K$3515,11,FALSE)</f>
        <v>0</v>
      </c>
      <c r="K485" s="1">
        <f>VLOOKUP(A485,'ADM Details FY17'!$A$3:$M$3515,13,FALSE)</f>
        <v>2.48</v>
      </c>
      <c r="L485" s="1">
        <f>VLOOKUP(A485,'ADM Details FY17'!$A$3:$O$3515,15,FALSE)</f>
        <v>0</v>
      </c>
      <c r="M485" s="1">
        <f>VLOOKUP(A485,'ADM Details FY17'!$A$3:$P$3515,16,FALSE)</f>
        <v>0</v>
      </c>
      <c r="N485" s="1">
        <f>VLOOKUP(A485,'ADM Details FY17'!$A$3:$Q$3515,17,FALSE)</f>
        <v>0</v>
      </c>
      <c r="O485" s="1">
        <f>VLOOKUP(A485,'ADM Details FY17'!$A$3:$S$3515,19,FALSE)</f>
        <v>0</v>
      </c>
      <c r="P485" s="1">
        <f>VLOOKUP(A485,'ADM Details FY17'!$A$3:$U$3515,21,FALSE)</f>
        <v>0</v>
      </c>
      <c r="Q485" s="1">
        <f>VLOOKUP(A485,'ADM Details FY17'!$A$3:$V$3515,22,FALSE)</f>
        <v>0</v>
      </c>
      <c r="R485" s="1">
        <f>VLOOKUP(A485,'ADM Details FY17'!$A$3:$W$3515,23,FALSE)</f>
        <v>0</v>
      </c>
      <c r="S485" s="1">
        <f>VLOOKUP(A485,'ADM Details FY17'!$A$3:$X$3515,24,FALSE)</f>
        <v>0</v>
      </c>
      <c r="T485" s="1">
        <f>VLOOKUP(A485,'ADM Details FY17'!$A$3:$Y$3515,25,FALSE)</f>
        <v>0.24</v>
      </c>
      <c r="U485" s="1">
        <f>VLOOKUP(A485,'ADM Details FY17'!$A$3:$AA$3515,27,FALSE)</f>
        <v>0</v>
      </c>
      <c r="V485" s="1">
        <f>IFERROR(VLOOKUP(C485,'eindex _tget pp '!$A$4:$E$615,5,FALSE),0)</f>
        <v>448.86097172206155</v>
      </c>
      <c r="W485" s="31">
        <f>IFERROR(VLOOKUP(C485,'eindex _tget pp '!$A$4:$F$615,6,FALSE),0)</f>
        <v>0.76036243540000004</v>
      </c>
      <c r="X485" s="4">
        <f>IFERROR(VLOOKUP(B485,'eschools 16'!$A$2:$F$25,6,FALSE),1)</f>
        <v>2</v>
      </c>
      <c r="Y485" s="1">
        <f t="shared" si="35"/>
        <v>0</v>
      </c>
      <c r="Z485" s="1">
        <f t="shared" si="36"/>
        <v>0</v>
      </c>
      <c r="AA485" s="31">
        <f>IFERROR(VLOOKUP(C485,'eindex _tget pp '!$A$4:$G$615,7,FALSE),0)</f>
        <v>0.47724186099999999</v>
      </c>
      <c r="AB485" s="1">
        <f>VLOOKUP(A485,'ADM Details FY17'!$A$3:$AB$3515,28,FALSE)</f>
        <v>0</v>
      </c>
      <c r="AC485" s="1">
        <f t="shared" si="37"/>
        <v>0</v>
      </c>
      <c r="AD485" s="1">
        <f t="shared" si="38"/>
        <v>3.48</v>
      </c>
      <c r="AE485" s="1">
        <f t="shared" si="39"/>
        <v>87</v>
      </c>
    </row>
    <row r="486" spans="1:31" x14ac:dyDescent="0.25">
      <c r="A486" t="str">
        <f>B486&amp;"-"&amp;COUNTIF($B$3:B486,B486)</f>
        <v>236-332</v>
      </c>
      <c r="B486">
        <v>236</v>
      </c>
      <c r="C486" s="18">
        <f>VLOOKUP(A486,'ADM Details FY17'!$A$3:$D$3515,4,FALSE)</f>
        <v>46722</v>
      </c>
      <c r="D486" s="1">
        <f>VLOOKUP(A486,'ADM Details FY17'!$A$3:$E$3515,5,FALSE)</f>
        <v>0.26</v>
      </c>
      <c r="E486" s="1">
        <f>VLOOKUP(A486,'ADM Details FY17'!$A$3:$F$3515,6,FALSE)</f>
        <v>0</v>
      </c>
      <c r="F486" s="1">
        <f>VLOOKUP(A486,'ADM Details FY17'!$A$3:$G$3515,7,FALSE)</f>
        <v>0</v>
      </c>
      <c r="G486" s="1">
        <f>VLOOKUP(A486,'ADM Details FY17'!$A$3:$H$3515,8,FALSE)</f>
        <v>0</v>
      </c>
      <c r="H486" s="1">
        <f>VLOOKUP(A486,'ADM Details FY17'!$A$3:$I$3515,9,FALSE)</f>
        <v>0</v>
      </c>
      <c r="I486" s="1">
        <f>VLOOKUP(A486,'ADM Details FY17'!$A$3:$J$3517,10,FALSE)</f>
        <v>0</v>
      </c>
      <c r="J486" s="1">
        <f>VLOOKUP(A486,'ADM Details FY17'!$A$3:$K$3515,11,FALSE)</f>
        <v>0</v>
      </c>
      <c r="K486" s="1">
        <f>VLOOKUP(A486,'ADM Details FY17'!$A$3:$M$3515,13,FALSE)</f>
        <v>0.26</v>
      </c>
      <c r="L486" s="1">
        <f>VLOOKUP(A486,'ADM Details FY17'!$A$3:$O$3515,15,FALSE)</f>
        <v>0</v>
      </c>
      <c r="M486" s="1">
        <f>VLOOKUP(A486,'ADM Details FY17'!$A$3:$P$3515,16,FALSE)</f>
        <v>0</v>
      </c>
      <c r="N486" s="1">
        <f>VLOOKUP(A486,'ADM Details FY17'!$A$3:$Q$3515,17,FALSE)</f>
        <v>0</v>
      </c>
      <c r="O486" s="1">
        <f>VLOOKUP(A486,'ADM Details FY17'!$A$3:$S$3515,19,FALSE)</f>
        <v>0</v>
      </c>
      <c r="P486" s="1">
        <f>VLOOKUP(A486,'ADM Details FY17'!$A$3:$U$3515,21,FALSE)</f>
        <v>0</v>
      </c>
      <c r="Q486" s="1">
        <f>VLOOKUP(A486,'ADM Details FY17'!$A$3:$V$3515,22,FALSE)</f>
        <v>0</v>
      </c>
      <c r="R486" s="1">
        <f>VLOOKUP(A486,'ADM Details FY17'!$A$3:$W$3515,23,FALSE)</f>
        <v>0</v>
      </c>
      <c r="S486" s="1">
        <f>VLOOKUP(A486,'ADM Details FY17'!$A$3:$X$3515,24,FALSE)</f>
        <v>0</v>
      </c>
      <c r="T486" s="1">
        <f>VLOOKUP(A486,'ADM Details FY17'!$A$3:$Y$3515,25,FALSE)</f>
        <v>0</v>
      </c>
      <c r="U486" s="1">
        <f>VLOOKUP(A486,'ADM Details FY17'!$A$3:$AA$3515,27,FALSE)</f>
        <v>0</v>
      </c>
      <c r="V486" s="1">
        <f>IFERROR(VLOOKUP(C486,'eindex _tget pp '!$A$4:$E$615,5,FALSE),0)</f>
        <v>0</v>
      </c>
      <c r="W486" s="31">
        <f>IFERROR(VLOOKUP(C486,'eindex _tget pp '!$A$4:$F$615,6,FALSE),0)</f>
        <v>0.19134530159999999</v>
      </c>
      <c r="X486" s="4">
        <f>IFERROR(VLOOKUP(B486,'eschools 16'!$A$2:$F$25,6,FALSE),1)</f>
        <v>2</v>
      </c>
      <c r="Y486" s="1">
        <f t="shared" si="35"/>
        <v>0</v>
      </c>
      <c r="Z486" s="1">
        <f t="shared" si="36"/>
        <v>0</v>
      </c>
      <c r="AA486" s="31">
        <f>IFERROR(VLOOKUP(C486,'eindex _tget pp '!$A$4:$G$615,7,FALSE),0)</f>
        <v>0.25893670099999999</v>
      </c>
      <c r="AB486" s="1">
        <f>VLOOKUP(A486,'ADM Details FY17'!$A$3:$AB$3515,28,FALSE)</f>
        <v>0</v>
      </c>
      <c r="AC486" s="1">
        <f t="shared" si="37"/>
        <v>0</v>
      </c>
      <c r="AD486" s="1">
        <f t="shared" si="38"/>
        <v>0.26</v>
      </c>
      <c r="AE486" s="1">
        <f t="shared" si="39"/>
        <v>6.5</v>
      </c>
    </row>
    <row r="487" spans="1:31" x14ac:dyDescent="0.25">
      <c r="A487" t="str">
        <f>B487&amp;"-"&amp;COUNTIF($B$3:B487,B487)</f>
        <v>236-333</v>
      </c>
      <c r="B487">
        <v>236</v>
      </c>
      <c r="C487" s="18">
        <f>VLOOKUP(A487,'ADM Details FY17'!$A$3:$D$3515,4,FALSE)</f>
        <v>46250</v>
      </c>
      <c r="D487" s="1">
        <f>VLOOKUP(A487,'ADM Details FY17'!$A$3:$E$3515,5,FALSE)</f>
        <v>5.42</v>
      </c>
      <c r="E487" s="1">
        <f>VLOOKUP(A487,'ADM Details FY17'!$A$3:$F$3515,6,FALSE)</f>
        <v>0</v>
      </c>
      <c r="F487" s="1">
        <f>VLOOKUP(A487,'ADM Details FY17'!$A$3:$G$3515,7,FALSE)</f>
        <v>0</v>
      </c>
      <c r="G487" s="1">
        <f>VLOOKUP(A487,'ADM Details FY17'!$A$3:$H$3515,8,FALSE)</f>
        <v>0</v>
      </c>
      <c r="H487" s="1">
        <f>VLOOKUP(A487,'ADM Details FY17'!$A$3:$I$3515,9,FALSE)</f>
        <v>0</v>
      </c>
      <c r="I487" s="1">
        <f>VLOOKUP(A487,'ADM Details FY17'!$A$3:$J$3517,10,FALSE)</f>
        <v>0</v>
      </c>
      <c r="J487" s="1">
        <f>VLOOKUP(A487,'ADM Details FY17'!$A$3:$K$3515,11,FALSE)</f>
        <v>0</v>
      </c>
      <c r="K487" s="1">
        <f>VLOOKUP(A487,'ADM Details FY17'!$A$3:$M$3515,13,FALSE)</f>
        <v>1</v>
      </c>
      <c r="L487" s="1">
        <f>VLOOKUP(A487,'ADM Details FY17'!$A$3:$O$3515,15,FALSE)</f>
        <v>0</v>
      </c>
      <c r="M487" s="1">
        <f>VLOOKUP(A487,'ADM Details FY17'!$A$3:$P$3515,16,FALSE)</f>
        <v>0</v>
      </c>
      <c r="N487" s="1">
        <f>VLOOKUP(A487,'ADM Details FY17'!$A$3:$Q$3515,17,FALSE)</f>
        <v>0</v>
      </c>
      <c r="O487" s="1">
        <f>VLOOKUP(A487,'ADM Details FY17'!$A$3:$S$3515,19,FALSE)</f>
        <v>0</v>
      </c>
      <c r="P487" s="1">
        <f>VLOOKUP(A487,'ADM Details FY17'!$A$3:$U$3515,21,FALSE)</f>
        <v>0</v>
      </c>
      <c r="Q487" s="1">
        <f>VLOOKUP(A487,'ADM Details FY17'!$A$3:$V$3515,22,FALSE)</f>
        <v>0</v>
      </c>
      <c r="R487" s="1">
        <f>VLOOKUP(A487,'ADM Details FY17'!$A$3:$W$3515,23,FALSE)</f>
        <v>0</v>
      </c>
      <c r="S487" s="1">
        <f>VLOOKUP(A487,'ADM Details FY17'!$A$3:$X$3515,24,FALSE)</f>
        <v>0</v>
      </c>
      <c r="T487" s="1">
        <f>VLOOKUP(A487,'ADM Details FY17'!$A$3:$Y$3515,25,FALSE)</f>
        <v>0</v>
      </c>
      <c r="U487" s="1">
        <f>VLOOKUP(A487,'ADM Details FY17'!$A$3:$AA$3515,27,FALSE)</f>
        <v>0</v>
      </c>
      <c r="V487" s="1">
        <f>IFERROR(VLOOKUP(C487,'eindex _tget pp '!$A$4:$E$615,5,FALSE),0)</f>
        <v>226.85740467947096</v>
      </c>
      <c r="W487" s="31">
        <f>IFERROR(VLOOKUP(C487,'eindex _tget pp '!$A$4:$F$615,6,FALSE),0)</f>
        <v>0.42084812329999999</v>
      </c>
      <c r="X487" s="4">
        <f>IFERROR(VLOOKUP(B487,'eschools 16'!$A$2:$F$25,6,FALSE),1)</f>
        <v>2</v>
      </c>
      <c r="Y487" s="1">
        <f t="shared" si="35"/>
        <v>0</v>
      </c>
      <c r="Z487" s="1">
        <f t="shared" si="36"/>
        <v>0</v>
      </c>
      <c r="AA487" s="31">
        <f>IFERROR(VLOOKUP(C487,'eindex _tget pp '!$A$4:$G$615,7,FALSE),0)</f>
        <v>0.455310253</v>
      </c>
      <c r="AB487" s="1">
        <f>VLOOKUP(A487,'ADM Details FY17'!$A$3:$AB$3515,28,FALSE)</f>
        <v>0</v>
      </c>
      <c r="AC487" s="1">
        <f t="shared" si="37"/>
        <v>0</v>
      </c>
      <c r="AD487" s="1">
        <f t="shared" si="38"/>
        <v>5.42</v>
      </c>
      <c r="AE487" s="1">
        <f t="shared" si="39"/>
        <v>135.5</v>
      </c>
    </row>
    <row r="488" spans="1:31" x14ac:dyDescent="0.25">
      <c r="A488" t="str">
        <f>B488&amp;"-"&amp;COUNTIF($B$3:B488,B488)</f>
        <v>236-334</v>
      </c>
      <c r="B488">
        <v>236</v>
      </c>
      <c r="C488" s="18">
        <f>VLOOKUP(A488,'ADM Details FY17'!$A$3:$D$3515,4,FALSE)</f>
        <v>49056</v>
      </c>
      <c r="D488" s="1">
        <f>VLOOKUP(A488,'ADM Details FY17'!$A$3:$E$3515,5,FALSE)</f>
        <v>8.5</v>
      </c>
      <c r="E488" s="1">
        <f>VLOOKUP(A488,'ADM Details FY17'!$A$3:$F$3515,6,FALSE)</f>
        <v>0</v>
      </c>
      <c r="F488" s="1">
        <f>VLOOKUP(A488,'ADM Details FY17'!$A$3:$G$3515,7,FALSE)</f>
        <v>3</v>
      </c>
      <c r="G488" s="1">
        <f>VLOOKUP(A488,'ADM Details FY17'!$A$3:$H$3515,8,FALSE)</f>
        <v>0</v>
      </c>
      <c r="H488" s="1">
        <f>VLOOKUP(A488,'ADM Details FY17'!$A$3:$I$3515,9,FALSE)</f>
        <v>0</v>
      </c>
      <c r="I488" s="1">
        <f>VLOOKUP(A488,'ADM Details FY17'!$A$3:$J$3517,10,FALSE)</f>
        <v>0</v>
      </c>
      <c r="J488" s="1">
        <f>VLOOKUP(A488,'ADM Details FY17'!$A$3:$K$3515,11,FALSE)</f>
        <v>0</v>
      </c>
      <c r="K488" s="1">
        <f>VLOOKUP(A488,'ADM Details FY17'!$A$3:$M$3515,13,FALSE)</f>
        <v>1.28</v>
      </c>
      <c r="L488" s="1">
        <f>VLOOKUP(A488,'ADM Details FY17'!$A$3:$O$3515,15,FALSE)</f>
        <v>0</v>
      </c>
      <c r="M488" s="1">
        <f>VLOOKUP(A488,'ADM Details FY17'!$A$3:$P$3515,16,FALSE)</f>
        <v>0</v>
      </c>
      <c r="N488" s="1">
        <f>VLOOKUP(A488,'ADM Details FY17'!$A$3:$Q$3515,17,FALSE)</f>
        <v>0</v>
      </c>
      <c r="O488" s="1">
        <f>VLOOKUP(A488,'ADM Details FY17'!$A$3:$S$3515,19,FALSE)</f>
        <v>0</v>
      </c>
      <c r="P488" s="1">
        <f>VLOOKUP(A488,'ADM Details FY17'!$A$3:$U$3515,21,FALSE)</f>
        <v>0</v>
      </c>
      <c r="Q488" s="1">
        <f>VLOOKUP(A488,'ADM Details FY17'!$A$3:$V$3515,22,FALSE)</f>
        <v>0</v>
      </c>
      <c r="R488" s="1">
        <f>VLOOKUP(A488,'ADM Details FY17'!$A$3:$W$3515,23,FALSE)</f>
        <v>0</v>
      </c>
      <c r="S488" s="1">
        <f>VLOOKUP(A488,'ADM Details FY17'!$A$3:$X$3515,24,FALSE)</f>
        <v>0.06</v>
      </c>
      <c r="T488" s="1">
        <f>VLOOKUP(A488,'ADM Details FY17'!$A$3:$Y$3515,25,FALSE)</f>
        <v>0.12</v>
      </c>
      <c r="U488" s="1">
        <f>VLOOKUP(A488,'ADM Details FY17'!$A$3:$AA$3515,27,FALSE)</f>
        <v>0</v>
      </c>
      <c r="V488" s="1">
        <f>IFERROR(VLOOKUP(C488,'eindex _tget pp '!$A$4:$E$615,5,FALSE),0)</f>
        <v>342.07600712782664</v>
      </c>
      <c r="W488" s="31">
        <f>IFERROR(VLOOKUP(C488,'eindex _tget pp '!$A$4:$F$615,6,FALSE),0)</f>
        <v>0.83880953719999995</v>
      </c>
      <c r="X488" s="4">
        <f>IFERROR(VLOOKUP(B488,'eschools 16'!$A$2:$F$25,6,FALSE),1)</f>
        <v>2</v>
      </c>
      <c r="Y488" s="1">
        <f t="shared" si="35"/>
        <v>0</v>
      </c>
      <c r="Z488" s="1">
        <f t="shared" si="36"/>
        <v>0</v>
      </c>
      <c r="AA488" s="31">
        <f>IFERROR(VLOOKUP(C488,'eindex _tget pp '!$A$4:$G$615,7,FALSE),0)</f>
        <v>0.42428534499999998</v>
      </c>
      <c r="AB488" s="1">
        <f>VLOOKUP(A488,'ADM Details FY17'!$A$3:$AB$3515,28,FALSE)</f>
        <v>0</v>
      </c>
      <c r="AC488" s="1">
        <f t="shared" si="37"/>
        <v>0</v>
      </c>
      <c r="AD488" s="1">
        <f t="shared" si="38"/>
        <v>8.5</v>
      </c>
      <c r="AE488" s="1">
        <f t="shared" si="39"/>
        <v>212.5</v>
      </c>
    </row>
    <row r="489" spans="1:31" x14ac:dyDescent="0.25">
      <c r="A489" t="str">
        <f>B489&amp;"-"&amp;COUNTIF($B$3:B489,B489)</f>
        <v>236-335</v>
      </c>
      <c r="B489">
        <v>236</v>
      </c>
      <c r="C489" s="18">
        <f>VLOOKUP(A489,'ADM Details FY17'!$A$3:$D$3515,4,FALSE)</f>
        <v>48728</v>
      </c>
      <c r="D489" s="1">
        <f>VLOOKUP(A489,'ADM Details FY17'!$A$3:$E$3515,5,FALSE)</f>
        <v>14.05</v>
      </c>
      <c r="E489" s="1">
        <f>VLOOKUP(A489,'ADM Details FY17'!$A$3:$F$3515,6,FALSE)</f>
        <v>0</v>
      </c>
      <c r="F489" s="1">
        <f>VLOOKUP(A489,'ADM Details FY17'!$A$3:$G$3515,7,FALSE)</f>
        <v>1</v>
      </c>
      <c r="G489" s="1">
        <f>VLOOKUP(A489,'ADM Details FY17'!$A$3:$H$3515,8,FALSE)</f>
        <v>0</v>
      </c>
      <c r="H489" s="1">
        <f>VLOOKUP(A489,'ADM Details FY17'!$A$3:$I$3515,9,FALSE)</f>
        <v>0</v>
      </c>
      <c r="I489" s="1">
        <f>VLOOKUP(A489,'ADM Details FY17'!$A$3:$J$3517,10,FALSE)</f>
        <v>0</v>
      </c>
      <c r="J489" s="1">
        <f>VLOOKUP(A489,'ADM Details FY17'!$A$3:$K$3515,11,FALSE)</f>
        <v>0</v>
      </c>
      <c r="K489" s="1">
        <f>VLOOKUP(A489,'ADM Details FY17'!$A$3:$M$3515,13,FALSE)</f>
        <v>4.38</v>
      </c>
      <c r="L489" s="1">
        <f>VLOOKUP(A489,'ADM Details FY17'!$A$3:$O$3515,15,FALSE)</f>
        <v>0</v>
      </c>
      <c r="M489" s="1">
        <f>VLOOKUP(A489,'ADM Details FY17'!$A$3:$P$3515,16,FALSE)</f>
        <v>0</v>
      </c>
      <c r="N489" s="1">
        <f>VLOOKUP(A489,'ADM Details FY17'!$A$3:$Q$3515,17,FALSE)</f>
        <v>0</v>
      </c>
      <c r="O489" s="1">
        <f>VLOOKUP(A489,'ADM Details FY17'!$A$3:$S$3515,19,FALSE)</f>
        <v>0</v>
      </c>
      <c r="P489" s="1">
        <f>VLOOKUP(A489,'ADM Details FY17'!$A$3:$U$3515,21,FALSE)</f>
        <v>0</v>
      </c>
      <c r="Q489" s="1">
        <f>VLOOKUP(A489,'ADM Details FY17'!$A$3:$V$3515,22,FALSE)</f>
        <v>0</v>
      </c>
      <c r="R489" s="1">
        <f>VLOOKUP(A489,'ADM Details FY17'!$A$3:$W$3515,23,FALSE)</f>
        <v>0</v>
      </c>
      <c r="S489" s="1">
        <f>VLOOKUP(A489,'ADM Details FY17'!$A$3:$X$3515,24,FALSE)</f>
        <v>0</v>
      </c>
      <c r="T489" s="1">
        <f>VLOOKUP(A489,'ADM Details FY17'!$A$3:$Y$3515,25,FALSE)</f>
        <v>0.38</v>
      </c>
      <c r="U489" s="1">
        <f>VLOOKUP(A489,'ADM Details FY17'!$A$3:$AA$3515,27,FALSE)</f>
        <v>0</v>
      </c>
      <c r="V489" s="1">
        <f>IFERROR(VLOOKUP(C489,'eindex _tget pp '!$A$4:$E$615,5,FALSE),0)</f>
        <v>339.34607502485409</v>
      </c>
      <c r="W489" s="31">
        <f>IFERROR(VLOOKUP(C489,'eindex _tget pp '!$A$4:$F$615,6,FALSE),0)</f>
        <v>0.50344486980000003</v>
      </c>
      <c r="X489" s="4">
        <f>IFERROR(VLOOKUP(B489,'eschools 16'!$A$2:$F$25,6,FALSE),1)</f>
        <v>2</v>
      </c>
      <c r="Y489" s="1">
        <f t="shared" si="35"/>
        <v>0</v>
      </c>
      <c r="Z489" s="1">
        <f t="shared" si="36"/>
        <v>0</v>
      </c>
      <c r="AA489" s="31">
        <f>IFERROR(VLOOKUP(C489,'eindex _tget pp '!$A$4:$G$615,7,FALSE),0)</f>
        <v>0.54698346600000003</v>
      </c>
      <c r="AB489" s="1">
        <f>VLOOKUP(A489,'ADM Details FY17'!$A$3:$AB$3515,28,FALSE)</f>
        <v>0</v>
      </c>
      <c r="AC489" s="1">
        <f t="shared" si="37"/>
        <v>0</v>
      </c>
      <c r="AD489" s="1">
        <f t="shared" si="38"/>
        <v>14.05</v>
      </c>
      <c r="AE489" s="1">
        <f t="shared" si="39"/>
        <v>351.25</v>
      </c>
    </row>
    <row r="490" spans="1:31" x14ac:dyDescent="0.25">
      <c r="A490" t="str">
        <f>B490&amp;"-"&amp;COUNTIF($B$3:B490,B490)</f>
        <v>236-336</v>
      </c>
      <c r="B490">
        <v>236</v>
      </c>
      <c r="C490" s="18">
        <f>VLOOKUP(A490,'ADM Details FY17'!$A$3:$D$3515,4,FALSE)</f>
        <v>48819</v>
      </c>
      <c r="D490" s="1">
        <f>VLOOKUP(A490,'ADM Details FY17'!$A$3:$E$3515,5,FALSE)</f>
        <v>2.39</v>
      </c>
      <c r="E490" s="1">
        <f>VLOOKUP(A490,'ADM Details FY17'!$A$3:$F$3515,6,FALSE)</f>
        <v>0</v>
      </c>
      <c r="F490" s="1">
        <f>VLOOKUP(A490,'ADM Details FY17'!$A$3:$G$3515,7,FALSE)</f>
        <v>0</v>
      </c>
      <c r="G490" s="1">
        <f>VLOOKUP(A490,'ADM Details FY17'!$A$3:$H$3515,8,FALSE)</f>
        <v>0</v>
      </c>
      <c r="H490" s="1">
        <f>VLOOKUP(A490,'ADM Details FY17'!$A$3:$I$3515,9,FALSE)</f>
        <v>0</v>
      </c>
      <c r="I490" s="1">
        <f>VLOOKUP(A490,'ADM Details FY17'!$A$3:$J$3517,10,FALSE)</f>
        <v>0</v>
      </c>
      <c r="J490" s="1">
        <f>VLOOKUP(A490,'ADM Details FY17'!$A$3:$K$3515,11,FALSE)</f>
        <v>0</v>
      </c>
      <c r="K490" s="1">
        <f>VLOOKUP(A490,'ADM Details FY17'!$A$3:$M$3515,13,FALSE)</f>
        <v>0</v>
      </c>
      <c r="L490" s="1">
        <f>VLOOKUP(A490,'ADM Details FY17'!$A$3:$O$3515,15,FALSE)</f>
        <v>0</v>
      </c>
      <c r="M490" s="1">
        <f>VLOOKUP(A490,'ADM Details FY17'!$A$3:$P$3515,16,FALSE)</f>
        <v>0</v>
      </c>
      <c r="N490" s="1">
        <f>VLOOKUP(A490,'ADM Details FY17'!$A$3:$Q$3515,17,FALSE)</f>
        <v>0</v>
      </c>
      <c r="O490" s="1">
        <f>VLOOKUP(A490,'ADM Details FY17'!$A$3:$S$3515,19,FALSE)</f>
        <v>0</v>
      </c>
      <c r="P490" s="1">
        <f>VLOOKUP(A490,'ADM Details FY17'!$A$3:$U$3515,21,FALSE)</f>
        <v>0</v>
      </c>
      <c r="Q490" s="1">
        <f>VLOOKUP(A490,'ADM Details FY17'!$A$3:$V$3515,22,FALSE)</f>
        <v>0</v>
      </c>
      <c r="R490" s="1">
        <f>VLOOKUP(A490,'ADM Details FY17'!$A$3:$W$3515,23,FALSE)</f>
        <v>0</v>
      </c>
      <c r="S490" s="1">
        <f>VLOOKUP(A490,'ADM Details FY17'!$A$3:$X$3515,24,FALSE)</f>
        <v>0</v>
      </c>
      <c r="T490" s="1">
        <f>VLOOKUP(A490,'ADM Details FY17'!$A$3:$Y$3515,25,FALSE)</f>
        <v>0</v>
      </c>
      <c r="U490" s="1">
        <f>VLOOKUP(A490,'ADM Details FY17'!$A$3:$AA$3515,27,FALSE)</f>
        <v>1</v>
      </c>
      <c r="V490" s="1">
        <f>IFERROR(VLOOKUP(C490,'eindex _tget pp '!$A$4:$E$615,5,FALSE),0)</f>
        <v>348.93662800470668</v>
      </c>
      <c r="W490" s="31">
        <f>IFERROR(VLOOKUP(C490,'eindex _tget pp '!$A$4:$F$615,6,FALSE),0)</f>
        <v>0.9055988841</v>
      </c>
      <c r="X490" s="4">
        <f>IFERROR(VLOOKUP(B490,'eschools 16'!$A$2:$F$25,6,FALSE),1)</f>
        <v>2</v>
      </c>
      <c r="Y490" s="1">
        <f t="shared" si="35"/>
        <v>0</v>
      </c>
      <c r="Z490" s="1">
        <f t="shared" si="36"/>
        <v>0</v>
      </c>
      <c r="AA490" s="31">
        <f>IFERROR(VLOOKUP(C490,'eindex _tget pp '!$A$4:$G$615,7,FALSE),0)</f>
        <v>0.45647973400000003</v>
      </c>
      <c r="AB490" s="1">
        <f>VLOOKUP(A490,'ADM Details FY17'!$A$3:$AB$3515,28,FALSE)</f>
        <v>0</v>
      </c>
      <c r="AC490" s="1">
        <f t="shared" si="37"/>
        <v>0</v>
      </c>
      <c r="AD490" s="1">
        <f t="shared" si="38"/>
        <v>2.5900000000000003</v>
      </c>
      <c r="AE490" s="1">
        <f t="shared" si="39"/>
        <v>64.750000000000014</v>
      </c>
    </row>
    <row r="491" spans="1:31" x14ac:dyDescent="0.25">
      <c r="A491" t="str">
        <f>B491&amp;"-"&amp;COUNTIF($B$3:B491,B491)</f>
        <v>236-337</v>
      </c>
      <c r="B491">
        <v>236</v>
      </c>
      <c r="C491" s="18">
        <f>VLOOKUP(A491,'ADM Details FY17'!$A$3:$D$3515,4,FALSE)</f>
        <v>48033</v>
      </c>
      <c r="D491" s="1">
        <f>VLOOKUP(A491,'ADM Details FY17'!$A$3:$E$3515,5,FALSE)</f>
        <v>2.52</v>
      </c>
      <c r="E491" s="1">
        <f>VLOOKUP(A491,'ADM Details FY17'!$A$3:$F$3515,6,FALSE)</f>
        <v>0</v>
      </c>
      <c r="F491" s="1">
        <f>VLOOKUP(A491,'ADM Details FY17'!$A$3:$G$3515,7,FALSE)</f>
        <v>0</v>
      </c>
      <c r="G491" s="1">
        <f>VLOOKUP(A491,'ADM Details FY17'!$A$3:$H$3515,8,FALSE)</f>
        <v>0</v>
      </c>
      <c r="H491" s="1">
        <f>VLOOKUP(A491,'ADM Details FY17'!$A$3:$I$3515,9,FALSE)</f>
        <v>0</v>
      </c>
      <c r="I491" s="1">
        <f>VLOOKUP(A491,'ADM Details FY17'!$A$3:$J$3517,10,FALSE)</f>
        <v>0</v>
      </c>
      <c r="J491" s="1">
        <f>VLOOKUP(A491,'ADM Details FY17'!$A$3:$K$3515,11,FALSE)</f>
        <v>0</v>
      </c>
      <c r="K491" s="1">
        <f>VLOOKUP(A491,'ADM Details FY17'!$A$3:$M$3515,13,FALSE)</f>
        <v>0.82</v>
      </c>
      <c r="L491" s="1">
        <f>VLOOKUP(A491,'ADM Details FY17'!$A$3:$O$3515,15,FALSE)</f>
        <v>0</v>
      </c>
      <c r="M491" s="1">
        <f>VLOOKUP(A491,'ADM Details FY17'!$A$3:$P$3515,16,FALSE)</f>
        <v>0</v>
      </c>
      <c r="N491" s="1">
        <f>VLOOKUP(A491,'ADM Details FY17'!$A$3:$Q$3515,17,FALSE)</f>
        <v>0</v>
      </c>
      <c r="O491" s="1">
        <f>VLOOKUP(A491,'ADM Details FY17'!$A$3:$S$3515,19,FALSE)</f>
        <v>0</v>
      </c>
      <c r="P491" s="1">
        <f>VLOOKUP(A491,'ADM Details FY17'!$A$3:$U$3515,21,FALSE)</f>
        <v>0.11</v>
      </c>
      <c r="Q491" s="1">
        <f>VLOOKUP(A491,'ADM Details FY17'!$A$3:$V$3515,22,FALSE)</f>
        <v>0</v>
      </c>
      <c r="R491" s="1">
        <f>VLOOKUP(A491,'ADM Details FY17'!$A$3:$W$3515,23,FALSE)</f>
        <v>0</v>
      </c>
      <c r="S491" s="1">
        <f>VLOOKUP(A491,'ADM Details FY17'!$A$3:$X$3515,24,FALSE)</f>
        <v>0</v>
      </c>
      <c r="T491" s="1">
        <f>VLOOKUP(A491,'ADM Details FY17'!$A$3:$Y$3515,25,FALSE)</f>
        <v>0.3</v>
      </c>
      <c r="U491" s="1">
        <f>VLOOKUP(A491,'ADM Details FY17'!$A$3:$AA$3515,27,FALSE)</f>
        <v>0</v>
      </c>
      <c r="V491" s="1">
        <f>IFERROR(VLOOKUP(C491,'eindex _tget pp '!$A$4:$E$615,5,FALSE),0)</f>
        <v>19.784028413336806</v>
      </c>
      <c r="W491" s="31">
        <f>IFERROR(VLOOKUP(C491,'eindex _tget pp '!$A$4:$F$615,6,FALSE),0)</f>
        <v>0.34353676309999998</v>
      </c>
      <c r="X491" s="4">
        <f>IFERROR(VLOOKUP(B491,'eschools 16'!$A$2:$F$25,6,FALSE),1)</f>
        <v>2</v>
      </c>
      <c r="Y491" s="1">
        <f t="shared" si="35"/>
        <v>0</v>
      </c>
      <c r="Z491" s="1">
        <f t="shared" si="36"/>
        <v>0</v>
      </c>
      <c r="AA491" s="31">
        <f>IFERROR(VLOOKUP(C491,'eindex _tget pp '!$A$4:$G$615,7,FALSE),0)</f>
        <v>0.31385861199999998</v>
      </c>
      <c r="AB491" s="1">
        <f>VLOOKUP(A491,'ADM Details FY17'!$A$3:$AB$3515,28,FALSE)</f>
        <v>0</v>
      </c>
      <c r="AC491" s="1">
        <f t="shared" si="37"/>
        <v>0</v>
      </c>
      <c r="AD491" s="1">
        <f t="shared" si="38"/>
        <v>2.52</v>
      </c>
      <c r="AE491" s="1">
        <f t="shared" si="39"/>
        <v>63</v>
      </c>
    </row>
    <row r="492" spans="1:31" x14ac:dyDescent="0.25">
      <c r="A492" t="str">
        <f>B492&amp;"-"&amp;COUNTIF($B$3:B492,B492)</f>
        <v>236-338</v>
      </c>
      <c r="B492">
        <v>236</v>
      </c>
      <c r="C492" s="18">
        <f>VLOOKUP(A492,'ADM Details FY17'!$A$3:$D$3515,4,FALSE)</f>
        <v>48736</v>
      </c>
      <c r="D492" s="1">
        <f>VLOOKUP(A492,'ADM Details FY17'!$A$3:$E$3515,5,FALSE)</f>
        <v>4.92</v>
      </c>
      <c r="E492" s="1">
        <f>VLOOKUP(A492,'ADM Details FY17'!$A$3:$F$3515,6,FALSE)</f>
        <v>0</v>
      </c>
      <c r="F492" s="1">
        <f>VLOOKUP(A492,'ADM Details FY17'!$A$3:$G$3515,7,FALSE)</f>
        <v>0</v>
      </c>
      <c r="G492" s="1">
        <f>VLOOKUP(A492,'ADM Details FY17'!$A$3:$H$3515,8,FALSE)</f>
        <v>0</v>
      </c>
      <c r="H492" s="1">
        <f>VLOOKUP(A492,'ADM Details FY17'!$A$3:$I$3515,9,FALSE)</f>
        <v>0</v>
      </c>
      <c r="I492" s="1">
        <f>VLOOKUP(A492,'ADM Details FY17'!$A$3:$J$3517,10,FALSE)</f>
        <v>0</v>
      </c>
      <c r="J492" s="1">
        <f>VLOOKUP(A492,'ADM Details FY17'!$A$3:$K$3515,11,FALSE)</f>
        <v>0</v>
      </c>
      <c r="K492" s="1">
        <f>VLOOKUP(A492,'ADM Details FY17'!$A$3:$M$3515,13,FALSE)</f>
        <v>2.92</v>
      </c>
      <c r="L492" s="1">
        <f>VLOOKUP(A492,'ADM Details FY17'!$A$3:$O$3515,15,FALSE)</f>
        <v>0</v>
      </c>
      <c r="M492" s="1">
        <f>VLOOKUP(A492,'ADM Details FY17'!$A$3:$P$3515,16,FALSE)</f>
        <v>0</v>
      </c>
      <c r="N492" s="1">
        <f>VLOOKUP(A492,'ADM Details FY17'!$A$3:$Q$3515,17,FALSE)</f>
        <v>0</v>
      </c>
      <c r="O492" s="1">
        <f>VLOOKUP(A492,'ADM Details FY17'!$A$3:$S$3515,19,FALSE)</f>
        <v>0</v>
      </c>
      <c r="P492" s="1">
        <f>VLOOKUP(A492,'ADM Details FY17'!$A$3:$U$3515,21,FALSE)</f>
        <v>0</v>
      </c>
      <c r="Q492" s="1">
        <f>VLOOKUP(A492,'ADM Details FY17'!$A$3:$V$3515,22,FALSE)</f>
        <v>0</v>
      </c>
      <c r="R492" s="1">
        <f>VLOOKUP(A492,'ADM Details FY17'!$A$3:$W$3515,23,FALSE)</f>
        <v>0</v>
      </c>
      <c r="S492" s="1">
        <f>VLOOKUP(A492,'ADM Details FY17'!$A$3:$X$3515,24,FALSE)</f>
        <v>0</v>
      </c>
      <c r="T492" s="1">
        <f>VLOOKUP(A492,'ADM Details FY17'!$A$3:$Y$3515,25,FALSE)</f>
        <v>0</v>
      </c>
      <c r="U492" s="1">
        <f>VLOOKUP(A492,'ADM Details FY17'!$A$3:$AA$3515,27,FALSE)</f>
        <v>0</v>
      </c>
      <c r="V492" s="1">
        <f>IFERROR(VLOOKUP(C492,'eindex _tget pp '!$A$4:$E$615,5,FALSE),0)</f>
        <v>1118.8489355616391</v>
      </c>
      <c r="W492" s="31">
        <f>IFERROR(VLOOKUP(C492,'eindex _tget pp '!$A$4:$F$615,6,FALSE),0)</f>
        <v>4.2330263958999996</v>
      </c>
      <c r="X492" s="4">
        <f>IFERROR(VLOOKUP(B492,'eschools 16'!$A$2:$F$25,6,FALSE),1)</f>
        <v>2</v>
      </c>
      <c r="Y492" s="1">
        <f t="shared" si="35"/>
        <v>0</v>
      </c>
      <c r="Z492" s="1">
        <f t="shared" si="36"/>
        <v>0</v>
      </c>
      <c r="AA492" s="31">
        <f>IFERROR(VLOOKUP(C492,'eindex _tget pp '!$A$4:$G$615,7,FALSE),0)</f>
        <v>0.68086584000000006</v>
      </c>
      <c r="AB492" s="1">
        <f>VLOOKUP(A492,'ADM Details FY17'!$A$3:$AB$3515,28,FALSE)</f>
        <v>0</v>
      </c>
      <c r="AC492" s="1">
        <f t="shared" si="37"/>
        <v>0</v>
      </c>
      <c r="AD492" s="1">
        <f t="shared" si="38"/>
        <v>4.92</v>
      </c>
      <c r="AE492" s="1">
        <f t="shared" si="39"/>
        <v>123</v>
      </c>
    </row>
    <row r="493" spans="1:31" x14ac:dyDescent="0.25">
      <c r="A493" t="str">
        <f>B493&amp;"-"&amp;COUNTIF($B$3:B493,B493)</f>
        <v>236-339</v>
      </c>
      <c r="B493">
        <v>236</v>
      </c>
      <c r="C493" s="18">
        <f>VLOOKUP(A493,'ADM Details FY17'!$A$3:$D$3515,4,FALSE)</f>
        <v>47365</v>
      </c>
      <c r="D493" s="1">
        <f>VLOOKUP(A493,'ADM Details FY17'!$A$3:$E$3515,5,FALSE)</f>
        <v>21.62</v>
      </c>
      <c r="E493" s="1">
        <f>VLOOKUP(A493,'ADM Details FY17'!$A$3:$F$3515,6,FALSE)</f>
        <v>0</v>
      </c>
      <c r="F493" s="1">
        <f>VLOOKUP(A493,'ADM Details FY17'!$A$3:$G$3515,7,FALSE)</f>
        <v>3.41</v>
      </c>
      <c r="G493" s="1">
        <f>VLOOKUP(A493,'ADM Details FY17'!$A$3:$H$3515,8,FALSE)</f>
        <v>1</v>
      </c>
      <c r="H493" s="1">
        <f>VLOOKUP(A493,'ADM Details FY17'!$A$3:$I$3515,9,FALSE)</f>
        <v>0</v>
      </c>
      <c r="I493" s="1">
        <f>VLOOKUP(A493,'ADM Details FY17'!$A$3:$J$3517,10,FALSE)</f>
        <v>0</v>
      </c>
      <c r="J493" s="1">
        <f>VLOOKUP(A493,'ADM Details FY17'!$A$3:$K$3515,11,FALSE)</f>
        <v>0</v>
      </c>
      <c r="K493" s="1">
        <f>VLOOKUP(A493,'ADM Details FY17'!$A$3:$M$3515,13,FALSE)</f>
        <v>10.14</v>
      </c>
      <c r="L493" s="1">
        <f>VLOOKUP(A493,'ADM Details FY17'!$A$3:$O$3515,15,FALSE)</f>
        <v>0</v>
      </c>
      <c r="M493" s="1">
        <f>VLOOKUP(A493,'ADM Details FY17'!$A$3:$P$3515,16,FALSE)</f>
        <v>1</v>
      </c>
      <c r="N493" s="1">
        <f>VLOOKUP(A493,'ADM Details FY17'!$A$3:$Q$3515,17,FALSE)</f>
        <v>0</v>
      </c>
      <c r="O493" s="1">
        <f>VLOOKUP(A493,'ADM Details FY17'!$A$3:$S$3515,19,FALSE)</f>
        <v>0</v>
      </c>
      <c r="P493" s="1">
        <f>VLOOKUP(A493,'ADM Details FY17'!$A$3:$U$3515,21,FALSE)</f>
        <v>0.13</v>
      </c>
      <c r="Q493" s="1">
        <f>VLOOKUP(A493,'ADM Details FY17'!$A$3:$V$3515,22,FALSE)</f>
        <v>0</v>
      </c>
      <c r="R493" s="1">
        <f>VLOOKUP(A493,'ADM Details FY17'!$A$3:$W$3515,23,FALSE)</f>
        <v>0</v>
      </c>
      <c r="S493" s="1">
        <f>VLOOKUP(A493,'ADM Details FY17'!$A$3:$X$3515,24,FALSE)</f>
        <v>0</v>
      </c>
      <c r="T493" s="1">
        <f>VLOOKUP(A493,'ADM Details FY17'!$A$3:$Y$3515,25,FALSE)</f>
        <v>1.61</v>
      </c>
      <c r="U493" s="1">
        <f>VLOOKUP(A493,'ADM Details FY17'!$A$3:$AA$3515,27,FALSE)</f>
        <v>0</v>
      </c>
      <c r="V493" s="1">
        <f>IFERROR(VLOOKUP(C493,'eindex _tget pp '!$A$4:$E$615,5,FALSE),0)</f>
        <v>4.5108715147415159</v>
      </c>
      <c r="W493" s="31">
        <f>IFERROR(VLOOKUP(C493,'eindex _tget pp '!$A$4:$F$615,6,FALSE),0)</f>
        <v>1.4056938290000001</v>
      </c>
      <c r="X493" s="4">
        <f>IFERROR(VLOOKUP(B493,'eschools 16'!$A$2:$F$25,6,FALSE),1)</f>
        <v>2</v>
      </c>
      <c r="Y493" s="1">
        <f t="shared" si="35"/>
        <v>0</v>
      </c>
      <c r="Z493" s="1">
        <f t="shared" si="36"/>
        <v>0</v>
      </c>
      <c r="AA493" s="31">
        <f>IFERROR(VLOOKUP(C493,'eindex _tget pp '!$A$4:$G$615,7,FALSE),0)</f>
        <v>0.39014385400000001</v>
      </c>
      <c r="AB493" s="1">
        <f>VLOOKUP(A493,'ADM Details FY17'!$A$3:$AB$3515,28,FALSE)</f>
        <v>0</v>
      </c>
      <c r="AC493" s="1">
        <f t="shared" si="37"/>
        <v>0</v>
      </c>
      <c r="AD493" s="1">
        <f t="shared" si="38"/>
        <v>21.62</v>
      </c>
      <c r="AE493" s="1">
        <f t="shared" si="39"/>
        <v>540.5</v>
      </c>
    </row>
    <row r="494" spans="1:31" x14ac:dyDescent="0.25">
      <c r="A494" t="str">
        <f>B494&amp;"-"&amp;COUNTIF($B$3:B494,B494)</f>
        <v>236-340</v>
      </c>
      <c r="B494">
        <v>236</v>
      </c>
      <c r="C494" s="18">
        <f>VLOOKUP(A494,'ADM Details FY17'!$A$3:$D$3515,4,FALSE)</f>
        <v>49908</v>
      </c>
      <c r="D494" s="1">
        <f>VLOOKUP(A494,'ADM Details FY17'!$A$3:$E$3515,5,FALSE)</f>
        <v>0.31</v>
      </c>
      <c r="E494" s="1">
        <f>VLOOKUP(A494,'ADM Details FY17'!$A$3:$F$3515,6,FALSE)</f>
        <v>0</v>
      </c>
      <c r="F494" s="1">
        <f>VLOOKUP(A494,'ADM Details FY17'!$A$3:$G$3515,7,FALSE)</f>
        <v>0.31</v>
      </c>
      <c r="G494" s="1">
        <f>VLOOKUP(A494,'ADM Details FY17'!$A$3:$H$3515,8,FALSE)</f>
        <v>0</v>
      </c>
      <c r="H494" s="1">
        <f>VLOOKUP(A494,'ADM Details FY17'!$A$3:$I$3515,9,FALSE)</f>
        <v>0</v>
      </c>
      <c r="I494" s="1">
        <f>VLOOKUP(A494,'ADM Details FY17'!$A$3:$J$3517,10,FALSE)</f>
        <v>0</v>
      </c>
      <c r="J494" s="1">
        <f>VLOOKUP(A494,'ADM Details FY17'!$A$3:$K$3515,11,FALSE)</f>
        <v>0</v>
      </c>
      <c r="K494" s="1">
        <f>VLOOKUP(A494,'ADM Details FY17'!$A$3:$M$3515,13,FALSE)</f>
        <v>0.31</v>
      </c>
      <c r="L494" s="1">
        <f>VLOOKUP(A494,'ADM Details FY17'!$A$3:$O$3515,15,FALSE)</f>
        <v>0</v>
      </c>
      <c r="M494" s="1">
        <f>VLOOKUP(A494,'ADM Details FY17'!$A$3:$P$3515,16,FALSE)</f>
        <v>0</v>
      </c>
      <c r="N494" s="1">
        <f>VLOOKUP(A494,'ADM Details FY17'!$A$3:$Q$3515,17,FALSE)</f>
        <v>0</v>
      </c>
      <c r="O494" s="1">
        <f>VLOOKUP(A494,'ADM Details FY17'!$A$3:$S$3515,19,FALSE)</f>
        <v>0</v>
      </c>
      <c r="P494" s="1">
        <f>VLOOKUP(A494,'ADM Details FY17'!$A$3:$U$3515,21,FALSE)</f>
        <v>0</v>
      </c>
      <c r="Q494" s="1">
        <f>VLOOKUP(A494,'ADM Details FY17'!$A$3:$V$3515,22,FALSE)</f>
        <v>0</v>
      </c>
      <c r="R494" s="1">
        <f>VLOOKUP(A494,'ADM Details FY17'!$A$3:$W$3515,23,FALSE)</f>
        <v>0</v>
      </c>
      <c r="S494" s="1">
        <f>VLOOKUP(A494,'ADM Details FY17'!$A$3:$X$3515,24,FALSE)</f>
        <v>0</v>
      </c>
      <c r="T494" s="1">
        <f>VLOOKUP(A494,'ADM Details FY17'!$A$3:$Y$3515,25,FALSE)</f>
        <v>0</v>
      </c>
      <c r="U494" s="1">
        <f>VLOOKUP(A494,'ADM Details FY17'!$A$3:$AA$3515,27,FALSE)</f>
        <v>0</v>
      </c>
      <c r="V494" s="1">
        <f>IFERROR(VLOOKUP(C494,'eindex _tget pp '!$A$4:$E$615,5,FALSE),0)</f>
        <v>287.05788788191239</v>
      </c>
      <c r="W494" s="31">
        <f>IFERROR(VLOOKUP(C494,'eindex _tget pp '!$A$4:$F$615,6,FALSE),0)</f>
        <v>0.42257612950000001</v>
      </c>
      <c r="X494" s="4">
        <f>IFERROR(VLOOKUP(B494,'eschools 16'!$A$2:$F$25,6,FALSE),1)</f>
        <v>2</v>
      </c>
      <c r="Y494" s="1">
        <f t="shared" si="35"/>
        <v>0</v>
      </c>
      <c r="Z494" s="1">
        <f t="shared" si="36"/>
        <v>0</v>
      </c>
      <c r="AA494" s="31">
        <f>IFERROR(VLOOKUP(C494,'eindex _tget pp '!$A$4:$G$615,7,FALSE),0)</f>
        <v>0.53024532599999996</v>
      </c>
      <c r="AB494" s="1">
        <f>VLOOKUP(A494,'ADM Details FY17'!$A$3:$AB$3515,28,FALSE)</f>
        <v>0</v>
      </c>
      <c r="AC494" s="1">
        <f t="shared" si="37"/>
        <v>0</v>
      </c>
      <c r="AD494" s="1">
        <f t="shared" si="38"/>
        <v>0.31</v>
      </c>
      <c r="AE494" s="1">
        <f t="shared" si="39"/>
        <v>7.75</v>
      </c>
    </row>
    <row r="495" spans="1:31" x14ac:dyDescent="0.25">
      <c r="A495" t="str">
        <f>B495&amp;"-"&amp;COUNTIF($B$3:B495,B495)</f>
        <v>236-341</v>
      </c>
      <c r="B495">
        <v>236</v>
      </c>
      <c r="C495" s="18">
        <f>VLOOKUP(A495,'ADM Details FY17'!$A$3:$D$3515,4,FALSE)</f>
        <v>49635</v>
      </c>
      <c r="D495" s="1">
        <f>VLOOKUP(A495,'ADM Details FY17'!$A$3:$E$3515,5,FALSE)</f>
        <v>1.96</v>
      </c>
      <c r="E495" s="1">
        <f>VLOOKUP(A495,'ADM Details FY17'!$A$3:$F$3515,6,FALSE)</f>
        <v>0</v>
      </c>
      <c r="F495" s="1">
        <f>VLOOKUP(A495,'ADM Details FY17'!$A$3:$G$3515,7,FALSE)</f>
        <v>1</v>
      </c>
      <c r="G495" s="1">
        <f>VLOOKUP(A495,'ADM Details FY17'!$A$3:$H$3515,8,FALSE)</f>
        <v>0</v>
      </c>
      <c r="H495" s="1">
        <f>VLOOKUP(A495,'ADM Details FY17'!$A$3:$I$3515,9,FALSE)</f>
        <v>0</v>
      </c>
      <c r="I495" s="1">
        <f>VLOOKUP(A495,'ADM Details FY17'!$A$3:$J$3517,10,FALSE)</f>
        <v>0</v>
      </c>
      <c r="J495" s="1">
        <f>VLOOKUP(A495,'ADM Details FY17'!$A$3:$K$3515,11,FALSE)</f>
        <v>0</v>
      </c>
      <c r="K495" s="1">
        <f>VLOOKUP(A495,'ADM Details FY17'!$A$3:$M$3515,13,FALSE)</f>
        <v>0.88</v>
      </c>
      <c r="L495" s="1">
        <f>VLOOKUP(A495,'ADM Details FY17'!$A$3:$O$3515,15,FALSE)</f>
        <v>0</v>
      </c>
      <c r="M495" s="1">
        <f>VLOOKUP(A495,'ADM Details FY17'!$A$3:$P$3515,16,FALSE)</f>
        <v>0</v>
      </c>
      <c r="N495" s="1">
        <f>VLOOKUP(A495,'ADM Details FY17'!$A$3:$Q$3515,17,FALSE)</f>
        <v>0</v>
      </c>
      <c r="O495" s="1">
        <f>VLOOKUP(A495,'ADM Details FY17'!$A$3:$S$3515,19,FALSE)</f>
        <v>0</v>
      </c>
      <c r="P495" s="1">
        <f>VLOOKUP(A495,'ADM Details FY17'!$A$3:$U$3515,21,FALSE)</f>
        <v>0</v>
      </c>
      <c r="Q495" s="1">
        <f>VLOOKUP(A495,'ADM Details FY17'!$A$3:$V$3515,22,FALSE)</f>
        <v>0</v>
      </c>
      <c r="R495" s="1">
        <f>VLOOKUP(A495,'ADM Details FY17'!$A$3:$W$3515,23,FALSE)</f>
        <v>0</v>
      </c>
      <c r="S495" s="1">
        <f>VLOOKUP(A495,'ADM Details FY17'!$A$3:$X$3515,24,FALSE)</f>
        <v>0</v>
      </c>
      <c r="T495" s="1">
        <f>VLOOKUP(A495,'ADM Details FY17'!$A$3:$Y$3515,25,FALSE)</f>
        <v>0</v>
      </c>
      <c r="U495" s="1">
        <f>VLOOKUP(A495,'ADM Details FY17'!$A$3:$AA$3515,27,FALSE)</f>
        <v>0</v>
      </c>
      <c r="V495" s="1">
        <f>IFERROR(VLOOKUP(C495,'eindex _tget pp '!$A$4:$E$615,5,FALSE),0)</f>
        <v>1439.6172603335301</v>
      </c>
      <c r="W495" s="31">
        <f>IFERROR(VLOOKUP(C495,'eindex _tget pp '!$A$4:$F$615,6,FALSE),0)</f>
        <v>2.3592530795000002</v>
      </c>
      <c r="X495" s="4">
        <f>IFERROR(VLOOKUP(B495,'eschools 16'!$A$2:$F$25,6,FALSE),1)</f>
        <v>2</v>
      </c>
      <c r="Y495" s="1">
        <f t="shared" si="35"/>
        <v>0</v>
      </c>
      <c r="Z495" s="1">
        <f t="shared" si="36"/>
        <v>0</v>
      </c>
      <c r="AA495" s="31">
        <f>IFERROR(VLOOKUP(C495,'eindex _tget pp '!$A$4:$G$615,7,FALSE),0)</f>
        <v>0.83425458799999996</v>
      </c>
      <c r="AB495" s="1">
        <f>VLOOKUP(A495,'ADM Details FY17'!$A$3:$AB$3515,28,FALSE)</f>
        <v>0</v>
      </c>
      <c r="AC495" s="1">
        <f t="shared" si="37"/>
        <v>0</v>
      </c>
      <c r="AD495" s="1">
        <f t="shared" si="38"/>
        <v>1.96</v>
      </c>
      <c r="AE495" s="1">
        <f t="shared" si="39"/>
        <v>49</v>
      </c>
    </row>
    <row r="496" spans="1:31" x14ac:dyDescent="0.25">
      <c r="A496" t="str">
        <f>B496&amp;"-"&amp;COUNTIF($B$3:B496,B496)</f>
        <v>236-342</v>
      </c>
      <c r="B496">
        <v>236</v>
      </c>
      <c r="C496" s="18">
        <f>VLOOKUP(A496,'ADM Details FY17'!$A$3:$D$3515,4,FALSE)</f>
        <v>50575</v>
      </c>
      <c r="D496" s="1">
        <f>VLOOKUP(A496,'ADM Details FY17'!$A$3:$E$3515,5,FALSE)</f>
        <v>5.8</v>
      </c>
      <c r="E496" s="1">
        <f>VLOOKUP(A496,'ADM Details FY17'!$A$3:$F$3515,6,FALSE)</f>
        <v>0</v>
      </c>
      <c r="F496" s="1">
        <f>VLOOKUP(A496,'ADM Details FY17'!$A$3:$G$3515,7,FALSE)</f>
        <v>0</v>
      </c>
      <c r="G496" s="1">
        <f>VLOOKUP(A496,'ADM Details FY17'!$A$3:$H$3515,8,FALSE)</f>
        <v>0</v>
      </c>
      <c r="H496" s="1">
        <f>VLOOKUP(A496,'ADM Details FY17'!$A$3:$I$3515,9,FALSE)</f>
        <v>0</v>
      </c>
      <c r="I496" s="1">
        <f>VLOOKUP(A496,'ADM Details FY17'!$A$3:$J$3517,10,FALSE)</f>
        <v>0</v>
      </c>
      <c r="J496" s="1">
        <f>VLOOKUP(A496,'ADM Details FY17'!$A$3:$K$3515,11,FALSE)</f>
        <v>0</v>
      </c>
      <c r="K496" s="1">
        <f>VLOOKUP(A496,'ADM Details FY17'!$A$3:$M$3515,13,FALSE)</f>
        <v>2</v>
      </c>
      <c r="L496" s="1">
        <f>VLOOKUP(A496,'ADM Details FY17'!$A$3:$O$3515,15,FALSE)</f>
        <v>0</v>
      </c>
      <c r="M496" s="1">
        <f>VLOOKUP(A496,'ADM Details FY17'!$A$3:$P$3515,16,FALSE)</f>
        <v>0</v>
      </c>
      <c r="N496" s="1">
        <f>VLOOKUP(A496,'ADM Details FY17'!$A$3:$Q$3515,17,FALSE)</f>
        <v>0</v>
      </c>
      <c r="O496" s="1">
        <f>VLOOKUP(A496,'ADM Details FY17'!$A$3:$S$3515,19,FALSE)</f>
        <v>0</v>
      </c>
      <c r="P496" s="1">
        <f>VLOOKUP(A496,'ADM Details FY17'!$A$3:$U$3515,21,FALSE)</f>
        <v>0</v>
      </c>
      <c r="Q496" s="1">
        <f>VLOOKUP(A496,'ADM Details FY17'!$A$3:$V$3515,22,FALSE)</f>
        <v>0</v>
      </c>
      <c r="R496" s="1">
        <f>VLOOKUP(A496,'ADM Details FY17'!$A$3:$W$3515,23,FALSE)</f>
        <v>0</v>
      </c>
      <c r="S496" s="1">
        <f>VLOOKUP(A496,'ADM Details FY17'!$A$3:$X$3515,24,FALSE)</f>
        <v>0</v>
      </c>
      <c r="T496" s="1">
        <f>VLOOKUP(A496,'ADM Details FY17'!$A$3:$Y$3515,25,FALSE)</f>
        <v>0</v>
      </c>
      <c r="U496" s="1">
        <f>VLOOKUP(A496,'ADM Details FY17'!$A$3:$AA$3515,27,FALSE)</f>
        <v>0</v>
      </c>
      <c r="V496" s="1">
        <f>IFERROR(VLOOKUP(C496,'eindex _tget pp '!$A$4:$E$615,5,FALSE),0)</f>
        <v>564.00279059510069</v>
      </c>
      <c r="W496" s="31">
        <f>IFERROR(VLOOKUP(C496,'eindex _tget pp '!$A$4:$F$615,6,FALSE),0)</f>
        <v>0.66927853390000003</v>
      </c>
      <c r="X496" s="4">
        <f>IFERROR(VLOOKUP(B496,'eschools 16'!$A$2:$F$25,6,FALSE),1)</f>
        <v>2</v>
      </c>
      <c r="Y496" s="1">
        <f t="shared" si="35"/>
        <v>0</v>
      </c>
      <c r="Z496" s="1">
        <f t="shared" si="36"/>
        <v>0</v>
      </c>
      <c r="AA496" s="31">
        <f>IFERROR(VLOOKUP(C496,'eindex _tget pp '!$A$4:$G$615,7,FALSE),0)</f>
        <v>0.538119762</v>
      </c>
      <c r="AB496" s="1">
        <f>VLOOKUP(A496,'ADM Details FY17'!$A$3:$AB$3515,28,FALSE)</f>
        <v>0</v>
      </c>
      <c r="AC496" s="1">
        <f t="shared" si="37"/>
        <v>0</v>
      </c>
      <c r="AD496" s="1">
        <f t="shared" si="38"/>
        <v>5.8</v>
      </c>
      <c r="AE496" s="1">
        <f t="shared" si="39"/>
        <v>145</v>
      </c>
    </row>
    <row r="497" spans="1:31" x14ac:dyDescent="0.25">
      <c r="A497" t="str">
        <f>B497&amp;"-"&amp;COUNTIF($B$3:B497,B497)</f>
        <v>236-343</v>
      </c>
      <c r="B497">
        <v>236</v>
      </c>
      <c r="C497" s="18">
        <f>VLOOKUP(A497,'ADM Details FY17'!$A$3:$D$3515,4,FALSE)</f>
        <v>46268</v>
      </c>
      <c r="D497" s="1">
        <f>VLOOKUP(A497,'ADM Details FY17'!$A$3:$E$3515,5,FALSE)</f>
        <v>2</v>
      </c>
      <c r="E497" s="1">
        <f>VLOOKUP(A497,'ADM Details FY17'!$A$3:$F$3515,6,FALSE)</f>
        <v>0</v>
      </c>
      <c r="F497" s="1">
        <f>VLOOKUP(A497,'ADM Details FY17'!$A$3:$G$3515,7,FALSE)</f>
        <v>0</v>
      </c>
      <c r="G497" s="1">
        <f>VLOOKUP(A497,'ADM Details FY17'!$A$3:$H$3515,8,FALSE)</f>
        <v>1</v>
      </c>
      <c r="H497" s="1">
        <f>VLOOKUP(A497,'ADM Details FY17'!$A$3:$I$3515,9,FALSE)</f>
        <v>0</v>
      </c>
      <c r="I497" s="1">
        <f>VLOOKUP(A497,'ADM Details FY17'!$A$3:$J$3517,10,FALSE)</f>
        <v>0</v>
      </c>
      <c r="J497" s="1">
        <f>VLOOKUP(A497,'ADM Details FY17'!$A$3:$K$3515,11,FALSE)</f>
        <v>0</v>
      </c>
      <c r="K497" s="1">
        <f>VLOOKUP(A497,'ADM Details FY17'!$A$3:$M$3515,13,FALSE)</f>
        <v>1</v>
      </c>
      <c r="L497" s="1">
        <f>VLOOKUP(A497,'ADM Details FY17'!$A$3:$O$3515,15,FALSE)</f>
        <v>0</v>
      </c>
      <c r="M497" s="1">
        <f>VLOOKUP(A497,'ADM Details FY17'!$A$3:$P$3515,16,FALSE)</f>
        <v>0</v>
      </c>
      <c r="N497" s="1">
        <f>VLOOKUP(A497,'ADM Details FY17'!$A$3:$Q$3515,17,FALSE)</f>
        <v>0</v>
      </c>
      <c r="O497" s="1">
        <f>VLOOKUP(A497,'ADM Details FY17'!$A$3:$S$3515,19,FALSE)</f>
        <v>0</v>
      </c>
      <c r="P497" s="1">
        <f>VLOOKUP(A497,'ADM Details FY17'!$A$3:$U$3515,21,FALSE)</f>
        <v>0</v>
      </c>
      <c r="Q497" s="1">
        <f>VLOOKUP(A497,'ADM Details FY17'!$A$3:$V$3515,22,FALSE)</f>
        <v>0</v>
      </c>
      <c r="R497" s="1">
        <f>VLOOKUP(A497,'ADM Details FY17'!$A$3:$W$3515,23,FALSE)</f>
        <v>0</v>
      </c>
      <c r="S497" s="1">
        <f>VLOOKUP(A497,'ADM Details FY17'!$A$3:$X$3515,24,FALSE)</f>
        <v>0</v>
      </c>
      <c r="T497" s="1">
        <f>VLOOKUP(A497,'ADM Details FY17'!$A$3:$Y$3515,25,FALSE)</f>
        <v>0</v>
      </c>
      <c r="U497" s="1">
        <f>VLOOKUP(A497,'ADM Details FY17'!$A$3:$AA$3515,27,FALSE)</f>
        <v>0</v>
      </c>
      <c r="V497" s="1">
        <f>IFERROR(VLOOKUP(C497,'eindex _tget pp '!$A$4:$E$615,5,FALSE),0)</f>
        <v>252.73805001687526</v>
      </c>
      <c r="W497" s="31">
        <f>IFERROR(VLOOKUP(C497,'eindex _tget pp '!$A$4:$F$615,6,FALSE),0)</f>
        <v>0.44831146669999999</v>
      </c>
      <c r="X497" s="4">
        <f>IFERROR(VLOOKUP(B497,'eschools 16'!$A$2:$F$25,6,FALSE),1)</f>
        <v>2</v>
      </c>
      <c r="Y497" s="1">
        <f t="shared" si="35"/>
        <v>0</v>
      </c>
      <c r="Z497" s="1">
        <f t="shared" si="36"/>
        <v>0</v>
      </c>
      <c r="AA497" s="31">
        <f>IFERROR(VLOOKUP(C497,'eindex _tget pp '!$A$4:$G$615,7,FALSE),0)</f>
        <v>0.47441617400000002</v>
      </c>
      <c r="AB497" s="1">
        <f>VLOOKUP(A497,'ADM Details FY17'!$A$3:$AB$3515,28,FALSE)</f>
        <v>0</v>
      </c>
      <c r="AC497" s="1">
        <f t="shared" si="37"/>
        <v>0</v>
      </c>
      <c r="AD497" s="1">
        <f t="shared" si="38"/>
        <v>2</v>
      </c>
      <c r="AE497" s="1">
        <f t="shared" si="39"/>
        <v>50</v>
      </c>
    </row>
    <row r="498" spans="1:31" x14ac:dyDescent="0.25">
      <c r="A498" t="str">
        <f>B498&amp;"-"&amp;COUNTIF($B$3:B498,B498)</f>
        <v>236-344</v>
      </c>
      <c r="B498">
        <v>236</v>
      </c>
      <c r="C498" s="18">
        <f>VLOOKUP(A498,'ADM Details FY17'!$A$3:$D$3515,4,FALSE)</f>
        <v>44552</v>
      </c>
      <c r="D498" s="1">
        <f>VLOOKUP(A498,'ADM Details FY17'!$A$3:$E$3515,5,FALSE)</f>
        <v>6.66</v>
      </c>
      <c r="E498" s="1">
        <f>VLOOKUP(A498,'ADM Details FY17'!$A$3:$F$3515,6,FALSE)</f>
        <v>0</v>
      </c>
      <c r="F498" s="1">
        <f>VLOOKUP(A498,'ADM Details FY17'!$A$3:$G$3515,7,FALSE)</f>
        <v>1.72</v>
      </c>
      <c r="G498" s="1">
        <f>VLOOKUP(A498,'ADM Details FY17'!$A$3:$H$3515,8,FALSE)</f>
        <v>0</v>
      </c>
      <c r="H498" s="1">
        <f>VLOOKUP(A498,'ADM Details FY17'!$A$3:$I$3515,9,FALSE)</f>
        <v>0</v>
      </c>
      <c r="I498" s="1">
        <f>VLOOKUP(A498,'ADM Details FY17'!$A$3:$J$3517,10,FALSE)</f>
        <v>0</v>
      </c>
      <c r="J498" s="1">
        <f>VLOOKUP(A498,'ADM Details FY17'!$A$3:$K$3515,11,FALSE)</f>
        <v>0</v>
      </c>
      <c r="K498" s="1">
        <f>VLOOKUP(A498,'ADM Details FY17'!$A$3:$M$3515,13,FALSE)</f>
        <v>3.66</v>
      </c>
      <c r="L498" s="1">
        <f>VLOOKUP(A498,'ADM Details FY17'!$A$3:$O$3515,15,FALSE)</f>
        <v>0</v>
      </c>
      <c r="M498" s="1">
        <f>VLOOKUP(A498,'ADM Details FY17'!$A$3:$P$3515,16,FALSE)</f>
        <v>0</v>
      </c>
      <c r="N498" s="1">
        <f>VLOOKUP(A498,'ADM Details FY17'!$A$3:$Q$3515,17,FALSE)</f>
        <v>0</v>
      </c>
      <c r="O498" s="1">
        <f>VLOOKUP(A498,'ADM Details FY17'!$A$3:$S$3515,19,FALSE)</f>
        <v>0</v>
      </c>
      <c r="P498" s="1">
        <f>VLOOKUP(A498,'ADM Details FY17'!$A$3:$U$3515,21,FALSE)</f>
        <v>0</v>
      </c>
      <c r="Q498" s="1">
        <f>VLOOKUP(A498,'ADM Details FY17'!$A$3:$V$3515,22,FALSE)</f>
        <v>0</v>
      </c>
      <c r="R498" s="1">
        <f>VLOOKUP(A498,'ADM Details FY17'!$A$3:$W$3515,23,FALSE)</f>
        <v>0</v>
      </c>
      <c r="S498" s="1">
        <f>VLOOKUP(A498,'ADM Details FY17'!$A$3:$X$3515,24,FALSE)</f>
        <v>0</v>
      </c>
      <c r="T498" s="1">
        <f>VLOOKUP(A498,'ADM Details FY17'!$A$3:$Y$3515,25,FALSE)</f>
        <v>0.2</v>
      </c>
      <c r="U498" s="1">
        <f>VLOOKUP(A498,'ADM Details FY17'!$A$3:$AA$3515,27,FALSE)</f>
        <v>0</v>
      </c>
      <c r="V498" s="1">
        <f>IFERROR(VLOOKUP(C498,'eindex _tget pp '!$A$4:$E$615,5,FALSE),0)</f>
        <v>261.33180454745548</v>
      </c>
      <c r="W498" s="31">
        <f>IFERROR(VLOOKUP(C498,'eindex _tget pp '!$A$4:$F$615,6,FALSE),0)</f>
        <v>0.42697649539999999</v>
      </c>
      <c r="X498" s="4">
        <f>IFERROR(VLOOKUP(B498,'eschools 16'!$A$2:$F$25,6,FALSE),1)</f>
        <v>2</v>
      </c>
      <c r="Y498" s="1">
        <f t="shared" si="35"/>
        <v>0</v>
      </c>
      <c r="Z498" s="1">
        <f t="shared" si="36"/>
        <v>0</v>
      </c>
      <c r="AA498" s="31">
        <f>IFERROR(VLOOKUP(C498,'eindex _tget pp '!$A$4:$G$615,7,FALSE),0)</f>
        <v>0.44980709899999999</v>
      </c>
      <c r="AB498" s="1">
        <f>VLOOKUP(A498,'ADM Details FY17'!$A$3:$AB$3515,28,FALSE)</f>
        <v>0</v>
      </c>
      <c r="AC498" s="1">
        <f t="shared" si="37"/>
        <v>0</v>
      </c>
      <c r="AD498" s="1">
        <f t="shared" si="38"/>
        <v>6.66</v>
      </c>
      <c r="AE498" s="1">
        <f t="shared" si="39"/>
        <v>166.5</v>
      </c>
    </row>
    <row r="499" spans="1:31" x14ac:dyDescent="0.25">
      <c r="A499" t="str">
        <f>B499&amp;"-"&amp;COUNTIF($B$3:B499,B499)</f>
        <v>236-345</v>
      </c>
      <c r="B499">
        <v>236</v>
      </c>
      <c r="C499" s="18">
        <f>VLOOKUP(A499,'ADM Details FY17'!$A$3:$D$3515,4,FALSE)</f>
        <v>44560</v>
      </c>
      <c r="D499" s="1">
        <f>VLOOKUP(A499,'ADM Details FY17'!$A$3:$E$3515,5,FALSE)</f>
        <v>2.4500000000000002</v>
      </c>
      <c r="E499" s="1">
        <f>VLOOKUP(A499,'ADM Details FY17'!$A$3:$F$3515,6,FALSE)</f>
        <v>0</v>
      </c>
      <c r="F499" s="1">
        <f>VLOOKUP(A499,'ADM Details FY17'!$A$3:$G$3515,7,FALSE)</f>
        <v>0</v>
      </c>
      <c r="G499" s="1">
        <f>VLOOKUP(A499,'ADM Details FY17'!$A$3:$H$3515,8,FALSE)</f>
        <v>0</v>
      </c>
      <c r="H499" s="1">
        <f>VLOOKUP(A499,'ADM Details FY17'!$A$3:$I$3515,9,FALSE)</f>
        <v>0</v>
      </c>
      <c r="I499" s="1">
        <f>VLOOKUP(A499,'ADM Details FY17'!$A$3:$J$3517,10,FALSE)</f>
        <v>0</v>
      </c>
      <c r="J499" s="1">
        <f>VLOOKUP(A499,'ADM Details FY17'!$A$3:$K$3515,11,FALSE)</f>
        <v>0</v>
      </c>
      <c r="K499" s="1">
        <f>VLOOKUP(A499,'ADM Details FY17'!$A$3:$M$3515,13,FALSE)</f>
        <v>1.97</v>
      </c>
      <c r="L499" s="1">
        <f>VLOOKUP(A499,'ADM Details FY17'!$A$3:$O$3515,15,FALSE)</f>
        <v>0</v>
      </c>
      <c r="M499" s="1">
        <f>VLOOKUP(A499,'ADM Details FY17'!$A$3:$P$3515,16,FALSE)</f>
        <v>0</v>
      </c>
      <c r="N499" s="1">
        <f>VLOOKUP(A499,'ADM Details FY17'!$A$3:$Q$3515,17,FALSE)</f>
        <v>0</v>
      </c>
      <c r="O499" s="1">
        <f>VLOOKUP(A499,'ADM Details FY17'!$A$3:$S$3515,19,FALSE)</f>
        <v>0</v>
      </c>
      <c r="P499" s="1">
        <f>VLOOKUP(A499,'ADM Details FY17'!$A$3:$U$3515,21,FALSE)</f>
        <v>0</v>
      </c>
      <c r="Q499" s="1">
        <f>VLOOKUP(A499,'ADM Details FY17'!$A$3:$V$3515,22,FALSE)</f>
        <v>0</v>
      </c>
      <c r="R499" s="1">
        <f>VLOOKUP(A499,'ADM Details FY17'!$A$3:$W$3515,23,FALSE)</f>
        <v>0</v>
      </c>
      <c r="S499" s="1">
        <f>VLOOKUP(A499,'ADM Details FY17'!$A$3:$X$3515,24,FALSE)</f>
        <v>0.14000000000000001</v>
      </c>
      <c r="T499" s="1">
        <f>VLOOKUP(A499,'ADM Details FY17'!$A$3:$Y$3515,25,FALSE)</f>
        <v>0</v>
      </c>
      <c r="U499" s="1">
        <f>VLOOKUP(A499,'ADM Details FY17'!$A$3:$AA$3515,27,FALSE)</f>
        <v>0</v>
      </c>
      <c r="V499" s="1">
        <f>IFERROR(VLOOKUP(C499,'eindex _tget pp '!$A$4:$E$615,5,FALSE),0)</f>
        <v>560.92646926469263</v>
      </c>
      <c r="W499" s="31">
        <f>IFERROR(VLOOKUP(C499,'eindex _tget pp '!$A$4:$F$615,6,FALSE),0)</f>
        <v>1.2017079374999999</v>
      </c>
      <c r="X499" s="4">
        <f>IFERROR(VLOOKUP(B499,'eschools 16'!$A$2:$F$25,6,FALSE),1)</f>
        <v>2</v>
      </c>
      <c r="Y499" s="1">
        <f t="shared" si="35"/>
        <v>0</v>
      </c>
      <c r="Z499" s="1">
        <f t="shared" si="36"/>
        <v>0</v>
      </c>
      <c r="AA499" s="31">
        <f>IFERROR(VLOOKUP(C499,'eindex _tget pp '!$A$4:$G$615,7,FALSE),0)</f>
        <v>0.60750912999999995</v>
      </c>
      <c r="AB499" s="1">
        <f>VLOOKUP(A499,'ADM Details FY17'!$A$3:$AB$3515,28,FALSE)</f>
        <v>0</v>
      </c>
      <c r="AC499" s="1">
        <f t="shared" si="37"/>
        <v>0</v>
      </c>
      <c r="AD499" s="1">
        <f t="shared" si="38"/>
        <v>2.4500000000000002</v>
      </c>
      <c r="AE499" s="1">
        <f t="shared" si="39"/>
        <v>61.250000000000007</v>
      </c>
    </row>
    <row r="500" spans="1:31" x14ac:dyDescent="0.25">
      <c r="A500" t="str">
        <f>B500&amp;"-"&amp;COUNTIF($B$3:B500,B500)</f>
        <v>236-346</v>
      </c>
      <c r="B500">
        <v>236</v>
      </c>
      <c r="C500" s="18">
        <f>VLOOKUP(A500,'ADM Details FY17'!$A$3:$D$3515,4,FALSE)</f>
        <v>50567</v>
      </c>
      <c r="D500" s="1">
        <f>VLOOKUP(A500,'ADM Details FY17'!$A$3:$E$3515,5,FALSE)</f>
        <v>3.18</v>
      </c>
      <c r="E500" s="1">
        <f>VLOOKUP(A500,'ADM Details FY17'!$A$3:$F$3515,6,FALSE)</f>
        <v>0</v>
      </c>
      <c r="F500" s="1">
        <f>VLOOKUP(A500,'ADM Details FY17'!$A$3:$G$3515,7,FALSE)</f>
        <v>1.79</v>
      </c>
      <c r="G500" s="1">
        <f>VLOOKUP(A500,'ADM Details FY17'!$A$3:$H$3515,8,FALSE)</f>
        <v>0</v>
      </c>
      <c r="H500" s="1">
        <f>VLOOKUP(A500,'ADM Details FY17'!$A$3:$I$3515,9,FALSE)</f>
        <v>0</v>
      </c>
      <c r="I500" s="1">
        <f>VLOOKUP(A500,'ADM Details FY17'!$A$3:$J$3517,10,FALSE)</f>
        <v>0</v>
      </c>
      <c r="J500" s="1">
        <f>VLOOKUP(A500,'ADM Details FY17'!$A$3:$K$3515,11,FALSE)</f>
        <v>0</v>
      </c>
      <c r="K500" s="1">
        <f>VLOOKUP(A500,'ADM Details FY17'!$A$3:$M$3515,13,FALSE)</f>
        <v>0.79</v>
      </c>
      <c r="L500" s="1">
        <f>VLOOKUP(A500,'ADM Details FY17'!$A$3:$O$3515,15,FALSE)</f>
        <v>0</v>
      </c>
      <c r="M500" s="1">
        <f>VLOOKUP(A500,'ADM Details FY17'!$A$3:$P$3515,16,FALSE)</f>
        <v>0</v>
      </c>
      <c r="N500" s="1">
        <f>VLOOKUP(A500,'ADM Details FY17'!$A$3:$Q$3515,17,FALSE)</f>
        <v>0</v>
      </c>
      <c r="O500" s="1">
        <f>VLOOKUP(A500,'ADM Details FY17'!$A$3:$S$3515,19,FALSE)</f>
        <v>0</v>
      </c>
      <c r="P500" s="1">
        <f>VLOOKUP(A500,'ADM Details FY17'!$A$3:$U$3515,21,FALSE)</f>
        <v>0</v>
      </c>
      <c r="Q500" s="1">
        <f>VLOOKUP(A500,'ADM Details FY17'!$A$3:$V$3515,22,FALSE)</f>
        <v>0</v>
      </c>
      <c r="R500" s="1">
        <f>VLOOKUP(A500,'ADM Details FY17'!$A$3:$W$3515,23,FALSE)</f>
        <v>0</v>
      </c>
      <c r="S500" s="1">
        <f>VLOOKUP(A500,'ADM Details FY17'!$A$3:$X$3515,24,FALSE)</f>
        <v>0</v>
      </c>
      <c r="T500" s="1">
        <f>VLOOKUP(A500,'ADM Details FY17'!$A$3:$Y$3515,25,FALSE)</f>
        <v>0</v>
      </c>
      <c r="U500" s="1">
        <f>VLOOKUP(A500,'ADM Details FY17'!$A$3:$AA$3515,27,FALSE)</f>
        <v>0</v>
      </c>
      <c r="V500" s="1">
        <f>IFERROR(VLOOKUP(C500,'eindex _tget pp '!$A$4:$E$615,5,FALSE),0)</f>
        <v>479.47194482025134</v>
      </c>
      <c r="W500" s="31">
        <f>IFERROR(VLOOKUP(C500,'eindex _tget pp '!$A$4:$F$615,6,FALSE),0)</f>
        <v>0.45921250959999999</v>
      </c>
      <c r="X500" s="4">
        <f>IFERROR(VLOOKUP(B500,'eschools 16'!$A$2:$F$25,6,FALSE),1)</f>
        <v>2</v>
      </c>
      <c r="Y500" s="1">
        <f t="shared" si="35"/>
        <v>0</v>
      </c>
      <c r="Z500" s="1">
        <f t="shared" si="36"/>
        <v>0</v>
      </c>
      <c r="AA500" s="31">
        <f>IFERROR(VLOOKUP(C500,'eindex _tget pp '!$A$4:$G$615,7,FALSE),0)</f>
        <v>0.50597402999999996</v>
      </c>
      <c r="AB500" s="1">
        <f>VLOOKUP(A500,'ADM Details FY17'!$A$3:$AB$3515,28,FALSE)</f>
        <v>0</v>
      </c>
      <c r="AC500" s="1">
        <f t="shared" si="37"/>
        <v>0</v>
      </c>
      <c r="AD500" s="1">
        <f t="shared" si="38"/>
        <v>3.18</v>
      </c>
      <c r="AE500" s="1">
        <f t="shared" si="39"/>
        <v>79.5</v>
      </c>
    </row>
    <row r="501" spans="1:31" x14ac:dyDescent="0.25">
      <c r="A501" t="str">
        <f>B501&amp;"-"&amp;COUNTIF($B$3:B501,B501)</f>
        <v>236-347</v>
      </c>
      <c r="B501">
        <v>236</v>
      </c>
      <c r="C501" s="18">
        <f>VLOOKUP(A501,'ADM Details FY17'!$A$3:$D$3515,4,FALSE)</f>
        <v>44578</v>
      </c>
      <c r="D501" s="1">
        <f>VLOOKUP(A501,'ADM Details FY17'!$A$3:$E$3515,5,FALSE)</f>
        <v>4.67</v>
      </c>
      <c r="E501" s="1">
        <f>VLOOKUP(A501,'ADM Details FY17'!$A$3:$F$3515,6,FALSE)</f>
        <v>0</v>
      </c>
      <c r="F501" s="1">
        <f>VLOOKUP(A501,'ADM Details FY17'!$A$3:$G$3515,7,FALSE)</f>
        <v>0.99</v>
      </c>
      <c r="G501" s="1">
        <f>VLOOKUP(A501,'ADM Details FY17'!$A$3:$H$3515,8,FALSE)</f>
        <v>0</v>
      </c>
      <c r="H501" s="1">
        <f>VLOOKUP(A501,'ADM Details FY17'!$A$3:$I$3515,9,FALSE)</f>
        <v>0</v>
      </c>
      <c r="I501" s="1">
        <f>VLOOKUP(A501,'ADM Details FY17'!$A$3:$J$3517,10,FALSE)</f>
        <v>0</v>
      </c>
      <c r="J501" s="1">
        <f>VLOOKUP(A501,'ADM Details FY17'!$A$3:$K$3515,11,FALSE)</f>
        <v>0.68</v>
      </c>
      <c r="K501" s="1">
        <f>VLOOKUP(A501,'ADM Details FY17'!$A$3:$M$3515,13,FALSE)</f>
        <v>0.68</v>
      </c>
      <c r="L501" s="1">
        <f>VLOOKUP(A501,'ADM Details FY17'!$A$3:$O$3515,15,FALSE)</f>
        <v>0</v>
      </c>
      <c r="M501" s="1">
        <f>VLOOKUP(A501,'ADM Details FY17'!$A$3:$P$3515,16,FALSE)</f>
        <v>0</v>
      </c>
      <c r="N501" s="1">
        <f>VLOOKUP(A501,'ADM Details FY17'!$A$3:$Q$3515,17,FALSE)</f>
        <v>0</v>
      </c>
      <c r="O501" s="1">
        <f>VLOOKUP(A501,'ADM Details FY17'!$A$3:$S$3515,19,FALSE)</f>
        <v>0</v>
      </c>
      <c r="P501" s="1">
        <f>VLOOKUP(A501,'ADM Details FY17'!$A$3:$U$3515,21,FALSE)</f>
        <v>0</v>
      </c>
      <c r="Q501" s="1">
        <f>VLOOKUP(A501,'ADM Details FY17'!$A$3:$V$3515,22,FALSE)</f>
        <v>0</v>
      </c>
      <c r="R501" s="1">
        <f>VLOOKUP(A501,'ADM Details FY17'!$A$3:$W$3515,23,FALSE)</f>
        <v>0</v>
      </c>
      <c r="S501" s="1">
        <f>VLOOKUP(A501,'ADM Details FY17'!$A$3:$X$3515,24,FALSE)</f>
        <v>0</v>
      </c>
      <c r="T501" s="1">
        <f>VLOOKUP(A501,'ADM Details FY17'!$A$3:$Y$3515,25,FALSE)</f>
        <v>0</v>
      </c>
      <c r="U501" s="1">
        <f>VLOOKUP(A501,'ADM Details FY17'!$A$3:$AA$3515,27,FALSE)</f>
        <v>0</v>
      </c>
      <c r="V501" s="1">
        <f>IFERROR(VLOOKUP(C501,'eindex _tget pp '!$A$4:$E$615,5,FALSE),0)</f>
        <v>161.70979342812737</v>
      </c>
      <c r="W501" s="31">
        <f>IFERROR(VLOOKUP(C501,'eindex _tget pp '!$A$4:$F$615,6,FALSE),0)</f>
        <v>1.7628578681</v>
      </c>
      <c r="X501" s="4">
        <f>IFERROR(VLOOKUP(B501,'eschools 16'!$A$2:$F$25,6,FALSE),1)</f>
        <v>2</v>
      </c>
      <c r="Y501" s="1">
        <f t="shared" si="35"/>
        <v>0</v>
      </c>
      <c r="Z501" s="1">
        <f t="shared" si="36"/>
        <v>0</v>
      </c>
      <c r="AA501" s="31">
        <f>IFERROR(VLOOKUP(C501,'eindex _tget pp '!$A$4:$G$615,7,FALSE),0)</f>
        <v>0.393118878</v>
      </c>
      <c r="AB501" s="1">
        <f>VLOOKUP(A501,'ADM Details FY17'!$A$3:$AB$3515,28,FALSE)</f>
        <v>0</v>
      </c>
      <c r="AC501" s="1">
        <f t="shared" si="37"/>
        <v>0</v>
      </c>
      <c r="AD501" s="1">
        <f t="shared" si="38"/>
        <v>4.67</v>
      </c>
      <c r="AE501" s="1">
        <f t="shared" si="39"/>
        <v>116.75</v>
      </c>
    </row>
    <row r="502" spans="1:31" x14ac:dyDescent="0.25">
      <c r="A502" t="str">
        <f>B502&amp;"-"&amp;COUNTIF($B$3:B502,B502)</f>
        <v>236-348</v>
      </c>
      <c r="B502">
        <v>236</v>
      </c>
      <c r="C502" s="18">
        <f>VLOOKUP(A502,'ADM Details FY17'!$A$3:$D$3515,4,FALSE)</f>
        <v>47761</v>
      </c>
      <c r="D502" s="1">
        <f>VLOOKUP(A502,'ADM Details FY17'!$A$3:$E$3515,5,FALSE)</f>
        <v>4.57</v>
      </c>
      <c r="E502" s="1">
        <f>VLOOKUP(A502,'ADM Details FY17'!$A$3:$F$3515,6,FALSE)</f>
        <v>0</v>
      </c>
      <c r="F502" s="1">
        <f>VLOOKUP(A502,'ADM Details FY17'!$A$3:$G$3515,7,FALSE)</f>
        <v>1.1200000000000001</v>
      </c>
      <c r="G502" s="1">
        <f>VLOOKUP(A502,'ADM Details FY17'!$A$3:$H$3515,8,FALSE)</f>
        <v>0</v>
      </c>
      <c r="H502" s="1">
        <f>VLOOKUP(A502,'ADM Details FY17'!$A$3:$I$3515,9,FALSE)</f>
        <v>0</v>
      </c>
      <c r="I502" s="1">
        <f>VLOOKUP(A502,'ADM Details FY17'!$A$3:$J$3517,10,FALSE)</f>
        <v>0.13</v>
      </c>
      <c r="J502" s="1">
        <f>VLOOKUP(A502,'ADM Details FY17'!$A$3:$K$3515,11,FALSE)</f>
        <v>0</v>
      </c>
      <c r="K502" s="1">
        <f>VLOOKUP(A502,'ADM Details FY17'!$A$3:$M$3515,13,FALSE)</f>
        <v>1.57</v>
      </c>
      <c r="L502" s="1">
        <f>VLOOKUP(A502,'ADM Details FY17'!$A$3:$O$3515,15,FALSE)</f>
        <v>0</v>
      </c>
      <c r="M502" s="1">
        <f>VLOOKUP(A502,'ADM Details FY17'!$A$3:$P$3515,16,FALSE)</f>
        <v>0</v>
      </c>
      <c r="N502" s="1">
        <f>VLOOKUP(A502,'ADM Details FY17'!$A$3:$Q$3515,17,FALSE)</f>
        <v>0</v>
      </c>
      <c r="O502" s="1">
        <f>VLOOKUP(A502,'ADM Details FY17'!$A$3:$S$3515,19,FALSE)</f>
        <v>0</v>
      </c>
      <c r="P502" s="1">
        <f>VLOOKUP(A502,'ADM Details FY17'!$A$3:$U$3515,21,FALSE)</f>
        <v>0.26</v>
      </c>
      <c r="Q502" s="1">
        <f>VLOOKUP(A502,'ADM Details FY17'!$A$3:$V$3515,22,FALSE)</f>
        <v>0</v>
      </c>
      <c r="R502" s="1">
        <f>VLOOKUP(A502,'ADM Details FY17'!$A$3:$W$3515,23,FALSE)</f>
        <v>0</v>
      </c>
      <c r="S502" s="1">
        <f>VLOOKUP(A502,'ADM Details FY17'!$A$3:$X$3515,24,FALSE)</f>
        <v>0</v>
      </c>
      <c r="T502" s="1">
        <f>VLOOKUP(A502,'ADM Details FY17'!$A$3:$Y$3515,25,FALSE)</f>
        <v>0.5</v>
      </c>
      <c r="U502" s="1">
        <f>VLOOKUP(A502,'ADM Details FY17'!$A$3:$AA$3515,27,FALSE)</f>
        <v>0</v>
      </c>
      <c r="V502" s="1">
        <f>IFERROR(VLOOKUP(C502,'eindex _tget pp '!$A$4:$E$615,5,FALSE),0)</f>
        <v>1076.7583571379989</v>
      </c>
      <c r="W502" s="31">
        <f>IFERROR(VLOOKUP(C502,'eindex _tget pp '!$A$4:$F$615,6,FALSE),0)</f>
        <v>1.3107799526999999</v>
      </c>
      <c r="X502" s="4">
        <f>IFERROR(VLOOKUP(B502,'eschools 16'!$A$2:$F$25,6,FALSE),1)</f>
        <v>2</v>
      </c>
      <c r="Y502" s="1">
        <f t="shared" si="35"/>
        <v>0</v>
      </c>
      <c r="Z502" s="1">
        <f t="shared" si="36"/>
        <v>0</v>
      </c>
      <c r="AA502" s="31">
        <f>IFERROR(VLOOKUP(C502,'eindex _tget pp '!$A$4:$G$615,7,FALSE),0)</f>
        <v>0.69968293999999998</v>
      </c>
      <c r="AB502" s="1">
        <f>VLOOKUP(A502,'ADM Details FY17'!$A$3:$AB$3515,28,FALSE)</f>
        <v>0</v>
      </c>
      <c r="AC502" s="1">
        <f t="shared" si="37"/>
        <v>0</v>
      </c>
      <c r="AD502" s="1">
        <f t="shared" si="38"/>
        <v>4.57</v>
      </c>
      <c r="AE502" s="1">
        <f t="shared" si="39"/>
        <v>114.25</v>
      </c>
    </row>
    <row r="503" spans="1:31" x14ac:dyDescent="0.25">
      <c r="A503" t="str">
        <f>B503&amp;"-"&amp;COUNTIF($B$3:B503,B503)</f>
        <v>236-349</v>
      </c>
      <c r="B503">
        <v>236</v>
      </c>
      <c r="C503" s="18">
        <f>VLOOKUP(A503,'ADM Details FY17'!$A$3:$D$3515,4,FALSE)</f>
        <v>47373</v>
      </c>
      <c r="D503" s="1">
        <f>VLOOKUP(A503,'ADM Details FY17'!$A$3:$E$3515,5,FALSE)</f>
        <v>15.97</v>
      </c>
      <c r="E503" s="1">
        <f>VLOOKUP(A503,'ADM Details FY17'!$A$3:$F$3515,6,FALSE)</f>
        <v>0</v>
      </c>
      <c r="F503" s="1">
        <f>VLOOKUP(A503,'ADM Details FY17'!$A$3:$G$3515,7,FALSE)</f>
        <v>0</v>
      </c>
      <c r="G503" s="1">
        <f>VLOOKUP(A503,'ADM Details FY17'!$A$3:$H$3515,8,FALSE)</f>
        <v>0</v>
      </c>
      <c r="H503" s="1">
        <f>VLOOKUP(A503,'ADM Details FY17'!$A$3:$I$3515,9,FALSE)</f>
        <v>0</v>
      </c>
      <c r="I503" s="1">
        <f>VLOOKUP(A503,'ADM Details FY17'!$A$3:$J$3517,10,FALSE)</f>
        <v>0.09</v>
      </c>
      <c r="J503" s="1">
        <f>VLOOKUP(A503,'ADM Details FY17'!$A$3:$K$3515,11,FALSE)</f>
        <v>0</v>
      </c>
      <c r="K503" s="1">
        <f>VLOOKUP(A503,'ADM Details FY17'!$A$3:$M$3515,13,FALSE)</f>
        <v>7.56</v>
      </c>
      <c r="L503" s="1">
        <f>VLOOKUP(A503,'ADM Details FY17'!$A$3:$O$3515,15,FALSE)</f>
        <v>0</v>
      </c>
      <c r="M503" s="1">
        <f>VLOOKUP(A503,'ADM Details FY17'!$A$3:$P$3515,16,FALSE)</f>
        <v>0</v>
      </c>
      <c r="N503" s="1">
        <f>VLOOKUP(A503,'ADM Details FY17'!$A$3:$Q$3515,17,FALSE)</f>
        <v>0</v>
      </c>
      <c r="O503" s="1">
        <f>VLOOKUP(A503,'ADM Details FY17'!$A$3:$S$3515,19,FALSE)</f>
        <v>0</v>
      </c>
      <c r="P503" s="1">
        <f>VLOOKUP(A503,'ADM Details FY17'!$A$3:$U$3515,21,FALSE)</f>
        <v>0.51</v>
      </c>
      <c r="Q503" s="1">
        <f>VLOOKUP(A503,'ADM Details FY17'!$A$3:$V$3515,22,FALSE)</f>
        <v>0</v>
      </c>
      <c r="R503" s="1">
        <f>VLOOKUP(A503,'ADM Details FY17'!$A$3:$W$3515,23,FALSE)</f>
        <v>0</v>
      </c>
      <c r="S503" s="1">
        <f>VLOOKUP(A503,'ADM Details FY17'!$A$3:$X$3515,24,FALSE)</f>
        <v>0</v>
      </c>
      <c r="T503" s="1">
        <f>VLOOKUP(A503,'ADM Details FY17'!$A$3:$Y$3515,25,FALSE)</f>
        <v>0</v>
      </c>
      <c r="U503" s="1">
        <f>VLOOKUP(A503,'ADM Details FY17'!$A$3:$AA$3515,27,FALSE)</f>
        <v>0</v>
      </c>
      <c r="V503" s="1">
        <f>IFERROR(VLOOKUP(C503,'eindex _tget pp '!$A$4:$E$615,5,FALSE),0)</f>
        <v>0</v>
      </c>
      <c r="W503" s="31">
        <f>IFERROR(VLOOKUP(C503,'eindex _tget pp '!$A$4:$F$615,6,FALSE),0)</f>
        <v>0.19909788989999999</v>
      </c>
      <c r="X503" s="4">
        <f>IFERROR(VLOOKUP(B503,'eschools 16'!$A$2:$F$25,6,FALSE),1)</f>
        <v>2</v>
      </c>
      <c r="Y503" s="1">
        <f t="shared" si="35"/>
        <v>0</v>
      </c>
      <c r="Z503" s="1">
        <f t="shared" si="36"/>
        <v>0</v>
      </c>
      <c r="AA503" s="31">
        <f>IFERROR(VLOOKUP(C503,'eindex _tget pp '!$A$4:$G$615,7,FALSE),0)</f>
        <v>0.45282181300000002</v>
      </c>
      <c r="AB503" s="1">
        <f>VLOOKUP(A503,'ADM Details FY17'!$A$3:$AB$3515,28,FALSE)</f>
        <v>0</v>
      </c>
      <c r="AC503" s="1">
        <f t="shared" si="37"/>
        <v>0</v>
      </c>
      <c r="AD503" s="1">
        <f t="shared" si="38"/>
        <v>15.97</v>
      </c>
      <c r="AE503" s="1">
        <f t="shared" si="39"/>
        <v>399.25</v>
      </c>
    </row>
    <row r="504" spans="1:31" x14ac:dyDescent="0.25">
      <c r="A504" t="str">
        <f>B504&amp;"-"&amp;COUNTIF($B$3:B504,B504)</f>
        <v>236-350</v>
      </c>
      <c r="B504">
        <v>236</v>
      </c>
      <c r="C504" s="18">
        <f>VLOOKUP(A504,'ADM Details FY17'!$A$3:$D$3515,4,FALSE)</f>
        <v>44586</v>
      </c>
      <c r="D504" s="1">
        <f>VLOOKUP(A504,'ADM Details FY17'!$A$3:$E$3515,5,FALSE)</f>
        <v>4</v>
      </c>
      <c r="E504" s="1">
        <f>VLOOKUP(A504,'ADM Details FY17'!$A$3:$F$3515,6,FALSE)</f>
        <v>0</v>
      </c>
      <c r="F504" s="1">
        <f>VLOOKUP(A504,'ADM Details FY17'!$A$3:$G$3515,7,FALSE)</f>
        <v>0</v>
      </c>
      <c r="G504" s="1">
        <f>VLOOKUP(A504,'ADM Details FY17'!$A$3:$H$3515,8,FALSE)</f>
        <v>0</v>
      </c>
      <c r="H504" s="1">
        <f>VLOOKUP(A504,'ADM Details FY17'!$A$3:$I$3515,9,FALSE)</f>
        <v>0</v>
      </c>
      <c r="I504" s="1">
        <f>VLOOKUP(A504,'ADM Details FY17'!$A$3:$J$3517,10,FALSE)</f>
        <v>0</v>
      </c>
      <c r="J504" s="1">
        <f>VLOOKUP(A504,'ADM Details FY17'!$A$3:$K$3515,11,FALSE)</f>
        <v>1</v>
      </c>
      <c r="K504" s="1">
        <f>VLOOKUP(A504,'ADM Details FY17'!$A$3:$M$3515,13,FALSE)</f>
        <v>0</v>
      </c>
      <c r="L504" s="1">
        <f>VLOOKUP(A504,'ADM Details FY17'!$A$3:$O$3515,15,FALSE)</f>
        <v>0</v>
      </c>
      <c r="M504" s="1">
        <f>VLOOKUP(A504,'ADM Details FY17'!$A$3:$P$3515,16,FALSE)</f>
        <v>0</v>
      </c>
      <c r="N504" s="1">
        <f>VLOOKUP(A504,'ADM Details FY17'!$A$3:$Q$3515,17,FALSE)</f>
        <v>0</v>
      </c>
      <c r="O504" s="1">
        <f>VLOOKUP(A504,'ADM Details FY17'!$A$3:$S$3515,19,FALSE)</f>
        <v>0</v>
      </c>
      <c r="P504" s="1">
        <f>VLOOKUP(A504,'ADM Details FY17'!$A$3:$U$3515,21,FALSE)</f>
        <v>0.13</v>
      </c>
      <c r="Q504" s="1">
        <f>VLOOKUP(A504,'ADM Details FY17'!$A$3:$V$3515,22,FALSE)</f>
        <v>0</v>
      </c>
      <c r="R504" s="1">
        <f>VLOOKUP(A504,'ADM Details FY17'!$A$3:$W$3515,23,FALSE)</f>
        <v>0</v>
      </c>
      <c r="S504" s="1">
        <f>VLOOKUP(A504,'ADM Details FY17'!$A$3:$X$3515,24,FALSE)</f>
        <v>0</v>
      </c>
      <c r="T504" s="1">
        <f>VLOOKUP(A504,'ADM Details FY17'!$A$3:$Y$3515,25,FALSE)</f>
        <v>0</v>
      </c>
      <c r="U504" s="1">
        <f>VLOOKUP(A504,'ADM Details FY17'!$A$3:$AA$3515,27,FALSE)</f>
        <v>0</v>
      </c>
      <c r="V504" s="1">
        <f>IFERROR(VLOOKUP(C504,'eindex _tget pp '!$A$4:$E$615,5,FALSE),0)</f>
        <v>0</v>
      </c>
      <c r="W504" s="31">
        <f>IFERROR(VLOOKUP(C504,'eindex _tget pp '!$A$4:$F$615,6,FALSE),0)</f>
        <v>4.4660519999999999E-3</v>
      </c>
      <c r="X504" s="4">
        <f>IFERROR(VLOOKUP(B504,'eschools 16'!$A$2:$F$25,6,FALSE),1)</f>
        <v>2</v>
      </c>
      <c r="Y504" s="1">
        <f t="shared" si="35"/>
        <v>0</v>
      </c>
      <c r="Z504" s="1">
        <f t="shared" si="36"/>
        <v>0</v>
      </c>
      <c r="AA504" s="31">
        <f>IFERROR(VLOOKUP(C504,'eindex _tget pp '!$A$4:$G$615,7,FALSE),0)</f>
        <v>0.43801517899999998</v>
      </c>
      <c r="AB504" s="1">
        <f>VLOOKUP(A504,'ADM Details FY17'!$A$3:$AB$3515,28,FALSE)</f>
        <v>0</v>
      </c>
      <c r="AC504" s="1">
        <f t="shared" si="37"/>
        <v>0</v>
      </c>
      <c r="AD504" s="1">
        <f t="shared" si="38"/>
        <v>4</v>
      </c>
      <c r="AE504" s="1">
        <f t="shared" si="39"/>
        <v>100</v>
      </c>
    </row>
    <row r="505" spans="1:31" x14ac:dyDescent="0.25">
      <c r="A505" t="str">
        <f>B505&amp;"-"&amp;COUNTIF($B$3:B505,B505)</f>
        <v>236-351</v>
      </c>
      <c r="B505">
        <v>236</v>
      </c>
      <c r="C505" s="18">
        <f>VLOOKUP(A505,'ADM Details FY17'!$A$3:$D$3515,4,FALSE)</f>
        <v>44594</v>
      </c>
      <c r="D505" s="1">
        <f>VLOOKUP(A505,'ADM Details FY17'!$A$3:$E$3515,5,FALSE)</f>
        <v>1.97</v>
      </c>
      <c r="E505" s="1">
        <f>VLOOKUP(A505,'ADM Details FY17'!$A$3:$F$3515,6,FALSE)</f>
        <v>0</v>
      </c>
      <c r="F505" s="1">
        <f>VLOOKUP(A505,'ADM Details FY17'!$A$3:$G$3515,7,FALSE)</f>
        <v>0</v>
      </c>
      <c r="G505" s="1">
        <f>VLOOKUP(A505,'ADM Details FY17'!$A$3:$H$3515,8,FALSE)</f>
        <v>0</v>
      </c>
      <c r="H505" s="1">
        <f>VLOOKUP(A505,'ADM Details FY17'!$A$3:$I$3515,9,FALSE)</f>
        <v>0</v>
      </c>
      <c r="I505" s="1">
        <f>VLOOKUP(A505,'ADM Details FY17'!$A$3:$J$3517,10,FALSE)</f>
        <v>0</v>
      </c>
      <c r="J505" s="1">
        <f>VLOOKUP(A505,'ADM Details FY17'!$A$3:$K$3515,11,FALSE)</f>
        <v>0</v>
      </c>
      <c r="K505" s="1">
        <f>VLOOKUP(A505,'ADM Details FY17'!$A$3:$M$3515,13,FALSE)</f>
        <v>0.97</v>
      </c>
      <c r="L505" s="1">
        <f>VLOOKUP(A505,'ADM Details FY17'!$A$3:$O$3515,15,FALSE)</f>
        <v>0</v>
      </c>
      <c r="M505" s="1">
        <f>VLOOKUP(A505,'ADM Details FY17'!$A$3:$P$3515,16,FALSE)</f>
        <v>0</v>
      </c>
      <c r="N505" s="1">
        <f>VLOOKUP(A505,'ADM Details FY17'!$A$3:$Q$3515,17,FALSE)</f>
        <v>0</v>
      </c>
      <c r="O505" s="1">
        <f>VLOOKUP(A505,'ADM Details FY17'!$A$3:$S$3515,19,FALSE)</f>
        <v>0</v>
      </c>
      <c r="P505" s="1">
        <f>VLOOKUP(A505,'ADM Details FY17'!$A$3:$U$3515,21,FALSE)</f>
        <v>0</v>
      </c>
      <c r="Q505" s="1">
        <f>VLOOKUP(A505,'ADM Details FY17'!$A$3:$V$3515,22,FALSE)</f>
        <v>0</v>
      </c>
      <c r="R505" s="1">
        <f>VLOOKUP(A505,'ADM Details FY17'!$A$3:$W$3515,23,FALSE)</f>
        <v>0</v>
      </c>
      <c r="S505" s="1">
        <f>VLOOKUP(A505,'ADM Details FY17'!$A$3:$X$3515,24,FALSE)</f>
        <v>0</v>
      </c>
      <c r="T505" s="1">
        <f>VLOOKUP(A505,'ADM Details FY17'!$A$3:$Y$3515,25,FALSE)</f>
        <v>0</v>
      </c>
      <c r="U505" s="1">
        <f>VLOOKUP(A505,'ADM Details FY17'!$A$3:$AA$3515,27,FALSE)</f>
        <v>0</v>
      </c>
      <c r="V505" s="1">
        <f>IFERROR(VLOOKUP(C505,'eindex _tget pp '!$A$4:$E$615,5,FALSE),0)</f>
        <v>0</v>
      </c>
      <c r="W505" s="31">
        <f>IFERROR(VLOOKUP(C505,'eindex _tget pp '!$A$4:$F$615,6,FALSE),0)</f>
        <v>1.0899232851</v>
      </c>
      <c r="X505" s="4">
        <f>IFERROR(VLOOKUP(B505,'eschools 16'!$A$2:$F$25,6,FALSE),1)</f>
        <v>2</v>
      </c>
      <c r="Y505" s="1">
        <f t="shared" si="35"/>
        <v>0</v>
      </c>
      <c r="Z505" s="1">
        <f t="shared" si="36"/>
        <v>0</v>
      </c>
      <c r="AA505" s="31">
        <f>IFERROR(VLOOKUP(C505,'eindex _tget pp '!$A$4:$G$615,7,FALSE),0)</f>
        <v>0.42687536199999998</v>
      </c>
      <c r="AB505" s="1">
        <f>VLOOKUP(A505,'ADM Details FY17'!$A$3:$AB$3515,28,FALSE)</f>
        <v>0</v>
      </c>
      <c r="AC505" s="1">
        <f t="shared" si="37"/>
        <v>0</v>
      </c>
      <c r="AD505" s="1">
        <f t="shared" si="38"/>
        <v>1.97</v>
      </c>
      <c r="AE505" s="1">
        <f t="shared" si="39"/>
        <v>49.25</v>
      </c>
    </row>
    <row r="506" spans="1:31" x14ac:dyDescent="0.25">
      <c r="A506" t="str">
        <f>B506&amp;"-"&amp;COUNTIF($B$3:B506,B506)</f>
        <v>236-352</v>
      </c>
      <c r="B506">
        <v>236</v>
      </c>
      <c r="C506" s="18">
        <f>VLOOKUP(A506,'ADM Details FY17'!$A$3:$D$3515,4,FALSE)</f>
        <v>46763</v>
      </c>
      <c r="D506" s="1">
        <f>VLOOKUP(A506,'ADM Details FY17'!$A$3:$E$3515,5,FALSE)</f>
        <v>6.83</v>
      </c>
      <c r="E506" s="1">
        <f>VLOOKUP(A506,'ADM Details FY17'!$A$3:$F$3515,6,FALSE)</f>
        <v>0</v>
      </c>
      <c r="F506" s="1">
        <f>VLOOKUP(A506,'ADM Details FY17'!$A$3:$G$3515,7,FALSE)</f>
        <v>0</v>
      </c>
      <c r="G506" s="1">
        <f>VLOOKUP(A506,'ADM Details FY17'!$A$3:$H$3515,8,FALSE)</f>
        <v>0</v>
      </c>
      <c r="H506" s="1">
        <f>VLOOKUP(A506,'ADM Details FY17'!$A$3:$I$3515,9,FALSE)</f>
        <v>0</v>
      </c>
      <c r="I506" s="1">
        <f>VLOOKUP(A506,'ADM Details FY17'!$A$3:$J$3517,10,FALSE)</f>
        <v>0</v>
      </c>
      <c r="J506" s="1">
        <f>VLOOKUP(A506,'ADM Details FY17'!$A$3:$K$3515,11,FALSE)</f>
        <v>0</v>
      </c>
      <c r="K506" s="1">
        <f>VLOOKUP(A506,'ADM Details FY17'!$A$3:$M$3515,13,FALSE)</f>
        <v>0</v>
      </c>
      <c r="L506" s="1">
        <f>VLOOKUP(A506,'ADM Details FY17'!$A$3:$O$3515,15,FALSE)</f>
        <v>0</v>
      </c>
      <c r="M506" s="1">
        <f>VLOOKUP(A506,'ADM Details FY17'!$A$3:$P$3515,16,FALSE)</f>
        <v>0</v>
      </c>
      <c r="N506" s="1">
        <f>VLOOKUP(A506,'ADM Details FY17'!$A$3:$Q$3515,17,FALSE)</f>
        <v>0</v>
      </c>
      <c r="O506" s="1">
        <f>VLOOKUP(A506,'ADM Details FY17'!$A$3:$S$3515,19,FALSE)</f>
        <v>0</v>
      </c>
      <c r="P506" s="1">
        <f>VLOOKUP(A506,'ADM Details FY17'!$A$3:$U$3515,21,FALSE)</f>
        <v>0</v>
      </c>
      <c r="Q506" s="1">
        <f>VLOOKUP(A506,'ADM Details FY17'!$A$3:$V$3515,22,FALSE)</f>
        <v>0</v>
      </c>
      <c r="R506" s="1">
        <f>VLOOKUP(A506,'ADM Details FY17'!$A$3:$W$3515,23,FALSE)</f>
        <v>0</v>
      </c>
      <c r="S506" s="1">
        <f>VLOOKUP(A506,'ADM Details FY17'!$A$3:$X$3515,24,FALSE)</f>
        <v>0</v>
      </c>
      <c r="T506" s="1">
        <f>VLOOKUP(A506,'ADM Details FY17'!$A$3:$Y$3515,25,FALSE)</f>
        <v>0</v>
      </c>
      <c r="U506" s="1">
        <f>VLOOKUP(A506,'ADM Details FY17'!$A$3:$AA$3515,27,FALSE)</f>
        <v>0</v>
      </c>
      <c r="V506" s="1">
        <f>IFERROR(VLOOKUP(C506,'eindex _tget pp '!$A$4:$E$615,5,FALSE),0)</f>
        <v>24.905238530621165</v>
      </c>
      <c r="W506" s="31">
        <f>IFERROR(VLOOKUP(C506,'eindex _tget pp '!$A$4:$F$615,6,FALSE),0)</f>
        <v>1.7653588000000001E-2</v>
      </c>
      <c r="X506" s="4">
        <f>IFERROR(VLOOKUP(B506,'eschools 16'!$A$2:$F$25,6,FALSE),1)</f>
        <v>2</v>
      </c>
      <c r="Y506" s="1">
        <f t="shared" si="35"/>
        <v>0</v>
      </c>
      <c r="Z506" s="1">
        <f t="shared" si="36"/>
        <v>0</v>
      </c>
      <c r="AA506" s="31">
        <f>IFERROR(VLOOKUP(C506,'eindex _tget pp '!$A$4:$G$615,7,FALSE),0)</f>
        <v>0.328230778</v>
      </c>
      <c r="AB506" s="1">
        <f>VLOOKUP(A506,'ADM Details FY17'!$A$3:$AB$3515,28,FALSE)</f>
        <v>0</v>
      </c>
      <c r="AC506" s="1">
        <f t="shared" si="37"/>
        <v>0</v>
      </c>
      <c r="AD506" s="1">
        <f t="shared" si="38"/>
        <v>6.83</v>
      </c>
      <c r="AE506" s="1">
        <f t="shared" si="39"/>
        <v>170.75</v>
      </c>
    </row>
    <row r="507" spans="1:31" x14ac:dyDescent="0.25">
      <c r="A507" t="str">
        <f>B507&amp;"-"&amp;COUNTIF($B$3:B507,B507)</f>
        <v>236-353</v>
      </c>
      <c r="B507">
        <v>236</v>
      </c>
      <c r="C507" s="18">
        <f>VLOOKUP(A507,'ADM Details FY17'!$A$3:$D$3515,4,FALSE)</f>
        <v>46573</v>
      </c>
      <c r="D507" s="1">
        <f>VLOOKUP(A507,'ADM Details FY17'!$A$3:$E$3515,5,FALSE)</f>
        <v>5.55</v>
      </c>
      <c r="E507" s="1">
        <f>VLOOKUP(A507,'ADM Details FY17'!$A$3:$F$3515,6,FALSE)</f>
        <v>0</v>
      </c>
      <c r="F507" s="1">
        <f>VLOOKUP(A507,'ADM Details FY17'!$A$3:$G$3515,7,FALSE)</f>
        <v>0</v>
      </c>
      <c r="G507" s="1">
        <f>VLOOKUP(A507,'ADM Details FY17'!$A$3:$H$3515,8,FALSE)</f>
        <v>0</v>
      </c>
      <c r="H507" s="1">
        <f>VLOOKUP(A507,'ADM Details FY17'!$A$3:$I$3515,9,FALSE)</f>
        <v>0</v>
      </c>
      <c r="I507" s="1">
        <f>VLOOKUP(A507,'ADM Details FY17'!$A$3:$J$3517,10,FALSE)</f>
        <v>0</v>
      </c>
      <c r="J507" s="1">
        <f>VLOOKUP(A507,'ADM Details FY17'!$A$3:$K$3515,11,FALSE)</f>
        <v>0</v>
      </c>
      <c r="K507" s="1">
        <f>VLOOKUP(A507,'ADM Details FY17'!$A$3:$M$3515,13,FALSE)</f>
        <v>2.65</v>
      </c>
      <c r="L507" s="1">
        <f>VLOOKUP(A507,'ADM Details FY17'!$A$3:$O$3515,15,FALSE)</f>
        <v>0</v>
      </c>
      <c r="M507" s="1">
        <f>VLOOKUP(A507,'ADM Details FY17'!$A$3:$P$3515,16,FALSE)</f>
        <v>1</v>
      </c>
      <c r="N507" s="1">
        <f>VLOOKUP(A507,'ADM Details FY17'!$A$3:$Q$3515,17,FALSE)</f>
        <v>0</v>
      </c>
      <c r="O507" s="1">
        <f>VLOOKUP(A507,'ADM Details FY17'!$A$3:$S$3515,19,FALSE)</f>
        <v>0</v>
      </c>
      <c r="P507" s="1">
        <f>VLOOKUP(A507,'ADM Details FY17'!$A$3:$U$3515,21,FALSE)</f>
        <v>0</v>
      </c>
      <c r="Q507" s="1">
        <f>VLOOKUP(A507,'ADM Details FY17'!$A$3:$V$3515,22,FALSE)</f>
        <v>0</v>
      </c>
      <c r="R507" s="1">
        <f>VLOOKUP(A507,'ADM Details FY17'!$A$3:$W$3515,23,FALSE)</f>
        <v>0</v>
      </c>
      <c r="S507" s="1">
        <f>VLOOKUP(A507,'ADM Details FY17'!$A$3:$X$3515,24,FALSE)</f>
        <v>0</v>
      </c>
      <c r="T507" s="1">
        <f>VLOOKUP(A507,'ADM Details FY17'!$A$3:$Y$3515,25,FALSE)</f>
        <v>7.0000000000000007E-2</v>
      </c>
      <c r="U507" s="1">
        <f>VLOOKUP(A507,'ADM Details FY17'!$A$3:$AA$3515,27,FALSE)</f>
        <v>0</v>
      </c>
      <c r="V507" s="1">
        <f>IFERROR(VLOOKUP(C507,'eindex _tget pp '!$A$4:$E$615,5,FALSE),0)</f>
        <v>85.777997209466307</v>
      </c>
      <c r="W507" s="31">
        <f>IFERROR(VLOOKUP(C507,'eindex _tget pp '!$A$4:$F$615,6,FALSE),0)</f>
        <v>0.10110862299999999</v>
      </c>
      <c r="X507" s="4">
        <f>IFERROR(VLOOKUP(B507,'eschools 16'!$A$2:$F$25,6,FALSE),1)</f>
        <v>2</v>
      </c>
      <c r="Y507" s="1">
        <f t="shared" si="35"/>
        <v>0</v>
      </c>
      <c r="Z507" s="1">
        <f t="shared" si="36"/>
        <v>0</v>
      </c>
      <c r="AA507" s="31">
        <f>IFERROR(VLOOKUP(C507,'eindex _tget pp '!$A$4:$G$615,7,FALSE),0)</f>
        <v>0.45184674699999999</v>
      </c>
      <c r="AB507" s="1">
        <f>VLOOKUP(A507,'ADM Details FY17'!$A$3:$AB$3515,28,FALSE)</f>
        <v>0</v>
      </c>
      <c r="AC507" s="1">
        <f t="shared" si="37"/>
        <v>0</v>
      </c>
      <c r="AD507" s="1">
        <f t="shared" si="38"/>
        <v>5.55</v>
      </c>
      <c r="AE507" s="1">
        <f t="shared" si="39"/>
        <v>138.75</v>
      </c>
    </row>
    <row r="508" spans="1:31" x14ac:dyDescent="0.25">
      <c r="A508" t="str">
        <f>B508&amp;"-"&amp;COUNTIF($B$3:B508,B508)</f>
        <v>236-354</v>
      </c>
      <c r="B508">
        <v>236</v>
      </c>
      <c r="C508" s="18">
        <f>VLOOKUP(A508,'ADM Details FY17'!$A$3:$D$3515,4,FALSE)</f>
        <v>49478</v>
      </c>
      <c r="D508" s="1">
        <f>VLOOKUP(A508,'ADM Details FY17'!$A$3:$E$3515,5,FALSE)</f>
        <v>7.31</v>
      </c>
      <c r="E508" s="1">
        <f>VLOOKUP(A508,'ADM Details FY17'!$A$3:$F$3515,6,FALSE)</f>
        <v>0</v>
      </c>
      <c r="F508" s="1">
        <f>VLOOKUP(A508,'ADM Details FY17'!$A$3:$G$3515,7,FALSE)</f>
        <v>1</v>
      </c>
      <c r="G508" s="1">
        <f>VLOOKUP(A508,'ADM Details FY17'!$A$3:$H$3515,8,FALSE)</f>
        <v>0</v>
      </c>
      <c r="H508" s="1">
        <f>VLOOKUP(A508,'ADM Details FY17'!$A$3:$I$3515,9,FALSE)</f>
        <v>0.94</v>
      </c>
      <c r="I508" s="1">
        <f>VLOOKUP(A508,'ADM Details FY17'!$A$3:$J$3517,10,FALSE)</f>
        <v>0.94</v>
      </c>
      <c r="J508" s="1">
        <f>VLOOKUP(A508,'ADM Details FY17'!$A$3:$K$3515,11,FALSE)</f>
        <v>0</v>
      </c>
      <c r="K508" s="1">
        <f>VLOOKUP(A508,'ADM Details FY17'!$A$3:$M$3515,13,FALSE)</f>
        <v>0</v>
      </c>
      <c r="L508" s="1">
        <f>VLOOKUP(A508,'ADM Details FY17'!$A$3:$O$3515,15,FALSE)</f>
        <v>0</v>
      </c>
      <c r="M508" s="1">
        <f>VLOOKUP(A508,'ADM Details FY17'!$A$3:$P$3515,16,FALSE)</f>
        <v>0</v>
      </c>
      <c r="N508" s="1">
        <f>VLOOKUP(A508,'ADM Details FY17'!$A$3:$Q$3515,17,FALSE)</f>
        <v>0</v>
      </c>
      <c r="O508" s="1">
        <f>VLOOKUP(A508,'ADM Details FY17'!$A$3:$S$3515,19,FALSE)</f>
        <v>0</v>
      </c>
      <c r="P508" s="1">
        <f>VLOOKUP(A508,'ADM Details FY17'!$A$3:$U$3515,21,FALSE)</f>
        <v>0</v>
      </c>
      <c r="Q508" s="1">
        <f>VLOOKUP(A508,'ADM Details FY17'!$A$3:$V$3515,22,FALSE)</f>
        <v>0</v>
      </c>
      <c r="R508" s="1">
        <f>VLOOKUP(A508,'ADM Details FY17'!$A$3:$W$3515,23,FALSE)</f>
        <v>0</v>
      </c>
      <c r="S508" s="1">
        <f>VLOOKUP(A508,'ADM Details FY17'!$A$3:$X$3515,24,FALSE)</f>
        <v>0</v>
      </c>
      <c r="T508" s="1">
        <f>VLOOKUP(A508,'ADM Details FY17'!$A$3:$Y$3515,25,FALSE)</f>
        <v>0.14000000000000001</v>
      </c>
      <c r="U508" s="1">
        <f>VLOOKUP(A508,'ADM Details FY17'!$A$3:$AA$3515,27,FALSE)</f>
        <v>0</v>
      </c>
      <c r="V508" s="1">
        <f>IFERROR(VLOOKUP(C508,'eindex _tget pp '!$A$4:$E$615,5,FALSE),0)</f>
        <v>147.75749648059647</v>
      </c>
      <c r="W508" s="31">
        <f>IFERROR(VLOOKUP(C508,'eindex _tget pp '!$A$4:$F$615,6,FALSE),0)</f>
        <v>0.5961267066</v>
      </c>
      <c r="X508" s="4">
        <f>IFERROR(VLOOKUP(B508,'eschools 16'!$A$2:$F$25,6,FALSE),1)</f>
        <v>2</v>
      </c>
      <c r="Y508" s="1">
        <f t="shared" si="35"/>
        <v>0</v>
      </c>
      <c r="Z508" s="1">
        <f t="shared" si="36"/>
        <v>0</v>
      </c>
      <c r="AA508" s="31">
        <f>IFERROR(VLOOKUP(C508,'eindex _tget pp '!$A$4:$G$615,7,FALSE),0)</f>
        <v>0.40415134000000003</v>
      </c>
      <c r="AB508" s="1">
        <f>VLOOKUP(A508,'ADM Details FY17'!$A$3:$AB$3515,28,FALSE)</f>
        <v>0</v>
      </c>
      <c r="AC508" s="1">
        <f t="shared" si="37"/>
        <v>0</v>
      </c>
      <c r="AD508" s="1">
        <f t="shared" si="38"/>
        <v>7.31</v>
      </c>
      <c r="AE508" s="1">
        <f t="shared" si="39"/>
        <v>182.75</v>
      </c>
    </row>
    <row r="509" spans="1:31" x14ac:dyDescent="0.25">
      <c r="A509" t="str">
        <f>B509&amp;"-"&amp;COUNTIF($B$3:B509,B509)</f>
        <v>236-355</v>
      </c>
      <c r="B509">
        <v>236</v>
      </c>
      <c r="C509" s="18">
        <f>VLOOKUP(A509,'ADM Details FY17'!$A$3:$D$3515,4,FALSE)</f>
        <v>44602</v>
      </c>
      <c r="D509" s="1">
        <f>VLOOKUP(A509,'ADM Details FY17'!$A$3:$E$3515,5,FALSE)</f>
        <v>2.98</v>
      </c>
      <c r="E509" s="1">
        <f>VLOOKUP(A509,'ADM Details FY17'!$A$3:$F$3515,6,FALSE)</f>
        <v>0</v>
      </c>
      <c r="F509" s="1">
        <f>VLOOKUP(A509,'ADM Details FY17'!$A$3:$G$3515,7,FALSE)</f>
        <v>0</v>
      </c>
      <c r="G509" s="1">
        <f>VLOOKUP(A509,'ADM Details FY17'!$A$3:$H$3515,8,FALSE)</f>
        <v>0</v>
      </c>
      <c r="H509" s="1">
        <f>VLOOKUP(A509,'ADM Details FY17'!$A$3:$I$3515,9,FALSE)</f>
        <v>0</v>
      </c>
      <c r="I509" s="1">
        <f>VLOOKUP(A509,'ADM Details FY17'!$A$3:$J$3517,10,FALSE)</f>
        <v>0</v>
      </c>
      <c r="J509" s="1">
        <f>VLOOKUP(A509,'ADM Details FY17'!$A$3:$K$3515,11,FALSE)</f>
        <v>0</v>
      </c>
      <c r="K509" s="1">
        <f>VLOOKUP(A509,'ADM Details FY17'!$A$3:$M$3515,13,FALSE)</f>
        <v>1</v>
      </c>
      <c r="L509" s="1">
        <f>VLOOKUP(A509,'ADM Details FY17'!$A$3:$O$3515,15,FALSE)</f>
        <v>0</v>
      </c>
      <c r="M509" s="1">
        <f>VLOOKUP(A509,'ADM Details FY17'!$A$3:$P$3515,16,FALSE)</f>
        <v>0</v>
      </c>
      <c r="N509" s="1">
        <f>VLOOKUP(A509,'ADM Details FY17'!$A$3:$Q$3515,17,FALSE)</f>
        <v>0</v>
      </c>
      <c r="O509" s="1">
        <f>VLOOKUP(A509,'ADM Details FY17'!$A$3:$S$3515,19,FALSE)</f>
        <v>0</v>
      </c>
      <c r="P509" s="1">
        <f>VLOOKUP(A509,'ADM Details FY17'!$A$3:$U$3515,21,FALSE)</f>
        <v>0</v>
      </c>
      <c r="Q509" s="1">
        <f>VLOOKUP(A509,'ADM Details FY17'!$A$3:$V$3515,22,FALSE)</f>
        <v>0</v>
      </c>
      <c r="R509" s="1">
        <f>VLOOKUP(A509,'ADM Details FY17'!$A$3:$W$3515,23,FALSE)</f>
        <v>0</v>
      </c>
      <c r="S509" s="1">
        <f>VLOOKUP(A509,'ADM Details FY17'!$A$3:$X$3515,24,FALSE)</f>
        <v>0</v>
      </c>
      <c r="T509" s="1">
        <f>VLOOKUP(A509,'ADM Details FY17'!$A$3:$Y$3515,25,FALSE)</f>
        <v>0.09</v>
      </c>
      <c r="U509" s="1">
        <f>VLOOKUP(A509,'ADM Details FY17'!$A$3:$AA$3515,27,FALSE)</f>
        <v>0</v>
      </c>
      <c r="V509" s="1">
        <f>IFERROR(VLOOKUP(C509,'eindex _tget pp '!$A$4:$E$615,5,FALSE),0)</f>
        <v>326.47608091266414</v>
      </c>
      <c r="W509" s="31">
        <f>IFERROR(VLOOKUP(C509,'eindex _tget pp '!$A$4:$F$615,6,FALSE),0)</f>
        <v>0.99458624039999999</v>
      </c>
      <c r="X509" s="4">
        <f>IFERROR(VLOOKUP(B509,'eschools 16'!$A$2:$F$25,6,FALSE),1)</f>
        <v>2</v>
      </c>
      <c r="Y509" s="1">
        <f t="shared" si="35"/>
        <v>0</v>
      </c>
      <c r="Z509" s="1">
        <f t="shared" si="36"/>
        <v>0</v>
      </c>
      <c r="AA509" s="31">
        <f>IFERROR(VLOOKUP(C509,'eindex _tget pp '!$A$4:$G$615,7,FALSE),0)</f>
        <v>0.47172598199999999</v>
      </c>
      <c r="AB509" s="1">
        <f>VLOOKUP(A509,'ADM Details FY17'!$A$3:$AB$3515,28,FALSE)</f>
        <v>0</v>
      </c>
      <c r="AC509" s="1">
        <f t="shared" si="37"/>
        <v>0</v>
      </c>
      <c r="AD509" s="1">
        <f t="shared" si="38"/>
        <v>2.98</v>
      </c>
      <c r="AE509" s="1">
        <f t="shared" si="39"/>
        <v>74.5</v>
      </c>
    </row>
    <row r="510" spans="1:31" x14ac:dyDescent="0.25">
      <c r="A510" t="str">
        <f>B510&amp;"-"&amp;COUNTIF($B$3:B510,B510)</f>
        <v>236-356</v>
      </c>
      <c r="B510">
        <v>236</v>
      </c>
      <c r="C510" s="18">
        <f>VLOOKUP(A510,'ADM Details FY17'!$A$3:$D$3515,4,FALSE)</f>
        <v>44610</v>
      </c>
      <c r="D510" s="1">
        <f>VLOOKUP(A510,'ADM Details FY17'!$A$3:$E$3515,5,FALSE)</f>
        <v>3.76</v>
      </c>
      <c r="E510" s="1">
        <f>VLOOKUP(A510,'ADM Details FY17'!$A$3:$F$3515,6,FALSE)</f>
        <v>0</v>
      </c>
      <c r="F510" s="1">
        <f>VLOOKUP(A510,'ADM Details FY17'!$A$3:$G$3515,7,FALSE)</f>
        <v>0</v>
      </c>
      <c r="G510" s="1">
        <f>VLOOKUP(A510,'ADM Details FY17'!$A$3:$H$3515,8,FALSE)</f>
        <v>0</v>
      </c>
      <c r="H510" s="1">
        <f>VLOOKUP(A510,'ADM Details FY17'!$A$3:$I$3515,9,FALSE)</f>
        <v>0</v>
      </c>
      <c r="I510" s="1">
        <f>VLOOKUP(A510,'ADM Details FY17'!$A$3:$J$3517,10,FALSE)</f>
        <v>0</v>
      </c>
      <c r="J510" s="1">
        <f>VLOOKUP(A510,'ADM Details FY17'!$A$3:$K$3515,11,FALSE)</f>
        <v>0</v>
      </c>
      <c r="K510" s="1">
        <f>VLOOKUP(A510,'ADM Details FY17'!$A$3:$M$3515,13,FALSE)</f>
        <v>0.41</v>
      </c>
      <c r="L510" s="1">
        <f>VLOOKUP(A510,'ADM Details FY17'!$A$3:$O$3515,15,FALSE)</f>
        <v>0</v>
      </c>
      <c r="M510" s="1">
        <f>VLOOKUP(A510,'ADM Details FY17'!$A$3:$P$3515,16,FALSE)</f>
        <v>0</v>
      </c>
      <c r="N510" s="1">
        <f>VLOOKUP(A510,'ADM Details FY17'!$A$3:$Q$3515,17,FALSE)</f>
        <v>0</v>
      </c>
      <c r="O510" s="1">
        <f>VLOOKUP(A510,'ADM Details FY17'!$A$3:$S$3515,19,FALSE)</f>
        <v>0</v>
      </c>
      <c r="P510" s="1">
        <f>VLOOKUP(A510,'ADM Details FY17'!$A$3:$U$3515,21,FALSE)</f>
        <v>0</v>
      </c>
      <c r="Q510" s="1">
        <f>VLOOKUP(A510,'ADM Details FY17'!$A$3:$V$3515,22,FALSE)</f>
        <v>0</v>
      </c>
      <c r="R510" s="1">
        <f>VLOOKUP(A510,'ADM Details FY17'!$A$3:$W$3515,23,FALSE)</f>
        <v>0</v>
      </c>
      <c r="S510" s="1">
        <f>VLOOKUP(A510,'ADM Details FY17'!$A$3:$X$3515,24,FALSE)</f>
        <v>0</v>
      </c>
      <c r="T510" s="1">
        <f>VLOOKUP(A510,'ADM Details FY17'!$A$3:$Y$3515,25,FALSE)</f>
        <v>0</v>
      </c>
      <c r="U510" s="1">
        <f>VLOOKUP(A510,'ADM Details FY17'!$A$3:$AA$3515,27,FALSE)</f>
        <v>0</v>
      </c>
      <c r="V510" s="1">
        <f>IFERROR(VLOOKUP(C510,'eindex _tget pp '!$A$4:$E$615,5,FALSE),0)</f>
        <v>351.07929447656159</v>
      </c>
      <c r="W510" s="31">
        <f>IFERROR(VLOOKUP(C510,'eindex _tget pp '!$A$4:$F$615,6,FALSE),0)</f>
        <v>1.2533849424000001</v>
      </c>
      <c r="X510" s="4">
        <f>IFERROR(VLOOKUP(B510,'eschools 16'!$A$2:$F$25,6,FALSE),1)</f>
        <v>2</v>
      </c>
      <c r="Y510" s="1">
        <f t="shared" si="35"/>
        <v>0</v>
      </c>
      <c r="Z510" s="1">
        <f t="shared" si="36"/>
        <v>0</v>
      </c>
      <c r="AA510" s="31">
        <f>IFERROR(VLOOKUP(C510,'eindex _tget pp '!$A$4:$G$615,7,FALSE),0)</f>
        <v>0.47183749600000002</v>
      </c>
      <c r="AB510" s="1">
        <f>VLOOKUP(A510,'ADM Details FY17'!$A$3:$AB$3515,28,FALSE)</f>
        <v>0</v>
      </c>
      <c r="AC510" s="1">
        <f t="shared" si="37"/>
        <v>0</v>
      </c>
      <c r="AD510" s="1">
        <f t="shared" si="38"/>
        <v>3.76</v>
      </c>
      <c r="AE510" s="1">
        <f t="shared" si="39"/>
        <v>94</v>
      </c>
    </row>
    <row r="511" spans="1:31" x14ac:dyDescent="0.25">
      <c r="A511" t="str">
        <f>B511&amp;"-"&amp;COUNTIF($B$3:B511,B511)</f>
        <v>236-357</v>
      </c>
      <c r="B511">
        <v>236</v>
      </c>
      <c r="C511" s="18">
        <f>VLOOKUP(A511,'ADM Details FY17'!$A$3:$D$3515,4,FALSE)</f>
        <v>49916</v>
      </c>
      <c r="D511" s="1">
        <f>VLOOKUP(A511,'ADM Details FY17'!$A$3:$E$3515,5,FALSE)</f>
        <v>2</v>
      </c>
      <c r="E511" s="1">
        <f>VLOOKUP(A511,'ADM Details FY17'!$A$3:$F$3515,6,FALSE)</f>
        <v>0</v>
      </c>
      <c r="F511" s="1">
        <f>VLOOKUP(A511,'ADM Details FY17'!$A$3:$G$3515,7,FALSE)</f>
        <v>0</v>
      </c>
      <c r="G511" s="1">
        <f>VLOOKUP(A511,'ADM Details FY17'!$A$3:$H$3515,8,FALSE)</f>
        <v>0</v>
      </c>
      <c r="H511" s="1">
        <f>VLOOKUP(A511,'ADM Details FY17'!$A$3:$I$3515,9,FALSE)</f>
        <v>0</v>
      </c>
      <c r="I511" s="1">
        <f>VLOOKUP(A511,'ADM Details FY17'!$A$3:$J$3517,10,FALSE)</f>
        <v>0</v>
      </c>
      <c r="J511" s="1">
        <f>VLOOKUP(A511,'ADM Details FY17'!$A$3:$K$3515,11,FALSE)</f>
        <v>0</v>
      </c>
      <c r="K511" s="1">
        <f>VLOOKUP(A511,'ADM Details FY17'!$A$3:$M$3515,13,FALSE)</f>
        <v>2</v>
      </c>
      <c r="L511" s="1">
        <f>VLOOKUP(A511,'ADM Details FY17'!$A$3:$O$3515,15,FALSE)</f>
        <v>0</v>
      </c>
      <c r="M511" s="1">
        <f>VLOOKUP(A511,'ADM Details FY17'!$A$3:$P$3515,16,FALSE)</f>
        <v>0</v>
      </c>
      <c r="N511" s="1">
        <f>VLOOKUP(A511,'ADM Details FY17'!$A$3:$Q$3515,17,FALSE)</f>
        <v>0</v>
      </c>
      <c r="O511" s="1">
        <f>VLOOKUP(A511,'ADM Details FY17'!$A$3:$S$3515,19,FALSE)</f>
        <v>0</v>
      </c>
      <c r="P511" s="1">
        <f>VLOOKUP(A511,'ADM Details FY17'!$A$3:$U$3515,21,FALSE)</f>
        <v>0</v>
      </c>
      <c r="Q511" s="1">
        <f>VLOOKUP(A511,'ADM Details FY17'!$A$3:$V$3515,22,FALSE)</f>
        <v>0</v>
      </c>
      <c r="R511" s="1">
        <f>VLOOKUP(A511,'ADM Details FY17'!$A$3:$W$3515,23,FALSE)</f>
        <v>0</v>
      </c>
      <c r="S511" s="1">
        <f>VLOOKUP(A511,'ADM Details FY17'!$A$3:$X$3515,24,FALSE)</f>
        <v>0</v>
      </c>
      <c r="T511" s="1">
        <f>VLOOKUP(A511,'ADM Details FY17'!$A$3:$Y$3515,25,FALSE)</f>
        <v>0</v>
      </c>
      <c r="U511" s="1">
        <f>VLOOKUP(A511,'ADM Details FY17'!$A$3:$AA$3515,27,FALSE)</f>
        <v>0</v>
      </c>
      <c r="V511" s="1">
        <f>IFERROR(VLOOKUP(C511,'eindex _tget pp '!$A$4:$E$615,5,FALSE),0)</f>
        <v>539.86350404177961</v>
      </c>
      <c r="W511" s="31">
        <f>IFERROR(VLOOKUP(C511,'eindex _tget pp '!$A$4:$F$615,6,FALSE),0)</f>
        <v>0.89465486900000002</v>
      </c>
      <c r="X511" s="4">
        <f>IFERROR(VLOOKUP(B511,'eschools 16'!$A$2:$F$25,6,FALSE),1)</f>
        <v>2</v>
      </c>
      <c r="Y511" s="1">
        <f t="shared" si="35"/>
        <v>0</v>
      </c>
      <c r="Z511" s="1">
        <f t="shared" si="36"/>
        <v>0</v>
      </c>
      <c r="AA511" s="31">
        <f>IFERROR(VLOOKUP(C511,'eindex _tget pp '!$A$4:$G$615,7,FALSE),0)</f>
        <v>0.59383651000000004</v>
      </c>
      <c r="AB511" s="1">
        <f>VLOOKUP(A511,'ADM Details FY17'!$A$3:$AB$3515,28,FALSE)</f>
        <v>0</v>
      </c>
      <c r="AC511" s="1">
        <f t="shared" si="37"/>
        <v>0</v>
      </c>
      <c r="AD511" s="1">
        <f t="shared" si="38"/>
        <v>2</v>
      </c>
      <c r="AE511" s="1">
        <f t="shared" si="39"/>
        <v>50</v>
      </c>
    </row>
    <row r="512" spans="1:31" x14ac:dyDescent="0.25">
      <c r="A512" t="str">
        <f>B512&amp;"-"&amp;COUNTIF($B$3:B512,B512)</f>
        <v>236-358</v>
      </c>
      <c r="B512">
        <v>236</v>
      </c>
      <c r="C512" s="18">
        <f>VLOOKUP(A512,'ADM Details FY17'!$A$3:$D$3515,4,FALSE)</f>
        <v>50724</v>
      </c>
      <c r="D512" s="1">
        <f>VLOOKUP(A512,'ADM Details FY17'!$A$3:$E$3515,5,FALSE)</f>
        <v>0.99</v>
      </c>
      <c r="E512" s="1">
        <f>VLOOKUP(A512,'ADM Details FY17'!$A$3:$F$3515,6,FALSE)</f>
        <v>0</v>
      </c>
      <c r="F512" s="1">
        <f>VLOOKUP(A512,'ADM Details FY17'!$A$3:$G$3515,7,FALSE)</f>
        <v>0</v>
      </c>
      <c r="G512" s="1">
        <f>VLOOKUP(A512,'ADM Details FY17'!$A$3:$H$3515,8,FALSE)</f>
        <v>0</v>
      </c>
      <c r="H512" s="1">
        <f>VLOOKUP(A512,'ADM Details FY17'!$A$3:$I$3515,9,FALSE)</f>
        <v>0</v>
      </c>
      <c r="I512" s="1">
        <f>VLOOKUP(A512,'ADM Details FY17'!$A$3:$J$3517,10,FALSE)</f>
        <v>0</v>
      </c>
      <c r="J512" s="1">
        <f>VLOOKUP(A512,'ADM Details FY17'!$A$3:$K$3515,11,FALSE)</f>
        <v>0</v>
      </c>
      <c r="K512" s="1">
        <f>VLOOKUP(A512,'ADM Details FY17'!$A$3:$M$3515,13,FALSE)</f>
        <v>0.99</v>
      </c>
      <c r="L512" s="1">
        <f>VLOOKUP(A512,'ADM Details FY17'!$A$3:$O$3515,15,FALSE)</f>
        <v>0</v>
      </c>
      <c r="M512" s="1">
        <f>VLOOKUP(A512,'ADM Details FY17'!$A$3:$P$3515,16,FALSE)</f>
        <v>0</v>
      </c>
      <c r="N512" s="1">
        <f>VLOOKUP(A512,'ADM Details FY17'!$A$3:$Q$3515,17,FALSE)</f>
        <v>0</v>
      </c>
      <c r="O512" s="1">
        <f>VLOOKUP(A512,'ADM Details FY17'!$A$3:$S$3515,19,FALSE)</f>
        <v>0</v>
      </c>
      <c r="P512" s="1">
        <f>VLOOKUP(A512,'ADM Details FY17'!$A$3:$U$3515,21,FALSE)</f>
        <v>0</v>
      </c>
      <c r="Q512" s="1">
        <f>VLOOKUP(A512,'ADM Details FY17'!$A$3:$V$3515,22,FALSE)</f>
        <v>0</v>
      </c>
      <c r="R512" s="1">
        <f>VLOOKUP(A512,'ADM Details FY17'!$A$3:$W$3515,23,FALSE)</f>
        <v>0</v>
      </c>
      <c r="S512" s="1">
        <f>VLOOKUP(A512,'ADM Details FY17'!$A$3:$X$3515,24,FALSE)</f>
        <v>0</v>
      </c>
      <c r="T512" s="1">
        <f>VLOOKUP(A512,'ADM Details FY17'!$A$3:$Y$3515,25,FALSE)</f>
        <v>0</v>
      </c>
      <c r="U512" s="1">
        <f>VLOOKUP(A512,'ADM Details FY17'!$A$3:$AA$3515,27,FALSE)</f>
        <v>0</v>
      </c>
      <c r="V512" s="1">
        <f>IFERROR(VLOOKUP(C512,'eindex _tget pp '!$A$4:$E$615,5,FALSE),0)</f>
        <v>108.98425476930225</v>
      </c>
      <c r="W512" s="31">
        <f>IFERROR(VLOOKUP(C512,'eindex _tget pp '!$A$4:$F$615,6,FALSE),0)</f>
        <v>0.40159160910000002</v>
      </c>
      <c r="X512" s="4">
        <f>IFERROR(VLOOKUP(B512,'eschools 16'!$A$2:$F$25,6,FALSE),1)</f>
        <v>2</v>
      </c>
      <c r="Y512" s="1">
        <f t="shared" si="35"/>
        <v>0</v>
      </c>
      <c r="Z512" s="1">
        <f t="shared" si="36"/>
        <v>0</v>
      </c>
      <c r="AA512" s="31">
        <f>IFERROR(VLOOKUP(C512,'eindex _tget pp '!$A$4:$G$615,7,FALSE),0)</f>
        <v>0.40405653400000002</v>
      </c>
      <c r="AB512" s="1">
        <f>VLOOKUP(A512,'ADM Details FY17'!$A$3:$AB$3515,28,FALSE)</f>
        <v>0</v>
      </c>
      <c r="AC512" s="1">
        <f t="shared" si="37"/>
        <v>0</v>
      </c>
      <c r="AD512" s="1">
        <f t="shared" si="38"/>
        <v>0.99</v>
      </c>
      <c r="AE512" s="1">
        <f t="shared" si="39"/>
        <v>24.75</v>
      </c>
    </row>
    <row r="513" spans="1:31" x14ac:dyDescent="0.25">
      <c r="A513" t="str">
        <f>B513&amp;"-"&amp;COUNTIF($B$3:B513,B513)</f>
        <v>236-359</v>
      </c>
      <c r="B513">
        <v>236</v>
      </c>
      <c r="C513" s="18">
        <f>VLOOKUP(A513,'ADM Details FY17'!$A$3:$D$3515,4,FALSE)</f>
        <v>48215</v>
      </c>
      <c r="D513" s="1">
        <f>VLOOKUP(A513,'ADM Details FY17'!$A$3:$E$3515,5,FALSE)</f>
        <v>0.25</v>
      </c>
      <c r="E513" s="1">
        <f>VLOOKUP(A513,'ADM Details FY17'!$A$3:$F$3515,6,FALSE)</f>
        <v>0</v>
      </c>
      <c r="F513" s="1">
        <f>VLOOKUP(A513,'ADM Details FY17'!$A$3:$G$3515,7,FALSE)</f>
        <v>0</v>
      </c>
      <c r="G513" s="1">
        <f>VLOOKUP(A513,'ADM Details FY17'!$A$3:$H$3515,8,FALSE)</f>
        <v>0</v>
      </c>
      <c r="H513" s="1">
        <f>VLOOKUP(A513,'ADM Details FY17'!$A$3:$I$3515,9,FALSE)</f>
        <v>0</v>
      </c>
      <c r="I513" s="1">
        <f>VLOOKUP(A513,'ADM Details FY17'!$A$3:$J$3517,10,FALSE)</f>
        <v>0</v>
      </c>
      <c r="J513" s="1">
        <f>VLOOKUP(A513,'ADM Details FY17'!$A$3:$K$3515,11,FALSE)</f>
        <v>0.25</v>
      </c>
      <c r="K513" s="1">
        <f>VLOOKUP(A513,'ADM Details FY17'!$A$3:$M$3515,13,FALSE)</f>
        <v>0</v>
      </c>
      <c r="L513" s="1">
        <f>VLOOKUP(A513,'ADM Details FY17'!$A$3:$O$3515,15,FALSE)</f>
        <v>0</v>
      </c>
      <c r="M513" s="1">
        <f>VLOOKUP(A513,'ADM Details FY17'!$A$3:$P$3515,16,FALSE)</f>
        <v>0</v>
      </c>
      <c r="N513" s="1">
        <f>VLOOKUP(A513,'ADM Details FY17'!$A$3:$Q$3515,17,FALSE)</f>
        <v>0</v>
      </c>
      <c r="O513" s="1">
        <f>VLOOKUP(A513,'ADM Details FY17'!$A$3:$S$3515,19,FALSE)</f>
        <v>0</v>
      </c>
      <c r="P513" s="1">
        <f>VLOOKUP(A513,'ADM Details FY17'!$A$3:$U$3515,21,FALSE)</f>
        <v>0</v>
      </c>
      <c r="Q513" s="1">
        <f>VLOOKUP(A513,'ADM Details FY17'!$A$3:$V$3515,22,FALSE)</f>
        <v>0</v>
      </c>
      <c r="R513" s="1">
        <f>VLOOKUP(A513,'ADM Details FY17'!$A$3:$W$3515,23,FALSE)</f>
        <v>0</v>
      </c>
      <c r="S513" s="1">
        <f>VLOOKUP(A513,'ADM Details FY17'!$A$3:$X$3515,24,FALSE)</f>
        <v>0</v>
      </c>
      <c r="T513" s="1">
        <f>VLOOKUP(A513,'ADM Details FY17'!$A$3:$Y$3515,25,FALSE)</f>
        <v>0</v>
      </c>
      <c r="U513" s="1">
        <f>VLOOKUP(A513,'ADM Details FY17'!$A$3:$AA$3515,27,FALSE)</f>
        <v>0</v>
      </c>
      <c r="V513" s="1">
        <f>IFERROR(VLOOKUP(C513,'eindex _tget pp '!$A$4:$E$615,5,FALSE),0)</f>
        <v>0</v>
      </c>
      <c r="W513" s="31">
        <f>IFERROR(VLOOKUP(C513,'eindex _tget pp '!$A$4:$F$615,6,FALSE),0)</f>
        <v>2.5614800000000001E-5</v>
      </c>
      <c r="X513" s="4">
        <f>IFERROR(VLOOKUP(B513,'eschools 16'!$A$2:$F$25,6,FALSE),1)</f>
        <v>2</v>
      </c>
      <c r="Y513" s="1">
        <f t="shared" si="35"/>
        <v>0</v>
      </c>
      <c r="Z513" s="1">
        <f t="shared" si="36"/>
        <v>0</v>
      </c>
      <c r="AA513" s="31">
        <f>IFERROR(VLOOKUP(C513,'eindex _tget pp '!$A$4:$G$615,7,FALSE),0)</f>
        <v>0.377465051</v>
      </c>
      <c r="AB513" s="1">
        <f>VLOOKUP(A513,'ADM Details FY17'!$A$3:$AB$3515,28,FALSE)</f>
        <v>0</v>
      </c>
      <c r="AC513" s="1">
        <f t="shared" si="37"/>
        <v>0</v>
      </c>
      <c r="AD513" s="1">
        <f t="shared" si="38"/>
        <v>0.25</v>
      </c>
      <c r="AE513" s="1">
        <f t="shared" si="39"/>
        <v>6.25</v>
      </c>
    </row>
    <row r="514" spans="1:31" x14ac:dyDescent="0.25">
      <c r="A514" t="str">
        <f>B514&amp;"-"&amp;COUNTIF($B$3:B514,B514)</f>
        <v>236-360</v>
      </c>
      <c r="B514">
        <v>236</v>
      </c>
      <c r="C514" s="18">
        <f>VLOOKUP(A514,'ADM Details FY17'!$A$3:$D$3515,4,FALSE)</f>
        <v>44628</v>
      </c>
      <c r="D514" s="1">
        <f>VLOOKUP(A514,'ADM Details FY17'!$A$3:$E$3515,5,FALSE)</f>
        <v>13.81</v>
      </c>
      <c r="E514" s="1">
        <f>VLOOKUP(A514,'ADM Details FY17'!$A$3:$F$3515,6,FALSE)</f>
        <v>0</v>
      </c>
      <c r="F514" s="1">
        <f>VLOOKUP(A514,'ADM Details FY17'!$A$3:$G$3515,7,FALSE)</f>
        <v>0</v>
      </c>
      <c r="G514" s="1">
        <f>VLOOKUP(A514,'ADM Details FY17'!$A$3:$H$3515,8,FALSE)</f>
        <v>0.81</v>
      </c>
      <c r="H514" s="1">
        <f>VLOOKUP(A514,'ADM Details FY17'!$A$3:$I$3515,9,FALSE)</f>
        <v>0</v>
      </c>
      <c r="I514" s="1">
        <f>VLOOKUP(A514,'ADM Details FY17'!$A$3:$J$3517,10,FALSE)</f>
        <v>0</v>
      </c>
      <c r="J514" s="1">
        <f>VLOOKUP(A514,'ADM Details FY17'!$A$3:$K$3515,11,FALSE)</f>
        <v>0</v>
      </c>
      <c r="K514" s="1">
        <f>VLOOKUP(A514,'ADM Details FY17'!$A$3:$M$3515,13,FALSE)</f>
        <v>10.81</v>
      </c>
      <c r="L514" s="1">
        <f>VLOOKUP(A514,'ADM Details FY17'!$A$3:$O$3515,15,FALSE)</f>
        <v>0</v>
      </c>
      <c r="M514" s="1">
        <f>VLOOKUP(A514,'ADM Details FY17'!$A$3:$P$3515,16,FALSE)</f>
        <v>0</v>
      </c>
      <c r="N514" s="1">
        <f>VLOOKUP(A514,'ADM Details FY17'!$A$3:$Q$3515,17,FALSE)</f>
        <v>0</v>
      </c>
      <c r="O514" s="1">
        <f>VLOOKUP(A514,'ADM Details FY17'!$A$3:$S$3515,19,FALSE)</f>
        <v>0</v>
      </c>
      <c r="P514" s="1">
        <f>VLOOKUP(A514,'ADM Details FY17'!$A$3:$U$3515,21,FALSE)</f>
        <v>0</v>
      </c>
      <c r="Q514" s="1">
        <f>VLOOKUP(A514,'ADM Details FY17'!$A$3:$V$3515,22,FALSE)</f>
        <v>0</v>
      </c>
      <c r="R514" s="1">
        <f>VLOOKUP(A514,'ADM Details FY17'!$A$3:$W$3515,23,FALSE)</f>
        <v>0</v>
      </c>
      <c r="S514" s="1">
        <f>VLOOKUP(A514,'ADM Details FY17'!$A$3:$X$3515,24,FALSE)</f>
        <v>0</v>
      </c>
      <c r="T514" s="1">
        <f>VLOOKUP(A514,'ADM Details FY17'!$A$3:$Y$3515,25,FALSE)</f>
        <v>0.2</v>
      </c>
      <c r="U514" s="1">
        <f>VLOOKUP(A514,'ADM Details FY17'!$A$3:$AA$3515,27,FALSE)</f>
        <v>0</v>
      </c>
      <c r="V514" s="1">
        <f>IFERROR(VLOOKUP(C514,'eindex _tget pp '!$A$4:$E$615,5,FALSE),0)</f>
        <v>1995.9066048984539</v>
      </c>
      <c r="W514" s="31">
        <f>IFERROR(VLOOKUP(C514,'eindex _tget pp '!$A$4:$F$615,6,FALSE),0)</f>
        <v>3.7018549199000002</v>
      </c>
      <c r="X514" s="4">
        <f>IFERROR(VLOOKUP(B514,'eschools 16'!$A$2:$F$25,6,FALSE),1)</f>
        <v>2</v>
      </c>
      <c r="Y514" s="1">
        <f t="shared" si="35"/>
        <v>0</v>
      </c>
      <c r="Z514" s="1">
        <f t="shared" si="36"/>
        <v>0</v>
      </c>
      <c r="AA514" s="31">
        <f>IFERROR(VLOOKUP(C514,'eindex _tget pp '!$A$4:$G$615,7,FALSE),0)</f>
        <v>0.86605431399999999</v>
      </c>
      <c r="AB514" s="1">
        <f>VLOOKUP(A514,'ADM Details FY17'!$A$3:$AB$3515,28,FALSE)</f>
        <v>0</v>
      </c>
      <c r="AC514" s="1">
        <f t="shared" si="37"/>
        <v>0</v>
      </c>
      <c r="AD514" s="1">
        <f t="shared" si="38"/>
        <v>13.81</v>
      </c>
      <c r="AE514" s="1">
        <f t="shared" si="39"/>
        <v>345.25</v>
      </c>
    </row>
    <row r="515" spans="1:31" x14ac:dyDescent="0.25">
      <c r="A515" t="str">
        <f>B515&amp;"-"&amp;COUNTIF($B$3:B515,B515)</f>
        <v>236-361</v>
      </c>
      <c r="B515">
        <v>236</v>
      </c>
      <c r="C515" s="18">
        <f>VLOOKUP(A515,'ADM Details FY17'!$A$3:$D$3515,4,FALSE)</f>
        <v>49510</v>
      </c>
      <c r="D515" s="1">
        <f>VLOOKUP(A515,'ADM Details FY17'!$A$3:$E$3515,5,FALSE)</f>
        <v>1.92</v>
      </c>
      <c r="E515" s="1">
        <f>VLOOKUP(A515,'ADM Details FY17'!$A$3:$F$3515,6,FALSE)</f>
        <v>0</v>
      </c>
      <c r="F515" s="1">
        <f>VLOOKUP(A515,'ADM Details FY17'!$A$3:$G$3515,7,FALSE)</f>
        <v>0</v>
      </c>
      <c r="G515" s="1">
        <f>VLOOKUP(A515,'ADM Details FY17'!$A$3:$H$3515,8,FALSE)</f>
        <v>0</v>
      </c>
      <c r="H515" s="1">
        <f>VLOOKUP(A515,'ADM Details FY17'!$A$3:$I$3515,9,FALSE)</f>
        <v>0</v>
      </c>
      <c r="I515" s="1">
        <f>VLOOKUP(A515,'ADM Details FY17'!$A$3:$J$3517,10,FALSE)</f>
        <v>0</v>
      </c>
      <c r="J515" s="1">
        <f>VLOOKUP(A515,'ADM Details FY17'!$A$3:$K$3515,11,FALSE)</f>
        <v>0</v>
      </c>
      <c r="K515" s="1">
        <f>VLOOKUP(A515,'ADM Details FY17'!$A$3:$M$3515,13,FALSE)</f>
        <v>1.92</v>
      </c>
      <c r="L515" s="1">
        <f>VLOOKUP(A515,'ADM Details FY17'!$A$3:$O$3515,15,FALSE)</f>
        <v>0</v>
      </c>
      <c r="M515" s="1">
        <f>VLOOKUP(A515,'ADM Details FY17'!$A$3:$P$3515,16,FALSE)</f>
        <v>0</v>
      </c>
      <c r="N515" s="1">
        <f>VLOOKUP(A515,'ADM Details FY17'!$A$3:$Q$3515,17,FALSE)</f>
        <v>0</v>
      </c>
      <c r="O515" s="1">
        <f>VLOOKUP(A515,'ADM Details FY17'!$A$3:$S$3515,19,FALSE)</f>
        <v>0</v>
      </c>
      <c r="P515" s="1">
        <f>VLOOKUP(A515,'ADM Details FY17'!$A$3:$U$3515,21,FALSE)</f>
        <v>0</v>
      </c>
      <c r="Q515" s="1">
        <f>VLOOKUP(A515,'ADM Details FY17'!$A$3:$V$3515,22,FALSE)</f>
        <v>0</v>
      </c>
      <c r="R515" s="1">
        <f>VLOOKUP(A515,'ADM Details FY17'!$A$3:$W$3515,23,FALSE)</f>
        <v>0</v>
      </c>
      <c r="S515" s="1">
        <f>VLOOKUP(A515,'ADM Details FY17'!$A$3:$X$3515,24,FALSE)</f>
        <v>0</v>
      </c>
      <c r="T515" s="1">
        <f>VLOOKUP(A515,'ADM Details FY17'!$A$3:$Y$3515,25,FALSE)</f>
        <v>0</v>
      </c>
      <c r="U515" s="1">
        <f>VLOOKUP(A515,'ADM Details FY17'!$A$3:$AA$3515,27,FALSE)</f>
        <v>0</v>
      </c>
      <c r="V515" s="1">
        <f>IFERROR(VLOOKUP(C515,'eindex _tget pp '!$A$4:$E$615,5,FALSE),0)</f>
        <v>740.90414707739808</v>
      </c>
      <c r="W515" s="31">
        <f>IFERROR(VLOOKUP(C515,'eindex _tget pp '!$A$4:$F$615,6,FALSE),0)</f>
        <v>1.4337079372999999</v>
      </c>
      <c r="X515" s="4">
        <f>IFERROR(VLOOKUP(B515,'eschools 16'!$A$2:$F$25,6,FALSE),1)</f>
        <v>2</v>
      </c>
      <c r="Y515" s="1">
        <f t="shared" si="35"/>
        <v>0</v>
      </c>
      <c r="Z515" s="1">
        <f t="shared" si="36"/>
        <v>0</v>
      </c>
      <c r="AA515" s="31">
        <f>IFERROR(VLOOKUP(C515,'eindex _tget pp '!$A$4:$G$615,7,FALSE),0)</f>
        <v>0.651831308</v>
      </c>
      <c r="AB515" s="1">
        <f>VLOOKUP(A515,'ADM Details FY17'!$A$3:$AB$3515,28,FALSE)</f>
        <v>0</v>
      </c>
      <c r="AC515" s="1">
        <f t="shared" si="37"/>
        <v>0</v>
      </c>
      <c r="AD515" s="1">
        <f t="shared" si="38"/>
        <v>1.92</v>
      </c>
      <c r="AE515" s="1">
        <f t="shared" si="39"/>
        <v>48</v>
      </c>
    </row>
    <row r="516" spans="1:31" x14ac:dyDescent="0.25">
      <c r="A516" t="str">
        <f>B516&amp;"-"&amp;COUNTIF($B$3:B516,B516)</f>
        <v>236-362</v>
      </c>
      <c r="B516">
        <v>236</v>
      </c>
      <c r="C516" s="18">
        <f>VLOOKUP(A516,'ADM Details FY17'!$A$3:$D$3515,4,FALSE)</f>
        <v>49395</v>
      </c>
      <c r="D516" s="1">
        <f>VLOOKUP(A516,'ADM Details FY17'!$A$3:$E$3515,5,FALSE)</f>
        <v>6.95</v>
      </c>
      <c r="E516" s="1">
        <f>VLOOKUP(A516,'ADM Details FY17'!$A$3:$F$3515,6,FALSE)</f>
        <v>0</v>
      </c>
      <c r="F516" s="1">
        <f>VLOOKUP(A516,'ADM Details FY17'!$A$3:$G$3515,7,FALSE)</f>
        <v>1</v>
      </c>
      <c r="G516" s="1">
        <f>VLOOKUP(A516,'ADM Details FY17'!$A$3:$H$3515,8,FALSE)</f>
        <v>0</v>
      </c>
      <c r="H516" s="1">
        <f>VLOOKUP(A516,'ADM Details FY17'!$A$3:$I$3515,9,FALSE)</f>
        <v>0</v>
      </c>
      <c r="I516" s="1">
        <f>VLOOKUP(A516,'ADM Details FY17'!$A$3:$J$3517,10,FALSE)</f>
        <v>0</v>
      </c>
      <c r="J516" s="1">
        <f>VLOOKUP(A516,'ADM Details FY17'!$A$3:$K$3515,11,FALSE)</f>
        <v>0</v>
      </c>
      <c r="K516" s="1">
        <f>VLOOKUP(A516,'ADM Details FY17'!$A$3:$M$3515,13,FALSE)</f>
        <v>2</v>
      </c>
      <c r="L516" s="1">
        <f>VLOOKUP(A516,'ADM Details FY17'!$A$3:$O$3515,15,FALSE)</f>
        <v>0</v>
      </c>
      <c r="M516" s="1">
        <f>VLOOKUP(A516,'ADM Details FY17'!$A$3:$P$3515,16,FALSE)</f>
        <v>0</v>
      </c>
      <c r="N516" s="1">
        <f>VLOOKUP(A516,'ADM Details FY17'!$A$3:$Q$3515,17,FALSE)</f>
        <v>0</v>
      </c>
      <c r="O516" s="1">
        <f>VLOOKUP(A516,'ADM Details FY17'!$A$3:$S$3515,19,FALSE)</f>
        <v>0</v>
      </c>
      <c r="P516" s="1">
        <f>VLOOKUP(A516,'ADM Details FY17'!$A$3:$U$3515,21,FALSE)</f>
        <v>7.0000000000000007E-2</v>
      </c>
      <c r="Q516" s="1">
        <f>VLOOKUP(A516,'ADM Details FY17'!$A$3:$V$3515,22,FALSE)</f>
        <v>0</v>
      </c>
      <c r="R516" s="1">
        <f>VLOOKUP(A516,'ADM Details FY17'!$A$3:$W$3515,23,FALSE)</f>
        <v>0</v>
      </c>
      <c r="S516" s="1">
        <f>VLOOKUP(A516,'ADM Details FY17'!$A$3:$X$3515,24,FALSE)</f>
        <v>0</v>
      </c>
      <c r="T516" s="1">
        <f>VLOOKUP(A516,'ADM Details FY17'!$A$3:$Y$3515,25,FALSE)</f>
        <v>0.14000000000000001</v>
      </c>
      <c r="U516" s="1">
        <f>VLOOKUP(A516,'ADM Details FY17'!$A$3:$AA$3515,27,FALSE)</f>
        <v>0</v>
      </c>
      <c r="V516" s="1">
        <f>IFERROR(VLOOKUP(C516,'eindex _tget pp '!$A$4:$E$615,5,FALSE),0)</f>
        <v>288.60255548083393</v>
      </c>
      <c r="W516" s="31">
        <f>IFERROR(VLOOKUP(C516,'eindex _tget pp '!$A$4:$F$615,6,FALSE),0)</f>
        <v>0.24271120469999999</v>
      </c>
      <c r="X516" s="4">
        <f>IFERROR(VLOOKUP(B516,'eschools 16'!$A$2:$F$25,6,FALSE),1)</f>
        <v>2</v>
      </c>
      <c r="Y516" s="1">
        <f t="shared" ref="Y516:Y579" si="40">ROUND(IF(X516=2,0,(AD516*0.25*V516)),2)</f>
        <v>0</v>
      </c>
      <c r="Z516" s="1">
        <f t="shared" ref="Z516:Z579" si="41">ROUND(IF(X516=2,0,(K516*272*W516)),2)</f>
        <v>0</v>
      </c>
      <c r="AA516" s="31">
        <f>IFERROR(VLOOKUP(C516,'eindex _tget pp '!$A$4:$G$615,7,FALSE),0)</f>
        <v>0.42263481800000002</v>
      </c>
      <c r="AB516" s="1">
        <f>VLOOKUP(A516,'ADM Details FY17'!$A$3:$AB$3515,28,FALSE)</f>
        <v>0</v>
      </c>
      <c r="AC516" s="1">
        <f t="shared" ref="AC516:AC579" si="42">ROUND((AA516*AB516*923.6758),2)</f>
        <v>0</v>
      </c>
      <c r="AD516" s="1">
        <f t="shared" ref="AD516:AD579" si="43">D516+(U516*0.2)</f>
        <v>6.95</v>
      </c>
      <c r="AE516" s="1">
        <f t="shared" ref="AE516:AE579" si="44">IF(X516=2,(AD516*25),(AD516*150))</f>
        <v>173.75</v>
      </c>
    </row>
    <row r="517" spans="1:31" x14ac:dyDescent="0.25">
      <c r="A517" t="str">
        <f>B517&amp;"-"&amp;COUNTIF($B$3:B517,B517)</f>
        <v>236-363</v>
      </c>
      <c r="B517">
        <v>236</v>
      </c>
      <c r="C517" s="18">
        <f>VLOOKUP(A517,'ADM Details FY17'!$A$3:$D$3515,4,FALSE)</f>
        <v>44636</v>
      </c>
      <c r="D517" s="1">
        <f>VLOOKUP(A517,'ADM Details FY17'!$A$3:$E$3515,5,FALSE)</f>
        <v>35.909999999999997</v>
      </c>
      <c r="E517" s="1">
        <f>VLOOKUP(A517,'ADM Details FY17'!$A$3:$F$3515,6,FALSE)</f>
        <v>0</v>
      </c>
      <c r="F517" s="1">
        <f>VLOOKUP(A517,'ADM Details FY17'!$A$3:$G$3515,7,FALSE)</f>
        <v>3.41</v>
      </c>
      <c r="G517" s="1">
        <f>VLOOKUP(A517,'ADM Details FY17'!$A$3:$H$3515,8,FALSE)</f>
        <v>0</v>
      </c>
      <c r="H517" s="1">
        <f>VLOOKUP(A517,'ADM Details FY17'!$A$3:$I$3515,9,FALSE)</f>
        <v>0</v>
      </c>
      <c r="I517" s="1">
        <f>VLOOKUP(A517,'ADM Details FY17'!$A$3:$J$3517,10,FALSE)</f>
        <v>0</v>
      </c>
      <c r="J517" s="1">
        <f>VLOOKUP(A517,'ADM Details FY17'!$A$3:$K$3515,11,FALSE)</f>
        <v>0</v>
      </c>
      <c r="K517" s="1">
        <f>VLOOKUP(A517,'ADM Details FY17'!$A$3:$M$3515,13,FALSE)</f>
        <v>16.309999999999999</v>
      </c>
      <c r="L517" s="1">
        <f>VLOOKUP(A517,'ADM Details FY17'!$A$3:$O$3515,15,FALSE)</f>
        <v>0</v>
      </c>
      <c r="M517" s="1">
        <f>VLOOKUP(A517,'ADM Details FY17'!$A$3:$P$3515,16,FALSE)</f>
        <v>3</v>
      </c>
      <c r="N517" s="1">
        <f>VLOOKUP(A517,'ADM Details FY17'!$A$3:$Q$3515,17,FALSE)</f>
        <v>0</v>
      </c>
      <c r="O517" s="1">
        <f>VLOOKUP(A517,'ADM Details FY17'!$A$3:$S$3515,19,FALSE)</f>
        <v>0</v>
      </c>
      <c r="P517" s="1">
        <f>VLOOKUP(A517,'ADM Details FY17'!$A$3:$U$3515,21,FALSE)</f>
        <v>0.1</v>
      </c>
      <c r="Q517" s="1">
        <f>VLOOKUP(A517,'ADM Details FY17'!$A$3:$V$3515,22,FALSE)</f>
        <v>0</v>
      </c>
      <c r="R517" s="1">
        <f>VLOOKUP(A517,'ADM Details FY17'!$A$3:$W$3515,23,FALSE)</f>
        <v>0</v>
      </c>
      <c r="S517" s="1">
        <f>VLOOKUP(A517,'ADM Details FY17'!$A$3:$X$3515,24,FALSE)</f>
        <v>0</v>
      </c>
      <c r="T517" s="1">
        <f>VLOOKUP(A517,'ADM Details FY17'!$A$3:$Y$3515,25,FALSE)</f>
        <v>0.89</v>
      </c>
      <c r="U517" s="1">
        <f>VLOOKUP(A517,'ADM Details FY17'!$A$3:$AA$3515,27,FALSE)</f>
        <v>0</v>
      </c>
      <c r="V517" s="1">
        <f>IFERROR(VLOOKUP(C517,'eindex _tget pp '!$A$4:$E$615,5,FALSE),0)</f>
        <v>43.906157988799308</v>
      </c>
      <c r="W517" s="31">
        <f>IFERROR(VLOOKUP(C517,'eindex _tget pp '!$A$4:$F$615,6,FALSE),0)</f>
        <v>1.1094406107999999</v>
      </c>
      <c r="X517" s="4">
        <f>IFERROR(VLOOKUP(B517,'eschools 16'!$A$2:$F$25,6,FALSE),1)</f>
        <v>2</v>
      </c>
      <c r="Y517" s="1">
        <f t="shared" si="40"/>
        <v>0</v>
      </c>
      <c r="Z517" s="1">
        <f t="shared" si="41"/>
        <v>0</v>
      </c>
      <c r="AA517" s="31">
        <f>IFERROR(VLOOKUP(C517,'eindex _tget pp '!$A$4:$G$615,7,FALSE),0)</f>
        <v>0.37422767899999998</v>
      </c>
      <c r="AB517" s="1">
        <f>VLOOKUP(A517,'ADM Details FY17'!$A$3:$AB$3515,28,FALSE)</f>
        <v>0</v>
      </c>
      <c r="AC517" s="1">
        <f t="shared" si="42"/>
        <v>0</v>
      </c>
      <c r="AD517" s="1">
        <f t="shared" si="43"/>
        <v>35.909999999999997</v>
      </c>
      <c r="AE517" s="1">
        <f t="shared" si="44"/>
        <v>897.74999999999989</v>
      </c>
    </row>
    <row r="518" spans="1:31" x14ac:dyDescent="0.25">
      <c r="A518" t="str">
        <f>B518&amp;"-"&amp;COUNTIF($B$3:B518,B518)</f>
        <v>236-364</v>
      </c>
      <c r="B518">
        <v>236</v>
      </c>
      <c r="C518" s="18">
        <f>VLOOKUP(A518,'ADM Details FY17'!$A$3:$D$3515,4,FALSE)</f>
        <v>45575</v>
      </c>
      <c r="D518" s="1">
        <f>VLOOKUP(A518,'ADM Details FY17'!$A$3:$E$3515,5,FALSE)</f>
        <v>3.68</v>
      </c>
      <c r="E518" s="1">
        <f>VLOOKUP(A518,'ADM Details FY17'!$A$3:$F$3515,6,FALSE)</f>
        <v>0</v>
      </c>
      <c r="F518" s="1">
        <f>VLOOKUP(A518,'ADM Details FY17'!$A$3:$G$3515,7,FALSE)</f>
        <v>1</v>
      </c>
      <c r="G518" s="1">
        <f>VLOOKUP(A518,'ADM Details FY17'!$A$3:$H$3515,8,FALSE)</f>
        <v>0</v>
      </c>
      <c r="H518" s="1">
        <f>VLOOKUP(A518,'ADM Details FY17'!$A$3:$I$3515,9,FALSE)</f>
        <v>0</v>
      </c>
      <c r="I518" s="1">
        <f>VLOOKUP(A518,'ADM Details FY17'!$A$3:$J$3517,10,FALSE)</f>
        <v>0</v>
      </c>
      <c r="J518" s="1">
        <f>VLOOKUP(A518,'ADM Details FY17'!$A$3:$K$3515,11,FALSE)</f>
        <v>0</v>
      </c>
      <c r="K518" s="1">
        <f>VLOOKUP(A518,'ADM Details FY17'!$A$3:$M$3515,13,FALSE)</f>
        <v>1.21</v>
      </c>
      <c r="L518" s="1">
        <f>VLOOKUP(A518,'ADM Details FY17'!$A$3:$O$3515,15,FALSE)</f>
        <v>0</v>
      </c>
      <c r="M518" s="1">
        <f>VLOOKUP(A518,'ADM Details FY17'!$A$3:$P$3515,16,FALSE)</f>
        <v>0</v>
      </c>
      <c r="N518" s="1">
        <f>VLOOKUP(A518,'ADM Details FY17'!$A$3:$Q$3515,17,FALSE)</f>
        <v>0</v>
      </c>
      <c r="O518" s="1">
        <f>VLOOKUP(A518,'ADM Details FY17'!$A$3:$S$3515,19,FALSE)</f>
        <v>0</v>
      </c>
      <c r="P518" s="1">
        <f>VLOOKUP(A518,'ADM Details FY17'!$A$3:$U$3515,21,FALSE)</f>
        <v>0</v>
      </c>
      <c r="Q518" s="1">
        <f>VLOOKUP(A518,'ADM Details FY17'!$A$3:$V$3515,22,FALSE)</f>
        <v>0</v>
      </c>
      <c r="R518" s="1">
        <f>VLOOKUP(A518,'ADM Details FY17'!$A$3:$W$3515,23,FALSE)</f>
        <v>0</v>
      </c>
      <c r="S518" s="1">
        <f>VLOOKUP(A518,'ADM Details FY17'!$A$3:$X$3515,24,FALSE)</f>
        <v>0</v>
      </c>
      <c r="T518" s="1">
        <f>VLOOKUP(A518,'ADM Details FY17'!$A$3:$Y$3515,25,FALSE)</f>
        <v>0</v>
      </c>
      <c r="U518" s="1">
        <f>VLOOKUP(A518,'ADM Details FY17'!$A$3:$AA$3515,27,FALSE)</f>
        <v>0</v>
      </c>
      <c r="V518" s="1">
        <f>IFERROR(VLOOKUP(C518,'eindex _tget pp '!$A$4:$E$615,5,FALSE),0)</f>
        <v>586.10016697770357</v>
      </c>
      <c r="W518" s="31">
        <f>IFERROR(VLOOKUP(C518,'eindex _tget pp '!$A$4:$F$615,6,FALSE),0)</f>
        <v>1.0612961505</v>
      </c>
      <c r="X518" s="4">
        <f>IFERROR(VLOOKUP(B518,'eschools 16'!$A$2:$F$25,6,FALSE),1)</f>
        <v>2</v>
      </c>
      <c r="Y518" s="1">
        <f t="shared" si="40"/>
        <v>0</v>
      </c>
      <c r="Z518" s="1">
        <f t="shared" si="41"/>
        <v>0</v>
      </c>
      <c r="AA518" s="31">
        <f>IFERROR(VLOOKUP(C518,'eindex _tget pp '!$A$4:$G$615,7,FALSE),0)</f>
        <v>0.54080969700000003</v>
      </c>
      <c r="AB518" s="1">
        <f>VLOOKUP(A518,'ADM Details FY17'!$A$3:$AB$3515,28,FALSE)</f>
        <v>0</v>
      </c>
      <c r="AC518" s="1">
        <f t="shared" si="42"/>
        <v>0</v>
      </c>
      <c r="AD518" s="1">
        <f t="shared" si="43"/>
        <v>3.68</v>
      </c>
      <c r="AE518" s="1">
        <f t="shared" si="44"/>
        <v>92</v>
      </c>
    </row>
    <row r="519" spans="1:31" x14ac:dyDescent="0.25">
      <c r="A519" t="str">
        <f>B519&amp;"-"&amp;COUNTIF($B$3:B519,B519)</f>
        <v>236-365</v>
      </c>
      <c r="B519">
        <v>236</v>
      </c>
      <c r="C519" s="18">
        <f>VLOOKUP(A519,'ADM Details FY17'!$A$3:$D$3515,4,FALSE)</f>
        <v>46813</v>
      </c>
      <c r="D519" s="1">
        <f>VLOOKUP(A519,'ADM Details FY17'!$A$3:$E$3515,5,FALSE)</f>
        <v>1</v>
      </c>
      <c r="E519" s="1">
        <f>VLOOKUP(A519,'ADM Details FY17'!$A$3:$F$3515,6,FALSE)</f>
        <v>0</v>
      </c>
      <c r="F519" s="1">
        <f>VLOOKUP(A519,'ADM Details FY17'!$A$3:$G$3515,7,FALSE)</f>
        <v>1</v>
      </c>
      <c r="G519" s="1">
        <f>VLOOKUP(A519,'ADM Details FY17'!$A$3:$H$3515,8,FALSE)</f>
        <v>0</v>
      </c>
      <c r="H519" s="1">
        <f>VLOOKUP(A519,'ADM Details FY17'!$A$3:$I$3515,9,FALSE)</f>
        <v>0</v>
      </c>
      <c r="I519" s="1">
        <f>VLOOKUP(A519,'ADM Details FY17'!$A$3:$J$3517,10,FALSE)</f>
        <v>0</v>
      </c>
      <c r="J519" s="1">
        <f>VLOOKUP(A519,'ADM Details FY17'!$A$3:$K$3515,11,FALSE)</f>
        <v>0</v>
      </c>
      <c r="K519" s="1">
        <f>VLOOKUP(A519,'ADM Details FY17'!$A$3:$M$3515,13,FALSE)</f>
        <v>0</v>
      </c>
      <c r="L519" s="1">
        <f>VLOOKUP(A519,'ADM Details FY17'!$A$3:$O$3515,15,FALSE)</f>
        <v>0</v>
      </c>
      <c r="M519" s="1">
        <f>VLOOKUP(A519,'ADM Details FY17'!$A$3:$P$3515,16,FALSE)</f>
        <v>0</v>
      </c>
      <c r="N519" s="1">
        <f>VLOOKUP(A519,'ADM Details FY17'!$A$3:$Q$3515,17,FALSE)</f>
        <v>0</v>
      </c>
      <c r="O519" s="1">
        <f>VLOOKUP(A519,'ADM Details FY17'!$A$3:$S$3515,19,FALSE)</f>
        <v>0</v>
      </c>
      <c r="P519" s="1">
        <f>VLOOKUP(A519,'ADM Details FY17'!$A$3:$U$3515,21,FALSE)</f>
        <v>0</v>
      </c>
      <c r="Q519" s="1">
        <f>VLOOKUP(A519,'ADM Details FY17'!$A$3:$V$3515,22,FALSE)</f>
        <v>0</v>
      </c>
      <c r="R519" s="1">
        <f>VLOOKUP(A519,'ADM Details FY17'!$A$3:$W$3515,23,FALSE)</f>
        <v>0</v>
      </c>
      <c r="S519" s="1">
        <f>VLOOKUP(A519,'ADM Details FY17'!$A$3:$X$3515,24,FALSE)</f>
        <v>0</v>
      </c>
      <c r="T519" s="1">
        <f>VLOOKUP(A519,'ADM Details FY17'!$A$3:$Y$3515,25,FALSE)</f>
        <v>0</v>
      </c>
      <c r="U519" s="1">
        <f>VLOOKUP(A519,'ADM Details FY17'!$A$3:$AA$3515,27,FALSE)</f>
        <v>0</v>
      </c>
      <c r="V519" s="1">
        <f>IFERROR(VLOOKUP(C519,'eindex _tget pp '!$A$4:$E$615,5,FALSE),0)</f>
        <v>0</v>
      </c>
      <c r="W519" s="31">
        <f>IFERROR(VLOOKUP(C519,'eindex _tget pp '!$A$4:$F$615,6,FALSE),0)</f>
        <v>0.3417674812</v>
      </c>
      <c r="X519" s="4">
        <f>IFERROR(VLOOKUP(B519,'eschools 16'!$A$2:$F$25,6,FALSE),1)</f>
        <v>2</v>
      </c>
      <c r="Y519" s="1">
        <f t="shared" si="40"/>
        <v>0</v>
      </c>
      <c r="Z519" s="1">
        <f t="shared" si="41"/>
        <v>0</v>
      </c>
      <c r="AA519" s="31">
        <f>IFERROR(VLOOKUP(C519,'eindex _tget pp '!$A$4:$G$615,7,FALSE),0)</f>
        <v>0.232887647</v>
      </c>
      <c r="AB519" s="1">
        <f>VLOOKUP(A519,'ADM Details FY17'!$A$3:$AB$3515,28,FALSE)</f>
        <v>0</v>
      </c>
      <c r="AC519" s="1">
        <f t="shared" si="42"/>
        <v>0</v>
      </c>
      <c r="AD519" s="1">
        <f t="shared" si="43"/>
        <v>1</v>
      </c>
      <c r="AE519" s="1">
        <f t="shared" si="44"/>
        <v>25</v>
      </c>
    </row>
    <row r="520" spans="1:31" x14ac:dyDescent="0.25">
      <c r="A520" t="str">
        <f>B520&amp;"-"&amp;COUNTIF($B$3:B520,B520)</f>
        <v>236-366</v>
      </c>
      <c r="B520">
        <v>236</v>
      </c>
      <c r="C520" s="18">
        <f>VLOOKUP(A520,'ADM Details FY17'!$A$3:$D$3515,4,FALSE)</f>
        <v>47902</v>
      </c>
      <c r="D520" s="1">
        <f>VLOOKUP(A520,'ADM Details FY17'!$A$3:$E$3515,5,FALSE)</f>
        <v>0.22</v>
      </c>
      <c r="E520" s="1">
        <f>VLOOKUP(A520,'ADM Details FY17'!$A$3:$F$3515,6,FALSE)</f>
        <v>0</v>
      </c>
      <c r="F520" s="1">
        <f>VLOOKUP(A520,'ADM Details FY17'!$A$3:$G$3515,7,FALSE)</f>
        <v>0</v>
      </c>
      <c r="G520" s="1">
        <f>VLOOKUP(A520,'ADM Details FY17'!$A$3:$H$3515,8,FALSE)</f>
        <v>0</v>
      </c>
      <c r="H520" s="1">
        <f>VLOOKUP(A520,'ADM Details FY17'!$A$3:$I$3515,9,FALSE)</f>
        <v>0</v>
      </c>
      <c r="I520" s="1">
        <f>VLOOKUP(A520,'ADM Details FY17'!$A$3:$J$3517,10,FALSE)</f>
        <v>0</v>
      </c>
      <c r="J520" s="1">
        <f>VLOOKUP(A520,'ADM Details FY17'!$A$3:$K$3515,11,FALSE)</f>
        <v>0</v>
      </c>
      <c r="K520" s="1">
        <f>VLOOKUP(A520,'ADM Details FY17'!$A$3:$M$3515,13,FALSE)</f>
        <v>0.22</v>
      </c>
      <c r="L520" s="1">
        <f>VLOOKUP(A520,'ADM Details FY17'!$A$3:$O$3515,15,FALSE)</f>
        <v>0</v>
      </c>
      <c r="M520" s="1">
        <f>VLOOKUP(A520,'ADM Details FY17'!$A$3:$P$3515,16,FALSE)</f>
        <v>0</v>
      </c>
      <c r="N520" s="1">
        <f>VLOOKUP(A520,'ADM Details FY17'!$A$3:$Q$3515,17,FALSE)</f>
        <v>0</v>
      </c>
      <c r="O520" s="1">
        <f>VLOOKUP(A520,'ADM Details FY17'!$A$3:$S$3515,19,FALSE)</f>
        <v>0</v>
      </c>
      <c r="P520" s="1">
        <f>VLOOKUP(A520,'ADM Details FY17'!$A$3:$U$3515,21,FALSE)</f>
        <v>0</v>
      </c>
      <c r="Q520" s="1">
        <f>VLOOKUP(A520,'ADM Details FY17'!$A$3:$V$3515,22,FALSE)</f>
        <v>0</v>
      </c>
      <c r="R520" s="1">
        <f>VLOOKUP(A520,'ADM Details FY17'!$A$3:$W$3515,23,FALSE)</f>
        <v>0</v>
      </c>
      <c r="S520" s="1">
        <f>VLOOKUP(A520,'ADM Details FY17'!$A$3:$X$3515,24,FALSE)</f>
        <v>0</v>
      </c>
      <c r="T520" s="1">
        <f>VLOOKUP(A520,'ADM Details FY17'!$A$3:$Y$3515,25,FALSE)</f>
        <v>0</v>
      </c>
      <c r="U520" s="1">
        <f>VLOOKUP(A520,'ADM Details FY17'!$A$3:$AA$3515,27,FALSE)</f>
        <v>0</v>
      </c>
      <c r="V520" s="1">
        <f>IFERROR(VLOOKUP(C520,'eindex _tget pp '!$A$4:$E$615,5,FALSE),0)</f>
        <v>40.245439777210485</v>
      </c>
      <c r="W520" s="31">
        <f>IFERROR(VLOOKUP(C520,'eindex _tget pp '!$A$4:$F$615,6,FALSE),0)</f>
        <v>0.30528559049999998</v>
      </c>
      <c r="X520" s="4">
        <f>IFERROR(VLOOKUP(B520,'eschools 16'!$A$2:$F$25,6,FALSE),1)</f>
        <v>2</v>
      </c>
      <c r="Y520" s="1">
        <f t="shared" si="40"/>
        <v>0</v>
      </c>
      <c r="Z520" s="1">
        <f t="shared" si="41"/>
        <v>0</v>
      </c>
      <c r="AA520" s="31">
        <f>IFERROR(VLOOKUP(C520,'eindex _tget pp '!$A$4:$G$615,7,FALSE),0)</f>
        <v>0.24787015600000001</v>
      </c>
      <c r="AB520" s="1">
        <f>VLOOKUP(A520,'ADM Details FY17'!$A$3:$AB$3515,28,FALSE)</f>
        <v>0</v>
      </c>
      <c r="AC520" s="1">
        <f t="shared" si="42"/>
        <v>0</v>
      </c>
      <c r="AD520" s="1">
        <f t="shared" si="43"/>
        <v>0.22</v>
      </c>
      <c r="AE520" s="1">
        <f t="shared" si="44"/>
        <v>5.5</v>
      </c>
    </row>
    <row r="521" spans="1:31" x14ac:dyDescent="0.25">
      <c r="A521" t="str">
        <f>B521&amp;"-"&amp;COUNTIF($B$3:B521,B521)</f>
        <v>236-367</v>
      </c>
      <c r="B521">
        <v>236</v>
      </c>
      <c r="C521" s="18">
        <f>VLOOKUP(A521,'ADM Details FY17'!$A$3:$D$3515,4,FALSE)</f>
        <v>45781</v>
      </c>
      <c r="D521" s="1">
        <f>VLOOKUP(A521,'ADM Details FY17'!$A$3:$E$3515,5,FALSE)</f>
        <v>1.59</v>
      </c>
      <c r="E521" s="1">
        <f>VLOOKUP(A521,'ADM Details FY17'!$A$3:$F$3515,6,FALSE)</f>
        <v>0</v>
      </c>
      <c r="F521" s="1">
        <f>VLOOKUP(A521,'ADM Details FY17'!$A$3:$G$3515,7,FALSE)</f>
        <v>0</v>
      </c>
      <c r="G521" s="1">
        <f>VLOOKUP(A521,'ADM Details FY17'!$A$3:$H$3515,8,FALSE)</f>
        <v>0</v>
      </c>
      <c r="H521" s="1">
        <f>VLOOKUP(A521,'ADM Details FY17'!$A$3:$I$3515,9,FALSE)</f>
        <v>0</v>
      </c>
      <c r="I521" s="1">
        <f>VLOOKUP(A521,'ADM Details FY17'!$A$3:$J$3517,10,FALSE)</f>
        <v>0</v>
      </c>
      <c r="J521" s="1">
        <f>VLOOKUP(A521,'ADM Details FY17'!$A$3:$K$3515,11,FALSE)</f>
        <v>0</v>
      </c>
      <c r="K521" s="1">
        <f>VLOOKUP(A521,'ADM Details FY17'!$A$3:$M$3515,13,FALSE)</f>
        <v>1.59</v>
      </c>
      <c r="L521" s="1">
        <f>VLOOKUP(A521,'ADM Details FY17'!$A$3:$O$3515,15,FALSE)</f>
        <v>0</v>
      </c>
      <c r="M521" s="1">
        <f>VLOOKUP(A521,'ADM Details FY17'!$A$3:$P$3515,16,FALSE)</f>
        <v>0</v>
      </c>
      <c r="N521" s="1">
        <f>VLOOKUP(A521,'ADM Details FY17'!$A$3:$Q$3515,17,FALSE)</f>
        <v>0</v>
      </c>
      <c r="O521" s="1">
        <f>VLOOKUP(A521,'ADM Details FY17'!$A$3:$S$3515,19,FALSE)</f>
        <v>0</v>
      </c>
      <c r="P521" s="1">
        <f>VLOOKUP(A521,'ADM Details FY17'!$A$3:$U$3515,21,FALSE)</f>
        <v>0</v>
      </c>
      <c r="Q521" s="1">
        <f>VLOOKUP(A521,'ADM Details FY17'!$A$3:$V$3515,22,FALSE)</f>
        <v>0</v>
      </c>
      <c r="R521" s="1">
        <f>VLOOKUP(A521,'ADM Details FY17'!$A$3:$W$3515,23,FALSE)</f>
        <v>0</v>
      </c>
      <c r="S521" s="1">
        <f>VLOOKUP(A521,'ADM Details FY17'!$A$3:$X$3515,24,FALSE)</f>
        <v>0</v>
      </c>
      <c r="T521" s="1">
        <f>VLOOKUP(A521,'ADM Details FY17'!$A$3:$Y$3515,25,FALSE)</f>
        <v>0</v>
      </c>
      <c r="U521" s="1">
        <f>VLOOKUP(A521,'ADM Details FY17'!$A$3:$AA$3515,27,FALSE)</f>
        <v>0</v>
      </c>
      <c r="V521" s="1">
        <f>IFERROR(VLOOKUP(C521,'eindex _tget pp '!$A$4:$E$615,5,FALSE),0)</f>
        <v>141.31699636657248</v>
      </c>
      <c r="W521" s="31">
        <f>IFERROR(VLOOKUP(C521,'eindex _tget pp '!$A$4:$F$615,6,FALSE),0)</f>
        <v>1.8088963119999999</v>
      </c>
      <c r="X521" s="4">
        <f>IFERROR(VLOOKUP(B521,'eschools 16'!$A$2:$F$25,6,FALSE),1)</f>
        <v>2</v>
      </c>
      <c r="Y521" s="1">
        <f t="shared" si="40"/>
        <v>0</v>
      </c>
      <c r="Z521" s="1">
        <f t="shared" si="41"/>
        <v>0</v>
      </c>
      <c r="AA521" s="31">
        <f>IFERROR(VLOOKUP(C521,'eindex _tget pp '!$A$4:$G$615,7,FALSE),0)</f>
        <v>0.36927820700000002</v>
      </c>
      <c r="AB521" s="1">
        <f>VLOOKUP(A521,'ADM Details FY17'!$A$3:$AB$3515,28,FALSE)</f>
        <v>0</v>
      </c>
      <c r="AC521" s="1">
        <f t="shared" si="42"/>
        <v>0</v>
      </c>
      <c r="AD521" s="1">
        <f t="shared" si="43"/>
        <v>1.59</v>
      </c>
      <c r="AE521" s="1">
        <f t="shared" si="44"/>
        <v>39.75</v>
      </c>
    </row>
    <row r="522" spans="1:31" x14ac:dyDescent="0.25">
      <c r="A522" t="str">
        <f>B522&amp;"-"&amp;COUNTIF($B$3:B522,B522)</f>
        <v>236-368</v>
      </c>
      <c r="B522">
        <v>236</v>
      </c>
      <c r="C522" s="18">
        <f>VLOOKUP(A522,'ADM Details FY17'!$A$3:$D$3515,4,FALSE)</f>
        <v>49924</v>
      </c>
      <c r="D522" s="1">
        <f>VLOOKUP(A522,'ADM Details FY17'!$A$3:$E$3515,5,FALSE)</f>
        <v>4.33</v>
      </c>
      <c r="E522" s="1">
        <f>VLOOKUP(A522,'ADM Details FY17'!$A$3:$F$3515,6,FALSE)</f>
        <v>0</v>
      </c>
      <c r="F522" s="1">
        <f>VLOOKUP(A522,'ADM Details FY17'!$A$3:$G$3515,7,FALSE)</f>
        <v>1.43</v>
      </c>
      <c r="G522" s="1">
        <f>VLOOKUP(A522,'ADM Details FY17'!$A$3:$H$3515,8,FALSE)</f>
        <v>0</v>
      </c>
      <c r="H522" s="1">
        <f>VLOOKUP(A522,'ADM Details FY17'!$A$3:$I$3515,9,FALSE)</f>
        <v>0</v>
      </c>
      <c r="I522" s="1">
        <f>VLOOKUP(A522,'ADM Details FY17'!$A$3:$J$3517,10,FALSE)</f>
        <v>0</v>
      </c>
      <c r="J522" s="1">
        <f>VLOOKUP(A522,'ADM Details FY17'!$A$3:$K$3515,11,FALSE)</f>
        <v>0</v>
      </c>
      <c r="K522" s="1">
        <f>VLOOKUP(A522,'ADM Details FY17'!$A$3:$M$3515,13,FALSE)</f>
        <v>0.24</v>
      </c>
      <c r="L522" s="1">
        <f>VLOOKUP(A522,'ADM Details FY17'!$A$3:$O$3515,15,FALSE)</f>
        <v>0</v>
      </c>
      <c r="M522" s="1">
        <f>VLOOKUP(A522,'ADM Details FY17'!$A$3:$P$3515,16,FALSE)</f>
        <v>0</v>
      </c>
      <c r="N522" s="1">
        <f>VLOOKUP(A522,'ADM Details FY17'!$A$3:$Q$3515,17,FALSE)</f>
        <v>0</v>
      </c>
      <c r="O522" s="1">
        <f>VLOOKUP(A522,'ADM Details FY17'!$A$3:$S$3515,19,FALSE)</f>
        <v>0</v>
      </c>
      <c r="P522" s="1">
        <f>VLOOKUP(A522,'ADM Details FY17'!$A$3:$U$3515,21,FALSE)</f>
        <v>0</v>
      </c>
      <c r="Q522" s="1">
        <f>VLOOKUP(A522,'ADM Details FY17'!$A$3:$V$3515,22,FALSE)</f>
        <v>0</v>
      </c>
      <c r="R522" s="1">
        <f>VLOOKUP(A522,'ADM Details FY17'!$A$3:$W$3515,23,FALSE)</f>
        <v>0</v>
      </c>
      <c r="S522" s="1">
        <f>VLOOKUP(A522,'ADM Details FY17'!$A$3:$X$3515,24,FALSE)</f>
        <v>0</v>
      </c>
      <c r="T522" s="1">
        <f>VLOOKUP(A522,'ADM Details FY17'!$A$3:$Y$3515,25,FALSE)</f>
        <v>0</v>
      </c>
      <c r="U522" s="1">
        <f>VLOOKUP(A522,'ADM Details FY17'!$A$3:$AA$3515,27,FALSE)</f>
        <v>0</v>
      </c>
      <c r="V522" s="1">
        <f>IFERROR(VLOOKUP(C522,'eindex _tget pp '!$A$4:$E$615,5,FALSE),0)</f>
        <v>406.33951631053634</v>
      </c>
      <c r="W522" s="31">
        <f>IFERROR(VLOOKUP(C522,'eindex _tget pp '!$A$4:$F$615,6,FALSE),0)</f>
        <v>0.63215170399999998</v>
      </c>
      <c r="X522" s="4">
        <f>IFERROR(VLOOKUP(B522,'eschools 16'!$A$2:$F$25,6,FALSE),1)</f>
        <v>2</v>
      </c>
      <c r="Y522" s="1">
        <f t="shared" si="40"/>
        <v>0</v>
      </c>
      <c r="Z522" s="1">
        <f t="shared" si="41"/>
        <v>0</v>
      </c>
      <c r="AA522" s="31">
        <f>IFERROR(VLOOKUP(C522,'eindex _tget pp '!$A$4:$G$615,7,FALSE),0)</f>
        <v>0.50774609800000003</v>
      </c>
      <c r="AB522" s="1">
        <f>VLOOKUP(A522,'ADM Details FY17'!$A$3:$AB$3515,28,FALSE)</f>
        <v>0</v>
      </c>
      <c r="AC522" s="1">
        <f t="shared" si="42"/>
        <v>0</v>
      </c>
      <c r="AD522" s="1">
        <f t="shared" si="43"/>
        <v>4.33</v>
      </c>
      <c r="AE522" s="1">
        <f t="shared" si="44"/>
        <v>108.25</v>
      </c>
    </row>
    <row r="523" spans="1:31" x14ac:dyDescent="0.25">
      <c r="A523" t="str">
        <f>B523&amp;"-"&amp;COUNTIF($B$3:B523,B523)</f>
        <v>236-369</v>
      </c>
      <c r="B523">
        <v>236</v>
      </c>
      <c r="C523" s="18">
        <f>VLOOKUP(A523,'ADM Details FY17'!$A$3:$D$3515,4,FALSE)</f>
        <v>45583</v>
      </c>
      <c r="D523" s="1">
        <f>VLOOKUP(A523,'ADM Details FY17'!$A$3:$E$3515,5,FALSE)</f>
        <v>0.85</v>
      </c>
      <c r="E523" s="1">
        <f>VLOOKUP(A523,'ADM Details FY17'!$A$3:$F$3515,6,FALSE)</f>
        <v>0</v>
      </c>
      <c r="F523" s="1">
        <f>VLOOKUP(A523,'ADM Details FY17'!$A$3:$G$3515,7,FALSE)</f>
        <v>0</v>
      </c>
      <c r="G523" s="1">
        <f>VLOOKUP(A523,'ADM Details FY17'!$A$3:$H$3515,8,FALSE)</f>
        <v>0</v>
      </c>
      <c r="H523" s="1">
        <f>VLOOKUP(A523,'ADM Details FY17'!$A$3:$I$3515,9,FALSE)</f>
        <v>0</v>
      </c>
      <c r="I523" s="1">
        <f>VLOOKUP(A523,'ADM Details FY17'!$A$3:$J$3517,10,FALSE)</f>
        <v>0</v>
      </c>
      <c r="J523" s="1">
        <f>VLOOKUP(A523,'ADM Details FY17'!$A$3:$K$3515,11,FALSE)</f>
        <v>0</v>
      </c>
      <c r="K523" s="1">
        <f>VLOOKUP(A523,'ADM Details FY17'!$A$3:$M$3515,13,FALSE)</f>
        <v>0</v>
      </c>
      <c r="L523" s="1">
        <f>VLOOKUP(A523,'ADM Details FY17'!$A$3:$O$3515,15,FALSE)</f>
        <v>0</v>
      </c>
      <c r="M523" s="1">
        <f>VLOOKUP(A523,'ADM Details FY17'!$A$3:$P$3515,16,FALSE)</f>
        <v>0</v>
      </c>
      <c r="N523" s="1">
        <f>VLOOKUP(A523,'ADM Details FY17'!$A$3:$Q$3515,17,FALSE)</f>
        <v>0</v>
      </c>
      <c r="O523" s="1">
        <f>VLOOKUP(A523,'ADM Details FY17'!$A$3:$S$3515,19,FALSE)</f>
        <v>0</v>
      </c>
      <c r="P523" s="1">
        <f>VLOOKUP(A523,'ADM Details FY17'!$A$3:$U$3515,21,FALSE)</f>
        <v>0</v>
      </c>
      <c r="Q523" s="1">
        <f>VLOOKUP(A523,'ADM Details FY17'!$A$3:$V$3515,22,FALSE)</f>
        <v>0</v>
      </c>
      <c r="R523" s="1">
        <f>VLOOKUP(A523,'ADM Details FY17'!$A$3:$W$3515,23,FALSE)</f>
        <v>0</v>
      </c>
      <c r="S523" s="1">
        <f>VLOOKUP(A523,'ADM Details FY17'!$A$3:$X$3515,24,FALSE)</f>
        <v>0</v>
      </c>
      <c r="T523" s="1">
        <f>VLOOKUP(A523,'ADM Details FY17'!$A$3:$Y$3515,25,FALSE)</f>
        <v>0</v>
      </c>
      <c r="U523" s="1">
        <f>VLOOKUP(A523,'ADM Details FY17'!$A$3:$AA$3515,27,FALSE)</f>
        <v>0</v>
      </c>
      <c r="V523" s="1">
        <f>IFERROR(VLOOKUP(C523,'eindex _tget pp '!$A$4:$E$615,5,FALSE),0)</f>
        <v>0</v>
      </c>
      <c r="W523" s="31">
        <f>IFERROR(VLOOKUP(C523,'eindex _tget pp '!$A$4:$F$615,6,FALSE),0)</f>
        <v>5.6680554000000001E-2</v>
      </c>
      <c r="X523" s="4">
        <f>IFERROR(VLOOKUP(B523,'eschools 16'!$A$2:$F$25,6,FALSE),1)</f>
        <v>2</v>
      </c>
      <c r="Y523" s="1">
        <f t="shared" si="40"/>
        <v>0</v>
      </c>
      <c r="Z523" s="1">
        <f t="shared" si="41"/>
        <v>0</v>
      </c>
      <c r="AA523" s="31">
        <f>IFERROR(VLOOKUP(C523,'eindex _tget pp '!$A$4:$G$615,7,FALSE),0)</f>
        <v>0.37168026999999998</v>
      </c>
      <c r="AB523" s="1">
        <f>VLOOKUP(A523,'ADM Details FY17'!$A$3:$AB$3515,28,FALSE)</f>
        <v>0</v>
      </c>
      <c r="AC523" s="1">
        <f t="shared" si="42"/>
        <v>0</v>
      </c>
      <c r="AD523" s="1">
        <f t="shared" si="43"/>
        <v>0.85</v>
      </c>
      <c r="AE523" s="1">
        <f t="shared" si="44"/>
        <v>21.25</v>
      </c>
    </row>
    <row r="524" spans="1:31" x14ac:dyDescent="0.25">
      <c r="A524" t="str">
        <f>B524&amp;"-"&amp;COUNTIF($B$3:B524,B524)</f>
        <v>236-370</v>
      </c>
      <c r="B524">
        <v>236</v>
      </c>
      <c r="C524" s="18">
        <f>VLOOKUP(A524,'ADM Details FY17'!$A$3:$D$3515,4,FALSE)</f>
        <v>46896</v>
      </c>
      <c r="D524" s="1">
        <f>VLOOKUP(A524,'ADM Details FY17'!$A$3:$E$3515,5,FALSE)</f>
        <v>23.56</v>
      </c>
      <c r="E524" s="1">
        <f>VLOOKUP(A524,'ADM Details FY17'!$A$3:$F$3515,6,FALSE)</f>
        <v>1</v>
      </c>
      <c r="F524" s="1">
        <f>VLOOKUP(A524,'ADM Details FY17'!$A$3:$G$3515,7,FALSE)</f>
        <v>1.03</v>
      </c>
      <c r="G524" s="1">
        <f>VLOOKUP(A524,'ADM Details FY17'!$A$3:$H$3515,8,FALSE)</f>
        <v>1</v>
      </c>
      <c r="H524" s="1">
        <f>VLOOKUP(A524,'ADM Details FY17'!$A$3:$I$3515,9,FALSE)</f>
        <v>0</v>
      </c>
      <c r="I524" s="1">
        <f>VLOOKUP(A524,'ADM Details FY17'!$A$3:$J$3517,10,FALSE)</f>
        <v>1</v>
      </c>
      <c r="J524" s="1">
        <f>VLOOKUP(A524,'ADM Details FY17'!$A$3:$K$3515,11,FALSE)</f>
        <v>2</v>
      </c>
      <c r="K524" s="1">
        <f>VLOOKUP(A524,'ADM Details FY17'!$A$3:$M$3515,13,FALSE)</f>
        <v>5.3</v>
      </c>
      <c r="L524" s="1">
        <f>VLOOKUP(A524,'ADM Details FY17'!$A$3:$O$3515,15,FALSE)</f>
        <v>0</v>
      </c>
      <c r="M524" s="1">
        <f>VLOOKUP(A524,'ADM Details FY17'!$A$3:$P$3515,16,FALSE)</f>
        <v>0</v>
      </c>
      <c r="N524" s="1">
        <f>VLOOKUP(A524,'ADM Details FY17'!$A$3:$Q$3515,17,FALSE)</f>
        <v>0</v>
      </c>
      <c r="O524" s="1">
        <f>VLOOKUP(A524,'ADM Details FY17'!$A$3:$S$3515,19,FALSE)</f>
        <v>0</v>
      </c>
      <c r="P524" s="1">
        <f>VLOOKUP(A524,'ADM Details FY17'!$A$3:$U$3515,21,FALSE)</f>
        <v>0.09</v>
      </c>
      <c r="Q524" s="1">
        <f>VLOOKUP(A524,'ADM Details FY17'!$A$3:$V$3515,22,FALSE)</f>
        <v>0</v>
      </c>
      <c r="R524" s="1">
        <f>VLOOKUP(A524,'ADM Details FY17'!$A$3:$W$3515,23,FALSE)</f>
        <v>0</v>
      </c>
      <c r="S524" s="1">
        <f>VLOOKUP(A524,'ADM Details FY17'!$A$3:$X$3515,24,FALSE)</f>
        <v>0</v>
      </c>
      <c r="T524" s="1">
        <f>VLOOKUP(A524,'ADM Details FY17'!$A$3:$Y$3515,25,FALSE)</f>
        <v>0.2</v>
      </c>
      <c r="U524" s="1">
        <f>VLOOKUP(A524,'ADM Details FY17'!$A$3:$AA$3515,27,FALSE)</f>
        <v>0</v>
      </c>
      <c r="V524" s="1">
        <f>IFERROR(VLOOKUP(C524,'eindex _tget pp '!$A$4:$E$615,5,FALSE),0)</f>
        <v>533.48519593357275</v>
      </c>
      <c r="W524" s="31">
        <f>IFERROR(VLOOKUP(C524,'eindex _tget pp '!$A$4:$F$615,6,FALSE),0)</f>
        <v>0.31646637080000001</v>
      </c>
      <c r="X524" s="4">
        <f>IFERROR(VLOOKUP(B524,'eschools 16'!$A$2:$F$25,6,FALSE),1)</f>
        <v>2</v>
      </c>
      <c r="Y524" s="1">
        <f t="shared" si="40"/>
        <v>0</v>
      </c>
      <c r="Z524" s="1">
        <f t="shared" si="41"/>
        <v>0</v>
      </c>
      <c r="AA524" s="31">
        <f>IFERROR(VLOOKUP(C524,'eindex _tget pp '!$A$4:$G$615,7,FALSE),0)</f>
        <v>0.584336415</v>
      </c>
      <c r="AB524" s="1">
        <f>VLOOKUP(A524,'ADM Details FY17'!$A$3:$AB$3515,28,FALSE)</f>
        <v>0</v>
      </c>
      <c r="AC524" s="1">
        <f t="shared" si="42"/>
        <v>0</v>
      </c>
      <c r="AD524" s="1">
        <f t="shared" si="43"/>
        <v>23.56</v>
      </c>
      <c r="AE524" s="1">
        <f t="shared" si="44"/>
        <v>589</v>
      </c>
    </row>
    <row r="525" spans="1:31" x14ac:dyDescent="0.25">
      <c r="A525" t="str">
        <f>B525&amp;"-"&amp;COUNTIF($B$3:B525,B525)</f>
        <v>236-371</v>
      </c>
      <c r="B525">
        <v>236</v>
      </c>
      <c r="C525" s="18">
        <f>VLOOKUP(A525,'ADM Details FY17'!$A$3:$D$3515,4,FALSE)</f>
        <v>47084</v>
      </c>
      <c r="D525" s="1">
        <f>VLOOKUP(A525,'ADM Details FY17'!$A$3:$E$3515,5,FALSE)</f>
        <v>3.02</v>
      </c>
      <c r="E525" s="1">
        <f>VLOOKUP(A525,'ADM Details FY17'!$A$3:$F$3515,6,FALSE)</f>
        <v>0</v>
      </c>
      <c r="F525" s="1">
        <f>VLOOKUP(A525,'ADM Details FY17'!$A$3:$G$3515,7,FALSE)</f>
        <v>1.84</v>
      </c>
      <c r="G525" s="1">
        <f>VLOOKUP(A525,'ADM Details FY17'!$A$3:$H$3515,8,FALSE)</f>
        <v>0</v>
      </c>
      <c r="H525" s="1">
        <f>VLOOKUP(A525,'ADM Details FY17'!$A$3:$I$3515,9,FALSE)</f>
        <v>0</v>
      </c>
      <c r="I525" s="1">
        <f>VLOOKUP(A525,'ADM Details FY17'!$A$3:$J$3517,10,FALSE)</f>
        <v>0</v>
      </c>
      <c r="J525" s="1">
        <f>VLOOKUP(A525,'ADM Details FY17'!$A$3:$K$3515,11,FALSE)</f>
        <v>0</v>
      </c>
      <c r="K525" s="1">
        <f>VLOOKUP(A525,'ADM Details FY17'!$A$3:$M$3515,13,FALSE)</f>
        <v>0.91</v>
      </c>
      <c r="L525" s="1">
        <f>VLOOKUP(A525,'ADM Details FY17'!$A$3:$O$3515,15,FALSE)</f>
        <v>0</v>
      </c>
      <c r="M525" s="1">
        <f>VLOOKUP(A525,'ADM Details FY17'!$A$3:$P$3515,16,FALSE)</f>
        <v>0</v>
      </c>
      <c r="N525" s="1">
        <f>VLOOKUP(A525,'ADM Details FY17'!$A$3:$Q$3515,17,FALSE)</f>
        <v>0</v>
      </c>
      <c r="O525" s="1">
        <f>VLOOKUP(A525,'ADM Details FY17'!$A$3:$S$3515,19,FALSE)</f>
        <v>0</v>
      </c>
      <c r="P525" s="1">
        <f>VLOOKUP(A525,'ADM Details FY17'!$A$3:$U$3515,21,FALSE)</f>
        <v>0</v>
      </c>
      <c r="Q525" s="1">
        <f>VLOOKUP(A525,'ADM Details FY17'!$A$3:$V$3515,22,FALSE)</f>
        <v>0</v>
      </c>
      <c r="R525" s="1">
        <f>VLOOKUP(A525,'ADM Details FY17'!$A$3:$W$3515,23,FALSE)</f>
        <v>0</v>
      </c>
      <c r="S525" s="1">
        <f>VLOOKUP(A525,'ADM Details FY17'!$A$3:$X$3515,24,FALSE)</f>
        <v>0</v>
      </c>
      <c r="T525" s="1">
        <f>VLOOKUP(A525,'ADM Details FY17'!$A$3:$Y$3515,25,FALSE)</f>
        <v>0</v>
      </c>
      <c r="U525" s="1">
        <f>VLOOKUP(A525,'ADM Details FY17'!$A$3:$AA$3515,27,FALSE)</f>
        <v>0</v>
      </c>
      <c r="V525" s="1">
        <f>IFERROR(VLOOKUP(C525,'eindex _tget pp '!$A$4:$E$615,5,FALSE),0)</f>
        <v>542.0977802668524</v>
      </c>
      <c r="W525" s="31">
        <f>IFERROR(VLOOKUP(C525,'eindex _tget pp '!$A$4:$F$615,6,FALSE),0)</f>
        <v>0.62705419659999995</v>
      </c>
      <c r="X525" s="4">
        <f>IFERROR(VLOOKUP(B525,'eschools 16'!$A$2:$F$25,6,FALSE),1)</f>
        <v>2</v>
      </c>
      <c r="Y525" s="1">
        <f t="shared" si="40"/>
        <v>0</v>
      </c>
      <c r="Z525" s="1">
        <f t="shared" si="41"/>
        <v>0</v>
      </c>
      <c r="AA525" s="31">
        <f>IFERROR(VLOOKUP(C525,'eindex _tget pp '!$A$4:$G$615,7,FALSE),0)</f>
        <v>0.51046127699999999</v>
      </c>
      <c r="AB525" s="1">
        <f>VLOOKUP(A525,'ADM Details FY17'!$A$3:$AB$3515,28,FALSE)</f>
        <v>0</v>
      </c>
      <c r="AC525" s="1">
        <f t="shared" si="42"/>
        <v>0</v>
      </c>
      <c r="AD525" s="1">
        <f t="shared" si="43"/>
        <v>3.02</v>
      </c>
      <c r="AE525" s="1">
        <f t="shared" si="44"/>
        <v>75.5</v>
      </c>
    </row>
    <row r="526" spans="1:31" x14ac:dyDescent="0.25">
      <c r="A526" t="str">
        <f>B526&amp;"-"&amp;COUNTIF($B$3:B526,B526)</f>
        <v>236-372</v>
      </c>
      <c r="B526">
        <v>236</v>
      </c>
      <c r="C526" s="18">
        <f>VLOOKUP(A526,'ADM Details FY17'!$A$3:$D$3515,4,FALSE)</f>
        <v>44644</v>
      </c>
      <c r="D526" s="1">
        <f>VLOOKUP(A526,'ADM Details FY17'!$A$3:$E$3515,5,FALSE)</f>
        <v>12.08</v>
      </c>
      <c r="E526" s="1">
        <f>VLOOKUP(A526,'ADM Details FY17'!$A$3:$F$3515,6,FALSE)</f>
        <v>0.49</v>
      </c>
      <c r="F526" s="1">
        <f>VLOOKUP(A526,'ADM Details FY17'!$A$3:$G$3515,7,FALSE)</f>
        <v>1.49</v>
      </c>
      <c r="G526" s="1">
        <f>VLOOKUP(A526,'ADM Details FY17'!$A$3:$H$3515,8,FALSE)</f>
        <v>0.93</v>
      </c>
      <c r="H526" s="1">
        <f>VLOOKUP(A526,'ADM Details FY17'!$A$3:$I$3515,9,FALSE)</f>
        <v>0</v>
      </c>
      <c r="I526" s="1">
        <f>VLOOKUP(A526,'ADM Details FY17'!$A$3:$J$3517,10,FALSE)</f>
        <v>0</v>
      </c>
      <c r="J526" s="1">
        <f>VLOOKUP(A526,'ADM Details FY17'!$A$3:$K$3515,11,FALSE)</f>
        <v>0</v>
      </c>
      <c r="K526" s="1">
        <f>VLOOKUP(A526,'ADM Details FY17'!$A$3:$M$3515,13,FALSE)</f>
        <v>5.92</v>
      </c>
      <c r="L526" s="1">
        <f>VLOOKUP(A526,'ADM Details FY17'!$A$3:$O$3515,15,FALSE)</f>
        <v>0</v>
      </c>
      <c r="M526" s="1">
        <f>VLOOKUP(A526,'ADM Details FY17'!$A$3:$P$3515,16,FALSE)</f>
        <v>0</v>
      </c>
      <c r="N526" s="1">
        <f>VLOOKUP(A526,'ADM Details FY17'!$A$3:$Q$3515,17,FALSE)</f>
        <v>0</v>
      </c>
      <c r="O526" s="1">
        <f>VLOOKUP(A526,'ADM Details FY17'!$A$3:$S$3515,19,FALSE)</f>
        <v>0</v>
      </c>
      <c r="P526" s="1">
        <f>VLOOKUP(A526,'ADM Details FY17'!$A$3:$U$3515,21,FALSE)</f>
        <v>0</v>
      </c>
      <c r="Q526" s="1">
        <f>VLOOKUP(A526,'ADM Details FY17'!$A$3:$V$3515,22,FALSE)</f>
        <v>0</v>
      </c>
      <c r="R526" s="1">
        <f>VLOOKUP(A526,'ADM Details FY17'!$A$3:$W$3515,23,FALSE)</f>
        <v>0</v>
      </c>
      <c r="S526" s="1">
        <f>VLOOKUP(A526,'ADM Details FY17'!$A$3:$X$3515,24,FALSE)</f>
        <v>0</v>
      </c>
      <c r="T526" s="1">
        <f>VLOOKUP(A526,'ADM Details FY17'!$A$3:$Y$3515,25,FALSE)</f>
        <v>0.09</v>
      </c>
      <c r="U526" s="1">
        <f>VLOOKUP(A526,'ADM Details FY17'!$A$3:$AA$3515,27,FALSE)</f>
        <v>0</v>
      </c>
      <c r="V526" s="1">
        <f>IFERROR(VLOOKUP(C526,'eindex _tget pp '!$A$4:$E$615,5,FALSE),0)</f>
        <v>593.41777167340967</v>
      </c>
      <c r="W526" s="31">
        <f>IFERROR(VLOOKUP(C526,'eindex _tget pp '!$A$4:$F$615,6,FALSE),0)</f>
        <v>1.4357246400000001E-2</v>
      </c>
      <c r="X526" s="4">
        <f>IFERROR(VLOOKUP(B526,'eschools 16'!$A$2:$F$25,6,FALSE),1)</f>
        <v>2</v>
      </c>
      <c r="Y526" s="1">
        <f t="shared" si="40"/>
        <v>0</v>
      </c>
      <c r="Z526" s="1">
        <f t="shared" si="41"/>
        <v>0</v>
      </c>
      <c r="AA526" s="31">
        <f>IFERROR(VLOOKUP(C526,'eindex _tget pp '!$A$4:$G$615,7,FALSE),0)</f>
        <v>0.60173908799999998</v>
      </c>
      <c r="AB526" s="1">
        <f>VLOOKUP(A526,'ADM Details FY17'!$A$3:$AB$3515,28,FALSE)</f>
        <v>0</v>
      </c>
      <c r="AC526" s="1">
        <f t="shared" si="42"/>
        <v>0</v>
      </c>
      <c r="AD526" s="1">
        <f t="shared" si="43"/>
        <v>12.08</v>
      </c>
      <c r="AE526" s="1">
        <f t="shared" si="44"/>
        <v>302</v>
      </c>
    </row>
    <row r="527" spans="1:31" x14ac:dyDescent="0.25">
      <c r="A527" t="str">
        <f>B527&amp;"-"&amp;COUNTIF($B$3:B527,B527)</f>
        <v>236-373</v>
      </c>
      <c r="B527">
        <v>236</v>
      </c>
      <c r="C527" s="18">
        <f>VLOOKUP(A527,'ADM Details FY17'!$A$3:$D$3515,4,FALSE)</f>
        <v>49932</v>
      </c>
      <c r="D527" s="1">
        <f>VLOOKUP(A527,'ADM Details FY17'!$A$3:$E$3515,5,FALSE)</f>
        <v>8.82</v>
      </c>
      <c r="E527" s="1">
        <f>VLOOKUP(A527,'ADM Details FY17'!$A$3:$F$3515,6,FALSE)</f>
        <v>0</v>
      </c>
      <c r="F527" s="1">
        <f>VLOOKUP(A527,'ADM Details FY17'!$A$3:$G$3515,7,FALSE)</f>
        <v>1</v>
      </c>
      <c r="G527" s="1">
        <f>VLOOKUP(A527,'ADM Details FY17'!$A$3:$H$3515,8,FALSE)</f>
        <v>0</v>
      </c>
      <c r="H527" s="1">
        <f>VLOOKUP(A527,'ADM Details FY17'!$A$3:$I$3515,9,FALSE)</f>
        <v>0</v>
      </c>
      <c r="I527" s="1">
        <f>VLOOKUP(A527,'ADM Details FY17'!$A$3:$J$3517,10,FALSE)</f>
        <v>0</v>
      </c>
      <c r="J527" s="1">
        <f>VLOOKUP(A527,'ADM Details FY17'!$A$3:$K$3515,11,FALSE)</f>
        <v>0</v>
      </c>
      <c r="K527" s="1">
        <f>VLOOKUP(A527,'ADM Details FY17'!$A$3:$M$3515,13,FALSE)</f>
        <v>5.27</v>
      </c>
      <c r="L527" s="1">
        <f>VLOOKUP(A527,'ADM Details FY17'!$A$3:$O$3515,15,FALSE)</f>
        <v>0</v>
      </c>
      <c r="M527" s="1">
        <f>VLOOKUP(A527,'ADM Details FY17'!$A$3:$P$3515,16,FALSE)</f>
        <v>0</v>
      </c>
      <c r="N527" s="1">
        <f>VLOOKUP(A527,'ADM Details FY17'!$A$3:$Q$3515,17,FALSE)</f>
        <v>0</v>
      </c>
      <c r="O527" s="1">
        <f>VLOOKUP(A527,'ADM Details FY17'!$A$3:$S$3515,19,FALSE)</f>
        <v>0</v>
      </c>
      <c r="P527" s="1">
        <f>VLOOKUP(A527,'ADM Details FY17'!$A$3:$U$3515,21,FALSE)</f>
        <v>0</v>
      </c>
      <c r="Q527" s="1">
        <f>VLOOKUP(A527,'ADM Details FY17'!$A$3:$V$3515,22,FALSE)</f>
        <v>0</v>
      </c>
      <c r="R527" s="1">
        <f>VLOOKUP(A527,'ADM Details FY17'!$A$3:$W$3515,23,FALSE)</f>
        <v>0</v>
      </c>
      <c r="S527" s="1">
        <f>VLOOKUP(A527,'ADM Details FY17'!$A$3:$X$3515,24,FALSE)</f>
        <v>0</v>
      </c>
      <c r="T527" s="1">
        <f>VLOOKUP(A527,'ADM Details FY17'!$A$3:$Y$3515,25,FALSE)</f>
        <v>0.2</v>
      </c>
      <c r="U527" s="1">
        <f>VLOOKUP(A527,'ADM Details FY17'!$A$3:$AA$3515,27,FALSE)</f>
        <v>0</v>
      </c>
      <c r="V527" s="1">
        <f>IFERROR(VLOOKUP(C527,'eindex _tget pp '!$A$4:$E$615,5,FALSE),0)</f>
        <v>115.42484365395407</v>
      </c>
      <c r="W527" s="31">
        <f>IFERROR(VLOOKUP(C527,'eindex _tget pp '!$A$4:$F$615,6,FALSE),0)</f>
        <v>0.93683407340000002</v>
      </c>
      <c r="X527" s="4">
        <f>IFERROR(VLOOKUP(B527,'eschools 16'!$A$2:$F$25,6,FALSE),1)</f>
        <v>2</v>
      </c>
      <c r="Y527" s="1">
        <f t="shared" si="40"/>
        <v>0</v>
      </c>
      <c r="Z527" s="1">
        <f t="shared" si="41"/>
        <v>0</v>
      </c>
      <c r="AA527" s="31">
        <f>IFERROR(VLOOKUP(C527,'eindex _tget pp '!$A$4:$G$615,7,FALSE),0)</f>
        <v>0.42547585999999998</v>
      </c>
      <c r="AB527" s="1">
        <f>VLOOKUP(A527,'ADM Details FY17'!$A$3:$AB$3515,28,FALSE)</f>
        <v>0</v>
      </c>
      <c r="AC527" s="1">
        <f t="shared" si="42"/>
        <v>0</v>
      </c>
      <c r="AD527" s="1">
        <f t="shared" si="43"/>
        <v>8.82</v>
      </c>
      <c r="AE527" s="1">
        <f t="shared" si="44"/>
        <v>220.5</v>
      </c>
    </row>
    <row r="528" spans="1:31" x14ac:dyDescent="0.25">
      <c r="A528" t="str">
        <f>B528&amp;"-"&amp;COUNTIF($B$3:B528,B528)</f>
        <v>236-374</v>
      </c>
      <c r="B528">
        <v>236</v>
      </c>
      <c r="C528" s="18">
        <f>VLOOKUP(A528,'ADM Details FY17'!$A$3:$D$3515,4,FALSE)</f>
        <v>48421</v>
      </c>
      <c r="D528" s="1">
        <f>VLOOKUP(A528,'ADM Details FY17'!$A$3:$E$3515,5,FALSE)</f>
        <v>2.0499999999999998</v>
      </c>
      <c r="E528" s="1">
        <f>VLOOKUP(A528,'ADM Details FY17'!$A$3:$F$3515,6,FALSE)</f>
        <v>0</v>
      </c>
      <c r="F528" s="1">
        <f>VLOOKUP(A528,'ADM Details FY17'!$A$3:$G$3515,7,FALSE)</f>
        <v>0</v>
      </c>
      <c r="G528" s="1">
        <f>VLOOKUP(A528,'ADM Details FY17'!$A$3:$H$3515,8,FALSE)</f>
        <v>0</v>
      </c>
      <c r="H528" s="1">
        <f>VLOOKUP(A528,'ADM Details FY17'!$A$3:$I$3515,9,FALSE)</f>
        <v>0</v>
      </c>
      <c r="I528" s="1">
        <f>VLOOKUP(A528,'ADM Details FY17'!$A$3:$J$3517,10,FALSE)</f>
        <v>0</v>
      </c>
      <c r="J528" s="1">
        <f>VLOOKUP(A528,'ADM Details FY17'!$A$3:$K$3515,11,FALSE)</f>
        <v>0</v>
      </c>
      <c r="K528" s="1">
        <f>VLOOKUP(A528,'ADM Details FY17'!$A$3:$M$3515,13,FALSE)</f>
        <v>0.05</v>
      </c>
      <c r="L528" s="1">
        <f>VLOOKUP(A528,'ADM Details FY17'!$A$3:$O$3515,15,FALSE)</f>
        <v>0</v>
      </c>
      <c r="M528" s="1">
        <f>VLOOKUP(A528,'ADM Details FY17'!$A$3:$P$3515,16,FALSE)</f>
        <v>0</v>
      </c>
      <c r="N528" s="1">
        <f>VLOOKUP(A528,'ADM Details FY17'!$A$3:$Q$3515,17,FALSE)</f>
        <v>0</v>
      </c>
      <c r="O528" s="1">
        <f>VLOOKUP(A528,'ADM Details FY17'!$A$3:$S$3515,19,FALSE)</f>
        <v>0</v>
      </c>
      <c r="P528" s="1">
        <f>VLOOKUP(A528,'ADM Details FY17'!$A$3:$U$3515,21,FALSE)</f>
        <v>0</v>
      </c>
      <c r="Q528" s="1">
        <f>VLOOKUP(A528,'ADM Details FY17'!$A$3:$V$3515,22,FALSE)</f>
        <v>0</v>
      </c>
      <c r="R528" s="1">
        <f>VLOOKUP(A528,'ADM Details FY17'!$A$3:$W$3515,23,FALSE)</f>
        <v>0</v>
      </c>
      <c r="S528" s="1">
        <f>VLOOKUP(A528,'ADM Details FY17'!$A$3:$X$3515,24,FALSE)</f>
        <v>0</v>
      </c>
      <c r="T528" s="1">
        <f>VLOOKUP(A528,'ADM Details FY17'!$A$3:$Y$3515,25,FALSE)</f>
        <v>0</v>
      </c>
      <c r="U528" s="1">
        <f>VLOOKUP(A528,'ADM Details FY17'!$A$3:$AA$3515,27,FALSE)</f>
        <v>0</v>
      </c>
      <c r="V528" s="1">
        <f>IFERROR(VLOOKUP(C528,'eindex _tget pp '!$A$4:$E$615,5,FALSE),0)</f>
        <v>70.558506726248652</v>
      </c>
      <c r="W528" s="31">
        <f>IFERROR(VLOOKUP(C528,'eindex _tget pp '!$A$4:$F$615,6,FALSE),0)</f>
        <v>0.64339507119999995</v>
      </c>
      <c r="X528" s="4">
        <f>IFERROR(VLOOKUP(B528,'eschools 16'!$A$2:$F$25,6,FALSE),1)</f>
        <v>2</v>
      </c>
      <c r="Y528" s="1">
        <f t="shared" si="40"/>
        <v>0</v>
      </c>
      <c r="Z528" s="1">
        <f t="shared" si="41"/>
        <v>0</v>
      </c>
      <c r="AA528" s="31">
        <f>IFERROR(VLOOKUP(C528,'eindex _tget pp '!$A$4:$G$615,7,FALSE),0)</f>
        <v>0.385806806</v>
      </c>
      <c r="AB528" s="1">
        <f>VLOOKUP(A528,'ADM Details FY17'!$A$3:$AB$3515,28,FALSE)</f>
        <v>0</v>
      </c>
      <c r="AC528" s="1">
        <f t="shared" si="42"/>
        <v>0</v>
      </c>
      <c r="AD528" s="1">
        <f t="shared" si="43"/>
        <v>2.0499999999999998</v>
      </c>
      <c r="AE528" s="1">
        <f t="shared" si="44"/>
        <v>51.249999999999993</v>
      </c>
    </row>
    <row r="529" spans="1:31" x14ac:dyDescent="0.25">
      <c r="A529" t="str">
        <f>B529&amp;"-"&amp;COUNTIF($B$3:B529,B529)</f>
        <v>236-375</v>
      </c>
      <c r="B529">
        <v>236</v>
      </c>
      <c r="C529" s="18">
        <f>VLOOKUP(A529,'ADM Details FY17'!$A$3:$D$3515,4,FALSE)</f>
        <v>48348</v>
      </c>
      <c r="D529" s="1">
        <f>VLOOKUP(A529,'ADM Details FY17'!$A$3:$E$3515,5,FALSE)</f>
        <v>2</v>
      </c>
      <c r="E529" s="1">
        <f>VLOOKUP(A529,'ADM Details FY17'!$A$3:$F$3515,6,FALSE)</f>
        <v>0</v>
      </c>
      <c r="F529" s="1">
        <f>VLOOKUP(A529,'ADM Details FY17'!$A$3:$G$3515,7,FALSE)</f>
        <v>0</v>
      </c>
      <c r="G529" s="1">
        <f>VLOOKUP(A529,'ADM Details FY17'!$A$3:$H$3515,8,FALSE)</f>
        <v>0</v>
      </c>
      <c r="H529" s="1">
        <f>VLOOKUP(A529,'ADM Details FY17'!$A$3:$I$3515,9,FALSE)</f>
        <v>0</v>
      </c>
      <c r="I529" s="1">
        <f>VLOOKUP(A529,'ADM Details FY17'!$A$3:$J$3517,10,FALSE)</f>
        <v>0</v>
      </c>
      <c r="J529" s="1">
        <f>VLOOKUP(A529,'ADM Details FY17'!$A$3:$K$3515,11,FALSE)</f>
        <v>0</v>
      </c>
      <c r="K529" s="1">
        <f>VLOOKUP(A529,'ADM Details FY17'!$A$3:$M$3515,13,FALSE)</f>
        <v>0</v>
      </c>
      <c r="L529" s="1">
        <f>VLOOKUP(A529,'ADM Details FY17'!$A$3:$O$3515,15,FALSE)</f>
        <v>0</v>
      </c>
      <c r="M529" s="1">
        <f>VLOOKUP(A529,'ADM Details FY17'!$A$3:$P$3515,16,FALSE)</f>
        <v>0</v>
      </c>
      <c r="N529" s="1">
        <f>VLOOKUP(A529,'ADM Details FY17'!$A$3:$Q$3515,17,FALSE)</f>
        <v>0</v>
      </c>
      <c r="O529" s="1">
        <f>VLOOKUP(A529,'ADM Details FY17'!$A$3:$S$3515,19,FALSE)</f>
        <v>0</v>
      </c>
      <c r="P529" s="1">
        <f>VLOOKUP(A529,'ADM Details FY17'!$A$3:$U$3515,21,FALSE)</f>
        <v>0</v>
      </c>
      <c r="Q529" s="1">
        <f>VLOOKUP(A529,'ADM Details FY17'!$A$3:$V$3515,22,FALSE)</f>
        <v>0</v>
      </c>
      <c r="R529" s="1">
        <f>VLOOKUP(A529,'ADM Details FY17'!$A$3:$W$3515,23,FALSE)</f>
        <v>0</v>
      </c>
      <c r="S529" s="1">
        <f>VLOOKUP(A529,'ADM Details FY17'!$A$3:$X$3515,24,FALSE)</f>
        <v>7.0000000000000007E-2</v>
      </c>
      <c r="T529" s="1">
        <f>VLOOKUP(A529,'ADM Details FY17'!$A$3:$Y$3515,25,FALSE)</f>
        <v>0</v>
      </c>
      <c r="U529" s="1">
        <f>VLOOKUP(A529,'ADM Details FY17'!$A$3:$AA$3515,27,FALSE)</f>
        <v>0</v>
      </c>
      <c r="V529" s="1">
        <f>IFERROR(VLOOKUP(C529,'eindex _tget pp '!$A$4:$E$615,5,FALSE),0)</f>
        <v>0</v>
      </c>
      <c r="W529" s="31">
        <f>IFERROR(VLOOKUP(C529,'eindex _tget pp '!$A$4:$F$615,6,FALSE),0)</f>
        <v>0.1666259122</v>
      </c>
      <c r="X529" s="4">
        <f>IFERROR(VLOOKUP(B529,'eschools 16'!$A$2:$F$25,6,FALSE),1)</f>
        <v>2</v>
      </c>
      <c r="Y529" s="1">
        <f t="shared" si="40"/>
        <v>0</v>
      </c>
      <c r="Z529" s="1">
        <f t="shared" si="41"/>
        <v>0</v>
      </c>
      <c r="AA529" s="31">
        <f>IFERROR(VLOOKUP(C529,'eindex _tget pp '!$A$4:$G$615,7,FALSE),0)</f>
        <v>0.332291226</v>
      </c>
      <c r="AB529" s="1">
        <f>VLOOKUP(A529,'ADM Details FY17'!$A$3:$AB$3515,28,FALSE)</f>
        <v>0</v>
      </c>
      <c r="AC529" s="1">
        <f t="shared" si="42"/>
        <v>0</v>
      </c>
      <c r="AD529" s="1">
        <f t="shared" si="43"/>
        <v>2</v>
      </c>
      <c r="AE529" s="1">
        <f t="shared" si="44"/>
        <v>50</v>
      </c>
    </row>
    <row r="530" spans="1:31" x14ac:dyDescent="0.25">
      <c r="A530" t="str">
        <f>B530&amp;"-"&amp;COUNTIF($B$3:B530,B530)</f>
        <v>236-376</v>
      </c>
      <c r="B530">
        <v>236</v>
      </c>
      <c r="C530" s="18">
        <f>VLOOKUP(A530,'ADM Details FY17'!$A$3:$D$3515,4,FALSE)</f>
        <v>44651</v>
      </c>
      <c r="D530" s="1">
        <f>VLOOKUP(A530,'ADM Details FY17'!$A$3:$E$3515,5,FALSE)</f>
        <v>1</v>
      </c>
      <c r="E530" s="1">
        <f>VLOOKUP(A530,'ADM Details FY17'!$A$3:$F$3515,6,FALSE)</f>
        <v>0</v>
      </c>
      <c r="F530" s="1">
        <f>VLOOKUP(A530,'ADM Details FY17'!$A$3:$G$3515,7,FALSE)</f>
        <v>0</v>
      </c>
      <c r="G530" s="1">
        <f>VLOOKUP(A530,'ADM Details FY17'!$A$3:$H$3515,8,FALSE)</f>
        <v>0</v>
      </c>
      <c r="H530" s="1">
        <f>VLOOKUP(A530,'ADM Details FY17'!$A$3:$I$3515,9,FALSE)</f>
        <v>0</v>
      </c>
      <c r="I530" s="1">
        <f>VLOOKUP(A530,'ADM Details FY17'!$A$3:$J$3517,10,FALSE)</f>
        <v>0</v>
      </c>
      <c r="J530" s="1">
        <f>VLOOKUP(A530,'ADM Details FY17'!$A$3:$K$3515,11,FALSE)</f>
        <v>0</v>
      </c>
      <c r="K530" s="1">
        <f>VLOOKUP(A530,'ADM Details FY17'!$A$3:$M$3515,13,FALSE)</f>
        <v>1</v>
      </c>
      <c r="L530" s="1">
        <f>VLOOKUP(A530,'ADM Details FY17'!$A$3:$O$3515,15,FALSE)</f>
        <v>0</v>
      </c>
      <c r="M530" s="1">
        <f>VLOOKUP(A530,'ADM Details FY17'!$A$3:$P$3515,16,FALSE)</f>
        <v>0</v>
      </c>
      <c r="N530" s="1">
        <f>VLOOKUP(A530,'ADM Details FY17'!$A$3:$Q$3515,17,FALSE)</f>
        <v>0</v>
      </c>
      <c r="O530" s="1">
        <f>VLOOKUP(A530,'ADM Details FY17'!$A$3:$S$3515,19,FALSE)</f>
        <v>0</v>
      </c>
      <c r="P530" s="1">
        <f>VLOOKUP(A530,'ADM Details FY17'!$A$3:$U$3515,21,FALSE)</f>
        <v>0</v>
      </c>
      <c r="Q530" s="1">
        <f>VLOOKUP(A530,'ADM Details FY17'!$A$3:$V$3515,22,FALSE)</f>
        <v>0</v>
      </c>
      <c r="R530" s="1">
        <f>VLOOKUP(A530,'ADM Details FY17'!$A$3:$W$3515,23,FALSE)</f>
        <v>0</v>
      </c>
      <c r="S530" s="1">
        <f>VLOOKUP(A530,'ADM Details FY17'!$A$3:$X$3515,24,FALSE)</f>
        <v>0</v>
      </c>
      <c r="T530" s="1">
        <f>VLOOKUP(A530,'ADM Details FY17'!$A$3:$Y$3515,25,FALSE)</f>
        <v>0</v>
      </c>
      <c r="U530" s="1">
        <f>VLOOKUP(A530,'ADM Details FY17'!$A$3:$AA$3515,27,FALSE)</f>
        <v>0</v>
      </c>
      <c r="V530" s="1">
        <f>IFERROR(VLOOKUP(C530,'eindex _tget pp '!$A$4:$E$615,5,FALSE),0)</f>
        <v>0</v>
      </c>
      <c r="W530" s="31">
        <f>IFERROR(VLOOKUP(C530,'eindex _tget pp '!$A$4:$F$615,6,FALSE),0)</f>
        <v>0.9796030295</v>
      </c>
      <c r="X530" s="4">
        <f>IFERROR(VLOOKUP(B530,'eschools 16'!$A$2:$F$25,6,FALSE),1)</f>
        <v>2</v>
      </c>
      <c r="Y530" s="1">
        <f t="shared" si="40"/>
        <v>0</v>
      </c>
      <c r="Z530" s="1">
        <f t="shared" si="41"/>
        <v>0</v>
      </c>
      <c r="AA530" s="31">
        <f>IFERROR(VLOOKUP(C530,'eindex _tget pp '!$A$4:$G$615,7,FALSE),0)</f>
        <v>5.0372106999999999E-2</v>
      </c>
      <c r="AB530" s="1">
        <f>VLOOKUP(A530,'ADM Details FY17'!$A$3:$AB$3515,28,FALSE)</f>
        <v>0</v>
      </c>
      <c r="AC530" s="1">
        <f t="shared" si="42"/>
        <v>0</v>
      </c>
      <c r="AD530" s="1">
        <f t="shared" si="43"/>
        <v>1</v>
      </c>
      <c r="AE530" s="1">
        <f t="shared" si="44"/>
        <v>25</v>
      </c>
    </row>
    <row r="531" spans="1:31" x14ac:dyDescent="0.25">
      <c r="A531" t="str">
        <f>B531&amp;"-"&amp;COUNTIF($B$3:B531,B531)</f>
        <v>236-377</v>
      </c>
      <c r="B531">
        <v>236</v>
      </c>
      <c r="C531" s="18">
        <f>VLOOKUP(A531,'ADM Details FY17'!$A$3:$D$3515,4,FALSE)</f>
        <v>44669</v>
      </c>
      <c r="D531" s="1">
        <f>VLOOKUP(A531,'ADM Details FY17'!$A$3:$E$3515,5,FALSE)</f>
        <v>4.2</v>
      </c>
      <c r="E531" s="1">
        <f>VLOOKUP(A531,'ADM Details FY17'!$A$3:$F$3515,6,FALSE)</f>
        <v>0</v>
      </c>
      <c r="F531" s="1">
        <f>VLOOKUP(A531,'ADM Details FY17'!$A$3:$G$3515,7,FALSE)</f>
        <v>0.49</v>
      </c>
      <c r="G531" s="1">
        <f>VLOOKUP(A531,'ADM Details FY17'!$A$3:$H$3515,8,FALSE)</f>
        <v>0</v>
      </c>
      <c r="H531" s="1">
        <f>VLOOKUP(A531,'ADM Details FY17'!$A$3:$I$3515,9,FALSE)</f>
        <v>0</v>
      </c>
      <c r="I531" s="1">
        <f>VLOOKUP(A531,'ADM Details FY17'!$A$3:$J$3517,10,FALSE)</f>
        <v>0</v>
      </c>
      <c r="J531" s="1">
        <f>VLOOKUP(A531,'ADM Details FY17'!$A$3:$K$3515,11,FALSE)</f>
        <v>0</v>
      </c>
      <c r="K531" s="1">
        <f>VLOOKUP(A531,'ADM Details FY17'!$A$3:$M$3515,13,FALSE)</f>
        <v>3.08</v>
      </c>
      <c r="L531" s="1">
        <f>VLOOKUP(A531,'ADM Details FY17'!$A$3:$O$3515,15,FALSE)</f>
        <v>0</v>
      </c>
      <c r="M531" s="1">
        <f>VLOOKUP(A531,'ADM Details FY17'!$A$3:$P$3515,16,FALSE)</f>
        <v>0</v>
      </c>
      <c r="N531" s="1">
        <f>VLOOKUP(A531,'ADM Details FY17'!$A$3:$Q$3515,17,FALSE)</f>
        <v>0</v>
      </c>
      <c r="O531" s="1">
        <f>VLOOKUP(A531,'ADM Details FY17'!$A$3:$S$3515,19,FALSE)</f>
        <v>0</v>
      </c>
      <c r="P531" s="1">
        <f>VLOOKUP(A531,'ADM Details FY17'!$A$3:$U$3515,21,FALSE)</f>
        <v>0</v>
      </c>
      <c r="Q531" s="1">
        <f>VLOOKUP(A531,'ADM Details FY17'!$A$3:$V$3515,22,FALSE)</f>
        <v>0</v>
      </c>
      <c r="R531" s="1">
        <f>VLOOKUP(A531,'ADM Details FY17'!$A$3:$W$3515,23,FALSE)</f>
        <v>0</v>
      </c>
      <c r="S531" s="1">
        <f>VLOOKUP(A531,'ADM Details FY17'!$A$3:$X$3515,24,FALSE)</f>
        <v>0</v>
      </c>
      <c r="T531" s="1">
        <f>VLOOKUP(A531,'ADM Details FY17'!$A$3:$Y$3515,25,FALSE)</f>
        <v>0</v>
      </c>
      <c r="U531" s="1">
        <f>VLOOKUP(A531,'ADM Details FY17'!$A$3:$AA$3515,27,FALSE)</f>
        <v>0</v>
      </c>
      <c r="V531" s="1">
        <f>IFERROR(VLOOKUP(C531,'eindex _tget pp '!$A$4:$E$615,5,FALSE),0)</f>
        <v>1012.1062851511117</v>
      </c>
      <c r="W531" s="31">
        <f>IFERROR(VLOOKUP(C531,'eindex _tget pp '!$A$4:$F$615,6,FALSE),0)</f>
        <v>3.0597023222000002</v>
      </c>
      <c r="X531" s="4">
        <f>IFERROR(VLOOKUP(B531,'eschools 16'!$A$2:$F$25,6,FALSE),1)</f>
        <v>2</v>
      </c>
      <c r="Y531" s="1">
        <f t="shared" si="40"/>
        <v>0</v>
      </c>
      <c r="Z531" s="1">
        <f t="shared" si="41"/>
        <v>0</v>
      </c>
      <c r="AA531" s="31">
        <f>IFERROR(VLOOKUP(C531,'eindex _tget pp '!$A$4:$G$615,7,FALSE),0)</f>
        <v>0.75960533500000005</v>
      </c>
      <c r="AB531" s="1">
        <f>VLOOKUP(A531,'ADM Details FY17'!$A$3:$AB$3515,28,FALSE)</f>
        <v>0</v>
      </c>
      <c r="AC531" s="1">
        <f t="shared" si="42"/>
        <v>0</v>
      </c>
      <c r="AD531" s="1">
        <f t="shared" si="43"/>
        <v>4.2</v>
      </c>
      <c r="AE531" s="1">
        <f t="shared" si="44"/>
        <v>105</v>
      </c>
    </row>
    <row r="532" spans="1:31" x14ac:dyDescent="0.25">
      <c r="A532" t="str">
        <f>B532&amp;"-"&amp;COUNTIF($B$3:B532,B532)</f>
        <v>236-378</v>
      </c>
      <c r="B532">
        <v>236</v>
      </c>
      <c r="C532" s="18">
        <f>VLOOKUP(A532,'ADM Details FY17'!$A$3:$D$3515,4,FALSE)</f>
        <v>49288</v>
      </c>
      <c r="D532" s="1">
        <f>VLOOKUP(A532,'ADM Details FY17'!$A$3:$E$3515,5,FALSE)</f>
        <v>3.36</v>
      </c>
      <c r="E532" s="1">
        <f>VLOOKUP(A532,'ADM Details FY17'!$A$3:$F$3515,6,FALSE)</f>
        <v>0</v>
      </c>
      <c r="F532" s="1">
        <f>VLOOKUP(A532,'ADM Details FY17'!$A$3:$G$3515,7,FALSE)</f>
        <v>0</v>
      </c>
      <c r="G532" s="1">
        <f>VLOOKUP(A532,'ADM Details FY17'!$A$3:$H$3515,8,FALSE)</f>
        <v>0</v>
      </c>
      <c r="H532" s="1">
        <f>VLOOKUP(A532,'ADM Details FY17'!$A$3:$I$3515,9,FALSE)</f>
        <v>0</v>
      </c>
      <c r="I532" s="1">
        <f>VLOOKUP(A532,'ADM Details FY17'!$A$3:$J$3517,10,FALSE)</f>
        <v>0</v>
      </c>
      <c r="J532" s="1">
        <f>VLOOKUP(A532,'ADM Details FY17'!$A$3:$K$3515,11,FALSE)</f>
        <v>0</v>
      </c>
      <c r="K532" s="1">
        <f>VLOOKUP(A532,'ADM Details FY17'!$A$3:$M$3515,13,FALSE)</f>
        <v>0</v>
      </c>
      <c r="L532" s="1">
        <f>VLOOKUP(A532,'ADM Details FY17'!$A$3:$O$3515,15,FALSE)</f>
        <v>0</v>
      </c>
      <c r="M532" s="1">
        <f>VLOOKUP(A532,'ADM Details FY17'!$A$3:$P$3515,16,FALSE)</f>
        <v>0</v>
      </c>
      <c r="N532" s="1">
        <f>VLOOKUP(A532,'ADM Details FY17'!$A$3:$Q$3515,17,FALSE)</f>
        <v>0</v>
      </c>
      <c r="O532" s="1">
        <f>VLOOKUP(A532,'ADM Details FY17'!$A$3:$S$3515,19,FALSE)</f>
        <v>0</v>
      </c>
      <c r="P532" s="1">
        <f>VLOOKUP(A532,'ADM Details FY17'!$A$3:$U$3515,21,FALSE)</f>
        <v>0</v>
      </c>
      <c r="Q532" s="1">
        <f>VLOOKUP(A532,'ADM Details FY17'!$A$3:$V$3515,22,FALSE)</f>
        <v>0</v>
      </c>
      <c r="R532" s="1">
        <f>VLOOKUP(A532,'ADM Details FY17'!$A$3:$W$3515,23,FALSE)</f>
        <v>0</v>
      </c>
      <c r="S532" s="1">
        <f>VLOOKUP(A532,'ADM Details FY17'!$A$3:$X$3515,24,FALSE)</f>
        <v>0</v>
      </c>
      <c r="T532" s="1">
        <f>VLOOKUP(A532,'ADM Details FY17'!$A$3:$Y$3515,25,FALSE)</f>
        <v>0</v>
      </c>
      <c r="U532" s="1">
        <f>VLOOKUP(A532,'ADM Details FY17'!$A$3:$AA$3515,27,FALSE)</f>
        <v>0</v>
      </c>
      <c r="V532" s="1">
        <f>IFERROR(VLOOKUP(C532,'eindex _tget pp '!$A$4:$E$615,5,FALSE),0)</f>
        <v>557.40196650721327</v>
      </c>
      <c r="W532" s="31">
        <f>IFERROR(VLOOKUP(C532,'eindex _tget pp '!$A$4:$F$615,6,FALSE),0)</f>
        <v>1.2763843384</v>
      </c>
      <c r="X532" s="4">
        <f>IFERROR(VLOOKUP(B532,'eschools 16'!$A$2:$F$25,6,FALSE),1)</f>
        <v>2</v>
      </c>
      <c r="Y532" s="1">
        <f t="shared" si="40"/>
        <v>0</v>
      </c>
      <c r="Z532" s="1">
        <f t="shared" si="41"/>
        <v>0</v>
      </c>
      <c r="AA532" s="31">
        <f>IFERROR(VLOOKUP(C532,'eindex _tget pp '!$A$4:$G$615,7,FALSE),0)</f>
        <v>0.553158661</v>
      </c>
      <c r="AB532" s="1">
        <f>VLOOKUP(A532,'ADM Details FY17'!$A$3:$AB$3515,28,FALSE)</f>
        <v>0</v>
      </c>
      <c r="AC532" s="1">
        <f t="shared" si="42"/>
        <v>0</v>
      </c>
      <c r="AD532" s="1">
        <f t="shared" si="43"/>
        <v>3.36</v>
      </c>
      <c r="AE532" s="1">
        <f t="shared" si="44"/>
        <v>84</v>
      </c>
    </row>
    <row r="533" spans="1:31" x14ac:dyDescent="0.25">
      <c r="A533" t="str">
        <f>B533&amp;"-"&amp;COUNTIF($B$3:B533,B533)</f>
        <v>236-379</v>
      </c>
      <c r="B533">
        <v>236</v>
      </c>
      <c r="C533" s="18">
        <f>VLOOKUP(A533,'ADM Details FY17'!$A$3:$D$3515,4,FALSE)</f>
        <v>44677</v>
      </c>
      <c r="D533" s="1">
        <f>VLOOKUP(A533,'ADM Details FY17'!$A$3:$E$3515,5,FALSE)</f>
        <v>10.09</v>
      </c>
      <c r="E533" s="1">
        <f>VLOOKUP(A533,'ADM Details FY17'!$A$3:$F$3515,6,FALSE)</f>
        <v>0.57999999999999996</v>
      </c>
      <c r="F533" s="1">
        <f>VLOOKUP(A533,'ADM Details FY17'!$A$3:$G$3515,7,FALSE)</f>
        <v>1</v>
      </c>
      <c r="G533" s="1">
        <f>VLOOKUP(A533,'ADM Details FY17'!$A$3:$H$3515,8,FALSE)</f>
        <v>0</v>
      </c>
      <c r="H533" s="1">
        <f>VLOOKUP(A533,'ADM Details FY17'!$A$3:$I$3515,9,FALSE)</f>
        <v>0</v>
      </c>
      <c r="I533" s="1">
        <f>VLOOKUP(A533,'ADM Details FY17'!$A$3:$J$3517,10,FALSE)</f>
        <v>0</v>
      </c>
      <c r="J533" s="1">
        <f>VLOOKUP(A533,'ADM Details FY17'!$A$3:$K$3515,11,FALSE)</f>
        <v>0</v>
      </c>
      <c r="K533" s="1">
        <f>VLOOKUP(A533,'ADM Details FY17'!$A$3:$M$3515,13,FALSE)</f>
        <v>2.33</v>
      </c>
      <c r="L533" s="1">
        <f>VLOOKUP(A533,'ADM Details FY17'!$A$3:$O$3515,15,FALSE)</f>
        <v>0</v>
      </c>
      <c r="M533" s="1">
        <f>VLOOKUP(A533,'ADM Details FY17'!$A$3:$P$3515,16,FALSE)</f>
        <v>0</v>
      </c>
      <c r="N533" s="1">
        <f>VLOOKUP(A533,'ADM Details FY17'!$A$3:$Q$3515,17,FALSE)</f>
        <v>0</v>
      </c>
      <c r="O533" s="1">
        <f>VLOOKUP(A533,'ADM Details FY17'!$A$3:$S$3515,19,FALSE)</f>
        <v>0</v>
      </c>
      <c r="P533" s="1">
        <f>VLOOKUP(A533,'ADM Details FY17'!$A$3:$U$3515,21,FALSE)</f>
        <v>0</v>
      </c>
      <c r="Q533" s="1">
        <f>VLOOKUP(A533,'ADM Details FY17'!$A$3:$V$3515,22,FALSE)</f>
        <v>0</v>
      </c>
      <c r="R533" s="1">
        <f>VLOOKUP(A533,'ADM Details FY17'!$A$3:$W$3515,23,FALSE)</f>
        <v>0</v>
      </c>
      <c r="S533" s="1">
        <f>VLOOKUP(A533,'ADM Details FY17'!$A$3:$X$3515,24,FALSE)</f>
        <v>0</v>
      </c>
      <c r="T533" s="1">
        <f>VLOOKUP(A533,'ADM Details FY17'!$A$3:$Y$3515,25,FALSE)</f>
        <v>0.2</v>
      </c>
      <c r="U533" s="1">
        <f>VLOOKUP(A533,'ADM Details FY17'!$A$3:$AA$3515,27,FALSE)</f>
        <v>0</v>
      </c>
      <c r="V533" s="1">
        <f>IFERROR(VLOOKUP(C533,'eindex _tget pp '!$A$4:$E$615,5,FALSE),0)</f>
        <v>0</v>
      </c>
      <c r="W533" s="31">
        <f>IFERROR(VLOOKUP(C533,'eindex _tget pp '!$A$4:$F$615,6,FALSE),0)</f>
        <v>1.9813124585999999</v>
      </c>
      <c r="X533" s="4">
        <f>IFERROR(VLOOKUP(B533,'eschools 16'!$A$2:$F$25,6,FALSE),1)</f>
        <v>2</v>
      </c>
      <c r="Y533" s="1">
        <f t="shared" si="40"/>
        <v>0</v>
      </c>
      <c r="Z533" s="1">
        <f t="shared" si="41"/>
        <v>0</v>
      </c>
      <c r="AA533" s="31">
        <f>IFERROR(VLOOKUP(C533,'eindex _tget pp '!$A$4:$G$615,7,FALSE),0)</f>
        <v>0.13413825200000001</v>
      </c>
      <c r="AB533" s="1">
        <f>VLOOKUP(A533,'ADM Details FY17'!$A$3:$AB$3515,28,FALSE)</f>
        <v>0</v>
      </c>
      <c r="AC533" s="1">
        <f t="shared" si="42"/>
        <v>0</v>
      </c>
      <c r="AD533" s="1">
        <f t="shared" si="43"/>
        <v>10.09</v>
      </c>
      <c r="AE533" s="1">
        <f t="shared" si="44"/>
        <v>252.25</v>
      </c>
    </row>
    <row r="534" spans="1:31" x14ac:dyDescent="0.25">
      <c r="A534" t="str">
        <f>B534&amp;"-"&amp;COUNTIF($B$3:B534,B534)</f>
        <v>236-380</v>
      </c>
      <c r="B534">
        <v>236</v>
      </c>
      <c r="C534" s="18">
        <f>VLOOKUP(A534,'ADM Details FY17'!$A$3:$D$3515,4,FALSE)</f>
        <v>45880</v>
      </c>
      <c r="D534" s="1">
        <f>VLOOKUP(A534,'ADM Details FY17'!$A$3:$E$3515,5,FALSE)</f>
        <v>8.42</v>
      </c>
      <c r="E534" s="1">
        <f>VLOOKUP(A534,'ADM Details FY17'!$A$3:$F$3515,6,FALSE)</f>
        <v>0</v>
      </c>
      <c r="F534" s="1">
        <f>VLOOKUP(A534,'ADM Details FY17'!$A$3:$G$3515,7,FALSE)</f>
        <v>0</v>
      </c>
      <c r="G534" s="1">
        <f>VLOOKUP(A534,'ADM Details FY17'!$A$3:$H$3515,8,FALSE)</f>
        <v>0</v>
      </c>
      <c r="H534" s="1">
        <f>VLOOKUP(A534,'ADM Details FY17'!$A$3:$I$3515,9,FALSE)</f>
        <v>0</v>
      </c>
      <c r="I534" s="1">
        <f>VLOOKUP(A534,'ADM Details FY17'!$A$3:$J$3517,10,FALSE)</f>
        <v>0</v>
      </c>
      <c r="J534" s="1">
        <f>VLOOKUP(A534,'ADM Details FY17'!$A$3:$K$3515,11,FALSE)</f>
        <v>1</v>
      </c>
      <c r="K534" s="1">
        <f>VLOOKUP(A534,'ADM Details FY17'!$A$3:$M$3515,13,FALSE)</f>
        <v>3.42</v>
      </c>
      <c r="L534" s="1">
        <f>VLOOKUP(A534,'ADM Details FY17'!$A$3:$O$3515,15,FALSE)</f>
        <v>0</v>
      </c>
      <c r="M534" s="1">
        <f>VLOOKUP(A534,'ADM Details FY17'!$A$3:$P$3515,16,FALSE)</f>
        <v>0</v>
      </c>
      <c r="N534" s="1">
        <f>VLOOKUP(A534,'ADM Details FY17'!$A$3:$Q$3515,17,FALSE)</f>
        <v>0</v>
      </c>
      <c r="O534" s="1">
        <f>VLOOKUP(A534,'ADM Details FY17'!$A$3:$S$3515,19,FALSE)</f>
        <v>0</v>
      </c>
      <c r="P534" s="1">
        <f>VLOOKUP(A534,'ADM Details FY17'!$A$3:$U$3515,21,FALSE)</f>
        <v>0</v>
      </c>
      <c r="Q534" s="1">
        <f>VLOOKUP(A534,'ADM Details FY17'!$A$3:$V$3515,22,FALSE)</f>
        <v>0</v>
      </c>
      <c r="R534" s="1">
        <f>VLOOKUP(A534,'ADM Details FY17'!$A$3:$W$3515,23,FALSE)</f>
        <v>0</v>
      </c>
      <c r="S534" s="1">
        <f>VLOOKUP(A534,'ADM Details FY17'!$A$3:$X$3515,24,FALSE)</f>
        <v>0</v>
      </c>
      <c r="T534" s="1">
        <f>VLOOKUP(A534,'ADM Details FY17'!$A$3:$Y$3515,25,FALSE)</f>
        <v>0</v>
      </c>
      <c r="U534" s="1">
        <f>VLOOKUP(A534,'ADM Details FY17'!$A$3:$AA$3515,27,FALSE)</f>
        <v>0</v>
      </c>
      <c r="V534" s="1">
        <f>IFERROR(VLOOKUP(C534,'eindex _tget pp '!$A$4:$E$615,5,FALSE),0)</f>
        <v>654.79050410710397</v>
      </c>
      <c r="W534" s="31">
        <f>IFERROR(VLOOKUP(C534,'eindex _tget pp '!$A$4:$F$615,6,FALSE),0)</f>
        <v>1.6327330888</v>
      </c>
      <c r="X534" s="4">
        <f>IFERROR(VLOOKUP(B534,'eschools 16'!$A$2:$F$25,6,FALSE),1)</f>
        <v>2</v>
      </c>
      <c r="Y534" s="1">
        <f t="shared" si="40"/>
        <v>0</v>
      </c>
      <c r="Z534" s="1">
        <f t="shared" si="41"/>
        <v>0</v>
      </c>
      <c r="AA534" s="31">
        <f>IFERROR(VLOOKUP(C534,'eindex _tget pp '!$A$4:$G$615,7,FALSE),0)</f>
        <v>0.56661868400000004</v>
      </c>
      <c r="AB534" s="1">
        <f>VLOOKUP(A534,'ADM Details FY17'!$A$3:$AB$3515,28,FALSE)</f>
        <v>0</v>
      </c>
      <c r="AC534" s="1">
        <f t="shared" si="42"/>
        <v>0</v>
      </c>
      <c r="AD534" s="1">
        <f t="shared" si="43"/>
        <v>8.42</v>
      </c>
      <c r="AE534" s="1">
        <f t="shared" si="44"/>
        <v>210.5</v>
      </c>
    </row>
    <row r="535" spans="1:31" x14ac:dyDescent="0.25">
      <c r="A535" t="str">
        <f>B535&amp;"-"&amp;COUNTIF($B$3:B535,B535)</f>
        <v>236-381</v>
      </c>
      <c r="B535">
        <v>236</v>
      </c>
      <c r="C535" s="18">
        <f>VLOOKUP(A535,'ADM Details FY17'!$A$3:$D$3515,4,FALSE)</f>
        <v>44685</v>
      </c>
      <c r="D535" s="1">
        <f>VLOOKUP(A535,'ADM Details FY17'!$A$3:$E$3515,5,FALSE)</f>
        <v>2</v>
      </c>
      <c r="E535" s="1">
        <f>VLOOKUP(A535,'ADM Details FY17'!$A$3:$F$3515,6,FALSE)</f>
        <v>0</v>
      </c>
      <c r="F535" s="1">
        <f>VLOOKUP(A535,'ADM Details FY17'!$A$3:$G$3515,7,FALSE)</f>
        <v>0</v>
      </c>
      <c r="G535" s="1">
        <f>VLOOKUP(A535,'ADM Details FY17'!$A$3:$H$3515,8,FALSE)</f>
        <v>1</v>
      </c>
      <c r="H535" s="1">
        <f>VLOOKUP(A535,'ADM Details FY17'!$A$3:$I$3515,9,FALSE)</f>
        <v>0</v>
      </c>
      <c r="I535" s="1">
        <f>VLOOKUP(A535,'ADM Details FY17'!$A$3:$J$3517,10,FALSE)</f>
        <v>0</v>
      </c>
      <c r="J535" s="1">
        <f>VLOOKUP(A535,'ADM Details FY17'!$A$3:$K$3515,11,FALSE)</f>
        <v>0</v>
      </c>
      <c r="K535" s="1">
        <f>VLOOKUP(A535,'ADM Details FY17'!$A$3:$M$3515,13,FALSE)</f>
        <v>1</v>
      </c>
      <c r="L535" s="1">
        <f>VLOOKUP(A535,'ADM Details FY17'!$A$3:$O$3515,15,FALSE)</f>
        <v>0</v>
      </c>
      <c r="M535" s="1">
        <f>VLOOKUP(A535,'ADM Details FY17'!$A$3:$P$3515,16,FALSE)</f>
        <v>0</v>
      </c>
      <c r="N535" s="1">
        <f>VLOOKUP(A535,'ADM Details FY17'!$A$3:$Q$3515,17,FALSE)</f>
        <v>0</v>
      </c>
      <c r="O535" s="1">
        <f>VLOOKUP(A535,'ADM Details FY17'!$A$3:$S$3515,19,FALSE)</f>
        <v>0</v>
      </c>
      <c r="P535" s="1">
        <f>VLOOKUP(A535,'ADM Details FY17'!$A$3:$U$3515,21,FALSE)</f>
        <v>0</v>
      </c>
      <c r="Q535" s="1">
        <f>VLOOKUP(A535,'ADM Details FY17'!$A$3:$V$3515,22,FALSE)</f>
        <v>0</v>
      </c>
      <c r="R535" s="1">
        <f>VLOOKUP(A535,'ADM Details FY17'!$A$3:$W$3515,23,FALSE)</f>
        <v>0</v>
      </c>
      <c r="S535" s="1">
        <f>VLOOKUP(A535,'ADM Details FY17'!$A$3:$X$3515,24,FALSE)</f>
        <v>0</v>
      </c>
      <c r="T535" s="1">
        <f>VLOOKUP(A535,'ADM Details FY17'!$A$3:$Y$3515,25,FALSE)</f>
        <v>0</v>
      </c>
      <c r="U535" s="1">
        <f>VLOOKUP(A535,'ADM Details FY17'!$A$3:$AA$3515,27,FALSE)</f>
        <v>0</v>
      </c>
      <c r="V535" s="1">
        <f>IFERROR(VLOOKUP(C535,'eindex _tget pp '!$A$4:$E$615,5,FALSE),0)</f>
        <v>547.87772208712238</v>
      </c>
      <c r="W535" s="31">
        <f>IFERROR(VLOOKUP(C535,'eindex _tget pp '!$A$4:$F$615,6,FALSE),0)</f>
        <v>3.7147421595000001</v>
      </c>
      <c r="X535" s="4">
        <f>IFERROR(VLOOKUP(B535,'eschools 16'!$A$2:$F$25,6,FALSE),1)</f>
        <v>2</v>
      </c>
      <c r="Y535" s="1">
        <f t="shared" si="40"/>
        <v>0</v>
      </c>
      <c r="Z535" s="1">
        <f t="shared" si="41"/>
        <v>0</v>
      </c>
      <c r="AA535" s="31">
        <f>IFERROR(VLOOKUP(C535,'eindex _tget pp '!$A$4:$G$615,7,FALSE),0)</f>
        <v>0.59611453800000003</v>
      </c>
      <c r="AB535" s="1">
        <f>VLOOKUP(A535,'ADM Details FY17'!$A$3:$AB$3515,28,FALSE)</f>
        <v>0</v>
      </c>
      <c r="AC535" s="1">
        <f t="shared" si="42"/>
        <v>0</v>
      </c>
      <c r="AD535" s="1">
        <f t="shared" si="43"/>
        <v>2</v>
      </c>
      <c r="AE535" s="1">
        <f t="shared" si="44"/>
        <v>50</v>
      </c>
    </row>
    <row r="536" spans="1:31" x14ac:dyDescent="0.25">
      <c r="A536" t="str">
        <f>B536&amp;"-"&amp;COUNTIF($B$3:B536,B536)</f>
        <v>236-382</v>
      </c>
      <c r="B536">
        <v>236</v>
      </c>
      <c r="C536" s="18">
        <f>VLOOKUP(A536,'ADM Details FY17'!$A$3:$D$3515,4,FALSE)</f>
        <v>44693</v>
      </c>
      <c r="D536" s="1">
        <f>VLOOKUP(A536,'ADM Details FY17'!$A$3:$E$3515,5,FALSE)</f>
        <v>2.56</v>
      </c>
      <c r="E536" s="1">
        <f>VLOOKUP(A536,'ADM Details FY17'!$A$3:$F$3515,6,FALSE)</f>
        <v>0</v>
      </c>
      <c r="F536" s="1">
        <f>VLOOKUP(A536,'ADM Details FY17'!$A$3:$G$3515,7,FALSE)</f>
        <v>0</v>
      </c>
      <c r="G536" s="1">
        <f>VLOOKUP(A536,'ADM Details FY17'!$A$3:$H$3515,8,FALSE)</f>
        <v>0</v>
      </c>
      <c r="H536" s="1">
        <f>VLOOKUP(A536,'ADM Details FY17'!$A$3:$I$3515,9,FALSE)</f>
        <v>0</v>
      </c>
      <c r="I536" s="1">
        <f>VLOOKUP(A536,'ADM Details FY17'!$A$3:$J$3517,10,FALSE)</f>
        <v>0</v>
      </c>
      <c r="J536" s="1">
        <f>VLOOKUP(A536,'ADM Details FY17'!$A$3:$K$3515,11,FALSE)</f>
        <v>0</v>
      </c>
      <c r="K536" s="1">
        <f>VLOOKUP(A536,'ADM Details FY17'!$A$3:$M$3515,13,FALSE)</f>
        <v>1.18</v>
      </c>
      <c r="L536" s="1">
        <f>VLOOKUP(A536,'ADM Details FY17'!$A$3:$O$3515,15,FALSE)</f>
        <v>0</v>
      </c>
      <c r="M536" s="1">
        <f>VLOOKUP(A536,'ADM Details FY17'!$A$3:$P$3515,16,FALSE)</f>
        <v>0</v>
      </c>
      <c r="N536" s="1">
        <f>VLOOKUP(A536,'ADM Details FY17'!$A$3:$Q$3515,17,FALSE)</f>
        <v>0</v>
      </c>
      <c r="O536" s="1">
        <f>VLOOKUP(A536,'ADM Details FY17'!$A$3:$S$3515,19,FALSE)</f>
        <v>0</v>
      </c>
      <c r="P536" s="1">
        <f>VLOOKUP(A536,'ADM Details FY17'!$A$3:$U$3515,21,FALSE)</f>
        <v>0</v>
      </c>
      <c r="Q536" s="1">
        <f>VLOOKUP(A536,'ADM Details FY17'!$A$3:$V$3515,22,FALSE)</f>
        <v>0</v>
      </c>
      <c r="R536" s="1">
        <f>VLOOKUP(A536,'ADM Details FY17'!$A$3:$W$3515,23,FALSE)</f>
        <v>0</v>
      </c>
      <c r="S536" s="1">
        <f>VLOOKUP(A536,'ADM Details FY17'!$A$3:$X$3515,24,FALSE)</f>
        <v>0</v>
      </c>
      <c r="T536" s="1">
        <f>VLOOKUP(A536,'ADM Details FY17'!$A$3:$Y$3515,25,FALSE)</f>
        <v>0</v>
      </c>
      <c r="U536" s="1">
        <f>VLOOKUP(A536,'ADM Details FY17'!$A$3:$AA$3515,27,FALSE)</f>
        <v>0</v>
      </c>
      <c r="V536" s="1">
        <f>IFERROR(VLOOKUP(C536,'eindex _tget pp '!$A$4:$E$615,5,FALSE),0)</f>
        <v>274.66710676944211</v>
      </c>
      <c r="W536" s="31">
        <f>IFERROR(VLOOKUP(C536,'eindex _tget pp '!$A$4:$F$615,6,FALSE),0)</f>
        <v>1.4034529542</v>
      </c>
      <c r="X536" s="4">
        <f>IFERROR(VLOOKUP(B536,'eschools 16'!$A$2:$F$25,6,FALSE),1)</f>
        <v>2</v>
      </c>
      <c r="Y536" s="1">
        <f t="shared" si="40"/>
        <v>0</v>
      </c>
      <c r="Z536" s="1">
        <f t="shared" si="41"/>
        <v>0</v>
      </c>
      <c r="AA536" s="31">
        <f>IFERROR(VLOOKUP(C536,'eindex _tget pp '!$A$4:$G$615,7,FALSE),0)</f>
        <v>0.48519359099999998</v>
      </c>
      <c r="AB536" s="1">
        <f>VLOOKUP(A536,'ADM Details FY17'!$A$3:$AB$3515,28,FALSE)</f>
        <v>0</v>
      </c>
      <c r="AC536" s="1">
        <f t="shared" si="42"/>
        <v>0</v>
      </c>
      <c r="AD536" s="1">
        <f t="shared" si="43"/>
        <v>2.56</v>
      </c>
      <c r="AE536" s="1">
        <f t="shared" si="44"/>
        <v>64</v>
      </c>
    </row>
    <row r="537" spans="1:31" x14ac:dyDescent="0.25">
      <c r="A537" t="str">
        <f>B537&amp;"-"&amp;COUNTIF($B$3:B537,B537)</f>
        <v>236-383</v>
      </c>
      <c r="B537">
        <v>236</v>
      </c>
      <c r="C537" s="18">
        <f>VLOOKUP(A537,'ADM Details FY17'!$A$3:$D$3515,4,FALSE)</f>
        <v>50054</v>
      </c>
      <c r="D537" s="1">
        <f>VLOOKUP(A537,'ADM Details FY17'!$A$3:$E$3515,5,FALSE)</f>
        <v>3.88</v>
      </c>
      <c r="E537" s="1">
        <f>VLOOKUP(A537,'ADM Details FY17'!$A$3:$F$3515,6,FALSE)</f>
        <v>0</v>
      </c>
      <c r="F537" s="1">
        <f>VLOOKUP(A537,'ADM Details FY17'!$A$3:$G$3515,7,FALSE)</f>
        <v>0.99</v>
      </c>
      <c r="G537" s="1">
        <f>VLOOKUP(A537,'ADM Details FY17'!$A$3:$H$3515,8,FALSE)</f>
        <v>0</v>
      </c>
      <c r="H537" s="1">
        <f>VLOOKUP(A537,'ADM Details FY17'!$A$3:$I$3515,9,FALSE)</f>
        <v>0</v>
      </c>
      <c r="I537" s="1">
        <f>VLOOKUP(A537,'ADM Details FY17'!$A$3:$J$3517,10,FALSE)</f>
        <v>0</v>
      </c>
      <c r="J537" s="1">
        <f>VLOOKUP(A537,'ADM Details FY17'!$A$3:$K$3515,11,FALSE)</f>
        <v>0</v>
      </c>
      <c r="K537" s="1">
        <f>VLOOKUP(A537,'ADM Details FY17'!$A$3:$M$3515,13,FALSE)</f>
        <v>0</v>
      </c>
      <c r="L537" s="1">
        <f>VLOOKUP(A537,'ADM Details FY17'!$A$3:$O$3515,15,FALSE)</f>
        <v>0</v>
      </c>
      <c r="M537" s="1">
        <f>VLOOKUP(A537,'ADM Details FY17'!$A$3:$P$3515,16,FALSE)</f>
        <v>0.89</v>
      </c>
      <c r="N537" s="1">
        <f>VLOOKUP(A537,'ADM Details FY17'!$A$3:$Q$3515,17,FALSE)</f>
        <v>0</v>
      </c>
      <c r="O537" s="1">
        <f>VLOOKUP(A537,'ADM Details FY17'!$A$3:$S$3515,19,FALSE)</f>
        <v>0</v>
      </c>
      <c r="P537" s="1">
        <f>VLOOKUP(A537,'ADM Details FY17'!$A$3:$U$3515,21,FALSE)</f>
        <v>0.26</v>
      </c>
      <c r="Q537" s="1">
        <f>VLOOKUP(A537,'ADM Details FY17'!$A$3:$V$3515,22,FALSE)</f>
        <v>0</v>
      </c>
      <c r="R537" s="1">
        <f>VLOOKUP(A537,'ADM Details FY17'!$A$3:$W$3515,23,FALSE)</f>
        <v>0</v>
      </c>
      <c r="S537" s="1">
        <f>VLOOKUP(A537,'ADM Details FY17'!$A$3:$X$3515,24,FALSE)</f>
        <v>0</v>
      </c>
      <c r="T537" s="1">
        <f>VLOOKUP(A537,'ADM Details FY17'!$A$3:$Y$3515,25,FALSE)</f>
        <v>0.18</v>
      </c>
      <c r="U537" s="1">
        <f>VLOOKUP(A537,'ADM Details FY17'!$A$3:$AA$3515,27,FALSE)</f>
        <v>0</v>
      </c>
      <c r="V537" s="1">
        <f>IFERROR(VLOOKUP(C537,'eindex _tget pp '!$A$4:$E$615,5,FALSE),0)</f>
        <v>0</v>
      </c>
      <c r="W537" s="31">
        <f>IFERROR(VLOOKUP(C537,'eindex _tget pp '!$A$4:$F$615,6,FALSE),0)</f>
        <v>2.3555298200000001E-2</v>
      </c>
      <c r="X537" s="4">
        <f>IFERROR(VLOOKUP(B537,'eschools 16'!$A$2:$F$25,6,FALSE),1)</f>
        <v>2</v>
      </c>
      <c r="Y537" s="1">
        <f t="shared" si="40"/>
        <v>0</v>
      </c>
      <c r="Z537" s="1">
        <f t="shared" si="41"/>
        <v>0</v>
      </c>
      <c r="AA537" s="31">
        <f>IFERROR(VLOOKUP(C537,'eindex _tget pp '!$A$4:$G$615,7,FALSE),0)</f>
        <v>0.05</v>
      </c>
      <c r="AB537" s="1">
        <f>VLOOKUP(A537,'ADM Details FY17'!$A$3:$AB$3515,28,FALSE)</f>
        <v>0</v>
      </c>
      <c r="AC537" s="1">
        <f t="shared" si="42"/>
        <v>0</v>
      </c>
      <c r="AD537" s="1">
        <f t="shared" si="43"/>
        <v>3.88</v>
      </c>
      <c r="AE537" s="1">
        <f t="shared" si="44"/>
        <v>97</v>
      </c>
    </row>
    <row r="538" spans="1:31" x14ac:dyDescent="0.25">
      <c r="A538" t="str">
        <f>B538&amp;"-"&amp;COUNTIF($B$3:B538,B538)</f>
        <v>236-384</v>
      </c>
      <c r="B538">
        <v>236</v>
      </c>
      <c r="C538" s="18">
        <f>VLOOKUP(A538,'ADM Details FY17'!$A$3:$D$3515,4,FALSE)</f>
        <v>47001</v>
      </c>
      <c r="D538" s="1">
        <f>VLOOKUP(A538,'ADM Details FY17'!$A$3:$E$3515,5,FALSE)</f>
        <v>17.72</v>
      </c>
      <c r="E538" s="1">
        <f>VLOOKUP(A538,'ADM Details FY17'!$A$3:$F$3515,6,FALSE)</f>
        <v>0</v>
      </c>
      <c r="F538" s="1">
        <f>VLOOKUP(A538,'ADM Details FY17'!$A$3:$G$3515,7,FALSE)</f>
        <v>4.75</v>
      </c>
      <c r="G538" s="1">
        <f>VLOOKUP(A538,'ADM Details FY17'!$A$3:$H$3515,8,FALSE)</f>
        <v>0</v>
      </c>
      <c r="H538" s="1">
        <f>VLOOKUP(A538,'ADM Details FY17'!$A$3:$I$3515,9,FALSE)</f>
        <v>0</v>
      </c>
      <c r="I538" s="1">
        <f>VLOOKUP(A538,'ADM Details FY17'!$A$3:$J$3517,10,FALSE)</f>
        <v>0</v>
      </c>
      <c r="J538" s="1">
        <f>VLOOKUP(A538,'ADM Details FY17'!$A$3:$K$3515,11,FALSE)</f>
        <v>1</v>
      </c>
      <c r="K538" s="1">
        <f>VLOOKUP(A538,'ADM Details FY17'!$A$3:$M$3515,13,FALSE)</f>
        <v>5</v>
      </c>
      <c r="L538" s="1">
        <f>VLOOKUP(A538,'ADM Details FY17'!$A$3:$O$3515,15,FALSE)</f>
        <v>0</v>
      </c>
      <c r="M538" s="1">
        <f>VLOOKUP(A538,'ADM Details FY17'!$A$3:$P$3515,16,FALSE)</f>
        <v>0</v>
      </c>
      <c r="N538" s="1">
        <f>VLOOKUP(A538,'ADM Details FY17'!$A$3:$Q$3515,17,FALSE)</f>
        <v>0</v>
      </c>
      <c r="O538" s="1">
        <f>VLOOKUP(A538,'ADM Details FY17'!$A$3:$S$3515,19,FALSE)</f>
        <v>0</v>
      </c>
      <c r="P538" s="1">
        <f>VLOOKUP(A538,'ADM Details FY17'!$A$3:$U$3515,21,FALSE)</f>
        <v>0.71</v>
      </c>
      <c r="Q538" s="1">
        <f>VLOOKUP(A538,'ADM Details FY17'!$A$3:$V$3515,22,FALSE)</f>
        <v>0</v>
      </c>
      <c r="R538" s="1">
        <f>VLOOKUP(A538,'ADM Details FY17'!$A$3:$W$3515,23,FALSE)</f>
        <v>0</v>
      </c>
      <c r="S538" s="1">
        <f>VLOOKUP(A538,'ADM Details FY17'!$A$3:$X$3515,24,FALSE)</f>
        <v>0</v>
      </c>
      <c r="T538" s="1">
        <f>VLOOKUP(A538,'ADM Details FY17'!$A$3:$Y$3515,25,FALSE)</f>
        <v>0.76</v>
      </c>
      <c r="U538" s="1">
        <f>VLOOKUP(A538,'ADM Details FY17'!$A$3:$AA$3515,27,FALSE)</f>
        <v>0</v>
      </c>
      <c r="V538" s="1">
        <f>IFERROR(VLOOKUP(C538,'eindex _tget pp '!$A$4:$E$615,5,FALSE),0)</f>
        <v>594.36588471020877</v>
      </c>
      <c r="W538" s="31">
        <f>IFERROR(VLOOKUP(C538,'eindex _tget pp '!$A$4:$F$615,6,FALSE),0)</f>
        <v>1.1539599354000001</v>
      </c>
      <c r="X538" s="4">
        <f>IFERROR(VLOOKUP(B538,'eschools 16'!$A$2:$F$25,6,FALSE),1)</f>
        <v>2</v>
      </c>
      <c r="Y538" s="1">
        <f t="shared" si="40"/>
        <v>0</v>
      </c>
      <c r="Z538" s="1">
        <f t="shared" si="41"/>
        <v>0</v>
      </c>
      <c r="AA538" s="31">
        <f>IFERROR(VLOOKUP(C538,'eindex _tget pp '!$A$4:$G$615,7,FALSE),0)</f>
        <v>0.60739051300000002</v>
      </c>
      <c r="AB538" s="1">
        <f>VLOOKUP(A538,'ADM Details FY17'!$A$3:$AB$3515,28,FALSE)</f>
        <v>0</v>
      </c>
      <c r="AC538" s="1">
        <f t="shared" si="42"/>
        <v>0</v>
      </c>
      <c r="AD538" s="1">
        <f t="shared" si="43"/>
        <v>17.72</v>
      </c>
      <c r="AE538" s="1">
        <f t="shared" si="44"/>
        <v>443</v>
      </c>
    </row>
    <row r="539" spans="1:31" x14ac:dyDescent="0.25">
      <c r="A539" t="str">
        <f>B539&amp;"-"&amp;COUNTIF($B$3:B539,B539)</f>
        <v>236-385</v>
      </c>
      <c r="B539">
        <v>236</v>
      </c>
      <c r="C539" s="18">
        <f>VLOOKUP(A539,'ADM Details FY17'!$A$3:$D$3515,4,FALSE)</f>
        <v>46599</v>
      </c>
      <c r="D539" s="1">
        <f>VLOOKUP(A539,'ADM Details FY17'!$A$3:$E$3515,5,FALSE)</f>
        <v>9</v>
      </c>
      <c r="E539" s="1">
        <f>VLOOKUP(A539,'ADM Details FY17'!$A$3:$F$3515,6,FALSE)</f>
        <v>0</v>
      </c>
      <c r="F539" s="1">
        <f>VLOOKUP(A539,'ADM Details FY17'!$A$3:$G$3515,7,FALSE)</f>
        <v>0</v>
      </c>
      <c r="G539" s="1">
        <f>VLOOKUP(A539,'ADM Details FY17'!$A$3:$H$3515,8,FALSE)</f>
        <v>0</v>
      </c>
      <c r="H539" s="1">
        <f>VLOOKUP(A539,'ADM Details FY17'!$A$3:$I$3515,9,FALSE)</f>
        <v>0</v>
      </c>
      <c r="I539" s="1">
        <f>VLOOKUP(A539,'ADM Details FY17'!$A$3:$J$3517,10,FALSE)</f>
        <v>0</v>
      </c>
      <c r="J539" s="1">
        <f>VLOOKUP(A539,'ADM Details FY17'!$A$3:$K$3515,11,FALSE)</f>
        <v>0</v>
      </c>
      <c r="K539" s="1">
        <f>VLOOKUP(A539,'ADM Details FY17'!$A$3:$M$3515,13,FALSE)</f>
        <v>4</v>
      </c>
      <c r="L539" s="1">
        <f>VLOOKUP(A539,'ADM Details FY17'!$A$3:$O$3515,15,FALSE)</f>
        <v>0</v>
      </c>
      <c r="M539" s="1">
        <f>VLOOKUP(A539,'ADM Details FY17'!$A$3:$P$3515,16,FALSE)</f>
        <v>0</v>
      </c>
      <c r="N539" s="1">
        <f>VLOOKUP(A539,'ADM Details FY17'!$A$3:$Q$3515,17,FALSE)</f>
        <v>0</v>
      </c>
      <c r="O539" s="1">
        <f>VLOOKUP(A539,'ADM Details FY17'!$A$3:$S$3515,19,FALSE)</f>
        <v>0</v>
      </c>
      <c r="P539" s="1">
        <f>VLOOKUP(A539,'ADM Details FY17'!$A$3:$U$3515,21,FALSE)</f>
        <v>0</v>
      </c>
      <c r="Q539" s="1">
        <f>VLOOKUP(A539,'ADM Details FY17'!$A$3:$V$3515,22,FALSE)</f>
        <v>0</v>
      </c>
      <c r="R539" s="1">
        <f>VLOOKUP(A539,'ADM Details FY17'!$A$3:$W$3515,23,FALSE)</f>
        <v>0</v>
      </c>
      <c r="S539" s="1">
        <f>VLOOKUP(A539,'ADM Details FY17'!$A$3:$X$3515,24,FALSE)</f>
        <v>0</v>
      </c>
      <c r="T539" s="1">
        <f>VLOOKUP(A539,'ADM Details FY17'!$A$3:$Y$3515,25,FALSE)</f>
        <v>0</v>
      </c>
      <c r="U539" s="1">
        <f>VLOOKUP(A539,'ADM Details FY17'!$A$3:$AA$3515,27,FALSE)</f>
        <v>0</v>
      </c>
      <c r="V539" s="1">
        <f>IFERROR(VLOOKUP(C539,'eindex _tget pp '!$A$4:$E$615,5,FALSE),0)</f>
        <v>0</v>
      </c>
      <c r="W539" s="31">
        <f>IFERROR(VLOOKUP(C539,'eindex _tget pp '!$A$4:$F$615,6,FALSE),0)</f>
        <v>1.1728536673000001</v>
      </c>
      <c r="X539" s="4">
        <f>IFERROR(VLOOKUP(B539,'eschools 16'!$A$2:$F$25,6,FALSE),1)</f>
        <v>2</v>
      </c>
      <c r="Y539" s="1">
        <f t="shared" si="40"/>
        <v>0</v>
      </c>
      <c r="Z539" s="1">
        <f t="shared" si="41"/>
        <v>0</v>
      </c>
      <c r="AA539" s="31">
        <f>IFERROR(VLOOKUP(C539,'eindex _tget pp '!$A$4:$G$615,7,FALSE),0)</f>
        <v>0.206627749</v>
      </c>
      <c r="AB539" s="1">
        <f>VLOOKUP(A539,'ADM Details FY17'!$A$3:$AB$3515,28,FALSE)</f>
        <v>0</v>
      </c>
      <c r="AC539" s="1">
        <f t="shared" si="42"/>
        <v>0</v>
      </c>
      <c r="AD539" s="1">
        <f t="shared" si="43"/>
        <v>9</v>
      </c>
      <c r="AE539" s="1">
        <f t="shared" si="44"/>
        <v>225</v>
      </c>
    </row>
    <row r="540" spans="1:31" x14ac:dyDescent="0.25">
      <c r="A540" t="str">
        <f>B540&amp;"-"&amp;COUNTIF($B$3:B540,B540)</f>
        <v>236-386</v>
      </c>
      <c r="B540">
        <v>236</v>
      </c>
      <c r="C540" s="18">
        <f>VLOOKUP(A540,'ADM Details FY17'!$A$3:$D$3515,4,FALSE)</f>
        <v>48439</v>
      </c>
      <c r="D540" s="1">
        <f>VLOOKUP(A540,'ADM Details FY17'!$A$3:$E$3515,5,FALSE)</f>
        <v>2</v>
      </c>
      <c r="E540" s="1">
        <f>VLOOKUP(A540,'ADM Details FY17'!$A$3:$F$3515,6,FALSE)</f>
        <v>0</v>
      </c>
      <c r="F540" s="1">
        <f>VLOOKUP(A540,'ADM Details FY17'!$A$3:$G$3515,7,FALSE)</f>
        <v>0</v>
      </c>
      <c r="G540" s="1">
        <f>VLOOKUP(A540,'ADM Details FY17'!$A$3:$H$3515,8,FALSE)</f>
        <v>0</v>
      </c>
      <c r="H540" s="1">
        <f>VLOOKUP(A540,'ADM Details FY17'!$A$3:$I$3515,9,FALSE)</f>
        <v>0</v>
      </c>
      <c r="I540" s="1">
        <f>VLOOKUP(A540,'ADM Details FY17'!$A$3:$J$3517,10,FALSE)</f>
        <v>0</v>
      </c>
      <c r="J540" s="1">
        <f>VLOOKUP(A540,'ADM Details FY17'!$A$3:$K$3515,11,FALSE)</f>
        <v>0</v>
      </c>
      <c r="K540" s="1">
        <f>VLOOKUP(A540,'ADM Details FY17'!$A$3:$M$3515,13,FALSE)</f>
        <v>1</v>
      </c>
      <c r="L540" s="1">
        <f>VLOOKUP(A540,'ADM Details FY17'!$A$3:$O$3515,15,FALSE)</f>
        <v>0</v>
      </c>
      <c r="M540" s="1">
        <f>VLOOKUP(A540,'ADM Details FY17'!$A$3:$P$3515,16,FALSE)</f>
        <v>0</v>
      </c>
      <c r="N540" s="1">
        <f>VLOOKUP(A540,'ADM Details FY17'!$A$3:$Q$3515,17,FALSE)</f>
        <v>0</v>
      </c>
      <c r="O540" s="1">
        <f>VLOOKUP(A540,'ADM Details FY17'!$A$3:$S$3515,19,FALSE)</f>
        <v>0</v>
      </c>
      <c r="P540" s="1">
        <f>VLOOKUP(A540,'ADM Details FY17'!$A$3:$U$3515,21,FALSE)</f>
        <v>0</v>
      </c>
      <c r="Q540" s="1">
        <f>VLOOKUP(A540,'ADM Details FY17'!$A$3:$V$3515,22,FALSE)</f>
        <v>0</v>
      </c>
      <c r="R540" s="1">
        <f>VLOOKUP(A540,'ADM Details FY17'!$A$3:$W$3515,23,FALSE)</f>
        <v>0</v>
      </c>
      <c r="S540" s="1">
        <f>VLOOKUP(A540,'ADM Details FY17'!$A$3:$X$3515,24,FALSE)</f>
        <v>0</v>
      </c>
      <c r="T540" s="1">
        <f>VLOOKUP(A540,'ADM Details FY17'!$A$3:$Y$3515,25,FALSE)</f>
        <v>0</v>
      </c>
      <c r="U540" s="1">
        <f>VLOOKUP(A540,'ADM Details FY17'!$A$3:$AA$3515,27,FALSE)</f>
        <v>0</v>
      </c>
      <c r="V540" s="1">
        <f>IFERROR(VLOOKUP(C540,'eindex _tget pp '!$A$4:$E$615,5,FALSE),0)</f>
        <v>91.449454970153127</v>
      </c>
      <c r="W540" s="31">
        <f>IFERROR(VLOOKUP(C540,'eindex _tget pp '!$A$4:$F$615,6,FALSE),0)</f>
        <v>0.69382596819999998</v>
      </c>
      <c r="X540" s="4">
        <f>IFERROR(VLOOKUP(B540,'eschools 16'!$A$2:$F$25,6,FALSE),1)</f>
        <v>2</v>
      </c>
      <c r="Y540" s="1">
        <f t="shared" si="40"/>
        <v>0</v>
      </c>
      <c r="Z540" s="1">
        <f t="shared" si="41"/>
        <v>0</v>
      </c>
      <c r="AA540" s="31">
        <f>IFERROR(VLOOKUP(C540,'eindex _tget pp '!$A$4:$G$615,7,FALSE),0)</f>
        <v>0.33101404499999998</v>
      </c>
      <c r="AB540" s="1">
        <f>VLOOKUP(A540,'ADM Details FY17'!$A$3:$AB$3515,28,FALSE)</f>
        <v>0</v>
      </c>
      <c r="AC540" s="1">
        <f t="shared" si="42"/>
        <v>0</v>
      </c>
      <c r="AD540" s="1">
        <f t="shared" si="43"/>
        <v>2</v>
      </c>
      <c r="AE540" s="1">
        <f t="shared" si="44"/>
        <v>50</v>
      </c>
    </row>
    <row r="541" spans="1:31" x14ac:dyDescent="0.25">
      <c r="A541" t="str">
        <f>B541&amp;"-"&amp;COUNTIF($B$3:B541,B541)</f>
        <v>236-387</v>
      </c>
      <c r="B541">
        <v>236</v>
      </c>
      <c r="C541" s="18">
        <f>VLOOKUP(A541,'ADM Details FY17'!$A$3:$D$3515,4,FALSE)</f>
        <v>47506</v>
      </c>
      <c r="D541" s="1">
        <f>VLOOKUP(A541,'ADM Details FY17'!$A$3:$E$3515,5,FALSE)</f>
        <v>1.85</v>
      </c>
      <c r="E541" s="1">
        <f>VLOOKUP(A541,'ADM Details FY17'!$A$3:$F$3515,6,FALSE)</f>
        <v>0</v>
      </c>
      <c r="F541" s="1">
        <f>VLOOKUP(A541,'ADM Details FY17'!$A$3:$G$3515,7,FALSE)</f>
        <v>0</v>
      </c>
      <c r="G541" s="1">
        <f>VLOOKUP(A541,'ADM Details FY17'!$A$3:$H$3515,8,FALSE)</f>
        <v>0</v>
      </c>
      <c r="H541" s="1">
        <f>VLOOKUP(A541,'ADM Details FY17'!$A$3:$I$3515,9,FALSE)</f>
        <v>0</v>
      </c>
      <c r="I541" s="1">
        <f>VLOOKUP(A541,'ADM Details FY17'!$A$3:$J$3517,10,FALSE)</f>
        <v>0</v>
      </c>
      <c r="J541" s="1">
        <f>VLOOKUP(A541,'ADM Details FY17'!$A$3:$K$3515,11,FALSE)</f>
        <v>0</v>
      </c>
      <c r="K541" s="1">
        <f>VLOOKUP(A541,'ADM Details FY17'!$A$3:$M$3515,13,FALSE)</f>
        <v>0</v>
      </c>
      <c r="L541" s="1">
        <f>VLOOKUP(A541,'ADM Details FY17'!$A$3:$O$3515,15,FALSE)</f>
        <v>0</v>
      </c>
      <c r="M541" s="1">
        <f>VLOOKUP(A541,'ADM Details FY17'!$A$3:$P$3515,16,FALSE)</f>
        <v>0</v>
      </c>
      <c r="N541" s="1">
        <f>VLOOKUP(A541,'ADM Details FY17'!$A$3:$Q$3515,17,FALSE)</f>
        <v>0</v>
      </c>
      <c r="O541" s="1">
        <f>VLOOKUP(A541,'ADM Details FY17'!$A$3:$S$3515,19,FALSE)</f>
        <v>0</v>
      </c>
      <c r="P541" s="1">
        <f>VLOOKUP(A541,'ADM Details FY17'!$A$3:$U$3515,21,FALSE)</f>
        <v>0</v>
      </c>
      <c r="Q541" s="1">
        <f>VLOOKUP(A541,'ADM Details FY17'!$A$3:$V$3515,22,FALSE)</f>
        <v>0</v>
      </c>
      <c r="R541" s="1">
        <f>VLOOKUP(A541,'ADM Details FY17'!$A$3:$W$3515,23,FALSE)</f>
        <v>0</v>
      </c>
      <c r="S541" s="1">
        <f>VLOOKUP(A541,'ADM Details FY17'!$A$3:$X$3515,24,FALSE)</f>
        <v>0</v>
      </c>
      <c r="T541" s="1">
        <f>VLOOKUP(A541,'ADM Details FY17'!$A$3:$Y$3515,25,FALSE)</f>
        <v>0</v>
      </c>
      <c r="U541" s="1">
        <f>VLOOKUP(A541,'ADM Details FY17'!$A$3:$AA$3515,27,FALSE)</f>
        <v>0</v>
      </c>
      <c r="V541" s="1">
        <f>IFERROR(VLOOKUP(C541,'eindex _tget pp '!$A$4:$E$615,5,FALSE),0)</f>
        <v>270.78757519462135</v>
      </c>
      <c r="W541" s="31">
        <f>IFERROR(VLOOKUP(C541,'eindex _tget pp '!$A$4:$F$615,6,FALSE),0)</f>
        <v>0.2521157168</v>
      </c>
      <c r="X541" s="4">
        <f>IFERROR(VLOOKUP(B541,'eschools 16'!$A$2:$F$25,6,FALSE),1)</f>
        <v>2</v>
      </c>
      <c r="Y541" s="1">
        <f t="shared" si="40"/>
        <v>0</v>
      </c>
      <c r="Z541" s="1">
        <f t="shared" si="41"/>
        <v>0</v>
      </c>
      <c r="AA541" s="31">
        <f>IFERROR(VLOOKUP(C541,'eindex _tget pp '!$A$4:$G$615,7,FALSE),0)</f>
        <v>0.38286349800000002</v>
      </c>
      <c r="AB541" s="1">
        <f>VLOOKUP(A541,'ADM Details FY17'!$A$3:$AB$3515,28,FALSE)</f>
        <v>0</v>
      </c>
      <c r="AC541" s="1">
        <f t="shared" si="42"/>
        <v>0</v>
      </c>
      <c r="AD541" s="1">
        <f t="shared" si="43"/>
        <v>1.85</v>
      </c>
      <c r="AE541" s="1">
        <f t="shared" si="44"/>
        <v>46.25</v>
      </c>
    </row>
    <row r="542" spans="1:31" x14ac:dyDescent="0.25">
      <c r="A542" t="str">
        <f>B542&amp;"-"&amp;COUNTIF($B$3:B542,B542)</f>
        <v>236-388</v>
      </c>
      <c r="B542">
        <v>236</v>
      </c>
      <c r="C542" s="18">
        <f>VLOOKUP(A542,'ADM Details FY17'!$A$3:$D$3515,4,FALSE)</f>
        <v>46474</v>
      </c>
      <c r="D542" s="1">
        <f>VLOOKUP(A542,'ADM Details FY17'!$A$3:$E$3515,5,FALSE)</f>
        <v>0.23</v>
      </c>
      <c r="E542" s="1">
        <f>VLOOKUP(A542,'ADM Details FY17'!$A$3:$F$3515,6,FALSE)</f>
        <v>0</v>
      </c>
      <c r="F542" s="1">
        <f>VLOOKUP(A542,'ADM Details FY17'!$A$3:$G$3515,7,FALSE)</f>
        <v>0</v>
      </c>
      <c r="G542" s="1">
        <f>VLOOKUP(A542,'ADM Details FY17'!$A$3:$H$3515,8,FALSE)</f>
        <v>0</v>
      </c>
      <c r="H542" s="1">
        <f>VLOOKUP(A542,'ADM Details FY17'!$A$3:$I$3515,9,FALSE)</f>
        <v>0</v>
      </c>
      <c r="I542" s="1">
        <f>VLOOKUP(A542,'ADM Details FY17'!$A$3:$J$3517,10,FALSE)</f>
        <v>0</v>
      </c>
      <c r="J542" s="1">
        <f>VLOOKUP(A542,'ADM Details FY17'!$A$3:$K$3515,11,FALSE)</f>
        <v>0</v>
      </c>
      <c r="K542" s="1">
        <f>VLOOKUP(A542,'ADM Details FY17'!$A$3:$M$3515,13,FALSE)</f>
        <v>0</v>
      </c>
      <c r="L542" s="1">
        <f>VLOOKUP(A542,'ADM Details FY17'!$A$3:$O$3515,15,FALSE)</f>
        <v>0</v>
      </c>
      <c r="M542" s="1">
        <f>VLOOKUP(A542,'ADM Details FY17'!$A$3:$P$3515,16,FALSE)</f>
        <v>0</v>
      </c>
      <c r="N542" s="1">
        <f>VLOOKUP(A542,'ADM Details FY17'!$A$3:$Q$3515,17,FALSE)</f>
        <v>0</v>
      </c>
      <c r="O542" s="1">
        <f>VLOOKUP(A542,'ADM Details FY17'!$A$3:$S$3515,19,FALSE)</f>
        <v>0</v>
      </c>
      <c r="P542" s="1">
        <f>VLOOKUP(A542,'ADM Details FY17'!$A$3:$U$3515,21,FALSE)</f>
        <v>0</v>
      </c>
      <c r="Q542" s="1">
        <f>VLOOKUP(A542,'ADM Details FY17'!$A$3:$V$3515,22,FALSE)</f>
        <v>0</v>
      </c>
      <c r="R542" s="1">
        <f>VLOOKUP(A542,'ADM Details FY17'!$A$3:$W$3515,23,FALSE)</f>
        <v>0</v>
      </c>
      <c r="S542" s="1">
        <f>VLOOKUP(A542,'ADM Details FY17'!$A$3:$X$3515,24,FALSE)</f>
        <v>0</v>
      </c>
      <c r="T542" s="1">
        <f>VLOOKUP(A542,'ADM Details FY17'!$A$3:$Y$3515,25,FALSE)</f>
        <v>0</v>
      </c>
      <c r="U542" s="1">
        <f>VLOOKUP(A542,'ADM Details FY17'!$A$3:$AA$3515,27,FALSE)</f>
        <v>0</v>
      </c>
      <c r="V542" s="1">
        <f>IFERROR(VLOOKUP(C542,'eindex _tget pp '!$A$4:$E$615,5,FALSE),0)</f>
        <v>661.61378330993011</v>
      </c>
      <c r="W542" s="31">
        <f>IFERROR(VLOOKUP(C542,'eindex _tget pp '!$A$4:$F$615,6,FALSE),0)</f>
        <v>1.6316090087999999</v>
      </c>
      <c r="X542" s="4">
        <f>IFERROR(VLOOKUP(B542,'eschools 16'!$A$2:$F$25,6,FALSE),1)</f>
        <v>2</v>
      </c>
      <c r="Y542" s="1">
        <f t="shared" si="40"/>
        <v>0</v>
      </c>
      <c r="Z542" s="1">
        <f t="shared" si="41"/>
        <v>0</v>
      </c>
      <c r="AA542" s="31">
        <f>IFERROR(VLOOKUP(C542,'eindex _tget pp '!$A$4:$G$615,7,FALSE),0)</f>
        <v>0.59683500700000003</v>
      </c>
      <c r="AB542" s="1">
        <f>VLOOKUP(A542,'ADM Details FY17'!$A$3:$AB$3515,28,FALSE)</f>
        <v>0</v>
      </c>
      <c r="AC542" s="1">
        <f t="shared" si="42"/>
        <v>0</v>
      </c>
      <c r="AD542" s="1">
        <f t="shared" si="43"/>
        <v>0.23</v>
      </c>
      <c r="AE542" s="1">
        <f t="shared" si="44"/>
        <v>5.75</v>
      </c>
    </row>
    <row r="543" spans="1:31" x14ac:dyDescent="0.25">
      <c r="A543" t="str">
        <f>B543&amp;"-"&amp;COUNTIF($B$3:B543,B543)</f>
        <v>236-389</v>
      </c>
      <c r="B543">
        <v>236</v>
      </c>
      <c r="C543" s="18">
        <f>VLOOKUP(A543,'ADM Details FY17'!$A$3:$D$3515,4,FALSE)</f>
        <v>45591</v>
      </c>
      <c r="D543" s="1">
        <f>VLOOKUP(A543,'ADM Details FY17'!$A$3:$E$3515,5,FALSE)</f>
        <v>5.8</v>
      </c>
      <c r="E543" s="1">
        <f>VLOOKUP(A543,'ADM Details FY17'!$A$3:$F$3515,6,FALSE)</f>
        <v>0</v>
      </c>
      <c r="F543" s="1">
        <f>VLOOKUP(A543,'ADM Details FY17'!$A$3:$G$3515,7,FALSE)</f>
        <v>0.03</v>
      </c>
      <c r="G543" s="1">
        <f>VLOOKUP(A543,'ADM Details FY17'!$A$3:$H$3515,8,FALSE)</f>
        <v>0</v>
      </c>
      <c r="H543" s="1">
        <f>VLOOKUP(A543,'ADM Details FY17'!$A$3:$I$3515,9,FALSE)</f>
        <v>0</v>
      </c>
      <c r="I543" s="1">
        <f>VLOOKUP(A543,'ADM Details FY17'!$A$3:$J$3517,10,FALSE)</f>
        <v>0</v>
      </c>
      <c r="J543" s="1">
        <f>VLOOKUP(A543,'ADM Details FY17'!$A$3:$K$3515,11,FALSE)</f>
        <v>0</v>
      </c>
      <c r="K543" s="1">
        <f>VLOOKUP(A543,'ADM Details FY17'!$A$3:$M$3515,13,FALSE)</f>
        <v>0.03</v>
      </c>
      <c r="L543" s="1">
        <f>VLOOKUP(A543,'ADM Details FY17'!$A$3:$O$3515,15,FALSE)</f>
        <v>0</v>
      </c>
      <c r="M543" s="1">
        <f>VLOOKUP(A543,'ADM Details FY17'!$A$3:$P$3515,16,FALSE)</f>
        <v>0</v>
      </c>
      <c r="N543" s="1">
        <f>VLOOKUP(A543,'ADM Details FY17'!$A$3:$Q$3515,17,FALSE)</f>
        <v>0</v>
      </c>
      <c r="O543" s="1">
        <f>VLOOKUP(A543,'ADM Details FY17'!$A$3:$S$3515,19,FALSE)</f>
        <v>0</v>
      </c>
      <c r="P543" s="1">
        <f>VLOOKUP(A543,'ADM Details FY17'!$A$3:$U$3515,21,FALSE)</f>
        <v>0</v>
      </c>
      <c r="Q543" s="1">
        <f>VLOOKUP(A543,'ADM Details FY17'!$A$3:$V$3515,22,FALSE)</f>
        <v>0</v>
      </c>
      <c r="R543" s="1">
        <f>VLOOKUP(A543,'ADM Details FY17'!$A$3:$W$3515,23,FALSE)</f>
        <v>0</v>
      </c>
      <c r="S543" s="1">
        <f>VLOOKUP(A543,'ADM Details FY17'!$A$3:$X$3515,24,FALSE)</f>
        <v>0</v>
      </c>
      <c r="T543" s="1">
        <f>VLOOKUP(A543,'ADM Details FY17'!$A$3:$Y$3515,25,FALSE)</f>
        <v>0</v>
      </c>
      <c r="U543" s="1">
        <f>VLOOKUP(A543,'ADM Details FY17'!$A$3:$AA$3515,27,FALSE)</f>
        <v>0</v>
      </c>
      <c r="V543" s="1">
        <f>IFERROR(VLOOKUP(C543,'eindex _tget pp '!$A$4:$E$615,5,FALSE),0)</f>
        <v>761.11435785384799</v>
      </c>
      <c r="W543" s="31">
        <f>IFERROR(VLOOKUP(C543,'eindex _tget pp '!$A$4:$F$615,6,FALSE),0)</f>
        <v>1.0461611466</v>
      </c>
      <c r="X543" s="4">
        <f>IFERROR(VLOOKUP(B543,'eschools 16'!$A$2:$F$25,6,FALSE),1)</f>
        <v>2</v>
      </c>
      <c r="Y543" s="1">
        <f t="shared" si="40"/>
        <v>0</v>
      </c>
      <c r="Z543" s="1">
        <f t="shared" si="41"/>
        <v>0</v>
      </c>
      <c r="AA543" s="31">
        <f>IFERROR(VLOOKUP(C543,'eindex _tget pp '!$A$4:$G$615,7,FALSE),0)</f>
        <v>0.67912709999999998</v>
      </c>
      <c r="AB543" s="1">
        <f>VLOOKUP(A543,'ADM Details FY17'!$A$3:$AB$3515,28,FALSE)</f>
        <v>0</v>
      </c>
      <c r="AC543" s="1">
        <f t="shared" si="42"/>
        <v>0</v>
      </c>
      <c r="AD543" s="1">
        <f t="shared" si="43"/>
        <v>5.8</v>
      </c>
      <c r="AE543" s="1">
        <f t="shared" si="44"/>
        <v>145</v>
      </c>
    </row>
    <row r="544" spans="1:31" x14ac:dyDescent="0.25">
      <c r="A544" t="str">
        <f>B544&amp;"-"&amp;COUNTIF($B$3:B544,B544)</f>
        <v>236-390</v>
      </c>
      <c r="B544">
        <v>236</v>
      </c>
      <c r="C544" s="18">
        <f>VLOOKUP(A544,'ADM Details FY17'!$A$3:$D$3515,4,FALSE)</f>
        <v>48447</v>
      </c>
      <c r="D544" s="1">
        <f>VLOOKUP(A544,'ADM Details FY17'!$A$3:$E$3515,5,FALSE)</f>
        <v>1.86</v>
      </c>
      <c r="E544" s="1">
        <f>VLOOKUP(A544,'ADM Details FY17'!$A$3:$F$3515,6,FALSE)</f>
        <v>0</v>
      </c>
      <c r="F544" s="1">
        <f>VLOOKUP(A544,'ADM Details FY17'!$A$3:$G$3515,7,FALSE)</f>
        <v>0.86</v>
      </c>
      <c r="G544" s="1">
        <f>VLOOKUP(A544,'ADM Details FY17'!$A$3:$H$3515,8,FALSE)</f>
        <v>0</v>
      </c>
      <c r="H544" s="1">
        <f>VLOOKUP(A544,'ADM Details FY17'!$A$3:$I$3515,9,FALSE)</f>
        <v>0</v>
      </c>
      <c r="I544" s="1">
        <f>VLOOKUP(A544,'ADM Details FY17'!$A$3:$J$3517,10,FALSE)</f>
        <v>0</v>
      </c>
      <c r="J544" s="1">
        <f>VLOOKUP(A544,'ADM Details FY17'!$A$3:$K$3515,11,FALSE)</f>
        <v>0</v>
      </c>
      <c r="K544" s="1">
        <f>VLOOKUP(A544,'ADM Details FY17'!$A$3:$M$3515,13,FALSE)</f>
        <v>0</v>
      </c>
      <c r="L544" s="1">
        <f>VLOOKUP(A544,'ADM Details FY17'!$A$3:$O$3515,15,FALSE)</f>
        <v>0</v>
      </c>
      <c r="M544" s="1">
        <f>VLOOKUP(A544,'ADM Details FY17'!$A$3:$P$3515,16,FALSE)</f>
        <v>0</v>
      </c>
      <c r="N544" s="1">
        <f>VLOOKUP(A544,'ADM Details FY17'!$A$3:$Q$3515,17,FALSE)</f>
        <v>0</v>
      </c>
      <c r="O544" s="1">
        <f>VLOOKUP(A544,'ADM Details FY17'!$A$3:$S$3515,19,FALSE)</f>
        <v>0</v>
      </c>
      <c r="P544" s="1">
        <f>VLOOKUP(A544,'ADM Details FY17'!$A$3:$U$3515,21,FALSE)</f>
        <v>0.13</v>
      </c>
      <c r="Q544" s="1">
        <f>VLOOKUP(A544,'ADM Details FY17'!$A$3:$V$3515,22,FALSE)</f>
        <v>0</v>
      </c>
      <c r="R544" s="1">
        <f>VLOOKUP(A544,'ADM Details FY17'!$A$3:$W$3515,23,FALSE)</f>
        <v>0</v>
      </c>
      <c r="S544" s="1">
        <f>VLOOKUP(A544,'ADM Details FY17'!$A$3:$X$3515,24,FALSE)</f>
        <v>0</v>
      </c>
      <c r="T544" s="1">
        <f>VLOOKUP(A544,'ADM Details FY17'!$A$3:$Y$3515,25,FALSE)</f>
        <v>0</v>
      </c>
      <c r="U544" s="1">
        <f>VLOOKUP(A544,'ADM Details FY17'!$A$3:$AA$3515,27,FALSE)</f>
        <v>0</v>
      </c>
      <c r="V544" s="1">
        <f>IFERROR(VLOOKUP(C544,'eindex _tget pp '!$A$4:$E$615,5,FALSE),0)</f>
        <v>216.18856614290519</v>
      </c>
      <c r="W544" s="31">
        <f>IFERROR(VLOOKUP(C544,'eindex _tget pp '!$A$4:$F$615,6,FALSE),0)</f>
        <v>0.73087038299999996</v>
      </c>
      <c r="X544" s="4">
        <f>IFERROR(VLOOKUP(B544,'eschools 16'!$A$2:$F$25,6,FALSE),1)</f>
        <v>2</v>
      </c>
      <c r="Y544" s="1">
        <f t="shared" si="40"/>
        <v>0</v>
      </c>
      <c r="Z544" s="1">
        <f t="shared" si="41"/>
        <v>0</v>
      </c>
      <c r="AA544" s="31">
        <f>IFERROR(VLOOKUP(C544,'eindex _tget pp '!$A$4:$G$615,7,FALSE),0)</f>
        <v>0.41635871899999999</v>
      </c>
      <c r="AB544" s="1">
        <f>VLOOKUP(A544,'ADM Details FY17'!$A$3:$AB$3515,28,FALSE)</f>
        <v>0</v>
      </c>
      <c r="AC544" s="1">
        <f t="shared" si="42"/>
        <v>0</v>
      </c>
      <c r="AD544" s="1">
        <f t="shared" si="43"/>
        <v>1.86</v>
      </c>
      <c r="AE544" s="1">
        <f t="shared" si="44"/>
        <v>46.5</v>
      </c>
    </row>
    <row r="545" spans="1:31" x14ac:dyDescent="0.25">
      <c r="A545" t="str">
        <f>B545&amp;"-"&amp;COUNTIF($B$3:B545,B545)</f>
        <v>236-391</v>
      </c>
      <c r="B545">
        <v>236</v>
      </c>
      <c r="C545" s="18">
        <f>VLOOKUP(A545,'ADM Details FY17'!$A$3:$D$3515,4,FALSE)</f>
        <v>46482</v>
      </c>
      <c r="D545" s="1">
        <f>VLOOKUP(A545,'ADM Details FY17'!$A$3:$E$3515,5,FALSE)</f>
        <v>4</v>
      </c>
      <c r="E545" s="1">
        <f>VLOOKUP(A545,'ADM Details FY17'!$A$3:$F$3515,6,FALSE)</f>
        <v>0</v>
      </c>
      <c r="F545" s="1">
        <f>VLOOKUP(A545,'ADM Details FY17'!$A$3:$G$3515,7,FALSE)</f>
        <v>0</v>
      </c>
      <c r="G545" s="1">
        <f>VLOOKUP(A545,'ADM Details FY17'!$A$3:$H$3515,8,FALSE)</f>
        <v>0</v>
      </c>
      <c r="H545" s="1">
        <f>VLOOKUP(A545,'ADM Details FY17'!$A$3:$I$3515,9,FALSE)</f>
        <v>0</v>
      </c>
      <c r="I545" s="1">
        <f>VLOOKUP(A545,'ADM Details FY17'!$A$3:$J$3517,10,FALSE)</f>
        <v>0</v>
      </c>
      <c r="J545" s="1">
        <f>VLOOKUP(A545,'ADM Details FY17'!$A$3:$K$3515,11,FALSE)</f>
        <v>0</v>
      </c>
      <c r="K545" s="1">
        <f>VLOOKUP(A545,'ADM Details FY17'!$A$3:$M$3515,13,FALSE)</f>
        <v>1</v>
      </c>
      <c r="L545" s="1">
        <f>VLOOKUP(A545,'ADM Details FY17'!$A$3:$O$3515,15,FALSE)</f>
        <v>0</v>
      </c>
      <c r="M545" s="1">
        <f>VLOOKUP(A545,'ADM Details FY17'!$A$3:$P$3515,16,FALSE)</f>
        <v>0</v>
      </c>
      <c r="N545" s="1">
        <f>VLOOKUP(A545,'ADM Details FY17'!$A$3:$Q$3515,17,FALSE)</f>
        <v>0</v>
      </c>
      <c r="O545" s="1">
        <f>VLOOKUP(A545,'ADM Details FY17'!$A$3:$S$3515,19,FALSE)</f>
        <v>0</v>
      </c>
      <c r="P545" s="1">
        <f>VLOOKUP(A545,'ADM Details FY17'!$A$3:$U$3515,21,FALSE)</f>
        <v>0.13</v>
      </c>
      <c r="Q545" s="1">
        <f>VLOOKUP(A545,'ADM Details FY17'!$A$3:$V$3515,22,FALSE)</f>
        <v>0</v>
      </c>
      <c r="R545" s="1">
        <f>VLOOKUP(A545,'ADM Details FY17'!$A$3:$W$3515,23,FALSE)</f>
        <v>0</v>
      </c>
      <c r="S545" s="1">
        <f>VLOOKUP(A545,'ADM Details FY17'!$A$3:$X$3515,24,FALSE)</f>
        <v>0</v>
      </c>
      <c r="T545" s="1">
        <f>VLOOKUP(A545,'ADM Details FY17'!$A$3:$Y$3515,25,FALSE)</f>
        <v>0.2</v>
      </c>
      <c r="U545" s="1">
        <f>VLOOKUP(A545,'ADM Details FY17'!$A$3:$AA$3515,27,FALSE)</f>
        <v>0</v>
      </c>
      <c r="V545" s="1">
        <f>IFERROR(VLOOKUP(C545,'eindex _tget pp '!$A$4:$E$615,5,FALSE),0)</f>
        <v>145.59793798763806</v>
      </c>
      <c r="W545" s="31">
        <f>IFERROR(VLOOKUP(C545,'eindex _tget pp '!$A$4:$F$615,6,FALSE),0)</f>
        <v>1.3001043189999999</v>
      </c>
      <c r="X545" s="4">
        <f>IFERROR(VLOOKUP(B545,'eschools 16'!$A$2:$F$25,6,FALSE),1)</f>
        <v>2</v>
      </c>
      <c r="Y545" s="1">
        <f t="shared" si="40"/>
        <v>0</v>
      </c>
      <c r="Z545" s="1">
        <f t="shared" si="41"/>
        <v>0</v>
      </c>
      <c r="AA545" s="31">
        <f>IFERROR(VLOOKUP(C545,'eindex _tget pp '!$A$4:$G$615,7,FALSE),0)</f>
        <v>0.34653777400000002</v>
      </c>
      <c r="AB545" s="1">
        <f>VLOOKUP(A545,'ADM Details FY17'!$A$3:$AB$3515,28,FALSE)</f>
        <v>0</v>
      </c>
      <c r="AC545" s="1">
        <f t="shared" si="42"/>
        <v>0</v>
      </c>
      <c r="AD545" s="1">
        <f t="shared" si="43"/>
        <v>4</v>
      </c>
      <c r="AE545" s="1">
        <f t="shared" si="44"/>
        <v>100</v>
      </c>
    </row>
    <row r="546" spans="1:31" x14ac:dyDescent="0.25">
      <c r="A546" t="str">
        <f>B546&amp;"-"&amp;COUNTIF($B$3:B546,B546)</f>
        <v>236-392</v>
      </c>
      <c r="B546">
        <v>236</v>
      </c>
      <c r="C546" s="18">
        <f>VLOOKUP(A546,'ADM Details FY17'!$A$3:$D$3515,4,FALSE)</f>
        <v>47514</v>
      </c>
      <c r="D546" s="1">
        <f>VLOOKUP(A546,'ADM Details FY17'!$A$3:$E$3515,5,FALSE)</f>
        <v>1.63</v>
      </c>
      <c r="E546" s="1">
        <f>VLOOKUP(A546,'ADM Details FY17'!$A$3:$F$3515,6,FALSE)</f>
        <v>0</v>
      </c>
      <c r="F546" s="1">
        <f>VLOOKUP(A546,'ADM Details FY17'!$A$3:$G$3515,7,FALSE)</f>
        <v>0</v>
      </c>
      <c r="G546" s="1">
        <f>VLOOKUP(A546,'ADM Details FY17'!$A$3:$H$3515,8,FALSE)</f>
        <v>0</v>
      </c>
      <c r="H546" s="1">
        <f>VLOOKUP(A546,'ADM Details FY17'!$A$3:$I$3515,9,FALSE)</f>
        <v>0</v>
      </c>
      <c r="I546" s="1">
        <f>VLOOKUP(A546,'ADM Details FY17'!$A$3:$J$3517,10,FALSE)</f>
        <v>0</v>
      </c>
      <c r="J546" s="1">
        <f>VLOOKUP(A546,'ADM Details FY17'!$A$3:$K$3515,11,FALSE)</f>
        <v>0</v>
      </c>
      <c r="K546" s="1">
        <f>VLOOKUP(A546,'ADM Details FY17'!$A$3:$M$3515,13,FALSE)</f>
        <v>0.63</v>
      </c>
      <c r="L546" s="1">
        <f>VLOOKUP(A546,'ADM Details FY17'!$A$3:$O$3515,15,FALSE)</f>
        <v>0</v>
      </c>
      <c r="M546" s="1">
        <f>VLOOKUP(A546,'ADM Details FY17'!$A$3:$P$3515,16,FALSE)</f>
        <v>0</v>
      </c>
      <c r="N546" s="1">
        <f>VLOOKUP(A546,'ADM Details FY17'!$A$3:$Q$3515,17,FALSE)</f>
        <v>0</v>
      </c>
      <c r="O546" s="1">
        <f>VLOOKUP(A546,'ADM Details FY17'!$A$3:$S$3515,19,FALSE)</f>
        <v>0</v>
      </c>
      <c r="P546" s="1">
        <f>VLOOKUP(A546,'ADM Details FY17'!$A$3:$U$3515,21,FALSE)</f>
        <v>0.26</v>
      </c>
      <c r="Q546" s="1">
        <f>VLOOKUP(A546,'ADM Details FY17'!$A$3:$V$3515,22,FALSE)</f>
        <v>0</v>
      </c>
      <c r="R546" s="1">
        <f>VLOOKUP(A546,'ADM Details FY17'!$A$3:$W$3515,23,FALSE)</f>
        <v>0</v>
      </c>
      <c r="S546" s="1">
        <f>VLOOKUP(A546,'ADM Details FY17'!$A$3:$X$3515,24,FALSE)</f>
        <v>0</v>
      </c>
      <c r="T546" s="1">
        <f>VLOOKUP(A546,'ADM Details FY17'!$A$3:$Y$3515,25,FALSE)</f>
        <v>0.2</v>
      </c>
      <c r="U546" s="1">
        <f>VLOOKUP(A546,'ADM Details FY17'!$A$3:$AA$3515,27,FALSE)</f>
        <v>0</v>
      </c>
      <c r="V546" s="1">
        <f>IFERROR(VLOOKUP(C546,'eindex _tget pp '!$A$4:$E$615,5,FALSE),0)</f>
        <v>520.3166935523293</v>
      </c>
      <c r="W546" s="31">
        <f>IFERROR(VLOOKUP(C546,'eindex _tget pp '!$A$4:$F$615,6,FALSE),0)</f>
        <v>0.50116594820000004</v>
      </c>
      <c r="X546" s="4">
        <f>IFERROR(VLOOKUP(B546,'eschools 16'!$A$2:$F$25,6,FALSE),1)</f>
        <v>2</v>
      </c>
      <c r="Y546" s="1">
        <f t="shared" si="40"/>
        <v>0</v>
      </c>
      <c r="Z546" s="1">
        <f t="shared" si="41"/>
        <v>0</v>
      </c>
      <c r="AA546" s="31">
        <f>IFERROR(VLOOKUP(C546,'eindex _tget pp '!$A$4:$G$615,7,FALSE),0)</f>
        <v>0.48642833499999999</v>
      </c>
      <c r="AB546" s="1">
        <f>VLOOKUP(A546,'ADM Details FY17'!$A$3:$AB$3515,28,FALSE)</f>
        <v>0</v>
      </c>
      <c r="AC546" s="1">
        <f t="shared" si="42"/>
        <v>0</v>
      </c>
      <c r="AD546" s="1">
        <f t="shared" si="43"/>
        <v>1.63</v>
      </c>
      <c r="AE546" s="1">
        <f t="shared" si="44"/>
        <v>40.75</v>
      </c>
    </row>
    <row r="547" spans="1:31" x14ac:dyDescent="0.25">
      <c r="A547" t="str">
        <f>B547&amp;"-"&amp;COUNTIF($B$3:B547,B547)</f>
        <v>236-393</v>
      </c>
      <c r="B547">
        <v>236</v>
      </c>
      <c r="C547" s="18">
        <f>VLOOKUP(A547,'ADM Details FY17'!$A$3:$D$3515,4,FALSE)</f>
        <v>48090</v>
      </c>
      <c r="D547" s="1">
        <f>VLOOKUP(A547,'ADM Details FY17'!$A$3:$E$3515,5,FALSE)</f>
        <v>2.02</v>
      </c>
      <c r="E547" s="1">
        <f>VLOOKUP(A547,'ADM Details FY17'!$A$3:$F$3515,6,FALSE)</f>
        <v>0</v>
      </c>
      <c r="F547" s="1">
        <f>VLOOKUP(A547,'ADM Details FY17'!$A$3:$G$3515,7,FALSE)</f>
        <v>0</v>
      </c>
      <c r="G547" s="1">
        <f>VLOOKUP(A547,'ADM Details FY17'!$A$3:$H$3515,8,FALSE)</f>
        <v>0</v>
      </c>
      <c r="H547" s="1">
        <f>VLOOKUP(A547,'ADM Details FY17'!$A$3:$I$3515,9,FALSE)</f>
        <v>0</v>
      </c>
      <c r="I547" s="1">
        <f>VLOOKUP(A547,'ADM Details FY17'!$A$3:$J$3517,10,FALSE)</f>
        <v>0</v>
      </c>
      <c r="J547" s="1">
        <f>VLOOKUP(A547,'ADM Details FY17'!$A$3:$K$3515,11,FALSE)</f>
        <v>0</v>
      </c>
      <c r="K547" s="1">
        <f>VLOOKUP(A547,'ADM Details FY17'!$A$3:$M$3515,13,FALSE)</f>
        <v>0</v>
      </c>
      <c r="L547" s="1">
        <f>VLOOKUP(A547,'ADM Details FY17'!$A$3:$O$3515,15,FALSE)</f>
        <v>0</v>
      </c>
      <c r="M547" s="1">
        <f>VLOOKUP(A547,'ADM Details FY17'!$A$3:$P$3515,16,FALSE)</f>
        <v>0</v>
      </c>
      <c r="N547" s="1">
        <f>VLOOKUP(A547,'ADM Details FY17'!$A$3:$Q$3515,17,FALSE)</f>
        <v>0</v>
      </c>
      <c r="O547" s="1">
        <f>VLOOKUP(A547,'ADM Details FY17'!$A$3:$S$3515,19,FALSE)</f>
        <v>0</v>
      </c>
      <c r="P547" s="1">
        <f>VLOOKUP(A547,'ADM Details FY17'!$A$3:$U$3515,21,FALSE)</f>
        <v>0</v>
      </c>
      <c r="Q547" s="1">
        <f>VLOOKUP(A547,'ADM Details FY17'!$A$3:$V$3515,22,FALSE)</f>
        <v>0</v>
      </c>
      <c r="R547" s="1">
        <f>VLOOKUP(A547,'ADM Details FY17'!$A$3:$W$3515,23,FALSE)</f>
        <v>0</v>
      </c>
      <c r="S547" s="1">
        <f>VLOOKUP(A547,'ADM Details FY17'!$A$3:$X$3515,24,FALSE)</f>
        <v>0</v>
      </c>
      <c r="T547" s="1">
        <f>VLOOKUP(A547,'ADM Details FY17'!$A$3:$Y$3515,25,FALSE)</f>
        <v>0</v>
      </c>
      <c r="U547" s="1">
        <f>VLOOKUP(A547,'ADM Details FY17'!$A$3:$AA$3515,27,FALSE)</f>
        <v>0</v>
      </c>
      <c r="V547" s="1">
        <f>IFERROR(VLOOKUP(C547,'eindex _tget pp '!$A$4:$E$615,5,FALSE),0)</f>
        <v>841.32748600292109</v>
      </c>
      <c r="W547" s="31">
        <f>IFERROR(VLOOKUP(C547,'eindex _tget pp '!$A$4:$F$615,6,FALSE),0)</f>
        <v>0.789669183</v>
      </c>
      <c r="X547" s="4">
        <f>IFERROR(VLOOKUP(B547,'eschools 16'!$A$2:$F$25,6,FALSE),1)</f>
        <v>2</v>
      </c>
      <c r="Y547" s="1">
        <f t="shared" si="40"/>
        <v>0</v>
      </c>
      <c r="Z547" s="1">
        <f t="shared" si="41"/>
        <v>0</v>
      </c>
      <c r="AA547" s="31">
        <f>IFERROR(VLOOKUP(C547,'eindex _tget pp '!$A$4:$G$615,7,FALSE),0)</f>
        <v>0.61769901699999996</v>
      </c>
      <c r="AB547" s="1">
        <f>VLOOKUP(A547,'ADM Details FY17'!$A$3:$AB$3515,28,FALSE)</f>
        <v>0</v>
      </c>
      <c r="AC547" s="1">
        <f t="shared" si="42"/>
        <v>0</v>
      </c>
      <c r="AD547" s="1">
        <f t="shared" si="43"/>
        <v>2.02</v>
      </c>
      <c r="AE547" s="1">
        <f t="shared" si="44"/>
        <v>50.5</v>
      </c>
    </row>
    <row r="548" spans="1:31" x14ac:dyDescent="0.25">
      <c r="A548" t="str">
        <f>B548&amp;"-"&amp;COUNTIF($B$3:B548,B548)</f>
        <v>236-394</v>
      </c>
      <c r="B548">
        <v>236</v>
      </c>
      <c r="C548" s="18">
        <f>VLOOKUP(A548,'ADM Details FY17'!$A$3:$D$3515,4,FALSE)</f>
        <v>47894</v>
      </c>
      <c r="D548" s="1">
        <f>VLOOKUP(A548,'ADM Details FY17'!$A$3:$E$3515,5,FALSE)</f>
        <v>9.99</v>
      </c>
      <c r="E548" s="1">
        <f>VLOOKUP(A548,'ADM Details FY17'!$A$3:$F$3515,6,FALSE)</f>
        <v>0</v>
      </c>
      <c r="F548" s="1">
        <f>VLOOKUP(A548,'ADM Details FY17'!$A$3:$G$3515,7,FALSE)</f>
        <v>0</v>
      </c>
      <c r="G548" s="1">
        <f>VLOOKUP(A548,'ADM Details FY17'!$A$3:$H$3515,8,FALSE)</f>
        <v>0</v>
      </c>
      <c r="H548" s="1">
        <f>VLOOKUP(A548,'ADM Details FY17'!$A$3:$I$3515,9,FALSE)</f>
        <v>0</v>
      </c>
      <c r="I548" s="1">
        <f>VLOOKUP(A548,'ADM Details FY17'!$A$3:$J$3517,10,FALSE)</f>
        <v>0</v>
      </c>
      <c r="J548" s="1">
        <f>VLOOKUP(A548,'ADM Details FY17'!$A$3:$K$3515,11,FALSE)</f>
        <v>0</v>
      </c>
      <c r="K548" s="1">
        <f>VLOOKUP(A548,'ADM Details FY17'!$A$3:$M$3515,13,FALSE)</f>
        <v>1.28</v>
      </c>
      <c r="L548" s="1">
        <f>VLOOKUP(A548,'ADM Details FY17'!$A$3:$O$3515,15,FALSE)</f>
        <v>0</v>
      </c>
      <c r="M548" s="1">
        <f>VLOOKUP(A548,'ADM Details FY17'!$A$3:$P$3515,16,FALSE)</f>
        <v>0</v>
      </c>
      <c r="N548" s="1">
        <f>VLOOKUP(A548,'ADM Details FY17'!$A$3:$Q$3515,17,FALSE)</f>
        <v>0</v>
      </c>
      <c r="O548" s="1">
        <f>VLOOKUP(A548,'ADM Details FY17'!$A$3:$S$3515,19,FALSE)</f>
        <v>0</v>
      </c>
      <c r="P548" s="1">
        <f>VLOOKUP(A548,'ADM Details FY17'!$A$3:$U$3515,21,FALSE)</f>
        <v>0</v>
      </c>
      <c r="Q548" s="1">
        <f>VLOOKUP(A548,'ADM Details FY17'!$A$3:$V$3515,22,FALSE)</f>
        <v>0</v>
      </c>
      <c r="R548" s="1">
        <f>VLOOKUP(A548,'ADM Details FY17'!$A$3:$W$3515,23,FALSE)</f>
        <v>0</v>
      </c>
      <c r="S548" s="1">
        <f>VLOOKUP(A548,'ADM Details FY17'!$A$3:$X$3515,24,FALSE)</f>
        <v>0</v>
      </c>
      <c r="T548" s="1">
        <f>VLOOKUP(A548,'ADM Details FY17'!$A$3:$Y$3515,25,FALSE)</f>
        <v>0.09</v>
      </c>
      <c r="U548" s="1">
        <f>VLOOKUP(A548,'ADM Details FY17'!$A$3:$AA$3515,27,FALSE)</f>
        <v>0</v>
      </c>
      <c r="V548" s="1">
        <f>IFERROR(VLOOKUP(C548,'eindex _tget pp '!$A$4:$E$615,5,FALSE),0)</f>
        <v>0</v>
      </c>
      <c r="W548" s="31">
        <f>IFERROR(VLOOKUP(C548,'eindex _tget pp '!$A$4:$F$615,6,FALSE),0)</f>
        <v>0.33520351980000002</v>
      </c>
      <c r="X548" s="4">
        <f>IFERROR(VLOOKUP(B548,'eschools 16'!$A$2:$F$25,6,FALSE),1)</f>
        <v>2</v>
      </c>
      <c r="Y548" s="1">
        <f t="shared" si="40"/>
        <v>0</v>
      </c>
      <c r="Z548" s="1">
        <f t="shared" si="41"/>
        <v>0</v>
      </c>
      <c r="AA548" s="31">
        <f>IFERROR(VLOOKUP(C548,'eindex _tget pp '!$A$4:$G$615,7,FALSE),0)</f>
        <v>0.22500991300000001</v>
      </c>
      <c r="AB548" s="1">
        <f>VLOOKUP(A548,'ADM Details FY17'!$A$3:$AB$3515,28,FALSE)</f>
        <v>0</v>
      </c>
      <c r="AC548" s="1">
        <f t="shared" si="42"/>
        <v>0</v>
      </c>
      <c r="AD548" s="1">
        <f t="shared" si="43"/>
        <v>9.99</v>
      </c>
      <c r="AE548" s="1">
        <f t="shared" si="44"/>
        <v>249.75</v>
      </c>
    </row>
    <row r="549" spans="1:31" x14ac:dyDescent="0.25">
      <c r="A549" t="str">
        <f>B549&amp;"-"&amp;COUNTIF($B$3:B549,B549)</f>
        <v>236-395</v>
      </c>
      <c r="B549">
        <v>236</v>
      </c>
      <c r="C549" s="18">
        <f>VLOOKUP(A549,'ADM Details FY17'!$A$3:$D$3515,4,FALSE)</f>
        <v>47944</v>
      </c>
      <c r="D549" s="1">
        <f>VLOOKUP(A549,'ADM Details FY17'!$A$3:$E$3515,5,FALSE)</f>
        <v>1.36</v>
      </c>
      <c r="E549" s="1">
        <f>VLOOKUP(A549,'ADM Details FY17'!$A$3:$F$3515,6,FALSE)</f>
        <v>0</v>
      </c>
      <c r="F549" s="1">
        <f>VLOOKUP(A549,'ADM Details FY17'!$A$3:$G$3515,7,FALSE)</f>
        <v>0</v>
      </c>
      <c r="G549" s="1">
        <f>VLOOKUP(A549,'ADM Details FY17'!$A$3:$H$3515,8,FALSE)</f>
        <v>0</v>
      </c>
      <c r="H549" s="1">
        <f>VLOOKUP(A549,'ADM Details FY17'!$A$3:$I$3515,9,FALSE)</f>
        <v>0</v>
      </c>
      <c r="I549" s="1">
        <f>VLOOKUP(A549,'ADM Details FY17'!$A$3:$J$3517,10,FALSE)</f>
        <v>0</v>
      </c>
      <c r="J549" s="1">
        <f>VLOOKUP(A549,'ADM Details FY17'!$A$3:$K$3515,11,FALSE)</f>
        <v>0</v>
      </c>
      <c r="K549" s="1">
        <f>VLOOKUP(A549,'ADM Details FY17'!$A$3:$M$3515,13,FALSE)</f>
        <v>1</v>
      </c>
      <c r="L549" s="1">
        <f>VLOOKUP(A549,'ADM Details FY17'!$A$3:$O$3515,15,FALSE)</f>
        <v>0</v>
      </c>
      <c r="M549" s="1">
        <f>VLOOKUP(A549,'ADM Details FY17'!$A$3:$P$3515,16,FALSE)</f>
        <v>0</v>
      </c>
      <c r="N549" s="1">
        <f>VLOOKUP(A549,'ADM Details FY17'!$A$3:$Q$3515,17,FALSE)</f>
        <v>0</v>
      </c>
      <c r="O549" s="1">
        <f>VLOOKUP(A549,'ADM Details FY17'!$A$3:$S$3515,19,FALSE)</f>
        <v>0</v>
      </c>
      <c r="P549" s="1">
        <f>VLOOKUP(A549,'ADM Details FY17'!$A$3:$U$3515,21,FALSE)</f>
        <v>0</v>
      </c>
      <c r="Q549" s="1">
        <f>VLOOKUP(A549,'ADM Details FY17'!$A$3:$V$3515,22,FALSE)</f>
        <v>0</v>
      </c>
      <c r="R549" s="1">
        <f>VLOOKUP(A549,'ADM Details FY17'!$A$3:$W$3515,23,FALSE)</f>
        <v>0</v>
      </c>
      <c r="S549" s="1">
        <f>VLOOKUP(A549,'ADM Details FY17'!$A$3:$X$3515,24,FALSE)</f>
        <v>0</v>
      </c>
      <c r="T549" s="1">
        <f>VLOOKUP(A549,'ADM Details FY17'!$A$3:$Y$3515,25,FALSE)</f>
        <v>0</v>
      </c>
      <c r="U549" s="1">
        <f>VLOOKUP(A549,'ADM Details FY17'!$A$3:$AA$3515,27,FALSE)</f>
        <v>0</v>
      </c>
      <c r="V549" s="1">
        <f>IFERROR(VLOOKUP(C549,'eindex _tget pp '!$A$4:$E$615,5,FALSE),0)</f>
        <v>838.2536455784691</v>
      </c>
      <c r="W549" s="31">
        <f>IFERROR(VLOOKUP(C549,'eindex _tget pp '!$A$4:$F$615,6,FALSE),0)</f>
        <v>4.0060658481000004</v>
      </c>
      <c r="X549" s="4">
        <f>IFERROR(VLOOKUP(B549,'eschools 16'!$A$2:$F$25,6,FALSE),1)</f>
        <v>2</v>
      </c>
      <c r="Y549" s="1">
        <f t="shared" si="40"/>
        <v>0</v>
      </c>
      <c r="Z549" s="1">
        <f t="shared" si="41"/>
        <v>0</v>
      </c>
      <c r="AA549" s="31">
        <f>IFERROR(VLOOKUP(C549,'eindex _tget pp '!$A$4:$G$615,7,FALSE),0)</f>
        <v>0.62004241900000001</v>
      </c>
      <c r="AB549" s="1">
        <f>VLOOKUP(A549,'ADM Details FY17'!$A$3:$AB$3515,28,FALSE)</f>
        <v>0</v>
      </c>
      <c r="AC549" s="1">
        <f t="shared" si="42"/>
        <v>0</v>
      </c>
      <c r="AD549" s="1">
        <f t="shared" si="43"/>
        <v>1.36</v>
      </c>
      <c r="AE549" s="1">
        <f t="shared" si="44"/>
        <v>34</v>
      </c>
    </row>
    <row r="550" spans="1:31" x14ac:dyDescent="0.25">
      <c r="A550" t="str">
        <f>B550&amp;"-"&amp;COUNTIF($B$3:B550,B550)</f>
        <v>236-396</v>
      </c>
      <c r="B550">
        <v>236</v>
      </c>
      <c r="C550" s="18">
        <f>VLOOKUP(A550,'ADM Details FY17'!$A$3:$D$3515,4,FALSE)</f>
        <v>44701</v>
      </c>
      <c r="D550" s="1">
        <f>VLOOKUP(A550,'ADM Details FY17'!$A$3:$E$3515,5,FALSE)</f>
        <v>1</v>
      </c>
      <c r="E550" s="1">
        <f>VLOOKUP(A550,'ADM Details FY17'!$A$3:$F$3515,6,FALSE)</f>
        <v>0</v>
      </c>
      <c r="F550" s="1">
        <f>VLOOKUP(A550,'ADM Details FY17'!$A$3:$G$3515,7,FALSE)</f>
        <v>0</v>
      </c>
      <c r="G550" s="1">
        <f>VLOOKUP(A550,'ADM Details FY17'!$A$3:$H$3515,8,FALSE)</f>
        <v>0</v>
      </c>
      <c r="H550" s="1">
        <f>VLOOKUP(A550,'ADM Details FY17'!$A$3:$I$3515,9,FALSE)</f>
        <v>0</v>
      </c>
      <c r="I550" s="1">
        <f>VLOOKUP(A550,'ADM Details FY17'!$A$3:$J$3517,10,FALSE)</f>
        <v>0</v>
      </c>
      <c r="J550" s="1">
        <f>VLOOKUP(A550,'ADM Details FY17'!$A$3:$K$3515,11,FALSE)</f>
        <v>0</v>
      </c>
      <c r="K550" s="1">
        <f>VLOOKUP(A550,'ADM Details FY17'!$A$3:$M$3515,13,FALSE)</f>
        <v>0</v>
      </c>
      <c r="L550" s="1">
        <f>VLOOKUP(A550,'ADM Details FY17'!$A$3:$O$3515,15,FALSE)</f>
        <v>0</v>
      </c>
      <c r="M550" s="1">
        <f>VLOOKUP(A550,'ADM Details FY17'!$A$3:$P$3515,16,FALSE)</f>
        <v>0</v>
      </c>
      <c r="N550" s="1">
        <f>VLOOKUP(A550,'ADM Details FY17'!$A$3:$Q$3515,17,FALSE)</f>
        <v>0</v>
      </c>
      <c r="O550" s="1">
        <f>VLOOKUP(A550,'ADM Details FY17'!$A$3:$S$3515,19,FALSE)</f>
        <v>0</v>
      </c>
      <c r="P550" s="1">
        <f>VLOOKUP(A550,'ADM Details FY17'!$A$3:$U$3515,21,FALSE)</f>
        <v>0</v>
      </c>
      <c r="Q550" s="1">
        <f>VLOOKUP(A550,'ADM Details FY17'!$A$3:$V$3515,22,FALSE)</f>
        <v>0</v>
      </c>
      <c r="R550" s="1">
        <f>VLOOKUP(A550,'ADM Details FY17'!$A$3:$W$3515,23,FALSE)</f>
        <v>0</v>
      </c>
      <c r="S550" s="1">
        <f>VLOOKUP(A550,'ADM Details FY17'!$A$3:$X$3515,24,FALSE)</f>
        <v>0</v>
      </c>
      <c r="T550" s="1">
        <f>VLOOKUP(A550,'ADM Details FY17'!$A$3:$Y$3515,25,FALSE)</f>
        <v>0</v>
      </c>
      <c r="U550" s="1">
        <f>VLOOKUP(A550,'ADM Details FY17'!$A$3:$AA$3515,27,FALSE)</f>
        <v>0</v>
      </c>
      <c r="V550" s="1">
        <f>IFERROR(VLOOKUP(C550,'eindex _tget pp '!$A$4:$E$615,5,FALSE),0)</f>
        <v>0</v>
      </c>
      <c r="W550" s="31">
        <f>IFERROR(VLOOKUP(C550,'eindex _tget pp '!$A$4:$F$615,6,FALSE),0)</f>
        <v>7.9896708600000005E-2</v>
      </c>
      <c r="X550" s="4">
        <f>IFERROR(VLOOKUP(B550,'eschools 16'!$A$2:$F$25,6,FALSE),1)</f>
        <v>2</v>
      </c>
      <c r="Y550" s="1">
        <f t="shared" si="40"/>
        <v>0</v>
      </c>
      <c r="Z550" s="1">
        <f t="shared" si="41"/>
        <v>0</v>
      </c>
      <c r="AA550" s="31">
        <f>IFERROR(VLOOKUP(C550,'eindex _tget pp '!$A$4:$G$615,7,FALSE),0)</f>
        <v>0.05</v>
      </c>
      <c r="AB550" s="1">
        <f>VLOOKUP(A550,'ADM Details FY17'!$A$3:$AB$3515,28,FALSE)</f>
        <v>0</v>
      </c>
      <c r="AC550" s="1">
        <f t="shared" si="42"/>
        <v>0</v>
      </c>
      <c r="AD550" s="1">
        <f t="shared" si="43"/>
        <v>1</v>
      </c>
      <c r="AE550" s="1">
        <f t="shared" si="44"/>
        <v>25</v>
      </c>
    </row>
    <row r="551" spans="1:31" x14ac:dyDescent="0.25">
      <c r="A551" t="str">
        <f>B551&amp;"-"&amp;COUNTIF($B$3:B551,B551)</f>
        <v>236-397</v>
      </c>
      <c r="B551">
        <v>236</v>
      </c>
      <c r="C551" s="18">
        <f>VLOOKUP(A551,'ADM Details FY17'!$A$3:$D$3515,4,FALSE)</f>
        <v>47308</v>
      </c>
      <c r="D551" s="1">
        <f>VLOOKUP(A551,'ADM Details FY17'!$A$3:$E$3515,5,FALSE)</f>
        <v>6.49</v>
      </c>
      <c r="E551" s="1">
        <f>VLOOKUP(A551,'ADM Details FY17'!$A$3:$F$3515,6,FALSE)</f>
        <v>0</v>
      </c>
      <c r="F551" s="1">
        <f>VLOOKUP(A551,'ADM Details FY17'!$A$3:$G$3515,7,FALSE)</f>
        <v>0.49</v>
      </c>
      <c r="G551" s="1">
        <f>VLOOKUP(A551,'ADM Details FY17'!$A$3:$H$3515,8,FALSE)</f>
        <v>0</v>
      </c>
      <c r="H551" s="1">
        <f>VLOOKUP(A551,'ADM Details FY17'!$A$3:$I$3515,9,FALSE)</f>
        <v>0</v>
      </c>
      <c r="I551" s="1">
        <f>VLOOKUP(A551,'ADM Details FY17'!$A$3:$J$3517,10,FALSE)</f>
        <v>0</v>
      </c>
      <c r="J551" s="1">
        <f>VLOOKUP(A551,'ADM Details FY17'!$A$3:$K$3515,11,FALSE)</f>
        <v>0</v>
      </c>
      <c r="K551" s="1">
        <f>VLOOKUP(A551,'ADM Details FY17'!$A$3:$M$3515,13,FALSE)</f>
        <v>5.5</v>
      </c>
      <c r="L551" s="1">
        <f>VLOOKUP(A551,'ADM Details FY17'!$A$3:$O$3515,15,FALSE)</f>
        <v>0</v>
      </c>
      <c r="M551" s="1">
        <f>VLOOKUP(A551,'ADM Details FY17'!$A$3:$P$3515,16,FALSE)</f>
        <v>0</v>
      </c>
      <c r="N551" s="1">
        <f>VLOOKUP(A551,'ADM Details FY17'!$A$3:$Q$3515,17,FALSE)</f>
        <v>0</v>
      </c>
      <c r="O551" s="1">
        <f>VLOOKUP(A551,'ADM Details FY17'!$A$3:$S$3515,19,FALSE)</f>
        <v>0</v>
      </c>
      <c r="P551" s="1">
        <f>VLOOKUP(A551,'ADM Details FY17'!$A$3:$U$3515,21,FALSE)</f>
        <v>0</v>
      </c>
      <c r="Q551" s="1">
        <f>VLOOKUP(A551,'ADM Details FY17'!$A$3:$V$3515,22,FALSE)</f>
        <v>0</v>
      </c>
      <c r="R551" s="1">
        <f>VLOOKUP(A551,'ADM Details FY17'!$A$3:$W$3515,23,FALSE)</f>
        <v>0</v>
      </c>
      <c r="S551" s="1">
        <f>VLOOKUP(A551,'ADM Details FY17'!$A$3:$X$3515,24,FALSE)</f>
        <v>0</v>
      </c>
      <c r="T551" s="1">
        <f>VLOOKUP(A551,'ADM Details FY17'!$A$3:$Y$3515,25,FALSE)</f>
        <v>0.4</v>
      </c>
      <c r="U551" s="1">
        <f>VLOOKUP(A551,'ADM Details FY17'!$A$3:$AA$3515,27,FALSE)</f>
        <v>0</v>
      </c>
      <c r="V551" s="1">
        <f>IFERROR(VLOOKUP(C551,'eindex _tget pp '!$A$4:$E$615,5,FALSE),0)</f>
        <v>425.9892152255639</v>
      </c>
      <c r="W551" s="31">
        <f>IFERROR(VLOOKUP(C551,'eindex _tget pp '!$A$4:$F$615,6,FALSE),0)</f>
        <v>1.3515448922</v>
      </c>
      <c r="X551" s="4">
        <f>IFERROR(VLOOKUP(B551,'eschools 16'!$A$2:$F$25,6,FALSE),1)</f>
        <v>2</v>
      </c>
      <c r="Y551" s="1">
        <f t="shared" si="40"/>
        <v>0</v>
      </c>
      <c r="Z551" s="1">
        <f t="shared" si="41"/>
        <v>0</v>
      </c>
      <c r="AA551" s="31">
        <f>IFERROR(VLOOKUP(C551,'eindex _tget pp '!$A$4:$G$615,7,FALSE),0)</f>
        <v>0.50520379100000001</v>
      </c>
      <c r="AB551" s="1">
        <f>VLOOKUP(A551,'ADM Details FY17'!$A$3:$AB$3515,28,FALSE)</f>
        <v>0</v>
      </c>
      <c r="AC551" s="1">
        <f t="shared" si="42"/>
        <v>0</v>
      </c>
      <c r="AD551" s="1">
        <f t="shared" si="43"/>
        <v>6.49</v>
      </c>
      <c r="AE551" s="1">
        <f t="shared" si="44"/>
        <v>162.25</v>
      </c>
    </row>
    <row r="552" spans="1:31" x14ac:dyDescent="0.25">
      <c r="A552" t="str">
        <f>B552&amp;"-"&amp;COUNTIF($B$3:B552,B552)</f>
        <v>236-398</v>
      </c>
      <c r="B552">
        <v>236</v>
      </c>
      <c r="C552" s="18">
        <f>VLOOKUP(A552,'ADM Details FY17'!$A$3:$D$3515,4,FALSE)</f>
        <v>49213</v>
      </c>
      <c r="D552" s="1">
        <f>VLOOKUP(A552,'ADM Details FY17'!$A$3:$E$3515,5,FALSE)</f>
        <v>6.49</v>
      </c>
      <c r="E552" s="1">
        <f>VLOOKUP(A552,'ADM Details FY17'!$A$3:$F$3515,6,FALSE)</f>
        <v>0</v>
      </c>
      <c r="F552" s="1">
        <f>VLOOKUP(A552,'ADM Details FY17'!$A$3:$G$3515,7,FALSE)</f>
        <v>0</v>
      </c>
      <c r="G552" s="1">
        <f>VLOOKUP(A552,'ADM Details FY17'!$A$3:$H$3515,8,FALSE)</f>
        <v>0</v>
      </c>
      <c r="H552" s="1">
        <f>VLOOKUP(A552,'ADM Details FY17'!$A$3:$I$3515,9,FALSE)</f>
        <v>0</v>
      </c>
      <c r="I552" s="1">
        <f>VLOOKUP(A552,'ADM Details FY17'!$A$3:$J$3517,10,FALSE)</f>
        <v>0</v>
      </c>
      <c r="J552" s="1">
        <f>VLOOKUP(A552,'ADM Details FY17'!$A$3:$K$3515,11,FALSE)</f>
        <v>0</v>
      </c>
      <c r="K552" s="1">
        <f>VLOOKUP(A552,'ADM Details FY17'!$A$3:$M$3515,13,FALSE)</f>
        <v>2.4900000000000002</v>
      </c>
      <c r="L552" s="1">
        <f>VLOOKUP(A552,'ADM Details FY17'!$A$3:$O$3515,15,FALSE)</f>
        <v>0</v>
      </c>
      <c r="M552" s="1">
        <f>VLOOKUP(A552,'ADM Details FY17'!$A$3:$P$3515,16,FALSE)</f>
        <v>0</v>
      </c>
      <c r="N552" s="1">
        <f>VLOOKUP(A552,'ADM Details FY17'!$A$3:$Q$3515,17,FALSE)</f>
        <v>0</v>
      </c>
      <c r="O552" s="1">
        <f>VLOOKUP(A552,'ADM Details FY17'!$A$3:$S$3515,19,FALSE)</f>
        <v>0</v>
      </c>
      <c r="P552" s="1">
        <f>VLOOKUP(A552,'ADM Details FY17'!$A$3:$U$3515,21,FALSE)</f>
        <v>0.12</v>
      </c>
      <c r="Q552" s="1">
        <f>VLOOKUP(A552,'ADM Details FY17'!$A$3:$V$3515,22,FALSE)</f>
        <v>0</v>
      </c>
      <c r="R552" s="1">
        <f>VLOOKUP(A552,'ADM Details FY17'!$A$3:$W$3515,23,FALSE)</f>
        <v>0</v>
      </c>
      <c r="S552" s="1">
        <f>VLOOKUP(A552,'ADM Details FY17'!$A$3:$X$3515,24,FALSE)</f>
        <v>0</v>
      </c>
      <c r="T552" s="1">
        <f>VLOOKUP(A552,'ADM Details FY17'!$A$3:$Y$3515,25,FALSE)</f>
        <v>0</v>
      </c>
      <c r="U552" s="1">
        <f>VLOOKUP(A552,'ADM Details FY17'!$A$3:$AA$3515,27,FALSE)</f>
        <v>0</v>
      </c>
      <c r="V552" s="1">
        <f>IFERROR(VLOOKUP(C552,'eindex _tget pp '!$A$4:$E$615,5,FALSE),0)</f>
        <v>274.99350937079464</v>
      </c>
      <c r="W552" s="31">
        <f>IFERROR(VLOOKUP(C552,'eindex _tget pp '!$A$4:$F$615,6,FALSE),0)</f>
        <v>0.297054665</v>
      </c>
      <c r="X552" s="4">
        <f>IFERROR(VLOOKUP(B552,'eschools 16'!$A$2:$F$25,6,FALSE),1)</f>
        <v>2</v>
      </c>
      <c r="Y552" s="1">
        <f t="shared" si="40"/>
        <v>0</v>
      </c>
      <c r="Z552" s="1">
        <f t="shared" si="41"/>
        <v>0</v>
      </c>
      <c r="AA552" s="31">
        <f>IFERROR(VLOOKUP(C552,'eindex _tget pp '!$A$4:$G$615,7,FALSE),0)</f>
        <v>0.459235169</v>
      </c>
      <c r="AB552" s="1">
        <f>VLOOKUP(A552,'ADM Details FY17'!$A$3:$AB$3515,28,FALSE)</f>
        <v>0</v>
      </c>
      <c r="AC552" s="1">
        <f t="shared" si="42"/>
        <v>0</v>
      </c>
      <c r="AD552" s="1">
        <f t="shared" si="43"/>
        <v>6.49</v>
      </c>
      <c r="AE552" s="1">
        <f t="shared" si="44"/>
        <v>162.25</v>
      </c>
    </row>
    <row r="553" spans="1:31" x14ac:dyDescent="0.25">
      <c r="A553" t="str">
        <f>B553&amp;"-"&amp;COUNTIF($B$3:B553,B553)</f>
        <v>236-399</v>
      </c>
      <c r="B553">
        <v>236</v>
      </c>
      <c r="C553" s="18">
        <f>VLOOKUP(A553,'ADM Details FY17'!$A$3:$D$3515,4,FALSE)</f>
        <v>46144</v>
      </c>
      <c r="D553" s="1">
        <f>VLOOKUP(A553,'ADM Details FY17'!$A$3:$E$3515,5,FALSE)</f>
        <v>7.05</v>
      </c>
      <c r="E553" s="1">
        <f>VLOOKUP(A553,'ADM Details FY17'!$A$3:$F$3515,6,FALSE)</f>
        <v>0.22</v>
      </c>
      <c r="F553" s="1">
        <f>VLOOKUP(A553,'ADM Details FY17'!$A$3:$G$3515,7,FALSE)</f>
        <v>1</v>
      </c>
      <c r="G553" s="1">
        <f>VLOOKUP(A553,'ADM Details FY17'!$A$3:$H$3515,8,FALSE)</f>
        <v>0</v>
      </c>
      <c r="H553" s="1">
        <f>VLOOKUP(A553,'ADM Details FY17'!$A$3:$I$3515,9,FALSE)</f>
        <v>0</v>
      </c>
      <c r="I553" s="1">
        <f>VLOOKUP(A553,'ADM Details FY17'!$A$3:$J$3517,10,FALSE)</f>
        <v>0</v>
      </c>
      <c r="J553" s="1">
        <f>VLOOKUP(A553,'ADM Details FY17'!$A$3:$K$3515,11,FALSE)</f>
        <v>0</v>
      </c>
      <c r="K553" s="1">
        <f>VLOOKUP(A553,'ADM Details FY17'!$A$3:$M$3515,13,FALSE)</f>
        <v>4</v>
      </c>
      <c r="L553" s="1">
        <f>VLOOKUP(A553,'ADM Details FY17'!$A$3:$O$3515,15,FALSE)</f>
        <v>0</v>
      </c>
      <c r="M553" s="1">
        <f>VLOOKUP(A553,'ADM Details FY17'!$A$3:$P$3515,16,FALSE)</f>
        <v>0</v>
      </c>
      <c r="N553" s="1">
        <f>VLOOKUP(A553,'ADM Details FY17'!$A$3:$Q$3515,17,FALSE)</f>
        <v>0</v>
      </c>
      <c r="O553" s="1">
        <f>VLOOKUP(A553,'ADM Details FY17'!$A$3:$S$3515,19,FALSE)</f>
        <v>0</v>
      </c>
      <c r="P553" s="1">
        <f>VLOOKUP(A553,'ADM Details FY17'!$A$3:$U$3515,21,FALSE)</f>
        <v>0</v>
      </c>
      <c r="Q553" s="1">
        <f>VLOOKUP(A553,'ADM Details FY17'!$A$3:$V$3515,22,FALSE)</f>
        <v>0</v>
      </c>
      <c r="R553" s="1">
        <f>VLOOKUP(A553,'ADM Details FY17'!$A$3:$W$3515,23,FALSE)</f>
        <v>0</v>
      </c>
      <c r="S553" s="1">
        <f>VLOOKUP(A553,'ADM Details FY17'!$A$3:$X$3515,24,FALSE)</f>
        <v>0</v>
      </c>
      <c r="T553" s="1">
        <f>VLOOKUP(A553,'ADM Details FY17'!$A$3:$Y$3515,25,FALSE)</f>
        <v>0.47</v>
      </c>
      <c r="U553" s="1">
        <f>VLOOKUP(A553,'ADM Details FY17'!$A$3:$AA$3515,27,FALSE)</f>
        <v>0</v>
      </c>
      <c r="V553" s="1">
        <f>IFERROR(VLOOKUP(C553,'eindex _tget pp '!$A$4:$E$615,5,FALSE),0)</f>
        <v>224.72215541565475</v>
      </c>
      <c r="W553" s="31">
        <f>IFERROR(VLOOKUP(C553,'eindex _tget pp '!$A$4:$F$615,6,FALSE),0)</f>
        <v>0.36301748960000002</v>
      </c>
      <c r="X553" s="4">
        <f>IFERROR(VLOOKUP(B553,'eschools 16'!$A$2:$F$25,6,FALSE),1)</f>
        <v>2</v>
      </c>
      <c r="Y553" s="1">
        <f t="shared" si="40"/>
        <v>0</v>
      </c>
      <c r="Z553" s="1">
        <f t="shared" si="41"/>
        <v>0</v>
      </c>
      <c r="AA553" s="31">
        <f>IFERROR(VLOOKUP(C553,'eindex _tget pp '!$A$4:$G$615,7,FALSE),0)</f>
        <v>0.44660889199999998</v>
      </c>
      <c r="AB553" s="1">
        <f>VLOOKUP(A553,'ADM Details FY17'!$A$3:$AB$3515,28,FALSE)</f>
        <v>0</v>
      </c>
      <c r="AC553" s="1">
        <f t="shared" si="42"/>
        <v>0</v>
      </c>
      <c r="AD553" s="1">
        <f t="shared" si="43"/>
        <v>7.05</v>
      </c>
      <c r="AE553" s="1">
        <f t="shared" si="44"/>
        <v>176.25</v>
      </c>
    </row>
    <row r="554" spans="1:31" x14ac:dyDescent="0.25">
      <c r="A554" t="str">
        <f>B554&amp;"-"&amp;COUNTIF($B$3:B554,B554)</f>
        <v>236-400</v>
      </c>
      <c r="B554">
        <v>236</v>
      </c>
      <c r="C554" s="18">
        <f>VLOOKUP(A554,'ADM Details FY17'!$A$3:$D$3515,4,FALSE)</f>
        <v>45609</v>
      </c>
      <c r="D554" s="1">
        <f>VLOOKUP(A554,'ADM Details FY17'!$A$3:$E$3515,5,FALSE)</f>
        <v>6.74</v>
      </c>
      <c r="E554" s="1">
        <f>VLOOKUP(A554,'ADM Details FY17'!$A$3:$F$3515,6,FALSE)</f>
        <v>0</v>
      </c>
      <c r="F554" s="1">
        <f>VLOOKUP(A554,'ADM Details FY17'!$A$3:$G$3515,7,FALSE)</f>
        <v>0.8</v>
      </c>
      <c r="G554" s="1">
        <f>VLOOKUP(A554,'ADM Details FY17'!$A$3:$H$3515,8,FALSE)</f>
        <v>0</v>
      </c>
      <c r="H554" s="1">
        <f>VLOOKUP(A554,'ADM Details FY17'!$A$3:$I$3515,9,FALSE)</f>
        <v>0</v>
      </c>
      <c r="I554" s="1">
        <f>VLOOKUP(A554,'ADM Details FY17'!$A$3:$J$3517,10,FALSE)</f>
        <v>0</v>
      </c>
      <c r="J554" s="1">
        <f>VLOOKUP(A554,'ADM Details FY17'!$A$3:$K$3515,11,FALSE)</f>
        <v>0</v>
      </c>
      <c r="K554" s="1">
        <f>VLOOKUP(A554,'ADM Details FY17'!$A$3:$M$3515,13,FALSE)</f>
        <v>4.74</v>
      </c>
      <c r="L554" s="1">
        <f>VLOOKUP(A554,'ADM Details FY17'!$A$3:$O$3515,15,FALSE)</f>
        <v>0</v>
      </c>
      <c r="M554" s="1">
        <f>VLOOKUP(A554,'ADM Details FY17'!$A$3:$P$3515,16,FALSE)</f>
        <v>0</v>
      </c>
      <c r="N554" s="1">
        <f>VLOOKUP(A554,'ADM Details FY17'!$A$3:$Q$3515,17,FALSE)</f>
        <v>0</v>
      </c>
      <c r="O554" s="1">
        <f>VLOOKUP(A554,'ADM Details FY17'!$A$3:$S$3515,19,FALSE)</f>
        <v>0</v>
      </c>
      <c r="P554" s="1">
        <f>VLOOKUP(A554,'ADM Details FY17'!$A$3:$U$3515,21,FALSE)</f>
        <v>0</v>
      </c>
      <c r="Q554" s="1">
        <f>VLOOKUP(A554,'ADM Details FY17'!$A$3:$V$3515,22,FALSE)</f>
        <v>0</v>
      </c>
      <c r="R554" s="1">
        <f>VLOOKUP(A554,'ADM Details FY17'!$A$3:$W$3515,23,FALSE)</f>
        <v>0</v>
      </c>
      <c r="S554" s="1">
        <f>VLOOKUP(A554,'ADM Details FY17'!$A$3:$X$3515,24,FALSE)</f>
        <v>0</v>
      </c>
      <c r="T554" s="1">
        <f>VLOOKUP(A554,'ADM Details FY17'!$A$3:$Y$3515,25,FALSE)</f>
        <v>0</v>
      </c>
      <c r="U554" s="1">
        <f>VLOOKUP(A554,'ADM Details FY17'!$A$3:$AA$3515,27,FALSE)</f>
        <v>0</v>
      </c>
      <c r="V554" s="1">
        <f>IFERROR(VLOOKUP(C554,'eindex _tget pp '!$A$4:$E$615,5,FALSE),0)</f>
        <v>0</v>
      </c>
      <c r="W554" s="31">
        <f>IFERROR(VLOOKUP(C554,'eindex _tget pp '!$A$4:$F$615,6,FALSE),0)</f>
        <v>0.96625094160000002</v>
      </c>
      <c r="X554" s="4">
        <f>IFERROR(VLOOKUP(B554,'eschools 16'!$A$2:$F$25,6,FALSE),1)</f>
        <v>2</v>
      </c>
      <c r="Y554" s="1">
        <f t="shared" si="40"/>
        <v>0</v>
      </c>
      <c r="Z554" s="1">
        <f t="shared" si="41"/>
        <v>0</v>
      </c>
      <c r="AA554" s="31">
        <f>IFERROR(VLOOKUP(C554,'eindex _tget pp '!$A$4:$G$615,7,FALSE),0)</f>
        <v>0.29168379300000002</v>
      </c>
      <c r="AB554" s="1">
        <f>VLOOKUP(A554,'ADM Details FY17'!$A$3:$AB$3515,28,FALSE)</f>
        <v>0</v>
      </c>
      <c r="AC554" s="1">
        <f t="shared" si="42"/>
        <v>0</v>
      </c>
      <c r="AD554" s="1">
        <f t="shared" si="43"/>
        <v>6.74</v>
      </c>
      <c r="AE554" s="1">
        <f t="shared" si="44"/>
        <v>168.5</v>
      </c>
    </row>
    <row r="555" spans="1:31" x14ac:dyDescent="0.25">
      <c r="A555" t="str">
        <f>B555&amp;"-"&amp;COUNTIF($B$3:B555,B555)</f>
        <v>236-401</v>
      </c>
      <c r="B555">
        <v>236</v>
      </c>
      <c r="C555" s="18">
        <f>VLOOKUP(A555,'ADM Details FY17'!$A$3:$D$3515,4,FALSE)</f>
        <v>49817</v>
      </c>
      <c r="D555" s="1">
        <f>VLOOKUP(A555,'ADM Details FY17'!$A$3:$E$3515,5,FALSE)</f>
        <v>1</v>
      </c>
      <c r="E555" s="1">
        <f>VLOOKUP(A555,'ADM Details FY17'!$A$3:$F$3515,6,FALSE)</f>
        <v>0</v>
      </c>
      <c r="F555" s="1">
        <f>VLOOKUP(A555,'ADM Details FY17'!$A$3:$G$3515,7,FALSE)</f>
        <v>0</v>
      </c>
      <c r="G555" s="1">
        <f>VLOOKUP(A555,'ADM Details FY17'!$A$3:$H$3515,8,FALSE)</f>
        <v>0</v>
      </c>
      <c r="H555" s="1">
        <f>VLOOKUP(A555,'ADM Details FY17'!$A$3:$I$3515,9,FALSE)</f>
        <v>0</v>
      </c>
      <c r="I555" s="1">
        <f>VLOOKUP(A555,'ADM Details FY17'!$A$3:$J$3517,10,FALSE)</f>
        <v>0</v>
      </c>
      <c r="J555" s="1">
        <f>VLOOKUP(A555,'ADM Details FY17'!$A$3:$K$3515,11,FALSE)</f>
        <v>0</v>
      </c>
      <c r="K555" s="1">
        <f>VLOOKUP(A555,'ADM Details FY17'!$A$3:$M$3515,13,FALSE)</f>
        <v>1</v>
      </c>
      <c r="L555" s="1">
        <f>VLOOKUP(A555,'ADM Details FY17'!$A$3:$O$3515,15,FALSE)</f>
        <v>0</v>
      </c>
      <c r="M555" s="1">
        <f>VLOOKUP(A555,'ADM Details FY17'!$A$3:$P$3515,16,FALSE)</f>
        <v>0</v>
      </c>
      <c r="N555" s="1">
        <f>VLOOKUP(A555,'ADM Details FY17'!$A$3:$Q$3515,17,FALSE)</f>
        <v>0</v>
      </c>
      <c r="O555" s="1">
        <f>VLOOKUP(A555,'ADM Details FY17'!$A$3:$S$3515,19,FALSE)</f>
        <v>0</v>
      </c>
      <c r="P555" s="1">
        <f>VLOOKUP(A555,'ADM Details FY17'!$A$3:$U$3515,21,FALSE)</f>
        <v>0</v>
      </c>
      <c r="Q555" s="1">
        <f>VLOOKUP(A555,'ADM Details FY17'!$A$3:$V$3515,22,FALSE)</f>
        <v>0</v>
      </c>
      <c r="R555" s="1">
        <f>VLOOKUP(A555,'ADM Details FY17'!$A$3:$W$3515,23,FALSE)</f>
        <v>0</v>
      </c>
      <c r="S555" s="1">
        <f>VLOOKUP(A555,'ADM Details FY17'!$A$3:$X$3515,24,FALSE)</f>
        <v>0</v>
      </c>
      <c r="T555" s="1">
        <f>VLOOKUP(A555,'ADM Details FY17'!$A$3:$Y$3515,25,FALSE)</f>
        <v>0</v>
      </c>
      <c r="U555" s="1">
        <f>VLOOKUP(A555,'ADM Details FY17'!$A$3:$AA$3515,27,FALSE)</f>
        <v>0</v>
      </c>
      <c r="V555" s="1">
        <f>IFERROR(VLOOKUP(C555,'eindex _tget pp '!$A$4:$E$615,5,FALSE),0)</f>
        <v>426.3233274194472</v>
      </c>
      <c r="W555" s="31">
        <f>IFERROR(VLOOKUP(C555,'eindex _tget pp '!$A$4:$F$615,6,FALSE),0)</f>
        <v>2.2069785299999999E-2</v>
      </c>
      <c r="X555" s="4">
        <f>IFERROR(VLOOKUP(B555,'eschools 16'!$A$2:$F$25,6,FALSE),1)</f>
        <v>2</v>
      </c>
      <c r="Y555" s="1">
        <f t="shared" si="40"/>
        <v>0</v>
      </c>
      <c r="Z555" s="1">
        <f t="shared" si="41"/>
        <v>0</v>
      </c>
      <c r="AA555" s="31">
        <f>IFERROR(VLOOKUP(C555,'eindex _tget pp '!$A$4:$G$615,7,FALSE),0)</f>
        <v>0.55969068399999999</v>
      </c>
      <c r="AB555" s="1">
        <f>VLOOKUP(A555,'ADM Details FY17'!$A$3:$AB$3515,28,FALSE)</f>
        <v>0</v>
      </c>
      <c r="AC555" s="1">
        <f t="shared" si="42"/>
        <v>0</v>
      </c>
      <c r="AD555" s="1">
        <f t="shared" si="43"/>
        <v>1</v>
      </c>
      <c r="AE555" s="1">
        <f t="shared" si="44"/>
        <v>25</v>
      </c>
    </row>
    <row r="556" spans="1:31" x14ac:dyDescent="0.25">
      <c r="A556" t="str">
        <f>B556&amp;"-"&amp;COUNTIF($B$3:B556,B556)</f>
        <v>236-402</v>
      </c>
      <c r="B556">
        <v>236</v>
      </c>
      <c r="C556" s="18">
        <f>VLOOKUP(A556,'ADM Details FY17'!$A$3:$D$3515,4,FALSE)</f>
        <v>44735</v>
      </c>
      <c r="D556" s="1">
        <f>VLOOKUP(A556,'ADM Details FY17'!$A$3:$E$3515,5,FALSE)</f>
        <v>7.81</v>
      </c>
      <c r="E556" s="1">
        <f>VLOOKUP(A556,'ADM Details FY17'!$A$3:$F$3515,6,FALSE)</f>
        <v>0</v>
      </c>
      <c r="F556" s="1">
        <f>VLOOKUP(A556,'ADM Details FY17'!$A$3:$G$3515,7,FALSE)</f>
        <v>0</v>
      </c>
      <c r="G556" s="1">
        <f>VLOOKUP(A556,'ADM Details FY17'!$A$3:$H$3515,8,FALSE)</f>
        <v>0</v>
      </c>
      <c r="H556" s="1">
        <f>VLOOKUP(A556,'ADM Details FY17'!$A$3:$I$3515,9,FALSE)</f>
        <v>0</v>
      </c>
      <c r="I556" s="1">
        <f>VLOOKUP(A556,'ADM Details FY17'!$A$3:$J$3517,10,FALSE)</f>
        <v>0</v>
      </c>
      <c r="J556" s="1">
        <f>VLOOKUP(A556,'ADM Details FY17'!$A$3:$K$3515,11,FALSE)</f>
        <v>0</v>
      </c>
      <c r="K556" s="1">
        <f>VLOOKUP(A556,'ADM Details FY17'!$A$3:$M$3515,13,FALSE)</f>
        <v>3.81</v>
      </c>
      <c r="L556" s="1">
        <f>VLOOKUP(A556,'ADM Details FY17'!$A$3:$O$3515,15,FALSE)</f>
        <v>0</v>
      </c>
      <c r="M556" s="1">
        <f>VLOOKUP(A556,'ADM Details FY17'!$A$3:$P$3515,16,FALSE)</f>
        <v>0</v>
      </c>
      <c r="N556" s="1">
        <f>VLOOKUP(A556,'ADM Details FY17'!$A$3:$Q$3515,17,FALSE)</f>
        <v>0</v>
      </c>
      <c r="O556" s="1">
        <f>VLOOKUP(A556,'ADM Details FY17'!$A$3:$S$3515,19,FALSE)</f>
        <v>0</v>
      </c>
      <c r="P556" s="1">
        <f>VLOOKUP(A556,'ADM Details FY17'!$A$3:$U$3515,21,FALSE)</f>
        <v>0.13</v>
      </c>
      <c r="Q556" s="1">
        <f>VLOOKUP(A556,'ADM Details FY17'!$A$3:$V$3515,22,FALSE)</f>
        <v>0</v>
      </c>
      <c r="R556" s="1">
        <f>VLOOKUP(A556,'ADM Details FY17'!$A$3:$W$3515,23,FALSE)</f>
        <v>0</v>
      </c>
      <c r="S556" s="1">
        <f>VLOOKUP(A556,'ADM Details FY17'!$A$3:$X$3515,24,FALSE)</f>
        <v>0</v>
      </c>
      <c r="T556" s="1">
        <f>VLOOKUP(A556,'ADM Details FY17'!$A$3:$Y$3515,25,FALSE)</f>
        <v>0</v>
      </c>
      <c r="U556" s="1">
        <f>VLOOKUP(A556,'ADM Details FY17'!$A$3:$AA$3515,27,FALSE)</f>
        <v>0</v>
      </c>
      <c r="V556" s="1">
        <f>IFERROR(VLOOKUP(C556,'eindex _tget pp '!$A$4:$E$615,5,FALSE),0)</f>
        <v>346.28875077463101</v>
      </c>
      <c r="W556" s="31">
        <f>IFERROR(VLOOKUP(C556,'eindex _tget pp '!$A$4:$F$615,6,FALSE),0)</f>
        <v>1.1321607963</v>
      </c>
      <c r="X556" s="4">
        <f>IFERROR(VLOOKUP(B556,'eschools 16'!$A$2:$F$25,6,FALSE),1)</f>
        <v>2</v>
      </c>
      <c r="Y556" s="1">
        <f t="shared" si="40"/>
        <v>0</v>
      </c>
      <c r="Z556" s="1">
        <f t="shared" si="41"/>
        <v>0</v>
      </c>
      <c r="AA556" s="31">
        <f>IFERROR(VLOOKUP(C556,'eindex _tget pp '!$A$4:$G$615,7,FALSE),0)</f>
        <v>0.487040576</v>
      </c>
      <c r="AB556" s="1">
        <f>VLOOKUP(A556,'ADM Details FY17'!$A$3:$AB$3515,28,FALSE)</f>
        <v>0</v>
      </c>
      <c r="AC556" s="1">
        <f t="shared" si="42"/>
        <v>0</v>
      </c>
      <c r="AD556" s="1">
        <f t="shared" si="43"/>
        <v>7.81</v>
      </c>
      <c r="AE556" s="1">
        <f t="shared" si="44"/>
        <v>195.25</v>
      </c>
    </row>
    <row r="557" spans="1:31" x14ac:dyDescent="0.25">
      <c r="A557" t="str">
        <f>B557&amp;"-"&amp;COUNTIF($B$3:B557,B557)</f>
        <v>236-403</v>
      </c>
      <c r="B557">
        <v>236</v>
      </c>
      <c r="C557" s="18">
        <f>VLOOKUP(A557,'ADM Details FY17'!$A$3:$D$3515,4,FALSE)</f>
        <v>44743</v>
      </c>
      <c r="D557" s="1">
        <f>VLOOKUP(A557,'ADM Details FY17'!$A$3:$E$3515,5,FALSE)</f>
        <v>9.35</v>
      </c>
      <c r="E557" s="1">
        <f>VLOOKUP(A557,'ADM Details FY17'!$A$3:$F$3515,6,FALSE)</f>
        <v>0</v>
      </c>
      <c r="F557" s="1">
        <f>VLOOKUP(A557,'ADM Details FY17'!$A$3:$G$3515,7,FALSE)</f>
        <v>1.94</v>
      </c>
      <c r="G557" s="1">
        <f>VLOOKUP(A557,'ADM Details FY17'!$A$3:$H$3515,8,FALSE)</f>
        <v>0</v>
      </c>
      <c r="H557" s="1">
        <f>VLOOKUP(A557,'ADM Details FY17'!$A$3:$I$3515,9,FALSE)</f>
        <v>0</v>
      </c>
      <c r="I557" s="1">
        <f>VLOOKUP(A557,'ADM Details FY17'!$A$3:$J$3517,10,FALSE)</f>
        <v>0</v>
      </c>
      <c r="J557" s="1">
        <f>VLOOKUP(A557,'ADM Details FY17'!$A$3:$K$3515,11,FALSE)</f>
        <v>1.43</v>
      </c>
      <c r="K557" s="1">
        <f>VLOOKUP(A557,'ADM Details FY17'!$A$3:$M$3515,13,FALSE)</f>
        <v>8.35</v>
      </c>
      <c r="L557" s="1">
        <f>VLOOKUP(A557,'ADM Details FY17'!$A$3:$O$3515,15,FALSE)</f>
        <v>0</v>
      </c>
      <c r="M557" s="1">
        <f>VLOOKUP(A557,'ADM Details FY17'!$A$3:$P$3515,16,FALSE)</f>
        <v>0</v>
      </c>
      <c r="N557" s="1">
        <f>VLOOKUP(A557,'ADM Details FY17'!$A$3:$Q$3515,17,FALSE)</f>
        <v>0</v>
      </c>
      <c r="O557" s="1">
        <f>VLOOKUP(A557,'ADM Details FY17'!$A$3:$S$3515,19,FALSE)</f>
        <v>0</v>
      </c>
      <c r="P557" s="1">
        <f>VLOOKUP(A557,'ADM Details FY17'!$A$3:$U$3515,21,FALSE)</f>
        <v>0</v>
      </c>
      <c r="Q557" s="1">
        <f>VLOOKUP(A557,'ADM Details FY17'!$A$3:$V$3515,22,FALSE)</f>
        <v>0</v>
      </c>
      <c r="R557" s="1">
        <f>VLOOKUP(A557,'ADM Details FY17'!$A$3:$W$3515,23,FALSE)</f>
        <v>0</v>
      </c>
      <c r="S557" s="1">
        <f>VLOOKUP(A557,'ADM Details FY17'!$A$3:$X$3515,24,FALSE)</f>
        <v>0</v>
      </c>
      <c r="T557" s="1">
        <f>VLOOKUP(A557,'ADM Details FY17'!$A$3:$Y$3515,25,FALSE)</f>
        <v>0</v>
      </c>
      <c r="U557" s="1">
        <f>VLOOKUP(A557,'ADM Details FY17'!$A$3:$AA$3515,27,FALSE)</f>
        <v>0</v>
      </c>
      <c r="V557" s="1">
        <f>IFERROR(VLOOKUP(C557,'eindex _tget pp '!$A$4:$E$615,5,FALSE),0)</f>
        <v>662.33262412526392</v>
      </c>
      <c r="W557" s="31">
        <f>IFERROR(VLOOKUP(C557,'eindex _tget pp '!$A$4:$F$615,6,FALSE),0)</f>
        <v>2.4604334246000001</v>
      </c>
      <c r="X557" s="4">
        <f>IFERROR(VLOOKUP(B557,'eschools 16'!$A$2:$F$25,6,FALSE),1)</f>
        <v>2</v>
      </c>
      <c r="Y557" s="1">
        <f t="shared" si="40"/>
        <v>0</v>
      </c>
      <c r="Z557" s="1">
        <f t="shared" si="41"/>
        <v>0</v>
      </c>
      <c r="AA557" s="31">
        <f>IFERROR(VLOOKUP(C557,'eindex _tget pp '!$A$4:$G$615,7,FALSE),0)</f>
        <v>0.59642330300000002</v>
      </c>
      <c r="AB557" s="1">
        <f>VLOOKUP(A557,'ADM Details FY17'!$A$3:$AB$3515,28,FALSE)</f>
        <v>0</v>
      </c>
      <c r="AC557" s="1">
        <f t="shared" si="42"/>
        <v>0</v>
      </c>
      <c r="AD557" s="1">
        <f t="shared" si="43"/>
        <v>9.35</v>
      </c>
      <c r="AE557" s="1">
        <f t="shared" si="44"/>
        <v>233.75</v>
      </c>
    </row>
    <row r="558" spans="1:31" x14ac:dyDescent="0.25">
      <c r="A558" t="str">
        <f>B558&amp;"-"&amp;COUNTIF($B$3:B558,B558)</f>
        <v>236-404</v>
      </c>
      <c r="B558">
        <v>236</v>
      </c>
      <c r="C558" s="18">
        <f>VLOOKUP(A558,'ADM Details FY17'!$A$3:$D$3515,4,FALSE)</f>
        <v>49130</v>
      </c>
      <c r="D558" s="1">
        <f>VLOOKUP(A558,'ADM Details FY17'!$A$3:$E$3515,5,FALSE)</f>
        <v>1</v>
      </c>
      <c r="E558" s="1">
        <f>VLOOKUP(A558,'ADM Details FY17'!$A$3:$F$3515,6,FALSE)</f>
        <v>0</v>
      </c>
      <c r="F558" s="1">
        <f>VLOOKUP(A558,'ADM Details FY17'!$A$3:$G$3515,7,FALSE)</f>
        <v>0</v>
      </c>
      <c r="G558" s="1">
        <f>VLOOKUP(A558,'ADM Details FY17'!$A$3:$H$3515,8,FALSE)</f>
        <v>0</v>
      </c>
      <c r="H558" s="1">
        <f>VLOOKUP(A558,'ADM Details FY17'!$A$3:$I$3515,9,FALSE)</f>
        <v>0</v>
      </c>
      <c r="I558" s="1">
        <f>VLOOKUP(A558,'ADM Details FY17'!$A$3:$J$3517,10,FALSE)</f>
        <v>0</v>
      </c>
      <c r="J558" s="1">
        <f>VLOOKUP(A558,'ADM Details FY17'!$A$3:$K$3515,11,FALSE)</f>
        <v>0</v>
      </c>
      <c r="K558" s="1">
        <f>VLOOKUP(A558,'ADM Details FY17'!$A$3:$M$3515,13,FALSE)</f>
        <v>1</v>
      </c>
      <c r="L558" s="1">
        <f>VLOOKUP(A558,'ADM Details FY17'!$A$3:$O$3515,15,FALSE)</f>
        <v>0</v>
      </c>
      <c r="M558" s="1">
        <f>VLOOKUP(A558,'ADM Details FY17'!$A$3:$P$3515,16,FALSE)</f>
        <v>0</v>
      </c>
      <c r="N558" s="1">
        <f>VLOOKUP(A558,'ADM Details FY17'!$A$3:$Q$3515,17,FALSE)</f>
        <v>0</v>
      </c>
      <c r="O558" s="1">
        <f>VLOOKUP(A558,'ADM Details FY17'!$A$3:$S$3515,19,FALSE)</f>
        <v>0</v>
      </c>
      <c r="P558" s="1">
        <f>VLOOKUP(A558,'ADM Details FY17'!$A$3:$U$3515,21,FALSE)</f>
        <v>0</v>
      </c>
      <c r="Q558" s="1">
        <f>VLOOKUP(A558,'ADM Details FY17'!$A$3:$V$3515,22,FALSE)</f>
        <v>0</v>
      </c>
      <c r="R558" s="1">
        <f>VLOOKUP(A558,'ADM Details FY17'!$A$3:$W$3515,23,FALSE)</f>
        <v>0</v>
      </c>
      <c r="S558" s="1">
        <f>VLOOKUP(A558,'ADM Details FY17'!$A$3:$X$3515,24,FALSE)</f>
        <v>0</v>
      </c>
      <c r="T558" s="1">
        <f>VLOOKUP(A558,'ADM Details FY17'!$A$3:$Y$3515,25,FALSE)</f>
        <v>0.1</v>
      </c>
      <c r="U558" s="1">
        <f>VLOOKUP(A558,'ADM Details FY17'!$A$3:$AA$3515,27,FALSE)</f>
        <v>0</v>
      </c>
      <c r="V558" s="1">
        <f>IFERROR(VLOOKUP(C558,'eindex _tget pp '!$A$4:$E$615,5,FALSE),0)</f>
        <v>976.6201761616901</v>
      </c>
      <c r="W558" s="31">
        <f>IFERROR(VLOOKUP(C558,'eindex _tget pp '!$A$4:$F$615,6,FALSE),0)</f>
        <v>1.9334110903999999</v>
      </c>
      <c r="X558" s="4">
        <f>IFERROR(VLOOKUP(B558,'eschools 16'!$A$2:$F$25,6,FALSE),1)</f>
        <v>2</v>
      </c>
      <c r="Y558" s="1">
        <f t="shared" si="40"/>
        <v>0</v>
      </c>
      <c r="Z558" s="1">
        <f t="shared" si="41"/>
        <v>0</v>
      </c>
      <c r="AA558" s="31">
        <f>IFERROR(VLOOKUP(C558,'eindex _tget pp '!$A$4:$G$615,7,FALSE),0)</f>
        <v>0.67542653399999997</v>
      </c>
      <c r="AB558" s="1">
        <f>VLOOKUP(A558,'ADM Details FY17'!$A$3:$AB$3515,28,FALSE)</f>
        <v>0</v>
      </c>
      <c r="AC558" s="1">
        <f t="shared" si="42"/>
        <v>0</v>
      </c>
      <c r="AD558" s="1">
        <f t="shared" si="43"/>
        <v>1</v>
      </c>
      <c r="AE558" s="1">
        <f t="shared" si="44"/>
        <v>25</v>
      </c>
    </row>
    <row r="559" spans="1:31" x14ac:dyDescent="0.25">
      <c r="A559" t="str">
        <f>B559&amp;"-"&amp;COUNTIF($B$3:B559,B559)</f>
        <v>236-405</v>
      </c>
      <c r="B559">
        <v>236</v>
      </c>
      <c r="C559" s="18">
        <f>VLOOKUP(A559,'ADM Details FY17'!$A$3:$D$3515,4,FALSE)</f>
        <v>49684</v>
      </c>
      <c r="D559" s="1">
        <f>VLOOKUP(A559,'ADM Details FY17'!$A$3:$E$3515,5,FALSE)</f>
        <v>3.99</v>
      </c>
      <c r="E559" s="1">
        <f>VLOOKUP(A559,'ADM Details FY17'!$A$3:$F$3515,6,FALSE)</f>
        <v>0</v>
      </c>
      <c r="F559" s="1">
        <f>VLOOKUP(A559,'ADM Details FY17'!$A$3:$G$3515,7,FALSE)</f>
        <v>0</v>
      </c>
      <c r="G559" s="1">
        <f>VLOOKUP(A559,'ADM Details FY17'!$A$3:$H$3515,8,FALSE)</f>
        <v>0</v>
      </c>
      <c r="H559" s="1">
        <f>VLOOKUP(A559,'ADM Details FY17'!$A$3:$I$3515,9,FALSE)</f>
        <v>0</v>
      </c>
      <c r="I559" s="1">
        <f>VLOOKUP(A559,'ADM Details FY17'!$A$3:$J$3517,10,FALSE)</f>
        <v>0</v>
      </c>
      <c r="J559" s="1">
        <f>VLOOKUP(A559,'ADM Details FY17'!$A$3:$K$3515,11,FALSE)</f>
        <v>0</v>
      </c>
      <c r="K559" s="1">
        <f>VLOOKUP(A559,'ADM Details FY17'!$A$3:$M$3515,13,FALSE)</f>
        <v>2.99</v>
      </c>
      <c r="L559" s="1">
        <f>VLOOKUP(A559,'ADM Details FY17'!$A$3:$O$3515,15,FALSE)</f>
        <v>0</v>
      </c>
      <c r="M559" s="1">
        <f>VLOOKUP(A559,'ADM Details FY17'!$A$3:$P$3515,16,FALSE)</f>
        <v>0</v>
      </c>
      <c r="N559" s="1">
        <f>VLOOKUP(A559,'ADM Details FY17'!$A$3:$Q$3515,17,FALSE)</f>
        <v>0</v>
      </c>
      <c r="O559" s="1">
        <f>VLOOKUP(A559,'ADM Details FY17'!$A$3:$S$3515,19,FALSE)</f>
        <v>0</v>
      </c>
      <c r="P559" s="1">
        <f>VLOOKUP(A559,'ADM Details FY17'!$A$3:$U$3515,21,FALSE)</f>
        <v>0</v>
      </c>
      <c r="Q559" s="1">
        <f>VLOOKUP(A559,'ADM Details FY17'!$A$3:$V$3515,22,FALSE)</f>
        <v>0</v>
      </c>
      <c r="R559" s="1">
        <f>VLOOKUP(A559,'ADM Details FY17'!$A$3:$W$3515,23,FALSE)</f>
        <v>0</v>
      </c>
      <c r="S559" s="1">
        <f>VLOOKUP(A559,'ADM Details FY17'!$A$3:$X$3515,24,FALSE)</f>
        <v>0</v>
      </c>
      <c r="T559" s="1">
        <f>VLOOKUP(A559,'ADM Details FY17'!$A$3:$Y$3515,25,FALSE)</f>
        <v>0</v>
      </c>
      <c r="U559" s="1">
        <f>VLOOKUP(A559,'ADM Details FY17'!$A$3:$AA$3515,27,FALSE)</f>
        <v>0</v>
      </c>
      <c r="V559" s="1">
        <f>IFERROR(VLOOKUP(C559,'eindex _tget pp '!$A$4:$E$615,5,FALSE),0)</f>
        <v>308.63637794322375</v>
      </c>
      <c r="W559" s="31">
        <f>IFERROR(VLOOKUP(C559,'eindex _tget pp '!$A$4:$F$615,6,FALSE),0)</f>
        <v>0.4597019275</v>
      </c>
      <c r="X559" s="4">
        <f>IFERROR(VLOOKUP(B559,'eschools 16'!$A$2:$F$25,6,FALSE),1)</f>
        <v>2</v>
      </c>
      <c r="Y559" s="1">
        <f t="shared" si="40"/>
        <v>0</v>
      </c>
      <c r="Z559" s="1">
        <f t="shared" si="41"/>
        <v>0</v>
      </c>
      <c r="AA559" s="31">
        <f>IFERROR(VLOOKUP(C559,'eindex _tget pp '!$A$4:$G$615,7,FALSE),0)</f>
        <v>0.436851561</v>
      </c>
      <c r="AB559" s="1">
        <f>VLOOKUP(A559,'ADM Details FY17'!$A$3:$AB$3515,28,FALSE)</f>
        <v>0</v>
      </c>
      <c r="AC559" s="1">
        <f t="shared" si="42"/>
        <v>0</v>
      </c>
      <c r="AD559" s="1">
        <f t="shared" si="43"/>
        <v>3.99</v>
      </c>
      <c r="AE559" s="1">
        <f t="shared" si="44"/>
        <v>99.75</v>
      </c>
    </row>
    <row r="560" spans="1:31" x14ac:dyDescent="0.25">
      <c r="A560" t="str">
        <f>B560&amp;"-"&amp;COUNTIF($B$3:B560,B560)</f>
        <v>236-406</v>
      </c>
      <c r="B560">
        <v>236</v>
      </c>
      <c r="C560" s="18">
        <f>VLOOKUP(A560,'ADM Details FY17'!$A$3:$D$3515,4,FALSE)</f>
        <v>44750</v>
      </c>
      <c r="D560" s="1">
        <f>VLOOKUP(A560,'ADM Details FY17'!$A$3:$E$3515,5,FALSE)</f>
        <v>7.46</v>
      </c>
      <c r="E560" s="1">
        <f>VLOOKUP(A560,'ADM Details FY17'!$A$3:$F$3515,6,FALSE)</f>
        <v>0</v>
      </c>
      <c r="F560" s="1">
        <f>VLOOKUP(A560,'ADM Details FY17'!$A$3:$G$3515,7,FALSE)</f>
        <v>1</v>
      </c>
      <c r="G560" s="1">
        <f>VLOOKUP(A560,'ADM Details FY17'!$A$3:$H$3515,8,FALSE)</f>
        <v>0</v>
      </c>
      <c r="H560" s="1">
        <f>VLOOKUP(A560,'ADM Details FY17'!$A$3:$I$3515,9,FALSE)</f>
        <v>0</v>
      </c>
      <c r="I560" s="1">
        <f>VLOOKUP(A560,'ADM Details FY17'!$A$3:$J$3517,10,FALSE)</f>
        <v>0</v>
      </c>
      <c r="J560" s="1">
        <f>VLOOKUP(A560,'ADM Details FY17'!$A$3:$K$3515,11,FALSE)</f>
        <v>0</v>
      </c>
      <c r="K560" s="1">
        <f>VLOOKUP(A560,'ADM Details FY17'!$A$3:$M$3515,13,FALSE)</f>
        <v>6.46</v>
      </c>
      <c r="L560" s="1">
        <f>VLOOKUP(A560,'ADM Details FY17'!$A$3:$O$3515,15,FALSE)</f>
        <v>0</v>
      </c>
      <c r="M560" s="1">
        <f>VLOOKUP(A560,'ADM Details FY17'!$A$3:$P$3515,16,FALSE)</f>
        <v>0</v>
      </c>
      <c r="N560" s="1">
        <f>VLOOKUP(A560,'ADM Details FY17'!$A$3:$Q$3515,17,FALSE)</f>
        <v>0</v>
      </c>
      <c r="O560" s="1">
        <f>VLOOKUP(A560,'ADM Details FY17'!$A$3:$S$3515,19,FALSE)</f>
        <v>0</v>
      </c>
      <c r="P560" s="1">
        <f>VLOOKUP(A560,'ADM Details FY17'!$A$3:$U$3515,21,FALSE)</f>
        <v>0</v>
      </c>
      <c r="Q560" s="1">
        <f>VLOOKUP(A560,'ADM Details FY17'!$A$3:$V$3515,22,FALSE)</f>
        <v>0</v>
      </c>
      <c r="R560" s="1">
        <f>VLOOKUP(A560,'ADM Details FY17'!$A$3:$W$3515,23,FALSE)</f>
        <v>0</v>
      </c>
      <c r="S560" s="1">
        <f>VLOOKUP(A560,'ADM Details FY17'!$A$3:$X$3515,24,FALSE)</f>
        <v>0</v>
      </c>
      <c r="T560" s="1">
        <f>VLOOKUP(A560,'ADM Details FY17'!$A$3:$Y$3515,25,FALSE)</f>
        <v>0</v>
      </c>
      <c r="U560" s="1">
        <f>VLOOKUP(A560,'ADM Details FY17'!$A$3:$AA$3515,27,FALSE)</f>
        <v>0</v>
      </c>
      <c r="V560" s="1">
        <f>IFERROR(VLOOKUP(C560,'eindex _tget pp '!$A$4:$E$615,5,FALSE),0)</f>
        <v>0</v>
      </c>
      <c r="W560" s="31">
        <f>IFERROR(VLOOKUP(C560,'eindex _tget pp '!$A$4:$F$615,6,FALSE),0)</f>
        <v>0.62225380509999995</v>
      </c>
      <c r="X560" s="4">
        <f>IFERROR(VLOOKUP(B560,'eschools 16'!$A$2:$F$25,6,FALSE),1)</f>
        <v>2</v>
      </c>
      <c r="Y560" s="1">
        <f t="shared" si="40"/>
        <v>0</v>
      </c>
      <c r="Z560" s="1">
        <f t="shared" si="41"/>
        <v>0</v>
      </c>
      <c r="AA560" s="31">
        <f>IFERROR(VLOOKUP(C560,'eindex _tget pp '!$A$4:$G$615,7,FALSE),0)</f>
        <v>0.425171886</v>
      </c>
      <c r="AB560" s="1">
        <f>VLOOKUP(A560,'ADM Details FY17'!$A$3:$AB$3515,28,FALSE)</f>
        <v>0</v>
      </c>
      <c r="AC560" s="1">
        <f t="shared" si="42"/>
        <v>0</v>
      </c>
      <c r="AD560" s="1">
        <f t="shared" si="43"/>
        <v>7.46</v>
      </c>
      <c r="AE560" s="1">
        <f t="shared" si="44"/>
        <v>186.5</v>
      </c>
    </row>
    <row r="561" spans="1:31" x14ac:dyDescent="0.25">
      <c r="A561" t="str">
        <f>B561&amp;"-"&amp;COUNTIF($B$3:B561,B561)</f>
        <v>236-407</v>
      </c>
      <c r="B561">
        <v>236</v>
      </c>
      <c r="C561" s="18">
        <f>VLOOKUP(A561,'ADM Details FY17'!$A$3:$D$3515,4,FALSE)</f>
        <v>45799</v>
      </c>
      <c r="D561" s="1">
        <f>VLOOKUP(A561,'ADM Details FY17'!$A$3:$E$3515,5,FALSE)</f>
        <v>6.39</v>
      </c>
      <c r="E561" s="1">
        <f>VLOOKUP(A561,'ADM Details FY17'!$A$3:$F$3515,6,FALSE)</f>
        <v>0</v>
      </c>
      <c r="F561" s="1">
        <f>VLOOKUP(A561,'ADM Details FY17'!$A$3:$G$3515,7,FALSE)</f>
        <v>0</v>
      </c>
      <c r="G561" s="1">
        <f>VLOOKUP(A561,'ADM Details FY17'!$A$3:$H$3515,8,FALSE)</f>
        <v>0</v>
      </c>
      <c r="H561" s="1">
        <f>VLOOKUP(A561,'ADM Details FY17'!$A$3:$I$3515,9,FALSE)</f>
        <v>0</v>
      </c>
      <c r="I561" s="1">
        <f>VLOOKUP(A561,'ADM Details FY17'!$A$3:$J$3517,10,FALSE)</f>
        <v>1</v>
      </c>
      <c r="J561" s="1">
        <f>VLOOKUP(A561,'ADM Details FY17'!$A$3:$K$3515,11,FALSE)</f>
        <v>0</v>
      </c>
      <c r="K561" s="1">
        <f>VLOOKUP(A561,'ADM Details FY17'!$A$3:$M$3515,13,FALSE)</f>
        <v>2.4900000000000002</v>
      </c>
      <c r="L561" s="1">
        <f>VLOOKUP(A561,'ADM Details FY17'!$A$3:$O$3515,15,FALSE)</f>
        <v>0</v>
      </c>
      <c r="M561" s="1">
        <f>VLOOKUP(A561,'ADM Details FY17'!$A$3:$P$3515,16,FALSE)</f>
        <v>0</v>
      </c>
      <c r="N561" s="1">
        <f>VLOOKUP(A561,'ADM Details FY17'!$A$3:$Q$3515,17,FALSE)</f>
        <v>0</v>
      </c>
      <c r="O561" s="1">
        <f>VLOOKUP(A561,'ADM Details FY17'!$A$3:$S$3515,19,FALSE)</f>
        <v>0</v>
      </c>
      <c r="P561" s="1">
        <f>VLOOKUP(A561,'ADM Details FY17'!$A$3:$U$3515,21,FALSE)</f>
        <v>0.26</v>
      </c>
      <c r="Q561" s="1">
        <f>VLOOKUP(A561,'ADM Details FY17'!$A$3:$V$3515,22,FALSE)</f>
        <v>0</v>
      </c>
      <c r="R561" s="1">
        <f>VLOOKUP(A561,'ADM Details FY17'!$A$3:$W$3515,23,FALSE)</f>
        <v>0</v>
      </c>
      <c r="S561" s="1">
        <f>VLOOKUP(A561,'ADM Details FY17'!$A$3:$X$3515,24,FALSE)</f>
        <v>0</v>
      </c>
      <c r="T561" s="1">
        <f>VLOOKUP(A561,'ADM Details FY17'!$A$3:$Y$3515,25,FALSE)</f>
        <v>0.2</v>
      </c>
      <c r="U561" s="1">
        <f>VLOOKUP(A561,'ADM Details FY17'!$A$3:$AA$3515,27,FALSE)</f>
        <v>0</v>
      </c>
      <c r="V561" s="1">
        <f>IFERROR(VLOOKUP(C561,'eindex _tget pp '!$A$4:$E$615,5,FALSE),0)</f>
        <v>0</v>
      </c>
      <c r="W561" s="31">
        <f>IFERROR(VLOOKUP(C561,'eindex _tget pp '!$A$4:$F$615,6,FALSE),0)</f>
        <v>0.3951702715</v>
      </c>
      <c r="X561" s="4">
        <f>IFERROR(VLOOKUP(B561,'eschools 16'!$A$2:$F$25,6,FALSE),1)</f>
        <v>2</v>
      </c>
      <c r="Y561" s="1">
        <f t="shared" si="40"/>
        <v>0</v>
      </c>
      <c r="Z561" s="1">
        <f t="shared" si="41"/>
        <v>0</v>
      </c>
      <c r="AA561" s="31">
        <f>IFERROR(VLOOKUP(C561,'eindex _tget pp '!$A$4:$G$615,7,FALSE),0)</f>
        <v>0.366783515</v>
      </c>
      <c r="AB561" s="1">
        <f>VLOOKUP(A561,'ADM Details FY17'!$A$3:$AB$3515,28,FALSE)</f>
        <v>0</v>
      </c>
      <c r="AC561" s="1">
        <f t="shared" si="42"/>
        <v>0</v>
      </c>
      <c r="AD561" s="1">
        <f t="shared" si="43"/>
        <v>6.39</v>
      </c>
      <c r="AE561" s="1">
        <f t="shared" si="44"/>
        <v>159.75</v>
      </c>
    </row>
    <row r="562" spans="1:31" x14ac:dyDescent="0.25">
      <c r="A562" t="str">
        <f>B562&amp;"-"&amp;COUNTIF($B$3:B562,B562)</f>
        <v>236-408</v>
      </c>
      <c r="B562">
        <v>236</v>
      </c>
      <c r="C562" s="18">
        <f>VLOOKUP(A562,'ADM Details FY17'!$A$3:$D$3515,4,FALSE)</f>
        <v>44768</v>
      </c>
      <c r="D562" s="1">
        <f>VLOOKUP(A562,'ADM Details FY17'!$A$3:$E$3515,5,FALSE)</f>
        <v>4.18</v>
      </c>
      <c r="E562" s="1">
        <f>VLOOKUP(A562,'ADM Details FY17'!$A$3:$F$3515,6,FALSE)</f>
        <v>0</v>
      </c>
      <c r="F562" s="1">
        <f>VLOOKUP(A562,'ADM Details FY17'!$A$3:$G$3515,7,FALSE)</f>
        <v>0</v>
      </c>
      <c r="G562" s="1">
        <f>VLOOKUP(A562,'ADM Details FY17'!$A$3:$H$3515,8,FALSE)</f>
        <v>0</v>
      </c>
      <c r="H562" s="1">
        <f>VLOOKUP(A562,'ADM Details FY17'!$A$3:$I$3515,9,FALSE)</f>
        <v>0</v>
      </c>
      <c r="I562" s="1">
        <f>VLOOKUP(A562,'ADM Details FY17'!$A$3:$J$3517,10,FALSE)</f>
        <v>0</v>
      </c>
      <c r="J562" s="1">
        <f>VLOOKUP(A562,'ADM Details FY17'!$A$3:$K$3515,11,FALSE)</f>
        <v>0</v>
      </c>
      <c r="K562" s="1">
        <f>VLOOKUP(A562,'ADM Details FY17'!$A$3:$M$3515,13,FALSE)</f>
        <v>3.2</v>
      </c>
      <c r="L562" s="1">
        <f>VLOOKUP(A562,'ADM Details FY17'!$A$3:$O$3515,15,FALSE)</f>
        <v>0</v>
      </c>
      <c r="M562" s="1">
        <f>VLOOKUP(A562,'ADM Details FY17'!$A$3:$P$3515,16,FALSE)</f>
        <v>0</v>
      </c>
      <c r="N562" s="1">
        <f>VLOOKUP(A562,'ADM Details FY17'!$A$3:$Q$3515,17,FALSE)</f>
        <v>0</v>
      </c>
      <c r="O562" s="1">
        <f>VLOOKUP(A562,'ADM Details FY17'!$A$3:$S$3515,19,FALSE)</f>
        <v>0</v>
      </c>
      <c r="P562" s="1">
        <f>VLOOKUP(A562,'ADM Details FY17'!$A$3:$U$3515,21,FALSE)</f>
        <v>0</v>
      </c>
      <c r="Q562" s="1">
        <f>VLOOKUP(A562,'ADM Details FY17'!$A$3:$V$3515,22,FALSE)</f>
        <v>0</v>
      </c>
      <c r="R562" s="1">
        <f>VLOOKUP(A562,'ADM Details FY17'!$A$3:$W$3515,23,FALSE)</f>
        <v>0</v>
      </c>
      <c r="S562" s="1">
        <f>VLOOKUP(A562,'ADM Details FY17'!$A$3:$X$3515,24,FALSE)</f>
        <v>0</v>
      </c>
      <c r="T562" s="1">
        <f>VLOOKUP(A562,'ADM Details FY17'!$A$3:$Y$3515,25,FALSE)</f>
        <v>0.2</v>
      </c>
      <c r="U562" s="1">
        <f>VLOOKUP(A562,'ADM Details FY17'!$A$3:$AA$3515,27,FALSE)</f>
        <v>0</v>
      </c>
      <c r="V562" s="1">
        <f>IFERROR(VLOOKUP(C562,'eindex _tget pp '!$A$4:$E$615,5,FALSE),0)</f>
        <v>0</v>
      </c>
      <c r="W562" s="31">
        <f>IFERROR(VLOOKUP(C562,'eindex _tget pp '!$A$4:$F$615,6,FALSE),0)</f>
        <v>0.37261601550000001</v>
      </c>
      <c r="X562" s="4">
        <f>IFERROR(VLOOKUP(B562,'eschools 16'!$A$2:$F$25,6,FALSE),1)</f>
        <v>2</v>
      </c>
      <c r="Y562" s="1">
        <f t="shared" si="40"/>
        <v>0</v>
      </c>
      <c r="Z562" s="1">
        <f t="shared" si="41"/>
        <v>0</v>
      </c>
      <c r="AA562" s="31">
        <f>IFERROR(VLOOKUP(C562,'eindex _tget pp '!$A$4:$G$615,7,FALSE),0)</f>
        <v>0.32694814500000002</v>
      </c>
      <c r="AB562" s="1">
        <f>VLOOKUP(A562,'ADM Details FY17'!$A$3:$AB$3515,28,FALSE)</f>
        <v>0</v>
      </c>
      <c r="AC562" s="1">
        <f t="shared" si="42"/>
        <v>0</v>
      </c>
      <c r="AD562" s="1">
        <f t="shared" si="43"/>
        <v>4.18</v>
      </c>
      <c r="AE562" s="1">
        <f t="shared" si="44"/>
        <v>104.5</v>
      </c>
    </row>
    <row r="563" spans="1:31" x14ac:dyDescent="0.25">
      <c r="A563" t="str">
        <f>B563&amp;"-"&amp;COUNTIF($B$3:B563,B563)</f>
        <v>236-409</v>
      </c>
      <c r="B563">
        <v>236</v>
      </c>
      <c r="C563" s="18">
        <f>VLOOKUP(A563,'ADM Details FY17'!$A$3:$D$3515,4,FALSE)</f>
        <v>44776</v>
      </c>
      <c r="D563" s="1">
        <f>VLOOKUP(A563,'ADM Details FY17'!$A$3:$E$3515,5,FALSE)</f>
        <v>4.3099999999999996</v>
      </c>
      <c r="E563" s="1">
        <f>VLOOKUP(A563,'ADM Details FY17'!$A$3:$F$3515,6,FALSE)</f>
        <v>0</v>
      </c>
      <c r="F563" s="1">
        <f>VLOOKUP(A563,'ADM Details FY17'!$A$3:$G$3515,7,FALSE)</f>
        <v>1</v>
      </c>
      <c r="G563" s="1">
        <f>VLOOKUP(A563,'ADM Details FY17'!$A$3:$H$3515,8,FALSE)</f>
        <v>0</v>
      </c>
      <c r="H563" s="1">
        <f>VLOOKUP(A563,'ADM Details FY17'!$A$3:$I$3515,9,FALSE)</f>
        <v>0</v>
      </c>
      <c r="I563" s="1">
        <f>VLOOKUP(A563,'ADM Details FY17'!$A$3:$J$3517,10,FALSE)</f>
        <v>0</v>
      </c>
      <c r="J563" s="1">
        <f>VLOOKUP(A563,'ADM Details FY17'!$A$3:$K$3515,11,FALSE)</f>
        <v>0</v>
      </c>
      <c r="K563" s="1">
        <f>VLOOKUP(A563,'ADM Details FY17'!$A$3:$M$3515,13,FALSE)</f>
        <v>2.54</v>
      </c>
      <c r="L563" s="1">
        <f>VLOOKUP(A563,'ADM Details FY17'!$A$3:$O$3515,15,FALSE)</f>
        <v>0</v>
      </c>
      <c r="M563" s="1">
        <f>VLOOKUP(A563,'ADM Details FY17'!$A$3:$P$3515,16,FALSE)</f>
        <v>0</v>
      </c>
      <c r="N563" s="1">
        <f>VLOOKUP(A563,'ADM Details FY17'!$A$3:$Q$3515,17,FALSE)</f>
        <v>0</v>
      </c>
      <c r="O563" s="1">
        <f>VLOOKUP(A563,'ADM Details FY17'!$A$3:$S$3515,19,FALSE)</f>
        <v>0</v>
      </c>
      <c r="P563" s="1">
        <f>VLOOKUP(A563,'ADM Details FY17'!$A$3:$U$3515,21,FALSE)</f>
        <v>0</v>
      </c>
      <c r="Q563" s="1">
        <f>VLOOKUP(A563,'ADM Details FY17'!$A$3:$V$3515,22,FALSE)</f>
        <v>0</v>
      </c>
      <c r="R563" s="1">
        <f>VLOOKUP(A563,'ADM Details FY17'!$A$3:$W$3515,23,FALSE)</f>
        <v>0</v>
      </c>
      <c r="S563" s="1">
        <f>VLOOKUP(A563,'ADM Details FY17'!$A$3:$X$3515,24,FALSE)</f>
        <v>0</v>
      </c>
      <c r="T563" s="1">
        <f>VLOOKUP(A563,'ADM Details FY17'!$A$3:$Y$3515,25,FALSE)</f>
        <v>0</v>
      </c>
      <c r="U563" s="1">
        <f>VLOOKUP(A563,'ADM Details FY17'!$A$3:$AA$3515,27,FALSE)</f>
        <v>0</v>
      </c>
      <c r="V563" s="1">
        <f>IFERROR(VLOOKUP(C563,'eindex _tget pp '!$A$4:$E$615,5,FALSE),0)</f>
        <v>551.59062809445754</v>
      </c>
      <c r="W563" s="31">
        <f>IFERROR(VLOOKUP(C563,'eindex _tget pp '!$A$4:$F$615,6,FALSE),0)</f>
        <v>1.2563935094000001</v>
      </c>
      <c r="X563" s="4">
        <f>IFERROR(VLOOKUP(B563,'eschools 16'!$A$2:$F$25,6,FALSE),1)</f>
        <v>2</v>
      </c>
      <c r="Y563" s="1">
        <f t="shared" si="40"/>
        <v>0</v>
      </c>
      <c r="Z563" s="1">
        <f t="shared" si="41"/>
        <v>0</v>
      </c>
      <c r="AA563" s="31">
        <f>IFERROR(VLOOKUP(C563,'eindex _tget pp '!$A$4:$G$615,7,FALSE),0)</f>
        <v>0.61438593500000005</v>
      </c>
      <c r="AB563" s="1">
        <f>VLOOKUP(A563,'ADM Details FY17'!$A$3:$AB$3515,28,FALSE)</f>
        <v>0</v>
      </c>
      <c r="AC563" s="1">
        <f t="shared" si="42"/>
        <v>0</v>
      </c>
      <c r="AD563" s="1">
        <f t="shared" si="43"/>
        <v>4.3099999999999996</v>
      </c>
      <c r="AE563" s="1">
        <f t="shared" si="44"/>
        <v>107.74999999999999</v>
      </c>
    </row>
    <row r="564" spans="1:31" x14ac:dyDescent="0.25">
      <c r="A564" t="str">
        <f>B564&amp;"-"&amp;COUNTIF($B$3:B564,B564)</f>
        <v>236-410</v>
      </c>
      <c r="B564">
        <v>236</v>
      </c>
      <c r="C564" s="18">
        <f>VLOOKUP(A564,'ADM Details FY17'!$A$3:$D$3515,4,FALSE)</f>
        <v>44784</v>
      </c>
      <c r="D564" s="1">
        <f>VLOOKUP(A564,'ADM Details FY17'!$A$3:$E$3515,5,FALSE)</f>
        <v>12.29</v>
      </c>
      <c r="E564" s="1">
        <f>VLOOKUP(A564,'ADM Details FY17'!$A$3:$F$3515,6,FALSE)</f>
        <v>1</v>
      </c>
      <c r="F564" s="1">
        <f>VLOOKUP(A564,'ADM Details FY17'!$A$3:$G$3515,7,FALSE)</f>
        <v>2</v>
      </c>
      <c r="G564" s="1">
        <f>VLOOKUP(A564,'ADM Details FY17'!$A$3:$H$3515,8,FALSE)</f>
        <v>0</v>
      </c>
      <c r="H564" s="1">
        <f>VLOOKUP(A564,'ADM Details FY17'!$A$3:$I$3515,9,FALSE)</f>
        <v>0</v>
      </c>
      <c r="I564" s="1">
        <f>VLOOKUP(A564,'ADM Details FY17'!$A$3:$J$3517,10,FALSE)</f>
        <v>0</v>
      </c>
      <c r="J564" s="1">
        <f>VLOOKUP(A564,'ADM Details FY17'!$A$3:$K$3515,11,FALSE)</f>
        <v>0</v>
      </c>
      <c r="K564" s="1">
        <f>VLOOKUP(A564,'ADM Details FY17'!$A$3:$M$3515,13,FALSE)</f>
        <v>3.96</v>
      </c>
      <c r="L564" s="1">
        <f>VLOOKUP(A564,'ADM Details FY17'!$A$3:$O$3515,15,FALSE)</f>
        <v>0</v>
      </c>
      <c r="M564" s="1">
        <f>VLOOKUP(A564,'ADM Details FY17'!$A$3:$P$3515,16,FALSE)</f>
        <v>0</v>
      </c>
      <c r="N564" s="1">
        <f>VLOOKUP(A564,'ADM Details FY17'!$A$3:$Q$3515,17,FALSE)</f>
        <v>0</v>
      </c>
      <c r="O564" s="1">
        <f>VLOOKUP(A564,'ADM Details FY17'!$A$3:$S$3515,19,FALSE)</f>
        <v>0</v>
      </c>
      <c r="P564" s="1">
        <f>VLOOKUP(A564,'ADM Details FY17'!$A$3:$U$3515,21,FALSE)</f>
        <v>0.13</v>
      </c>
      <c r="Q564" s="1">
        <f>VLOOKUP(A564,'ADM Details FY17'!$A$3:$V$3515,22,FALSE)</f>
        <v>0</v>
      </c>
      <c r="R564" s="1">
        <f>VLOOKUP(A564,'ADM Details FY17'!$A$3:$W$3515,23,FALSE)</f>
        <v>0</v>
      </c>
      <c r="S564" s="1">
        <f>VLOOKUP(A564,'ADM Details FY17'!$A$3:$X$3515,24,FALSE)</f>
        <v>0</v>
      </c>
      <c r="T564" s="1">
        <f>VLOOKUP(A564,'ADM Details FY17'!$A$3:$Y$3515,25,FALSE)</f>
        <v>0.36</v>
      </c>
      <c r="U564" s="1">
        <f>VLOOKUP(A564,'ADM Details FY17'!$A$3:$AA$3515,27,FALSE)</f>
        <v>0</v>
      </c>
      <c r="V564" s="1">
        <f>IFERROR(VLOOKUP(C564,'eindex _tget pp '!$A$4:$E$615,5,FALSE),0)</f>
        <v>501.7935006734287</v>
      </c>
      <c r="W564" s="31">
        <f>IFERROR(VLOOKUP(C564,'eindex _tget pp '!$A$4:$F$615,6,FALSE),0)</f>
        <v>1.198371031</v>
      </c>
      <c r="X564" s="4">
        <f>IFERROR(VLOOKUP(B564,'eschools 16'!$A$2:$F$25,6,FALSE),1)</f>
        <v>2</v>
      </c>
      <c r="Y564" s="1">
        <f t="shared" si="40"/>
        <v>0</v>
      </c>
      <c r="Z564" s="1">
        <f t="shared" si="41"/>
        <v>0</v>
      </c>
      <c r="AA564" s="31">
        <f>IFERROR(VLOOKUP(C564,'eindex _tget pp '!$A$4:$G$615,7,FALSE),0)</f>
        <v>0.57241153300000003</v>
      </c>
      <c r="AB564" s="1">
        <f>VLOOKUP(A564,'ADM Details FY17'!$A$3:$AB$3515,28,FALSE)</f>
        <v>0</v>
      </c>
      <c r="AC564" s="1">
        <f t="shared" si="42"/>
        <v>0</v>
      </c>
      <c r="AD564" s="1">
        <f t="shared" si="43"/>
        <v>12.29</v>
      </c>
      <c r="AE564" s="1">
        <f t="shared" si="44"/>
        <v>307.25</v>
      </c>
    </row>
    <row r="565" spans="1:31" x14ac:dyDescent="0.25">
      <c r="A565" t="str">
        <f>B565&amp;"-"&amp;COUNTIF($B$3:B565,B565)</f>
        <v>236-411</v>
      </c>
      <c r="B565">
        <v>236</v>
      </c>
      <c r="C565" s="18">
        <f>VLOOKUP(A565,'ADM Details FY17'!$A$3:$D$3515,4,FALSE)</f>
        <v>46607</v>
      </c>
      <c r="D565" s="1">
        <f>VLOOKUP(A565,'ADM Details FY17'!$A$3:$E$3515,5,FALSE)</f>
        <v>3</v>
      </c>
      <c r="E565" s="1">
        <f>VLOOKUP(A565,'ADM Details FY17'!$A$3:$F$3515,6,FALSE)</f>
        <v>0</v>
      </c>
      <c r="F565" s="1">
        <f>VLOOKUP(A565,'ADM Details FY17'!$A$3:$G$3515,7,FALSE)</f>
        <v>1</v>
      </c>
      <c r="G565" s="1">
        <f>VLOOKUP(A565,'ADM Details FY17'!$A$3:$H$3515,8,FALSE)</f>
        <v>0</v>
      </c>
      <c r="H565" s="1">
        <f>VLOOKUP(A565,'ADM Details FY17'!$A$3:$I$3515,9,FALSE)</f>
        <v>0</v>
      </c>
      <c r="I565" s="1">
        <f>VLOOKUP(A565,'ADM Details FY17'!$A$3:$J$3517,10,FALSE)</f>
        <v>0</v>
      </c>
      <c r="J565" s="1">
        <f>VLOOKUP(A565,'ADM Details FY17'!$A$3:$K$3515,11,FALSE)</f>
        <v>0</v>
      </c>
      <c r="K565" s="1">
        <f>VLOOKUP(A565,'ADM Details FY17'!$A$3:$M$3515,13,FALSE)</f>
        <v>2</v>
      </c>
      <c r="L565" s="1">
        <f>VLOOKUP(A565,'ADM Details FY17'!$A$3:$O$3515,15,FALSE)</f>
        <v>0</v>
      </c>
      <c r="M565" s="1">
        <f>VLOOKUP(A565,'ADM Details FY17'!$A$3:$P$3515,16,FALSE)</f>
        <v>0</v>
      </c>
      <c r="N565" s="1">
        <f>VLOOKUP(A565,'ADM Details FY17'!$A$3:$Q$3515,17,FALSE)</f>
        <v>0</v>
      </c>
      <c r="O565" s="1">
        <f>VLOOKUP(A565,'ADM Details FY17'!$A$3:$S$3515,19,FALSE)</f>
        <v>0</v>
      </c>
      <c r="P565" s="1">
        <f>VLOOKUP(A565,'ADM Details FY17'!$A$3:$U$3515,21,FALSE)</f>
        <v>0</v>
      </c>
      <c r="Q565" s="1">
        <f>VLOOKUP(A565,'ADM Details FY17'!$A$3:$V$3515,22,FALSE)</f>
        <v>0</v>
      </c>
      <c r="R565" s="1">
        <f>VLOOKUP(A565,'ADM Details FY17'!$A$3:$W$3515,23,FALSE)</f>
        <v>0</v>
      </c>
      <c r="S565" s="1">
        <f>VLOOKUP(A565,'ADM Details FY17'!$A$3:$X$3515,24,FALSE)</f>
        <v>0</v>
      </c>
      <c r="T565" s="1">
        <f>VLOOKUP(A565,'ADM Details FY17'!$A$3:$Y$3515,25,FALSE)</f>
        <v>0.2</v>
      </c>
      <c r="U565" s="1">
        <f>VLOOKUP(A565,'ADM Details FY17'!$A$3:$AA$3515,27,FALSE)</f>
        <v>0</v>
      </c>
      <c r="V565" s="1">
        <f>IFERROR(VLOOKUP(C565,'eindex _tget pp '!$A$4:$E$615,5,FALSE),0)</f>
        <v>0</v>
      </c>
      <c r="W565" s="31">
        <f>IFERROR(VLOOKUP(C565,'eindex _tget pp '!$A$4:$F$615,6,FALSE),0)</f>
        <v>3.7846029699999999E-2</v>
      </c>
      <c r="X565" s="4">
        <f>IFERROR(VLOOKUP(B565,'eschools 16'!$A$2:$F$25,6,FALSE),1)</f>
        <v>2</v>
      </c>
      <c r="Y565" s="1">
        <f t="shared" si="40"/>
        <v>0</v>
      </c>
      <c r="Z565" s="1">
        <f t="shared" si="41"/>
        <v>0</v>
      </c>
      <c r="AA565" s="31">
        <f>IFERROR(VLOOKUP(C565,'eindex _tget pp '!$A$4:$G$615,7,FALSE),0)</f>
        <v>8.0980824000000007E-2</v>
      </c>
      <c r="AB565" s="1">
        <f>VLOOKUP(A565,'ADM Details FY17'!$A$3:$AB$3515,28,FALSE)</f>
        <v>0</v>
      </c>
      <c r="AC565" s="1">
        <f t="shared" si="42"/>
        <v>0</v>
      </c>
      <c r="AD565" s="1">
        <f t="shared" si="43"/>
        <v>3</v>
      </c>
      <c r="AE565" s="1">
        <f t="shared" si="44"/>
        <v>75</v>
      </c>
    </row>
    <row r="566" spans="1:31" x14ac:dyDescent="0.25">
      <c r="A566" t="str">
        <f>B566&amp;"-"&amp;COUNTIF($B$3:B566,B566)</f>
        <v>236-412</v>
      </c>
      <c r="B566">
        <v>236</v>
      </c>
      <c r="C566" s="18">
        <f>VLOOKUP(A566,'ADM Details FY17'!$A$3:$D$3515,4,FALSE)</f>
        <v>44792</v>
      </c>
      <c r="D566" s="1">
        <f>VLOOKUP(A566,'ADM Details FY17'!$A$3:$E$3515,5,FALSE)</f>
        <v>7.05</v>
      </c>
      <c r="E566" s="1">
        <f>VLOOKUP(A566,'ADM Details FY17'!$A$3:$F$3515,6,FALSE)</f>
        <v>0</v>
      </c>
      <c r="F566" s="1">
        <f>VLOOKUP(A566,'ADM Details FY17'!$A$3:$G$3515,7,FALSE)</f>
        <v>1.07</v>
      </c>
      <c r="G566" s="1">
        <f>VLOOKUP(A566,'ADM Details FY17'!$A$3:$H$3515,8,FALSE)</f>
        <v>0</v>
      </c>
      <c r="H566" s="1">
        <f>VLOOKUP(A566,'ADM Details FY17'!$A$3:$I$3515,9,FALSE)</f>
        <v>0</v>
      </c>
      <c r="I566" s="1">
        <f>VLOOKUP(A566,'ADM Details FY17'!$A$3:$J$3517,10,FALSE)</f>
        <v>0</v>
      </c>
      <c r="J566" s="1">
        <f>VLOOKUP(A566,'ADM Details FY17'!$A$3:$K$3515,11,FALSE)</f>
        <v>0</v>
      </c>
      <c r="K566" s="1">
        <f>VLOOKUP(A566,'ADM Details FY17'!$A$3:$M$3515,13,FALSE)</f>
        <v>0</v>
      </c>
      <c r="L566" s="1">
        <f>VLOOKUP(A566,'ADM Details FY17'!$A$3:$O$3515,15,FALSE)</f>
        <v>0</v>
      </c>
      <c r="M566" s="1">
        <f>VLOOKUP(A566,'ADM Details FY17'!$A$3:$P$3515,16,FALSE)</f>
        <v>0</v>
      </c>
      <c r="N566" s="1">
        <f>VLOOKUP(A566,'ADM Details FY17'!$A$3:$Q$3515,17,FALSE)</f>
        <v>0</v>
      </c>
      <c r="O566" s="1">
        <f>VLOOKUP(A566,'ADM Details FY17'!$A$3:$S$3515,19,FALSE)</f>
        <v>0</v>
      </c>
      <c r="P566" s="1">
        <f>VLOOKUP(A566,'ADM Details FY17'!$A$3:$U$3515,21,FALSE)</f>
        <v>0</v>
      </c>
      <c r="Q566" s="1">
        <f>VLOOKUP(A566,'ADM Details FY17'!$A$3:$V$3515,22,FALSE)</f>
        <v>0</v>
      </c>
      <c r="R566" s="1">
        <f>VLOOKUP(A566,'ADM Details FY17'!$A$3:$W$3515,23,FALSE)</f>
        <v>0</v>
      </c>
      <c r="S566" s="1">
        <f>VLOOKUP(A566,'ADM Details FY17'!$A$3:$X$3515,24,FALSE)</f>
        <v>0</v>
      </c>
      <c r="T566" s="1">
        <f>VLOOKUP(A566,'ADM Details FY17'!$A$3:$Y$3515,25,FALSE)</f>
        <v>0.34</v>
      </c>
      <c r="U566" s="1">
        <f>VLOOKUP(A566,'ADM Details FY17'!$A$3:$AA$3515,27,FALSE)</f>
        <v>0</v>
      </c>
      <c r="V566" s="1">
        <f>IFERROR(VLOOKUP(C566,'eindex _tget pp '!$A$4:$E$615,5,FALSE),0)</f>
        <v>0</v>
      </c>
      <c r="W566" s="31">
        <f>IFERROR(VLOOKUP(C566,'eindex _tget pp '!$A$4:$F$615,6,FALSE),0)</f>
        <v>1.3296847086000001</v>
      </c>
      <c r="X566" s="4">
        <f>IFERROR(VLOOKUP(B566,'eschools 16'!$A$2:$F$25,6,FALSE),1)</f>
        <v>2</v>
      </c>
      <c r="Y566" s="1">
        <f t="shared" si="40"/>
        <v>0</v>
      </c>
      <c r="Z566" s="1">
        <f t="shared" si="41"/>
        <v>0</v>
      </c>
      <c r="AA566" s="31">
        <f>IFERROR(VLOOKUP(C566,'eindex _tget pp '!$A$4:$G$615,7,FALSE),0)</f>
        <v>0.249404495</v>
      </c>
      <c r="AB566" s="1">
        <f>VLOOKUP(A566,'ADM Details FY17'!$A$3:$AB$3515,28,FALSE)</f>
        <v>0</v>
      </c>
      <c r="AC566" s="1">
        <f t="shared" si="42"/>
        <v>0</v>
      </c>
      <c r="AD566" s="1">
        <f t="shared" si="43"/>
        <v>7.05</v>
      </c>
      <c r="AE566" s="1">
        <f t="shared" si="44"/>
        <v>176.25</v>
      </c>
    </row>
    <row r="567" spans="1:31" x14ac:dyDescent="0.25">
      <c r="A567" t="str">
        <f>B567&amp;"-"&amp;COUNTIF($B$3:B567,B567)</f>
        <v>236-413</v>
      </c>
      <c r="B567">
        <v>236</v>
      </c>
      <c r="C567" s="18">
        <f>VLOOKUP(A567,'ADM Details FY17'!$A$3:$D$3515,4,FALSE)</f>
        <v>47951</v>
      </c>
      <c r="D567" s="1">
        <f>VLOOKUP(A567,'ADM Details FY17'!$A$3:$E$3515,5,FALSE)</f>
        <v>1</v>
      </c>
      <c r="E567" s="1">
        <f>VLOOKUP(A567,'ADM Details FY17'!$A$3:$F$3515,6,FALSE)</f>
        <v>0</v>
      </c>
      <c r="F567" s="1">
        <f>VLOOKUP(A567,'ADM Details FY17'!$A$3:$G$3515,7,FALSE)</f>
        <v>0</v>
      </c>
      <c r="G567" s="1">
        <f>VLOOKUP(A567,'ADM Details FY17'!$A$3:$H$3515,8,FALSE)</f>
        <v>0</v>
      </c>
      <c r="H567" s="1">
        <f>VLOOKUP(A567,'ADM Details FY17'!$A$3:$I$3515,9,FALSE)</f>
        <v>0</v>
      </c>
      <c r="I567" s="1">
        <f>VLOOKUP(A567,'ADM Details FY17'!$A$3:$J$3517,10,FALSE)</f>
        <v>0</v>
      </c>
      <c r="J567" s="1">
        <f>VLOOKUP(A567,'ADM Details FY17'!$A$3:$K$3515,11,FALSE)</f>
        <v>0</v>
      </c>
      <c r="K567" s="1">
        <f>VLOOKUP(A567,'ADM Details FY17'!$A$3:$M$3515,13,FALSE)</f>
        <v>1</v>
      </c>
      <c r="L567" s="1">
        <f>VLOOKUP(A567,'ADM Details FY17'!$A$3:$O$3515,15,FALSE)</f>
        <v>0</v>
      </c>
      <c r="M567" s="1">
        <f>VLOOKUP(A567,'ADM Details FY17'!$A$3:$P$3515,16,FALSE)</f>
        <v>0</v>
      </c>
      <c r="N567" s="1">
        <f>VLOOKUP(A567,'ADM Details FY17'!$A$3:$Q$3515,17,FALSE)</f>
        <v>0</v>
      </c>
      <c r="O567" s="1">
        <f>VLOOKUP(A567,'ADM Details FY17'!$A$3:$S$3515,19,FALSE)</f>
        <v>0</v>
      </c>
      <c r="P567" s="1">
        <f>VLOOKUP(A567,'ADM Details FY17'!$A$3:$U$3515,21,FALSE)</f>
        <v>0</v>
      </c>
      <c r="Q567" s="1">
        <f>VLOOKUP(A567,'ADM Details FY17'!$A$3:$V$3515,22,FALSE)</f>
        <v>0</v>
      </c>
      <c r="R567" s="1">
        <f>VLOOKUP(A567,'ADM Details FY17'!$A$3:$W$3515,23,FALSE)</f>
        <v>0</v>
      </c>
      <c r="S567" s="1">
        <f>VLOOKUP(A567,'ADM Details FY17'!$A$3:$X$3515,24,FALSE)</f>
        <v>0</v>
      </c>
      <c r="T567" s="1">
        <f>VLOOKUP(A567,'ADM Details FY17'!$A$3:$Y$3515,25,FALSE)</f>
        <v>0</v>
      </c>
      <c r="U567" s="1">
        <f>VLOOKUP(A567,'ADM Details FY17'!$A$3:$AA$3515,27,FALSE)</f>
        <v>0</v>
      </c>
      <c r="V567" s="1">
        <f>IFERROR(VLOOKUP(C567,'eindex _tget pp '!$A$4:$E$615,5,FALSE),0)</f>
        <v>792.57813335735557</v>
      </c>
      <c r="W567" s="31">
        <f>IFERROR(VLOOKUP(C567,'eindex _tget pp '!$A$4:$F$615,6,FALSE),0)</f>
        <v>3.638012829</v>
      </c>
      <c r="X567" s="4">
        <f>IFERROR(VLOOKUP(B567,'eschools 16'!$A$2:$F$25,6,FALSE),1)</f>
        <v>2</v>
      </c>
      <c r="Y567" s="1">
        <f t="shared" si="40"/>
        <v>0</v>
      </c>
      <c r="Z567" s="1">
        <f t="shared" si="41"/>
        <v>0</v>
      </c>
      <c r="AA567" s="31">
        <f>IFERROR(VLOOKUP(C567,'eindex _tget pp '!$A$4:$G$615,7,FALSE),0)</f>
        <v>0.64626443700000002</v>
      </c>
      <c r="AB567" s="1">
        <f>VLOOKUP(A567,'ADM Details FY17'!$A$3:$AB$3515,28,FALSE)</f>
        <v>0</v>
      </c>
      <c r="AC567" s="1">
        <f t="shared" si="42"/>
        <v>0</v>
      </c>
      <c r="AD567" s="1">
        <f t="shared" si="43"/>
        <v>1</v>
      </c>
      <c r="AE567" s="1">
        <f t="shared" si="44"/>
        <v>25</v>
      </c>
    </row>
    <row r="568" spans="1:31" x14ac:dyDescent="0.25">
      <c r="A568" t="str">
        <f>B568&amp;"-"&amp;COUNTIF($B$3:B568,B568)</f>
        <v>236-414</v>
      </c>
      <c r="B568">
        <v>236</v>
      </c>
      <c r="C568" s="18">
        <f>VLOOKUP(A568,'ADM Details FY17'!$A$3:$D$3515,4,FALSE)</f>
        <v>48363</v>
      </c>
      <c r="D568" s="1">
        <f>VLOOKUP(A568,'ADM Details FY17'!$A$3:$E$3515,5,FALSE)</f>
        <v>1</v>
      </c>
      <c r="E568" s="1">
        <f>VLOOKUP(A568,'ADM Details FY17'!$A$3:$F$3515,6,FALSE)</f>
        <v>0</v>
      </c>
      <c r="F568" s="1">
        <f>VLOOKUP(A568,'ADM Details FY17'!$A$3:$G$3515,7,FALSE)</f>
        <v>0</v>
      </c>
      <c r="G568" s="1">
        <f>VLOOKUP(A568,'ADM Details FY17'!$A$3:$H$3515,8,FALSE)</f>
        <v>0</v>
      </c>
      <c r="H568" s="1">
        <f>VLOOKUP(A568,'ADM Details FY17'!$A$3:$I$3515,9,FALSE)</f>
        <v>0</v>
      </c>
      <c r="I568" s="1">
        <f>VLOOKUP(A568,'ADM Details FY17'!$A$3:$J$3517,10,FALSE)</f>
        <v>0</v>
      </c>
      <c r="J568" s="1">
        <f>VLOOKUP(A568,'ADM Details FY17'!$A$3:$K$3515,11,FALSE)</f>
        <v>0</v>
      </c>
      <c r="K568" s="1">
        <f>VLOOKUP(A568,'ADM Details FY17'!$A$3:$M$3515,13,FALSE)</f>
        <v>0</v>
      </c>
      <c r="L568" s="1">
        <f>VLOOKUP(A568,'ADM Details FY17'!$A$3:$O$3515,15,FALSE)</f>
        <v>0</v>
      </c>
      <c r="M568" s="1">
        <f>VLOOKUP(A568,'ADM Details FY17'!$A$3:$P$3515,16,FALSE)</f>
        <v>0</v>
      </c>
      <c r="N568" s="1">
        <f>VLOOKUP(A568,'ADM Details FY17'!$A$3:$Q$3515,17,FALSE)</f>
        <v>0</v>
      </c>
      <c r="O568" s="1">
        <f>VLOOKUP(A568,'ADM Details FY17'!$A$3:$S$3515,19,FALSE)</f>
        <v>0</v>
      </c>
      <c r="P568" s="1">
        <f>VLOOKUP(A568,'ADM Details FY17'!$A$3:$U$3515,21,FALSE)</f>
        <v>0.26</v>
      </c>
      <c r="Q568" s="1">
        <f>VLOOKUP(A568,'ADM Details FY17'!$A$3:$V$3515,22,FALSE)</f>
        <v>0</v>
      </c>
      <c r="R568" s="1">
        <f>VLOOKUP(A568,'ADM Details FY17'!$A$3:$W$3515,23,FALSE)</f>
        <v>0</v>
      </c>
      <c r="S568" s="1">
        <f>VLOOKUP(A568,'ADM Details FY17'!$A$3:$X$3515,24,FALSE)</f>
        <v>0</v>
      </c>
      <c r="T568" s="1">
        <f>VLOOKUP(A568,'ADM Details FY17'!$A$3:$Y$3515,25,FALSE)</f>
        <v>0</v>
      </c>
      <c r="U568" s="1">
        <f>VLOOKUP(A568,'ADM Details FY17'!$A$3:$AA$3515,27,FALSE)</f>
        <v>0</v>
      </c>
      <c r="V568" s="1">
        <f>IFERROR(VLOOKUP(C568,'eindex _tget pp '!$A$4:$E$615,5,FALSE),0)</f>
        <v>82.026220386139443</v>
      </c>
      <c r="W568" s="31">
        <f>IFERROR(VLOOKUP(C568,'eindex _tget pp '!$A$4:$F$615,6,FALSE),0)</f>
        <v>0.30319736559999999</v>
      </c>
      <c r="X568" s="4">
        <f>IFERROR(VLOOKUP(B568,'eschools 16'!$A$2:$F$25,6,FALSE),1)</f>
        <v>2</v>
      </c>
      <c r="Y568" s="1">
        <f t="shared" si="40"/>
        <v>0</v>
      </c>
      <c r="Z568" s="1">
        <f t="shared" si="41"/>
        <v>0</v>
      </c>
      <c r="AA568" s="31">
        <f>IFERROR(VLOOKUP(C568,'eindex _tget pp '!$A$4:$G$615,7,FALSE),0)</f>
        <v>0.39908719300000001</v>
      </c>
      <c r="AB568" s="1">
        <f>VLOOKUP(A568,'ADM Details FY17'!$A$3:$AB$3515,28,FALSE)</f>
        <v>0</v>
      </c>
      <c r="AC568" s="1">
        <f t="shared" si="42"/>
        <v>0</v>
      </c>
      <c r="AD568" s="1">
        <f t="shared" si="43"/>
        <v>1</v>
      </c>
      <c r="AE568" s="1">
        <f t="shared" si="44"/>
        <v>25</v>
      </c>
    </row>
    <row r="569" spans="1:31" x14ac:dyDescent="0.25">
      <c r="A569" t="str">
        <f>B569&amp;"-"&amp;COUNTIF($B$3:B569,B569)</f>
        <v>236-415</v>
      </c>
      <c r="B569">
        <v>236</v>
      </c>
      <c r="C569" s="18">
        <f>VLOOKUP(A569,'ADM Details FY17'!$A$3:$D$3515,4,FALSE)</f>
        <v>44800</v>
      </c>
      <c r="D569" s="1">
        <f>VLOOKUP(A569,'ADM Details FY17'!$A$3:$E$3515,5,FALSE)</f>
        <v>39.880000000000003</v>
      </c>
      <c r="E569" s="1">
        <f>VLOOKUP(A569,'ADM Details FY17'!$A$3:$F$3515,6,FALSE)</f>
        <v>0</v>
      </c>
      <c r="F569" s="1">
        <f>VLOOKUP(A569,'ADM Details FY17'!$A$3:$G$3515,7,FALSE)</f>
        <v>3.61</v>
      </c>
      <c r="G569" s="1">
        <f>VLOOKUP(A569,'ADM Details FY17'!$A$3:$H$3515,8,FALSE)</f>
        <v>0</v>
      </c>
      <c r="H569" s="1">
        <f>VLOOKUP(A569,'ADM Details FY17'!$A$3:$I$3515,9,FALSE)</f>
        <v>0</v>
      </c>
      <c r="I569" s="1">
        <f>VLOOKUP(A569,'ADM Details FY17'!$A$3:$J$3517,10,FALSE)</f>
        <v>0</v>
      </c>
      <c r="J569" s="1">
        <f>VLOOKUP(A569,'ADM Details FY17'!$A$3:$K$3515,11,FALSE)</f>
        <v>3</v>
      </c>
      <c r="K569" s="1">
        <f>VLOOKUP(A569,'ADM Details FY17'!$A$3:$M$3515,13,FALSE)</f>
        <v>16.38</v>
      </c>
      <c r="L569" s="1">
        <f>VLOOKUP(A569,'ADM Details FY17'!$A$3:$O$3515,15,FALSE)</f>
        <v>0</v>
      </c>
      <c r="M569" s="1">
        <f>VLOOKUP(A569,'ADM Details FY17'!$A$3:$P$3515,16,FALSE)</f>
        <v>0</v>
      </c>
      <c r="N569" s="1">
        <f>VLOOKUP(A569,'ADM Details FY17'!$A$3:$Q$3515,17,FALSE)</f>
        <v>0</v>
      </c>
      <c r="O569" s="1">
        <f>VLOOKUP(A569,'ADM Details FY17'!$A$3:$S$3515,19,FALSE)</f>
        <v>0</v>
      </c>
      <c r="P569" s="1">
        <f>VLOOKUP(A569,'ADM Details FY17'!$A$3:$U$3515,21,FALSE)</f>
        <v>0.52</v>
      </c>
      <c r="Q569" s="1">
        <f>VLOOKUP(A569,'ADM Details FY17'!$A$3:$V$3515,22,FALSE)</f>
        <v>7.0000000000000007E-2</v>
      </c>
      <c r="R569" s="1">
        <f>VLOOKUP(A569,'ADM Details FY17'!$A$3:$W$3515,23,FALSE)</f>
        <v>0</v>
      </c>
      <c r="S569" s="1">
        <f>VLOOKUP(A569,'ADM Details FY17'!$A$3:$X$3515,24,FALSE)</f>
        <v>0</v>
      </c>
      <c r="T569" s="1">
        <f>VLOOKUP(A569,'ADM Details FY17'!$A$3:$Y$3515,25,FALSE)</f>
        <v>1.54</v>
      </c>
      <c r="U569" s="1">
        <f>VLOOKUP(A569,'ADM Details FY17'!$A$3:$AA$3515,27,FALSE)</f>
        <v>0</v>
      </c>
      <c r="V569" s="1">
        <f>IFERROR(VLOOKUP(C569,'eindex _tget pp '!$A$4:$E$615,5,FALSE),0)</f>
        <v>751.72908667041872</v>
      </c>
      <c r="W569" s="31">
        <f>IFERROR(VLOOKUP(C569,'eindex _tget pp '!$A$4:$F$615,6,FALSE),0)</f>
        <v>1.7261732700000001</v>
      </c>
      <c r="X569" s="4">
        <f>IFERROR(VLOOKUP(B569,'eschools 16'!$A$2:$F$25,6,FALSE),1)</f>
        <v>2</v>
      </c>
      <c r="Y569" s="1">
        <f t="shared" si="40"/>
        <v>0</v>
      </c>
      <c r="Z569" s="1">
        <f t="shared" si="41"/>
        <v>0</v>
      </c>
      <c r="AA569" s="31">
        <f>IFERROR(VLOOKUP(C569,'eindex _tget pp '!$A$4:$G$615,7,FALSE),0)</f>
        <v>0.59243781699999998</v>
      </c>
      <c r="AB569" s="1">
        <f>VLOOKUP(A569,'ADM Details FY17'!$A$3:$AB$3515,28,FALSE)</f>
        <v>0</v>
      </c>
      <c r="AC569" s="1">
        <f t="shared" si="42"/>
        <v>0</v>
      </c>
      <c r="AD569" s="1">
        <f t="shared" si="43"/>
        <v>39.880000000000003</v>
      </c>
      <c r="AE569" s="1">
        <f t="shared" si="44"/>
        <v>997.00000000000011</v>
      </c>
    </row>
    <row r="570" spans="1:31" x14ac:dyDescent="0.25">
      <c r="A570" t="str">
        <f>B570&amp;"-"&amp;COUNTIF($B$3:B570,B570)</f>
        <v>236-416</v>
      </c>
      <c r="B570">
        <v>236</v>
      </c>
      <c r="C570" s="18">
        <f>VLOOKUP(A570,'ADM Details FY17'!$A$3:$D$3515,4,FALSE)</f>
        <v>50583</v>
      </c>
      <c r="D570" s="1">
        <f>VLOOKUP(A570,'ADM Details FY17'!$A$3:$E$3515,5,FALSE)</f>
        <v>0.46</v>
      </c>
      <c r="E570" s="1">
        <f>VLOOKUP(A570,'ADM Details FY17'!$A$3:$F$3515,6,FALSE)</f>
        <v>0</v>
      </c>
      <c r="F570" s="1">
        <f>VLOOKUP(A570,'ADM Details FY17'!$A$3:$G$3515,7,FALSE)</f>
        <v>0</v>
      </c>
      <c r="G570" s="1">
        <f>VLOOKUP(A570,'ADM Details FY17'!$A$3:$H$3515,8,FALSE)</f>
        <v>0</v>
      </c>
      <c r="H570" s="1">
        <f>VLOOKUP(A570,'ADM Details FY17'!$A$3:$I$3515,9,FALSE)</f>
        <v>0</v>
      </c>
      <c r="I570" s="1">
        <f>VLOOKUP(A570,'ADM Details FY17'!$A$3:$J$3517,10,FALSE)</f>
        <v>0</v>
      </c>
      <c r="J570" s="1">
        <f>VLOOKUP(A570,'ADM Details FY17'!$A$3:$K$3515,11,FALSE)</f>
        <v>0</v>
      </c>
      <c r="K570" s="1">
        <f>VLOOKUP(A570,'ADM Details FY17'!$A$3:$M$3515,13,FALSE)</f>
        <v>0.46</v>
      </c>
      <c r="L570" s="1">
        <f>VLOOKUP(A570,'ADM Details FY17'!$A$3:$O$3515,15,FALSE)</f>
        <v>0</v>
      </c>
      <c r="M570" s="1">
        <f>VLOOKUP(A570,'ADM Details FY17'!$A$3:$P$3515,16,FALSE)</f>
        <v>0</v>
      </c>
      <c r="N570" s="1">
        <f>VLOOKUP(A570,'ADM Details FY17'!$A$3:$Q$3515,17,FALSE)</f>
        <v>0</v>
      </c>
      <c r="O570" s="1">
        <f>VLOOKUP(A570,'ADM Details FY17'!$A$3:$S$3515,19,FALSE)</f>
        <v>0</v>
      </c>
      <c r="P570" s="1">
        <f>VLOOKUP(A570,'ADM Details FY17'!$A$3:$U$3515,21,FALSE)</f>
        <v>0</v>
      </c>
      <c r="Q570" s="1">
        <f>VLOOKUP(A570,'ADM Details FY17'!$A$3:$V$3515,22,FALSE)</f>
        <v>0</v>
      </c>
      <c r="R570" s="1">
        <f>VLOOKUP(A570,'ADM Details FY17'!$A$3:$W$3515,23,FALSE)</f>
        <v>0</v>
      </c>
      <c r="S570" s="1">
        <f>VLOOKUP(A570,'ADM Details FY17'!$A$3:$X$3515,24,FALSE)</f>
        <v>0</v>
      </c>
      <c r="T570" s="1">
        <f>VLOOKUP(A570,'ADM Details FY17'!$A$3:$Y$3515,25,FALSE)</f>
        <v>0</v>
      </c>
      <c r="U570" s="1">
        <f>VLOOKUP(A570,'ADM Details FY17'!$A$3:$AA$3515,27,FALSE)</f>
        <v>0</v>
      </c>
      <c r="V570" s="1">
        <f>IFERROR(VLOOKUP(C570,'eindex _tget pp '!$A$4:$E$615,5,FALSE),0)</f>
        <v>7.1987378725381985</v>
      </c>
      <c r="W570" s="31">
        <f>IFERROR(VLOOKUP(C570,'eindex _tget pp '!$A$4:$F$615,6,FALSE),0)</f>
        <v>0.73454436030000003</v>
      </c>
      <c r="X570" s="4">
        <f>IFERROR(VLOOKUP(B570,'eschools 16'!$A$2:$F$25,6,FALSE),1)</f>
        <v>2</v>
      </c>
      <c r="Y570" s="1">
        <f t="shared" si="40"/>
        <v>0</v>
      </c>
      <c r="Z570" s="1">
        <f t="shared" si="41"/>
        <v>0</v>
      </c>
      <c r="AA570" s="31">
        <f>IFERROR(VLOOKUP(C570,'eindex _tget pp '!$A$4:$G$615,7,FALSE),0)</f>
        <v>0.34018187100000002</v>
      </c>
      <c r="AB570" s="1">
        <f>VLOOKUP(A570,'ADM Details FY17'!$A$3:$AB$3515,28,FALSE)</f>
        <v>0</v>
      </c>
      <c r="AC570" s="1">
        <f t="shared" si="42"/>
        <v>0</v>
      </c>
      <c r="AD570" s="1">
        <f t="shared" si="43"/>
        <v>0.46</v>
      </c>
      <c r="AE570" s="1">
        <f t="shared" si="44"/>
        <v>11.5</v>
      </c>
    </row>
    <row r="571" spans="1:31" x14ac:dyDescent="0.25">
      <c r="A571" t="str">
        <f>B571&amp;"-"&amp;COUNTIF($B$3:B571,B571)</f>
        <v>236-417</v>
      </c>
      <c r="B571">
        <v>236</v>
      </c>
      <c r="C571" s="18">
        <f>VLOOKUP(A571,'ADM Details FY17'!$A$3:$D$3515,4,FALSE)</f>
        <v>49221</v>
      </c>
      <c r="D571" s="1">
        <f>VLOOKUP(A571,'ADM Details FY17'!$A$3:$E$3515,5,FALSE)</f>
        <v>4.3099999999999996</v>
      </c>
      <c r="E571" s="1">
        <f>VLOOKUP(A571,'ADM Details FY17'!$A$3:$F$3515,6,FALSE)</f>
        <v>0</v>
      </c>
      <c r="F571" s="1">
        <f>VLOOKUP(A571,'ADM Details FY17'!$A$3:$G$3515,7,FALSE)</f>
        <v>0</v>
      </c>
      <c r="G571" s="1">
        <f>VLOOKUP(A571,'ADM Details FY17'!$A$3:$H$3515,8,FALSE)</f>
        <v>0</v>
      </c>
      <c r="H571" s="1">
        <f>VLOOKUP(A571,'ADM Details FY17'!$A$3:$I$3515,9,FALSE)</f>
        <v>0</v>
      </c>
      <c r="I571" s="1">
        <f>VLOOKUP(A571,'ADM Details FY17'!$A$3:$J$3517,10,FALSE)</f>
        <v>0</v>
      </c>
      <c r="J571" s="1">
        <f>VLOOKUP(A571,'ADM Details FY17'!$A$3:$K$3515,11,FALSE)</f>
        <v>0</v>
      </c>
      <c r="K571" s="1">
        <f>VLOOKUP(A571,'ADM Details FY17'!$A$3:$M$3515,13,FALSE)</f>
        <v>3.31</v>
      </c>
      <c r="L571" s="1">
        <f>VLOOKUP(A571,'ADM Details FY17'!$A$3:$O$3515,15,FALSE)</f>
        <v>0</v>
      </c>
      <c r="M571" s="1">
        <f>VLOOKUP(A571,'ADM Details FY17'!$A$3:$P$3515,16,FALSE)</f>
        <v>0</v>
      </c>
      <c r="N571" s="1">
        <f>VLOOKUP(A571,'ADM Details FY17'!$A$3:$Q$3515,17,FALSE)</f>
        <v>0</v>
      </c>
      <c r="O571" s="1">
        <f>VLOOKUP(A571,'ADM Details FY17'!$A$3:$S$3515,19,FALSE)</f>
        <v>0</v>
      </c>
      <c r="P571" s="1">
        <f>VLOOKUP(A571,'ADM Details FY17'!$A$3:$U$3515,21,FALSE)</f>
        <v>0</v>
      </c>
      <c r="Q571" s="1">
        <f>VLOOKUP(A571,'ADM Details FY17'!$A$3:$V$3515,22,FALSE)</f>
        <v>0</v>
      </c>
      <c r="R571" s="1">
        <f>VLOOKUP(A571,'ADM Details FY17'!$A$3:$W$3515,23,FALSE)</f>
        <v>0</v>
      </c>
      <c r="S571" s="1">
        <f>VLOOKUP(A571,'ADM Details FY17'!$A$3:$X$3515,24,FALSE)</f>
        <v>0</v>
      </c>
      <c r="T571" s="1">
        <f>VLOOKUP(A571,'ADM Details FY17'!$A$3:$Y$3515,25,FALSE)</f>
        <v>0</v>
      </c>
      <c r="U571" s="1">
        <f>VLOOKUP(A571,'ADM Details FY17'!$A$3:$AA$3515,27,FALSE)</f>
        <v>0</v>
      </c>
      <c r="V571" s="1">
        <f>IFERROR(VLOOKUP(C571,'eindex _tget pp '!$A$4:$E$615,5,FALSE),0)</f>
        <v>390.18712239015127</v>
      </c>
      <c r="W571" s="31">
        <f>IFERROR(VLOOKUP(C571,'eindex _tget pp '!$A$4:$F$615,6,FALSE),0)</f>
        <v>0.81822278510000002</v>
      </c>
      <c r="X571" s="4">
        <f>IFERROR(VLOOKUP(B571,'eschools 16'!$A$2:$F$25,6,FALSE),1)</f>
        <v>2</v>
      </c>
      <c r="Y571" s="1">
        <f t="shared" si="40"/>
        <v>0</v>
      </c>
      <c r="Z571" s="1">
        <f t="shared" si="41"/>
        <v>0</v>
      </c>
      <c r="AA571" s="31">
        <f>IFERROR(VLOOKUP(C571,'eindex _tget pp '!$A$4:$G$615,7,FALSE),0)</f>
        <v>0.52811921699999997</v>
      </c>
      <c r="AB571" s="1">
        <f>VLOOKUP(A571,'ADM Details FY17'!$A$3:$AB$3515,28,FALSE)</f>
        <v>0</v>
      </c>
      <c r="AC571" s="1">
        <f t="shared" si="42"/>
        <v>0</v>
      </c>
      <c r="AD571" s="1">
        <f t="shared" si="43"/>
        <v>4.3099999999999996</v>
      </c>
      <c r="AE571" s="1">
        <f t="shared" si="44"/>
        <v>107.74999999999999</v>
      </c>
    </row>
    <row r="572" spans="1:31" x14ac:dyDescent="0.25">
      <c r="A572" t="str">
        <f>B572&amp;"-"&amp;COUNTIF($B$3:B572,B572)</f>
        <v>236-418</v>
      </c>
      <c r="B572">
        <v>236</v>
      </c>
      <c r="C572" s="18">
        <f>VLOOKUP(A572,'ADM Details FY17'!$A$3:$D$3515,4,FALSE)</f>
        <v>46276</v>
      </c>
      <c r="D572" s="1">
        <f>VLOOKUP(A572,'ADM Details FY17'!$A$3:$E$3515,5,FALSE)</f>
        <v>1</v>
      </c>
      <c r="E572" s="1">
        <f>VLOOKUP(A572,'ADM Details FY17'!$A$3:$F$3515,6,FALSE)</f>
        <v>0</v>
      </c>
      <c r="F572" s="1">
        <f>VLOOKUP(A572,'ADM Details FY17'!$A$3:$G$3515,7,FALSE)</f>
        <v>0</v>
      </c>
      <c r="G572" s="1">
        <f>VLOOKUP(A572,'ADM Details FY17'!$A$3:$H$3515,8,FALSE)</f>
        <v>0</v>
      </c>
      <c r="H572" s="1">
        <f>VLOOKUP(A572,'ADM Details FY17'!$A$3:$I$3515,9,FALSE)</f>
        <v>0</v>
      </c>
      <c r="I572" s="1">
        <f>VLOOKUP(A572,'ADM Details FY17'!$A$3:$J$3517,10,FALSE)</f>
        <v>0</v>
      </c>
      <c r="J572" s="1">
        <f>VLOOKUP(A572,'ADM Details FY17'!$A$3:$K$3515,11,FALSE)</f>
        <v>0</v>
      </c>
      <c r="K572" s="1">
        <f>VLOOKUP(A572,'ADM Details FY17'!$A$3:$M$3515,13,FALSE)</f>
        <v>0</v>
      </c>
      <c r="L572" s="1">
        <f>VLOOKUP(A572,'ADM Details FY17'!$A$3:$O$3515,15,FALSE)</f>
        <v>0</v>
      </c>
      <c r="M572" s="1">
        <f>VLOOKUP(A572,'ADM Details FY17'!$A$3:$P$3515,16,FALSE)</f>
        <v>0</v>
      </c>
      <c r="N572" s="1">
        <f>VLOOKUP(A572,'ADM Details FY17'!$A$3:$Q$3515,17,FALSE)</f>
        <v>0</v>
      </c>
      <c r="O572" s="1">
        <f>VLOOKUP(A572,'ADM Details FY17'!$A$3:$S$3515,19,FALSE)</f>
        <v>0</v>
      </c>
      <c r="P572" s="1">
        <f>VLOOKUP(A572,'ADM Details FY17'!$A$3:$U$3515,21,FALSE)</f>
        <v>0</v>
      </c>
      <c r="Q572" s="1">
        <f>VLOOKUP(A572,'ADM Details FY17'!$A$3:$V$3515,22,FALSE)</f>
        <v>0</v>
      </c>
      <c r="R572" s="1">
        <f>VLOOKUP(A572,'ADM Details FY17'!$A$3:$W$3515,23,FALSE)</f>
        <v>0</v>
      </c>
      <c r="S572" s="1">
        <f>VLOOKUP(A572,'ADM Details FY17'!$A$3:$X$3515,24,FALSE)</f>
        <v>0</v>
      </c>
      <c r="T572" s="1">
        <f>VLOOKUP(A572,'ADM Details FY17'!$A$3:$Y$3515,25,FALSE)</f>
        <v>0</v>
      </c>
      <c r="U572" s="1">
        <f>VLOOKUP(A572,'ADM Details FY17'!$A$3:$AA$3515,27,FALSE)</f>
        <v>0</v>
      </c>
      <c r="V572" s="1">
        <f>IFERROR(VLOOKUP(C572,'eindex _tget pp '!$A$4:$E$615,5,FALSE),0)</f>
        <v>345.1734435104716</v>
      </c>
      <c r="W572" s="31">
        <f>IFERROR(VLOOKUP(C572,'eindex _tget pp '!$A$4:$F$615,6,FALSE),0)</f>
        <v>0.51458443760000006</v>
      </c>
      <c r="X572" s="4">
        <f>IFERROR(VLOOKUP(B572,'eschools 16'!$A$2:$F$25,6,FALSE),1)</f>
        <v>2</v>
      </c>
      <c r="Y572" s="1">
        <f t="shared" si="40"/>
        <v>0</v>
      </c>
      <c r="Z572" s="1">
        <f t="shared" si="41"/>
        <v>0</v>
      </c>
      <c r="AA572" s="31">
        <f>IFERROR(VLOOKUP(C572,'eindex _tget pp '!$A$4:$G$615,7,FALSE),0)</f>
        <v>0.43411356699999998</v>
      </c>
      <c r="AB572" s="1">
        <f>VLOOKUP(A572,'ADM Details FY17'!$A$3:$AB$3515,28,FALSE)</f>
        <v>0</v>
      </c>
      <c r="AC572" s="1">
        <f t="shared" si="42"/>
        <v>0</v>
      </c>
      <c r="AD572" s="1">
        <f t="shared" si="43"/>
        <v>1</v>
      </c>
      <c r="AE572" s="1">
        <f t="shared" si="44"/>
        <v>25</v>
      </c>
    </row>
    <row r="573" spans="1:31" x14ac:dyDescent="0.25">
      <c r="A573" t="str">
        <f>B573&amp;"-"&amp;COUNTIF($B$3:B573,B573)</f>
        <v>236-419</v>
      </c>
      <c r="B573">
        <v>236</v>
      </c>
      <c r="C573" s="18">
        <f>VLOOKUP(A573,'ADM Details FY17'!$A$3:$D$3515,4,FALSE)</f>
        <v>49528</v>
      </c>
      <c r="D573" s="1">
        <f>VLOOKUP(A573,'ADM Details FY17'!$A$3:$E$3515,5,FALSE)</f>
        <v>3.27</v>
      </c>
      <c r="E573" s="1">
        <f>VLOOKUP(A573,'ADM Details FY17'!$A$3:$F$3515,6,FALSE)</f>
        <v>0</v>
      </c>
      <c r="F573" s="1">
        <f>VLOOKUP(A573,'ADM Details FY17'!$A$3:$G$3515,7,FALSE)</f>
        <v>0.43</v>
      </c>
      <c r="G573" s="1">
        <f>VLOOKUP(A573,'ADM Details FY17'!$A$3:$H$3515,8,FALSE)</f>
        <v>0</v>
      </c>
      <c r="H573" s="1">
        <f>VLOOKUP(A573,'ADM Details FY17'!$A$3:$I$3515,9,FALSE)</f>
        <v>0</v>
      </c>
      <c r="I573" s="1">
        <f>VLOOKUP(A573,'ADM Details FY17'!$A$3:$J$3517,10,FALSE)</f>
        <v>0</v>
      </c>
      <c r="J573" s="1">
        <f>VLOOKUP(A573,'ADM Details FY17'!$A$3:$K$3515,11,FALSE)</f>
        <v>0</v>
      </c>
      <c r="K573" s="1">
        <f>VLOOKUP(A573,'ADM Details FY17'!$A$3:$M$3515,13,FALSE)</f>
        <v>3.24</v>
      </c>
      <c r="L573" s="1">
        <f>VLOOKUP(A573,'ADM Details FY17'!$A$3:$O$3515,15,FALSE)</f>
        <v>0</v>
      </c>
      <c r="M573" s="1">
        <f>VLOOKUP(A573,'ADM Details FY17'!$A$3:$P$3515,16,FALSE)</f>
        <v>0</v>
      </c>
      <c r="N573" s="1">
        <f>VLOOKUP(A573,'ADM Details FY17'!$A$3:$Q$3515,17,FALSE)</f>
        <v>0</v>
      </c>
      <c r="O573" s="1">
        <f>VLOOKUP(A573,'ADM Details FY17'!$A$3:$S$3515,19,FALSE)</f>
        <v>0</v>
      </c>
      <c r="P573" s="1">
        <f>VLOOKUP(A573,'ADM Details FY17'!$A$3:$U$3515,21,FALSE)</f>
        <v>0.13</v>
      </c>
      <c r="Q573" s="1">
        <f>VLOOKUP(A573,'ADM Details FY17'!$A$3:$V$3515,22,FALSE)</f>
        <v>0</v>
      </c>
      <c r="R573" s="1">
        <f>VLOOKUP(A573,'ADM Details FY17'!$A$3:$W$3515,23,FALSE)</f>
        <v>0</v>
      </c>
      <c r="S573" s="1">
        <f>VLOOKUP(A573,'ADM Details FY17'!$A$3:$X$3515,24,FALSE)</f>
        <v>0</v>
      </c>
      <c r="T573" s="1">
        <f>VLOOKUP(A573,'ADM Details FY17'!$A$3:$Y$3515,25,FALSE)</f>
        <v>0</v>
      </c>
      <c r="U573" s="1">
        <f>VLOOKUP(A573,'ADM Details FY17'!$A$3:$AA$3515,27,FALSE)</f>
        <v>0</v>
      </c>
      <c r="V573" s="1">
        <f>IFERROR(VLOOKUP(C573,'eindex _tget pp '!$A$4:$E$615,5,FALSE),0)</f>
        <v>988.32181509720954</v>
      </c>
      <c r="W573" s="31">
        <f>IFERROR(VLOOKUP(C573,'eindex _tget pp '!$A$4:$F$615,6,FALSE),0)</f>
        <v>1.5568033720000001</v>
      </c>
      <c r="X573" s="4">
        <f>IFERROR(VLOOKUP(B573,'eschools 16'!$A$2:$F$25,6,FALSE),1)</f>
        <v>2</v>
      </c>
      <c r="Y573" s="1">
        <f t="shared" si="40"/>
        <v>0</v>
      </c>
      <c r="Z573" s="1">
        <f t="shared" si="41"/>
        <v>0</v>
      </c>
      <c r="AA573" s="31">
        <f>IFERROR(VLOOKUP(C573,'eindex _tget pp '!$A$4:$G$615,7,FALSE),0)</f>
        <v>0.72712868600000002</v>
      </c>
      <c r="AB573" s="1">
        <f>VLOOKUP(A573,'ADM Details FY17'!$A$3:$AB$3515,28,FALSE)</f>
        <v>0</v>
      </c>
      <c r="AC573" s="1">
        <f t="shared" si="42"/>
        <v>0</v>
      </c>
      <c r="AD573" s="1">
        <f t="shared" si="43"/>
        <v>3.27</v>
      </c>
      <c r="AE573" s="1">
        <f t="shared" si="44"/>
        <v>81.75</v>
      </c>
    </row>
    <row r="574" spans="1:31" x14ac:dyDescent="0.25">
      <c r="A574" t="str">
        <f>B574&amp;"-"&amp;COUNTIF($B$3:B574,B574)</f>
        <v>236-420</v>
      </c>
      <c r="B574">
        <v>236</v>
      </c>
      <c r="C574" s="18">
        <f>VLOOKUP(A574,'ADM Details FY17'!$A$3:$D$3515,4,FALSE)</f>
        <v>49064</v>
      </c>
      <c r="D574" s="1">
        <f>VLOOKUP(A574,'ADM Details FY17'!$A$3:$E$3515,5,FALSE)</f>
        <v>1.03</v>
      </c>
      <c r="E574" s="1">
        <f>VLOOKUP(A574,'ADM Details FY17'!$A$3:$F$3515,6,FALSE)</f>
        <v>0</v>
      </c>
      <c r="F574" s="1">
        <f>VLOOKUP(A574,'ADM Details FY17'!$A$3:$G$3515,7,FALSE)</f>
        <v>0</v>
      </c>
      <c r="G574" s="1">
        <f>VLOOKUP(A574,'ADM Details FY17'!$A$3:$H$3515,8,FALSE)</f>
        <v>0</v>
      </c>
      <c r="H574" s="1">
        <f>VLOOKUP(A574,'ADM Details FY17'!$A$3:$I$3515,9,FALSE)</f>
        <v>0</v>
      </c>
      <c r="I574" s="1">
        <f>VLOOKUP(A574,'ADM Details FY17'!$A$3:$J$3517,10,FALSE)</f>
        <v>0</v>
      </c>
      <c r="J574" s="1">
        <f>VLOOKUP(A574,'ADM Details FY17'!$A$3:$K$3515,11,FALSE)</f>
        <v>0</v>
      </c>
      <c r="K574" s="1">
        <f>VLOOKUP(A574,'ADM Details FY17'!$A$3:$M$3515,13,FALSE)</f>
        <v>1</v>
      </c>
      <c r="L574" s="1">
        <f>VLOOKUP(A574,'ADM Details FY17'!$A$3:$O$3515,15,FALSE)</f>
        <v>0</v>
      </c>
      <c r="M574" s="1">
        <f>VLOOKUP(A574,'ADM Details FY17'!$A$3:$P$3515,16,FALSE)</f>
        <v>0</v>
      </c>
      <c r="N574" s="1">
        <f>VLOOKUP(A574,'ADM Details FY17'!$A$3:$Q$3515,17,FALSE)</f>
        <v>0</v>
      </c>
      <c r="O574" s="1">
        <f>VLOOKUP(A574,'ADM Details FY17'!$A$3:$S$3515,19,FALSE)</f>
        <v>0</v>
      </c>
      <c r="P574" s="1">
        <f>VLOOKUP(A574,'ADM Details FY17'!$A$3:$U$3515,21,FALSE)</f>
        <v>0</v>
      </c>
      <c r="Q574" s="1">
        <f>VLOOKUP(A574,'ADM Details FY17'!$A$3:$V$3515,22,FALSE)</f>
        <v>0</v>
      </c>
      <c r="R574" s="1">
        <f>VLOOKUP(A574,'ADM Details FY17'!$A$3:$W$3515,23,FALSE)</f>
        <v>0</v>
      </c>
      <c r="S574" s="1">
        <f>VLOOKUP(A574,'ADM Details FY17'!$A$3:$X$3515,24,FALSE)</f>
        <v>0</v>
      </c>
      <c r="T574" s="1">
        <f>VLOOKUP(A574,'ADM Details FY17'!$A$3:$Y$3515,25,FALSE)</f>
        <v>0</v>
      </c>
      <c r="U574" s="1">
        <f>VLOOKUP(A574,'ADM Details FY17'!$A$3:$AA$3515,27,FALSE)</f>
        <v>0</v>
      </c>
      <c r="V574" s="1">
        <f>IFERROR(VLOOKUP(C574,'eindex _tget pp '!$A$4:$E$615,5,FALSE),0)</f>
        <v>1377.7151390436995</v>
      </c>
      <c r="W574" s="31">
        <f>IFERROR(VLOOKUP(C574,'eindex _tget pp '!$A$4:$F$615,6,FALSE),0)</f>
        <v>2.4500605139</v>
      </c>
      <c r="X574" s="4">
        <f>IFERROR(VLOOKUP(B574,'eschools 16'!$A$2:$F$25,6,FALSE),1)</f>
        <v>2</v>
      </c>
      <c r="Y574" s="1">
        <f t="shared" si="40"/>
        <v>0</v>
      </c>
      <c r="Z574" s="1">
        <f t="shared" si="41"/>
        <v>0</v>
      </c>
      <c r="AA574" s="31">
        <f>IFERROR(VLOOKUP(C574,'eindex _tget pp '!$A$4:$G$615,7,FALSE),0)</f>
        <v>0.79012251600000005</v>
      </c>
      <c r="AB574" s="1">
        <f>VLOOKUP(A574,'ADM Details FY17'!$A$3:$AB$3515,28,FALSE)</f>
        <v>0</v>
      </c>
      <c r="AC574" s="1">
        <f t="shared" si="42"/>
        <v>0</v>
      </c>
      <c r="AD574" s="1">
        <f t="shared" si="43"/>
        <v>1.03</v>
      </c>
      <c r="AE574" s="1">
        <f t="shared" si="44"/>
        <v>25.75</v>
      </c>
    </row>
    <row r="575" spans="1:31" x14ac:dyDescent="0.25">
      <c r="A575" t="str">
        <f>B575&amp;"-"&amp;COUNTIF($B$3:B575,B575)</f>
        <v>236-421</v>
      </c>
      <c r="B575">
        <v>236</v>
      </c>
      <c r="C575" s="18">
        <f>VLOOKUP(A575,'ADM Details FY17'!$A$3:$D$3515,4,FALSE)</f>
        <v>46441</v>
      </c>
      <c r="D575" s="1">
        <f>VLOOKUP(A575,'ADM Details FY17'!$A$3:$E$3515,5,FALSE)</f>
        <v>1</v>
      </c>
      <c r="E575" s="1">
        <f>VLOOKUP(A575,'ADM Details FY17'!$A$3:$F$3515,6,FALSE)</f>
        <v>0</v>
      </c>
      <c r="F575" s="1">
        <f>VLOOKUP(A575,'ADM Details FY17'!$A$3:$G$3515,7,FALSE)</f>
        <v>0</v>
      </c>
      <c r="G575" s="1">
        <f>VLOOKUP(A575,'ADM Details FY17'!$A$3:$H$3515,8,FALSE)</f>
        <v>0</v>
      </c>
      <c r="H575" s="1">
        <f>VLOOKUP(A575,'ADM Details FY17'!$A$3:$I$3515,9,FALSE)</f>
        <v>0</v>
      </c>
      <c r="I575" s="1">
        <f>VLOOKUP(A575,'ADM Details FY17'!$A$3:$J$3517,10,FALSE)</f>
        <v>0</v>
      </c>
      <c r="J575" s="1">
        <f>VLOOKUP(A575,'ADM Details FY17'!$A$3:$K$3515,11,FALSE)</f>
        <v>0</v>
      </c>
      <c r="K575" s="1">
        <f>VLOOKUP(A575,'ADM Details FY17'!$A$3:$M$3515,13,FALSE)</f>
        <v>1</v>
      </c>
      <c r="L575" s="1">
        <f>VLOOKUP(A575,'ADM Details FY17'!$A$3:$O$3515,15,FALSE)</f>
        <v>0</v>
      </c>
      <c r="M575" s="1">
        <f>VLOOKUP(A575,'ADM Details FY17'!$A$3:$P$3515,16,FALSE)</f>
        <v>0</v>
      </c>
      <c r="N575" s="1">
        <f>VLOOKUP(A575,'ADM Details FY17'!$A$3:$Q$3515,17,FALSE)</f>
        <v>0</v>
      </c>
      <c r="O575" s="1">
        <f>VLOOKUP(A575,'ADM Details FY17'!$A$3:$S$3515,19,FALSE)</f>
        <v>0</v>
      </c>
      <c r="P575" s="1">
        <f>VLOOKUP(A575,'ADM Details FY17'!$A$3:$U$3515,21,FALSE)</f>
        <v>0</v>
      </c>
      <c r="Q575" s="1">
        <f>VLOOKUP(A575,'ADM Details FY17'!$A$3:$V$3515,22,FALSE)</f>
        <v>0</v>
      </c>
      <c r="R575" s="1">
        <f>VLOOKUP(A575,'ADM Details FY17'!$A$3:$W$3515,23,FALSE)</f>
        <v>0</v>
      </c>
      <c r="S575" s="1">
        <f>VLOOKUP(A575,'ADM Details FY17'!$A$3:$X$3515,24,FALSE)</f>
        <v>0</v>
      </c>
      <c r="T575" s="1">
        <f>VLOOKUP(A575,'ADM Details FY17'!$A$3:$Y$3515,25,FALSE)</f>
        <v>0</v>
      </c>
      <c r="U575" s="1">
        <f>VLOOKUP(A575,'ADM Details FY17'!$A$3:$AA$3515,27,FALSE)</f>
        <v>0</v>
      </c>
      <c r="V575" s="1">
        <f>IFERROR(VLOOKUP(C575,'eindex _tget pp '!$A$4:$E$615,5,FALSE),0)</f>
        <v>804.34213395107997</v>
      </c>
      <c r="W575" s="31">
        <f>IFERROR(VLOOKUP(C575,'eindex _tget pp '!$A$4:$F$615,6,FALSE),0)</f>
        <v>1.5608930963000001</v>
      </c>
      <c r="X575" s="4">
        <f>IFERROR(VLOOKUP(B575,'eschools 16'!$A$2:$F$25,6,FALSE),1)</f>
        <v>2</v>
      </c>
      <c r="Y575" s="1">
        <f t="shared" si="40"/>
        <v>0</v>
      </c>
      <c r="Z575" s="1">
        <f t="shared" si="41"/>
        <v>0</v>
      </c>
      <c r="AA575" s="31">
        <f>IFERROR(VLOOKUP(C575,'eindex _tget pp '!$A$4:$G$615,7,FALSE),0)</f>
        <v>0.68666831900000003</v>
      </c>
      <c r="AB575" s="1">
        <f>VLOOKUP(A575,'ADM Details FY17'!$A$3:$AB$3515,28,FALSE)</f>
        <v>0</v>
      </c>
      <c r="AC575" s="1">
        <f t="shared" si="42"/>
        <v>0</v>
      </c>
      <c r="AD575" s="1">
        <f t="shared" si="43"/>
        <v>1</v>
      </c>
      <c r="AE575" s="1">
        <f t="shared" si="44"/>
        <v>25</v>
      </c>
    </row>
    <row r="576" spans="1:31" x14ac:dyDescent="0.25">
      <c r="A576" t="str">
        <f>B576&amp;"-"&amp;COUNTIF($B$3:B576,B576)</f>
        <v>236-422</v>
      </c>
      <c r="B576">
        <v>236</v>
      </c>
      <c r="C576" s="18">
        <f>VLOOKUP(A576,'ADM Details FY17'!$A$3:$D$3515,4,FALSE)</f>
        <v>48538</v>
      </c>
      <c r="D576" s="1">
        <f>VLOOKUP(A576,'ADM Details FY17'!$A$3:$E$3515,5,FALSE)</f>
        <v>1.01</v>
      </c>
      <c r="E576" s="1">
        <f>VLOOKUP(A576,'ADM Details FY17'!$A$3:$F$3515,6,FALSE)</f>
        <v>0</v>
      </c>
      <c r="F576" s="1">
        <f>VLOOKUP(A576,'ADM Details FY17'!$A$3:$G$3515,7,FALSE)</f>
        <v>0</v>
      </c>
      <c r="G576" s="1">
        <f>VLOOKUP(A576,'ADM Details FY17'!$A$3:$H$3515,8,FALSE)</f>
        <v>0</v>
      </c>
      <c r="H576" s="1">
        <f>VLOOKUP(A576,'ADM Details FY17'!$A$3:$I$3515,9,FALSE)</f>
        <v>0</v>
      </c>
      <c r="I576" s="1">
        <f>VLOOKUP(A576,'ADM Details FY17'!$A$3:$J$3517,10,FALSE)</f>
        <v>0.01</v>
      </c>
      <c r="J576" s="1">
        <f>VLOOKUP(A576,'ADM Details FY17'!$A$3:$K$3515,11,FALSE)</f>
        <v>0</v>
      </c>
      <c r="K576" s="1">
        <f>VLOOKUP(A576,'ADM Details FY17'!$A$3:$M$3515,13,FALSE)</f>
        <v>0.01</v>
      </c>
      <c r="L576" s="1">
        <f>VLOOKUP(A576,'ADM Details FY17'!$A$3:$O$3515,15,FALSE)</f>
        <v>0</v>
      </c>
      <c r="M576" s="1">
        <f>VLOOKUP(A576,'ADM Details FY17'!$A$3:$P$3515,16,FALSE)</f>
        <v>0</v>
      </c>
      <c r="N576" s="1">
        <f>VLOOKUP(A576,'ADM Details FY17'!$A$3:$Q$3515,17,FALSE)</f>
        <v>0</v>
      </c>
      <c r="O576" s="1">
        <f>VLOOKUP(A576,'ADM Details FY17'!$A$3:$S$3515,19,FALSE)</f>
        <v>0</v>
      </c>
      <c r="P576" s="1">
        <f>VLOOKUP(A576,'ADM Details FY17'!$A$3:$U$3515,21,FALSE)</f>
        <v>0</v>
      </c>
      <c r="Q576" s="1">
        <f>VLOOKUP(A576,'ADM Details FY17'!$A$3:$V$3515,22,FALSE)</f>
        <v>0</v>
      </c>
      <c r="R576" s="1">
        <f>VLOOKUP(A576,'ADM Details FY17'!$A$3:$W$3515,23,FALSE)</f>
        <v>0</v>
      </c>
      <c r="S576" s="1">
        <f>VLOOKUP(A576,'ADM Details FY17'!$A$3:$X$3515,24,FALSE)</f>
        <v>0</v>
      </c>
      <c r="T576" s="1">
        <f>VLOOKUP(A576,'ADM Details FY17'!$A$3:$Y$3515,25,FALSE)</f>
        <v>0</v>
      </c>
      <c r="U576" s="1">
        <f>VLOOKUP(A576,'ADM Details FY17'!$A$3:$AA$3515,27,FALSE)</f>
        <v>0</v>
      </c>
      <c r="V576" s="1">
        <f>IFERROR(VLOOKUP(C576,'eindex _tget pp '!$A$4:$E$615,5,FALSE),0)</f>
        <v>792.74888341499059</v>
      </c>
      <c r="W576" s="31">
        <f>IFERROR(VLOOKUP(C576,'eindex _tget pp '!$A$4:$F$615,6,FALSE),0)</f>
        <v>1.9374601122999999</v>
      </c>
      <c r="X576" s="4">
        <f>IFERROR(VLOOKUP(B576,'eschools 16'!$A$2:$F$25,6,FALSE),1)</f>
        <v>2</v>
      </c>
      <c r="Y576" s="1">
        <f t="shared" si="40"/>
        <v>0</v>
      </c>
      <c r="Z576" s="1">
        <f t="shared" si="41"/>
        <v>0</v>
      </c>
      <c r="AA576" s="31">
        <f>IFERROR(VLOOKUP(C576,'eindex _tget pp '!$A$4:$G$615,7,FALSE),0)</f>
        <v>0.56366598199999995</v>
      </c>
      <c r="AB576" s="1">
        <f>VLOOKUP(A576,'ADM Details FY17'!$A$3:$AB$3515,28,FALSE)</f>
        <v>0</v>
      </c>
      <c r="AC576" s="1">
        <f t="shared" si="42"/>
        <v>0</v>
      </c>
      <c r="AD576" s="1">
        <f t="shared" si="43"/>
        <v>1.01</v>
      </c>
      <c r="AE576" s="1">
        <f t="shared" si="44"/>
        <v>25.25</v>
      </c>
    </row>
    <row r="577" spans="1:31" x14ac:dyDescent="0.25">
      <c r="A577" t="str">
        <f>B577&amp;"-"&amp;COUNTIF($B$3:B577,B577)</f>
        <v>236-423</v>
      </c>
      <c r="B577">
        <v>236</v>
      </c>
      <c r="C577" s="18">
        <f>VLOOKUP(A577,'ADM Details FY17'!$A$3:$D$3515,4,FALSE)</f>
        <v>50237</v>
      </c>
      <c r="D577" s="1">
        <f>VLOOKUP(A577,'ADM Details FY17'!$A$3:$E$3515,5,FALSE)</f>
        <v>3</v>
      </c>
      <c r="E577" s="1">
        <f>VLOOKUP(A577,'ADM Details FY17'!$A$3:$F$3515,6,FALSE)</f>
        <v>0</v>
      </c>
      <c r="F577" s="1">
        <f>VLOOKUP(A577,'ADM Details FY17'!$A$3:$G$3515,7,FALSE)</f>
        <v>0</v>
      </c>
      <c r="G577" s="1">
        <f>VLOOKUP(A577,'ADM Details FY17'!$A$3:$H$3515,8,FALSE)</f>
        <v>0</v>
      </c>
      <c r="H577" s="1">
        <f>VLOOKUP(A577,'ADM Details FY17'!$A$3:$I$3515,9,FALSE)</f>
        <v>0</v>
      </c>
      <c r="I577" s="1">
        <f>VLOOKUP(A577,'ADM Details FY17'!$A$3:$J$3517,10,FALSE)</f>
        <v>0</v>
      </c>
      <c r="J577" s="1">
        <f>VLOOKUP(A577,'ADM Details FY17'!$A$3:$K$3515,11,FALSE)</f>
        <v>0</v>
      </c>
      <c r="K577" s="1">
        <f>VLOOKUP(A577,'ADM Details FY17'!$A$3:$M$3515,13,FALSE)</f>
        <v>0</v>
      </c>
      <c r="L577" s="1">
        <f>VLOOKUP(A577,'ADM Details FY17'!$A$3:$O$3515,15,FALSE)</f>
        <v>0</v>
      </c>
      <c r="M577" s="1">
        <f>VLOOKUP(A577,'ADM Details FY17'!$A$3:$P$3515,16,FALSE)</f>
        <v>0</v>
      </c>
      <c r="N577" s="1">
        <f>VLOOKUP(A577,'ADM Details FY17'!$A$3:$Q$3515,17,FALSE)</f>
        <v>0</v>
      </c>
      <c r="O577" s="1">
        <f>VLOOKUP(A577,'ADM Details FY17'!$A$3:$S$3515,19,FALSE)</f>
        <v>0</v>
      </c>
      <c r="P577" s="1">
        <f>VLOOKUP(A577,'ADM Details FY17'!$A$3:$U$3515,21,FALSE)</f>
        <v>0</v>
      </c>
      <c r="Q577" s="1">
        <f>VLOOKUP(A577,'ADM Details FY17'!$A$3:$V$3515,22,FALSE)</f>
        <v>0</v>
      </c>
      <c r="R577" s="1">
        <f>VLOOKUP(A577,'ADM Details FY17'!$A$3:$W$3515,23,FALSE)</f>
        <v>0</v>
      </c>
      <c r="S577" s="1">
        <f>VLOOKUP(A577,'ADM Details FY17'!$A$3:$X$3515,24,FALSE)</f>
        <v>0</v>
      </c>
      <c r="T577" s="1">
        <f>VLOOKUP(A577,'ADM Details FY17'!$A$3:$Y$3515,25,FALSE)</f>
        <v>0.03</v>
      </c>
      <c r="U577" s="1">
        <f>VLOOKUP(A577,'ADM Details FY17'!$A$3:$AA$3515,27,FALSE)</f>
        <v>0</v>
      </c>
      <c r="V577" s="1">
        <f>IFERROR(VLOOKUP(C577,'eindex _tget pp '!$A$4:$E$615,5,FALSE),0)</f>
        <v>361.58664259927798</v>
      </c>
      <c r="W577" s="31">
        <f>IFERROR(VLOOKUP(C577,'eindex _tget pp '!$A$4:$F$615,6,FALSE),0)</f>
        <v>1.0405578956999999</v>
      </c>
      <c r="X577" s="4">
        <f>IFERROR(VLOOKUP(B577,'eschools 16'!$A$2:$F$25,6,FALSE),1)</f>
        <v>2</v>
      </c>
      <c r="Y577" s="1">
        <f t="shared" si="40"/>
        <v>0</v>
      </c>
      <c r="Z577" s="1">
        <f t="shared" si="41"/>
        <v>0</v>
      </c>
      <c r="AA577" s="31">
        <f>IFERROR(VLOOKUP(C577,'eindex _tget pp '!$A$4:$G$615,7,FALSE),0)</f>
        <v>0.54547928899999998</v>
      </c>
      <c r="AB577" s="1">
        <f>VLOOKUP(A577,'ADM Details FY17'!$A$3:$AB$3515,28,FALSE)</f>
        <v>0</v>
      </c>
      <c r="AC577" s="1">
        <f t="shared" si="42"/>
        <v>0</v>
      </c>
      <c r="AD577" s="1">
        <f t="shared" si="43"/>
        <v>3</v>
      </c>
      <c r="AE577" s="1">
        <f t="shared" si="44"/>
        <v>75</v>
      </c>
    </row>
    <row r="578" spans="1:31" x14ac:dyDescent="0.25">
      <c r="A578" t="str">
        <f>B578&amp;"-"&amp;COUNTIF($B$3:B578,B578)</f>
        <v>236-424</v>
      </c>
      <c r="B578">
        <v>236</v>
      </c>
      <c r="C578" s="18">
        <f>VLOOKUP(A578,'ADM Details FY17'!$A$3:$D$3515,4,FALSE)</f>
        <v>47381</v>
      </c>
      <c r="D578" s="1">
        <f>VLOOKUP(A578,'ADM Details FY17'!$A$3:$E$3515,5,FALSE)</f>
        <v>7.28</v>
      </c>
      <c r="E578" s="1">
        <f>VLOOKUP(A578,'ADM Details FY17'!$A$3:$F$3515,6,FALSE)</f>
        <v>0</v>
      </c>
      <c r="F578" s="1">
        <f>VLOOKUP(A578,'ADM Details FY17'!$A$3:$G$3515,7,FALSE)</f>
        <v>0</v>
      </c>
      <c r="G578" s="1">
        <f>VLOOKUP(A578,'ADM Details FY17'!$A$3:$H$3515,8,FALSE)</f>
        <v>0</v>
      </c>
      <c r="H578" s="1">
        <f>VLOOKUP(A578,'ADM Details FY17'!$A$3:$I$3515,9,FALSE)</f>
        <v>0</v>
      </c>
      <c r="I578" s="1">
        <f>VLOOKUP(A578,'ADM Details FY17'!$A$3:$J$3517,10,FALSE)</f>
        <v>0</v>
      </c>
      <c r="J578" s="1">
        <f>VLOOKUP(A578,'ADM Details FY17'!$A$3:$K$3515,11,FALSE)</f>
        <v>0.57999999999999996</v>
      </c>
      <c r="K578" s="1">
        <f>VLOOKUP(A578,'ADM Details FY17'!$A$3:$M$3515,13,FALSE)</f>
        <v>3.36</v>
      </c>
      <c r="L578" s="1">
        <f>VLOOKUP(A578,'ADM Details FY17'!$A$3:$O$3515,15,FALSE)</f>
        <v>0</v>
      </c>
      <c r="M578" s="1">
        <f>VLOOKUP(A578,'ADM Details FY17'!$A$3:$P$3515,16,FALSE)</f>
        <v>0</v>
      </c>
      <c r="N578" s="1">
        <f>VLOOKUP(A578,'ADM Details FY17'!$A$3:$Q$3515,17,FALSE)</f>
        <v>0</v>
      </c>
      <c r="O578" s="1">
        <f>VLOOKUP(A578,'ADM Details FY17'!$A$3:$S$3515,19,FALSE)</f>
        <v>0</v>
      </c>
      <c r="P578" s="1">
        <f>VLOOKUP(A578,'ADM Details FY17'!$A$3:$U$3515,21,FALSE)</f>
        <v>0.33</v>
      </c>
      <c r="Q578" s="1">
        <f>VLOOKUP(A578,'ADM Details FY17'!$A$3:$V$3515,22,FALSE)</f>
        <v>0</v>
      </c>
      <c r="R578" s="1">
        <f>VLOOKUP(A578,'ADM Details FY17'!$A$3:$W$3515,23,FALSE)</f>
        <v>0</v>
      </c>
      <c r="S578" s="1">
        <f>VLOOKUP(A578,'ADM Details FY17'!$A$3:$X$3515,24,FALSE)</f>
        <v>0</v>
      </c>
      <c r="T578" s="1">
        <f>VLOOKUP(A578,'ADM Details FY17'!$A$3:$Y$3515,25,FALSE)</f>
        <v>0.44</v>
      </c>
      <c r="U578" s="1">
        <f>VLOOKUP(A578,'ADM Details FY17'!$A$3:$AA$3515,27,FALSE)</f>
        <v>0</v>
      </c>
      <c r="V578" s="1">
        <f>IFERROR(VLOOKUP(C578,'eindex _tget pp '!$A$4:$E$615,5,FALSE),0)</f>
        <v>295.30296097688921</v>
      </c>
      <c r="W578" s="31">
        <f>IFERROR(VLOOKUP(C578,'eindex _tget pp '!$A$4:$F$615,6,FALSE),0)</f>
        <v>0.71449310180000003</v>
      </c>
      <c r="X578" s="4">
        <f>IFERROR(VLOOKUP(B578,'eschools 16'!$A$2:$F$25,6,FALSE),1)</f>
        <v>2</v>
      </c>
      <c r="Y578" s="1">
        <f t="shared" si="40"/>
        <v>0</v>
      </c>
      <c r="Z578" s="1">
        <f t="shared" si="41"/>
        <v>0</v>
      </c>
      <c r="AA578" s="31">
        <f>IFERROR(VLOOKUP(C578,'eindex _tget pp '!$A$4:$G$615,7,FALSE),0)</f>
        <v>0.44319075099999999</v>
      </c>
      <c r="AB578" s="1">
        <f>VLOOKUP(A578,'ADM Details FY17'!$A$3:$AB$3515,28,FALSE)</f>
        <v>0</v>
      </c>
      <c r="AC578" s="1">
        <f t="shared" si="42"/>
        <v>0</v>
      </c>
      <c r="AD578" s="1">
        <f t="shared" si="43"/>
        <v>7.28</v>
      </c>
      <c r="AE578" s="1">
        <f t="shared" si="44"/>
        <v>182</v>
      </c>
    </row>
    <row r="579" spans="1:31" x14ac:dyDescent="0.25">
      <c r="A579" t="str">
        <f>B579&amp;"-"&amp;COUNTIF($B$3:B579,B579)</f>
        <v>236-425</v>
      </c>
      <c r="B579">
        <v>236</v>
      </c>
      <c r="C579" s="18">
        <f>VLOOKUP(A579,'ADM Details FY17'!$A$3:$D$3515,4,FALSE)</f>
        <v>48041</v>
      </c>
      <c r="D579" s="1">
        <f>VLOOKUP(A579,'ADM Details FY17'!$A$3:$E$3515,5,FALSE)</f>
        <v>10.62</v>
      </c>
      <c r="E579" s="1">
        <f>VLOOKUP(A579,'ADM Details FY17'!$A$3:$F$3515,6,FALSE)</f>
        <v>0</v>
      </c>
      <c r="F579" s="1">
        <f>VLOOKUP(A579,'ADM Details FY17'!$A$3:$G$3515,7,FALSE)</f>
        <v>1</v>
      </c>
      <c r="G579" s="1">
        <f>VLOOKUP(A579,'ADM Details FY17'!$A$3:$H$3515,8,FALSE)</f>
        <v>0</v>
      </c>
      <c r="H579" s="1">
        <f>VLOOKUP(A579,'ADM Details FY17'!$A$3:$I$3515,9,FALSE)</f>
        <v>0</v>
      </c>
      <c r="I579" s="1">
        <f>VLOOKUP(A579,'ADM Details FY17'!$A$3:$J$3517,10,FALSE)</f>
        <v>0</v>
      </c>
      <c r="J579" s="1">
        <f>VLOOKUP(A579,'ADM Details FY17'!$A$3:$K$3515,11,FALSE)</f>
        <v>0</v>
      </c>
      <c r="K579" s="1">
        <f>VLOOKUP(A579,'ADM Details FY17'!$A$3:$M$3515,13,FALSE)</f>
        <v>0.15</v>
      </c>
      <c r="L579" s="1">
        <f>VLOOKUP(A579,'ADM Details FY17'!$A$3:$O$3515,15,FALSE)</f>
        <v>0</v>
      </c>
      <c r="M579" s="1">
        <f>VLOOKUP(A579,'ADM Details FY17'!$A$3:$P$3515,16,FALSE)</f>
        <v>0</v>
      </c>
      <c r="N579" s="1">
        <f>VLOOKUP(A579,'ADM Details FY17'!$A$3:$Q$3515,17,FALSE)</f>
        <v>0</v>
      </c>
      <c r="O579" s="1">
        <f>VLOOKUP(A579,'ADM Details FY17'!$A$3:$S$3515,19,FALSE)</f>
        <v>0</v>
      </c>
      <c r="P579" s="1">
        <f>VLOOKUP(A579,'ADM Details FY17'!$A$3:$U$3515,21,FALSE)</f>
        <v>0</v>
      </c>
      <c r="Q579" s="1">
        <f>VLOOKUP(A579,'ADM Details FY17'!$A$3:$V$3515,22,FALSE)</f>
        <v>0</v>
      </c>
      <c r="R579" s="1">
        <f>VLOOKUP(A579,'ADM Details FY17'!$A$3:$W$3515,23,FALSE)</f>
        <v>0</v>
      </c>
      <c r="S579" s="1">
        <f>VLOOKUP(A579,'ADM Details FY17'!$A$3:$X$3515,24,FALSE)</f>
        <v>0</v>
      </c>
      <c r="T579" s="1">
        <f>VLOOKUP(A579,'ADM Details FY17'!$A$3:$Y$3515,25,FALSE)</f>
        <v>0</v>
      </c>
      <c r="U579" s="1">
        <f>VLOOKUP(A579,'ADM Details FY17'!$A$3:$AA$3515,27,FALSE)</f>
        <v>0</v>
      </c>
      <c r="V579" s="1">
        <f>IFERROR(VLOOKUP(C579,'eindex _tget pp '!$A$4:$E$615,5,FALSE),0)</f>
        <v>309.40398549356848</v>
      </c>
      <c r="W579" s="31">
        <f>IFERROR(VLOOKUP(C579,'eindex _tget pp '!$A$4:$F$615,6,FALSE),0)</f>
        <v>0.42147832419999998</v>
      </c>
      <c r="X579" s="4">
        <f>IFERROR(VLOOKUP(B579,'eschools 16'!$A$2:$F$25,6,FALSE),1)</f>
        <v>2</v>
      </c>
      <c r="Y579" s="1">
        <f t="shared" si="40"/>
        <v>0</v>
      </c>
      <c r="Z579" s="1">
        <f t="shared" si="41"/>
        <v>0</v>
      </c>
      <c r="AA579" s="31">
        <f>IFERROR(VLOOKUP(C579,'eindex _tget pp '!$A$4:$G$615,7,FALSE),0)</f>
        <v>0.454842511</v>
      </c>
      <c r="AB579" s="1">
        <f>VLOOKUP(A579,'ADM Details FY17'!$A$3:$AB$3515,28,FALSE)</f>
        <v>0</v>
      </c>
      <c r="AC579" s="1">
        <f t="shared" si="42"/>
        <v>0</v>
      </c>
      <c r="AD579" s="1">
        <f t="shared" si="43"/>
        <v>10.62</v>
      </c>
      <c r="AE579" s="1">
        <f t="shared" si="44"/>
        <v>265.5</v>
      </c>
    </row>
    <row r="580" spans="1:31" x14ac:dyDescent="0.25">
      <c r="A580" t="str">
        <f>B580&amp;"-"&amp;COUNTIF($B$3:B580,B580)</f>
        <v>236-426</v>
      </c>
      <c r="B580">
        <v>236</v>
      </c>
      <c r="C580" s="18">
        <f>VLOOKUP(A580,'ADM Details FY17'!$A$3:$D$3515,4,FALSE)</f>
        <v>45807</v>
      </c>
      <c r="D580" s="1">
        <f>VLOOKUP(A580,'ADM Details FY17'!$A$3:$E$3515,5,FALSE)</f>
        <v>3.94</v>
      </c>
      <c r="E580" s="1">
        <f>VLOOKUP(A580,'ADM Details FY17'!$A$3:$F$3515,6,FALSE)</f>
        <v>0</v>
      </c>
      <c r="F580" s="1">
        <f>VLOOKUP(A580,'ADM Details FY17'!$A$3:$G$3515,7,FALSE)</f>
        <v>0</v>
      </c>
      <c r="G580" s="1">
        <f>VLOOKUP(A580,'ADM Details FY17'!$A$3:$H$3515,8,FALSE)</f>
        <v>0</v>
      </c>
      <c r="H580" s="1">
        <f>VLOOKUP(A580,'ADM Details FY17'!$A$3:$I$3515,9,FALSE)</f>
        <v>0</v>
      </c>
      <c r="I580" s="1">
        <f>VLOOKUP(A580,'ADM Details FY17'!$A$3:$J$3517,10,FALSE)</f>
        <v>0</v>
      </c>
      <c r="J580" s="1">
        <f>VLOOKUP(A580,'ADM Details FY17'!$A$3:$K$3515,11,FALSE)</f>
        <v>0</v>
      </c>
      <c r="K580" s="1">
        <f>VLOOKUP(A580,'ADM Details FY17'!$A$3:$M$3515,13,FALSE)</f>
        <v>0</v>
      </c>
      <c r="L580" s="1">
        <f>VLOOKUP(A580,'ADM Details FY17'!$A$3:$O$3515,15,FALSE)</f>
        <v>0</v>
      </c>
      <c r="M580" s="1">
        <f>VLOOKUP(A580,'ADM Details FY17'!$A$3:$P$3515,16,FALSE)</f>
        <v>0</v>
      </c>
      <c r="N580" s="1">
        <f>VLOOKUP(A580,'ADM Details FY17'!$A$3:$Q$3515,17,FALSE)</f>
        <v>0</v>
      </c>
      <c r="O580" s="1">
        <f>VLOOKUP(A580,'ADM Details FY17'!$A$3:$S$3515,19,FALSE)</f>
        <v>0</v>
      </c>
      <c r="P580" s="1">
        <f>VLOOKUP(A580,'ADM Details FY17'!$A$3:$U$3515,21,FALSE)</f>
        <v>0</v>
      </c>
      <c r="Q580" s="1">
        <f>VLOOKUP(A580,'ADM Details FY17'!$A$3:$V$3515,22,FALSE)</f>
        <v>0</v>
      </c>
      <c r="R580" s="1">
        <f>VLOOKUP(A580,'ADM Details FY17'!$A$3:$W$3515,23,FALSE)</f>
        <v>0</v>
      </c>
      <c r="S580" s="1">
        <f>VLOOKUP(A580,'ADM Details FY17'!$A$3:$X$3515,24,FALSE)</f>
        <v>0</v>
      </c>
      <c r="T580" s="1">
        <f>VLOOKUP(A580,'ADM Details FY17'!$A$3:$Y$3515,25,FALSE)</f>
        <v>0</v>
      </c>
      <c r="U580" s="1">
        <f>VLOOKUP(A580,'ADM Details FY17'!$A$3:$AA$3515,27,FALSE)</f>
        <v>0</v>
      </c>
      <c r="V580" s="1">
        <f>IFERROR(VLOOKUP(C580,'eindex _tget pp '!$A$4:$E$615,5,FALSE),0)</f>
        <v>600.45152772960694</v>
      </c>
      <c r="W580" s="31">
        <f>IFERROR(VLOOKUP(C580,'eindex _tget pp '!$A$4:$F$615,6,FALSE),0)</f>
        <v>0.91891962689999995</v>
      </c>
      <c r="X580" s="4">
        <f>IFERROR(VLOOKUP(B580,'eschools 16'!$A$2:$F$25,6,FALSE),1)</f>
        <v>2</v>
      </c>
      <c r="Y580" s="1">
        <f t="shared" ref="Y580:Y643" si="45">ROUND(IF(X580=2,0,(AD580*0.25*V580)),2)</f>
        <v>0</v>
      </c>
      <c r="Z580" s="1">
        <f t="shared" ref="Z580:Z643" si="46">ROUND(IF(X580=2,0,(K580*272*W580)),2)</f>
        <v>0</v>
      </c>
      <c r="AA580" s="31">
        <f>IFERROR(VLOOKUP(C580,'eindex _tget pp '!$A$4:$G$615,7,FALSE),0)</f>
        <v>0.53642752900000001</v>
      </c>
      <c r="AB580" s="1">
        <f>VLOOKUP(A580,'ADM Details FY17'!$A$3:$AB$3515,28,FALSE)</f>
        <v>0</v>
      </c>
      <c r="AC580" s="1">
        <f t="shared" ref="AC580:AC643" si="47">ROUND((AA580*AB580*923.6758),2)</f>
        <v>0</v>
      </c>
      <c r="AD580" s="1">
        <f t="shared" ref="AD580:AD643" si="48">D580+(U580*0.2)</f>
        <v>3.94</v>
      </c>
      <c r="AE580" s="1">
        <f t="shared" ref="AE580:AE643" si="49">IF(X580=2,(AD580*25),(AD580*150))</f>
        <v>98.5</v>
      </c>
    </row>
    <row r="581" spans="1:31" x14ac:dyDescent="0.25">
      <c r="A581" t="str">
        <f>B581&amp;"-"&amp;COUNTIF($B$3:B581,B581)</f>
        <v>236-427</v>
      </c>
      <c r="B581">
        <v>236</v>
      </c>
      <c r="C581" s="18">
        <f>VLOOKUP(A581,'ADM Details FY17'!$A$3:$D$3515,4,FALSE)</f>
        <v>50427</v>
      </c>
      <c r="D581" s="1">
        <f>VLOOKUP(A581,'ADM Details FY17'!$A$3:$E$3515,5,FALSE)</f>
        <v>14.17</v>
      </c>
      <c r="E581" s="1">
        <f>VLOOKUP(A581,'ADM Details FY17'!$A$3:$F$3515,6,FALSE)</f>
        <v>0</v>
      </c>
      <c r="F581" s="1">
        <f>VLOOKUP(A581,'ADM Details FY17'!$A$3:$G$3515,7,FALSE)</f>
        <v>1</v>
      </c>
      <c r="G581" s="1">
        <f>VLOOKUP(A581,'ADM Details FY17'!$A$3:$H$3515,8,FALSE)</f>
        <v>0</v>
      </c>
      <c r="H581" s="1">
        <f>VLOOKUP(A581,'ADM Details FY17'!$A$3:$I$3515,9,FALSE)</f>
        <v>0</v>
      </c>
      <c r="I581" s="1">
        <f>VLOOKUP(A581,'ADM Details FY17'!$A$3:$J$3517,10,FALSE)</f>
        <v>0</v>
      </c>
      <c r="J581" s="1">
        <f>VLOOKUP(A581,'ADM Details FY17'!$A$3:$K$3515,11,FALSE)</f>
        <v>0</v>
      </c>
      <c r="K581" s="1">
        <f>VLOOKUP(A581,'ADM Details FY17'!$A$3:$M$3515,13,FALSE)</f>
        <v>4.2699999999999996</v>
      </c>
      <c r="L581" s="1">
        <f>VLOOKUP(A581,'ADM Details FY17'!$A$3:$O$3515,15,FALSE)</f>
        <v>0</v>
      </c>
      <c r="M581" s="1">
        <f>VLOOKUP(A581,'ADM Details FY17'!$A$3:$P$3515,16,FALSE)</f>
        <v>0</v>
      </c>
      <c r="N581" s="1">
        <f>VLOOKUP(A581,'ADM Details FY17'!$A$3:$Q$3515,17,FALSE)</f>
        <v>0</v>
      </c>
      <c r="O581" s="1">
        <f>VLOOKUP(A581,'ADM Details FY17'!$A$3:$S$3515,19,FALSE)</f>
        <v>0</v>
      </c>
      <c r="P581" s="1">
        <f>VLOOKUP(A581,'ADM Details FY17'!$A$3:$U$3515,21,FALSE)</f>
        <v>0.51</v>
      </c>
      <c r="Q581" s="1">
        <f>VLOOKUP(A581,'ADM Details FY17'!$A$3:$V$3515,22,FALSE)</f>
        <v>7.0000000000000007E-2</v>
      </c>
      <c r="R581" s="1">
        <f>VLOOKUP(A581,'ADM Details FY17'!$A$3:$W$3515,23,FALSE)</f>
        <v>0</v>
      </c>
      <c r="S581" s="1">
        <f>VLOOKUP(A581,'ADM Details FY17'!$A$3:$X$3515,24,FALSE)</f>
        <v>0</v>
      </c>
      <c r="T581" s="1">
        <f>VLOOKUP(A581,'ADM Details FY17'!$A$3:$Y$3515,25,FALSE)</f>
        <v>0.1</v>
      </c>
      <c r="U581" s="1">
        <f>VLOOKUP(A581,'ADM Details FY17'!$A$3:$AA$3515,27,FALSE)</f>
        <v>0</v>
      </c>
      <c r="V581" s="1">
        <f>IFERROR(VLOOKUP(C581,'eindex _tget pp '!$A$4:$E$615,5,FALSE),0)</f>
        <v>23.65980650835532</v>
      </c>
      <c r="W581" s="31">
        <f>IFERROR(VLOOKUP(C581,'eindex _tget pp '!$A$4:$F$615,6,FALSE),0)</f>
        <v>2.35706735E-2</v>
      </c>
      <c r="X581" s="4">
        <f>IFERROR(VLOOKUP(B581,'eschools 16'!$A$2:$F$25,6,FALSE),1)</f>
        <v>2</v>
      </c>
      <c r="Y581" s="1">
        <f t="shared" si="45"/>
        <v>0</v>
      </c>
      <c r="Z581" s="1">
        <f t="shared" si="46"/>
        <v>0</v>
      </c>
      <c r="AA581" s="31">
        <f>IFERROR(VLOOKUP(C581,'eindex _tget pp '!$A$4:$G$615,7,FALSE),0)</f>
        <v>0.39068293100000001</v>
      </c>
      <c r="AB581" s="1">
        <f>VLOOKUP(A581,'ADM Details FY17'!$A$3:$AB$3515,28,FALSE)</f>
        <v>0</v>
      </c>
      <c r="AC581" s="1">
        <f t="shared" si="47"/>
        <v>0</v>
      </c>
      <c r="AD581" s="1">
        <f t="shared" si="48"/>
        <v>14.17</v>
      </c>
      <c r="AE581" s="1">
        <f t="shared" si="49"/>
        <v>354.25</v>
      </c>
    </row>
    <row r="582" spans="1:31" x14ac:dyDescent="0.25">
      <c r="A582" t="str">
        <f>B582&amp;"-"&amp;COUNTIF($B$3:B582,B582)</f>
        <v>236-428</v>
      </c>
      <c r="B582">
        <v>236</v>
      </c>
      <c r="C582" s="18">
        <f>VLOOKUP(A582,'ADM Details FY17'!$A$3:$D$3515,4,FALSE)</f>
        <v>50062</v>
      </c>
      <c r="D582" s="1">
        <f>VLOOKUP(A582,'ADM Details FY17'!$A$3:$E$3515,5,FALSE)</f>
        <v>4</v>
      </c>
      <c r="E582" s="1">
        <f>VLOOKUP(A582,'ADM Details FY17'!$A$3:$F$3515,6,FALSE)</f>
        <v>0</v>
      </c>
      <c r="F582" s="1">
        <f>VLOOKUP(A582,'ADM Details FY17'!$A$3:$G$3515,7,FALSE)</f>
        <v>0</v>
      </c>
      <c r="G582" s="1">
        <f>VLOOKUP(A582,'ADM Details FY17'!$A$3:$H$3515,8,FALSE)</f>
        <v>0</v>
      </c>
      <c r="H582" s="1">
        <f>VLOOKUP(A582,'ADM Details FY17'!$A$3:$I$3515,9,FALSE)</f>
        <v>0</v>
      </c>
      <c r="I582" s="1">
        <f>VLOOKUP(A582,'ADM Details FY17'!$A$3:$J$3517,10,FALSE)</f>
        <v>0</v>
      </c>
      <c r="J582" s="1">
        <f>VLOOKUP(A582,'ADM Details FY17'!$A$3:$K$3515,11,FALSE)</f>
        <v>0</v>
      </c>
      <c r="K582" s="1">
        <f>VLOOKUP(A582,'ADM Details FY17'!$A$3:$M$3515,13,FALSE)</f>
        <v>1</v>
      </c>
      <c r="L582" s="1">
        <f>VLOOKUP(A582,'ADM Details FY17'!$A$3:$O$3515,15,FALSE)</f>
        <v>0</v>
      </c>
      <c r="M582" s="1">
        <f>VLOOKUP(A582,'ADM Details FY17'!$A$3:$P$3515,16,FALSE)</f>
        <v>0</v>
      </c>
      <c r="N582" s="1">
        <f>VLOOKUP(A582,'ADM Details FY17'!$A$3:$Q$3515,17,FALSE)</f>
        <v>0</v>
      </c>
      <c r="O582" s="1">
        <f>VLOOKUP(A582,'ADM Details FY17'!$A$3:$S$3515,19,FALSE)</f>
        <v>0</v>
      </c>
      <c r="P582" s="1">
        <f>VLOOKUP(A582,'ADM Details FY17'!$A$3:$U$3515,21,FALSE)</f>
        <v>0.13</v>
      </c>
      <c r="Q582" s="1">
        <f>VLOOKUP(A582,'ADM Details FY17'!$A$3:$V$3515,22,FALSE)</f>
        <v>0</v>
      </c>
      <c r="R582" s="1">
        <f>VLOOKUP(A582,'ADM Details FY17'!$A$3:$W$3515,23,FALSE)</f>
        <v>0</v>
      </c>
      <c r="S582" s="1">
        <f>VLOOKUP(A582,'ADM Details FY17'!$A$3:$X$3515,24,FALSE)</f>
        <v>0</v>
      </c>
      <c r="T582" s="1">
        <f>VLOOKUP(A582,'ADM Details FY17'!$A$3:$Y$3515,25,FALSE)</f>
        <v>0.23</v>
      </c>
      <c r="U582" s="1">
        <f>VLOOKUP(A582,'ADM Details FY17'!$A$3:$AA$3515,27,FALSE)</f>
        <v>0</v>
      </c>
      <c r="V582" s="1">
        <f>IFERROR(VLOOKUP(C582,'eindex _tget pp '!$A$4:$E$615,5,FALSE),0)</f>
        <v>211.76986022508626</v>
      </c>
      <c r="W582" s="31">
        <f>IFERROR(VLOOKUP(C582,'eindex _tget pp '!$A$4:$F$615,6,FALSE),0)</f>
        <v>1.1341027796000001</v>
      </c>
      <c r="X582" s="4">
        <f>IFERROR(VLOOKUP(B582,'eschools 16'!$A$2:$F$25,6,FALSE),1)</f>
        <v>2</v>
      </c>
      <c r="Y582" s="1">
        <f t="shared" si="45"/>
        <v>0</v>
      </c>
      <c r="Z582" s="1">
        <f t="shared" si="46"/>
        <v>0</v>
      </c>
      <c r="AA582" s="31">
        <f>IFERROR(VLOOKUP(C582,'eindex _tget pp '!$A$4:$G$615,7,FALSE),0)</f>
        <v>0.44289541599999999</v>
      </c>
      <c r="AB582" s="1">
        <f>VLOOKUP(A582,'ADM Details FY17'!$A$3:$AB$3515,28,FALSE)</f>
        <v>0</v>
      </c>
      <c r="AC582" s="1">
        <f t="shared" si="47"/>
        <v>0</v>
      </c>
      <c r="AD582" s="1">
        <f t="shared" si="48"/>
        <v>4</v>
      </c>
      <c r="AE582" s="1">
        <f t="shared" si="49"/>
        <v>100</v>
      </c>
    </row>
    <row r="583" spans="1:31" x14ac:dyDescent="0.25">
      <c r="A583" t="str">
        <f>B583&amp;"-"&amp;COUNTIF($B$3:B583,B583)</f>
        <v>236-429</v>
      </c>
      <c r="B583">
        <v>236</v>
      </c>
      <c r="C583" s="18">
        <f>VLOOKUP(A583,'ADM Details FY17'!$A$3:$D$3515,4,FALSE)</f>
        <v>44818</v>
      </c>
      <c r="D583" s="1">
        <f>VLOOKUP(A583,'ADM Details FY17'!$A$3:$E$3515,5,FALSE)</f>
        <v>13.47</v>
      </c>
      <c r="E583" s="1">
        <f>VLOOKUP(A583,'ADM Details FY17'!$A$3:$F$3515,6,FALSE)</f>
        <v>0</v>
      </c>
      <c r="F583" s="1">
        <f>VLOOKUP(A583,'ADM Details FY17'!$A$3:$G$3515,7,FALSE)</f>
        <v>1</v>
      </c>
      <c r="G583" s="1">
        <f>VLOOKUP(A583,'ADM Details FY17'!$A$3:$H$3515,8,FALSE)</f>
        <v>0</v>
      </c>
      <c r="H583" s="1">
        <f>VLOOKUP(A583,'ADM Details FY17'!$A$3:$I$3515,9,FALSE)</f>
        <v>0</v>
      </c>
      <c r="I583" s="1">
        <f>VLOOKUP(A583,'ADM Details FY17'!$A$3:$J$3517,10,FALSE)</f>
        <v>0</v>
      </c>
      <c r="J583" s="1">
        <f>VLOOKUP(A583,'ADM Details FY17'!$A$3:$K$3515,11,FALSE)</f>
        <v>0</v>
      </c>
      <c r="K583" s="1">
        <f>VLOOKUP(A583,'ADM Details FY17'!$A$3:$M$3515,13,FALSE)</f>
        <v>8.07</v>
      </c>
      <c r="L583" s="1">
        <f>VLOOKUP(A583,'ADM Details FY17'!$A$3:$O$3515,15,FALSE)</f>
        <v>0</v>
      </c>
      <c r="M583" s="1">
        <f>VLOOKUP(A583,'ADM Details FY17'!$A$3:$P$3515,16,FALSE)</f>
        <v>0</v>
      </c>
      <c r="N583" s="1">
        <f>VLOOKUP(A583,'ADM Details FY17'!$A$3:$Q$3515,17,FALSE)</f>
        <v>0</v>
      </c>
      <c r="O583" s="1">
        <f>VLOOKUP(A583,'ADM Details FY17'!$A$3:$S$3515,19,FALSE)</f>
        <v>0</v>
      </c>
      <c r="P583" s="1">
        <f>VLOOKUP(A583,'ADM Details FY17'!$A$3:$U$3515,21,FALSE)</f>
        <v>0</v>
      </c>
      <c r="Q583" s="1">
        <f>VLOOKUP(A583,'ADM Details FY17'!$A$3:$V$3515,22,FALSE)</f>
        <v>0</v>
      </c>
      <c r="R583" s="1">
        <f>VLOOKUP(A583,'ADM Details FY17'!$A$3:$W$3515,23,FALSE)</f>
        <v>0</v>
      </c>
      <c r="S583" s="1">
        <f>VLOOKUP(A583,'ADM Details FY17'!$A$3:$X$3515,24,FALSE)</f>
        <v>0</v>
      </c>
      <c r="T583" s="1">
        <f>VLOOKUP(A583,'ADM Details FY17'!$A$3:$Y$3515,25,FALSE)</f>
        <v>0.42</v>
      </c>
      <c r="U583" s="1">
        <f>VLOOKUP(A583,'ADM Details FY17'!$A$3:$AA$3515,27,FALSE)</f>
        <v>0</v>
      </c>
      <c r="V583" s="1">
        <f>IFERROR(VLOOKUP(C583,'eindex _tget pp '!$A$4:$E$615,5,FALSE),0)</f>
        <v>1549.4697971546582</v>
      </c>
      <c r="W583" s="31">
        <f>IFERROR(VLOOKUP(C583,'eindex _tget pp '!$A$4:$F$615,6,FALSE),0)</f>
        <v>3.5531068430000001</v>
      </c>
      <c r="X583" s="4">
        <f>IFERROR(VLOOKUP(B583,'eschools 16'!$A$2:$F$25,6,FALSE),1)</f>
        <v>2</v>
      </c>
      <c r="Y583" s="1">
        <f t="shared" si="45"/>
        <v>0</v>
      </c>
      <c r="Z583" s="1">
        <f t="shared" si="46"/>
        <v>0</v>
      </c>
      <c r="AA583" s="31">
        <f>IFERROR(VLOOKUP(C583,'eindex _tget pp '!$A$4:$G$615,7,FALSE),0)</f>
        <v>0.81118270000000003</v>
      </c>
      <c r="AB583" s="1">
        <f>VLOOKUP(A583,'ADM Details FY17'!$A$3:$AB$3515,28,FALSE)</f>
        <v>0</v>
      </c>
      <c r="AC583" s="1">
        <f t="shared" si="47"/>
        <v>0</v>
      </c>
      <c r="AD583" s="1">
        <f t="shared" si="48"/>
        <v>13.47</v>
      </c>
      <c r="AE583" s="1">
        <f t="shared" si="49"/>
        <v>336.75</v>
      </c>
    </row>
    <row r="584" spans="1:31" x14ac:dyDescent="0.25">
      <c r="A584" t="str">
        <f>B584&amp;"-"&amp;COUNTIF($B$3:B584,B584)</f>
        <v>236-430</v>
      </c>
      <c r="B584">
        <v>236</v>
      </c>
      <c r="C584" s="18">
        <f>VLOOKUP(A584,'ADM Details FY17'!$A$3:$D$3515,4,FALSE)</f>
        <v>48371</v>
      </c>
      <c r="D584" s="1">
        <f>VLOOKUP(A584,'ADM Details FY17'!$A$3:$E$3515,5,FALSE)</f>
        <v>3</v>
      </c>
      <c r="E584" s="1">
        <f>VLOOKUP(A584,'ADM Details FY17'!$A$3:$F$3515,6,FALSE)</f>
        <v>0</v>
      </c>
      <c r="F584" s="1">
        <f>VLOOKUP(A584,'ADM Details FY17'!$A$3:$G$3515,7,FALSE)</f>
        <v>0</v>
      </c>
      <c r="G584" s="1">
        <f>VLOOKUP(A584,'ADM Details FY17'!$A$3:$H$3515,8,FALSE)</f>
        <v>0</v>
      </c>
      <c r="H584" s="1">
        <f>VLOOKUP(A584,'ADM Details FY17'!$A$3:$I$3515,9,FALSE)</f>
        <v>0</v>
      </c>
      <c r="I584" s="1">
        <f>VLOOKUP(A584,'ADM Details FY17'!$A$3:$J$3517,10,FALSE)</f>
        <v>0</v>
      </c>
      <c r="J584" s="1">
        <f>VLOOKUP(A584,'ADM Details FY17'!$A$3:$K$3515,11,FALSE)</f>
        <v>0</v>
      </c>
      <c r="K584" s="1">
        <f>VLOOKUP(A584,'ADM Details FY17'!$A$3:$M$3515,13,FALSE)</f>
        <v>1</v>
      </c>
      <c r="L584" s="1">
        <f>VLOOKUP(A584,'ADM Details FY17'!$A$3:$O$3515,15,FALSE)</f>
        <v>0</v>
      </c>
      <c r="M584" s="1">
        <f>VLOOKUP(A584,'ADM Details FY17'!$A$3:$P$3515,16,FALSE)</f>
        <v>0</v>
      </c>
      <c r="N584" s="1">
        <f>VLOOKUP(A584,'ADM Details FY17'!$A$3:$Q$3515,17,FALSE)</f>
        <v>0</v>
      </c>
      <c r="O584" s="1">
        <f>VLOOKUP(A584,'ADM Details FY17'!$A$3:$S$3515,19,FALSE)</f>
        <v>0</v>
      </c>
      <c r="P584" s="1">
        <f>VLOOKUP(A584,'ADM Details FY17'!$A$3:$U$3515,21,FALSE)</f>
        <v>0</v>
      </c>
      <c r="Q584" s="1">
        <f>VLOOKUP(A584,'ADM Details FY17'!$A$3:$V$3515,22,FALSE)</f>
        <v>0</v>
      </c>
      <c r="R584" s="1">
        <f>VLOOKUP(A584,'ADM Details FY17'!$A$3:$W$3515,23,FALSE)</f>
        <v>0</v>
      </c>
      <c r="S584" s="1">
        <f>VLOOKUP(A584,'ADM Details FY17'!$A$3:$X$3515,24,FALSE)</f>
        <v>0</v>
      </c>
      <c r="T584" s="1">
        <f>VLOOKUP(A584,'ADM Details FY17'!$A$3:$Y$3515,25,FALSE)</f>
        <v>0</v>
      </c>
      <c r="U584" s="1">
        <f>VLOOKUP(A584,'ADM Details FY17'!$A$3:$AA$3515,27,FALSE)</f>
        <v>0</v>
      </c>
      <c r="V584" s="1">
        <f>IFERROR(VLOOKUP(C584,'eindex _tget pp '!$A$4:$E$615,5,FALSE),0)</f>
        <v>162.41233944954129</v>
      </c>
      <c r="W584" s="31">
        <f>IFERROR(VLOOKUP(C584,'eindex _tget pp '!$A$4:$F$615,6,FALSE),0)</f>
        <v>0.45015736550000002</v>
      </c>
      <c r="X584" s="4">
        <f>IFERROR(VLOOKUP(B584,'eschools 16'!$A$2:$F$25,6,FALSE),1)</f>
        <v>2</v>
      </c>
      <c r="Y584" s="1">
        <f t="shared" si="45"/>
        <v>0</v>
      </c>
      <c r="Z584" s="1">
        <f t="shared" si="46"/>
        <v>0</v>
      </c>
      <c r="AA584" s="31">
        <f>IFERROR(VLOOKUP(C584,'eindex _tget pp '!$A$4:$G$615,7,FALSE),0)</f>
        <v>0.41025845999999999</v>
      </c>
      <c r="AB584" s="1">
        <f>VLOOKUP(A584,'ADM Details FY17'!$A$3:$AB$3515,28,FALSE)</f>
        <v>0</v>
      </c>
      <c r="AC584" s="1">
        <f t="shared" si="47"/>
        <v>0</v>
      </c>
      <c r="AD584" s="1">
        <f t="shared" si="48"/>
        <v>3</v>
      </c>
      <c r="AE584" s="1">
        <f t="shared" si="49"/>
        <v>75</v>
      </c>
    </row>
    <row r="585" spans="1:31" x14ac:dyDescent="0.25">
      <c r="A585" t="str">
        <f>B585&amp;"-"&amp;COUNTIF($B$3:B585,B585)</f>
        <v>236-431</v>
      </c>
      <c r="B585">
        <v>236</v>
      </c>
      <c r="C585" s="18">
        <f>VLOOKUP(A585,'ADM Details FY17'!$A$3:$D$3515,4,FALSE)</f>
        <v>48223</v>
      </c>
      <c r="D585" s="1">
        <f>VLOOKUP(A585,'ADM Details FY17'!$A$3:$E$3515,5,FALSE)</f>
        <v>2.88</v>
      </c>
      <c r="E585" s="1">
        <f>VLOOKUP(A585,'ADM Details FY17'!$A$3:$F$3515,6,FALSE)</f>
        <v>0</v>
      </c>
      <c r="F585" s="1">
        <f>VLOOKUP(A585,'ADM Details FY17'!$A$3:$G$3515,7,FALSE)</f>
        <v>0</v>
      </c>
      <c r="G585" s="1">
        <f>VLOOKUP(A585,'ADM Details FY17'!$A$3:$H$3515,8,FALSE)</f>
        <v>0</v>
      </c>
      <c r="H585" s="1">
        <f>VLOOKUP(A585,'ADM Details FY17'!$A$3:$I$3515,9,FALSE)</f>
        <v>0</v>
      </c>
      <c r="I585" s="1">
        <f>VLOOKUP(A585,'ADM Details FY17'!$A$3:$J$3517,10,FALSE)</f>
        <v>0</v>
      </c>
      <c r="J585" s="1">
        <f>VLOOKUP(A585,'ADM Details FY17'!$A$3:$K$3515,11,FALSE)</f>
        <v>0</v>
      </c>
      <c r="K585" s="1">
        <f>VLOOKUP(A585,'ADM Details FY17'!$A$3:$M$3515,13,FALSE)</f>
        <v>0.4</v>
      </c>
      <c r="L585" s="1">
        <f>VLOOKUP(A585,'ADM Details FY17'!$A$3:$O$3515,15,FALSE)</f>
        <v>0</v>
      </c>
      <c r="M585" s="1">
        <f>VLOOKUP(A585,'ADM Details FY17'!$A$3:$P$3515,16,FALSE)</f>
        <v>0</v>
      </c>
      <c r="N585" s="1">
        <f>VLOOKUP(A585,'ADM Details FY17'!$A$3:$Q$3515,17,FALSE)</f>
        <v>0</v>
      </c>
      <c r="O585" s="1">
        <f>VLOOKUP(A585,'ADM Details FY17'!$A$3:$S$3515,19,FALSE)</f>
        <v>0</v>
      </c>
      <c r="P585" s="1">
        <f>VLOOKUP(A585,'ADM Details FY17'!$A$3:$U$3515,21,FALSE)</f>
        <v>0.23</v>
      </c>
      <c r="Q585" s="1">
        <f>VLOOKUP(A585,'ADM Details FY17'!$A$3:$V$3515,22,FALSE)</f>
        <v>0</v>
      </c>
      <c r="R585" s="1">
        <f>VLOOKUP(A585,'ADM Details FY17'!$A$3:$W$3515,23,FALSE)</f>
        <v>0</v>
      </c>
      <c r="S585" s="1">
        <f>VLOOKUP(A585,'ADM Details FY17'!$A$3:$X$3515,24,FALSE)</f>
        <v>0</v>
      </c>
      <c r="T585" s="1">
        <f>VLOOKUP(A585,'ADM Details FY17'!$A$3:$Y$3515,25,FALSE)</f>
        <v>0.18</v>
      </c>
      <c r="U585" s="1">
        <f>VLOOKUP(A585,'ADM Details FY17'!$A$3:$AA$3515,27,FALSE)</f>
        <v>0</v>
      </c>
      <c r="V585" s="1">
        <f>IFERROR(VLOOKUP(C585,'eindex _tget pp '!$A$4:$E$615,5,FALSE),0)</f>
        <v>26.219830439533272</v>
      </c>
      <c r="W585" s="31">
        <f>IFERROR(VLOOKUP(C585,'eindex _tget pp '!$A$4:$F$615,6,FALSE),0)</f>
        <v>0.88910344330000002</v>
      </c>
      <c r="X585" s="4">
        <f>IFERROR(VLOOKUP(B585,'eschools 16'!$A$2:$F$25,6,FALSE),1)</f>
        <v>2</v>
      </c>
      <c r="Y585" s="1">
        <f t="shared" si="45"/>
        <v>0</v>
      </c>
      <c r="Z585" s="1">
        <f t="shared" si="46"/>
        <v>0</v>
      </c>
      <c r="AA585" s="31">
        <f>IFERROR(VLOOKUP(C585,'eindex _tget pp '!$A$4:$G$615,7,FALSE),0)</f>
        <v>0.40948401499999998</v>
      </c>
      <c r="AB585" s="1">
        <f>VLOOKUP(A585,'ADM Details FY17'!$A$3:$AB$3515,28,FALSE)</f>
        <v>0</v>
      </c>
      <c r="AC585" s="1">
        <f t="shared" si="47"/>
        <v>0</v>
      </c>
      <c r="AD585" s="1">
        <f t="shared" si="48"/>
        <v>2.88</v>
      </c>
      <c r="AE585" s="1">
        <f t="shared" si="49"/>
        <v>72</v>
      </c>
    </row>
    <row r="586" spans="1:31" x14ac:dyDescent="0.25">
      <c r="A586" t="str">
        <f>B586&amp;"-"&amp;COUNTIF($B$3:B586,B586)</f>
        <v>236-432</v>
      </c>
      <c r="B586">
        <v>236</v>
      </c>
      <c r="C586" s="18">
        <f>VLOOKUP(A586,'ADM Details FY17'!$A$3:$D$3515,4,FALSE)</f>
        <v>44719</v>
      </c>
      <c r="D586" s="1">
        <f>VLOOKUP(A586,'ADM Details FY17'!$A$3:$E$3515,5,FALSE)</f>
        <v>1</v>
      </c>
      <c r="E586" s="1">
        <f>VLOOKUP(A586,'ADM Details FY17'!$A$3:$F$3515,6,FALSE)</f>
        <v>0</v>
      </c>
      <c r="F586" s="1">
        <f>VLOOKUP(A586,'ADM Details FY17'!$A$3:$G$3515,7,FALSE)</f>
        <v>0</v>
      </c>
      <c r="G586" s="1">
        <f>VLOOKUP(A586,'ADM Details FY17'!$A$3:$H$3515,8,FALSE)</f>
        <v>0</v>
      </c>
      <c r="H586" s="1">
        <f>VLOOKUP(A586,'ADM Details FY17'!$A$3:$I$3515,9,FALSE)</f>
        <v>0</v>
      </c>
      <c r="I586" s="1">
        <f>VLOOKUP(A586,'ADM Details FY17'!$A$3:$J$3517,10,FALSE)</f>
        <v>0</v>
      </c>
      <c r="J586" s="1">
        <f>VLOOKUP(A586,'ADM Details FY17'!$A$3:$K$3515,11,FALSE)</f>
        <v>0</v>
      </c>
      <c r="K586" s="1">
        <f>VLOOKUP(A586,'ADM Details FY17'!$A$3:$M$3515,13,FALSE)</f>
        <v>0</v>
      </c>
      <c r="L586" s="1">
        <f>VLOOKUP(A586,'ADM Details FY17'!$A$3:$O$3515,15,FALSE)</f>
        <v>0</v>
      </c>
      <c r="M586" s="1">
        <f>VLOOKUP(A586,'ADM Details FY17'!$A$3:$P$3515,16,FALSE)</f>
        <v>0</v>
      </c>
      <c r="N586" s="1">
        <f>VLOOKUP(A586,'ADM Details FY17'!$A$3:$Q$3515,17,FALSE)</f>
        <v>0</v>
      </c>
      <c r="O586" s="1">
        <f>VLOOKUP(A586,'ADM Details FY17'!$A$3:$S$3515,19,FALSE)</f>
        <v>0</v>
      </c>
      <c r="P586" s="1">
        <f>VLOOKUP(A586,'ADM Details FY17'!$A$3:$U$3515,21,FALSE)</f>
        <v>0</v>
      </c>
      <c r="Q586" s="1">
        <f>VLOOKUP(A586,'ADM Details FY17'!$A$3:$V$3515,22,FALSE)</f>
        <v>0</v>
      </c>
      <c r="R586" s="1">
        <f>VLOOKUP(A586,'ADM Details FY17'!$A$3:$W$3515,23,FALSE)</f>
        <v>0</v>
      </c>
      <c r="S586" s="1">
        <f>VLOOKUP(A586,'ADM Details FY17'!$A$3:$X$3515,24,FALSE)</f>
        <v>0</v>
      </c>
      <c r="T586" s="1">
        <f>VLOOKUP(A586,'ADM Details FY17'!$A$3:$Y$3515,25,FALSE)</f>
        <v>0.09</v>
      </c>
      <c r="U586" s="1">
        <f>VLOOKUP(A586,'ADM Details FY17'!$A$3:$AA$3515,27,FALSE)</f>
        <v>0</v>
      </c>
      <c r="V586" s="1">
        <f>IFERROR(VLOOKUP(C586,'eindex _tget pp '!$A$4:$E$615,5,FALSE),0)</f>
        <v>599.36300916146934</v>
      </c>
      <c r="W586" s="31">
        <f>IFERROR(VLOOKUP(C586,'eindex _tget pp '!$A$4:$F$615,6,FALSE),0)</f>
        <v>2.7926402906000001</v>
      </c>
      <c r="X586" s="4">
        <f>IFERROR(VLOOKUP(B586,'eschools 16'!$A$2:$F$25,6,FALSE),1)</f>
        <v>2</v>
      </c>
      <c r="Y586" s="1">
        <f t="shared" si="45"/>
        <v>0</v>
      </c>
      <c r="Z586" s="1">
        <f t="shared" si="46"/>
        <v>0</v>
      </c>
      <c r="AA586" s="31">
        <f>IFERROR(VLOOKUP(C586,'eindex _tget pp '!$A$4:$G$615,7,FALSE),0)</f>
        <v>0.58580121100000004</v>
      </c>
      <c r="AB586" s="1">
        <f>VLOOKUP(A586,'ADM Details FY17'!$A$3:$AB$3515,28,FALSE)</f>
        <v>0</v>
      </c>
      <c r="AC586" s="1">
        <f t="shared" si="47"/>
        <v>0</v>
      </c>
      <c r="AD586" s="1">
        <f t="shared" si="48"/>
        <v>1</v>
      </c>
      <c r="AE586" s="1">
        <f t="shared" si="49"/>
        <v>25</v>
      </c>
    </row>
    <row r="587" spans="1:31" x14ac:dyDescent="0.25">
      <c r="A587" t="str">
        <f>B587&amp;"-"&amp;COUNTIF($B$3:B587,B587)</f>
        <v>236-433</v>
      </c>
      <c r="B587">
        <v>236</v>
      </c>
      <c r="C587" s="18">
        <f>VLOOKUP(A587,'ADM Details FY17'!$A$3:$D$3515,4,FALSE)</f>
        <v>45997</v>
      </c>
      <c r="D587" s="1">
        <f>VLOOKUP(A587,'ADM Details FY17'!$A$3:$E$3515,5,FALSE)</f>
        <v>2.84</v>
      </c>
      <c r="E587" s="1">
        <f>VLOOKUP(A587,'ADM Details FY17'!$A$3:$F$3515,6,FALSE)</f>
        <v>0</v>
      </c>
      <c r="F587" s="1">
        <f>VLOOKUP(A587,'ADM Details FY17'!$A$3:$G$3515,7,FALSE)</f>
        <v>0</v>
      </c>
      <c r="G587" s="1">
        <f>VLOOKUP(A587,'ADM Details FY17'!$A$3:$H$3515,8,FALSE)</f>
        <v>0.06</v>
      </c>
      <c r="H587" s="1">
        <f>VLOOKUP(A587,'ADM Details FY17'!$A$3:$I$3515,9,FALSE)</f>
        <v>0</v>
      </c>
      <c r="I587" s="1">
        <f>VLOOKUP(A587,'ADM Details FY17'!$A$3:$J$3517,10,FALSE)</f>
        <v>0</v>
      </c>
      <c r="J587" s="1">
        <f>VLOOKUP(A587,'ADM Details FY17'!$A$3:$K$3515,11,FALSE)</f>
        <v>0</v>
      </c>
      <c r="K587" s="1">
        <f>VLOOKUP(A587,'ADM Details FY17'!$A$3:$M$3515,13,FALSE)</f>
        <v>0.84</v>
      </c>
      <c r="L587" s="1">
        <f>VLOOKUP(A587,'ADM Details FY17'!$A$3:$O$3515,15,FALSE)</f>
        <v>0</v>
      </c>
      <c r="M587" s="1">
        <f>VLOOKUP(A587,'ADM Details FY17'!$A$3:$P$3515,16,FALSE)</f>
        <v>0</v>
      </c>
      <c r="N587" s="1">
        <f>VLOOKUP(A587,'ADM Details FY17'!$A$3:$Q$3515,17,FALSE)</f>
        <v>0</v>
      </c>
      <c r="O587" s="1">
        <f>VLOOKUP(A587,'ADM Details FY17'!$A$3:$S$3515,19,FALSE)</f>
        <v>0</v>
      </c>
      <c r="P587" s="1">
        <f>VLOOKUP(A587,'ADM Details FY17'!$A$3:$U$3515,21,FALSE)</f>
        <v>0</v>
      </c>
      <c r="Q587" s="1">
        <f>VLOOKUP(A587,'ADM Details FY17'!$A$3:$V$3515,22,FALSE)</f>
        <v>0</v>
      </c>
      <c r="R587" s="1">
        <f>VLOOKUP(A587,'ADM Details FY17'!$A$3:$W$3515,23,FALSE)</f>
        <v>0</v>
      </c>
      <c r="S587" s="1">
        <f>VLOOKUP(A587,'ADM Details FY17'!$A$3:$X$3515,24,FALSE)</f>
        <v>0</v>
      </c>
      <c r="T587" s="1">
        <f>VLOOKUP(A587,'ADM Details FY17'!$A$3:$Y$3515,25,FALSE)</f>
        <v>0</v>
      </c>
      <c r="U587" s="1">
        <f>VLOOKUP(A587,'ADM Details FY17'!$A$3:$AA$3515,27,FALSE)</f>
        <v>0</v>
      </c>
      <c r="V587" s="1">
        <f>IFERROR(VLOOKUP(C587,'eindex _tget pp '!$A$4:$E$615,5,FALSE),0)</f>
        <v>0</v>
      </c>
      <c r="W587" s="31">
        <f>IFERROR(VLOOKUP(C587,'eindex _tget pp '!$A$4:$F$615,6,FALSE),0)</f>
        <v>0.36635944009999999</v>
      </c>
      <c r="X587" s="4">
        <f>IFERROR(VLOOKUP(B587,'eschools 16'!$A$2:$F$25,6,FALSE),1)</f>
        <v>2</v>
      </c>
      <c r="Y587" s="1">
        <f t="shared" si="45"/>
        <v>0</v>
      </c>
      <c r="Z587" s="1">
        <f t="shared" si="46"/>
        <v>0</v>
      </c>
      <c r="AA587" s="31">
        <f>IFERROR(VLOOKUP(C587,'eindex _tget pp '!$A$4:$G$615,7,FALSE),0)</f>
        <v>0.19771261100000001</v>
      </c>
      <c r="AB587" s="1">
        <f>VLOOKUP(A587,'ADM Details FY17'!$A$3:$AB$3515,28,FALSE)</f>
        <v>0</v>
      </c>
      <c r="AC587" s="1">
        <f t="shared" si="47"/>
        <v>0</v>
      </c>
      <c r="AD587" s="1">
        <f t="shared" si="48"/>
        <v>2.84</v>
      </c>
      <c r="AE587" s="1">
        <f t="shared" si="49"/>
        <v>71</v>
      </c>
    </row>
    <row r="588" spans="1:31" x14ac:dyDescent="0.25">
      <c r="A588" t="str">
        <f>B588&amp;"-"&amp;COUNTIF($B$3:B588,B588)</f>
        <v>236-434</v>
      </c>
      <c r="B588">
        <v>236</v>
      </c>
      <c r="C588" s="18">
        <f>VLOOKUP(A588,'ADM Details FY17'!$A$3:$D$3515,4,FALSE)</f>
        <v>44727</v>
      </c>
      <c r="D588" s="1">
        <f>VLOOKUP(A588,'ADM Details FY17'!$A$3:$E$3515,5,FALSE)</f>
        <v>2.83</v>
      </c>
      <c r="E588" s="1">
        <f>VLOOKUP(A588,'ADM Details FY17'!$A$3:$F$3515,6,FALSE)</f>
        <v>0</v>
      </c>
      <c r="F588" s="1">
        <f>VLOOKUP(A588,'ADM Details FY17'!$A$3:$G$3515,7,FALSE)</f>
        <v>0</v>
      </c>
      <c r="G588" s="1">
        <f>VLOOKUP(A588,'ADM Details FY17'!$A$3:$H$3515,8,FALSE)</f>
        <v>0</v>
      </c>
      <c r="H588" s="1">
        <f>VLOOKUP(A588,'ADM Details FY17'!$A$3:$I$3515,9,FALSE)</f>
        <v>0</v>
      </c>
      <c r="I588" s="1">
        <f>VLOOKUP(A588,'ADM Details FY17'!$A$3:$J$3517,10,FALSE)</f>
        <v>0</v>
      </c>
      <c r="J588" s="1">
        <f>VLOOKUP(A588,'ADM Details FY17'!$A$3:$K$3515,11,FALSE)</f>
        <v>0</v>
      </c>
      <c r="K588" s="1">
        <f>VLOOKUP(A588,'ADM Details FY17'!$A$3:$M$3515,13,FALSE)</f>
        <v>1</v>
      </c>
      <c r="L588" s="1">
        <f>VLOOKUP(A588,'ADM Details FY17'!$A$3:$O$3515,15,FALSE)</f>
        <v>0</v>
      </c>
      <c r="M588" s="1">
        <f>VLOOKUP(A588,'ADM Details FY17'!$A$3:$P$3515,16,FALSE)</f>
        <v>0</v>
      </c>
      <c r="N588" s="1">
        <f>VLOOKUP(A588,'ADM Details FY17'!$A$3:$Q$3515,17,FALSE)</f>
        <v>0</v>
      </c>
      <c r="O588" s="1">
        <f>VLOOKUP(A588,'ADM Details FY17'!$A$3:$S$3515,19,FALSE)</f>
        <v>0</v>
      </c>
      <c r="P588" s="1">
        <f>VLOOKUP(A588,'ADM Details FY17'!$A$3:$U$3515,21,FALSE)</f>
        <v>0</v>
      </c>
      <c r="Q588" s="1">
        <f>VLOOKUP(A588,'ADM Details FY17'!$A$3:$V$3515,22,FALSE)</f>
        <v>0</v>
      </c>
      <c r="R588" s="1">
        <f>VLOOKUP(A588,'ADM Details FY17'!$A$3:$W$3515,23,FALSE)</f>
        <v>0</v>
      </c>
      <c r="S588" s="1">
        <f>VLOOKUP(A588,'ADM Details FY17'!$A$3:$X$3515,24,FALSE)</f>
        <v>0</v>
      </c>
      <c r="T588" s="1">
        <f>VLOOKUP(A588,'ADM Details FY17'!$A$3:$Y$3515,25,FALSE)</f>
        <v>0</v>
      </c>
      <c r="U588" s="1">
        <f>VLOOKUP(A588,'ADM Details FY17'!$A$3:$AA$3515,27,FALSE)</f>
        <v>0</v>
      </c>
      <c r="V588" s="1">
        <f>IFERROR(VLOOKUP(C588,'eindex _tget pp '!$A$4:$E$615,5,FALSE),0)</f>
        <v>500.28125819134988</v>
      </c>
      <c r="W588" s="31">
        <f>IFERROR(VLOOKUP(C588,'eindex _tget pp '!$A$4:$F$615,6,FALSE),0)</f>
        <v>0.87552972220000003</v>
      </c>
      <c r="X588" s="4">
        <f>IFERROR(VLOOKUP(B588,'eschools 16'!$A$2:$F$25,6,FALSE),1)</f>
        <v>2</v>
      </c>
      <c r="Y588" s="1">
        <f t="shared" si="45"/>
        <v>0</v>
      </c>
      <c r="Z588" s="1">
        <f t="shared" si="46"/>
        <v>0</v>
      </c>
      <c r="AA588" s="31">
        <f>IFERROR(VLOOKUP(C588,'eindex _tget pp '!$A$4:$G$615,7,FALSE),0)</f>
        <v>0.51592492199999995</v>
      </c>
      <c r="AB588" s="1">
        <f>VLOOKUP(A588,'ADM Details FY17'!$A$3:$AB$3515,28,FALSE)</f>
        <v>0</v>
      </c>
      <c r="AC588" s="1">
        <f t="shared" si="47"/>
        <v>0</v>
      </c>
      <c r="AD588" s="1">
        <f t="shared" si="48"/>
        <v>2.83</v>
      </c>
      <c r="AE588" s="1">
        <f t="shared" si="49"/>
        <v>70.75</v>
      </c>
    </row>
    <row r="589" spans="1:31" x14ac:dyDescent="0.25">
      <c r="A589" t="str">
        <f>B589&amp;"-"&amp;COUNTIF($B$3:B589,B589)</f>
        <v>236-435</v>
      </c>
      <c r="B589">
        <v>236</v>
      </c>
      <c r="C589" s="18">
        <f>VLOOKUP(A589,'ADM Details FY17'!$A$3:$D$3515,4,FALSE)</f>
        <v>44826</v>
      </c>
      <c r="D589" s="1">
        <f>VLOOKUP(A589,'ADM Details FY17'!$A$3:$E$3515,5,FALSE)</f>
        <v>2</v>
      </c>
      <c r="E589" s="1">
        <f>VLOOKUP(A589,'ADM Details FY17'!$A$3:$F$3515,6,FALSE)</f>
        <v>0</v>
      </c>
      <c r="F589" s="1">
        <f>VLOOKUP(A589,'ADM Details FY17'!$A$3:$G$3515,7,FALSE)</f>
        <v>0</v>
      </c>
      <c r="G589" s="1">
        <f>VLOOKUP(A589,'ADM Details FY17'!$A$3:$H$3515,8,FALSE)</f>
        <v>0</v>
      </c>
      <c r="H589" s="1">
        <f>VLOOKUP(A589,'ADM Details FY17'!$A$3:$I$3515,9,FALSE)</f>
        <v>0</v>
      </c>
      <c r="I589" s="1">
        <f>VLOOKUP(A589,'ADM Details FY17'!$A$3:$J$3517,10,FALSE)</f>
        <v>0</v>
      </c>
      <c r="J589" s="1">
        <f>VLOOKUP(A589,'ADM Details FY17'!$A$3:$K$3515,11,FALSE)</f>
        <v>0</v>
      </c>
      <c r="K589" s="1">
        <f>VLOOKUP(A589,'ADM Details FY17'!$A$3:$M$3515,13,FALSE)</f>
        <v>1</v>
      </c>
      <c r="L589" s="1">
        <f>VLOOKUP(A589,'ADM Details FY17'!$A$3:$O$3515,15,FALSE)</f>
        <v>0</v>
      </c>
      <c r="M589" s="1">
        <f>VLOOKUP(A589,'ADM Details FY17'!$A$3:$P$3515,16,FALSE)</f>
        <v>0</v>
      </c>
      <c r="N589" s="1">
        <f>VLOOKUP(A589,'ADM Details FY17'!$A$3:$Q$3515,17,FALSE)</f>
        <v>0</v>
      </c>
      <c r="O589" s="1">
        <f>VLOOKUP(A589,'ADM Details FY17'!$A$3:$S$3515,19,FALSE)</f>
        <v>0</v>
      </c>
      <c r="P589" s="1">
        <f>VLOOKUP(A589,'ADM Details FY17'!$A$3:$U$3515,21,FALSE)</f>
        <v>0</v>
      </c>
      <c r="Q589" s="1">
        <f>VLOOKUP(A589,'ADM Details FY17'!$A$3:$V$3515,22,FALSE)</f>
        <v>0</v>
      </c>
      <c r="R589" s="1">
        <f>VLOOKUP(A589,'ADM Details FY17'!$A$3:$W$3515,23,FALSE)</f>
        <v>0</v>
      </c>
      <c r="S589" s="1">
        <f>VLOOKUP(A589,'ADM Details FY17'!$A$3:$X$3515,24,FALSE)</f>
        <v>0</v>
      </c>
      <c r="T589" s="1">
        <f>VLOOKUP(A589,'ADM Details FY17'!$A$3:$Y$3515,25,FALSE)</f>
        <v>0</v>
      </c>
      <c r="U589" s="1">
        <f>VLOOKUP(A589,'ADM Details FY17'!$A$3:$AA$3515,27,FALSE)</f>
        <v>0</v>
      </c>
      <c r="V589" s="1">
        <f>IFERROR(VLOOKUP(C589,'eindex _tget pp '!$A$4:$E$615,5,FALSE),0)</f>
        <v>890.3652775258231</v>
      </c>
      <c r="W589" s="31">
        <f>IFERROR(VLOOKUP(C589,'eindex _tget pp '!$A$4:$F$615,6,FALSE),0)</f>
        <v>1.0074306976</v>
      </c>
      <c r="X589" s="4">
        <f>IFERROR(VLOOKUP(B589,'eschools 16'!$A$2:$F$25,6,FALSE),1)</f>
        <v>2</v>
      </c>
      <c r="Y589" s="1">
        <f t="shared" si="45"/>
        <v>0</v>
      </c>
      <c r="Z589" s="1">
        <f t="shared" si="46"/>
        <v>0</v>
      </c>
      <c r="AA589" s="31">
        <f>IFERROR(VLOOKUP(C589,'eindex _tget pp '!$A$4:$G$615,7,FALSE),0)</f>
        <v>0.73575950499999998</v>
      </c>
      <c r="AB589" s="1">
        <f>VLOOKUP(A589,'ADM Details FY17'!$A$3:$AB$3515,28,FALSE)</f>
        <v>0</v>
      </c>
      <c r="AC589" s="1">
        <f t="shared" si="47"/>
        <v>0</v>
      </c>
      <c r="AD589" s="1">
        <f t="shared" si="48"/>
        <v>2</v>
      </c>
      <c r="AE589" s="1">
        <f t="shared" si="49"/>
        <v>50</v>
      </c>
    </row>
    <row r="590" spans="1:31" x14ac:dyDescent="0.25">
      <c r="A590" t="str">
        <f>B590&amp;"-"&amp;COUNTIF($B$3:B590,B590)</f>
        <v>236-436</v>
      </c>
      <c r="B590">
        <v>236</v>
      </c>
      <c r="C590" s="18">
        <f>VLOOKUP(A590,'ADM Details FY17'!$A$3:$D$3515,4,FALSE)</f>
        <v>44834</v>
      </c>
      <c r="D590" s="1">
        <f>VLOOKUP(A590,'ADM Details FY17'!$A$3:$E$3515,5,FALSE)</f>
        <v>8.34</v>
      </c>
      <c r="E590" s="1">
        <f>VLOOKUP(A590,'ADM Details FY17'!$A$3:$F$3515,6,FALSE)</f>
        <v>0</v>
      </c>
      <c r="F590" s="1">
        <f>VLOOKUP(A590,'ADM Details FY17'!$A$3:$G$3515,7,FALSE)</f>
        <v>1.54</v>
      </c>
      <c r="G590" s="1">
        <f>VLOOKUP(A590,'ADM Details FY17'!$A$3:$H$3515,8,FALSE)</f>
        <v>0</v>
      </c>
      <c r="H590" s="1">
        <f>VLOOKUP(A590,'ADM Details FY17'!$A$3:$I$3515,9,FALSE)</f>
        <v>0</v>
      </c>
      <c r="I590" s="1">
        <f>VLOOKUP(A590,'ADM Details FY17'!$A$3:$J$3517,10,FALSE)</f>
        <v>0</v>
      </c>
      <c r="J590" s="1">
        <f>VLOOKUP(A590,'ADM Details FY17'!$A$3:$K$3515,11,FALSE)</f>
        <v>0</v>
      </c>
      <c r="K590" s="1">
        <f>VLOOKUP(A590,'ADM Details FY17'!$A$3:$M$3515,13,FALSE)</f>
        <v>1</v>
      </c>
      <c r="L590" s="1">
        <f>VLOOKUP(A590,'ADM Details FY17'!$A$3:$O$3515,15,FALSE)</f>
        <v>0</v>
      </c>
      <c r="M590" s="1">
        <f>VLOOKUP(A590,'ADM Details FY17'!$A$3:$P$3515,16,FALSE)</f>
        <v>0</v>
      </c>
      <c r="N590" s="1">
        <f>VLOOKUP(A590,'ADM Details FY17'!$A$3:$Q$3515,17,FALSE)</f>
        <v>0</v>
      </c>
      <c r="O590" s="1">
        <f>VLOOKUP(A590,'ADM Details FY17'!$A$3:$S$3515,19,FALSE)</f>
        <v>0</v>
      </c>
      <c r="P590" s="1">
        <f>VLOOKUP(A590,'ADM Details FY17'!$A$3:$U$3515,21,FALSE)</f>
        <v>0</v>
      </c>
      <c r="Q590" s="1">
        <f>VLOOKUP(A590,'ADM Details FY17'!$A$3:$V$3515,22,FALSE)</f>
        <v>0</v>
      </c>
      <c r="R590" s="1">
        <f>VLOOKUP(A590,'ADM Details FY17'!$A$3:$W$3515,23,FALSE)</f>
        <v>0</v>
      </c>
      <c r="S590" s="1">
        <f>VLOOKUP(A590,'ADM Details FY17'!$A$3:$X$3515,24,FALSE)</f>
        <v>0</v>
      </c>
      <c r="T590" s="1">
        <f>VLOOKUP(A590,'ADM Details FY17'!$A$3:$Y$3515,25,FALSE)</f>
        <v>0.43</v>
      </c>
      <c r="U590" s="1">
        <f>VLOOKUP(A590,'ADM Details FY17'!$A$3:$AA$3515,27,FALSE)</f>
        <v>0</v>
      </c>
      <c r="V590" s="1">
        <f>IFERROR(VLOOKUP(C590,'eindex _tget pp '!$A$4:$E$615,5,FALSE),0)</f>
        <v>0</v>
      </c>
      <c r="W590" s="31">
        <f>IFERROR(VLOOKUP(C590,'eindex _tget pp '!$A$4:$F$615,6,FALSE),0)</f>
        <v>0.29165159229999998</v>
      </c>
      <c r="X590" s="4">
        <f>IFERROR(VLOOKUP(B590,'eschools 16'!$A$2:$F$25,6,FALSE),1)</f>
        <v>2</v>
      </c>
      <c r="Y590" s="1">
        <f t="shared" si="45"/>
        <v>0</v>
      </c>
      <c r="Z590" s="1">
        <f t="shared" si="46"/>
        <v>0</v>
      </c>
      <c r="AA590" s="31">
        <f>IFERROR(VLOOKUP(C590,'eindex _tget pp '!$A$4:$G$615,7,FALSE),0)</f>
        <v>0.30794382300000001</v>
      </c>
      <c r="AB590" s="1">
        <f>VLOOKUP(A590,'ADM Details FY17'!$A$3:$AB$3515,28,FALSE)</f>
        <v>0</v>
      </c>
      <c r="AC590" s="1">
        <f t="shared" si="47"/>
        <v>0</v>
      </c>
      <c r="AD590" s="1">
        <f t="shared" si="48"/>
        <v>8.34</v>
      </c>
      <c r="AE590" s="1">
        <f t="shared" si="49"/>
        <v>208.5</v>
      </c>
    </row>
    <row r="591" spans="1:31" x14ac:dyDescent="0.25">
      <c r="A591" t="str">
        <f>B591&amp;"-"&amp;COUNTIF($B$3:B591,B591)</f>
        <v>236-437</v>
      </c>
      <c r="B591">
        <v>236</v>
      </c>
      <c r="C591" s="18">
        <f>VLOOKUP(A591,'ADM Details FY17'!$A$3:$D$3515,4,FALSE)</f>
        <v>49239</v>
      </c>
      <c r="D591" s="1">
        <f>VLOOKUP(A591,'ADM Details FY17'!$A$3:$E$3515,5,FALSE)</f>
        <v>1.8</v>
      </c>
      <c r="E591" s="1">
        <f>VLOOKUP(A591,'ADM Details FY17'!$A$3:$F$3515,6,FALSE)</f>
        <v>0</v>
      </c>
      <c r="F591" s="1">
        <f>VLOOKUP(A591,'ADM Details FY17'!$A$3:$G$3515,7,FALSE)</f>
        <v>0</v>
      </c>
      <c r="G591" s="1">
        <f>VLOOKUP(A591,'ADM Details FY17'!$A$3:$H$3515,8,FALSE)</f>
        <v>0</v>
      </c>
      <c r="H591" s="1">
        <f>VLOOKUP(A591,'ADM Details FY17'!$A$3:$I$3515,9,FALSE)</f>
        <v>0</v>
      </c>
      <c r="I591" s="1">
        <f>VLOOKUP(A591,'ADM Details FY17'!$A$3:$J$3517,10,FALSE)</f>
        <v>0</v>
      </c>
      <c r="J591" s="1">
        <f>VLOOKUP(A591,'ADM Details FY17'!$A$3:$K$3515,11,FALSE)</f>
        <v>0</v>
      </c>
      <c r="K591" s="1">
        <f>VLOOKUP(A591,'ADM Details FY17'!$A$3:$M$3515,13,FALSE)</f>
        <v>0.26</v>
      </c>
      <c r="L591" s="1">
        <f>VLOOKUP(A591,'ADM Details FY17'!$A$3:$O$3515,15,FALSE)</f>
        <v>0</v>
      </c>
      <c r="M591" s="1">
        <f>VLOOKUP(A591,'ADM Details FY17'!$A$3:$P$3515,16,FALSE)</f>
        <v>0</v>
      </c>
      <c r="N591" s="1">
        <f>VLOOKUP(A591,'ADM Details FY17'!$A$3:$Q$3515,17,FALSE)</f>
        <v>0</v>
      </c>
      <c r="O591" s="1">
        <f>VLOOKUP(A591,'ADM Details FY17'!$A$3:$S$3515,19,FALSE)</f>
        <v>0</v>
      </c>
      <c r="P591" s="1">
        <f>VLOOKUP(A591,'ADM Details FY17'!$A$3:$U$3515,21,FALSE)</f>
        <v>0</v>
      </c>
      <c r="Q591" s="1">
        <f>VLOOKUP(A591,'ADM Details FY17'!$A$3:$V$3515,22,FALSE)</f>
        <v>0</v>
      </c>
      <c r="R591" s="1">
        <f>VLOOKUP(A591,'ADM Details FY17'!$A$3:$W$3515,23,FALSE)</f>
        <v>0</v>
      </c>
      <c r="S591" s="1">
        <f>VLOOKUP(A591,'ADM Details FY17'!$A$3:$X$3515,24,FALSE)</f>
        <v>0</v>
      </c>
      <c r="T591" s="1">
        <f>VLOOKUP(A591,'ADM Details FY17'!$A$3:$Y$3515,25,FALSE)</f>
        <v>0.2</v>
      </c>
      <c r="U591" s="1">
        <f>VLOOKUP(A591,'ADM Details FY17'!$A$3:$AA$3515,27,FALSE)</f>
        <v>0</v>
      </c>
      <c r="V591" s="1">
        <f>IFERROR(VLOOKUP(C591,'eindex _tget pp '!$A$4:$E$615,5,FALSE),0)</f>
        <v>23.954073941892734</v>
      </c>
      <c r="W591" s="31">
        <f>IFERROR(VLOOKUP(C591,'eindex _tget pp '!$A$4:$F$615,6,FALSE),0)</f>
        <v>6.7753713000000002E-3</v>
      </c>
      <c r="X591" s="4">
        <f>IFERROR(VLOOKUP(B591,'eschools 16'!$A$2:$F$25,6,FALSE),1)</f>
        <v>2</v>
      </c>
      <c r="Y591" s="1">
        <f t="shared" si="45"/>
        <v>0</v>
      </c>
      <c r="Z591" s="1">
        <f t="shared" si="46"/>
        <v>0</v>
      </c>
      <c r="AA591" s="31">
        <f>IFERROR(VLOOKUP(C591,'eindex _tget pp '!$A$4:$G$615,7,FALSE),0)</f>
        <v>0.32155540900000001</v>
      </c>
      <c r="AB591" s="1">
        <f>VLOOKUP(A591,'ADM Details FY17'!$A$3:$AB$3515,28,FALSE)</f>
        <v>0</v>
      </c>
      <c r="AC591" s="1">
        <f t="shared" si="47"/>
        <v>0</v>
      </c>
      <c r="AD591" s="1">
        <f t="shared" si="48"/>
        <v>1.8</v>
      </c>
      <c r="AE591" s="1">
        <f t="shared" si="49"/>
        <v>45</v>
      </c>
    </row>
    <row r="592" spans="1:31" x14ac:dyDescent="0.25">
      <c r="A592" t="str">
        <f>B592&amp;"-"&amp;COUNTIF($B$3:B592,B592)</f>
        <v>236-438</v>
      </c>
      <c r="B592">
        <v>236</v>
      </c>
      <c r="C592" s="18">
        <f>VLOOKUP(A592,'ADM Details FY17'!$A$3:$D$3515,4,FALSE)</f>
        <v>44842</v>
      </c>
      <c r="D592" s="1">
        <f>VLOOKUP(A592,'ADM Details FY17'!$A$3:$E$3515,5,FALSE)</f>
        <v>7.45</v>
      </c>
      <c r="E592" s="1">
        <f>VLOOKUP(A592,'ADM Details FY17'!$A$3:$F$3515,6,FALSE)</f>
        <v>0</v>
      </c>
      <c r="F592" s="1">
        <f>VLOOKUP(A592,'ADM Details FY17'!$A$3:$G$3515,7,FALSE)</f>
        <v>0.5</v>
      </c>
      <c r="G592" s="1">
        <f>VLOOKUP(A592,'ADM Details FY17'!$A$3:$H$3515,8,FALSE)</f>
        <v>0</v>
      </c>
      <c r="H592" s="1">
        <f>VLOOKUP(A592,'ADM Details FY17'!$A$3:$I$3515,9,FALSE)</f>
        <v>0</v>
      </c>
      <c r="I592" s="1">
        <f>VLOOKUP(A592,'ADM Details FY17'!$A$3:$J$3517,10,FALSE)</f>
        <v>0</v>
      </c>
      <c r="J592" s="1">
        <f>VLOOKUP(A592,'ADM Details FY17'!$A$3:$K$3515,11,FALSE)</f>
        <v>0</v>
      </c>
      <c r="K592" s="1">
        <f>VLOOKUP(A592,'ADM Details FY17'!$A$3:$M$3515,13,FALSE)</f>
        <v>1</v>
      </c>
      <c r="L592" s="1">
        <f>VLOOKUP(A592,'ADM Details FY17'!$A$3:$O$3515,15,FALSE)</f>
        <v>0</v>
      </c>
      <c r="M592" s="1">
        <f>VLOOKUP(A592,'ADM Details FY17'!$A$3:$P$3515,16,FALSE)</f>
        <v>0</v>
      </c>
      <c r="N592" s="1">
        <f>VLOOKUP(A592,'ADM Details FY17'!$A$3:$Q$3515,17,FALSE)</f>
        <v>0</v>
      </c>
      <c r="O592" s="1">
        <f>VLOOKUP(A592,'ADM Details FY17'!$A$3:$S$3515,19,FALSE)</f>
        <v>0</v>
      </c>
      <c r="P592" s="1">
        <f>VLOOKUP(A592,'ADM Details FY17'!$A$3:$U$3515,21,FALSE)</f>
        <v>0</v>
      </c>
      <c r="Q592" s="1">
        <f>VLOOKUP(A592,'ADM Details FY17'!$A$3:$V$3515,22,FALSE)</f>
        <v>0</v>
      </c>
      <c r="R592" s="1">
        <f>VLOOKUP(A592,'ADM Details FY17'!$A$3:$W$3515,23,FALSE)</f>
        <v>0</v>
      </c>
      <c r="S592" s="1">
        <f>VLOOKUP(A592,'ADM Details FY17'!$A$3:$X$3515,24,FALSE)</f>
        <v>0</v>
      </c>
      <c r="T592" s="1">
        <f>VLOOKUP(A592,'ADM Details FY17'!$A$3:$Y$3515,25,FALSE)</f>
        <v>0.27</v>
      </c>
      <c r="U592" s="1">
        <f>VLOOKUP(A592,'ADM Details FY17'!$A$3:$AA$3515,27,FALSE)</f>
        <v>0</v>
      </c>
      <c r="V592" s="1">
        <f>IFERROR(VLOOKUP(C592,'eindex _tget pp '!$A$4:$E$615,5,FALSE),0)</f>
        <v>0</v>
      </c>
      <c r="W592" s="31">
        <f>IFERROR(VLOOKUP(C592,'eindex _tget pp '!$A$4:$F$615,6,FALSE),0)</f>
        <v>0.16543769990000001</v>
      </c>
      <c r="X592" s="4">
        <f>IFERROR(VLOOKUP(B592,'eschools 16'!$A$2:$F$25,6,FALSE),1)</f>
        <v>2</v>
      </c>
      <c r="Y592" s="1">
        <f t="shared" si="45"/>
        <v>0</v>
      </c>
      <c r="Z592" s="1">
        <f t="shared" si="46"/>
        <v>0</v>
      </c>
      <c r="AA592" s="31">
        <f>IFERROR(VLOOKUP(C592,'eindex _tget pp '!$A$4:$G$615,7,FALSE),0)</f>
        <v>9.3527971000000001E-2</v>
      </c>
      <c r="AB592" s="1">
        <f>VLOOKUP(A592,'ADM Details FY17'!$A$3:$AB$3515,28,FALSE)</f>
        <v>0</v>
      </c>
      <c r="AC592" s="1">
        <f t="shared" si="47"/>
        <v>0</v>
      </c>
      <c r="AD592" s="1">
        <f t="shared" si="48"/>
        <v>7.45</v>
      </c>
      <c r="AE592" s="1">
        <f t="shared" si="49"/>
        <v>186.25</v>
      </c>
    </row>
    <row r="593" spans="1:31" x14ac:dyDescent="0.25">
      <c r="A593" t="str">
        <f>B593&amp;"-"&amp;COUNTIF($B$3:B593,B593)</f>
        <v>236-439</v>
      </c>
      <c r="B593">
        <v>236</v>
      </c>
      <c r="C593" s="18">
        <f>VLOOKUP(A593,'ADM Details FY17'!$A$3:$D$3515,4,FALSE)</f>
        <v>44859</v>
      </c>
      <c r="D593" s="1">
        <f>VLOOKUP(A593,'ADM Details FY17'!$A$3:$E$3515,5,FALSE)</f>
        <v>7</v>
      </c>
      <c r="E593" s="1">
        <f>VLOOKUP(A593,'ADM Details FY17'!$A$3:$F$3515,6,FALSE)</f>
        <v>1</v>
      </c>
      <c r="F593" s="1">
        <f>VLOOKUP(A593,'ADM Details FY17'!$A$3:$G$3515,7,FALSE)</f>
        <v>1</v>
      </c>
      <c r="G593" s="1">
        <f>VLOOKUP(A593,'ADM Details FY17'!$A$3:$H$3515,8,FALSE)</f>
        <v>0</v>
      </c>
      <c r="H593" s="1">
        <f>VLOOKUP(A593,'ADM Details FY17'!$A$3:$I$3515,9,FALSE)</f>
        <v>0</v>
      </c>
      <c r="I593" s="1">
        <f>VLOOKUP(A593,'ADM Details FY17'!$A$3:$J$3517,10,FALSE)</f>
        <v>0</v>
      </c>
      <c r="J593" s="1">
        <f>VLOOKUP(A593,'ADM Details FY17'!$A$3:$K$3515,11,FALSE)</f>
        <v>0</v>
      </c>
      <c r="K593" s="1">
        <f>VLOOKUP(A593,'ADM Details FY17'!$A$3:$M$3515,13,FALSE)</f>
        <v>5</v>
      </c>
      <c r="L593" s="1">
        <f>VLOOKUP(A593,'ADM Details FY17'!$A$3:$O$3515,15,FALSE)</f>
        <v>0</v>
      </c>
      <c r="M593" s="1">
        <f>VLOOKUP(A593,'ADM Details FY17'!$A$3:$P$3515,16,FALSE)</f>
        <v>0</v>
      </c>
      <c r="N593" s="1">
        <f>VLOOKUP(A593,'ADM Details FY17'!$A$3:$Q$3515,17,FALSE)</f>
        <v>0</v>
      </c>
      <c r="O593" s="1">
        <f>VLOOKUP(A593,'ADM Details FY17'!$A$3:$S$3515,19,FALSE)</f>
        <v>0</v>
      </c>
      <c r="P593" s="1">
        <f>VLOOKUP(A593,'ADM Details FY17'!$A$3:$U$3515,21,FALSE)</f>
        <v>0.13</v>
      </c>
      <c r="Q593" s="1">
        <f>VLOOKUP(A593,'ADM Details FY17'!$A$3:$V$3515,22,FALSE)</f>
        <v>0</v>
      </c>
      <c r="R593" s="1">
        <f>VLOOKUP(A593,'ADM Details FY17'!$A$3:$W$3515,23,FALSE)</f>
        <v>0</v>
      </c>
      <c r="S593" s="1">
        <f>VLOOKUP(A593,'ADM Details FY17'!$A$3:$X$3515,24,FALSE)</f>
        <v>0</v>
      </c>
      <c r="T593" s="1">
        <f>VLOOKUP(A593,'ADM Details FY17'!$A$3:$Y$3515,25,FALSE)</f>
        <v>0</v>
      </c>
      <c r="U593" s="1">
        <f>VLOOKUP(A593,'ADM Details FY17'!$A$3:$AA$3515,27,FALSE)</f>
        <v>0</v>
      </c>
      <c r="V593" s="1">
        <f>IFERROR(VLOOKUP(C593,'eindex _tget pp '!$A$4:$E$615,5,FALSE),0)</f>
        <v>945.27972049291793</v>
      </c>
      <c r="W593" s="31">
        <f>IFERROR(VLOOKUP(C593,'eindex _tget pp '!$A$4:$F$615,6,FALSE),0)</f>
        <v>1.3466937730999999</v>
      </c>
      <c r="X593" s="4">
        <f>IFERROR(VLOOKUP(B593,'eschools 16'!$A$2:$F$25,6,FALSE),1)</f>
        <v>2</v>
      </c>
      <c r="Y593" s="1">
        <f t="shared" si="45"/>
        <v>0</v>
      </c>
      <c r="Z593" s="1">
        <f t="shared" si="46"/>
        <v>0</v>
      </c>
      <c r="AA593" s="31">
        <f>IFERROR(VLOOKUP(C593,'eindex _tget pp '!$A$4:$G$615,7,FALSE),0)</f>
        <v>0.75351930600000006</v>
      </c>
      <c r="AB593" s="1">
        <f>VLOOKUP(A593,'ADM Details FY17'!$A$3:$AB$3515,28,FALSE)</f>
        <v>0</v>
      </c>
      <c r="AC593" s="1">
        <f t="shared" si="47"/>
        <v>0</v>
      </c>
      <c r="AD593" s="1">
        <f t="shared" si="48"/>
        <v>7</v>
      </c>
      <c r="AE593" s="1">
        <f t="shared" si="49"/>
        <v>175</v>
      </c>
    </row>
    <row r="594" spans="1:31" x14ac:dyDescent="0.25">
      <c r="A594" t="str">
        <f>B594&amp;"-"&amp;COUNTIF($B$3:B594,B594)</f>
        <v>236-440</v>
      </c>
      <c r="B594">
        <v>236</v>
      </c>
      <c r="C594" s="18">
        <f>VLOOKUP(A594,'ADM Details FY17'!$A$3:$D$3515,4,FALSE)</f>
        <v>50658</v>
      </c>
      <c r="D594" s="1">
        <f>VLOOKUP(A594,'ADM Details FY17'!$A$3:$E$3515,5,FALSE)</f>
        <v>2</v>
      </c>
      <c r="E594" s="1">
        <f>VLOOKUP(A594,'ADM Details FY17'!$A$3:$F$3515,6,FALSE)</f>
        <v>0</v>
      </c>
      <c r="F594" s="1">
        <f>VLOOKUP(A594,'ADM Details FY17'!$A$3:$G$3515,7,FALSE)</f>
        <v>0</v>
      </c>
      <c r="G594" s="1">
        <f>VLOOKUP(A594,'ADM Details FY17'!$A$3:$H$3515,8,FALSE)</f>
        <v>0</v>
      </c>
      <c r="H594" s="1">
        <f>VLOOKUP(A594,'ADM Details FY17'!$A$3:$I$3515,9,FALSE)</f>
        <v>0</v>
      </c>
      <c r="I594" s="1">
        <f>VLOOKUP(A594,'ADM Details FY17'!$A$3:$J$3517,10,FALSE)</f>
        <v>0</v>
      </c>
      <c r="J594" s="1">
        <f>VLOOKUP(A594,'ADM Details FY17'!$A$3:$K$3515,11,FALSE)</f>
        <v>0</v>
      </c>
      <c r="K594" s="1">
        <f>VLOOKUP(A594,'ADM Details FY17'!$A$3:$M$3515,13,FALSE)</f>
        <v>2</v>
      </c>
      <c r="L594" s="1">
        <f>VLOOKUP(A594,'ADM Details FY17'!$A$3:$O$3515,15,FALSE)</f>
        <v>0</v>
      </c>
      <c r="M594" s="1">
        <f>VLOOKUP(A594,'ADM Details FY17'!$A$3:$P$3515,16,FALSE)</f>
        <v>0</v>
      </c>
      <c r="N594" s="1">
        <f>VLOOKUP(A594,'ADM Details FY17'!$A$3:$Q$3515,17,FALSE)</f>
        <v>0</v>
      </c>
      <c r="O594" s="1">
        <f>VLOOKUP(A594,'ADM Details FY17'!$A$3:$S$3515,19,FALSE)</f>
        <v>0</v>
      </c>
      <c r="P594" s="1">
        <f>VLOOKUP(A594,'ADM Details FY17'!$A$3:$U$3515,21,FALSE)</f>
        <v>0.25</v>
      </c>
      <c r="Q594" s="1">
        <f>VLOOKUP(A594,'ADM Details FY17'!$A$3:$V$3515,22,FALSE)</f>
        <v>0</v>
      </c>
      <c r="R594" s="1">
        <f>VLOOKUP(A594,'ADM Details FY17'!$A$3:$W$3515,23,FALSE)</f>
        <v>0</v>
      </c>
      <c r="S594" s="1">
        <f>VLOOKUP(A594,'ADM Details FY17'!$A$3:$X$3515,24,FALSE)</f>
        <v>0</v>
      </c>
      <c r="T594" s="1">
        <f>VLOOKUP(A594,'ADM Details FY17'!$A$3:$Y$3515,25,FALSE)</f>
        <v>0</v>
      </c>
      <c r="U594" s="1">
        <f>VLOOKUP(A594,'ADM Details FY17'!$A$3:$AA$3515,27,FALSE)</f>
        <v>0</v>
      </c>
      <c r="V594" s="1">
        <f>IFERROR(VLOOKUP(C594,'eindex _tget pp '!$A$4:$E$615,5,FALSE),0)</f>
        <v>473.02481762098</v>
      </c>
      <c r="W594" s="31">
        <f>IFERROR(VLOOKUP(C594,'eindex _tget pp '!$A$4:$F$615,6,FALSE),0)</f>
        <v>0.83307173729999995</v>
      </c>
      <c r="X594" s="4">
        <f>IFERROR(VLOOKUP(B594,'eschools 16'!$A$2:$F$25,6,FALSE),1)</f>
        <v>2</v>
      </c>
      <c r="Y594" s="1">
        <f t="shared" si="45"/>
        <v>0</v>
      </c>
      <c r="Z594" s="1">
        <f t="shared" si="46"/>
        <v>0</v>
      </c>
      <c r="AA594" s="31">
        <f>IFERROR(VLOOKUP(C594,'eindex _tget pp '!$A$4:$G$615,7,FALSE),0)</f>
        <v>0.53686809400000002</v>
      </c>
      <c r="AB594" s="1">
        <f>VLOOKUP(A594,'ADM Details FY17'!$A$3:$AB$3515,28,FALSE)</f>
        <v>0</v>
      </c>
      <c r="AC594" s="1">
        <f t="shared" si="47"/>
        <v>0</v>
      </c>
      <c r="AD594" s="1">
        <f t="shared" si="48"/>
        <v>2</v>
      </c>
      <c r="AE594" s="1">
        <f t="shared" si="49"/>
        <v>50</v>
      </c>
    </row>
    <row r="595" spans="1:31" x14ac:dyDescent="0.25">
      <c r="A595" t="str">
        <f>B595&amp;"-"&amp;COUNTIF($B$3:B595,B595)</f>
        <v>236-441</v>
      </c>
      <c r="B595">
        <v>236</v>
      </c>
      <c r="C595" s="18">
        <f>VLOOKUP(A595,'ADM Details FY17'!$A$3:$D$3515,4,FALSE)</f>
        <v>47092</v>
      </c>
      <c r="D595" s="1">
        <f>VLOOKUP(A595,'ADM Details FY17'!$A$3:$E$3515,5,FALSE)</f>
        <v>2</v>
      </c>
      <c r="E595" s="1">
        <f>VLOOKUP(A595,'ADM Details FY17'!$A$3:$F$3515,6,FALSE)</f>
        <v>0</v>
      </c>
      <c r="F595" s="1">
        <f>VLOOKUP(A595,'ADM Details FY17'!$A$3:$G$3515,7,FALSE)</f>
        <v>0</v>
      </c>
      <c r="G595" s="1">
        <f>VLOOKUP(A595,'ADM Details FY17'!$A$3:$H$3515,8,FALSE)</f>
        <v>0</v>
      </c>
      <c r="H595" s="1">
        <f>VLOOKUP(A595,'ADM Details FY17'!$A$3:$I$3515,9,FALSE)</f>
        <v>0</v>
      </c>
      <c r="I595" s="1">
        <f>VLOOKUP(A595,'ADM Details FY17'!$A$3:$J$3517,10,FALSE)</f>
        <v>0</v>
      </c>
      <c r="J595" s="1">
        <f>VLOOKUP(A595,'ADM Details FY17'!$A$3:$K$3515,11,FALSE)</f>
        <v>0</v>
      </c>
      <c r="K595" s="1">
        <f>VLOOKUP(A595,'ADM Details FY17'!$A$3:$M$3515,13,FALSE)</f>
        <v>2</v>
      </c>
      <c r="L595" s="1">
        <f>VLOOKUP(A595,'ADM Details FY17'!$A$3:$O$3515,15,FALSE)</f>
        <v>0</v>
      </c>
      <c r="M595" s="1">
        <f>VLOOKUP(A595,'ADM Details FY17'!$A$3:$P$3515,16,FALSE)</f>
        <v>0</v>
      </c>
      <c r="N595" s="1">
        <f>VLOOKUP(A595,'ADM Details FY17'!$A$3:$Q$3515,17,FALSE)</f>
        <v>0</v>
      </c>
      <c r="O595" s="1">
        <f>VLOOKUP(A595,'ADM Details FY17'!$A$3:$S$3515,19,FALSE)</f>
        <v>0</v>
      </c>
      <c r="P595" s="1">
        <f>VLOOKUP(A595,'ADM Details FY17'!$A$3:$U$3515,21,FALSE)</f>
        <v>0.26</v>
      </c>
      <c r="Q595" s="1">
        <f>VLOOKUP(A595,'ADM Details FY17'!$A$3:$V$3515,22,FALSE)</f>
        <v>0</v>
      </c>
      <c r="R595" s="1">
        <f>VLOOKUP(A595,'ADM Details FY17'!$A$3:$W$3515,23,FALSE)</f>
        <v>0</v>
      </c>
      <c r="S595" s="1">
        <f>VLOOKUP(A595,'ADM Details FY17'!$A$3:$X$3515,24,FALSE)</f>
        <v>0</v>
      </c>
      <c r="T595" s="1">
        <f>VLOOKUP(A595,'ADM Details FY17'!$A$3:$Y$3515,25,FALSE)</f>
        <v>0.34</v>
      </c>
      <c r="U595" s="1">
        <f>VLOOKUP(A595,'ADM Details FY17'!$A$3:$AA$3515,27,FALSE)</f>
        <v>0</v>
      </c>
      <c r="V595" s="1">
        <f>IFERROR(VLOOKUP(C595,'eindex _tget pp '!$A$4:$E$615,5,FALSE),0)</f>
        <v>272.69105767571727</v>
      </c>
      <c r="W595" s="31">
        <f>IFERROR(VLOOKUP(C595,'eindex _tget pp '!$A$4:$F$615,6,FALSE),0)</f>
        <v>0.65361652349999999</v>
      </c>
      <c r="X595" s="4">
        <f>IFERROR(VLOOKUP(B595,'eschools 16'!$A$2:$F$25,6,FALSE),1)</f>
        <v>2</v>
      </c>
      <c r="Y595" s="1">
        <f t="shared" si="45"/>
        <v>0</v>
      </c>
      <c r="Z595" s="1">
        <f t="shared" si="46"/>
        <v>0</v>
      </c>
      <c r="AA595" s="31">
        <f>IFERROR(VLOOKUP(C595,'eindex _tget pp '!$A$4:$G$615,7,FALSE),0)</f>
        <v>0.474816929</v>
      </c>
      <c r="AB595" s="1">
        <f>VLOOKUP(A595,'ADM Details FY17'!$A$3:$AB$3515,28,FALSE)</f>
        <v>0</v>
      </c>
      <c r="AC595" s="1">
        <f t="shared" si="47"/>
        <v>0</v>
      </c>
      <c r="AD595" s="1">
        <f t="shared" si="48"/>
        <v>2</v>
      </c>
      <c r="AE595" s="1">
        <f t="shared" si="49"/>
        <v>50</v>
      </c>
    </row>
    <row r="596" spans="1:31" x14ac:dyDescent="0.25">
      <c r="A596" t="str">
        <f>B596&amp;"-"&amp;COUNTIF($B$3:B596,B596)</f>
        <v>236-442</v>
      </c>
      <c r="B596">
        <v>236</v>
      </c>
      <c r="C596" s="18">
        <f>VLOOKUP(A596,'ADM Details FY17'!$A$3:$D$3515,4,FALSE)</f>
        <v>48652</v>
      </c>
      <c r="D596" s="1">
        <f>VLOOKUP(A596,'ADM Details FY17'!$A$3:$E$3515,5,FALSE)</f>
        <v>6.68</v>
      </c>
      <c r="E596" s="1">
        <f>VLOOKUP(A596,'ADM Details FY17'!$A$3:$F$3515,6,FALSE)</f>
        <v>0</v>
      </c>
      <c r="F596" s="1">
        <f>VLOOKUP(A596,'ADM Details FY17'!$A$3:$G$3515,7,FALSE)</f>
        <v>0</v>
      </c>
      <c r="G596" s="1">
        <f>VLOOKUP(A596,'ADM Details FY17'!$A$3:$H$3515,8,FALSE)</f>
        <v>0</v>
      </c>
      <c r="H596" s="1">
        <f>VLOOKUP(A596,'ADM Details FY17'!$A$3:$I$3515,9,FALSE)</f>
        <v>0</v>
      </c>
      <c r="I596" s="1">
        <f>VLOOKUP(A596,'ADM Details FY17'!$A$3:$J$3517,10,FALSE)</f>
        <v>0</v>
      </c>
      <c r="J596" s="1">
        <f>VLOOKUP(A596,'ADM Details FY17'!$A$3:$K$3515,11,FALSE)</f>
        <v>1</v>
      </c>
      <c r="K596" s="1">
        <f>VLOOKUP(A596,'ADM Details FY17'!$A$3:$M$3515,13,FALSE)</f>
        <v>4.67</v>
      </c>
      <c r="L596" s="1">
        <f>VLOOKUP(A596,'ADM Details FY17'!$A$3:$O$3515,15,FALSE)</f>
        <v>0</v>
      </c>
      <c r="M596" s="1">
        <f>VLOOKUP(A596,'ADM Details FY17'!$A$3:$P$3515,16,FALSE)</f>
        <v>0</v>
      </c>
      <c r="N596" s="1">
        <f>VLOOKUP(A596,'ADM Details FY17'!$A$3:$Q$3515,17,FALSE)</f>
        <v>0</v>
      </c>
      <c r="O596" s="1">
        <f>VLOOKUP(A596,'ADM Details FY17'!$A$3:$S$3515,19,FALSE)</f>
        <v>0</v>
      </c>
      <c r="P596" s="1">
        <f>VLOOKUP(A596,'ADM Details FY17'!$A$3:$U$3515,21,FALSE)</f>
        <v>0.13</v>
      </c>
      <c r="Q596" s="1">
        <f>VLOOKUP(A596,'ADM Details FY17'!$A$3:$V$3515,22,FALSE)</f>
        <v>0</v>
      </c>
      <c r="R596" s="1">
        <f>VLOOKUP(A596,'ADM Details FY17'!$A$3:$W$3515,23,FALSE)</f>
        <v>0</v>
      </c>
      <c r="S596" s="1">
        <f>VLOOKUP(A596,'ADM Details FY17'!$A$3:$X$3515,24,FALSE)</f>
        <v>0</v>
      </c>
      <c r="T596" s="1">
        <f>VLOOKUP(A596,'ADM Details FY17'!$A$3:$Y$3515,25,FALSE)</f>
        <v>0</v>
      </c>
      <c r="U596" s="1">
        <f>VLOOKUP(A596,'ADM Details FY17'!$A$3:$AA$3515,27,FALSE)</f>
        <v>0</v>
      </c>
      <c r="V596" s="1">
        <f>IFERROR(VLOOKUP(C596,'eindex _tget pp '!$A$4:$E$615,5,FALSE),0)</f>
        <v>73.06839687211253</v>
      </c>
      <c r="W596" s="31">
        <f>IFERROR(VLOOKUP(C596,'eindex _tget pp '!$A$4:$F$615,6,FALSE),0)</f>
        <v>1.4708224256</v>
      </c>
      <c r="X596" s="4">
        <f>IFERROR(VLOOKUP(B596,'eschools 16'!$A$2:$F$25,6,FALSE),1)</f>
        <v>2</v>
      </c>
      <c r="Y596" s="1">
        <f t="shared" si="45"/>
        <v>0</v>
      </c>
      <c r="Z596" s="1">
        <f t="shared" si="46"/>
        <v>0</v>
      </c>
      <c r="AA596" s="31">
        <f>IFERROR(VLOOKUP(C596,'eindex _tget pp '!$A$4:$G$615,7,FALSE),0)</f>
        <v>0.38022619299999999</v>
      </c>
      <c r="AB596" s="1">
        <f>VLOOKUP(A596,'ADM Details FY17'!$A$3:$AB$3515,28,FALSE)</f>
        <v>0</v>
      </c>
      <c r="AC596" s="1">
        <f t="shared" si="47"/>
        <v>0</v>
      </c>
      <c r="AD596" s="1">
        <f t="shared" si="48"/>
        <v>6.68</v>
      </c>
      <c r="AE596" s="1">
        <f t="shared" si="49"/>
        <v>167</v>
      </c>
    </row>
    <row r="597" spans="1:31" x14ac:dyDescent="0.25">
      <c r="A597" t="str">
        <f>B597&amp;"-"&amp;COUNTIF($B$3:B597,B597)</f>
        <v>236-443</v>
      </c>
      <c r="B597">
        <v>236</v>
      </c>
      <c r="C597" s="18">
        <f>VLOOKUP(A597,'ADM Details FY17'!$A$3:$D$3515,4,FALSE)</f>
        <v>44867</v>
      </c>
      <c r="D597" s="1">
        <f>VLOOKUP(A597,'ADM Details FY17'!$A$3:$E$3515,5,FALSE)</f>
        <v>2.81</v>
      </c>
      <c r="E597" s="1">
        <f>VLOOKUP(A597,'ADM Details FY17'!$A$3:$F$3515,6,FALSE)</f>
        <v>0</v>
      </c>
      <c r="F597" s="1">
        <f>VLOOKUP(A597,'ADM Details FY17'!$A$3:$G$3515,7,FALSE)</f>
        <v>0</v>
      </c>
      <c r="G597" s="1">
        <f>VLOOKUP(A597,'ADM Details FY17'!$A$3:$H$3515,8,FALSE)</f>
        <v>0</v>
      </c>
      <c r="H597" s="1">
        <f>VLOOKUP(A597,'ADM Details FY17'!$A$3:$I$3515,9,FALSE)</f>
        <v>0</v>
      </c>
      <c r="I597" s="1">
        <f>VLOOKUP(A597,'ADM Details FY17'!$A$3:$J$3517,10,FALSE)</f>
        <v>0</v>
      </c>
      <c r="J597" s="1">
        <f>VLOOKUP(A597,'ADM Details FY17'!$A$3:$K$3515,11,FALSE)</f>
        <v>0</v>
      </c>
      <c r="K597" s="1">
        <f>VLOOKUP(A597,'ADM Details FY17'!$A$3:$M$3515,13,FALSE)</f>
        <v>0.97</v>
      </c>
      <c r="L597" s="1">
        <f>VLOOKUP(A597,'ADM Details FY17'!$A$3:$O$3515,15,FALSE)</f>
        <v>0</v>
      </c>
      <c r="M597" s="1">
        <f>VLOOKUP(A597,'ADM Details FY17'!$A$3:$P$3515,16,FALSE)</f>
        <v>0.67</v>
      </c>
      <c r="N597" s="1">
        <f>VLOOKUP(A597,'ADM Details FY17'!$A$3:$Q$3515,17,FALSE)</f>
        <v>0</v>
      </c>
      <c r="O597" s="1">
        <f>VLOOKUP(A597,'ADM Details FY17'!$A$3:$S$3515,19,FALSE)</f>
        <v>0</v>
      </c>
      <c r="P597" s="1">
        <f>VLOOKUP(A597,'ADM Details FY17'!$A$3:$U$3515,21,FALSE)</f>
        <v>0.33</v>
      </c>
      <c r="Q597" s="1">
        <f>VLOOKUP(A597,'ADM Details FY17'!$A$3:$V$3515,22,FALSE)</f>
        <v>0</v>
      </c>
      <c r="R597" s="1">
        <f>VLOOKUP(A597,'ADM Details FY17'!$A$3:$W$3515,23,FALSE)</f>
        <v>0</v>
      </c>
      <c r="S597" s="1">
        <f>VLOOKUP(A597,'ADM Details FY17'!$A$3:$X$3515,24,FALSE)</f>
        <v>0</v>
      </c>
      <c r="T597" s="1">
        <f>VLOOKUP(A597,'ADM Details FY17'!$A$3:$Y$3515,25,FALSE)</f>
        <v>0</v>
      </c>
      <c r="U597" s="1">
        <f>VLOOKUP(A597,'ADM Details FY17'!$A$3:$AA$3515,27,FALSE)</f>
        <v>0</v>
      </c>
      <c r="V597" s="1">
        <f>IFERROR(VLOOKUP(C597,'eindex _tget pp '!$A$4:$E$615,5,FALSE),0)</f>
        <v>0</v>
      </c>
      <c r="W597" s="31">
        <f>IFERROR(VLOOKUP(C597,'eindex _tget pp '!$A$4:$F$615,6,FALSE),0)</f>
        <v>0.1277596788</v>
      </c>
      <c r="X597" s="4">
        <f>IFERROR(VLOOKUP(B597,'eschools 16'!$A$2:$F$25,6,FALSE),1)</f>
        <v>2</v>
      </c>
      <c r="Y597" s="1">
        <f t="shared" si="45"/>
        <v>0</v>
      </c>
      <c r="Z597" s="1">
        <f t="shared" si="46"/>
        <v>0</v>
      </c>
      <c r="AA597" s="31">
        <f>IFERROR(VLOOKUP(C597,'eindex _tget pp '!$A$4:$G$615,7,FALSE),0)</f>
        <v>0.05</v>
      </c>
      <c r="AB597" s="1">
        <f>VLOOKUP(A597,'ADM Details FY17'!$A$3:$AB$3515,28,FALSE)</f>
        <v>0</v>
      </c>
      <c r="AC597" s="1">
        <f t="shared" si="47"/>
        <v>0</v>
      </c>
      <c r="AD597" s="1">
        <f t="shared" si="48"/>
        <v>2.81</v>
      </c>
      <c r="AE597" s="1">
        <f t="shared" si="49"/>
        <v>70.25</v>
      </c>
    </row>
    <row r="598" spans="1:31" x14ac:dyDescent="0.25">
      <c r="A598" t="str">
        <f>B598&amp;"-"&amp;COUNTIF($B$3:B598,B598)</f>
        <v>236-444</v>
      </c>
      <c r="B598">
        <v>236</v>
      </c>
      <c r="C598" s="18">
        <f>VLOOKUP(A598,'ADM Details FY17'!$A$3:$D$3515,4,FALSE)</f>
        <v>44875</v>
      </c>
      <c r="D598" s="1">
        <f>VLOOKUP(A598,'ADM Details FY17'!$A$3:$E$3515,5,FALSE)</f>
        <v>6.75</v>
      </c>
      <c r="E598" s="1">
        <f>VLOOKUP(A598,'ADM Details FY17'!$A$3:$F$3515,6,FALSE)</f>
        <v>0</v>
      </c>
      <c r="F598" s="1">
        <f>VLOOKUP(A598,'ADM Details FY17'!$A$3:$G$3515,7,FALSE)</f>
        <v>1</v>
      </c>
      <c r="G598" s="1">
        <f>VLOOKUP(A598,'ADM Details FY17'!$A$3:$H$3515,8,FALSE)</f>
        <v>0</v>
      </c>
      <c r="H598" s="1">
        <f>VLOOKUP(A598,'ADM Details FY17'!$A$3:$I$3515,9,FALSE)</f>
        <v>0</v>
      </c>
      <c r="I598" s="1">
        <f>VLOOKUP(A598,'ADM Details FY17'!$A$3:$J$3517,10,FALSE)</f>
        <v>0</v>
      </c>
      <c r="J598" s="1">
        <f>VLOOKUP(A598,'ADM Details FY17'!$A$3:$K$3515,11,FALSE)</f>
        <v>0.75</v>
      </c>
      <c r="K598" s="1">
        <f>VLOOKUP(A598,'ADM Details FY17'!$A$3:$M$3515,13,FALSE)</f>
        <v>4</v>
      </c>
      <c r="L598" s="1">
        <f>VLOOKUP(A598,'ADM Details FY17'!$A$3:$O$3515,15,FALSE)</f>
        <v>0</v>
      </c>
      <c r="M598" s="1">
        <f>VLOOKUP(A598,'ADM Details FY17'!$A$3:$P$3515,16,FALSE)</f>
        <v>0</v>
      </c>
      <c r="N598" s="1">
        <f>VLOOKUP(A598,'ADM Details FY17'!$A$3:$Q$3515,17,FALSE)</f>
        <v>0</v>
      </c>
      <c r="O598" s="1">
        <f>VLOOKUP(A598,'ADM Details FY17'!$A$3:$S$3515,19,FALSE)</f>
        <v>0</v>
      </c>
      <c r="P598" s="1">
        <f>VLOOKUP(A598,'ADM Details FY17'!$A$3:$U$3515,21,FALSE)</f>
        <v>0</v>
      </c>
      <c r="Q598" s="1">
        <f>VLOOKUP(A598,'ADM Details FY17'!$A$3:$V$3515,22,FALSE)</f>
        <v>0</v>
      </c>
      <c r="R598" s="1">
        <f>VLOOKUP(A598,'ADM Details FY17'!$A$3:$W$3515,23,FALSE)</f>
        <v>0</v>
      </c>
      <c r="S598" s="1">
        <f>VLOOKUP(A598,'ADM Details FY17'!$A$3:$X$3515,24,FALSE)</f>
        <v>0</v>
      </c>
      <c r="T598" s="1">
        <f>VLOOKUP(A598,'ADM Details FY17'!$A$3:$Y$3515,25,FALSE)</f>
        <v>0.2</v>
      </c>
      <c r="U598" s="1">
        <f>VLOOKUP(A598,'ADM Details FY17'!$A$3:$AA$3515,27,FALSE)</f>
        <v>0</v>
      </c>
      <c r="V598" s="1">
        <f>IFERROR(VLOOKUP(C598,'eindex _tget pp '!$A$4:$E$615,5,FALSE),0)</f>
        <v>0</v>
      </c>
      <c r="W598" s="31">
        <f>IFERROR(VLOOKUP(C598,'eindex _tget pp '!$A$4:$F$615,6,FALSE),0)</f>
        <v>0.20364269469999999</v>
      </c>
      <c r="X598" s="4">
        <f>IFERROR(VLOOKUP(B598,'eschools 16'!$A$2:$F$25,6,FALSE),1)</f>
        <v>2</v>
      </c>
      <c r="Y598" s="1">
        <f t="shared" si="45"/>
        <v>0</v>
      </c>
      <c r="Z598" s="1">
        <f t="shared" si="46"/>
        <v>0</v>
      </c>
      <c r="AA598" s="31">
        <f>IFERROR(VLOOKUP(C598,'eindex _tget pp '!$A$4:$G$615,7,FALSE),0)</f>
        <v>0.336492662</v>
      </c>
      <c r="AB598" s="1">
        <f>VLOOKUP(A598,'ADM Details FY17'!$A$3:$AB$3515,28,FALSE)</f>
        <v>0</v>
      </c>
      <c r="AC598" s="1">
        <f t="shared" si="47"/>
        <v>0</v>
      </c>
      <c r="AD598" s="1">
        <f t="shared" si="48"/>
        <v>6.75</v>
      </c>
      <c r="AE598" s="1">
        <f t="shared" si="49"/>
        <v>168.75</v>
      </c>
    </row>
    <row r="599" spans="1:31" x14ac:dyDescent="0.25">
      <c r="A599" t="str">
        <f>B599&amp;"-"&amp;COUNTIF($B$3:B599,B599)</f>
        <v>236-445</v>
      </c>
      <c r="B599">
        <v>236</v>
      </c>
      <c r="C599" s="18">
        <f>VLOOKUP(A599,'ADM Details FY17'!$A$3:$D$3515,4,FALSE)</f>
        <v>47969</v>
      </c>
      <c r="D599" s="1">
        <f>VLOOKUP(A599,'ADM Details FY17'!$A$3:$E$3515,5,FALSE)</f>
        <v>1.06</v>
      </c>
      <c r="E599" s="1">
        <f>VLOOKUP(A599,'ADM Details FY17'!$A$3:$F$3515,6,FALSE)</f>
        <v>0</v>
      </c>
      <c r="F599" s="1">
        <f>VLOOKUP(A599,'ADM Details FY17'!$A$3:$G$3515,7,FALSE)</f>
        <v>0</v>
      </c>
      <c r="G599" s="1">
        <f>VLOOKUP(A599,'ADM Details FY17'!$A$3:$H$3515,8,FALSE)</f>
        <v>0</v>
      </c>
      <c r="H599" s="1">
        <f>VLOOKUP(A599,'ADM Details FY17'!$A$3:$I$3515,9,FALSE)</f>
        <v>0</v>
      </c>
      <c r="I599" s="1">
        <f>VLOOKUP(A599,'ADM Details FY17'!$A$3:$J$3517,10,FALSE)</f>
        <v>0</v>
      </c>
      <c r="J599" s="1">
        <f>VLOOKUP(A599,'ADM Details FY17'!$A$3:$K$3515,11,FALSE)</f>
        <v>0</v>
      </c>
      <c r="K599" s="1">
        <f>VLOOKUP(A599,'ADM Details FY17'!$A$3:$M$3515,13,FALSE)</f>
        <v>0.06</v>
      </c>
      <c r="L599" s="1">
        <f>VLOOKUP(A599,'ADM Details FY17'!$A$3:$O$3515,15,FALSE)</f>
        <v>0</v>
      </c>
      <c r="M599" s="1">
        <f>VLOOKUP(A599,'ADM Details FY17'!$A$3:$P$3515,16,FALSE)</f>
        <v>0</v>
      </c>
      <c r="N599" s="1">
        <f>VLOOKUP(A599,'ADM Details FY17'!$A$3:$Q$3515,17,FALSE)</f>
        <v>0</v>
      </c>
      <c r="O599" s="1">
        <f>VLOOKUP(A599,'ADM Details FY17'!$A$3:$S$3515,19,FALSE)</f>
        <v>0</v>
      </c>
      <c r="P599" s="1">
        <f>VLOOKUP(A599,'ADM Details FY17'!$A$3:$U$3515,21,FALSE)</f>
        <v>0</v>
      </c>
      <c r="Q599" s="1">
        <f>VLOOKUP(A599,'ADM Details FY17'!$A$3:$V$3515,22,FALSE)</f>
        <v>0</v>
      </c>
      <c r="R599" s="1">
        <f>VLOOKUP(A599,'ADM Details FY17'!$A$3:$W$3515,23,FALSE)</f>
        <v>0</v>
      </c>
      <c r="S599" s="1">
        <f>VLOOKUP(A599,'ADM Details FY17'!$A$3:$X$3515,24,FALSE)</f>
        <v>0</v>
      </c>
      <c r="T599" s="1">
        <f>VLOOKUP(A599,'ADM Details FY17'!$A$3:$Y$3515,25,FALSE)</f>
        <v>0</v>
      </c>
      <c r="U599" s="1">
        <f>VLOOKUP(A599,'ADM Details FY17'!$A$3:$AA$3515,27,FALSE)</f>
        <v>0</v>
      </c>
      <c r="V599" s="1">
        <f>IFERROR(VLOOKUP(C599,'eindex _tget pp '!$A$4:$E$615,5,FALSE),0)</f>
        <v>1074.7561885233724</v>
      </c>
      <c r="W599" s="31">
        <f>IFERROR(VLOOKUP(C599,'eindex _tget pp '!$A$4:$F$615,6,FALSE),0)</f>
        <v>3.8634702021999998</v>
      </c>
      <c r="X599" s="4">
        <f>IFERROR(VLOOKUP(B599,'eschools 16'!$A$2:$F$25,6,FALSE),1)</f>
        <v>2</v>
      </c>
      <c r="Y599" s="1">
        <f t="shared" si="45"/>
        <v>0</v>
      </c>
      <c r="Z599" s="1">
        <f t="shared" si="46"/>
        <v>0</v>
      </c>
      <c r="AA599" s="31">
        <f>IFERROR(VLOOKUP(C599,'eindex _tget pp '!$A$4:$G$615,7,FALSE),0)</f>
        <v>0.75108404600000001</v>
      </c>
      <c r="AB599" s="1">
        <f>VLOOKUP(A599,'ADM Details FY17'!$A$3:$AB$3515,28,FALSE)</f>
        <v>0</v>
      </c>
      <c r="AC599" s="1">
        <f t="shared" si="47"/>
        <v>0</v>
      </c>
      <c r="AD599" s="1">
        <f t="shared" si="48"/>
        <v>1.06</v>
      </c>
      <c r="AE599" s="1">
        <f t="shared" si="49"/>
        <v>26.5</v>
      </c>
    </row>
    <row r="600" spans="1:31" x14ac:dyDescent="0.25">
      <c r="A600" t="str">
        <f>B600&amp;"-"&amp;COUNTIF($B$3:B600,B600)</f>
        <v>236-446</v>
      </c>
      <c r="B600">
        <v>236</v>
      </c>
      <c r="C600" s="18">
        <f>VLOOKUP(A600,'ADM Details FY17'!$A$3:$D$3515,4,FALSE)</f>
        <v>46151</v>
      </c>
      <c r="D600" s="1">
        <f>VLOOKUP(A600,'ADM Details FY17'!$A$3:$E$3515,5,FALSE)</f>
        <v>6.71</v>
      </c>
      <c r="E600" s="1">
        <f>VLOOKUP(A600,'ADM Details FY17'!$A$3:$F$3515,6,FALSE)</f>
        <v>0</v>
      </c>
      <c r="F600" s="1">
        <f>VLOOKUP(A600,'ADM Details FY17'!$A$3:$G$3515,7,FALSE)</f>
        <v>0</v>
      </c>
      <c r="G600" s="1">
        <f>VLOOKUP(A600,'ADM Details FY17'!$A$3:$H$3515,8,FALSE)</f>
        <v>0</v>
      </c>
      <c r="H600" s="1">
        <f>VLOOKUP(A600,'ADM Details FY17'!$A$3:$I$3515,9,FALSE)</f>
        <v>0</v>
      </c>
      <c r="I600" s="1">
        <f>VLOOKUP(A600,'ADM Details FY17'!$A$3:$J$3517,10,FALSE)</f>
        <v>0</v>
      </c>
      <c r="J600" s="1">
        <f>VLOOKUP(A600,'ADM Details FY17'!$A$3:$K$3515,11,FALSE)</f>
        <v>0</v>
      </c>
      <c r="K600" s="1">
        <f>VLOOKUP(A600,'ADM Details FY17'!$A$3:$M$3515,13,FALSE)</f>
        <v>1.97</v>
      </c>
      <c r="L600" s="1">
        <f>VLOOKUP(A600,'ADM Details FY17'!$A$3:$O$3515,15,FALSE)</f>
        <v>0</v>
      </c>
      <c r="M600" s="1">
        <f>VLOOKUP(A600,'ADM Details FY17'!$A$3:$P$3515,16,FALSE)</f>
        <v>0</v>
      </c>
      <c r="N600" s="1">
        <f>VLOOKUP(A600,'ADM Details FY17'!$A$3:$Q$3515,17,FALSE)</f>
        <v>0</v>
      </c>
      <c r="O600" s="1">
        <f>VLOOKUP(A600,'ADM Details FY17'!$A$3:$S$3515,19,FALSE)</f>
        <v>0</v>
      </c>
      <c r="P600" s="1">
        <f>VLOOKUP(A600,'ADM Details FY17'!$A$3:$U$3515,21,FALSE)</f>
        <v>0</v>
      </c>
      <c r="Q600" s="1">
        <f>VLOOKUP(A600,'ADM Details FY17'!$A$3:$V$3515,22,FALSE)</f>
        <v>0</v>
      </c>
      <c r="R600" s="1">
        <f>VLOOKUP(A600,'ADM Details FY17'!$A$3:$W$3515,23,FALSE)</f>
        <v>0</v>
      </c>
      <c r="S600" s="1">
        <f>VLOOKUP(A600,'ADM Details FY17'!$A$3:$X$3515,24,FALSE)</f>
        <v>0</v>
      </c>
      <c r="T600" s="1">
        <f>VLOOKUP(A600,'ADM Details FY17'!$A$3:$Y$3515,25,FALSE)</f>
        <v>0</v>
      </c>
      <c r="U600" s="1">
        <f>VLOOKUP(A600,'ADM Details FY17'!$A$3:$AA$3515,27,FALSE)</f>
        <v>0</v>
      </c>
      <c r="V600" s="1">
        <f>IFERROR(VLOOKUP(C600,'eindex _tget pp '!$A$4:$E$615,5,FALSE),0)</f>
        <v>0</v>
      </c>
      <c r="W600" s="31">
        <f>IFERROR(VLOOKUP(C600,'eindex _tget pp '!$A$4:$F$615,6,FALSE),0)</f>
        <v>0.58445786990000004</v>
      </c>
      <c r="X600" s="4">
        <f>IFERROR(VLOOKUP(B600,'eschools 16'!$A$2:$F$25,6,FALSE),1)</f>
        <v>2</v>
      </c>
      <c r="Y600" s="1">
        <f t="shared" si="45"/>
        <v>0</v>
      </c>
      <c r="Z600" s="1">
        <f t="shared" si="46"/>
        <v>0</v>
      </c>
      <c r="AA600" s="31">
        <f>IFERROR(VLOOKUP(C600,'eindex _tget pp '!$A$4:$G$615,7,FALSE),0)</f>
        <v>0.232442236</v>
      </c>
      <c r="AB600" s="1">
        <f>VLOOKUP(A600,'ADM Details FY17'!$A$3:$AB$3515,28,FALSE)</f>
        <v>0</v>
      </c>
      <c r="AC600" s="1">
        <f t="shared" si="47"/>
        <v>0</v>
      </c>
      <c r="AD600" s="1">
        <f t="shared" si="48"/>
        <v>6.71</v>
      </c>
      <c r="AE600" s="1">
        <f t="shared" si="49"/>
        <v>167.75</v>
      </c>
    </row>
    <row r="601" spans="1:31" x14ac:dyDescent="0.25">
      <c r="A601" t="str">
        <f>B601&amp;"-"&amp;COUNTIF($B$3:B601,B601)</f>
        <v>236-447</v>
      </c>
      <c r="B601">
        <v>236</v>
      </c>
      <c r="C601" s="18">
        <f>VLOOKUP(A601,'ADM Details FY17'!$A$3:$D$3515,4,FALSE)</f>
        <v>44883</v>
      </c>
      <c r="D601" s="1">
        <f>VLOOKUP(A601,'ADM Details FY17'!$A$3:$E$3515,5,FALSE)</f>
        <v>1.45</v>
      </c>
      <c r="E601" s="1">
        <f>VLOOKUP(A601,'ADM Details FY17'!$A$3:$F$3515,6,FALSE)</f>
        <v>0</v>
      </c>
      <c r="F601" s="1">
        <f>VLOOKUP(A601,'ADM Details FY17'!$A$3:$G$3515,7,FALSE)</f>
        <v>0</v>
      </c>
      <c r="G601" s="1">
        <f>VLOOKUP(A601,'ADM Details FY17'!$A$3:$H$3515,8,FALSE)</f>
        <v>0</v>
      </c>
      <c r="H601" s="1">
        <f>VLOOKUP(A601,'ADM Details FY17'!$A$3:$I$3515,9,FALSE)</f>
        <v>0</v>
      </c>
      <c r="I601" s="1">
        <f>VLOOKUP(A601,'ADM Details FY17'!$A$3:$J$3517,10,FALSE)</f>
        <v>0</v>
      </c>
      <c r="J601" s="1">
        <f>VLOOKUP(A601,'ADM Details FY17'!$A$3:$K$3515,11,FALSE)</f>
        <v>0</v>
      </c>
      <c r="K601" s="1">
        <f>VLOOKUP(A601,'ADM Details FY17'!$A$3:$M$3515,13,FALSE)</f>
        <v>0</v>
      </c>
      <c r="L601" s="1">
        <f>VLOOKUP(A601,'ADM Details FY17'!$A$3:$O$3515,15,FALSE)</f>
        <v>0</v>
      </c>
      <c r="M601" s="1">
        <f>VLOOKUP(A601,'ADM Details FY17'!$A$3:$P$3515,16,FALSE)</f>
        <v>0</v>
      </c>
      <c r="N601" s="1">
        <f>VLOOKUP(A601,'ADM Details FY17'!$A$3:$Q$3515,17,FALSE)</f>
        <v>0</v>
      </c>
      <c r="O601" s="1">
        <f>VLOOKUP(A601,'ADM Details FY17'!$A$3:$S$3515,19,FALSE)</f>
        <v>0</v>
      </c>
      <c r="P601" s="1">
        <f>VLOOKUP(A601,'ADM Details FY17'!$A$3:$U$3515,21,FALSE)</f>
        <v>0</v>
      </c>
      <c r="Q601" s="1">
        <f>VLOOKUP(A601,'ADM Details FY17'!$A$3:$V$3515,22,FALSE)</f>
        <v>0</v>
      </c>
      <c r="R601" s="1">
        <f>VLOOKUP(A601,'ADM Details FY17'!$A$3:$W$3515,23,FALSE)</f>
        <v>0</v>
      </c>
      <c r="S601" s="1">
        <f>VLOOKUP(A601,'ADM Details FY17'!$A$3:$X$3515,24,FALSE)</f>
        <v>0</v>
      </c>
      <c r="T601" s="1">
        <f>VLOOKUP(A601,'ADM Details FY17'!$A$3:$Y$3515,25,FALSE)</f>
        <v>0.1</v>
      </c>
      <c r="U601" s="1">
        <f>VLOOKUP(A601,'ADM Details FY17'!$A$3:$AA$3515,27,FALSE)</f>
        <v>0</v>
      </c>
      <c r="V601" s="1">
        <f>IFERROR(VLOOKUP(C601,'eindex _tget pp '!$A$4:$E$615,5,FALSE),0)</f>
        <v>135.2184253389232</v>
      </c>
      <c r="W601" s="31">
        <f>IFERROR(VLOOKUP(C601,'eindex _tget pp '!$A$4:$F$615,6,FALSE),0)</f>
        <v>0.2185882881</v>
      </c>
      <c r="X601" s="4">
        <f>IFERROR(VLOOKUP(B601,'eschools 16'!$A$2:$F$25,6,FALSE),1)</f>
        <v>2</v>
      </c>
      <c r="Y601" s="1">
        <f t="shared" si="45"/>
        <v>0</v>
      </c>
      <c r="Z601" s="1">
        <f t="shared" si="46"/>
        <v>0</v>
      </c>
      <c r="AA601" s="31">
        <f>IFERROR(VLOOKUP(C601,'eindex _tget pp '!$A$4:$G$615,7,FALSE),0)</f>
        <v>0.41024625199999998</v>
      </c>
      <c r="AB601" s="1">
        <f>VLOOKUP(A601,'ADM Details FY17'!$A$3:$AB$3515,28,FALSE)</f>
        <v>0</v>
      </c>
      <c r="AC601" s="1">
        <f t="shared" si="47"/>
        <v>0</v>
      </c>
      <c r="AD601" s="1">
        <f t="shared" si="48"/>
        <v>1.45</v>
      </c>
      <c r="AE601" s="1">
        <f t="shared" si="49"/>
        <v>36.25</v>
      </c>
    </row>
    <row r="602" spans="1:31" x14ac:dyDescent="0.25">
      <c r="A602" t="str">
        <f>B602&amp;"-"&amp;COUNTIF($B$3:B602,B602)</f>
        <v>236-448</v>
      </c>
      <c r="B602">
        <v>236</v>
      </c>
      <c r="C602" s="18">
        <f>VLOOKUP(A602,'ADM Details FY17'!$A$3:$D$3515,4,FALSE)</f>
        <v>49098</v>
      </c>
      <c r="D602" s="1">
        <f>VLOOKUP(A602,'ADM Details FY17'!$A$3:$E$3515,5,FALSE)</f>
        <v>2</v>
      </c>
      <c r="E602" s="1">
        <f>VLOOKUP(A602,'ADM Details FY17'!$A$3:$F$3515,6,FALSE)</f>
        <v>0</v>
      </c>
      <c r="F602" s="1">
        <f>VLOOKUP(A602,'ADM Details FY17'!$A$3:$G$3515,7,FALSE)</f>
        <v>0</v>
      </c>
      <c r="G602" s="1">
        <f>VLOOKUP(A602,'ADM Details FY17'!$A$3:$H$3515,8,FALSE)</f>
        <v>0</v>
      </c>
      <c r="H602" s="1">
        <f>VLOOKUP(A602,'ADM Details FY17'!$A$3:$I$3515,9,FALSE)</f>
        <v>0</v>
      </c>
      <c r="I602" s="1">
        <f>VLOOKUP(A602,'ADM Details FY17'!$A$3:$J$3517,10,FALSE)</f>
        <v>0</v>
      </c>
      <c r="J602" s="1">
        <f>VLOOKUP(A602,'ADM Details FY17'!$A$3:$K$3515,11,FALSE)</f>
        <v>0</v>
      </c>
      <c r="K602" s="1">
        <f>VLOOKUP(A602,'ADM Details FY17'!$A$3:$M$3515,13,FALSE)</f>
        <v>0</v>
      </c>
      <c r="L602" s="1">
        <f>VLOOKUP(A602,'ADM Details FY17'!$A$3:$O$3515,15,FALSE)</f>
        <v>0</v>
      </c>
      <c r="M602" s="1">
        <f>VLOOKUP(A602,'ADM Details FY17'!$A$3:$P$3515,16,FALSE)</f>
        <v>0</v>
      </c>
      <c r="N602" s="1">
        <f>VLOOKUP(A602,'ADM Details FY17'!$A$3:$Q$3515,17,FALSE)</f>
        <v>0</v>
      </c>
      <c r="O602" s="1">
        <f>VLOOKUP(A602,'ADM Details FY17'!$A$3:$S$3515,19,FALSE)</f>
        <v>0</v>
      </c>
      <c r="P602" s="1">
        <f>VLOOKUP(A602,'ADM Details FY17'!$A$3:$U$3515,21,FALSE)</f>
        <v>0.13</v>
      </c>
      <c r="Q602" s="1">
        <f>VLOOKUP(A602,'ADM Details FY17'!$A$3:$V$3515,22,FALSE)</f>
        <v>0</v>
      </c>
      <c r="R602" s="1">
        <f>VLOOKUP(A602,'ADM Details FY17'!$A$3:$W$3515,23,FALSE)</f>
        <v>0</v>
      </c>
      <c r="S602" s="1">
        <f>VLOOKUP(A602,'ADM Details FY17'!$A$3:$X$3515,24,FALSE)</f>
        <v>0</v>
      </c>
      <c r="T602" s="1">
        <f>VLOOKUP(A602,'ADM Details FY17'!$A$3:$Y$3515,25,FALSE)</f>
        <v>0</v>
      </c>
      <c r="U602" s="1">
        <f>VLOOKUP(A602,'ADM Details FY17'!$A$3:$AA$3515,27,FALSE)</f>
        <v>0</v>
      </c>
      <c r="V602" s="1">
        <f>IFERROR(VLOOKUP(C602,'eindex _tget pp '!$A$4:$E$615,5,FALSE),0)</f>
        <v>606.2892002873632</v>
      </c>
      <c r="W602" s="31">
        <f>IFERROR(VLOOKUP(C602,'eindex _tget pp '!$A$4:$F$615,6,FALSE),0)</f>
        <v>0.58631960949999995</v>
      </c>
      <c r="X602" s="4">
        <f>IFERROR(VLOOKUP(B602,'eschools 16'!$A$2:$F$25,6,FALSE),1)</f>
        <v>2</v>
      </c>
      <c r="Y602" s="1">
        <f t="shared" si="45"/>
        <v>0</v>
      </c>
      <c r="Z602" s="1">
        <f t="shared" si="46"/>
        <v>0</v>
      </c>
      <c r="AA602" s="31">
        <f>IFERROR(VLOOKUP(C602,'eindex _tget pp '!$A$4:$G$615,7,FALSE),0)</f>
        <v>0.51607146299999995</v>
      </c>
      <c r="AB602" s="1">
        <f>VLOOKUP(A602,'ADM Details FY17'!$A$3:$AB$3515,28,FALSE)</f>
        <v>0</v>
      </c>
      <c r="AC602" s="1">
        <f t="shared" si="47"/>
        <v>0</v>
      </c>
      <c r="AD602" s="1">
        <f t="shared" si="48"/>
        <v>2</v>
      </c>
      <c r="AE602" s="1">
        <f t="shared" si="49"/>
        <v>50</v>
      </c>
    </row>
    <row r="603" spans="1:31" x14ac:dyDescent="0.25">
      <c r="A603" t="str">
        <f>B603&amp;"-"&amp;COUNTIF($B$3:B603,B603)</f>
        <v>236-449</v>
      </c>
      <c r="B603">
        <v>236</v>
      </c>
      <c r="C603" s="18">
        <f>VLOOKUP(A603,'ADM Details FY17'!$A$3:$D$3515,4,FALSE)</f>
        <v>46243</v>
      </c>
      <c r="D603" s="1">
        <f>VLOOKUP(A603,'ADM Details FY17'!$A$3:$E$3515,5,FALSE)</f>
        <v>9.2100000000000009</v>
      </c>
      <c r="E603" s="1">
        <f>VLOOKUP(A603,'ADM Details FY17'!$A$3:$F$3515,6,FALSE)</f>
        <v>0</v>
      </c>
      <c r="F603" s="1">
        <f>VLOOKUP(A603,'ADM Details FY17'!$A$3:$G$3515,7,FALSE)</f>
        <v>0</v>
      </c>
      <c r="G603" s="1">
        <f>VLOOKUP(A603,'ADM Details FY17'!$A$3:$H$3515,8,FALSE)</f>
        <v>0</v>
      </c>
      <c r="H603" s="1">
        <f>VLOOKUP(A603,'ADM Details FY17'!$A$3:$I$3515,9,FALSE)</f>
        <v>0</v>
      </c>
      <c r="I603" s="1">
        <f>VLOOKUP(A603,'ADM Details FY17'!$A$3:$J$3517,10,FALSE)</f>
        <v>0</v>
      </c>
      <c r="J603" s="1">
        <f>VLOOKUP(A603,'ADM Details FY17'!$A$3:$K$3515,11,FALSE)</f>
        <v>0</v>
      </c>
      <c r="K603" s="1">
        <f>VLOOKUP(A603,'ADM Details FY17'!$A$3:$M$3515,13,FALSE)</f>
        <v>4.9800000000000004</v>
      </c>
      <c r="L603" s="1">
        <f>VLOOKUP(A603,'ADM Details FY17'!$A$3:$O$3515,15,FALSE)</f>
        <v>0</v>
      </c>
      <c r="M603" s="1">
        <f>VLOOKUP(A603,'ADM Details FY17'!$A$3:$P$3515,16,FALSE)</f>
        <v>0</v>
      </c>
      <c r="N603" s="1">
        <f>VLOOKUP(A603,'ADM Details FY17'!$A$3:$Q$3515,17,FALSE)</f>
        <v>0</v>
      </c>
      <c r="O603" s="1">
        <f>VLOOKUP(A603,'ADM Details FY17'!$A$3:$S$3515,19,FALSE)</f>
        <v>0</v>
      </c>
      <c r="P603" s="1">
        <f>VLOOKUP(A603,'ADM Details FY17'!$A$3:$U$3515,21,FALSE)</f>
        <v>0.12</v>
      </c>
      <c r="Q603" s="1">
        <f>VLOOKUP(A603,'ADM Details FY17'!$A$3:$V$3515,22,FALSE)</f>
        <v>0</v>
      </c>
      <c r="R603" s="1">
        <f>VLOOKUP(A603,'ADM Details FY17'!$A$3:$W$3515,23,FALSE)</f>
        <v>0</v>
      </c>
      <c r="S603" s="1">
        <f>VLOOKUP(A603,'ADM Details FY17'!$A$3:$X$3515,24,FALSE)</f>
        <v>0</v>
      </c>
      <c r="T603" s="1">
        <f>VLOOKUP(A603,'ADM Details FY17'!$A$3:$Y$3515,25,FALSE)</f>
        <v>0.28999999999999998</v>
      </c>
      <c r="U603" s="1">
        <f>VLOOKUP(A603,'ADM Details FY17'!$A$3:$AA$3515,27,FALSE)</f>
        <v>0</v>
      </c>
      <c r="V603" s="1">
        <f>IFERROR(VLOOKUP(C603,'eindex _tget pp '!$A$4:$E$615,5,FALSE),0)</f>
        <v>760.42910854936429</v>
      </c>
      <c r="W603" s="31">
        <f>IFERROR(VLOOKUP(C603,'eindex _tget pp '!$A$4:$F$615,6,FALSE),0)</f>
        <v>0.93715947769999997</v>
      </c>
      <c r="X603" s="4">
        <f>IFERROR(VLOOKUP(B603,'eschools 16'!$A$2:$F$25,6,FALSE),1)</f>
        <v>2</v>
      </c>
      <c r="Y603" s="1">
        <f t="shared" si="45"/>
        <v>0</v>
      </c>
      <c r="Z603" s="1">
        <f t="shared" si="46"/>
        <v>0</v>
      </c>
      <c r="AA603" s="31">
        <f>IFERROR(VLOOKUP(C603,'eindex _tget pp '!$A$4:$G$615,7,FALSE),0)</f>
        <v>0.68866103700000003</v>
      </c>
      <c r="AB603" s="1">
        <f>VLOOKUP(A603,'ADM Details FY17'!$A$3:$AB$3515,28,FALSE)</f>
        <v>0</v>
      </c>
      <c r="AC603" s="1">
        <f t="shared" si="47"/>
        <v>0</v>
      </c>
      <c r="AD603" s="1">
        <f t="shared" si="48"/>
        <v>9.2100000000000009</v>
      </c>
      <c r="AE603" s="1">
        <f t="shared" si="49"/>
        <v>230.25000000000003</v>
      </c>
    </row>
    <row r="604" spans="1:31" x14ac:dyDescent="0.25">
      <c r="A604" t="str">
        <f>B604&amp;"-"&amp;COUNTIF($B$3:B604,B604)</f>
        <v>236-450</v>
      </c>
      <c r="B604">
        <v>236</v>
      </c>
      <c r="C604" s="18">
        <f>VLOOKUP(A604,'ADM Details FY17'!$A$3:$D$3515,4,FALSE)</f>
        <v>47399</v>
      </c>
      <c r="D604" s="1">
        <f>VLOOKUP(A604,'ADM Details FY17'!$A$3:$E$3515,5,FALSE)</f>
        <v>6.63</v>
      </c>
      <c r="E604" s="1">
        <f>VLOOKUP(A604,'ADM Details FY17'!$A$3:$F$3515,6,FALSE)</f>
        <v>0</v>
      </c>
      <c r="F604" s="1">
        <f>VLOOKUP(A604,'ADM Details FY17'!$A$3:$G$3515,7,FALSE)</f>
        <v>0.42</v>
      </c>
      <c r="G604" s="1">
        <f>VLOOKUP(A604,'ADM Details FY17'!$A$3:$H$3515,8,FALSE)</f>
        <v>0</v>
      </c>
      <c r="H604" s="1">
        <f>VLOOKUP(A604,'ADM Details FY17'!$A$3:$I$3515,9,FALSE)</f>
        <v>0</v>
      </c>
      <c r="I604" s="1">
        <f>VLOOKUP(A604,'ADM Details FY17'!$A$3:$J$3517,10,FALSE)</f>
        <v>0</v>
      </c>
      <c r="J604" s="1">
        <f>VLOOKUP(A604,'ADM Details FY17'!$A$3:$K$3515,11,FALSE)</f>
        <v>0</v>
      </c>
      <c r="K604" s="1">
        <f>VLOOKUP(A604,'ADM Details FY17'!$A$3:$M$3515,13,FALSE)</f>
        <v>2.63</v>
      </c>
      <c r="L604" s="1">
        <f>VLOOKUP(A604,'ADM Details FY17'!$A$3:$O$3515,15,FALSE)</f>
        <v>0</v>
      </c>
      <c r="M604" s="1">
        <f>VLOOKUP(A604,'ADM Details FY17'!$A$3:$P$3515,16,FALSE)</f>
        <v>0</v>
      </c>
      <c r="N604" s="1">
        <f>VLOOKUP(A604,'ADM Details FY17'!$A$3:$Q$3515,17,FALSE)</f>
        <v>0</v>
      </c>
      <c r="O604" s="1">
        <f>VLOOKUP(A604,'ADM Details FY17'!$A$3:$S$3515,19,FALSE)</f>
        <v>0</v>
      </c>
      <c r="P604" s="1">
        <f>VLOOKUP(A604,'ADM Details FY17'!$A$3:$U$3515,21,FALSE)</f>
        <v>0</v>
      </c>
      <c r="Q604" s="1">
        <f>VLOOKUP(A604,'ADM Details FY17'!$A$3:$V$3515,22,FALSE)</f>
        <v>0</v>
      </c>
      <c r="R604" s="1">
        <f>VLOOKUP(A604,'ADM Details FY17'!$A$3:$W$3515,23,FALSE)</f>
        <v>0</v>
      </c>
      <c r="S604" s="1">
        <f>VLOOKUP(A604,'ADM Details FY17'!$A$3:$X$3515,24,FALSE)</f>
        <v>0</v>
      </c>
      <c r="T604" s="1">
        <f>VLOOKUP(A604,'ADM Details FY17'!$A$3:$Y$3515,25,FALSE)</f>
        <v>0.2</v>
      </c>
      <c r="U604" s="1">
        <f>VLOOKUP(A604,'ADM Details FY17'!$A$3:$AA$3515,27,FALSE)</f>
        <v>0</v>
      </c>
      <c r="V604" s="1">
        <f>IFERROR(VLOOKUP(C604,'eindex _tget pp '!$A$4:$E$615,5,FALSE),0)</f>
        <v>0</v>
      </c>
      <c r="W604" s="31">
        <f>IFERROR(VLOOKUP(C604,'eindex _tget pp '!$A$4:$F$615,6,FALSE),0)</f>
        <v>0.56256886930000005</v>
      </c>
      <c r="X604" s="4">
        <f>IFERROR(VLOOKUP(B604,'eschools 16'!$A$2:$F$25,6,FALSE),1)</f>
        <v>2</v>
      </c>
      <c r="Y604" s="1">
        <f t="shared" si="45"/>
        <v>0</v>
      </c>
      <c r="Z604" s="1">
        <f t="shared" si="46"/>
        <v>0</v>
      </c>
      <c r="AA604" s="31">
        <f>IFERROR(VLOOKUP(C604,'eindex _tget pp '!$A$4:$G$615,7,FALSE),0)</f>
        <v>0.235405594</v>
      </c>
      <c r="AB604" s="1">
        <f>VLOOKUP(A604,'ADM Details FY17'!$A$3:$AB$3515,28,FALSE)</f>
        <v>0</v>
      </c>
      <c r="AC604" s="1">
        <f t="shared" si="47"/>
        <v>0</v>
      </c>
      <c r="AD604" s="1">
        <f t="shared" si="48"/>
        <v>6.63</v>
      </c>
      <c r="AE604" s="1">
        <f t="shared" si="49"/>
        <v>165.75</v>
      </c>
    </row>
    <row r="605" spans="1:31" x14ac:dyDescent="0.25">
      <c r="A605" t="str">
        <f>B605&amp;"-"&amp;COUNTIF($B$3:B605,B605)</f>
        <v>236-451</v>
      </c>
      <c r="B605">
        <v>236</v>
      </c>
      <c r="C605" s="18">
        <f>VLOOKUP(A605,'ADM Details FY17'!$A$3:$D$3515,4,FALSE)</f>
        <v>44891</v>
      </c>
      <c r="D605" s="1">
        <f>VLOOKUP(A605,'ADM Details FY17'!$A$3:$E$3515,5,FALSE)</f>
        <v>2.42</v>
      </c>
      <c r="E605" s="1">
        <f>VLOOKUP(A605,'ADM Details FY17'!$A$3:$F$3515,6,FALSE)</f>
        <v>0</v>
      </c>
      <c r="F605" s="1">
        <f>VLOOKUP(A605,'ADM Details FY17'!$A$3:$G$3515,7,FALSE)</f>
        <v>0</v>
      </c>
      <c r="G605" s="1">
        <f>VLOOKUP(A605,'ADM Details FY17'!$A$3:$H$3515,8,FALSE)</f>
        <v>0</v>
      </c>
      <c r="H605" s="1">
        <f>VLOOKUP(A605,'ADM Details FY17'!$A$3:$I$3515,9,FALSE)</f>
        <v>0</v>
      </c>
      <c r="I605" s="1">
        <f>VLOOKUP(A605,'ADM Details FY17'!$A$3:$J$3517,10,FALSE)</f>
        <v>0</v>
      </c>
      <c r="J605" s="1">
        <f>VLOOKUP(A605,'ADM Details FY17'!$A$3:$K$3515,11,FALSE)</f>
        <v>0</v>
      </c>
      <c r="K605" s="1">
        <f>VLOOKUP(A605,'ADM Details FY17'!$A$3:$M$3515,13,FALSE)</f>
        <v>1.42</v>
      </c>
      <c r="L605" s="1">
        <f>VLOOKUP(A605,'ADM Details FY17'!$A$3:$O$3515,15,FALSE)</f>
        <v>0</v>
      </c>
      <c r="M605" s="1">
        <f>VLOOKUP(A605,'ADM Details FY17'!$A$3:$P$3515,16,FALSE)</f>
        <v>0</v>
      </c>
      <c r="N605" s="1">
        <f>VLOOKUP(A605,'ADM Details FY17'!$A$3:$Q$3515,17,FALSE)</f>
        <v>0</v>
      </c>
      <c r="O605" s="1">
        <f>VLOOKUP(A605,'ADM Details FY17'!$A$3:$S$3515,19,FALSE)</f>
        <v>0</v>
      </c>
      <c r="P605" s="1">
        <f>VLOOKUP(A605,'ADM Details FY17'!$A$3:$U$3515,21,FALSE)</f>
        <v>0</v>
      </c>
      <c r="Q605" s="1">
        <f>VLOOKUP(A605,'ADM Details FY17'!$A$3:$V$3515,22,FALSE)</f>
        <v>0</v>
      </c>
      <c r="R605" s="1">
        <f>VLOOKUP(A605,'ADM Details FY17'!$A$3:$W$3515,23,FALSE)</f>
        <v>0</v>
      </c>
      <c r="S605" s="1">
        <f>VLOOKUP(A605,'ADM Details FY17'!$A$3:$X$3515,24,FALSE)</f>
        <v>0</v>
      </c>
      <c r="T605" s="1">
        <f>VLOOKUP(A605,'ADM Details FY17'!$A$3:$Y$3515,25,FALSE)</f>
        <v>0</v>
      </c>
      <c r="U605" s="1">
        <f>VLOOKUP(A605,'ADM Details FY17'!$A$3:$AA$3515,27,FALSE)</f>
        <v>0</v>
      </c>
      <c r="V605" s="1">
        <f>IFERROR(VLOOKUP(C605,'eindex _tget pp '!$A$4:$E$615,5,FALSE),0)</f>
        <v>443.91956364968348</v>
      </c>
      <c r="W605" s="31">
        <f>IFERROR(VLOOKUP(C605,'eindex _tget pp '!$A$4:$F$615,6,FALSE),0)</f>
        <v>0.79425686529999995</v>
      </c>
      <c r="X605" s="4">
        <f>IFERROR(VLOOKUP(B605,'eschools 16'!$A$2:$F$25,6,FALSE),1)</f>
        <v>2</v>
      </c>
      <c r="Y605" s="1">
        <f t="shared" si="45"/>
        <v>0</v>
      </c>
      <c r="Z605" s="1">
        <f t="shared" si="46"/>
        <v>0</v>
      </c>
      <c r="AA605" s="31">
        <f>IFERROR(VLOOKUP(C605,'eindex _tget pp '!$A$4:$G$615,7,FALSE),0)</f>
        <v>0.54630889699999996</v>
      </c>
      <c r="AB605" s="1">
        <f>VLOOKUP(A605,'ADM Details FY17'!$A$3:$AB$3515,28,FALSE)</f>
        <v>0</v>
      </c>
      <c r="AC605" s="1">
        <f t="shared" si="47"/>
        <v>0</v>
      </c>
      <c r="AD605" s="1">
        <f t="shared" si="48"/>
        <v>2.42</v>
      </c>
      <c r="AE605" s="1">
        <f t="shared" si="49"/>
        <v>60.5</v>
      </c>
    </row>
    <row r="606" spans="1:31" x14ac:dyDescent="0.25">
      <c r="A606" t="str">
        <f>B606&amp;"-"&amp;COUNTIF($B$3:B606,B606)</f>
        <v>236-452</v>
      </c>
      <c r="B606">
        <v>236</v>
      </c>
      <c r="C606" s="18">
        <f>VLOOKUP(A606,'ADM Details FY17'!$A$3:$D$3515,4,FALSE)</f>
        <v>45617</v>
      </c>
      <c r="D606" s="1">
        <f>VLOOKUP(A606,'ADM Details FY17'!$A$3:$E$3515,5,FALSE)</f>
        <v>2</v>
      </c>
      <c r="E606" s="1">
        <f>VLOOKUP(A606,'ADM Details FY17'!$A$3:$F$3515,6,FALSE)</f>
        <v>0</v>
      </c>
      <c r="F606" s="1">
        <f>VLOOKUP(A606,'ADM Details FY17'!$A$3:$G$3515,7,FALSE)</f>
        <v>0</v>
      </c>
      <c r="G606" s="1">
        <f>VLOOKUP(A606,'ADM Details FY17'!$A$3:$H$3515,8,FALSE)</f>
        <v>0</v>
      </c>
      <c r="H606" s="1">
        <f>VLOOKUP(A606,'ADM Details FY17'!$A$3:$I$3515,9,FALSE)</f>
        <v>0</v>
      </c>
      <c r="I606" s="1">
        <f>VLOOKUP(A606,'ADM Details FY17'!$A$3:$J$3517,10,FALSE)</f>
        <v>0</v>
      </c>
      <c r="J606" s="1">
        <f>VLOOKUP(A606,'ADM Details FY17'!$A$3:$K$3515,11,FALSE)</f>
        <v>1</v>
      </c>
      <c r="K606" s="1">
        <f>VLOOKUP(A606,'ADM Details FY17'!$A$3:$M$3515,13,FALSE)</f>
        <v>0</v>
      </c>
      <c r="L606" s="1">
        <f>VLOOKUP(A606,'ADM Details FY17'!$A$3:$O$3515,15,FALSE)</f>
        <v>0</v>
      </c>
      <c r="M606" s="1">
        <f>VLOOKUP(A606,'ADM Details FY17'!$A$3:$P$3515,16,FALSE)</f>
        <v>0</v>
      </c>
      <c r="N606" s="1">
        <f>VLOOKUP(A606,'ADM Details FY17'!$A$3:$Q$3515,17,FALSE)</f>
        <v>0</v>
      </c>
      <c r="O606" s="1">
        <f>VLOOKUP(A606,'ADM Details FY17'!$A$3:$S$3515,19,FALSE)</f>
        <v>0</v>
      </c>
      <c r="P606" s="1">
        <f>VLOOKUP(A606,'ADM Details FY17'!$A$3:$U$3515,21,FALSE)</f>
        <v>0</v>
      </c>
      <c r="Q606" s="1">
        <f>VLOOKUP(A606,'ADM Details FY17'!$A$3:$V$3515,22,FALSE)</f>
        <v>0</v>
      </c>
      <c r="R606" s="1">
        <f>VLOOKUP(A606,'ADM Details FY17'!$A$3:$W$3515,23,FALSE)</f>
        <v>0</v>
      </c>
      <c r="S606" s="1">
        <f>VLOOKUP(A606,'ADM Details FY17'!$A$3:$X$3515,24,FALSE)</f>
        <v>0</v>
      </c>
      <c r="T606" s="1">
        <f>VLOOKUP(A606,'ADM Details FY17'!$A$3:$Y$3515,25,FALSE)</f>
        <v>0</v>
      </c>
      <c r="U606" s="1">
        <f>VLOOKUP(A606,'ADM Details FY17'!$A$3:$AA$3515,27,FALSE)</f>
        <v>0</v>
      </c>
      <c r="V606" s="1">
        <f>IFERROR(VLOOKUP(C606,'eindex _tget pp '!$A$4:$E$615,5,FALSE),0)</f>
        <v>124.70879710932269</v>
      </c>
      <c r="W606" s="31">
        <f>IFERROR(VLOOKUP(C606,'eindex _tget pp '!$A$4:$F$615,6,FALSE),0)</f>
        <v>0.1171450919</v>
      </c>
      <c r="X606" s="4">
        <f>IFERROR(VLOOKUP(B606,'eschools 16'!$A$2:$F$25,6,FALSE),1)</f>
        <v>2</v>
      </c>
      <c r="Y606" s="1">
        <f t="shared" si="45"/>
        <v>0</v>
      </c>
      <c r="Z606" s="1">
        <f t="shared" si="46"/>
        <v>0</v>
      </c>
      <c r="AA606" s="31">
        <f>IFERROR(VLOOKUP(C606,'eindex _tget pp '!$A$4:$G$615,7,FALSE),0)</f>
        <v>0.40488059700000001</v>
      </c>
      <c r="AB606" s="1">
        <f>VLOOKUP(A606,'ADM Details FY17'!$A$3:$AB$3515,28,FALSE)</f>
        <v>0</v>
      </c>
      <c r="AC606" s="1">
        <f t="shared" si="47"/>
        <v>0</v>
      </c>
      <c r="AD606" s="1">
        <f t="shared" si="48"/>
        <v>2</v>
      </c>
      <c r="AE606" s="1">
        <f t="shared" si="49"/>
        <v>50</v>
      </c>
    </row>
    <row r="607" spans="1:31" x14ac:dyDescent="0.25">
      <c r="A607" t="str">
        <f>B607&amp;"-"&amp;COUNTIF($B$3:B607,B607)</f>
        <v>236-453</v>
      </c>
      <c r="B607">
        <v>236</v>
      </c>
      <c r="C607" s="18">
        <f>VLOOKUP(A607,'ADM Details FY17'!$A$3:$D$3515,4,FALSE)</f>
        <v>44909</v>
      </c>
      <c r="D607" s="1">
        <f>VLOOKUP(A607,'ADM Details FY17'!$A$3:$E$3515,5,FALSE)</f>
        <v>46.13</v>
      </c>
      <c r="E607" s="1">
        <f>VLOOKUP(A607,'ADM Details FY17'!$A$3:$F$3515,6,FALSE)</f>
        <v>1</v>
      </c>
      <c r="F607" s="1">
        <f>VLOOKUP(A607,'ADM Details FY17'!$A$3:$G$3515,7,FALSE)</f>
        <v>2.74</v>
      </c>
      <c r="G607" s="1">
        <f>VLOOKUP(A607,'ADM Details FY17'!$A$3:$H$3515,8,FALSE)</f>
        <v>1</v>
      </c>
      <c r="H607" s="1">
        <f>VLOOKUP(A607,'ADM Details FY17'!$A$3:$I$3515,9,FALSE)</f>
        <v>0</v>
      </c>
      <c r="I607" s="1">
        <f>VLOOKUP(A607,'ADM Details FY17'!$A$3:$J$3517,10,FALSE)</f>
        <v>0</v>
      </c>
      <c r="J607" s="1">
        <f>VLOOKUP(A607,'ADM Details FY17'!$A$3:$K$3515,11,FALSE)</f>
        <v>0.93</v>
      </c>
      <c r="K607" s="1">
        <f>VLOOKUP(A607,'ADM Details FY17'!$A$3:$M$3515,13,FALSE)</f>
        <v>38.15</v>
      </c>
      <c r="L607" s="1">
        <f>VLOOKUP(A607,'ADM Details FY17'!$A$3:$O$3515,15,FALSE)</f>
        <v>0</v>
      </c>
      <c r="M607" s="1">
        <f>VLOOKUP(A607,'ADM Details FY17'!$A$3:$P$3515,16,FALSE)</f>
        <v>0</v>
      </c>
      <c r="N607" s="1">
        <f>VLOOKUP(A607,'ADM Details FY17'!$A$3:$Q$3515,17,FALSE)</f>
        <v>0</v>
      </c>
      <c r="O607" s="1">
        <f>VLOOKUP(A607,'ADM Details FY17'!$A$3:$S$3515,19,FALSE)</f>
        <v>0</v>
      </c>
      <c r="P607" s="1">
        <f>VLOOKUP(A607,'ADM Details FY17'!$A$3:$U$3515,21,FALSE)</f>
        <v>0.23</v>
      </c>
      <c r="Q607" s="1">
        <f>VLOOKUP(A607,'ADM Details FY17'!$A$3:$V$3515,22,FALSE)</f>
        <v>0</v>
      </c>
      <c r="R607" s="1">
        <f>VLOOKUP(A607,'ADM Details FY17'!$A$3:$W$3515,23,FALSE)</f>
        <v>0</v>
      </c>
      <c r="S607" s="1">
        <f>VLOOKUP(A607,'ADM Details FY17'!$A$3:$X$3515,24,FALSE)</f>
        <v>0</v>
      </c>
      <c r="T607" s="1">
        <f>VLOOKUP(A607,'ADM Details FY17'!$A$3:$Y$3515,25,FALSE)</f>
        <v>0.56999999999999995</v>
      </c>
      <c r="U607" s="1">
        <f>VLOOKUP(A607,'ADM Details FY17'!$A$3:$AA$3515,27,FALSE)</f>
        <v>0</v>
      </c>
      <c r="V607" s="1">
        <f>IFERROR(VLOOKUP(C607,'eindex _tget pp '!$A$4:$E$615,5,FALSE),0)</f>
        <v>1232.9868147958166</v>
      </c>
      <c r="W607" s="31">
        <f>IFERROR(VLOOKUP(C607,'eindex _tget pp '!$A$4:$F$615,6,FALSE),0)</f>
        <v>1.8922585448</v>
      </c>
      <c r="X607" s="4">
        <f>IFERROR(VLOOKUP(B607,'eschools 16'!$A$2:$F$25,6,FALSE),1)</f>
        <v>2</v>
      </c>
      <c r="Y607" s="1">
        <f t="shared" si="45"/>
        <v>0</v>
      </c>
      <c r="Z607" s="1">
        <f t="shared" si="46"/>
        <v>0</v>
      </c>
      <c r="AA607" s="31">
        <f>IFERROR(VLOOKUP(C607,'eindex _tget pp '!$A$4:$G$615,7,FALSE),0)</f>
        <v>0.78552379999999999</v>
      </c>
      <c r="AB607" s="1">
        <f>VLOOKUP(A607,'ADM Details FY17'!$A$3:$AB$3515,28,FALSE)</f>
        <v>0</v>
      </c>
      <c r="AC607" s="1">
        <f t="shared" si="47"/>
        <v>0</v>
      </c>
      <c r="AD607" s="1">
        <f t="shared" si="48"/>
        <v>46.13</v>
      </c>
      <c r="AE607" s="1">
        <f t="shared" si="49"/>
        <v>1153.25</v>
      </c>
    </row>
    <row r="608" spans="1:31" x14ac:dyDescent="0.25">
      <c r="A608" t="str">
        <f>B608&amp;"-"&amp;COUNTIF($B$3:B608,B608)</f>
        <v>236-454</v>
      </c>
      <c r="B608">
        <v>236</v>
      </c>
      <c r="C608" s="18">
        <f>VLOOKUP(A608,'ADM Details FY17'!$A$3:$D$3515,4,FALSE)</f>
        <v>44917</v>
      </c>
      <c r="D608" s="1">
        <f>VLOOKUP(A608,'ADM Details FY17'!$A$3:$E$3515,5,FALSE)</f>
        <v>2.0299999999999998</v>
      </c>
      <c r="E608" s="1">
        <f>VLOOKUP(A608,'ADM Details FY17'!$A$3:$F$3515,6,FALSE)</f>
        <v>0</v>
      </c>
      <c r="F608" s="1">
        <f>VLOOKUP(A608,'ADM Details FY17'!$A$3:$G$3515,7,FALSE)</f>
        <v>0</v>
      </c>
      <c r="G608" s="1">
        <f>VLOOKUP(A608,'ADM Details FY17'!$A$3:$H$3515,8,FALSE)</f>
        <v>0</v>
      </c>
      <c r="H608" s="1">
        <f>VLOOKUP(A608,'ADM Details FY17'!$A$3:$I$3515,9,FALSE)</f>
        <v>0</v>
      </c>
      <c r="I608" s="1">
        <f>VLOOKUP(A608,'ADM Details FY17'!$A$3:$J$3517,10,FALSE)</f>
        <v>0</v>
      </c>
      <c r="J608" s="1">
        <f>VLOOKUP(A608,'ADM Details FY17'!$A$3:$K$3515,11,FALSE)</f>
        <v>0</v>
      </c>
      <c r="K608" s="1">
        <f>VLOOKUP(A608,'ADM Details FY17'!$A$3:$M$3515,13,FALSE)</f>
        <v>0</v>
      </c>
      <c r="L608" s="1">
        <f>VLOOKUP(A608,'ADM Details FY17'!$A$3:$O$3515,15,FALSE)</f>
        <v>0</v>
      </c>
      <c r="M608" s="1">
        <f>VLOOKUP(A608,'ADM Details FY17'!$A$3:$P$3515,16,FALSE)</f>
        <v>0</v>
      </c>
      <c r="N608" s="1">
        <f>VLOOKUP(A608,'ADM Details FY17'!$A$3:$Q$3515,17,FALSE)</f>
        <v>0</v>
      </c>
      <c r="O608" s="1">
        <f>VLOOKUP(A608,'ADM Details FY17'!$A$3:$S$3515,19,FALSE)</f>
        <v>0</v>
      </c>
      <c r="P608" s="1">
        <f>VLOOKUP(A608,'ADM Details FY17'!$A$3:$U$3515,21,FALSE)</f>
        <v>0</v>
      </c>
      <c r="Q608" s="1">
        <f>VLOOKUP(A608,'ADM Details FY17'!$A$3:$V$3515,22,FALSE)</f>
        <v>0</v>
      </c>
      <c r="R608" s="1">
        <f>VLOOKUP(A608,'ADM Details FY17'!$A$3:$W$3515,23,FALSE)</f>
        <v>0</v>
      </c>
      <c r="S608" s="1">
        <f>VLOOKUP(A608,'ADM Details FY17'!$A$3:$X$3515,24,FALSE)</f>
        <v>0</v>
      </c>
      <c r="T608" s="1">
        <f>VLOOKUP(A608,'ADM Details FY17'!$A$3:$Y$3515,25,FALSE)</f>
        <v>0</v>
      </c>
      <c r="U608" s="1">
        <f>VLOOKUP(A608,'ADM Details FY17'!$A$3:$AA$3515,27,FALSE)</f>
        <v>0</v>
      </c>
      <c r="V608" s="1">
        <f>IFERROR(VLOOKUP(C608,'eindex _tget pp '!$A$4:$E$615,5,FALSE),0)</f>
        <v>742.47272824761058</v>
      </c>
      <c r="W608" s="31">
        <f>IFERROR(VLOOKUP(C608,'eindex _tget pp '!$A$4:$F$615,6,FALSE),0)</f>
        <v>1.8337481573000001</v>
      </c>
      <c r="X608" s="4">
        <f>IFERROR(VLOOKUP(B608,'eschools 16'!$A$2:$F$25,6,FALSE),1)</f>
        <v>2</v>
      </c>
      <c r="Y608" s="1">
        <f t="shared" si="45"/>
        <v>0</v>
      </c>
      <c r="Z608" s="1">
        <f t="shared" si="46"/>
        <v>0</v>
      </c>
      <c r="AA608" s="31">
        <f>IFERROR(VLOOKUP(C608,'eindex _tget pp '!$A$4:$G$615,7,FALSE),0)</f>
        <v>0.73082110300000003</v>
      </c>
      <c r="AB608" s="1">
        <f>VLOOKUP(A608,'ADM Details FY17'!$A$3:$AB$3515,28,FALSE)</f>
        <v>0</v>
      </c>
      <c r="AC608" s="1">
        <f t="shared" si="47"/>
        <v>0</v>
      </c>
      <c r="AD608" s="1">
        <f t="shared" si="48"/>
        <v>2.0299999999999998</v>
      </c>
      <c r="AE608" s="1">
        <f t="shared" si="49"/>
        <v>50.749999999999993</v>
      </c>
    </row>
    <row r="609" spans="1:31" x14ac:dyDescent="0.25">
      <c r="A609" t="str">
        <f>B609&amp;"-"&amp;COUNTIF($B$3:B609,B609)</f>
        <v>236-455</v>
      </c>
      <c r="B609">
        <v>236</v>
      </c>
      <c r="C609" s="18">
        <f>VLOOKUP(A609,'ADM Details FY17'!$A$3:$D$3515,4,FALSE)</f>
        <v>91397</v>
      </c>
      <c r="D609" s="1">
        <f>VLOOKUP(A609,'ADM Details FY17'!$A$3:$E$3515,5,FALSE)</f>
        <v>1.91</v>
      </c>
      <c r="E609" s="1">
        <f>VLOOKUP(A609,'ADM Details FY17'!$A$3:$F$3515,6,FALSE)</f>
        <v>0</v>
      </c>
      <c r="F609" s="1">
        <f>VLOOKUP(A609,'ADM Details FY17'!$A$3:$G$3515,7,FALSE)</f>
        <v>0</v>
      </c>
      <c r="G609" s="1">
        <f>VLOOKUP(A609,'ADM Details FY17'!$A$3:$H$3515,8,FALSE)</f>
        <v>0</v>
      </c>
      <c r="H609" s="1">
        <f>VLOOKUP(A609,'ADM Details FY17'!$A$3:$I$3515,9,FALSE)</f>
        <v>0</v>
      </c>
      <c r="I609" s="1">
        <f>VLOOKUP(A609,'ADM Details FY17'!$A$3:$J$3517,10,FALSE)</f>
        <v>0</v>
      </c>
      <c r="J609" s="1">
        <f>VLOOKUP(A609,'ADM Details FY17'!$A$3:$K$3515,11,FALSE)</f>
        <v>0</v>
      </c>
      <c r="K609" s="1">
        <f>VLOOKUP(A609,'ADM Details FY17'!$A$3:$M$3515,13,FALSE)</f>
        <v>1.91</v>
      </c>
      <c r="L609" s="1">
        <f>VLOOKUP(A609,'ADM Details FY17'!$A$3:$O$3515,15,FALSE)</f>
        <v>0</v>
      </c>
      <c r="M609" s="1">
        <f>VLOOKUP(A609,'ADM Details FY17'!$A$3:$P$3515,16,FALSE)</f>
        <v>0</v>
      </c>
      <c r="N609" s="1">
        <f>VLOOKUP(A609,'ADM Details FY17'!$A$3:$Q$3515,17,FALSE)</f>
        <v>0</v>
      </c>
      <c r="O609" s="1">
        <f>VLOOKUP(A609,'ADM Details FY17'!$A$3:$S$3515,19,FALSE)</f>
        <v>0</v>
      </c>
      <c r="P609" s="1">
        <f>VLOOKUP(A609,'ADM Details FY17'!$A$3:$U$3515,21,FALSE)</f>
        <v>0</v>
      </c>
      <c r="Q609" s="1">
        <f>VLOOKUP(A609,'ADM Details FY17'!$A$3:$V$3515,22,FALSE)</f>
        <v>0.06</v>
      </c>
      <c r="R609" s="1">
        <f>VLOOKUP(A609,'ADM Details FY17'!$A$3:$W$3515,23,FALSE)</f>
        <v>0</v>
      </c>
      <c r="S609" s="1">
        <f>VLOOKUP(A609,'ADM Details FY17'!$A$3:$X$3515,24,FALSE)</f>
        <v>7.0000000000000007E-2</v>
      </c>
      <c r="T609" s="1">
        <f>VLOOKUP(A609,'ADM Details FY17'!$A$3:$Y$3515,25,FALSE)</f>
        <v>0.12</v>
      </c>
      <c r="U609" s="1">
        <f>VLOOKUP(A609,'ADM Details FY17'!$A$3:$AA$3515,27,FALSE)</f>
        <v>0</v>
      </c>
      <c r="V609" s="1">
        <f>IFERROR(VLOOKUP(C609,'eindex _tget pp '!$A$4:$E$615,5,FALSE),0)</f>
        <v>352.73031537543017</v>
      </c>
      <c r="W609" s="31">
        <f>IFERROR(VLOOKUP(C609,'eindex _tget pp '!$A$4:$F$615,6,FALSE),0)</f>
        <v>0.71296624009999998</v>
      </c>
      <c r="X609" s="4">
        <f>IFERROR(VLOOKUP(B609,'eschools 16'!$A$2:$F$25,6,FALSE),1)</f>
        <v>2</v>
      </c>
      <c r="Y609" s="1">
        <f t="shared" si="45"/>
        <v>0</v>
      </c>
      <c r="Z609" s="1">
        <f t="shared" si="46"/>
        <v>0</v>
      </c>
      <c r="AA609" s="31">
        <f>IFERROR(VLOOKUP(C609,'eindex _tget pp '!$A$4:$G$615,7,FALSE),0)</f>
        <v>0.496067539</v>
      </c>
      <c r="AB609" s="1">
        <f>VLOOKUP(A609,'ADM Details FY17'!$A$3:$AB$3515,28,FALSE)</f>
        <v>0</v>
      </c>
      <c r="AC609" s="1">
        <f t="shared" si="47"/>
        <v>0</v>
      </c>
      <c r="AD609" s="1">
        <f t="shared" si="48"/>
        <v>1.91</v>
      </c>
      <c r="AE609" s="1">
        <f t="shared" si="49"/>
        <v>47.75</v>
      </c>
    </row>
    <row r="610" spans="1:31" x14ac:dyDescent="0.25">
      <c r="A610" t="str">
        <f>B610&amp;"-"&amp;COUNTIF($B$3:B610,B610)</f>
        <v>236-456</v>
      </c>
      <c r="B610">
        <v>236</v>
      </c>
      <c r="C610" s="18">
        <f>VLOOKUP(A610,'ADM Details FY17'!$A$3:$D$3515,4,FALSE)</f>
        <v>48876</v>
      </c>
      <c r="D610" s="1">
        <f>VLOOKUP(A610,'ADM Details FY17'!$A$3:$E$3515,5,FALSE)</f>
        <v>6.03</v>
      </c>
      <c r="E610" s="1">
        <f>VLOOKUP(A610,'ADM Details FY17'!$A$3:$F$3515,6,FALSE)</f>
        <v>0</v>
      </c>
      <c r="F610" s="1">
        <f>VLOOKUP(A610,'ADM Details FY17'!$A$3:$G$3515,7,FALSE)</f>
        <v>1</v>
      </c>
      <c r="G610" s="1">
        <f>VLOOKUP(A610,'ADM Details FY17'!$A$3:$H$3515,8,FALSE)</f>
        <v>0</v>
      </c>
      <c r="H610" s="1">
        <f>VLOOKUP(A610,'ADM Details FY17'!$A$3:$I$3515,9,FALSE)</f>
        <v>0</v>
      </c>
      <c r="I610" s="1">
        <f>VLOOKUP(A610,'ADM Details FY17'!$A$3:$J$3517,10,FALSE)</f>
        <v>0</v>
      </c>
      <c r="J610" s="1">
        <f>VLOOKUP(A610,'ADM Details FY17'!$A$3:$K$3515,11,FALSE)</f>
        <v>0</v>
      </c>
      <c r="K610" s="1">
        <f>VLOOKUP(A610,'ADM Details FY17'!$A$3:$M$3515,13,FALSE)</f>
        <v>4.03</v>
      </c>
      <c r="L610" s="1">
        <f>VLOOKUP(A610,'ADM Details FY17'!$A$3:$O$3515,15,FALSE)</f>
        <v>0</v>
      </c>
      <c r="M610" s="1">
        <f>VLOOKUP(A610,'ADM Details FY17'!$A$3:$P$3515,16,FALSE)</f>
        <v>0</v>
      </c>
      <c r="N610" s="1">
        <f>VLOOKUP(A610,'ADM Details FY17'!$A$3:$Q$3515,17,FALSE)</f>
        <v>0</v>
      </c>
      <c r="O610" s="1">
        <f>VLOOKUP(A610,'ADM Details FY17'!$A$3:$S$3515,19,FALSE)</f>
        <v>0</v>
      </c>
      <c r="P610" s="1">
        <f>VLOOKUP(A610,'ADM Details FY17'!$A$3:$U$3515,21,FALSE)</f>
        <v>0.26</v>
      </c>
      <c r="Q610" s="1">
        <f>VLOOKUP(A610,'ADM Details FY17'!$A$3:$V$3515,22,FALSE)</f>
        <v>0</v>
      </c>
      <c r="R610" s="1">
        <f>VLOOKUP(A610,'ADM Details FY17'!$A$3:$W$3515,23,FALSE)</f>
        <v>0</v>
      </c>
      <c r="S610" s="1">
        <f>VLOOKUP(A610,'ADM Details FY17'!$A$3:$X$3515,24,FALSE)</f>
        <v>0</v>
      </c>
      <c r="T610" s="1">
        <f>VLOOKUP(A610,'ADM Details FY17'!$A$3:$Y$3515,25,FALSE)</f>
        <v>0</v>
      </c>
      <c r="U610" s="1">
        <f>VLOOKUP(A610,'ADM Details FY17'!$A$3:$AA$3515,27,FALSE)</f>
        <v>0</v>
      </c>
      <c r="V610" s="1">
        <f>IFERROR(VLOOKUP(C610,'eindex _tget pp '!$A$4:$E$615,5,FALSE),0)</f>
        <v>647.43094685976916</v>
      </c>
      <c r="W610" s="31">
        <f>IFERROR(VLOOKUP(C610,'eindex _tget pp '!$A$4:$F$615,6,FALSE),0)</f>
        <v>0.68979212950000002</v>
      </c>
      <c r="X610" s="4">
        <f>IFERROR(VLOOKUP(B610,'eschools 16'!$A$2:$F$25,6,FALSE),1)</f>
        <v>2</v>
      </c>
      <c r="Y610" s="1">
        <f t="shared" si="45"/>
        <v>0</v>
      </c>
      <c r="Z610" s="1">
        <f t="shared" si="46"/>
        <v>0</v>
      </c>
      <c r="AA610" s="31">
        <f>IFERROR(VLOOKUP(C610,'eindex _tget pp '!$A$4:$G$615,7,FALSE),0)</f>
        <v>0.59495910799999996</v>
      </c>
      <c r="AB610" s="1">
        <f>VLOOKUP(A610,'ADM Details FY17'!$A$3:$AB$3515,28,FALSE)</f>
        <v>0</v>
      </c>
      <c r="AC610" s="1">
        <f t="shared" si="47"/>
        <v>0</v>
      </c>
      <c r="AD610" s="1">
        <f t="shared" si="48"/>
        <v>6.03</v>
      </c>
      <c r="AE610" s="1">
        <f t="shared" si="49"/>
        <v>150.75</v>
      </c>
    </row>
    <row r="611" spans="1:31" x14ac:dyDescent="0.25">
      <c r="A611" t="str">
        <f>B611&amp;"-"&amp;COUNTIF($B$3:B611,B611)</f>
        <v>236-457</v>
      </c>
      <c r="B611">
        <v>236</v>
      </c>
      <c r="C611" s="18">
        <f>VLOOKUP(A611,'ADM Details FY17'!$A$3:$D$3515,4,FALSE)</f>
        <v>46680</v>
      </c>
      <c r="D611" s="1">
        <f>VLOOKUP(A611,'ADM Details FY17'!$A$3:$E$3515,5,FALSE)</f>
        <v>5</v>
      </c>
      <c r="E611" s="1">
        <f>VLOOKUP(A611,'ADM Details FY17'!$A$3:$F$3515,6,FALSE)</f>
        <v>0</v>
      </c>
      <c r="F611" s="1">
        <f>VLOOKUP(A611,'ADM Details FY17'!$A$3:$G$3515,7,FALSE)</f>
        <v>0</v>
      </c>
      <c r="G611" s="1">
        <f>VLOOKUP(A611,'ADM Details FY17'!$A$3:$H$3515,8,FALSE)</f>
        <v>0</v>
      </c>
      <c r="H611" s="1">
        <f>VLOOKUP(A611,'ADM Details FY17'!$A$3:$I$3515,9,FALSE)</f>
        <v>0</v>
      </c>
      <c r="I611" s="1">
        <f>VLOOKUP(A611,'ADM Details FY17'!$A$3:$J$3517,10,FALSE)</f>
        <v>0</v>
      </c>
      <c r="J611" s="1">
        <f>VLOOKUP(A611,'ADM Details FY17'!$A$3:$K$3515,11,FALSE)</f>
        <v>0</v>
      </c>
      <c r="K611" s="1">
        <f>VLOOKUP(A611,'ADM Details FY17'!$A$3:$M$3515,13,FALSE)</f>
        <v>0</v>
      </c>
      <c r="L611" s="1">
        <f>VLOOKUP(A611,'ADM Details FY17'!$A$3:$O$3515,15,FALSE)</f>
        <v>0</v>
      </c>
      <c r="M611" s="1">
        <f>VLOOKUP(A611,'ADM Details FY17'!$A$3:$P$3515,16,FALSE)</f>
        <v>0</v>
      </c>
      <c r="N611" s="1">
        <f>VLOOKUP(A611,'ADM Details FY17'!$A$3:$Q$3515,17,FALSE)</f>
        <v>0</v>
      </c>
      <c r="O611" s="1">
        <f>VLOOKUP(A611,'ADM Details FY17'!$A$3:$S$3515,19,FALSE)</f>
        <v>0</v>
      </c>
      <c r="P611" s="1">
        <f>VLOOKUP(A611,'ADM Details FY17'!$A$3:$U$3515,21,FALSE)</f>
        <v>0</v>
      </c>
      <c r="Q611" s="1">
        <f>VLOOKUP(A611,'ADM Details FY17'!$A$3:$V$3515,22,FALSE)</f>
        <v>0</v>
      </c>
      <c r="R611" s="1">
        <f>VLOOKUP(A611,'ADM Details FY17'!$A$3:$W$3515,23,FALSE)</f>
        <v>0</v>
      </c>
      <c r="S611" s="1">
        <f>VLOOKUP(A611,'ADM Details FY17'!$A$3:$X$3515,24,FALSE)</f>
        <v>0</v>
      </c>
      <c r="T611" s="1">
        <f>VLOOKUP(A611,'ADM Details FY17'!$A$3:$Y$3515,25,FALSE)</f>
        <v>0</v>
      </c>
      <c r="U611" s="1">
        <f>VLOOKUP(A611,'ADM Details FY17'!$A$3:$AA$3515,27,FALSE)</f>
        <v>0</v>
      </c>
      <c r="V611" s="1">
        <f>IFERROR(VLOOKUP(C611,'eindex _tget pp '!$A$4:$E$615,5,FALSE),0)</f>
        <v>471.94584105142451</v>
      </c>
      <c r="W611" s="31">
        <f>IFERROR(VLOOKUP(C611,'eindex _tget pp '!$A$4:$F$615,6,FALSE),0)</f>
        <v>0.85059201839999998</v>
      </c>
      <c r="X611" s="4">
        <f>IFERROR(VLOOKUP(B611,'eschools 16'!$A$2:$F$25,6,FALSE),1)</f>
        <v>2</v>
      </c>
      <c r="Y611" s="1">
        <f t="shared" si="45"/>
        <v>0</v>
      </c>
      <c r="Z611" s="1">
        <f t="shared" si="46"/>
        <v>0</v>
      </c>
      <c r="AA611" s="31">
        <f>IFERROR(VLOOKUP(C611,'eindex _tget pp '!$A$4:$G$615,7,FALSE),0)</f>
        <v>0.49846404900000002</v>
      </c>
      <c r="AB611" s="1">
        <f>VLOOKUP(A611,'ADM Details FY17'!$A$3:$AB$3515,28,FALSE)</f>
        <v>0</v>
      </c>
      <c r="AC611" s="1">
        <f t="shared" si="47"/>
        <v>0</v>
      </c>
      <c r="AD611" s="1">
        <f t="shared" si="48"/>
        <v>5</v>
      </c>
      <c r="AE611" s="1">
        <f t="shared" si="49"/>
        <v>125</v>
      </c>
    </row>
    <row r="612" spans="1:31" x14ac:dyDescent="0.25">
      <c r="A612" t="str">
        <f>B612&amp;"-"&amp;COUNTIF($B$3:B612,B612)</f>
        <v>236-458</v>
      </c>
      <c r="B612">
        <v>236</v>
      </c>
      <c r="C612" s="18">
        <f>VLOOKUP(A612,'ADM Details FY17'!$A$3:$D$3515,4,FALSE)</f>
        <v>46201</v>
      </c>
      <c r="D612" s="1">
        <f>VLOOKUP(A612,'ADM Details FY17'!$A$3:$E$3515,5,FALSE)</f>
        <v>1.72</v>
      </c>
      <c r="E612" s="1">
        <f>VLOOKUP(A612,'ADM Details FY17'!$A$3:$F$3515,6,FALSE)</f>
        <v>0</v>
      </c>
      <c r="F612" s="1">
        <f>VLOOKUP(A612,'ADM Details FY17'!$A$3:$G$3515,7,FALSE)</f>
        <v>0</v>
      </c>
      <c r="G612" s="1">
        <f>VLOOKUP(A612,'ADM Details FY17'!$A$3:$H$3515,8,FALSE)</f>
        <v>0</v>
      </c>
      <c r="H612" s="1">
        <f>VLOOKUP(A612,'ADM Details FY17'!$A$3:$I$3515,9,FALSE)</f>
        <v>0</v>
      </c>
      <c r="I612" s="1">
        <f>VLOOKUP(A612,'ADM Details FY17'!$A$3:$J$3517,10,FALSE)</f>
        <v>0</v>
      </c>
      <c r="J612" s="1">
        <f>VLOOKUP(A612,'ADM Details FY17'!$A$3:$K$3515,11,FALSE)</f>
        <v>0</v>
      </c>
      <c r="K612" s="1">
        <f>VLOOKUP(A612,'ADM Details FY17'!$A$3:$M$3515,13,FALSE)</f>
        <v>0</v>
      </c>
      <c r="L612" s="1">
        <f>VLOOKUP(A612,'ADM Details FY17'!$A$3:$O$3515,15,FALSE)</f>
        <v>0</v>
      </c>
      <c r="M612" s="1">
        <f>VLOOKUP(A612,'ADM Details FY17'!$A$3:$P$3515,16,FALSE)</f>
        <v>0</v>
      </c>
      <c r="N612" s="1">
        <f>VLOOKUP(A612,'ADM Details FY17'!$A$3:$Q$3515,17,FALSE)</f>
        <v>0</v>
      </c>
      <c r="O612" s="1">
        <f>VLOOKUP(A612,'ADM Details FY17'!$A$3:$S$3515,19,FALSE)</f>
        <v>0</v>
      </c>
      <c r="P612" s="1">
        <f>VLOOKUP(A612,'ADM Details FY17'!$A$3:$U$3515,21,FALSE)</f>
        <v>0.13</v>
      </c>
      <c r="Q612" s="1">
        <f>VLOOKUP(A612,'ADM Details FY17'!$A$3:$V$3515,22,FALSE)</f>
        <v>0</v>
      </c>
      <c r="R612" s="1">
        <f>VLOOKUP(A612,'ADM Details FY17'!$A$3:$W$3515,23,FALSE)</f>
        <v>0</v>
      </c>
      <c r="S612" s="1">
        <f>VLOOKUP(A612,'ADM Details FY17'!$A$3:$X$3515,24,FALSE)</f>
        <v>0</v>
      </c>
      <c r="T612" s="1">
        <f>VLOOKUP(A612,'ADM Details FY17'!$A$3:$Y$3515,25,FALSE)</f>
        <v>0</v>
      </c>
      <c r="U612" s="1">
        <f>VLOOKUP(A612,'ADM Details FY17'!$A$3:$AA$3515,27,FALSE)</f>
        <v>0</v>
      </c>
      <c r="V612" s="1">
        <f>IFERROR(VLOOKUP(C612,'eindex _tget pp '!$A$4:$E$615,5,FALSE),0)</f>
        <v>465.31206946121557</v>
      </c>
      <c r="W612" s="31">
        <f>IFERROR(VLOOKUP(C612,'eindex _tget pp '!$A$4:$F$615,6,FALSE),0)</f>
        <v>0.51135363010000001</v>
      </c>
      <c r="X612" s="4">
        <f>IFERROR(VLOOKUP(B612,'eschools 16'!$A$2:$F$25,6,FALSE),1)</f>
        <v>2</v>
      </c>
      <c r="Y612" s="1">
        <f t="shared" si="45"/>
        <v>0</v>
      </c>
      <c r="Z612" s="1">
        <f t="shared" si="46"/>
        <v>0</v>
      </c>
      <c r="AA612" s="31">
        <f>IFERROR(VLOOKUP(C612,'eindex _tget pp '!$A$4:$G$615,7,FALSE),0)</f>
        <v>0.50774792099999999</v>
      </c>
      <c r="AB612" s="1">
        <f>VLOOKUP(A612,'ADM Details FY17'!$A$3:$AB$3515,28,FALSE)</f>
        <v>0</v>
      </c>
      <c r="AC612" s="1">
        <f t="shared" si="47"/>
        <v>0</v>
      </c>
      <c r="AD612" s="1">
        <f t="shared" si="48"/>
        <v>1.72</v>
      </c>
      <c r="AE612" s="1">
        <f t="shared" si="49"/>
        <v>43</v>
      </c>
    </row>
    <row r="613" spans="1:31" x14ac:dyDescent="0.25">
      <c r="A613" t="str">
        <f>B613&amp;"-"&amp;COUNTIF($B$3:B613,B613)</f>
        <v>236-459</v>
      </c>
      <c r="B613">
        <v>236</v>
      </c>
      <c r="C613" s="18">
        <f>VLOOKUP(A613,'ADM Details FY17'!$A$3:$D$3515,4,FALSE)</f>
        <v>45922</v>
      </c>
      <c r="D613" s="1">
        <f>VLOOKUP(A613,'ADM Details FY17'!$A$3:$E$3515,5,FALSE)</f>
        <v>4.75</v>
      </c>
      <c r="E613" s="1">
        <f>VLOOKUP(A613,'ADM Details FY17'!$A$3:$F$3515,6,FALSE)</f>
        <v>0</v>
      </c>
      <c r="F613" s="1">
        <f>VLOOKUP(A613,'ADM Details FY17'!$A$3:$G$3515,7,FALSE)</f>
        <v>0</v>
      </c>
      <c r="G613" s="1">
        <f>VLOOKUP(A613,'ADM Details FY17'!$A$3:$H$3515,8,FALSE)</f>
        <v>0</v>
      </c>
      <c r="H613" s="1">
        <f>VLOOKUP(A613,'ADM Details FY17'!$A$3:$I$3515,9,FALSE)</f>
        <v>0</v>
      </c>
      <c r="I613" s="1">
        <f>VLOOKUP(A613,'ADM Details FY17'!$A$3:$J$3517,10,FALSE)</f>
        <v>0</v>
      </c>
      <c r="J613" s="1">
        <f>VLOOKUP(A613,'ADM Details FY17'!$A$3:$K$3515,11,FALSE)</f>
        <v>0</v>
      </c>
      <c r="K613" s="1">
        <f>VLOOKUP(A613,'ADM Details FY17'!$A$3:$M$3515,13,FALSE)</f>
        <v>0.93</v>
      </c>
      <c r="L613" s="1">
        <f>VLOOKUP(A613,'ADM Details FY17'!$A$3:$O$3515,15,FALSE)</f>
        <v>0</v>
      </c>
      <c r="M613" s="1">
        <f>VLOOKUP(A613,'ADM Details FY17'!$A$3:$P$3515,16,FALSE)</f>
        <v>0</v>
      </c>
      <c r="N613" s="1">
        <f>VLOOKUP(A613,'ADM Details FY17'!$A$3:$Q$3515,17,FALSE)</f>
        <v>0</v>
      </c>
      <c r="O613" s="1">
        <f>VLOOKUP(A613,'ADM Details FY17'!$A$3:$S$3515,19,FALSE)</f>
        <v>0</v>
      </c>
      <c r="P613" s="1">
        <f>VLOOKUP(A613,'ADM Details FY17'!$A$3:$U$3515,21,FALSE)</f>
        <v>0</v>
      </c>
      <c r="Q613" s="1">
        <f>VLOOKUP(A613,'ADM Details FY17'!$A$3:$V$3515,22,FALSE)</f>
        <v>0</v>
      </c>
      <c r="R613" s="1">
        <f>VLOOKUP(A613,'ADM Details FY17'!$A$3:$W$3515,23,FALSE)</f>
        <v>0</v>
      </c>
      <c r="S613" s="1">
        <f>VLOOKUP(A613,'ADM Details FY17'!$A$3:$X$3515,24,FALSE)</f>
        <v>0</v>
      </c>
      <c r="T613" s="1">
        <f>VLOOKUP(A613,'ADM Details FY17'!$A$3:$Y$3515,25,FALSE)</f>
        <v>0</v>
      </c>
      <c r="U613" s="1">
        <f>VLOOKUP(A613,'ADM Details FY17'!$A$3:$AA$3515,27,FALSE)</f>
        <v>0</v>
      </c>
      <c r="V613" s="1">
        <f>IFERROR(VLOOKUP(C613,'eindex _tget pp '!$A$4:$E$615,5,FALSE),0)</f>
        <v>2018.2177873338546</v>
      </c>
      <c r="W613" s="31">
        <f>IFERROR(VLOOKUP(C613,'eindex _tget pp '!$A$4:$F$615,6,FALSE),0)</f>
        <v>4.1098962133999999</v>
      </c>
      <c r="X613" s="4">
        <f>IFERROR(VLOOKUP(B613,'eschools 16'!$A$2:$F$25,6,FALSE),1)</f>
        <v>2</v>
      </c>
      <c r="Y613" s="1">
        <f t="shared" si="45"/>
        <v>0</v>
      </c>
      <c r="Z613" s="1">
        <f t="shared" si="46"/>
        <v>0</v>
      </c>
      <c r="AA613" s="31">
        <f>IFERROR(VLOOKUP(C613,'eindex _tget pp '!$A$4:$G$615,7,FALSE),0)</f>
        <v>0.89960652399999996</v>
      </c>
      <c r="AB613" s="1">
        <f>VLOOKUP(A613,'ADM Details FY17'!$A$3:$AB$3515,28,FALSE)</f>
        <v>0</v>
      </c>
      <c r="AC613" s="1">
        <f t="shared" si="47"/>
        <v>0</v>
      </c>
      <c r="AD613" s="1">
        <f t="shared" si="48"/>
        <v>4.75</v>
      </c>
      <c r="AE613" s="1">
        <f t="shared" si="49"/>
        <v>118.75</v>
      </c>
    </row>
    <row r="614" spans="1:31" x14ac:dyDescent="0.25">
      <c r="A614" t="str">
        <f>B614&amp;"-"&amp;COUNTIF($B$3:B614,B614)</f>
        <v>236-460</v>
      </c>
      <c r="B614">
        <v>236</v>
      </c>
      <c r="C614" s="18">
        <f>VLOOKUP(A614,'ADM Details FY17'!$A$3:$D$3515,4,FALSE)</f>
        <v>50591</v>
      </c>
      <c r="D614" s="1">
        <f>VLOOKUP(A614,'ADM Details FY17'!$A$3:$E$3515,5,FALSE)</f>
        <v>1.1100000000000001</v>
      </c>
      <c r="E614" s="1">
        <f>VLOOKUP(A614,'ADM Details FY17'!$A$3:$F$3515,6,FALSE)</f>
        <v>0</v>
      </c>
      <c r="F614" s="1">
        <f>VLOOKUP(A614,'ADM Details FY17'!$A$3:$G$3515,7,FALSE)</f>
        <v>0</v>
      </c>
      <c r="G614" s="1">
        <f>VLOOKUP(A614,'ADM Details FY17'!$A$3:$H$3515,8,FALSE)</f>
        <v>0</v>
      </c>
      <c r="H614" s="1">
        <f>VLOOKUP(A614,'ADM Details FY17'!$A$3:$I$3515,9,FALSE)</f>
        <v>0</v>
      </c>
      <c r="I614" s="1">
        <f>VLOOKUP(A614,'ADM Details FY17'!$A$3:$J$3517,10,FALSE)</f>
        <v>0</v>
      </c>
      <c r="J614" s="1">
        <f>VLOOKUP(A614,'ADM Details FY17'!$A$3:$K$3515,11,FALSE)</f>
        <v>0</v>
      </c>
      <c r="K614" s="1">
        <f>VLOOKUP(A614,'ADM Details FY17'!$A$3:$M$3515,13,FALSE)</f>
        <v>0.99</v>
      </c>
      <c r="L614" s="1">
        <f>VLOOKUP(A614,'ADM Details FY17'!$A$3:$O$3515,15,FALSE)</f>
        <v>0</v>
      </c>
      <c r="M614" s="1">
        <f>VLOOKUP(A614,'ADM Details FY17'!$A$3:$P$3515,16,FALSE)</f>
        <v>0</v>
      </c>
      <c r="N614" s="1">
        <f>VLOOKUP(A614,'ADM Details FY17'!$A$3:$Q$3515,17,FALSE)</f>
        <v>0</v>
      </c>
      <c r="O614" s="1">
        <f>VLOOKUP(A614,'ADM Details FY17'!$A$3:$S$3515,19,FALSE)</f>
        <v>0</v>
      </c>
      <c r="P614" s="1">
        <f>VLOOKUP(A614,'ADM Details FY17'!$A$3:$U$3515,21,FALSE)</f>
        <v>0</v>
      </c>
      <c r="Q614" s="1">
        <f>VLOOKUP(A614,'ADM Details FY17'!$A$3:$V$3515,22,FALSE)</f>
        <v>0</v>
      </c>
      <c r="R614" s="1">
        <f>VLOOKUP(A614,'ADM Details FY17'!$A$3:$W$3515,23,FALSE)</f>
        <v>0</v>
      </c>
      <c r="S614" s="1">
        <f>VLOOKUP(A614,'ADM Details FY17'!$A$3:$X$3515,24,FALSE)</f>
        <v>0</v>
      </c>
      <c r="T614" s="1">
        <f>VLOOKUP(A614,'ADM Details FY17'!$A$3:$Y$3515,25,FALSE)</f>
        <v>0</v>
      </c>
      <c r="U614" s="1">
        <f>VLOOKUP(A614,'ADM Details FY17'!$A$3:$AA$3515,27,FALSE)</f>
        <v>0</v>
      </c>
      <c r="V614" s="1">
        <f>IFERROR(VLOOKUP(C614,'eindex _tget pp '!$A$4:$E$615,5,FALSE),0)</f>
        <v>187.14555345230002</v>
      </c>
      <c r="W614" s="31">
        <f>IFERROR(VLOOKUP(C614,'eindex _tget pp '!$A$4:$F$615,6,FALSE),0)</f>
        <v>0.6706230608</v>
      </c>
      <c r="X614" s="4">
        <f>IFERROR(VLOOKUP(B614,'eschools 16'!$A$2:$F$25,6,FALSE),1)</f>
        <v>2</v>
      </c>
      <c r="Y614" s="1">
        <f t="shared" si="45"/>
        <v>0</v>
      </c>
      <c r="Z614" s="1">
        <f t="shared" si="46"/>
        <v>0</v>
      </c>
      <c r="AA614" s="31">
        <f>IFERROR(VLOOKUP(C614,'eindex _tget pp '!$A$4:$G$615,7,FALSE),0)</f>
        <v>0.43269559299999999</v>
      </c>
      <c r="AB614" s="1">
        <f>VLOOKUP(A614,'ADM Details FY17'!$A$3:$AB$3515,28,FALSE)</f>
        <v>0</v>
      </c>
      <c r="AC614" s="1">
        <f t="shared" si="47"/>
        <v>0</v>
      </c>
      <c r="AD614" s="1">
        <f t="shared" si="48"/>
        <v>1.1100000000000001</v>
      </c>
      <c r="AE614" s="1">
        <f t="shared" si="49"/>
        <v>27.750000000000004</v>
      </c>
    </row>
    <row r="615" spans="1:31" x14ac:dyDescent="0.25">
      <c r="A615" t="str">
        <f>B615&amp;"-"&amp;COUNTIF($B$3:B615,B615)</f>
        <v>236-461</v>
      </c>
      <c r="B615">
        <v>236</v>
      </c>
      <c r="C615" s="18">
        <f>VLOOKUP(A615,'ADM Details FY17'!$A$3:$D$3515,4,FALSE)</f>
        <v>48694</v>
      </c>
      <c r="D615" s="1">
        <f>VLOOKUP(A615,'ADM Details FY17'!$A$3:$E$3515,5,FALSE)</f>
        <v>5.84</v>
      </c>
      <c r="E615" s="1">
        <f>VLOOKUP(A615,'ADM Details FY17'!$A$3:$F$3515,6,FALSE)</f>
        <v>0</v>
      </c>
      <c r="F615" s="1">
        <f>VLOOKUP(A615,'ADM Details FY17'!$A$3:$G$3515,7,FALSE)</f>
        <v>0</v>
      </c>
      <c r="G615" s="1">
        <f>VLOOKUP(A615,'ADM Details FY17'!$A$3:$H$3515,8,FALSE)</f>
        <v>0</v>
      </c>
      <c r="H615" s="1">
        <f>VLOOKUP(A615,'ADM Details FY17'!$A$3:$I$3515,9,FALSE)</f>
        <v>0</v>
      </c>
      <c r="I615" s="1">
        <f>VLOOKUP(A615,'ADM Details FY17'!$A$3:$J$3517,10,FALSE)</f>
        <v>0</v>
      </c>
      <c r="J615" s="1">
        <f>VLOOKUP(A615,'ADM Details FY17'!$A$3:$K$3515,11,FALSE)</f>
        <v>1</v>
      </c>
      <c r="K615" s="1">
        <f>VLOOKUP(A615,'ADM Details FY17'!$A$3:$M$3515,13,FALSE)</f>
        <v>1.84</v>
      </c>
      <c r="L615" s="1">
        <f>VLOOKUP(A615,'ADM Details FY17'!$A$3:$O$3515,15,FALSE)</f>
        <v>0</v>
      </c>
      <c r="M615" s="1">
        <f>VLOOKUP(A615,'ADM Details FY17'!$A$3:$P$3515,16,FALSE)</f>
        <v>0</v>
      </c>
      <c r="N615" s="1">
        <f>VLOOKUP(A615,'ADM Details FY17'!$A$3:$Q$3515,17,FALSE)</f>
        <v>0</v>
      </c>
      <c r="O615" s="1">
        <f>VLOOKUP(A615,'ADM Details FY17'!$A$3:$S$3515,19,FALSE)</f>
        <v>0</v>
      </c>
      <c r="P615" s="1">
        <f>VLOOKUP(A615,'ADM Details FY17'!$A$3:$U$3515,21,FALSE)</f>
        <v>0.13</v>
      </c>
      <c r="Q615" s="1">
        <f>VLOOKUP(A615,'ADM Details FY17'!$A$3:$V$3515,22,FALSE)</f>
        <v>0</v>
      </c>
      <c r="R615" s="1">
        <f>VLOOKUP(A615,'ADM Details FY17'!$A$3:$W$3515,23,FALSE)</f>
        <v>0</v>
      </c>
      <c r="S615" s="1">
        <f>VLOOKUP(A615,'ADM Details FY17'!$A$3:$X$3515,24,FALSE)</f>
        <v>0</v>
      </c>
      <c r="T615" s="1">
        <f>VLOOKUP(A615,'ADM Details FY17'!$A$3:$Y$3515,25,FALSE)</f>
        <v>0.37</v>
      </c>
      <c r="U615" s="1">
        <f>VLOOKUP(A615,'ADM Details FY17'!$A$3:$AA$3515,27,FALSE)</f>
        <v>0</v>
      </c>
      <c r="V615" s="1">
        <f>IFERROR(VLOOKUP(C615,'eindex _tget pp '!$A$4:$E$615,5,FALSE),0)</f>
        <v>1248.7247346686736</v>
      </c>
      <c r="W615" s="31">
        <f>IFERROR(VLOOKUP(C615,'eindex _tget pp '!$A$4:$F$615,6,FALSE),0)</f>
        <v>3.9918988903999999</v>
      </c>
      <c r="X615" s="4">
        <f>IFERROR(VLOOKUP(B615,'eschools 16'!$A$2:$F$25,6,FALSE),1)</f>
        <v>2</v>
      </c>
      <c r="Y615" s="1">
        <f t="shared" si="45"/>
        <v>0</v>
      </c>
      <c r="Z615" s="1">
        <f t="shared" si="46"/>
        <v>0</v>
      </c>
      <c r="AA615" s="31">
        <f>IFERROR(VLOOKUP(C615,'eindex _tget pp '!$A$4:$G$615,7,FALSE),0)</f>
        <v>0.78548638900000001</v>
      </c>
      <c r="AB615" s="1">
        <f>VLOOKUP(A615,'ADM Details FY17'!$A$3:$AB$3515,28,FALSE)</f>
        <v>0</v>
      </c>
      <c r="AC615" s="1">
        <f t="shared" si="47"/>
        <v>0</v>
      </c>
      <c r="AD615" s="1">
        <f t="shared" si="48"/>
        <v>5.84</v>
      </c>
      <c r="AE615" s="1">
        <f t="shared" si="49"/>
        <v>146</v>
      </c>
    </row>
    <row r="616" spans="1:31" x14ac:dyDescent="0.25">
      <c r="A616" t="str">
        <f>B616&amp;"-"&amp;COUNTIF($B$3:B616,B616)</f>
        <v>236-462</v>
      </c>
      <c r="B616">
        <v>236</v>
      </c>
      <c r="C616" s="18">
        <f>VLOOKUP(A616,'ADM Details FY17'!$A$3:$D$3515,4,FALSE)</f>
        <v>44925</v>
      </c>
      <c r="D616" s="1">
        <f>VLOOKUP(A616,'ADM Details FY17'!$A$3:$E$3515,5,FALSE)</f>
        <v>13.93</v>
      </c>
      <c r="E616" s="1">
        <f>VLOOKUP(A616,'ADM Details FY17'!$A$3:$F$3515,6,FALSE)</f>
        <v>0</v>
      </c>
      <c r="F616" s="1">
        <f>VLOOKUP(A616,'ADM Details FY17'!$A$3:$G$3515,7,FALSE)</f>
        <v>0</v>
      </c>
      <c r="G616" s="1">
        <f>VLOOKUP(A616,'ADM Details FY17'!$A$3:$H$3515,8,FALSE)</f>
        <v>0</v>
      </c>
      <c r="H616" s="1">
        <f>VLOOKUP(A616,'ADM Details FY17'!$A$3:$I$3515,9,FALSE)</f>
        <v>0</v>
      </c>
      <c r="I616" s="1">
        <f>VLOOKUP(A616,'ADM Details FY17'!$A$3:$J$3517,10,FALSE)</f>
        <v>0</v>
      </c>
      <c r="J616" s="1">
        <f>VLOOKUP(A616,'ADM Details FY17'!$A$3:$K$3515,11,FALSE)</f>
        <v>0</v>
      </c>
      <c r="K616" s="1">
        <f>VLOOKUP(A616,'ADM Details FY17'!$A$3:$M$3515,13,FALSE)</f>
        <v>2.33</v>
      </c>
      <c r="L616" s="1">
        <f>VLOOKUP(A616,'ADM Details FY17'!$A$3:$O$3515,15,FALSE)</f>
        <v>0</v>
      </c>
      <c r="M616" s="1">
        <f>VLOOKUP(A616,'ADM Details FY17'!$A$3:$P$3515,16,FALSE)</f>
        <v>0</v>
      </c>
      <c r="N616" s="1">
        <f>VLOOKUP(A616,'ADM Details FY17'!$A$3:$Q$3515,17,FALSE)</f>
        <v>0</v>
      </c>
      <c r="O616" s="1">
        <f>VLOOKUP(A616,'ADM Details FY17'!$A$3:$S$3515,19,FALSE)</f>
        <v>0</v>
      </c>
      <c r="P616" s="1">
        <f>VLOOKUP(A616,'ADM Details FY17'!$A$3:$U$3515,21,FALSE)</f>
        <v>0</v>
      </c>
      <c r="Q616" s="1">
        <f>VLOOKUP(A616,'ADM Details FY17'!$A$3:$V$3515,22,FALSE)</f>
        <v>0</v>
      </c>
      <c r="R616" s="1">
        <f>VLOOKUP(A616,'ADM Details FY17'!$A$3:$W$3515,23,FALSE)</f>
        <v>0</v>
      </c>
      <c r="S616" s="1">
        <f>VLOOKUP(A616,'ADM Details FY17'!$A$3:$X$3515,24,FALSE)</f>
        <v>0</v>
      </c>
      <c r="T616" s="1">
        <f>VLOOKUP(A616,'ADM Details FY17'!$A$3:$Y$3515,25,FALSE)</f>
        <v>0.4</v>
      </c>
      <c r="U616" s="1">
        <f>VLOOKUP(A616,'ADM Details FY17'!$A$3:$AA$3515,27,FALSE)</f>
        <v>0</v>
      </c>
      <c r="V616" s="1">
        <f>IFERROR(VLOOKUP(C616,'eindex _tget pp '!$A$4:$E$615,5,FALSE),0)</f>
        <v>193.29826192656577</v>
      </c>
      <c r="W616" s="31">
        <f>IFERROR(VLOOKUP(C616,'eindex _tget pp '!$A$4:$F$615,6,FALSE),0)</f>
        <v>0.51921023610000006</v>
      </c>
      <c r="X616" s="4">
        <f>IFERROR(VLOOKUP(B616,'eschools 16'!$A$2:$F$25,6,FALSE),1)</f>
        <v>2</v>
      </c>
      <c r="Y616" s="1">
        <f t="shared" si="45"/>
        <v>0</v>
      </c>
      <c r="Z616" s="1">
        <f t="shared" si="46"/>
        <v>0</v>
      </c>
      <c r="AA616" s="31">
        <f>IFERROR(VLOOKUP(C616,'eindex _tget pp '!$A$4:$G$615,7,FALSE),0)</f>
        <v>0.447162436</v>
      </c>
      <c r="AB616" s="1">
        <f>VLOOKUP(A616,'ADM Details FY17'!$A$3:$AB$3515,28,FALSE)</f>
        <v>0</v>
      </c>
      <c r="AC616" s="1">
        <f t="shared" si="47"/>
        <v>0</v>
      </c>
      <c r="AD616" s="1">
        <f t="shared" si="48"/>
        <v>13.93</v>
      </c>
      <c r="AE616" s="1">
        <f t="shared" si="49"/>
        <v>348.25</v>
      </c>
    </row>
    <row r="617" spans="1:31" x14ac:dyDescent="0.25">
      <c r="A617" t="str">
        <f>B617&amp;"-"&amp;COUNTIF($B$3:B617,B617)</f>
        <v>236-463</v>
      </c>
      <c r="B617">
        <v>236</v>
      </c>
      <c r="C617" s="18">
        <f>VLOOKUP(A617,'ADM Details FY17'!$A$3:$D$3515,4,FALSE)</f>
        <v>49957</v>
      </c>
      <c r="D617" s="1">
        <f>VLOOKUP(A617,'ADM Details FY17'!$A$3:$E$3515,5,FALSE)</f>
        <v>1</v>
      </c>
      <c r="E617" s="1">
        <f>VLOOKUP(A617,'ADM Details FY17'!$A$3:$F$3515,6,FALSE)</f>
        <v>0</v>
      </c>
      <c r="F617" s="1">
        <f>VLOOKUP(A617,'ADM Details FY17'!$A$3:$G$3515,7,FALSE)</f>
        <v>0</v>
      </c>
      <c r="G617" s="1">
        <f>VLOOKUP(A617,'ADM Details FY17'!$A$3:$H$3515,8,FALSE)</f>
        <v>0</v>
      </c>
      <c r="H617" s="1">
        <f>VLOOKUP(A617,'ADM Details FY17'!$A$3:$I$3515,9,FALSE)</f>
        <v>0</v>
      </c>
      <c r="I617" s="1">
        <f>VLOOKUP(A617,'ADM Details FY17'!$A$3:$J$3517,10,FALSE)</f>
        <v>0</v>
      </c>
      <c r="J617" s="1">
        <f>VLOOKUP(A617,'ADM Details FY17'!$A$3:$K$3515,11,FALSE)</f>
        <v>0</v>
      </c>
      <c r="K617" s="1">
        <f>VLOOKUP(A617,'ADM Details FY17'!$A$3:$M$3515,13,FALSE)</f>
        <v>0</v>
      </c>
      <c r="L617" s="1">
        <f>VLOOKUP(A617,'ADM Details FY17'!$A$3:$O$3515,15,FALSE)</f>
        <v>0</v>
      </c>
      <c r="M617" s="1">
        <f>VLOOKUP(A617,'ADM Details FY17'!$A$3:$P$3515,16,FALSE)</f>
        <v>0</v>
      </c>
      <c r="N617" s="1">
        <f>VLOOKUP(A617,'ADM Details FY17'!$A$3:$Q$3515,17,FALSE)</f>
        <v>0</v>
      </c>
      <c r="O617" s="1">
        <f>VLOOKUP(A617,'ADM Details FY17'!$A$3:$S$3515,19,FALSE)</f>
        <v>0</v>
      </c>
      <c r="P617" s="1">
        <f>VLOOKUP(A617,'ADM Details FY17'!$A$3:$U$3515,21,FALSE)</f>
        <v>0</v>
      </c>
      <c r="Q617" s="1">
        <f>VLOOKUP(A617,'ADM Details FY17'!$A$3:$V$3515,22,FALSE)</f>
        <v>0</v>
      </c>
      <c r="R617" s="1">
        <f>VLOOKUP(A617,'ADM Details FY17'!$A$3:$W$3515,23,FALSE)</f>
        <v>0</v>
      </c>
      <c r="S617" s="1">
        <f>VLOOKUP(A617,'ADM Details FY17'!$A$3:$X$3515,24,FALSE)</f>
        <v>0</v>
      </c>
      <c r="T617" s="1">
        <f>VLOOKUP(A617,'ADM Details FY17'!$A$3:$Y$3515,25,FALSE)</f>
        <v>0</v>
      </c>
      <c r="U617" s="1">
        <f>VLOOKUP(A617,'ADM Details FY17'!$A$3:$AA$3515,27,FALSE)</f>
        <v>0</v>
      </c>
      <c r="V617" s="1">
        <f>IFERROR(VLOOKUP(C617,'eindex _tget pp '!$A$4:$E$615,5,FALSE),0)</f>
        <v>269.80492852489169</v>
      </c>
      <c r="W617" s="31">
        <f>IFERROR(VLOOKUP(C617,'eindex _tget pp '!$A$4:$F$615,6,FALSE),0)</f>
        <v>0.39200252619999998</v>
      </c>
      <c r="X617" s="4">
        <f>IFERROR(VLOOKUP(B617,'eschools 16'!$A$2:$F$25,6,FALSE),1)</f>
        <v>2</v>
      </c>
      <c r="Y617" s="1">
        <f t="shared" si="45"/>
        <v>0</v>
      </c>
      <c r="Z617" s="1">
        <f t="shared" si="46"/>
        <v>0</v>
      </c>
      <c r="AA617" s="31">
        <f>IFERROR(VLOOKUP(C617,'eindex _tget pp '!$A$4:$G$615,7,FALSE),0)</f>
        <v>0.49205801799999999</v>
      </c>
      <c r="AB617" s="1">
        <f>VLOOKUP(A617,'ADM Details FY17'!$A$3:$AB$3515,28,FALSE)</f>
        <v>0</v>
      </c>
      <c r="AC617" s="1">
        <f t="shared" si="47"/>
        <v>0</v>
      </c>
      <c r="AD617" s="1">
        <f t="shared" si="48"/>
        <v>1</v>
      </c>
      <c r="AE617" s="1">
        <f t="shared" si="49"/>
        <v>25</v>
      </c>
    </row>
    <row r="618" spans="1:31" x14ac:dyDescent="0.25">
      <c r="A618" t="str">
        <f>B618&amp;"-"&amp;COUNTIF($B$3:B618,B618)</f>
        <v>236-464</v>
      </c>
      <c r="B618">
        <v>236</v>
      </c>
      <c r="C618" s="18">
        <f>VLOOKUP(A618,'ADM Details FY17'!$A$3:$D$3515,4,FALSE)</f>
        <v>49296</v>
      </c>
      <c r="D618" s="1">
        <f>VLOOKUP(A618,'ADM Details FY17'!$A$3:$E$3515,5,FALSE)</f>
        <v>2.06</v>
      </c>
      <c r="E618" s="1">
        <f>VLOOKUP(A618,'ADM Details FY17'!$A$3:$F$3515,6,FALSE)</f>
        <v>0</v>
      </c>
      <c r="F618" s="1">
        <f>VLOOKUP(A618,'ADM Details FY17'!$A$3:$G$3515,7,FALSE)</f>
        <v>0</v>
      </c>
      <c r="G618" s="1">
        <f>VLOOKUP(A618,'ADM Details FY17'!$A$3:$H$3515,8,FALSE)</f>
        <v>0</v>
      </c>
      <c r="H618" s="1">
        <f>VLOOKUP(A618,'ADM Details FY17'!$A$3:$I$3515,9,FALSE)</f>
        <v>0</v>
      </c>
      <c r="I618" s="1">
        <f>VLOOKUP(A618,'ADM Details FY17'!$A$3:$J$3517,10,FALSE)</f>
        <v>0</v>
      </c>
      <c r="J618" s="1">
        <f>VLOOKUP(A618,'ADM Details FY17'!$A$3:$K$3515,11,FALSE)</f>
        <v>0</v>
      </c>
      <c r="K618" s="1">
        <f>VLOOKUP(A618,'ADM Details FY17'!$A$3:$M$3515,13,FALSE)</f>
        <v>1</v>
      </c>
      <c r="L618" s="1">
        <f>VLOOKUP(A618,'ADM Details FY17'!$A$3:$O$3515,15,FALSE)</f>
        <v>0</v>
      </c>
      <c r="M618" s="1">
        <f>VLOOKUP(A618,'ADM Details FY17'!$A$3:$P$3515,16,FALSE)</f>
        <v>0</v>
      </c>
      <c r="N618" s="1">
        <f>VLOOKUP(A618,'ADM Details FY17'!$A$3:$Q$3515,17,FALSE)</f>
        <v>0</v>
      </c>
      <c r="O618" s="1">
        <f>VLOOKUP(A618,'ADM Details FY17'!$A$3:$S$3515,19,FALSE)</f>
        <v>0</v>
      </c>
      <c r="P618" s="1">
        <f>VLOOKUP(A618,'ADM Details FY17'!$A$3:$U$3515,21,FALSE)</f>
        <v>0</v>
      </c>
      <c r="Q618" s="1">
        <f>VLOOKUP(A618,'ADM Details FY17'!$A$3:$V$3515,22,FALSE)</f>
        <v>0</v>
      </c>
      <c r="R618" s="1">
        <f>VLOOKUP(A618,'ADM Details FY17'!$A$3:$W$3515,23,FALSE)</f>
        <v>0</v>
      </c>
      <c r="S618" s="1">
        <f>VLOOKUP(A618,'ADM Details FY17'!$A$3:$X$3515,24,FALSE)</f>
        <v>0</v>
      </c>
      <c r="T618" s="1">
        <f>VLOOKUP(A618,'ADM Details FY17'!$A$3:$Y$3515,25,FALSE)</f>
        <v>0.34</v>
      </c>
      <c r="U618" s="1">
        <f>VLOOKUP(A618,'ADM Details FY17'!$A$3:$AA$3515,27,FALSE)</f>
        <v>0</v>
      </c>
      <c r="V618" s="1">
        <f>IFERROR(VLOOKUP(C618,'eindex _tget pp '!$A$4:$E$615,5,FALSE),0)</f>
        <v>415.76221757373361</v>
      </c>
      <c r="W618" s="31">
        <f>IFERROR(VLOOKUP(C618,'eindex _tget pp '!$A$4:$F$615,6,FALSE),0)</f>
        <v>0.93459537859999997</v>
      </c>
      <c r="X618" s="4">
        <f>IFERROR(VLOOKUP(B618,'eschools 16'!$A$2:$F$25,6,FALSE),1)</f>
        <v>2</v>
      </c>
      <c r="Y618" s="1">
        <f t="shared" si="45"/>
        <v>0</v>
      </c>
      <c r="Z618" s="1">
        <f t="shared" si="46"/>
        <v>0</v>
      </c>
      <c r="AA618" s="31">
        <f>IFERROR(VLOOKUP(C618,'eindex _tget pp '!$A$4:$G$615,7,FALSE),0)</f>
        <v>0.49147698000000001</v>
      </c>
      <c r="AB618" s="1">
        <f>VLOOKUP(A618,'ADM Details FY17'!$A$3:$AB$3515,28,FALSE)</f>
        <v>0</v>
      </c>
      <c r="AC618" s="1">
        <f t="shared" si="47"/>
        <v>0</v>
      </c>
      <c r="AD618" s="1">
        <f t="shared" si="48"/>
        <v>2.06</v>
      </c>
      <c r="AE618" s="1">
        <f t="shared" si="49"/>
        <v>51.5</v>
      </c>
    </row>
    <row r="619" spans="1:31" x14ac:dyDescent="0.25">
      <c r="A619" t="str">
        <f>B619&amp;"-"&amp;COUNTIF($B$3:B619,B619)</f>
        <v>236-465</v>
      </c>
      <c r="B619">
        <v>236</v>
      </c>
      <c r="C619" s="18">
        <f>VLOOKUP(A619,'ADM Details FY17'!$A$3:$D$3515,4,FALSE)</f>
        <v>50070</v>
      </c>
      <c r="D619" s="1">
        <f>VLOOKUP(A619,'ADM Details FY17'!$A$3:$E$3515,5,FALSE)</f>
        <v>2</v>
      </c>
      <c r="E619" s="1">
        <f>VLOOKUP(A619,'ADM Details FY17'!$A$3:$F$3515,6,FALSE)</f>
        <v>0</v>
      </c>
      <c r="F619" s="1">
        <f>VLOOKUP(A619,'ADM Details FY17'!$A$3:$G$3515,7,FALSE)</f>
        <v>1</v>
      </c>
      <c r="G619" s="1">
        <f>VLOOKUP(A619,'ADM Details FY17'!$A$3:$H$3515,8,FALSE)</f>
        <v>0</v>
      </c>
      <c r="H619" s="1">
        <f>VLOOKUP(A619,'ADM Details FY17'!$A$3:$I$3515,9,FALSE)</f>
        <v>0</v>
      </c>
      <c r="I619" s="1">
        <f>VLOOKUP(A619,'ADM Details FY17'!$A$3:$J$3517,10,FALSE)</f>
        <v>0</v>
      </c>
      <c r="J619" s="1">
        <f>VLOOKUP(A619,'ADM Details FY17'!$A$3:$K$3515,11,FALSE)</f>
        <v>0</v>
      </c>
      <c r="K619" s="1">
        <f>VLOOKUP(A619,'ADM Details FY17'!$A$3:$M$3515,13,FALSE)</f>
        <v>1</v>
      </c>
      <c r="L619" s="1">
        <f>VLOOKUP(A619,'ADM Details FY17'!$A$3:$O$3515,15,FALSE)</f>
        <v>0</v>
      </c>
      <c r="M619" s="1">
        <f>VLOOKUP(A619,'ADM Details FY17'!$A$3:$P$3515,16,FALSE)</f>
        <v>0</v>
      </c>
      <c r="N619" s="1">
        <f>VLOOKUP(A619,'ADM Details FY17'!$A$3:$Q$3515,17,FALSE)</f>
        <v>0</v>
      </c>
      <c r="O619" s="1">
        <f>VLOOKUP(A619,'ADM Details FY17'!$A$3:$S$3515,19,FALSE)</f>
        <v>0</v>
      </c>
      <c r="P619" s="1">
        <f>VLOOKUP(A619,'ADM Details FY17'!$A$3:$U$3515,21,FALSE)</f>
        <v>0</v>
      </c>
      <c r="Q619" s="1">
        <f>VLOOKUP(A619,'ADM Details FY17'!$A$3:$V$3515,22,FALSE)</f>
        <v>0</v>
      </c>
      <c r="R619" s="1">
        <f>VLOOKUP(A619,'ADM Details FY17'!$A$3:$W$3515,23,FALSE)</f>
        <v>0</v>
      </c>
      <c r="S619" s="1">
        <f>VLOOKUP(A619,'ADM Details FY17'!$A$3:$X$3515,24,FALSE)</f>
        <v>0</v>
      </c>
      <c r="T619" s="1">
        <f>VLOOKUP(A619,'ADM Details FY17'!$A$3:$Y$3515,25,FALSE)</f>
        <v>0</v>
      </c>
      <c r="U619" s="1">
        <f>VLOOKUP(A619,'ADM Details FY17'!$A$3:$AA$3515,27,FALSE)</f>
        <v>0</v>
      </c>
      <c r="V619" s="1">
        <f>IFERROR(VLOOKUP(C619,'eindex _tget pp '!$A$4:$E$615,5,FALSE),0)</f>
        <v>0</v>
      </c>
      <c r="W619" s="31">
        <f>IFERROR(VLOOKUP(C619,'eindex _tget pp '!$A$4:$F$615,6,FALSE),0)</f>
        <v>0.15702526419999999</v>
      </c>
      <c r="X619" s="4">
        <f>IFERROR(VLOOKUP(B619,'eschools 16'!$A$2:$F$25,6,FALSE),1)</f>
        <v>2</v>
      </c>
      <c r="Y619" s="1">
        <f t="shared" si="45"/>
        <v>0</v>
      </c>
      <c r="Z619" s="1">
        <f t="shared" si="46"/>
        <v>0</v>
      </c>
      <c r="AA619" s="31">
        <f>IFERROR(VLOOKUP(C619,'eindex _tget pp '!$A$4:$G$615,7,FALSE),0)</f>
        <v>0.27268622799999997</v>
      </c>
      <c r="AB619" s="1">
        <f>VLOOKUP(A619,'ADM Details FY17'!$A$3:$AB$3515,28,FALSE)</f>
        <v>0</v>
      </c>
      <c r="AC619" s="1">
        <f t="shared" si="47"/>
        <v>0</v>
      </c>
      <c r="AD619" s="1">
        <f t="shared" si="48"/>
        <v>2</v>
      </c>
      <c r="AE619" s="1">
        <f t="shared" si="49"/>
        <v>50</v>
      </c>
    </row>
    <row r="620" spans="1:31" x14ac:dyDescent="0.25">
      <c r="A620" t="str">
        <f>B620&amp;"-"&amp;COUNTIF($B$3:B620,B620)</f>
        <v>236-466</v>
      </c>
      <c r="B620">
        <v>236</v>
      </c>
      <c r="C620" s="18">
        <f>VLOOKUP(A620,'ADM Details FY17'!$A$3:$D$3515,4,FALSE)</f>
        <v>45625</v>
      </c>
      <c r="D620" s="1">
        <f>VLOOKUP(A620,'ADM Details FY17'!$A$3:$E$3515,5,FALSE)</f>
        <v>15.04</v>
      </c>
      <c r="E620" s="1">
        <f>VLOOKUP(A620,'ADM Details FY17'!$A$3:$F$3515,6,FALSE)</f>
        <v>0</v>
      </c>
      <c r="F620" s="1">
        <f>VLOOKUP(A620,'ADM Details FY17'!$A$3:$G$3515,7,FALSE)</f>
        <v>2</v>
      </c>
      <c r="G620" s="1">
        <f>VLOOKUP(A620,'ADM Details FY17'!$A$3:$H$3515,8,FALSE)</f>
        <v>0.73</v>
      </c>
      <c r="H620" s="1">
        <f>VLOOKUP(A620,'ADM Details FY17'!$A$3:$I$3515,9,FALSE)</f>
        <v>0</v>
      </c>
      <c r="I620" s="1">
        <f>VLOOKUP(A620,'ADM Details FY17'!$A$3:$J$3517,10,FALSE)</f>
        <v>0</v>
      </c>
      <c r="J620" s="1">
        <f>VLOOKUP(A620,'ADM Details FY17'!$A$3:$K$3515,11,FALSE)</f>
        <v>0</v>
      </c>
      <c r="K620" s="1">
        <f>VLOOKUP(A620,'ADM Details FY17'!$A$3:$M$3515,13,FALSE)</f>
        <v>7.62</v>
      </c>
      <c r="L620" s="1">
        <f>VLOOKUP(A620,'ADM Details FY17'!$A$3:$O$3515,15,FALSE)</f>
        <v>0</v>
      </c>
      <c r="M620" s="1">
        <f>VLOOKUP(A620,'ADM Details FY17'!$A$3:$P$3515,16,FALSE)</f>
        <v>0</v>
      </c>
      <c r="N620" s="1">
        <f>VLOOKUP(A620,'ADM Details FY17'!$A$3:$Q$3515,17,FALSE)</f>
        <v>0</v>
      </c>
      <c r="O620" s="1">
        <f>VLOOKUP(A620,'ADM Details FY17'!$A$3:$S$3515,19,FALSE)</f>
        <v>0</v>
      </c>
      <c r="P620" s="1">
        <f>VLOOKUP(A620,'ADM Details FY17'!$A$3:$U$3515,21,FALSE)</f>
        <v>0.24</v>
      </c>
      <c r="Q620" s="1">
        <f>VLOOKUP(A620,'ADM Details FY17'!$A$3:$V$3515,22,FALSE)</f>
        <v>0</v>
      </c>
      <c r="R620" s="1">
        <f>VLOOKUP(A620,'ADM Details FY17'!$A$3:$W$3515,23,FALSE)</f>
        <v>0</v>
      </c>
      <c r="S620" s="1">
        <f>VLOOKUP(A620,'ADM Details FY17'!$A$3:$X$3515,24,FALSE)</f>
        <v>0</v>
      </c>
      <c r="T620" s="1">
        <f>VLOOKUP(A620,'ADM Details FY17'!$A$3:$Y$3515,25,FALSE)</f>
        <v>0.14000000000000001</v>
      </c>
      <c r="U620" s="1">
        <f>VLOOKUP(A620,'ADM Details FY17'!$A$3:$AA$3515,27,FALSE)</f>
        <v>0</v>
      </c>
      <c r="V620" s="1">
        <f>IFERROR(VLOOKUP(C620,'eindex _tget pp '!$A$4:$E$615,5,FALSE),0)</f>
        <v>253.490412427688</v>
      </c>
      <c r="W620" s="31">
        <f>IFERROR(VLOOKUP(C620,'eindex _tget pp '!$A$4:$F$615,6,FALSE),0)</f>
        <v>0.62276061569999996</v>
      </c>
      <c r="X620" s="4">
        <f>IFERROR(VLOOKUP(B620,'eschools 16'!$A$2:$F$25,6,FALSE),1)</f>
        <v>2</v>
      </c>
      <c r="Y620" s="1">
        <f t="shared" si="45"/>
        <v>0</v>
      </c>
      <c r="Z620" s="1">
        <f t="shared" si="46"/>
        <v>0</v>
      </c>
      <c r="AA620" s="31">
        <f>IFERROR(VLOOKUP(C620,'eindex _tget pp '!$A$4:$G$615,7,FALSE),0)</f>
        <v>0.430202741</v>
      </c>
      <c r="AB620" s="1">
        <f>VLOOKUP(A620,'ADM Details FY17'!$A$3:$AB$3515,28,FALSE)</f>
        <v>0</v>
      </c>
      <c r="AC620" s="1">
        <f t="shared" si="47"/>
        <v>0</v>
      </c>
      <c r="AD620" s="1">
        <f t="shared" si="48"/>
        <v>15.04</v>
      </c>
      <c r="AE620" s="1">
        <f t="shared" si="49"/>
        <v>376</v>
      </c>
    </row>
    <row r="621" spans="1:31" x14ac:dyDescent="0.25">
      <c r="A621" t="str">
        <f>B621&amp;"-"&amp;COUNTIF($B$3:B621,B621)</f>
        <v>236-467</v>
      </c>
      <c r="B621">
        <v>236</v>
      </c>
      <c r="C621" s="18">
        <f>VLOOKUP(A621,'ADM Details FY17'!$A$3:$D$3515,4,FALSE)</f>
        <v>46011</v>
      </c>
      <c r="D621" s="1">
        <f>VLOOKUP(A621,'ADM Details FY17'!$A$3:$E$3515,5,FALSE)</f>
        <v>0.49</v>
      </c>
      <c r="E621" s="1">
        <f>VLOOKUP(A621,'ADM Details FY17'!$A$3:$F$3515,6,FALSE)</f>
        <v>0</v>
      </c>
      <c r="F621" s="1">
        <f>VLOOKUP(A621,'ADM Details FY17'!$A$3:$G$3515,7,FALSE)</f>
        <v>0</v>
      </c>
      <c r="G621" s="1">
        <f>VLOOKUP(A621,'ADM Details FY17'!$A$3:$H$3515,8,FALSE)</f>
        <v>0</v>
      </c>
      <c r="H621" s="1">
        <f>VLOOKUP(A621,'ADM Details FY17'!$A$3:$I$3515,9,FALSE)</f>
        <v>0</v>
      </c>
      <c r="I621" s="1">
        <f>VLOOKUP(A621,'ADM Details FY17'!$A$3:$J$3517,10,FALSE)</f>
        <v>0</v>
      </c>
      <c r="J621" s="1">
        <f>VLOOKUP(A621,'ADM Details FY17'!$A$3:$K$3515,11,FALSE)</f>
        <v>0</v>
      </c>
      <c r="K621" s="1">
        <f>VLOOKUP(A621,'ADM Details FY17'!$A$3:$M$3515,13,FALSE)</f>
        <v>0</v>
      </c>
      <c r="L621" s="1">
        <f>VLOOKUP(A621,'ADM Details FY17'!$A$3:$O$3515,15,FALSE)</f>
        <v>0</v>
      </c>
      <c r="M621" s="1">
        <f>VLOOKUP(A621,'ADM Details FY17'!$A$3:$P$3515,16,FALSE)</f>
        <v>0</v>
      </c>
      <c r="N621" s="1">
        <f>VLOOKUP(A621,'ADM Details FY17'!$A$3:$Q$3515,17,FALSE)</f>
        <v>0</v>
      </c>
      <c r="O621" s="1">
        <f>VLOOKUP(A621,'ADM Details FY17'!$A$3:$S$3515,19,FALSE)</f>
        <v>0</v>
      </c>
      <c r="P621" s="1">
        <f>VLOOKUP(A621,'ADM Details FY17'!$A$3:$U$3515,21,FALSE)</f>
        <v>0</v>
      </c>
      <c r="Q621" s="1">
        <f>VLOOKUP(A621,'ADM Details FY17'!$A$3:$V$3515,22,FALSE)</f>
        <v>0</v>
      </c>
      <c r="R621" s="1">
        <f>VLOOKUP(A621,'ADM Details FY17'!$A$3:$W$3515,23,FALSE)</f>
        <v>0</v>
      </c>
      <c r="S621" s="1">
        <f>VLOOKUP(A621,'ADM Details FY17'!$A$3:$X$3515,24,FALSE)</f>
        <v>0</v>
      </c>
      <c r="T621" s="1">
        <f>VLOOKUP(A621,'ADM Details FY17'!$A$3:$Y$3515,25,FALSE)</f>
        <v>0</v>
      </c>
      <c r="U621" s="1">
        <f>VLOOKUP(A621,'ADM Details FY17'!$A$3:$AA$3515,27,FALSE)</f>
        <v>0</v>
      </c>
      <c r="V621" s="1">
        <f>IFERROR(VLOOKUP(C621,'eindex _tget pp '!$A$4:$E$615,5,FALSE),0)</f>
        <v>367.66017609812599</v>
      </c>
      <c r="W621" s="31">
        <f>IFERROR(VLOOKUP(C621,'eindex _tget pp '!$A$4:$F$615,6,FALSE),0)</f>
        <v>0.46507363860000001</v>
      </c>
      <c r="X621" s="4">
        <f>IFERROR(VLOOKUP(B621,'eschools 16'!$A$2:$F$25,6,FALSE),1)</f>
        <v>2</v>
      </c>
      <c r="Y621" s="1">
        <f t="shared" si="45"/>
        <v>0</v>
      </c>
      <c r="Z621" s="1">
        <f t="shared" si="46"/>
        <v>0</v>
      </c>
      <c r="AA621" s="31">
        <f>IFERROR(VLOOKUP(C621,'eindex _tget pp '!$A$4:$G$615,7,FALSE),0)</f>
        <v>0.56579017499999995</v>
      </c>
      <c r="AB621" s="1">
        <f>VLOOKUP(A621,'ADM Details FY17'!$A$3:$AB$3515,28,FALSE)</f>
        <v>0</v>
      </c>
      <c r="AC621" s="1">
        <f t="shared" si="47"/>
        <v>0</v>
      </c>
      <c r="AD621" s="1">
        <f t="shared" si="48"/>
        <v>0.49</v>
      </c>
      <c r="AE621" s="1">
        <f t="shared" si="49"/>
        <v>12.25</v>
      </c>
    </row>
    <row r="622" spans="1:31" x14ac:dyDescent="0.25">
      <c r="A622" t="str">
        <f>B622&amp;"-"&amp;COUNTIF($B$3:B622,B622)</f>
        <v>236-468</v>
      </c>
      <c r="B622">
        <v>236</v>
      </c>
      <c r="C622" s="18">
        <f>VLOOKUP(A622,'ADM Details FY17'!$A$3:$D$3515,4,FALSE)</f>
        <v>49536</v>
      </c>
      <c r="D622" s="1">
        <f>VLOOKUP(A622,'ADM Details FY17'!$A$3:$E$3515,5,FALSE)</f>
        <v>9.6</v>
      </c>
      <c r="E622" s="1">
        <f>VLOOKUP(A622,'ADM Details FY17'!$A$3:$F$3515,6,FALSE)</f>
        <v>0</v>
      </c>
      <c r="F622" s="1">
        <f>VLOOKUP(A622,'ADM Details FY17'!$A$3:$G$3515,7,FALSE)</f>
        <v>0.28000000000000003</v>
      </c>
      <c r="G622" s="1">
        <f>VLOOKUP(A622,'ADM Details FY17'!$A$3:$H$3515,8,FALSE)</f>
        <v>0</v>
      </c>
      <c r="H622" s="1">
        <f>VLOOKUP(A622,'ADM Details FY17'!$A$3:$I$3515,9,FALSE)</f>
        <v>0</v>
      </c>
      <c r="I622" s="1">
        <f>VLOOKUP(A622,'ADM Details FY17'!$A$3:$J$3517,10,FALSE)</f>
        <v>0</v>
      </c>
      <c r="J622" s="1">
        <f>VLOOKUP(A622,'ADM Details FY17'!$A$3:$K$3515,11,FALSE)</f>
        <v>0.27</v>
      </c>
      <c r="K622" s="1">
        <f>VLOOKUP(A622,'ADM Details FY17'!$A$3:$M$3515,13,FALSE)</f>
        <v>3.6</v>
      </c>
      <c r="L622" s="1">
        <f>VLOOKUP(A622,'ADM Details FY17'!$A$3:$O$3515,15,FALSE)</f>
        <v>0</v>
      </c>
      <c r="M622" s="1">
        <f>VLOOKUP(A622,'ADM Details FY17'!$A$3:$P$3515,16,FALSE)</f>
        <v>0</v>
      </c>
      <c r="N622" s="1">
        <f>VLOOKUP(A622,'ADM Details FY17'!$A$3:$Q$3515,17,FALSE)</f>
        <v>0</v>
      </c>
      <c r="O622" s="1">
        <f>VLOOKUP(A622,'ADM Details FY17'!$A$3:$S$3515,19,FALSE)</f>
        <v>0</v>
      </c>
      <c r="P622" s="1">
        <f>VLOOKUP(A622,'ADM Details FY17'!$A$3:$U$3515,21,FALSE)</f>
        <v>0.13</v>
      </c>
      <c r="Q622" s="1">
        <f>VLOOKUP(A622,'ADM Details FY17'!$A$3:$V$3515,22,FALSE)</f>
        <v>0</v>
      </c>
      <c r="R622" s="1">
        <f>VLOOKUP(A622,'ADM Details FY17'!$A$3:$W$3515,23,FALSE)</f>
        <v>0</v>
      </c>
      <c r="S622" s="1">
        <f>VLOOKUP(A622,'ADM Details FY17'!$A$3:$X$3515,24,FALSE)</f>
        <v>0</v>
      </c>
      <c r="T622" s="1">
        <f>VLOOKUP(A622,'ADM Details FY17'!$A$3:$Y$3515,25,FALSE)</f>
        <v>0.6</v>
      </c>
      <c r="U622" s="1">
        <f>VLOOKUP(A622,'ADM Details FY17'!$A$3:$AA$3515,27,FALSE)</f>
        <v>0</v>
      </c>
      <c r="V622" s="1">
        <f>IFERROR(VLOOKUP(C622,'eindex _tget pp '!$A$4:$E$615,5,FALSE),0)</f>
        <v>598.58020735374362</v>
      </c>
      <c r="W622" s="31">
        <f>IFERROR(VLOOKUP(C622,'eindex _tget pp '!$A$4:$F$615,6,FALSE),0)</f>
        <v>1.3249609392999999</v>
      </c>
      <c r="X622" s="4">
        <f>IFERROR(VLOOKUP(B622,'eschools 16'!$A$2:$F$25,6,FALSE),1)</f>
        <v>2</v>
      </c>
      <c r="Y622" s="1">
        <f t="shared" si="45"/>
        <v>0</v>
      </c>
      <c r="Z622" s="1">
        <f t="shared" si="46"/>
        <v>0</v>
      </c>
      <c r="AA622" s="31">
        <f>IFERROR(VLOOKUP(C622,'eindex _tget pp '!$A$4:$G$615,7,FALSE),0)</f>
        <v>0.63579977499999996</v>
      </c>
      <c r="AB622" s="1">
        <f>VLOOKUP(A622,'ADM Details FY17'!$A$3:$AB$3515,28,FALSE)</f>
        <v>0</v>
      </c>
      <c r="AC622" s="1">
        <f t="shared" si="47"/>
        <v>0</v>
      </c>
      <c r="AD622" s="1">
        <f t="shared" si="48"/>
        <v>9.6</v>
      </c>
      <c r="AE622" s="1">
        <f t="shared" si="49"/>
        <v>240</v>
      </c>
    </row>
    <row r="623" spans="1:31" x14ac:dyDescent="0.25">
      <c r="A623" t="str">
        <f>B623&amp;"-"&amp;COUNTIF($B$3:B623,B623)</f>
        <v>236-469</v>
      </c>
      <c r="B623">
        <v>236</v>
      </c>
      <c r="C623" s="18">
        <f>VLOOKUP(A623,'ADM Details FY17'!$A$3:$D$3515,4,FALSE)</f>
        <v>44933</v>
      </c>
      <c r="D623" s="1">
        <f>VLOOKUP(A623,'ADM Details FY17'!$A$3:$E$3515,5,FALSE)</f>
        <v>1.91</v>
      </c>
      <c r="E623" s="1">
        <f>VLOOKUP(A623,'ADM Details FY17'!$A$3:$F$3515,6,FALSE)</f>
        <v>0</v>
      </c>
      <c r="F623" s="1">
        <f>VLOOKUP(A623,'ADM Details FY17'!$A$3:$G$3515,7,FALSE)</f>
        <v>0</v>
      </c>
      <c r="G623" s="1">
        <f>VLOOKUP(A623,'ADM Details FY17'!$A$3:$H$3515,8,FALSE)</f>
        <v>0</v>
      </c>
      <c r="H623" s="1">
        <f>VLOOKUP(A623,'ADM Details FY17'!$A$3:$I$3515,9,FALSE)</f>
        <v>0</v>
      </c>
      <c r="I623" s="1">
        <f>VLOOKUP(A623,'ADM Details FY17'!$A$3:$J$3517,10,FALSE)</f>
        <v>0</v>
      </c>
      <c r="J623" s="1">
        <f>VLOOKUP(A623,'ADM Details FY17'!$A$3:$K$3515,11,FALSE)</f>
        <v>0</v>
      </c>
      <c r="K623" s="1">
        <f>VLOOKUP(A623,'ADM Details FY17'!$A$3:$M$3515,13,FALSE)</f>
        <v>0</v>
      </c>
      <c r="L623" s="1">
        <f>VLOOKUP(A623,'ADM Details FY17'!$A$3:$O$3515,15,FALSE)</f>
        <v>0</v>
      </c>
      <c r="M623" s="1">
        <f>VLOOKUP(A623,'ADM Details FY17'!$A$3:$P$3515,16,FALSE)</f>
        <v>0</v>
      </c>
      <c r="N623" s="1">
        <f>VLOOKUP(A623,'ADM Details FY17'!$A$3:$Q$3515,17,FALSE)</f>
        <v>0</v>
      </c>
      <c r="O623" s="1">
        <f>VLOOKUP(A623,'ADM Details FY17'!$A$3:$S$3515,19,FALSE)</f>
        <v>0</v>
      </c>
      <c r="P623" s="1">
        <f>VLOOKUP(A623,'ADM Details FY17'!$A$3:$U$3515,21,FALSE)</f>
        <v>0.13</v>
      </c>
      <c r="Q623" s="1">
        <f>VLOOKUP(A623,'ADM Details FY17'!$A$3:$V$3515,22,FALSE)</f>
        <v>0</v>
      </c>
      <c r="R623" s="1">
        <f>VLOOKUP(A623,'ADM Details FY17'!$A$3:$W$3515,23,FALSE)</f>
        <v>0</v>
      </c>
      <c r="S623" s="1">
        <f>VLOOKUP(A623,'ADM Details FY17'!$A$3:$X$3515,24,FALSE)</f>
        <v>0</v>
      </c>
      <c r="T623" s="1">
        <f>VLOOKUP(A623,'ADM Details FY17'!$A$3:$Y$3515,25,FALSE)</f>
        <v>0</v>
      </c>
      <c r="U623" s="1">
        <f>VLOOKUP(A623,'ADM Details FY17'!$A$3:$AA$3515,27,FALSE)</f>
        <v>0</v>
      </c>
      <c r="V623" s="1">
        <f>IFERROR(VLOOKUP(C623,'eindex _tget pp '!$A$4:$E$615,5,FALSE),0)</f>
        <v>0</v>
      </c>
      <c r="W623" s="31">
        <f>IFERROR(VLOOKUP(C623,'eindex _tget pp '!$A$4:$F$615,6,FALSE),0)</f>
        <v>6.9701099999999998E-4</v>
      </c>
      <c r="X623" s="4">
        <f>IFERROR(VLOOKUP(B623,'eschools 16'!$A$2:$F$25,6,FALSE),1)</f>
        <v>2</v>
      </c>
      <c r="Y623" s="1">
        <f t="shared" si="45"/>
        <v>0</v>
      </c>
      <c r="Z623" s="1">
        <f t="shared" si="46"/>
        <v>0</v>
      </c>
      <c r="AA623" s="31">
        <f>IFERROR(VLOOKUP(C623,'eindex _tget pp '!$A$4:$G$615,7,FALSE),0)</f>
        <v>0.05</v>
      </c>
      <c r="AB623" s="1">
        <f>VLOOKUP(A623,'ADM Details FY17'!$A$3:$AB$3515,28,FALSE)</f>
        <v>0</v>
      </c>
      <c r="AC623" s="1">
        <f t="shared" si="47"/>
        <v>0</v>
      </c>
      <c r="AD623" s="1">
        <f t="shared" si="48"/>
        <v>1.91</v>
      </c>
      <c r="AE623" s="1">
        <f t="shared" si="49"/>
        <v>47.75</v>
      </c>
    </row>
    <row r="624" spans="1:31" x14ac:dyDescent="0.25">
      <c r="A624" t="str">
        <f>B624&amp;"-"&amp;COUNTIF($B$3:B624,B624)</f>
        <v>236-470</v>
      </c>
      <c r="B624">
        <v>236</v>
      </c>
      <c r="C624" s="18">
        <f>VLOOKUP(A624,'ADM Details FY17'!$A$3:$D$3515,4,FALSE)</f>
        <v>47522</v>
      </c>
      <c r="D624" s="1">
        <f>VLOOKUP(A624,'ADM Details FY17'!$A$3:$E$3515,5,FALSE)</f>
        <v>2</v>
      </c>
      <c r="E624" s="1">
        <f>VLOOKUP(A624,'ADM Details FY17'!$A$3:$F$3515,6,FALSE)</f>
        <v>0</v>
      </c>
      <c r="F624" s="1">
        <f>VLOOKUP(A624,'ADM Details FY17'!$A$3:$G$3515,7,FALSE)</f>
        <v>0</v>
      </c>
      <c r="G624" s="1">
        <f>VLOOKUP(A624,'ADM Details FY17'!$A$3:$H$3515,8,FALSE)</f>
        <v>0</v>
      </c>
      <c r="H624" s="1">
        <f>VLOOKUP(A624,'ADM Details FY17'!$A$3:$I$3515,9,FALSE)</f>
        <v>0</v>
      </c>
      <c r="I624" s="1">
        <f>VLOOKUP(A624,'ADM Details FY17'!$A$3:$J$3517,10,FALSE)</f>
        <v>0</v>
      </c>
      <c r="J624" s="1">
        <f>VLOOKUP(A624,'ADM Details FY17'!$A$3:$K$3515,11,FALSE)</f>
        <v>0</v>
      </c>
      <c r="K624" s="1">
        <f>VLOOKUP(A624,'ADM Details FY17'!$A$3:$M$3515,13,FALSE)</f>
        <v>1</v>
      </c>
      <c r="L624" s="1">
        <f>VLOOKUP(A624,'ADM Details FY17'!$A$3:$O$3515,15,FALSE)</f>
        <v>0</v>
      </c>
      <c r="M624" s="1">
        <f>VLOOKUP(A624,'ADM Details FY17'!$A$3:$P$3515,16,FALSE)</f>
        <v>0</v>
      </c>
      <c r="N624" s="1">
        <f>VLOOKUP(A624,'ADM Details FY17'!$A$3:$Q$3515,17,FALSE)</f>
        <v>0</v>
      </c>
      <c r="O624" s="1">
        <f>VLOOKUP(A624,'ADM Details FY17'!$A$3:$S$3515,19,FALSE)</f>
        <v>0</v>
      </c>
      <c r="P624" s="1">
        <f>VLOOKUP(A624,'ADM Details FY17'!$A$3:$U$3515,21,FALSE)</f>
        <v>0</v>
      </c>
      <c r="Q624" s="1">
        <f>VLOOKUP(A624,'ADM Details FY17'!$A$3:$V$3515,22,FALSE)</f>
        <v>0</v>
      </c>
      <c r="R624" s="1">
        <f>VLOOKUP(A624,'ADM Details FY17'!$A$3:$W$3515,23,FALSE)</f>
        <v>0</v>
      </c>
      <c r="S624" s="1">
        <f>VLOOKUP(A624,'ADM Details FY17'!$A$3:$X$3515,24,FALSE)</f>
        <v>0</v>
      </c>
      <c r="T624" s="1">
        <f>VLOOKUP(A624,'ADM Details FY17'!$A$3:$Y$3515,25,FALSE)</f>
        <v>0</v>
      </c>
      <c r="U624" s="1">
        <f>VLOOKUP(A624,'ADM Details FY17'!$A$3:$AA$3515,27,FALSE)</f>
        <v>0</v>
      </c>
      <c r="V624" s="1">
        <f>IFERROR(VLOOKUP(C624,'eindex _tget pp '!$A$4:$E$615,5,FALSE),0)</f>
        <v>360.28401797175866</v>
      </c>
      <c r="W624" s="31">
        <f>IFERROR(VLOOKUP(C624,'eindex _tget pp '!$A$4:$F$615,6,FALSE),0)</f>
        <v>1.2906144546</v>
      </c>
      <c r="X624" s="4">
        <f>IFERROR(VLOOKUP(B624,'eschools 16'!$A$2:$F$25,6,FALSE),1)</f>
        <v>2</v>
      </c>
      <c r="Y624" s="1">
        <f t="shared" si="45"/>
        <v>0</v>
      </c>
      <c r="Z624" s="1">
        <f t="shared" si="46"/>
        <v>0</v>
      </c>
      <c r="AA624" s="31">
        <f>IFERROR(VLOOKUP(C624,'eindex _tget pp '!$A$4:$G$615,7,FALSE),0)</f>
        <v>0.47848337600000002</v>
      </c>
      <c r="AB624" s="1">
        <f>VLOOKUP(A624,'ADM Details FY17'!$A$3:$AB$3515,28,FALSE)</f>
        <v>0</v>
      </c>
      <c r="AC624" s="1">
        <f t="shared" si="47"/>
        <v>0</v>
      </c>
      <c r="AD624" s="1">
        <f t="shared" si="48"/>
        <v>2</v>
      </c>
      <c r="AE624" s="1">
        <f t="shared" si="49"/>
        <v>50</v>
      </c>
    </row>
    <row r="625" spans="1:31" x14ac:dyDescent="0.25">
      <c r="A625" t="str">
        <f>B625&amp;"-"&amp;COUNTIF($B$3:B625,B625)</f>
        <v>236-471</v>
      </c>
      <c r="B625">
        <v>236</v>
      </c>
      <c r="C625" s="18">
        <f>VLOOKUP(A625,'ADM Details FY17'!$A$3:$D$3515,4,FALSE)</f>
        <v>44941</v>
      </c>
      <c r="D625" s="1">
        <f>VLOOKUP(A625,'ADM Details FY17'!$A$3:$E$3515,5,FALSE)</f>
        <v>5.79</v>
      </c>
      <c r="E625" s="1">
        <f>VLOOKUP(A625,'ADM Details FY17'!$A$3:$F$3515,6,FALSE)</f>
        <v>0</v>
      </c>
      <c r="F625" s="1">
        <f>VLOOKUP(A625,'ADM Details FY17'!$A$3:$G$3515,7,FALSE)</f>
        <v>1</v>
      </c>
      <c r="G625" s="1">
        <f>VLOOKUP(A625,'ADM Details FY17'!$A$3:$H$3515,8,FALSE)</f>
        <v>0</v>
      </c>
      <c r="H625" s="1">
        <f>VLOOKUP(A625,'ADM Details FY17'!$A$3:$I$3515,9,FALSE)</f>
        <v>0</v>
      </c>
      <c r="I625" s="1">
        <f>VLOOKUP(A625,'ADM Details FY17'!$A$3:$J$3517,10,FALSE)</f>
        <v>0</v>
      </c>
      <c r="J625" s="1">
        <f>VLOOKUP(A625,'ADM Details FY17'!$A$3:$K$3515,11,FALSE)</f>
        <v>0</v>
      </c>
      <c r="K625" s="1">
        <f>VLOOKUP(A625,'ADM Details FY17'!$A$3:$M$3515,13,FALSE)</f>
        <v>4.78</v>
      </c>
      <c r="L625" s="1">
        <f>VLOOKUP(A625,'ADM Details FY17'!$A$3:$O$3515,15,FALSE)</f>
        <v>0</v>
      </c>
      <c r="M625" s="1">
        <f>VLOOKUP(A625,'ADM Details FY17'!$A$3:$P$3515,16,FALSE)</f>
        <v>0</v>
      </c>
      <c r="N625" s="1">
        <f>VLOOKUP(A625,'ADM Details FY17'!$A$3:$Q$3515,17,FALSE)</f>
        <v>0</v>
      </c>
      <c r="O625" s="1">
        <f>VLOOKUP(A625,'ADM Details FY17'!$A$3:$S$3515,19,FALSE)</f>
        <v>0</v>
      </c>
      <c r="P625" s="1">
        <f>VLOOKUP(A625,'ADM Details FY17'!$A$3:$U$3515,21,FALSE)</f>
        <v>0</v>
      </c>
      <c r="Q625" s="1">
        <f>VLOOKUP(A625,'ADM Details FY17'!$A$3:$V$3515,22,FALSE)</f>
        <v>0</v>
      </c>
      <c r="R625" s="1">
        <f>VLOOKUP(A625,'ADM Details FY17'!$A$3:$W$3515,23,FALSE)</f>
        <v>0</v>
      </c>
      <c r="S625" s="1">
        <f>VLOOKUP(A625,'ADM Details FY17'!$A$3:$X$3515,24,FALSE)</f>
        <v>0</v>
      </c>
      <c r="T625" s="1">
        <f>VLOOKUP(A625,'ADM Details FY17'!$A$3:$Y$3515,25,FALSE)</f>
        <v>0.4</v>
      </c>
      <c r="U625" s="1">
        <f>VLOOKUP(A625,'ADM Details FY17'!$A$3:$AA$3515,27,FALSE)</f>
        <v>0</v>
      </c>
      <c r="V625" s="1">
        <f>IFERROR(VLOOKUP(C625,'eindex _tget pp '!$A$4:$E$615,5,FALSE),0)</f>
        <v>540.99431881582973</v>
      </c>
      <c r="W625" s="31">
        <f>IFERROR(VLOOKUP(C625,'eindex _tget pp '!$A$4:$F$615,6,FALSE),0)</f>
        <v>0.82392606840000004</v>
      </c>
      <c r="X625" s="4">
        <f>IFERROR(VLOOKUP(B625,'eschools 16'!$A$2:$F$25,6,FALSE),1)</f>
        <v>2</v>
      </c>
      <c r="Y625" s="1">
        <f t="shared" si="45"/>
        <v>0</v>
      </c>
      <c r="Z625" s="1">
        <f t="shared" si="46"/>
        <v>0</v>
      </c>
      <c r="AA625" s="31">
        <f>IFERROR(VLOOKUP(C625,'eindex _tget pp '!$A$4:$G$615,7,FALSE),0)</f>
        <v>0.544388439</v>
      </c>
      <c r="AB625" s="1">
        <f>VLOOKUP(A625,'ADM Details FY17'!$A$3:$AB$3515,28,FALSE)</f>
        <v>0</v>
      </c>
      <c r="AC625" s="1">
        <f t="shared" si="47"/>
        <v>0</v>
      </c>
      <c r="AD625" s="1">
        <f t="shared" si="48"/>
        <v>5.79</v>
      </c>
      <c r="AE625" s="1">
        <f t="shared" si="49"/>
        <v>144.75</v>
      </c>
    </row>
    <row r="626" spans="1:31" x14ac:dyDescent="0.25">
      <c r="A626" t="str">
        <f>B626&amp;"-"&amp;COUNTIF($B$3:B626,B626)</f>
        <v>236-472</v>
      </c>
      <c r="B626">
        <v>236</v>
      </c>
      <c r="C626" s="18">
        <f>VLOOKUP(A626,'ADM Details FY17'!$A$3:$D$3515,4,FALSE)</f>
        <v>49643</v>
      </c>
      <c r="D626" s="1">
        <f>VLOOKUP(A626,'ADM Details FY17'!$A$3:$E$3515,5,FALSE)</f>
        <v>2</v>
      </c>
      <c r="E626" s="1">
        <f>VLOOKUP(A626,'ADM Details FY17'!$A$3:$F$3515,6,FALSE)</f>
        <v>0</v>
      </c>
      <c r="F626" s="1">
        <f>VLOOKUP(A626,'ADM Details FY17'!$A$3:$G$3515,7,FALSE)</f>
        <v>0</v>
      </c>
      <c r="G626" s="1">
        <f>VLOOKUP(A626,'ADM Details FY17'!$A$3:$H$3515,8,FALSE)</f>
        <v>0</v>
      </c>
      <c r="H626" s="1">
        <f>VLOOKUP(A626,'ADM Details FY17'!$A$3:$I$3515,9,FALSE)</f>
        <v>0</v>
      </c>
      <c r="I626" s="1">
        <f>VLOOKUP(A626,'ADM Details FY17'!$A$3:$J$3517,10,FALSE)</f>
        <v>0</v>
      </c>
      <c r="J626" s="1">
        <f>VLOOKUP(A626,'ADM Details FY17'!$A$3:$K$3515,11,FALSE)</f>
        <v>0</v>
      </c>
      <c r="K626" s="1">
        <f>VLOOKUP(A626,'ADM Details FY17'!$A$3:$M$3515,13,FALSE)</f>
        <v>0</v>
      </c>
      <c r="L626" s="1">
        <f>VLOOKUP(A626,'ADM Details FY17'!$A$3:$O$3515,15,FALSE)</f>
        <v>0</v>
      </c>
      <c r="M626" s="1">
        <f>VLOOKUP(A626,'ADM Details FY17'!$A$3:$P$3515,16,FALSE)</f>
        <v>0</v>
      </c>
      <c r="N626" s="1">
        <f>VLOOKUP(A626,'ADM Details FY17'!$A$3:$Q$3515,17,FALSE)</f>
        <v>0</v>
      </c>
      <c r="O626" s="1">
        <f>VLOOKUP(A626,'ADM Details FY17'!$A$3:$S$3515,19,FALSE)</f>
        <v>0</v>
      </c>
      <c r="P626" s="1">
        <f>VLOOKUP(A626,'ADM Details FY17'!$A$3:$U$3515,21,FALSE)</f>
        <v>0</v>
      </c>
      <c r="Q626" s="1">
        <f>VLOOKUP(A626,'ADM Details FY17'!$A$3:$V$3515,22,FALSE)</f>
        <v>0</v>
      </c>
      <c r="R626" s="1">
        <f>VLOOKUP(A626,'ADM Details FY17'!$A$3:$W$3515,23,FALSE)</f>
        <v>0</v>
      </c>
      <c r="S626" s="1">
        <f>VLOOKUP(A626,'ADM Details FY17'!$A$3:$X$3515,24,FALSE)</f>
        <v>0</v>
      </c>
      <c r="T626" s="1">
        <f>VLOOKUP(A626,'ADM Details FY17'!$A$3:$Y$3515,25,FALSE)</f>
        <v>0</v>
      </c>
      <c r="U626" s="1">
        <f>VLOOKUP(A626,'ADM Details FY17'!$A$3:$AA$3515,27,FALSE)</f>
        <v>0</v>
      </c>
      <c r="V626" s="1">
        <f>IFERROR(VLOOKUP(C626,'eindex _tget pp '!$A$4:$E$615,5,FALSE),0)</f>
        <v>944.47669879804835</v>
      </c>
      <c r="W626" s="31">
        <f>IFERROR(VLOOKUP(C626,'eindex _tget pp '!$A$4:$F$615,6,FALSE),0)</f>
        <v>1.5235630004</v>
      </c>
      <c r="X626" s="4">
        <f>IFERROR(VLOOKUP(B626,'eschools 16'!$A$2:$F$25,6,FALSE),1)</f>
        <v>2</v>
      </c>
      <c r="Y626" s="1">
        <f t="shared" si="45"/>
        <v>0</v>
      </c>
      <c r="Z626" s="1">
        <f t="shared" si="46"/>
        <v>0</v>
      </c>
      <c r="AA626" s="31">
        <f>IFERROR(VLOOKUP(C626,'eindex _tget pp '!$A$4:$G$615,7,FALSE),0)</f>
        <v>0.9</v>
      </c>
      <c r="AB626" s="1">
        <f>VLOOKUP(A626,'ADM Details FY17'!$A$3:$AB$3515,28,FALSE)</f>
        <v>0</v>
      </c>
      <c r="AC626" s="1">
        <f t="shared" si="47"/>
        <v>0</v>
      </c>
      <c r="AD626" s="1">
        <f t="shared" si="48"/>
        <v>2</v>
      </c>
      <c r="AE626" s="1">
        <f t="shared" si="49"/>
        <v>50</v>
      </c>
    </row>
    <row r="627" spans="1:31" x14ac:dyDescent="0.25">
      <c r="A627" t="str">
        <f>B627&amp;"-"&amp;COUNTIF($B$3:B627,B627)</f>
        <v>236-473</v>
      </c>
      <c r="B627">
        <v>236</v>
      </c>
      <c r="C627" s="18">
        <f>VLOOKUP(A627,'ADM Details FY17'!$A$3:$D$3515,4,FALSE)</f>
        <v>48744</v>
      </c>
      <c r="D627" s="1">
        <f>VLOOKUP(A627,'ADM Details FY17'!$A$3:$E$3515,5,FALSE)</f>
        <v>5.99</v>
      </c>
      <c r="E627" s="1">
        <f>VLOOKUP(A627,'ADM Details FY17'!$A$3:$F$3515,6,FALSE)</f>
        <v>0</v>
      </c>
      <c r="F627" s="1">
        <f>VLOOKUP(A627,'ADM Details FY17'!$A$3:$G$3515,7,FALSE)</f>
        <v>1</v>
      </c>
      <c r="G627" s="1">
        <f>VLOOKUP(A627,'ADM Details FY17'!$A$3:$H$3515,8,FALSE)</f>
        <v>0</v>
      </c>
      <c r="H627" s="1">
        <f>VLOOKUP(A627,'ADM Details FY17'!$A$3:$I$3515,9,FALSE)</f>
        <v>0</v>
      </c>
      <c r="I627" s="1">
        <f>VLOOKUP(A627,'ADM Details FY17'!$A$3:$J$3517,10,FALSE)</f>
        <v>0</v>
      </c>
      <c r="J627" s="1">
        <f>VLOOKUP(A627,'ADM Details FY17'!$A$3:$K$3515,11,FALSE)</f>
        <v>0</v>
      </c>
      <c r="K627" s="1">
        <f>VLOOKUP(A627,'ADM Details FY17'!$A$3:$M$3515,13,FALSE)</f>
        <v>2</v>
      </c>
      <c r="L627" s="1">
        <f>VLOOKUP(A627,'ADM Details FY17'!$A$3:$O$3515,15,FALSE)</f>
        <v>0</v>
      </c>
      <c r="M627" s="1">
        <f>VLOOKUP(A627,'ADM Details FY17'!$A$3:$P$3515,16,FALSE)</f>
        <v>0</v>
      </c>
      <c r="N627" s="1">
        <f>VLOOKUP(A627,'ADM Details FY17'!$A$3:$Q$3515,17,FALSE)</f>
        <v>0</v>
      </c>
      <c r="O627" s="1">
        <f>VLOOKUP(A627,'ADM Details FY17'!$A$3:$S$3515,19,FALSE)</f>
        <v>0</v>
      </c>
      <c r="P627" s="1">
        <f>VLOOKUP(A627,'ADM Details FY17'!$A$3:$U$3515,21,FALSE)</f>
        <v>0.13</v>
      </c>
      <c r="Q627" s="1">
        <f>VLOOKUP(A627,'ADM Details FY17'!$A$3:$V$3515,22,FALSE)</f>
        <v>0</v>
      </c>
      <c r="R627" s="1">
        <f>VLOOKUP(A627,'ADM Details FY17'!$A$3:$W$3515,23,FALSE)</f>
        <v>0</v>
      </c>
      <c r="S627" s="1">
        <f>VLOOKUP(A627,'ADM Details FY17'!$A$3:$X$3515,24,FALSE)</f>
        <v>0</v>
      </c>
      <c r="T627" s="1">
        <f>VLOOKUP(A627,'ADM Details FY17'!$A$3:$Y$3515,25,FALSE)</f>
        <v>0.2</v>
      </c>
      <c r="U627" s="1">
        <f>VLOOKUP(A627,'ADM Details FY17'!$A$3:$AA$3515,27,FALSE)</f>
        <v>0</v>
      </c>
      <c r="V627" s="1">
        <f>IFERROR(VLOOKUP(C627,'eindex _tget pp '!$A$4:$E$615,5,FALSE),0)</f>
        <v>448.97439546401921</v>
      </c>
      <c r="W627" s="31">
        <f>IFERROR(VLOOKUP(C627,'eindex _tget pp '!$A$4:$F$615,6,FALSE),0)</f>
        <v>0.31150880879999998</v>
      </c>
      <c r="X627" s="4">
        <f>IFERROR(VLOOKUP(B627,'eschools 16'!$A$2:$F$25,6,FALSE),1)</f>
        <v>2</v>
      </c>
      <c r="Y627" s="1">
        <f t="shared" si="45"/>
        <v>0</v>
      </c>
      <c r="Z627" s="1">
        <f t="shared" si="46"/>
        <v>0</v>
      </c>
      <c r="AA627" s="31">
        <f>IFERROR(VLOOKUP(C627,'eindex _tget pp '!$A$4:$G$615,7,FALSE),0)</f>
        <v>0.52793824300000003</v>
      </c>
      <c r="AB627" s="1">
        <f>VLOOKUP(A627,'ADM Details FY17'!$A$3:$AB$3515,28,FALSE)</f>
        <v>0</v>
      </c>
      <c r="AC627" s="1">
        <f t="shared" si="47"/>
        <v>0</v>
      </c>
      <c r="AD627" s="1">
        <f t="shared" si="48"/>
        <v>5.99</v>
      </c>
      <c r="AE627" s="1">
        <f t="shared" si="49"/>
        <v>149.75</v>
      </c>
    </row>
    <row r="628" spans="1:31" x14ac:dyDescent="0.25">
      <c r="A628" t="str">
        <f>B628&amp;"-"&amp;COUNTIF($B$3:B628,B628)</f>
        <v>236-474</v>
      </c>
      <c r="B628">
        <v>236</v>
      </c>
      <c r="C628" s="18">
        <f>VLOOKUP(A628,'ADM Details FY17'!$A$3:$D$3515,4,FALSE)</f>
        <v>47464</v>
      </c>
      <c r="D628" s="1">
        <f>VLOOKUP(A628,'ADM Details FY17'!$A$3:$E$3515,5,FALSE)</f>
        <v>2.11</v>
      </c>
      <c r="E628" s="1">
        <f>VLOOKUP(A628,'ADM Details FY17'!$A$3:$F$3515,6,FALSE)</f>
        <v>0</v>
      </c>
      <c r="F628" s="1">
        <f>VLOOKUP(A628,'ADM Details FY17'!$A$3:$G$3515,7,FALSE)</f>
        <v>1</v>
      </c>
      <c r="G628" s="1">
        <f>VLOOKUP(A628,'ADM Details FY17'!$A$3:$H$3515,8,FALSE)</f>
        <v>0</v>
      </c>
      <c r="H628" s="1">
        <f>VLOOKUP(A628,'ADM Details FY17'!$A$3:$I$3515,9,FALSE)</f>
        <v>0</v>
      </c>
      <c r="I628" s="1">
        <f>VLOOKUP(A628,'ADM Details FY17'!$A$3:$J$3517,10,FALSE)</f>
        <v>0</v>
      </c>
      <c r="J628" s="1">
        <f>VLOOKUP(A628,'ADM Details FY17'!$A$3:$K$3515,11,FALSE)</f>
        <v>0</v>
      </c>
      <c r="K628" s="1">
        <f>VLOOKUP(A628,'ADM Details FY17'!$A$3:$M$3515,13,FALSE)</f>
        <v>0</v>
      </c>
      <c r="L628" s="1">
        <f>VLOOKUP(A628,'ADM Details FY17'!$A$3:$O$3515,15,FALSE)</f>
        <v>0</v>
      </c>
      <c r="M628" s="1">
        <f>VLOOKUP(A628,'ADM Details FY17'!$A$3:$P$3515,16,FALSE)</f>
        <v>0</v>
      </c>
      <c r="N628" s="1">
        <f>VLOOKUP(A628,'ADM Details FY17'!$A$3:$Q$3515,17,FALSE)</f>
        <v>0</v>
      </c>
      <c r="O628" s="1">
        <f>VLOOKUP(A628,'ADM Details FY17'!$A$3:$S$3515,19,FALSE)</f>
        <v>0</v>
      </c>
      <c r="P628" s="1">
        <f>VLOOKUP(A628,'ADM Details FY17'!$A$3:$U$3515,21,FALSE)</f>
        <v>0.26</v>
      </c>
      <c r="Q628" s="1">
        <f>VLOOKUP(A628,'ADM Details FY17'!$A$3:$V$3515,22,FALSE)</f>
        <v>0</v>
      </c>
      <c r="R628" s="1">
        <f>VLOOKUP(A628,'ADM Details FY17'!$A$3:$W$3515,23,FALSE)</f>
        <v>0</v>
      </c>
      <c r="S628" s="1">
        <f>VLOOKUP(A628,'ADM Details FY17'!$A$3:$X$3515,24,FALSE)</f>
        <v>0</v>
      </c>
      <c r="T628" s="1">
        <f>VLOOKUP(A628,'ADM Details FY17'!$A$3:$Y$3515,25,FALSE)</f>
        <v>0.1</v>
      </c>
      <c r="U628" s="1">
        <f>VLOOKUP(A628,'ADM Details FY17'!$A$3:$AA$3515,27,FALSE)</f>
        <v>0</v>
      </c>
      <c r="V628" s="1">
        <f>IFERROR(VLOOKUP(C628,'eindex _tget pp '!$A$4:$E$615,5,FALSE),0)</f>
        <v>0</v>
      </c>
      <c r="W628" s="31">
        <f>IFERROR(VLOOKUP(C628,'eindex _tget pp '!$A$4:$F$615,6,FALSE),0)</f>
        <v>0.10754930190000001</v>
      </c>
      <c r="X628" s="4">
        <f>IFERROR(VLOOKUP(B628,'eschools 16'!$A$2:$F$25,6,FALSE),1)</f>
        <v>2</v>
      </c>
      <c r="Y628" s="1">
        <f t="shared" si="45"/>
        <v>0</v>
      </c>
      <c r="Z628" s="1">
        <f t="shared" si="46"/>
        <v>0</v>
      </c>
      <c r="AA628" s="31">
        <f>IFERROR(VLOOKUP(C628,'eindex _tget pp '!$A$4:$G$615,7,FALSE),0)</f>
        <v>0.12540008999999999</v>
      </c>
      <c r="AB628" s="1">
        <f>VLOOKUP(A628,'ADM Details FY17'!$A$3:$AB$3515,28,FALSE)</f>
        <v>0</v>
      </c>
      <c r="AC628" s="1">
        <f t="shared" si="47"/>
        <v>0</v>
      </c>
      <c r="AD628" s="1">
        <f t="shared" si="48"/>
        <v>2.11</v>
      </c>
      <c r="AE628" s="1">
        <f t="shared" si="49"/>
        <v>52.75</v>
      </c>
    </row>
    <row r="629" spans="1:31" x14ac:dyDescent="0.25">
      <c r="A629" t="str">
        <f>B629&amp;"-"&amp;COUNTIF($B$3:B629,B629)</f>
        <v>236-475</v>
      </c>
      <c r="B629">
        <v>236</v>
      </c>
      <c r="C629" s="18">
        <f>VLOOKUP(A629,'ADM Details FY17'!$A$3:$D$3515,4,FALSE)</f>
        <v>44966</v>
      </c>
      <c r="D629" s="1">
        <f>VLOOKUP(A629,'ADM Details FY17'!$A$3:$E$3515,5,FALSE)</f>
        <v>2.87</v>
      </c>
      <c r="E629" s="1">
        <f>VLOOKUP(A629,'ADM Details FY17'!$A$3:$F$3515,6,FALSE)</f>
        <v>0</v>
      </c>
      <c r="F629" s="1">
        <f>VLOOKUP(A629,'ADM Details FY17'!$A$3:$G$3515,7,FALSE)</f>
        <v>0.43</v>
      </c>
      <c r="G629" s="1">
        <f>VLOOKUP(A629,'ADM Details FY17'!$A$3:$H$3515,8,FALSE)</f>
        <v>0</v>
      </c>
      <c r="H629" s="1">
        <f>VLOOKUP(A629,'ADM Details FY17'!$A$3:$I$3515,9,FALSE)</f>
        <v>0</v>
      </c>
      <c r="I629" s="1">
        <f>VLOOKUP(A629,'ADM Details FY17'!$A$3:$J$3517,10,FALSE)</f>
        <v>0</v>
      </c>
      <c r="J629" s="1">
        <f>VLOOKUP(A629,'ADM Details FY17'!$A$3:$K$3515,11,FALSE)</f>
        <v>0</v>
      </c>
      <c r="K629" s="1">
        <f>VLOOKUP(A629,'ADM Details FY17'!$A$3:$M$3515,13,FALSE)</f>
        <v>0.87</v>
      </c>
      <c r="L629" s="1">
        <f>VLOOKUP(A629,'ADM Details FY17'!$A$3:$O$3515,15,FALSE)</f>
        <v>0</v>
      </c>
      <c r="M629" s="1">
        <f>VLOOKUP(A629,'ADM Details FY17'!$A$3:$P$3515,16,FALSE)</f>
        <v>0</v>
      </c>
      <c r="N629" s="1">
        <f>VLOOKUP(A629,'ADM Details FY17'!$A$3:$Q$3515,17,FALSE)</f>
        <v>0</v>
      </c>
      <c r="O629" s="1">
        <f>VLOOKUP(A629,'ADM Details FY17'!$A$3:$S$3515,19,FALSE)</f>
        <v>0</v>
      </c>
      <c r="P629" s="1">
        <f>VLOOKUP(A629,'ADM Details FY17'!$A$3:$U$3515,21,FALSE)</f>
        <v>0</v>
      </c>
      <c r="Q629" s="1">
        <f>VLOOKUP(A629,'ADM Details FY17'!$A$3:$V$3515,22,FALSE)</f>
        <v>0</v>
      </c>
      <c r="R629" s="1">
        <f>VLOOKUP(A629,'ADM Details FY17'!$A$3:$W$3515,23,FALSE)</f>
        <v>0</v>
      </c>
      <c r="S629" s="1">
        <f>VLOOKUP(A629,'ADM Details FY17'!$A$3:$X$3515,24,FALSE)</f>
        <v>0</v>
      </c>
      <c r="T629" s="1">
        <f>VLOOKUP(A629,'ADM Details FY17'!$A$3:$Y$3515,25,FALSE)</f>
        <v>0.2</v>
      </c>
      <c r="U629" s="1">
        <f>VLOOKUP(A629,'ADM Details FY17'!$A$3:$AA$3515,27,FALSE)</f>
        <v>0</v>
      </c>
      <c r="V629" s="1">
        <f>IFERROR(VLOOKUP(C629,'eindex _tget pp '!$A$4:$E$615,5,FALSE),0)</f>
        <v>667.67822977747699</v>
      </c>
      <c r="W629" s="31">
        <f>IFERROR(VLOOKUP(C629,'eindex _tget pp '!$A$4:$F$615,6,FALSE),0)</f>
        <v>1.1587698951000001</v>
      </c>
      <c r="X629" s="4">
        <f>IFERROR(VLOOKUP(B629,'eschools 16'!$A$2:$F$25,6,FALSE),1)</f>
        <v>2</v>
      </c>
      <c r="Y629" s="1">
        <f t="shared" si="45"/>
        <v>0</v>
      </c>
      <c r="Z629" s="1">
        <f t="shared" si="46"/>
        <v>0</v>
      </c>
      <c r="AA629" s="31">
        <f>IFERROR(VLOOKUP(C629,'eindex _tget pp '!$A$4:$G$615,7,FALSE),0)</f>
        <v>0.63004805600000002</v>
      </c>
      <c r="AB629" s="1">
        <f>VLOOKUP(A629,'ADM Details FY17'!$A$3:$AB$3515,28,FALSE)</f>
        <v>0</v>
      </c>
      <c r="AC629" s="1">
        <f t="shared" si="47"/>
        <v>0</v>
      </c>
      <c r="AD629" s="1">
        <f t="shared" si="48"/>
        <v>2.87</v>
      </c>
      <c r="AE629" s="1">
        <f t="shared" si="49"/>
        <v>71.75</v>
      </c>
    </row>
    <row r="630" spans="1:31" x14ac:dyDescent="0.25">
      <c r="A630" t="str">
        <f>B630&amp;"-"&amp;COUNTIF($B$3:B630,B630)</f>
        <v>236-476</v>
      </c>
      <c r="B630">
        <v>236</v>
      </c>
      <c r="C630" s="18">
        <f>VLOOKUP(A630,'ADM Details FY17'!$A$3:$D$3515,4,FALSE)</f>
        <v>44958</v>
      </c>
      <c r="D630" s="1">
        <f>VLOOKUP(A630,'ADM Details FY17'!$A$3:$E$3515,5,FALSE)</f>
        <v>11.51</v>
      </c>
      <c r="E630" s="1">
        <f>VLOOKUP(A630,'ADM Details FY17'!$A$3:$F$3515,6,FALSE)</f>
        <v>1</v>
      </c>
      <c r="F630" s="1">
        <f>VLOOKUP(A630,'ADM Details FY17'!$A$3:$G$3515,7,FALSE)</f>
        <v>2</v>
      </c>
      <c r="G630" s="1">
        <f>VLOOKUP(A630,'ADM Details FY17'!$A$3:$H$3515,8,FALSE)</f>
        <v>0</v>
      </c>
      <c r="H630" s="1">
        <f>VLOOKUP(A630,'ADM Details FY17'!$A$3:$I$3515,9,FALSE)</f>
        <v>0</v>
      </c>
      <c r="I630" s="1">
        <f>VLOOKUP(A630,'ADM Details FY17'!$A$3:$J$3517,10,FALSE)</f>
        <v>0</v>
      </c>
      <c r="J630" s="1">
        <f>VLOOKUP(A630,'ADM Details FY17'!$A$3:$K$3515,11,FALSE)</f>
        <v>0</v>
      </c>
      <c r="K630" s="1">
        <f>VLOOKUP(A630,'ADM Details FY17'!$A$3:$M$3515,13,FALSE)</f>
        <v>5.51</v>
      </c>
      <c r="L630" s="1">
        <f>VLOOKUP(A630,'ADM Details FY17'!$A$3:$O$3515,15,FALSE)</f>
        <v>0</v>
      </c>
      <c r="M630" s="1">
        <f>VLOOKUP(A630,'ADM Details FY17'!$A$3:$P$3515,16,FALSE)</f>
        <v>0</v>
      </c>
      <c r="N630" s="1">
        <f>VLOOKUP(A630,'ADM Details FY17'!$A$3:$Q$3515,17,FALSE)</f>
        <v>0</v>
      </c>
      <c r="O630" s="1">
        <f>VLOOKUP(A630,'ADM Details FY17'!$A$3:$S$3515,19,FALSE)</f>
        <v>0</v>
      </c>
      <c r="P630" s="1">
        <f>VLOOKUP(A630,'ADM Details FY17'!$A$3:$U$3515,21,FALSE)</f>
        <v>0.26</v>
      </c>
      <c r="Q630" s="1">
        <f>VLOOKUP(A630,'ADM Details FY17'!$A$3:$V$3515,22,FALSE)</f>
        <v>0</v>
      </c>
      <c r="R630" s="1">
        <f>VLOOKUP(A630,'ADM Details FY17'!$A$3:$W$3515,23,FALSE)</f>
        <v>0</v>
      </c>
      <c r="S630" s="1">
        <f>VLOOKUP(A630,'ADM Details FY17'!$A$3:$X$3515,24,FALSE)</f>
        <v>0</v>
      </c>
      <c r="T630" s="1">
        <f>VLOOKUP(A630,'ADM Details FY17'!$A$3:$Y$3515,25,FALSE)</f>
        <v>0.44</v>
      </c>
      <c r="U630" s="1">
        <f>VLOOKUP(A630,'ADM Details FY17'!$A$3:$AA$3515,27,FALSE)</f>
        <v>0</v>
      </c>
      <c r="V630" s="1">
        <f>IFERROR(VLOOKUP(C630,'eindex _tget pp '!$A$4:$E$615,5,FALSE),0)</f>
        <v>0</v>
      </c>
      <c r="W630" s="31">
        <f>IFERROR(VLOOKUP(C630,'eindex _tget pp '!$A$4:$F$615,6,FALSE),0)</f>
        <v>0.52469289910000005</v>
      </c>
      <c r="X630" s="4">
        <f>IFERROR(VLOOKUP(B630,'eschools 16'!$A$2:$F$25,6,FALSE),1)</f>
        <v>2</v>
      </c>
      <c r="Y630" s="1">
        <f t="shared" si="45"/>
        <v>0</v>
      </c>
      <c r="Z630" s="1">
        <f t="shared" si="46"/>
        <v>0</v>
      </c>
      <c r="AA630" s="31">
        <f>IFERROR(VLOOKUP(C630,'eindex _tget pp '!$A$4:$G$615,7,FALSE),0)</f>
        <v>0.29313963300000001</v>
      </c>
      <c r="AB630" s="1">
        <f>VLOOKUP(A630,'ADM Details FY17'!$A$3:$AB$3515,28,FALSE)</f>
        <v>0</v>
      </c>
      <c r="AC630" s="1">
        <f t="shared" si="47"/>
        <v>0</v>
      </c>
      <c r="AD630" s="1">
        <f t="shared" si="48"/>
        <v>11.51</v>
      </c>
      <c r="AE630" s="1">
        <f t="shared" si="49"/>
        <v>287.75</v>
      </c>
    </row>
    <row r="631" spans="1:31" x14ac:dyDescent="0.25">
      <c r="A631" t="str">
        <f>B631&amp;"-"&amp;COUNTIF($B$3:B631,B631)</f>
        <v>236-477</v>
      </c>
      <c r="B631">
        <v>236</v>
      </c>
      <c r="C631" s="18">
        <f>VLOOKUP(A631,'ADM Details FY17'!$A$3:$D$3515,4,FALSE)</f>
        <v>46821</v>
      </c>
      <c r="D631" s="1">
        <f>VLOOKUP(A631,'ADM Details FY17'!$A$3:$E$3515,5,FALSE)</f>
        <v>1</v>
      </c>
      <c r="E631" s="1">
        <f>VLOOKUP(A631,'ADM Details FY17'!$A$3:$F$3515,6,FALSE)</f>
        <v>0</v>
      </c>
      <c r="F631" s="1">
        <f>VLOOKUP(A631,'ADM Details FY17'!$A$3:$G$3515,7,FALSE)</f>
        <v>0</v>
      </c>
      <c r="G631" s="1">
        <f>VLOOKUP(A631,'ADM Details FY17'!$A$3:$H$3515,8,FALSE)</f>
        <v>0</v>
      </c>
      <c r="H631" s="1">
        <f>VLOOKUP(A631,'ADM Details FY17'!$A$3:$I$3515,9,FALSE)</f>
        <v>0</v>
      </c>
      <c r="I631" s="1">
        <f>VLOOKUP(A631,'ADM Details FY17'!$A$3:$J$3517,10,FALSE)</f>
        <v>0</v>
      </c>
      <c r="J631" s="1">
        <f>VLOOKUP(A631,'ADM Details FY17'!$A$3:$K$3515,11,FALSE)</f>
        <v>0</v>
      </c>
      <c r="K631" s="1">
        <f>VLOOKUP(A631,'ADM Details FY17'!$A$3:$M$3515,13,FALSE)</f>
        <v>0</v>
      </c>
      <c r="L631" s="1">
        <f>VLOOKUP(A631,'ADM Details FY17'!$A$3:$O$3515,15,FALSE)</f>
        <v>0</v>
      </c>
      <c r="M631" s="1">
        <f>VLOOKUP(A631,'ADM Details FY17'!$A$3:$P$3515,16,FALSE)</f>
        <v>0</v>
      </c>
      <c r="N631" s="1">
        <f>VLOOKUP(A631,'ADM Details FY17'!$A$3:$Q$3515,17,FALSE)</f>
        <v>0</v>
      </c>
      <c r="O631" s="1">
        <f>VLOOKUP(A631,'ADM Details FY17'!$A$3:$S$3515,19,FALSE)</f>
        <v>0</v>
      </c>
      <c r="P631" s="1">
        <f>VLOOKUP(A631,'ADM Details FY17'!$A$3:$U$3515,21,FALSE)</f>
        <v>0</v>
      </c>
      <c r="Q631" s="1">
        <f>VLOOKUP(A631,'ADM Details FY17'!$A$3:$V$3515,22,FALSE)</f>
        <v>0</v>
      </c>
      <c r="R631" s="1">
        <f>VLOOKUP(A631,'ADM Details FY17'!$A$3:$W$3515,23,FALSE)</f>
        <v>0</v>
      </c>
      <c r="S631" s="1">
        <f>VLOOKUP(A631,'ADM Details FY17'!$A$3:$X$3515,24,FALSE)</f>
        <v>0</v>
      </c>
      <c r="T631" s="1">
        <f>VLOOKUP(A631,'ADM Details FY17'!$A$3:$Y$3515,25,FALSE)</f>
        <v>0</v>
      </c>
      <c r="U631" s="1">
        <f>VLOOKUP(A631,'ADM Details FY17'!$A$3:$AA$3515,27,FALSE)</f>
        <v>0</v>
      </c>
      <c r="V631" s="1">
        <f>IFERROR(VLOOKUP(C631,'eindex _tget pp '!$A$4:$E$615,5,FALSE),0)</f>
        <v>0</v>
      </c>
      <c r="W631" s="31">
        <f>IFERROR(VLOOKUP(C631,'eindex _tget pp '!$A$4:$F$615,6,FALSE),0)</f>
        <v>0.66245574569999999</v>
      </c>
      <c r="X631" s="4">
        <f>IFERROR(VLOOKUP(B631,'eschools 16'!$A$2:$F$25,6,FALSE),1)</f>
        <v>2</v>
      </c>
      <c r="Y631" s="1">
        <f t="shared" si="45"/>
        <v>0</v>
      </c>
      <c r="Z631" s="1">
        <f t="shared" si="46"/>
        <v>0</v>
      </c>
      <c r="AA631" s="31">
        <f>IFERROR(VLOOKUP(C631,'eindex _tget pp '!$A$4:$G$615,7,FALSE),0)</f>
        <v>0.28725098300000002</v>
      </c>
      <c r="AB631" s="1">
        <f>VLOOKUP(A631,'ADM Details FY17'!$A$3:$AB$3515,28,FALSE)</f>
        <v>0</v>
      </c>
      <c r="AC631" s="1">
        <f t="shared" si="47"/>
        <v>0</v>
      </c>
      <c r="AD631" s="1">
        <f t="shared" si="48"/>
        <v>1</v>
      </c>
      <c r="AE631" s="1">
        <f t="shared" si="49"/>
        <v>25</v>
      </c>
    </row>
    <row r="632" spans="1:31" x14ac:dyDescent="0.25">
      <c r="A632" t="str">
        <f>B632&amp;"-"&amp;COUNTIF($B$3:B632,B632)</f>
        <v>236-478</v>
      </c>
      <c r="B632">
        <v>236</v>
      </c>
      <c r="C632" s="18">
        <f>VLOOKUP(A632,'ADM Details FY17'!$A$3:$D$3515,4,FALSE)</f>
        <v>45633</v>
      </c>
      <c r="D632" s="1">
        <f>VLOOKUP(A632,'ADM Details FY17'!$A$3:$E$3515,5,FALSE)</f>
        <v>0.98</v>
      </c>
      <c r="E632" s="1">
        <f>VLOOKUP(A632,'ADM Details FY17'!$A$3:$F$3515,6,FALSE)</f>
        <v>0</v>
      </c>
      <c r="F632" s="1">
        <f>VLOOKUP(A632,'ADM Details FY17'!$A$3:$G$3515,7,FALSE)</f>
        <v>0</v>
      </c>
      <c r="G632" s="1">
        <f>VLOOKUP(A632,'ADM Details FY17'!$A$3:$H$3515,8,FALSE)</f>
        <v>0</v>
      </c>
      <c r="H632" s="1">
        <f>VLOOKUP(A632,'ADM Details FY17'!$A$3:$I$3515,9,FALSE)</f>
        <v>0</v>
      </c>
      <c r="I632" s="1">
        <f>VLOOKUP(A632,'ADM Details FY17'!$A$3:$J$3517,10,FALSE)</f>
        <v>0</v>
      </c>
      <c r="J632" s="1">
        <f>VLOOKUP(A632,'ADM Details FY17'!$A$3:$K$3515,11,FALSE)</f>
        <v>0</v>
      </c>
      <c r="K632" s="1">
        <f>VLOOKUP(A632,'ADM Details FY17'!$A$3:$M$3515,13,FALSE)</f>
        <v>0</v>
      </c>
      <c r="L632" s="1">
        <f>VLOOKUP(A632,'ADM Details FY17'!$A$3:$O$3515,15,FALSE)</f>
        <v>0</v>
      </c>
      <c r="M632" s="1">
        <f>VLOOKUP(A632,'ADM Details FY17'!$A$3:$P$3515,16,FALSE)</f>
        <v>0</v>
      </c>
      <c r="N632" s="1">
        <f>VLOOKUP(A632,'ADM Details FY17'!$A$3:$Q$3515,17,FALSE)</f>
        <v>0</v>
      </c>
      <c r="O632" s="1">
        <f>VLOOKUP(A632,'ADM Details FY17'!$A$3:$S$3515,19,FALSE)</f>
        <v>0</v>
      </c>
      <c r="P632" s="1">
        <f>VLOOKUP(A632,'ADM Details FY17'!$A$3:$U$3515,21,FALSE)</f>
        <v>0</v>
      </c>
      <c r="Q632" s="1">
        <f>VLOOKUP(A632,'ADM Details FY17'!$A$3:$V$3515,22,FALSE)</f>
        <v>0</v>
      </c>
      <c r="R632" s="1">
        <f>VLOOKUP(A632,'ADM Details FY17'!$A$3:$W$3515,23,FALSE)</f>
        <v>0</v>
      </c>
      <c r="S632" s="1">
        <f>VLOOKUP(A632,'ADM Details FY17'!$A$3:$X$3515,24,FALSE)</f>
        <v>0</v>
      </c>
      <c r="T632" s="1">
        <f>VLOOKUP(A632,'ADM Details FY17'!$A$3:$Y$3515,25,FALSE)</f>
        <v>0</v>
      </c>
      <c r="U632" s="1">
        <f>VLOOKUP(A632,'ADM Details FY17'!$A$3:$AA$3515,27,FALSE)</f>
        <v>0</v>
      </c>
      <c r="V632" s="1">
        <f>IFERROR(VLOOKUP(C632,'eindex _tget pp '!$A$4:$E$615,5,FALSE),0)</f>
        <v>645.53828061638274</v>
      </c>
      <c r="W632" s="31">
        <f>IFERROR(VLOOKUP(C632,'eindex _tget pp '!$A$4:$F$615,6,FALSE),0)</f>
        <v>9.52388183E-2</v>
      </c>
      <c r="X632" s="4">
        <f>IFERROR(VLOOKUP(B632,'eschools 16'!$A$2:$F$25,6,FALSE),1)</f>
        <v>2</v>
      </c>
      <c r="Y632" s="1">
        <f t="shared" si="45"/>
        <v>0</v>
      </c>
      <c r="Z632" s="1">
        <f t="shared" si="46"/>
        <v>0</v>
      </c>
      <c r="AA632" s="31">
        <f>IFERROR(VLOOKUP(C632,'eindex _tget pp '!$A$4:$G$615,7,FALSE),0)</f>
        <v>0.61727208</v>
      </c>
      <c r="AB632" s="1">
        <f>VLOOKUP(A632,'ADM Details FY17'!$A$3:$AB$3515,28,FALSE)</f>
        <v>0</v>
      </c>
      <c r="AC632" s="1">
        <f t="shared" si="47"/>
        <v>0</v>
      </c>
      <c r="AD632" s="1">
        <f t="shared" si="48"/>
        <v>0.98</v>
      </c>
      <c r="AE632" s="1">
        <f t="shared" si="49"/>
        <v>24.5</v>
      </c>
    </row>
    <row r="633" spans="1:31" x14ac:dyDescent="0.25">
      <c r="A633" t="str">
        <f>B633&amp;"-"&amp;COUNTIF($B$3:B633,B633)</f>
        <v>236-479</v>
      </c>
      <c r="B633">
        <v>236</v>
      </c>
      <c r="C633" s="18">
        <f>VLOOKUP(A633,'ADM Details FY17'!$A$3:$D$3515,4,FALSE)</f>
        <v>50393</v>
      </c>
      <c r="D633" s="1">
        <f>VLOOKUP(A633,'ADM Details FY17'!$A$3:$E$3515,5,FALSE)</f>
        <v>5.31</v>
      </c>
      <c r="E633" s="1">
        <f>VLOOKUP(A633,'ADM Details FY17'!$A$3:$F$3515,6,FALSE)</f>
        <v>0.98</v>
      </c>
      <c r="F633" s="1">
        <f>VLOOKUP(A633,'ADM Details FY17'!$A$3:$G$3515,7,FALSE)</f>
        <v>0</v>
      </c>
      <c r="G633" s="1">
        <f>VLOOKUP(A633,'ADM Details FY17'!$A$3:$H$3515,8,FALSE)</f>
        <v>0</v>
      </c>
      <c r="H633" s="1">
        <f>VLOOKUP(A633,'ADM Details FY17'!$A$3:$I$3515,9,FALSE)</f>
        <v>0</v>
      </c>
      <c r="I633" s="1">
        <f>VLOOKUP(A633,'ADM Details FY17'!$A$3:$J$3517,10,FALSE)</f>
        <v>0</v>
      </c>
      <c r="J633" s="1">
        <f>VLOOKUP(A633,'ADM Details FY17'!$A$3:$K$3515,11,FALSE)</f>
        <v>0</v>
      </c>
      <c r="K633" s="1">
        <f>VLOOKUP(A633,'ADM Details FY17'!$A$3:$M$3515,13,FALSE)</f>
        <v>3.31</v>
      </c>
      <c r="L633" s="1">
        <f>VLOOKUP(A633,'ADM Details FY17'!$A$3:$O$3515,15,FALSE)</f>
        <v>0</v>
      </c>
      <c r="M633" s="1">
        <f>VLOOKUP(A633,'ADM Details FY17'!$A$3:$P$3515,16,FALSE)</f>
        <v>0</v>
      </c>
      <c r="N633" s="1">
        <f>VLOOKUP(A633,'ADM Details FY17'!$A$3:$Q$3515,17,FALSE)</f>
        <v>0</v>
      </c>
      <c r="O633" s="1">
        <f>VLOOKUP(A633,'ADM Details FY17'!$A$3:$S$3515,19,FALSE)</f>
        <v>0</v>
      </c>
      <c r="P633" s="1">
        <f>VLOOKUP(A633,'ADM Details FY17'!$A$3:$U$3515,21,FALSE)</f>
        <v>0</v>
      </c>
      <c r="Q633" s="1">
        <f>VLOOKUP(A633,'ADM Details FY17'!$A$3:$V$3515,22,FALSE)</f>
        <v>0</v>
      </c>
      <c r="R633" s="1">
        <f>VLOOKUP(A633,'ADM Details FY17'!$A$3:$W$3515,23,FALSE)</f>
        <v>0</v>
      </c>
      <c r="S633" s="1">
        <f>VLOOKUP(A633,'ADM Details FY17'!$A$3:$X$3515,24,FALSE)</f>
        <v>0</v>
      </c>
      <c r="T633" s="1">
        <f>VLOOKUP(A633,'ADM Details FY17'!$A$3:$Y$3515,25,FALSE)</f>
        <v>0</v>
      </c>
      <c r="U633" s="1">
        <f>VLOOKUP(A633,'ADM Details FY17'!$A$3:$AA$3515,27,FALSE)</f>
        <v>0</v>
      </c>
      <c r="V633" s="1">
        <f>IFERROR(VLOOKUP(C633,'eindex _tget pp '!$A$4:$E$615,5,FALSE),0)</f>
        <v>1018.1130791568545</v>
      </c>
      <c r="W633" s="31">
        <f>IFERROR(VLOOKUP(C633,'eindex _tget pp '!$A$4:$F$615,6,FALSE),0)</f>
        <v>3.0653403602</v>
      </c>
      <c r="X633" s="4">
        <f>IFERROR(VLOOKUP(B633,'eschools 16'!$A$2:$F$25,6,FALSE),1)</f>
        <v>2</v>
      </c>
      <c r="Y633" s="1">
        <f t="shared" si="45"/>
        <v>0</v>
      </c>
      <c r="Z633" s="1">
        <f t="shared" si="46"/>
        <v>0</v>
      </c>
      <c r="AA633" s="31">
        <f>IFERROR(VLOOKUP(C633,'eindex _tget pp '!$A$4:$G$615,7,FALSE),0)</f>
        <v>0.64827306100000004</v>
      </c>
      <c r="AB633" s="1">
        <f>VLOOKUP(A633,'ADM Details FY17'!$A$3:$AB$3515,28,FALSE)</f>
        <v>0</v>
      </c>
      <c r="AC633" s="1">
        <f t="shared" si="47"/>
        <v>0</v>
      </c>
      <c r="AD633" s="1">
        <f t="shared" si="48"/>
        <v>5.31</v>
      </c>
      <c r="AE633" s="1">
        <f t="shared" si="49"/>
        <v>132.75</v>
      </c>
    </row>
    <row r="634" spans="1:31" x14ac:dyDescent="0.25">
      <c r="A634" t="str">
        <f>B634&amp;"-"&amp;COUNTIF($B$3:B634,B634)</f>
        <v>236-480</v>
      </c>
      <c r="B634">
        <v>236</v>
      </c>
      <c r="C634" s="18">
        <f>VLOOKUP(A634,'ADM Details FY17'!$A$3:$D$3515,4,FALSE)</f>
        <v>44974</v>
      </c>
      <c r="D634" s="1">
        <f>VLOOKUP(A634,'ADM Details FY17'!$A$3:$E$3515,5,FALSE)</f>
        <v>3.47</v>
      </c>
      <c r="E634" s="1">
        <f>VLOOKUP(A634,'ADM Details FY17'!$A$3:$F$3515,6,FALSE)</f>
        <v>0</v>
      </c>
      <c r="F634" s="1">
        <f>VLOOKUP(A634,'ADM Details FY17'!$A$3:$G$3515,7,FALSE)</f>
        <v>1</v>
      </c>
      <c r="G634" s="1">
        <f>VLOOKUP(A634,'ADM Details FY17'!$A$3:$H$3515,8,FALSE)</f>
        <v>0</v>
      </c>
      <c r="H634" s="1">
        <f>VLOOKUP(A634,'ADM Details FY17'!$A$3:$I$3515,9,FALSE)</f>
        <v>0</v>
      </c>
      <c r="I634" s="1">
        <f>VLOOKUP(A634,'ADM Details FY17'!$A$3:$J$3517,10,FALSE)</f>
        <v>0</v>
      </c>
      <c r="J634" s="1">
        <f>VLOOKUP(A634,'ADM Details FY17'!$A$3:$K$3515,11,FALSE)</f>
        <v>0</v>
      </c>
      <c r="K634" s="1">
        <f>VLOOKUP(A634,'ADM Details FY17'!$A$3:$M$3515,13,FALSE)</f>
        <v>2</v>
      </c>
      <c r="L634" s="1">
        <f>VLOOKUP(A634,'ADM Details FY17'!$A$3:$O$3515,15,FALSE)</f>
        <v>0</v>
      </c>
      <c r="M634" s="1">
        <f>VLOOKUP(A634,'ADM Details FY17'!$A$3:$P$3515,16,FALSE)</f>
        <v>0</v>
      </c>
      <c r="N634" s="1">
        <f>VLOOKUP(A634,'ADM Details FY17'!$A$3:$Q$3515,17,FALSE)</f>
        <v>0</v>
      </c>
      <c r="O634" s="1">
        <f>VLOOKUP(A634,'ADM Details FY17'!$A$3:$S$3515,19,FALSE)</f>
        <v>0</v>
      </c>
      <c r="P634" s="1">
        <f>VLOOKUP(A634,'ADM Details FY17'!$A$3:$U$3515,21,FALSE)</f>
        <v>0</v>
      </c>
      <c r="Q634" s="1">
        <f>VLOOKUP(A634,'ADM Details FY17'!$A$3:$V$3515,22,FALSE)</f>
        <v>0</v>
      </c>
      <c r="R634" s="1">
        <f>VLOOKUP(A634,'ADM Details FY17'!$A$3:$W$3515,23,FALSE)</f>
        <v>0</v>
      </c>
      <c r="S634" s="1">
        <f>VLOOKUP(A634,'ADM Details FY17'!$A$3:$X$3515,24,FALSE)</f>
        <v>0</v>
      </c>
      <c r="T634" s="1">
        <f>VLOOKUP(A634,'ADM Details FY17'!$A$3:$Y$3515,25,FALSE)</f>
        <v>0.03</v>
      </c>
      <c r="U634" s="1">
        <f>VLOOKUP(A634,'ADM Details FY17'!$A$3:$AA$3515,27,FALSE)</f>
        <v>0</v>
      </c>
      <c r="V634" s="1">
        <f>IFERROR(VLOOKUP(C634,'eindex _tget pp '!$A$4:$E$615,5,FALSE),0)</f>
        <v>326.58521855642078</v>
      </c>
      <c r="W634" s="31">
        <f>IFERROR(VLOOKUP(C634,'eindex _tget pp '!$A$4:$F$615,6,FALSE),0)</f>
        <v>0.20087097000000001</v>
      </c>
      <c r="X634" s="4">
        <f>IFERROR(VLOOKUP(B634,'eschools 16'!$A$2:$F$25,6,FALSE),1)</f>
        <v>2</v>
      </c>
      <c r="Y634" s="1">
        <f t="shared" si="45"/>
        <v>0</v>
      </c>
      <c r="Z634" s="1">
        <f t="shared" si="46"/>
        <v>0</v>
      </c>
      <c r="AA634" s="31">
        <f>IFERROR(VLOOKUP(C634,'eindex _tget pp '!$A$4:$G$615,7,FALSE),0)</f>
        <v>0.48188691299999997</v>
      </c>
      <c r="AB634" s="1">
        <f>VLOOKUP(A634,'ADM Details FY17'!$A$3:$AB$3515,28,FALSE)</f>
        <v>0</v>
      </c>
      <c r="AC634" s="1">
        <f t="shared" si="47"/>
        <v>0</v>
      </c>
      <c r="AD634" s="1">
        <f t="shared" si="48"/>
        <v>3.47</v>
      </c>
      <c r="AE634" s="1">
        <f t="shared" si="49"/>
        <v>86.75</v>
      </c>
    </row>
    <row r="635" spans="1:31" x14ac:dyDescent="0.25">
      <c r="A635" t="str">
        <f>B635&amp;"-"&amp;COUNTIF($B$3:B635,B635)</f>
        <v>236-481</v>
      </c>
      <c r="B635">
        <v>236</v>
      </c>
      <c r="C635" s="18">
        <f>VLOOKUP(A635,'ADM Details FY17'!$A$3:$D$3515,4,FALSE)</f>
        <v>46904</v>
      </c>
      <c r="D635" s="1">
        <f>VLOOKUP(A635,'ADM Details FY17'!$A$3:$E$3515,5,FALSE)</f>
        <v>5.66</v>
      </c>
      <c r="E635" s="1">
        <f>VLOOKUP(A635,'ADM Details FY17'!$A$3:$F$3515,6,FALSE)</f>
        <v>0</v>
      </c>
      <c r="F635" s="1">
        <f>VLOOKUP(A635,'ADM Details FY17'!$A$3:$G$3515,7,FALSE)</f>
        <v>1</v>
      </c>
      <c r="G635" s="1">
        <f>VLOOKUP(A635,'ADM Details FY17'!$A$3:$H$3515,8,FALSE)</f>
        <v>0</v>
      </c>
      <c r="H635" s="1">
        <f>VLOOKUP(A635,'ADM Details FY17'!$A$3:$I$3515,9,FALSE)</f>
        <v>0</v>
      </c>
      <c r="I635" s="1">
        <f>VLOOKUP(A635,'ADM Details FY17'!$A$3:$J$3517,10,FALSE)</f>
        <v>0</v>
      </c>
      <c r="J635" s="1">
        <f>VLOOKUP(A635,'ADM Details FY17'!$A$3:$K$3515,11,FALSE)</f>
        <v>0</v>
      </c>
      <c r="K635" s="1">
        <f>VLOOKUP(A635,'ADM Details FY17'!$A$3:$M$3515,13,FALSE)</f>
        <v>0.66</v>
      </c>
      <c r="L635" s="1">
        <f>VLOOKUP(A635,'ADM Details FY17'!$A$3:$O$3515,15,FALSE)</f>
        <v>0</v>
      </c>
      <c r="M635" s="1">
        <f>VLOOKUP(A635,'ADM Details FY17'!$A$3:$P$3515,16,FALSE)</f>
        <v>0</v>
      </c>
      <c r="N635" s="1">
        <f>VLOOKUP(A635,'ADM Details FY17'!$A$3:$Q$3515,17,FALSE)</f>
        <v>0</v>
      </c>
      <c r="O635" s="1">
        <f>VLOOKUP(A635,'ADM Details FY17'!$A$3:$S$3515,19,FALSE)</f>
        <v>0</v>
      </c>
      <c r="P635" s="1">
        <f>VLOOKUP(A635,'ADM Details FY17'!$A$3:$U$3515,21,FALSE)</f>
        <v>0</v>
      </c>
      <c r="Q635" s="1">
        <f>VLOOKUP(A635,'ADM Details FY17'!$A$3:$V$3515,22,FALSE)</f>
        <v>0</v>
      </c>
      <c r="R635" s="1">
        <f>VLOOKUP(A635,'ADM Details FY17'!$A$3:$W$3515,23,FALSE)</f>
        <v>0</v>
      </c>
      <c r="S635" s="1">
        <f>VLOOKUP(A635,'ADM Details FY17'!$A$3:$X$3515,24,FALSE)</f>
        <v>0</v>
      </c>
      <c r="T635" s="1">
        <f>VLOOKUP(A635,'ADM Details FY17'!$A$3:$Y$3515,25,FALSE)</f>
        <v>0.2</v>
      </c>
      <c r="U635" s="1">
        <f>VLOOKUP(A635,'ADM Details FY17'!$A$3:$AA$3515,27,FALSE)</f>
        <v>0</v>
      </c>
      <c r="V635" s="1">
        <f>IFERROR(VLOOKUP(C635,'eindex _tget pp '!$A$4:$E$615,5,FALSE),0)</f>
        <v>0</v>
      </c>
      <c r="W635" s="31">
        <f>IFERROR(VLOOKUP(C635,'eindex _tget pp '!$A$4:$F$615,6,FALSE),0)</f>
        <v>1.1222606594</v>
      </c>
      <c r="X635" s="4">
        <f>IFERROR(VLOOKUP(B635,'eschools 16'!$A$2:$F$25,6,FALSE),1)</f>
        <v>2</v>
      </c>
      <c r="Y635" s="1">
        <f t="shared" si="45"/>
        <v>0</v>
      </c>
      <c r="Z635" s="1">
        <f t="shared" si="46"/>
        <v>0</v>
      </c>
      <c r="AA635" s="31">
        <f>IFERROR(VLOOKUP(C635,'eindex _tget pp '!$A$4:$G$615,7,FALSE),0)</f>
        <v>0.23603475500000001</v>
      </c>
      <c r="AB635" s="1">
        <f>VLOOKUP(A635,'ADM Details FY17'!$A$3:$AB$3515,28,FALSE)</f>
        <v>0</v>
      </c>
      <c r="AC635" s="1">
        <f t="shared" si="47"/>
        <v>0</v>
      </c>
      <c r="AD635" s="1">
        <f t="shared" si="48"/>
        <v>5.66</v>
      </c>
      <c r="AE635" s="1">
        <f t="shared" si="49"/>
        <v>141.5</v>
      </c>
    </row>
    <row r="636" spans="1:31" x14ac:dyDescent="0.25">
      <c r="A636" t="str">
        <f>B636&amp;"-"&amp;COUNTIF($B$3:B636,B636)</f>
        <v>236-482</v>
      </c>
      <c r="B636">
        <v>236</v>
      </c>
      <c r="C636" s="18">
        <f>VLOOKUP(A636,'ADM Details FY17'!$A$3:$D$3515,4,FALSE)</f>
        <v>44982</v>
      </c>
      <c r="D636" s="1">
        <f>VLOOKUP(A636,'ADM Details FY17'!$A$3:$E$3515,5,FALSE)</f>
        <v>2.4300000000000002</v>
      </c>
      <c r="E636" s="1">
        <f>VLOOKUP(A636,'ADM Details FY17'!$A$3:$F$3515,6,FALSE)</f>
        <v>0</v>
      </c>
      <c r="F636" s="1">
        <f>VLOOKUP(A636,'ADM Details FY17'!$A$3:$G$3515,7,FALSE)</f>
        <v>0.17</v>
      </c>
      <c r="G636" s="1">
        <f>VLOOKUP(A636,'ADM Details FY17'!$A$3:$H$3515,8,FALSE)</f>
        <v>0</v>
      </c>
      <c r="H636" s="1">
        <f>VLOOKUP(A636,'ADM Details FY17'!$A$3:$I$3515,9,FALSE)</f>
        <v>0</v>
      </c>
      <c r="I636" s="1">
        <f>VLOOKUP(A636,'ADM Details FY17'!$A$3:$J$3517,10,FALSE)</f>
        <v>0</v>
      </c>
      <c r="J636" s="1">
        <f>VLOOKUP(A636,'ADM Details FY17'!$A$3:$K$3515,11,FALSE)</f>
        <v>0</v>
      </c>
      <c r="K636" s="1">
        <f>VLOOKUP(A636,'ADM Details FY17'!$A$3:$M$3515,13,FALSE)</f>
        <v>2.2400000000000002</v>
      </c>
      <c r="L636" s="1">
        <f>VLOOKUP(A636,'ADM Details FY17'!$A$3:$O$3515,15,FALSE)</f>
        <v>0</v>
      </c>
      <c r="M636" s="1">
        <f>VLOOKUP(A636,'ADM Details FY17'!$A$3:$P$3515,16,FALSE)</f>
        <v>0</v>
      </c>
      <c r="N636" s="1">
        <f>VLOOKUP(A636,'ADM Details FY17'!$A$3:$Q$3515,17,FALSE)</f>
        <v>0</v>
      </c>
      <c r="O636" s="1">
        <f>VLOOKUP(A636,'ADM Details FY17'!$A$3:$S$3515,19,FALSE)</f>
        <v>0</v>
      </c>
      <c r="P636" s="1">
        <f>VLOOKUP(A636,'ADM Details FY17'!$A$3:$U$3515,21,FALSE)</f>
        <v>0</v>
      </c>
      <c r="Q636" s="1">
        <f>VLOOKUP(A636,'ADM Details FY17'!$A$3:$V$3515,22,FALSE)</f>
        <v>0</v>
      </c>
      <c r="R636" s="1">
        <f>VLOOKUP(A636,'ADM Details FY17'!$A$3:$W$3515,23,FALSE)</f>
        <v>0</v>
      </c>
      <c r="S636" s="1">
        <f>VLOOKUP(A636,'ADM Details FY17'!$A$3:$X$3515,24,FALSE)</f>
        <v>0</v>
      </c>
      <c r="T636" s="1">
        <f>VLOOKUP(A636,'ADM Details FY17'!$A$3:$Y$3515,25,FALSE)</f>
        <v>0</v>
      </c>
      <c r="U636" s="1">
        <f>VLOOKUP(A636,'ADM Details FY17'!$A$3:$AA$3515,27,FALSE)</f>
        <v>0</v>
      </c>
      <c r="V636" s="1">
        <f>IFERROR(VLOOKUP(C636,'eindex _tget pp '!$A$4:$E$615,5,FALSE),0)</f>
        <v>583.23385474218048</v>
      </c>
      <c r="W636" s="31">
        <f>IFERROR(VLOOKUP(C636,'eindex _tget pp '!$A$4:$F$615,6,FALSE),0)</f>
        <v>0.54693577179999997</v>
      </c>
      <c r="X636" s="4">
        <f>IFERROR(VLOOKUP(B636,'eschools 16'!$A$2:$F$25,6,FALSE),1)</f>
        <v>2</v>
      </c>
      <c r="Y636" s="1">
        <f t="shared" si="45"/>
        <v>0</v>
      </c>
      <c r="Z636" s="1">
        <f t="shared" si="46"/>
        <v>0</v>
      </c>
      <c r="AA636" s="31">
        <f>IFERROR(VLOOKUP(C636,'eindex _tget pp '!$A$4:$G$615,7,FALSE),0)</f>
        <v>0.57546102799999999</v>
      </c>
      <c r="AB636" s="1">
        <f>VLOOKUP(A636,'ADM Details FY17'!$A$3:$AB$3515,28,FALSE)</f>
        <v>0</v>
      </c>
      <c r="AC636" s="1">
        <f t="shared" si="47"/>
        <v>0</v>
      </c>
      <c r="AD636" s="1">
        <f t="shared" si="48"/>
        <v>2.4300000000000002</v>
      </c>
      <c r="AE636" s="1">
        <f t="shared" si="49"/>
        <v>60.750000000000007</v>
      </c>
    </row>
    <row r="637" spans="1:31" x14ac:dyDescent="0.25">
      <c r="A637" t="str">
        <f>B637&amp;"-"&amp;COUNTIF($B$3:B637,B637)</f>
        <v>236-483</v>
      </c>
      <c r="B637">
        <v>236</v>
      </c>
      <c r="C637" s="18">
        <f>VLOOKUP(A637,'ADM Details FY17'!$A$3:$D$3515,4,FALSE)</f>
        <v>44990</v>
      </c>
      <c r="D637" s="1">
        <f>VLOOKUP(A637,'ADM Details FY17'!$A$3:$E$3515,5,FALSE)</f>
        <v>13.62</v>
      </c>
      <c r="E637" s="1">
        <f>VLOOKUP(A637,'ADM Details FY17'!$A$3:$F$3515,6,FALSE)</f>
        <v>0</v>
      </c>
      <c r="F637" s="1">
        <f>VLOOKUP(A637,'ADM Details FY17'!$A$3:$G$3515,7,FALSE)</f>
        <v>1.46</v>
      </c>
      <c r="G637" s="1">
        <f>VLOOKUP(A637,'ADM Details FY17'!$A$3:$H$3515,8,FALSE)</f>
        <v>0.63</v>
      </c>
      <c r="H637" s="1">
        <f>VLOOKUP(A637,'ADM Details FY17'!$A$3:$I$3515,9,FALSE)</f>
        <v>0</v>
      </c>
      <c r="I637" s="1">
        <f>VLOOKUP(A637,'ADM Details FY17'!$A$3:$J$3517,10,FALSE)</f>
        <v>0</v>
      </c>
      <c r="J637" s="1">
        <f>VLOOKUP(A637,'ADM Details FY17'!$A$3:$K$3515,11,FALSE)</f>
        <v>0</v>
      </c>
      <c r="K637" s="1">
        <f>VLOOKUP(A637,'ADM Details FY17'!$A$3:$M$3515,13,FALSE)</f>
        <v>9.27</v>
      </c>
      <c r="L637" s="1">
        <f>VLOOKUP(A637,'ADM Details FY17'!$A$3:$O$3515,15,FALSE)</f>
        <v>0</v>
      </c>
      <c r="M637" s="1">
        <f>VLOOKUP(A637,'ADM Details FY17'!$A$3:$P$3515,16,FALSE)</f>
        <v>0</v>
      </c>
      <c r="N637" s="1">
        <f>VLOOKUP(A637,'ADM Details FY17'!$A$3:$Q$3515,17,FALSE)</f>
        <v>0</v>
      </c>
      <c r="O637" s="1">
        <f>VLOOKUP(A637,'ADM Details FY17'!$A$3:$S$3515,19,FALSE)</f>
        <v>0</v>
      </c>
      <c r="P637" s="1">
        <f>VLOOKUP(A637,'ADM Details FY17'!$A$3:$U$3515,21,FALSE)</f>
        <v>0.13</v>
      </c>
      <c r="Q637" s="1">
        <f>VLOOKUP(A637,'ADM Details FY17'!$A$3:$V$3515,22,FALSE)</f>
        <v>0</v>
      </c>
      <c r="R637" s="1">
        <f>VLOOKUP(A637,'ADM Details FY17'!$A$3:$W$3515,23,FALSE)</f>
        <v>0</v>
      </c>
      <c r="S637" s="1">
        <f>VLOOKUP(A637,'ADM Details FY17'!$A$3:$X$3515,24,FALSE)</f>
        <v>0</v>
      </c>
      <c r="T637" s="1">
        <f>VLOOKUP(A637,'ADM Details FY17'!$A$3:$Y$3515,25,FALSE)</f>
        <v>0.28999999999999998</v>
      </c>
      <c r="U637" s="1">
        <f>VLOOKUP(A637,'ADM Details FY17'!$A$3:$AA$3515,27,FALSE)</f>
        <v>0</v>
      </c>
      <c r="V637" s="1">
        <f>IFERROR(VLOOKUP(C637,'eindex _tget pp '!$A$4:$E$615,5,FALSE),0)</f>
        <v>1752.8093870776477</v>
      </c>
      <c r="W637" s="31">
        <f>IFERROR(VLOOKUP(C637,'eindex _tget pp '!$A$4:$F$615,6,FALSE),0)</f>
        <v>3.7240436833000001</v>
      </c>
      <c r="X637" s="4">
        <f>IFERROR(VLOOKUP(B637,'eschools 16'!$A$2:$F$25,6,FALSE),1)</f>
        <v>2</v>
      </c>
      <c r="Y637" s="1">
        <f t="shared" si="45"/>
        <v>0</v>
      </c>
      <c r="Z637" s="1">
        <f t="shared" si="46"/>
        <v>0</v>
      </c>
      <c r="AA637" s="31">
        <f>IFERROR(VLOOKUP(C637,'eindex _tget pp '!$A$4:$G$615,7,FALSE),0)</f>
        <v>0.87796335700000006</v>
      </c>
      <c r="AB637" s="1">
        <f>VLOOKUP(A637,'ADM Details FY17'!$A$3:$AB$3515,28,FALSE)</f>
        <v>0</v>
      </c>
      <c r="AC637" s="1">
        <f t="shared" si="47"/>
        <v>0</v>
      </c>
      <c r="AD637" s="1">
        <f t="shared" si="48"/>
        <v>13.62</v>
      </c>
      <c r="AE637" s="1">
        <f t="shared" si="49"/>
        <v>340.5</v>
      </c>
    </row>
    <row r="638" spans="1:31" x14ac:dyDescent="0.25">
      <c r="A638" t="str">
        <f>B638&amp;"-"&amp;COUNTIF($B$3:B638,B638)</f>
        <v>236-484</v>
      </c>
      <c r="B638">
        <v>236</v>
      </c>
      <c r="C638" s="18">
        <f>VLOOKUP(A638,'ADM Details FY17'!$A$3:$D$3515,4,FALSE)</f>
        <v>50500</v>
      </c>
      <c r="D638" s="1">
        <f>VLOOKUP(A638,'ADM Details FY17'!$A$3:$E$3515,5,FALSE)</f>
        <v>5.84</v>
      </c>
      <c r="E638" s="1">
        <f>VLOOKUP(A638,'ADM Details FY17'!$A$3:$F$3515,6,FALSE)</f>
        <v>0</v>
      </c>
      <c r="F638" s="1">
        <f>VLOOKUP(A638,'ADM Details FY17'!$A$3:$G$3515,7,FALSE)</f>
        <v>0</v>
      </c>
      <c r="G638" s="1">
        <f>VLOOKUP(A638,'ADM Details FY17'!$A$3:$H$3515,8,FALSE)</f>
        <v>0</v>
      </c>
      <c r="H638" s="1">
        <f>VLOOKUP(A638,'ADM Details FY17'!$A$3:$I$3515,9,FALSE)</f>
        <v>0</v>
      </c>
      <c r="I638" s="1">
        <f>VLOOKUP(A638,'ADM Details FY17'!$A$3:$J$3517,10,FALSE)</f>
        <v>0</v>
      </c>
      <c r="J638" s="1">
        <f>VLOOKUP(A638,'ADM Details FY17'!$A$3:$K$3515,11,FALSE)</f>
        <v>0</v>
      </c>
      <c r="K638" s="1">
        <f>VLOOKUP(A638,'ADM Details FY17'!$A$3:$M$3515,13,FALSE)</f>
        <v>3</v>
      </c>
      <c r="L638" s="1">
        <f>VLOOKUP(A638,'ADM Details FY17'!$A$3:$O$3515,15,FALSE)</f>
        <v>0</v>
      </c>
      <c r="M638" s="1">
        <f>VLOOKUP(A638,'ADM Details FY17'!$A$3:$P$3515,16,FALSE)</f>
        <v>0</v>
      </c>
      <c r="N638" s="1">
        <f>VLOOKUP(A638,'ADM Details FY17'!$A$3:$Q$3515,17,FALSE)</f>
        <v>0</v>
      </c>
      <c r="O638" s="1">
        <f>VLOOKUP(A638,'ADM Details FY17'!$A$3:$S$3515,19,FALSE)</f>
        <v>0</v>
      </c>
      <c r="P638" s="1">
        <f>VLOOKUP(A638,'ADM Details FY17'!$A$3:$U$3515,21,FALSE)</f>
        <v>0.13</v>
      </c>
      <c r="Q638" s="1">
        <f>VLOOKUP(A638,'ADM Details FY17'!$A$3:$V$3515,22,FALSE)</f>
        <v>0</v>
      </c>
      <c r="R638" s="1">
        <f>VLOOKUP(A638,'ADM Details FY17'!$A$3:$W$3515,23,FALSE)</f>
        <v>0</v>
      </c>
      <c r="S638" s="1">
        <f>VLOOKUP(A638,'ADM Details FY17'!$A$3:$X$3515,24,FALSE)</f>
        <v>0</v>
      </c>
      <c r="T638" s="1">
        <f>VLOOKUP(A638,'ADM Details FY17'!$A$3:$Y$3515,25,FALSE)</f>
        <v>0.2</v>
      </c>
      <c r="U638" s="1">
        <f>VLOOKUP(A638,'ADM Details FY17'!$A$3:$AA$3515,27,FALSE)</f>
        <v>0</v>
      </c>
      <c r="V638" s="1">
        <f>IFERROR(VLOOKUP(C638,'eindex _tget pp '!$A$4:$E$615,5,FALSE),0)</f>
        <v>436.71880656189848</v>
      </c>
      <c r="W638" s="31">
        <f>IFERROR(VLOOKUP(C638,'eindex _tget pp '!$A$4:$F$615,6,FALSE),0)</f>
        <v>0.58110440510000005</v>
      </c>
      <c r="X638" s="4">
        <f>IFERROR(VLOOKUP(B638,'eschools 16'!$A$2:$F$25,6,FALSE),1)</f>
        <v>2</v>
      </c>
      <c r="Y638" s="1">
        <f t="shared" si="45"/>
        <v>0</v>
      </c>
      <c r="Z638" s="1">
        <f t="shared" si="46"/>
        <v>0</v>
      </c>
      <c r="AA638" s="31">
        <f>IFERROR(VLOOKUP(C638,'eindex _tget pp '!$A$4:$G$615,7,FALSE),0)</f>
        <v>0.58918126299999996</v>
      </c>
      <c r="AB638" s="1">
        <f>VLOOKUP(A638,'ADM Details FY17'!$A$3:$AB$3515,28,FALSE)</f>
        <v>0</v>
      </c>
      <c r="AC638" s="1">
        <f t="shared" si="47"/>
        <v>0</v>
      </c>
      <c r="AD638" s="1">
        <f t="shared" si="48"/>
        <v>5.84</v>
      </c>
      <c r="AE638" s="1">
        <f t="shared" si="49"/>
        <v>146</v>
      </c>
    </row>
    <row r="639" spans="1:31" x14ac:dyDescent="0.25">
      <c r="A639" t="str">
        <f>B639&amp;"-"&amp;COUNTIF($B$3:B639,B639)</f>
        <v>236-485</v>
      </c>
      <c r="B639">
        <v>236</v>
      </c>
      <c r="C639" s="18">
        <f>VLOOKUP(A639,'ADM Details FY17'!$A$3:$D$3515,4,FALSE)</f>
        <v>45005</v>
      </c>
      <c r="D639" s="1">
        <f>VLOOKUP(A639,'ADM Details FY17'!$A$3:$E$3515,5,FALSE)</f>
        <v>3.5</v>
      </c>
      <c r="E639" s="1">
        <f>VLOOKUP(A639,'ADM Details FY17'!$A$3:$F$3515,6,FALSE)</f>
        <v>0</v>
      </c>
      <c r="F639" s="1">
        <f>VLOOKUP(A639,'ADM Details FY17'!$A$3:$G$3515,7,FALSE)</f>
        <v>0</v>
      </c>
      <c r="G639" s="1">
        <f>VLOOKUP(A639,'ADM Details FY17'!$A$3:$H$3515,8,FALSE)</f>
        <v>0</v>
      </c>
      <c r="H639" s="1">
        <f>VLOOKUP(A639,'ADM Details FY17'!$A$3:$I$3515,9,FALSE)</f>
        <v>0</v>
      </c>
      <c r="I639" s="1">
        <f>VLOOKUP(A639,'ADM Details FY17'!$A$3:$J$3517,10,FALSE)</f>
        <v>0</v>
      </c>
      <c r="J639" s="1">
        <f>VLOOKUP(A639,'ADM Details FY17'!$A$3:$K$3515,11,FALSE)</f>
        <v>0</v>
      </c>
      <c r="K639" s="1">
        <f>VLOOKUP(A639,'ADM Details FY17'!$A$3:$M$3515,13,FALSE)</f>
        <v>2.5</v>
      </c>
      <c r="L639" s="1">
        <f>VLOOKUP(A639,'ADM Details FY17'!$A$3:$O$3515,15,FALSE)</f>
        <v>0</v>
      </c>
      <c r="M639" s="1">
        <f>VLOOKUP(A639,'ADM Details FY17'!$A$3:$P$3515,16,FALSE)</f>
        <v>0</v>
      </c>
      <c r="N639" s="1">
        <f>VLOOKUP(A639,'ADM Details FY17'!$A$3:$Q$3515,17,FALSE)</f>
        <v>0</v>
      </c>
      <c r="O639" s="1">
        <f>VLOOKUP(A639,'ADM Details FY17'!$A$3:$S$3515,19,FALSE)</f>
        <v>0</v>
      </c>
      <c r="P639" s="1">
        <f>VLOOKUP(A639,'ADM Details FY17'!$A$3:$U$3515,21,FALSE)</f>
        <v>0</v>
      </c>
      <c r="Q639" s="1">
        <f>VLOOKUP(A639,'ADM Details FY17'!$A$3:$V$3515,22,FALSE)</f>
        <v>0</v>
      </c>
      <c r="R639" s="1">
        <f>VLOOKUP(A639,'ADM Details FY17'!$A$3:$W$3515,23,FALSE)</f>
        <v>0</v>
      </c>
      <c r="S639" s="1">
        <f>VLOOKUP(A639,'ADM Details FY17'!$A$3:$X$3515,24,FALSE)</f>
        <v>0</v>
      </c>
      <c r="T639" s="1">
        <f>VLOOKUP(A639,'ADM Details FY17'!$A$3:$Y$3515,25,FALSE)</f>
        <v>0</v>
      </c>
      <c r="U639" s="1">
        <f>VLOOKUP(A639,'ADM Details FY17'!$A$3:$AA$3515,27,FALSE)</f>
        <v>0</v>
      </c>
      <c r="V639" s="1">
        <f>IFERROR(VLOOKUP(C639,'eindex _tget pp '!$A$4:$E$615,5,FALSE),0)</f>
        <v>325.59139187654893</v>
      </c>
      <c r="W639" s="31">
        <f>IFERROR(VLOOKUP(C639,'eindex _tget pp '!$A$4:$F$615,6,FALSE),0)</f>
        <v>1.7679598572999999</v>
      </c>
      <c r="X639" s="4">
        <f>IFERROR(VLOOKUP(B639,'eschools 16'!$A$2:$F$25,6,FALSE),1)</f>
        <v>2</v>
      </c>
      <c r="Y639" s="1">
        <f t="shared" si="45"/>
        <v>0</v>
      </c>
      <c r="Z639" s="1">
        <f t="shared" si="46"/>
        <v>0</v>
      </c>
      <c r="AA639" s="31">
        <f>IFERROR(VLOOKUP(C639,'eindex _tget pp '!$A$4:$G$615,7,FALSE),0)</f>
        <v>0.39817260300000001</v>
      </c>
      <c r="AB639" s="1">
        <f>VLOOKUP(A639,'ADM Details FY17'!$A$3:$AB$3515,28,FALSE)</f>
        <v>0</v>
      </c>
      <c r="AC639" s="1">
        <f t="shared" si="47"/>
        <v>0</v>
      </c>
      <c r="AD639" s="1">
        <f t="shared" si="48"/>
        <v>3.5</v>
      </c>
      <c r="AE639" s="1">
        <f t="shared" si="49"/>
        <v>87.5</v>
      </c>
    </row>
    <row r="640" spans="1:31" x14ac:dyDescent="0.25">
      <c r="A640" t="str">
        <f>B640&amp;"-"&amp;COUNTIF($B$3:B640,B640)</f>
        <v>236-486</v>
      </c>
      <c r="B640">
        <v>236</v>
      </c>
      <c r="C640" s="18">
        <f>VLOOKUP(A640,'ADM Details FY17'!$A$3:$D$3515,4,FALSE)</f>
        <v>48231</v>
      </c>
      <c r="D640" s="1">
        <f>VLOOKUP(A640,'ADM Details FY17'!$A$3:$E$3515,5,FALSE)</f>
        <v>5.42</v>
      </c>
      <c r="E640" s="1">
        <f>VLOOKUP(A640,'ADM Details FY17'!$A$3:$F$3515,6,FALSE)</f>
        <v>0</v>
      </c>
      <c r="F640" s="1">
        <f>VLOOKUP(A640,'ADM Details FY17'!$A$3:$G$3515,7,FALSE)</f>
        <v>0.43</v>
      </c>
      <c r="G640" s="1">
        <f>VLOOKUP(A640,'ADM Details FY17'!$A$3:$H$3515,8,FALSE)</f>
        <v>0</v>
      </c>
      <c r="H640" s="1">
        <f>VLOOKUP(A640,'ADM Details FY17'!$A$3:$I$3515,9,FALSE)</f>
        <v>0</v>
      </c>
      <c r="I640" s="1">
        <f>VLOOKUP(A640,'ADM Details FY17'!$A$3:$J$3517,10,FALSE)</f>
        <v>0</v>
      </c>
      <c r="J640" s="1">
        <f>VLOOKUP(A640,'ADM Details FY17'!$A$3:$K$3515,11,FALSE)</f>
        <v>0</v>
      </c>
      <c r="K640" s="1">
        <f>VLOOKUP(A640,'ADM Details FY17'!$A$3:$M$3515,13,FALSE)</f>
        <v>3</v>
      </c>
      <c r="L640" s="1">
        <f>VLOOKUP(A640,'ADM Details FY17'!$A$3:$O$3515,15,FALSE)</f>
        <v>0</v>
      </c>
      <c r="M640" s="1">
        <f>VLOOKUP(A640,'ADM Details FY17'!$A$3:$P$3515,16,FALSE)</f>
        <v>0</v>
      </c>
      <c r="N640" s="1">
        <f>VLOOKUP(A640,'ADM Details FY17'!$A$3:$Q$3515,17,FALSE)</f>
        <v>0</v>
      </c>
      <c r="O640" s="1">
        <f>VLOOKUP(A640,'ADM Details FY17'!$A$3:$S$3515,19,FALSE)</f>
        <v>0</v>
      </c>
      <c r="P640" s="1">
        <f>VLOOKUP(A640,'ADM Details FY17'!$A$3:$U$3515,21,FALSE)</f>
        <v>0</v>
      </c>
      <c r="Q640" s="1">
        <f>VLOOKUP(A640,'ADM Details FY17'!$A$3:$V$3515,22,FALSE)</f>
        <v>0</v>
      </c>
      <c r="R640" s="1">
        <f>VLOOKUP(A640,'ADM Details FY17'!$A$3:$W$3515,23,FALSE)</f>
        <v>0</v>
      </c>
      <c r="S640" s="1">
        <f>VLOOKUP(A640,'ADM Details FY17'!$A$3:$X$3515,24,FALSE)</f>
        <v>0</v>
      </c>
      <c r="T640" s="1">
        <f>VLOOKUP(A640,'ADM Details FY17'!$A$3:$Y$3515,25,FALSE)</f>
        <v>0</v>
      </c>
      <c r="U640" s="1">
        <f>VLOOKUP(A640,'ADM Details FY17'!$A$3:$AA$3515,27,FALSE)</f>
        <v>0</v>
      </c>
      <c r="V640" s="1">
        <f>IFERROR(VLOOKUP(C640,'eindex _tget pp '!$A$4:$E$615,5,FALSE),0)</f>
        <v>710.46474099151123</v>
      </c>
      <c r="W640" s="31">
        <f>IFERROR(VLOOKUP(C640,'eindex _tget pp '!$A$4:$F$615,6,FALSE),0)</f>
        <v>1.3976599478</v>
      </c>
      <c r="X640" s="4">
        <f>IFERROR(VLOOKUP(B640,'eschools 16'!$A$2:$F$25,6,FALSE),1)</f>
        <v>2</v>
      </c>
      <c r="Y640" s="1">
        <f t="shared" si="45"/>
        <v>0</v>
      </c>
      <c r="Z640" s="1">
        <f t="shared" si="46"/>
        <v>0</v>
      </c>
      <c r="AA640" s="31">
        <f>IFERROR(VLOOKUP(C640,'eindex _tget pp '!$A$4:$G$615,7,FALSE),0)</f>
        <v>0.59894108400000001</v>
      </c>
      <c r="AB640" s="1">
        <f>VLOOKUP(A640,'ADM Details FY17'!$A$3:$AB$3515,28,FALSE)</f>
        <v>0</v>
      </c>
      <c r="AC640" s="1">
        <f t="shared" si="47"/>
        <v>0</v>
      </c>
      <c r="AD640" s="1">
        <f t="shared" si="48"/>
        <v>5.42</v>
      </c>
      <c r="AE640" s="1">
        <f t="shared" si="49"/>
        <v>135.5</v>
      </c>
    </row>
    <row r="641" spans="1:31" x14ac:dyDescent="0.25">
      <c r="A641" t="str">
        <f>B641&amp;"-"&amp;COUNTIF($B$3:B641,B641)</f>
        <v>236-487</v>
      </c>
      <c r="B641">
        <v>236</v>
      </c>
      <c r="C641" s="18">
        <f>VLOOKUP(A641,'ADM Details FY17'!$A$3:$D$3515,4,FALSE)</f>
        <v>45013</v>
      </c>
      <c r="D641" s="1">
        <f>VLOOKUP(A641,'ADM Details FY17'!$A$3:$E$3515,5,FALSE)</f>
        <v>1.45</v>
      </c>
      <c r="E641" s="1">
        <f>VLOOKUP(A641,'ADM Details FY17'!$A$3:$F$3515,6,FALSE)</f>
        <v>0</v>
      </c>
      <c r="F641" s="1">
        <f>VLOOKUP(A641,'ADM Details FY17'!$A$3:$G$3515,7,FALSE)</f>
        <v>0</v>
      </c>
      <c r="G641" s="1">
        <f>VLOOKUP(A641,'ADM Details FY17'!$A$3:$H$3515,8,FALSE)</f>
        <v>0</v>
      </c>
      <c r="H641" s="1">
        <f>VLOOKUP(A641,'ADM Details FY17'!$A$3:$I$3515,9,FALSE)</f>
        <v>0</v>
      </c>
      <c r="I641" s="1">
        <f>VLOOKUP(A641,'ADM Details FY17'!$A$3:$J$3517,10,FALSE)</f>
        <v>0</v>
      </c>
      <c r="J641" s="1">
        <f>VLOOKUP(A641,'ADM Details FY17'!$A$3:$K$3515,11,FALSE)</f>
        <v>0</v>
      </c>
      <c r="K641" s="1">
        <f>VLOOKUP(A641,'ADM Details FY17'!$A$3:$M$3515,13,FALSE)</f>
        <v>1</v>
      </c>
      <c r="L641" s="1">
        <f>VLOOKUP(A641,'ADM Details FY17'!$A$3:$O$3515,15,FALSE)</f>
        <v>0</v>
      </c>
      <c r="M641" s="1">
        <f>VLOOKUP(A641,'ADM Details FY17'!$A$3:$P$3515,16,FALSE)</f>
        <v>0</v>
      </c>
      <c r="N641" s="1">
        <f>VLOOKUP(A641,'ADM Details FY17'!$A$3:$Q$3515,17,FALSE)</f>
        <v>0</v>
      </c>
      <c r="O641" s="1">
        <f>VLOOKUP(A641,'ADM Details FY17'!$A$3:$S$3515,19,FALSE)</f>
        <v>0</v>
      </c>
      <c r="P641" s="1">
        <f>VLOOKUP(A641,'ADM Details FY17'!$A$3:$U$3515,21,FALSE)</f>
        <v>0</v>
      </c>
      <c r="Q641" s="1">
        <f>VLOOKUP(A641,'ADM Details FY17'!$A$3:$V$3515,22,FALSE)</f>
        <v>0</v>
      </c>
      <c r="R641" s="1">
        <f>VLOOKUP(A641,'ADM Details FY17'!$A$3:$W$3515,23,FALSE)</f>
        <v>0</v>
      </c>
      <c r="S641" s="1">
        <f>VLOOKUP(A641,'ADM Details FY17'!$A$3:$X$3515,24,FALSE)</f>
        <v>0</v>
      </c>
      <c r="T641" s="1">
        <f>VLOOKUP(A641,'ADM Details FY17'!$A$3:$Y$3515,25,FALSE)</f>
        <v>0.44</v>
      </c>
      <c r="U641" s="1">
        <f>VLOOKUP(A641,'ADM Details FY17'!$A$3:$AA$3515,27,FALSE)</f>
        <v>0</v>
      </c>
      <c r="V641" s="1">
        <f>IFERROR(VLOOKUP(C641,'eindex _tget pp '!$A$4:$E$615,5,FALSE),0)</f>
        <v>1082.0060862827995</v>
      </c>
      <c r="W641" s="31">
        <f>IFERROR(VLOOKUP(C641,'eindex _tget pp '!$A$4:$F$615,6,FALSE),0)</f>
        <v>1.8867821737999999</v>
      </c>
      <c r="X641" s="4">
        <f>IFERROR(VLOOKUP(B641,'eschools 16'!$A$2:$F$25,6,FALSE),1)</f>
        <v>2</v>
      </c>
      <c r="Y641" s="1">
        <f t="shared" si="45"/>
        <v>0</v>
      </c>
      <c r="Z641" s="1">
        <f t="shared" si="46"/>
        <v>0</v>
      </c>
      <c r="AA641" s="31">
        <f>IFERROR(VLOOKUP(C641,'eindex _tget pp '!$A$4:$G$615,7,FALSE),0)</f>
        <v>0.71196351700000005</v>
      </c>
      <c r="AB641" s="1">
        <f>VLOOKUP(A641,'ADM Details FY17'!$A$3:$AB$3515,28,FALSE)</f>
        <v>0</v>
      </c>
      <c r="AC641" s="1">
        <f t="shared" si="47"/>
        <v>0</v>
      </c>
      <c r="AD641" s="1">
        <f t="shared" si="48"/>
        <v>1.45</v>
      </c>
      <c r="AE641" s="1">
        <f t="shared" si="49"/>
        <v>36.25</v>
      </c>
    </row>
    <row r="642" spans="1:31" x14ac:dyDescent="0.25">
      <c r="A642" t="str">
        <f>B642&amp;"-"&amp;COUNTIF($B$3:B642,B642)</f>
        <v>236-488</v>
      </c>
      <c r="B642">
        <v>236</v>
      </c>
      <c r="C642" s="18">
        <f>VLOOKUP(A642,'ADM Details FY17'!$A$3:$D$3515,4,FALSE)</f>
        <v>49650</v>
      </c>
      <c r="D642" s="1">
        <f>VLOOKUP(A642,'ADM Details FY17'!$A$3:$E$3515,5,FALSE)</f>
        <v>7.0000000000000007E-2</v>
      </c>
      <c r="E642" s="1">
        <f>VLOOKUP(A642,'ADM Details FY17'!$A$3:$F$3515,6,FALSE)</f>
        <v>0</v>
      </c>
      <c r="F642" s="1">
        <f>VLOOKUP(A642,'ADM Details FY17'!$A$3:$G$3515,7,FALSE)</f>
        <v>0</v>
      </c>
      <c r="G642" s="1">
        <f>VLOOKUP(A642,'ADM Details FY17'!$A$3:$H$3515,8,FALSE)</f>
        <v>0</v>
      </c>
      <c r="H642" s="1">
        <f>VLOOKUP(A642,'ADM Details FY17'!$A$3:$I$3515,9,FALSE)</f>
        <v>0</v>
      </c>
      <c r="I642" s="1">
        <f>VLOOKUP(A642,'ADM Details FY17'!$A$3:$J$3517,10,FALSE)</f>
        <v>0</v>
      </c>
      <c r="J642" s="1">
        <f>VLOOKUP(A642,'ADM Details FY17'!$A$3:$K$3515,11,FALSE)</f>
        <v>0</v>
      </c>
      <c r="K642" s="1">
        <f>VLOOKUP(A642,'ADM Details FY17'!$A$3:$M$3515,13,FALSE)</f>
        <v>0</v>
      </c>
      <c r="L642" s="1">
        <f>VLOOKUP(A642,'ADM Details FY17'!$A$3:$O$3515,15,FALSE)</f>
        <v>0</v>
      </c>
      <c r="M642" s="1">
        <f>VLOOKUP(A642,'ADM Details FY17'!$A$3:$P$3515,16,FALSE)</f>
        <v>0</v>
      </c>
      <c r="N642" s="1">
        <f>VLOOKUP(A642,'ADM Details FY17'!$A$3:$Q$3515,17,FALSE)</f>
        <v>0</v>
      </c>
      <c r="O642" s="1">
        <f>VLOOKUP(A642,'ADM Details FY17'!$A$3:$S$3515,19,FALSE)</f>
        <v>0</v>
      </c>
      <c r="P642" s="1">
        <f>VLOOKUP(A642,'ADM Details FY17'!$A$3:$U$3515,21,FALSE)</f>
        <v>0</v>
      </c>
      <c r="Q642" s="1">
        <f>VLOOKUP(A642,'ADM Details FY17'!$A$3:$V$3515,22,FALSE)</f>
        <v>0</v>
      </c>
      <c r="R642" s="1">
        <f>VLOOKUP(A642,'ADM Details FY17'!$A$3:$W$3515,23,FALSE)</f>
        <v>0</v>
      </c>
      <c r="S642" s="1">
        <f>VLOOKUP(A642,'ADM Details FY17'!$A$3:$X$3515,24,FALSE)</f>
        <v>0</v>
      </c>
      <c r="T642" s="1">
        <f>VLOOKUP(A642,'ADM Details FY17'!$A$3:$Y$3515,25,FALSE)</f>
        <v>0</v>
      </c>
      <c r="U642" s="1">
        <f>VLOOKUP(A642,'ADM Details FY17'!$A$3:$AA$3515,27,FALSE)</f>
        <v>0</v>
      </c>
      <c r="V642" s="1">
        <f>IFERROR(VLOOKUP(C642,'eindex _tget pp '!$A$4:$E$615,5,FALSE),0)</f>
        <v>1506.8331890181089</v>
      </c>
      <c r="W642" s="31">
        <f>IFERROR(VLOOKUP(C642,'eindex _tget pp '!$A$4:$F$615,6,FALSE),0)</f>
        <v>1.2604890391000001</v>
      </c>
      <c r="X642" s="4">
        <f>IFERROR(VLOOKUP(B642,'eschools 16'!$A$2:$F$25,6,FALSE),1)</f>
        <v>2</v>
      </c>
      <c r="Y642" s="1">
        <f t="shared" si="45"/>
        <v>0</v>
      </c>
      <c r="Z642" s="1">
        <f t="shared" si="46"/>
        <v>0</v>
      </c>
      <c r="AA642" s="31">
        <f>IFERROR(VLOOKUP(C642,'eindex _tget pp '!$A$4:$G$615,7,FALSE),0)</f>
        <v>0.836957324</v>
      </c>
      <c r="AB642" s="1">
        <f>VLOOKUP(A642,'ADM Details FY17'!$A$3:$AB$3515,28,FALSE)</f>
        <v>0</v>
      </c>
      <c r="AC642" s="1">
        <f t="shared" si="47"/>
        <v>0</v>
      </c>
      <c r="AD642" s="1">
        <f t="shared" si="48"/>
        <v>7.0000000000000007E-2</v>
      </c>
      <c r="AE642" s="1">
        <f t="shared" si="49"/>
        <v>1.7500000000000002</v>
      </c>
    </row>
    <row r="643" spans="1:31" x14ac:dyDescent="0.25">
      <c r="A643" t="str">
        <f>B643&amp;"-"&amp;COUNTIF($B$3:B643,B643)</f>
        <v>236-489</v>
      </c>
      <c r="B643">
        <v>236</v>
      </c>
      <c r="C643" s="18">
        <f>VLOOKUP(A643,'ADM Details FY17'!$A$3:$D$3515,4,FALSE)</f>
        <v>49247</v>
      </c>
      <c r="D643" s="1">
        <f>VLOOKUP(A643,'ADM Details FY17'!$A$3:$E$3515,5,FALSE)</f>
        <v>0.38</v>
      </c>
      <c r="E643" s="1">
        <f>VLOOKUP(A643,'ADM Details FY17'!$A$3:$F$3515,6,FALSE)</f>
        <v>0</v>
      </c>
      <c r="F643" s="1">
        <f>VLOOKUP(A643,'ADM Details FY17'!$A$3:$G$3515,7,FALSE)</f>
        <v>0</v>
      </c>
      <c r="G643" s="1">
        <f>VLOOKUP(A643,'ADM Details FY17'!$A$3:$H$3515,8,FALSE)</f>
        <v>0</v>
      </c>
      <c r="H643" s="1">
        <f>VLOOKUP(A643,'ADM Details FY17'!$A$3:$I$3515,9,FALSE)</f>
        <v>0</v>
      </c>
      <c r="I643" s="1">
        <f>VLOOKUP(A643,'ADM Details FY17'!$A$3:$J$3517,10,FALSE)</f>
        <v>0</v>
      </c>
      <c r="J643" s="1">
        <f>VLOOKUP(A643,'ADM Details FY17'!$A$3:$K$3515,11,FALSE)</f>
        <v>0</v>
      </c>
      <c r="K643" s="1">
        <f>VLOOKUP(A643,'ADM Details FY17'!$A$3:$M$3515,13,FALSE)</f>
        <v>0</v>
      </c>
      <c r="L643" s="1">
        <f>VLOOKUP(A643,'ADM Details FY17'!$A$3:$O$3515,15,FALSE)</f>
        <v>0</v>
      </c>
      <c r="M643" s="1">
        <f>VLOOKUP(A643,'ADM Details FY17'!$A$3:$P$3515,16,FALSE)</f>
        <v>0</v>
      </c>
      <c r="N643" s="1">
        <f>VLOOKUP(A643,'ADM Details FY17'!$A$3:$Q$3515,17,FALSE)</f>
        <v>0</v>
      </c>
      <c r="O643" s="1">
        <f>VLOOKUP(A643,'ADM Details FY17'!$A$3:$S$3515,19,FALSE)</f>
        <v>0</v>
      </c>
      <c r="P643" s="1">
        <f>VLOOKUP(A643,'ADM Details FY17'!$A$3:$U$3515,21,FALSE)</f>
        <v>0</v>
      </c>
      <c r="Q643" s="1">
        <f>VLOOKUP(A643,'ADM Details FY17'!$A$3:$V$3515,22,FALSE)</f>
        <v>0</v>
      </c>
      <c r="R643" s="1">
        <f>VLOOKUP(A643,'ADM Details FY17'!$A$3:$W$3515,23,FALSE)</f>
        <v>0</v>
      </c>
      <c r="S643" s="1">
        <f>VLOOKUP(A643,'ADM Details FY17'!$A$3:$X$3515,24,FALSE)</f>
        <v>0</v>
      </c>
      <c r="T643" s="1">
        <f>VLOOKUP(A643,'ADM Details FY17'!$A$3:$Y$3515,25,FALSE)</f>
        <v>0.2</v>
      </c>
      <c r="U643" s="1">
        <f>VLOOKUP(A643,'ADM Details FY17'!$A$3:$AA$3515,27,FALSE)</f>
        <v>0</v>
      </c>
      <c r="V643" s="1">
        <f>IFERROR(VLOOKUP(C643,'eindex _tget pp '!$A$4:$E$615,5,FALSE),0)</f>
        <v>297.42754156245405</v>
      </c>
      <c r="W643" s="31">
        <f>IFERROR(VLOOKUP(C643,'eindex _tget pp '!$A$4:$F$615,6,FALSE),0)</f>
        <v>0.59618685660000004</v>
      </c>
      <c r="X643" s="4">
        <f>IFERROR(VLOOKUP(B643,'eschools 16'!$A$2:$F$25,6,FALSE),1)</f>
        <v>2</v>
      </c>
      <c r="Y643" s="1">
        <f t="shared" si="45"/>
        <v>0</v>
      </c>
      <c r="Z643" s="1">
        <f t="shared" si="46"/>
        <v>0</v>
      </c>
      <c r="AA643" s="31">
        <f>IFERROR(VLOOKUP(C643,'eindex _tget pp '!$A$4:$G$615,7,FALSE),0)</f>
        <v>0.48818807199999997</v>
      </c>
      <c r="AB643" s="1">
        <f>VLOOKUP(A643,'ADM Details FY17'!$A$3:$AB$3515,28,FALSE)</f>
        <v>0</v>
      </c>
      <c r="AC643" s="1">
        <f t="shared" si="47"/>
        <v>0</v>
      </c>
      <c r="AD643" s="1">
        <f t="shared" si="48"/>
        <v>0.38</v>
      </c>
      <c r="AE643" s="1">
        <f t="shared" si="49"/>
        <v>9.5</v>
      </c>
    </row>
    <row r="644" spans="1:31" x14ac:dyDescent="0.25">
      <c r="A644" t="str">
        <f>B644&amp;"-"&amp;COUNTIF($B$3:B644,B644)</f>
        <v>236-490</v>
      </c>
      <c r="B644">
        <v>236</v>
      </c>
      <c r="C644" s="18">
        <f>VLOOKUP(A644,'ADM Details FY17'!$A$3:$D$3515,4,FALSE)</f>
        <v>45641</v>
      </c>
      <c r="D644" s="1">
        <f>VLOOKUP(A644,'ADM Details FY17'!$A$3:$E$3515,5,FALSE)</f>
        <v>3.86</v>
      </c>
      <c r="E644" s="1">
        <f>VLOOKUP(A644,'ADM Details FY17'!$A$3:$F$3515,6,FALSE)</f>
        <v>1</v>
      </c>
      <c r="F644" s="1">
        <f>VLOOKUP(A644,'ADM Details FY17'!$A$3:$G$3515,7,FALSE)</f>
        <v>0</v>
      </c>
      <c r="G644" s="1">
        <f>VLOOKUP(A644,'ADM Details FY17'!$A$3:$H$3515,8,FALSE)</f>
        <v>0</v>
      </c>
      <c r="H644" s="1">
        <f>VLOOKUP(A644,'ADM Details FY17'!$A$3:$I$3515,9,FALSE)</f>
        <v>0</v>
      </c>
      <c r="I644" s="1">
        <f>VLOOKUP(A644,'ADM Details FY17'!$A$3:$J$3517,10,FALSE)</f>
        <v>0</v>
      </c>
      <c r="J644" s="1">
        <f>VLOOKUP(A644,'ADM Details FY17'!$A$3:$K$3515,11,FALSE)</f>
        <v>0</v>
      </c>
      <c r="K644" s="1">
        <f>VLOOKUP(A644,'ADM Details FY17'!$A$3:$M$3515,13,FALSE)</f>
        <v>2.86</v>
      </c>
      <c r="L644" s="1">
        <f>VLOOKUP(A644,'ADM Details FY17'!$A$3:$O$3515,15,FALSE)</f>
        <v>0</v>
      </c>
      <c r="M644" s="1">
        <f>VLOOKUP(A644,'ADM Details FY17'!$A$3:$P$3515,16,FALSE)</f>
        <v>0</v>
      </c>
      <c r="N644" s="1">
        <f>VLOOKUP(A644,'ADM Details FY17'!$A$3:$Q$3515,17,FALSE)</f>
        <v>0</v>
      </c>
      <c r="O644" s="1">
        <f>VLOOKUP(A644,'ADM Details FY17'!$A$3:$S$3515,19,FALSE)</f>
        <v>0</v>
      </c>
      <c r="P644" s="1">
        <f>VLOOKUP(A644,'ADM Details FY17'!$A$3:$U$3515,21,FALSE)</f>
        <v>0</v>
      </c>
      <c r="Q644" s="1">
        <f>VLOOKUP(A644,'ADM Details FY17'!$A$3:$V$3515,22,FALSE)</f>
        <v>0</v>
      </c>
      <c r="R644" s="1">
        <f>VLOOKUP(A644,'ADM Details FY17'!$A$3:$W$3515,23,FALSE)</f>
        <v>0</v>
      </c>
      <c r="S644" s="1">
        <f>VLOOKUP(A644,'ADM Details FY17'!$A$3:$X$3515,24,FALSE)</f>
        <v>0</v>
      </c>
      <c r="T644" s="1">
        <f>VLOOKUP(A644,'ADM Details FY17'!$A$3:$Y$3515,25,FALSE)</f>
        <v>0</v>
      </c>
      <c r="U644" s="1">
        <f>VLOOKUP(A644,'ADM Details FY17'!$A$3:$AA$3515,27,FALSE)</f>
        <v>0</v>
      </c>
      <c r="V644" s="1">
        <f>IFERROR(VLOOKUP(C644,'eindex _tget pp '!$A$4:$E$615,5,FALSE),0)</f>
        <v>726.96970407986555</v>
      </c>
      <c r="W644" s="31">
        <f>IFERROR(VLOOKUP(C644,'eindex _tget pp '!$A$4:$F$615,6,FALSE),0)</f>
        <v>0.59415658680000005</v>
      </c>
      <c r="X644" s="4">
        <f>IFERROR(VLOOKUP(B644,'eschools 16'!$A$2:$F$25,6,FALSE),1)</f>
        <v>2</v>
      </c>
      <c r="Y644" s="1">
        <f t="shared" ref="Y644:Y707" si="50">ROUND(IF(X644=2,0,(AD644*0.25*V644)),2)</f>
        <v>0</v>
      </c>
      <c r="Z644" s="1">
        <f t="shared" ref="Z644:Z707" si="51">ROUND(IF(X644=2,0,(K644*272*W644)),2)</f>
        <v>0</v>
      </c>
      <c r="AA644" s="31">
        <f>IFERROR(VLOOKUP(C644,'eindex _tget pp '!$A$4:$G$615,7,FALSE),0)</f>
        <v>0.62937138500000001</v>
      </c>
      <c r="AB644" s="1">
        <f>VLOOKUP(A644,'ADM Details FY17'!$A$3:$AB$3515,28,FALSE)</f>
        <v>0</v>
      </c>
      <c r="AC644" s="1">
        <f t="shared" ref="AC644:AC707" si="52">ROUND((AA644*AB644*923.6758),2)</f>
        <v>0</v>
      </c>
      <c r="AD644" s="1">
        <f t="shared" ref="AD644:AD707" si="53">D644+(U644*0.2)</f>
        <v>3.86</v>
      </c>
      <c r="AE644" s="1">
        <f t="shared" ref="AE644:AE707" si="54">IF(X644=2,(AD644*25),(AD644*150))</f>
        <v>96.5</v>
      </c>
    </row>
    <row r="645" spans="1:31" x14ac:dyDescent="0.25">
      <c r="A645" t="str">
        <f>B645&amp;"-"&amp;COUNTIF($B$3:B645,B645)</f>
        <v>236-491</v>
      </c>
      <c r="B645">
        <v>236</v>
      </c>
      <c r="C645" s="18">
        <f>VLOOKUP(A645,'ADM Details FY17'!$A$3:$D$3515,4,FALSE)</f>
        <v>50468</v>
      </c>
      <c r="D645" s="1">
        <f>VLOOKUP(A645,'ADM Details FY17'!$A$3:$E$3515,5,FALSE)</f>
        <v>5.1100000000000003</v>
      </c>
      <c r="E645" s="1">
        <f>VLOOKUP(A645,'ADM Details FY17'!$A$3:$F$3515,6,FALSE)</f>
        <v>0</v>
      </c>
      <c r="F645" s="1">
        <f>VLOOKUP(A645,'ADM Details FY17'!$A$3:$G$3515,7,FALSE)</f>
        <v>0</v>
      </c>
      <c r="G645" s="1">
        <f>VLOOKUP(A645,'ADM Details FY17'!$A$3:$H$3515,8,FALSE)</f>
        <v>0</v>
      </c>
      <c r="H645" s="1">
        <f>VLOOKUP(A645,'ADM Details FY17'!$A$3:$I$3515,9,FALSE)</f>
        <v>0</v>
      </c>
      <c r="I645" s="1">
        <f>VLOOKUP(A645,'ADM Details FY17'!$A$3:$J$3517,10,FALSE)</f>
        <v>0</v>
      </c>
      <c r="J645" s="1">
        <f>VLOOKUP(A645,'ADM Details FY17'!$A$3:$K$3515,11,FALSE)</f>
        <v>0</v>
      </c>
      <c r="K645" s="1">
        <f>VLOOKUP(A645,'ADM Details FY17'!$A$3:$M$3515,13,FALSE)</f>
        <v>3</v>
      </c>
      <c r="L645" s="1">
        <f>VLOOKUP(A645,'ADM Details FY17'!$A$3:$O$3515,15,FALSE)</f>
        <v>0</v>
      </c>
      <c r="M645" s="1">
        <f>VLOOKUP(A645,'ADM Details FY17'!$A$3:$P$3515,16,FALSE)</f>
        <v>0</v>
      </c>
      <c r="N645" s="1">
        <f>VLOOKUP(A645,'ADM Details FY17'!$A$3:$Q$3515,17,FALSE)</f>
        <v>0</v>
      </c>
      <c r="O645" s="1">
        <f>VLOOKUP(A645,'ADM Details FY17'!$A$3:$S$3515,19,FALSE)</f>
        <v>0</v>
      </c>
      <c r="P645" s="1">
        <f>VLOOKUP(A645,'ADM Details FY17'!$A$3:$U$3515,21,FALSE)</f>
        <v>0</v>
      </c>
      <c r="Q645" s="1">
        <f>VLOOKUP(A645,'ADM Details FY17'!$A$3:$V$3515,22,FALSE)</f>
        <v>0</v>
      </c>
      <c r="R645" s="1">
        <f>VLOOKUP(A645,'ADM Details FY17'!$A$3:$W$3515,23,FALSE)</f>
        <v>0</v>
      </c>
      <c r="S645" s="1">
        <f>VLOOKUP(A645,'ADM Details FY17'!$A$3:$X$3515,24,FALSE)</f>
        <v>0</v>
      </c>
      <c r="T645" s="1">
        <f>VLOOKUP(A645,'ADM Details FY17'!$A$3:$Y$3515,25,FALSE)</f>
        <v>0.32</v>
      </c>
      <c r="U645" s="1">
        <f>VLOOKUP(A645,'ADM Details FY17'!$A$3:$AA$3515,27,FALSE)</f>
        <v>0.5</v>
      </c>
      <c r="V645" s="1">
        <f>IFERROR(VLOOKUP(C645,'eindex _tget pp '!$A$4:$E$615,5,FALSE),0)</f>
        <v>104.95143841952908</v>
      </c>
      <c r="W645" s="31">
        <f>IFERROR(VLOOKUP(C645,'eindex _tget pp '!$A$4:$F$615,6,FALSE),0)</f>
        <v>0.19091751169999999</v>
      </c>
      <c r="X645" s="4">
        <f>IFERROR(VLOOKUP(B645,'eschools 16'!$A$2:$F$25,6,FALSE),1)</f>
        <v>2</v>
      </c>
      <c r="Y645" s="1">
        <f t="shared" si="50"/>
        <v>0</v>
      </c>
      <c r="Z645" s="1">
        <f t="shared" si="51"/>
        <v>0</v>
      </c>
      <c r="AA645" s="31">
        <f>IFERROR(VLOOKUP(C645,'eindex _tget pp '!$A$4:$G$615,7,FALSE),0)</f>
        <v>0.36638337100000001</v>
      </c>
      <c r="AB645" s="1">
        <f>VLOOKUP(A645,'ADM Details FY17'!$A$3:$AB$3515,28,FALSE)</f>
        <v>0</v>
      </c>
      <c r="AC645" s="1">
        <f t="shared" si="52"/>
        <v>0</v>
      </c>
      <c r="AD645" s="1">
        <f t="shared" si="53"/>
        <v>5.21</v>
      </c>
      <c r="AE645" s="1">
        <f t="shared" si="54"/>
        <v>130.25</v>
      </c>
    </row>
    <row r="646" spans="1:31" x14ac:dyDescent="0.25">
      <c r="A646" t="str">
        <f>B646&amp;"-"&amp;COUNTIF($B$3:B646,B646)</f>
        <v>236-492</v>
      </c>
      <c r="B646">
        <v>236</v>
      </c>
      <c r="C646" s="18">
        <f>VLOOKUP(A646,'ADM Details FY17'!$A$3:$D$3515,4,FALSE)</f>
        <v>49031</v>
      </c>
      <c r="D646" s="1">
        <f>VLOOKUP(A646,'ADM Details FY17'!$A$3:$E$3515,5,FALSE)</f>
        <v>2</v>
      </c>
      <c r="E646" s="1">
        <f>VLOOKUP(A646,'ADM Details FY17'!$A$3:$F$3515,6,FALSE)</f>
        <v>0</v>
      </c>
      <c r="F646" s="1">
        <f>VLOOKUP(A646,'ADM Details FY17'!$A$3:$G$3515,7,FALSE)</f>
        <v>0</v>
      </c>
      <c r="G646" s="1">
        <f>VLOOKUP(A646,'ADM Details FY17'!$A$3:$H$3515,8,FALSE)</f>
        <v>0</v>
      </c>
      <c r="H646" s="1">
        <f>VLOOKUP(A646,'ADM Details FY17'!$A$3:$I$3515,9,FALSE)</f>
        <v>0</v>
      </c>
      <c r="I646" s="1">
        <f>VLOOKUP(A646,'ADM Details FY17'!$A$3:$J$3517,10,FALSE)</f>
        <v>0</v>
      </c>
      <c r="J646" s="1">
        <f>VLOOKUP(A646,'ADM Details FY17'!$A$3:$K$3515,11,FALSE)</f>
        <v>0</v>
      </c>
      <c r="K646" s="1">
        <f>VLOOKUP(A646,'ADM Details FY17'!$A$3:$M$3515,13,FALSE)</f>
        <v>0</v>
      </c>
      <c r="L646" s="1">
        <f>VLOOKUP(A646,'ADM Details FY17'!$A$3:$O$3515,15,FALSE)</f>
        <v>0</v>
      </c>
      <c r="M646" s="1">
        <f>VLOOKUP(A646,'ADM Details FY17'!$A$3:$P$3515,16,FALSE)</f>
        <v>0</v>
      </c>
      <c r="N646" s="1">
        <f>VLOOKUP(A646,'ADM Details FY17'!$A$3:$Q$3515,17,FALSE)</f>
        <v>0</v>
      </c>
      <c r="O646" s="1">
        <f>VLOOKUP(A646,'ADM Details FY17'!$A$3:$S$3515,19,FALSE)</f>
        <v>0</v>
      </c>
      <c r="P646" s="1">
        <f>VLOOKUP(A646,'ADM Details FY17'!$A$3:$U$3515,21,FALSE)</f>
        <v>0</v>
      </c>
      <c r="Q646" s="1">
        <f>VLOOKUP(A646,'ADM Details FY17'!$A$3:$V$3515,22,FALSE)</f>
        <v>0</v>
      </c>
      <c r="R646" s="1">
        <f>VLOOKUP(A646,'ADM Details FY17'!$A$3:$W$3515,23,FALSE)</f>
        <v>0</v>
      </c>
      <c r="S646" s="1">
        <f>VLOOKUP(A646,'ADM Details FY17'!$A$3:$X$3515,24,FALSE)</f>
        <v>0</v>
      </c>
      <c r="T646" s="1">
        <f>VLOOKUP(A646,'ADM Details FY17'!$A$3:$Y$3515,25,FALSE)</f>
        <v>0</v>
      </c>
      <c r="U646" s="1">
        <f>VLOOKUP(A646,'ADM Details FY17'!$A$3:$AA$3515,27,FALSE)</f>
        <v>0</v>
      </c>
      <c r="V646" s="1">
        <f>IFERROR(VLOOKUP(C646,'eindex _tget pp '!$A$4:$E$615,5,FALSE),0)</f>
        <v>312.95758600250269</v>
      </c>
      <c r="W646" s="31">
        <f>IFERROR(VLOOKUP(C646,'eindex _tget pp '!$A$4:$F$615,6,FALSE),0)</f>
        <v>0.81175268170000003</v>
      </c>
      <c r="X646" s="4">
        <f>IFERROR(VLOOKUP(B646,'eschools 16'!$A$2:$F$25,6,FALSE),1)</f>
        <v>2</v>
      </c>
      <c r="Y646" s="1">
        <f t="shared" si="50"/>
        <v>0</v>
      </c>
      <c r="Z646" s="1">
        <f t="shared" si="51"/>
        <v>0</v>
      </c>
      <c r="AA646" s="31">
        <f>IFERROR(VLOOKUP(C646,'eindex _tget pp '!$A$4:$G$615,7,FALSE),0)</f>
        <v>0.43597491599999999</v>
      </c>
      <c r="AB646" s="1">
        <f>VLOOKUP(A646,'ADM Details FY17'!$A$3:$AB$3515,28,FALSE)</f>
        <v>0</v>
      </c>
      <c r="AC646" s="1">
        <f t="shared" si="52"/>
        <v>0</v>
      </c>
      <c r="AD646" s="1">
        <f t="shared" si="53"/>
        <v>2</v>
      </c>
      <c r="AE646" s="1">
        <f t="shared" si="54"/>
        <v>50</v>
      </c>
    </row>
    <row r="647" spans="1:31" x14ac:dyDescent="0.25">
      <c r="A647" t="str">
        <f>B647&amp;"-"&amp;COUNTIF($B$3:B647,B647)</f>
        <v>236-493</v>
      </c>
      <c r="B647">
        <v>236</v>
      </c>
      <c r="C647" s="18">
        <f>VLOOKUP(A647,'ADM Details FY17'!$A$3:$D$3515,4,FALSE)</f>
        <v>50252</v>
      </c>
      <c r="D647" s="1">
        <f>VLOOKUP(A647,'ADM Details FY17'!$A$3:$E$3515,5,FALSE)</f>
        <v>0.92</v>
      </c>
      <c r="E647" s="1">
        <f>VLOOKUP(A647,'ADM Details FY17'!$A$3:$F$3515,6,FALSE)</f>
        <v>0</v>
      </c>
      <c r="F647" s="1">
        <f>VLOOKUP(A647,'ADM Details FY17'!$A$3:$G$3515,7,FALSE)</f>
        <v>0</v>
      </c>
      <c r="G647" s="1">
        <f>VLOOKUP(A647,'ADM Details FY17'!$A$3:$H$3515,8,FALSE)</f>
        <v>0</v>
      </c>
      <c r="H647" s="1">
        <f>VLOOKUP(A647,'ADM Details FY17'!$A$3:$I$3515,9,FALSE)</f>
        <v>0</v>
      </c>
      <c r="I647" s="1">
        <f>VLOOKUP(A647,'ADM Details FY17'!$A$3:$J$3517,10,FALSE)</f>
        <v>0</v>
      </c>
      <c r="J647" s="1">
        <f>VLOOKUP(A647,'ADM Details FY17'!$A$3:$K$3515,11,FALSE)</f>
        <v>0</v>
      </c>
      <c r="K647" s="1">
        <f>VLOOKUP(A647,'ADM Details FY17'!$A$3:$M$3515,13,FALSE)</f>
        <v>0.92</v>
      </c>
      <c r="L647" s="1">
        <f>VLOOKUP(A647,'ADM Details FY17'!$A$3:$O$3515,15,FALSE)</f>
        <v>0</v>
      </c>
      <c r="M647" s="1">
        <f>VLOOKUP(A647,'ADM Details FY17'!$A$3:$P$3515,16,FALSE)</f>
        <v>0</v>
      </c>
      <c r="N647" s="1">
        <f>VLOOKUP(A647,'ADM Details FY17'!$A$3:$Q$3515,17,FALSE)</f>
        <v>0</v>
      </c>
      <c r="O647" s="1">
        <f>VLOOKUP(A647,'ADM Details FY17'!$A$3:$S$3515,19,FALSE)</f>
        <v>0</v>
      </c>
      <c r="P647" s="1">
        <f>VLOOKUP(A647,'ADM Details FY17'!$A$3:$U$3515,21,FALSE)</f>
        <v>0</v>
      </c>
      <c r="Q647" s="1">
        <f>VLOOKUP(A647,'ADM Details FY17'!$A$3:$V$3515,22,FALSE)</f>
        <v>0</v>
      </c>
      <c r="R647" s="1">
        <f>VLOOKUP(A647,'ADM Details FY17'!$A$3:$W$3515,23,FALSE)</f>
        <v>0</v>
      </c>
      <c r="S647" s="1">
        <f>VLOOKUP(A647,'ADM Details FY17'!$A$3:$X$3515,24,FALSE)</f>
        <v>0</v>
      </c>
      <c r="T647" s="1">
        <f>VLOOKUP(A647,'ADM Details FY17'!$A$3:$Y$3515,25,FALSE)</f>
        <v>0</v>
      </c>
      <c r="U647" s="1">
        <f>VLOOKUP(A647,'ADM Details FY17'!$A$3:$AA$3515,27,FALSE)</f>
        <v>0</v>
      </c>
      <c r="V647" s="1">
        <f>IFERROR(VLOOKUP(C647,'eindex _tget pp '!$A$4:$E$615,5,FALSE),0)</f>
        <v>344.95448763459939</v>
      </c>
      <c r="W647" s="31">
        <f>IFERROR(VLOOKUP(C647,'eindex _tget pp '!$A$4:$F$615,6,FALSE),0)</f>
        <v>1.2012153998999999</v>
      </c>
      <c r="X647" s="4">
        <f>IFERROR(VLOOKUP(B647,'eschools 16'!$A$2:$F$25,6,FALSE),1)</f>
        <v>2</v>
      </c>
      <c r="Y647" s="1">
        <f t="shared" si="50"/>
        <v>0</v>
      </c>
      <c r="Z647" s="1">
        <f t="shared" si="51"/>
        <v>0</v>
      </c>
      <c r="AA647" s="31">
        <f>IFERROR(VLOOKUP(C647,'eindex _tget pp '!$A$4:$G$615,7,FALSE),0)</f>
        <v>0.55655145100000003</v>
      </c>
      <c r="AB647" s="1">
        <f>VLOOKUP(A647,'ADM Details FY17'!$A$3:$AB$3515,28,FALSE)</f>
        <v>0</v>
      </c>
      <c r="AC647" s="1">
        <f t="shared" si="52"/>
        <v>0</v>
      </c>
      <c r="AD647" s="1">
        <f t="shared" si="53"/>
        <v>0.92</v>
      </c>
      <c r="AE647" s="1">
        <f t="shared" si="54"/>
        <v>23</v>
      </c>
    </row>
    <row r="648" spans="1:31" x14ac:dyDescent="0.25">
      <c r="A648" t="str">
        <f>B648&amp;"-"&amp;COUNTIF($B$3:B648,B648)</f>
        <v>236-494</v>
      </c>
      <c r="B648">
        <v>236</v>
      </c>
      <c r="C648" s="18">
        <f>VLOOKUP(A648,'ADM Details FY17'!$A$3:$D$3515,4,FALSE)</f>
        <v>45658</v>
      </c>
      <c r="D648" s="1">
        <f>VLOOKUP(A648,'ADM Details FY17'!$A$3:$E$3515,5,FALSE)</f>
        <v>1.01</v>
      </c>
      <c r="E648" s="1">
        <f>VLOOKUP(A648,'ADM Details FY17'!$A$3:$F$3515,6,FALSE)</f>
        <v>0</v>
      </c>
      <c r="F648" s="1">
        <f>VLOOKUP(A648,'ADM Details FY17'!$A$3:$G$3515,7,FALSE)</f>
        <v>0</v>
      </c>
      <c r="G648" s="1">
        <f>VLOOKUP(A648,'ADM Details FY17'!$A$3:$H$3515,8,FALSE)</f>
        <v>0</v>
      </c>
      <c r="H648" s="1">
        <f>VLOOKUP(A648,'ADM Details FY17'!$A$3:$I$3515,9,FALSE)</f>
        <v>0</v>
      </c>
      <c r="I648" s="1">
        <f>VLOOKUP(A648,'ADM Details FY17'!$A$3:$J$3517,10,FALSE)</f>
        <v>0</v>
      </c>
      <c r="J648" s="1">
        <f>VLOOKUP(A648,'ADM Details FY17'!$A$3:$K$3515,11,FALSE)</f>
        <v>0</v>
      </c>
      <c r="K648" s="1">
        <f>VLOOKUP(A648,'ADM Details FY17'!$A$3:$M$3515,13,FALSE)</f>
        <v>0.91</v>
      </c>
      <c r="L648" s="1">
        <f>VLOOKUP(A648,'ADM Details FY17'!$A$3:$O$3515,15,FALSE)</f>
        <v>0</v>
      </c>
      <c r="M648" s="1">
        <f>VLOOKUP(A648,'ADM Details FY17'!$A$3:$P$3515,16,FALSE)</f>
        <v>0</v>
      </c>
      <c r="N648" s="1">
        <f>VLOOKUP(A648,'ADM Details FY17'!$A$3:$Q$3515,17,FALSE)</f>
        <v>0</v>
      </c>
      <c r="O648" s="1">
        <f>VLOOKUP(A648,'ADM Details FY17'!$A$3:$S$3515,19,FALSE)</f>
        <v>0</v>
      </c>
      <c r="P648" s="1">
        <f>VLOOKUP(A648,'ADM Details FY17'!$A$3:$U$3515,21,FALSE)</f>
        <v>0</v>
      </c>
      <c r="Q648" s="1">
        <f>VLOOKUP(A648,'ADM Details FY17'!$A$3:$V$3515,22,FALSE)</f>
        <v>0</v>
      </c>
      <c r="R648" s="1">
        <f>VLOOKUP(A648,'ADM Details FY17'!$A$3:$W$3515,23,FALSE)</f>
        <v>0</v>
      </c>
      <c r="S648" s="1">
        <f>VLOOKUP(A648,'ADM Details FY17'!$A$3:$X$3515,24,FALSE)</f>
        <v>0</v>
      </c>
      <c r="T648" s="1">
        <f>VLOOKUP(A648,'ADM Details FY17'!$A$3:$Y$3515,25,FALSE)</f>
        <v>0</v>
      </c>
      <c r="U648" s="1">
        <f>VLOOKUP(A648,'ADM Details FY17'!$A$3:$AA$3515,27,FALSE)</f>
        <v>0</v>
      </c>
      <c r="V648" s="1">
        <f>IFERROR(VLOOKUP(C648,'eindex _tget pp '!$A$4:$E$615,5,FALSE),0)</f>
        <v>191.41223423358713</v>
      </c>
      <c r="W648" s="31">
        <f>IFERROR(VLOOKUP(C648,'eindex _tget pp '!$A$4:$F$615,6,FALSE),0)</f>
        <v>0.47656242160000001</v>
      </c>
      <c r="X648" s="4">
        <f>IFERROR(VLOOKUP(B648,'eschools 16'!$A$2:$F$25,6,FALSE),1)</f>
        <v>2</v>
      </c>
      <c r="Y648" s="1">
        <f t="shared" si="50"/>
        <v>0</v>
      </c>
      <c r="Z648" s="1">
        <f t="shared" si="51"/>
        <v>0</v>
      </c>
      <c r="AA648" s="31">
        <f>IFERROR(VLOOKUP(C648,'eindex _tget pp '!$A$4:$G$615,7,FALSE),0)</f>
        <v>0.45040761400000001</v>
      </c>
      <c r="AB648" s="1">
        <f>VLOOKUP(A648,'ADM Details FY17'!$A$3:$AB$3515,28,FALSE)</f>
        <v>0</v>
      </c>
      <c r="AC648" s="1">
        <f t="shared" si="52"/>
        <v>0</v>
      </c>
      <c r="AD648" s="1">
        <f t="shared" si="53"/>
        <v>1.01</v>
      </c>
      <c r="AE648" s="1">
        <f t="shared" si="54"/>
        <v>25.25</v>
      </c>
    </row>
    <row r="649" spans="1:31" x14ac:dyDescent="0.25">
      <c r="A649" t="str">
        <f>B649&amp;"-"&amp;COUNTIF($B$3:B649,B649)</f>
        <v>236-495</v>
      </c>
      <c r="B649">
        <v>236</v>
      </c>
      <c r="C649" s="18">
        <f>VLOOKUP(A649,'ADM Details FY17'!$A$3:$D$3515,4,FALSE)</f>
        <v>45021</v>
      </c>
      <c r="D649" s="1">
        <f>VLOOKUP(A649,'ADM Details FY17'!$A$3:$E$3515,5,FALSE)</f>
        <v>0.21</v>
      </c>
      <c r="E649" s="1">
        <f>VLOOKUP(A649,'ADM Details FY17'!$A$3:$F$3515,6,FALSE)</f>
        <v>0</v>
      </c>
      <c r="F649" s="1">
        <f>VLOOKUP(A649,'ADM Details FY17'!$A$3:$G$3515,7,FALSE)</f>
        <v>0</v>
      </c>
      <c r="G649" s="1">
        <f>VLOOKUP(A649,'ADM Details FY17'!$A$3:$H$3515,8,FALSE)</f>
        <v>0</v>
      </c>
      <c r="H649" s="1">
        <f>VLOOKUP(A649,'ADM Details FY17'!$A$3:$I$3515,9,FALSE)</f>
        <v>0</v>
      </c>
      <c r="I649" s="1">
        <f>VLOOKUP(A649,'ADM Details FY17'!$A$3:$J$3517,10,FALSE)</f>
        <v>0</v>
      </c>
      <c r="J649" s="1">
        <f>VLOOKUP(A649,'ADM Details FY17'!$A$3:$K$3515,11,FALSE)</f>
        <v>0</v>
      </c>
      <c r="K649" s="1">
        <f>VLOOKUP(A649,'ADM Details FY17'!$A$3:$M$3515,13,FALSE)</f>
        <v>0.21</v>
      </c>
      <c r="L649" s="1">
        <f>VLOOKUP(A649,'ADM Details FY17'!$A$3:$O$3515,15,FALSE)</f>
        <v>0</v>
      </c>
      <c r="M649" s="1">
        <f>VLOOKUP(A649,'ADM Details FY17'!$A$3:$P$3515,16,FALSE)</f>
        <v>0</v>
      </c>
      <c r="N649" s="1">
        <f>VLOOKUP(A649,'ADM Details FY17'!$A$3:$Q$3515,17,FALSE)</f>
        <v>0</v>
      </c>
      <c r="O649" s="1">
        <f>VLOOKUP(A649,'ADM Details FY17'!$A$3:$S$3515,19,FALSE)</f>
        <v>0</v>
      </c>
      <c r="P649" s="1">
        <f>VLOOKUP(A649,'ADM Details FY17'!$A$3:$U$3515,21,FALSE)</f>
        <v>0.13</v>
      </c>
      <c r="Q649" s="1">
        <f>VLOOKUP(A649,'ADM Details FY17'!$A$3:$V$3515,22,FALSE)</f>
        <v>0</v>
      </c>
      <c r="R649" s="1">
        <f>VLOOKUP(A649,'ADM Details FY17'!$A$3:$W$3515,23,FALSE)</f>
        <v>0</v>
      </c>
      <c r="S649" s="1">
        <f>VLOOKUP(A649,'ADM Details FY17'!$A$3:$X$3515,24,FALSE)</f>
        <v>0</v>
      </c>
      <c r="T649" s="1">
        <f>VLOOKUP(A649,'ADM Details FY17'!$A$3:$Y$3515,25,FALSE)</f>
        <v>0.28999999999999998</v>
      </c>
      <c r="U649" s="1">
        <f>VLOOKUP(A649,'ADM Details FY17'!$A$3:$AA$3515,27,FALSE)</f>
        <v>0</v>
      </c>
      <c r="V649" s="1">
        <f>IFERROR(VLOOKUP(C649,'eindex _tget pp '!$A$4:$E$615,5,FALSE),0)</f>
        <v>1480.5911404272417</v>
      </c>
      <c r="W649" s="31">
        <f>IFERROR(VLOOKUP(C649,'eindex _tget pp '!$A$4:$F$615,6,FALSE),0)</f>
        <v>3.0488731686000001</v>
      </c>
      <c r="X649" s="4">
        <f>IFERROR(VLOOKUP(B649,'eschools 16'!$A$2:$F$25,6,FALSE),1)</f>
        <v>2</v>
      </c>
      <c r="Y649" s="1">
        <f t="shared" si="50"/>
        <v>0</v>
      </c>
      <c r="Z649" s="1">
        <f t="shared" si="51"/>
        <v>0</v>
      </c>
      <c r="AA649" s="31">
        <f>IFERROR(VLOOKUP(C649,'eindex _tget pp '!$A$4:$G$615,7,FALSE),0)</f>
        <v>0.79967497499999995</v>
      </c>
      <c r="AB649" s="1">
        <f>VLOOKUP(A649,'ADM Details FY17'!$A$3:$AB$3515,28,FALSE)</f>
        <v>0</v>
      </c>
      <c r="AC649" s="1">
        <f t="shared" si="52"/>
        <v>0</v>
      </c>
      <c r="AD649" s="1">
        <f t="shared" si="53"/>
        <v>0.21</v>
      </c>
      <c r="AE649" s="1">
        <f t="shared" si="54"/>
        <v>5.25</v>
      </c>
    </row>
    <row r="650" spans="1:31" x14ac:dyDescent="0.25">
      <c r="A650" t="str">
        <f>B650&amp;"-"&amp;COUNTIF($B$3:B650,B650)</f>
        <v>236-496</v>
      </c>
      <c r="B650">
        <v>236</v>
      </c>
      <c r="C650" s="18">
        <f>VLOOKUP(A650,'ADM Details FY17'!$A$3:$D$3515,4,FALSE)</f>
        <v>45039</v>
      </c>
      <c r="D650" s="1">
        <f>VLOOKUP(A650,'ADM Details FY17'!$A$3:$E$3515,5,FALSE)</f>
        <v>1</v>
      </c>
      <c r="E650" s="1">
        <f>VLOOKUP(A650,'ADM Details FY17'!$A$3:$F$3515,6,FALSE)</f>
        <v>0</v>
      </c>
      <c r="F650" s="1">
        <f>VLOOKUP(A650,'ADM Details FY17'!$A$3:$G$3515,7,FALSE)</f>
        <v>0</v>
      </c>
      <c r="G650" s="1">
        <f>VLOOKUP(A650,'ADM Details FY17'!$A$3:$H$3515,8,FALSE)</f>
        <v>0</v>
      </c>
      <c r="H650" s="1">
        <f>VLOOKUP(A650,'ADM Details FY17'!$A$3:$I$3515,9,FALSE)</f>
        <v>0</v>
      </c>
      <c r="I650" s="1">
        <f>VLOOKUP(A650,'ADM Details FY17'!$A$3:$J$3517,10,FALSE)</f>
        <v>0</v>
      </c>
      <c r="J650" s="1">
        <f>VLOOKUP(A650,'ADM Details FY17'!$A$3:$K$3515,11,FALSE)</f>
        <v>0</v>
      </c>
      <c r="K650" s="1">
        <f>VLOOKUP(A650,'ADM Details FY17'!$A$3:$M$3515,13,FALSE)</f>
        <v>1</v>
      </c>
      <c r="L650" s="1">
        <f>VLOOKUP(A650,'ADM Details FY17'!$A$3:$O$3515,15,FALSE)</f>
        <v>0</v>
      </c>
      <c r="M650" s="1">
        <f>VLOOKUP(A650,'ADM Details FY17'!$A$3:$P$3515,16,FALSE)</f>
        <v>0</v>
      </c>
      <c r="N650" s="1">
        <f>VLOOKUP(A650,'ADM Details FY17'!$A$3:$Q$3515,17,FALSE)</f>
        <v>0</v>
      </c>
      <c r="O650" s="1">
        <f>VLOOKUP(A650,'ADM Details FY17'!$A$3:$S$3515,19,FALSE)</f>
        <v>0</v>
      </c>
      <c r="P650" s="1">
        <f>VLOOKUP(A650,'ADM Details FY17'!$A$3:$U$3515,21,FALSE)</f>
        <v>0</v>
      </c>
      <c r="Q650" s="1">
        <f>VLOOKUP(A650,'ADM Details FY17'!$A$3:$V$3515,22,FALSE)</f>
        <v>0</v>
      </c>
      <c r="R650" s="1">
        <f>VLOOKUP(A650,'ADM Details FY17'!$A$3:$W$3515,23,FALSE)</f>
        <v>0</v>
      </c>
      <c r="S650" s="1">
        <f>VLOOKUP(A650,'ADM Details FY17'!$A$3:$X$3515,24,FALSE)</f>
        <v>0</v>
      </c>
      <c r="T650" s="1">
        <f>VLOOKUP(A650,'ADM Details FY17'!$A$3:$Y$3515,25,FALSE)</f>
        <v>0.2</v>
      </c>
      <c r="U650" s="1">
        <f>VLOOKUP(A650,'ADM Details FY17'!$A$3:$AA$3515,27,FALSE)</f>
        <v>0</v>
      </c>
      <c r="V650" s="1">
        <f>IFERROR(VLOOKUP(C650,'eindex _tget pp '!$A$4:$E$615,5,FALSE),0)</f>
        <v>1546.5927172582619</v>
      </c>
      <c r="W650" s="31">
        <f>IFERROR(VLOOKUP(C650,'eindex _tget pp '!$A$4:$F$615,6,FALSE),0)</f>
        <v>2.1393677732</v>
      </c>
      <c r="X650" s="4">
        <f>IFERROR(VLOOKUP(B650,'eschools 16'!$A$2:$F$25,6,FALSE),1)</f>
        <v>2</v>
      </c>
      <c r="Y650" s="1">
        <f t="shared" si="50"/>
        <v>0</v>
      </c>
      <c r="Z650" s="1">
        <f t="shared" si="51"/>
        <v>0</v>
      </c>
      <c r="AA650" s="31">
        <f>IFERROR(VLOOKUP(C650,'eindex _tget pp '!$A$4:$G$615,7,FALSE),0)</f>
        <v>0.86331086800000001</v>
      </c>
      <c r="AB650" s="1">
        <f>VLOOKUP(A650,'ADM Details FY17'!$A$3:$AB$3515,28,FALSE)</f>
        <v>0</v>
      </c>
      <c r="AC650" s="1">
        <f t="shared" si="52"/>
        <v>0</v>
      </c>
      <c r="AD650" s="1">
        <f t="shared" si="53"/>
        <v>1</v>
      </c>
      <c r="AE650" s="1">
        <f t="shared" si="54"/>
        <v>25</v>
      </c>
    </row>
    <row r="651" spans="1:31" x14ac:dyDescent="0.25">
      <c r="A651" t="str">
        <f>B651&amp;"-"&amp;COUNTIF($B$3:B651,B651)</f>
        <v>236-497</v>
      </c>
      <c r="B651">
        <v>236</v>
      </c>
      <c r="C651" s="18">
        <f>VLOOKUP(A651,'ADM Details FY17'!$A$3:$D$3515,4,FALSE)</f>
        <v>48389</v>
      </c>
      <c r="D651" s="1">
        <f>VLOOKUP(A651,'ADM Details FY17'!$A$3:$E$3515,5,FALSE)</f>
        <v>1.81</v>
      </c>
      <c r="E651" s="1">
        <f>VLOOKUP(A651,'ADM Details FY17'!$A$3:$F$3515,6,FALSE)</f>
        <v>0</v>
      </c>
      <c r="F651" s="1">
        <f>VLOOKUP(A651,'ADM Details FY17'!$A$3:$G$3515,7,FALSE)</f>
        <v>0</v>
      </c>
      <c r="G651" s="1">
        <f>VLOOKUP(A651,'ADM Details FY17'!$A$3:$H$3515,8,FALSE)</f>
        <v>0</v>
      </c>
      <c r="H651" s="1">
        <f>VLOOKUP(A651,'ADM Details FY17'!$A$3:$I$3515,9,FALSE)</f>
        <v>0</v>
      </c>
      <c r="I651" s="1">
        <f>VLOOKUP(A651,'ADM Details FY17'!$A$3:$J$3517,10,FALSE)</f>
        <v>0</v>
      </c>
      <c r="J651" s="1">
        <f>VLOOKUP(A651,'ADM Details FY17'!$A$3:$K$3515,11,FALSE)</f>
        <v>0</v>
      </c>
      <c r="K651" s="1">
        <f>VLOOKUP(A651,'ADM Details FY17'!$A$3:$M$3515,13,FALSE)</f>
        <v>1</v>
      </c>
      <c r="L651" s="1">
        <f>VLOOKUP(A651,'ADM Details FY17'!$A$3:$O$3515,15,FALSE)</f>
        <v>0</v>
      </c>
      <c r="M651" s="1">
        <f>VLOOKUP(A651,'ADM Details FY17'!$A$3:$P$3515,16,FALSE)</f>
        <v>0</v>
      </c>
      <c r="N651" s="1">
        <f>VLOOKUP(A651,'ADM Details FY17'!$A$3:$Q$3515,17,FALSE)</f>
        <v>0</v>
      </c>
      <c r="O651" s="1">
        <f>VLOOKUP(A651,'ADM Details FY17'!$A$3:$S$3515,19,FALSE)</f>
        <v>0</v>
      </c>
      <c r="P651" s="1">
        <f>VLOOKUP(A651,'ADM Details FY17'!$A$3:$U$3515,21,FALSE)</f>
        <v>0</v>
      </c>
      <c r="Q651" s="1">
        <f>VLOOKUP(A651,'ADM Details FY17'!$A$3:$V$3515,22,FALSE)</f>
        <v>0</v>
      </c>
      <c r="R651" s="1">
        <f>VLOOKUP(A651,'ADM Details FY17'!$A$3:$W$3515,23,FALSE)</f>
        <v>0</v>
      </c>
      <c r="S651" s="1">
        <f>VLOOKUP(A651,'ADM Details FY17'!$A$3:$X$3515,24,FALSE)</f>
        <v>0</v>
      </c>
      <c r="T651" s="1">
        <f>VLOOKUP(A651,'ADM Details FY17'!$A$3:$Y$3515,25,FALSE)</f>
        <v>0</v>
      </c>
      <c r="U651" s="1">
        <f>VLOOKUP(A651,'ADM Details FY17'!$A$3:$AA$3515,27,FALSE)</f>
        <v>0</v>
      </c>
      <c r="V651" s="1">
        <f>IFERROR(VLOOKUP(C651,'eindex _tget pp '!$A$4:$E$615,5,FALSE),0)</f>
        <v>368.10142868895167</v>
      </c>
      <c r="W651" s="31">
        <f>IFERROR(VLOOKUP(C651,'eindex _tget pp '!$A$4:$F$615,6,FALSE),0)</f>
        <v>0.70788949310000004</v>
      </c>
      <c r="X651" s="4">
        <f>IFERROR(VLOOKUP(B651,'eschools 16'!$A$2:$F$25,6,FALSE),1)</f>
        <v>2</v>
      </c>
      <c r="Y651" s="1">
        <f t="shared" si="50"/>
        <v>0</v>
      </c>
      <c r="Z651" s="1">
        <f t="shared" si="51"/>
        <v>0</v>
      </c>
      <c r="AA651" s="31">
        <f>IFERROR(VLOOKUP(C651,'eindex _tget pp '!$A$4:$G$615,7,FALSE),0)</f>
        <v>0.52017896699999999</v>
      </c>
      <c r="AB651" s="1">
        <f>VLOOKUP(A651,'ADM Details FY17'!$A$3:$AB$3515,28,FALSE)</f>
        <v>0</v>
      </c>
      <c r="AC651" s="1">
        <f t="shared" si="52"/>
        <v>0</v>
      </c>
      <c r="AD651" s="1">
        <f t="shared" si="53"/>
        <v>1.81</v>
      </c>
      <c r="AE651" s="1">
        <f t="shared" si="54"/>
        <v>45.25</v>
      </c>
    </row>
    <row r="652" spans="1:31" x14ac:dyDescent="0.25">
      <c r="A652" t="str">
        <f>B652&amp;"-"&amp;COUNTIF($B$3:B652,B652)</f>
        <v>236-498</v>
      </c>
      <c r="B652">
        <v>236</v>
      </c>
      <c r="C652" s="18">
        <f>VLOOKUP(A652,'ADM Details FY17'!$A$3:$D$3515,4,FALSE)</f>
        <v>45054</v>
      </c>
      <c r="D652" s="1">
        <f>VLOOKUP(A652,'ADM Details FY17'!$A$3:$E$3515,5,FALSE)</f>
        <v>8.89</v>
      </c>
      <c r="E652" s="1">
        <f>VLOOKUP(A652,'ADM Details FY17'!$A$3:$F$3515,6,FALSE)</f>
        <v>0</v>
      </c>
      <c r="F652" s="1">
        <f>VLOOKUP(A652,'ADM Details FY17'!$A$3:$G$3515,7,FALSE)</f>
        <v>0</v>
      </c>
      <c r="G652" s="1">
        <f>VLOOKUP(A652,'ADM Details FY17'!$A$3:$H$3515,8,FALSE)</f>
        <v>0</v>
      </c>
      <c r="H652" s="1">
        <f>VLOOKUP(A652,'ADM Details FY17'!$A$3:$I$3515,9,FALSE)</f>
        <v>0</v>
      </c>
      <c r="I652" s="1">
        <f>VLOOKUP(A652,'ADM Details FY17'!$A$3:$J$3517,10,FALSE)</f>
        <v>0</v>
      </c>
      <c r="J652" s="1">
        <f>VLOOKUP(A652,'ADM Details FY17'!$A$3:$K$3515,11,FALSE)</f>
        <v>0</v>
      </c>
      <c r="K652" s="1">
        <f>VLOOKUP(A652,'ADM Details FY17'!$A$3:$M$3515,13,FALSE)</f>
        <v>2.46</v>
      </c>
      <c r="L652" s="1">
        <f>VLOOKUP(A652,'ADM Details FY17'!$A$3:$O$3515,15,FALSE)</f>
        <v>0</v>
      </c>
      <c r="M652" s="1">
        <f>VLOOKUP(A652,'ADM Details FY17'!$A$3:$P$3515,16,FALSE)</f>
        <v>0</v>
      </c>
      <c r="N652" s="1">
        <f>VLOOKUP(A652,'ADM Details FY17'!$A$3:$Q$3515,17,FALSE)</f>
        <v>0</v>
      </c>
      <c r="O652" s="1">
        <f>VLOOKUP(A652,'ADM Details FY17'!$A$3:$S$3515,19,FALSE)</f>
        <v>0</v>
      </c>
      <c r="P652" s="1">
        <f>VLOOKUP(A652,'ADM Details FY17'!$A$3:$U$3515,21,FALSE)</f>
        <v>0</v>
      </c>
      <c r="Q652" s="1">
        <f>VLOOKUP(A652,'ADM Details FY17'!$A$3:$V$3515,22,FALSE)</f>
        <v>0</v>
      </c>
      <c r="R652" s="1">
        <f>VLOOKUP(A652,'ADM Details FY17'!$A$3:$W$3515,23,FALSE)</f>
        <v>0</v>
      </c>
      <c r="S652" s="1">
        <f>VLOOKUP(A652,'ADM Details FY17'!$A$3:$X$3515,24,FALSE)</f>
        <v>0</v>
      </c>
      <c r="T652" s="1">
        <f>VLOOKUP(A652,'ADM Details FY17'!$A$3:$Y$3515,25,FALSE)</f>
        <v>0</v>
      </c>
      <c r="U652" s="1">
        <f>VLOOKUP(A652,'ADM Details FY17'!$A$3:$AA$3515,27,FALSE)</f>
        <v>0</v>
      </c>
      <c r="V652" s="1">
        <f>IFERROR(VLOOKUP(C652,'eindex _tget pp '!$A$4:$E$615,5,FALSE),0)</f>
        <v>621.43583407768529</v>
      </c>
      <c r="W652" s="31">
        <f>IFERROR(VLOOKUP(C652,'eindex _tget pp '!$A$4:$F$615,6,FALSE),0)</f>
        <v>1.4793474798999999</v>
      </c>
      <c r="X652" s="4">
        <f>IFERROR(VLOOKUP(B652,'eschools 16'!$A$2:$F$25,6,FALSE),1)</f>
        <v>2</v>
      </c>
      <c r="Y652" s="1">
        <f t="shared" si="50"/>
        <v>0</v>
      </c>
      <c r="Z652" s="1">
        <f t="shared" si="51"/>
        <v>0</v>
      </c>
      <c r="AA652" s="31">
        <f>IFERROR(VLOOKUP(C652,'eindex _tget pp '!$A$4:$G$615,7,FALSE),0)</f>
        <v>0.63639511400000004</v>
      </c>
      <c r="AB652" s="1">
        <f>VLOOKUP(A652,'ADM Details FY17'!$A$3:$AB$3515,28,FALSE)</f>
        <v>0</v>
      </c>
      <c r="AC652" s="1">
        <f t="shared" si="52"/>
        <v>0</v>
      </c>
      <c r="AD652" s="1">
        <f t="shared" si="53"/>
        <v>8.89</v>
      </c>
      <c r="AE652" s="1">
        <f t="shared" si="54"/>
        <v>222.25</v>
      </c>
    </row>
    <row r="653" spans="1:31" x14ac:dyDescent="0.25">
      <c r="A653" t="str">
        <f>B653&amp;"-"&amp;COUNTIF($B$3:B653,B653)</f>
        <v>236-499</v>
      </c>
      <c r="B653">
        <v>236</v>
      </c>
      <c r="C653" s="18">
        <f>VLOOKUP(A653,'ADM Details FY17'!$A$3:$D$3515,4,FALSE)</f>
        <v>46359</v>
      </c>
      <c r="D653" s="1">
        <f>VLOOKUP(A653,'ADM Details FY17'!$A$3:$E$3515,5,FALSE)</f>
        <v>40.31</v>
      </c>
      <c r="E653" s="1">
        <f>VLOOKUP(A653,'ADM Details FY17'!$A$3:$F$3515,6,FALSE)</f>
        <v>0</v>
      </c>
      <c r="F653" s="1">
        <f>VLOOKUP(A653,'ADM Details FY17'!$A$3:$G$3515,7,FALSE)</f>
        <v>0.49</v>
      </c>
      <c r="G653" s="1">
        <f>VLOOKUP(A653,'ADM Details FY17'!$A$3:$H$3515,8,FALSE)</f>
        <v>0</v>
      </c>
      <c r="H653" s="1">
        <f>VLOOKUP(A653,'ADM Details FY17'!$A$3:$I$3515,9,FALSE)</f>
        <v>0</v>
      </c>
      <c r="I653" s="1">
        <f>VLOOKUP(A653,'ADM Details FY17'!$A$3:$J$3517,10,FALSE)</f>
        <v>0</v>
      </c>
      <c r="J653" s="1">
        <f>VLOOKUP(A653,'ADM Details FY17'!$A$3:$K$3515,11,FALSE)</f>
        <v>1</v>
      </c>
      <c r="K653" s="1">
        <f>VLOOKUP(A653,'ADM Details FY17'!$A$3:$M$3515,13,FALSE)</f>
        <v>12.13</v>
      </c>
      <c r="L653" s="1">
        <f>VLOOKUP(A653,'ADM Details FY17'!$A$3:$O$3515,15,FALSE)</f>
        <v>0</v>
      </c>
      <c r="M653" s="1">
        <f>VLOOKUP(A653,'ADM Details FY17'!$A$3:$P$3515,16,FALSE)</f>
        <v>0</v>
      </c>
      <c r="N653" s="1">
        <f>VLOOKUP(A653,'ADM Details FY17'!$A$3:$Q$3515,17,FALSE)</f>
        <v>0</v>
      </c>
      <c r="O653" s="1">
        <f>VLOOKUP(A653,'ADM Details FY17'!$A$3:$S$3515,19,FALSE)</f>
        <v>0</v>
      </c>
      <c r="P653" s="1">
        <f>VLOOKUP(A653,'ADM Details FY17'!$A$3:$U$3515,21,FALSE)</f>
        <v>0.13</v>
      </c>
      <c r="Q653" s="1">
        <f>VLOOKUP(A653,'ADM Details FY17'!$A$3:$V$3515,22,FALSE)</f>
        <v>0</v>
      </c>
      <c r="R653" s="1">
        <f>VLOOKUP(A653,'ADM Details FY17'!$A$3:$W$3515,23,FALSE)</f>
        <v>0</v>
      </c>
      <c r="S653" s="1">
        <f>VLOOKUP(A653,'ADM Details FY17'!$A$3:$X$3515,24,FALSE)</f>
        <v>0</v>
      </c>
      <c r="T653" s="1">
        <f>VLOOKUP(A653,'ADM Details FY17'!$A$3:$Y$3515,25,FALSE)</f>
        <v>0.86</v>
      </c>
      <c r="U653" s="1">
        <f>VLOOKUP(A653,'ADM Details FY17'!$A$3:$AA$3515,27,FALSE)</f>
        <v>0.5</v>
      </c>
      <c r="V653" s="1">
        <f>IFERROR(VLOOKUP(C653,'eindex _tget pp '!$A$4:$E$615,5,FALSE),0)</f>
        <v>95.940921356350984</v>
      </c>
      <c r="W653" s="31">
        <f>IFERROR(VLOOKUP(C653,'eindex _tget pp '!$A$4:$F$615,6,FALSE),0)</f>
        <v>0.55633709860000002</v>
      </c>
      <c r="X653" s="4">
        <f>IFERROR(VLOOKUP(B653,'eschools 16'!$A$2:$F$25,6,FALSE),1)</f>
        <v>2</v>
      </c>
      <c r="Y653" s="1">
        <f t="shared" si="50"/>
        <v>0</v>
      </c>
      <c r="Z653" s="1">
        <f t="shared" si="51"/>
        <v>0</v>
      </c>
      <c r="AA653" s="31">
        <f>IFERROR(VLOOKUP(C653,'eindex _tget pp '!$A$4:$G$615,7,FALSE),0)</f>
        <v>0.42032972200000002</v>
      </c>
      <c r="AB653" s="1">
        <f>VLOOKUP(A653,'ADM Details FY17'!$A$3:$AB$3515,28,FALSE)</f>
        <v>0</v>
      </c>
      <c r="AC653" s="1">
        <f t="shared" si="52"/>
        <v>0</v>
      </c>
      <c r="AD653" s="1">
        <f t="shared" si="53"/>
        <v>40.410000000000004</v>
      </c>
      <c r="AE653" s="1">
        <f t="shared" si="54"/>
        <v>1010.2500000000001</v>
      </c>
    </row>
    <row r="654" spans="1:31" x14ac:dyDescent="0.25">
      <c r="A654" t="str">
        <f>B654&amp;"-"&amp;COUNTIF($B$3:B654,B654)</f>
        <v>236-500</v>
      </c>
      <c r="B654">
        <v>236</v>
      </c>
      <c r="C654" s="18">
        <f>VLOOKUP(A654,'ADM Details FY17'!$A$3:$D$3515,4,FALSE)</f>
        <v>47225</v>
      </c>
      <c r="D654" s="1">
        <f>VLOOKUP(A654,'ADM Details FY17'!$A$3:$E$3515,5,FALSE)</f>
        <v>1.84</v>
      </c>
      <c r="E654" s="1">
        <f>VLOOKUP(A654,'ADM Details FY17'!$A$3:$F$3515,6,FALSE)</f>
        <v>0</v>
      </c>
      <c r="F654" s="1">
        <f>VLOOKUP(A654,'ADM Details FY17'!$A$3:$G$3515,7,FALSE)</f>
        <v>0</v>
      </c>
      <c r="G654" s="1">
        <f>VLOOKUP(A654,'ADM Details FY17'!$A$3:$H$3515,8,FALSE)</f>
        <v>0</v>
      </c>
      <c r="H654" s="1">
        <f>VLOOKUP(A654,'ADM Details FY17'!$A$3:$I$3515,9,FALSE)</f>
        <v>0</v>
      </c>
      <c r="I654" s="1">
        <f>VLOOKUP(A654,'ADM Details FY17'!$A$3:$J$3517,10,FALSE)</f>
        <v>0</v>
      </c>
      <c r="J654" s="1">
        <f>VLOOKUP(A654,'ADM Details FY17'!$A$3:$K$3515,11,FALSE)</f>
        <v>0</v>
      </c>
      <c r="K654" s="1">
        <f>VLOOKUP(A654,'ADM Details FY17'!$A$3:$M$3515,13,FALSE)</f>
        <v>0</v>
      </c>
      <c r="L654" s="1">
        <f>VLOOKUP(A654,'ADM Details FY17'!$A$3:$O$3515,15,FALSE)</f>
        <v>0</v>
      </c>
      <c r="M654" s="1">
        <f>VLOOKUP(A654,'ADM Details FY17'!$A$3:$P$3515,16,FALSE)</f>
        <v>0</v>
      </c>
      <c r="N654" s="1">
        <f>VLOOKUP(A654,'ADM Details FY17'!$A$3:$Q$3515,17,FALSE)</f>
        <v>0</v>
      </c>
      <c r="O654" s="1">
        <f>VLOOKUP(A654,'ADM Details FY17'!$A$3:$S$3515,19,FALSE)</f>
        <v>0</v>
      </c>
      <c r="P654" s="1">
        <f>VLOOKUP(A654,'ADM Details FY17'!$A$3:$U$3515,21,FALSE)</f>
        <v>0</v>
      </c>
      <c r="Q654" s="1">
        <f>VLOOKUP(A654,'ADM Details FY17'!$A$3:$V$3515,22,FALSE)</f>
        <v>0</v>
      </c>
      <c r="R654" s="1">
        <f>VLOOKUP(A654,'ADM Details FY17'!$A$3:$W$3515,23,FALSE)</f>
        <v>0</v>
      </c>
      <c r="S654" s="1">
        <f>VLOOKUP(A654,'ADM Details FY17'!$A$3:$X$3515,24,FALSE)</f>
        <v>0</v>
      </c>
      <c r="T654" s="1">
        <f>VLOOKUP(A654,'ADM Details FY17'!$A$3:$Y$3515,25,FALSE)</f>
        <v>0</v>
      </c>
      <c r="U654" s="1">
        <f>VLOOKUP(A654,'ADM Details FY17'!$A$3:$AA$3515,27,FALSE)</f>
        <v>0</v>
      </c>
      <c r="V654" s="1">
        <f>IFERROR(VLOOKUP(C654,'eindex _tget pp '!$A$4:$E$615,5,FALSE),0)</f>
        <v>0</v>
      </c>
      <c r="W654" s="31">
        <f>IFERROR(VLOOKUP(C654,'eindex _tget pp '!$A$4:$F$615,6,FALSE),0)</f>
        <v>4.22576998E-2</v>
      </c>
      <c r="X654" s="4">
        <f>IFERROR(VLOOKUP(B654,'eschools 16'!$A$2:$F$25,6,FALSE),1)</f>
        <v>2</v>
      </c>
      <c r="Y654" s="1">
        <f t="shared" si="50"/>
        <v>0</v>
      </c>
      <c r="Z654" s="1">
        <f t="shared" si="51"/>
        <v>0</v>
      </c>
      <c r="AA654" s="31">
        <f>IFERROR(VLOOKUP(C654,'eindex _tget pp '!$A$4:$G$615,7,FALSE),0)</f>
        <v>0.05</v>
      </c>
      <c r="AB654" s="1">
        <f>VLOOKUP(A654,'ADM Details FY17'!$A$3:$AB$3515,28,FALSE)</f>
        <v>0</v>
      </c>
      <c r="AC654" s="1">
        <f t="shared" si="52"/>
        <v>0</v>
      </c>
      <c r="AD654" s="1">
        <f t="shared" si="53"/>
        <v>1.84</v>
      </c>
      <c r="AE654" s="1">
        <f t="shared" si="54"/>
        <v>46</v>
      </c>
    </row>
    <row r="655" spans="1:31" x14ac:dyDescent="0.25">
      <c r="A655" t="str">
        <f>B655&amp;"-"&amp;COUNTIF($B$3:B655,B655)</f>
        <v>236-501</v>
      </c>
      <c r="B655">
        <v>236</v>
      </c>
      <c r="C655" s="18">
        <f>VLOOKUP(A655,'ADM Details FY17'!$A$3:$D$3515,4,FALSE)</f>
        <v>47696</v>
      </c>
      <c r="D655" s="1">
        <f>VLOOKUP(A655,'ADM Details FY17'!$A$3:$E$3515,5,FALSE)</f>
        <v>8.73</v>
      </c>
      <c r="E655" s="1">
        <f>VLOOKUP(A655,'ADM Details FY17'!$A$3:$F$3515,6,FALSE)</f>
        <v>0</v>
      </c>
      <c r="F655" s="1">
        <f>VLOOKUP(A655,'ADM Details FY17'!$A$3:$G$3515,7,FALSE)</f>
        <v>2.11</v>
      </c>
      <c r="G655" s="1">
        <f>VLOOKUP(A655,'ADM Details FY17'!$A$3:$H$3515,8,FALSE)</f>
        <v>0</v>
      </c>
      <c r="H655" s="1">
        <f>VLOOKUP(A655,'ADM Details FY17'!$A$3:$I$3515,9,FALSE)</f>
        <v>0</v>
      </c>
      <c r="I655" s="1">
        <f>VLOOKUP(A655,'ADM Details FY17'!$A$3:$J$3517,10,FALSE)</f>
        <v>0</v>
      </c>
      <c r="J655" s="1">
        <f>VLOOKUP(A655,'ADM Details FY17'!$A$3:$K$3515,11,FALSE)</f>
        <v>0</v>
      </c>
      <c r="K655" s="1">
        <f>VLOOKUP(A655,'ADM Details FY17'!$A$3:$M$3515,13,FALSE)</f>
        <v>1.96</v>
      </c>
      <c r="L655" s="1">
        <f>VLOOKUP(A655,'ADM Details FY17'!$A$3:$O$3515,15,FALSE)</f>
        <v>0</v>
      </c>
      <c r="M655" s="1">
        <f>VLOOKUP(A655,'ADM Details FY17'!$A$3:$P$3515,16,FALSE)</f>
        <v>0</v>
      </c>
      <c r="N655" s="1">
        <f>VLOOKUP(A655,'ADM Details FY17'!$A$3:$Q$3515,17,FALSE)</f>
        <v>0</v>
      </c>
      <c r="O655" s="1">
        <f>VLOOKUP(A655,'ADM Details FY17'!$A$3:$S$3515,19,FALSE)</f>
        <v>0</v>
      </c>
      <c r="P655" s="1">
        <f>VLOOKUP(A655,'ADM Details FY17'!$A$3:$U$3515,21,FALSE)</f>
        <v>0</v>
      </c>
      <c r="Q655" s="1">
        <f>VLOOKUP(A655,'ADM Details FY17'!$A$3:$V$3515,22,FALSE)</f>
        <v>0</v>
      </c>
      <c r="R655" s="1">
        <f>VLOOKUP(A655,'ADM Details FY17'!$A$3:$W$3515,23,FALSE)</f>
        <v>0</v>
      </c>
      <c r="S655" s="1">
        <f>VLOOKUP(A655,'ADM Details FY17'!$A$3:$X$3515,24,FALSE)</f>
        <v>0</v>
      </c>
      <c r="T655" s="1">
        <f>VLOOKUP(A655,'ADM Details FY17'!$A$3:$Y$3515,25,FALSE)</f>
        <v>0</v>
      </c>
      <c r="U655" s="1">
        <f>VLOOKUP(A655,'ADM Details FY17'!$A$3:$AA$3515,27,FALSE)</f>
        <v>0</v>
      </c>
      <c r="V655" s="1">
        <f>IFERROR(VLOOKUP(C655,'eindex _tget pp '!$A$4:$E$615,5,FALSE),0)</f>
        <v>247.69235514974179</v>
      </c>
      <c r="W655" s="31">
        <f>IFERROR(VLOOKUP(C655,'eindex _tget pp '!$A$4:$F$615,6,FALSE),0)</f>
        <v>0.86790672440000005</v>
      </c>
      <c r="X655" s="4">
        <f>IFERROR(VLOOKUP(B655,'eschools 16'!$A$2:$F$25,6,FALSE),1)</f>
        <v>2</v>
      </c>
      <c r="Y655" s="1">
        <f t="shared" si="50"/>
        <v>0</v>
      </c>
      <c r="Z655" s="1">
        <f t="shared" si="51"/>
        <v>0</v>
      </c>
      <c r="AA655" s="31">
        <f>IFERROR(VLOOKUP(C655,'eindex _tget pp '!$A$4:$G$615,7,FALSE),0)</f>
        <v>0.44560856900000001</v>
      </c>
      <c r="AB655" s="1">
        <f>VLOOKUP(A655,'ADM Details FY17'!$A$3:$AB$3515,28,FALSE)</f>
        <v>0</v>
      </c>
      <c r="AC655" s="1">
        <f t="shared" si="52"/>
        <v>0</v>
      </c>
      <c r="AD655" s="1">
        <f t="shared" si="53"/>
        <v>8.73</v>
      </c>
      <c r="AE655" s="1">
        <f t="shared" si="54"/>
        <v>218.25</v>
      </c>
    </row>
    <row r="656" spans="1:31" x14ac:dyDescent="0.25">
      <c r="A656" t="str">
        <f>B656&amp;"-"&amp;COUNTIF($B$3:B656,B656)</f>
        <v>236-502</v>
      </c>
      <c r="B656">
        <v>236</v>
      </c>
      <c r="C656" s="18">
        <f>VLOOKUP(A656,'ADM Details FY17'!$A$3:$D$3515,4,FALSE)</f>
        <v>46219</v>
      </c>
      <c r="D656" s="1">
        <f>VLOOKUP(A656,'ADM Details FY17'!$A$3:$E$3515,5,FALSE)</f>
        <v>0.01</v>
      </c>
      <c r="E656" s="1">
        <f>VLOOKUP(A656,'ADM Details FY17'!$A$3:$F$3515,6,FALSE)</f>
        <v>0</v>
      </c>
      <c r="F656" s="1">
        <f>VLOOKUP(A656,'ADM Details FY17'!$A$3:$G$3515,7,FALSE)</f>
        <v>0</v>
      </c>
      <c r="G656" s="1">
        <f>VLOOKUP(A656,'ADM Details FY17'!$A$3:$H$3515,8,FALSE)</f>
        <v>0</v>
      </c>
      <c r="H656" s="1">
        <f>VLOOKUP(A656,'ADM Details FY17'!$A$3:$I$3515,9,FALSE)</f>
        <v>0</v>
      </c>
      <c r="I656" s="1">
        <f>VLOOKUP(A656,'ADM Details FY17'!$A$3:$J$3517,10,FALSE)</f>
        <v>0</v>
      </c>
      <c r="J656" s="1">
        <f>VLOOKUP(A656,'ADM Details FY17'!$A$3:$K$3515,11,FALSE)</f>
        <v>0</v>
      </c>
      <c r="K656" s="1">
        <f>VLOOKUP(A656,'ADM Details FY17'!$A$3:$M$3515,13,FALSE)</f>
        <v>0.01</v>
      </c>
      <c r="L656" s="1">
        <f>VLOOKUP(A656,'ADM Details FY17'!$A$3:$O$3515,15,FALSE)</f>
        <v>0</v>
      </c>
      <c r="M656" s="1">
        <f>VLOOKUP(A656,'ADM Details FY17'!$A$3:$P$3515,16,FALSE)</f>
        <v>0</v>
      </c>
      <c r="N656" s="1">
        <f>VLOOKUP(A656,'ADM Details FY17'!$A$3:$Q$3515,17,FALSE)</f>
        <v>0</v>
      </c>
      <c r="O656" s="1">
        <f>VLOOKUP(A656,'ADM Details FY17'!$A$3:$S$3515,19,FALSE)</f>
        <v>0</v>
      </c>
      <c r="P656" s="1">
        <f>VLOOKUP(A656,'ADM Details FY17'!$A$3:$U$3515,21,FALSE)</f>
        <v>0</v>
      </c>
      <c r="Q656" s="1">
        <f>VLOOKUP(A656,'ADM Details FY17'!$A$3:$V$3515,22,FALSE)</f>
        <v>0</v>
      </c>
      <c r="R656" s="1">
        <f>VLOOKUP(A656,'ADM Details FY17'!$A$3:$W$3515,23,FALSE)</f>
        <v>0</v>
      </c>
      <c r="S656" s="1">
        <f>VLOOKUP(A656,'ADM Details FY17'!$A$3:$X$3515,24,FALSE)</f>
        <v>0</v>
      </c>
      <c r="T656" s="1">
        <f>VLOOKUP(A656,'ADM Details FY17'!$A$3:$Y$3515,25,FALSE)</f>
        <v>0</v>
      </c>
      <c r="U656" s="1">
        <f>VLOOKUP(A656,'ADM Details FY17'!$A$3:$AA$3515,27,FALSE)</f>
        <v>0</v>
      </c>
      <c r="V656" s="1">
        <f>IFERROR(VLOOKUP(C656,'eindex _tget pp '!$A$4:$E$615,5,FALSE),0)</f>
        <v>526.203018016295</v>
      </c>
      <c r="W656" s="31">
        <f>IFERROR(VLOOKUP(C656,'eindex _tget pp '!$A$4:$F$615,6,FALSE),0)</f>
        <v>0.20462810000000001</v>
      </c>
      <c r="X656" s="4">
        <f>IFERROR(VLOOKUP(B656,'eschools 16'!$A$2:$F$25,6,FALSE),1)</f>
        <v>2</v>
      </c>
      <c r="Y656" s="1">
        <f t="shared" si="50"/>
        <v>0</v>
      </c>
      <c r="Z656" s="1">
        <f t="shared" si="51"/>
        <v>0</v>
      </c>
      <c r="AA656" s="31">
        <f>IFERROR(VLOOKUP(C656,'eindex _tget pp '!$A$4:$G$615,7,FALSE),0)</f>
        <v>0.51510598500000004</v>
      </c>
      <c r="AB656" s="1">
        <f>VLOOKUP(A656,'ADM Details FY17'!$A$3:$AB$3515,28,FALSE)</f>
        <v>0</v>
      </c>
      <c r="AC656" s="1">
        <f t="shared" si="52"/>
        <v>0</v>
      </c>
      <c r="AD656" s="1">
        <f t="shared" si="53"/>
        <v>0.01</v>
      </c>
      <c r="AE656" s="1">
        <f t="shared" si="54"/>
        <v>0.25</v>
      </c>
    </row>
    <row r="657" spans="1:31" x14ac:dyDescent="0.25">
      <c r="A657" t="str">
        <f>B657&amp;"-"&amp;COUNTIF($B$3:B657,B657)</f>
        <v>236-503</v>
      </c>
      <c r="B657">
        <v>236</v>
      </c>
      <c r="C657" s="18">
        <f>VLOOKUP(A657,'ADM Details FY17'!$A$3:$D$3515,4,FALSE)</f>
        <v>48884</v>
      </c>
      <c r="D657" s="1">
        <f>VLOOKUP(A657,'ADM Details FY17'!$A$3:$E$3515,5,FALSE)</f>
        <v>1.99</v>
      </c>
      <c r="E657" s="1">
        <f>VLOOKUP(A657,'ADM Details FY17'!$A$3:$F$3515,6,FALSE)</f>
        <v>0</v>
      </c>
      <c r="F657" s="1">
        <f>VLOOKUP(A657,'ADM Details FY17'!$A$3:$G$3515,7,FALSE)</f>
        <v>0</v>
      </c>
      <c r="G657" s="1">
        <f>VLOOKUP(A657,'ADM Details FY17'!$A$3:$H$3515,8,FALSE)</f>
        <v>0</v>
      </c>
      <c r="H657" s="1">
        <f>VLOOKUP(A657,'ADM Details FY17'!$A$3:$I$3515,9,FALSE)</f>
        <v>0</v>
      </c>
      <c r="I657" s="1">
        <f>VLOOKUP(A657,'ADM Details FY17'!$A$3:$J$3517,10,FALSE)</f>
        <v>0</v>
      </c>
      <c r="J657" s="1">
        <f>VLOOKUP(A657,'ADM Details FY17'!$A$3:$K$3515,11,FALSE)</f>
        <v>0</v>
      </c>
      <c r="K657" s="1">
        <f>VLOOKUP(A657,'ADM Details FY17'!$A$3:$M$3515,13,FALSE)</f>
        <v>0</v>
      </c>
      <c r="L657" s="1">
        <f>VLOOKUP(A657,'ADM Details FY17'!$A$3:$O$3515,15,FALSE)</f>
        <v>0</v>
      </c>
      <c r="M657" s="1">
        <f>VLOOKUP(A657,'ADM Details FY17'!$A$3:$P$3515,16,FALSE)</f>
        <v>0</v>
      </c>
      <c r="N657" s="1">
        <f>VLOOKUP(A657,'ADM Details FY17'!$A$3:$Q$3515,17,FALSE)</f>
        <v>0</v>
      </c>
      <c r="O657" s="1">
        <f>VLOOKUP(A657,'ADM Details FY17'!$A$3:$S$3515,19,FALSE)</f>
        <v>0</v>
      </c>
      <c r="P657" s="1">
        <f>VLOOKUP(A657,'ADM Details FY17'!$A$3:$U$3515,21,FALSE)</f>
        <v>0</v>
      </c>
      <c r="Q657" s="1">
        <f>VLOOKUP(A657,'ADM Details FY17'!$A$3:$V$3515,22,FALSE)</f>
        <v>0</v>
      </c>
      <c r="R657" s="1">
        <f>VLOOKUP(A657,'ADM Details FY17'!$A$3:$W$3515,23,FALSE)</f>
        <v>0</v>
      </c>
      <c r="S657" s="1">
        <f>VLOOKUP(A657,'ADM Details FY17'!$A$3:$X$3515,24,FALSE)</f>
        <v>0</v>
      </c>
      <c r="T657" s="1">
        <f>VLOOKUP(A657,'ADM Details FY17'!$A$3:$Y$3515,25,FALSE)</f>
        <v>0</v>
      </c>
      <c r="U657" s="1">
        <f>VLOOKUP(A657,'ADM Details FY17'!$A$3:$AA$3515,27,FALSE)</f>
        <v>0</v>
      </c>
      <c r="V657" s="1">
        <f>IFERROR(VLOOKUP(C657,'eindex _tget pp '!$A$4:$E$615,5,FALSE),0)</f>
        <v>0</v>
      </c>
      <c r="W657" s="31">
        <f>IFERROR(VLOOKUP(C657,'eindex _tget pp '!$A$4:$F$615,6,FALSE),0)</f>
        <v>0.87573358940000001</v>
      </c>
      <c r="X657" s="4">
        <f>IFERROR(VLOOKUP(B657,'eschools 16'!$A$2:$F$25,6,FALSE),1)</f>
        <v>2</v>
      </c>
      <c r="Y657" s="1">
        <f t="shared" si="50"/>
        <v>0</v>
      </c>
      <c r="Z657" s="1">
        <f t="shared" si="51"/>
        <v>0</v>
      </c>
      <c r="AA657" s="31">
        <f>IFERROR(VLOOKUP(C657,'eindex _tget pp '!$A$4:$G$615,7,FALSE),0)</f>
        <v>0.315482496</v>
      </c>
      <c r="AB657" s="1">
        <f>VLOOKUP(A657,'ADM Details FY17'!$A$3:$AB$3515,28,FALSE)</f>
        <v>0</v>
      </c>
      <c r="AC657" s="1">
        <f t="shared" si="52"/>
        <v>0</v>
      </c>
      <c r="AD657" s="1">
        <f t="shared" si="53"/>
        <v>1.99</v>
      </c>
      <c r="AE657" s="1">
        <f t="shared" si="54"/>
        <v>49.75</v>
      </c>
    </row>
    <row r="658" spans="1:31" x14ac:dyDescent="0.25">
      <c r="A658" t="str">
        <f>B658&amp;"-"&amp;COUNTIF($B$3:B658,B658)</f>
        <v>236-504</v>
      </c>
      <c r="B658">
        <v>236</v>
      </c>
      <c r="C658" s="18">
        <f>VLOOKUP(A658,'ADM Details FY17'!$A$3:$D$3515,4,FALSE)</f>
        <v>49155</v>
      </c>
      <c r="D658" s="1">
        <f>VLOOKUP(A658,'ADM Details FY17'!$A$3:$E$3515,5,FALSE)</f>
        <v>4.0999999999999996</v>
      </c>
      <c r="E658" s="1">
        <f>VLOOKUP(A658,'ADM Details FY17'!$A$3:$F$3515,6,FALSE)</f>
        <v>0</v>
      </c>
      <c r="F658" s="1">
        <f>VLOOKUP(A658,'ADM Details FY17'!$A$3:$G$3515,7,FALSE)</f>
        <v>0</v>
      </c>
      <c r="G658" s="1">
        <f>VLOOKUP(A658,'ADM Details FY17'!$A$3:$H$3515,8,FALSE)</f>
        <v>0</v>
      </c>
      <c r="H658" s="1">
        <f>VLOOKUP(A658,'ADM Details FY17'!$A$3:$I$3515,9,FALSE)</f>
        <v>0</v>
      </c>
      <c r="I658" s="1">
        <f>VLOOKUP(A658,'ADM Details FY17'!$A$3:$J$3517,10,FALSE)</f>
        <v>0</v>
      </c>
      <c r="J658" s="1">
        <f>VLOOKUP(A658,'ADM Details FY17'!$A$3:$K$3515,11,FALSE)</f>
        <v>0</v>
      </c>
      <c r="K658" s="1">
        <f>VLOOKUP(A658,'ADM Details FY17'!$A$3:$M$3515,13,FALSE)</f>
        <v>1</v>
      </c>
      <c r="L658" s="1">
        <f>VLOOKUP(A658,'ADM Details FY17'!$A$3:$O$3515,15,FALSE)</f>
        <v>0</v>
      </c>
      <c r="M658" s="1">
        <f>VLOOKUP(A658,'ADM Details FY17'!$A$3:$P$3515,16,FALSE)</f>
        <v>0</v>
      </c>
      <c r="N658" s="1">
        <f>VLOOKUP(A658,'ADM Details FY17'!$A$3:$Q$3515,17,FALSE)</f>
        <v>0</v>
      </c>
      <c r="O658" s="1">
        <f>VLOOKUP(A658,'ADM Details FY17'!$A$3:$S$3515,19,FALSE)</f>
        <v>0</v>
      </c>
      <c r="P658" s="1">
        <f>VLOOKUP(A658,'ADM Details FY17'!$A$3:$U$3515,21,FALSE)</f>
        <v>0.62</v>
      </c>
      <c r="Q658" s="1">
        <f>VLOOKUP(A658,'ADM Details FY17'!$A$3:$V$3515,22,FALSE)</f>
        <v>0.06</v>
      </c>
      <c r="R658" s="1">
        <f>VLOOKUP(A658,'ADM Details FY17'!$A$3:$W$3515,23,FALSE)</f>
        <v>0</v>
      </c>
      <c r="S658" s="1">
        <f>VLOOKUP(A658,'ADM Details FY17'!$A$3:$X$3515,24,FALSE)</f>
        <v>7.0000000000000007E-2</v>
      </c>
      <c r="T658" s="1">
        <f>VLOOKUP(A658,'ADM Details FY17'!$A$3:$Y$3515,25,FALSE)</f>
        <v>0.28999999999999998</v>
      </c>
      <c r="U658" s="1">
        <f>VLOOKUP(A658,'ADM Details FY17'!$A$3:$AA$3515,27,FALSE)</f>
        <v>0</v>
      </c>
      <c r="V658" s="1">
        <f>IFERROR(VLOOKUP(C658,'eindex _tget pp '!$A$4:$E$615,5,FALSE),0)</f>
        <v>1961.6913823913796</v>
      </c>
      <c r="W658" s="31">
        <f>IFERROR(VLOOKUP(C658,'eindex _tget pp '!$A$4:$F$615,6,FALSE),0)</f>
        <v>3.6199115761999998</v>
      </c>
      <c r="X658" s="4">
        <f>IFERROR(VLOOKUP(B658,'eschools 16'!$A$2:$F$25,6,FALSE),1)</f>
        <v>2</v>
      </c>
      <c r="Y658" s="1">
        <f t="shared" si="50"/>
        <v>0</v>
      </c>
      <c r="Z658" s="1">
        <f t="shared" si="51"/>
        <v>0</v>
      </c>
      <c r="AA658" s="31">
        <f>IFERROR(VLOOKUP(C658,'eindex _tget pp '!$A$4:$G$615,7,FALSE),0)</f>
        <v>0.866317848</v>
      </c>
      <c r="AB658" s="1">
        <f>VLOOKUP(A658,'ADM Details FY17'!$A$3:$AB$3515,28,FALSE)</f>
        <v>0</v>
      </c>
      <c r="AC658" s="1">
        <f t="shared" si="52"/>
        <v>0</v>
      </c>
      <c r="AD658" s="1">
        <f t="shared" si="53"/>
        <v>4.0999999999999996</v>
      </c>
      <c r="AE658" s="1">
        <f t="shared" si="54"/>
        <v>102.49999999999999</v>
      </c>
    </row>
    <row r="659" spans="1:31" x14ac:dyDescent="0.25">
      <c r="A659" t="str">
        <f>B659&amp;"-"&amp;COUNTIF($B$3:B659,B659)</f>
        <v>236-505</v>
      </c>
      <c r="B659">
        <v>236</v>
      </c>
      <c r="C659" s="18">
        <f>VLOOKUP(A659,'ADM Details FY17'!$A$3:$D$3515,4,FALSE)</f>
        <v>46060</v>
      </c>
      <c r="D659" s="1">
        <f>VLOOKUP(A659,'ADM Details FY17'!$A$3:$E$3515,5,FALSE)</f>
        <v>1.91</v>
      </c>
      <c r="E659" s="1">
        <f>VLOOKUP(A659,'ADM Details FY17'!$A$3:$F$3515,6,FALSE)</f>
        <v>0</v>
      </c>
      <c r="F659" s="1">
        <f>VLOOKUP(A659,'ADM Details FY17'!$A$3:$G$3515,7,FALSE)</f>
        <v>0</v>
      </c>
      <c r="G659" s="1">
        <f>VLOOKUP(A659,'ADM Details FY17'!$A$3:$H$3515,8,FALSE)</f>
        <v>0</v>
      </c>
      <c r="H659" s="1">
        <f>VLOOKUP(A659,'ADM Details FY17'!$A$3:$I$3515,9,FALSE)</f>
        <v>0</v>
      </c>
      <c r="I659" s="1">
        <f>VLOOKUP(A659,'ADM Details FY17'!$A$3:$J$3517,10,FALSE)</f>
        <v>0</v>
      </c>
      <c r="J659" s="1">
        <f>VLOOKUP(A659,'ADM Details FY17'!$A$3:$K$3515,11,FALSE)</f>
        <v>0</v>
      </c>
      <c r="K659" s="1">
        <f>VLOOKUP(A659,'ADM Details FY17'!$A$3:$M$3515,13,FALSE)</f>
        <v>1.91</v>
      </c>
      <c r="L659" s="1">
        <f>VLOOKUP(A659,'ADM Details FY17'!$A$3:$O$3515,15,FALSE)</f>
        <v>0</v>
      </c>
      <c r="M659" s="1">
        <f>VLOOKUP(A659,'ADM Details FY17'!$A$3:$P$3515,16,FALSE)</f>
        <v>0</v>
      </c>
      <c r="N659" s="1">
        <f>VLOOKUP(A659,'ADM Details FY17'!$A$3:$Q$3515,17,FALSE)</f>
        <v>0</v>
      </c>
      <c r="O659" s="1">
        <f>VLOOKUP(A659,'ADM Details FY17'!$A$3:$S$3515,19,FALSE)</f>
        <v>0</v>
      </c>
      <c r="P659" s="1">
        <f>VLOOKUP(A659,'ADM Details FY17'!$A$3:$U$3515,21,FALSE)</f>
        <v>0</v>
      </c>
      <c r="Q659" s="1">
        <f>VLOOKUP(A659,'ADM Details FY17'!$A$3:$V$3515,22,FALSE)</f>
        <v>0</v>
      </c>
      <c r="R659" s="1">
        <f>VLOOKUP(A659,'ADM Details FY17'!$A$3:$W$3515,23,FALSE)</f>
        <v>0</v>
      </c>
      <c r="S659" s="1">
        <f>VLOOKUP(A659,'ADM Details FY17'!$A$3:$X$3515,24,FALSE)</f>
        <v>0</v>
      </c>
      <c r="T659" s="1">
        <f>VLOOKUP(A659,'ADM Details FY17'!$A$3:$Y$3515,25,FALSE)</f>
        <v>0.27</v>
      </c>
      <c r="U659" s="1">
        <f>VLOOKUP(A659,'ADM Details FY17'!$A$3:$AA$3515,27,FALSE)</f>
        <v>0</v>
      </c>
      <c r="V659" s="1">
        <f>IFERROR(VLOOKUP(C659,'eindex _tget pp '!$A$4:$E$615,5,FALSE),0)</f>
        <v>1283.2776453340132</v>
      </c>
      <c r="W659" s="31">
        <f>IFERROR(VLOOKUP(C659,'eindex _tget pp '!$A$4:$F$615,6,FALSE),0)</f>
        <v>1.1247447871</v>
      </c>
      <c r="X659" s="4">
        <f>IFERROR(VLOOKUP(B659,'eschools 16'!$A$2:$F$25,6,FALSE),1)</f>
        <v>2</v>
      </c>
      <c r="Y659" s="1">
        <f t="shared" si="50"/>
        <v>0</v>
      </c>
      <c r="Z659" s="1">
        <f t="shared" si="51"/>
        <v>0</v>
      </c>
      <c r="AA659" s="31">
        <f>IFERROR(VLOOKUP(C659,'eindex _tget pp '!$A$4:$G$615,7,FALSE),0)</f>
        <v>0.78166912</v>
      </c>
      <c r="AB659" s="1">
        <f>VLOOKUP(A659,'ADM Details FY17'!$A$3:$AB$3515,28,FALSE)</f>
        <v>0</v>
      </c>
      <c r="AC659" s="1">
        <f t="shared" si="52"/>
        <v>0</v>
      </c>
      <c r="AD659" s="1">
        <f t="shared" si="53"/>
        <v>1.91</v>
      </c>
      <c r="AE659" s="1">
        <f t="shared" si="54"/>
        <v>47.75</v>
      </c>
    </row>
    <row r="660" spans="1:31" x14ac:dyDescent="0.25">
      <c r="A660" t="str">
        <f>B660&amp;"-"&amp;COUNTIF($B$3:B660,B660)</f>
        <v>236-506</v>
      </c>
      <c r="B660">
        <v>236</v>
      </c>
      <c r="C660" s="18">
        <f>VLOOKUP(A660,'ADM Details FY17'!$A$3:$D$3515,4,FALSE)</f>
        <v>47746</v>
      </c>
      <c r="D660" s="1">
        <f>VLOOKUP(A660,'ADM Details FY17'!$A$3:$E$3515,5,FALSE)</f>
        <v>3</v>
      </c>
      <c r="E660" s="1">
        <f>VLOOKUP(A660,'ADM Details FY17'!$A$3:$F$3515,6,FALSE)</f>
        <v>0</v>
      </c>
      <c r="F660" s="1">
        <f>VLOOKUP(A660,'ADM Details FY17'!$A$3:$G$3515,7,FALSE)</f>
        <v>0</v>
      </c>
      <c r="G660" s="1">
        <f>VLOOKUP(A660,'ADM Details FY17'!$A$3:$H$3515,8,FALSE)</f>
        <v>0</v>
      </c>
      <c r="H660" s="1">
        <f>VLOOKUP(A660,'ADM Details FY17'!$A$3:$I$3515,9,FALSE)</f>
        <v>0</v>
      </c>
      <c r="I660" s="1">
        <f>VLOOKUP(A660,'ADM Details FY17'!$A$3:$J$3517,10,FALSE)</f>
        <v>0</v>
      </c>
      <c r="J660" s="1">
        <f>VLOOKUP(A660,'ADM Details FY17'!$A$3:$K$3515,11,FALSE)</f>
        <v>0</v>
      </c>
      <c r="K660" s="1">
        <f>VLOOKUP(A660,'ADM Details FY17'!$A$3:$M$3515,13,FALSE)</f>
        <v>3</v>
      </c>
      <c r="L660" s="1">
        <f>VLOOKUP(A660,'ADM Details FY17'!$A$3:$O$3515,15,FALSE)</f>
        <v>0</v>
      </c>
      <c r="M660" s="1">
        <f>VLOOKUP(A660,'ADM Details FY17'!$A$3:$P$3515,16,FALSE)</f>
        <v>0</v>
      </c>
      <c r="N660" s="1">
        <f>VLOOKUP(A660,'ADM Details FY17'!$A$3:$Q$3515,17,FALSE)</f>
        <v>0</v>
      </c>
      <c r="O660" s="1">
        <f>VLOOKUP(A660,'ADM Details FY17'!$A$3:$S$3515,19,FALSE)</f>
        <v>0</v>
      </c>
      <c r="P660" s="1">
        <f>VLOOKUP(A660,'ADM Details FY17'!$A$3:$U$3515,21,FALSE)</f>
        <v>0</v>
      </c>
      <c r="Q660" s="1">
        <f>VLOOKUP(A660,'ADM Details FY17'!$A$3:$V$3515,22,FALSE)</f>
        <v>0</v>
      </c>
      <c r="R660" s="1">
        <f>VLOOKUP(A660,'ADM Details FY17'!$A$3:$W$3515,23,FALSE)</f>
        <v>0</v>
      </c>
      <c r="S660" s="1">
        <f>VLOOKUP(A660,'ADM Details FY17'!$A$3:$X$3515,24,FALSE)</f>
        <v>0</v>
      </c>
      <c r="T660" s="1">
        <f>VLOOKUP(A660,'ADM Details FY17'!$A$3:$Y$3515,25,FALSE)</f>
        <v>0</v>
      </c>
      <c r="U660" s="1">
        <f>VLOOKUP(A660,'ADM Details FY17'!$A$3:$AA$3515,27,FALSE)</f>
        <v>0</v>
      </c>
      <c r="V660" s="1">
        <f>IFERROR(VLOOKUP(C660,'eindex _tget pp '!$A$4:$E$615,5,FALSE),0)</f>
        <v>505.19178743029158</v>
      </c>
      <c r="W660" s="31">
        <f>IFERROR(VLOOKUP(C660,'eindex _tget pp '!$A$4:$F$615,6,FALSE),0)</f>
        <v>0.60734886070000005</v>
      </c>
      <c r="X660" s="4">
        <f>IFERROR(VLOOKUP(B660,'eschools 16'!$A$2:$F$25,6,FALSE),1)</f>
        <v>2</v>
      </c>
      <c r="Y660" s="1">
        <f t="shared" si="50"/>
        <v>0</v>
      </c>
      <c r="Z660" s="1">
        <f t="shared" si="51"/>
        <v>0</v>
      </c>
      <c r="AA660" s="31">
        <f>IFERROR(VLOOKUP(C660,'eindex _tget pp '!$A$4:$G$615,7,FALSE),0)</f>
        <v>0.567047525</v>
      </c>
      <c r="AB660" s="1">
        <f>VLOOKUP(A660,'ADM Details FY17'!$A$3:$AB$3515,28,FALSE)</f>
        <v>0</v>
      </c>
      <c r="AC660" s="1">
        <f t="shared" si="52"/>
        <v>0</v>
      </c>
      <c r="AD660" s="1">
        <f t="shared" si="53"/>
        <v>3</v>
      </c>
      <c r="AE660" s="1">
        <f t="shared" si="54"/>
        <v>75</v>
      </c>
    </row>
    <row r="661" spans="1:31" x14ac:dyDescent="0.25">
      <c r="A661" t="str">
        <f>B661&amp;"-"&amp;COUNTIF($B$3:B661,B661)</f>
        <v>236-507</v>
      </c>
      <c r="B661">
        <v>236</v>
      </c>
      <c r="C661" s="18">
        <f>VLOOKUP(A661,'ADM Details FY17'!$A$3:$D$3515,4,FALSE)</f>
        <v>45047</v>
      </c>
      <c r="D661" s="1">
        <f>VLOOKUP(A661,'ADM Details FY17'!$A$3:$E$3515,5,FALSE)</f>
        <v>24.73</v>
      </c>
      <c r="E661" s="1">
        <f>VLOOKUP(A661,'ADM Details FY17'!$A$3:$F$3515,6,FALSE)</f>
        <v>0</v>
      </c>
      <c r="F661" s="1">
        <f>VLOOKUP(A661,'ADM Details FY17'!$A$3:$G$3515,7,FALSE)</f>
        <v>2.92</v>
      </c>
      <c r="G661" s="1">
        <f>VLOOKUP(A661,'ADM Details FY17'!$A$3:$H$3515,8,FALSE)</f>
        <v>0.89</v>
      </c>
      <c r="H661" s="1">
        <f>VLOOKUP(A661,'ADM Details FY17'!$A$3:$I$3515,9,FALSE)</f>
        <v>0</v>
      </c>
      <c r="I661" s="1">
        <f>VLOOKUP(A661,'ADM Details FY17'!$A$3:$J$3517,10,FALSE)</f>
        <v>0</v>
      </c>
      <c r="J661" s="1">
        <f>VLOOKUP(A661,'ADM Details FY17'!$A$3:$K$3515,11,FALSE)</f>
        <v>0.94</v>
      </c>
      <c r="K661" s="1">
        <f>VLOOKUP(A661,'ADM Details FY17'!$A$3:$M$3515,13,FALSE)</f>
        <v>7.29</v>
      </c>
      <c r="L661" s="1">
        <f>VLOOKUP(A661,'ADM Details FY17'!$A$3:$O$3515,15,FALSE)</f>
        <v>0</v>
      </c>
      <c r="M661" s="1">
        <f>VLOOKUP(A661,'ADM Details FY17'!$A$3:$P$3515,16,FALSE)</f>
        <v>0.93</v>
      </c>
      <c r="N661" s="1">
        <f>VLOOKUP(A661,'ADM Details FY17'!$A$3:$Q$3515,17,FALSE)</f>
        <v>0</v>
      </c>
      <c r="O661" s="1">
        <f>VLOOKUP(A661,'ADM Details FY17'!$A$3:$S$3515,19,FALSE)</f>
        <v>0</v>
      </c>
      <c r="P661" s="1">
        <f>VLOOKUP(A661,'ADM Details FY17'!$A$3:$U$3515,21,FALSE)</f>
        <v>0.35</v>
      </c>
      <c r="Q661" s="1">
        <f>VLOOKUP(A661,'ADM Details FY17'!$A$3:$V$3515,22,FALSE)</f>
        <v>0</v>
      </c>
      <c r="R661" s="1">
        <f>VLOOKUP(A661,'ADM Details FY17'!$A$3:$W$3515,23,FALSE)</f>
        <v>0</v>
      </c>
      <c r="S661" s="1">
        <f>VLOOKUP(A661,'ADM Details FY17'!$A$3:$X$3515,24,FALSE)</f>
        <v>0</v>
      </c>
      <c r="T661" s="1">
        <f>VLOOKUP(A661,'ADM Details FY17'!$A$3:$Y$3515,25,FALSE)</f>
        <v>0.4</v>
      </c>
      <c r="U661" s="1">
        <f>VLOOKUP(A661,'ADM Details FY17'!$A$3:$AA$3515,27,FALSE)</f>
        <v>0</v>
      </c>
      <c r="V661" s="1">
        <f>IFERROR(VLOOKUP(C661,'eindex _tget pp '!$A$4:$E$615,5,FALSE),0)</f>
        <v>83.620651896782661</v>
      </c>
      <c r="W661" s="31">
        <f>IFERROR(VLOOKUP(C661,'eindex _tget pp '!$A$4:$F$615,6,FALSE),0)</f>
        <v>0.66135081969999998</v>
      </c>
      <c r="X661" s="4">
        <f>IFERROR(VLOOKUP(B661,'eschools 16'!$A$2:$F$25,6,FALSE),1)</f>
        <v>2</v>
      </c>
      <c r="Y661" s="1">
        <f t="shared" si="50"/>
        <v>0</v>
      </c>
      <c r="Z661" s="1">
        <f t="shared" si="51"/>
        <v>0</v>
      </c>
      <c r="AA661" s="31">
        <f>IFERROR(VLOOKUP(C661,'eindex _tget pp '!$A$4:$G$615,7,FALSE),0)</f>
        <v>0.38829070799999998</v>
      </c>
      <c r="AB661" s="1">
        <f>VLOOKUP(A661,'ADM Details FY17'!$A$3:$AB$3515,28,FALSE)</f>
        <v>0</v>
      </c>
      <c r="AC661" s="1">
        <f t="shared" si="52"/>
        <v>0</v>
      </c>
      <c r="AD661" s="1">
        <f t="shared" si="53"/>
        <v>24.73</v>
      </c>
      <c r="AE661" s="1">
        <f t="shared" si="54"/>
        <v>618.25</v>
      </c>
    </row>
    <row r="662" spans="1:31" x14ac:dyDescent="0.25">
      <c r="A662" t="str">
        <f>B662&amp;"-"&amp;COUNTIF($B$3:B662,B662)</f>
        <v>236-508</v>
      </c>
      <c r="B662">
        <v>236</v>
      </c>
      <c r="C662" s="18">
        <f>VLOOKUP(A662,'ADM Details FY17'!$A$3:$D$3515,4,FALSE)</f>
        <v>49106</v>
      </c>
      <c r="D662" s="1">
        <f>VLOOKUP(A662,'ADM Details FY17'!$A$3:$E$3515,5,FALSE)</f>
        <v>2</v>
      </c>
      <c r="E662" s="1">
        <f>VLOOKUP(A662,'ADM Details FY17'!$A$3:$F$3515,6,FALSE)</f>
        <v>0</v>
      </c>
      <c r="F662" s="1">
        <f>VLOOKUP(A662,'ADM Details FY17'!$A$3:$G$3515,7,FALSE)</f>
        <v>0</v>
      </c>
      <c r="G662" s="1">
        <f>VLOOKUP(A662,'ADM Details FY17'!$A$3:$H$3515,8,FALSE)</f>
        <v>1</v>
      </c>
      <c r="H662" s="1">
        <f>VLOOKUP(A662,'ADM Details FY17'!$A$3:$I$3515,9,FALSE)</f>
        <v>0</v>
      </c>
      <c r="I662" s="1">
        <f>VLOOKUP(A662,'ADM Details FY17'!$A$3:$J$3517,10,FALSE)</f>
        <v>0</v>
      </c>
      <c r="J662" s="1">
        <f>VLOOKUP(A662,'ADM Details FY17'!$A$3:$K$3515,11,FALSE)</f>
        <v>0</v>
      </c>
      <c r="K662" s="1">
        <f>VLOOKUP(A662,'ADM Details FY17'!$A$3:$M$3515,13,FALSE)</f>
        <v>2</v>
      </c>
      <c r="L662" s="1">
        <f>VLOOKUP(A662,'ADM Details FY17'!$A$3:$O$3515,15,FALSE)</f>
        <v>0</v>
      </c>
      <c r="M662" s="1">
        <f>VLOOKUP(A662,'ADM Details FY17'!$A$3:$P$3515,16,FALSE)</f>
        <v>0</v>
      </c>
      <c r="N662" s="1">
        <f>VLOOKUP(A662,'ADM Details FY17'!$A$3:$Q$3515,17,FALSE)</f>
        <v>0</v>
      </c>
      <c r="O662" s="1">
        <f>VLOOKUP(A662,'ADM Details FY17'!$A$3:$S$3515,19,FALSE)</f>
        <v>0</v>
      </c>
      <c r="P662" s="1">
        <f>VLOOKUP(A662,'ADM Details FY17'!$A$3:$U$3515,21,FALSE)</f>
        <v>0.04</v>
      </c>
      <c r="Q662" s="1">
        <f>VLOOKUP(A662,'ADM Details FY17'!$A$3:$V$3515,22,FALSE)</f>
        <v>0</v>
      </c>
      <c r="R662" s="1">
        <f>VLOOKUP(A662,'ADM Details FY17'!$A$3:$W$3515,23,FALSE)</f>
        <v>0</v>
      </c>
      <c r="S662" s="1">
        <f>VLOOKUP(A662,'ADM Details FY17'!$A$3:$X$3515,24,FALSE)</f>
        <v>0</v>
      </c>
      <c r="T662" s="1">
        <f>VLOOKUP(A662,'ADM Details FY17'!$A$3:$Y$3515,25,FALSE)</f>
        <v>0</v>
      </c>
      <c r="U662" s="1">
        <f>VLOOKUP(A662,'ADM Details FY17'!$A$3:$AA$3515,27,FALSE)</f>
        <v>0</v>
      </c>
      <c r="V662" s="1">
        <f>IFERROR(VLOOKUP(C662,'eindex _tget pp '!$A$4:$E$615,5,FALSE),0)</f>
        <v>58.722339104770533</v>
      </c>
      <c r="W662" s="31">
        <f>IFERROR(VLOOKUP(C662,'eindex _tget pp '!$A$4:$F$615,6,FALSE),0)</f>
        <v>0.89098288820000004</v>
      </c>
      <c r="X662" s="4">
        <f>IFERROR(VLOOKUP(B662,'eschools 16'!$A$2:$F$25,6,FALSE),1)</f>
        <v>2</v>
      </c>
      <c r="Y662" s="1">
        <f t="shared" si="50"/>
        <v>0</v>
      </c>
      <c r="Z662" s="1">
        <f t="shared" si="51"/>
        <v>0</v>
      </c>
      <c r="AA662" s="31">
        <f>IFERROR(VLOOKUP(C662,'eindex _tget pp '!$A$4:$G$615,7,FALSE),0)</f>
        <v>0.295953668</v>
      </c>
      <c r="AB662" s="1">
        <f>VLOOKUP(A662,'ADM Details FY17'!$A$3:$AB$3515,28,FALSE)</f>
        <v>0</v>
      </c>
      <c r="AC662" s="1">
        <f t="shared" si="52"/>
        <v>0</v>
      </c>
      <c r="AD662" s="1">
        <f t="shared" si="53"/>
        <v>2</v>
      </c>
      <c r="AE662" s="1">
        <f t="shared" si="54"/>
        <v>50</v>
      </c>
    </row>
    <row r="663" spans="1:31" x14ac:dyDescent="0.25">
      <c r="A663" t="str">
        <f>B663&amp;"-"&amp;COUNTIF($B$3:B663,B663)</f>
        <v>236-509</v>
      </c>
      <c r="B663">
        <v>236</v>
      </c>
      <c r="C663" s="18">
        <f>VLOOKUP(A663,'ADM Details FY17'!$A$3:$D$3515,4,FALSE)</f>
        <v>45062</v>
      </c>
      <c r="D663" s="1">
        <f>VLOOKUP(A663,'ADM Details FY17'!$A$3:$E$3515,5,FALSE)</f>
        <v>2.2400000000000002</v>
      </c>
      <c r="E663" s="1">
        <f>VLOOKUP(A663,'ADM Details FY17'!$A$3:$F$3515,6,FALSE)</f>
        <v>0</v>
      </c>
      <c r="F663" s="1">
        <f>VLOOKUP(A663,'ADM Details FY17'!$A$3:$G$3515,7,FALSE)</f>
        <v>0</v>
      </c>
      <c r="G663" s="1">
        <f>VLOOKUP(A663,'ADM Details FY17'!$A$3:$H$3515,8,FALSE)</f>
        <v>0</v>
      </c>
      <c r="H663" s="1">
        <f>VLOOKUP(A663,'ADM Details FY17'!$A$3:$I$3515,9,FALSE)</f>
        <v>0</v>
      </c>
      <c r="I663" s="1">
        <f>VLOOKUP(A663,'ADM Details FY17'!$A$3:$J$3517,10,FALSE)</f>
        <v>0</v>
      </c>
      <c r="J663" s="1">
        <f>VLOOKUP(A663,'ADM Details FY17'!$A$3:$K$3515,11,FALSE)</f>
        <v>0</v>
      </c>
      <c r="K663" s="1">
        <f>VLOOKUP(A663,'ADM Details FY17'!$A$3:$M$3515,13,FALSE)</f>
        <v>0.25</v>
      </c>
      <c r="L663" s="1">
        <f>VLOOKUP(A663,'ADM Details FY17'!$A$3:$O$3515,15,FALSE)</f>
        <v>0</v>
      </c>
      <c r="M663" s="1">
        <f>VLOOKUP(A663,'ADM Details FY17'!$A$3:$P$3515,16,FALSE)</f>
        <v>0</v>
      </c>
      <c r="N663" s="1">
        <f>VLOOKUP(A663,'ADM Details FY17'!$A$3:$Q$3515,17,FALSE)</f>
        <v>0</v>
      </c>
      <c r="O663" s="1">
        <f>VLOOKUP(A663,'ADM Details FY17'!$A$3:$S$3515,19,FALSE)</f>
        <v>0</v>
      </c>
      <c r="P663" s="1">
        <f>VLOOKUP(A663,'ADM Details FY17'!$A$3:$U$3515,21,FALSE)</f>
        <v>0</v>
      </c>
      <c r="Q663" s="1">
        <f>VLOOKUP(A663,'ADM Details FY17'!$A$3:$V$3515,22,FALSE)</f>
        <v>0</v>
      </c>
      <c r="R663" s="1">
        <f>VLOOKUP(A663,'ADM Details FY17'!$A$3:$W$3515,23,FALSE)</f>
        <v>0</v>
      </c>
      <c r="S663" s="1">
        <f>VLOOKUP(A663,'ADM Details FY17'!$A$3:$X$3515,24,FALSE)</f>
        <v>0</v>
      </c>
      <c r="T663" s="1">
        <f>VLOOKUP(A663,'ADM Details FY17'!$A$3:$Y$3515,25,FALSE)</f>
        <v>0.2</v>
      </c>
      <c r="U663" s="1">
        <f>VLOOKUP(A663,'ADM Details FY17'!$A$3:$AA$3515,27,FALSE)</f>
        <v>0</v>
      </c>
      <c r="V663" s="1">
        <f>IFERROR(VLOOKUP(C663,'eindex _tget pp '!$A$4:$E$615,5,FALSE),0)</f>
        <v>0</v>
      </c>
      <c r="W663" s="31">
        <f>IFERROR(VLOOKUP(C663,'eindex _tget pp '!$A$4:$F$615,6,FALSE),0)</f>
        <v>0.17463541390000001</v>
      </c>
      <c r="X663" s="4">
        <f>IFERROR(VLOOKUP(B663,'eschools 16'!$A$2:$F$25,6,FALSE),1)</f>
        <v>2</v>
      </c>
      <c r="Y663" s="1">
        <f t="shared" si="50"/>
        <v>0</v>
      </c>
      <c r="Z663" s="1">
        <f t="shared" si="51"/>
        <v>0</v>
      </c>
      <c r="AA663" s="31">
        <f>IFERROR(VLOOKUP(C663,'eindex _tget pp '!$A$4:$G$615,7,FALSE),0)</f>
        <v>0.05</v>
      </c>
      <c r="AB663" s="1">
        <f>VLOOKUP(A663,'ADM Details FY17'!$A$3:$AB$3515,28,FALSE)</f>
        <v>0</v>
      </c>
      <c r="AC663" s="1">
        <f t="shared" si="52"/>
        <v>0</v>
      </c>
      <c r="AD663" s="1">
        <f t="shared" si="53"/>
        <v>2.2400000000000002</v>
      </c>
      <c r="AE663" s="1">
        <f t="shared" si="54"/>
        <v>56.000000000000007</v>
      </c>
    </row>
    <row r="664" spans="1:31" x14ac:dyDescent="0.25">
      <c r="A664" t="str">
        <f>B664&amp;"-"&amp;COUNTIF($B$3:B664,B664)</f>
        <v>236-510</v>
      </c>
      <c r="B664">
        <v>236</v>
      </c>
      <c r="C664" s="18">
        <f>VLOOKUP(A664,'ADM Details FY17'!$A$3:$D$3515,4,FALSE)</f>
        <v>49668</v>
      </c>
      <c r="D664" s="1">
        <f>VLOOKUP(A664,'ADM Details FY17'!$A$3:$E$3515,5,FALSE)</f>
        <v>3.99</v>
      </c>
      <c r="E664" s="1">
        <f>VLOOKUP(A664,'ADM Details FY17'!$A$3:$F$3515,6,FALSE)</f>
        <v>0</v>
      </c>
      <c r="F664" s="1">
        <f>VLOOKUP(A664,'ADM Details FY17'!$A$3:$G$3515,7,FALSE)</f>
        <v>0</v>
      </c>
      <c r="G664" s="1">
        <f>VLOOKUP(A664,'ADM Details FY17'!$A$3:$H$3515,8,FALSE)</f>
        <v>0</v>
      </c>
      <c r="H664" s="1">
        <f>VLOOKUP(A664,'ADM Details FY17'!$A$3:$I$3515,9,FALSE)</f>
        <v>0</v>
      </c>
      <c r="I664" s="1">
        <f>VLOOKUP(A664,'ADM Details FY17'!$A$3:$J$3517,10,FALSE)</f>
        <v>0</v>
      </c>
      <c r="J664" s="1">
        <f>VLOOKUP(A664,'ADM Details FY17'!$A$3:$K$3515,11,FALSE)</f>
        <v>0</v>
      </c>
      <c r="K664" s="1">
        <f>VLOOKUP(A664,'ADM Details FY17'!$A$3:$M$3515,13,FALSE)</f>
        <v>2.99</v>
      </c>
      <c r="L664" s="1">
        <f>VLOOKUP(A664,'ADM Details FY17'!$A$3:$O$3515,15,FALSE)</f>
        <v>0</v>
      </c>
      <c r="M664" s="1">
        <f>VLOOKUP(A664,'ADM Details FY17'!$A$3:$P$3515,16,FALSE)</f>
        <v>0</v>
      </c>
      <c r="N664" s="1">
        <f>VLOOKUP(A664,'ADM Details FY17'!$A$3:$Q$3515,17,FALSE)</f>
        <v>0</v>
      </c>
      <c r="O664" s="1">
        <f>VLOOKUP(A664,'ADM Details FY17'!$A$3:$S$3515,19,FALSE)</f>
        <v>0</v>
      </c>
      <c r="P664" s="1">
        <f>VLOOKUP(A664,'ADM Details FY17'!$A$3:$U$3515,21,FALSE)</f>
        <v>0</v>
      </c>
      <c r="Q664" s="1">
        <f>VLOOKUP(A664,'ADM Details FY17'!$A$3:$V$3515,22,FALSE)</f>
        <v>0</v>
      </c>
      <c r="R664" s="1">
        <f>VLOOKUP(A664,'ADM Details FY17'!$A$3:$W$3515,23,FALSE)</f>
        <v>0</v>
      </c>
      <c r="S664" s="1">
        <f>VLOOKUP(A664,'ADM Details FY17'!$A$3:$X$3515,24,FALSE)</f>
        <v>0</v>
      </c>
      <c r="T664" s="1">
        <f>VLOOKUP(A664,'ADM Details FY17'!$A$3:$Y$3515,25,FALSE)</f>
        <v>0</v>
      </c>
      <c r="U664" s="1">
        <f>VLOOKUP(A664,'ADM Details FY17'!$A$3:$AA$3515,27,FALSE)</f>
        <v>0</v>
      </c>
      <c r="V664" s="1">
        <f>IFERROR(VLOOKUP(C664,'eindex _tget pp '!$A$4:$E$615,5,FALSE),0)</f>
        <v>559.57744411485896</v>
      </c>
      <c r="W664" s="31">
        <f>IFERROR(VLOOKUP(C664,'eindex _tget pp '!$A$4:$F$615,6,FALSE),0)</f>
        <v>0.95854672860000001</v>
      </c>
      <c r="X664" s="4">
        <f>IFERROR(VLOOKUP(B664,'eschools 16'!$A$2:$F$25,6,FALSE),1)</f>
        <v>2</v>
      </c>
      <c r="Y664" s="1">
        <f t="shared" si="50"/>
        <v>0</v>
      </c>
      <c r="Z664" s="1">
        <f t="shared" si="51"/>
        <v>0</v>
      </c>
      <c r="AA664" s="31">
        <f>IFERROR(VLOOKUP(C664,'eindex _tget pp '!$A$4:$G$615,7,FALSE),0)</f>
        <v>0.56895798600000003</v>
      </c>
      <c r="AB664" s="1">
        <f>VLOOKUP(A664,'ADM Details FY17'!$A$3:$AB$3515,28,FALSE)</f>
        <v>0</v>
      </c>
      <c r="AC664" s="1">
        <f t="shared" si="52"/>
        <v>0</v>
      </c>
      <c r="AD664" s="1">
        <f t="shared" si="53"/>
        <v>3.99</v>
      </c>
      <c r="AE664" s="1">
        <f t="shared" si="54"/>
        <v>99.75</v>
      </c>
    </row>
    <row r="665" spans="1:31" x14ac:dyDescent="0.25">
      <c r="A665" t="str">
        <f>B665&amp;"-"&amp;COUNTIF($B$3:B665,B665)</f>
        <v>236-511</v>
      </c>
      <c r="B665">
        <v>236</v>
      </c>
      <c r="C665" s="18">
        <f>VLOOKUP(A665,'ADM Details FY17'!$A$3:$D$3515,4,FALSE)</f>
        <v>45070</v>
      </c>
      <c r="D665" s="1">
        <f>VLOOKUP(A665,'ADM Details FY17'!$A$3:$E$3515,5,FALSE)</f>
        <v>4.0199999999999996</v>
      </c>
      <c r="E665" s="1">
        <f>VLOOKUP(A665,'ADM Details FY17'!$A$3:$F$3515,6,FALSE)</f>
        <v>0</v>
      </c>
      <c r="F665" s="1">
        <f>VLOOKUP(A665,'ADM Details FY17'!$A$3:$G$3515,7,FALSE)</f>
        <v>0</v>
      </c>
      <c r="G665" s="1">
        <f>VLOOKUP(A665,'ADM Details FY17'!$A$3:$H$3515,8,FALSE)</f>
        <v>0.64</v>
      </c>
      <c r="H665" s="1">
        <f>VLOOKUP(A665,'ADM Details FY17'!$A$3:$I$3515,9,FALSE)</f>
        <v>0</v>
      </c>
      <c r="I665" s="1">
        <f>VLOOKUP(A665,'ADM Details FY17'!$A$3:$J$3517,10,FALSE)</f>
        <v>0</v>
      </c>
      <c r="J665" s="1">
        <f>VLOOKUP(A665,'ADM Details FY17'!$A$3:$K$3515,11,FALSE)</f>
        <v>0.19</v>
      </c>
      <c r="K665" s="1">
        <f>VLOOKUP(A665,'ADM Details FY17'!$A$3:$M$3515,13,FALSE)</f>
        <v>1.37</v>
      </c>
      <c r="L665" s="1">
        <f>VLOOKUP(A665,'ADM Details FY17'!$A$3:$O$3515,15,FALSE)</f>
        <v>0</v>
      </c>
      <c r="M665" s="1">
        <f>VLOOKUP(A665,'ADM Details FY17'!$A$3:$P$3515,16,FALSE)</f>
        <v>0</v>
      </c>
      <c r="N665" s="1">
        <f>VLOOKUP(A665,'ADM Details FY17'!$A$3:$Q$3515,17,FALSE)</f>
        <v>0</v>
      </c>
      <c r="O665" s="1">
        <f>VLOOKUP(A665,'ADM Details FY17'!$A$3:$S$3515,19,FALSE)</f>
        <v>0</v>
      </c>
      <c r="P665" s="1">
        <f>VLOOKUP(A665,'ADM Details FY17'!$A$3:$U$3515,21,FALSE)</f>
        <v>0</v>
      </c>
      <c r="Q665" s="1">
        <f>VLOOKUP(A665,'ADM Details FY17'!$A$3:$V$3515,22,FALSE)</f>
        <v>0</v>
      </c>
      <c r="R665" s="1">
        <f>VLOOKUP(A665,'ADM Details FY17'!$A$3:$W$3515,23,FALSE)</f>
        <v>0</v>
      </c>
      <c r="S665" s="1">
        <f>VLOOKUP(A665,'ADM Details FY17'!$A$3:$X$3515,24,FALSE)</f>
        <v>0</v>
      </c>
      <c r="T665" s="1">
        <f>VLOOKUP(A665,'ADM Details FY17'!$A$3:$Y$3515,25,FALSE)</f>
        <v>0.09</v>
      </c>
      <c r="U665" s="1">
        <f>VLOOKUP(A665,'ADM Details FY17'!$A$3:$AA$3515,27,FALSE)</f>
        <v>0</v>
      </c>
      <c r="V665" s="1">
        <f>IFERROR(VLOOKUP(C665,'eindex _tget pp '!$A$4:$E$615,5,FALSE),0)</f>
        <v>1923.466170566644</v>
      </c>
      <c r="W665" s="31">
        <f>IFERROR(VLOOKUP(C665,'eindex _tget pp '!$A$4:$F$615,6,FALSE),0)</f>
        <v>1.0213142019000001</v>
      </c>
      <c r="X665" s="4">
        <f>IFERROR(VLOOKUP(B665,'eschools 16'!$A$2:$F$25,6,FALSE),1)</f>
        <v>2</v>
      </c>
      <c r="Y665" s="1">
        <f t="shared" si="50"/>
        <v>0</v>
      </c>
      <c r="Z665" s="1">
        <f t="shared" si="51"/>
        <v>0</v>
      </c>
      <c r="AA665" s="31">
        <f>IFERROR(VLOOKUP(C665,'eindex _tget pp '!$A$4:$G$615,7,FALSE),0)</f>
        <v>0.84270771099999997</v>
      </c>
      <c r="AB665" s="1">
        <f>VLOOKUP(A665,'ADM Details FY17'!$A$3:$AB$3515,28,FALSE)</f>
        <v>0</v>
      </c>
      <c r="AC665" s="1">
        <f t="shared" si="52"/>
        <v>0</v>
      </c>
      <c r="AD665" s="1">
        <f t="shared" si="53"/>
        <v>4.0199999999999996</v>
      </c>
      <c r="AE665" s="1">
        <f t="shared" si="54"/>
        <v>100.49999999999999</v>
      </c>
    </row>
    <row r="666" spans="1:31" x14ac:dyDescent="0.25">
      <c r="A666" t="str">
        <f>B666&amp;"-"&amp;COUNTIF($B$3:B666,B666)</f>
        <v>236-512</v>
      </c>
      <c r="B666">
        <v>236</v>
      </c>
      <c r="C666" s="18">
        <f>VLOOKUP(A666,'ADM Details FY17'!$A$3:$D$3515,4,FALSE)</f>
        <v>45088</v>
      </c>
      <c r="D666" s="1">
        <f>VLOOKUP(A666,'ADM Details FY17'!$A$3:$E$3515,5,FALSE)</f>
        <v>3.95</v>
      </c>
      <c r="E666" s="1">
        <f>VLOOKUP(A666,'ADM Details FY17'!$A$3:$F$3515,6,FALSE)</f>
        <v>0</v>
      </c>
      <c r="F666" s="1">
        <f>VLOOKUP(A666,'ADM Details FY17'!$A$3:$G$3515,7,FALSE)</f>
        <v>0</v>
      </c>
      <c r="G666" s="1">
        <f>VLOOKUP(A666,'ADM Details FY17'!$A$3:$H$3515,8,FALSE)</f>
        <v>0</v>
      </c>
      <c r="H666" s="1">
        <f>VLOOKUP(A666,'ADM Details FY17'!$A$3:$I$3515,9,FALSE)</f>
        <v>0</v>
      </c>
      <c r="I666" s="1">
        <f>VLOOKUP(A666,'ADM Details FY17'!$A$3:$J$3517,10,FALSE)</f>
        <v>0</v>
      </c>
      <c r="J666" s="1">
        <f>VLOOKUP(A666,'ADM Details FY17'!$A$3:$K$3515,11,FALSE)</f>
        <v>1</v>
      </c>
      <c r="K666" s="1">
        <f>VLOOKUP(A666,'ADM Details FY17'!$A$3:$M$3515,13,FALSE)</f>
        <v>3.95</v>
      </c>
      <c r="L666" s="1">
        <f>VLOOKUP(A666,'ADM Details FY17'!$A$3:$O$3515,15,FALSE)</f>
        <v>0</v>
      </c>
      <c r="M666" s="1">
        <f>VLOOKUP(A666,'ADM Details FY17'!$A$3:$P$3515,16,FALSE)</f>
        <v>0</v>
      </c>
      <c r="N666" s="1">
        <f>VLOOKUP(A666,'ADM Details FY17'!$A$3:$Q$3515,17,FALSE)</f>
        <v>0</v>
      </c>
      <c r="O666" s="1">
        <f>VLOOKUP(A666,'ADM Details FY17'!$A$3:$S$3515,19,FALSE)</f>
        <v>0</v>
      </c>
      <c r="P666" s="1">
        <f>VLOOKUP(A666,'ADM Details FY17'!$A$3:$U$3515,21,FALSE)</f>
        <v>0.13</v>
      </c>
      <c r="Q666" s="1">
        <f>VLOOKUP(A666,'ADM Details FY17'!$A$3:$V$3515,22,FALSE)</f>
        <v>0</v>
      </c>
      <c r="R666" s="1">
        <f>VLOOKUP(A666,'ADM Details FY17'!$A$3:$W$3515,23,FALSE)</f>
        <v>0</v>
      </c>
      <c r="S666" s="1">
        <f>VLOOKUP(A666,'ADM Details FY17'!$A$3:$X$3515,24,FALSE)</f>
        <v>0</v>
      </c>
      <c r="T666" s="1">
        <f>VLOOKUP(A666,'ADM Details FY17'!$A$3:$Y$3515,25,FALSE)</f>
        <v>0.1</v>
      </c>
      <c r="U666" s="1">
        <f>VLOOKUP(A666,'ADM Details FY17'!$A$3:$AA$3515,27,FALSE)</f>
        <v>0</v>
      </c>
      <c r="V666" s="1">
        <f>IFERROR(VLOOKUP(C666,'eindex _tget pp '!$A$4:$E$615,5,FALSE),0)</f>
        <v>0</v>
      </c>
      <c r="W666" s="31">
        <f>IFERROR(VLOOKUP(C666,'eindex _tget pp '!$A$4:$F$615,6,FALSE),0)</f>
        <v>0.2988324295</v>
      </c>
      <c r="X666" s="4">
        <f>IFERROR(VLOOKUP(B666,'eschools 16'!$A$2:$F$25,6,FALSE),1)</f>
        <v>2</v>
      </c>
      <c r="Y666" s="1">
        <f t="shared" si="50"/>
        <v>0</v>
      </c>
      <c r="Z666" s="1">
        <f t="shared" si="51"/>
        <v>0</v>
      </c>
      <c r="AA666" s="31">
        <f>IFERROR(VLOOKUP(C666,'eindex _tget pp '!$A$4:$G$615,7,FALSE),0)</f>
        <v>0.32562941299999998</v>
      </c>
      <c r="AB666" s="1">
        <f>VLOOKUP(A666,'ADM Details FY17'!$A$3:$AB$3515,28,FALSE)</f>
        <v>0</v>
      </c>
      <c r="AC666" s="1">
        <f t="shared" si="52"/>
        <v>0</v>
      </c>
      <c r="AD666" s="1">
        <f t="shared" si="53"/>
        <v>3.95</v>
      </c>
      <c r="AE666" s="1">
        <f t="shared" si="54"/>
        <v>98.75</v>
      </c>
    </row>
    <row r="667" spans="1:31" x14ac:dyDescent="0.25">
      <c r="A667" t="str">
        <f>B667&amp;"-"&amp;COUNTIF($B$3:B667,B667)</f>
        <v>236-513</v>
      </c>
      <c r="B667">
        <v>236</v>
      </c>
      <c r="C667" s="18">
        <f>VLOOKUP(A667,'ADM Details FY17'!$A$3:$D$3515,4,FALSE)</f>
        <v>45096</v>
      </c>
      <c r="D667" s="1">
        <f>VLOOKUP(A667,'ADM Details FY17'!$A$3:$E$3515,5,FALSE)</f>
        <v>0.97</v>
      </c>
      <c r="E667" s="1">
        <f>VLOOKUP(A667,'ADM Details FY17'!$A$3:$F$3515,6,FALSE)</f>
        <v>0</v>
      </c>
      <c r="F667" s="1">
        <f>VLOOKUP(A667,'ADM Details FY17'!$A$3:$G$3515,7,FALSE)</f>
        <v>0</v>
      </c>
      <c r="G667" s="1">
        <f>VLOOKUP(A667,'ADM Details FY17'!$A$3:$H$3515,8,FALSE)</f>
        <v>0</v>
      </c>
      <c r="H667" s="1">
        <f>VLOOKUP(A667,'ADM Details FY17'!$A$3:$I$3515,9,FALSE)</f>
        <v>0</v>
      </c>
      <c r="I667" s="1">
        <f>VLOOKUP(A667,'ADM Details FY17'!$A$3:$J$3517,10,FALSE)</f>
        <v>0</v>
      </c>
      <c r="J667" s="1">
        <f>VLOOKUP(A667,'ADM Details FY17'!$A$3:$K$3515,11,FALSE)</f>
        <v>0</v>
      </c>
      <c r="K667" s="1">
        <f>VLOOKUP(A667,'ADM Details FY17'!$A$3:$M$3515,13,FALSE)</f>
        <v>0.97</v>
      </c>
      <c r="L667" s="1">
        <f>VLOOKUP(A667,'ADM Details FY17'!$A$3:$O$3515,15,FALSE)</f>
        <v>0</v>
      </c>
      <c r="M667" s="1">
        <f>VLOOKUP(A667,'ADM Details FY17'!$A$3:$P$3515,16,FALSE)</f>
        <v>0</v>
      </c>
      <c r="N667" s="1">
        <f>VLOOKUP(A667,'ADM Details FY17'!$A$3:$Q$3515,17,FALSE)</f>
        <v>0</v>
      </c>
      <c r="O667" s="1">
        <f>VLOOKUP(A667,'ADM Details FY17'!$A$3:$S$3515,19,FALSE)</f>
        <v>0</v>
      </c>
      <c r="P667" s="1">
        <f>VLOOKUP(A667,'ADM Details FY17'!$A$3:$U$3515,21,FALSE)</f>
        <v>0</v>
      </c>
      <c r="Q667" s="1">
        <f>VLOOKUP(A667,'ADM Details FY17'!$A$3:$V$3515,22,FALSE)</f>
        <v>0</v>
      </c>
      <c r="R667" s="1">
        <f>VLOOKUP(A667,'ADM Details FY17'!$A$3:$W$3515,23,FALSE)</f>
        <v>0</v>
      </c>
      <c r="S667" s="1">
        <f>VLOOKUP(A667,'ADM Details FY17'!$A$3:$X$3515,24,FALSE)</f>
        <v>0</v>
      </c>
      <c r="T667" s="1">
        <f>VLOOKUP(A667,'ADM Details FY17'!$A$3:$Y$3515,25,FALSE)</f>
        <v>0</v>
      </c>
      <c r="U667" s="1">
        <f>VLOOKUP(A667,'ADM Details FY17'!$A$3:$AA$3515,27,FALSE)</f>
        <v>0</v>
      </c>
      <c r="V667" s="1">
        <f>IFERROR(VLOOKUP(C667,'eindex _tget pp '!$A$4:$E$615,5,FALSE),0)</f>
        <v>659.60703480732207</v>
      </c>
      <c r="W667" s="31">
        <f>IFERROR(VLOOKUP(C667,'eindex _tget pp '!$A$4:$F$615,6,FALSE),0)</f>
        <v>1.2424344042</v>
      </c>
      <c r="X667" s="4">
        <f>IFERROR(VLOOKUP(B667,'eschools 16'!$A$2:$F$25,6,FALSE),1)</f>
        <v>2</v>
      </c>
      <c r="Y667" s="1">
        <f t="shared" si="50"/>
        <v>0</v>
      </c>
      <c r="Z667" s="1">
        <f t="shared" si="51"/>
        <v>0</v>
      </c>
      <c r="AA667" s="31">
        <f>IFERROR(VLOOKUP(C667,'eindex _tget pp '!$A$4:$G$615,7,FALSE),0)</f>
        <v>0.58583139399999995</v>
      </c>
      <c r="AB667" s="1">
        <f>VLOOKUP(A667,'ADM Details FY17'!$A$3:$AB$3515,28,FALSE)</f>
        <v>0</v>
      </c>
      <c r="AC667" s="1">
        <f t="shared" si="52"/>
        <v>0</v>
      </c>
      <c r="AD667" s="1">
        <f t="shared" si="53"/>
        <v>0.97</v>
      </c>
      <c r="AE667" s="1">
        <f t="shared" si="54"/>
        <v>24.25</v>
      </c>
    </row>
    <row r="668" spans="1:31" x14ac:dyDescent="0.25">
      <c r="A668" t="str">
        <f>B668&amp;"-"&amp;COUNTIF($B$3:B668,B668)</f>
        <v>236-514</v>
      </c>
      <c r="B668">
        <v>236</v>
      </c>
      <c r="C668" s="18">
        <f>VLOOKUP(A668,'ADM Details FY17'!$A$3:$D$3515,4,FALSE)</f>
        <v>46367</v>
      </c>
      <c r="D668" s="1">
        <f>VLOOKUP(A668,'ADM Details FY17'!$A$3:$E$3515,5,FALSE)</f>
        <v>1.45</v>
      </c>
      <c r="E668" s="1">
        <f>VLOOKUP(A668,'ADM Details FY17'!$A$3:$F$3515,6,FALSE)</f>
        <v>0</v>
      </c>
      <c r="F668" s="1">
        <f>VLOOKUP(A668,'ADM Details FY17'!$A$3:$G$3515,7,FALSE)</f>
        <v>0</v>
      </c>
      <c r="G668" s="1">
        <f>VLOOKUP(A668,'ADM Details FY17'!$A$3:$H$3515,8,FALSE)</f>
        <v>0</v>
      </c>
      <c r="H668" s="1">
        <f>VLOOKUP(A668,'ADM Details FY17'!$A$3:$I$3515,9,FALSE)</f>
        <v>0</v>
      </c>
      <c r="I668" s="1">
        <f>VLOOKUP(A668,'ADM Details FY17'!$A$3:$J$3517,10,FALSE)</f>
        <v>0</v>
      </c>
      <c r="J668" s="1">
        <f>VLOOKUP(A668,'ADM Details FY17'!$A$3:$K$3515,11,FALSE)</f>
        <v>0</v>
      </c>
      <c r="K668" s="1">
        <f>VLOOKUP(A668,'ADM Details FY17'!$A$3:$M$3515,13,FALSE)</f>
        <v>0</v>
      </c>
      <c r="L668" s="1">
        <f>VLOOKUP(A668,'ADM Details FY17'!$A$3:$O$3515,15,FALSE)</f>
        <v>0</v>
      </c>
      <c r="M668" s="1">
        <f>VLOOKUP(A668,'ADM Details FY17'!$A$3:$P$3515,16,FALSE)</f>
        <v>0</v>
      </c>
      <c r="N668" s="1">
        <f>VLOOKUP(A668,'ADM Details FY17'!$A$3:$Q$3515,17,FALSE)</f>
        <v>0</v>
      </c>
      <c r="O668" s="1">
        <f>VLOOKUP(A668,'ADM Details FY17'!$A$3:$S$3515,19,FALSE)</f>
        <v>0</v>
      </c>
      <c r="P668" s="1">
        <f>VLOOKUP(A668,'ADM Details FY17'!$A$3:$U$3515,21,FALSE)</f>
        <v>0</v>
      </c>
      <c r="Q668" s="1">
        <f>VLOOKUP(A668,'ADM Details FY17'!$A$3:$V$3515,22,FALSE)</f>
        <v>0</v>
      </c>
      <c r="R668" s="1">
        <f>VLOOKUP(A668,'ADM Details FY17'!$A$3:$W$3515,23,FALSE)</f>
        <v>0</v>
      </c>
      <c r="S668" s="1">
        <f>VLOOKUP(A668,'ADM Details FY17'!$A$3:$X$3515,24,FALSE)</f>
        <v>0</v>
      </c>
      <c r="T668" s="1">
        <f>VLOOKUP(A668,'ADM Details FY17'!$A$3:$Y$3515,25,FALSE)</f>
        <v>0.2</v>
      </c>
      <c r="U668" s="1">
        <f>VLOOKUP(A668,'ADM Details FY17'!$A$3:$AA$3515,27,FALSE)</f>
        <v>0</v>
      </c>
      <c r="V668" s="1">
        <f>IFERROR(VLOOKUP(C668,'eindex _tget pp '!$A$4:$E$615,5,FALSE),0)</f>
        <v>517.66587127426124</v>
      </c>
      <c r="W668" s="31">
        <f>IFERROR(VLOOKUP(C668,'eindex _tget pp '!$A$4:$F$615,6,FALSE),0)</f>
        <v>0.95818072620000005</v>
      </c>
      <c r="X668" s="4">
        <f>IFERROR(VLOOKUP(B668,'eschools 16'!$A$2:$F$25,6,FALSE),1)</f>
        <v>2</v>
      </c>
      <c r="Y668" s="1">
        <f t="shared" si="50"/>
        <v>0</v>
      </c>
      <c r="Z668" s="1">
        <f t="shared" si="51"/>
        <v>0</v>
      </c>
      <c r="AA668" s="31">
        <f>IFERROR(VLOOKUP(C668,'eindex _tget pp '!$A$4:$G$615,7,FALSE),0)</f>
        <v>0.52163462699999996</v>
      </c>
      <c r="AB668" s="1">
        <f>VLOOKUP(A668,'ADM Details FY17'!$A$3:$AB$3515,28,FALSE)</f>
        <v>0</v>
      </c>
      <c r="AC668" s="1">
        <f t="shared" si="52"/>
        <v>0</v>
      </c>
      <c r="AD668" s="1">
        <f t="shared" si="53"/>
        <v>1.45</v>
      </c>
      <c r="AE668" s="1">
        <f t="shared" si="54"/>
        <v>36.25</v>
      </c>
    </row>
    <row r="669" spans="1:31" x14ac:dyDescent="0.25">
      <c r="A669" t="str">
        <f>B669&amp;"-"&amp;COUNTIF($B$3:B669,B669)</f>
        <v>236-515</v>
      </c>
      <c r="B669">
        <v>236</v>
      </c>
      <c r="C669" s="18">
        <f>VLOOKUP(A669,'ADM Details FY17'!$A$3:$D$3515,4,FALSE)</f>
        <v>45104</v>
      </c>
      <c r="D669" s="1">
        <f>VLOOKUP(A669,'ADM Details FY17'!$A$3:$E$3515,5,FALSE)</f>
        <v>9.7799999999999994</v>
      </c>
      <c r="E669" s="1">
        <f>VLOOKUP(A669,'ADM Details FY17'!$A$3:$F$3515,6,FALSE)</f>
        <v>0</v>
      </c>
      <c r="F669" s="1">
        <f>VLOOKUP(A669,'ADM Details FY17'!$A$3:$G$3515,7,FALSE)</f>
        <v>1.61</v>
      </c>
      <c r="G669" s="1">
        <f>VLOOKUP(A669,'ADM Details FY17'!$A$3:$H$3515,8,FALSE)</f>
        <v>0</v>
      </c>
      <c r="H669" s="1">
        <f>VLOOKUP(A669,'ADM Details FY17'!$A$3:$I$3515,9,FALSE)</f>
        <v>0</v>
      </c>
      <c r="I669" s="1">
        <f>VLOOKUP(A669,'ADM Details FY17'!$A$3:$J$3517,10,FALSE)</f>
        <v>0</v>
      </c>
      <c r="J669" s="1">
        <f>VLOOKUP(A669,'ADM Details FY17'!$A$3:$K$3515,11,FALSE)</f>
        <v>1</v>
      </c>
      <c r="K669" s="1">
        <f>VLOOKUP(A669,'ADM Details FY17'!$A$3:$M$3515,13,FALSE)</f>
        <v>2.73</v>
      </c>
      <c r="L669" s="1">
        <f>VLOOKUP(A669,'ADM Details FY17'!$A$3:$O$3515,15,FALSE)</f>
        <v>0</v>
      </c>
      <c r="M669" s="1">
        <f>VLOOKUP(A669,'ADM Details FY17'!$A$3:$P$3515,16,FALSE)</f>
        <v>0</v>
      </c>
      <c r="N669" s="1">
        <f>VLOOKUP(A669,'ADM Details FY17'!$A$3:$Q$3515,17,FALSE)</f>
        <v>0</v>
      </c>
      <c r="O669" s="1">
        <f>VLOOKUP(A669,'ADM Details FY17'!$A$3:$S$3515,19,FALSE)</f>
        <v>0</v>
      </c>
      <c r="P669" s="1">
        <f>VLOOKUP(A669,'ADM Details FY17'!$A$3:$U$3515,21,FALSE)</f>
        <v>0</v>
      </c>
      <c r="Q669" s="1">
        <f>VLOOKUP(A669,'ADM Details FY17'!$A$3:$V$3515,22,FALSE)</f>
        <v>0</v>
      </c>
      <c r="R669" s="1">
        <f>VLOOKUP(A669,'ADM Details FY17'!$A$3:$W$3515,23,FALSE)</f>
        <v>0</v>
      </c>
      <c r="S669" s="1">
        <f>VLOOKUP(A669,'ADM Details FY17'!$A$3:$X$3515,24,FALSE)</f>
        <v>0</v>
      </c>
      <c r="T669" s="1">
        <f>VLOOKUP(A669,'ADM Details FY17'!$A$3:$Y$3515,25,FALSE)</f>
        <v>0.13</v>
      </c>
      <c r="U669" s="1">
        <f>VLOOKUP(A669,'ADM Details FY17'!$A$3:$AA$3515,27,FALSE)</f>
        <v>0</v>
      </c>
      <c r="V669" s="1">
        <f>IFERROR(VLOOKUP(C669,'eindex _tget pp '!$A$4:$E$615,5,FALSE),0)</f>
        <v>0</v>
      </c>
      <c r="W669" s="31">
        <f>IFERROR(VLOOKUP(C669,'eindex _tget pp '!$A$4:$F$615,6,FALSE),0)</f>
        <v>0.63577925459999995</v>
      </c>
      <c r="X669" s="4">
        <f>IFERROR(VLOOKUP(B669,'eschools 16'!$A$2:$F$25,6,FALSE),1)</f>
        <v>2</v>
      </c>
      <c r="Y669" s="1">
        <f t="shared" si="50"/>
        <v>0</v>
      </c>
      <c r="Z669" s="1">
        <f t="shared" si="51"/>
        <v>0</v>
      </c>
      <c r="AA669" s="31">
        <f>IFERROR(VLOOKUP(C669,'eindex _tget pp '!$A$4:$G$615,7,FALSE),0)</f>
        <v>0.32598799899999997</v>
      </c>
      <c r="AB669" s="1">
        <f>VLOOKUP(A669,'ADM Details FY17'!$A$3:$AB$3515,28,FALSE)</f>
        <v>0</v>
      </c>
      <c r="AC669" s="1">
        <f t="shared" si="52"/>
        <v>0</v>
      </c>
      <c r="AD669" s="1">
        <f t="shared" si="53"/>
        <v>9.7799999999999994</v>
      </c>
      <c r="AE669" s="1">
        <f t="shared" si="54"/>
        <v>244.49999999999997</v>
      </c>
    </row>
    <row r="670" spans="1:31" x14ac:dyDescent="0.25">
      <c r="A670" t="str">
        <f>B670&amp;"-"&amp;COUNTIF($B$3:B670,B670)</f>
        <v>236-516</v>
      </c>
      <c r="B670">
        <v>236</v>
      </c>
      <c r="C670" s="18">
        <f>VLOOKUP(A670,'ADM Details FY17'!$A$3:$D$3515,4,FALSE)</f>
        <v>45112</v>
      </c>
      <c r="D670" s="1">
        <f>VLOOKUP(A670,'ADM Details FY17'!$A$3:$E$3515,5,FALSE)</f>
        <v>19.04</v>
      </c>
      <c r="E670" s="1">
        <f>VLOOKUP(A670,'ADM Details FY17'!$A$3:$F$3515,6,FALSE)</f>
        <v>0.03</v>
      </c>
      <c r="F670" s="1">
        <f>VLOOKUP(A670,'ADM Details FY17'!$A$3:$G$3515,7,FALSE)</f>
        <v>1</v>
      </c>
      <c r="G670" s="1">
        <f>VLOOKUP(A670,'ADM Details FY17'!$A$3:$H$3515,8,FALSE)</f>
        <v>0</v>
      </c>
      <c r="H670" s="1">
        <f>VLOOKUP(A670,'ADM Details FY17'!$A$3:$I$3515,9,FALSE)</f>
        <v>0</v>
      </c>
      <c r="I670" s="1">
        <f>VLOOKUP(A670,'ADM Details FY17'!$A$3:$J$3517,10,FALSE)</f>
        <v>0</v>
      </c>
      <c r="J670" s="1">
        <f>VLOOKUP(A670,'ADM Details FY17'!$A$3:$K$3515,11,FALSE)</f>
        <v>0.72</v>
      </c>
      <c r="K670" s="1">
        <f>VLOOKUP(A670,'ADM Details FY17'!$A$3:$M$3515,13,FALSE)</f>
        <v>9.86</v>
      </c>
      <c r="L670" s="1">
        <f>VLOOKUP(A670,'ADM Details FY17'!$A$3:$O$3515,15,FALSE)</f>
        <v>0</v>
      </c>
      <c r="M670" s="1">
        <f>VLOOKUP(A670,'ADM Details FY17'!$A$3:$P$3515,16,FALSE)</f>
        <v>0</v>
      </c>
      <c r="N670" s="1">
        <f>VLOOKUP(A670,'ADM Details FY17'!$A$3:$Q$3515,17,FALSE)</f>
        <v>0</v>
      </c>
      <c r="O670" s="1">
        <f>VLOOKUP(A670,'ADM Details FY17'!$A$3:$S$3515,19,FALSE)</f>
        <v>0</v>
      </c>
      <c r="P670" s="1">
        <f>VLOOKUP(A670,'ADM Details FY17'!$A$3:$U$3515,21,FALSE)</f>
        <v>0.13</v>
      </c>
      <c r="Q670" s="1">
        <f>VLOOKUP(A670,'ADM Details FY17'!$A$3:$V$3515,22,FALSE)</f>
        <v>0</v>
      </c>
      <c r="R670" s="1">
        <f>VLOOKUP(A670,'ADM Details FY17'!$A$3:$W$3515,23,FALSE)</f>
        <v>0</v>
      </c>
      <c r="S670" s="1">
        <f>VLOOKUP(A670,'ADM Details FY17'!$A$3:$X$3515,24,FALSE)</f>
        <v>0</v>
      </c>
      <c r="T670" s="1">
        <f>VLOOKUP(A670,'ADM Details FY17'!$A$3:$Y$3515,25,FALSE)</f>
        <v>0.8</v>
      </c>
      <c r="U670" s="1">
        <f>VLOOKUP(A670,'ADM Details FY17'!$A$3:$AA$3515,27,FALSE)</f>
        <v>0.12</v>
      </c>
      <c r="V670" s="1">
        <f>IFERROR(VLOOKUP(C670,'eindex _tget pp '!$A$4:$E$615,5,FALSE),0)</f>
        <v>389.4355083007149</v>
      </c>
      <c r="W670" s="31">
        <f>IFERROR(VLOOKUP(C670,'eindex _tget pp '!$A$4:$F$615,6,FALSE),0)</f>
        <v>1.185985858</v>
      </c>
      <c r="X670" s="4">
        <f>IFERROR(VLOOKUP(B670,'eschools 16'!$A$2:$F$25,6,FALSE),1)</f>
        <v>2</v>
      </c>
      <c r="Y670" s="1">
        <f t="shared" si="50"/>
        <v>0</v>
      </c>
      <c r="Z670" s="1">
        <f t="shared" si="51"/>
        <v>0</v>
      </c>
      <c r="AA670" s="31">
        <f>IFERROR(VLOOKUP(C670,'eindex _tget pp '!$A$4:$G$615,7,FALSE),0)</f>
        <v>0.47260367399999997</v>
      </c>
      <c r="AB670" s="1">
        <f>VLOOKUP(A670,'ADM Details FY17'!$A$3:$AB$3515,28,FALSE)</f>
        <v>0</v>
      </c>
      <c r="AC670" s="1">
        <f t="shared" si="52"/>
        <v>0</v>
      </c>
      <c r="AD670" s="1">
        <f t="shared" si="53"/>
        <v>19.064</v>
      </c>
      <c r="AE670" s="1">
        <f t="shared" si="54"/>
        <v>476.6</v>
      </c>
    </row>
    <row r="671" spans="1:31" x14ac:dyDescent="0.25">
      <c r="A671" t="str">
        <f>B671&amp;"-"&amp;COUNTIF($B$3:B671,B671)</f>
        <v>236-517</v>
      </c>
      <c r="B671">
        <v>236</v>
      </c>
      <c r="C671" s="18">
        <f>VLOOKUP(A671,'ADM Details FY17'!$A$3:$D$3515,4,FALSE)</f>
        <v>44081</v>
      </c>
      <c r="D671" s="1">
        <f>VLOOKUP(A671,'ADM Details FY17'!$A$3:$E$3515,5,FALSE)</f>
        <v>13.96</v>
      </c>
      <c r="E671" s="1">
        <f>VLOOKUP(A671,'ADM Details FY17'!$A$3:$F$3515,6,FALSE)</f>
        <v>0</v>
      </c>
      <c r="F671" s="1">
        <f>VLOOKUP(A671,'ADM Details FY17'!$A$3:$G$3515,7,FALSE)</f>
        <v>1</v>
      </c>
      <c r="G671" s="1">
        <f>VLOOKUP(A671,'ADM Details FY17'!$A$3:$H$3515,8,FALSE)</f>
        <v>0</v>
      </c>
      <c r="H671" s="1">
        <f>VLOOKUP(A671,'ADM Details FY17'!$A$3:$I$3515,9,FALSE)</f>
        <v>0</v>
      </c>
      <c r="I671" s="1">
        <f>VLOOKUP(A671,'ADM Details FY17'!$A$3:$J$3517,10,FALSE)</f>
        <v>0</v>
      </c>
      <c r="J671" s="1">
        <f>VLOOKUP(A671,'ADM Details FY17'!$A$3:$K$3515,11,FALSE)</f>
        <v>0.3</v>
      </c>
      <c r="K671" s="1">
        <f>VLOOKUP(A671,'ADM Details FY17'!$A$3:$M$3515,13,FALSE)</f>
        <v>6.02</v>
      </c>
      <c r="L671" s="1">
        <f>VLOOKUP(A671,'ADM Details FY17'!$A$3:$O$3515,15,FALSE)</f>
        <v>0</v>
      </c>
      <c r="M671" s="1">
        <f>VLOOKUP(A671,'ADM Details FY17'!$A$3:$P$3515,16,FALSE)</f>
        <v>0</v>
      </c>
      <c r="N671" s="1">
        <f>VLOOKUP(A671,'ADM Details FY17'!$A$3:$Q$3515,17,FALSE)</f>
        <v>0</v>
      </c>
      <c r="O671" s="1">
        <f>VLOOKUP(A671,'ADM Details FY17'!$A$3:$S$3515,19,FALSE)</f>
        <v>0</v>
      </c>
      <c r="P671" s="1">
        <f>VLOOKUP(A671,'ADM Details FY17'!$A$3:$U$3515,21,FALSE)</f>
        <v>0.26</v>
      </c>
      <c r="Q671" s="1">
        <f>VLOOKUP(A671,'ADM Details FY17'!$A$3:$V$3515,22,FALSE)</f>
        <v>0</v>
      </c>
      <c r="R671" s="1">
        <f>VLOOKUP(A671,'ADM Details FY17'!$A$3:$W$3515,23,FALSE)</f>
        <v>0</v>
      </c>
      <c r="S671" s="1">
        <f>VLOOKUP(A671,'ADM Details FY17'!$A$3:$X$3515,24,FALSE)</f>
        <v>0</v>
      </c>
      <c r="T671" s="1">
        <f>VLOOKUP(A671,'ADM Details FY17'!$A$3:$Y$3515,25,FALSE)</f>
        <v>0.4</v>
      </c>
      <c r="U671" s="1">
        <f>VLOOKUP(A671,'ADM Details FY17'!$A$3:$AA$3515,27,FALSE)</f>
        <v>0</v>
      </c>
      <c r="V671" s="1">
        <f>IFERROR(VLOOKUP(C671,'eindex _tget pp '!$A$4:$E$615,5,FALSE),0)</f>
        <v>399.0659966759705</v>
      </c>
      <c r="W671" s="31">
        <f>IFERROR(VLOOKUP(C671,'eindex _tget pp '!$A$4:$F$615,6,FALSE),0)</f>
        <v>1.0846163491</v>
      </c>
      <c r="X671" s="4">
        <f>IFERROR(VLOOKUP(B671,'eschools 16'!$A$2:$F$25,6,FALSE),1)</f>
        <v>2</v>
      </c>
      <c r="Y671" s="1">
        <f t="shared" si="50"/>
        <v>0</v>
      </c>
      <c r="Z671" s="1">
        <f t="shared" si="51"/>
        <v>0</v>
      </c>
      <c r="AA671" s="31">
        <f>IFERROR(VLOOKUP(C671,'eindex _tget pp '!$A$4:$G$615,7,FALSE),0)</f>
        <v>0.55386638899999996</v>
      </c>
      <c r="AB671" s="1">
        <f>VLOOKUP(A671,'ADM Details FY17'!$A$3:$AB$3515,28,FALSE)</f>
        <v>0</v>
      </c>
      <c r="AC671" s="1">
        <f t="shared" si="52"/>
        <v>0</v>
      </c>
      <c r="AD671" s="1">
        <f t="shared" si="53"/>
        <v>13.96</v>
      </c>
      <c r="AE671" s="1">
        <f t="shared" si="54"/>
        <v>349</v>
      </c>
    </row>
    <row r="672" spans="1:31" x14ac:dyDescent="0.25">
      <c r="A672" t="str">
        <f>B672&amp;"-"&amp;COUNTIF($B$3:B672,B672)</f>
        <v>236-518</v>
      </c>
      <c r="B672">
        <v>236</v>
      </c>
      <c r="C672" s="18">
        <f>VLOOKUP(A672,'ADM Details FY17'!$A$3:$D$3515,4,FALSE)</f>
        <v>49577</v>
      </c>
      <c r="D672" s="1">
        <f>VLOOKUP(A672,'ADM Details FY17'!$A$3:$E$3515,5,FALSE)</f>
        <v>0.99</v>
      </c>
      <c r="E672" s="1">
        <f>VLOOKUP(A672,'ADM Details FY17'!$A$3:$F$3515,6,FALSE)</f>
        <v>0</v>
      </c>
      <c r="F672" s="1">
        <f>VLOOKUP(A672,'ADM Details FY17'!$A$3:$G$3515,7,FALSE)</f>
        <v>0</v>
      </c>
      <c r="G672" s="1">
        <f>VLOOKUP(A672,'ADM Details FY17'!$A$3:$H$3515,8,FALSE)</f>
        <v>0</v>
      </c>
      <c r="H672" s="1">
        <f>VLOOKUP(A672,'ADM Details FY17'!$A$3:$I$3515,9,FALSE)</f>
        <v>0</v>
      </c>
      <c r="I672" s="1">
        <f>VLOOKUP(A672,'ADM Details FY17'!$A$3:$J$3517,10,FALSE)</f>
        <v>0</v>
      </c>
      <c r="J672" s="1">
        <f>VLOOKUP(A672,'ADM Details FY17'!$A$3:$K$3515,11,FALSE)</f>
        <v>0</v>
      </c>
      <c r="K672" s="1">
        <f>VLOOKUP(A672,'ADM Details FY17'!$A$3:$M$3515,13,FALSE)</f>
        <v>0</v>
      </c>
      <c r="L672" s="1">
        <f>VLOOKUP(A672,'ADM Details FY17'!$A$3:$O$3515,15,FALSE)</f>
        <v>0</v>
      </c>
      <c r="M672" s="1">
        <f>VLOOKUP(A672,'ADM Details FY17'!$A$3:$P$3515,16,FALSE)</f>
        <v>0</v>
      </c>
      <c r="N672" s="1">
        <f>VLOOKUP(A672,'ADM Details FY17'!$A$3:$Q$3515,17,FALSE)</f>
        <v>0</v>
      </c>
      <c r="O672" s="1">
        <f>VLOOKUP(A672,'ADM Details FY17'!$A$3:$S$3515,19,FALSE)</f>
        <v>0</v>
      </c>
      <c r="P672" s="1">
        <f>VLOOKUP(A672,'ADM Details FY17'!$A$3:$U$3515,21,FALSE)</f>
        <v>0</v>
      </c>
      <c r="Q672" s="1">
        <f>VLOOKUP(A672,'ADM Details FY17'!$A$3:$V$3515,22,FALSE)</f>
        <v>0</v>
      </c>
      <c r="R672" s="1">
        <f>VLOOKUP(A672,'ADM Details FY17'!$A$3:$W$3515,23,FALSE)</f>
        <v>0</v>
      </c>
      <c r="S672" s="1">
        <f>VLOOKUP(A672,'ADM Details FY17'!$A$3:$X$3515,24,FALSE)</f>
        <v>0</v>
      </c>
      <c r="T672" s="1">
        <f>VLOOKUP(A672,'ADM Details FY17'!$A$3:$Y$3515,25,FALSE)</f>
        <v>0</v>
      </c>
      <c r="U672" s="1">
        <f>VLOOKUP(A672,'ADM Details FY17'!$A$3:$AA$3515,27,FALSE)</f>
        <v>0</v>
      </c>
      <c r="V672" s="1">
        <f>IFERROR(VLOOKUP(C672,'eindex _tget pp '!$A$4:$E$615,5,FALSE),0)</f>
        <v>216.3793252461648</v>
      </c>
      <c r="W672" s="31">
        <f>IFERROR(VLOOKUP(C672,'eindex _tget pp '!$A$4:$F$615,6,FALSE),0)</f>
        <v>0.3878147361</v>
      </c>
      <c r="X672" s="4">
        <f>IFERROR(VLOOKUP(B672,'eschools 16'!$A$2:$F$25,6,FALSE),1)</f>
        <v>2</v>
      </c>
      <c r="Y672" s="1">
        <f t="shared" si="50"/>
        <v>0</v>
      </c>
      <c r="Z672" s="1">
        <f t="shared" si="51"/>
        <v>0</v>
      </c>
      <c r="AA672" s="31">
        <f>IFERROR(VLOOKUP(C672,'eindex _tget pp '!$A$4:$G$615,7,FALSE),0)</f>
        <v>0.47935308700000001</v>
      </c>
      <c r="AB672" s="1">
        <f>VLOOKUP(A672,'ADM Details FY17'!$A$3:$AB$3515,28,FALSE)</f>
        <v>0</v>
      </c>
      <c r="AC672" s="1">
        <f t="shared" si="52"/>
        <v>0</v>
      </c>
      <c r="AD672" s="1">
        <f t="shared" si="53"/>
        <v>0.99</v>
      </c>
      <c r="AE672" s="1">
        <f t="shared" si="54"/>
        <v>24.75</v>
      </c>
    </row>
    <row r="673" spans="1:31" x14ac:dyDescent="0.25">
      <c r="A673" t="str">
        <f>B673&amp;"-"&amp;COUNTIF($B$3:B673,B673)</f>
        <v>236-519</v>
      </c>
      <c r="B673">
        <v>236</v>
      </c>
      <c r="C673" s="18">
        <f>VLOOKUP(A673,'ADM Details FY17'!$A$3:$D$3515,4,FALSE)</f>
        <v>49973</v>
      </c>
      <c r="D673" s="1">
        <f>VLOOKUP(A673,'ADM Details FY17'!$A$3:$E$3515,5,FALSE)</f>
        <v>3.28</v>
      </c>
      <c r="E673" s="1">
        <f>VLOOKUP(A673,'ADM Details FY17'!$A$3:$F$3515,6,FALSE)</f>
        <v>0</v>
      </c>
      <c r="F673" s="1">
        <f>VLOOKUP(A673,'ADM Details FY17'!$A$3:$G$3515,7,FALSE)</f>
        <v>0.81</v>
      </c>
      <c r="G673" s="1">
        <f>VLOOKUP(A673,'ADM Details FY17'!$A$3:$H$3515,8,FALSE)</f>
        <v>0</v>
      </c>
      <c r="H673" s="1">
        <f>VLOOKUP(A673,'ADM Details FY17'!$A$3:$I$3515,9,FALSE)</f>
        <v>0</v>
      </c>
      <c r="I673" s="1">
        <f>VLOOKUP(A673,'ADM Details FY17'!$A$3:$J$3517,10,FALSE)</f>
        <v>0</v>
      </c>
      <c r="J673" s="1">
        <f>VLOOKUP(A673,'ADM Details FY17'!$A$3:$K$3515,11,FALSE)</f>
        <v>0</v>
      </c>
      <c r="K673" s="1">
        <f>VLOOKUP(A673,'ADM Details FY17'!$A$3:$M$3515,13,FALSE)</f>
        <v>1.81</v>
      </c>
      <c r="L673" s="1">
        <f>VLOOKUP(A673,'ADM Details FY17'!$A$3:$O$3515,15,FALSE)</f>
        <v>0</v>
      </c>
      <c r="M673" s="1">
        <f>VLOOKUP(A673,'ADM Details FY17'!$A$3:$P$3515,16,FALSE)</f>
        <v>0</v>
      </c>
      <c r="N673" s="1">
        <f>VLOOKUP(A673,'ADM Details FY17'!$A$3:$Q$3515,17,FALSE)</f>
        <v>0</v>
      </c>
      <c r="O673" s="1">
        <f>VLOOKUP(A673,'ADM Details FY17'!$A$3:$S$3515,19,FALSE)</f>
        <v>0</v>
      </c>
      <c r="P673" s="1">
        <f>VLOOKUP(A673,'ADM Details FY17'!$A$3:$U$3515,21,FALSE)</f>
        <v>0</v>
      </c>
      <c r="Q673" s="1">
        <f>VLOOKUP(A673,'ADM Details FY17'!$A$3:$V$3515,22,FALSE)</f>
        <v>0</v>
      </c>
      <c r="R673" s="1">
        <f>VLOOKUP(A673,'ADM Details FY17'!$A$3:$W$3515,23,FALSE)</f>
        <v>0</v>
      </c>
      <c r="S673" s="1">
        <f>VLOOKUP(A673,'ADM Details FY17'!$A$3:$X$3515,24,FALSE)</f>
        <v>0</v>
      </c>
      <c r="T673" s="1">
        <f>VLOOKUP(A673,'ADM Details FY17'!$A$3:$Y$3515,25,FALSE)</f>
        <v>0.06</v>
      </c>
      <c r="U673" s="1">
        <f>VLOOKUP(A673,'ADM Details FY17'!$A$3:$AA$3515,27,FALSE)</f>
        <v>0</v>
      </c>
      <c r="V673" s="1">
        <f>IFERROR(VLOOKUP(C673,'eindex _tget pp '!$A$4:$E$615,5,FALSE),0)</f>
        <v>0</v>
      </c>
      <c r="W673" s="31">
        <f>IFERROR(VLOOKUP(C673,'eindex _tget pp '!$A$4:$F$615,6,FALSE),0)</f>
        <v>0.31017412799999999</v>
      </c>
      <c r="X673" s="4">
        <f>IFERROR(VLOOKUP(B673,'eschools 16'!$A$2:$F$25,6,FALSE),1)</f>
        <v>2</v>
      </c>
      <c r="Y673" s="1">
        <f t="shared" si="50"/>
        <v>0</v>
      </c>
      <c r="Z673" s="1">
        <f t="shared" si="51"/>
        <v>0</v>
      </c>
      <c r="AA673" s="31">
        <f>IFERROR(VLOOKUP(C673,'eindex _tget pp '!$A$4:$G$615,7,FALSE),0)</f>
        <v>0.187755644</v>
      </c>
      <c r="AB673" s="1">
        <f>VLOOKUP(A673,'ADM Details FY17'!$A$3:$AB$3515,28,FALSE)</f>
        <v>0</v>
      </c>
      <c r="AC673" s="1">
        <f t="shared" si="52"/>
        <v>0</v>
      </c>
      <c r="AD673" s="1">
        <f t="shared" si="53"/>
        <v>3.28</v>
      </c>
      <c r="AE673" s="1">
        <f t="shared" si="54"/>
        <v>82</v>
      </c>
    </row>
    <row r="674" spans="1:31" x14ac:dyDescent="0.25">
      <c r="A674" t="str">
        <f>B674&amp;"-"&amp;COUNTIF($B$3:B674,B674)</f>
        <v>236-520</v>
      </c>
      <c r="B674">
        <v>236</v>
      </c>
      <c r="C674" s="18">
        <f>VLOOKUP(A674,'ADM Details FY17'!$A$3:$D$3515,4,FALSE)</f>
        <v>45120</v>
      </c>
      <c r="D674" s="1">
        <f>VLOOKUP(A674,'ADM Details FY17'!$A$3:$E$3515,5,FALSE)</f>
        <v>10.15</v>
      </c>
      <c r="E674" s="1">
        <f>VLOOKUP(A674,'ADM Details FY17'!$A$3:$F$3515,6,FALSE)</f>
        <v>0</v>
      </c>
      <c r="F674" s="1">
        <f>VLOOKUP(A674,'ADM Details FY17'!$A$3:$G$3515,7,FALSE)</f>
        <v>0</v>
      </c>
      <c r="G674" s="1">
        <f>VLOOKUP(A674,'ADM Details FY17'!$A$3:$H$3515,8,FALSE)</f>
        <v>0</v>
      </c>
      <c r="H674" s="1">
        <f>VLOOKUP(A674,'ADM Details FY17'!$A$3:$I$3515,9,FALSE)</f>
        <v>0</v>
      </c>
      <c r="I674" s="1">
        <f>VLOOKUP(A674,'ADM Details FY17'!$A$3:$J$3517,10,FALSE)</f>
        <v>0</v>
      </c>
      <c r="J674" s="1">
        <f>VLOOKUP(A674,'ADM Details FY17'!$A$3:$K$3515,11,FALSE)</f>
        <v>0.39</v>
      </c>
      <c r="K674" s="1">
        <f>VLOOKUP(A674,'ADM Details FY17'!$A$3:$M$3515,13,FALSE)</f>
        <v>3.59</v>
      </c>
      <c r="L674" s="1">
        <f>VLOOKUP(A674,'ADM Details FY17'!$A$3:$O$3515,15,FALSE)</f>
        <v>0</v>
      </c>
      <c r="M674" s="1">
        <f>VLOOKUP(A674,'ADM Details FY17'!$A$3:$P$3515,16,FALSE)</f>
        <v>0</v>
      </c>
      <c r="N674" s="1">
        <f>VLOOKUP(A674,'ADM Details FY17'!$A$3:$Q$3515,17,FALSE)</f>
        <v>0</v>
      </c>
      <c r="O674" s="1">
        <f>VLOOKUP(A674,'ADM Details FY17'!$A$3:$S$3515,19,FALSE)</f>
        <v>0</v>
      </c>
      <c r="P674" s="1">
        <f>VLOOKUP(A674,'ADM Details FY17'!$A$3:$U$3515,21,FALSE)</f>
        <v>0</v>
      </c>
      <c r="Q674" s="1">
        <f>VLOOKUP(A674,'ADM Details FY17'!$A$3:$V$3515,22,FALSE)</f>
        <v>0</v>
      </c>
      <c r="R674" s="1">
        <f>VLOOKUP(A674,'ADM Details FY17'!$A$3:$W$3515,23,FALSE)</f>
        <v>0</v>
      </c>
      <c r="S674" s="1">
        <f>VLOOKUP(A674,'ADM Details FY17'!$A$3:$X$3515,24,FALSE)</f>
        <v>0</v>
      </c>
      <c r="T674" s="1">
        <f>VLOOKUP(A674,'ADM Details FY17'!$A$3:$Y$3515,25,FALSE)</f>
        <v>0.05</v>
      </c>
      <c r="U674" s="1">
        <f>VLOOKUP(A674,'ADM Details FY17'!$A$3:$AA$3515,27,FALSE)</f>
        <v>0</v>
      </c>
      <c r="V674" s="1">
        <f>IFERROR(VLOOKUP(C674,'eindex _tget pp '!$A$4:$E$615,5,FALSE),0)</f>
        <v>85.124003181045353</v>
      </c>
      <c r="W674" s="31">
        <f>IFERROR(VLOOKUP(C674,'eindex _tget pp '!$A$4:$F$615,6,FALSE),0)</f>
        <v>1.0744250469000001</v>
      </c>
      <c r="X674" s="4">
        <f>IFERROR(VLOOKUP(B674,'eschools 16'!$A$2:$F$25,6,FALSE),1)</f>
        <v>2</v>
      </c>
      <c r="Y674" s="1">
        <f t="shared" si="50"/>
        <v>0</v>
      </c>
      <c r="Z674" s="1">
        <f t="shared" si="51"/>
        <v>0</v>
      </c>
      <c r="AA674" s="31">
        <f>IFERROR(VLOOKUP(C674,'eindex _tget pp '!$A$4:$G$615,7,FALSE),0)</f>
        <v>0.40508573799999997</v>
      </c>
      <c r="AB674" s="1">
        <f>VLOOKUP(A674,'ADM Details FY17'!$A$3:$AB$3515,28,FALSE)</f>
        <v>0</v>
      </c>
      <c r="AC674" s="1">
        <f t="shared" si="52"/>
        <v>0</v>
      </c>
      <c r="AD674" s="1">
        <f t="shared" si="53"/>
        <v>10.15</v>
      </c>
      <c r="AE674" s="1">
        <f t="shared" si="54"/>
        <v>253.75</v>
      </c>
    </row>
    <row r="675" spans="1:31" x14ac:dyDescent="0.25">
      <c r="A675" t="str">
        <f>B675&amp;"-"&amp;COUNTIF($B$3:B675,B675)</f>
        <v>236-521</v>
      </c>
      <c r="B675">
        <v>236</v>
      </c>
      <c r="C675" s="18">
        <f>VLOOKUP(A675,'ADM Details FY17'!$A$3:$D$3515,4,FALSE)</f>
        <v>45138</v>
      </c>
      <c r="D675" s="1">
        <f>VLOOKUP(A675,'ADM Details FY17'!$A$3:$E$3515,5,FALSE)</f>
        <v>6.58</v>
      </c>
      <c r="E675" s="1">
        <f>VLOOKUP(A675,'ADM Details FY17'!$A$3:$F$3515,6,FALSE)</f>
        <v>0</v>
      </c>
      <c r="F675" s="1">
        <f>VLOOKUP(A675,'ADM Details FY17'!$A$3:$G$3515,7,FALSE)</f>
        <v>0.46</v>
      </c>
      <c r="G675" s="1">
        <f>VLOOKUP(A675,'ADM Details FY17'!$A$3:$H$3515,8,FALSE)</f>
        <v>0</v>
      </c>
      <c r="H675" s="1">
        <f>VLOOKUP(A675,'ADM Details FY17'!$A$3:$I$3515,9,FALSE)</f>
        <v>0</v>
      </c>
      <c r="I675" s="1">
        <f>VLOOKUP(A675,'ADM Details FY17'!$A$3:$J$3517,10,FALSE)</f>
        <v>0</v>
      </c>
      <c r="J675" s="1">
        <f>VLOOKUP(A675,'ADM Details FY17'!$A$3:$K$3515,11,FALSE)</f>
        <v>0</v>
      </c>
      <c r="K675" s="1">
        <f>VLOOKUP(A675,'ADM Details FY17'!$A$3:$M$3515,13,FALSE)</f>
        <v>1.95</v>
      </c>
      <c r="L675" s="1">
        <f>VLOOKUP(A675,'ADM Details FY17'!$A$3:$O$3515,15,FALSE)</f>
        <v>0</v>
      </c>
      <c r="M675" s="1">
        <f>VLOOKUP(A675,'ADM Details FY17'!$A$3:$P$3515,16,FALSE)</f>
        <v>0.46</v>
      </c>
      <c r="N675" s="1">
        <f>VLOOKUP(A675,'ADM Details FY17'!$A$3:$Q$3515,17,FALSE)</f>
        <v>0</v>
      </c>
      <c r="O675" s="1">
        <f>VLOOKUP(A675,'ADM Details FY17'!$A$3:$S$3515,19,FALSE)</f>
        <v>0</v>
      </c>
      <c r="P675" s="1">
        <f>VLOOKUP(A675,'ADM Details FY17'!$A$3:$U$3515,21,FALSE)</f>
        <v>0.49</v>
      </c>
      <c r="Q675" s="1">
        <f>VLOOKUP(A675,'ADM Details FY17'!$A$3:$V$3515,22,FALSE)</f>
        <v>0</v>
      </c>
      <c r="R675" s="1">
        <f>VLOOKUP(A675,'ADM Details FY17'!$A$3:$W$3515,23,FALSE)</f>
        <v>0</v>
      </c>
      <c r="S675" s="1">
        <f>VLOOKUP(A675,'ADM Details FY17'!$A$3:$X$3515,24,FALSE)</f>
        <v>0</v>
      </c>
      <c r="T675" s="1">
        <f>VLOOKUP(A675,'ADM Details FY17'!$A$3:$Y$3515,25,FALSE)</f>
        <v>0.21</v>
      </c>
      <c r="U675" s="1">
        <f>VLOOKUP(A675,'ADM Details FY17'!$A$3:$AA$3515,27,FALSE)</f>
        <v>0</v>
      </c>
      <c r="V675" s="1">
        <f>IFERROR(VLOOKUP(C675,'eindex _tget pp '!$A$4:$E$615,5,FALSE),0)</f>
        <v>0</v>
      </c>
      <c r="W675" s="31">
        <f>IFERROR(VLOOKUP(C675,'eindex _tget pp '!$A$4:$F$615,6,FALSE),0)</f>
        <v>0.27267687219999998</v>
      </c>
      <c r="X675" s="4">
        <f>IFERROR(VLOOKUP(B675,'eschools 16'!$A$2:$F$25,6,FALSE),1)</f>
        <v>2</v>
      </c>
      <c r="Y675" s="1">
        <f t="shared" si="50"/>
        <v>0</v>
      </c>
      <c r="Z675" s="1">
        <f t="shared" si="51"/>
        <v>0</v>
      </c>
      <c r="AA675" s="31">
        <f>IFERROR(VLOOKUP(C675,'eindex _tget pp '!$A$4:$G$615,7,FALSE),0)</f>
        <v>0.27726853299999998</v>
      </c>
      <c r="AB675" s="1">
        <f>VLOOKUP(A675,'ADM Details FY17'!$A$3:$AB$3515,28,FALSE)</f>
        <v>0</v>
      </c>
      <c r="AC675" s="1">
        <f t="shared" si="52"/>
        <v>0</v>
      </c>
      <c r="AD675" s="1">
        <f t="shared" si="53"/>
        <v>6.58</v>
      </c>
      <c r="AE675" s="1">
        <f t="shared" si="54"/>
        <v>164.5</v>
      </c>
    </row>
    <row r="676" spans="1:31" x14ac:dyDescent="0.25">
      <c r="A676" t="str">
        <f>B676&amp;"-"&amp;COUNTIF($B$3:B676,B676)</f>
        <v>236-522</v>
      </c>
      <c r="B676">
        <v>236</v>
      </c>
      <c r="C676" s="18">
        <f>VLOOKUP(A676,'ADM Details FY17'!$A$3:$D$3515,4,FALSE)</f>
        <v>46524</v>
      </c>
      <c r="D676" s="1">
        <f>VLOOKUP(A676,'ADM Details FY17'!$A$3:$E$3515,5,FALSE)</f>
        <v>4.82</v>
      </c>
      <c r="E676" s="1">
        <f>VLOOKUP(A676,'ADM Details FY17'!$A$3:$F$3515,6,FALSE)</f>
        <v>0</v>
      </c>
      <c r="F676" s="1">
        <f>VLOOKUP(A676,'ADM Details FY17'!$A$3:$G$3515,7,FALSE)</f>
        <v>0.87</v>
      </c>
      <c r="G676" s="1">
        <f>VLOOKUP(A676,'ADM Details FY17'!$A$3:$H$3515,8,FALSE)</f>
        <v>0</v>
      </c>
      <c r="H676" s="1">
        <f>VLOOKUP(A676,'ADM Details FY17'!$A$3:$I$3515,9,FALSE)</f>
        <v>0</v>
      </c>
      <c r="I676" s="1">
        <f>VLOOKUP(A676,'ADM Details FY17'!$A$3:$J$3517,10,FALSE)</f>
        <v>0</v>
      </c>
      <c r="J676" s="1">
        <f>VLOOKUP(A676,'ADM Details FY17'!$A$3:$K$3515,11,FALSE)</f>
        <v>0</v>
      </c>
      <c r="K676" s="1">
        <f>VLOOKUP(A676,'ADM Details FY17'!$A$3:$M$3515,13,FALSE)</f>
        <v>1</v>
      </c>
      <c r="L676" s="1">
        <f>VLOOKUP(A676,'ADM Details FY17'!$A$3:$O$3515,15,FALSE)</f>
        <v>0</v>
      </c>
      <c r="M676" s="1">
        <f>VLOOKUP(A676,'ADM Details FY17'!$A$3:$P$3515,16,FALSE)</f>
        <v>0</v>
      </c>
      <c r="N676" s="1">
        <f>VLOOKUP(A676,'ADM Details FY17'!$A$3:$Q$3515,17,FALSE)</f>
        <v>0</v>
      </c>
      <c r="O676" s="1">
        <f>VLOOKUP(A676,'ADM Details FY17'!$A$3:$S$3515,19,FALSE)</f>
        <v>0</v>
      </c>
      <c r="P676" s="1">
        <f>VLOOKUP(A676,'ADM Details FY17'!$A$3:$U$3515,21,FALSE)</f>
        <v>0</v>
      </c>
      <c r="Q676" s="1">
        <f>VLOOKUP(A676,'ADM Details FY17'!$A$3:$V$3515,22,FALSE)</f>
        <v>0</v>
      </c>
      <c r="R676" s="1">
        <f>VLOOKUP(A676,'ADM Details FY17'!$A$3:$W$3515,23,FALSE)</f>
        <v>0</v>
      </c>
      <c r="S676" s="1">
        <f>VLOOKUP(A676,'ADM Details FY17'!$A$3:$X$3515,24,FALSE)</f>
        <v>0</v>
      </c>
      <c r="T676" s="1">
        <f>VLOOKUP(A676,'ADM Details FY17'!$A$3:$Y$3515,25,FALSE)</f>
        <v>0.44</v>
      </c>
      <c r="U676" s="1">
        <f>VLOOKUP(A676,'ADM Details FY17'!$A$3:$AA$3515,27,FALSE)</f>
        <v>0.5</v>
      </c>
      <c r="V676" s="1">
        <f>IFERROR(VLOOKUP(C676,'eindex _tget pp '!$A$4:$E$615,5,FALSE),0)</f>
        <v>380.61365214281204</v>
      </c>
      <c r="W676" s="31">
        <f>IFERROR(VLOOKUP(C676,'eindex _tget pp '!$A$4:$F$615,6,FALSE),0)</f>
        <v>0.69895297469999995</v>
      </c>
      <c r="X676" s="4">
        <f>IFERROR(VLOOKUP(B676,'eschools 16'!$A$2:$F$25,6,FALSE),1)</f>
        <v>2</v>
      </c>
      <c r="Y676" s="1">
        <f t="shared" si="50"/>
        <v>0</v>
      </c>
      <c r="Z676" s="1">
        <f t="shared" si="51"/>
        <v>0</v>
      </c>
      <c r="AA676" s="31">
        <f>IFERROR(VLOOKUP(C676,'eindex _tget pp '!$A$4:$G$615,7,FALSE),0)</f>
        <v>0.49383787299999998</v>
      </c>
      <c r="AB676" s="1">
        <f>VLOOKUP(A676,'ADM Details FY17'!$A$3:$AB$3515,28,FALSE)</f>
        <v>0</v>
      </c>
      <c r="AC676" s="1">
        <f t="shared" si="52"/>
        <v>0</v>
      </c>
      <c r="AD676" s="1">
        <f t="shared" si="53"/>
        <v>4.92</v>
      </c>
      <c r="AE676" s="1">
        <f t="shared" si="54"/>
        <v>123</v>
      </c>
    </row>
    <row r="677" spans="1:31" x14ac:dyDescent="0.25">
      <c r="A677" t="str">
        <f>B677&amp;"-"&amp;COUNTIF($B$3:B677,B677)</f>
        <v>236-523</v>
      </c>
      <c r="B677">
        <v>236</v>
      </c>
      <c r="C677" s="18">
        <f>VLOOKUP(A677,'ADM Details FY17'!$A$3:$D$3515,4,FALSE)</f>
        <v>45153</v>
      </c>
      <c r="D677" s="1">
        <f>VLOOKUP(A677,'ADM Details FY17'!$A$3:$E$3515,5,FALSE)</f>
        <v>22.19</v>
      </c>
      <c r="E677" s="1">
        <f>VLOOKUP(A677,'ADM Details FY17'!$A$3:$F$3515,6,FALSE)</f>
        <v>0</v>
      </c>
      <c r="F677" s="1">
        <f>VLOOKUP(A677,'ADM Details FY17'!$A$3:$G$3515,7,FALSE)</f>
        <v>1</v>
      </c>
      <c r="G677" s="1">
        <f>VLOOKUP(A677,'ADM Details FY17'!$A$3:$H$3515,8,FALSE)</f>
        <v>0</v>
      </c>
      <c r="H677" s="1">
        <f>VLOOKUP(A677,'ADM Details FY17'!$A$3:$I$3515,9,FALSE)</f>
        <v>0</v>
      </c>
      <c r="I677" s="1">
        <f>VLOOKUP(A677,'ADM Details FY17'!$A$3:$J$3517,10,FALSE)</f>
        <v>0</v>
      </c>
      <c r="J677" s="1">
        <f>VLOOKUP(A677,'ADM Details FY17'!$A$3:$K$3515,11,FALSE)</f>
        <v>1.97</v>
      </c>
      <c r="K677" s="1">
        <f>VLOOKUP(A677,'ADM Details FY17'!$A$3:$M$3515,13,FALSE)</f>
        <v>14.69</v>
      </c>
      <c r="L677" s="1">
        <f>VLOOKUP(A677,'ADM Details FY17'!$A$3:$O$3515,15,FALSE)</f>
        <v>0</v>
      </c>
      <c r="M677" s="1">
        <f>VLOOKUP(A677,'ADM Details FY17'!$A$3:$P$3515,16,FALSE)</f>
        <v>0</v>
      </c>
      <c r="N677" s="1">
        <f>VLOOKUP(A677,'ADM Details FY17'!$A$3:$Q$3515,17,FALSE)</f>
        <v>0</v>
      </c>
      <c r="O677" s="1">
        <f>VLOOKUP(A677,'ADM Details FY17'!$A$3:$S$3515,19,FALSE)</f>
        <v>0</v>
      </c>
      <c r="P677" s="1">
        <f>VLOOKUP(A677,'ADM Details FY17'!$A$3:$U$3515,21,FALSE)</f>
        <v>0</v>
      </c>
      <c r="Q677" s="1">
        <f>VLOOKUP(A677,'ADM Details FY17'!$A$3:$V$3515,22,FALSE)</f>
        <v>0</v>
      </c>
      <c r="R677" s="1">
        <f>VLOOKUP(A677,'ADM Details FY17'!$A$3:$W$3515,23,FALSE)</f>
        <v>0</v>
      </c>
      <c r="S677" s="1">
        <f>VLOOKUP(A677,'ADM Details FY17'!$A$3:$X$3515,24,FALSE)</f>
        <v>0</v>
      </c>
      <c r="T677" s="1">
        <f>VLOOKUP(A677,'ADM Details FY17'!$A$3:$Y$3515,25,FALSE)</f>
        <v>0.28999999999999998</v>
      </c>
      <c r="U677" s="1">
        <f>VLOOKUP(A677,'ADM Details FY17'!$A$3:$AA$3515,27,FALSE)</f>
        <v>0</v>
      </c>
      <c r="V677" s="1">
        <f>IFERROR(VLOOKUP(C677,'eindex _tget pp '!$A$4:$E$615,5,FALSE),0)</f>
        <v>328.08909753919994</v>
      </c>
      <c r="W677" s="31">
        <f>IFERROR(VLOOKUP(C677,'eindex _tget pp '!$A$4:$F$615,6,FALSE),0)</f>
        <v>1.4471382725999999</v>
      </c>
      <c r="X677" s="4">
        <f>IFERROR(VLOOKUP(B677,'eschools 16'!$A$2:$F$25,6,FALSE),1)</f>
        <v>2</v>
      </c>
      <c r="Y677" s="1">
        <f t="shared" si="50"/>
        <v>0</v>
      </c>
      <c r="Z677" s="1">
        <f t="shared" si="51"/>
        <v>0</v>
      </c>
      <c r="AA677" s="31">
        <f>IFERROR(VLOOKUP(C677,'eindex _tget pp '!$A$4:$G$615,7,FALSE),0)</f>
        <v>0.47848379000000002</v>
      </c>
      <c r="AB677" s="1">
        <f>VLOOKUP(A677,'ADM Details FY17'!$A$3:$AB$3515,28,FALSE)</f>
        <v>0</v>
      </c>
      <c r="AC677" s="1">
        <f t="shared" si="52"/>
        <v>0</v>
      </c>
      <c r="AD677" s="1">
        <f t="shared" si="53"/>
        <v>22.19</v>
      </c>
      <c r="AE677" s="1">
        <f t="shared" si="54"/>
        <v>554.75</v>
      </c>
    </row>
    <row r="678" spans="1:31" x14ac:dyDescent="0.25">
      <c r="A678" t="str">
        <f>B678&amp;"-"&amp;COUNTIF($B$3:B678,B678)</f>
        <v>236-524</v>
      </c>
      <c r="B678">
        <v>236</v>
      </c>
      <c r="C678" s="18">
        <f>VLOOKUP(A678,'ADM Details FY17'!$A$3:$D$3515,4,FALSE)</f>
        <v>45161</v>
      </c>
      <c r="D678" s="1">
        <f>VLOOKUP(A678,'ADM Details FY17'!$A$3:$E$3515,5,FALSE)</f>
        <v>8.74</v>
      </c>
      <c r="E678" s="1">
        <f>VLOOKUP(A678,'ADM Details FY17'!$A$3:$F$3515,6,FALSE)</f>
        <v>0</v>
      </c>
      <c r="F678" s="1">
        <f>VLOOKUP(A678,'ADM Details FY17'!$A$3:$G$3515,7,FALSE)</f>
        <v>2.08</v>
      </c>
      <c r="G678" s="1">
        <f>VLOOKUP(A678,'ADM Details FY17'!$A$3:$H$3515,8,FALSE)</f>
        <v>0</v>
      </c>
      <c r="H678" s="1">
        <f>VLOOKUP(A678,'ADM Details FY17'!$A$3:$I$3515,9,FALSE)</f>
        <v>0</v>
      </c>
      <c r="I678" s="1">
        <f>VLOOKUP(A678,'ADM Details FY17'!$A$3:$J$3517,10,FALSE)</f>
        <v>0</v>
      </c>
      <c r="J678" s="1">
        <f>VLOOKUP(A678,'ADM Details FY17'!$A$3:$K$3515,11,FALSE)</f>
        <v>0</v>
      </c>
      <c r="K678" s="1">
        <f>VLOOKUP(A678,'ADM Details FY17'!$A$3:$M$3515,13,FALSE)</f>
        <v>6.98</v>
      </c>
      <c r="L678" s="1">
        <f>VLOOKUP(A678,'ADM Details FY17'!$A$3:$O$3515,15,FALSE)</f>
        <v>0</v>
      </c>
      <c r="M678" s="1">
        <f>VLOOKUP(A678,'ADM Details FY17'!$A$3:$P$3515,16,FALSE)</f>
        <v>0</v>
      </c>
      <c r="N678" s="1">
        <f>VLOOKUP(A678,'ADM Details FY17'!$A$3:$Q$3515,17,FALSE)</f>
        <v>0</v>
      </c>
      <c r="O678" s="1">
        <f>VLOOKUP(A678,'ADM Details FY17'!$A$3:$S$3515,19,FALSE)</f>
        <v>0</v>
      </c>
      <c r="P678" s="1">
        <f>VLOOKUP(A678,'ADM Details FY17'!$A$3:$U$3515,21,FALSE)</f>
        <v>0</v>
      </c>
      <c r="Q678" s="1">
        <f>VLOOKUP(A678,'ADM Details FY17'!$A$3:$V$3515,22,FALSE)</f>
        <v>0</v>
      </c>
      <c r="R678" s="1">
        <f>VLOOKUP(A678,'ADM Details FY17'!$A$3:$W$3515,23,FALSE)</f>
        <v>0</v>
      </c>
      <c r="S678" s="1">
        <f>VLOOKUP(A678,'ADM Details FY17'!$A$3:$X$3515,24,FALSE)</f>
        <v>0</v>
      </c>
      <c r="T678" s="1">
        <f>VLOOKUP(A678,'ADM Details FY17'!$A$3:$Y$3515,25,FALSE)</f>
        <v>0.59</v>
      </c>
      <c r="U678" s="1">
        <f>VLOOKUP(A678,'ADM Details FY17'!$A$3:$AA$3515,27,FALSE)</f>
        <v>0</v>
      </c>
      <c r="V678" s="1">
        <f>IFERROR(VLOOKUP(C678,'eindex _tget pp '!$A$4:$E$615,5,FALSE),0)</f>
        <v>2089.5999301616803</v>
      </c>
      <c r="W678" s="31">
        <f>IFERROR(VLOOKUP(C678,'eindex _tget pp '!$A$4:$F$615,6,FALSE),0)</f>
        <v>2.9232169881000001</v>
      </c>
      <c r="X678" s="4">
        <f>IFERROR(VLOOKUP(B678,'eschools 16'!$A$2:$F$25,6,FALSE),1)</f>
        <v>2</v>
      </c>
      <c r="Y678" s="1">
        <f t="shared" si="50"/>
        <v>0</v>
      </c>
      <c r="Z678" s="1">
        <f t="shared" si="51"/>
        <v>0</v>
      </c>
      <c r="AA678" s="31">
        <f>IFERROR(VLOOKUP(C678,'eindex _tget pp '!$A$4:$G$615,7,FALSE),0)</f>
        <v>0.9</v>
      </c>
      <c r="AB678" s="1">
        <f>VLOOKUP(A678,'ADM Details FY17'!$A$3:$AB$3515,28,FALSE)</f>
        <v>0</v>
      </c>
      <c r="AC678" s="1">
        <f t="shared" si="52"/>
        <v>0</v>
      </c>
      <c r="AD678" s="1">
        <f t="shared" si="53"/>
        <v>8.74</v>
      </c>
      <c r="AE678" s="1">
        <f t="shared" si="54"/>
        <v>218.5</v>
      </c>
    </row>
    <row r="679" spans="1:31" x14ac:dyDescent="0.25">
      <c r="A679" t="str">
        <f>B679&amp;"-"&amp;COUNTIF($B$3:B679,B679)</f>
        <v>236-525</v>
      </c>
      <c r="B679">
        <v>236</v>
      </c>
      <c r="C679" s="18">
        <f>VLOOKUP(A679,'ADM Details FY17'!$A$3:$D$3515,4,FALSE)</f>
        <v>49544</v>
      </c>
      <c r="D679" s="1">
        <f>VLOOKUP(A679,'ADM Details FY17'!$A$3:$E$3515,5,FALSE)</f>
        <v>4</v>
      </c>
      <c r="E679" s="1">
        <f>VLOOKUP(A679,'ADM Details FY17'!$A$3:$F$3515,6,FALSE)</f>
        <v>1</v>
      </c>
      <c r="F679" s="1">
        <f>VLOOKUP(A679,'ADM Details FY17'!$A$3:$G$3515,7,FALSE)</f>
        <v>0</v>
      </c>
      <c r="G679" s="1">
        <f>VLOOKUP(A679,'ADM Details FY17'!$A$3:$H$3515,8,FALSE)</f>
        <v>0</v>
      </c>
      <c r="H679" s="1">
        <f>VLOOKUP(A679,'ADM Details FY17'!$A$3:$I$3515,9,FALSE)</f>
        <v>0</v>
      </c>
      <c r="I679" s="1">
        <f>VLOOKUP(A679,'ADM Details FY17'!$A$3:$J$3517,10,FALSE)</f>
        <v>0</v>
      </c>
      <c r="J679" s="1">
        <f>VLOOKUP(A679,'ADM Details FY17'!$A$3:$K$3515,11,FALSE)</f>
        <v>0</v>
      </c>
      <c r="K679" s="1">
        <f>VLOOKUP(A679,'ADM Details FY17'!$A$3:$M$3515,13,FALSE)</f>
        <v>0</v>
      </c>
      <c r="L679" s="1">
        <f>VLOOKUP(A679,'ADM Details FY17'!$A$3:$O$3515,15,FALSE)</f>
        <v>0</v>
      </c>
      <c r="M679" s="1">
        <f>VLOOKUP(A679,'ADM Details FY17'!$A$3:$P$3515,16,FALSE)</f>
        <v>0</v>
      </c>
      <c r="N679" s="1">
        <f>VLOOKUP(A679,'ADM Details FY17'!$A$3:$Q$3515,17,FALSE)</f>
        <v>0</v>
      </c>
      <c r="O679" s="1">
        <f>VLOOKUP(A679,'ADM Details FY17'!$A$3:$S$3515,19,FALSE)</f>
        <v>0</v>
      </c>
      <c r="P679" s="1">
        <f>VLOOKUP(A679,'ADM Details FY17'!$A$3:$U$3515,21,FALSE)</f>
        <v>0</v>
      </c>
      <c r="Q679" s="1">
        <f>VLOOKUP(A679,'ADM Details FY17'!$A$3:$V$3515,22,FALSE)</f>
        <v>0</v>
      </c>
      <c r="R679" s="1">
        <f>VLOOKUP(A679,'ADM Details FY17'!$A$3:$W$3515,23,FALSE)</f>
        <v>0</v>
      </c>
      <c r="S679" s="1">
        <f>VLOOKUP(A679,'ADM Details FY17'!$A$3:$X$3515,24,FALSE)</f>
        <v>0</v>
      </c>
      <c r="T679" s="1">
        <f>VLOOKUP(A679,'ADM Details FY17'!$A$3:$Y$3515,25,FALSE)</f>
        <v>0</v>
      </c>
      <c r="U679" s="1">
        <f>VLOOKUP(A679,'ADM Details FY17'!$A$3:$AA$3515,27,FALSE)</f>
        <v>0</v>
      </c>
      <c r="V679" s="1">
        <f>IFERROR(VLOOKUP(C679,'eindex _tget pp '!$A$4:$E$615,5,FALSE),0)</f>
        <v>267.64788883277475</v>
      </c>
      <c r="W679" s="31">
        <f>IFERROR(VLOOKUP(C679,'eindex _tget pp '!$A$4:$F$615,6,FALSE),0)</f>
        <v>0.63227563630000005</v>
      </c>
      <c r="X679" s="4">
        <f>IFERROR(VLOOKUP(B679,'eschools 16'!$A$2:$F$25,6,FALSE),1)</f>
        <v>2</v>
      </c>
      <c r="Y679" s="1">
        <f t="shared" si="50"/>
        <v>0</v>
      </c>
      <c r="Z679" s="1">
        <f t="shared" si="51"/>
        <v>0</v>
      </c>
      <c r="AA679" s="31">
        <f>IFERROR(VLOOKUP(C679,'eindex _tget pp '!$A$4:$G$615,7,FALSE),0)</f>
        <v>0.48244906599999998</v>
      </c>
      <c r="AB679" s="1">
        <f>VLOOKUP(A679,'ADM Details FY17'!$A$3:$AB$3515,28,FALSE)</f>
        <v>0</v>
      </c>
      <c r="AC679" s="1">
        <f t="shared" si="52"/>
        <v>0</v>
      </c>
      <c r="AD679" s="1">
        <f t="shared" si="53"/>
        <v>4</v>
      </c>
      <c r="AE679" s="1">
        <f t="shared" si="54"/>
        <v>100</v>
      </c>
    </row>
    <row r="680" spans="1:31" x14ac:dyDescent="0.25">
      <c r="A680" t="str">
        <f>B680&amp;"-"&amp;COUNTIF($B$3:B680,B680)</f>
        <v>236-526</v>
      </c>
      <c r="B680">
        <v>236</v>
      </c>
      <c r="C680" s="18">
        <f>VLOOKUP(A680,'ADM Details FY17'!$A$3:$D$3515,4,FALSE)</f>
        <v>45179</v>
      </c>
      <c r="D680" s="1">
        <f>VLOOKUP(A680,'ADM Details FY17'!$A$3:$E$3515,5,FALSE)</f>
        <v>4.43</v>
      </c>
      <c r="E680" s="1">
        <f>VLOOKUP(A680,'ADM Details FY17'!$A$3:$F$3515,6,FALSE)</f>
        <v>0</v>
      </c>
      <c r="F680" s="1">
        <f>VLOOKUP(A680,'ADM Details FY17'!$A$3:$G$3515,7,FALSE)</f>
        <v>0</v>
      </c>
      <c r="G680" s="1">
        <f>VLOOKUP(A680,'ADM Details FY17'!$A$3:$H$3515,8,FALSE)</f>
        <v>0</v>
      </c>
      <c r="H680" s="1">
        <f>VLOOKUP(A680,'ADM Details FY17'!$A$3:$I$3515,9,FALSE)</f>
        <v>0</v>
      </c>
      <c r="I680" s="1">
        <f>VLOOKUP(A680,'ADM Details FY17'!$A$3:$J$3517,10,FALSE)</f>
        <v>0</v>
      </c>
      <c r="J680" s="1">
        <f>VLOOKUP(A680,'ADM Details FY17'!$A$3:$K$3515,11,FALSE)</f>
        <v>0</v>
      </c>
      <c r="K680" s="1">
        <f>VLOOKUP(A680,'ADM Details FY17'!$A$3:$M$3515,13,FALSE)</f>
        <v>1</v>
      </c>
      <c r="L680" s="1">
        <f>VLOOKUP(A680,'ADM Details FY17'!$A$3:$O$3515,15,FALSE)</f>
        <v>0</v>
      </c>
      <c r="M680" s="1">
        <f>VLOOKUP(A680,'ADM Details FY17'!$A$3:$P$3515,16,FALSE)</f>
        <v>0</v>
      </c>
      <c r="N680" s="1">
        <f>VLOOKUP(A680,'ADM Details FY17'!$A$3:$Q$3515,17,FALSE)</f>
        <v>0</v>
      </c>
      <c r="O680" s="1">
        <f>VLOOKUP(A680,'ADM Details FY17'!$A$3:$S$3515,19,FALSE)</f>
        <v>0</v>
      </c>
      <c r="P680" s="1">
        <f>VLOOKUP(A680,'ADM Details FY17'!$A$3:$U$3515,21,FALSE)</f>
        <v>0</v>
      </c>
      <c r="Q680" s="1">
        <f>VLOOKUP(A680,'ADM Details FY17'!$A$3:$V$3515,22,FALSE)</f>
        <v>0</v>
      </c>
      <c r="R680" s="1">
        <f>VLOOKUP(A680,'ADM Details FY17'!$A$3:$W$3515,23,FALSE)</f>
        <v>0</v>
      </c>
      <c r="S680" s="1">
        <f>VLOOKUP(A680,'ADM Details FY17'!$A$3:$X$3515,24,FALSE)</f>
        <v>0</v>
      </c>
      <c r="T680" s="1">
        <f>VLOOKUP(A680,'ADM Details FY17'!$A$3:$Y$3515,25,FALSE)</f>
        <v>0.12</v>
      </c>
      <c r="U680" s="1">
        <f>VLOOKUP(A680,'ADM Details FY17'!$A$3:$AA$3515,27,FALSE)</f>
        <v>0</v>
      </c>
      <c r="V680" s="1">
        <f>IFERROR(VLOOKUP(C680,'eindex _tget pp '!$A$4:$E$615,5,FALSE),0)</f>
        <v>1180.1012551006691</v>
      </c>
      <c r="W680" s="31">
        <f>IFERROR(VLOOKUP(C680,'eindex _tget pp '!$A$4:$F$615,6,FALSE),0)</f>
        <v>3.5501410545000001</v>
      </c>
      <c r="X680" s="4">
        <f>IFERROR(VLOOKUP(B680,'eschools 16'!$A$2:$F$25,6,FALSE),1)</f>
        <v>2</v>
      </c>
      <c r="Y680" s="1">
        <f t="shared" si="50"/>
        <v>0</v>
      </c>
      <c r="Z680" s="1">
        <f t="shared" si="51"/>
        <v>0</v>
      </c>
      <c r="AA680" s="31">
        <f>IFERROR(VLOOKUP(C680,'eindex _tget pp '!$A$4:$G$615,7,FALSE),0)</f>
        <v>0.72442221299999998</v>
      </c>
      <c r="AB680" s="1">
        <f>VLOOKUP(A680,'ADM Details FY17'!$A$3:$AB$3515,28,FALSE)</f>
        <v>0</v>
      </c>
      <c r="AC680" s="1">
        <f t="shared" si="52"/>
        <v>0</v>
      </c>
      <c r="AD680" s="1">
        <f t="shared" si="53"/>
        <v>4.43</v>
      </c>
      <c r="AE680" s="1">
        <f t="shared" si="54"/>
        <v>110.75</v>
      </c>
    </row>
    <row r="681" spans="1:31" x14ac:dyDescent="0.25">
      <c r="A681" t="str">
        <f>B681&amp;"-"&amp;COUNTIF($B$3:B681,B681)</f>
        <v>236-527</v>
      </c>
      <c r="B681">
        <v>236</v>
      </c>
      <c r="C681" s="18">
        <f>VLOOKUP(A681,'ADM Details FY17'!$A$3:$D$3515,4,FALSE)</f>
        <v>0</v>
      </c>
      <c r="D681" s="1">
        <f>VLOOKUP(A681,'ADM Details FY17'!$A$3:$E$3515,5,FALSE)</f>
        <v>0</v>
      </c>
      <c r="E681" s="1">
        <f>VLOOKUP(A681,'ADM Details FY17'!$A$3:$F$3515,6,FALSE)</f>
        <v>0</v>
      </c>
      <c r="F681" s="1">
        <f>VLOOKUP(A681,'ADM Details FY17'!$A$3:$G$3515,7,FALSE)</f>
        <v>0</v>
      </c>
      <c r="G681" s="1">
        <f>VLOOKUP(A681,'ADM Details FY17'!$A$3:$H$3515,8,FALSE)</f>
        <v>0</v>
      </c>
      <c r="H681" s="1">
        <f>VLOOKUP(A681,'ADM Details FY17'!$A$3:$I$3515,9,FALSE)</f>
        <v>0</v>
      </c>
      <c r="I681" s="1">
        <f>VLOOKUP(A681,'ADM Details FY17'!$A$3:$J$3517,10,FALSE)</f>
        <v>0</v>
      </c>
      <c r="J681" s="1">
        <f>VLOOKUP(A681,'ADM Details FY17'!$A$3:$K$3515,11,FALSE)</f>
        <v>0</v>
      </c>
      <c r="K681" s="1">
        <f>VLOOKUP(A681,'ADM Details FY17'!$A$3:$M$3515,13,FALSE)</f>
        <v>0</v>
      </c>
      <c r="L681" s="1">
        <f>VLOOKUP(A681,'ADM Details FY17'!$A$3:$O$3515,15,FALSE)</f>
        <v>0</v>
      </c>
      <c r="M681" s="1">
        <f>VLOOKUP(A681,'ADM Details FY17'!$A$3:$P$3515,16,FALSE)</f>
        <v>0</v>
      </c>
      <c r="N681" s="1">
        <f>VLOOKUP(A681,'ADM Details FY17'!$A$3:$Q$3515,17,FALSE)</f>
        <v>0</v>
      </c>
      <c r="O681" s="1">
        <f>VLOOKUP(A681,'ADM Details FY17'!$A$3:$S$3515,19,FALSE)</f>
        <v>0</v>
      </c>
      <c r="P681" s="1">
        <f>VLOOKUP(A681,'ADM Details FY17'!$A$3:$U$3515,21,FALSE)</f>
        <v>0</v>
      </c>
      <c r="Q681" s="1">
        <f>VLOOKUP(A681,'ADM Details FY17'!$A$3:$V$3515,22,FALSE)</f>
        <v>0</v>
      </c>
      <c r="R681" s="1">
        <f>VLOOKUP(A681,'ADM Details FY17'!$A$3:$W$3515,23,FALSE)</f>
        <v>0</v>
      </c>
      <c r="S681" s="1">
        <f>VLOOKUP(A681,'ADM Details FY17'!$A$3:$X$3515,24,FALSE)</f>
        <v>0</v>
      </c>
      <c r="T681" s="1">
        <f>VLOOKUP(A681,'ADM Details FY17'!$A$3:$Y$3515,25,FALSE)</f>
        <v>0</v>
      </c>
      <c r="U681" s="1">
        <f>VLOOKUP(A681,'ADM Details FY17'!$A$3:$AA$3515,27,FALSE)</f>
        <v>0</v>
      </c>
      <c r="V681" s="1">
        <f>IFERROR(VLOOKUP(C681,'eindex _tget pp '!$A$4:$E$615,5,FALSE),0)</f>
        <v>0</v>
      </c>
      <c r="W681" s="31">
        <f>IFERROR(VLOOKUP(C681,'eindex _tget pp '!$A$4:$F$615,6,FALSE),0)</f>
        <v>0</v>
      </c>
      <c r="X681" s="4">
        <f>IFERROR(VLOOKUP(B681,'eschools 16'!$A$2:$F$25,6,FALSE),1)</f>
        <v>2</v>
      </c>
      <c r="Y681" s="1">
        <f t="shared" si="50"/>
        <v>0</v>
      </c>
      <c r="Z681" s="1">
        <f t="shared" si="51"/>
        <v>0</v>
      </c>
      <c r="AA681" s="31">
        <f>IFERROR(VLOOKUP(C681,'eindex _tget pp '!$A$4:$G$615,7,FALSE),0)</f>
        <v>0</v>
      </c>
      <c r="AB681" s="1">
        <f>VLOOKUP(A681,'ADM Details FY17'!$A$3:$AB$3515,28,FALSE)</f>
        <v>0</v>
      </c>
      <c r="AC681" s="1">
        <f t="shared" si="52"/>
        <v>0</v>
      </c>
      <c r="AD681" s="1">
        <f t="shared" si="53"/>
        <v>0</v>
      </c>
      <c r="AE681" s="1">
        <f t="shared" si="54"/>
        <v>0</v>
      </c>
    </row>
    <row r="682" spans="1:31" x14ac:dyDescent="0.25">
      <c r="A682" t="str">
        <f>B682&amp;"-"&amp;COUNTIF($B$3:B682,B682)</f>
        <v>236-528</v>
      </c>
      <c r="B682">
        <v>236</v>
      </c>
      <c r="C682" s="18">
        <f>VLOOKUP(A682,'ADM Details FY17'!$A$3:$D$3515,4,FALSE)</f>
        <v>0</v>
      </c>
      <c r="D682" s="1">
        <f>VLOOKUP(A682,'ADM Details FY17'!$A$3:$E$3515,5,FALSE)</f>
        <v>0</v>
      </c>
      <c r="E682" s="1">
        <f>VLOOKUP(A682,'ADM Details FY17'!$A$3:$F$3515,6,FALSE)</f>
        <v>0</v>
      </c>
      <c r="F682" s="1">
        <f>VLOOKUP(A682,'ADM Details FY17'!$A$3:$G$3515,7,FALSE)</f>
        <v>0</v>
      </c>
      <c r="G682" s="1">
        <f>VLOOKUP(A682,'ADM Details FY17'!$A$3:$H$3515,8,FALSE)</f>
        <v>0</v>
      </c>
      <c r="H682" s="1">
        <f>VLOOKUP(A682,'ADM Details FY17'!$A$3:$I$3515,9,FALSE)</f>
        <v>0</v>
      </c>
      <c r="I682" s="1">
        <f>VLOOKUP(A682,'ADM Details FY17'!$A$3:$J$3517,10,FALSE)</f>
        <v>0</v>
      </c>
      <c r="J682" s="1">
        <f>VLOOKUP(A682,'ADM Details FY17'!$A$3:$K$3515,11,FALSE)</f>
        <v>0</v>
      </c>
      <c r="K682" s="1">
        <f>VLOOKUP(A682,'ADM Details FY17'!$A$3:$M$3515,13,FALSE)</f>
        <v>0</v>
      </c>
      <c r="L682" s="1">
        <f>VLOOKUP(A682,'ADM Details FY17'!$A$3:$O$3515,15,FALSE)</f>
        <v>0</v>
      </c>
      <c r="M682" s="1">
        <f>VLOOKUP(A682,'ADM Details FY17'!$A$3:$P$3515,16,FALSE)</f>
        <v>0</v>
      </c>
      <c r="N682" s="1">
        <f>VLOOKUP(A682,'ADM Details FY17'!$A$3:$Q$3515,17,FALSE)</f>
        <v>0</v>
      </c>
      <c r="O682" s="1">
        <f>VLOOKUP(A682,'ADM Details FY17'!$A$3:$S$3515,19,FALSE)</f>
        <v>0</v>
      </c>
      <c r="P682" s="1">
        <f>VLOOKUP(A682,'ADM Details FY17'!$A$3:$U$3515,21,FALSE)</f>
        <v>0</v>
      </c>
      <c r="Q682" s="1">
        <f>VLOOKUP(A682,'ADM Details FY17'!$A$3:$V$3515,22,FALSE)</f>
        <v>0</v>
      </c>
      <c r="R682" s="1">
        <f>VLOOKUP(A682,'ADM Details FY17'!$A$3:$W$3515,23,FALSE)</f>
        <v>0</v>
      </c>
      <c r="S682" s="1">
        <f>VLOOKUP(A682,'ADM Details FY17'!$A$3:$X$3515,24,FALSE)</f>
        <v>0</v>
      </c>
      <c r="T682" s="1">
        <f>VLOOKUP(A682,'ADM Details FY17'!$A$3:$Y$3515,25,FALSE)</f>
        <v>0</v>
      </c>
      <c r="U682" s="1">
        <f>VLOOKUP(A682,'ADM Details FY17'!$A$3:$AA$3515,27,FALSE)</f>
        <v>0</v>
      </c>
      <c r="V682" s="1">
        <f>IFERROR(VLOOKUP(C682,'eindex _tget pp '!$A$4:$E$615,5,FALSE),0)</f>
        <v>0</v>
      </c>
      <c r="W682" s="31">
        <f>IFERROR(VLOOKUP(C682,'eindex _tget pp '!$A$4:$F$615,6,FALSE),0)</f>
        <v>0</v>
      </c>
      <c r="X682" s="4">
        <f>IFERROR(VLOOKUP(B682,'eschools 16'!$A$2:$F$25,6,FALSE),1)</f>
        <v>2</v>
      </c>
      <c r="Y682" s="1">
        <f t="shared" si="50"/>
        <v>0</v>
      </c>
      <c r="Z682" s="1">
        <f t="shared" si="51"/>
        <v>0</v>
      </c>
      <c r="AA682" s="31">
        <f>IFERROR(VLOOKUP(C682,'eindex _tget pp '!$A$4:$G$615,7,FALSE),0)</f>
        <v>0</v>
      </c>
      <c r="AB682" s="1">
        <f>VLOOKUP(A682,'ADM Details FY17'!$A$3:$AB$3515,28,FALSE)</f>
        <v>0</v>
      </c>
      <c r="AC682" s="1">
        <f t="shared" si="52"/>
        <v>0</v>
      </c>
      <c r="AD682" s="1">
        <f t="shared" si="53"/>
        <v>0</v>
      </c>
      <c r="AE682" s="1">
        <f t="shared" si="54"/>
        <v>0</v>
      </c>
    </row>
    <row r="683" spans="1:31" x14ac:dyDescent="0.25">
      <c r="A683" t="str">
        <f>B683&amp;"-"&amp;COUNTIF($B$3:B683,B683)</f>
        <v>236-529</v>
      </c>
      <c r="B683">
        <v>236</v>
      </c>
      <c r="C683" s="18">
        <f>VLOOKUP(A683,'ADM Details FY17'!$A$3:$D$3515,4,FALSE)</f>
        <v>0</v>
      </c>
      <c r="D683" s="1">
        <f>VLOOKUP(A683,'ADM Details FY17'!$A$3:$E$3515,5,FALSE)</f>
        <v>0</v>
      </c>
      <c r="E683" s="1">
        <f>VLOOKUP(A683,'ADM Details FY17'!$A$3:$F$3515,6,FALSE)</f>
        <v>0</v>
      </c>
      <c r="F683" s="1">
        <f>VLOOKUP(A683,'ADM Details FY17'!$A$3:$G$3515,7,FALSE)</f>
        <v>0</v>
      </c>
      <c r="G683" s="1">
        <f>VLOOKUP(A683,'ADM Details FY17'!$A$3:$H$3515,8,FALSE)</f>
        <v>0</v>
      </c>
      <c r="H683" s="1">
        <f>VLOOKUP(A683,'ADM Details FY17'!$A$3:$I$3515,9,FALSE)</f>
        <v>0</v>
      </c>
      <c r="I683" s="1">
        <f>VLOOKUP(A683,'ADM Details FY17'!$A$3:$J$3517,10,FALSE)</f>
        <v>0</v>
      </c>
      <c r="J683" s="1">
        <f>VLOOKUP(A683,'ADM Details FY17'!$A$3:$K$3515,11,FALSE)</f>
        <v>0</v>
      </c>
      <c r="K683" s="1">
        <f>VLOOKUP(A683,'ADM Details FY17'!$A$3:$M$3515,13,FALSE)</f>
        <v>0</v>
      </c>
      <c r="L683" s="1">
        <f>VLOOKUP(A683,'ADM Details FY17'!$A$3:$O$3515,15,FALSE)</f>
        <v>0</v>
      </c>
      <c r="M683" s="1">
        <f>VLOOKUP(A683,'ADM Details FY17'!$A$3:$P$3515,16,FALSE)</f>
        <v>0</v>
      </c>
      <c r="N683" s="1">
        <f>VLOOKUP(A683,'ADM Details FY17'!$A$3:$Q$3515,17,FALSE)</f>
        <v>0</v>
      </c>
      <c r="O683" s="1">
        <f>VLOOKUP(A683,'ADM Details FY17'!$A$3:$S$3515,19,FALSE)</f>
        <v>0</v>
      </c>
      <c r="P683" s="1">
        <f>VLOOKUP(A683,'ADM Details FY17'!$A$3:$U$3515,21,FALSE)</f>
        <v>0</v>
      </c>
      <c r="Q683" s="1">
        <f>VLOOKUP(A683,'ADM Details FY17'!$A$3:$V$3515,22,FALSE)</f>
        <v>0</v>
      </c>
      <c r="R683" s="1">
        <f>VLOOKUP(A683,'ADM Details FY17'!$A$3:$W$3515,23,FALSE)</f>
        <v>0</v>
      </c>
      <c r="S683" s="1">
        <f>VLOOKUP(A683,'ADM Details FY17'!$A$3:$X$3515,24,FALSE)</f>
        <v>0</v>
      </c>
      <c r="T683" s="1">
        <f>VLOOKUP(A683,'ADM Details FY17'!$A$3:$Y$3515,25,FALSE)</f>
        <v>0</v>
      </c>
      <c r="U683" s="1">
        <f>VLOOKUP(A683,'ADM Details FY17'!$A$3:$AA$3515,27,FALSE)</f>
        <v>0</v>
      </c>
      <c r="V683" s="1">
        <f>IFERROR(VLOOKUP(C683,'eindex _tget pp '!$A$4:$E$615,5,FALSE),0)</f>
        <v>0</v>
      </c>
      <c r="W683" s="31">
        <f>IFERROR(VLOOKUP(C683,'eindex _tget pp '!$A$4:$F$615,6,FALSE),0)</f>
        <v>0</v>
      </c>
      <c r="X683" s="4">
        <f>IFERROR(VLOOKUP(B683,'eschools 16'!$A$2:$F$25,6,FALSE),1)</f>
        <v>2</v>
      </c>
      <c r="Y683" s="1">
        <f t="shared" si="50"/>
        <v>0</v>
      </c>
      <c r="Z683" s="1">
        <f t="shared" si="51"/>
        <v>0</v>
      </c>
      <c r="AA683" s="31">
        <f>IFERROR(VLOOKUP(C683,'eindex _tget pp '!$A$4:$G$615,7,FALSE),0)</f>
        <v>0</v>
      </c>
      <c r="AB683" s="1">
        <f>VLOOKUP(A683,'ADM Details FY17'!$A$3:$AB$3515,28,FALSE)</f>
        <v>0</v>
      </c>
      <c r="AC683" s="1">
        <f t="shared" si="52"/>
        <v>0</v>
      </c>
      <c r="AD683" s="1">
        <f t="shared" si="53"/>
        <v>0</v>
      </c>
      <c r="AE683" s="1">
        <f t="shared" si="54"/>
        <v>0</v>
      </c>
    </row>
    <row r="684" spans="1:31" x14ac:dyDescent="0.25">
      <c r="A684" t="str">
        <f>B684&amp;"-"&amp;COUNTIF($B$3:B684,B684)</f>
        <v>236-530</v>
      </c>
      <c r="B684">
        <v>236</v>
      </c>
      <c r="C684" s="18">
        <f>VLOOKUP(A684,'ADM Details FY17'!$A$3:$D$3515,4,FALSE)</f>
        <v>0</v>
      </c>
      <c r="D684" s="1">
        <f>VLOOKUP(A684,'ADM Details FY17'!$A$3:$E$3515,5,FALSE)</f>
        <v>0</v>
      </c>
      <c r="E684" s="1">
        <f>VLOOKUP(A684,'ADM Details FY17'!$A$3:$F$3515,6,FALSE)</f>
        <v>0</v>
      </c>
      <c r="F684" s="1">
        <f>VLOOKUP(A684,'ADM Details FY17'!$A$3:$G$3515,7,FALSE)</f>
        <v>0</v>
      </c>
      <c r="G684" s="1">
        <f>VLOOKUP(A684,'ADM Details FY17'!$A$3:$H$3515,8,FALSE)</f>
        <v>0</v>
      </c>
      <c r="H684" s="1">
        <f>VLOOKUP(A684,'ADM Details FY17'!$A$3:$I$3515,9,FALSE)</f>
        <v>0</v>
      </c>
      <c r="I684" s="1">
        <f>VLOOKUP(A684,'ADM Details FY17'!$A$3:$J$3517,10,FALSE)</f>
        <v>0</v>
      </c>
      <c r="J684" s="1">
        <f>VLOOKUP(A684,'ADM Details FY17'!$A$3:$K$3515,11,FALSE)</f>
        <v>0</v>
      </c>
      <c r="K684" s="1">
        <f>VLOOKUP(A684,'ADM Details FY17'!$A$3:$M$3515,13,FALSE)</f>
        <v>0</v>
      </c>
      <c r="L684" s="1">
        <f>VLOOKUP(A684,'ADM Details FY17'!$A$3:$O$3515,15,FALSE)</f>
        <v>0</v>
      </c>
      <c r="M684" s="1">
        <f>VLOOKUP(A684,'ADM Details FY17'!$A$3:$P$3515,16,FALSE)</f>
        <v>0</v>
      </c>
      <c r="N684" s="1">
        <f>VLOOKUP(A684,'ADM Details FY17'!$A$3:$Q$3515,17,FALSE)</f>
        <v>0</v>
      </c>
      <c r="O684" s="1">
        <f>VLOOKUP(A684,'ADM Details FY17'!$A$3:$S$3515,19,FALSE)</f>
        <v>0</v>
      </c>
      <c r="P684" s="1">
        <f>VLOOKUP(A684,'ADM Details FY17'!$A$3:$U$3515,21,FALSE)</f>
        <v>0</v>
      </c>
      <c r="Q684" s="1">
        <f>VLOOKUP(A684,'ADM Details FY17'!$A$3:$V$3515,22,FALSE)</f>
        <v>0</v>
      </c>
      <c r="R684" s="1">
        <f>VLOOKUP(A684,'ADM Details FY17'!$A$3:$W$3515,23,FALSE)</f>
        <v>0</v>
      </c>
      <c r="S684" s="1">
        <f>VLOOKUP(A684,'ADM Details FY17'!$A$3:$X$3515,24,FALSE)</f>
        <v>0</v>
      </c>
      <c r="T684" s="1">
        <f>VLOOKUP(A684,'ADM Details FY17'!$A$3:$Y$3515,25,FALSE)</f>
        <v>0</v>
      </c>
      <c r="U684" s="1">
        <f>VLOOKUP(A684,'ADM Details FY17'!$A$3:$AA$3515,27,FALSE)</f>
        <v>0</v>
      </c>
      <c r="V684" s="1">
        <f>IFERROR(VLOOKUP(C684,'eindex _tget pp '!$A$4:$E$615,5,FALSE),0)</f>
        <v>0</v>
      </c>
      <c r="W684" s="31">
        <f>IFERROR(VLOOKUP(C684,'eindex _tget pp '!$A$4:$F$615,6,FALSE),0)</f>
        <v>0</v>
      </c>
      <c r="X684" s="4">
        <f>IFERROR(VLOOKUP(B684,'eschools 16'!$A$2:$F$25,6,FALSE),1)</f>
        <v>2</v>
      </c>
      <c r="Y684" s="1">
        <f t="shared" si="50"/>
        <v>0</v>
      </c>
      <c r="Z684" s="1">
        <f t="shared" si="51"/>
        <v>0</v>
      </c>
      <c r="AA684" s="31">
        <f>IFERROR(VLOOKUP(C684,'eindex _tget pp '!$A$4:$G$615,7,FALSE),0)</f>
        <v>0</v>
      </c>
      <c r="AB684" s="1">
        <f>VLOOKUP(A684,'ADM Details FY17'!$A$3:$AB$3515,28,FALSE)</f>
        <v>0</v>
      </c>
      <c r="AC684" s="1">
        <f t="shared" si="52"/>
        <v>0</v>
      </c>
      <c r="AD684" s="1">
        <f t="shared" si="53"/>
        <v>0</v>
      </c>
      <c r="AE684" s="1">
        <f t="shared" si="54"/>
        <v>0</v>
      </c>
    </row>
    <row r="685" spans="1:31" x14ac:dyDescent="0.25">
      <c r="A685" t="str">
        <f>B685&amp;"-"&amp;COUNTIF($B$3:B685,B685)</f>
        <v>236-531</v>
      </c>
      <c r="B685">
        <v>236</v>
      </c>
      <c r="C685" s="18">
        <f>VLOOKUP(A685,'ADM Details FY17'!$A$3:$D$3515,4,FALSE)</f>
        <v>0</v>
      </c>
      <c r="D685" s="1">
        <f>VLOOKUP(A685,'ADM Details FY17'!$A$3:$E$3515,5,FALSE)</f>
        <v>0</v>
      </c>
      <c r="E685" s="1">
        <f>VLOOKUP(A685,'ADM Details FY17'!$A$3:$F$3515,6,FALSE)</f>
        <v>0</v>
      </c>
      <c r="F685" s="1">
        <f>VLOOKUP(A685,'ADM Details FY17'!$A$3:$G$3515,7,FALSE)</f>
        <v>0</v>
      </c>
      <c r="G685" s="1">
        <f>VLOOKUP(A685,'ADM Details FY17'!$A$3:$H$3515,8,FALSE)</f>
        <v>0</v>
      </c>
      <c r="H685" s="1">
        <f>VLOOKUP(A685,'ADM Details FY17'!$A$3:$I$3515,9,FALSE)</f>
        <v>0</v>
      </c>
      <c r="I685" s="1">
        <f>VLOOKUP(A685,'ADM Details FY17'!$A$3:$J$3517,10,FALSE)</f>
        <v>0</v>
      </c>
      <c r="J685" s="1">
        <f>VLOOKUP(A685,'ADM Details FY17'!$A$3:$K$3515,11,FALSE)</f>
        <v>0</v>
      </c>
      <c r="K685" s="1">
        <f>VLOOKUP(A685,'ADM Details FY17'!$A$3:$M$3515,13,FALSE)</f>
        <v>0</v>
      </c>
      <c r="L685" s="1">
        <f>VLOOKUP(A685,'ADM Details FY17'!$A$3:$O$3515,15,FALSE)</f>
        <v>0</v>
      </c>
      <c r="M685" s="1">
        <f>VLOOKUP(A685,'ADM Details FY17'!$A$3:$P$3515,16,FALSE)</f>
        <v>0</v>
      </c>
      <c r="N685" s="1">
        <f>VLOOKUP(A685,'ADM Details FY17'!$A$3:$Q$3515,17,FALSE)</f>
        <v>0</v>
      </c>
      <c r="O685" s="1">
        <f>VLOOKUP(A685,'ADM Details FY17'!$A$3:$S$3515,19,FALSE)</f>
        <v>0</v>
      </c>
      <c r="P685" s="1">
        <f>VLOOKUP(A685,'ADM Details FY17'!$A$3:$U$3515,21,FALSE)</f>
        <v>0</v>
      </c>
      <c r="Q685" s="1">
        <f>VLOOKUP(A685,'ADM Details FY17'!$A$3:$V$3515,22,FALSE)</f>
        <v>0</v>
      </c>
      <c r="R685" s="1">
        <f>VLOOKUP(A685,'ADM Details FY17'!$A$3:$W$3515,23,FALSE)</f>
        <v>0</v>
      </c>
      <c r="S685" s="1">
        <f>VLOOKUP(A685,'ADM Details FY17'!$A$3:$X$3515,24,FALSE)</f>
        <v>0</v>
      </c>
      <c r="T685" s="1">
        <f>VLOOKUP(A685,'ADM Details FY17'!$A$3:$Y$3515,25,FALSE)</f>
        <v>0</v>
      </c>
      <c r="U685" s="1">
        <f>VLOOKUP(A685,'ADM Details FY17'!$A$3:$AA$3515,27,FALSE)</f>
        <v>0</v>
      </c>
      <c r="V685" s="1">
        <f>IFERROR(VLOOKUP(C685,'eindex _tget pp '!$A$4:$E$615,5,FALSE),0)</f>
        <v>0</v>
      </c>
      <c r="W685" s="31">
        <f>IFERROR(VLOOKUP(C685,'eindex _tget pp '!$A$4:$F$615,6,FALSE),0)</f>
        <v>0</v>
      </c>
      <c r="X685" s="4">
        <f>IFERROR(VLOOKUP(B685,'eschools 16'!$A$2:$F$25,6,FALSE),1)</f>
        <v>2</v>
      </c>
      <c r="Y685" s="1">
        <f t="shared" si="50"/>
        <v>0</v>
      </c>
      <c r="Z685" s="1">
        <f t="shared" si="51"/>
        <v>0</v>
      </c>
      <c r="AA685" s="31">
        <f>IFERROR(VLOOKUP(C685,'eindex _tget pp '!$A$4:$G$615,7,FALSE),0)</f>
        <v>0</v>
      </c>
      <c r="AB685" s="1">
        <f>VLOOKUP(A685,'ADM Details FY17'!$A$3:$AB$3515,28,FALSE)</f>
        <v>0</v>
      </c>
      <c r="AC685" s="1">
        <f t="shared" si="52"/>
        <v>0</v>
      </c>
      <c r="AD685" s="1">
        <f t="shared" si="53"/>
        <v>0</v>
      </c>
      <c r="AE685" s="1">
        <f t="shared" si="54"/>
        <v>0</v>
      </c>
    </row>
    <row r="686" spans="1:31" x14ac:dyDescent="0.25">
      <c r="A686" t="str">
        <f>B686&amp;"-"&amp;COUNTIF($B$3:B686,B686)</f>
        <v>236-532</v>
      </c>
      <c r="B686">
        <v>236</v>
      </c>
      <c r="C686" s="18">
        <f>VLOOKUP(A686,'ADM Details FY17'!$A$3:$D$3515,4,FALSE)</f>
        <v>0</v>
      </c>
      <c r="D686" s="1">
        <f>VLOOKUP(A686,'ADM Details FY17'!$A$3:$E$3515,5,FALSE)</f>
        <v>0</v>
      </c>
      <c r="E686" s="1">
        <f>VLOOKUP(A686,'ADM Details FY17'!$A$3:$F$3515,6,FALSE)</f>
        <v>0</v>
      </c>
      <c r="F686" s="1">
        <f>VLOOKUP(A686,'ADM Details FY17'!$A$3:$G$3515,7,FALSE)</f>
        <v>0</v>
      </c>
      <c r="G686" s="1">
        <f>VLOOKUP(A686,'ADM Details FY17'!$A$3:$H$3515,8,FALSE)</f>
        <v>0</v>
      </c>
      <c r="H686" s="1">
        <f>VLOOKUP(A686,'ADM Details FY17'!$A$3:$I$3515,9,FALSE)</f>
        <v>0</v>
      </c>
      <c r="I686" s="1">
        <f>VLOOKUP(A686,'ADM Details FY17'!$A$3:$J$3517,10,FALSE)</f>
        <v>0</v>
      </c>
      <c r="J686" s="1">
        <f>VLOOKUP(A686,'ADM Details FY17'!$A$3:$K$3515,11,FALSE)</f>
        <v>0</v>
      </c>
      <c r="K686" s="1">
        <f>VLOOKUP(A686,'ADM Details FY17'!$A$3:$M$3515,13,FALSE)</f>
        <v>0</v>
      </c>
      <c r="L686" s="1">
        <f>VLOOKUP(A686,'ADM Details FY17'!$A$3:$O$3515,15,FALSE)</f>
        <v>0</v>
      </c>
      <c r="M686" s="1">
        <f>VLOOKUP(A686,'ADM Details FY17'!$A$3:$P$3515,16,FALSE)</f>
        <v>0</v>
      </c>
      <c r="N686" s="1">
        <f>VLOOKUP(A686,'ADM Details FY17'!$A$3:$Q$3515,17,FALSE)</f>
        <v>0</v>
      </c>
      <c r="O686" s="1">
        <f>VLOOKUP(A686,'ADM Details FY17'!$A$3:$S$3515,19,FALSE)</f>
        <v>0</v>
      </c>
      <c r="P686" s="1">
        <f>VLOOKUP(A686,'ADM Details FY17'!$A$3:$U$3515,21,FALSE)</f>
        <v>0</v>
      </c>
      <c r="Q686" s="1">
        <f>VLOOKUP(A686,'ADM Details FY17'!$A$3:$V$3515,22,FALSE)</f>
        <v>0</v>
      </c>
      <c r="R686" s="1">
        <f>VLOOKUP(A686,'ADM Details FY17'!$A$3:$W$3515,23,FALSE)</f>
        <v>0</v>
      </c>
      <c r="S686" s="1">
        <f>VLOOKUP(A686,'ADM Details FY17'!$A$3:$X$3515,24,FALSE)</f>
        <v>0</v>
      </c>
      <c r="T686" s="1">
        <f>VLOOKUP(A686,'ADM Details FY17'!$A$3:$Y$3515,25,FALSE)</f>
        <v>0</v>
      </c>
      <c r="U686" s="1">
        <f>VLOOKUP(A686,'ADM Details FY17'!$A$3:$AA$3515,27,FALSE)</f>
        <v>0</v>
      </c>
      <c r="V686" s="1">
        <f>IFERROR(VLOOKUP(C686,'eindex _tget pp '!$A$4:$E$615,5,FALSE),0)</f>
        <v>0</v>
      </c>
      <c r="W686" s="31">
        <f>IFERROR(VLOOKUP(C686,'eindex _tget pp '!$A$4:$F$615,6,FALSE),0)</f>
        <v>0</v>
      </c>
      <c r="X686" s="4">
        <f>IFERROR(VLOOKUP(B686,'eschools 16'!$A$2:$F$25,6,FALSE),1)</f>
        <v>2</v>
      </c>
      <c r="Y686" s="1">
        <f t="shared" si="50"/>
        <v>0</v>
      </c>
      <c r="Z686" s="1">
        <f t="shared" si="51"/>
        <v>0</v>
      </c>
      <c r="AA686" s="31">
        <f>IFERROR(VLOOKUP(C686,'eindex _tget pp '!$A$4:$G$615,7,FALSE),0)</f>
        <v>0</v>
      </c>
      <c r="AB686" s="1">
        <f>VLOOKUP(A686,'ADM Details FY17'!$A$3:$AB$3515,28,FALSE)</f>
        <v>0</v>
      </c>
      <c r="AC686" s="1">
        <f t="shared" si="52"/>
        <v>0</v>
      </c>
      <c r="AD686" s="1">
        <f t="shared" si="53"/>
        <v>0</v>
      </c>
      <c r="AE686" s="1">
        <f t="shared" si="54"/>
        <v>0</v>
      </c>
    </row>
    <row r="687" spans="1:31" x14ac:dyDescent="0.25">
      <c r="A687" t="str">
        <f>B687&amp;"-"&amp;COUNTIF($B$3:B687,B687)</f>
        <v>236-533</v>
      </c>
      <c r="B687">
        <v>236</v>
      </c>
      <c r="C687" s="18">
        <f>VLOOKUP(A687,'ADM Details FY17'!$A$3:$D$3515,4,FALSE)</f>
        <v>0</v>
      </c>
      <c r="D687" s="1">
        <f>VLOOKUP(A687,'ADM Details FY17'!$A$3:$E$3515,5,FALSE)</f>
        <v>0</v>
      </c>
      <c r="E687" s="1">
        <f>VLOOKUP(A687,'ADM Details FY17'!$A$3:$F$3515,6,FALSE)</f>
        <v>0</v>
      </c>
      <c r="F687" s="1">
        <f>VLOOKUP(A687,'ADM Details FY17'!$A$3:$G$3515,7,FALSE)</f>
        <v>0</v>
      </c>
      <c r="G687" s="1">
        <f>VLOOKUP(A687,'ADM Details FY17'!$A$3:$H$3515,8,FALSE)</f>
        <v>0</v>
      </c>
      <c r="H687" s="1">
        <f>VLOOKUP(A687,'ADM Details FY17'!$A$3:$I$3515,9,FALSE)</f>
        <v>0</v>
      </c>
      <c r="I687" s="1">
        <f>VLOOKUP(A687,'ADM Details FY17'!$A$3:$J$3517,10,FALSE)</f>
        <v>0</v>
      </c>
      <c r="J687" s="1">
        <f>VLOOKUP(A687,'ADM Details FY17'!$A$3:$K$3515,11,FALSE)</f>
        <v>0</v>
      </c>
      <c r="K687" s="1">
        <f>VLOOKUP(A687,'ADM Details FY17'!$A$3:$M$3515,13,FALSE)</f>
        <v>0</v>
      </c>
      <c r="L687" s="1">
        <f>VLOOKUP(A687,'ADM Details FY17'!$A$3:$O$3515,15,FALSE)</f>
        <v>0</v>
      </c>
      <c r="M687" s="1">
        <f>VLOOKUP(A687,'ADM Details FY17'!$A$3:$P$3515,16,FALSE)</f>
        <v>0</v>
      </c>
      <c r="N687" s="1">
        <f>VLOOKUP(A687,'ADM Details FY17'!$A$3:$Q$3515,17,FALSE)</f>
        <v>0</v>
      </c>
      <c r="O687" s="1">
        <f>VLOOKUP(A687,'ADM Details FY17'!$A$3:$S$3515,19,FALSE)</f>
        <v>0</v>
      </c>
      <c r="P687" s="1">
        <f>VLOOKUP(A687,'ADM Details FY17'!$A$3:$U$3515,21,FALSE)</f>
        <v>0</v>
      </c>
      <c r="Q687" s="1">
        <f>VLOOKUP(A687,'ADM Details FY17'!$A$3:$V$3515,22,FALSE)</f>
        <v>0</v>
      </c>
      <c r="R687" s="1">
        <f>VLOOKUP(A687,'ADM Details FY17'!$A$3:$W$3515,23,FALSE)</f>
        <v>0</v>
      </c>
      <c r="S687" s="1">
        <f>VLOOKUP(A687,'ADM Details FY17'!$A$3:$X$3515,24,FALSE)</f>
        <v>0</v>
      </c>
      <c r="T687" s="1">
        <f>VLOOKUP(A687,'ADM Details FY17'!$A$3:$Y$3515,25,FALSE)</f>
        <v>0</v>
      </c>
      <c r="U687" s="1">
        <f>VLOOKUP(A687,'ADM Details FY17'!$A$3:$AA$3515,27,FALSE)</f>
        <v>0</v>
      </c>
      <c r="V687" s="1">
        <f>IFERROR(VLOOKUP(C687,'eindex _tget pp '!$A$4:$E$615,5,FALSE),0)</f>
        <v>0</v>
      </c>
      <c r="W687" s="31">
        <f>IFERROR(VLOOKUP(C687,'eindex _tget pp '!$A$4:$F$615,6,FALSE),0)</f>
        <v>0</v>
      </c>
      <c r="X687" s="4">
        <f>IFERROR(VLOOKUP(B687,'eschools 16'!$A$2:$F$25,6,FALSE),1)</f>
        <v>2</v>
      </c>
      <c r="Y687" s="1">
        <f t="shared" si="50"/>
        <v>0</v>
      </c>
      <c r="Z687" s="1">
        <f t="shared" si="51"/>
        <v>0</v>
      </c>
      <c r="AA687" s="31">
        <f>IFERROR(VLOOKUP(C687,'eindex _tget pp '!$A$4:$G$615,7,FALSE),0)</f>
        <v>0</v>
      </c>
      <c r="AB687" s="1">
        <f>VLOOKUP(A687,'ADM Details FY17'!$A$3:$AB$3515,28,FALSE)</f>
        <v>0</v>
      </c>
      <c r="AC687" s="1">
        <f t="shared" si="52"/>
        <v>0</v>
      </c>
      <c r="AD687" s="1">
        <f t="shared" si="53"/>
        <v>0</v>
      </c>
      <c r="AE687" s="1">
        <f t="shared" si="54"/>
        <v>0</v>
      </c>
    </row>
    <row r="688" spans="1:31" x14ac:dyDescent="0.25">
      <c r="A688" t="str">
        <f>B688&amp;"-"&amp;COUNTIF($B$3:B688,B688)</f>
        <v>236-534</v>
      </c>
      <c r="B688">
        <v>236</v>
      </c>
      <c r="C688" s="18">
        <f>VLOOKUP(A688,'ADM Details FY17'!$A$3:$D$3515,4,FALSE)</f>
        <v>0</v>
      </c>
      <c r="D688" s="1">
        <f>VLOOKUP(A688,'ADM Details FY17'!$A$3:$E$3515,5,FALSE)</f>
        <v>0</v>
      </c>
      <c r="E688" s="1">
        <f>VLOOKUP(A688,'ADM Details FY17'!$A$3:$F$3515,6,FALSE)</f>
        <v>0</v>
      </c>
      <c r="F688" s="1">
        <f>VLOOKUP(A688,'ADM Details FY17'!$A$3:$G$3515,7,FALSE)</f>
        <v>0</v>
      </c>
      <c r="G688" s="1">
        <f>VLOOKUP(A688,'ADM Details FY17'!$A$3:$H$3515,8,FALSE)</f>
        <v>0</v>
      </c>
      <c r="H688" s="1">
        <f>VLOOKUP(A688,'ADM Details FY17'!$A$3:$I$3515,9,FALSE)</f>
        <v>0</v>
      </c>
      <c r="I688" s="1">
        <f>VLOOKUP(A688,'ADM Details FY17'!$A$3:$J$3517,10,FALSE)</f>
        <v>0</v>
      </c>
      <c r="J688" s="1">
        <f>VLOOKUP(A688,'ADM Details FY17'!$A$3:$K$3515,11,FALSE)</f>
        <v>0</v>
      </c>
      <c r="K688" s="1">
        <f>VLOOKUP(A688,'ADM Details FY17'!$A$3:$M$3515,13,FALSE)</f>
        <v>0</v>
      </c>
      <c r="L688" s="1">
        <f>VLOOKUP(A688,'ADM Details FY17'!$A$3:$O$3515,15,FALSE)</f>
        <v>0</v>
      </c>
      <c r="M688" s="1">
        <f>VLOOKUP(A688,'ADM Details FY17'!$A$3:$P$3515,16,FALSE)</f>
        <v>0</v>
      </c>
      <c r="N688" s="1">
        <f>VLOOKUP(A688,'ADM Details FY17'!$A$3:$Q$3515,17,FALSE)</f>
        <v>0</v>
      </c>
      <c r="O688" s="1">
        <f>VLOOKUP(A688,'ADM Details FY17'!$A$3:$S$3515,19,FALSE)</f>
        <v>0</v>
      </c>
      <c r="P688" s="1">
        <f>VLOOKUP(A688,'ADM Details FY17'!$A$3:$U$3515,21,FALSE)</f>
        <v>0</v>
      </c>
      <c r="Q688" s="1">
        <f>VLOOKUP(A688,'ADM Details FY17'!$A$3:$V$3515,22,FALSE)</f>
        <v>0</v>
      </c>
      <c r="R688" s="1">
        <f>VLOOKUP(A688,'ADM Details FY17'!$A$3:$W$3515,23,FALSE)</f>
        <v>0</v>
      </c>
      <c r="S688" s="1">
        <f>VLOOKUP(A688,'ADM Details FY17'!$A$3:$X$3515,24,FALSE)</f>
        <v>0</v>
      </c>
      <c r="T688" s="1">
        <f>VLOOKUP(A688,'ADM Details FY17'!$A$3:$Y$3515,25,FALSE)</f>
        <v>0</v>
      </c>
      <c r="U688" s="1">
        <f>VLOOKUP(A688,'ADM Details FY17'!$A$3:$AA$3515,27,FALSE)</f>
        <v>0</v>
      </c>
      <c r="V688" s="1">
        <f>IFERROR(VLOOKUP(C688,'eindex _tget pp '!$A$4:$E$615,5,FALSE),0)</f>
        <v>0</v>
      </c>
      <c r="W688" s="31">
        <f>IFERROR(VLOOKUP(C688,'eindex _tget pp '!$A$4:$F$615,6,FALSE),0)</f>
        <v>0</v>
      </c>
      <c r="X688" s="4">
        <f>IFERROR(VLOOKUP(B688,'eschools 16'!$A$2:$F$25,6,FALSE),1)</f>
        <v>2</v>
      </c>
      <c r="Y688" s="1">
        <f t="shared" si="50"/>
        <v>0</v>
      </c>
      <c r="Z688" s="1">
        <f t="shared" si="51"/>
        <v>0</v>
      </c>
      <c r="AA688" s="31">
        <f>IFERROR(VLOOKUP(C688,'eindex _tget pp '!$A$4:$G$615,7,FALSE),0)</f>
        <v>0</v>
      </c>
      <c r="AB688" s="1">
        <f>VLOOKUP(A688,'ADM Details FY17'!$A$3:$AB$3515,28,FALSE)</f>
        <v>0</v>
      </c>
      <c r="AC688" s="1">
        <f t="shared" si="52"/>
        <v>0</v>
      </c>
      <c r="AD688" s="1">
        <f t="shared" si="53"/>
        <v>0</v>
      </c>
      <c r="AE688" s="1">
        <f t="shared" si="54"/>
        <v>0</v>
      </c>
    </row>
    <row r="689" spans="1:31" x14ac:dyDescent="0.25">
      <c r="A689" t="str">
        <f>B689&amp;"-"&amp;COUNTIF($B$3:B689,B689)</f>
        <v>236-535</v>
      </c>
      <c r="B689">
        <v>236</v>
      </c>
      <c r="C689" s="18">
        <f>VLOOKUP(A689,'ADM Details FY17'!$A$3:$D$3515,4,FALSE)</f>
        <v>0</v>
      </c>
      <c r="D689" s="1">
        <f>VLOOKUP(A689,'ADM Details FY17'!$A$3:$E$3515,5,FALSE)</f>
        <v>0</v>
      </c>
      <c r="E689" s="1">
        <f>VLOOKUP(A689,'ADM Details FY17'!$A$3:$F$3515,6,FALSE)</f>
        <v>0</v>
      </c>
      <c r="F689" s="1">
        <f>VLOOKUP(A689,'ADM Details FY17'!$A$3:$G$3515,7,FALSE)</f>
        <v>0</v>
      </c>
      <c r="G689" s="1">
        <f>VLOOKUP(A689,'ADM Details FY17'!$A$3:$H$3515,8,FALSE)</f>
        <v>0</v>
      </c>
      <c r="H689" s="1">
        <f>VLOOKUP(A689,'ADM Details FY17'!$A$3:$I$3515,9,FALSE)</f>
        <v>0</v>
      </c>
      <c r="I689" s="1">
        <f>VLOOKUP(A689,'ADM Details FY17'!$A$3:$J$3517,10,FALSE)</f>
        <v>0</v>
      </c>
      <c r="J689" s="1">
        <f>VLOOKUP(A689,'ADM Details FY17'!$A$3:$K$3515,11,FALSE)</f>
        <v>0</v>
      </c>
      <c r="K689" s="1">
        <f>VLOOKUP(A689,'ADM Details FY17'!$A$3:$M$3515,13,FALSE)</f>
        <v>0</v>
      </c>
      <c r="L689" s="1">
        <f>VLOOKUP(A689,'ADM Details FY17'!$A$3:$O$3515,15,FALSE)</f>
        <v>0</v>
      </c>
      <c r="M689" s="1">
        <f>VLOOKUP(A689,'ADM Details FY17'!$A$3:$P$3515,16,FALSE)</f>
        <v>0</v>
      </c>
      <c r="N689" s="1">
        <f>VLOOKUP(A689,'ADM Details FY17'!$A$3:$Q$3515,17,FALSE)</f>
        <v>0</v>
      </c>
      <c r="O689" s="1">
        <f>VLOOKUP(A689,'ADM Details FY17'!$A$3:$S$3515,19,FALSE)</f>
        <v>0</v>
      </c>
      <c r="P689" s="1">
        <f>VLOOKUP(A689,'ADM Details FY17'!$A$3:$U$3515,21,FALSE)</f>
        <v>0</v>
      </c>
      <c r="Q689" s="1">
        <f>VLOOKUP(A689,'ADM Details FY17'!$A$3:$V$3515,22,FALSE)</f>
        <v>0</v>
      </c>
      <c r="R689" s="1">
        <f>VLOOKUP(A689,'ADM Details FY17'!$A$3:$W$3515,23,FALSE)</f>
        <v>0</v>
      </c>
      <c r="S689" s="1">
        <f>VLOOKUP(A689,'ADM Details FY17'!$A$3:$X$3515,24,FALSE)</f>
        <v>0</v>
      </c>
      <c r="T689" s="1">
        <f>VLOOKUP(A689,'ADM Details FY17'!$A$3:$Y$3515,25,FALSE)</f>
        <v>0</v>
      </c>
      <c r="U689" s="1">
        <f>VLOOKUP(A689,'ADM Details FY17'!$A$3:$AA$3515,27,FALSE)</f>
        <v>0</v>
      </c>
      <c r="V689" s="1">
        <f>IFERROR(VLOOKUP(C689,'eindex _tget pp '!$A$4:$E$615,5,FALSE),0)</f>
        <v>0</v>
      </c>
      <c r="W689" s="31">
        <f>IFERROR(VLOOKUP(C689,'eindex _tget pp '!$A$4:$F$615,6,FALSE),0)</f>
        <v>0</v>
      </c>
      <c r="X689" s="4">
        <f>IFERROR(VLOOKUP(B689,'eschools 16'!$A$2:$F$25,6,FALSE),1)</f>
        <v>2</v>
      </c>
      <c r="Y689" s="1">
        <f t="shared" si="50"/>
        <v>0</v>
      </c>
      <c r="Z689" s="1">
        <f t="shared" si="51"/>
        <v>0</v>
      </c>
      <c r="AA689" s="31">
        <f>IFERROR(VLOOKUP(C689,'eindex _tget pp '!$A$4:$G$615,7,FALSE),0)</f>
        <v>0</v>
      </c>
      <c r="AB689" s="1">
        <f>VLOOKUP(A689,'ADM Details FY17'!$A$3:$AB$3515,28,FALSE)</f>
        <v>0</v>
      </c>
      <c r="AC689" s="1">
        <f t="shared" si="52"/>
        <v>0</v>
      </c>
      <c r="AD689" s="1">
        <f t="shared" si="53"/>
        <v>0</v>
      </c>
      <c r="AE689" s="1">
        <f t="shared" si="54"/>
        <v>0</v>
      </c>
    </row>
    <row r="690" spans="1:31" x14ac:dyDescent="0.25">
      <c r="A690" t="str">
        <f>B690&amp;"-"&amp;COUNTIF($B$3:B690,B690)</f>
        <v>236-536</v>
      </c>
      <c r="B690">
        <v>236</v>
      </c>
      <c r="C690" s="18">
        <f>VLOOKUP(A690,'ADM Details FY17'!$A$3:$D$3515,4,FALSE)</f>
        <v>0</v>
      </c>
      <c r="D690" s="1">
        <f>VLOOKUP(A690,'ADM Details FY17'!$A$3:$E$3515,5,FALSE)</f>
        <v>0</v>
      </c>
      <c r="E690" s="1">
        <f>VLOOKUP(A690,'ADM Details FY17'!$A$3:$F$3515,6,FALSE)</f>
        <v>0</v>
      </c>
      <c r="F690" s="1">
        <f>VLOOKUP(A690,'ADM Details FY17'!$A$3:$G$3515,7,FALSE)</f>
        <v>0</v>
      </c>
      <c r="G690" s="1">
        <f>VLOOKUP(A690,'ADM Details FY17'!$A$3:$H$3515,8,FALSE)</f>
        <v>0</v>
      </c>
      <c r="H690" s="1">
        <f>VLOOKUP(A690,'ADM Details FY17'!$A$3:$I$3515,9,FALSE)</f>
        <v>0</v>
      </c>
      <c r="I690" s="1">
        <f>VLOOKUP(A690,'ADM Details FY17'!$A$3:$J$3517,10,FALSE)</f>
        <v>0</v>
      </c>
      <c r="J690" s="1">
        <f>VLOOKUP(A690,'ADM Details FY17'!$A$3:$K$3515,11,FALSE)</f>
        <v>0</v>
      </c>
      <c r="K690" s="1">
        <f>VLOOKUP(A690,'ADM Details FY17'!$A$3:$M$3515,13,FALSE)</f>
        <v>0</v>
      </c>
      <c r="L690" s="1">
        <f>VLOOKUP(A690,'ADM Details FY17'!$A$3:$O$3515,15,FALSE)</f>
        <v>0</v>
      </c>
      <c r="M690" s="1">
        <f>VLOOKUP(A690,'ADM Details FY17'!$A$3:$P$3515,16,FALSE)</f>
        <v>0</v>
      </c>
      <c r="N690" s="1">
        <f>VLOOKUP(A690,'ADM Details FY17'!$A$3:$Q$3515,17,FALSE)</f>
        <v>0</v>
      </c>
      <c r="O690" s="1">
        <f>VLOOKUP(A690,'ADM Details FY17'!$A$3:$S$3515,19,FALSE)</f>
        <v>0</v>
      </c>
      <c r="P690" s="1">
        <f>VLOOKUP(A690,'ADM Details FY17'!$A$3:$U$3515,21,FALSE)</f>
        <v>0</v>
      </c>
      <c r="Q690" s="1">
        <f>VLOOKUP(A690,'ADM Details FY17'!$A$3:$V$3515,22,FALSE)</f>
        <v>0</v>
      </c>
      <c r="R690" s="1">
        <f>VLOOKUP(A690,'ADM Details FY17'!$A$3:$W$3515,23,FALSE)</f>
        <v>0</v>
      </c>
      <c r="S690" s="1">
        <f>VLOOKUP(A690,'ADM Details FY17'!$A$3:$X$3515,24,FALSE)</f>
        <v>0</v>
      </c>
      <c r="T690" s="1">
        <f>VLOOKUP(A690,'ADM Details FY17'!$A$3:$Y$3515,25,FALSE)</f>
        <v>0</v>
      </c>
      <c r="U690" s="1">
        <f>VLOOKUP(A690,'ADM Details FY17'!$A$3:$AA$3515,27,FALSE)</f>
        <v>0</v>
      </c>
      <c r="V690" s="1">
        <f>IFERROR(VLOOKUP(C690,'eindex _tget pp '!$A$4:$E$615,5,FALSE),0)</f>
        <v>0</v>
      </c>
      <c r="W690" s="31">
        <f>IFERROR(VLOOKUP(C690,'eindex _tget pp '!$A$4:$F$615,6,FALSE),0)</f>
        <v>0</v>
      </c>
      <c r="X690" s="4">
        <f>IFERROR(VLOOKUP(B690,'eschools 16'!$A$2:$F$25,6,FALSE),1)</f>
        <v>2</v>
      </c>
      <c r="Y690" s="1">
        <f t="shared" si="50"/>
        <v>0</v>
      </c>
      <c r="Z690" s="1">
        <f t="shared" si="51"/>
        <v>0</v>
      </c>
      <c r="AA690" s="31">
        <f>IFERROR(VLOOKUP(C690,'eindex _tget pp '!$A$4:$G$615,7,FALSE),0)</f>
        <v>0</v>
      </c>
      <c r="AB690" s="1">
        <f>VLOOKUP(A690,'ADM Details FY17'!$A$3:$AB$3515,28,FALSE)</f>
        <v>0</v>
      </c>
      <c r="AC690" s="1">
        <f t="shared" si="52"/>
        <v>0</v>
      </c>
      <c r="AD690" s="1">
        <f t="shared" si="53"/>
        <v>0</v>
      </c>
      <c r="AE690" s="1">
        <f t="shared" si="54"/>
        <v>0</v>
      </c>
    </row>
    <row r="691" spans="1:31" x14ac:dyDescent="0.25">
      <c r="A691" t="str">
        <f>B691&amp;"-"&amp;COUNTIF($B$3:B691,B691)</f>
        <v>236-537</v>
      </c>
      <c r="B691">
        <v>236</v>
      </c>
      <c r="C691" s="18">
        <f>VLOOKUP(A691,'ADM Details FY17'!$A$3:$D$3515,4,FALSE)</f>
        <v>0</v>
      </c>
      <c r="D691" s="1">
        <f>VLOOKUP(A691,'ADM Details FY17'!$A$3:$E$3515,5,FALSE)</f>
        <v>0</v>
      </c>
      <c r="E691" s="1">
        <f>VLOOKUP(A691,'ADM Details FY17'!$A$3:$F$3515,6,FALSE)</f>
        <v>0</v>
      </c>
      <c r="F691" s="1">
        <f>VLOOKUP(A691,'ADM Details FY17'!$A$3:$G$3515,7,FALSE)</f>
        <v>0</v>
      </c>
      <c r="G691" s="1">
        <f>VLOOKUP(A691,'ADM Details FY17'!$A$3:$H$3515,8,FALSE)</f>
        <v>0</v>
      </c>
      <c r="H691" s="1">
        <f>VLOOKUP(A691,'ADM Details FY17'!$A$3:$I$3515,9,FALSE)</f>
        <v>0</v>
      </c>
      <c r="I691" s="1">
        <f>VLOOKUP(A691,'ADM Details FY17'!$A$3:$J$3517,10,FALSE)</f>
        <v>0</v>
      </c>
      <c r="J691" s="1">
        <f>VLOOKUP(A691,'ADM Details FY17'!$A$3:$K$3515,11,FALSE)</f>
        <v>0</v>
      </c>
      <c r="K691" s="1">
        <f>VLOOKUP(A691,'ADM Details FY17'!$A$3:$M$3515,13,FALSE)</f>
        <v>0</v>
      </c>
      <c r="L691" s="1">
        <f>VLOOKUP(A691,'ADM Details FY17'!$A$3:$O$3515,15,FALSE)</f>
        <v>0</v>
      </c>
      <c r="M691" s="1">
        <f>VLOOKUP(A691,'ADM Details FY17'!$A$3:$P$3515,16,FALSE)</f>
        <v>0</v>
      </c>
      <c r="N691" s="1">
        <f>VLOOKUP(A691,'ADM Details FY17'!$A$3:$Q$3515,17,FALSE)</f>
        <v>0</v>
      </c>
      <c r="O691" s="1">
        <f>VLOOKUP(A691,'ADM Details FY17'!$A$3:$S$3515,19,FALSE)</f>
        <v>0</v>
      </c>
      <c r="P691" s="1">
        <f>VLOOKUP(A691,'ADM Details FY17'!$A$3:$U$3515,21,FALSE)</f>
        <v>0</v>
      </c>
      <c r="Q691" s="1">
        <f>VLOOKUP(A691,'ADM Details FY17'!$A$3:$V$3515,22,FALSE)</f>
        <v>0</v>
      </c>
      <c r="R691" s="1">
        <f>VLOOKUP(A691,'ADM Details FY17'!$A$3:$W$3515,23,FALSE)</f>
        <v>0</v>
      </c>
      <c r="S691" s="1">
        <f>VLOOKUP(A691,'ADM Details FY17'!$A$3:$X$3515,24,FALSE)</f>
        <v>0</v>
      </c>
      <c r="T691" s="1">
        <f>VLOOKUP(A691,'ADM Details FY17'!$A$3:$Y$3515,25,FALSE)</f>
        <v>0</v>
      </c>
      <c r="U691" s="1">
        <f>VLOOKUP(A691,'ADM Details FY17'!$A$3:$AA$3515,27,FALSE)</f>
        <v>0</v>
      </c>
      <c r="V691" s="1">
        <f>IFERROR(VLOOKUP(C691,'eindex _tget pp '!$A$4:$E$615,5,FALSE),0)</f>
        <v>0</v>
      </c>
      <c r="W691" s="31">
        <f>IFERROR(VLOOKUP(C691,'eindex _tget pp '!$A$4:$F$615,6,FALSE),0)</f>
        <v>0</v>
      </c>
      <c r="X691" s="4">
        <f>IFERROR(VLOOKUP(B691,'eschools 16'!$A$2:$F$25,6,FALSE),1)</f>
        <v>2</v>
      </c>
      <c r="Y691" s="1">
        <f t="shared" si="50"/>
        <v>0</v>
      </c>
      <c r="Z691" s="1">
        <f t="shared" si="51"/>
        <v>0</v>
      </c>
      <c r="AA691" s="31">
        <f>IFERROR(VLOOKUP(C691,'eindex _tget pp '!$A$4:$G$615,7,FALSE),0)</f>
        <v>0</v>
      </c>
      <c r="AB691" s="1">
        <f>VLOOKUP(A691,'ADM Details FY17'!$A$3:$AB$3515,28,FALSE)</f>
        <v>0</v>
      </c>
      <c r="AC691" s="1">
        <f t="shared" si="52"/>
        <v>0</v>
      </c>
      <c r="AD691" s="1">
        <f t="shared" si="53"/>
        <v>0</v>
      </c>
      <c r="AE691" s="1">
        <f t="shared" si="54"/>
        <v>0</v>
      </c>
    </row>
    <row r="692" spans="1:31" x14ac:dyDescent="0.25">
      <c r="A692" t="str">
        <f>B692&amp;"-"&amp;COUNTIF($B$3:B692,B692)</f>
        <v>241-1</v>
      </c>
      <c r="B692">
        <v>241</v>
      </c>
      <c r="C692" s="18">
        <f>VLOOKUP(A692,'ADM Details FY17'!$A$3:$D$3515,4,FALSE)</f>
        <v>43489</v>
      </c>
      <c r="D692" s="1">
        <f>VLOOKUP(A692,'ADM Details FY17'!$A$3:$E$3515,5,FALSE)</f>
        <v>5.27</v>
      </c>
      <c r="E692" s="1">
        <f>VLOOKUP(A692,'ADM Details FY17'!$A$3:$F$3515,6,FALSE)</f>
        <v>0</v>
      </c>
      <c r="F692" s="1">
        <f>VLOOKUP(A692,'ADM Details FY17'!$A$3:$G$3515,7,FALSE)</f>
        <v>0</v>
      </c>
      <c r="G692" s="1">
        <f>VLOOKUP(A692,'ADM Details FY17'!$A$3:$H$3515,8,FALSE)</f>
        <v>0.46</v>
      </c>
      <c r="H692" s="1">
        <f>VLOOKUP(A692,'ADM Details FY17'!$A$3:$I$3515,9,FALSE)</f>
        <v>0</v>
      </c>
      <c r="I692" s="1">
        <f>VLOOKUP(A692,'ADM Details FY17'!$A$3:$J$3517,10,FALSE)</f>
        <v>0</v>
      </c>
      <c r="J692" s="1">
        <f>VLOOKUP(A692,'ADM Details FY17'!$A$3:$K$3515,11,FALSE)</f>
        <v>0</v>
      </c>
      <c r="K692" s="1">
        <f>VLOOKUP(A692,'ADM Details FY17'!$A$3:$M$3515,13,FALSE)</f>
        <v>5.27</v>
      </c>
      <c r="L692" s="1">
        <f>VLOOKUP(A692,'ADM Details FY17'!$A$3:$O$3515,15,FALSE)</f>
        <v>0</v>
      </c>
      <c r="M692" s="1">
        <f>VLOOKUP(A692,'ADM Details FY17'!$A$3:$P$3515,16,FALSE)</f>
        <v>0</v>
      </c>
      <c r="N692" s="1">
        <f>VLOOKUP(A692,'ADM Details FY17'!$A$3:$Q$3515,17,FALSE)</f>
        <v>0</v>
      </c>
      <c r="O692" s="1">
        <f>VLOOKUP(A692,'ADM Details FY17'!$A$3:$S$3515,19,FALSE)</f>
        <v>0</v>
      </c>
      <c r="P692" s="1">
        <f>VLOOKUP(A692,'ADM Details FY17'!$A$3:$U$3515,21,FALSE)</f>
        <v>0</v>
      </c>
      <c r="Q692" s="1">
        <f>VLOOKUP(A692,'ADM Details FY17'!$A$3:$V$3515,22,FALSE)</f>
        <v>0</v>
      </c>
      <c r="R692" s="1">
        <f>VLOOKUP(A692,'ADM Details FY17'!$A$3:$W$3515,23,FALSE)</f>
        <v>0</v>
      </c>
      <c r="S692" s="1">
        <f>VLOOKUP(A692,'ADM Details FY17'!$A$3:$X$3515,24,FALSE)</f>
        <v>0</v>
      </c>
      <c r="T692" s="1">
        <f>VLOOKUP(A692,'ADM Details FY17'!$A$3:$Y$3515,25,FALSE)</f>
        <v>0</v>
      </c>
      <c r="U692" s="1">
        <f>VLOOKUP(A692,'ADM Details FY17'!$A$3:$AA$3515,27,FALSE)</f>
        <v>0</v>
      </c>
      <c r="V692" s="1">
        <f>IFERROR(VLOOKUP(C692,'eindex _tget pp '!$A$4:$E$615,5,FALSE),0)</f>
        <v>965.83149339195813</v>
      </c>
      <c r="W692" s="31">
        <f>IFERROR(VLOOKUP(C692,'eindex _tget pp '!$A$4:$F$615,6,FALSE),0)</f>
        <v>3.72042677</v>
      </c>
      <c r="X692" s="4">
        <f>IFERROR(VLOOKUP(B692,'eschools 16'!$A$2:$F$25,6,FALSE),1)</f>
        <v>2</v>
      </c>
      <c r="Y692" s="1">
        <f t="shared" si="50"/>
        <v>0</v>
      </c>
      <c r="Z692" s="1">
        <f t="shared" si="51"/>
        <v>0</v>
      </c>
      <c r="AA692" s="31">
        <f>IFERROR(VLOOKUP(C692,'eindex _tget pp '!$A$4:$G$615,7,FALSE),0)</f>
        <v>0.698126252</v>
      </c>
      <c r="AB692" s="1">
        <f>VLOOKUP(A692,'ADM Details FY17'!$A$3:$AB$3515,28,FALSE)</f>
        <v>0</v>
      </c>
      <c r="AC692" s="1">
        <f t="shared" si="52"/>
        <v>0</v>
      </c>
      <c r="AD692" s="1">
        <f t="shared" si="53"/>
        <v>5.27</v>
      </c>
      <c r="AE692" s="1">
        <f t="shared" si="54"/>
        <v>131.75</v>
      </c>
    </row>
    <row r="693" spans="1:31" x14ac:dyDescent="0.25">
      <c r="A693" t="str">
        <f>B693&amp;"-"&amp;COUNTIF($B$3:B693,B693)</f>
        <v>241-2</v>
      </c>
      <c r="B693">
        <v>241</v>
      </c>
      <c r="C693" s="18">
        <f>VLOOKUP(A693,'ADM Details FY17'!$A$3:$D$3515,4,FALSE)</f>
        <v>43497</v>
      </c>
      <c r="D693" s="1">
        <f>VLOOKUP(A693,'ADM Details FY17'!$A$3:$E$3515,5,FALSE)</f>
        <v>0.95</v>
      </c>
      <c r="E693" s="1">
        <f>VLOOKUP(A693,'ADM Details FY17'!$A$3:$F$3515,6,FALSE)</f>
        <v>0</v>
      </c>
      <c r="F693" s="1">
        <f>VLOOKUP(A693,'ADM Details FY17'!$A$3:$G$3515,7,FALSE)</f>
        <v>0</v>
      </c>
      <c r="G693" s="1">
        <f>VLOOKUP(A693,'ADM Details FY17'!$A$3:$H$3515,8,FALSE)</f>
        <v>0</v>
      </c>
      <c r="H693" s="1">
        <f>VLOOKUP(A693,'ADM Details FY17'!$A$3:$I$3515,9,FALSE)</f>
        <v>0</v>
      </c>
      <c r="I693" s="1">
        <f>VLOOKUP(A693,'ADM Details FY17'!$A$3:$J$3517,10,FALSE)</f>
        <v>0</v>
      </c>
      <c r="J693" s="1">
        <f>VLOOKUP(A693,'ADM Details FY17'!$A$3:$K$3515,11,FALSE)</f>
        <v>0</v>
      </c>
      <c r="K693" s="1">
        <f>VLOOKUP(A693,'ADM Details FY17'!$A$3:$M$3515,13,FALSE)</f>
        <v>0</v>
      </c>
      <c r="L693" s="1">
        <f>VLOOKUP(A693,'ADM Details FY17'!$A$3:$O$3515,15,FALSE)</f>
        <v>0</v>
      </c>
      <c r="M693" s="1">
        <f>VLOOKUP(A693,'ADM Details FY17'!$A$3:$P$3515,16,FALSE)</f>
        <v>0</v>
      </c>
      <c r="N693" s="1">
        <f>VLOOKUP(A693,'ADM Details FY17'!$A$3:$Q$3515,17,FALSE)</f>
        <v>0</v>
      </c>
      <c r="O693" s="1">
        <f>VLOOKUP(A693,'ADM Details FY17'!$A$3:$S$3515,19,FALSE)</f>
        <v>0</v>
      </c>
      <c r="P693" s="1">
        <f>VLOOKUP(A693,'ADM Details FY17'!$A$3:$U$3515,21,FALSE)</f>
        <v>0</v>
      </c>
      <c r="Q693" s="1">
        <f>VLOOKUP(A693,'ADM Details FY17'!$A$3:$V$3515,22,FALSE)</f>
        <v>0</v>
      </c>
      <c r="R693" s="1">
        <f>VLOOKUP(A693,'ADM Details FY17'!$A$3:$W$3515,23,FALSE)</f>
        <v>0</v>
      </c>
      <c r="S693" s="1">
        <f>VLOOKUP(A693,'ADM Details FY17'!$A$3:$X$3515,24,FALSE)</f>
        <v>0</v>
      </c>
      <c r="T693" s="1">
        <f>VLOOKUP(A693,'ADM Details FY17'!$A$3:$Y$3515,25,FALSE)</f>
        <v>0</v>
      </c>
      <c r="U693" s="1">
        <f>VLOOKUP(A693,'ADM Details FY17'!$A$3:$AA$3515,27,FALSE)</f>
        <v>0</v>
      </c>
      <c r="V693" s="1">
        <f>IFERROR(VLOOKUP(C693,'eindex _tget pp '!$A$4:$E$615,5,FALSE),0)</f>
        <v>1259.2039600535525</v>
      </c>
      <c r="W693" s="31">
        <f>IFERROR(VLOOKUP(C693,'eindex _tget pp '!$A$4:$F$615,6,FALSE),0)</f>
        <v>4.0470793072999998</v>
      </c>
      <c r="X693" s="4">
        <f>IFERROR(VLOOKUP(B693,'eschools 16'!$A$2:$F$25,6,FALSE),1)</f>
        <v>2</v>
      </c>
      <c r="Y693" s="1">
        <f t="shared" si="50"/>
        <v>0</v>
      </c>
      <c r="Z693" s="1">
        <f t="shared" si="51"/>
        <v>0</v>
      </c>
      <c r="AA693" s="31">
        <f>IFERROR(VLOOKUP(C693,'eindex _tget pp '!$A$4:$G$615,7,FALSE),0)</f>
        <v>0.792450761</v>
      </c>
      <c r="AB693" s="1">
        <f>VLOOKUP(A693,'ADM Details FY17'!$A$3:$AB$3515,28,FALSE)</f>
        <v>0</v>
      </c>
      <c r="AC693" s="1">
        <f t="shared" si="52"/>
        <v>0</v>
      </c>
      <c r="AD693" s="1">
        <f t="shared" si="53"/>
        <v>0.95</v>
      </c>
      <c r="AE693" s="1">
        <f t="shared" si="54"/>
        <v>23.75</v>
      </c>
    </row>
    <row r="694" spans="1:31" x14ac:dyDescent="0.25">
      <c r="A694" t="str">
        <f>B694&amp;"-"&amp;COUNTIF($B$3:B694,B694)</f>
        <v>241-3</v>
      </c>
      <c r="B694">
        <v>241</v>
      </c>
      <c r="C694" s="18">
        <f>VLOOKUP(A694,'ADM Details FY17'!$A$3:$D$3515,4,FALSE)</f>
        <v>45195</v>
      </c>
      <c r="D694" s="1">
        <f>VLOOKUP(A694,'ADM Details FY17'!$A$3:$E$3515,5,FALSE)</f>
        <v>1</v>
      </c>
      <c r="E694" s="1">
        <f>VLOOKUP(A694,'ADM Details FY17'!$A$3:$F$3515,6,FALSE)</f>
        <v>0</v>
      </c>
      <c r="F694" s="1">
        <f>VLOOKUP(A694,'ADM Details FY17'!$A$3:$G$3515,7,FALSE)</f>
        <v>0</v>
      </c>
      <c r="G694" s="1">
        <f>VLOOKUP(A694,'ADM Details FY17'!$A$3:$H$3515,8,FALSE)</f>
        <v>0</v>
      </c>
      <c r="H694" s="1">
        <f>VLOOKUP(A694,'ADM Details FY17'!$A$3:$I$3515,9,FALSE)</f>
        <v>0</v>
      </c>
      <c r="I694" s="1">
        <f>VLOOKUP(A694,'ADM Details FY17'!$A$3:$J$3517,10,FALSE)</f>
        <v>0</v>
      </c>
      <c r="J694" s="1">
        <f>VLOOKUP(A694,'ADM Details FY17'!$A$3:$K$3515,11,FALSE)</f>
        <v>0</v>
      </c>
      <c r="K694" s="1">
        <f>VLOOKUP(A694,'ADM Details FY17'!$A$3:$M$3515,13,FALSE)</f>
        <v>1</v>
      </c>
      <c r="L694" s="1">
        <f>VLOOKUP(A694,'ADM Details FY17'!$A$3:$O$3515,15,FALSE)</f>
        <v>0</v>
      </c>
      <c r="M694" s="1">
        <f>VLOOKUP(A694,'ADM Details FY17'!$A$3:$P$3515,16,FALSE)</f>
        <v>0</v>
      </c>
      <c r="N694" s="1">
        <f>VLOOKUP(A694,'ADM Details FY17'!$A$3:$Q$3515,17,FALSE)</f>
        <v>0</v>
      </c>
      <c r="O694" s="1">
        <f>VLOOKUP(A694,'ADM Details FY17'!$A$3:$S$3515,19,FALSE)</f>
        <v>0</v>
      </c>
      <c r="P694" s="1">
        <f>VLOOKUP(A694,'ADM Details FY17'!$A$3:$U$3515,21,FALSE)</f>
        <v>0</v>
      </c>
      <c r="Q694" s="1">
        <f>VLOOKUP(A694,'ADM Details FY17'!$A$3:$V$3515,22,FALSE)</f>
        <v>0</v>
      </c>
      <c r="R694" s="1">
        <f>VLOOKUP(A694,'ADM Details FY17'!$A$3:$W$3515,23,FALSE)</f>
        <v>0</v>
      </c>
      <c r="S694" s="1">
        <f>VLOOKUP(A694,'ADM Details FY17'!$A$3:$X$3515,24,FALSE)</f>
        <v>0</v>
      </c>
      <c r="T694" s="1">
        <f>VLOOKUP(A694,'ADM Details FY17'!$A$3:$Y$3515,25,FALSE)</f>
        <v>0</v>
      </c>
      <c r="U694" s="1">
        <f>VLOOKUP(A694,'ADM Details FY17'!$A$3:$AA$3515,27,FALSE)</f>
        <v>0</v>
      </c>
      <c r="V694" s="1">
        <f>IFERROR(VLOOKUP(C694,'eindex _tget pp '!$A$4:$E$615,5,FALSE),0)</f>
        <v>221.68844804605411</v>
      </c>
      <c r="W694" s="31">
        <f>IFERROR(VLOOKUP(C694,'eindex _tget pp '!$A$4:$F$615,6,FALSE),0)</f>
        <v>0.23748123939999999</v>
      </c>
      <c r="X694" s="4">
        <f>IFERROR(VLOOKUP(B694,'eschools 16'!$A$2:$F$25,6,FALSE),1)</f>
        <v>2</v>
      </c>
      <c r="Y694" s="1">
        <f t="shared" si="50"/>
        <v>0</v>
      </c>
      <c r="Z694" s="1">
        <f t="shared" si="51"/>
        <v>0</v>
      </c>
      <c r="AA694" s="31">
        <f>IFERROR(VLOOKUP(C694,'eindex _tget pp '!$A$4:$G$615,7,FALSE),0)</f>
        <v>0.446612911</v>
      </c>
      <c r="AB694" s="1">
        <f>VLOOKUP(A694,'ADM Details FY17'!$A$3:$AB$3515,28,FALSE)</f>
        <v>0</v>
      </c>
      <c r="AC694" s="1">
        <f t="shared" si="52"/>
        <v>0</v>
      </c>
      <c r="AD694" s="1">
        <f t="shared" si="53"/>
        <v>1</v>
      </c>
      <c r="AE694" s="1">
        <f t="shared" si="54"/>
        <v>25</v>
      </c>
    </row>
    <row r="695" spans="1:31" x14ac:dyDescent="0.25">
      <c r="A695" t="str">
        <f>B695&amp;"-"&amp;COUNTIF($B$3:B695,B695)</f>
        <v>241-4</v>
      </c>
      <c r="B695">
        <v>241</v>
      </c>
      <c r="C695" s="18">
        <f>VLOOKUP(A695,'ADM Details FY17'!$A$3:$D$3515,4,FALSE)</f>
        <v>43505</v>
      </c>
      <c r="D695" s="1">
        <f>VLOOKUP(A695,'ADM Details FY17'!$A$3:$E$3515,5,FALSE)</f>
        <v>1</v>
      </c>
      <c r="E695" s="1">
        <f>VLOOKUP(A695,'ADM Details FY17'!$A$3:$F$3515,6,FALSE)</f>
        <v>0</v>
      </c>
      <c r="F695" s="1">
        <f>VLOOKUP(A695,'ADM Details FY17'!$A$3:$G$3515,7,FALSE)</f>
        <v>0</v>
      </c>
      <c r="G695" s="1">
        <f>VLOOKUP(A695,'ADM Details FY17'!$A$3:$H$3515,8,FALSE)</f>
        <v>0</v>
      </c>
      <c r="H695" s="1">
        <f>VLOOKUP(A695,'ADM Details FY17'!$A$3:$I$3515,9,FALSE)</f>
        <v>0</v>
      </c>
      <c r="I695" s="1">
        <f>VLOOKUP(A695,'ADM Details FY17'!$A$3:$J$3517,10,FALSE)</f>
        <v>0</v>
      </c>
      <c r="J695" s="1">
        <f>VLOOKUP(A695,'ADM Details FY17'!$A$3:$K$3515,11,FALSE)</f>
        <v>0</v>
      </c>
      <c r="K695" s="1">
        <f>VLOOKUP(A695,'ADM Details FY17'!$A$3:$M$3515,13,FALSE)</f>
        <v>0</v>
      </c>
      <c r="L695" s="1">
        <f>VLOOKUP(A695,'ADM Details FY17'!$A$3:$O$3515,15,FALSE)</f>
        <v>0</v>
      </c>
      <c r="M695" s="1">
        <f>VLOOKUP(A695,'ADM Details FY17'!$A$3:$P$3515,16,FALSE)</f>
        <v>0</v>
      </c>
      <c r="N695" s="1">
        <f>VLOOKUP(A695,'ADM Details FY17'!$A$3:$Q$3515,17,FALSE)</f>
        <v>0</v>
      </c>
      <c r="O695" s="1">
        <f>VLOOKUP(A695,'ADM Details FY17'!$A$3:$S$3515,19,FALSE)</f>
        <v>0</v>
      </c>
      <c r="P695" s="1">
        <f>VLOOKUP(A695,'ADM Details FY17'!$A$3:$U$3515,21,FALSE)</f>
        <v>0</v>
      </c>
      <c r="Q695" s="1">
        <f>VLOOKUP(A695,'ADM Details FY17'!$A$3:$V$3515,22,FALSE)</f>
        <v>0</v>
      </c>
      <c r="R695" s="1">
        <f>VLOOKUP(A695,'ADM Details FY17'!$A$3:$W$3515,23,FALSE)</f>
        <v>0</v>
      </c>
      <c r="S695" s="1">
        <f>VLOOKUP(A695,'ADM Details FY17'!$A$3:$X$3515,24,FALSE)</f>
        <v>0</v>
      </c>
      <c r="T695" s="1">
        <f>VLOOKUP(A695,'ADM Details FY17'!$A$3:$Y$3515,25,FALSE)</f>
        <v>0</v>
      </c>
      <c r="U695" s="1">
        <f>VLOOKUP(A695,'ADM Details FY17'!$A$3:$AA$3515,27,FALSE)</f>
        <v>0</v>
      </c>
      <c r="V695" s="1">
        <f>IFERROR(VLOOKUP(C695,'eindex _tget pp '!$A$4:$E$615,5,FALSE),0)</f>
        <v>318.26521303196097</v>
      </c>
      <c r="W695" s="31">
        <f>IFERROR(VLOOKUP(C695,'eindex _tget pp '!$A$4:$F$615,6,FALSE),0)</f>
        <v>0.68061789569999998</v>
      </c>
      <c r="X695" s="4">
        <f>IFERROR(VLOOKUP(B695,'eschools 16'!$A$2:$F$25,6,FALSE),1)</f>
        <v>2</v>
      </c>
      <c r="Y695" s="1">
        <f t="shared" si="50"/>
        <v>0</v>
      </c>
      <c r="Z695" s="1">
        <f t="shared" si="51"/>
        <v>0</v>
      </c>
      <c r="AA695" s="31">
        <f>IFERROR(VLOOKUP(C695,'eindex _tget pp '!$A$4:$G$615,7,FALSE),0)</f>
        <v>0.48301392199999998</v>
      </c>
      <c r="AB695" s="1">
        <f>VLOOKUP(A695,'ADM Details FY17'!$A$3:$AB$3515,28,FALSE)</f>
        <v>0</v>
      </c>
      <c r="AC695" s="1">
        <f t="shared" si="52"/>
        <v>0</v>
      </c>
      <c r="AD695" s="1">
        <f t="shared" si="53"/>
        <v>1</v>
      </c>
      <c r="AE695" s="1">
        <f t="shared" si="54"/>
        <v>25</v>
      </c>
    </row>
    <row r="696" spans="1:31" x14ac:dyDescent="0.25">
      <c r="A696" t="str">
        <f>B696&amp;"-"&amp;COUNTIF($B$3:B696,B696)</f>
        <v>241-5</v>
      </c>
      <c r="B696">
        <v>241</v>
      </c>
      <c r="C696" s="18">
        <f>VLOOKUP(A696,'ADM Details FY17'!$A$3:$D$3515,4,FALSE)</f>
        <v>49171</v>
      </c>
      <c r="D696" s="1">
        <f>VLOOKUP(A696,'ADM Details FY17'!$A$3:$E$3515,5,FALSE)</f>
        <v>0.22</v>
      </c>
      <c r="E696" s="1">
        <f>VLOOKUP(A696,'ADM Details FY17'!$A$3:$F$3515,6,FALSE)</f>
        <v>0</v>
      </c>
      <c r="F696" s="1">
        <f>VLOOKUP(A696,'ADM Details FY17'!$A$3:$G$3515,7,FALSE)</f>
        <v>0</v>
      </c>
      <c r="G696" s="1">
        <f>VLOOKUP(A696,'ADM Details FY17'!$A$3:$H$3515,8,FALSE)</f>
        <v>0</v>
      </c>
      <c r="H696" s="1">
        <f>VLOOKUP(A696,'ADM Details FY17'!$A$3:$I$3515,9,FALSE)</f>
        <v>0</v>
      </c>
      <c r="I696" s="1">
        <f>VLOOKUP(A696,'ADM Details FY17'!$A$3:$J$3517,10,FALSE)</f>
        <v>0</v>
      </c>
      <c r="J696" s="1">
        <f>VLOOKUP(A696,'ADM Details FY17'!$A$3:$K$3515,11,FALSE)</f>
        <v>0</v>
      </c>
      <c r="K696" s="1">
        <f>VLOOKUP(A696,'ADM Details FY17'!$A$3:$M$3515,13,FALSE)</f>
        <v>0.22</v>
      </c>
      <c r="L696" s="1">
        <f>VLOOKUP(A696,'ADM Details FY17'!$A$3:$O$3515,15,FALSE)</f>
        <v>0</v>
      </c>
      <c r="M696" s="1">
        <f>VLOOKUP(A696,'ADM Details FY17'!$A$3:$P$3515,16,FALSE)</f>
        <v>0</v>
      </c>
      <c r="N696" s="1">
        <f>VLOOKUP(A696,'ADM Details FY17'!$A$3:$Q$3515,17,FALSE)</f>
        <v>0</v>
      </c>
      <c r="O696" s="1">
        <f>VLOOKUP(A696,'ADM Details FY17'!$A$3:$S$3515,19,FALSE)</f>
        <v>0</v>
      </c>
      <c r="P696" s="1">
        <f>VLOOKUP(A696,'ADM Details FY17'!$A$3:$U$3515,21,FALSE)</f>
        <v>0</v>
      </c>
      <c r="Q696" s="1">
        <f>VLOOKUP(A696,'ADM Details FY17'!$A$3:$V$3515,22,FALSE)</f>
        <v>0</v>
      </c>
      <c r="R696" s="1">
        <f>VLOOKUP(A696,'ADM Details FY17'!$A$3:$W$3515,23,FALSE)</f>
        <v>0</v>
      </c>
      <c r="S696" s="1">
        <f>VLOOKUP(A696,'ADM Details FY17'!$A$3:$X$3515,24,FALSE)</f>
        <v>0</v>
      </c>
      <c r="T696" s="1">
        <f>VLOOKUP(A696,'ADM Details FY17'!$A$3:$Y$3515,25,FALSE)</f>
        <v>0</v>
      </c>
      <c r="U696" s="1">
        <f>VLOOKUP(A696,'ADM Details FY17'!$A$3:$AA$3515,27,FALSE)</f>
        <v>0</v>
      </c>
      <c r="V696" s="1">
        <f>IFERROR(VLOOKUP(C696,'eindex _tget pp '!$A$4:$E$615,5,FALSE),0)</f>
        <v>0</v>
      </c>
      <c r="W696" s="31">
        <f>IFERROR(VLOOKUP(C696,'eindex _tget pp '!$A$4:$F$615,6,FALSE),0)</f>
        <v>2.5753339300000001E-2</v>
      </c>
      <c r="X696" s="4">
        <f>IFERROR(VLOOKUP(B696,'eschools 16'!$A$2:$F$25,6,FALSE),1)</f>
        <v>2</v>
      </c>
      <c r="Y696" s="1">
        <f t="shared" si="50"/>
        <v>0</v>
      </c>
      <c r="Z696" s="1">
        <f t="shared" si="51"/>
        <v>0</v>
      </c>
      <c r="AA696" s="31">
        <f>IFERROR(VLOOKUP(C696,'eindex _tget pp '!$A$4:$G$615,7,FALSE),0)</f>
        <v>0.20198105499999999</v>
      </c>
      <c r="AB696" s="1">
        <f>VLOOKUP(A696,'ADM Details FY17'!$A$3:$AB$3515,28,FALSE)</f>
        <v>0</v>
      </c>
      <c r="AC696" s="1">
        <f t="shared" si="52"/>
        <v>0</v>
      </c>
      <c r="AD696" s="1">
        <f t="shared" si="53"/>
        <v>0.22</v>
      </c>
      <c r="AE696" s="1">
        <f t="shared" si="54"/>
        <v>5.5</v>
      </c>
    </row>
    <row r="697" spans="1:31" x14ac:dyDescent="0.25">
      <c r="A697" t="str">
        <f>B697&amp;"-"&amp;COUNTIF($B$3:B697,B697)</f>
        <v>241-6</v>
      </c>
      <c r="B697">
        <v>241</v>
      </c>
      <c r="C697" s="18">
        <f>VLOOKUP(A697,'ADM Details FY17'!$A$3:$D$3515,4,FALSE)</f>
        <v>46425</v>
      </c>
      <c r="D697" s="1">
        <f>VLOOKUP(A697,'ADM Details FY17'!$A$3:$E$3515,5,FALSE)</f>
        <v>5.92</v>
      </c>
      <c r="E697" s="1">
        <f>VLOOKUP(A697,'ADM Details FY17'!$A$3:$F$3515,6,FALSE)</f>
        <v>0</v>
      </c>
      <c r="F697" s="1">
        <f>VLOOKUP(A697,'ADM Details FY17'!$A$3:$G$3515,7,FALSE)</f>
        <v>1</v>
      </c>
      <c r="G697" s="1">
        <f>VLOOKUP(A697,'ADM Details FY17'!$A$3:$H$3515,8,FALSE)</f>
        <v>0</v>
      </c>
      <c r="H697" s="1">
        <f>VLOOKUP(A697,'ADM Details FY17'!$A$3:$I$3515,9,FALSE)</f>
        <v>0</v>
      </c>
      <c r="I697" s="1">
        <f>VLOOKUP(A697,'ADM Details FY17'!$A$3:$J$3517,10,FALSE)</f>
        <v>0</v>
      </c>
      <c r="J697" s="1">
        <f>VLOOKUP(A697,'ADM Details FY17'!$A$3:$K$3515,11,FALSE)</f>
        <v>0</v>
      </c>
      <c r="K697" s="1">
        <f>VLOOKUP(A697,'ADM Details FY17'!$A$3:$M$3515,13,FALSE)</f>
        <v>1.88</v>
      </c>
      <c r="L697" s="1">
        <f>VLOOKUP(A697,'ADM Details FY17'!$A$3:$O$3515,15,FALSE)</f>
        <v>0</v>
      </c>
      <c r="M697" s="1">
        <f>VLOOKUP(A697,'ADM Details FY17'!$A$3:$P$3515,16,FALSE)</f>
        <v>0</v>
      </c>
      <c r="N697" s="1">
        <f>VLOOKUP(A697,'ADM Details FY17'!$A$3:$Q$3515,17,FALSE)</f>
        <v>0</v>
      </c>
      <c r="O697" s="1">
        <f>VLOOKUP(A697,'ADM Details FY17'!$A$3:$S$3515,19,FALSE)</f>
        <v>0</v>
      </c>
      <c r="P697" s="1">
        <f>VLOOKUP(A697,'ADM Details FY17'!$A$3:$U$3515,21,FALSE)</f>
        <v>0</v>
      </c>
      <c r="Q697" s="1">
        <f>VLOOKUP(A697,'ADM Details FY17'!$A$3:$V$3515,22,FALSE)</f>
        <v>0</v>
      </c>
      <c r="R697" s="1">
        <f>VLOOKUP(A697,'ADM Details FY17'!$A$3:$W$3515,23,FALSE)</f>
        <v>0</v>
      </c>
      <c r="S697" s="1">
        <f>VLOOKUP(A697,'ADM Details FY17'!$A$3:$X$3515,24,FALSE)</f>
        <v>0</v>
      </c>
      <c r="T697" s="1">
        <f>VLOOKUP(A697,'ADM Details FY17'!$A$3:$Y$3515,25,FALSE)</f>
        <v>0</v>
      </c>
      <c r="U697" s="1">
        <f>VLOOKUP(A697,'ADM Details FY17'!$A$3:$AA$3515,27,FALSE)</f>
        <v>0</v>
      </c>
      <c r="V697" s="1">
        <f>IFERROR(VLOOKUP(C697,'eindex _tget pp '!$A$4:$E$615,5,FALSE),0)</f>
        <v>500.54221762898089</v>
      </c>
      <c r="W697" s="31">
        <f>IFERROR(VLOOKUP(C697,'eindex _tget pp '!$A$4:$F$615,6,FALSE),0)</f>
        <v>0.80189160950000005</v>
      </c>
      <c r="X697" s="4">
        <f>IFERROR(VLOOKUP(B697,'eschools 16'!$A$2:$F$25,6,FALSE),1)</f>
        <v>2</v>
      </c>
      <c r="Y697" s="1">
        <f t="shared" si="50"/>
        <v>0</v>
      </c>
      <c r="Z697" s="1">
        <f t="shared" si="51"/>
        <v>0</v>
      </c>
      <c r="AA697" s="31">
        <f>IFERROR(VLOOKUP(C697,'eindex _tget pp '!$A$4:$G$615,7,FALSE),0)</f>
        <v>0.51046951100000004</v>
      </c>
      <c r="AB697" s="1">
        <f>VLOOKUP(A697,'ADM Details FY17'!$A$3:$AB$3515,28,FALSE)</f>
        <v>0</v>
      </c>
      <c r="AC697" s="1">
        <f t="shared" si="52"/>
        <v>0</v>
      </c>
      <c r="AD697" s="1">
        <f t="shared" si="53"/>
        <v>5.92</v>
      </c>
      <c r="AE697" s="1">
        <f t="shared" si="54"/>
        <v>148</v>
      </c>
    </row>
    <row r="698" spans="1:31" x14ac:dyDescent="0.25">
      <c r="A698" t="str">
        <f>B698&amp;"-"&amp;COUNTIF($B$3:B698,B698)</f>
        <v>241-7</v>
      </c>
      <c r="B698">
        <v>241</v>
      </c>
      <c r="C698" s="18">
        <f>VLOOKUP(A698,'ADM Details FY17'!$A$3:$D$3515,4,FALSE)</f>
        <v>47241</v>
      </c>
      <c r="D698" s="1">
        <f>VLOOKUP(A698,'ADM Details FY17'!$A$3:$E$3515,5,FALSE)</f>
        <v>4.58</v>
      </c>
      <c r="E698" s="1">
        <f>VLOOKUP(A698,'ADM Details FY17'!$A$3:$F$3515,6,FALSE)</f>
        <v>0</v>
      </c>
      <c r="F698" s="1">
        <f>VLOOKUP(A698,'ADM Details FY17'!$A$3:$G$3515,7,FALSE)</f>
        <v>0</v>
      </c>
      <c r="G698" s="1">
        <f>VLOOKUP(A698,'ADM Details FY17'!$A$3:$H$3515,8,FALSE)</f>
        <v>0</v>
      </c>
      <c r="H698" s="1">
        <f>VLOOKUP(A698,'ADM Details FY17'!$A$3:$I$3515,9,FALSE)</f>
        <v>0</v>
      </c>
      <c r="I698" s="1">
        <f>VLOOKUP(A698,'ADM Details FY17'!$A$3:$J$3517,10,FALSE)</f>
        <v>0</v>
      </c>
      <c r="J698" s="1">
        <f>VLOOKUP(A698,'ADM Details FY17'!$A$3:$K$3515,11,FALSE)</f>
        <v>0</v>
      </c>
      <c r="K698" s="1">
        <f>VLOOKUP(A698,'ADM Details FY17'!$A$3:$M$3515,13,FALSE)</f>
        <v>0.82</v>
      </c>
      <c r="L698" s="1">
        <f>VLOOKUP(A698,'ADM Details FY17'!$A$3:$O$3515,15,FALSE)</f>
        <v>0</v>
      </c>
      <c r="M698" s="1">
        <f>VLOOKUP(A698,'ADM Details FY17'!$A$3:$P$3515,16,FALSE)</f>
        <v>0</v>
      </c>
      <c r="N698" s="1">
        <f>VLOOKUP(A698,'ADM Details FY17'!$A$3:$Q$3515,17,FALSE)</f>
        <v>0</v>
      </c>
      <c r="O698" s="1">
        <f>VLOOKUP(A698,'ADM Details FY17'!$A$3:$S$3515,19,FALSE)</f>
        <v>0</v>
      </c>
      <c r="P698" s="1">
        <f>VLOOKUP(A698,'ADM Details FY17'!$A$3:$U$3515,21,FALSE)</f>
        <v>0</v>
      </c>
      <c r="Q698" s="1">
        <f>VLOOKUP(A698,'ADM Details FY17'!$A$3:$V$3515,22,FALSE)</f>
        <v>0</v>
      </c>
      <c r="R698" s="1">
        <f>VLOOKUP(A698,'ADM Details FY17'!$A$3:$W$3515,23,FALSE)</f>
        <v>0</v>
      </c>
      <c r="S698" s="1">
        <f>VLOOKUP(A698,'ADM Details FY17'!$A$3:$X$3515,24,FALSE)</f>
        <v>0</v>
      </c>
      <c r="T698" s="1">
        <f>VLOOKUP(A698,'ADM Details FY17'!$A$3:$Y$3515,25,FALSE)</f>
        <v>0</v>
      </c>
      <c r="U698" s="1">
        <f>VLOOKUP(A698,'ADM Details FY17'!$A$3:$AA$3515,27,FALSE)</f>
        <v>0</v>
      </c>
      <c r="V698" s="1">
        <f>IFERROR(VLOOKUP(C698,'eindex _tget pp '!$A$4:$E$615,5,FALSE),0)</f>
        <v>0</v>
      </c>
      <c r="W698" s="31">
        <f>IFERROR(VLOOKUP(C698,'eindex _tget pp '!$A$4:$F$615,6,FALSE),0)</f>
        <v>9.0945514000000005E-2</v>
      </c>
      <c r="X698" s="4">
        <f>IFERROR(VLOOKUP(B698,'eschools 16'!$A$2:$F$25,6,FALSE),1)</f>
        <v>2</v>
      </c>
      <c r="Y698" s="1">
        <f t="shared" si="50"/>
        <v>0</v>
      </c>
      <c r="Z698" s="1">
        <f t="shared" si="51"/>
        <v>0</v>
      </c>
      <c r="AA698" s="31">
        <f>IFERROR(VLOOKUP(C698,'eindex _tget pp '!$A$4:$G$615,7,FALSE),0)</f>
        <v>0.16924830799999999</v>
      </c>
      <c r="AB698" s="1">
        <f>VLOOKUP(A698,'ADM Details FY17'!$A$3:$AB$3515,28,FALSE)</f>
        <v>0</v>
      </c>
      <c r="AC698" s="1">
        <f t="shared" si="52"/>
        <v>0</v>
      </c>
      <c r="AD698" s="1">
        <f t="shared" si="53"/>
        <v>4.58</v>
      </c>
      <c r="AE698" s="1">
        <f t="shared" si="54"/>
        <v>114.5</v>
      </c>
    </row>
    <row r="699" spans="1:31" x14ac:dyDescent="0.25">
      <c r="A699" t="str">
        <f>B699&amp;"-"&amp;COUNTIF($B$3:B699,B699)</f>
        <v>241-8</v>
      </c>
      <c r="B699">
        <v>241</v>
      </c>
      <c r="C699" s="18">
        <f>VLOOKUP(A699,'ADM Details FY17'!$A$3:$D$3515,4,FALSE)</f>
        <v>43562</v>
      </c>
      <c r="D699" s="1">
        <f>VLOOKUP(A699,'ADM Details FY17'!$A$3:$E$3515,5,FALSE)</f>
        <v>2</v>
      </c>
      <c r="E699" s="1">
        <f>VLOOKUP(A699,'ADM Details FY17'!$A$3:$F$3515,6,FALSE)</f>
        <v>0</v>
      </c>
      <c r="F699" s="1">
        <f>VLOOKUP(A699,'ADM Details FY17'!$A$3:$G$3515,7,FALSE)</f>
        <v>0</v>
      </c>
      <c r="G699" s="1">
        <f>VLOOKUP(A699,'ADM Details FY17'!$A$3:$H$3515,8,FALSE)</f>
        <v>0</v>
      </c>
      <c r="H699" s="1">
        <f>VLOOKUP(A699,'ADM Details FY17'!$A$3:$I$3515,9,FALSE)</f>
        <v>0</v>
      </c>
      <c r="I699" s="1">
        <f>VLOOKUP(A699,'ADM Details FY17'!$A$3:$J$3517,10,FALSE)</f>
        <v>0</v>
      </c>
      <c r="J699" s="1">
        <f>VLOOKUP(A699,'ADM Details FY17'!$A$3:$K$3515,11,FALSE)</f>
        <v>0</v>
      </c>
      <c r="K699" s="1">
        <f>VLOOKUP(A699,'ADM Details FY17'!$A$3:$M$3515,13,FALSE)</f>
        <v>2</v>
      </c>
      <c r="L699" s="1">
        <f>VLOOKUP(A699,'ADM Details FY17'!$A$3:$O$3515,15,FALSE)</f>
        <v>0</v>
      </c>
      <c r="M699" s="1">
        <f>VLOOKUP(A699,'ADM Details FY17'!$A$3:$P$3515,16,FALSE)</f>
        <v>0</v>
      </c>
      <c r="N699" s="1">
        <f>VLOOKUP(A699,'ADM Details FY17'!$A$3:$Q$3515,17,FALSE)</f>
        <v>0</v>
      </c>
      <c r="O699" s="1">
        <f>VLOOKUP(A699,'ADM Details FY17'!$A$3:$S$3515,19,FALSE)</f>
        <v>0</v>
      </c>
      <c r="P699" s="1">
        <f>VLOOKUP(A699,'ADM Details FY17'!$A$3:$U$3515,21,FALSE)</f>
        <v>0</v>
      </c>
      <c r="Q699" s="1">
        <f>VLOOKUP(A699,'ADM Details FY17'!$A$3:$V$3515,22,FALSE)</f>
        <v>0</v>
      </c>
      <c r="R699" s="1">
        <f>VLOOKUP(A699,'ADM Details FY17'!$A$3:$W$3515,23,FALSE)</f>
        <v>0</v>
      </c>
      <c r="S699" s="1">
        <f>VLOOKUP(A699,'ADM Details FY17'!$A$3:$X$3515,24,FALSE)</f>
        <v>0</v>
      </c>
      <c r="T699" s="1">
        <f>VLOOKUP(A699,'ADM Details FY17'!$A$3:$Y$3515,25,FALSE)</f>
        <v>0</v>
      </c>
      <c r="U699" s="1">
        <f>VLOOKUP(A699,'ADM Details FY17'!$A$3:$AA$3515,27,FALSE)</f>
        <v>0</v>
      </c>
      <c r="V699" s="1">
        <f>IFERROR(VLOOKUP(C699,'eindex _tget pp '!$A$4:$E$615,5,FALSE),0)</f>
        <v>118.39971372819718</v>
      </c>
      <c r="W699" s="31">
        <f>IFERROR(VLOOKUP(C699,'eindex _tget pp '!$A$4:$F$615,6,FALSE),0)</f>
        <v>2.0076204588</v>
      </c>
      <c r="X699" s="4">
        <f>IFERROR(VLOOKUP(B699,'eschools 16'!$A$2:$F$25,6,FALSE),1)</f>
        <v>2</v>
      </c>
      <c r="Y699" s="1">
        <f t="shared" si="50"/>
        <v>0</v>
      </c>
      <c r="Z699" s="1">
        <f t="shared" si="51"/>
        <v>0</v>
      </c>
      <c r="AA699" s="31">
        <f>IFERROR(VLOOKUP(C699,'eindex _tget pp '!$A$4:$G$615,7,FALSE),0)</f>
        <v>0.367776031</v>
      </c>
      <c r="AB699" s="1">
        <f>VLOOKUP(A699,'ADM Details FY17'!$A$3:$AB$3515,28,FALSE)</f>
        <v>0</v>
      </c>
      <c r="AC699" s="1">
        <f t="shared" si="52"/>
        <v>0</v>
      </c>
      <c r="AD699" s="1">
        <f t="shared" si="53"/>
        <v>2</v>
      </c>
      <c r="AE699" s="1">
        <f t="shared" si="54"/>
        <v>50</v>
      </c>
    </row>
    <row r="700" spans="1:31" x14ac:dyDescent="0.25">
      <c r="A700" t="str">
        <f>B700&amp;"-"&amp;COUNTIF($B$3:B700,B700)</f>
        <v>241-9</v>
      </c>
      <c r="B700">
        <v>241</v>
      </c>
      <c r="C700" s="18">
        <f>VLOOKUP(A700,'ADM Details FY17'!$A$3:$D$3515,4,FALSE)</f>
        <v>43612</v>
      </c>
      <c r="D700" s="1">
        <f>VLOOKUP(A700,'ADM Details FY17'!$A$3:$E$3515,5,FALSE)</f>
        <v>0.86</v>
      </c>
      <c r="E700" s="1">
        <f>VLOOKUP(A700,'ADM Details FY17'!$A$3:$F$3515,6,FALSE)</f>
        <v>0</v>
      </c>
      <c r="F700" s="1">
        <f>VLOOKUP(A700,'ADM Details FY17'!$A$3:$G$3515,7,FALSE)</f>
        <v>0</v>
      </c>
      <c r="G700" s="1">
        <f>VLOOKUP(A700,'ADM Details FY17'!$A$3:$H$3515,8,FALSE)</f>
        <v>0</v>
      </c>
      <c r="H700" s="1">
        <f>VLOOKUP(A700,'ADM Details FY17'!$A$3:$I$3515,9,FALSE)</f>
        <v>0</v>
      </c>
      <c r="I700" s="1">
        <f>VLOOKUP(A700,'ADM Details FY17'!$A$3:$J$3517,10,FALSE)</f>
        <v>0</v>
      </c>
      <c r="J700" s="1">
        <f>VLOOKUP(A700,'ADM Details FY17'!$A$3:$K$3515,11,FALSE)</f>
        <v>0</v>
      </c>
      <c r="K700" s="1">
        <f>VLOOKUP(A700,'ADM Details FY17'!$A$3:$M$3515,13,FALSE)</f>
        <v>0.86</v>
      </c>
      <c r="L700" s="1">
        <f>VLOOKUP(A700,'ADM Details FY17'!$A$3:$O$3515,15,FALSE)</f>
        <v>0</v>
      </c>
      <c r="M700" s="1">
        <f>VLOOKUP(A700,'ADM Details FY17'!$A$3:$P$3515,16,FALSE)</f>
        <v>0</v>
      </c>
      <c r="N700" s="1">
        <f>VLOOKUP(A700,'ADM Details FY17'!$A$3:$Q$3515,17,FALSE)</f>
        <v>0</v>
      </c>
      <c r="O700" s="1">
        <f>VLOOKUP(A700,'ADM Details FY17'!$A$3:$S$3515,19,FALSE)</f>
        <v>0</v>
      </c>
      <c r="P700" s="1">
        <f>VLOOKUP(A700,'ADM Details FY17'!$A$3:$U$3515,21,FALSE)</f>
        <v>0</v>
      </c>
      <c r="Q700" s="1">
        <f>VLOOKUP(A700,'ADM Details FY17'!$A$3:$V$3515,22,FALSE)</f>
        <v>0</v>
      </c>
      <c r="R700" s="1">
        <f>VLOOKUP(A700,'ADM Details FY17'!$A$3:$W$3515,23,FALSE)</f>
        <v>0</v>
      </c>
      <c r="S700" s="1">
        <f>VLOOKUP(A700,'ADM Details FY17'!$A$3:$X$3515,24,FALSE)</f>
        <v>0</v>
      </c>
      <c r="T700" s="1">
        <f>VLOOKUP(A700,'ADM Details FY17'!$A$3:$Y$3515,25,FALSE)</f>
        <v>0</v>
      </c>
      <c r="U700" s="1">
        <f>VLOOKUP(A700,'ADM Details FY17'!$A$3:$AA$3515,27,FALSE)</f>
        <v>0</v>
      </c>
      <c r="V700" s="1">
        <f>IFERROR(VLOOKUP(C700,'eindex _tget pp '!$A$4:$E$615,5,FALSE),0)</f>
        <v>0</v>
      </c>
      <c r="W700" s="31">
        <f>IFERROR(VLOOKUP(C700,'eindex _tget pp '!$A$4:$F$615,6,FALSE),0)</f>
        <v>0.45239227970000001</v>
      </c>
      <c r="X700" s="4">
        <f>IFERROR(VLOOKUP(B700,'eschools 16'!$A$2:$F$25,6,FALSE),1)</f>
        <v>2</v>
      </c>
      <c r="Y700" s="1">
        <f t="shared" si="50"/>
        <v>0</v>
      </c>
      <c r="Z700" s="1">
        <f t="shared" si="51"/>
        <v>0</v>
      </c>
      <c r="AA700" s="31">
        <f>IFERROR(VLOOKUP(C700,'eindex _tget pp '!$A$4:$G$615,7,FALSE),0)</f>
        <v>0.29592442099999999</v>
      </c>
      <c r="AB700" s="1">
        <f>VLOOKUP(A700,'ADM Details FY17'!$A$3:$AB$3515,28,FALSE)</f>
        <v>0</v>
      </c>
      <c r="AC700" s="1">
        <f t="shared" si="52"/>
        <v>0</v>
      </c>
      <c r="AD700" s="1">
        <f t="shared" si="53"/>
        <v>0.86</v>
      </c>
      <c r="AE700" s="1">
        <f t="shared" si="54"/>
        <v>21.5</v>
      </c>
    </row>
    <row r="701" spans="1:31" x14ac:dyDescent="0.25">
      <c r="A701" t="str">
        <f>B701&amp;"-"&amp;COUNTIF($B$3:B701,B701)</f>
        <v>241-10</v>
      </c>
      <c r="B701">
        <v>241</v>
      </c>
      <c r="C701" s="18">
        <f>VLOOKUP(A701,'ADM Details FY17'!$A$3:$D$3515,4,FALSE)</f>
        <v>46854</v>
      </c>
      <c r="D701" s="1">
        <f>VLOOKUP(A701,'ADM Details FY17'!$A$3:$E$3515,5,FALSE)</f>
        <v>0.14000000000000001</v>
      </c>
      <c r="E701" s="1">
        <f>VLOOKUP(A701,'ADM Details FY17'!$A$3:$F$3515,6,FALSE)</f>
        <v>0</v>
      </c>
      <c r="F701" s="1">
        <f>VLOOKUP(A701,'ADM Details FY17'!$A$3:$G$3515,7,FALSE)</f>
        <v>0</v>
      </c>
      <c r="G701" s="1">
        <f>VLOOKUP(A701,'ADM Details FY17'!$A$3:$H$3515,8,FALSE)</f>
        <v>0</v>
      </c>
      <c r="H701" s="1">
        <f>VLOOKUP(A701,'ADM Details FY17'!$A$3:$I$3515,9,FALSE)</f>
        <v>0</v>
      </c>
      <c r="I701" s="1">
        <f>VLOOKUP(A701,'ADM Details FY17'!$A$3:$J$3517,10,FALSE)</f>
        <v>0</v>
      </c>
      <c r="J701" s="1">
        <f>VLOOKUP(A701,'ADM Details FY17'!$A$3:$K$3515,11,FALSE)</f>
        <v>0</v>
      </c>
      <c r="K701" s="1">
        <f>VLOOKUP(A701,'ADM Details FY17'!$A$3:$M$3515,13,FALSE)</f>
        <v>0.14000000000000001</v>
      </c>
      <c r="L701" s="1">
        <f>VLOOKUP(A701,'ADM Details FY17'!$A$3:$O$3515,15,FALSE)</f>
        <v>0</v>
      </c>
      <c r="M701" s="1">
        <f>VLOOKUP(A701,'ADM Details FY17'!$A$3:$P$3515,16,FALSE)</f>
        <v>0</v>
      </c>
      <c r="N701" s="1">
        <f>VLOOKUP(A701,'ADM Details FY17'!$A$3:$Q$3515,17,FALSE)</f>
        <v>0</v>
      </c>
      <c r="O701" s="1">
        <f>VLOOKUP(A701,'ADM Details FY17'!$A$3:$S$3515,19,FALSE)</f>
        <v>0</v>
      </c>
      <c r="P701" s="1">
        <f>VLOOKUP(A701,'ADM Details FY17'!$A$3:$U$3515,21,FALSE)</f>
        <v>0</v>
      </c>
      <c r="Q701" s="1">
        <f>VLOOKUP(A701,'ADM Details FY17'!$A$3:$V$3515,22,FALSE)</f>
        <v>0</v>
      </c>
      <c r="R701" s="1">
        <f>VLOOKUP(A701,'ADM Details FY17'!$A$3:$W$3515,23,FALSE)</f>
        <v>0</v>
      </c>
      <c r="S701" s="1">
        <f>VLOOKUP(A701,'ADM Details FY17'!$A$3:$X$3515,24,FALSE)</f>
        <v>0</v>
      </c>
      <c r="T701" s="1">
        <f>VLOOKUP(A701,'ADM Details FY17'!$A$3:$Y$3515,25,FALSE)</f>
        <v>0</v>
      </c>
      <c r="U701" s="1">
        <f>VLOOKUP(A701,'ADM Details FY17'!$A$3:$AA$3515,27,FALSE)</f>
        <v>0</v>
      </c>
      <c r="V701" s="1">
        <f>IFERROR(VLOOKUP(C701,'eindex _tget pp '!$A$4:$E$615,5,FALSE),0)</f>
        <v>418.7418539534653</v>
      </c>
      <c r="W701" s="31">
        <f>IFERROR(VLOOKUP(C701,'eindex _tget pp '!$A$4:$F$615,6,FALSE),0)</f>
        <v>1.1406872418</v>
      </c>
      <c r="X701" s="4">
        <f>IFERROR(VLOOKUP(B701,'eschools 16'!$A$2:$F$25,6,FALSE),1)</f>
        <v>2</v>
      </c>
      <c r="Y701" s="1">
        <f t="shared" si="50"/>
        <v>0</v>
      </c>
      <c r="Z701" s="1">
        <f t="shared" si="51"/>
        <v>0</v>
      </c>
      <c r="AA701" s="31">
        <f>IFERROR(VLOOKUP(C701,'eindex _tget pp '!$A$4:$G$615,7,FALSE),0)</f>
        <v>0.45782636700000001</v>
      </c>
      <c r="AB701" s="1">
        <f>VLOOKUP(A701,'ADM Details FY17'!$A$3:$AB$3515,28,FALSE)</f>
        <v>0</v>
      </c>
      <c r="AC701" s="1">
        <f t="shared" si="52"/>
        <v>0</v>
      </c>
      <c r="AD701" s="1">
        <f t="shared" si="53"/>
        <v>0.14000000000000001</v>
      </c>
      <c r="AE701" s="1">
        <f t="shared" si="54"/>
        <v>3.5000000000000004</v>
      </c>
    </row>
    <row r="702" spans="1:31" x14ac:dyDescent="0.25">
      <c r="A702" t="str">
        <f>B702&amp;"-"&amp;COUNTIF($B$3:B702,B702)</f>
        <v>241-11</v>
      </c>
      <c r="B702">
        <v>241</v>
      </c>
      <c r="C702" s="18">
        <f>VLOOKUP(A702,'ADM Details FY17'!$A$3:$D$3515,4,FALSE)</f>
        <v>48462</v>
      </c>
      <c r="D702" s="1">
        <f>VLOOKUP(A702,'ADM Details FY17'!$A$3:$E$3515,5,FALSE)</f>
        <v>0.57999999999999996</v>
      </c>
      <c r="E702" s="1">
        <f>VLOOKUP(A702,'ADM Details FY17'!$A$3:$F$3515,6,FALSE)</f>
        <v>0</v>
      </c>
      <c r="F702" s="1">
        <f>VLOOKUP(A702,'ADM Details FY17'!$A$3:$G$3515,7,FALSE)</f>
        <v>0</v>
      </c>
      <c r="G702" s="1">
        <f>VLOOKUP(A702,'ADM Details FY17'!$A$3:$H$3515,8,FALSE)</f>
        <v>0</v>
      </c>
      <c r="H702" s="1">
        <f>VLOOKUP(A702,'ADM Details FY17'!$A$3:$I$3515,9,FALSE)</f>
        <v>0</v>
      </c>
      <c r="I702" s="1">
        <f>VLOOKUP(A702,'ADM Details FY17'!$A$3:$J$3517,10,FALSE)</f>
        <v>0</v>
      </c>
      <c r="J702" s="1">
        <f>VLOOKUP(A702,'ADM Details FY17'!$A$3:$K$3515,11,FALSE)</f>
        <v>0</v>
      </c>
      <c r="K702" s="1">
        <f>VLOOKUP(A702,'ADM Details FY17'!$A$3:$M$3515,13,FALSE)</f>
        <v>0.57999999999999996</v>
      </c>
      <c r="L702" s="1">
        <f>VLOOKUP(A702,'ADM Details FY17'!$A$3:$O$3515,15,FALSE)</f>
        <v>0</v>
      </c>
      <c r="M702" s="1">
        <f>VLOOKUP(A702,'ADM Details FY17'!$A$3:$P$3515,16,FALSE)</f>
        <v>0</v>
      </c>
      <c r="N702" s="1">
        <f>VLOOKUP(A702,'ADM Details FY17'!$A$3:$Q$3515,17,FALSE)</f>
        <v>0</v>
      </c>
      <c r="O702" s="1">
        <f>VLOOKUP(A702,'ADM Details FY17'!$A$3:$S$3515,19,FALSE)</f>
        <v>0</v>
      </c>
      <c r="P702" s="1">
        <f>VLOOKUP(A702,'ADM Details FY17'!$A$3:$U$3515,21,FALSE)</f>
        <v>0</v>
      </c>
      <c r="Q702" s="1">
        <f>VLOOKUP(A702,'ADM Details FY17'!$A$3:$V$3515,22,FALSE)</f>
        <v>0</v>
      </c>
      <c r="R702" s="1">
        <f>VLOOKUP(A702,'ADM Details FY17'!$A$3:$W$3515,23,FALSE)</f>
        <v>0</v>
      </c>
      <c r="S702" s="1">
        <f>VLOOKUP(A702,'ADM Details FY17'!$A$3:$X$3515,24,FALSE)</f>
        <v>0</v>
      </c>
      <c r="T702" s="1">
        <f>VLOOKUP(A702,'ADM Details FY17'!$A$3:$Y$3515,25,FALSE)</f>
        <v>0</v>
      </c>
      <c r="U702" s="1">
        <f>VLOOKUP(A702,'ADM Details FY17'!$A$3:$AA$3515,27,FALSE)</f>
        <v>0</v>
      </c>
      <c r="V702" s="1">
        <f>IFERROR(VLOOKUP(C702,'eindex _tget pp '!$A$4:$E$615,5,FALSE),0)</f>
        <v>316.7761065269313</v>
      </c>
      <c r="W702" s="31">
        <f>IFERROR(VLOOKUP(C702,'eindex _tget pp '!$A$4:$F$615,6,FALSE),0)</f>
        <v>0.61867805379999996</v>
      </c>
      <c r="X702" s="4">
        <f>IFERROR(VLOOKUP(B702,'eschools 16'!$A$2:$F$25,6,FALSE),1)</f>
        <v>2</v>
      </c>
      <c r="Y702" s="1">
        <f t="shared" si="50"/>
        <v>0</v>
      </c>
      <c r="Z702" s="1">
        <f t="shared" si="51"/>
        <v>0</v>
      </c>
      <c r="AA702" s="31">
        <f>IFERROR(VLOOKUP(C702,'eindex _tget pp '!$A$4:$G$615,7,FALSE),0)</f>
        <v>0.44961267399999999</v>
      </c>
      <c r="AB702" s="1">
        <f>VLOOKUP(A702,'ADM Details FY17'!$A$3:$AB$3515,28,FALSE)</f>
        <v>0</v>
      </c>
      <c r="AC702" s="1">
        <f t="shared" si="52"/>
        <v>0</v>
      </c>
      <c r="AD702" s="1">
        <f t="shared" si="53"/>
        <v>0.57999999999999996</v>
      </c>
      <c r="AE702" s="1">
        <f t="shared" si="54"/>
        <v>14.499999999999998</v>
      </c>
    </row>
    <row r="703" spans="1:31" x14ac:dyDescent="0.25">
      <c r="A703" t="str">
        <f>B703&amp;"-"&amp;COUNTIF($B$3:B703,B703)</f>
        <v>241-12</v>
      </c>
      <c r="B703">
        <v>241</v>
      </c>
      <c r="C703" s="18">
        <f>VLOOKUP(A703,'ADM Details FY17'!$A$3:$D$3515,4,FALSE)</f>
        <v>46862</v>
      </c>
      <c r="D703" s="1">
        <f>VLOOKUP(A703,'ADM Details FY17'!$A$3:$E$3515,5,FALSE)</f>
        <v>1</v>
      </c>
      <c r="E703" s="1">
        <f>VLOOKUP(A703,'ADM Details FY17'!$A$3:$F$3515,6,FALSE)</f>
        <v>0</v>
      </c>
      <c r="F703" s="1">
        <f>VLOOKUP(A703,'ADM Details FY17'!$A$3:$G$3515,7,FALSE)</f>
        <v>0</v>
      </c>
      <c r="G703" s="1">
        <f>VLOOKUP(A703,'ADM Details FY17'!$A$3:$H$3515,8,FALSE)</f>
        <v>0</v>
      </c>
      <c r="H703" s="1">
        <f>VLOOKUP(A703,'ADM Details FY17'!$A$3:$I$3515,9,FALSE)</f>
        <v>0</v>
      </c>
      <c r="I703" s="1">
        <f>VLOOKUP(A703,'ADM Details FY17'!$A$3:$J$3517,10,FALSE)</f>
        <v>0</v>
      </c>
      <c r="J703" s="1">
        <f>VLOOKUP(A703,'ADM Details FY17'!$A$3:$K$3515,11,FALSE)</f>
        <v>0</v>
      </c>
      <c r="K703" s="1">
        <f>VLOOKUP(A703,'ADM Details FY17'!$A$3:$M$3515,13,FALSE)</f>
        <v>0</v>
      </c>
      <c r="L703" s="1">
        <f>VLOOKUP(A703,'ADM Details FY17'!$A$3:$O$3515,15,FALSE)</f>
        <v>0</v>
      </c>
      <c r="M703" s="1">
        <f>VLOOKUP(A703,'ADM Details FY17'!$A$3:$P$3515,16,FALSE)</f>
        <v>0</v>
      </c>
      <c r="N703" s="1">
        <f>VLOOKUP(A703,'ADM Details FY17'!$A$3:$Q$3515,17,FALSE)</f>
        <v>0</v>
      </c>
      <c r="O703" s="1">
        <f>VLOOKUP(A703,'ADM Details FY17'!$A$3:$S$3515,19,FALSE)</f>
        <v>0</v>
      </c>
      <c r="P703" s="1">
        <f>VLOOKUP(A703,'ADM Details FY17'!$A$3:$U$3515,21,FALSE)</f>
        <v>0</v>
      </c>
      <c r="Q703" s="1">
        <f>VLOOKUP(A703,'ADM Details FY17'!$A$3:$V$3515,22,FALSE)</f>
        <v>0</v>
      </c>
      <c r="R703" s="1">
        <f>VLOOKUP(A703,'ADM Details FY17'!$A$3:$W$3515,23,FALSE)</f>
        <v>0</v>
      </c>
      <c r="S703" s="1">
        <f>VLOOKUP(A703,'ADM Details FY17'!$A$3:$X$3515,24,FALSE)</f>
        <v>0</v>
      </c>
      <c r="T703" s="1">
        <f>VLOOKUP(A703,'ADM Details FY17'!$A$3:$Y$3515,25,FALSE)</f>
        <v>0</v>
      </c>
      <c r="U703" s="1">
        <f>VLOOKUP(A703,'ADM Details FY17'!$A$3:$AA$3515,27,FALSE)</f>
        <v>0</v>
      </c>
      <c r="V703" s="1">
        <f>IFERROR(VLOOKUP(C703,'eindex _tget pp '!$A$4:$E$615,5,FALSE),0)</f>
        <v>137.4967237006052</v>
      </c>
      <c r="W703" s="31">
        <f>IFERROR(VLOOKUP(C703,'eindex _tget pp '!$A$4:$F$615,6,FALSE),0)</f>
        <v>0.16523741829999999</v>
      </c>
      <c r="X703" s="4">
        <f>IFERROR(VLOOKUP(B703,'eschools 16'!$A$2:$F$25,6,FALSE),1)</f>
        <v>2</v>
      </c>
      <c r="Y703" s="1">
        <f t="shared" si="50"/>
        <v>0</v>
      </c>
      <c r="Z703" s="1">
        <f t="shared" si="51"/>
        <v>0</v>
      </c>
      <c r="AA703" s="31">
        <f>IFERROR(VLOOKUP(C703,'eindex _tget pp '!$A$4:$G$615,7,FALSE),0)</f>
        <v>0.33769860099999999</v>
      </c>
      <c r="AB703" s="1">
        <f>VLOOKUP(A703,'ADM Details FY17'!$A$3:$AB$3515,28,FALSE)</f>
        <v>0</v>
      </c>
      <c r="AC703" s="1">
        <f t="shared" si="52"/>
        <v>0</v>
      </c>
      <c r="AD703" s="1">
        <f t="shared" si="53"/>
        <v>1</v>
      </c>
      <c r="AE703" s="1">
        <f t="shared" si="54"/>
        <v>25</v>
      </c>
    </row>
    <row r="704" spans="1:31" x14ac:dyDescent="0.25">
      <c r="A704" t="str">
        <f>B704&amp;"-"&amp;COUNTIF($B$3:B704,B704)</f>
        <v>241-13</v>
      </c>
      <c r="B704">
        <v>241</v>
      </c>
      <c r="C704" s="18">
        <f>VLOOKUP(A704,'ADM Details FY17'!$A$3:$D$3515,4,FALSE)</f>
        <v>48306</v>
      </c>
      <c r="D704" s="1">
        <f>VLOOKUP(A704,'ADM Details FY17'!$A$3:$E$3515,5,FALSE)</f>
        <v>0.48</v>
      </c>
      <c r="E704" s="1">
        <f>VLOOKUP(A704,'ADM Details FY17'!$A$3:$F$3515,6,FALSE)</f>
        <v>0</v>
      </c>
      <c r="F704" s="1">
        <f>VLOOKUP(A704,'ADM Details FY17'!$A$3:$G$3515,7,FALSE)</f>
        <v>0</v>
      </c>
      <c r="G704" s="1">
        <f>VLOOKUP(A704,'ADM Details FY17'!$A$3:$H$3515,8,FALSE)</f>
        <v>0.03</v>
      </c>
      <c r="H704" s="1">
        <f>VLOOKUP(A704,'ADM Details FY17'!$A$3:$I$3515,9,FALSE)</f>
        <v>0</v>
      </c>
      <c r="I704" s="1">
        <f>VLOOKUP(A704,'ADM Details FY17'!$A$3:$J$3517,10,FALSE)</f>
        <v>0</v>
      </c>
      <c r="J704" s="1">
        <f>VLOOKUP(A704,'ADM Details FY17'!$A$3:$K$3515,11,FALSE)</f>
        <v>0</v>
      </c>
      <c r="K704" s="1">
        <f>VLOOKUP(A704,'ADM Details FY17'!$A$3:$M$3515,13,FALSE)</f>
        <v>0.48</v>
      </c>
      <c r="L704" s="1">
        <f>VLOOKUP(A704,'ADM Details FY17'!$A$3:$O$3515,15,FALSE)</f>
        <v>0</v>
      </c>
      <c r="M704" s="1">
        <f>VLOOKUP(A704,'ADM Details FY17'!$A$3:$P$3515,16,FALSE)</f>
        <v>0</v>
      </c>
      <c r="N704" s="1">
        <f>VLOOKUP(A704,'ADM Details FY17'!$A$3:$Q$3515,17,FALSE)</f>
        <v>0</v>
      </c>
      <c r="O704" s="1">
        <f>VLOOKUP(A704,'ADM Details FY17'!$A$3:$S$3515,19,FALSE)</f>
        <v>0</v>
      </c>
      <c r="P704" s="1">
        <f>VLOOKUP(A704,'ADM Details FY17'!$A$3:$U$3515,21,FALSE)</f>
        <v>0</v>
      </c>
      <c r="Q704" s="1">
        <f>VLOOKUP(A704,'ADM Details FY17'!$A$3:$V$3515,22,FALSE)</f>
        <v>0</v>
      </c>
      <c r="R704" s="1">
        <f>VLOOKUP(A704,'ADM Details FY17'!$A$3:$W$3515,23,FALSE)</f>
        <v>0</v>
      </c>
      <c r="S704" s="1">
        <f>VLOOKUP(A704,'ADM Details FY17'!$A$3:$X$3515,24,FALSE)</f>
        <v>0</v>
      </c>
      <c r="T704" s="1">
        <f>VLOOKUP(A704,'ADM Details FY17'!$A$3:$Y$3515,25,FALSE)</f>
        <v>0</v>
      </c>
      <c r="U704" s="1">
        <f>VLOOKUP(A704,'ADM Details FY17'!$A$3:$AA$3515,27,FALSE)</f>
        <v>0</v>
      </c>
      <c r="V704" s="1">
        <f>IFERROR(VLOOKUP(C704,'eindex _tget pp '!$A$4:$E$615,5,FALSE),0)</f>
        <v>0</v>
      </c>
      <c r="W704" s="31">
        <f>IFERROR(VLOOKUP(C704,'eindex _tget pp '!$A$4:$F$615,6,FALSE),0)</f>
        <v>0.59733024670000001</v>
      </c>
      <c r="X704" s="4">
        <f>IFERROR(VLOOKUP(B704,'eschools 16'!$A$2:$F$25,6,FALSE),1)</f>
        <v>2</v>
      </c>
      <c r="Y704" s="1">
        <f t="shared" si="50"/>
        <v>0</v>
      </c>
      <c r="Z704" s="1">
        <f t="shared" si="51"/>
        <v>0</v>
      </c>
      <c r="AA704" s="31">
        <f>IFERROR(VLOOKUP(C704,'eindex _tget pp '!$A$4:$G$615,7,FALSE),0)</f>
        <v>0.34628678499999999</v>
      </c>
      <c r="AB704" s="1">
        <f>VLOOKUP(A704,'ADM Details FY17'!$A$3:$AB$3515,28,FALSE)</f>
        <v>0</v>
      </c>
      <c r="AC704" s="1">
        <f t="shared" si="52"/>
        <v>0</v>
      </c>
      <c r="AD704" s="1">
        <f t="shared" si="53"/>
        <v>0.48</v>
      </c>
      <c r="AE704" s="1">
        <f t="shared" si="54"/>
        <v>12</v>
      </c>
    </row>
    <row r="705" spans="1:31" x14ac:dyDescent="0.25">
      <c r="A705" t="str">
        <f>B705&amp;"-"&amp;COUNTIF($B$3:B705,B705)</f>
        <v>241-14</v>
      </c>
      <c r="B705">
        <v>241</v>
      </c>
      <c r="C705" s="18">
        <f>VLOOKUP(A705,'ADM Details FY17'!$A$3:$D$3515,4,FALSE)</f>
        <v>43638</v>
      </c>
      <c r="D705" s="1">
        <f>VLOOKUP(A705,'ADM Details FY17'!$A$3:$E$3515,5,FALSE)</f>
        <v>0.7</v>
      </c>
      <c r="E705" s="1">
        <f>VLOOKUP(A705,'ADM Details FY17'!$A$3:$F$3515,6,FALSE)</f>
        <v>0</v>
      </c>
      <c r="F705" s="1">
        <f>VLOOKUP(A705,'ADM Details FY17'!$A$3:$G$3515,7,FALSE)</f>
        <v>0</v>
      </c>
      <c r="G705" s="1">
        <f>VLOOKUP(A705,'ADM Details FY17'!$A$3:$H$3515,8,FALSE)</f>
        <v>0</v>
      </c>
      <c r="H705" s="1">
        <f>VLOOKUP(A705,'ADM Details FY17'!$A$3:$I$3515,9,FALSE)</f>
        <v>0</v>
      </c>
      <c r="I705" s="1">
        <f>VLOOKUP(A705,'ADM Details FY17'!$A$3:$J$3517,10,FALSE)</f>
        <v>0</v>
      </c>
      <c r="J705" s="1">
        <f>VLOOKUP(A705,'ADM Details FY17'!$A$3:$K$3515,11,FALSE)</f>
        <v>0</v>
      </c>
      <c r="K705" s="1">
        <f>VLOOKUP(A705,'ADM Details FY17'!$A$3:$M$3515,13,FALSE)</f>
        <v>0.7</v>
      </c>
      <c r="L705" s="1">
        <f>VLOOKUP(A705,'ADM Details FY17'!$A$3:$O$3515,15,FALSE)</f>
        <v>0</v>
      </c>
      <c r="M705" s="1">
        <f>VLOOKUP(A705,'ADM Details FY17'!$A$3:$P$3515,16,FALSE)</f>
        <v>0</v>
      </c>
      <c r="N705" s="1">
        <f>VLOOKUP(A705,'ADM Details FY17'!$A$3:$Q$3515,17,FALSE)</f>
        <v>0</v>
      </c>
      <c r="O705" s="1">
        <f>VLOOKUP(A705,'ADM Details FY17'!$A$3:$S$3515,19,FALSE)</f>
        <v>0</v>
      </c>
      <c r="P705" s="1">
        <f>VLOOKUP(A705,'ADM Details FY17'!$A$3:$U$3515,21,FALSE)</f>
        <v>0</v>
      </c>
      <c r="Q705" s="1">
        <f>VLOOKUP(A705,'ADM Details FY17'!$A$3:$V$3515,22,FALSE)</f>
        <v>0</v>
      </c>
      <c r="R705" s="1">
        <f>VLOOKUP(A705,'ADM Details FY17'!$A$3:$W$3515,23,FALSE)</f>
        <v>0</v>
      </c>
      <c r="S705" s="1">
        <f>VLOOKUP(A705,'ADM Details FY17'!$A$3:$X$3515,24,FALSE)</f>
        <v>0</v>
      </c>
      <c r="T705" s="1">
        <f>VLOOKUP(A705,'ADM Details FY17'!$A$3:$Y$3515,25,FALSE)</f>
        <v>0</v>
      </c>
      <c r="U705" s="1">
        <f>VLOOKUP(A705,'ADM Details FY17'!$A$3:$AA$3515,27,FALSE)</f>
        <v>0</v>
      </c>
      <c r="V705" s="1">
        <f>IFERROR(VLOOKUP(C705,'eindex _tget pp '!$A$4:$E$615,5,FALSE),0)</f>
        <v>0</v>
      </c>
      <c r="W705" s="31">
        <f>IFERROR(VLOOKUP(C705,'eindex _tget pp '!$A$4:$F$615,6,FALSE),0)</f>
        <v>0.87628858320000003</v>
      </c>
      <c r="X705" s="4">
        <f>IFERROR(VLOOKUP(B705,'eschools 16'!$A$2:$F$25,6,FALSE),1)</f>
        <v>2</v>
      </c>
      <c r="Y705" s="1">
        <f t="shared" si="50"/>
        <v>0</v>
      </c>
      <c r="Z705" s="1">
        <f t="shared" si="51"/>
        <v>0</v>
      </c>
      <c r="AA705" s="31">
        <f>IFERROR(VLOOKUP(C705,'eindex _tget pp '!$A$4:$G$615,7,FALSE),0)</f>
        <v>0.31808153900000002</v>
      </c>
      <c r="AB705" s="1">
        <f>VLOOKUP(A705,'ADM Details FY17'!$A$3:$AB$3515,28,FALSE)</f>
        <v>0</v>
      </c>
      <c r="AC705" s="1">
        <f t="shared" si="52"/>
        <v>0</v>
      </c>
      <c r="AD705" s="1">
        <f t="shared" si="53"/>
        <v>0.7</v>
      </c>
      <c r="AE705" s="1">
        <f t="shared" si="54"/>
        <v>17.5</v>
      </c>
    </row>
    <row r="706" spans="1:31" x14ac:dyDescent="0.25">
      <c r="A706" t="str">
        <f>B706&amp;"-"&amp;COUNTIF($B$3:B706,B706)</f>
        <v>241-15</v>
      </c>
      <c r="B706">
        <v>241</v>
      </c>
      <c r="C706" s="18">
        <f>VLOOKUP(A706,'ADM Details FY17'!$A$3:$D$3515,4,FALSE)</f>
        <v>43646</v>
      </c>
      <c r="D706" s="1">
        <f>VLOOKUP(A706,'ADM Details FY17'!$A$3:$E$3515,5,FALSE)</f>
        <v>0.98</v>
      </c>
      <c r="E706" s="1">
        <f>VLOOKUP(A706,'ADM Details FY17'!$A$3:$F$3515,6,FALSE)</f>
        <v>0</v>
      </c>
      <c r="F706" s="1">
        <f>VLOOKUP(A706,'ADM Details FY17'!$A$3:$G$3515,7,FALSE)</f>
        <v>0</v>
      </c>
      <c r="G706" s="1">
        <f>VLOOKUP(A706,'ADM Details FY17'!$A$3:$H$3515,8,FALSE)</f>
        <v>0</v>
      </c>
      <c r="H706" s="1">
        <f>VLOOKUP(A706,'ADM Details FY17'!$A$3:$I$3515,9,FALSE)</f>
        <v>0</v>
      </c>
      <c r="I706" s="1">
        <f>VLOOKUP(A706,'ADM Details FY17'!$A$3:$J$3517,10,FALSE)</f>
        <v>0</v>
      </c>
      <c r="J706" s="1">
        <f>VLOOKUP(A706,'ADM Details FY17'!$A$3:$K$3515,11,FALSE)</f>
        <v>0</v>
      </c>
      <c r="K706" s="1">
        <f>VLOOKUP(A706,'ADM Details FY17'!$A$3:$M$3515,13,FALSE)</f>
        <v>0.98</v>
      </c>
      <c r="L706" s="1">
        <f>VLOOKUP(A706,'ADM Details FY17'!$A$3:$O$3515,15,FALSE)</f>
        <v>0</v>
      </c>
      <c r="M706" s="1">
        <f>VLOOKUP(A706,'ADM Details FY17'!$A$3:$P$3515,16,FALSE)</f>
        <v>0</v>
      </c>
      <c r="N706" s="1">
        <f>VLOOKUP(A706,'ADM Details FY17'!$A$3:$Q$3515,17,FALSE)</f>
        <v>0</v>
      </c>
      <c r="O706" s="1">
        <f>VLOOKUP(A706,'ADM Details FY17'!$A$3:$S$3515,19,FALSE)</f>
        <v>0</v>
      </c>
      <c r="P706" s="1">
        <f>VLOOKUP(A706,'ADM Details FY17'!$A$3:$U$3515,21,FALSE)</f>
        <v>0</v>
      </c>
      <c r="Q706" s="1">
        <f>VLOOKUP(A706,'ADM Details FY17'!$A$3:$V$3515,22,FALSE)</f>
        <v>0</v>
      </c>
      <c r="R706" s="1">
        <f>VLOOKUP(A706,'ADM Details FY17'!$A$3:$W$3515,23,FALSE)</f>
        <v>0</v>
      </c>
      <c r="S706" s="1">
        <f>VLOOKUP(A706,'ADM Details FY17'!$A$3:$X$3515,24,FALSE)</f>
        <v>0</v>
      </c>
      <c r="T706" s="1">
        <f>VLOOKUP(A706,'ADM Details FY17'!$A$3:$Y$3515,25,FALSE)</f>
        <v>0</v>
      </c>
      <c r="U706" s="1">
        <f>VLOOKUP(A706,'ADM Details FY17'!$A$3:$AA$3515,27,FALSE)</f>
        <v>0</v>
      </c>
      <c r="V706" s="1">
        <f>IFERROR(VLOOKUP(C706,'eindex _tget pp '!$A$4:$E$615,5,FALSE),0)</f>
        <v>0</v>
      </c>
      <c r="W706" s="31">
        <f>IFERROR(VLOOKUP(C706,'eindex _tget pp '!$A$4:$F$615,6,FALSE),0)</f>
        <v>4.9482196800000003E-2</v>
      </c>
      <c r="X706" s="4">
        <f>IFERROR(VLOOKUP(B706,'eschools 16'!$A$2:$F$25,6,FALSE),1)</f>
        <v>2</v>
      </c>
      <c r="Y706" s="1">
        <f t="shared" si="50"/>
        <v>0</v>
      </c>
      <c r="Z706" s="1">
        <f t="shared" si="51"/>
        <v>0</v>
      </c>
      <c r="AA706" s="31">
        <f>IFERROR(VLOOKUP(C706,'eindex _tget pp '!$A$4:$G$615,7,FALSE),0)</f>
        <v>6.4183744000000001E-2</v>
      </c>
      <c r="AB706" s="1">
        <f>VLOOKUP(A706,'ADM Details FY17'!$A$3:$AB$3515,28,FALSE)</f>
        <v>0</v>
      </c>
      <c r="AC706" s="1">
        <f t="shared" si="52"/>
        <v>0</v>
      </c>
      <c r="AD706" s="1">
        <f t="shared" si="53"/>
        <v>0.98</v>
      </c>
      <c r="AE706" s="1">
        <f t="shared" si="54"/>
        <v>24.5</v>
      </c>
    </row>
    <row r="707" spans="1:31" x14ac:dyDescent="0.25">
      <c r="A707" t="str">
        <f>B707&amp;"-"&amp;COUNTIF($B$3:B707,B707)</f>
        <v>241-16</v>
      </c>
      <c r="B707">
        <v>241</v>
      </c>
      <c r="C707" s="18">
        <f>VLOOKUP(A707,'ADM Details FY17'!$A$3:$D$3515,4,FALSE)</f>
        <v>50112</v>
      </c>
      <c r="D707" s="1">
        <f>VLOOKUP(A707,'ADM Details FY17'!$A$3:$E$3515,5,FALSE)</f>
        <v>1.32</v>
      </c>
      <c r="E707" s="1">
        <f>VLOOKUP(A707,'ADM Details FY17'!$A$3:$F$3515,6,FALSE)</f>
        <v>0</v>
      </c>
      <c r="F707" s="1">
        <f>VLOOKUP(A707,'ADM Details FY17'!$A$3:$G$3515,7,FALSE)</f>
        <v>0</v>
      </c>
      <c r="G707" s="1">
        <f>VLOOKUP(A707,'ADM Details FY17'!$A$3:$H$3515,8,FALSE)</f>
        <v>0</v>
      </c>
      <c r="H707" s="1">
        <f>VLOOKUP(A707,'ADM Details FY17'!$A$3:$I$3515,9,FALSE)</f>
        <v>0</v>
      </c>
      <c r="I707" s="1">
        <f>VLOOKUP(A707,'ADM Details FY17'!$A$3:$J$3517,10,FALSE)</f>
        <v>0</v>
      </c>
      <c r="J707" s="1">
        <f>VLOOKUP(A707,'ADM Details FY17'!$A$3:$K$3515,11,FALSE)</f>
        <v>0</v>
      </c>
      <c r="K707" s="1">
        <f>VLOOKUP(A707,'ADM Details FY17'!$A$3:$M$3515,13,FALSE)</f>
        <v>1.32</v>
      </c>
      <c r="L707" s="1">
        <f>VLOOKUP(A707,'ADM Details FY17'!$A$3:$O$3515,15,FALSE)</f>
        <v>0</v>
      </c>
      <c r="M707" s="1">
        <f>VLOOKUP(A707,'ADM Details FY17'!$A$3:$P$3515,16,FALSE)</f>
        <v>0</v>
      </c>
      <c r="N707" s="1">
        <f>VLOOKUP(A707,'ADM Details FY17'!$A$3:$Q$3515,17,FALSE)</f>
        <v>0</v>
      </c>
      <c r="O707" s="1">
        <f>VLOOKUP(A707,'ADM Details FY17'!$A$3:$S$3515,19,FALSE)</f>
        <v>0</v>
      </c>
      <c r="P707" s="1">
        <f>VLOOKUP(A707,'ADM Details FY17'!$A$3:$U$3515,21,FALSE)</f>
        <v>0</v>
      </c>
      <c r="Q707" s="1">
        <f>VLOOKUP(A707,'ADM Details FY17'!$A$3:$V$3515,22,FALSE)</f>
        <v>0</v>
      </c>
      <c r="R707" s="1">
        <f>VLOOKUP(A707,'ADM Details FY17'!$A$3:$W$3515,23,FALSE)</f>
        <v>0</v>
      </c>
      <c r="S707" s="1">
        <f>VLOOKUP(A707,'ADM Details FY17'!$A$3:$X$3515,24,FALSE)</f>
        <v>0</v>
      </c>
      <c r="T707" s="1">
        <f>VLOOKUP(A707,'ADM Details FY17'!$A$3:$Y$3515,25,FALSE)</f>
        <v>0</v>
      </c>
      <c r="U707" s="1">
        <f>VLOOKUP(A707,'ADM Details FY17'!$A$3:$AA$3515,27,FALSE)</f>
        <v>0</v>
      </c>
      <c r="V707" s="1">
        <f>IFERROR(VLOOKUP(C707,'eindex _tget pp '!$A$4:$E$615,5,FALSE),0)</f>
        <v>322.96384866176356</v>
      </c>
      <c r="W707" s="31">
        <f>IFERROR(VLOOKUP(C707,'eindex _tget pp '!$A$4:$F$615,6,FALSE),0)</f>
        <v>0.85876203029999998</v>
      </c>
      <c r="X707" s="4">
        <f>IFERROR(VLOOKUP(B707,'eschools 16'!$A$2:$F$25,6,FALSE),1)</f>
        <v>2</v>
      </c>
      <c r="Y707" s="1">
        <f t="shared" si="50"/>
        <v>0</v>
      </c>
      <c r="Z707" s="1">
        <f t="shared" si="51"/>
        <v>0</v>
      </c>
      <c r="AA707" s="31">
        <f>IFERROR(VLOOKUP(C707,'eindex _tget pp '!$A$4:$G$615,7,FALSE),0)</f>
        <v>0.53753136999999995</v>
      </c>
      <c r="AB707" s="1">
        <f>VLOOKUP(A707,'ADM Details FY17'!$A$3:$AB$3515,28,FALSE)</f>
        <v>0</v>
      </c>
      <c r="AC707" s="1">
        <f t="shared" si="52"/>
        <v>0</v>
      </c>
      <c r="AD707" s="1">
        <f t="shared" si="53"/>
        <v>1.32</v>
      </c>
      <c r="AE707" s="1">
        <f t="shared" si="54"/>
        <v>33</v>
      </c>
    </row>
    <row r="708" spans="1:31" x14ac:dyDescent="0.25">
      <c r="A708" t="str">
        <f>B708&amp;"-"&amp;COUNTIF($B$3:B708,B708)</f>
        <v>241-17</v>
      </c>
      <c r="B708">
        <v>241</v>
      </c>
      <c r="C708" s="18">
        <f>VLOOKUP(A708,'ADM Details FY17'!$A$3:$D$3515,4,FALSE)</f>
        <v>46177</v>
      </c>
      <c r="D708" s="1">
        <f>VLOOKUP(A708,'ADM Details FY17'!$A$3:$E$3515,5,FALSE)</f>
        <v>3.97</v>
      </c>
      <c r="E708" s="1">
        <f>VLOOKUP(A708,'ADM Details FY17'!$A$3:$F$3515,6,FALSE)</f>
        <v>0</v>
      </c>
      <c r="F708" s="1">
        <f>VLOOKUP(A708,'ADM Details FY17'!$A$3:$G$3515,7,FALSE)</f>
        <v>0</v>
      </c>
      <c r="G708" s="1">
        <f>VLOOKUP(A708,'ADM Details FY17'!$A$3:$H$3515,8,FALSE)</f>
        <v>0</v>
      </c>
      <c r="H708" s="1">
        <f>VLOOKUP(A708,'ADM Details FY17'!$A$3:$I$3515,9,FALSE)</f>
        <v>0</v>
      </c>
      <c r="I708" s="1">
        <f>VLOOKUP(A708,'ADM Details FY17'!$A$3:$J$3517,10,FALSE)</f>
        <v>0</v>
      </c>
      <c r="J708" s="1">
        <f>VLOOKUP(A708,'ADM Details FY17'!$A$3:$K$3515,11,FALSE)</f>
        <v>0</v>
      </c>
      <c r="K708" s="1">
        <f>VLOOKUP(A708,'ADM Details FY17'!$A$3:$M$3515,13,FALSE)</f>
        <v>1.98</v>
      </c>
      <c r="L708" s="1">
        <f>VLOOKUP(A708,'ADM Details FY17'!$A$3:$O$3515,15,FALSE)</f>
        <v>0</v>
      </c>
      <c r="M708" s="1">
        <f>VLOOKUP(A708,'ADM Details FY17'!$A$3:$P$3515,16,FALSE)</f>
        <v>0</v>
      </c>
      <c r="N708" s="1">
        <f>VLOOKUP(A708,'ADM Details FY17'!$A$3:$Q$3515,17,FALSE)</f>
        <v>0</v>
      </c>
      <c r="O708" s="1">
        <f>VLOOKUP(A708,'ADM Details FY17'!$A$3:$S$3515,19,FALSE)</f>
        <v>0</v>
      </c>
      <c r="P708" s="1">
        <f>VLOOKUP(A708,'ADM Details FY17'!$A$3:$U$3515,21,FALSE)</f>
        <v>0</v>
      </c>
      <c r="Q708" s="1">
        <f>VLOOKUP(A708,'ADM Details FY17'!$A$3:$V$3515,22,FALSE)</f>
        <v>0</v>
      </c>
      <c r="R708" s="1">
        <f>VLOOKUP(A708,'ADM Details FY17'!$A$3:$W$3515,23,FALSE)</f>
        <v>0</v>
      </c>
      <c r="S708" s="1">
        <f>VLOOKUP(A708,'ADM Details FY17'!$A$3:$X$3515,24,FALSE)</f>
        <v>0</v>
      </c>
      <c r="T708" s="1">
        <f>VLOOKUP(A708,'ADM Details FY17'!$A$3:$Y$3515,25,FALSE)</f>
        <v>0</v>
      </c>
      <c r="U708" s="1">
        <f>VLOOKUP(A708,'ADM Details FY17'!$A$3:$AA$3515,27,FALSE)</f>
        <v>0</v>
      </c>
      <c r="V708" s="1">
        <f>IFERROR(VLOOKUP(C708,'eindex _tget pp '!$A$4:$E$615,5,FALSE),0)</f>
        <v>118.50473572559682</v>
      </c>
      <c r="W708" s="31">
        <f>IFERROR(VLOOKUP(C708,'eindex _tget pp '!$A$4:$F$615,6,FALSE),0)</f>
        <v>1.2908612124000001</v>
      </c>
      <c r="X708" s="4">
        <f>IFERROR(VLOOKUP(B708,'eschools 16'!$A$2:$F$25,6,FALSE),1)</f>
        <v>2</v>
      </c>
      <c r="Y708" s="1">
        <f t="shared" ref="Y708:Y771" si="55">ROUND(IF(X708=2,0,(AD708*0.25*V708)),2)</f>
        <v>0</v>
      </c>
      <c r="Z708" s="1">
        <f t="shared" ref="Z708:Z771" si="56">ROUND(IF(X708=2,0,(K708*272*W708)),2)</f>
        <v>0</v>
      </c>
      <c r="AA708" s="31">
        <f>IFERROR(VLOOKUP(C708,'eindex _tget pp '!$A$4:$G$615,7,FALSE),0)</f>
        <v>0.393166442</v>
      </c>
      <c r="AB708" s="1">
        <f>VLOOKUP(A708,'ADM Details FY17'!$A$3:$AB$3515,28,FALSE)</f>
        <v>0</v>
      </c>
      <c r="AC708" s="1">
        <f t="shared" ref="AC708:AC771" si="57">ROUND((AA708*AB708*923.6758),2)</f>
        <v>0</v>
      </c>
      <c r="AD708" s="1">
        <f t="shared" ref="AD708:AD771" si="58">D708+(U708*0.2)</f>
        <v>3.97</v>
      </c>
      <c r="AE708" s="1">
        <f t="shared" ref="AE708:AE771" si="59">IF(X708=2,(AD708*25),(AD708*150))</f>
        <v>99.25</v>
      </c>
    </row>
    <row r="709" spans="1:31" x14ac:dyDescent="0.25">
      <c r="A709" t="str">
        <f>B709&amp;"-"&amp;COUNTIF($B$3:B709,B709)</f>
        <v>241-18</v>
      </c>
      <c r="B709">
        <v>241</v>
      </c>
      <c r="C709" s="18">
        <f>VLOOKUP(A709,'ADM Details FY17'!$A$3:$D$3515,4,FALSE)</f>
        <v>45856</v>
      </c>
      <c r="D709" s="1">
        <f>VLOOKUP(A709,'ADM Details FY17'!$A$3:$E$3515,5,FALSE)</f>
        <v>3</v>
      </c>
      <c r="E709" s="1">
        <f>VLOOKUP(A709,'ADM Details FY17'!$A$3:$F$3515,6,FALSE)</f>
        <v>0</v>
      </c>
      <c r="F709" s="1">
        <f>VLOOKUP(A709,'ADM Details FY17'!$A$3:$G$3515,7,FALSE)</f>
        <v>0</v>
      </c>
      <c r="G709" s="1">
        <f>VLOOKUP(A709,'ADM Details FY17'!$A$3:$H$3515,8,FALSE)</f>
        <v>0</v>
      </c>
      <c r="H709" s="1">
        <f>VLOOKUP(A709,'ADM Details FY17'!$A$3:$I$3515,9,FALSE)</f>
        <v>0</v>
      </c>
      <c r="I709" s="1">
        <f>VLOOKUP(A709,'ADM Details FY17'!$A$3:$J$3517,10,FALSE)</f>
        <v>0</v>
      </c>
      <c r="J709" s="1">
        <f>VLOOKUP(A709,'ADM Details FY17'!$A$3:$K$3515,11,FALSE)</f>
        <v>0</v>
      </c>
      <c r="K709" s="1">
        <f>VLOOKUP(A709,'ADM Details FY17'!$A$3:$M$3515,13,FALSE)</f>
        <v>3</v>
      </c>
      <c r="L709" s="1">
        <f>VLOOKUP(A709,'ADM Details FY17'!$A$3:$O$3515,15,FALSE)</f>
        <v>0</v>
      </c>
      <c r="M709" s="1">
        <f>VLOOKUP(A709,'ADM Details FY17'!$A$3:$P$3515,16,FALSE)</f>
        <v>0</v>
      </c>
      <c r="N709" s="1">
        <f>VLOOKUP(A709,'ADM Details FY17'!$A$3:$Q$3515,17,FALSE)</f>
        <v>0</v>
      </c>
      <c r="O709" s="1">
        <f>VLOOKUP(A709,'ADM Details FY17'!$A$3:$S$3515,19,FALSE)</f>
        <v>0</v>
      </c>
      <c r="P709" s="1">
        <f>VLOOKUP(A709,'ADM Details FY17'!$A$3:$U$3515,21,FALSE)</f>
        <v>0</v>
      </c>
      <c r="Q709" s="1">
        <f>VLOOKUP(A709,'ADM Details FY17'!$A$3:$V$3515,22,FALSE)</f>
        <v>0</v>
      </c>
      <c r="R709" s="1">
        <f>VLOOKUP(A709,'ADM Details FY17'!$A$3:$W$3515,23,FALSE)</f>
        <v>0</v>
      </c>
      <c r="S709" s="1">
        <f>VLOOKUP(A709,'ADM Details FY17'!$A$3:$X$3515,24,FALSE)</f>
        <v>0</v>
      </c>
      <c r="T709" s="1">
        <f>VLOOKUP(A709,'ADM Details FY17'!$A$3:$Y$3515,25,FALSE)</f>
        <v>0</v>
      </c>
      <c r="U709" s="1">
        <f>VLOOKUP(A709,'ADM Details FY17'!$A$3:$AA$3515,27,FALSE)</f>
        <v>0</v>
      </c>
      <c r="V709" s="1">
        <f>IFERROR(VLOOKUP(C709,'eindex _tget pp '!$A$4:$E$615,5,FALSE),0)</f>
        <v>333.08078758645331</v>
      </c>
      <c r="W709" s="31">
        <f>IFERROR(VLOOKUP(C709,'eindex _tget pp '!$A$4:$F$615,6,FALSE),0)</f>
        <v>1.1322056169000001</v>
      </c>
      <c r="X709" s="4">
        <f>IFERROR(VLOOKUP(B709,'eschools 16'!$A$2:$F$25,6,FALSE),1)</f>
        <v>2</v>
      </c>
      <c r="Y709" s="1">
        <f t="shared" si="55"/>
        <v>0</v>
      </c>
      <c r="Z709" s="1">
        <f t="shared" si="56"/>
        <v>0</v>
      </c>
      <c r="AA709" s="31">
        <f>IFERROR(VLOOKUP(C709,'eindex _tget pp '!$A$4:$G$615,7,FALSE),0)</f>
        <v>0.47464993100000002</v>
      </c>
      <c r="AB709" s="1">
        <f>VLOOKUP(A709,'ADM Details FY17'!$A$3:$AB$3515,28,FALSE)</f>
        <v>0</v>
      </c>
      <c r="AC709" s="1">
        <f t="shared" si="57"/>
        <v>0</v>
      </c>
      <c r="AD709" s="1">
        <f t="shared" si="58"/>
        <v>3</v>
      </c>
      <c r="AE709" s="1">
        <f t="shared" si="59"/>
        <v>75</v>
      </c>
    </row>
    <row r="710" spans="1:31" x14ac:dyDescent="0.25">
      <c r="A710" t="str">
        <f>B710&amp;"-"&amp;COUNTIF($B$3:B710,B710)</f>
        <v>241-19</v>
      </c>
      <c r="B710">
        <v>241</v>
      </c>
      <c r="C710" s="18">
        <f>VLOOKUP(A710,'ADM Details FY17'!$A$3:$D$3515,4,FALSE)</f>
        <v>47787</v>
      </c>
      <c r="D710" s="1">
        <f>VLOOKUP(A710,'ADM Details FY17'!$A$3:$E$3515,5,FALSE)</f>
        <v>8.3800000000000008</v>
      </c>
      <c r="E710" s="1">
        <f>VLOOKUP(A710,'ADM Details FY17'!$A$3:$F$3515,6,FALSE)</f>
        <v>0</v>
      </c>
      <c r="F710" s="1">
        <f>VLOOKUP(A710,'ADM Details FY17'!$A$3:$G$3515,7,FALSE)</f>
        <v>0</v>
      </c>
      <c r="G710" s="1">
        <f>VLOOKUP(A710,'ADM Details FY17'!$A$3:$H$3515,8,FALSE)</f>
        <v>0</v>
      </c>
      <c r="H710" s="1">
        <f>VLOOKUP(A710,'ADM Details FY17'!$A$3:$I$3515,9,FALSE)</f>
        <v>0</v>
      </c>
      <c r="I710" s="1">
        <f>VLOOKUP(A710,'ADM Details FY17'!$A$3:$J$3517,10,FALSE)</f>
        <v>0</v>
      </c>
      <c r="J710" s="1">
        <f>VLOOKUP(A710,'ADM Details FY17'!$A$3:$K$3515,11,FALSE)</f>
        <v>0</v>
      </c>
      <c r="K710" s="1">
        <f>VLOOKUP(A710,'ADM Details FY17'!$A$3:$M$3515,13,FALSE)</f>
        <v>2.38</v>
      </c>
      <c r="L710" s="1">
        <f>VLOOKUP(A710,'ADM Details FY17'!$A$3:$O$3515,15,FALSE)</f>
        <v>0</v>
      </c>
      <c r="M710" s="1">
        <f>VLOOKUP(A710,'ADM Details FY17'!$A$3:$P$3515,16,FALSE)</f>
        <v>0</v>
      </c>
      <c r="N710" s="1">
        <f>VLOOKUP(A710,'ADM Details FY17'!$A$3:$Q$3515,17,FALSE)</f>
        <v>0</v>
      </c>
      <c r="O710" s="1">
        <f>VLOOKUP(A710,'ADM Details FY17'!$A$3:$S$3515,19,FALSE)</f>
        <v>0</v>
      </c>
      <c r="P710" s="1">
        <f>VLOOKUP(A710,'ADM Details FY17'!$A$3:$U$3515,21,FALSE)</f>
        <v>0</v>
      </c>
      <c r="Q710" s="1">
        <f>VLOOKUP(A710,'ADM Details FY17'!$A$3:$V$3515,22,FALSE)</f>
        <v>0</v>
      </c>
      <c r="R710" s="1">
        <f>VLOOKUP(A710,'ADM Details FY17'!$A$3:$W$3515,23,FALSE)</f>
        <v>0</v>
      </c>
      <c r="S710" s="1">
        <f>VLOOKUP(A710,'ADM Details FY17'!$A$3:$X$3515,24,FALSE)</f>
        <v>0</v>
      </c>
      <c r="T710" s="1">
        <f>VLOOKUP(A710,'ADM Details FY17'!$A$3:$Y$3515,25,FALSE)</f>
        <v>0</v>
      </c>
      <c r="U710" s="1">
        <f>VLOOKUP(A710,'ADM Details FY17'!$A$3:$AA$3515,27,FALSE)</f>
        <v>0</v>
      </c>
      <c r="V710" s="1">
        <f>IFERROR(VLOOKUP(C710,'eindex _tget pp '!$A$4:$E$615,5,FALSE),0)</f>
        <v>190.5587262358454</v>
      </c>
      <c r="W710" s="31">
        <f>IFERROR(VLOOKUP(C710,'eindex _tget pp '!$A$4:$F$615,6,FALSE),0)</f>
        <v>1.6085776633</v>
      </c>
      <c r="X710" s="4">
        <f>IFERROR(VLOOKUP(B710,'eschools 16'!$A$2:$F$25,6,FALSE),1)</f>
        <v>2</v>
      </c>
      <c r="Y710" s="1">
        <f t="shared" si="55"/>
        <v>0</v>
      </c>
      <c r="Z710" s="1">
        <f t="shared" si="56"/>
        <v>0</v>
      </c>
      <c r="AA710" s="31">
        <f>IFERROR(VLOOKUP(C710,'eindex _tget pp '!$A$4:$G$615,7,FALSE),0)</f>
        <v>0.39414794199999997</v>
      </c>
      <c r="AB710" s="1">
        <f>VLOOKUP(A710,'ADM Details FY17'!$A$3:$AB$3515,28,FALSE)</f>
        <v>0</v>
      </c>
      <c r="AC710" s="1">
        <f t="shared" si="57"/>
        <v>0</v>
      </c>
      <c r="AD710" s="1">
        <f t="shared" si="58"/>
        <v>8.3800000000000008</v>
      </c>
      <c r="AE710" s="1">
        <f t="shared" si="59"/>
        <v>209.50000000000003</v>
      </c>
    </row>
    <row r="711" spans="1:31" x14ac:dyDescent="0.25">
      <c r="A711" t="str">
        <f>B711&amp;"-"&amp;COUNTIF($B$3:B711,B711)</f>
        <v>241-20</v>
      </c>
      <c r="B711">
        <v>241</v>
      </c>
      <c r="C711" s="18">
        <f>VLOOKUP(A711,'ADM Details FY17'!$A$3:$D$3515,4,FALSE)</f>
        <v>43695</v>
      </c>
      <c r="D711" s="1">
        <f>VLOOKUP(A711,'ADM Details FY17'!$A$3:$E$3515,5,FALSE)</f>
        <v>0.74</v>
      </c>
      <c r="E711" s="1">
        <f>VLOOKUP(A711,'ADM Details FY17'!$A$3:$F$3515,6,FALSE)</f>
        <v>0</v>
      </c>
      <c r="F711" s="1">
        <f>VLOOKUP(A711,'ADM Details FY17'!$A$3:$G$3515,7,FALSE)</f>
        <v>0</v>
      </c>
      <c r="G711" s="1">
        <f>VLOOKUP(A711,'ADM Details FY17'!$A$3:$H$3515,8,FALSE)</f>
        <v>0</v>
      </c>
      <c r="H711" s="1">
        <f>VLOOKUP(A711,'ADM Details FY17'!$A$3:$I$3515,9,FALSE)</f>
        <v>0</v>
      </c>
      <c r="I711" s="1">
        <f>VLOOKUP(A711,'ADM Details FY17'!$A$3:$J$3517,10,FALSE)</f>
        <v>0</v>
      </c>
      <c r="J711" s="1">
        <f>VLOOKUP(A711,'ADM Details FY17'!$A$3:$K$3515,11,FALSE)</f>
        <v>0</v>
      </c>
      <c r="K711" s="1">
        <f>VLOOKUP(A711,'ADM Details FY17'!$A$3:$M$3515,13,FALSE)</f>
        <v>0</v>
      </c>
      <c r="L711" s="1">
        <f>VLOOKUP(A711,'ADM Details FY17'!$A$3:$O$3515,15,FALSE)</f>
        <v>0</v>
      </c>
      <c r="M711" s="1">
        <f>VLOOKUP(A711,'ADM Details FY17'!$A$3:$P$3515,16,FALSE)</f>
        <v>0</v>
      </c>
      <c r="N711" s="1">
        <f>VLOOKUP(A711,'ADM Details FY17'!$A$3:$Q$3515,17,FALSE)</f>
        <v>0</v>
      </c>
      <c r="O711" s="1">
        <f>VLOOKUP(A711,'ADM Details FY17'!$A$3:$S$3515,19,FALSE)</f>
        <v>0</v>
      </c>
      <c r="P711" s="1">
        <f>VLOOKUP(A711,'ADM Details FY17'!$A$3:$U$3515,21,FALSE)</f>
        <v>0</v>
      </c>
      <c r="Q711" s="1">
        <f>VLOOKUP(A711,'ADM Details FY17'!$A$3:$V$3515,22,FALSE)</f>
        <v>0</v>
      </c>
      <c r="R711" s="1">
        <f>VLOOKUP(A711,'ADM Details FY17'!$A$3:$W$3515,23,FALSE)</f>
        <v>0</v>
      </c>
      <c r="S711" s="1">
        <f>VLOOKUP(A711,'ADM Details FY17'!$A$3:$X$3515,24,FALSE)</f>
        <v>0</v>
      </c>
      <c r="T711" s="1">
        <f>VLOOKUP(A711,'ADM Details FY17'!$A$3:$Y$3515,25,FALSE)</f>
        <v>0</v>
      </c>
      <c r="U711" s="1">
        <f>VLOOKUP(A711,'ADM Details FY17'!$A$3:$AA$3515,27,FALSE)</f>
        <v>0</v>
      </c>
      <c r="V711" s="1">
        <f>IFERROR(VLOOKUP(C711,'eindex _tget pp '!$A$4:$E$615,5,FALSE),0)</f>
        <v>650.65274469349583</v>
      </c>
      <c r="W711" s="31">
        <f>IFERROR(VLOOKUP(C711,'eindex _tget pp '!$A$4:$F$615,6,FALSE),0)</f>
        <v>1.3356187754</v>
      </c>
      <c r="X711" s="4">
        <f>IFERROR(VLOOKUP(B711,'eschools 16'!$A$2:$F$25,6,FALSE),1)</f>
        <v>2</v>
      </c>
      <c r="Y711" s="1">
        <f t="shared" si="55"/>
        <v>0</v>
      </c>
      <c r="Z711" s="1">
        <f t="shared" si="56"/>
        <v>0</v>
      </c>
      <c r="AA711" s="31">
        <f>IFERROR(VLOOKUP(C711,'eindex _tget pp '!$A$4:$G$615,7,FALSE),0)</f>
        <v>0.64295860599999999</v>
      </c>
      <c r="AB711" s="1">
        <f>VLOOKUP(A711,'ADM Details FY17'!$A$3:$AB$3515,28,FALSE)</f>
        <v>0</v>
      </c>
      <c r="AC711" s="1">
        <f t="shared" si="57"/>
        <v>0</v>
      </c>
      <c r="AD711" s="1">
        <f t="shared" si="58"/>
        <v>0.74</v>
      </c>
      <c r="AE711" s="1">
        <f t="shared" si="59"/>
        <v>18.5</v>
      </c>
    </row>
    <row r="712" spans="1:31" x14ac:dyDescent="0.25">
      <c r="A712" t="str">
        <f>B712&amp;"-"&amp;COUNTIF($B$3:B712,B712)</f>
        <v>241-21</v>
      </c>
      <c r="B712">
        <v>241</v>
      </c>
      <c r="C712" s="18">
        <f>VLOOKUP(A712,'ADM Details FY17'!$A$3:$D$3515,4,FALSE)</f>
        <v>43703</v>
      </c>
      <c r="D712" s="1">
        <f>VLOOKUP(A712,'ADM Details FY17'!$A$3:$E$3515,5,FALSE)</f>
        <v>0.66</v>
      </c>
      <c r="E712" s="1">
        <f>VLOOKUP(A712,'ADM Details FY17'!$A$3:$F$3515,6,FALSE)</f>
        <v>0</v>
      </c>
      <c r="F712" s="1">
        <f>VLOOKUP(A712,'ADM Details FY17'!$A$3:$G$3515,7,FALSE)</f>
        <v>0</v>
      </c>
      <c r="G712" s="1">
        <f>VLOOKUP(A712,'ADM Details FY17'!$A$3:$H$3515,8,FALSE)</f>
        <v>0</v>
      </c>
      <c r="H712" s="1">
        <f>VLOOKUP(A712,'ADM Details FY17'!$A$3:$I$3515,9,FALSE)</f>
        <v>0</v>
      </c>
      <c r="I712" s="1">
        <f>VLOOKUP(A712,'ADM Details FY17'!$A$3:$J$3517,10,FALSE)</f>
        <v>0</v>
      </c>
      <c r="J712" s="1">
        <f>VLOOKUP(A712,'ADM Details FY17'!$A$3:$K$3515,11,FALSE)</f>
        <v>0</v>
      </c>
      <c r="K712" s="1">
        <f>VLOOKUP(A712,'ADM Details FY17'!$A$3:$M$3515,13,FALSE)</f>
        <v>0.57999999999999996</v>
      </c>
      <c r="L712" s="1">
        <f>VLOOKUP(A712,'ADM Details FY17'!$A$3:$O$3515,15,FALSE)</f>
        <v>0</v>
      </c>
      <c r="M712" s="1">
        <f>VLOOKUP(A712,'ADM Details FY17'!$A$3:$P$3515,16,FALSE)</f>
        <v>0</v>
      </c>
      <c r="N712" s="1">
        <f>VLOOKUP(A712,'ADM Details FY17'!$A$3:$Q$3515,17,FALSE)</f>
        <v>0</v>
      </c>
      <c r="O712" s="1">
        <f>VLOOKUP(A712,'ADM Details FY17'!$A$3:$S$3515,19,FALSE)</f>
        <v>0</v>
      </c>
      <c r="P712" s="1">
        <f>VLOOKUP(A712,'ADM Details FY17'!$A$3:$U$3515,21,FALSE)</f>
        <v>0</v>
      </c>
      <c r="Q712" s="1">
        <f>VLOOKUP(A712,'ADM Details FY17'!$A$3:$V$3515,22,FALSE)</f>
        <v>0</v>
      </c>
      <c r="R712" s="1">
        <f>VLOOKUP(A712,'ADM Details FY17'!$A$3:$W$3515,23,FALSE)</f>
        <v>0</v>
      </c>
      <c r="S712" s="1">
        <f>VLOOKUP(A712,'ADM Details FY17'!$A$3:$X$3515,24,FALSE)</f>
        <v>0</v>
      </c>
      <c r="T712" s="1">
        <f>VLOOKUP(A712,'ADM Details FY17'!$A$3:$Y$3515,25,FALSE)</f>
        <v>0</v>
      </c>
      <c r="U712" s="1">
        <f>VLOOKUP(A712,'ADM Details FY17'!$A$3:$AA$3515,27,FALSE)</f>
        <v>0</v>
      </c>
      <c r="V712" s="1">
        <f>IFERROR(VLOOKUP(C712,'eindex _tget pp '!$A$4:$E$615,5,FALSE),0)</f>
        <v>1735.0450837576154</v>
      </c>
      <c r="W712" s="31">
        <f>IFERROR(VLOOKUP(C712,'eindex _tget pp '!$A$4:$F$615,6,FALSE),0)</f>
        <v>2.8748521451000002</v>
      </c>
      <c r="X712" s="4">
        <f>IFERROR(VLOOKUP(B712,'eschools 16'!$A$2:$F$25,6,FALSE),1)</f>
        <v>2</v>
      </c>
      <c r="Y712" s="1">
        <f t="shared" si="55"/>
        <v>0</v>
      </c>
      <c r="Z712" s="1">
        <f t="shared" si="56"/>
        <v>0</v>
      </c>
      <c r="AA712" s="31">
        <f>IFERROR(VLOOKUP(C712,'eindex _tget pp '!$A$4:$G$615,7,FALSE),0)</f>
        <v>0.9</v>
      </c>
      <c r="AB712" s="1">
        <f>VLOOKUP(A712,'ADM Details FY17'!$A$3:$AB$3515,28,FALSE)</f>
        <v>0</v>
      </c>
      <c r="AC712" s="1">
        <f t="shared" si="57"/>
        <v>0</v>
      </c>
      <c r="AD712" s="1">
        <f t="shared" si="58"/>
        <v>0.66</v>
      </c>
      <c r="AE712" s="1">
        <f t="shared" si="59"/>
        <v>16.5</v>
      </c>
    </row>
    <row r="713" spans="1:31" x14ac:dyDescent="0.25">
      <c r="A713" t="str">
        <f>B713&amp;"-"&amp;COUNTIF($B$3:B713,B713)</f>
        <v>241-22</v>
      </c>
      <c r="B713">
        <v>241</v>
      </c>
      <c r="C713" s="18">
        <f>VLOOKUP(A713,'ADM Details FY17'!$A$3:$D$3515,4,FALSE)</f>
        <v>46946</v>
      </c>
      <c r="D713" s="1">
        <f>VLOOKUP(A713,'ADM Details FY17'!$A$3:$E$3515,5,FALSE)</f>
        <v>4</v>
      </c>
      <c r="E713" s="1">
        <f>VLOOKUP(A713,'ADM Details FY17'!$A$3:$F$3515,6,FALSE)</f>
        <v>0</v>
      </c>
      <c r="F713" s="1">
        <f>VLOOKUP(A713,'ADM Details FY17'!$A$3:$G$3515,7,FALSE)</f>
        <v>0</v>
      </c>
      <c r="G713" s="1">
        <f>VLOOKUP(A713,'ADM Details FY17'!$A$3:$H$3515,8,FALSE)</f>
        <v>0</v>
      </c>
      <c r="H713" s="1">
        <f>VLOOKUP(A713,'ADM Details FY17'!$A$3:$I$3515,9,FALSE)</f>
        <v>0</v>
      </c>
      <c r="I713" s="1">
        <f>VLOOKUP(A713,'ADM Details FY17'!$A$3:$J$3517,10,FALSE)</f>
        <v>0</v>
      </c>
      <c r="J713" s="1">
        <f>VLOOKUP(A713,'ADM Details FY17'!$A$3:$K$3515,11,FALSE)</f>
        <v>0</v>
      </c>
      <c r="K713" s="1">
        <f>VLOOKUP(A713,'ADM Details FY17'!$A$3:$M$3515,13,FALSE)</f>
        <v>0</v>
      </c>
      <c r="L713" s="1">
        <f>VLOOKUP(A713,'ADM Details FY17'!$A$3:$O$3515,15,FALSE)</f>
        <v>0</v>
      </c>
      <c r="M713" s="1">
        <f>VLOOKUP(A713,'ADM Details FY17'!$A$3:$P$3515,16,FALSE)</f>
        <v>0</v>
      </c>
      <c r="N713" s="1">
        <f>VLOOKUP(A713,'ADM Details FY17'!$A$3:$Q$3515,17,FALSE)</f>
        <v>0</v>
      </c>
      <c r="O713" s="1">
        <f>VLOOKUP(A713,'ADM Details FY17'!$A$3:$S$3515,19,FALSE)</f>
        <v>0</v>
      </c>
      <c r="P713" s="1">
        <f>VLOOKUP(A713,'ADM Details FY17'!$A$3:$U$3515,21,FALSE)</f>
        <v>0</v>
      </c>
      <c r="Q713" s="1">
        <f>VLOOKUP(A713,'ADM Details FY17'!$A$3:$V$3515,22,FALSE)</f>
        <v>0</v>
      </c>
      <c r="R713" s="1">
        <f>VLOOKUP(A713,'ADM Details FY17'!$A$3:$W$3515,23,FALSE)</f>
        <v>0</v>
      </c>
      <c r="S713" s="1">
        <f>VLOOKUP(A713,'ADM Details FY17'!$A$3:$X$3515,24,FALSE)</f>
        <v>0</v>
      </c>
      <c r="T713" s="1">
        <f>VLOOKUP(A713,'ADM Details FY17'!$A$3:$Y$3515,25,FALSE)</f>
        <v>0</v>
      </c>
      <c r="U713" s="1">
        <f>VLOOKUP(A713,'ADM Details FY17'!$A$3:$AA$3515,27,FALSE)</f>
        <v>0</v>
      </c>
      <c r="V713" s="1">
        <f>IFERROR(VLOOKUP(C713,'eindex _tget pp '!$A$4:$E$615,5,FALSE),0)</f>
        <v>610.7199959476801</v>
      </c>
      <c r="W713" s="31">
        <f>IFERROR(VLOOKUP(C713,'eindex _tget pp '!$A$4:$F$615,6,FALSE),0)</f>
        <v>0.41647474870000001</v>
      </c>
      <c r="X713" s="4">
        <f>IFERROR(VLOOKUP(B713,'eschools 16'!$A$2:$F$25,6,FALSE),1)</f>
        <v>2</v>
      </c>
      <c r="Y713" s="1">
        <f t="shared" si="55"/>
        <v>0</v>
      </c>
      <c r="Z713" s="1">
        <f t="shared" si="56"/>
        <v>0</v>
      </c>
      <c r="AA713" s="31">
        <f>IFERROR(VLOOKUP(C713,'eindex _tget pp '!$A$4:$G$615,7,FALSE),0)</f>
        <v>0.574723663</v>
      </c>
      <c r="AB713" s="1">
        <f>VLOOKUP(A713,'ADM Details FY17'!$A$3:$AB$3515,28,FALSE)</f>
        <v>0</v>
      </c>
      <c r="AC713" s="1">
        <f t="shared" si="57"/>
        <v>0</v>
      </c>
      <c r="AD713" s="1">
        <f t="shared" si="58"/>
        <v>4</v>
      </c>
      <c r="AE713" s="1">
        <f t="shared" si="59"/>
        <v>100</v>
      </c>
    </row>
    <row r="714" spans="1:31" x14ac:dyDescent="0.25">
      <c r="A714" t="str">
        <f>B714&amp;"-"&amp;COUNTIF($B$3:B714,B714)</f>
        <v>241-23</v>
      </c>
      <c r="B714">
        <v>241</v>
      </c>
      <c r="C714" s="18">
        <f>VLOOKUP(A714,'ADM Details FY17'!$A$3:$D$3515,4,FALSE)</f>
        <v>49833</v>
      </c>
      <c r="D714" s="1">
        <f>VLOOKUP(A714,'ADM Details FY17'!$A$3:$E$3515,5,FALSE)</f>
        <v>1.26</v>
      </c>
      <c r="E714" s="1">
        <f>VLOOKUP(A714,'ADM Details FY17'!$A$3:$F$3515,6,FALSE)</f>
        <v>0</v>
      </c>
      <c r="F714" s="1">
        <f>VLOOKUP(A714,'ADM Details FY17'!$A$3:$G$3515,7,FALSE)</f>
        <v>0</v>
      </c>
      <c r="G714" s="1">
        <f>VLOOKUP(A714,'ADM Details FY17'!$A$3:$H$3515,8,FALSE)</f>
        <v>0</v>
      </c>
      <c r="H714" s="1">
        <f>VLOOKUP(A714,'ADM Details FY17'!$A$3:$I$3515,9,FALSE)</f>
        <v>0</v>
      </c>
      <c r="I714" s="1">
        <f>VLOOKUP(A714,'ADM Details FY17'!$A$3:$J$3517,10,FALSE)</f>
        <v>0</v>
      </c>
      <c r="J714" s="1">
        <f>VLOOKUP(A714,'ADM Details FY17'!$A$3:$K$3515,11,FALSE)</f>
        <v>0</v>
      </c>
      <c r="K714" s="1">
        <f>VLOOKUP(A714,'ADM Details FY17'!$A$3:$M$3515,13,FALSE)</f>
        <v>1.26</v>
      </c>
      <c r="L714" s="1">
        <f>VLOOKUP(A714,'ADM Details FY17'!$A$3:$O$3515,15,FALSE)</f>
        <v>0</v>
      </c>
      <c r="M714" s="1">
        <f>VLOOKUP(A714,'ADM Details FY17'!$A$3:$P$3515,16,FALSE)</f>
        <v>0</v>
      </c>
      <c r="N714" s="1">
        <f>VLOOKUP(A714,'ADM Details FY17'!$A$3:$Q$3515,17,FALSE)</f>
        <v>0</v>
      </c>
      <c r="O714" s="1">
        <f>VLOOKUP(A714,'ADM Details FY17'!$A$3:$S$3515,19,FALSE)</f>
        <v>0</v>
      </c>
      <c r="P714" s="1">
        <f>VLOOKUP(A714,'ADM Details FY17'!$A$3:$U$3515,21,FALSE)</f>
        <v>0</v>
      </c>
      <c r="Q714" s="1">
        <f>VLOOKUP(A714,'ADM Details FY17'!$A$3:$V$3515,22,FALSE)</f>
        <v>0</v>
      </c>
      <c r="R714" s="1">
        <f>VLOOKUP(A714,'ADM Details FY17'!$A$3:$W$3515,23,FALSE)</f>
        <v>0</v>
      </c>
      <c r="S714" s="1">
        <f>VLOOKUP(A714,'ADM Details FY17'!$A$3:$X$3515,24,FALSE)</f>
        <v>0</v>
      </c>
      <c r="T714" s="1">
        <f>VLOOKUP(A714,'ADM Details FY17'!$A$3:$Y$3515,25,FALSE)</f>
        <v>0</v>
      </c>
      <c r="U714" s="1">
        <f>VLOOKUP(A714,'ADM Details FY17'!$A$3:$AA$3515,27,FALSE)</f>
        <v>0</v>
      </c>
      <c r="V714" s="1">
        <f>IFERROR(VLOOKUP(C714,'eindex _tget pp '!$A$4:$E$615,5,FALSE),0)</f>
        <v>389.71980340888132</v>
      </c>
      <c r="W714" s="31">
        <f>IFERROR(VLOOKUP(C714,'eindex _tget pp '!$A$4:$F$615,6,FALSE),0)</f>
        <v>2.8577936839999998</v>
      </c>
      <c r="X714" s="4">
        <f>IFERROR(VLOOKUP(B714,'eschools 16'!$A$2:$F$25,6,FALSE),1)</f>
        <v>2</v>
      </c>
      <c r="Y714" s="1">
        <f t="shared" si="55"/>
        <v>0</v>
      </c>
      <c r="Z714" s="1">
        <f t="shared" si="56"/>
        <v>0</v>
      </c>
      <c r="AA714" s="31">
        <f>IFERROR(VLOOKUP(C714,'eindex _tget pp '!$A$4:$G$615,7,FALSE),0)</f>
        <v>0.489675258</v>
      </c>
      <c r="AB714" s="1">
        <f>VLOOKUP(A714,'ADM Details FY17'!$A$3:$AB$3515,28,FALSE)</f>
        <v>0</v>
      </c>
      <c r="AC714" s="1">
        <f t="shared" si="57"/>
        <v>0</v>
      </c>
      <c r="AD714" s="1">
        <f t="shared" si="58"/>
        <v>1.26</v>
      </c>
      <c r="AE714" s="1">
        <f t="shared" si="59"/>
        <v>31.5</v>
      </c>
    </row>
    <row r="715" spans="1:31" x14ac:dyDescent="0.25">
      <c r="A715" t="str">
        <f>B715&amp;"-"&amp;COUNTIF($B$3:B715,B715)</f>
        <v>241-24</v>
      </c>
      <c r="B715">
        <v>241</v>
      </c>
      <c r="C715" s="18">
        <f>VLOOKUP(A715,'ADM Details FY17'!$A$3:$D$3515,4,FALSE)</f>
        <v>43711</v>
      </c>
      <c r="D715" s="1">
        <f>VLOOKUP(A715,'ADM Details FY17'!$A$3:$E$3515,5,FALSE)</f>
        <v>2.52</v>
      </c>
      <c r="E715" s="1">
        <f>VLOOKUP(A715,'ADM Details FY17'!$A$3:$F$3515,6,FALSE)</f>
        <v>0</v>
      </c>
      <c r="F715" s="1">
        <f>VLOOKUP(A715,'ADM Details FY17'!$A$3:$G$3515,7,FALSE)</f>
        <v>0</v>
      </c>
      <c r="G715" s="1">
        <f>VLOOKUP(A715,'ADM Details FY17'!$A$3:$H$3515,8,FALSE)</f>
        <v>0</v>
      </c>
      <c r="H715" s="1">
        <f>VLOOKUP(A715,'ADM Details FY17'!$A$3:$I$3515,9,FALSE)</f>
        <v>0</v>
      </c>
      <c r="I715" s="1">
        <f>VLOOKUP(A715,'ADM Details FY17'!$A$3:$J$3517,10,FALSE)</f>
        <v>0</v>
      </c>
      <c r="J715" s="1">
        <f>VLOOKUP(A715,'ADM Details FY17'!$A$3:$K$3515,11,FALSE)</f>
        <v>0</v>
      </c>
      <c r="K715" s="1">
        <f>VLOOKUP(A715,'ADM Details FY17'!$A$3:$M$3515,13,FALSE)</f>
        <v>2.31</v>
      </c>
      <c r="L715" s="1">
        <f>VLOOKUP(A715,'ADM Details FY17'!$A$3:$O$3515,15,FALSE)</f>
        <v>0</v>
      </c>
      <c r="M715" s="1">
        <f>VLOOKUP(A715,'ADM Details FY17'!$A$3:$P$3515,16,FALSE)</f>
        <v>0</v>
      </c>
      <c r="N715" s="1">
        <f>VLOOKUP(A715,'ADM Details FY17'!$A$3:$Q$3515,17,FALSE)</f>
        <v>0</v>
      </c>
      <c r="O715" s="1">
        <f>VLOOKUP(A715,'ADM Details FY17'!$A$3:$S$3515,19,FALSE)</f>
        <v>0</v>
      </c>
      <c r="P715" s="1">
        <f>VLOOKUP(A715,'ADM Details FY17'!$A$3:$U$3515,21,FALSE)</f>
        <v>0</v>
      </c>
      <c r="Q715" s="1">
        <f>VLOOKUP(A715,'ADM Details FY17'!$A$3:$V$3515,22,FALSE)</f>
        <v>0</v>
      </c>
      <c r="R715" s="1">
        <f>VLOOKUP(A715,'ADM Details FY17'!$A$3:$W$3515,23,FALSE)</f>
        <v>0</v>
      </c>
      <c r="S715" s="1">
        <f>VLOOKUP(A715,'ADM Details FY17'!$A$3:$X$3515,24,FALSE)</f>
        <v>0</v>
      </c>
      <c r="T715" s="1">
        <f>VLOOKUP(A715,'ADM Details FY17'!$A$3:$Y$3515,25,FALSE)</f>
        <v>0</v>
      </c>
      <c r="U715" s="1">
        <f>VLOOKUP(A715,'ADM Details FY17'!$A$3:$AA$3515,27,FALSE)</f>
        <v>0</v>
      </c>
      <c r="V715" s="1">
        <f>IFERROR(VLOOKUP(C715,'eindex _tget pp '!$A$4:$E$615,5,FALSE),0)</f>
        <v>2087.8037771290442</v>
      </c>
      <c r="W715" s="31">
        <f>IFERROR(VLOOKUP(C715,'eindex _tget pp '!$A$4:$F$615,6,FALSE),0)</f>
        <v>3.9465661832999999</v>
      </c>
      <c r="X715" s="4">
        <f>IFERROR(VLOOKUP(B715,'eschools 16'!$A$2:$F$25,6,FALSE),1)</f>
        <v>2</v>
      </c>
      <c r="Y715" s="1">
        <f t="shared" si="55"/>
        <v>0</v>
      </c>
      <c r="Z715" s="1">
        <f t="shared" si="56"/>
        <v>0</v>
      </c>
      <c r="AA715" s="31">
        <f>IFERROR(VLOOKUP(C715,'eindex _tget pp '!$A$4:$G$615,7,FALSE),0)</f>
        <v>0.88313376700000001</v>
      </c>
      <c r="AB715" s="1">
        <f>VLOOKUP(A715,'ADM Details FY17'!$A$3:$AB$3515,28,FALSE)</f>
        <v>0</v>
      </c>
      <c r="AC715" s="1">
        <f t="shared" si="57"/>
        <v>0</v>
      </c>
      <c r="AD715" s="1">
        <f t="shared" si="58"/>
        <v>2.52</v>
      </c>
      <c r="AE715" s="1">
        <f t="shared" si="59"/>
        <v>63</v>
      </c>
    </row>
    <row r="716" spans="1:31" x14ac:dyDescent="0.25">
      <c r="A716" t="str">
        <f>B716&amp;"-"&amp;COUNTIF($B$3:B716,B716)</f>
        <v>241-25</v>
      </c>
      <c r="B716">
        <v>241</v>
      </c>
      <c r="C716" s="18">
        <f>VLOOKUP(A716,'ADM Details FY17'!$A$3:$D$3515,4,FALSE)</f>
        <v>45278</v>
      </c>
      <c r="D716" s="1">
        <f>VLOOKUP(A716,'ADM Details FY17'!$A$3:$E$3515,5,FALSE)</f>
        <v>16.13</v>
      </c>
      <c r="E716" s="1">
        <f>VLOOKUP(A716,'ADM Details FY17'!$A$3:$F$3515,6,FALSE)</f>
        <v>0</v>
      </c>
      <c r="F716" s="1">
        <f>VLOOKUP(A716,'ADM Details FY17'!$A$3:$G$3515,7,FALSE)</f>
        <v>0.88</v>
      </c>
      <c r="G716" s="1">
        <f>VLOOKUP(A716,'ADM Details FY17'!$A$3:$H$3515,8,FALSE)</f>
        <v>0</v>
      </c>
      <c r="H716" s="1">
        <f>VLOOKUP(A716,'ADM Details FY17'!$A$3:$I$3515,9,FALSE)</f>
        <v>0</v>
      </c>
      <c r="I716" s="1">
        <f>VLOOKUP(A716,'ADM Details FY17'!$A$3:$J$3517,10,FALSE)</f>
        <v>0</v>
      </c>
      <c r="J716" s="1">
        <f>VLOOKUP(A716,'ADM Details FY17'!$A$3:$K$3515,11,FALSE)</f>
        <v>0</v>
      </c>
      <c r="K716" s="1">
        <f>VLOOKUP(A716,'ADM Details FY17'!$A$3:$M$3515,13,FALSE)</f>
        <v>11.18</v>
      </c>
      <c r="L716" s="1">
        <f>VLOOKUP(A716,'ADM Details FY17'!$A$3:$O$3515,15,FALSE)</f>
        <v>0</v>
      </c>
      <c r="M716" s="1">
        <f>VLOOKUP(A716,'ADM Details FY17'!$A$3:$P$3515,16,FALSE)</f>
        <v>0</v>
      </c>
      <c r="N716" s="1">
        <f>VLOOKUP(A716,'ADM Details FY17'!$A$3:$Q$3515,17,FALSE)</f>
        <v>0</v>
      </c>
      <c r="O716" s="1">
        <f>VLOOKUP(A716,'ADM Details FY17'!$A$3:$S$3515,19,FALSE)</f>
        <v>0</v>
      </c>
      <c r="P716" s="1">
        <f>VLOOKUP(A716,'ADM Details FY17'!$A$3:$U$3515,21,FALSE)</f>
        <v>0</v>
      </c>
      <c r="Q716" s="1">
        <f>VLOOKUP(A716,'ADM Details FY17'!$A$3:$V$3515,22,FALSE)</f>
        <v>0</v>
      </c>
      <c r="R716" s="1">
        <f>VLOOKUP(A716,'ADM Details FY17'!$A$3:$W$3515,23,FALSE)</f>
        <v>0</v>
      </c>
      <c r="S716" s="1">
        <f>VLOOKUP(A716,'ADM Details FY17'!$A$3:$X$3515,24,FALSE)</f>
        <v>0</v>
      </c>
      <c r="T716" s="1">
        <f>VLOOKUP(A716,'ADM Details FY17'!$A$3:$Y$3515,25,FALSE)</f>
        <v>0</v>
      </c>
      <c r="U716" s="1">
        <f>VLOOKUP(A716,'ADM Details FY17'!$A$3:$AA$3515,27,FALSE)</f>
        <v>0.48</v>
      </c>
      <c r="V716" s="1">
        <f>IFERROR(VLOOKUP(C716,'eindex _tget pp '!$A$4:$E$615,5,FALSE),0)</f>
        <v>130.79850528567658</v>
      </c>
      <c r="W716" s="31">
        <f>IFERROR(VLOOKUP(C716,'eindex _tget pp '!$A$4:$F$615,6,FALSE),0)</f>
        <v>0.47059598889999998</v>
      </c>
      <c r="X716" s="4">
        <f>IFERROR(VLOOKUP(B716,'eschools 16'!$A$2:$F$25,6,FALSE),1)</f>
        <v>2</v>
      </c>
      <c r="Y716" s="1">
        <f t="shared" si="55"/>
        <v>0</v>
      </c>
      <c r="Z716" s="1">
        <f t="shared" si="56"/>
        <v>0</v>
      </c>
      <c r="AA716" s="31">
        <f>IFERROR(VLOOKUP(C716,'eindex _tget pp '!$A$4:$G$615,7,FALSE),0)</f>
        <v>0.38791700499999998</v>
      </c>
      <c r="AB716" s="1">
        <f>VLOOKUP(A716,'ADM Details FY17'!$A$3:$AB$3515,28,FALSE)</f>
        <v>0</v>
      </c>
      <c r="AC716" s="1">
        <f t="shared" si="57"/>
        <v>0</v>
      </c>
      <c r="AD716" s="1">
        <f t="shared" si="58"/>
        <v>16.225999999999999</v>
      </c>
      <c r="AE716" s="1">
        <f t="shared" si="59"/>
        <v>405.65</v>
      </c>
    </row>
    <row r="717" spans="1:31" x14ac:dyDescent="0.25">
      <c r="A717" t="str">
        <f>B717&amp;"-"&amp;COUNTIF($B$3:B717,B717)</f>
        <v>241-26</v>
      </c>
      <c r="B717">
        <v>241</v>
      </c>
      <c r="C717" s="18">
        <f>VLOOKUP(A717,'ADM Details FY17'!$A$3:$D$3515,4,FALSE)</f>
        <v>43737</v>
      </c>
      <c r="D717" s="1">
        <f>VLOOKUP(A717,'ADM Details FY17'!$A$3:$E$3515,5,FALSE)</f>
        <v>3.96</v>
      </c>
      <c r="E717" s="1">
        <f>VLOOKUP(A717,'ADM Details FY17'!$A$3:$F$3515,6,FALSE)</f>
        <v>0</v>
      </c>
      <c r="F717" s="1">
        <f>VLOOKUP(A717,'ADM Details FY17'!$A$3:$G$3515,7,FALSE)</f>
        <v>0</v>
      </c>
      <c r="G717" s="1">
        <f>VLOOKUP(A717,'ADM Details FY17'!$A$3:$H$3515,8,FALSE)</f>
        <v>0</v>
      </c>
      <c r="H717" s="1">
        <f>VLOOKUP(A717,'ADM Details FY17'!$A$3:$I$3515,9,FALSE)</f>
        <v>0</v>
      </c>
      <c r="I717" s="1">
        <f>VLOOKUP(A717,'ADM Details FY17'!$A$3:$J$3517,10,FALSE)</f>
        <v>0</v>
      </c>
      <c r="J717" s="1">
        <f>VLOOKUP(A717,'ADM Details FY17'!$A$3:$K$3515,11,FALSE)</f>
        <v>0</v>
      </c>
      <c r="K717" s="1">
        <f>VLOOKUP(A717,'ADM Details FY17'!$A$3:$M$3515,13,FALSE)</f>
        <v>0</v>
      </c>
      <c r="L717" s="1">
        <f>VLOOKUP(A717,'ADM Details FY17'!$A$3:$O$3515,15,FALSE)</f>
        <v>0</v>
      </c>
      <c r="M717" s="1">
        <f>VLOOKUP(A717,'ADM Details FY17'!$A$3:$P$3515,16,FALSE)</f>
        <v>0</v>
      </c>
      <c r="N717" s="1">
        <f>VLOOKUP(A717,'ADM Details FY17'!$A$3:$Q$3515,17,FALSE)</f>
        <v>0</v>
      </c>
      <c r="O717" s="1">
        <f>VLOOKUP(A717,'ADM Details FY17'!$A$3:$S$3515,19,FALSE)</f>
        <v>0</v>
      </c>
      <c r="P717" s="1">
        <f>VLOOKUP(A717,'ADM Details FY17'!$A$3:$U$3515,21,FALSE)</f>
        <v>0</v>
      </c>
      <c r="Q717" s="1">
        <f>VLOOKUP(A717,'ADM Details FY17'!$A$3:$V$3515,22,FALSE)</f>
        <v>0</v>
      </c>
      <c r="R717" s="1">
        <f>VLOOKUP(A717,'ADM Details FY17'!$A$3:$W$3515,23,FALSE)</f>
        <v>0</v>
      </c>
      <c r="S717" s="1">
        <f>VLOOKUP(A717,'ADM Details FY17'!$A$3:$X$3515,24,FALSE)</f>
        <v>0</v>
      </c>
      <c r="T717" s="1">
        <f>VLOOKUP(A717,'ADM Details FY17'!$A$3:$Y$3515,25,FALSE)</f>
        <v>0</v>
      </c>
      <c r="U717" s="1">
        <f>VLOOKUP(A717,'ADM Details FY17'!$A$3:$AA$3515,27,FALSE)</f>
        <v>0</v>
      </c>
      <c r="V717" s="1">
        <f>IFERROR(VLOOKUP(C717,'eindex _tget pp '!$A$4:$E$615,5,FALSE),0)</f>
        <v>0</v>
      </c>
      <c r="W717" s="31">
        <f>IFERROR(VLOOKUP(C717,'eindex _tget pp '!$A$4:$F$615,6,FALSE),0)</f>
        <v>0.17847615629999999</v>
      </c>
      <c r="X717" s="4">
        <f>IFERROR(VLOOKUP(B717,'eschools 16'!$A$2:$F$25,6,FALSE),1)</f>
        <v>2</v>
      </c>
      <c r="Y717" s="1">
        <f t="shared" si="55"/>
        <v>0</v>
      </c>
      <c r="Z717" s="1">
        <f t="shared" si="56"/>
        <v>0</v>
      </c>
      <c r="AA717" s="31">
        <f>IFERROR(VLOOKUP(C717,'eindex _tget pp '!$A$4:$G$615,7,FALSE),0)</f>
        <v>0.15754412100000001</v>
      </c>
      <c r="AB717" s="1">
        <f>VLOOKUP(A717,'ADM Details FY17'!$A$3:$AB$3515,28,FALSE)</f>
        <v>0</v>
      </c>
      <c r="AC717" s="1">
        <f t="shared" si="57"/>
        <v>0</v>
      </c>
      <c r="AD717" s="1">
        <f t="shared" si="58"/>
        <v>3.96</v>
      </c>
      <c r="AE717" s="1">
        <f t="shared" si="59"/>
        <v>99</v>
      </c>
    </row>
    <row r="718" spans="1:31" x14ac:dyDescent="0.25">
      <c r="A718" t="str">
        <f>B718&amp;"-"&amp;COUNTIF($B$3:B718,B718)</f>
        <v>241-27</v>
      </c>
      <c r="B718">
        <v>241</v>
      </c>
      <c r="C718" s="18">
        <f>VLOOKUP(A718,'ADM Details FY17'!$A$3:$D$3515,4,FALSE)</f>
        <v>46714</v>
      </c>
      <c r="D718" s="1">
        <f>VLOOKUP(A718,'ADM Details FY17'!$A$3:$E$3515,5,FALSE)</f>
        <v>1</v>
      </c>
      <c r="E718" s="1">
        <f>VLOOKUP(A718,'ADM Details FY17'!$A$3:$F$3515,6,FALSE)</f>
        <v>0</v>
      </c>
      <c r="F718" s="1">
        <f>VLOOKUP(A718,'ADM Details FY17'!$A$3:$G$3515,7,FALSE)</f>
        <v>0</v>
      </c>
      <c r="G718" s="1">
        <f>VLOOKUP(A718,'ADM Details FY17'!$A$3:$H$3515,8,FALSE)</f>
        <v>0</v>
      </c>
      <c r="H718" s="1">
        <f>VLOOKUP(A718,'ADM Details FY17'!$A$3:$I$3515,9,FALSE)</f>
        <v>0</v>
      </c>
      <c r="I718" s="1">
        <f>VLOOKUP(A718,'ADM Details FY17'!$A$3:$J$3517,10,FALSE)</f>
        <v>0</v>
      </c>
      <c r="J718" s="1">
        <f>VLOOKUP(A718,'ADM Details FY17'!$A$3:$K$3515,11,FALSE)</f>
        <v>0</v>
      </c>
      <c r="K718" s="1">
        <f>VLOOKUP(A718,'ADM Details FY17'!$A$3:$M$3515,13,FALSE)</f>
        <v>1</v>
      </c>
      <c r="L718" s="1">
        <f>VLOOKUP(A718,'ADM Details FY17'!$A$3:$O$3515,15,FALSE)</f>
        <v>0</v>
      </c>
      <c r="M718" s="1">
        <f>VLOOKUP(A718,'ADM Details FY17'!$A$3:$P$3515,16,FALSE)</f>
        <v>0</v>
      </c>
      <c r="N718" s="1">
        <f>VLOOKUP(A718,'ADM Details FY17'!$A$3:$Q$3515,17,FALSE)</f>
        <v>0</v>
      </c>
      <c r="O718" s="1">
        <f>VLOOKUP(A718,'ADM Details FY17'!$A$3:$S$3515,19,FALSE)</f>
        <v>0</v>
      </c>
      <c r="P718" s="1">
        <f>VLOOKUP(A718,'ADM Details FY17'!$A$3:$U$3515,21,FALSE)</f>
        <v>0</v>
      </c>
      <c r="Q718" s="1">
        <f>VLOOKUP(A718,'ADM Details FY17'!$A$3:$V$3515,22,FALSE)</f>
        <v>0</v>
      </c>
      <c r="R718" s="1">
        <f>VLOOKUP(A718,'ADM Details FY17'!$A$3:$W$3515,23,FALSE)</f>
        <v>0</v>
      </c>
      <c r="S718" s="1">
        <f>VLOOKUP(A718,'ADM Details FY17'!$A$3:$X$3515,24,FALSE)</f>
        <v>0</v>
      </c>
      <c r="T718" s="1">
        <f>VLOOKUP(A718,'ADM Details FY17'!$A$3:$Y$3515,25,FALSE)</f>
        <v>0</v>
      </c>
      <c r="U718" s="1">
        <f>VLOOKUP(A718,'ADM Details FY17'!$A$3:$AA$3515,27,FALSE)</f>
        <v>0</v>
      </c>
      <c r="V718" s="1">
        <f>IFERROR(VLOOKUP(C718,'eindex _tget pp '!$A$4:$E$615,5,FALSE),0)</f>
        <v>526.88893364792546</v>
      </c>
      <c r="W718" s="31">
        <f>IFERROR(VLOOKUP(C718,'eindex _tget pp '!$A$4:$F$615,6,FALSE),0)</f>
        <v>0.52882071310000001</v>
      </c>
      <c r="X718" s="4">
        <f>IFERROR(VLOOKUP(B718,'eschools 16'!$A$2:$F$25,6,FALSE),1)</f>
        <v>2</v>
      </c>
      <c r="Y718" s="1">
        <f t="shared" si="55"/>
        <v>0</v>
      </c>
      <c r="Z718" s="1">
        <f t="shared" si="56"/>
        <v>0</v>
      </c>
      <c r="AA718" s="31">
        <f>IFERROR(VLOOKUP(C718,'eindex _tget pp '!$A$4:$G$615,7,FALSE),0)</f>
        <v>0.51303895099999997</v>
      </c>
      <c r="AB718" s="1">
        <f>VLOOKUP(A718,'ADM Details FY17'!$A$3:$AB$3515,28,FALSE)</f>
        <v>0</v>
      </c>
      <c r="AC718" s="1">
        <f t="shared" si="57"/>
        <v>0</v>
      </c>
      <c r="AD718" s="1">
        <f t="shared" si="58"/>
        <v>1</v>
      </c>
      <c r="AE718" s="1">
        <f t="shared" si="59"/>
        <v>25</v>
      </c>
    </row>
    <row r="719" spans="1:31" x14ac:dyDescent="0.25">
      <c r="A719" t="str">
        <f>B719&amp;"-"&amp;COUNTIF($B$3:B719,B719)</f>
        <v>241-28</v>
      </c>
      <c r="B719">
        <v>241</v>
      </c>
      <c r="C719" s="18">
        <f>VLOOKUP(A719,'ADM Details FY17'!$A$3:$D$3515,4,FALSE)</f>
        <v>45294</v>
      </c>
      <c r="D719" s="1">
        <f>VLOOKUP(A719,'ADM Details FY17'!$A$3:$E$3515,5,FALSE)</f>
        <v>1</v>
      </c>
      <c r="E719" s="1">
        <f>VLOOKUP(A719,'ADM Details FY17'!$A$3:$F$3515,6,FALSE)</f>
        <v>0</v>
      </c>
      <c r="F719" s="1">
        <f>VLOOKUP(A719,'ADM Details FY17'!$A$3:$G$3515,7,FALSE)</f>
        <v>0</v>
      </c>
      <c r="G719" s="1">
        <f>VLOOKUP(A719,'ADM Details FY17'!$A$3:$H$3515,8,FALSE)</f>
        <v>0</v>
      </c>
      <c r="H719" s="1">
        <f>VLOOKUP(A719,'ADM Details FY17'!$A$3:$I$3515,9,FALSE)</f>
        <v>0</v>
      </c>
      <c r="I719" s="1">
        <f>VLOOKUP(A719,'ADM Details FY17'!$A$3:$J$3517,10,FALSE)</f>
        <v>0</v>
      </c>
      <c r="J719" s="1">
        <f>VLOOKUP(A719,'ADM Details FY17'!$A$3:$K$3515,11,FALSE)</f>
        <v>0</v>
      </c>
      <c r="K719" s="1">
        <f>VLOOKUP(A719,'ADM Details FY17'!$A$3:$M$3515,13,FALSE)</f>
        <v>1</v>
      </c>
      <c r="L719" s="1">
        <f>VLOOKUP(A719,'ADM Details FY17'!$A$3:$O$3515,15,FALSE)</f>
        <v>0</v>
      </c>
      <c r="M719" s="1">
        <f>VLOOKUP(A719,'ADM Details FY17'!$A$3:$P$3515,16,FALSE)</f>
        <v>0</v>
      </c>
      <c r="N719" s="1">
        <f>VLOOKUP(A719,'ADM Details FY17'!$A$3:$Q$3515,17,FALSE)</f>
        <v>0</v>
      </c>
      <c r="O719" s="1">
        <f>VLOOKUP(A719,'ADM Details FY17'!$A$3:$S$3515,19,FALSE)</f>
        <v>0</v>
      </c>
      <c r="P719" s="1">
        <f>VLOOKUP(A719,'ADM Details FY17'!$A$3:$U$3515,21,FALSE)</f>
        <v>0</v>
      </c>
      <c r="Q719" s="1">
        <f>VLOOKUP(A719,'ADM Details FY17'!$A$3:$V$3515,22,FALSE)</f>
        <v>0</v>
      </c>
      <c r="R719" s="1">
        <f>VLOOKUP(A719,'ADM Details FY17'!$A$3:$W$3515,23,FALSE)</f>
        <v>0</v>
      </c>
      <c r="S719" s="1">
        <f>VLOOKUP(A719,'ADM Details FY17'!$A$3:$X$3515,24,FALSE)</f>
        <v>0</v>
      </c>
      <c r="T719" s="1">
        <f>VLOOKUP(A719,'ADM Details FY17'!$A$3:$Y$3515,25,FALSE)</f>
        <v>0</v>
      </c>
      <c r="U719" s="1">
        <f>VLOOKUP(A719,'ADM Details FY17'!$A$3:$AA$3515,27,FALSE)</f>
        <v>0</v>
      </c>
      <c r="V719" s="1">
        <f>IFERROR(VLOOKUP(C719,'eindex _tget pp '!$A$4:$E$615,5,FALSE),0)</f>
        <v>795.60594147719303</v>
      </c>
      <c r="W719" s="31">
        <f>IFERROR(VLOOKUP(C719,'eindex _tget pp '!$A$4:$F$615,6,FALSE),0)</f>
        <v>1.3970150262000001</v>
      </c>
      <c r="X719" s="4">
        <f>IFERROR(VLOOKUP(B719,'eschools 16'!$A$2:$F$25,6,FALSE),1)</f>
        <v>2</v>
      </c>
      <c r="Y719" s="1">
        <f t="shared" si="55"/>
        <v>0</v>
      </c>
      <c r="Z719" s="1">
        <f t="shared" si="56"/>
        <v>0</v>
      </c>
      <c r="AA719" s="31">
        <f>IFERROR(VLOOKUP(C719,'eindex _tget pp '!$A$4:$G$615,7,FALSE),0)</f>
        <v>0.68416059299999998</v>
      </c>
      <c r="AB719" s="1">
        <f>VLOOKUP(A719,'ADM Details FY17'!$A$3:$AB$3515,28,FALSE)</f>
        <v>0</v>
      </c>
      <c r="AC719" s="1">
        <f t="shared" si="57"/>
        <v>0</v>
      </c>
      <c r="AD719" s="1">
        <f t="shared" si="58"/>
        <v>1</v>
      </c>
      <c r="AE719" s="1">
        <f t="shared" si="59"/>
        <v>25</v>
      </c>
    </row>
    <row r="720" spans="1:31" x14ac:dyDescent="0.25">
      <c r="A720" t="str">
        <f>B720&amp;"-"&amp;COUNTIF($B$3:B720,B720)</f>
        <v>241-29</v>
      </c>
      <c r="B720">
        <v>241</v>
      </c>
      <c r="C720" s="18">
        <f>VLOOKUP(A720,'ADM Details FY17'!$A$3:$D$3515,4,FALSE)</f>
        <v>50534</v>
      </c>
      <c r="D720" s="1">
        <f>VLOOKUP(A720,'ADM Details FY17'!$A$3:$E$3515,5,FALSE)</f>
        <v>0.05</v>
      </c>
      <c r="E720" s="1">
        <f>VLOOKUP(A720,'ADM Details FY17'!$A$3:$F$3515,6,FALSE)</f>
        <v>0</v>
      </c>
      <c r="F720" s="1">
        <f>VLOOKUP(A720,'ADM Details FY17'!$A$3:$G$3515,7,FALSE)</f>
        <v>0</v>
      </c>
      <c r="G720" s="1">
        <f>VLOOKUP(A720,'ADM Details FY17'!$A$3:$H$3515,8,FALSE)</f>
        <v>0</v>
      </c>
      <c r="H720" s="1">
        <f>VLOOKUP(A720,'ADM Details FY17'!$A$3:$I$3515,9,FALSE)</f>
        <v>0</v>
      </c>
      <c r="I720" s="1">
        <f>VLOOKUP(A720,'ADM Details FY17'!$A$3:$J$3517,10,FALSE)</f>
        <v>0</v>
      </c>
      <c r="J720" s="1">
        <f>VLOOKUP(A720,'ADM Details FY17'!$A$3:$K$3515,11,FALSE)</f>
        <v>0</v>
      </c>
      <c r="K720" s="1">
        <f>VLOOKUP(A720,'ADM Details FY17'!$A$3:$M$3515,13,FALSE)</f>
        <v>0.05</v>
      </c>
      <c r="L720" s="1">
        <f>VLOOKUP(A720,'ADM Details FY17'!$A$3:$O$3515,15,FALSE)</f>
        <v>0</v>
      </c>
      <c r="M720" s="1">
        <f>VLOOKUP(A720,'ADM Details FY17'!$A$3:$P$3515,16,FALSE)</f>
        <v>0</v>
      </c>
      <c r="N720" s="1">
        <f>VLOOKUP(A720,'ADM Details FY17'!$A$3:$Q$3515,17,FALSE)</f>
        <v>0</v>
      </c>
      <c r="O720" s="1">
        <f>VLOOKUP(A720,'ADM Details FY17'!$A$3:$S$3515,19,FALSE)</f>
        <v>0</v>
      </c>
      <c r="P720" s="1">
        <f>VLOOKUP(A720,'ADM Details FY17'!$A$3:$U$3515,21,FALSE)</f>
        <v>0</v>
      </c>
      <c r="Q720" s="1">
        <f>VLOOKUP(A720,'ADM Details FY17'!$A$3:$V$3515,22,FALSE)</f>
        <v>0</v>
      </c>
      <c r="R720" s="1">
        <f>VLOOKUP(A720,'ADM Details FY17'!$A$3:$W$3515,23,FALSE)</f>
        <v>0</v>
      </c>
      <c r="S720" s="1">
        <f>VLOOKUP(A720,'ADM Details FY17'!$A$3:$X$3515,24,FALSE)</f>
        <v>0</v>
      </c>
      <c r="T720" s="1">
        <f>VLOOKUP(A720,'ADM Details FY17'!$A$3:$Y$3515,25,FALSE)</f>
        <v>0</v>
      </c>
      <c r="U720" s="1">
        <f>VLOOKUP(A720,'ADM Details FY17'!$A$3:$AA$3515,27,FALSE)</f>
        <v>0</v>
      </c>
      <c r="V720" s="1">
        <f>IFERROR(VLOOKUP(C720,'eindex _tget pp '!$A$4:$E$615,5,FALSE),0)</f>
        <v>235.38846436903998</v>
      </c>
      <c r="W720" s="31">
        <f>IFERROR(VLOOKUP(C720,'eindex _tget pp '!$A$4:$F$615,6,FALSE),0)</f>
        <v>0.49891176809999999</v>
      </c>
      <c r="X720" s="4">
        <f>IFERROR(VLOOKUP(B720,'eschools 16'!$A$2:$F$25,6,FALSE),1)</f>
        <v>2</v>
      </c>
      <c r="Y720" s="1">
        <f t="shared" si="55"/>
        <v>0</v>
      </c>
      <c r="Z720" s="1">
        <f t="shared" si="56"/>
        <v>0</v>
      </c>
      <c r="AA720" s="31">
        <f>IFERROR(VLOOKUP(C720,'eindex _tget pp '!$A$4:$G$615,7,FALSE),0)</f>
        <v>0.44557930499999998</v>
      </c>
      <c r="AB720" s="1">
        <f>VLOOKUP(A720,'ADM Details FY17'!$A$3:$AB$3515,28,FALSE)</f>
        <v>0</v>
      </c>
      <c r="AC720" s="1">
        <f t="shared" si="57"/>
        <v>0</v>
      </c>
      <c r="AD720" s="1">
        <f t="shared" si="58"/>
        <v>0.05</v>
      </c>
      <c r="AE720" s="1">
        <f t="shared" si="59"/>
        <v>1.25</v>
      </c>
    </row>
    <row r="721" spans="1:31" x14ac:dyDescent="0.25">
      <c r="A721" t="str">
        <f>B721&amp;"-"&amp;COUNTIF($B$3:B721,B721)</f>
        <v>241-30</v>
      </c>
      <c r="B721">
        <v>241</v>
      </c>
      <c r="C721" s="18">
        <f>VLOOKUP(A721,'ADM Details FY17'!$A$3:$D$3515,4,FALSE)</f>
        <v>43778</v>
      </c>
      <c r="D721" s="1">
        <f>VLOOKUP(A721,'ADM Details FY17'!$A$3:$E$3515,5,FALSE)</f>
        <v>32.08</v>
      </c>
      <c r="E721" s="1">
        <f>VLOOKUP(A721,'ADM Details FY17'!$A$3:$F$3515,6,FALSE)</f>
        <v>1</v>
      </c>
      <c r="F721" s="1">
        <f>VLOOKUP(A721,'ADM Details FY17'!$A$3:$G$3515,7,FALSE)</f>
        <v>0.46</v>
      </c>
      <c r="G721" s="1">
        <f>VLOOKUP(A721,'ADM Details FY17'!$A$3:$H$3515,8,FALSE)</f>
        <v>0</v>
      </c>
      <c r="H721" s="1">
        <f>VLOOKUP(A721,'ADM Details FY17'!$A$3:$I$3515,9,FALSE)</f>
        <v>0</v>
      </c>
      <c r="I721" s="1">
        <f>VLOOKUP(A721,'ADM Details FY17'!$A$3:$J$3517,10,FALSE)</f>
        <v>0</v>
      </c>
      <c r="J721" s="1">
        <f>VLOOKUP(A721,'ADM Details FY17'!$A$3:$K$3515,11,FALSE)</f>
        <v>0</v>
      </c>
      <c r="K721" s="1">
        <f>VLOOKUP(A721,'ADM Details FY17'!$A$3:$M$3515,13,FALSE)</f>
        <v>14.62</v>
      </c>
      <c r="L721" s="1">
        <f>VLOOKUP(A721,'ADM Details FY17'!$A$3:$O$3515,15,FALSE)</f>
        <v>0</v>
      </c>
      <c r="M721" s="1">
        <f>VLOOKUP(A721,'ADM Details FY17'!$A$3:$P$3515,16,FALSE)</f>
        <v>0</v>
      </c>
      <c r="N721" s="1">
        <f>VLOOKUP(A721,'ADM Details FY17'!$A$3:$Q$3515,17,FALSE)</f>
        <v>0</v>
      </c>
      <c r="O721" s="1">
        <f>VLOOKUP(A721,'ADM Details FY17'!$A$3:$S$3515,19,FALSE)</f>
        <v>0</v>
      </c>
      <c r="P721" s="1">
        <f>VLOOKUP(A721,'ADM Details FY17'!$A$3:$U$3515,21,FALSE)</f>
        <v>0</v>
      </c>
      <c r="Q721" s="1">
        <f>VLOOKUP(A721,'ADM Details FY17'!$A$3:$V$3515,22,FALSE)</f>
        <v>0</v>
      </c>
      <c r="R721" s="1">
        <f>VLOOKUP(A721,'ADM Details FY17'!$A$3:$W$3515,23,FALSE)</f>
        <v>0</v>
      </c>
      <c r="S721" s="1">
        <f>VLOOKUP(A721,'ADM Details FY17'!$A$3:$X$3515,24,FALSE)</f>
        <v>0</v>
      </c>
      <c r="T721" s="1">
        <f>VLOOKUP(A721,'ADM Details FY17'!$A$3:$Y$3515,25,FALSE)</f>
        <v>0</v>
      </c>
      <c r="U721" s="1">
        <f>VLOOKUP(A721,'ADM Details FY17'!$A$3:$AA$3515,27,FALSE)</f>
        <v>0</v>
      </c>
      <c r="V721" s="1">
        <f>IFERROR(VLOOKUP(C721,'eindex _tget pp '!$A$4:$E$615,5,FALSE),0)</f>
        <v>1236.5751469096729</v>
      </c>
      <c r="W721" s="31">
        <f>IFERROR(VLOOKUP(C721,'eindex _tget pp '!$A$4:$F$615,6,FALSE),0)</f>
        <v>1.2298836736000001</v>
      </c>
      <c r="X721" s="4">
        <f>IFERROR(VLOOKUP(B721,'eschools 16'!$A$2:$F$25,6,FALSE),1)</f>
        <v>2</v>
      </c>
      <c r="Y721" s="1">
        <f t="shared" si="55"/>
        <v>0</v>
      </c>
      <c r="Z721" s="1">
        <f t="shared" si="56"/>
        <v>0</v>
      </c>
      <c r="AA721" s="31">
        <f>IFERROR(VLOOKUP(C721,'eindex _tget pp '!$A$4:$G$615,7,FALSE),0)</f>
        <v>0.77448217699999999</v>
      </c>
      <c r="AB721" s="1">
        <f>VLOOKUP(A721,'ADM Details FY17'!$A$3:$AB$3515,28,FALSE)</f>
        <v>0</v>
      </c>
      <c r="AC721" s="1">
        <f t="shared" si="57"/>
        <v>0</v>
      </c>
      <c r="AD721" s="1">
        <f t="shared" si="58"/>
        <v>32.08</v>
      </c>
      <c r="AE721" s="1">
        <f t="shared" si="59"/>
        <v>802</v>
      </c>
    </row>
    <row r="722" spans="1:31" x14ac:dyDescent="0.25">
      <c r="A722" t="str">
        <f>B722&amp;"-"&amp;COUNTIF($B$3:B722,B722)</f>
        <v>241-31</v>
      </c>
      <c r="B722">
        <v>241</v>
      </c>
      <c r="C722" s="18">
        <f>VLOOKUP(A722,'ADM Details FY17'!$A$3:$D$3515,4,FALSE)</f>
        <v>49411</v>
      </c>
      <c r="D722" s="1">
        <f>VLOOKUP(A722,'ADM Details FY17'!$A$3:$E$3515,5,FALSE)</f>
        <v>1</v>
      </c>
      <c r="E722" s="1">
        <f>VLOOKUP(A722,'ADM Details FY17'!$A$3:$F$3515,6,FALSE)</f>
        <v>0</v>
      </c>
      <c r="F722" s="1">
        <f>VLOOKUP(A722,'ADM Details FY17'!$A$3:$G$3515,7,FALSE)</f>
        <v>0</v>
      </c>
      <c r="G722" s="1">
        <f>VLOOKUP(A722,'ADM Details FY17'!$A$3:$H$3515,8,FALSE)</f>
        <v>0</v>
      </c>
      <c r="H722" s="1">
        <f>VLOOKUP(A722,'ADM Details FY17'!$A$3:$I$3515,9,FALSE)</f>
        <v>0</v>
      </c>
      <c r="I722" s="1">
        <f>VLOOKUP(A722,'ADM Details FY17'!$A$3:$J$3517,10,FALSE)</f>
        <v>0</v>
      </c>
      <c r="J722" s="1">
        <f>VLOOKUP(A722,'ADM Details FY17'!$A$3:$K$3515,11,FALSE)</f>
        <v>0</v>
      </c>
      <c r="K722" s="1">
        <f>VLOOKUP(A722,'ADM Details FY17'!$A$3:$M$3515,13,FALSE)</f>
        <v>0</v>
      </c>
      <c r="L722" s="1">
        <f>VLOOKUP(A722,'ADM Details FY17'!$A$3:$O$3515,15,FALSE)</f>
        <v>0</v>
      </c>
      <c r="M722" s="1">
        <f>VLOOKUP(A722,'ADM Details FY17'!$A$3:$P$3515,16,FALSE)</f>
        <v>0</v>
      </c>
      <c r="N722" s="1">
        <f>VLOOKUP(A722,'ADM Details FY17'!$A$3:$Q$3515,17,FALSE)</f>
        <v>0</v>
      </c>
      <c r="O722" s="1">
        <f>VLOOKUP(A722,'ADM Details FY17'!$A$3:$S$3515,19,FALSE)</f>
        <v>0</v>
      </c>
      <c r="P722" s="1">
        <f>VLOOKUP(A722,'ADM Details FY17'!$A$3:$U$3515,21,FALSE)</f>
        <v>0</v>
      </c>
      <c r="Q722" s="1">
        <f>VLOOKUP(A722,'ADM Details FY17'!$A$3:$V$3515,22,FALSE)</f>
        <v>0</v>
      </c>
      <c r="R722" s="1">
        <f>VLOOKUP(A722,'ADM Details FY17'!$A$3:$W$3515,23,FALSE)</f>
        <v>0</v>
      </c>
      <c r="S722" s="1">
        <f>VLOOKUP(A722,'ADM Details FY17'!$A$3:$X$3515,24,FALSE)</f>
        <v>0</v>
      </c>
      <c r="T722" s="1">
        <f>VLOOKUP(A722,'ADM Details FY17'!$A$3:$Y$3515,25,FALSE)</f>
        <v>0</v>
      </c>
      <c r="U722" s="1">
        <f>VLOOKUP(A722,'ADM Details FY17'!$A$3:$AA$3515,27,FALSE)</f>
        <v>0</v>
      </c>
      <c r="V722" s="1">
        <f>IFERROR(VLOOKUP(C722,'eindex _tget pp '!$A$4:$E$615,5,FALSE),0)</f>
        <v>379.95657150507043</v>
      </c>
      <c r="W722" s="31">
        <f>IFERROR(VLOOKUP(C722,'eindex _tget pp '!$A$4:$F$615,6,FALSE),0)</f>
        <v>0.63887628799999996</v>
      </c>
      <c r="X722" s="4">
        <f>IFERROR(VLOOKUP(B722,'eschools 16'!$A$2:$F$25,6,FALSE),1)</f>
        <v>2</v>
      </c>
      <c r="Y722" s="1">
        <f t="shared" si="55"/>
        <v>0</v>
      </c>
      <c r="Z722" s="1">
        <f t="shared" si="56"/>
        <v>0</v>
      </c>
      <c r="AA722" s="31">
        <f>IFERROR(VLOOKUP(C722,'eindex _tget pp '!$A$4:$G$615,7,FALSE),0)</f>
        <v>0.494880969</v>
      </c>
      <c r="AB722" s="1">
        <f>VLOOKUP(A722,'ADM Details FY17'!$A$3:$AB$3515,28,FALSE)</f>
        <v>0</v>
      </c>
      <c r="AC722" s="1">
        <f t="shared" si="57"/>
        <v>0</v>
      </c>
      <c r="AD722" s="1">
        <f t="shared" si="58"/>
        <v>1</v>
      </c>
      <c r="AE722" s="1">
        <f t="shared" si="59"/>
        <v>25</v>
      </c>
    </row>
    <row r="723" spans="1:31" x14ac:dyDescent="0.25">
      <c r="A723" t="str">
        <f>B723&amp;"-"&amp;COUNTIF($B$3:B723,B723)</f>
        <v>241-32</v>
      </c>
      <c r="B723">
        <v>241</v>
      </c>
      <c r="C723" s="18">
        <f>VLOOKUP(A723,'ADM Details FY17'!$A$3:$D$3515,4,FALSE)</f>
        <v>43786</v>
      </c>
      <c r="D723" s="1">
        <f>VLOOKUP(A723,'ADM Details FY17'!$A$3:$E$3515,5,FALSE)</f>
        <v>0.31</v>
      </c>
      <c r="E723" s="1">
        <f>VLOOKUP(A723,'ADM Details FY17'!$A$3:$F$3515,6,FALSE)</f>
        <v>0</v>
      </c>
      <c r="F723" s="1">
        <f>VLOOKUP(A723,'ADM Details FY17'!$A$3:$G$3515,7,FALSE)</f>
        <v>0</v>
      </c>
      <c r="G723" s="1">
        <f>VLOOKUP(A723,'ADM Details FY17'!$A$3:$H$3515,8,FALSE)</f>
        <v>0</v>
      </c>
      <c r="H723" s="1">
        <f>VLOOKUP(A723,'ADM Details FY17'!$A$3:$I$3515,9,FALSE)</f>
        <v>0</v>
      </c>
      <c r="I723" s="1">
        <f>VLOOKUP(A723,'ADM Details FY17'!$A$3:$J$3517,10,FALSE)</f>
        <v>0</v>
      </c>
      <c r="J723" s="1">
        <f>VLOOKUP(A723,'ADM Details FY17'!$A$3:$K$3515,11,FALSE)</f>
        <v>0</v>
      </c>
      <c r="K723" s="1">
        <f>VLOOKUP(A723,'ADM Details FY17'!$A$3:$M$3515,13,FALSE)</f>
        <v>0</v>
      </c>
      <c r="L723" s="1">
        <f>VLOOKUP(A723,'ADM Details FY17'!$A$3:$O$3515,15,FALSE)</f>
        <v>0</v>
      </c>
      <c r="M723" s="1">
        <f>VLOOKUP(A723,'ADM Details FY17'!$A$3:$P$3515,16,FALSE)</f>
        <v>0</v>
      </c>
      <c r="N723" s="1">
        <f>VLOOKUP(A723,'ADM Details FY17'!$A$3:$Q$3515,17,FALSE)</f>
        <v>0</v>
      </c>
      <c r="O723" s="1">
        <f>VLOOKUP(A723,'ADM Details FY17'!$A$3:$S$3515,19,FALSE)</f>
        <v>0</v>
      </c>
      <c r="P723" s="1">
        <f>VLOOKUP(A723,'ADM Details FY17'!$A$3:$U$3515,21,FALSE)</f>
        <v>0</v>
      </c>
      <c r="Q723" s="1">
        <f>VLOOKUP(A723,'ADM Details FY17'!$A$3:$V$3515,22,FALSE)</f>
        <v>0</v>
      </c>
      <c r="R723" s="1">
        <f>VLOOKUP(A723,'ADM Details FY17'!$A$3:$W$3515,23,FALSE)</f>
        <v>0</v>
      </c>
      <c r="S723" s="1">
        <f>VLOOKUP(A723,'ADM Details FY17'!$A$3:$X$3515,24,FALSE)</f>
        <v>0</v>
      </c>
      <c r="T723" s="1">
        <f>VLOOKUP(A723,'ADM Details FY17'!$A$3:$Y$3515,25,FALSE)</f>
        <v>0</v>
      </c>
      <c r="U723" s="1">
        <f>VLOOKUP(A723,'ADM Details FY17'!$A$3:$AA$3515,27,FALSE)</f>
        <v>0</v>
      </c>
      <c r="V723" s="1">
        <f>IFERROR(VLOOKUP(C723,'eindex _tget pp '!$A$4:$E$615,5,FALSE),0)</f>
        <v>1095.3886443246988</v>
      </c>
      <c r="W723" s="31">
        <f>IFERROR(VLOOKUP(C723,'eindex _tget pp '!$A$4:$F$615,6,FALSE),0)</f>
        <v>3.9572566881000002</v>
      </c>
      <c r="X723" s="4">
        <f>IFERROR(VLOOKUP(B723,'eschools 16'!$A$2:$F$25,6,FALSE),1)</f>
        <v>2</v>
      </c>
      <c r="Y723" s="1">
        <f t="shared" si="55"/>
        <v>0</v>
      </c>
      <c r="Z723" s="1">
        <f t="shared" si="56"/>
        <v>0</v>
      </c>
      <c r="AA723" s="31">
        <f>IFERROR(VLOOKUP(C723,'eindex _tget pp '!$A$4:$G$615,7,FALSE),0)</f>
        <v>0.76547957700000002</v>
      </c>
      <c r="AB723" s="1">
        <f>VLOOKUP(A723,'ADM Details FY17'!$A$3:$AB$3515,28,FALSE)</f>
        <v>0</v>
      </c>
      <c r="AC723" s="1">
        <f t="shared" si="57"/>
        <v>0</v>
      </c>
      <c r="AD723" s="1">
        <f t="shared" si="58"/>
        <v>0.31</v>
      </c>
      <c r="AE723" s="1">
        <f t="shared" si="59"/>
        <v>7.75</v>
      </c>
    </row>
    <row r="724" spans="1:31" x14ac:dyDescent="0.25">
      <c r="A724" t="str">
        <f>B724&amp;"-"&amp;COUNTIF($B$3:B724,B724)</f>
        <v>241-33</v>
      </c>
      <c r="B724">
        <v>241</v>
      </c>
      <c r="C724" s="18">
        <f>VLOOKUP(A724,'ADM Details FY17'!$A$3:$D$3515,4,FALSE)</f>
        <v>48488</v>
      </c>
      <c r="D724" s="1">
        <f>VLOOKUP(A724,'ADM Details FY17'!$A$3:$E$3515,5,FALSE)</f>
        <v>3</v>
      </c>
      <c r="E724" s="1">
        <f>VLOOKUP(A724,'ADM Details FY17'!$A$3:$F$3515,6,FALSE)</f>
        <v>0</v>
      </c>
      <c r="F724" s="1">
        <f>VLOOKUP(A724,'ADM Details FY17'!$A$3:$G$3515,7,FALSE)</f>
        <v>0</v>
      </c>
      <c r="G724" s="1">
        <f>VLOOKUP(A724,'ADM Details FY17'!$A$3:$H$3515,8,FALSE)</f>
        <v>0</v>
      </c>
      <c r="H724" s="1">
        <f>VLOOKUP(A724,'ADM Details FY17'!$A$3:$I$3515,9,FALSE)</f>
        <v>0</v>
      </c>
      <c r="I724" s="1">
        <f>VLOOKUP(A724,'ADM Details FY17'!$A$3:$J$3517,10,FALSE)</f>
        <v>0</v>
      </c>
      <c r="J724" s="1">
        <f>VLOOKUP(A724,'ADM Details FY17'!$A$3:$K$3515,11,FALSE)</f>
        <v>0</v>
      </c>
      <c r="K724" s="1">
        <f>VLOOKUP(A724,'ADM Details FY17'!$A$3:$M$3515,13,FALSE)</f>
        <v>0</v>
      </c>
      <c r="L724" s="1">
        <f>VLOOKUP(A724,'ADM Details FY17'!$A$3:$O$3515,15,FALSE)</f>
        <v>0</v>
      </c>
      <c r="M724" s="1">
        <f>VLOOKUP(A724,'ADM Details FY17'!$A$3:$P$3515,16,FALSE)</f>
        <v>0</v>
      </c>
      <c r="N724" s="1">
        <f>VLOOKUP(A724,'ADM Details FY17'!$A$3:$Q$3515,17,FALSE)</f>
        <v>0</v>
      </c>
      <c r="O724" s="1">
        <f>VLOOKUP(A724,'ADM Details FY17'!$A$3:$S$3515,19,FALSE)</f>
        <v>0</v>
      </c>
      <c r="P724" s="1">
        <f>VLOOKUP(A724,'ADM Details FY17'!$A$3:$U$3515,21,FALSE)</f>
        <v>0</v>
      </c>
      <c r="Q724" s="1">
        <f>VLOOKUP(A724,'ADM Details FY17'!$A$3:$V$3515,22,FALSE)</f>
        <v>0</v>
      </c>
      <c r="R724" s="1">
        <f>VLOOKUP(A724,'ADM Details FY17'!$A$3:$W$3515,23,FALSE)</f>
        <v>0</v>
      </c>
      <c r="S724" s="1">
        <f>VLOOKUP(A724,'ADM Details FY17'!$A$3:$X$3515,24,FALSE)</f>
        <v>0</v>
      </c>
      <c r="T724" s="1">
        <f>VLOOKUP(A724,'ADM Details FY17'!$A$3:$Y$3515,25,FALSE)</f>
        <v>0</v>
      </c>
      <c r="U724" s="1">
        <f>VLOOKUP(A724,'ADM Details FY17'!$A$3:$AA$3515,27,FALSE)</f>
        <v>0</v>
      </c>
      <c r="V724" s="1">
        <f>IFERROR(VLOOKUP(C724,'eindex _tget pp '!$A$4:$E$615,5,FALSE),0)</f>
        <v>0</v>
      </c>
      <c r="W724" s="31">
        <f>IFERROR(VLOOKUP(C724,'eindex _tget pp '!$A$4:$F$615,6,FALSE),0)</f>
        <v>0.49367996260000002</v>
      </c>
      <c r="X724" s="4">
        <f>IFERROR(VLOOKUP(B724,'eschools 16'!$A$2:$F$25,6,FALSE),1)</f>
        <v>2</v>
      </c>
      <c r="Y724" s="1">
        <f t="shared" si="55"/>
        <v>0</v>
      </c>
      <c r="Z724" s="1">
        <f t="shared" si="56"/>
        <v>0</v>
      </c>
      <c r="AA724" s="31">
        <f>IFERROR(VLOOKUP(C724,'eindex _tget pp '!$A$4:$G$615,7,FALSE),0)</f>
        <v>0.32777998600000002</v>
      </c>
      <c r="AB724" s="1">
        <f>VLOOKUP(A724,'ADM Details FY17'!$A$3:$AB$3515,28,FALSE)</f>
        <v>0</v>
      </c>
      <c r="AC724" s="1">
        <f t="shared" si="57"/>
        <v>0</v>
      </c>
      <c r="AD724" s="1">
        <f t="shared" si="58"/>
        <v>3</v>
      </c>
      <c r="AE724" s="1">
        <f t="shared" si="59"/>
        <v>75</v>
      </c>
    </row>
    <row r="725" spans="1:31" x14ac:dyDescent="0.25">
      <c r="A725" t="str">
        <f>B725&amp;"-"&amp;COUNTIF($B$3:B725,B725)</f>
        <v>241-34</v>
      </c>
      <c r="B725">
        <v>241</v>
      </c>
      <c r="C725" s="18">
        <f>VLOOKUP(A725,'ADM Details FY17'!$A$3:$D$3515,4,FALSE)</f>
        <v>43802</v>
      </c>
      <c r="D725" s="1">
        <f>VLOOKUP(A725,'ADM Details FY17'!$A$3:$E$3515,5,FALSE)</f>
        <v>6.31</v>
      </c>
      <c r="E725" s="1">
        <f>VLOOKUP(A725,'ADM Details FY17'!$A$3:$F$3515,6,FALSE)</f>
        <v>0</v>
      </c>
      <c r="F725" s="1">
        <f>VLOOKUP(A725,'ADM Details FY17'!$A$3:$G$3515,7,FALSE)</f>
        <v>0</v>
      </c>
      <c r="G725" s="1">
        <f>VLOOKUP(A725,'ADM Details FY17'!$A$3:$H$3515,8,FALSE)</f>
        <v>0</v>
      </c>
      <c r="H725" s="1">
        <f>VLOOKUP(A725,'ADM Details FY17'!$A$3:$I$3515,9,FALSE)</f>
        <v>0</v>
      </c>
      <c r="I725" s="1">
        <f>VLOOKUP(A725,'ADM Details FY17'!$A$3:$J$3517,10,FALSE)</f>
        <v>0</v>
      </c>
      <c r="J725" s="1">
        <f>VLOOKUP(A725,'ADM Details FY17'!$A$3:$K$3515,11,FALSE)</f>
        <v>0</v>
      </c>
      <c r="K725" s="1">
        <f>VLOOKUP(A725,'ADM Details FY17'!$A$3:$M$3515,13,FALSE)</f>
        <v>1</v>
      </c>
      <c r="L725" s="1">
        <f>VLOOKUP(A725,'ADM Details FY17'!$A$3:$O$3515,15,FALSE)</f>
        <v>0</v>
      </c>
      <c r="M725" s="1">
        <f>VLOOKUP(A725,'ADM Details FY17'!$A$3:$P$3515,16,FALSE)</f>
        <v>0</v>
      </c>
      <c r="N725" s="1">
        <f>VLOOKUP(A725,'ADM Details FY17'!$A$3:$Q$3515,17,FALSE)</f>
        <v>0</v>
      </c>
      <c r="O725" s="1">
        <f>VLOOKUP(A725,'ADM Details FY17'!$A$3:$S$3515,19,FALSE)</f>
        <v>0</v>
      </c>
      <c r="P725" s="1">
        <f>VLOOKUP(A725,'ADM Details FY17'!$A$3:$U$3515,21,FALSE)</f>
        <v>0</v>
      </c>
      <c r="Q725" s="1">
        <f>VLOOKUP(A725,'ADM Details FY17'!$A$3:$V$3515,22,FALSE)</f>
        <v>0</v>
      </c>
      <c r="R725" s="1">
        <f>VLOOKUP(A725,'ADM Details FY17'!$A$3:$W$3515,23,FALSE)</f>
        <v>0</v>
      </c>
      <c r="S725" s="1">
        <f>VLOOKUP(A725,'ADM Details FY17'!$A$3:$X$3515,24,FALSE)</f>
        <v>0</v>
      </c>
      <c r="T725" s="1">
        <f>VLOOKUP(A725,'ADM Details FY17'!$A$3:$Y$3515,25,FALSE)</f>
        <v>0</v>
      </c>
      <c r="U725" s="1">
        <f>VLOOKUP(A725,'ADM Details FY17'!$A$3:$AA$3515,27,FALSE)</f>
        <v>0</v>
      </c>
      <c r="V725" s="1">
        <f>IFERROR(VLOOKUP(C725,'eindex _tget pp '!$A$4:$E$615,5,FALSE),0)</f>
        <v>454.00578141101448</v>
      </c>
      <c r="W725" s="31">
        <f>IFERROR(VLOOKUP(C725,'eindex _tget pp '!$A$4:$F$615,6,FALSE),0)</f>
        <v>3.6729279115</v>
      </c>
      <c r="X725" s="4">
        <f>IFERROR(VLOOKUP(B725,'eschools 16'!$A$2:$F$25,6,FALSE),1)</f>
        <v>2</v>
      </c>
      <c r="Y725" s="1">
        <f t="shared" si="55"/>
        <v>0</v>
      </c>
      <c r="Z725" s="1">
        <f t="shared" si="56"/>
        <v>0</v>
      </c>
      <c r="AA725" s="31">
        <f>IFERROR(VLOOKUP(C725,'eindex _tget pp '!$A$4:$G$615,7,FALSE),0)</f>
        <v>0.53438618000000004</v>
      </c>
      <c r="AB725" s="1">
        <f>VLOOKUP(A725,'ADM Details FY17'!$A$3:$AB$3515,28,FALSE)</f>
        <v>0</v>
      </c>
      <c r="AC725" s="1">
        <f t="shared" si="57"/>
        <v>0</v>
      </c>
      <c r="AD725" s="1">
        <f t="shared" si="58"/>
        <v>6.31</v>
      </c>
      <c r="AE725" s="1">
        <f t="shared" si="59"/>
        <v>157.75</v>
      </c>
    </row>
    <row r="726" spans="1:31" x14ac:dyDescent="0.25">
      <c r="A726" t="str">
        <f>B726&amp;"-"&amp;COUNTIF($B$3:B726,B726)</f>
        <v>241-35</v>
      </c>
      <c r="B726">
        <v>241</v>
      </c>
      <c r="C726" s="18">
        <f>VLOOKUP(A726,'ADM Details FY17'!$A$3:$D$3515,4,FALSE)</f>
        <v>47548</v>
      </c>
      <c r="D726" s="1">
        <f>VLOOKUP(A726,'ADM Details FY17'!$A$3:$E$3515,5,FALSE)</f>
        <v>4.22</v>
      </c>
      <c r="E726" s="1">
        <f>VLOOKUP(A726,'ADM Details FY17'!$A$3:$F$3515,6,FALSE)</f>
        <v>0</v>
      </c>
      <c r="F726" s="1">
        <f>VLOOKUP(A726,'ADM Details FY17'!$A$3:$G$3515,7,FALSE)</f>
        <v>0</v>
      </c>
      <c r="G726" s="1">
        <f>VLOOKUP(A726,'ADM Details FY17'!$A$3:$H$3515,8,FALSE)</f>
        <v>0</v>
      </c>
      <c r="H726" s="1">
        <f>VLOOKUP(A726,'ADM Details FY17'!$A$3:$I$3515,9,FALSE)</f>
        <v>0</v>
      </c>
      <c r="I726" s="1">
        <f>VLOOKUP(A726,'ADM Details FY17'!$A$3:$J$3517,10,FALSE)</f>
        <v>0</v>
      </c>
      <c r="J726" s="1">
        <f>VLOOKUP(A726,'ADM Details FY17'!$A$3:$K$3515,11,FALSE)</f>
        <v>0</v>
      </c>
      <c r="K726" s="1">
        <f>VLOOKUP(A726,'ADM Details FY17'!$A$3:$M$3515,13,FALSE)</f>
        <v>2.11</v>
      </c>
      <c r="L726" s="1">
        <f>VLOOKUP(A726,'ADM Details FY17'!$A$3:$O$3515,15,FALSE)</f>
        <v>0</v>
      </c>
      <c r="M726" s="1">
        <f>VLOOKUP(A726,'ADM Details FY17'!$A$3:$P$3515,16,FALSE)</f>
        <v>0</v>
      </c>
      <c r="N726" s="1">
        <f>VLOOKUP(A726,'ADM Details FY17'!$A$3:$Q$3515,17,FALSE)</f>
        <v>0</v>
      </c>
      <c r="O726" s="1">
        <f>VLOOKUP(A726,'ADM Details FY17'!$A$3:$S$3515,19,FALSE)</f>
        <v>0</v>
      </c>
      <c r="P726" s="1">
        <f>VLOOKUP(A726,'ADM Details FY17'!$A$3:$U$3515,21,FALSE)</f>
        <v>0</v>
      </c>
      <c r="Q726" s="1">
        <f>VLOOKUP(A726,'ADM Details FY17'!$A$3:$V$3515,22,FALSE)</f>
        <v>0</v>
      </c>
      <c r="R726" s="1">
        <f>VLOOKUP(A726,'ADM Details FY17'!$A$3:$W$3515,23,FALSE)</f>
        <v>0</v>
      </c>
      <c r="S726" s="1">
        <f>VLOOKUP(A726,'ADM Details FY17'!$A$3:$X$3515,24,FALSE)</f>
        <v>0</v>
      </c>
      <c r="T726" s="1">
        <f>VLOOKUP(A726,'ADM Details FY17'!$A$3:$Y$3515,25,FALSE)</f>
        <v>0</v>
      </c>
      <c r="U726" s="1">
        <f>VLOOKUP(A726,'ADM Details FY17'!$A$3:$AA$3515,27,FALSE)</f>
        <v>0</v>
      </c>
      <c r="V726" s="1">
        <f>IFERROR(VLOOKUP(C726,'eindex _tget pp '!$A$4:$E$615,5,FALSE),0)</f>
        <v>162.06807291534619</v>
      </c>
      <c r="W726" s="31">
        <f>IFERROR(VLOOKUP(C726,'eindex _tget pp '!$A$4:$F$615,6,FALSE),0)</f>
        <v>0.77252032500000001</v>
      </c>
      <c r="X726" s="4">
        <f>IFERROR(VLOOKUP(B726,'eschools 16'!$A$2:$F$25,6,FALSE),1)</f>
        <v>2</v>
      </c>
      <c r="Y726" s="1">
        <f t="shared" si="55"/>
        <v>0</v>
      </c>
      <c r="Z726" s="1">
        <f t="shared" si="56"/>
        <v>0</v>
      </c>
      <c r="AA726" s="31">
        <f>IFERROR(VLOOKUP(C726,'eindex _tget pp '!$A$4:$G$615,7,FALSE),0)</f>
        <v>0.39905770000000002</v>
      </c>
      <c r="AB726" s="1">
        <f>VLOOKUP(A726,'ADM Details FY17'!$A$3:$AB$3515,28,FALSE)</f>
        <v>0</v>
      </c>
      <c r="AC726" s="1">
        <f t="shared" si="57"/>
        <v>0</v>
      </c>
      <c r="AD726" s="1">
        <f t="shared" si="58"/>
        <v>4.22</v>
      </c>
      <c r="AE726" s="1">
        <f t="shared" si="59"/>
        <v>105.5</v>
      </c>
    </row>
    <row r="727" spans="1:31" x14ac:dyDescent="0.25">
      <c r="A727" t="str">
        <f>B727&amp;"-"&amp;COUNTIF($B$3:B727,B727)</f>
        <v>241-36</v>
      </c>
      <c r="B727">
        <v>241</v>
      </c>
      <c r="C727" s="18">
        <f>VLOOKUP(A727,'ADM Details FY17'!$A$3:$D$3515,4,FALSE)</f>
        <v>43828</v>
      </c>
      <c r="D727" s="1">
        <f>VLOOKUP(A727,'ADM Details FY17'!$A$3:$E$3515,5,FALSE)</f>
        <v>1.8</v>
      </c>
      <c r="E727" s="1">
        <f>VLOOKUP(A727,'ADM Details FY17'!$A$3:$F$3515,6,FALSE)</f>
        <v>0</v>
      </c>
      <c r="F727" s="1">
        <f>VLOOKUP(A727,'ADM Details FY17'!$A$3:$G$3515,7,FALSE)</f>
        <v>0</v>
      </c>
      <c r="G727" s="1">
        <f>VLOOKUP(A727,'ADM Details FY17'!$A$3:$H$3515,8,FALSE)</f>
        <v>0.8</v>
      </c>
      <c r="H727" s="1">
        <f>VLOOKUP(A727,'ADM Details FY17'!$A$3:$I$3515,9,FALSE)</f>
        <v>0</v>
      </c>
      <c r="I727" s="1">
        <f>VLOOKUP(A727,'ADM Details FY17'!$A$3:$J$3517,10,FALSE)</f>
        <v>0</v>
      </c>
      <c r="J727" s="1">
        <f>VLOOKUP(A727,'ADM Details FY17'!$A$3:$K$3515,11,FALSE)</f>
        <v>0</v>
      </c>
      <c r="K727" s="1">
        <f>VLOOKUP(A727,'ADM Details FY17'!$A$3:$M$3515,13,FALSE)</f>
        <v>0.8</v>
      </c>
      <c r="L727" s="1">
        <f>VLOOKUP(A727,'ADM Details FY17'!$A$3:$O$3515,15,FALSE)</f>
        <v>0</v>
      </c>
      <c r="M727" s="1">
        <f>VLOOKUP(A727,'ADM Details FY17'!$A$3:$P$3515,16,FALSE)</f>
        <v>0</v>
      </c>
      <c r="N727" s="1">
        <f>VLOOKUP(A727,'ADM Details FY17'!$A$3:$Q$3515,17,FALSE)</f>
        <v>0</v>
      </c>
      <c r="O727" s="1">
        <f>VLOOKUP(A727,'ADM Details FY17'!$A$3:$S$3515,19,FALSE)</f>
        <v>0</v>
      </c>
      <c r="P727" s="1">
        <f>VLOOKUP(A727,'ADM Details FY17'!$A$3:$U$3515,21,FALSE)</f>
        <v>0</v>
      </c>
      <c r="Q727" s="1">
        <f>VLOOKUP(A727,'ADM Details FY17'!$A$3:$V$3515,22,FALSE)</f>
        <v>0</v>
      </c>
      <c r="R727" s="1">
        <f>VLOOKUP(A727,'ADM Details FY17'!$A$3:$W$3515,23,FALSE)</f>
        <v>0</v>
      </c>
      <c r="S727" s="1">
        <f>VLOOKUP(A727,'ADM Details FY17'!$A$3:$X$3515,24,FALSE)</f>
        <v>0</v>
      </c>
      <c r="T727" s="1">
        <f>VLOOKUP(A727,'ADM Details FY17'!$A$3:$Y$3515,25,FALSE)</f>
        <v>0</v>
      </c>
      <c r="U727" s="1">
        <f>VLOOKUP(A727,'ADM Details FY17'!$A$3:$AA$3515,27,FALSE)</f>
        <v>0</v>
      </c>
      <c r="V727" s="1">
        <f>IFERROR(VLOOKUP(C727,'eindex _tget pp '!$A$4:$E$615,5,FALSE),0)</f>
        <v>774.3963307331494</v>
      </c>
      <c r="W727" s="31">
        <f>IFERROR(VLOOKUP(C727,'eindex _tget pp '!$A$4:$F$615,6,FALSE),0)</f>
        <v>4.0067891804000002</v>
      </c>
      <c r="X727" s="4">
        <f>IFERROR(VLOOKUP(B727,'eschools 16'!$A$2:$F$25,6,FALSE),1)</f>
        <v>2</v>
      </c>
      <c r="Y727" s="1">
        <f t="shared" si="55"/>
        <v>0</v>
      </c>
      <c r="Z727" s="1">
        <f t="shared" si="56"/>
        <v>0</v>
      </c>
      <c r="AA727" s="31">
        <f>IFERROR(VLOOKUP(C727,'eindex _tget pp '!$A$4:$G$615,7,FALSE),0)</f>
        <v>0.65649090899999996</v>
      </c>
      <c r="AB727" s="1">
        <f>VLOOKUP(A727,'ADM Details FY17'!$A$3:$AB$3515,28,FALSE)</f>
        <v>0</v>
      </c>
      <c r="AC727" s="1">
        <f t="shared" si="57"/>
        <v>0</v>
      </c>
      <c r="AD727" s="1">
        <f t="shared" si="58"/>
        <v>1.8</v>
      </c>
      <c r="AE727" s="1">
        <f t="shared" si="59"/>
        <v>45</v>
      </c>
    </row>
    <row r="728" spans="1:31" x14ac:dyDescent="0.25">
      <c r="A728" t="str">
        <f>B728&amp;"-"&amp;COUNTIF($B$3:B728,B728)</f>
        <v>241-37</v>
      </c>
      <c r="B728">
        <v>241</v>
      </c>
      <c r="C728" s="18">
        <f>VLOOKUP(A728,'ADM Details FY17'!$A$3:$D$3515,4,FALSE)</f>
        <v>50351</v>
      </c>
      <c r="D728" s="1">
        <f>VLOOKUP(A728,'ADM Details FY17'!$A$3:$E$3515,5,FALSE)</f>
        <v>1</v>
      </c>
      <c r="E728" s="1">
        <f>VLOOKUP(A728,'ADM Details FY17'!$A$3:$F$3515,6,FALSE)</f>
        <v>0</v>
      </c>
      <c r="F728" s="1">
        <f>VLOOKUP(A728,'ADM Details FY17'!$A$3:$G$3515,7,FALSE)</f>
        <v>0</v>
      </c>
      <c r="G728" s="1">
        <f>VLOOKUP(A728,'ADM Details FY17'!$A$3:$H$3515,8,FALSE)</f>
        <v>0</v>
      </c>
      <c r="H728" s="1">
        <f>VLOOKUP(A728,'ADM Details FY17'!$A$3:$I$3515,9,FALSE)</f>
        <v>0</v>
      </c>
      <c r="I728" s="1">
        <f>VLOOKUP(A728,'ADM Details FY17'!$A$3:$J$3517,10,FALSE)</f>
        <v>0</v>
      </c>
      <c r="J728" s="1">
        <f>VLOOKUP(A728,'ADM Details FY17'!$A$3:$K$3515,11,FALSE)</f>
        <v>0</v>
      </c>
      <c r="K728" s="1">
        <f>VLOOKUP(A728,'ADM Details FY17'!$A$3:$M$3515,13,FALSE)</f>
        <v>0</v>
      </c>
      <c r="L728" s="1">
        <f>VLOOKUP(A728,'ADM Details FY17'!$A$3:$O$3515,15,FALSE)</f>
        <v>0</v>
      </c>
      <c r="M728" s="1">
        <f>VLOOKUP(A728,'ADM Details FY17'!$A$3:$P$3515,16,FALSE)</f>
        <v>0</v>
      </c>
      <c r="N728" s="1">
        <f>VLOOKUP(A728,'ADM Details FY17'!$A$3:$Q$3515,17,FALSE)</f>
        <v>0</v>
      </c>
      <c r="O728" s="1">
        <f>VLOOKUP(A728,'ADM Details FY17'!$A$3:$S$3515,19,FALSE)</f>
        <v>0</v>
      </c>
      <c r="P728" s="1">
        <f>VLOOKUP(A728,'ADM Details FY17'!$A$3:$U$3515,21,FALSE)</f>
        <v>0</v>
      </c>
      <c r="Q728" s="1">
        <f>VLOOKUP(A728,'ADM Details FY17'!$A$3:$V$3515,22,FALSE)</f>
        <v>0</v>
      </c>
      <c r="R728" s="1">
        <f>VLOOKUP(A728,'ADM Details FY17'!$A$3:$W$3515,23,FALSE)</f>
        <v>0</v>
      </c>
      <c r="S728" s="1">
        <f>VLOOKUP(A728,'ADM Details FY17'!$A$3:$X$3515,24,FALSE)</f>
        <v>0</v>
      </c>
      <c r="T728" s="1">
        <f>VLOOKUP(A728,'ADM Details FY17'!$A$3:$Y$3515,25,FALSE)</f>
        <v>0</v>
      </c>
      <c r="U728" s="1">
        <f>VLOOKUP(A728,'ADM Details FY17'!$A$3:$AA$3515,27,FALSE)</f>
        <v>0</v>
      </c>
      <c r="V728" s="1">
        <f>IFERROR(VLOOKUP(C728,'eindex _tget pp '!$A$4:$E$615,5,FALSE),0)</f>
        <v>206.23308553074651</v>
      </c>
      <c r="W728" s="31">
        <f>IFERROR(VLOOKUP(C728,'eindex _tget pp '!$A$4:$F$615,6,FALSE),0)</f>
        <v>0.67550259069999996</v>
      </c>
      <c r="X728" s="4">
        <f>IFERROR(VLOOKUP(B728,'eschools 16'!$A$2:$F$25,6,FALSE),1)</f>
        <v>2</v>
      </c>
      <c r="Y728" s="1">
        <f t="shared" si="55"/>
        <v>0</v>
      </c>
      <c r="Z728" s="1">
        <f t="shared" si="56"/>
        <v>0</v>
      </c>
      <c r="AA728" s="31">
        <f>IFERROR(VLOOKUP(C728,'eindex _tget pp '!$A$4:$G$615,7,FALSE),0)</f>
        <v>0.38668878200000001</v>
      </c>
      <c r="AB728" s="1">
        <f>VLOOKUP(A728,'ADM Details FY17'!$A$3:$AB$3515,28,FALSE)</f>
        <v>0</v>
      </c>
      <c r="AC728" s="1">
        <f t="shared" si="57"/>
        <v>0</v>
      </c>
      <c r="AD728" s="1">
        <f t="shared" si="58"/>
        <v>1</v>
      </c>
      <c r="AE728" s="1">
        <f t="shared" si="59"/>
        <v>25</v>
      </c>
    </row>
    <row r="729" spans="1:31" x14ac:dyDescent="0.25">
      <c r="A729" t="str">
        <f>B729&amp;"-"&amp;COUNTIF($B$3:B729,B729)</f>
        <v>241-38</v>
      </c>
      <c r="B729">
        <v>241</v>
      </c>
      <c r="C729" s="18">
        <f>VLOOKUP(A729,'ADM Details FY17'!$A$3:$D$3515,4,FALSE)</f>
        <v>46433</v>
      </c>
      <c r="D729" s="1">
        <f>VLOOKUP(A729,'ADM Details FY17'!$A$3:$E$3515,5,FALSE)</f>
        <v>1.37</v>
      </c>
      <c r="E729" s="1">
        <f>VLOOKUP(A729,'ADM Details FY17'!$A$3:$F$3515,6,FALSE)</f>
        <v>0</v>
      </c>
      <c r="F729" s="1">
        <f>VLOOKUP(A729,'ADM Details FY17'!$A$3:$G$3515,7,FALSE)</f>
        <v>0</v>
      </c>
      <c r="G729" s="1">
        <f>VLOOKUP(A729,'ADM Details FY17'!$A$3:$H$3515,8,FALSE)</f>
        <v>0</v>
      </c>
      <c r="H729" s="1">
        <f>VLOOKUP(A729,'ADM Details FY17'!$A$3:$I$3515,9,FALSE)</f>
        <v>0</v>
      </c>
      <c r="I729" s="1">
        <f>VLOOKUP(A729,'ADM Details FY17'!$A$3:$J$3517,10,FALSE)</f>
        <v>0</v>
      </c>
      <c r="J729" s="1">
        <f>VLOOKUP(A729,'ADM Details FY17'!$A$3:$K$3515,11,FALSE)</f>
        <v>0</v>
      </c>
      <c r="K729" s="1">
        <f>VLOOKUP(A729,'ADM Details FY17'!$A$3:$M$3515,13,FALSE)</f>
        <v>0.44</v>
      </c>
      <c r="L729" s="1">
        <f>VLOOKUP(A729,'ADM Details FY17'!$A$3:$O$3515,15,FALSE)</f>
        <v>0</v>
      </c>
      <c r="M729" s="1">
        <f>VLOOKUP(A729,'ADM Details FY17'!$A$3:$P$3515,16,FALSE)</f>
        <v>0</v>
      </c>
      <c r="N729" s="1">
        <f>VLOOKUP(A729,'ADM Details FY17'!$A$3:$Q$3515,17,FALSE)</f>
        <v>0</v>
      </c>
      <c r="O729" s="1">
        <f>VLOOKUP(A729,'ADM Details FY17'!$A$3:$S$3515,19,FALSE)</f>
        <v>0</v>
      </c>
      <c r="P729" s="1">
        <f>VLOOKUP(A729,'ADM Details FY17'!$A$3:$U$3515,21,FALSE)</f>
        <v>0</v>
      </c>
      <c r="Q729" s="1">
        <f>VLOOKUP(A729,'ADM Details FY17'!$A$3:$V$3515,22,FALSE)</f>
        <v>0</v>
      </c>
      <c r="R729" s="1">
        <f>VLOOKUP(A729,'ADM Details FY17'!$A$3:$W$3515,23,FALSE)</f>
        <v>0</v>
      </c>
      <c r="S729" s="1">
        <f>VLOOKUP(A729,'ADM Details FY17'!$A$3:$X$3515,24,FALSE)</f>
        <v>0</v>
      </c>
      <c r="T729" s="1">
        <f>VLOOKUP(A729,'ADM Details FY17'!$A$3:$Y$3515,25,FALSE)</f>
        <v>0</v>
      </c>
      <c r="U729" s="1">
        <f>VLOOKUP(A729,'ADM Details FY17'!$A$3:$AA$3515,27,FALSE)</f>
        <v>0</v>
      </c>
      <c r="V729" s="1">
        <f>IFERROR(VLOOKUP(C729,'eindex _tget pp '!$A$4:$E$615,5,FALSE),0)</f>
        <v>497.38418528633792</v>
      </c>
      <c r="W729" s="31">
        <f>IFERROR(VLOOKUP(C729,'eindex _tget pp '!$A$4:$F$615,6,FALSE),0)</f>
        <v>0.68084522380000001</v>
      </c>
      <c r="X729" s="4">
        <f>IFERROR(VLOOKUP(B729,'eschools 16'!$A$2:$F$25,6,FALSE),1)</f>
        <v>2</v>
      </c>
      <c r="Y729" s="1">
        <f t="shared" si="55"/>
        <v>0</v>
      </c>
      <c r="Z729" s="1">
        <f t="shared" si="56"/>
        <v>0</v>
      </c>
      <c r="AA729" s="31">
        <f>IFERROR(VLOOKUP(C729,'eindex _tget pp '!$A$4:$G$615,7,FALSE),0)</f>
        <v>0.56944188200000001</v>
      </c>
      <c r="AB729" s="1">
        <f>VLOOKUP(A729,'ADM Details FY17'!$A$3:$AB$3515,28,FALSE)</f>
        <v>0</v>
      </c>
      <c r="AC729" s="1">
        <f t="shared" si="57"/>
        <v>0</v>
      </c>
      <c r="AD729" s="1">
        <f t="shared" si="58"/>
        <v>1.37</v>
      </c>
      <c r="AE729" s="1">
        <f t="shared" si="59"/>
        <v>34.25</v>
      </c>
    </row>
    <row r="730" spans="1:31" x14ac:dyDescent="0.25">
      <c r="A730" t="str">
        <f>B730&amp;"-"&amp;COUNTIF($B$3:B730,B730)</f>
        <v>241-39</v>
      </c>
      <c r="B730">
        <v>241</v>
      </c>
      <c r="C730" s="18">
        <f>VLOOKUP(A730,'ADM Details FY17'!$A$3:$D$3515,4,FALSE)</f>
        <v>49189</v>
      </c>
      <c r="D730" s="1">
        <f>VLOOKUP(A730,'ADM Details FY17'!$A$3:$E$3515,5,FALSE)</f>
        <v>0.79</v>
      </c>
      <c r="E730" s="1">
        <f>VLOOKUP(A730,'ADM Details FY17'!$A$3:$F$3515,6,FALSE)</f>
        <v>0</v>
      </c>
      <c r="F730" s="1">
        <f>VLOOKUP(A730,'ADM Details FY17'!$A$3:$G$3515,7,FALSE)</f>
        <v>0</v>
      </c>
      <c r="G730" s="1">
        <f>VLOOKUP(A730,'ADM Details FY17'!$A$3:$H$3515,8,FALSE)</f>
        <v>0</v>
      </c>
      <c r="H730" s="1">
        <f>VLOOKUP(A730,'ADM Details FY17'!$A$3:$I$3515,9,FALSE)</f>
        <v>0</v>
      </c>
      <c r="I730" s="1">
        <f>VLOOKUP(A730,'ADM Details FY17'!$A$3:$J$3517,10,FALSE)</f>
        <v>0</v>
      </c>
      <c r="J730" s="1">
        <f>VLOOKUP(A730,'ADM Details FY17'!$A$3:$K$3515,11,FALSE)</f>
        <v>0</v>
      </c>
      <c r="K730" s="1">
        <f>VLOOKUP(A730,'ADM Details FY17'!$A$3:$M$3515,13,FALSE)</f>
        <v>0</v>
      </c>
      <c r="L730" s="1">
        <f>VLOOKUP(A730,'ADM Details FY17'!$A$3:$O$3515,15,FALSE)</f>
        <v>0</v>
      </c>
      <c r="M730" s="1">
        <f>VLOOKUP(A730,'ADM Details FY17'!$A$3:$P$3515,16,FALSE)</f>
        <v>0</v>
      </c>
      <c r="N730" s="1">
        <f>VLOOKUP(A730,'ADM Details FY17'!$A$3:$Q$3515,17,FALSE)</f>
        <v>0</v>
      </c>
      <c r="O730" s="1">
        <f>VLOOKUP(A730,'ADM Details FY17'!$A$3:$S$3515,19,FALSE)</f>
        <v>0</v>
      </c>
      <c r="P730" s="1">
        <f>VLOOKUP(A730,'ADM Details FY17'!$A$3:$U$3515,21,FALSE)</f>
        <v>0</v>
      </c>
      <c r="Q730" s="1">
        <f>VLOOKUP(A730,'ADM Details FY17'!$A$3:$V$3515,22,FALSE)</f>
        <v>0</v>
      </c>
      <c r="R730" s="1">
        <f>VLOOKUP(A730,'ADM Details FY17'!$A$3:$W$3515,23,FALSE)</f>
        <v>0</v>
      </c>
      <c r="S730" s="1">
        <f>VLOOKUP(A730,'ADM Details FY17'!$A$3:$X$3515,24,FALSE)</f>
        <v>0</v>
      </c>
      <c r="T730" s="1">
        <f>VLOOKUP(A730,'ADM Details FY17'!$A$3:$Y$3515,25,FALSE)</f>
        <v>0</v>
      </c>
      <c r="U730" s="1">
        <f>VLOOKUP(A730,'ADM Details FY17'!$A$3:$AA$3515,27,FALSE)</f>
        <v>0</v>
      </c>
      <c r="V730" s="1">
        <f>IFERROR(VLOOKUP(C730,'eindex _tget pp '!$A$4:$E$615,5,FALSE),0)</f>
        <v>127.4129232335856</v>
      </c>
      <c r="W730" s="31">
        <f>IFERROR(VLOOKUP(C730,'eindex _tget pp '!$A$4:$F$615,6,FALSE),0)</f>
        <v>0.40077795989999998</v>
      </c>
      <c r="X730" s="4">
        <f>IFERROR(VLOOKUP(B730,'eschools 16'!$A$2:$F$25,6,FALSE),1)</f>
        <v>2</v>
      </c>
      <c r="Y730" s="1">
        <f t="shared" si="55"/>
        <v>0</v>
      </c>
      <c r="Z730" s="1">
        <f t="shared" si="56"/>
        <v>0</v>
      </c>
      <c r="AA730" s="31">
        <f>IFERROR(VLOOKUP(C730,'eindex _tget pp '!$A$4:$G$615,7,FALSE),0)</f>
        <v>0.40826561500000003</v>
      </c>
      <c r="AB730" s="1">
        <f>VLOOKUP(A730,'ADM Details FY17'!$A$3:$AB$3515,28,FALSE)</f>
        <v>0</v>
      </c>
      <c r="AC730" s="1">
        <f t="shared" si="57"/>
        <v>0</v>
      </c>
      <c r="AD730" s="1">
        <f t="shared" si="58"/>
        <v>0.79</v>
      </c>
      <c r="AE730" s="1">
        <f t="shared" si="59"/>
        <v>19.75</v>
      </c>
    </row>
    <row r="731" spans="1:31" x14ac:dyDescent="0.25">
      <c r="A731" t="str">
        <f>B731&amp;"-"&amp;COUNTIF($B$3:B731,B731)</f>
        <v>241-40</v>
      </c>
      <c r="B731">
        <v>241</v>
      </c>
      <c r="C731" s="18">
        <f>VLOOKUP(A731,'ADM Details FY17'!$A$3:$D$3515,4,FALSE)</f>
        <v>43836</v>
      </c>
      <c r="D731" s="1">
        <f>VLOOKUP(A731,'ADM Details FY17'!$A$3:$E$3515,5,FALSE)</f>
        <v>1.98</v>
      </c>
      <c r="E731" s="1">
        <f>VLOOKUP(A731,'ADM Details FY17'!$A$3:$F$3515,6,FALSE)</f>
        <v>0</v>
      </c>
      <c r="F731" s="1">
        <f>VLOOKUP(A731,'ADM Details FY17'!$A$3:$G$3515,7,FALSE)</f>
        <v>0</v>
      </c>
      <c r="G731" s="1">
        <f>VLOOKUP(A731,'ADM Details FY17'!$A$3:$H$3515,8,FALSE)</f>
        <v>0</v>
      </c>
      <c r="H731" s="1">
        <f>VLOOKUP(A731,'ADM Details FY17'!$A$3:$I$3515,9,FALSE)</f>
        <v>0</v>
      </c>
      <c r="I731" s="1">
        <f>VLOOKUP(A731,'ADM Details FY17'!$A$3:$J$3517,10,FALSE)</f>
        <v>0</v>
      </c>
      <c r="J731" s="1">
        <f>VLOOKUP(A731,'ADM Details FY17'!$A$3:$K$3515,11,FALSE)</f>
        <v>0</v>
      </c>
      <c r="K731" s="1">
        <f>VLOOKUP(A731,'ADM Details FY17'!$A$3:$M$3515,13,FALSE)</f>
        <v>0</v>
      </c>
      <c r="L731" s="1">
        <f>VLOOKUP(A731,'ADM Details FY17'!$A$3:$O$3515,15,FALSE)</f>
        <v>0</v>
      </c>
      <c r="M731" s="1">
        <f>VLOOKUP(A731,'ADM Details FY17'!$A$3:$P$3515,16,FALSE)</f>
        <v>0</v>
      </c>
      <c r="N731" s="1">
        <f>VLOOKUP(A731,'ADM Details FY17'!$A$3:$Q$3515,17,FALSE)</f>
        <v>0</v>
      </c>
      <c r="O731" s="1">
        <f>VLOOKUP(A731,'ADM Details FY17'!$A$3:$S$3515,19,FALSE)</f>
        <v>0</v>
      </c>
      <c r="P731" s="1">
        <f>VLOOKUP(A731,'ADM Details FY17'!$A$3:$U$3515,21,FALSE)</f>
        <v>0</v>
      </c>
      <c r="Q731" s="1">
        <f>VLOOKUP(A731,'ADM Details FY17'!$A$3:$V$3515,22,FALSE)</f>
        <v>0</v>
      </c>
      <c r="R731" s="1">
        <f>VLOOKUP(A731,'ADM Details FY17'!$A$3:$W$3515,23,FALSE)</f>
        <v>0</v>
      </c>
      <c r="S731" s="1">
        <f>VLOOKUP(A731,'ADM Details FY17'!$A$3:$X$3515,24,FALSE)</f>
        <v>0</v>
      </c>
      <c r="T731" s="1">
        <f>VLOOKUP(A731,'ADM Details FY17'!$A$3:$Y$3515,25,FALSE)</f>
        <v>0</v>
      </c>
      <c r="U731" s="1">
        <f>VLOOKUP(A731,'ADM Details FY17'!$A$3:$AA$3515,27,FALSE)</f>
        <v>0</v>
      </c>
      <c r="V731" s="1">
        <f>IFERROR(VLOOKUP(C731,'eindex _tget pp '!$A$4:$E$615,5,FALSE),0)</f>
        <v>111.29046648000877</v>
      </c>
      <c r="W731" s="31">
        <f>IFERROR(VLOOKUP(C731,'eindex _tget pp '!$A$4:$F$615,6,FALSE),0)</f>
        <v>0.78889559840000001</v>
      </c>
      <c r="X731" s="4">
        <f>IFERROR(VLOOKUP(B731,'eschools 16'!$A$2:$F$25,6,FALSE),1)</f>
        <v>2</v>
      </c>
      <c r="Y731" s="1">
        <f t="shared" si="55"/>
        <v>0</v>
      </c>
      <c r="Z731" s="1">
        <f t="shared" si="56"/>
        <v>0</v>
      </c>
      <c r="AA731" s="31">
        <f>IFERROR(VLOOKUP(C731,'eindex _tget pp '!$A$4:$G$615,7,FALSE),0)</f>
        <v>0.41413637399999997</v>
      </c>
      <c r="AB731" s="1">
        <f>VLOOKUP(A731,'ADM Details FY17'!$A$3:$AB$3515,28,FALSE)</f>
        <v>0</v>
      </c>
      <c r="AC731" s="1">
        <f t="shared" si="57"/>
        <v>0</v>
      </c>
      <c r="AD731" s="1">
        <f t="shared" si="58"/>
        <v>1.98</v>
      </c>
      <c r="AE731" s="1">
        <f t="shared" si="59"/>
        <v>49.5</v>
      </c>
    </row>
    <row r="732" spans="1:31" x14ac:dyDescent="0.25">
      <c r="A732" t="str">
        <f>B732&amp;"-"&amp;COUNTIF($B$3:B732,B732)</f>
        <v>241-41</v>
      </c>
      <c r="B732">
        <v>241</v>
      </c>
      <c r="C732" s="18">
        <f>VLOOKUP(A732,'ADM Details FY17'!$A$3:$D$3515,4,FALSE)</f>
        <v>50542</v>
      </c>
      <c r="D732" s="1">
        <f>VLOOKUP(A732,'ADM Details FY17'!$A$3:$E$3515,5,FALSE)</f>
        <v>0.42</v>
      </c>
      <c r="E732" s="1">
        <f>VLOOKUP(A732,'ADM Details FY17'!$A$3:$F$3515,6,FALSE)</f>
        <v>0</v>
      </c>
      <c r="F732" s="1">
        <f>VLOOKUP(A732,'ADM Details FY17'!$A$3:$G$3515,7,FALSE)</f>
        <v>0</v>
      </c>
      <c r="G732" s="1">
        <f>VLOOKUP(A732,'ADM Details FY17'!$A$3:$H$3515,8,FALSE)</f>
        <v>0</v>
      </c>
      <c r="H732" s="1">
        <f>VLOOKUP(A732,'ADM Details FY17'!$A$3:$I$3515,9,FALSE)</f>
        <v>0</v>
      </c>
      <c r="I732" s="1">
        <f>VLOOKUP(A732,'ADM Details FY17'!$A$3:$J$3517,10,FALSE)</f>
        <v>0</v>
      </c>
      <c r="J732" s="1">
        <f>VLOOKUP(A732,'ADM Details FY17'!$A$3:$K$3515,11,FALSE)</f>
        <v>0</v>
      </c>
      <c r="K732" s="1">
        <f>VLOOKUP(A732,'ADM Details FY17'!$A$3:$M$3515,13,FALSE)</f>
        <v>0.42</v>
      </c>
      <c r="L732" s="1">
        <f>VLOOKUP(A732,'ADM Details FY17'!$A$3:$O$3515,15,FALSE)</f>
        <v>0</v>
      </c>
      <c r="M732" s="1">
        <f>VLOOKUP(A732,'ADM Details FY17'!$A$3:$P$3515,16,FALSE)</f>
        <v>0</v>
      </c>
      <c r="N732" s="1">
        <f>VLOOKUP(A732,'ADM Details FY17'!$A$3:$Q$3515,17,FALSE)</f>
        <v>0</v>
      </c>
      <c r="O732" s="1">
        <f>VLOOKUP(A732,'ADM Details FY17'!$A$3:$S$3515,19,FALSE)</f>
        <v>0</v>
      </c>
      <c r="P732" s="1">
        <f>VLOOKUP(A732,'ADM Details FY17'!$A$3:$U$3515,21,FALSE)</f>
        <v>0</v>
      </c>
      <c r="Q732" s="1">
        <f>VLOOKUP(A732,'ADM Details FY17'!$A$3:$V$3515,22,FALSE)</f>
        <v>0</v>
      </c>
      <c r="R732" s="1">
        <f>VLOOKUP(A732,'ADM Details FY17'!$A$3:$W$3515,23,FALSE)</f>
        <v>0</v>
      </c>
      <c r="S732" s="1">
        <f>VLOOKUP(A732,'ADM Details FY17'!$A$3:$X$3515,24,FALSE)</f>
        <v>0</v>
      </c>
      <c r="T732" s="1">
        <f>VLOOKUP(A732,'ADM Details FY17'!$A$3:$Y$3515,25,FALSE)</f>
        <v>0</v>
      </c>
      <c r="U732" s="1">
        <f>VLOOKUP(A732,'ADM Details FY17'!$A$3:$AA$3515,27,FALSE)</f>
        <v>0</v>
      </c>
      <c r="V732" s="1">
        <f>IFERROR(VLOOKUP(C732,'eindex _tget pp '!$A$4:$E$615,5,FALSE),0)</f>
        <v>101.14664042121532</v>
      </c>
      <c r="W732" s="31">
        <f>IFERROR(VLOOKUP(C732,'eindex _tget pp '!$A$4:$F$615,6,FALSE),0)</f>
        <v>0.41176731090000002</v>
      </c>
      <c r="X732" s="4">
        <f>IFERROR(VLOOKUP(B732,'eschools 16'!$A$2:$F$25,6,FALSE),1)</f>
        <v>2</v>
      </c>
      <c r="Y732" s="1">
        <f t="shared" si="55"/>
        <v>0</v>
      </c>
      <c r="Z732" s="1">
        <f t="shared" si="56"/>
        <v>0</v>
      </c>
      <c r="AA732" s="31">
        <f>IFERROR(VLOOKUP(C732,'eindex _tget pp '!$A$4:$G$615,7,FALSE),0)</f>
        <v>0.371071812</v>
      </c>
      <c r="AB732" s="1">
        <f>VLOOKUP(A732,'ADM Details FY17'!$A$3:$AB$3515,28,FALSE)</f>
        <v>0</v>
      </c>
      <c r="AC732" s="1">
        <f t="shared" si="57"/>
        <v>0</v>
      </c>
      <c r="AD732" s="1">
        <f t="shared" si="58"/>
        <v>0.42</v>
      </c>
      <c r="AE732" s="1">
        <f t="shared" si="59"/>
        <v>10.5</v>
      </c>
    </row>
    <row r="733" spans="1:31" x14ac:dyDescent="0.25">
      <c r="A733" t="str">
        <f>B733&amp;"-"&amp;COUNTIF($B$3:B733,B733)</f>
        <v>241-42</v>
      </c>
      <c r="B733">
        <v>241</v>
      </c>
      <c r="C733" s="18">
        <f>VLOOKUP(A733,'ADM Details FY17'!$A$3:$D$3515,4,FALSE)</f>
        <v>43844</v>
      </c>
      <c r="D733" s="1">
        <f>VLOOKUP(A733,'ADM Details FY17'!$A$3:$E$3515,5,FALSE)</f>
        <v>0.82</v>
      </c>
      <c r="E733" s="1">
        <f>VLOOKUP(A733,'ADM Details FY17'!$A$3:$F$3515,6,FALSE)</f>
        <v>0</v>
      </c>
      <c r="F733" s="1">
        <f>VLOOKUP(A733,'ADM Details FY17'!$A$3:$G$3515,7,FALSE)</f>
        <v>0</v>
      </c>
      <c r="G733" s="1">
        <f>VLOOKUP(A733,'ADM Details FY17'!$A$3:$H$3515,8,FALSE)</f>
        <v>0</v>
      </c>
      <c r="H733" s="1">
        <f>VLOOKUP(A733,'ADM Details FY17'!$A$3:$I$3515,9,FALSE)</f>
        <v>0</v>
      </c>
      <c r="I733" s="1">
        <f>VLOOKUP(A733,'ADM Details FY17'!$A$3:$J$3517,10,FALSE)</f>
        <v>0</v>
      </c>
      <c r="J733" s="1">
        <f>VLOOKUP(A733,'ADM Details FY17'!$A$3:$K$3515,11,FALSE)</f>
        <v>0</v>
      </c>
      <c r="K733" s="1">
        <f>VLOOKUP(A733,'ADM Details FY17'!$A$3:$M$3515,13,FALSE)</f>
        <v>0</v>
      </c>
      <c r="L733" s="1">
        <f>VLOOKUP(A733,'ADM Details FY17'!$A$3:$O$3515,15,FALSE)</f>
        <v>0</v>
      </c>
      <c r="M733" s="1">
        <f>VLOOKUP(A733,'ADM Details FY17'!$A$3:$P$3515,16,FALSE)</f>
        <v>0</v>
      </c>
      <c r="N733" s="1">
        <f>VLOOKUP(A733,'ADM Details FY17'!$A$3:$Q$3515,17,FALSE)</f>
        <v>0</v>
      </c>
      <c r="O733" s="1">
        <f>VLOOKUP(A733,'ADM Details FY17'!$A$3:$S$3515,19,FALSE)</f>
        <v>0</v>
      </c>
      <c r="P733" s="1">
        <f>VLOOKUP(A733,'ADM Details FY17'!$A$3:$U$3515,21,FALSE)</f>
        <v>0</v>
      </c>
      <c r="Q733" s="1">
        <f>VLOOKUP(A733,'ADM Details FY17'!$A$3:$V$3515,22,FALSE)</f>
        <v>0</v>
      </c>
      <c r="R733" s="1">
        <f>VLOOKUP(A733,'ADM Details FY17'!$A$3:$W$3515,23,FALSE)</f>
        <v>0</v>
      </c>
      <c r="S733" s="1">
        <f>VLOOKUP(A733,'ADM Details FY17'!$A$3:$X$3515,24,FALSE)</f>
        <v>0</v>
      </c>
      <c r="T733" s="1">
        <f>VLOOKUP(A733,'ADM Details FY17'!$A$3:$Y$3515,25,FALSE)</f>
        <v>0</v>
      </c>
      <c r="U733" s="1">
        <f>VLOOKUP(A733,'ADM Details FY17'!$A$3:$AA$3515,27,FALSE)</f>
        <v>0</v>
      </c>
      <c r="V733" s="1">
        <f>IFERROR(VLOOKUP(C733,'eindex _tget pp '!$A$4:$E$615,5,FALSE),0)</f>
        <v>1635.2245477017691</v>
      </c>
      <c r="W733" s="31">
        <f>IFERROR(VLOOKUP(C733,'eindex _tget pp '!$A$4:$F$615,6,FALSE),0)</f>
        <v>3.3804575904999998</v>
      </c>
      <c r="X733" s="4">
        <f>IFERROR(VLOOKUP(B733,'eschools 16'!$A$2:$F$25,6,FALSE),1)</f>
        <v>2</v>
      </c>
      <c r="Y733" s="1">
        <f t="shared" si="55"/>
        <v>0</v>
      </c>
      <c r="Z733" s="1">
        <f t="shared" si="56"/>
        <v>0</v>
      </c>
      <c r="AA733" s="31">
        <f>IFERROR(VLOOKUP(C733,'eindex _tget pp '!$A$4:$G$615,7,FALSE),0)</f>
        <v>0.84118838500000004</v>
      </c>
      <c r="AB733" s="1">
        <f>VLOOKUP(A733,'ADM Details FY17'!$A$3:$AB$3515,28,FALSE)</f>
        <v>0</v>
      </c>
      <c r="AC733" s="1">
        <f t="shared" si="57"/>
        <v>0</v>
      </c>
      <c r="AD733" s="1">
        <f t="shared" si="58"/>
        <v>0.82</v>
      </c>
      <c r="AE733" s="1">
        <f t="shared" si="59"/>
        <v>20.5</v>
      </c>
    </row>
    <row r="734" spans="1:31" x14ac:dyDescent="0.25">
      <c r="A734" t="str">
        <f>B734&amp;"-"&amp;COUNTIF($B$3:B734,B734)</f>
        <v>241-43</v>
      </c>
      <c r="B734">
        <v>241</v>
      </c>
      <c r="C734" s="18">
        <f>VLOOKUP(A734,'ADM Details FY17'!$A$3:$D$3515,4,FALSE)</f>
        <v>43893</v>
      </c>
      <c r="D734" s="1">
        <f>VLOOKUP(A734,'ADM Details FY17'!$A$3:$E$3515,5,FALSE)</f>
        <v>33.729999999999997</v>
      </c>
      <c r="E734" s="1">
        <f>VLOOKUP(A734,'ADM Details FY17'!$A$3:$F$3515,6,FALSE)</f>
        <v>1.43</v>
      </c>
      <c r="F734" s="1">
        <f>VLOOKUP(A734,'ADM Details FY17'!$A$3:$G$3515,7,FALSE)</f>
        <v>3.87</v>
      </c>
      <c r="G734" s="1">
        <f>VLOOKUP(A734,'ADM Details FY17'!$A$3:$H$3515,8,FALSE)</f>
        <v>0</v>
      </c>
      <c r="H734" s="1">
        <f>VLOOKUP(A734,'ADM Details FY17'!$A$3:$I$3515,9,FALSE)</f>
        <v>0</v>
      </c>
      <c r="I734" s="1">
        <f>VLOOKUP(A734,'ADM Details FY17'!$A$3:$J$3517,10,FALSE)</f>
        <v>0</v>
      </c>
      <c r="J734" s="1">
        <f>VLOOKUP(A734,'ADM Details FY17'!$A$3:$K$3515,11,FALSE)</f>
        <v>0</v>
      </c>
      <c r="K734" s="1">
        <f>VLOOKUP(A734,'ADM Details FY17'!$A$3:$M$3515,13,FALSE)</f>
        <v>8.26</v>
      </c>
      <c r="L734" s="1">
        <f>VLOOKUP(A734,'ADM Details FY17'!$A$3:$O$3515,15,FALSE)</f>
        <v>0</v>
      </c>
      <c r="M734" s="1">
        <f>VLOOKUP(A734,'ADM Details FY17'!$A$3:$P$3515,16,FALSE)</f>
        <v>0</v>
      </c>
      <c r="N734" s="1">
        <f>VLOOKUP(A734,'ADM Details FY17'!$A$3:$Q$3515,17,FALSE)</f>
        <v>0</v>
      </c>
      <c r="O734" s="1">
        <f>VLOOKUP(A734,'ADM Details FY17'!$A$3:$S$3515,19,FALSE)</f>
        <v>0</v>
      </c>
      <c r="P734" s="1">
        <f>VLOOKUP(A734,'ADM Details FY17'!$A$3:$U$3515,21,FALSE)</f>
        <v>0</v>
      </c>
      <c r="Q734" s="1">
        <f>VLOOKUP(A734,'ADM Details FY17'!$A$3:$V$3515,22,FALSE)</f>
        <v>0</v>
      </c>
      <c r="R734" s="1">
        <f>VLOOKUP(A734,'ADM Details FY17'!$A$3:$W$3515,23,FALSE)</f>
        <v>0</v>
      </c>
      <c r="S734" s="1">
        <f>VLOOKUP(A734,'ADM Details FY17'!$A$3:$X$3515,24,FALSE)</f>
        <v>0</v>
      </c>
      <c r="T734" s="1">
        <f>VLOOKUP(A734,'ADM Details FY17'!$A$3:$Y$3515,25,FALSE)</f>
        <v>0</v>
      </c>
      <c r="U734" s="1">
        <f>VLOOKUP(A734,'ADM Details FY17'!$A$3:$AA$3515,27,FALSE)</f>
        <v>0.63</v>
      </c>
      <c r="V734" s="1">
        <f>IFERROR(VLOOKUP(C734,'eindex _tget pp '!$A$4:$E$615,5,FALSE),0)</f>
        <v>384.30661070462446</v>
      </c>
      <c r="W734" s="31">
        <f>IFERROR(VLOOKUP(C734,'eindex _tget pp '!$A$4:$F$615,6,FALSE),0)</f>
        <v>0.54617514089999997</v>
      </c>
      <c r="X734" s="4">
        <f>IFERROR(VLOOKUP(B734,'eschools 16'!$A$2:$F$25,6,FALSE),1)</f>
        <v>2</v>
      </c>
      <c r="Y734" s="1">
        <f t="shared" si="55"/>
        <v>0</v>
      </c>
      <c r="Z734" s="1">
        <f t="shared" si="56"/>
        <v>0</v>
      </c>
      <c r="AA734" s="31">
        <f>IFERROR(VLOOKUP(C734,'eindex _tget pp '!$A$4:$G$615,7,FALSE),0)</f>
        <v>0.52524279299999999</v>
      </c>
      <c r="AB734" s="1">
        <f>VLOOKUP(A734,'ADM Details FY17'!$A$3:$AB$3515,28,FALSE)</f>
        <v>0</v>
      </c>
      <c r="AC734" s="1">
        <f t="shared" si="57"/>
        <v>0</v>
      </c>
      <c r="AD734" s="1">
        <f t="shared" si="58"/>
        <v>33.855999999999995</v>
      </c>
      <c r="AE734" s="1">
        <f t="shared" si="59"/>
        <v>846.39999999999986</v>
      </c>
    </row>
    <row r="735" spans="1:31" x14ac:dyDescent="0.25">
      <c r="A735" t="str">
        <f>B735&amp;"-"&amp;COUNTIF($B$3:B735,B735)</f>
        <v>241-44</v>
      </c>
      <c r="B735">
        <v>241</v>
      </c>
      <c r="C735" s="18">
        <f>VLOOKUP(A735,'ADM Details FY17'!$A$3:$D$3515,4,FALSE)</f>
        <v>47027</v>
      </c>
      <c r="D735" s="1">
        <f>VLOOKUP(A735,'ADM Details FY17'!$A$3:$E$3515,5,FALSE)</f>
        <v>0.63</v>
      </c>
      <c r="E735" s="1">
        <f>VLOOKUP(A735,'ADM Details FY17'!$A$3:$F$3515,6,FALSE)</f>
        <v>0</v>
      </c>
      <c r="F735" s="1">
        <f>VLOOKUP(A735,'ADM Details FY17'!$A$3:$G$3515,7,FALSE)</f>
        <v>0</v>
      </c>
      <c r="G735" s="1">
        <f>VLOOKUP(A735,'ADM Details FY17'!$A$3:$H$3515,8,FALSE)</f>
        <v>0</v>
      </c>
      <c r="H735" s="1">
        <f>VLOOKUP(A735,'ADM Details FY17'!$A$3:$I$3515,9,FALSE)</f>
        <v>0</v>
      </c>
      <c r="I735" s="1">
        <f>VLOOKUP(A735,'ADM Details FY17'!$A$3:$J$3517,10,FALSE)</f>
        <v>0</v>
      </c>
      <c r="J735" s="1">
        <f>VLOOKUP(A735,'ADM Details FY17'!$A$3:$K$3515,11,FALSE)</f>
        <v>0</v>
      </c>
      <c r="K735" s="1">
        <f>VLOOKUP(A735,'ADM Details FY17'!$A$3:$M$3515,13,FALSE)</f>
        <v>0</v>
      </c>
      <c r="L735" s="1">
        <f>VLOOKUP(A735,'ADM Details FY17'!$A$3:$O$3515,15,FALSE)</f>
        <v>0</v>
      </c>
      <c r="M735" s="1">
        <f>VLOOKUP(A735,'ADM Details FY17'!$A$3:$P$3515,16,FALSE)</f>
        <v>0</v>
      </c>
      <c r="N735" s="1">
        <f>VLOOKUP(A735,'ADM Details FY17'!$A$3:$Q$3515,17,FALSE)</f>
        <v>0</v>
      </c>
      <c r="O735" s="1">
        <f>VLOOKUP(A735,'ADM Details FY17'!$A$3:$S$3515,19,FALSE)</f>
        <v>0</v>
      </c>
      <c r="P735" s="1">
        <f>VLOOKUP(A735,'ADM Details FY17'!$A$3:$U$3515,21,FALSE)</f>
        <v>0</v>
      </c>
      <c r="Q735" s="1">
        <f>VLOOKUP(A735,'ADM Details FY17'!$A$3:$V$3515,22,FALSE)</f>
        <v>0</v>
      </c>
      <c r="R735" s="1">
        <f>VLOOKUP(A735,'ADM Details FY17'!$A$3:$W$3515,23,FALSE)</f>
        <v>0</v>
      </c>
      <c r="S735" s="1">
        <f>VLOOKUP(A735,'ADM Details FY17'!$A$3:$X$3515,24,FALSE)</f>
        <v>0</v>
      </c>
      <c r="T735" s="1">
        <f>VLOOKUP(A735,'ADM Details FY17'!$A$3:$Y$3515,25,FALSE)</f>
        <v>0</v>
      </c>
      <c r="U735" s="1">
        <f>VLOOKUP(A735,'ADM Details FY17'!$A$3:$AA$3515,27,FALSE)</f>
        <v>0</v>
      </c>
      <c r="V735" s="1">
        <f>IFERROR(VLOOKUP(C735,'eindex _tget pp '!$A$4:$E$615,5,FALSE),0)</f>
        <v>0</v>
      </c>
      <c r="W735" s="31">
        <f>IFERROR(VLOOKUP(C735,'eindex _tget pp '!$A$4:$F$615,6,FALSE),0)</f>
        <v>9.4266410999999994E-2</v>
      </c>
      <c r="X735" s="4">
        <f>IFERROR(VLOOKUP(B735,'eschools 16'!$A$2:$F$25,6,FALSE),1)</f>
        <v>2</v>
      </c>
      <c r="Y735" s="1">
        <f t="shared" si="55"/>
        <v>0</v>
      </c>
      <c r="Z735" s="1">
        <f t="shared" si="56"/>
        <v>0</v>
      </c>
      <c r="AA735" s="31">
        <f>IFERROR(VLOOKUP(C735,'eindex _tget pp '!$A$4:$G$615,7,FALSE),0)</f>
        <v>0.22631918000000001</v>
      </c>
      <c r="AB735" s="1">
        <f>VLOOKUP(A735,'ADM Details FY17'!$A$3:$AB$3515,28,FALSE)</f>
        <v>0</v>
      </c>
      <c r="AC735" s="1">
        <f t="shared" si="57"/>
        <v>0</v>
      </c>
      <c r="AD735" s="1">
        <f t="shared" si="58"/>
        <v>0.63</v>
      </c>
      <c r="AE735" s="1">
        <f t="shared" si="59"/>
        <v>15.75</v>
      </c>
    </row>
    <row r="736" spans="1:31" x14ac:dyDescent="0.25">
      <c r="A736" t="str">
        <f>B736&amp;"-"&amp;COUNTIF($B$3:B736,B736)</f>
        <v>241-45</v>
      </c>
      <c r="B736">
        <v>241</v>
      </c>
      <c r="C736" s="18">
        <f>VLOOKUP(A736,'ADM Details FY17'!$A$3:$D$3515,4,FALSE)</f>
        <v>43901</v>
      </c>
      <c r="D736" s="1">
        <f>VLOOKUP(A736,'ADM Details FY17'!$A$3:$E$3515,5,FALSE)</f>
        <v>1.54</v>
      </c>
      <c r="E736" s="1">
        <f>VLOOKUP(A736,'ADM Details FY17'!$A$3:$F$3515,6,FALSE)</f>
        <v>0</v>
      </c>
      <c r="F736" s="1">
        <f>VLOOKUP(A736,'ADM Details FY17'!$A$3:$G$3515,7,FALSE)</f>
        <v>0</v>
      </c>
      <c r="G736" s="1">
        <f>VLOOKUP(A736,'ADM Details FY17'!$A$3:$H$3515,8,FALSE)</f>
        <v>0</v>
      </c>
      <c r="H736" s="1">
        <f>VLOOKUP(A736,'ADM Details FY17'!$A$3:$I$3515,9,FALSE)</f>
        <v>0</v>
      </c>
      <c r="I736" s="1">
        <f>VLOOKUP(A736,'ADM Details FY17'!$A$3:$J$3517,10,FALSE)</f>
        <v>0</v>
      </c>
      <c r="J736" s="1">
        <f>VLOOKUP(A736,'ADM Details FY17'!$A$3:$K$3515,11,FALSE)</f>
        <v>0</v>
      </c>
      <c r="K736" s="1">
        <f>VLOOKUP(A736,'ADM Details FY17'!$A$3:$M$3515,13,FALSE)</f>
        <v>1.54</v>
      </c>
      <c r="L736" s="1">
        <f>VLOOKUP(A736,'ADM Details FY17'!$A$3:$O$3515,15,FALSE)</f>
        <v>0</v>
      </c>
      <c r="M736" s="1">
        <f>VLOOKUP(A736,'ADM Details FY17'!$A$3:$P$3515,16,FALSE)</f>
        <v>0</v>
      </c>
      <c r="N736" s="1">
        <f>VLOOKUP(A736,'ADM Details FY17'!$A$3:$Q$3515,17,FALSE)</f>
        <v>0</v>
      </c>
      <c r="O736" s="1">
        <f>VLOOKUP(A736,'ADM Details FY17'!$A$3:$S$3515,19,FALSE)</f>
        <v>0</v>
      </c>
      <c r="P736" s="1">
        <f>VLOOKUP(A736,'ADM Details FY17'!$A$3:$U$3515,21,FALSE)</f>
        <v>0</v>
      </c>
      <c r="Q736" s="1">
        <f>VLOOKUP(A736,'ADM Details FY17'!$A$3:$V$3515,22,FALSE)</f>
        <v>0</v>
      </c>
      <c r="R736" s="1">
        <f>VLOOKUP(A736,'ADM Details FY17'!$A$3:$W$3515,23,FALSE)</f>
        <v>0</v>
      </c>
      <c r="S736" s="1">
        <f>VLOOKUP(A736,'ADM Details FY17'!$A$3:$X$3515,24,FALSE)</f>
        <v>0</v>
      </c>
      <c r="T736" s="1">
        <f>VLOOKUP(A736,'ADM Details FY17'!$A$3:$Y$3515,25,FALSE)</f>
        <v>0</v>
      </c>
      <c r="U736" s="1">
        <f>VLOOKUP(A736,'ADM Details FY17'!$A$3:$AA$3515,27,FALSE)</f>
        <v>0</v>
      </c>
      <c r="V736" s="1">
        <f>IFERROR(VLOOKUP(C736,'eindex _tget pp '!$A$4:$E$615,5,FALSE),0)</f>
        <v>1665.9332201790639</v>
      </c>
      <c r="W736" s="31">
        <f>IFERROR(VLOOKUP(C736,'eindex _tget pp '!$A$4:$F$615,6,FALSE),0)</f>
        <v>3.7293898327999999</v>
      </c>
      <c r="X736" s="4">
        <f>IFERROR(VLOOKUP(B736,'eschools 16'!$A$2:$F$25,6,FALSE),1)</f>
        <v>2</v>
      </c>
      <c r="Y736" s="1">
        <f t="shared" si="55"/>
        <v>0</v>
      </c>
      <c r="Z736" s="1">
        <f t="shared" si="56"/>
        <v>0</v>
      </c>
      <c r="AA736" s="31">
        <f>IFERROR(VLOOKUP(C736,'eindex _tget pp '!$A$4:$G$615,7,FALSE),0)</f>
        <v>0.79655707600000003</v>
      </c>
      <c r="AB736" s="1">
        <f>VLOOKUP(A736,'ADM Details FY17'!$A$3:$AB$3515,28,FALSE)</f>
        <v>0</v>
      </c>
      <c r="AC736" s="1">
        <f t="shared" si="57"/>
        <v>0</v>
      </c>
      <c r="AD736" s="1">
        <f t="shared" si="58"/>
        <v>1.54</v>
      </c>
      <c r="AE736" s="1">
        <f t="shared" si="59"/>
        <v>38.5</v>
      </c>
    </row>
    <row r="737" spans="1:31" x14ac:dyDescent="0.25">
      <c r="A737" t="str">
        <f>B737&amp;"-"&amp;COUNTIF($B$3:B737,B737)</f>
        <v>241-46</v>
      </c>
      <c r="B737">
        <v>241</v>
      </c>
      <c r="C737" s="18">
        <f>VLOOKUP(A737,'ADM Details FY17'!$A$3:$D$3515,4,FALSE)</f>
        <v>69682</v>
      </c>
      <c r="D737" s="1">
        <f>VLOOKUP(A737,'ADM Details FY17'!$A$3:$E$3515,5,FALSE)</f>
        <v>1</v>
      </c>
      <c r="E737" s="1">
        <f>VLOOKUP(A737,'ADM Details FY17'!$A$3:$F$3515,6,FALSE)</f>
        <v>0</v>
      </c>
      <c r="F737" s="1">
        <f>VLOOKUP(A737,'ADM Details FY17'!$A$3:$G$3515,7,FALSE)</f>
        <v>0</v>
      </c>
      <c r="G737" s="1">
        <f>VLOOKUP(A737,'ADM Details FY17'!$A$3:$H$3515,8,FALSE)</f>
        <v>0</v>
      </c>
      <c r="H737" s="1">
        <f>VLOOKUP(A737,'ADM Details FY17'!$A$3:$I$3515,9,FALSE)</f>
        <v>0</v>
      </c>
      <c r="I737" s="1">
        <f>VLOOKUP(A737,'ADM Details FY17'!$A$3:$J$3517,10,FALSE)</f>
        <v>0</v>
      </c>
      <c r="J737" s="1">
        <f>VLOOKUP(A737,'ADM Details FY17'!$A$3:$K$3515,11,FALSE)</f>
        <v>0</v>
      </c>
      <c r="K737" s="1">
        <f>VLOOKUP(A737,'ADM Details FY17'!$A$3:$M$3515,13,FALSE)</f>
        <v>1</v>
      </c>
      <c r="L737" s="1">
        <f>VLOOKUP(A737,'ADM Details FY17'!$A$3:$O$3515,15,FALSE)</f>
        <v>0</v>
      </c>
      <c r="M737" s="1">
        <f>VLOOKUP(A737,'ADM Details FY17'!$A$3:$P$3515,16,FALSE)</f>
        <v>0</v>
      </c>
      <c r="N737" s="1">
        <f>VLOOKUP(A737,'ADM Details FY17'!$A$3:$Q$3515,17,FALSE)</f>
        <v>0</v>
      </c>
      <c r="O737" s="1">
        <f>VLOOKUP(A737,'ADM Details FY17'!$A$3:$S$3515,19,FALSE)</f>
        <v>0</v>
      </c>
      <c r="P737" s="1">
        <f>VLOOKUP(A737,'ADM Details FY17'!$A$3:$U$3515,21,FALSE)</f>
        <v>0</v>
      </c>
      <c r="Q737" s="1">
        <f>VLOOKUP(A737,'ADM Details FY17'!$A$3:$V$3515,22,FALSE)</f>
        <v>0</v>
      </c>
      <c r="R737" s="1">
        <f>VLOOKUP(A737,'ADM Details FY17'!$A$3:$W$3515,23,FALSE)</f>
        <v>0</v>
      </c>
      <c r="S737" s="1">
        <f>VLOOKUP(A737,'ADM Details FY17'!$A$3:$X$3515,24,FALSE)</f>
        <v>0</v>
      </c>
      <c r="T737" s="1">
        <f>VLOOKUP(A737,'ADM Details FY17'!$A$3:$Y$3515,25,FALSE)</f>
        <v>0</v>
      </c>
      <c r="U737" s="1">
        <f>VLOOKUP(A737,'ADM Details FY17'!$A$3:$AA$3515,27,FALSE)</f>
        <v>0</v>
      </c>
      <c r="V737" s="1">
        <f>IFERROR(VLOOKUP(C737,'eindex _tget pp '!$A$4:$E$615,5,FALSE),0)</f>
        <v>164.43859763874809</v>
      </c>
      <c r="W737" s="31">
        <f>IFERROR(VLOOKUP(C737,'eindex _tget pp '!$A$4:$F$615,6,FALSE),0)</f>
        <v>0.60908665299999998</v>
      </c>
      <c r="X737" s="4">
        <f>IFERROR(VLOOKUP(B737,'eschools 16'!$A$2:$F$25,6,FALSE),1)</f>
        <v>2</v>
      </c>
      <c r="Y737" s="1">
        <f t="shared" si="55"/>
        <v>0</v>
      </c>
      <c r="Z737" s="1">
        <f t="shared" si="56"/>
        <v>0</v>
      </c>
      <c r="AA737" s="31">
        <f>IFERROR(VLOOKUP(C737,'eindex _tget pp '!$A$4:$G$615,7,FALSE),0)</f>
        <v>0.47640077800000002</v>
      </c>
      <c r="AB737" s="1">
        <f>VLOOKUP(A737,'ADM Details FY17'!$A$3:$AB$3515,28,FALSE)</f>
        <v>0</v>
      </c>
      <c r="AC737" s="1">
        <f t="shared" si="57"/>
        <v>0</v>
      </c>
      <c r="AD737" s="1">
        <f t="shared" si="58"/>
        <v>1</v>
      </c>
      <c r="AE737" s="1">
        <f t="shared" si="59"/>
        <v>25</v>
      </c>
    </row>
    <row r="738" spans="1:31" x14ac:dyDescent="0.25">
      <c r="A738" t="str">
        <f>B738&amp;"-"&amp;COUNTIF($B$3:B738,B738)</f>
        <v>241-47</v>
      </c>
      <c r="B738">
        <v>241</v>
      </c>
      <c r="C738" s="18">
        <f>VLOOKUP(A738,'ADM Details FY17'!$A$3:$D$3515,4,FALSE)</f>
        <v>47688</v>
      </c>
      <c r="D738" s="1">
        <f>VLOOKUP(A738,'ADM Details FY17'!$A$3:$E$3515,5,FALSE)</f>
        <v>5.0599999999999996</v>
      </c>
      <c r="E738" s="1">
        <f>VLOOKUP(A738,'ADM Details FY17'!$A$3:$F$3515,6,FALSE)</f>
        <v>0</v>
      </c>
      <c r="F738" s="1">
        <f>VLOOKUP(A738,'ADM Details FY17'!$A$3:$G$3515,7,FALSE)</f>
        <v>0</v>
      </c>
      <c r="G738" s="1">
        <f>VLOOKUP(A738,'ADM Details FY17'!$A$3:$H$3515,8,FALSE)</f>
        <v>0</v>
      </c>
      <c r="H738" s="1">
        <f>VLOOKUP(A738,'ADM Details FY17'!$A$3:$I$3515,9,FALSE)</f>
        <v>0</v>
      </c>
      <c r="I738" s="1">
        <f>VLOOKUP(A738,'ADM Details FY17'!$A$3:$J$3517,10,FALSE)</f>
        <v>0</v>
      </c>
      <c r="J738" s="1">
        <f>VLOOKUP(A738,'ADM Details FY17'!$A$3:$K$3515,11,FALSE)</f>
        <v>0</v>
      </c>
      <c r="K738" s="1">
        <f>VLOOKUP(A738,'ADM Details FY17'!$A$3:$M$3515,13,FALSE)</f>
        <v>0</v>
      </c>
      <c r="L738" s="1">
        <f>VLOOKUP(A738,'ADM Details FY17'!$A$3:$O$3515,15,FALSE)</f>
        <v>0</v>
      </c>
      <c r="M738" s="1">
        <f>VLOOKUP(A738,'ADM Details FY17'!$A$3:$P$3515,16,FALSE)</f>
        <v>0</v>
      </c>
      <c r="N738" s="1">
        <f>VLOOKUP(A738,'ADM Details FY17'!$A$3:$Q$3515,17,FALSE)</f>
        <v>0</v>
      </c>
      <c r="O738" s="1">
        <f>VLOOKUP(A738,'ADM Details FY17'!$A$3:$S$3515,19,FALSE)</f>
        <v>0</v>
      </c>
      <c r="P738" s="1">
        <f>VLOOKUP(A738,'ADM Details FY17'!$A$3:$U$3515,21,FALSE)</f>
        <v>0</v>
      </c>
      <c r="Q738" s="1">
        <f>VLOOKUP(A738,'ADM Details FY17'!$A$3:$V$3515,22,FALSE)</f>
        <v>0</v>
      </c>
      <c r="R738" s="1">
        <f>VLOOKUP(A738,'ADM Details FY17'!$A$3:$W$3515,23,FALSE)</f>
        <v>0</v>
      </c>
      <c r="S738" s="1">
        <f>VLOOKUP(A738,'ADM Details FY17'!$A$3:$X$3515,24,FALSE)</f>
        <v>0</v>
      </c>
      <c r="T738" s="1">
        <f>VLOOKUP(A738,'ADM Details FY17'!$A$3:$Y$3515,25,FALSE)</f>
        <v>0</v>
      </c>
      <c r="U738" s="1">
        <f>VLOOKUP(A738,'ADM Details FY17'!$A$3:$AA$3515,27,FALSE)</f>
        <v>0</v>
      </c>
      <c r="V738" s="1">
        <f>IFERROR(VLOOKUP(C738,'eindex _tget pp '!$A$4:$E$615,5,FALSE),0)</f>
        <v>0</v>
      </c>
      <c r="W738" s="31">
        <f>IFERROR(VLOOKUP(C738,'eindex _tget pp '!$A$4:$F$615,6,FALSE),0)</f>
        <v>0.3535917079</v>
      </c>
      <c r="X738" s="4">
        <f>IFERROR(VLOOKUP(B738,'eschools 16'!$A$2:$F$25,6,FALSE),1)</f>
        <v>2</v>
      </c>
      <c r="Y738" s="1">
        <f t="shared" si="55"/>
        <v>0</v>
      </c>
      <c r="Z738" s="1">
        <f t="shared" si="56"/>
        <v>0</v>
      </c>
      <c r="AA738" s="31">
        <f>IFERROR(VLOOKUP(C738,'eindex _tget pp '!$A$4:$G$615,7,FALSE),0)</f>
        <v>0.181192465</v>
      </c>
      <c r="AB738" s="1">
        <f>VLOOKUP(A738,'ADM Details FY17'!$A$3:$AB$3515,28,FALSE)</f>
        <v>0</v>
      </c>
      <c r="AC738" s="1">
        <f t="shared" si="57"/>
        <v>0</v>
      </c>
      <c r="AD738" s="1">
        <f t="shared" si="58"/>
        <v>5.0599999999999996</v>
      </c>
      <c r="AE738" s="1">
        <f t="shared" si="59"/>
        <v>126.49999999999999</v>
      </c>
    </row>
    <row r="739" spans="1:31" x14ac:dyDescent="0.25">
      <c r="A739" t="str">
        <f>B739&amp;"-"&amp;COUNTIF($B$3:B739,B739)</f>
        <v>241-48</v>
      </c>
      <c r="B739">
        <v>241</v>
      </c>
      <c r="C739" s="18">
        <f>VLOOKUP(A739,'ADM Details FY17'!$A$3:$D$3515,4,FALSE)</f>
        <v>43919</v>
      </c>
      <c r="D739" s="1">
        <f>VLOOKUP(A739,'ADM Details FY17'!$A$3:$E$3515,5,FALSE)</f>
        <v>57.88</v>
      </c>
      <c r="E739" s="1">
        <f>VLOOKUP(A739,'ADM Details FY17'!$A$3:$F$3515,6,FALSE)</f>
        <v>0</v>
      </c>
      <c r="F739" s="1">
        <f>VLOOKUP(A739,'ADM Details FY17'!$A$3:$G$3515,7,FALSE)</f>
        <v>12.68</v>
      </c>
      <c r="G739" s="1">
        <f>VLOOKUP(A739,'ADM Details FY17'!$A$3:$H$3515,8,FALSE)</f>
        <v>1.1200000000000001</v>
      </c>
      <c r="H739" s="1">
        <f>VLOOKUP(A739,'ADM Details FY17'!$A$3:$I$3515,9,FALSE)</f>
        <v>0</v>
      </c>
      <c r="I739" s="1">
        <f>VLOOKUP(A739,'ADM Details FY17'!$A$3:$J$3517,10,FALSE)</f>
        <v>0</v>
      </c>
      <c r="J739" s="1">
        <f>VLOOKUP(A739,'ADM Details FY17'!$A$3:$K$3515,11,FALSE)</f>
        <v>0</v>
      </c>
      <c r="K739" s="1">
        <f>VLOOKUP(A739,'ADM Details FY17'!$A$3:$M$3515,13,FALSE)</f>
        <v>34.590000000000003</v>
      </c>
      <c r="L739" s="1">
        <f>VLOOKUP(A739,'ADM Details FY17'!$A$3:$O$3515,15,FALSE)</f>
        <v>0</v>
      </c>
      <c r="M739" s="1">
        <f>VLOOKUP(A739,'ADM Details FY17'!$A$3:$P$3515,16,FALSE)</f>
        <v>0</v>
      </c>
      <c r="N739" s="1">
        <f>VLOOKUP(A739,'ADM Details FY17'!$A$3:$Q$3515,17,FALSE)</f>
        <v>0</v>
      </c>
      <c r="O739" s="1">
        <f>VLOOKUP(A739,'ADM Details FY17'!$A$3:$S$3515,19,FALSE)</f>
        <v>0</v>
      </c>
      <c r="P739" s="1">
        <f>VLOOKUP(A739,'ADM Details FY17'!$A$3:$U$3515,21,FALSE)</f>
        <v>0</v>
      </c>
      <c r="Q739" s="1">
        <f>VLOOKUP(A739,'ADM Details FY17'!$A$3:$V$3515,22,FALSE)</f>
        <v>0</v>
      </c>
      <c r="R739" s="1">
        <f>VLOOKUP(A739,'ADM Details FY17'!$A$3:$W$3515,23,FALSE)</f>
        <v>0</v>
      </c>
      <c r="S739" s="1">
        <f>VLOOKUP(A739,'ADM Details FY17'!$A$3:$X$3515,24,FALSE)</f>
        <v>0</v>
      </c>
      <c r="T739" s="1">
        <f>VLOOKUP(A739,'ADM Details FY17'!$A$3:$Y$3515,25,FALSE)</f>
        <v>0</v>
      </c>
      <c r="U739" s="1">
        <f>VLOOKUP(A739,'ADM Details FY17'!$A$3:$AA$3515,27,FALSE)</f>
        <v>0</v>
      </c>
      <c r="V739" s="1">
        <f>IFERROR(VLOOKUP(C739,'eindex _tget pp '!$A$4:$E$615,5,FALSE),0)</f>
        <v>1245.0982197954263</v>
      </c>
      <c r="W739" s="31">
        <f>IFERROR(VLOOKUP(C739,'eindex _tget pp '!$A$4:$F$615,6,FALSE),0)</f>
        <v>2.4779993368</v>
      </c>
      <c r="X739" s="4">
        <f>IFERROR(VLOOKUP(B739,'eschools 16'!$A$2:$F$25,6,FALSE),1)</f>
        <v>2</v>
      </c>
      <c r="Y739" s="1">
        <f t="shared" si="55"/>
        <v>0</v>
      </c>
      <c r="Z739" s="1">
        <f t="shared" si="56"/>
        <v>0</v>
      </c>
      <c r="AA739" s="31">
        <f>IFERROR(VLOOKUP(C739,'eindex _tget pp '!$A$4:$G$615,7,FALSE),0)</f>
        <v>0.82203365799999994</v>
      </c>
      <c r="AB739" s="1">
        <f>VLOOKUP(A739,'ADM Details FY17'!$A$3:$AB$3515,28,FALSE)</f>
        <v>0</v>
      </c>
      <c r="AC739" s="1">
        <f t="shared" si="57"/>
        <v>0</v>
      </c>
      <c r="AD739" s="1">
        <f t="shared" si="58"/>
        <v>57.88</v>
      </c>
      <c r="AE739" s="1">
        <f t="shared" si="59"/>
        <v>1447</v>
      </c>
    </row>
    <row r="740" spans="1:31" x14ac:dyDescent="0.25">
      <c r="A740" t="str">
        <f>B740&amp;"-"&amp;COUNTIF($B$3:B740,B740)</f>
        <v>241-49</v>
      </c>
      <c r="B740">
        <v>241</v>
      </c>
      <c r="C740" s="18">
        <f>VLOOKUP(A740,'ADM Details FY17'!$A$3:$D$3515,4,FALSE)</f>
        <v>48835</v>
      </c>
      <c r="D740" s="1">
        <f>VLOOKUP(A740,'ADM Details FY17'!$A$3:$E$3515,5,FALSE)</f>
        <v>2.66</v>
      </c>
      <c r="E740" s="1">
        <f>VLOOKUP(A740,'ADM Details FY17'!$A$3:$F$3515,6,FALSE)</f>
        <v>0</v>
      </c>
      <c r="F740" s="1">
        <f>VLOOKUP(A740,'ADM Details FY17'!$A$3:$G$3515,7,FALSE)</f>
        <v>0</v>
      </c>
      <c r="G740" s="1">
        <f>VLOOKUP(A740,'ADM Details FY17'!$A$3:$H$3515,8,FALSE)</f>
        <v>0</v>
      </c>
      <c r="H740" s="1">
        <f>VLOOKUP(A740,'ADM Details FY17'!$A$3:$I$3515,9,FALSE)</f>
        <v>0</v>
      </c>
      <c r="I740" s="1">
        <f>VLOOKUP(A740,'ADM Details FY17'!$A$3:$J$3517,10,FALSE)</f>
        <v>0</v>
      </c>
      <c r="J740" s="1">
        <f>VLOOKUP(A740,'ADM Details FY17'!$A$3:$K$3515,11,FALSE)</f>
        <v>0</v>
      </c>
      <c r="K740" s="1">
        <f>VLOOKUP(A740,'ADM Details FY17'!$A$3:$M$3515,13,FALSE)</f>
        <v>1.66</v>
      </c>
      <c r="L740" s="1">
        <f>VLOOKUP(A740,'ADM Details FY17'!$A$3:$O$3515,15,FALSE)</f>
        <v>0</v>
      </c>
      <c r="M740" s="1">
        <f>VLOOKUP(A740,'ADM Details FY17'!$A$3:$P$3515,16,FALSE)</f>
        <v>0</v>
      </c>
      <c r="N740" s="1">
        <f>VLOOKUP(A740,'ADM Details FY17'!$A$3:$Q$3515,17,FALSE)</f>
        <v>0</v>
      </c>
      <c r="O740" s="1">
        <f>VLOOKUP(A740,'ADM Details FY17'!$A$3:$S$3515,19,FALSE)</f>
        <v>0</v>
      </c>
      <c r="P740" s="1">
        <f>VLOOKUP(A740,'ADM Details FY17'!$A$3:$U$3515,21,FALSE)</f>
        <v>0</v>
      </c>
      <c r="Q740" s="1">
        <f>VLOOKUP(A740,'ADM Details FY17'!$A$3:$V$3515,22,FALSE)</f>
        <v>0</v>
      </c>
      <c r="R740" s="1">
        <f>VLOOKUP(A740,'ADM Details FY17'!$A$3:$W$3515,23,FALSE)</f>
        <v>0</v>
      </c>
      <c r="S740" s="1">
        <f>VLOOKUP(A740,'ADM Details FY17'!$A$3:$X$3515,24,FALSE)</f>
        <v>0</v>
      </c>
      <c r="T740" s="1">
        <f>VLOOKUP(A740,'ADM Details FY17'!$A$3:$Y$3515,25,FALSE)</f>
        <v>0</v>
      </c>
      <c r="U740" s="1">
        <f>VLOOKUP(A740,'ADM Details FY17'!$A$3:$AA$3515,27,FALSE)</f>
        <v>0</v>
      </c>
      <c r="V740" s="1">
        <f>IFERROR(VLOOKUP(C740,'eindex _tget pp '!$A$4:$E$615,5,FALSE),0)</f>
        <v>324.59445608297995</v>
      </c>
      <c r="W740" s="31">
        <f>IFERROR(VLOOKUP(C740,'eindex _tget pp '!$A$4:$F$615,6,FALSE),0)</f>
        <v>0.74745377719999995</v>
      </c>
      <c r="X740" s="4">
        <f>IFERROR(VLOOKUP(B740,'eschools 16'!$A$2:$F$25,6,FALSE),1)</f>
        <v>2</v>
      </c>
      <c r="Y740" s="1">
        <f t="shared" si="55"/>
        <v>0</v>
      </c>
      <c r="Z740" s="1">
        <f t="shared" si="56"/>
        <v>0</v>
      </c>
      <c r="AA740" s="31">
        <f>IFERROR(VLOOKUP(C740,'eindex _tget pp '!$A$4:$G$615,7,FALSE),0)</f>
        <v>0.46013860499999998</v>
      </c>
      <c r="AB740" s="1">
        <f>VLOOKUP(A740,'ADM Details FY17'!$A$3:$AB$3515,28,FALSE)</f>
        <v>0</v>
      </c>
      <c r="AC740" s="1">
        <f t="shared" si="57"/>
        <v>0</v>
      </c>
      <c r="AD740" s="1">
        <f t="shared" si="58"/>
        <v>2.66</v>
      </c>
      <c r="AE740" s="1">
        <f t="shared" si="59"/>
        <v>66.5</v>
      </c>
    </row>
    <row r="741" spans="1:31" x14ac:dyDescent="0.25">
      <c r="A741" t="str">
        <f>B741&amp;"-"&amp;COUNTIF($B$3:B741,B741)</f>
        <v>241-50</v>
      </c>
      <c r="B741">
        <v>241</v>
      </c>
      <c r="C741" s="18">
        <f>VLOOKUP(A741,'ADM Details FY17'!$A$3:$D$3515,4,FALSE)</f>
        <v>43927</v>
      </c>
      <c r="D741" s="1">
        <f>VLOOKUP(A741,'ADM Details FY17'!$A$3:$E$3515,5,FALSE)</f>
        <v>2.5499999999999998</v>
      </c>
      <c r="E741" s="1">
        <f>VLOOKUP(A741,'ADM Details FY17'!$A$3:$F$3515,6,FALSE)</f>
        <v>0</v>
      </c>
      <c r="F741" s="1">
        <f>VLOOKUP(A741,'ADM Details FY17'!$A$3:$G$3515,7,FALSE)</f>
        <v>0</v>
      </c>
      <c r="G741" s="1">
        <f>VLOOKUP(A741,'ADM Details FY17'!$A$3:$H$3515,8,FALSE)</f>
        <v>0</v>
      </c>
      <c r="H741" s="1">
        <f>VLOOKUP(A741,'ADM Details FY17'!$A$3:$I$3515,9,FALSE)</f>
        <v>0</v>
      </c>
      <c r="I741" s="1">
        <f>VLOOKUP(A741,'ADM Details FY17'!$A$3:$J$3517,10,FALSE)</f>
        <v>0</v>
      </c>
      <c r="J741" s="1">
        <f>VLOOKUP(A741,'ADM Details FY17'!$A$3:$K$3515,11,FALSE)</f>
        <v>0</v>
      </c>
      <c r="K741" s="1">
        <f>VLOOKUP(A741,'ADM Details FY17'!$A$3:$M$3515,13,FALSE)</f>
        <v>0.55000000000000004</v>
      </c>
      <c r="L741" s="1">
        <f>VLOOKUP(A741,'ADM Details FY17'!$A$3:$O$3515,15,FALSE)</f>
        <v>0</v>
      </c>
      <c r="M741" s="1">
        <f>VLOOKUP(A741,'ADM Details FY17'!$A$3:$P$3515,16,FALSE)</f>
        <v>0</v>
      </c>
      <c r="N741" s="1">
        <f>VLOOKUP(A741,'ADM Details FY17'!$A$3:$Q$3515,17,FALSE)</f>
        <v>0</v>
      </c>
      <c r="O741" s="1">
        <f>VLOOKUP(A741,'ADM Details FY17'!$A$3:$S$3515,19,FALSE)</f>
        <v>0</v>
      </c>
      <c r="P741" s="1">
        <f>VLOOKUP(A741,'ADM Details FY17'!$A$3:$U$3515,21,FALSE)</f>
        <v>0</v>
      </c>
      <c r="Q741" s="1">
        <f>VLOOKUP(A741,'ADM Details FY17'!$A$3:$V$3515,22,FALSE)</f>
        <v>0</v>
      </c>
      <c r="R741" s="1">
        <f>VLOOKUP(A741,'ADM Details FY17'!$A$3:$W$3515,23,FALSE)</f>
        <v>0</v>
      </c>
      <c r="S741" s="1">
        <f>VLOOKUP(A741,'ADM Details FY17'!$A$3:$X$3515,24,FALSE)</f>
        <v>0</v>
      </c>
      <c r="T741" s="1">
        <f>VLOOKUP(A741,'ADM Details FY17'!$A$3:$Y$3515,25,FALSE)</f>
        <v>0</v>
      </c>
      <c r="U741" s="1">
        <f>VLOOKUP(A741,'ADM Details FY17'!$A$3:$AA$3515,27,FALSE)</f>
        <v>0</v>
      </c>
      <c r="V741" s="1">
        <f>IFERROR(VLOOKUP(C741,'eindex _tget pp '!$A$4:$E$615,5,FALSE),0)</f>
        <v>671.97824902595255</v>
      </c>
      <c r="W741" s="31">
        <f>IFERROR(VLOOKUP(C741,'eindex _tget pp '!$A$4:$F$615,6,FALSE),0)</f>
        <v>1.0605266900999999</v>
      </c>
      <c r="X741" s="4">
        <f>IFERROR(VLOOKUP(B741,'eschools 16'!$A$2:$F$25,6,FALSE),1)</f>
        <v>2</v>
      </c>
      <c r="Y741" s="1">
        <f t="shared" si="55"/>
        <v>0</v>
      </c>
      <c r="Z741" s="1">
        <f t="shared" si="56"/>
        <v>0</v>
      </c>
      <c r="AA741" s="31">
        <f>IFERROR(VLOOKUP(C741,'eindex _tget pp '!$A$4:$G$615,7,FALSE),0)</f>
        <v>0.64636322499999999</v>
      </c>
      <c r="AB741" s="1">
        <f>VLOOKUP(A741,'ADM Details FY17'!$A$3:$AB$3515,28,FALSE)</f>
        <v>0</v>
      </c>
      <c r="AC741" s="1">
        <f t="shared" si="57"/>
        <v>0</v>
      </c>
      <c r="AD741" s="1">
        <f t="shared" si="58"/>
        <v>2.5499999999999998</v>
      </c>
      <c r="AE741" s="1">
        <f t="shared" si="59"/>
        <v>63.749999999999993</v>
      </c>
    </row>
    <row r="742" spans="1:31" x14ac:dyDescent="0.25">
      <c r="A742" t="str">
        <f>B742&amp;"-"&amp;COUNTIF($B$3:B742,B742)</f>
        <v>241-51</v>
      </c>
      <c r="B742">
        <v>241</v>
      </c>
      <c r="C742" s="18">
        <f>VLOOKUP(A742,'ADM Details FY17'!$A$3:$D$3515,4,FALSE)</f>
        <v>47795</v>
      </c>
      <c r="D742" s="1">
        <f>VLOOKUP(A742,'ADM Details FY17'!$A$3:$E$3515,5,FALSE)</f>
        <v>6.74</v>
      </c>
      <c r="E742" s="1">
        <f>VLOOKUP(A742,'ADM Details FY17'!$A$3:$F$3515,6,FALSE)</f>
        <v>0</v>
      </c>
      <c r="F742" s="1">
        <f>VLOOKUP(A742,'ADM Details FY17'!$A$3:$G$3515,7,FALSE)</f>
        <v>0</v>
      </c>
      <c r="G742" s="1">
        <f>VLOOKUP(A742,'ADM Details FY17'!$A$3:$H$3515,8,FALSE)</f>
        <v>0</v>
      </c>
      <c r="H742" s="1">
        <f>VLOOKUP(A742,'ADM Details FY17'!$A$3:$I$3515,9,FALSE)</f>
        <v>0</v>
      </c>
      <c r="I742" s="1">
        <f>VLOOKUP(A742,'ADM Details FY17'!$A$3:$J$3517,10,FALSE)</f>
        <v>0</v>
      </c>
      <c r="J742" s="1">
        <f>VLOOKUP(A742,'ADM Details FY17'!$A$3:$K$3515,11,FALSE)</f>
        <v>0</v>
      </c>
      <c r="K742" s="1">
        <f>VLOOKUP(A742,'ADM Details FY17'!$A$3:$M$3515,13,FALSE)</f>
        <v>0.68</v>
      </c>
      <c r="L742" s="1">
        <f>VLOOKUP(A742,'ADM Details FY17'!$A$3:$O$3515,15,FALSE)</f>
        <v>0</v>
      </c>
      <c r="M742" s="1">
        <f>VLOOKUP(A742,'ADM Details FY17'!$A$3:$P$3515,16,FALSE)</f>
        <v>0</v>
      </c>
      <c r="N742" s="1">
        <f>VLOOKUP(A742,'ADM Details FY17'!$A$3:$Q$3515,17,FALSE)</f>
        <v>0</v>
      </c>
      <c r="O742" s="1">
        <f>VLOOKUP(A742,'ADM Details FY17'!$A$3:$S$3515,19,FALSE)</f>
        <v>0</v>
      </c>
      <c r="P742" s="1">
        <f>VLOOKUP(A742,'ADM Details FY17'!$A$3:$U$3515,21,FALSE)</f>
        <v>0</v>
      </c>
      <c r="Q742" s="1">
        <f>VLOOKUP(A742,'ADM Details FY17'!$A$3:$V$3515,22,FALSE)</f>
        <v>0</v>
      </c>
      <c r="R742" s="1">
        <f>VLOOKUP(A742,'ADM Details FY17'!$A$3:$W$3515,23,FALSE)</f>
        <v>0</v>
      </c>
      <c r="S742" s="1">
        <f>VLOOKUP(A742,'ADM Details FY17'!$A$3:$X$3515,24,FALSE)</f>
        <v>0</v>
      </c>
      <c r="T742" s="1">
        <f>VLOOKUP(A742,'ADM Details FY17'!$A$3:$Y$3515,25,FALSE)</f>
        <v>0</v>
      </c>
      <c r="U742" s="1">
        <f>VLOOKUP(A742,'ADM Details FY17'!$A$3:$AA$3515,27,FALSE)</f>
        <v>0</v>
      </c>
      <c r="V742" s="1">
        <f>IFERROR(VLOOKUP(C742,'eindex _tget pp '!$A$4:$E$615,5,FALSE),0)</f>
        <v>61.872566153570389</v>
      </c>
      <c r="W742" s="31">
        <f>IFERROR(VLOOKUP(C742,'eindex _tget pp '!$A$4:$F$615,6,FALSE),0)</f>
        <v>1.1103360429</v>
      </c>
      <c r="X742" s="4">
        <f>IFERROR(VLOOKUP(B742,'eschools 16'!$A$2:$F$25,6,FALSE),1)</f>
        <v>2</v>
      </c>
      <c r="Y742" s="1">
        <f t="shared" si="55"/>
        <v>0</v>
      </c>
      <c r="Z742" s="1">
        <f t="shared" si="56"/>
        <v>0</v>
      </c>
      <c r="AA742" s="31">
        <f>IFERROR(VLOOKUP(C742,'eindex _tget pp '!$A$4:$G$615,7,FALSE),0)</f>
        <v>0.37445986399999998</v>
      </c>
      <c r="AB742" s="1">
        <f>VLOOKUP(A742,'ADM Details FY17'!$A$3:$AB$3515,28,FALSE)</f>
        <v>0</v>
      </c>
      <c r="AC742" s="1">
        <f t="shared" si="57"/>
        <v>0</v>
      </c>
      <c r="AD742" s="1">
        <f t="shared" si="58"/>
        <v>6.74</v>
      </c>
      <c r="AE742" s="1">
        <f t="shared" si="59"/>
        <v>168.5</v>
      </c>
    </row>
    <row r="743" spans="1:31" x14ac:dyDescent="0.25">
      <c r="A743" t="str">
        <f>B743&amp;"-"&amp;COUNTIF($B$3:B743,B743)</f>
        <v>241-52</v>
      </c>
      <c r="B743">
        <v>241</v>
      </c>
      <c r="C743" s="18">
        <f>VLOOKUP(A743,'ADM Details FY17'!$A$3:$D$3515,4,FALSE)</f>
        <v>43950</v>
      </c>
      <c r="D743" s="1">
        <f>VLOOKUP(A743,'ADM Details FY17'!$A$3:$E$3515,5,FALSE)</f>
        <v>2.04</v>
      </c>
      <c r="E743" s="1">
        <f>VLOOKUP(A743,'ADM Details FY17'!$A$3:$F$3515,6,FALSE)</f>
        <v>0</v>
      </c>
      <c r="F743" s="1">
        <f>VLOOKUP(A743,'ADM Details FY17'!$A$3:$G$3515,7,FALSE)</f>
        <v>0</v>
      </c>
      <c r="G743" s="1">
        <f>VLOOKUP(A743,'ADM Details FY17'!$A$3:$H$3515,8,FALSE)</f>
        <v>0</v>
      </c>
      <c r="H743" s="1">
        <f>VLOOKUP(A743,'ADM Details FY17'!$A$3:$I$3515,9,FALSE)</f>
        <v>0</v>
      </c>
      <c r="I743" s="1">
        <f>VLOOKUP(A743,'ADM Details FY17'!$A$3:$J$3517,10,FALSE)</f>
        <v>0</v>
      </c>
      <c r="J743" s="1">
        <f>VLOOKUP(A743,'ADM Details FY17'!$A$3:$K$3515,11,FALSE)</f>
        <v>0</v>
      </c>
      <c r="K743" s="1">
        <f>VLOOKUP(A743,'ADM Details FY17'!$A$3:$M$3515,13,FALSE)</f>
        <v>0.04</v>
      </c>
      <c r="L743" s="1">
        <f>VLOOKUP(A743,'ADM Details FY17'!$A$3:$O$3515,15,FALSE)</f>
        <v>0</v>
      </c>
      <c r="M743" s="1">
        <f>VLOOKUP(A743,'ADM Details FY17'!$A$3:$P$3515,16,FALSE)</f>
        <v>0</v>
      </c>
      <c r="N743" s="1">
        <f>VLOOKUP(A743,'ADM Details FY17'!$A$3:$Q$3515,17,FALSE)</f>
        <v>0</v>
      </c>
      <c r="O743" s="1">
        <f>VLOOKUP(A743,'ADM Details FY17'!$A$3:$S$3515,19,FALSE)</f>
        <v>0</v>
      </c>
      <c r="P743" s="1">
        <f>VLOOKUP(A743,'ADM Details FY17'!$A$3:$U$3515,21,FALSE)</f>
        <v>0</v>
      </c>
      <c r="Q743" s="1">
        <f>VLOOKUP(A743,'ADM Details FY17'!$A$3:$V$3515,22,FALSE)</f>
        <v>0</v>
      </c>
      <c r="R743" s="1">
        <f>VLOOKUP(A743,'ADM Details FY17'!$A$3:$W$3515,23,FALSE)</f>
        <v>0</v>
      </c>
      <c r="S743" s="1">
        <f>VLOOKUP(A743,'ADM Details FY17'!$A$3:$X$3515,24,FALSE)</f>
        <v>0</v>
      </c>
      <c r="T743" s="1">
        <f>VLOOKUP(A743,'ADM Details FY17'!$A$3:$Y$3515,25,FALSE)</f>
        <v>0</v>
      </c>
      <c r="U743" s="1">
        <f>VLOOKUP(A743,'ADM Details FY17'!$A$3:$AA$3515,27,FALSE)</f>
        <v>0</v>
      </c>
      <c r="V743" s="1">
        <f>IFERROR(VLOOKUP(C743,'eindex _tget pp '!$A$4:$E$615,5,FALSE),0)</f>
        <v>1071.5962627888343</v>
      </c>
      <c r="W743" s="31">
        <f>IFERROR(VLOOKUP(C743,'eindex _tget pp '!$A$4:$F$615,6,FALSE),0)</f>
        <v>2.2047811682999998</v>
      </c>
      <c r="X743" s="4">
        <f>IFERROR(VLOOKUP(B743,'eschools 16'!$A$2:$F$25,6,FALSE),1)</f>
        <v>2</v>
      </c>
      <c r="Y743" s="1">
        <f t="shared" si="55"/>
        <v>0</v>
      </c>
      <c r="Z743" s="1">
        <f t="shared" si="56"/>
        <v>0</v>
      </c>
      <c r="AA743" s="31">
        <f>IFERROR(VLOOKUP(C743,'eindex _tget pp '!$A$4:$G$615,7,FALSE),0)</f>
        <v>0.74142154400000004</v>
      </c>
      <c r="AB743" s="1">
        <f>VLOOKUP(A743,'ADM Details FY17'!$A$3:$AB$3515,28,FALSE)</f>
        <v>0</v>
      </c>
      <c r="AC743" s="1">
        <f t="shared" si="57"/>
        <v>0</v>
      </c>
      <c r="AD743" s="1">
        <f t="shared" si="58"/>
        <v>2.04</v>
      </c>
      <c r="AE743" s="1">
        <f t="shared" si="59"/>
        <v>51</v>
      </c>
    </row>
    <row r="744" spans="1:31" x14ac:dyDescent="0.25">
      <c r="A744" t="str">
        <f>B744&amp;"-"&amp;COUNTIF($B$3:B744,B744)</f>
        <v>241-53</v>
      </c>
      <c r="B744">
        <v>241</v>
      </c>
      <c r="C744" s="18">
        <f>VLOOKUP(A744,'ADM Details FY17'!$A$3:$D$3515,4,FALSE)</f>
        <v>46102</v>
      </c>
      <c r="D744" s="1">
        <f>VLOOKUP(A744,'ADM Details FY17'!$A$3:$E$3515,5,FALSE)</f>
        <v>0.34</v>
      </c>
      <c r="E744" s="1">
        <f>VLOOKUP(A744,'ADM Details FY17'!$A$3:$F$3515,6,FALSE)</f>
        <v>0</v>
      </c>
      <c r="F744" s="1">
        <f>VLOOKUP(A744,'ADM Details FY17'!$A$3:$G$3515,7,FALSE)</f>
        <v>0</v>
      </c>
      <c r="G744" s="1">
        <f>VLOOKUP(A744,'ADM Details FY17'!$A$3:$H$3515,8,FALSE)</f>
        <v>0</v>
      </c>
      <c r="H744" s="1">
        <f>VLOOKUP(A744,'ADM Details FY17'!$A$3:$I$3515,9,FALSE)</f>
        <v>0</v>
      </c>
      <c r="I744" s="1">
        <f>VLOOKUP(A744,'ADM Details FY17'!$A$3:$J$3517,10,FALSE)</f>
        <v>0</v>
      </c>
      <c r="J744" s="1">
        <f>VLOOKUP(A744,'ADM Details FY17'!$A$3:$K$3515,11,FALSE)</f>
        <v>0</v>
      </c>
      <c r="K744" s="1">
        <f>VLOOKUP(A744,'ADM Details FY17'!$A$3:$M$3515,13,FALSE)</f>
        <v>0</v>
      </c>
      <c r="L744" s="1">
        <f>VLOOKUP(A744,'ADM Details FY17'!$A$3:$O$3515,15,FALSE)</f>
        <v>0</v>
      </c>
      <c r="M744" s="1">
        <f>VLOOKUP(A744,'ADM Details FY17'!$A$3:$P$3515,16,FALSE)</f>
        <v>0</v>
      </c>
      <c r="N744" s="1">
        <f>VLOOKUP(A744,'ADM Details FY17'!$A$3:$Q$3515,17,FALSE)</f>
        <v>0</v>
      </c>
      <c r="O744" s="1">
        <f>VLOOKUP(A744,'ADM Details FY17'!$A$3:$S$3515,19,FALSE)</f>
        <v>0</v>
      </c>
      <c r="P744" s="1">
        <f>VLOOKUP(A744,'ADM Details FY17'!$A$3:$U$3515,21,FALSE)</f>
        <v>0</v>
      </c>
      <c r="Q744" s="1">
        <f>VLOOKUP(A744,'ADM Details FY17'!$A$3:$V$3515,22,FALSE)</f>
        <v>0</v>
      </c>
      <c r="R744" s="1">
        <f>VLOOKUP(A744,'ADM Details FY17'!$A$3:$W$3515,23,FALSE)</f>
        <v>0</v>
      </c>
      <c r="S744" s="1">
        <f>VLOOKUP(A744,'ADM Details FY17'!$A$3:$X$3515,24,FALSE)</f>
        <v>0</v>
      </c>
      <c r="T744" s="1">
        <f>VLOOKUP(A744,'ADM Details FY17'!$A$3:$Y$3515,25,FALSE)</f>
        <v>0</v>
      </c>
      <c r="U744" s="1">
        <f>VLOOKUP(A744,'ADM Details FY17'!$A$3:$AA$3515,27,FALSE)</f>
        <v>0</v>
      </c>
      <c r="V744" s="1">
        <f>IFERROR(VLOOKUP(C744,'eindex _tget pp '!$A$4:$E$615,5,FALSE),0)</f>
        <v>192.46256589455538</v>
      </c>
      <c r="W744" s="31">
        <f>IFERROR(VLOOKUP(C744,'eindex _tget pp '!$A$4:$F$615,6,FALSE),0)</f>
        <v>0.58606617930000005</v>
      </c>
      <c r="X744" s="4">
        <f>IFERROR(VLOOKUP(B744,'eschools 16'!$A$2:$F$25,6,FALSE),1)</f>
        <v>2</v>
      </c>
      <c r="Y744" s="1">
        <f t="shared" si="55"/>
        <v>0</v>
      </c>
      <c r="Z744" s="1">
        <f t="shared" si="56"/>
        <v>0</v>
      </c>
      <c r="AA744" s="31">
        <f>IFERROR(VLOOKUP(C744,'eindex _tget pp '!$A$4:$G$615,7,FALSE),0)</f>
        <v>0.44250292000000002</v>
      </c>
      <c r="AB744" s="1">
        <f>VLOOKUP(A744,'ADM Details FY17'!$A$3:$AB$3515,28,FALSE)</f>
        <v>0</v>
      </c>
      <c r="AC744" s="1">
        <f t="shared" si="57"/>
        <v>0</v>
      </c>
      <c r="AD744" s="1">
        <f t="shared" si="58"/>
        <v>0.34</v>
      </c>
      <c r="AE744" s="1">
        <f t="shared" si="59"/>
        <v>8.5</v>
      </c>
    </row>
    <row r="745" spans="1:31" x14ac:dyDescent="0.25">
      <c r="A745" t="str">
        <f>B745&amp;"-"&amp;COUNTIF($B$3:B745,B745)</f>
        <v>241-54</v>
      </c>
      <c r="B745">
        <v>241</v>
      </c>
      <c r="C745" s="18">
        <f>VLOOKUP(A745,'ADM Details FY17'!$A$3:$D$3515,4,FALSE)</f>
        <v>49841</v>
      </c>
      <c r="D745" s="1">
        <f>VLOOKUP(A745,'ADM Details FY17'!$A$3:$E$3515,5,FALSE)</f>
        <v>4.42</v>
      </c>
      <c r="E745" s="1">
        <f>VLOOKUP(A745,'ADM Details FY17'!$A$3:$F$3515,6,FALSE)</f>
        <v>0</v>
      </c>
      <c r="F745" s="1">
        <f>VLOOKUP(A745,'ADM Details FY17'!$A$3:$G$3515,7,FALSE)</f>
        <v>0</v>
      </c>
      <c r="G745" s="1">
        <f>VLOOKUP(A745,'ADM Details FY17'!$A$3:$H$3515,8,FALSE)</f>
        <v>0</v>
      </c>
      <c r="H745" s="1">
        <f>VLOOKUP(A745,'ADM Details FY17'!$A$3:$I$3515,9,FALSE)</f>
        <v>0</v>
      </c>
      <c r="I745" s="1">
        <f>VLOOKUP(A745,'ADM Details FY17'!$A$3:$J$3517,10,FALSE)</f>
        <v>0</v>
      </c>
      <c r="J745" s="1">
        <f>VLOOKUP(A745,'ADM Details FY17'!$A$3:$K$3515,11,FALSE)</f>
        <v>0</v>
      </c>
      <c r="K745" s="1">
        <f>VLOOKUP(A745,'ADM Details FY17'!$A$3:$M$3515,13,FALSE)</f>
        <v>1</v>
      </c>
      <c r="L745" s="1">
        <f>VLOOKUP(A745,'ADM Details FY17'!$A$3:$O$3515,15,FALSE)</f>
        <v>0</v>
      </c>
      <c r="M745" s="1">
        <f>VLOOKUP(A745,'ADM Details FY17'!$A$3:$P$3515,16,FALSE)</f>
        <v>0</v>
      </c>
      <c r="N745" s="1">
        <f>VLOOKUP(A745,'ADM Details FY17'!$A$3:$Q$3515,17,FALSE)</f>
        <v>0</v>
      </c>
      <c r="O745" s="1">
        <f>VLOOKUP(A745,'ADM Details FY17'!$A$3:$S$3515,19,FALSE)</f>
        <v>0</v>
      </c>
      <c r="P745" s="1">
        <f>VLOOKUP(A745,'ADM Details FY17'!$A$3:$U$3515,21,FALSE)</f>
        <v>0</v>
      </c>
      <c r="Q745" s="1">
        <f>VLOOKUP(A745,'ADM Details FY17'!$A$3:$V$3515,22,FALSE)</f>
        <v>0</v>
      </c>
      <c r="R745" s="1">
        <f>VLOOKUP(A745,'ADM Details FY17'!$A$3:$W$3515,23,FALSE)</f>
        <v>0</v>
      </c>
      <c r="S745" s="1">
        <f>VLOOKUP(A745,'ADM Details FY17'!$A$3:$X$3515,24,FALSE)</f>
        <v>0</v>
      </c>
      <c r="T745" s="1">
        <f>VLOOKUP(A745,'ADM Details FY17'!$A$3:$Y$3515,25,FALSE)</f>
        <v>0</v>
      </c>
      <c r="U745" s="1">
        <f>VLOOKUP(A745,'ADM Details FY17'!$A$3:$AA$3515,27,FALSE)</f>
        <v>0</v>
      </c>
      <c r="V745" s="1">
        <f>IFERROR(VLOOKUP(C745,'eindex _tget pp '!$A$4:$E$615,5,FALSE),0)</f>
        <v>510.39354389461721</v>
      </c>
      <c r="W745" s="31">
        <f>IFERROR(VLOOKUP(C745,'eindex _tget pp '!$A$4:$F$615,6,FALSE),0)</f>
        <v>1.0204935436</v>
      </c>
      <c r="X745" s="4">
        <f>IFERROR(VLOOKUP(B745,'eschools 16'!$A$2:$F$25,6,FALSE),1)</f>
        <v>2</v>
      </c>
      <c r="Y745" s="1">
        <f t="shared" si="55"/>
        <v>0</v>
      </c>
      <c r="Z745" s="1">
        <f t="shared" si="56"/>
        <v>0</v>
      </c>
      <c r="AA745" s="31">
        <f>IFERROR(VLOOKUP(C745,'eindex _tget pp '!$A$4:$G$615,7,FALSE),0)</f>
        <v>0.59994565200000005</v>
      </c>
      <c r="AB745" s="1">
        <f>VLOOKUP(A745,'ADM Details FY17'!$A$3:$AB$3515,28,FALSE)</f>
        <v>0</v>
      </c>
      <c r="AC745" s="1">
        <f t="shared" si="57"/>
        <v>0</v>
      </c>
      <c r="AD745" s="1">
        <f t="shared" si="58"/>
        <v>4.42</v>
      </c>
      <c r="AE745" s="1">
        <f t="shared" si="59"/>
        <v>110.5</v>
      </c>
    </row>
    <row r="746" spans="1:31" x14ac:dyDescent="0.25">
      <c r="A746" t="str">
        <f>B746&amp;"-"&amp;COUNTIF($B$3:B746,B746)</f>
        <v>241-55</v>
      </c>
      <c r="B746">
        <v>241</v>
      </c>
      <c r="C746" s="18">
        <f>VLOOKUP(A746,'ADM Details FY17'!$A$3:$D$3515,4,FALSE)</f>
        <v>45914</v>
      </c>
      <c r="D746" s="1">
        <f>VLOOKUP(A746,'ADM Details FY17'!$A$3:$E$3515,5,FALSE)</f>
        <v>1</v>
      </c>
      <c r="E746" s="1">
        <f>VLOOKUP(A746,'ADM Details FY17'!$A$3:$F$3515,6,FALSE)</f>
        <v>0</v>
      </c>
      <c r="F746" s="1">
        <f>VLOOKUP(A746,'ADM Details FY17'!$A$3:$G$3515,7,FALSE)</f>
        <v>0</v>
      </c>
      <c r="G746" s="1">
        <f>VLOOKUP(A746,'ADM Details FY17'!$A$3:$H$3515,8,FALSE)</f>
        <v>0</v>
      </c>
      <c r="H746" s="1">
        <f>VLOOKUP(A746,'ADM Details FY17'!$A$3:$I$3515,9,FALSE)</f>
        <v>0</v>
      </c>
      <c r="I746" s="1">
        <f>VLOOKUP(A746,'ADM Details FY17'!$A$3:$J$3517,10,FALSE)</f>
        <v>0</v>
      </c>
      <c r="J746" s="1">
        <f>VLOOKUP(A746,'ADM Details FY17'!$A$3:$K$3515,11,FALSE)</f>
        <v>0</v>
      </c>
      <c r="K746" s="1">
        <f>VLOOKUP(A746,'ADM Details FY17'!$A$3:$M$3515,13,FALSE)</f>
        <v>0</v>
      </c>
      <c r="L746" s="1">
        <f>VLOOKUP(A746,'ADM Details FY17'!$A$3:$O$3515,15,FALSE)</f>
        <v>0</v>
      </c>
      <c r="M746" s="1">
        <f>VLOOKUP(A746,'ADM Details FY17'!$A$3:$P$3515,16,FALSE)</f>
        <v>0</v>
      </c>
      <c r="N746" s="1">
        <f>VLOOKUP(A746,'ADM Details FY17'!$A$3:$Q$3515,17,FALSE)</f>
        <v>0</v>
      </c>
      <c r="O746" s="1">
        <f>VLOOKUP(A746,'ADM Details FY17'!$A$3:$S$3515,19,FALSE)</f>
        <v>0</v>
      </c>
      <c r="P746" s="1">
        <f>VLOOKUP(A746,'ADM Details FY17'!$A$3:$U$3515,21,FALSE)</f>
        <v>0</v>
      </c>
      <c r="Q746" s="1">
        <f>VLOOKUP(A746,'ADM Details FY17'!$A$3:$V$3515,22,FALSE)</f>
        <v>0</v>
      </c>
      <c r="R746" s="1">
        <f>VLOOKUP(A746,'ADM Details FY17'!$A$3:$W$3515,23,FALSE)</f>
        <v>0</v>
      </c>
      <c r="S746" s="1">
        <f>VLOOKUP(A746,'ADM Details FY17'!$A$3:$X$3515,24,FALSE)</f>
        <v>0</v>
      </c>
      <c r="T746" s="1">
        <f>VLOOKUP(A746,'ADM Details FY17'!$A$3:$Y$3515,25,FALSE)</f>
        <v>0</v>
      </c>
      <c r="U746" s="1">
        <f>VLOOKUP(A746,'ADM Details FY17'!$A$3:$AA$3515,27,FALSE)</f>
        <v>0</v>
      </c>
      <c r="V746" s="1">
        <f>IFERROR(VLOOKUP(C746,'eindex _tget pp '!$A$4:$E$615,5,FALSE),0)</f>
        <v>540.56372346576347</v>
      </c>
      <c r="W746" s="31">
        <f>IFERROR(VLOOKUP(C746,'eindex _tget pp '!$A$4:$F$615,6,FALSE),0)</f>
        <v>3.3424962805999998</v>
      </c>
      <c r="X746" s="4">
        <f>IFERROR(VLOOKUP(B746,'eschools 16'!$A$2:$F$25,6,FALSE),1)</f>
        <v>2</v>
      </c>
      <c r="Y746" s="1">
        <f t="shared" si="55"/>
        <v>0</v>
      </c>
      <c r="Z746" s="1">
        <f t="shared" si="56"/>
        <v>0</v>
      </c>
      <c r="AA746" s="31">
        <f>IFERROR(VLOOKUP(C746,'eindex _tget pp '!$A$4:$G$615,7,FALSE),0)</f>
        <v>0.54464750799999995</v>
      </c>
      <c r="AB746" s="1">
        <f>VLOOKUP(A746,'ADM Details FY17'!$A$3:$AB$3515,28,FALSE)</f>
        <v>0</v>
      </c>
      <c r="AC746" s="1">
        <f t="shared" si="57"/>
        <v>0</v>
      </c>
      <c r="AD746" s="1">
        <f t="shared" si="58"/>
        <v>1</v>
      </c>
      <c r="AE746" s="1">
        <f t="shared" si="59"/>
        <v>25</v>
      </c>
    </row>
    <row r="747" spans="1:31" x14ac:dyDescent="0.25">
      <c r="A747" t="str">
        <f>B747&amp;"-"&amp;COUNTIF($B$3:B747,B747)</f>
        <v>241-56</v>
      </c>
      <c r="B747">
        <v>241</v>
      </c>
      <c r="C747" s="18">
        <f>VLOOKUP(A747,'ADM Details FY17'!$A$3:$D$3515,4,FALSE)</f>
        <v>49197</v>
      </c>
      <c r="D747" s="1">
        <f>VLOOKUP(A747,'ADM Details FY17'!$A$3:$E$3515,5,FALSE)</f>
        <v>2.38</v>
      </c>
      <c r="E747" s="1">
        <f>VLOOKUP(A747,'ADM Details FY17'!$A$3:$F$3515,6,FALSE)</f>
        <v>0</v>
      </c>
      <c r="F747" s="1">
        <f>VLOOKUP(A747,'ADM Details FY17'!$A$3:$G$3515,7,FALSE)</f>
        <v>0</v>
      </c>
      <c r="G747" s="1">
        <f>VLOOKUP(A747,'ADM Details FY17'!$A$3:$H$3515,8,FALSE)</f>
        <v>0</v>
      </c>
      <c r="H747" s="1">
        <f>VLOOKUP(A747,'ADM Details FY17'!$A$3:$I$3515,9,FALSE)</f>
        <v>0</v>
      </c>
      <c r="I747" s="1">
        <f>VLOOKUP(A747,'ADM Details FY17'!$A$3:$J$3517,10,FALSE)</f>
        <v>0</v>
      </c>
      <c r="J747" s="1">
        <f>VLOOKUP(A747,'ADM Details FY17'!$A$3:$K$3515,11,FALSE)</f>
        <v>0</v>
      </c>
      <c r="K747" s="1">
        <f>VLOOKUP(A747,'ADM Details FY17'!$A$3:$M$3515,13,FALSE)</f>
        <v>2.38</v>
      </c>
      <c r="L747" s="1">
        <f>VLOOKUP(A747,'ADM Details FY17'!$A$3:$O$3515,15,FALSE)</f>
        <v>0</v>
      </c>
      <c r="M747" s="1">
        <f>VLOOKUP(A747,'ADM Details FY17'!$A$3:$P$3515,16,FALSE)</f>
        <v>0</v>
      </c>
      <c r="N747" s="1">
        <f>VLOOKUP(A747,'ADM Details FY17'!$A$3:$Q$3515,17,FALSE)</f>
        <v>0</v>
      </c>
      <c r="O747" s="1">
        <f>VLOOKUP(A747,'ADM Details FY17'!$A$3:$S$3515,19,FALSE)</f>
        <v>0</v>
      </c>
      <c r="P747" s="1">
        <f>VLOOKUP(A747,'ADM Details FY17'!$A$3:$U$3515,21,FALSE)</f>
        <v>0</v>
      </c>
      <c r="Q747" s="1">
        <f>VLOOKUP(A747,'ADM Details FY17'!$A$3:$V$3515,22,FALSE)</f>
        <v>0</v>
      </c>
      <c r="R747" s="1">
        <f>VLOOKUP(A747,'ADM Details FY17'!$A$3:$W$3515,23,FALSE)</f>
        <v>0</v>
      </c>
      <c r="S747" s="1">
        <f>VLOOKUP(A747,'ADM Details FY17'!$A$3:$X$3515,24,FALSE)</f>
        <v>0</v>
      </c>
      <c r="T747" s="1">
        <f>VLOOKUP(A747,'ADM Details FY17'!$A$3:$Y$3515,25,FALSE)</f>
        <v>0</v>
      </c>
      <c r="U747" s="1">
        <f>VLOOKUP(A747,'ADM Details FY17'!$A$3:$AA$3515,27,FALSE)</f>
        <v>0</v>
      </c>
      <c r="V747" s="1">
        <f>IFERROR(VLOOKUP(C747,'eindex _tget pp '!$A$4:$E$615,5,FALSE),0)</f>
        <v>102.42571989060239</v>
      </c>
      <c r="W747" s="31">
        <f>IFERROR(VLOOKUP(C747,'eindex _tget pp '!$A$4:$F$615,6,FALSE),0)</f>
        <v>0.3889436409</v>
      </c>
      <c r="X747" s="4">
        <f>IFERROR(VLOOKUP(B747,'eschools 16'!$A$2:$F$25,6,FALSE),1)</f>
        <v>2</v>
      </c>
      <c r="Y747" s="1">
        <f t="shared" si="55"/>
        <v>0</v>
      </c>
      <c r="Z747" s="1">
        <f t="shared" si="56"/>
        <v>0</v>
      </c>
      <c r="AA747" s="31">
        <f>IFERROR(VLOOKUP(C747,'eindex _tget pp '!$A$4:$G$615,7,FALSE),0)</f>
        <v>0.38721988000000002</v>
      </c>
      <c r="AB747" s="1">
        <f>VLOOKUP(A747,'ADM Details FY17'!$A$3:$AB$3515,28,FALSE)</f>
        <v>0</v>
      </c>
      <c r="AC747" s="1">
        <f t="shared" si="57"/>
        <v>0</v>
      </c>
      <c r="AD747" s="1">
        <f t="shared" si="58"/>
        <v>2.38</v>
      </c>
      <c r="AE747" s="1">
        <f t="shared" si="59"/>
        <v>59.5</v>
      </c>
    </row>
    <row r="748" spans="1:31" x14ac:dyDescent="0.25">
      <c r="A748" t="str">
        <f>B748&amp;"-"&amp;COUNTIF($B$3:B748,B748)</f>
        <v>241-57</v>
      </c>
      <c r="B748">
        <v>241</v>
      </c>
      <c r="C748" s="18">
        <f>VLOOKUP(A748,'ADM Details FY17'!$A$3:$D$3515,4,FALSE)</f>
        <v>47332</v>
      </c>
      <c r="D748" s="1">
        <f>VLOOKUP(A748,'ADM Details FY17'!$A$3:$E$3515,5,FALSE)</f>
        <v>0.94</v>
      </c>
      <c r="E748" s="1">
        <f>VLOOKUP(A748,'ADM Details FY17'!$A$3:$F$3515,6,FALSE)</f>
        <v>0</v>
      </c>
      <c r="F748" s="1">
        <f>VLOOKUP(A748,'ADM Details FY17'!$A$3:$G$3515,7,FALSE)</f>
        <v>0</v>
      </c>
      <c r="G748" s="1">
        <f>VLOOKUP(A748,'ADM Details FY17'!$A$3:$H$3515,8,FALSE)</f>
        <v>0</v>
      </c>
      <c r="H748" s="1">
        <f>VLOOKUP(A748,'ADM Details FY17'!$A$3:$I$3515,9,FALSE)</f>
        <v>0</v>
      </c>
      <c r="I748" s="1">
        <f>VLOOKUP(A748,'ADM Details FY17'!$A$3:$J$3517,10,FALSE)</f>
        <v>0</v>
      </c>
      <c r="J748" s="1">
        <f>VLOOKUP(A748,'ADM Details FY17'!$A$3:$K$3515,11,FALSE)</f>
        <v>0</v>
      </c>
      <c r="K748" s="1">
        <f>VLOOKUP(A748,'ADM Details FY17'!$A$3:$M$3515,13,FALSE)</f>
        <v>0.94</v>
      </c>
      <c r="L748" s="1">
        <f>VLOOKUP(A748,'ADM Details FY17'!$A$3:$O$3515,15,FALSE)</f>
        <v>0</v>
      </c>
      <c r="M748" s="1">
        <f>VLOOKUP(A748,'ADM Details FY17'!$A$3:$P$3515,16,FALSE)</f>
        <v>0</v>
      </c>
      <c r="N748" s="1">
        <f>VLOOKUP(A748,'ADM Details FY17'!$A$3:$Q$3515,17,FALSE)</f>
        <v>0</v>
      </c>
      <c r="O748" s="1">
        <f>VLOOKUP(A748,'ADM Details FY17'!$A$3:$S$3515,19,FALSE)</f>
        <v>0</v>
      </c>
      <c r="P748" s="1">
        <f>VLOOKUP(A748,'ADM Details FY17'!$A$3:$U$3515,21,FALSE)</f>
        <v>0</v>
      </c>
      <c r="Q748" s="1">
        <f>VLOOKUP(A748,'ADM Details FY17'!$A$3:$V$3515,22,FALSE)</f>
        <v>0</v>
      </c>
      <c r="R748" s="1">
        <f>VLOOKUP(A748,'ADM Details FY17'!$A$3:$W$3515,23,FALSE)</f>
        <v>0</v>
      </c>
      <c r="S748" s="1">
        <f>VLOOKUP(A748,'ADM Details FY17'!$A$3:$X$3515,24,FALSE)</f>
        <v>0</v>
      </c>
      <c r="T748" s="1">
        <f>VLOOKUP(A748,'ADM Details FY17'!$A$3:$Y$3515,25,FALSE)</f>
        <v>0</v>
      </c>
      <c r="U748" s="1">
        <f>VLOOKUP(A748,'ADM Details FY17'!$A$3:$AA$3515,27,FALSE)</f>
        <v>0</v>
      </c>
      <c r="V748" s="1">
        <f>IFERROR(VLOOKUP(C748,'eindex _tget pp '!$A$4:$E$615,5,FALSE),0)</f>
        <v>210.18503737532882</v>
      </c>
      <c r="W748" s="31">
        <f>IFERROR(VLOOKUP(C748,'eindex _tget pp '!$A$4:$F$615,6,FALSE),0)</f>
        <v>1.190681876</v>
      </c>
      <c r="X748" s="4">
        <f>IFERROR(VLOOKUP(B748,'eschools 16'!$A$2:$F$25,6,FALSE),1)</f>
        <v>2</v>
      </c>
      <c r="Y748" s="1">
        <f t="shared" si="55"/>
        <v>0</v>
      </c>
      <c r="Z748" s="1">
        <f t="shared" si="56"/>
        <v>0</v>
      </c>
      <c r="AA748" s="31">
        <f>IFERROR(VLOOKUP(C748,'eindex _tget pp '!$A$4:$G$615,7,FALSE),0)</f>
        <v>0.50355702999999996</v>
      </c>
      <c r="AB748" s="1">
        <f>VLOOKUP(A748,'ADM Details FY17'!$A$3:$AB$3515,28,FALSE)</f>
        <v>0</v>
      </c>
      <c r="AC748" s="1">
        <f t="shared" si="57"/>
        <v>0</v>
      </c>
      <c r="AD748" s="1">
        <f t="shared" si="58"/>
        <v>0.94</v>
      </c>
      <c r="AE748" s="1">
        <f t="shared" si="59"/>
        <v>23.5</v>
      </c>
    </row>
    <row r="749" spans="1:31" x14ac:dyDescent="0.25">
      <c r="A749" t="str">
        <f>B749&amp;"-"&amp;COUNTIF($B$3:B749,B749)</f>
        <v>241-58</v>
      </c>
      <c r="B749">
        <v>241</v>
      </c>
      <c r="C749" s="18">
        <f>VLOOKUP(A749,'ADM Details FY17'!$A$3:$D$3515,4,FALSE)</f>
        <v>48157</v>
      </c>
      <c r="D749" s="1">
        <f>VLOOKUP(A749,'ADM Details FY17'!$A$3:$E$3515,5,FALSE)</f>
        <v>0.26</v>
      </c>
      <c r="E749" s="1">
        <f>VLOOKUP(A749,'ADM Details FY17'!$A$3:$F$3515,6,FALSE)</f>
        <v>0</v>
      </c>
      <c r="F749" s="1">
        <f>VLOOKUP(A749,'ADM Details FY17'!$A$3:$G$3515,7,FALSE)</f>
        <v>0</v>
      </c>
      <c r="G749" s="1">
        <f>VLOOKUP(A749,'ADM Details FY17'!$A$3:$H$3515,8,FALSE)</f>
        <v>0</v>
      </c>
      <c r="H749" s="1">
        <f>VLOOKUP(A749,'ADM Details FY17'!$A$3:$I$3515,9,FALSE)</f>
        <v>0</v>
      </c>
      <c r="I749" s="1">
        <f>VLOOKUP(A749,'ADM Details FY17'!$A$3:$J$3517,10,FALSE)</f>
        <v>0</v>
      </c>
      <c r="J749" s="1">
        <f>VLOOKUP(A749,'ADM Details FY17'!$A$3:$K$3515,11,FALSE)</f>
        <v>0</v>
      </c>
      <c r="K749" s="1">
        <f>VLOOKUP(A749,'ADM Details FY17'!$A$3:$M$3515,13,FALSE)</f>
        <v>0</v>
      </c>
      <c r="L749" s="1">
        <f>VLOOKUP(A749,'ADM Details FY17'!$A$3:$O$3515,15,FALSE)</f>
        <v>0</v>
      </c>
      <c r="M749" s="1">
        <f>VLOOKUP(A749,'ADM Details FY17'!$A$3:$P$3515,16,FALSE)</f>
        <v>0</v>
      </c>
      <c r="N749" s="1">
        <f>VLOOKUP(A749,'ADM Details FY17'!$A$3:$Q$3515,17,FALSE)</f>
        <v>0</v>
      </c>
      <c r="O749" s="1">
        <f>VLOOKUP(A749,'ADM Details FY17'!$A$3:$S$3515,19,FALSE)</f>
        <v>0</v>
      </c>
      <c r="P749" s="1">
        <f>VLOOKUP(A749,'ADM Details FY17'!$A$3:$U$3515,21,FALSE)</f>
        <v>0</v>
      </c>
      <c r="Q749" s="1">
        <f>VLOOKUP(A749,'ADM Details FY17'!$A$3:$V$3515,22,FALSE)</f>
        <v>0</v>
      </c>
      <c r="R749" s="1">
        <f>VLOOKUP(A749,'ADM Details FY17'!$A$3:$W$3515,23,FALSE)</f>
        <v>0</v>
      </c>
      <c r="S749" s="1">
        <f>VLOOKUP(A749,'ADM Details FY17'!$A$3:$X$3515,24,FALSE)</f>
        <v>0</v>
      </c>
      <c r="T749" s="1">
        <f>VLOOKUP(A749,'ADM Details FY17'!$A$3:$Y$3515,25,FALSE)</f>
        <v>0</v>
      </c>
      <c r="U749" s="1">
        <f>VLOOKUP(A749,'ADM Details FY17'!$A$3:$AA$3515,27,FALSE)</f>
        <v>0</v>
      </c>
      <c r="V749" s="1">
        <f>IFERROR(VLOOKUP(C749,'eindex _tget pp '!$A$4:$E$615,5,FALSE),0)</f>
        <v>0</v>
      </c>
      <c r="W749" s="31">
        <f>IFERROR(VLOOKUP(C749,'eindex _tget pp '!$A$4:$F$615,6,FALSE),0)</f>
        <v>0.36782285910000001</v>
      </c>
      <c r="X749" s="4">
        <f>IFERROR(VLOOKUP(B749,'eschools 16'!$A$2:$F$25,6,FALSE),1)</f>
        <v>2</v>
      </c>
      <c r="Y749" s="1">
        <f t="shared" si="55"/>
        <v>0</v>
      </c>
      <c r="Z749" s="1">
        <f t="shared" si="56"/>
        <v>0</v>
      </c>
      <c r="AA749" s="31">
        <f>IFERROR(VLOOKUP(C749,'eindex _tget pp '!$A$4:$G$615,7,FALSE),0)</f>
        <v>0.33572492500000001</v>
      </c>
      <c r="AB749" s="1">
        <f>VLOOKUP(A749,'ADM Details FY17'!$A$3:$AB$3515,28,FALSE)</f>
        <v>0</v>
      </c>
      <c r="AC749" s="1">
        <f t="shared" si="57"/>
        <v>0</v>
      </c>
      <c r="AD749" s="1">
        <f t="shared" si="58"/>
        <v>0.26</v>
      </c>
      <c r="AE749" s="1">
        <f t="shared" si="59"/>
        <v>6.5</v>
      </c>
    </row>
    <row r="750" spans="1:31" x14ac:dyDescent="0.25">
      <c r="A750" t="str">
        <f>B750&amp;"-"&amp;COUNTIF($B$3:B750,B750)</f>
        <v>241-59</v>
      </c>
      <c r="B750">
        <v>241</v>
      </c>
      <c r="C750" s="18">
        <f>VLOOKUP(A750,'ADM Details FY17'!$A$3:$D$3515,4,FALSE)</f>
        <v>47340</v>
      </c>
      <c r="D750" s="1">
        <f>VLOOKUP(A750,'ADM Details FY17'!$A$3:$E$3515,5,FALSE)</f>
        <v>1</v>
      </c>
      <c r="E750" s="1">
        <f>VLOOKUP(A750,'ADM Details FY17'!$A$3:$F$3515,6,FALSE)</f>
        <v>0</v>
      </c>
      <c r="F750" s="1">
        <f>VLOOKUP(A750,'ADM Details FY17'!$A$3:$G$3515,7,FALSE)</f>
        <v>0</v>
      </c>
      <c r="G750" s="1">
        <f>VLOOKUP(A750,'ADM Details FY17'!$A$3:$H$3515,8,FALSE)</f>
        <v>0</v>
      </c>
      <c r="H750" s="1">
        <f>VLOOKUP(A750,'ADM Details FY17'!$A$3:$I$3515,9,FALSE)</f>
        <v>0</v>
      </c>
      <c r="I750" s="1">
        <f>VLOOKUP(A750,'ADM Details FY17'!$A$3:$J$3517,10,FALSE)</f>
        <v>0</v>
      </c>
      <c r="J750" s="1">
        <f>VLOOKUP(A750,'ADM Details FY17'!$A$3:$K$3515,11,FALSE)</f>
        <v>0</v>
      </c>
      <c r="K750" s="1">
        <f>VLOOKUP(A750,'ADM Details FY17'!$A$3:$M$3515,13,FALSE)</f>
        <v>0</v>
      </c>
      <c r="L750" s="1">
        <f>VLOOKUP(A750,'ADM Details FY17'!$A$3:$O$3515,15,FALSE)</f>
        <v>0</v>
      </c>
      <c r="M750" s="1">
        <f>VLOOKUP(A750,'ADM Details FY17'!$A$3:$P$3515,16,FALSE)</f>
        <v>0</v>
      </c>
      <c r="N750" s="1">
        <f>VLOOKUP(A750,'ADM Details FY17'!$A$3:$Q$3515,17,FALSE)</f>
        <v>0</v>
      </c>
      <c r="O750" s="1">
        <f>VLOOKUP(A750,'ADM Details FY17'!$A$3:$S$3515,19,FALSE)</f>
        <v>0</v>
      </c>
      <c r="P750" s="1">
        <f>VLOOKUP(A750,'ADM Details FY17'!$A$3:$U$3515,21,FALSE)</f>
        <v>0</v>
      </c>
      <c r="Q750" s="1">
        <f>VLOOKUP(A750,'ADM Details FY17'!$A$3:$V$3515,22,FALSE)</f>
        <v>0</v>
      </c>
      <c r="R750" s="1">
        <f>VLOOKUP(A750,'ADM Details FY17'!$A$3:$W$3515,23,FALSE)</f>
        <v>0</v>
      </c>
      <c r="S750" s="1">
        <f>VLOOKUP(A750,'ADM Details FY17'!$A$3:$X$3515,24,FALSE)</f>
        <v>0</v>
      </c>
      <c r="T750" s="1">
        <f>VLOOKUP(A750,'ADM Details FY17'!$A$3:$Y$3515,25,FALSE)</f>
        <v>0</v>
      </c>
      <c r="U750" s="1">
        <f>VLOOKUP(A750,'ADM Details FY17'!$A$3:$AA$3515,27,FALSE)</f>
        <v>0</v>
      </c>
      <c r="V750" s="1">
        <f>IFERROR(VLOOKUP(C750,'eindex _tget pp '!$A$4:$E$615,5,FALSE),0)</f>
        <v>0</v>
      </c>
      <c r="W750" s="31">
        <f>IFERROR(VLOOKUP(C750,'eindex _tget pp '!$A$4:$F$615,6,FALSE),0)</f>
        <v>6.4440304500000004E-2</v>
      </c>
      <c r="X750" s="4">
        <f>IFERROR(VLOOKUP(B750,'eschools 16'!$A$2:$F$25,6,FALSE),1)</f>
        <v>2</v>
      </c>
      <c r="Y750" s="1">
        <f t="shared" si="55"/>
        <v>0</v>
      </c>
      <c r="Z750" s="1">
        <f t="shared" si="56"/>
        <v>0</v>
      </c>
      <c r="AA750" s="31">
        <f>IFERROR(VLOOKUP(C750,'eindex _tget pp '!$A$4:$G$615,7,FALSE),0)</f>
        <v>0.32791545599999999</v>
      </c>
      <c r="AB750" s="1">
        <f>VLOOKUP(A750,'ADM Details FY17'!$A$3:$AB$3515,28,FALSE)</f>
        <v>0</v>
      </c>
      <c r="AC750" s="1">
        <f t="shared" si="57"/>
        <v>0</v>
      </c>
      <c r="AD750" s="1">
        <f t="shared" si="58"/>
        <v>1</v>
      </c>
      <c r="AE750" s="1">
        <f t="shared" si="59"/>
        <v>25</v>
      </c>
    </row>
    <row r="751" spans="1:31" x14ac:dyDescent="0.25">
      <c r="A751" t="str">
        <f>B751&amp;"-"&amp;COUNTIF($B$3:B751,B751)</f>
        <v>241-60</v>
      </c>
      <c r="B751">
        <v>241</v>
      </c>
      <c r="C751" s="18">
        <f>VLOOKUP(A751,'ADM Details FY17'!$A$3:$D$3515,4,FALSE)</f>
        <v>43992</v>
      </c>
      <c r="D751" s="1">
        <f>VLOOKUP(A751,'ADM Details FY17'!$A$3:$E$3515,5,FALSE)</f>
        <v>1</v>
      </c>
      <c r="E751" s="1">
        <f>VLOOKUP(A751,'ADM Details FY17'!$A$3:$F$3515,6,FALSE)</f>
        <v>0</v>
      </c>
      <c r="F751" s="1">
        <f>VLOOKUP(A751,'ADM Details FY17'!$A$3:$G$3515,7,FALSE)</f>
        <v>0</v>
      </c>
      <c r="G751" s="1">
        <f>VLOOKUP(A751,'ADM Details FY17'!$A$3:$H$3515,8,FALSE)</f>
        <v>0</v>
      </c>
      <c r="H751" s="1">
        <f>VLOOKUP(A751,'ADM Details FY17'!$A$3:$I$3515,9,FALSE)</f>
        <v>0</v>
      </c>
      <c r="I751" s="1">
        <f>VLOOKUP(A751,'ADM Details FY17'!$A$3:$J$3517,10,FALSE)</f>
        <v>0</v>
      </c>
      <c r="J751" s="1">
        <f>VLOOKUP(A751,'ADM Details FY17'!$A$3:$K$3515,11,FALSE)</f>
        <v>0</v>
      </c>
      <c r="K751" s="1">
        <f>VLOOKUP(A751,'ADM Details FY17'!$A$3:$M$3515,13,FALSE)</f>
        <v>0</v>
      </c>
      <c r="L751" s="1">
        <f>VLOOKUP(A751,'ADM Details FY17'!$A$3:$O$3515,15,FALSE)</f>
        <v>0</v>
      </c>
      <c r="M751" s="1">
        <f>VLOOKUP(A751,'ADM Details FY17'!$A$3:$P$3515,16,FALSE)</f>
        <v>0</v>
      </c>
      <c r="N751" s="1">
        <f>VLOOKUP(A751,'ADM Details FY17'!$A$3:$Q$3515,17,FALSE)</f>
        <v>0</v>
      </c>
      <c r="O751" s="1">
        <f>VLOOKUP(A751,'ADM Details FY17'!$A$3:$S$3515,19,FALSE)</f>
        <v>0</v>
      </c>
      <c r="P751" s="1">
        <f>VLOOKUP(A751,'ADM Details FY17'!$A$3:$U$3515,21,FALSE)</f>
        <v>0</v>
      </c>
      <c r="Q751" s="1">
        <f>VLOOKUP(A751,'ADM Details FY17'!$A$3:$V$3515,22,FALSE)</f>
        <v>0</v>
      </c>
      <c r="R751" s="1">
        <f>VLOOKUP(A751,'ADM Details FY17'!$A$3:$W$3515,23,FALSE)</f>
        <v>0</v>
      </c>
      <c r="S751" s="1">
        <f>VLOOKUP(A751,'ADM Details FY17'!$A$3:$X$3515,24,FALSE)</f>
        <v>0</v>
      </c>
      <c r="T751" s="1">
        <f>VLOOKUP(A751,'ADM Details FY17'!$A$3:$Y$3515,25,FALSE)</f>
        <v>0</v>
      </c>
      <c r="U751" s="1">
        <f>VLOOKUP(A751,'ADM Details FY17'!$A$3:$AA$3515,27,FALSE)</f>
        <v>0</v>
      </c>
      <c r="V751" s="1">
        <f>IFERROR(VLOOKUP(C751,'eindex _tget pp '!$A$4:$E$615,5,FALSE),0)</f>
        <v>1195.7218357967952</v>
      </c>
      <c r="W751" s="31">
        <f>IFERROR(VLOOKUP(C751,'eindex _tget pp '!$A$4:$F$615,6,FALSE),0)</f>
        <v>2.3291505586999999</v>
      </c>
      <c r="X751" s="4">
        <f>IFERROR(VLOOKUP(B751,'eschools 16'!$A$2:$F$25,6,FALSE),1)</f>
        <v>2</v>
      </c>
      <c r="Y751" s="1">
        <f t="shared" si="55"/>
        <v>0</v>
      </c>
      <c r="Z751" s="1">
        <f t="shared" si="56"/>
        <v>0</v>
      </c>
      <c r="AA751" s="31">
        <f>IFERROR(VLOOKUP(C751,'eindex _tget pp '!$A$4:$G$615,7,FALSE),0)</f>
        <v>0.75225593899999998</v>
      </c>
      <c r="AB751" s="1">
        <f>VLOOKUP(A751,'ADM Details FY17'!$A$3:$AB$3515,28,FALSE)</f>
        <v>0</v>
      </c>
      <c r="AC751" s="1">
        <f t="shared" si="57"/>
        <v>0</v>
      </c>
      <c r="AD751" s="1">
        <f t="shared" si="58"/>
        <v>1</v>
      </c>
      <c r="AE751" s="1">
        <f t="shared" si="59"/>
        <v>25</v>
      </c>
    </row>
    <row r="752" spans="1:31" x14ac:dyDescent="0.25">
      <c r="A752" t="str">
        <f>B752&amp;"-"&amp;COUNTIF($B$3:B752,B752)</f>
        <v>241-61</v>
      </c>
      <c r="B752">
        <v>241</v>
      </c>
      <c r="C752" s="18">
        <f>VLOOKUP(A752,'ADM Details FY17'!$A$3:$D$3515,4,FALSE)</f>
        <v>50278</v>
      </c>
      <c r="D752" s="1">
        <f>VLOOKUP(A752,'ADM Details FY17'!$A$3:$E$3515,5,FALSE)</f>
        <v>19.22</v>
      </c>
      <c r="E752" s="1">
        <f>VLOOKUP(A752,'ADM Details FY17'!$A$3:$F$3515,6,FALSE)</f>
        <v>0</v>
      </c>
      <c r="F752" s="1">
        <f>VLOOKUP(A752,'ADM Details FY17'!$A$3:$G$3515,7,FALSE)</f>
        <v>0</v>
      </c>
      <c r="G752" s="1">
        <f>VLOOKUP(A752,'ADM Details FY17'!$A$3:$H$3515,8,FALSE)</f>
        <v>0</v>
      </c>
      <c r="H752" s="1">
        <f>VLOOKUP(A752,'ADM Details FY17'!$A$3:$I$3515,9,FALSE)</f>
        <v>0</v>
      </c>
      <c r="I752" s="1">
        <f>VLOOKUP(A752,'ADM Details FY17'!$A$3:$J$3517,10,FALSE)</f>
        <v>0</v>
      </c>
      <c r="J752" s="1">
        <f>VLOOKUP(A752,'ADM Details FY17'!$A$3:$K$3515,11,FALSE)</f>
        <v>0</v>
      </c>
      <c r="K752" s="1">
        <f>VLOOKUP(A752,'ADM Details FY17'!$A$3:$M$3515,13,FALSE)</f>
        <v>3.73</v>
      </c>
      <c r="L752" s="1">
        <f>VLOOKUP(A752,'ADM Details FY17'!$A$3:$O$3515,15,FALSE)</f>
        <v>0</v>
      </c>
      <c r="M752" s="1">
        <f>VLOOKUP(A752,'ADM Details FY17'!$A$3:$P$3515,16,FALSE)</f>
        <v>0</v>
      </c>
      <c r="N752" s="1">
        <f>VLOOKUP(A752,'ADM Details FY17'!$A$3:$Q$3515,17,FALSE)</f>
        <v>0</v>
      </c>
      <c r="O752" s="1">
        <f>VLOOKUP(A752,'ADM Details FY17'!$A$3:$S$3515,19,FALSE)</f>
        <v>0</v>
      </c>
      <c r="P752" s="1">
        <f>VLOOKUP(A752,'ADM Details FY17'!$A$3:$U$3515,21,FALSE)</f>
        <v>0</v>
      </c>
      <c r="Q752" s="1">
        <f>VLOOKUP(A752,'ADM Details FY17'!$A$3:$V$3515,22,FALSE)</f>
        <v>0</v>
      </c>
      <c r="R752" s="1">
        <f>VLOOKUP(A752,'ADM Details FY17'!$A$3:$W$3515,23,FALSE)</f>
        <v>0</v>
      </c>
      <c r="S752" s="1">
        <f>VLOOKUP(A752,'ADM Details FY17'!$A$3:$X$3515,24,FALSE)</f>
        <v>0</v>
      </c>
      <c r="T752" s="1">
        <f>VLOOKUP(A752,'ADM Details FY17'!$A$3:$Y$3515,25,FALSE)</f>
        <v>0</v>
      </c>
      <c r="U752" s="1">
        <f>VLOOKUP(A752,'ADM Details FY17'!$A$3:$AA$3515,27,FALSE)</f>
        <v>7.0000000000000007E-2</v>
      </c>
      <c r="V752" s="1">
        <f>IFERROR(VLOOKUP(C752,'eindex _tget pp '!$A$4:$E$615,5,FALSE),0)</f>
        <v>108.32431723378021</v>
      </c>
      <c r="W752" s="31">
        <f>IFERROR(VLOOKUP(C752,'eindex _tget pp '!$A$4:$F$615,6,FALSE),0)</f>
        <v>0.65645291100000003</v>
      </c>
      <c r="X752" s="4">
        <f>IFERROR(VLOOKUP(B752,'eschools 16'!$A$2:$F$25,6,FALSE),1)</f>
        <v>2</v>
      </c>
      <c r="Y752" s="1">
        <f t="shared" si="55"/>
        <v>0</v>
      </c>
      <c r="Z752" s="1">
        <f t="shared" si="56"/>
        <v>0</v>
      </c>
      <c r="AA752" s="31">
        <f>IFERROR(VLOOKUP(C752,'eindex _tget pp '!$A$4:$G$615,7,FALSE),0)</f>
        <v>0.39620977400000001</v>
      </c>
      <c r="AB752" s="1">
        <f>VLOOKUP(A752,'ADM Details FY17'!$A$3:$AB$3515,28,FALSE)</f>
        <v>0</v>
      </c>
      <c r="AC752" s="1">
        <f t="shared" si="57"/>
        <v>0</v>
      </c>
      <c r="AD752" s="1">
        <f t="shared" si="58"/>
        <v>19.233999999999998</v>
      </c>
      <c r="AE752" s="1">
        <f t="shared" si="59"/>
        <v>480.84999999999997</v>
      </c>
    </row>
    <row r="753" spans="1:31" x14ac:dyDescent="0.25">
      <c r="A753" t="str">
        <f>B753&amp;"-"&amp;COUNTIF($B$3:B753,B753)</f>
        <v>241-62</v>
      </c>
      <c r="B753">
        <v>241</v>
      </c>
      <c r="C753" s="18">
        <f>VLOOKUP(A753,'ADM Details FY17'!$A$3:$D$3515,4,FALSE)</f>
        <v>45864</v>
      </c>
      <c r="D753" s="1">
        <f>VLOOKUP(A753,'ADM Details FY17'!$A$3:$E$3515,5,FALSE)</f>
        <v>3.4</v>
      </c>
      <c r="E753" s="1">
        <f>VLOOKUP(A753,'ADM Details FY17'!$A$3:$F$3515,6,FALSE)</f>
        <v>0</v>
      </c>
      <c r="F753" s="1">
        <f>VLOOKUP(A753,'ADM Details FY17'!$A$3:$G$3515,7,FALSE)</f>
        <v>0</v>
      </c>
      <c r="G753" s="1">
        <f>VLOOKUP(A753,'ADM Details FY17'!$A$3:$H$3515,8,FALSE)</f>
        <v>0</v>
      </c>
      <c r="H753" s="1">
        <f>VLOOKUP(A753,'ADM Details FY17'!$A$3:$I$3515,9,FALSE)</f>
        <v>0</v>
      </c>
      <c r="I753" s="1">
        <f>VLOOKUP(A753,'ADM Details FY17'!$A$3:$J$3517,10,FALSE)</f>
        <v>0</v>
      </c>
      <c r="J753" s="1">
        <f>VLOOKUP(A753,'ADM Details FY17'!$A$3:$K$3515,11,FALSE)</f>
        <v>0</v>
      </c>
      <c r="K753" s="1">
        <f>VLOOKUP(A753,'ADM Details FY17'!$A$3:$M$3515,13,FALSE)</f>
        <v>3.4</v>
      </c>
      <c r="L753" s="1">
        <f>VLOOKUP(A753,'ADM Details FY17'!$A$3:$O$3515,15,FALSE)</f>
        <v>0</v>
      </c>
      <c r="M753" s="1">
        <f>VLOOKUP(A753,'ADM Details FY17'!$A$3:$P$3515,16,FALSE)</f>
        <v>0</v>
      </c>
      <c r="N753" s="1">
        <f>VLOOKUP(A753,'ADM Details FY17'!$A$3:$Q$3515,17,FALSE)</f>
        <v>0</v>
      </c>
      <c r="O753" s="1">
        <f>VLOOKUP(A753,'ADM Details FY17'!$A$3:$S$3515,19,FALSE)</f>
        <v>0</v>
      </c>
      <c r="P753" s="1">
        <f>VLOOKUP(A753,'ADM Details FY17'!$A$3:$U$3515,21,FALSE)</f>
        <v>0</v>
      </c>
      <c r="Q753" s="1">
        <f>VLOOKUP(A753,'ADM Details FY17'!$A$3:$V$3515,22,FALSE)</f>
        <v>0</v>
      </c>
      <c r="R753" s="1">
        <f>VLOOKUP(A753,'ADM Details FY17'!$A$3:$W$3515,23,FALSE)</f>
        <v>0</v>
      </c>
      <c r="S753" s="1">
        <f>VLOOKUP(A753,'ADM Details FY17'!$A$3:$X$3515,24,FALSE)</f>
        <v>0</v>
      </c>
      <c r="T753" s="1">
        <f>VLOOKUP(A753,'ADM Details FY17'!$A$3:$Y$3515,25,FALSE)</f>
        <v>0</v>
      </c>
      <c r="U753" s="1">
        <f>VLOOKUP(A753,'ADM Details FY17'!$A$3:$AA$3515,27,FALSE)</f>
        <v>0</v>
      </c>
      <c r="V753" s="1">
        <f>IFERROR(VLOOKUP(C753,'eindex _tget pp '!$A$4:$E$615,5,FALSE),0)</f>
        <v>406.77845244862453</v>
      </c>
      <c r="W753" s="31">
        <f>IFERROR(VLOOKUP(C753,'eindex _tget pp '!$A$4:$F$615,6,FALSE),0)</f>
        <v>1.0356516593</v>
      </c>
      <c r="X753" s="4">
        <f>IFERROR(VLOOKUP(B753,'eschools 16'!$A$2:$F$25,6,FALSE),1)</f>
        <v>2</v>
      </c>
      <c r="Y753" s="1">
        <f t="shared" si="55"/>
        <v>0</v>
      </c>
      <c r="Z753" s="1">
        <f t="shared" si="56"/>
        <v>0</v>
      </c>
      <c r="AA753" s="31">
        <f>IFERROR(VLOOKUP(C753,'eindex _tget pp '!$A$4:$G$615,7,FALSE),0)</f>
        <v>0.50439069800000003</v>
      </c>
      <c r="AB753" s="1">
        <f>VLOOKUP(A753,'ADM Details FY17'!$A$3:$AB$3515,28,FALSE)</f>
        <v>0</v>
      </c>
      <c r="AC753" s="1">
        <f t="shared" si="57"/>
        <v>0</v>
      </c>
      <c r="AD753" s="1">
        <f t="shared" si="58"/>
        <v>3.4</v>
      </c>
      <c r="AE753" s="1">
        <f t="shared" si="59"/>
        <v>85</v>
      </c>
    </row>
    <row r="754" spans="1:31" x14ac:dyDescent="0.25">
      <c r="A754" t="str">
        <f>B754&amp;"-"&amp;COUNTIF($B$3:B754,B754)</f>
        <v>241-63</v>
      </c>
      <c r="B754">
        <v>241</v>
      </c>
      <c r="C754" s="18">
        <f>VLOOKUP(A754,'ADM Details FY17'!$A$3:$D$3515,4,FALSE)</f>
        <v>50559</v>
      </c>
      <c r="D754" s="1">
        <f>VLOOKUP(A754,'ADM Details FY17'!$A$3:$E$3515,5,FALSE)</f>
        <v>0.16</v>
      </c>
      <c r="E754" s="1">
        <f>VLOOKUP(A754,'ADM Details FY17'!$A$3:$F$3515,6,FALSE)</f>
        <v>0</v>
      </c>
      <c r="F754" s="1">
        <f>VLOOKUP(A754,'ADM Details FY17'!$A$3:$G$3515,7,FALSE)</f>
        <v>0</v>
      </c>
      <c r="G754" s="1">
        <f>VLOOKUP(A754,'ADM Details FY17'!$A$3:$H$3515,8,FALSE)</f>
        <v>0</v>
      </c>
      <c r="H754" s="1">
        <f>VLOOKUP(A754,'ADM Details FY17'!$A$3:$I$3515,9,FALSE)</f>
        <v>0</v>
      </c>
      <c r="I754" s="1">
        <f>VLOOKUP(A754,'ADM Details FY17'!$A$3:$J$3517,10,FALSE)</f>
        <v>0</v>
      </c>
      <c r="J754" s="1">
        <f>VLOOKUP(A754,'ADM Details FY17'!$A$3:$K$3515,11,FALSE)</f>
        <v>0</v>
      </c>
      <c r="K754" s="1">
        <f>VLOOKUP(A754,'ADM Details FY17'!$A$3:$M$3515,13,FALSE)</f>
        <v>0</v>
      </c>
      <c r="L754" s="1">
        <f>VLOOKUP(A754,'ADM Details FY17'!$A$3:$O$3515,15,FALSE)</f>
        <v>0</v>
      </c>
      <c r="M754" s="1">
        <f>VLOOKUP(A754,'ADM Details FY17'!$A$3:$P$3515,16,FALSE)</f>
        <v>0</v>
      </c>
      <c r="N754" s="1">
        <f>VLOOKUP(A754,'ADM Details FY17'!$A$3:$Q$3515,17,FALSE)</f>
        <v>0</v>
      </c>
      <c r="O754" s="1">
        <f>VLOOKUP(A754,'ADM Details FY17'!$A$3:$S$3515,19,FALSE)</f>
        <v>0</v>
      </c>
      <c r="P754" s="1">
        <f>VLOOKUP(A754,'ADM Details FY17'!$A$3:$U$3515,21,FALSE)</f>
        <v>0</v>
      </c>
      <c r="Q754" s="1">
        <f>VLOOKUP(A754,'ADM Details FY17'!$A$3:$V$3515,22,FALSE)</f>
        <v>0</v>
      </c>
      <c r="R754" s="1">
        <f>VLOOKUP(A754,'ADM Details FY17'!$A$3:$W$3515,23,FALSE)</f>
        <v>0</v>
      </c>
      <c r="S754" s="1">
        <f>VLOOKUP(A754,'ADM Details FY17'!$A$3:$X$3515,24,FALSE)</f>
        <v>0</v>
      </c>
      <c r="T754" s="1">
        <f>VLOOKUP(A754,'ADM Details FY17'!$A$3:$Y$3515,25,FALSE)</f>
        <v>0</v>
      </c>
      <c r="U754" s="1">
        <f>VLOOKUP(A754,'ADM Details FY17'!$A$3:$AA$3515,27,FALSE)</f>
        <v>0</v>
      </c>
      <c r="V754" s="1">
        <f>IFERROR(VLOOKUP(C754,'eindex _tget pp '!$A$4:$E$615,5,FALSE),0)</f>
        <v>268.92982617398945</v>
      </c>
      <c r="W754" s="31">
        <f>IFERROR(VLOOKUP(C754,'eindex _tget pp '!$A$4:$F$615,6,FALSE),0)</f>
        <v>0.35814152970000002</v>
      </c>
      <c r="X754" s="4">
        <f>IFERROR(VLOOKUP(B754,'eschools 16'!$A$2:$F$25,6,FALSE),1)</f>
        <v>2</v>
      </c>
      <c r="Y754" s="1">
        <f t="shared" si="55"/>
        <v>0</v>
      </c>
      <c r="Z754" s="1">
        <f t="shared" si="56"/>
        <v>0</v>
      </c>
      <c r="AA754" s="31">
        <f>IFERROR(VLOOKUP(C754,'eindex _tget pp '!$A$4:$G$615,7,FALSE),0)</f>
        <v>0.47038337200000002</v>
      </c>
      <c r="AB754" s="1">
        <f>VLOOKUP(A754,'ADM Details FY17'!$A$3:$AB$3515,28,FALSE)</f>
        <v>0</v>
      </c>
      <c r="AC754" s="1">
        <f t="shared" si="57"/>
        <v>0</v>
      </c>
      <c r="AD754" s="1">
        <f t="shared" si="58"/>
        <v>0.16</v>
      </c>
      <c r="AE754" s="1">
        <f t="shared" si="59"/>
        <v>4</v>
      </c>
    </row>
    <row r="755" spans="1:31" x14ac:dyDescent="0.25">
      <c r="A755" t="str">
        <f>B755&amp;"-"&amp;COUNTIF($B$3:B755,B755)</f>
        <v>241-64</v>
      </c>
      <c r="B755">
        <v>241</v>
      </c>
      <c r="C755" s="18">
        <f>VLOOKUP(A755,'ADM Details FY17'!$A$3:$D$3515,4,FALSE)</f>
        <v>45245</v>
      </c>
      <c r="D755" s="1">
        <f>VLOOKUP(A755,'ADM Details FY17'!$A$3:$E$3515,5,FALSE)</f>
        <v>7.54</v>
      </c>
      <c r="E755" s="1">
        <f>VLOOKUP(A755,'ADM Details FY17'!$A$3:$F$3515,6,FALSE)</f>
        <v>0</v>
      </c>
      <c r="F755" s="1">
        <f>VLOOKUP(A755,'ADM Details FY17'!$A$3:$G$3515,7,FALSE)</f>
        <v>0.97</v>
      </c>
      <c r="G755" s="1">
        <f>VLOOKUP(A755,'ADM Details FY17'!$A$3:$H$3515,8,FALSE)</f>
        <v>0</v>
      </c>
      <c r="H755" s="1">
        <f>VLOOKUP(A755,'ADM Details FY17'!$A$3:$I$3515,9,FALSE)</f>
        <v>0</v>
      </c>
      <c r="I755" s="1">
        <f>VLOOKUP(A755,'ADM Details FY17'!$A$3:$J$3517,10,FALSE)</f>
        <v>0</v>
      </c>
      <c r="J755" s="1">
        <f>VLOOKUP(A755,'ADM Details FY17'!$A$3:$K$3515,11,FALSE)</f>
        <v>0</v>
      </c>
      <c r="K755" s="1">
        <f>VLOOKUP(A755,'ADM Details FY17'!$A$3:$M$3515,13,FALSE)</f>
        <v>5.4</v>
      </c>
      <c r="L755" s="1">
        <f>VLOOKUP(A755,'ADM Details FY17'!$A$3:$O$3515,15,FALSE)</f>
        <v>0</v>
      </c>
      <c r="M755" s="1">
        <f>VLOOKUP(A755,'ADM Details FY17'!$A$3:$P$3515,16,FALSE)</f>
        <v>0</v>
      </c>
      <c r="N755" s="1">
        <f>VLOOKUP(A755,'ADM Details FY17'!$A$3:$Q$3515,17,FALSE)</f>
        <v>0</v>
      </c>
      <c r="O755" s="1">
        <f>VLOOKUP(A755,'ADM Details FY17'!$A$3:$S$3515,19,FALSE)</f>
        <v>0</v>
      </c>
      <c r="P755" s="1">
        <f>VLOOKUP(A755,'ADM Details FY17'!$A$3:$U$3515,21,FALSE)</f>
        <v>0</v>
      </c>
      <c r="Q755" s="1">
        <f>VLOOKUP(A755,'ADM Details FY17'!$A$3:$V$3515,22,FALSE)</f>
        <v>0</v>
      </c>
      <c r="R755" s="1">
        <f>VLOOKUP(A755,'ADM Details FY17'!$A$3:$W$3515,23,FALSE)</f>
        <v>0</v>
      </c>
      <c r="S755" s="1">
        <f>VLOOKUP(A755,'ADM Details FY17'!$A$3:$X$3515,24,FALSE)</f>
        <v>0</v>
      </c>
      <c r="T755" s="1">
        <f>VLOOKUP(A755,'ADM Details FY17'!$A$3:$Y$3515,25,FALSE)</f>
        <v>0</v>
      </c>
      <c r="U755" s="1">
        <f>VLOOKUP(A755,'ADM Details FY17'!$A$3:$AA$3515,27,FALSE)</f>
        <v>0</v>
      </c>
      <c r="V755" s="1">
        <f>IFERROR(VLOOKUP(C755,'eindex _tget pp '!$A$4:$E$615,5,FALSE),0)</f>
        <v>213.43673181068991</v>
      </c>
      <c r="W755" s="31">
        <f>IFERROR(VLOOKUP(C755,'eindex _tget pp '!$A$4:$F$615,6,FALSE),0)</f>
        <v>1.0916318813000001</v>
      </c>
      <c r="X755" s="4">
        <f>IFERROR(VLOOKUP(B755,'eschools 16'!$A$2:$F$25,6,FALSE),1)</f>
        <v>2</v>
      </c>
      <c r="Y755" s="1">
        <f t="shared" si="55"/>
        <v>0</v>
      </c>
      <c r="Z755" s="1">
        <f t="shared" si="56"/>
        <v>0</v>
      </c>
      <c r="AA755" s="31">
        <f>IFERROR(VLOOKUP(C755,'eindex _tget pp '!$A$4:$G$615,7,FALSE),0)</f>
        <v>0.43214031200000003</v>
      </c>
      <c r="AB755" s="1">
        <f>VLOOKUP(A755,'ADM Details FY17'!$A$3:$AB$3515,28,FALSE)</f>
        <v>0</v>
      </c>
      <c r="AC755" s="1">
        <f t="shared" si="57"/>
        <v>0</v>
      </c>
      <c r="AD755" s="1">
        <f t="shared" si="58"/>
        <v>7.54</v>
      </c>
      <c r="AE755" s="1">
        <f t="shared" si="59"/>
        <v>188.5</v>
      </c>
    </row>
    <row r="756" spans="1:31" x14ac:dyDescent="0.25">
      <c r="A756" t="str">
        <f>B756&amp;"-"&amp;COUNTIF($B$3:B756,B756)</f>
        <v>241-65</v>
      </c>
      <c r="B756">
        <v>241</v>
      </c>
      <c r="C756" s="18">
        <f>VLOOKUP(A756,'ADM Details FY17'!$A$3:$D$3515,4,FALSE)</f>
        <v>45427</v>
      </c>
      <c r="D756" s="1">
        <f>VLOOKUP(A756,'ADM Details FY17'!$A$3:$E$3515,5,FALSE)</f>
        <v>1</v>
      </c>
      <c r="E756" s="1">
        <f>VLOOKUP(A756,'ADM Details FY17'!$A$3:$F$3515,6,FALSE)</f>
        <v>0</v>
      </c>
      <c r="F756" s="1">
        <f>VLOOKUP(A756,'ADM Details FY17'!$A$3:$G$3515,7,FALSE)</f>
        <v>0</v>
      </c>
      <c r="G756" s="1">
        <f>VLOOKUP(A756,'ADM Details FY17'!$A$3:$H$3515,8,FALSE)</f>
        <v>0</v>
      </c>
      <c r="H756" s="1">
        <f>VLOOKUP(A756,'ADM Details FY17'!$A$3:$I$3515,9,FALSE)</f>
        <v>0</v>
      </c>
      <c r="I756" s="1">
        <f>VLOOKUP(A756,'ADM Details FY17'!$A$3:$J$3517,10,FALSE)</f>
        <v>0</v>
      </c>
      <c r="J756" s="1">
        <f>VLOOKUP(A756,'ADM Details FY17'!$A$3:$K$3515,11,FALSE)</f>
        <v>0</v>
      </c>
      <c r="K756" s="1">
        <f>VLOOKUP(A756,'ADM Details FY17'!$A$3:$M$3515,13,FALSE)</f>
        <v>0</v>
      </c>
      <c r="L756" s="1">
        <f>VLOOKUP(A756,'ADM Details FY17'!$A$3:$O$3515,15,FALSE)</f>
        <v>0</v>
      </c>
      <c r="M756" s="1">
        <f>VLOOKUP(A756,'ADM Details FY17'!$A$3:$P$3515,16,FALSE)</f>
        <v>0</v>
      </c>
      <c r="N756" s="1">
        <f>VLOOKUP(A756,'ADM Details FY17'!$A$3:$Q$3515,17,FALSE)</f>
        <v>0</v>
      </c>
      <c r="O756" s="1">
        <f>VLOOKUP(A756,'ADM Details FY17'!$A$3:$S$3515,19,FALSE)</f>
        <v>0</v>
      </c>
      <c r="P756" s="1">
        <f>VLOOKUP(A756,'ADM Details FY17'!$A$3:$U$3515,21,FALSE)</f>
        <v>0</v>
      </c>
      <c r="Q756" s="1">
        <f>VLOOKUP(A756,'ADM Details FY17'!$A$3:$V$3515,22,FALSE)</f>
        <v>0</v>
      </c>
      <c r="R756" s="1">
        <f>VLOOKUP(A756,'ADM Details FY17'!$A$3:$W$3515,23,FALSE)</f>
        <v>0</v>
      </c>
      <c r="S756" s="1">
        <f>VLOOKUP(A756,'ADM Details FY17'!$A$3:$X$3515,24,FALSE)</f>
        <v>0</v>
      </c>
      <c r="T756" s="1">
        <f>VLOOKUP(A756,'ADM Details FY17'!$A$3:$Y$3515,25,FALSE)</f>
        <v>0</v>
      </c>
      <c r="U756" s="1">
        <f>VLOOKUP(A756,'ADM Details FY17'!$A$3:$AA$3515,27,FALSE)</f>
        <v>0</v>
      </c>
      <c r="V756" s="1">
        <f>IFERROR(VLOOKUP(C756,'eindex _tget pp '!$A$4:$E$615,5,FALSE),0)</f>
        <v>402.44144082017334</v>
      </c>
      <c r="W756" s="31">
        <f>IFERROR(VLOOKUP(C756,'eindex _tget pp '!$A$4:$F$615,6,FALSE),0)</f>
        <v>0.74306999929999995</v>
      </c>
      <c r="X756" s="4">
        <f>IFERROR(VLOOKUP(B756,'eschools 16'!$A$2:$F$25,6,FALSE),1)</f>
        <v>2</v>
      </c>
      <c r="Y756" s="1">
        <f t="shared" si="55"/>
        <v>0</v>
      </c>
      <c r="Z756" s="1">
        <f t="shared" si="56"/>
        <v>0</v>
      </c>
      <c r="AA756" s="31">
        <f>IFERROR(VLOOKUP(C756,'eindex _tget pp '!$A$4:$G$615,7,FALSE),0)</f>
        <v>0.58405900899999996</v>
      </c>
      <c r="AB756" s="1">
        <f>VLOOKUP(A756,'ADM Details FY17'!$A$3:$AB$3515,28,FALSE)</f>
        <v>0</v>
      </c>
      <c r="AC756" s="1">
        <f t="shared" si="57"/>
        <v>0</v>
      </c>
      <c r="AD756" s="1">
        <f t="shared" si="58"/>
        <v>1</v>
      </c>
      <c r="AE756" s="1">
        <f t="shared" si="59"/>
        <v>25</v>
      </c>
    </row>
    <row r="757" spans="1:31" x14ac:dyDescent="0.25">
      <c r="A757" t="str">
        <f>B757&amp;"-"&amp;COUNTIF($B$3:B757,B757)</f>
        <v>241-66</v>
      </c>
      <c r="B757">
        <v>241</v>
      </c>
      <c r="C757" s="18">
        <f>VLOOKUP(A757,'ADM Details FY17'!$A$3:$D$3515,4,FALSE)</f>
        <v>48751</v>
      </c>
      <c r="D757" s="1">
        <f>VLOOKUP(A757,'ADM Details FY17'!$A$3:$E$3515,5,FALSE)</f>
        <v>3.26</v>
      </c>
      <c r="E757" s="1">
        <f>VLOOKUP(A757,'ADM Details FY17'!$A$3:$F$3515,6,FALSE)</f>
        <v>0</v>
      </c>
      <c r="F757" s="1">
        <f>VLOOKUP(A757,'ADM Details FY17'!$A$3:$G$3515,7,FALSE)</f>
        <v>0.27</v>
      </c>
      <c r="G757" s="1">
        <f>VLOOKUP(A757,'ADM Details FY17'!$A$3:$H$3515,8,FALSE)</f>
        <v>0</v>
      </c>
      <c r="H757" s="1">
        <f>VLOOKUP(A757,'ADM Details FY17'!$A$3:$I$3515,9,FALSE)</f>
        <v>0</v>
      </c>
      <c r="I757" s="1">
        <f>VLOOKUP(A757,'ADM Details FY17'!$A$3:$J$3517,10,FALSE)</f>
        <v>0</v>
      </c>
      <c r="J757" s="1">
        <f>VLOOKUP(A757,'ADM Details FY17'!$A$3:$K$3515,11,FALSE)</f>
        <v>0</v>
      </c>
      <c r="K757" s="1">
        <f>VLOOKUP(A757,'ADM Details FY17'!$A$3:$M$3515,13,FALSE)</f>
        <v>0.59</v>
      </c>
      <c r="L757" s="1">
        <f>VLOOKUP(A757,'ADM Details FY17'!$A$3:$O$3515,15,FALSE)</f>
        <v>0</v>
      </c>
      <c r="M757" s="1">
        <f>VLOOKUP(A757,'ADM Details FY17'!$A$3:$P$3515,16,FALSE)</f>
        <v>0</v>
      </c>
      <c r="N757" s="1">
        <f>VLOOKUP(A757,'ADM Details FY17'!$A$3:$Q$3515,17,FALSE)</f>
        <v>0</v>
      </c>
      <c r="O757" s="1">
        <f>VLOOKUP(A757,'ADM Details FY17'!$A$3:$S$3515,19,FALSE)</f>
        <v>0</v>
      </c>
      <c r="P757" s="1">
        <f>VLOOKUP(A757,'ADM Details FY17'!$A$3:$U$3515,21,FALSE)</f>
        <v>0</v>
      </c>
      <c r="Q757" s="1">
        <f>VLOOKUP(A757,'ADM Details FY17'!$A$3:$V$3515,22,FALSE)</f>
        <v>0</v>
      </c>
      <c r="R757" s="1">
        <f>VLOOKUP(A757,'ADM Details FY17'!$A$3:$W$3515,23,FALSE)</f>
        <v>0</v>
      </c>
      <c r="S757" s="1">
        <f>VLOOKUP(A757,'ADM Details FY17'!$A$3:$X$3515,24,FALSE)</f>
        <v>0</v>
      </c>
      <c r="T757" s="1">
        <f>VLOOKUP(A757,'ADM Details FY17'!$A$3:$Y$3515,25,FALSE)</f>
        <v>0</v>
      </c>
      <c r="U757" s="1">
        <f>VLOOKUP(A757,'ADM Details FY17'!$A$3:$AA$3515,27,FALSE)</f>
        <v>0</v>
      </c>
      <c r="V757" s="1">
        <f>IFERROR(VLOOKUP(C757,'eindex _tget pp '!$A$4:$E$615,5,FALSE),0)</f>
        <v>552.95009786741275</v>
      </c>
      <c r="W757" s="31">
        <f>IFERROR(VLOOKUP(C757,'eindex _tget pp '!$A$4:$F$615,6,FALSE),0)</f>
        <v>1.0961041440999999</v>
      </c>
      <c r="X757" s="4">
        <f>IFERROR(VLOOKUP(B757,'eschools 16'!$A$2:$F$25,6,FALSE),1)</f>
        <v>2</v>
      </c>
      <c r="Y757" s="1">
        <f t="shared" si="55"/>
        <v>0</v>
      </c>
      <c r="Z757" s="1">
        <f t="shared" si="56"/>
        <v>0</v>
      </c>
      <c r="AA757" s="31">
        <f>IFERROR(VLOOKUP(C757,'eindex _tget pp '!$A$4:$G$615,7,FALSE),0)</f>
        <v>0.61078917499999996</v>
      </c>
      <c r="AB757" s="1">
        <f>VLOOKUP(A757,'ADM Details FY17'!$A$3:$AB$3515,28,FALSE)</f>
        <v>0</v>
      </c>
      <c r="AC757" s="1">
        <f t="shared" si="57"/>
        <v>0</v>
      </c>
      <c r="AD757" s="1">
        <f t="shared" si="58"/>
        <v>3.26</v>
      </c>
      <c r="AE757" s="1">
        <f t="shared" si="59"/>
        <v>81.5</v>
      </c>
    </row>
    <row r="758" spans="1:31" x14ac:dyDescent="0.25">
      <c r="A758" t="str">
        <f>B758&amp;"-"&amp;COUNTIF($B$3:B758,B758)</f>
        <v>241-67</v>
      </c>
      <c r="B758">
        <v>241</v>
      </c>
      <c r="C758" s="18">
        <f>VLOOKUP(A758,'ADM Details FY17'!$A$3:$D$3515,4,FALSE)</f>
        <v>47803</v>
      </c>
      <c r="D758" s="1">
        <f>VLOOKUP(A758,'ADM Details FY17'!$A$3:$E$3515,5,FALSE)</f>
        <v>24.01</v>
      </c>
      <c r="E758" s="1">
        <f>VLOOKUP(A758,'ADM Details FY17'!$A$3:$F$3515,6,FALSE)</f>
        <v>0</v>
      </c>
      <c r="F758" s="1">
        <f>VLOOKUP(A758,'ADM Details FY17'!$A$3:$G$3515,7,FALSE)</f>
        <v>1</v>
      </c>
      <c r="G758" s="1">
        <f>VLOOKUP(A758,'ADM Details FY17'!$A$3:$H$3515,8,FALSE)</f>
        <v>0</v>
      </c>
      <c r="H758" s="1">
        <f>VLOOKUP(A758,'ADM Details FY17'!$A$3:$I$3515,9,FALSE)</f>
        <v>0</v>
      </c>
      <c r="I758" s="1">
        <f>VLOOKUP(A758,'ADM Details FY17'!$A$3:$J$3517,10,FALSE)</f>
        <v>0</v>
      </c>
      <c r="J758" s="1">
        <f>VLOOKUP(A758,'ADM Details FY17'!$A$3:$K$3515,11,FALSE)</f>
        <v>0</v>
      </c>
      <c r="K758" s="1">
        <f>VLOOKUP(A758,'ADM Details FY17'!$A$3:$M$3515,13,FALSE)</f>
        <v>13.1</v>
      </c>
      <c r="L758" s="1">
        <f>VLOOKUP(A758,'ADM Details FY17'!$A$3:$O$3515,15,FALSE)</f>
        <v>0</v>
      </c>
      <c r="M758" s="1">
        <f>VLOOKUP(A758,'ADM Details FY17'!$A$3:$P$3515,16,FALSE)</f>
        <v>0</v>
      </c>
      <c r="N758" s="1">
        <f>VLOOKUP(A758,'ADM Details FY17'!$A$3:$Q$3515,17,FALSE)</f>
        <v>0</v>
      </c>
      <c r="O758" s="1">
        <f>VLOOKUP(A758,'ADM Details FY17'!$A$3:$S$3515,19,FALSE)</f>
        <v>0</v>
      </c>
      <c r="P758" s="1">
        <f>VLOOKUP(A758,'ADM Details FY17'!$A$3:$U$3515,21,FALSE)</f>
        <v>0</v>
      </c>
      <c r="Q758" s="1">
        <f>VLOOKUP(A758,'ADM Details FY17'!$A$3:$V$3515,22,FALSE)</f>
        <v>0</v>
      </c>
      <c r="R758" s="1">
        <f>VLOOKUP(A758,'ADM Details FY17'!$A$3:$W$3515,23,FALSE)</f>
        <v>0</v>
      </c>
      <c r="S758" s="1">
        <f>VLOOKUP(A758,'ADM Details FY17'!$A$3:$X$3515,24,FALSE)</f>
        <v>0</v>
      </c>
      <c r="T758" s="1">
        <f>VLOOKUP(A758,'ADM Details FY17'!$A$3:$Y$3515,25,FALSE)</f>
        <v>0</v>
      </c>
      <c r="U758" s="1">
        <f>VLOOKUP(A758,'ADM Details FY17'!$A$3:$AA$3515,27,FALSE)</f>
        <v>0</v>
      </c>
      <c r="V758" s="1">
        <f>IFERROR(VLOOKUP(C758,'eindex _tget pp '!$A$4:$E$615,5,FALSE),0)</f>
        <v>189.45022864590564</v>
      </c>
      <c r="W758" s="31">
        <f>IFERROR(VLOOKUP(C758,'eindex _tget pp '!$A$4:$F$615,6,FALSE),0)</f>
        <v>1.2337201324</v>
      </c>
      <c r="X758" s="4">
        <f>IFERROR(VLOOKUP(B758,'eschools 16'!$A$2:$F$25,6,FALSE),1)</f>
        <v>2</v>
      </c>
      <c r="Y758" s="1">
        <f t="shared" si="55"/>
        <v>0</v>
      </c>
      <c r="Z758" s="1">
        <f t="shared" si="56"/>
        <v>0</v>
      </c>
      <c r="AA758" s="31">
        <f>IFERROR(VLOOKUP(C758,'eindex _tget pp '!$A$4:$G$615,7,FALSE),0)</f>
        <v>0.44489909700000002</v>
      </c>
      <c r="AB758" s="1">
        <f>VLOOKUP(A758,'ADM Details FY17'!$A$3:$AB$3515,28,FALSE)</f>
        <v>0</v>
      </c>
      <c r="AC758" s="1">
        <f t="shared" si="57"/>
        <v>0</v>
      </c>
      <c r="AD758" s="1">
        <f t="shared" si="58"/>
        <v>24.01</v>
      </c>
      <c r="AE758" s="1">
        <f t="shared" si="59"/>
        <v>600.25</v>
      </c>
    </row>
    <row r="759" spans="1:31" x14ac:dyDescent="0.25">
      <c r="A759" t="str">
        <f>B759&amp;"-"&amp;COUNTIF($B$3:B759,B759)</f>
        <v>241-68</v>
      </c>
      <c r="B759">
        <v>241</v>
      </c>
      <c r="C759" s="18">
        <f>VLOOKUP(A759,'ADM Details FY17'!$A$3:$D$3515,4,FALSE)</f>
        <v>50286</v>
      </c>
      <c r="D759" s="1">
        <f>VLOOKUP(A759,'ADM Details FY17'!$A$3:$E$3515,5,FALSE)</f>
        <v>28.58</v>
      </c>
      <c r="E759" s="1">
        <f>VLOOKUP(A759,'ADM Details FY17'!$A$3:$F$3515,6,FALSE)</f>
        <v>1</v>
      </c>
      <c r="F759" s="1">
        <f>VLOOKUP(A759,'ADM Details FY17'!$A$3:$G$3515,7,FALSE)</f>
        <v>0.84</v>
      </c>
      <c r="G759" s="1">
        <f>VLOOKUP(A759,'ADM Details FY17'!$A$3:$H$3515,8,FALSE)</f>
        <v>0</v>
      </c>
      <c r="H759" s="1">
        <f>VLOOKUP(A759,'ADM Details FY17'!$A$3:$I$3515,9,FALSE)</f>
        <v>0</v>
      </c>
      <c r="I759" s="1">
        <f>VLOOKUP(A759,'ADM Details FY17'!$A$3:$J$3517,10,FALSE)</f>
        <v>0</v>
      </c>
      <c r="J759" s="1">
        <f>VLOOKUP(A759,'ADM Details FY17'!$A$3:$K$3515,11,FALSE)</f>
        <v>0</v>
      </c>
      <c r="K759" s="1">
        <f>VLOOKUP(A759,'ADM Details FY17'!$A$3:$M$3515,13,FALSE)</f>
        <v>12.96</v>
      </c>
      <c r="L759" s="1">
        <f>VLOOKUP(A759,'ADM Details FY17'!$A$3:$O$3515,15,FALSE)</f>
        <v>0</v>
      </c>
      <c r="M759" s="1">
        <f>VLOOKUP(A759,'ADM Details FY17'!$A$3:$P$3515,16,FALSE)</f>
        <v>0</v>
      </c>
      <c r="N759" s="1">
        <f>VLOOKUP(A759,'ADM Details FY17'!$A$3:$Q$3515,17,FALSE)</f>
        <v>0</v>
      </c>
      <c r="O759" s="1">
        <f>VLOOKUP(A759,'ADM Details FY17'!$A$3:$S$3515,19,FALSE)</f>
        <v>0</v>
      </c>
      <c r="P759" s="1">
        <f>VLOOKUP(A759,'ADM Details FY17'!$A$3:$U$3515,21,FALSE)</f>
        <v>0</v>
      </c>
      <c r="Q759" s="1">
        <f>VLOOKUP(A759,'ADM Details FY17'!$A$3:$V$3515,22,FALSE)</f>
        <v>0</v>
      </c>
      <c r="R759" s="1">
        <f>VLOOKUP(A759,'ADM Details FY17'!$A$3:$W$3515,23,FALSE)</f>
        <v>0</v>
      </c>
      <c r="S759" s="1">
        <f>VLOOKUP(A759,'ADM Details FY17'!$A$3:$X$3515,24,FALSE)</f>
        <v>0</v>
      </c>
      <c r="T759" s="1">
        <f>VLOOKUP(A759,'ADM Details FY17'!$A$3:$Y$3515,25,FALSE)</f>
        <v>0</v>
      </c>
      <c r="U759" s="1">
        <f>VLOOKUP(A759,'ADM Details FY17'!$A$3:$AA$3515,27,FALSE)</f>
        <v>0.5</v>
      </c>
      <c r="V759" s="1">
        <f>IFERROR(VLOOKUP(C759,'eindex _tget pp '!$A$4:$E$615,5,FALSE),0)</f>
        <v>784.96968103000086</v>
      </c>
      <c r="W759" s="31">
        <f>IFERROR(VLOOKUP(C759,'eindex _tget pp '!$A$4:$F$615,6,FALSE),0)</f>
        <v>0.99434469299999995</v>
      </c>
      <c r="X759" s="4">
        <f>IFERROR(VLOOKUP(B759,'eschools 16'!$A$2:$F$25,6,FALSE),1)</f>
        <v>2</v>
      </c>
      <c r="Y759" s="1">
        <f t="shared" si="55"/>
        <v>0</v>
      </c>
      <c r="Z759" s="1">
        <f t="shared" si="56"/>
        <v>0</v>
      </c>
      <c r="AA759" s="31">
        <f>IFERROR(VLOOKUP(C759,'eindex _tget pp '!$A$4:$G$615,7,FALSE),0)</f>
        <v>0.654509601</v>
      </c>
      <c r="AB759" s="1">
        <f>VLOOKUP(A759,'ADM Details FY17'!$A$3:$AB$3515,28,FALSE)</f>
        <v>0</v>
      </c>
      <c r="AC759" s="1">
        <f t="shared" si="57"/>
        <v>0</v>
      </c>
      <c r="AD759" s="1">
        <f t="shared" si="58"/>
        <v>28.68</v>
      </c>
      <c r="AE759" s="1">
        <f t="shared" si="59"/>
        <v>717</v>
      </c>
    </row>
    <row r="760" spans="1:31" x14ac:dyDescent="0.25">
      <c r="A760" t="str">
        <f>B760&amp;"-"&amp;COUNTIF($B$3:B760,B760)</f>
        <v>241-69</v>
      </c>
      <c r="B760">
        <v>241</v>
      </c>
      <c r="C760" s="18">
        <f>VLOOKUP(A760,'ADM Details FY17'!$A$3:$D$3515,4,FALSE)</f>
        <v>49858</v>
      </c>
      <c r="D760" s="1">
        <f>VLOOKUP(A760,'ADM Details FY17'!$A$3:$E$3515,5,FALSE)</f>
        <v>2.66</v>
      </c>
      <c r="E760" s="1">
        <f>VLOOKUP(A760,'ADM Details FY17'!$A$3:$F$3515,6,FALSE)</f>
        <v>0</v>
      </c>
      <c r="F760" s="1">
        <f>VLOOKUP(A760,'ADM Details FY17'!$A$3:$G$3515,7,FALSE)</f>
        <v>0</v>
      </c>
      <c r="G760" s="1">
        <f>VLOOKUP(A760,'ADM Details FY17'!$A$3:$H$3515,8,FALSE)</f>
        <v>0</v>
      </c>
      <c r="H760" s="1">
        <f>VLOOKUP(A760,'ADM Details FY17'!$A$3:$I$3515,9,FALSE)</f>
        <v>0</v>
      </c>
      <c r="I760" s="1">
        <f>VLOOKUP(A760,'ADM Details FY17'!$A$3:$J$3517,10,FALSE)</f>
        <v>0</v>
      </c>
      <c r="J760" s="1">
        <f>VLOOKUP(A760,'ADM Details FY17'!$A$3:$K$3515,11,FALSE)</f>
        <v>0</v>
      </c>
      <c r="K760" s="1">
        <f>VLOOKUP(A760,'ADM Details FY17'!$A$3:$M$3515,13,FALSE)</f>
        <v>0.48</v>
      </c>
      <c r="L760" s="1">
        <f>VLOOKUP(A760,'ADM Details FY17'!$A$3:$O$3515,15,FALSE)</f>
        <v>0</v>
      </c>
      <c r="M760" s="1">
        <f>VLOOKUP(A760,'ADM Details FY17'!$A$3:$P$3515,16,FALSE)</f>
        <v>0</v>
      </c>
      <c r="N760" s="1">
        <f>VLOOKUP(A760,'ADM Details FY17'!$A$3:$Q$3515,17,FALSE)</f>
        <v>0</v>
      </c>
      <c r="O760" s="1">
        <f>VLOOKUP(A760,'ADM Details FY17'!$A$3:$S$3515,19,FALSE)</f>
        <v>0</v>
      </c>
      <c r="P760" s="1">
        <f>VLOOKUP(A760,'ADM Details FY17'!$A$3:$U$3515,21,FALSE)</f>
        <v>0</v>
      </c>
      <c r="Q760" s="1">
        <f>VLOOKUP(A760,'ADM Details FY17'!$A$3:$V$3515,22,FALSE)</f>
        <v>0</v>
      </c>
      <c r="R760" s="1">
        <f>VLOOKUP(A760,'ADM Details FY17'!$A$3:$W$3515,23,FALSE)</f>
        <v>0</v>
      </c>
      <c r="S760" s="1">
        <f>VLOOKUP(A760,'ADM Details FY17'!$A$3:$X$3515,24,FALSE)</f>
        <v>0</v>
      </c>
      <c r="T760" s="1">
        <f>VLOOKUP(A760,'ADM Details FY17'!$A$3:$Y$3515,25,FALSE)</f>
        <v>0</v>
      </c>
      <c r="U760" s="1">
        <f>VLOOKUP(A760,'ADM Details FY17'!$A$3:$AA$3515,27,FALSE)</f>
        <v>0</v>
      </c>
      <c r="V760" s="1">
        <f>IFERROR(VLOOKUP(C760,'eindex _tget pp '!$A$4:$E$615,5,FALSE),0)</f>
        <v>0</v>
      </c>
      <c r="W760" s="31">
        <f>IFERROR(VLOOKUP(C760,'eindex _tget pp '!$A$4:$F$615,6,FALSE),0)</f>
        <v>0.12731805979999999</v>
      </c>
      <c r="X760" s="4">
        <f>IFERROR(VLOOKUP(B760,'eschools 16'!$A$2:$F$25,6,FALSE),1)</f>
        <v>2</v>
      </c>
      <c r="Y760" s="1">
        <f t="shared" si="55"/>
        <v>0</v>
      </c>
      <c r="Z760" s="1">
        <f t="shared" si="56"/>
        <v>0</v>
      </c>
      <c r="AA760" s="31">
        <f>IFERROR(VLOOKUP(C760,'eindex _tget pp '!$A$4:$G$615,7,FALSE),0)</f>
        <v>0.250066081</v>
      </c>
      <c r="AB760" s="1">
        <f>VLOOKUP(A760,'ADM Details FY17'!$A$3:$AB$3515,28,FALSE)</f>
        <v>0</v>
      </c>
      <c r="AC760" s="1">
        <f t="shared" si="57"/>
        <v>0</v>
      </c>
      <c r="AD760" s="1">
        <f t="shared" si="58"/>
        <v>2.66</v>
      </c>
      <c r="AE760" s="1">
        <f t="shared" si="59"/>
        <v>66.5</v>
      </c>
    </row>
    <row r="761" spans="1:31" x14ac:dyDescent="0.25">
      <c r="A761" t="str">
        <f>B761&amp;"-"&amp;COUNTIF($B$3:B761,B761)</f>
        <v>241-70</v>
      </c>
      <c r="B761">
        <v>241</v>
      </c>
      <c r="C761" s="18">
        <f>VLOOKUP(A761,'ADM Details FY17'!$A$3:$D$3515,4,FALSE)</f>
        <v>44156</v>
      </c>
      <c r="D761" s="1">
        <f>VLOOKUP(A761,'ADM Details FY17'!$A$3:$E$3515,5,FALSE)</f>
        <v>2.4</v>
      </c>
      <c r="E761" s="1">
        <f>VLOOKUP(A761,'ADM Details FY17'!$A$3:$F$3515,6,FALSE)</f>
        <v>0</v>
      </c>
      <c r="F761" s="1">
        <f>VLOOKUP(A761,'ADM Details FY17'!$A$3:$G$3515,7,FALSE)</f>
        <v>0</v>
      </c>
      <c r="G761" s="1">
        <f>VLOOKUP(A761,'ADM Details FY17'!$A$3:$H$3515,8,FALSE)</f>
        <v>0</v>
      </c>
      <c r="H761" s="1">
        <f>VLOOKUP(A761,'ADM Details FY17'!$A$3:$I$3515,9,FALSE)</f>
        <v>0</v>
      </c>
      <c r="I761" s="1">
        <f>VLOOKUP(A761,'ADM Details FY17'!$A$3:$J$3517,10,FALSE)</f>
        <v>0</v>
      </c>
      <c r="J761" s="1">
        <f>VLOOKUP(A761,'ADM Details FY17'!$A$3:$K$3515,11,FALSE)</f>
        <v>0</v>
      </c>
      <c r="K761" s="1">
        <f>VLOOKUP(A761,'ADM Details FY17'!$A$3:$M$3515,13,FALSE)</f>
        <v>2.4</v>
      </c>
      <c r="L761" s="1">
        <f>VLOOKUP(A761,'ADM Details FY17'!$A$3:$O$3515,15,FALSE)</f>
        <v>0</v>
      </c>
      <c r="M761" s="1">
        <f>VLOOKUP(A761,'ADM Details FY17'!$A$3:$P$3515,16,FALSE)</f>
        <v>0</v>
      </c>
      <c r="N761" s="1">
        <f>VLOOKUP(A761,'ADM Details FY17'!$A$3:$Q$3515,17,FALSE)</f>
        <v>0</v>
      </c>
      <c r="O761" s="1">
        <f>VLOOKUP(A761,'ADM Details FY17'!$A$3:$S$3515,19,FALSE)</f>
        <v>0</v>
      </c>
      <c r="P761" s="1">
        <f>VLOOKUP(A761,'ADM Details FY17'!$A$3:$U$3515,21,FALSE)</f>
        <v>0</v>
      </c>
      <c r="Q761" s="1">
        <f>VLOOKUP(A761,'ADM Details FY17'!$A$3:$V$3515,22,FALSE)</f>
        <v>0</v>
      </c>
      <c r="R761" s="1">
        <f>VLOOKUP(A761,'ADM Details FY17'!$A$3:$W$3515,23,FALSE)</f>
        <v>0</v>
      </c>
      <c r="S761" s="1">
        <f>VLOOKUP(A761,'ADM Details FY17'!$A$3:$X$3515,24,FALSE)</f>
        <v>0</v>
      </c>
      <c r="T761" s="1">
        <f>VLOOKUP(A761,'ADM Details FY17'!$A$3:$Y$3515,25,FALSE)</f>
        <v>0</v>
      </c>
      <c r="U761" s="1">
        <f>VLOOKUP(A761,'ADM Details FY17'!$A$3:$AA$3515,27,FALSE)</f>
        <v>0</v>
      </c>
      <c r="V761" s="1">
        <f>IFERROR(VLOOKUP(C761,'eindex _tget pp '!$A$4:$E$615,5,FALSE),0)</f>
        <v>602.51827178542192</v>
      </c>
      <c r="W761" s="31">
        <f>IFERROR(VLOOKUP(C761,'eindex _tget pp '!$A$4:$F$615,6,FALSE),0)</f>
        <v>1.4436540991</v>
      </c>
      <c r="X761" s="4">
        <f>IFERROR(VLOOKUP(B761,'eschools 16'!$A$2:$F$25,6,FALSE),1)</f>
        <v>2</v>
      </c>
      <c r="Y761" s="1">
        <f t="shared" si="55"/>
        <v>0</v>
      </c>
      <c r="Z761" s="1">
        <f t="shared" si="56"/>
        <v>0</v>
      </c>
      <c r="AA761" s="31">
        <f>IFERROR(VLOOKUP(C761,'eindex _tget pp '!$A$4:$G$615,7,FALSE),0)</f>
        <v>0.597534118</v>
      </c>
      <c r="AB761" s="1">
        <f>VLOOKUP(A761,'ADM Details FY17'!$A$3:$AB$3515,28,FALSE)</f>
        <v>0</v>
      </c>
      <c r="AC761" s="1">
        <f t="shared" si="57"/>
        <v>0</v>
      </c>
      <c r="AD761" s="1">
        <f t="shared" si="58"/>
        <v>2.4</v>
      </c>
      <c r="AE761" s="1">
        <f t="shared" si="59"/>
        <v>60</v>
      </c>
    </row>
    <row r="762" spans="1:31" x14ac:dyDescent="0.25">
      <c r="A762" t="str">
        <f>B762&amp;"-"&amp;COUNTIF($B$3:B762,B762)</f>
        <v>241-71</v>
      </c>
      <c r="B762">
        <v>241</v>
      </c>
      <c r="C762" s="18">
        <f>VLOOKUP(A762,'ADM Details FY17'!$A$3:$D$3515,4,FALSE)</f>
        <v>49205</v>
      </c>
      <c r="D762" s="1">
        <f>VLOOKUP(A762,'ADM Details FY17'!$A$3:$E$3515,5,FALSE)</f>
        <v>0.96</v>
      </c>
      <c r="E762" s="1">
        <f>VLOOKUP(A762,'ADM Details FY17'!$A$3:$F$3515,6,FALSE)</f>
        <v>0</v>
      </c>
      <c r="F762" s="1">
        <f>VLOOKUP(A762,'ADM Details FY17'!$A$3:$G$3515,7,FALSE)</f>
        <v>0</v>
      </c>
      <c r="G762" s="1">
        <f>VLOOKUP(A762,'ADM Details FY17'!$A$3:$H$3515,8,FALSE)</f>
        <v>0</v>
      </c>
      <c r="H762" s="1">
        <f>VLOOKUP(A762,'ADM Details FY17'!$A$3:$I$3515,9,FALSE)</f>
        <v>0</v>
      </c>
      <c r="I762" s="1">
        <f>VLOOKUP(A762,'ADM Details FY17'!$A$3:$J$3517,10,FALSE)</f>
        <v>0</v>
      </c>
      <c r="J762" s="1">
        <f>VLOOKUP(A762,'ADM Details FY17'!$A$3:$K$3515,11,FALSE)</f>
        <v>0</v>
      </c>
      <c r="K762" s="1">
        <f>VLOOKUP(A762,'ADM Details FY17'!$A$3:$M$3515,13,FALSE)</f>
        <v>0.96</v>
      </c>
      <c r="L762" s="1">
        <f>VLOOKUP(A762,'ADM Details FY17'!$A$3:$O$3515,15,FALSE)</f>
        <v>0</v>
      </c>
      <c r="M762" s="1">
        <f>VLOOKUP(A762,'ADM Details FY17'!$A$3:$P$3515,16,FALSE)</f>
        <v>0</v>
      </c>
      <c r="N762" s="1">
        <f>VLOOKUP(A762,'ADM Details FY17'!$A$3:$Q$3515,17,FALSE)</f>
        <v>0</v>
      </c>
      <c r="O762" s="1">
        <f>VLOOKUP(A762,'ADM Details FY17'!$A$3:$S$3515,19,FALSE)</f>
        <v>0</v>
      </c>
      <c r="P762" s="1">
        <f>VLOOKUP(A762,'ADM Details FY17'!$A$3:$U$3515,21,FALSE)</f>
        <v>0</v>
      </c>
      <c r="Q762" s="1">
        <f>VLOOKUP(A762,'ADM Details FY17'!$A$3:$V$3515,22,FALSE)</f>
        <v>0</v>
      </c>
      <c r="R762" s="1">
        <f>VLOOKUP(A762,'ADM Details FY17'!$A$3:$W$3515,23,FALSE)</f>
        <v>0</v>
      </c>
      <c r="S762" s="1">
        <f>VLOOKUP(A762,'ADM Details FY17'!$A$3:$X$3515,24,FALSE)</f>
        <v>0</v>
      </c>
      <c r="T762" s="1">
        <f>VLOOKUP(A762,'ADM Details FY17'!$A$3:$Y$3515,25,FALSE)</f>
        <v>0</v>
      </c>
      <c r="U762" s="1">
        <f>VLOOKUP(A762,'ADM Details FY17'!$A$3:$AA$3515,27,FALSE)</f>
        <v>0</v>
      </c>
      <c r="V762" s="1">
        <f>IFERROR(VLOOKUP(C762,'eindex _tget pp '!$A$4:$E$615,5,FALSE),0)</f>
        <v>451.6254411467483</v>
      </c>
      <c r="W762" s="31">
        <f>IFERROR(VLOOKUP(C762,'eindex _tget pp '!$A$4:$F$615,6,FALSE),0)</f>
        <v>0.75972454970000003</v>
      </c>
      <c r="X762" s="4">
        <f>IFERROR(VLOOKUP(B762,'eschools 16'!$A$2:$F$25,6,FALSE),1)</f>
        <v>2</v>
      </c>
      <c r="Y762" s="1">
        <f t="shared" si="55"/>
        <v>0</v>
      </c>
      <c r="Z762" s="1">
        <f t="shared" si="56"/>
        <v>0</v>
      </c>
      <c r="AA762" s="31">
        <f>IFERROR(VLOOKUP(C762,'eindex _tget pp '!$A$4:$G$615,7,FALSE),0)</f>
        <v>0.53776284200000002</v>
      </c>
      <c r="AB762" s="1">
        <f>VLOOKUP(A762,'ADM Details FY17'!$A$3:$AB$3515,28,FALSE)</f>
        <v>0</v>
      </c>
      <c r="AC762" s="1">
        <f t="shared" si="57"/>
        <v>0</v>
      </c>
      <c r="AD762" s="1">
        <f t="shared" si="58"/>
        <v>0.96</v>
      </c>
      <c r="AE762" s="1">
        <f t="shared" si="59"/>
        <v>24</v>
      </c>
    </row>
    <row r="763" spans="1:31" x14ac:dyDescent="0.25">
      <c r="A763" t="str">
        <f>B763&amp;"-"&amp;COUNTIF($B$3:B763,B763)</f>
        <v>241-72</v>
      </c>
      <c r="B763">
        <v>241</v>
      </c>
      <c r="C763" s="18">
        <f>VLOOKUP(A763,'ADM Details FY17'!$A$3:$D$3515,4,FALSE)</f>
        <v>44180</v>
      </c>
      <c r="D763" s="1">
        <f>VLOOKUP(A763,'ADM Details FY17'!$A$3:$E$3515,5,FALSE)</f>
        <v>0.28000000000000003</v>
      </c>
      <c r="E763" s="1">
        <f>VLOOKUP(A763,'ADM Details FY17'!$A$3:$F$3515,6,FALSE)</f>
        <v>0</v>
      </c>
      <c r="F763" s="1">
        <f>VLOOKUP(A763,'ADM Details FY17'!$A$3:$G$3515,7,FALSE)</f>
        <v>0</v>
      </c>
      <c r="G763" s="1">
        <f>VLOOKUP(A763,'ADM Details FY17'!$A$3:$H$3515,8,FALSE)</f>
        <v>0</v>
      </c>
      <c r="H763" s="1">
        <f>VLOOKUP(A763,'ADM Details FY17'!$A$3:$I$3515,9,FALSE)</f>
        <v>0</v>
      </c>
      <c r="I763" s="1">
        <f>VLOOKUP(A763,'ADM Details FY17'!$A$3:$J$3517,10,FALSE)</f>
        <v>0</v>
      </c>
      <c r="J763" s="1">
        <f>VLOOKUP(A763,'ADM Details FY17'!$A$3:$K$3515,11,FALSE)</f>
        <v>0</v>
      </c>
      <c r="K763" s="1">
        <f>VLOOKUP(A763,'ADM Details FY17'!$A$3:$M$3515,13,FALSE)</f>
        <v>0</v>
      </c>
      <c r="L763" s="1">
        <f>VLOOKUP(A763,'ADM Details FY17'!$A$3:$O$3515,15,FALSE)</f>
        <v>0</v>
      </c>
      <c r="M763" s="1">
        <f>VLOOKUP(A763,'ADM Details FY17'!$A$3:$P$3515,16,FALSE)</f>
        <v>0</v>
      </c>
      <c r="N763" s="1">
        <f>VLOOKUP(A763,'ADM Details FY17'!$A$3:$Q$3515,17,FALSE)</f>
        <v>0</v>
      </c>
      <c r="O763" s="1">
        <f>VLOOKUP(A763,'ADM Details FY17'!$A$3:$S$3515,19,FALSE)</f>
        <v>0</v>
      </c>
      <c r="P763" s="1">
        <f>VLOOKUP(A763,'ADM Details FY17'!$A$3:$U$3515,21,FALSE)</f>
        <v>0</v>
      </c>
      <c r="Q763" s="1">
        <f>VLOOKUP(A763,'ADM Details FY17'!$A$3:$V$3515,22,FALSE)</f>
        <v>0</v>
      </c>
      <c r="R763" s="1">
        <f>VLOOKUP(A763,'ADM Details FY17'!$A$3:$W$3515,23,FALSE)</f>
        <v>0</v>
      </c>
      <c r="S763" s="1">
        <f>VLOOKUP(A763,'ADM Details FY17'!$A$3:$X$3515,24,FALSE)</f>
        <v>0</v>
      </c>
      <c r="T763" s="1">
        <f>VLOOKUP(A763,'ADM Details FY17'!$A$3:$Y$3515,25,FALSE)</f>
        <v>0</v>
      </c>
      <c r="U763" s="1">
        <f>VLOOKUP(A763,'ADM Details FY17'!$A$3:$AA$3515,27,FALSE)</f>
        <v>0</v>
      </c>
      <c r="V763" s="1">
        <f>IFERROR(VLOOKUP(C763,'eindex _tget pp '!$A$4:$E$615,5,FALSE),0)</f>
        <v>9.825272079576445</v>
      </c>
      <c r="W763" s="31">
        <f>IFERROR(VLOOKUP(C763,'eindex _tget pp '!$A$4:$F$615,6,FALSE),0)</f>
        <v>0.78455399329999997</v>
      </c>
      <c r="X763" s="4">
        <f>IFERROR(VLOOKUP(B763,'eschools 16'!$A$2:$F$25,6,FALSE),1)</f>
        <v>2</v>
      </c>
      <c r="Y763" s="1">
        <f t="shared" si="55"/>
        <v>0</v>
      </c>
      <c r="Z763" s="1">
        <f t="shared" si="56"/>
        <v>0</v>
      </c>
      <c r="AA763" s="31">
        <f>IFERROR(VLOOKUP(C763,'eindex _tget pp '!$A$4:$G$615,7,FALSE),0)</f>
        <v>0.34891477100000001</v>
      </c>
      <c r="AB763" s="1">
        <f>VLOOKUP(A763,'ADM Details FY17'!$A$3:$AB$3515,28,FALSE)</f>
        <v>0</v>
      </c>
      <c r="AC763" s="1">
        <f t="shared" si="57"/>
        <v>0</v>
      </c>
      <c r="AD763" s="1">
        <f t="shared" si="58"/>
        <v>0.28000000000000003</v>
      </c>
      <c r="AE763" s="1">
        <f t="shared" si="59"/>
        <v>7.0000000000000009</v>
      </c>
    </row>
    <row r="764" spans="1:31" x14ac:dyDescent="0.25">
      <c r="A764" t="str">
        <f>B764&amp;"-"&amp;COUNTIF($B$3:B764,B764)</f>
        <v>241-73</v>
      </c>
      <c r="B764">
        <v>241</v>
      </c>
      <c r="C764" s="18">
        <f>VLOOKUP(A764,'ADM Details FY17'!$A$3:$D$3515,4,FALSE)</f>
        <v>47878</v>
      </c>
      <c r="D764" s="1">
        <f>VLOOKUP(A764,'ADM Details FY17'!$A$3:$E$3515,5,FALSE)</f>
        <v>1</v>
      </c>
      <c r="E764" s="1">
        <f>VLOOKUP(A764,'ADM Details FY17'!$A$3:$F$3515,6,FALSE)</f>
        <v>0</v>
      </c>
      <c r="F764" s="1">
        <f>VLOOKUP(A764,'ADM Details FY17'!$A$3:$G$3515,7,FALSE)</f>
        <v>0</v>
      </c>
      <c r="G764" s="1">
        <f>VLOOKUP(A764,'ADM Details FY17'!$A$3:$H$3515,8,FALSE)</f>
        <v>0</v>
      </c>
      <c r="H764" s="1">
        <f>VLOOKUP(A764,'ADM Details FY17'!$A$3:$I$3515,9,FALSE)</f>
        <v>0</v>
      </c>
      <c r="I764" s="1">
        <f>VLOOKUP(A764,'ADM Details FY17'!$A$3:$J$3517,10,FALSE)</f>
        <v>0</v>
      </c>
      <c r="J764" s="1">
        <f>VLOOKUP(A764,'ADM Details FY17'!$A$3:$K$3515,11,FALSE)</f>
        <v>0</v>
      </c>
      <c r="K764" s="1">
        <f>VLOOKUP(A764,'ADM Details FY17'!$A$3:$M$3515,13,FALSE)</f>
        <v>0</v>
      </c>
      <c r="L764" s="1">
        <f>VLOOKUP(A764,'ADM Details FY17'!$A$3:$O$3515,15,FALSE)</f>
        <v>0</v>
      </c>
      <c r="M764" s="1">
        <f>VLOOKUP(A764,'ADM Details FY17'!$A$3:$P$3515,16,FALSE)</f>
        <v>0</v>
      </c>
      <c r="N764" s="1">
        <f>VLOOKUP(A764,'ADM Details FY17'!$A$3:$Q$3515,17,FALSE)</f>
        <v>0</v>
      </c>
      <c r="O764" s="1">
        <f>VLOOKUP(A764,'ADM Details FY17'!$A$3:$S$3515,19,FALSE)</f>
        <v>0</v>
      </c>
      <c r="P764" s="1">
        <f>VLOOKUP(A764,'ADM Details FY17'!$A$3:$U$3515,21,FALSE)</f>
        <v>0</v>
      </c>
      <c r="Q764" s="1">
        <f>VLOOKUP(A764,'ADM Details FY17'!$A$3:$V$3515,22,FALSE)</f>
        <v>0</v>
      </c>
      <c r="R764" s="1">
        <f>VLOOKUP(A764,'ADM Details FY17'!$A$3:$W$3515,23,FALSE)</f>
        <v>0</v>
      </c>
      <c r="S764" s="1">
        <f>VLOOKUP(A764,'ADM Details FY17'!$A$3:$X$3515,24,FALSE)</f>
        <v>0</v>
      </c>
      <c r="T764" s="1">
        <f>VLOOKUP(A764,'ADM Details FY17'!$A$3:$Y$3515,25,FALSE)</f>
        <v>0</v>
      </c>
      <c r="U764" s="1">
        <f>VLOOKUP(A764,'ADM Details FY17'!$A$3:$AA$3515,27,FALSE)</f>
        <v>0</v>
      </c>
      <c r="V764" s="1">
        <f>IFERROR(VLOOKUP(C764,'eindex _tget pp '!$A$4:$E$615,5,FALSE),0)</f>
        <v>0</v>
      </c>
      <c r="W764" s="31">
        <f>IFERROR(VLOOKUP(C764,'eindex _tget pp '!$A$4:$F$615,6,FALSE),0)</f>
        <v>2.9440986700000001E-2</v>
      </c>
      <c r="X764" s="4">
        <f>IFERROR(VLOOKUP(B764,'eschools 16'!$A$2:$F$25,6,FALSE),1)</f>
        <v>2</v>
      </c>
      <c r="Y764" s="1">
        <f t="shared" si="55"/>
        <v>0</v>
      </c>
      <c r="Z764" s="1">
        <f t="shared" si="56"/>
        <v>0</v>
      </c>
      <c r="AA764" s="31">
        <f>IFERROR(VLOOKUP(C764,'eindex _tget pp '!$A$4:$G$615,7,FALSE),0)</f>
        <v>0.05</v>
      </c>
      <c r="AB764" s="1">
        <f>VLOOKUP(A764,'ADM Details FY17'!$A$3:$AB$3515,28,FALSE)</f>
        <v>0</v>
      </c>
      <c r="AC764" s="1">
        <f t="shared" si="57"/>
        <v>0</v>
      </c>
      <c r="AD764" s="1">
        <f t="shared" si="58"/>
        <v>1</v>
      </c>
      <c r="AE764" s="1">
        <f t="shared" si="59"/>
        <v>25</v>
      </c>
    </row>
    <row r="765" spans="1:31" x14ac:dyDescent="0.25">
      <c r="A765" t="str">
        <f>B765&amp;"-"&amp;COUNTIF($B$3:B765,B765)</f>
        <v>241-74</v>
      </c>
      <c r="B765">
        <v>241</v>
      </c>
      <c r="C765" s="18">
        <f>VLOOKUP(A765,'ADM Details FY17'!$A$3:$D$3515,4,FALSE)</f>
        <v>50690</v>
      </c>
      <c r="D765" s="1">
        <f>VLOOKUP(A765,'ADM Details FY17'!$A$3:$E$3515,5,FALSE)</f>
        <v>2</v>
      </c>
      <c r="E765" s="1">
        <f>VLOOKUP(A765,'ADM Details FY17'!$A$3:$F$3515,6,FALSE)</f>
        <v>0</v>
      </c>
      <c r="F765" s="1">
        <f>VLOOKUP(A765,'ADM Details FY17'!$A$3:$G$3515,7,FALSE)</f>
        <v>0</v>
      </c>
      <c r="G765" s="1">
        <f>VLOOKUP(A765,'ADM Details FY17'!$A$3:$H$3515,8,FALSE)</f>
        <v>0</v>
      </c>
      <c r="H765" s="1">
        <f>VLOOKUP(A765,'ADM Details FY17'!$A$3:$I$3515,9,FALSE)</f>
        <v>0</v>
      </c>
      <c r="I765" s="1">
        <f>VLOOKUP(A765,'ADM Details FY17'!$A$3:$J$3517,10,FALSE)</f>
        <v>0</v>
      </c>
      <c r="J765" s="1">
        <f>VLOOKUP(A765,'ADM Details FY17'!$A$3:$K$3515,11,FALSE)</f>
        <v>0</v>
      </c>
      <c r="K765" s="1">
        <f>VLOOKUP(A765,'ADM Details FY17'!$A$3:$M$3515,13,FALSE)</f>
        <v>0</v>
      </c>
      <c r="L765" s="1">
        <f>VLOOKUP(A765,'ADM Details FY17'!$A$3:$O$3515,15,FALSE)</f>
        <v>0</v>
      </c>
      <c r="M765" s="1">
        <f>VLOOKUP(A765,'ADM Details FY17'!$A$3:$P$3515,16,FALSE)</f>
        <v>0</v>
      </c>
      <c r="N765" s="1">
        <f>VLOOKUP(A765,'ADM Details FY17'!$A$3:$Q$3515,17,FALSE)</f>
        <v>0</v>
      </c>
      <c r="O765" s="1">
        <f>VLOOKUP(A765,'ADM Details FY17'!$A$3:$S$3515,19,FALSE)</f>
        <v>0</v>
      </c>
      <c r="P765" s="1">
        <f>VLOOKUP(A765,'ADM Details FY17'!$A$3:$U$3515,21,FALSE)</f>
        <v>0</v>
      </c>
      <c r="Q765" s="1">
        <f>VLOOKUP(A765,'ADM Details FY17'!$A$3:$V$3515,22,FALSE)</f>
        <v>0</v>
      </c>
      <c r="R765" s="1">
        <f>VLOOKUP(A765,'ADM Details FY17'!$A$3:$W$3515,23,FALSE)</f>
        <v>0</v>
      </c>
      <c r="S765" s="1">
        <f>VLOOKUP(A765,'ADM Details FY17'!$A$3:$X$3515,24,FALSE)</f>
        <v>0</v>
      </c>
      <c r="T765" s="1">
        <f>VLOOKUP(A765,'ADM Details FY17'!$A$3:$Y$3515,25,FALSE)</f>
        <v>0</v>
      </c>
      <c r="U765" s="1">
        <f>VLOOKUP(A765,'ADM Details FY17'!$A$3:$AA$3515,27,FALSE)</f>
        <v>0</v>
      </c>
      <c r="V765" s="1">
        <f>IFERROR(VLOOKUP(C765,'eindex _tget pp '!$A$4:$E$615,5,FALSE),0)</f>
        <v>287.33699061584332</v>
      </c>
      <c r="W765" s="31">
        <f>IFERROR(VLOOKUP(C765,'eindex _tget pp '!$A$4:$F$615,6,FALSE),0)</f>
        <v>0.51684633700000004</v>
      </c>
      <c r="X765" s="4">
        <f>IFERROR(VLOOKUP(B765,'eschools 16'!$A$2:$F$25,6,FALSE),1)</f>
        <v>2</v>
      </c>
      <c r="Y765" s="1">
        <f t="shared" si="55"/>
        <v>0</v>
      </c>
      <c r="Z765" s="1">
        <f t="shared" si="56"/>
        <v>0</v>
      </c>
      <c r="AA765" s="31">
        <f>IFERROR(VLOOKUP(C765,'eindex _tget pp '!$A$4:$G$615,7,FALSE),0)</f>
        <v>0.47174296999999998</v>
      </c>
      <c r="AB765" s="1">
        <f>VLOOKUP(A765,'ADM Details FY17'!$A$3:$AB$3515,28,FALSE)</f>
        <v>0</v>
      </c>
      <c r="AC765" s="1">
        <f t="shared" si="57"/>
        <v>0</v>
      </c>
      <c r="AD765" s="1">
        <f t="shared" si="58"/>
        <v>2</v>
      </c>
      <c r="AE765" s="1">
        <f t="shared" si="59"/>
        <v>50</v>
      </c>
    </row>
    <row r="766" spans="1:31" x14ac:dyDescent="0.25">
      <c r="A766" t="str">
        <f>B766&amp;"-"&amp;COUNTIF($B$3:B766,B766)</f>
        <v>241-75</v>
      </c>
      <c r="B766">
        <v>241</v>
      </c>
      <c r="C766" s="18">
        <f>VLOOKUP(A766,'ADM Details FY17'!$A$3:$D$3515,4,FALSE)</f>
        <v>44206</v>
      </c>
      <c r="D766" s="1">
        <f>VLOOKUP(A766,'ADM Details FY17'!$A$3:$E$3515,5,FALSE)</f>
        <v>3</v>
      </c>
      <c r="E766" s="1">
        <f>VLOOKUP(A766,'ADM Details FY17'!$A$3:$F$3515,6,FALSE)</f>
        <v>0</v>
      </c>
      <c r="F766" s="1">
        <f>VLOOKUP(A766,'ADM Details FY17'!$A$3:$G$3515,7,FALSE)</f>
        <v>1</v>
      </c>
      <c r="G766" s="1">
        <f>VLOOKUP(A766,'ADM Details FY17'!$A$3:$H$3515,8,FALSE)</f>
        <v>0</v>
      </c>
      <c r="H766" s="1">
        <f>VLOOKUP(A766,'ADM Details FY17'!$A$3:$I$3515,9,FALSE)</f>
        <v>0</v>
      </c>
      <c r="I766" s="1">
        <f>VLOOKUP(A766,'ADM Details FY17'!$A$3:$J$3517,10,FALSE)</f>
        <v>0</v>
      </c>
      <c r="J766" s="1">
        <f>VLOOKUP(A766,'ADM Details FY17'!$A$3:$K$3515,11,FALSE)</f>
        <v>0</v>
      </c>
      <c r="K766" s="1">
        <f>VLOOKUP(A766,'ADM Details FY17'!$A$3:$M$3515,13,FALSE)</f>
        <v>3</v>
      </c>
      <c r="L766" s="1">
        <f>VLOOKUP(A766,'ADM Details FY17'!$A$3:$O$3515,15,FALSE)</f>
        <v>0</v>
      </c>
      <c r="M766" s="1">
        <f>VLOOKUP(A766,'ADM Details FY17'!$A$3:$P$3515,16,FALSE)</f>
        <v>0</v>
      </c>
      <c r="N766" s="1">
        <f>VLOOKUP(A766,'ADM Details FY17'!$A$3:$Q$3515,17,FALSE)</f>
        <v>0</v>
      </c>
      <c r="O766" s="1">
        <f>VLOOKUP(A766,'ADM Details FY17'!$A$3:$S$3515,19,FALSE)</f>
        <v>0</v>
      </c>
      <c r="P766" s="1">
        <f>VLOOKUP(A766,'ADM Details FY17'!$A$3:$U$3515,21,FALSE)</f>
        <v>0</v>
      </c>
      <c r="Q766" s="1">
        <f>VLOOKUP(A766,'ADM Details FY17'!$A$3:$V$3515,22,FALSE)</f>
        <v>0</v>
      </c>
      <c r="R766" s="1">
        <f>VLOOKUP(A766,'ADM Details FY17'!$A$3:$W$3515,23,FALSE)</f>
        <v>0</v>
      </c>
      <c r="S766" s="1">
        <f>VLOOKUP(A766,'ADM Details FY17'!$A$3:$X$3515,24,FALSE)</f>
        <v>0</v>
      </c>
      <c r="T766" s="1">
        <f>VLOOKUP(A766,'ADM Details FY17'!$A$3:$Y$3515,25,FALSE)</f>
        <v>0</v>
      </c>
      <c r="U766" s="1">
        <f>VLOOKUP(A766,'ADM Details FY17'!$A$3:$AA$3515,27,FALSE)</f>
        <v>0</v>
      </c>
      <c r="V766" s="1">
        <f>IFERROR(VLOOKUP(C766,'eindex _tget pp '!$A$4:$E$615,5,FALSE),0)</f>
        <v>441.80911839531092</v>
      </c>
      <c r="W766" s="31">
        <f>IFERROR(VLOOKUP(C766,'eindex _tget pp '!$A$4:$F$615,6,FALSE),0)</f>
        <v>1.4212847398999999</v>
      </c>
      <c r="X766" s="4">
        <f>IFERROR(VLOOKUP(B766,'eschools 16'!$A$2:$F$25,6,FALSE),1)</f>
        <v>2</v>
      </c>
      <c r="Y766" s="1">
        <f t="shared" si="55"/>
        <v>0</v>
      </c>
      <c r="Z766" s="1">
        <f t="shared" si="56"/>
        <v>0</v>
      </c>
      <c r="AA766" s="31">
        <f>IFERROR(VLOOKUP(C766,'eindex _tget pp '!$A$4:$G$615,7,FALSE),0)</f>
        <v>0.483796646</v>
      </c>
      <c r="AB766" s="1">
        <f>VLOOKUP(A766,'ADM Details FY17'!$A$3:$AB$3515,28,FALSE)</f>
        <v>0</v>
      </c>
      <c r="AC766" s="1">
        <f t="shared" si="57"/>
        <v>0</v>
      </c>
      <c r="AD766" s="1">
        <f t="shared" si="58"/>
        <v>3</v>
      </c>
      <c r="AE766" s="1">
        <f t="shared" si="59"/>
        <v>75</v>
      </c>
    </row>
    <row r="767" spans="1:31" x14ac:dyDescent="0.25">
      <c r="A767" t="str">
        <f>B767&amp;"-"&amp;COUNTIF($B$3:B767,B767)</f>
        <v>241-76</v>
      </c>
      <c r="B767">
        <v>241</v>
      </c>
      <c r="C767" s="18">
        <f>VLOOKUP(A767,'ADM Details FY17'!$A$3:$D$3515,4,FALSE)</f>
        <v>46888</v>
      </c>
      <c r="D767" s="1">
        <f>VLOOKUP(A767,'ADM Details FY17'!$A$3:$E$3515,5,FALSE)</f>
        <v>1</v>
      </c>
      <c r="E767" s="1">
        <f>VLOOKUP(A767,'ADM Details FY17'!$A$3:$F$3515,6,FALSE)</f>
        <v>0</v>
      </c>
      <c r="F767" s="1">
        <f>VLOOKUP(A767,'ADM Details FY17'!$A$3:$G$3515,7,FALSE)</f>
        <v>0</v>
      </c>
      <c r="G767" s="1">
        <f>VLOOKUP(A767,'ADM Details FY17'!$A$3:$H$3515,8,FALSE)</f>
        <v>0</v>
      </c>
      <c r="H767" s="1">
        <f>VLOOKUP(A767,'ADM Details FY17'!$A$3:$I$3515,9,FALSE)</f>
        <v>0</v>
      </c>
      <c r="I767" s="1">
        <f>VLOOKUP(A767,'ADM Details FY17'!$A$3:$J$3517,10,FALSE)</f>
        <v>0</v>
      </c>
      <c r="J767" s="1">
        <f>VLOOKUP(A767,'ADM Details FY17'!$A$3:$K$3515,11,FALSE)</f>
        <v>0</v>
      </c>
      <c r="K767" s="1">
        <f>VLOOKUP(A767,'ADM Details FY17'!$A$3:$M$3515,13,FALSE)</f>
        <v>0</v>
      </c>
      <c r="L767" s="1">
        <f>VLOOKUP(A767,'ADM Details FY17'!$A$3:$O$3515,15,FALSE)</f>
        <v>0</v>
      </c>
      <c r="M767" s="1">
        <f>VLOOKUP(A767,'ADM Details FY17'!$A$3:$P$3515,16,FALSE)</f>
        <v>0</v>
      </c>
      <c r="N767" s="1">
        <f>VLOOKUP(A767,'ADM Details FY17'!$A$3:$Q$3515,17,FALSE)</f>
        <v>0</v>
      </c>
      <c r="O767" s="1">
        <f>VLOOKUP(A767,'ADM Details FY17'!$A$3:$S$3515,19,FALSE)</f>
        <v>0</v>
      </c>
      <c r="P767" s="1">
        <f>VLOOKUP(A767,'ADM Details FY17'!$A$3:$U$3515,21,FALSE)</f>
        <v>0</v>
      </c>
      <c r="Q767" s="1">
        <f>VLOOKUP(A767,'ADM Details FY17'!$A$3:$V$3515,22,FALSE)</f>
        <v>0</v>
      </c>
      <c r="R767" s="1">
        <f>VLOOKUP(A767,'ADM Details FY17'!$A$3:$W$3515,23,FALSE)</f>
        <v>0</v>
      </c>
      <c r="S767" s="1">
        <f>VLOOKUP(A767,'ADM Details FY17'!$A$3:$X$3515,24,FALSE)</f>
        <v>0</v>
      </c>
      <c r="T767" s="1">
        <f>VLOOKUP(A767,'ADM Details FY17'!$A$3:$Y$3515,25,FALSE)</f>
        <v>0</v>
      </c>
      <c r="U767" s="1">
        <f>VLOOKUP(A767,'ADM Details FY17'!$A$3:$AA$3515,27,FALSE)</f>
        <v>0</v>
      </c>
      <c r="V767" s="1">
        <f>IFERROR(VLOOKUP(C767,'eindex _tget pp '!$A$4:$E$615,5,FALSE),0)</f>
        <v>473.99101139280754</v>
      </c>
      <c r="W767" s="31">
        <f>IFERROR(VLOOKUP(C767,'eindex _tget pp '!$A$4:$F$615,6,FALSE),0)</f>
        <v>0.53221032749999997</v>
      </c>
      <c r="X767" s="4">
        <f>IFERROR(VLOOKUP(B767,'eschools 16'!$A$2:$F$25,6,FALSE),1)</f>
        <v>2</v>
      </c>
      <c r="Y767" s="1">
        <f t="shared" si="55"/>
        <v>0</v>
      </c>
      <c r="Z767" s="1">
        <f t="shared" si="56"/>
        <v>0</v>
      </c>
      <c r="AA767" s="31">
        <f>IFERROR(VLOOKUP(C767,'eindex _tget pp '!$A$4:$G$615,7,FALSE),0)</f>
        <v>0.48800068299999999</v>
      </c>
      <c r="AB767" s="1">
        <f>VLOOKUP(A767,'ADM Details FY17'!$A$3:$AB$3515,28,FALSE)</f>
        <v>0</v>
      </c>
      <c r="AC767" s="1">
        <f t="shared" si="57"/>
        <v>0</v>
      </c>
      <c r="AD767" s="1">
        <f t="shared" si="58"/>
        <v>1</v>
      </c>
      <c r="AE767" s="1">
        <f t="shared" si="59"/>
        <v>25</v>
      </c>
    </row>
    <row r="768" spans="1:31" x14ac:dyDescent="0.25">
      <c r="A768" t="str">
        <f>B768&amp;"-"&amp;COUNTIF($B$3:B768,B768)</f>
        <v>241-77</v>
      </c>
      <c r="B768">
        <v>241</v>
      </c>
      <c r="C768" s="18">
        <f>VLOOKUP(A768,'ADM Details FY17'!$A$3:$D$3515,4,FALSE)</f>
        <v>48009</v>
      </c>
      <c r="D768" s="1">
        <f>VLOOKUP(A768,'ADM Details FY17'!$A$3:$E$3515,5,FALSE)</f>
        <v>1.86</v>
      </c>
      <c r="E768" s="1">
        <f>VLOOKUP(A768,'ADM Details FY17'!$A$3:$F$3515,6,FALSE)</f>
        <v>0</v>
      </c>
      <c r="F768" s="1">
        <f>VLOOKUP(A768,'ADM Details FY17'!$A$3:$G$3515,7,FALSE)</f>
        <v>0</v>
      </c>
      <c r="G768" s="1">
        <f>VLOOKUP(A768,'ADM Details FY17'!$A$3:$H$3515,8,FALSE)</f>
        <v>0</v>
      </c>
      <c r="H768" s="1">
        <f>VLOOKUP(A768,'ADM Details FY17'!$A$3:$I$3515,9,FALSE)</f>
        <v>0</v>
      </c>
      <c r="I768" s="1">
        <f>VLOOKUP(A768,'ADM Details FY17'!$A$3:$J$3517,10,FALSE)</f>
        <v>0</v>
      </c>
      <c r="J768" s="1">
        <f>VLOOKUP(A768,'ADM Details FY17'!$A$3:$K$3515,11,FALSE)</f>
        <v>0</v>
      </c>
      <c r="K768" s="1">
        <f>VLOOKUP(A768,'ADM Details FY17'!$A$3:$M$3515,13,FALSE)</f>
        <v>0.86</v>
      </c>
      <c r="L768" s="1">
        <f>VLOOKUP(A768,'ADM Details FY17'!$A$3:$O$3515,15,FALSE)</f>
        <v>0</v>
      </c>
      <c r="M768" s="1">
        <f>VLOOKUP(A768,'ADM Details FY17'!$A$3:$P$3515,16,FALSE)</f>
        <v>0</v>
      </c>
      <c r="N768" s="1">
        <f>VLOOKUP(A768,'ADM Details FY17'!$A$3:$Q$3515,17,FALSE)</f>
        <v>0</v>
      </c>
      <c r="O768" s="1">
        <f>VLOOKUP(A768,'ADM Details FY17'!$A$3:$S$3515,19,FALSE)</f>
        <v>0</v>
      </c>
      <c r="P768" s="1">
        <f>VLOOKUP(A768,'ADM Details FY17'!$A$3:$U$3515,21,FALSE)</f>
        <v>0</v>
      </c>
      <c r="Q768" s="1">
        <f>VLOOKUP(A768,'ADM Details FY17'!$A$3:$V$3515,22,FALSE)</f>
        <v>0</v>
      </c>
      <c r="R768" s="1">
        <f>VLOOKUP(A768,'ADM Details FY17'!$A$3:$W$3515,23,FALSE)</f>
        <v>0</v>
      </c>
      <c r="S768" s="1">
        <f>VLOOKUP(A768,'ADM Details FY17'!$A$3:$X$3515,24,FALSE)</f>
        <v>0</v>
      </c>
      <c r="T768" s="1">
        <f>VLOOKUP(A768,'ADM Details FY17'!$A$3:$Y$3515,25,FALSE)</f>
        <v>0</v>
      </c>
      <c r="U768" s="1">
        <f>VLOOKUP(A768,'ADM Details FY17'!$A$3:$AA$3515,27,FALSE)</f>
        <v>0</v>
      </c>
      <c r="V768" s="1">
        <f>IFERROR(VLOOKUP(C768,'eindex _tget pp '!$A$4:$E$615,5,FALSE),0)</f>
        <v>468.28425942335389</v>
      </c>
      <c r="W768" s="31">
        <f>IFERROR(VLOOKUP(C768,'eindex _tget pp '!$A$4:$F$615,6,FALSE),0)</f>
        <v>0.35964185119999997</v>
      </c>
      <c r="X768" s="4">
        <f>IFERROR(VLOOKUP(B768,'eschools 16'!$A$2:$F$25,6,FALSE),1)</f>
        <v>2</v>
      </c>
      <c r="Y768" s="1">
        <f t="shared" si="55"/>
        <v>0</v>
      </c>
      <c r="Z768" s="1">
        <f t="shared" si="56"/>
        <v>0</v>
      </c>
      <c r="AA768" s="31">
        <f>IFERROR(VLOOKUP(C768,'eindex _tget pp '!$A$4:$G$615,7,FALSE),0)</f>
        <v>0.49280977799999998</v>
      </c>
      <c r="AB768" s="1">
        <f>VLOOKUP(A768,'ADM Details FY17'!$A$3:$AB$3515,28,FALSE)</f>
        <v>0</v>
      </c>
      <c r="AC768" s="1">
        <f t="shared" si="57"/>
        <v>0</v>
      </c>
      <c r="AD768" s="1">
        <f t="shared" si="58"/>
        <v>1.86</v>
      </c>
      <c r="AE768" s="1">
        <f t="shared" si="59"/>
        <v>46.5</v>
      </c>
    </row>
    <row r="769" spans="1:31" x14ac:dyDescent="0.25">
      <c r="A769" t="str">
        <f>B769&amp;"-"&amp;COUNTIF($B$3:B769,B769)</f>
        <v>241-78</v>
      </c>
      <c r="B769">
        <v>241</v>
      </c>
      <c r="C769" s="18">
        <f>VLOOKUP(A769,'ADM Details FY17'!$A$3:$D$3515,4,FALSE)</f>
        <v>44222</v>
      </c>
      <c r="D769" s="1">
        <f>VLOOKUP(A769,'ADM Details FY17'!$A$3:$E$3515,5,FALSE)</f>
        <v>1.34</v>
      </c>
      <c r="E769" s="1">
        <f>VLOOKUP(A769,'ADM Details FY17'!$A$3:$F$3515,6,FALSE)</f>
        <v>0</v>
      </c>
      <c r="F769" s="1">
        <f>VLOOKUP(A769,'ADM Details FY17'!$A$3:$G$3515,7,FALSE)</f>
        <v>0</v>
      </c>
      <c r="G769" s="1">
        <f>VLOOKUP(A769,'ADM Details FY17'!$A$3:$H$3515,8,FALSE)</f>
        <v>0</v>
      </c>
      <c r="H769" s="1">
        <f>VLOOKUP(A769,'ADM Details FY17'!$A$3:$I$3515,9,FALSE)</f>
        <v>0</v>
      </c>
      <c r="I769" s="1">
        <f>VLOOKUP(A769,'ADM Details FY17'!$A$3:$J$3517,10,FALSE)</f>
        <v>0</v>
      </c>
      <c r="J769" s="1">
        <f>VLOOKUP(A769,'ADM Details FY17'!$A$3:$K$3515,11,FALSE)</f>
        <v>0</v>
      </c>
      <c r="K769" s="1">
        <f>VLOOKUP(A769,'ADM Details FY17'!$A$3:$M$3515,13,FALSE)</f>
        <v>1.34</v>
      </c>
      <c r="L769" s="1">
        <f>VLOOKUP(A769,'ADM Details FY17'!$A$3:$O$3515,15,FALSE)</f>
        <v>0</v>
      </c>
      <c r="M769" s="1">
        <f>VLOOKUP(A769,'ADM Details FY17'!$A$3:$P$3515,16,FALSE)</f>
        <v>0</v>
      </c>
      <c r="N769" s="1">
        <f>VLOOKUP(A769,'ADM Details FY17'!$A$3:$Q$3515,17,FALSE)</f>
        <v>0</v>
      </c>
      <c r="O769" s="1">
        <f>VLOOKUP(A769,'ADM Details FY17'!$A$3:$S$3515,19,FALSE)</f>
        <v>0</v>
      </c>
      <c r="P769" s="1">
        <f>VLOOKUP(A769,'ADM Details FY17'!$A$3:$U$3515,21,FALSE)</f>
        <v>0</v>
      </c>
      <c r="Q769" s="1">
        <f>VLOOKUP(A769,'ADM Details FY17'!$A$3:$V$3515,22,FALSE)</f>
        <v>0</v>
      </c>
      <c r="R769" s="1">
        <f>VLOOKUP(A769,'ADM Details FY17'!$A$3:$W$3515,23,FALSE)</f>
        <v>0</v>
      </c>
      <c r="S769" s="1">
        <f>VLOOKUP(A769,'ADM Details FY17'!$A$3:$X$3515,24,FALSE)</f>
        <v>0</v>
      </c>
      <c r="T769" s="1">
        <f>VLOOKUP(A769,'ADM Details FY17'!$A$3:$Y$3515,25,FALSE)</f>
        <v>0</v>
      </c>
      <c r="U769" s="1">
        <f>VLOOKUP(A769,'ADM Details FY17'!$A$3:$AA$3515,27,FALSE)</f>
        <v>0</v>
      </c>
      <c r="V769" s="1">
        <f>IFERROR(VLOOKUP(C769,'eindex _tget pp '!$A$4:$E$615,5,FALSE),0)</f>
        <v>2005.6923339137481</v>
      </c>
      <c r="W769" s="31">
        <f>IFERROR(VLOOKUP(C769,'eindex _tget pp '!$A$4:$F$615,6,FALSE),0)</f>
        <v>2.0357047353</v>
      </c>
      <c r="X769" s="4">
        <f>IFERROR(VLOOKUP(B769,'eschools 16'!$A$2:$F$25,6,FALSE),1)</f>
        <v>2</v>
      </c>
      <c r="Y769" s="1">
        <f t="shared" si="55"/>
        <v>0</v>
      </c>
      <c r="Z769" s="1">
        <f t="shared" si="56"/>
        <v>0</v>
      </c>
      <c r="AA769" s="31">
        <f>IFERROR(VLOOKUP(C769,'eindex _tget pp '!$A$4:$G$615,7,FALSE),0)</f>
        <v>0.894678058</v>
      </c>
      <c r="AB769" s="1">
        <f>VLOOKUP(A769,'ADM Details FY17'!$A$3:$AB$3515,28,FALSE)</f>
        <v>0</v>
      </c>
      <c r="AC769" s="1">
        <f t="shared" si="57"/>
        <v>0</v>
      </c>
      <c r="AD769" s="1">
        <f t="shared" si="58"/>
        <v>1.34</v>
      </c>
      <c r="AE769" s="1">
        <f t="shared" si="59"/>
        <v>33.5</v>
      </c>
    </row>
    <row r="770" spans="1:31" x14ac:dyDescent="0.25">
      <c r="A770" t="str">
        <f>B770&amp;"-"&amp;COUNTIF($B$3:B770,B770)</f>
        <v>241-79</v>
      </c>
      <c r="B770">
        <v>241</v>
      </c>
      <c r="C770" s="18">
        <f>VLOOKUP(A770,'ADM Details FY17'!$A$3:$D$3515,4,FALSE)</f>
        <v>50369</v>
      </c>
      <c r="D770" s="1">
        <f>VLOOKUP(A770,'ADM Details FY17'!$A$3:$E$3515,5,FALSE)</f>
        <v>3</v>
      </c>
      <c r="E770" s="1">
        <f>VLOOKUP(A770,'ADM Details FY17'!$A$3:$F$3515,6,FALSE)</f>
        <v>0</v>
      </c>
      <c r="F770" s="1">
        <f>VLOOKUP(A770,'ADM Details FY17'!$A$3:$G$3515,7,FALSE)</f>
        <v>0</v>
      </c>
      <c r="G770" s="1">
        <f>VLOOKUP(A770,'ADM Details FY17'!$A$3:$H$3515,8,FALSE)</f>
        <v>0</v>
      </c>
      <c r="H770" s="1">
        <f>VLOOKUP(A770,'ADM Details FY17'!$A$3:$I$3515,9,FALSE)</f>
        <v>0</v>
      </c>
      <c r="I770" s="1">
        <f>VLOOKUP(A770,'ADM Details FY17'!$A$3:$J$3517,10,FALSE)</f>
        <v>0</v>
      </c>
      <c r="J770" s="1">
        <f>VLOOKUP(A770,'ADM Details FY17'!$A$3:$K$3515,11,FALSE)</f>
        <v>0</v>
      </c>
      <c r="K770" s="1">
        <f>VLOOKUP(A770,'ADM Details FY17'!$A$3:$M$3515,13,FALSE)</f>
        <v>0</v>
      </c>
      <c r="L770" s="1">
        <f>VLOOKUP(A770,'ADM Details FY17'!$A$3:$O$3515,15,FALSE)</f>
        <v>0</v>
      </c>
      <c r="M770" s="1">
        <f>VLOOKUP(A770,'ADM Details FY17'!$A$3:$P$3515,16,FALSE)</f>
        <v>0</v>
      </c>
      <c r="N770" s="1">
        <f>VLOOKUP(A770,'ADM Details FY17'!$A$3:$Q$3515,17,FALSE)</f>
        <v>0</v>
      </c>
      <c r="O770" s="1">
        <f>VLOOKUP(A770,'ADM Details FY17'!$A$3:$S$3515,19,FALSE)</f>
        <v>0</v>
      </c>
      <c r="P770" s="1">
        <f>VLOOKUP(A770,'ADM Details FY17'!$A$3:$U$3515,21,FALSE)</f>
        <v>0</v>
      </c>
      <c r="Q770" s="1">
        <f>VLOOKUP(A770,'ADM Details FY17'!$A$3:$V$3515,22,FALSE)</f>
        <v>0</v>
      </c>
      <c r="R770" s="1">
        <f>VLOOKUP(A770,'ADM Details FY17'!$A$3:$W$3515,23,FALSE)</f>
        <v>0</v>
      </c>
      <c r="S770" s="1">
        <f>VLOOKUP(A770,'ADM Details FY17'!$A$3:$X$3515,24,FALSE)</f>
        <v>0</v>
      </c>
      <c r="T770" s="1">
        <f>VLOOKUP(A770,'ADM Details FY17'!$A$3:$Y$3515,25,FALSE)</f>
        <v>0</v>
      </c>
      <c r="U770" s="1">
        <f>VLOOKUP(A770,'ADM Details FY17'!$A$3:$AA$3515,27,FALSE)</f>
        <v>0</v>
      </c>
      <c r="V770" s="1">
        <f>IFERROR(VLOOKUP(C770,'eindex _tget pp '!$A$4:$E$615,5,FALSE),0)</f>
        <v>186.80986335576057</v>
      </c>
      <c r="W770" s="31">
        <f>IFERROR(VLOOKUP(C770,'eindex _tget pp '!$A$4:$F$615,6,FALSE),0)</f>
        <v>0.47565623889999997</v>
      </c>
      <c r="X770" s="4">
        <f>IFERROR(VLOOKUP(B770,'eschools 16'!$A$2:$F$25,6,FALSE),1)</f>
        <v>2</v>
      </c>
      <c r="Y770" s="1">
        <f t="shared" si="55"/>
        <v>0</v>
      </c>
      <c r="Z770" s="1">
        <f t="shared" si="56"/>
        <v>0</v>
      </c>
      <c r="AA770" s="31">
        <f>IFERROR(VLOOKUP(C770,'eindex _tget pp '!$A$4:$G$615,7,FALSE),0)</f>
        <v>0.37517288900000001</v>
      </c>
      <c r="AB770" s="1">
        <f>VLOOKUP(A770,'ADM Details FY17'!$A$3:$AB$3515,28,FALSE)</f>
        <v>0</v>
      </c>
      <c r="AC770" s="1">
        <f t="shared" si="57"/>
        <v>0</v>
      </c>
      <c r="AD770" s="1">
        <f t="shared" si="58"/>
        <v>3</v>
      </c>
      <c r="AE770" s="1">
        <f t="shared" si="59"/>
        <v>75</v>
      </c>
    </row>
    <row r="771" spans="1:31" x14ac:dyDescent="0.25">
      <c r="A771" t="str">
        <f>B771&amp;"-"&amp;COUNTIF($B$3:B771,B771)</f>
        <v>241-80</v>
      </c>
      <c r="B771">
        <v>241</v>
      </c>
      <c r="C771" s="18">
        <f>VLOOKUP(A771,'ADM Details FY17'!$A$3:$D$3515,4,FALSE)</f>
        <v>50443</v>
      </c>
      <c r="D771" s="1">
        <f>VLOOKUP(A771,'ADM Details FY17'!$A$3:$E$3515,5,FALSE)</f>
        <v>2.7</v>
      </c>
      <c r="E771" s="1">
        <f>VLOOKUP(A771,'ADM Details FY17'!$A$3:$F$3515,6,FALSE)</f>
        <v>0</v>
      </c>
      <c r="F771" s="1">
        <f>VLOOKUP(A771,'ADM Details FY17'!$A$3:$G$3515,7,FALSE)</f>
        <v>0</v>
      </c>
      <c r="G771" s="1">
        <f>VLOOKUP(A771,'ADM Details FY17'!$A$3:$H$3515,8,FALSE)</f>
        <v>0</v>
      </c>
      <c r="H771" s="1">
        <f>VLOOKUP(A771,'ADM Details FY17'!$A$3:$I$3515,9,FALSE)</f>
        <v>0</v>
      </c>
      <c r="I771" s="1">
        <f>VLOOKUP(A771,'ADM Details FY17'!$A$3:$J$3517,10,FALSE)</f>
        <v>0</v>
      </c>
      <c r="J771" s="1">
        <f>VLOOKUP(A771,'ADM Details FY17'!$A$3:$K$3515,11,FALSE)</f>
        <v>0</v>
      </c>
      <c r="K771" s="1">
        <f>VLOOKUP(A771,'ADM Details FY17'!$A$3:$M$3515,13,FALSE)</f>
        <v>0</v>
      </c>
      <c r="L771" s="1">
        <f>VLOOKUP(A771,'ADM Details FY17'!$A$3:$O$3515,15,FALSE)</f>
        <v>0</v>
      </c>
      <c r="M771" s="1">
        <f>VLOOKUP(A771,'ADM Details FY17'!$A$3:$P$3515,16,FALSE)</f>
        <v>0</v>
      </c>
      <c r="N771" s="1">
        <f>VLOOKUP(A771,'ADM Details FY17'!$A$3:$Q$3515,17,FALSE)</f>
        <v>0</v>
      </c>
      <c r="O771" s="1">
        <f>VLOOKUP(A771,'ADM Details FY17'!$A$3:$S$3515,19,FALSE)</f>
        <v>0</v>
      </c>
      <c r="P771" s="1">
        <f>VLOOKUP(A771,'ADM Details FY17'!$A$3:$U$3515,21,FALSE)</f>
        <v>0</v>
      </c>
      <c r="Q771" s="1">
        <f>VLOOKUP(A771,'ADM Details FY17'!$A$3:$V$3515,22,FALSE)</f>
        <v>0</v>
      </c>
      <c r="R771" s="1">
        <f>VLOOKUP(A771,'ADM Details FY17'!$A$3:$W$3515,23,FALSE)</f>
        <v>0</v>
      </c>
      <c r="S771" s="1">
        <f>VLOOKUP(A771,'ADM Details FY17'!$A$3:$X$3515,24,FALSE)</f>
        <v>0</v>
      </c>
      <c r="T771" s="1">
        <f>VLOOKUP(A771,'ADM Details FY17'!$A$3:$Y$3515,25,FALSE)</f>
        <v>0</v>
      </c>
      <c r="U771" s="1">
        <f>VLOOKUP(A771,'ADM Details FY17'!$A$3:$AA$3515,27,FALSE)</f>
        <v>0</v>
      </c>
      <c r="V771" s="1">
        <f>IFERROR(VLOOKUP(C771,'eindex _tget pp '!$A$4:$E$615,5,FALSE),0)</f>
        <v>0</v>
      </c>
      <c r="W771" s="31">
        <f>IFERROR(VLOOKUP(C771,'eindex _tget pp '!$A$4:$F$615,6,FALSE),0)</f>
        <v>0.1820992625</v>
      </c>
      <c r="X771" s="4">
        <f>IFERROR(VLOOKUP(B771,'eschools 16'!$A$2:$F$25,6,FALSE),1)</f>
        <v>2</v>
      </c>
      <c r="Y771" s="1">
        <f t="shared" si="55"/>
        <v>0</v>
      </c>
      <c r="Z771" s="1">
        <f t="shared" si="56"/>
        <v>0</v>
      </c>
      <c r="AA771" s="31">
        <f>IFERROR(VLOOKUP(C771,'eindex _tget pp '!$A$4:$G$615,7,FALSE),0)</f>
        <v>0.32501585</v>
      </c>
      <c r="AB771" s="1">
        <f>VLOOKUP(A771,'ADM Details FY17'!$A$3:$AB$3515,28,FALSE)</f>
        <v>0</v>
      </c>
      <c r="AC771" s="1">
        <f t="shared" si="57"/>
        <v>0</v>
      </c>
      <c r="AD771" s="1">
        <f t="shared" si="58"/>
        <v>2.7</v>
      </c>
      <c r="AE771" s="1">
        <f t="shared" si="59"/>
        <v>67.5</v>
      </c>
    </row>
    <row r="772" spans="1:31" x14ac:dyDescent="0.25">
      <c r="A772" t="str">
        <f>B772&amp;"-"&amp;COUNTIF($B$3:B772,B772)</f>
        <v>241-81</v>
      </c>
      <c r="B772">
        <v>241</v>
      </c>
      <c r="C772" s="18">
        <f>VLOOKUP(A772,'ADM Details FY17'!$A$3:$D$3515,4,FALSE)</f>
        <v>44248</v>
      </c>
      <c r="D772" s="1">
        <f>VLOOKUP(A772,'ADM Details FY17'!$A$3:$E$3515,5,FALSE)</f>
        <v>1</v>
      </c>
      <c r="E772" s="1">
        <f>VLOOKUP(A772,'ADM Details FY17'!$A$3:$F$3515,6,FALSE)</f>
        <v>0</v>
      </c>
      <c r="F772" s="1">
        <f>VLOOKUP(A772,'ADM Details FY17'!$A$3:$G$3515,7,FALSE)</f>
        <v>0</v>
      </c>
      <c r="G772" s="1">
        <f>VLOOKUP(A772,'ADM Details FY17'!$A$3:$H$3515,8,FALSE)</f>
        <v>0</v>
      </c>
      <c r="H772" s="1">
        <f>VLOOKUP(A772,'ADM Details FY17'!$A$3:$I$3515,9,FALSE)</f>
        <v>0</v>
      </c>
      <c r="I772" s="1">
        <f>VLOOKUP(A772,'ADM Details FY17'!$A$3:$J$3517,10,FALSE)</f>
        <v>0</v>
      </c>
      <c r="J772" s="1">
        <f>VLOOKUP(A772,'ADM Details FY17'!$A$3:$K$3515,11,FALSE)</f>
        <v>0</v>
      </c>
      <c r="K772" s="1">
        <f>VLOOKUP(A772,'ADM Details FY17'!$A$3:$M$3515,13,FALSE)</f>
        <v>0</v>
      </c>
      <c r="L772" s="1">
        <f>VLOOKUP(A772,'ADM Details FY17'!$A$3:$O$3515,15,FALSE)</f>
        <v>0</v>
      </c>
      <c r="M772" s="1">
        <f>VLOOKUP(A772,'ADM Details FY17'!$A$3:$P$3515,16,FALSE)</f>
        <v>0</v>
      </c>
      <c r="N772" s="1">
        <f>VLOOKUP(A772,'ADM Details FY17'!$A$3:$Q$3515,17,FALSE)</f>
        <v>0</v>
      </c>
      <c r="O772" s="1">
        <f>VLOOKUP(A772,'ADM Details FY17'!$A$3:$S$3515,19,FALSE)</f>
        <v>0</v>
      </c>
      <c r="P772" s="1">
        <f>VLOOKUP(A772,'ADM Details FY17'!$A$3:$U$3515,21,FALSE)</f>
        <v>0</v>
      </c>
      <c r="Q772" s="1">
        <f>VLOOKUP(A772,'ADM Details FY17'!$A$3:$V$3515,22,FALSE)</f>
        <v>0</v>
      </c>
      <c r="R772" s="1">
        <f>VLOOKUP(A772,'ADM Details FY17'!$A$3:$W$3515,23,FALSE)</f>
        <v>0</v>
      </c>
      <c r="S772" s="1">
        <f>VLOOKUP(A772,'ADM Details FY17'!$A$3:$X$3515,24,FALSE)</f>
        <v>0</v>
      </c>
      <c r="T772" s="1">
        <f>VLOOKUP(A772,'ADM Details FY17'!$A$3:$Y$3515,25,FALSE)</f>
        <v>0</v>
      </c>
      <c r="U772" s="1">
        <f>VLOOKUP(A772,'ADM Details FY17'!$A$3:$AA$3515,27,FALSE)</f>
        <v>0</v>
      </c>
      <c r="V772" s="1">
        <f>IFERROR(VLOOKUP(C772,'eindex _tget pp '!$A$4:$E$615,5,FALSE),0)</f>
        <v>615.91956097521256</v>
      </c>
      <c r="W772" s="31">
        <f>IFERROR(VLOOKUP(C772,'eindex _tget pp '!$A$4:$F$615,6,FALSE),0)</f>
        <v>1.3266247564</v>
      </c>
      <c r="X772" s="4">
        <f>IFERROR(VLOOKUP(B772,'eschools 16'!$A$2:$F$25,6,FALSE),1)</f>
        <v>2</v>
      </c>
      <c r="Y772" s="1">
        <f t="shared" ref="Y772:Y835" si="60">ROUND(IF(X772=2,0,(AD772*0.25*V772)),2)</f>
        <v>0</v>
      </c>
      <c r="Z772" s="1">
        <f t="shared" ref="Z772:Z835" si="61">ROUND(IF(X772=2,0,(K772*272*W772)),2)</f>
        <v>0</v>
      </c>
      <c r="AA772" s="31">
        <f>IFERROR(VLOOKUP(C772,'eindex _tget pp '!$A$4:$G$615,7,FALSE),0)</f>
        <v>0.55138567900000002</v>
      </c>
      <c r="AB772" s="1">
        <f>VLOOKUP(A772,'ADM Details FY17'!$A$3:$AB$3515,28,FALSE)</f>
        <v>0</v>
      </c>
      <c r="AC772" s="1">
        <f t="shared" ref="AC772:AC835" si="62">ROUND((AA772*AB772*923.6758),2)</f>
        <v>0</v>
      </c>
      <c r="AD772" s="1">
        <f t="shared" ref="AD772:AD835" si="63">D772+(U772*0.2)</f>
        <v>1</v>
      </c>
      <c r="AE772" s="1">
        <f t="shared" ref="AE772:AE835" si="64">IF(X772=2,(AD772*25),(AD772*150))</f>
        <v>25</v>
      </c>
    </row>
    <row r="773" spans="1:31" x14ac:dyDescent="0.25">
      <c r="A773" t="str">
        <f>B773&amp;"-"&amp;COUNTIF($B$3:B773,B773)</f>
        <v>241-82</v>
      </c>
      <c r="B773">
        <v>241</v>
      </c>
      <c r="C773" s="18">
        <f>VLOOKUP(A773,'ADM Details FY17'!$A$3:$D$3515,4,FALSE)</f>
        <v>44263</v>
      </c>
      <c r="D773" s="1">
        <f>VLOOKUP(A773,'ADM Details FY17'!$A$3:$E$3515,5,FALSE)</f>
        <v>0.49</v>
      </c>
      <c r="E773" s="1">
        <f>VLOOKUP(A773,'ADM Details FY17'!$A$3:$F$3515,6,FALSE)</f>
        <v>0</v>
      </c>
      <c r="F773" s="1">
        <f>VLOOKUP(A773,'ADM Details FY17'!$A$3:$G$3515,7,FALSE)</f>
        <v>0</v>
      </c>
      <c r="G773" s="1">
        <f>VLOOKUP(A773,'ADM Details FY17'!$A$3:$H$3515,8,FALSE)</f>
        <v>0</v>
      </c>
      <c r="H773" s="1">
        <f>VLOOKUP(A773,'ADM Details FY17'!$A$3:$I$3515,9,FALSE)</f>
        <v>0</v>
      </c>
      <c r="I773" s="1">
        <f>VLOOKUP(A773,'ADM Details FY17'!$A$3:$J$3517,10,FALSE)</f>
        <v>0</v>
      </c>
      <c r="J773" s="1">
        <f>VLOOKUP(A773,'ADM Details FY17'!$A$3:$K$3515,11,FALSE)</f>
        <v>0</v>
      </c>
      <c r="K773" s="1">
        <f>VLOOKUP(A773,'ADM Details FY17'!$A$3:$M$3515,13,FALSE)</f>
        <v>0.49</v>
      </c>
      <c r="L773" s="1">
        <f>VLOOKUP(A773,'ADM Details FY17'!$A$3:$O$3515,15,FALSE)</f>
        <v>0</v>
      </c>
      <c r="M773" s="1">
        <f>VLOOKUP(A773,'ADM Details FY17'!$A$3:$P$3515,16,FALSE)</f>
        <v>0</v>
      </c>
      <c r="N773" s="1">
        <f>VLOOKUP(A773,'ADM Details FY17'!$A$3:$Q$3515,17,FALSE)</f>
        <v>0</v>
      </c>
      <c r="O773" s="1">
        <f>VLOOKUP(A773,'ADM Details FY17'!$A$3:$S$3515,19,FALSE)</f>
        <v>0</v>
      </c>
      <c r="P773" s="1">
        <f>VLOOKUP(A773,'ADM Details FY17'!$A$3:$U$3515,21,FALSE)</f>
        <v>0</v>
      </c>
      <c r="Q773" s="1">
        <f>VLOOKUP(A773,'ADM Details FY17'!$A$3:$V$3515,22,FALSE)</f>
        <v>0</v>
      </c>
      <c r="R773" s="1">
        <f>VLOOKUP(A773,'ADM Details FY17'!$A$3:$W$3515,23,FALSE)</f>
        <v>0</v>
      </c>
      <c r="S773" s="1">
        <f>VLOOKUP(A773,'ADM Details FY17'!$A$3:$X$3515,24,FALSE)</f>
        <v>0</v>
      </c>
      <c r="T773" s="1">
        <f>VLOOKUP(A773,'ADM Details FY17'!$A$3:$Y$3515,25,FALSE)</f>
        <v>0</v>
      </c>
      <c r="U773" s="1">
        <f>VLOOKUP(A773,'ADM Details FY17'!$A$3:$AA$3515,27,FALSE)</f>
        <v>0</v>
      </c>
      <c r="V773" s="1">
        <f>IFERROR(VLOOKUP(C773,'eindex _tget pp '!$A$4:$E$615,5,FALSE),0)</f>
        <v>1889.6722909461323</v>
      </c>
      <c r="W773" s="31">
        <f>IFERROR(VLOOKUP(C773,'eindex _tget pp '!$A$4:$F$615,6,FALSE),0)</f>
        <v>2.8797159787000002</v>
      </c>
      <c r="X773" s="4">
        <f>IFERROR(VLOOKUP(B773,'eschools 16'!$A$2:$F$25,6,FALSE),1)</f>
        <v>2</v>
      </c>
      <c r="Y773" s="1">
        <f t="shared" si="60"/>
        <v>0</v>
      </c>
      <c r="Z773" s="1">
        <f t="shared" si="61"/>
        <v>0</v>
      </c>
      <c r="AA773" s="31">
        <f>IFERROR(VLOOKUP(C773,'eindex _tget pp '!$A$4:$G$615,7,FALSE),0)</f>
        <v>0.85659459800000004</v>
      </c>
      <c r="AB773" s="1">
        <f>VLOOKUP(A773,'ADM Details FY17'!$A$3:$AB$3515,28,FALSE)</f>
        <v>0</v>
      </c>
      <c r="AC773" s="1">
        <f t="shared" si="62"/>
        <v>0</v>
      </c>
      <c r="AD773" s="1">
        <f t="shared" si="63"/>
        <v>0.49</v>
      </c>
      <c r="AE773" s="1">
        <f t="shared" si="64"/>
        <v>12.25</v>
      </c>
    </row>
    <row r="774" spans="1:31" x14ac:dyDescent="0.25">
      <c r="A774" t="str">
        <f>B774&amp;"-"&amp;COUNTIF($B$3:B774,B774)</f>
        <v>241-83</v>
      </c>
      <c r="B774">
        <v>241</v>
      </c>
      <c r="C774" s="18">
        <f>VLOOKUP(A774,'ADM Details FY17'!$A$3:$D$3515,4,FALSE)</f>
        <v>45468</v>
      </c>
      <c r="D774" s="1">
        <f>VLOOKUP(A774,'ADM Details FY17'!$A$3:$E$3515,5,FALSE)</f>
        <v>1</v>
      </c>
      <c r="E774" s="1">
        <f>VLOOKUP(A774,'ADM Details FY17'!$A$3:$F$3515,6,FALSE)</f>
        <v>0</v>
      </c>
      <c r="F774" s="1">
        <f>VLOOKUP(A774,'ADM Details FY17'!$A$3:$G$3515,7,FALSE)</f>
        <v>0</v>
      </c>
      <c r="G774" s="1">
        <f>VLOOKUP(A774,'ADM Details FY17'!$A$3:$H$3515,8,FALSE)</f>
        <v>1</v>
      </c>
      <c r="H774" s="1">
        <f>VLOOKUP(A774,'ADM Details FY17'!$A$3:$I$3515,9,FALSE)</f>
        <v>0</v>
      </c>
      <c r="I774" s="1">
        <f>VLOOKUP(A774,'ADM Details FY17'!$A$3:$J$3517,10,FALSE)</f>
        <v>0</v>
      </c>
      <c r="J774" s="1">
        <f>VLOOKUP(A774,'ADM Details FY17'!$A$3:$K$3515,11,FALSE)</f>
        <v>0</v>
      </c>
      <c r="K774" s="1">
        <f>VLOOKUP(A774,'ADM Details FY17'!$A$3:$M$3515,13,FALSE)</f>
        <v>0</v>
      </c>
      <c r="L774" s="1">
        <f>VLOOKUP(A774,'ADM Details FY17'!$A$3:$O$3515,15,FALSE)</f>
        <v>0</v>
      </c>
      <c r="M774" s="1">
        <f>VLOOKUP(A774,'ADM Details FY17'!$A$3:$P$3515,16,FALSE)</f>
        <v>0</v>
      </c>
      <c r="N774" s="1">
        <f>VLOOKUP(A774,'ADM Details FY17'!$A$3:$Q$3515,17,FALSE)</f>
        <v>0</v>
      </c>
      <c r="O774" s="1">
        <f>VLOOKUP(A774,'ADM Details FY17'!$A$3:$S$3515,19,FALSE)</f>
        <v>0</v>
      </c>
      <c r="P774" s="1">
        <f>VLOOKUP(A774,'ADM Details FY17'!$A$3:$U$3515,21,FALSE)</f>
        <v>0</v>
      </c>
      <c r="Q774" s="1">
        <f>VLOOKUP(A774,'ADM Details FY17'!$A$3:$V$3515,22,FALSE)</f>
        <v>0</v>
      </c>
      <c r="R774" s="1">
        <f>VLOOKUP(A774,'ADM Details FY17'!$A$3:$W$3515,23,FALSE)</f>
        <v>0</v>
      </c>
      <c r="S774" s="1">
        <f>VLOOKUP(A774,'ADM Details FY17'!$A$3:$X$3515,24,FALSE)</f>
        <v>0</v>
      </c>
      <c r="T774" s="1">
        <f>VLOOKUP(A774,'ADM Details FY17'!$A$3:$Y$3515,25,FALSE)</f>
        <v>0</v>
      </c>
      <c r="U774" s="1">
        <f>VLOOKUP(A774,'ADM Details FY17'!$A$3:$AA$3515,27,FALSE)</f>
        <v>0</v>
      </c>
      <c r="V774" s="1">
        <f>IFERROR(VLOOKUP(C774,'eindex _tget pp '!$A$4:$E$615,5,FALSE),0)</f>
        <v>336.23463772839693</v>
      </c>
      <c r="W774" s="31">
        <f>IFERROR(VLOOKUP(C774,'eindex _tget pp '!$A$4:$F$615,6,FALSE),0)</f>
        <v>0.80507074450000005</v>
      </c>
      <c r="X774" s="4">
        <f>IFERROR(VLOOKUP(B774,'eschools 16'!$A$2:$F$25,6,FALSE),1)</f>
        <v>2</v>
      </c>
      <c r="Y774" s="1">
        <f t="shared" si="60"/>
        <v>0</v>
      </c>
      <c r="Z774" s="1">
        <f t="shared" si="61"/>
        <v>0</v>
      </c>
      <c r="AA774" s="31">
        <f>IFERROR(VLOOKUP(C774,'eindex _tget pp '!$A$4:$G$615,7,FALSE),0)</f>
        <v>0.46404999600000002</v>
      </c>
      <c r="AB774" s="1">
        <f>VLOOKUP(A774,'ADM Details FY17'!$A$3:$AB$3515,28,FALSE)</f>
        <v>0</v>
      </c>
      <c r="AC774" s="1">
        <f t="shared" si="62"/>
        <v>0</v>
      </c>
      <c r="AD774" s="1">
        <f t="shared" si="63"/>
        <v>1</v>
      </c>
      <c r="AE774" s="1">
        <f t="shared" si="64"/>
        <v>25</v>
      </c>
    </row>
    <row r="775" spans="1:31" x14ac:dyDescent="0.25">
      <c r="A775" t="str">
        <f>B775&amp;"-"&amp;COUNTIF($B$3:B775,B775)</f>
        <v>241-84</v>
      </c>
      <c r="B775">
        <v>241</v>
      </c>
      <c r="C775" s="18">
        <f>VLOOKUP(A775,'ADM Details FY17'!$A$3:$D$3515,4,FALSE)</f>
        <v>49874</v>
      </c>
      <c r="D775" s="1">
        <f>VLOOKUP(A775,'ADM Details FY17'!$A$3:$E$3515,5,FALSE)</f>
        <v>1.52</v>
      </c>
      <c r="E775" s="1">
        <f>VLOOKUP(A775,'ADM Details FY17'!$A$3:$F$3515,6,FALSE)</f>
        <v>0</v>
      </c>
      <c r="F775" s="1">
        <f>VLOOKUP(A775,'ADM Details FY17'!$A$3:$G$3515,7,FALSE)</f>
        <v>0</v>
      </c>
      <c r="G775" s="1">
        <f>VLOOKUP(A775,'ADM Details FY17'!$A$3:$H$3515,8,FALSE)</f>
        <v>0</v>
      </c>
      <c r="H775" s="1">
        <f>VLOOKUP(A775,'ADM Details FY17'!$A$3:$I$3515,9,FALSE)</f>
        <v>0</v>
      </c>
      <c r="I775" s="1">
        <f>VLOOKUP(A775,'ADM Details FY17'!$A$3:$J$3517,10,FALSE)</f>
        <v>0</v>
      </c>
      <c r="J775" s="1">
        <f>VLOOKUP(A775,'ADM Details FY17'!$A$3:$K$3515,11,FALSE)</f>
        <v>0</v>
      </c>
      <c r="K775" s="1">
        <f>VLOOKUP(A775,'ADM Details FY17'!$A$3:$M$3515,13,FALSE)</f>
        <v>1.52</v>
      </c>
      <c r="L775" s="1">
        <f>VLOOKUP(A775,'ADM Details FY17'!$A$3:$O$3515,15,FALSE)</f>
        <v>0</v>
      </c>
      <c r="M775" s="1">
        <f>VLOOKUP(A775,'ADM Details FY17'!$A$3:$P$3515,16,FALSE)</f>
        <v>0</v>
      </c>
      <c r="N775" s="1">
        <f>VLOOKUP(A775,'ADM Details FY17'!$A$3:$Q$3515,17,FALSE)</f>
        <v>0</v>
      </c>
      <c r="O775" s="1">
        <f>VLOOKUP(A775,'ADM Details FY17'!$A$3:$S$3515,19,FALSE)</f>
        <v>0</v>
      </c>
      <c r="P775" s="1">
        <f>VLOOKUP(A775,'ADM Details FY17'!$A$3:$U$3515,21,FALSE)</f>
        <v>0</v>
      </c>
      <c r="Q775" s="1">
        <f>VLOOKUP(A775,'ADM Details FY17'!$A$3:$V$3515,22,FALSE)</f>
        <v>0</v>
      </c>
      <c r="R775" s="1">
        <f>VLOOKUP(A775,'ADM Details FY17'!$A$3:$W$3515,23,FALSE)</f>
        <v>0</v>
      </c>
      <c r="S775" s="1">
        <f>VLOOKUP(A775,'ADM Details FY17'!$A$3:$X$3515,24,FALSE)</f>
        <v>0</v>
      </c>
      <c r="T775" s="1">
        <f>VLOOKUP(A775,'ADM Details FY17'!$A$3:$Y$3515,25,FALSE)</f>
        <v>0</v>
      </c>
      <c r="U775" s="1">
        <f>VLOOKUP(A775,'ADM Details FY17'!$A$3:$AA$3515,27,FALSE)</f>
        <v>0</v>
      </c>
      <c r="V775" s="1">
        <f>IFERROR(VLOOKUP(C775,'eindex _tget pp '!$A$4:$E$615,5,FALSE),0)</f>
        <v>454.21894113564395</v>
      </c>
      <c r="W775" s="31">
        <f>IFERROR(VLOOKUP(C775,'eindex _tget pp '!$A$4:$F$615,6,FALSE),0)</f>
        <v>0.66252967389999995</v>
      </c>
      <c r="X775" s="4">
        <f>IFERROR(VLOOKUP(B775,'eschools 16'!$A$2:$F$25,6,FALSE),1)</f>
        <v>2</v>
      </c>
      <c r="Y775" s="1">
        <f t="shared" si="60"/>
        <v>0</v>
      </c>
      <c r="Z775" s="1">
        <f t="shared" si="61"/>
        <v>0</v>
      </c>
      <c r="AA775" s="31">
        <f>IFERROR(VLOOKUP(C775,'eindex _tget pp '!$A$4:$G$615,7,FALSE),0)</f>
        <v>0.59555899400000001</v>
      </c>
      <c r="AB775" s="1">
        <f>VLOOKUP(A775,'ADM Details FY17'!$A$3:$AB$3515,28,FALSE)</f>
        <v>0</v>
      </c>
      <c r="AC775" s="1">
        <f t="shared" si="62"/>
        <v>0</v>
      </c>
      <c r="AD775" s="1">
        <f t="shared" si="63"/>
        <v>1.52</v>
      </c>
      <c r="AE775" s="1">
        <f t="shared" si="64"/>
        <v>38</v>
      </c>
    </row>
    <row r="776" spans="1:31" x14ac:dyDescent="0.25">
      <c r="A776" t="str">
        <f>B776&amp;"-"&amp;COUNTIF($B$3:B776,B776)</f>
        <v>241-85</v>
      </c>
      <c r="B776">
        <v>241</v>
      </c>
      <c r="C776" s="18">
        <f>VLOOKUP(A776,'ADM Details FY17'!$A$3:$D$3515,4,FALSE)</f>
        <v>49445</v>
      </c>
      <c r="D776" s="1">
        <f>VLOOKUP(A776,'ADM Details FY17'!$A$3:$E$3515,5,FALSE)</f>
        <v>1</v>
      </c>
      <c r="E776" s="1">
        <f>VLOOKUP(A776,'ADM Details FY17'!$A$3:$F$3515,6,FALSE)</f>
        <v>0</v>
      </c>
      <c r="F776" s="1">
        <f>VLOOKUP(A776,'ADM Details FY17'!$A$3:$G$3515,7,FALSE)</f>
        <v>0</v>
      </c>
      <c r="G776" s="1">
        <f>VLOOKUP(A776,'ADM Details FY17'!$A$3:$H$3515,8,FALSE)</f>
        <v>0</v>
      </c>
      <c r="H776" s="1">
        <f>VLOOKUP(A776,'ADM Details FY17'!$A$3:$I$3515,9,FALSE)</f>
        <v>0</v>
      </c>
      <c r="I776" s="1">
        <f>VLOOKUP(A776,'ADM Details FY17'!$A$3:$J$3517,10,FALSE)</f>
        <v>0</v>
      </c>
      <c r="J776" s="1">
        <f>VLOOKUP(A776,'ADM Details FY17'!$A$3:$K$3515,11,FALSE)</f>
        <v>0</v>
      </c>
      <c r="K776" s="1">
        <f>VLOOKUP(A776,'ADM Details FY17'!$A$3:$M$3515,13,FALSE)</f>
        <v>1</v>
      </c>
      <c r="L776" s="1">
        <f>VLOOKUP(A776,'ADM Details FY17'!$A$3:$O$3515,15,FALSE)</f>
        <v>0</v>
      </c>
      <c r="M776" s="1">
        <f>VLOOKUP(A776,'ADM Details FY17'!$A$3:$P$3515,16,FALSE)</f>
        <v>0</v>
      </c>
      <c r="N776" s="1">
        <f>VLOOKUP(A776,'ADM Details FY17'!$A$3:$Q$3515,17,FALSE)</f>
        <v>0</v>
      </c>
      <c r="O776" s="1">
        <f>VLOOKUP(A776,'ADM Details FY17'!$A$3:$S$3515,19,FALSE)</f>
        <v>0</v>
      </c>
      <c r="P776" s="1">
        <f>VLOOKUP(A776,'ADM Details FY17'!$A$3:$U$3515,21,FALSE)</f>
        <v>0</v>
      </c>
      <c r="Q776" s="1">
        <f>VLOOKUP(A776,'ADM Details FY17'!$A$3:$V$3515,22,FALSE)</f>
        <v>0</v>
      </c>
      <c r="R776" s="1">
        <f>VLOOKUP(A776,'ADM Details FY17'!$A$3:$W$3515,23,FALSE)</f>
        <v>0</v>
      </c>
      <c r="S776" s="1">
        <f>VLOOKUP(A776,'ADM Details FY17'!$A$3:$X$3515,24,FALSE)</f>
        <v>0</v>
      </c>
      <c r="T776" s="1">
        <f>VLOOKUP(A776,'ADM Details FY17'!$A$3:$Y$3515,25,FALSE)</f>
        <v>0</v>
      </c>
      <c r="U776" s="1">
        <f>VLOOKUP(A776,'ADM Details FY17'!$A$3:$AA$3515,27,FALSE)</f>
        <v>0</v>
      </c>
      <c r="V776" s="1">
        <f>IFERROR(VLOOKUP(C776,'eindex _tget pp '!$A$4:$E$615,5,FALSE),0)</f>
        <v>244.16458585306853</v>
      </c>
      <c r="W776" s="31">
        <f>IFERROR(VLOOKUP(C776,'eindex _tget pp '!$A$4:$F$615,6,FALSE),0)</f>
        <v>0.57578842669999997</v>
      </c>
      <c r="X776" s="4">
        <f>IFERROR(VLOOKUP(B776,'eschools 16'!$A$2:$F$25,6,FALSE),1)</f>
        <v>2</v>
      </c>
      <c r="Y776" s="1">
        <f t="shared" si="60"/>
        <v>0</v>
      </c>
      <c r="Z776" s="1">
        <f t="shared" si="61"/>
        <v>0</v>
      </c>
      <c r="AA776" s="31">
        <f>IFERROR(VLOOKUP(C776,'eindex _tget pp '!$A$4:$G$615,7,FALSE),0)</f>
        <v>0.458141888</v>
      </c>
      <c r="AB776" s="1">
        <f>VLOOKUP(A776,'ADM Details FY17'!$A$3:$AB$3515,28,FALSE)</f>
        <v>0</v>
      </c>
      <c r="AC776" s="1">
        <f t="shared" si="62"/>
        <v>0</v>
      </c>
      <c r="AD776" s="1">
        <f t="shared" si="63"/>
        <v>1</v>
      </c>
      <c r="AE776" s="1">
        <f t="shared" si="64"/>
        <v>25</v>
      </c>
    </row>
    <row r="777" spans="1:31" x14ac:dyDescent="0.25">
      <c r="A777" t="str">
        <f>B777&amp;"-"&amp;COUNTIF($B$3:B777,B777)</f>
        <v>241-86</v>
      </c>
      <c r="B777">
        <v>241</v>
      </c>
      <c r="C777" s="18">
        <f>VLOOKUP(A777,'ADM Details FY17'!$A$3:$D$3515,4,FALSE)</f>
        <v>44305</v>
      </c>
      <c r="D777" s="1">
        <f>VLOOKUP(A777,'ADM Details FY17'!$A$3:$E$3515,5,FALSE)</f>
        <v>1</v>
      </c>
      <c r="E777" s="1">
        <f>VLOOKUP(A777,'ADM Details FY17'!$A$3:$F$3515,6,FALSE)</f>
        <v>0</v>
      </c>
      <c r="F777" s="1">
        <f>VLOOKUP(A777,'ADM Details FY17'!$A$3:$G$3515,7,FALSE)</f>
        <v>0</v>
      </c>
      <c r="G777" s="1">
        <f>VLOOKUP(A777,'ADM Details FY17'!$A$3:$H$3515,8,FALSE)</f>
        <v>0</v>
      </c>
      <c r="H777" s="1">
        <f>VLOOKUP(A777,'ADM Details FY17'!$A$3:$I$3515,9,FALSE)</f>
        <v>0</v>
      </c>
      <c r="I777" s="1">
        <f>VLOOKUP(A777,'ADM Details FY17'!$A$3:$J$3517,10,FALSE)</f>
        <v>0</v>
      </c>
      <c r="J777" s="1">
        <f>VLOOKUP(A777,'ADM Details FY17'!$A$3:$K$3515,11,FALSE)</f>
        <v>0</v>
      </c>
      <c r="K777" s="1">
        <f>VLOOKUP(A777,'ADM Details FY17'!$A$3:$M$3515,13,FALSE)</f>
        <v>1</v>
      </c>
      <c r="L777" s="1">
        <f>VLOOKUP(A777,'ADM Details FY17'!$A$3:$O$3515,15,FALSE)</f>
        <v>0</v>
      </c>
      <c r="M777" s="1">
        <f>VLOOKUP(A777,'ADM Details FY17'!$A$3:$P$3515,16,FALSE)</f>
        <v>0</v>
      </c>
      <c r="N777" s="1">
        <f>VLOOKUP(A777,'ADM Details FY17'!$A$3:$Q$3515,17,FALSE)</f>
        <v>0</v>
      </c>
      <c r="O777" s="1">
        <f>VLOOKUP(A777,'ADM Details FY17'!$A$3:$S$3515,19,FALSE)</f>
        <v>0</v>
      </c>
      <c r="P777" s="1">
        <f>VLOOKUP(A777,'ADM Details FY17'!$A$3:$U$3515,21,FALSE)</f>
        <v>0</v>
      </c>
      <c r="Q777" s="1">
        <f>VLOOKUP(A777,'ADM Details FY17'!$A$3:$V$3515,22,FALSE)</f>
        <v>0</v>
      </c>
      <c r="R777" s="1">
        <f>VLOOKUP(A777,'ADM Details FY17'!$A$3:$W$3515,23,FALSE)</f>
        <v>0</v>
      </c>
      <c r="S777" s="1">
        <f>VLOOKUP(A777,'ADM Details FY17'!$A$3:$X$3515,24,FALSE)</f>
        <v>0</v>
      </c>
      <c r="T777" s="1">
        <f>VLOOKUP(A777,'ADM Details FY17'!$A$3:$Y$3515,25,FALSE)</f>
        <v>0</v>
      </c>
      <c r="U777" s="1">
        <f>VLOOKUP(A777,'ADM Details FY17'!$A$3:$AA$3515,27,FALSE)</f>
        <v>0</v>
      </c>
      <c r="V777" s="1">
        <f>IFERROR(VLOOKUP(C777,'eindex _tget pp '!$A$4:$E$615,5,FALSE),0)</f>
        <v>1417.3491487132028</v>
      </c>
      <c r="W777" s="31">
        <f>IFERROR(VLOOKUP(C777,'eindex _tget pp '!$A$4:$F$615,6,FALSE),0)</f>
        <v>0.94235080029999996</v>
      </c>
      <c r="X777" s="4">
        <f>IFERROR(VLOOKUP(B777,'eschools 16'!$A$2:$F$25,6,FALSE),1)</f>
        <v>2</v>
      </c>
      <c r="Y777" s="1">
        <f t="shared" si="60"/>
        <v>0</v>
      </c>
      <c r="Z777" s="1">
        <f t="shared" si="61"/>
        <v>0</v>
      </c>
      <c r="AA777" s="31">
        <f>IFERROR(VLOOKUP(C777,'eindex _tget pp '!$A$4:$G$615,7,FALSE),0)</f>
        <v>0.78123944300000003</v>
      </c>
      <c r="AB777" s="1">
        <f>VLOOKUP(A777,'ADM Details FY17'!$A$3:$AB$3515,28,FALSE)</f>
        <v>0</v>
      </c>
      <c r="AC777" s="1">
        <f t="shared" si="62"/>
        <v>0</v>
      </c>
      <c r="AD777" s="1">
        <f t="shared" si="63"/>
        <v>1</v>
      </c>
      <c r="AE777" s="1">
        <f t="shared" si="64"/>
        <v>25</v>
      </c>
    </row>
    <row r="778" spans="1:31" x14ac:dyDescent="0.25">
      <c r="A778" t="str">
        <f>B778&amp;"-"&amp;COUNTIF($B$3:B778,B778)</f>
        <v>241-87</v>
      </c>
      <c r="B778">
        <v>241</v>
      </c>
      <c r="C778" s="18">
        <f>VLOOKUP(A778,'ADM Details FY17'!$A$3:$D$3515,4,FALSE)</f>
        <v>44354</v>
      </c>
      <c r="D778" s="1">
        <f>VLOOKUP(A778,'ADM Details FY17'!$A$3:$E$3515,5,FALSE)</f>
        <v>3.01</v>
      </c>
      <c r="E778" s="1">
        <f>VLOOKUP(A778,'ADM Details FY17'!$A$3:$F$3515,6,FALSE)</f>
        <v>0</v>
      </c>
      <c r="F778" s="1">
        <f>VLOOKUP(A778,'ADM Details FY17'!$A$3:$G$3515,7,FALSE)</f>
        <v>0</v>
      </c>
      <c r="G778" s="1">
        <f>VLOOKUP(A778,'ADM Details FY17'!$A$3:$H$3515,8,FALSE)</f>
        <v>0.57999999999999996</v>
      </c>
      <c r="H778" s="1">
        <f>VLOOKUP(A778,'ADM Details FY17'!$A$3:$I$3515,9,FALSE)</f>
        <v>0</v>
      </c>
      <c r="I778" s="1">
        <f>VLOOKUP(A778,'ADM Details FY17'!$A$3:$J$3517,10,FALSE)</f>
        <v>0</v>
      </c>
      <c r="J778" s="1">
        <f>VLOOKUP(A778,'ADM Details FY17'!$A$3:$K$3515,11,FALSE)</f>
        <v>0</v>
      </c>
      <c r="K778" s="1">
        <f>VLOOKUP(A778,'ADM Details FY17'!$A$3:$M$3515,13,FALSE)</f>
        <v>0.57999999999999996</v>
      </c>
      <c r="L778" s="1">
        <f>VLOOKUP(A778,'ADM Details FY17'!$A$3:$O$3515,15,FALSE)</f>
        <v>0</v>
      </c>
      <c r="M778" s="1">
        <f>VLOOKUP(A778,'ADM Details FY17'!$A$3:$P$3515,16,FALSE)</f>
        <v>0</v>
      </c>
      <c r="N778" s="1">
        <f>VLOOKUP(A778,'ADM Details FY17'!$A$3:$Q$3515,17,FALSE)</f>
        <v>0</v>
      </c>
      <c r="O778" s="1">
        <f>VLOOKUP(A778,'ADM Details FY17'!$A$3:$S$3515,19,FALSE)</f>
        <v>0</v>
      </c>
      <c r="P778" s="1">
        <f>VLOOKUP(A778,'ADM Details FY17'!$A$3:$U$3515,21,FALSE)</f>
        <v>0</v>
      </c>
      <c r="Q778" s="1">
        <f>VLOOKUP(A778,'ADM Details FY17'!$A$3:$V$3515,22,FALSE)</f>
        <v>0</v>
      </c>
      <c r="R778" s="1">
        <f>VLOOKUP(A778,'ADM Details FY17'!$A$3:$W$3515,23,FALSE)</f>
        <v>0</v>
      </c>
      <c r="S778" s="1">
        <f>VLOOKUP(A778,'ADM Details FY17'!$A$3:$X$3515,24,FALSE)</f>
        <v>0</v>
      </c>
      <c r="T778" s="1">
        <f>VLOOKUP(A778,'ADM Details FY17'!$A$3:$Y$3515,25,FALSE)</f>
        <v>0</v>
      </c>
      <c r="U778" s="1">
        <f>VLOOKUP(A778,'ADM Details FY17'!$A$3:$AA$3515,27,FALSE)</f>
        <v>0</v>
      </c>
      <c r="V778" s="1">
        <f>IFERROR(VLOOKUP(C778,'eindex _tget pp '!$A$4:$E$615,5,FALSE),0)</f>
        <v>874.50014570635483</v>
      </c>
      <c r="W778" s="31">
        <f>IFERROR(VLOOKUP(C778,'eindex _tget pp '!$A$4:$F$615,6,FALSE),0)</f>
        <v>4.1427509063999999</v>
      </c>
      <c r="X778" s="4">
        <f>IFERROR(VLOOKUP(B778,'eschools 16'!$A$2:$F$25,6,FALSE),1)</f>
        <v>2</v>
      </c>
      <c r="Y778" s="1">
        <f t="shared" si="60"/>
        <v>0</v>
      </c>
      <c r="Z778" s="1">
        <f t="shared" si="61"/>
        <v>0</v>
      </c>
      <c r="AA778" s="31">
        <f>IFERROR(VLOOKUP(C778,'eindex _tget pp '!$A$4:$G$615,7,FALSE),0)</f>
        <v>0.69234221500000004</v>
      </c>
      <c r="AB778" s="1">
        <f>VLOOKUP(A778,'ADM Details FY17'!$A$3:$AB$3515,28,FALSE)</f>
        <v>0</v>
      </c>
      <c r="AC778" s="1">
        <f t="shared" si="62"/>
        <v>0</v>
      </c>
      <c r="AD778" s="1">
        <f t="shared" si="63"/>
        <v>3.01</v>
      </c>
      <c r="AE778" s="1">
        <f t="shared" si="64"/>
        <v>75.25</v>
      </c>
    </row>
    <row r="779" spans="1:31" x14ac:dyDescent="0.25">
      <c r="A779" t="str">
        <f>B779&amp;"-"&amp;COUNTIF($B$3:B779,B779)</f>
        <v>241-88</v>
      </c>
      <c r="B779">
        <v>241</v>
      </c>
      <c r="C779" s="18">
        <f>VLOOKUP(A779,'ADM Details FY17'!$A$3:$D$3515,4,FALSE)</f>
        <v>45484</v>
      </c>
      <c r="D779" s="1">
        <f>VLOOKUP(A779,'ADM Details FY17'!$A$3:$E$3515,5,FALSE)</f>
        <v>1</v>
      </c>
      <c r="E779" s="1">
        <f>VLOOKUP(A779,'ADM Details FY17'!$A$3:$F$3515,6,FALSE)</f>
        <v>0</v>
      </c>
      <c r="F779" s="1">
        <f>VLOOKUP(A779,'ADM Details FY17'!$A$3:$G$3515,7,FALSE)</f>
        <v>0</v>
      </c>
      <c r="G779" s="1">
        <f>VLOOKUP(A779,'ADM Details FY17'!$A$3:$H$3515,8,FALSE)</f>
        <v>0</v>
      </c>
      <c r="H779" s="1">
        <f>VLOOKUP(A779,'ADM Details FY17'!$A$3:$I$3515,9,FALSE)</f>
        <v>0</v>
      </c>
      <c r="I779" s="1">
        <f>VLOOKUP(A779,'ADM Details FY17'!$A$3:$J$3517,10,FALSE)</f>
        <v>0</v>
      </c>
      <c r="J779" s="1">
        <f>VLOOKUP(A779,'ADM Details FY17'!$A$3:$K$3515,11,FALSE)</f>
        <v>0</v>
      </c>
      <c r="K779" s="1">
        <f>VLOOKUP(A779,'ADM Details FY17'!$A$3:$M$3515,13,FALSE)</f>
        <v>0</v>
      </c>
      <c r="L779" s="1">
        <f>VLOOKUP(A779,'ADM Details FY17'!$A$3:$O$3515,15,FALSE)</f>
        <v>0</v>
      </c>
      <c r="M779" s="1">
        <f>VLOOKUP(A779,'ADM Details FY17'!$A$3:$P$3515,16,FALSE)</f>
        <v>0</v>
      </c>
      <c r="N779" s="1">
        <f>VLOOKUP(A779,'ADM Details FY17'!$A$3:$Q$3515,17,FALSE)</f>
        <v>0</v>
      </c>
      <c r="O779" s="1">
        <f>VLOOKUP(A779,'ADM Details FY17'!$A$3:$S$3515,19,FALSE)</f>
        <v>0</v>
      </c>
      <c r="P779" s="1">
        <f>VLOOKUP(A779,'ADM Details FY17'!$A$3:$U$3515,21,FALSE)</f>
        <v>0</v>
      </c>
      <c r="Q779" s="1">
        <f>VLOOKUP(A779,'ADM Details FY17'!$A$3:$V$3515,22,FALSE)</f>
        <v>0</v>
      </c>
      <c r="R779" s="1">
        <f>VLOOKUP(A779,'ADM Details FY17'!$A$3:$W$3515,23,FALSE)</f>
        <v>0</v>
      </c>
      <c r="S779" s="1">
        <f>VLOOKUP(A779,'ADM Details FY17'!$A$3:$X$3515,24,FALSE)</f>
        <v>0</v>
      </c>
      <c r="T779" s="1">
        <f>VLOOKUP(A779,'ADM Details FY17'!$A$3:$Y$3515,25,FALSE)</f>
        <v>0</v>
      </c>
      <c r="U779" s="1">
        <f>VLOOKUP(A779,'ADM Details FY17'!$A$3:$AA$3515,27,FALSE)</f>
        <v>0</v>
      </c>
      <c r="V779" s="1">
        <f>IFERROR(VLOOKUP(C779,'eindex _tget pp '!$A$4:$E$615,5,FALSE),0)</f>
        <v>582.97794577815603</v>
      </c>
      <c r="W779" s="31">
        <f>IFERROR(VLOOKUP(C779,'eindex _tget pp '!$A$4:$F$615,6,FALSE),0)</f>
        <v>0.50972443550000002</v>
      </c>
      <c r="X779" s="4">
        <f>IFERROR(VLOOKUP(B779,'eschools 16'!$A$2:$F$25,6,FALSE),1)</f>
        <v>2</v>
      </c>
      <c r="Y779" s="1">
        <f t="shared" si="60"/>
        <v>0</v>
      </c>
      <c r="Z779" s="1">
        <f t="shared" si="61"/>
        <v>0</v>
      </c>
      <c r="AA779" s="31">
        <f>IFERROR(VLOOKUP(C779,'eindex _tget pp '!$A$4:$G$615,7,FALSE),0)</f>
        <v>0.55034770399999999</v>
      </c>
      <c r="AB779" s="1">
        <f>VLOOKUP(A779,'ADM Details FY17'!$A$3:$AB$3515,28,FALSE)</f>
        <v>0</v>
      </c>
      <c r="AC779" s="1">
        <f t="shared" si="62"/>
        <v>0</v>
      </c>
      <c r="AD779" s="1">
        <f t="shared" si="63"/>
        <v>1</v>
      </c>
      <c r="AE779" s="1">
        <f t="shared" si="64"/>
        <v>25</v>
      </c>
    </row>
    <row r="780" spans="1:31" x14ac:dyDescent="0.25">
      <c r="A780" t="str">
        <f>B780&amp;"-"&amp;COUNTIF($B$3:B780,B780)</f>
        <v>241-89</v>
      </c>
      <c r="B780">
        <v>241</v>
      </c>
      <c r="C780" s="18">
        <f>VLOOKUP(A780,'ADM Details FY17'!$A$3:$D$3515,4,FALSE)</f>
        <v>44388</v>
      </c>
      <c r="D780" s="1">
        <f>VLOOKUP(A780,'ADM Details FY17'!$A$3:$E$3515,5,FALSE)</f>
        <v>1.47</v>
      </c>
      <c r="E780" s="1">
        <f>VLOOKUP(A780,'ADM Details FY17'!$A$3:$F$3515,6,FALSE)</f>
        <v>0</v>
      </c>
      <c r="F780" s="1">
        <f>VLOOKUP(A780,'ADM Details FY17'!$A$3:$G$3515,7,FALSE)</f>
        <v>0</v>
      </c>
      <c r="G780" s="1">
        <f>VLOOKUP(A780,'ADM Details FY17'!$A$3:$H$3515,8,FALSE)</f>
        <v>0</v>
      </c>
      <c r="H780" s="1">
        <f>VLOOKUP(A780,'ADM Details FY17'!$A$3:$I$3515,9,FALSE)</f>
        <v>0</v>
      </c>
      <c r="I780" s="1">
        <f>VLOOKUP(A780,'ADM Details FY17'!$A$3:$J$3517,10,FALSE)</f>
        <v>0</v>
      </c>
      <c r="J780" s="1">
        <f>VLOOKUP(A780,'ADM Details FY17'!$A$3:$K$3515,11,FALSE)</f>
        <v>0</v>
      </c>
      <c r="K780" s="1">
        <f>VLOOKUP(A780,'ADM Details FY17'!$A$3:$M$3515,13,FALSE)</f>
        <v>0.62</v>
      </c>
      <c r="L780" s="1">
        <f>VLOOKUP(A780,'ADM Details FY17'!$A$3:$O$3515,15,FALSE)</f>
        <v>0</v>
      </c>
      <c r="M780" s="1">
        <f>VLOOKUP(A780,'ADM Details FY17'!$A$3:$P$3515,16,FALSE)</f>
        <v>0</v>
      </c>
      <c r="N780" s="1">
        <f>VLOOKUP(A780,'ADM Details FY17'!$A$3:$Q$3515,17,FALSE)</f>
        <v>0</v>
      </c>
      <c r="O780" s="1">
        <f>VLOOKUP(A780,'ADM Details FY17'!$A$3:$S$3515,19,FALSE)</f>
        <v>0</v>
      </c>
      <c r="P780" s="1">
        <f>VLOOKUP(A780,'ADM Details FY17'!$A$3:$U$3515,21,FALSE)</f>
        <v>0</v>
      </c>
      <c r="Q780" s="1">
        <f>VLOOKUP(A780,'ADM Details FY17'!$A$3:$V$3515,22,FALSE)</f>
        <v>0</v>
      </c>
      <c r="R780" s="1">
        <f>VLOOKUP(A780,'ADM Details FY17'!$A$3:$W$3515,23,FALSE)</f>
        <v>0</v>
      </c>
      <c r="S780" s="1">
        <f>VLOOKUP(A780,'ADM Details FY17'!$A$3:$X$3515,24,FALSE)</f>
        <v>0</v>
      </c>
      <c r="T780" s="1">
        <f>VLOOKUP(A780,'ADM Details FY17'!$A$3:$Y$3515,25,FALSE)</f>
        <v>0</v>
      </c>
      <c r="U780" s="1">
        <f>VLOOKUP(A780,'ADM Details FY17'!$A$3:$AA$3515,27,FALSE)</f>
        <v>0</v>
      </c>
      <c r="V780" s="1">
        <f>IFERROR(VLOOKUP(C780,'eindex _tget pp '!$A$4:$E$615,5,FALSE),0)</f>
        <v>0</v>
      </c>
      <c r="W780" s="31">
        <f>IFERROR(VLOOKUP(C780,'eindex _tget pp '!$A$4:$F$615,6,FALSE),0)</f>
        <v>0.14820848419999999</v>
      </c>
      <c r="X780" s="4">
        <f>IFERROR(VLOOKUP(B780,'eschools 16'!$A$2:$F$25,6,FALSE),1)</f>
        <v>2</v>
      </c>
      <c r="Y780" s="1">
        <f t="shared" si="60"/>
        <v>0</v>
      </c>
      <c r="Z780" s="1">
        <f t="shared" si="61"/>
        <v>0</v>
      </c>
      <c r="AA780" s="31">
        <f>IFERROR(VLOOKUP(C780,'eindex _tget pp '!$A$4:$G$615,7,FALSE),0)</f>
        <v>0.34951396600000001</v>
      </c>
      <c r="AB780" s="1">
        <f>VLOOKUP(A780,'ADM Details FY17'!$A$3:$AB$3515,28,FALSE)</f>
        <v>0</v>
      </c>
      <c r="AC780" s="1">
        <f t="shared" si="62"/>
        <v>0</v>
      </c>
      <c r="AD780" s="1">
        <f t="shared" si="63"/>
        <v>1.47</v>
      </c>
      <c r="AE780" s="1">
        <f t="shared" si="64"/>
        <v>36.75</v>
      </c>
    </row>
    <row r="781" spans="1:31" x14ac:dyDescent="0.25">
      <c r="A781" t="str">
        <f>B781&amp;"-"&amp;COUNTIF($B$3:B781,B781)</f>
        <v>241-90</v>
      </c>
      <c r="B781">
        <v>241</v>
      </c>
      <c r="C781" s="18">
        <f>VLOOKUP(A781,'ADM Details FY17'!$A$3:$D$3515,4,FALSE)</f>
        <v>45500</v>
      </c>
      <c r="D781" s="1">
        <f>VLOOKUP(A781,'ADM Details FY17'!$A$3:$E$3515,5,FALSE)</f>
        <v>0.52</v>
      </c>
      <c r="E781" s="1">
        <f>VLOOKUP(A781,'ADM Details FY17'!$A$3:$F$3515,6,FALSE)</f>
        <v>0</v>
      </c>
      <c r="F781" s="1">
        <f>VLOOKUP(A781,'ADM Details FY17'!$A$3:$G$3515,7,FALSE)</f>
        <v>0</v>
      </c>
      <c r="G781" s="1">
        <f>VLOOKUP(A781,'ADM Details FY17'!$A$3:$H$3515,8,FALSE)</f>
        <v>0</v>
      </c>
      <c r="H781" s="1">
        <f>VLOOKUP(A781,'ADM Details FY17'!$A$3:$I$3515,9,FALSE)</f>
        <v>0</v>
      </c>
      <c r="I781" s="1">
        <f>VLOOKUP(A781,'ADM Details FY17'!$A$3:$J$3517,10,FALSE)</f>
        <v>0</v>
      </c>
      <c r="J781" s="1">
        <f>VLOOKUP(A781,'ADM Details FY17'!$A$3:$K$3515,11,FALSE)</f>
        <v>0</v>
      </c>
      <c r="K781" s="1">
        <f>VLOOKUP(A781,'ADM Details FY17'!$A$3:$M$3515,13,FALSE)</f>
        <v>0</v>
      </c>
      <c r="L781" s="1">
        <f>VLOOKUP(A781,'ADM Details FY17'!$A$3:$O$3515,15,FALSE)</f>
        <v>0</v>
      </c>
      <c r="M781" s="1">
        <f>VLOOKUP(A781,'ADM Details FY17'!$A$3:$P$3515,16,FALSE)</f>
        <v>0</v>
      </c>
      <c r="N781" s="1">
        <f>VLOOKUP(A781,'ADM Details FY17'!$A$3:$Q$3515,17,FALSE)</f>
        <v>0</v>
      </c>
      <c r="O781" s="1">
        <f>VLOOKUP(A781,'ADM Details FY17'!$A$3:$S$3515,19,FALSE)</f>
        <v>0</v>
      </c>
      <c r="P781" s="1">
        <f>VLOOKUP(A781,'ADM Details FY17'!$A$3:$U$3515,21,FALSE)</f>
        <v>0</v>
      </c>
      <c r="Q781" s="1">
        <f>VLOOKUP(A781,'ADM Details FY17'!$A$3:$V$3515,22,FALSE)</f>
        <v>0</v>
      </c>
      <c r="R781" s="1">
        <f>VLOOKUP(A781,'ADM Details FY17'!$A$3:$W$3515,23,FALSE)</f>
        <v>0</v>
      </c>
      <c r="S781" s="1">
        <f>VLOOKUP(A781,'ADM Details FY17'!$A$3:$X$3515,24,FALSE)</f>
        <v>0</v>
      </c>
      <c r="T781" s="1">
        <f>VLOOKUP(A781,'ADM Details FY17'!$A$3:$Y$3515,25,FALSE)</f>
        <v>0</v>
      </c>
      <c r="U781" s="1">
        <f>VLOOKUP(A781,'ADM Details FY17'!$A$3:$AA$3515,27,FALSE)</f>
        <v>0</v>
      </c>
      <c r="V781" s="1">
        <f>IFERROR(VLOOKUP(C781,'eindex _tget pp '!$A$4:$E$615,5,FALSE),0)</f>
        <v>103.28515508998646</v>
      </c>
      <c r="W781" s="31">
        <f>IFERROR(VLOOKUP(C781,'eindex _tget pp '!$A$4:$F$615,6,FALSE),0)</f>
        <v>0.2656151819</v>
      </c>
      <c r="X781" s="4">
        <f>IFERROR(VLOOKUP(B781,'eschools 16'!$A$2:$F$25,6,FALSE),1)</f>
        <v>2</v>
      </c>
      <c r="Y781" s="1">
        <f t="shared" si="60"/>
        <v>0</v>
      </c>
      <c r="Z781" s="1">
        <f t="shared" si="61"/>
        <v>0</v>
      </c>
      <c r="AA781" s="31">
        <f>IFERROR(VLOOKUP(C781,'eindex _tget pp '!$A$4:$G$615,7,FALSE),0)</f>
        <v>0.45041583099999999</v>
      </c>
      <c r="AB781" s="1">
        <f>VLOOKUP(A781,'ADM Details FY17'!$A$3:$AB$3515,28,FALSE)</f>
        <v>0</v>
      </c>
      <c r="AC781" s="1">
        <f t="shared" si="62"/>
        <v>0</v>
      </c>
      <c r="AD781" s="1">
        <f t="shared" si="63"/>
        <v>0.52</v>
      </c>
      <c r="AE781" s="1">
        <f t="shared" si="64"/>
        <v>13</v>
      </c>
    </row>
    <row r="782" spans="1:31" x14ac:dyDescent="0.25">
      <c r="A782" t="str">
        <f>B782&amp;"-"&amp;COUNTIF($B$3:B782,B782)</f>
        <v>241-91</v>
      </c>
      <c r="B782">
        <v>241</v>
      </c>
      <c r="C782" s="18">
        <f>VLOOKUP(A782,'ADM Details FY17'!$A$3:$D$3515,4,FALSE)</f>
        <v>45518</v>
      </c>
      <c r="D782" s="1">
        <f>VLOOKUP(A782,'ADM Details FY17'!$A$3:$E$3515,5,FALSE)</f>
        <v>1</v>
      </c>
      <c r="E782" s="1">
        <f>VLOOKUP(A782,'ADM Details FY17'!$A$3:$F$3515,6,FALSE)</f>
        <v>0</v>
      </c>
      <c r="F782" s="1">
        <f>VLOOKUP(A782,'ADM Details FY17'!$A$3:$G$3515,7,FALSE)</f>
        <v>0</v>
      </c>
      <c r="G782" s="1">
        <f>VLOOKUP(A782,'ADM Details FY17'!$A$3:$H$3515,8,FALSE)</f>
        <v>0</v>
      </c>
      <c r="H782" s="1">
        <f>VLOOKUP(A782,'ADM Details FY17'!$A$3:$I$3515,9,FALSE)</f>
        <v>0</v>
      </c>
      <c r="I782" s="1">
        <f>VLOOKUP(A782,'ADM Details FY17'!$A$3:$J$3517,10,FALSE)</f>
        <v>0</v>
      </c>
      <c r="J782" s="1">
        <f>VLOOKUP(A782,'ADM Details FY17'!$A$3:$K$3515,11,FALSE)</f>
        <v>0</v>
      </c>
      <c r="K782" s="1">
        <f>VLOOKUP(A782,'ADM Details FY17'!$A$3:$M$3515,13,FALSE)</f>
        <v>0</v>
      </c>
      <c r="L782" s="1">
        <f>VLOOKUP(A782,'ADM Details FY17'!$A$3:$O$3515,15,FALSE)</f>
        <v>0</v>
      </c>
      <c r="M782" s="1">
        <f>VLOOKUP(A782,'ADM Details FY17'!$A$3:$P$3515,16,FALSE)</f>
        <v>0</v>
      </c>
      <c r="N782" s="1">
        <f>VLOOKUP(A782,'ADM Details FY17'!$A$3:$Q$3515,17,FALSE)</f>
        <v>0</v>
      </c>
      <c r="O782" s="1">
        <f>VLOOKUP(A782,'ADM Details FY17'!$A$3:$S$3515,19,FALSE)</f>
        <v>0</v>
      </c>
      <c r="P782" s="1">
        <f>VLOOKUP(A782,'ADM Details FY17'!$A$3:$U$3515,21,FALSE)</f>
        <v>0</v>
      </c>
      <c r="Q782" s="1">
        <f>VLOOKUP(A782,'ADM Details FY17'!$A$3:$V$3515,22,FALSE)</f>
        <v>0</v>
      </c>
      <c r="R782" s="1">
        <f>VLOOKUP(A782,'ADM Details FY17'!$A$3:$W$3515,23,FALSE)</f>
        <v>0</v>
      </c>
      <c r="S782" s="1">
        <f>VLOOKUP(A782,'ADM Details FY17'!$A$3:$X$3515,24,FALSE)</f>
        <v>0</v>
      </c>
      <c r="T782" s="1">
        <f>VLOOKUP(A782,'ADM Details FY17'!$A$3:$Y$3515,25,FALSE)</f>
        <v>0</v>
      </c>
      <c r="U782" s="1">
        <f>VLOOKUP(A782,'ADM Details FY17'!$A$3:$AA$3515,27,FALSE)</f>
        <v>0</v>
      </c>
      <c r="V782" s="1">
        <f>IFERROR(VLOOKUP(C782,'eindex _tget pp '!$A$4:$E$615,5,FALSE),0)</f>
        <v>342.34700069481977</v>
      </c>
      <c r="W782" s="31">
        <f>IFERROR(VLOOKUP(C782,'eindex _tget pp '!$A$4:$F$615,6,FALSE),0)</f>
        <v>0.96791376019999997</v>
      </c>
      <c r="X782" s="4">
        <f>IFERROR(VLOOKUP(B782,'eschools 16'!$A$2:$F$25,6,FALSE),1)</f>
        <v>2</v>
      </c>
      <c r="Y782" s="1">
        <f t="shared" si="60"/>
        <v>0</v>
      </c>
      <c r="Z782" s="1">
        <f t="shared" si="61"/>
        <v>0</v>
      </c>
      <c r="AA782" s="31">
        <f>IFERROR(VLOOKUP(C782,'eindex _tget pp '!$A$4:$G$615,7,FALSE),0)</f>
        <v>0.494283731</v>
      </c>
      <c r="AB782" s="1">
        <f>VLOOKUP(A782,'ADM Details FY17'!$A$3:$AB$3515,28,FALSE)</f>
        <v>0</v>
      </c>
      <c r="AC782" s="1">
        <f t="shared" si="62"/>
        <v>0</v>
      </c>
      <c r="AD782" s="1">
        <f t="shared" si="63"/>
        <v>1</v>
      </c>
      <c r="AE782" s="1">
        <f t="shared" si="64"/>
        <v>25</v>
      </c>
    </row>
    <row r="783" spans="1:31" x14ac:dyDescent="0.25">
      <c r="A783" t="str">
        <f>B783&amp;"-"&amp;COUNTIF($B$3:B783,B783)</f>
        <v>241-92</v>
      </c>
      <c r="B783">
        <v>241</v>
      </c>
      <c r="C783" s="18">
        <f>VLOOKUP(A783,'ADM Details FY17'!$A$3:$D$3515,4,FALSE)</f>
        <v>49890</v>
      </c>
      <c r="D783" s="1">
        <f>VLOOKUP(A783,'ADM Details FY17'!$A$3:$E$3515,5,FALSE)</f>
        <v>4.32</v>
      </c>
      <c r="E783" s="1">
        <f>VLOOKUP(A783,'ADM Details FY17'!$A$3:$F$3515,6,FALSE)</f>
        <v>0</v>
      </c>
      <c r="F783" s="1">
        <f>VLOOKUP(A783,'ADM Details FY17'!$A$3:$G$3515,7,FALSE)</f>
        <v>0</v>
      </c>
      <c r="G783" s="1">
        <f>VLOOKUP(A783,'ADM Details FY17'!$A$3:$H$3515,8,FALSE)</f>
        <v>0</v>
      </c>
      <c r="H783" s="1">
        <f>VLOOKUP(A783,'ADM Details FY17'!$A$3:$I$3515,9,FALSE)</f>
        <v>0</v>
      </c>
      <c r="I783" s="1">
        <f>VLOOKUP(A783,'ADM Details FY17'!$A$3:$J$3517,10,FALSE)</f>
        <v>0</v>
      </c>
      <c r="J783" s="1">
        <f>VLOOKUP(A783,'ADM Details FY17'!$A$3:$K$3515,11,FALSE)</f>
        <v>0</v>
      </c>
      <c r="K783" s="1">
        <f>VLOOKUP(A783,'ADM Details FY17'!$A$3:$M$3515,13,FALSE)</f>
        <v>0</v>
      </c>
      <c r="L783" s="1">
        <f>VLOOKUP(A783,'ADM Details FY17'!$A$3:$O$3515,15,FALSE)</f>
        <v>0</v>
      </c>
      <c r="M783" s="1">
        <f>VLOOKUP(A783,'ADM Details FY17'!$A$3:$P$3515,16,FALSE)</f>
        <v>0</v>
      </c>
      <c r="N783" s="1">
        <f>VLOOKUP(A783,'ADM Details FY17'!$A$3:$Q$3515,17,FALSE)</f>
        <v>0</v>
      </c>
      <c r="O783" s="1">
        <f>VLOOKUP(A783,'ADM Details FY17'!$A$3:$S$3515,19,FALSE)</f>
        <v>0</v>
      </c>
      <c r="P783" s="1">
        <f>VLOOKUP(A783,'ADM Details FY17'!$A$3:$U$3515,21,FALSE)</f>
        <v>0</v>
      </c>
      <c r="Q783" s="1">
        <f>VLOOKUP(A783,'ADM Details FY17'!$A$3:$V$3515,22,FALSE)</f>
        <v>0</v>
      </c>
      <c r="R783" s="1">
        <f>VLOOKUP(A783,'ADM Details FY17'!$A$3:$W$3515,23,FALSE)</f>
        <v>0</v>
      </c>
      <c r="S783" s="1">
        <f>VLOOKUP(A783,'ADM Details FY17'!$A$3:$X$3515,24,FALSE)</f>
        <v>0</v>
      </c>
      <c r="T783" s="1">
        <f>VLOOKUP(A783,'ADM Details FY17'!$A$3:$Y$3515,25,FALSE)</f>
        <v>0</v>
      </c>
      <c r="U783" s="1">
        <f>VLOOKUP(A783,'ADM Details FY17'!$A$3:$AA$3515,27,FALSE)</f>
        <v>0</v>
      </c>
      <c r="V783" s="1">
        <f>IFERROR(VLOOKUP(C783,'eindex _tget pp '!$A$4:$E$615,5,FALSE),0)</f>
        <v>585.16280243670201</v>
      </c>
      <c r="W783" s="31">
        <f>IFERROR(VLOOKUP(C783,'eindex _tget pp '!$A$4:$F$615,6,FALSE),0)</f>
        <v>1.1545116059</v>
      </c>
      <c r="X783" s="4">
        <f>IFERROR(VLOOKUP(B783,'eschools 16'!$A$2:$F$25,6,FALSE),1)</f>
        <v>2</v>
      </c>
      <c r="Y783" s="1">
        <f t="shared" si="60"/>
        <v>0</v>
      </c>
      <c r="Z783" s="1">
        <f t="shared" si="61"/>
        <v>0</v>
      </c>
      <c r="AA783" s="31">
        <f>IFERROR(VLOOKUP(C783,'eindex _tget pp '!$A$4:$G$615,7,FALSE),0)</f>
        <v>0.62492408399999999</v>
      </c>
      <c r="AB783" s="1">
        <f>VLOOKUP(A783,'ADM Details FY17'!$A$3:$AB$3515,28,FALSE)</f>
        <v>0</v>
      </c>
      <c r="AC783" s="1">
        <f t="shared" si="62"/>
        <v>0</v>
      </c>
      <c r="AD783" s="1">
        <f t="shared" si="63"/>
        <v>4.32</v>
      </c>
      <c r="AE783" s="1">
        <f t="shared" si="64"/>
        <v>108</v>
      </c>
    </row>
    <row r="784" spans="1:31" x14ac:dyDescent="0.25">
      <c r="A784" t="str">
        <f>B784&amp;"-"&amp;COUNTIF($B$3:B784,B784)</f>
        <v>241-93</v>
      </c>
      <c r="B784">
        <v>241</v>
      </c>
      <c r="C784" s="18">
        <f>VLOOKUP(A784,'ADM Details FY17'!$A$3:$D$3515,4,FALSE)</f>
        <v>44487</v>
      </c>
      <c r="D784" s="1">
        <f>VLOOKUP(A784,'ADM Details FY17'!$A$3:$E$3515,5,FALSE)</f>
        <v>99.6</v>
      </c>
      <c r="E784" s="1">
        <f>VLOOKUP(A784,'ADM Details FY17'!$A$3:$F$3515,6,FALSE)</f>
        <v>0</v>
      </c>
      <c r="F784" s="1">
        <f>VLOOKUP(A784,'ADM Details FY17'!$A$3:$G$3515,7,FALSE)</f>
        <v>5.78</v>
      </c>
      <c r="G784" s="1">
        <f>VLOOKUP(A784,'ADM Details FY17'!$A$3:$H$3515,8,FALSE)</f>
        <v>0</v>
      </c>
      <c r="H784" s="1">
        <f>VLOOKUP(A784,'ADM Details FY17'!$A$3:$I$3515,9,FALSE)</f>
        <v>0</v>
      </c>
      <c r="I784" s="1">
        <f>VLOOKUP(A784,'ADM Details FY17'!$A$3:$J$3517,10,FALSE)</f>
        <v>0</v>
      </c>
      <c r="J784" s="1">
        <f>VLOOKUP(A784,'ADM Details FY17'!$A$3:$K$3515,11,FALSE)</f>
        <v>0</v>
      </c>
      <c r="K784" s="1">
        <f>VLOOKUP(A784,'ADM Details FY17'!$A$3:$M$3515,13,FALSE)</f>
        <v>48.38</v>
      </c>
      <c r="L784" s="1">
        <f>VLOOKUP(A784,'ADM Details FY17'!$A$3:$O$3515,15,FALSE)</f>
        <v>0.44</v>
      </c>
      <c r="M784" s="1">
        <f>VLOOKUP(A784,'ADM Details FY17'!$A$3:$P$3515,16,FALSE)</f>
        <v>0.82</v>
      </c>
      <c r="N784" s="1">
        <f>VLOOKUP(A784,'ADM Details FY17'!$A$3:$Q$3515,17,FALSE)</f>
        <v>0</v>
      </c>
      <c r="O784" s="1">
        <f>VLOOKUP(A784,'ADM Details FY17'!$A$3:$S$3515,19,FALSE)</f>
        <v>0</v>
      </c>
      <c r="P784" s="1">
        <f>VLOOKUP(A784,'ADM Details FY17'!$A$3:$U$3515,21,FALSE)</f>
        <v>0</v>
      </c>
      <c r="Q784" s="1">
        <f>VLOOKUP(A784,'ADM Details FY17'!$A$3:$V$3515,22,FALSE)</f>
        <v>0</v>
      </c>
      <c r="R784" s="1">
        <f>VLOOKUP(A784,'ADM Details FY17'!$A$3:$W$3515,23,FALSE)</f>
        <v>0</v>
      </c>
      <c r="S784" s="1">
        <f>VLOOKUP(A784,'ADM Details FY17'!$A$3:$X$3515,24,FALSE)</f>
        <v>0</v>
      </c>
      <c r="T784" s="1">
        <f>VLOOKUP(A784,'ADM Details FY17'!$A$3:$Y$3515,25,FALSE)</f>
        <v>0</v>
      </c>
      <c r="U784" s="1">
        <f>VLOOKUP(A784,'ADM Details FY17'!$A$3:$AA$3515,27,FALSE)</f>
        <v>0.68</v>
      </c>
      <c r="V784" s="1">
        <f>IFERROR(VLOOKUP(C784,'eindex _tget pp '!$A$4:$E$615,5,FALSE),0)</f>
        <v>289.46394512297138</v>
      </c>
      <c r="W784" s="31">
        <f>IFERROR(VLOOKUP(C784,'eindex _tget pp '!$A$4:$F$615,6,FALSE),0)</f>
        <v>0.57808013629999999</v>
      </c>
      <c r="X784" s="4">
        <f>IFERROR(VLOOKUP(B784,'eschools 16'!$A$2:$F$25,6,FALSE),1)</f>
        <v>2</v>
      </c>
      <c r="Y784" s="1">
        <f t="shared" si="60"/>
        <v>0</v>
      </c>
      <c r="Z784" s="1">
        <f t="shared" si="61"/>
        <v>0</v>
      </c>
      <c r="AA784" s="31">
        <f>IFERROR(VLOOKUP(C784,'eindex _tget pp '!$A$4:$G$615,7,FALSE),0)</f>
        <v>0.47758995300000001</v>
      </c>
      <c r="AB784" s="1">
        <f>VLOOKUP(A784,'ADM Details FY17'!$A$3:$AB$3515,28,FALSE)</f>
        <v>0</v>
      </c>
      <c r="AC784" s="1">
        <f t="shared" si="62"/>
        <v>0</v>
      </c>
      <c r="AD784" s="1">
        <f t="shared" si="63"/>
        <v>99.73599999999999</v>
      </c>
      <c r="AE784" s="1">
        <f t="shared" si="64"/>
        <v>2493.3999999999996</v>
      </c>
    </row>
    <row r="785" spans="1:31" x14ac:dyDescent="0.25">
      <c r="A785" t="str">
        <f>B785&amp;"-"&amp;COUNTIF($B$3:B785,B785)</f>
        <v>241-94</v>
      </c>
      <c r="B785">
        <v>241</v>
      </c>
      <c r="C785" s="18">
        <f>VLOOKUP(A785,'ADM Details FY17'!$A$3:$D$3515,4,FALSE)</f>
        <v>44453</v>
      </c>
      <c r="D785" s="1">
        <f>VLOOKUP(A785,'ADM Details FY17'!$A$3:$E$3515,5,FALSE)</f>
        <v>4.34</v>
      </c>
      <c r="E785" s="1">
        <f>VLOOKUP(A785,'ADM Details FY17'!$A$3:$F$3515,6,FALSE)</f>
        <v>0</v>
      </c>
      <c r="F785" s="1">
        <f>VLOOKUP(A785,'ADM Details FY17'!$A$3:$G$3515,7,FALSE)</f>
        <v>1</v>
      </c>
      <c r="G785" s="1">
        <f>VLOOKUP(A785,'ADM Details FY17'!$A$3:$H$3515,8,FALSE)</f>
        <v>0</v>
      </c>
      <c r="H785" s="1">
        <f>VLOOKUP(A785,'ADM Details FY17'!$A$3:$I$3515,9,FALSE)</f>
        <v>0</v>
      </c>
      <c r="I785" s="1">
        <f>VLOOKUP(A785,'ADM Details FY17'!$A$3:$J$3517,10,FALSE)</f>
        <v>0</v>
      </c>
      <c r="J785" s="1">
        <f>VLOOKUP(A785,'ADM Details FY17'!$A$3:$K$3515,11,FALSE)</f>
        <v>0</v>
      </c>
      <c r="K785" s="1">
        <f>VLOOKUP(A785,'ADM Details FY17'!$A$3:$M$3515,13,FALSE)</f>
        <v>4.34</v>
      </c>
      <c r="L785" s="1">
        <f>VLOOKUP(A785,'ADM Details FY17'!$A$3:$O$3515,15,FALSE)</f>
        <v>0</v>
      </c>
      <c r="M785" s="1">
        <f>VLOOKUP(A785,'ADM Details FY17'!$A$3:$P$3515,16,FALSE)</f>
        <v>0</v>
      </c>
      <c r="N785" s="1">
        <f>VLOOKUP(A785,'ADM Details FY17'!$A$3:$Q$3515,17,FALSE)</f>
        <v>0</v>
      </c>
      <c r="O785" s="1">
        <f>VLOOKUP(A785,'ADM Details FY17'!$A$3:$S$3515,19,FALSE)</f>
        <v>0</v>
      </c>
      <c r="P785" s="1">
        <f>VLOOKUP(A785,'ADM Details FY17'!$A$3:$U$3515,21,FALSE)</f>
        <v>0</v>
      </c>
      <c r="Q785" s="1">
        <f>VLOOKUP(A785,'ADM Details FY17'!$A$3:$V$3515,22,FALSE)</f>
        <v>0</v>
      </c>
      <c r="R785" s="1">
        <f>VLOOKUP(A785,'ADM Details FY17'!$A$3:$W$3515,23,FALSE)</f>
        <v>0</v>
      </c>
      <c r="S785" s="1">
        <f>VLOOKUP(A785,'ADM Details FY17'!$A$3:$X$3515,24,FALSE)</f>
        <v>0</v>
      </c>
      <c r="T785" s="1">
        <f>VLOOKUP(A785,'ADM Details FY17'!$A$3:$Y$3515,25,FALSE)</f>
        <v>0</v>
      </c>
      <c r="U785" s="1">
        <f>VLOOKUP(A785,'ADM Details FY17'!$A$3:$AA$3515,27,FALSE)</f>
        <v>0</v>
      </c>
      <c r="V785" s="1">
        <f>IFERROR(VLOOKUP(C785,'eindex _tget pp '!$A$4:$E$615,5,FALSE),0)</f>
        <v>619.34967114587289</v>
      </c>
      <c r="W785" s="31">
        <f>IFERROR(VLOOKUP(C785,'eindex _tget pp '!$A$4:$F$615,6,FALSE),0)</f>
        <v>1.6817848263999999</v>
      </c>
      <c r="X785" s="4">
        <f>IFERROR(VLOOKUP(B785,'eschools 16'!$A$2:$F$25,6,FALSE),1)</f>
        <v>2</v>
      </c>
      <c r="Y785" s="1">
        <f t="shared" si="60"/>
        <v>0</v>
      </c>
      <c r="Z785" s="1">
        <f t="shared" si="61"/>
        <v>0</v>
      </c>
      <c r="AA785" s="31">
        <f>IFERROR(VLOOKUP(C785,'eindex _tget pp '!$A$4:$G$615,7,FALSE),0)</f>
        <v>0.57930011599999998</v>
      </c>
      <c r="AB785" s="1">
        <f>VLOOKUP(A785,'ADM Details FY17'!$A$3:$AB$3515,28,FALSE)</f>
        <v>0</v>
      </c>
      <c r="AC785" s="1">
        <f t="shared" si="62"/>
        <v>0</v>
      </c>
      <c r="AD785" s="1">
        <f t="shared" si="63"/>
        <v>4.34</v>
      </c>
      <c r="AE785" s="1">
        <f t="shared" si="64"/>
        <v>108.5</v>
      </c>
    </row>
    <row r="786" spans="1:31" x14ac:dyDescent="0.25">
      <c r="A786" t="str">
        <f>B786&amp;"-"&amp;COUNTIF($B$3:B786,B786)</f>
        <v>241-95</v>
      </c>
      <c r="B786">
        <v>241</v>
      </c>
      <c r="C786" s="18">
        <f>VLOOKUP(A786,'ADM Details FY17'!$A$3:$D$3515,4,FALSE)</f>
        <v>45542</v>
      </c>
      <c r="D786" s="1">
        <f>VLOOKUP(A786,'ADM Details FY17'!$A$3:$E$3515,5,FALSE)</f>
        <v>13.99</v>
      </c>
      <c r="E786" s="1">
        <f>VLOOKUP(A786,'ADM Details FY17'!$A$3:$F$3515,6,FALSE)</f>
        <v>0</v>
      </c>
      <c r="F786" s="1">
        <f>VLOOKUP(A786,'ADM Details FY17'!$A$3:$G$3515,7,FALSE)</f>
        <v>0.99</v>
      </c>
      <c r="G786" s="1">
        <f>VLOOKUP(A786,'ADM Details FY17'!$A$3:$H$3515,8,FALSE)</f>
        <v>0.1</v>
      </c>
      <c r="H786" s="1">
        <f>VLOOKUP(A786,'ADM Details FY17'!$A$3:$I$3515,9,FALSE)</f>
        <v>0</v>
      </c>
      <c r="I786" s="1">
        <f>VLOOKUP(A786,'ADM Details FY17'!$A$3:$J$3517,10,FALSE)</f>
        <v>0</v>
      </c>
      <c r="J786" s="1">
        <f>VLOOKUP(A786,'ADM Details FY17'!$A$3:$K$3515,11,FALSE)</f>
        <v>0</v>
      </c>
      <c r="K786" s="1">
        <f>VLOOKUP(A786,'ADM Details FY17'!$A$3:$M$3515,13,FALSE)</f>
        <v>6.93</v>
      </c>
      <c r="L786" s="1">
        <f>VLOOKUP(A786,'ADM Details FY17'!$A$3:$O$3515,15,FALSE)</f>
        <v>0</v>
      </c>
      <c r="M786" s="1">
        <f>VLOOKUP(A786,'ADM Details FY17'!$A$3:$P$3515,16,FALSE)</f>
        <v>0</v>
      </c>
      <c r="N786" s="1">
        <f>VLOOKUP(A786,'ADM Details FY17'!$A$3:$Q$3515,17,FALSE)</f>
        <v>0</v>
      </c>
      <c r="O786" s="1">
        <f>VLOOKUP(A786,'ADM Details FY17'!$A$3:$S$3515,19,FALSE)</f>
        <v>0</v>
      </c>
      <c r="P786" s="1">
        <f>VLOOKUP(A786,'ADM Details FY17'!$A$3:$U$3515,21,FALSE)</f>
        <v>0</v>
      </c>
      <c r="Q786" s="1">
        <f>VLOOKUP(A786,'ADM Details FY17'!$A$3:$V$3515,22,FALSE)</f>
        <v>0</v>
      </c>
      <c r="R786" s="1">
        <f>VLOOKUP(A786,'ADM Details FY17'!$A$3:$W$3515,23,FALSE)</f>
        <v>0</v>
      </c>
      <c r="S786" s="1">
        <f>VLOOKUP(A786,'ADM Details FY17'!$A$3:$X$3515,24,FALSE)</f>
        <v>0</v>
      </c>
      <c r="T786" s="1">
        <f>VLOOKUP(A786,'ADM Details FY17'!$A$3:$Y$3515,25,FALSE)</f>
        <v>0</v>
      </c>
      <c r="U786" s="1">
        <f>VLOOKUP(A786,'ADM Details FY17'!$A$3:$AA$3515,27,FALSE)</f>
        <v>0</v>
      </c>
      <c r="V786" s="1">
        <f>IFERROR(VLOOKUP(C786,'eindex _tget pp '!$A$4:$E$615,5,FALSE),0)</f>
        <v>898.42477121464231</v>
      </c>
      <c r="W786" s="31">
        <f>IFERROR(VLOOKUP(C786,'eindex _tget pp '!$A$4:$F$615,6,FALSE),0)</f>
        <v>1.0733005957999999</v>
      </c>
      <c r="X786" s="4">
        <f>IFERROR(VLOOKUP(B786,'eschools 16'!$A$2:$F$25,6,FALSE),1)</f>
        <v>2</v>
      </c>
      <c r="Y786" s="1">
        <f t="shared" si="60"/>
        <v>0</v>
      </c>
      <c r="Z786" s="1">
        <f t="shared" si="61"/>
        <v>0</v>
      </c>
      <c r="AA786" s="31">
        <f>IFERROR(VLOOKUP(C786,'eindex _tget pp '!$A$4:$G$615,7,FALSE),0)</f>
        <v>0.649416518</v>
      </c>
      <c r="AB786" s="1">
        <f>VLOOKUP(A786,'ADM Details FY17'!$A$3:$AB$3515,28,FALSE)</f>
        <v>0</v>
      </c>
      <c r="AC786" s="1">
        <f t="shared" si="62"/>
        <v>0</v>
      </c>
      <c r="AD786" s="1">
        <f t="shared" si="63"/>
        <v>13.99</v>
      </c>
      <c r="AE786" s="1">
        <f t="shared" si="64"/>
        <v>349.75</v>
      </c>
    </row>
    <row r="787" spans="1:31" x14ac:dyDescent="0.25">
      <c r="A787" t="str">
        <f>B787&amp;"-"&amp;COUNTIF($B$3:B787,B787)</f>
        <v>241-96</v>
      </c>
      <c r="B787">
        <v>241</v>
      </c>
      <c r="C787" s="18">
        <f>VLOOKUP(A787,'ADM Details FY17'!$A$3:$D$3515,4,FALSE)</f>
        <v>45567</v>
      </c>
      <c r="D787" s="1">
        <f>VLOOKUP(A787,'ADM Details FY17'!$A$3:$E$3515,5,FALSE)</f>
        <v>1</v>
      </c>
      <c r="E787" s="1">
        <f>VLOOKUP(A787,'ADM Details FY17'!$A$3:$F$3515,6,FALSE)</f>
        <v>0</v>
      </c>
      <c r="F787" s="1">
        <f>VLOOKUP(A787,'ADM Details FY17'!$A$3:$G$3515,7,FALSE)</f>
        <v>0</v>
      </c>
      <c r="G787" s="1">
        <f>VLOOKUP(A787,'ADM Details FY17'!$A$3:$H$3515,8,FALSE)</f>
        <v>0</v>
      </c>
      <c r="H787" s="1">
        <f>VLOOKUP(A787,'ADM Details FY17'!$A$3:$I$3515,9,FALSE)</f>
        <v>0</v>
      </c>
      <c r="I787" s="1">
        <f>VLOOKUP(A787,'ADM Details FY17'!$A$3:$J$3517,10,FALSE)</f>
        <v>0</v>
      </c>
      <c r="J787" s="1">
        <f>VLOOKUP(A787,'ADM Details FY17'!$A$3:$K$3515,11,FALSE)</f>
        <v>0</v>
      </c>
      <c r="K787" s="1">
        <f>VLOOKUP(A787,'ADM Details FY17'!$A$3:$M$3515,13,FALSE)</f>
        <v>0</v>
      </c>
      <c r="L787" s="1">
        <f>VLOOKUP(A787,'ADM Details FY17'!$A$3:$O$3515,15,FALSE)</f>
        <v>0</v>
      </c>
      <c r="M787" s="1">
        <f>VLOOKUP(A787,'ADM Details FY17'!$A$3:$P$3515,16,FALSE)</f>
        <v>0</v>
      </c>
      <c r="N787" s="1">
        <f>VLOOKUP(A787,'ADM Details FY17'!$A$3:$Q$3515,17,FALSE)</f>
        <v>0</v>
      </c>
      <c r="O787" s="1">
        <f>VLOOKUP(A787,'ADM Details FY17'!$A$3:$S$3515,19,FALSE)</f>
        <v>0</v>
      </c>
      <c r="P787" s="1">
        <f>VLOOKUP(A787,'ADM Details FY17'!$A$3:$U$3515,21,FALSE)</f>
        <v>0</v>
      </c>
      <c r="Q787" s="1">
        <f>VLOOKUP(A787,'ADM Details FY17'!$A$3:$V$3515,22,FALSE)</f>
        <v>0</v>
      </c>
      <c r="R787" s="1">
        <f>VLOOKUP(A787,'ADM Details FY17'!$A$3:$W$3515,23,FALSE)</f>
        <v>0</v>
      </c>
      <c r="S787" s="1">
        <f>VLOOKUP(A787,'ADM Details FY17'!$A$3:$X$3515,24,FALSE)</f>
        <v>0</v>
      </c>
      <c r="T787" s="1">
        <f>VLOOKUP(A787,'ADM Details FY17'!$A$3:$Y$3515,25,FALSE)</f>
        <v>0</v>
      </c>
      <c r="U787" s="1">
        <f>VLOOKUP(A787,'ADM Details FY17'!$A$3:$AA$3515,27,FALSE)</f>
        <v>0</v>
      </c>
      <c r="V787" s="1">
        <f>IFERROR(VLOOKUP(C787,'eindex _tget pp '!$A$4:$E$615,5,FALSE),0)</f>
        <v>570.54830782496231</v>
      </c>
      <c r="W787" s="31">
        <f>IFERROR(VLOOKUP(C787,'eindex _tget pp '!$A$4:$F$615,6,FALSE),0)</f>
        <v>1.2173294558000001</v>
      </c>
      <c r="X787" s="4">
        <f>IFERROR(VLOOKUP(B787,'eschools 16'!$A$2:$F$25,6,FALSE),1)</f>
        <v>2</v>
      </c>
      <c r="Y787" s="1">
        <f t="shared" si="60"/>
        <v>0</v>
      </c>
      <c r="Z787" s="1">
        <f t="shared" si="61"/>
        <v>0</v>
      </c>
      <c r="AA787" s="31">
        <f>IFERROR(VLOOKUP(C787,'eindex _tget pp '!$A$4:$G$615,7,FALSE),0)</f>
        <v>0.65073253099999995</v>
      </c>
      <c r="AB787" s="1">
        <f>VLOOKUP(A787,'ADM Details FY17'!$A$3:$AB$3515,28,FALSE)</f>
        <v>0</v>
      </c>
      <c r="AC787" s="1">
        <f t="shared" si="62"/>
        <v>0</v>
      </c>
      <c r="AD787" s="1">
        <f t="shared" si="63"/>
        <v>1</v>
      </c>
      <c r="AE787" s="1">
        <f t="shared" si="64"/>
        <v>25</v>
      </c>
    </row>
    <row r="788" spans="1:31" x14ac:dyDescent="0.25">
      <c r="A788" t="str">
        <f>B788&amp;"-"&amp;COUNTIF($B$3:B788,B788)</f>
        <v>241-97</v>
      </c>
      <c r="B788">
        <v>241</v>
      </c>
      <c r="C788" s="18">
        <f>VLOOKUP(A788,'ADM Details FY17'!$A$3:$D$3515,4,FALSE)</f>
        <v>44495</v>
      </c>
      <c r="D788" s="1">
        <f>VLOOKUP(A788,'ADM Details FY17'!$A$3:$E$3515,5,FALSE)</f>
        <v>0.6</v>
      </c>
      <c r="E788" s="1">
        <f>VLOOKUP(A788,'ADM Details FY17'!$A$3:$F$3515,6,FALSE)</f>
        <v>0</v>
      </c>
      <c r="F788" s="1">
        <f>VLOOKUP(A788,'ADM Details FY17'!$A$3:$G$3515,7,FALSE)</f>
        <v>0.06</v>
      </c>
      <c r="G788" s="1">
        <f>VLOOKUP(A788,'ADM Details FY17'!$A$3:$H$3515,8,FALSE)</f>
        <v>0</v>
      </c>
      <c r="H788" s="1">
        <f>VLOOKUP(A788,'ADM Details FY17'!$A$3:$I$3515,9,FALSE)</f>
        <v>0</v>
      </c>
      <c r="I788" s="1">
        <f>VLOOKUP(A788,'ADM Details FY17'!$A$3:$J$3517,10,FALSE)</f>
        <v>0</v>
      </c>
      <c r="J788" s="1">
        <f>VLOOKUP(A788,'ADM Details FY17'!$A$3:$K$3515,11,FALSE)</f>
        <v>0</v>
      </c>
      <c r="K788" s="1">
        <f>VLOOKUP(A788,'ADM Details FY17'!$A$3:$M$3515,13,FALSE)</f>
        <v>0.6</v>
      </c>
      <c r="L788" s="1">
        <f>VLOOKUP(A788,'ADM Details FY17'!$A$3:$O$3515,15,FALSE)</f>
        <v>0</v>
      </c>
      <c r="M788" s="1">
        <f>VLOOKUP(A788,'ADM Details FY17'!$A$3:$P$3515,16,FALSE)</f>
        <v>0</v>
      </c>
      <c r="N788" s="1">
        <f>VLOOKUP(A788,'ADM Details FY17'!$A$3:$Q$3515,17,FALSE)</f>
        <v>0</v>
      </c>
      <c r="O788" s="1">
        <f>VLOOKUP(A788,'ADM Details FY17'!$A$3:$S$3515,19,FALSE)</f>
        <v>0</v>
      </c>
      <c r="P788" s="1">
        <f>VLOOKUP(A788,'ADM Details FY17'!$A$3:$U$3515,21,FALSE)</f>
        <v>0</v>
      </c>
      <c r="Q788" s="1">
        <f>VLOOKUP(A788,'ADM Details FY17'!$A$3:$V$3515,22,FALSE)</f>
        <v>0</v>
      </c>
      <c r="R788" s="1">
        <f>VLOOKUP(A788,'ADM Details FY17'!$A$3:$W$3515,23,FALSE)</f>
        <v>0</v>
      </c>
      <c r="S788" s="1">
        <f>VLOOKUP(A788,'ADM Details FY17'!$A$3:$X$3515,24,FALSE)</f>
        <v>0</v>
      </c>
      <c r="T788" s="1">
        <f>VLOOKUP(A788,'ADM Details FY17'!$A$3:$Y$3515,25,FALSE)</f>
        <v>0</v>
      </c>
      <c r="U788" s="1">
        <f>VLOOKUP(A788,'ADM Details FY17'!$A$3:$AA$3515,27,FALSE)</f>
        <v>0</v>
      </c>
      <c r="V788" s="1">
        <f>IFERROR(VLOOKUP(C788,'eindex _tget pp '!$A$4:$E$615,5,FALSE),0)</f>
        <v>792.78210067708721</v>
      </c>
      <c r="W788" s="31">
        <f>IFERROR(VLOOKUP(C788,'eindex _tget pp '!$A$4:$F$615,6,FALSE),0)</f>
        <v>2.0293145146999998</v>
      </c>
      <c r="X788" s="4">
        <f>IFERROR(VLOOKUP(B788,'eschools 16'!$A$2:$F$25,6,FALSE),1)</f>
        <v>2</v>
      </c>
      <c r="Y788" s="1">
        <f t="shared" si="60"/>
        <v>0</v>
      </c>
      <c r="Z788" s="1">
        <f t="shared" si="61"/>
        <v>0</v>
      </c>
      <c r="AA788" s="31">
        <f>IFERROR(VLOOKUP(C788,'eindex _tget pp '!$A$4:$G$615,7,FALSE),0)</f>
        <v>0.708195778</v>
      </c>
      <c r="AB788" s="1">
        <f>VLOOKUP(A788,'ADM Details FY17'!$A$3:$AB$3515,28,FALSE)</f>
        <v>0</v>
      </c>
      <c r="AC788" s="1">
        <f t="shared" si="62"/>
        <v>0</v>
      </c>
      <c r="AD788" s="1">
        <f t="shared" si="63"/>
        <v>0.6</v>
      </c>
      <c r="AE788" s="1">
        <f t="shared" si="64"/>
        <v>15</v>
      </c>
    </row>
    <row r="789" spans="1:31" x14ac:dyDescent="0.25">
      <c r="A789" t="str">
        <f>B789&amp;"-"&amp;COUNTIF($B$3:B789,B789)</f>
        <v>241-98</v>
      </c>
      <c r="B789">
        <v>241</v>
      </c>
      <c r="C789" s="18">
        <f>VLOOKUP(A789,'ADM Details FY17'!$A$3:$D$3515,4,FALSE)</f>
        <v>44503</v>
      </c>
      <c r="D789" s="1">
        <f>VLOOKUP(A789,'ADM Details FY17'!$A$3:$E$3515,5,FALSE)</f>
        <v>1.73</v>
      </c>
      <c r="E789" s="1">
        <f>VLOOKUP(A789,'ADM Details FY17'!$A$3:$F$3515,6,FALSE)</f>
        <v>0</v>
      </c>
      <c r="F789" s="1">
        <f>VLOOKUP(A789,'ADM Details FY17'!$A$3:$G$3515,7,FALSE)</f>
        <v>0</v>
      </c>
      <c r="G789" s="1">
        <f>VLOOKUP(A789,'ADM Details FY17'!$A$3:$H$3515,8,FALSE)</f>
        <v>0</v>
      </c>
      <c r="H789" s="1">
        <f>VLOOKUP(A789,'ADM Details FY17'!$A$3:$I$3515,9,FALSE)</f>
        <v>0</v>
      </c>
      <c r="I789" s="1">
        <f>VLOOKUP(A789,'ADM Details FY17'!$A$3:$J$3517,10,FALSE)</f>
        <v>0</v>
      </c>
      <c r="J789" s="1">
        <f>VLOOKUP(A789,'ADM Details FY17'!$A$3:$K$3515,11,FALSE)</f>
        <v>0</v>
      </c>
      <c r="K789" s="1">
        <f>VLOOKUP(A789,'ADM Details FY17'!$A$3:$M$3515,13,FALSE)</f>
        <v>0</v>
      </c>
      <c r="L789" s="1">
        <f>VLOOKUP(A789,'ADM Details FY17'!$A$3:$O$3515,15,FALSE)</f>
        <v>0</v>
      </c>
      <c r="M789" s="1">
        <f>VLOOKUP(A789,'ADM Details FY17'!$A$3:$P$3515,16,FALSE)</f>
        <v>0</v>
      </c>
      <c r="N789" s="1">
        <f>VLOOKUP(A789,'ADM Details FY17'!$A$3:$Q$3515,17,FALSE)</f>
        <v>0</v>
      </c>
      <c r="O789" s="1">
        <f>VLOOKUP(A789,'ADM Details FY17'!$A$3:$S$3515,19,FALSE)</f>
        <v>0</v>
      </c>
      <c r="P789" s="1">
        <f>VLOOKUP(A789,'ADM Details FY17'!$A$3:$U$3515,21,FALSE)</f>
        <v>0</v>
      </c>
      <c r="Q789" s="1">
        <f>VLOOKUP(A789,'ADM Details FY17'!$A$3:$V$3515,22,FALSE)</f>
        <v>0</v>
      </c>
      <c r="R789" s="1">
        <f>VLOOKUP(A789,'ADM Details FY17'!$A$3:$W$3515,23,FALSE)</f>
        <v>0</v>
      </c>
      <c r="S789" s="1">
        <f>VLOOKUP(A789,'ADM Details FY17'!$A$3:$X$3515,24,FALSE)</f>
        <v>0</v>
      </c>
      <c r="T789" s="1">
        <f>VLOOKUP(A789,'ADM Details FY17'!$A$3:$Y$3515,25,FALSE)</f>
        <v>0</v>
      </c>
      <c r="U789" s="1">
        <f>VLOOKUP(A789,'ADM Details FY17'!$A$3:$AA$3515,27,FALSE)</f>
        <v>0</v>
      </c>
      <c r="V789" s="1">
        <f>IFERROR(VLOOKUP(C789,'eindex _tget pp '!$A$4:$E$615,5,FALSE),0)</f>
        <v>100.41975638091075</v>
      </c>
      <c r="W789" s="31">
        <f>IFERROR(VLOOKUP(C789,'eindex _tget pp '!$A$4:$F$615,6,FALSE),0)</f>
        <v>0.1835559484</v>
      </c>
      <c r="X789" s="4">
        <f>IFERROR(VLOOKUP(B789,'eschools 16'!$A$2:$F$25,6,FALSE),1)</f>
        <v>2</v>
      </c>
      <c r="Y789" s="1">
        <f t="shared" si="60"/>
        <v>0</v>
      </c>
      <c r="Z789" s="1">
        <f t="shared" si="61"/>
        <v>0</v>
      </c>
      <c r="AA789" s="31">
        <f>IFERROR(VLOOKUP(C789,'eindex _tget pp '!$A$4:$G$615,7,FALSE),0)</f>
        <v>0.45004889799999998</v>
      </c>
      <c r="AB789" s="1">
        <f>VLOOKUP(A789,'ADM Details FY17'!$A$3:$AB$3515,28,FALSE)</f>
        <v>0</v>
      </c>
      <c r="AC789" s="1">
        <f t="shared" si="62"/>
        <v>0</v>
      </c>
      <c r="AD789" s="1">
        <f t="shared" si="63"/>
        <v>1.73</v>
      </c>
      <c r="AE789" s="1">
        <f t="shared" si="64"/>
        <v>43.25</v>
      </c>
    </row>
    <row r="790" spans="1:31" x14ac:dyDescent="0.25">
      <c r="A790" t="str">
        <f>B790&amp;"-"&amp;COUNTIF($B$3:B790,B790)</f>
        <v>241-99</v>
      </c>
      <c r="B790">
        <v>241</v>
      </c>
      <c r="C790" s="18">
        <f>VLOOKUP(A790,'ADM Details FY17'!$A$3:$D$3515,4,FALSE)</f>
        <v>44560</v>
      </c>
      <c r="D790" s="1">
        <f>VLOOKUP(A790,'ADM Details FY17'!$A$3:$E$3515,5,FALSE)</f>
        <v>3</v>
      </c>
      <c r="E790" s="1">
        <f>VLOOKUP(A790,'ADM Details FY17'!$A$3:$F$3515,6,FALSE)</f>
        <v>0</v>
      </c>
      <c r="F790" s="1">
        <f>VLOOKUP(A790,'ADM Details FY17'!$A$3:$G$3515,7,FALSE)</f>
        <v>0</v>
      </c>
      <c r="G790" s="1">
        <f>VLOOKUP(A790,'ADM Details FY17'!$A$3:$H$3515,8,FALSE)</f>
        <v>0</v>
      </c>
      <c r="H790" s="1">
        <f>VLOOKUP(A790,'ADM Details FY17'!$A$3:$I$3515,9,FALSE)</f>
        <v>0</v>
      </c>
      <c r="I790" s="1">
        <f>VLOOKUP(A790,'ADM Details FY17'!$A$3:$J$3517,10,FALSE)</f>
        <v>0</v>
      </c>
      <c r="J790" s="1">
        <f>VLOOKUP(A790,'ADM Details FY17'!$A$3:$K$3515,11,FALSE)</f>
        <v>0</v>
      </c>
      <c r="K790" s="1">
        <f>VLOOKUP(A790,'ADM Details FY17'!$A$3:$M$3515,13,FALSE)</f>
        <v>1</v>
      </c>
      <c r="L790" s="1">
        <f>VLOOKUP(A790,'ADM Details FY17'!$A$3:$O$3515,15,FALSE)</f>
        <v>0</v>
      </c>
      <c r="M790" s="1">
        <f>VLOOKUP(A790,'ADM Details FY17'!$A$3:$P$3515,16,FALSE)</f>
        <v>0</v>
      </c>
      <c r="N790" s="1">
        <f>VLOOKUP(A790,'ADM Details FY17'!$A$3:$Q$3515,17,FALSE)</f>
        <v>0</v>
      </c>
      <c r="O790" s="1">
        <f>VLOOKUP(A790,'ADM Details FY17'!$A$3:$S$3515,19,FALSE)</f>
        <v>0</v>
      </c>
      <c r="P790" s="1">
        <f>VLOOKUP(A790,'ADM Details FY17'!$A$3:$U$3515,21,FALSE)</f>
        <v>0</v>
      </c>
      <c r="Q790" s="1">
        <f>VLOOKUP(A790,'ADM Details FY17'!$A$3:$V$3515,22,FALSE)</f>
        <v>0</v>
      </c>
      <c r="R790" s="1">
        <f>VLOOKUP(A790,'ADM Details FY17'!$A$3:$W$3515,23,FALSE)</f>
        <v>0</v>
      </c>
      <c r="S790" s="1">
        <f>VLOOKUP(A790,'ADM Details FY17'!$A$3:$X$3515,24,FALSE)</f>
        <v>0</v>
      </c>
      <c r="T790" s="1">
        <f>VLOOKUP(A790,'ADM Details FY17'!$A$3:$Y$3515,25,FALSE)</f>
        <v>0</v>
      </c>
      <c r="U790" s="1">
        <f>VLOOKUP(A790,'ADM Details FY17'!$A$3:$AA$3515,27,FALSE)</f>
        <v>0</v>
      </c>
      <c r="V790" s="1">
        <f>IFERROR(VLOOKUP(C790,'eindex _tget pp '!$A$4:$E$615,5,FALSE),0)</f>
        <v>560.92646926469263</v>
      </c>
      <c r="W790" s="31">
        <f>IFERROR(VLOOKUP(C790,'eindex _tget pp '!$A$4:$F$615,6,FALSE),0)</f>
        <v>1.2017079374999999</v>
      </c>
      <c r="X790" s="4">
        <f>IFERROR(VLOOKUP(B790,'eschools 16'!$A$2:$F$25,6,FALSE),1)</f>
        <v>2</v>
      </c>
      <c r="Y790" s="1">
        <f t="shared" si="60"/>
        <v>0</v>
      </c>
      <c r="Z790" s="1">
        <f t="shared" si="61"/>
        <v>0</v>
      </c>
      <c r="AA790" s="31">
        <f>IFERROR(VLOOKUP(C790,'eindex _tget pp '!$A$4:$G$615,7,FALSE),0)</f>
        <v>0.60750912999999995</v>
      </c>
      <c r="AB790" s="1">
        <f>VLOOKUP(A790,'ADM Details FY17'!$A$3:$AB$3515,28,FALSE)</f>
        <v>0</v>
      </c>
      <c r="AC790" s="1">
        <f t="shared" si="62"/>
        <v>0</v>
      </c>
      <c r="AD790" s="1">
        <f t="shared" si="63"/>
        <v>3</v>
      </c>
      <c r="AE790" s="1">
        <f t="shared" si="64"/>
        <v>75</v>
      </c>
    </row>
    <row r="791" spans="1:31" x14ac:dyDescent="0.25">
      <c r="A791" t="str">
        <f>B791&amp;"-"&amp;COUNTIF($B$3:B791,B791)</f>
        <v>241-100</v>
      </c>
      <c r="B791">
        <v>241</v>
      </c>
      <c r="C791" s="18">
        <f>VLOOKUP(A791,'ADM Details FY17'!$A$3:$D$3515,4,FALSE)</f>
        <v>50567</v>
      </c>
      <c r="D791" s="1">
        <f>VLOOKUP(A791,'ADM Details FY17'!$A$3:$E$3515,5,FALSE)</f>
        <v>4</v>
      </c>
      <c r="E791" s="1">
        <f>VLOOKUP(A791,'ADM Details FY17'!$A$3:$F$3515,6,FALSE)</f>
        <v>0</v>
      </c>
      <c r="F791" s="1">
        <f>VLOOKUP(A791,'ADM Details FY17'!$A$3:$G$3515,7,FALSE)</f>
        <v>0</v>
      </c>
      <c r="G791" s="1">
        <f>VLOOKUP(A791,'ADM Details FY17'!$A$3:$H$3515,8,FALSE)</f>
        <v>0</v>
      </c>
      <c r="H791" s="1">
        <f>VLOOKUP(A791,'ADM Details FY17'!$A$3:$I$3515,9,FALSE)</f>
        <v>0</v>
      </c>
      <c r="I791" s="1">
        <f>VLOOKUP(A791,'ADM Details FY17'!$A$3:$J$3517,10,FALSE)</f>
        <v>0</v>
      </c>
      <c r="J791" s="1">
        <f>VLOOKUP(A791,'ADM Details FY17'!$A$3:$K$3515,11,FALSE)</f>
        <v>0</v>
      </c>
      <c r="K791" s="1">
        <f>VLOOKUP(A791,'ADM Details FY17'!$A$3:$M$3515,13,FALSE)</f>
        <v>4</v>
      </c>
      <c r="L791" s="1">
        <f>VLOOKUP(A791,'ADM Details FY17'!$A$3:$O$3515,15,FALSE)</f>
        <v>0</v>
      </c>
      <c r="M791" s="1">
        <f>VLOOKUP(A791,'ADM Details FY17'!$A$3:$P$3515,16,FALSE)</f>
        <v>0</v>
      </c>
      <c r="N791" s="1">
        <f>VLOOKUP(A791,'ADM Details FY17'!$A$3:$Q$3515,17,FALSE)</f>
        <v>0</v>
      </c>
      <c r="O791" s="1">
        <f>VLOOKUP(A791,'ADM Details FY17'!$A$3:$S$3515,19,FALSE)</f>
        <v>0</v>
      </c>
      <c r="P791" s="1">
        <f>VLOOKUP(A791,'ADM Details FY17'!$A$3:$U$3515,21,FALSE)</f>
        <v>0</v>
      </c>
      <c r="Q791" s="1">
        <f>VLOOKUP(A791,'ADM Details FY17'!$A$3:$V$3515,22,FALSE)</f>
        <v>0</v>
      </c>
      <c r="R791" s="1">
        <f>VLOOKUP(A791,'ADM Details FY17'!$A$3:$W$3515,23,FALSE)</f>
        <v>0</v>
      </c>
      <c r="S791" s="1">
        <f>VLOOKUP(A791,'ADM Details FY17'!$A$3:$X$3515,24,FALSE)</f>
        <v>0</v>
      </c>
      <c r="T791" s="1">
        <f>VLOOKUP(A791,'ADM Details FY17'!$A$3:$Y$3515,25,FALSE)</f>
        <v>0</v>
      </c>
      <c r="U791" s="1">
        <f>VLOOKUP(A791,'ADM Details FY17'!$A$3:$AA$3515,27,FALSE)</f>
        <v>0</v>
      </c>
      <c r="V791" s="1">
        <f>IFERROR(VLOOKUP(C791,'eindex _tget pp '!$A$4:$E$615,5,FALSE),0)</f>
        <v>479.47194482025134</v>
      </c>
      <c r="W791" s="31">
        <f>IFERROR(VLOOKUP(C791,'eindex _tget pp '!$A$4:$F$615,6,FALSE),0)</f>
        <v>0.45921250959999999</v>
      </c>
      <c r="X791" s="4">
        <f>IFERROR(VLOOKUP(B791,'eschools 16'!$A$2:$F$25,6,FALSE),1)</f>
        <v>2</v>
      </c>
      <c r="Y791" s="1">
        <f t="shared" si="60"/>
        <v>0</v>
      </c>
      <c r="Z791" s="1">
        <f t="shared" si="61"/>
        <v>0</v>
      </c>
      <c r="AA791" s="31">
        <f>IFERROR(VLOOKUP(C791,'eindex _tget pp '!$A$4:$G$615,7,FALSE),0)</f>
        <v>0.50597402999999996</v>
      </c>
      <c r="AB791" s="1">
        <f>VLOOKUP(A791,'ADM Details FY17'!$A$3:$AB$3515,28,FALSE)</f>
        <v>0</v>
      </c>
      <c r="AC791" s="1">
        <f t="shared" si="62"/>
        <v>0</v>
      </c>
      <c r="AD791" s="1">
        <f t="shared" si="63"/>
        <v>4</v>
      </c>
      <c r="AE791" s="1">
        <f t="shared" si="64"/>
        <v>100</v>
      </c>
    </row>
    <row r="792" spans="1:31" x14ac:dyDescent="0.25">
      <c r="A792" t="str">
        <f>B792&amp;"-"&amp;COUNTIF($B$3:B792,B792)</f>
        <v>241-101</v>
      </c>
      <c r="B792">
        <v>241</v>
      </c>
      <c r="C792" s="18">
        <f>VLOOKUP(A792,'ADM Details FY17'!$A$3:$D$3515,4,FALSE)</f>
        <v>47761</v>
      </c>
      <c r="D792" s="1">
        <f>VLOOKUP(A792,'ADM Details FY17'!$A$3:$E$3515,5,FALSE)</f>
        <v>1.02</v>
      </c>
      <c r="E792" s="1">
        <f>VLOOKUP(A792,'ADM Details FY17'!$A$3:$F$3515,6,FALSE)</f>
        <v>0</v>
      </c>
      <c r="F792" s="1">
        <f>VLOOKUP(A792,'ADM Details FY17'!$A$3:$G$3515,7,FALSE)</f>
        <v>0</v>
      </c>
      <c r="G792" s="1">
        <f>VLOOKUP(A792,'ADM Details FY17'!$A$3:$H$3515,8,FALSE)</f>
        <v>0</v>
      </c>
      <c r="H792" s="1">
        <f>VLOOKUP(A792,'ADM Details FY17'!$A$3:$I$3515,9,FALSE)</f>
        <v>0</v>
      </c>
      <c r="I792" s="1">
        <f>VLOOKUP(A792,'ADM Details FY17'!$A$3:$J$3517,10,FALSE)</f>
        <v>0</v>
      </c>
      <c r="J792" s="1">
        <f>VLOOKUP(A792,'ADM Details FY17'!$A$3:$K$3515,11,FALSE)</f>
        <v>0</v>
      </c>
      <c r="K792" s="1">
        <f>VLOOKUP(A792,'ADM Details FY17'!$A$3:$M$3515,13,FALSE)</f>
        <v>1.02</v>
      </c>
      <c r="L792" s="1">
        <f>VLOOKUP(A792,'ADM Details FY17'!$A$3:$O$3515,15,FALSE)</f>
        <v>0</v>
      </c>
      <c r="M792" s="1">
        <f>VLOOKUP(A792,'ADM Details FY17'!$A$3:$P$3515,16,FALSE)</f>
        <v>0</v>
      </c>
      <c r="N792" s="1">
        <f>VLOOKUP(A792,'ADM Details FY17'!$A$3:$Q$3515,17,FALSE)</f>
        <v>0</v>
      </c>
      <c r="O792" s="1">
        <f>VLOOKUP(A792,'ADM Details FY17'!$A$3:$S$3515,19,FALSE)</f>
        <v>0</v>
      </c>
      <c r="P792" s="1">
        <f>VLOOKUP(A792,'ADM Details FY17'!$A$3:$U$3515,21,FALSE)</f>
        <v>0</v>
      </c>
      <c r="Q792" s="1">
        <f>VLOOKUP(A792,'ADM Details FY17'!$A$3:$V$3515,22,FALSE)</f>
        <v>0</v>
      </c>
      <c r="R792" s="1">
        <f>VLOOKUP(A792,'ADM Details FY17'!$A$3:$W$3515,23,FALSE)</f>
        <v>0</v>
      </c>
      <c r="S792" s="1">
        <f>VLOOKUP(A792,'ADM Details FY17'!$A$3:$X$3515,24,FALSE)</f>
        <v>0</v>
      </c>
      <c r="T792" s="1">
        <f>VLOOKUP(A792,'ADM Details FY17'!$A$3:$Y$3515,25,FALSE)</f>
        <v>0</v>
      </c>
      <c r="U792" s="1">
        <f>VLOOKUP(A792,'ADM Details FY17'!$A$3:$AA$3515,27,FALSE)</f>
        <v>0</v>
      </c>
      <c r="V792" s="1">
        <f>IFERROR(VLOOKUP(C792,'eindex _tget pp '!$A$4:$E$615,5,FALSE),0)</f>
        <v>1076.7583571379989</v>
      </c>
      <c r="W792" s="31">
        <f>IFERROR(VLOOKUP(C792,'eindex _tget pp '!$A$4:$F$615,6,FALSE),0)</f>
        <v>1.3107799526999999</v>
      </c>
      <c r="X792" s="4">
        <f>IFERROR(VLOOKUP(B792,'eschools 16'!$A$2:$F$25,6,FALSE),1)</f>
        <v>2</v>
      </c>
      <c r="Y792" s="1">
        <f t="shared" si="60"/>
        <v>0</v>
      </c>
      <c r="Z792" s="1">
        <f t="shared" si="61"/>
        <v>0</v>
      </c>
      <c r="AA792" s="31">
        <f>IFERROR(VLOOKUP(C792,'eindex _tget pp '!$A$4:$G$615,7,FALSE),0)</f>
        <v>0.69968293999999998</v>
      </c>
      <c r="AB792" s="1">
        <f>VLOOKUP(A792,'ADM Details FY17'!$A$3:$AB$3515,28,FALSE)</f>
        <v>0</v>
      </c>
      <c r="AC792" s="1">
        <f t="shared" si="62"/>
        <v>0</v>
      </c>
      <c r="AD792" s="1">
        <f t="shared" si="63"/>
        <v>1.02</v>
      </c>
      <c r="AE792" s="1">
        <f t="shared" si="64"/>
        <v>25.5</v>
      </c>
    </row>
    <row r="793" spans="1:31" x14ac:dyDescent="0.25">
      <c r="A793" t="str">
        <f>B793&amp;"-"&amp;COUNTIF($B$3:B793,B793)</f>
        <v>241-102</v>
      </c>
      <c r="B793">
        <v>241</v>
      </c>
      <c r="C793" s="18">
        <f>VLOOKUP(A793,'ADM Details FY17'!$A$3:$D$3515,4,FALSE)</f>
        <v>44594</v>
      </c>
      <c r="D793" s="1">
        <f>VLOOKUP(A793,'ADM Details FY17'!$A$3:$E$3515,5,FALSE)</f>
        <v>1</v>
      </c>
      <c r="E793" s="1">
        <f>VLOOKUP(A793,'ADM Details FY17'!$A$3:$F$3515,6,FALSE)</f>
        <v>0</v>
      </c>
      <c r="F793" s="1">
        <f>VLOOKUP(A793,'ADM Details FY17'!$A$3:$G$3515,7,FALSE)</f>
        <v>0</v>
      </c>
      <c r="G793" s="1">
        <f>VLOOKUP(A793,'ADM Details FY17'!$A$3:$H$3515,8,FALSE)</f>
        <v>0</v>
      </c>
      <c r="H793" s="1">
        <f>VLOOKUP(A793,'ADM Details FY17'!$A$3:$I$3515,9,FALSE)</f>
        <v>0</v>
      </c>
      <c r="I793" s="1">
        <f>VLOOKUP(A793,'ADM Details FY17'!$A$3:$J$3517,10,FALSE)</f>
        <v>0</v>
      </c>
      <c r="J793" s="1">
        <f>VLOOKUP(A793,'ADM Details FY17'!$A$3:$K$3515,11,FALSE)</f>
        <v>0</v>
      </c>
      <c r="K793" s="1">
        <f>VLOOKUP(A793,'ADM Details FY17'!$A$3:$M$3515,13,FALSE)</f>
        <v>0</v>
      </c>
      <c r="L793" s="1">
        <f>VLOOKUP(A793,'ADM Details FY17'!$A$3:$O$3515,15,FALSE)</f>
        <v>0</v>
      </c>
      <c r="M793" s="1">
        <f>VLOOKUP(A793,'ADM Details FY17'!$A$3:$P$3515,16,FALSE)</f>
        <v>0</v>
      </c>
      <c r="N793" s="1">
        <f>VLOOKUP(A793,'ADM Details FY17'!$A$3:$Q$3515,17,FALSE)</f>
        <v>0</v>
      </c>
      <c r="O793" s="1">
        <f>VLOOKUP(A793,'ADM Details FY17'!$A$3:$S$3515,19,FALSE)</f>
        <v>0</v>
      </c>
      <c r="P793" s="1">
        <f>VLOOKUP(A793,'ADM Details FY17'!$A$3:$U$3515,21,FALSE)</f>
        <v>0</v>
      </c>
      <c r="Q793" s="1">
        <f>VLOOKUP(A793,'ADM Details FY17'!$A$3:$V$3515,22,FALSE)</f>
        <v>0</v>
      </c>
      <c r="R793" s="1">
        <f>VLOOKUP(A793,'ADM Details FY17'!$A$3:$W$3515,23,FALSE)</f>
        <v>0</v>
      </c>
      <c r="S793" s="1">
        <f>VLOOKUP(A793,'ADM Details FY17'!$A$3:$X$3515,24,FALSE)</f>
        <v>0</v>
      </c>
      <c r="T793" s="1">
        <f>VLOOKUP(A793,'ADM Details FY17'!$A$3:$Y$3515,25,FALSE)</f>
        <v>0</v>
      </c>
      <c r="U793" s="1">
        <f>VLOOKUP(A793,'ADM Details FY17'!$A$3:$AA$3515,27,FALSE)</f>
        <v>0</v>
      </c>
      <c r="V793" s="1">
        <f>IFERROR(VLOOKUP(C793,'eindex _tget pp '!$A$4:$E$615,5,FALSE),0)</f>
        <v>0</v>
      </c>
      <c r="W793" s="31">
        <f>IFERROR(VLOOKUP(C793,'eindex _tget pp '!$A$4:$F$615,6,FALSE),0)</f>
        <v>1.0899232851</v>
      </c>
      <c r="X793" s="4">
        <f>IFERROR(VLOOKUP(B793,'eschools 16'!$A$2:$F$25,6,FALSE),1)</f>
        <v>2</v>
      </c>
      <c r="Y793" s="1">
        <f t="shared" si="60"/>
        <v>0</v>
      </c>
      <c r="Z793" s="1">
        <f t="shared" si="61"/>
        <v>0</v>
      </c>
      <c r="AA793" s="31">
        <f>IFERROR(VLOOKUP(C793,'eindex _tget pp '!$A$4:$G$615,7,FALSE),0)</f>
        <v>0.42687536199999998</v>
      </c>
      <c r="AB793" s="1">
        <f>VLOOKUP(A793,'ADM Details FY17'!$A$3:$AB$3515,28,FALSE)</f>
        <v>0</v>
      </c>
      <c r="AC793" s="1">
        <f t="shared" si="62"/>
        <v>0</v>
      </c>
      <c r="AD793" s="1">
        <f t="shared" si="63"/>
        <v>1</v>
      </c>
      <c r="AE793" s="1">
        <f t="shared" si="64"/>
        <v>25</v>
      </c>
    </row>
    <row r="794" spans="1:31" x14ac:dyDescent="0.25">
      <c r="A794" t="str">
        <f>B794&amp;"-"&amp;COUNTIF($B$3:B794,B794)</f>
        <v>241-103</v>
      </c>
      <c r="B794">
        <v>241</v>
      </c>
      <c r="C794" s="18">
        <f>VLOOKUP(A794,'ADM Details FY17'!$A$3:$D$3515,4,FALSE)</f>
        <v>44602</v>
      </c>
      <c r="D794" s="1">
        <f>VLOOKUP(A794,'ADM Details FY17'!$A$3:$E$3515,5,FALSE)</f>
        <v>2.88</v>
      </c>
      <c r="E794" s="1">
        <f>VLOOKUP(A794,'ADM Details FY17'!$A$3:$F$3515,6,FALSE)</f>
        <v>0</v>
      </c>
      <c r="F794" s="1">
        <f>VLOOKUP(A794,'ADM Details FY17'!$A$3:$G$3515,7,FALSE)</f>
        <v>0.96</v>
      </c>
      <c r="G794" s="1">
        <f>VLOOKUP(A794,'ADM Details FY17'!$A$3:$H$3515,8,FALSE)</f>
        <v>0</v>
      </c>
      <c r="H794" s="1">
        <f>VLOOKUP(A794,'ADM Details FY17'!$A$3:$I$3515,9,FALSE)</f>
        <v>0</v>
      </c>
      <c r="I794" s="1">
        <f>VLOOKUP(A794,'ADM Details FY17'!$A$3:$J$3517,10,FALSE)</f>
        <v>0</v>
      </c>
      <c r="J794" s="1">
        <f>VLOOKUP(A794,'ADM Details FY17'!$A$3:$K$3515,11,FALSE)</f>
        <v>0</v>
      </c>
      <c r="K794" s="1">
        <f>VLOOKUP(A794,'ADM Details FY17'!$A$3:$M$3515,13,FALSE)</f>
        <v>0</v>
      </c>
      <c r="L794" s="1">
        <f>VLOOKUP(A794,'ADM Details FY17'!$A$3:$O$3515,15,FALSE)</f>
        <v>0</v>
      </c>
      <c r="M794" s="1">
        <f>VLOOKUP(A794,'ADM Details FY17'!$A$3:$P$3515,16,FALSE)</f>
        <v>0</v>
      </c>
      <c r="N794" s="1">
        <f>VLOOKUP(A794,'ADM Details FY17'!$A$3:$Q$3515,17,FALSE)</f>
        <v>0</v>
      </c>
      <c r="O794" s="1">
        <f>VLOOKUP(A794,'ADM Details FY17'!$A$3:$S$3515,19,FALSE)</f>
        <v>0</v>
      </c>
      <c r="P794" s="1">
        <f>VLOOKUP(A794,'ADM Details FY17'!$A$3:$U$3515,21,FALSE)</f>
        <v>0</v>
      </c>
      <c r="Q794" s="1">
        <f>VLOOKUP(A794,'ADM Details FY17'!$A$3:$V$3515,22,FALSE)</f>
        <v>0</v>
      </c>
      <c r="R794" s="1">
        <f>VLOOKUP(A794,'ADM Details FY17'!$A$3:$W$3515,23,FALSE)</f>
        <v>0</v>
      </c>
      <c r="S794" s="1">
        <f>VLOOKUP(A794,'ADM Details FY17'!$A$3:$X$3515,24,FALSE)</f>
        <v>0</v>
      </c>
      <c r="T794" s="1">
        <f>VLOOKUP(A794,'ADM Details FY17'!$A$3:$Y$3515,25,FALSE)</f>
        <v>0</v>
      </c>
      <c r="U794" s="1">
        <f>VLOOKUP(A794,'ADM Details FY17'!$A$3:$AA$3515,27,FALSE)</f>
        <v>0</v>
      </c>
      <c r="V794" s="1">
        <f>IFERROR(VLOOKUP(C794,'eindex _tget pp '!$A$4:$E$615,5,FALSE),0)</f>
        <v>326.47608091266414</v>
      </c>
      <c r="W794" s="31">
        <f>IFERROR(VLOOKUP(C794,'eindex _tget pp '!$A$4:$F$615,6,FALSE),0)</f>
        <v>0.99458624039999999</v>
      </c>
      <c r="X794" s="4">
        <f>IFERROR(VLOOKUP(B794,'eschools 16'!$A$2:$F$25,6,FALSE),1)</f>
        <v>2</v>
      </c>
      <c r="Y794" s="1">
        <f t="shared" si="60"/>
        <v>0</v>
      </c>
      <c r="Z794" s="1">
        <f t="shared" si="61"/>
        <v>0</v>
      </c>
      <c r="AA794" s="31">
        <f>IFERROR(VLOOKUP(C794,'eindex _tget pp '!$A$4:$G$615,7,FALSE),0)</f>
        <v>0.47172598199999999</v>
      </c>
      <c r="AB794" s="1">
        <f>VLOOKUP(A794,'ADM Details FY17'!$A$3:$AB$3515,28,FALSE)</f>
        <v>0</v>
      </c>
      <c r="AC794" s="1">
        <f t="shared" si="62"/>
        <v>0</v>
      </c>
      <c r="AD794" s="1">
        <f t="shared" si="63"/>
        <v>2.88</v>
      </c>
      <c r="AE794" s="1">
        <f t="shared" si="64"/>
        <v>72</v>
      </c>
    </row>
    <row r="795" spans="1:31" x14ac:dyDescent="0.25">
      <c r="A795" t="str">
        <f>B795&amp;"-"&amp;COUNTIF($B$3:B795,B795)</f>
        <v>241-104</v>
      </c>
      <c r="B795">
        <v>241</v>
      </c>
      <c r="C795" s="18">
        <f>VLOOKUP(A795,'ADM Details FY17'!$A$3:$D$3515,4,FALSE)</f>
        <v>44610</v>
      </c>
      <c r="D795" s="1">
        <f>VLOOKUP(A795,'ADM Details FY17'!$A$3:$E$3515,5,FALSE)</f>
        <v>1.94</v>
      </c>
      <c r="E795" s="1">
        <f>VLOOKUP(A795,'ADM Details FY17'!$A$3:$F$3515,6,FALSE)</f>
        <v>0</v>
      </c>
      <c r="F795" s="1">
        <f>VLOOKUP(A795,'ADM Details FY17'!$A$3:$G$3515,7,FALSE)</f>
        <v>0</v>
      </c>
      <c r="G795" s="1">
        <f>VLOOKUP(A795,'ADM Details FY17'!$A$3:$H$3515,8,FALSE)</f>
        <v>0.77</v>
      </c>
      <c r="H795" s="1">
        <f>VLOOKUP(A795,'ADM Details FY17'!$A$3:$I$3515,9,FALSE)</f>
        <v>0</v>
      </c>
      <c r="I795" s="1">
        <f>VLOOKUP(A795,'ADM Details FY17'!$A$3:$J$3517,10,FALSE)</f>
        <v>0</v>
      </c>
      <c r="J795" s="1">
        <f>VLOOKUP(A795,'ADM Details FY17'!$A$3:$K$3515,11,FALSE)</f>
        <v>0</v>
      </c>
      <c r="K795" s="1">
        <f>VLOOKUP(A795,'ADM Details FY17'!$A$3:$M$3515,13,FALSE)</f>
        <v>1.63</v>
      </c>
      <c r="L795" s="1">
        <f>VLOOKUP(A795,'ADM Details FY17'!$A$3:$O$3515,15,FALSE)</f>
        <v>0</v>
      </c>
      <c r="M795" s="1">
        <f>VLOOKUP(A795,'ADM Details FY17'!$A$3:$P$3515,16,FALSE)</f>
        <v>0</v>
      </c>
      <c r="N795" s="1">
        <f>VLOOKUP(A795,'ADM Details FY17'!$A$3:$Q$3515,17,FALSE)</f>
        <v>0</v>
      </c>
      <c r="O795" s="1">
        <f>VLOOKUP(A795,'ADM Details FY17'!$A$3:$S$3515,19,FALSE)</f>
        <v>0</v>
      </c>
      <c r="P795" s="1">
        <f>VLOOKUP(A795,'ADM Details FY17'!$A$3:$U$3515,21,FALSE)</f>
        <v>0</v>
      </c>
      <c r="Q795" s="1">
        <f>VLOOKUP(A795,'ADM Details FY17'!$A$3:$V$3515,22,FALSE)</f>
        <v>0</v>
      </c>
      <c r="R795" s="1">
        <f>VLOOKUP(A795,'ADM Details FY17'!$A$3:$W$3515,23,FALSE)</f>
        <v>0</v>
      </c>
      <c r="S795" s="1">
        <f>VLOOKUP(A795,'ADM Details FY17'!$A$3:$X$3515,24,FALSE)</f>
        <v>0</v>
      </c>
      <c r="T795" s="1">
        <f>VLOOKUP(A795,'ADM Details FY17'!$A$3:$Y$3515,25,FALSE)</f>
        <v>0</v>
      </c>
      <c r="U795" s="1">
        <f>VLOOKUP(A795,'ADM Details FY17'!$A$3:$AA$3515,27,FALSE)</f>
        <v>0</v>
      </c>
      <c r="V795" s="1">
        <f>IFERROR(VLOOKUP(C795,'eindex _tget pp '!$A$4:$E$615,5,FALSE),0)</f>
        <v>351.07929447656159</v>
      </c>
      <c r="W795" s="31">
        <f>IFERROR(VLOOKUP(C795,'eindex _tget pp '!$A$4:$F$615,6,FALSE),0)</f>
        <v>1.2533849424000001</v>
      </c>
      <c r="X795" s="4">
        <f>IFERROR(VLOOKUP(B795,'eschools 16'!$A$2:$F$25,6,FALSE),1)</f>
        <v>2</v>
      </c>
      <c r="Y795" s="1">
        <f t="shared" si="60"/>
        <v>0</v>
      </c>
      <c r="Z795" s="1">
        <f t="shared" si="61"/>
        <v>0</v>
      </c>
      <c r="AA795" s="31">
        <f>IFERROR(VLOOKUP(C795,'eindex _tget pp '!$A$4:$G$615,7,FALSE),0)</f>
        <v>0.47183749600000002</v>
      </c>
      <c r="AB795" s="1">
        <f>VLOOKUP(A795,'ADM Details FY17'!$A$3:$AB$3515,28,FALSE)</f>
        <v>0</v>
      </c>
      <c r="AC795" s="1">
        <f t="shared" si="62"/>
        <v>0</v>
      </c>
      <c r="AD795" s="1">
        <f t="shared" si="63"/>
        <v>1.94</v>
      </c>
      <c r="AE795" s="1">
        <f t="shared" si="64"/>
        <v>48.5</v>
      </c>
    </row>
    <row r="796" spans="1:31" x14ac:dyDescent="0.25">
      <c r="A796" t="str">
        <f>B796&amp;"-"&amp;COUNTIF($B$3:B796,B796)</f>
        <v>241-105</v>
      </c>
      <c r="B796">
        <v>241</v>
      </c>
      <c r="C796" s="18">
        <f>VLOOKUP(A796,'ADM Details FY17'!$A$3:$D$3515,4,FALSE)</f>
        <v>50724</v>
      </c>
      <c r="D796" s="1">
        <f>VLOOKUP(A796,'ADM Details FY17'!$A$3:$E$3515,5,FALSE)</f>
        <v>0.96</v>
      </c>
      <c r="E796" s="1">
        <f>VLOOKUP(A796,'ADM Details FY17'!$A$3:$F$3515,6,FALSE)</f>
        <v>0</v>
      </c>
      <c r="F796" s="1">
        <f>VLOOKUP(A796,'ADM Details FY17'!$A$3:$G$3515,7,FALSE)</f>
        <v>0</v>
      </c>
      <c r="G796" s="1">
        <f>VLOOKUP(A796,'ADM Details FY17'!$A$3:$H$3515,8,FALSE)</f>
        <v>0</v>
      </c>
      <c r="H796" s="1">
        <f>VLOOKUP(A796,'ADM Details FY17'!$A$3:$I$3515,9,FALSE)</f>
        <v>0</v>
      </c>
      <c r="I796" s="1">
        <f>VLOOKUP(A796,'ADM Details FY17'!$A$3:$J$3517,10,FALSE)</f>
        <v>0</v>
      </c>
      <c r="J796" s="1">
        <f>VLOOKUP(A796,'ADM Details FY17'!$A$3:$K$3515,11,FALSE)</f>
        <v>0</v>
      </c>
      <c r="K796" s="1">
        <f>VLOOKUP(A796,'ADM Details FY17'!$A$3:$M$3515,13,FALSE)</f>
        <v>0</v>
      </c>
      <c r="L796" s="1">
        <f>VLOOKUP(A796,'ADM Details FY17'!$A$3:$O$3515,15,FALSE)</f>
        <v>0</v>
      </c>
      <c r="M796" s="1">
        <f>VLOOKUP(A796,'ADM Details FY17'!$A$3:$P$3515,16,FALSE)</f>
        <v>0</v>
      </c>
      <c r="N796" s="1">
        <f>VLOOKUP(A796,'ADM Details FY17'!$A$3:$Q$3515,17,FALSE)</f>
        <v>0</v>
      </c>
      <c r="O796" s="1">
        <f>VLOOKUP(A796,'ADM Details FY17'!$A$3:$S$3515,19,FALSE)</f>
        <v>0</v>
      </c>
      <c r="P796" s="1">
        <f>VLOOKUP(A796,'ADM Details FY17'!$A$3:$U$3515,21,FALSE)</f>
        <v>0</v>
      </c>
      <c r="Q796" s="1">
        <f>VLOOKUP(A796,'ADM Details FY17'!$A$3:$V$3515,22,FALSE)</f>
        <v>0</v>
      </c>
      <c r="R796" s="1">
        <f>VLOOKUP(A796,'ADM Details FY17'!$A$3:$W$3515,23,FALSE)</f>
        <v>0</v>
      </c>
      <c r="S796" s="1">
        <f>VLOOKUP(A796,'ADM Details FY17'!$A$3:$X$3515,24,FALSE)</f>
        <v>0</v>
      </c>
      <c r="T796" s="1">
        <f>VLOOKUP(A796,'ADM Details FY17'!$A$3:$Y$3515,25,FALSE)</f>
        <v>0</v>
      </c>
      <c r="U796" s="1">
        <f>VLOOKUP(A796,'ADM Details FY17'!$A$3:$AA$3515,27,FALSE)</f>
        <v>0</v>
      </c>
      <c r="V796" s="1">
        <f>IFERROR(VLOOKUP(C796,'eindex _tget pp '!$A$4:$E$615,5,FALSE),0)</f>
        <v>108.98425476930225</v>
      </c>
      <c r="W796" s="31">
        <f>IFERROR(VLOOKUP(C796,'eindex _tget pp '!$A$4:$F$615,6,FALSE),0)</f>
        <v>0.40159160910000002</v>
      </c>
      <c r="X796" s="4">
        <f>IFERROR(VLOOKUP(B796,'eschools 16'!$A$2:$F$25,6,FALSE),1)</f>
        <v>2</v>
      </c>
      <c r="Y796" s="1">
        <f t="shared" si="60"/>
        <v>0</v>
      </c>
      <c r="Z796" s="1">
        <f t="shared" si="61"/>
        <v>0</v>
      </c>
      <c r="AA796" s="31">
        <f>IFERROR(VLOOKUP(C796,'eindex _tget pp '!$A$4:$G$615,7,FALSE),0)</f>
        <v>0.40405653400000002</v>
      </c>
      <c r="AB796" s="1">
        <f>VLOOKUP(A796,'ADM Details FY17'!$A$3:$AB$3515,28,FALSE)</f>
        <v>0</v>
      </c>
      <c r="AC796" s="1">
        <f t="shared" si="62"/>
        <v>0</v>
      </c>
      <c r="AD796" s="1">
        <f t="shared" si="63"/>
        <v>0.96</v>
      </c>
      <c r="AE796" s="1">
        <f t="shared" si="64"/>
        <v>24</v>
      </c>
    </row>
    <row r="797" spans="1:31" x14ac:dyDescent="0.25">
      <c r="A797" t="str">
        <f>B797&amp;"-"&amp;COUNTIF($B$3:B797,B797)</f>
        <v>241-106</v>
      </c>
      <c r="B797">
        <v>241</v>
      </c>
      <c r="C797" s="18">
        <f>VLOOKUP(A797,'ADM Details FY17'!$A$3:$D$3515,4,FALSE)</f>
        <v>44636</v>
      </c>
      <c r="D797" s="1">
        <f>VLOOKUP(A797,'ADM Details FY17'!$A$3:$E$3515,5,FALSE)</f>
        <v>1</v>
      </c>
      <c r="E797" s="1">
        <f>VLOOKUP(A797,'ADM Details FY17'!$A$3:$F$3515,6,FALSE)</f>
        <v>0</v>
      </c>
      <c r="F797" s="1">
        <f>VLOOKUP(A797,'ADM Details FY17'!$A$3:$G$3515,7,FALSE)</f>
        <v>0</v>
      </c>
      <c r="G797" s="1">
        <f>VLOOKUP(A797,'ADM Details FY17'!$A$3:$H$3515,8,FALSE)</f>
        <v>0</v>
      </c>
      <c r="H797" s="1">
        <f>VLOOKUP(A797,'ADM Details FY17'!$A$3:$I$3515,9,FALSE)</f>
        <v>0</v>
      </c>
      <c r="I797" s="1">
        <f>VLOOKUP(A797,'ADM Details FY17'!$A$3:$J$3517,10,FALSE)</f>
        <v>0</v>
      </c>
      <c r="J797" s="1">
        <f>VLOOKUP(A797,'ADM Details FY17'!$A$3:$K$3515,11,FALSE)</f>
        <v>0</v>
      </c>
      <c r="K797" s="1">
        <f>VLOOKUP(A797,'ADM Details FY17'!$A$3:$M$3515,13,FALSE)</f>
        <v>1</v>
      </c>
      <c r="L797" s="1">
        <f>VLOOKUP(A797,'ADM Details FY17'!$A$3:$O$3515,15,FALSE)</f>
        <v>0</v>
      </c>
      <c r="M797" s="1">
        <f>VLOOKUP(A797,'ADM Details FY17'!$A$3:$P$3515,16,FALSE)</f>
        <v>0</v>
      </c>
      <c r="N797" s="1">
        <f>VLOOKUP(A797,'ADM Details FY17'!$A$3:$Q$3515,17,FALSE)</f>
        <v>0</v>
      </c>
      <c r="O797" s="1">
        <f>VLOOKUP(A797,'ADM Details FY17'!$A$3:$S$3515,19,FALSE)</f>
        <v>0</v>
      </c>
      <c r="P797" s="1">
        <f>VLOOKUP(A797,'ADM Details FY17'!$A$3:$U$3515,21,FALSE)</f>
        <v>0</v>
      </c>
      <c r="Q797" s="1">
        <f>VLOOKUP(A797,'ADM Details FY17'!$A$3:$V$3515,22,FALSE)</f>
        <v>0</v>
      </c>
      <c r="R797" s="1">
        <f>VLOOKUP(A797,'ADM Details FY17'!$A$3:$W$3515,23,FALSE)</f>
        <v>0</v>
      </c>
      <c r="S797" s="1">
        <f>VLOOKUP(A797,'ADM Details FY17'!$A$3:$X$3515,24,FALSE)</f>
        <v>0</v>
      </c>
      <c r="T797" s="1">
        <f>VLOOKUP(A797,'ADM Details FY17'!$A$3:$Y$3515,25,FALSE)</f>
        <v>0</v>
      </c>
      <c r="U797" s="1">
        <f>VLOOKUP(A797,'ADM Details FY17'!$A$3:$AA$3515,27,FALSE)</f>
        <v>0</v>
      </c>
      <c r="V797" s="1">
        <f>IFERROR(VLOOKUP(C797,'eindex _tget pp '!$A$4:$E$615,5,FALSE),0)</f>
        <v>43.906157988799308</v>
      </c>
      <c r="W797" s="31">
        <f>IFERROR(VLOOKUP(C797,'eindex _tget pp '!$A$4:$F$615,6,FALSE),0)</f>
        <v>1.1094406107999999</v>
      </c>
      <c r="X797" s="4">
        <f>IFERROR(VLOOKUP(B797,'eschools 16'!$A$2:$F$25,6,FALSE),1)</f>
        <v>2</v>
      </c>
      <c r="Y797" s="1">
        <f t="shared" si="60"/>
        <v>0</v>
      </c>
      <c r="Z797" s="1">
        <f t="shared" si="61"/>
        <v>0</v>
      </c>
      <c r="AA797" s="31">
        <f>IFERROR(VLOOKUP(C797,'eindex _tget pp '!$A$4:$G$615,7,FALSE),0)</f>
        <v>0.37422767899999998</v>
      </c>
      <c r="AB797" s="1">
        <f>VLOOKUP(A797,'ADM Details FY17'!$A$3:$AB$3515,28,FALSE)</f>
        <v>0</v>
      </c>
      <c r="AC797" s="1">
        <f t="shared" si="62"/>
        <v>0</v>
      </c>
      <c r="AD797" s="1">
        <f t="shared" si="63"/>
        <v>1</v>
      </c>
      <c r="AE797" s="1">
        <f t="shared" si="64"/>
        <v>25</v>
      </c>
    </row>
    <row r="798" spans="1:31" x14ac:dyDescent="0.25">
      <c r="A798" t="str">
        <f>B798&amp;"-"&amp;COUNTIF($B$3:B798,B798)</f>
        <v>241-107</v>
      </c>
      <c r="B798">
        <v>241</v>
      </c>
      <c r="C798" s="18">
        <f>VLOOKUP(A798,'ADM Details FY17'!$A$3:$D$3515,4,FALSE)</f>
        <v>49924</v>
      </c>
      <c r="D798" s="1">
        <f>VLOOKUP(A798,'ADM Details FY17'!$A$3:$E$3515,5,FALSE)</f>
        <v>1.4</v>
      </c>
      <c r="E798" s="1">
        <f>VLOOKUP(A798,'ADM Details FY17'!$A$3:$F$3515,6,FALSE)</f>
        <v>0</v>
      </c>
      <c r="F798" s="1">
        <f>VLOOKUP(A798,'ADM Details FY17'!$A$3:$G$3515,7,FALSE)</f>
        <v>0</v>
      </c>
      <c r="G798" s="1">
        <f>VLOOKUP(A798,'ADM Details FY17'!$A$3:$H$3515,8,FALSE)</f>
        <v>0</v>
      </c>
      <c r="H798" s="1">
        <f>VLOOKUP(A798,'ADM Details FY17'!$A$3:$I$3515,9,FALSE)</f>
        <v>0</v>
      </c>
      <c r="I798" s="1">
        <f>VLOOKUP(A798,'ADM Details FY17'!$A$3:$J$3517,10,FALSE)</f>
        <v>0</v>
      </c>
      <c r="J798" s="1">
        <f>VLOOKUP(A798,'ADM Details FY17'!$A$3:$K$3515,11,FALSE)</f>
        <v>0</v>
      </c>
      <c r="K798" s="1">
        <f>VLOOKUP(A798,'ADM Details FY17'!$A$3:$M$3515,13,FALSE)</f>
        <v>0.86</v>
      </c>
      <c r="L798" s="1">
        <f>VLOOKUP(A798,'ADM Details FY17'!$A$3:$O$3515,15,FALSE)</f>
        <v>0</v>
      </c>
      <c r="M798" s="1">
        <f>VLOOKUP(A798,'ADM Details FY17'!$A$3:$P$3515,16,FALSE)</f>
        <v>0</v>
      </c>
      <c r="N798" s="1">
        <f>VLOOKUP(A798,'ADM Details FY17'!$A$3:$Q$3515,17,FALSE)</f>
        <v>0</v>
      </c>
      <c r="O798" s="1">
        <f>VLOOKUP(A798,'ADM Details FY17'!$A$3:$S$3515,19,FALSE)</f>
        <v>0</v>
      </c>
      <c r="P798" s="1">
        <f>VLOOKUP(A798,'ADM Details FY17'!$A$3:$U$3515,21,FALSE)</f>
        <v>0</v>
      </c>
      <c r="Q798" s="1">
        <f>VLOOKUP(A798,'ADM Details FY17'!$A$3:$V$3515,22,FALSE)</f>
        <v>0</v>
      </c>
      <c r="R798" s="1">
        <f>VLOOKUP(A798,'ADM Details FY17'!$A$3:$W$3515,23,FALSE)</f>
        <v>0</v>
      </c>
      <c r="S798" s="1">
        <f>VLOOKUP(A798,'ADM Details FY17'!$A$3:$X$3515,24,FALSE)</f>
        <v>0</v>
      </c>
      <c r="T798" s="1">
        <f>VLOOKUP(A798,'ADM Details FY17'!$A$3:$Y$3515,25,FALSE)</f>
        <v>0</v>
      </c>
      <c r="U798" s="1">
        <f>VLOOKUP(A798,'ADM Details FY17'!$A$3:$AA$3515,27,FALSE)</f>
        <v>0</v>
      </c>
      <c r="V798" s="1">
        <f>IFERROR(VLOOKUP(C798,'eindex _tget pp '!$A$4:$E$615,5,FALSE),0)</f>
        <v>406.33951631053634</v>
      </c>
      <c r="W798" s="31">
        <f>IFERROR(VLOOKUP(C798,'eindex _tget pp '!$A$4:$F$615,6,FALSE),0)</f>
        <v>0.63215170399999998</v>
      </c>
      <c r="X798" s="4">
        <f>IFERROR(VLOOKUP(B798,'eschools 16'!$A$2:$F$25,6,FALSE),1)</f>
        <v>2</v>
      </c>
      <c r="Y798" s="1">
        <f t="shared" si="60"/>
        <v>0</v>
      </c>
      <c r="Z798" s="1">
        <f t="shared" si="61"/>
        <v>0</v>
      </c>
      <c r="AA798" s="31">
        <f>IFERROR(VLOOKUP(C798,'eindex _tget pp '!$A$4:$G$615,7,FALSE),0)</f>
        <v>0.50774609800000003</v>
      </c>
      <c r="AB798" s="1">
        <f>VLOOKUP(A798,'ADM Details FY17'!$A$3:$AB$3515,28,FALSE)</f>
        <v>0</v>
      </c>
      <c r="AC798" s="1">
        <f t="shared" si="62"/>
        <v>0</v>
      </c>
      <c r="AD798" s="1">
        <f t="shared" si="63"/>
        <v>1.4</v>
      </c>
      <c r="AE798" s="1">
        <f t="shared" si="64"/>
        <v>35</v>
      </c>
    </row>
    <row r="799" spans="1:31" x14ac:dyDescent="0.25">
      <c r="A799" t="str">
        <f>B799&amp;"-"&amp;COUNTIF($B$3:B799,B799)</f>
        <v>241-108</v>
      </c>
      <c r="B799">
        <v>241</v>
      </c>
      <c r="C799" s="18">
        <f>VLOOKUP(A799,'ADM Details FY17'!$A$3:$D$3515,4,FALSE)</f>
        <v>49932</v>
      </c>
      <c r="D799" s="1">
        <f>VLOOKUP(A799,'ADM Details FY17'!$A$3:$E$3515,5,FALSE)</f>
        <v>0.14000000000000001</v>
      </c>
      <c r="E799" s="1">
        <f>VLOOKUP(A799,'ADM Details FY17'!$A$3:$F$3515,6,FALSE)</f>
        <v>0</v>
      </c>
      <c r="F799" s="1">
        <f>VLOOKUP(A799,'ADM Details FY17'!$A$3:$G$3515,7,FALSE)</f>
        <v>0</v>
      </c>
      <c r="G799" s="1">
        <f>VLOOKUP(A799,'ADM Details FY17'!$A$3:$H$3515,8,FALSE)</f>
        <v>0</v>
      </c>
      <c r="H799" s="1">
        <f>VLOOKUP(A799,'ADM Details FY17'!$A$3:$I$3515,9,FALSE)</f>
        <v>0</v>
      </c>
      <c r="I799" s="1">
        <f>VLOOKUP(A799,'ADM Details FY17'!$A$3:$J$3517,10,FALSE)</f>
        <v>0</v>
      </c>
      <c r="J799" s="1">
        <f>VLOOKUP(A799,'ADM Details FY17'!$A$3:$K$3515,11,FALSE)</f>
        <v>0</v>
      </c>
      <c r="K799" s="1">
        <f>VLOOKUP(A799,'ADM Details FY17'!$A$3:$M$3515,13,FALSE)</f>
        <v>0.14000000000000001</v>
      </c>
      <c r="L799" s="1">
        <f>VLOOKUP(A799,'ADM Details FY17'!$A$3:$O$3515,15,FALSE)</f>
        <v>0</v>
      </c>
      <c r="M799" s="1">
        <f>VLOOKUP(A799,'ADM Details FY17'!$A$3:$P$3515,16,FALSE)</f>
        <v>0</v>
      </c>
      <c r="N799" s="1">
        <f>VLOOKUP(A799,'ADM Details FY17'!$A$3:$Q$3515,17,FALSE)</f>
        <v>0</v>
      </c>
      <c r="O799" s="1">
        <f>VLOOKUP(A799,'ADM Details FY17'!$A$3:$S$3515,19,FALSE)</f>
        <v>0</v>
      </c>
      <c r="P799" s="1">
        <f>VLOOKUP(A799,'ADM Details FY17'!$A$3:$U$3515,21,FALSE)</f>
        <v>0</v>
      </c>
      <c r="Q799" s="1">
        <f>VLOOKUP(A799,'ADM Details FY17'!$A$3:$V$3515,22,FALSE)</f>
        <v>0</v>
      </c>
      <c r="R799" s="1">
        <f>VLOOKUP(A799,'ADM Details FY17'!$A$3:$W$3515,23,FALSE)</f>
        <v>0</v>
      </c>
      <c r="S799" s="1">
        <f>VLOOKUP(A799,'ADM Details FY17'!$A$3:$X$3515,24,FALSE)</f>
        <v>0</v>
      </c>
      <c r="T799" s="1">
        <f>VLOOKUP(A799,'ADM Details FY17'!$A$3:$Y$3515,25,FALSE)</f>
        <v>0</v>
      </c>
      <c r="U799" s="1">
        <f>VLOOKUP(A799,'ADM Details FY17'!$A$3:$AA$3515,27,FALSE)</f>
        <v>0</v>
      </c>
      <c r="V799" s="1">
        <f>IFERROR(VLOOKUP(C799,'eindex _tget pp '!$A$4:$E$615,5,FALSE),0)</f>
        <v>115.42484365395407</v>
      </c>
      <c r="W799" s="31">
        <f>IFERROR(VLOOKUP(C799,'eindex _tget pp '!$A$4:$F$615,6,FALSE),0)</f>
        <v>0.93683407340000002</v>
      </c>
      <c r="X799" s="4">
        <f>IFERROR(VLOOKUP(B799,'eschools 16'!$A$2:$F$25,6,FALSE),1)</f>
        <v>2</v>
      </c>
      <c r="Y799" s="1">
        <f t="shared" si="60"/>
        <v>0</v>
      </c>
      <c r="Z799" s="1">
        <f t="shared" si="61"/>
        <v>0</v>
      </c>
      <c r="AA799" s="31">
        <f>IFERROR(VLOOKUP(C799,'eindex _tget pp '!$A$4:$G$615,7,FALSE),0)</f>
        <v>0.42547585999999998</v>
      </c>
      <c r="AB799" s="1">
        <f>VLOOKUP(A799,'ADM Details FY17'!$A$3:$AB$3515,28,FALSE)</f>
        <v>0</v>
      </c>
      <c r="AC799" s="1">
        <f t="shared" si="62"/>
        <v>0</v>
      </c>
      <c r="AD799" s="1">
        <f t="shared" si="63"/>
        <v>0.14000000000000001</v>
      </c>
      <c r="AE799" s="1">
        <f t="shared" si="64"/>
        <v>3.5000000000000004</v>
      </c>
    </row>
    <row r="800" spans="1:31" x14ac:dyDescent="0.25">
      <c r="A800" t="str">
        <f>B800&amp;"-"&amp;COUNTIF($B$3:B800,B800)</f>
        <v>241-109</v>
      </c>
      <c r="B800">
        <v>241</v>
      </c>
      <c r="C800" s="18">
        <f>VLOOKUP(A800,'ADM Details FY17'!$A$3:$D$3515,4,FALSE)</f>
        <v>44685</v>
      </c>
      <c r="D800" s="1">
        <f>VLOOKUP(A800,'ADM Details FY17'!$A$3:$E$3515,5,FALSE)</f>
        <v>1.86</v>
      </c>
      <c r="E800" s="1">
        <f>VLOOKUP(A800,'ADM Details FY17'!$A$3:$F$3515,6,FALSE)</f>
        <v>0</v>
      </c>
      <c r="F800" s="1">
        <f>VLOOKUP(A800,'ADM Details FY17'!$A$3:$G$3515,7,FALSE)</f>
        <v>1</v>
      </c>
      <c r="G800" s="1">
        <f>VLOOKUP(A800,'ADM Details FY17'!$A$3:$H$3515,8,FALSE)</f>
        <v>0</v>
      </c>
      <c r="H800" s="1">
        <f>VLOOKUP(A800,'ADM Details FY17'!$A$3:$I$3515,9,FALSE)</f>
        <v>0</v>
      </c>
      <c r="I800" s="1">
        <f>VLOOKUP(A800,'ADM Details FY17'!$A$3:$J$3517,10,FALSE)</f>
        <v>0</v>
      </c>
      <c r="J800" s="1">
        <f>VLOOKUP(A800,'ADM Details FY17'!$A$3:$K$3515,11,FALSE)</f>
        <v>0</v>
      </c>
      <c r="K800" s="1">
        <f>VLOOKUP(A800,'ADM Details FY17'!$A$3:$M$3515,13,FALSE)</f>
        <v>0.86</v>
      </c>
      <c r="L800" s="1">
        <f>VLOOKUP(A800,'ADM Details FY17'!$A$3:$O$3515,15,FALSE)</f>
        <v>0</v>
      </c>
      <c r="M800" s="1">
        <f>VLOOKUP(A800,'ADM Details FY17'!$A$3:$P$3515,16,FALSE)</f>
        <v>0</v>
      </c>
      <c r="N800" s="1">
        <f>VLOOKUP(A800,'ADM Details FY17'!$A$3:$Q$3515,17,FALSE)</f>
        <v>0</v>
      </c>
      <c r="O800" s="1">
        <f>VLOOKUP(A800,'ADM Details FY17'!$A$3:$S$3515,19,FALSE)</f>
        <v>0</v>
      </c>
      <c r="P800" s="1">
        <f>VLOOKUP(A800,'ADM Details FY17'!$A$3:$U$3515,21,FALSE)</f>
        <v>0</v>
      </c>
      <c r="Q800" s="1">
        <f>VLOOKUP(A800,'ADM Details FY17'!$A$3:$V$3515,22,FALSE)</f>
        <v>0</v>
      </c>
      <c r="R800" s="1">
        <f>VLOOKUP(A800,'ADM Details FY17'!$A$3:$W$3515,23,FALSE)</f>
        <v>0</v>
      </c>
      <c r="S800" s="1">
        <f>VLOOKUP(A800,'ADM Details FY17'!$A$3:$X$3515,24,FALSE)</f>
        <v>0</v>
      </c>
      <c r="T800" s="1">
        <f>VLOOKUP(A800,'ADM Details FY17'!$A$3:$Y$3515,25,FALSE)</f>
        <v>0</v>
      </c>
      <c r="U800" s="1">
        <f>VLOOKUP(A800,'ADM Details FY17'!$A$3:$AA$3515,27,FALSE)</f>
        <v>0</v>
      </c>
      <c r="V800" s="1">
        <f>IFERROR(VLOOKUP(C800,'eindex _tget pp '!$A$4:$E$615,5,FALSE),0)</f>
        <v>547.87772208712238</v>
      </c>
      <c r="W800" s="31">
        <f>IFERROR(VLOOKUP(C800,'eindex _tget pp '!$A$4:$F$615,6,FALSE),0)</f>
        <v>3.7147421595000001</v>
      </c>
      <c r="X800" s="4">
        <f>IFERROR(VLOOKUP(B800,'eschools 16'!$A$2:$F$25,6,FALSE),1)</f>
        <v>2</v>
      </c>
      <c r="Y800" s="1">
        <f t="shared" si="60"/>
        <v>0</v>
      </c>
      <c r="Z800" s="1">
        <f t="shared" si="61"/>
        <v>0</v>
      </c>
      <c r="AA800" s="31">
        <f>IFERROR(VLOOKUP(C800,'eindex _tget pp '!$A$4:$G$615,7,FALSE),0)</f>
        <v>0.59611453800000003</v>
      </c>
      <c r="AB800" s="1">
        <f>VLOOKUP(A800,'ADM Details FY17'!$A$3:$AB$3515,28,FALSE)</f>
        <v>0</v>
      </c>
      <c r="AC800" s="1">
        <f t="shared" si="62"/>
        <v>0</v>
      </c>
      <c r="AD800" s="1">
        <f t="shared" si="63"/>
        <v>1.86</v>
      </c>
      <c r="AE800" s="1">
        <f t="shared" si="64"/>
        <v>46.5</v>
      </c>
    </row>
    <row r="801" spans="1:31" x14ac:dyDescent="0.25">
      <c r="A801" t="str">
        <f>B801&amp;"-"&amp;COUNTIF($B$3:B801,B801)</f>
        <v>241-110</v>
      </c>
      <c r="B801">
        <v>241</v>
      </c>
      <c r="C801" s="18">
        <f>VLOOKUP(A801,'ADM Details FY17'!$A$3:$D$3515,4,FALSE)</f>
        <v>46474</v>
      </c>
      <c r="D801" s="1">
        <f>VLOOKUP(A801,'ADM Details FY17'!$A$3:$E$3515,5,FALSE)</f>
        <v>3.55</v>
      </c>
      <c r="E801" s="1">
        <f>VLOOKUP(A801,'ADM Details FY17'!$A$3:$F$3515,6,FALSE)</f>
        <v>0</v>
      </c>
      <c r="F801" s="1">
        <f>VLOOKUP(A801,'ADM Details FY17'!$A$3:$G$3515,7,FALSE)</f>
        <v>0</v>
      </c>
      <c r="G801" s="1">
        <f>VLOOKUP(A801,'ADM Details FY17'!$A$3:$H$3515,8,FALSE)</f>
        <v>0</v>
      </c>
      <c r="H801" s="1">
        <f>VLOOKUP(A801,'ADM Details FY17'!$A$3:$I$3515,9,FALSE)</f>
        <v>0</v>
      </c>
      <c r="I801" s="1">
        <f>VLOOKUP(A801,'ADM Details FY17'!$A$3:$J$3517,10,FALSE)</f>
        <v>0</v>
      </c>
      <c r="J801" s="1">
        <f>VLOOKUP(A801,'ADM Details FY17'!$A$3:$K$3515,11,FALSE)</f>
        <v>0</v>
      </c>
      <c r="K801" s="1">
        <f>VLOOKUP(A801,'ADM Details FY17'!$A$3:$M$3515,13,FALSE)</f>
        <v>1.08</v>
      </c>
      <c r="L801" s="1">
        <f>VLOOKUP(A801,'ADM Details FY17'!$A$3:$O$3515,15,FALSE)</f>
        <v>0</v>
      </c>
      <c r="M801" s="1">
        <f>VLOOKUP(A801,'ADM Details FY17'!$A$3:$P$3515,16,FALSE)</f>
        <v>0</v>
      </c>
      <c r="N801" s="1">
        <f>VLOOKUP(A801,'ADM Details FY17'!$A$3:$Q$3515,17,FALSE)</f>
        <v>0</v>
      </c>
      <c r="O801" s="1">
        <f>VLOOKUP(A801,'ADM Details FY17'!$A$3:$S$3515,19,FALSE)</f>
        <v>0</v>
      </c>
      <c r="P801" s="1">
        <f>VLOOKUP(A801,'ADM Details FY17'!$A$3:$U$3515,21,FALSE)</f>
        <v>0</v>
      </c>
      <c r="Q801" s="1">
        <f>VLOOKUP(A801,'ADM Details FY17'!$A$3:$V$3515,22,FALSE)</f>
        <v>0</v>
      </c>
      <c r="R801" s="1">
        <f>VLOOKUP(A801,'ADM Details FY17'!$A$3:$W$3515,23,FALSE)</f>
        <v>0</v>
      </c>
      <c r="S801" s="1">
        <f>VLOOKUP(A801,'ADM Details FY17'!$A$3:$X$3515,24,FALSE)</f>
        <v>0</v>
      </c>
      <c r="T801" s="1">
        <f>VLOOKUP(A801,'ADM Details FY17'!$A$3:$Y$3515,25,FALSE)</f>
        <v>0</v>
      </c>
      <c r="U801" s="1">
        <f>VLOOKUP(A801,'ADM Details FY17'!$A$3:$AA$3515,27,FALSE)</f>
        <v>0</v>
      </c>
      <c r="V801" s="1">
        <f>IFERROR(VLOOKUP(C801,'eindex _tget pp '!$A$4:$E$615,5,FALSE),0)</f>
        <v>661.61378330993011</v>
      </c>
      <c r="W801" s="31">
        <f>IFERROR(VLOOKUP(C801,'eindex _tget pp '!$A$4:$F$615,6,FALSE),0)</f>
        <v>1.6316090087999999</v>
      </c>
      <c r="X801" s="4">
        <f>IFERROR(VLOOKUP(B801,'eschools 16'!$A$2:$F$25,6,FALSE),1)</f>
        <v>2</v>
      </c>
      <c r="Y801" s="1">
        <f t="shared" si="60"/>
        <v>0</v>
      </c>
      <c r="Z801" s="1">
        <f t="shared" si="61"/>
        <v>0</v>
      </c>
      <c r="AA801" s="31">
        <f>IFERROR(VLOOKUP(C801,'eindex _tget pp '!$A$4:$G$615,7,FALSE),0)</f>
        <v>0.59683500700000003</v>
      </c>
      <c r="AB801" s="1">
        <f>VLOOKUP(A801,'ADM Details FY17'!$A$3:$AB$3515,28,FALSE)</f>
        <v>0</v>
      </c>
      <c r="AC801" s="1">
        <f t="shared" si="62"/>
        <v>0</v>
      </c>
      <c r="AD801" s="1">
        <f t="shared" si="63"/>
        <v>3.55</v>
      </c>
      <c r="AE801" s="1">
        <f t="shared" si="64"/>
        <v>88.75</v>
      </c>
    </row>
    <row r="802" spans="1:31" x14ac:dyDescent="0.25">
      <c r="A802" t="str">
        <f>B802&amp;"-"&amp;COUNTIF($B$3:B802,B802)</f>
        <v>241-111</v>
      </c>
      <c r="B802">
        <v>241</v>
      </c>
      <c r="C802" s="18">
        <f>VLOOKUP(A802,'ADM Details FY17'!$A$3:$D$3515,4,FALSE)</f>
        <v>46482</v>
      </c>
      <c r="D802" s="1">
        <f>VLOOKUP(A802,'ADM Details FY17'!$A$3:$E$3515,5,FALSE)</f>
        <v>1.66</v>
      </c>
      <c r="E802" s="1">
        <f>VLOOKUP(A802,'ADM Details FY17'!$A$3:$F$3515,6,FALSE)</f>
        <v>0</v>
      </c>
      <c r="F802" s="1">
        <f>VLOOKUP(A802,'ADM Details FY17'!$A$3:$G$3515,7,FALSE)</f>
        <v>0</v>
      </c>
      <c r="G802" s="1">
        <f>VLOOKUP(A802,'ADM Details FY17'!$A$3:$H$3515,8,FALSE)</f>
        <v>0</v>
      </c>
      <c r="H802" s="1">
        <f>VLOOKUP(A802,'ADM Details FY17'!$A$3:$I$3515,9,FALSE)</f>
        <v>0</v>
      </c>
      <c r="I802" s="1">
        <f>VLOOKUP(A802,'ADM Details FY17'!$A$3:$J$3517,10,FALSE)</f>
        <v>0</v>
      </c>
      <c r="J802" s="1">
        <f>VLOOKUP(A802,'ADM Details FY17'!$A$3:$K$3515,11,FALSE)</f>
        <v>0</v>
      </c>
      <c r="K802" s="1">
        <f>VLOOKUP(A802,'ADM Details FY17'!$A$3:$M$3515,13,FALSE)</f>
        <v>1.66</v>
      </c>
      <c r="L802" s="1">
        <f>VLOOKUP(A802,'ADM Details FY17'!$A$3:$O$3515,15,FALSE)</f>
        <v>0</v>
      </c>
      <c r="M802" s="1">
        <f>VLOOKUP(A802,'ADM Details FY17'!$A$3:$P$3515,16,FALSE)</f>
        <v>0</v>
      </c>
      <c r="N802" s="1">
        <f>VLOOKUP(A802,'ADM Details FY17'!$A$3:$Q$3515,17,FALSE)</f>
        <v>0</v>
      </c>
      <c r="O802" s="1">
        <f>VLOOKUP(A802,'ADM Details FY17'!$A$3:$S$3515,19,FALSE)</f>
        <v>0</v>
      </c>
      <c r="P802" s="1">
        <f>VLOOKUP(A802,'ADM Details FY17'!$A$3:$U$3515,21,FALSE)</f>
        <v>0</v>
      </c>
      <c r="Q802" s="1">
        <f>VLOOKUP(A802,'ADM Details FY17'!$A$3:$V$3515,22,FALSE)</f>
        <v>0</v>
      </c>
      <c r="R802" s="1">
        <f>VLOOKUP(A802,'ADM Details FY17'!$A$3:$W$3515,23,FALSE)</f>
        <v>0</v>
      </c>
      <c r="S802" s="1">
        <f>VLOOKUP(A802,'ADM Details FY17'!$A$3:$X$3515,24,FALSE)</f>
        <v>0</v>
      </c>
      <c r="T802" s="1">
        <f>VLOOKUP(A802,'ADM Details FY17'!$A$3:$Y$3515,25,FALSE)</f>
        <v>0</v>
      </c>
      <c r="U802" s="1">
        <f>VLOOKUP(A802,'ADM Details FY17'!$A$3:$AA$3515,27,FALSE)</f>
        <v>0</v>
      </c>
      <c r="V802" s="1">
        <f>IFERROR(VLOOKUP(C802,'eindex _tget pp '!$A$4:$E$615,5,FALSE),0)</f>
        <v>145.59793798763806</v>
      </c>
      <c r="W802" s="31">
        <f>IFERROR(VLOOKUP(C802,'eindex _tget pp '!$A$4:$F$615,6,FALSE),0)</f>
        <v>1.3001043189999999</v>
      </c>
      <c r="X802" s="4">
        <f>IFERROR(VLOOKUP(B802,'eschools 16'!$A$2:$F$25,6,FALSE),1)</f>
        <v>2</v>
      </c>
      <c r="Y802" s="1">
        <f t="shared" si="60"/>
        <v>0</v>
      </c>
      <c r="Z802" s="1">
        <f t="shared" si="61"/>
        <v>0</v>
      </c>
      <c r="AA802" s="31">
        <f>IFERROR(VLOOKUP(C802,'eindex _tget pp '!$A$4:$G$615,7,FALSE),0)</f>
        <v>0.34653777400000002</v>
      </c>
      <c r="AB802" s="1">
        <f>VLOOKUP(A802,'ADM Details FY17'!$A$3:$AB$3515,28,FALSE)</f>
        <v>0</v>
      </c>
      <c r="AC802" s="1">
        <f t="shared" si="62"/>
        <v>0</v>
      </c>
      <c r="AD802" s="1">
        <f t="shared" si="63"/>
        <v>1.66</v>
      </c>
      <c r="AE802" s="1">
        <f t="shared" si="64"/>
        <v>41.5</v>
      </c>
    </row>
    <row r="803" spans="1:31" x14ac:dyDescent="0.25">
      <c r="A803" t="str">
        <f>B803&amp;"-"&amp;COUNTIF($B$3:B803,B803)</f>
        <v>241-112</v>
      </c>
      <c r="B803">
        <v>241</v>
      </c>
      <c r="C803" s="18">
        <f>VLOOKUP(A803,'ADM Details FY17'!$A$3:$D$3515,4,FALSE)</f>
        <v>47894</v>
      </c>
      <c r="D803" s="1">
        <f>VLOOKUP(A803,'ADM Details FY17'!$A$3:$E$3515,5,FALSE)</f>
        <v>1</v>
      </c>
      <c r="E803" s="1">
        <f>VLOOKUP(A803,'ADM Details FY17'!$A$3:$F$3515,6,FALSE)</f>
        <v>0</v>
      </c>
      <c r="F803" s="1">
        <f>VLOOKUP(A803,'ADM Details FY17'!$A$3:$G$3515,7,FALSE)</f>
        <v>0</v>
      </c>
      <c r="G803" s="1">
        <f>VLOOKUP(A803,'ADM Details FY17'!$A$3:$H$3515,8,FALSE)</f>
        <v>0</v>
      </c>
      <c r="H803" s="1">
        <f>VLOOKUP(A803,'ADM Details FY17'!$A$3:$I$3515,9,FALSE)</f>
        <v>0</v>
      </c>
      <c r="I803" s="1">
        <f>VLOOKUP(A803,'ADM Details FY17'!$A$3:$J$3517,10,FALSE)</f>
        <v>0</v>
      </c>
      <c r="J803" s="1">
        <f>VLOOKUP(A803,'ADM Details FY17'!$A$3:$K$3515,11,FALSE)</f>
        <v>0</v>
      </c>
      <c r="K803" s="1">
        <f>VLOOKUP(A803,'ADM Details FY17'!$A$3:$M$3515,13,FALSE)</f>
        <v>1</v>
      </c>
      <c r="L803" s="1">
        <f>VLOOKUP(A803,'ADM Details FY17'!$A$3:$O$3515,15,FALSE)</f>
        <v>0</v>
      </c>
      <c r="M803" s="1">
        <f>VLOOKUP(A803,'ADM Details FY17'!$A$3:$P$3515,16,FALSE)</f>
        <v>0</v>
      </c>
      <c r="N803" s="1">
        <f>VLOOKUP(A803,'ADM Details FY17'!$A$3:$Q$3515,17,FALSE)</f>
        <v>0</v>
      </c>
      <c r="O803" s="1">
        <f>VLOOKUP(A803,'ADM Details FY17'!$A$3:$S$3515,19,FALSE)</f>
        <v>0</v>
      </c>
      <c r="P803" s="1">
        <f>VLOOKUP(A803,'ADM Details FY17'!$A$3:$U$3515,21,FALSE)</f>
        <v>0</v>
      </c>
      <c r="Q803" s="1">
        <f>VLOOKUP(A803,'ADM Details FY17'!$A$3:$V$3515,22,FALSE)</f>
        <v>0</v>
      </c>
      <c r="R803" s="1">
        <f>VLOOKUP(A803,'ADM Details FY17'!$A$3:$W$3515,23,FALSE)</f>
        <v>0</v>
      </c>
      <c r="S803" s="1">
        <f>VLOOKUP(A803,'ADM Details FY17'!$A$3:$X$3515,24,FALSE)</f>
        <v>0</v>
      </c>
      <c r="T803" s="1">
        <f>VLOOKUP(A803,'ADM Details FY17'!$A$3:$Y$3515,25,FALSE)</f>
        <v>0</v>
      </c>
      <c r="U803" s="1">
        <f>VLOOKUP(A803,'ADM Details FY17'!$A$3:$AA$3515,27,FALSE)</f>
        <v>0</v>
      </c>
      <c r="V803" s="1">
        <f>IFERROR(VLOOKUP(C803,'eindex _tget pp '!$A$4:$E$615,5,FALSE),0)</f>
        <v>0</v>
      </c>
      <c r="W803" s="31">
        <f>IFERROR(VLOOKUP(C803,'eindex _tget pp '!$A$4:$F$615,6,FALSE),0)</f>
        <v>0.33520351980000002</v>
      </c>
      <c r="X803" s="4">
        <f>IFERROR(VLOOKUP(B803,'eschools 16'!$A$2:$F$25,6,FALSE),1)</f>
        <v>2</v>
      </c>
      <c r="Y803" s="1">
        <f t="shared" si="60"/>
        <v>0</v>
      </c>
      <c r="Z803" s="1">
        <f t="shared" si="61"/>
        <v>0</v>
      </c>
      <c r="AA803" s="31">
        <f>IFERROR(VLOOKUP(C803,'eindex _tget pp '!$A$4:$G$615,7,FALSE),0)</f>
        <v>0.22500991300000001</v>
      </c>
      <c r="AB803" s="1">
        <f>VLOOKUP(A803,'ADM Details FY17'!$A$3:$AB$3515,28,FALSE)</f>
        <v>0</v>
      </c>
      <c r="AC803" s="1">
        <f t="shared" si="62"/>
        <v>0</v>
      </c>
      <c r="AD803" s="1">
        <f t="shared" si="63"/>
        <v>1</v>
      </c>
      <c r="AE803" s="1">
        <f t="shared" si="64"/>
        <v>25</v>
      </c>
    </row>
    <row r="804" spans="1:31" x14ac:dyDescent="0.25">
      <c r="A804" t="str">
        <f>B804&amp;"-"&amp;COUNTIF($B$3:B804,B804)</f>
        <v>241-113</v>
      </c>
      <c r="B804">
        <v>241</v>
      </c>
      <c r="C804" s="18">
        <f>VLOOKUP(A804,'ADM Details FY17'!$A$3:$D$3515,4,FALSE)</f>
        <v>44735</v>
      </c>
      <c r="D804" s="1">
        <f>VLOOKUP(A804,'ADM Details FY17'!$A$3:$E$3515,5,FALSE)</f>
        <v>0.41</v>
      </c>
      <c r="E804" s="1">
        <f>VLOOKUP(A804,'ADM Details FY17'!$A$3:$F$3515,6,FALSE)</f>
        <v>0</v>
      </c>
      <c r="F804" s="1">
        <f>VLOOKUP(A804,'ADM Details FY17'!$A$3:$G$3515,7,FALSE)</f>
        <v>0</v>
      </c>
      <c r="G804" s="1">
        <f>VLOOKUP(A804,'ADM Details FY17'!$A$3:$H$3515,8,FALSE)</f>
        <v>0</v>
      </c>
      <c r="H804" s="1">
        <f>VLOOKUP(A804,'ADM Details FY17'!$A$3:$I$3515,9,FALSE)</f>
        <v>0</v>
      </c>
      <c r="I804" s="1">
        <f>VLOOKUP(A804,'ADM Details FY17'!$A$3:$J$3517,10,FALSE)</f>
        <v>0</v>
      </c>
      <c r="J804" s="1">
        <f>VLOOKUP(A804,'ADM Details FY17'!$A$3:$K$3515,11,FALSE)</f>
        <v>0</v>
      </c>
      <c r="K804" s="1">
        <f>VLOOKUP(A804,'ADM Details FY17'!$A$3:$M$3515,13,FALSE)</f>
        <v>0.41</v>
      </c>
      <c r="L804" s="1">
        <f>VLOOKUP(A804,'ADM Details FY17'!$A$3:$O$3515,15,FALSE)</f>
        <v>0</v>
      </c>
      <c r="M804" s="1">
        <f>VLOOKUP(A804,'ADM Details FY17'!$A$3:$P$3515,16,FALSE)</f>
        <v>0</v>
      </c>
      <c r="N804" s="1">
        <f>VLOOKUP(A804,'ADM Details FY17'!$A$3:$Q$3515,17,FALSE)</f>
        <v>0</v>
      </c>
      <c r="O804" s="1">
        <f>VLOOKUP(A804,'ADM Details FY17'!$A$3:$S$3515,19,FALSE)</f>
        <v>0</v>
      </c>
      <c r="P804" s="1">
        <f>VLOOKUP(A804,'ADM Details FY17'!$A$3:$U$3515,21,FALSE)</f>
        <v>0</v>
      </c>
      <c r="Q804" s="1">
        <f>VLOOKUP(A804,'ADM Details FY17'!$A$3:$V$3515,22,FALSE)</f>
        <v>0</v>
      </c>
      <c r="R804" s="1">
        <f>VLOOKUP(A804,'ADM Details FY17'!$A$3:$W$3515,23,FALSE)</f>
        <v>0</v>
      </c>
      <c r="S804" s="1">
        <f>VLOOKUP(A804,'ADM Details FY17'!$A$3:$X$3515,24,FALSE)</f>
        <v>0</v>
      </c>
      <c r="T804" s="1">
        <f>VLOOKUP(A804,'ADM Details FY17'!$A$3:$Y$3515,25,FALSE)</f>
        <v>0</v>
      </c>
      <c r="U804" s="1">
        <f>VLOOKUP(A804,'ADM Details FY17'!$A$3:$AA$3515,27,FALSE)</f>
        <v>0</v>
      </c>
      <c r="V804" s="1">
        <f>IFERROR(VLOOKUP(C804,'eindex _tget pp '!$A$4:$E$615,5,FALSE),0)</f>
        <v>346.28875077463101</v>
      </c>
      <c r="W804" s="31">
        <f>IFERROR(VLOOKUP(C804,'eindex _tget pp '!$A$4:$F$615,6,FALSE),0)</f>
        <v>1.1321607963</v>
      </c>
      <c r="X804" s="4">
        <f>IFERROR(VLOOKUP(B804,'eschools 16'!$A$2:$F$25,6,FALSE),1)</f>
        <v>2</v>
      </c>
      <c r="Y804" s="1">
        <f t="shared" si="60"/>
        <v>0</v>
      </c>
      <c r="Z804" s="1">
        <f t="shared" si="61"/>
        <v>0</v>
      </c>
      <c r="AA804" s="31">
        <f>IFERROR(VLOOKUP(C804,'eindex _tget pp '!$A$4:$G$615,7,FALSE),0)</f>
        <v>0.487040576</v>
      </c>
      <c r="AB804" s="1">
        <f>VLOOKUP(A804,'ADM Details FY17'!$A$3:$AB$3515,28,FALSE)</f>
        <v>0</v>
      </c>
      <c r="AC804" s="1">
        <f t="shared" si="62"/>
        <v>0</v>
      </c>
      <c r="AD804" s="1">
        <f t="shared" si="63"/>
        <v>0.41</v>
      </c>
      <c r="AE804" s="1">
        <f t="shared" si="64"/>
        <v>10.25</v>
      </c>
    </row>
    <row r="805" spans="1:31" x14ac:dyDescent="0.25">
      <c r="A805" t="str">
        <f>B805&amp;"-"&amp;COUNTIF($B$3:B805,B805)</f>
        <v>241-114</v>
      </c>
      <c r="B805">
        <v>241</v>
      </c>
      <c r="C805" s="18">
        <f>VLOOKUP(A805,'ADM Details FY17'!$A$3:$D$3515,4,FALSE)</f>
        <v>49940</v>
      </c>
      <c r="D805" s="1">
        <f>VLOOKUP(A805,'ADM Details FY17'!$A$3:$E$3515,5,FALSE)</f>
        <v>5.17</v>
      </c>
      <c r="E805" s="1">
        <f>VLOOKUP(A805,'ADM Details FY17'!$A$3:$F$3515,6,FALSE)</f>
        <v>0</v>
      </c>
      <c r="F805" s="1">
        <f>VLOOKUP(A805,'ADM Details FY17'!$A$3:$G$3515,7,FALSE)</f>
        <v>0</v>
      </c>
      <c r="G805" s="1">
        <f>VLOOKUP(A805,'ADM Details FY17'!$A$3:$H$3515,8,FALSE)</f>
        <v>0</v>
      </c>
      <c r="H805" s="1">
        <f>VLOOKUP(A805,'ADM Details FY17'!$A$3:$I$3515,9,FALSE)</f>
        <v>0</v>
      </c>
      <c r="I805" s="1">
        <f>VLOOKUP(A805,'ADM Details FY17'!$A$3:$J$3517,10,FALSE)</f>
        <v>0</v>
      </c>
      <c r="J805" s="1">
        <f>VLOOKUP(A805,'ADM Details FY17'!$A$3:$K$3515,11,FALSE)</f>
        <v>0</v>
      </c>
      <c r="K805" s="1">
        <f>VLOOKUP(A805,'ADM Details FY17'!$A$3:$M$3515,13,FALSE)</f>
        <v>1.88</v>
      </c>
      <c r="L805" s="1">
        <f>VLOOKUP(A805,'ADM Details FY17'!$A$3:$O$3515,15,FALSE)</f>
        <v>0</v>
      </c>
      <c r="M805" s="1">
        <f>VLOOKUP(A805,'ADM Details FY17'!$A$3:$P$3515,16,FALSE)</f>
        <v>0</v>
      </c>
      <c r="N805" s="1">
        <f>VLOOKUP(A805,'ADM Details FY17'!$A$3:$Q$3515,17,FALSE)</f>
        <v>0</v>
      </c>
      <c r="O805" s="1">
        <f>VLOOKUP(A805,'ADM Details FY17'!$A$3:$S$3515,19,FALSE)</f>
        <v>0</v>
      </c>
      <c r="P805" s="1">
        <f>VLOOKUP(A805,'ADM Details FY17'!$A$3:$U$3515,21,FALSE)</f>
        <v>0</v>
      </c>
      <c r="Q805" s="1">
        <f>VLOOKUP(A805,'ADM Details FY17'!$A$3:$V$3515,22,FALSE)</f>
        <v>0</v>
      </c>
      <c r="R805" s="1">
        <f>VLOOKUP(A805,'ADM Details FY17'!$A$3:$W$3515,23,FALSE)</f>
        <v>0</v>
      </c>
      <c r="S805" s="1">
        <f>VLOOKUP(A805,'ADM Details FY17'!$A$3:$X$3515,24,FALSE)</f>
        <v>0</v>
      </c>
      <c r="T805" s="1">
        <f>VLOOKUP(A805,'ADM Details FY17'!$A$3:$Y$3515,25,FALSE)</f>
        <v>0</v>
      </c>
      <c r="U805" s="1">
        <f>VLOOKUP(A805,'ADM Details FY17'!$A$3:$AA$3515,27,FALSE)</f>
        <v>0</v>
      </c>
      <c r="V805" s="1">
        <f>IFERROR(VLOOKUP(C805,'eindex _tget pp '!$A$4:$E$615,5,FALSE),0)</f>
        <v>829.93677325055535</v>
      </c>
      <c r="W805" s="31">
        <f>IFERROR(VLOOKUP(C805,'eindex _tget pp '!$A$4:$F$615,6,FALSE),0)</f>
        <v>1.1916533364999999</v>
      </c>
      <c r="X805" s="4">
        <f>IFERROR(VLOOKUP(B805,'eschools 16'!$A$2:$F$25,6,FALSE),1)</f>
        <v>2</v>
      </c>
      <c r="Y805" s="1">
        <f t="shared" si="60"/>
        <v>0</v>
      </c>
      <c r="Z805" s="1">
        <f t="shared" si="61"/>
        <v>0</v>
      </c>
      <c r="AA805" s="31">
        <f>IFERROR(VLOOKUP(C805,'eindex _tget pp '!$A$4:$G$615,7,FALSE),0)</f>
        <v>0.66314835699999997</v>
      </c>
      <c r="AB805" s="1">
        <f>VLOOKUP(A805,'ADM Details FY17'!$A$3:$AB$3515,28,FALSE)</f>
        <v>0</v>
      </c>
      <c r="AC805" s="1">
        <f t="shared" si="62"/>
        <v>0</v>
      </c>
      <c r="AD805" s="1">
        <f t="shared" si="63"/>
        <v>5.17</v>
      </c>
      <c r="AE805" s="1">
        <f t="shared" si="64"/>
        <v>129.25</v>
      </c>
    </row>
    <row r="806" spans="1:31" x14ac:dyDescent="0.25">
      <c r="A806" t="str">
        <f>B806&amp;"-"&amp;COUNTIF($B$3:B806,B806)</f>
        <v>241-115</v>
      </c>
      <c r="B806">
        <v>241</v>
      </c>
      <c r="C806" s="18">
        <f>VLOOKUP(A806,'ADM Details FY17'!$A$3:$D$3515,4,FALSE)</f>
        <v>48355</v>
      </c>
      <c r="D806" s="1">
        <f>VLOOKUP(A806,'ADM Details FY17'!$A$3:$E$3515,5,FALSE)</f>
        <v>2</v>
      </c>
      <c r="E806" s="1">
        <f>VLOOKUP(A806,'ADM Details FY17'!$A$3:$F$3515,6,FALSE)</f>
        <v>0</v>
      </c>
      <c r="F806" s="1">
        <f>VLOOKUP(A806,'ADM Details FY17'!$A$3:$G$3515,7,FALSE)</f>
        <v>0</v>
      </c>
      <c r="G806" s="1">
        <f>VLOOKUP(A806,'ADM Details FY17'!$A$3:$H$3515,8,FALSE)</f>
        <v>0</v>
      </c>
      <c r="H806" s="1">
        <f>VLOOKUP(A806,'ADM Details FY17'!$A$3:$I$3515,9,FALSE)</f>
        <v>0</v>
      </c>
      <c r="I806" s="1">
        <f>VLOOKUP(A806,'ADM Details FY17'!$A$3:$J$3517,10,FALSE)</f>
        <v>0</v>
      </c>
      <c r="J806" s="1">
        <f>VLOOKUP(A806,'ADM Details FY17'!$A$3:$K$3515,11,FALSE)</f>
        <v>0</v>
      </c>
      <c r="K806" s="1">
        <f>VLOOKUP(A806,'ADM Details FY17'!$A$3:$M$3515,13,FALSE)</f>
        <v>0</v>
      </c>
      <c r="L806" s="1">
        <f>VLOOKUP(A806,'ADM Details FY17'!$A$3:$O$3515,15,FALSE)</f>
        <v>0</v>
      </c>
      <c r="M806" s="1">
        <f>VLOOKUP(A806,'ADM Details FY17'!$A$3:$P$3515,16,FALSE)</f>
        <v>0</v>
      </c>
      <c r="N806" s="1">
        <f>VLOOKUP(A806,'ADM Details FY17'!$A$3:$Q$3515,17,FALSE)</f>
        <v>0</v>
      </c>
      <c r="O806" s="1">
        <f>VLOOKUP(A806,'ADM Details FY17'!$A$3:$S$3515,19,FALSE)</f>
        <v>0</v>
      </c>
      <c r="P806" s="1">
        <f>VLOOKUP(A806,'ADM Details FY17'!$A$3:$U$3515,21,FALSE)</f>
        <v>0</v>
      </c>
      <c r="Q806" s="1">
        <f>VLOOKUP(A806,'ADM Details FY17'!$A$3:$V$3515,22,FALSE)</f>
        <v>0</v>
      </c>
      <c r="R806" s="1">
        <f>VLOOKUP(A806,'ADM Details FY17'!$A$3:$W$3515,23,FALSE)</f>
        <v>0</v>
      </c>
      <c r="S806" s="1">
        <f>VLOOKUP(A806,'ADM Details FY17'!$A$3:$X$3515,24,FALSE)</f>
        <v>0</v>
      </c>
      <c r="T806" s="1">
        <f>VLOOKUP(A806,'ADM Details FY17'!$A$3:$Y$3515,25,FALSE)</f>
        <v>0</v>
      </c>
      <c r="U806" s="1">
        <f>VLOOKUP(A806,'ADM Details FY17'!$A$3:$AA$3515,27,FALSE)</f>
        <v>0</v>
      </c>
      <c r="V806" s="1">
        <f>IFERROR(VLOOKUP(C806,'eindex _tget pp '!$A$4:$E$615,5,FALSE),0)</f>
        <v>998.81001770354612</v>
      </c>
      <c r="W806" s="31">
        <f>IFERROR(VLOOKUP(C806,'eindex _tget pp '!$A$4:$F$615,6,FALSE),0)</f>
        <v>1.8022872480000001</v>
      </c>
      <c r="X806" s="4">
        <f>IFERROR(VLOOKUP(B806,'eschools 16'!$A$2:$F$25,6,FALSE),1)</f>
        <v>2</v>
      </c>
      <c r="Y806" s="1">
        <f t="shared" si="60"/>
        <v>0</v>
      </c>
      <c r="Z806" s="1">
        <f t="shared" si="61"/>
        <v>0</v>
      </c>
      <c r="AA806" s="31">
        <f>IFERROR(VLOOKUP(C806,'eindex _tget pp '!$A$4:$G$615,7,FALSE),0)</f>
        <v>0.77582217200000003</v>
      </c>
      <c r="AB806" s="1">
        <f>VLOOKUP(A806,'ADM Details FY17'!$A$3:$AB$3515,28,FALSE)</f>
        <v>0</v>
      </c>
      <c r="AC806" s="1">
        <f t="shared" si="62"/>
        <v>0</v>
      </c>
      <c r="AD806" s="1">
        <f t="shared" si="63"/>
        <v>2</v>
      </c>
      <c r="AE806" s="1">
        <f t="shared" si="64"/>
        <v>50</v>
      </c>
    </row>
    <row r="807" spans="1:31" x14ac:dyDescent="0.25">
      <c r="A807" t="str">
        <f>B807&amp;"-"&amp;COUNTIF($B$3:B807,B807)</f>
        <v>241-116</v>
      </c>
      <c r="B807">
        <v>241</v>
      </c>
      <c r="C807" s="18">
        <f>VLOOKUP(A807,'ADM Details FY17'!$A$3:$D$3515,4,FALSE)</f>
        <v>45799</v>
      </c>
      <c r="D807" s="1">
        <f>VLOOKUP(A807,'ADM Details FY17'!$A$3:$E$3515,5,FALSE)</f>
        <v>2</v>
      </c>
      <c r="E807" s="1">
        <f>VLOOKUP(A807,'ADM Details FY17'!$A$3:$F$3515,6,FALSE)</f>
        <v>0</v>
      </c>
      <c r="F807" s="1">
        <f>VLOOKUP(A807,'ADM Details FY17'!$A$3:$G$3515,7,FALSE)</f>
        <v>2</v>
      </c>
      <c r="G807" s="1">
        <f>VLOOKUP(A807,'ADM Details FY17'!$A$3:$H$3515,8,FALSE)</f>
        <v>0</v>
      </c>
      <c r="H807" s="1">
        <f>VLOOKUP(A807,'ADM Details FY17'!$A$3:$I$3515,9,FALSE)</f>
        <v>0</v>
      </c>
      <c r="I807" s="1">
        <f>VLOOKUP(A807,'ADM Details FY17'!$A$3:$J$3517,10,FALSE)</f>
        <v>0</v>
      </c>
      <c r="J807" s="1">
        <f>VLOOKUP(A807,'ADM Details FY17'!$A$3:$K$3515,11,FALSE)</f>
        <v>0</v>
      </c>
      <c r="K807" s="1">
        <f>VLOOKUP(A807,'ADM Details FY17'!$A$3:$M$3515,13,FALSE)</f>
        <v>0</v>
      </c>
      <c r="L807" s="1">
        <f>VLOOKUP(A807,'ADM Details FY17'!$A$3:$O$3515,15,FALSE)</f>
        <v>0</v>
      </c>
      <c r="M807" s="1">
        <f>VLOOKUP(A807,'ADM Details FY17'!$A$3:$P$3515,16,FALSE)</f>
        <v>0</v>
      </c>
      <c r="N807" s="1">
        <f>VLOOKUP(A807,'ADM Details FY17'!$A$3:$Q$3515,17,FALSE)</f>
        <v>0</v>
      </c>
      <c r="O807" s="1">
        <f>VLOOKUP(A807,'ADM Details FY17'!$A$3:$S$3515,19,FALSE)</f>
        <v>0</v>
      </c>
      <c r="P807" s="1">
        <f>VLOOKUP(A807,'ADM Details FY17'!$A$3:$U$3515,21,FALSE)</f>
        <v>0</v>
      </c>
      <c r="Q807" s="1">
        <f>VLOOKUP(A807,'ADM Details FY17'!$A$3:$V$3515,22,FALSE)</f>
        <v>0</v>
      </c>
      <c r="R807" s="1">
        <f>VLOOKUP(A807,'ADM Details FY17'!$A$3:$W$3515,23,FALSE)</f>
        <v>0</v>
      </c>
      <c r="S807" s="1">
        <f>VLOOKUP(A807,'ADM Details FY17'!$A$3:$X$3515,24,FALSE)</f>
        <v>0</v>
      </c>
      <c r="T807" s="1">
        <f>VLOOKUP(A807,'ADM Details FY17'!$A$3:$Y$3515,25,FALSE)</f>
        <v>0</v>
      </c>
      <c r="U807" s="1">
        <f>VLOOKUP(A807,'ADM Details FY17'!$A$3:$AA$3515,27,FALSE)</f>
        <v>0</v>
      </c>
      <c r="V807" s="1">
        <f>IFERROR(VLOOKUP(C807,'eindex _tget pp '!$A$4:$E$615,5,FALSE),0)</f>
        <v>0</v>
      </c>
      <c r="W807" s="31">
        <f>IFERROR(VLOOKUP(C807,'eindex _tget pp '!$A$4:$F$615,6,FALSE),0)</f>
        <v>0.3951702715</v>
      </c>
      <c r="X807" s="4">
        <f>IFERROR(VLOOKUP(B807,'eschools 16'!$A$2:$F$25,6,FALSE),1)</f>
        <v>2</v>
      </c>
      <c r="Y807" s="1">
        <f t="shared" si="60"/>
        <v>0</v>
      </c>
      <c r="Z807" s="1">
        <f t="shared" si="61"/>
        <v>0</v>
      </c>
      <c r="AA807" s="31">
        <f>IFERROR(VLOOKUP(C807,'eindex _tget pp '!$A$4:$G$615,7,FALSE),0)</f>
        <v>0.366783515</v>
      </c>
      <c r="AB807" s="1">
        <f>VLOOKUP(A807,'ADM Details FY17'!$A$3:$AB$3515,28,FALSE)</f>
        <v>0</v>
      </c>
      <c r="AC807" s="1">
        <f t="shared" si="62"/>
        <v>0</v>
      </c>
      <c r="AD807" s="1">
        <f t="shared" si="63"/>
        <v>2</v>
      </c>
      <c r="AE807" s="1">
        <f t="shared" si="64"/>
        <v>50</v>
      </c>
    </row>
    <row r="808" spans="1:31" x14ac:dyDescent="0.25">
      <c r="A808" t="str">
        <f>B808&amp;"-"&amp;COUNTIF($B$3:B808,B808)</f>
        <v>241-117</v>
      </c>
      <c r="B808">
        <v>241</v>
      </c>
      <c r="C808" s="18">
        <f>VLOOKUP(A808,'ADM Details FY17'!$A$3:$D$3515,4,FALSE)</f>
        <v>44768</v>
      </c>
      <c r="D808" s="1">
        <f>VLOOKUP(A808,'ADM Details FY17'!$A$3:$E$3515,5,FALSE)</f>
        <v>0.83</v>
      </c>
      <c r="E808" s="1">
        <f>VLOOKUP(A808,'ADM Details FY17'!$A$3:$F$3515,6,FALSE)</f>
        <v>0</v>
      </c>
      <c r="F808" s="1">
        <f>VLOOKUP(A808,'ADM Details FY17'!$A$3:$G$3515,7,FALSE)</f>
        <v>0</v>
      </c>
      <c r="G808" s="1">
        <f>VLOOKUP(A808,'ADM Details FY17'!$A$3:$H$3515,8,FALSE)</f>
        <v>0</v>
      </c>
      <c r="H808" s="1">
        <f>VLOOKUP(A808,'ADM Details FY17'!$A$3:$I$3515,9,FALSE)</f>
        <v>0</v>
      </c>
      <c r="I808" s="1">
        <f>VLOOKUP(A808,'ADM Details FY17'!$A$3:$J$3517,10,FALSE)</f>
        <v>0</v>
      </c>
      <c r="J808" s="1">
        <f>VLOOKUP(A808,'ADM Details FY17'!$A$3:$K$3515,11,FALSE)</f>
        <v>0</v>
      </c>
      <c r="K808" s="1">
        <f>VLOOKUP(A808,'ADM Details FY17'!$A$3:$M$3515,13,FALSE)</f>
        <v>0.83</v>
      </c>
      <c r="L808" s="1">
        <f>VLOOKUP(A808,'ADM Details FY17'!$A$3:$O$3515,15,FALSE)</f>
        <v>0</v>
      </c>
      <c r="M808" s="1">
        <f>VLOOKUP(A808,'ADM Details FY17'!$A$3:$P$3515,16,FALSE)</f>
        <v>0</v>
      </c>
      <c r="N808" s="1">
        <f>VLOOKUP(A808,'ADM Details FY17'!$A$3:$Q$3515,17,FALSE)</f>
        <v>0</v>
      </c>
      <c r="O808" s="1">
        <f>VLOOKUP(A808,'ADM Details FY17'!$A$3:$S$3515,19,FALSE)</f>
        <v>0</v>
      </c>
      <c r="P808" s="1">
        <f>VLOOKUP(A808,'ADM Details FY17'!$A$3:$U$3515,21,FALSE)</f>
        <v>0</v>
      </c>
      <c r="Q808" s="1">
        <f>VLOOKUP(A808,'ADM Details FY17'!$A$3:$V$3515,22,FALSE)</f>
        <v>0</v>
      </c>
      <c r="R808" s="1">
        <f>VLOOKUP(A808,'ADM Details FY17'!$A$3:$W$3515,23,FALSE)</f>
        <v>0</v>
      </c>
      <c r="S808" s="1">
        <f>VLOOKUP(A808,'ADM Details FY17'!$A$3:$X$3515,24,FALSE)</f>
        <v>0</v>
      </c>
      <c r="T808" s="1">
        <f>VLOOKUP(A808,'ADM Details FY17'!$A$3:$Y$3515,25,FALSE)</f>
        <v>0</v>
      </c>
      <c r="U808" s="1">
        <f>VLOOKUP(A808,'ADM Details FY17'!$A$3:$AA$3515,27,FALSE)</f>
        <v>0</v>
      </c>
      <c r="V808" s="1">
        <f>IFERROR(VLOOKUP(C808,'eindex _tget pp '!$A$4:$E$615,5,FALSE),0)</f>
        <v>0</v>
      </c>
      <c r="W808" s="31">
        <f>IFERROR(VLOOKUP(C808,'eindex _tget pp '!$A$4:$F$615,6,FALSE),0)</f>
        <v>0.37261601550000001</v>
      </c>
      <c r="X808" s="4">
        <f>IFERROR(VLOOKUP(B808,'eschools 16'!$A$2:$F$25,6,FALSE),1)</f>
        <v>2</v>
      </c>
      <c r="Y808" s="1">
        <f t="shared" si="60"/>
        <v>0</v>
      </c>
      <c r="Z808" s="1">
        <f t="shared" si="61"/>
        <v>0</v>
      </c>
      <c r="AA808" s="31">
        <f>IFERROR(VLOOKUP(C808,'eindex _tget pp '!$A$4:$G$615,7,FALSE),0)</f>
        <v>0.32694814500000002</v>
      </c>
      <c r="AB808" s="1">
        <f>VLOOKUP(A808,'ADM Details FY17'!$A$3:$AB$3515,28,FALSE)</f>
        <v>0</v>
      </c>
      <c r="AC808" s="1">
        <f t="shared" si="62"/>
        <v>0</v>
      </c>
      <c r="AD808" s="1">
        <f t="shared" si="63"/>
        <v>0.83</v>
      </c>
      <c r="AE808" s="1">
        <f t="shared" si="64"/>
        <v>20.75</v>
      </c>
    </row>
    <row r="809" spans="1:31" x14ac:dyDescent="0.25">
      <c r="A809" t="str">
        <f>B809&amp;"-"&amp;COUNTIF($B$3:B809,B809)</f>
        <v>241-118</v>
      </c>
      <c r="B809">
        <v>241</v>
      </c>
      <c r="C809" s="18">
        <f>VLOOKUP(A809,'ADM Details FY17'!$A$3:$D$3515,4,FALSE)</f>
        <v>44784</v>
      </c>
      <c r="D809" s="1">
        <f>VLOOKUP(A809,'ADM Details FY17'!$A$3:$E$3515,5,FALSE)</f>
        <v>0.94</v>
      </c>
      <c r="E809" s="1">
        <f>VLOOKUP(A809,'ADM Details FY17'!$A$3:$F$3515,6,FALSE)</f>
        <v>0</v>
      </c>
      <c r="F809" s="1">
        <f>VLOOKUP(A809,'ADM Details FY17'!$A$3:$G$3515,7,FALSE)</f>
        <v>0</v>
      </c>
      <c r="G809" s="1">
        <f>VLOOKUP(A809,'ADM Details FY17'!$A$3:$H$3515,8,FALSE)</f>
        <v>0</v>
      </c>
      <c r="H809" s="1">
        <f>VLOOKUP(A809,'ADM Details FY17'!$A$3:$I$3515,9,FALSE)</f>
        <v>0</v>
      </c>
      <c r="I809" s="1">
        <f>VLOOKUP(A809,'ADM Details FY17'!$A$3:$J$3517,10,FALSE)</f>
        <v>0</v>
      </c>
      <c r="J809" s="1">
        <f>VLOOKUP(A809,'ADM Details FY17'!$A$3:$K$3515,11,FALSE)</f>
        <v>0</v>
      </c>
      <c r="K809" s="1">
        <f>VLOOKUP(A809,'ADM Details FY17'!$A$3:$M$3515,13,FALSE)</f>
        <v>0</v>
      </c>
      <c r="L809" s="1">
        <f>VLOOKUP(A809,'ADM Details FY17'!$A$3:$O$3515,15,FALSE)</f>
        <v>0</v>
      </c>
      <c r="M809" s="1">
        <f>VLOOKUP(A809,'ADM Details FY17'!$A$3:$P$3515,16,FALSE)</f>
        <v>0</v>
      </c>
      <c r="N809" s="1">
        <f>VLOOKUP(A809,'ADM Details FY17'!$A$3:$Q$3515,17,FALSE)</f>
        <v>0</v>
      </c>
      <c r="O809" s="1">
        <f>VLOOKUP(A809,'ADM Details FY17'!$A$3:$S$3515,19,FALSE)</f>
        <v>0</v>
      </c>
      <c r="P809" s="1">
        <f>VLOOKUP(A809,'ADM Details FY17'!$A$3:$U$3515,21,FALSE)</f>
        <v>0</v>
      </c>
      <c r="Q809" s="1">
        <f>VLOOKUP(A809,'ADM Details FY17'!$A$3:$V$3515,22,FALSE)</f>
        <v>0</v>
      </c>
      <c r="R809" s="1">
        <f>VLOOKUP(A809,'ADM Details FY17'!$A$3:$W$3515,23,FALSE)</f>
        <v>0</v>
      </c>
      <c r="S809" s="1">
        <f>VLOOKUP(A809,'ADM Details FY17'!$A$3:$X$3515,24,FALSE)</f>
        <v>0</v>
      </c>
      <c r="T809" s="1">
        <f>VLOOKUP(A809,'ADM Details FY17'!$A$3:$Y$3515,25,FALSE)</f>
        <v>0</v>
      </c>
      <c r="U809" s="1">
        <f>VLOOKUP(A809,'ADM Details FY17'!$A$3:$AA$3515,27,FALSE)</f>
        <v>0</v>
      </c>
      <c r="V809" s="1">
        <f>IFERROR(VLOOKUP(C809,'eindex _tget pp '!$A$4:$E$615,5,FALSE),0)</f>
        <v>501.7935006734287</v>
      </c>
      <c r="W809" s="31">
        <f>IFERROR(VLOOKUP(C809,'eindex _tget pp '!$A$4:$F$615,6,FALSE),0)</f>
        <v>1.198371031</v>
      </c>
      <c r="X809" s="4">
        <f>IFERROR(VLOOKUP(B809,'eschools 16'!$A$2:$F$25,6,FALSE),1)</f>
        <v>2</v>
      </c>
      <c r="Y809" s="1">
        <f t="shared" si="60"/>
        <v>0</v>
      </c>
      <c r="Z809" s="1">
        <f t="shared" si="61"/>
        <v>0</v>
      </c>
      <c r="AA809" s="31">
        <f>IFERROR(VLOOKUP(C809,'eindex _tget pp '!$A$4:$G$615,7,FALSE),0)</f>
        <v>0.57241153300000003</v>
      </c>
      <c r="AB809" s="1">
        <f>VLOOKUP(A809,'ADM Details FY17'!$A$3:$AB$3515,28,FALSE)</f>
        <v>0</v>
      </c>
      <c r="AC809" s="1">
        <f t="shared" si="62"/>
        <v>0</v>
      </c>
      <c r="AD809" s="1">
        <f t="shared" si="63"/>
        <v>0.94</v>
      </c>
      <c r="AE809" s="1">
        <f t="shared" si="64"/>
        <v>23.5</v>
      </c>
    </row>
    <row r="810" spans="1:31" x14ac:dyDescent="0.25">
      <c r="A810" t="str">
        <f>B810&amp;"-"&amp;COUNTIF($B$3:B810,B810)</f>
        <v>241-119</v>
      </c>
      <c r="B810">
        <v>241</v>
      </c>
      <c r="C810" s="18">
        <f>VLOOKUP(A810,'ADM Details FY17'!$A$3:$D$3515,4,FALSE)</f>
        <v>50583</v>
      </c>
      <c r="D810" s="1">
        <f>VLOOKUP(A810,'ADM Details FY17'!$A$3:$E$3515,5,FALSE)</f>
        <v>5.28</v>
      </c>
      <c r="E810" s="1">
        <f>VLOOKUP(A810,'ADM Details FY17'!$A$3:$F$3515,6,FALSE)</f>
        <v>0</v>
      </c>
      <c r="F810" s="1">
        <f>VLOOKUP(A810,'ADM Details FY17'!$A$3:$G$3515,7,FALSE)</f>
        <v>0</v>
      </c>
      <c r="G810" s="1">
        <f>VLOOKUP(A810,'ADM Details FY17'!$A$3:$H$3515,8,FALSE)</f>
        <v>0</v>
      </c>
      <c r="H810" s="1">
        <f>VLOOKUP(A810,'ADM Details FY17'!$A$3:$I$3515,9,FALSE)</f>
        <v>0</v>
      </c>
      <c r="I810" s="1">
        <f>VLOOKUP(A810,'ADM Details FY17'!$A$3:$J$3517,10,FALSE)</f>
        <v>0</v>
      </c>
      <c r="J810" s="1">
        <f>VLOOKUP(A810,'ADM Details FY17'!$A$3:$K$3515,11,FALSE)</f>
        <v>0</v>
      </c>
      <c r="K810" s="1">
        <f>VLOOKUP(A810,'ADM Details FY17'!$A$3:$M$3515,13,FALSE)</f>
        <v>2</v>
      </c>
      <c r="L810" s="1">
        <f>VLOOKUP(A810,'ADM Details FY17'!$A$3:$O$3515,15,FALSE)</f>
        <v>0</v>
      </c>
      <c r="M810" s="1">
        <f>VLOOKUP(A810,'ADM Details FY17'!$A$3:$P$3515,16,FALSE)</f>
        <v>0</v>
      </c>
      <c r="N810" s="1">
        <f>VLOOKUP(A810,'ADM Details FY17'!$A$3:$Q$3515,17,FALSE)</f>
        <v>0</v>
      </c>
      <c r="O810" s="1">
        <f>VLOOKUP(A810,'ADM Details FY17'!$A$3:$S$3515,19,FALSE)</f>
        <v>0</v>
      </c>
      <c r="P810" s="1">
        <f>VLOOKUP(A810,'ADM Details FY17'!$A$3:$U$3515,21,FALSE)</f>
        <v>0</v>
      </c>
      <c r="Q810" s="1">
        <f>VLOOKUP(A810,'ADM Details FY17'!$A$3:$V$3515,22,FALSE)</f>
        <v>0</v>
      </c>
      <c r="R810" s="1">
        <f>VLOOKUP(A810,'ADM Details FY17'!$A$3:$W$3515,23,FALSE)</f>
        <v>0</v>
      </c>
      <c r="S810" s="1">
        <f>VLOOKUP(A810,'ADM Details FY17'!$A$3:$X$3515,24,FALSE)</f>
        <v>0</v>
      </c>
      <c r="T810" s="1">
        <f>VLOOKUP(A810,'ADM Details FY17'!$A$3:$Y$3515,25,FALSE)</f>
        <v>0</v>
      </c>
      <c r="U810" s="1">
        <f>VLOOKUP(A810,'ADM Details FY17'!$A$3:$AA$3515,27,FALSE)</f>
        <v>0</v>
      </c>
      <c r="V810" s="1">
        <f>IFERROR(VLOOKUP(C810,'eindex _tget pp '!$A$4:$E$615,5,FALSE),0)</f>
        <v>7.1987378725381985</v>
      </c>
      <c r="W810" s="31">
        <f>IFERROR(VLOOKUP(C810,'eindex _tget pp '!$A$4:$F$615,6,FALSE),0)</f>
        <v>0.73454436030000003</v>
      </c>
      <c r="X810" s="4">
        <f>IFERROR(VLOOKUP(B810,'eschools 16'!$A$2:$F$25,6,FALSE),1)</f>
        <v>2</v>
      </c>
      <c r="Y810" s="1">
        <f t="shared" si="60"/>
        <v>0</v>
      </c>
      <c r="Z810" s="1">
        <f t="shared" si="61"/>
        <v>0</v>
      </c>
      <c r="AA810" s="31">
        <f>IFERROR(VLOOKUP(C810,'eindex _tget pp '!$A$4:$G$615,7,FALSE),0)</f>
        <v>0.34018187100000002</v>
      </c>
      <c r="AB810" s="1">
        <f>VLOOKUP(A810,'ADM Details FY17'!$A$3:$AB$3515,28,FALSE)</f>
        <v>0</v>
      </c>
      <c r="AC810" s="1">
        <f t="shared" si="62"/>
        <v>0</v>
      </c>
      <c r="AD810" s="1">
        <f t="shared" si="63"/>
        <v>5.28</v>
      </c>
      <c r="AE810" s="1">
        <f t="shared" si="64"/>
        <v>132</v>
      </c>
    </row>
    <row r="811" spans="1:31" x14ac:dyDescent="0.25">
      <c r="A811" t="str">
        <f>B811&amp;"-"&amp;COUNTIF($B$3:B811,B811)</f>
        <v>241-120</v>
      </c>
      <c r="B811">
        <v>241</v>
      </c>
      <c r="C811" s="18">
        <f>VLOOKUP(A811,'ADM Details FY17'!$A$3:$D$3515,4,FALSE)</f>
        <v>46276</v>
      </c>
      <c r="D811" s="1">
        <f>VLOOKUP(A811,'ADM Details FY17'!$A$3:$E$3515,5,FALSE)</f>
        <v>1</v>
      </c>
      <c r="E811" s="1">
        <f>VLOOKUP(A811,'ADM Details FY17'!$A$3:$F$3515,6,FALSE)</f>
        <v>0</v>
      </c>
      <c r="F811" s="1">
        <f>VLOOKUP(A811,'ADM Details FY17'!$A$3:$G$3515,7,FALSE)</f>
        <v>0</v>
      </c>
      <c r="G811" s="1">
        <f>VLOOKUP(A811,'ADM Details FY17'!$A$3:$H$3515,8,FALSE)</f>
        <v>0</v>
      </c>
      <c r="H811" s="1">
        <f>VLOOKUP(A811,'ADM Details FY17'!$A$3:$I$3515,9,FALSE)</f>
        <v>0</v>
      </c>
      <c r="I811" s="1">
        <f>VLOOKUP(A811,'ADM Details FY17'!$A$3:$J$3517,10,FALSE)</f>
        <v>0</v>
      </c>
      <c r="J811" s="1">
        <f>VLOOKUP(A811,'ADM Details FY17'!$A$3:$K$3515,11,FALSE)</f>
        <v>0</v>
      </c>
      <c r="K811" s="1">
        <f>VLOOKUP(A811,'ADM Details FY17'!$A$3:$M$3515,13,FALSE)</f>
        <v>0</v>
      </c>
      <c r="L811" s="1">
        <f>VLOOKUP(A811,'ADM Details FY17'!$A$3:$O$3515,15,FALSE)</f>
        <v>0</v>
      </c>
      <c r="M811" s="1">
        <f>VLOOKUP(A811,'ADM Details FY17'!$A$3:$P$3515,16,FALSE)</f>
        <v>0</v>
      </c>
      <c r="N811" s="1">
        <f>VLOOKUP(A811,'ADM Details FY17'!$A$3:$Q$3515,17,FALSE)</f>
        <v>0</v>
      </c>
      <c r="O811" s="1">
        <f>VLOOKUP(A811,'ADM Details FY17'!$A$3:$S$3515,19,FALSE)</f>
        <v>0</v>
      </c>
      <c r="P811" s="1">
        <f>VLOOKUP(A811,'ADM Details FY17'!$A$3:$U$3515,21,FALSE)</f>
        <v>0</v>
      </c>
      <c r="Q811" s="1">
        <f>VLOOKUP(A811,'ADM Details FY17'!$A$3:$V$3515,22,FALSE)</f>
        <v>0</v>
      </c>
      <c r="R811" s="1">
        <f>VLOOKUP(A811,'ADM Details FY17'!$A$3:$W$3515,23,FALSE)</f>
        <v>0</v>
      </c>
      <c r="S811" s="1">
        <f>VLOOKUP(A811,'ADM Details FY17'!$A$3:$X$3515,24,FALSE)</f>
        <v>0</v>
      </c>
      <c r="T811" s="1">
        <f>VLOOKUP(A811,'ADM Details FY17'!$A$3:$Y$3515,25,FALSE)</f>
        <v>0</v>
      </c>
      <c r="U811" s="1">
        <f>VLOOKUP(A811,'ADM Details FY17'!$A$3:$AA$3515,27,FALSE)</f>
        <v>0</v>
      </c>
      <c r="V811" s="1">
        <f>IFERROR(VLOOKUP(C811,'eindex _tget pp '!$A$4:$E$615,5,FALSE),0)</f>
        <v>345.1734435104716</v>
      </c>
      <c r="W811" s="31">
        <f>IFERROR(VLOOKUP(C811,'eindex _tget pp '!$A$4:$F$615,6,FALSE),0)</f>
        <v>0.51458443760000006</v>
      </c>
      <c r="X811" s="4">
        <f>IFERROR(VLOOKUP(B811,'eschools 16'!$A$2:$F$25,6,FALSE),1)</f>
        <v>2</v>
      </c>
      <c r="Y811" s="1">
        <f t="shared" si="60"/>
        <v>0</v>
      </c>
      <c r="Z811" s="1">
        <f t="shared" si="61"/>
        <v>0</v>
      </c>
      <c r="AA811" s="31">
        <f>IFERROR(VLOOKUP(C811,'eindex _tget pp '!$A$4:$G$615,7,FALSE),0)</f>
        <v>0.43411356699999998</v>
      </c>
      <c r="AB811" s="1">
        <f>VLOOKUP(A811,'ADM Details FY17'!$A$3:$AB$3515,28,FALSE)</f>
        <v>0</v>
      </c>
      <c r="AC811" s="1">
        <f t="shared" si="62"/>
        <v>0</v>
      </c>
      <c r="AD811" s="1">
        <f t="shared" si="63"/>
        <v>1</v>
      </c>
      <c r="AE811" s="1">
        <f t="shared" si="64"/>
        <v>25</v>
      </c>
    </row>
    <row r="812" spans="1:31" x14ac:dyDescent="0.25">
      <c r="A812" t="str">
        <f>B812&amp;"-"&amp;COUNTIF($B$3:B812,B812)</f>
        <v>241-121</v>
      </c>
      <c r="B812">
        <v>241</v>
      </c>
      <c r="C812" s="18">
        <f>VLOOKUP(A812,'ADM Details FY17'!$A$3:$D$3515,4,FALSE)</f>
        <v>46441</v>
      </c>
      <c r="D812" s="1">
        <f>VLOOKUP(A812,'ADM Details FY17'!$A$3:$E$3515,5,FALSE)</f>
        <v>0.48</v>
      </c>
      <c r="E812" s="1">
        <f>VLOOKUP(A812,'ADM Details FY17'!$A$3:$F$3515,6,FALSE)</f>
        <v>0</v>
      </c>
      <c r="F812" s="1">
        <f>VLOOKUP(A812,'ADM Details FY17'!$A$3:$G$3515,7,FALSE)</f>
        <v>0</v>
      </c>
      <c r="G812" s="1">
        <f>VLOOKUP(A812,'ADM Details FY17'!$A$3:$H$3515,8,FALSE)</f>
        <v>0</v>
      </c>
      <c r="H812" s="1">
        <f>VLOOKUP(A812,'ADM Details FY17'!$A$3:$I$3515,9,FALSE)</f>
        <v>0</v>
      </c>
      <c r="I812" s="1">
        <f>VLOOKUP(A812,'ADM Details FY17'!$A$3:$J$3517,10,FALSE)</f>
        <v>0</v>
      </c>
      <c r="J812" s="1">
        <f>VLOOKUP(A812,'ADM Details FY17'!$A$3:$K$3515,11,FALSE)</f>
        <v>0</v>
      </c>
      <c r="K812" s="1">
        <f>VLOOKUP(A812,'ADM Details FY17'!$A$3:$M$3515,13,FALSE)</f>
        <v>0</v>
      </c>
      <c r="L812" s="1">
        <f>VLOOKUP(A812,'ADM Details FY17'!$A$3:$O$3515,15,FALSE)</f>
        <v>0</v>
      </c>
      <c r="M812" s="1">
        <f>VLOOKUP(A812,'ADM Details FY17'!$A$3:$P$3515,16,FALSE)</f>
        <v>0</v>
      </c>
      <c r="N812" s="1">
        <f>VLOOKUP(A812,'ADM Details FY17'!$A$3:$Q$3515,17,FALSE)</f>
        <v>0</v>
      </c>
      <c r="O812" s="1">
        <f>VLOOKUP(A812,'ADM Details FY17'!$A$3:$S$3515,19,FALSE)</f>
        <v>0</v>
      </c>
      <c r="P812" s="1">
        <f>VLOOKUP(A812,'ADM Details FY17'!$A$3:$U$3515,21,FALSE)</f>
        <v>0</v>
      </c>
      <c r="Q812" s="1">
        <f>VLOOKUP(A812,'ADM Details FY17'!$A$3:$V$3515,22,FALSE)</f>
        <v>0</v>
      </c>
      <c r="R812" s="1">
        <f>VLOOKUP(A812,'ADM Details FY17'!$A$3:$W$3515,23,FALSE)</f>
        <v>0</v>
      </c>
      <c r="S812" s="1">
        <f>VLOOKUP(A812,'ADM Details FY17'!$A$3:$X$3515,24,FALSE)</f>
        <v>0</v>
      </c>
      <c r="T812" s="1">
        <f>VLOOKUP(A812,'ADM Details FY17'!$A$3:$Y$3515,25,FALSE)</f>
        <v>0</v>
      </c>
      <c r="U812" s="1">
        <f>VLOOKUP(A812,'ADM Details FY17'!$A$3:$AA$3515,27,FALSE)</f>
        <v>0</v>
      </c>
      <c r="V812" s="1">
        <f>IFERROR(VLOOKUP(C812,'eindex _tget pp '!$A$4:$E$615,5,FALSE),0)</f>
        <v>804.34213395107997</v>
      </c>
      <c r="W812" s="31">
        <f>IFERROR(VLOOKUP(C812,'eindex _tget pp '!$A$4:$F$615,6,FALSE),0)</f>
        <v>1.5608930963000001</v>
      </c>
      <c r="X812" s="4">
        <f>IFERROR(VLOOKUP(B812,'eschools 16'!$A$2:$F$25,6,FALSE),1)</f>
        <v>2</v>
      </c>
      <c r="Y812" s="1">
        <f t="shared" si="60"/>
        <v>0</v>
      </c>
      <c r="Z812" s="1">
        <f t="shared" si="61"/>
        <v>0</v>
      </c>
      <c r="AA812" s="31">
        <f>IFERROR(VLOOKUP(C812,'eindex _tget pp '!$A$4:$G$615,7,FALSE),0)</f>
        <v>0.68666831900000003</v>
      </c>
      <c r="AB812" s="1">
        <f>VLOOKUP(A812,'ADM Details FY17'!$A$3:$AB$3515,28,FALSE)</f>
        <v>0</v>
      </c>
      <c r="AC812" s="1">
        <f t="shared" si="62"/>
        <v>0</v>
      </c>
      <c r="AD812" s="1">
        <f t="shared" si="63"/>
        <v>0.48</v>
      </c>
      <c r="AE812" s="1">
        <f t="shared" si="64"/>
        <v>12</v>
      </c>
    </row>
    <row r="813" spans="1:31" x14ac:dyDescent="0.25">
      <c r="A813" t="str">
        <f>B813&amp;"-"&amp;COUNTIF($B$3:B813,B813)</f>
        <v>241-122</v>
      </c>
      <c r="B813">
        <v>241</v>
      </c>
      <c r="C813" s="18">
        <f>VLOOKUP(A813,'ADM Details FY17'!$A$3:$D$3515,4,FALSE)</f>
        <v>44818</v>
      </c>
      <c r="D813" s="1">
        <f>VLOOKUP(A813,'ADM Details FY17'!$A$3:$E$3515,5,FALSE)</f>
        <v>2.04</v>
      </c>
      <c r="E813" s="1">
        <f>VLOOKUP(A813,'ADM Details FY17'!$A$3:$F$3515,6,FALSE)</f>
        <v>0</v>
      </c>
      <c r="F813" s="1">
        <f>VLOOKUP(A813,'ADM Details FY17'!$A$3:$G$3515,7,FALSE)</f>
        <v>0</v>
      </c>
      <c r="G813" s="1">
        <f>VLOOKUP(A813,'ADM Details FY17'!$A$3:$H$3515,8,FALSE)</f>
        <v>0</v>
      </c>
      <c r="H813" s="1">
        <f>VLOOKUP(A813,'ADM Details FY17'!$A$3:$I$3515,9,FALSE)</f>
        <v>0</v>
      </c>
      <c r="I813" s="1">
        <f>VLOOKUP(A813,'ADM Details FY17'!$A$3:$J$3517,10,FALSE)</f>
        <v>0</v>
      </c>
      <c r="J813" s="1">
        <f>VLOOKUP(A813,'ADM Details FY17'!$A$3:$K$3515,11,FALSE)</f>
        <v>0</v>
      </c>
      <c r="K813" s="1">
        <f>VLOOKUP(A813,'ADM Details FY17'!$A$3:$M$3515,13,FALSE)</f>
        <v>2.04</v>
      </c>
      <c r="L813" s="1">
        <f>VLOOKUP(A813,'ADM Details FY17'!$A$3:$O$3515,15,FALSE)</f>
        <v>0</v>
      </c>
      <c r="M813" s="1">
        <f>VLOOKUP(A813,'ADM Details FY17'!$A$3:$P$3515,16,FALSE)</f>
        <v>0</v>
      </c>
      <c r="N813" s="1">
        <f>VLOOKUP(A813,'ADM Details FY17'!$A$3:$Q$3515,17,FALSE)</f>
        <v>0</v>
      </c>
      <c r="O813" s="1">
        <f>VLOOKUP(A813,'ADM Details FY17'!$A$3:$S$3515,19,FALSE)</f>
        <v>0</v>
      </c>
      <c r="P813" s="1">
        <f>VLOOKUP(A813,'ADM Details FY17'!$A$3:$U$3515,21,FALSE)</f>
        <v>0</v>
      </c>
      <c r="Q813" s="1">
        <f>VLOOKUP(A813,'ADM Details FY17'!$A$3:$V$3515,22,FALSE)</f>
        <v>0</v>
      </c>
      <c r="R813" s="1">
        <f>VLOOKUP(A813,'ADM Details FY17'!$A$3:$W$3515,23,FALSE)</f>
        <v>0</v>
      </c>
      <c r="S813" s="1">
        <f>VLOOKUP(A813,'ADM Details FY17'!$A$3:$X$3515,24,FALSE)</f>
        <v>0</v>
      </c>
      <c r="T813" s="1">
        <f>VLOOKUP(A813,'ADM Details FY17'!$A$3:$Y$3515,25,FALSE)</f>
        <v>0</v>
      </c>
      <c r="U813" s="1">
        <f>VLOOKUP(A813,'ADM Details FY17'!$A$3:$AA$3515,27,FALSE)</f>
        <v>0</v>
      </c>
      <c r="V813" s="1">
        <f>IFERROR(VLOOKUP(C813,'eindex _tget pp '!$A$4:$E$615,5,FALSE),0)</f>
        <v>1549.4697971546582</v>
      </c>
      <c r="W813" s="31">
        <f>IFERROR(VLOOKUP(C813,'eindex _tget pp '!$A$4:$F$615,6,FALSE),0)</f>
        <v>3.5531068430000001</v>
      </c>
      <c r="X813" s="4">
        <f>IFERROR(VLOOKUP(B813,'eschools 16'!$A$2:$F$25,6,FALSE),1)</f>
        <v>2</v>
      </c>
      <c r="Y813" s="1">
        <f t="shared" si="60"/>
        <v>0</v>
      </c>
      <c r="Z813" s="1">
        <f t="shared" si="61"/>
        <v>0</v>
      </c>
      <c r="AA813" s="31">
        <f>IFERROR(VLOOKUP(C813,'eindex _tget pp '!$A$4:$G$615,7,FALSE),0)</f>
        <v>0.81118270000000003</v>
      </c>
      <c r="AB813" s="1">
        <f>VLOOKUP(A813,'ADM Details FY17'!$A$3:$AB$3515,28,FALSE)</f>
        <v>0</v>
      </c>
      <c r="AC813" s="1">
        <f t="shared" si="62"/>
        <v>0</v>
      </c>
      <c r="AD813" s="1">
        <f t="shared" si="63"/>
        <v>2.04</v>
      </c>
      <c r="AE813" s="1">
        <f t="shared" si="64"/>
        <v>51</v>
      </c>
    </row>
    <row r="814" spans="1:31" x14ac:dyDescent="0.25">
      <c r="A814" t="str">
        <f>B814&amp;"-"&amp;COUNTIF($B$3:B814,B814)</f>
        <v>241-123</v>
      </c>
      <c r="B814">
        <v>241</v>
      </c>
      <c r="C814" s="18">
        <f>VLOOKUP(A814,'ADM Details FY17'!$A$3:$D$3515,4,FALSE)</f>
        <v>50062</v>
      </c>
      <c r="D814" s="1">
        <f>VLOOKUP(A814,'ADM Details FY17'!$A$3:$E$3515,5,FALSE)</f>
        <v>0.11</v>
      </c>
      <c r="E814" s="1">
        <f>VLOOKUP(A814,'ADM Details FY17'!$A$3:$F$3515,6,FALSE)</f>
        <v>0</v>
      </c>
      <c r="F814" s="1">
        <f>VLOOKUP(A814,'ADM Details FY17'!$A$3:$G$3515,7,FALSE)</f>
        <v>0</v>
      </c>
      <c r="G814" s="1">
        <f>VLOOKUP(A814,'ADM Details FY17'!$A$3:$H$3515,8,FALSE)</f>
        <v>0</v>
      </c>
      <c r="H814" s="1">
        <f>VLOOKUP(A814,'ADM Details FY17'!$A$3:$I$3515,9,FALSE)</f>
        <v>0</v>
      </c>
      <c r="I814" s="1">
        <f>VLOOKUP(A814,'ADM Details FY17'!$A$3:$J$3517,10,FALSE)</f>
        <v>0</v>
      </c>
      <c r="J814" s="1">
        <f>VLOOKUP(A814,'ADM Details FY17'!$A$3:$K$3515,11,FALSE)</f>
        <v>0</v>
      </c>
      <c r="K814" s="1">
        <f>VLOOKUP(A814,'ADM Details FY17'!$A$3:$M$3515,13,FALSE)</f>
        <v>0.11</v>
      </c>
      <c r="L814" s="1">
        <f>VLOOKUP(A814,'ADM Details FY17'!$A$3:$O$3515,15,FALSE)</f>
        <v>0</v>
      </c>
      <c r="M814" s="1">
        <f>VLOOKUP(A814,'ADM Details FY17'!$A$3:$P$3515,16,FALSE)</f>
        <v>0</v>
      </c>
      <c r="N814" s="1">
        <f>VLOOKUP(A814,'ADM Details FY17'!$A$3:$Q$3515,17,FALSE)</f>
        <v>0</v>
      </c>
      <c r="O814" s="1">
        <f>VLOOKUP(A814,'ADM Details FY17'!$A$3:$S$3515,19,FALSE)</f>
        <v>0</v>
      </c>
      <c r="P814" s="1">
        <f>VLOOKUP(A814,'ADM Details FY17'!$A$3:$U$3515,21,FALSE)</f>
        <v>0</v>
      </c>
      <c r="Q814" s="1">
        <f>VLOOKUP(A814,'ADM Details FY17'!$A$3:$V$3515,22,FALSE)</f>
        <v>0</v>
      </c>
      <c r="R814" s="1">
        <f>VLOOKUP(A814,'ADM Details FY17'!$A$3:$W$3515,23,FALSE)</f>
        <v>0</v>
      </c>
      <c r="S814" s="1">
        <f>VLOOKUP(A814,'ADM Details FY17'!$A$3:$X$3515,24,FALSE)</f>
        <v>0</v>
      </c>
      <c r="T814" s="1">
        <f>VLOOKUP(A814,'ADM Details FY17'!$A$3:$Y$3515,25,FALSE)</f>
        <v>0</v>
      </c>
      <c r="U814" s="1">
        <f>VLOOKUP(A814,'ADM Details FY17'!$A$3:$AA$3515,27,FALSE)</f>
        <v>0</v>
      </c>
      <c r="V814" s="1">
        <f>IFERROR(VLOOKUP(C814,'eindex _tget pp '!$A$4:$E$615,5,FALSE),0)</f>
        <v>211.76986022508626</v>
      </c>
      <c r="W814" s="31">
        <f>IFERROR(VLOOKUP(C814,'eindex _tget pp '!$A$4:$F$615,6,FALSE),0)</f>
        <v>1.1341027796000001</v>
      </c>
      <c r="X814" s="4">
        <f>IFERROR(VLOOKUP(B814,'eschools 16'!$A$2:$F$25,6,FALSE),1)</f>
        <v>2</v>
      </c>
      <c r="Y814" s="1">
        <f t="shared" si="60"/>
        <v>0</v>
      </c>
      <c r="Z814" s="1">
        <f t="shared" si="61"/>
        <v>0</v>
      </c>
      <c r="AA814" s="31">
        <f>IFERROR(VLOOKUP(C814,'eindex _tget pp '!$A$4:$G$615,7,FALSE),0)</f>
        <v>0.44289541599999999</v>
      </c>
      <c r="AB814" s="1">
        <f>VLOOKUP(A814,'ADM Details FY17'!$A$3:$AB$3515,28,FALSE)</f>
        <v>0</v>
      </c>
      <c r="AC814" s="1">
        <f t="shared" si="62"/>
        <v>0</v>
      </c>
      <c r="AD814" s="1">
        <f t="shared" si="63"/>
        <v>0.11</v>
      </c>
      <c r="AE814" s="1">
        <f t="shared" si="64"/>
        <v>2.75</v>
      </c>
    </row>
    <row r="815" spans="1:31" x14ac:dyDescent="0.25">
      <c r="A815" t="str">
        <f>B815&amp;"-"&amp;COUNTIF($B$3:B815,B815)</f>
        <v>241-124</v>
      </c>
      <c r="B815">
        <v>241</v>
      </c>
      <c r="C815" s="18">
        <f>VLOOKUP(A815,'ADM Details FY17'!$A$3:$D$3515,4,FALSE)</f>
        <v>44826</v>
      </c>
      <c r="D815" s="1">
        <f>VLOOKUP(A815,'ADM Details FY17'!$A$3:$E$3515,5,FALSE)</f>
        <v>24.86</v>
      </c>
      <c r="E815" s="1">
        <f>VLOOKUP(A815,'ADM Details FY17'!$A$3:$F$3515,6,FALSE)</f>
        <v>0</v>
      </c>
      <c r="F815" s="1">
        <f>VLOOKUP(A815,'ADM Details FY17'!$A$3:$G$3515,7,FALSE)</f>
        <v>2.72</v>
      </c>
      <c r="G815" s="1">
        <f>VLOOKUP(A815,'ADM Details FY17'!$A$3:$H$3515,8,FALSE)</f>
        <v>0</v>
      </c>
      <c r="H815" s="1">
        <f>VLOOKUP(A815,'ADM Details FY17'!$A$3:$I$3515,9,FALSE)</f>
        <v>0</v>
      </c>
      <c r="I815" s="1">
        <f>VLOOKUP(A815,'ADM Details FY17'!$A$3:$J$3517,10,FALSE)</f>
        <v>0</v>
      </c>
      <c r="J815" s="1">
        <f>VLOOKUP(A815,'ADM Details FY17'!$A$3:$K$3515,11,FALSE)</f>
        <v>0</v>
      </c>
      <c r="K815" s="1">
        <f>VLOOKUP(A815,'ADM Details FY17'!$A$3:$M$3515,13,FALSE)</f>
        <v>11.68</v>
      </c>
      <c r="L815" s="1">
        <f>VLOOKUP(A815,'ADM Details FY17'!$A$3:$O$3515,15,FALSE)</f>
        <v>0</v>
      </c>
      <c r="M815" s="1">
        <f>VLOOKUP(A815,'ADM Details FY17'!$A$3:$P$3515,16,FALSE)</f>
        <v>0</v>
      </c>
      <c r="N815" s="1">
        <f>VLOOKUP(A815,'ADM Details FY17'!$A$3:$Q$3515,17,FALSE)</f>
        <v>0</v>
      </c>
      <c r="O815" s="1">
        <f>VLOOKUP(A815,'ADM Details FY17'!$A$3:$S$3515,19,FALSE)</f>
        <v>0</v>
      </c>
      <c r="P815" s="1">
        <f>VLOOKUP(A815,'ADM Details FY17'!$A$3:$U$3515,21,FALSE)</f>
        <v>0</v>
      </c>
      <c r="Q815" s="1">
        <f>VLOOKUP(A815,'ADM Details FY17'!$A$3:$V$3515,22,FALSE)</f>
        <v>0</v>
      </c>
      <c r="R815" s="1">
        <f>VLOOKUP(A815,'ADM Details FY17'!$A$3:$W$3515,23,FALSE)</f>
        <v>0</v>
      </c>
      <c r="S815" s="1">
        <f>VLOOKUP(A815,'ADM Details FY17'!$A$3:$X$3515,24,FALSE)</f>
        <v>0</v>
      </c>
      <c r="T815" s="1">
        <f>VLOOKUP(A815,'ADM Details FY17'!$A$3:$Y$3515,25,FALSE)</f>
        <v>0</v>
      </c>
      <c r="U815" s="1">
        <f>VLOOKUP(A815,'ADM Details FY17'!$A$3:$AA$3515,27,FALSE)</f>
        <v>0</v>
      </c>
      <c r="V815" s="1">
        <f>IFERROR(VLOOKUP(C815,'eindex _tget pp '!$A$4:$E$615,5,FALSE),0)</f>
        <v>890.3652775258231</v>
      </c>
      <c r="W815" s="31">
        <f>IFERROR(VLOOKUP(C815,'eindex _tget pp '!$A$4:$F$615,6,FALSE),0)</f>
        <v>1.0074306976</v>
      </c>
      <c r="X815" s="4">
        <f>IFERROR(VLOOKUP(B815,'eschools 16'!$A$2:$F$25,6,FALSE),1)</f>
        <v>2</v>
      </c>
      <c r="Y815" s="1">
        <f t="shared" si="60"/>
        <v>0</v>
      </c>
      <c r="Z815" s="1">
        <f t="shared" si="61"/>
        <v>0</v>
      </c>
      <c r="AA815" s="31">
        <f>IFERROR(VLOOKUP(C815,'eindex _tget pp '!$A$4:$G$615,7,FALSE),0)</f>
        <v>0.73575950499999998</v>
      </c>
      <c r="AB815" s="1">
        <f>VLOOKUP(A815,'ADM Details FY17'!$A$3:$AB$3515,28,FALSE)</f>
        <v>0</v>
      </c>
      <c r="AC815" s="1">
        <f t="shared" si="62"/>
        <v>0</v>
      </c>
      <c r="AD815" s="1">
        <f t="shared" si="63"/>
        <v>24.86</v>
      </c>
      <c r="AE815" s="1">
        <f t="shared" si="64"/>
        <v>621.5</v>
      </c>
    </row>
    <row r="816" spans="1:31" x14ac:dyDescent="0.25">
      <c r="A816" t="str">
        <f>B816&amp;"-"&amp;COUNTIF($B$3:B816,B816)</f>
        <v>241-125</v>
      </c>
      <c r="B816">
        <v>241</v>
      </c>
      <c r="C816" s="18">
        <f>VLOOKUP(A816,'ADM Details FY17'!$A$3:$D$3515,4,FALSE)</f>
        <v>44834</v>
      </c>
      <c r="D816" s="1">
        <f>VLOOKUP(A816,'ADM Details FY17'!$A$3:$E$3515,5,FALSE)</f>
        <v>0.55000000000000004</v>
      </c>
      <c r="E816" s="1">
        <f>VLOOKUP(A816,'ADM Details FY17'!$A$3:$F$3515,6,FALSE)</f>
        <v>0</v>
      </c>
      <c r="F816" s="1">
        <f>VLOOKUP(A816,'ADM Details FY17'!$A$3:$G$3515,7,FALSE)</f>
        <v>0</v>
      </c>
      <c r="G816" s="1">
        <f>VLOOKUP(A816,'ADM Details FY17'!$A$3:$H$3515,8,FALSE)</f>
        <v>0</v>
      </c>
      <c r="H816" s="1">
        <f>VLOOKUP(A816,'ADM Details FY17'!$A$3:$I$3515,9,FALSE)</f>
        <v>0</v>
      </c>
      <c r="I816" s="1">
        <f>VLOOKUP(A816,'ADM Details FY17'!$A$3:$J$3517,10,FALSE)</f>
        <v>0</v>
      </c>
      <c r="J816" s="1">
        <f>VLOOKUP(A816,'ADM Details FY17'!$A$3:$K$3515,11,FALSE)</f>
        <v>0</v>
      </c>
      <c r="K816" s="1">
        <f>VLOOKUP(A816,'ADM Details FY17'!$A$3:$M$3515,13,FALSE)</f>
        <v>0.53</v>
      </c>
      <c r="L816" s="1">
        <f>VLOOKUP(A816,'ADM Details FY17'!$A$3:$O$3515,15,FALSE)</f>
        <v>0</v>
      </c>
      <c r="M816" s="1">
        <f>VLOOKUP(A816,'ADM Details FY17'!$A$3:$P$3515,16,FALSE)</f>
        <v>0</v>
      </c>
      <c r="N816" s="1">
        <f>VLOOKUP(A816,'ADM Details FY17'!$A$3:$Q$3515,17,FALSE)</f>
        <v>0</v>
      </c>
      <c r="O816" s="1">
        <f>VLOOKUP(A816,'ADM Details FY17'!$A$3:$S$3515,19,FALSE)</f>
        <v>0</v>
      </c>
      <c r="P816" s="1">
        <f>VLOOKUP(A816,'ADM Details FY17'!$A$3:$U$3515,21,FALSE)</f>
        <v>0</v>
      </c>
      <c r="Q816" s="1">
        <f>VLOOKUP(A816,'ADM Details FY17'!$A$3:$V$3515,22,FALSE)</f>
        <v>0</v>
      </c>
      <c r="R816" s="1">
        <f>VLOOKUP(A816,'ADM Details FY17'!$A$3:$W$3515,23,FALSE)</f>
        <v>0</v>
      </c>
      <c r="S816" s="1">
        <f>VLOOKUP(A816,'ADM Details FY17'!$A$3:$X$3515,24,FALSE)</f>
        <v>0</v>
      </c>
      <c r="T816" s="1">
        <f>VLOOKUP(A816,'ADM Details FY17'!$A$3:$Y$3515,25,FALSE)</f>
        <v>0</v>
      </c>
      <c r="U816" s="1">
        <f>VLOOKUP(A816,'ADM Details FY17'!$A$3:$AA$3515,27,FALSE)</f>
        <v>0</v>
      </c>
      <c r="V816" s="1">
        <f>IFERROR(VLOOKUP(C816,'eindex _tget pp '!$A$4:$E$615,5,FALSE),0)</f>
        <v>0</v>
      </c>
      <c r="W816" s="31">
        <f>IFERROR(VLOOKUP(C816,'eindex _tget pp '!$A$4:$F$615,6,FALSE),0)</f>
        <v>0.29165159229999998</v>
      </c>
      <c r="X816" s="4">
        <f>IFERROR(VLOOKUP(B816,'eschools 16'!$A$2:$F$25,6,FALSE),1)</f>
        <v>2</v>
      </c>
      <c r="Y816" s="1">
        <f t="shared" si="60"/>
        <v>0</v>
      </c>
      <c r="Z816" s="1">
        <f t="shared" si="61"/>
        <v>0</v>
      </c>
      <c r="AA816" s="31">
        <f>IFERROR(VLOOKUP(C816,'eindex _tget pp '!$A$4:$G$615,7,FALSE),0)</f>
        <v>0.30794382300000001</v>
      </c>
      <c r="AB816" s="1">
        <f>VLOOKUP(A816,'ADM Details FY17'!$A$3:$AB$3515,28,FALSE)</f>
        <v>0</v>
      </c>
      <c r="AC816" s="1">
        <f t="shared" si="62"/>
        <v>0</v>
      </c>
      <c r="AD816" s="1">
        <f t="shared" si="63"/>
        <v>0.55000000000000004</v>
      </c>
      <c r="AE816" s="1">
        <f t="shared" si="64"/>
        <v>13.750000000000002</v>
      </c>
    </row>
    <row r="817" spans="1:31" x14ac:dyDescent="0.25">
      <c r="A817" t="str">
        <f>B817&amp;"-"&amp;COUNTIF($B$3:B817,B817)</f>
        <v>241-126</v>
      </c>
      <c r="B817">
        <v>241</v>
      </c>
      <c r="C817" s="18">
        <f>VLOOKUP(A817,'ADM Details FY17'!$A$3:$D$3515,4,FALSE)</f>
        <v>50294</v>
      </c>
      <c r="D817" s="1">
        <f>VLOOKUP(A817,'ADM Details FY17'!$A$3:$E$3515,5,FALSE)</f>
        <v>12.9</v>
      </c>
      <c r="E817" s="1">
        <f>VLOOKUP(A817,'ADM Details FY17'!$A$3:$F$3515,6,FALSE)</f>
        <v>0</v>
      </c>
      <c r="F817" s="1">
        <f>VLOOKUP(A817,'ADM Details FY17'!$A$3:$G$3515,7,FALSE)</f>
        <v>2</v>
      </c>
      <c r="G817" s="1">
        <f>VLOOKUP(A817,'ADM Details FY17'!$A$3:$H$3515,8,FALSE)</f>
        <v>0</v>
      </c>
      <c r="H817" s="1">
        <f>VLOOKUP(A817,'ADM Details FY17'!$A$3:$I$3515,9,FALSE)</f>
        <v>0</v>
      </c>
      <c r="I817" s="1">
        <f>VLOOKUP(A817,'ADM Details FY17'!$A$3:$J$3517,10,FALSE)</f>
        <v>0</v>
      </c>
      <c r="J817" s="1">
        <f>VLOOKUP(A817,'ADM Details FY17'!$A$3:$K$3515,11,FALSE)</f>
        <v>0</v>
      </c>
      <c r="K817" s="1">
        <f>VLOOKUP(A817,'ADM Details FY17'!$A$3:$M$3515,13,FALSE)</f>
        <v>4.03</v>
      </c>
      <c r="L817" s="1">
        <f>VLOOKUP(A817,'ADM Details FY17'!$A$3:$O$3515,15,FALSE)</f>
        <v>0</v>
      </c>
      <c r="M817" s="1">
        <f>VLOOKUP(A817,'ADM Details FY17'!$A$3:$P$3515,16,FALSE)</f>
        <v>0</v>
      </c>
      <c r="N817" s="1">
        <f>VLOOKUP(A817,'ADM Details FY17'!$A$3:$Q$3515,17,FALSE)</f>
        <v>0</v>
      </c>
      <c r="O817" s="1">
        <f>VLOOKUP(A817,'ADM Details FY17'!$A$3:$S$3515,19,FALSE)</f>
        <v>0</v>
      </c>
      <c r="P817" s="1">
        <f>VLOOKUP(A817,'ADM Details FY17'!$A$3:$U$3515,21,FALSE)</f>
        <v>0</v>
      </c>
      <c r="Q817" s="1">
        <f>VLOOKUP(A817,'ADM Details FY17'!$A$3:$V$3515,22,FALSE)</f>
        <v>0</v>
      </c>
      <c r="R817" s="1">
        <f>VLOOKUP(A817,'ADM Details FY17'!$A$3:$W$3515,23,FALSE)</f>
        <v>0</v>
      </c>
      <c r="S817" s="1">
        <f>VLOOKUP(A817,'ADM Details FY17'!$A$3:$X$3515,24,FALSE)</f>
        <v>0</v>
      </c>
      <c r="T817" s="1">
        <f>VLOOKUP(A817,'ADM Details FY17'!$A$3:$Y$3515,25,FALSE)</f>
        <v>0</v>
      </c>
      <c r="U817" s="1">
        <f>VLOOKUP(A817,'ADM Details FY17'!$A$3:$AA$3515,27,FALSE)</f>
        <v>0</v>
      </c>
      <c r="V817" s="1">
        <f>IFERROR(VLOOKUP(C817,'eindex _tget pp '!$A$4:$E$615,5,FALSE),0)</f>
        <v>228.66735915318793</v>
      </c>
      <c r="W817" s="31">
        <f>IFERROR(VLOOKUP(C817,'eindex _tget pp '!$A$4:$F$615,6,FALSE),0)</f>
        <v>0.3826429469</v>
      </c>
      <c r="X817" s="4">
        <f>IFERROR(VLOOKUP(B817,'eschools 16'!$A$2:$F$25,6,FALSE),1)</f>
        <v>2</v>
      </c>
      <c r="Y817" s="1">
        <f t="shared" si="60"/>
        <v>0</v>
      </c>
      <c r="Z817" s="1">
        <f t="shared" si="61"/>
        <v>0</v>
      </c>
      <c r="AA817" s="31">
        <f>IFERROR(VLOOKUP(C817,'eindex _tget pp '!$A$4:$G$615,7,FALSE),0)</f>
        <v>0.45145027900000001</v>
      </c>
      <c r="AB817" s="1">
        <f>VLOOKUP(A817,'ADM Details FY17'!$A$3:$AB$3515,28,FALSE)</f>
        <v>0</v>
      </c>
      <c r="AC817" s="1">
        <f t="shared" si="62"/>
        <v>0</v>
      </c>
      <c r="AD817" s="1">
        <f t="shared" si="63"/>
        <v>12.9</v>
      </c>
      <c r="AE817" s="1">
        <f t="shared" si="64"/>
        <v>322.5</v>
      </c>
    </row>
    <row r="818" spans="1:31" x14ac:dyDescent="0.25">
      <c r="A818" t="str">
        <f>B818&amp;"-"&amp;COUNTIF($B$3:B818,B818)</f>
        <v>241-127</v>
      </c>
      <c r="B818">
        <v>241</v>
      </c>
      <c r="C818" s="18">
        <f>VLOOKUP(A818,'ADM Details FY17'!$A$3:$D$3515,4,FALSE)</f>
        <v>44842</v>
      </c>
      <c r="D818" s="1">
        <f>VLOOKUP(A818,'ADM Details FY17'!$A$3:$E$3515,5,FALSE)</f>
        <v>2.56</v>
      </c>
      <c r="E818" s="1">
        <f>VLOOKUP(A818,'ADM Details FY17'!$A$3:$F$3515,6,FALSE)</f>
        <v>0</v>
      </c>
      <c r="F818" s="1">
        <f>VLOOKUP(A818,'ADM Details FY17'!$A$3:$G$3515,7,FALSE)</f>
        <v>0</v>
      </c>
      <c r="G818" s="1">
        <f>VLOOKUP(A818,'ADM Details FY17'!$A$3:$H$3515,8,FALSE)</f>
        <v>0</v>
      </c>
      <c r="H818" s="1">
        <f>VLOOKUP(A818,'ADM Details FY17'!$A$3:$I$3515,9,FALSE)</f>
        <v>0</v>
      </c>
      <c r="I818" s="1">
        <f>VLOOKUP(A818,'ADM Details FY17'!$A$3:$J$3517,10,FALSE)</f>
        <v>0</v>
      </c>
      <c r="J818" s="1">
        <f>VLOOKUP(A818,'ADM Details FY17'!$A$3:$K$3515,11,FALSE)</f>
        <v>0</v>
      </c>
      <c r="K818" s="1">
        <f>VLOOKUP(A818,'ADM Details FY17'!$A$3:$M$3515,13,FALSE)</f>
        <v>0</v>
      </c>
      <c r="L818" s="1">
        <f>VLOOKUP(A818,'ADM Details FY17'!$A$3:$O$3515,15,FALSE)</f>
        <v>0</v>
      </c>
      <c r="M818" s="1">
        <f>VLOOKUP(A818,'ADM Details FY17'!$A$3:$P$3515,16,FALSE)</f>
        <v>0</v>
      </c>
      <c r="N818" s="1">
        <f>VLOOKUP(A818,'ADM Details FY17'!$A$3:$Q$3515,17,FALSE)</f>
        <v>0</v>
      </c>
      <c r="O818" s="1">
        <f>VLOOKUP(A818,'ADM Details FY17'!$A$3:$S$3515,19,FALSE)</f>
        <v>0</v>
      </c>
      <c r="P818" s="1">
        <f>VLOOKUP(A818,'ADM Details FY17'!$A$3:$U$3515,21,FALSE)</f>
        <v>0</v>
      </c>
      <c r="Q818" s="1">
        <f>VLOOKUP(A818,'ADM Details FY17'!$A$3:$V$3515,22,FALSE)</f>
        <v>0</v>
      </c>
      <c r="R818" s="1">
        <f>VLOOKUP(A818,'ADM Details FY17'!$A$3:$W$3515,23,FALSE)</f>
        <v>0</v>
      </c>
      <c r="S818" s="1">
        <f>VLOOKUP(A818,'ADM Details FY17'!$A$3:$X$3515,24,FALSE)</f>
        <v>0</v>
      </c>
      <c r="T818" s="1">
        <f>VLOOKUP(A818,'ADM Details FY17'!$A$3:$Y$3515,25,FALSE)</f>
        <v>0</v>
      </c>
      <c r="U818" s="1">
        <f>VLOOKUP(A818,'ADM Details FY17'!$A$3:$AA$3515,27,FALSE)</f>
        <v>0</v>
      </c>
      <c r="V818" s="1">
        <f>IFERROR(VLOOKUP(C818,'eindex _tget pp '!$A$4:$E$615,5,FALSE),0)</f>
        <v>0</v>
      </c>
      <c r="W818" s="31">
        <f>IFERROR(VLOOKUP(C818,'eindex _tget pp '!$A$4:$F$615,6,FALSE),0)</f>
        <v>0.16543769990000001</v>
      </c>
      <c r="X818" s="4">
        <f>IFERROR(VLOOKUP(B818,'eschools 16'!$A$2:$F$25,6,FALSE),1)</f>
        <v>2</v>
      </c>
      <c r="Y818" s="1">
        <f t="shared" si="60"/>
        <v>0</v>
      </c>
      <c r="Z818" s="1">
        <f t="shared" si="61"/>
        <v>0</v>
      </c>
      <c r="AA818" s="31">
        <f>IFERROR(VLOOKUP(C818,'eindex _tget pp '!$A$4:$G$615,7,FALSE),0)</f>
        <v>9.3527971000000001E-2</v>
      </c>
      <c r="AB818" s="1">
        <f>VLOOKUP(A818,'ADM Details FY17'!$A$3:$AB$3515,28,FALSE)</f>
        <v>0</v>
      </c>
      <c r="AC818" s="1">
        <f t="shared" si="62"/>
        <v>0</v>
      </c>
      <c r="AD818" s="1">
        <f t="shared" si="63"/>
        <v>2.56</v>
      </c>
      <c r="AE818" s="1">
        <f t="shared" si="64"/>
        <v>64</v>
      </c>
    </row>
    <row r="819" spans="1:31" x14ac:dyDescent="0.25">
      <c r="A819" t="str">
        <f>B819&amp;"-"&amp;COUNTIF($B$3:B819,B819)</f>
        <v>241-128</v>
      </c>
      <c r="B819">
        <v>241</v>
      </c>
      <c r="C819" s="18">
        <f>VLOOKUP(A819,'ADM Details FY17'!$A$3:$D$3515,4,FALSE)</f>
        <v>48652</v>
      </c>
      <c r="D819" s="1">
        <f>VLOOKUP(A819,'ADM Details FY17'!$A$3:$E$3515,5,FALSE)</f>
        <v>5</v>
      </c>
      <c r="E819" s="1">
        <f>VLOOKUP(A819,'ADM Details FY17'!$A$3:$F$3515,6,FALSE)</f>
        <v>0</v>
      </c>
      <c r="F819" s="1">
        <f>VLOOKUP(A819,'ADM Details FY17'!$A$3:$G$3515,7,FALSE)</f>
        <v>0</v>
      </c>
      <c r="G819" s="1">
        <f>VLOOKUP(A819,'ADM Details FY17'!$A$3:$H$3515,8,FALSE)</f>
        <v>0</v>
      </c>
      <c r="H819" s="1">
        <f>VLOOKUP(A819,'ADM Details FY17'!$A$3:$I$3515,9,FALSE)</f>
        <v>0</v>
      </c>
      <c r="I819" s="1">
        <f>VLOOKUP(A819,'ADM Details FY17'!$A$3:$J$3517,10,FALSE)</f>
        <v>0</v>
      </c>
      <c r="J819" s="1">
        <f>VLOOKUP(A819,'ADM Details FY17'!$A$3:$K$3515,11,FALSE)</f>
        <v>0</v>
      </c>
      <c r="K819" s="1">
        <f>VLOOKUP(A819,'ADM Details FY17'!$A$3:$M$3515,13,FALSE)</f>
        <v>0</v>
      </c>
      <c r="L819" s="1">
        <f>VLOOKUP(A819,'ADM Details FY17'!$A$3:$O$3515,15,FALSE)</f>
        <v>0</v>
      </c>
      <c r="M819" s="1">
        <f>VLOOKUP(A819,'ADM Details FY17'!$A$3:$P$3515,16,FALSE)</f>
        <v>0</v>
      </c>
      <c r="N819" s="1">
        <f>VLOOKUP(A819,'ADM Details FY17'!$A$3:$Q$3515,17,FALSE)</f>
        <v>0</v>
      </c>
      <c r="O819" s="1">
        <f>VLOOKUP(A819,'ADM Details FY17'!$A$3:$S$3515,19,FALSE)</f>
        <v>0</v>
      </c>
      <c r="P819" s="1">
        <f>VLOOKUP(A819,'ADM Details FY17'!$A$3:$U$3515,21,FALSE)</f>
        <v>0</v>
      </c>
      <c r="Q819" s="1">
        <f>VLOOKUP(A819,'ADM Details FY17'!$A$3:$V$3515,22,FALSE)</f>
        <v>0</v>
      </c>
      <c r="R819" s="1">
        <f>VLOOKUP(A819,'ADM Details FY17'!$A$3:$W$3515,23,FALSE)</f>
        <v>0</v>
      </c>
      <c r="S819" s="1">
        <f>VLOOKUP(A819,'ADM Details FY17'!$A$3:$X$3515,24,FALSE)</f>
        <v>0</v>
      </c>
      <c r="T819" s="1">
        <f>VLOOKUP(A819,'ADM Details FY17'!$A$3:$Y$3515,25,FALSE)</f>
        <v>0</v>
      </c>
      <c r="U819" s="1">
        <f>VLOOKUP(A819,'ADM Details FY17'!$A$3:$AA$3515,27,FALSE)</f>
        <v>0</v>
      </c>
      <c r="V819" s="1">
        <f>IFERROR(VLOOKUP(C819,'eindex _tget pp '!$A$4:$E$615,5,FALSE),0)</f>
        <v>73.06839687211253</v>
      </c>
      <c r="W819" s="31">
        <f>IFERROR(VLOOKUP(C819,'eindex _tget pp '!$A$4:$F$615,6,FALSE),0)</f>
        <v>1.4708224256</v>
      </c>
      <c r="X819" s="4">
        <f>IFERROR(VLOOKUP(B819,'eschools 16'!$A$2:$F$25,6,FALSE),1)</f>
        <v>2</v>
      </c>
      <c r="Y819" s="1">
        <f t="shared" si="60"/>
        <v>0</v>
      </c>
      <c r="Z819" s="1">
        <f t="shared" si="61"/>
        <v>0</v>
      </c>
      <c r="AA819" s="31">
        <f>IFERROR(VLOOKUP(C819,'eindex _tget pp '!$A$4:$G$615,7,FALSE),0)</f>
        <v>0.38022619299999999</v>
      </c>
      <c r="AB819" s="1">
        <f>VLOOKUP(A819,'ADM Details FY17'!$A$3:$AB$3515,28,FALSE)</f>
        <v>0</v>
      </c>
      <c r="AC819" s="1">
        <f t="shared" si="62"/>
        <v>0</v>
      </c>
      <c r="AD819" s="1">
        <f t="shared" si="63"/>
        <v>5</v>
      </c>
      <c r="AE819" s="1">
        <f t="shared" si="64"/>
        <v>125</v>
      </c>
    </row>
    <row r="820" spans="1:31" x14ac:dyDescent="0.25">
      <c r="A820" t="str">
        <f>B820&amp;"-"&amp;COUNTIF($B$3:B820,B820)</f>
        <v>241-129</v>
      </c>
      <c r="B820">
        <v>241</v>
      </c>
      <c r="C820" s="18">
        <f>VLOOKUP(A820,'ADM Details FY17'!$A$3:$D$3515,4,FALSE)</f>
        <v>44883</v>
      </c>
      <c r="D820" s="1">
        <f>VLOOKUP(A820,'ADM Details FY17'!$A$3:$E$3515,5,FALSE)</f>
        <v>1</v>
      </c>
      <c r="E820" s="1">
        <f>VLOOKUP(A820,'ADM Details FY17'!$A$3:$F$3515,6,FALSE)</f>
        <v>0</v>
      </c>
      <c r="F820" s="1">
        <f>VLOOKUP(A820,'ADM Details FY17'!$A$3:$G$3515,7,FALSE)</f>
        <v>0</v>
      </c>
      <c r="G820" s="1">
        <f>VLOOKUP(A820,'ADM Details FY17'!$A$3:$H$3515,8,FALSE)</f>
        <v>0</v>
      </c>
      <c r="H820" s="1">
        <f>VLOOKUP(A820,'ADM Details FY17'!$A$3:$I$3515,9,FALSE)</f>
        <v>0</v>
      </c>
      <c r="I820" s="1">
        <f>VLOOKUP(A820,'ADM Details FY17'!$A$3:$J$3517,10,FALSE)</f>
        <v>0</v>
      </c>
      <c r="J820" s="1">
        <f>VLOOKUP(A820,'ADM Details FY17'!$A$3:$K$3515,11,FALSE)</f>
        <v>0</v>
      </c>
      <c r="K820" s="1">
        <f>VLOOKUP(A820,'ADM Details FY17'!$A$3:$M$3515,13,FALSE)</f>
        <v>0</v>
      </c>
      <c r="L820" s="1">
        <f>VLOOKUP(A820,'ADM Details FY17'!$A$3:$O$3515,15,FALSE)</f>
        <v>0</v>
      </c>
      <c r="M820" s="1">
        <f>VLOOKUP(A820,'ADM Details FY17'!$A$3:$P$3515,16,FALSE)</f>
        <v>0</v>
      </c>
      <c r="N820" s="1">
        <f>VLOOKUP(A820,'ADM Details FY17'!$A$3:$Q$3515,17,FALSE)</f>
        <v>0</v>
      </c>
      <c r="O820" s="1">
        <f>VLOOKUP(A820,'ADM Details FY17'!$A$3:$S$3515,19,FALSE)</f>
        <v>0</v>
      </c>
      <c r="P820" s="1">
        <f>VLOOKUP(A820,'ADM Details FY17'!$A$3:$U$3515,21,FALSE)</f>
        <v>0</v>
      </c>
      <c r="Q820" s="1">
        <f>VLOOKUP(A820,'ADM Details FY17'!$A$3:$V$3515,22,FALSE)</f>
        <v>0</v>
      </c>
      <c r="R820" s="1">
        <f>VLOOKUP(A820,'ADM Details FY17'!$A$3:$W$3515,23,FALSE)</f>
        <v>0</v>
      </c>
      <c r="S820" s="1">
        <f>VLOOKUP(A820,'ADM Details FY17'!$A$3:$X$3515,24,FALSE)</f>
        <v>0</v>
      </c>
      <c r="T820" s="1">
        <f>VLOOKUP(A820,'ADM Details FY17'!$A$3:$Y$3515,25,FALSE)</f>
        <v>0</v>
      </c>
      <c r="U820" s="1">
        <f>VLOOKUP(A820,'ADM Details FY17'!$A$3:$AA$3515,27,FALSE)</f>
        <v>0</v>
      </c>
      <c r="V820" s="1">
        <f>IFERROR(VLOOKUP(C820,'eindex _tget pp '!$A$4:$E$615,5,FALSE),0)</f>
        <v>135.2184253389232</v>
      </c>
      <c r="W820" s="31">
        <f>IFERROR(VLOOKUP(C820,'eindex _tget pp '!$A$4:$F$615,6,FALSE),0)</f>
        <v>0.2185882881</v>
      </c>
      <c r="X820" s="4">
        <f>IFERROR(VLOOKUP(B820,'eschools 16'!$A$2:$F$25,6,FALSE),1)</f>
        <v>2</v>
      </c>
      <c r="Y820" s="1">
        <f t="shared" si="60"/>
        <v>0</v>
      </c>
      <c r="Z820" s="1">
        <f t="shared" si="61"/>
        <v>0</v>
      </c>
      <c r="AA820" s="31">
        <f>IFERROR(VLOOKUP(C820,'eindex _tget pp '!$A$4:$G$615,7,FALSE),0)</f>
        <v>0.41024625199999998</v>
      </c>
      <c r="AB820" s="1">
        <f>VLOOKUP(A820,'ADM Details FY17'!$A$3:$AB$3515,28,FALSE)</f>
        <v>0</v>
      </c>
      <c r="AC820" s="1">
        <f t="shared" si="62"/>
        <v>0</v>
      </c>
      <c r="AD820" s="1">
        <f t="shared" si="63"/>
        <v>1</v>
      </c>
      <c r="AE820" s="1">
        <f t="shared" si="64"/>
        <v>25</v>
      </c>
    </row>
    <row r="821" spans="1:31" x14ac:dyDescent="0.25">
      <c r="A821" t="str">
        <f>B821&amp;"-"&amp;COUNTIF($B$3:B821,B821)</f>
        <v>241-130</v>
      </c>
      <c r="B821">
        <v>241</v>
      </c>
      <c r="C821" s="18">
        <f>VLOOKUP(A821,'ADM Details FY17'!$A$3:$D$3515,4,FALSE)</f>
        <v>44909</v>
      </c>
      <c r="D821" s="1">
        <f>VLOOKUP(A821,'ADM Details FY17'!$A$3:$E$3515,5,FALSE)</f>
        <v>1.1000000000000001</v>
      </c>
      <c r="E821" s="1">
        <f>VLOOKUP(A821,'ADM Details FY17'!$A$3:$F$3515,6,FALSE)</f>
        <v>0</v>
      </c>
      <c r="F821" s="1">
        <f>VLOOKUP(A821,'ADM Details FY17'!$A$3:$G$3515,7,FALSE)</f>
        <v>0</v>
      </c>
      <c r="G821" s="1">
        <f>VLOOKUP(A821,'ADM Details FY17'!$A$3:$H$3515,8,FALSE)</f>
        <v>0</v>
      </c>
      <c r="H821" s="1">
        <f>VLOOKUP(A821,'ADM Details FY17'!$A$3:$I$3515,9,FALSE)</f>
        <v>0</v>
      </c>
      <c r="I821" s="1">
        <f>VLOOKUP(A821,'ADM Details FY17'!$A$3:$J$3517,10,FALSE)</f>
        <v>0</v>
      </c>
      <c r="J821" s="1">
        <f>VLOOKUP(A821,'ADM Details FY17'!$A$3:$K$3515,11,FALSE)</f>
        <v>0</v>
      </c>
      <c r="K821" s="1">
        <f>VLOOKUP(A821,'ADM Details FY17'!$A$3:$M$3515,13,FALSE)</f>
        <v>0.98</v>
      </c>
      <c r="L821" s="1">
        <f>VLOOKUP(A821,'ADM Details FY17'!$A$3:$O$3515,15,FALSE)</f>
        <v>0</v>
      </c>
      <c r="M821" s="1">
        <f>VLOOKUP(A821,'ADM Details FY17'!$A$3:$P$3515,16,FALSE)</f>
        <v>0</v>
      </c>
      <c r="N821" s="1">
        <f>VLOOKUP(A821,'ADM Details FY17'!$A$3:$Q$3515,17,FALSE)</f>
        <v>0</v>
      </c>
      <c r="O821" s="1">
        <f>VLOOKUP(A821,'ADM Details FY17'!$A$3:$S$3515,19,FALSE)</f>
        <v>0</v>
      </c>
      <c r="P821" s="1">
        <f>VLOOKUP(A821,'ADM Details FY17'!$A$3:$U$3515,21,FALSE)</f>
        <v>0</v>
      </c>
      <c r="Q821" s="1">
        <f>VLOOKUP(A821,'ADM Details FY17'!$A$3:$V$3515,22,FALSE)</f>
        <v>0</v>
      </c>
      <c r="R821" s="1">
        <f>VLOOKUP(A821,'ADM Details FY17'!$A$3:$W$3515,23,FALSE)</f>
        <v>0</v>
      </c>
      <c r="S821" s="1">
        <f>VLOOKUP(A821,'ADM Details FY17'!$A$3:$X$3515,24,FALSE)</f>
        <v>0</v>
      </c>
      <c r="T821" s="1">
        <f>VLOOKUP(A821,'ADM Details FY17'!$A$3:$Y$3515,25,FALSE)</f>
        <v>0</v>
      </c>
      <c r="U821" s="1">
        <f>VLOOKUP(A821,'ADM Details FY17'!$A$3:$AA$3515,27,FALSE)</f>
        <v>0</v>
      </c>
      <c r="V821" s="1">
        <f>IFERROR(VLOOKUP(C821,'eindex _tget pp '!$A$4:$E$615,5,FALSE),0)</f>
        <v>1232.9868147958166</v>
      </c>
      <c r="W821" s="31">
        <f>IFERROR(VLOOKUP(C821,'eindex _tget pp '!$A$4:$F$615,6,FALSE),0)</f>
        <v>1.8922585448</v>
      </c>
      <c r="X821" s="4">
        <f>IFERROR(VLOOKUP(B821,'eschools 16'!$A$2:$F$25,6,FALSE),1)</f>
        <v>2</v>
      </c>
      <c r="Y821" s="1">
        <f t="shared" si="60"/>
        <v>0</v>
      </c>
      <c r="Z821" s="1">
        <f t="shared" si="61"/>
        <v>0</v>
      </c>
      <c r="AA821" s="31">
        <f>IFERROR(VLOOKUP(C821,'eindex _tget pp '!$A$4:$G$615,7,FALSE),0)</f>
        <v>0.78552379999999999</v>
      </c>
      <c r="AB821" s="1">
        <f>VLOOKUP(A821,'ADM Details FY17'!$A$3:$AB$3515,28,FALSE)</f>
        <v>0</v>
      </c>
      <c r="AC821" s="1">
        <f t="shared" si="62"/>
        <v>0</v>
      </c>
      <c r="AD821" s="1">
        <f t="shared" si="63"/>
        <v>1.1000000000000001</v>
      </c>
      <c r="AE821" s="1">
        <f t="shared" si="64"/>
        <v>27.500000000000004</v>
      </c>
    </row>
    <row r="822" spans="1:31" x14ac:dyDescent="0.25">
      <c r="A822" t="str">
        <f>B822&amp;"-"&amp;COUNTIF($B$3:B822,B822)</f>
        <v>241-131</v>
      </c>
      <c r="B822">
        <v>241</v>
      </c>
      <c r="C822" s="18">
        <f>VLOOKUP(A822,'ADM Details FY17'!$A$3:$D$3515,4,FALSE)</f>
        <v>44917</v>
      </c>
      <c r="D822" s="1">
        <f>VLOOKUP(A822,'ADM Details FY17'!$A$3:$E$3515,5,FALSE)</f>
        <v>6.43</v>
      </c>
      <c r="E822" s="1">
        <f>VLOOKUP(A822,'ADM Details FY17'!$A$3:$F$3515,6,FALSE)</f>
        <v>0</v>
      </c>
      <c r="F822" s="1">
        <f>VLOOKUP(A822,'ADM Details FY17'!$A$3:$G$3515,7,FALSE)</f>
        <v>0</v>
      </c>
      <c r="G822" s="1">
        <f>VLOOKUP(A822,'ADM Details FY17'!$A$3:$H$3515,8,FALSE)</f>
        <v>0.39</v>
      </c>
      <c r="H822" s="1">
        <f>VLOOKUP(A822,'ADM Details FY17'!$A$3:$I$3515,9,FALSE)</f>
        <v>0</v>
      </c>
      <c r="I822" s="1">
        <f>VLOOKUP(A822,'ADM Details FY17'!$A$3:$J$3517,10,FALSE)</f>
        <v>0</v>
      </c>
      <c r="J822" s="1">
        <f>VLOOKUP(A822,'ADM Details FY17'!$A$3:$K$3515,11,FALSE)</f>
        <v>0</v>
      </c>
      <c r="K822" s="1">
        <f>VLOOKUP(A822,'ADM Details FY17'!$A$3:$M$3515,13,FALSE)</f>
        <v>3.15</v>
      </c>
      <c r="L822" s="1">
        <f>VLOOKUP(A822,'ADM Details FY17'!$A$3:$O$3515,15,FALSE)</f>
        <v>0</v>
      </c>
      <c r="M822" s="1">
        <f>VLOOKUP(A822,'ADM Details FY17'!$A$3:$P$3515,16,FALSE)</f>
        <v>0</v>
      </c>
      <c r="N822" s="1">
        <f>VLOOKUP(A822,'ADM Details FY17'!$A$3:$Q$3515,17,FALSE)</f>
        <v>0</v>
      </c>
      <c r="O822" s="1">
        <f>VLOOKUP(A822,'ADM Details FY17'!$A$3:$S$3515,19,FALSE)</f>
        <v>0</v>
      </c>
      <c r="P822" s="1">
        <f>VLOOKUP(A822,'ADM Details FY17'!$A$3:$U$3515,21,FALSE)</f>
        <v>0</v>
      </c>
      <c r="Q822" s="1">
        <f>VLOOKUP(A822,'ADM Details FY17'!$A$3:$V$3515,22,FALSE)</f>
        <v>0</v>
      </c>
      <c r="R822" s="1">
        <f>VLOOKUP(A822,'ADM Details FY17'!$A$3:$W$3515,23,FALSE)</f>
        <v>0</v>
      </c>
      <c r="S822" s="1">
        <f>VLOOKUP(A822,'ADM Details FY17'!$A$3:$X$3515,24,FALSE)</f>
        <v>0</v>
      </c>
      <c r="T822" s="1">
        <f>VLOOKUP(A822,'ADM Details FY17'!$A$3:$Y$3515,25,FALSE)</f>
        <v>0</v>
      </c>
      <c r="U822" s="1">
        <f>VLOOKUP(A822,'ADM Details FY17'!$A$3:$AA$3515,27,FALSE)</f>
        <v>0</v>
      </c>
      <c r="V822" s="1">
        <f>IFERROR(VLOOKUP(C822,'eindex _tget pp '!$A$4:$E$615,5,FALSE),0)</f>
        <v>742.47272824761058</v>
      </c>
      <c r="W822" s="31">
        <f>IFERROR(VLOOKUP(C822,'eindex _tget pp '!$A$4:$F$615,6,FALSE),0)</f>
        <v>1.8337481573000001</v>
      </c>
      <c r="X822" s="4">
        <f>IFERROR(VLOOKUP(B822,'eschools 16'!$A$2:$F$25,6,FALSE),1)</f>
        <v>2</v>
      </c>
      <c r="Y822" s="1">
        <f t="shared" si="60"/>
        <v>0</v>
      </c>
      <c r="Z822" s="1">
        <f t="shared" si="61"/>
        <v>0</v>
      </c>
      <c r="AA822" s="31">
        <f>IFERROR(VLOOKUP(C822,'eindex _tget pp '!$A$4:$G$615,7,FALSE),0)</f>
        <v>0.73082110300000003</v>
      </c>
      <c r="AB822" s="1">
        <f>VLOOKUP(A822,'ADM Details FY17'!$A$3:$AB$3515,28,FALSE)</f>
        <v>0</v>
      </c>
      <c r="AC822" s="1">
        <f t="shared" si="62"/>
        <v>0</v>
      </c>
      <c r="AD822" s="1">
        <f t="shared" si="63"/>
        <v>6.43</v>
      </c>
      <c r="AE822" s="1">
        <f t="shared" si="64"/>
        <v>160.75</v>
      </c>
    </row>
    <row r="823" spans="1:31" x14ac:dyDescent="0.25">
      <c r="A823" t="str">
        <f>B823&amp;"-"&amp;COUNTIF($B$3:B823,B823)</f>
        <v>241-132</v>
      </c>
      <c r="B823">
        <v>241</v>
      </c>
      <c r="C823" s="18">
        <f>VLOOKUP(A823,'ADM Details FY17'!$A$3:$D$3515,4,FALSE)</f>
        <v>46680</v>
      </c>
      <c r="D823" s="1">
        <f>VLOOKUP(A823,'ADM Details FY17'!$A$3:$E$3515,5,FALSE)</f>
        <v>0.93</v>
      </c>
      <c r="E823" s="1">
        <f>VLOOKUP(A823,'ADM Details FY17'!$A$3:$F$3515,6,FALSE)</f>
        <v>0</v>
      </c>
      <c r="F823" s="1">
        <f>VLOOKUP(A823,'ADM Details FY17'!$A$3:$G$3515,7,FALSE)</f>
        <v>0</v>
      </c>
      <c r="G823" s="1">
        <f>VLOOKUP(A823,'ADM Details FY17'!$A$3:$H$3515,8,FALSE)</f>
        <v>0</v>
      </c>
      <c r="H823" s="1">
        <f>VLOOKUP(A823,'ADM Details FY17'!$A$3:$I$3515,9,FALSE)</f>
        <v>0</v>
      </c>
      <c r="I823" s="1">
        <f>VLOOKUP(A823,'ADM Details FY17'!$A$3:$J$3517,10,FALSE)</f>
        <v>0</v>
      </c>
      <c r="J823" s="1">
        <f>VLOOKUP(A823,'ADM Details FY17'!$A$3:$K$3515,11,FALSE)</f>
        <v>0</v>
      </c>
      <c r="K823" s="1">
        <f>VLOOKUP(A823,'ADM Details FY17'!$A$3:$M$3515,13,FALSE)</f>
        <v>0.93</v>
      </c>
      <c r="L823" s="1">
        <f>VLOOKUP(A823,'ADM Details FY17'!$A$3:$O$3515,15,FALSE)</f>
        <v>0</v>
      </c>
      <c r="M823" s="1">
        <f>VLOOKUP(A823,'ADM Details FY17'!$A$3:$P$3515,16,FALSE)</f>
        <v>0</v>
      </c>
      <c r="N823" s="1">
        <f>VLOOKUP(A823,'ADM Details FY17'!$A$3:$Q$3515,17,FALSE)</f>
        <v>0</v>
      </c>
      <c r="O823" s="1">
        <f>VLOOKUP(A823,'ADM Details FY17'!$A$3:$S$3515,19,FALSE)</f>
        <v>0</v>
      </c>
      <c r="P823" s="1">
        <f>VLOOKUP(A823,'ADM Details FY17'!$A$3:$U$3515,21,FALSE)</f>
        <v>0</v>
      </c>
      <c r="Q823" s="1">
        <f>VLOOKUP(A823,'ADM Details FY17'!$A$3:$V$3515,22,FALSE)</f>
        <v>0</v>
      </c>
      <c r="R823" s="1">
        <f>VLOOKUP(A823,'ADM Details FY17'!$A$3:$W$3515,23,FALSE)</f>
        <v>0</v>
      </c>
      <c r="S823" s="1">
        <f>VLOOKUP(A823,'ADM Details FY17'!$A$3:$X$3515,24,FALSE)</f>
        <v>0</v>
      </c>
      <c r="T823" s="1">
        <f>VLOOKUP(A823,'ADM Details FY17'!$A$3:$Y$3515,25,FALSE)</f>
        <v>0</v>
      </c>
      <c r="U823" s="1">
        <f>VLOOKUP(A823,'ADM Details FY17'!$A$3:$AA$3515,27,FALSE)</f>
        <v>0</v>
      </c>
      <c r="V823" s="1">
        <f>IFERROR(VLOOKUP(C823,'eindex _tget pp '!$A$4:$E$615,5,FALSE),0)</f>
        <v>471.94584105142451</v>
      </c>
      <c r="W823" s="31">
        <f>IFERROR(VLOOKUP(C823,'eindex _tget pp '!$A$4:$F$615,6,FALSE),0)</f>
        <v>0.85059201839999998</v>
      </c>
      <c r="X823" s="4">
        <f>IFERROR(VLOOKUP(B823,'eschools 16'!$A$2:$F$25,6,FALSE),1)</f>
        <v>2</v>
      </c>
      <c r="Y823" s="1">
        <f t="shared" si="60"/>
        <v>0</v>
      </c>
      <c r="Z823" s="1">
        <f t="shared" si="61"/>
        <v>0</v>
      </c>
      <c r="AA823" s="31">
        <f>IFERROR(VLOOKUP(C823,'eindex _tget pp '!$A$4:$G$615,7,FALSE),0)</f>
        <v>0.49846404900000002</v>
      </c>
      <c r="AB823" s="1">
        <f>VLOOKUP(A823,'ADM Details FY17'!$A$3:$AB$3515,28,FALSE)</f>
        <v>0</v>
      </c>
      <c r="AC823" s="1">
        <f t="shared" si="62"/>
        <v>0</v>
      </c>
      <c r="AD823" s="1">
        <f t="shared" si="63"/>
        <v>0.93</v>
      </c>
      <c r="AE823" s="1">
        <f t="shared" si="64"/>
        <v>23.25</v>
      </c>
    </row>
    <row r="824" spans="1:31" x14ac:dyDescent="0.25">
      <c r="A824" t="str">
        <f>B824&amp;"-"&amp;COUNTIF($B$3:B824,B824)</f>
        <v>241-133</v>
      </c>
      <c r="B824">
        <v>241</v>
      </c>
      <c r="C824" s="18">
        <f>VLOOKUP(A824,'ADM Details FY17'!$A$3:$D$3515,4,FALSE)</f>
        <v>50591</v>
      </c>
      <c r="D824" s="1">
        <f>VLOOKUP(A824,'ADM Details FY17'!$A$3:$E$3515,5,FALSE)</f>
        <v>1</v>
      </c>
      <c r="E824" s="1">
        <f>VLOOKUP(A824,'ADM Details FY17'!$A$3:$F$3515,6,FALSE)</f>
        <v>0</v>
      </c>
      <c r="F824" s="1">
        <f>VLOOKUP(A824,'ADM Details FY17'!$A$3:$G$3515,7,FALSE)</f>
        <v>0</v>
      </c>
      <c r="G824" s="1">
        <f>VLOOKUP(A824,'ADM Details FY17'!$A$3:$H$3515,8,FALSE)</f>
        <v>0</v>
      </c>
      <c r="H824" s="1">
        <f>VLOOKUP(A824,'ADM Details FY17'!$A$3:$I$3515,9,FALSE)</f>
        <v>0</v>
      </c>
      <c r="I824" s="1">
        <f>VLOOKUP(A824,'ADM Details FY17'!$A$3:$J$3517,10,FALSE)</f>
        <v>0</v>
      </c>
      <c r="J824" s="1">
        <f>VLOOKUP(A824,'ADM Details FY17'!$A$3:$K$3515,11,FALSE)</f>
        <v>0</v>
      </c>
      <c r="K824" s="1">
        <f>VLOOKUP(A824,'ADM Details FY17'!$A$3:$M$3515,13,FALSE)</f>
        <v>1</v>
      </c>
      <c r="L824" s="1">
        <f>VLOOKUP(A824,'ADM Details FY17'!$A$3:$O$3515,15,FALSE)</f>
        <v>0</v>
      </c>
      <c r="M824" s="1">
        <f>VLOOKUP(A824,'ADM Details FY17'!$A$3:$P$3515,16,FALSE)</f>
        <v>0</v>
      </c>
      <c r="N824" s="1">
        <f>VLOOKUP(A824,'ADM Details FY17'!$A$3:$Q$3515,17,FALSE)</f>
        <v>0</v>
      </c>
      <c r="O824" s="1">
        <f>VLOOKUP(A824,'ADM Details FY17'!$A$3:$S$3515,19,FALSE)</f>
        <v>0</v>
      </c>
      <c r="P824" s="1">
        <f>VLOOKUP(A824,'ADM Details FY17'!$A$3:$U$3515,21,FALSE)</f>
        <v>0</v>
      </c>
      <c r="Q824" s="1">
        <f>VLOOKUP(A824,'ADM Details FY17'!$A$3:$V$3515,22,FALSE)</f>
        <v>0</v>
      </c>
      <c r="R824" s="1">
        <f>VLOOKUP(A824,'ADM Details FY17'!$A$3:$W$3515,23,FALSE)</f>
        <v>0</v>
      </c>
      <c r="S824" s="1">
        <f>VLOOKUP(A824,'ADM Details FY17'!$A$3:$X$3515,24,FALSE)</f>
        <v>0</v>
      </c>
      <c r="T824" s="1">
        <f>VLOOKUP(A824,'ADM Details FY17'!$A$3:$Y$3515,25,FALSE)</f>
        <v>0</v>
      </c>
      <c r="U824" s="1">
        <f>VLOOKUP(A824,'ADM Details FY17'!$A$3:$AA$3515,27,FALSE)</f>
        <v>0</v>
      </c>
      <c r="V824" s="1">
        <f>IFERROR(VLOOKUP(C824,'eindex _tget pp '!$A$4:$E$615,5,FALSE),0)</f>
        <v>187.14555345230002</v>
      </c>
      <c r="W824" s="31">
        <f>IFERROR(VLOOKUP(C824,'eindex _tget pp '!$A$4:$F$615,6,FALSE),0)</f>
        <v>0.6706230608</v>
      </c>
      <c r="X824" s="4">
        <f>IFERROR(VLOOKUP(B824,'eschools 16'!$A$2:$F$25,6,FALSE),1)</f>
        <v>2</v>
      </c>
      <c r="Y824" s="1">
        <f t="shared" si="60"/>
        <v>0</v>
      </c>
      <c r="Z824" s="1">
        <f t="shared" si="61"/>
        <v>0</v>
      </c>
      <c r="AA824" s="31">
        <f>IFERROR(VLOOKUP(C824,'eindex _tget pp '!$A$4:$G$615,7,FALSE),0)</f>
        <v>0.43269559299999999</v>
      </c>
      <c r="AB824" s="1">
        <f>VLOOKUP(A824,'ADM Details FY17'!$A$3:$AB$3515,28,FALSE)</f>
        <v>0</v>
      </c>
      <c r="AC824" s="1">
        <f t="shared" si="62"/>
        <v>0</v>
      </c>
      <c r="AD824" s="1">
        <f t="shared" si="63"/>
        <v>1</v>
      </c>
      <c r="AE824" s="1">
        <f t="shared" si="64"/>
        <v>25</v>
      </c>
    </row>
    <row r="825" spans="1:31" x14ac:dyDescent="0.25">
      <c r="A825" t="str">
        <f>B825&amp;"-"&amp;COUNTIF($B$3:B825,B825)</f>
        <v>241-134</v>
      </c>
      <c r="B825">
        <v>241</v>
      </c>
      <c r="C825" s="18">
        <f>VLOOKUP(A825,'ADM Details FY17'!$A$3:$D$3515,4,FALSE)</f>
        <v>48694</v>
      </c>
      <c r="D825" s="1">
        <f>VLOOKUP(A825,'ADM Details FY17'!$A$3:$E$3515,5,FALSE)</f>
        <v>0.5</v>
      </c>
      <c r="E825" s="1">
        <f>VLOOKUP(A825,'ADM Details FY17'!$A$3:$F$3515,6,FALSE)</f>
        <v>0</v>
      </c>
      <c r="F825" s="1">
        <f>VLOOKUP(A825,'ADM Details FY17'!$A$3:$G$3515,7,FALSE)</f>
        <v>0</v>
      </c>
      <c r="G825" s="1">
        <f>VLOOKUP(A825,'ADM Details FY17'!$A$3:$H$3515,8,FALSE)</f>
        <v>0</v>
      </c>
      <c r="H825" s="1">
        <f>VLOOKUP(A825,'ADM Details FY17'!$A$3:$I$3515,9,FALSE)</f>
        <v>0</v>
      </c>
      <c r="I825" s="1">
        <f>VLOOKUP(A825,'ADM Details FY17'!$A$3:$J$3517,10,FALSE)</f>
        <v>0</v>
      </c>
      <c r="J825" s="1">
        <f>VLOOKUP(A825,'ADM Details FY17'!$A$3:$K$3515,11,FALSE)</f>
        <v>0</v>
      </c>
      <c r="K825" s="1">
        <f>VLOOKUP(A825,'ADM Details FY17'!$A$3:$M$3515,13,FALSE)</f>
        <v>0</v>
      </c>
      <c r="L825" s="1">
        <f>VLOOKUP(A825,'ADM Details FY17'!$A$3:$O$3515,15,FALSE)</f>
        <v>0</v>
      </c>
      <c r="M825" s="1">
        <f>VLOOKUP(A825,'ADM Details FY17'!$A$3:$P$3515,16,FALSE)</f>
        <v>0</v>
      </c>
      <c r="N825" s="1">
        <f>VLOOKUP(A825,'ADM Details FY17'!$A$3:$Q$3515,17,FALSE)</f>
        <v>0</v>
      </c>
      <c r="O825" s="1">
        <f>VLOOKUP(A825,'ADM Details FY17'!$A$3:$S$3515,19,FALSE)</f>
        <v>0</v>
      </c>
      <c r="P825" s="1">
        <f>VLOOKUP(A825,'ADM Details FY17'!$A$3:$U$3515,21,FALSE)</f>
        <v>0</v>
      </c>
      <c r="Q825" s="1">
        <f>VLOOKUP(A825,'ADM Details FY17'!$A$3:$V$3515,22,FALSE)</f>
        <v>0</v>
      </c>
      <c r="R825" s="1">
        <f>VLOOKUP(A825,'ADM Details FY17'!$A$3:$W$3515,23,FALSE)</f>
        <v>0</v>
      </c>
      <c r="S825" s="1">
        <f>VLOOKUP(A825,'ADM Details FY17'!$A$3:$X$3515,24,FALSE)</f>
        <v>0</v>
      </c>
      <c r="T825" s="1">
        <f>VLOOKUP(A825,'ADM Details FY17'!$A$3:$Y$3515,25,FALSE)</f>
        <v>0</v>
      </c>
      <c r="U825" s="1">
        <f>VLOOKUP(A825,'ADM Details FY17'!$A$3:$AA$3515,27,FALSE)</f>
        <v>0</v>
      </c>
      <c r="V825" s="1">
        <f>IFERROR(VLOOKUP(C825,'eindex _tget pp '!$A$4:$E$615,5,FALSE),0)</f>
        <v>1248.7247346686736</v>
      </c>
      <c r="W825" s="31">
        <f>IFERROR(VLOOKUP(C825,'eindex _tget pp '!$A$4:$F$615,6,FALSE),0)</f>
        <v>3.9918988903999999</v>
      </c>
      <c r="X825" s="4">
        <f>IFERROR(VLOOKUP(B825,'eschools 16'!$A$2:$F$25,6,FALSE),1)</f>
        <v>2</v>
      </c>
      <c r="Y825" s="1">
        <f t="shared" si="60"/>
        <v>0</v>
      </c>
      <c r="Z825" s="1">
        <f t="shared" si="61"/>
        <v>0</v>
      </c>
      <c r="AA825" s="31">
        <f>IFERROR(VLOOKUP(C825,'eindex _tget pp '!$A$4:$G$615,7,FALSE),0)</f>
        <v>0.78548638900000001</v>
      </c>
      <c r="AB825" s="1">
        <f>VLOOKUP(A825,'ADM Details FY17'!$A$3:$AB$3515,28,FALSE)</f>
        <v>0</v>
      </c>
      <c r="AC825" s="1">
        <f t="shared" si="62"/>
        <v>0</v>
      </c>
      <c r="AD825" s="1">
        <f t="shared" si="63"/>
        <v>0.5</v>
      </c>
      <c r="AE825" s="1">
        <f t="shared" si="64"/>
        <v>12.5</v>
      </c>
    </row>
    <row r="826" spans="1:31" x14ac:dyDescent="0.25">
      <c r="A826" t="str">
        <f>B826&amp;"-"&amp;COUNTIF($B$3:B826,B826)</f>
        <v>241-135</v>
      </c>
      <c r="B826">
        <v>241</v>
      </c>
      <c r="C826" s="18">
        <f>VLOOKUP(A826,'ADM Details FY17'!$A$3:$D$3515,4,FALSE)</f>
        <v>50302</v>
      </c>
      <c r="D826" s="1">
        <f>VLOOKUP(A826,'ADM Details FY17'!$A$3:$E$3515,5,FALSE)</f>
        <v>16.23</v>
      </c>
      <c r="E826" s="1">
        <f>VLOOKUP(A826,'ADM Details FY17'!$A$3:$F$3515,6,FALSE)</f>
        <v>0</v>
      </c>
      <c r="F826" s="1">
        <f>VLOOKUP(A826,'ADM Details FY17'!$A$3:$G$3515,7,FALSE)</f>
        <v>0.96</v>
      </c>
      <c r="G826" s="1">
        <f>VLOOKUP(A826,'ADM Details FY17'!$A$3:$H$3515,8,FALSE)</f>
        <v>0</v>
      </c>
      <c r="H826" s="1">
        <f>VLOOKUP(A826,'ADM Details FY17'!$A$3:$I$3515,9,FALSE)</f>
        <v>0</v>
      </c>
      <c r="I826" s="1">
        <f>VLOOKUP(A826,'ADM Details FY17'!$A$3:$J$3517,10,FALSE)</f>
        <v>0</v>
      </c>
      <c r="J826" s="1">
        <f>VLOOKUP(A826,'ADM Details FY17'!$A$3:$K$3515,11,FALSE)</f>
        <v>0</v>
      </c>
      <c r="K826" s="1">
        <f>VLOOKUP(A826,'ADM Details FY17'!$A$3:$M$3515,13,FALSE)</f>
        <v>5.0199999999999996</v>
      </c>
      <c r="L826" s="1">
        <f>VLOOKUP(A826,'ADM Details FY17'!$A$3:$O$3515,15,FALSE)</f>
        <v>0</v>
      </c>
      <c r="M826" s="1">
        <f>VLOOKUP(A826,'ADM Details FY17'!$A$3:$P$3515,16,FALSE)</f>
        <v>0</v>
      </c>
      <c r="N826" s="1">
        <f>VLOOKUP(A826,'ADM Details FY17'!$A$3:$Q$3515,17,FALSE)</f>
        <v>0</v>
      </c>
      <c r="O826" s="1">
        <f>VLOOKUP(A826,'ADM Details FY17'!$A$3:$S$3515,19,FALSE)</f>
        <v>0</v>
      </c>
      <c r="P826" s="1">
        <f>VLOOKUP(A826,'ADM Details FY17'!$A$3:$U$3515,21,FALSE)</f>
        <v>0</v>
      </c>
      <c r="Q826" s="1">
        <f>VLOOKUP(A826,'ADM Details FY17'!$A$3:$V$3515,22,FALSE)</f>
        <v>0</v>
      </c>
      <c r="R826" s="1">
        <f>VLOOKUP(A826,'ADM Details FY17'!$A$3:$W$3515,23,FALSE)</f>
        <v>0</v>
      </c>
      <c r="S826" s="1">
        <f>VLOOKUP(A826,'ADM Details FY17'!$A$3:$X$3515,24,FALSE)</f>
        <v>0</v>
      </c>
      <c r="T826" s="1">
        <f>VLOOKUP(A826,'ADM Details FY17'!$A$3:$Y$3515,25,FALSE)</f>
        <v>0</v>
      </c>
      <c r="U826" s="1">
        <f>VLOOKUP(A826,'ADM Details FY17'!$A$3:$AA$3515,27,FALSE)</f>
        <v>0</v>
      </c>
      <c r="V826" s="1">
        <f>IFERROR(VLOOKUP(C826,'eindex _tget pp '!$A$4:$E$615,5,FALSE),0)</f>
        <v>202.3171499644634</v>
      </c>
      <c r="W826" s="31">
        <f>IFERROR(VLOOKUP(C826,'eindex _tget pp '!$A$4:$F$615,6,FALSE),0)</f>
        <v>0.33964996650000001</v>
      </c>
      <c r="X826" s="4">
        <f>IFERROR(VLOOKUP(B826,'eschools 16'!$A$2:$F$25,6,FALSE),1)</f>
        <v>2</v>
      </c>
      <c r="Y826" s="1">
        <f t="shared" si="60"/>
        <v>0</v>
      </c>
      <c r="Z826" s="1">
        <f t="shared" si="61"/>
        <v>0</v>
      </c>
      <c r="AA826" s="31">
        <f>IFERROR(VLOOKUP(C826,'eindex _tget pp '!$A$4:$G$615,7,FALSE),0)</f>
        <v>0.46883412200000002</v>
      </c>
      <c r="AB826" s="1">
        <f>VLOOKUP(A826,'ADM Details FY17'!$A$3:$AB$3515,28,FALSE)</f>
        <v>0</v>
      </c>
      <c r="AC826" s="1">
        <f t="shared" si="62"/>
        <v>0</v>
      </c>
      <c r="AD826" s="1">
        <f t="shared" si="63"/>
        <v>16.23</v>
      </c>
      <c r="AE826" s="1">
        <f t="shared" si="64"/>
        <v>405.75</v>
      </c>
    </row>
    <row r="827" spans="1:31" x14ac:dyDescent="0.25">
      <c r="A827" t="str">
        <f>B827&amp;"-"&amp;COUNTIF($B$3:B827,B827)</f>
        <v>241-136</v>
      </c>
      <c r="B827">
        <v>241</v>
      </c>
      <c r="C827" s="18">
        <f>VLOOKUP(A827,'ADM Details FY17'!$A$3:$D$3515,4,FALSE)</f>
        <v>49957</v>
      </c>
      <c r="D827" s="1">
        <f>VLOOKUP(A827,'ADM Details FY17'!$A$3:$E$3515,5,FALSE)</f>
        <v>1.97</v>
      </c>
      <c r="E827" s="1">
        <f>VLOOKUP(A827,'ADM Details FY17'!$A$3:$F$3515,6,FALSE)</f>
        <v>0</v>
      </c>
      <c r="F827" s="1">
        <f>VLOOKUP(A827,'ADM Details FY17'!$A$3:$G$3515,7,FALSE)</f>
        <v>0</v>
      </c>
      <c r="G827" s="1">
        <f>VLOOKUP(A827,'ADM Details FY17'!$A$3:$H$3515,8,FALSE)</f>
        <v>0</v>
      </c>
      <c r="H827" s="1">
        <f>VLOOKUP(A827,'ADM Details FY17'!$A$3:$I$3515,9,FALSE)</f>
        <v>0</v>
      </c>
      <c r="I827" s="1">
        <f>VLOOKUP(A827,'ADM Details FY17'!$A$3:$J$3517,10,FALSE)</f>
        <v>0</v>
      </c>
      <c r="J827" s="1">
        <f>VLOOKUP(A827,'ADM Details FY17'!$A$3:$K$3515,11,FALSE)</f>
        <v>0</v>
      </c>
      <c r="K827" s="1">
        <f>VLOOKUP(A827,'ADM Details FY17'!$A$3:$M$3515,13,FALSE)</f>
        <v>0</v>
      </c>
      <c r="L827" s="1">
        <f>VLOOKUP(A827,'ADM Details FY17'!$A$3:$O$3515,15,FALSE)</f>
        <v>0</v>
      </c>
      <c r="M827" s="1">
        <f>VLOOKUP(A827,'ADM Details FY17'!$A$3:$P$3515,16,FALSE)</f>
        <v>0</v>
      </c>
      <c r="N827" s="1">
        <f>VLOOKUP(A827,'ADM Details FY17'!$A$3:$Q$3515,17,FALSE)</f>
        <v>0</v>
      </c>
      <c r="O827" s="1">
        <f>VLOOKUP(A827,'ADM Details FY17'!$A$3:$S$3515,19,FALSE)</f>
        <v>0</v>
      </c>
      <c r="P827" s="1">
        <f>VLOOKUP(A827,'ADM Details FY17'!$A$3:$U$3515,21,FALSE)</f>
        <v>0</v>
      </c>
      <c r="Q827" s="1">
        <f>VLOOKUP(A827,'ADM Details FY17'!$A$3:$V$3515,22,FALSE)</f>
        <v>0</v>
      </c>
      <c r="R827" s="1">
        <f>VLOOKUP(A827,'ADM Details FY17'!$A$3:$W$3515,23,FALSE)</f>
        <v>0</v>
      </c>
      <c r="S827" s="1">
        <f>VLOOKUP(A827,'ADM Details FY17'!$A$3:$X$3515,24,FALSE)</f>
        <v>0</v>
      </c>
      <c r="T827" s="1">
        <f>VLOOKUP(A827,'ADM Details FY17'!$A$3:$Y$3515,25,FALSE)</f>
        <v>0</v>
      </c>
      <c r="U827" s="1">
        <f>VLOOKUP(A827,'ADM Details FY17'!$A$3:$AA$3515,27,FALSE)</f>
        <v>0</v>
      </c>
      <c r="V827" s="1">
        <f>IFERROR(VLOOKUP(C827,'eindex _tget pp '!$A$4:$E$615,5,FALSE),0)</f>
        <v>269.80492852489169</v>
      </c>
      <c r="W827" s="31">
        <f>IFERROR(VLOOKUP(C827,'eindex _tget pp '!$A$4:$F$615,6,FALSE),0)</f>
        <v>0.39200252619999998</v>
      </c>
      <c r="X827" s="4">
        <f>IFERROR(VLOOKUP(B827,'eschools 16'!$A$2:$F$25,6,FALSE),1)</f>
        <v>2</v>
      </c>
      <c r="Y827" s="1">
        <f t="shared" si="60"/>
        <v>0</v>
      </c>
      <c r="Z827" s="1">
        <f t="shared" si="61"/>
        <v>0</v>
      </c>
      <c r="AA827" s="31">
        <f>IFERROR(VLOOKUP(C827,'eindex _tget pp '!$A$4:$G$615,7,FALSE),0)</f>
        <v>0.49205801799999999</v>
      </c>
      <c r="AB827" s="1">
        <f>VLOOKUP(A827,'ADM Details FY17'!$A$3:$AB$3515,28,FALSE)</f>
        <v>0</v>
      </c>
      <c r="AC827" s="1">
        <f t="shared" si="62"/>
        <v>0</v>
      </c>
      <c r="AD827" s="1">
        <f t="shared" si="63"/>
        <v>1.97</v>
      </c>
      <c r="AE827" s="1">
        <f t="shared" si="64"/>
        <v>49.25</v>
      </c>
    </row>
    <row r="828" spans="1:31" x14ac:dyDescent="0.25">
      <c r="A828" t="str">
        <f>B828&amp;"-"&amp;COUNTIF($B$3:B828,B828)</f>
        <v>241-137</v>
      </c>
      <c r="B828">
        <v>241</v>
      </c>
      <c r="C828" s="18">
        <f>VLOOKUP(A828,'ADM Details FY17'!$A$3:$D$3515,4,FALSE)</f>
        <v>46458</v>
      </c>
      <c r="D828" s="1">
        <f>VLOOKUP(A828,'ADM Details FY17'!$A$3:$E$3515,5,FALSE)</f>
        <v>0.34</v>
      </c>
      <c r="E828" s="1">
        <f>VLOOKUP(A828,'ADM Details FY17'!$A$3:$F$3515,6,FALSE)</f>
        <v>0</v>
      </c>
      <c r="F828" s="1">
        <f>VLOOKUP(A828,'ADM Details FY17'!$A$3:$G$3515,7,FALSE)</f>
        <v>0</v>
      </c>
      <c r="G828" s="1">
        <f>VLOOKUP(A828,'ADM Details FY17'!$A$3:$H$3515,8,FALSE)</f>
        <v>0</v>
      </c>
      <c r="H828" s="1">
        <f>VLOOKUP(A828,'ADM Details FY17'!$A$3:$I$3515,9,FALSE)</f>
        <v>0</v>
      </c>
      <c r="I828" s="1">
        <f>VLOOKUP(A828,'ADM Details FY17'!$A$3:$J$3517,10,FALSE)</f>
        <v>0</v>
      </c>
      <c r="J828" s="1">
        <f>VLOOKUP(A828,'ADM Details FY17'!$A$3:$K$3515,11,FALSE)</f>
        <v>0</v>
      </c>
      <c r="K828" s="1">
        <f>VLOOKUP(A828,'ADM Details FY17'!$A$3:$M$3515,13,FALSE)</f>
        <v>0</v>
      </c>
      <c r="L828" s="1">
        <f>VLOOKUP(A828,'ADM Details FY17'!$A$3:$O$3515,15,FALSE)</f>
        <v>0</v>
      </c>
      <c r="M828" s="1">
        <f>VLOOKUP(A828,'ADM Details FY17'!$A$3:$P$3515,16,FALSE)</f>
        <v>0</v>
      </c>
      <c r="N828" s="1">
        <f>VLOOKUP(A828,'ADM Details FY17'!$A$3:$Q$3515,17,FALSE)</f>
        <v>0</v>
      </c>
      <c r="O828" s="1">
        <f>VLOOKUP(A828,'ADM Details FY17'!$A$3:$S$3515,19,FALSE)</f>
        <v>0</v>
      </c>
      <c r="P828" s="1">
        <f>VLOOKUP(A828,'ADM Details FY17'!$A$3:$U$3515,21,FALSE)</f>
        <v>0</v>
      </c>
      <c r="Q828" s="1">
        <f>VLOOKUP(A828,'ADM Details FY17'!$A$3:$V$3515,22,FALSE)</f>
        <v>0</v>
      </c>
      <c r="R828" s="1">
        <f>VLOOKUP(A828,'ADM Details FY17'!$A$3:$W$3515,23,FALSE)</f>
        <v>0</v>
      </c>
      <c r="S828" s="1">
        <f>VLOOKUP(A828,'ADM Details FY17'!$A$3:$X$3515,24,FALSE)</f>
        <v>0</v>
      </c>
      <c r="T828" s="1">
        <f>VLOOKUP(A828,'ADM Details FY17'!$A$3:$Y$3515,25,FALSE)</f>
        <v>0</v>
      </c>
      <c r="U828" s="1">
        <f>VLOOKUP(A828,'ADM Details FY17'!$A$3:$AA$3515,27,FALSE)</f>
        <v>0</v>
      </c>
      <c r="V828" s="1">
        <f>IFERROR(VLOOKUP(C828,'eindex _tget pp '!$A$4:$E$615,5,FALSE),0)</f>
        <v>397.97313380830565</v>
      </c>
      <c r="W828" s="31">
        <f>IFERROR(VLOOKUP(C828,'eindex _tget pp '!$A$4:$F$615,6,FALSE),0)</f>
        <v>0.80005481779999998</v>
      </c>
      <c r="X828" s="4">
        <f>IFERROR(VLOOKUP(B828,'eschools 16'!$A$2:$F$25,6,FALSE),1)</f>
        <v>2</v>
      </c>
      <c r="Y828" s="1">
        <f t="shared" si="60"/>
        <v>0</v>
      </c>
      <c r="Z828" s="1">
        <f t="shared" si="61"/>
        <v>0</v>
      </c>
      <c r="AA828" s="31">
        <f>IFERROR(VLOOKUP(C828,'eindex _tget pp '!$A$4:$G$615,7,FALSE),0)</f>
        <v>0.54510407100000002</v>
      </c>
      <c r="AB828" s="1">
        <f>VLOOKUP(A828,'ADM Details FY17'!$A$3:$AB$3515,28,FALSE)</f>
        <v>0</v>
      </c>
      <c r="AC828" s="1">
        <f t="shared" si="62"/>
        <v>0</v>
      </c>
      <c r="AD828" s="1">
        <f t="shared" si="63"/>
        <v>0.34</v>
      </c>
      <c r="AE828" s="1">
        <f t="shared" si="64"/>
        <v>8.5</v>
      </c>
    </row>
    <row r="829" spans="1:31" x14ac:dyDescent="0.25">
      <c r="A829" t="str">
        <f>B829&amp;"-"&amp;COUNTIF($B$3:B829,B829)</f>
        <v>241-138</v>
      </c>
      <c r="B829">
        <v>241</v>
      </c>
      <c r="C829" s="18">
        <f>VLOOKUP(A829,'ADM Details FY17'!$A$3:$D$3515,4,FALSE)</f>
        <v>44933</v>
      </c>
      <c r="D829" s="1">
        <f>VLOOKUP(A829,'ADM Details FY17'!$A$3:$E$3515,5,FALSE)</f>
        <v>1</v>
      </c>
      <c r="E829" s="1">
        <f>VLOOKUP(A829,'ADM Details FY17'!$A$3:$F$3515,6,FALSE)</f>
        <v>0</v>
      </c>
      <c r="F829" s="1">
        <f>VLOOKUP(A829,'ADM Details FY17'!$A$3:$G$3515,7,FALSE)</f>
        <v>0</v>
      </c>
      <c r="G829" s="1">
        <f>VLOOKUP(A829,'ADM Details FY17'!$A$3:$H$3515,8,FALSE)</f>
        <v>0</v>
      </c>
      <c r="H829" s="1">
        <f>VLOOKUP(A829,'ADM Details FY17'!$A$3:$I$3515,9,FALSE)</f>
        <v>0</v>
      </c>
      <c r="I829" s="1">
        <f>VLOOKUP(A829,'ADM Details FY17'!$A$3:$J$3517,10,FALSE)</f>
        <v>0</v>
      </c>
      <c r="J829" s="1">
        <f>VLOOKUP(A829,'ADM Details FY17'!$A$3:$K$3515,11,FALSE)</f>
        <v>0</v>
      </c>
      <c r="K829" s="1">
        <f>VLOOKUP(A829,'ADM Details FY17'!$A$3:$M$3515,13,FALSE)</f>
        <v>0</v>
      </c>
      <c r="L829" s="1">
        <f>VLOOKUP(A829,'ADM Details FY17'!$A$3:$O$3515,15,FALSE)</f>
        <v>0</v>
      </c>
      <c r="M829" s="1">
        <f>VLOOKUP(A829,'ADM Details FY17'!$A$3:$P$3515,16,FALSE)</f>
        <v>0</v>
      </c>
      <c r="N829" s="1">
        <f>VLOOKUP(A829,'ADM Details FY17'!$A$3:$Q$3515,17,FALSE)</f>
        <v>0</v>
      </c>
      <c r="O829" s="1">
        <f>VLOOKUP(A829,'ADM Details FY17'!$A$3:$S$3515,19,FALSE)</f>
        <v>0</v>
      </c>
      <c r="P829" s="1">
        <f>VLOOKUP(A829,'ADM Details FY17'!$A$3:$U$3515,21,FALSE)</f>
        <v>0</v>
      </c>
      <c r="Q829" s="1">
        <f>VLOOKUP(A829,'ADM Details FY17'!$A$3:$V$3515,22,FALSE)</f>
        <v>0</v>
      </c>
      <c r="R829" s="1">
        <f>VLOOKUP(A829,'ADM Details FY17'!$A$3:$W$3515,23,FALSE)</f>
        <v>0</v>
      </c>
      <c r="S829" s="1">
        <f>VLOOKUP(A829,'ADM Details FY17'!$A$3:$X$3515,24,FALSE)</f>
        <v>0</v>
      </c>
      <c r="T829" s="1">
        <f>VLOOKUP(A829,'ADM Details FY17'!$A$3:$Y$3515,25,FALSE)</f>
        <v>0</v>
      </c>
      <c r="U829" s="1">
        <f>VLOOKUP(A829,'ADM Details FY17'!$A$3:$AA$3515,27,FALSE)</f>
        <v>0</v>
      </c>
      <c r="V829" s="1">
        <f>IFERROR(VLOOKUP(C829,'eindex _tget pp '!$A$4:$E$615,5,FALSE),0)</f>
        <v>0</v>
      </c>
      <c r="W829" s="31">
        <f>IFERROR(VLOOKUP(C829,'eindex _tget pp '!$A$4:$F$615,6,FALSE),0)</f>
        <v>6.9701099999999998E-4</v>
      </c>
      <c r="X829" s="4">
        <f>IFERROR(VLOOKUP(B829,'eschools 16'!$A$2:$F$25,6,FALSE),1)</f>
        <v>2</v>
      </c>
      <c r="Y829" s="1">
        <f t="shared" si="60"/>
        <v>0</v>
      </c>
      <c r="Z829" s="1">
        <f t="shared" si="61"/>
        <v>0</v>
      </c>
      <c r="AA829" s="31">
        <f>IFERROR(VLOOKUP(C829,'eindex _tget pp '!$A$4:$G$615,7,FALSE),0)</f>
        <v>0.05</v>
      </c>
      <c r="AB829" s="1">
        <f>VLOOKUP(A829,'ADM Details FY17'!$A$3:$AB$3515,28,FALSE)</f>
        <v>0</v>
      </c>
      <c r="AC829" s="1">
        <f t="shared" si="62"/>
        <v>0</v>
      </c>
      <c r="AD829" s="1">
        <f t="shared" si="63"/>
        <v>1</v>
      </c>
      <c r="AE829" s="1">
        <f t="shared" si="64"/>
        <v>25</v>
      </c>
    </row>
    <row r="830" spans="1:31" x14ac:dyDescent="0.25">
      <c r="A830" t="str">
        <f>B830&amp;"-"&amp;COUNTIF($B$3:B830,B830)</f>
        <v>241-139</v>
      </c>
      <c r="B830">
        <v>241</v>
      </c>
      <c r="C830" s="18">
        <f>VLOOKUP(A830,'ADM Details FY17'!$A$3:$D$3515,4,FALSE)</f>
        <v>45633</v>
      </c>
      <c r="D830" s="1">
        <f>VLOOKUP(A830,'ADM Details FY17'!$A$3:$E$3515,5,FALSE)</f>
        <v>0.98</v>
      </c>
      <c r="E830" s="1">
        <f>VLOOKUP(A830,'ADM Details FY17'!$A$3:$F$3515,6,FALSE)</f>
        <v>0</v>
      </c>
      <c r="F830" s="1">
        <f>VLOOKUP(A830,'ADM Details FY17'!$A$3:$G$3515,7,FALSE)</f>
        <v>0</v>
      </c>
      <c r="G830" s="1">
        <f>VLOOKUP(A830,'ADM Details FY17'!$A$3:$H$3515,8,FALSE)</f>
        <v>0</v>
      </c>
      <c r="H830" s="1">
        <f>VLOOKUP(A830,'ADM Details FY17'!$A$3:$I$3515,9,FALSE)</f>
        <v>0</v>
      </c>
      <c r="I830" s="1">
        <f>VLOOKUP(A830,'ADM Details FY17'!$A$3:$J$3517,10,FALSE)</f>
        <v>0</v>
      </c>
      <c r="J830" s="1">
        <f>VLOOKUP(A830,'ADM Details FY17'!$A$3:$K$3515,11,FALSE)</f>
        <v>0</v>
      </c>
      <c r="K830" s="1">
        <f>VLOOKUP(A830,'ADM Details FY17'!$A$3:$M$3515,13,FALSE)</f>
        <v>0.98</v>
      </c>
      <c r="L830" s="1">
        <f>VLOOKUP(A830,'ADM Details FY17'!$A$3:$O$3515,15,FALSE)</f>
        <v>0</v>
      </c>
      <c r="M830" s="1">
        <f>VLOOKUP(A830,'ADM Details FY17'!$A$3:$P$3515,16,FALSE)</f>
        <v>0</v>
      </c>
      <c r="N830" s="1">
        <f>VLOOKUP(A830,'ADM Details FY17'!$A$3:$Q$3515,17,FALSE)</f>
        <v>0</v>
      </c>
      <c r="O830" s="1">
        <f>VLOOKUP(A830,'ADM Details FY17'!$A$3:$S$3515,19,FALSE)</f>
        <v>0</v>
      </c>
      <c r="P830" s="1">
        <f>VLOOKUP(A830,'ADM Details FY17'!$A$3:$U$3515,21,FALSE)</f>
        <v>0</v>
      </c>
      <c r="Q830" s="1">
        <f>VLOOKUP(A830,'ADM Details FY17'!$A$3:$V$3515,22,FALSE)</f>
        <v>0</v>
      </c>
      <c r="R830" s="1">
        <f>VLOOKUP(A830,'ADM Details FY17'!$A$3:$W$3515,23,FALSE)</f>
        <v>0</v>
      </c>
      <c r="S830" s="1">
        <f>VLOOKUP(A830,'ADM Details FY17'!$A$3:$X$3515,24,FALSE)</f>
        <v>0</v>
      </c>
      <c r="T830" s="1">
        <f>VLOOKUP(A830,'ADM Details FY17'!$A$3:$Y$3515,25,FALSE)</f>
        <v>0</v>
      </c>
      <c r="U830" s="1">
        <f>VLOOKUP(A830,'ADM Details FY17'!$A$3:$AA$3515,27,FALSE)</f>
        <v>0</v>
      </c>
      <c r="V830" s="1">
        <f>IFERROR(VLOOKUP(C830,'eindex _tget pp '!$A$4:$E$615,5,FALSE),0)</f>
        <v>645.53828061638274</v>
      </c>
      <c r="W830" s="31">
        <f>IFERROR(VLOOKUP(C830,'eindex _tget pp '!$A$4:$F$615,6,FALSE),0)</f>
        <v>9.52388183E-2</v>
      </c>
      <c r="X830" s="4">
        <f>IFERROR(VLOOKUP(B830,'eschools 16'!$A$2:$F$25,6,FALSE),1)</f>
        <v>2</v>
      </c>
      <c r="Y830" s="1">
        <f t="shared" si="60"/>
        <v>0</v>
      </c>
      <c r="Z830" s="1">
        <f t="shared" si="61"/>
        <v>0</v>
      </c>
      <c r="AA830" s="31">
        <f>IFERROR(VLOOKUP(C830,'eindex _tget pp '!$A$4:$G$615,7,FALSE),0)</f>
        <v>0.61727208</v>
      </c>
      <c r="AB830" s="1">
        <f>VLOOKUP(A830,'ADM Details FY17'!$A$3:$AB$3515,28,FALSE)</f>
        <v>0</v>
      </c>
      <c r="AC830" s="1">
        <f t="shared" si="62"/>
        <v>0</v>
      </c>
      <c r="AD830" s="1">
        <f t="shared" si="63"/>
        <v>0.98</v>
      </c>
      <c r="AE830" s="1">
        <f t="shared" si="64"/>
        <v>24.5</v>
      </c>
    </row>
    <row r="831" spans="1:31" x14ac:dyDescent="0.25">
      <c r="A831" t="str">
        <f>B831&amp;"-"&amp;COUNTIF($B$3:B831,B831)</f>
        <v>241-140</v>
      </c>
      <c r="B831">
        <v>241</v>
      </c>
      <c r="C831" s="18">
        <f>VLOOKUP(A831,'ADM Details FY17'!$A$3:$D$3515,4,FALSE)</f>
        <v>44974</v>
      </c>
      <c r="D831" s="1">
        <f>VLOOKUP(A831,'ADM Details FY17'!$A$3:$E$3515,5,FALSE)</f>
        <v>0.54</v>
      </c>
      <c r="E831" s="1">
        <f>VLOOKUP(A831,'ADM Details FY17'!$A$3:$F$3515,6,FALSE)</f>
        <v>0</v>
      </c>
      <c r="F831" s="1">
        <f>VLOOKUP(A831,'ADM Details FY17'!$A$3:$G$3515,7,FALSE)</f>
        <v>0</v>
      </c>
      <c r="G831" s="1">
        <f>VLOOKUP(A831,'ADM Details FY17'!$A$3:$H$3515,8,FALSE)</f>
        <v>0</v>
      </c>
      <c r="H831" s="1">
        <f>VLOOKUP(A831,'ADM Details FY17'!$A$3:$I$3515,9,FALSE)</f>
        <v>0</v>
      </c>
      <c r="I831" s="1">
        <f>VLOOKUP(A831,'ADM Details FY17'!$A$3:$J$3517,10,FALSE)</f>
        <v>0</v>
      </c>
      <c r="J831" s="1">
        <f>VLOOKUP(A831,'ADM Details FY17'!$A$3:$K$3515,11,FALSE)</f>
        <v>0</v>
      </c>
      <c r="K831" s="1">
        <f>VLOOKUP(A831,'ADM Details FY17'!$A$3:$M$3515,13,FALSE)</f>
        <v>0.54</v>
      </c>
      <c r="L831" s="1">
        <f>VLOOKUP(A831,'ADM Details FY17'!$A$3:$O$3515,15,FALSE)</f>
        <v>0</v>
      </c>
      <c r="M831" s="1">
        <f>VLOOKUP(A831,'ADM Details FY17'!$A$3:$P$3515,16,FALSE)</f>
        <v>0</v>
      </c>
      <c r="N831" s="1">
        <f>VLOOKUP(A831,'ADM Details FY17'!$A$3:$Q$3515,17,FALSE)</f>
        <v>0</v>
      </c>
      <c r="O831" s="1">
        <f>VLOOKUP(A831,'ADM Details FY17'!$A$3:$S$3515,19,FALSE)</f>
        <v>0</v>
      </c>
      <c r="P831" s="1">
        <f>VLOOKUP(A831,'ADM Details FY17'!$A$3:$U$3515,21,FALSE)</f>
        <v>0</v>
      </c>
      <c r="Q831" s="1">
        <f>VLOOKUP(A831,'ADM Details FY17'!$A$3:$V$3515,22,FALSE)</f>
        <v>0</v>
      </c>
      <c r="R831" s="1">
        <f>VLOOKUP(A831,'ADM Details FY17'!$A$3:$W$3515,23,FALSE)</f>
        <v>0</v>
      </c>
      <c r="S831" s="1">
        <f>VLOOKUP(A831,'ADM Details FY17'!$A$3:$X$3515,24,FALSE)</f>
        <v>0</v>
      </c>
      <c r="T831" s="1">
        <f>VLOOKUP(A831,'ADM Details FY17'!$A$3:$Y$3515,25,FALSE)</f>
        <v>0</v>
      </c>
      <c r="U831" s="1">
        <f>VLOOKUP(A831,'ADM Details FY17'!$A$3:$AA$3515,27,FALSE)</f>
        <v>0</v>
      </c>
      <c r="V831" s="1">
        <f>IFERROR(VLOOKUP(C831,'eindex _tget pp '!$A$4:$E$615,5,FALSE),0)</f>
        <v>326.58521855642078</v>
      </c>
      <c r="W831" s="31">
        <f>IFERROR(VLOOKUP(C831,'eindex _tget pp '!$A$4:$F$615,6,FALSE),0)</f>
        <v>0.20087097000000001</v>
      </c>
      <c r="X831" s="4">
        <f>IFERROR(VLOOKUP(B831,'eschools 16'!$A$2:$F$25,6,FALSE),1)</f>
        <v>2</v>
      </c>
      <c r="Y831" s="1">
        <f t="shared" si="60"/>
        <v>0</v>
      </c>
      <c r="Z831" s="1">
        <f t="shared" si="61"/>
        <v>0</v>
      </c>
      <c r="AA831" s="31">
        <f>IFERROR(VLOOKUP(C831,'eindex _tget pp '!$A$4:$G$615,7,FALSE),0)</f>
        <v>0.48188691299999997</v>
      </c>
      <c r="AB831" s="1">
        <f>VLOOKUP(A831,'ADM Details FY17'!$A$3:$AB$3515,28,FALSE)</f>
        <v>0</v>
      </c>
      <c r="AC831" s="1">
        <f t="shared" si="62"/>
        <v>0</v>
      </c>
      <c r="AD831" s="1">
        <f t="shared" si="63"/>
        <v>0.54</v>
      </c>
      <c r="AE831" s="1">
        <f t="shared" si="64"/>
        <v>13.5</v>
      </c>
    </row>
    <row r="832" spans="1:31" x14ac:dyDescent="0.25">
      <c r="A832" t="str">
        <f>B832&amp;"-"&amp;COUNTIF($B$3:B832,B832)</f>
        <v>241-141</v>
      </c>
      <c r="B832">
        <v>241</v>
      </c>
      <c r="C832" s="18">
        <f>VLOOKUP(A832,'ADM Details FY17'!$A$3:$D$3515,4,FALSE)</f>
        <v>48231</v>
      </c>
      <c r="D832" s="1">
        <f>VLOOKUP(A832,'ADM Details FY17'!$A$3:$E$3515,5,FALSE)</f>
        <v>0.26</v>
      </c>
      <c r="E832" s="1">
        <f>VLOOKUP(A832,'ADM Details FY17'!$A$3:$F$3515,6,FALSE)</f>
        <v>0</v>
      </c>
      <c r="F832" s="1">
        <f>VLOOKUP(A832,'ADM Details FY17'!$A$3:$G$3515,7,FALSE)</f>
        <v>0</v>
      </c>
      <c r="G832" s="1">
        <f>VLOOKUP(A832,'ADM Details FY17'!$A$3:$H$3515,8,FALSE)</f>
        <v>0</v>
      </c>
      <c r="H832" s="1">
        <f>VLOOKUP(A832,'ADM Details FY17'!$A$3:$I$3515,9,FALSE)</f>
        <v>0</v>
      </c>
      <c r="I832" s="1">
        <f>VLOOKUP(A832,'ADM Details FY17'!$A$3:$J$3517,10,FALSE)</f>
        <v>0</v>
      </c>
      <c r="J832" s="1">
        <f>VLOOKUP(A832,'ADM Details FY17'!$A$3:$K$3515,11,FALSE)</f>
        <v>0</v>
      </c>
      <c r="K832" s="1">
        <f>VLOOKUP(A832,'ADM Details FY17'!$A$3:$M$3515,13,FALSE)</f>
        <v>0</v>
      </c>
      <c r="L832" s="1">
        <f>VLOOKUP(A832,'ADM Details FY17'!$A$3:$O$3515,15,FALSE)</f>
        <v>0</v>
      </c>
      <c r="M832" s="1">
        <f>VLOOKUP(A832,'ADM Details FY17'!$A$3:$P$3515,16,FALSE)</f>
        <v>0</v>
      </c>
      <c r="N832" s="1">
        <f>VLOOKUP(A832,'ADM Details FY17'!$A$3:$Q$3515,17,FALSE)</f>
        <v>0</v>
      </c>
      <c r="O832" s="1">
        <f>VLOOKUP(A832,'ADM Details FY17'!$A$3:$S$3515,19,FALSE)</f>
        <v>0</v>
      </c>
      <c r="P832" s="1">
        <f>VLOOKUP(A832,'ADM Details FY17'!$A$3:$U$3515,21,FALSE)</f>
        <v>0</v>
      </c>
      <c r="Q832" s="1">
        <f>VLOOKUP(A832,'ADM Details FY17'!$A$3:$V$3515,22,FALSE)</f>
        <v>0</v>
      </c>
      <c r="R832" s="1">
        <f>VLOOKUP(A832,'ADM Details FY17'!$A$3:$W$3515,23,FALSE)</f>
        <v>0</v>
      </c>
      <c r="S832" s="1">
        <f>VLOOKUP(A832,'ADM Details FY17'!$A$3:$X$3515,24,FALSE)</f>
        <v>0</v>
      </c>
      <c r="T832" s="1">
        <f>VLOOKUP(A832,'ADM Details FY17'!$A$3:$Y$3515,25,FALSE)</f>
        <v>0</v>
      </c>
      <c r="U832" s="1">
        <f>VLOOKUP(A832,'ADM Details FY17'!$A$3:$AA$3515,27,FALSE)</f>
        <v>0</v>
      </c>
      <c r="V832" s="1">
        <f>IFERROR(VLOOKUP(C832,'eindex _tget pp '!$A$4:$E$615,5,FALSE),0)</f>
        <v>710.46474099151123</v>
      </c>
      <c r="W832" s="31">
        <f>IFERROR(VLOOKUP(C832,'eindex _tget pp '!$A$4:$F$615,6,FALSE),0)</f>
        <v>1.3976599478</v>
      </c>
      <c r="X832" s="4">
        <f>IFERROR(VLOOKUP(B832,'eschools 16'!$A$2:$F$25,6,FALSE),1)</f>
        <v>2</v>
      </c>
      <c r="Y832" s="1">
        <f t="shared" si="60"/>
        <v>0</v>
      </c>
      <c r="Z832" s="1">
        <f t="shared" si="61"/>
        <v>0</v>
      </c>
      <c r="AA832" s="31">
        <f>IFERROR(VLOOKUP(C832,'eindex _tget pp '!$A$4:$G$615,7,FALSE),0)</f>
        <v>0.59894108400000001</v>
      </c>
      <c r="AB832" s="1">
        <f>VLOOKUP(A832,'ADM Details FY17'!$A$3:$AB$3515,28,FALSE)</f>
        <v>0</v>
      </c>
      <c r="AC832" s="1">
        <f t="shared" si="62"/>
        <v>0</v>
      </c>
      <c r="AD832" s="1">
        <f t="shared" si="63"/>
        <v>0.26</v>
      </c>
      <c r="AE832" s="1">
        <f t="shared" si="64"/>
        <v>6.5</v>
      </c>
    </row>
    <row r="833" spans="1:31" x14ac:dyDescent="0.25">
      <c r="A833" t="str">
        <f>B833&amp;"-"&amp;COUNTIF($B$3:B833,B833)</f>
        <v>241-142</v>
      </c>
      <c r="B833">
        <v>241</v>
      </c>
      <c r="C833" s="18">
        <f>VLOOKUP(A833,'ADM Details FY17'!$A$3:$D$3515,4,FALSE)</f>
        <v>45039</v>
      </c>
      <c r="D833" s="1">
        <f>VLOOKUP(A833,'ADM Details FY17'!$A$3:$E$3515,5,FALSE)</f>
        <v>4.93</v>
      </c>
      <c r="E833" s="1">
        <f>VLOOKUP(A833,'ADM Details FY17'!$A$3:$F$3515,6,FALSE)</f>
        <v>0</v>
      </c>
      <c r="F833" s="1">
        <f>VLOOKUP(A833,'ADM Details FY17'!$A$3:$G$3515,7,FALSE)</f>
        <v>1</v>
      </c>
      <c r="G833" s="1">
        <f>VLOOKUP(A833,'ADM Details FY17'!$A$3:$H$3515,8,FALSE)</f>
        <v>0</v>
      </c>
      <c r="H833" s="1">
        <f>VLOOKUP(A833,'ADM Details FY17'!$A$3:$I$3515,9,FALSE)</f>
        <v>0</v>
      </c>
      <c r="I833" s="1">
        <f>VLOOKUP(A833,'ADM Details FY17'!$A$3:$J$3517,10,FALSE)</f>
        <v>0</v>
      </c>
      <c r="J833" s="1">
        <f>VLOOKUP(A833,'ADM Details FY17'!$A$3:$K$3515,11,FALSE)</f>
        <v>0</v>
      </c>
      <c r="K833" s="1">
        <f>VLOOKUP(A833,'ADM Details FY17'!$A$3:$M$3515,13,FALSE)</f>
        <v>3.93</v>
      </c>
      <c r="L833" s="1">
        <f>VLOOKUP(A833,'ADM Details FY17'!$A$3:$O$3515,15,FALSE)</f>
        <v>0</v>
      </c>
      <c r="M833" s="1">
        <f>VLOOKUP(A833,'ADM Details FY17'!$A$3:$P$3515,16,FALSE)</f>
        <v>0</v>
      </c>
      <c r="N833" s="1">
        <f>VLOOKUP(A833,'ADM Details FY17'!$A$3:$Q$3515,17,FALSE)</f>
        <v>0</v>
      </c>
      <c r="O833" s="1">
        <f>VLOOKUP(A833,'ADM Details FY17'!$A$3:$S$3515,19,FALSE)</f>
        <v>0</v>
      </c>
      <c r="P833" s="1">
        <f>VLOOKUP(A833,'ADM Details FY17'!$A$3:$U$3515,21,FALSE)</f>
        <v>0</v>
      </c>
      <c r="Q833" s="1">
        <f>VLOOKUP(A833,'ADM Details FY17'!$A$3:$V$3515,22,FALSE)</f>
        <v>0</v>
      </c>
      <c r="R833" s="1">
        <f>VLOOKUP(A833,'ADM Details FY17'!$A$3:$W$3515,23,FALSE)</f>
        <v>0</v>
      </c>
      <c r="S833" s="1">
        <f>VLOOKUP(A833,'ADM Details FY17'!$A$3:$X$3515,24,FALSE)</f>
        <v>0</v>
      </c>
      <c r="T833" s="1">
        <f>VLOOKUP(A833,'ADM Details FY17'!$A$3:$Y$3515,25,FALSE)</f>
        <v>0</v>
      </c>
      <c r="U833" s="1">
        <f>VLOOKUP(A833,'ADM Details FY17'!$A$3:$AA$3515,27,FALSE)</f>
        <v>0</v>
      </c>
      <c r="V833" s="1">
        <f>IFERROR(VLOOKUP(C833,'eindex _tget pp '!$A$4:$E$615,5,FALSE),0)</f>
        <v>1546.5927172582619</v>
      </c>
      <c r="W833" s="31">
        <f>IFERROR(VLOOKUP(C833,'eindex _tget pp '!$A$4:$F$615,6,FALSE),0)</f>
        <v>2.1393677732</v>
      </c>
      <c r="X833" s="4">
        <f>IFERROR(VLOOKUP(B833,'eschools 16'!$A$2:$F$25,6,FALSE),1)</f>
        <v>2</v>
      </c>
      <c r="Y833" s="1">
        <f t="shared" si="60"/>
        <v>0</v>
      </c>
      <c r="Z833" s="1">
        <f t="shared" si="61"/>
        <v>0</v>
      </c>
      <c r="AA833" s="31">
        <f>IFERROR(VLOOKUP(C833,'eindex _tget pp '!$A$4:$G$615,7,FALSE),0)</f>
        <v>0.86331086800000001</v>
      </c>
      <c r="AB833" s="1">
        <f>VLOOKUP(A833,'ADM Details FY17'!$A$3:$AB$3515,28,FALSE)</f>
        <v>0</v>
      </c>
      <c r="AC833" s="1">
        <f t="shared" si="62"/>
        <v>0</v>
      </c>
      <c r="AD833" s="1">
        <f t="shared" si="63"/>
        <v>4.93</v>
      </c>
      <c r="AE833" s="1">
        <f t="shared" si="64"/>
        <v>123.25</v>
      </c>
    </row>
    <row r="834" spans="1:31" x14ac:dyDescent="0.25">
      <c r="A834" t="str">
        <f>B834&amp;"-"&amp;COUNTIF($B$3:B834,B834)</f>
        <v>241-143</v>
      </c>
      <c r="B834">
        <v>241</v>
      </c>
      <c r="C834" s="18">
        <f>VLOOKUP(A834,'ADM Details FY17'!$A$3:$D$3515,4,FALSE)</f>
        <v>47696</v>
      </c>
      <c r="D834" s="1">
        <f>VLOOKUP(A834,'ADM Details FY17'!$A$3:$E$3515,5,FALSE)</f>
        <v>12.24</v>
      </c>
      <c r="E834" s="1">
        <f>VLOOKUP(A834,'ADM Details FY17'!$A$3:$F$3515,6,FALSE)</f>
        <v>0</v>
      </c>
      <c r="F834" s="1">
        <f>VLOOKUP(A834,'ADM Details FY17'!$A$3:$G$3515,7,FALSE)</f>
        <v>0.83</v>
      </c>
      <c r="G834" s="1">
        <f>VLOOKUP(A834,'ADM Details FY17'!$A$3:$H$3515,8,FALSE)</f>
        <v>0</v>
      </c>
      <c r="H834" s="1">
        <f>VLOOKUP(A834,'ADM Details FY17'!$A$3:$I$3515,9,FALSE)</f>
        <v>0</v>
      </c>
      <c r="I834" s="1">
        <f>VLOOKUP(A834,'ADM Details FY17'!$A$3:$J$3517,10,FALSE)</f>
        <v>0</v>
      </c>
      <c r="J834" s="1">
        <f>VLOOKUP(A834,'ADM Details FY17'!$A$3:$K$3515,11,FALSE)</f>
        <v>0</v>
      </c>
      <c r="K834" s="1">
        <f>VLOOKUP(A834,'ADM Details FY17'!$A$3:$M$3515,13,FALSE)</f>
        <v>7.57</v>
      </c>
      <c r="L834" s="1">
        <f>VLOOKUP(A834,'ADM Details FY17'!$A$3:$O$3515,15,FALSE)</f>
        <v>0</v>
      </c>
      <c r="M834" s="1">
        <f>VLOOKUP(A834,'ADM Details FY17'!$A$3:$P$3515,16,FALSE)</f>
        <v>0</v>
      </c>
      <c r="N834" s="1">
        <f>VLOOKUP(A834,'ADM Details FY17'!$A$3:$Q$3515,17,FALSE)</f>
        <v>0</v>
      </c>
      <c r="O834" s="1">
        <f>VLOOKUP(A834,'ADM Details FY17'!$A$3:$S$3515,19,FALSE)</f>
        <v>0</v>
      </c>
      <c r="P834" s="1">
        <f>VLOOKUP(A834,'ADM Details FY17'!$A$3:$U$3515,21,FALSE)</f>
        <v>0</v>
      </c>
      <c r="Q834" s="1">
        <f>VLOOKUP(A834,'ADM Details FY17'!$A$3:$V$3515,22,FALSE)</f>
        <v>0</v>
      </c>
      <c r="R834" s="1">
        <f>VLOOKUP(A834,'ADM Details FY17'!$A$3:$W$3515,23,FALSE)</f>
        <v>0</v>
      </c>
      <c r="S834" s="1">
        <f>VLOOKUP(A834,'ADM Details FY17'!$A$3:$X$3515,24,FALSE)</f>
        <v>0</v>
      </c>
      <c r="T834" s="1">
        <f>VLOOKUP(A834,'ADM Details FY17'!$A$3:$Y$3515,25,FALSE)</f>
        <v>0</v>
      </c>
      <c r="U834" s="1">
        <f>VLOOKUP(A834,'ADM Details FY17'!$A$3:$AA$3515,27,FALSE)</f>
        <v>0</v>
      </c>
      <c r="V834" s="1">
        <f>IFERROR(VLOOKUP(C834,'eindex _tget pp '!$A$4:$E$615,5,FALSE),0)</f>
        <v>247.69235514974179</v>
      </c>
      <c r="W834" s="31">
        <f>IFERROR(VLOOKUP(C834,'eindex _tget pp '!$A$4:$F$615,6,FALSE),0)</f>
        <v>0.86790672440000005</v>
      </c>
      <c r="X834" s="4">
        <f>IFERROR(VLOOKUP(B834,'eschools 16'!$A$2:$F$25,6,FALSE),1)</f>
        <v>2</v>
      </c>
      <c r="Y834" s="1">
        <f t="shared" si="60"/>
        <v>0</v>
      </c>
      <c r="Z834" s="1">
        <f t="shared" si="61"/>
        <v>0</v>
      </c>
      <c r="AA834" s="31">
        <f>IFERROR(VLOOKUP(C834,'eindex _tget pp '!$A$4:$G$615,7,FALSE),0)</f>
        <v>0.44560856900000001</v>
      </c>
      <c r="AB834" s="1">
        <f>VLOOKUP(A834,'ADM Details FY17'!$A$3:$AB$3515,28,FALSE)</f>
        <v>0</v>
      </c>
      <c r="AC834" s="1">
        <f t="shared" si="62"/>
        <v>0</v>
      </c>
      <c r="AD834" s="1">
        <f t="shared" si="63"/>
        <v>12.24</v>
      </c>
      <c r="AE834" s="1">
        <f t="shared" si="64"/>
        <v>306</v>
      </c>
    </row>
    <row r="835" spans="1:31" x14ac:dyDescent="0.25">
      <c r="A835" t="str">
        <f>B835&amp;"-"&amp;COUNTIF($B$3:B835,B835)</f>
        <v>241-144</v>
      </c>
      <c r="B835">
        <v>241</v>
      </c>
      <c r="C835" s="18">
        <f>VLOOKUP(A835,'ADM Details FY17'!$A$3:$D$3515,4,FALSE)</f>
        <v>45112</v>
      </c>
      <c r="D835" s="1">
        <f>VLOOKUP(A835,'ADM Details FY17'!$A$3:$E$3515,5,FALSE)</f>
        <v>1.36</v>
      </c>
      <c r="E835" s="1">
        <f>VLOOKUP(A835,'ADM Details FY17'!$A$3:$F$3515,6,FALSE)</f>
        <v>0</v>
      </c>
      <c r="F835" s="1">
        <f>VLOOKUP(A835,'ADM Details FY17'!$A$3:$G$3515,7,FALSE)</f>
        <v>0</v>
      </c>
      <c r="G835" s="1">
        <f>VLOOKUP(A835,'ADM Details FY17'!$A$3:$H$3515,8,FALSE)</f>
        <v>0</v>
      </c>
      <c r="H835" s="1">
        <f>VLOOKUP(A835,'ADM Details FY17'!$A$3:$I$3515,9,FALSE)</f>
        <v>0</v>
      </c>
      <c r="I835" s="1">
        <f>VLOOKUP(A835,'ADM Details FY17'!$A$3:$J$3517,10,FALSE)</f>
        <v>0</v>
      </c>
      <c r="J835" s="1">
        <f>VLOOKUP(A835,'ADM Details FY17'!$A$3:$K$3515,11,FALSE)</f>
        <v>0</v>
      </c>
      <c r="K835" s="1">
        <f>VLOOKUP(A835,'ADM Details FY17'!$A$3:$M$3515,13,FALSE)</f>
        <v>0</v>
      </c>
      <c r="L835" s="1">
        <f>VLOOKUP(A835,'ADM Details FY17'!$A$3:$O$3515,15,FALSE)</f>
        <v>0</v>
      </c>
      <c r="M835" s="1">
        <f>VLOOKUP(A835,'ADM Details FY17'!$A$3:$P$3515,16,FALSE)</f>
        <v>0</v>
      </c>
      <c r="N835" s="1">
        <f>VLOOKUP(A835,'ADM Details FY17'!$A$3:$Q$3515,17,FALSE)</f>
        <v>0</v>
      </c>
      <c r="O835" s="1">
        <f>VLOOKUP(A835,'ADM Details FY17'!$A$3:$S$3515,19,FALSE)</f>
        <v>0</v>
      </c>
      <c r="P835" s="1">
        <f>VLOOKUP(A835,'ADM Details FY17'!$A$3:$U$3515,21,FALSE)</f>
        <v>0</v>
      </c>
      <c r="Q835" s="1">
        <f>VLOOKUP(A835,'ADM Details FY17'!$A$3:$V$3515,22,FALSE)</f>
        <v>0</v>
      </c>
      <c r="R835" s="1">
        <f>VLOOKUP(A835,'ADM Details FY17'!$A$3:$W$3515,23,FALSE)</f>
        <v>0</v>
      </c>
      <c r="S835" s="1">
        <f>VLOOKUP(A835,'ADM Details FY17'!$A$3:$X$3515,24,FALSE)</f>
        <v>0</v>
      </c>
      <c r="T835" s="1">
        <f>VLOOKUP(A835,'ADM Details FY17'!$A$3:$Y$3515,25,FALSE)</f>
        <v>0</v>
      </c>
      <c r="U835" s="1">
        <f>VLOOKUP(A835,'ADM Details FY17'!$A$3:$AA$3515,27,FALSE)</f>
        <v>0</v>
      </c>
      <c r="V835" s="1">
        <f>IFERROR(VLOOKUP(C835,'eindex _tget pp '!$A$4:$E$615,5,FALSE),0)</f>
        <v>389.4355083007149</v>
      </c>
      <c r="W835" s="31">
        <f>IFERROR(VLOOKUP(C835,'eindex _tget pp '!$A$4:$F$615,6,FALSE),0)</f>
        <v>1.185985858</v>
      </c>
      <c r="X835" s="4">
        <f>IFERROR(VLOOKUP(B835,'eschools 16'!$A$2:$F$25,6,FALSE),1)</f>
        <v>2</v>
      </c>
      <c r="Y835" s="1">
        <f t="shared" si="60"/>
        <v>0</v>
      </c>
      <c r="Z835" s="1">
        <f t="shared" si="61"/>
        <v>0</v>
      </c>
      <c r="AA835" s="31">
        <f>IFERROR(VLOOKUP(C835,'eindex _tget pp '!$A$4:$G$615,7,FALSE),0)</f>
        <v>0.47260367399999997</v>
      </c>
      <c r="AB835" s="1">
        <f>VLOOKUP(A835,'ADM Details FY17'!$A$3:$AB$3515,28,FALSE)</f>
        <v>0</v>
      </c>
      <c r="AC835" s="1">
        <f t="shared" si="62"/>
        <v>0</v>
      </c>
      <c r="AD835" s="1">
        <f t="shared" si="63"/>
        <v>1.36</v>
      </c>
      <c r="AE835" s="1">
        <f t="shared" si="64"/>
        <v>34</v>
      </c>
    </row>
    <row r="836" spans="1:31" x14ac:dyDescent="0.25">
      <c r="A836" t="str">
        <f>B836&amp;"-"&amp;COUNTIF($B$3:B836,B836)</f>
        <v>241-145</v>
      </c>
      <c r="B836">
        <v>241</v>
      </c>
      <c r="C836" s="18">
        <f>VLOOKUP(A836,'ADM Details FY17'!$A$3:$D$3515,4,FALSE)</f>
        <v>45153</v>
      </c>
      <c r="D836" s="1">
        <f>VLOOKUP(A836,'ADM Details FY17'!$A$3:$E$3515,5,FALSE)</f>
        <v>0.94</v>
      </c>
      <c r="E836" s="1">
        <f>VLOOKUP(A836,'ADM Details FY17'!$A$3:$F$3515,6,FALSE)</f>
        <v>0</v>
      </c>
      <c r="F836" s="1">
        <f>VLOOKUP(A836,'ADM Details FY17'!$A$3:$G$3515,7,FALSE)</f>
        <v>0</v>
      </c>
      <c r="G836" s="1">
        <f>VLOOKUP(A836,'ADM Details FY17'!$A$3:$H$3515,8,FALSE)</f>
        <v>0</v>
      </c>
      <c r="H836" s="1">
        <f>VLOOKUP(A836,'ADM Details FY17'!$A$3:$I$3515,9,FALSE)</f>
        <v>0</v>
      </c>
      <c r="I836" s="1">
        <f>VLOOKUP(A836,'ADM Details FY17'!$A$3:$J$3517,10,FALSE)</f>
        <v>0</v>
      </c>
      <c r="J836" s="1">
        <f>VLOOKUP(A836,'ADM Details FY17'!$A$3:$K$3515,11,FALSE)</f>
        <v>0</v>
      </c>
      <c r="K836" s="1">
        <f>VLOOKUP(A836,'ADM Details FY17'!$A$3:$M$3515,13,FALSE)</f>
        <v>0.94</v>
      </c>
      <c r="L836" s="1">
        <f>VLOOKUP(A836,'ADM Details FY17'!$A$3:$O$3515,15,FALSE)</f>
        <v>0</v>
      </c>
      <c r="M836" s="1">
        <f>VLOOKUP(A836,'ADM Details FY17'!$A$3:$P$3515,16,FALSE)</f>
        <v>0</v>
      </c>
      <c r="N836" s="1">
        <f>VLOOKUP(A836,'ADM Details FY17'!$A$3:$Q$3515,17,FALSE)</f>
        <v>0</v>
      </c>
      <c r="O836" s="1">
        <f>VLOOKUP(A836,'ADM Details FY17'!$A$3:$S$3515,19,FALSE)</f>
        <v>0</v>
      </c>
      <c r="P836" s="1">
        <f>VLOOKUP(A836,'ADM Details FY17'!$A$3:$U$3515,21,FALSE)</f>
        <v>0</v>
      </c>
      <c r="Q836" s="1">
        <f>VLOOKUP(A836,'ADM Details FY17'!$A$3:$V$3515,22,FALSE)</f>
        <v>0</v>
      </c>
      <c r="R836" s="1">
        <f>VLOOKUP(A836,'ADM Details FY17'!$A$3:$W$3515,23,FALSE)</f>
        <v>0</v>
      </c>
      <c r="S836" s="1">
        <f>VLOOKUP(A836,'ADM Details FY17'!$A$3:$X$3515,24,FALSE)</f>
        <v>0</v>
      </c>
      <c r="T836" s="1">
        <f>VLOOKUP(A836,'ADM Details FY17'!$A$3:$Y$3515,25,FALSE)</f>
        <v>0</v>
      </c>
      <c r="U836" s="1">
        <f>VLOOKUP(A836,'ADM Details FY17'!$A$3:$AA$3515,27,FALSE)</f>
        <v>0</v>
      </c>
      <c r="V836" s="1">
        <f>IFERROR(VLOOKUP(C836,'eindex _tget pp '!$A$4:$E$615,5,FALSE),0)</f>
        <v>328.08909753919994</v>
      </c>
      <c r="W836" s="31">
        <f>IFERROR(VLOOKUP(C836,'eindex _tget pp '!$A$4:$F$615,6,FALSE),0)</f>
        <v>1.4471382725999999</v>
      </c>
      <c r="X836" s="4">
        <f>IFERROR(VLOOKUP(B836,'eschools 16'!$A$2:$F$25,6,FALSE),1)</f>
        <v>2</v>
      </c>
      <c r="Y836" s="1">
        <f t="shared" ref="Y836:Y899" si="65">ROUND(IF(X836=2,0,(AD836*0.25*V836)),2)</f>
        <v>0</v>
      </c>
      <c r="Z836" s="1">
        <f t="shared" ref="Z836:Z899" si="66">ROUND(IF(X836=2,0,(K836*272*W836)),2)</f>
        <v>0</v>
      </c>
      <c r="AA836" s="31">
        <f>IFERROR(VLOOKUP(C836,'eindex _tget pp '!$A$4:$G$615,7,FALSE),0)</f>
        <v>0.47848379000000002</v>
      </c>
      <c r="AB836" s="1">
        <f>VLOOKUP(A836,'ADM Details FY17'!$A$3:$AB$3515,28,FALSE)</f>
        <v>0</v>
      </c>
      <c r="AC836" s="1">
        <f t="shared" ref="AC836:AC899" si="67">ROUND((AA836*AB836*923.6758),2)</f>
        <v>0</v>
      </c>
      <c r="AD836" s="1">
        <f t="shared" ref="AD836:AD899" si="68">D836+(U836*0.2)</f>
        <v>0.94</v>
      </c>
      <c r="AE836" s="1">
        <f t="shared" ref="AE836:AE899" si="69">IF(X836=2,(AD836*25),(AD836*150))</f>
        <v>23.5</v>
      </c>
    </row>
    <row r="837" spans="1:31" x14ac:dyDescent="0.25">
      <c r="A837" t="str">
        <f>B837&amp;"-"&amp;COUNTIF($B$3:B837,B837)</f>
        <v>241-146</v>
      </c>
      <c r="B837">
        <v>241</v>
      </c>
      <c r="C837" s="18">
        <f>VLOOKUP(A837,'ADM Details FY17'!$A$3:$D$3515,4,FALSE)</f>
        <v>45161</v>
      </c>
      <c r="D837" s="1">
        <f>VLOOKUP(A837,'ADM Details FY17'!$A$3:$E$3515,5,FALSE)</f>
        <v>3.87</v>
      </c>
      <c r="E837" s="1">
        <f>VLOOKUP(A837,'ADM Details FY17'!$A$3:$F$3515,6,FALSE)</f>
        <v>0</v>
      </c>
      <c r="F837" s="1">
        <f>VLOOKUP(A837,'ADM Details FY17'!$A$3:$G$3515,7,FALSE)</f>
        <v>0</v>
      </c>
      <c r="G837" s="1">
        <f>VLOOKUP(A837,'ADM Details FY17'!$A$3:$H$3515,8,FALSE)</f>
        <v>0</v>
      </c>
      <c r="H837" s="1">
        <f>VLOOKUP(A837,'ADM Details FY17'!$A$3:$I$3515,9,FALSE)</f>
        <v>0</v>
      </c>
      <c r="I837" s="1">
        <f>VLOOKUP(A837,'ADM Details FY17'!$A$3:$J$3517,10,FALSE)</f>
        <v>0</v>
      </c>
      <c r="J837" s="1">
        <f>VLOOKUP(A837,'ADM Details FY17'!$A$3:$K$3515,11,FALSE)</f>
        <v>0</v>
      </c>
      <c r="K837" s="1">
        <f>VLOOKUP(A837,'ADM Details FY17'!$A$3:$M$3515,13,FALSE)</f>
        <v>2.71</v>
      </c>
      <c r="L837" s="1">
        <f>VLOOKUP(A837,'ADM Details FY17'!$A$3:$O$3515,15,FALSE)</f>
        <v>0</v>
      </c>
      <c r="M837" s="1">
        <f>VLOOKUP(A837,'ADM Details FY17'!$A$3:$P$3515,16,FALSE)</f>
        <v>0</v>
      </c>
      <c r="N837" s="1">
        <f>VLOOKUP(A837,'ADM Details FY17'!$A$3:$Q$3515,17,FALSE)</f>
        <v>0</v>
      </c>
      <c r="O837" s="1">
        <f>VLOOKUP(A837,'ADM Details FY17'!$A$3:$S$3515,19,FALSE)</f>
        <v>0</v>
      </c>
      <c r="P837" s="1">
        <f>VLOOKUP(A837,'ADM Details FY17'!$A$3:$U$3515,21,FALSE)</f>
        <v>0</v>
      </c>
      <c r="Q837" s="1">
        <f>VLOOKUP(A837,'ADM Details FY17'!$A$3:$V$3515,22,FALSE)</f>
        <v>0</v>
      </c>
      <c r="R837" s="1">
        <f>VLOOKUP(A837,'ADM Details FY17'!$A$3:$W$3515,23,FALSE)</f>
        <v>0</v>
      </c>
      <c r="S837" s="1">
        <f>VLOOKUP(A837,'ADM Details FY17'!$A$3:$X$3515,24,FALSE)</f>
        <v>0</v>
      </c>
      <c r="T837" s="1">
        <f>VLOOKUP(A837,'ADM Details FY17'!$A$3:$Y$3515,25,FALSE)</f>
        <v>0</v>
      </c>
      <c r="U837" s="1">
        <f>VLOOKUP(A837,'ADM Details FY17'!$A$3:$AA$3515,27,FALSE)</f>
        <v>0</v>
      </c>
      <c r="V837" s="1">
        <f>IFERROR(VLOOKUP(C837,'eindex _tget pp '!$A$4:$E$615,5,FALSE),0)</f>
        <v>2089.5999301616803</v>
      </c>
      <c r="W837" s="31">
        <f>IFERROR(VLOOKUP(C837,'eindex _tget pp '!$A$4:$F$615,6,FALSE),0)</f>
        <v>2.9232169881000001</v>
      </c>
      <c r="X837" s="4">
        <f>IFERROR(VLOOKUP(B837,'eschools 16'!$A$2:$F$25,6,FALSE),1)</f>
        <v>2</v>
      </c>
      <c r="Y837" s="1">
        <f t="shared" si="65"/>
        <v>0</v>
      </c>
      <c r="Z837" s="1">
        <f t="shared" si="66"/>
        <v>0</v>
      </c>
      <c r="AA837" s="31">
        <f>IFERROR(VLOOKUP(C837,'eindex _tget pp '!$A$4:$G$615,7,FALSE),0)</f>
        <v>0.9</v>
      </c>
      <c r="AB837" s="1">
        <f>VLOOKUP(A837,'ADM Details FY17'!$A$3:$AB$3515,28,FALSE)</f>
        <v>0</v>
      </c>
      <c r="AC837" s="1">
        <f t="shared" si="67"/>
        <v>0</v>
      </c>
      <c r="AD837" s="1">
        <f t="shared" si="68"/>
        <v>3.87</v>
      </c>
      <c r="AE837" s="1">
        <f t="shared" si="69"/>
        <v>96.75</v>
      </c>
    </row>
    <row r="838" spans="1:31" x14ac:dyDescent="0.25">
      <c r="A838" t="str">
        <f>B838&amp;"-"&amp;COUNTIF($B$3:B838,B838)</f>
        <v>241-147</v>
      </c>
      <c r="B838">
        <v>241</v>
      </c>
      <c r="C838" s="18">
        <f>VLOOKUP(A838,'ADM Details FY17'!$A$3:$D$3515,4,FALSE)</f>
        <v>0</v>
      </c>
      <c r="D838" s="1">
        <f>VLOOKUP(A838,'ADM Details FY17'!$A$3:$E$3515,5,FALSE)</f>
        <v>0</v>
      </c>
      <c r="E838" s="1">
        <f>VLOOKUP(A838,'ADM Details FY17'!$A$3:$F$3515,6,FALSE)</f>
        <v>0</v>
      </c>
      <c r="F838" s="1">
        <f>VLOOKUP(A838,'ADM Details FY17'!$A$3:$G$3515,7,FALSE)</f>
        <v>0</v>
      </c>
      <c r="G838" s="1">
        <f>VLOOKUP(A838,'ADM Details FY17'!$A$3:$H$3515,8,FALSE)</f>
        <v>0</v>
      </c>
      <c r="H838" s="1">
        <f>VLOOKUP(A838,'ADM Details FY17'!$A$3:$I$3515,9,FALSE)</f>
        <v>0</v>
      </c>
      <c r="I838" s="1">
        <f>VLOOKUP(A838,'ADM Details FY17'!$A$3:$J$3517,10,FALSE)</f>
        <v>0</v>
      </c>
      <c r="J838" s="1">
        <f>VLOOKUP(A838,'ADM Details FY17'!$A$3:$K$3515,11,FALSE)</f>
        <v>0</v>
      </c>
      <c r="K838" s="1">
        <f>VLOOKUP(A838,'ADM Details FY17'!$A$3:$M$3515,13,FALSE)</f>
        <v>0</v>
      </c>
      <c r="L838" s="1">
        <f>VLOOKUP(A838,'ADM Details FY17'!$A$3:$O$3515,15,FALSE)</f>
        <v>0</v>
      </c>
      <c r="M838" s="1">
        <f>VLOOKUP(A838,'ADM Details FY17'!$A$3:$P$3515,16,FALSE)</f>
        <v>0</v>
      </c>
      <c r="N838" s="1">
        <f>VLOOKUP(A838,'ADM Details FY17'!$A$3:$Q$3515,17,FALSE)</f>
        <v>0</v>
      </c>
      <c r="O838" s="1">
        <f>VLOOKUP(A838,'ADM Details FY17'!$A$3:$S$3515,19,FALSE)</f>
        <v>0</v>
      </c>
      <c r="P838" s="1">
        <f>VLOOKUP(A838,'ADM Details FY17'!$A$3:$U$3515,21,FALSE)</f>
        <v>0</v>
      </c>
      <c r="Q838" s="1">
        <f>VLOOKUP(A838,'ADM Details FY17'!$A$3:$V$3515,22,FALSE)</f>
        <v>0</v>
      </c>
      <c r="R838" s="1">
        <f>VLOOKUP(A838,'ADM Details FY17'!$A$3:$W$3515,23,FALSE)</f>
        <v>0</v>
      </c>
      <c r="S838" s="1">
        <f>VLOOKUP(A838,'ADM Details FY17'!$A$3:$X$3515,24,FALSE)</f>
        <v>0</v>
      </c>
      <c r="T838" s="1">
        <f>VLOOKUP(A838,'ADM Details FY17'!$A$3:$Y$3515,25,FALSE)</f>
        <v>0</v>
      </c>
      <c r="U838" s="1">
        <f>VLOOKUP(A838,'ADM Details FY17'!$A$3:$AA$3515,27,FALSE)</f>
        <v>0</v>
      </c>
      <c r="V838" s="1">
        <f>IFERROR(VLOOKUP(C838,'eindex _tget pp '!$A$4:$E$615,5,FALSE),0)</f>
        <v>0</v>
      </c>
      <c r="W838" s="31">
        <f>IFERROR(VLOOKUP(C838,'eindex _tget pp '!$A$4:$F$615,6,FALSE),0)</f>
        <v>0</v>
      </c>
      <c r="X838" s="4">
        <f>IFERROR(VLOOKUP(B838,'eschools 16'!$A$2:$F$25,6,FALSE),1)</f>
        <v>2</v>
      </c>
      <c r="Y838" s="1">
        <f t="shared" si="65"/>
        <v>0</v>
      </c>
      <c r="Z838" s="1">
        <f t="shared" si="66"/>
        <v>0</v>
      </c>
      <c r="AA838" s="31">
        <f>IFERROR(VLOOKUP(C838,'eindex _tget pp '!$A$4:$G$615,7,FALSE),0)</f>
        <v>0</v>
      </c>
      <c r="AB838" s="1">
        <f>VLOOKUP(A838,'ADM Details FY17'!$A$3:$AB$3515,28,FALSE)</f>
        <v>0</v>
      </c>
      <c r="AC838" s="1">
        <f t="shared" si="67"/>
        <v>0</v>
      </c>
      <c r="AD838" s="1">
        <f t="shared" si="68"/>
        <v>0</v>
      </c>
      <c r="AE838" s="1">
        <f t="shared" si="69"/>
        <v>0</v>
      </c>
    </row>
    <row r="839" spans="1:31" x14ac:dyDescent="0.25">
      <c r="A839" t="str">
        <f>B839&amp;"-"&amp;COUNTIF($B$3:B839,B839)</f>
        <v>241-148</v>
      </c>
      <c r="B839">
        <v>241</v>
      </c>
      <c r="C839" s="18">
        <f>VLOOKUP(A839,'ADM Details FY17'!$A$3:$D$3515,4,FALSE)</f>
        <v>0</v>
      </c>
      <c r="D839" s="1">
        <f>VLOOKUP(A839,'ADM Details FY17'!$A$3:$E$3515,5,FALSE)</f>
        <v>0</v>
      </c>
      <c r="E839" s="1">
        <f>VLOOKUP(A839,'ADM Details FY17'!$A$3:$F$3515,6,FALSE)</f>
        <v>0</v>
      </c>
      <c r="F839" s="1">
        <f>VLOOKUP(A839,'ADM Details FY17'!$A$3:$G$3515,7,FALSE)</f>
        <v>0</v>
      </c>
      <c r="G839" s="1">
        <f>VLOOKUP(A839,'ADM Details FY17'!$A$3:$H$3515,8,FALSE)</f>
        <v>0</v>
      </c>
      <c r="H839" s="1">
        <f>VLOOKUP(A839,'ADM Details FY17'!$A$3:$I$3515,9,FALSE)</f>
        <v>0</v>
      </c>
      <c r="I839" s="1">
        <f>VLOOKUP(A839,'ADM Details FY17'!$A$3:$J$3517,10,FALSE)</f>
        <v>0</v>
      </c>
      <c r="J839" s="1">
        <f>VLOOKUP(A839,'ADM Details FY17'!$A$3:$K$3515,11,FALSE)</f>
        <v>0</v>
      </c>
      <c r="K839" s="1">
        <f>VLOOKUP(A839,'ADM Details FY17'!$A$3:$M$3515,13,FALSE)</f>
        <v>0</v>
      </c>
      <c r="L839" s="1">
        <f>VLOOKUP(A839,'ADM Details FY17'!$A$3:$O$3515,15,FALSE)</f>
        <v>0</v>
      </c>
      <c r="M839" s="1">
        <f>VLOOKUP(A839,'ADM Details FY17'!$A$3:$P$3515,16,FALSE)</f>
        <v>0</v>
      </c>
      <c r="N839" s="1">
        <f>VLOOKUP(A839,'ADM Details FY17'!$A$3:$Q$3515,17,FALSE)</f>
        <v>0</v>
      </c>
      <c r="O839" s="1">
        <f>VLOOKUP(A839,'ADM Details FY17'!$A$3:$S$3515,19,FALSE)</f>
        <v>0</v>
      </c>
      <c r="P839" s="1">
        <f>VLOOKUP(A839,'ADM Details FY17'!$A$3:$U$3515,21,FALSE)</f>
        <v>0</v>
      </c>
      <c r="Q839" s="1">
        <f>VLOOKUP(A839,'ADM Details FY17'!$A$3:$V$3515,22,FALSE)</f>
        <v>0</v>
      </c>
      <c r="R839" s="1">
        <f>VLOOKUP(A839,'ADM Details FY17'!$A$3:$W$3515,23,FALSE)</f>
        <v>0</v>
      </c>
      <c r="S839" s="1">
        <f>VLOOKUP(A839,'ADM Details FY17'!$A$3:$X$3515,24,FALSE)</f>
        <v>0</v>
      </c>
      <c r="T839" s="1">
        <f>VLOOKUP(A839,'ADM Details FY17'!$A$3:$Y$3515,25,FALSE)</f>
        <v>0</v>
      </c>
      <c r="U839" s="1">
        <f>VLOOKUP(A839,'ADM Details FY17'!$A$3:$AA$3515,27,FALSE)</f>
        <v>0</v>
      </c>
      <c r="V839" s="1">
        <f>IFERROR(VLOOKUP(C839,'eindex _tget pp '!$A$4:$E$615,5,FALSE),0)</f>
        <v>0</v>
      </c>
      <c r="W839" s="31">
        <f>IFERROR(VLOOKUP(C839,'eindex _tget pp '!$A$4:$F$615,6,FALSE),0)</f>
        <v>0</v>
      </c>
      <c r="X839" s="4">
        <f>IFERROR(VLOOKUP(B839,'eschools 16'!$A$2:$F$25,6,FALSE),1)</f>
        <v>2</v>
      </c>
      <c r="Y839" s="1">
        <f t="shared" si="65"/>
        <v>0</v>
      </c>
      <c r="Z839" s="1">
        <f t="shared" si="66"/>
        <v>0</v>
      </c>
      <c r="AA839" s="31">
        <f>IFERROR(VLOOKUP(C839,'eindex _tget pp '!$A$4:$G$615,7,FALSE),0)</f>
        <v>0</v>
      </c>
      <c r="AB839" s="1">
        <f>VLOOKUP(A839,'ADM Details FY17'!$A$3:$AB$3515,28,FALSE)</f>
        <v>0</v>
      </c>
      <c r="AC839" s="1">
        <f t="shared" si="67"/>
        <v>0</v>
      </c>
      <c r="AD839" s="1">
        <f t="shared" si="68"/>
        <v>0</v>
      </c>
      <c r="AE839" s="1">
        <f t="shared" si="69"/>
        <v>0</v>
      </c>
    </row>
    <row r="840" spans="1:31" x14ac:dyDescent="0.25">
      <c r="A840" t="str">
        <f>B840&amp;"-"&amp;COUNTIF($B$3:B840,B840)</f>
        <v>241-149</v>
      </c>
      <c r="B840">
        <v>241</v>
      </c>
      <c r="C840" s="18">
        <f>VLOOKUP(A840,'ADM Details FY17'!$A$3:$D$3515,4,FALSE)</f>
        <v>0</v>
      </c>
      <c r="D840" s="1">
        <f>VLOOKUP(A840,'ADM Details FY17'!$A$3:$E$3515,5,FALSE)</f>
        <v>0</v>
      </c>
      <c r="E840" s="1">
        <f>VLOOKUP(A840,'ADM Details FY17'!$A$3:$F$3515,6,FALSE)</f>
        <v>0</v>
      </c>
      <c r="F840" s="1">
        <f>VLOOKUP(A840,'ADM Details FY17'!$A$3:$G$3515,7,FALSE)</f>
        <v>0</v>
      </c>
      <c r="G840" s="1">
        <f>VLOOKUP(A840,'ADM Details FY17'!$A$3:$H$3515,8,FALSE)</f>
        <v>0</v>
      </c>
      <c r="H840" s="1">
        <f>VLOOKUP(A840,'ADM Details FY17'!$A$3:$I$3515,9,FALSE)</f>
        <v>0</v>
      </c>
      <c r="I840" s="1">
        <f>VLOOKUP(A840,'ADM Details FY17'!$A$3:$J$3517,10,FALSE)</f>
        <v>0</v>
      </c>
      <c r="J840" s="1">
        <f>VLOOKUP(A840,'ADM Details FY17'!$A$3:$K$3515,11,FALSE)</f>
        <v>0</v>
      </c>
      <c r="K840" s="1">
        <f>VLOOKUP(A840,'ADM Details FY17'!$A$3:$M$3515,13,FALSE)</f>
        <v>0</v>
      </c>
      <c r="L840" s="1">
        <f>VLOOKUP(A840,'ADM Details FY17'!$A$3:$O$3515,15,FALSE)</f>
        <v>0</v>
      </c>
      <c r="M840" s="1">
        <f>VLOOKUP(A840,'ADM Details FY17'!$A$3:$P$3515,16,FALSE)</f>
        <v>0</v>
      </c>
      <c r="N840" s="1">
        <f>VLOOKUP(A840,'ADM Details FY17'!$A$3:$Q$3515,17,FALSE)</f>
        <v>0</v>
      </c>
      <c r="O840" s="1">
        <f>VLOOKUP(A840,'ADM Details FY17'!$A$3:$S$3515,19,FALSE)</f>
        <v>0</v>
      </c>
      <c r="P840" s="1">
        <f>VLOOKUP(A840,'ADM Details FY17'!$A$3:$U$3515,21,FALSE)</f>
        <v>0</v>
      </c>
      <c r="Q840" s="1">
        <f>VLOOKUP(A840,'ADM Details FY17'!$A$3:$V$3515,22,FALSE)</f>
        <v>0</v>
      </c>
      <c r="R840" s="1">
        <f>VLOOKUP(A840,'ADM Details FY17'!$A$3:$W$3515,23,FALSE)</f>
        <v>0</v>
      </c>
      <c r="S840" s="1">
        <f>VLOOKUP(A840,'ADM Details FY17'!$A$3:$X$3515,24,FALSE)</f>
        <v>0</v>
      </c>
      <c r="T840" s="1">
        <f>VLOOKUP(A840,'ADM Details FY17'!$A$3:$Y$3515,25,FALSE)</f>
        <v>0</v>
      </c>
      <c r="U840" s="1">
        <f>VLOOKUP(A840,'ADM Details FY17'!$A$3:$AA$3515,27,FALSE)</f>
        <v>0</v>
      </c>
      <c r="V840" s="1">
        <f>IFERROR(VLOOKUP(C840,'eindex _tget pp '!$A$4:$E$615,5,FALSE),0)</f>
        <v>0</v>
      </c>
      <c r="W840" s="31">
        <f>IFERROR(VLOOKUP(C840,'eindex _tget pp '!$A$4:$F$615,6,FALSE),0)</f>
        <v>0</v>
      </c>
      <c r="X840" s="4">
        <f>IFERROR(VLOOKUP(B840,'eschools 16'!$A$2:$F$25,6,FALSE),1)</f>
        <v>2</v>
      </c>
      <c r="Y840" s="1">
        <f t="shared" si="65"/>
        <v>0</v>
      </c>
      <c r="Z840" s="1">
        <f t="shared" si="66"/>
        <v>0</v>
      </c>
      <c r="AA840" s="31">
        <f>IFERROR(VLOOKUP(C840,'eindex _tget pp '!$A$4:$G$615,7,FALSE),0)</f>
        <v>0</v>
      </c>
      <c r="AB840" s="1">
        <f>VLOOKUP(A840,'ADM Details FY17'!$A$3:$AB$3515,28,FALSE)</f>
        <v>0</v>
      </c>
      <c r="AC840" s="1">
        <f t="shared" si="67"/>
        <v>0</v>
      </c>
      <c r="AD840" s="1">
        <f t="shared" si="68"/>
        <v>0</v>
      </c>
      <c r="AE840" s="1">
        <f t="shared" si="69"/>
        <v>0</v>
      </c>
    </row>
    <row r="841" spans="1:31" x14ac:dyDescent="0.25">
      <c r="A841" t="str">
        <f>B841&amp;"-"&amp;COUNTIF($B$3:B841,B841)</f>
        <v>241-150</v>
      </c>
      <c r="B841">
        <v>241</v>
      </c>
      <c r="C841" s="18">
        <f>VLOOKUP(A841,'ADM Details FY17'!$A$3:$D$3515,4,FALSE)</f>
        <v>0</v>
      </c>
      <c r="D841" s="1">
        <f>VLOOKUP(A841,'ADM Details FY17'!$A$3:$E$3515,5,FALSE)</f>
        <v>0</v>
      </c>
      <c r="E841" s="1">
        <f>VLOOKUP(A841,'ADM Details FY17'!$A$3:$F$3515,6,FALSE)</f>
        <v>0</v>
      </c>
      <c r="F841" s="1">
        <f>VLOOKUP(A841,'ADM Details FY17'!$A$3:$G$3515,7,FALSE)</f>
        <v>0</v>
      </c>
      <c r="G841" s="1">
        <f>VLOOKUP(A841,'ADM Details FY17'!$A$3:$H$3515,8,FALSE)</f>
        <v>0</v>
      </c>
      <c r="H841" s="1">
        <f>VLOOKUP(A841,'ADM Details FY17'!$A$3:$I$3515,9,FALSE)</f>
        <v>0</v>
      </c>
      <c r="I841" s="1">
        <f>VLOOKUP(A841,'ADM Details FY17'!$A$3:$J$3517,10,FALSE)</f>
        <v>0</v>
      </c>
      <c r="J841" s="1">
        <f>VLOOKUP(A841,'ADM Details FY17'!$A$3:$K$3515,11,FALSE)</f>
        <v>0</v>
      </c>
      <c r="K841" s="1">
        <f>VLOOKUP(A841,'ADM Details FY17'!$A$3:$M$3515,13,FALSE)</f>
        <v>0</v>
      </c>
      <c r="L841" s="1">
        <f>VLOOKUP(A841,'ADM Details FY17'!$A$3:$O$3515,15,FALSE)</f>
        <v>0</v>
      </c>
      <c r="M841" s="1">
        <f>VLOOKUP(A841,'ADM Details FY17'!$A$3:$P$3515,16,FALSE)</f>
        <v>0</v>
      </c>
      <c r="N841" s="1">
        <f>VLOOKUP(A841,'ADM Details FY17'!$A$3:$Q$3515,17,FALSE)</f>
        <v>0</v>
      </c>
      <c r="O841" s="1">
        <f>VLOOKUP(A841,'ADM Details FY17'!$A$3:$S$3515,19,FALSE)</f>
        <v>0</v>
      </c>
      <c r="P841" s="1">
        <f>VLOOKUP(A841,'ADM Details FY17'!$A$3:$U$3515,21,FALSE)</f>
        <v>0</v>
      </c>
      <c r="Q841" s="1">
        <f>VLOOKUP(A841,'ADM Details FY17'!$A$3:$V$3515,22,FALSE)</f>
        <v>0</v>
      </c>
      <c r="R841" s="1">
        <f>VLOOKUP(A841,'ADM Details FY17'!$A$3:$W$3515,23,FALSE)</f>
        <v>0</v>
      </c>
      <c r="S841" s="1">
        <f>VLOOKUP(A841,'ADM Details FY17'!$A$3:$X$3515,24,FALSE)</f>
        <v>0</v>
      </c>
      <c r="T841" s="1">
        <f>VLOOKUP(A841,'ADM Details FY17'!$A$3:$Y$3515,25,FALSE)</f>
        <v>0</v>
      </c>
      <c r="U841" s="1">
        <f>VLOOKUP(A841,'ADM Details FY17'!$A$3:$AA$3515,27,FALSE)</f>
        <v>0</v>
      </c>
      <c r="V841" s="1">
        <f>IFERROR(VLOOKUP(C841,'eindex _tget pp '!$A$4:$E$615,5,FALSE),0)</f>
        <v>0</v>
      </c>
      <c r="W841" s="31">
        <f>IFERROR(VLOOKUP(C841,'eindex _tget pp '!$A$4:$F$615,6,FALSE),0)</f>
        <v>0</v>
      </c>
      <c r="X841" s="4">
        <f>IFERROR(VLOOKUP(B841,'eschools 16'!$A$2:$F$25,6,FALSE),1)</f>
        <v>2</v>
      </c>
      <c r="Y841" s="1">
        <f t="shared" si="65"/>
        <v>0</v>
      </c>
      <c r="Z841" s="1">
        <f t="shared" si="66"/>
        <v>0</v>
      </c>
      <c r="AA841" s="31">
        <f>IFERROR(VLOOKUP(C841,'eindex _tget pp '!$A$4:$G$615,7,FALSE),0)</f>
        <v>0</v>
      </c>
      <c r="AB841" s="1">
        <f>VLOOKUP(A841,'ADM Details FY17'!$A$3:$AB$3515,28,FALSE)</f>
        <v>0</v>
      </c>
      <c r="AC841" s="1">
        <f t="shared" si="67"/>
        <v>0</v>
      </c>
      <c r="AD841" s="1">
        <f t="shared" si="68"/>
        <v>0</v>
      </c>
      <c r="AE841" s="1">
        <f t="shared" si="69"/>
        <v>0</v>
      </c>
    </row>
    <row r="842" spans="1:31" x14ac:dyDescent="0.25">
      <c r="A842" t="str">
        <f>B842&amp;"-"&amp;COUNTIF($B$3:B842,B842)</f>
        <v>241-151</v>
      </c>
      <c r="B842">
        <v>241</v>
      </c>
      <c r="C842" s="18">
        <f>VLOOKUP(A842,'ADM Details FY17'!$A$3:$D$3515,4,FALSE)</f>
        <v>0</v>
      </c>
      <c r="D842" s="1">
        <f>VLOOKUP(A842,'ADM Details FY17'!$A$3:$E$3515,5,FALSE)</f>
        <v>0</v>
      </c>
      <c r="E842" s="1">
        <f>VLOOKUP(A842,'ADM Details FY17'!$A$3:$F$3515,6,FALSE)</f>
        <v>0</v>
      </c>
      <c r="F842" s="1">
        <f>VLOOKUP(A842,'ADM Details FY17'!$A$3:$G$3515,7,FALSE)</f>
        <v>0</v>
      </c>
      <c r="G842" s="1">
        <f>VLOOKUP(A842,'ADM Details FY17'!$A$3:$H$3515,8,FALSE)</f>
        <v>0</v>
      </c>
      <c r="H842" s="1">
        <f>VLOOKUP(A842,'ADM Details FY17'!$A$3:$I$3515,9,FALSE)</f>
        <v>0</v>
      </c>
      <c r="I842" s="1">
        <f>VLOOKUP(A842,'ADM Details FY17'!$A$3:$J$3517,10,FALSE)</f>
        <v>0</v>
      </c>
      <c r="J842" s="1">
        <f>VLOOKUP(A842,'ADM Details FY17'!$A$3:$K$3515,11,FALSE)</f>
        <v>0</v>
      </c>
      <c r="K842" s="1">
        <f>VLOOKUP(A842,'ADM Details FY17'!$A$3:$M$3515,13,FALSE)</f>
        <v>0</v>
      </c>
      <c r="L842" s="1">
        <f>VLOOKUP(A842,'ADM Details FY17'!$A$3:$O$3515,15,FALSE)</f>
        <v>0</v>
      </c>
      <c r="M842" s="1">
        <f>VLOOKUP(A842,'ADM Details FY17'!$A$3:$P$3515,16,FALSE)</f>
        <v>0</v>
      </c>
      <c r="N842" s="1">
        <f>VLOOKUP(A842,'ADM Details FY17'!$A$3:$Q$3515,17,FALSE)</f>
        <v>0</v>
      </c>
      <c r="O842" s="1">
        <f>VLOOKUP(A842,'ADM Details FY17'!$A$3:$S$3515,19,FALSE)</f>
        <v>0</v>
      </c>
      <c r="P842" s="1">
        <f>VLOOKUP(A842,'ADM Details FY17'!$A$3:$U$3515,21,FALSE)</f>
        <v>0</v>
      </c>
      <c r="Q842" s="1">
        <f>VLOOKUP(A842,'ADM Details FY17'!$A$3:$V$3515,22,FALSE)</f>
        <v>0</v>
      </c>
      <c r="R842" s="1">
        <f>VLOOKUP(A842,'ADM Details FY17'!$A$3:$W$3515,23,FALSE)</f>
        <v>0</v>
      </c>
      <c r="S842" s="1">
        <f>VLOOKUP(A842,'ADM Details FY17'!$A$3:$X$3515,24,FALSE)</f>
        <v>0</v>
      </c>
      <c r="T842" s="1">
        <f>VLOOKUP(A842,'ADM Details FY17'!$A$3:$Y$3515,25,FALSE)</f>
        <v>0</v>
      </c>
      <c r="U842" s="1">
        <f>VLOOKUP(A842,'ADM Details FY17'!$A$3:$AA$3515,27,FALSE)</f>
        <v>0</v>
      </c>
      <c r="V842" s="1">
        <f>IFERROR(VLOOKUP(C842,'eindex _tget pp '!$A$4:$E$615,5,FALSE),0)</f>
        <v>0</v>
      </c>
      <c r="W842" s="31">
        <f>IFERROR(VLOOKUP(C842,'eindex _tget pp '!$A$4:$F$615,6,FALSE),0)</f>
        <v>0</v>
      </c>
      <c r="X842" s="4">
        <f>IFERROR(VLOOKUP(B842,'eschools 16'!$A$2:$F$25,6,FALSE),1)</f>
        <v>2</v>
      </c>
      <c r="Y842" s="1">
        <f t="shared" si="65"/>
        <v>0</v>
      </c>
      <c r="Z842" s="1">
        <f t="shared" si="66"/>
        <v>0</v>
      </c>
      <c r="AA842" s="31">
        <f>IFERROR(VLOOKUP(C842,'eindex _tget pp '!$A$4:$G$615,7,FALSE),0)</f>
        <v>0</v>
      </c>
      <c r="AB842" s="1">
        <f>VLOOKUP(A842,'ADM Details FY17'!$A$3:$AB$3515,28,FALSE)</f>
        <v>0</v>
      </c>
      <c r="AC842" s="1">
        <f t="shared" si="67"/>
        <v>0</v>
      </c>
      <c r="AD842" s="1">
        <f t="shared" si="68"/>
        <v>0</v>
      </c>
      <c r="AE842" s="1">
        <f t="shared" si="69"/>
        <v>0</v>
      </c>
    </row>
    <row r="843" spans="1:31" x14ac:dyDescent="0.25">
      <c r="A843" t="str">
        <f>B843&amp;"-"&amp;COUNTIF($B$3:B843,B843)</f>
        <v>241-152</v>
      </c>
      <c r="B843">
        <v>241</v>
      </c>
      <c r="C843" s="18">
        <f>VLOOKUP(A843,'ADM Details FY17'!$A$3:$D$3515,4,FALSE)</f>
        <v>0</v>
      </c>
      <c r="D843" s="1">
        <f>VLOOKUP(A843,'ADM Details FY17'!$A$3:$E$3515,5,FALSE)</f>
        <v>0</v>
      </c>
      <c r="E843" s="1">
        <f>VLOOKUP(A843,'ADM Details FY17'!$A$3:$F$3515,6,FALSE)</f>
        <v>0</v>
      </c>
      <c r="F843" s="1">
        <f>VLOOKUP(A843,'ADM Details FY17'!$A$3:$G$3515,7,FALSE)</f>
        <v>0</v>
      </c>
      <c r="G843" s="1">
        <f>VLOOKUP(A843,'ADM Details FY17'!$A$3:$H$3515,8,FALSE)</f>
        <v>0</v>
      </c>
      <c r="H843" s="1">
        <f>VLOOKUP(A843,'ADM Details FY17'!$A$3:$I$3515,9,FALSE)</f>
        <v>0</v>
      </c>
      <c r="I843" s="1">
        <f>VLOOKUP(A843,'ADM Details FY17'!$A$3:$J$3517,10,FALSE)</f>
        <v>0</v>
      </c>
      <c r="J843" s="1">
        <f>VLOOKUP(A843,'ADM Details FY17'!$A$3:$K$3515,11,FALSE)</f>
        <v>0</v>
      </c>
      <c r="K843" s="1">
        <f>VLOOKUP(A843,'ADM Details FY17'!$A$3:$M$3515,13,FALSE)</f>
        <v>0</v>
      </c>
      <c r="L843" s="1">
        <f>VLOOKUP(A843,'ADM Details FY17'!$A$3:$O$3515,15,FALSE)</f>
        <v>0</v>
      </c>
      <c r="M843" s="1">
        <f>VLOOKUP(A843,'ADM Details FY17'!$A$3:$P$3515,16,FALSE)</f>
        <v>0</v>
      </c>
      <c r="N843" s="1">
        <f>VLOOKUP(A843,'ADM Details FY17'!$A$3:$Q$3515,17,FALSE)</f>
        <v>0</v>
      </c>
      <c r="O843" s="1">
        <f>VLOOKUP(A843,'ADM Details FY17'!$A$3:$S$3515,19,FALSE)</f>
        <v>0</v>
      </c>
      <c r="P843" s="1">
        <f>VLOOKUP(A843,'ADM Details FY17'!$A$3:$U$3515,21,FALSE)</f>
        <v>0</v>
      </c>
      <c r="Q843" s="1">
        <f>VLOOKUP(A843,'ADM Details FY17'!$A$3:$V$3515,22,FALSE)</f>
        <v>0</v>
      </c>
      <c r="R843" s="1">
        <f>VLOOKUP(A843,'ADM Details FY17'!$A$3:$W$3515,23,FALSE)</f>
        <v>0</v>
      </c>
      <c r="S843" s="1">
        <f>VLOOKUP(A843,'ADM Details FY17'!$A$3:$X$3515,24,FALSE)</f>
        <v>0</v>
      </c>
      <c r="T843" s="1">
        <f>VLOOKUP(A843,'ADM Details FY17'!$A$3:$Y$3515,25,FALSE)</f>
        <v>0</v>
      </c>
      <c r="U843" s="1">
        <f>VLOOKUP(A843,'ADM Details FY17'!$A$3:$AA$3515,27,FALSE)</f>
        <v>0</v>
      </c>
      <c r="V843" s="1">
        <f>IFERROR(VLOOKUP(C843,'eindex _tget pp '!$A$4:$E$615,5,FALSE),0)</f>
        <v>0</v>
      </c>
      <c r="W843" s="31">
        <f>IFERROR(VLOOKUP(C843,'eindex _tget pp '!$A$4:$F$615,6,FALSE),0)</f>
        <v>0</v>
      </c>
      <c r="X843" s="4">
        <f>IFERROR(VLOOKUP(B843,'eschools 16'!$A$2:$F$25,6,FALSE),1)</f>
        <v>2</v>
      </c>
      <c r="Y843" s="1">
        <f t="shared" si="65"/>
        <v>0</v>
      </c>
      <c r="Z843" s="1">
        <f t="shared" si="66"/>
        <v>0</v>
      </c>
      <c r="AA843" s="31">
        <f>IFERROR(VLOOKUP(C843,'eindex _tget pp '!$A$4:$G$615,7,FALSE),0)</f>
        <v>0</v>
      </c>
      <c r="AB843" s="1">
        <f>VLOOKUP(A843,'ADM Details FY17'!$A$3:$AB$3515,28,FALSE)</f>
        <v>0</v>
      </c>
      <c r="AC843" s="1">
        <f t="shared" si="67"/>
        <v>0</v>
      </c>
      <c r="AD843" s="1">
        <f t="shared" si="68"/>
        <v>0</v>
      </c>
      <c r="AE843" s="1">
        <f t="shared" si="69"/>
        <v>0</v>
      </c>
    </row>
    <row r="844" spans="1:31" x14ac:dyDescent="0.25">
      <c r="A844" t="str">
        <f>B844&amp;"-"&amp;COUNTIF($B$3:B844,B844)</f>
        <v>241-153</v>
      </c>
      <c r="B844">
        <v>241</v>
      </c>
      <c r="C844" s="18">
        <f>VLOOKUP(A844,'ADM Details FY17'!$A$3:$D$3515,4,FALSE)</f>
        <v>0</v>
      </c>
      <c r="D844" s="1">
        <f>VLOOKUP(A844,'ADM Details FY17'!$A$3:$E$3515,5,FALSE)</f>
        <v>0</v>
      </c>
      <c r="E844" s="1">
        <f>VLOOKUP(A844,'ADM Details FY17'!$A$3:$F$3515,6,FALSE)</f>
        <v>0</v>
      </c>
      <c r="F844" s="1">
        <f>VLOOKUP(A844,'ADM Details FY17'!$A$3:$G$3515,7,FALSE)</f>
        <v>0</v>
      </c>
      <c r="G844" s="1">
        <f>VLOOKUP(A844,'ADM Details FY17'!$A$3:$H$3515,8,FALSE)</f>
        <v>0</v>
      </c>
      <c r="H844" s="1">
        <f>VLOOKUP(A844,'ADM Details FY17'!$A$3:$I$3515,9,FALSE)</f>
        <v>0</v>
      </c>
      <c r="I844" s="1">
        <f>VLOOKUP(A844,'ADM Details FY17'!$A$3:$J$3517,10,FALSE)</f>
        <v>0</v>
      </c>
      <c r="J844" s="1">
        <f>VLOOKUP(A844,'ADM Details FY17'!$A$3:$K$3515,11,FALSE)</f>
        <v>0</v>
      </c>
      <c r="K844" s="1">
        <f>VLOOKUP(A844,'ADM Details FY17'!$A$3:$M$3515,13,FALSE)</f>
        <v>0</v>
      </c>
      <c r="L844" s="1">
        <f>VLOOKUP(A844,'ADM Details FY17'!$A$3:$O$3515,15,FALSE)</f>
        <v>0</v>
      </c>
      <c r="M844" s="1">
        <f>VLOOKUP(A844,'ADM Details FY17'!$A$3:$P$3515,16,FALSE)</f>
        <v>0</v>
      </c>
      <c r="N844" s="1">
        <f>VLOOKUP(A844,'ADM Details FY17'!$A$3:$Q$3515,17,FALSE)</f>
        <v>0</v>
      </c>
      <c r="O844" s="1">
        <f>VLOOKUP(A844,'ADM Details FY17'!$A$3:$S$3515,19,FALSE)</f>
        <v>0</v>
      </c>
      <c r="P844" s="1">
        <f>VLOOKUP(A844,'ADM Details FY17'!$A$3:$U$3515,21,FALSE)</f>
        <v>0</v>
      </c>
      <c r="Q844" s="1">
        <f>VLOOKUP(A844,'ADM Details FY17'!$A$3:$V$3515,22,FALSE)</f>
        <v>0</v>
      </c>
      <c r="R844" s="1">
        <f>VLOOKUP(A844,'ADM Details FY17'!$A$3:$W$3515,23,FALSE)</f>
        <v>0</v>
      </c>
      <c r="S844" s="1">
        <f>VLOOKUP(A844,'ADM Details FY17'!$A$3:$X$3515,24,FALSE)</f>
        <v>0</v>
      </c>
      <c r="T844" s="1">
        <f>VLOOKUP(A844,'ADM Details FY17'!$A$3:$Y$3515,25,FALSE)</f>
        <v>0</v>
      </c>
      <c r="U844" s="1">
        <f>VLOOKUP(A844,'ADM Details FY17'!$A$3:$AA$3515,27,FALSE)</f>
        <v>0</v>
      </c>
      <c r="V844" s="1">
        <f>IFERROR(VLOOKUP(C844,'eindex _tget pp '!$A$4:$E$615,5,FALSE),0)</f>
        <v>0</v>
      </c>
      <c r="W844" s="31">
        <f>IFERROR(VLOOKUP(C844,'eindex _tget pp '!$A$4:$F$615,6,FALSE),0)</f>
        <v>0</v>
      </c>
      <c r="X844" s="4">
        <f>IFERROR(VLOOKUP(B844,'eschools 16'!$A$2:$F$25,6,FALSE),1)</f>
        <v>2</v>
      </c>
      <c r="Y844" s="1">
        <f t="shared" si="65"/>
        <v>0</v>
      </c>
      <c r="Z844" s="1">
        <f t="shared" si="66"/>
        <v>0</v>
      </c>
      <c r="AA844" s="31">
        <f>IFERROR(VLOOKUP(C844,'eindex _tget pp '!$A$4:$G$615,7,FALSE),0)</f>
        <v>0</v>
      </c>
      <c r="AB844" s="1">
        <f>VLOOKUP(A844,'ADM Details FY17'!$A$3:$AB$3515,28,FALSE)</f>
        <v>0</v>
      </c>
      <c r="AC844" s="1">
        <f t="shared" si="67"/>
        <v>0</v>
      </c>
      <c r="AD844" s="1">
        <f t="shared" si="68"/>
        <v>0</v>
      </c>
      <c r="AE844" s="1">
        <f t="shared" si="69"/>
        <v>0</v>
      </c>
    </row>
    <row r="845" spans="1:31" x14ac:dyDescent="0.25">
      <c r="A845" t="str">
        <f>B845&amp;"-"&amp;COUNTIF($B$3:B845,B845)</f>
        <v>241-154</v>
      </c>
      <c r="B845">
        <v>241</v>
      </c>
      <c r="C845" s="18">
        <f>VLOOKUP(A845,'ADM Details FY17'!$A$3:$D$3515,4,FALSE)</f>
        <v>0</v>
      </c>
      <c r="D845" s="1">
        <f>VLOOKUP(A845,'ADM Details FY17'!$A$3:$E$3515,5,FALSE)</f>
        <v>0</v>
      </c>
      <c r="E845" s="1">
        <f>VLOOKUP(A845,'ADM Details FY17'!$A$3:$F$3515,6,FALSE)</f>
        <v>0</v>
      </c>
      <c r="F845" s="1">
        <f>VLOOKUP(A845,'ADM Details FY17'!$A$3:$G$3515,7,FALSE)</f>
        <v>0</v>
      </c>
      <c r="G845" s="1">
        <f>VLOOKUP(A845,'ADM Details FY17'!$A$3:$H$3515,8,FALSE)</f>
        <v>0</v>
      </c>
      <c r="H845" s="1">
        <f>VLOOKUP(A845,'ADM Details FY17'!$A$3:$I$3515,9,FALSE)</f>
        <v>0</v>
      </c>
      <c r="I845" s="1">
        <f>VLOOKUP(A845,'ADM Details FY17'!$A$3:$J$3517,10,FALSE)</f>
        <v>0</v>
      </c>
      <c r="J845" s="1">
        <f>VLOOKUP(A845,'ADM Details FY17'!$A$3:$K$3515,11,FALSE)</f>
        <v>0</v>
      </c>
      <c r="K845" s="1">
        <f>VLOOKUP(A845,'ADM Details FY17'!$A$3:$M$3515,13,FALSE)</f>
        <v>0</v>
      </c>
      <c r="L845" s="1">
        <f>VLOOKUP(A845,'ADM Details FY17'!$A$3:$O$3515,15,FALSE)</f>
        <v>0</v>
      </c>
      <c r="M845" s="1">
        <f>VLOOKUP(A845,'ADM Details FY17'!$A$3:$P$3515,16,FALSE)</f>
        <v>0</v>
      </c>
      <c r="N845" s="1">
        <f>VLOOKUP(A845,'ADM Details FY17'!$A$3:$Q$3515,17,FALSE)</f>
        <v>0</v>
      </c>
      <c r="O845" s="1">
        <f>VLOOKUP(A845,'ADM Details FY17'!$A$3:$S$3515,19,FALSE)</f>
        <v>0</v>
      </c>
      <c r="P845" s="1">
        <f>VLOOKUP(A845,'ADM Details FY17'!$A$3:$U$3515,21,FALSE)</f>
        <v>0</v>
      </c>
      <c r="Q845" s="1">
        <f>VLOOKUP(A845,'ADM Details FY17'!$A$3:$V$3515,22,FALSE)</f>
        <v>0</v>
      </c>
      <c r="R845" s="1">
        <f>VLOOKUP(A845,'ADM Details FY17'!$A$3:$W$3515,23,FALSE)</f>
        <v>0</v>
      </c>
      <c r="S845" s="1">
        <f>VLOOKUP(A845,'ADM Details FY17'!$A$3:$X$3515,24,FALSE)</f>
        <v>0</v>
      </c>
      <c r="T845" s="1">
        <f>VLOOKUP(A845,'ADM Details FY17'!$A$3:$Y$3515,25,FALSE)</f>
        <v>0</v>
      </c>
      <c r="U845" s="1">
        <f>VLOOKUP(A845,'ADM Details FY17'!$A$3:$AA$3515,27,FALSE)</f>
        <v>0</v>
      </c>
      <c r="V845" s="1">
        <f>IFERROR(VLOOKUP(C845,'eindex _tget pp '!$A$4:$E$615,5,FALSE),0)</f>
        <v>0</v>
      </c>
      <c r="W845" s="31">
        <f>IFERROR(VLOOKUP(C845,'eindex _tget pp '!$A$4:$F$615,6,FALSE),0)</f>
        <v>0</v>
      </c>
      <c r="X845" s="4">
        <f>IFERROR(VLOOKUP(B845,'eschools 16'!$A$2:$F$25,6,FALSE),1)</f>
        <v>2</v>
      </c>
      <c r="Y845" s="1">
        <f t="shared" si="65"/>
        <v>0</v>
      </c>
      <c r="Z845" s="1">
        <f t="shared" si="66"/>
        <v>0</v>
      </c>
      <c r="AA845" s="31">
        <f>IFERROR(VLOOKUP(C845,'eindex _tget pp '!$A$4:$G$615,7,FALSE),0)</f>
        <v>0</v>
      </c>
      <c r="AB845" s="1">
        <f>VLOOKUP(A845,'ADM Details FY17'!$A$3:$AB$3515,28,FALSE)</f>
        <v>0</v>
      </c>
      <c r="AC845" s="1">
        <f t="shared" si="67"/>
        <v>0</v>
      </c>
      <c r="AD845" s="1">
        <f t="shared" si="68"/>
        <v>0</v>
      </c>
      <c r="AE845" s="1">
        <f t="shared" si="69"/>
        <v>0</v>
      </c>
    </row>
    <row r="846" spans="1:31" x14ac:dyDescent="0.25">
      <c r="A846" t="str">
        <f>B846&amp;"-"&amp;COUNTIF($B$3:B846,B846)</f>
        <v>241-155</v>
      </c>
      <c r="B846">
        <v>241</v>
      </c>
      <c r="C846" s="18">
        <f>VLOOKUP(A846,'ADM Details FY17'!$A$3:$D$3515,4,FALSE)</f>
        <v>0</v>
      </c>
      <c r="D846" s="1">
        <f>VLOOKUP(A846,'ADM Details FY17'!$A$3:$E$3515,5,FALSE)</f>
        <v>0</v>
      </c>
      <c r="E846" s="1">
        <f>VLOOKUP(A846,'ADM Details FY17'!$A$3:$F$3515,6,FALSE)</f>
        <v>0</v>
      </c>
      <c r="F846" s="1">
        <f>VLOOKUP(A846,'ADM Details FY17'!$A$3:$G$3515,7,FALSE)</f>
        <v>0</v>
      </c>
      <c r="G846" s="1">
        <f>VLOOKUP(A846,'ADM Details FY17'!$A$3:$H$3515,8,FALSE)</f>
        <v>0</v>
      </c>
      <c r="H846" s="1">
        <f>VLOOKUP(A846,'ADM Details FY17'!$A$3:$I$3515,9,FALSE)</f>
        <v>0</v>
      </c>
      <c r="I846" s="1">
        <f>VLOOKUP(A846,'ADM Details FY17'!$A$3:$J$3517,10,FALSE)</f>
        <v>0</v>
      </c>
      <c r="J846" s="1">
        <f>VLOOKUP(A846,'ADM Details FY17'!$A$3:$K$3515,11,FALSE)</f>
        <v>0</v>
      </c>
      <c r="K846" s="1">
        <f>VLOOKUP(A846,'ADM Details FY17'!$A$3:$M$3515,13,FALSE)</f>
        <v>0</v>
      </c>
      <c r="L846" s="1">
        <f>VLOOKUP(A846,'ADM Details FY17'!$A$3:$O$3515,15,FALSE)</f>
        <v>0</v>
      </c>
      <c r="M846" s="1">
        <f>VLOOKUP(A846,'ADM Details FY17'!$A$3:$P$3515,16,FALSE)</f>
        <v>0</v>
      </c>
      <c r="N846" s="1">
        <f>VLOOKUP(A846,'ADM Details FY17'!$A$3:$Q$3515,17,FALSE)</f>
        <v>0</v>
      </c>
      <c r="O846" s="1">
        <f>VLOOKUP(A846,'ADM Details FY17'!$A$3:$S$3515,19,FALSE)</f>
        <v>0</v>
      </c>
      <c r="P846" s="1">
        <f>VLOOKUP(A846,'ADM Details FY17'!$A$3:$U$3515,21,FALSE)</f>
        <v>0</v>
      </c>
      <c r="Q846" s="1">
        <f>VLOOKUP(A846,'ADM Details FY17'!$A$3:$V$3515,22,FALSE)</f>
        <v>0</v>
      </c>
      <c r="R846" s="1">
        <f>VLOOKUP(A846,'ADM Details FY17'!$A$3:$W$3515,23,FALSE)</f>
        <v>0</v>
      </c>
      <c r="S846" s="1">
        <f>VLOOKUP(A846,'ADM Details FY17'!$A$3:$X$3515,24,FALSE)</f>
        <v>0</v>
      </c>
      <c r="T846" s="1">
        <f>VLOOKUP(A846,'ADM Details FY17'!$A$3:$Y$3515,25,FALSE)</f>
        <v>0</v>
      </c>
      <c r="U846" s="1">
        <f>VLOOKUP(A846,'ADM Details FY17'!$A$3:$AA$3515,27,FALSE)</f>
        <v>0</v>
      </c>
      <c r="V846" s="1">
        <f>IFERROR(VLOOKUP(C846,'eindex _tget pp '!$A$4:$E$615,5,FALSE),0)</f>
        <v>0</v>
      </c>
      <c r="W846" s="31">
        <f>IFERROR(VLOOKUP(C846,'eindex _tget pp '!$A$4:$F$615,6,FALSE),0)</f>
        <v>0</v>
      </c>
      <c r="X846" s="4">
        <f>IFERROR(VLOOKUP(B846,'eschools 16'!$A$2:$F$25,6,FALSE),1)</f>
        <v>2</v>
      </c>
      <c r="Y846" s="1">
        <f t="shared" si="65"/>
        <v>0</v>
      </c>
      <c r="Z846" s="1">
        <f t="shared" si="66"/>
        <v>0</v>
      </c>
      <c r="AA846" s="31">
        <f>IFERROR(VLOOKUP(C846,'eindex _tget pp '!$A$4:$G$615,7,FALSE),0)</f>
        <v>0</v>
      </c>
      <c r="AB846" s="1">
        <f>VLOOKUP(A846,'ADM Details FY17'!$A$3:$AB$3515,28,FALSE)</f>
        <v>0</v>
      </c>
      <c r="AC846" s="1">
        <f t="shared" si="67"/>
        <v>0</v>
      </c>
      <c r="AD846" s="1">
        <f t="shared" si="68"/>
        <v>0</v>
      </c>
      <c r="AE846" s="1">
        <f t="shared" si="69"/>
        <v>0</v>
      </c>
    </row>
    <row r="847" spans="1:31" x14ac:dyDescent="0.25">
      <c r="A847" t="str">
        <f>B847&amp;"-"&amp;COUNTIF($B$3:B847,B847)</f>
        <v>241-156</v>
      </c>
      <c r="B847">
        <v>241</v>
      </c>
      <c r="C847" s="18">
        <f>VLOOKUP(A847,'ADM Details FY17'!$A$3:$D$3515,4,FALSE)</f>
        <v>0</v>
      </c>
      <c r="D847" s="1">
        <f>VLOOKUP(A847,'ADM Details FY17'!$A$3:$E$3515,5,FALSE)</f>
        <v>0</v>
      </c>
      <c r="E847" s="1">
        <f>VLOOKUP(A847,'ADM Details FY17'!$A$3:$F$3515,6,FALSE)</f>
        <v>0</v>
      </c>
      <c r="F847" s="1">
        <f>VLOOKUP(A847,'ADM Details FY17'!$A$3:$G$3515,7,FALSE)</f>
        <v>0</v>
      </c>
      <c r="G847" s="1">
        <f>VLOOKUP(A847,'ADM Details FY17'!$A$3:$H$3515,8,FALSE)</f>
        <v>0</v>
      </c>
      <c r="H847" s="1">
        <f>VLOOKUP(A847,'ADM Details FY17'!$A$3:$I$3515,9,FALSE)</f>
        <v>0</v>
      </c>
      <c r="I847" s="1">
        <f>VLOOKUP(A847,'ADM Details FY17'!$A$3:$J$3517,10,FALSE)</f>
        <v>0</v>
      </c>
      <c r="J847" s="1">
        <f>VLOOKUP(A847,'ADM Details FY17'!$A$3:$K$3515,11,FALSE)</f>
        <v>0</v>
      </c>
      <c r="K847" s="1">
        <f>VLOOKUP(A847,'ADM Details FY17'!$A$3:$M$3515,13,FALSE)</f>
        <v>0</v>
      </c>
      <c r="L847" s="1">
        <f>VLOOKUP(A847,'ADM Details FY17'!$A$3:$O$3515,15,FALSE)</f>
        <v>0</v>
      </c>
      <c r="M847" s="1">
        <f>VLOOKUP(A847,'ADM Details FY17'!$A$3:$P$3515,16,FALSE)</f>
        <v>0</v>
      </c>
      <c r="N847" s="1">
        <f>VLOOKUP(A847,'ADM Details FY17'!$A$3:$Q$3515,17,FALSE)</f>
        <v>0</v>
      </c>
      <c r="O847" s="1">
        <f>VLOOKUP(A847,'ADM Details FY17'!$A$3:$S$3515,19,FALSE)</f>
        <v>0</v>
      </c>
      <c r="P847" s="1">
        <f>VLOOKUP(A847,'ADM Details FY17'!$A$3:$U$3515,21,FALSE)</f>
        <v>0</v>
      </c>
      <c r="Q847" s="1">
        <f>VLOOKUP(A847,'ADM Details FY17'!$A$3:$V$3515,22,FALSE)</f>
        <v>0</v>
      </c>
      <c r="R847" s="1">
        <f>VLOOKUP(A847,'ADM Details FY17'!$A$3:$W$3515,23,FALSE)</f>
        <v>0</v>
      </c>
      <c r="S847" s="1">
        <f>VLOOKUP(A847,'ADM Details FY17'!$A$3:$X$3515,24,FALSE)</f>
        <v>0</v>
      </c>
      <c r="T847" s="1">
        <f>VLOOKUP(A847,'ADM Details FY17'!$A$3:$Y$3515,25,FALSE)</f>
        <v>0</v>
      </c>
      <c r="U847" s="1">
        <f>VLOOKUP(A847,'ADM Details FY17'!$A$3:$AA$3515,27,FALSE)</f>
        <v>0</v>
      </c>
      <c r="V847" s="1">
        <f>IFERROR(VLOOKUP(C847,'eindex _tget pp '!$A$4:$E$615,5,FALSE),0)</f>
        <v>0</v>
      </c>
      <c r="W847" s="31">
        <f>IFERROR(VLOOKUP(C847,'eindex _tget pp '!$A$4:$F$615,6,FALSE),0)</f>
        <v>0</v>
      </c>
      <c r="X847" s="4">
        <f>IFERROR(VLOOKUP(B847,'eschools 16'!$A$2:$F$25,6,FALSE),1)</f>
        <v>2</v>
      </c>
      <c r="Y847" s="1">
        <f t="shared" si="65"/>
        <v>0</v>
      </c>
      <c r="Z847" s="1">
        <f t="shared" si="66"/>
        <v>0</v>
      </c>
      <c r="AA847" s="31">
        <f>IFERROR(VLOOKUP(C847,'eindex _tget pp '!$A$4:$G$615,7,FALSE),0)</f>
        <v>0</v>
      </c>
      <c r="AB847" s="1">
        <f>VLOOKUP(A847,'ADM Details FY17'!$A$3:$AB$3515,28,FALSE)</f>
        <v>0</v>
      </c>
      <c r="AC847" s="1">
        <f t="shared" si="67"/>
        <v>0</v>
      </c>
      <c r="AD847" s="1">
        <f t="shared" si="68"/>
        <v>0</v>
      </c>
      <c r="AE847" s="1">
        <f t="shared" si="69"/>
        <v>0</v>
      </c>
    </row>
    <row r="848" spans="1:31" x14ac:dyDescent="0.25">
      <c r="A848" t="str">
        <f>B848&amp;"-"&amp;COUNTIF($B$3:B848,B848)</f>
        <v>241-157</v>
      </c>
      <c r="B848">
        <v>241</v>
      </c>
      <c r="C848" s="18">
        <f>VLOOKUP(A848,'ADM Details FY17'!$A$3:$D$3515,4,FALSE)</f>
        <v>0</v>
      </c>
      <c r="D848" s="1">
        <f>VLOOKUP(A848,'ADM Details FY17'!$A$3:$E$3515,5,FALSE)</f>
        <v>0</v>
      </c>
      <c r="E848" s="1">
        <f>VLOOKUP(A848,'ADM Details FY17'!$A$3:$F$3515,6,FALSE)</f>
        <v>0</v>
      </c>
      <c r="F848" s="1">
        <f>VLOOKUP(A848,'ADM Details FY17'!$A$3:$G$3515,7,FALSE)</f>
        <v>0</v>
      </c>
      <c r="G848" s="1">
        <f>VLOOKUP(A848,'ADM Details FY17'!$A$3:$H$3515,8,FALSE)</f>
        <v>0</v>
      </c>
      <c r="H848" s="1">
        <f>VLOOKUP(A848,'ADM Details FY17'!$A$3:$I$3515,9,FALSE)</f>
        <v>0</v>
      </c>
      <c r="I848" s="1">
        <f>VLOOKUP(A848,'ADM Details FY17'!$A$3:$J$3517,10,FALSE)</f>
        <v>0</v>
      </c>
      <c r="J848" s="1">
        <f>VLOOKUP(A848,'ADM Details FY17'!$A$3:$K$3515,11,FALSE)</f>
        <v>0</v>
      </c>
      <c r="K848" s="1">
        <f>VLOOKUP(A848,'ADM Details FY17'!$A$3:$M$3515,13,FALSE)</f>
        <v>0</v>
      </c>
      <c r="L848" s="1">
        <f>VLOOKUP(A848,'ADM Details FY17'!$A$3:$O$3515,15,FALSE)</f>
        <v>0</v>
      </c>
      <c r="M848" s="1">
        <f>VLOOKUP(A848,'ADM Details FY17'!$A$3:$P$3515,16,FALSE)</f>
        <v>0</v>
      </c>
      <c r="N848" s="1">
        <f>VLOOKUP(A848,'ADM Details FY17'!$A$3:$Q$3515,17,FALSE)</f>
        <v>0</v>
      </c>
      <c r="O848" s="1">
        <f>VLOOKUP(A848,'ADM Details FY17'!$A$3:$S$3515,19,FALSE)</f>
        <v>0</v>
      </c>
      <c r="P848" s="1">
        <f>VLOOKUP(A848,'ADM Details FY17'!$A$3:$U$3515,21,FALSE)</f>
        <v>0</v>
      </c>
      <c r="Q848" s="1">
        <f>VLOOKUP(A848,'ADM Details FY17'!$A$3:$V$3515,22,FALSE)</f>
        <v>0</v>
      </c>
      <c r="R848" s="1">
        <f>VLOOKUP(A848,'ADM Details FY17'!$A$3:$W$3515,23,FALSE)</f>
        <v>0</v>
      </c>
      <c r="S848" s="1">
        <f>VLOOKUP(A848,'ADM Details FY17'!$A$3:$X$3515,24,FALSE)</f>
        <v>0</v>
      </c>
      <c r="T848" s="1">
        <f>VLOOKUP(A848,'ADM Details FY17'!$A$3:$Y$3515,25,FALSE)</f>
        <v>0</v>
      </c>
      <c r="U848" s="1">
        <f>VLOOKUP(A848,'ADM Details FY17'!$A$3:$AA$3515,27,FALSE)</f>
        <v>0</v>
      </c>
      <c r="V848" s="1">
        <f>IFERROR(VLOOKUP(C848,'eindex _tget pp '!$A$4:$E$615,5,FALSE),0)</f>
        <v>0</v>
      </c>
      <c r="W848" s="31">
        <f>IFERROR(VLOOKUP(C848,'eindex _tget pp '!$A$4:$F$615,6,FALSE),0)</f>
        <v>0</v>
      </c>
      <c r="X848" s="4">
        <f>IFERROR(VLOOKUP(B848,'eschools 16'!$A$2:$F$25,6,FALSE),1)</f>
        <v>2</v>
      </c>
      <c r="Y848" s="1">
        <f t="shared" si="65"/>
        <v>0</v>
      </c>
      <c r="Z848" s="1">
        <f t="shared" si="66"/>
        <v>0</v>
      </c>
      <c r="AA848" s="31">
        <f>IFERROR(VLOOKUP(C848,'eindex _tget pp '!$A$4:$G$615,7,FALSE),0)</f>
        <v>0</v>
      </c>
      <c r="AB848" s="1">
        <f>VLOOKUP(A848,'ADM Details FY17'!$A$3:$AB$3515,28,FALSE)</f>
        <v>0</v>
      </c>
      <c r="AC848" s="1">
        <f t="shared" si="67"/>
        <v>0</v>
      </c>
      <c r="AD848" s="1">
        <f t="shared" si="68"/>
        <v>0</v>
      </c>
      <c r="AE848" s="1">
        <f t="shared" si="69"/>
        <v>0</v>
      </c>
    </row>
    <row r="849" spans="1:31" x14ac:dyDescent="0.25">
      <c r="A849" t="str">
        <f>B849&amp;"-"&amp;COUNTIF($B$3:B849,B849)</f>
        <v>241-158</v>
      </c>
      <c r="B849">
        <v>241</v>
      </c>
      <c r="C849" s="18">
        <f>VLOOKUP(A849,'ADM Details FY17'!$A$3:$D$3515,4,FALSE)</f>
        <v>0</v>
      </c>
      <c r="D849" s="1">
        <f>VLOOKUP(A849,'ADM Details FY17'!$A$3:$E$3515,5,FALSE)</f>
        <v>0</v>
      </c>
      <c r="E849" s="1">
        <f>VLOOKUP(A849,'ADM Details FY17'!$A$3:$F$3515,6,FALSE)</f>
        <v>0</v>
      </c>
      <c r="F849" s="1">
        <f>VLOOKUP(A849,'ADM Details FY17'!$A$3:$G$3515,7,FALSE)</f>
        <v>0</v>
      </c>
      <c r="G849" s="1">
        <f>VLOOKUP(A849,'ADM Details FY17'!$A$3:$H$3515,8,FALSE)</f>
        <v>0</v>
      </c>
      <c r="H849" s="1">
        <f>VLOOKUP(A849,'ADM Details FY17'!$A$3:$I$3515,9,FALSE)</f>
        <v>0</v>
      </c>
      <c r="I849" s="1">
        <f>VLOOKUP(A849,'ADM Details FY17'!$A$3:$J$3517,10,FALSE)</f>
        <v>0</v>
      </c>
      <c r="J849" s="1">
        <f>VLOOKUP(A849,'ADM Details FY17'!$A$3:$K$3515,11,FALSE)</f>
        <v>0</v>
      </c>
      <c r="K849" s="1">
        <f>VLOOKUP(A849,'ADM Details FY17'!$A$3:$M$3515,13,FALSE)</f>
        <v>0</v>
      </c>
      <c r="L849" s="1">
        <f>VLOOKUP(A849,'ADM Details FY17'!$A$3:$O$3515,15,FALSE)</f>
        <v>0</v>
      </c>
      <c r="M849" s="1">
        <f>VLOOKUP(A849,'ADM Details FY17'!$A$3:$P$3515,16,FALSE)</f>
        <v>0</v>
      </c>
      <c r="N849" s="1">
        <f>VLOOKUP(A849,'ADM Details FY17'!$A$3:$Q$3515,17,FALSE)</f>
        <v>0</v>
      </c>
      <c r="O849" s="1">
        <f>VLOOKUP(A849,'ADM Details FY17'!$A$3:$S$3515,19,FALSE)</f>
        <v>0</v>
      </c>
      <c r="P849" s="1">
        <f>VLOOKUP(A849,'ADM Details FY17'!$A$3:$U$3515,21,FALSE)</f>
        <v>0</v>
      </c>
      <c r="Q849" s="1">
        <f>VLOOKUP(A849,'ADM Details FY17'!$A$3:$V$3515,22,FALSE)</f>
        <v>0</v>
      </c>
      <c r="R849" s="1">
        <f>VLOOKUP(A849,'ADM Details FY17'!$A$3:$W$3515,23,FALSE)</f>
        <v>0</v>
      </c>
      <c r="S849" s="1">
        <f>VLOOKUP(A849,'ADM Details FY17'!$A$3:$X$3515,24,FALSE)</f>
        <v>0</v>
      </c>
      <c r="T849" s="1">
        <f>VLOOKUP(A849,'ADM Details FY17'!$A$3:$Y$3515,25,FALSE)</f>
        <v>0</v>
      </c>
      <c r="U849" s="1">
        <f>VLOOKUP(A849,'ADM Details FY17'!$A$3:$AA$3515,27,FALSE)</f>
        <v>0</v>
      </c>
      <c r="V849" s="1">
        <f>IFERROR(VLOOKUP(C849,'eindex _tget pp '!$A$4:$E$615,5,FALSE),0)</f>
        <v>0</v>
      </c>
      <c r="W849" s="31">
        <f>IFERROR(VLOOKUP(C849,'eindex _tget pp '!$A$4:$F$615,6,FALSE),0)</f>
        <v>0</v>
      </c>
      <c r="X849" s="4">
        <f>IFERROR(VLOOKUP(B849,'eschools 16'!$A$2:$F$25,6,FALSE),1)</f>
        <v>2</v>
      </c>
      <c r="Y849" s="1">
        <f t="shared" si="65"/>
        <v>0</v>
      </c>
      <c r="Z849" s="1">
        <f t="shared" si="66"/>
        <v>0</v>
      </c>
      <c r="AA849" s="31">
        <f>IFERROR(VLOOKUP(C849,'eindex _tget pp '!$A$4:$G$615,7,FALSE),0)</f>
        <v>0</v>
      </c>
      <c r="AB849" s="1">
        <f>VLOOKUP(A849,'ADM Details FY17'!$A$3:$AB$3515,28,FALSE)</f>
        <v>0</v>
      </c>
      <c r="AC849" s="1">
        <f t="shared" si="67"/>
        <v>0</v>
      </c>
      <c r="AD849" s="1">
        <f t="shared" si="68"/>
        <v>0</v>
      </c>
      <c r="AE849" s="1">
        <f t="shared" si="69"/>
        <v>0</v>
      </c>
    </row>
    <row r="850" spans="1:31" x14ac:dyDescent="0.25">
      <c r="A850" t="str">
        <f>B850&amp;"-"&amp;COUNTIF($B$3:B850,B850)</f>
        <v>241-159</v>
      </c>
      <c r="B850">
        <v>241</v>
      </c>
      <c r="C850" s="18">
        <f>VLOOKUP(A850,'ADM Details FY17'!$A$3:$D$3515,4,FALSE)</f>
        <v>0</v>
      </c>
      <c r="D850" s="1">
        <f>VLOOKUP(A850,'ADM Details FY17'!$A$3:$E$3515,5,FALSE)</f>
        <v>0</v>
      </c>
      <c r="E850" s="1">
        <f>VLOOKUP(A850,'ADM Details FY17'!$A$3:$F$3515,6,FALSE)</f>
        <v>0</v>
      </c>
      <c r="F850" s="1">
        <f>VLOOKUP(A850,'ADM Details FY17'!$A$3:$G$3515,7,FALSE)</f>
        <v>0</v>
      </c>
      <c r="G850" s="1">
        <f>VLOOKUP(A850,'ADM Details FY17'!$A$3:$H$3515,8,FALSE)</f>
        <v>0</v>
      </c>
      <c r="H850" s="1">
        <f>VLOOKUP(A850,'ADM Details FY17'!$A$3:$I$3515,9,FALSE)</f>
        <v>0</v>
      </c>
      <c r="I850" s="1">
        <f>VLOOKUP(A850,'ADM Details FY17'!$A$3:$J$3517,10,FALSE)</f>
        <v>0</v>
      </c>
      <c r="J850" s="1">
        <f>VLOOKUP(A850,'ADM Details FY17'!$A$3:$K$3515,11,FALSE)</f>
        <v>0</v>
      </c>
      <c r="K850" s="1">
        <f>VLOOKUP(A850,'ADM Details FY17'!$A$3:$M$3515,13,FALSE)</f>
        <v>0</v>
      </c>
      <c r="L850" s="1">
        <f>VLOOKUP(A850,'ADM Details FY17'!$A$3:$O$3515,15,FALSE)</f>
        <v>0</v>
      </c>
      <c r="M850" s="1">
        <f>VLOOKUP(A850,'ADM Details FY17'!$A$3:$P$3515,16,FALSE)</f>
        <v>0</v>
      </c>
      <c r="N850" s="1">
        <f>VLOOKUP(A850,'ADM Details FY17'!$A$3:$Q$3515,17,FALSE)</f>
        <v>0</v>
      </c>
      <c r="O850" s="1">
        <f>VLOOKUP(A850,'ADM Details FY17'!$A$3:$S$3515,19,FALSE)</f>
        <v>0</v>
      </c>
      <c r="P850" s="1">
        <f>VLOOKUP(A850,'ADM Details FY17'!$A$3:$U$3515,21,FALSE)</f>
        <v>0</v>
      </c>
      <c r="Q850" s="1">
        <f>VLOOKUP(A850,'ADM Details FY17'!$A$3:$V$3515,22,FALSE)</f>
        <v>0</v>
      </c>
      <c r="R850" s="1">
        <f>VLOOKUP(A850,'ADM Details FY17'!$A$3:$W$3515,23,FALSE)</f>
        <v>0</v>
      </c>
      <c r="S850" s="1">
        <f>VLOOKUP(A850,'ADM Details FY17'!$A$3:$X$3515,24,FALSE)</f>
        <v>0</v>
      </c>
      <c r="T850" s="1">
        <f>VLOOKUP(A850,'ADM Details FY17'!$A$3:$Y$3515,25,FALSE)</f>
        <v>0</v>
      </c>
      <c r="U850" s="1">
        <f>VLOOKUP(A850,'ADM Details FY17'!$A$3:$AA$3515,27,FALSE)</f>
        <v>0</v>
      </c>
      <c r="V850" s="1">
        <f>IFERROR(VLOOKUP(C850,'eindex _tget pp '!$A$4:$E$615,5,FALSE),0)</f>
        <v>0</v>
      </c>
      <c r="W850" s="31">
        <f>IFERROR(VLOOKUP(C850,'eindex _tget pp '!$A$4:$F$615,6,FALSE),0)</f>
        <v>0</v>
      </c>
      <c r="X850" s="4">
        <f>IFERROR(VLOOKUP(B850,'eschools 16'!$A$2:$F$25,6,FALSE),1)</f>
        <v>2</v>
      </c>
      <c r="Y850" s="1">
        <f t="shared" si="65"/>
        <v>0</v>
      </c>
      <c r="Z850" s="1">
        <f t="shared" si="66"/>
        <v>0</v>
      </c>
      <c r="AA850" s="31">
        <f>IFERROR(VLOOKUP(C850,'eindex _tget pp '!$A$4:$G$615,7,FALSE),0)</f>
        <v>0</v>
      </c>
      <c r="AB850" s="1">
        <f>VLOOKUP(A850,'ADM Details FY17'!$A$3:$AB$3515,28,FALSE)</f>
        <v>0</v>
      </c>
      <c r="AC850" s="1">
        <f t="shared" si="67"/>
        <v>0</v>
      </c>
      <c r="AD850" s="1">
        <f t="shared" si="68"/>
        <v>0</v>
      </c>
      <c r="AE850" s="1">
        <f t="shared" si="69"/>
        <v>0</v>
      </c>
    </row>
    <row r="851" spans="1:31" x14ac:dyDescent="0.25">
      <c r="A851" t="str">
        <f>B851&amp;"-"&amp;COUNTIF($B$3:B851,B851)</f>
        <v>241-160</v>
      </c>
      <c r="B851">
        <v>241</v>
      </c>
      <c r="C851" s="18">
        <f>VLOOKUP(A851,'ADM Details FY17'!$A$3:$D$3515,4,FALSE)</f>
        <v>0</v>
      </c>
      <c r="D851" s="1">
        <f>VLOOKUP(A851,'ADM Details FY17'!$A$3:$E$3515,5,FALSE)</f>
        <v>0</v>
      </c>
      <c r="E851" s="1">
        <f>VLOOKUP(A851,'ADM Details FY17'!$A$3:$F$3515,6,FALSE)</f>
        <v>0</v>
      </c>
      <c r="F851" s="1">
        <f>VLOOKUP(A851,'ADM Details FY17'!$A$3:$G$3515,7,FALSE)</f>
        <v>0</v>
      </c>
      <c r="G851" s="1">
        <f>VLOOKUP(A851,'ADM Details FY17'!$A$3:$H$3515,8,FALSE)</f>
        <v>0</v>
      </c>
      <c r="H851" s="1">
        <f>VLOOKUP(A851,'ADM Details FY17'!$A$3:$I$3515,9,FALSE)</f>
        <v>0</v>
      </c>
      <c r="I851" s="1">
        <f>VLOOKUP(A851,'ADM Details FY17'!$A$3:$J$3517,10,FALSE)</f>
        <v>0</v>
      </c>
      <c r="J851" s="1">
        <f>VLOOKUP(A851,'ADM Details FY17'!$A$3:$K$3515,11,FALSE)</f>
        <v>0</v>
      </c>
      <c r="K851" s="1">
        <f>VLOOKUP(A851,'ADM Details FY17'!$A$3:$M$3515,13,FALSE)</f>
        <v>0</v>
      </c>
      <c r="L851" s="1">
        <f>VLOOKUP(A851,'ADM Details FY17'!$A$3:$O$3515,15,FALSE)</f>
        <v>0</v>
      </c>
      <c r="M851" s="1">
        <f>VLOOKUP(A851,'ADM Details FY17'!$A$3:$P$3515,16,FALSE)</f>
        <v>0</v>
      </c>
      <c r="N851" s="1">
        <f>VLOOKUP(A851,'ADM Details FY17'!$A$3:$Q$3515,17,FALSE)</f>
        <v>0</v>
      </c>
      <c r="O851" s="1">
        <f>VLOOKUP(A851,'ADM Details FY17'!$A$3:$S$3515,19,FALSE)</f>
        <v>0</v>
      </c>
      <c r="P851" s="1">
        <f>VLOOKUP(A851,'ADM Details FY17'!$A$3:$U$3515,21,FALSE)</f>
        <v>0</v>
      </c>
      <c r="Q851" s="1">
        <f>VLOOKUP(A851,'ADM Details FY17'!$A$3:$V$3515,22,FALSE)</f>
        <v>0</v>
      </c>
      <c r="R851" s="1">
        <f>VLOOKUP(A851,'ADM Details FY17'!$A$3:$W$3515,23,FALSE)</f>
        <v>0</v>
      </c>
      <c r="S851" s="1">
        <f>VLOOKUP(A851,'ADM Details FY17'!$A$3:$X$3515,24,FALSE)</f>
        <v>0</v>
      </c>
      <c r="T851" s="1">
        <f>VLOOKUP(A851,'ADM Details FY17'!$A$3:$Y$3515,25,FALSE)</f>
        <v>0</v>
      </c>
      <c r="U851" s="1">
        <f>VLOOKUP(A851,'ADM Details FY17'!$A$3:$AA$3515,27,FALSE)</f>
        <v>0</v>
      </c>
      <c r="V851" s="1">
        <f>IFERROR(VLOOKUP(C851,'eindex _tget pp '!$A$4:$E$615,5,FALSE),0)</f>
        <v>0</v>
      </c>
      <c r="W851" s="31">
        <f>IFERROR(VLOOKUP(C851,'eindex _tget pp '!$A$4:$F$615,6,FALSE),0)</f>
        <v>0</v>
      </c>
      <c r="X851" s="4">
        <f>IFERROR(VLOOKUP(B851,'eschools 16'!$A$2:$F$25,6,FALSE),1)</f>
        <v>2</v>
      </c>
      <c r="Y851" s="1">
        <f t="shared" si="65"/>
        <v>0</v>
      </c>
      <c r="Z851" s="1">
        <f t="shared" si="66"/>
        <v>0</v>
      </c>
      <c r="AA851" s="31">
        <f>IFERROR(VLOOKUP(C851,'eindex _tget pp '!$A$4:$G$615,7,FALSE),0)</f>
        <v>0</v>
      </c>
      <c r="AB851" s="1">
        <f>VLOOKUP(A851,'ADM Details FY17'!$A$3:$AB$3515,28,FALSE)</f>
        <v>0</v>
      </c>
      <c r="AC851" s="1">
        <f t="shared" si="67"/>
        <v>0</v>
      </c>
      <c r="AD851" s="1">
        <f t="shared" si="68"/>
        <v>0</v>
      </c>
      <c r="AE851" s="1">
        <f t="shared" si="69"/>
        <v>0</v>
      </c>
    </row>
    <row r="852" spans="1:31" x14ac:dyDescent="0.25">
      <c r="A852" t="str">
        <f>B852&amp;"-"&amp;COUNTIF($B$3:B852,B852)</f>
        <v>241-161</v>
      </c>
      <c r="B852">
        <v>241</v>
      </c>
      <c r="C852" s="18">
        <f>VLOOKUP(A852,'ADM Details FY17'!$A$3:$D$3515,4,FALSE)</f>
        <v>0</v>
      </c>
      <c r="D852" s="1">
        <f>VLOOKUP(A852,'ADM Details FY17'!$A$3:$E$3515,5,FALSE)</f>
        <v>0</v>
      </c>
      <c r="E852" s="1">
        <f>VLOOKUP(A852,'ADM Details FY17'!$A$3:$F$3515,6,FALSE)</f>
        <v>0</v>
      </c>
      <c r="F852" s="1">
        <f>VLOOKUP(A852,'ADM Details FY17'!$A$3:$G$3515,7,FALSE)</f>
        <v>0</v>
      </c>
      <c r="G852" s="1">
        <f>VLOOKUP(A852,'ADM Details FY17'!$A$3:$H$3515,8,FALSE)</f>
        <v>0</v>
      </c>
      <c r="H852" s="1">
        <f>VLOOKUP(A852,'ADM Details FY17'!$A$3:$I$3515,9,FALSE)</f>
        <v>0</v>
      </c>
      <c r="I852" s="1">
        <f>VLOOKUP(A852,'ADM Details FY17'!$A$3:$J$3517,10,FALSE)</f>
        <v>0</v>
      </c>
      <c r="J852" s="1">
        <f>VLOOKUP(A852,'ADM Details FY17'!$A$3:$K$3515,11,FALSE)</f>
        <v>0</v>
      </c>
      <c r="K852" s="1">
        <f>VLOOKUP(A852,'ADM Details FY17'!$A$3:$M$3515,13,FALSE)</f>
        <v>0</v>
      </c>
      <c r="L852" s="1">
        <f>VLOOKUP(A852,'ADM Details FY17'!$A$3:$O$3515,15,FALSE)</f>
        <v>0</v>
      </c>
      <c r="M852" s="1">
        <f>VLOOKUP(A852,'ADM Details FY17'!$A$3:$P$3515,16,FALSE)</f>
        <v>0</v>
      </c>
      <c r="N852" s="1">
        <f>VLOOKUP(A852,'ADM Details FY17'!$A$3:$Q$3515,17,FALSE)</f>
        <v>0</v>
      </c>
      <c r="O852" s="1">
        <f>VLOOKUP(A852,'ADM Details FY17'!$A$3:$S$3515,19,FALSE)</f>
        <v>0</v>
      </c>
      <c r="P852" s="1">
        <f>VLOOKUP(A852,'ADM Details FY17'!$A$3:$U$3515,21,FALSE)</f>
        <v>0</v>
      </c>
      <c r="Q852" s="1">
        <f>VLOOKUP(A852,'ADM Details FY17'!$A$3:$V$3515,22,FALSE)</f>
        <v>0</v>
      </c>
      <c r="R852" s="1">
        <f>VLOOKUP(A852,'ADM Details FY17'!$A$3:$W$3515,23,FALSE)</f>
        <v>0</v>
      </c>
      <c r="S852" s="1">
        <f>VLOOKUP(A852,'ADM Details FY17'!$A$3:$X$3515,24,FALSE)</f>
        <v>0</v>
      </c>
      <c r="T852" s="1">
        <f>VLOOKUP(A852,'ADM Details FY17'!$A$3:$Y$3515,25,FALSE)</f>
        <v>0</v>
      </c>
      <c r="U852" s="1">
        <f>VLOOKUP(A852,'ADM Details FY17'!$A$3:$AA$3515,27,FALSE)</f>
        <v>0</v>
      </c>
      <c r="V852" s="1">
        <f>IFERROR(VLOOKUP(C852,'eindex _tget pp '!$A$4:$E$615,5,FALSE),0)</f>
        <v>0</v>
      </c>
      <c r="W852" s="31">
        <f>IFERROR(VLOOKUP(C852,'eindex _tget pp '!$A$4:$F$615,6,FALSE),0)</f>
        <v>0</v>
      </c>
      <c r="X852" s="4">
        <f>IFERROR(VLOOKUP(B852,'eschools 16'!$A$2:$F$25,6,FALSE),1)</f>
        <v>2</v>
      </c>
      <c r="Y852" s="1">
        <f t="shared" si="65"/>
        <v>0</v>
      </c>
      <c r="Z852" s="1">
        <f t="shared" si="66"/>
        <v>0</v>
      </c>
      <c r="AA852" s="31">
        <f>IFERROR(VLOOKUP(C852,'eindex _tget pp '!$A$4:$G$615,7,FALSE),0)</f>
        <v>0</v>
      </c>
      <c r="AB852" s="1">
        <f>VLOOKUP(A852,'ADM Details FY17'!$A$3:$AB$3515,28,FALSE)</f>
        <v>0</v>
      </c>
      <c r="AC852" s="1">
        <f t="shared" si="67"/>
        <v>0</v>
      </c>
      <c r="AD852" s="1">
        <f t="shared" si="68"/>
        <v>0</v>
      </c>
      <c r="AE852" s="1">
        <f t="shared" si="69"/>
        <v>0</v>
      </c>
    </row>
    <row r="853" spans="1:31" x14ac:dyDescent="0.25">
      <c r="A853" t="str">
        <f>B853&amp;"-"&amp;COUNTIF($B$3:B853,B853)</f>
        <v>241-162</v>
      </c>
      <c r="B853">
        <v>241</v>
      </c>
      <c r="C853" s="18">
        <f>VLOOKUP(A853,'ADM Details FY17'!$A$3:$D$3515,4,FALSE)</f>
        <v>0</v>
      </c>
      <c r="D853" s="1">
        <f>VLOOKUP(A853,'ADM Details FY17'!$A$3:$E$3515,5,FALSE)</f>
        <v>0</v>
      </c>
      <c r="E853" s="1">
        <f>VLOOKUP(A853,'ADM Details FY17'!$A$3:$F$3515,6,FALSE)</f>
        <v>0</v>
      </c>
      <c r="F853" s="1">
        <f>VLOOKUP(A853,'ADM Details FY17'!$A$3:$G$3515,7,FALSE)</f>
        <v>0</v>
      </c>
      <c r="G853" s="1">
        <f>VLOOKUP(A853,'ADM Details FY17'!$A$3:$H$3515,8,FALSE)</f>
        <v>0</v>
      </c>
      <c r="H853" s="1">
        <f>VLOOKUP(A853,'ADM Details FY17'!$A$3:$I$3515,9,FALSE)</f>
        <v>0</v>
      </c>
      <c r="I853" s="1">
        <f>VLOOKUP(A853,'ADM Details FY17'!$A$3:$J$3517,10,FALSE)</f>
        <v>0</v>
      </c>
      <c r="J853" s="1">
        <f>VLOOKUP(A853,'ADM Details FY17'!$A$3:$K$3515,11,FALSE)</f>
        <v>0</v>
      </c>
      <c r="K853" s="1">
        <f>VLOOKUP(A853,'ADM Details FY17'!$A$3:$M$3515,13,FALSE)</f>
        <v>0</v>
      </c>
      <c r="L853" s="1">
        <f>VLOOKUP(A853,'ADM Details FY17'!$A$3:$O$3515,15,FALSE)</f>
        <v>0</v>
      </c>
      <c r="M853" s="1">
        <f>VLOOKUP(A853,'ADM Details FY17'!$A$3:$P$3515,16,FALSE)</f>
        <v>0</v>
      </c>
      <c r="N853" s="1">
        <f>VLOOKUP(A853,'ADM Details FY17'!$A$3:$Q$3515,17,FALSE)</f>
        <v>0</v>
      </c>
      <c r="O853" s="1">
        <f>VLOOKUP(A853,'ADM Details FY17'!$A$3:$S$3515,19,FALSE)</f>
        <v>0</v>
      </c>
      <c r="P853" s="1">
        <f>VLOOKUP(A853,'ADM Details FY17'!$A$3:$U$3515,21,FALSE)</f>
        <v>0</v>
      </c>
      <c r="Q853" s="1">
        <f>VLOOKUP(A853,'ADM Details FY17'!$A$3:$V$3515,22,FALSE)</f>
        <v>0</v>
      </c>
      <c r="R853" s="1">
        <f>VLOOKUP(A853,'ADM Details FY17'!$A$3:$W$3515,23,FALSE)</f>
        <v>0</v>
      </c>
      <c r="S853" s="1">
        <f>VLOOKUP(A853,'ADM Details FY17'!$A$3:$X$3515,24,FALSE)</f>
        <v>0</v>
      </c>
      <c r="T853" s="1">
        <f>VLOOKUP(A853,'ADM Details FY17'!$A$3:$Y$3515,25,FALSE)</f>
        <v>0</v>
      </c>
      <c r="U853" s="1">
        <f>VLOOKUP(A853,'ADM Details FY17'!$A$3:$AA$3515,27,FALSE)</f>
        <v>0</v>
      </c>
      <c r="V853" s="1">
        <f>IFERROR(VLOOKUP(C853,'eindex _tget pp '!$A$4:$E$615,5,FALSE),0)</f>
        <v>0</v>
      </c>
      <c r="W853" s="31">
        <f>IFERROR(VLOOKUP(C853,'eindex _tget pp '!$A$4:$F$615,6,FALSE),0)</f>
        <v>0</v>
      </c>
      <c r="X853" s="4">
        <f>IFERROR(VLOOKUP(B853,'eschools 16'!$A$2:$F$25,6,FALSE),1)</f>
        <v>2</v>
      </c>
      <c r="Y853" s="1">
        <f t="shared" si="65"/>
        <v>0</v>
      </c>
      <c r="Z853" s="1">
        <f t="shared" si="66"/>
        <v>0</v>
      </c>
      <c r="AA853" s="31">
        <f>IFERROR(VLOOKUP(C853,'eindex _tget pp '!$A$4:$G$615,7,FALSE),0)</f>
        <v>0</v>
      </c>
      <c r="AB853" s="1">
        <f>VLOOKUP(A853,'ADM Details FY17'!$A$3:$AB$3515,28,FALSE)</f>
        <v>0</v>
      </c>
      <c r="AC853" s="1">
        <f t="shared" si="67"/>
        <v>0</v>
      </c>
      <c r="AD853" s="1">
        <f t="shared" si="68"/>
        <v>0</v>
      </c>
      <c r="AE853" s="1">
        <f t="shared" si="69"/>
        <v>0</v>
      </c>
    </row>
    <row r="854" spans="1:31" x14ac:dyDescent="0.25">
      <c r="A854" t="str">
        <f>B854&amp;"-"&amp;COUNTIF($B$3:B854,B854)</f>
        <v>241-163</v>
      </c>
      <c r="B854">
        <v>241</v>
      </c>
      <c r="C854" s="18">
        <f>VLOOKUP(A854,'ADM Details FY17'!$A$3:$D$3515,4,FALSE)</f>
        <v>0</v>
      </c>
      <c r="D854" s="1">
        <f>VLOOKUP(A854,'ADM Details FY17'!$A$3:$E$3515,5,FALSE)</f>
        <v>0</v>
      </c>
      <c r="E854" s="1">
        <f>VLOOKUP(A854,'ADM Details FY17'!$A$3:$F$3515,6,FALSE)</f>
        <v>0</v>
      </c>
      <c r="F854" s="1">
        <f>VLOOKUP(A854,'ADM Details FY17'!$A$3:$G$3515,7,FALSE)</f>
        <v>0</v>
      </c>
      <c r="G854" s="1">
        <f>VLOOKUP(A854,'ADM Details FY17'!$A$3:$H$3515,8,FALSE)</f>
        <v>0</v>
      </c>
      <c r="H854" s="1">
        <f>VLOOKUP(A854,'ADM Details FY17'!$A$3:$I$3515,9,FALSE)</f>
        <v>0</v>
      </c>
      <c r="I854" s="1">
        <f>VLOOKUP(A854,'ADM Details FY17'!$A$3:$J$3517,10,FALSE)</f>
        <v>0</v>
      </c>
      <c r="J854" s="1">
        <f>VLOOKUP(A854,'ADM Details FY17'!$A$3:$K$3515,11,FALSE)</f>
        <v>0</v>
      </c>
      <c r="K854" s="1">
        <f>VLOOKUP(A854,'ADM Details FY17'!$A$3:$M$3515,13,FALSE)</f>
        <v>0</v>
      </c>
      <c r="L854" s="1">
        <f>VLOOKUP(A854,'ADM Details FY17'!$A$3:$O$3515,15,FALSE)</f>
        <v>0</v>
      </c>
      <c r="M854" s="1">
        <f>VLOOKUP(A854,'ADM Details FY17'!$A$3:$P$3515,16,FALSE)</f>
        <v>0</v>
      </c>
      <c r="N854" s="1">
        <f>VLOOKUP(A854,'ADM Details FY17'!$A$3:$Q$3515,17,FALSE)</f>
        <v>0</v>
      </c>
      <c r="O854" s="1">
        <f>VLOOKUP(A854,'ADM Details FY17'!$A$3:$S$3515,19,FALSE)</f>
        <v>0</v>
      </c>
      <c r="P854" s="1">
        <f>VLOOKUP(A854,'ADM Details FY17'!$A$3:$U$3515,21,FALSE)</f>
        <v>0</v>
      </c>
      <c r="Q854" s="1">
        <f>VLOOKUP(A854,'ADM Details FY17'!$A$3:$V$3515,22,FALSE)</f>
        <v>0</v>
      </c>
      <c r="R854" s="1">
        <f>VLOOKUP(A854,'ADM Details FY17'!$A$3:$W$3515,23,FALSE)</f>
        <v>0</v>
      </c>
      <c r="S854" s="1">
        <f>VLOOKUP(A854,'ADM Details FY17'!$A$3:$X$3515,24,FALSE)</f>
        <v>0</v>
      </c>
      <c r="T854" s="1">
        <f>VLOOKUP(A854,'ADM Details FY17'!$A$3:$Y$3515,25,FALSE)</f>
        <v>0</v>
      </c>
      <c r="U854" s="1">
        <f>VLOOKUP(A854,'ADM Details FY17'!$A$3:$AA$3515,27,FALSE)</f>
        <v>0</v>
      </c>
      <c r="V854" s="1">
        <f>IFERROR(VLOOKUP(C854,'eindex _tget pp '!$A$4:$E$615,5,FALSE),0)</f>
        <v>0</v>
      </c>
      <c r="W854" s="31">
        <f>IFERROR(VLOOKUP(C854,'eindex _tget pp '!$A$4:$F$615,6,FALSE),0)</f>
        <v>0</v>
      </c>
      <c r="X854" s="4">
        <f>IFERROR(VLOOKUP(B854,'eschools 16'!$A$2:$F$25,6,FALSE),1)</f>
        <v>2</v>
      </c>
      <c r="Y854" s="1">
        <f t="shared" si="65"/>
        <v>0</v>
      </c>
      <c r="Z854" s="1">
        <f t="shared" si="66"/>
        <v>0</v>
      </c>
      <c r="AA854" s="31">
        <f>IFERROR(VLOOKUP(C854,'eindex _tget pp '!$A$4:$G$615,7,FALSE),0)</f>
        <v>0</v>
      </c>
      <c r="AB854" s="1">
        <f>VLOOKUP(A854,'ADM Details FY17'!$A$3:$AB$3515,28,FALSE)</f>
        <v>0</v>
      </c>
      <c r="AC854" s="1">
        <f t="shared" si="67"/>
        <v>0</v>
      </c>
      <c r="AD854" s="1">
        <f t="shared" si="68"/>
        <v>0</v>
      </c>
      <c r="AE854" s="1">
        <f t="shared" si="69"/>
        <v>0</v>
      </c>
    </row>
    <row r="855" spans="1:31" x14ac:dyDescent="0.25">
      <c r="A855" t="str">
        <f>B855&amp;"-"&amp;COUNTIF($B$3:B855,B855)</f>
        <v>282-1</v>
      </c>
      <c r="B855">
        <v>282</v>
      </c>
      <c r="C855" s="18">
        <f>VLOOKUP(A855,'ADM Details FY17'!$A$3:$D$3515,4,FALSE)</f>
        <v>46300</v>
      </c>
      <c r="D855" s="1">
        <f>VLOOKUP(A855,'ADM Details FY17'!$A$3:$E$3515,5,FALSE)</f>
        <v>0.76</v>
      </c>
      <c r="E855" s="1">
        <f>VLOOKUP(A855,'ADM Details FY17'!$A$3:$F$3515,6,FALSE)</f>
        <v>0</v>
      </c>
      <c r="F855" s="1">
        <f>VLOOKUP(A855,'ADM Details FY17'!$A$3:$G$3515,7,FALSE)</f>
        <v>0.76</v>
      </c>
      <c r="G855" s="1">
        <f>VLOOKUP(A855,'ADM Details FY17'!$A$3:$H$3515,8,FALSE)</f>
        <v>0</v>
      </c>
      <c r="H855" s="1">
        <f>VLOOKUP(A855,'ADM Details FY17'!$A$3:$I$3515,9,FALSE)</f>
        <v>0</v>
      </c>
      <c r="I855" s="1">
        <f>VLOOKUP(A855,'ADM Details FY17'!$A$3:$J$3517,10,FALSE)</f>
        <v>0</v>
      </c>
      <c r="J855" s="1">
        <f>VLOOKUP(A855,'ADM Details FY17'!$A$3:$K$3515,11,FALSE)</f>
        <v>0</v>
      </c>
      <c r="K855" s="1">
        <f>VLOOKUP(A855,'ADM Details FY17'!$A$3:$M$3515,13,FALSE)</f>
        <v>0.76</v>
      </c>
      <c r="L855" s="1">
        <f>VLOOKUP(A855,'ADM Details FY17'!$A$3:$O$3515,15,FALSE)</f>
        <v>0</v>
      </c>
      <c r="M855" s="1">
        <f>VLOOKUP(A855,'ADM Details FY17'!$A$3:$P$3515,16,FALSE)</f>
        <v>0</v>
      </c>
      <c r="N855" s="1">
        <f>VLOOKUP(A855,'ADM Details FY17'!$A$3:$Q$3515,17,FALSE)</f>
        <v>0</v>
      </c>
      <c r="O855" s="1">
        <f>VLOOKUP(A855,'ADM Details FY17'!$A$3:$S$3515,19,FALSE)</f>
        <v>0</v>
      </c>
      <c r="P855" s="1">
        <f>VLOOKUP(A855,'ADM Details FY17'!$A$3:$U$3515,21,FALSE)</f>
        <v>0</v>
      </c>
      <c r="Q855" s="1">
        <f>VLOOKUP(A855,'ADM Details FY17'!$A$3:$V$3515,22,FALSE)</f>
        <v>0</v>
      </c>
      <c r="R855" s="1">
        <f>VLOOKUP(A855,'ADM Details FY17'!$A$3:$W$3515,23,FALSE)</f>
        <v>0</v>
      </c>
      <c r="S855" s="1">
        <f>VLOOKUP(A855,'ADM Details FY17'!$A$3:$X$3515,24,FALSE)</f>
        <v>0</v>
      </c>
      <c r="T855" s="1">
        <f>VLOOKUP(A855,'ADM Details FY17'!$A$3:$Y$3515,25,FALSE)</f>
        <v>0</v>
      </c>
      <c r="U855" s="1">
        <f>VLOOKUP(A855,'ADM Details FY17'!$A$3:$AA$3515,27,FALSE)</f>
        <v>0</v>
      </c>
      <c r="V855" s="1">
        <f>IFERROR(VLOOKUP(C855,'eindex _tget pp '!$A$4:$E$615,5,FALSE),0)</f>
        <v>678.15435580030896</v>
      </c>
      <c r="W855" s="31">
        <f>IFERROR(VLOOKUP(C855,'eindex _tget pp '!$A$4:$F$615,6,FALSE),0)</f>
        <v>0.9516224164</v>
      </c>
      <c r="X855" s="4">
        <f>IFERROR(VLOOKUP(B855,'eschools 16'!$A$2:$F$25,6,FALSE),1)</f>
        <v>2</v>
      </c>
      <c r="Y855" s="1">
        <f t="shared" si="65"/>
        <v>0</v>
      </c>
      <c r="Z855" s="1">
        <f t="shared" si="66"/>
        <v>0</v>
      </c>
      <c r="AA855" s="31">
        <f>IFERROR(VLOOKUP(C855,'eindex _tget pp '!$A$4:$G$615,7,FALSE),0)</f>
        <v>0.65535831600000005</v>
      </c>
      <c r="AB855" s="1">
        <f>VLOOKUP(A855,'ADM Details FY17'!$A$3:$AB$3515,28,FALSE)</f>
        <v>0</v>
      </c>
      <c r="AC855" s="1">
        <f t="shared" si="67"/>
        <v>0</v>
      </c>
      <c r="AD855" s="1">
        <f t="shared" si="68"/>
        <v>0.76</v>
      </c>
      <c r="AE855" s="1">
        <f t="shared" si="69"/>
        <v>19</v>
      </c>
    </row>
    <row r="856" spans="1:31" x14ac:dyDescent="0.25">
      <c r="A856" t="str">
        <f>B856&amp;"-"&amp;COUNTIF($B$3:B856,B856)</f>
        <v>282-2</v>
      </c>
      <c r="B856">
        <v>282</v>
      </c>
      <c r="C856" s="18">
        <f>VLOOKUP(A856,'ADM Details FY17'!$A$3:$D$3515,4,FALSE)</f>
        <v>46383</v>
      </c>
      <c r="D856" s="1">
        <f>VLOOKUP(A856,'ADM Details FY17'!$A$3:$E$3515,5,FALSE)</f>
        <v>5.04</v>
      </c>
      <c r="E856" s="1">
        <f>VLOOKUP(A856,'ADM Details FY17'!$A$3:$F$3515,6,FALSE)</f>
        <v>0</v>
      </c>
      <c r="F856" s="1">
        <f>VLOOKUP(A856,'ADM Details FY17'!$A$3:$G$3515,7,FALSE)</f>
        <v>0.09</v>
      </c>
      <c r="G856" s="1">
        <f>VLOOKUP(A856,'ADM Details FY17'!$A$3:$H$3515,8,FALSE)</f>
        <v>0</v>
      </c>
      <c r="H856" s="1">
        <f>VLOOKUP(A856,'ADM Details FY17'!$A$3:$I$3515,9,FALSE)</f>
        <v>0</v>
      </c>
      <c r="I856" s="1">
        <f>VLOOKUP(A856,'ADM Details FY17'!$A$3:$J$3517,10,FALSE)</f>
        <v>0</v>
      </c>
      <c r="J856" s="1">
        <f>VLOOKUP(A856,'ADM Details FY17'!$A$3:$K$3515,11,FALSE)</f>
        <v>0</v>
      </c>
      <c r="K856" s="1">
        <f>VLOOKUP(A856,'ADM Details FY17'!$A$3:$M$3515,13,FALSE)</f>
        <v>5.04</v>
      </c>
      <c r="L856" s="1">
        <f>VLOOKUP(A856,'ADM Details FY17'!$A$3:$O$3515,15,FALSE)</f>
        <v>0</v>
      </c>
      <c r="M856" s="1">
        <f>VLOOKUP(A856,'ADM Details FY17'!$A$3:$P$3515,16,FALSE)</f>
        <v>0</v>
      </c>
      <c r="N856" s="1">
        <f>VLOOKUP(A856,'ADM Details FY17'!$A$3:$Q$3515,17,FALSE)</f>
        <v>0</v>
      </c>
      <c r="O856" s="1">
        <f>VLOOKUP(A856,'ADM Details FY17'!$A$3:$S$3515,19,FALSE)</f>
        <v>0</v>
      </c>
      <c r="P856" s="1">
        <f>VLOOKUP(A856,'ADM Details FY17'!$A$3:$U$3515,21,FALSE)</f>
        <v>0</v>
      </c>
      <c r="Q856" s="1">
        <f>VLOOKUP(A856,'ADM Details FY17'!$A$3:$V$3515,22,FALSE)</f>
        <v>0</v>
      </c>
      <c r="R856" s="1">
        <f>VLOOKUP(A856,'ADM Details FY17'!$A$3:$W$3515,23,FALSE)</f>
        <v>0</v>
      </c>
      <c r="S856" s="1">
        <f>VLOOKUP(A856,'ADM Details FY17'!$A$3:$X$3515,24,FALSE)</f>
        <v>0</v>
      </c>
      <c r="T856" s="1">
        <f>VLOOKUP(A856,'ADM Details FY17'!$A$3:$Y$3515,25,FALSE)</f>
        <v>0</v>
      </c>
      <c r="U856" s="1">
        <f>VLOOKUP(A856,'ADM Details FY17'!$A$3:$AA$3515,27,FALSE)</f>
        <v>0</v>
      </c>
      <c r="V856" s="1">
        <f>IFERROR(VLOOKUP(C856,'eindex _tget pp '!$A$4:$E$615,5,FALSE),0)</f>
        <v>854.59744697537303</v>
      </c>
      <c r="W856" s="31">
        <f>IFERROR(VLOOKUP(C856,'eindex _tget pp '!$A$4:$F$615,6,FALSE),0)</f>
        <v>1.1470141398</v>
      </c>
      <c r="X856" s="4">
        <f>IFERROR(VLOOKUP(B856,'eschools 16'!$A$2:$F$25,6,FALSE),1)</f>
        <v>2</v>
      </c>
      <c r="Y856" s="1">
        <f t="shared" si="65"/>
        <v>0</v>
      </c>
      <c r="Z856" s="1">
        <f t="shared" si="66"/>
        <v>0</v>
      </c>
      <c r="AA856" s="31">
        <f>IFERROR(VLOOKUP(C856,'eindex _tget pp '!$A$4:$G$615,7,FALSE),0)</f>
        <v>0.67538378499999996</v>
      </c>
      <c r="AB856" s="1">
        <f>VLOOKUP(A856,'ADM Details FY17'!$A$3:$AB$3515,28,FALSE)</f>
        <v>0</v>
      </c>
      <c r="AC856" s="1">
        <f t="shared" si="67"/>
        <v>0</v>
      </c>
      <c r="AD856" s="1">
        <f t="shared" si="68"/>
        <v>5.04</v>
      </c>
      <c r="AE856" s="1">
        <f t="shared" si="69"/>
        <v>126</v>
      </c>
    </row>
    <row r="857" spans="1:31" x14ac:dyDescent="0.25">
      <c r="A857" t="str">
        <f>B857&amp;"-"&amp;COUNTIF($B$3:B857,B857)</f>
        <v>282-3</v>
      </c>
      <c r="B857">
        <v>282</v>
      </c>
      <c r="C857" s="18">
        <f>VLOOKUP(A857,'ADM Details FY17'!$A$3:$D$3515,4,FALSE)</f>
        <v>47613</v>
      </c>
      <c r="D857" s="1">
        <f>VLOOKUP(A857,'ADM Details FY17'!$A$3:$E$3515,5,FALSE)</f>
        <v>1</v>
      </c>
      <c r="E857" s="1">
        <f>VLOOKUP(A857,'ADM Details FY17'!$A$3:$F$3515,6,FALSE)</f>
        <v>0</v>
      </c>
      <c r="F857" s="1">
        <f>VLOOKUP(A857,'ADM Details FY17'!$A$3:$G$3515,7,FALSE)</f>
        <v>0</v>
      </c>
      <c r="G857" s="1">
        <f>VLOOKUP(A857,'ADM Details FY17'!$A$3:$H$3515,8,FALSE)</f>
        <v>0</v>
      </c>
      <c r="H857" s="1">
        <f>VLOOKUP(A857,'ADM Details FY17'!$A$3:$I$3515,9,FALSE)</f>
        <v>0</v>
      </c>
      <c r="I857" s="1">
        <f>VLOOKUP(A857,'ADM Details FY17'!$A$3:$J$3517,10,FALSE)</f>
        <v>0</v>
      </c>
      <c r="J857" s="1">
        <f>VLOOKUP(A857,'ADM Details FY17'!$A$3:$K$3515,11,FALSE)</f>
        <v>0</v>
      </c>
      <c r="K857" s="1">
        <f>VLOOKUP(A857,'ADM Details FY17'!$A$3:$M$3515,13,FALSE)</f>
        <v>1</v>
      </c>
      <c r="L857" s="1">
        <f>VLOOKUP(A857,'ADM Details FY17'!$A$3:$O$3515,15,FALSE)</f>
        <v>0</v>
      </c>
      <c r="M857" s="1">
        <f>VLOOKUP(A857,'ADM Details FY17'!$A$3:$P$3515,16,FALSE)</f>
        <v>0</v>
      </c>
      <c r="N857" s="1">
        <f>VLOOKUP(A857,'ADM Details FY17'!$A$3:$Q$3515,17,FALSE)</f>
        <v>0</v>
      </c>
      <c r="O857" s="1">
        <f>VLOOKUP(A857,'ADM Details FY17'!$A$3:$S$3515,19,FALSE)</f>
        <v>0</v>
      </c>
      <c r="P857" s="1">
        <f>VLOOKUP(A857,'ADM Details FY17'!$A$3:$U$3515,21,FALSE)</f>
        <v>0</v>
      </c>
      <c r="Q857" s="1">
        <f>VLOOKUP(A857,'ADM Details FY17'!$A$3:$V$3515,22,FALSE)</f>
        <v>0</v>
      </c>
      <c r="R857" s="1">
        <f>VLOOKUP(A857,'ADM Details FY17'!$A$3:$W$3515,23,FALSE)</f>
        <v>0</v>
      </c>
      <c r="S857" s="1">
        <f>VLOOKUP(A857,'ADM Details FY17'!$A$3:$X$3515,24,FALSE)</f>
        <v>0</v>
      </c>
      <c r="T857" s="1">
        <f>VLOOKUP(A857,'ADM Details FY17'!$A$3:$Y$3515,25,FALSE)</f>
        <v>0</v>
      </c>
      <c r="U857" s="1">
        <f>VLOOKUP(A857,'ADM Details FY17'!$A$3:$AA$3515,27,FALSE)</f>
        <v>0</v>
      </c>
      <c r="V857" s="1">
        <f>IFERROR(VLOOKUP(C857,'eindex _tget pp '!$A$4:$E$615,5,FALSE),0)</f>
        <v>695.93817956802309</v>
      </c>
      <c r="W857" s="31">
        <f>IFERROR(VLOOKUP(C857,'eindex _tget pp '!$A$4:$F$615,6,FALSE),0)</f>
        <v>1.4643385343999999</v>
      </c>
      <c r="X857" s="4">
        <f>IFERROR(VLOOKUP(B857,'eschools 16'!$A$2:$F$25,6,FALSE),1)</f>
        <v>2</v>
      </c>
      <c r="Y857" s="1">
        <f t="shared" si="65"/>
        <v>0</v>
      </c>
      <c r="Z857" s="1">
        <f t="shared" si="66"/>
        <v>0</v>
      </c>
      <c r="AA857" s="31">
        <f>IFERROR(VLOOKUP(C857,'eindex _tget pp '!$A$4:$G$615,7,FALSE),0)</f>
        <v>0.57615283500000003</v>
      </c>
      <c r="AB857" s="1">
        <f>VLOOKUP(A857,'ADM Details FY17'!$A$3:$AB$3515,28,FALSE)</f>
        <v>0</v>
      </c>
      <c r="AC857" s="1">
        <f t="shared" si="67"/>
        <v>0</v>
      </c>
      <c r="AD857" s="1">
        <f t="shared" si="68"/>
        <v>1</v>
      </c>
      <c r="AE857" s="1">
        <f t="shared" si="69"/>
        <v>25</v>
      </c>
    </row>
    <row r="858" spans="1:31" x14ac:dyDescent="0.25">
      <c r="A858" t="str">
        <f>B858&amp;"-"&amp;COUNTIF($B$3:B858,B858)</f>
        <v>282-4</v>
      </c>
      <c r="B858">
        <v>282</v>
      </c>
      <c r="C858" s="18">
        <f>VLOOKUP(A858,'ADM Details FY17'!$A$3:$D$3515,4,FALSE)</f>
        <v>48678</v>
      </c>
      <c r="D858" s="1">
        <f>VLOOKUP(A858,'ADM Details FY17'!$A$3:$E$3515,5,FALSE)</f>
        <v>1</v>
      </c>
      <c r="E858" s="1">
        <f>VLOOKUP(A858,'ADM Details FY17'!$A$3:$F$3515,6,FALSE)</f>
        <v>0</v>
      </c>
      <c r="F858" s="1">
        <f>VLOOKUP(A858,'ADM Details FY17'!$A$3:$G$3515,7,FALSE)</f>
        <v>0</v>
      </c>
      <c r="G858" s="1">
        <f>VLOOKUP(A858,'ADM Details FY17'!$A$3:$H$3515,8,FALSE)</f>
        <v>0</v>
      </c>
      <c r="H858" s="1">
        <f>VLOOKUP(A858,'ADM Details FY17'!$A$3:$I$3515,9,FALSE)</f>
        <v>0</v>
      </c>
      <c r="I858" s="1">
        <f>VLOOKUP(A858,'ADM Details FY17'!$A$3:$J$3517,10,FALSE)</f>
        <v>0</v>
      </c>
      <c r="J858" s="1">
        <f>VLOOKUP(A858,'ADM Details FY17'!$A$3:$K$3515,11,FALSE)</f>
        <v>0</v>
      </c>
      <c r="K858" s="1">
        <f>VLOOKUP(A858,'ADM Details FY17'!$A$3:$M$3515,13,FALSE)</f>
        <v>0</v>
      </c>
      <c r="L858" s="1">
        <f>VLOOKUP(A858,'ADM Details FY17'!$A$3:$O$3515,15,FALSE)</f>
        <v>0</v>
      </c>
      <c r="M858" s="1">
        <f>VLOOKUP(A858,'ADM Details FY17'!$A$3:$P$3515,16,FALSE)</f>
        <v>0</v>
      </c>
      <c r="N858" s="1">
        <f>VLOOKUP(A858,'ADM Details FY17'!$A$3:$Q$3515,17,FALSE)</f>
        <v>0</v>
      </c>
      <c r="O858" s="1">
        <f>VLOOKUP(A858,'ADM Details FY17'!$A$3:$S$3515,19,FALSE)</f>
        <v>0</v>
      </c>
      <c r="P858" s="1">
        <f>VLOOKUP(A858,'ADM Details FY17'!$A$3:$U$3515,21,FALSE)</f>
        <v>0</v>
      </c>
      <c r="Q858" s="1">
        <f>VLOOKUP(A858,'ADM Details FY17'!$A$3:$V$3515,22,FALSE)</f>
        <v>0</v>
      </c>
      <c r="R858" s="1">
        <f>VLOOKUP(A858,'ADM Details FY17'!$A$3:$W$3515,23,FALSE)</f>
        <v>0</v>
      </c>
      <c r="S858" s="1">
        <f>VLOOKUP(A858,'ADM Details FY17'!$A$3:$X$3515,24,FALSE)</f>
        <v>0</v>
      </c>
      <c r="T858" s="1">
        <f>VLOOKUP(A858,'ADM Details FY17'!$A$3:$Y$3515,25,FALSE)</f>
        <v>0</v>
      </c>
      <c r="U858" s="1">
        <f>VLOOKUP(A858,'ADM Details FY17'!$A$3:$AA$3515,27,FALSE)</f>
        <v>0</v>
      </c>
      <c r="V858" s="1">
        <f>IFERROR(VLOOKUP(C858,'eindex _tget pp '!$A$4:$E$615,5,FALSE),0)</f>
        <v>339.87971287149333</v>
      </c>
      <c r="W858" s="31">
        <f>IFERROR(VLOOKUP(C858,'eindex _tget pp '!$A$4:$F$615,6,FALSE),0)</f>
        <v>0.39392449410000002</v>
      </c>
      <c r="X858" s="4">
        <f>IFERROR(VLOOKUP(B858,'eschools 16'!$A$2:$F$25,6,FALSE),1)</f>
        <v>2</v>
      </c>
      <c r="Y858" s="1">
        <f t="shared" si="65"/>
        <v>0</v>
      </c>
      <c r="Z858" s="1">
        <f t="shared" si="66"/>
        <v>0</v>
      </c>
      <c r="AA858" s="31">
        <f>IFERROR(VLOOKUP(C858,'eindex _tget pp '!$A$4:$G$615,7,FALSE),0)</f>
        <v>0.48218100400000002</v>
      </c>
      <c r="AB858" s="1">
        <f>VLOOKUP(A858,'ADM Details FY17'!$A$3:$AB$3515,28,FALSE)</f>
        <v>0</v>
      </c>
      <c r="AC858" s="1">
        <f t="shared" si="67"/>
        <v>0</v>
      </c>
      <c r="AD858" s="1">
        <f t="shared" si="68"/>
        <v>1</v>
      </c>
      <c r="AE858" s="1">
        <f t="shared" si="69"/>
        <v>25</v>
      </c>
    </row>
    <row r="859" spans="1:31" x14ac:dyDescent="0.25">
      <c r="A859" t="str">
        <f>B859&amp;"-"&amp;COUNTIF($B$3:B859,B859)</f>
        <v>282-5</v>
      </c>
      <c r="B859">
        <v>282</v>
      </c>
      <c r="C859" s="18">
        <f>VLOOKUP(A859,'ADM Details FY17'!$A$3:$D$3515,4,FALSE)</f>
        <v>43679</v>
      </c>
      <c r="D859" s="1">
        <f>VLOOKUP(A859,'ADM Details FY17'!$A$3:$E$3515,5,FALSE)</f>
        <v>2</v>
      </c>
      <c r="E859" s="1">
        <f>VLOOKUP(A859,'ADM Details FY17'!$A$3:$F$3515,6,FALSE)</f>
        <v>0</v>
      </c>
      <c r="F859" s="1">
        <f>VLOOKUP(A859,'ADM Details FY17'!$A$3:$G$3515,7,FALSE)</f>
        <v>1</v>
      </c>
      <c r="G859" s="1">
        <f>VLOOKUP(A859,'ADM Details FY17'!$A$3:$H$3515,8,FALSE)</f>
        <v>0</v>
      </c>
      <c r="H859" s="1">
        <f>VLOOKUP(A859,'ADM Details FY17'!$A$3:$I$3515,9,FALSE)</f>
        <v>0</v>
      </c>
      <c r="I859" s="1">
        <f>VLOOKUP(A859,'ADM Details FY17'!$A$3:$J$3517,10,FALSE)</f>
        <v>0</v>
      </c>
      <c r="J859" s="1">
        <f>VLOOKUP(A859,'ADM Details FY17'!$A$3:$K$3515,11,FALSE)</f>
        <v>0</v>
      </c>
      <c r="K859" s="1">
        <f>VLOOKUP(A859,'ADM Details FY17'!$A$3:$M$3515,13,FALSE)</f>
        <v>0</v>
      </c>
      <c r="L859" s="1">
        <f>VLOOKUP(A859,'ADM Details FY17'!$A$3:$O$3515,15,FALSE)</f>
        <v>0</v>
      </c>
      <c r="M859" s="1">
        <f>VLOOKUP(A859,'ADM Details FY17'!$A$3:$P$3515,16,FALSE)</f>
        <v>0</v>
      </c>
      <c r="N859" s="1">
        <f>VLOOKUP(A859,'ADM Details FY17'!$A$3:$Q$3515,17,FALSE)</f>
        <v>0</v>
      </c>
      <c r="O859" s="1">
        <f>VLOOKUP(A859,'ADM Details FY17'!$A$3:$S$3515,19,FALSE)</f>
        <v>0</v>
      </c>
      <c r="P859" s="1">
        <f>VLOOKUP(A859,'ADM Details FY17'!$A$3:$U$3515,21,FALSE)</f>
        <v>0</v>
      </c>
      <c r="Q859" s="1">
        <f>VLOOKUP(A859,'ADM Details FY17'!$A$3:$V$3515,22,FALSE)</f>
        <v>0</v>
      </c>
      <c r="R859" s="1">
        <f>VLOOKUP(A859,'ADM Details FY17'!$A$3:$W$3515,23,FALSE)</f>
        <v>0</v>
      </c>
      <c r="S859" s="1">
        <f>VLOOKUP(A859,'ADM Details FY17'!$A$3:$X$3515,24,FALSE)</f>
        <v>0</v>
      </c>
      <c r="T859" s="1">
        <f>VLOOKUP(A859,'ADM Details FY17'!$A$3:$Y$3515,25,FALSE)</f>
        <v>0</v>
      </c>
      <c r="U859" s="1">
        <f>VLOOKUP(A859,'ADM Details FY17'!$A$3:$AA$3515,27,FALSE)</f>
        <v>0</v>
      </c>
      <c r="V859" s="1">
        <f>IFERROR(VLOOKUP(C859,'eindex _tget pp '!$A$4:$E$615,5,FALSE),0)</f>
        <v>319.2882562083222</v>
      </c>
      <c r="W859" s="31">
        <f>IFERROR(VLOOKUP(C859,'eindex _tget pp '!$A$4:$F$615,6,FALSE),0)</f>
        <v>0.77782223610000001</v>
      </c>
      <c r="X859" s="4">
        <f>IFERROR(VLOOKUP(B859,'eschools 16'!$A$2:$F$25,6,FALSE),1)</f>
        <v>2</v>
      </c>
      <c r="Y859" s="1">
        <f t="shared" si="65"/>
        <v>0</v>
      </c>
      <c r="Z859" s="1">
        <f t="shared" si="66"/>
        <v>0</v>
      </c>
      <c r="AA859" s="31">
        <f>IFERROR(VLOOKUP(C859,'eindex _tget pp '!$A$4:$G$615,7,FALSE),0)</f>
        <v>0.482652739</v>
      </c>
      <c r="AB859" s="1">
        <f>VLOOKUP(A859,'ADM Details FY17'!$A$3:$AB$3515,28,FALSE)</f>
        <v>0</v>
      </c>
      <c r="AC859" s="1">
        <f t="shared" si="67"/>
        <v>0</v>
      </c>
      <c r="AD859" s="1">
        <f t="shared" si="68"/>
        <v>2</v>
      </c>
      <c r="AE859" s="1">
        <f t="shared" si="69"/>
        <v>50</v>
      </c>
    </row>
    <row r="860" spans="1:31" x14ac:dyDescent="0.25">
      <c r="A860" t="str">
        <f>B860&amp;"-"&amp;COUNTIF($B$3:B860,B860)</f>
        <v>282-6</v>
      </c>
      <c r="B860">
        <v>282</v>
      </c>
      <c r="C860" s="18">
        <f>VLOOKUP(A860,'ADM Details FY17'!$A$3:$D$3515,4,FALSE)</f>
        <v>50419</v>
      </c>
      <c r="D860" s="1">
        <f>VLOOKUP(A860,'ADM Details FY17'!$A$3:$E$3515,5,FALSE)</f>
        <v>27.31</v>
      </c>
      <c r="E860" s="1">
        <f>VLOOKUP(A860,'ADM Details FY17'!$A$3:$F$3515,6,FALSE)</f>
        <v>0</v>
      </c>
      <c r="F860" s="1">
        <f>VLOOKUP(A860,'ADM Details FY17'!$A$3:$G$3515,7,FALSE)</f>
        <v>5.97</v>
      </c>
      <c r="G860" s="1">
        <f>VLOOKUP(A860,'ADM Details FY17'!$A$3:$H$3515,8,FALSE)</f>
        <v>0</v>
      </c>
      <c r="H860" s="1">
        <f>VLOOKUP(A860,'ADM Details FY17'!$A$3:$I$3515,9,FALSE)</f>
        <v>0</v>
      </c>
      <c r="I860" s="1">
        <f>VLOOKUP(A860,'ADM Details FY17'!$A$3:$J$3517,10,FALSE)</f>
        <v>1</v>
      </c>
      <c r="J860" s="1">
        <f>VLOOKUP(A860,'ADM Details FY17'!$A$3:$K$3515,11,FALSE)</f>
        <v>0</v>
      </c>
      <c r="K860" s="1">
        <f>VLOOKUP(A860,'ADM Details FY17'!$A$3:$M$3515,13,FALSE)</f>
        <v>19.82</v>
      </c>
      <c r="L860" s="1">
        <f>VLOOKUP(A860,'ADM Details FY17'!$A$3:$O$3515,15,FALSE)</f>
        <v>0</v>
      </c>
      <c r="M860" s="1">
        <f>VLOOKUP(A860,'ADM Details FY17'!$A$3:$P$3515,16,FALSE)</f>
        <v>0</v>
      </c>
      <c r="N860" s="1">
        <f>VLOOKUP(A860,'ADM Details FY17'!$A$3:$Q$3515,17,FALSE)</f>
        <v>0</v>
      </c>
      <c r="O860" s="1">
        <f>VLOOKUP(A860,'ADM Details FY17'!$A$3:$S$3515,19,FALSE)</f>
        <v>0</v>
      </c>
      <c r="P860" s="1">
        <f>VLOOKUP(A860,'ADM Details FY17'!$A$3:$U$3515,21,FALSE)</f>
        <v>0</v>
      </c>
      <c r="Q860" s="1">
        <f>VLOOKUP(A860,'ADM Details FY17'!$A$3:$V$3515,22,FALSE)</f>
        <v>0</v>
      </c>
      <c r="R860" s="1">
        <f>VLOOKUP(A860,'ADM Details FY17'!$A$3:$W$3515,23,FALSE)</f>
        <v>0</v>
      </c>
      <c r="S860" s="1">
        <f>VLOOKUP(A860,'ADM Details FY17'!$A$3:$X$3515,24,FALSE)</f>
        <v>0</v>
      </c>
      <c r="T860" s="1">
        <f>VLOOKUP(A860,'ADM Details FY17'!$A$3:$Y$3515,25,FALSE)</f>
        <v>0</v>
      </c>
      <c r="U860" s="1">
        <f>VLOOKUP(A860,'ADM Details FY17'!$A$3:$AA$3515,27,FALSE)</f>
        <v>0</v>
      </c>
      <c r="V860" s="1">
        <f>IFERROR(VLOOKUP(C860,'eindex _tget pp '!$A$4:$E$615,5,FALSE),0)</f>
        <v>626.13781844132063</v>
      </c>
      <c r="W860" s="31">
        <f>IFERROR(VLOOKUP(C860,'eindex _tget pp '!$A$4:$F$615,6,FALSE),0)</f>
        <v>0.55997459790000004</v>
      </c>
      <c r="X860" s="4">
        <f>IFERROR(VLOOKUP(B860,'eschools 16'!$A$2:$F$25,6,FALSE),1)</f>
        <v>2</v>
      </c>
      <c r="Y860" s="1">
        <f t="shared" si="65"/>
        <v>0</v>
      </c>
      <c r="Z860" s="1">
        <f t="shared" si="66"/>
        <v>0</v>
      </c>
      <c r="AA860" s="31">
        <f>IFERROR(VLOOKUP(C860,'eindex _tget pp '!$A$4:$G$615,7,FALSE),0)</f>
        <v>0.61155008399999999</v>
      </c>
      <c r="AB860" s="1">
        <f>VLOOKUP(A860,'ADM Details FY17'!$A$3:$AB$3515,28,FALSE)</f>
        <v>0</v>
      </c>
      <c r="AC860" s="1">
        <f t="shared" si="67"/>
        <v>0</v>
      </c>
      <c r="AD860" s="1">
        <f t="shared" si="68"/>
        <v>27.31</v>
      </c>
      <c r="AE860" s="1">
        <f t="shared" si="69"/>
        <v>682.75</v>
      </c>
    </row>
    <row r="861" spans="1:31" x14ac:dyDescent="0.25">
      <c r="A861" t="str">
        <f>B861&amp;"-"&amp;COUNTIF($B$3:B861,B861)</f>
        <v>282-7</v>
      </c>
      <c r="B861">
        <v>282</v>
      </c>
      <c r="C861" s="18">
        <f>VLOOKUP(A861,'ADM Details FY17'!$A$3:$D$3515,4,FALSE)</f>
        <v>43737</v>
      </c>
      <c r="D861" s="1">
        <f>VLOOKUP(A861,'ADM Details FY17'!$A$3:$E$3515,5,FALSE)</f>
        <v>2</v>
      </c>
      <c r="E861" s="1">
        <f>VLOOKUP(A861,'ADM Details FY17'!$A$3:$F$3515,6,FALSE)</f>
        <v>0</v>
      </c>
      <c r="F861" s="1">
        <f>VLOOKUP(A861,'ADM Details FY17'!$A$3:$G$3515,7,FALSE)</f>
        <v>0</v>
      </c>
      <c r="G861" s="1">
        <f>VLOOKUP(A861,'ADM Details FY17'!$A$3:$H$3515,8,FALSE)</f>
        <v>1</v>
      </c>
      <c r="H861" s="1">
        <f>VLOOKUP(A861,'ADM Details FY17'!$A$3:$I$3515,9,FALSE)</f>
        <v>0</v>
      </c>
      <c r="I861" s="1">
        <f>VLOOKUP(A861,'ADM Details FY17'!$A$3:$J$3517,10,FALSE)</f>
        <v>0</v>
      </c>
      <c r="J861" s="1">
        <f>VLOOKUP(A861,'ADM Details FY17'!$A$3:$K$3515,11,FALSE)</f>
        <v>0</v>
      </c>
      <c r="K861" s="1">
        <f>VLOOKUP(A861,'ADM Details FY17'!$A$3:$M$3515,13,FALSE)</f>
        <v>1</v>
      </c>
      <c r="L861" s="1">
        <f>VLOOKUP(A861,'ADM Details FY17'!$A$3:$O$3515,15,FALSE)</f>
        <v>0</v>
      </c>
      <c r="M861" s="1">
        <f>VLOOKUP(A861,'ADM Details FY17'!$A$3:$P$3515,16,FALSE)</f>
        <v>0</v>
      </c>
      <c r="N861" s="1">
        <f>VLOOKUP(A861,'ADM Details FY17'!$A$3:$Q$3515,17,FALSE)</f>
        <v>0</v>
      </c>
      <c r="O861" s="1">
        <f>VLOOKUP(A861,'ADM Details FY17'!$A$3:$S$3515,19,FALSE)</f>
        <v>0</v>
      </c>
      <c r="P861" s="1">
        <f>VLOOKUP(A861,'ADM Details FY17'!$A$3:$U$3515,21,FALSE)</f>
        <v>0</v>
      </c>
      <c r="Q861" s="1">
        <f>VLOOKUP(A861,'ADM Details FY17'!$A$3:$V$3515,22,FALSE)</f>
        <v>0</v>
      </c>
      <c r="R861" s="1">
        <f>VLOOKUP(A861,'ADM Details FY17'!$A$3:$W$3515,23,FALSE)</f>
        <v>0</v>
      </c>
      <c r="S861" s="1">
        <f>VLOOKUP(A861,'ADM Details FY17'!$A$3:$X$3515,24,FALSE)</f>
        <v>0</v>
      </c>
      <c r="T861" s="1">
        <f>VLOOKUP(A861,'ADM Details FY17'!$A$3:$Y$3515,25,FALSE)</f>
        <v>0</v>
      </c>
      <c r="U861" s="1">
        <f>VLOOKUP(A861,'ADM Details FY17'!$A$3:$AA$3515,27,FALSE)</f>
        <v>0</v>
      </c>
      <c r="V861" s="1">
        <f>IFERROR(VLOOKUP(C861,'eindex _tget pp '!$A$4:$E$615,5,FALSE),0)</f>
        <v>0</v>
      </c>
      <c r="W861" s="31">
        <f>IFERROR(VLOOKUP(C861,'eindex _tget pp '!$A$4:$F$615,6,FALSE),0)</f>
        <v>0.17847615629999999</v>
      </c>
      <c r="X861" s="4">
        <f>IFERROR(VLOOKUP(B861,'eschools 16'!$A$2:$F$25,6,FALSE),1)</f>
        <v>2</v>
      </c>
      <c r="Y861" s="1">
        <f t="shared" si="65"/>
        <v>0</v>
      </c>
      <c r="Z861" s="1">
        <f t="shared" si="66"/>
        <v>0</v>
      </c>
      <c r="AA861" s="31">
        <f>IFERROR(VLOOKUP(C861,'eindex _tget pp '!$A$4:$G$615,7,FALSE),0)</f>
        <v>0.15754412100000001</v>
      </c>
      <c r="AB861" s="1">
        <f>VLOOKUP(A861,'ADM Details FY17'!$A$3:$AB$3515,28,FALSE)</f>
        <v>0</v>
      </c>
      <c r="AC861" s="1">
        <f t="shared" si="67"/>
        <v>0</v>
      </c>
      <c r="AD861" s="1">
        <f t="shared" si="68"/>
        <v>2</v>
      </c>
      <c r="AE861" s="1">
        <f t="shared" si="69"/>
        <v>50</v>
      </c>
    </row>
    <row r="862" spans="1:31" x14ac:dyDescent="0.25">
      <c r="A862" t="str">
        <f>B862&amp;"-"&amp;COUNTIF($B$3:B862,B862)</f>
        <v>282-8</v>
      </c>
      <c r="B862">
        <v>282</v>
      </c>
      <c r="C862" s="18">
        <f>VLOOKUP(A862,'ADM Details FY17'!$A$3:$D$3515,4,FALSE)</f>
        <v>43752</v>
      </c>
      <c r="D862" s="1">
        <f>VLOOKUP(A862,'ADM Details FY17'!$A$3:$E$3515,5,FALSE)</f>
        <v>4.6500000000000004</v>
      </c>
      <c r="E862" s="1">
        <f>VLOOKUP(A862,'ADM Details FY17'!$A$3:$F$3515,6,FALSE)</f>
        <v>0</v>
      </c>
      <c r="F862" s="1">
        <f>VLOOKUP(A862,'ADM Details FY17'!$A$3:$G$3515,7,FALSE)</f>
        <v>1.43</v>
      </c>
      <c r="G862" s="1">
        <f>VLOOKUP(A862,'ADM Details FY17'!$A$3:$H$3515,8,FALSE)</f>
        <v>0</v>
      </c>
      <c r="H862" s="1">
        <f>VLOOKUP(A862,'ADM Details FY17'!$A$3:$I$3515,9,FALSE)</f>
        <v>0</v>
      </c>
      <c r="I862" s="1">
        <f>VLOOKUP(A862,'ADM Details FY17'!$A$3:$J$3517,10,FALSE)</f>
        <v>0</v>
      </c>
      <c r="J862" s="1">
        <f>VLOOKUP(A862,'ADM Details FY17'!$A$3:$K$3515,11,FALSE)</f>
        <v>0</v>
      </c>
      <c r="K862" s="1">
        <f>VLOOKUP(A862,'ADM Details FY17'!$A$3:$M$3515,13,FALSE)</f>
        <v>2.77</v>
      </c>
      <c r="L862" s="1">
        <f>VLOOKUP(A862,'ADM Details FY17'!$A$3:$O$3515,15,FALSE)</f>
        <v>0</v>
      </c>
      <c r="M862" s="1">
        <f>VLOOKUP(A862,'ADM Details FY17'!$A$3:$P$3515,16,FALSE)</f>
        <v>0</v>
      </c>
      <c r="N862" s="1">
        <f>VLOOKUP(A862,'ADM Details FY17'!$A$3:$Q$3515,17,FALSE)</f>
        <v>0</v>
      </c>
      <c r="O862" s="1">
        <f>VLOOKUP(A862,'ADM Details FY17'!$A$3:$S$3515,19,FALSE)</f>
        <v>0</v>
      </c>
      <c r="P862" s="1">
        <f>VLOOKUP(A862,'ADM Details FY17'!$A$3:$U$3515,21,FALSE)</f>
        <v>0</v>
      </c>
      <c r="Q862" s="1">
        <f>VLOOKUP(A862,'ADM Details FY17'!$A$3:$V$3515,22,FALSE)</f>
        <v>0</v>
      </c>
      <c r="R862" s="1">
        <f>VLOOKUP(A862,'ADM Details FY17'!$A$3:$W$3515,23,FALSE)</f>
        <v>0</v>
      </c>
      <c r="S862" s="1">
        <f>VLOOKUP(A862,'ADM Details FY17'!$A$3:$X$3515,24,FALSE)</f>
        <v>0</v>
      </c>
      <c r="T862" s="1">
        <f>VLOOKUP(A862,'ADM Details FY17'!$A$3:$Y$3515,25,FALSE)</f>
        <v>0</v>
      </c>
      <c r="U862" s="1">
        <f>VLOOKUP(A862,'ADM Details FY17'!$A$3:$AA$3515,27,FALSE)</f>
        <v>0</v>
      </c>
      <c r="V862" s="1">
        <f>IFERROR(VLOOKUP(C862,'eindex _tget pp '!$A$4:$E$615,5,FALSE),0)</f>
        <v>195.16110414154781</v>
      </c>
      <c r="W862" s="31">
        <f>IFERROR(VLOOKUP(C862,'eindex _tget pp '!$A$4:$F$615,6,FALSE),0)</f>
        <v>1.2931511515</v>
      </c>
      <c r="X862" s="4">
        <f>IFERROR(VLOOKUP(B862,'eschools 16'!$A$2:$F$25,6,FALSE),1)</f>
        <v>2</v>
      </c>
      <c r="Y862" s="1">
        <f t="shared" si="65"/>
        <v>0</v>
      </c>
      <c r="Z862" s="1">
        <f t="shared" si="66"/>
        <v>0</v>
      </c>
      <c r="AA862" s="31">
        <f>IFERROR(VLOOKUP(C862,'eindex _tget pp '!$A$4:$G$615,7,FALSE),0)</f>
        <v>0.46646849499999998</v>
      </c>
      <c r="AB862" s="1">
        <f>VLOOKUP(A862,'ADM Details FY17'!$A$3:$AB$3515,28,FALSE)</f>
        <v>0</v>
      </c>
      <c r="AC862" s="1">
        <f t="shared" si="67"/>
        <v>0</v>
      </c>
      <c r="AD862" s="1">
        <f t="shared" si="68"/>
        <v>4.6500000000000004</v>
      </c>
      <c r="AE862" s="1">
        <f t="shared" si="69"/>
        <v>116.25000000000001</v>
      </c>
    </row>
    <row r="863" spans="1:31" x14ac:dyDescent="0.25">
      <c r="A863" t="str">
        <f>B863&amp;"-"&amp;COUNTIF($B$3:B863,B863)</f>
        <v>282-9</v>
      </c>
      <c r="B863">
        <v>282</v>
      </c>
      <c r="C863" s="18">
        <f>VLOOKUP(A863,'ADM Details FY17'!$A$3:$D$3515,4,FALSE)</f>
        <v>46326</v>
      </c>
      <c r="D863" s="1">
        <f>VLOOKUP(A863,'ADM Details FY17'!$A$3:$E$3515,5,FALSE)</f>
        <v>3.22</v>
      </c>
      <c r="E863" s="1">
        <f>VLOOKUP(A863,'ADM Details FY17'!$A$3:$F$3515,6,FALSE)</f>
        <v>0</v>
      </c>
      <c r="F863" s="1">
        <f>VLOOKUP(A863,'ADM Details FY17'!$A$3:$G$3515,7,FALSE)</f>
        <v>0.5</v>
      </c>
      <c r="G863" s="1">
        <f>VLOOKUP(A863,'ADM Details FY17'!$A$3:$H$3515,8,FALSE)</f>
        <v>0</v>
      </c>
      <c r="H863" s="1">
        <f>VLOOKUP(A863,'ADM Details FY17'!$A$3:$I$3515,9,FALSE)</f>
        <v>0</v>
      </c>
      <c r="I863" s="1">
        <f>VLOOKUP(A863,'ADM Details FY17'!$A$3:$J$3517,10,FALSE)</f>
        <v>0</v>
      </c>
      <c r="J863" s="1">
        <f>VLOOKUP(A863,'ADM Details FY17'!$A$3:$K$3515,11,FALSE)</f>
        <v>0</v>
      </c>
      <c r="K863" s="1">
        <f>VLOOKUP(A863,'ADM Details FY17'!$A$3:$M$3515,13,FALSE)</f>
        <v>2.72</v>
      </c>
      <c r="L863" s="1">
        <f>VLOOKUP(A863,'ADM Details FY17'!$A$3:$O$3515,15,FALSE)</f>
        <v>0</v>
      </c>
      <c r="M863" s="1">
        <f>VLOOKUP(A863,'ADM Details FY17'!$A$3:$P$3515,16,FALSE)</f>
        <v>0</v>
      </c>
      <c r="N863" s="1">
        <f>VLOOKUP(A863,'ADM Details FY17'!$A$3:$Q$3515,17,FALSE)</f>
        <v>0</v>
      </c>
      <c r="O863" s="1">
        <f>VLOOKUP(A863,'ADM Details FY17'!$A$3:$S$3515,19,FALSE)</f>
        <v>0</v>
      </c>
      <c r="P863" s="1">
        <f>VLOOKUP(A863,'ADM Details FY17'!$A$3:$U$3515,21,FALSE)</f>
        <v>0</v>
      </c>
      <c r="Q863" s="1">
        <f>VLOOKUP(A863,'ADM Details FY17'!$A$3:$V$3515,22,FALSE)</f>
        <v>0</v>
      </c>
      <c r="R863" s="1">
        <f>VLOOKUP(A863,'ADM Details FY17'!$A$3:$W$3515,23,FALSE)</f>
        <v>0</v>
      </c>
      <c r="S863" s="1">
        <f>VLOOKUP(A863,'ADM Details FY17'!$A$3:$X$3515,24,FALSE)</f>
        <v>0</v>
      </c>
      <c r="T863" s="1">
        <f>VLOOKUP(A863,'ADM Details FY17'!$A$3:$Y$3515,25,FALSE)</f>
        <v>0</v>
      </c>
      <c r="U863" s="1">
        <f>VLOOKUP(A863,'ADM Details FY17'!$A$3:$AA$3515,27,FALSE)</f>
        <v>0</v>
      </c>
      <c r="V863" s="1">
        <f>IFERROR(VLOOKUP(C863,'eindex _tget pp '!$A$4:$E$615,5,FALSE),0)</f>
        <v>104.07873603351956</v>
      </c>
      <c r="W863" s="31">
        <f>IFERROR(VLOOKUP(C863,'eindex _tget pp '!$A$4:$F$615,6,FALSE),0)</f>
        <v>0.72924484079999996</v>
      </c>
      <c r="X863" s="4">
        <f>IFERROR(VLOOKUP(B863,'eschools 16'!$A$2:$F$25,6,FALSE),1)</f>
        <v>2</v>
      </c>
      <c r="Y863" s="1">
        <f t="shared" si="65"/>
        <v>0</v>
      </c>
      <c r="Z863" s="1">
        <f t="shared" si="66"/>
        <v>0</v>
      </c>
      <c r="AA863" s="31">
        <f>IFERROR(VLOOKUP(C863,'eindex _tget pp '!$A$4:$G$615,7,FALSE),0)</f>
        <v>0.38656958899999999</v>
      </c>
      <c r="AB863" s="1">
        <f>VLOOKUP(A863,'ADM Details FY17'!$A$3:$AB$3515,28,FALSE)</f>
        <v>0</v>
      </c>
      <c r="AC863" s="1">
        <f t="shared" si="67"/>
        <v>0</v>
      </c>
      <c r="AD863" s="1">
        <f t="shared" si="68"/>
        <v>3.22</v>
      </c>
      <c r="AE863" s="1">
        <f t="shared" si="69"/>
        <v>80.5</v>
      </c>
    </row>
    <row r="864" spans="1:31" x14ac:dyDescent="0.25">
      <c r="A864" t="str">
        <f>B864&amp;"-"&amp;COUNTIF($B$3:B864,B864)</f>
        <v>282-10</v>
      </c>
      <c r="B864">
        <v>282</v>
      </c>
      <c r="C864" s="18">
        <f>VLOOKUP(A864,'ADM Details FY17'!$A$3:$D$3515,4,FALSE)</f>
        <v>46391</v>
      </c>
      <c r="D864" s="1">
        <f>VLOOKUP(A864,'ADM Details FY17'!$A$3:$E$3515,5,FALSE)</f>
        <v>12.47</v>
      </c>
      <c r="E864" s="1">
        <f>VLOOKUP(A864,'ADM Details FY17'!$A$3:$F$3515,6,FALSE)</f>
        <v>0</v>
      </c>
      <c r="F864" s="1">
        <f>VLOOKUP(A864,'ADM Details FY17'!$A$3:$G$3515,7,FALSE)</f>
        <v>1.43</v>
      </c>
      <c r="G864" s="1">
        <f>VLOOKUP(A864,'ADM Details FY17'!$A$3:$H$3515,8,FALSE)</f>
        <v>0</v>
      </c>
      <c r="H864" s="1">
        <f>VLOOKUP(A864,'ADM Details FY17'!$A$3:$I$3515,9,FALSE)</f>
        <v>0</v>
      </c>
      <c r="I864" s="1">
        <f>VLOOKUP(A864,'ADM Details FY17'!$A$3:$J$3517,10,FALSE)</f>
        <v>0</v>
      </c>
      <c r="J864" s="1">
        <f>VLOOKUP(A864,'ADM Details FY17'!$A$3:$K$3515,11,FALSE)</f>
        <v>0</v>
      </c>
      <c r="K864" s="1">
        <f>VLOOKUP(A864,'ADM Details FY17'!$A$3:$M$3515,13,FALSE)</f>
        <v>4.51</v>
      </c>
      <c r="L864" s="1">
        <f>VLOOKUP(A864,'ADM Details FY17'!$A$3:$O$3515,15,FALSE)</f>
        <v>0</v>
      </c>
      <c r="M864" s="1">
        <f>VLOOKUP(A864,'ADM Details FY17'!$A$3:$P$3515,16,FALSE)</f>
        <v>0</v>
      </c>
      <c r="N864" s="1">
        <f>VLOOKUP(A864,'ADM Details FY17'!$A$3:$Q$3515,17,FALSE)</f>
        <v>0</v>
      </c>
      <c r="O864" s="1">
        <f>VLOOKUP(A864,'ADM Details FY17'!$A$3:$S$3515,19,FALSE)</f>
        <v>0</v>
      </c>
      <c r="P864" s="1">
        <f>VLOOKUP(A864,'ADM Details FY17'!$A$3:$U$3515,21,FALSE)</f>
        <v>0</v>
      </c>
      <c r="Q864" s="1">
        <f>VLOOKUP(A864,'ADM Details FY17'!$A$3:$V$3515,22,FALSE)</f>
        <v>0</v>
      </c>
      <c r="R864" s="1">
        <f>VLOOKUP(A864,'ADM Details FY17'!$A$3:$W$3515,23,FALSE)</f>
        <v>0</v>
      </c>
      <c r="S864" s="1">
        <f>VLOOKUP(A864,'ADM Details FY17'!$A$3:$X$3515,24,FALSE)</f>
        <v>0</v>
      </c>
      <c r="T864" s="1">
        <f>VLOOKUP(A864,'ADM Details FY17'!$A$3:$Y$3515,25,FALSE)</f>
        <v>0</v>
      </c>
      <c r="U864" s="1">
        <f>VLOOKUP(A864,'ADM Details FY17'!$A$3:$AA$3515,27,FALSE)</f>
        <v>0</v>
      </c>
      <c r="V864" s="1">
        <f>IFERROR(VLOOKUP(C864,'eindex _tget pp '!$A$4:$E$615,5,FALSE),0)</f>
        <v>278.09387335231219</v>
      </c>
      <c r="W864" s="31">
        <f>IFERROR(VLOOKUP(C864,'eindex _tget pp '!$A$4:$F$615,6,FALSE),0)</f>
        <v>0.30097675200000001</v>
      </c>
      <c r="X864" s="4">
        <f>IFERROR(VLOOKUP(B864,'eschools 16'!$A$2:$F$25,6,FALSE),1)</f>
        <v>2</v>
      </c>
      <c r="Y864" s="1">
        <f t="shared" si="65"/>
        <v>0</v>
      </c>
      <c r="Z864" s="1">
        <f t="shared" si="66"/>
        <v>0</v>
      </c>
      <c r="AA864" s="31">
        <f>IFERROR(VLOOKUP(C864,'eindex _tget pp '!$A$4:$G$615,7,FALSE),0)</f>
        <v>0.45972880300000002</v>
      </c>
      <c r="AB864" s="1">
        <f>VLOOKUP(A864,'ADM Details FY17'!$A$3:$AB$3515,28,FALSE)</f>
        <v>0</v>
      </c>
      <c r="AC864" s="1">
        <f t="shared" si="67"/>
        <v>0</v>
      </c>
      <c r="AD864" s="1">
        <f t="shared" si="68"/>
        <v>12.47</v>
      </c>
      <c r="AE864" s="1">
        <f t="shared" si="69"/>
        <v>311.75</v>
      </c>
    </row>
    <row r="865" spans="1:31" x14ac:dyDescent="0.25">
      <c r="A865" t="str">
        <f>B865&amp;"-"&amp;COUNTIF($B$3:B865,B865)</f>
        <v>282-11</v>
      </c>
      <c r="B865">
        <v>282</v>
      </c>
      <c r="C865" s="18">
        <f>VLOOKUP(A865,'ADM Details FY17'!$A$3:$D$3515,4,FALSE)</f>
        <v>43802</v>
      </c>
      <c r="D865" s="1">
        <f>VLOOKUP(A865,'ADM Details FY17'!$A$3:$E$3515,5,FALSE)</f>
        <v>1</v>
      </c>
      <c r="E865" s="1">
        <f>VLOOKUP(A865,'ADM Details FY17'!$A$3:$F$3515,6,FALSE)</f>
        <v>0</v>
      </c>
      <c r="F865" s="1">
        <f>VLOOKUP(A865,'ADM Details FY17'!$A$3:$G$3515,7,FALSE)</f>
        <v>1</v>
      </c>
      <c r="G865" s="1">
        <f>VLOOKUP(A865,'ADM Details FY17'!$A$3:$H$3515,8,FALSE)</f>
        <v>0</v>
      </c>
      <c r="H865" s="1">
        <f>VLOOKUP(A865,'ADM Details FY17'!$A$3:$I$3515,9,FALSE)</f>
        <v>0</v>
      </c>
      <c r="I865" s="1">
        <f>VLOOKUP(A865,'ADM Details FY17'!$A$3:$J$3517,10,FALSE)</f>
        <v>0</v>
      </c>
      <c r="J865" s="1">
        <f>VLOOKUP(A865,'ADM Details FY17'!$A$3:$K$3515,11,FALSE)</f>
        <v>0</v>
      </c>
      <c r="K865" s="1">
        <f>VLOOKUP(A865,'ADM Details FY17'!$A$3:$M$3515,13,FALSE)</f>
        <v>0</v>
      </c>
      <c r="L865" s="1">
        <f>VLOOKUP(A865,'ADM Details FY17'!$A$3:$O$3515,15,FALSE)</f>
        <v>0</v>
      </c>
      <c r="M865" s="1">
        <f>VLOOKUP(A865,'ADM Details FY17'!$A$3:$P$3515,16,FALSE)</f>
        <v>0</v>
      </c>
      <c r="N865" s="1">
        <f>VLOOKUP(A865,'ADM Details FY17'!$A$3:$Q$3515,17,FALSE)</f>
        <v>0</v>
      </c>
      <c r="O865" s="1">
        <f>VLOOKUP(A865,'ADM Details FY17'!$A$3:$S$3515,19,FALSE)</f>
        <v>0</v>
      </c>
      <c r="P865" s="1">
        <f>VLOOKUP(A865,'ADM Details FY17'!$A$3:$U$3515,21,FALSE)</f>
        <v>0</v>
      </c>
      <c r="Q865" s="1">
        <f>VLOOKUP(A865,'ADM Details FY17'!$A$3:$V$3515,22,FALSE)</f>
        <v>0</v>
      </c>
      <c r="R865" s="1">
        <f>VLOOKUP(A865,'ADM Details FY17'!$A$3:$W$3515,23,FALSE)</f>
        <v>0</v>
      </c>
      <c r="S865" s="1">
        <f>VLOOKUP(A865,'ADM Details FY17'!$A$3:$X$3515,24,FALSE)</f>
        <v>0</v>
      </c>
      <c r="T865" s="1">
        <f>VLOOKUP(A865,'ADM Details FY17'!$A$3:$Y$3515,25,FALSE)</f>
        <v>0</v>
      </c>
      <c r="U865" s="1">
        <f>VLOOKUP(A865,'ADM Details FY17'!$A$3:$AA$3515,27,FALSE)</f>
        <v>0</v>
      </c>
      <c r="V865" s="1">
        <f>IFERROR(VLOOKUP(C865,'eindex _tget pp '!$A$4:$E$615,5,FALSE),0)</f>
        <v>454.00578141101448</v>
      </c>
      <c r="W865" s="31">
        <f>IFERROR(VLOOKUP(C865,'eindex _tget pp '!$A$4:$F$615,6,FALSE),0)</f>
        <v>3.6729279115</v>
      </c>
      <c r="X865" s="4">
        <f>IFERROR(VLOOKUP(B865,'eschools 16'!$A$2:$F$25,6,FALSE),1)</f>
        <v>2</v>
      </c>
      <c r="Y865" s="1">
        <f t="shared" si="65"/>
        <v>0</v>
      </c>
      <c r="Z865" s="1">
        <f t="shared" si="66"/>
        <v>0</v>
      </c>
      <c r="AA865" s="31">
        <f>IFERROR(VLOOKUP(C865,'eindex _tget pp '!$A$4:$G$615,7,FALSE),0)</f>
        <v>0.53438618000000004</v>
      </c>
      <c r="AB865" s="1">
        <f>VLOOKUP(A865,'ADM Details FY17'!$A$3:$AB$3515,28,FALSE)</f>
        <v>0</v>
      </c>
      <c r="AC865" s="1">
        <f t="shared" si="67"/>
        <v>0</v>
      </c>
      <c r="AD865" s="1">
        <f t="shared" si="68"/>
        <v>1</v>
      </c>
      <c r="AE865" s="1">
        <f t="shared" si="69"/>
        <v>25</v>
      </c>
    </row>
    <row r="866" spans="1:31" x14ac:dyDescent="0.25">
      <c r="A866" t="str">
        <f>B866&amp;"-"&amp;COUNTIF($B$3:B866,B866)</f>
        <v>282-12</v>
      </c>
      <c r="B866">
        <v>282</v>
      </c>
      <c r="C866" s="18">
        <f>VLOOKUP(A866,'ADM Details FY17'!$A$3:$D$3515,4,FALSE)</f>
        <v>43844</v>
      </c>
      <c r="D866" s="1">
        <f>VLOOKUP(A866,'ADM Details FY17'!$A$3:$E$3515,5,FALSE)</f>
        <v>2</v>
      </c>
      <c r="E866" s="1">
        <f>VLOOKUP(A866,'ADM Details FY17'!$A$3:$F$3515,6,FALSE)</f>
        <v>0</v>
      </c>
      <c r="F866" s="1">
        <f>VLOOKUP(A866,'ADM Details FY17'!$A$3:$G$3515,7,FALSE)</f>
        <v>0</v>
      </c>
      <c r="G866" s="1">
        <f>VLOOKUP(A866,'ADM Details FY17'!$A$3:$H$3515,8,FALSE)</f>
        <v>0</v>
      </c>
      <c r="H866" s="1">
        <f>VLOOKUP(A866,'ADM Details FY17'!$A$3:$I$3515,9,FALSE)</f>
        <v>0</v>
      </c>
      <c r="I866" s="1">
        <f>VLOOKUP(A866,'ADM Details FY17'!$A$3:$J$3517,10,FALSE)</f>
        <v>0</v>
      </c>
      <c r="J866" s="1">
        <f>VLOOKUP(A866,'ADM Details FY17'!$A$3:$K$3515,11,FALSE)</f>
        <v>0</v>
      </c>
      <c r="K866" s="1">
        <f>VLOOKUP(A866,'ADM Details FY17'!$A$3:$M$3515,13,FALSE)</f>
        <v>2</v>
      </c>
      <c r="L866" s="1">
        <f>VLOOKUP(A866,'ADM Details FY17'!$A$3:$O$3515,15,FALSE)</f>
        <v>0</v>
      </c>
      <c r="M866" s="1">
        <f>VLOOKUP(A866,'ADM Details FY17'!$A$3:$P$3515,16,FALSE)</f>
        <v>0</v>
      </c>
      <c r="N866" s="1">
        <f>VLOOKUP(A866,'ADM Details FY17'!$A$3:$Q$3515,17,FALSE)</f>
        <v>0</v>
      </c>
      <c r="O866" s="1">
        <f>VLOOKUP(A866,'ADM Details FY17'!$A$3:$S$3515,19,FALSE)</f>
        <v>0</v>
      </c>
      <c r="P866" s="1">
        <f>VLOOKUP(A866,'ADM Details FY17'!$A$3:$U$3515,21,FALSE)</f>
        <v>0</v>
      </c>
      <c r="Q866" s="1">
        <f>VLOOKUP(A866,'ADM Details FY17'!$A$3:$V$3515,22,FALSE)</f>
        <v>0</v>
      </c>
      <c r="R866" s="1">
        <f>VLOOKUP(A866,'ADM Details FY17'!$A$3:$W$3515,23,FALSE)</f>
        <v>0</v>
      </c>
      <c r="S866" s="1">
        <f>VLOOKUP(A866,'ADM Details FY17'!$A$3:$X$3515,24,FALSE)</f>
        <v>0</v>
      </c>
      <c r="T866" s="1">
        <f>VLOOKUP(A866,'ADM Details FY17'!$A$3:$Y$3515,25,FALSE)</f>
        <v>0</v>
      </c>
      <c r="U866" s="1">
        <f>VLOOKUP(A866,'ADM Details FY17'!$A$3:$AA$3515,27,FALSE)</f>
        <v>0</v>
      </c>
      <c r="V866" s="1">
        <f>IFERROR(VLOOKUP(C866,'eindex _tget pp '!$A$4:$E$615,5,FALSE),0)</f>
        <v>1635.2245477017691</v>
      </c>
      <c r="W866" s="31">
        <f>IFERROR(VLOOKUP(C866,'eindex _tget pp '!$A$4:$F$615,6,FALSE),0)</f>
        <v>3.3804575904999998</v>
      </c>
      <c r="X866" s="4">
        <f>IFERROR(VLOOKUP(B866,'eschools 16'!$A$2:$F$25,6,FALSE),1)</f>
        <v>2</v>
      </c>
      <c r="Y866" s="1">
        <f t="shared" si="65"/>
        <v>0</v>
      </c>
      <c r="Z866" s="1">
        <f t="shared" si="66"/>
        <v>0</v>
      </c>
      <c r="AA866" s="31">
        <f>IFERROR(VLOOKUP(C866,'eindex _tget pp '!$A$4:$G$615,7,FALSE),0)</f>
        <v>0.84118838500000004</v>
      </c>
      <c r="AB866" s="1">
        <f>VLOOKUP(A866,'ADM Details FY17'!$A$3:$AB$3515,28,FALSE)</f>
        <v>0</v>
      </c>
      <c r="AC866" s="1">
        <f t="shared" si="67"/>
        <v>0</v>
      </c>
      <c r="AD866" s="1">
        <f t="shared" si="68"/>
        <v>2</v>
      </c>
      <c r="AE866" s="1">
        <f t="shared" si="69"/>
        <v>50</v>
      </c>
    </row>
    <row r="867" spans="1:31" x14ac:dyDescent="0.25">
      <c r="A867" t="str">
        <f>B867&amp;"-"&amp;COUNTIF($B$3:B867,B867)</f>
        <v>282-13</v>
      </c>
      <c r="B867">
        <v>282</v>
      </c>
      <c r="C867" s="18">
        <f>VLOOKUP(A867,'ADM Details FY17'!$A$3:$D$3515,4,FALSE)</f>
        <v>46409</v>
      </c>
      <c r="D867" s="1">
        <f>VLOOKUP(A867,'ADM Details FY17'!$A$3:$E$3515,5,FALSE)</f>
        <v>1.44</v>
      </c>
      <c r="E867" s="1">
        <f>VLOOKUP(A867,'ADM Details FY17'!$A$3:$F$3515,6,FALSE)</f>
        <v>0</v>
      </c>
      <c r="F867" s="1">
        <f>VLOOKUP(A867,'ADM Details FY17'!$A$3:$G$3515,7,FALSE)</f>
        <v>0</v>
      </c>
      <c r="G867" s="1">
        <f>VLOOKUP(A867,'ADM Details FY17'!$A$3:$H$3515,8,FALSE)</f>
        <v>0</v>
      </c>
      <c r="H867" s="1">
        <f>VLOOKUP(A867,'ADM Details FY17'!$A$3:$I$3515,9,FALSE)</f>
        <v>0</v>
      </c>
      <c r="I867" s="1">
        <f>VLOOKUP(A867,'ADM Details FY17'!$A$3:$J$3517,10,FALSE)</f>
        <v>0</v>
      </c>
      <c r="J867" s="1">
        <f>VLOOKUP(A867,'ADM Details FY17'!$A$3:$K$3515,11,FALSE)</f>
        <v>0</v>
      </c>
      <c r="K867" s="1">
        <f>VLOOKUP(A867,'ADM Details FY17'!$A$3:$M$3515,13,FALSE)</f>
        <v>0.44</v>
      </c>
      <c r="L867" s="1">
        <f>VLOOKUP(A867,'ADM Details FY17'!$A$3:$O$3515,15,FALSE)</f>
        <v>0</v>
      </c>
      <c r="M867" s="1">
        <f>VLOOKUP(A867,'ADM Details FY17'!$A$3:$P$3515,16,FALSE)</f>
        <v>0</v>
      </c>
      <c r="N867" s="1">
        <f>VLOOKUP(A867,'ADM Details FY17'!$A$3:$Q$3515,17,FALSE)</f>
        <v>0</v>
      </c>
      <c r="O867" s="1">
        <f>VLOOKUP(A867,'ADM Details FY17'!$A$3:$S$3515,19,FALSE)</f>
        <v>0</v>
      </c>
      <c r="P867" s="1">
        <f>VLOOKUP(A867,'ADM Details FY17'!$A$3:$U$3515,21,FALSE)</f>
        <v>0</v>
      </c>
      <c r="Q867" s="1">
        <f>VLOOKUP(A867,'ADM Details FY17'!$A$3:$V$3515,22,FALSE)</f>
        <v>0</v>
      </c>
      <c r="R867" s="1">
        <f>VLOOKUP(A867,'ADM Details FY17'!$A$3:$W$3515,23,FALSE)</f>
        <v>0</v>
      </c>
      <c r="S867" s="1">
        <f>VLOOKUP(A867,'ADM Details FY17'!$A$3:$X$3515,24,FALSE)</f>
        <v>0</v>
      </c>
      <c r="T867" s="1">
        <f>VLOOKUP(A867,'ADM Details FY17'!$A$3:$Y$3515,25,FALSE)</f>
        <v>0</v>
      </c>
      <c r="U867" s="1">
        <f>VLOOKUP(A867,'ADM Details FY17'!$A$3:$AA$3515,27,FALSE)</f>
        <v>0</v>
      </c>
      <c r="V867" s="1">
        <f>IFERROR(VLOOKUP(C867,'eindex _tget pp '!$A$4:$E$615,5,FALSE),0)</f>
        <v>764.68637020144433</v>
      </c>
      <c r="W867" s="31">
        <f>IFERROR(VLOOKUP(C867,'eindex _tget pp '!$A$4:$F$615,6,FALSE),0)</f>
        <v>1.547933566</v>
      </c>
      <c r="X867" s="4">
        <f>IFERROR(VLOOKUP(B867,'eschools 16'!$A$2:$F$25,6,FALSE),1)</f>
        <v>2</v>
      </c>
      <c r="Y867" s="1">
        <f t="shared" si="65"/>
        <v>0</v>
      </c>
      <c r="Z867" s="1">
        <f t="shared" si="66"/>
        <v>0</v>
      </c>
      <c r="AA867" s="31">
        <f>IFERROR(VLOOKUP(C867,'eindex _tget pp '!$A$4:$G$615,7,FALSE),0)</f>
        <v>0.57923225499999997</v>
      </c>
      <c r="AB867" s="1">
        <f>VLOOKUP(A867,'ADM Details FY17'!$A$3:$AB$3515,28,FALSE)</f>
        <v>0</v>
      </c>
      <c r="AC867" s="1">
        <f t="shared" si="67"/>
        <v>0</v>
      </c>
      <c r="AD867" s="1">
        <f t="shared" si="68"/>
        <v>1.44</v>
      </c>
      <c r="AE867" s="1">
        <f t="shared" si="69"/>
        <v>36</v>
      </c>
    </row>
    <row r="868" spans="1:31" x14ac:dyDescent="0.25">
      <c r="A868" t="str">
        <f>B868&amp;"-"&amp;COUNTIF($B$3:B868,B868)</f>
        <v>282-14</v>
      </c>
      <c r="B868">
        <v>282</v>
      </c>
      <c r="C868" s="18">
        <f>VLOOKUP(A868,'ADM Details FY17'!$A$3:$D$3515,4,FALSE)</f>
        <v>46094</v>
      </c>
      <c r="D868" s="1">
        <f>VLOOKUP(A868,'ADM Details FY17'!$A$3:$E$3515,5,FALSE)</f>
        <v>10.5</v>
      </c>
      <c r="E868" s="1">
        <f>VLOOKUP(A868,'ADM Details FY17'!$A$3:$F$3515,6,FALSE)</f>
        <v>0</v>
      </c>
      <c r="F868" s="1">
        <f>VLOOKUP(A868,'ADM Details FY17'!$A$3:$G$3515,7,FALSE)</f>
        <v>2</v>
      </c>
      <c r="G868" s="1">
        <f>VLOOKUP(A868,'ADM Details FY17'!$A$3:$H$3515,8,FALSE)</f>
        <v>1</v>
      </c>
      <c r="H868" s="1">
        <f>VLOOKUP(A868,'ADM Details FY17'!$A$3:$I$3515,9,FALSE)</f>
        <v>0</v>
      </c>
      <c r="I868" s="1">
        <f>VLOOKUP(A868,'ADM Details FY17'!$A$3:$J$3517,10,FALSE)</f>
        <v>0</v>
      </c>
      <c r="J868" s="1">
        <f>VLOOKUP(A868,'ADM Details FY17'!$A$3:$K$3515,11,FALSE)</f>
        <v>0</v>
      </c>
      <c r="K868" s="1">
        <f>VLOOKUP(A868,'ADM Details FY17'!$A$3:$M$3515,13,FALSE)</f>
        <v>6.82</v>
      </c>
      <c r="L868" s="1">
        <f>VLOOKUP(A868,'ADM Details FY17'!$A$3:$O$3515,15,FALSE)</f>
        <v>0</v>
      </c>
      <c r="M868" s="1">
        <f>VLOOKUP(A868,'ADM Details FY17'!$A$3:$P$3515,16,FALSE)</f>
        <v>0</v>
      </c>
      <c r="N868" s="1">
        <f>VLOOKUP(A868,'ADM Details FY17'!$A$3:$Q$3515,17,FALSE)</f>
        <v>0</v>
      </c>
      <c r="O868" s="1">
        <f>VLOOKUP(A868,'ADM Details FY17'!$A$3:$S$3515,19,FALSE)</f>
        <v>0</v>
      </c>
      <c r="P868" s="1">
        <f>VLOOKUP(A868,'ADM Details FY17'!$A$3:$U$3515,21,FALSE)</f>
        <v>0</v>
      </c>
      <c r="Q868" s="1">
        <f>VLOOKUP(A868,'ADM Details FY17'!$A$3:$V$3515,22,FALSE)</f>
        <v>0</v>
      </c>
      <c r="R868" s="1">
        <f>VLOOKUP(A868,'ADM Details FY17'!$A$3:$W$3515,23,FALSE)</f>
        <v>0</v>
      </c>
      <c r="S868" s="1">
        <f>VLOOKUP(A868,'ADM Details FY17'!$A$3:$X$3515,24,FALSE)</f>
        <v>0</v>
      </c>
      <c r="T868" s="1">
        <f>VLOOKUP(A868,'ADM Details FY17'!$A$3:$Y$3515,25,FALSE)</f>
        <v>0</v>
      </c>
      <c r="U868" s="1">
        <f>VLOOKUP(A868,'ADM Details FY17'!$A$3:$AA$3515,27,FALSE)</f>
        <v>0</v>
      </c>
      <c r="V868" s="1">
        <f>IFERROR(VLOOKUP(C868,'eindex _tget pp '!$A$4:$E$615,5,FALSE),0)</f>
        <v>566.91393659613198</v>
      </c>
      <c r="W868" s="31">
        <f>IFERROR(VLOOKUP(C868,'eindex _tget pp '!$A$4:$F$615,6,FALSE),0)</f>
        <v>0.70445362020000002</v>
      </c>
      <c r="X868" s="4">
        <f>IFERROR(VLOOKUP(B868,'eschools 16'!$A$2:$F$25,6,FALSE),1)</f>
        <v>2</v>
      </c>
      <c r="Y868" s="1">
        <f t="shared" si="65"/>
        <v>0</v>
      </c>
      <c r="Z868" s="1">
        <f t="shared" si="66"/>
        <v>0</v>
      </c>
      <c r="AA868" s="31">
        <f>IFERROR(VLOOKUP(C868,'eindex _tget pp '!$A$4:$G$615,7,FALSE),0)</f>
        <v>0.494540849</v>
      </c>
      <c r="AB868" s="1">
        <f>VLOOKUP(A868,'ADM Details FY17'!$A$3:$AB$3515,28,FALSE)</f>
        <v>0</v>
      </c>
      <c r="AC868" s="1">
        <f t="shared" si="67"/>
        <v>0</v>
      </c>
      <c r="AD868" s="1">
        <f t="shared" si="68"/>
        <v>10.5</v>
      </c>
      <c r="AE868" s="1">
        <f t="shared" si="69"/>
        <v>262.5</v>
      </c>
    </row>
    <row r="869" spans="1:31" x14ac:dyDescent="0.25">
      <c r="A869" t="str">
        <f>B869&amp;"-"&amp;COUNTIF($B$3:B869,B869)</f>
        <v>282-15</v>
      </c>
      <c r="B869">
        <v>282</v>
      </c>
      <c r="C869" s="18">
        <f>VLOOKUP(A869,'ADM Details FY17'!$A$3:$D$3515,4,FALSE)</f>
        <v>46102</v>
      </c>
      <c r="D869" s="1">
        <f>VLOOKUP(A869,'ADM Details FY17'!$A$3:$E$3515,5,FALSE)</f>
        <v>5.56</v>
      </c>
      <c r="E869" s="1">
        <f>VLOOKUP(A869,'ADM Details FY17'!$A$3:$F$3515,6,FALSE)</f>
        <v>0</v>
      </c>
      <c r="F869" s="1">
        <f>VLOOKUP(A869,'ADM Details FY17'!$A$3:$G$3515,7,FALSE)</f>
        <v>1.61</v>
      </c>
      <c r="G869" s="1">
        <f>VLOOKUP(A869,'ADM Details FY17'!$A$3:$H$3515,8,FALSE)</f>
        <v>0</v>
      </c>
      <c r="H869" s="1">
        <f>VLOOKUP(A869,'ADM Details FY17'!$A$3:$I$3515,9,FALSE)</f>
        <v>0</v>
      </c>
      <c r="I869" s="1">
        <f>VLOOKUP(A869,'ADM Details FY17'!$A$3:$J$3517,10,FALSE)</f>
        <v>0</v>
      </c>
      <c r="J869" s="1">
        <f>VLOOKUP(A869,'ADM Details FY17'!$A$3:$K$3515,11,FALSE)</f>
        <v>0</v>
      </c>
      <c r="K869" s="1">
        <f>VLOOKUP(A869,'ADM Details FY17'!$A$3:$M$3515,13,FALSE)</f>
        <v>3.86</v>
      </c>
      <c r="L869" s="1">
        <f>VLOOKUP(A869,'ADM Details FY17'!$A$3:$O$3515,15,FALSE)</f>
        <v>0</v>
      </c>
      <c r="M869" s="1">
        <f>VLOOKUP(A869,'ADM Details FY17'!$A$3:$P$3515,16,FALSE)</f>
        <v>0</v>
      </c>
      <c r="N869" s="1">
        <f>VLOOKUP(A869,'ADM Details FY17'!$A$3:$Q$3515,17,FALSE)</f>
        <v>0</v>
      </c>
      <c r="O869" s="1">
        <f>VLOOKUP(A869,'ADM Details FY17'!$A$3:$S$3515,19,FALSE)</f>
        <v>0</v>
      </c>
      <c r="P869" s="1">
        <f>VLOOKUP(A869,'ADM Details FY17'!$A$3:$U$3515,21,FALSE)</f>
        <v>0</v>
      </c>
      <c r="Q869" s="1">
        <f>VLOOKUP(A869,'ADM Details FY17'!$A$3:$V$3515,22,FALSE)</f>
        <v>0</v>
      </c>
      <c r="R869" s="1">
        <f>VLOOKUP(A869,'ADM Details FY17'!$A$3:$W$3515,23,FALSE)</f>
        <v>0</v>
      </c>
      <c r="S869" s="1">
        <f>VLOOKUP(A869,'ADM Details FY17'!$A$3:$X$3515,24,FALSE)</f>
        <v>0</v>
      </c>
      <c r="T869" s="1">
        <f>VLOOKUP(A869,'ADM Details FY17'!$A$3:$Y$3515,25,FALSE)</f>
        <v>0</v>
      </c>
      <c r="U869" s="1">
        <f>VLOOKUP(A869,'ADM Details FY17'!$A$3:$AA$3515,27,FALSE)</f>
        <v>0</v>
      </c>
      <c r="V869" s="1">
        <f>IFERROR(VLOOKUP(C869,'eindex _tget pp '!$A$4:$E$615,5,FALSE),0)</f>
        <v>192.46256589455538</v>
      </c>
      <c r="W869" s="31">
        <f>IFERROR(VLOOKUP(C869,'eindex _tget pp '!$A$4:$F$615,6,FALSE),0)</f>
        <v>0.58606617930000005</v>
      </c>
      <c r="X869" s="4">
        <f>IFERROR(VLOOKUP(B869,'eschools 16'!$A$2:$F$25,6,FALSE),1)</f>
        <v>2</v>
      </c>
      <c r="Y869" s="1">
        <f t="shared" si="65"/>
        <v>0</v>
      </c>
      <c r="Z869" s="1">
        <f t="shared" si="66"/>
        <v>0</v>
      </c>
      <c r="AA869" s="31">
        <f>IFERROR(VLOOKUP(C869,'eindex _tget pp '!$A$4:$G$615,7,FALSE),0)</f>
        <v>0.44250292000000002</v>
      </c>
      <c r="AB869" s="1">
        <f>VLOOKUP(A869,'ADM Details FY17'!$A$3:$AB$3515,28,FALSE)</f>
        <v>0</v>
      </c>
      <c r="AC869" s="1">
        <f t="shared" si="67"/>
        <v>0</v>
      </c>
      <c r="AD869" s="1">
        <f t="shared" si="68"/>
        <v>5.56</v>
      </c>
      <c r="AE869" s="1">
        <f t="shared" si="69"/>
        <v>139</v>
      </c>
    </row>
    <row r="870" spans="1:31" x14ac:dyDescent="0.25">
      <c r="A870" t="str">
        <f>B870&amp;"-"&amp;COUNTIF($B$3:B870,B870)</f>
        <v>282-16</v>
      </c>
      <c r="B870">
        <v>282</v>
      </c>
      <c r="C870" s="18">
        <f>VLOOKUP(A870,'ADM Details FY17'!$A$3:$D$3515,4,FALSE)</f>
        <v>47621</v>
      </c>
      <c r="D870" s="1">
        <f>VLOOKUP(A870,'ADM Details FY17'!$A$3:$E$3515,5,FALSE)</f>
        <v>0.7</v>
      </c>
      <c r="E870" s="1">
        <f>VLOOKUP(A870,'ADM Details FY17'!$A$3:$F$3515,6,FALSE)</f>
        <v>0</v>
      </c>
      <c r="F870" s="1">
        <f>VLOOKUP(A870,'ADM Details FY17'!$A$3:$G$3515,7,FALSE)</f>
        <v>0</v>
      </c>
      <c r="G870" s="1">
        <f>VLOOKUP(A870,'ADM Details FY17'!$A$3:$H$3515,8,FALSE)</f>
        <v>0</v>
      </c>
      <c r="H870" s="1">
        <f>VLOOKUP(A870,'ADM Details FY17'!$A$3:$I$3515,9,FALSE)</f>
        <v>0</v>
      </c>
      <c r="I870" s="1">
        <f>VLOOKUP(A870,'ADM Details FY17'!$A$3:$J$3517,10,FALSE)</f>
        <v>0</v>
      </c>
      <c r="J870" s="1">
        <f>VLOOKUP(A870,'ADM Details FY17'!$A$3:$K$3515,11,FALSE)</f>
        <v>0</v>
      </c>
      <c r="K870" s="1">
        <f>VLOOKUP(A870,'ADM Details FY17'!$A$3:$M$3515,13,FALSE)</f>
        <v>0.2</v>
      </c>
      <c r="L870" s="1">
        <f>VLOOKUP(A870,'ADM Details FY17'!$A$3:$O$3515,15,FALSE)</f>
        <v>0</v>
      </c>
      <c r="M870" s="1">
        <f>VLOOKUP(A870,'ADM Details FY17'!$A$3:$P$3515,16,FALSE)</f>
        <v>0</v>
      </c>
      <c r="N870" s="1">
        <f>VLOOKUP(A870,'ADM Details FY17'!$A$3:$Q$3515,17,FALSE)</f>
        <v>0</v>
      </c>
      <c r="O870" s="1">
        <f>VLOOKUP(A870,'ADM Details FY17'!$A$3:$S$3515,19,FALSE)</f>
        <v>0</v>
      </c>
      <c r="P870" s="1">
        <f>VLOOKUP(A870,'ADM Details FY17'!$A$3:$U$3515,21,FALSE)</f>
        <v>0</v>
      </c>
      <c r="Q870" s="1">
        <f>VLOOKUP(A870,'ADM Details FY17'!$A$3:$V$3515,22,FALSE)</f>
        <v>0</v>
      </c>
      <c r="R870" s="1">
        <f>VLOOKUP(A870,'ADM Details FY17'!$A$3:$W$3515,23,FALSE)</f>
        <v>0</v>
      </c>
      <c r="S870" s="1">
        <f>VLOOKUP(A870,'ADM Details FY17'!$A$3:$X$3515,24,FALSE)</f>
        <v>0</v>
      </c>
      <c r="T870" s="1">
        <f>VLOOKUP(A870,'ADM Details FY17'!$A$3:$Y$3515,25,FALSE)</f>
        <v>0</v>
      </c>
      <c r="U870" s="1">
        <f>VLOOKUP(A870,'ADM Details FY17'!$A$3:$AA$3515,27,FALSE)</f>
        <v>0</v>
      </c>
      <c r="V870" s="1">
        <f>IFERROR(VLOOKUP(C870,'eindex _tget pp '!$A$4:$E$615,5,FALSE),0)</f>
        <v>1131.7659701624684</v>
      </c>
      <c r="W870" s="31">
        <f>IFERROR(VLOOKUP(C870,'eindex _tget pp '!$A$4:$F$615,6,FALSE),0)</f>
        <v>0.64158361760000004</v>
      </c>
      <c r="X870" s="4">
        <f>IFERROR(VLOOKUP(B870,'eschools 16'!$A$2:$F$25,6,FALSE),1)</f>
        <v>2</v>
      </c>
      <c r="Y870" s="1">
        <f t="shared" si="65"/>
        <v>0</v>
      </c>
      <c r="Z870" s="1">
        <f t="shared" si="66"/>
        <v>0</v>
      </c>
      <c r="AA870" s="31">
        <f>IFERROR(VLOOKUP(C870,'eindex _tget pp '!$A$4:$G$615,7,FALSE),0)</f>
        <v>0.74023916400000001</v>
      </c>
      <c r="AB870" s="1">
        <f>VLOOKUP(A870,'ADM Details FY17'!$A$3:$AB$3515,28,FALSE)</f>
        <v>0</v>
      </c>
      <c r="AC870" s="1">
        <f t="shared" si="67"/>
        <v>0</v>
      </c>
      <c r="AD870" s="1">
        <f t="shared" si="68"/>
        <v>0.7</v>
      </c>
      <c r="AE870" s="1">
        <f t="shared" si="69"/>
        <v>17.5</v>
      </c>
    </row>
    <row r="871" spans="1:31" x14ac:dyDescent="0.25">
      <c r="A871" t="str">
        <f>B871&amp;"-"&amp;COUNTIF($B$3:B871,B871)</f>
        <v>282-17</v>
      </c>
      <c r="B871">
        <v>282</v>
      </c>
      <c r="C871" s="18">
        <f>VLOOKUP(A871,'ADM Details FY17'!$A$3:$D$3515,4,FALSE)</f>
        <v>46045</v>
      </c>
      <c r="D871" s="1">
        <f>VLOOKUP(A871,'ADM Details FY17'!$A$3:$E$3515,5,FALSE)</f>
        <v>1</v>
      </c>
      <c r="E871" s="1">
        <f>VLOOKUP(A871,'ADM Details FY17'!$A$3:$F$3515,6,FALSE)</f>
        <v>0</v>
      </c>
      <c r="F871" s="1">
        <f>VLOOKUP(A871,'ADM Details FY17'!$A$3:$G$3515,7,FALSE)</f>
        <v>0</v>
      </c>
      <c r="G871" s="1">
        <f>VLOOKUP(A871,'ADM Details FY17'!$A$3:$H$3515,8,FALSE)</f>
        <v>0</v>
      </c>
      <c r="H871" s="1">
        <f>VLOOKUP(A871,'ADM Details FY17'!$A$3:$I$3515,9,FALSE)</f>
        <v>0</v>
      </c>
      <c r="I871" s="1">
        <f>VLOOKUP(A871,'ADM Details FY17'!$A$3:$J$3517,10,FALSE)</f>
        <v>0</v>
      </c>
      <c r="J871" s="1">
        <f>VLOOKUP(A871,'ADM Details FY17'!$A$3:$K$3515,11,FALSE)</f>
        <v>0</v>
      </c>
      <c r="K871" s="1">
        <f>VLOOKUP(A871,'ADM Details FY17'!$A$3:$M$3515,13,FALSE)</f>
        <v>0</v>
      </c>
      <c r="L871" s="1">
        <f>VLOOKUP(A871,'ADM Details FY17'!$A$3:$O$3515,15,FALSE)</f>
        <v>0</v>
      </c>
      <c r="M871" s="1">
        <f>VLOOKUP(A871,'ADM Details FY17'!$A$3:$P$3515,16,FALSE)</f>
        <v>0</v>
      </c>
      <c r="N871" s="1">
        <f>VLOOKUP(A871,'ADM Details FY17'!$A$3:$Q$3515,17,FALSE)</f>
        <v>0</v>
      </c>
      <c r="O871" s="1">
        <f>VLOOKUP(A871,'ADM Details FY17'!$A$3:$S$3515,19,FALSE)</f>
        <v>0</v>
      </c>
      <c r="P871" s="1">
        <f>VLOOKUP(A871,'ADM Details FY17'!$A$3:$U$3515,21,FALSE)</f>
        <v>0</v>
      </c>
      <c r="Q871" s="1">
        <f>VLOOKUP(A871,'ADM Details FY17'!$A$3:$V$3515,22,FALSE)</f>
        <v>0</v>
      </c>
      <c r="R871" s="1">
        <f>VLOOKUP(A871,'ADM Details FY17'!$A$3:$W$3515,23,FALSE)</f>
        <v>0</v>
      </c>
      <c r="S871" s="1">
        <f>VLOOKUP(A871,'ADM Details FY17'!$A$3:$X$3515,24,FALSE)</f>
        <v>0</v>
      </c>
      <c r="T871" s="1">
        <f>VLOOKUP(A871,'ADM Details FY17'!$A$3:$Y$3515,25,FALSE)</f>
        <v>0</v>
      </c>
      <c r="U871" s="1">
        <f>VLOOKUP(A871,'ADM Details FY17'!$A$3:$AA$3515,27,FALSE)</f>
        <v>0</v>
      </c>
      <c r="V871" s="1">
        <f>IFERROR(VLOOKUP(C871,'eindex _tget pp '!$A$4:$E$615,5,FALSE),0)</f>
        <v>519.36714464179022</v>
      </c>
      <c r="W871" s="31">
        <f>IFERROR(VLOOKUP(C871,'eindex _tget pp '!$A$4:$F$615,6,FALSE),0)</f>
        <v>0.76228968249999995</v>
      </c>
      <c r="X871" s="4">
        <f>IFERROR(VLOOKUP(B871,'eschools 16'!$A$2:$F$25,6,FALSE),1)</f>
        <v>2</v>
      </c>
      <c r="Y871" s="1">
        <f t="shared" si="65"/>
        <v>0</v>
      </c>
      <c r="Z871" s="1">
        <f t="shared" si="66"/>
        <v>0</v>
      </c>
      <c r="AA871" s="31">
        <f>IFERROR(VLOOKUP(C871,'eindex _tget pp '!$A$4:$G$615,7,FALSE),0)</f>
        <v>0.53273865499999995</v>
      </c>
      <c r="AB871" s="1">
        <f>VLOOKUP(A871,'ADM Details FY17'!$A$3:$AB$3515,28,FALSE)</f>
        <v>0</v>
      </c>
      <c r="AC871" s="1">
        <f t="shared" si="67"/>
        <v>0</v>
      </c>
      <c r="AD871" s="1">
        <f t="shared" si="68"/>
        <v>1</v>
      </c>
      <c r="AE871" s="1">
        <f t="shared" si="69"/>
        <v>25</v>
      </c>
    </row>
    <row r="872" spans="1:31" x14ac:dyDescent="0.25">
      <c r="A872" t="str">
        <f>B872&amp;"-"&amp;COUNTIF($B$3:B872,B872)</f>
        <v>282-18</v>
      </c>
      <c r="B872">
        <v>282</v>
      </c>
      <c r="C872" s="18">
        <f>VLOOKUP(A872,'ADM Details FY17'!$A$3:$D$3515,4,FALSE)</f>
        <v>44008</v>
      </c>
      <c r="D872" s="1">
        <f>VLOOKUP(A872,'ADM Details FY17'!$A$3:$E$3515,5,FALSE)</f>
        <v>45.96</v>
      </c>
      <c r="E872" s="1">
        <f>VLOOKUP(A872,'ADM Details FY17'!$A$3:$F$3515,6,FALSE)</f>
        <v>0</v>
      </c>
      <c r="F872" s="1">
        <f>VLOOKUP(A872,'ADM Details FY17'!$A$3:$G$3515,7,FALSE)</f>
        <v>10.59</v>
      </c>
      <c r="G872" s="1">
        <f>VLOOKUP(A872,'ADM Details FY17'!$A$3:$H$3515,8,FALSE)</f>
        <v>0</v>
      </c>
      <c r="H872" s="1">
        <f>VLOOKUP(A872,'ADM Details FY17'!$A$3:$I$3515,9,FALSE)</f>
        <v>0</v>
      </c>
      <c r="I872" s="1">
        <f>VLOOKUP(A872,'ADM Details FY17'!$A$3:$J$3517,10,FALSE)</f>
        <v>0.99</v>
      </c>
      <c r="J872" s="1">
        <f>VLOOKUP(A872,'ADM Details FY17'!$A$3:$K$3515,11,FALSE)</f>
        <v>0.99</v>
      </c>
      <c r="K872" s="1">
        <f>VLOOKUP(A872,'ADM Details FY17'!$A$3:$M$3515,13,FALSE)</f>
        <v>32.97</v>
      </c>
      <c r="L872" s="1">
        <f>VLOOKUP(A872,'ADM Details FY17'!$A$3:$O$3515,15,FALSE)</f>
        <v>0</v>
      </c>
      <c r="M872" s="1">
        <f>VLOOKUP(A872,'ADM Details FY17'!$A$3:$P$3515,16,FALSE)</f>
        <v>0</v>
      </c>
      <c r="N872" s="1">
        <f>VLOOKUP(A872,'ADM Details FY17'!$A$3:$Q$3515,17,FALSE)</f>
        <v>0</v>
      </c>
      <c r="O872" s="1">
        <f>VLOOKUP(A872,'ADM Details FY17'!$A$3:$S$3515,19,FALSE)</f>
        <v>0</v>
      </c>
      <c r="P872" s="1">
        <f>VLOOKUP(A872,'ADM Details FY17'!$A$3:$U$3515,21,FALSE)</f>
        <v>0</v>
      </c>
      <c r="Q872" s="1">
        <f>VLOOKUP(A872,'ADM Details FY17'!$A$3:$V$3515,22,FALSE)</f>
        <v>0</v>
      </c>
      <c r="R872" s="1">
        <f>VLOOKUP(A872,'ADM Details FY17'!$A$3:$W$3515,23,FALSE)</f>
        <v>0</v>
      </c>
      <c r="S872" s="1">
        <f>VLOOKUP(A872,'ADM Details FY17'!$A$3:$X$3515,24,FALSE)</f>
        <v>0</v>
      </c>
      <c r="T872" s="1">
        <f>VLOOKUP(A872,'ADM Details FY17'!$A$3:$Y$3515,25,FALSE)</f>
        <v>0</v>
      </c>
      <c r="U872" s="1">
        <f>VLOOKUP(A872,'ADM Details FY17'!$A$3:$AA$3515,27,FALSE)</f>
        <v>0</v>
      </c>
      <c r="V872" s="1">
        <f>IFERROR(VLOOKUP(C872,'eindex _tget pp '!$A$4:$E$615,5,FALSE),0)</f>
        <v>465.34619688385266</v>
      </c>
      <c r="W872" s="31">
        <f>IFERROR(VLOOKUP(C872,'eindex _tget pp '!$A$4:$F$615,6,FALSE),0)</f>
        <v>1.0436422902</v>
      </c>
      <c r="X872" s="4">
        <f>IFERROR(VLOOKUP(B872,'eschools 16'!$A$2:$F$25,6,FALSE),1)</f>
        <v>2</v>
      </c>
      <c r="Y872" s="1">
        <f t="shared" si="65"/>
        <v>0</v>
      </c>
      <c r="Z872" s="1">
        <f t="shared" si="66"/>
        <v>0</v>
      </c>
      <c r="AA872" s="31">
        <f>IFERROR(VLOOKUP(C872,'eindex _tget pp '!$A$4:$G$615,7,FALSE),0)</f>
        <v>0.49041741999999999</v>
      </c>
      <c r="AB872" s="1">
        <f>VLOOKUP(A872,'ADM Details FY17'!$A$3:$AB$3515,28,FALSE)</f>
        <v>0</v>
      </c>
      <c r="AC872" s="1">
        <f t="shared" si="67"/>
        <v>0</v>
      </c>
      <c r="AD872" s="1">
        <f t="shared" si="68"/>
        <v>45.96</v>
      </c>
      <c r="AE872" s="1">
        <f t="shared" si="69"/>
        <v>1149</v>
      </c>
    </row>
    <row r="873" spans="1:31" x14ac:dyDescent="0.25">
      <c r="A873" t="str">
        <f>B873&amp;"-"&amp;COUNTIF($B$3:B873,B873)</f>
        <v>282-19</v>
      </c>
      <c r="B873">
        <v>282</v>
      </c>
      <c r="C873" s="18">
        <f>VLOOKUP(A873,'ADM Details FY17'!$A$3:$D$3515,4,FALSE)</f>
        <v>46342</v>
      </c>
      <c r="D873" s="1">
        <f>VLOOKUP(A873,'ADM Details FY17'!$A$3:$E$3515,5,FALSE)</f>
        <v>2.71</v>
      </c>
      <c r="E873" s="1">
        <f>VLOOKUP(A873,'ADM Details FY17'!$A$3:$F$3515,6,FALSE)</f>
        <v>0</v>
      </c>
      <c r="F873" s="1">
        <f>VLOOKUP(A873,'ADM Details FY17'!$A$3:$G$3515,7,FALSE)</f>
        <v>0.49</v>
      </c>
      <c r="G873" s="1">
        <f>VLOOKUP(A873,'ADM Details FY17'!$A$3:$H$3515,8,FALSE)</f>
        <v>0</v>
      </c>
      <c r="H873" s="1">
        <f>VLOOKUP(A873,'ADM Details FY17'!$A$3:$I$3515,9,FALSE)</f>
        <v>0</v>
      </c>
      <c r="I873" s="1">
        <f>VLOOKUP(A873,'ADM Details FY17'!$A$3:$J$3517,10,FALSE)</f>
        <v>0</v>
      </c>
      <c r="J873" s="1">
        <f>VLOOKUP(A873,'ADM Details FY17'!$A$3:$K$3515,11,FALSE)</f>
        <v>0</v>
      </c>
      <c r="K873" s="1">
        <f>VLOOKUP(A873,'ADM Details FY17'!$A$3:$M$3515,13,FALSE)</f>
        <v>2.71</v>
      </c>
      <c r="L873" s="1">
        <f>VLOOKUP(A873,'ADM Details FY17'!$A$3:$O$3515,15,FALSE)</f>
        <v>0</v>
      </c>
      <c r="M873" s="1">
        <f>VLOOKUP(A873,'ADM Details FY17'!$A$3:$P$3515,16,FALSE)</f>
        <v>0</v>
      </c>
      <c r="N873" s="1">
        <f>VLOOKUP(A873,'ADM Details FY17'!$A$3:$Q$3515,17,FALSE)</f>
        <v>0</v>
      </c>
      <c r="O873" s="1">
        <f>VLOOKUP(A873,'ADM Details FY17'!$A$3:$S$3515,19,FALSE)</f>
        <v>0</v>
      </c>
      <c r="P873" s="1">
        <f>VLOOKUP(A873,'ADM Details FY17'!$A$3:$U$3515,21,FALSE)</f>
        <v>0</v>
      </c>
      <c r="Q873" s="1">
        <f>VLOOKUP(A873,'ADM Details FY17'!$A$3:$V$3515,22,FALSE)</f>
        <v>0</v>
      </c>
      <c r="R873" s="1">
        <f>VLOOKUP(A873,'ADM Details FY17'!$A$3:$W$3515,23,FALSE)</f>
        <v>0</v>
      </c>
      <c r="S873" s="1">
        <f>VLOOKUP(A873,'ADM Details FY17'!$A$3:$X$3515,24,FALSE)</f>
        <v>0</v>
      </c>
      <c r="T873" s="1">
        <f>VLOOKUP(A873,'ADM Details FY17'!$A$3:$Y$3515,25,FALSE)</f>
        <v>0</v>
      </c>
      <c r="U873" s="1">
        <f>VLOOKUP(A873,'ADM Details FY17'!$A$3:$AA$3515,27,FALSE)</f>
        <v>0</v>
      </c>
      <c r="V873" s="1">
        <f>IFERROR(VLOOKUP(C873,'eindex _tget pp '!$A$4:$E$615,5,FALSE),0)</f>
        <v>718.99523784370217</v>
      </c>
      <c r="W873" s="31">
        <f>IFERROR(VLOOKUP(C873,'eindex _tget pp '!$A$4:$F$615,6,FALSE),0)</f>
        <v>1.3665376808</v>
      </c>
      <c r="X873" s="4">
        <f>IFERROR(VLOOKUP(B873,'eschools 16'!$A$2:$F$25,6,FALSE),1)</f>
        <v>2</v>
      </c>
      <c r="Y873" s="1">
        <f t="shared" si="65"/>
        <v>0</v>
      </c>
      <c r="Z873" s="1">
        <f t="shared" si="66"/>
        <v>0</v>
      </c>
      <c r="AA873" s="31">
        <f>IFERROR(VLOOKUP(C873,'eindex _tget pp '!$A$4:$G$615,7,FALSE),0)</f>
        <v>0.66246581500000001</v>
      </c>
      <c r="AB873" s="1">
        <f>VLOOKUP(A873,'ADM Details FY17'!$A$3:$AB$3515,28,FALSE)</f>
        <v>0</v>
      </c>
      <c r="AC873" s="1">
        <f t="shared" si="67"/>
        <v>0</v>
      </c>
      <c r="AD873" s="1">
        <f t="shared" si="68"/>
        <v>2.71</v>
      </c>
      <c r="AE873" s="1">
        <f t="shared" si="69"/>
        <v>67.75</v>
      </c>
    </row>
    <row r="874" spans="1:31" x14ac:dyDescent="0.25">
      <c r="A874" t="str">
        <f>B874&amp;"-"&amp;COUNTIF($B$3:B874,B874)</f>
        <v>282-20</v>
      </c>
      <c r="B874">
        <v>282</v>
      </c>
      <c r="C874" s="18">
        <f>VLOOKUP(A874,'ADM Details FY17'!$A$3:$D$3515,4,FALSE)</f>
        <v>44107</v>
      </c>
      <c r="D874" s="1">
        <f>VLOOKUP(A874,'ADM Details FY17'!$A$3:$E$3515,5,FALSE)</f>
        <v>14.86</v>
      </c>
      <c r="E874" s="1">
        <f>VLOOKUP(A874,'ADM Details FY17'!$A$3:$F$3515,6,FALSE)</f>
        <v>0</v>
      </c>
      <c r="F874" s="1">
        <f>VLOOKUP(A874,'ADM Details FY17'!$A$3:$G$3515,7,FALSE)</f>
        <v>2.78</v>
      </c>
      <c r="G874" s="1">
        <f>VLOOKUP(A874,'ADM Details FY17'!$A$3:$H$3515,8,FALSE)</f>
        <v>0</v>
      </c>
      <c r="H874" s="1">
        <f>VLOOKUP(A874,'ADM Details FY17'!$A$3:$I$3515,9,FALSE)</f>
        <v>0</v>
      </c>
      <c r="I874" s="1">
        <f>VLOOKUP(A874,'ADM Details FY17'!$A$3:$J$3517,10,FALSE)</f>
        <v>0</v>
      </c>
      <c r="J874" s="1">
        <f>VLOOKUP(A874,'ADM Details FY17'!$A$3:$K$3515,11,FALSE)</f>
        <v>0</v>
      </c>
      <c r="K874" s="1">
        <f>VLOOKUP(A874,'ADM Details FY17'!$A$3:$M$3515,13,FALSE)</f>
        <v>11.11</v>
      </c>
      <c r="L874" s="1">
        <f>VLOOKUP(A874,'ADM Details FY17'!$A$3:$O$3515,15,FALSE)</f>
        <v>0</v>
      </c>
      <c r="M874" s="1">
        <f>VLOOKUP(A874,'ADM Details FY17'!$A$3:$P$3515,16,FALSE)</f>
        <v>0</v>
      </c>
      <c r="N874" s="1">
        <f>VLOOKUP(A874,'ADM Details FY17'!$A$3:$Q$3515,17,FALSE)</f>
        <v>0</v>
      </c>
      <c r="O874" s="1">
        <f>VLOOKUP(A874,'ADM Details FY17'!$A$3:$S$3515,19,FALSE)</f>
        <v>0</v>
      </c>
      <c r="P874" s="1">
        <f>VLOOKUP(A874,'ADM Details FY17'!$A$3:$U$3515,21,FALSE)</f>
        <v>0</v>
      </c>
      <c r="Q874" s="1">
        <f>VLOOKUP(A874,'ADM Details FY17'!$A$3:$V$3515,22,FALSE)</f>
        <v>0</v>
      </c>
      <c r="R874" s="1">
        <f>VLOOKUP(A874,'ADM Details FY17'!$A$3:$W$3515,23,FALSE)</f>
        <v>0</v>
      </c>
      <c r="S874" s="1">
        <f>VLOOKUP(A874,'ADM Details FY17'!$A$3:$X$3515,24,FALSE)</f>
        <v>0</v>
      </c>
      <c r="T874" s="1">
        <f>VLOOKUP(A874,'ADM Details FY17'!$A$3:$Y$3515,25,FALSE)</f>
        <v>0</v>
      </c>
      <c r="U874" s="1">
        <f>VLOOKUP(A874,'ADM Details FY17'!$A$3:$AA$3515,27,FALSE)</f>
        <v>0</v>
      </c>
      <c r="V874" s="1">
        <f>IFERROR(VLOOKUP(C874,'eindex _tget pp '!$A$4:$E$615,5,FALSE),0)</f>
        <v>1204.0890565193797</v>
      </c>
      <c r="W874" s="31">
        <f>IFERROR(VLOOKUP(C874,'eindex _tget pp '!$A$4:$F$615,6,FALSE),0)</f>
        <v>2.1707065658000002</v>
      </c>
      <c r="X874" s="4">
        <f>IFERROR(VLOOKUP(B874,'eschools 16'!$A$2:$F$25,6,FALSE),1)</f>
        <v>2</v>
      </c>
      <c r="Y874" s="1">
        <f t="shared" si="65"/>
        <v>0</v>
      </c>
      <c r="Z874" s="1">
        <f t="shared" si="66"/>
        <v>0</v>
      </c>
      <c r="AA874" s="31">
        <f>IFERROR(VLOOKUP(C874,'eindex _tget pp '!$A$4:$G$615,7,FALSE),0)</f>
        <v>0.75171929299999996</v>
      </c>
      <c r="AB874" s="1">
        <f>VLOOKUP(A874,'ADM Details FY17'!$A$3:$AB$3515,28,FALSE)</f>
        <v>0</v>
      </c>
      <c r="AC874" s="1">
        <f t="shared" si="67"/>
        <v>0</v>
      </c>
      <c r="AD874" s="1">
        <f t="shared" si="68"/>
        <v>14.86</v>
      </c>
      <c r="AE874" s="1">
        <f t="shared" si="69"/>
        <v>371.5</v>
      </c>
    </row>
    <row r="875" spans="1:31" x14ac:dyDescent="0.25">
      <c r="A875" t="str">
        <f>B875&amp;"-"&amp;COUNTIF($B$3:B875,B875)</f>
        <v>282-21</v>
      </c>
      <c r="B875">
        <v>282</v>
      </c>
      <c r="C875" s="18">
        <f>VLOOKUP(A875,'ADM Details FY17'!$A$3:$D$3515,4,FALSE)</f>
        <v>44123</v>
      </c>
      <c r="D875" s="1">
        <f>VLOOKUP(A875,'ADM Details FY17'!$A$3:$E$3515,5,FALSE)</f>
        <v>2</v>
      </c>
      <c r="E875" s="1">
        <f>VLOOKUP(A875,'ADM Details FY17'!$A$3:$F$3515,6,FALSE)</f>
        <v>0</v>
      </c>
      <c r="F875" s="1">
        <f>VLOOKUP(A875,'ADM Details FY17'!$A$3:$G$3515,7,FALSE)</f>
        <v>0</v>
      </c>
      <c r="G875" s="1">
        <f>VLOOKUP(A875,'ADM Details FY17'!$A$3:$H$3515,8,FALSE)</f>
        <v>0</v>
      </c>
      <c r="H875" s="1">
        <f>VLOOKUP(A875,'ADM Details FY17'!$A$3:$I$3515,9,FALSE)</f>
        <v>0</v>
      </c>
      <c r="I875" s="1">
        <f>VLOOKUP(A875,'ADM Details FY17'!$A$3:$J$3517,10,FALSE)</f>
        <v>0</v>
      </c>
      <c r="J875" s="1">
        <f>VLOOKUP(A875,'ADM Details FY17'!$A$3:$K$3515,11,FALSE)</f>
        <v>0</v>
      </c>
      <c r="K875" s="1">
        <f>VLOOKUP(A875,'ADM Details FY17'!$A$3:$M$3515,13,FALSE)</f>
        <v>2</v>
      </c>
      <c r="L875" s="1">
        <f>VLOOKUP(A875,'ADM Details FY17'!$A$3:$O$3515,15,FALSE)</f>
        <v>0</v>
      </c>
      <c r="M875" s="1">
        <f>VLOOKUP(A875,'ADM Details FY17'!$A$3:$P$3515,16,FALSE)</f>
        <v>0</v>
      </c>
      <c r="N875" s="1">
        <f>VLOOKUP(A875,'ADM Details FY17'!$A$3:$Q$3515,17,FALSE)</f>
        <v>0</v>
      </c>
      <c r="O875" s="1">
        <f>VLOOKUP(A875,'ADM Details FY17'!$A$3:$S$3515,19,FALSE)</f>
        <v>0</v>
      </c>
      <c r="P875" s="1">
        <f>VLOOKUP(A875,'ADM Details FY17'!$A$3:$U$3515,21,FALSE)</f>
        <v>0</v>
      </c>
      <c r="Q875" s="1">
        <f>VLOOKUP(A875,'ADM Details FY17'!$A$3:$V$3515,22,FALSE)</f>
        <v>0</v>
      </c>
      <c r="R875" s="1">
        <f>VLOOKUP(A875,'ADM Details FY17'!$A$3:$W$3515,23,FALSE)</f>
        <v>0</v>
      </c>
      <c r="S875" s="1">
        <f>VLOOKUP(A875,'ADM Details FY17'!$A$3:$X$3515,24,FALSE)</f>
        <v>0</v>
      </c>
      <c r="T875" s="1">
        <f>VLOOKUP(A875,'ADM Details FY17'!$A$3:$Y$3515,25,FALSE)</f>
        <v>0</v>
      </c>
      <c r="U875" s="1">
        <f>VLOOKUP(A875,'ADM Details FY17'!$A$3:$AA$3515,27,FALSE)</f>
        <v>0</v>
      </c>
      <c r="V875" s="1">
        <f>IFERROR(VLOOKUP(C875,'eindex _tget pp '!$A$4:$E$615,5,FALSE),0)</f>
        <v>827.4698473127861</v>
      </c>
      <c r="W875" s="31">
        <f>IFERROR(VLOOKUP(C875,'eindex _tget pp '!$A$4:$F$615,6,FALSE),0)</f>
        <v>1.808823657</v>
      </c>
      <c r="X875" s="4">
        <f>IFERROR(VLOOKUP(B875,'eschools 16'!$A$2:$F$25,6,FALSE),1)</f>
        <v>2</v>
      </c>
      <c r="Y875" s="1">
        <f t="shared" si="65"/>
        <v>0</v>
      </c>
      <c r="Z875" s="1">
        <f t="shared" si="66"/>
        <v>0</v>
      </c>
      <c r="AA875" s="31">
        <f>IFERROR(VLOOKUP(C875,'eindex _tget pp '!$A$4:$G$615,7,FALSE),0)</f>
        <v>0.62260617500000004</v>
      </c>
      <c r="AB875" s="1">
        <f>VLOOKUP(A875,'ADM Details FY17'!$A$3:$AB$3515,28,FALSE)</f>
        <v>0</v>
      </c>
      <c r="AC875" s="1">
        <f t="shared" si="67"/>
        <v>0</v>
      </c>
      <c r="AD875" s="1">
        <f t="shared" si="68"/>
        <v>2</v>
      </c>
      <c r="AE875" s="1">
        <f t="shared" si="69"/>
        <v>50</v>
      </c>
    </row>
    <row r="876" spans="1:31" x14ac:dyDescent="0.25">
      <c r="A876" t="str">
        <f>B876&amp;"-"&amp;COUNTIF($B$3:B876,B876)</f>
        <v>282-22</v>
      </c>
      <c r="B876">
        <v>282</v>
      </c>
      <c r="C876" s="18">
        <f>VLOOKUP(A876,'ADM Details FY17'!$A$3:$D$3515,4,FALSE)</f>
        <v>48751</v>
      </c>
      <c r="D876" s="1">
        <f>VLOOKUP(A876,'ADM Details FY17'!$A$3:$E$3515,5,FALSE)</f>
        <v>1</v>
      </c>
      <c r="E876" s="1">
        <f>VLOOKUP(A876,'ADM Details FY17'!$A$3:$F$3515,6,FALSE)</f>
        <v>0</v>
      </c>
      <c r="F876" s="1">
        <f>VLOOKUP(A876,'ADM Details FY17'!$A$3:$G$3515,7,FALSE)</f>
        <v>1</v>
      </c>
      <c r="G876" s="1">
        <f>VLOOKUP(A876,'ADM Details FY17'!$A$3:$H$3515,8,FALSE)</f>
        <v>0</v>
      </c>
      <c r="H876" s="1">
        <f>VLOOKUP(A876,'ADM Details FY17'!$A$3:$I$3515,9,FALSE)</f>
        <v>0</v>
      </c>
      <c r="I876" s="1">
        <f>VLOOKUP(A876,'ADM Details FY17'!$A$3:$J$3517,10,FALSE)</f>
        <v>0</v>
      </c>
      <c r="J876" s="1">
        <f>VLOOKUP(A876,'ADM Details FY17'!$A$3:$K$3515,11,FALSE)</f>
        <v>0</v>
      </c>
      <c r="K876" s="1">
        <f>VLOOKUP(A876,'ADM Details FY17'!$A$3:$M$3515,13,FALSE)</f>
        <v>1</v>
      </c>
      <c r="L876" s="1">
        <f>VLOOKUP(A876,'ADM Details FY17'!$A$3:$O$3515,15,FALSE)</f>
        <v>0</v>
      </c>
      <c r="M876" s="1">
        <f>VLOOKUP(A876,'ADM Details FY17'!$A$3:$P$3515,16,FALSE)</f>
        <v>0</v>
      </c>
      <c r="N876" s="1">
        <f>VLOOKUP(A876,'ADM Details FY17'!$A$3:$Q$3515,17,FALSE)</f>
        <v>0</v>
      </c>
      <c r="O876" s="1">
        <f>VLOOKUP(A876,'ADM Details FY17'!$A$3:$S$3515,19,FALSE)</f>
        <v>0</v>
      </c>
      <c r="P876" s="1">
        <f>VLOOKUP(A876,'ADM Details FY17'!$A$3:$U$3515,21,FALSE)</f>
        <v>0</v>
      </c>
      <c r="Q876" s="1">
        <f>VLOOKUP(A876,'ADM Details FY17'!$A$3:$V$3515,22,FALSE)</f>
        <v>0</v>
      </c>
      <c r="R876" s="1">
        <f>VLOOKUP(A876,'ADM Details FY17'!$A$3:$W$3515,23,FALSE)</f>
        <v>0</v>
      </c>
      <c r="S876" s="1">
        <f>VLOOKUP(A876,'ADM Details FY17'!$A$3:$X$3515,24,FALSE)</f>
        <v>0</v>
      </c>
      <c r="T876" s="1">
        <f>VLOOKUP(A876,'ADM Details FY17'!$A$3:$Y$3515,25,FALSE)</f>
        <v>0</v>
      </c>
      <c r="U876" s="1">
        <f>VLOOKUP(A876,'ADM Details FY17'!$A$3:$AA$3515,27,FALSE)</f>
        <v>0</v>
      </c>
      <c r="V876" s="1">
        <f>IFERROR(VLOOKUP(C876,'eindex _tget pp '!$A$4:$E$615,5,FALSE),0)</f>
        <v>552.95009786741275</v>
      </c>
      <c r="W876" s="31">
        <f>IFERROR(VLOOKUP(C876,'eindex _tget pp '!$A$4:$F$615,6,FALSE),0)</f>
        <v>1.0961041440999999</v>
      </c>
      <c r="X876" s="4">
        <f>IFERROR(VLOOKUP(B876,'eschools 16'!$A$2:$F$25,6,FALSE),1)</f>
        <v>2</v>
      </c>
      <c r="Y876" s="1">
        <f t="shared" si="65"/>
        <v>0</v>
      </c>
      <c r="Z876" s="1">
        <f t="shared" si="66"/>
        <v>0</v>
      </c>
      <c r="AA876" s="31">
        <f>IFERROR(VLOOKUP(C876,'eindex _tget pp '!$A$4:$G$615,7,FALSE),0)</f>
        <v>0.61078917499999996</v>
      </c>
      <c r="AB876" s="1">
        <f>VLOOKUP(A876,'ADM Details FY17'!$A$3:$AB$3515,28,FALSE)</f>
        <v>0</v>
      </c>
      <c r="AC876" s="1">
        <f t="shared" si="67"/>
        <v>0</v>
      </c>
      <c r="AD876" s="1">
        <f t="shared" si="68"/>
        <v>1</v>
      </c>
      <c r="AE876" s="1">
        <f t="shared" si="69"/>
        <v>25</v>
      </c>
    </row>
    <row r="877" spans="1:31" x14ac:dyDescent="0.25">
      <c r="A877" t="str">
        <f>B877&amp;"-"&amp;COUNTIF($B$3:B877,B877)</f>
        <v>282-23</v>
      </c>
      <c r="B877">
        <v>282</v>
      </c>
      <c r="C877" s="18">
        <f>VLOOKUP(A877,'ADM Details FY17'!$A$3:$D$3515,4,FALSE)</f>
        <v>45435</v>
      </c>
      <c r="D877" s="1">
        <f>VLOOKUP(A877,'ADM Details FY17'!$A$3:$E$3515,5,FALSE)</f>
        <v>1</v>
      </c>
      <c r="E877" s="1">
        <f>VLOOKUP(A877,'ADM Details FY17'!$A$3:$F$3515,6,FALSE)</f>
        <v>0</v>
      </c>
      <c r="F877" s="1">
        <f>VLOOKUP(A877,'ADM Details FY17'!$A$3:$G$3515,7,FALSE)</f>
        <v>1</v>
      </c>
      <c r="G877" s="1">
        <f>VLOOKUP(A877,'ADM Details FY17'!$A$3:$H$3515,8,FALSE)</f>
        <v>0</v>
      </c>
      <c r="H877" s="1">
        <f>VLOOKUP(A877,'ADM Details FY17'!$A$3:$I$3515,9,FALSE)</f>
        <v>0</v>
      </c>
      <c r="I877" s="1">
        <f>VLOOKUP(A877,'ADM Details FY17'!$A$3:$J$3517,10,FALSE)</f>
        <v>0</v>
      </c>
      <c r="J877" s="1">
        <f>VLOOKUP(A877,'ADM Details FY17'!$A$3:$K$3515,11,FALSE)</f>
        <v>0</v>
      </c>
      <c r="K877" s="1">
        <f>VLOOKUP(A877,'ADM Details FY17'!$A$3:$M$3515,13,FALSE)</f>
        <v>1</v>
      </c>
      <c r="L877" s="1">
        <f>VLOOKUP(A877,'ADM Details FY17'!$A$3:$O$3515,15,FALSE)</f>
        <v>0</v>
      </c>
      <c r="M877" s="1">
        <f>VLOOKUP(A877,'ADM Details FY17'!$A$3:$P$3515,16,FALSE)</f>
        <v>0</v>
      </c>
      <c r="N877" s="1">
        <f>VLOOKUP(A877,'ADM Details FY17'!$A$3:$Q$3515,17,FALSE)</f>
        <v>0</v>
      </c>
      <c r="O877" s="1">
        <f>VLOOKUP(A877,'ADM Details FY17'!$A$3:$S$3515,19,FALSE)</f>
        <v>0</v>
      </c>
      <c r="P877" s="1">
        <f>VLOOKUP(A877,'ADM Details FY17'!$A$3:$U$3515,21,FALSE)</f>
        <v>0</v>
      </c>
      <c r="Q877" s="1">
        <f>VLOOKUP(A877,'ADM Details FY17'!$A$3:$V$3515,22,FALSE)</f>
        <v>0</v>
      </c>
      <c r="R877" s="1">
        <f>VLOOKUP(A877,'ADM Details FY17'!$A$3:$W$3515,23,FALSE)</f>
        <v>0</v>
      </c>
      <c r="S877" s="1">
        <f>VLOOKUP(A877,'ADM Details FY17'!$A$3:$X$3515,24,FALSE)</f>
        <v>0</v>
      </c>
      <c r="T877" s="1">
        <f>VLOOKUP(A877,'ADM Details FY17'!$A$3:$Y$3515,25,FALSE)</f>
        <v>0</v>
      </c>
      <c r="U877" s="1">
        <f>VLOOKUP(A877,'ADM Details FY17'!$A$3:$AA$3515,27,FALSE)</f>
        <v>0</v>
      </c>
      <c r="V877" s="1">
        <f>IFERROR(VLOOKUP(C877,'eindex _tget pp '!$A$4:$E$615,5,FALSE),0)</f>
        <v>0</v>
      </c>
      <c r="W877" s="31">
        <f>IFERROR(VLOOKUP(C877,'eindex _tget pp '!$A$4:$F$615,6,FALSE),0)</f>
        <v>1.84214171E-2</v>
      </c>
      <c r="X877" s="4">
        <f>IFERROR(VLOOKUP(B877,'eschools 16'!$A$2:$F$25,6,FALSE),1)</f>
        <v>2</v>
      </c>
      <c r="Y877" s="1">
        <f t="shared" si="65"/>
        <v>0</v>
      </c>
      <c r="Z877" s="1">
        <f t="shared" si="66"/>
        <v>0</v>
      </c>
      <c r="AA877" s="31">
        <f>IFERROR(VLOOKUP(C877,'eindex _tget pp '!$A$4:$G$615,7,FALSE),0)</f>
        <v>0.05</v>
      </c>
      <c r="AB877" s="1">
        <f>VLOOKUP(A877,'ADM Details FY17'!$A$3:$AB$3515,28,FALSE)</f>
        <v>0</v>
      </c>
      <c r="AC877" s="1">
        <f t="shared" si="67"/>
        <v>0</v>
      </c>
      <c r="AD877" s="1">
        <f t="shared" si="68"/>
        <v>1</v>
      </c>
      <c r="AE877" s="1">
        <f t="shared" si="69"/>
        <v>25</v>
      </c>
    </row>
    <row r="878" spans="1:31" x14ac:dyDescent="0.25">
      <c r="A878" t="str">
        <f>B878&amp;"-"&amp;COUNTIF($B$3:B878,B878)</f>
        <v>282-24</v>
      </c>
      <c r="B878">
        <v>282</v>
      </c>
      <c r="C878" s="18">
        <f>VLOOKUP(A878,'ADM Details FY17'!$A$3:$D$3515,4,FALSE)</f>
        <v>44180</v>
      </c>
      <c r="D878" s="1">
        <f>VLOOKUP(A878,'ADM Details FY17'!$A$3:$E$3515,5,FALSE)</f>
        <v>2</v>
      </c>
      <c r="E878" s="1">
        <f>VLOOKUP(A878,'ADM Details FY17'!$A$3:$F$3515,6,FALSE)</f>
        <v>0</v>
      </c>
      <c r="F878" s="1">
        <f>VLOOKUP(A878,'ADM Details FY17'!$A$3:$G$3515,7,FALSE)</f>
        <v>0</v>
      </c>
      <c r="G878" s="1">
        <f>VLOOKUP(A878,'ADM Details FY17'!$A$3:$H$3515,8,FALSE)</f>
        <v>0</v>
      </c>
      <c r="H878" s="1">
        <f>VLOOKUP(A878,'ADM Details FY17'!$A$3:$I$3515,9,FALSE)</f>
        <v>0</v>
      </c>
      <c r="I878" s="1">
        <f>VLOOKUP(A878,'ADM Details FY17'!$A$3:$J$3517,10,FALSE)</f>
        <v>0</v>
      </c>
      <c r="J878" s="1">
        <f>VLOOKUP(A878,'ADM Details FY17'!$A$3:$K$3515,11,FALSE)</f>
        <v>0</v>
      </c>
      <c r="K878" s="1">
        <f>VLOOKUP(A878,'ADM Details FY17'!$A$3:$M$3515,13,FALSE)</f>
        <v>1</v>
      </c>
      <c r="L878" s="1">
        <f>VLOOKUP(A878,'ADM Details FY17'!$A$3:$O$3515,15,FALSE)</f>
        <v>0</v>
      </c>
      <c r="M878" s="1">
        <f>VLOOKUP(A878,'ADM Details FY17'!$A$3:$P$3515,16,FALSE)</f>
        <v>0</v>
      </c>
      <c r="N878" s="1">
        <f>VLOOKUP(A878,'ADM Details FY17'!$A$3:$Q$3515,17,FALSE)</f>
        <v>0</v>
      </c>
      <c r="O878" s="1">
        <f>VLOOKUP(A878,'ADM Details FY17'!$A$3:$S$3515,19,FALSE)</f>
        <v>0</v>
      </c>
      <c r="P878" s="1">
        <f>VLOOKUP(A878,'ADM Details FY17'!$A$3:$U$3515,21,FALSE)</f>
        <v>0</v>
      </c>
      <c r="Q878" s="1">
        <f>VLOOKUP(A878,'ADM Details FY17'!$A$3:$V$3515,22,FALSE)</f>
        <v>0</v>
      </c>
      <c r="R878" s="1">
        <f>VLOOKUP(A878,'ADM Details FY17'!$A$3:$W$3515,23,FALSE)</f>
        <v>0</v>
      </c>
      <c r="S878" s="1">
        <f>VLOOKUP(A878,'ADM Details FY17'!$A$3:$X$3515,24,FALSE)</f>
        <v>0</v>
      </c>
      <c r="T878" s="1">
        <f>VLOOKUP(A878,'ADM Details FY17'!$A$3:$Y$3515,25,FALSE)</f>
        <v>0</v>
      </c>
      <c r="U878" s="1">
        <f>VLOOKUP(A878,'ADM Details FY17'!$A$3:$AA$3515,27,FALSE)</f>
        <v>0</v>
      </c>
      <c r="V878" s="1">
        <f>IFERROR(VLOOKUP(C878,'eindex _tget pp '!$A$4:$E$615,5,FALSE),0)</f>
        <v>9.825272079576445</v>
      </c>
      <c r="W878" s="31">
        <f>IFERROR(VLOOKUP(C878,'eindex _tget pp '!$A$4:$F$615,6,FALSE),0)</f>
        <v>0.78455399329999997</v>
      </c>
      <c r="X878" s="4">
        <f>IFERROR(VLOOKUP(B878,'eschools 16'!$A$2:$F$25,6,FALSE),1)</f>
        <v>2</v>
      </c>
      <c r="Y878" s="1">
        <f t="shared" si="65"/>
        <v>0</v>
      </c>
      <c r="Z878" s="1">
        <f t="shared" si="66"/>
        <v>0</v>
      </c>
      <c r="AA878" s="31">
        <f>IFERROR(VLOOKUP(C878,'eindex _tget pp '!$A$4:$G$615,7,FALSE),0)</f>
        <v>0.34891477100000001</v>
      </c>
      <c r="AB878" s="1">
        <f>VLOOKUP(A878,'ADM Details FY17'!$A$3:$AB$3515,28,FALSE)</f>
        <v>0</v>
      </c>
      <c r="AC878" s="1">
        <f t="shared" si="67"/>
        <v>0</v>
      </c>
      <c r="AD878" s="1">
        <f t="shared" si="68"/>
        <v>2</v>
      </c>
      <c r="AE878" s="1">
        <f t="shared" si="69"/>
        <v>50</v>
      </c>
    </row>
    <row r="879" spans="1:31" x14ac:dyDescent="0.25">
      <c r="A879" t="str">
        <f>B879&amp;"-"&amp;COUNTIF($B$3:B879,B879)</f>
        <v>282-25</v>
      </c>
      <c r="B879">
        <v>282</v>
      </c>
      <c r="C879" s="18">
        <f>VLOOKUP(A879,'ADM Details FY17'!$A$3:$D$3515,4,FALSE)</f>
        <v>50435</v>
      </c>
      <c r="D879" s="1">
        <f>VLOOKUP(A879,'ADM Details FY17'!$A$3:$E$3515,5,FALSE)</f>
        <v>36.17</v>
      </c>
      <c r="E879" s="1">
        <f>VLOOKUP(A879,'ADM Details FY17'!$A$3:$F$3515,6,FALSE)</f>
        <v>0</v>
      </c>
      <c r="F879" s="1">
        <f>VLOOKUP(A879,'ADM Details FY17'!$A$3:$G$3515,7,FALSE)</f>
        <v>7.39</v>
      </c>
      <c r="G879" s="1">
        <f>VLOOKUP(A879,'ADM Details FY17'!$A$3:$H$3515,8,FALSE)</f>
        <v>2</v>
      </c>
      <c r="H879" s="1">
        <f>VLOOKUP(A879,'ADM Details FY17'!$A$3:$I$3515,9,FALSE)</f>
        <v>0</v>
      </c>
      <c r="I879" s="1">
        <f>VLOOKUP(A879,'ADM Details FY17'!$A$3:$J$3517,10,FALSE)</f>
        <v>0.99</v>
      </c>
      <c r="J879" s="1">
        <f>VLOOKUP(A879,'ADM Details FY17'!$A$3:$K$3515,11,FALSE)</f>
        <v>1.67</v>
      </c>
      <c r="K879" s="1">
        <f>VLOOKUP(A879,'ADM Details FY17'!$A$3:$M$3515,13,FALSE)</f>
        <v>21.2</v>
      </c>
      <c r="L879" s="1">
        <f>VLOOKUP(A879,'ADM Details FY17'!$A$3:$O$3515,15,FALSE)</f>
        <v>0</v>
      </c>
      <c r="M879" s="1">
        <f>VLOOKUP(A879,'ADM Details FY17'!$A$3:$P$3515,16,FALSE)</f>
        <v>0</v>
      </c>
      <c r="N879" s="1">
        <f>VLOOKUP(A879,'ADM Details FY17'!$A$3:$Q$3515,17,FALSE)</f>
        <v>0</v>
      </c>
      <c r="O879" s="1">
        <f>VLOOKUP(A879,'ADM Details FY17'!$A$3:$S$3515,19,FALSE)</f>
        <v>0</v>
      </c>
      <c r="P879" s="1">
        <f>VLOOKUP(A879,'ADM Details FY17'!$A$3:$U$3515,21,FALSE)</f>
        <v>0</v>
      </c>
      <c r="Q879" s="1">
        <f>VLOOKUP(A879,'ADM Details FY17'!$A$3:$V$3515,22,FALSE)</f>
        <v>0</v>
      </c>
      <c r="R879" s="1">
        <f>VLOOKUP(A879,'ADM Details FY17'!$A$3:$W$3515,23,FALSE)</f>
        <v>0</v>
      </c>
      <c r="S879" s="1">
        <f>VLOOKUP(A879,'ADM Details FY17'!$A$3:$X$3515,24,FALSE)</f>
        <v>0</v>
      </c>
      <c r="T879" s="1">
        <f>VLOOKUP(A879,'ADM Details FY17'!$A$3:$Y$3515,25,FALSE)</f>
        <v>0</v>
      </c>
      <c r="U879" s="1">
        <f>VLOOKUP(A879,'ADM Details FY17'!$A$3:$AA$3515,27,FALSE)</f>
        <v>0</v>
      </c>
      <c r="V879" s="1">
        <f>IFERROR(VLOOKUP(C879,'eindex _tget pp '!$A$4:$E$615,5,FALSE),0)</f>
        <v>0</v>
      </c>
      <c r="W879" s="31">
        <f>IFERROR(VLOOKUP(C879,'eindex _tget pp '!$A$4:$F$615,6,FALSE),0)</f>
        <v>0.1849209131</v>
      </c>
      <c r="X879" s="4">
        <f>IFERROR(VLOOKUP(B879,'eschools 16'!$A$2:$F$25,6,FALSE),1)</f>
        <v>2</v>
      </c>
      <c r="Y879" s="1">
        <f t="shared" si="65"/>
        <v>0</v>
      </c>
      <c r="Z879" s="1">
        <f t="shared" si="66"/>
        <v>0</v>
      </c>
      <c r="AA879" s="31">
        <f>IFERROR(VLOOKUP(C879,'eindex _tget pp '!$A$4:$G$615,7,FALSE),0)</f>
        <v>0.34887072200000002</v>
      </c>
      <c r="AB879" s="1">
        <f>VLOOKUP(A879,'ADM Details FY17'!$A$3:$AB$3515,28,FALSE)</f>
        <v>0</v>
      </c>
      <c r="AC879" s="1">
        <f t="shared" si="67"/>
        <v>0</v>
      </c>
      <c r="AD879" s="1">
        <f t="shared" si="68"/>
        <v>36.17</v>
      </c>
      <c r="AE879" s="1">
        <f t="shared" si="69"/>
        <v>904.25</v>
      </c>
    </row>
    <row r="880" spans="1:31" x14ac:dyDescent="0.25">
      <c r="A880" t="str">
        <f>B880&amp;"-"&amp;COUNTIF($B$3:B880,B880)</f>
        <v>282-26</v>
      </c>
      <c r="B880">
        <v>282</v>
      </c>
      <c r="C880" s="18">
        <f>VLOOKUP(A880,'ADM Details FY17'!$A$3:$D$3515,4,FALSE)</f>
        <v>46110</v>
      </c>
      <c r="D880" s="1">
        <f>VLOOKUP(A880,'ADM Details FY17'!$A$3:$E$3515,5,FALSE)</f>
        <v>7.67</v>
      </c>
      <c r="E880" s="1">
        <f>VLOOKUP(A880,'ADM Details FY17'!$A$3:$F$3515,6,FALSE)</f>
        <v>0</v>
      </c>
      <c r="F880" s="1">
        <f>VLOOKUP(A880,'ADM Details FY17'!$A$3:$G$3515,7,FALSE)</f>
        <v>0.5</v>
      </c>
      <c r="G880" s="1">
        <f>VLOOKUP(A880,'ADM Details FY17'!$A$3:$H$3515,8,FALSE)</f>
        <v>0</v>
      </c>
      <c r="H880" s="1">
        <f>VLOOKUP(A880,'ADM Details FY17'!$A$3:$I$3515,9,FALSE)</f>
        <v>0</v>
      </c>
      <c r="I880" s="1">
        <f>VLOOKUP(A880,'ADM Details FY17'!$A$3:$J$3517,10,FALSE)</f>
        <v>0</v>
      </c>
      <c r="J880" s="1">
        <f>VLOOKUP(A880,'ADM Details FY17'!$A$3:$K$3515,11,FALSE)</f>
        <v>0</v>
      </c>
      <c r="K880" s="1">
        <f>VLOOKUP(A880,'ADM Details FY17'!$A$3:$M$3515,13,FALSE)</f>
        <v>2.34</v>
      </c>
      <c r="L880" s="1">
        <f>VLOOKUP(A880,'ADM Details FY17'!$A$3:$O$3515,15,FALSE)</f>
        <v>0</v>
      </c>
      <c r="M880" s="1">
        <f>VLOOKUP(A880,'ADM Details FY17'!$A$3:$P$3515,16,FALSE)</f>
        <v>0</v>
      </c>
      <c r="N880" s="1">
        <f>VLOOKUP(A880,'ADM Details FY17'!$A$3:$Q$3515,17,FALSE)</f>
        <v>0</v>
      </c>
      <c r="O880" s="1">
        <f>VLOOKUP(A880,'ADM Details FY17'!$A$3:$S$3515,19,FALSE)</f>
        <v>0</v>
      </c>
      <c r="P880" s="1">
        <f>VLOOKUP(A880,'ADM Details FY17'!$A$3:$U$3515,21,FALSE)</f>
        <v>0</v>
      </c>
      <c r="Q880" s="1">
        <f>VLOOKUP(A880,'ADM Details FY17'!$A$3:$V$3515,22,FALSE)</f>
        <v>0</v>
      </c>
      <c r="R880" s="1">
        <f>VLOOKUP(A880,'ADM Details FY17'!$A$3:$W$3515,23,FALSE)</f>
        <v>0</v>
      </c>
      <c r="S880" s="1">
        <f>VLOOKUP(A880,'ADM Details FY17'!$A$3:$X$3515,24,FALSE)</f>
        <v>0</v>
      </c>
      <c r="T880" s="1">
        <f>VLOOKUP(A880,'ADM Details FY17'!$A$3:$Y$3515,25,FALSE)</f>
        <v>0</v>
      </c>
      <c r="U880" s="1">
        <f>VLOOKUP(A880,'ADM Details FY17'!$A$3:$AA$3515,27,FALSE)</f>
        <v>0</v>
      </c>
      <c r="V880" s="1">
        <f>IFERROR(VLOOKUP(C880,'eindex _tget pp '!$A$4:$E$615,5,FALSE),0)</f>
        <v>0</v>
      </c>
      <c r="W880" s="31">
        <f>IFERROR(VLOOKUP(C880,'eindex _tget pp '!$A$4:$F$615,6,FALSE),0)</f>
        <v>0.18024565880000001</v>
      </c>
      <c r="X880" s="4">
        <f>IFERROR(VLOOKUP(B880,'eschools 16'!$A$2:$F$25,6,FALSE),1)</f>
        <v>2</v>
      </c>
      <c r="Y880" s="1">
        <f t="shared" si="65"/>
        <v>0</v>
      </c>
      <c r="Z880" s="1">
        <f t="shared" si="66"/>
        <v>0</v>
      </c>
      <c r="AA880" s="31">
        <f>IFERROR(VLOOKUP(C880,'eindex _tget pp '!$A$4:$G$615,7,FALSE),0)</f>
        <v>0.38358814600000002</v>
      </c>
      <c r="AB880" s="1">
        <f>VLOOKUP(A880,'ADM Details FY17'!$A$3:$AB$3515,28,FALSE)</f>
        <v>0</v>
      </c>
      <c r="AC880" s="1">
        <f t="shared" si="67"/>
        <v>0</v>
      </c>
      <c r="AD880" s="1">
        <f t="shared" si="68"/>
        <v>7.67</v>
      </c>
      <c r="AE880" s="1">
        <f t="shared" si="69"/>
        <v>191.75</v>
      </c>
    </row>
    <row r="881" spans="1:31" x14ac:dyDescent="0.25">
      <c r="A881" t="str">
        <f>B881&amp;"-"&amp;COUNTIF($B$3:B881,B881)</f>
        <v>282-27</v>
      </c>
      <c r="B881">
        <v>282</v>
      </c>
      <c r="C881" s="18">
        <f>VLOOKUP(A881,'ADM Details FY17'!$A$3:$D$3515,4,FALSE)</f>
        <v>44214</v>
      </c>
      <c r="D881" s="1">
        <f>VLOOKUP(A881,'ADM Details FY17'!$A$3:$E$3515,5,FALSE)</f>
        <v>67.52</v>
      </c>
      <c r="E881" s="1">
        <f>VLOOKUP(A881,'ADM Details FY17'!$A$3:$F$3515,6,FALSE)</f>
        <v>0</v>
      </c>
      <c r="F881" s="1">
        <f>VLOOKUP(A881,'ADM Details FY17'!$A$3:$G$3515,7,FALSE)</f>
        <v>11.83</v>
      </c>
      <c r="G881" s="1">
        <f>VLOOKUP(A881,'ADM Details FY17'!$A$3:$H$3515,8,FALSE)</f>
        <v>0.15</v>
      </c>
      <c r="H881" s="1">
        <f>VLOOKUP(A881,'ADM Details FY17'!$A$3:$I$3515,9,FALSE)</f>
        <v>1</v>
      </c>
      <c r="I881" s="1">
        <f>VLOOKUP(A881,'ADM Details FY17'!$A$3:$J$3517,10,FALSE)</f>
        <v>3</v>
      </c>
      <c r="J881" s="1">
        <f>VLOOKUP(A881,'ADM Details FY17'!$A$3:$K$3515,11,FALSE)</f>
        <v>1</v>
      </c>
      <c r="K881" s="1">
        <f>VLOOKUP(A881,'ADM Details FY17'!$A$3:$M$3515,13,FALSE)</f>
        <v>38.090000000000003</v>
      </c>
      <c r="L881" s="1">
        <f>VLOOKUP(A881,'ADM Details FY17'!$A$3:$O$3515,15,FALSE)</f>
        <v>0</v>
      </c>
      <c r="M881" s="1">
        <f>VLOOKUP(A881,'ADM Details FY17'!$A$3:$P$3515,16,FALSE)</f>
        <v>0</v>
      </c>
      <c r="N881" s="1">
        <f>VLOOKUP(A881,'ADM Details FY17'!$A$3:$Q$3515,17,FALSE)</f>
        <v>0</v>
      </c>
      <c r="O881" s="1">
        <f>VLOOKUP(A881,'ADM Details FY17'!$A$3:$S$3515,19,FALSE)</f>
        <v>0</v>
      </c>
      <c r="P881" s="1">
        <f>VLOOKUP(A881,'ADM Details FY17'!$A$3:$U$3515,21,FALSE)</f>
        <v>0</v>
      </c>
      <c r="Q881" s="1">
        <f>VLOOKUP(A881,'ADM Details FY17'!$A$3:$V$3515,22,FALSE)</f>
        <v>0</v>
      </c>
      <c r="R881" s="1">
        <f>VLOOKUP(A881,'ADM Details FY17'!$A$3:$W$3515,23,FALSE)</f>
        <v>0</v>
      </c>
      <c r="S881" s="1">
        <f>VLOOKUP(A881,'ADM Details FY17'!$A$3:$X$3515,24,FALSE)</f>
        <v>0</v>
      </c>
      <c r="T881" s="1">
        <f>VLOOKUP(A881,'ADM Details FY17'!$A$3:$Y$3515,25,FALSE)</f>
        <v>0</v>
      </c>
      <c r="U881" s="1">
        <f>VLOOKUP(A881,'ADM Details FY17'!$A$3:$AA$3515,27,FALSE)</f>
        <v>1.05</v>
      </c>
      <c r="V881" s="1">
        <f>IFERROR(VLOOKUP(C881,'eindex _tget pp '!$A$4:$E$615,5,FALSE),0)</f>
        <v>223.47476593386986</v>
      </c>
      <c r="W881" s="31">
        <f>IFERROR(VLOOKUP(C881,'eindex _tget pp '!$A$4:$F$615,6,FALSE),0)</f>
        <v>0.2165453779</v>
      </c>
      <c r="X881" s="4">
        <f>IFERROR(VLOOKUP(B881,'eschools 16'!$A$2:$F$25,6,FALSE),1)</f>
        <v>2</v>
      </c>
      <c r="Y881" s="1">
        <f t="shared" si="65"/>
        <v>0</v>
      </c>
      <c r="Z881" s="1">
        <f t="shared" si="66"/>
        <v>0</v>
      </c>
      <c r="AA881" s="31">
        <f>IFERROR(VLOOKUP(C881,'eindex _tget pp '!$A$4:$G$615,7,FALSE),0)</f>
        <v>0.46179216099999998</v>
      </c>
      <c r="AB881" s="1">
        <f>VLOOKUP(A881,'ADM Details FY17'!$A$3:$AB$3515,28,FALSE)</f>
        <v>0</v>
      </c>
      <c r="AC881" s="1">
        <f t="shared" si="67"/>
        <v>0</v>
      </c>
      <c r="AD881" s="1">
        <f t="shared" si="68"/>
        <v>67.72999999999999</v>
      </c>
      <c r="AE881" s="1">
        <f t="shared" si="69"/>
        <v>1693.2499999999998</v>
      </c>
    </row>
    <row r="882" spans="1:31" x14ac:dyDescent="0.25">
      <c r="A882" t="str">
        <f>B882&amp;"-"&amp;COUNTIF($B$3:B882,B882)</f>
        <v>282-28</v>
      </c>
      <c r="B882">
        <v>282</v>
      </c>
      <c r="C882" s="18">
        <f>VLOOKUP(A882,'ADM Details FY17'!$A$3:$D$3515,4,FALSE)</f>
        <v>50443</v>
      </c>
      <c r="D882" s="1">
        <f>VLOOKUP(A882,'ADM Details FY17'!$A$3:$E$3515,5,FALSE)</f>
        <v>36.880000000000003</v>
      </c>
      <c r="E882" s="1">
        <f>VLOOKUP(A882,'ADM Details FY17'!$A$3:$F$3515,6,FALSE)</f>
        <v>0</v>
      </c>
      <c r="F882" s="1">
        <f>VLOOKUP(A882,'ADM Details FY17'!$A$3:$G$3515,7,FALSE)</f>
        <v>4.3899999999999997</v>
      </c>
      <c r="G882" s="1">
        <f>VLOOKUP(A882,'ADM Details FY17'!$A$3:$H$3515,8,FALSE)</f>
        <v>1</v>
      </c>
      <c r="H882" s="1">
        <f>VLOOKUP(A882,'ADM Details FY17'!$A$3:$I$3515,9,FALSE)</f>
        <v>0</v>
      </c>
      <c r="I882" s="1">
        <f>VLOOKUP(A882,'ADM Details FY17'!$A$3:$J$3517,10,FALSE)</f>
        <v>0.97</v>
      </c>
      <c r="J882" s="1">
        <f>VLOOKUP(A882,'ADM Details FY17'!$A$3:$K$3515,11,FALSE)</f>
        <v>0</v>
      </c>
      <c r="K882" s="1">
        <f>VLOOKUP(A882,'ADM Details FY17'!$A$3:$M$3515,13,FALSE)</f>
        <v>19.75</v>
      </c>
      <c r="L882" s="1">
        <f>VLOOKUP(A882,'ADM Details FY17'!$A$3:$O$3515,15,FALSE)</f>
        <v>0</v>
      </c>
      <c r="M882" s="1">
        <f>VLOOKUP(A882,'ADM Details FY17'!$A$3:$P$3515,16,FALSE)</f>
        <v>0</v>
      </c>
      <c r="N882" s="1">
        <f>VLOOKUP(A882,'ADM Details FY17'!$A$3:$Q$3515,17,FALSE)</f>
        <v>0</v>
      </c>
      <c r="O882" s="1">
        <f>VLOOKUP(A882,'ADM Details FY17'!$A$3:$S$3515,19,FALSE)</f>
        <v>0</v>
      </c>
      <c r="P882" s="1">
        <f>VLOOKUP(A882,'ADM Details FY17'!$A$3:$U$3515,21,FALSE)</f>
        <v>0</v>
      </c>
      <c r="Q882" s="1">
        <f>VLOOKUP(A882,'ADM Details FY17'!$A$3:$V$3515,22,FALSE)</f>
        <v>0</v>
      </c>
      <c r="R882" s="1">
        <f>VLOOKUP(A882,'ADM Details FY17'!$A$3:$W$3515,23,FALSE)</f>
        <v>0</v>
      </c>
      <c r="S882" s="1">
        <f>VLOOKUP(A882,'ADM Details FY17'!$A$3:$X$3515,24,FALSE)</f>
        <v>0</v>
      </c>
      <c r="T882" s="1">
        <f>VLOOKUP(A882,'ADM Details FY17'!$A$3:$Y$3515,25,FALSE)</f>
        <v>0</v>
      </c>
      <c r="U882" s="1">
        <f>VLOOKUP(A882,'ADM Details FY17'!$A$3:$AA$3515,27,FALSE)</f>
        <v>0</v>
      </c>
      <c r="V882" s="1">
        <f>IFERROR(VLOOKUP(C882,'eindex _tget pp '!$A$4:$E$615,5,FALSE),0)</f>
        <v>0</v>
      </c>
      <c r="W882" s="31">
        <f>IFERROR(VLOOKUP(C882,'eindex _tget pp '!$A$4:$F$615,6,FALSE),0)</f>
        <v>0.1820992625</v>
      </c>
      <c r="X882" s="4">
        <f>IFERROR(VLOOKUP(B882,'eschools 16'!$A$2:$F$25,6,FALSE),1)</f>
        <v>2</v>
      </c>
      <c r="Y882" s="1">
        <f t="shared" si="65"/>
        <v>0</v>
      </c>
      <c r="Z882" s="1">
        <f t="shared" si="66"/>
        <v>0</v>
      </c>
      <c r="AA882" s="31">
        <f>IFERROR(VLOOKUP(C882,'eindex _tget pp '!$A$4:$G$615,7,FALSE),0)</f>
        <v>0.32501585</v>
      </c>
      <c r="AB882" s="1">
        <f>VLOOKUP(A882,'ADM Details FY17'!$A$3:$AB$3515,28,FALSE)</f>
        <v>0</v>
      </c>
      <c r="AC882" s="1">
        <f t="shared" si="67"/>
        <v>0</v>
      </c>
      <c r="AD882" s="1">
        <f t="shared" si="68"/>
        <v>36.880000000000003</v>
      </c>
      <c r="AE882" s="1">
        <f t="shared" si="69"/>
        <v>922.00000000000011</v>
      </c>
    </row>
    <row r="883" spans="1:31" x14ac:dyDescent="0.25">
      <c r="A883" t="str">
        <f>B883&amp;"-"&amp;COUNTIF($B$3:B883,B883)</f>
        <v>282-29</v>
      </c>
      <c r="B883">
        <v>282</v>
      </c>
      <c r="C883" s="18">
        <f>VLOOKUP(A883,'ADM Details FY17'!$A$3:$D$3515,4,FALSE)</f>
        <v>44230</v>
      </c>
      <c r="D883" s="1">
        <f>VLOOKUP(A883,'ADM Details FY17'!$A$3:$E$3515,5,FALSE)</f>
        <v>2.71</v>
      </c>
      <c r="E883" s="1">
        <f>VLOOKUP(A883,'ADM Details FY17'!$A$3:$F$3515,6,FALSE)</f>
        <v>0</v>
      </c>
      <c r="F883" s="1">
        <f>VLOOKUP(A883,'ADM Details FY17'!$A$3:$G$3515,7,FALSE)</f>
        <v>0.79</v>
      </c>
      <c r="G883" s="1">
        <f>VLOOKUP(A883,'ADM Details FY17'!$A$3:$H$3515,8,FALSE)</f>
        <v>0</v>
      </c>
      <c r="H883" s="1">
        <f>VLOOKUP(A883,'ADM Details FY17'!$A$3:$I$3515,9,FALSE)</f>
        <v>0</v>
      </c>
      <c r="I883" s="1">
        <f>VLOOKUP(A883,'ADM Details FY17'!$A$3:$J$3517,10,FALSE)</f>
        <v>0</v>
      </c>
      <c r="J883" s="1">
        <f>VLOOKUP(A883,'ADM Details FY17'!$A$3:$K$3515,11,FALSE)</f>
        <v>0</v>
      </c>
      <c r="K883" s="1">
        <f>VLOOKUP(A883,'ADM Details FY17'!$A$3:$M$3515,13,FALSE)</f>
        <v>2.25</v>
      </c>
      <c r="L883" s="1">
        <f>VLOOKUP(A883,'ADM Details FY17'!$A$3:$O$3515,15,FALSE)</f>
        <v>0</v>
      </c>
      <c r="M883" s="1">
        <f>VLOOKUP(A883,'ADM Details FY17'!$A$3:$P$3515,16,FALSE)</f>
        <v>0</v>
      </c>
      <c r="N883" s="1">
        <f>VLOOKUP(A883,'ADM Details FY17'!$A$3:$Q$3515,17,FALSE)</f>
        <v>0</v>
      </c>
      <c r="O883" s="1">
        <f>VLOOKUP(A883,'ADM Details FY17'!$A$3:$S$3515,19,FALSE)</f>
        <v>0</v>
      </c>
      <c r="P883" s="1">
        <f>VLOOKUP(A883,'ADM Details FY17'!$A$3:$U$3515,21,FALSE)</f>
        <v>0</v>
      </c>
      <c r="Q883" s="1">
        <f>VLOOKUP(A883,'ADM Details FY17'!$A$3:$V$3515,22,FALSE)</f>
        <v>0</v>
      </c>
      <c r="R883" s="1">
        <f>VLOOKUP(A883,'ADM Details FY17'!$A$3:$W$3515,23,FALSE)</f>
        <v>0</v>
      </c>
      <c r="S883" s="1">
        <f>VLOOKUP(A883,'ADM Details FY17'!$A$3:$X$3515,24,FALSE)</f>
        <v>0</v>
      </c>
      <c r="T883" s="1">
        <f>VLOOKUP(A883,'ADM Details FY17'!$A$3:$Y$3515,25,FALSE)</f>
        <v>0</v>
      </c>
      <c r="U883" s="1">
        <f>VLOOKUP(A883,'ADM Details FY17'!$A$3:$AA$3515,27,FALSE)</f>
        <v>0</v>
      </c>
      <c r="V883" s="1">
        <f>IFERROR(VLOOKUP(C883,'eindex _tget pp '!$A$4:$E$615,5,FALSE),0)</f>
        <v>880.83644835439964</v>
      </c>
      <c r="W883" s="31">
        <f>IFERROR(VLOOKUP(C883,'eindex _tget pp '!$A$4:$F$615,6,FALSE),0)</f>
        <v>3.2738175499</v>
      </c>
      <c r="X883" s="4">
        <f>IFERROR(VLOOKUP(B883,'eschools 16'!$A$2:$F$25,6,FALSE),1)</f>
        <v>2</v>
      </c>
      <c r="Y883" s="1">
        <f t="shared" si="65"/>
        <v>0</v>
      </c>
      <c r="Z883" s="1">
        <f t="shared" si="66"/>
        <v>0</v>
      </c>
      <c r="AA883" s="31">
        <f>IFERROR(VLOOKUP(C883,'eindex _tget pp '!$A$4:$G$615,7,FALSE),0)</f>
        <v>0.65466909699999998</v>
      </c>
      <c r="AB883" s="1">
        <f>VLOOKUP(A883,'ADM Details FY17'!$A$3:$AB$3515,28,FALSE)</f>
        <v>0</v>
      </c>
      <c r="AC883" s="1">
        <f t="shared" si="67"/>
        <v>0</v>
      </c>
      <c r="AD883" s="1">
        <f t="shared" si="68"/>
        <v>2.71</v>
      </c>
      <c r="AE883" s="1">
        <f t="shared" si="69"/>
        <v>67.75</v>
      </c>
    </row>
    <row r="884" spans="1:31" x14ac:dyDescent="0.25">
      <c r="A884" t="str">
        <f>B884&amp;"-"&amp;COUNTIF($B$3:B884,B884)</f>
        <v>282-30</v>
      </c>
      <c r="B884">
        <v>282</v>
      </c>
      <c r="C884" s="18">
        <f>VLOOKUP(A884,'ADM Details FY17'!$A$3:$D$3515,4,FALSE)</f>
        <v>44271</v>
      </c>
      <c r="D884" s="1">
        <f>VLOOKUP(A884,'ADM Details FY17'!$A$3:$E$3515,5,FALSE)</f>
        <v>7.73</v>
      </c>
      <c r="E884" s="1">
        <f>VLOOKUP(A884,'ADM Details FY17'!$A$3:$F$3515,6,FALSE)</f>
        <v>0</v>
      </c>
      <c r="F884" s="1">
        <f>VLOOKUP(A884,'ADM Details FY17'!$A$3:$G$3515,7,FALSE)</f>
        <v>1.43</v>
      </c>
      <c r="G884" s="1">
        <f>VLOOKUP(A884,'ADM Details FY17'!$A$3:$H$3515,8,FALSE)</f>
        <v>0</v>
      </c>
      <c r="H884" s="1">
        <f>VLOOKUP(A884,'ADM Details FY17'!$A$3:$I$3515,9,FALSE)</f>
        <v>0</v>
      </c>
      <c r="I884" s="1">
        <f>VLOOKUP(A884,'ADM Details FY17'!$A$3:$J$3517,10,FALSE)</f>
        <v>0</v>
      </c>
      <c r="J884" s="1">
        <f>VLOOKUP(A884,'ADM Details FY17'!$A$3:$K$3515,11,FALSE)</f>
        <v>0</v>
      </c>
      <c r="K884" s="1">
        <f>VLOOKUP(A884,'ADM Details FY17'!$A$3:$M$3515,13,FALSE)</f>
        <v>5.56</v>
      </c>
      <c r="L884" s="1">
        <f>VLOOKUP(A884,'ADM Details FY17'!$A$3:$O$3515,15,FALSE)</f>
        <v>0</v>
      </c>
      <c r="M884" s="1">
        <f>VLOOKUP(A884,'ADM Details FY17'!$A$3:$P$3515,16,FALSE)</f>
        <v>0</v>
      </c>
      <c r="N884" s="1">
        <f>VLOOKUP(A884,'ADM Details FY17'!$A$3:$Q$3515,17,FALSE)</f>
        <v>0</v>
      </c>
      <c r="O884" s="1">
        <f>VLOOKUP(A884,'ADM Details FY17'!$A$3:$S$3515,19,FALSE)</f>
        <v>0</v>
      </c>
      <c r="P884" s="1">
        <f>VLOOKUP(A884,'ADM Details FY17'!$A$3:$U$3515,21,FALSE)</f>
        <v>0</v>
      </c>
      <c r="Q884" s="1">
        <f>VLOOKUP(A884,'ADM Details FY17'!$A$3:$V$3515,22,FALSE)</f>
        <v>0</v>
      </c>
      <c r="R884" s="1">
        <f>VLOOKUP(A884,'ADM Details FY17'!$A$3:$W$3515,23,FALSE)</f>
        <v>0</v>
      </c>
      <c r="S884" s="1">
        <f>VLOOKUP(A884,'ADM Details FY17'!$A$3:$X$3515,24,FALSE)</f>
        <v>0</v>
      </c>
      <c r="T884" s="1">
        <f>VLOOKUP(A884,'ADM Details FY17'!$A$3:$Y$3515,25,FALSE)</f>
        <v>0</v>
      </c>
      <c r="U884" s="1">
        <f>VLOOKUP(A884,'ADM Details FY17'!$A$3:$AA$3515,27,FALSE)</f>
        <v>0</v>
      </c>
      <c r="V884" s="1">
        <f>IFERROR(VLOOKUP(C884,'eindex _tget pp '!$A$4:$E$615,5,FALSE),0)</f>
        <v>0</v>
      </c>
      <c r="W884" s="31">
        <f>IFERROR(VLOOKUP(C884,'eindex _tget pp '!$A$4:$F$615,6,FALSE),0)</f>
        <v>0.1009088838</v>
      </c>
      <c r="X884" s="4">
        <f>IFERROR(VLOOKUP(B884,'eschools 16'!$A$2:$F$25,6,FALSE),1)</f>
        <v>2</v>
      </c>
      <c r="Y884" s="1">
        <f t="shared" si="65"/>
        <v>0</v>
      </c>
      <c r="Z884" s="1">
        <f t="shared" si="66"/>
        <v>0</v>
      </c>
      <c r="AA884" s="31">
        <f>IFERROR(VLOOKUP(C884,'eindex _tget pp '!$A$4:$G$615,7,FALSE),0)</f>
        <v>0.35065730899999997</v>
      </c>
      <c r="AB884" s="1">
        <f>VLOOKUP(A884,'ADM Details FY17'!$A$3:$AB$3515,28,FALSE)</f>
        <v>0</v>
      </c>
      <c r="AC884" s="1">
        <f t="shared" si="67"/>
        <v>0</v>
      </c>
      <c r="AD884" s="1">
        <f t="shared" si="68"/>
        <v>7.73</v>
      </c>
      <c r="AE884" s="1">
        <f t="shared" si="69"/>
        <v>193.25</v>
      </c>
    </row>
    <row r="885" spans="1:31" x14ac:dyDescent="0.25">
      <c r="A885" t="str">
        <f>B885&amp;"-"&amp;COUNTIF($B$3:B885,B885)</f>
        <v>282-31</v>
      </c>
      <c r="B885">
        <v>282</v>
      </c>
      <c r="C885" s="18">
        <f>VLOOKUP(A885,'ADM Details FY17'!$A$3:$D$3515,4,FALSE)</f>
        <v>47639</v>
      </c>
      <c r="D885" s="1">
        <f>VLOOKUP(A885,'ADM Details FY17'!$A$3:$E$3515,5,FALSE)</f>
        <v>1</v>
      </c>
      <c r="E885" s="1">
        <f>VLOOKUP(A885,'ADM Details FY17'!$A$3:$F$3515,6,FALSE)</f>
        <v>0</v>
      </c>
      <c r="F885" s="1">
        <f>VLOOKUP(A885,'ADM Details FY17'!$A$3:$G$3515,7,FALSE)</f>
        <v>0</v>
      </c>
      <c r="G885" s="1">
        <f>VLOOKUP(A885,'ADM Details FY17'!$A$3:$H$3515,8,FALSE)</f>
        <v>0</v>
      </c>
      <c r="H885" s="1">
        <f>VLOOKUP(A885,'ADM Details FY17'!$A$3:$I$3515,9,FALSE)</f>
        <v>0</v>
      </c>
      <c r="I885" s="1">
        <f>VLOOKUP(A885,'ADM Details FY17'!$A$3:$J$3517,10,FALSE)</f>
        <v>0</v>
      </c>
      <c r="J885" s="1">
        <f>VLOOKUP(A885,'ADM Details FY17'!$A$3:$K$3515,11,FALSE)</f>
        <v>0</v>
      </c>
      <c r="K885" s="1">
        <f>VLOOKUP(A885,'ADM Details FY17'!$A$3:$M$3515,13,FALSE)</f>
        <v>0</v>
      </c>
      <c r="L885" s="1">
        <f>VLOOKUP(A885,'ADM Details FY17'!$A$3:$O$3515,15,FALSE)</f>
        <v>0</v>
      </c>
      <c r="M885" s="1">
        <f>VLOOKUP(A885,'ADM Details FY17'!$A$3:$P$3515,16,FALSE)</f>
        <v>0</v>
      </c>
      <c r="N885" s="1">
        <f>VLOOKUP(A885,'ADM Details FY17'!$A$3:$Q$3515,17,FALSE)</f>
        <v>0</v>
      </c>
      <c r="O885" s="1">
        <f>VLOOKUP(A885,'ADM Details FY17'!$A$3:$S$3515,19,FALSE)</f>
        <v>0</v>
      </c>
      <c r="P885" s="1">
        <f>VLOOKUP(A885,'ADM Details FY17'!$A$3:$U$3515,21,FALSE)</f>
        <v>0</v>
      </c>
      <c r="Q885" s="1">
        <f>VLOOKUP(A885,'ADM Details FY17'!$A$3:$V$3515,22,FALSE)</f>
        <v>0</v>
      </c>
      <c r="R885" s="1">
        <f>VLOOKUP(A885,'ADM Details FY17'!$A$3:$W$3515,23,FALSE)</f>
        <v>0</v>
      </c>
      <c r="S885" s="1">
        <f>VLOOKUP(A885,'ADM Details FY17'!$A$3:$X$3515,24,FALSE)</f>
        <v>0</v>
      </c>
      <c r="T885" s="1">
        <f>VLOOKUP(A885,'ADM Details FY17'!$A$3:$Y$3515,25,FALSE)</f>
        <v>0</v>
      </c>
      <c r="U885" s="1">
        <f>VLOOKUP(A885,'ADM Details FY17'!$A$3:$AA$3515,27,FALSE)</f>
        <v>0</v>
      </c>
      <c r="V885" s="1">
        <f>IFERROR(VLOOKUP(C885,'eindex _tget pp '!$A$4:$E$615,5,FALSE),0)</f>
        <v>1106.0834187833045</v>
      </c>
      <c r="W885" s="31">
        <f>IFERROR(VLOOKUP(C885,'eindex _tget pp '!$A$4:$F$615,6,FALSE),0)</f>
        <v>1.0789319070000001</v>
      </c>
      <c r="X885" s="4">
        <f>IFERROR(VLOOKUP(B885,'eschools 16'!$A$2:$F$25,6,FALSE),1)</f>
        <v>2</v>
      </c>
      <c r="Y885" s="1">
        <f t="shared" si="65"/>
        <v>0</v>
      </c>
      <c r="Z885" s="1">
        <f t="shared" si="66"/>
        <v>0</v>
      </c>
      <c r="AA885" s="31">
        <f>IFERROR(VLOOKUP(C885,'eindex _tget pp '!$A$4:$G$615,7,FALSE),0)</f>
        <v>0.70566472800000002</v>
      </c>
      <c r="AB885" s="1">
        <f>VLOOKUP(A885,'ADM Details FY17'!$A$3:$AB$3515,28,FALSE)</f>
        <v>0</v>
      </c>
      <c r="AC885" s="1">
        <f t="shared" si="67"/>
        <v>0</v>
      </c>
      <c r="AD885" s="1">
        <f t="shared" si="68"/>
        <v>1</v>
      </c>
      <c r="AE885" s="1">
        <f t="shared" si="69"/>
        <v>25</v>
      </c>
    </row>
    <row r="886" spans="1:31" x14ac:dyDescent="0.25">
      <c r="A886" t="str">
        <f>B886&amp;"-"&amp;COUNTIF($B$3:B886,B886)</f>
        <v>282-32</v>
      </c>
      <c r="B886">
        <v>282</v>
      </c>
      <c r="C886" s="18">
        <f>VLOOKUP(A886,'ADM Details FY17'!$A$3:$D$3515,4,FALSE)</f>
        <v>48702</v>
      </c>
      <c r="D886" s="1">
        <f>VLOOKUP(A886,'ADM Details FY17'!$A$3:$E$3515,5,FALSE)</f>
        <v>3.24</v>
      </c>
      <c r="E886" s="1">
        <f>VLOOKUP(A886,'ADM Details FY17'!$A$3:$F$3515,6,FALSE)</f>
        <v>0</v>
      </c>
      <c r="F886" s="1">
        <f>VLOOKUP(A886,'ADM Details FY17'!$A$3:$G$3515,7,FALSE)</f>
        <v>0.85</v>
      </c>
      <c r="G886" s="1">
        <f>VLOOKUP(A886,'ADM Details FY17'!$A$3:$H$3515,8,FALSE)</f>
        <v>0</v>
      </c>
      <c r="H886" s="1">
        <f>VLOOKUP(A886,'ADM Details FY17'!$A$3:$I$3515,9,FALSE)</f>
        <v>0</v>
      </c>
      <c r="I886" s="1">
        <f>VLOOKUP(A886,'ADM Details FY17'!$A$3:$J$3517,10,FALSE)</f>
        <v>0</v>
      </c>
      <c r="J886" s="1">
        <f>VLOOKUP(A886,'ADM Details FY17'!$A$3:$K$3515,11,FALSE)</f>
        <v>0</v>
      </c>
      <c r="K886" s="1">
        <f>VLOOKUP(A886,'ADM Details FY17'!$A$3:$M$3515,13,FALSE)</f>
        <v>3.24</v>
      </c>
      <c r="L886" s="1">
        <f>VLOOKUP(A886,'ADM Details FY17'!$A$3:$O$3515,15,FALSE)</f>
        <v>0</v>
      </c>
      <c r="M886" s="1">
        <f>VLOOKUP(A886,'ADM Details FY17'!$A$3:$P$3515,16,FALSE)</f>
        <v>0</v>
      </c>
      <c r="N886" s="1">
        <f>VLOOKUP(A886,'ADM Details FY17'!$A$3:$Q$3515,17,FALSE)</f>
        <v>0</v>
      </c>
      <c r="O886" s="1">
        <f>VLOOKUP(A886,'ADM Details FY17'!$A$3:$S$3515,19,FALSE)</f>
        <v>0</v>
      </c>
      <c r="P886" s="1">
        <f>VLOOKUP(A886,'ADM Details FY17'!$A$3:$U$3515,21,FALSE)</f>
        <v>0</v>
      </c>
      <c r="Q886" s="1">
        <f>VLOOKUP(A886,'ADM Details FY17'!$A$3:$V$3515,22,FALSE)</f>
        <v>0</v>
      </c>
      <c r="R886" s="1">
        <f>VLOOKUP(A886,'ADM Details FY17'!$A$3:$W$3515,23,FALSE)</f>
        <v>0</v>
      </c>
      <c r="S886" s="1">
        <f>VLOOKUP(A886,'ADM Details FY17'!$A$3:$X$3515,24,FALSE)</f>
        <v>0</v>
      </c>
      <c r="T886" s="1">
        <f>VLOOKUP(A886,'ADM Details FY17'!$A$3:$Y$3515,25,FALSE)</f>
        <v>0</v>
      </c>
      <c r="U886" s="1">
        <f>VLOOKUP(A886,'ADM Details FY17'!$A$3:$AA$3515,27,FALSE)</f>
        <v>0</v>
      </c>
      <c r="V886" s="1">
        <f>IFERROR(VLOOKUP(C886,'eindex _tget pp '!$A$4:$E$615,5,FALSE),0)</f>
        <v>1185.2952812025621</v>
      </c>
      <c r="W886" s="31">
        <f>IFERROR(VLOOKUP(C886,'eindex _tget pp '!$A$4:$F$615,6,FALSE),0)</f>
        <v>1.8289560841000001</v>
      </c>
      <c r="X886" s="4">
        <f>IFERROR(VLOOKUP(B886,'eschools 16'!$A$2:$F$25,6,FALSE),1)</f>
        <v>2</v>
      </c>
      <c r="Y886" s="1">
        <f t="shared" si="65"/>
        <v>0</v>
      </c>
      <c r="Z886" s="1">
        <f t="shared" si="66"/>
        <v>0</v>
      </c>
      <c r="AA886" s="31">
        <f>IFERROR(VLOOKUP(C886,'eindex _tget pp '!$A$4:$G$615,7,FALSE),0)</f>
        <v>0.78987808599999998</v>
      </c>
      <c r="AB886" s="1">
        <f>VLOOKUP(A886,'ADM Details FY17'!$A$3:$AB$3515,28,FALSE)</f>
        <v>0</v>
      </c>
      <c r="AC886" s="1">
        <f t="shared" si="67"/>
        <v>0</v>
      </c>
      <c r="AD886" s="1">
        <f t="shared" si="68"/>
        <v>3.24</v>
      </c>
      <c r="AE886" s="1">
        <f t="shared" si="69"/>
        <v>81</v>
      </c>
    </row>
    <row r="887" spans="1:31" x14ac:dyDescent="0.25">
      <c r="A887" t="str">
        <f>B887&amp;"-"&amp;COUNTIF($B$3:B887,B887)</f>
        <v>282-33</v>
      </c>
      <c r="B887">
        <v>282</v>
      </c>
      <c r="C887" s="18">
        <f>VLOOKUP(A887,'ADM Details FY17'!$A$3:$D$3515,4,FALSE)</f>
        <v>46128</v>
      </c>
      <c r="D887" s="1">
        <f>VLOOKUP(A887,'ADM Details FY17'!$A$3:$E$3515,5,FALSE)</f>
        <v>1.52</v>
      </c>
      <c r="E887" s="1">
        <f>VLOOKUP(A887,'ADM Details FY17'!$A$3:$F$3515,6,FALSE)</f>
        <v>0</v>
      </c>
      <c r="F887" s="1">
        <f>VLOOKUP(A887,'ADM Details FY17'!$A$3:$G$3515,7,FALSE)</f>
        <v>0</v>
      </c>
      <c r="G887" s="1">
        <f>VLOOKUP(A887,'ADM Details FY17'!$A$3:$H$3515,8,FALSE)</f>
        <v>0</v>
      </c>
      <c r="H887" s="1">
        <f>VLOOKUP(A887,'ADM Details FY17'!$A$3:$I$3515,9,FALSE)</f>
        <v>0</v>
      </c>
      <c r="I887" s="1">
        <f>VLOOKUP(A887,'ADM Details FY17'!$A$3:$J$3517,10,FALSE)</f>
        <v>0</v>
      </c>
      <c r="J887" s="1">
        <f>VLOOKUP(A887,'ADM Details FY17'!$A$3:$K$3515,11,FALSE)</f>
        <v>0</v>
      </c>
      <c r="K887" s="1">
        <f>VLOOKUP(A887,'ADM Details FY17'!$A$3:$M$3515,13,FALSE)</f>
        <v>0.08</v>
      </c>
      <c r="L887" s="1">
        <f>VLOOKUP(A887,'ADM Details FY17'!$A$3:$O$3515,15,FALSE)</f>
        <v>0</v>
      </c>
      <c r="M887" s="1">
        <f>VLOOKUP(A887,'ADM Details FY17'!$A$3:$P$3515,16,FALSE)</f>
        <v>0</v>
      </c>
      <c r="N887" s="1">
        <f>VLOOKUP(A887,'ADM Details FY17'!$A$3:$Q$3515,17,FALSE)</f>
        <v>0</v>
      </c>
      <c r="O887" s="1">
        <f>VLOOKUP(A887,'ADM Details FY17'!$A$3:$S$3515,19,FALSE)</f>
        <v>0</v>
      </c>
      <c r="P887" s="1">
        <f>VLOOKUP(A887,'ADM Details FY17'!$A$3:$U$3515,21,FALSE)</f>
        <v>0</v>
      </c>
      <c r="Q887" s="1">
        <f>VLOOKUP(A887,'ADM Details FY17'!$A$3:$V$3515,22,FALSE)</f>
        <v>0</v>
      </c>
      <c r="R887" s="1">
        <f>VLOOKUP(A887,'ADM Details FY17'!$A$3:$W$3515,23,FALSE)</f>
        <v>0</v>
      </c>
      <c r="S887" s="1">
        <f>VLOOKUP(A887,'ADM Details FY17'!$A$3:$X$3515,24,FALSE)</f>
        <v>0</v>
      </c>
      <c r="T887" s="1">
        <f>VLOOKUP(A887,'ADM Details FY17'!$A$3:$Y$3515,25,FALSE)</f>
        <v>0</v>
      </c>
      <c r="U887" s="1">
        <f>VLOOKUP(A887,'ADM Details FY17'!$A$3:$AA$3515,27,FALSE)</f>
        <v>0</v>
      </c>
      <c r="V887" s="1">
        <f>IFERROR(VLOOKUP(C887,'eindex _tget pp '!$A$4:$E$615,5,FALSE),0)</f>
        <v>687.87198440082147</v>
      </c>
      <c r="W887" s="31">
        <f>IFERROR(VLOOKUP(C887,'eindex _tget pp '!$A$4:$F$615,6,FALSE),0)</f>
        <v>0.68070312669999999</v>
      </c>
      <c r="X887" s="4">
        <f>IFERROR(VLOOKUP(B887,'eschools 16'!$A$2:$F$25,6,FALSE),1)</f>
        <v>2</v>
      </c>
      <c r="Y887" s="1">
        <f t="shared" si="65"/>
        <v>0</v>
      </c>
      <c r="Z887" s="1">
        <f t="shared" si="66"/>
        <v>0</v>
      </c>
      <c r="AA887" s="31">
        <f>IFERROR(VLOOKUP(C887,'eindex _tget pp '!$A$4:$G$615,7,FALSE),0)</f>
        <v>0.633165215</v>
      </c>
      <c r="AB887" s="1">
        <f>VLOOKUP(A887,'ADM Details FY17'!$A$3:$AB$3515,28,FALSE)</f>
        <v>0</v>
      </c>
      <c r="AC887" s="1">
        <f t="shared" si="67"/>
        <v>0</v>
      </c>
      <c r="AD887" s="1">
        <f t="shared" si="68"/>
        <v>1.52</v>
      </c>
      <c r="AE887" s="1">
        <f t="shared" si="69"/>
        <v>38</v>
      </c>
    </row>
    <row r="888" spans="1:31" x14ac:dyDescent="0.25">
      <c r="A888" t="str">
        <f>B888&amp;"-"&amp;COUNTIF($B$3:B888,B888)</f>
        <v>282-34</v>
      </c>
      <c r="B888">
        <v>282</v>
      </c>
      <c r="C888" s="18">
        <f>VLOOKUP(A888,'ADM Details FY17'!$A$3:$D$3515,4,FALSE)</f>
        <v>50450</v>
      </c>
      <c r="D888" s="1">
        <f>VLOOKUP(A888,'ADM Details FY17'!$A$3:$E$3515,5,FALSE)</f>
        <v>10.09</v>
      </c>
      <c r="E888" s="1">
        <f>VLOOKUP(A888,'ADM Details FY17'!$A$3:$F$3515,6,FALSE)</f>
        <v>0</v>
      </c>
      <c r="F888" s="1">
        <f>VLOOKUP(A888,'ADM Details FY17'!$A$3:$G$3515,7,FALSE)</f>
        <v>0.72</v>
      </c>
      <c r="G888" s="1">
        <f>VLOOKUP(A888,'ADM Details FY17'!$A$3:$H$3515,8,FALSE)</f>
        <v>0</v>
      </c>
      <c r="H888" s="1">
        <f>VLOOKUP(A888,'ADM Details FY17'!$A$3:$I$3515,9,FALSE)</f>
        <v>0</v>
      </c>
      <c r="I888" s="1">
        <f>VLOOKUP(A888,'ADM Details FY17'!$A$3:$J$3517,10,FALSE)</f>
        <v>1.99</v>
      </c>
      <c r="J888" s="1">
        <f>VLOOKUP(A888,'ADM Details FY17'!$A$3:$K$3515,11,FALSE)</f>
        <v>0</v>
      </c>
      <c r="K888" s="1">
        <f>VLOOKUP(A888,'ADM Details FY17'!$A$3:$M$3515,13,FALSE)</f>
        <v>3.15</v>
      </c>
      <c r="L888" s="1">
        <f>VLOOKUP(A888,'ADM Details FY17'!$A$3:$O$3515,15,FALSE)</f>
        <v>0</v>
      </c>
      <c r="M888" s="1">
        <f>VLOOKUP(A888,'ADM Details FY17'!$A$3:$P$3515,16,FALSE)</f>
        <v>0</v>
      </c>
      <c r="N888" s="1">
        <f>VLOOKUP(A888,'ADM Details FY17'!$A$3:$Q$3515,17,FALSE)</f>
        <v>0</v>
      </c>
      <c r="O888" s="1">
        <f>VLOOKUP(A888,'ADM Details FY17'!$A$3:$S$3515,19,FALSE)</f>
        <v>0</v>
      </c>
      <c r="P888" s="1">
        <f>VLOOKUP(A888,'ADM Details FY17'!$A$3:$U$3515,21,FALSE)</f>
        <v>0</v>
      </c>
      <c r="Q888" s="1">
        <f>VLOOKUP(A888,'ADM Details FY17'!$A$3:$V$3515,22,FALSE)</f>
        <v>0</v>
      </c>
      <c r="R888" s="1">
        <f>VLOOKUP(A888,'ADM Details FY17'!$A$3:$W$3515,23,FALSE)</f>
        <v>0</v>
      </c>
      <c r="S888" s="1">
        <f>VLOOKUP(A888,'ADM Details FY17'!$A$3:$X$3515,24,FALSE)</f>
        <v>0</v>
      </c>
      <c r="T888" s="1">
        <f>VLOOKUP(A888,'ADM Details FY17'!$A$3:$Y$3515,25,FALSE)</f>
        <v>0</v>
      </c>
      <c r="U888" s="1">
        <f>VLOOKUP(A888,'ADM Details FY17'!$A$3:$AA$3515,27,FALSE)</f>
        <v>0</v>
      </c>
      <c r="V888" s="1">
        <f>IFERROR(VLOOKUP(C888,'eindex _tget pp '!$A$4:$E$615,5,FALSE),0)</f>
        <v>48.843743505922596</v>
      </c>
      <c r="W888" s="31">
        <f>IFERROR(VLOOKUP(C888,'eindex _tget pp '!$A$4:$F$615,6,FALSE),0)</f>
        <v>3.0501903699999999E-2</v>
      </c>
      <c r="X888" s="4">
        <f>IFERROR(VLOOKUP(B888,'eschools 16'!$A$2:$F$25,6,FALSE),1)</f>
        <v>2</v>
      </c>
      <c r="Y888" s="1">
        <f t="shared" si="65"/>
        <v>0</v>
      </c>
      <c r="Z888" s="1">
        <f t="shared" si="66"/>
        <v>0</v>
      </c>
      <c r="AA888" s="31">
        <f>IFERROR(VLOOKUP(C888,'eindex _tget pp '!$A$4:$G$615,7,FALSE),0)</f>
        <v>0.42383610599999999</v>
      </c>
      <c r="AB888" s="1">
        <f>VLOOKUP(A888,'ADM Details FY17'!$A$3:$AB$3515,28,FALSE)</f>
        <v>0</v>
      </c>
      <c r="AC888" s="1">
        <f t="shared" si="67"/>
        <v>0</v>
      </c>
      <c r="AD888" s="1">
        <f t="shared" si="68"/>
        <v>10.09</v>
      </c>
      <c r="AE888" s="1">
        <f t="shared" si="69"/>
        <v>252.25</v>
      </c>
    </row>
    <row r="889" spans="1:31" x14ac:dyDescent="0.25">
      <c r="A889" t="str">
        <f>B889&amp;"-"&amp;COUNTIF($B$3:B889,B889)</f>
        <v>282-35</v>
      </c>
      <c r="B889">
        <v>282</v>
      </c>
      <c r="C889" s="18">
        <f>VLOOKUP(A889,'ADM Details FY17'!$A$3:$D$3515,4,FALSE)</f>
        <v>44396</v>
      </c>
      <c r="D889" s="1">
        <f>VLOOKUP(A889,'ADM Details FY17'!$A$3:$E$3515,5,FALSE)</f>
        <v>4.0999999999999996</v>
      </c>
      <c r="E889" s="1">
        <f>VLOOKUP(A889,'ADM Details FY17'!$A$3:$F$3515,6,FALSE)</f>
        <v>0</v>
      </c>
      <c r="F889" s="1">
        <f>VLOOKUP(A889,'ADM Details FY17'!$A$3:$G$3515,7,FALSE)</f>
        <v>0</v>
      </c>
      <c r="G889" s="1">
        <f>VLOOKUP(A889,'ADM Details FY17'!$A$3:$H$3515,8,FALSE)</f>
        <v>0</v>
      </c>
      <c r="H889" s="1">
        <f>VLOOKUP(A889,'ADM Details FY17'!$A$3:$I$3515,9,FALSE)</f>
        <v>0</v>
      </c>
      <c r="I889" s="1">
        <f>VLOOKUP(A889,'ADM Details FY17'!$A$3:$J$3517,10,FALSE)</f>
        <v>1.98</v>
      </c>
      <c r="J889" s="1">
        <f>VLOOKUP(A889,'ADM Details FY17'!$A$3:$K$3515,11,FALSE)</f>
        <v>0</v>
      </c>
      <c r="K889" s="1">
        <f>VLOOKUP(A889,'ADM Details FY17'!$A$3:$M$3515,13,FALSE)</f>
        <v>3.57</v>
      </c>
      <c r="L889" s="1">
        <f>VLOOKUP(A889,'ADM Details FY17'!$A$3:$O$3515,15,FALSE)</f>
        <v>0</v>
      </c>
      <c r="M889" s="1">
        <f>VLOOKUP(A889,'ADM Details FY17'!$A$3:$P$3515,16,FALSE)</f>
        <v>0</v>
      </c>
      <c r="N889" s="1">
        <f>VLOOKUP(A889,'ADM Details FY17'!$A$3:$Q$3515,17,FALSE)</f>
        <v>0</v>
      </c>
      <c r="O889" s="1">
        <f>VLOOKUP(A889,'ADM Details FY17'!$A$3:$S$3515,19,FALSE)</f>
        <v>0</v>
      </c>
      <c r="P889" s="1">
        <f>VLOOKUP(A889,'ADM Details FY17'!$A$3:$U$3515,21,FALSE)</f>
        <v>0</v>
      </c>
      <c r="Q889" s="1">
        <f>VLOOKUP(A889,'ADM Details FY17'!$A$3:$V$3515,22,FALSE)</f>
        <v>0</v>
      </c>
      <c r="R889" s="1">
        <f>VLOOKUP(A889,'ADM Details FY17'!$A$3:$W$3515,23,FALSE)</f>
        <v>0</v>
      </c>
      <c r="S889" s="1">
        <f>VLOOKUP(A889,'ADM Details FY17'!$A$3:$X$3515,24,FALSE)</f>
        <v>0</v>
      </c>
      <c r="T889" s="1">
        <f>VLOOKUP(A889,'ADM Details FY17'!$A$3:$Y$3515,25,FALSE)</f>
        <v>0</v>
      </c>
      <c r="U889" s="1">
        <f>VLOOKUP(A889,'ADM Details FY17'!$A$3:$AA$3515,27,FALSE)</f>
        <v>0</v>
      </c>
      <c r="V889" s="1">
        <f>IFERROR(VLOOKUP(C889,'eindex _tget pp '!$A$4:$E$615,5,FALSE),0)</f>
        <v>145.47924093771991</v>
      </c>
      <c r="W889" s="31">
        <f>IFERROR(VLOOKUP(C889,'eindex _tget pp '!$A$4:$F$615,6,FALSE),0)</f>
        <v>0.59669372279999999</v>
      </c>
      <c r="X889" s="4">
        <f>IFERROR(VLOOKUP(B889,'eschools 16'!$A$2:$F$25,6,FALSE),1)</f>
        <v>2</v>
      </c>
      <c r="Y889" s="1">
        <f t="shared" si="65"/>
        <v>0</v>
      </c>
      <c r="Z889" s="1">
        <f t="shared" si="66"/>
        <v>0</v>
      </c>
      <c r="AA889" s="31">
        <f>IFERROR(VLOOKUP(C889,'eindex _tget pp '!$A$4:$G$615,7,FALSE),0)</f>
        <v>0.39980179999999998</v>
      </c>
      <c r="AB889" s="1">
        <f>VLOOKUP(A889,'ADM Details FY17'!$A$3:$AB$3515,28,FALSE)</f>
        <v>0</v>
      </c>
      <c r="AC889" s="1">
        <f t="shared" si="67"/>
        <v>0</v>
      </c>
      <c r="AD889" s="1">
        <f t="shared" si="68"/>
        <v>4.0999999999999996</v>
      </c>
      <c r="AE889" s="1">
        <f t="shared" si="69"/>
        <v>102.49999999999999</v>
      </c>
    </row>
    <row r="890" spans="1:31" x14ac:dyDescent="0.25">
      <c r="A890" t="str">
        <f>B890&amp;"-"&amp;COUNTIF($B$3:B890,B890)</f>
        <v>282-36</v>
      </c>
      <c r="B890">
        <v>282</v>
      </c>
      <c r="C890" s="18">
        <f>VLOOKUP(A890,'ADM Details FY17'!$A$3:$D$3515,4,FALSE)</f>
        <v>44404</v>
      </c>
      <c r="D890" s="1">
        <f>VLOOKUP(A890,'ADM Details FY17'!$A$3:$E$3515,5,FALSE)</f>
        <v>30.31</v>
      </c>
      <c r="E890" s="1">
        <f>VLOOKUP(A890,'ADM Details FY17'!$A$3:$F$3515,6,FALSE)</f>
        <v>0</v>
      </c>
      <c r="F890" s="1">
        <f>VLOOKUP(A890,'ADM Details FY17'!$A$3:$G$3515,7,FALSE)</f>
        <v>8.65</v>
      </c>
      <c r="G890" s="1">
        <f>VLOOKUP(A890,'ADM Details FY17'!$A$3:$H$3515,8,FALSE)</f>
        <v>0</v>
      </c>
      <c r="H890" s="1">
        <f>VLOOKUP(A890,'ADM Details FY17'!$A$3:$I$3515,9,FALSE)</f>
        <v>0</v>
      </c>
      <c r="I890" s="1">
        <f>VLOOKUP(A890,'ADM Details FY17'!$A$3:$J$3517,10,FALSE)</f>
        <v>0</v>
      </c>
      <c r="J890" s="1">
        <f>VLOOKUP(A890,'ADM Details FY17'!$A$3:$K$3515,11,FALSE)</f>
        <v>0</v>
      </c>
      <c r="K890" s="1">
        <f>VLOOKUP(A890,'ADM Details FY17'!$A$3:$M$3515,13,FALSE)</f>
        <v>23.61</v>
      </c>
      <c r="L890" s="1">
        <f>VLOOKUP(A890,'ADM Details FY17'!$A$3:$O$3515,15,FALSE)</f>
        <v>0</v>
      </c>
      <c r="M890" s="1">
        <f>VLOOKUP(A890,'ADM Details FY17'!$A$3:$P$3515,16,FALSE)</f>
        <v>0</v>
      </c>
      <c r="N890" s="1">
        <f>VLOOKUP(A890,'ADM Details FY17'!$A$3:$Q$3515,17,FALSE)</f>
        <v>0</v>
      </c>
      <c r="O890" s="1">
        <f>VLOOKUP(A890,'ADM Details FY17'!$A$3:$S$3515,19,FALSE)</f>
        <v>0</v>
      </c>
      <c r="P890" s="1">
        <f>VLOOKUP(A890,'ADM Details FY17'!$A$3:$U$3515,21,FALSE)</f>
        <v>0</v>
      </c>
      <c r="Q890" s="1">
        <f>VLOOKUP(A890,'ADM Details FY17'!$A$3:$V$3515,22,FALSE)</f>
        <v>0</v>
      </c>
      <c r="R890" s="1">
        <f>VLOOKUP(A890,'ADM Details FY17'!$A$3:$W$3515,23,FALSE)</f>
        <v>0</v>
      </c>
      <c r="S890" s="1">
        <f>VLOOKUP(A890,'ADM Details FY17'!$A$3:$X$3515,24,FALSE)</f>
        <v>0</v>
      </c>
      <c r="T890" s="1">
        <f>VLOOKUP(A890,'ADM Details FY17'!$A$3:$Y$3515,25,FALSE)</f>
        <v>0</v>
      </c>
      <c r="U890" s="1">
        <f>VLOOKUP(A890,'ADM Details FY17'!$A$3:$AA$3515,27,FALSE)</f>
        <v>0</v>
      </c>
      <c r="V890" s="1">
        <f>IFERROR(VLOOKUP(C890,'eindex _tget pp '!$A$4:$E$615,5,FALSE),0)</f>
        <v>845.49030935431153</v>
      </c>
      <c r="W890" s="31">
        <f>IFERROR(VLOOKUP(C890,'eindex _tget pp '!$A$4:$F$615,6,FALSE),0)</f>
        <v>3.6750902770999998</v>
      </c>
      <c r="X890" s="4">
        <f>IFERROR(VLOOKUP(B890,'eschools 16'!$A$2:$F$25,6,FALSE),1)</f>
        <v>2</v>
      </c>
      <c r="Y890" s="1">
        <f t="shared" si="65"/>
        <v>0</v>
      </c>
      <c r="Z890" s="1">
        <f t="shared" si="66"/>
        <v>0</v>
      </c>
      <c r="AA890" s="31">
        <f>IFERROR(VLOOKUP(C890,'eindex _tget pp '!$A$4:$G$615,7,FALSE),0)</f>
        <v>0.67177512299999997</v>
      </c>
      <c r="AB890" s="1">
        <f>VLOOKUP(A890,'ADM Details FY17'!$A$3:$AB$3515,28,FALSE)</f>
        <v>0</v>
      </c>
      <c r="AC890" s="1">
        <f t="shared" si="67"/>
        <v>0</v>
      </c>
      <c r="AD890" s="1">
        <f t="shared" si="68"/>
        <v>30.31</v>
      </c>
      <c r="AE890" s="1">
        <f t="shared" si="69"/>
        <v>757.75</v>
      </c>
    </row>
    <row r="891" spans="1:31" x14ac:dyDescent="0.25">
      <c r="A891" t="str">
        <f>B891&amp;"-"&amp;COUNTIF($B$3:B891,B891)</f>
        <v>282-37</v>
      </c>
      <c r="B891">
        <v>282</v>
      </c>
      <c r="C891" s="18">
        <f>VLOOKUP(A891,'ADM Details FY17'!$A$3:$D$3515,4,FALSE)</f>
        <v>45500</v>
      </c>
      <c r="D891" s="1">
        <f>VLOOKUP(A891,'ADM Details FY17'!$A$3:$E$3515,5,FALSE)</f>
        <v>3.76</v>
      </c>
      <c r="E891" s="1">
        <f>VLOOKUP(A891,'ADM Details FY17'!$A$3:$F$3515,6,FALSE)</f>
        <v>0</v>
      </c>
      <c r="F891" s="1">
        <f>VLOOKUP(A891,'ADM Details FY17'!$A$3:$G$3515,7,FALSE)</f>
        <v>1.52</v>
      </c>
      <c r="G891" s="1">
        <f>VLOOKUP(A891,'ADM Details FY17'!$A$3:$H$3515,8,FALSE)</f>
        <v>0</v>
      </c>
      <c r="H891" s="1">
        <f>VLOOKUP(A891,'ADM Details FY17'!$A$3:$I$3515,9,FALSE)</f>
        <v>0</v>
      </c>
      <c r="I891" s="1">
        <f>VLOOKUP(A891,'ADM Details FY17'!$A$3:$J$3517,10,FALSE)</f>
        <v>0</v>
      </c>
      <c r="J891" s="1">
        <f>VLOOKUP(A891,'ADM Details FY17'!$A$3:$K$3515,11,FALSE)</f>
        <v>0</v>
      </c>
      <c r="K891" s="1">
        <f>VLOOKUP(A891,'ADM Details FY17'!$A$3:$M$3515,13,FALSE)</f>
        <v>2.78</v>
      </c>
      <c r="L891" s="1">
        <f>VLOOKUP(A891,'ADM Details FY17'!$A$3:$O$3515,15,FALSE)</f>
        <v>0</v>
      </c>
      <c r="M891" s="1">
        <f>VLOOKUP(A891,'ADM Details FY17'!$A$3:$P$3515,16,FALSE)</f>
        <v>0</v>
      </c>
      <c r="N891" s="1">
        <f>VLOOKUP(A891,'ADM Details FY17'!$A$3:$Q$3515,17,FALSE)</f>
        <v>0</v>
      </c>
      <c r="O891" s="1">
        <f>VLOOKUP(A891,'ADM Details FY17'!$A$3:$S$3515,19,FALSE)</f>
        <v>0</v>
      </c>
      <c r="P891" s="1">
        <f>VLOOKUP(A891,'ADM Details FY17'!$A$3:$U$3515,21,FALSE)</f>
        <v>0</v>
      </c>
      <c r="Q891" s="1">
        <f>VLOOKUP(A891,'ADM Details FY17'!$A$3:$V$3515,22,FALSE)</f>
        <v>0</v>
      </c>
      <c r="R891" s="1">
        <f>VLOOKUP(A891,'ADM Details FY17'!$A$3:$W$3515,23,FALSE)</f>
        <v>0</v>
      </c>
      <c r="S891" s="1">
        <f>VLOOKUP(A891,'ADM Details FY17'!$A$3:$X$3515,24,FALSE)</f>
        <v>0</v>
      </c>
      <c r="T891" s="1">
        <f>VLOOKUP(A891,'ADM Details FY17'!$A$3:$Y$3515,25,FALSE)</f>
        <v>0</v>
      </c>
      <c r="U891" s="1">
        <f>VLOOKUP(A891,'ADM Details FY17'!$A$3:$AA$3515,27,FALSE)</f>
        <v>0</v>
      </c>
      <c r="V891" s="1">
        <f>IFERROR(VLOOKUP(C891,'eindex _tget pp '!$A$4:$E$615,5,FALSE),0)</f>
        <v>103.28515508998646</v>
      </c>
      <c r="W891" s="31">
        <f>IFERROR(VLOOKUP(C891,'eindex _tget pp '!$A$4:$F$615,6,FALSE),0)</f>
        <v>0.2656151819</v>
      </c>
      <c r="X891" s="4">
        <f>IFERROR(VLOOKUP(B891,'eschools 16'!$A$2:$F$25,6,FALSE),1)</f>
        <v>2</v>
      </c>
      <c r="Y891" s="1">
        <f t="shared" si="65"/>
        <v>0</v>
      </c>
      <c r="Z891" s="1">
        <f t="shared" si="66"/>
        <v>0</v>
      </c>
      <c r="AA891" s="31">
        <f>IFERROR(VLOOKUP(C891,'eindex _tget pp '!$A$4:$G$615,7,FALSE),0)</f>
        <v>0.45041583099999999</v>
      </c>
      <c r="AB891" s="1">
        <f>VLOOKUP(A891,'ADM Details FY17'!$A$3:$AB$3515,28,FALSE)</f>
        <v>0</v>
      </c>
      <c r="AC891" s="1">
        <f t="shared" si="67"/>
        <v>0</v>
      </c>
      <c r="AD891" s="1">
        <f t="shared" si="68"/>
        <v>3.76</v>
      </c>
      <c r="AE891" s="1">
        <f t="shared" si="69"/>
        <v>94</v>
      </c>
    </row>
    <row r="892" spans="1:31" x14ac:dyDescent="0.25">
      <c r="A892" t="str">
        <f>B892&amp;"-"&amp;COUNTIF($B$3:B892,B892)</f>
        <v>282-38</v>
      </c>
      <c r="B892">
        <v>282</v>
      </c>
      <c r="C892" s="18">
        <f>VLOOKUP(A892,'ADM Details FY17'!$A$3:$D$3515,4,FALSE)</f>
        <v>139303</v>
      </c>
      <c r="D892" s="1">
        <f>VLOOKUP(A892,'ADM Details FY17'!$A$3:$E$3515,5,FALSE)</f>
        <v>7.39</v>
      </c>
      <c r="E892" s="1">
        <f>VLOOKUP(A892,'ADM Details FY17'!$A$3:$F$3515,6,FALSE)</f>
        <v>0</v>
      </c>
      <c r="F892" s="1">
        <f>VLOOKUP(A892,'ADM Details FY17'!$A$3:$G$3515,7,FALSE)</f>
        <v>0</v>
      </c>
      <c r="G892" s="1">
        <f>VLOOKUP(A892,'ADM Details FY17'!$A$3:$H$3515,8,FALSE)</f>
        <v>0</v>
      </c>
      <c r="H892" s="1">
        <f>VLOOKUP(A892,'ADM Details FY17'!$A$3:$I$3515,9,FALSE)</f>
        <v>0</v>
      </c>
      <c r="I892" s="1">
        <f>VLOOKUP(A892,'ADM Details FY17'!$A$3:$J$3517,10,FALSE)</f>
        <v>0</v>
      </c>
      <c r="J892" s="1">
        <f>VLOOKUP(A892,'ADM Details FY17'!$A$3:$K$3515,11,FALSE)</f>
        <v>1</v>
      </c>
      <c r="K892" s="1">
        <f>VLOOKUP(A892,'ADM Details FY17'!$A$3:$M$3515,13,FALSE)</f>
        <v>5.39</v>
      </c>
      <c r="L892" s="1">
        <f>VLOOKUP(A892,'ADM Details FY17'!$A$3:$O$3515,15,FALSE)</f>
        <v>0</v>
      </c>
      <c r="M892" s="1">
        <f>VLOOKUP(A892,'ADM Details FY17'!$A$3:$P$3515,16,FALSE)</f>
        <v>0</v>
      </c>
      <c r="N892" s="1">
        <f>VLOOKUP(A892,'ADM Details FY17'!$A$3:$Q$3515,17,FALSE)</f>
        <v>0</v>
      </c>
      <c r="O892" s="1">
        <f>VLOOKUP(A892,'ADM Details FY17'!$A$3:$S$3515,19,FALSE)</f>
        <v>0</v>
      </c>
      <c r="P892" s="1">
        <f>VLOOKUP(A892,'ADM Details FY17'!$A$3:$U$3515,21,FALSE)</f>
        <v>0</v>
      </c>
      <c r="Q892" s="1">
        <f>VLOOKUP(A892,'ADM Details FY17'!$A$3:$V$3515,22,FALSE)</f>
        <v>0</v>
      </c>
      <c r="R892" s="1">
        <f>VLOOKUP(A892,'ADM Details FY17'!$A$3:$W$3515,23,FALSE)</f>
        <v>0</v>
      </c>
      <c r="S892" s="1">
        <f>VLOOKUP(A892,'ADM Details FY17'!$A$3:$X$3515,24,FALSE)</f>
        <v>0</v>
      </c>
      <c r="T892" s="1">
        <f>VLOOKUP(A892,'ADM Details FY17'!$A$3:$Y$3515,25,FALSE)</f>
        <v>0</v>
      </c>
      <c r="U892" s="1">
        <f>VLOOKUP(A892,'ADM Details FY17'!$A$3:$AA$3515,27,FALSE)</f>
        <v>0</v>
      </c>
      <c r="V892" s="1">
        <f>IFERROR(VLOOKUP(C892,'eindex _tget pp '!$A$4:$E$615,5,FALSE),0)</f>
        <v>503.89716136468792</v>
      </c>
      <c r="W892" s="31">
        <f>IFERROR(VLOOKUP(C892,'eindex _tget pp '!$A$4:$F$615,6,FALSE),0)</f>
        <v>0.3342120811</v>
      </c>
      <c r="X892" s="4">
        <f>IFERROR(VLOOKUP(B892,'eschools 16'!$A$2:$F$25,6,FALSE),1)</f>
        <v>2</v>
      </c>
      <c r="Y892" s="1">
        <f t="shared" si="65"/>
        <v>0</v>
      </c>
      <c r="Z892" s="1">
        <f t="shared" si="66"/>
        <v>0</v>
      </c>
      <c r="AA892" s="31">
        <f>IFERROR(VLOOKUP(C892,'eindex _tget pp '!$A$4:$G$615,7,FALSE),0)</f>
        <v>0.51075377200000005</v>
      </c>
      <c r="AB892" s="1">
        <f>VLOOKUP(A892,'ADM Details FY17'!$A$3:$AB$3515,28,FALSE)</f>
        <v>0</v>
      </c>
      <c r="AC892" s="1">
        <f t="shared" si="67"/>
        <v>0</v>
      </c>
      <c r="AD892" s="1">
        <f t="shared" si="68"/>
        <v>7.39</v>
      </c>
      <c r="AE892" s="1">
        <f t="shared" si="69"/>
        <v>184.75</v>
      </c>
    </row>
    <row r="893" spans="1:31" x14ac:dyDescent="0.25">
      <c r="A893" t="str">
        <f>B893&amp;"-"&amp;COUNTIF($B$3:B893,B893)</f>
        <v>282-39</v>
      </c>
      <c r="B893">
        <v>282</v>
      </c>
      <c r="C893" s="18">
        <f>VLOOKUP(A893,'ADM Details FY17'!$A$3:$D$3515,4,FALSE)</f>
        <v>49270</v>
      </c>
      <c r="D893" s="1">
        <f>VLOOKUP(A893,'ADM Details FY17'!$A$3:$E$3515,5,FALSE)</f>
        <v>0.93</v>
      </c>
      <c r="E893" s="1">
        <f>VLOOKUP(A893,'ADM Details FY17'!$A$3:$F$3515,6,FALSE)</f>
        <v>0</v>
      </c>
      <c r="F893" s="1">
        <f>VLOOKUP(A893,'ADM Details FY17'!$A$3:$G$3515,7,FALSE)</f>
        <v>0</v>
      </c>
      <c r="G893" s="1">
        <f>VLOOKUP(A893,'ADM Details FY17'!$A$3:$H$3515,8,FALSE)</f>
        <v>0.93</v>
      </c>
      <c r="H893" s="1">
        <f>VLOOKUP(A893,'ADM Details FY17'!$A$3:$I$3515,9,FALSE)</f>
        <v>0</v>
      </c>
      <c r="I893" s="1">
        <f>VLOOKUP(A893,'ADM Details FY17'!$A$3:$J$3517,10,FALSE)</f>
        <v>0</v>
      </c>
      <c r="J893" s="1">
        <f>VLOOKUP(A893,'ADM Details FY17'!$A$3:$K$3515,11,FALSE)</f>
        <v>0</v>
      </c>
      <c r="K893" s="1">
        <f>VLOOKUP(A893,'ADM Details FY17'!$A$3:$M$3515,13,FALSE)</f>
        <v>0.93</v>
      </c>
      <c r="L893" s="1">
        <f>VLOOKUP(A893,'ADM Details FY17'!$A$3:$O$3515,15,FALSE)</f>
        <v>0</v>
      </c>
      <c r="M893" s="1">
        <f>VLOOKUP(A893,'ADM Details FY17'!$A$3:$P$3515,16,FALSE)</f>
        <v>0</v>
      </c>
      <c r="N893" s="1">
        <f>VLOOKUP(A893,'ADM Details FY17'!$A$3:$Q$3515,17,FALSE)</f>
        <v>0</v>
      </c>
      <c r="O893" s="1">
        <f>VLOOKUP(A893,'ADM Details FY17'!$A$3:$S$3515,19,FALSE)</f>
        <v>0</v>
      </c>
      <c r="P893" s="1">
        <f>VLOOKUP(A893,'ADM Details FY17'!$A$3:$U$3515,21,FALSE)</f>
        <v>0</v>
      </c>
      <c r="Q893" s="1">
        <f>VLOOKUP(A893,'ADM Details FY17'!$A$3:$V$3515,22,FALSE)</f>
        <v>0</v>
      </c>
      <c r="R893" s="1">
        <f>VLOOKUP(A893,'ADM Details FY17'!$A$3:$W$3515,23,FALSE)</f>
        <v>0</v>
      </c>
      <c r="S893" s="1">
        <f>VLOOKUP(A893,'ADM Details FY17'!$A$3:$X$3515,24,FALSE)</f>
        <v>0</v>
      </c>
      <c r="T893" s="1">
        <f>VLOOKUP(A893,'ADM Details FY17'!$A$3:$Y$3515,25,FALSE)</f>
        <v>0</v>
      </c>
      <c r="U893" s="1">
        <f>VLOOKUP(A893,'ADM Details FY17'!$A$3:$AA$3515,27,FALSE)</f>
        <v>0</v>
      </c>
      <c r="V893" s="1">
        <f>IFERROR(VLOOKUP(C893,'eindex _tget pp '!$A$4:$E$615,5,FALSE),0)</f>
        <v>500.98429019993375</v>
      </c>
      <c r="W893" s="31">
        <f>IFERROR(VLOOKUP(C893,'eindex _tget pp '!$A$4:$F$615,6,FALSE),0)</f>
        <v>1.0114585884</v>
      </c>
      <c r="X893" s="4">
        <f>IFERROR(VLOOKUP(B893,'eschools 16'!$A$2:$F$25,6,FALSE),1)</f>
        <v>2</v>
      </c>
      <c r="Y893" s="1">
        <f t="shared" si="65"/>
        <v>0</v>
      </c>
      <c r="Z893" s="1">
        <f t="shared" si="66"/>
        <v>0</v>
      </c>
      <c r="AA893" s="31">
        <f>IFERROR(VLOOKUP(C893,'eindex _tget pp '!$A$4:$G$615,7,FALSE),0)</f>
        <v>0.52370277200000004</v>
      </c>
      <c r="AB893" s="1">
        <f>VLOOKUP(A893,'ADM Details FY17'!$A$3:$AB$3515,28,FALSE)</f>
        <v>0</v>
      </c>
      <c r="AC893" s="1">
        <f t="shared" si="67"/>
        <v>0</v>
      </c>
      <c r="AD893" s="1">
        <f t="shared" si="68"/>
        <v>0.93</v>
      </c>
      <c r="AE893" s="1">
        <f t="shared" si="69"/>
        <v>23.25</v>
      </c>
    </row>
    <row r="894" spans="1:31" x14ac:dyDescent="0.25">
      <c r="A894" t="str">
        <f>B894&amp;"-"&amp;COUNTIF($B$3:B894,B894)</f>
        <v>282-40</v>
      </c>
      <c r="B894">
        <v>282</v>
      </c>
      <c r="C894" s="18">
        <f>VLOOKUP(A894,'ADM Details FY17'!$A$3:$D$3515,4,FALSE)</f>
        <v>48710</v>
      </c>
      <c r="D894" s="1">
        <f>VLOOKUP(A894,'ADM Details FY17'!$A$3:$E$3515,5,FALSE)</f>
        <v>1.42</v>
      </c>
      <c r="E894" s="1">
        <f>VLOOKUP(A894,'ADM Details FY17'!$A$3:$F$3515,6,FALSE)</f>
        <v>0</v>
      </c>
      <c r="F894" s="1">
        <f>VLOOKUP(A894,'ADM Details FY17'!$A$3:$G$3515,7,FALSE)</f>
        <v>1</v>
      </c>
      <c r="G894" s="1">
        <f>VLOOKUP(A894,'ADM Details FY17'!$A$3:$H$3515,8,FALSE)</f>
        <v>0</v>
      </c>
      <c r="H894" s="1">
        <f>VLOOKUP(A894,'ADM Details FY17'!$A$3:$I$3515,9,FALSE)</f>
        <v>0</v>
      </c>
      <c r="I894" s="1">
        <f>VLOOKUP(A894,'ADM Details FY17'!$A$3:$J$3517,10,FALSE)</f>
        <v>0</v>
      </c>
      <c r="J894" s="1">
        <f>VLOOKUP(A894,'ADM Details FY17'!$A$3:$K$3515,11,FALSE)</f>
        <v>0</v>
      </c>
      <c r="K894" s="1">
        <f>VLOOKUP(A894,'ADM Details FY17'!$A$3:$M$3515,13,FALSE)</f>
        <v>1.42</v>
      </c>
      <c r="L894" s="1">
        <f>VLOOKUP(A894,'ADM Details FY17'!$A$3:$O$3515,15,FALSE)</f>
        <v>0</v>
      </c>
      <c r="M894" s="1">
        <f>VLOOKUP(A894,'ADM Details FY17'!$A$3:$P$3515,16,FALSE)</f>
        <v>0</v>
      </c>
      <c r="N894" s="1">
        <f>VLOOKUP(A894,'ADM Details FY17'!$A$3:$Q$3515,17,FALSE)</f>
        <v>0</v>
      </c>
      <c r="O894" s="1">
        <f>VLOOKUP(A894,'ADM Details FY17'!$A$3:$S$3515,19,FALSE)</f>
        <v>0</v>
      </c>
      <c r="P894" s="1">
        <f>VLOOKUP(A894,'ADM Details FY17'!$A$3:$U$3515,21,FALSE)</f>
        <v>0</v>
      </c>
      <c r="Q894" s="1">
        <f>VLOOKUP(A894,'ADM Details FY17'!$A$3:$V$3515,22,FALSE)</f>
        <v>0</v>
      </c>
      <c r="R894" s="1">
        <f>VLOOKUP(A894,'ADM Details FY17'!$A$3:$W$3515,23,FALSE)</f>
        <v>0</v>
      </c>
      <c r="S894" s="1">
        <f>VLOOKUP(A894,'ADM Details FY17'!$A$3:$X$3515,24,FALSE)</f>
        <v>0</v>
      </c>
      <c r="T894" s="1">
        <f>VLOOKUP(A894,'ADM Details FY17'!$A$3:$Y$3515,25,FALSE)</f>
        <v>0</v>
      </c>
      <c r="U894" s="1">
        <f>VLOOKUP(A894,'ADM Details FY17'!$A$3:$AA$3515,27,FALSE)</f>
        <v>0</v>
      </c>
      <c r="V894" s="1">
        <f>IFERROR(VLOOKUP(C894,'eindex _tget pp '!$A$4:$E$615,5,FALSE),0)</f>
        <v>726.72951254947156</v>
      </c>
      <c r="W894" s="31">
        <f>IFERROR(VLOOKUP(C894,'eindex _tget pp '!$A$4:$F$615,6,FALSE),0)</f>
        <v>1.2307659473999999</v>
      </c>
      <c r="X894" s="4">
        <f>IFERROR(VLOOKUP(B894,'eschools 16'!$A$2:$F$25,6,FALSE),1)</f>
        <v>2</v>
      </c>
      <c r="Y894" s="1">
        <f t="shared" si="65"/>
        <v>0</v>
      </c>
      <c r="Z894" s="1">
        <f t="shared" si="66"/>
        <v>0</v>
      </c>
      <c r="AA894" s="31">
        <f>IFERROR(VLOOKUP(C894,'eindex _tget pp '!$A$4:$G$615,7,FALSE),0)</f>
        <v>0.63428701200000004</v>
      </c>
      <c r="AB894" s="1">
        <f>VLOOKUP(A894,'ADM Details FY17'!$A$3:$AB$3515,28,FALSE)</f>
        <v>0</v>
      </c>
      <c r="AC894" s="1">
        <f t="shared" si="67"/>
        <v>0</v>
      </c>
      <c r="AD894" s="1">
        <f t="shared" si="68"/>
        <v>1.42</v>
      </c>
      <c r="AE894" s="1">
        <f t="shared" si="69"/>
        <v>35.5</v>
      </c>
    </row>
    <row r="895" spans="1:31" x14ac:dyDescent="0.25">
      <c r="A895" t="str">
        <f>B895&amp;"-"&amp;COUNTIF($B$3:B895,B895)</f>
        <v>282-41</v>
      </c>
      <c r="B895">
        <v>282</v>
      </c>
      <c r="C895" s="18">
        <f>VLOOKUP(A895,'ADM Details FY17'!$A$3:$D$3515,4,FALSE)</f>
        <v>46136</v>
      </c>
      <c r="D895" s="1">
        <f>VLOOKUP(A895,'ADM Details FY17'!$A$3:$E$3515,5,FALSE)</f>
        <v>1.83</v>
      </c>
      <c r="E895" s="1">
        <f>VLOOKUP(A895,'ADM Details FY17'!$A$3:$F$3515,6,FALSE)</f>
        <v>0</v>
      </c>
      <c r="F895" s="1">
        <f>VLOOKUP(A895,'ADM Details FY17'!$A$3:$G$3515,7,FALSE)</f>
        <v>1</v>
      </c>
      <c r="G895" s="1">
        <f>VLOOKUP(A895,'ADM Details FY17'!$A$3:$H$3515,8,FALSE)</f>
        <v>0</v>
      </c>
      <c r="H895" s="1">
        <f>VLOOKUP(A895,'ADM Details FY17'!$A$3:$I$3515,9,FALSE)</f>
        <v>0</v>
      </c>
      <c r="I895" s="1">
        <f>VLOOKUP(A895,'ADM Details FY17'!$A$3:$J$3517,10,FALSE)</f>
        <v>0</v>
      </c>
      <c r="J895" s="1">
        <f>VLOOKUP(A895,'ADM Details FY17'!$A$3:$K$3515,11,FALSE)</f>
        <v>0</v>
      </c>
      <c r="K895" s="1">
        <f>VLOOKUP(A895,'ADM Details FY17'!$A$3:$M$3515,13,FALSE)</f>
        <v>1.83</v>
      </c>
      <c r="L895" s="1">
        <f>VLOOKUP(A895,'ADM Details FY17'!$A$3:$O$3515,15,FALSE)</f>
        <v>0</v>
      </c>
      <c r="M895" s="1">
        <f>VLOOKUP(A895,'ADM Details FY17'!$A$3:$P$3515,16,FALSE)</f>
        <v>0</v>
      </c>
      <c r="N895" s="1">
        <f>VLOOKUP(A895,'ADM Details FY17'!$A$3:$Q$3515,17,FALSE)</f>
        <v>0</v>
      </c>
      <c r="O895" s="1">
        <f>VLOOKUP(A895,'ADM Details FY17'!$A$3:$S$3515,19,FALSE)</f>
        <v>0</v>
      </c>
      <c r="P895" s="1">
        <f>VLOOKUP(A895,'ADM Details FY17'!$A$3:$U$3515,21,FALSE)</f>
        <v>0</v>
      </c>
      <c r="Q895" s="1">
        <f>VLOOKUP(A895,'ADM Details FY17'!$A$3:$V$3515,22,FALSE)</f>
        <v>0</v>
      </c>
      <c r="R895" s="1">
        <f>VLOOKUP(A895,'ADM Details FY17'!$A$3:$W$3515,23,FALSE)</f>
        <v>0</v>
      </c>
      <c r="S895" s="1">
        <f>VLOOKUP(A895,'ADM Details FY17'!$A$3:$X$3515,24,FALSE)</f>
        <v>0</v>
      </c>
      <c r="T895" s="1">
        <f>VLOOKUP(A895,'ADM Details FY17'!$A$3:$Y$3515,25,FALSE)</f>
        <v>0</v>
      </c>
      <c r="U895" s="1">
        <f>VLOOKUP(A895,'ADM Details FY17'!$A$3:$AA$3515,27,FALSE)</f>
        <v>0</v>
      </c>
      <c r="V895" s="1">
        <f>IFERROR(VLOOKUP(C895,'eindex _tget pp '!$A$4:$E$615,5,FALSE),0)</f>
        <v>1478.758275042672</v>
      </c>
      <c r="W895" s="31">
        <f>IFERROR(VLOOKUP(C895,'eindex _tget pp '!$A$4:$F$615,6,FALSE),0)</f>
        <v>3.5161912216000002</v>
      </c>
      <c r="X895" s="4">
        <f>IFERROR(VLOOKUP(B895,'eschools 16'!$A$2:$F$25,6,FALSE),1)</f>
        <v>2</v>
      </c>
      <c r="Y895" s="1">
        <f t="shared" si="65"/>
        <v>0</v>
      </c>
      <c r="Z895" s="1">
        <f t="shared" si="66"/>
        <v>0</v>
      </c>
      <c r="AA895" s="31">
        <f>IFERROR(VLOOKUP(C895,'eindex _tget pp '!$A$4:$G$615,7,FALSE),0)</f>
        <v>0.772032359</v>
      </c>
      <c r="AB895" s="1">
        <f>VLOOKUP(A895,'ADM Details FY17'!$A$3:$AB$3515,28,FALSE)</f>
        <v>0</v>
      </c>
      <c r="AC895" s="1">
        <f t="shared" si="67"/>
        <v>0</v>
      </c>
      <c r="AD895" s="1">
        <f t="shared" si="68"/>
        <v>1.83</v>
      </c>
      <c r="AE895" s="1">
        <f t="shared" si="69"/>
        <v>45.75</v>
      </c>
    </row>
    <row r="896" spans="1:31" x14ac:dyDescent="0.25">
      <c r="A896" t="str">
        <f>B896&amp;"-"&amp;COUNTIF($B$3:B896,B896)</f>
        <v>282-42</v>
      </c>
      <c r="B896">
        <v>282</v>
      </c>
      <c r="C896" s="18">
        <f>VLOOKUP(A896,'ADM Details FY17'!$A$3:$D$3515,4,FALSE)</f>
        <v>48728</v>
      </c>
      <c r="D896" s="1">
        <f>VLOOKUP(A896,'ADM Details FY17'!$A$3:$E$3515,5,FALSE)</f>
        <v>0.98</v>
      </c>
      <c r="E896" s="1">
        <f>VLOOKUP(A896,'ADM Details FY17'!$A$3:$F$3515,6,FALSE)</f>
        <v>0</v>
      </c>
      <c r="F896" s="1">
        <f>VLOOKUP(A896,'ADM Details FY17'!$A$3:$G$3515,7,FALSE)</f>
        <v>0</v>
      </c>
      <c r="G896" s="1">
        <f>VLOOKUP(A896,'ADM Details FY17'!$A$3:$H$3515,8,FALSE)</f>
        <v>0</v>
      </c>
      <c r="H896" s="1">
        <f>VLOOKUP(A896,'ADM Details FY17'!$A$3:$I$3515,9,FALSE)</f>
        <v>0</v>
      </c>
      <c r="I896" s="1">
        <f>VLOOKUP(A896,'ADM Details FY17'!$A$3:$J$3517,10,FALSE)</f>
        <v>0</v>
      </c>
      <c r="J896" s="1">
        <f>VLOOKUP(A896,'ADM Details FY17'!$A$3:$K$3515,11,FALSE)</f>
        <v>0</v>
      </c>
      <c r="K896" s="1">
        <f>VLOOKUP(A896,'ADM Details FY17'!$A$3:$M$3515,13,FALSE)</f>
        <v>0.98</v>
      </c>
      <c r="L896" s="1">
        <f>VLOOKUP(A896,'ADM Details FY17'!$A$3:$O$3515,15,FALSE)</f>
        <v>0</v>
      </c>
      <c r="M896" s="1">
        <f>VLOOKUP(A896,'ADM Details FY17'!$A$3:$P$3515,16,FALSE)</f>
        <v>0</v>
      </c>
      <c r="N896" s="1">
        <f>VLOOKUP(A896,'ADM Details FY17'!$A$3:$Q$3515,17,FALSE)</f>
        <v>0</v>
      </c>
      <c r="O896" s="1">
        <f>VLOOKUP(A896,'ADM Details FY17'!$A$3:$S$3515,19,FALSE)</f>
        <v>0</v>
      </c>
      <c r="P896" s="1">
        <f>VLOOKUP(A896,'ADM Details FY17'!$A$3:$U$3515,21,FALSE)</f>
        <v>0</v>
      </c>
      <c r="Q896" s="1">
        <f>VLOOKUP(A896,'ADM Details FY17'!$A$3:$V$3515,22,FALSE)</f>
        <v>0</v>
      </c>
      <c r="R896" s="1">
        <f>VLOOKUP(A896,'ADM Details FY17'!$A$3:$W$3515,23,FALSE)</f>
        <v>0</v>
      </c>
      <c r="S896" s="1">
        <f>VLOOKUP(A896,'ADM Details FY17'!$A$3:$X$3515,24,FALSE)</f>
        <v>0</v>
      </c>
      <c r="T896" s="1">
        <f>VLOOKUP(A896,'ADM Details FY17'!$A$3:$Y$3515,25,FALSE)</f>
        <v>0</v>
      </c>
      <c r="U896" s="1">
        <f>VLOOKUP(A896,'ADM Details FY17'!$A$3:$AA$3515,27,FALSE)</f>
        <v>0</v>
      </c>
      <c r="V896" s="1">
        <f>IFERROR(VLOOKUP(C896,'eindex _tget pp '!$A$4:$E$615,5,FALSE),0)</f>
        <v>339.34607502485409</v>
      </c>
      <c r="W896" s="31">
        <f>IFERROR(VLOOKUP(C896,'eindex _tget pp '!$A$4:$F$615,6,FALSE),0)</f>
        <v>0.50344486980000003</v>
      </c>
      <c r="X896" s="4">
        <f>IFERROR(VLOOKUP(B896,'eschools 16'!$A$2:$F$25,6,FALSE),1)</f>
        <v>2</v>
      </c>
      <c r="Y896" s="1">
        <f t="shared" si="65"/>
        <v>0</v>
      </c>
      <c r="Z896" s="1">
        <f t="shared" si="66"/>
        <v>0</v>
      </c>
      <c r="AA896" s="31">
        <f>IFERROR(VLOOKUP(C896,'eindex _tget pp '!$A$4:$G$615,7,FALSE),0)</f>
        <v>0.54698346600000003</v>
      </c>
      <c r="AB896" s="1">
        <f>VLOOKUP(A896,'ADM Details FY17'!$A$3:$AB$3515,28,FALSE)</f>
        <v>0</v>
      </c>
      <c r="AC896" s="1">
        <f t="shared" si="67"/>
        <v>0</v>
      </c>
      <c r="AD896" s="1">
        <f t="shared" si="68"/>
        <v>0.98</v>
      </c>
      <c r="AE896" s="1">
        <f t="shared" si="69"/>
        <v>24.5</v>
      </c>
    </row>
    <row r="897" spans="1:31" x14ac:dyDescent="0.25">
      <c r="A897" t="str">
        <f>B897&amp;"-"&amp;COUNTIF($B$3:B897,B897)</f>
        <v>282-43</v>
      </c>
      <c r="B897">
        <v>282</v>
      </c>
      <c r="C897" s="18">
        <f>VLOOKUP(A897,'ADM Details FY17'!$A$3:$D$3515,4,FALSE)</f>
        <v>47365</v>
      </c>
      <c r="D897" s="1">
        <f>VLOOKUP(A897,'ADM Details FY17'!$A$3:$E$3515,5,FALSE)</f>
        <v>10.85</v>
      </c>
      <c r="E897" s="1">
        <f>VLOOKUP(A897,'ADM Details FY17'!$A$3:$F$3515,6,FALSE)</f>
        <v>0</v>
      </c>
      <c r="F897" s="1">
        <f>VLOOKUP(A897,'ADM Details FY17'!$A$3:$G$3515,7,FALSE)</f>
        <v>1.47</v>
      </c>
      <c r="G897" s="1">
        <f>VLOOKUP(A897,'ADM Details FY17'!$A$3:$H$3515,8,FALSE)</f>
        <v>0.74</v>
      </c>
      <c r="H897" s="1">
        <f>VLOOKUP(A897,'ADM Details FY17'!$A$3:$I$3515,9,FALSE)</f>
        <v>0</v>
      </c>
      <c r="I897" s="1">
        <f>VLOOKUP(A897,'ADM Details FY17'!$A$3:$J$3517,10,FALSE)</f>
        <v>0.99</v>
      </c>
      <c r="J897" s="1">
        <f>VLOOKUP(A897,'ADM Details FY17'!$A$3:$K$3515,11,FALSE)</f>
        <v>0</v>
      </c>
      <c r="K897" s="1">
        <f>VLOOKUP(A897,'ADM Details FY17'!$A$3:$M$3515,13,FALSE)</f>
        <v>4.41</v>
      </c>
      <c r="L897" s="1">
        <f>VLOOKUP(A897,'ADM Details FY17'!$A$3:$O$3515,15,FALSE)</f>
        <v>0</v>
      </c>
      <c r="M897" s="1">
        <f>VLOOKUP(A897,'ADM Details FY17'!$A$3:$P$3515,16,FALSE)</f>
        <v>0</v>
      </c>
      <c r="N897" s="1">
        <f>VLOOKUP(A897,'ADM Details FY17'!$A$3:$Q$3515,17,FALSE)</f>
        <v>0</v>
      </c>
      <c r="O897" s="1">
        <f>VLOOKUP(A897,'ADM Details FY17'!$A$3:$S$3515,19,FALSE)</f>
        <v>0</v>
      </c>
      <c r="P897" s="1">
        <f>VLOOKUP(A897,'ADM Details FY17'!$A$3:$U$3515,21,FALSE)</f>
        <v>0</v>
      </c>
      <c r="Q897" s="1">
        <f>VLOOKUP(A897,'ADM Details FY17'!$A$3:$V$3515,22,FALSE)</f>
        <v>0</v>
      </c>
      <c r="R897" s="1">
        <f>VLOOKUP(A897,'ADM Details FY17'!$A$3:$W$3515,23,FALSE)</f>
        <v>0</v>
      </c>
      <c r="S897" s="1">
        <f>VLOOKUP(A897,'ADM Details FY17'!$A$3:$X$3515,24,FALSE)</f>
        <v>0</v>
      </c>
      <c r="T897" s="1">
        <f>VLOOKUP(A897,'ADM Details FY17'!$A$3:$Y$3515,25,FALSE)</f>
        <v>0</v>
      </c>
      <c r="U897" s="1">
        <f>VLOOKUP(A897,'ADM Details FY17'!$A$3:$AA$3515,27,FALSE)</f>
        <v>0</v>
      </c>
      <c r="V897" s="1">
        <f>IFERROR(VLOOKUP(C897,'eindex _tget pp '!$A$4:$E$615,5,FALSE),0)</f>
        <v>4.5108715147415159</v>
      </c>
      <c r="W897" s="31">
        <f>IFERROR(VLOOKUP(C897,'eindex _tget pp '!$A$4:$F$615,6,FALSE),0)</f>
        <v>1.4056938290000001</v>
      </c>
      <c r="X897" s="4">
        <f>IFERROR(VLOOKUP(B897,'eschools 16'!$A$2:$F$25,6,FALSE),1)</f>
        <v>2</v>
      </c>
      <c r="Y897" s="1">
        <f t="shared" si="65"/>
        <v>0</v>
      </c>
      <c r="Z897" s="1">
        <f t="shared" si="66"/>
        <v>0</v>
      </c>
      <c r="AA897" s="31">
        <f>IFERROR(VLOOKUP(C897,'eindex _tget pp '!$A$4:$G$615,7,FALSE),0)</f>
        <v>0.39014385400000001</v>
      </c>
      <c r="AB897" s="1">
        <f>VLOOKUP(A897,'ADM Details FY17'!$A$3:$AB$3515,28,FALSE)</f>
        <v>0</v>
      </c>
      <c r="AC897" s="1">
        <f t="shared" si="67"/>
        <v>0</v>
      </c>
      <c r="AD897" s="1">
        <f t="shared" si="68"/>
        <v>10.85</v>
      </c>
      <c r="AE897" s="1">
        <f t="shared" si="69"/>
        <v>271.25</v>
      </c>
    </row>
    <row r="898" spans="1:31" x14ac:dyDescent="0.25">
      <c r="A898" t="str">
        <f>B898&amp;"-"&amp;COUNTIF($B$3:B898,B898)</f>
        <v>282-44</v>
      </c>
      <c r="B898">
        <v>282</v>
      </c>
      <c r="C898" s="18">
        <f>VLOOKUP(A898,'ADM Details FY17'!$A$3:$D$3515,4,FALSE)</f>
        <v>44578</v>
      </c>
      <c r="D898" s="1">
        <f>VLOOKUP(A898,'ADM Details FY17'!$A$3:$E$3515,5,FALSE)</f>
        <v>0.28000000000000003</v>
      </c>
      <c r="E898" s="1">
        <f>VLOOKUP(A898,'ADM Details FY17'!$A$3:$F$3515,6,FALSE)</f>
        <v>0</v>
      </c>
      <c r="F898" s="1">
        <f>VLOOKUP(A898,'ADM Details FY17'!$A$3:$G$3515,7,FALSE)</f>
        <v>0</v>
      </c>
      <c r="G898" s="1">
        <f>VLOOKUP(A898,'ADM Details FY17'!$A$3:$H$3515,8,FALSE)</f>
        <v>0</v>
      </c>
      <c r="H898" s="1">
        <f>VLOOKUP(A898,'ADM Details FY17'!$A$3:$I$3515,9,FALSE)</f>
        <v>0</v>
      </c>
      <c r="I898" s="1">
        <f>VLOOKUP(A898,'ADM Details FY17'!$A$3:$J$3517,10,FALSE)</f>
        <v>0</v>
      </c>
      <c r="J898" s="1">
        <f>VLOOKUP(A898,'ADM Details FY17'!$A$3:$K$3515,11,FALSE)</f>
        <v>0</v>
      </c>
      <c r="K898" s="1">
        <f>VLOOKUP(A898,'ADM Details FY17'!$A$3:$M$3515,13,FALSE)</f>
        <v>0.28000000000000003</v>
      </c>
      <c r="L898" s="1">
        <f>VLOOKUP(A898,'ADM Details FY17'!$A$3:$O$3515,15,FALSE)</f>
        <v>0</v>
      </c>
      <c r="M898" s="1">
        <f>VLOOKUP(A898,'ADM Details FY17'!$A$3:$P$3515,16,FALSE)</f>
        <v>0</v>
      </c>
      <c r="N898" s="1">
        <f>VLOOKUP(A898,'ADM Details FY17'!$A$3:$Q$3515,17,FALSE)</f>
        <v>0</v>
      </c>
      <c r="O898" s="1">
        <f>VLOOKUP(A898,'ADM Details FY17'!$A$3:$S$3515,19,FALSE)</f>
        <v>0</v>
      </c>
      <c r="P898" s="1">
        <f>VLOOKUP(A898,'ADM Details FY17'!$A$3:$U$3515,21,FALSE)</f>
        <v>0</v>
      </c>
      <c r="Q898" s="1">
        <f>VLOOKUP(A898,'ADM Details FY17'!$A$3:$V$3515,22,FALSE)</f>
        <v>0</v>
      </c>
      <c r="R898" s="1">
        <f>VLOOKUP(A898,'ADM Details FY17'!$A$3:$W$3515,23,FALSE)</f>
        <v>0</v>
      </c>
      <c r="S898" s="1">
        <f>VLOOKUP(A898,'ADM Details FY17'!$A$3:$X$3515,24,FALSE)</f>
        <v>0</v>
      </c>
      <c r="T898" s="1">
        <f>VLOOKUP(A898,'ADM Details FY17'!$A$3:$Y$3515,25,FALSE)</f>
        <v>0</v>
      </c>
      <c r="U898" s="1">
        <f>VLOOKUP(A898,'ADM Details FY17'!$A$3:$AA$3515,27,FALSE)</f>
        <v>0</v>
      </c>
      <c r="V898" s="1">
        <f>IFERROR(VLOOKUP(C898,'eindex _tget pp '!$A$4:$E$615,5,FALSE),0)</f>
        <v>161.70979342812737</v>
      </c>
      <c r="W898" s="31">
        <f>IFERROR(VLOOKUP(C898,'eindex _tget pp '!$A$4:$F$615,6,FALSE),0)</f>
        <v>1.7628578681</v>
      </c>
      <c r="X898" s="4">
        <f>IFERROR(VLOOKUP(B898,'eschools 16'!$A$2:$F$25,6,FALSE),1)</f>
        <v>2</v>
      </c>
      <c r="Y898" s="1">
        <f t="shared" si="65"/>
        <v>0</v>
      </c>
      <c r="Z898" s="1">
        <f t="shared" si="66"/>
        <v>0</v>
      </c>
      <c r="AA898" s="31">
        <f>IFERROR(VLOOKUP(C898,'eindex _tget pp '!$A$4:$G$615,7,FALSE),0)</f>
        <v>0.393118878</v>
      </c>
      <c r="AB898" s="1">
        <f>VLOOKUP(A898,'ADM Details FY17'!$A$3:$AB$3515,28,FALSE)</f>
        <v>0</v>
      </c>
      <c r="AC898" s="1">
        <f t="shared" si="67"/>
        <v>0</v>
      </c>
      <c r="AD898" s="1">
        <f t="shared" si="68"/>
        <v>0.28000000000000003</v>
      </c>
      <c r="AE898" s="1">
        <f t="shared" si="69"/>
        <v>7.0000000000000009</v>
      </c>
    </row>
    <row r="899" spans="1:31" x14ac:dyDescent="0.25">
      <c r="A899" t="str">
        <f>B899&amp;"-"&amp;COUNTIF($B$3:B899,B899)</f>
        <v>282-45</v>
      </c>
      <c r="B899">
        <v>282</v>
      </c>
      <c r="C899" s="18">
        <f>VLOOKUP(A899,'ADM Details FY17'!$A$3:$D$3515,4,FALSE)</f>
        <v>47373</v>
      </c>
      <c r="D899" s="1">
        <f>VLOOKUP(A899,'ADM Details FY17'!$A$3:$E$3515,5,FALSE)</f>
        <v>2.68</v>
      </c>
      <c r="E899" s="1">
        <f>VLOOKUP(A899,'ADM Details FY17'!$A$3:$F$3515,6,FALSE)</f>
        <v>0</v>
      </c>
      <c r="F899" s="1">
        <f>VLOOKUP(A899,'ADM Details FY17'!$A$3:$G$3515,7,FALSE)</f>
        <v>0</v>
      </c>
      <c r="G899" s="1">
        <f>VLOOKUP(A899,'ADM Details FY17'!$A$3:$H$3515,8,FALSE)</f>
        <v>0</v>
      </c>
      <c r="H899" s="1">
        <f>VLOOKUP(A899,'ADM Details FY17'!$A$3:$I$3515,9,FALSE)</f>
        <v>0</v>
      </c>
      <c r="I899" s="1">
        <f>VLOOKUP(A899,'ADM Details FY17'!$A$3:$J$3517,10,FALSE)</f>
        <v>0</v>
      </c>
      <c r="J899" s="1">
        <f>VLOOKUP(A899,'ADM Details FY17'!$A$3:$K$3515,11,FALSE)</f>
        <v>0</v>
      </c>
      <c r="K899" s="1">
        <f>VLOOKUP(A899,'ADM Details FY17'!$A$3:$M$3515,13,FALSE)</f>
        <v>1</v>
      </c>
      <c r="L899" s="1">
        <f>VLOOKUP(A899,'ADM Details FY17'!$A$3:$O$3515,15,FALSE)</f>
        <v>0</v>
      </c>
      <c r="M899" s="1">
        <f>VLOOKUP(A899,'ADM Details FY17'!$A$3:$P$3515,16,FALSE)</f>
        <v>0</v>
      </c>
      <c r="N899" s="1">
        <f>VLOOKUP(A899,'ADM Details FY17'!$A$3:$Q$3515,17,FALSE)</f>
        <v>0</v>
      </c>
      <c r="O899" s="1">
        <f>VLOOKUP(A899,'ADM Details FY17'!$A$3:$S$3515,19,FALSE)</f>
        <v>0</v>
      </c>
      <c r="P899" s="1">
        <f>VLOOKUP(A899,'ADM Details FY17'!$A$3:$U$3515,21,FALSE)</f>
        <v>0</v>
      </c>
      <c r="Q899" s="1">
        <f>VLOOKUP(A899,'ADM Details FY17'!$A$3:$V$3515,22,FALSE)</f>
        <v>0</v>
      </c>
      <c r="R899" s="1">
        <f>VLOOKUP(A899,'ADM Details FY17'!$A$3:$W$3515,23,FALSE)</f>
        <v>0</v>
      </c>
      <c r="S899" s="1">
        <f>VLOOKUP(A899,'ADM Details FY17'!$A$3:$X$3515,24,FALSE)</f>
        <v>0</v>
      </c>
      <c r="T899" s="1">
        <f>VLOOKUP(A899,'ADM Details FY17'!$A$3:$Y$3515,25,FALSE)</f>
        <v>0</v>
      </c>
      <c r="U899" s="1">
        <f>VLOOKUP(A899,'ADM Details FY17'!$A$3:$AA$3515,27,FALSE)</f>
        <v>0</v>
      </c>
      <c r="V899" s="1">
        <f>IFERROR(VLOOKUP(C899,'eindex _tget pp '!$A$4:$E$615,5,FALSE),0)</f>
        <v>0</v>
      </c>
      <c r="W899" s="31">
        <f>IFERROR(VLOOKUP(C899,'eindex _tget pp '!$A$4:$F$615,6,FALSE),0)</f>
        <v>0.19909788989999999</v>
      </c>
      <c r="X899" s="4">
        <f>IFERROR(VLOOKUP(B899,'eschools 16'!$A$2:$F$25,6,FALSE),1)</f>
        <v>2</v>
      </c>
      <c r="Y899" s="1">
        <f t="shared" si="65"/>
        <v>0</v>
      </c>
      <c r="Z899" s="1">
        <f t="shared" si="66"/>
        <v>0</v>
      </c>
      <c r="AA899" s="31">
        <f>IFERROR(VLOOKUP(C899,'eindex _tget pp '!$A$4:$G$615,7,FALSE),0)</f>
        <v>0.45282181300000002</v>
      </c>
      <c r="AB899" s="1">
        <f>VLOOKUP(A899,'ADM Details FY17'!$A$3:$AB$3515,28,FALSE)</f>
        <v>0</v>
      </c>
      <c r="AC899" s="1">
        <f t="shared" si="67"/>
        <v>0</v>
      </c>
      <c r="AD899" s="1">
        <f t="shared" si="68"/>
        <v>2.68</v>
      </c>
      <c r="AE899" s="1">
        <f t="shared" si="69"/>
        <v>67</v>
      </c>
    </row>
    <row r="900" spans="1:31" x14ac:dyDescent="0.25">
      <c r="A900" t="str">
        <f>B900&amp;"-"&amp;COUNTIF($B$3:B900,B900)</f>
        <v>282-46</v>
      </c>
      <c r="B900">
        <v>282</v>
      </c>
      <c r="C900" s="18">
        <f>VLOOKUP(A900,'ADM Details FY17'!$A$3:$D$3515,4,FALSE)</f>
        <v>44677</v>
      </c>
      <c r="D900" s="1">
        <f>VLOOKUP(A900,'ADM Details FY17'!$A$3:$E$3515,5,FALSE)</f>
        <v>1.01</v>
      </c>
      <c r="E900" s="1">
        <f>VLOOKUP(A900,'ADM Details FY17'!$A$3:$F$3515,6,FALSE)</f>
        <v>0</v>
      </c>
      <c r="F900" s="1">
        <f>VLOOKUP(A900,'ADM Details FY17'!$A$3:$G$3515,7,FALSE)</f>
        <v>0.39</v>
      </c>
      <c r="G900" s="1">
        <f>VLOOKUP(A900,'ADM Details FY17'!$A$3:$H$3515,8,FALSE)</f>
        <v>0</v>
      </c>
      <c r="H900" s="1">
        <f>VLOOKUP(A900,'ADM Details FY17'!$A$3:$I$3515,9,FALSE)</f>
        <v>0</v>
      </c>
      <c r="I900" s="1">
        <f>VLOOKUP(A900,'ADM Details FY17'!$A$3:$J$3517,10,FALSE)</f>
        <v>0</v>
      </c>
      <c r="J900" s="1">
        <f>VLOOKUP(A900,'ADM Details FY17'!$A$3:$K$3515,11,FALSE)</f>
        <v>0</v>
      </c>
      <c r="K900" s="1">
        <f>VLOOKUP(A900,'ADM Details FY17'!$A$3:$M$3515,13,FALSE)</f>
        <v>0.39</v>
      </c>
      <c r="L900" s="1">
        <f>VLOOKUP(A900,'ADM Details FY17'!$A$3:$O$3515,15,FALSE)</f>
        <v>0</v>
      </c>
      <c r="M900" s="1">
        <f>VLOOKUP(A900,'ADM Details FY17'!$A$3:$P$3515,16,FALSE)</f>
        <v>0</v>
      </c>
      <c r="N900" s="1">
        <f>VLOOKUP(A900,'ADM Details FY17'!$A$3:$Q$3515,17,FALSE)</f>
        <v>0</v>
      </c>
      <c r="O900" s="1">
        <f>VLOOKUP(A900,'ADM Details FY17'!$A$3:$S$3515,19,FALSE)</f>
        <v>0</v>
      </c>
      <c r="P900" s="1">
        <f>VLOOKUP(A900,'ADM Details FY17'!$A$3:$U$3515,21,FALSE)</f>
        <v>0</v>
      </c>
      <c r="Q900" s="1">
        <f>VLOOKUP(A900,'ADM Details FY17'!$A$3:$V$3515,22,FALSE)</f>
        <v>0</v>
      </c>
      <c r="R900" s="1">
        <f>VLOOKUP(A900,'ADM Details FY17'!$A$3:$W$3515,23,FALSE)</f>
        <v>0</v>
      </c>
      <c r="S900" s="1">
        <f>VLOOKUP(A900,'ADM Details FY17'!$A$3:$X$3515,24,FALSE)</f>
        <v>0</v>
      </c>
      <c r="T900" s="1">
        <f>VLOOKUP(A900,'ADM Details FY17'!$A$3:$Y$3515,25,FALSE)</f>
        <v>0</v>
      </c>
      <c r="U900" s="1">
        <f>VLOOKUP(A900,'ADM Details FY17'!$A$3:$AA$3515,27,FALSE)</f>
        <v>0</v>
      </c>
      <c r="V900" s="1">
        <f>IFERROR(VLOOKUP(C900,'eindex _tget pp '!$A$4:$E$615,5,FALSE),0)</f>
        <v>0</v>
      </c>
      <c r="W900" s="31">
        <f>IFERROR(VLOOKUP(C900,'eindex _tget pp '!$A$4:$F$615,6,FALSE),0)</f>
        <v>1.9813124585999999</v>
      </c>
      <c r="X900" s="4">
        <f>IFERROR(VLOOKUP(B900,'eschools 16'!$A$2:$F$25,6,FALSE),1)</f>
        <v>2</v>
      </c>
      <c r="Y900" s="1">
        <f t="shared" ref="Y900:Y963" si="70">ROUND(IF(X900=2,0,(AD900*0.25*V900)),2)</f>
        <v>0</v>
      </c>
      <c r="Z900" s="1">
        <f t="shared" ref="Z900:Z963" si="71">ROUND(IF(X900=2,0,(K900*272*W900)),2)</f>
        <v>0</v>
      </c>
      <c r="AA900" s="31">
        <f>IFERROR(VLOOKUP(C900,'eindex _tget pp '!$A$4:$G$615,7,FALSE),0)</f>
        <v>0.13413825200000001</v>
      </c>
      <c r="AB900" s="1">
        <f>VLOOKUP(A900,'ADM Details FY17'!$A$3:$AB$3515,28,FALSE)</f>
        <v>0</v>
      </c>
      <c r="AC900" s="1">
        <f t="shared" ref="AC900:AC963" si="72">ROUND((AA900*AB900*923.6758),2)</f>
        <v>0</v>
      </c>
      <c r="AD900" s="1">
        <f t="shared" ref="AD900:AD963" si="73">D900+(U900*0.2)</f>
        <v>1.01</v>
      </c>
      <c r="AE900" s="1">
        <f t="shared" ref="AE900:AE963" si="74">IF(X900=2,(AD900*25),(AD900*150))</f>
        <v>25.25</v>
      </c>
    </row>
    <row r="901" spans="1:31" x14ac:dyDescent="0.25">
      <c r="A901" t="str">
        <f>B901&amp;"-"&amp;COUNTIF($B$3:B901,B901)</f>
        <v>282-47</v>
      </c>
      <c r="B901">
        <v>282</v>
      </c>
      <c r="C901" s="18">
        <f>VLOOKUP(A901,'ADM Details FY17'!$A$3:$D$3515,4,FALSE)</f>
        <v>44693</v>
      </c>
      <c r="D901" s="1">
        <f>VLOOKUP(A901,'ADM Details FY17'!$A$3:$E$3515,5,FALSE)</f>
        <v>1.89</v>
      </c>
      <c r="E901" s="1">
        <f>VLOOKUP(A901,'ADM Details FY17'!$A$3:$F$3515,6,FALSE)</f>
        <v>0</v>
      </c>
      <c r="F901" s="1">
        <f>VLOOKUP(A901,'ADM Details FY17'!$A$3:$G$3515,7,FALSE)</f>
        <v>0.31</v>
      </c>
      <c r="G901" s="1">
        <f>VLOOKUP(A901,'ADM Details FY17'!$A$3:$H$3515,8,FALSE)</f>
        <v>0</v>
      </c>
      <c r="H901" s="1">
        <f>VLOOKUP(A901,'ADM Details FY17'!$A$3:$I$3515,9,FALSE)</f>
        <v>0</v>
      </c>
      <c r="I901" s="1">
        <f>VLOOKUP(A901,'ADM Details FY17'!$A$3:$J$3517,10,FALSE)</f>
        <v>0</v>
      </c>
      <c r="J901" s="1">
        <f>VLOOKUP(A901,'ADM Details FY17'!$A$3:$K$3515,11,FALSE)</f>
        <v>0</v>
      </c>
      <c r="K901" s="1">
        <f>VLOOKUP(A901,'ADM Details FY17'!$A$3:$M$3515,13,FALSE)</f>
        <v>1.28</v>
      </c>
      <c r="L901" s="1">
        <f>VLOOKUP(A901,'ADM Details FY17'!$A$3:$O$3515,15,FALSE)</f>
        <v>0</v>
      </c>
      <c r="M901" s="1">
        <f>VLOOKUP(A901,'ADM Details FY17'!$A$3:$P$3515,16,FALSE)</f>
        <v>0</v>
      </c>
      <c r="N901" s="1">
        <f>VLOOKUP(A901,'ADM Details FY17'!$A$3:$Q$3515,17,FALSE)</f>
        <v>0</v>
      </c>
      <c r="O901" s="1">
        <f>VLOOKUP(A901,'ADM Details FY17'!$A$3:$S$3515,19,FALSE)</f>
        <v>0</v>
      </c>
      <c r="P901" s="1">
        <f>VLOOKUP(A901,'ADM Details FY17'!$A$3:$U$3515,21,FALSE)</f>
        <v>0</v>
      </c>
      <c r="Q901" s="1">
        <f>VLOOKUP(A901,'ADM Details FY17'!$A$3:$V$3515,22,FALSE)</f>
        <v>0</v>
      </c>
      <c r="R901" s="1">
        <f>VLOOKUP(A901,'ADM Details FY17'!$A$3:$W$3515,23,FALSE)</f>
        <v>0</v>
      </c>
      <c r="S901" s="1">
        <f>VLOOKUP(A901,'ADM Details FY17'!$A$3:$X$3515,24,FALSE)</f>
        <v>0</v>
      </c>
      <c r="T901" s="1">
        <f>VLOOKUP(A901,'ADM Details FY17'!$A$3:$Y$3515,25,FALSE)</f>
        <v>0</v>
      </c>
      <c r="U901" s="1">
        <f>VLOOKUP(A901,'ADM Details FY17'!$A$3:$AA$3515,27,FALSE)</f>
        <v>0</v>
      </c>
      <c r="V901" s="1">
        <f>IFERROR(VLOOKUP(C901,'eindex _tget pp '!$A$4:$E$615,5,FALSE),0)</f>
        <v>274.66710676944211</v>
      </c>
      <c r="W901" s="31">
        <f>IFERROR(VLOOKUP(C901,'eindex _tget pp '!$A$4:$F$615,6,FALSE),0)</f>
        <v>1.4034529542</v>
      </c>
      <c r="X901" s="4">
        <f>IFERROR(VLOOKUP(B901,'eschools 16'!$A$2:$F$25,6,FALSE),1)</f>
        <v>2</v>
      </c>
      <c r="Y901" s="1">
        <f t="shared" si="70"/>
        <v>0</v>
      </c>
      <c r="Z901" s="1">
        <f t="shared" si="71"/>
        <v>0</v>
      </c>
      <c r="AA901" s="31">
        <f>IFERROR(VLOOKUP(C901,'eindex _tget pp '!$A$4:$G$615,7,FALSE),0)</f>
        <v>0.48519359099999998</v>
      </c>
      <c r="AB901" s="1">
        <f>VLOOKUP(A901,'ADM Details FY17'!$A$3:$AB$3515,28,FALSE)</f>
        <v>0</v>
      </c>
      <c r="AC901" s="1">
        <f t="shared" si="72"/>
        <v>0</v>
      </c>
      <c r="AD901" s="1">
        <f t="shared" si="73"/>
        <v>1.89</v>
      </c>
      <c r="AE901" s="1">
        <f t="shared" si="74"/>
        <v>47.25</v>
      </c>
    </row>
    <row r="902" spans="1:31" x14ac:dyDescent="0.25">
      <c r="A902" t="str">
        <f>B902&amp;"-"&amp;COUNTIF($B$3:B902,B902)</f>
        <v>282-48</v>
      </c>
      <c r="B902">
        <v>282</v>
      </c>
      <c r="C902" s="18">
        <f>VLOOKUP(A902,'ADM Details FY17'!$A$3:$D$3515,4,FALSE)</f>
        <v>46144</v>
      </c>
      <c r="D902" s="1">
        <f>VLOOKUP(A902,'ADM Details FY17'!$A$3:$E$3515,5,FALSE)</f>
        <v>10.6</v>
      </c>
      <c r="E902" s="1">
        <f>VLOOKUP(A902,'ADM Details FY17'!$A$3:$F$3515,6,FALSE)</f>
        <v>0</v>
      </c>
      <c r="F902" s="1">
        <f>VLOOKUP(A902,'ADM Details FY17'!$A$3:$G$3515,7,FALSE)</f>
        <v>1</v>
      </c>
      <c r="G902" s="1">
        <f>VLOOKUP(A902,'ADM Details FY17'!$A$3:$H$3515,8,FALSE)</f>
        <v>0</v>
      </c>
      <c r="H902" s="1">
        <f>VLOOKUP(A902,'ADM Details FY17'!$A$3:$I$3515,9,FALSE)</f>
        <v>0</v>
      </c>
      <c r="I902" s="1">
        <f>VLOOKUP(A902,'ADM Details FY17'!$A$3:$J$3517,10,FALSE)</f>
        <v>0</v>
      </c>
      <c r="J902" s="1">
        <f>VLOOKUP(A902,'ADM Details FY17'!$A$3:$K$3515,11,FALSE)</f>
        <v>0</v>
      </c>
      <c r="K902" s="1">
        <f>VLOOKUP(A902,'ADM Details FY17'!$A$3:$M$3515,13,FALSE)</f>
        <v>6.95</v>
      </c>
      <c r="L902" s="1">
        <f>VLOOKUP(A902,'ADM Details FY17'!$A$3:$O$3515,15,FALSE)</f>
        <v>0</v>
      </c>
      <c r="M902" s="1">
        <f>VLOOKUP(A902,'ADM Details FY17'!$A$3:$P$3515,16,FALSE)</f>
        <v>0</v>
      </c>
      <c r="N902" s="1">
        <f>VLOOKUP(A902,'ADM Details FY17'!$A$3:$Q$3515,17,FALSE)</f>
        <v>0</v>
      </c>
      <c r="O902" s="1">
        <f>VLOOKUP(A902,'ADM Details FY17'!$A$3:$S$3515,19,FALSE)</f>
        <v>0</v>
      </c>
      <c r="P902" s="1">
        <f>VLOOKUP(A902,'ADM Details FY17'!$A$3:$U$3515,21,FALSE)</f>
        <v>0</v>
      </c>
      <c r="Q902" s="1">
        <f>VLOOKUP(A902,'ADM Details FY17'!$A$3:$V$3515,22,FALSE)</f>
        <v>0</v>
      </c>
      <c r="R902" s="1">
        <f>VLOOKUP(A902,'ADM Details FY17'!$A$3:$W$3515,23,FALSE)</f>
        <v>0</v>
      </c>
      <c r="S902" s="1">
        <f>VLOOKUP(A902,'ADM Details FY17'!$A$3:$X$3515,24,FALSE)</f>
        <v>0</v>
      </c>
      <c r="T902" s="1">
        <f>VLOOKUP(A902,'ADM Details FY17'!$A$3:$Y$3515,25,FALSE)</f>
        <v>0</v>
      </c>
      <c r="U902" s="1">
        <f>VLOOKUP(A902,'ADM Details FY17'!$A$3:$AA$3515,27,FALSE)</f>
        <v>0</v>
      </c>
      <c r="V902" s="1">
        <f>IFERROR(VLOOKUP(C902,'eindex _tget pp '!$A$4:$E$615,5,FALSE),0)</f>
        <v>224.72215541565475</v>
      </c>
      <c r="W902" s="31">
        <f>IFERROR(VLOOKUP(C902,'eindex _tget pp '!$A$4:$F$615,6,FALSE),0)</f>
        <v>0.36301748960000002</v>
      </c>
      <c r="X902" s="4">
        <f>IFERROR(VLOOKUP(B902,'eschools 16'!$A$2:$F$25,6,FALSE),1)</f>
        <v>2</v>
      </c>
      <c r="Y902" s="1">
        <f t="shared" si="70"/>
        <v>0</v>
      </c>
      <c r="Z902" s="1">
        <f t="shared" si="71"/>
        <v>0</v>
      </c>
      <c r="AA902" s="31">
        <f>IFERROR(VLOOKUP(C902,'eindex _tget pp '!$A$4:$G$615,7,FALSE),0)</f>
        <v>0.44660889199999998</v>
      </c>
      <c r="AB902" s="1">
        <f>VLOOKUP(A902,'ADM Details FY17'!$A$3:$AB$3515,28,FALSE)</f>
        <v>0</v>
      </c>
      <c r="AC902" s="1">
        <f t="shared" si="72"/>
        <v>0</v>
      </c>
      <c r="AD902" s="1">
        <f t="shared" si="73"/>
        <v>10.6</v>
      </c>
      <c r="AE902" s="1">
        <f t="shared" si="74"/>
        <v>265</v>
      </c>
    </row>
    <row r="903" spans="1:31" x14ac:dyDescent="0.25">
      <c r="A903" t="str">
        <f>B903&amp;"-"&amp;COUNTIF($B$3:B903,B903)</f>
        <v>282-49</v>
      </c>
      <c r="B903">
        <v>282</v>
      </c>
      <c r="C903" s="18">
        <f>VLOOKUP(A903,'ADM Details FY17'!$A$3:$D$3515,4,FALSE)</f>
        <v>49130</v>
      </c>
      <c r="D903" s="1">
        <f>VLOOKUP(A903,'ADM Details FY17'!$A$3:$E$3515,5,FALSE)</f>
        <v>1</v>
      </c>
      <c r="E903" s="1">
        <f>VLOOKUP(A903,'ADM Details FY17'!$A$3:$F$3515,6,FALSE)</f>
        <v>0</v>
      </c>
      <c r="F903" s="1">
        <f>VLOOKUP(A903,'ADM Details FY17'!$A$3:$G$3515,7,FALSE)</f>
        <v>0</v>
      </c>
      <c r="G903" s="1">
        <f>VLOOKUP(A903,'ADM Details FY17'!$A$3:$H$3515,8,FALSE)</f>
        <v>0</v>
      </c>
      <c r="H903" s="1">
        <f>VLOOKUP(A903,'ADM Details FY17'!$A$3:$I$3515,9,FALSE)</f>
        <v>0</v>
      </c>
      <c r="I903" s="1">
        <f>VLOOKUP(A903,'ADM Details FY17'!$A$3:$J$3517,10,FALSE)</f>
        <v>0</v>
      </c>
      <c r="J903" s="1">
        <f>VLOOKUP(A903,'ADM Details FY17'!$A$3:$K$3515,11,FALSE)</f>
        <v>0</v>
      </c>
      <c r="K903" s="1">
        <f>VLOOKUP(A903,'ADM Details FY17'!$A$3:$M$3515,13,FALSE)</f>
        <v>1</v>
      </c>
      <c r="L903" s="1">
        <f>VLOOKUP(A903,'ADM Details FY17'!$A$3:$O$3515,15,FALSE)</f>
        <v>0</v>
      </c>
      <c r="M903" s="1">
        <f>VLOOKUP(A903,'ADM Details FY17'!$A$3:$P$3515,16,FALSE)</f>
        <v>0</v>
      </c>
      <c r="N903" s="1">
        <f>VLOOKUP(A903,'ADM Details FY17'!$A$3:$Q$3515,17,FALSE)</f>
        <v>0</v>
      </c>
      <c r="O903" s="1">
        <f>VLOOKUP(A903,'ADM Details FY17'!$A$3:$S$3515,19,FALSE)</f>
        <v>0</v>
      </c>
      <c r="P903" s="1">
        <f>VLOOKUP(A903,'ADM Details FY17'!$A$3:$U$3515,21,FALSE)</f>
        <v>0</v>
      </c>
      <c r="Q903" s="1">
        <f>VLOOKUP(A903,'ADM Details FY17'!$A$3:$V$3515,22,FALSE)</f>
        <v>0</v>
      </c>
      <c r="R903" s="1">
        <f>VLOOKUP(A903,'ADM Details FY17'!$A$3:$W$3515,23,FALSE)</f>
        <v>0</v>
      </c>
      <c r="S903" s="1">
        <f>VLOOKUP(A903,'ADM Details FY17'!$A$3:$X$3515,24,FALSE)</f>
        <v>0</v>
      </c>
      <c r="T903" s="1">
        <f>VLOOKUP(A903,'ADM Details FY17'!$A$3:$Y$3515,25,FALSE)</f>
        <v>0</v>
      </c>
      <c r="U903" s="1">
        <f>VLOOKUP(A903,'ADM Details FY17'!$A$3:$AA$3515,27,FALSE)</f>
        <v>0</v>
      </c>
      <c r="V903" s="1">
        <f>IFERROR(VLOOKUP(C903,'eindex _tget pp '!$A$4:$E$615,5,FALSE),0)</f>
        <v>976.6201761616901</v>
      </c>
      <c r="W903" s="31">
        <f>IFERROR(VLOOKUP(C903,'eindex _tget pp '!$A$4:$F$615,6,FALSE),0)</f>
        <v>1.9334110903999999</v>
      </c>
      <c r="X903" s="4">
        <f>IFERROR(VLOOKUP(B903,'eschools 16'!$A$2:$F$25,6,FALSE),1)</f>
        <v>2</v>
      </c>
      <c r="Y903" s="1">
        <f t="shared" si="70"/>
        <v>0</v>
      </c>
      <c r="Z903" s="1">
        <f t="shared" si="71"/>
        <v>0</v>
      </c>
      <c r="AA903" s="31">
        <f>IFERROR(VLOOKUP(C903,'eindex _tget pp '!$A$4:$G$615,7,FALSE),0)</f>
        <v>0.67542653399999997</v>
      </c>
      <c r="AB903" s="1">
        <f>VLOOKUP(A903,'ADM Details FY17'!$A$3:$AB$3515,28,FALSE)</f>
        <v>0</v>
      </c>
      <c r="AC903" s="1">
        <f t="shared" si="72"/>
        <v>0</v>
      </c>
      <c r="AD903" s="1">
        <f t="shared" si="73"/>
        <v>1</v>
      </c>
      <c r="AE903" s="1">
        <f t="shared" si="74"/>
        <v>25</v>
      </c>
    </row>
    <row r="904" spans="1:31" x14ac:dyDescent="0.25">
      <c r="A904" t="str">
        <f>B904&amp;"-"&amp;COUNTIF($B$3:B904,B904)</f>
        <v>282-50</v>
      </c>
      <c r="B904">
        <v>282</v>
      </c>
      <c r="C904" s="18">
        <f>VLOOKUP(A904,'ADM Details FY17'!$A$3:$D$3515,4,FALSE)</f>
        <v>50427</v>
      </c>
      <c r="D904" s="1">
        <f>VLOOKUP(A904,'ADM Details FY17'!$A$3:$E$3515,5,FALSE)</f>
        <v>12.7</v>
      </c>
      <c r="E904" s="1">
        <f>VLOOKUP(A904,'ADM Details FY17'!$A$3:$F$3515,6,FALSE)</f>
        <v>0</v>
      </c>
      <c r="F904" s="1">
        <f>VLOOKUP(A904,'ADM Details FY17'!$A$3:$G$3515,7,FALSE)</f>
        <v>2.69</v>
      </c>
      <c r="G904" s="1">
        <f>VLOOKUP(A904,'ADM Details FY17'!$A$3:$H$3515,8,FALSE)</f>
        <v>2.91</v>
      </c>
      <c r="H904" s="1">
        <f>VLOOKUP(A904,'ADM Details FY17'!$A$3:$I$3515,9,FALSE)</f>
        <v>0</v>
      </c>
      <c r="I904" s="1">
        <f>VLOOKUP(A904,'ADM Details FY17'!$A$3:$J$3517,10,FALSE)</f>
        <v>0</v>
      </c>
      <c r="J904" s="1">
        <f>VLOOKUP(A904,'ADM Details FY17'!$A$3:$K$3515,11,FALSE)</f>
        <v>0</v>
      </c>
      <c r="K904" s="1">
        <f>VLOOKUP(A904,'ADM Details FY17'!$A$3:$M$3515,13,FALSE)</f>
        <v>3.79</v>
      </c>
      <c r="L904" s="1">
        <f>VLOOKUP(A904,'ADM Details FY17'!$A$3:$O$3515,15,FALSE)</f>
        <v>0</v>
      </c>
      <c r="M904" s="1">
        <f>VLOOKUP(A904,'ADM Details FY17'!$A$3:$P$3515,16,FALSE)</f>
        <v>0</v>
      </c>
      <c r="N904" s="1">
        <f>VLOOKUP(A904,'ADM Details FY17'!$A$3:$Q$3515,17,FALSE)</f>
        <v>0</v>
      </c>
      <c r="O904" s="1">
        <f>VLOOKUP(A904,'ADM Details FY17'!$A$3:$S$3515,19,FALSE)</f>
        <v>0</v>
      </c>
      <c r="P904" s="1">
        <f>VLOOKUP(A904,'ADM Details FY17'!$A$3:$U$3515,21,FALSE)</f>
        <v>0</v>
      </c>
      <c r="Q904" s="1">
        <f>VLOOKUP(A904,'ADM Details FY17'!$A$3:$V$3515,22,FALSE)</f>
        <v>0</v>
      </c>
      <c r="R904" s="1">
        <f>VLOOKUP(A904,'ADM Details FY17'!$A$3:$W$3515,23,FALSE)</f>
        <v>0</v>
      </c>
      <c r="S904" s="1">
        <f>VLOOKUP(A904,'ADM Details FY17'!$A$3:$X$3515,24,FALSE)</f>
        <v>0</v>
      </c>
      <c r="T904" s="1">
        <f>VLOOKUP(A904,'ADM Details FY17'!$A$3:$Y$3515,25,FALSE)</f>
        <v>0</v>
      </c>
      <c r="U904" s="1">
        <f>VLOOKUP(A904,'ADM Details FY17'!$A$3:$AA$3515,27,FALSE)</f>
        <v>0</v>
      </c>
      <c r="V904" s="1">
        <f>IFERROR(VLOOKUP(C904,'eindex _tget pp '!$A$4:$E$615,5,FALSE),0)</f>
        <v>23.65980650835532</v>
      </c>
      <c r="W904" s="31">
        <f>IFERROR(VLOOKUP(C904,'eindex _tget pp '!$A$4:$F$615,6,FALSE),0)</f>
        <v>2.35706735E-2</v>
      </c>
      <c r="X904" s="4">
        <f>IFERROR(VLOOKUP(B904,'eschools 16'!$A$2:$F$25,6,FALSE),1)</f>
        <v>2</v>
      </c>
      <c r="Y904" s="1">
        <f t="shared" si="70"/>
        <v>0</v>
      </c>
      <c r="Z904" s="1">
        <f t="shared" si="71"/>
        <v>0</v>
      </c>
      <c r="AA904" s="31">
        <f>IFERROR(VLOOKUP(C904,'eindex _tget pp '!$A$4:$G$615,7,FALSE),0)</f>
        <v>0.39068293100000001</v>
      </c>
      <c r="AB904" s="1">
        <f>VLOOKUP(A904,'ADM Details FY17'!$A$3:$AB$3515,28,FALSE)</f>
        <v>0</v>
      </c>
      <c r="AC904" s="1">
        <f t="shared" si="72"/>
        <v>0</v>
      </c>
      <c r="AD904" s="1">
        <f t="shared" si="73"/>
        <v>12.7</v>
      </c>
      <c r="AE904" s="1">
        <f t="shared" si="74"/>
        <v>317.5</v>
      </c>
    </row>
    <row r="905" spans="1:31" x14ac:dyDescent="0.25">
      <c r="A905" t="str">
        <f>B905&amp;"-"&amp;COUNTIF($B$3:B905,B905)</f>
        <v>282-51</v>
      </c>
      <c r="B905">
        <v>282</v>
      </c>
      <c r="C905" s="18">
        <f>VLOOKUP(A905,'ADM Details FY17'!$A$3:$D$3515,4,FALSE)</f>
        <v>44719</v>
      </c>
      <c r="D905" s="1">
        <f>VLOOKUP(A905,'ADM Details FY17'!$A$3:$E$3515,5,FALSE)</f>
        <v>1</v>
      </c>
      <c r="E905" s="1">
        <f>VLOOKUP(A905,'ADM Details FY17'!$A$3:$F$3515,6,FALSE)</f>
        <v>0</v>
      </c>
      <c r="F905" s="1">
        <f>VLOOKUP(A905,'ADM Details FY17'!$A$3:$G$3515,7,FALSE)</f>
        <v>0</v>
      </c>
      <c r="G905" s="1">
        <f>VLOOKUP(A905,'ADM Details FY17'!$A$3:$H$3515,8,FALSE)</f>
        <v>0</v>
      </c>
      <c r="H905" s="1">
        <f>VLOOKUP(A905,'ADM Details FY17'!$A$3:$I$3515,9,FALSE)</f>
        <v>0</v>
      </c>
      <c r="I905" s="1">
        <f>VLOOKUP(A905,'ADM Details FY17'!$A$3:$J$3517,10,FALSE)</f>
        <v>0</v>
      </c>
      <c r="J905" s="1">
        <f>VLOOKUP(A905,'ADM Details FY17'!$A$3:$K$3515,11,FALSE)</f>
        <v>0</v>
      </c>
      <c r="K905" s="1">
        <f>VLOOKUP(A905,'ADM Details FY17'!$A$3:$M$3515,13,FALSE)</f>
        <v>1</v>
      </c>
      <c r="L905" s="1">
        <f>VLOOKUP(A905,'ADM Details FY17'!$A$3:$O$3515,15,FALSE)</f>
        <v>0</v>
      </c>
      <c r="M905" s="1">
        <f>VLOOKUP(A905,'ADM Details FY17'!$A$3:$P$3515,16,FALSE)</f>
        <v>0</v>
      </c>
      <c r="N905" s="1">
        <f>VLOOKUP(A905,'ADM Details FY17'!$A$3:$Q$3515,17,FALSE)</f>
        <v>0</v>
      </c>
      <c r="O905" s="1">
        <f>VLOOKUP(A905,'ADM Details FY17'!$A$3:$S$3515,19,FALSE)</f>
        <v>0</v>
      </c>
      <c r="P905" s="1">
        <f>VLOOKUP(A905,'ADM Details FY17'!$A$3:$U$3515,21,FALSE)</f>
        <v>0</v>
      </c>
      <c r="Q905" s="1">
        <f>VLOOKUP(A905,'ADM Details FY17'!$A$3:$V$3515,22,FALSE)</f>
        <v>0</v>
      </c>
      <c r="R905" s="1">
        <f>VLOOKUP(A905,'ADM Details FY17'!$A$3:$W$3515,23,FALSE)</f>
        <v>0</v>
      </c>
      <c r="S905" s="1">
        <f>VLOOKUP(A905,'ADM Details FY17'!$A$3:$X$3515,24,FALSE)</f>
        <v>0</v>
      </c>
      <c r="T905" s="1">
        <f>VLOOKUP(A905,'ADM Details FY17'!$A$3:$Y$3515,25,FALSE)</f>
        <v>0</v>
      </c>
      <c r="U905" s="1">
        <f>VLOOKUP(A905,'ADM Details FY17'!$A$3:$AA$3515,27,FALSE)</f>
        <v>0</v>
      </c>
      <c r="V905" s="1">
        <f>IFERROR(VLOOKUP(C905,'eindex _tget pp '!$A$4:$E$615,5,FALSE),0)</f>
        <v>599.36300916146934</v>
      </c>
      <c r="W905" s="31">
        <f>IFERROR(VLOOKUP(C905,'eindex _tget pp '!$A$4:$F$615,6,FALSE),0)</f>
        <v>2.7926402906000001</v>
      </c>
      <c r="X905" s="4">
        <f>IFERROR(VLOOKUP(B905,'eschools 16'!$A$2:$F$25,6,FALSE),1)</f>
        <v>2</v>
      </c>
      <c r="Y905" s="1">
        <f t="shared" si="70"/>
        <v>0</v>
      </c>
      <c r="Z905" s="1">
        <f t="shared" si="71"/>
        <v>0</v>
      </c>
      <c r="AA905" s="31">
        <f>IFERROR(VLOOKUP(C905,'eindex _tget pp '!$A$4:$G$615,7,FALSE),0)</f>
        <v>0.58580121100000004</v>
      </c>
      <c r="AB905" s="1">
        <f>VLOOKUP(A905,'ADM Details FY17'!$A$3:$AB$3515,28,FALSE)</f>
        <v>0</v>
      </c>
      <c r="AC905" s="1">
        <f t="shared" si="72"/>
        <v>0</v>
      </c>
      <c r="AD905" s="1">
        <f t="shared" si="73"/>
        <v>1</v>
      </c>
      <c r="AE905" s="1">
        <f t="shared" si="74"/>
        <v>25</v>
      </c>
    </row>
    <row r="906" spans="1:31" x14ac:dyDescent="0.25">
      <c r="A906" t="str">
        <f>B906&amp;"-"&amp;COUNTIF($B$3:B906,B906)</f>
        <v>282-52</v>
      </c>
      <c r="B906">
        <v>282</v>
      </c>
      <c r="C906" s="18">
        <f>VLOOKUP(A906,'ADM Details FY17'!$A$3:$D$3515,4,FALSE)</f>
        <v>44867</v>
      </c>
      <c r="D906" s="1">
        <f>VLOOKUP(A906,'ADM Details FY17'!$A$3:$E$3515,5,FALSE)</f>
        <v>0.71</v>
      </c>
      <c r="E906" s="1">
        <f>VLOOKUP(A906,'ADM Details FY17'!$A$3:$F$3515,6,FALSE)</f>
        <v>0</v>
      </c>
      <c r="F906" s="1">
        <f>VLOOKUP(A906,'ADM Details FY17'!$A$3:$G$3515,7,FALSE)</f>
        <v>0</v>
      </c>
      <c r="G906" s="1">
        <f>VLOOKUP(A906,'ADM Details FY17'!$A$3:$H$3515,8,FALSE)</f>
        <v>0</v>
      </c>
      <c r="H906" s="1">
        <f>VLOOKUP(A906,'ADM Details FY17'!$A$3:$I$3515,9,FALSE)</f>
        <v>0</v>
      </c>
      <c r="I906" s="1">
        <f>VLOOKUP(A906,'ADM Details FY17'!$A$3:$J$3517,10,FALSE)</f>
        <v>0</v>
      </c>
      <c r="J906" s="1">
        <f>VLOOKUP(A906,'ADM Details FY17'!$A$3:$K$3515,11,FALSE)</f>
        <v>0</v>
      </c>
      <c r="K906" s="1">
        <f>VLOOKUP(A906,'ADM Details FY17'!$A$3:$M$3515,13,FALSE)</f>
        <v>0.71</v>
      </c>
      <c r="L906" s="1">
        <f>VLOOKUP(A906,'ADM Details FY17'!$A$3:$O$3515,15,FALSE)</f>
        <v>0</v>
      </c>
      <c r="M906" s="1">
        <f>VLOOKUP(A906,'ADM Details FY17'!$A$3:$P$3515,16,FALSE)</f>
        <v>0</v>
      </c>
      <c r="N906" s="1">
        <f>VLOOKUP(A906,'ADM Details FY17'!$A$3:$Q$3515,17,FALSE)</f>
        <v>0</v>
      </c>
      <c r="O906" s="1">
        <f>VLOOKUP(A906,'ADM Details FY17'!$A$3:$S$3515,19,FALSE)</f>
        <v>0</v>
      </c>
      <c r="P906" s="1">
        <f>VLOOKUP(A906,'ADM Details FY17'!$A$3:$U$3515,21,FALSE)</f>
        <v>0</v>
      </c>
      <c r="Q906" s="1">
        <f>VLOOKUP(A906,'ADM Details FY17'!$A$3:$V$3515,22,FALSE)</f>
        <v>0</v>
      </c>
      <c r="R906" s="1">
        <f>VLOOKUP(A906,'ADM Details FY17'!$A$3:$W$3515,23,FALSE)</f>
        <v>0</v>
      </c>
      <c r="S906" s="1">
        <f>VLOOKUP(A906,'ADM Details FY17'!$A$3:$X$3515,24,FALSE)</f>
        <v>0</v>
      </c>
      <c r="T906" s="1">
        <f>VLOOKUP(A906,'ADM Details FY17'!$A$3:$Y$3515,25,FALSE)</f>
        <v>0</v>
      </c>
      <c r="U906" s="1">
        <f>VLOOKUP(A906,'ADM Details FY17'!$A$3:$AA$3515,27,FALSE)</f>
        <v>0</v>
      </c>
      <c r="V906" s="1">
        <f>IFERROR(VLOOKUP(C906,'eindex _tget pp '!$A$4:$E$615,5,FALSE),0)</f>
        <v>0</v>
      </c>
      <c r="W906" s="31">
        <f>IFERROR(VLOOKUP(C906,'eindex _tget pp '!$A$4:$F$615,6,FALSE),0)</f>
        <v>0.1277596788</v>
      </c>
      <c r="X906" s="4">
        <f>IFERROR(VLOOKUP(B906,'eschools 16'!$A$2:$F$25,6,FALSE),1)</f>
        <v>2</v>
      </c>
      <c r="Y906" s="1">
        <f t="shared" si="70"/>
        <v>0</v>
      </c>
      <c r="Z906" s="1">
        <f t="shared" si="71"/>
        <v>0</v>
      </c>
      <c r="AA906" s="31">
        <f>IFERROR(VLOOKUP(C906,'eindex _tget pp '!$A$4:$G$615,7,FALSE),0)</f>
        <v>0.05</v>
      </c>
      <c r="AB906" s="1">
        <f>VLOOKUP(A906,'ADM Details FY17'!$A$3:$AB$3515,28,FALSE)</f>
        <v>0</v>
      </c>
      <c r="AC906" s="1">
        <f t="shared" si="72"/>
        <v>0</v>
      </c>
      <c r="AD906" s="1">
        <f t="shared" si="73"/>
        <v>0.71</v>
      </c>
      <c r="AE906" s="1">
        <f t="shared" si="74"/>
        <v>17.75</v>
      </c>
    </row>
    <row r="907" spans="1:31" x14ac:dyDescent="0.25">
      <c r="A907" t="str">
        <f>B907&amp;"-"&amp;COUNTIF($B$3:B907,B907)</f>
        <v>282-53</v>
      </c>
      <c r="B907">
        <v>282</v>
      </c>
      <c r="C907" s="18">
        <f>VLOOKUP(A907,'ADM Details FY17'!$A$3:$D$3515,4,FALSE)</f>
        <v>46151</v>
      </c>
      <c r="D907" s="1">
        <f>VLOOKUP(A907,'ADM Details FY17'!$A$3:$E$3515,5,FALSE)</f>
        <v>0.56000000000000005</v>
      </c>
      <c r="E907" s="1">
        <f>VLOOKUP(A907,'ADM Details FY17'!$A$3:$F$3515,6,FALSE)</f>
        <v>0</v>
      </c>
      <c r="F907" s="1">
        <f>VLOOKUP(A907,'ADM Details FY17'!$A$3:$G$3515,7,FALSE)</f>
        <v>0</v>
      </c>
      <c r="G907" s="1">
        <f>VLOOKUP(A907,'ADM Details FY17'!$A$3:$H$3515,8,FALSE)</f>
        <v>0</v>
      </c>
      <c r="H907" s="1">
        <f>VLOOKUP(A907,'ADM Details FY17'!$A$3:$I$3515,9,FALSE)</f>
        <v>0</v>
      </c>
      <c r="I907" s="1">
        <f>VLOOKUP(A907,'ADM Details FY17'!$A$3:$J$3517,10,FALSE)</f>
        <v>0</v>
      </c>
      <c r="J907" s="1">
        <f>VLOOKUP(A907,'ADM Details FY17'!$A$3:$K$3515,11,FALSE)</f>
        <v>0</v>
      </c>
      <c r="K907" s="1">
        <f>VLOOKUP(A907,'ADM Details FY17'!$A$3:$M$3515,13,FALSE)</f>
        <v>0</v>
      </c>
      <c r="L907" s="1">
        <f>VLOOKUP(A907,'ADM Details FY17'!$A$3:$O$3515,15,FALSE)</f>
        <v>0</v>
      </c>
      <c r="M907" s="1">
        <f>VLOOKUP(A907,'ADM Details FY17'!$A$3:$P$3515,16,FALSE)</f>
        <v>0</v>
      </c>
      <c r="N907" s="1">
        <f>VLOOKUP(A907,'ADM Details FY17'!$A$3:$Q$3515,17,FALSE)</f>
        <v>0</v>
      </c>
      <c r="O907" s="1">
        <f>VLOOKUP(A907,'ADM Details FY17'!$A$3:$S$3515,19,FALSE)</f>
        <v>0</v>
      </c>
      <c r="P907" s="1">
        <f>VLOOKUP(A907,'ADM Details FY17'!$A$3:$U$3515,21,FALSE)</f>
        <v>0</v>
      </c>
      <c r="Q907" s="1">
        <f>VLOOKUP(A907,'ADM Details FY17'!$A$3:$V$3515,22,FALSE)</f>
        <v>0</v>
      </c>
      <c r="R907" s="1">
        <f>VLOOKUP(A907,'ADM Details FY17'!$A$3:$W$3515,23,FALSE)</f>
        <v>0</v>
      </c>
      <c r="S907" s="1">
        <f>VLOOKUP(A907,'ADM Details FY17'!$A$3:$X$3515,24,FALSE)</f>
        <v>0</v>
      </c>
      <c r="T907" s="1">
        <f>VLOOKUP(A907,'ADM Details FY17'!$A$3:$Y$3515,25,FALSE)</f>
        <v>0</v>
      </c>
      <c r="U907" s="1">
        <f>VLOOKUP(A907,'ADM Details FY17'!$A$3:$AA$3515,27,FALSE)</f>
        <v>0</v>
      </c>
      <c r="V907" s="1">
        <f>IFERROR(VLOOKUP(C907,'eindex _tget pp '!$A$4:$E$615,5,FALSE),0)</f>
        <v>0</v>
      </c>
      <c r="W907" s="31">
        <f>IFERROR(VLOOKUP(C907,'eindex _tget pp '!$A$4:$F$615,6,FALSE),0)</f>
        <v>0.58445786990000004</v>
      </c>
      <c r="X907" s="4">
        <f>IFERROR(VLOOKUP(B907,'eschools 16'!$A$2:$F$25,6,FALSE),1)</f>
        <v>2</v>
      </c>
      <c r="Y907" s="1">
        <f t="shared" si="70"/>
        <v>0</v>
      </c>
      <c r="Z907" s="1">
        <f t="shared" si="71"/>
        <v>0</v>
      </c>
      <c r="AA907" s="31">
        <f>IFERROR(VLOOKUP(C907,'eindex _tget pp '!$A$4:$G$615,7,FALSE),0)</f>
        <v>0.232442236</v>
      </c>
      <c r="AB907" s="1">
        <f>VLOOKUP(A907,'ADM Details FY17'!$A$3:$AB$3515,28,FALSE)</f>
        <v>0</v>
      </c>
      <c r="AC907" s="1">
        <f t="shared" si="72"/>
        <v>0</v>
      </c>
      <c r="AD907" s="1">
        <f t="shared" si="73"/>
        <v>0.56000000000000005</v>
      </c>
      <c r="AE907" s="1">
        <f t="shared" si="74"/>
        <v>14.000000000000002</v>
      </c>
    </row>
    <row r="908" spans="1:31" x14ac:dyDescent="0.25">
      <c r="A908" t="str">
        <f>B908&amp;"-"&amp;COUNTIF($B$3:B908,B908)</f>
        <v>282-54</v>
      </c>
      <c r="B908">
        <v>282</v>
      </c>
      <c r="C908" s="18">
        <f>VLOOKUP(A908,'ADM Details FY17'!$A$3:$D$3515,4,FALSE)</f>
        <v>47399</v>
      </c>
      <c r="D908" s="1">
        <f>VLOOKUP(A908,'ADM Details FY17'!$A$3:$E$3515,5,FALSE)</f>
        <v>3.05</v>
      </c>
      <c r="E908" s="1">
        <f>VLOOKUP(A908,'ADM Details FY17'!$A$3:$F$3515,6,FALSE)</f>
        <v>0</v>
      </c>
      <c r="F908" s="1">
        <f>VLOOKUP(A908,'ADM Details FY17'!$A$3:$G$3515,7,FALSE)</f>
        <v>1</v>
      </c>
      <c r="G908" s="1">
        <f>VLOOKUP(A908,'ADM Details FY17'!$A$3:$H$3515,8,FALSE)</f>
        <v>0</v>
      </c>
      <c r="H908" s="1">
        <f>VLOOKUP(A908,'ADM Details FY17'!$A$3:$I$3515,9,FALSE)</f>
        <v>0</v>
      </c>
      <c r="I908" s="1">
        <f>VLOOKUP(A908,'ADM Details FY17'!$A$3:$J$3517,10,FALSE)</f>
        <v>0</v>
      </c>
      <c r="J908" s="1">
        <f>VLOOKUP(A908,'ADM Details FY17'!$A$3:$K$3515,11,FALSE)</f>
        <v>0</v>
      </c>
      <c r="K908" s="1">
        <f>VLOOKUP(A908,'ADM Details FY17'!$A$3:$M$3515,13,FALSE)</f>
        <v>3.05</v>
      </c>
      <c r="L908" s="1">
        <f>VLOOKUP(A908,'ADM Details FY17'!$A$3:$O$3515,15,FALSE)</f>
        <v>0</v>
      </c>
      <c r="M908" s="1">
        <f>VLOOKUP(A908,'ADM Details FY17'!$A$3:$P$3515,16,FALSE)</f>
        <v>0</v>
      </c>
      <c r="N908" s="1">
        <f>VLOOKUP(A908,'ADM Details FY17'!$A$3:$Q$3515,17,FALSE)</f>
        <v>0</v>
      </c>
      <c r="O908" s="1">
        <f>VLOOKUP(A908,'ADM Details FY17'!$A$3:$S$3515,19,FALSE)</f>
        <v>0</v>
      </c>
      <c r="P908" s="1">
        <f>VLOOKUP(A908,'ADM Details FY17'!$A$3:$U$3515,21,FALSE)</f>
        <v>0</v>
      </c>
      <c r="Q908" s="1">
        <f>VLOOKUP(A908,'ADM Details FY17'!$A$3:$V$3515,22,FALSE)</f>
        <v>0</v>
      </c>
      <c r="R908" s="1">
        <f>VLOOKUP(A908,'ADM Details FY17'!$A$3:$W$3515,23,FALSE)</f>
        <v>0</v>
      </c>
      <c r="S908" s="1">
        <f>VLOOKUP(A908,'ADM Details FY17'!$A$3:$X$3515,24,FALSE)</f>
        <v>0</v>
      </c>
      <c r="T908" s="1">
        <f>VLOOKUP(A908,'ADM Details FY17'!$A$3:$Y$3515,25,FALSE)</f>
        <v>0</v>
      </c>
      <c r="U908" s="1">
        <f>VLOOKUP(A908,'ADM Details FY17'!$A$3:$AA$3515,27,FALSE)</f>
        <v>0</v>
      </c>
      <c r="V908" s="1">
        <f>IFERROR(VLOOKUP(C908,'eindex _tget pp '!$A$4:$E$615,5,FALSE),0)</f>
        <v>0</v>
      </c>
      <c r="W908" s="31">
        <f>IFERROR(VLOOKUP(C908,'eindex _tget pp '!$A$4:$F$615,6,FALSE),0)</f>
        <v>0.56256886930000005</v>
      </c>
      <c r="X908" s="4">
        <f>IFERROR(VLOOKUP(B908,'eschools 16'!$A$2:$F$25,6,FALSE),1)</f>
        <v>2</v>
      </c>
      <c r="Y908" s="1">
        <f t="shared" si="70"/>
        <v>0</v>
      </c>
      <c r="Z908" s="1">
        <f t="shared" si="71"/>
        <v>0</v>
      </c>
      <c r="AA908" s="31">
        <f>IFERROR(VLOOKUP(C908,'eindex _tget pp '!$A$4:$G$615,7,FALSE),0)</f>
        <v>0.235405594</v>
      </c>
      <c r="AB908" s="1">
        <f>VLOOKUP(A908,'ADM Details FY17'!$A$3:$AB$3515,28,FALSE)</f>
        <v>0</v>
      </c>
      <c r="AC908" s="1">
        <f t="shared" si="72"/>
        <v>0</v>
      </c>
      <c r="AD908" s="1">
        <f t="shared" si="73"/>
        <v>3.05</v>
      </c>
      <c r="AE908" s="1">
        <f t="shared" si="74"/>
        <v>76.25</v>
      </c>
    </row>
    <row r="909" spans="1:31" x14ac:dyDescent="0.25">
      <c r="A909" t="str">
        <f>B909&amp;"-"&amp;COUNTIF($B$3:B909,B909)</f>
        <v>282-55</v>
      </c>
      <c r="B909">
        <v>282</v>
      </c>
      <c r="C909" s="18">
        <f>VLOOKUP(A909,'ADM Details FY17'!$A$3:$D$3515,4,FALSE)</f>
        <v>91397</v>
      </c>
      <c r="D909" s="1">
        <f>VLOOKUP(A909,'ADM Details FY17'!$A$3:$E$3515,5,FALSE)</f>
        <v>1.6</v>
      </c>
      <c r="E909" s="1">
        <f>VLOOKUP(A909,'ADM Details FY17'!$A$3:$F$3515,6,FALSE)</f>
        <v>0</v>
      </c>
      <c r="F909" s="1">
        <f>VLOOKUP(A909,'ADM Details FY17'!$A$3:$G$3515,7,FALSE)</f>
        <v>0</v>
      </c>
      <c r="G909" s="1">
        <f>VLOOKUP(A909,'ADM Details FY17'!$A$3:$H$3515,8,FALSE)</f>
        <v>0</v>
      </c>
      <c r="H909" s="1">
        <f>VLOOKUP(A909,'ADM Details FY17'!$A$3:$I$3515,9,FALSE)</f>
        <v>0</v>
      </c>
      <c r="I909" s="1">
        <f>VLOOKUP(A909,'ADM Details FY17'!$A$3:$J$3517,10,FALSE)</f>
        <v>0</v>
      </c>
      <c r="J909" s="1">
        <f>VLOOKUP(A909,'ADM Details FY17'!$A$3:$K$3515,11,FALSE)</f>
        <v>0</v>
      </c>
      <c r="K909" s="1">
        <f>VLOOKUP(A909,'ADM Details FY17'!$A$3:$M$3515,13,FALSE)</f>
        <v>0.6</v>
      </c>
      <c r="L909" s="1">
        <f>VLOOKUP(A909,'ADM Details FY17'!$A$3:$O$3515,15,FALSE)</f>
        <v>0</v>
      </c>
      <c r="M909" s="1">
        <f>VLOOKUP(A909,'ADM Details FY17'!$A$3:$P$3515,16,FALSE)</f>
        <v>0</v>
      </c>
      <c r="N909" s="1">
        <f>VLOOKUP(A909,'ADM Details FY17'!$A$3:$Q$3515,17,FALSE)</f>
        <v>0</v>
      </c>
      <c r="O909" s="1">
        <f>VLOOKUP(A909,'ADM Details FY17'!$A$3:$S$3515,19,FALSE)</f>
        <v>0</v>
      </c>
      <c r="P909" s="1">
        <f>VLOOKUP(A909,'ADM Details FY17'!$A$3:$U$3515,21,FALSE)</f>
        <v>0</v>
      </c>
      <c r="Q909" s="1">
        <f>VLOOKUP(A909,'ADM Details FY17'!$A$3:$V$3515,22,FALSE)</f>
        <v>0</v>
      </c>
      <c r="R909" s="1">
        <f>VLOOKUP(A909,'ADM Details FY17'!$A$3:$W$3515,23,FALSE)</f>
        <v>0</v>
      </c>
      <c r="S909" s="1">
        <f>VLOOKUP(A909,'ADM Details FY17'!$A$3:$X$3515,24,FALSE)</f>
        <v>0</v>
      </c>
      <c r="T909" s="1">
        <f>VLOOKUP(A909,'ADM Details FY17'!$A$3:$Y$3515,25,FALSE)</f>
        <v>0</v>
      </c>
      <c r="U909" s="1">
        <f>VLOOKUP(A909,'ADM Details FY17'!$A$3:$AA$3515,27,FALSE)</f>
        <v>0</v>
      </c>
      <c r="V909" s="1">
        <f>IFERROR(VLOOKUP(C909,'eindex _tget pp '!$A$4:$E$615,5,FALSE),0)</f>
        <v>352.73031537543017</v>
      </c>
      <c r="W909" s="31">
        <f>IFERROR(VLOOKUP(C909,'eindex _tget pp '!$A$4:$F$615,6,FALSE),0)</f>
        <v>0.71296624009999998</v>
      </c>
      <c r="X909" s="4">
        <f>IFERROR(VLOOKUP(B909,'eschools 16'!$A$2:$F$25,6,FALSE),1)</f>
        <v>2</v>
      </c>
      <c r="Y909" s="1">
        <f t="shared" si="70"/>
        <v>0</v>
      </c>
      <c r="Z909" s="1">
        <f t="shared" si="71"/>
        <v>0</v>
      </c>
      <c r="AA909" s="31">
        <f>IFERROR(VLOOKUP(C909,'eindex _tget pp '!$A$4:$G$615,7,FALSE),0)</f>
        <v>0.496067539</v>
      </c>
      <c r="AB909" s="1">
        <f>VLOOKUP(A909,'ADM Details FY17'!$A$3:$AB$3515,28,FALSE)</f>
        <v>0</v>
      </c>
      <c r="AC909" s="1">
        <f t="shared" si="72"/>
        <v>0</v>
      </c>
      <c r="AD909" s="1">
        <f t="shared" si="73"/>
        <v>1.6</v>
      </c>
      <c r="AE909" s="1">
        <f t="shared" si="74"/>
        <v>40</v>
      </c>
    </row>
    <row r="910" spans="1:31" x14ac:dyDescent="0.25">
      <c r="A910" t="str">
        <f>B910&amp;"-"&amp;COUNTIF($B$3:B910,B910)</f>
        <v>282-56</v>
      </c>
      <c r="B910">
        <v>282</v>
      </c>
      <c r="C910" s="18">
        <f>VLOOKUP(A910,'ADM Details FY17'!$A$3:$D$3515,4,FALSE)</f>
        <v>48744</v>
      </c>
      <c r="D910" s="1">
        <f>VLOOKUP(A910,'ADM Details FY17'!$A$3:$E$3515,5,FALSE)</f>
        <v>3.67</v>
      </c>
      <c r="E910" s="1">
        <f>VLOOKUP(A910,'ADM Details FY17'!$A$3:$F$3515,6,FALSE)</f>
        <v>0</v>
      </c>
      <c r="F910" s="1">
        <f>VLOOKUP(A910,'ADM Details FY17'!$A$3:$G$3515,7,FALSE)</f>
        <v>0.68</v>
      </c>
      <c r="G910" s="1">
        <f>VLOOKUP(A910,'ADM Details FY17'!$A$3:$H$3515,8,FALSE)</f>
        <v>0.99</v>
      </c>
      <c r="H910" s="1">
        <f>VLOOKUP(A910,'ADM Details FY17'!$A$3:$I$3515,9,FALSE)</f>
        <v>0</v>
      </c>
      <c r="I910" s="1">
        <f>VLOOKUP(A910,'ADM Details FY17'!$A$3:$J$3517,10,FALSE)</f>
        <v>0</v>
      </c>
      <c r="J910" s="1">
        <f>VLOOKUP(A910,'ADM Details FY17'!$A$3:$K$3515,11,FALSE)</f>
        <v>0</v>
      </c>
      <c r="K910" s="1">
        <f>VLOOKUP(A910,'ADM Details FY17'!$A$3:$M$3515,13,FALSE)</f>
        <v>2.99</v>
      </c>
      <c r="L910" s="1">
        <f>VLOOKUP(A910,'ADM Details FY17'!$A$3:$O$3515,15,FALSE)</f>
        <v>0</v>
      </c>
      <c r="M910" s="1">
        <f>VLOOKUP(A910,'ADM Details FY17'!$A$3:$P$3515,16,FALSE)</f>
        <v>0</v>
      </c>
      <c r="N910" s="1">
        <f>VLOOKUP(A910,'ADM Details FY17'!$A$3:$Q$3515,17,FALSE)</f>
        <v>0</v>
      </c>
      <c r="O910" s="1">
        <f>VLOOKUP(A910,'ADM Details FY17'!$A$3:$S$3515,19,FALSE)</f>
        <v>0</v>
      </c>
      <c r="P910" s="1">
        <f>VLOOKUP(A910,'ADM Details FY17'!$A$3:$U$3515,21,FALSE)</f>
        <v>0</v>
      </c>
      <c r="Q910" s="1">
        <f>VLOOKUP(A910,'ADM Details FY17'!$A$3:$V$3515,22,FALSE)</f>
        <v>0</v>
      </c>
      <c r="R910" s="1">
        <f>VLOOKUP(A910,'ADM Details FY17'!$A$3:$W$3515,23,FALSE)</f>
        <v>0</v>
      </c>
      <c r="S910" s="1">
        <f>VLOOKUP(A910,'ADM Details FY17'!$A$3:$X$3515,24,FALSE)</f>
        <v>0</v>
      </c>
      <c r="T910" s="1">
        <f>VLOOKUP(A910,'ADM Details FY17'!$A$3:$Y$3515,25,FALSE)</f>
        <v>0</v>
      </c>
      <c r="U910" s="1">
        <f>VLOOKUP(A910,'ADM Details FY17'!$A$3:$AA$3515,27,FALSE)</f>
        <v>0</v>
      </c>
      <c r="V910" s="1">
        <f>IFERROR(VLOOKUP(C910,'eindex _tget pp '!$A$4:$E$615,5,FALSE),0)</f>
        <v>448.97439546401921</v>
      </c>
      <c r="W910" s="31">
        <f>IFERROR(VLOOKUP(C910,'eindex _tget pp '!$A$4:$F$615,6,FALSE),0)</f>
        <v>0.31150880879999998</v>
      </c>
      <c r="X910" s="4">
        <f>IFERROR(VLOOKUP(B910,'eschools 16'!$A$2:$F$25,6,FALSE),1)</f>
        <v>2</v>
      </c>
      <c r="Y910" s="1">
        <f t="shared" si="70"/>
        <v>0</v>
      </c>
      <c r="Z910" s="1">
        <f t="shared" si="71"/>
        <v>0</v>
      </c>
      <c r="AA910" s="31">
        <f>IFERROR(VLOOKUP(C910,'eindex _tget pp '!$A$4:$G$615,7,FALSE),0)</f>
        <v>0.52793824300000003</v>
      </c>
      <c r="AB910" s="1">
        <f>VLOOKUP(A910,'ADM Details FY17'!$A$3:$AB$3515,28,FALSE)</f>
        <v>0</v>
      </c>
      <c r="AC910" s="1">
        <f t="shared" si="72"/>
        <v>0</v>
      </c>
      <c r="AD910" s="1">
        <f t="shared" si="73"/>
        <v>3.67</v>
      </c>
      <c r="AE910" s="1">
        <f t="shared" si="74"/>
        <v>91.75</v>
      </c>
    </row>
    <row r="911" spans="1:31" x14ac:dyDescent="0.25">
      <c r="A911" t="str">
        <f>B911&amp;"-"&amp;COUNTIF($B$3:B911,B911)</f>
        <v>282-57</v>
      </c>
      <c r="B911">
        <v>282</v>
      </c>
      <c r="C911" s="18">
        <f>VLOOKUP(A911,'ADM Details FY17'!$A$3:$D$3515,4,FALSE)</f>
        <v>50468</v>
      </c>
      <c r="D911" s="1">
        <f>VLOOKUP(A911,'ADM Details FY17'!$A$3:$E$3515,5,FALSE)</f>
        <v>8.6999999999999993</v>
      </c>
      <c r="E911" s="1">
        <f>VLOOKUP(A911,'ADM Details FY17'!$A$3:$F$3515,6,FALSE)</f>
        <v>0</v>
      </c>
      <c r="F911" s="1">
        <f>VLOOKUP(A911,'ADM Details FY17'!$A$3:$G$3515,7,FALSE)</f>
        <v>1</v>
      </c>
      <c r="G911" s="1">
        <f>VLOOKUP(A911,'ADM Details FY17'!$A$3:$H$3515,8,FALSE)</f>
        <v>0</v>
      </c>
      <c r="H911" s="1">
        <f>VLOOKUP(A911,'ADM Details FY17'!$A$3:$I$3515,9,FALSE)</f>
        <v>0</v>
      </c>
      <c r="I911" s="1">
        <f>VLOOKUP(A911,'ADM Details FY17'!$A$3:$J$3517,10,FALSE)</f>
        <v>1</v>
      </c>
      <c r="J911" s="1">
        <f>VLOOKUP(A911,'ADM Details FY17'!$A$3:$K$3515,11,FALSE)</f>
        <v>0</v>
      </c>
      <c r="K911" s="1">
        <f>VLOOKUP(A911,'ADM Details FY17'!$A$3:$M$3515,13,FALSE)</f>
        <v>3.22</v>
      </c>
      <c r="L911" s="1">
        <f>VLOOKUP(A911,'ADM Details FY17'!$A$3:$O$3515,15,FALSE)</f>
        <v>0</v>
      </c>
      <c r="M911" s="1">
        <f>VLOOKUP(A911,'ADM Details FY17'!$A$3:$P$3515,16,FALSE)</f>
        <v>0</v>
      </c>
      <c r="N911" s="1">
        <f>VLOOKUP(A911,'ADM Details FY17'!$A$3:$Q$3515,17,FALSE)</f>
        <v>0</v>
      </c>
      <c r="O911" s="1">
        <f>VLOOKUP(A911,'ADM Details FY17'!$A$3:$S$3515,19,FALSE)</f>
        <v>0</v>
      </c>
      <c r="P911" s="1">
        <f>VLOOKUP(A911,'ADM Details FY17'!$A$3:$U$3515,21,FALSE)</f>
        <v>0</v>
      </c>
      <c r="Q911" s="1">
        <f>VLOOKUP(A911,'ADM Details FY17'!$A$3:$V$3515,22,FALSE)</f>
        <v>0</v>
      </c>
      <c r="R911" s="1">
        <f>VLOOKUP(A911,'ADM Details FY17'!$A$3:$W$3515,23,FALSE)</f>
        <v>0</v>
      </c>
      <c r="S911" s="1">
        <f>VLOOKUP(A911,'ADM Details FY17'!$A$3:$X$3515,24,FALSE)</f>
        <v>0</v>
      </c>
      <c r="T911" s="1">
        <f>VLOOKUP(A911,'ADM Details FY17'!$A$3:$Y$3515,25,FALSE)</f>
        <v>0</v>
      </c>
      <c r="U911" s="1">
        <f>VLOOKUP(A911,'ADM Details FY17'!$A$3:$AA$3515,27,FALSE)</f>
        <v>0</v>
      </c>
      <c r="V911" s="1">
        <f>IFERROR(VLOOKUP(C911,'eindex _tget pp '!$A$4:$E$615,5,FALSE),0)</f>
        <v>104.95143841952908</v>
      </c>
      <c r="W911" s="31">
        <f>IFERROR(VLOOKUP(C911,'eindex _tget pp '!$A$4:$F$615,6,FALSE),0)</f>
        <v>0.19091751169999999</v>
      </c>
      <c r="X911" s="4">
        <f>IFERROR(VLOOKUP(B911,'eschools 16'!$A$2:$F$25,6,FALSE),1)</f>
        <v>2</v>
      </c>
      <c r="Y911" s="1">
        <f t="shared" si="70"/>
        <v>0</v>
      </c>
      <c r="Z911" s="1">
        <f t="shared" si="71"/>
        <v>0</v>
      </c>
      <c r="AA911" s="31">
        <f>IFERROR(VLOOKUP(C911,'eindex _tget pp '!$A$4:$G$615,7,FALSE),0)</f>
        <v>0.36638337100000001</v>
      </c>
      <c r="AB911" s="1">
        <f>VLOOKUP(A911,'ADM Details FY17'!$A$3:$AB$3515,28,FALSE)</f>
        <v>0</v>
      </c>
      <c r="AC911" s="1">
        <f t="shared" si="72"/>
        <v>0</v>
      </c>
      <c r="AD911" s="1">
        <f t="shared" si="73"/>
        <v>8.6999999999999993</v>
      </c>
      <c r="AE911" s="1">
        <f t="shared" si="74"/>
        <v>217.49999999999997</v>
      </c>
    </row>
    <row r="912" spans="1:31" x14ac:dyDescent="0.25">
      <c r="A912" t="str">
        <f>B912&amp;"-"&amp;COUNTIF($B$3:B912,B912)</f>
        <v>282-58</v>
      </c>
      <c r="B912">
        <v>282</v>
      </c>
      <c r="C912" s="18">
        <f>VLOOKUP(A912,'ADM Details FY17'!$A$3:$D$3515,4,FALSE)</f>
        <v>45054</v>
      </c>
      <c r="D912" s="1">
        <f>VLOOKUP(A912,'ADM Details FY17'!$A$3:$E$3515,5,FALSE)</f>
        <v>2.58</v>
      </c>
      <c r="E912" s="1">
        <f>VLOOKUP(A912,'ADM Details FY17'!$A$3:$F$3515,6,FALSE)</f>
        <v>0</v>
      </c>
      <c r="F912" s="1">
        <f>VLOOKUP(A912,'ADM Details FY17'!$A$3:$G$3515,7,FALSE)</f>
        <v>1</v>
      </c>
      <c r="G912" s="1">
        <f>VLOOKUP(A912,'ADM Details FY17'!$A$3:$H$3515,8,FALSE)</f>
        <v>0</v>
      </c>
      <c r="H912" s="1">
        <f>VLOOKUP(A912,'ADM Details FY17'!$A$3:$I$3515,9,FALSE)</f>
        <v>0</v>
      </c>
      <c r="I912" s="1">
        <f>VLOOKUP(A912,'ADM Details FY17'!$A$3:$J$3517,10,FALSE)</f>
        <v>0</v>
      </c>
      <c r="J912" s="1">
        <f>VLOOKUP(A912,'ADM Details FY17'!$A$3:$K$3515,11,FALSE)</f>
        <v>0</v>
      </c>
      <c r="K912" s="1">
        <f>VLOOKUP(A912,'ADM Details FY17'!$A$3:$M$3515,13,FALSE)</f>
        <v>1</v>
      </c>
      <c r="L912" s="1">
        <f>VLOOKUP(A912,'ADM Details FY17'!$A$3:$O$3515,15,FALSE)</f>
        <v>0</v>
      </c>
      <c r="M912" s="1">
        <f>VLOOKUP(A912,'ADM Details FY17'!$A$3:$P$3515,16,FALSE)</f>
        <v>0</v>
      </c>
      <c r="N912" s="1">
        <f>VLOOKUP(A912,'ADM Details FY17'!$A$3:$Q$3515,17,FALSE)</f>
        <v>0</v>
      </c>
      <c r="O912" s="1">
        <f>VLOOKUP(A912,'ADM Details FY17'!$A$3:$S$3515,19,FALSE)</f>
        <v>0</v>
      </c>
      <c r="P912" s="1">
        <f>VLOOKUP(A912,'ADM Details FY17'!$A$3:$U$3515,21,FALSE)</f>
        <v>0</v>
      </c>
      <c r="Q912" s="1">
        <f>VLOOKUP(A912,'ADM Details FY17'!$A$3:$V$3515,22,FALSE)</f>
        <v>0</v>
      </c>
      <c r="R912" s="1">
        <f>VLOOKUP(A912,'ADM Details FY17'!$A$3:$W$3515,23,FALSE)</f>
        <v>0</v>
      </c>
      <c r="S912" s="1">
        <f>VLOOKUP(A912,'ADM Details FY17'!$A$3:$X$3515,24,FALSE)</f>
        <v>0</v>
      </c>
      <c r="T912" s="1">
        <f>VLOOKUP(A912,'ADM Details FY17'!$A$3:$Y$3515,25,FALSE)</f>
        <v>0</v>
      </c>
      <c r="U912" s="1">
        <f>VLOOKUP(A912,'ADM Details FY17'!$A$3:$AA$3515,27,FALSE)</f>
        <v>0</v>
      </c>
      <c r="V912" s="1">
        <f>IFERROR(VLOOKUP(C912,'eindex _tget pp '!$A$4:$E$615,5,FALSE),0)</f>
        <v>621.43583407768529</v>
      </c>
      <c r="W912" s="31">
        <f>IFERROR(VLOOKUP(C912,'eindex _tget pp '!$A$4:$F$615,6,FALSE),0)</f>
        <v>1.4793474798999999</v>
      </c>
      <c r="X912" s="4">
        <f>IFERROR(VLOOKUP(B912,'eschools 16'!$A$2:$F$25,6,FALSE),1)</f>
        <v>2</v>
      </c>
      <c r="Y912" s="1">
        <f t="shared" si="70"/>
        <v>0</v>
      </c>
      <c r="Z912" s="1">
        <f t="shared" si="71"/>
        <v>0</v>
      </c>
      <c r="AA912" s="31">
        <f>IFERROR(VLOOKUP(C912,'eindex _tget pp '!$A$4:$G$615,7,FALSE),0)</f>
        <v>0.63639511400000004</v>
      </c>
      <c r="AB912" s="1">
        <f>VLOOKUP(A912,'ADM Details FY17'!$A$3:$AB$3515,28,FALSE)</f>
        <v>0</v>
      </c>
      <c r="AC912" s="1">
        <f t="shared" si="72"/>
        <v>0</v>
      </c>
      <c r="AD912" s="1">
        <f t="shared" si="73"/>
        <v>2.58</v>
      </c>
      <c r="AE912" s="1">
        <f t="shared" si="74"/>
        <v>64.5</v>
      </c>
    </row>
    <row r="913" spans="1:31" x14ac:dyDescent="0.25">
      <c r="A913" t="str">
        <f>B913&amp;"-"&amp;COUNTIF($B$3:B913,B913)</f>
        <v>282-59</v>
      </c>
      <c r="B913">
        <v>282</v>
      </c>
      <c r="C913" s="18">
        <f>VLOOKUP(A913,'ADM Details FY17'!$A$3:$D$3515,4,FALSE)</f>
        <v>46359</v>
      </c>
      <c r="D913" s="1">
        <f>VLOOKUP(A913,'ADM Details FY17'!$A$3:$E$3515,5,FALSE)</f>
        <v>1.42</v>
      </c>
      <c r="E913" s="1">
        <f>VLOOKUP(A913,'ADM Details FY17'!$A$3:$F$3515,6,FALSE)</f>
        <v>0</v>
      </c>
      <c r="F913" s="1">
        <f>VLOOKUP(A913,'ADM Details FY17'!$A$3:$G$3515,7,FALSE)</f>
        <v>0</v>
      </c>
      <c r="G913" s="1">
        <f>VLOOKUP(A913,'ADM Details FY17'!$A$3:$H$3515,8,FALSE)</f>
        <v>0</v>
      </c>
      <c r="H913" s="1">
        <f>VLOOKUP(A913,'ADM Details FY17'!$A$3:$I$3515,9,FALSE)</f>
        <v>0</v>
      </c>
      <c r="I913" s="1">
        <f>VLOOKUP(A913,'ADM Details FY17'!$A$3:$J$3517,10,FALSE)</f>
        <v>0</v>
      </c>
      <c r="J913" s="1">
        <f>VLOOKUP(A913,'ADM Details FY17'!$A$3:$K$3515,11,FALSE)</f>
        <v>0</v>
      </c>
      <c r="K913" s="1">
        <f>VLOOKUP(A913,'ADM Details FY17'!$A$3:$M$3515,13,FALSE)</f>
        <v>0.42</v>
      </c>
      <c r="L913" s="1">
        <f>VLOOKUP(A913,'ADM Details FY17'!$A$3:$O$3515,15,FALSE)</f>
        <v>0</v>
      </c>
      <c r="M913" s="1">
        <f>VLOOKUP(A913,'ADM Details FY17'!$A$3:$P$3515,16,FALSE)</f>
        <v>0</v>
      </c>
      <c r="N913" s="1">
        <f>VLOOKUP(A913,'ADM Details FY17'!$A$3:$Q$3515,17,FALSE)</f>
        <v>0</v>
      </c>
      <c r="O913" s="1">
        <f>VLOOKUP(A913,'ADM Details FY17'!$A$3:$S$3515,19,FALSE)</f>
        <v>0</v>
      </c>
      <c r="P913" s="1">
        <f>VLOOKUP(A913,'ADM Details FY17'!$A$3:$U$3515,21,FALSE)</f>
        <v>0</v>
      </c>
      <c r="Q913" s="1">
        <f>VLOOKUP(A913,'ADM Details FY17'!$A$3:$V$3515,22,FALSE)</f>
        <v>0</v>
      </c>
      <c r="R913" s="1">
        <f>VLOOKUP(A913,'ADM Details FY17'!$A$3:$W$3515,23,FALSE)</f>
        <v>0</v>
      </c>
      <c r="S913" s="1">
        <f>VLOOKUP(A913,'ADM Details FY17'!$A$3:$X$3515,24,FALSE)</f>
        <v>0</v>
      </c>
      <c r="T913" s="1">
        <f>VLOOKUP(A913,'ADM Details FY17'!$A$3:$Y$3515,25,FALSE)</f>
        <v>0</v>
      </c>
      <c r="U913" s="1">
        <f>VLOOKUP(A913,'ADM Details FY17'!$A$3:$AA$3515,27,FALSE)</f>
        <v>0</v>
      </c>
      <c r="V913" s="1">
        <f>IFERROR(VLOOKUP(C913,'eindex _tget pp '!$A$4:$E$615,5,FALSE),0)</f>
        <v>95.940921356350984</v>
      </c>
      <c r="W913" s="31">
        <f>IFERROR(VLOOKUP(C913,'eindex _tget pp '!$A$4:$F$615,6,FALSE),0)</f>
        <v>0.55633709860000002</v>
      </c>
      <c r="X913" s="4">
        <f>IFERROR(VLOOKUP(B913,'eschools 16'!$A$2:$F$25,6,FALSE),1)</f>
        <v>2</v>
      </c>
      <c r="Y913" s="1">
        <f t="shared" si="70"/>
        <v>0</v>
      </c>
      <c r="Z913" s="1">
        <f t="shared" si="71"/>
        <v>0</v>
      </c>
      <c r="AA913" s="31">
        <f>IFERROR(VLOOKUP(C913,'eindex _tget pp '!$A$4:$G$615,7,FALSE),0)</f>
        <v>0.42032972200000002</v>
      </c>
      <c r="AB913" s="1">
        <f>VLOOKUP(A913,'ADM Details FY17'!$A$3:$AB$3515,28,FALSE)</f>
        <v>0</v>
      </c>
      <c r="AC913" s="1">
        <f t="shared" si="72"/>
        <v>0</v>
      </c>
      <c r="AD913" s="1">
        <f t="shared" si="73"/>
        <v>1.42</v>
      </c>
      <c r="AE913" s="1">
        <f t="shared" si="74"/>
        <v>35.5</v>
      </c>
    </row>
    <row r="914" spans="1:31" x14ac:dyDescent="0.25">
      <c r="A914" t="str">
        <f>B914&amp;"-"&amp;COUNTIF($B$3:B914,B914)</f>
        <v>282-60</v>
      </c>
      <c r="B914">
        <v>282</v>
      </c>
      <c r="C914" s="18">
        <f>VLOOKUP(A914,'ADM Details FY17'!$A$3:$D$3515,4,FALSE)</f>
        <v>45112</v>
      </c>
      <c r="D914" s="1">
        <f>VLOOKUP(A914,'ADM Details FY17'!$A$3:$E$3515,5,FALSE)</f>
        <v>3.75</v>
      </c>
      <c r="E914" s="1">
        <f>VLOOKUP(A914,'ADM Details FY17'!$A$3:$F$3515,6,FALSE)</f>
        <v>0</v>
      </c>
      <c r="F914" s="1">
        <f>VLOOKUP(A914,'ADM Details FY17'!$A$3:$G$3515,7,FALSE)</f>
        <v>0</v>
      </c>
      <c r="G914" s="1">
        <f>VLOOKUP(A914,'ADM Details FY17'!$A$3:$H$3515,8,FALSE)</f>
        <v>0</v>
      </c>
      <c r="H914" s="1">
        <f>VLOOKUP(A914,'ADM Details FY17'!$A$3:$I$3515,9,FALSE)</f>
        <v>0</v>
      </c>
      <c r="I914" s="1">
        <f>VLOOKUP(A914,'ADM Details FY17'!$A$3:$J$3517,10,FALSE)</f>
        <v>0</v>
      </c>
      <c r="J914" s="1">
        <f>VLOOKUP(A914,'ADM Details FY17'!$A$3:$K$3515,11,FALSE)</f>
        <v>0</v>
      </c>
      <c r="K914" s="1">
        <f>VLOOKUP(A914,'ADM Details FY17'!$A$3:$M$3515,13,FALSE)</f>
        <v>3.75</v>
      </c>
      <c r="L914" s="1">
        <f>VLOOKUP(A914,'ADM Details FY17'!$A$3:$O$3515,15,FALSE)</f>
        <v>0</v>
      </c>
      <c r="M914" s="1">
        <f>VLOOKUP(A914,'ADM Details FY17'!$A$3:$P$3515,16,FALSE)</f>
        <v>0</v>
      </c>
      <c r="N914" s="1">
        <f>VLOOKUP(A914,'ADM Details FY17'!$A$3:$Q$3515,17,FALSE)</f>
        <v>0</v>
      </c>
      <c r="O914" s="1">
        <f>VLOOKUP(A914,'ADM Details FY17'!$A$3:$S$3515,19,FALSE)</f>
        <v>0</v>
      </c>
      <c r="P914" s="1">
        <f>VLOOKUP(A914,'ADM Details FY17'!$A$3:$U$3515,21,FALSE)</f>
        <v>0</v>
      </c>
      <c r="Q914" s="1">
        <f>VLOOKUP(A914,'ADM Details FY17'!$A$3:$V$3515,22,FALSE)</f>
        <v>0</v>
      </c>
      <c r="R914" s="1">
        <f>VLOOKUP(A914,'ADM Details FY17'!$A$3:$W$3515,23,FALSE)</f>
        <v>0</v>
      </c>
      <c r="S914" s="1">
        <f>VLOOKUP(A914,'ADM Details FY17'!$A$3:$X$3515,24,FALSE)</f>
        <v>0</v>
      </c>
      <c r="T914" s="1">
        <f>VLOOKUP(A914,'ADM Details FY17'!$A$3:$Y$3515,25,FALSE)</f>
        <v>0</v>
      </c>
      <c r="U914" s="1">
        <f>VLOOKUP(A914,'ADM Details FY17'!$A$3:$AA$3515,27,FALSE)</f>
        <v>0.74</v>
      </c>
      <c r="V914" s="1">
        <f>IFERROR(VLOOKUP(C914,'eindex _tget pp '!$A$4:$E$615,5,FALSE),0)</f>
        <v>389.4355083007149</v>
      </c>
      <c r="W914" s="31">
        <f>IFERROR(VLOOKUP(C914,'eindex _tget pp '!$A$4:$F$615,6,FALSE),0)</f>
        <v>1.185985858</v>
      </c>
      <c r="X914" s="4">
        <f>IFERROR(VLOOKUP(B914,'eschools 16'!$A$2:$F$25,6,FALSE),1)</f>
        <v>2</v>
      </c>
      <c r="Y914" s="1">
        <f t="shared" si="70"/>
        <v>0</v>
      </c>
      <c r="Z914" s="1">
        <f t="shared" si="71"/>
        <v>0</v>
      </c>
      <c r="AA914" s="31">
        <f>IFERROR(VLOOKUP(C914,'eindex _tget pp '!$A$4:$G$615,7,FALSE),0)</f>
        <v>0.47260367399999997</v>
      </c>
      <c r="AB914" s="1">
        <f>VLOOKUP(A914,'ADM Details FY17'!$A$3:$AB$3515,28,FALSE)</f>
        <v>0</v>
      </c>
      <c r="AC914" s="1">
        <f t="shared" si="72"/>
        <v>0</v>
      </c>
      <c r="AD914" s="1">
        <f t="shared" si="73"/>
        <v>3.8980000000000001</v>
      </c>
      <c r="AE914" s="1">
        <f t="shared" si="74"/>
        <v>97.45</v>
      </c>
    </row>
    <row r="915" spans="1:31" x14ac:dyDescent="0.25">
      <c r="A915" t="str">
        <f>B915&amp;"-"&amp;COUNTIF($B$3:B915,B915)</f>
        <v>282-61</v>
      </c>
      <c r="B915">
        <v>282</v>
      </c>
      <c r="C915" s="18">
        <f>VLOOKUP(A915,'ADM Details FY17'!$A$3:$D$3515,4,FALSE)</f>
        <v>44081</v>
      </c>
      <c r="D915" s="1">
        <f>VLOOKUP(A915,'ADM Details FY17'!$A$3:$E$3515,5,FALSE)</f>
        <v>1.21</v>
      </c>
      <c r="E915" s="1">
        <f>VLOOKUP(A915,'ADM Details FY17'!$A$3:$F$3515,6,FALSE)</f>
        <v>0</v>
      </c>
      <c r="F915" s="1">
        <f>VLOOKUP(A915,'ADM Details FY17'!$A$3:$G$3515,7,FALSE)</f>
        <v>0</v>
      </c>
      <c r="G915" s="1">
        <f>VLOOKUP(A915,'ADM Details FY17'!$A$3:$H$3515,8,FALSE)</f>
        <v>0</v>
      </c>
      <c r="H915" s="1">
        <f>VLOOKUP(A915,'ADM Details FY17'!$A$3:$I$3515,9,FALSE)</f>
        <v>0</v>
      </c>
      <c r="I915" s="1">
        <f>VLOOKUP(A915,'ADM Details FY17'!$A$3:$J$3517,10,FALSE)</f>
        <v>0</v>
      </c>
      <c r="J915" s="1">
        <f>VLOOKUP(A915,'ADM Details FY17'!$A$3:$K$3515,11,FALSE)</f>
        <v>0</v>
      </c>
      <c r="K915" s="1">
        <f>VLOOKUP(A915,'ADM Details FY17'!$A$3:$M$3515,13,FALSE)</f>
        <v>1.07</v>
      </c>
      <c r="L915" s="1">
        <f>VLOOKUP(A915,'ADM Details FY17'!$A$3:$O$3515,15,FALSE)</f>
        <v>0</v>
      </c>
      <c r="M915" s="1">
        <f>VLOOKUP(A915,'ADM Details FY17'!$A$3:$P$3515,16,FALSE)</f>
        <v>0</v>
      </c>
      <c r="N915" s="1">
        <f>VLOOKUP(A915,'ADM Details FY17'!$A$3:$Q$3515,17,FALSE)</f>
        <v>0</v>
      </c>
      <c r="O915" s="1">
        <f>VLOOKUP(A915,'ADM Details FY17'!$A$3:$S$3515,19,FALSE)</f>
        <v>0</v>
      </c>
      <c r="P915" s="1">
        <f>VLOOKUP(A915,'ADM Details FY17'!$A$3:$U$3515,21,FALSE)</f>
        <v>0</v>
      </c>
      <c r="Q915" s="1">
        <f>VLOOKUP(A915,'ADM Details FY17'!$A$3:$V$3515,22,FALSE)</f>
        <v>0</v>
      </c>
      <c r="R915" s="1">
        <f>VLOOKUP(A915,'ADM Details FY17'!$A$3:$W$3515,23,FALSE)</f>
        <v>0</v>
      </c>
      <c r="S915" s="1">
        <f>VLOOKUP(A915,'ADM Details FY17'!$A$3:$X$3515,24,FALSE)</f>
        <v>0</v>
      </c>
      <c r="T915" s="1">
        <f>VLOOKUP(A915,'ADM Details FY17'!$A$3:$Y$3515,25,FALSE)</f>
        <v>0</v>
      </c>
      <c r="U915" s="1">
        <f>VLOOKUP(A915,'ADM Details FY17'!$A$3:$AA$3515,27,FALSE)</f>
        <v>0</v>
      </c>
      <c r="V915" s="1">
        <f>IFERROR(VLOOKUP(C915,'eindex _tget pp '!$A$4:$E$615,5,FALSE),0)</f>
        <v>399.0659966759705</v>
      </c>
      <c r="W915" s="31">
        <f>IFERROR(VLOOKUP(C915,'eindex _tget pp '!$A$4:$F$615,6,FALSE),0)</f>
        <v>1.0846163491</v>
      </c>
      <c r="X915" s="4">
        <f>IFERROR(VLOOKUP(B915,'eschools 16'!$A$2:$F$25,6,FALSE),1)</f>
        <v>2</v>
      </c>
      <c r="Y915" s="1">
        <f t="shared" si="70"/>
        <v>0</v>
      </c>
      <c r="Z915" s="1">
        <f t="shared" si="71"/>
        <v>0</v>
      </c>
      <c r="AA915" s="31">
        <f>IFERROR(VLOOKUP(C915,'eindex _tget pp '!$A$4:$G$615,7,FALSE),0)</f>
        <v>0.55386638899999996</v>
      </c>
      <c r="AB915" s="1">
        <f>VLOOKUP(A915,'ADM Details FY17'!$A$3:$AB$3515,28,FALSE)</f>
        <v>0</v>
      </c>
      <c r="AC915" s="1">
        <f t="shared" si="72"/>
        <v>0</v>
      </c>
      <c r="AD915" s="1">
        <f t="shared" si="73"/>
        <v>1.21</v>
      </c>
      <c r="AE915" s="1">
        <f t="shared" si="74"/>
        <v>30.25</v>
      </c>
    </row>
    <row r="916" spans="1:31" x14ac:dyDescent="0.25">
      <c r="A916" t="str">
        <f>B916&amp;"-"&amp;COUNTIF($B$3:B916,B916)</f>
        <v>282-62</v>
      </c>
      <c r="B916">
        <v>282</v>
      </c>
      <c r="C916" s="18">
        <f>VLOOKUP(A916,'ADM Details FY17'!$A$3:$D$3515,4,FALSE)</f>
        <v>45153</v>
      </c>
      <c r="D916" s="1">
        <f>VLOOKUP(A916,'ADM Details FY17'!$A$3:$E$3515,5,FALSE)</f>
        <v>1.1200000000000001</v>
      </c>
      <c r="E916" s="1">
        <f>VLOOKUP(A916,'ADM Details FY17'!$A$3:$F$3515,6,FALSE)</f>
        <v>0</v>
      </c>
      <c r="F916" s="1">
        <f>VLOOKUP(A916,'ADM Details FY17'!$A$3:$G$3515,7,FALSE)</f>
        <v>0</v>
      </c>
      <c r="G916" s="1">
        <f>VLOOKUP(A916,'ADM Details FY17'!$A$3:$H$3515,8,FALSE)</f>
        <v>0</v>
      </c>
      <c r="H916" s="1">
        <f>VLOOKUP(A916,'ADM Details FY17'!$A$3:$I$3515,9,FALSE)</f>
        <v>0</v>
      </c>
      <c r="I916" s="1">
        <f>VLOOKUP(A916,'ADM Details FY17'!$A$3:$J$3517,10,FALSE)</f>
        <v>0</v>
      </c>
      <c r="J916" s="1">
        <f>VLOOKUP(A916,'ADM Details FY17'!$A$3:$K$3515,11,FALSE)</f>
        <v>0</v>
      </c>
      <c r="K916" s="1">
        <f>VLOOKUP(A916,'ADM Details FY17'!$A$3:$M$3515,13,FALSE)</f>
        <v>1.1200000000000001</v>
      </c>
      <c r="L916" s="1">
        <f>VLOOKUP(A916,'ADM Details FY17'!$A$3:$O$3515,15,FALSE)</f>
        <v>0</v>
      </c>
      <c r="M916" s="1">
        <f>VLOOKUP(A916,'ADM Details FY17'!$A$3:$P$3515,16,FALSE)</f>
        <v>0</v>
      </c>
      <c r="N916" s="1">
        <f>VLOOKUP(A916,'ADM Details FY17'!$A$3:$Q$3515,17,FALSE)</f>
        <v>0</v>
      </c>
      <c r="O916" s="1">
        <f>VLOOKUP(A916,'ADM Details FY17'!$A$3:$S$3515,19,FALSE)</f>
        <v>0</v>
      </c>
      <c r="P916" s="1">
        <f>VLOOKUP(A916,'ADM Details FY17'!$A$3:$U$3515,21,FALSE)</f>
        <v>0</v>
      </c>
      <c r="Q916" s="1">
        <f>VLOOKUP(A916,'ADM Details FY17'!$A$3:$V$3515,22,FALSE)</f>
        <v>0</v>
      </c>
      <c r="R916" s="1">
        <f>VLOOKUP(A916,'ADM Details FY17'!$A$3:$W$3515,23,FALSE)</f>
        <v>0</v>
      </c>
      <c r="S916" s="1">
        <f>VLOOKUP(A916,'ADM Details FY17'!$A$3:$X$3515,24,FALSE)</f>
        <v>0</v>
      </c>
      <c r="T916" s="1">
        <f>VLOOKUP(A916,'ADM Details FY17'!$A$3:$Y$3515,25,FALSE)</f>
        <v>0</v>
      </c>
      <c r="U916" s="1">
        <f>VLOOKUP(A916,'ADM Details FY17'!$A$3:$AA$3515,27,FALSE)</f>
        <v>0</v>
      </c>
      <c r="V916" s="1">
        <f>IFERROR(VLOOKUP(C916,'eindex _tget pp '!$A$4:$E$615,5,FALSE),0)</f>
        <v>328.08909753919994</v>
      </c>
      <c r="W916" s="31">
        <f>IFERROR(VLOOKUP(C916,'eindex _tget pp '!$A$4:$F$615,6,FALSE),0)</f>
        <v>1.4471382725999999</v>
      </c>
      <c r="X916" s="4">
        <f>IFERROR(VLOOKUP(B916,'eschools 16'!$A$2:$F$25,6,FALSE),1)</f>
        <v>2</v>
      </c>
      <c r="Y916" s="1">
        <f t="shared" si="70"/>
        <v>0</v>
      </c>
      <c r="Z916" s="1">
        <f t="shared" si="71"/>
        <v>0</v>
      </c>
      <c r="AA916" s="31">
        <f>IFERROR(VLOOKUP(C916,'eindex _tget pp '!$A$4:$G$615,7,FALSE),0)</f>
        <v>0.47848379000000002</v>
      </c>
      <c r="AB916" s="1">
        <f>VLOOKUP(A916,'ADM Details FY17'!$A$3:$AB$3515,28,FALSE)</f>
        <v>0</v>
      </c>
      <c r="AC916" s="1">
        <f t="shared" si="72"/>
        <v>0</v>
      </c>
      <c r="AD916" s="1">
        <f t="shared" si="73"/>
        <v>1.1200000000000001</v>
      </c>
      <c r="AE916" s="1">
        <f t="shared" si="74"/>
        <v>28.000000000000004</v>
      </c>
    </row>
    <row r="917" spans="1:31" x14ac:dyDescent="0.25">
      <c r="A917" t="str">
        <f>B917&amp;"-"&amp;COUNTIF($B$3:B917,B917)</f>
        <v>282-63</v>
      </c>
      <c r="B917">
        <v>282</v>
      </c>
      <c r="C917" s="18">
        <f>VLOOKUP(A917,'ADM Details FY17'!$A$3:$D$3515,4,FALSE)</f>
        <v>49544</v>
      </c>
      <c r="D917" s="1">
        <f>VLOOKUP(A917,'ADM Details FY17'!$A$3:$E$3515,5,FALSE)</f>
        <v>0.94</v>
      </c>
      <c r="E917" s="1">
        <f>VLOOKUP(A917,'ADM Details FY17'!$A$3:$F$3515,6,FALSE)</f>
        <v>0</v>
      </c>
      <c r="F917" s="1">
        <f>VLOOKUP(A917,'ADM Details FY17'!$A$3:$G$3515,7,FALSE)</f>
        <v>0</v>
      </c>
      <c r="G917" s="1">
        <f>VLOOKUP(A917,'ADM Details FY17'!$A$3:$H$3515,8,FALSE)</f>
        <v>0</v>
      </c>
      <c r="H917" s="1">
        <f>VLOOKUP(A917,'ADM Details FY17'!$A$3:$I$3515,9,FALSE)</f>
        <v>0</v>
      </c>
      <c r="I917" s="1">
        <f>VLOOKUP(A917,'ADM Details FY17'!$A$3:$J$3517,10,FALSE)</f>
        <v>0</v>
      </c>
      <c r="J917" s="1">
        <f>VLOOKUP(A917,'ADM Details FY17'!$A$3:$K$3515,11,FALSE)</f>
        <v>0</v>
      </c>
      <c r="K917" s="1">
        <f>VLOOKUP(A917,'ADM Details FY17'!$A$3:$M$3515,13,FALSE)</f>
        <v>0</v>
      </c>
      <c r="L917" s="1">
        <f>VLOOKUP(A917,'ADM Details FY17'!$A$3:$O$3515,15,FALSE)</f>
        <v>0</v>
      </c>
      <c r="M917" s="1">
        <f>VLOOKUP(A917,'ADM Details FY17'!$A$3:$P$3515,16,FALSE)</f>
        <v>0</v>
      </c>
      <c r="N917" s="1">
        <f>VLOOKUP(A917,'ADM Details FY17'!$A$3:$Q$3515,17,FALSE)</f>
        <v>0</v>
      </c>
      <c r="O917" s="1">
        <f>VLOOKUP(A917,'ADM Details FY17'!$A$3:$S$3515,19,FALSE)</f>
        <v>0</v>
      </c>
      <c r="P917" s="1">
        <f>VLOOKUP(A917,'ADM Details FY17'!$A$3:$U$3515,21,FALSE)</f>
        <v>0</v>
      </c>
      <c r="Q917" s="1">
        <f>VLOOKUP(A917,'ADM Details FY17'!$A$3:$V$3515,22,FALSE)</f>
        <v>0</v>
      </c>
      <c r="R917" s="1">
        <f>VLOOKUP(A917,'ADM Details FY17'!$A$3:$W$3515,23,FALSE)</f>
        <v>0</v>
      </c>
      <c r="S917" s="1">
        <f>VLOOKUP(A917,'ADM Details FY17'!$A$3:$X$3515,24,FALSE)</f>
        <v>0</v>
      </c>
      <c r="T917" s="1">
        <f>VLOOKUP(A917,'ADM Details FY17'!$A$3:$Y$3515,25,FALSE)</f>
        <v>0</v>
      </c>
      <c r="U917" s="1">
        <f>VLOOKUP(A917,'ADM Details FY17'!$A$3:$AA$3515,27,FALSE)</f>
        <v>0</v>
      </c>
      <c r="V917" s="1">
        <f>IFERROR(VLOOKUP(C917,'eindex _tget pp '!$A$4:$E$615,5,FALSE),0)</f>
        <v>267.64788883277475</v>
      </c>
      <c r="W917" s="31">
        <f>IFERROR(VLOOKUP(C917,'eindex _tget pp '!$A$4:$F$615,6,FALSE),0)</f>
        <v>0.63227563630000005</v>
      </c>
      <c r="X917" s="4">
        <f>IFERROR(VLOOKUP(B917,'eschools 16'!$A$2:$F$25,6,FALSE),1)</f>
        <v>2</v>
      </c>
      <c r="Y917" s="1">
        <f t="shared" si="70"/>
        <v>0</v>
      </c>
      <c r="Z917" s="1">
        <f t="shared" si="71"/>
        <v>0</v>
      </c>
      <c r="AA917" s="31">
        <f>IFERROR(VLOOKUP(C917,'eindex _tget pp '!$A$4:$G$615,7,FALSE),0)</f>
        <v>0.48244906599999998</v>
      </c>
      <c r="AB917" s="1">
        <f>VLOOKUP(A917,'ADM Details FY17'!$A$3:$AB$3515,28,FALSE)</f>
        <v>0</v>
      </c>
      <c r="AC917" s="1">
        <f t="shared" si="72"/>
        <v>0</v>
      </c>
      <c r="AD917" s="1">
        <f t="shared" si="73"/>
        <v>0.94</v>
      </c>
      <c r="AE917" s="1">
        <f t="shared" si="74"/>
        <v>23.5</v>
      </c>
    </row>
    <row r="918" spans="1:31" x14ac:dyDescent="0.25">
      <c r="A918" t="str">
        <f>B918&amp;"-"&amp;COUNTIF($B$3:B918,B918)</f>
        <v>282-64</v>
      </c>
      <c r="B918">
        <v>282</v>
      </c>
      <c r="C918" s="18">
        <f>VLOOKUP(A918,'ADM Details FY17'!$A$3:$D$3515,4,FALSE)</f>
        <v>0</v>
      </c>
      <c r="D918" s="1">
        <f>VLOOKUP(A918,'ADM Details FY17'!$A$3:$E$3515,5,FALSE)</f>
        <v>0</v>
      </c>
      <c r="E918" s="1">
        <f>VLOOKUP(A918,'ADM Details FY17'!$A$3:$F$3515,6,FALSE)</f>
        <v>0</v>
      </c>
      <c r="F918" s="1">
        <f>VLOOKUP(A918,'ADM Details FY17'!$A$3:$G$3515,7,FALSE)</f>
        <v>0</v>
      </c>
      <c r="G918" s="1">
        <f>VLOOKUP(A918,'ADM Details FY17'!$A$3:$H$3515,8,FALSE)</f>
        <v>0</v>
      </c>
      <c r="H918" s="1">
        <f>VLOOKUP(A918,'ADM Details FY17'!$A$3:$I$3515,9,FALSE)</f>
        <v>0</v>
      </c>
      <c r="I918" s="1">
        <f>VLOOKUP(A918,'ADM Details FY17'!$A$3:$J$3517,10,FALSE)</f>
        <v>0</v>
      </c>
      <c r="J918" s="1">
        <f>VLOOKUP(A918,'ADM Details FY17'!$A$3:$K$3515,11,FALSE)</f>
        <v>0</v>
      </c>
      <c r="K918" s="1">
        <f>VLOOKUP(A918,'ADM Details FY17'!$A$3:$M$3515,13,FALSE)</f>
        <v>0</v>
      </c>
      <c r="L918" s="1">
        <f>VLOOKUP(A918,'ADM Details FY17'!$A$3:$O$3515,15,FALSE)</f>
        <v>0</v>
      </c>
      <c r="M918" s="1">
        <f>VLOOKUP(A918,'ADM Details FY17'!$A$3:$P$3515,16,FALSE)</f>
        <v>0</v>
      </c>
      <c r="N918" s="1">
        <f>VLOOKUP(A918,'ADM Details FY17'!$A$3:$Q$3515,17,FALSE)</f>
        <v>0</v>
      </c>
      <c r="O918" s="1">
        <f>VLOOKUP(A918,'ADM Details FY17'!$A$3:$S$3515,19,FALSE)</f>
        <v>0</v>
      </c>
      <c r="P918" s="1">
        <f>VLOOKUP(A918,'ADM Details FY17'!$A$3:$U$3515,21,FALSE)</f>
        <v>0</v>
      </c>
      <c r="Q918" s="1">
        <f>VLOOKUP(A918,'ADM Details FY17'!$A$3:$V$3515,22,FALSE)</f>
        <v>0</v>
      </c>
      <c r="R918" s="1">
        <f>VLOOKUP(A918,'ADM Details FY17'!$A$3:$W$3515,23,FALSE)</f>
        <v>0</v>
      </c>
      <c r="S918" s="1">
        <f>VLOOKUP(A918,'ADM Details FY17'!$A$3:$X$3515,24,FALSE)</f>
        <v>0</v>
      </c>
      <c r="T918" s="1">
        <f>VLOOKUP(A918,'ADM Details FY17'!$A$3:$Y$3515,25,FALSE)</f>
        <v>0</v>
      </c>
      <c r="U918" s="1">
        <f>VLOOKUP(A918,'ADM Details FY17'!$A$3:$AA$3515,27,FALSE)</f>
        <v>0</v>
      </c>
      <c r="V918" s="1">
        <f>IFERROR(VLOOKUP(C918,'eindex _tget pp '!$A$4:$E$615,5,FALSE),0)</f>
        <v>0</v>
      </c>
      <c r="W918" s="31">
        <f>IFERROR(VLOOKUP(C918,'eindex _tget pp '!$A$4:$F$615,6,FALSE),0)</f>
        <v>0</v>
      </c>
      <c r="X918" s="4">
        <f>IFERROR(VLOOKUP(B918,'eschools 16'!$A$2:$F$25,6,FALSE),1)</f>
        <v>2</v>
      </c>
      <c r="Y918" s="1">
        <f t="shared" si="70"/>
        <v>0</v>
      </c>
      <c r="Z918" s="1">
        <f t="shared" si="71"/>
        <v>0</v>
      </c>
      <c r="AA918" s="31">
        <f>IFERROR(VLOOKUP(C918,'eindex _tget pp '!$A$4:$G$615,7,FALSE),0)</f>
        <v>0</v>
      </c>
      <c r="AB918" s="1">
        <f>VLOOKUP(A918,'ADM Details FY17'!$A$3:$AB$3515,28,FALSE)</f>
        <v>0</v>
      </c>
      <c r="AC918" s="1">
        <f t="shared" si="72"/>
        <v>0</v>
      </c>
      <c r="AD918" s="1">
        <f t="shared" si="73"/>
        <v>0</v>
      </c>
      <c r="AE918" s="1">
        <f t="shared" si="74"/>
        <v>0</v>
      </c>
    </row>
    <row r="919" spans="1:31" x14ac:dyDescent="0.25">
      <c r="A919" t="str">
        <f>B919&amp;"-"&amp;COUNTIF($B$3:B919,B919)</f>
        <v>282-65</v>
      </c>
      <c r="B919">
        <v>282</v>
      </c>
      <c r="C919" s="18">
        <f>VLOOKUP(A919,'ADM Details FY17'!$A$3:$D$3515,4,FALSE)</f>
        <v>0</v>
      </c>
      <c r="D919" s="1">
        <f>VLOOKUP(A919,'ADM Details FY17'!$A$3:$E$3515,5,FALSE)</f>
        <v>0</v>
      </c>
      <c r="E919" s="1">
        <f>VLOOKUP(A919,'ADM Details FY17'!$A$3:$F$3515,6,FALSE)</f>
        <v>0</v>
      </c>
      <c r="F919" s="1">
        <f>VLOOKUP(A919,'ADM Details FY17'!$A$3:$G$3515,7,FALSE)</f>
        <v>0</v>
      </c>
      <c r="G919" s="1">
        <f>VLOOKUP(A919,'ADM Details FY17'!$A$3:$H$3515,8,FALSE)</f>
        <v>0</v>
      </c>
      <c r="H919" s="1">
        <f>VLOOKUP(A919,'ADM Details FY17'!$A$3:$I$3515,9,FALSE)</f>
        <v>0</v>
      </c>
      <c r="I919" s="1">
        <f>VLOOKUP(A919,'ADM Details FY17'!$A$3:$J$3517,10,FALSE)</f>
        <v>0</v>
      </c>
      <c r="J919" s="1">
        <f>VLOOKUP(A919,'ADM Details FY17'!$A$3:$K$3515,11,FALSE)</f>
        <v>0</v>
      </c>
      <c r="K919" s="1">
        <f>VLOOKUP(A919,'ADM Details FY17'!$A$3:$M$3515,13,FALSE)</f>
        <v>0</v>
      </c>
      <c r="L919" s="1">
        <f>VLOOKUP(A919,'ADM Details FY17'!$A$3:$O$3515,15,FALSE)</f>
        <v>0</v>
      </c>
      <c r="M919" s="1">
        <f>VLOOKUP(A919,'ADM Details FY17'!$A$3:$P$3515,16,FALSE)</f>
        <v>0</v>
      </c>
      <c r="N919" s="1">
        <f>VLOOKUP(A919,'ADM Details FY17'!$A$3:$Q$3515,17,FALSE)</f>
        <v>0</v>
      </c>
      <c r="O919" s="1">
        <f>VLOOKUP(A919,'ADM Details FY17'!$A$3:$S$3515,19,FALSE)</f>
        <v>0</v>
      </c>
      <c r="P919" s="1">
        <f>VLOOKUP(A919,'ADM Details FY17'!$A$3:$U$3515,21,FALSE)</f>
        <v>0</v>
      </c>
      <c r="Q919" s="1">
        <f>VLOOKUP(A919,'ADM Details FY17'!$A$3:$V$3515,22,FALSE)</f>
        <v>0</v>
      </c>
      <c r="R919" s="1">
        <f>VLOOKUP(A919,'ADM Details FY17'!$A$3:$W$3515,23,FALSE)</f>
        <v>0</v>
      </c>
      <c r="S919" s="1">
        <f>VLOOKUP(A919,'ADM Details FY17'!$A$3:$X$3515,24,FALSE)</f>
        <v>0</v>
      </c>
      <c r="T919" s="1">
        <f>VLOOKUP(A919,'ADM Details FY17'!$A$3:$Y$3515,25,FALSE)</f>
        <v>0</v>
      </c>
      <c r="U919" s="1">
        <f>VLOOKUP(A919,'ADM Details FY17'!$A$3:$AA$3515,27,FALSE)</f>
        <v>0</v>
      </c>
      <c r="V919" s="1">
        <f>IFERROR(VLOOKUP(C919,'eindex _tget pp '!$A$4:$E$615,5,FALSE),0)</f>
        <v>0</v>
      </c>
      <c r="W919" s="31">
        <f>IFERROR(VLOOKUP(C919,'eindex _tget pp '!$A$4:$F$615,6,FALSE),0)</f>
        <v>0</v>
      </c>
      <c r="X919" s="4">
        <f>IFERROR(VLOOKUP(B919,'eschools 16'!$A$2:$F$25,6,FALSE),1)</f>
        <v>2</v>
      </c>
      <c r="Y919" s="1">
        <f t="shared" si="70"/>
        <v>0</v>
      </c>
      <c r="Z919" s="1">
        <f t="shared" si="71"/>
        <v>0</v>
      </c>
      <c r="AA919" s="31">
        <f>IFERROR(VLOOKUP(C919,'eindex _tget pp '!$A$4:$G$615,7,FALSE),0)</f>
        <v>0</v>
      </c>
      <c r="AB919" s="1">
        <f>VLOOKUP(A919,'ADM Details FY17'!$A$3:$AB$3515,28,FALSE)</f>
        <v>0</v>
      </c>
      <c r="AC919" s="1">
        <f t="shared" si="72"/>
        <v>0</v>
      </c>
      <c r="AD919" s="1">
        <f t="shared" si="73"/>
        <v>0</v>
      </c>
      <c r="AE919" s="1">
        <f t="shared" si="74"/>
        <v>0</v>
      </c>
    </row>
    <row r="920" spans="1:31" x14ac:dyDescent="0.25">
      <c r="A920" t="str">
        <f>B920&amp;"-"&amp;COUNTIF($B$3:B920,B920)</f>
        <v>282-66</v>
      </c>
      <c r="B920">
        <v>282</v>
      </c>
      <c r="C920" s="18">
        <f>VLOOKUP(A920,'ADM Details FY17'!$A$3:$D$3515,4,FALSE)</f>
        <v>0</v>
      </c>
      <c r="D920" s="1">
        <f>VLOOKUP(A920,'ADM Details FY17'!$A$3:$E$3515,5,FALSE)</f>
        <v>0</v>
      </c>
      <c r="E920" s="1">
        <f>VLOOKUP(A920,'ADM Details FY17'!$A$3:$F$3515,6,FALSE)</f>
        <v>0</v>
      </c>
      <c r="F920" s="1">
        <f>VLOOKUP(A920,'ADM Details FY17'!$A$3:$G$3515,7,FALSE)</f>
        <v>0</v>
      </c>
      <c r="G920" s="1">
        <f>VLOOKUP(A920,'ADM Details FY17'!$A$3:$H$3515,8,FALSE)</f>
        <v>0</v>
      </c>
      <c r="H920" s="1">
        <f>VLOOKUP(A920,'ADM Details FY17'!$A$3:$I$3515,9,FALSE)</f>
        <v>0</v>
      </c>
      <c r="I920" s="1">
        <f>VLOOKUP(A920,'ADM Details FY17'!$A$3:$J$3517,10,FALSE)</f>
        <v>0</v>
      </c>
      <c r="J920" s="1">
        <f>VLOOKUP(A920,'ADM Details FY17'!$A$3:$K$3515,11,FALSE)</f>
        <v>0</v>
      </c>
      <c r="K920" s="1">
        <f>VLOOKUP(A920,'ADM Details FY17'!$A$3:$M$3515,13,FALSE)</f>
        <v>0</v>
      </c>
      <c r="L920" s="1">
        <f>VLOOKUP(A920,'ADM Details FY17'!$A$3:$O$3515,15,FALSE)</f>
        <v>0</v>
      </c>
      <c r="M920" s="1">
        <f>VLOOKUP(A920,'ADM Details FY17'!$A$3:$P$3515,16,FALSE)</f>
        <v>0</v>
      </c>
      <c r="N920" s="1">
        <f>VLOOKUP(A920,'ADM Details FY17'!$A$3:$Q$3515,17,FALSE)</f>
        <v>0</v>
      </c>
      <c r="O920" s="1">
        <f>VLOOKUP(A920,'ADM Details FY17'!$A$3:$S$3515,19,FALSE)</f>
        <v>0</v>
      </c>
      <c r="P920" s="1">
        <f>VLOOKUP(A920,'ADM Details FY17'!$A$3:$U$3515,21,FALSE)</f>
        <v>0</v>
      </c>
      <c r="Q920" s="1">
        <f>VLOOKUP(A920,'ADM Details FY17'!$A$3:$V$3515,22,FALSE)</f>
        <v>0</v>
      </c>
      <c r="R920" s="1">
        <f>VLOOKUP(A920,'ADM Details FY17'!$A$3:$W$3515,23,FALSE)</f>
        <v>0</v>
      </c>
      <c r="S920" s="1">
        <f>VLOOKUP(A920,'ADM Details FY17'!$A$3:$X$3515,24,FALSE)</f>
        <v>0</v>
      </c>
      <c r="T920" s="1">
        <f>VLOOKUP(A920,'ADM Details FY17'!$A$3:$Y$3515,25,FALSE)</f>
        <v>0</v>
      </c>
      <c r="U920" s="1">
        <f>VLOOKUP(A920,'ADM Details FY17'!$A$3:$AA$3515,27,FALSE)</f>
        <v>0</v>
      </c>
      <c r="V920" s="1">
        <f>IFERROR(VLOOKUP(C920,'eindex _tget pp '!$A$4:$E$615,5,FALSE),0)</f>
        <v>0</v>
      </c>
      <c r="W920" s="31">
        <f>IFERROR(VLOOKUP(C920,'eindex _tget pp '!$A$4:$F$615,6,FALSE),0)</f>
        <v>0</v>
      </c>
      <c r="X920" s="4">
        <f>IFERROR(VLOOKUP(B920,'eschools 16'!$A$2:$F$25,6,FALSE),1)</f>
        <v>2</v>
      </c>
      <c r="Y920" s="1">
        <f t="shared" si="70"/>
        <v>0</v>
      </c>
      <c r="Z920" s="1">
        <f t="shared" si="71"/>
        <v>0</v>
      </c>
      <c r="AA920" s="31">
        <f>IFERROR(VLOOKUP(C920,'eindex _tget pp '!$A$4:$G$615,7,FALSE),0)</f>
        <v>0</v>
      </c>
      <c r="AB920" s="1">
        <f>VLOOKUP(A920,'ADM Details FY17'!$A$3:$AB$3515,28,FALSE)</f>
        <v>0</v>
      </c>
      <c r="AC920" s="1">
        <f t="shared" si="72"/>
        <v>0</v>
      </c>
      <c r="AD920" s="1">
        <f t="shared" si="73"/>
        <v>0</v>
      </c>
      <c r="AE920" s="1">
        <f t="shared" si="74"/>
        <v>0</v>
      </c>
    </row>
    <row r="921" spans="1:31" x14ac:dyDescent="0.25">
      <c r="A921" t="str">
        <f>B921&amp;"-"&amp;COUNTIF($B$3:B921,B921)</f>
        <v>282-67</v>
      </c>
      <c r="B921">
        <v>282</v>
      </c>
      <c r="C921" s="18">
        <f>VLOOKUP(A921,'ADM Details FY17'!$A$3:$D$3515,4,FALSE)</f>
        <v>0</v>
      </c>
      <c r="D921" s="1">
        <f>VLOOKUP(A921,'ADM Details FY17'!$A$3:$E$3515,5,FALSE)</f>
        <v>0</v>
      </c>
      <c r="E921" s="1">
        <f>VLOOKUP(A921,'ADM Details FY17'!$A$3:$F$3515,6,FALSE)</f>
        <v>0</v>
      </c>
      <c r="F921" s="1">
        <f>VLOOKUP(A921,'ADM Details FY17'!$A$3:$G$3515,7,FALSE)</f>
        <v>0</v>
      </c>
      <c r="G921" s="1">
        <f>VLOOKUP(A921,'ADM Details FY17'!$A$3:$H$3515,8,FALSE)</f>
        <v>0</v>
      </c>
      <c r="H921" s="1">
        <f>VLOOKUP(A921,'ADM Details FY17'!$A$3:$I$3515,9,FALSE)</f>
        <v>0</v>
      </c>
      <c r="I921" s="1">
        <f>VLOOKUP(A921,'ADM Details FY17'!$A$3:$J$3517,10,FALSE)</f>
        <v>0</v>
      </c>
      <c r="J921" s="1">
        <f>VLOOKUP(A921,'ADM Details FY17'!$A$3:$K$3515,11,FALSE)</f>
        <v>0</v>
      </c>
      <c r="K921" s="1">
        <f>VLOOKUP(A921,'ADM Details FY17'!$A$3:$M$3515,13,FALSE)</f>
        <v>0</v>
      </c>
      <c r="L921" s="1">
        <f>VLOOKUP(A921,'ADM Details FY17'!$A$3:$O$3515,15,FALSE)</f>
        <v>0</v>
      </c>
      <c r="M921" s="1">
        <f>VLOOKUP(A921,'ADM Details FY17'!$A$3:$P$3515,16,FALSE)</f>
        <v>0</v>
      </c>
      <c r="N921" s="1">
        <f>VLOOKUP(A921,'ADM Details FY17'!$A$3:$Q$3515,17,FALSE)</f>
        <v>0</v>
      </c>
      <c r="O921" s="1">
        <f>VLOOKUP(A921,'ADM Details FY17'!$A$3:$S$3515,19,FALSE)</f>
        <v>0</v>
      </c>
      <c r="P921" s="1">
        <f>VLOOKUP(A921,'ADM Details FY17'!$A$3:$U$3515,21,FALSE)</f>
        <v>0</v>
      </c>
      <c r="Q921" s="1">
        <f>VLOOKUP(A921,'ADM Details FY17'!$A$3:$V$3515,22,FALSE)</f>
        <v>0</v>
      </c>
      <c r="R921" s="1">
        <f>VLOOKUP(A921,'ADM Details FY17'!$A$3:$W$3515,23,FALSE)</f>
        <v>0</v>
      </c>
      <c r="S921" s="1">
        <f>VLOOKUP(A921,'ADM Details FY17'!$A$3:$X$3515,24,FALSE)</f>
        <v>0</v>
      </c>
      <c r="T921" s="1">
        <f>VLOOKUP(A921,'ADM Details FY17'!$A$3:$Y$3515,25,FALSE)</f>
        <v>0</v>
      </c>
      <c r="U921" s="1">
        <f>VLOOKUP(A921,'ADM Details FY17'!$A$3:$AA$3515,27,FALSE)</f>
        <v>0</v>
      </c>
      <c r="V921" s="1">
        <f>IFERROR(VLOOKUP(C921,'eindex _tget pp '!$A$4:$E$615,5,FALSE),0)</f>
        <v>0</v>
      </c>
      <c r="W921" s="31">
        <f>IFERROR(VLOOKUP(C921,'eindex _tget pp '!$A$4:$F$615,6,FALSE),0)</f>
        <v>0</v>
      </c>
      <c r="X921" s="4">
        <f>IFERROR(VLOOKUP(B921,'eschools 16'!$A$2:$F$25,6,FALSE),1)</f>
        <v>2</v>
      </c>
      <c r="Y921" s="1">
        <f t="shared" si="70"/>
        <v>0</v>
      </c>
      <c r="Z921" s="1">
        <f t="shared" si="71"/>
        <v>0</v>
      </c>
      <c r="AA921" s="31">
        <f>IFERROR(VLOOKUP(C921,'eindex _tget pp '!$A$4:$G$615,7,FALSE),0)</f>
        <v>0</v>
      </c>
      <c r="AB921" s="1">
        <f>VLOOKUP(A921,'ADM Details FY17'!$A$3:$AB$3515,28,FALSE)</f>
        <v>0</v>
      </c>
      <c r="AC921" s="1">
        <f t="shared" si="72"/>
        <v>0</v>
      </c>
      <c r="AD921" s="1">
        <f t="shared" si="73"/>
        <v>0</v>
      </c>
      <c r="AE921" s="1">
        <f t="shared" si="74"/>
        <v>0</v>
      </c>
    </row>
    <row r="922" spans="1:31" x14ac:dyDescent="0.25">
      <c r="A922" t="str">
        <f>B922&amp;"-"&amp;COUNTIF($B$3:B922,B922)</f>
        <v>282-68</v>
      </c>
      <c r="B922">
        <v>282</v>
      </c>
      <c r="C922" s="18">
        <f>VLOOKUP(A922,'ADM Details FY17'!$A$3:$D$3515,4,FALSE)</f>
        <v>0</v>
      </c>
      <c r="D922" s="1">
        <f>VLOOKUP(A922,'ADM Details FY17'!$A$3:$E$3515,5,FALSE)</f>
        <v>0</v>
      </c>
      <c r="E922" s="1">
        <f>VLOOKUP(A922,'ADM Details FY17'!$A$3:$F$3515,6,FALSE)</f>
        <v>0</v>
      </c>
      <c r="F922" s="1">
        <f>VLOOKUP(A922,'ADM Details FY17'!$A$3:$G$3515,7,FALSE)</f>
        <v>0</v>
      </c>
      <c r="G922" s="1">
        <f>VLOOKUP(A922,'ADM Details FY17'!$A$3:$H$3515,8,FALSE)</f>
        <v>0</v>
      </c>
      <c r="H922" s="1">
        <f>VLOOKUP(A922,'ADM Details FY17'!$A$3:$I$3515,9,FALSE)</f>
        <v>0</v>
      </c>
      <c r="I922" s="1">
        <f>VLOOKUP(A922,'ADM Details FY17'!$A$3:$J$3517,10,FALSE)</f>
        <v>0</v>
      </c>
      <c r="J922" s="1">
        <f>VLOOKUP(A922,'ADM Details FY17'!$A$3:$K$3515,11,FALSE)</f>
        <v>0</v>
      </c>
      <c r="K922" s="1">
        <f>VLOOKUP(A922,'ADM Details FY17'!$A$3:$M$3515,13,FALSE)</f>
        <v>0</v>
      </c>
      <c r="L922" s="1">
        <f>VLOOKUP(A922,'ADM Details FY17'!$A$3:$O$3515,15,FALSE)</f>
        <v>0</v>
      </c>
      <c r="M922" s="1">
        <f>VLOOKUP(A922,'ADM Details FY17'!$A$3:$P$3515,16,FALSE)</f>
        <v>0</v>
      </c>
      <c r="N922" s="1">
        <f>VLOOKUP(A922,'ADM Details FY17'!$A$3:$Q$3515,17,FALSE)</f>
        <v>0</v>
      </c>
      <c r="O922" s="1">
        <f>VLOOKUP(A922,'ADM Details FY17'!$A$3:$S$3515,19,FALSE)</f>
        <v>0</v>
      </c>
      <c r="P922" s="1">
        <f>VLOOKUP(A922,'ADM Details FY17'!$A$3:$U$3515,21,FALSE)</f>
        <v>0</v>
      </c>
      <c r="Q922" s="1">
        <f>VLOOKUP(A922,'ADM Details FY17'!$A$3:$V$3515,22,FALSE)</f>
        <v>0</v>
      </c>
      <c r="R922" s="1">
        <f>VLOOKUP(A922,'ADM Details FY17'!$A$3:$W$3515,23,FALSE)</f>
        <v>0</v>
      </c>
      <c r="S922" s="1">
        <f>VLOOKUP(A922,'ADM Details FY17'!$A$3:$X$3515,24,FALSE)</f>
        <v>0</v>
      </c>
      <c r="T922" s="1">
        <f>VLOOKUP(A922,'ADM Details FY17'!$A$3:$Y$3515,25,FALSE)</f>
        <v>0</v>
      </c>
      <c r="U922" s="1">
        <f>VLOOKUP(A922,'ADM Details FY17'!$A$3:$AA$3515,27,FALSE)</f>
        <v>0</v>
      </c>
      <c r="V922" s="1">
        <f>IFERROR(VLOOKUP(C922,'eindex _tget pp '!$A$4:$E$615,5,FALSE),0)</f>
        <v>0</v>
      </c>
      <c r="W922" s="31">
        <f>IFERROR(VLOOKUP(C922,'eindex _tget pp '!$A$4:$F$615,6,FALSE),0)</f>
        <v>0</v>
      </c>
      <c r="X922" s="4">
        <f>IFERROR(VLOOKUP(B922,'eschools 16'!$A$2:$F$25,6,FALSE),1)</f>
        <v>2</v>
      </c>
      <c r="Y922" s="1">
        <f t="shared" si="70"/>
        <v>0</v>
      </c>
      <c r="Z922" s="1">
        <f t="shared" si="71"/>
        <v>0</v>
      </c>
      <c r="AA922" s="31">
        <f>IFERROR(VLOOKUP(C922,'eindex _tget pp '!$A$4:$G$615,7,FALSE),0)</f>
        <v>0</v>
      </c>
      <c r="AB922" s="1">
        <f>VLOOKUP(A922,'ADM Details FY17'!$A$3:$AB$3515,28,FALSE)</f>
        <v>0</v>
      </c>
      <c r="AC922" s="1">
        <f t="shared" si="72"/>
        <v>0</v>
      </c>
      <c r="AD922" s="1">
        <f t="shared" si="73"/>
        <v>0</v>
      </c>
      <c r="AE922" s="1">
        <f t="shared" si="74"/>
        <v>0</v>
      </c>
    </row>
    <row r="923" spans="1:31" x14ac:dyDescent="0.25">
      <c r="A923" t="str">
        <f>B923&amp;"-"&amp;COUNTIF($B$3:B923,B923)</f>
        <v>282-69</v>
      </c>
      <c r="B923">
        <v>282</v>
      </c>
      <c r="C923" s="18">
        <f>VLOOKUP(A923,'ADM Details FY17'!$A$3:$D$3515,4,FALSE)</f>
        <v>0</v>
      </c>
      <c r="D923" s="1">
        <f>VLOOKUP(A923,'ADM Details FY17'!$A$3:$E$3515,5,FALSE)</f>
        <v>0</v>
      </c>
      <c r="E923" s="1">
        <f>VLOOKUP(A923,'ADM Details FY17'!$A$3:$F$3515,6,FALSE)</f>
        <v>0</v>
      </c>
      <c r="F923" s="1">
        <f>VLOOKUP(A923,'ADM Details FY17'!$A$3:$G$3515,7,FALSE)</f>
        <v>0</v>
      </c>
      <c r="G923" s="1">
        <f>VLOOKUP(A923,'ADM Details FY17'!$A$3:$H$3515,8,FALSE)</f>
        <v>0</v>
      </c>
      <c r="H923" s="1">
        <f>VLOOKUP(A923,'ADM Details FY17'!$A$3:$I$3515,9,FALSE)</f>
        <v>0</v>
      </c>
      <c r="I923" s="1">
        <f>VLOOKUP(A923,'ADM Details FY17'!$A$3:$J$3517,10,FALSE)</f>
        <v>0</v>
      </c>
      <c r="J923" s="1">
        <f>VLOOKUP(A923,'ADM Details FY17'!$A$3:$K$3515,11,FALSE)</f>
        <v>0</v>
      </c>
      <c r="K923" s="1">
        <f>VLOOKUP(A923,'ADM Details FY17'!$A$3:$M$3515,13,FALSE)</f>
        <v>0</v>
      </c>
      <c r="L923" s="1">
        <f>VLOOKUP(A923,'ADM Details FY17'!$A$3:$O$3515,15,FALSE)</f>
        <v>0</v>
      </c>
      <c r="M923" s="1">
        <f>VLOOKUP(A923,'ADM Details FY17'!$A$3:$P$3515,16,FALSE)</f>
        <v>0</v>
      </c>
      <c r="N923" s="1">
        <f>VLOOKUP(A923,'ADM Details FY17'!$A$3:$Q$3515,17,FALSE)</f>
        <v>0</v>
      </c>
      <c r="O923" s="1">
        <f>VLOOKUP(A923,'ADM Details FY17'!$A$3:$S$3515,19,FALSE)</f>
        <v>0</v>
      </c>
      <c r="P923" s="1">
        <f>VLOOKUP(A923,'ADM Details FY17'!$A$3:$U$3515,21,FALSE)</f>
        <v>0</v>
      </c>
      <c r="Q923" s="1">
        <f>VLOOKUP(A923,'ADM Details FY17'!$A$3:$V$3515,22,FALSE)</f>
        <v>0</v>
      </c>
      <c r="R923" s="1">
        <f>VLOOKUP(A923,'ADM Details FY17'!$A$3:$W$3515,23,FALSE)</f>
        <v>0</v>
      </c>
      <c r="S923" s="1">
        <f>VLOOKUP(A923,'ADM Details FY17'!$A$3:$X$3515,24,FALSE)</f>
        <v>0</v>
      </c>
      <c r="T923" s="1">
        <f>VLOOKUP(A923,'ADM Details FY17'!$A$3:$Y$3515,25,FALSE)</f>
        <v>0</v>
      </c>
      <c r="U923" s="1">
        <f>VLOOKUP(A923,'ADM Details FY17'!$A$3:$AA$3515,27,FALSE)</f>
        <v>0</v>
      </c>
      <c r="V923" s="1">
        <f>IFERROR(VLOOKUP(C923,'eindex _tget pp '!$A$4:$E$615,5,FALSE),0)</f>
        <v>0</v>
      </c>
      <c r="W923" s="31">
        <f>IFERROR(VLOOKUP(C923,'eindex _tget pp '!$A$4:$F$615,6,FALSE),0)</f>
        <v>0</v>
      </c>
      <c r="X923" s="4">
        <f>IFERROR(VLOOKUP(B923,'eschools 16'!$A$2:$F$25,6,FALSE),1)</f>
        <v>2</v>
      </c>
      <c r="Y923" s="1">
        <f t="shared" si="70"/>
        <v>0</v>
      </c>
      <c r="Z923" s="1">
        <f t="shared" si="71"/>
        <v>0</v>
      </c>
      <c r="AA923" s="31">
        <f>IFERROR(VLOOKUP(C923,'eindex _tget pp '!$A$4:$G$615,7,FALSE),0)</f>
        <v>0</v>
      </c>
      <c r="AB923" s="1">
        <f>VLOOKUP(A923,'ADM Details FY17'!$A$3:$AB$3515,28,FALSE)</f>
        <v>0</v>
      </c>
      <c r="AC923" s="1">
        <f t="shared" si="72"/>
        <v>0</v>
      </c>
      <c r="AD923" s="1">
        <f t="shared" si="73"/>
        <v>0</v>
      </c>
      <c r="AE923" s="1">
        <f t="shared" si="74"/>
        <v>0</v>
      </c>
    </row>
    <row r="924" spans="1:31" x14ac:dyDescent="0.25">
      <c r="A924" t="str">
        <f>B924&amp;"-"&amp;COUNTIF($B$3:B924,B924)</f>
        <v>282-70</v>
      </c>
      <c r="B924">
        <v>282</v>
      </c>
      <c r="C924" s="18">
        <f>VLOOKUP(A924,'ADM Details FY17'!$A$3:$D$3515,4,FALSE)</f>
        <v>0</v>
      </c>
      <c r="D924" s="1">
        <f>VLOOKUP(A924,'ADM Details FY17'!$A$3:$E$3515,5,FALSE)</f>
        <v>0</v>
      </c>
      <c r="E924" s="1">
        <f>VLOOKUP(A924,'ADM Details FY17'!$A$3:$F$3515,6,FALSE)</f>
        <v>0</v>
      </c>
      <c r="F924" s="1">
        <f>VLOOKUP(A924,'ADM Details FY17'!$A$3:$G$3515,7,FALSE)</f>
        <v>0</v>
      </c>
      <c r="G924" s="1">
        <f>VLOOKUP(A924,'ADM Details FY17'!$A$3:$H$3515,8,FALSE)</f>
        <v>0</v>
      </c>
      <c r="H924" s="1">
        <f>VLOOKUP(A924,'ADM Details FY17'!$A$3:$I$3515,9,FALSE)</f>
        <v>0</v>
      </c>
      <c r="I924" s="1">
        <f>VLOOKUP(A924,'ADM Details FY17'!$A$3:$J$3517,10,FALSE)</f>
        <v>0</v>
      </c>
      <c r="J924" s="1">
        <f>VLOOKUP(A924,'ADM Details FY17'!$A$3:$K$3515,11,FALSE)</f>
        <v>0</v>
      </c>
      <c r="K924" s="1">
        <f>VLOOKUP(A924,'ADM Details FY17'!$A$3:$M$3515,13,FALSE)</f>
        <v>0</v>
      </c>
      <c r="L924" s="1">
        <f>VLOOKUP(A924,'ADM Details FY17'!$A$3:$O$3515,15,FALSE)</f>
        <v>0</v>
      </c>
      <c r="M924" s="1">
        <f>VLOOKUP(A924,'ADM Details FY17'!$A$3:$P$3515,16,FALSE)</f>
        <v>0</v>
      </c>
      <c r="N924" s="1">
        <f>VLOOKUP(A924,'ADM Details FY17'!$A$3:$Q$3515,17,FALSE)</f>
        <v>0</v>
      </c>
      <c r="O924" s="1">
        <f>VLOOKUP(A924,'ADM Details FY17'!$A$3:$S$3515,19,FALSE)</f>
        <v>0</v>
      </c>
      <c r="P924" s="1">
        <f>VLOOKUP(A924,'ADM Details FY17'!$A$3:$U$3515,21,FALSE)</f>
        <v>0</v>
      </c>
      <c r="Q924" s="1">
        <f>VLOOKUP(A924,'ADM Details FY17'!$A$3:$V$3515,22,FALSE)</f>
        <v>0</v>
      </c>
      <c r="R924" s="1">
        <f>VLOOKUP(A924,'ADM Details FY17'!$A$3:$W$3515,23,FALSE)</f>
        <v>0</v>
      </c>
      <c r="S924" s="1">
        <f>VLOOKUP(A924,'ADM Details FY17'!$A$3:$X$3515,24,FALSE)</f>
        <v>0</v>
      </c>
      <c r="T924" s="1">
        <f>VLOOKUP(A924,'ADM Details FY17'!$A$3:$Y$3515,25,FALSE)</f>
        <v>0</v>
      </c>
      <c r="U924" s="1">
        <f>VLOOKUP(A924,'ADM Details FY17'!$A$3:$AA$3515,27,FALSE)</f>
        <v>0</v>
      </c>
      <c r="V924" s="1">
        <f>IFERROR(VLOOKUP(C924,'eindex _tget pp '!$A$4:$E$615,5,FALSE),0)</f>
        <v>0</v>
      </c>
      <c r="W924" s="31">
        <f>IFERROR(VLOOKUP(C924,'eindex _tget pp '!$A$4:$F$615,6,FALSE),0)</f>
        <v>0</v>
      </c>
      <c r="X924" s="4">
        <f>IFERROR(VLOOKUP(B924,'eschools 16'!$A$2:$F$25,6,FALSE),1)</f>
        <v>2</v>
      </c>
      <c r="Y924" s="1">
        <f t="shared" si="70"/>
        <v>0</v>
      </c>
      <c r="Z924" s="1">
        <f t="shared" si="71"/>
        <v>0</v>
      </c>
      <c r="AA924" s="31">
        <f>IFERROR(VLOOKUP(C924,'eindex _tget pp '!$A$4:$G$615,7,FALSE),0)</f>
        <v>0</v>
      </c>
      <c r="AB924" s="1">
        <f>VLOOKUP(A924,'ADM Details FY17'!$A$3:$AB$3515,28,FALSE)</f>
        <v>0</v>
      </c>
      <c r="AC924" s="1">
        <f t="shared" si="72"/>
        <v>0</v>
      </c>
      <c r="AD924" s="1">
        <f t="shared" si="73"/>
        <v>0</v>
      </c>
      <c r="AE924" s="1">
        <f t="shared" si="74"/>
        <v>0</v>
      </c>
    </row>
    <row r="925" spans="1:31" x14ac:dyDescent="0.25">
      <c r="A925" t="str">
        <f>B925&amp;"-"&amp;COUNTIF($B$3:B925,B925)</f>
        <v>282-71</v>
      </c>
      <c r="B925">
        <v>282</v>
      </c>
      <c r="C925" s="18">
        <f>VLOOKUP(A925,'ADM Details FY17'!$A$3:$D$3515,4,FALSE)</f>
        <v>0</v>
      </c>
      <c r="D925" s="1">
        <f>VLOOKUP(A925,'ADM Details FY17'!$A$3:$E$3515,5,FALSE)</f>
        <v>0</v>
      </c>
      <c r="E925" s="1">
        <f>VLOOKUP(A925,'ADM Details FY17'!$A$3:$F$3515,6,FALSE)</f>
        <v>0</v>
      </c>
      <c r="F925" s="1">
        <f>VLOOKUP(A925,'ADM Details FY17'!$A$3:$G$3515,7,FALSE)</f>
        <v>0</v>
      </c>
      <c r="G925" s="1">
        <f>VLOOKUP(A925,'ADM Details FY17'!$A$3:$H$3515,8,FALSE)</f>
        <v>0</v>
      </c>
      <c r="H925" s="1">
        <f>VLOOKUP(A925,'ADM Details FY17'!$A$3:$I$3515,9,FALSE)</f>
        <v>0</v>
      </c>
      <c r="I925" s="1">
        <f>VLOOKUP(A925,'ADM Details FY17'!$A$3:$J$3517,10,FALSE)</f>
        <v>0</v>
      </c>
      <c r="J925" s="1">
        <f>VLOOKUP(A925,'ADM Details FY17'!$A$3:$K$3515,11,FALSE)</f>
        <v>0</v>
      </c>
      <c r="K925" s="1">
        <f>VLOOKUP(A925,'ADM Details FY17'!$A$3:$M$3515,13,FALSE)</f>
        <v>0</v>
      </c>
      <c r="L925" s="1">
        <f>VLOOKUP(A925,'ADM Details FY17'!$A$3:$O$3515,15,FALSE)</f>
        <v>0</v>
      </c>
      <c r="M925" s="1">
        <f>VLOOKUP(A925,'ADM Details FY17'!$A$3:$P$3515,16,FALSE)</f>
        <v>0</v>
      </c>
      <c r="N925" s="1">
        <f>VLOOKUP(A925,'ADM Details FY17'!$A$3:$Q$3515,17,FALSE)</f>
        <v>0</v>
      </c>
      <c r="O925" s="1">
        <f>VLOOKUP(A925,'ADM Details FY17'!$A$3:$S$3515,19,FALSE)</f>
        <v>0</v>
      </c>
      <c r="P925" s="1">
        <f>VLOOKUP(A925,'ADM Details FY17'!$A$3:$U$3515,21,FALSE)</f>
        <v>0</v>
      </c>
      <c r="Q925" s="1">
        <f>VLOOKUP(A925,'ADM Details FY17'!$A$3:$V$3515,22,FALSE)</f>
        <v>0</v>
      </c>
      <c r="R925" s="1">
        <f>VLOOKUP(A925,'ADM Details FY17'!$A$3:$W$3515,23,FALSE)</f>
        <v>0</v>
      </c>
      <c r="S925" s="1">
        <f>VLOOKUP(A925,'ADM Details FY17'!$A$3:$X$3515,24,FALSE)</f>
        <v>0</v>
      </c>
      <c r="T925" s="1">
        <f>VLOOKUP(A925,'ADM Details FY17'!$A$3:$Y$3515,25,FALSE)</f>
        <v>0</v>
      </c>
      <c r="U925" s="1">
        <f>VLOOKUP(A925,'ADM Details FY17'!$A$3:$AA$3515,27,FALSE)</f>
        <v>0</v>
      </c>
      <c r="V925" s="1">
        <f>IFERROR(VLOOKUP(C925,'eindex _tget pp '!$A$4:$E$615,5,FALSE),0)</f>
        <v>0</v>
      </c>
      <c r="W925" s="31">
        <f>IFERROR(VLOOKUP(C925,'eindex _tget pp '!$A$4:$F$615,6,FALSE),0)</f>
        <v>0</v>
      </c>
      <c r="X925" s="4">
        <f>IFERROR(VLOOKUP(B925,'eschools 16'!$A$2:$F$25,6,FALSE),1)</f>
        <v>2</v>
      </c>
      <c r="Y925" s="1">
        <f t="shared" si="70"/>
        <v>0</v>
      </c>
      <c r="Z925" s="1">
        <f t="shared" si="71"/>
        <v>0</v>
      </c>
      <c r="AA925" s="31">
        <f>IFERROR(VLOOKUP(C925,'eindex _tget pp '!$A$4:$G$615,7,FALSE),0)</f>
        <v>0</v>
      </c>
      <c r="AB925" s="1">
        <f>VLOOKUP(A925,'ADM Details FY17'!$A$3:$AB$3515,28,FALSE)</f>
        <v>0</v>
      </c>
      <c r="AC925" s="1">
        <f t="shared" si="72"/>
        <v>0</v>
      </c>
      <c r="AD925" s="1">
        <f t="shared" si="73"/>
        <v>0</v>
      </c>
      <c r="AE925" s="1">
        <f t="shared" si="74"/>
        <v>0</v>
      </c>
    </row>
    <row r="926" spans="1:31" x14ac:dyDescent="0.25">
      <c r="A926" t="str">
        <f>B926&amp;"-"&amp;COUNTIF($B$3:B926,B926)</f>
        <v>282-72</v>
      </c>
      <c r="B926">
        <v>282</v>
      </c>
      <c r="C926" s="18">
        <f>VLOOKUP(A926,'ADM Details FY17'!$A$3:$D$3515,4,FALSE)</f>
        <v>0</v>
      </c>
      <c r="D926" s="1">
        <f>VLOOKUP(A926,'ADM Details FY17'!$A$3:$E$3515,5,FALSE)</f>
        <v>0</v>
      </c>
      <c r="E926" s="1">
        <f>VLOOKUP(A926,'ADM Details FY17'!$A$3:$F$3515,6,FALSE)</f>
        <v>0</v>
      </c>
      <c r="F926" s="1">
        <f>VLOOKUP(A926,'ADM Details FY17'!$A$3:$G$3515,7,FALSE)</f>
        <v>0</v>
      </c>
      <c r="G926" s="1">
        <f>VLOOKUP(A926,'ADM Details FY17'!$A$3:$H$3515,8,FALSE)</f>
        <v>0</v>
      </c>
      <c r="H926" s="1">
        <f>VLOOKUP(A926,'ADM Details FY17'!$A$3:$I$3515,9,FALSE)</f>
        <v>0</v>
      </c>
      <c r="I926" s="1">
        <f>VLOOKUP(A926,'ADM Details FY17'!$A$3:$J$3517,10,FALSE)</f>
        <v>0</v>
      </c>
      <c r="J926" s="1">
        <f>VLOOKUP(A926,'ADM Details FY17'!$A$3:$K$3515,11,FALSE)</f>
        <v>0</v>
      </c>
      <c r="K926" s="1">
        <f>VLOOKUP(A926,'ADM Details FY17'!$A$3:$M$3515,13,FALSE)</f>
        <v>0</v>
      </c>
      <c r="L926" s="1">
        <f>VLOOKUP(A926,'ADM Details FY17'!$A$3:$O$3515,15,FALSE)</f>
        <v>0</v>
      </c>
      <c r="M926" s="1">
        <f>VLOOKUP(A926,'ADM Details FY17'!$A$3:$P$3515,16,FALSE)</f>
        <v>0</v>
      </c>
      <c r="N926" s="1">
        <f>VLOOKUP(A926,'ADM Details FY17'!$A$3:$Q$3515,17,FALSE)</f>
        <v>0</v>
      </c>
      <c r="O926" s="1">
        <f>VLOOKUP(A926,'ADM Details FY17'!$A$3:$S$3515,19,FALSE)</f>
        <v>0</v>
      </c>
      <c r="P926" s="1">
        <f>VLOOKUP(A926,'ADM Details FY17'!$A$3:$U$3515,21,FALSE)</f>
        <v>0</v>
      </c>
      <c r="Q926" s="1">
        <f>VLOOKUP(A926,'ADM Details FY17'!$A$3:$V$3515,22,FALSE)</f>
        <v>0</v>
      </c>
      <c r="R926" s="1">
        <f>VLOOKUP(A926,'ADM Details FY17'!$A$3:$W$3515,23,FALSE)</f>
        <v>0</v>
      </c>
      <c r="S926" s="1">
        <f>VLOOKUP(A926,'ADM Details FY17'!$A$3:$X$3515,24,FALSE)</f>
        <v>0</v>
      </c>
      <c r="T926" s="1">
        <f>VLOOKUP(A926,'ADM Details FY17'!$A$3:$Y$3515,25,FALSE)</f>
        <v>0</v>
      </c>
      <c r="U926" s="1">
        <f>VLOOKUP(A926,'ADM Details FY17'!$A$3:$AA$3515,27,FALSE)</f>
        <v>0</v>
      </c>
      <c r="V926" s="1">
        <f>IFERROR(VLOOKUP(C926,'eindex _tget pp '!$A$4:$E$615,5,FALSE),0)</f>
        <v>0</v>
      </c>
      <c r="W926" s="31">
        <f>IFERROR(VLOOKUP(C926,'eindex _tget pp '!$A$4:$F$615,6,FALSE),0)</f>
        <v>0</v>
      </c>
      <c r="X926" s="4">
        <f>IFERROR(VLOOKUP(B926,'eschools 16'!$A$2:$F$25,6,FALSE),1)</f>
        <v>2</v>
      </c>
      <c r="Y926" s="1">
        <f t="shared" si="70"/>
        <v>0</v>
      </c>
      <c r="Z926" s="1">
        <f t="shared" si="71"/>
        <v>0</v>
      </c>
      <c r="AA926" s="31">
        <f>IFERROR(VLOOKUP(C926,'eindex _tget pp '!$A$4:$G$615,7,FALSE),0)</f>
        <v>0</v>
      </c>
      <c r="AB926" s="1">
        <f>VLOOKUP(A926,'ADM Details FY17'!$A$3:$AB$3515,28,FALSE)</f>
        <v>0</v>
      </c>
      <c r="AC926" s="1">
        <f t="shared" si="72"/>
        <v>0</v>
      </c>
      <c r="AD926" s="1">
        <f t="shared" si="73"/>
        <v>0</v>
      </c>
      <c r="AE926" s="1">
        <f t="shared" si="74"/>
        <v>0</v>
      </c>
    </row>
    <row r="927" spans="1:31" x14ac:dyDescent="0.25">
      <c r="A927" t="str">
        <f>B927&amp;"-"&amp;COUNTIF($B$3:B927,B927)</f>
        <v>282-73</v>
      </c>
      <c r="B927">
        <v>282</v>
      </c>
      <c r="C927" s="18">
        <f>VLOOKUP(A927,'ADM Details FY17'!$A$3:$D$3515,4,FALSE)</f>
        <v>0</v>
      </c>
      <c r="D927" s="1">
        <f>VLOOKUP(A927,'ADM Details FY17'!$A$3:$E$3515,5,FALSE)</f>
        <v>0</v>
      </c>
      <c r="E927" s="1">
        <f>VLOOKUP(A927,'ADM Details FY17'!$A$3:$F$3515,6,FALSE)</f>
        <v>0</v>
      </c>
      <c r="F927" s="1">
        <f>VLOOKUP(A927,'ADM Details FY17'!$A$3:$G$3515,7,FALSE)</f>
        <v>0</v>
      </c>
      <c r="G927" s="1">
        <f>VLOOKUP(A927,'ADM Details FY17'!$A$3:$H$3515,8,FALSE)</f>
        <v>0</v>
      </c>
      <c r="H927" s="1">
        <f>VLOOKUP(A927,'ADM Details FY17'!$A$3:$I$3515,9,FALSE)</f>
        <v>0</v>
      </c>
      <c r="I927" s="1">
        <f>VLOOKUP(A927,'ADM Details FY17'!$A$3:$J$3517,10,FALSE)</f>
        <v>0</v>
      </c>
      <c r="J927" s="1">
        <f>VLOOKUP(A927,'ADM Details FY17'!$A$3:$K$3515,11,FALSE)</f>
        <v>0</v>
      </c>
      <c r="K927" s="1">
        <f>VLOOKUP(A927,'ADM Details FY17'!$A$3:$M$3515,13,FALSE)</f>
        <v>0</v>
      </c>
      <c r="L927" s="1">
        <f>VLOOKUP(A927,'ADM Details FY17'!$A$3:$O$3515,15,FALSE)</f>
        <v>0</v>
      </c>
      <c r="M927" s="1">
        <f>VLOOKUP(A927,'ADM Details FY17'!$A$3:$P$3515,16,FALSE)</f>
        <v>0</v>
      </c>
      <c r="N927" s="1">
        <f>VLOOKUP(A927,'ADM Details FY17'!$A$3:$Q$3515,17,FALSE)</f>
        <v>0</v>
      </c>
      <c r="O927" s="1">
        <f>VLOOKUP(A927,'ADM Details FY17'!$A$3:$S$3515,19,FALSE)</f>
        <v>0</v>
      </c>
      <c r="P927" s="1">
        <f>VLOOKUP(A927,'ADM Details FY17'!$A$3:$U$3515,21,FALSE)</f>
        <v>0</v>
      </c>
      <c r="Q927" s="1">
        <f>VLOOKUP(A927,'ADM Details FY17'!$A$3:$V$3515,22,FALSE)</f>
        <v>0</v>
      </c>
      <c r="R927" s="1">
        <f>VLOOKUP(A927,'ADM Details FY17'!$A$3:$W$3515,23,FALSE)</f>
        <v>0</v>
      </c>
      <c r="S927" s="1">
        <f>VLOOKUP(A927,'ADM Details FY17'!$A$3:$X$3515,24,FALSE)</f>
        <v>0</v>
      </c>
      <c r="T927" s="1">
        <f>VLOOKUP(A927,'ADM Details FY17'!$A$3:$Y$3515,25,FALSE)</f>
        <v>0</v>
      </c>
      <c r="U927" s="1">
        <f>VLOOKUP(A927,'ADM Details FY17'!$A$3:$AA$3515,27,FALSE)</f>
        <v>0</v>
      </c>
      <c r="V927" s="1">
        <f>IFERROR(VLOOKUP(C927,'eindex _tget pp '!$A$4:$E$615,5,FALSE),0)</f>
        <v>0</v>
      </c>
      <c r="W927" s="31">
        <f>IFERROR(VLOOKUP(C927,'eindex _tget pp '!$A$4:$F$615,6,FALSE),0)</f>
        <v>0</v>
      </c>
      <c r="X927" s="4">
        <f>IFERROR(VLOOKUP(B927,'eschools 16'!$A$2:$F$25,6,FALSE),1)</f>
        <v>2</v>
      </c>
      <c r="Y927" s="1">
        <f t="shared" si="70"/>
        <v>0</v>
      </c>
      <c r="Z927" s="1">
        <f t="shared" si="71"/>
        <v>0</v>
      </c>
      <c r="AA927" s="31">
        <f>IFERROR(VLOOKUP(C927,'eindex _tget pp '!$A$4:$G$615,7,FALSE),0)</f>
        <v>0</v>
      </c>
      <c r="AB927" s="1">
        <f>VLOOKUP(A927,'ADM Details FY17'!$A$3:$AB$3515,28,FALSE)</f>
        <v>0</v>
      </c>
      <c r="AC927" s="1">
        <f t="shared" si="72"/>
        <v>0</v>
      </c>
      <c r="AD927" s="1">
        <f t="shared" si="73"/>
        <v>0</v>
      </c>
      <c r="AE927" s="1">
        <f t="shared" si="74"/>
        <v>0</v>
      </c>
    </row>
    <row r="928" spans="1:31" x14ac:dyDescent="0.25">
      <c r="A928" t="str">
        <f>B928&amp;"-"&amp;COUNTIF($B$3:B928,B928)</f>
        <v>282-74</v>
      </c>
      <c r="B928">
        <v>282</v>
      </c>
      <c r="C928" s="18">
        <f>VLOOKUP(A928,'ADM Details FY17'!$A$3:$D$3515,4,FALSE)</f>
        <v>0</v>
      </c>
      <c r="D928" s="1">
        <f>VLOOKUP(A928,'ADM Details FY17'!$A$3:$E$3515,5,FALSE)</f>
        <v>0</v>
      </c>
      <c r="E928" s="1">
        <f>VLOOKUP(A928,'ADM Details FY17'!$A$3:$F$3515,6,FALSE)</f>
        <v>0</v>
      </c>
      <c r="F928" s="1">
        <f>VLOOKUP(A928,'ADM Details FY17'!$A$3:$G$3515,7,FALSE)</f>
        <v>0</v>
      </c>
      <c r="G928" s="1">
        <f>VLOOKUP(A928,'ADM Details FY17'!$A$3:$H$3515,8,FALSE)</f>
        <v>0</v>
      </c>
      <c r="H928" s="1">
        <f>VLOOKUP(A928,'ADM Details FY17'!$A$3:$I$3515,9,FALSE)</f>
        <v>0</v>
      </c>
      <c r="I928" s="1">
        <f>VLOOKUP(A928,'ADM Details FY17'!$A$3:$J$3517,10,FALSE)</f>
        <v>0</v>
      </c>
      <c r="J928" s="1">
        <f>VLOOKUP(A928,'ADM Details FY17'!$A$3:$K$3515,11,FALSE)</f>
        <v>0</v>
      </c>
      <c r="K928" s="1">
        <f>VLOOKUP(A928,'ADM Details FY17'!$A$3:$M$3515,13,FALSE)</f>
        <v>0</v>
      </c>
      <c r="L928" s="1">
        <f>VLOOKUP(A928,'ADM Details FY17'!$A$3:$O$3515,15,FALSE)</f>
        <v>0</v>
      </c>
      <c r="M928" s="1">
        <f>VLOOKUP(A928,'ADM Details FY17'!$A$3:$P$3515,16,FALSE)</f>
        <v>0</v>
      </c>
      <c r="N928" s="1">
        <f>VLOOKUP(A928,'ADM Details FY17'!$A$3:$Q$3515,17,FALSE)</f>
        <v>0</v>
      </c>
      <c r="O928" s="1">
        <f>VLOOKUP(A928,'ADM Details FY17'!$A$3:$S$3515,19,FALSE)</f>
        <v>0</v>
      </c>
      <c r="P928" s="1">
        <f>VLOOKUP(A928,'ADM Details FY17'!$A$3:$U$3515,21,FALSE)</f>
        <v>0</v>
      </c>
      <c r="Q928" s="1">
        <f>VLOOKUP(A928,'ADM Details FY17'!$A$3:$V$3515,22,FALSE)</f>
        <v>0</v>
      </c>
      <c r="R928" s="1">
        <f>VLOOKUP(A928,'ADM Details FY17'!$A$3:$W$3515,23,FALSE)</f>
        <v>0</v>
      </c>
      <c r="S928" s="1">
        <f>VLOOKUP(A928,'ADM Details FY17'!$A$3:$X$3515,24,FALSE)</f>
        <v>0</v>
      </c>
      <c r="T928" s="1">
        <f>VLOOKUP(A928,'ADM Details FY17'!$A$3:$Y$3515,25,FALSE)</f>
        <v>0</v>
      </c>
      <c r="U928" s="1">
        <f>VLOOKUP(A928,'ADM Details FY17'!$A$3:$AA$3515,27,FALSE)</f>
        <v>0</v>
      </c>
      <c r="V928" s="1">
        <f>IFERROR(VLOOKUP(C928,'eindex _tget pp '!$A$4:$E$615,5,FALSE),0)</f>
        <v>0</v>
      </c>
      <c r="W928" s="31">
        <f>IFERROR(VLOOKUP(C928,'eindex _tget pp '!$A$4:$F$615,6,FALSE),0)</f>
        <v>0</v>
      </c>
      <c r="X928" s="4">
        <f>IFERROR(VLOOKUP(B928,'eschools 16'!$A$2:$F$25,6,FALSE),1)</f>
        <v>2</v>
      </c>
      <c r="Y928" s="1">
        <f t="shared" si="70"/>
        <v>0</v>
      </c>
      <c r="Z928" s="1">
        <f t="shared" si="71"/>
        <v>0</v>
      </c>
      <c r="AA928" s="31">
        <f>IFERROR(VLOOKUP(C928,'eindex _tget pp '!$A$4:$G$615,7,FALSE),0)</f>
        <v>0</v>
      </c>
      <c r="AB928" s="1">
        <f>VLOOKUP(A928,'ADM Details FY17'!$A$3:$AB$3515,28,FALSE)</f>
        <v>0</v>
      </c>
      <c r="AC928" s="1">
        <f t="shared" si="72"/>
        <v>0</v>
      </c>
      <c r="AD928" s="1">
        <f t="shared" si="73"/>
        <v>0</v>
      </c>
      <c r="AE928" s="1">
        <f t="shared" si="74"/>
        <v>0</v>
      </c>
    </row>
    <row r="929" spans="1:31" x14ac:dyDescent="0.25">
      <c r="A929" t="str">
        <f>B929&amp;"-"&amp;COUNTIF($B$3:B929,B929)</f>
        <v>282-75</v>
      </c>
      <c r="B929">
        <v>282</v>
      </c>
      <c r="C929" s="18">
        <f>VLOOKUP(A929,'ADM Details FY17'!$A$3:$D$3515,4,FALSE)</f>
        <v>0</v>
      </c>
      <c r="D929" s="1">
        <f>VLOOKUP(A929,'ADM Details FY17'!$A$3:$E$3515,5,FALSE)</f>
        <v>0</v>
      </c>
      <c r="E929" s="1">
        <f>VLOOKUP(A929,'ADM Details FY17'!$A$3:$F$3515,6,FALSE)</f>
        <v>0</v>
      </c>
      <c r="F929" s="1">
        <f>VLOOKUP(A929,'ADM Details FY17'!$A$3:$G$3515,7,FALSE)</f>
        <v>0</v>
      </c>
      <c r="G929" s="1">
        <f>VLOOKUP(A929,'ADM Details FY17'!$A$3:$H$3515,8,FALSE)</f>
        <v>0</v>
      </c>
      <c r="H929" s="1">
        <f>VLOOKUP(A929,'ADM Details FY17'!$A$3:$I$3515,9,FALSE)</f>
        <v>0</v>
      </c>
      <c r="I929" s="1">
        <f>VLOOKUP(A929,'ADM Details FY17'!$A$3:$J$3517,10,FALSE)</f>
        <v>0</v>
      </c>
      <c r="J929" s="1">
        <f>VLOOKUP(A929,'ADM Details FY17'!$A$3:$K$3515,11,FALSE)</f>
        <v>0</v>
      </c>
      <c r="K929" s="1">
        <f>VLOOKUP(A929,'ADM Details FY17'!$A$3:$M$3515,13,FALSE)</f>
        <v>0</v>
      </c>
      <c r="L929" s="1">
        <f>VLOOKUP(A929,'ADM Details FY17'!$A$3:$O$3515,15,FALSE)</f>
        <v>0</v>
      </c>
      <c r="M929" s="1">
        <f>VLOOKUP(A929,'ADM Details FY17'!$A$3:$P$3515,16,FALSE)</f>
        <v>0</v>
      </c>
      <c r="N929" s="1">
        <f>VLOOKUP(A929,'ADM Details FY17'!$A$3:$Q$3515,17,FALSE)</f>
        <v>0</v>
      </c>
      <c r="O929" s="1">
        <f>VLOOKUP(A929,'ADM Details FY17'!$A$3:$S$3515,19,FALSE)</f>
        <v>0</v>
      </c>
      <c r="P929" s="1">
        <f>VLOOKUP(A929,'ADM Details FY17'!$A$3:$U$3515,21,FALSE)</f>
        <v>0</v>
      </c>
      <c r="Q929" s="1">
        <f>VLOOKUP(A929,'ADM Details FY17'!$A$3:$V$3515,22,FALSE)</f>
        <v>0</v>
      </c>
      <c r="R929" s="1">
        <f>VLOOKUP(A929,'ADM Details FY17'!$A$3:$W$3515,23,FALSE)</f>
        <v>0</v>
      </c>
      <c r="S929" s="1">
        <f>VLOOKUP(A929,'ADM Details FY17'!$A$3:$X$3515,24,FALSE)</f>
        <v>0</v>
      </c>
      <c r="T929" s="1">
        <f>VLOOKUP(A929,'ADM Details FY17'!$A$3:$Y$3515,25,FALSE)</f>
        <v>0</v>
      </c>
      <c r="U929" s="1">
        <f>VLOOKUP(A929,'ADM Details FY17'!$A$3:$AA$3515,27,FALSE)</f>
        <v>0</v>
      </c>
      <c r="V929" s="1">
        <f>IFERROR(VLOOKUP(C929,'eindex _tget pp '!$A$4:$E$615,5,FALSE),0)</f>
        <v>0</v>
      </c>
      <c r="W929" s="31">
        <f>IFERROR(VLOOKUP(C929,'eindex _tget pp '!$A$4:$F$615,6,FALSE),0)</f>
        <v>0</v>
      </c>
      <c r="X929" s="4">
        <f>IFERROR(VLOOKUP(B929,'eschools 16'!$A$2:$F$25,6,FALSE),1)</f>
        <v>2</v>
      </c>
      <c r="Y929" s="1">
        <f t="shared" si="70"/>
        <v>0</v>
      </c>
      <c r="Z929" s="1">
        <f t="shared" si="71"/>
        <v>0</v>
      </c>
      <c r="AA929" s="31">
        <f>IFERROR(VLOOKUP(C929,'eindex _tget pp '!$A$4:$G$615,7,FALSE),0)</f>
        <v>0</v>
      </c>
      <c r="AB929" s="1">
        <f>VLOOKUP(A929,'ADM Details FY17'!$A$3:$AB$3515,28,FALSE)</f>
        <v>0</v>
      </c>
      <c r="AC929" s="1">
        <f t="shared" si="72"/>
        <v>0</v>
      </c>
      <c r="AD929" s="1">
        <f t="shared" si="73"/>
        <v>0</v>
      </c>
      <c r="AE929" s="1">
        <f t="shared" si="74"/>
        <v>0</v>
      </c>
    </row>
    <row r="930" spans="1:31" x14ac:dyDescent="0.25">
      <c r="A930" t="str">
        <f>B930&amp;"-"&amp;COUNTIF($B$3:B930,B930)</f>
        <v>282-76</v>
      </c>
      <c r="B930">
        <v>282</v>
      </c>
      <c r="C930" s="18">
        <f>VLOOKUP(A930,'ADM Details FY17'!$A$3:$D$3515,4,FALSE)</f>
        <v>0</v>
      </c>
      <c r="D930" s="1">
        <f>VLOOKUP(A930,'ADM Details FY17'!$A$3:$E$3515,5,FALSE)</f>
        <v>0</v>
      </c>
      <c r="E930" s="1">
        <f>VLOOKUP(A930,'ADM Details FY17'!$A$3:$F$3515,6,FALSE)</f>
        <v>0</v>
      </c>
      <c r="F930" s="1">
        <f>VLOOKUP(A930,'ADM Details FY17'!$A$3:$G$3515,7,FALSE)</f>
        <v>0</v>
      </c>
      <c r="G930" s="1">
        <f>VLOOKUP(A930,'ADM Details FY17'!$A$3:$H$3515,8,FALSE)</f>
        <v>0</v>
      </c>
      <c r="H930" s="1">
        <f>VLOOKUP(A930,'ADM Details FY17'!$A$3:$I$3515,9,FALSE)</f>
        <v>0</v>
      </c>
      <c r="I930" s="1">
        <f>VLOOKUP(A930,'ADM Details FY17'!$A$3:$J$3517,10,FALSE)</f>
        <v>0</v>
      </c>
      <c r="J930" s="1">
        <f>VLOOKUP(A930,'ADM Details FY17'!$A$3:$K$3515,11,FALSE)</f>
        <v>0</v>
      </c>
      <c r="K930" s="1">
        <f>VLOOKUP(A930,'ADM Details FY17'!$A$3:$M$3515,13,FALSE)</f>
        <v>0</v>
      </c>
      <c r="L930" s="1">
        <f>VLOOKUP(A930,'ADM Details FY17'!$A$3:$O$3515,15,FALSE)</f>
        <v>0</v>
      </c>
      <c r="M930" s="1">
        <f>VLOOKUP(A930,'ADM Details FY17'!$A$3:$P$3515,16,FALSE)</f>
        <v>0</v>
      </c>
      <c r="N930" s="1">
        <f>VLOOKUP(A930,'ADM Details FY17'!$A$3:$Q$3515,17,FALSE)</f>
        <v>0</v>
      </c>
      <c r="O930" s="1">
        <f>VLOOKUP(A930,'ADM Details FY17'!$A$3:$S$3515,19,FALSE)</f>
        <v>0</v>
      </c>
      <c r="P930" s="1">
        <f>VLOOKUP(A930,'ADM Details FY17'!$A$3:$U$3515,21,FALSE)</f>
        <v>0</v>
      </c>
      <c r="Q930" s="1">
        <f>VLOOKUP(A930,'ADM Details FY17'!$A$3:$V$3515,22,FALSE)</f>
        <v>0</v>
      </c>
      <c r="R930" s="1">
        <f>VLOOKUP(A930,'ADM Details FY17'!$A$3:$W$3515,23,FALSE)</f>
        <v>0</v>
      </c>
      <c r="S930" s="1">
        <f>VLOOKUP(A930,'ADM Details FY17'!$A$3:$X$3515,24,FALSE)</f>
        <v>0</v>
      </c>
      <c r="T930" s="1">
        <f>VLOOKUP(A930,'ADM Details FY17'!$A$3:$Y$3515,25,FALSE)</f>
        <v>0</v>
      </c>
      <c r="U930" s="1">
        <f>VLOOKUP(A930,'ADM Details FY17'!$A$3:$AA$3515,27,FALSE)</f>
        <v>0</v>
      </c>
      <c r="V930" s="1">
        <f>IFERROR(VLOOKUP(C930,'eindex _tget pp '!$A$4:$E$615,5,FALSE),0)</f>
        <v>0</v>
      </c>
      <c r="W930" s="31">
        <f>IFERROR(VLOOKUP(C930,'eindex _tget pp '!$A$4:$F$615,6,FALSE),0)</f>
        <v>0</v>
      </c>
      <c r="X930" s="4">
        <f>IFERROR(VLOOKUP(B930,'eschools 16'!$A$2:$F$25,6,FALSE),1)</f>
        <v>2</v>
      </c>
      <c r="Y930" s="1">
        <f t="shared" si="70"/>
        <v>0</v>
      </c>
      <c r="Z930" s="1">
        <f t="shared" si="71"/>
        <v>0</v>
      </c>
      <c r="AA930" s="31">
        <f>IFERROR(VLOOKUP(C930,'eindex _tget pp '!$A$4:$G$615,7,FALSE),0)</f>
        <v>0</v>
      </c>
      <c r="AB930" s="1">
        <f>VLOOKUP(A930,'ADM Details FY17'!$A$3:$AB$3515,28,FALSE)</f>
        <v>0</v>
      </c>
      <c r="AC930" s="1">
        <f t="shared" si="72"/>
        <v>0</v>
      </c>
      <c r="AD930" s="1">
        <f t="shared" si="73"/>
        <v>0</v>
      </c>
      <c r="AE930" s="1">
        <f t="shared" si="74"/>
        <v>0</v>
      </c>
    </row>
    <row r="931" spans="1:31" x14ac:dyDescent="0.25">
      <c r="A931" t="str">
        <f>B931&amp;"-"&amp;COUNTIF($B$3:B931,B931)</f>
        <v>282-77</v>
      </c>
      <c r="B931">
        <v>282</v>
      </c>
      <c r="C931" s="18">
        <f>VLOOKUP(A931,'ADM Details FY17'!$A$3:$D$3515,4,FALSE)</f>
        <v>0</v>
      </c>
      <c r="D931" s="1">
        <f>VLOOKUP(A931,'ADM Details FY17'!$A$3:$E$3515,5,FALSE)</f>
        <v>0</v>
      </c>
      <c r="E931" s="1">
        <f>VLOOKUP(A931,'ADM Details FY17'!$A$3:$F$3515,6,FALSE)</f>
        <v>0</v>
      </c>
      <c r="F931" s="1">
        <f>VLOOKUP(A931,'ADM Details FY17'!$A$3:$G$3515,7,FALSE)</f>
        <v>0</v>
      </c>
      <c r="G931" s="1">
        <f>VLOOKUP(A931,'ADM Details FY17'!$A$3:$H$3515,8,FALSE)</f>
        <v>0</v>
      </c>
      <c r="H931" s="1">
        <f>VLOOKUP(A931,'ADM Details FY17'!$A$3:$I$3515,9,FALSE)</f>
        <v>0</v>
      </c>
      <c r="I931" s="1">
        <f>VLOOKUP(A931,'ADM Details FY17'!$A$3:$J$3517,10,FALSE)</f>
        <v>0</v>
      </c>
      <c r="J931" s="1">
        <f>VLOOKUP(A931,'ADM Details FY17'!$A$3:$K$3515,11,FALSE)</f>
        <v>0</v>
      </c>
      <c r="K931" s="1">
        <f>VLOOKUP(A931,'ADM Details FY17'!$A$3:$M$3515,13,FALSE)</f>
        <v>0</v>
      </c>
      <c r="L931" s="1">
        <f>VLOOKUP(A931,'ADM Details FY17'!$A$3:$O$3515,15,FALSE)</f>
        <v>0</v>
      </c>
      <c r="M931" s="1">
        <f>VLOOKUP(A931,'ADM Details FY17'!$A$3:$P$3515,16,FALSE)</f>
        <v>0</v>
      </c>
      <c r="N931" s="1">
        <f>VLOOKUP(A931,'ADM Details FY17'!$A$3:$Q$3515,17,FALSE)</f>
        <v>0</v>
      </c>
      <c r="O931" s="1">
        <f>VLOOKUP(A931,'ADM Details FY17'!$A$3:$S$3515,19,FALSE)</f>
        <v>0</v>
      </c>
      <c r="P931" s="1">
        <f>VLOOKUP(A931,'ADM Details FY17'!$A$3:$U$3515,21,FALSE)</f>
        <v>0</v>
      </c>
      <c r="Q931" s="1">
        <f>VLOOKUP(A931,'ADM Details FY17'!$A$3:$V$3515,22,FALSE)</f>
        <v>0</v>
      </c>
      <c r="R931" s="1">
        <f>VLOOKUP(A931,'ADM Details FY17'!$A$3:$W$3515,23,FALSE)</f>
        <v>0</v>
      </c>
      <c r="S931" s="1">
        <f>VLOOKUP(A931,'ADM Details FY17'!$A$3:$X$3515,24,FALSE)</f>
        <v>0</v>
      </c>
      <c r="T931" s="1">
        <f>VLOOKUP(A931,'ADM Details FY17'!$A$3:$Y$3515,25,FALSE)</f>
        <v>0</v>
      </c>
      <c r="U931" s="1">
        <f>VLOOKUP(A931,'ADM Details FY17'!$A$3:$AA$3515,27,FALSE)</f>
        <v>0</v>
      </c>
      <c r="V931" s="1">
        <f>IFERROR(VLOOKUP(C931,'eindex _tget pp '!$A$4:$E$615,5,FALSE),0)</f>
        <v>0</v>
      </c>
      <c r="W931" s="31">
        <f>IFERROR(VLOOKUP(C931,'eindex _tget pp '!$A$4:$F$615,6,FALSE),0)</f>
        <v>0</v>
      </c>
      <c r="X931" s="4">
        <f>IFERROR(VLOOKUP(B931,'eschools 16'!$A$2:$F$25,6,FALSE),1)</f>
        <v>2</v>
      </c>
      <c r="Y931" s="1">
        <f t="shared" si="70"/>
        <v>0</v>
      </c>
      <c r="Z931" s="1">
        <f t="shared" si="71"/>
        <v>0</v>
      </c>
      <c r="AA931" s="31">
        <f>IFERROR(VLOOKUP(C931,'eindex _tget pp '!$A$4:$G$615,7,FALSE),0)</f>
        <v>0</v>
      </c>
      <c r="AB931" s="1">
        <f>VLOOKUP(A931,'ADM Details FY17'!$A$3:$AB$3515,28,FALSE)</f>
        <v>0</v>
      </c>
      <c r="AC931" s="1">
        <f t="shared" si="72"/>
        <v>0</v>
      </c>
      <c r="AD931" s="1">
        <f t="shared" si="73"/>
        <v>0</v>
      </c>
      <c r="AE931" s="1">
        <f t="shared" si="74"/>
        <v>0</v>
      </c>
    </row>
    <row r="932" spans="1:31" x14ac:dyDescent="0.25">
      <c r="A932" t="str">
        <f>B932&amp;"-"&amp;COUNTIF($B$3:B932,B932)</f>
        <v>282-78</v>
      </c>
      <c r="B932">
        <v>282</v>
      </c>
      <c r="C932" s="18">
        <f>VLOOKUP(A932,'ADM Details FY17'!$A$3:$D$3515,4,FALSE)</f>
        <v>0</v>
      </c>
      <c r="D932" s="1">
        <f>VLOOKUP(A932,'ADM Details FY17'!$A$3:$E$3515,5,FALSE)</f>
        <v>0</v>
      </c>
      <c r="E932" s="1">
        <f>VLOOKUP(A932,'ADM Details FY17'!$A$3:$F$3515,6,FALSE)</f>
        <v>0</v>
      </c>
      <c r="F932" s="1">
        <f>VLOOKUP(A932,'ADM Details FY17'!$A$3:$G$3515,7,FALSE)</f>
        <v>0</v>
      </c>
      <c r="G932" s="1">
        <f>VLOOKUP(A932,'ADM Details FY17'!$A$3:$H$3515,8,FALSE)</f>
        <v>0</v>
      </c>
      <c r="H932" s="1">
        <f>VLOOKUP(A932,'ADM Details FY17'!$A$3:$I$3515,9,FALSE)</f>
        <v>0</v>
      </c>
      <c r="I932" s="1">
        <f>VLOOKUP(A932,'ADM Details FY17'!$A$3:$J$3517,10,FALSE)</f>
        <v>0</v>
      </c>
      <c r="J932" s="1">
        <f>VLOOKUP(A932,'ADM Details FY17'!$A$3:$K$3515,11,FALSE)</f>
        <v>0</v>
      </c>
      <c r="K932" s="1">
        <f>VLOOKUP(A932,'ADM Details FY17'!$A$3:$M$3515,13,FALSE)</f>
        <v>0</v>
      </c>
      <c r="L932" s="1">
        <f>VLOOKUP(A932,'ADM Details FY17'!$A$3:$O$3515,15,FALSE)</f>
        <v>0</v>
      </c>
      <c r="M932" s="1">
        <f>VLOOKUP(A932,'ADM Details FY17'!$A$3:$P$3515,16,FALSE)</f>
        <v>0</v>
      </c>
      <c r="N932" s="1">
        <f>VLOOKUP(A932,'ADM Details FY17'!$A$3:$Q$3515,17,FALSE)</f>
        <v>0</v>
      </c>
      <c r="O932" s="1">
        <f>VLOOKUP(A932,'ADM Details FY17'!$A$3:$S$3515,19,FALSE)</f>
        <v>0</v>
      </c>
      <c r="P932" s="1">
        <f>VLOOKUP(A932,'ADM Details FY17'!$A$3:$U$3515,21,FALSE)</f>
        <v>0</v>
      </c>
      <c r="Q932" s="1">
        <f>VLOOKUP(A932,'ADM Details FY17'!$A$3:$V$3515,22,FALSE)</f>
        <v>0</v>
      </c>
      <c r="R932" s="1">
        <f>VLOOKUP(A932,'ADM Details FY17'!$A$3:$W$3515,23,FALSE)</f>
        <v>0</v>
      </c>
      <c r="S932" s="1">
        <f>VLOOKUP(A932,'ADM Details FY17'!$A$3:$X$3515,24,FALSE)</f>
        <v>0</v>
      </c>
      <c r="T932" s="1">
        <f>VLOOKUP(A932,'ADM Details FY17'!$A$3:$Y$3515,25,FALSE)</f>
        <v>0</v>
      </c>
      <c r="U932" s="1">
        <f>VLOOKUP(A932,'ADM Details FY17'!$A$3:$AA$3515,27,FALSE)</f>
        <v>0</v>
      </c>
      <c r="V932" s="1">
        <f>IFERROR(VLOOKUP(C932,'eindex _tget pp '!$A$4:$E$615,5,FALSE),0)</f>
        <v>0</v>
      </c>
      <c r="W932" s="31">
        <f>IFERROR(VLOOKUP(C932,'eindex _tget pp '!$A$4:$F$615,6,FALSE),0)</f>
        <v>0</v>
      </c>
      <c r="X932" s="4">
        <f>IFERROR(VLOOKUP(B932,'eschools 16'!$A$2:$F$25,6,FALSE),1)</f>
        <v>2</v>
      </c>
      <c r="Y932" s="1">
        <f t="shared" si="70"/>
        <v>0</v>
      </c>
      <c r="Z932" s="1">
        <f t="shared" si="71"/>
        <v>0</v>
      </c>
      <c r="AA932" s="31">
        <f>IFERROR(VLOOKUP(C932,'eindex _tget pp '!$A$4:$G$615,7,FALSE),0)</f>
        <v>0</v>
      </c>
      <c r="AB932" s="1">
        <f>VLOOKUP(A932,'ADM Details FY17'!$A$3:$AB$3515,28,FALSE)</f>
        <v>0</v>
      </c>
      <c r="AC932" s="1">
        <f t="shared" si="72"/>
        <v>0</v>
      </c>
      <c r="AD932" s="1">
        <f t="shared" si="73"/>
        <v>0</v>
      </c>
      <c r="AE932" s="1">
        <f t="shared" si="74"/>
        <v>0</v>
      </c>
    </row>
    <row r="933" spans="1:31" x14ac:dyDescent="0.25">
      <c r="A933" t="str">
        <f>B933&amp;"-"&amp;COUNTIF($B$3:B933,B933)</f>
        <v>288-1</v>
      </c>
      <c r="B933">
        <v>288</v>
      </c>
      <c r="C933" s="18">
        <f>VLOOKUP(A933,'ADM Details FY17'!$A$3:$D$3515,4,FALSE)</f>
        <v>45757</v>
      </c>
      <c r="D933" s="1">
        <f>VLOOKUP(A933,'ADM Details FY17'!$A$3:$E$3515,5,FALSE)</f>
        <v>0.48</v>
      </c>
      <c r="E933" s="1">
        <f>VLOOKUP(A933,'ADM Details FY17'!$A$3:$F$3515,6,FALSE)</f>
        <v>0</v>
      </c>
      <c r="F933" s="1">
        <f>VLOOKUP(A933,'ADM Details FY17'!$A$3:$G$3515,7,FALSE)</f>
        <v>0</v>
      </c>
      <c r="G933" s="1">
        <f>VLOOKUP(A933,'ADM Details FY17'!$A$3:$H$3515,8,FALSE)</f>
        <v>0</v>
      </c>
      <c r="H933" s="1">
        <f>VLOOKUP(A933,'ADM Details FY17'!$A$3:$I$3515,9,FALSE)</f>
        <v>0</v>
      </c>
      <c r="I933" s="1">
        <f>VLOOKUP(A933,'ADM Details FY17'!$A$3:$J$3517,10,FALSE)</f>
        <v>0</v>
      </c>
      <c r="J933" s="1">
        <f>VLOOKUP(A933,'ADM Details FY17'!$A$3:$K$3515,11,FALSE)</f>
        <v>0</v>
      </c>
      <c r="K933" s="1">
        <f>VLOOKUP(A933,'ADM Details FY17'!$A$3:$M$3515,13,FALSE)</f>
        <v>0.48</v>
      </c>
      <c r="L933" s="1">
        <f>VLOOKUP(A933,'ADM Details FY17'!$A$3:$O$3515,15,FALSE)</f>
        <v>0</v>
      </c>
      <c r="M933" s="1">
        <f>VLOOKUP(A933,'ADM Details FY17'!$A$3:$P$3515,16,FALSE)</f>
        <v>0</v>
      </c>
      <c r="N933" s="1">
        <f>VLOOKUP(A933,'ADM Details FY17'!$A$3:$Q$3515,17,FALSE)</f>
        <v>0</v>
      </c>
      <c r="O933" s="1">
        <f>VLOOKUP(A933,'ADM Details FY17'!$A$3:$S$3515,19,FALSE)</f>
        <v>0</v>
      </c>
      <c r="P933" s="1">
        <f>VLOOKUP(A933,'ADM Details FY17'!$A$3:$U$3515,21,FALSE)</f>
        <v>0</v>
      </c>
      <c r="Q933" s="1">
        <f>VLOOKUP(A933,'ADM Details FY17'!$A$3:$V$3515,22,FALSE)</f>
        <v>0</v>
      </c>
      <c r="R933" s="1">
        <f>VLOOKUP(A933,'ADM Details FY17'!$A$3:$W$3515,23,FALSE)</f>
        <v>0</v>
      </c>
      <c r="S933" s="1">
        <f>VLOOKUP(A933,'ADM Details FY17'!$A$3:$X$3515,24,FALSE)</f>
        <v>0</v>
      </c>
      <c r="T933" s="1">
        <f>VLOOKUP(A933,'ADM Details FY17'!$A$3:$Y$3515,25,FALSE)</f>
        <v>0</v>
      </c>
      <c r="U933" s="1">
        <f>VLOOKUP(A933,'ADM Details FY17'!$A$3:$AA$3515,27,FALSE)</f>
        <v>0</v>
      </c>
      <c r="V933" s="1">
        <f>IFERROR(VLOOKUP(C933,'eindex _tget pp '!$A$4:$E$615,5,FALSE),0)</f>
        <v>601.34213167596351</v>
      </c>
      <c r="W933" s="31">
        <f>IFERROR(VLOOKUP(C933,'eindex _tget pp '!$A$4:$F$615,6,FALSE),0)</f>
        <v>0.37081747780000002</v>
      </c>
      <c r="X933" s="4">
        <f>IFERROR(VLOOKUP(B933,'eschools 16'!$A$2:$F$25,6,FALSE),1)</f>
        <v>2</v>
      </c>
      <c r="Y933" s="1">
        <f t="shared" si="70"/>
        <v>0</v>
      </c>
      <c r="Z933" s="1">
        <f t="shared" si="71"/>
        <v>0</v>
      </c>
      <c r="AA933" s="31">
        <f>IFERROR(VLOOKUP(C933,'eindex _tget pp '!$A$4:$G$615,7,FALSE),0)</f>
        <v>0.60001287299999995</v>
      </c>
      <c r="AB933" s="1">
        <f>VLOOKUP(A933,'ADM Details FY17'!$A$3:$AB$3515,28,FALSE)</f>
        <v>0</v>
      </c>
      <c r="AC933" s="1">
        <f t="shared" si="72"/>
        <v>0</v>
      </c>
      <c r="AD933" s="1">
        <f t="shared" si="73"/>
        <v>0.48</v>
      </c>
      <c r="AE933" s="1">
        <f t="shared" si="74"/>
        <v>12</v>
      </c>
    </row>
    <row r="934" spans="1:31" x14ac:dyDescent="0.25">
      <c r="A934" t="str">
        <f>B934&amp;"-"&amp;COUNTIF($B$3:B934,B934)</f>
        <v>288-2</v>
      </c>
      <c r="B934">
        <v>288</v>
      </c>
      <c r="C934" s="18">
        <f>VLOOKUP(A934,'ADM Details FY17'!$A$3:$D$3515,4,FALSE)</f>
        <v>45765</v>
      </c>
      <c r="D934" s="1">
        <f>VLOOKUP(A934,'ADM Details FY17'!$A$3:$E$3515,5,FALSE)</f>
        <v>1.37</v>
      </c>
      <c r="E934" s="1">
        <f>VLOOKUP(A934,'ADM Details FY17'!$A$3:$F$3515,6,FALSE)</f>
        <v>0</v>
      </c>
      <c r="F934" s="1">
        <f>VLOOKUP(A934,'ADM Details FY17'!$A$3:$G$3515,7,FALSE)</f>
        <v>0</v>
      </c>
      <c r="G934" s="1">
        <f>VLOOKUP(A934,'ADM Details FY17'!$A$3:$H$3515,8,FALSE)</f>
        <v>0</v>
      </c>
      <c r="H934" s="1">
        <f>VLOOKUP(A934,'ADM Details FY17'!$A$3:$I$3515,9,FALSE)</f>
        <v>0</v>
      </c>
      <c r="I934" s="1">
        <f>VLOOKUP(A934,'ADM Details FY17'!$A$3:$J$3517,10,FALSE)</f>
        <v>0</v>
      </c>
      <c r="J934" s="1">
        <f>VLOOKUP(A934,'ADM Details FY17'!$A$3:$K$3515,11,FALSE)</f>
        <v>0</v>
      </c>
      <c r="K934" s="1">
        <f>VLOOKUP(A934,'ADM Details FY17'!$A$3:$M$3515,13,FALSE)</f>
        <v>1.37</v>
      </c>
      <c r="L934" s="1">
        <f>VLOOKUP(A934,'ADM Details FY17'!$A$3:$O$3515,15,FALSE)</f>
        <v>0</v>
      </c>
      <c r="M934" s="1">
        <f>VLOOKUP(A934,'ADM Details FY17'!$A$3:$P$3515,16,FALSE)</f>
        <v>0</v>
      </c>
      <c r="N934" s="1">
        <f>VLOOKUP(A934,'ADM Details FY17'!$A$3:$Q$3515,17,FALSE)</f>
        <v>0</v>
      </c>
      <c r="O934" s="1">
        <f>VLOOKUP(A934,'ADM Details FY17'!$A$3:$S$3515,19,FALSE)</f>
        <v>0</v>
      </c>
      <c r="P934" s="1">
        <f>VLOOKUP(A934,'ADM Details FY17'!$A$3:$U$3515,21,FALSE)</f>
        <v>0</v>
      </c>
      <c r="Q934" s="1">
        <f>VLOOKUP(A934,'ADM Details FY17'!$A$3:$V$3515,22,FALSE)</f>
        <v>0</v>
      </c>
      <c r="R934" s="1">
        <f>VLOOKUP(A934,'ADM Details FY17'!$A$3:$W$3515,23,FALSE)</f>
        <v>0</v>
      </c>
      <c r="S934" s="1">
        <f>VLOOKUP(A934,'ADM Details FY17'!$A$3:$X$3515,24,FALSE)</f>
        <v>0</v>
      </c>
      <c r="T934" s="1">
        <f>VLOOKUP(A934,'ADM Details FY17'!$A$3:$Y$3515,25,FALSE)</f>
        <v>0</v>
      </c>
      <c r="U934" s="1">
        <f>VLOOKUP(A934,'ADM Details FY17'!$A$3:$AA$3515,27,FALSE)</f>
        <v>0</v>
      </c>
      <c r="V934" s="1">
        <f>IFERROR(VLOOKUP(C934,'eindex _tget pp '!$A$4:$E$615,5,FALSE),0)</f>
        <v>383.36264621147507</v>
      </c>
      <c r="W934" s="31">
        <f>IFERROR(VLOOKUP(C934,'eindex _tget pp '!$A$4:$F$615,6,FALSE),0)</f>
        <v>0.86887930189999996</v>
      </c>
      <c r="X934" s="4">
        <f>IFERROR(VLOOKUP(B934,'eschools 16'!$A$2:$F$25,6,FALSE),1)</f>
        <v>2</v>
      </c>
      <c r="Y934" s="1">
        <f t="shared" si="70"/>
        <v>0</v>
      </c>
      <c r="Z934" s="1">
        <f t="shared" si="71"/>
        <v>0</v>
      </c>
      <c r="AA934" s="31">
        <f>IFERROR(VLOOKUP(C934,'eindex _tget pp '!$A$4:$G$615,7,FALSE),0)</f>
        <v>0.4785256</v>
      </c>
      <c r="AB934" s="1">
        <f>VLOOKUP(A934,'ADM Details FY17'!$A$3:$AB$3515,28,FALSE)</f>
        <v>0</v>
      </c>
      <c r="AC934" s="1">
        <f t="shared" si="72"/>
        <v>0</v>
      </c>
      <c r="AD934" s="1">
        <f t="shared" si="73"/>
        <v>1.37</v>
      </c>
      <c r="AE934" s="1">
        <f t="shared" si="74"/>
        <v>34.25</v>
      </c>
    </row>
    <row r="935" spans="1:31" x14ac:dyDescent="0.25">
      <c r="A935" t="str">
        <f>B935&amp;"-"&amp;COUNTIF($B$3:B935,B935)</f>
        <v>288-3</v>
      </c>
      <c r="B935">
        <v>288</v>
      </c>
      <c r="C935" s="18">
        <f>VLOOKUP(A935,'ADM Details FY17'!$A$3:$D$3515,4,FALSE)</f>
        <v>43729</v>
      </c>
      <c r="D935" s="1">
        <f>VLOOKUP(A935,'ADM Details FY17'!$A$3:$E$3515,5,FALSE)</f>
        <v>2.5299999999999998</v>
      </c>
      <c r="E935" s="1">
        <f>VLOOKUP(A935,'ADM Details FY17'!$A$3:$F$3515,6,FALSE)</f>
        <v>0</v>
      </c>
      <c r="F935" s="1">
        <f>VLOOKUP(A935,'ADM Details FY17'!$A$3:$G$3515,7,FALSE)</f>
        <v>0.03</v>
      </c>
      <c r="G935" s="1">
        <f>VLOOKUP(A935,'ADM Details FY17'!$A$3:$H$3515,8,FALSE)</f>
        <v>0</v>
      </c>
      <c r="H935" s="1">
        <f>VLOOKUP(A935,'ADM Details FY17'!$A$3:$I$3515,9,FALSE)</f>
        <v>0</v>
      </c>
      <c r="I935" s="1">
        <f>VLOOKUP(A935,'ADM Details FY17'!$A$3:$J$3517,10,FALSE)</f>
        <v>0</v>
      </c>
      <c r="J935" s="1">
        <f>VLOOKUP(A935,'ADM Details FY17'!$A$3:$K$3515,11,FALSE)</f>
        <v>0</v>
      </c>
      <c r="K935" s="1">
        <f>VLOOKUP(A935,'ADM Details FY17'!$A$3:$M$3515,13,FALSE)</f>
        <v>1.91</v>
      </c>
      <c r="L935" s="1">
        <f>VLOOKUP(A935,'ADM Details FY17'!$A$3:$O$3515,15,FALSE)</f>
        <v>0</v>
      </c>
      <c r="M935" s="1">
        <f>VLOOKUP(A935,'ADM Details FY17'!$A$3:$P$3515,16,FALSE)</f>
        <v>0</v>
      </c>
      <c r="N935" s="1">
        <f>VLOOKUP(A935,'ADM Details FY17'!$A$3:$Q$3515,17,FALSE)</f>
        <v>0</v>
      </c>
      <c r="O935" s="1">
        <f>VLOOKUP(A935,'ADM Details FY17'!$A$3:$S$3515,19,FALSE)</f>
        <v>0</v>
      </c>
      <c r="P935" s="1">
        <f>VLOOKUP(A935,'ADM Details FY17'!$A$3:$U$3515,21,FALSE)</f>
        <v>0</v>
      </c>
      <c r="Q935" s="1">
        <f>VLOOKUP(A935,'ADM Details FY17'!$A$3:$V$3515,22,FALSE)</f>
        <v>0</v>
      </c>
      <c r="R935" s="1">
        <f>VLOOKUP(A935,'ADM Details FY17'!$A$3:$W$3515,23,FALSE)</f>
        <v>0</v>
      </c>
      <c r="S935" s="1">
        <f>VLOOKUP(A935,'ADM Details FY17'!$A$3:$X$3515,24,FALSE)</f>
        <v>0</v>
      </c>
      <c r="T935" s="1">
        <f>VLOOKUP(A935,'ADM Details FY17'!$A$3:$Y$3515,25,FALSE)</f>
        <v>0</v>
      </c>
      <c r="U935" s="1">
        <f>VLOOKUP(A935,'ADM Details FY17'!$A$3:$AA$3515,27,FALSE)</f>
        <v>0</v>
      </c>
      <c r="V935" s="1">
        <f>IFERROR(VLOOKUP(C935,'eindex _tget pp '!$A$4:$E$615,5,FALSE),0)</f>
        <v>352.75923243893982</v>
      </c>
      <c r="W935" s="31">
        <f>IFERROR(VLOOKUP(C935,'eindex _tget pp '!$A$4:$F$615,6,FALSE),0)</f>
        <v>0.81610523059999995</v>
      </c>
      <c r="X935" s="4">
        <f>IFERROR(VLOOKUP(B935,'eschools 16'!$A$2:$F$25,6,FALSE),1)</f>
        <v>2</v>
      </c>
      <c r="Y935" s="1">
        <f t="shared" si="70"/>
        <v>0</v>
      </c>
      <c r="Z935" s="1">
        <f t="shared" si="71"/>
        <v>0</v>
      </c>
      <c r="AA935" s="31">
        <f>IFERROR(VLOOKUP(C935,'eindex _tget pp '!$A$4:$G$615,7,FALSE),0)</f>
        <v>0.462712546</v>
      </c>
      <c r="AB935" s="1">
        <f>VLOOKUP(A935,'ADM Details FY17'!$A$3:$AB$3515,28,FALSE)</f>
        <v>0</v>
      </c>
      <c r="AC935" s="1">
        <f t="shared" si="72"/>
        <v>0</v>
      </c>
      <c r="AD935" s="1">
        <f t="shared" si="73"/>
        <v>2.5299999999999998</v>
      </c>
      <c r="AE935" s="1">
        <f t="shared" si="74"/>
        <v>63.249999999999993</v>
      </c>
    </row>
    <row r="936" spans="1:31" x14ac:dyDescent="0.25">
      <c r="A936" t="str">
        <f>B936&amp;"-"&amp;COUNTIF($B$3:B936,B936)</f>
        <v>288-4</v>
      </c>
      <c r="B936">
        <v>288</v>
      </c>
      <c r="C936" s="18">
        <f>VLOOKUP(A936,'ADM Details FY17'!$A$3:$D$3515,4,FALSE)</f>
        <v>45773</v>
      </c>
      <c r="D936" s="1">
        <f>VLOOKUP(A936,'ADM Details FY17'!$A$3:$E$3515,5,FALSE)</f>
        <v>0.04</v>
      </c>
      <c r="E936" s="1">
        <f>VLOOKUP(A936,'ADM Details FY17'!$A$3:$F$3515,6,FALSE)</f>
        <v>0</v>
      </c>
      <c r="F936" s="1">
        <f>VLOOKUP(A936,'ADM Details FY17'!$A$3:$G$3515,7,FALSE)</f>
        <v>0</v>
      </c>
      <c r="G936" s="1">
        <f>VLOOKUP(A936,'ADM Details FY17'!$A$3:$H$3515,8,FALSE)</f>
        <v>0</v>
      </c>
      <c r="H936" s="1">
        <f>VLOOKUP(A936,'ADM Details FY17'!$A$3:$I$3515,9,FALSE)</f>
        <v>0</v>
      </c>
      <c r="I936" s="1">
        <f>VLOOKUP(A936,'ADM Details FY17'!$A$3:$J$3517,10,FALSE)</f>
        <v>0</v>
      </c>
      <c r="J936" s="1">
        <f>VLOOKUP(A936,'ADM Details FY17'!$A$3:$K$3515,11,FALSE)</f>
        <v>0</v>
      </c>
      <c r="K936" s="1">
        <f>VLOOKUP(A936,'ADM Details FY17'!$A$3:$M$3515,13,FALSE)</f>
        <v>0</v>
      </c>
      <c r="L936" s="1">
        <f>VLOOKUP(A936,'ADM Details FY17'!$A$3:$O$3515,15,FALSE)</f>
        <v>0</v>
      </c>
      <c r="M936" s="1">
        <f>VLOOKUP(A936,'ADM Details FY17'!$A$3:$P$3515,16,FALSE)</f>
        <v>0</v>
      </c>
      <c r="N936" s="1">
        <f>VLOOKUP(A936,'ADM Details FY17'!$A$3:$Q$3515,17,FALSE)</f>
        <v>0</v>
      </c>
      <c r="O936" s="1">
        <f>VLOOKUP(A936,'ADM Details FY17'!$A$3:$S$3515,19,FALSE)</f>
        <v>0</v>
      </c>
      <c r="P936" s="1">
        <f>VLOOKUP(A936,'ADM Details FY17'!$A$3:$U$3515,21,FALSE)</f>
        <v>0</v>
      </c>
      <c r="Q936" s="1">
        <f>VLOOKUP(A936,'ADM Details FY17'!$A$3:$V$3515,22,FALSE)</f>
        <v>0</v>
      </c>
      <c r="R936" s="1">
        <f>VLOOKUP(A936,'ADM Details FY17'!$A$3:$W$3515,23,FALSE)</f>
        <v>0</v>
      </c>
      <c r="S936" s="1">
        <f>VLOOKUP(A936,'ADM Details FY17'!$A$3:$X$3515,24,FALSE)</f>
        <v>0</v>
      </c>
      <c r="T936" s="1">
        <f>VLOOKUP(A936,'ADM Details FY17'!$A$3:$Y$3515,25,FALSE)</f>
        <v>0</v>
      </c>
      <c r="U936" s="1">
        <f>VLOOKUP(A936,'ADM Details FY17'!$A$3:$AA$3515,27,FALSE)</f>
        <v>0</v>
      </c>
      <c r="V936" s="1">
        <f>IFERROR(VLOOKUP(C936,'eindex _tget pp '!$A$4:$E$615,5,FALSE),0)</f>
        <v>348.23775342488102</v>
      </c>
      <c r="W936" s="31">
        <f>IFERROR(VLOOKUP(C936,'eindex _tget pp '!$A$4:$F$615,6,FALSE),0)</f>
        <v>1.1749676729</v>
      </c>
      <c r="X936" s="4">
        <f>IFERROR(VLOOKUP(B936,'eschools 16'!$A$2:$F$25,6,FALSE),1)</f>
        <v>2</v>
      </c>
      <c r="Y936" s="1">
        <f t="shared" si="70"/>
        <v>0</v>
      </c>
      <c r="Z936" s="1">
        <f t="shared" si="71"/>
        <v>0</v>
      </c>
      <c r="AA936" s="31">
        <f>IFERROR(VLOOKUP(C936,'eindex _tget pp '!$A$4:$G$615,7,FALSE),0)</f>
        <v>0.48378046099999999</v>
      </c>
      <c r="AB936" s="1">
        <f>VLOOKUP(A936,'ADM Details FY17'!$A$3:$AB$3515,28,FALSE)</f>
        <v>0</v>
      </c>
      <c r="AC936" s="1">
        <f t="shared" si="72"/>
        <v>0</v>
      </c>
      <c r="AD936" s="1">
        <f t="shared" si="73"/>
        <v>0.04</v>
      </c>
      <c r="AE936" s="1">
        <f t="shared" si="74"/>
        <v>1</v>
      </c>
    </row>
    <row r="937" spans="1:31" x14ac:dyDescent="0.25">
      <c r="A937" t="str">
        <f>B937&amp;"-"&amp;COUNTIF($B$3:B937,B937)</f>
        <v>288-5</v>
      </c>
      <c r="B937">
        <v>288</v>
      </c>
      <c r="C937" s="18">
        <f>VLOOKUP(A937,'ADM Details FY17'!$A$3:$D$3515,4,FALSE)</f>
        <v>47498</v>
      </c>
      <c r="D937" s="1">
        <f>VLOOKUP(A937,'ADM Details FY17'!$A$3:$E$3515,5,FALSE)</f>
        <v>0.17</v>
      </c>
      <c r="E937" s="1">
        <f>VLOOKUP(A937,'ADM Details FY17'!$A$3:$F$3515,6,FALSE)</f>
        <v>0</v>
      </c>
      <c r="F937" s="1">
        <f>VLOOKUP(A937,'ADM Details FY17'!$A$3:$G$3515,7,FALSE)</f>
        <v>0.17</v>
      </c>
      <c r="G937" s="1">
        <f>VLOOKUP(A937,'ADM Details FY17'!$A$3:$H$3515,8,FALSE)</f>
        <v>0</v>
      </c>
      <c r="H937" s="1">
        <f>VLOOKUP(A937,'ADM Details FY17'!$A$3:$I$3515,9,FALSE)</f>
        <v>0</v>
      </c>
      <c r="I937" s="1">
        <f>VLOOKUP(A937,'ADM Details FY17'!$A$3:$J$3517,10,FALSE)</f>
        <v>0</v>
      </c>
      <c r="J937" s="1">
        <f>VLOOKUP(A937,'ADM Details FY17'!$A$3:$K$3515,11,FALSE)</f>
        <v>0</v>
      </c>
      <c r="K937" s="1">
        <f>VLOOKUP(A937,'ADM Details FY17'!$A$3:$M$3515,13,FALSE)</f>
        <v>0</v>
      </c>
      <c r="L937" s="1">
        <f>VLOOKUP(A937,'ADM Details FY17'!$A$3:$O$3515,15,FALSE)</f>
        <v>0</v>
      </c>
      <c r="M937" s="1">
        <f>VLOOKUP(A937,'ADM Details FY17'!$A$3:$P$3515,16,FALSE)</f>
        <v>0</v>
      </c>
      <c r="N937" s="1">
        <f>VLOOKUP(A937,'ADM Details FY17'!$A$3:$Q$3515,17,FALSE)</f>
        <v>0</v>
      </c>
      <c r="O937" s="1">
        <f>VLOOKUP(A937,'ADM Details FY17'!$A$3:$S$3515,19,FALSE)</f>
        <v>0</v>
      </c>
      <c r="P937" s="1">
        <f>VLOOKUP(A937,'ADM Details FY17'!$A$3:$U$3515,21,FALSE)</f>
        <v>0</v>
      </c>
      <c r="Q937" s="1">
        <f>VLOOKUP(A937,'ADM Details FY17'!$A$3:$V$3515,22,FALSE)</f>
        <v>0</v>
      </c>
      <c r="R937" s="1">
        <f>VLOOKUP(A937,'ADM Details FY17'!$A$3:$W$3515,23,FALSE)</f>
        <v>0</v>
      </c>
      <c r="S937" s="1">
        <f>VLOOKUP(A937,'ADM Details FY17'!$A$3:$X$3515,24,FALSE)</f>
        <v>0</v>
      </c>
      <c r="T937" s="1">
        <f>VLOOKUP(A937,'ADM Details FY17'!$A$3:$Y$3515,25,FALSE)</f>
        <v>0</v>
      </c>
      <c r="U937" s="1">
        <f>VLOOKUP(A937,'ADM Details FY17'!$A$3:$AA$3515,27,FALSE)</f>
        <v>0</v>
      </c>
      <c r="V937" s="1">
        <f>IFERROR(VLOOKUP(C937,'eindex _tget pp '!$A$4:$E$615,5,FALSE),0)</f>
        <v>310.0987161965362</v>
      </c>
      <c r="W937" s="31">
        <f>IFERROR(VLOOKUP(C937,'eindex _tget pp '!$A$4:$F$615,6,FALSE),0)</f>
        <v>0.60793109980000004</v>
      </c>
      <c r="X937" s="4">
        <f>IFERROR(VLOOKUP(B937,'eschools 16'!$A$2:$F$25,6,FALSE),1)</f>
        <v>2</v>
      </c>
      <c r="Y937" s="1">
        <f t="shared" si="70"/>
        <v>0</v>
      </c>
      <c r="Z937" s="1">
        <f t="shared" si="71"/>
        <v>0</v>
      </c>
      <c r="AA937" s="31">
        <f>IFERROR(VLOOKUP(C937,'eindex _tget pp '!$A$4:$G$615,7,FALSE),0)</f>
        <v>0.41282260599999998</v>
      </c>
      <c r="AB937" s="1">
        <f>VLOOKUP(A937,'ADM Details FY17'!$A$3:$AB$3515,28,FALSE)</f>
        <v>0</v>
      </c>
      <c r="AC937" s="1">
        <f t="shared" si="72"/>
        <v>0</v>
      </c>
      <c r="AD937" s="1">
        <f t="shared" si="73"/>
        <v>0.17</v>
      </c>
      <c r="AE937" s="1">
        <f t="shared" si="74"/>
        <v>4.25</v>
      </c>
    </row>
    <row r="938" spans="1:31" x14ac:dyDescent="0.25">
      <c r="A938" t="str">
        <f>B938&amp;"-"&amp;COUNTIF($B$3:B938,B938)</f>
        <v>288-6</v>
      </c>
      <c r="B938">
        <v>288</v>
      </c>
      <c r="C938" s="18">
        <f>VLOOKUP(A938,'ADM Details FY17'!$A$3:$D$3515,4,FALSE)</f>
        <v>44222</v>
      </c>
      <c r="D938" s="1">
        <f>VLOOKUP(A938,'ADM Details FY17'!$A$3:$E$3515,5,FALSE)</f>
        <v>1</v>
      </c>
      <c r="E938" s="1">
        <f>VLOOKUP(A938,'ADM Details FY17'!$A$3:$F$3515,6,FALSE)</f>
        <v>0</v>
      </c>
      <c r="F938" s="1">
        <f>VLOOKUP(A938,'ADM Details FY17'!$A$3:$G$3515,7,FALSE)</f>
        <v>0.33</v>
      </c>
      <c r="G938" s="1">
        <f>VLOOKUP(A938,'ADM Details FY17'!$A$3:$H$3515,8,FALSE)</f>
        <v>0</v>
      </c>
      <c r="H938" s="1">
        <f>VLOOKUP(A938,'ADM Details FY17'!$A$3:$I$3515,9,FALSE)</f>
        <v>0</v>
      </c>
      <c r="I938" s="1">
        <f>VLOOKUP(A938,'ADM Details FY17'!$A$3:$J$3517,10,FALSE)</f>
        <v>0</v>
      </c>
      <c r="J938" s="1">
        <f>VLOOKUP(A938,'ADM Details FY17'!$A$3:$K$3515,11,FALSE)</f>
        <v>0</v>
      </c>
      <c r="K938" s="1">
        <f>VLOOKUP(A938,'ADM Details FY17'!$A$3:$M$3515,13,FALSE)</f>
        <v>1</v>
      </c>
      <c r="L938" s="1">
        <f>VLOOKUP(A938,'ADM Details FY17'!$A$3:$O$3515,15,FALSE)</f>
        <v>0</v>
      </c>
      <c r="M938" s="1">
        <f>VLOOKUP(A938,'ADM Details FY17'!$A$3:$P$3515,16,FALSE)</f>
        <v>0</v>
      </c>
      <c r="N938" s="1">
        <f>VLOOKUP(A938,'ADM Details FY17'!$A$3:$Q$3515,17,FALSE)</f>
        <v>0</v>
      </c>
      <c r="O938" s="1">
        <f>VLOOKUP(A938,'ADM Details FY17'!$A$3:$S$3515,19,FALSE)</f>
        <v>0</v>
      </c>
      <c r="P938" s="1">
        <f>VLOOKUP(A938,'ADM Details FY17'!$A$3:$U$3515,21,FALSE)</f>
        <v>0</v>
      </c>
      <c r="Q938" s="1">
        <f>VLOOKUP(A938,'ADM Details FY17'!$A$3:$V$3515,22,FALSE)</f>
        <v>0</v>
      </c>
      <c r="R938" s="1">
        <f>VLOOKUP(A938,'ADM Details FY17'!$A$3:$W$3515,23,FALSE)</f>
        <v>0</v>
      </c>
      <c r="S938" s="1">
        <f>VLOOKUP(A938,'ADM Details FY17'!$A$3:$X$3515,24,FALSE)</f>
        <v>0</v>
      </c>
      <c r="T938" s="1">
        <f>VLOOKUP(A938,'ADM Details FY17'!$A$3:$Y$3515,25,FALSE)</f>
        <v>0</v>
      </c>
      <c r="U938" s="1">
        <f>VLOOKUP(A938,'ADM Details FY17'!$A$3:$AA$3515,27,FALSE)</f>
        <v>0</v>
      </c>
      <c r="V938" s="1">
        <f>IFERROR(VLOOKUP(C938,'eindex _tget pp '!$A$4:$E$615,5,FALSE),0)</f>
        <v>2005.6923339137481</v>
      </c>
      <c r="W938" s="31">
        <f>IFERROR(VLOOKUP(C938,'eindex _tget pp '!$A$4:$F$615,6,FALSE),0)</f>
        <v>2.0357047353</v>
      </c>
      <c r="X938" s="4">
        <f>IFERROR(VLOOKUP(B938,'eschools 16'!$A$2:$F$25,6,FALSE),1)</f>
        <v>2</v>
      </c>
      <c r="Y938" s="1">
        <f t="shared" si="70"/>
        <v>0</v>
      </c>
      <c r="Z938" s="1">
        <f t="shared" si="71"/>
        <v>0</v>
      </c>
      <c r="AA938" s="31">
        <f>IFERROR(VLOOKUP(C938,'eindex _tget pp '!$A$4:$G$615,7,FALSE),0)</f>
        <v>0.894678058</v>
      </c>
      <c r="AB938" s="1">
        <f>VLOOKUP(A938,'ADM Details FY17'!$A$3:$AB$3515,28,FALSE)</f>
        <v>0</v>
      </c>
      <c r="AC938" s="1">
        <f t="shared" si="72"/>
        <v>0</v>
      </c>
      <c r="AD938" s="1">
        <f t="shared" si="73"/>
        <v>1</v>
      </c>
      <c r="AE938" s="1">
        <f t="shared" si="74"/>
        <v>25</v>
      </c>
    </row>
    <row r="939" spans="1:31" x14ac:dyDescent="0.25">
      <c r="A939" t="str">
        <f>B939&amp;"-"&amp;COUNTIF($B$3:B939,B939)</f>
        <v>288-7</v>
      </c>
      <c r="B939">
        <v>288</v>
      </c>
      <c r="C939" s="18">
        <f>VLOOKUP(A939,'ADM Details FY17'!$A$3:$D$3515,4,FALSE)</f>
        <v>45948</v>
      </c>
      <c r="D939" s="1">
        <f>VLOOKUP(A939,'ADM Details FY17'!$A$3:$E$3515,5,FALSE)</f>
        <v>0.98</v>
      </c>
      <c r="E939" s="1">
        <f>VLOOKUP(A939,'ADM Details FY17'!$A$3:$F$3515,6,FALSE)</f>
        <v>0</v>
      </c>
      <c r="F939" s="1">
        <f>VLOOKUP(A939,'ADM Details FY17'!$A$3:$G$3515,7,FALSE)</f>
        <v>0</v>
      </c>
      <c r="G939" s="1">
        <f>VLOOKUP(A939,'ADM Details FY17'!$A$3:$H$3515,8,FALSE)</f>
        <v>0</v>
      </c>
      <c r="H939" s="1">
        <f>VLOOKUP(A939,'ADM Details FY17'!$A$3:$I$3515,9,FALSE)</f>
        <v>0</v>
      </c>
      <c r="I939" s="1">
        <f>VLOOKUP(A939,'ADM Details FY17'!$A$3:$J$3517,10,FALSE)</f>
        <v>0</v>
      </c>
      <c r="J939" s="1">
        <f>VLOOKUP(A939,'ADM Details FY17'!$A$3:$K$3515,11,FALSE)</f>
        <v>0</v>
      </c>
      <c r="K939" s="1">
        <f>VLOOKUP(A939,'ADM Details FY17'!$A$3:$M$3515,13,FALSE)</f>
        <v>0</v>
      </c>
      <c r="L939" s="1">
        <f>VLOOKUP(A939,'ADM Details FY17'!$A$3:$O$3515,15,FALSE)</f>
        <v>0</v>
      </c>
      <c r="M939" s="1">
        <f>VLOOKUP(A939,'ADM Details FY17'!$A$3:$P$3515,16,FALSE)</f>
        <v>0</v>
      </c>
      <c r="N939" s="1">
        <f>VLOOKUP(A939,'ADM Details FY17'!$A$3:$Q$3515,17,FALSE)</f>
        <v>0</v>
      </c>
      <c r="O939" s="1">
        <f>VLOOKUP(A939,'ADM Details FY17'!$A$3:$S$3515,19,FALSE)</f>
        <v>0</v>
      </c>
      <c r="P939" s="1">
        <f>VLOOKUP(A939,'ADM Details FY17'!$A$3:$U$3515,21,FALSE)</f>
        <v>0</v>
      </c>
      <c r="Q939" s="1">
        <f>VLOOKUP(A939,'ADM Details FY17'!$A$3:$V$3515,22,FALSE)</f>
        <v>0</v>
      </c>
      <c r="R939" s="1">
        <f>VLOOKUP(A939,'ADM Details FY17'!$A$3:$W$3515,23,FALSE)</f>
        <v>0</v>
      </c>
      <c r="S939" s="1">
        <f>VLOOKUP(A939,'ADM Details FY17'!$A$3:$X$3515,24,FALSE)</f>
        <v>0</v>
      </c>
      <c r="T939" s="1">
        <f>VLOOKUP(A939,'ADM Details FY17'!$A$3:$Y$3515,25,FALSE)</f>
        <v>0</v>
      </c>
      <c r="U939" s="1">
        <f>VLOOKUP(A939,'ADM Details FY17'!$A$3:$AA$3515,27,FALSE)</f>
        <v>0</v>
      </c>
      <c r="V939" s="1">
        <f>IFERROR(VLOOKUP(C939,'eindex _tget pp '!$A$4:$E$615,5,FALSE),0)</f>
        <v>232.94250544085307</v>
      </c>
      <c r="W939" s="31">
        <f>IFERROR(VLOOKUP(C939,'eindex _tget pp '!$A$4:$F$615,6,FALSE),0)</f>
        <v>6.0818659599999998E-2</v>
      </c>
      <c r="X939" s="4">
        <f>IFERROR(VLOOKUP(B939,'eschools 16'!$A$2:$F$25,6,FALSE),1)</f>
        <v>2</v>
      </c>
      <c r="Y939" s="1">
        <f t="shared" si="70"/>
        <v>0</v>
      </c>
      <c r="Z939" s="1">
        <f t="shared" si="71"/>
        <v>0</v>
      </c>
      <c r="AA939" s="31">
        <f>IFERROR(VLOOKUP(C939,'eindex _tget pp '!$A$4:$G$615,7,FALSE),0)</f>
        <v>0.42070972400000001</v>
      </c>
      <c r="AB939" s="1">
        <f>VLOOKUP(A939,'ADM Details FY17'!$A$3:$AB$3515,28,FALSE)</f>
        <v>0</v>
      </c>
      <c r="AC939" s="1">
        <f t="shared" si="72"/>
        <v>0</v>
      </c>
      <c r="AD939" s="1">
        <f t="shared" si="73"/>
        <v>0.98</v>
      </c>
      <c r="AE939" s="1">
        <f t="shared" si="74"/>
        <v>24.5</v>
      </c>
    </row>
    <row r="940" spans="1:31" x14ac:dyDescent="0.25">
      <c r="A940" t="str">
        <f>B940&amp;"-"&amp;COUNTIF($B$3:B940,B940)</f>
        <v>288-8</v>
      </c>
      <c r="B940">
        <v>288</v>
      </c>
      <c r="C940" s="18">
        <f>VLOOKUP(A940,'ADM Details FY17'!$A$3:$D$3515,4,FALSE)</f>
        <v>45955</v>
      </c>
      <c r="D940" s="1">
        <f>VLOOKUP(A940,'ADM Details FY17'!$A$3:$E$3515,5,FALSE)</f>
        <v>0.23</v>
      </c>
      <c r="E940" s="1">
        <f>VLOOKUP(A940,'ADM Details FY17'!$A$3:$F$3515,6,FALSE)</f>
        <v>0</v>
      </c>
      <c r="F940" s="1">
        <f>VLOOKUP(A940,'ADM Details FY17'!$A$3:$G$3515,7,FALSE)</f>
        <v>0.23</v>
      </c>
      <c r="G940" s="1">
        <f>VLOOKUP(A940,'ADM Details FY17'!$A$3:$H$3515,8,FALSE)</f>
        <v>0</v>
      </c>
      <c r="H940" s="1">
        <f>VLOOKUP(A940,'ADM Details FY17'!$A$3:$I$3515,9,FALSE)</f>
        <v>0</v>
      </c>
      <c r="I940" s="1">
        <f>VLOOKUP(A940,'ADM Details FY17'!$A$3:$J$3517,10,FALSE)</f>
        <v>0</v>
      </c>
      <c r="J940" s="1">
        <f>VLOOKUP(A940,'ADM Details FY17'!$A$3:$K$3515,11,FALSE)</f>
        <v>0</v>
      </c>
      <c r="K940" s="1">
        <f>VLOOKUP(A940,'ADM Details FY17'!$A$3:$M$3515,13,FALSE)</f>
        <v>0</v>
      </c>
      <c r="L940" s="1">
        <f>VLOOKUP(A940,'ADM Details FY17'!$A$3:$O$3515,15,FALSE)</f>
        <v>0</v>
      </c>
      <c r="M940" s="1">
        <f>VLOOKUP(A940,'ADM Details FY17'!$A$3:$P$3515,16,FALSE)</f>
        <v>0</v>
      </c>
      <c r="N940" s="1">
        <f>VLOOKUP(A940,'ADM Details FY17'!$A$3:$Q$3515,17,FALSE)</f>
        <v>0</v>
      </c>
      <c r="O940" s="1">
        <f>VLOOKUP(A940,'ADM Details FY17'!$A$3:$S$3515,19,FALSE)</f>
        <v>0</v>
      </c>
      <c r="P940" s="1">
        <f>VLOOKUP(A940,'ADM Details FY17'!$A$3:$U$3515,21,FALSE)</f>
        <v>0</v>
      </c>
      <c r="Q940" s="1">
        <f>VLOOKUP(A940,'ADM Details FY17'!$A$3:$V$3515,22,FALSE)</f>
        <v>0</v>
      </c>
      <c r="R940" s="1">
        <f>VLOOKUP(A940,'ADM Details FY17'!$A$3:$W$3515,23,FALSE)</f>
        <v>0</v>
      </c>
      <c r="S940" s="1">
        <f>VLOOKUP(A940,'ADM Details FY17'!$A$3:$X$3515,24,FALSE)</f>
        <v>0</v>
      </c>
      <c r="T940" s="1">
        <f>VLOOKUP(A940,'ADM Details FY17'!$A$3:$Y$3515,25,FALSE)</f>
        <v>0</v>
      </c>
      <c r="U940" s="1">
        <f>VLOOKUP(A940,'ADM Details FY17'!$A$3:$AA$3515,27,FALSE)</f>
        <v>0</v>
      </c>
      <c r="V940" s="1">
        <f>IFERROR(VLOOKUP(C940,'eindex _tget pp '!$A$4:$E$615,5,FALSE),0)</f>
        <v>37.675097382255998</v>
      </c>
      <c r="W940" s="31">
        <f>IFERROR(VLOOKUP(C940,'eindex _tget pp '!$A$4:$F$615,6,FALSE),0)</f>
        <v>2.5269823899999998E-2</v>
      </c>
      <c r="X940" s="4">
        <f>IFERROR(VLOOKUP(B940,'eschools 16'!$A$2:$F$25,6,FALSE),1)</f>
        <v>2</v>
      </c>
      <c r="Y940" s="1">
        <f t="shared" si="70"/>
        <v>0</v>
      </c>
      <c r="Z940" s="1">
        <f t="shared" si="71"/>
        <v>0</v>
      </c>
      <c r="AA940" s="31">
        <f>IFERROR(VLOOKUP(C940,'eindex _tget pp '!$A$4:$G$615,7,FALSE),0)</f>
        <v>0.45715218600000002</v>
      </c>
      <c r="AB940" s="1">
        <f>VLOOKUP(A940,'ADM Details FY17'!$A$3:$AB$3515,28,FALSE)</f>
        <v>0</v>
      </c>
      <c r="AC940" s="1">
        <f t="shared" si="72"/>
        <v>0</v>
      </c>
      <c r="AD940" s="1">
        <f t="shared" si="73"/>
        <v>0.23</v>
      </c>
      <c r="AE940" s="1">
        <f t="shared" si="74"/>
        <v>5.75</v>
      </c>
    </row>
    <row r="941" spans="1:31" x14ac:dyDescent="0.25">
      <c r="A941" t="str">
        <f>B941&amp;"-"&amp;COUNTIF($B$3:B941,B941)</f>
        <v>288-9</v>
      </c>
      <c r="B941">
        <v>288</v>
      </c>
      <c r="C941" s="18">
        <f>VLOOKUP(A941,'ADM Details FY17'!$A$3:$D$3515,4,FALSE)</f>
        <v>45963</v>
      </c>
      <c r="D941" s="1">
        <f>VLOOKUP(A941,'ADM Details FY17'!$A$3:$E$3515,5,FALSE)</f>
        <v>2</v>
      </c>
      <c r="E941" s="1">
        <f>VLOOKUP(A941,'ADM Details FY17'!$A$3:$F$3515,6,FALSE)</f>
        <v>0</v>
      </c>
      <c r="F941" s="1">
        <f>VLOOKUP(A941,'ADM Details FY17'!$A$3:$G$3515,7,FALSE)</f>
        <v>0</v>
      </c>
      <c r="G941" s="1">
        <f>VLOOKUP(A941,'ADM Details FY17'!$A$3:$H$3515,8,FALSE)</f>
        <v>0</v>
      </c>
      <c r="H941" s="1">
        <f>VLOOKUP(A941,'ADM Details FY17'!$A$3:$I$3515,9,FALSE)</f>
        <v>0</v>
      </c>
      <c r="I941" s="1">
        <f>VLOOKUP(A941,'ADM Details FY17'!$A$3:$J$3517,10,FALSE)</f>
        <v>0</v>
      </c>
      <c r="J941" s="1">
        <f>VLOOKUP(A941,'ADM Details FY17'!$A$3:$K$3515,11,FALSE)</f>
        <v>0</v>
      </c>
      <c r="K941" s="1">
        <f>VLOOKUP(A941,'ADM Details FY17'!$A$3:$M$3515,13,FALSE)</f>
        <v>1</v>
      </c>
      <c r="L941" s="1">
        <f>VLOOKUP(A941,'ADM Details FY17'!$A$3:$O$3515,15,FALSE)</f>
        <v>0</v>
      </c>
      <c r="M941" s="1">
        <f>VLOOKUP(A941,'ADM Details FY17'!$A$3:$P$3515,16,FALSE)</f>
        <v>0</v>
      </c>
      <c r="N941" s="1">
        <f>VLOOKUP(A941,'ADM Details FY17'!$A$3:$Q$3515,17,FALSE)</f>
        <v>0</v>
      </c>
      <c r="O941" s="1">
        <f>VLOOKUP(A941,'ADM Details FY17'!$A$3:$S$3515,19,FALSE)</f>
        <v>0</v>
      </c>
      <c r="P941" s="1">
        <f>VLOOKUP(A941,'ADM Details FY17'!$A$3:$U$3515,21,FALSE)</f>
        <v>0</v>
      </c>
      <c r="Q941" s="1">
        <f>VLOOKUP(A941,'ADM Details FY17'!$A$3:$V$3515,22,FALSE)</f>
        <v>0</v>
      </c>
      <c r="R941" s="1">
        <f>VLOOKUP(A941,'ADM Details FY17'!$A$3:$W$3515,23,FALSE)</f>
        <v>0</v>
      </c>
      <c r="S941" s="1">
        <f>VLOOKUP(A941,'ADM Details FY17'!$A$3:$X$3515,24,FALSE)</f>
        <v>0</v>
      </c>
      <c r="T941" s="1">
        <f>VLOOKUP(A941,'ADM Details FY17'!$A$3:$Y$3515,25,FALSE)</f>
        <v>0</v>
      </c>
      <c r="U941" s="1">
        <f>VLOOKUP(A941,'ADM Details FY17'!$A$3:$AA$3515,27,FALSE)</f>
        <v>0</v>
      </c>
      <c r="V941" s="1">
        <f>IFERROR(VLOOKUP(C941,'eindex _tget pp '!$A$4:$E$615,5,FALSE),0)</f>
        <v>366.83735158396848</v>
      </c>
      <c r="W941" s="31">
        <f>IFERROR(VLOOKUP(C941,'eindex _tget pp '!$A$4:$F$615,6,FALSE),0)</f>
        <v>8.9353160599999995E-2</v>
      </c>
      <c r="X941" s="4">
        <f>IFERROR(VLOOKUP(B941,'eschools 16'!$A$2:$F$25,6,FALSE),1)</f>
        <v>2</v>
      </c>
      <c r="Y941" s="1">
        <f t="shared" si="70"/>
        <v>0</v>
      </c>
      <c r="Z941" s="1">
        <f t="shared" si="71"/>
        <v>0</v>
      </c>
      <c r="AA941" s="31">
        <f>IFERROR(VLOOKUP(C941,'eindex _tget pp '!$A$4:$G$615,7,FALSE),0)</f>
        <v>0.46028822000000003</v>
      </c>
      <c r="AB941" s="1">
        <f>VLOOKUP(A941,'ADM Details FY17'!$A$3:$AB$3515,28,FALSE)</f>
        <v>0</v>
      </c>
      <c r="AC941" s="1">
        <f t="shared" si="72"/>
        <v>0</v>
      </c>
      <c r="AD941" s="1">
        <f t="shared" si="73"/>
        <v>2</v>
      </c>
      <c r="AE941" s="1">
        <f t="shared" si="74"/>
        <v>50</v>
      </c>
    </row>
    <row r="942" spans="1:31" x14ac:dyDescent="0.25">
      <c r="A942" t="str">
        <f>B942&amp;"-"&amp;COUNTIF($B$3:B942,B942)</f>
        <v>288-10</v>
      </c>
      <c r="B942">
        <v>288</v>
      </c>
      <c r="C942" s="18">
        <f>VLOOKUP(A942,'ADM Details FY17'!$A$3:$D$3515,4,FALSE)</f>
        <v>48579</v>
      </c>
      <c r="D942" s="1">
        <f>VLOOKUP(A942,'ADM Details FY17'!$A$3:$E$3515,5,FALSE)</f>
        <v>1.4</v>
      </c>
      <c r="E942" s="1">
        <f>VLOOKUP(A942,'ADM Details FY17'!$A$3:$F$3515,6,FALSE)</f>
        <v>0</v>
      </c>
      <c r="F942" s="1">
        <f>VLOOKUP(A942,'ADM Details FY17'!$A$3:$G$3515,7,FALSE)</f>
        <v>0</v>
      </c>
      <c r="G942" s="1">
        <f>VLOOKUP(A942,'ADM Details FY17'!$A$3:$H$3515,8,FALSE)</f>
        <v>0</v>
      </c>
      <c r="H942" s="1">
        <f>VLOOKUP(A942,'ADM Details FY17'!$A$3:$I$3515,9,FALSE)</f>
        <v>0</v>
      </c>
      <c r="I942" s="1">
        <f>VLOOKUP(A942,'ADM Details FY17'!$A$3:$J$3517,10,FALSE)</f>
        <v>0</v>
      </c>
      <c r="J942" s="1">
        <f>VLOOKUP(A942,'ADM Details FY17'!$A$3:$K$3515,11,FALSE)</f>
        <v>0</v>
      </c>
      <c r="K942" s="1">
        <f>VLOOKUP(A942,'ADM Details FY17'!$A$3:$M$3515,13,FALSE)</f>
        <v>0.4</v>
      </c>
      <c r="L942" s="1">
        <f>VLOOKUP(A942,'ADM Details FY17'!$A$3:$O$3515,15,FALSE)</f>
        <v>0</v>
      </c>
      <c r="M942" s="1">
        <f>VLOOKUP(A942,'ADM Details FY17'!$A$3:$P$3515,16,FALSE)</f>
        <v>0</v>
      </c>
      <c r="N942" s="1">
        <f>VLOOKUP(A942,'ADM Details FY17'!$A$3:$Q$3515,17,FALSE)</f>
        <v>0</v>
      </c>
      <c r="O942" s="1">
        <f>VLOOKUP(A942,'ADM Details FY17'!$A$3:$S$3515,19,FALSE)</f>
        <v>0</v>
      </c>
      <c r="P942" s="1">
        <f>VLOOKUP(A942,'ADM Details FY17'!$A$3:$U$3515,21,FALSE)</f>
        <v>0</v>
      </c>
      <c r="Q942" s="1">
        <f>VLOOKUP(A942,'ADM Details FY17'!$A$3:$V$3515,22,FALSE)</f>
        <v>0</v>
      </c>
      <c r="R942" s="1">
        <f>VLOOKUP(A942,'ADM Details FY17'!$A$3:$W$3515,23,FALSE)</f>
        <v>0</v>
      </c>
      <c r="S942" s="1">
        <f>VLOOKUP(A942,'ADM Details FY17'!$A$3:$X$3515,24,FALSE)</f>
        <v>0</v>
      </c>
      <c r="T942" s="1">
        <f>VLOOKUP(A942,'ADM Details FY17'!$A$3:$Y$3515,25,FALSE)</f>
        <v>0</v>
      </c>
      <c r="U942" s="1">
        <f>VLOOKUP(A942,'ADM Details FY17'!$A$3:$AA$3515,27,FALSE)</f>
        <v>0</v>
      </c>
      <c r="V942" s="1">
        <f>IFERROR(VLOOKUP(C942,'eindex _tget pp '!$A$4:$E$615,5,FALSE),0)</f>
        <v>363.81857962773097</v>
      </c>
      <c r="W942" s="31">
        <f>IFERROR(VLOOKUP(C942,'eindex _tget pp '!$A$4:$F$615,6,FALSE),0)</f>
        <v>0.45879008380000003</v>
      </c>
      <c r="X942" s="4">
        <f>IFERROR(VLOOKUP(B942,'eschools 16'!$A$2:$F$25,6,FALSE),1)</f>
        <v>2</v>
      </c>
      <c r="Y942" s="1">
        <f t="shared" si="70"/>
        <v>0</v>
      </c>
      <c r="Z942" s="1">
        <f t="shared" si="71"/>
        <v>0</v>
      </c>
      <c r="AA942" s="31">
        <f>IFERROR(VLOOKUP(C942,'eindex _tget pp '!$A$4:$G$615,7,FALSE),0)</f>
        <v>0.44668607999999999</v>
      </c>
      <c r="AB942" s="1">
        <f>VLOOKUP(A942,'ADM Details FY17'!$A$3:$AB$3515,28,FALSE)</f>
        <v>0</v>
      </c>
      <c r="AC942" s="1">
        <f t="shared" si="72"/>
        <v>0</v>
      </c>
      <c r="AD942" s="1">
        <f t="shared" si="73"/>
        <v>1.4</v>
      </c>
      <c r="AE942" s="1">
        <f t="shared" si="74"/>
        <v>35</v>
      </c>
    </row>
    <row r="943" spans="1:31" x14ac:dyDescent="0.25">
      <c r="A943" t="str">
        <f>B943&amp;"-"&amp;COUNTIF($B$3:B943,B943)</f>
        <v>288-11</v>
      </c>
      <c r="B943">
        <v>288</v>
      </c>
      <c r="C943" s="18">
        <f>VLOOKUP(A943,'ADM Details FY17'!$A$3:$D$3515,4,FALSE)</f>
        <v>44644</v>
      </c>
      <c r="D943" s="1">
        <f>VLOOKUP(A943,'ADM Details FY17'!$A$3:$E$3515,5,FALSE)</f>
        <v>0.52</v>
      </c>
      <c r="E943" s="1">
        <f>VLOOKUP(A943,'ADM Details FY17'!$A$3:$F$3515,6,FALSE)</f>
        <v>0</v>
      </c>
      <c r="F943" s="1">
        <f>VLOOKUP(A943,'ADM Details FY17'!$A$3:$G$3515,7,FALSE)</f>
        <v>0</v>
      </c>
      <c r="G943" s="1">
        <f>VLOOKUP(A943,'ADM Details FY17'!$A$3:$H$3515,8,FALSE)</f>
        <v>0</v>
      </c>
      <c r="H943" s="1">
        <f>VLOOKUP(A943,'ADM Details FY17'!$A$3:$I$3515,9,FALSE)</f>
        <v>0</v>
      </c>
      <c r="I943" s="1">
        <f>VLOOKUP(A943,'ADM Details FY17'!$A$3:$J$3517,10,FALSE)</f>
        <v>0</v>
      </c>
      <c r="J943" s="1">
        <f>VLOOKUP(A943,'ADM Details FY17'!$A$3:$K$3515,11,FALSE)</f>
        <v>0</v>
      </c>
      <c r="K943" s="1">
        <f>VLOOKUP(A943,'ADM Details FY17'!$A$3:$M$3515,13,FALSE)</f>
        <v>0</v>
      </c>
      <c r="L943" s="1">
        <f>VLOOKUP(A943,'ADM Details FY17'!$A$3:$O$3515,15,FALSE)</f>
        <v>0</v>
      </c>
      <c r="M943" s="1">
        <f>VLOOKUP(A943,'ADM Details FY17'!$A$3:$P$3515,16,FALSE)</f>
        <v>0</v>
      </c>
      <c r="N943" s="1">
        <f>VLOOKUP(A943,'ADM Details FY17'!$A$3:$Q$3515,17,FALSE)</f>
        <v>0</v>
      </c>
      <c r="O943" s="1">
        <f>VLOOKUP(A943,'ADM Details FY17'!$A$3:$S$3515,19,FALSE)</f>
        <v>0</v>
      </c>
      <c r="P943" s="1">
        <f>VLOOKUP(A943,'ADM Details FY17'!$A$3:$U$3515,21,FALSE)</f>
        <v>0</v>
      </c>
      <c r="Q943" s="1">
        <f>VLOOKUP(A943,'ADM Details FY17'!$A$3:$V$3515,22,FALSE)</f>
        <v>0</v>
      </c>
      <c r="R943" s="1">
        <f>VLOOKUP(A943,'ADM Details FY17'!$A$3:$W$3515,23,FALSE)</f>
        <v>0</v>
      </c>
      <c r="S943" s="1">
        <f>VLOOKUP(A943,'ADM Details FY17'!$A$3:$X$3515,24,FALSE)</f>
        <v>0</v>
      </c>
      <c r="T943" s="1">
        <f>VLOOKUP(A943,'ADM Details FY17'!$A$3:$Y$3515,25,FALSE)</f>
        <v>0</v>
      </c>
      <c r="U943" s="1">
        <f>VLOOKUP(A943,'ADM Details FY17'!$A$3:$AA$3515,27,FALSE)</f>
        <v>0</v>
      </c>
      <c r="V943" s="1">
        <f>IFERROR(VLOOKUP(C943,'eindex _tget pp '!$A$4:$E$615,5,FALSE),0)</f>
        <v>593.41777167340967</v>
      </c>
      <c r="W943" s="31">
        <f>IFERROR(VLOOKUP(C943,'eindex _tget pp '!$A$4:$F$615,6,FALSE),0)</f>
        <v>1.4357246400000001E-2</v>
      </c>
      <c r="X943" s="4">
        <f>IFERROR(VLOOKUP(B943,'eschools 16'!$A$2:$F$25,6,FALSE),1)</f>
        <v>2</v>
      </c>
      <c r="Y943" s="1">
        <f t="shared" si="70"/>
        <v>0</v>
      </c>
      <c r="Z943" s="1">
        <f t="shared" si="71"/>
        <v>0</v>
      </c>
      <c r="AA943" s="31">
        <f>IFERROR(VLOOKUP(C943,'eindex _tget pp '!$A$4:$G$615,7,FALSE),0)</f>
        <v>0.60173908799999998</v>
      </c>
      <c r="AB943" s="1">
        <f>VLOOKUP(A943,'ADM Details FY17'!$A$3:$AB$3515,28,FALSE)</f>
        <v>0</v>
      </c>
      <c r="AC943" s="1">
        <f t="shared" si="72"/>
        <v>0</v>
      </c>
      <c r="AD943" s="1">
        <f t="shared" si="73"/>
        <v>0.52</v>
      </c>
      <c r="AE943" s="1">
        <f t="shared" si="74"/>
        <v>13</v>
      </c>
    </row>
    <row r="944" spans="1:31" x14ac:dyDescent="0.25">
      <c r="A944" t="str">
        <f>B944&amp;"-"&amp;COUNTIF($B$3:B944,B944)</f>
        <v>288-12</v>
      </c>
      <c r="B944">
        <v>288</v>
      </c>
      <c r="C944" s="18">
        <f>VLOOKUP(A944,'ADM Details FY17'!$A$3:$D$3515,4,FALSE)</f>
        <v>45799</v>
      </c>
      <c r="D944" s="1">
        <f>VLOOKUP(A944,'ADM Details FY17'!$A$3:$E$3515,5,FALSE)</f>
        <v>0.67</v>
      </c>
      <c r="E944" s="1">
        <f>VLOOKUP(A944,'ADM Details FY17'!$A$3:$F$3515,6,FALSE)</f>
        <v>0</v>
      </c>
      <c r="F944" s="1">
        <f>VLOOKUP(A944,'ADM Details FY17'!$A$3:$G$3515,7,FALSE)</f>
        <v>0.67</v>
      </c>
      <c r="G944" s="1">
        <f>VLOOKUP(A944,'ADM Details FY17'!$A$3:$H$3515,8,FALSE)</f>
        <v>0</v>
      </c>
      <c r="H944" s="1">
        <f>VLOOKUP(A944,'ADM Details FY17'!$A$3:$I$3515,9,FALSE)</f>
        <v>0</v>
      </c>
      <c r="I944" s="1">
        <f>VLOOKUP(A944,'ADM Details FY17'!$A$3:$J$3517,10,FALSE)</f>
        <v>0</v>
      </c>
      <c r="J944" s="1">
        <f>VLOOKUP(A944,'ADM Details FY17'!$A$3:$K$3515,11,FALSE)</f>
        <v>0</v>
      </c>
      <c r="K944" s="1">
        <f>VLOOKUP(A944,'ADM Details FY17'!$A$3:$M$3515,13,FALSE)</f>
        <v>0.67</v>
      </c>
      <c r="L944" s="1">
        <f>VLOOKUP(A944,'ADM Details FY17'!$A$3:$O$3515,15,FALSE)</f>
        <v>0</v>
      </c>
      <c r="M944" s="1">
        <f>VLOOKUP(A944,'ADM Details FY17'!$A$3:$P$3515,16,FALSE)</f>
        <v>0</v>
      </c>
      <c r="N944" s="1">
        <f>VLOOKUP(A944,'ADM Details FY17'!$A$3:$Q$3515,17,FALSE)</f>
        <v>0</v>
      </c>
      <c r="O944" s="1">
        <f>VLOOKUP(A944,'ADM Details FY17'!$A$3:$S$3515,19,FALSE)</f>
        <v>0</v>
      </c>
      <c r="P944" s="1">
        <f>VLOOKUP(A944,'ADM Details FY17'!$A$3:$U$3515,21,FALSE)</f>
        <v>0</v>
      </c>
      <c r="Q944" s="1">
        <f>VLOOKUP(A944,'ADM Details FY17'!$A$3:$V$3515,22,FALSE)</f>
        <v>0</v>
      </c>
      <c r="R944" s="1">
        <f>VLOOKUP(A944,'ADM Details FY17'!$A$3:$W$3515,23,FALSE)</f>
        <v>0</v>
      </c>
      <c r="S944" s="1">
        <f>VLOOKUP(A944,'ADM Details FY17'!$A$3:$X$3515,24,FALSE)</f>
        <v>0</v>
      </c>
      <c r="T944" s="1">
        <f>VLOOKUP(A944,'ADM Details FY17'!$A$3:$Y$3515,25,FALSE)</f>
        <v>0</v>
      </c>
      <c r="U944" s="1">
        <f>VLOOKUP(A944,'ADM Details FY17'!$A$3:$AA$3515,27,FALSE)</f>
        <v>0</v>
      </c>
      <c r="V944" s="1">
        <f>IFERROR(VLOOKUP(C944,'eindex _tget pp '!$A$4:$E$615,5,FALSE),0)</f>
        <v>0</v>
      </c>
      <c r="W944" s="31">
        <f>IFERROR(VLOOKUP(C944,'eindex _tget pp '!$A$4:$F$615,6,FALSE),0)</f>
        <v>0.3951702715</v>
      </c>
      <c r="X944" s="4">
        <f>IFERROR(VLOOKUP(B944,'eschools 16'!$A$2:$F$25,6,FALSE),1)</f>
        <v>2</v>
      </c>
      <c r="Y944" s="1">
        <f t="shared" si="70"/>
        <v>0</v>
      </c>
      <c r="Z944" s="1">
        <f t="shared" si="71"/>
        <v>0</v>
      </c>
      <c r="AA944" s="31">
        <f>IFERROR(VLOOKUP(C944,'eindex _tget pp '!$A$4:$G$615,7,FALSE),0)</f>
        <v>0.366783515</v>
      </c>
      <c r="AB944" s="1">
        <f>VLOOKUP(A944,'ADM Details FY17'!$A$3:$AB$3515,28,FALSE)</f>
        <v>0</v>
      </c>
      <c r="AC944" s="1">
        <f t="shared" si="72"/>
        <v>0</v>
      </c>
      <c r="AD944" s="1">
        <f t="shared" si="73"/>
        <v>0.67</v>
      </c>
      <c r="AE944" s="1">
        <f t="shared" si="74"/>
        <v>16.75</v>
      </c>
    </row>
    <row r="945" spans="1:31" x14ac:dyDescent="0.25">
      <c r="A945" t="str">
        <f>B945&amp;"-"&amp;COUNTIF($B$3:B945,B945)</f>
        <v>288-13</v>
      </c>
      <c r="B945">
        <v>288</v>
      </c>
      <c r="C945" s="18">
        <f>VLOOKUP(A945,'ADM Details FY17'!$A$3:$D$3515,4,FALSE)</f>
        <v>45807</v>
      </c>
      <c r="D945" s="1">
        <f>VLOOKUP(A945,'ADM Details FY17'!$A$3:$E$3515,5,FALSE)</f>
        <v>1.98</v>
      </c>
      <c r="E945" s="1">
        <f>VLOOKUP(A945,'ADM Details FY17'!$A$3:$F$3515,6,FALSE)</f>
        <v>0</v>
      </c>
      <c r="F945" s="1">
        <f>VLOOKUP(A945,'ADM Details FY17'!$A$3:$G$3515,7,FALSE)</f>
        <v>1.98</v>
      </c>
      <c r="G945" s="1">
        <f>VLOOKUP(A945,'ADM Details FY17'!$A$3:$H$3515,8,FALSE)</f>
        <v>0</v>
      </c>
      <c r="H945" s="1">
        <f>VLOOKUP(A945,'ADM Details FY17'!$A$3:$I$3515,9,FALSE)</f>
        <v>0</v>
      </c>
      <c r="I945" s="1">
        <f>VLOOKUP(A945,'ADM Details FY17'!$A$3:$J$3517,10,FALSE)</f>
        <v>0</v>
      </c>
      <c r="J945" s="1">
        <f>VLOOKUP(A945,'ADM Details FY17'!$A$3:$K$3515,11,FALSE)</f>
        <v>0</v>
      </c>
      <c r="K945" s="1">
        <f>VLOOKUP(A945,'ADM Details FY17'!$A$3:$M$3515,13,FALSE)</f>
        <v>0</v>
      </c>
      <c r="L945" s="1">
        <f>VLOOKUP(A945,'ADM Details FY17'!$A$3:$O$3515,15,FALSE)</f>
        <v>0</v>
      </c>
      <c r="M945" s="1">
        <f>VLOOKUP(A945,'ADM Details FY17'!$A$3:$P$3515,16,FALSE)</f>
        <v>0</v>
      </c>
      <c r="N945" s="1">
        <f>VLOOKUP(A945,'ADM Details FY17'!$A$3:$Q$3515,17,FALSE)</f>
        <v>0</v>
      </c>
      <c r="O945" s="1">
        <f>VLOOKUP(A945,'ADM Details FY17'!$A$3:$S$3515,19,FALSE)</f>
        <v>0</v>
      </c>
      <c r="P945" s="1">
        <f>VLOOKUP(A945,'ADM Details FY17'!$A$3:$U$3515,21,FALSE)</f>
        <v>0</v>
      </c>
      <c r="Q945" s="1">
        <f>VLOOKUP(A945,'ADM Details FY17'!$A$3:$V$3515,22,FALSE)</f>
        <v>0</v>
      </c>
      <c r="R945" s="1">
        <f>VLOOKUP(A945,'ADM Details FY17'!$A$3:$W$3515,23,FALSE)</f>
        <v>0</v>
      </c>
      <c r="S945" s="1">
        <f>VLOOKUP(A945,'ADM Details FY17'!$A$3:$X$3515,24,FALSE)</f>
        <v>0</v>
      </c>
      <c r="T945" s="1">
        <f>VLOOKUP(A945,'ADM Details FY17'!$A$3:$Y$3515,25,FALSE)</f>
        <v>0</v>
      </c>
      <c r="U945" s="1">
        <f>VLOOKUP(A945,'ADM Details FY17'!$A$3:$AA$3515,27,FALSE)</f>
        <v>0</v>
      </c>
      <c r="V945" s="1">
        <f>IFERROR(VLOOKUP(C945,'eindex _tget pp '!$A$4:$E$615,5,FALSE),0)</f>
        <v>600.45152772960694</v>
      </c>
      <c r="W945" s="31">
        <f>IFERROR(VLOOKUP(C945,'eindex _tget pp '!$A$4:$F$615,6,FALSE),0)</f>
        <v>0.91891962689999995</v>
      </c>
      <c r="X945" s="4">
        <f>IFERROR(VLOOKUP(B945,'eschools 16'!$A$2:$F$25,6,FALSE),1)</f>
        <v>2</v>
      </c>
      <c r="Y945" s="1">
        <f t="shared" si="70"/>
        <v>0</v>
      </c>
      <c r="Z945" s="1">
        <f t="shared" si="71"/>
        <v>0</v>
      </c>
      <c r="AA945" s="31">
        <f>IFERROR(VLOOKUP(C945,'eindex _tget pp '!$A$4:$G$615,7,FALSE),0)</f>
        <v>0.53642752900000001</v>
      </c>
      <c r="AB945" s="1">
        <f>VLOOKUP(A945,'ADM Details FY17'!$A$3:$AB$3515,28,FALSE)</f>
        <v>0</v>
      </c>
      <c r="AC945" s="1">
        <f t="shared" si="72"/>
        <v>0</v>
      </c>
      <c r="AD945" s="1">
        <f t="shared" si="73"/>
        <v>1.98</v>
      </c>
      <c r="AE945" s="1">
        <f t="shared" si="74"/>
        <v>49.5</v>
      </c>
    </row>
    <row r="946" spans="1:31" x14ac:dyDescent="0.25">
      <c r="A946" t="str">
        <f>B946&amp;"-"&amp;COUNTIF($B$3:B946,B946)</f>
        <v>288-14</v>
      </c>
      <c r="B946">
        <v>288</v>
      </c>
      <c r="C946" s="18">
        <f>VLOOKUP(A946,'ADM Details FY17'!$A$3:$D$3515,4,FALSE)</f>
        <v>44727</v>
      </c>
      <c r="D946" s="1">
        <f>VLOOKUP(A946,'ADM Details FY17'!$A$3:$E$3515,5,FALSE)</f>
        <v>8.43</v>
      </c>
      <c r="E946" s="1">
        <f>VLOOKUP(A946,'ADM Details FY17'!$A$3:$F$3515,6,FALSE)</f>
        <v>0</v>
      </c>
      <c r="F946" s="1">
        <f>VLOOKUP(A946,'ADM Details FY17'!$A$3:$G$3515,7,FALSE)</f>
        <v>2.71</v>
      </c>
      <c r="G946" s="1">
        <f>VLOOKUP(A946,'ADM Details FY17'!$A$3:$H$3515,8,FALSE)</f>
        <v>0</v>
      </c>
      <c r="H946" s="1">
        <f>VLOOKUP(A946,'ADM Details FY17'!$A$3:$I$3515,9,FALSE)</f>
        <v>0</v>
      </c>
      <c r="I946" s="1">
        <f>VLOOKUP(A946,'ADM Details FY17'!$A$3:$J$3517,10,FALSE)</f>
        <v>0</v>
      </c>
      <c r="J946" s="1">
        <f>VLOOKUP(A946,'ADM Details FY17'!$A$3:$K$3515,11,FALSE)</f>
        <v>0</v>
      </c>
      <c r="K946" s="1">
        <f>VLOOKUP(A946,'ADM Details FY17'!$A$3:$M$3515,13,FALSE)</f>
        <v>4.34</v>
      </c>
      <c r="L946" s="1">
        <f>VLOOKUP(A946,'ADM Details FY17'!$A$3:$O$3515,15,FALSE)</f>
        <v>0</v>
      </c>
      <c r="M946" s="1">
        <f>VLOOKUP(A946,'ADM Details FY17'!$A$3:$P$3515,16,FALSE)</f>
        <v>0</v>
      </c>
      <c r="N946" s="1">
        <f>VLOOKUP(A946,'ADM Details FY17'!$A$3:$Q$3515,17,FALSE)</f>
        <v>0</v>
      </c>
      <c r="O946" s="1">
        <f>VLOOKUP(A946,'ADM Details FY17'!$A$3:$S$3515,19,FALSE)</f>
        <v>0</v>
      </c>
      <c r="P946" s="1">
        <f>VLOOKUP(A946,'ADM Details FY17'!$A$3:$U$3515,21,FALSE)</f>
        <v>0</v>
      </c>
      <c r="Q946" s="1">
        <f>VLOOKUP(A946,'ADM Details FY17'!$A$3:$V$3515,22,FALSE)</f>
        <v>0</v>
      </c>
      <c r="R946" s="1">
        <f>VLOOKUP(A946,'ADM Details FY17'!$A$3:$W$3515,23,FALSE)</f>
        <v>0</v>
      </c>
      <c r="S946" s="1">
        <f>VLOOKUP(A946,'ADM Details FY17'!$A$3:$X$3515,24,FALSE)</f>
        <v>0</v>
      </c>
      <c r="T946" s="1">
        <f>VLOOKUP(A946,'ADM Details FY17'!$A$3:$Y$3515,25,FALSE)</f>
        <v>0</v>
      </c>
      <c r="U946" s="1">
        <f>VLOOKUP(A946,'ADM Details FY17'!$A$3:$AA$3515,27,FALSE)</f>
        <v>0</v>
      </c>
      <c r="V946" s="1">
        <f>IFERROR(VLOOKUP(C946,'eindex _tget pp '!$A$4:$E$615,5,FALSE),0)</f>
        <v>500.28125819134988</v>
      </c>
      <c r="W946" s="31">
        <f>IFERROR(VLOOKUP(C946,'eindex _tget pp '!$A$4:$F$615,6,FALSE),0)</f>
        <v>0.87552972220000003</v>
      </c>
      <c r="X946" s="4">
        <f>IFERROR(VLOOKUP(B946,'eschools 16'!$A$2:$F$25,6,FALSE),1)</f>
        <v>2</v>
      </c>
      <c r="Y946" s="1">
        <f t="shared" si="70"/>
        <v>0</v>
      </c>
      <c r="Z946" s="1">
        <f t="shared" si="71"/>
        <v>0</v>
      </c>
      <c r="AA946" s="31">
        <f>IFERROR(VLOOKUP(C946,'eindex _tget pp '!$A$4:$G$615,7,FALSE),0)</f>
        <v>0.51592492199999995</v>
      </c>
      <c r="AB946" s="1">
        <f>VLOOKUP(A946,'ADM Details FY17'!$A$3:$AB$3515,28,FALSE)</f>
        <v>0</v>
      </c>
      <c r="AC946" s="1">
        <f t="shared" si="72"/>
        <v>0</v>
      </c>
      <c r="AD946" s="1">
        <f t="shared" si="73"/>
        <v>8.43</v>
      </c>
      <c r="AE946" s="1">
        <f t="shared" si="74"/>
        <v>210.75</v>
      </c>
    </row>
    <row r="947" spans="1:31" x14ac:dyDescent="0.25">
      <c r="A947" t="str">
        <f>B947&amp;"-"&amp;COUNTIF($B$3:B947,B947)</f>
        <v>288-15</v>
      </c>
      <c r="B947">
        <v>288</v>
      </c>
      <c r="C947" s="18">
        <f>VLOOKUP(A947,'ADM Details FY17'!$A$3:$D$3515,4,FALSE)</f>
        <v>47522</v>
      </c>
      <c r="D947" s="1">
        <f>VLOOKUP(A947,'ADM Details FY17'!$A$3:$E$3515,5,FALSE)</f>
        <v>0.6</v>
      </c>
      <c r="E947" s="1">
        <f>VLOOKUP(A947,'ADM Details FY17'!$A$3:$F$3515,6,FALSE)</f>
        <v>0</v>
      </c>
      <c r="F947" s="1">
        <f>VLOOKUP(A947,'ADM Details FY17'!$A$3:$G$3515,7,FALSE)</f>
        <v>0.5</v>
      </c>
      <c r="G947" s="1">
        <f>VLOOKUP(A947,'ADM Details FY17'!$A$3:$H$3515,8,FALSE)</f>
        <v>0</v>
      </c>
      <c r="H947" s="1">
        <f>VLOOKUP(A947,'ADM Details FY17'!$A$3:$I$3515,9,FALSE)</f>
        <v>0</v>
      </c>
      <c r="I947" s="1">
        <f>VLOOKUP(A947,'ADM Details FY17'!$A$3:$J$3517,10,FALSE)</f>
        <v>0</v>
      </c>
      <c r="J947" s="1">
        <f>VLOOKUP(A947,'ADM Details FY17'!$A$3:$K$3515,11,FALSE)</f>
        <v>0</v>
      </c>
      <c r="K947" s="1">
        <f>VLOOKUP(A947,'ADM Details FY17'!$A$3:$M$3515,13,FALSE)</f>
        <v>0</v>
      </c>
      <c r="L947" s="1">
        <f>VLOOKUP(A947,'ADM Details FY17'!$A$3:$O$3515,15,FALSE)</f>
        <v>0</v>
      </c>
      <c r="M947" s="1">
        <f>VLOOKUP(A947,'ADM Details FY17'!$A$3:$P$3515,16,FALSE)</f>
        <v>0</v>
      </c>
      <c r="N947" s="1">
        <f>VLOOKUP(A947,'ADM Details FY17'!$A$3:$Q$3515,17,FALSE)</f>
        <v>0</v>
      </c>
      <c r="O947" s="1">
        <f>VLOOKUP(A947,'ADM Details FY17'!$A$3:$S$3515,19,FALSE)</f>
        <v>0</v>
      </c>
      <c r="P947" s="1">
        <f>VLOOKUP(A947,'ADM Details FY17'!$A$3:$U$3515,21,FALSE)</f>
        <v>0</v>
      </c>
      <c r="Q947" s="1">
        <f>VLOOKUP(A947,'ADM Details FY17'!$A$3:$V$3515,22,FALSE)</f>
        <v>0</v>
      </c>
      <c r="R947" s="1">
        <f>VLOOKUP(A947,'ADM Details FY17'!$A$3:$W$3515,23,FALSE)</f>
        <v>0</v>
      </c>
      <c r="S947" s="1">
        <f>VLOOKUP(A947,'ADM Details FY17'!$A$3:$X$3515,24,FALSE)</f>
        <v>0</v>
      </c>
      <c r="T947" s="1">
        <f>VLOOKUP(A947,'ADM Details FY17'!$A$3:$Y$3515,25,FALSE)</f>
        <v>0</v>
      </c>
      <c r="U947" s="1">
        <f>VLOOKUP(A947,'ADM Details FY17'!$A$3:$AA$3515,27,FALSE)</f>
        <v>0.56000000000000005</v>
      </c>
      <c r="V947" s="1">
        <f>IFERROR(VLOOKUP(C947,'eindex _tget pp '!$A$4:$E$615,5,FALSE),0)</f>
        <v>360.28401797175866</v>
      </c>
      <c r="W947" s="31">
        <f>IFERROR(VLOOKUP(C947,'eindex _tget pp '!$A$4:$F$615,6,FALSE),0)</f>
        <v>1.2906144546</v>
      </c>
      <c r="X947" s="4">
        <f>IFERROR(VLOOKUP(B947,'eschools 16'!$A$2:$F$25,6,FALSE),1)</f>
        <v>2</v>
      </c>
      <c r="Y947" s="1">
        <f t="shared" si="70"/>
        <v>0</v>
      </c>
      <c r="Z947" s="1">
        <f t="shared" si="71"/>
        <v>0</v>
      </c>
      <c r="AA947" s="31">
        <f>IFERROR(VLOOKUP(C947,'eindex _tget pp '!$A$4:$G$615,7,FALSE),0)</f>
        <v>0.47848337600000002</v>
      </c>
      <c r="AB947" s="1">
        <f>VLOOKUP(A947,'ADM Details FY17'!$A$3:$AB$3515,28,FALSE)</f>
        <v>0</v>
      </c>
      <c r="AC947" s="1">
        <f t="shared" si="72"/>
        <v>0</v>
      </c>
      <c r="AD947" s="1">
        <f t="shared" si="73"/>
        <v>0.71199999999999997</v>
      </c>
      <c r="AE947" s="1">
        <f t="shared" si="74"/>
        <v>17.8</v>
      </c>
    </row>
    <row r="948" spans="1:31" x14ac:dyDescent="0.25">
      <c r="A948" t="str">
        <f>B948&amp;"-"&amp;COUNTIF($B$3:B948,B948)</f>
        <v>288-16</v>
      </c>
      <c r="B948">
        <v>288</v>
      </c>
      <c r="C948" s="18">
        <f>VLOOKUP(A948,'ADM Details FY17'!$A$3:$D$3515,4,FALSE)</f>
        <v>44982</v>
      </c>
      <c r="D948" s="1">
        <f>VLOOKUP(A948,'ADM Details FY17'!$A$3:$E$3515,5,FALSE)</f>
        <v>19.600000000000001</v>
      </c>
      <c r="E948" s="1">
        <f>VLOOKUP(A948,'ADM Details FY17'!$A$3:$F$3515,6,FALSE)</f>
        <v>0</v>
      </c>
      <c r="F948" s="1">
        <f>VLOOKUP(A948,'ADM Details FY17'!$A$3:$G$3515,7,FALSE)</f>
        <v>1.96</v>
      </c>
      <c r="G948" s="1">
        <f>VLOOKUP(A948,'ADM Details FY17'!$A$3:$H$3515,8,FALSE)</f>
        <v>0.3</v>
      </c>
      <c r="H948" s="1">
        <f>VLOOKUP(A948,'ADM Details FY17'!$A$3:$I$3515,9,FALSE)</f>
        <v>0</v>
      </c>
      <c r="I948" s="1">
        <f>VLOOKUP(A948,'ADM Details FY17'!$A$3:$J$3517,10,FALSE)</f>
        <v>0</v>
      </c>
      <c r="J948" s="1">
        <f>VLOOKUP(A948,'ADM Details FY17'!$A$3:$K$3515,11,FALSE)</f>
        <v>1</v>
      </c>
      <c r="K948" s="1">
        <f>VLOOKUP(A948,'ADM Details FY17'!$A$3:$M$3515,13,FALSE)</f>
        <v>10.78</v>
      </c>
      <c r="L948" s="1">
        <f>VLOOKUP(A948,'ADM Details FY17'!$A$3:$O$3515,15,FALSE)</f>
        <v>0</v>
      </c>
      <c r="M948" s="1">
        <f>VLOOKUP(A948,'ADM Details FY17'!$A$3:$P$3515,16,FALSE)</f>
        <v>0</v>
      </c>
      <c r="N948" s="1">
        <f>VLOOKUP(A948,'ADM Details FY17'!$A$3:$Q$3515,17,FALSE)</f>
        <v>0</v>
      </c>
      <c r="O948" s="1">
        <f>VLOOKUP(A948,'ADM Details FY17'!$A$3:$S$3515,19,FALSE)</f>
        <v>0</v>
      </c>
      <c r="P948" s="1">
        <f>VLOOKUP(A948,'ADM Details FY17'!$A$3:$U$3515,21,FALSE)</f>
        <v>0</v>
      </c>
      <c r="Q948" s="1">
        <f>VLOOKUP(A948,'ADM Details FY17'!$A$3:$V$3515,22,FALSE)</f>
        <v>0</v>
      </c>
      <c r="R948" s="1">
        <f>VLOOKUP(A948,'ADM Details FY17'!$A$3:$W$3515,23,FALSE)</f>
        <v>0</v>
      </c>
      <c r="S948" s="1">
        <f>VLOOKUP(A948,'ADM Details FY17'!$A$3:$X$3515,24,FALSE)</f>
        <v>0</v>
      </c>
      <c r="T948" s="1">
        <f>VLOOKUP(A948,'ADM Details FY17'!$A$3:$Y$3515,25,FALSE)</f>
        <v>0</v>
      </c>
      <c r="U948" s="1">
        <f>VLOOKUP(A948,'ADM Details FY17'!$A$3:$AA$3515,27,FALSE)</f>
        <v>1</v>
      </c>
      <c r="V948" s="1">
        <f>IFERROR(VLOOKUP(C948,'eindex _tget pp '!$A$4:$E$615,5,FALSE),0)</f>
        <v>583.23385474218048</v>
      </c>
      <c r="W948" s="31">
        <f>IFERROR(VLOOKUP(C948,'eindex _tget pp '!$A$4:$F$615,6,FALSE),0)</f>
        <v>0.54693577179999997</v>
      </c>
      <c r="X948" s="4">
        <f>IFERROR(VLOOKUP(B948,'eschools 16'!$A$2:$F$25,6,FALSE),1)</f>
        <v>2</v>
      </c>
      <c r="Y948" s="1">
        <f t="shared" si="70"/>
        <v>0</v>
      </c>
      <c r="Z948" s="1">
        <f t="shared" si="71"/>
        <v>0</v>
      </c>
      <c r="AA948" s="31">
        <f>IFERROR(VLOOKUP(C948,'eindex _tget pp '!$A$4:$G$615,7,FALSE),0)</f>
        <v>0.57546102799999999</v>
      </c>
      <c r="AB948" s="1">
        <f>VLOOKUP(A948,'ADM Details FY17'!$A$3:$AB$3515,28,FALSE)</f>
        <v>0</v>
      </c>
      <c r="AC948" s="1">
        <f t="shared" si="72"/>
        <v>0</v>
      </c>
      <c r="AD948" s="1">
        <f t="shared" si="73"/>
        <v>19.8</v>
      </c>
      <c r="AE948" s="1">
        <f t="shared" si="74"/>
        <v>495</v>
      </c>
    </row>
    <row r="949" spans="1:31" x14ac:dyDescent="0.25">
      <c r="A949" t="str">
        <f>B949&amp;"-"&amp;COUNTIF($B$3:B949,B949)</f>
        <v>288-17</v>
      </c>
      <c r="B949">
        <v>288</v>
      </c>
      <c r="C949" s="18">
        <f>VLOOKUP(A949,'ADM Details FY17'!$A$3:$D$3515,4,FALSE)</f>
        <v>45971</v>
      </c>
      <c r="D949" s="1">
        <f>VLOOKUP(A949,'ADM Details FY17'!$A$3:$E$3515,5,FALSE)</f>
        <v>4.1100000000000003</v>
      </c>
      <c r="E949" s="1">
        <f>VLOOKUP(A949,'ADM Details FY17'!$A$3:$F$3515,6,FALSE)</f>
        <v>0</v>
      </c>
      <c r="F949" s="1">
        <f>VLOOKUP(A949,'ADM Details FY17'!$A$3:$G$3515,7,FALSE)</f>
        <v>1.51</v>
      </c>
      <c r="G949" s="1">
        <f>VLOOKUP(A949,'ADM Details FY17'!$A$3:$H$3515,8,FALSE)</f>
        <v>0</v>
      </c>
      <c r="H949" s="1">
        <f>VLOOKUP(A949,'ADM Details FY17'!$A$3:$I$3515,9,FALSE)</f>
        <v>0</v>
      </c>
      <c r="I949" s="1">
        <f>VLOOKUP(A949,'ADM Details FY17'!$A$3:$J$3517,10,FALSE)</f>
        <v>0</v>
      </c>
      <c r="J949" s="1">
        <f>VLOOKUP(A949,'ADM Details FY17'!$A$3:$K$3515,11,FALSE)</f>
        <v>0</v>
      </c>
      <c r="K949" s="1">
        <f>VLOOKUP(A949,'ADM Details FY17'!$A$3:$M$3515,13,FALSE)</f>
        <v>2.6</v>
      </c>
      <c r="L949" s="1">
        <f>VLOOKUP(A949,'ADM Details FY17'!$A$3:$O$3515,15,FALSE)</f>
        <v>0</v>
      </c>
      <c r="M949" s="1">
        <f>VLOOKUP(A949,'ADM Details FY17'!$A$3:$P$3515,16,FALSE)</f>
        <v>0</v>
      </c>
      <c r="N949" s="1">
        <f>VLOOKUP(A949,'ADM Details FY17'!$A$3:$Q$3515,17,FALSE)</f>
        <v>0</v>
      </c>
      <c r="O949" s="1">
        <f>VLOOKUP(A949,'ADM Details FY17'!$A$3:$S$3515,19,FALSE)</f>
        <v>0</v>
      </c>
      <c r="P949" s="1">
        <f>VLOOKUP(A949,'ADM Details FY17'!$A$3:$U$3515,21,FALSE)</f>
        <v>0</v>
      </c>
      <c r="Q949" s="1">
        <f>VLOOKUP(A949,'ADM Details FY17'!$A$3:$V$3515,22,FALSE)</f>
        <v>0</v>
      </c>
      <c r="R949" s="1">
        <f>VLOOKUP(A949,'ADM Details FY17'!$A$3:$W$3515,23,FALSE)</f>
        <v>0</v>
      </c>
      <c r="S949" s="1">
        <f>VLOOKUP(A949,'ADM Details FY17'!$A$3:$X$3515,24,FALSE)</f>
        <v>0</v>
      </c>
      <c r="T949" s="1">
        <f>VLOOKUP(A949,'ADM Details FY17'!$A$3:$Y$3515,25,FALSE)</f>
        <v>0</v>
      </c>
      <c r="U949" s="1">
        <f>VLOOKUP(A949,'ADM Details FY17'!$A$3:$AA$3515,27,FALSE)</f>
        <v>0</v>
      </c>
      <c r="V949" s="1">
        <f>IFERROR(VLOOKUP(C949,'eindex _tget pp '!$A$4:$E$615,5,FALSE),0)</f>
        <v>581.70208061111668</v>
      </c>
      <c r="W949" s="31">
        <f>IFERROR(VLOOKUP(C949,'eindex _tget pp '!$A$4:$F$615,6,FALSE),0)</f>
        <v>0.49866367150000002</v>
      </c>
      <c r="X949" s="4">
        <f>IFERROR(VLOOKUP(B949,'eschools 16'!$A$2:$F$25,6,FALSE),1)</f>
        <v>2</v>
      </c>
      <c r="Y949" s="1">
        <f t="shared" si="70"/>
        <v>0</v>
      </c>
      <c r="Z949" s="1">
        <f t="shared" si="71"/>
        <v>0</v>
      </c>
      <c r="AA949" s="31">
        <f>IFERROR(VLOOKUP(C949,'eindex _tget pp '!$A$4:$G$615,7,FALSE),0)</f>
        <v>0.56824905100000001</v>
      </c>
      <c r="AB949" s="1">
        <f>VLOOKUP(A949,'ADM Details FY17'!$A$3:$AB$3515,28,FALSE)</f>
        <v>0</v>
      </c>
      <c r="AC949" s="1">
        <f t="shared" si="72"/>
        <v>0</v>
      </c>
      <c r="AD949" s="1">
        <f t="shared" si="73"/>
        <v>4.1100000000000003</v>
      </c>
      <c r="AE949" s="1">
        <f t="shared" si="74"/>
        <v>102.75000000000001</v>
      </c>
    </row>
    <row r="950" spans="1:31" x14ac:dyDescent="0.25">
      <c r="A950" t="str">
        <f>B950&amp;"-"&amp;COUNTIF($B$3:B950,B950)</f>
        <v>288-18</v>
      </c>
      <c r="B950">
        <v>288</v>
      </c>
      <c r="C950" s="18">
        <f>VLOOKUP(A950,'ADM Details FY17'!$A$3:$D$3515,4,FALSE)</f>
        <v>0</v>
      </c>
      <c r="D950" s="1">
        <f>VLOOKUP(A950,'ADM Details FY17'!$A$3:$E$3515,5,FALSE)</f>
        <v>0</v>
      </c>
      <c r="E950" s="1">
        <f>VLOOKUP(A950,'ADM Details FY17'!$A$3:$F$3515,6,FALSE)</f>
        <v>0</v>
      </c>
      <c r="F950" s="1">
        <f>VLOOKUP(A950,'ADM Details FY17'!$A$3:$G$3515,7,FALSE)</f>
        <v>0</v>
      </c>
      <c r="G950" s="1">
        <f>VLOOKUP(A950,'ADM Details FY17'!$A$3:$H$3515,8,FALSE)</f>
        <v>0</v>
      </c>
      <c r="H950" s="1">
        <f>VLOOKUP(A950,'ADM Details FY17'!$A$3:$I$3515,9,FALSE)</f>
        <v>0</v>
      </c>
      <c r="I950" s="1">
        <f>VLOOKUP(A950,'ADM Details FY17'!$A$3:$J$3517,10,FALSE)</f>
        <v>0</v>
      </c>
      <c r="J950" s="1">
        <f>VLOOKUP(A950,'ADM Details FY17'!$A$3:$K$3515,11,FALSE)</f>
        <v>0</v>
      </c>
      <c r="K950" s="1">
        <f>VLOOKUP(A950,'ADM Details FY17'!$A$3:$M$3515,13,FALSE)</f>
        <v>0</v>
      </c>
      <c r="L950" s="1">
        <f>VLOOKUP(A950,'ADM Details FY17'!$A$3:$O$3515,15,FALSE)</f>
        <v>0</v>
      </c>
      <c r="M950" s="1">
        <f>VLOOKUP(A950,'ADM Details FY17'!$A$3:$P$3515,16,FALSE)</f>
        <v>0</v>
      </c>
      <c r="N950" s="1">
        <f>VLOOKUP(A950,'ADM Details FY17'!$A$3:$Q$3515,17,FALSE)</f>
        <v>0</v>
      </c>
      <c r="O950" s="1">
        <f>VLOOKUP(A950,'ADM Details FY17'!$A$3:$S$3515,19,FALSE)</f>
        <v>0</v>
      </c>
      <c r="P950" s="1">
        <f>VLOOKUP(A950,'ADM Details FY17'!$A$3:$U$3515,21,FALSE)</f>
        <v>0</v>
      </c>
      <c r="Q950" s="1">
        <f>VLOOKUP(A950,'ADM Details FY17'!$A$3:$V$3515,22,FALSE)</f>
        <v>0</v>
      </c>
      <c r="R950" s="1">
        <f>VLOOKUP(A950,'ADM Details FY17'!$A$3:$W$3515,23,FALSE)</f>
        <v>0</v>
      </c>
      <c r="S950" s="1">
        <f>VLOOKUP(A950,'ADM Details FY17'!$A$3:$X$3515,24,FALSE)</f>
        <v>0</v>
      </c>
      <c r="T950" s="1">
        <f>VLOOKUP(A950,'ADM Details FY17'!$A$3:$Y$3515,25,FALSE)</f>
        <v>0</v>
      </c>
      <c r="U950" s="1">
        <f>VLOOKUP(A950,'ADM Details FY17'!$A$3:$AA$3515,27,FALSE)</f>
        <v>0</v>
      </c>
      <c r="V950" s="1">
        <f>IFERROR(VLOOKUP(C950,'eindex _tget pp '!$A$4:$E$615,5,FALSE),0)</f>
        <v>0</v>
      </c>
      <c r="W950" s="31">
        <f>IFERROR(VLOOKUP(C950,'eindex _tget pp '!$A$4:$F$615,6,FALSE),0)</f>
        <v>0</v>
      </c>
      <c r="X950" s="4">
        <f>IFERROR(VLOOKUP(B950,'eschools 16'!$A$2:$F$25,6,FALSE),1)</f>
        <v>2</v>
      </c>
      <c r="Y950" s="1">
        <f t="shared" si="70"/>
        <v>0</v>
      </c>
      <c r="Z950" s="1">
        <f t="shared" si="71"/>
        <v>0</v>
      </c>
      <c r="AA950" s="31">
        <f>IFERROR(VLOOKUP(C950,'eindex _tget pp '!$A$4:$G$615,7,FALSE),0)</f>
        <v>0</v>
      </c>
      <c r="AB950" s="1">
        <f>VLOOKUP(A950,'ADM Details FY17'!$A$3:$AB$3515,28,FALSE)</f>
        <v>0</v>
      </c>
      <c r="AC950" s="1">
        <f t="shared" si="72"/>
        <v>0</v>
      </c>
      <c r="AD950" s="1">
        <f t="shared" si="73"/>
        <v>0</v>
      </c>
      <c r="AE950" s="1">
        <f t="shared" si="74"/>
        <v>0</v>
      </c>
    </row>
    <row r="951" spans="1:31" x14ac:dyDescent="0.25">
      <c r="A951" t="str">
        <f>B951&amp;"-"&amp;COUNTIF($B$3:B951,B951)</f>
        <v>288-19</v>
      </c>
      <c r="B951">
        <v>288</v>
      </c>
      <c r="C951" s="18">
        <f>VLOOKUP(A951,'ADM Details FY17'!$A$3:$D$3515,4,FALSE)</f>
        <v>0</v>
      </c>
      <c r="D951" s="1">
        <f>VLOOKUP(A951,'ADM Details FY17'!$A$3:$E$3515,5,FALSE)</f>
        <v>0</v>
      </c>
      <c r="E951" s="1">
        <f>VLOOKUP(A951,'ADM Details FY17'!$A$3:$F$3515,6,FALSE)</f>
        <v>0</v>
      </c>
      <c r="F951" s="1">
        <f>VLOOKUP(A951,'ADM Details FY17'!$A$3:$G$3515,7,FALSE)</f>
        <v>0</v>
      </c>
      <c r="G951" s="1">
        <f>VLOOKUP(A951,'ADM Details FY17'!$A$3:$H$3515,8,FALSE)</f>
        <v>0</v>
      </c>
      <c r="H951" s="1">
        <f>VLOOKUP(A951,'ADM Details FY17'!$A$3:$I$3515,9,FALSE)</f>
        <v>0</v>
      </c>
      <c r="I951" s="1">
        <f>VLOOKUP(A951,'ADM Details FY17'!$A$3:$J$3517,10,FALSE)</f>
        <v>0</v>
      </c>
      <c r="J951" s="1">
        <f>VLOOKUP(A951,'ADM Details FY17'!$A$3:$K$3515,11,FALSE)</f>
        <v>0</v>
      </c>
      <c r="K951" s="1">
        <f>VLOOKUP(A951,'ADM Details FY17'!$A$3:$M$3515,13,FALSE)</f>
        <v>0</v>
      </c>
      <c r="L951" s="1">
        <f>VLOOKUP(A951,'ADM Details FY17'!$A$3:$O$3515,15,FALSE)</f>
        <v>0</v>
      </c>
      <c r="M951" s="1">
        <f>VLOOKUP(A951,'ADM Details FY17'!$A$3:$P$3515,16,FALSE)</f>
        <v>0</v>
      </c>
      <c r="N951" s="1">
        <f>VLOOKUP(A951,'ADM Details FY17'!$A$3:$Q$3515,17,FALSE)</f>
        <v>0</v>
      </c>
      <c r="O951" s="1">
        <f>VLOOKUP(A951,'ADM Details FY17'!$A$3:$S$3515,19,FALSE)</f>
        <v>0</v>
      </c>
      <c r="P951" s="1">
        <f>VLOOKUP(A951,'ADM Details FY17'!$A$3:$U$3515,21,FALSE)</f>
        <v>0</v>
      </c>
      <c r="Q951" s="1">
        <f>VLOOKUP(A951,'ADM Details FY17'!$A$3:$V$3515,22,FALSE)</f>
        <v>0</v>
      </c>
      <c r="R951" s="1">
        <f>VLOOKUP(A951,'ADM Details FY17'!$A$3:$W$3515,23,FALSE)</f>
        <v>0</v>
      </c>
      <c r="S951" s="1">
        <f>VLOOKUP(A951,'ADM Details FY17'!$A$3:$X$3515,24,FALSE)</f>
        <v>0</v>
      </c>
      <c r="T951" s="1">
        <f>VLOOKUP(A951,'ADM Details FY17'!$A$3:$Y$3515,25,FALSE)</f>
        <v>0</v>
      </c>
      <c r="U951" s="1">
        <f>VLOOKUP(A951,'ADM Details FY17'!$A$3:$AA$3515,27,FALSE)</f>
        <v>0</v>
      </c>
      <c r="V951" s="1">
        <f>IFERROR(VLOOKUP(C951,'eindex _tget pp '!$A$4:$E$615,5,FALSE),0)</f>
        <v>0</v>
      </c>
      <c r="W951" s="31">
        <f>IFERROR(VLOOKUP(C951,'eindex _tget pp '!$A$4:$F$615,6,FALSE),0)</f>
        <v>0</v>
      </c>
      <c r="X951" s="4">
        <f>IFERROR(VLOOKUP(B951,'eschools 16'!$A$2:$F$25,6,FALSE),1)</f>
        <v>2</v>
      </c>
      <c r="Y951" s="1">
        <f t="shared" si="70"/>
        <v>0</v>
      </c>
      <c r="Z951" s="1">
        <f t="shared" si="71"/>
        <v>0</v>
      </c>
      <c r="AA951" s="31">
        <f>IFERROR(VLOOKUP(C951,'eindex _tget pp '!$A$4:$G$615,7,FALSE),0)</f>
        <v>0</v>
      </c>
      <c r="AB951" s="1">
        <f>VLOOKUP(A951,'ADM Details FY17'!$A$3:$AB$3515,28,FALSE)</f>
        <v>0</v>
      </c>
      <c r="AC951" s="1">
        <f t="shared" si="72"/>
        <v>0</v>
      </c>
      <c r="AD951" s="1">
        <f t="shared" si="73"/>
        <v>0</v>
      </c>
      <c r="AE951" s="1">
        <f t="shared" si="74"/>
        <v>0</v>
      </c>
    </row>
    <row r="952" spans="1:31" x14ac:dyDescent="0.25">
      <c r="A952" t="str">
        <f>B952&amp;"-"&amp;COUNTIF($B$3:B952,B952)</f>
        <v>288-20</v>
      </c>
      <c r="B952">
        <v>288</v>
      </c>
      <c r="C952" s="18">
        <f>VLOOKUP(A952,'ADM Details FY17'!$A$3:$D$3515,4,FALSE)</f>
        <v>0</v>
      </c>
      <c r="D952" s="1">
        <f>VLOOKUP(A952,'ADM Details FY17'!$A$3:$E$3515,5,FALSE)</f>
        <v>0</v>
      </c>
      <c r="E952" s="1">
        <f>VLOOKUP(A952,'ADM Details FY17'!$A$3:$F$3515,6,FALSE)</f>
        <v>0</v>
      </c>
      <c r="F952" s="1">
        <f>VLOOKUP(A952,'ADM Details FY17'!$A$3:$G$3515,7,FALSE)</f>
        <v>0</v>
      </c>
      <c r="G952" s="1">
        <f>VLOOKUP(A952,'ADM Details FY17'!$A$3:$H$3515,8,FALSE)</f>
        <v>0</v>
      </c>
      <c r="H952" s="1">
        <f>VLOOKUP(A952,'ADM Details FY17'!$A$3:$I$3515,9,FALSE)</f>
        <v>0</v>
      </c>
      <c r="I952" s="1">
        <f>VLOOKUP(A952,'ADM Details FY17'!$A$3:$J$3517,10,FALSE)</f>
        <v>0</v>
      </c>
      <c r="J952" s="1">
        <f>VLOOKUP(A952,'ADM Details FY17'!$A$3:$K$3515,11,FALSE)</f>
        <v>0</v>
      </c>
      <c r="K952" s="1">
        <f>VLOOKUP(A952,'ADM Details FY17'!$A$3:$M$3515,13,FALSE)</f>
        <v>0</v>
      </c>
      <c r="L952" s="1">
        <f>VLOOKUP(A952,'ADM Details FY17'!$A$3:$O$3515,15,FALSE)</f>
        <v>0</v>
      </c>
      <c r="M952" s="1">
        <f>VLOOKUP(A952,'ADM Details FY17'!$A$3:$P$3515,16,FALSE)</f>
        <v>0</v>
      </c>
      <c r="N952" s="1">
        <f>VLOOKUP(A952,'ADM Details FY17'!$A$3:$Q$3515,17,FALSE)</f>
        <v>0</v>
      </c>
      <c r="O952" s="1">
        <f>VLOOKUP(A952,'ADM Details FY17'!$A$3:$S$3515,19,FALSE)</f>
        <v>0</v>
      </c>
      <c r="P952" s="1">
        <f>VLOOKUP(A952,'ADM Details FY17'!$A$3:$U$3515,21,FALSE)</f>
        <v>0</v>
      </c>
      <c r="Q952" s="1">
        <f>VLOOKUP(A952,'ADM Details FY17'!$A$3:$V$3515,22,FALSE)</f>
        <v>0</v>
      </c>
      <c r="R952" s="1">
        <f>VLOOKUP(A952,'ADM Details FY17'!$A$3:$W$3515,23,FALSE)</f>
        <v>0</v>
      </c>
      <c r="S952" s="1">
        <f>VLOOKUP(A952,'ADM Details FY17'!$A$3:$X$3515,24,FALSE)</f>
        <v>0</v>
      </c>
      <c r="T952" s="1">
        <f>VLOOKUP(A952,'ADM Details FY17'!$A$3:$Y$3515,25,FALSE)</f>
        <v>0</v>
      </c>
      <c r="U952" s="1">
        <f>VLOOKUP(A952,'ADM Details FY17'!$A$3:$AA$3515,27,FALSE)</f>
        <v>0</v>
      </c>
      <c r="V952" s="1">
        <f>IFERROR(VLOOKUP(C952,'eindex _tget pp '!$A$4:$E$615,5,FALSE),0)</f>
        <v>0</v>
      </c>
      <c r="W952" s="31">
        <f>IFERROR(VLOOKUP(C952,'eindex _tget pp '!$A$4:$F$615,6,FALSE),0)</f>
        <v>0</v>
      </c>
      <c r="X952" s="4">
        <f>IFERROR(VLOOKUP(B952,'eschools 16'!$A$2:$F$25,6,FALSE),1)</f>
        <v>2</v>
      </c>
      <c r="Y952" s="1">
        <f t="shared" si="70"/>
        <v>0</v>
      </c>
      <c r="Z952" s="1">
        <f t="shared" si="71"/>
        <v>0</v>
      </c>
      <c r="AA952" s="31">
        <f>IFERROR(VLOOKUP(C952,'eindex _tget pp '!$A$4:$G$615,7,FALSE),0)</f>
        <v>0</v>
      </c>
      <c r="AB952" s="1">
        <f>VLOOKUP(A952,'ADM Details FY17'!$A$3:$AB$3515,28,FALSE)</f>
        <v>0</v>
      </c>
      <c r="AC952" s="1">
        <f t="shared" si="72"/>
        <v>0</v>
      </c>
      <c r="AD952" s="1">
        <f t="shared" si="73"/>
        <v>0</v>
      </c>
      <c r="AE952" s="1">
        <f t="shared" si="74"/>
        <v>0</v>
      </c>
    </row>
    <row r="953" spans="1:31" x14ac:dyDescent="0.25">
      <c r="A953" t="str">
        <f>B953&amp;"-"&amp;COUNTIF($B$3:B953,B953)</f>
        <v>288-21</v>
      </c>
      <c r="B953">
        <v>288</v>
      </c>
      <c r="C953" s="18">
        <f>VLOOKUP(A953,'ADM Details FY17'!$A$3:$D$3515,4,FALSE)</f>
        <v>0</v>
      </c>
      <c r="D953" s="1">
        <f>VLOOKUP(A953,'ADM Details FY17'!$A$3:$E$3515,5,FALSE)</f>
        <v>0</v>
      </c>
      <c r="E953" s="1">
        <f>VLOOKUP(A953,'ADM Details FY17'!$A$3:$F$3515,6,FALSE)</f>
        <v>0</v>
      </c>
      <c r="F953" s="1">
        <f>VLOOKUP(A953,'ADM Details FY17'!$A$3:$G$3515,7,FALSE)</f>
        <v>0</v>
      </c>
      <c r="G953" s="1">
        <f>VLOOKUP(A953,'ADM Details FY17'!$A$3:$H$3515,8,FALSE)</f>
        <v>0</v>
      </c>
      <c r="H953" s="1">
        <f>VLOOKUP(A953,'ADM Details FY17'!$A$3:$I$3515,9,FALSE)</f>
        <v>0</v>
      </c>
      <c r="I953" s="1">
        <f>VLOOKUP(A953,'ADM Details FY17'!$A$3:$J$3517,10,FALSE)</f>
        <v>0</v>
      </c>
      <c r="J953" s="1">
        <f>VLOOKUP(A953,'ADM Details FY17'!$A$3:$K$3515,11,FALSE)</f>
        <v>0</v>
      </c>
      <c r="K953" s="1">
        <f>VLOOKUP(A953,'ADM Details FY17'!$A$3:$M$3515,13,FALSE)</f>
        <v>0</v>
      </c>
      <c r="L953" s="1">
        <f>VLOOKUP(A953,'ADM Details FY17'!$A$3:$O$3515,15,FALSE)</f>
        <v>0</v>
      </c>
      <c r="M953" s="1">
        <f>VLOOKUP(A953,'ADM Details FY17'!$A$3:$P$3515,16,FALSE)</f>
        <v>0</v>
      </c>
      <c r="N953" s="1">
        <f>VLOOKUP(A953,'ADM Details FY17'!$A$3:$Q$3515,17,FALSE)</f>
        <v>0</v>
      </c>
      <c r="O953" s="1">
        <f>VLOOKUP(A953,'ADM Details FY17'!$A$3:$S$3515,19,FALSE)</f>
        <v>0</v>
      </c>
      <c r="P953" s="1">
        <f>VLOOKUP(A953,'ADM Details FY17'!$A$3:$U$3515,21,FALSE)</f>
        <v>0</v>
      </c>
      <c r="Q953" s="1">
        <f>VLOOKUP(A953,'ADM Details FY17'!$A$3:$V$3515,22,FALSE)</f>
        <v>0</v>
      </c>
      <c r="R953" s="1">
        <f>VLOOKUP(A953,'ADM Details FY17'!$A$3:$W$3515,23,FALSE)</f>
        <v>0</v>
      </c>
      <c r="S953" s="1">
        <f>VLOOKUP(A953,'ADM Details FY17'!$A$3:$X$3515,24,FALSE)</f>
        <v>0</v>
      </c>
      <c r="T953" s="1">
        <f>VLOOKUP(A953,'ADM Details FY17'!$A$3:$Y$3515,25,FALSE)</f>
        <v>0</v>
      </c>
      <c r="U953" s="1">
        <f>VLOOKUP(A953,'ADM Details FY17'!$A$3:$AA$3515,27,FALSE)</f>
        <v>0</v>
      </c>
      <c r="V953" s="1">
        <f>IFERROR(VLOOKUP(C953,'eindex _tget pp '!$A$4:$E$615,5,FALSE),0)</f>
        <v>0</v>
      </c>
      <c r="W953" s="31">
        <f>IFERROR(VLOOKUP(C953,'eindex _tget pp '!$A$4:$F$615,6,FALSE),0)</f>
        <v>0</v>
      </c>
      <c r="X953" s="4">
        <f>IFERROR(VLOOKUP(B953,'eschools 16'!$A$2:$F$25,6,FALSE),1)</f>
        <v>2</v>
      </c>
      <c r="Y953" s="1">
        <f t="shared" si="70"/>
        <v>0</v>
      </c>
      <c r="Z953" s="1">
        <f t="shared" si="71"/>
        <v>0</v>
      </c>
      <c r="AA953" s="31">
        <f>IFERROR(VLOOKUP(C953,'eindex _tget pp '!$A$4:$G$615,7,FALSE),0)</f>
        <v>0</v>
      </c>
      <c r="AB953" s="1">
        <f>VLOOKUP(A953,'ADM Details FY17'!$A$3:$AB$3515,28,FALSE)</f>
        <v>0</v>
      </c>
      <c r="AC953" s="1">
        <f t="shared" si="72"/>
        <v>0</v>
      </c>
      <c r="AD953" s="1">
        <f t="shared" si="73"/>
        <v>0</v>
      </c>
      <c r="AE953" s="1">
        <f t="shared" si="74"/>
        <v>0</v>
      </c>
    </row>
    <row r="954" spans="1:31" x14ac:dyDescent="0.25">
      <c r="A954" t="str">
        <f>B954&amp;"-"&amp;COUNTIF($B$3:B954,B954)</f>
        <v>288-22</v>
      </c>
      <c r="B954">
        <v>288</v>
      </c>
      <c r="C954" s="18">
        <f>VLOOKUP(A954,'ADM Details FY17'!$A$3:$D$3515,4,FALSE)</f>
        <v>0</v>
      </c>
      <c r="D954" s="1">
        <f>VLOOKUP(A954,'ADM Details FY17'!$A$3:$E$3515,5,FALSE)</f>
        <v>0</v>
      </c>
      <c r="E954" s="1">
        <f>VLOOKUP(A954,'ADM Details FY17'!$A$3:$F$3515,6,FALSE)</f>
        <v>0</v>
      </c>
      <c r="F954" s="1">
        <f>VLOOKUP(A954,'ADM Details FY17'!$A$3:$G$3515,7,FALSE)</f>
        <v>0</v>
      </c>
      <c r="G954" s="1">
        <f>VLOOKUP(A954,'ADM Details FY17'!$A$3:$H$3515,8,FALSE)</f>
        <v>0</v>
      </c>
      <c r="H954" s="1">
        <f>VLOOKUP(A954,'ADM Details FY17'!$A$3:$I$3515,9,FALSE)</f>
        <v>0</v>
      </c>
      <c r="I954" s="1">
        <f>VLOOKUP(A954,'ADM Details FY17'!$A$3:$J$3517,10,FALSE)</f>
        <v>0</v>
      </c>
      <c r="J954" s="1">
        <f>VLOOKUP(A954,'ADM Details FY17'!$A$3:$K$3515,11,FALSE)</f>
        <v>0</v>
      </c>
      <c r="K954" s="1">
        <f>VLOOKUP(A954,'ADM Details FY17'!$A$3:$M$3515,13,FALSE)</f>
        <v>0</v>
      </c>
      <c r="L954" s="1">
        <f>VLOOKUP(A954,'ADM Details FY17'!$A$3:$O$3515,15,FALSE)</f>
        <v>0</v>
      </c>
      <c r="M954" s="1">
        <f>VLOOKUP(A954,'ADM Details FY17'!$A$3:$P$3515,16,FALSE)</f>
        <v>0</v>
      </c>
      <c r="N954" s="1">
        <f>VLOOKUP(A954,'ADM Details FY17'!$A$3:$Q$3515,17,FALSE)</f>
        <v>0</v>
      </c>
      <c r="O954" s="1">
        <f>VLOOKUP(A954,'ADM Details FY17'!$A$3:$S$3515,19,FALSE)</f>
        <v>0</v>
      </c>
      <c r="P954" s="1">
        <f>VLOOKUP(A954,'ADM Details FY17'!$A$3:$U$3515,21,FALSE)</f>
        <v>0</v>
      </c>
      <c r="Q954" s="1">
        <f>VLOOKUP(A954,'ADM Details FY17'!$A$3:$V$3515,22,FALSE)</f>
        <v>0</v>
      </c>
      <c r="R954" s="1">
        <f>VLOOKUP(A954,'ADM Details FY17'!$A$3:$W$3515,23,FALSE)</f>
        <v>0</v>
      </c>
      <c r="S954" s="1">
        <f>VLOOKUP(A954,'ADM Details FY17'!$A$3:$X$3515,24,FALSE)</f>
        <v>0</v>
      </c>
      <c r="T954" s="1">
        <f>VLOOKUP(A954,'ADM Details FY17'!$A$3:$Y$3515,25,FALSE)</f>
        <v>0</v>
      </c>
      <c r="U954" s="1">
        <f>VLOOKUP(A954,'ADM Details FY17'!$A$3:$AA$3515,27,FALSE)</f>
        <v>0</v>
      </c>
      <c r="V954" s="1">
        <f>IFERROR(VLOOKUP(C954,'eindex _tget pp '!$A$4:$E$615,5,FALSE),0)</f>
        <v>0</v>
      </c>
      <c r="W954" s="31">
        <f>IFERROR(VLOOKUP(C954,'eindex _tget pp '!$A$4:$F$615,6,FALSE),0)</f>
        <v>0</v>
      </c>
      <c r="X954" s="4">
        <f>IFERROR(VLOOKUP(B954,'eschools 16'!$A$2:$F$25,6,FALSE),1)</f>
        <v>2</v>
      </c>
      <c r="Y954" s="1">
        <f t="shared" si="70"/>
        <v>0</v>
      </c>
      <c r="Z954" s="1">
        <f t="shared" si="71"/>
        <v>0</v>
      </c>
      <c r="AA954" s="31">
        <f>IFERROR(VLOOKUP(C954,'eindex _tget pp '!$A$4:$G$615,7,FALSE),0)</f>
        <v>0</v>
      </c>
      <c r="AB954" s="1">
        <f>VLOOKUP(A954,'ADM Details FY17'!$A$3:$AB$3515,28,FALSE)</f>
        <v>0</v>
      </c>
      <c r="AC954" s="1">
        <f t="shared" si="72"/>
        <v>0</v>
      </c>
      <c r="AD954" s="1">
        <f t="shared" si="73"/>
        <v>0</v>
      </c>
      <c r="AE954" s="1">
        <f t="shared" si="74"/>
        <v>0</v>
      </c>
    </row>
    <row r="955" spans="1:31" x14ac:dyDescent="0.25">
      <c r="A955" t="str">
        <f>B955&amp;"-"&amp;COUNTIF($B$3:B955,B955)</f>
        <v>288-23</v>
      </c>
      <c r="B955">
        <v>288</v>
      </c>
      <c r="C955" s="18">
        <f>VLOOKUP(A955,'ADM Details FY17'!$A$3:$D$3515,4,FALSE)</f>
        <v>0</v>
      </c>
      <c r="D955" s="1">
        <f>VLOOKUP(A955,'ADM Details FY17'!$A$3:$E$3515,5,FALSE)</f>
        <v>0</v>
      </c>
      <c r="E955" s="1">
        <f>VLOOKUP(A955,'ADM Details FY17'!$A$3:$F$3515,6,FALSE)</f>
        <v>0</v>
      </c>
      <c r="F955" s="1">
        <f>VLOOKUP(A955,'ADM Details FY17'!$A$3:$G$3515,7,FALSE)</f>
        <v>0</v>
      </c>
      <c r="G955" s="1">
        <f>VLOOKUP(A955,'ADM Details FY17'!$A$3:$H$3515,8,FALSE)</f>
        <v>0</v>
      </c>
      <c r="H955" s="1">
        <f>VLOOKUP(A955,'ADM Details FY17'!$A$3:$I$3515,9,FALSE)</f>
        <v>0</v>
      </c>
      <c r="I955" s="1">
        <f>VLOOKUP(A955,'ADM Details FY17'!$A$3:$J$3517,10,FALSE)</f>
        <v>0</v>
      </c>
      <c r="J955" s="1">
        <f>VLOOKUP(A955,'ADM Details FY17'!$A$3:$K$3515,11,FALSE)</f>
        <v>0</v>
      </c>
      <c r="K955" s="1">
        <f>VLOOKUP(A955,'ADM Details FY17'!$A$3:$M$3515,13,FALSE)</f>
        <v>0</v>
      </c>
      <c r="L955" s="1">
        <f>VLOOKUP(A955,'ADM Details FY17'!$A$3:$O$3515,15,FALSE)</f>
        <v>0</v>
      </c>
      <c r="M955" s="1">
        <f>VLOOKUP(A955,'ADM Details FY17'!$A$3:$P$3515,16,FALSE)</f>
        <v>0</v>
      </c>
      <c r="N955" s="1">
        <f>VLOOKUP(A955,'ADM Details FY17'!$A$3:$Q$3515,17,FALSE)</f>
        <v>0</v>
      </c>
      <c r="O955" s="1">
        <f>VLOOKUP(A955,'ADM Details FY17'!$A$3:$S$3515,19,FALSE)</f>
        <v>0</v>
      </c>
      <c r="P955" s="1">
        <f>VLOOKUP(A955,'ADM Details FY17'!$A$3:$U$3515,21,FALSE)</f>
        <v>0</v>
      </c>
      <c r="Q955" s="1">
        <f>VLOOKUP(A955,'ADM Details FY17'!$A$3:$V$3515,22,FALSE)</f>
        <v>0</v>
      </c>
      <c r="R955" s="1">
        <f>VLOOKUP(A955,'ADM Details FY17'!$A$3:$W$3515,23,FALSE)</f>
        <v>0</v>
      </c>
      <c r="S955" s="1">
        <f>VLOOKUP(A955,'ADM Details FY17'!$A$3:$X$3515,24,FALSE)</f>
        <v>0</v>
      </c>
      <c r="T955" s="1">
        <f>VLOOKUP(A955,'ADM Details FY17'!$A$3:$Y$3515,25,FALSE)</f>
        <v>0</v>
      </c>
      <c r="U955" s="1">
        <f>VLOOKUP(A955,'ADM Details FY17'!$A$3:$AA$3515,27,FALSE)</f>
        <v>0</v>
      </c>
      <c r="V955" s="1">
        <f>IFERROR(VLOOKUP(C955,'eindex _tget pp '!$A$4:$E$615,5,FALSE),0)</f>
        <v>0</v>
      </c>
      <c r="W955" s="31">
        <f>IFERROR(VLOOKUP(C955,'eindex _tget pp '!$A$4:$F$615,6,FALSE),0)</f>
        <v>0</v>
      </c>
      <c r="X955" s="4">
        <f>IFERROR(VLOOKUP(B955,'eschools 16'!$A$2:$F$25,6,FALSE),1)</f>
        <v>2</v>
      </c>
      <c r="Y955" s="1">
        <f t="shared" si="70"/>
        <v>0</v>
      </c>
      <c r="Z955" s="1">
        <f t="shared" si="71"/>
        <v>0</v>
      </c>
      <c r="AA955" s="31">
        <f>IFERROR(VLOOKUP(C955,'eindex _tget pp '!$A$4:$G$615,7,FALSE),0)</f>
        <v>0</v>
      </c>
      <c r="AB955" s="1">
        <f>VLOOKUP(A955,'ADM Details FY17'!$A$3:$AB$3515,28,FALSE)</f>
        <v>0</v>
      </c>
      <c r="AC955" s="1">
        <f t="shared" si="72"/>
        <v>0</v>
      </c>
      <c r="AD955" s="1">
        <f t="shared" si="73"/>
        <v>0</v>
      </c>
      <c r="AE955" s="1">
        <f t="shared" si="74"/>
        <v>0</v>
      </c>
    </row>
    <row r="956" spans="1:31" x14ac:dyDescent="0.25">
      <c r="A956" t="str">
        <f>B956&amp;"-"&amp;COUNTIF($B$3:B956,B956)</f>
        <v>288-24</v>
      </c>
      <c r="B956">
        <v>288</v>
      </c>
      <c r="C956" s="18">
        <f>VLOOKUP(A956,'ADM Details FY17'!$A$3:$D$3515,4,FALSE)</f>
        <v>0</v>
      </c>
      <c r="D956" s="1">
        <f>VLOOKUP(A956,'ADM Details FY17'!$A$3:$E$3515,5,FALSE)</f>
        <v>0</v>
      </c>
      <c r="E956" s="1">
        <f>VLOOKUP(A956,'ADM Details FY17'!$A$3:$F$3515,6,FALSE)</f>
        <v>0</v>
      </c>
      <c r="F956" s="1">
        <f>VLOOKUP(A956,'ADM Details FY17'!$A$3:$G$3515,7,FALSE)</f>
        <v>0</v>
      </c>
      <c r="G956" s="1">
        <f>VLOOKUP(A956,'ADM Details FY17'!$A$3:$H$3515,8,FALSE)</f>
        <v>0</v>
      </c>
      <c r="H956" s="1">
        <f>VLOOKUP(A956,'ADM Details FY17'!$A$3:$I$3515,9,FALSE)</f>
        <v>0</v>
      </c>
      <c r="I956" s="1">
        <f>VLOOKUP(A956,'ADM Details FY17'!$A$3:$J$3517,10,FALSE)</f>
        <v>0</v>
      </c>
      <c r="J956" s="1">
        <f>VLOOKUP(A956,'ADM Details FY17'!$A$3:$K$3515,11,FALSE)</f>
        <v>0</v>
      </c>
      <c r="K956" s="1">
        <f>VLOOKUP(A956,'ADM Details FY17'!$A$3:$M$3515,13,FALSE)</f>
        <v>0</v>
      </c>
      <c r="L956" s="1">
        <f>VLOOKUP(A956,'ADM Details FY17'!$A$3:$O$3515,15,FALSE)</f>
        <v>0</v>
      </c>
      <c r="M956" s="1">
        <f>VLOOKUP(A956,'ADM Details FY17'!$A$3:$P$3515,16,FALSE)</f>
        <v>0</v>
      </c>
      <c r="N956" s="1">
        <f>VLOOKUP(A956,'ADM Details FY17'!$A$3:$Q$3515,17,FALSE)</f>
        <v>0</v>
      </c>
      <c r="O956" s="1">
        <f>VLOOKUP(A956,'ADM Details FY17'!$A$3:$S$3515,19,FALSE)</f>
        <v>0</v>
      </c>
      <c r="P956" s="1">
        <f>VLOOKUP(A956,'ADM Details FY17'!$A$3:$U$3515,21,FALSE)</f>
        <v>0</v>
      </c>
      <c r="Q956" s="1">
        <f>VLOOKUP(A956,'ADM Details FY17'!$A$3:$V$3515,22,FALSE)</f>
        <v>0</v>
      </c>
      <c r="R956" s="1">
        <f>VLOOKUP(A956,'ADM Details FY17'!$A$3:$W$3515,23,FALSE)</f>
        <v>0</v>
      </c>
      <c r="S956" s="1">
        <f>VLOOKUP(A956,'ADM Details FY17'!$A$3:$X$3515,24,FALSE)</f>
        <v>0</v>
      </c>
      <c r="T956" s="1">
        <f>VLOOKUP(A956,'ADM Details FY17'!$A$3:$Y$3515,25,FALSE)</f>
        <v>0</v>
      </c>
      <c r="U956" s="1">
        <f>VLOOKUP(A956,'ADM Details FY17'!$A$3:$AA$3515,27,FALSE)</f>
        <v>0</v>
      </c>
      <c r="V956" s="1">
        <f>IFERROR(VLOOKUP(C956,'eindex _tget pp '!$A$4:$E$615,5,FALSE),0)</f>
        <v>0</v>
      </c>
      <c r="W956" s="31">
        <f>IFERROR(VLOOKUP(C956,'eindex _tget pp '!$A$4:$F$615,6,FALSE),0)</f>
        <v>0</v>
      </c>
      <c r="X956" s="4">
        <f>IFERROR(VLOOKUP(B956,'eschools 16'!$A$2:$F$25,6,FALSE),1)</f>
        <v>2</v>
      </c>
      <c r="Y956" s="1">
        <f t="shared" si="70"/>
        <v>0</v>
      </c>
      <c r="Z956" s="1">
        <f t="shared" si="71"/>
        <v>0</v>
      </c>
      <c r="AA956" s="31">
        <f>IFERROR(VLOOKUP(C956,'eindex _tget pp '!$A$4:$G$615,7,FALSE),0)</f>
        <v>0</v>
      </c>
      <c r="AB956" s="1">
        <f>VLOOKUP(A956,'ADM Details FY17'!$A$3:$AB$3515,28,FALSE)</f>
        <v>0</v>
      </c>
      <c r="AC956" s="1">
        <f t="shared" si="72"/>
        <v>0</v>
      </c>
      <c r="AD956" s="1">
        <f t="shared" si="73"/>
        <v>0</v>
      </c>
      <c r="AE956" s="1">
        <f t="shared" si="74"/>
        <v>0</v>
      </c>
    </row>
    <row r="957" spans="1:31" x14ac:dyDescent="0.25">
      <c r="A957" t="str">
        <f>B957&amp;"-"&amp;COUNTIF($B$3:B957,B957)</f>
        <v>288-25</v>
      </c>
      <c r="B957">
        <v>288</v>
      </c>
      <c r="C957" s="18">
        <f>VLOOKUP(A957,'ADM Details FY17'!$A$3:$D$3515,4,FALSE)</f>
        <v>0</v>
      </c>
      <c r="D957" s="1">
        <f>VLOOKUP(A957,'ADM Details FY17'!$A$3:$E$3515,5,FALSE)</f>
        <v>0</v>
      </c>
      <c r="E957" s="1">
        <f>VLOOKUP(A957,'ADM Details FY17'!$A$3:$F$3515,6,FALSE)</f>
        <v>0</v>
      </c>
      <c r="F957" s="1">
        <f>VLOOKUP(A957,'ADM Details FY17'!$A$3:$G$3515,7,FALSE)</f>
        <v>0</v>
      </c>
      <c r="G957" s="1">
        <f>VLOOKUP(A957,'ADM Details FY17'!$A$3:$H$3515,8,FALSE)</f>
        <v>0</v>
      </c>
      <c r="H957" s="1">
        <f>VLOOKUP(A957,'ADM Details FY17'!$A$3:$I$3515,9,FALSE)</f>
        <v>0</v>
      </c>
      <c r="I957" s="1">
        <f>VLOOKUP(A957,'ADM Details FY17'!$A$3:$J$3517,10,FALSE)</f>
        <v>0</v>
      </c>
      <c r="J957" s="1">
        <f>VLOOKUP(A957,'ADM Details FY17'!$A$3:$K$3515,11,FALSE)</f>
        <v>0</v>
      </c>
      <c r="K957" s="1">
        <f>VLOOKUP(A957,'ADM Details FY17'!$A$3:$M$3515,13,FALSE)</f>
        <v>0</v>
      </c>
      <c r="L957" s="1">
        <f>VLOOKUP(A957,'ADM Details FY17'!$A$3:$O$3515,15,FALSE)</f>
        <v>0</v>
      </c>
      <c r="M957" s="1">
        <f>VLOOKUP(A957,'ADM Details FY17'!$A$3:$P$3515,16,FALSE)</f>
        <v>0</v>
      </c>
      <c r="N957" s="1">
        <f>VLOOKUP(A957,'ADM Details FY17'!$A$3:$Q$3515,17,FALSE)</f>
        <v>0</v>
      </c>
      <c r="O957" s="1">
        <f>VLOOKUP(A957,'ADM Details FY17'!$A$3:$S$3515,19,FALSE)</f>
        <v>0</v>
      </c>
      <c r="P957" s="1">
        <f>VLOOKUP(A957,'ADM Details FY17'!$A$3:$U$3515,21,FALSE)</f>
        <v>0</v>
      </c>
      <c r="Q957" s="1">
        <f>VLOOKUP(A957,'ADM Details FY17'!$A$3:$V$3515,22,FALSE)</f>
        <v>0</v>
      </c>
      <c r="R957" s="1">
        <f>VLOOKUP(A957,'ADM Details FY17'!$A$3:$W$3515,23,FALSE)</f>
        <v>0</v>
      </c>
      <c r="S957" s="1">
        <f>VLOOKUP(A957,'ADM Details FY17'!$A$3:$X$3515,24,FALSE)</f>
        <v>0</v>
      </c>
      <c r="T957" s="1">
        <f>VLOOKUP(A957,'ADM Details FY17'!$A$3:$Y$3515,25,FALSE)</f>
        <v>0</v>
      </c>
      <c r="U957" s="1">
        <f>VLOOKUP(A957,'ADM Details FY17'!$A$3:$AA$3515,27,FALSE)</f>
        <v>0</v>
      </c>
      <c r="V957" s="1">
        <f>IFERROR(VLOOKUP(C957,'eindex _tget pp '!$A$4:$E$615,5,FALSE),0)</f>
        <v>0</v>
      </c>
      <c r="W957" s="31">
        <f>IFERROR(VLOOKUP(C957,'eindex _tget pp '!$A$4:$F$615,6,FALSE),0)</f>
        <v>0</v>
      </c>
      <c r="X957" s="4">
        <f>IFERROR(VLOOKUP(B957,'eschools 16'!$A$2:$F$25,6,FALSE),1)</f>
        <v>2</v>
      </c>
      <c r="Y957" s="1">
        <f t="shared" si="70"/>
        <v>0</v>
      </c>
      <c r="Z957" s="1">
        <f t="shared" si="71"/>
        <v>0</v>
      </c>
      <c r="AA957" s="31">
        <f>IFERROR(VLOOKUP(C957,'eindex _tget pp '!$A$4:$G$615,7,FALSE),0)</f>
        <v>0</v>
      </c>
      <c r="AB957" s="1">
        <f>VLOOKUP(A957,'ADM Details FY17'!$A$3:$AB$3515,28,FALSE)</f>
        <v>0</v>
      </c>
      <c r="AC957" s="1">
        <f t="shared" si="72"/>
        <v>0</v>
      </c>
      <c r="AD957" s="1">
        <f t="shared" si="73"/>
        <v>0</v>
      </c>
      <c r="AE957" s="1">
        <f t="shared" si="74"/>
        <v>0</v>
      </c>
    </row>
    <row r="958" spans="1:31" x14ac:dyDescent="0.25">
      <c r="A958" t="str">
        <f>B958&amp;"-"&amp;COUNTIF($B$3:B958,B958)</f>
        <v>296-1</v>
      </c>
      <c r="B958">
        <v>296</v>
      </c>
      <c r="C958" s="18">
        <f>VLOOKUP(A958,'ADM Details FY17'!$A$3:$D$3515,4,FALSE)</f>
        <v>43752</v>
      </c>
      <c r="D958" s="1">
        <f>VLOOKUP(A958,'ADM Details FY17'!$A$3:$E$3515,5,FALSE)</f>
        <v>0.64</v>
      </c>
      <c r="E958" s="1">
        <f>VLOOKUP(A958,'ADM Details FY17'!$A$3:$F$3515,6,FALSE)</f>
        <v>0</v>
      </c>
      <c r="F958" s="1">
        <f>VLOOKUP(A958,'ADM Details FY17'!$A$3:$G$3515,7,FALSE)</f>
        <v>0</v>
      </c>
      <c r="G958" s="1">
        <f>VLOOKUP(A958,'ADM Details FY17'!$A$3:$H$3515,8,FALSE)</f>
        <v>0</v>
      </c>
      <c r="H958" s="1">
        <f>VLOOKUP(A958,'ADM Details FY17'!$A$3:$I$3515,9,FALSE)</f>
        <v>0</v>
      </c>
      <c r="I958" s="1">
        <f>VLOOKUP(A958,'ADM Details FY17'!$A$3:$J$3517,10,FALSE)</f>
        <v>0</v>
      </c>
      <c r="J958" s="1">
        <f>VLOOKUP(A958,'ADM Details FY17'!$A$3:$K$3515,11,FALSE)</f>
        <v>0</v>
      </c>
      <c r="K958" s="1">
        <f>VLOOKUP(A958,'ADM Details FY17'!$A$3:$M$3515,13,FALSE)</f>
        <v>0.64</v>
      </c>
      <c r="L958" s="1">
        <f>VLOOKUP(A958,'ADM Details FY17'!$A$3:$O$3515,15,FALSE)</f>
        <v>0</v>
      </c>
      <c r="M958" s="1">
        <f>VLOOKUP(A958,'ADM Details FY17'!$A$3:$P$3515,16,FALSE)</f>
        <v>0</v>
      </c>
      <c r="N958" s="1">
        <f>VLOOKUP(A958,'ADM Details FY17'!$A$3:$Q$3515,17,FALSE)</f>
        <v>0</v>
      </c>
      <c r="O958" s="1">
        <f>VLOOKUP(A958,'ADM Details FY17'!$A$3:$S$3515,19,FALSE)</f>
        <v>0</v>
      </c>
      <c r="P958" s="1">
        <f>VLOOKUP(A958,'ADM Details FY17'!$A$3:$U$3515,21,FALSE)</f>
        <v>0</v>
      </c>
      <c r="Q958" s="1">
        <f>VLOOKUP(A958,'ADM Details FY17'!$A$3:$V$3515,22,FALSE)</f>
        <v>0</v>
      </c>
      <c r="R958" s="1">
        <f>VLOOKUP(A958,'ADM Details FY17'!$A$3:$W$3515,23,FALSE)</f>
        <v>0</v>
      </c>
      <c r="S958" s="1">
        <f>VLOOKUP(A958,'ADM Details FY17'!$A$3:$X$3515,24,FALSE)</f>
        <v>0</v>
      </c>
      <c r="T958" s="1">
        <f>VLOOKUP(A958,'ADM Details FY17'!$A$3:$Y$3515,25,FALSE)</f>
        <v>0</v>
      </c>
      <c r="U958" s="1">
        <f>VLOOKUP(A958,'ADM Details FY17'!$A$3:$AA$3515,27,FALSE)</f>
        <v>0</v>
      </c>
      <c r="V958" s="1">
        <f>IFERROR(VLOOKUP(C958,'eindex _tget pp '!$A$4:$E$615,5,FALSE),0)</f>
        <v>195.16110414154781</v>
      </c>
      <c r="W958" s="31">
        <f>IFERROR(VLOOKUP(C958,'eindex _tget pp '!$A$4:$F$615,6,FALSE),0)</f>
        <v>1.2931511515</v>
      </c>
      <c r="X958" s="4">
        <f>IFERROR(VLOOKUP(B958,'eschools 16'!$A$2:$F$25,6,FALSE),1)</f>
        <v>1</v>
      </c>
      <c r="Y958" s="1">
        <f t="shared" si="70"/>
        <v>31.23</v>
      </c>
      <c r="Z958" s="1">
        <f t="shared" si="71"/>
        <v>225.11</v>
      </c>
      <c r="AA958" s="31">
        <f>IFERROR(VLOOKUP(C958,'eindex _tget pp '!$A$4:$G$615,7,FALSE),0)</f>
        <v>0.46646849499999998</v>
      </c>
      <c r="AB958" s="1">
        <f>VLOOKUP(A958,'ADM Details FY17'!$A$3:$AB$3515,28,FALSE)</f>
        <v>0</v>
      </c>
      <c r="AC958" s="1">
        <f t="shared" si="72"/>
        <v>0</v>
      </c>
      <c r="AD958" s="1">
        <f t="shared" si="73"/>
        <v>0.64</v>
      </c>
      <c r="AE958" s="1">
        <f t="shared" si="74"/>
        <v>96</v>
      </c>
    </row>
    <row r="959" spans="1:31" x14ac:dyDescent="0.25">
      <c r="A959" t="str">
        <f>B959&amp;"-"&amp;COUNTIF($B$3:B959,B959)</f>
        <v>296-2</v>
      </c>
      <c r="B959">
        <v>296</v>
      </c>
      <c r="C959" s="18">
        <f>VLOOKUP(A959,'ADM Details FY17'!$A$3:$D$3515,4,FALSE)</f>
        <v>43802</v>
      </c>
      <c r="D959" s="1">
        <f>VLOOKUP(A959,'ADM Details FY17'!$A$3:$E$3515,5,FALSE)</f>
        <v>35.19</v>
      </c>
      <c r="E959" s="1">
        <f>VLOOKUP(A959,'ADM Details FY17'!$A$3:$F$3515,6,FALSE)</f>
        <v>0.18</v>
      </c>
      <c r="F959" s="1">
        <f>VLOOKUP(A959,'ADM Details FY17'!$A$3:$G$3515,7,FALSE)</f>
        <v>15.48</v>
      </c>
      <c r="G959" s="1">
        <f>VLOOKUP(A959,'ADM Details FY17'!$A$3:$H$3515,8,FALSE)</f>
        <v>5.31</v>
      </c>
      <c r="H959" s="1">
        <f>VLOOKUP(A959,'ADM Details FY17'!$A$3:$I$3515,9,FALSE)</f>
        <v>0</v>
      </c>
      <c r="I959" s="1">
        <f>VLOOKUP(A959,'ADM Details FY17'!$A$3:$J$3517,10,FALSE)</f>
        <v>1.61</v>
      </c>
      <c r="J959" s="1">
        <f>VLOOKUP(A959,'ADM Details FY17'!$A$3:$K$3515,11,FALSE)</f>
        <v>4.4800000000000004</v>
      </c>
      <c r="K959" s="1">
        <f>VLOOKUP(A959,'ADM Details FY17'!$A$3:$M$3515,13,FALSE)</f>
        <v>35.19</v>
      </c>
      <c r="L959" s="1">
        <f>VLOOKUP(A959,'ADM Details FY17'!$A$3:$O$3515,15,FALSE)</f>
        <v>0</v>
      </c>
      <c r="M959" s="1">
        <f>VLOOKUP(A959,'ADM Details FY17'!$A$3:$P$3515,16,FALSE)</f>
        <v>0</v>
      </c>
      <c r="N959" s="1">
        <f>VLOOKUP(A959,'ADM Details FY17'!$A$3:$Q$3515,17,FALSE)</f>
        <v>0</v>
      </c>
      <c r="O959" s="1">
        <f>VLOOKUP(A959,'ADM Details FY17'!$A$3:$S$3515,19,FALSE)</f>
        <v>18.04</v>
      </c>
      <c r="P959" s="1">
        <f>VLOOKUP(A959,'ADM Details FY17'!$A$3:$U$3515,21,FALSE)</f>
        <v>0</v>
      </c>
      <c r="Q959" s="1">
        <f>VLOOKUP(A959,'ADM Details FY17'!$A$3:$V$3515,22,FALSE)</f>
        <v>0</v>
      </c>
      <c r="R959" s="1">
        <f>VLOOKUP(A959,'ADM Details FY17'!$A$3:$W$3515,23,FALSE)</f>
        <v>0</v>
      </c>
      <c r="S959" s="1">
        <f>VLOOKUP(A959,'ADM Details FY17'!$A$3:$X$3515,24,FALSE)</f>
        <v>0</v>
      </c>
      <c r="T959" s="1">
        <f>VLOOKUP(A959,'ADM Details FY17'!$A$3:$Y$3515,25,FALSE)</f>
        <v>0</v>
      </c>
      <c r="U959" s="1">
        <f>VLOOKUP(A959,'ADM Details FY17'!$A$3:$AA$3515,27,FALSE)</f>
        <v>0</v>
      </c>
      <c r="V959" s="1">
        <f>IFERROR(VLOOKUP(C959,'eindex _tget pp '!$A$4:$E$615,5,FALSE),0)</f>
        <v>454.00578141101448</v>
      </c>
      <c r="W959" s="31">
        <f>IFERROR(VLOOKUP(C959,'eindex _tget pp '!$A$4:$F$615,6,FALSE),0)</f>
        <v>3.6729279115</v>
      </c>
      <c r="X959" s="4">
        <f>IFERROR(VLOOKUP(B959,'eschools 16'!$A$2:$F$25,6,FALSE),1)</f>
        <v>1</v>
      </c>
      <c r="Y959" s="1">
        <f t="shared" si="70"/>
        <v>3994.12</v>
      </c>
      <c r="Z959" s="1">
        <f t="shared" si="71"/>
        <v>35156.089999999997</v>
      </c>
      <c r="AA959" s="31">
        <f>IFERROR(VLOOKUP(C959,'eindex _tget pp '!$A$4:$G$615,7,FALSE),0)</f>
        <v>0.53438618000000004</v>
      </c>
      <c r="AB959" s="1">
        <f>VLOOKUP(A959,'ADM Details FY17'!$A$3:$AB$3515,28,FALSE)</f>
        <v>0</v>
      </c>
      <c r="AC959" s="1">
        <f t="shared" si="72"/>
        <v>0</v>
      </c>
      <c r="AD959" s="1">
        <f t="shared" si="73"/>
        <v>35.19</v>
      </c>
      <c r="AE959" s="1">
        <f t="shared" si="74"/>
        <v>5278.5</v>
      </c>
    </row>
    <row r="960" spans="1:31" x14ac:dyDescent="0.25">
      <c r="A960" t="str">
        <f>B960&amp;"-"&amp;COUNTIF($B$3:B960,B960)</f>
        <v>296-3</v>
      </c>
      <c r="B960">
        <v>296</v>
      </c>
      <c r="C960" s="18">
        <f>VLOOKUP(A960,'ADM Details FY17'!$A$3:$D$3515,4,FALSE)</f>
        <v>43844</v>
      </c>
      <c r="D960" s="1">
        <f>VLOOKUP(A960,'ADM Details FY17'!$A$3:$E$3515,5,FALSE)</f>
        <v>1</v>
      </c>
      <c r="E960" s="1">
        <f>VLOOKUP(A960,'ADM Details FY17'!$A$3:$F$3515,6,FALSE)</f>
        <v>0</v>
      </c>
      <c r="F960" s="1">
        <f>VLOOKUP(A960,'ADM Details FY17'!$A$3:$G$3515,7,FALSE)</f>
        <v>0</v>
      </c>
      <c r="G960" s="1">
        <f>VLOOKUP(A960,'ADM Details FY17'!$A$3:$H$3515,8,FALSE)</f>
        <v>0</v>
      </c>
      <c r="H960" s="1">
        <f>VLOOKUP(A960,'ADM Details FY17'!$A$3:$I$3515,9,FALSE)</f>
        <v>0</v>
      </c>
      <c r="I960" s="1">
        <f>VLOOKUP(A960,'ADM Details FY17'!$A$3:$J$3517,10,FALSE)</f>
        <v>0</v>
      </c>
      <c r="J960" s="1">
        <f>VLOOKUP(A960,'ADM Details FY17'!$A$3:$K$3515,11,FALSE)</f>
        <v>0</v>
      </c>
      <c r="K960" s="1">
        <f>VLOOKUP(A960,'ADM Details FY17'!$A$3:$M$3515,13,FALSE)</f>
        <v>1</v>
      </c>
      <c r="L960" s="1">
        <f>VLOOKUP(A960,'ADM Details FY17'!$A$3:$O$3515,15,FALSE)</f>
        <v>0</v>
      </c>
      <c r="M960" s="1">
        <f>VLOOKUP(A960,'ADM Details FY17'!$A$3:$P$3515,16,FALSE)</f>
        <v>0</v>
      </c>
      <c r="N960" s="1">
        <f>VLOOKUP(A960,'ADM Details FY17'!$A$3:$Q$3515,17,FALSE)</f>
        <v>0</v>
      </c>
      <c r="O960" s="1">
        <f>VLOOKUP(A960,'ADM Details FY17'!$A$3:$S$3515,19,FALSE)</f>
        <v>0</v>
      </c>
      <c r="P960" s="1">
        <f>VLOOKUP(A960,'ADM Details FY17'!$A$3:$U$3515,21,FALSE)</f>
        <v>0</v>
      </c>
      <c r="Q960" s="1">
        <f>VLOOKUP(A960,'ADM Details FY17'!$A$3:$V$3515,22,FALSE)</f>
        <v>0</v>
      </c>
      <c r="R960" s="1">
        <f>VLOOKUP(A960,'ADM Details FY17'!$A$3:$W$3515,23,FALSE)</f>
        <v>0</v>
      </c>
      <c r="S960" s="1">
        <f>VLOOKUP(A960,'ADM Details FY17'!$A$3:$X$3515,24,FALSE)</f>
        <v>0</v>
      </c>
      <c r="T960" s="1">
        <f>VLOOKUP(A960,'ADM Details FY17'!$A$3:$Y$3515,25,FALSE)</f>
        <v>0</v>
      </c>
      <c r="U960" s="1">
        <f>VLOOKUP(A960,'ADM Details FY17'!$A$3:$AA$3515,27,FALSE)</f>
        <v>0</v>
      </c>
      <c r="V960" s="1">
        <f>IFERROR(VLOOKUP(C960,'eindex _tget pp '!$A$4:$E$615,5,FALSE),0)</f>
        <v>1635.2245477017691</v>
      </c>
      <c r="W960" s="31">
        <f>IFERROR(VLOOKUP(C960,'eindex _tget pp '!$A$4:$F$615,6,FALSE),0)</f>
        <v>3.3804575904999998</v>
      </c>
      <c r="X960" s="4">
        <f>IFERROR(VLOOKUP(B960,'eschools 16'!$A$2:$F$25,6,FALSE),1)</f>
        <v>1</v>
      </c>
      <c r="Y960" s="1">
        <f t="shared" si="70"/>
        <v>408.81</v>
      </c>
      <c r="Z960" s="1">
        <f t="shared" si="71"/>
        <v>919.48</v>
      </c>
      <c r="AA960" s="31">
        <f>IFERROR(VLOOKUP(C960,'eindex _tget pp '!$A$4:$G$615,7,FALSE),0)</f>
        <v>0.84118838500000004</v>
      </c>
      <c r="AB960" s="1">
        <f>VLOOKUP(A960,'ADM Details FY17'!$A$3:$AB$3515,28,FALSE)</f>
        <v>0</v>
      </c>
      <c r="AC960" s="1">
        <f t="shared" si="72"/>
        <v>0</v>
      </c>
      <c r="AD960" s="1">
        <f t="shared" si="73"/>
        <v>1</v>
      </c>
      <c r="AE960" s="1">
        <f t="shared" si="74"/>
        <v>150</v>
      </c>
    </row>
    <row r="961" spans="1:31" x14ac:dyDescent="0.25">
      <c r="A961" t="str">
        <f>B961&amp;"-"&amp;COUNTIF($B$3:B961,B961)</f>
        <v>296-4</v>
      </c>
      <c r="B961">
        <v>296</v>
      </c>
      <c r="C961" s="18">
        <f>VLOOKUP(A961,'ADM Details FY17'!$A$3:$D$3515,4,FALSE)</f>
        <v>48512</v>
      </c>
      <c r="D961" s="1">
        <f>VLOOKUP(A961,'ADM Details FY17'!$A$3:$E$3515,5,FALSE)</f>
        <v>0.95</v>
      </c>
      <c r="E961" s="1">
        <f>VLOOKUP(A961,'ADM Details FY17'!$A$3:$F$3515,6,FALSE)</f>
        <v>0</v>
      </c>
      <c r="F961" s="1">
        <f>VLOOKUP(A961,'ADM Details FY17'!$A$3:$G$3515,7,FALSE)</f>
        <v>0</v>
      </c>
      <c r="G961" s="1">
        <f>VLOOKUP(A961,'ADM Details FY17'!$A$3:$H$3515,8,FALSE)</f>
        <v>0</v>
      </c>
      <c r="H961" s="1">
        <f>VLOOKUP(A961,'ADM Details FY17'!$A$3:$I$3515,9,FALSE)</f>
        <v>0</v>
      </c>
      <c r="I961" s="1">
        <f>VLOOKUP(A961,'ADM Details FY17'!$A$3:$J$3517,10,FALSE)</f>
        <v>0</v>
      </c>
      <c r="J961" s="1">
        <f>VLOOKUP(A961,'ADM Details FY17'!$A$3:$K$3515,11,FALSE)</f>
        <v>0</v>
      </c>
      <c r="K961" s="1">
        <f>VLOOKUP(A961,'ADM Details FY17'!$A$3:$M$3515,13,FALSE)</f>
        <v>0.95</v>
      </c>
      <c r="L961" s="1">
        <f>VLOOKUP(A961,'ADM Details FY17'!$A$3:$O$3515,15,FALSE)</f>
        <v>0</v>
      </c>
      <c r="M961" s="1">
        <f>VLOOKUP(A961,'ADM Details FY17'!$A$3:$P$3515,16,FALSE)</f>
        <v>0</v>
      </c>
      <c r="N961" s="1">
        <f>VLOOKUP(A961,'ADM Details FY17'!$A$3:$Q$3515,17,FALSE)</f>
        <v>0</v>
      </c>
      <c r="O961" s="1">
        <f>VLOOKUP(A961,'ADM Details FY17'!$A$3:$S$3515,19,FALSE)</f>
        <v>0</v>
      </c>
      <c r="P961" s="1">
        <f>VLOOKUP(A961,'ADM Details FY17'!$A$3:$U$3515,21,FALSE)</f>
        <v>0</v>
      </c>
      <c r="Q961" s="1">
        <f>VLOOKUP(A961,'ADM Details FY17'!$A$3:$V$3515,22,FALSE)</f>
        <v>0</v>
      </c>
      <c r="R961" s="1">
        <f>VLOOKUP(A961,'ADM Details FY17'!$A$3:$W$3515,23,FALSE)</f>
        <v>0</v>
      </c>
      <c r="S961" s="1">
        <f>VLOOKUP(A961,'ADM Details FY17'!$A$3:$X$3515,24,FALSE)</f>
        <v>0</v>
      </c>
      <c r="T961" s="1">
        <f>VLOOKUP(A961,'ADM Details FY17'!$A$3:$Y$3515,25,FALSE)</f>
        <v>0</v>
      </c>
      <c r="U961" s="1">
        <f>VLOOKUP(A961,'ADM Details FY17'!$A$3:$AA$3515,27,FALSE)</f>
        <v>0</v>
      </c>
      <c r="V961" s="1">
        <f>IFERROR(VLOOKUP(C961,'eindex _tget pp '!$A$4:$E$615,5,FALSE),0)</f>
        <v>882.08811860782646</v>
      </c>
      <c r="W961" s="31">
        <f>IFERROR(VLOOKUP(C961,'eindex _tget pp '!$A$4:$F$615,6,FALSE),0)</f>
        <v>1.3322199109999999</v>
      </c>
      <c r="X961" s="4">
        <f>IFERROR(VLOOKUP(B961,'eschools 16'!$A$2:$F$25,6,FALSE),1)</f>
        <v>1</v>
      </c>
      <c r="Y961" s="1">
        <f t="shared" si="70"/>
        <v>209.5</v>
      </c>
      <c r="Z961" s="1">
        <f t="shared" si="71"/>
        <v>344.25</v>
      </c>
      <c r="AA961" s="31">
        <f>IFERROR(VLOOKUP(C961,'eindex _tget pp '!$A$4:$G$615,7,FALSE),0)</f>
        <v>0.65857740099999995</v>
      </c>
      <c r="AB961" s="1">
        <f>VLOOKUP(A961,'ADM Details FY17'!$A$3:$AB$3515,28,FALSE)</f>
        <v>0</v>
      </c>
      <c r="AC961" s="1">
        <f t="shared" si="72"/>
        <v>0</v>
      </c>
      <c r="AD961" s="1">
        <f t="shared" si="73"/>
        <v>0.95</v>
      </c>
      <c r="AE961" s="1">
        <f t="shared" si="74"/>
        <v>142.5</v>
      </c>
    </row>
    <row r="962" spans="1:31" x14ac:dyDescent="0.25">
      <c r="A962" t="str">
        <f>B962&amp;"-"&amp;COUNTIF($B$3:B962,B962)</f>
        <v>296-5</v>
      </c>
      <c r="B962">
        <v>296</v>
      </c>
      <c r="C962" s="18">
        <f>VLOOKUP(A962,'ADM Details FY17'!$A$3:$D$3515,4,FALSE)</f>
        <v>43968</v>
      </c>
      <c r="D962" s="1">
        <f>VLOOKUP(A962,'ADM Details FY17'!$A$3:$E$3515,5,FALSE)</f>
        <v>0.42</v>
      </c>
      <c r="E962" s="1">
        <f>VLOOKUP(A962,'ADM Details FY17'!$A$3:$F$3515,6,FALSE)</f>
        <v>0</v>
      </c>
      <c r="F962" s="1">
        <f>VLOOKUP(A962,'ADM Details FY17'!$A$3:$G$3515,7,FALSE)</f>
        <v>0</v>
      </c>
      <c r="G962" s="1">
        <f>VLOOKUP(A962,'ADM Details FY17'!$A$3:$H$3515,8,FALSE)</f>
        <v>0</v>
      </c>
      <c r="H962" s="1">
        <f>VLOOKUP(A962,'ADM Details FY17'!$A$3:$I$3515,9,FALSE)</f>
        <v>0</v>
      </c>
      <c r="I962" s="1">
        <f>VLOOKUP(A962,'ADM Details FY17'!$A$3:$J$3517,10,FALSE)</f>
        <v>0</v>
      </c>
      <c r="J962" s="1">
        <f>VLOOKUP(A962,'ADM Details FY17'!$A$3:$K$3515,11,FALSE)</f>
        <v>0</v>
      </c>
      <c r="K962" s="1">
        <f>VLOOKUP(A962,'ADM Details FY17'!$A$3:$M$3515,13,FALSE)</f>
        <v>0.42</v>
      </c>
      <c r="L962" s="1">
        <f>VLOOKUP(A962,'ADM Details FY17'!$A$3:$O$3515,15,FALSE)</f>
        <v>0</v>
      </c>
      <c r="M962" s="1">
        <f>VLOOKUP(A962,'ADM Details FY17'!$A$3:$P$3515,16,FALSE)</f>
        <v>0</v>
      </c>
      <c r="N962" s="1">
        <f>VLOOKUP(A962,'ADM Details FY17'!$A$3:$Q$3515,17,FALSE)</f>
        <v>0</v>
      </c>
      <c r="O962" s="1">
        <f>VLOOKUP(A962,'ADM Details FY17'!$A$3:$S$3515,19,FALSE)</f>
        <v>0</v>
      </c>
      <c r="P962" s="1">
        <f>VLOOKUP(A962,'ADM Details FY17'!$A$3:$U$3515,21,FALSE)</f>
        <v>0</v>
      </c>
      <c r="Q962" s="1">
        <f>VLOOKUP(A962,'ADM Details FY17'!$A$3:$V$3515,22,FALSE)</f>
        <v>0</v>
      </c>
      <c r="R962" s="1">
        <f>VLOOKUP(A962,'ADM Details FY17'!$A$3:$W$3515,23,FALSE)</f>
        <v>0</v>
      </c>
      <c r="S962" s="1">
        <f>VLOOKUP(A962,'ADM Details FY17'!$A$3:$X$3515,24,FALSE)</f>
        <v>0</v>
      </c>
      <c r="T962" s="1">
        <f>VLOOKUP(A962,'ADM Details FY17'!$A$3:$Y$3515,25,FALSE)</f>
        <v>0</v>
      </c>
      <c r="U962" s="1">
        <f>VLOOKUP(A962,'ADM Details FY17'!$A$3:$AA$3515,27,FALSE)</f>
        <v>0</v>
      </c>
      <c r="V962" s="1">
        <f>IFERROR(VLOOKUP(C962,'eindex _tget pp '!$A$4:$E$615,5,FALSE),0)</f>
        <v>280.02811566539827</v>
      </c>
      <c r="W962" s="31">
        <f>IFERROR(VLOOKUP(C962,'eindex _tget pp '!$A$4:$F$615,6,FALSE),0)</f>
        <v>1.0261045919</v>
      </c>
      <c r="X962" s="4">
        <f>IFERROR(VLOOKUP(B962,'eschools 16'!$A$2:$F$25,6,FALSE),1)</f>
        <v>1</v>
      </c>
      <c r="Y962" s="1">
        <f t="shared" si="70"/>
        <v>29.4</v>
      </c>
      <c r="Z962" s="1">
        <f t="shared" si="71"/>
        <v>117.22</v>
      </c>
      <c r="AA962" s="31">
        <f>IFERROR(VLOOKUP(C962,'eindex _tget pp '!$A$4:$G$615,7,FALSE),0)</f>
        <v>0.484240057</v>
      </c>
      <c r="AB962" s="1">
        <f>VLOOKUP(A962,'ADM Details FY17'!$A$3:$AB$3515,28,FALSE)</f>
        <v>0</v>
      </c>
      <c r="AC962" s="1">
        <f t="shared" si="72"/>
        <v>0</v>
      </c>
      <c r="AD962" s="1">
        <f t="shared" si="73"/>
        <v>0.42</v>
      </c>
      <c r="AE962" s="1">
        <f t="shared" si="74"/>
        <v>63</v>
      </c>
    </row>
    <row r="963" spans="1:31" x14ac:dyDescent="0.25">
      <c r="A963" t="str">
        <f>B963&amp;"-"&amp;COUNTIF($B$3:B963,B963)</f>
        <v>296-6</v>
      </c>
      <c r="B963">
        <v>296</v>
      </c>
      <c r="C963" s="18">
        <f>VLOOKUP(A963,'ADM Details FY17'!$A$3:$D$3515,4,FALSE)</f>
        <v>46961</v>
      </c>
      <c r="D963" s="1">
        <f>VLOOKUP(A963,'ADM Details FY17'!$A$3:$E$3515,5,FALSE)</f>
        <v>0.42</v>
      </c>
      <c r="E963" s="1">
        <f>VLOOKUP(A963,'ADM Details FY17'!$A$3:$F$3515,6,FALSE)</f>
        <v>0</v>
      </c>
      <c r="F963" s="1">
        <f>VLOOKUP(A963,'ADM Details FY17'!$A$3:$G$3515,7,FALSE)</f>
        <v>0</v>
      </c>
      <c r="G963" s="1">
        <f>VLOOKUP(A963,'ADM Details FY17'!$A$3:$H$3515,8,FALSE)</f>
        <v>0.42</v>
      </c>
      <c r="H963" s="1">
        <f>VLOOKUP(A963,'ADM Details FY17'!$A$3:$I$3515,9,FALSE)</f>
        <v>0</v>
      </c>
      <c r="I963" s="1">
        <f>VLOOKUP(A963,'ADM Details FY17'!$A$3:$J$3517,10,FALSE)</f>
        <v>0</v>
      </c>
      <c r="J963" s="1">
        <f>VLOOKUP(A963,'ADM Details FY17'!$A$3:$K$3515,11,FALSE)</f>
        <v>0</v>
      </c>
      <c r="K963" s="1">
        <f>VLOOKUP(A963,'ADM Details FY17'!$A$3:$M$3515,13,FALSE)</f>
        <v>0.42</v>
      </c>
      <c r="L963" s="1">
        <f>VLOOKUP(A963,'ADM Details FY17'!$A$3:$O$3515,15,FALSE)</f>
        <v>0</v>
      </c>
      <c r="M963" s="1">
        <f>VLOOKUP(A963,'ADM Details FY17'!$A$3:$P$3515,16,FALSE)</f>
        <v>0</v>
      </c>
      <c r="N963" s="1">
        <f>VLOOKUP(A963,'ADM Details FY17'!$A$3:$Q$3515,17,FALSE)</f>
        <v>0</v>
      </c>
      <c r="O963" s="1">
        <f>VLOOKUP(A963,'ADM Details FY17'!$A$3:$S$3515,19,FALSE)</f>
        <v>0</v>
      </c>
      <c r="P963" s="1">
        <f>VLOOKUP(A963,'ADM Details FY17'!$A$3:$U$3515,21,FALSE)</f>
        <v>0</v>
      </c>
      <c r="Q963" s="1">
        <f>VLOOKUP(A963,'ADM Details FY17'!$A$3:$V$3515,22,FALSE)</f>
        <v>0</v>
      </c>
      <c r="R963" s="1">
        <f>VLOOKUP(A963,'ADM Details FY17'!$A$3:$W$3515,23,FALSE)</f>
        <v>0</v>
      </c>
      <c r="S963" s="1">
        <f>VLOOKUP(A963,'ADM Details FY17'!$A$3:$X$3515,24,FALSE)</f>
        <v>0</v>
      </c>
      <c r="T963" s="1">
        <f>VLOOKUP(A963,'ADM Details FY17'!$A$3:$Y$3515,25,FALSE)</f>
        <v>0</v>
      </c>
      <c r="U963" s="1">
        <f>VLOOKUP(A963,'ADM Details FY17'!$A$3:$AA$3515,27,FALSE)</f>
        <v>0</v>
      </c>
      <c r="V963" s="1">
        <f>IFERROR(VLOOKUP(C963,'eindex _tget pp '!$A$4:$E$615,5,FALSE),0)</f>
        <v>0</v>
      </c>
      <c r="W963" s="31">
        <f>IFERROR(VLOOKUP(C963,'eindex _tget pp '!$A$4:$F$615,6,FALSE),0)</f>
        <v>0.31863044439999999</v>
      </c>
      <c r="X963" s="4">
        <f>IFERROR(VLOOKUP(B963,'eschools 16'!$A$2:$F$25,6,FALSE),1)</f>
        <v>1</v>
      </c>
      <c r="Y963" s="1">
        <f t="shared" si="70"/>
        <v>0</v>
      </c>
      <c r="Z963" s="1">
        <f t="shared" si="71"/>
        <v>36.4</v>
      </c>
      <c r="AA963" s="31">
        <f>IFERROR(VLOOKUP(C963,'eindex _tget pp '!$A$4:$G$615,7,FALSE),0)</f>
        <v>0.273342056</v>
      </c>
      <c r="AB963" s="1">
        <f>VLOOKUP(A963,'ADM Details FY17'!$A$3:$AB$3515,28,FALSE)</f>
        <v>0</v>
      </c>
      <c r="AC963" s="1">
        <f t="shared" si="72"/>
        <v>0</v>
      </c>
      <c r="AD963" s="1">
        <f t="shared" si="73"/>
        <v>0.42</v>
      </c>
      <c r="AE963" s="1">
        <f t="shared" si="74"/>
        <v>63</v>
      </c>
    </row>
    <row r="964" spans="1:31" x14ac:dyDescent="0.25">
      <c r="A964" t="str">
        <f>B964&amp;"-"&amp;COUNTIF($B$3:B964,B964)</f>
        <v>296-7</v>
      </c>
      <c r="B964">
        <v>296</v>
      </c>
      <c r="C964" s="18">
        <f>VLOOKUP(A964,'ADM Details FY17'!$A$3:$D$3515,4,FALSE)</f>
        <v>46979</v>
      </c>
      <c r="D964" s="1">
        <f>VLOOKUP(A964,'ADM Details FY17'!$A$3:$E$3515,5,FALSE)</f>
        <v>0.98</v>
      </c>
      <c r="E964" s="1">
        <f>VLOOKUP(A964,'ADM Details FY17'!$A$3:$F$3515,6,FALSE)</f>
        <v>0.79</v>
      </c>
      <c r="F964" s="1">
        <f>VLOOKUP(A964,'ADM Details FY17'!$A$3:$G$3515,7,FALSE)</f>
        <v>0</v>
      </c>
      <c r="G964" s="1">
        <f>VLOOKUP(A964,'ADM Details FY17'!$A$3:$H$3515,8,FALSE)</f>
        <v>0.1</v>
      </c>
      <c r="H964" s="1">
        <f>VLOOKUP(A964,'ADM Details FY17'!$A$3:$I$3515,9,FALSE)</f>
        <v>0</v>
      </c>
      <c r="I964" s="1">
        <f>VLOOKUP(A964,'ADM Details FY17'!$A$3:$J$3517,10,FALSE)</f>
        <v>0</v>
      </c>
      <c r="J964" s="1">
        <f>VLOOKUP(A964,'ADM Details FY17'!$A$3:$K$3515,11,FALSE)</f>
        <v>0</v>
      </c>
      <c r="K964" s="1">
        <f>VLOOKUP(A964,'ADM Details FY17'!$A$3:$M$3515,13,FALSE)</f>
        <v>0.98</v>
      </c>
      <c r="L964" s="1">
        <f>VLOOKUP(A964,'ADM Details FY17'!$A$3:$O$3515,15,FALSE)</f>
        <v>0</v>
      </c>
      <c r="M964" s="1">
        <f>VLOOKUP(A964,'ADM Details FY17'!$A$3:$P$3515,16,FALSE)</f>
        <v>0</v>
      </c>
      <c r="N964" s="1">
        <f>VLOOKUP(A964,'ADM Details FY17'!$A$3:$Q$3515,17,FALSE)</f>
        <v>0</v>
      </c>
      <c r="O964" s="1">
        <f>VLOOKUP(A964,'ADM Details FY17'!$A$3:$S$3515,19,FALSE)</f>
        <v>0.79</v>
      </c>
      <c r="P964" s="1">
        <f>VLOOKUP(A964,'ADM Details FY17'!$A$3:$U$3515,21,FALSE)</f>
        <v>0</v>
      </c>
      <c r="Q964" s="1">
        <f>VLOOKUP(A964,'ADM Details FY17'!$A$3:$V$3515,22,FALSE)</f>
        <v>0</v>
      </c>
      <c r="R964" s="1">
        <f>VLOOKUP(A964,'ADM Details FY17'!$A$3:$W$3515,23,FALSE)</f>
        <v>0</v>
      </c>
      <c r="S964" s="1">
        <f>VLOOKUP(A964,'ADM Details FY17'!$A$3:$X$3515,24,FALSE)</f>
        <v>0</v>
      </c>
      <c r="T964" s="1">
        <f>VLOOKUP(A964,'ADM Details FY17'!$A$3:$Y$3515,25,FALSE)</f>
        <v>0</v>
      </c>
      <c r="U964" s="1">
        <f>VLOOKUP(A964,'ADM Details FY17'!$A$3:$AA$3515,27,FALSE)</f>
        <v>0</v>
      </c>
      <c r="V964" s="1">
        <f>IFERROR(VLOOKUP(C964,'eindex _tget pp '!$A$4:$E$615,5,FALSE),0)</f>
        <v>769.10153769067654</v>
      </c>
      <c r="W964" s="31">
        <f>IFERROR(VLOOKUP(C964,'eindex _tget pp '!$A$4:$F$615,6,FALSE),0)</f>
        <v>1.9955521261</v>
      </c>
      <c r="X964" s="4">
        <f>IFERROR(VLOOKUP(B964,'eschools 16'!$A$2:$F$25,6,FALSE),1)</f>
        <v>1</v>
      </c>
      <c r="Y964" s="1">
        <f t="shared" ref="Y964:Y1027" si="75">ROUND(IF(X964=2,0,(AD964*0.25*V964)),2)</f>
        <v>188.43</v>
      </c>
      <c r="Z964" s="1">
        <f t="shared" ref="Z964:Z1027" si="76">ROUND(IF(X964=2,0,(K964*272*W964)),2)</f>
        <v>531.92999999999995</v>
      </c>
      <c r="AA964" s="31">
        <f>IFERROR(VLOOKUP(C964,'eindex _tget pp '!$A$4:$G$615,7,FALSE),0)</f>
        <v>0.60733533799999995</v>
      </c>
      <c r="AB964" s="1">
        <f>VLOOKUP(A964,'ADM Details FY17'!$A$3:$AB$3515,28,FALSE)</f>
        <v>0</v>
      </c>
      <c r="AC964" s="1">
        <f t="shared" ref="AC964:AC1027" si="77">ROUND((AA964*AB964*923.6758),2)</f>
        <v>0</v>
      </c>
      <c r="AD964" s="1">
        <f t="shared" ref="AD964:AD1027" si="78">D964+(U964*0.2)</f>
        <v>0.98</v>
      </c>
      <c r="AE964" s="1">
        <f t="shared" ref="AE964:AE1027" si="79">IF(X964=2,(AD964*25),(AD964*150))</f>
        <v>147</v>
      </c>
    </row>
    <row r="965" spans="1:31" x14ac:dyDescent="0.25">
      <c r="A965" t="str">
        <f>B965&amp;"-"&amp;COUNTIF($B$3:B965,B965)</f>
        <v>296-8</v>
      </c>
      <c r="B965">
        <v>296</v>
      </c>
      <c r="C965" s="18">
        <f>VLOOKUP(A965,'ADM Details FY17'!$A$3:$D$3515,4,FALSE)</f>
        <v>44123</v>
      </c>
      <c r="D965" s="1">
        <f>VLOOKUP(A965,'ADM Details FY17'!$A$3:$E$3515,5,FALSE)</f>
        <v>0.39</v>
      </c>
      <c r="E965" s="1">
        <f>VLOOKUP(A965,'ADM Details FY17'!$A$3:$F$3515,6,FALSE)</f>
        <v>0</v>
      </c>
      <c r="F965" s="1">
        <f>VLOOKUP(A965,'ADM Details FY17'!$A$3:$G$3515,7,FALSE)</f>
        <v>0</v>
      </c>
      <c r="G965" s="1">
        <f>VLOOKUP(A965,'ADM Details FY17'!$A$3:$H$3515,8,FALSE)</f>
        <v>0</v>
      </c>
      <c r="H965" s="1">
        <f>VLOOKUP(A965,'ADM Details FY17'!$A$3:$I$3515,9,FALSE)</f>
        <v>0</v>
      </c>
      <c r="I965" s="1">
        <f>VLOOKUP(A965,'ADM Details FY17'!$A$3:$J$3517,10,FALSE)</f>
        <v>0</v>
      </c>
      <c r="J965" s="1">
        <f>VLOOKUP(A965,'ADM Details FY17'!$A$3:$K$3515,11,FALSE)</f>
        <v>0</v>
      </c>
      <c r="K965" s="1">
        <f>VLOOKUP(A965,'ADM Details FY17'!$A$3:$M$3515,13,FALSE)</f>
        <v>0.39</v>
      </c>
      <c r="L965" s="1">
        <f>VLOOKUP(A965,'ADM Details FY17'!$A$3:$O$3515,15,FALSE)</f>
        <v>0</v>
      </c>
      <c r="M965" s="1">
        <f>VLOOKUP(A965,'ADM Details FY17'!$A$3:$P$3515,16,FALSE)</f>
        <v>0</v>
      </c>
      <c r="N965" s="1">
        <f>VLOOKUP(A965,'ADM Details FY17'!$A$3:$Q$3515,17,FALSE)</f>
        <v>0</v>
      </c>
      <c r="O965" s="1">
        <f>VLOOKUP(A965,'ADM Details FY17'!$A$3:$S$3515,19,FALSE)</f>
        <v>0</v>
      </c>
      <c r="P965" s="1">
        <f>VLOOKUP(A965,'ADM Details FY17'!$A$3:$U$3515,21,FALSE)</f>
        <v>0</v>
      </c>
      <c r="Q965" s="1">
        <f>VLOOKUP(A965,'ADM Details FY17'!$A$3:$V$3515,22,FALSE)</f>
        <v>0</v>
      </c>
      <c r="R965" s="1">
        <f>VLOOKUP(A965,'ADM Details FY17'!$A$3:$W$3515,23,FALSE)</f>
        <v>0</v>
      </c>
      <c r="S965" s="1">
        <f>VLOOKUP(A965,'ADM Details FY17'!$A$3:$X$3515,24,FALSE)</f>
        <v>0</v>
      </c>
      <c r="T965" s="1">
        <f>VLOOKUP(A965,'ADM Details FY17'!$A$3:$Y$3515,25,FALSE)</f>
        <v>0</v>
      </c>
      <c r="U965" s="1">
        <f>VLOOKUP(A965,'ADM Details FY17'!$A$3:$AA$3515,27,FALSE)</f>
        <v>0</v>
      </c>
      <c r="V965" s="1">
        <f>IFERROR(VLOOKUP(C965,'eindex _tget pp '!$A$4:$E$615,5,FALSE),0)</f>
        <v>827.4698473127861</v>
      </c>
      <c r="W965" s="31">
        <f>IFERROR(VLOOKUP(C965,'eindex _tget pp '!$A$4:$F$615,6,FALSE),0)</f>
        <v>1.808823657</v>
      </c>
      <c r="X965" s="4">
        <f>IFERROR(VLOOKUP(B965,'eschools 16'!$A$2:$F$25,6,FALSE),1)</f>
        <v>1</v>
      </c>
      <c r="Y965" s="1">
        <f t="shared" si="75"/>
        <v>80.680000000000007</v>
      </c>
      <c r="Z965" s="1">
        <f t="shared" si="76"/>
        <v>191.88</v>
      </c>
      <c r="AA965" s="31">
        <f>IFERROR(VLOOKUP(C965,'eindex _tget pp '!$A$4:$G$615,7,FALSE),0)</f>
        <v>0.62260617500000004</v>
      </c>
      <c r="AB965" s="1">
        <f>VLOOKUP(A965,'ADM Details FY17'!$A$3:$AB$3515,28,FALSE)</f>
        <v>0</v>
      </c>
      <c r="AC965" s="1">
        <f t="shared" si="77"/>
        <v>0</v>
      </c>
      <c r="AD965" s="1">
        <f t="shared" si="78"/>
        <v>0.39</v>
      </c>
      <c r="AE965" s="1">
        <f t="shared" si="79"/>
        <v>58.5</v>
      </c>
    </row>
    <row r="966" spans="1:31" x14ac:dyDescent="0.25">
      <c r="A966" t="str">
        <f>B966&amp;"-"&amp;COUNTIF($B$3:B966,B966)</f>
        <v>296-9</v>
      </c>
      <c r="B966">
        <v>296</v>
      </c>
      <c r="C966" s="18">
        <f>VLOOKUP(A966,'ADM Details FY17'!$A$3:$D$3515,4,FALSE)</f>
        <v>44388</v>
      </c>
      <c r="D966" s="1">
        <f>VLOOKUP(A966,'ADM Details FY17'!$A$3:$E$3515,5,FALSE)</f>
        <v>0.14000000000000001</v>
      </c>
      <c r="E966" s="1">
        <f>VLOOKUP(A966,'ADM Details FY17'!$A$3:$F$3515,6,FALSE)</f>
        <v>0</v>
      </c>
      <c r="F966" s="1">
        <f>VLOOKUP(A966,'ADM Details FY17'!$A$3:$G$3515,7,FALSE)</f>
        <v>0</v>
      </c>
      <c r="G966" s="1">
        <f>VLOOKUP(A966,'ADM Details FY17'!$A$3:$H$3515,8,FALSE)</f>
        <v>0</v>
      </c>
      <c r="H966" s="1">
        <f>VLOOKUP(A966,'ADM Details FY17'!$A$3:$I$3515,9,FALSE)</f>
        <v>0</v>
      </c>
      <c r="I966" s="1">
        <f>VLOOKUP(A966,'ADM Details FY17'!$A$3:$J$3517,10,FALSE)</f>
        <v>0</v>
      </c>
      <c r="J966" s="1">
        <f>VLOOKUP(A966,'ADM Details FY17'!$A$3:$K$3515,11,FALSE)</f>
        <v>0</v>
      </c>
      <c r="K966" s="1">
        <f>VLOOKUP(A966,'ADM Details FY17'!$A$3:$M$3515,13,FALSE)</f>
        <v>0.14000000000000001</v>
      </c>
      <c r="L966" s="1">
        <f>VLOOKUP(A966,'ADM Details FY17'!$A$3:$O$3515,15,FALSE)</f>
        <v>0</v>
      </c>
      <c r="M966" s="1">
        <f>VLOOKUP(A966,'ADM Details FY17'!$A$3:$P$3515,16,FALSE)</f>
        <v>0</v>
      </c>
      <c r="N966" s="1">
        <f>VLOOKUP(A966,'ADM Details FY17'!$A$3:$Q$3515,17,FALSE)</f>
        <v>0</v>
      </c>
      <c r="O966" s="1">
        <f>VLOOKUP(A966,'ADM Details FY17'!$A$3:$S$3515,19,FALSE)</f>
        <v>0</v>
      </c>
      <c r="P966" s="1">
        <f>VLOOKUP(A966,'ADM Details FY17'!$A$3:$U$3515,21,FALSE)</f>
        <v>0</v>
      </c>
      <c r="Q966" s="1">
        <f>VLOOKUP(A966,'ADM Details FY17'!$A$3:$V$3515,22,FALSE)</f>
        <v>0</v>
      </c>
      <c r="R966" s="1">
        <f>VLOOKUP(A966,'ADM Details FY17'!$A$3:$W$3515,23,FALSE)</f>
        <v>0</v>
      </c>
      <c r="S966" s="1">
        <f>VLOOKUP(A966,'ADM Details FY17'!$A$3:$X$3515,24,FALSE)</f>
        <v>0</v>
      </c>
      <c r="T966" s="1">
        <f>VLOOKUP(A966,'ADM Details FY17'!$A$3:$Y$3515,25,FALSE)</f>
        <v>0</v>
      </c>
      <c r="U966" s="1">
        <f>VLOOKUP(A966,'ADM Details FY17'!$A$3:$AA$3515,27,FALSE)</f>
        <v>0</v>
      </c>
      <c r="V966" s="1">
        <f>IFERROR(VLOOKUP(C966,'eindex _tget pp '!$A$4:$E$615,5,FALSE),0)</f>
        <v>0</v>
      </c>
      <c r="W966" s="31">
        <f>IFERROR(VLOOKUP(C966,'eindex _tget pp '!$A$4:$F$615,6,FALSE),0)</f>
        <v>0.14820848419999999</v>
      </c>
      <c r="X966" s="4">
        <f>IFERROR(VLOOKUP(B966,'eschools 16'!$A$2:$F$25,6,FALSE),1)</f>
        <v>1</v>
      </c>
      <c r="Y966" s="1">
        <f t="shared" si="75"/>
        <v>0</v>
      </c>
      <c r="Z966" s="1">
        <f t="shared" si="76"/>
        <v>5.64</v>
      </c>
      <c r="AA966" s="31">
        <f>IFERROR(VLOOKUP(C966,'eindex _tget pp '!$A$4:$G$615,7,FALSE),0)</f>
        <v>0.34951396600000001</v>
      </c>
      <c r="AB966" s="1">
        <f>VLOOKUP(A966,'ADM Details FY17'!$A$3:$AB$3515,28,FALSE)</f>
        <v>0</v>
      </c>
      <c r="AC966" s="1">
        <f t="shared" si="77"/>
        <v>0</v>
      </c>
      <c r="AD966" s="1">
        <f t="shared" si="78"/>
        <v>0.14000000000000001</v>
      </c>
      <c r="AE966" s="1">
        <f t="shared" si="79"/>
        <v>21.000000000000004</v>
      </c>
    </row>
    <row r="967" spans="1:31" x14ac:dyDescent="0.25">
      <c r="A967" t="str">
        <f>B967&amp;"-"&amp;COUNTIF($B$3:B967,B967)</f>
        <v>296-10</v>
      </c>
      <c r="B967">
        <v>296</v>
      </c>
      <c r="C967" s="18">
        <f>VLOOKUP(A967,'ADM Details FY17'!$A$3:$D$3515,4,FALSE)</f>
        <v>50716</v>
      </c>
      <c r="D967" s="1">
        <f>VLOOKUP(A967,'ADM Details FY17'!$A$3:$E$3515,5,FALSE)</f>
        <v>1</v>
      </c>
      <c r="E967" s="1">
        <f>VLOOKUP(A967,'ADM Details FY17'!$A$3:$F$3515,6,FALSE)</f>
        <v>0</v>
      </c>
      <c r="F967" s="1">
        <f>VLOOKUP(A967,'ADM Details FY17'!$A$3:$G$3515,7,FALSE)</f>
        <v>0</v>
      </c>
      <c r="G967" s="1">
        <f>VLOOKUP(A967,'ADM Details FY17'!$A$3:$H$3515,8,FALSE)</f>
        <v>0.51</v>
      </c>
      <c r="H967" s="1">
        <f>VLOOKUP(A967,'ADM Details FY17'!$A$3:$I$3515,9,FALSE)</f>
        <v>0</v>
      </c>
      <c r="I967" s="1">
        <f>VLOOKUP(A967,'ADM Details FY17'!$A$3:$J$3517,10,FALSE)</f>
        <v>0</v>
      </c>
      <c r="J967" s="1">
        <f>VLOOKUP(A967,'ADM Details FY17'!$A$3:$K$3515,11,FALSE)</f>
        <v>0</v>
      </c>
      <c r="K967" s="1">
        <f>VLOOKUP(A967,'ADM Details FY17'!$A$3:$M$3515,13,FALSE)</f>
        <v>1</v>
      </c>
      <c r="L967" s="1">
        <f>VLOOKUP(A967,'ADM Details FY17'!$A$3:$O$3515,15,FALSE)</f>
        <v>0</v>
      </c>
      <c r="M967" s="1">
        <f>VLOOKUP(A967,'ADM Details FY17'!$A$3:$P$3515,16,FALSE)</f>
        <v>0</v>
      </c>
      <c r="N967" s="1">
        <f>VLOOKUP(A967,'ADM Details FY17'!$A$3:$Q$3515,17,FALSE)</f>
        <v>0</v>
      </c>
      <c r="O967" s="1">
        <f>VLOOKUP(A967,'ADM Details FY17'!$A$3:$S$3515,19,FALSE)</f>
        <v>0</v>
      </c>
      <c r="P967" s="1">
        <f>VLOOKUP(A967,'ADM Details FY17'!$A$3:$U$3515,21,FALSE)</f>
        <v>0</v>
      </c>
      <c r="Q967" s="1">
        <f>VLOOKUP(A967,'ADM Details FY17'!$A$3:$V$3515,22,FALSE)</f>
        <v>0</v>
      </c>
      <c r="R967" s="1">
        <f>VLOOKUP(A967,'ADM Details FY17'!$A$3:$W$3515,23,FALSE)</f>
        <v>0</v>
      </c>
      <c r="S967" s="1">
        <f>VLOOKUP(A967,'ADM Details FY17'!$A$3:$X$3515,24,FALSE)</f>
        <v>0</v>
      </c>
      <c r="T967" s="1">
        <f>VLOOKUP(A967,'ADM Details FY17'!$A$3:$Y$3515,25,FALSE)</f>
        <v>0</v>
      </c>
      <c r="U967" s="1">
        <f>VLOOKUP(A967,'ADM Details FY17'!$A$3:$AA$3515,27,FALSE)</f>
        <v>0</v>
      </c>
      <c r="V967" s="1">
        <f>IFERROR(VLOOKUP(C967,'eindex _tget pp '!$A$4:$E$615,5,FALSE),0)</f>
        <v>223.22098137348169</v>
      </c>
      <c r="W967" s="31">
        <f>IFERROR(VLOOKUP(C967,'eindex _tget pp '!$A$4:$F$615,6,FALSE),0)</f>
        <v>0.75223678000000005</v>
      </c>
      <c r="X967" s="4">
        <f>IFERROR(VLOOKUP(B967,'eschools 16'!$A$2:$F$25,6,FALSE),1)</f>
        <v>1</v>
      </c>
      <c r="Y967" s="1">
        <f t="shared" si="75"/>
        <v>55.81</v>
      </c>
      <c r="Z967" s="1">
        <f t="shared" si="76"/>
        <v>204.61</v>
      </c>
      <c r="AA967" s="31">
        <f>IFERROR(VLOOKUP(C967,'eindex _tget pp '!$A$4:$G$615,7,FALSE),0)</f>
        <v>0.46018977500000002</v>
      </c>
      <c r="AB967" s="1">
        <f>VLOOKUP(A967,'ADM Details FY17'!$A$3:$AB$3515,28,FALSE)</f>
        <v>0</v>
      </c>
      <c r="AC967" s="1">
        <f t="shared" si="77"/>
        <v>0</v>
      </c>
      <c r="AD967" s="1">
        <f t="shared" si="78"/>
        <v>1</v>
      </c>
      <c r="AE967" s="1">
        <f t="shared" si="79"/>
        <v>150</v>
      </c>
    </row>
    <row r="968" spans="1:31" x14ac:dyDescent="0.25">
      <c r="A968" t="str">
        <f>B968&amp;"-"&amp;COUNTIF($B$3:B968,B968)</f>
        <v>296-11</v>
      </c>
      <c r="B968">
        <v>296</v>
      </c>
      <c r="C968" s="18">
        <f>VLOOKUP(A968,'ADM Details FY17'!$A$3:$D$3515,4,FALSE)</f>
        <v>47001</v>
      </c>
      <c r="D968" s="1">
        <f>VLOOKUP(A968,'ADM Details FY17'!$A$3:$E$3515,5,FALSE)</f>
        <v>1.49</v>
      </c>
      <c r="E968" s="1">
        <f>VLOOKUP(A968,'ADM Details FY17'!$A$3:$F$3515,6,FALSE)</f>
        <v>0</v>
      </c>
      <c r="F968" s="1">
        <f>VLOOKUP(A968,'ADM Details FY17'!$A$3:$G$3515,7,FALSE)</f>
        <v>1</v>
      </c>
      <c r="G968" s="1">
        <f>VLOOKUP(A968,'ADM Details FY17'!$A$3:$H$3515,8,FALSE)</f>
        <v>0</v>
      </c>
      <c r="H968" s="1">
        <f>VLOOKUP(A968,'ADM Details FY17'!$A$3:$I$3515,9,FALSE)</f>
        <v>0</v>
      </c>
      <c r="I968" s="1">
        <f>VLOOKUP(A968,'ADM Details FY17'!$A$3:$J$3517,10,FALSE)</f>
        <v>0</v>
      </c>
      <c r="J968" s="1">
        <f>VLOOKUP(A968,'ADM Details FY17'!$A$3:$K$3515,11,FALSE)</f>
        <v>0</v>
      </c>
      <c r="K968" s="1">
        <f>VLOOKUP(A968,'ADM Details FY17'!$A$3:$M$3515,13,FALSE)</f>
        <v>1.49</v>
      </c>
      <c r="L968" s="1">
        <f>VLOOKUP(A968,'ADM Details FY17'!$A$3:$O$3515,15,FALSE)</f>
        <v>0</v>
      </c>
      <c r="M968" s="1">
        <f>VLOOKUP(A968,'ADM Details FY17'!$A$3:$P$3515,16,FALSE)</f>
        <v>0</v>
      </c>
      <c r="N968" s="1">
        <f>VLOOKUP(A968,'ADM Details FY17'!$A$3:$Q$3515,17,FALSE)</f>
        <v>0</v>
      </c>
      <c r="O968" s="1">
        <f>VLOOKUP(A968,'ADM Details FY17'!$A$3:$S$3515,19,FALSE)</f>
        <v>1.49</v>
      </c>
      <c r="P968" s="1">
        <f>VLOOKUP(A968,'ADM Details FY17'!$A$3:$U$3515,21,FALSE)</f>
        <v>0</v>
      </c>
      <c r="Q968" s="1">
        <f>VLOOKUP(A968,'ADM Details FY17'!$A$3:$V$3515,22,FALSE)</f>
        <v>0</v>
      </c>
      <c r="R968" s="1">
        <f>VLOOKUP(A968,'ADM Details FY17'!$A$3:$W$3515,23,FALSE)</f>
        <v>0</v>
      </c>
      <c r="S968" s="1">
        <f>VLOOKUP(A968,'ADM Details FY17'!$A$3:$X$3515,24,FALSE)</f>
        <v>0</v>
      </c>
      <c r="T968" s="1">
        <f>VLOOKUP(A968,'ADM Details FY17'!$A$3:$Y$3515,25,FALSE)</f>
        <v>0</v>
      </c>
      <c r="U968" s="1">
        <f>VLOOKUP(A968,'ADM Details FY17'!$A$3:$AA$3515,27,FALSE)</f>
        <v>0</v>
      </c>
      <c r="V968" s="1">
        <f>IFERROR(VLOOKUP(C968,'eindex _tget pp '!$A$4:$E$615,5,FALSE),0)</f>
        <v>594.36588471020877</v>
      </c>
      <c r="W968" s="31">
        <f>IFERROR(VLOOKUP(C968,'eindex _tget pp '!$A$4:$F$615,6,FALSE),0)</f>
        <v>1.1539599354000001</v>
      </c>
      <c r="X968" s="4">
        <f>IFERROR(VLOOKUP(B968,'eschools 16'!$A$2:$F$25,6,FALSE),1)</f>
        <v>1</v>
      </c>
      <c r="Y968" s="1">
        <f t="shared" si="75"/>
        <v>221.4</v>
      </c>
      <c r="Z968" s="1">
        <f t="shared" si="76"/>
        <v>467.68</v>
      </c>
      <c r="AA968" s="31">
        <f>IFERROR(VLOOKUP(C968,'eindex _tget pp '!$A$4:$G$615,7,FALSE),0)</f>
        <v>0.60739051300000002</v>
      </c>
      <c r="AB968" s="1">
        <f>VLOOKUP(A968,'ADM Details FY17'!$A$3:$AB$3515,28,FALSE)</f>
        <v>0</v>
      </c>
      <c r="AC968" s="1">
        <f t="shared" si="77"/>
        <v>0</v>
      </c>
      <c r="AD968" s="1">
        <f t="shared" si="78"/>
        <v>1.49</v>
      </c>
      <c r="AE968" s="1">
        <f t="shared" si="79"/>
        <v>223.5</v>
      </c>
    </row>
    <row r="969" spans="1:31" x14ac:dyDescent="0.25">
      <c r="A969" t="str">
        <f>B969&amp;"-"&amp;COUNTIF($B$3:B969,B969)</f>
        <v>296-12</v>
      </c>
      <c r="B969">
        <v>296</v>
      </c>
      <c r="C969" s="18">
        <f>VLOOKUP(A969,'ADM Details FY17'!$A$3:$D$3515,4,FALSE)</f>
        <v>47514</v>
      </c>
      <c r="D969" s="1">
        <f>VLOOKUP(A969,'ADM Details FY17'!$A$3:$E$3515,5,FALSE)</f>
        <v>0.57999999999999996</v>
      </c>
      <c r="E969" s="1">
        <f>VLOOKUP(A969,'ADM Details FY17'!$A$3:$F$3515,6,FALSE)</f>
        <v>0</v>
      </c>
      <c r="F969" s="1">
        <f>VLOOKUP(A969,'ADM Details FY17'!$A$3:$G$3515,7,FALSE)</f>
        <v>0</v>
      </c>
      <c r="G969" s="1">
        <f>VLOOKUP(A969,'ADM Details FY17'!$A$3:$H$3515,8,FALSE)</f>
        <v>0</v>
      </c>
      <c r="H969" s="1">
        <f>VLOOKUP(A969,'ADM Details FY17'!$A$3:$I$3515,9,FALSE)</f>
        <v>0</v>
      </c>
      <c r="I969" s="1">
        <f>VLOOKUP(A969,'ADM Details FY17'!$A$3:$J$3517,10,FALSE)</f>
        <v>0</v>
      </c>
      <c r="J969" s="1">
        <f>VLOOKUP(A969,'ADM Details FY17'!$A$3:$K$3515,11,FALSE)</f>
        <v>0</v>
      </c>
      <c r="K969" s="1">
        <f>VLOOKUP(A969,'ADM Details FY17'!$A$3:$M$3515,13,FALSE)</f>
        <v>0.57999999999999996</v>
      </c>
      <c r="L969" s="1">
        <f>VLOOKUP(A969,'ADM Details FY17'!$A$3:$O$3515,15,FALSE)</f>
        <v>0</v>
      </c>
      <c r="M969" s="1">
        <f>VLOOKUP(A969,'ADM Details FY17'!$A$3:$P$3515,16,FALSE)</f>
        <v>0</v>
      </c>
      <c r="N969" s="1">
        <f>VLOOKUP(A969,'ADM Details FY17'!$A$3:$Q$3515,17,FALSE)</f>
        <v>0</v>
      </c>
      <c r="O969" s="1">
        <f>VLOOKUP(A969,'ADM Details FY17'!$A$3:$S$3515,19,FALSE)</f>
        <v>0</v>
      </c>
      <c r="P969" s="1">
        <f>VLOOKUP(A969,'ADM Details FY17'!$A$3:$U$3515,21,FALSE)</f>
        <v>0</v>
      </c>
      <c r="Q969" s="1">
        <f>VLOOKUP(A969,'ADM Details FY17'!$A$3:$V$3515,22,FALSE)</f>
        <v>0</v>
      </c>
      <c r="R969" s="1">
        <f>VLOOKUP(A969,'ADM Details FY17'!$A$3:$W$3515,23,FALSE)</f>
        <v>0</v>
      </c>
      <c r="S969" s="1">
        <f>VLOOKUP(A969,'ADM Details FY17'!$A$3:$X$3515,24,FALSE)</f>
        <v>0</v>
      </c>
      <c r="T969" s="1">
        <f>VLOOKUP(A969,'ADM Details FY17'!$A$3:$Y$3515,25,FALSE)</f>
        <v>0</v>
      </c>
      <c r="U969" s="1">
        <f>VLOOKUP(A969,'ADM Details FY17'!$A$3:$AA$3515,27,FALSE)</f>
        <v>0</v>
      </c>
      <c r="V969" s="1">
        <f>IFERROR(VLOOKUP(C969,'eindex _tget pp '!$A$4:$E$615,5,FALSE),0)</f>
        <v>520.3166935523293</v>
      </c>
      <c r="W969" s="31">
        <f>IFERROR(VLOOKUP(C969,'eindex _tget pp '!$A$4:$F$615,6,FALSE),0)</f>
        <v>0.50116594820000004</v>
      </c>
      <c r="X969" s="4">
        <f>IFERROR(VLOOKUP(B969,'eschools 16'!$A$2:$F$25,6,FALSE),1)</f>
        <v>1</v>
      </c>
      <c r="Y969" s="1">
        <f t="shared" si="75"/>
        <v>75.45</v>
      </c>
      <c r="Z969" s="1">
        <f t="shared" si="76"/>
        <v>79.06</v>
      </c>
      <c r="AA969" s="31">
        <f>IFERROR(VLOOKUP(C969,'eindex _tget pp '!$A$4:$G$615,7,FALSE),0)</f>
        <v>0.48642833499999999</v>
      </c>
      <c r="AB969" s="1">
        <f>VLOOKUP(A969,'ADM Details FY17'!$A$3:$AB$3515,28,FALSE)</f>
        <v>0</v>
      </c>
      <c r="AC969" s="1">
        <f t="shared" si="77"/>
        <v>0</v>
      </c>
      <c r="AD969" s="1">
        <f t="shared" si="78"/>
        <v>0.57999999999999996</v>
      </c>
      <c r="AE969" s="1">
        <f t="shared" si="79"/>
        <v>87</v>
      </c>
    </row>
    <row r="970" spans="1:31" x14ac:dyDescent="0.25">
      <c r="A970" t="str">
        <f>B970&amp;"-"&amp;COUNTIF($B$3:B970,B970)</f>
        <v>296-13</v>
      </c>
      <c r="B970">
        <v>296</v>
      </c>
      <c r="C970" s="18">
        <f>VLOOKUP(A970,'ADM Details FY17'!$A$3:$D$3515,4,FALSE)</f>
        <v>44800</v>
      </c>
      <c r="D970" s="1">
        <f>VLOOKUP(A970,'ADM Details FY17'!$A$3:$E$3515,5,FALSE)</f>
        <v>1</v>
      </c>
      <c r="E970" s="1">
        <f>VLOOKUP(A970,'ADM Details FY17'!$A$3:$F$3515,6,FALSE)</f>
        <v>0</v>
      </c>
      <c r="F970" s="1">
        <f>VLOOKUP(A970,'ADM Details FY17'!$A$3:$G$3515,7,FALSE)</f>
        <v>0</v>
      </c>
      <c r="G970" s="1">
        <f>VLOOKUP(A970,'ADM Details FY17'!$A$3:$H$3515,8,FALSE)</f>
        <v>0</v>
      </c>
      <c r="H970" s="1">
        <f>VLOOKUP(A970,'ADM Details FY17'!$A$3:$I$3515,9,FALSE)</f>
        <v>0</v>
      </c>
      <c r="I970" s="1">
        <f>VLOOKUP(A970,'ADM Details FY17'!$A$3:$J$3517,10,FALSE)</f>
        <v>0</v>
      </c>
      <c r="J970" s="1">
        <f>VLOOKUP(A970,'ADM Details FY17'!$A$3:$K$3515,11,FALSE)</f>
        <v>0.79</v>
      </c>
      <c r="K970" s="1">
        <f>VLOOKUP(A970,'ADM Details FY17'!$A$3:$M$3515,13,FALSE)</f>
        <v>1</v>
      </c>
      <c r="L970" s="1">
        <f>VLOOKUP(A970,'ADM Details FY17'!$A$3:$O$3515,15,FALSE)</f>
        <v>0</v>
      </c>
      <c r="M970" s="1">
        <f>VLOOKUP(A970,'ADM Details FY17'!$A$3:$P$3515,16,FALSE)</f>
        <v>0</v>
      </c>
      <c r="N970" s="1">
        <f>VLOOKUP(A970,'ADM Details FY17'!$A$3:$Q$3515,17,FALSE)</f>
        <v>0</v>
      </c>
      <c r="O970" s="1">
        <f>VLOOKUP(A970,'ADM Details FY17'!$A$3:$S$3515,19,FALSE)</f>
        <v>1</v>
      </c>
      <c r="P970" s="1">
        <f>VLOOKUP(A970,'ADM Details FY17'!$A$3:$U$3515,21,FALSE)</f>
        <v>0</v>
      </c>
      <c r="Q970" s="1">
        <f>VLOOKUP(A970,'ADM Details FY17'!$A$3:$V$3515,22,FALSE)</f>
        <v>0</v>
      </c>
      <c r="R970" s="1">
        <f>VLOOKUP(A970,'ADM Details FY17'!$A$3:$W$3515,23,FALSE)</f>
        <v>0</v>
      </c>
      <c r="S970" s="1">
        <f>VLOOKUP(A970,'ADM Details FY17'!$A$3:$X$3515,24,FALSE)</f>
        <v>0</v>
      </c>
      <c r="T970" s="1">
        <f>VLOOKUP(A970,'ADM Details FY17'!$A$3:$Y$3515,25,FALSE)</f>
        <v>0</v>
      </c>
      <c r="U970" s="1">
        <f>VLOOKUP(A970,'ADM Details FY17'!$A$3:$AA$3515,27,FALSE)</f>
        <v>0</v>
      </c>
      <c r="V970" s="1">
        <f>IFERROR(VLOOKUP(C970,'eindex _tget pp '!$A$4:$E$615,5,FALSE),0)</f>
        <v>751.72908667041872</v>
      </c>
      <c r="W970" s="31">
        <f>IFERROR(VLOOKUP(C970,'eindex _tget pp '!$A$4:$F$615,6,FALSE),0)</f>
        <v>1.7261732700000001</v>
      </c>
      <c r="X970" s="4">
        <f>IFERROR(VLOOKUP(B970,'eschools 16'!$A$2:$F$25,6,FALSE),1)</f>
        <v>1</v>
      </c>
      <c r="Y970" s="1">
        <f t="shared" si="75"/>
        <v>187.93</v>
      </c>
      <c r="Z970" s="1">
        <f t="shared" si="76"/>
        <v>469.52</v>
      </c>
      <c r="AA970" s="31">
        <f>IFERROR(VLOOKUP(C970,'eindex _tget pp '!$A$4:$G$615,7,FALSE),0)</f>
        <v>0.59243781699999998</v>
      </c>
      <c r="AB970" s="1">
        <f>VLOOKUP(A970,'ADM Details FY17'!$A$3:$AB$3515,28,FALSE)</f>
        <v>0</v>
      </c>
      <c r="AC970" s="1">
        <f t="shared" si="77"/>
        <v>0</v>
      </c>
      <c r="AD970" s="1">
        <f t="shared" si="78"/>
        <v>1</v>
      </c>
      <c r="AE970" s="1">
        <f t="shared" si="79"/>
        <v>150</v>
      </c>
    </row>
    <row r="971" spans="1:31" x14ac:dyDescent="0.25">
      <c r="A971" t="str">
        <f>B971&amp;"-"&amp;COUNTIF($B$3:B971,B971)</f>
        <v>296-14</v>
      </c>
      <c r="B971">
        <v>296</v>
      </c>
      <c r="C971" s="18">
        <f>VLOOKUP(A971,'ADM Details FY17'!$A$3:$D$3515,4,FALSE)</f>
        <v>45070</v>
      </c>
      <c r="D971" s="1">
        <f>VLOOKUP(A971,'ADM Details FY17'!$A$3:$E$3515,5,FALSE)</f>
        <v>1.88</v>
      </c>
      <c r="E971" s="1">
        <f>VLOOKUP(A971,'ADM Details FY17'!$A$3:$F$3515,6,FALSE)</f>
        <v>0</v>
      </c>
      <c r="F971" s="1">
        <f>VLOOKUP(A971,'ADM Details FY17'!$A$3:$G$3515,7,FALSE)</f>
        <v>0.79</v>
      </c>
      <c r="G971" s="1">
        <f>VLOOKUP(A971,'ADM Details FY17'!$A$3:$H$3515,8,FALSE)</f>
        <v>0</v>
      </c>
      <c r="H971" s="1">
        <f>VLOOKUP(A971,'ADM Details FY17'!$A$3:$I$3515,9,FALSE)</f>
        <v>0</v>
      </c>
      <c r="I971" s="1">
        <f>VLOOKUP(A971,'ADM Details FY17'!$A$3:$J$3517,10,FALSE)</f>
        <v>0</v>
      </c>
      <c r="J971" s="1">
        <f>VLOOKUP(A971,'ADM Details FY17'!$A$3:$K$3515,11,FALSE)</f>
        <v>0</v>
      </c>
      <c r="K971" s="1">
        <f>VLOOKUP(A971,'ADM Details FY17'!$A$3:$M$3515,13,FALSE)</f>
        <v>1.88</v>
      </c>
      <c r="L971" s="1">
        <f>VLOOKUP(A971,'ADM Details FY17'!$A$3:$O$3515,15,FALSE)</f>
        <v>0</v>
      </c>
      <c r="M971" s="1">
        <f>VLOOKUP(A971,'ADM Details FY17'!$A$3:$P$3515,16,FALSE)</f>
        <v>0</v>
      </c>
      <c r="N971" s="1">
        <f>VLOOKUP(A971,'ADM Details FY17'!$A$3:$Q$3515,17,FALSE)</f>
        <v>0</v>
      </c>
      <c r="O971" s="1">
        <f>VLOOKUP(A971,'ADM Details FY17'!$A$3:$S$3515,19,FALSE)</f>
        <v>1.88</v>
      </c>
      <c r="P971" s="1">
        <f>VLOOKUP(A971,'ADM Details FY17'!$A$3:$U$3515,21,FALSE)</f>
        <v>0</v>
      </c>
      <c r="Q971" s="1">
        <f>VLOOKUP(A971,'ADM Details FY17'!$A$3:$V$3515,22,FALSE)</f>
        <v>0</v>
      </c>
      <c r="R971" s="1">
        <f>VLOOKUP(A971,'ADM Details FY17'!$A$3:$W$3515,23,FALSE)</f>
        <v>0</v>
      </c>
      <c r="S971" s="1">
        <f>VLOOKUP(A971,'ADM Details FY17'!$A$3:$X$3515,24,FALSE)</f>
        <v>0</v>
      </c>
      <c r="T971" s="1">
        <f>VLOOKUP(A971,'ADM Details FY17'!$A$3:$Y$3515,25,FALSE)</f>
        <v>0</v>
      </c>
      <c r="U971" s="1">
        <f>VLOOKUP(A971,'ADM Details FY17'!$A$3:$AA$3515,27,FALSE)</f>
        <v>0</v>
      </c>
      <c r="V971" s="1">
        <f>IFERROR(VLOOKUP(C971,'eindex _tget pp '!$A$4:$E$615,5,FALSE),0)</f>
        <v>1923.466170566644</v>
      </c>
      <c r="W971" s="31">
        <f>IFERROR(VLOOKUP(C971,'eindex _tget pp '!$A$4:$F$615,6,FALSE),0)</f>
        <v>1.0213142019000001</v>
      </c>
      <c r="X971" s="4">
        <f>IFERROR(VLOOKUP(B971,'eschools 16'!$A$2:$F$25,6,FALSE),1)</f>
        <v>1</v>
      </c>
      <c r="Y971" s="1">
        <f t="shared" si="75"/>
        <v>904.03</v>
      </c>
      <c r="Z971" s="1">
        <f t="shared" si="76"/>
        <v>522.26</v>
      </c>
      <c r="AA971" s="31">
        <f>IFERROR(VLOOKUP(C971,'eindex _tget pp '!$A$4:$G$615,7,FALSE),0)</f>
        <v>0.84270771099999997</v>
      </c>
      <c r="AB971" s="1">
        <f>VLOOKUP(A971,'ADM Details FY17'!$A$3:$AB$3515,28,FALSE)</f>
        <v>0</v>
      </c>
      <c r="AC971" s="1">
        <f t="shared" si="77"/>
        <v>0</v>
      </c>
      <c r="AD971" s="1">
        <f t="shared" si="78"/>
        <v>1.88</v>
      </c>
      <c r="AE971" s="1">
        <f t="shared" si="79"/>
        <v>282</v>
      </c>
    </row>
    <row r="972" spans="1:31" x14ac:dyDescent="0.25">
      <c r="A972" t="str">
        <f>B972&amp;"-"&amp;COUNTIF($B$3:B972,B972)</f>
        <v>296-15</v>
      </c>
      <c r="B972">
        <v>296</v>
      </c>
      <c r="C972" s="18">
        <f>VLOOKUP(A972,'ADM Details FY17'!$A$3:$D$3515,4,FALSE)</f>
        <v>0</v>
      </c>
      <c r="D972" s="1">
        <f>VLOOKUP(A972,'ADM Details FY17'!$A$3:$E$3515,5,FALSE)</f>
        <v>0</v>
      </c>
      <c r="E972" s="1">
        <f>VLOOKUP(A972,'ADM Details FY17'!$A$3:$F$3515,6,FALSE)</f>
        <v>0</v>
      </c>
      <c r="F972" s="1">
        <f>VLOOKUP(A972,'ADM Details FY17'!$A$3:$G$3515,7,FALSE)</f>
        <v>0</v>
      </c>
      <c r="G972" s="1">
        <f>VLOOKUP(A972,'ADM Details FY17'!$A$3:$H$3515,8,FALSE)</f>
        <v>0</v>
      </c>
      <c r="H972" s="1">
        <f>VLOOKUP(A972,'ADM Details FY17'!$A$3:$I$3515,9,FALSE)</f>
        <v>0</v>
      </c>
      <c r="I972" s="1">
        <f>VLOOKUP(A972,'ADM Details FY17'!$A$3:$J$3517,10,FALSE)</f>
        <v>0</v>
      </c>
      <c r="J972" s="1">
        <f>VLOOKUP(A972,'ADM Details FY17'!$A$3:$K$3515,11,FALSE)</f>
        <v>0</v>
      </c>
      <c r="K972" s="1">
        <f>VLOOKUP(A972,'ADM Details FY17'!$A$3:$M$3515,13,FALSE)</f>
        <v>0</v>
      </c>
      <c r="L972" s="1">
        <f>VLOOKUP(A972,'ADM Details FY17'!$A$3:$O$3515,15,FALSE)</f>
        <v>0</v>
      </c>
      <c r="M972" s="1">
        <f>VLOOKUP(A972,'ADM Details FY17'!$A$3:$P$3515,16,FALSE)</f>
        <v>0</v>
      </c>
      <c r="N972" s="1">
        <f>VLOOKUP(A972,'ADM Details FY17'!$A$3:$Q$3515,17,FALSE)</f>
        <v>0</v>
      </c>
      <c r="O972" s="1">
        <f>VLOOKUP(A972,'ADM Details FY17'!$A$3:$S$3515,19,FALSE)</f>
        <v>0</v>
      </c>
      <c r="P972" s="1">
        <f>VLOOKUP(A972,'ADM Details FY17'!$A$3:$U$3515,21,FALSE)</f>
        <v>0</v>
      </c>
      <c r="Q972" s="1">
        <f>VLOOKUP(A972,'ADM Details FY17'!$A$3:$V$3515,22,FALSE)</f>
        <v>0</v>
      </c>
      <c r="R972" s="1">
        <f>VLOOKUP(A972,'ADM Details FY17'!$A$3:$W$3515,23,FALSE)</f>
        <v>0</v>
      </c>
      <c r="S972" s="1">
        <f>VLOOKUP(A972,'ADM Details FY17'!$A$3:$X$3515,24,FALSE)</f>
        <v>0</v>
      </c>
      <c r="T972" s="1">
        <f>VLOOKUP(A972,'ADM Details FY17'!$A$3:$Y$3515,25,FALSE)</f>
        <v>0</v>
      </c>
      <c r="U972" s="1">
        <f>VLOOKUP(A972,'ADM Details FY17'!$A$3:$AA$3515,27,FALSE)</f>
        <v>0</v>
      </c>
      <c r="V972" s="1">
        <f>IFERROR(VLOOKUP(C972,'eindex _tget pp '!$A$4:$E$615,5,FALSE),0)</f>
        <v>0</v>
      </c>
      <c r="W972" s="31">
        <f>IFERROR(VLOOKUP(C972,'eindex _tget pp '!$A$4:$F$615,6,FALSE),0)</f>
        <v>0</v>
      </c>
      <c r="X972" s="4">
        <f>IFERROR(VLOOKUP(B972,'eschools 16'!$A$2:$F$25,6,FALSE),1)</f>
        <v>1</v>
      </c>
      <c r="Y972" s="1">
        <f t="shared" si="75"/>
        <v>0</v>
      </c>
      <c r="Z972" s="1">
        <f t="shared" si="76"/>
        <v>0</v>
      </c>
      <c r="AA972" s="31">
        <f>IFERROR(VLOOKUP(C972,'eindex _tget pp '!$A$4:$G$615,7,FALSE),0)</f>
        <v>0</v>
      </c>
      <c r="AB972" s="1">
        <f>VLOOKUP(A972,'ADM Details FY17'!$A$3:$AB$3515,28,FALSE)</f>
        <v>0</v>
      </c>
      <c r="AC972" s="1">
        <f t="shared" si="77"/>
        <v>0</v>
      </c>
      <c r="AD972" s="1">
        <f t="shared" si="78"/>
        <v>0</v>
      </c>
      <c r="AE972" s="1">
        <f t="shared" si="79"/>
        <v>0</v>
      </c>
    </row>
    <row r="973" spans="1:31" x14ac:dyDescent="0.25">
      <c r="A973" t="str">
        <f>B973&amp;"-"&amp;COUNTIF($B$3:B973,B973)</f>
        <v>296-16</v>
      </c>
      <c r="B973">
        <v>296</v>
      </c>
      <c r="C973" s="18">
        <f>VLOOKUP(A973,'ADM Details FY17'!$A$3:$D$3515,4,FALSE)</f>
        <v>0</v>
      </c>
      <c r="D973" s="1">
        <f>VLOOKUP(A973,'ADM Details FY17'!$A$3:$E$3515,5,FALSE)</f>
        <v>0</v>
      </c>
      <c r="E973" s="1">
        <f>VLOOKUP(A973,'ADM Details FY17'!$A$3:$F$3515,6,FALSE)</f>
        <v>0</v>
      </c>
      <c r="F973" s="1">
        <f>VLOOKUP(A973,'ADM Details FY17'!$A$3:$G$3515,7,FALSE)</f>
        <v>0</v>
      </c>
      <c r="G973" s="1">
        <f>VLOOKUP(A973,'ADM Details FY17'!$A$3:$H$3515,8,FALSE)</f>
        <v>0</v>
      </c>
      <c r="H973" s="1">
        <f>VLOOKUP(A973,'ADM Details FY17'!$A$3:$I$3515,9,FALSE)</f>
        <v>0</v>
      </c>
      <c r="I973" s="1">
        <f>VLOOKUP(A973,'ADM Details FY17'!$A$3:$J$3517,10,FALSE)</f>
        <v>0</v>
      </c>
      <c r="J973" s="1">
        <f>VLOOKUP(A973,'ADM Details FY17'!$A$3:$K$3515,11,FALSE)</f>
        <v>0</v>
      </c>
      <c r="K973" s="1">
        <f>VLOOKUP(A973,'ADM Details FY17'!$A$3:$M$3515,13,FALSE)</f>
        <v>0</v>
      </c>
      <c r="L973" s="1">
        <f>VLOOKUP(A973,'ADM Details FY17'!$A$3:$O$3515,15,FALSE)</f>
        <v>0</v>
      </c>
      <c r="M973" s="1">
        <f>VLOOKUP(A973,'ADM Details FY17'!$A$3:$P$3515,16,FALSE)</f>
        <v>0</v>
      </c>
      <c r="N973" s="1">
        <f>VLOOKUP(A973,'ADM Details FY17'!$A$3:$Q$3515,17,FALSE)</f>
        <v>0</v>
      </c>
      <c r="O973" s="1">
        <f>VLOOKUP(A973,'ADM Details FY17'!$A$3:$S$3515,19,FALSE)</f>
        <v>0</v>
      </c>
      <c r="P973" s="1">
        <f>VLOOKUP(A973,'ADM Details FY17'!$A$3:$U$3515,21,FALSE)</f>
        <v>0</v>
      </c>
      <c r="Q973" s="1">
        <f>VLOOKUP(A973,'ADM Details FY17'!$A$3:$V$3515,22,FALSE)</f>
        <v>0</v>
      </c>
      <c r="R973" s="1">
        <f>VLOOKUP(A973,'ADM Details FY17'!$A$3:$W$3515,23,FALSE)</f>
        <v>0</v>
      </c>
      <c r="S973" s="1">
        <f>VLOOKUP(A973,'ADM Details FY17'!$A$3:$X$3515,24,FALSE)</f>
        <v>0</v>
      </c>
      <c r="T973" s="1">
        <f>VLOOKUP(A973,'ADM Details FY17'!$A$3:$Y$3515,25,FALSE)</f>
        <v>0</v>
      </c>
      <c r="U973" s="1">
        <f>VLOOKUP(A973,'ADM Details FY17'!$A$3:$AA$3515,27,FALSE)</f>
        <v>0</v>
      </c>
      <c r="V973" s="1">
        <f>IFERROR(VLOOKUP(C973,'eindex _tget pp '!$A$4:$E$615,5,FALSE),0)</f>
        <v>0</v>
      </c>
      <c r="W973" s="31">
        <f>IFERROR(VLOOKUP(C973,'eindex _tget pp '!$A$4:$F$615,6,FALSE),0)</f>
        <v>0</v>
      </c>
      <c r="X973" s="4">
        <f>IFERROR(VLOOKUP(B973,'eschools 16'!$A$2:$F$25,6,FALSE),1)</f>
        <v>1</v>
      </c>
      <c r="Y973" s="1">
        <f t="shared" si="75"/>
        <v>0</v>
      </c>
      <c r="Z973" s="1">
        <f t="shared" si="76"/>
        <v>0</v>
      </c>
      <c r="AA973" s="31">
        <f>IFERROR(VLOOKUP(C973,'eindex _tget pp '!$A$4:$G$615,7,FALSE),0)</f>
        <v>0</v>
      </c>
      <c r="AB973" s="1">
        <f>VLOOKUP(A973,'ADM Details FY17'!$A$3:$AB$3515,28,FALSE)</f>
        <v>0</v>
      </c>
      <c r="AC973" s="1">
        <f t="shared" si="77"/>
        <v>0</v>
      </c>
      <c r="AD973" s="1">
        <f t="shared" si="78"/>
        <v>0</v>
      </c>
      <c r="AE973" s="1">
        <f t="shared" si="79"/>
        <v>0</v>
      </c>
    </row>
    <row r="974" spans="1:31" x14ac:dyDescent="0.25">
      <c r="A974" t="str">
        <f>B974&amp;"-"&amp;COUNTIF($B$3:B974,B974)</f>
        <v>296-17</v>
      </c>
      <c r="B974">
        <v>296</v>
      </c>
      <c r="C974" s="18">
        <f>VLOOKUP(A974,'ADM Details FY17'!$A$3:$D$3515,4,FALSE)</f>
        <v>0</v>
      </c>
      <c r="D974" s="1">
        <f>VLOOKUP(A974,'ADM Details FY17'!$A$3:$E$3515,5,FALSE)</f>
        <v>0</v>
      </c>
      <c r="E974" s="1">
        <f>VLOOKUP(A974,'ADM Details FY17'!$A$3:$F$3515,6,FALSE)</f>
        <v>0</v>
      </c>
      <c r="F974" s="1">
        <f>VLOOKUP(A974,'ADM Details FY17'!$A$3:$G$3515,7,FALSE)</f>
        <v>0</v>
      </c>
      <c r="G974" s="1">
        <f>VLOOKUP(A974,'ADM Details FY17'!$A$3:$H$3515,8,FALSE)</f>
        <v>0</v>
      </c>
      <c r="H974" s="1">
        <f>VLOOKUP(A974,'ADM Details FY17'!$A$3:$I$3515,9,FALSE)</f>
        <v>0</v>
      </c>
      <c r="I974" s="1">
        <f>VLOOKUP(A974,'ADM Details FY17'!$A$3:$J$3517,10,FALSE)</f>
        <v>0</v>
      </c>
      <c r="J974" s="1">
        <f>VLOOKUP(A974,'ADM Details FY17'!$A$3:$K$3515,11,FALSE)</f>
        <v>0</v>
      </c>
      <c r="K974" s="1">
        <f>VLOOKUP(A974,'ADM Details FY17'!$A$3:$M$3515,13,FALSE)</f>
        <v>0</v>
      </c>
      <c r="L974" s="1">
        <f>VLOOKUP(A974,'ADM Details FY17'!$A$3:$O$3515,15,FALSE)</f>
        <v>0</v>
      </c>
      <c r="M974" s="1">
        <f>VLOOKUP(A974,'ADM Details FY17'!$A$3:$P$3515,16,FALSE)</f>
        <v>0</v>
      </c>
      <c r="N974" s="1">
        <f>VLOOKUP(A974,'ADM Details FY17'!$A$3:$Q$3515,17,FALSE)</f>
        <v>0</v>
      </c>
      <c r="O974" s="1">
        <f>VLOOKUP(A974,'ADM Details FY17'!$A$3:$S$3515,19,FALSE)</f>
        <v>0</v>
      </c>
      <c r="P974" s="1">
        <f>VLOOKUP(A974,'ADM Details FY17'!$A$3:$U$3515,21,FALSE)</f>
        <v>0</v>
      </c>
      <c r="Q974" s="1">
        <f>VLOOKUP(A974,'ADM Details FY17'!$A$3:$V$3515,22,FALSE)</f>
        <v>0</v>
      </c>
      <c r="R974" s="1">
        <f>VLOOKUP(A974,'ADM Details FY17'!$A$3:$W$3515,23,FALSE)</f>
        <v>0</v>
      </c>
      <c r="S974" s="1">
        <f>VLOOKUP(A974,'ADM Details FY17'!$A$3:$X$3515,24,FALSE)</f>
        <v>0</v>
      </c>
      <c r="T974" s="1">
        <f>VLOOKUP(A974,'ADM Details FY17'!$A$3:$Y$3515,25,FALSE)</f>
        <v>0</v>
      </c>
      <c r="U974" s="1">
        <f>VLOOKUP(A974,'ADM Details FY17'!$A$3:$AA$3515,27,FALSE)</f>
        <v>0</v>
      </c>
      <c r="V974" s="1">
        <f>IFERROR(VLOOKUP(C974,'eindex _tget pp '!$A$4:$E$615,5,FALSE),0)</f>
        <v>0</v>
      </c>
      <c r="W974" s="31">
        <f>IFERROR(VLOOKUP(C974,'eindex _tget pp '!$A$4:$F$615,6,FALSE),0)</f>
        <v>0</v>
      </c>
      <c r="X974" s="4">
        <f>IFERROR(VLOOKUP(B974,'eschools 16'!$A$2:$F$25,6,FALSE),1)</f>
        <v>1</v>
      </c>
      <c r="Y974" s="1">
        <f t="shared" si="75"/>
        <v>0</v>
      </c>
      <c r="Z974" s="1">
        <f t="shared" si="76"/>
        <v>0</v>
      </c>
      <c r="AA974" s="31">
        <f>IFERROR(VLOOKUP(C974,'eindex _tget pp '!$A$4:$G$615,7,FALSE),0)</f>
        <v>0</v>
      </c>
      <c r="AB974" s="1">
        <f>VLOOKUP(A974,'ADM Details FY17'!$A$3:$AB$3515,28,FALSE)</f>
        <v>0</v>
      </c>
      <c r="AC974" s="1">
        <f t="shared" si="77"/>
        <v>0</v>
      </c>
      <c r="AD974" s="1">
        <f t="shared" si="78"/>
        <v>0</v>
      </c>
      <c r="AE974" s="1">
        <f t="shared" si="79"/>
        <v>0</v>
      </c>
    </row>
    <row r="975" spans="1:31" x14ac:dyDescent="0.25">
      <c r="A975" t="str">
        <f>B975&amp;"-"&amp;COUNTIF($B$3:B975,B975)</f>
        <v>296-18</v>
      </c>
      <c r="B975">
        <v>296</v>
      </c>
      <c r="C975" s="18">
        <f>VLOOKUP(A975,'ADM Details FY17'!$A$3:$D$3515,4,FALSE)</f>
        <v>0</v>
      </c>
      <c r="D975" s="1">
        <f>VLOOKUP(A975,'ADM Details FY17'!$A$3:$E$3515,5,FALSE)</f>
        <v>0</v>
      </c>
      <c r="E975" s="1">
        <f>VLOOKUP(A975,'ADM Details FY17'!$A$3:$F$3515,6,FALSE)</f>
        <v>0</v>
      </c>
      <c r="F975" s="1">
        <f>VLOOKUP(A975,'ADM Details FY17'!$A$3:$G$3515,7,FALSE)</f>
        <v>0</v>
      </c>
      <c r="G975" s="1">
        <f>VLOOKUP(A975,'ADM Details FY17'!$A$3:$H$3515,8,FALSE)</f>
        <v>0</v>
      </c>
      <c r="H975" s="1">
        <f>VLOOKUP(A975,'ADM Details FY17'!$A$3:$I$3515,9,FALSE)</f>
        <v>0</v>
      </c>
      <c r="I975" s="1">
        <f>VLOOKUP(A975,'ADM Details FY17'!$A$3:$J$3517,10,FALSE)</f>
        <v>0</v>
      </c>
      <c r="J975" s="1">
        <f>VLOOKUP(A975,'ADM Details FY17'!$A$3:$K$3515,11,FALSE)</f>
        <v>0</v>
      </c>
      <c r="K975" s="1">
        <f>VLOOKUP(A975,'ADM Details FY17'!$A$3:$M$3515,13,FALSE)</f>
        <v>0</v>
      </c>
      <c r="L975" s="1">
        <f>VLOOKUP(A975,'ADM Details FY17'!$A$3:$O$3515,15,FALSE)</f>
        <v>0</v>
      </c>
      <c r="M975" s="1">
        <f>VLOOKUP(A975,'ADM Details FY17'!$A$3:$P$3515,16,FALSE)</f>
        <v>0</v>
      </c>
      <c r="N975" s="1">
        <f>VLOOKUP(A975,'ADM Details FY17'!$A$3:$Q$3515,17,FALSE)</f>
        <v>0</v>
      </c>
      <c r="O975" s="1">
        <f>VLOOKUP(A975,'ADM Details FY17'!$A$3:$S$3515,19,FALSE)</f>
        <v>0</v>
      </c>
      <c r="P975" s="1">
        <f>VLOOKUP(A975,'ADM Details FY17'!$A$3:$U$3515,21,FALSE)</f>
        <v>0</v>
      </c>
      <c r="Q975" s="1">
        <f>VLOOKUP(A975,'ADM Details FY17'!$A$3:$V$3515,22,FALSE)</f>
        <v>0</v>
      </c>
      <c r="R975" s="1">
        <f>VLOOKUP(A975,'ADM Details FY17'!$A$3:$W$3515,23,FALSE)</f>
        <v>0</v>
      </c>
      <c r="S975" s="1">
        <f>VLOOKUP(A975,'ADM Details FY17'!$A$3:$X$3515,24,FALSE)</f>
        <v>0</v>
      </c>
      <c r="T975" s="1">
        <f>VLOOKUP(A975,'ADM Details FY17'!$A$3:$Y$3515,25,FALSE)</f>
        <v>0</v>
      </c>
      <c r="U975" s="1">
        <f>VLOOKUP(A975,'ADM Details FY17'!$A$3:$AA$3515,27,FALSE)</f>
        <v>0</v>
      </c>
      <c r="V975" s="1">
        <f>IFERROR(VLOOKUP(C975,'eindex _tget pp '!$A$4:$E$615,5,FALSE),0)</f>
        <v>0</v>
      </c>
      <c r="W975" s="31">
        <f>IFERROR(VLOOKUP(C975,'eindex _tget pp '!$A$4:$F$615,6,FALSE),0)</f>
        <v>0</v>
      </c>
      <c r="X975" s="4">
        <f>IFERROR(VLOOKUP(B975,'eschools 16'!$A$2:$F$25,6,FALSE),1)</f>
        <v>1</v>
      </c>
      <c r="Y975" s="1">
        <f t="shared" si="75"/>
        <v>0</v>
      </c>
      <c r="Z975" s="1">
        <f t="shared" si="76"/>
        <v>0</v>
      </c>
      <c r="AA975" s="31">
        <f>IFERROR(VLOOKUP(C975,'eindex _tget pp '!$A$4:$G$615,7,FALSE),0)</f>
        <v>0</v>
      </c>
      <c r="AB975" s="1">
        <f>VLOOKUP(A975,'ADM Details FY17'!$A$3:$AB$3515,28,FALSE)</f>
        <v>0</v>
      </c>
      <c r="AC975" s="1">
        <f t="shared" si="77"/>
        <v>0</v>
      </c>
      <c r="AD975" s="1">
        <f t="shared" si="78"/>
        <v>0</v>
      </c>
      <c r="AE975" s="1">
        <f t="shared" si="79"/>
        <v>0</v>
      </c>
    </row>
    <row r="976" spans="1:31" x14ac:dyDescent="0.25">
      <c r="A976" t="str">
        <f>B976&amp;"-"&amp;COUNTIF($B$3:B976,B976)</f>
        <v>296-19</v>
      </c>
      <c r="B976">
        <v>296</v>
      </c>
      <c r="C976" s="18">
        <f>VLOOKUP(A976,'ADM Details FY17'!$A$3:$D$3515,4,FALSE)</f>
        <v>0</v>
      </c>
      <c r="D976" s="1">
        <f>VLOOKUP(A976,'ADM Details FY17'!$A$3:$E$3515,5,FALSE)</f>
        <v>0</v>
      </c>
      <c r="E976" s="1">
        <f>VLOOKUP(A976,'ADM Details FY17'!$A$3:$F$3515,6,FALSE)</f>
        <v>0</v>
      </c>
      <c r="F976" s="1">
        <f>VLOOKUP(A976,'ADM Details FY17'!$A$3:$G$3515,7,FALSE)</f>
        <v>0</v>
      </c>
      <c r="G976" s="1">
        <f>VLOOKUP(A976,'ADM Details FY17'!$A$3:$H$3515,8,FALSE)</f>
        <v>0</v>
      </c>
      <c r="H976" s="1">
        <f>VLOOKUP(A976,'ADM Details FY17'!$A$3:$I$3515,9,FALSE)</f>
        <v>0</v>
      </c>
      <c r="I976" s="1">
        <f>VLOOKUP(A976,'ADM Details FY17'!$A$3:$J$3517,10,FALSE)</f>
        <v>0</v>
      </c>
      <c r="J976" s="1">
        <f>VLOOKUP(A976,'ADM Details FY17'!$A$3:$K$3515,11,FALSE)</f>
        <v>0</v>
      </c>
      <c r="K976" s="1">
        <f>VLOOKUP(A976,'ADM Details FY17'!$A$3:$M$3515,13,FALSE)</f>
        <v>0</v>
      </c>
      <c r="L976" s="1">
        <f>VLOOKUP(A976,'ADM Details FY17'!$A$3:$O$3515,15,FALSE)</f>
        <v>0</v>
      </c>
      <c r="M976" s="1">
        <f>VLOOKUP(A976,'ADM Details FY17'!$A$3:$P$3515,16,FALSE)</f>
        <v>0</v>
      </c>
      <c r="N976" s="1">
        <f>VLOOKUP(A976,'ADM Details FY17'!$A$3:$Q$3515,17,FALSE)</f>
        <v>0</v>
      </c>
      <c r="O976" s="1">
        <f>VLOOKUP(A976,'ADM Details FY17'!$A$3:$S$3515,19,FALSE)</f>
        <v>0</v>
      </c>
      <c r="P976" s="1">
        <f>VLOOKUP(A976,'ADM Details FY17'!$A$3:$U$3515,21,FALSE)</f>
        <v>0</v>
      </c>
      <c r="Q976" s="1">
        <f>VLOOKUP(A976,'ADM Details FY17'!$A$3:$V$3515,22,FALSE)</f>
        <v>0</v>
      </c>
      <c r="R976" s="1">
        <f>VLOOKUP(A976,'ADM Details FY17'!$A$3:$W$3515,23,FALSE)</f>
        <v>0</v>
      </c>
      <c r="S976" s="1">
        <f>VLOOKUP(A976,'ADM Details FY17'!$A$3:$X$3515,24,FALSE)</f>
        <v>0</v>
      </c>
      <c r="T976" s="1">
        <f>VLOOKUP(A976,'ADM Details FY17'!$A$3:$Y$3515,25,FALSE)</f>
        <v>0</v>
      </c>
      <c r="U976" s="1">
        <f>VLOOKUP(A976,'ADM Details FY17'!$A$3:$AA$3515,27,FALSE)</f>
        <v>0</v>
      </c>
      <c r="V976" s="1">
        <f>IFERROR(VLOOKUP(C976,'eindex _tget pp '!$A$4:$E$615,5,FALSE),0)</f>
        <v>0</v>
      </c>
      <c r="W976" s="31">
        <f>IFERROR(VLOOKUP(C976,'eindex _tget pp '!$A$4:$F$615,6,FALSE),0)</f>
        <v>0</v>
      </c>
      <c r="X976" s="4">
        <f>IFERROR(VLOOKUP(B976,'eschools 16'!$A$2:$F$25,6,FALSE),1)</f>
        <v>1</v>
      </c>
      <c r="Y976" s="1">
        <f t="shared" si="75"/>
        <v>0</v>
      </c>
      <c r="Z976" s="1">
        <f t="shared" si="76"/>
        <v>0</v>
      </c>
      <c r="AA976" s="31">
        <f>IFERROR(VLOOKUP(C976,'eindex _tget pp '!$A$4:$G$615,7,FALSE),0)</f>
        <v>0</v>
      </c>
      <c r="AB976" s="1">
        <f>VLOOKUP(A976,'ADM Details FY17'!$A$3:$AB$3515,28,FALSE)</f>
        <v>0</v>
      </c>
      <c r="AC976" s="1">
        <f t="shared" si="77"/>
        <v>0</v>
      </c>
      <c r="AD976" s="1">
        <f t="shared" si="78"/>
        <v>0</v>
      </c>
      <c r="AE976" s="1">
        <f t="shared" si="79"/>
        <v>0</v>
      </c>
    </row>
    <row r="977" spans="1:31" x14ac:dyDescent="0.25">
      <c r="A977" t="str">
        <f>B977&amp;"-"&amp;COUNTIF($B$3:B977,B977)</f>
        <v>296-20</v>
      </c>
      <c r="B977">
        <v>296</v>
      </c>
      <c r="C977" s="18">
        <f>VLOOKUP(A977,'ADM Details FY17'!$A$3:$D$3515,4,FALSE)</f>
        <v>0</v>
      </c>
      <c r="D977" s="1">
        <f>VLOOKUP(A977,'ADM Details FY17'!$A$3:$E$3515,5,FALSE)</f>
        <v>0</v>
      </c>
      <c r="E977" s="1">
        <f>VLOOKUP(A977,'ADM Details FY17'!$A$3:$F$3515,6,FALSE)</f>
        <v>0</v>
      </c>
      <c r="F977" s="1">
        <f>VLOOKUP(A977,'ADM Details FY17'!$A$3:$G$3515,7,FALSE)</f>
        <v>0</v>
      </c>
      <c r="G977" s="1">
        <f>VLOOKUP(A977,'ADM Details FY17'!$A$3:$H$3515,8,FALSE)</f>
        <v>0</v>
      </c>
      <c r="H977" s="1">
        <f>VLOOKUP(A977,'ADM Details FY17'!$A$3:$I$3515,9,FALSE)</f>
        <v>0</v>
      </c>
      <c r="I977" s="1">
        <f>VLOOKUP(A977,'ADM Details FY17'!$A$3:$J$3517,10,FALSE)</f>
        <v>0</v>
      </c>
      <c r="J977" s="1">
        <f>VLOOKUP(A977,'ADM Details FY17'!$A$3:$K$3515,11,FALSE)</f>
        <v>0</v>
      </c>
      <c r="K977" s="1">
        <f>VLOOKUP(A977,'ADM Details FY17'!$A$3:$M$3515,13,FALSE)</f>
        <v>0</v>
      </c>
      <c r="L977" s="1">
        <f>VLOOKUP(A977,'ADM Details FY17'!$A$3:$O$3515,15,FALSE)</f>
        <v>0</v>
      </c>
      <c r="M977" s="1">
        <f>VLOOKUP(A977,'ADM Details FY17'!$A$3:$P$3515,16,FALSE)</f>
        <v>0</v>
      </c>
      <c r="N977" s="1">
        <f>VLOOKUP(A977,'ADM Details FY17'!$A$3:$Q$3515,17,FALSE)</f>
        <v>0</v>
      </c>
      <c r="O977" s="1">
        <f>VLOOKUP(A977,'ADM Details FY17'!$A$3:$S$3515,19,FALSE)</f>
        <v>0</v>
      </c>
      <c r="P977" s="1">
        <f>VLOOKUP(A977,'ADM Details FY17'!$A$3:$U$3515,21,FALSE)</f>
        <v>0</v>
      </c>
      <c r="Q977" s="1">
        <f>VLOOKUP(A977,'ADM Details FY17'!$A$3:$V$3515,22,FALSE)</f>
        <v>0</v>
      </c>
      <c r="R977" s="1">
        <f>VLOOKUP(A977,'ADM Details FY17'!$A$3:$W$3515,23,FALSE)</f>
        <v>0</v>
      </c>
      <c r="S977" s="1">
        <f>VLOOKUP(A977,'ADM Details FY17'!$A$3:$X$3515,24,FALSE)</f>
        <v>0</v>
      </c>
      <c r="T977" s="1">
        <f>VLOOKUP(A977,'ADM Details FY17'!$A$3:$Y$3515,25,FALSE)</f>
        <v>0</v>
      </c>
      <c r="U977" s="1">
        <f>VLOOKUP(A977,'ADM Details FY17'!$A$3:$AA$3515,27,FALSE)</f>
        <v>0</v>
      </c>
      <c r="V977" s="1">
        <f>IFERROR(VLOOKUP(C977,'eindex _tget pp '!$A$4:$E$615,5,FALSE),0)</f>
        <v>0</v>
      </c>
      <c r="W977" s="31">
        <f>IFERROR(VLOOKUP(C977,'eindex _tget pp '!$A$4:$F$615,6,FALSE),0)</f>
        <v>0</v>
      </c>
      <c r="X977" s="4">
        <f>IFERROR(VLOOKUP(B977,'eschools 16'!$A$2:$F$25,6,FALSE),1)</f>
        <v>1</v>
      </c>
      <c r="Y977" s="1">
        <f t="shared" si="75"/>
        <v>0</v>
      </c>
      <c r="Z977" s="1">
        <f t="shared" si="76"/>
        <v>0</v>
      </c>
      <c r="AA977" s="31">
        <f>IFERROR(VLOOKUP(C977,'eindex _tget pp '!$A$4:$G$615,7,FALSE),0)</f>
        <v>0</v>
      </c>
      <c r="AB977" s="1">
        <f>VLOOKUP(A977,'ADM Details FY17'!$A$3:$AB$3515,28,FALSE)</f>
        <v>0</v>
      </c>
      <c r="AC977" s="1">
        <f t="shared" si="77"/>
        <v>0</v>
      </c>
      <c r="AD977" s="1">
        <f t="shared" si="78"/>
        <v>0</v>
      </c>
      <c r="AE977" s="1">
        <f t="shared" si="79"/>
        <v>0</v>
      </c>
    </row>
    <row r="978" spans="1:31" x14ac:dyDescent="0.25">
      <c r="A978" t="str">
        <f>B978&amp;"-"&amp;COUNTIF($B$3:B978,B978)</f>
        <v>296-21</v>
      </c>
      <c r="B978">
        <v>296</v>
      </c>
      <c r="C978" s="18">
        <f>VLOOKUP(A978,'ADM Details FY17'!$A$3:$D$3515,4,FALSE)</f>
        <v>0</v>
      </c>
      <c r="D978" s="1">
        <f>VLOOKUP(A978,'ADM Details FY17'!$A$3:$E$3515,5,FALSE)</f>
        <v>0</v>
      </c>
      <c r="E978" s="1">
        <f>VLOOKUP(A978,'ADM Details FY17'!$A$3:$F$3515,6,FALSE)</f>
        <v>0</v>
      </c>
      <c r="F978" s="1">
        <f>VLOOKUP(A978,'ADM Details FY17'!$A$3:$G$3515,7,FALSE)</f>
        <v>0</v>
      </c>
      <c r="G978" s="1">
        <f>VLOOKUP(A978,'ADM Details FY17'!$A$3:$H$3515,8,FALSE)</f>
        <v>0</v>
      </c>
      <c r="H978" s="1">
        <f>VLOOKUP(A978,'ADM Details FY17'!$A$3:$I$3515,9,FALSE)</f>
        <v>0</v>
      </c>
      <c r="I978" s="1">
        <f>VLOOKUP(A978,'ADM Details FY17'!$A$3:$J$3517,10,FALSE)</f>
        <v>0</v>
      </c>
      <c r="J978" s="1">
        <f>VLOOKUP(A978,'ADM Details FY17'!$A$3:$K$3515,11,FALSE)</f>
        <v>0</v>
      </c>
      <c r="K978" s="1">
        <f>VLOOKUP(A978,'ADM Details FY17'!$A$3:$M$3515,13,FALSE)</f>
        <v>0</v>
      </c>
      <c r="L978" s="1">
        <f>VLOOKUP(A978,'ADM Details FY17'!$A$3:$O$3515,15,FALSE)</f>
        <v>0</v>
      </c>
      <c r="M978" s="1">
        <f>VLOOKUP(A978,'ADM Details FY17'!$A$3:$P$3515,16,FALSE)</f>
        <v>0</v>
      </c>
      <c r="N978" s="1">
        <f>VLOOKUP(A978,'ADM Details FY17'!$A$3:$Q$3515,17,FALSE)</f>
        <v>0</v>
      </c>
      <c r="O978" s="1">
        <f>VLOOKUP(A978,'ADM Details FY17'!$A$3:$S$3515,19,FALSE)</f>
        <v>0</v>
      </c>
      <c r="P978" s="1">
        <f>VLOOKUP(A978,'ADM Details FY17'!$A$3:$U$3515,21,FALSE)</f>
        <v>0</v>
      </c>
      <c r="Q978" s="1">
        <f>VLOOKUP(A978,'ADM Details FY17'!$A$3:$V$3515,22,FALSE)</f>
        <v>0</v>
      </c>
      <c r="R978" s="1">
        <f>VLOOKUP(A978,'ADM Details FY17'!$A$3:$W$3515,23,FALSE)</f>
        <v>0</v>
      </c>
      <c r="S978" s="1">
        <f>VLOOKUP(A978,'ADM Details FY17'!$A$3:$X$3515,24,FALSE)</f>
        <v>0</v>
      </c>
      <c r="T978" s="1">
        <f>VLOOKUP(A978,'ADM Details FY17'!$A$3:$Y$3515,25,FALSE)</f>
        <v>0</v>
      </c>
      <c r="U978" s="1">
        <f>VLOOKUP(A978,'ADM Details FY17'!$A$3:$AA$3515,27,FALSE)</f>
        <v>0</v>
      </c>
      <c r="V978" s="1">
        <f>IFERROR(VLOOKUP(C978,'eindex _tget pp '!$A$4:$E$615,5,FALSE),0)</f>
        <v>0</v>
      </c>
      <c r="W978" s="31">
        <f>IFERROR(VLOOKUP(C978,'eindex _tget pp '!$A$4:$F$615,6,FALSE),0)</f>
        <v>0</v>
      </c>
      <c r="X978" s="4">
        <f>IFERROR(VLOOKUP(B978,'eschools 16'!$A$2:$F$25,6,FALSE),1)</f>
        <v>1</v>
      </c>
      <c r="Y978" s="1">
        <f t="shared" si="75"/>
        <v>0</v>
      </c>
      <c r="Z978" s="1">
        <f t="shared" si="76"/>
        <v>0</v>
      </c>
      <c r="AA978" s="31">
        <f>IFERROR(VLOOKUP(C978,'eindex _tget pp '!$A$4:$G$615,7,FALSE),0)</f>
        <v>0</v>
      </c>
      <c r="AB978" s="1">
        <f>VLOOKUP(A978,'ADM Details FY17'!$A$3:$AB$3515,28,FALSE)</f>
        <v>0</v>
      </c>
      <c r="AC978" s="1">
        <f t="shared" si="77"/>
        <v>0</v>
      </c>
      <c r="AD978" s="1">
        <f t="shared" si="78"/>
        <v>0</v>
      </c>
      <c r="AE978" s="1">
        <f t="shared" si="79"/>
        <v>0</v>
      </c>
    </row>
    <row r="979" spans="1:31" x14ac:dyDescent="0.25">
      <c r="A979" t="str">
        <f>B979&amp;"-"&amp;COUNTIF($B$3:B979,B979)</f>
        <v>296-22</v>
      </c>
      <c r="B979">
        <v>296</v>
      </c>
      <c r="C979" s="18">
        <f>VLOOKUP(A979,'ADM Details FY17'!$A$3:$D$3515,4,FALSE)</f>
        <v>0</v>
      </c>
      <c r="D979" s="1">
        <f>VLOOKUP(A979,'ADM Details FY17'!$A$3:$E$3515,5,FALSE)</f>
        <v>0</v>
      </c>
      <c r="E979" s="1">
        <f>VLOOKUP(A979,'ADM Details FY17'!$A$3:$F$3515,6,FALSE)</f>
        <v>0</v>
      </c>
      <c r="F979" s="1">
        <f>VLOOKUP(A979,'ADM Details FY17'!$A$3:$G$3515,7,FALSE)</f>
        <v>0</v>
      </c>
      <c r="G979" s="1">
        <f>VLOOKUP(A979,'ADM Details FY17'!$A$3:$H$3515,8,FALSE)</f>
        <v>0</v>
      </c>
      <c r="H979" s="1">
        <f>VLOOKUP(A979,'ADM Details FY17'!$A$3:$I$3515,9,FALSE)</f>
        <v>0</v>
      </c>
      <c r="I979" s="1">
        <f>VLOOKUP(A979,'ADM Details FY17'!$A$3:$J$3517,10,FALSE)</f>
        <v>0</v>
      </c>
      <c r="J979" s="1">
        <f>VLOOKUP(A979,'ADM Details FY17'!$A$3:$K$3515,11,FALSE)</f>
        <v>0</v>
      </c>
      <c r="K979" s="1">
        <f>VLOOKUP(A979,'ADM Details FY17'!$A$3:$M$3515,13,FALSE)</f>
        <v>0</v>
      </c>
      <c r="L979" s="1">
        <f>VLOOKUP(A979,'ADM Details FY17'!$A$3:$O$3515,15,FALSE)</f>
        <v>0</v>
      </c>
      <c r="M979" s="1">
        <f>VLOOKUP(A979,'ADM Details FY17'!$A$3:$P$3515,16,FALSE)</f>
        <v>0</v>
      </c>
      <c r="N979" s="1">
        <f>VLOOKUP(A979,'ADM Details FY17'!$A$3:$Q$3515,17,FALSE)</f>
        <v>0</v>
      </c>
      <c r="O979" s="1">
        <f>VLOOKUP(A979,'ADM Details FY17'!$A$3:$S$3515,19,FALSE)</f>
        <v>0</v>
      </c>
      <c r="P979" s="1">
        <f>VLOOKUP(A979,'ADM Details FY17'!$A$3:$U$3515,21,FALSE)</f>
        <v>0</v>
      </c>
      <c r="Q979" s="1">
        <f>VLOOKUP(A979,'ADM Details FY17'!$A$3:$V$3515,22,FALSE)</f>
        <v>0</v>
      </c>
      <c r="R979" s="1">
        <f>VLOOKUP(A979,'ADM Details FY17'!$A$3:$W$3515,23,FALSE)</f>
        <v>0</v>
      </c>
      <c r="S979" s="1">
        <f>VLOOKUP(A979,'ADM Details FY17'!$A$3:$X$3515,24,FALSE)</f>
        <v>0</v>
      </c>
      <c r="T979" s="1">
        <f>VLOOKUP(A979,'ADM Details FY17'!$A$3:$Y$3515,25,FALSE)</f>
        <v>0</v>
      </c>
      <c r="U979" s="1">
        <f>VLOOKUP(A979,'ADM Details FY17'!$A$3:$AA$3515,27,FALSE)</f>
        <v>0</v>
      </c>
      <c r="V979" s="1">
        <f>IFERROR(VLOOKUP(C979,'eindex _tget pp '!$A$4:$E$615,5,FALSE),0)</f>
        <v>0</v>
      </c>
      <c r="W979" s="31">
        <f>IFERROR(VLOOKUP(C979,'eindex _tget pp '!$A$4:$F$615,6,FALSE),0)</f>
        <v>0</v>
      </c>
      <c r="X979" s="4">
        <f>IFERROR(VLOOKUP(B979,'eschools 16'!$A$2:$F$25,6,FALSE),1)</f>
        <v>1</v>
      </c>
      <c r="Y979" s="1">
        <f t="shared" si="75"/>
        <v>0</v>
      </c>
      <c r="Z979" s="1">
        <f t="shared" si="76"/>
        <v>0</v>
      </c>
      <c r="AA979" s="31">
        <f>IFERROR(VLOOKUP(C979,'eindex _tget pp '!$A$4:$G$615,7,FALSE),0)</f>
        <v>0</v>
      </c>
      <c r="AB979" s="1">
        <f>VLOOKUP(A979,'ADM Details FY17'!$A$3:$AB$3515,28,FALSE)</f>
        <v>0</v>
      </c>
      <c r="AC979" s="1">
        <f t="shared" si="77"/>
        <v>0</v>
      </c>
      <c r="AD979" s="1">
        <f t="shared" si="78"/>
        <v>0</v>
      </c>
      <c r="AE979" s="1">
        <f t="shared" si="79"/>
        <v>0</v>
      </c>
    </row>
    <row r="980" spans="1:31" x14ac:dyDescent="0.25">
      <c r="A980" t="str">
        <f>B980&amp;"-"&amp;COUNTIF($B$3:B980,B980)</f>
        <v>296-23</v>
      </c>
      <c r="B980">
        <v>296</v>
      </c>
      <c r="C980" s="18">
        <f>VLOOKUP(A980,'ADM Details FY17'!$A$3:$D$3515,4,FALSE)</f>
        <v>0</v>
      </c>
      <c r="D980" s="1">
        <f>VLOOKUP(A980,'ADM Details FY17'!$A$3:$E$3515,5,FALSE)</f>
        <v>0</v>
      </c>
      <c r="E980" s="1">
        <f>VLOOKUP(A980,'ADM Details FY17'!$A$3:$F$3515,6,FALSE)</f>
        <v>0</v>
      </c>
      <c r="F980" s="1">
        <f>VLOOKUP(A980,'ADM Details FY17'!$A$3:$G$3515,7,FALSE)</f>
        <v>0</v>
      </c>
      <c r="G980" s="1">
        <f>VLOOKUP(A980,'ADM Details FY17'!$A$3:$H$3515,8,FALSE)</f>
        <v>0</v>
      </c>
      <c r="H980" s="1">
        <f>VLOOKUP(A980,'ADM Details FY17'!$A$3:$I$3515,9,FALSE)</f>
        <v>0</v>
      </c>
      <c r="I980" s="1">
        <f>VLOOKUP(A980,'ADM Details FY17'!$A$3:$J$3517,10,FALSE)</f>
        <v>0</v>
      </c>
      <c r="J980" s="1">
        <f>VLOOKUP(A980,'ADM Details FY17'!$A$3:$K$3515,11,FALSE)</f>
        <v>0</v>
      </c>
      <c r="K980" s="1">
        <f>VLOOKUP(A980,'ADM Details FY17'!$A$3:$M$3515,13,FALSE)</f>
        <v>0</v>
      </c>
      <c r="L980" s="1">
        <f>VLOOKUP(A980,'ADM Details FY17'!$A$3:$O$3515,15,FALSE)</f>
        <v>0</v>
      </c>
      <c r="M980" s="1">
        <f>VLOOKUP(A980,'ADM Details FY17'!$A$3:$P$3515,16,FALSE)</f>
        <v>0</v>
      </c>
      <c r="N980" s="1">
        <f>VLOOKUP(A980,'ADM Details FY17'!$A$3:$Q$3515,17,FALSE)</f>
        <v>0</v>
      </c>
      <c r="O980" s="1">
        <f>VLOOKUP(A980,'ADM Details FY17'!$A$3:$S$3515,19,FALSE)</f>
        <v>0</v>
      </c>
      <c r="P980" s="1">
        <f>VLOOKUP(A980,'ADM Details FY17'!$A$3:$U$3515,21,FALSE)</f>
        <v>0</v>
      </c>
      <c r="Q980" s="1">
        <f>VLOOKUP(A980,'ADM Details FY17'!$A$3:$V$3515,22,FALSE)</f>
        <v>0</v>
      </c>
      <c r="R980" s="1">
        <f>VLOOKUP(A980,'ADM Details FY17'!$A$3:$W$3515,23,FALSE)</f>
        <v>0</v>
      </c>
      <c r="S980" s="1">
        <f>VLOOKUP(A980,'ADM Details FY17'!$A$3:$X$3515,24,FALSE)</f>
        <v>0</v>
      </c>
      <c r="T980" s="1">
        <f>VLOOKUP(A980,'ADM Details FY17'!$A$3:$Y$3515,25,FALSE)</f>
        <v>0</v>
      </c>
      <c r="U980" s="1">
        <f>VLOOKUP(A980,'ADM Details FY17'!$A$3:$AA$3515,27,FALSE)</f>
        <v>0</v>
      </c>
      <c r="V980" s="1">
        <f>IFERROR(VLOOKUP(C980,'eindex _tget pp '!$A$4:$E$615,5,FALSE),0)</f>
        <v>0</v>
      </c>
      <c r="W980" s="31">
        <f>IFERROR(VLOOKUP(C980,'eindex _tget pp '!$A$4:$F$615,6,FALSE),0)</f>
        <v>0</v>
      </c>
      <c r="X980" s="4">
        <f>IFERROR(VLOOKUP(B980,'eschools 16'!$A$2:$F$25,6,FALSE),1)</f>
        <v>1</v>
      </c>
      <c r="Y980" s="1">
        <f t="shared" si="75"/>
        <v>0</v>
      </c>
      <c r="Z980" s="1">
        <f t="shared" si="76"/>
        <v>0</v>
      </c>
      <c r="AA980" s="31">
        <f>IFERROR(VLOOKUP(C980,'eindex _tget pp '!$A$4:$G$615,7,FALSE),0)</f>
        <v>0</v>
      </c>
      <c r="AB980" s="1">
        <f>VLOOKUP(A980,'ADM Details FY17'!$A$3:$AB$3515,28,FALSE)</f>
        <v>0</v>
      </c>
      <c r="AC980" s="1">
        <f t="shared" si="77"/>
        <v>0</v>
      </c>
      <c r="AD980" s="1">
        <f t="shared" si="78"/>
        <v>0</v>
      </c>
      <c r="AE980" s="1">
        <f t="shared" si="79"/>
        <v>0</v>
      </c>
    </row>
    <row r="981" spans="1:31" x14ac:dyDescent="0.25">
      <c r="A981" t="str">
        <f>B981&amp;"-"&amp;COUNTIF($B$3:B981,B981)</f>
        <v>296-24</v>
      </c>
      <c r="B981">
        <v>296</v>
      </c>
      <c r="C981" s="18">
        <f>VLOOKUP(A981,'ADM Details FY17'!$A$3:$D$3515,4,FALSE)</f>
        <v>0</v>
      </c>
      <c r="D981" s="1">
        <f>VLOOKUP(A981,'ADM Details FY17'!$A$3:$E$3515,5,FALSE)</f>
        <v>0</v>
      </c>
      <c r="E981" s="1">
        <f>VLOOKUP(A981,'ADM Details FY17'!$A$3:$F$3515,6,FALSE)</f>
        <v>0</v>
      </c>
      <c r="F981" s="1">
        <f>VLOOKUP(A981,'ADM Details FY17'!$A$3:$G$3515,7,FALSE)</f>
        <v>0</v>
      </c>
      <c r="G981" s="1">
        <f>VLOOKUP(A981,'ADM Details FY17'!$A$3:$H$3515,8,FALSE)</f>
        <v>0</v>
      </c>
      <c r="H981" s="1">
        <f>VLOOKUP(A981,'ADM Details FY17'!$A$3:$I$3515,9,FALSE)</f>
        <v>0</v>
      </c>
      <c r="I981" s="1">
        <f>VLOOKUP(A981,'ADM Details FY17'!$A$3:$J$3517,10,FALSE)</f>
        <v>0</v>
      </c>
      <c r="J981" s="1">
        <f>VLOOKUP(A981,'ADM Details FY17'!$A$3:$K$3515,11,FALSE)</f>
        <v>0</v>
      </c>
      <c r="K981" s="1">
        <f>VLOOKUP(A981,'ADM Details FY17'!$A$3:$M$3515,13,FALSE)</f>
        <v>0</v>
      </c>
      <c r="L981" s="1">
        <f>VLOOKUP(A981,'ADM Details FY17'!$A$3:$O$3515,15,FALSE)</f>
        <v>0</v>
      </c>
      <c r="M981" s="1">
        <f>VLOOKUP(A981,'ADM Details FY17'!$A$3:$P$3515,16,FALSE)</f>
        <v>0</v>
      </c>
      <c r="N981" s="1">
        <f>VLOOKUP(A981,'ADM Details FY17'!$A$3:$Q$3515,17,FALSE)</f>
        <v>0</v>
      </c>
      <c r="O981" s="1">
        <f>VLOOKUP(A981,'ADM Details FY17'!$A$3:$S$3515,19,FALSE)</f>
        <v>0</v>
      </c>
      <c r="P981" s="1">
        <f>VLOOKUP(A981,'ADM Details FY17'!$A$3:$U$3515,21,FALSE)</f>
        <v>0</v>
      </c>
      <c r="Q981" s="1">
        <f>VLOOKUP(A981,'ADM Details FY17'!$A$3:$V$3515,22,FALSE)</f>
        <v>0</v>
      </c>
      <c r="R981" s="1">
        <f>VLOOKUP(A981,'ADM Details FY17'!$A$3:$W$3515,23,FALSE)</f>
        <v>0</v>
      </c>
      <c r="S981" s="1">
        <f>VLOOKUP(A981,'ADM Details FY17'!$A$3:$X$3515,24,FALSE)</f>
        <v>0</v>
      </c>
      <c r="T981" s="1">
        <f>VLOOKUP(A981,'ADM Details FY17'!$A$3:$Y$3515,25,FALSE)</f>
        <v>0</v>
      </c>
      <c r="U981" s="1">
        <f>VLOOKUP(A981,'ADM Details FY17'!$A$3:$AA$3515,27,FALSE)</f>
        <v>0</v>
      </c>
      <c r="V981" s="1">
        <f>IFERROR(VLOOKUP(C981,'eindex _tget pp '!$A$4:$E$615,5,FALSE),0)</f>
        <v>0</v>
      </c>
      <c r="W981" s="31">
        <f>IFERROR(VLOOKUP(C981,'eindex _tget pp '!$A$4:$F$615,6,FALSE),0)</f>
        <v>0</v>
      </c>
      <c r="X981" s="4">
        <f>IFERROR(VLOOKUP(B981,'eschools 16'!$A$2:$F$25,6,FALSE),1)</f>
        <v>1</v>
      </c>
      <c r="Y981" s="1">
        <f t="shared" si="75"/>
        <v>0</v>
      </c>
      <c r="Z981" s="1">
        <f t="shared" si="76"/>
        <v>0</v>
      </c>
      <c r="AA981" s="31">
        <f>IFERROR(VLOOKUP(C981,'eindex _tget pp '!$A$4:$G$615,7,FALSE),0)</f>
        <v>0</v>
      </c>
      <c r="AB981" s="1">
        <f>VLOOKUP(A981,'ADM Details FY17'!$A$3:$AB$3515,28,FALSE)</f>
        <v>0</v>
      </c>
      <c r="AC981" s="1">
        <f t="shared" si="77"/>
        <v>0</v>
      </c>
      <c r="AD981" s="1">
        <f t="shared" si="78"/>
        <v>0</v>
      </c>
      <c r="AE981" s="1">
        <f t="shared" si="79"/>
        <v>0</v>
      </c>
    </row>
    <row r="982" spans="1:31" x14ac:dyDescent="0.25">
      <c r="A982" t="str">
        <f>B982&amp;"-"&amp;COUNTIF($B$3:B982,B982)</f>
        <v>296-25</v>
      </c>
      <c r="B982">
        <v>296</v>
      </c>
      <c r="C982" s="18">
        <f>VLOOKUP(A982,'ADM Details FY17'!$A$3:$D$3515,4,FALSE)</f>
        <v>0</v>
      </c>
      <c r="D982" s="1">
        <f>VLOOKUP(A982,'ADM Details FY17'!$A$3:$E$3515,5,FALSE)</f>
        <v>0</v>
      </c>
      <c r="E982" s="1">
        <f>VLOOKUP(A982,'ADM Details FY17'!$A$3:$F$3515,6,FALSE)</f>
        <v>0</v>
      </c>
      <c r="F982" s="1">
        <f>VLOOKUP(A982,'ADM Details FY17'!$A$3:$G$3515,7,FALSE)</f>
        <v>0</v>
      </c>
      <c r="G982" s="1">
        <f>VLOOKUP(A982,'ADM Details FY17'!$A$3:$H$3515,8,FALSE)</f>
        <v>0</v>
      </c>
      <c r="H982" s="1">
        <f>VLOOKUP(A982,'ADM Details FY17'!$A$3:$I$3515,9,FALSE)</f>
        <v>0</v>
      </c>
      <c r="I982" s="1">
        <f>VLOOKUP(A982,'ADM Details FY17'!$A$3:$J$3517,10,FALSE)</f>
        <v>0</v>
      </c>
      <c r="J982" s="1">
        <f>VLOOKUP(A982,'ADM Details FY17'!$A$3:$K$3515,11,FALSE)</f>
        <v>0</v>
      </c>
      <c r="K982" s="1">
        <f>VLOOKUP(A982,'ADM Details FY17'!$A$3:$M$3515,13,FALSE)</f>
        <v>0</v>
      </c>
      <c r="L982" s="1">
        <f>VLOOKUP(A982,'ADM Details FY17'!$A$3:$O$3515,15,FALSE)</f>
        <v>0</v>
      </c>
      <c r="M982" s="1">
        <f>VLOOKUP(A982,'ADM Details FY17'!$A$3:$P$3515,16,FALSE)</f>
        <v>0</v>
      </c>
      <c r="N982" s="1">
        <f>VLOOKUP(A982,'ADM Details FY17'!$A$3:$Q$3515,17,FALSE)</f>
        <v>0</v>
      </c>
      <c r="O982" s="1">
        <f>VLOOKUP(A982,'ADM Details FY17'!$A$3:$S$3515,19,FALSE)</f>
        <v>0</v>
      </c>
      <c r="P982" s="1">
        <f>VLOOKUP(A982,'ADM Details FY17'!$A$3:$U$3515,21,FALSE)</f>
        <v>0</v>
      </c>
      <c r="Q982" s="1">
        <f>VLOOKUP(A982,'ADM Details FY17'!$A$3:$V$3515,22,FALSE)</f>
        <v>0</v>
      </c>
      <c r="R982" s="1">
        <f>VLOOKUP(A982,'ADM Details FY17'!$A$3:$W$3515,23,FALSE)</f>
        <v>0</v>
      </c>
      <c r="S982" s="1">
        <f>VLOOKUP(A982,'ADM Details FY17'!$A$3:$X$3515,24,FALSE)</f>
        <v>0</v>
      </c>
      <c r="T982" s="1">
        <f>VLOOKUP(A982,'ADM Details FY17'!$A$3:$Y$3515,25,FALSE)</f>
        <v>0</v>
      </c>
      <c r="U982" s="1">
        <f>VLOOKUP(A982,'ADM Details FY17'!$A$3:$AA$3515,27,FALSE)</f>
        <v>0</v>
      </c>
      <c r="V982" s="1">
        <f>IFERROR(VLOOKUP(C982,'eindex _tget pp '!$A$4:$E$615,5,FALSE),0)</f>
        <v>0</v>
      </c>
      <c r="W982" s="31">
        <f>IFERROR(VLOOKUP(C982,'eindex _tget pp '!$A$4:$F$615,6,FALSE),0)</f>
        <v>0</v>
      </c>
      <c r="X982" s="4">
        <f>IFERROR(VLOOKUP(B982,'eschools 16'!$A$2:$F$25,6,FALSE),1)</f>
        <v>1</v>
      </c>
      <c r="Y982" s="1">
        <f t="shared" si="75"/>
        <v>0</v>
      </c>
      <c r="Z982" s="1">
        <f t="shared" si="76"/>
        <v>0</v>
      </c>
      <c r="AA982" s="31">
        <f>IFERROR(VLOOKUP(C982,'eindex _tget pp '!$A$4:$G$615,7,FALSE),0)</f>
        <v>0</v>
      </c>
      <c r="AB982" s="1">
        <f>VLOOKUP(A982,'ADM Details FY17'!$A$3:$AB$3515,28,FALSE)</f>
        <v>0</v>
      </c>
      <c r="AC982" s="1">
        <f t="shared" si="77"/>
        <v>0</v>
      </c>
      <c r="AD982" s="1">
        <f t="shared" si="78"/>
        <v>0</v>
      </c>
      <c r="AE982" s="1">
        <f t="shared" si="79"/>
        <v>0</v>
      </c>
    </row>
    <row r="983" spans="1:31" x14ac:dyDescent="0.25">
      <c r="A983" t="str">
        <f>B983&amp;"-"&amp;COUNTIF($B$3:B983,B983)</f>
        <v>296-26</v>
      </c>
      <c r="B983">
        <v>296</v>
      </c>
      <c r="C983" s="18">
        <f>VLOOKUP(A983,'ADM Details FY17'!$A$3:$D$3515,4,FALSE)</f>
        <v>0</v>
      </c>
      <c r="D983" s="1">
        <f>VLOOKUP(A983,'ADM Details FY17'!$A$3:$E$3515,5,FALSE)</f>
        <v>0</v>
      </c>
      <c r="E983" s="1">
        <f>VLOOKUP(A983,'ADM Details FY17'!$A$3:$F$3515,6,FALSE)</f>
        <v>0</v>
      </c>
      <c r="F983" s="1">
        <f>VLOOKUP(A983,'ADM Details FY17'!$A$3:$G$3515,7,FALSE)</f>
        <v>0</v>
      </c>
      <c r="G983" s="1">
        <f>VLOOKUP(A983,'ADM Details FY17'!$A$3:$H$3515,8,FALSE)</f>
        <v>0</v>
      </c>
      <c r="H983" s="1">
        <f>VLOOKUP(A983,'ADM Details FY17'!$A$3:$I$3515,9,FALSE)</f>
        <v>0</v>
      </c>
      <c r="I983" s="1">
        <f>VLOOKUP(A983,'ADM Details FY17'!$A$3:$J$3517,10,FALSE)</f>
        <v>0</v>
      </c>
      <c r="J983" s="1">
        <f>VLOOKUP(A983,'ADM Details FY17'!$A$3:$K$3515,11,FALSE)</f>
        <v>0</v>
      </c>
      <c r="K983" s="1">
        <f>VLOOKUP(A983,'ADM Details FY17'!$A$3:$M$3515,13,FALSE)</f>
        <v>0</v>
      </c>
      <c r="L983" s="1">
        <f>VLOOKUP(A983,'ADM Details FY17'!$A$3:$O$3515,15,FALSE)</f>
        <v>0</v>
      </c>
      <c r="M983" s="1">
        <f>VLOOKUP(A983,'ADM Details FY17'!$A$3:$P$3515,16,FALSE)</f>
        <v>0</v>
      </c>
      <c r="N983" s="1">
        <f>VLOOKUP(A983,'ADM Details FY17'!$A$3:$Q$3515,17,FALSE)</f>
        <v>0</v>
      </c>
      <c r="O983" s="1">
        <f>VLOOKUP(A983,'ADM Details FY17'!$A$3:$S$3515,19,FALSE)</f>
        <v>0</v>
      </c>
      <c r="P983" s="1">
        <f>VLOOKUP(A983,'ADM Details FY17'!$A$3:$U$3515,21,FALSE)</f>
        <v>0</v>
      </c>
      <c r="Q983" s="1">
        <f>VLOOKUP(A983,'ADM Details FY17'!$A$3:$V$3515,22,FALSE)</f>
        <v>0</v>
      </c>
      <c r="R983" s="1">
        <f>VLOOKUP(A983,'ADM Details FY17'!$A$3:$W$3515,23,FALSE)</f>
        <v>0</v>
      </c>
      <c r="S983" s="1">
        <f>VLOOKUP(A983,'ADM Details FY17'!$A$3:$X$3515,24,FALSE)</f>
        <v>0</v>
      </c>
      <c r="T983" s="1">
        <f>VLOOKUP(A983,'ADM Details FY17'!$A$3:$Y$3515,25,FALSE)</f>
        <v>0</v>
      </c>
      <c r="U983" s="1">
        <f>VLOOKUP(A983,'ADM Details FY17'!$A$3:$AA$3515,27,FALSE)</f>
        <v>0</v>
      </c>
      <c r="V983" s="1">
        <f>IFERROR(VLOOKUP(C983,'eindex _tget pp '!$A$4:$E$615,5,FALSE),0)</f>
        <v>0</v>
      </c>
      <c r="W983" s="31">
        <f>IFERROR(VLOOKUP(C983,'eindex _tget pp '!$A$4:$F$615,6,FALSE),0)</f>
        <v>0</v>
      </c>
      <c r="X983" s="4">
        <f>IFERROR(VLOOKUP(B983,'eschools 16'!$A$2:$F$25,6,FALSE),1)</f>
        <v>1</v>
      </c>
      <c r="Y983" s="1">
        <f t="shared" si="75"/>
        <v>0</v>
      </c>
      <c r="Z983" s="1">
        <f t="shared" si="76"/>
        <v>0</v>
      </c>
      <c r="AA983" s="31">
        <f>IFERROR(VLOOKUP(C983,'eindex _tget pp '!$A$4:$G$615,7,FALSE),0)</f>
        <v>0</v>
      </c>
      <c r="AB983" s="1">
        <f>VLOOKUP(A983,'ADM Details FY17'!$A$3:$AB$3515,28,FALSE)</f>
        <v>0</v>
      </c>
      <c r="AC983" s="1">
        <f t="shared" si="77"/>
        <v>0</v>
      </c>
      <c r="AD983" s="1">
        <f t="shared" si="78"/>
        <v>0</v>
      </c>
      <c r="AE983" s="1">
        <f t="shared" si="79"/>
        <v>0</v>
      </c>
    </row>
    <row r="984" spans="1:31" x14ac:dyDescent="0.25">
      <c r="A984" t="str">
        <f>B984&amp;"-"&amp;COUNTIF($B$3:B984,B984)</f>
        <v>296-27</v>
      </c>
      <c r="B984">
        <v>296</v>
      </c>
      <c r="C984" s="18">
        <f>VLOOKUP(A984,'ADM Details FY17'!$A$3:$D$3515,4,FALSE)</f>
        <v>0</v>
      </c>
      <c r="D984" s="1">
        <f>VLOOKUP(A984,'ADM Details FY17'!$A$3:$E$3515,5,FALSE)</f>
        <v>0</v>
      </c>
      <c r="E984" s="1">
        <f>VLOOKUP(A984,'ADM Details FY17'!$A$3:$F$3515,6,FALSE)</f>
        <v>0</v>
      </c>
      <c r="F984" s="1">
        <f>VLOOKUP(A984,'ADM Details FY17'!$A$3:$G$3515,7,FALSE)</f>
        <v>0</v>
      </c>
      <c r="G984" s="1">
        <f>VLOOKUP(A984,'ADM Details FY17'!$A$3:$H$3515,8,FALSE)</f>
        <v>0</v>
      </c>
      <c r="H984" s="1">
        <f>VLOOKUP(A984,'ADM Details FY17'!$A$3:$I$3515,9,FALSE)</f>
        <v>0</v>
      </c>
      <c r="I984" s="1">
        <f>VLOOKUP(A984,'ADM Details FY17'!$A$3:$J$3517,10,FALSE)</f>
        <v>0</v>
      </c>
      <c r="J984" s="1">
        <f>VLOOKUP(A984,'ADM Details FY17'!$A$3:$K$3515,11,FALSE)</f>
        <v>0</v>
      </c>
      <c r="K984" s="1">
        <f>VLOOKUP(A984,'ADM Details FY17'!$A$3:$M$3515,13,FALSE)</f>
        <v>0</v>
      </c>
      <c r="L984" s="1">
        <f>VLOOKUP(A984,'ADM Details FY17'!$A$3:$O$3515,15,FALSE)</f>
        <v>0</v>
      </c>
      <c r="M984" s="1">
        <f>VLOOKUP(A984,'ADM Details FY17'!$A$3:$P$3515,16,FALSE)</f>
        <v>0</v>
      </c>
      <c r="N984" s="1">
        <f>VLOOKUP(A984,'ADM Details FY17'!$A$3:$Q$3515,17,FALSE)</f>
        <v>0</v>
      </c>
      <c r="O984" s="1">
        <f>VLOOKUP(A984,'ADM Details FY17'!$A$3:$S$3515,19,FALSE)</f>
        <v>0</v>
      </c>
      <c r="P984" s="1">
        <f>VLOOKUP(A984,'ADM Details FY17'!$A$3:$U$3515,21,FALSE)</f>
        <v>0</v>
      </c>
      <c r="Q984" s="1">
        <f>VLOOKUP(A984,'ADM Details FY17'!$A$3:$V$3515,22,FALSE)</f>
        <v>0</v>
      </c>
      <c r="R984" s="1">
        <f>VLOOKUP(A984,'ADM Details FY17'!$A$3:$W$3515,23,FALSE)</f>
        <v>0</v>
      </c>
      <c r="S984" s="1">
        <f>VLOOKUP(A984,'ADM Details FY17'!$A$3:$X$3515,24,FALSE)</f>
        <v>0</v>
      </c>
      <c r="T984" s="1">
        <f>VLOOKUP(A984,'ADM Details FY17'!$A$3:$Y$3515,25,FALSE)</f>
        <v>0</v>
      </c>
      <c r="U984" s="1">
        <f>VLOOKUP(A984,'ADM Details FY17'!$A$3:$AA$3515,27,FALSE)</f>
        <v>0</v>
      </c>
      <c r="V984" s="1">
        <f>IFERROR(VLOOKUP(C984,'eindex _tget pp '!$A$4:$E$615,5,FALSE),0)</f>
        <v>0</v>
      </c>
      <c r="W984" s="31">
        <f>IFERROR(VLOOKUP(C984,'eindex _tget pp '!$A$4:$F$615,6,FALSE),0)</f>
        <v>0</v>
      </c>
      <c r="X984" s="4">
        <f>IFERROR(VLOOKUP(B984,'eschools 16'!$A$2:$F$25,6,FALSE),1)</f>
        <v>1</v>
      </c>
      <c r="Y984" s="1">
        <f t="shared" si="75"/>
        <v>0</v>
      </c>
      <c r="Z984" s="1">
        <f t="shared" si="76"/>
        <v>0</v>
      </c>
      <c r="AA984" s="31">
        <f>IFERROR(VLOOKUP(C984,'eindex _tget pp '!$A$4:$G$615,7,FALSE),0)</f>
        <v>0</v>
      </c>
      <c r="AB984" s="1">
        <f>VLOOKUP(A984,'ADM Details FY17'!$A$3:$AB$3515,28,FALSE)</f>
        <v>0</v>
      </c>
      <c r="AC984" s="1">
        <f t="shared" si="77"/>
        <v>0</v>
      </c>
      <c r="AD984" s="1">
        <f t="shared" si="78"/>
        <v>0</v>
      </c>
      <c r="AE984" s="1">
        <f t="shared" si="79"/>
        <v>0</v>
      </c>
    </row>
    <row r="985" spans="1:31" x14ac:dyDescent="0.25">
      <c r="A985" t="str">
        <f>B985&amp;"-"&amp;COUNTIF($B$3:B985,B985)</f>
        <v>296-28</v>
      </c>
      <c r="B985">
        <v>296</v>
      </c>
      <c r="C985" s="18">
        <f>VLOOKUP(A985,'ADM Details FY17'!$A$3:$D$3515,4,FALSE)</f>
        <v>0</v>
      </c>
      <c r="D985" s="1">
        <f>VLOOKUP(A985,'ADM Details FY17'!$A$3:$E$3515,5,FALSE)</f>
        <v>0</v>
      </c>
      <c r="E985" s="1">
        <f>VLOOKUP(A985,'ADM Details FY17'!$A$3:$F$3515,6,FALSE)</f>
        <v>0</v>
      </c>
      <c r="F985" s="1">
        <f>VLOOKUP(A985,'ADM Details FY17'!$A$3:$G$3515,7,FALSE)</f>
        <v>0</v>
      </c>
      <c r="G985" s="1">
        <f>VLOOKUP(A985,'ADM Details FY17'!$A$3:$H$3515,8,FALSE)</f>
        <v>0</v>
      </c>
      <c r="H985" s="1">
        <f>VLOOKUP(A985,'ADM Details FY17'!$A$3:$I$3515,9,FALSE)</f>
        <v>0</v>
      </c>
      <c r="I985" s="1">
        <f>VLOOKUP(A985,'ADM Details FY17'!$A$3:$J$3517,10,FALSE)</f>
        <v>0</v>
      </c>
      <c r="J985" s="1">
        <f>VLOOKUP(A985,'ADM Details FY17'!$A$3:$K$3515,11,FALSE)</f>
        <v>0</v>
      </c>
      <c r="K985" s="1">
        <f>VLOOKUP(A985,'ADM Details FY17'!$A$3:$M$3515,13,FALSE)</f>
        <v>0</v>
      </c>
      <c r="L985" s="1">
        <f>VLOOKUP(A985,'ADM Details FY17'!$A$3:$O$3515,15,FALSE)</f>
        <v>0</v>
      </c>
      <c r="M985" s="1">
        <f>VLOOKUP(A985,'ADM Details FY17'!$A$3:$P$3515,16,FALSE)</f>
        <v>0</v>
      </c>
      <c r="N985" s="1">
        <f>VLOOKUP(A985,'ADM Details FY17'!$A$3:$Q$3515,17,FALSE)</f>
        <v>0</v>
      </c>
      <c r="O985" s="1">
        <f>VLOOKUP(A985,'ADM Details FY17'!$A$3:$S$3515,19,FALSE)</f>
        <v>0</v>
      </c>
      <c r="P985" s="1">
        <f>VLOOKUP(A985,'ADM Details FY17'!$A$3:$U$3515,21,FALSE)</f>
        <v>0</v>
      </c>
      <c r="Q985" s="1">
        <f>VLOOKUP(A985,'ADM Details FY17'!$A$3:$V$3515,22,FALSE)</f>
        <v>0</v>
      </c>
      <c r="R985" s="1">
        <f>VLOOKUP(A985,'ADM Details FY17'!$A$3:$W$3515,23,FALSE)</f>
        <v>0</v>
      </c>
      <c r="S985" s="1">
        <f>VLOOKUP(A985,'ADM Details FY17'!$A$3:$X$3515,24,FALSE)</f>
        <v>0</v>
      </c>
      <c r="T985" s="1">
        <f>VLOOKUP(A985,'ADM Details FY17'!$A$3:$Y$3515,25,FALSE)</f>
        <v>0</v>
      </c>
      <c r="U985" s="1">
        <f>VLOOKUP(A985,'ADM Details FY17'!$A$3:$AA$3515,27,FALSE)</f>
        <v>0</v>
      </c>
      <c r="V985" s="1">
        <f>IFERROR(VLOOKUP(C985,'eindex _tget pp '!$A$4:$E$615,5,FALSE),0)</f>
        <v>0</v>
      </c>
      <c r="W985" s="31">
        <f>IFERROR(VLOOKUP(C985,'eindex _tget pp '!$A$4:$F$615,6,FALSE),0)</f>
        <v>0</v>
      </c>
      <c r="X985" s="4">
        <f>IFERROR(VLOOKUP(B985,'eschools 16'!$A$2:$F$25,6,FALSE),1)</f>
        <v>1</v>
      </c>
      <c r="Y985" s="1">
        <f t="shared" si="75"/>
        <v>0</v>
      </c>
      <c r="Z985" s="1">
        <f t="shared" si="76"/>
        <v>0</v>
      </c>
      <c r="AA985" s="31">
        <f>IFERROR(VLOOKUP(C985,'eindex _tget pp '!$A$4:$G$615,7,FALSE),0)</f>
        <v>0</v>
      </c>
      <c r="AB985" s="1">
        <f>VLOOKUP(A985,'ADM Details FY17'!$A$3:$AB$3515,28,FALSE)</f>
        <v>0</v>
      </c>
      <c r="AC985" s="1">
        <f t="shared" si="77"/>
        <v>0</v>
      </c>
      <c r="AD985" s="1">
        <f t="shared" si="78"/>
        <v>0</v>
      </c>
      <c r="AE985" s="1">
        <f t="shared" si="79"/>
        <v>0</v>
      </c>
    </row>
    <row r="986" spans="1:31" x14ac:dyDescent="0.25">
      <c r="A986" t="str">
        <f>B986&amp;"-"&amp;COUNTIF($B$3:B986,B986)</f>
        <v>297-1</v>
      </c>
      <c r="B986">
        <v>297</v>
      </c>
      <c r="C986" s="18">
        <f>VLOOKUP(A986,'ADM Details FY17'!$A$3:$D$3515,4,FALSE)</f>
        <v>46847</v>
      </c>
      <c r="D986" s="1">
        <f>VLOOKUP(A986,'ADM Details FY17'!$A$3:$E$3515,5,FALSE)</f>
        <v>1</v>
      </c>
      <c r="E986" s="1">
        <f>VLOOKUP(A986,'ADM Details FY17'!$A$3:$F$3515,6,FALSE)</f>
        <v>0</v>
      </c>
      <c r="F986" s="1">
        <f>VLOOKUP(A986,'ADM Details FY17'!$A$3:$G$3515,7,FALSE)</f>
        <v>0</v>
      </c>
      <c r="G986" s="1">
        <f>VLOOKUP(A986,'ADM Details FY17'!$A$3:$H$3515,8,FALSE)</f>
        <v>0</v>
      </c>
      <c r="H986" s="1">
        <f>VLOOKUP(A986,'ADM Details FY17'!$A$3:$I$3515,9,FALSE)</f>
        <v>0</v>
      </c>
      <c r="I986" s="1">
        <f>VLOOKUP(A986,'ADM Details FY17'!$A$3:$J$3517,10,FALSE)</f>
        <v>0</v>
      </c>
      <c r="J986" s="1">
        <f>VLOOKUP(A986,'ADM Details FY17'!$A$3:$K$3515,11,FALSE)</f>
        <v>0</v>
      </c>
      <c r="K986" s="1">
        <f>VLOOKUP(A986,'ADM Details FY17'!$A$3:$M$3515,13,FALSE)</f>
        <v>1</v>
      </c>
      <c r="L986" s="1">
        <f>VLOOKUP(A986,'ADM Details FY17'!$A$3:$O$3515,15,FALSE)</f>
        <v>0</v>
      </c>
      <c r="M986" s="1">
        <f>VLOOKUP(A986,'ADM Details FY17'!$A$3:$P$3515,16,FALSE)</f>
        <v>0</v>
      </c>
      <c r="N986" s="1">
        <f>VLOOKUP(A986,'ADM Details FY17'!$A$3:$Q$3515,17,FALSE)</f>
        <v>0</v>
      </c>
      <c r="O986" s="1">
        <f>VLOOKUP(A986,'ADM Details FY17'!$A$3:$S$3515,19,FALSE)</f>
        <v>0</v>
      </c>
      <c r="P986" s="1">
        <f>VLOOKUP(A986,'ADM Details FY17'!$A$3:$U$3515,21,FALSE)</f>
        <v>0</v>
      </c>
      <c r="Q986" s="1">
        <f>VLOOKUP(A986,'ADM Details FY17'!$A$3:$V$3515,22,FALSE)</f>
        <v>0</v>
      </c>
      <c r="R986" s="1">
        <f>VLOOKUP(A986,'ADM Details FY17'!$A$3:$W$3515,23,FALSE)</f>
        <v>0</v>
      </c>
      <c r="S986" s="1">
        <f>VLOOKUP(A986,'ADM Details FY17'!$A$3:$X$3515,24,FALSE)</f>
        <v>0</v>
      </c>
      <c r="T986" s="1">
        <f>VLOOKUP(A986,'ADM Details FY17'!$A$3:$Y$3515,25,FALSE)</f>
        <v>0</v>
      </c>
      <c r="U986" s="1">
        <f>VLOOKUP(A986,'ADM Details FY17'!$A$3:$AA$3515,27,FALSE)</f>
        <v>0</v>
      </c>
      <c r="V986" s="1">
        <f>IFERROR(VLOOKUP(C986,'eindex _tget pp '!$A$4:$E$615,5,FALSE),0)</f>
        <v>681.33616808746456</v>
      </c>
      <c r="W986" s="31">
        <f>IFERROR(VLOOKUP(C986,'eindex _tget pp '!$A$4:$F$615,6,FALSE),0)</f>
        <v>0.86148944549999995</v>
      </c>
      <c r="X986" s="4">
        <f>IFERROR(VLOOKUP(B986,'eschools 16'!$A$2:$F$25,6,FALSE),1)</f>
        <v>1</v>
      </c>
      <c r="Y986" s="1">
        <f t="shared" si="75"/>
        <v>170.33</v>
      </c>
      <c r="Z986" s="1">
        <f t="shared" si="76"/>
        <v>234.33</v>
      </c>
      <c r="AA986" s="31">
        <f>IFERROR(VLOOKUP(C986,'eindex _tget pp '!$A$4:$G$615,7,FALSE),0)</f>
        <v>0.60666933999999995</v>
      </c>
      <c r="AB986" s="1">
        <f>VLOOKUP(A986,'ADM Details FY17'!$A$3:$AB$3515,28,FALSE)</f>
        <v>0</v>
      </c>
      <c r="AC986" s="1">
        <f t="shared" si="77"/>
        <v>0</v>
      </c>
      <c r="AD986" s="1">
        <f t="shared" si="78"/>
        <v>1</v>
      </c>
      <c r="AE986" s="1">
        <f t="shared" si="79"/>
        <v>150</v>
      </c>
    </row>
    <row r="987" spans="1:31" x14ac:dyDescent="0.25">
      <c r="A987" t="str">
        <f>B987&amp;"-"&amp;COUNTIF($B$3:B987,B987)</f>
        <v>297-2</v>
      </c>
      <c r="B987">
        <v>297</v>
      </c>
      <c r="C987" s="18">
        <f>VLOOKUP(A987,'ADM Details FY17'!$A$3:$D$3515,4,FALSE)</f>
        <v>48611</v>
      </c>
      <c r="D987" s="1">
        <f>VLOOKUP(A987,'ADM Details FY17'!$A$3:$E$3515,5,FALSE)</f>
        <v>1</v>
      </c>
      <c r="E987" s="1">
        <f>VLOOKUP(A987,'ADM Details FY17'!$A$3:$F$3515,6,FALSE)</f>
        <v>0</v>
      </c>
      <c r="F987" s="1">
        <f>VLOOKUP(A987,'ADM Details FY17'!$A$3:$G$3515,7,FALSE)</f>
        <v>1</v>
      </c>
      <c r="G987" s="1">
        <f>VLOOKUP(A987,'ADM Details FY17'!$A$3:$H$3515,8,FALSE)</f>
        <v>0</v>
      </c>
      <c r="H987" s="1">
        <f>VLOOKUP(A987,'ADM Details FY17'!$A$3:$I$3515,9,FALSE)</f>
        <v>0</v>
      </c>
      <c r="I987" s="1">
        <f>VLOOKUP(A987,'ADM Details FY17'!$A$3:$J$3517,10,FALSE)</f>
        <v>0</v>
      </c>
      <c r="J987" s="1">
        <f>VLOOKUP(A987,'ADM Details FY17'!$A$3:$K$3515,11,FALSE)</f>
        <v>0</v>
      </c>
      <c r="K987" s="1">
        <f>VLOOKUP(A987,'ADM Details FY17'!$A$3:$M$3515,13,FALSE)</f>
        <v>1</v>
      </c>
      <c r="L987" s="1">
        <f>VLOOKUP(A987,'ADM Details FY17'!$A$3:$O$3515,15,FALSE)</f>
        <v>0</v>
      </c>
      <c r="M987" s="1">
        <f>VLOOKUP(A987,'ADM Details FY17'!$A$3:$P$3515,16,FALSE)</f>
        <v>0</v>
      </c>
      <c r="N987" s="1">
        <f>VLOOKUP(A987,'ADM Details FY17'!$A$3:$Q$3515,17,FALSE)</f>
        <v>0</v>
      </c>
      <c r="O987" s="1">
        <f>VLOOKUP(A987,'ADM Details FY17'!$A$3:$S$3515,19,FALSE)</f>
        <v>0</v>
      </c>
      <c r="P987" s="1">
        <f>VLOOKUP(A987,'ADM Details FY17'!$A$3:$U$3515,21,FALSE)</f>
        <v>0</v>
      </c>
      <c r="Q987" s="1">
        <f>VLOOKUP(A987,'ADM Details FY17'!$A$3:$V$3515,22,FALSE)</f>
        <v>0</v>
      </c>
      <c r="R987" s="1">
        <f>VLOOKUP(A987,'ADM Details FY17'!$A$3:$W$3515,23,FALSE)</f>
        <v>0</v>
      </c>
      <c r="S987" s="1">
        <f>VLOOKUP(A987,'ADM Details FY17'!$A$3:$X$3515,24,FALSE)</f>
        <v>0</v>
      </c>
      <c r="T987" s="1">
        <f>VLOOKUP(A987,'ADM Details FY17'!$A$3:$Y$3515,25,FALSE)</f>
        <v>0</v>
      </c>
      <c r="U987" s="1">
        <f>VLOOKUP(A987,'ADM Details FY17'!$A$3:$AA$3515,27,FALSE)</f>
        <v>0</v>
      </c>
      <c r="V987" s="1">
        <f>IFERROR(VLOOKUP(C987,'eindex _tget pp '!$A$4:$E$615,5,FALSE),0)</f>
        <v>413.94181176408603</v>
      </c>
      <c r="W987" s="31">
        <f>IFERROR(VLOOKUP(C987,'eindex _tget pp '!$A$4:$F$615,6,FALSE),0)</f>
        <v>0.2315458225</v>
      </c>
      <c r="X987" s="4">
        <f>IFERROR(VLOOKUP(B987,'eschools 16'!$A$2:$F$25,6,FALSE),1)</f>
        <v>1</v>
      </c>
      <c r="Y987" s="1">
        <f t="shared" si="75"/>
        <v>103.49</v>
      </c>
      <c r="Z987" s="1">
        <f t="shared" si="76"/>
        <v>62.98</v>
      </c>
      <c r="AA987" s="31">
        <f>IFERROR(VLOOKUP(C987,'eindex _tget pp '!$A$4:$G$615,7,FALSE),0)</f>
        <v>0.47609358800000001</v>
      </c>
      <c r="AB987" s="1">
        <f>VLOOKUP(A987,'ADM Details FY17'!$A$3:$AB$3515,28,FALSE)</f>
        <v>0</v>
      </c>
      <c r="AC987" s="1">
        <f t="shared" si="77"/>
        <v>0</v>
      </c>
      <c r="AD987" s="1">
        <f t="shared" si="78"/>
        <v>1</v>
      </c>
      <c r="AE987" s="1">
        <f t="shared" si="79"/>
        <v>150</v>
      </c>
    </row>
    <row r="988" spans="1:31" x14ac:dyDescent="0.25">
      <c r="A988" t="str">
        <f>B988&amp;"-"&amp;COUNTIF($B$3:B988,B988)</f>
        <v>297-3</v>
      </c>
      <c r="B988">
        <v>297</v>
      </c>
      <c r="C988" s="18">
        <f>VLOOKUP(A988,'ADM Details FY17'!$A$3:$D$3515,4,FALSE)</f>
        <v>43737</v>
      </c>
      <c r="D988" s="1">
        <f>VLOOKUP(A988,'ADM Details FY17'!$A$3:$E$3515,5,FALSE)</f>
        <v>1.8</v>
      </c>
      <c r="E988" s="1">
        <f>VLOOKUP(A988,'ADM Details FY17'!$A$3:$F$3515,6,FALSE)</f>
        <v>0.78</v>
      </c>
      <c r="F988" s="1">
        <f>VLOOKUP(A988,'ADM Details FY17'!$A$3:$G$3515,7,FALSE)</f>
        <v>0.98</v>
      </c>
      <c r="G988" s="1">
        <f>VLOOKUP(A988,'ADM Details FY17'!$A$3:$H$3515,8,FALSE)</f>
        <v>0</v>
      </c>
      <c r="H988" s="1">
        <f>VLOOKUP(A988,'ADM Details FY17'!$A$3:$I$3515,9,FALSE)</f>
        <v>0</v>
      </c>
      <c r="I988" s="1">
        <f>VLOOKUP(A988,'ADM Details FY17'!$A$3:$J$3517,10,FALSE)</f>
        <v>0</v>
      </c>
      <c r="J988" s="1">
        <f>VLOOKUP(A988,'ADM Details FY17'!$A$3:$K$3515,11,FALSE)</f>
        <v>0</v>
      </c>
      <c r="K988" s="1">
        <f>VLOOKUP(A988,'ADM Details FY17'!$A$3:$M$3515,13,FALSE)</f>
        <v>1.8</v>
      </c>
      <c r="L988" s="1">
        <f>VLOOKUP(A988,'ADM Details FY17'!$A$3:$O$3515,15,FALSE)</f>
        <v>0</v>
      </c>
      <c r="M988" s="1">
        <f>VLOOKUP(A988,'ADM Details FY17'!$A$3:$P$3515,16,FALSE)</f>
        <v>0</v>
      </c>
      <c r="N988" s="1">
        <f>VLOOKUP(A988,'ADM Details FY17'!$A$3:$Q$3515,17,FALSE)</f>
        <v>0</v>
      </c>
      <c r="O988" s="1">
        <f>VLOOKUP(A988,'ADM Details FY17'!$A$3:$S$3515,19,FALSE)</f>
        <v>0.8</v>
      </c>
      <c r="P988" s="1">
        <f>VLOOKUP(A988,'ADM Details FY17'!$A$3:$U$3515,21,FALSE)</f>
        <v>0</v>
      </c>
      <c r="Q988" s="1">
        <f>VLOOKUP(A988,'ADM Details FY17'!$A$3:$V$3515,22,FALSE)</f>
        <v>0</v>
      </c>
      <c r="R988" s="1">
        <f>VLOOKUP(A988,'ADM Details FY17'!$A$3:$W$3515,23,FALSE)</f>
        <v>0</v>
      </c>
      <c r="S988" s="1">
        <f>VLOOKUP(A988,'ADM Details FY17'!$A$3:$X$3515,24,FALSE)</f>
        <v>0</v>
      </c>
      <c r="T988" s="1">
        <f>VLOOKUP(A988,'ADM Details FY17'!$A$3:$Y$3515,25,FALSE)</f>
        <v>0</v>
      </c>
      <c r="U988" s="1">
        <f>VLOOKUP(A988,'ADM Details FY17'!$A$3:$AA$3515,27,FALSE)</f>
        <v>0</v>
      </c>
      <c r="V988" s="1">
        <f>IFERROR(VLOOKUP(C988,'eindex _tget pp '!$A$4:$E$615,5,FALSE),0)</f>
        <v>0</v>
      </c>
      <c r="W988" s="31">
        <f>IFERROR(VLOOKUP(C988,'eindex _tget pp '!$A$4:$F$615,6,FALSE),0)</f>
        <v>0.17847615629999999</v>
      </c>
      <c r="X988" s="4">
        <f>IFERROR(VLOOKUP(B988,'eschools 16'!$A$2:$F$25,6,FALSE),1)</f>
        <v>1</v>
      </c>
      <c r="Y988" s="1">
        <f t="shared" si="75"/>
        <v>0</v>
      </c>
      <c r="Z988" s="1">
        <f t="shared" si="76"/>
        <v>87.38</v>
      </c>
      <c r="AA988" s="31">
        <f>IFERROR(VLOOKUP(C988,'eindex _tget pp '!$A$4:$G$615,7,FALSE),0)</f>
        <v>0.15754412100000001</v>
      </c>
      <c r="AB988" s="1">
        <f>VLOOKUP(A988,'ADM Details FY17'!$A$3:$AB$3515,28,FALSE)</f>
        <v>0</v>
      </c>
      <c r="AC988" s="1">
        <f t="shared" si="77"/>
        <v>0</v>
      </c>
      <c r="AD988" s="1">
        <f t="shared" si="78"/>
        <v>1.8</v>
      </c>
      <c r="AE988" s="1">
        <f t="shared" si="79"/>
        <v>270</v>
      </c>
    </row>
    <row r="989" spans="1:31" x14ac:dyDescent="0.25">
      <c r="A989" t="str">
        <f>B989&amp;"-"&amp;COUNTIF($B$3:B989,B989)</f>
        <v>297-4</v>
      </c>
      <c r="B989">
        <v>297</v>
      </c>
      <c r="C989" s="18">
        <f>VLOOKUP(A989,'ADM Details FY17'!$A$3:$D$3515,4,FALSE)</f>
        <v>43752</v>
      </c>
      <c r="D989" s="1">
        <f>VLOOKUP(A989,'ADM Details FY17'!$A$3:$E$3515,5,FALSE)</f>
        <v>1.58</v>
      </c>
      <c r="E989" s="1">
        <f>VLOOKUP(A989,'ADM Details FY17'!$A$3:$F$3515,6,FALSE)</f>
        <v>0</v>
      </c>
      <c r="F989" s="1">
        <f>VLOOKUP(A989,'ADM Details FY17'!$A$3:$G$3515,7,FALSE)</f>
        <v>0</v>
      </c>
      <c r="G989" s="1">
        <f>VLOOKUP(A989,'ADM Details FY17'!$A$3:$H$3515,8,FALSE)</f>
        <v>0</v>
      </c>
      <c r="H989" s="1">
        <f>VLOOKUP(A989,'ADM Details FY17'!$A$3:$I$3515,9,FALSE)</f>
        <v>0</v>
      </c>
      <c r="I989" s="1">
        <f>VLOOKUP(A989,'ADM Details FY17'!$A$3:$J$3517,10,FALSE)</f>
        <v>0</v>
      </c>
      <c r="J989" s="1">
        <f>VLOOKUP(A989,'ADM Details FY17'!$A$3:$K$3515,11,FALSE)</f>
        <v>0</v>
      </c>
      <c r="K989" s="1">
        <f>VLOOKUP(A989,'ADM Details FY17'!$A$3:$M$3515,13,FALSE)</f>
        <v>1.58</v>
      </c>
      <c r="L989" s="1">
        <f>VLOOKUP(A989,'ADM Details FY17'!$A$3:$O$3515,15,FALSE)</f>
        <v>0</v>
      </c>
      <c r="M989" s="1">
        <f>VLOOKUP(A989,'ADM Details FY17'!$A$3:$P$3515,16,FALSE)</f>
        <v>0</v>
      </c>
      <c r="N989" s="1">
        <f>VLOOKUP(A989,'ADM Details FY17'!$A$3:$Q$3515,17,FALSE)</f>
        <v>0</v>
      </c>
      <c r="O989" s="1">
        <f>VLOOKUP(A989,'ADM Details FY17'!$A$3:$S$3515,19,FALSE)</f>
        <v>0</v>
      </c>
      <c r="P989" s="1">
        <f>VLOOKUP(A989,'ADM Details FY17'!$A$3:$U$3515,21,FALSE)</f>
        <v>0</v>
      </c>
      <c r="Q989" s="1">
        <f>VLOOKUP(A989,'ADM Details FY17'!$A$3:$V$3515,22,FALSE)</f>
        <v>0</v>
      </c>
      <c r="R989" s="1">
        <f>VLOOKUP(A989,'ADM Details FY17'!$A$3:$W$3515,23,FALSE)</f>
        <v>0</v>
      </c>
      <c r="S989" s="1">
        <f>VLOOKUP(A989,'ADM Details FY17'!$A$3:$X$3515,24,FALSE)</f>
        <v>0</v>
      </c>
      <c r="T989" s="1">
        <f>VLOOKUP(A989,'ADM Details FY17'!$A$3:$Y$3515,25,FALSE)</f>
        <v>0</v>
      </c>
      <c r="U989" s="1">
        <f>VLOOKUP(A989,'ADM Details FY17'!$A$3:$AA$3515,27,FALSE)</f>
        <v>0</v>
      </c>
      <c r="V989" s="1">
        <f>IFERROR(VLOOKUP(C989,'eindex _tget pp '!$A$4:$E$615,5,FALSE),0)</f>
        <v>195.16110414154781</v>
      </c>
      <c r="W989" s="31">
        <f>IFERROR(VLOOKUP(C989,'eindex _tget pp '!$A$4:$F$615,6,FALSE),0)</f>
        <v>1.2931511515</v>
      </c>
      <c r="X989" s="4">
        <f>IFERROR(VLOOKUP(B989,'eschools 16'!$A$2:$F$25,6,FALSE),1)</f>
        <v>1</v>
      </c>
      <c r="Y989" s="1">
        <f t="shared" si="75"/>
        <v>77.09</v>
      </c>
      <c r="Z989" s="1">
        <f t="shared" si="76"/>
        <v>555.74</v>
      </c>
      <c r="AA989" s="31">
        <f>IFERROR(VLOOKUP(C989,'eindex _tget pp '!$A$4:$G$615,7,FALSE),0)</f>
        <v>0.46646849499999998</v>
      </c>
      <c r="AB989" s="1">
        <f>VLOOKUP(A989,'ADM Details FY17'!$A$3:$AB$3515,28,FALSE)</f>
        <v>0</v>
      </c>
      <c r="AC989" s="1">
        <f t="shared" si="77"/>
        <v>0</v>
      </c>
      <c r="AD989" s="1">
        <f t="shared" si="78"/>
        <v>1.58</v>
      </c>
      <c r="AE989" s="1">
        <f t="shared" si="79"/>
        <v>237</v>
      </c>
    </row>
    <row r="990" spans="1:31" x14ac:dyDescent="0.25">
      <c r="A990" t="str">
        <f>B990&amp;"-"&amp;COUNTIF($B$3:B990,B990)</f>
        <v>297-5</v>
      </c>
      <c r="B990">
        <v>297</v>
      </c>
      <c r="C990" s="18">
        <f>VLOOKUP(A990,'ADM Details FY17'!$A$3:$D$3515,4,FALSE)</f>
        <v>43802</v>
      </c>
      <c r="D990" s="1">
        <f>VLOOKUP(A990,'ADM Details FY17'!$A$3:$E$3515,5,FALSE)</f>
        <v>2.59</v>
      </c>
      <c r="E990" s="1">
        <f>VLOOKUP(A990,'ADM Details FY17'!$A$3:$F$3515,6,FALSE)</f>
        <v>0</v>
      </c>
      <c r="F990" s="1">
        <f>VLOOKUP(A990,'ADM Details FY17'!$A$3:$G$3515,7,FALSE)</f>
        <v>0</v>
      </c>
      <c r="G990" s="1">
        <f>VLOOKUP(A990,'ADM Details FY17'!$A$3:$H$3515,8,FALSE)</f>
        <v>0.17</v>
      </c>
      <c r="H990" s="1">
        <f>VLOOKUP(A990,'ADM Details FY17'!$A$3:$I$3515,9,FALSE)</f>
        <v>0</v>
      </c>
      <c r="I990" s="1">
        <f>VLOOKUP(A990,'ADM Details FY17'!$A$3:$J$3517,10,FALSE)</f>
        <v>0</v>
      </c>
      <c r="J990" s="1">
        <f>VLOOKUP(A990,'ADM Details FY17'!$A$3:$K$3515,11,FALSE)</f>
        <v>0</v>
      </c>
      <c r="K990" s="1">
        <f>VLOOKUP(A990,'ADM Details FY17'!$A$3:$M$3515,13,FALSE)</f>
        <v>2.59</v>
      </c>
      <c r="L990" s="1">
        <f>VLOOKUP(A990,'ADM Details FY17'!$A$3:$O$3515,15,FALSE)</f>
        <v>0</v>
      </c>
      <c r="M990" s="1">
        <f>VLOOKUP(A990,'ADM Details FY17'!$A$3:$P$3515,16,FALSE)</f>
        <v>0</v>
      </c>
      <c r="N990" s="1">
        <f>VLOOKUP(A990,'ADM Details FY17'!$A$3:$Q$3515,17,FALSE)</f>
        <v>0</v>
      </c>
      <c r="O990" s="1">
        <f>VLOOKUP(A990,'ADM Details FY17'!$A$3:$S$3515,19,FALSE)</f>
        <v>0.86</v>
      </c>
      <c r="P990" s="1">
        <f>VLOOKUP(A990,'ADM Details FY17'!$A$3:$U$3515,21,FALSE)</f>
        <v>0</v>
      </c>
      <c r="Q990" s="1">
        <f>VLOOKUP(A990,'ADM Details FY17'!$A$3:$V$3515,22,FALSE)</f>
        <v>0</v>
      </c>
      <c r="R990" s="1">
        <f>VLOOKUP(A990,'ADM Details FY17'!$A$3:$W$3515,23,FALSE)</f>
        <v>0</v>
      </c>
      <c r="S990" s="1">
        <f>VLOOKUP(A990,'ADM Details FY17'!$A$3:$X$3515,24,FALSE)</f>
        <v>0</v>
      </c>
      <c r="T990" s="1">
        <f>VLOOKUP(A990,'ADM Details FY17'!$A$3:$Y$3515,25,FALSE)</f>
        <v>0</v>
      </c>
      <c r="U990" s="1">
        <f>VLOOKUP(A990,'ADM Details FY17'!$A$3:$AA$3515,27,FALSE)</f>
        <v>0</v>
      </c>
      <c r="V990" s="1">
        <f>IFERROR(VLOOKUP(C990,'eindex _tget pp '!$A$4:$E$615,5,FALSE),0)</f>
        <v>454.00578141101448</v>
      </c>
      <c r="W990" s="31">
        <f>IFERROR(VLOOKUP(C990,'eindex _tget pp '!$A$4:$F$615,6,FALSE),0)</f>
        <v>3.6729279115</v>
      </c>
      <c r="X990" s="4">
        <f>IFERROR(VLOOKUP(B990,'eschools 16'!$A$2:$F$25,6,FALSE),1)</f>
        <v>1</v>
      </c>
      <c r="Y990" s="1">
        <f t="shared" si="75"/>
        <v>293.97000000000003</v>
      </c>
      <c r="Z990" s="1">
        <f t="shared" si="76"/>
        <v>2587.5</v>
      </c>
      <c r="AA990" s="31">
        <f>IFERROR(VLOOKUP(C990,'eindex _tget pp '!$A$4:$G$615,7,FALSE),0)</f>
        <v>0.53438618000000004</v>
      </c>
      <c r="AB990" s="1">
        <f>VLOOKUP(A990,'ADM Details FY17'!$A$3:$AB$3515,28,FALSE)</f>
        <v>0</v>
      </c>
      <c r="AC990" s="1">
        <f t="shared" si="77"/>
        <v>0</v>
      </c>
      <c r="AD990" s="1">
        <f t="shared" si="78"/>
        <v>2.59</v>
      </c>
      <c r="AE990" s="1">
        <f t="shared" si="79"/>
        <v>388.5</v>
      </c>
    </row>
    <row r="991" spans="1:31" x14ac:dyDescent="0.25">
      <c r="A991" t="str">
        <f>B991&amp;"-"&amp;COUNTIF($B$3:B991,B991)</f>
        <v>297-6</v>
      </c>
      <c r="B991">
        <v>297</v>
      </c>
      <c r="C991" s="18">
        <f>VLOOKUP(A991,'ADM Details FY17'!$A$3:$D$3515,4,FALSE)</f>
        <v>43844</v>
      </c>
      <c r="D991" s="1">
        <f>VLOOKUP(A991,'ADM Details FY17'!$A$3:$E$3515,5,FALSE)</f>
        <v>87.61</v>
      </c>
      <c r="E991" s="1">
        <f>VLOOKUP(A991,'ADM Details FY17'!$A$3:$F$3515,6,FALSE)</f>
        <v>2.4700000000000002</v>
      </c>
      <c r="F991" s="1">
        <f>VLOOKUP(A991,'ADM Details FY17'!$A$3:$G$3515,7,FALSE)</f>
        <v>49.63</v>
      </c>
      <c r="G991" s="1">
        <f>VLOOKUP(A991,'ADM Details FY17'!$A$3:$H$3515,8,FALSE)</f>
        <v>4.47</v>
      </c>
      <c r="H991" s="1">
        <f>VLOOKUP(A991,'ADM Details FY17'!$A$3:$I$3515,9,FALSE)</f>
        <v>0</v>
      </c>
      <c r="I991" s="1">
        <f>VLOOKUP(A991,'ADM Details FY17'!$A$3:$J$3517,10,FALSE)</f>
        <v>0</v>
      </c>
      <c r="J991" s="1">
        <f>VLOOKUP(A991,'ADM Details FY17'!$A$3:$K$3515,11,FALSE)</f>
        <v>11.27</v>
      </c>
      <c r="K991" s="1">
        <f>VLOOKUP(A991,'ADM Details FY17'!$A$3:$M$3515,13,FALSE)</f>
        <v>87.61</v>
      </c>
      <c r="L991" s="1">
        <f>VLOOKUP(A991,'ADM Details FY17'!$A$3:$O$3515,15,FALSE)</f>
        <v>0</v>
      </c>
      <c r="M991" s="1">
        <f>VLOOKUP(A991,'ADM Details FY17'!$A$3:$P$3515,16,FALSE)</f>
        <v>0</v>
      </c>
      <c r="N991" s="1">
        <f>VLOOKUP(A991,'ADM Details FY17'!$A$3:$Q$3515,17,FALSE)</f>
        <v>0</v>
      </c>
      <c r="O991" s="1">
        <f>VLOOKUP(A991,'ADM Details FY17'!$A$3:$S$3515,19,FALSE)</f>
        <v>33.020000000000003</v>
      </c>
      <c r="P991" s="1">
        <f>VLOOKUP(A991,'ADM Details FY17'!$A$3:$U$3515,21,FALSE)</f>
        <v>0</v>
      </c>
      <c r="Q991" s="1">
        <f>VLOOKUP(A991,'ADM Details FY17'!$A$3:$V$3515,22,FALSE)</f>
        <v>0</v>
      </c>
      <c r="R991" s="1">
        <f>VLOOKUP(A991,'ADM Details FY17'!$A$3:$W$3515,23,FALSE)</f>
        <v>0</v>
      </c>
      <c r="S991" s="1">
        <f>VLOOKUP(A991,'ADM Details FY17'!$A$3:$X$3515,24,FALSE)</f>
        <v>0</v>
      </c>
      <c r="T991" s="1">
        <f>VLOOKUP(A991,'ADM Details FY17'!$A$3:$Y$3515,25,FALSE)</f>
        <v>0</v>
      </c>
      <c r="U991" s="1">
        <f>VLOOKUP(A991,'ADM Details FY17'!$A$3:$AA$3515,27,FALSE)</f>
        <v>0</v>
      </c>
      <c r="V991" s="1">
        <f>IFERROR(VLOOKUP(C991,'eindex _tget pp '!$A$4:$E$615,5,FALSE),0)</f>
        <v>1635.2245477017691</v>
      </c>
      <c r="W991" s="31">
        <f>IFERROR(VLOOKUP(C991,'eindex _tget pp '!$A$4:$F$615,6,FALSE),0)</f>
        <v>3.3804575904999998</v>
      </c>
      <c r="X991" s="4">
        <f>IFERROR(VLOOKUP(B991,'eschools 16'!$A$2:$F$25,6,FALSE),1)</f>
        <v>1</v>
      </c>
      <c r="Y991" s="1">
        <f t="shared" si="75"/>
        <v>35815.51</v>
      </c>
      <c r="Z991" s="1">
        <f t="shared" si="76"/>
        <v>80556.03</v>
      </c>
      <c r="AA991" s="31">
        <f>IFERROR(VLOOKUP(C991,'eindex _tget pp '!$A$4:$G$615,7,FALSE),0)</f>
        <v>0.84118838500000004</v>
      </c>
      <c r="AB991" s="1">
        <f>VLOOKUP(A991,'ADM Details FY17'!$A$3:$AB$3515,28,FALSE)</f>
        <v>0</v>
      </c>
      <c r="AC991" s="1">
        <f t="shared" si="77"/>
        <v>0</v>
      </c>
      <c r="AD991" s="1">
        <f t="shared" si="78"/>
        <v>87.61</v>
      </c>
      <c r="AE991" s="1">
        <f t="shared" si="79"/>
        <v>13141.5</v>
      </c>
    </row>
    <row r="992" spans="1:31" x14ac:dyDescent="0.25">
      <c r="A992" t="str">
        <f>B992&amp;"-"&amp;COUNTIF($B$3:B992,B992)</f>
        <v>297-7</v>
      </c>
      <c r="B992">
        <v>297</v>
      </c>
      <c r="C992" s="18">
        <f>VLOOKUP(A992,'ADM Details FY17'!$A$3:$D$3515,4,FALSE)</f>
        <v>43968</v>
      </c>
      <c r="D992" s="1">
        <f>VLOOKUP(A992,'ADM Details FY17'!$A$3:$E$3515,5,FALSE)</f>
        <v>0.57999999999999996</v>
      </c>
      <c r="E992" s="1">
        <f>VLOOKUP(A992,'ADM Details FY17'!$A$3:$F$3515,6,FALSE)</f>
        <v>0</v>
      </c>
      <c r="F992" s="1">
        <f>VLOOKUP(A992,'ADM Details FY17'!$A$3:$G$3515,7,FALSE)</f>
        <v>0.57999999999999996</v>
      </c>
      <c r="G992" s="1">
        <f>VLOOKUP(A992,'ADM Details FY17'!$A$3:$H$3515,8,FALSE)</f>
        <v>0</v>
      </c>
      <c r="H992" s="1">
        <f>VLOOKUP(A992,'ADM Details FY17'!$A$3:$I$3515,9,FALSE)</f>
        <v>0</v>
      </c>
      <c r="I992" s="1">
        <f>VLOOKUP(A992,'ADM Details FY17'!$A$3:$J$3517,10,FALSE)</f>
        <v>0</v>
      </c>
      <c r="J992" s="1">
        <f>VLOOKUP(A992,'ADM Details FY17'!$A$3:$K$3515,11,FALSE)</f>
        <v>0</v>
      </c>
      <c r="K992" s="1">
        <f>VLOOKUP(A992,'ADM Details FY17'!$A$3:$M$3515,13,FALSE)</f>
        <v>0.57999999999999996</v>
      </c>
      <c r="L992" s="1">
        <f>VLOOKUP(A992,'ADM Details FY17'!$A$3:$O$3515,15,FALSE)</f>
        <v>0</v>
      </c>
      <c r="M992" s="1">
        <f>VLOOKUP(A992,'ADM Details FY17'!$A$3:$P$3515,16,FALSE)</f>
        <v>0</v>
      </c>
      <c r="N992" s="1">
        <f>VLOOKUP(A992,'ADM Details FY17'!$A$3:$Q$3515,17,FALSE)</f>
        <v>0</v>
      </c>
      <c r="O992" s="1">
        <f>VLOOKUP(A992,'ADM Details FY17'!$A$3:$S$3515,19,FALSE)</f>
        <v>0</v>
      </c>
      <c r="P992" s="1">
        <f>VLOOKUP(A992,'ADM Details FY17'!$A$3:$U$3515,21,FALSE)</f>
        <v>0</v>
      </c>
      <c r="Q992" s="1">
        <f>VLOOKUP(A992,'ADM Details FY17'!$A$3:$V$3515,22,FALSE)</f>
        <v>0</v>
      </c>
      <c r="R992" s="1">
        <f>VLOOKUP(A992,'ADM Details FY17'!$A$3:$W$3515,23,FALSE)</f>
        <v>0</v>
      </c>
      <c r="S992" s="1">
        <f>VLOOKUP(A992,'ADM Details FY17'!$A$3:$X$3515,24,FALSE)</f>
        <v>0</v>
      </c>
      <c r="T992" s="1">
        <f>VLOOKUP(A992,'ADM Details FY17'!$A$3:$Y$3515,25,FALSE)</f>
        <v>0</v>
      </c>
      <c r="U992" s="1">
        <f>VLOOKUP(A992,'ADM Details FY17'!$A$3:$AA$3515,27,FALSE)</f>
        <v>0</v>
      </c>
      <c r="V992" s="1">
        <f>IFERROR(VLOOKUP(C992,'eindex _tget pp '!$A$4:$E$615,5,FALSE),0)</f>
        <v>280.02811566539827</v>
      </c>
      <c r="W992" s="31">
        <f>IFERROR(VLOOKUP(C992,'eindex _tget pp '!$A$4:$F$615,6,FALSE),0)</f>
        <v>1.0261045919</v>
      </c>
      <c r="X992" s="4">
        <f>IFERROR(VLOOKUP(B992,'eschools 16'!$A$2:$F$25,6,FALSE),1)</f>
        <v>1</v>
      </c>
      <c r="Y992" s="1">
        <f t="shared" si="75"/>
        <v>40.6</v>
      </c>
      <c r="Z992" s="1">
        <f t="shared" si="76"/>
        <v>161.88</v>
      </c>
      <c r="AA992" s="31">
        <f>IFERROR(VLOOKUP(C992,'eindex _tget pp '!$A$4:$G$615,7,FALSE),0)</f>
        <v>0.484240057</v>
      </c>
      <c r="AB992" s="1">
        <f>VLOOKUP(A992,'ADM Details FY17'!$A$3:$AB$3515,28,FALSE)</f>
        <v>0</v>
      </c>
      <c r="AC992" s="1">
        <f t="shared" si="77"/>
        <v>0</v>
      </c>
      <c r="AD992" s="1">
        <f t="shared" si="78"/>
        <v>0.57999999999999996</v>
      </c>
      <c r="AE992" s="1">
        <f t="shared" si="79"/>
        <v>87</v>
      </c>
    </row>
    <row r="993" spans="1:31" x14ac:dyDescent="0.25">
      <c r="A993" t="str">
        <f>B993&amp;"-"&amp;COUNTIF($B$3:B993,B993)</f>
        <v>297-8</v>
      </c>
      <c r="B993">
        <v>297</v>
      </c>
      <c r="C993" s="18">
        <f>VLOOKUP(A993,'ADM Details FY17'!$A$3:$D$3515,4,FALSE)</f>
        <v>46193</v>
      </c>
      <c r="D993" s="1">
        <f>VLOOKUP(A993,'ADM Details FY17'!$A$3:$E$3515,5,FALSE)</f>
        <v>2</v>
      </c>
      <c r="E993" s="1">
        <f>VLOOKUP(A993,'ADM Details FY17'!$A$3:$F$3515,6,FALSE)</f>
        <v>0</v>
      </c>
      <c r="F993" s="1">
        <f>VLOOKUP(A993,'ADM Details FY17'!$A$3:$G$3515,7,FALSE)</f>
        <v>1</v>
      </c>
      <c r="G993" s="1">
        <f>VLOOKUP(A993,'ADM Details FY17'!$A$3:$H$3515,8,FALSE)</f>
        <v>0</v>
      </c>
      <c r="H993" s="1">
        <f>VLOOKUP(A993,'ADM Details FY17'!$A$3:$I$3515,9,FALSE)</f>
        <v>0</v>
      </c>
      <c r="I993" s="1">
        <f>VLOOKUP(A993,'ADM Details FY17'!$A$3:$J$3517,10,FALSE)</f>
        <v>0</v>
      </c>
      <c r="J993" s="1">
        <f>VLOOKUP(A993,'ADM Details FY17'!$A$3:$K$3515,11,FALSE)</f>
        <v>1</v>
      </c>
      <c r="K993" s="1">
        <f>VLOOKUP(A993,'ADM Details FY17'!$A$3:$M$3515,13,FALSE)</f>
        <v>2</v>
      </c>
      <c r="L993" s="1">
        <f>VLOOKUP(A993,'ADM Details FY17'!$A$3:$O$3515,15,FALSE)</f>
        <v>0</v>
      </c>
      <c r="M993" s="1">
        <f>VLOOKUP(A993,'ADM Details FY17'!$A$3:$P$3515,16,FALSE)</f>
        <v>0</v>
      </c>
      <c r="N993" s="1">
        <f>VLOOKUP(A993,'ADM Details FY17'!$A$3:$Q$3515,17,FALSE)</f>
        <v>0</v>
      </c>
      <c r="O993" s="1">
        <f>VLOOKUP(A993,'ADM Details FY17'!$A$3:$S$3515,19,FALSE)</f>
        <v>0</v>
      </c>
      <c r="P993" s="1">
        <f>VLOOKUP(A993,'ADM Details FY17'!$A$3:$U$3515,21,FALSE)</f>
        <v>0</v>
      </c>
      <c r="Q993" s="1">
        <f>VLOOKUP(A993,'ADM Details FY17'!$A$3:$V$3515,22,FALSE)</f>
        <v>0</v>
      </c>
      <c r="R993" s="1">
        <f>VLOOKUP(A993,'ADM Details FY17'!$A$3:$W$3515,23,FALSE)</f>
        <v>0</v>
      </c>
      <c r="S993" s="1">
        <f>VLOOKUP(A993,'ADM Details FY17'!$A$3:$X$3515,24,FALSE)</f>
        <v>0</v>
      </c>
      <c r="T993" s="1">
        <f>VLOOKUP(A993,'ADM Details FY17'!$A$3:$Y$3515,25,FALSE)</f>
        <v>0</v>
      </c>
      <c r="U993" s="1">
        <f>VLOOKUP(A993,'ADM Details FY17'!$A$3:$AA$3515,27,FALSE)</f>
        <v>0</v>
      </c>
      <c r="V993" s="1">
        <f>IFERROR(VLOOKUP(C993,'eindex _tget pp '!$A$4:$E$615,5,FALSE),0)</f>
        <v>426.43514154171254</v>
      </c>
      <c r="W993" s="31">
        <f>IFERROR(VLOOKUP(C993,'eindex _tget pp '!$A$4:$F$615,6,FALSE),0)</f>
        <v>0.57377002369999996</v>
      </c>
      <c r="X993" s="4">
        <f>IFERROR(VLOOKUP(B993,'eschools 16'!$A$2:$F$25,6,FALSE),1)</f>
        <v>1</v>
      </c>
      <c r="Y993" s="1">
        <f t="shared" si="75"/>
        <v>213.22</v>
      </c>
      <c r="Z993" s="1">
        <f t="shared" si="76"/>
        <v>312.13</v>
      </c>
      <c r="AA993" s="31">
        <f>IFERROR(VLOOKUP(C993,'eindex _tget pp '!$A$4:$G$615,7,FALSE),0)</f>
        <v>0.49360980700000001</v>
      </c>
      <c r="AB993" s="1">
        <f>VLOOKUP(A993,'ADM Details FY17'!$A$3:$AB$3515,28,FALSE)</f>
        <v>0</v>
      </c>
      <c r="AC993" s="1">
        <f t="shared" si="77"/>
        <v>0</v>
      </c>
      <c r="AD993" s="1">
        <f t="shared" si="78"/>
        <v>2</v>
      </c>
      <c r="AE993" s="1">
        <f t="shared" si="79"/>
        <v>300</v>
      </c>
    </row>
    <row r="994" spans="1:31" x14ac:dyDescent="0.25">
      <c r="A994" t="str">
        <f>B994&amp;"-"&amp;COUNTIF($B$3:B994,B994)</f>
        <v>297-9</v>
      </c>
      <c r="B994">
        <v>297</v>
      </c>
      <c r="C994" s="18">
        <f>VLOOKUP(A994,'ADM Details FY17'!$A$3:$D$3515,4,FALSE)</f>
        <v>46979</v>
      </c>
      <c r="D994" s="1">
        <f>VLOOKUP(A994,'ADM Details FY17'!$A$3:$E$3515,5,FALSE)</f>
        <v>1</v>
      </c>
      <c r="E994" s="1">
        <f>VLOOKUP(A994,'ADM Details FY17'!$A$3:$F$3515,6,FALSE)</f>
        <v>0</v>
      </c>
      <c r="F994" s="1">
        <f>VLOOKUP(A994,'ADM Details FY17'!$A$3:$G$3515,7,FALSE)</f>
        <v>1</v>
      </c>
      <c r="G994" s="1">
        <f>VLOOKUP(A994,'ADM Details FY17'!$A$3:$H$3515,8,FALSE)</f>
        <v>0</v>
      </c>
      <c r="H994" s="1">
        <f>VLOOKUP(A994,'ADM Details FY17'!$A$3:$I$3515,9,FALSE)</f>
        <v>0</v>
      </c>
      <c r="I994" s="1">
        <f>VLOOKUP(A994,'ADM Details FY17'!$A$3:$J$3517,10,FALSE)</f>
        <v>0</v>
      </c>
      <c r="J994" s="1">
        <f>VLOOKUP(A994,'ADM Details FY17'!$A$3:$K$3515,11,FALSE)</f>
        <v>0</v>
      </c>
      <c r="K994" s="1">
        <f>VLOOKUP(A994,'ADM Details FY17'!$A$3:$M$3515,13,FALSE)</f>
        <v>1</v>
      </c>
      <c r="L994" s="1">
        <f>VLOOKUP(A994,'ADM Details FY17'!$A$3:$O$3515,15,FALSE)</f>
        <v>0</v>
      </c>
      <c r="M994" s="1">
        <f>VLOOKUP(A994,'ADM Details FY17'!$A$3:$P$3515,16,FALSE)</f>
        <v>0</v>
      </c>
      <c r="N994" s="1">
        <f>VLOOKUP(A994,'ADM Details FY17'!$A$3:$Q$3515,17,FALSE)</f>
        <v>0</v>
      </c>
      <c r="O994" s="1">
        <f>VLOOKUP(A994,'ADM Details FY17'!$A$3:$S$3515,19,FALSE)</f>
        <v>0</v>
      </c>
      <c r="P994" s="1">
        <f>VLOOKUP(A994,'ADM Details FY17'!$A$3:$U$3515,21,FALSE)</f>
        <v>0</v>
      </c>
      <c r="Q994" s="1">
        <f>VLOOKUP(A994,'ADM Details FY17'!$A$3:$V$3515,22,FALSE)</f>
        <v>0</v>
      </c>
      <c r="R994" s="1">
        <f>VLOOKUP(A994,'ADM Details FY17'!$A$3:$W$3515,23,FALSE)</f>
        <v>0</v>
      </c>
      <c r="S994" s="1">
        <f>VLOOKUP(A994,'ADM Details FY17'!$A$3:$X$3515,24,FALSE)</f>
        <v>0</v>
      </c>
      <c r="T994" s="1">
        <f>VLOOKUP(A994,'ADM Details FY17'!$A$3:$Y$3515,25,FALSE)</f>
        <v>0</v>
      </c>
      <c r="U994" s="1">
        <f>VLOOKUP(A994,'ADM Details FY17'!$A$3:$AA$3515,27,FALSE)</f>
        <v>0</v>
      </c>
      <c r="V994" s="1">
        <f>IFERROR(VLOOKUP(C994,'eindex _tget pp '!$A$4:$E$615,5,FALSE),0)</f>
        <v>769.10153769067654</v>
      </c>
      <c r="W994" s="31">
        <f>IFERROR(VLOOKUP(C994,'eindex _tget pp '!$A$4:$F$615,6,FALSE),0)</f>
        <v>1.9955521261</v>
      </c>
      <c r="X994" s="4">
        <f>IFERROR(VLOOKUP(B994,'eschools 16'!$A$2:$F$25,6,FALSE),1)</f>
        <v>1</v>
      </c>
      <c r="Y994" s="1">
        <f t="shared" si="75"/>
        <v>192.28</v>
      </c>
      <c r="Z994" s="1">
        <f t="shared" si="76"/>
        <v>542.79</v>
      </c>
      <c r="AA994" s="31">
        <f>IFERROR(VLOOKUP(C994,'eindex _tget pp '!$A$4:$G$615,7,FALSE),0)</f>
        <v>0.60733533799999995</v>
      </c>
      <c r="AB994" s="1">
        <f>VLOOKUP(A994,'ADM Details FY17'!$A$3:$AB$3515,28,FALSE)</f>
        <v>0</v>
      </c>
      <c r="AC994" s="1">
        <f t="shared" si="77"/>
        <v>0</v>
      </c>
      <c r="AD994" s="1">
        <f t="shared" si="78"/>
        <v>1</v>
      </c>
      <c r="AE994" s="1">
        <f t="shared" si="79"/>
        <v>150</v>
      </c>
    </row>
    <row r="995" spans="1:31" x14ac:dyDescent="0.25">
      <c r="A995" t="str">
        <f>B995&amp;"-"&amp;COUNTIF($B$3:B995,B995)</f>
        <v>297-10</v>
      </c>
      <c r="B995">
        <v>297</v>
      </c>
      <c r="C995" s="18">
        <f>VLOOKUP(A995,'ADM Details FY17'!$A$3:$D$3515,4,FALSE)</f>
        <v>48751</v>
      </c>
      <c r="D995" s="1">
        <f>VLOOKUP(A995,'ADM Details FY17'!$A$3:$E$3515,5,FALSE)</f>
        <v>5.92</v>
      </c>
      <c r="E995" s="1">
        <f>VLOOKUP(A995,'ADM Details FY17'!$A$3:$F$3515,6,FALSE)</f>
        <v>1</v>
      </c>
      <c r="F995" s="1">
        <f>VLOOKUP(A995,'ADM Details FY17'!$A$3:$G$3515,7,FALSE)</f>
        <v>2</v>
      </c>
      <c r="G995" s="1">
        <f>VLOOKUP(A995,'ADM Details FY17'!$A$3:$H$3515,8,FALSE)</f>
        <v>0</v>
      </c>
      <c r="H995" s="1">
        <f>VLOOKUP(A995,'ADM Details FY17'!$A$3:$I$3515,9,FALSE)</f>
        <v>0</v>
      </c>
      <c r="I995" s="1">
        <f>VLOOKUP(A995,'ADM Details FY17'!$A$3:$J$3517,10,FALSE)</f>
        <v>0</v>
      </c>
      <c r="J995" s="1">
        <f>VLOOKUP(A995,'ADM Details FY17'!$A$3:$K$3515,11,FALSE)</f>
        <v>2.7</v>
      </c>
      <c r="K995" s="1">
        <f>VLOOKUP(A995,'ADM Details FY17'!$A$3:$M$3515,13,FALSE)</f>
        <v>5.92</v>
      </c>
      <c r="L995" s="1">
        <f>VLOOKUP(A995,'ADM Details FY17'!$A$3:$O$3515,15,FALSE)</f>
        <v>0</v>
      </c>
      <c r="M995" s="1">
        <f>VLOOKUP(A995,'ADM Details FY17'!$A$3:$P$3515,16,FALSE)</f>
        <v>0</v>
      </c>
      <c r="N995" s="1">
        <f>VLOOKUP(A995,'ADM Details FY17'!$A$3:$Q$3515,17,FALSE)</f>
        <v>0</v>
      </c>
      <c r="O995" s="1">
        <f>VLOOKUP(A995,'ADM Details FY17'!$A$3:$S$3515,19,FALSE)</f>
        <v>0</v>
      </c>
      <c r="P995" s="1">
        <f>VLOOKUP(A995,'ADM Details FY17'!$A$3:$U$3515,21,FALSE)</f>
        <v>0</v>
      </c>
      <c r="Q995" s="1">
        <f>VLOOKUP(A995,'ADM Details FY17'!$A$3:$V$3515,22,FALSE)</f>
        <v>0</v>
      </c>
      <c r="R995" s="1">
        <f>VLOOKUP(A995,'ADM Details FY17'!$A$3:$W$3515,23,FALSE)</f>
        <v>0</v>
      </c>
      <c r="S995" s="1">
        <f>VLOOKUP(A995,'ADM Details FY17'!$A$3:$X$3515,24,FALSE)</f>
        <v>0</v>
      </c>
      <c r="T995" s="1">
        <f>VLOOKUP(A995,'ADM Details FY17'!$A$3:$Y$3515,25,FALSE)</f>
        <v>0</v>
      </c>
      <c r="U995" s="1">
        <f>VLOOKUP(A995,'ADM Details FY17'!$A$3:$AA$3515,27,FALSE)</f>
        <v>0</v>
      </c>
      <c r="V995" s="1">
        <f>IFERROR(VLOOKUP(C995,'eindex _tget pp '!$A$4:$E$615,5,FALSE),0)</f>
        <v>552.95009786741275</v>
      </c>
      <c r="W995" s="31">
        <f>IFERROR(VLOOKUP(C995,'eindex _tget pp '!$A$4:$F$615,6,FALSE),0)</f>
        <v>1.0961041440999999</v>
      </c>
      <c r="X995" s="4">
        <f>IFERROR(VLOOKUP(B995,'eschools 16'!$A$2:$F$25,6,FALSE),1)</f>
        <v>1</v>
      </c>
      <c r="Y995" s="1">
        <f t="shared" si="75"/>
        <v>818.37</v>
      </c>
      <c r="Z995" s="1">
        <f t="shared" si="76"/>
        <v>1764.99</v>
      </c>
      <c r="AA995" s="31">
        <f>IFERROR(VLOOKUP(C995,'eindex _tget pp '!$A$4:$G$615,7,FALSE),0)</f>
        <v>0.61078917499999996</v>
      </c>
      <c r="AB995" s="1">
        <f>VLOOKUP(A995,'ADM Details FY17'!$A$3:$AB$3515,28,FALSE)</f>
        <v>0</v>
      </c>
      <c r="AC995" s="1">
        <f t="shared" si="77"/>
        <v>0</v>
      </c>
      <c r="AD995" s="1">
        <f t="shared" si="78"/>
        <v>5.92</v>
      </c>
      <c r="AE995" s="1">
        <f t="shared" si="79"/>
        <v>888</v>
      </c>
    </row>
    <row r="996" spans="1:31" x14ac:dyDescent="0.25">
      <c r="A996" t="str">
        <f>B996&amp;"-"&amp;COUNTIF($B$3:B996,B996)</f>
        <v>297-11</v>
      </c>
      <c r="B996">
        <v>297</v>
      </c>
      <c r="C996" s="18">
        <f>VLOOKUP(A996,'ADM Details FY17'!$A$3:$D$3515,4,FALSE)</f>
        <v>44180</v>
      </c>
      <c r="D996" s="1">
        <f>VLOOKUP(A996,'ADM Details FY17'!$A$3:$E$3515,5,FALSE)</f>
        <v>4.84</v>
      </c>
      <c r="E996" s="1">
        <f>VLOOKUP(A996,'ADM Details FY17'!$A$3:$F$3515,6,FALSE)</f>
        <v>0</v>
      </c>
      <c r="F996" s="1">
        <f>VLOOKUP(A996,'ADM Details FY17'!$A$3:$G$3515,7,FALSE)</f>
        <v>1</v>
      </c>
      <c r="G996" s="1">
        <f>VLOOKUP(A996,'ADM Details FY17'!$A$3:$H$3515,8,FALSE)</f>
        <v>0</v>
      </c>
      <c r="H996" s="1">
        <f>VLOOKUP(A996,'ADM Details FY17'!$A$3:$I$3515,9,FALSE)</f>
        <v>0</v>
      </c>
      <c r="I996" s="1">
        <f>VLOOKUP(A996,'ADM Details FY17'!$A$3:$J$3517,10,FALSE)</f>
        <v>0</v>
      </c>
      <c r="J996" s="1">
        <f>VLOOKUP(A996,'ADM Details FY17'!$A$3:$K$3515,11,FALSE)</f>
        <v>1</v>
      </c>
      <c r="K996" s="1">
        <f>VLOOKUP(A996,'ADM Details FY17'!$A$3:$M$3515,13,FALSE)</f>
        <v>4.84</v>
      </c>
      <c r="L996" s="1">
        <f>VLOOKUP(A996,'ADM Details FY17'!$A$3:$O$3515,15,FALSE)</f>
        <v>0</v>
      </c>
      <c r="M996" s="1">
        <f>VLOOKUP(A996,'ADM Details FY17'!$A$3:$P$3515,16,FALSE)</f>
        <v>0</v>
      </c>
      <c r="N996" s="1">
        <f>VLOOKUP(A996,'ADM Details FY17'!$A$3:$Q$3515,17,FALSE)</f>
        <v>0</v>
      </c>
      <c r="O996" s="1">
        <f>VLOOKUP(A996,'ADM Details FY17'!$A$3:$S$3515,19,FALSE)</f>
        <v>1.84</v>
      </c>
      <c r="P996" s="1">
        <f>VLOOKUP(A996,'ADM Details FY17'!$A$3:$U$3515,21,FALSE)</f>
        <v>0</v>
      </c>
      <c r="Q996" s="1">
        <f>VLOOKUP(A996,'ADM Details FY17'!$A$3:$V$3515,22,FALSE)</f>
        <v>0</v>
      </c>
      <c r="R996" s="1">
        <f>VLOOKUP(A996,'ADM Details FY17'!$A$3:$W$3515,23,FALSE)</f>
        <v>0</v>
      </c>
      <c r="S996" s="1">
        <f>VLOOKUP(A996,'ADM Details FY17'!$A$3:$X$3515,24,FALSE)</f>
        <v>0</v>
      </c>
      <c r="T996" s="1">
        <f>VLOOKUP(A996,'ADM Details FY17'!$A$3:$Y$3515,25,FALSE)</f>
        <v>0</v>
      </c>
      <c r="U996" s="1">
        <f>VLOOKUP(A996,'ADM Details FY17'!$A$3:$AA$3515,27,FALSE)</f>
        <v>0</v>
      </c>
      <c r="V996" s="1">
        <f>IFERROR(VLOOKUP(C996,'eindex _tget pp '!$A$4:$E$615,5,FALSE),0)</f>
        <v>9.825272079576445</v>
      </c>
      <c r="W996" s="31">
        <f>IFERROR(VLOOKUP(C996,'eindex _tget pp '!$A$4:$F$615,6,FALSE),0)</f>
        <v>0.78455399329999997</v>
      </c>
      <c r="X996" s="4">
        <f>IFERROR(VLOOKUP(B996,'eschools 16'!$A$2:$F$25,6,FALSE),1)</f>
        <v>1</v>
      </c>
      <c r="Y996" s="1">
        <f t="shared" si="75"/>
        <v>11.89</v>
      </c>
      <c r="Z996" s="1">
        <f t="shared" si="76"/>
        <v>1032.8499999999999</v>
      </c>
      <c r="AA996" s="31">
        <f>IFERROR(VLOOKUP(C996,'eindex _tget pp '!$A$4:$G$615,7,FALSE),0)</f>
        <v>0.34891477100000001</v>
      </c>
      <c r="AB996" s="1">
        <f>VLOOKUP(A996,'ADM Details FY17'!$A$3:$AB$3515,28,FALSE)</f>
        <v>0</v>
      </c>
      <c r="AC996" s="1">
        <f t="shared" si="77"/>
        <v>0</v>
      </c>
      <c r="AD996" s="1">
        <f t="shared" si="78"/>
        <v>4.84</v>
      </c>
      <c r="AE996" s="1">
        <f t="shared" si="79"/>
        <v>726</v>
      </c>
    </row>
    <row r="997" spans="1:31" x14ac:dyDescent="0.25">
      <c r="A997" t="str">
        <f>B997&amp;"-"&amp;COUNTIF($B$3:B997,B997)</f>
        <v>297-12</v>
      </c>
      <c r="B997">
        <v>297</v>
      </c>
      <c r="C997" s="18">
        <f>VLOOKUP(A997,'ADM Details FY17'!$A$3:$D$3515,4,FALSE)</f>
        <v>44206</v>
      </c>
      <c r="D997" s="1">
        <f>VLOOKUP(A997,'ADM Details FY17'!$A$3:$E$3515,5,FALSE)</f>
        <v>0.56999999999999995</v>
      </c>
      <c r="E997" s="1">
        <f>VLOOKUP(A997,'ADM Details FY17'!$A$3:$F$3515,6,FALSE)</f>
        <v>0</v>
      </c>
      <c r="F997" s="1">
        <f>VLOOKUP(A997,'ADM Details FY17'!$A$3:$G$3515,7,FALSE)</f>
        <v>0</v>
      </c>
      <c r="G997" s="1">
        <f>VLOOKUP(A997,'ADM Details FY17'!$A$3:$H$3515,8,FALSE)</f>
        <v>0</v>
      </c>
      <c r="H997" s="1">
        <f>VLOOKUP(A997,'ADM Details FY17'!$A$3:$I$3515,9,FALSE)</f>
        <v>0</v>
      </c>
      <c r="I997" s="1">
        <f>VLOOKUP(A997,'ADM Details FY17'!$A$3:$J$3517,10,FALSE)</f>
        <v>0</v>
      </c>
      <c r="J997" s="1">
        <f>VLOOKUP(A997,'ADM Details FY17'!$A$3:$K$3515,11,FALSE)</f>
        <v>0</v>
      </c>
      <c r="K997" s="1">
        <f>VLOOKUP(A997,'ADM Details FY17'!$A$3:$M$3515,13,FALSE)</f>
        <v>0.56999999999999995</v>
      </c>
      <c r="L997" s="1">
        <f>VLOOKUP(A997,'ADM Details FY17'!$A$3:$O$3515,15,FALSE)</f>
        <v>0</v>
      </c>
      <c r="M997" s="1">
        <f>VLOOKUP(A997,'ADM Details FY17'!$A$3:$P$3515,16,FALSE)</f>
        <v>0</v>
      </c>
      <c r="N997" s="1">
        <f>VLOOKUP(A997,'ADM Details FY17'!$A$3:$Q$3515,17,FALSE)</f>
        <v>0</v>
      </c>
      <c r="O997" s="1">
        <f>VLOOKUP(A997,'ADM Details FY17'!$A$3:$S$3515,19,FALSE)</f>
        <v>0</v>
      </c>
      <c r="P997" s="1">
        <f>VLOOKUP(A997,'ADM Details FY17'!$A$3:$U$3515,21,FALSE)</f>
        <v>0</v>
      </c>
      <c r="Q997" s="1">
        <f>VLOOKUP(A997,'ADM Details FY17'!$A$3:$V$3515,22,FALSE)</f>
        <v>0</v>
      </c>
      <c r="R997" s="1">
        <f>VLOOKUP(A997,'ADM Details FY17'!$A$3:$W$3515,23,FALSE)</f>
        <v>0</v>
      </c>
      <c r="S997" s="1">
        <f>VLOOKUP(A997,'ADM Details FY17'!$A$3:$X$3515,24,FALSE)</f>
        <v>0</v>
      </c>
      <c r="T997" s="1">
        <f>VLOOKUP(A997,'ADM Details FY17'!$A$3:$Y$3515,25,FALSE)</f>
        <v>0</v>
      </c>
      <c r="U997" s="1">
        <f>VLOOKUP(A997,'ADM Details FY17'!$A$3:$AA$3515,27,FALSE)</f>
        <v>0</v>
      </c>
      <c r="V997" s="1">
        <f>IFERROR(VLOOKUP(C997,'eindex _tget pp '!$A$4:$E$615,5,FALSE),0)</f>
        <v>441.80911839531092</v>
      </c>
      <c r="W997" s="31">
        <f>IFERROR(VLOOKUP(C997,'eindex _tget pp '!$A$4:$F$615,6,FALSE),0)</f>
        <v>1.4212847398999999</v>
      </c>
      <c r="X997" s="4">
        <f>IFERROR(VLOOKUP(B997,'eschools 16'!$A$2:$F$25,6,FALSE),1)</f>
        <v>1</v>
      </c>
      <c r="Y997" s="1">
        <f t="shared" si="75"/>
        <v>62.96</v>
      </c>
      <c r="Z997" s="1">
        <f t="shared" si="76"/>
        <v>220.36</v>
      </c>
      <c r="AA997" s="31">
        <f>IFERROR(VLOOKUP(C997,'eindex _tget pp '!$A$4:$G$615,7,FALSE),0)</f>
        <v>0.483796646</v>
      </c>
      <c r="AB997" s="1">
        <f>VLOOKUP(A997,'ADM Details FY17'!$A$3:$AB$3515,28,FALSE)</f>
        <v>0</v>
      </c>
      <c r="AC997" s="1">
        <f t="shared" si="77"/>
        <v>0</v>
      </c>
      <c r="AD997" s="1">
        <f t="shared" si="78"/>
        <v>0.56999999999999995</v>
      </c>
      <c r="AE997" s="1">
        <f t="shared" si="79"/>
        <v>85.499999999999986</v>
      </c>
    </row>
    <row r="998" spans="1:31" x14ac:dyDescent="0.25">
      <c r="A998" t="str">
        <f>B998&amp;"-"&amp;COUNTIF($B$3:B998,B998)</f>
        <v>297-13</v>
      </c>
      <c r="B998">
        <v>297</v>
      </c>
      <c r="C998" s="18">
        <f>VLOOKUP(A998,'ADM Details FY17'!$A$3:$D$3515,4,FALSE)</f>
        <v>44248</v>
      </c>
      <c r="D998" s="1">
        <f>VLOOKUP(A998,'ADM Details FY17'!$A$3:$E$3515,5,FALSE)</f>
        <v>0.92</v>
      </c>
      <c r="E998" s="1">
        <f>VLOOKUP(A998,'ADM Details FY17'!$A$3:$F$3515,6,FALSE)</f>
        <v>0</v>
      </c>
      <c r="F998" s="1">
        <f>VLOOKUP(A998,'ADM Details FY17'!$A$3:$G$3515,7,FALSE)</f>
        <v>0</v>
      </c>
      <c r="G998" s="1">
        <f>VLOOKUP(A998,'ADM Details FY17'!$A$3:$H$3515,8,FALSE)</f>
        <v>0</v>
      </c>
      <c r="H998" s="1">
        <f>VLOOKUP(A998,'ADM Details FY17'!$A$3:$I$3515,9,FALSE)</f>
        <v>0</v>
      </c>
      <c r="I998" s="1">
        <f>VLOOKUP(A998,'ADM Details FY17'!$A$3:$J$3517,10,FALSE)</f>
        <v>0.9</v>
      </c>
      <c r="J998" s="1">
        <f>VLOOKUP(A998,'ADM Details FY17'!$A$3:$K$3515,11,FALSE)</f>
        <v>0</v>
      </c>
      <c r="K998" s="1">
        <f>VLOOKUP(A998,'ADM Details FY17'!$A$3:$M$3515,13,FALSE)</f>
        <v>0.92</v>
      </c>
      <c r="L998" s="1">
        <f>VLOOKUP(A998,'ADM Details FY17'!$A$3:$O$3515,15,FALSE)</f>
        <v>0</v>
      </c>
      <c r="M998" s="1">
        <f>VLOOKUP(A998,'ADM Details FY17'!$A$3:$P$3515,16,FALSE)</f>
        <v>0</v>
      </c>
      <c r="N998" s="1">
        <f>VLOOKUP(A998,'ADM Details FY17'!$A$3:$Q$3515,17,FALSE)</f>
        <v>0</v>
      </c>
      <c r="O998" s="1">
        <f>VLOOKUP(A998,'ADM Details FY17'!$A$3:$S$3515,19,FALSE)</f>
        <v>0</v>
      </c>
      <c r="P998" s="1">
        <f>VLOOKUP(A998,'ADM Details FY17'!$A$3:$U$3515,21,FALSE)</f>
        <v>0</v>
      </c>
      <c r="Q998" s="1">
        <f>VLOOKUP(A998,'ADM Details FY17'!$A$3:$V$3515,22,FALSE)</f>
        <v>0</v>
      </c>
      <c r="R998" s="1">
        <f>VLOOKUP(A998,'ADM Details FY17'!$A$3:$W$3515,23,FALSE)</f>
        <v>0</v>
      </c>
      <c r="S998" s="1">
        <f>VLOOKUP(A998,'ADM Details FY17'!$A$3:$X$3515,24,FALSE)</f>
        <v>0</v>
      </c>
      <c r="T998" s="1">
        <f>VLOOKUP(A998,'ADM Details FY17'!$A$3:$Y$3515,25,FALSE)</f>
        <v>0</v>
      </c>
      <c r="U998" s="1">
        <f>VLOOKUP(A998,'ADM Details FY17'!$A$3:$AA$3515,27,FALSE)</f>
        <v>0</v>
      </c>
      <c r="V998" s="1">
        <f>IFERROR(VLOOKUP(C998,'eindex _tget pp '!$A$4:$E$615,5,FALSE),0)</f>
        <v>615.91956097521256</v>
      </c>
      <c r="W998" s="31">
        <f>IFERROR(VLOOKUP(C998,'eindex _tget pp '!$A$4:$F$615,6,FALSE),0)</f>
        <v>1.3266247564</v>
      </c>
      <c r="X998" s="4">
        <f>IFERROR(VLOOKUP(B998,'eschools 16'!$A$2:$F$25,6,FALSE),1)</f>
        <v>1</v>
      </c>
      <c r="Y998" s="1">
        <f t="shared" si="75"/>
        <v>141.66</v>
      </c>
      <c r="Z998" s="1">
        <f t="shared" si="76"/>
        <v>331.97</v>
      </c>
      <c r="AA998" s="31">
        <f>IFERROR(VLOOKUP(C998,'eindex _tget pp '!$A$4:$G$615,7,FALSE),0)</f>
        <v>0.55138567900000002</v>
      </c>
      <c r="AB998" s="1">
        <f>VLOOKUP(A998,'ADM Details FY17'!$A$3:$AB$3515,28,FALSE)</f>
        <v>0</v>
      </c>
      <c r="AC998" s="1">
        <f t="shared" si="77"/>
        <v>0</v>
      </c>
      <c r="AD998" s="1">
        <f t="shared" si="78"/>
        <v>0.92</v>
      </c>
      <c r="AE998" s="1">
        <f t="shared" si="79"/>
        <v>138</v>
      </c>
    </row>
    <row r="999" spans="1:31" x14ac:dyDescent="0.25">
      <c r="A999" t="str">
        <f>B999&amp;"-"&amp;COUNTIF($B$3:B999,B999)</f>
        <v>297-14</v>
      </c>
      <c r="B999">
        <v>297</v>
      </c>
      <c r="C999" s="18">
        <f>VLOOKUP(A999,'ADM Details FY17'!$A$3:$D$3515,4,FALSE)</f>
        <v>44255</v>
      </c>
      <c r="D999" s="1">
        <f>VLOOKUP(A999,'ADM Details FY17'!$A$3:$E$3515,5,FALSE)</f>
        <v>0.72</v>
      </c>
      <c r="E999" s="1">
        <f>VLOOKUP(A999,'ADM Details FY17'!$A$3:$F$3515,6,FALSE)</f>
        <v>0</v>
      </c>
      <c r="F999" s="1">
        <f>VLOOKUP(A999,'ADM Details FY17'!$A$3:$G$3515,7,FALSE)</f>
        <v>0</v>
      </c>
      <c r="G999" s="1">
        <f>VLOOKUP(A999,'ADM Details FY17'!$A$3:$H$3515,8,FALSE)</f>
        <v>0</v>
      </c>
      <c r="H999" s="1">
        <f>VLOOKUP(A999,'ADM Details FY17'!$A$3:$I$3515,9,FALSE)</f>
        <v>0</v>
      </c>
      <c r="I999" s="1">
        <f>VLOOKUP(A999,'ADM Details FY17'!$A$3:$J$3517,10,FALSE)</f>
        <v>0</v>
      </c>
      <c r="J999" s="1">
        <f>VLOOKUP(A999,'ADM Details FY17'!$A$3:$K$3515,11,FALSE)</f>
        <v>0</v>
      </c>
      <c r="K999" s="1">
        <f>VLOOKUP(A999,'ADM Details FY17'!$A$3:$M$3515,13,FALSE)</f>
        <v>0.72</v>
      </c>
      <c r="L999" s="1">
        <f>VLOOKUP(A999,'ADM Details FY17'!$A$3:$O$3515,15,FALSE)</f>
        <v>0</v>
      </c>
      <c r="M999" s="1">
        <f>VLOOKUP(A999,'ADM Details FY17'!$A$3:$P$3515,16,FALSE)</f>
        <v>0</v>
      </c>
      <c r="N999" s="1">
        <f>VLOOKUP(A999,'ADM Details FY17'!$A$3:$Q$3515,17,FALSE)</f>
        <v>0</v>
      </c>
      <c r="O999" s="1">
        <f>VLOOKUP(A999,'ADM Details FY17'!$A$3:$S$3515,19,FALSE)</f>
        <v>0</v>
      </c>
      <c r="P999" s="1">
        <f>VLOOKUP(A999,'ADM Details FY17'!$A$3:$U$3515,21,FALSE)</f>
        <v>0</v>
      </c>
      <c r="Q999" s="1">
        <f>VLOOKUP(A999,'ADM Details FY17'!$A$3:$V$3515,22,FALSE)</f>
        <v>0</v>
      </c>
      <c r="R999" s="1">
        <f>VLOOKUP(A999,'ADM Details FY17'!$A$3:$W$3515,23,FALSE)</f>
        <v>0</v>
      </c>
      <c r="S999" s="1">
        <f>VLOOKUP(A999,'ADM Details FY17'!$A$3:$X$3515,24,FALSE)</f>
        <v>0</v>
      </c>
      <c r="T999" s="1">
        <f>VLOOKUP(A999,'ADM Details FY17'!$A$3:$Y$3515,25,FALSE)</f>
        <v>0</v>
      </c>
      <c r="U999" s="1">
        <f>VLOOKUP(A999,'ADM Details FY17'!$A$3:$AA$3515,27,FALSE)</f>
        <v>0</v>
      </c>
      <c r="V999" s="1">
        <f>IFERROR(VLOOKUP(C999,'eindex _tget pp '!$A$4:$E$615,5,FALSE),0)</f>
        <v>250.88654384788356</v>
      </c>
      <c r="W999" s="31">
        <f>IFERROR(VLOOKUP(C999,'eindex _tget pp '!$A$4:$F$615,6,FALSE),0)</f>
        <v>0.77486146489999996</v>
      </c>
      <c r="X999" s="4">
        <f>IFERROR(VLOOKUP(B999,'eschools 16'!$A$2:$F$25,6,FALSE),1)</f>
        <v>1</v>
      </c>
      <c r="Y999" s="1">
        <f t="shared" si="75"/>
        <v>45.16</v>
      </c>
      <c r="Z999" s="1">
        <f t="shared" si="76"/>
        <v>151.75</v>
      </c>
      <c r="AA999" s="31">
        <f>IFERROR(VLOOKUP(C999,'eindex _tget pp '!$A$4:$G$615,7,FALSE),0)</f>
        <v>0.44419672999999998</v>
      </c>
      <c r="AB999" s="1">
        <f>VLOOKUP(A999,'ADM Details FY17'!$A$3:$AB$3515,28,FALSE)</f>
        <v>0</v>
      </c>
      <c r="AC999" s="1">
        <f t="shared" si="77"/>
        <v>0</v>
      </c>
      <c r="AD999" s="1">
        <f t="shared" si="78"/>
        <v>0.72</v>
      </c>
      <c r="AE999" s="1">
        <f t="shared" si="79"/>
        <v>108</v>
      </c>
    </row>
    <row r="1000" spans="1:31" x14ac:dyDescent="0.25">
      <c r="A1000" t="str">
        <f>B1000&amp;"-"&amp;COUNTIF($B$3:B1000,B1000)</f>
        <v>297-15</v>
      </c>
      <c r="B1000">
        <v>297</v>
      </c>
      <c r="C1000" s="18">
        <f>VLOOKUP(A1000,'ADM Details FY17'!$A$3:$D$3515,4,FALSE)</f>
        <v>48702</v>
      </c>
      <c r="D1000" s="1">
        <f>VLOOKUP(A1000,'ADM Details FY17'!$A$3:$E$3515,5,FALSE)</f>
        <v>3.84</v>
      </c>
      <c r="E1000" s="1">
        <f>VLOOKUP(A1000,'ADM Details FY17'!$A$3:$F$3515,6,FALSE)</f>
        <v>0</v>
      </c>
      <c r="F1000" s="1">
        <f>VLOOKUP(A1000,'ADM Details FY17'!$A$3:$G$3515,7,FALSE)</f>
        <v>2.11</v>
      </c>
      <c r="G1000" s="1">
        <f>VLOOKUP(A1000,'ADM Details FY17'!$A$3:$H$3515,8,FALSE)</f>
        <v>1</v>
      </c>
      <c r="H1000" s="1">
        <f>VLOOKUP(A1000,'ADM Details FY17'!$A$3:$I$3515,9,FALSE)</f>
        <v>0</v>
      </c>
      <c r="I1000" s="1">
        <f>VLOOKUP(A1000,'ADM Details FY17'!$A$3:$J$3517,10,FALSE)</f>
        <v>0</v>
      </c>
      <c r="J1000" s="1">
        <f>VLOOKUP(A1000,'ADM Details FY17'!$A$3:$K$3515,11,FALSE)</f>
        <v>0</v>
      </c>
      <c r="K1000" s="1">
        <f>VLOOKUP(A1000,'ADM Details FY17'!$A$3:$M$3515,13,FALSE)</f>
        <v>3.84</v>
      </c>
      <c r="L1000" s="1">
        <f>VLOOKUP(A1000,'ADM Details FY17'!$A$3:$O$3515,15,FALSE)</f>
        <v>0</v>
      </c>
      <c r="M1000" s="1">
        <f>VLOOKUP(A1000,'ADM Details FY17'!$A$3:$P$3515,16,FALSE)</f>
        <v>0</v>
      </c>
      <c r="N1000" s="1">
        <f>VLOOKUP(A1000,'ADM Details FY17'!$A$3:$Q$3515,17,FALSE)</f>
        <v>0</v>
      </c>
      <c r="O1000" s="1">
        <f>VLOOKUP(A1000,'ADM Details FY17'!$A$3:$S$3515,19,FALSE)</f>
        <v>2.34</v>
      </c>
      <c r="P1000" s="1">
        <f>VLOOKUP(A1000,'ADM Details FY17'!$A$3:$U$3515,21,FALSE)</f>
        <v>0</v>
      </c>
      <c r="Q1000" s="1">
        <f>VLOOKUP(A1000,'ADM Details FY17'!$A$3:$V$3515,22,FALSE)</f>
        <v>0</v>
      </c>
      <c r="R1000" s="1">
        <f>VLOOKUP(A1000,'ADM Details FY17'!$A$3:$W$3515,23,FALSE)</f>
        <v>0</v>
      </c>
      <c r="S1000" s="1">
        <f>VLOOKUP(A1000,'ADM Details FY17'!$A$3:$X$3515,24,FALSE)</f>
        <v>0</v>
      </c>
      <c r="T1000" s="1">
        <f>VLOOKUP(A1000,'ADM Details FY17'!$A$3:$Y$3515,25,FALSE)</f>
        <v>0</v>
      </c>
      <c r="U1000" s="1">
        <f>VLOOKUP(A1000,'ADM Details FY17'!$A$3:$AA$3515,27,FALSE)</f>
        <v>0</v>
      </c>
      <c r="V1000" s="1">
        <f>IFERROR(VLOOKUP(C1000,'eindex _tget pp '!$A$4:$E$615,5,FALSE),0)</f>
        <v>1185.2952812025621</v>
      </c>
      <c r="W1000" s="31">
        <f>IFERROR(VLOOKUP(C1000,'eindex _tget pp '!$A$4:$F$615,6,FALSE),0)</f>
        <v>1.8289560841000001</v>
      </c>
      <c r="X1000" s="4">
        <f>IFERROR(VLOOKUP(B1000,'eschools 16'!$A$2:$F$25,6,FALSE),1)</f>
        <v>1</v>
      </c>
      <c r="Y1000" s="1">
        <f t="shared" si="75"/>
        <v>1137.8800000000001</v>
      </c>
      <c r="Z1000" s="1">
        <f t="shared" si="76"/>
        <v>1910.31</v>
      </c>
      <c r="AA1000" s="31">
        <f>IFERROR(VLOOKUP(C1000,'eindex _tget pp '!$A$4:$G$615,7,FALSE),0)</f>
        <v>0.78987808599999998</v>
      </c>
      <c r="AB1000" s="1">
        <f>VLOOKUP(A1000,'ADM Details FY17'!$A$3:$AB$3515,28,FALSE)</f>
        <v>0</v>
      </c>
      <c r="AC1000" s="1">
        <f t="shared" si="77"/>
        <v>0</v>
      </c>
      <c r="AD1000" s="1">
        <f t="shared" si="78"/>
        <v>3.84</v>
      </c>
      <c r="AE1000" s="1">
        <f t="shared" si="79"/>
        <v>576</v>
      </c>
    </row>
    <row r="1001" spans="1:31" x14ac:dyDescent="0.25">
      <c r="A1001" t="str">
        <f>B1001&amp;"-"&amp;COUNTIF($B$3:B1001,B1001)</f>
        <v>297-16</v>
      </c>
      <c r="B1001">
        <v>297</v>
      </c>
      <c r="C1001" s="18">
        <f>VLOOKUP(A1001,'ADM Details FY17'!$A$3:$D$3515,4,FALSE)</f>
        <v>45518</v>
      </c>
      <c r="D1001" s="1">
        <f>VLOOKUP(A1001,'ADM Details FY17'!$A$3:$E$3515,5,FALSE)</f>
        <v>1</v>
      </c>
      <c r="E1001" s="1">
        <f>VLOOKUP(A1001,'ADM Details FY17'!$A$3:$F$3515,6,FALSE)</f>
        <v>0</v>
      </c>
      <c r="F1001" s="1">
        <f>VLOOKUP(A1001,'ADM Details FY17'!$A$3:$G$3515,7,FALSE)</f>
        <v>0</v>
      </c>
      <c r="G1001" s="1">
        <f>VLOOKUP(A1001,'ADM Details FY17'!$A$3:$H$3515,8,FALSE)</f>
        <v>0</v>
      </c>
      <c r="H1001" s="1">
        <f>VLOOKUP(A1001,'ADM Details FY17'!$A$3:$I$3515,9,FALSE)</f>
        <v>0</v>
      </c>
      <c r="I1001" s="1">
        <f>VLOOKUP(A1001,'ADM Details FY17'!$A$3:$J$3517,10,FALSE)</f>
        <v>0</v>
      </c>
      <c r="J1001" s="1">
        <f>VLOOKUP(A1001,'ADM Details FY17'!$A$3:$K$3515,11,FALSE)</f>
        <v>0.78</v>
      </c>
      <c r="K1001" s="1">
        <f>VLOOKUP(A1001,'ADM Details FY17'!$A$3:$M$3515,13,FALSE)</f>
        <v>1</v>
      </c>
      <c r="L1001" s="1">
        <f>VLOOKUP(A1001,'ADM Details FY17'!$A$3:$O$3515,15,FALSE)</f>
        <v>0</v>
      </c>
      <c r="M1001" s="1">
        <f>VLOOKUP(A1001,'ADM Details FY17'!$A$3:$P$3515,16,FALSE)</f>
        <v>0</v>
      </c>
      <c r="N1001" s="1">
        <f>VLOOKUP(A1001,'ADM Details FY17'!$A$3:$Q$3515,17,FALSE)</f>
        <v>0</v>
      </c>
      <c r="O1001" s="1">
        <f>VLOOKUP(A1001,'ADM Details FY17'!$A$3:$S$3515,19,FALSE)</f>
        <v>0</v>
      </c>
      <c r="P1001" s="1">
        <f>VLOOKUP(A1001,'ADM Details FY17'!$A$3:$U$3515,21,FALSE)</f>
        <v>0</v>
      </c>
      <c r="Q1001" s="1">
        <f>VLOOKUP(A1001,'ADM Details FY17'!$A$3:$V$3515,22,FALSE)</f>
        <v>0</v>
      </c>
      <c r="R1001" s="1">
        <f>VLOOKUP(A1001,'ADM Details FY17'!$A$3:$W$3515,23,FALSE)</f>
        <v>0</v>
      </c>
      <c r="S1001" s="1">
        <f>VLOOKUP(A1001,'ADM Details FY17'!$A$3:$X$3515,24,FALSE)</f>
        <v>0</v>
      </c>
      <c r="T1001" s="1">
        <f>VLOOKUP(A1001,'ADM Details FY17'!$A$3:$Y$3515,25,FALSE)</f>
        <v>0</v>
      </c>
      <c r="U1001" s="1">
        <f>VLOOKUP(A1001,'ADM Details FY17'!$A$3:$AA$3515,27,FALSE)</f>
        <v>0</v>
      </c>
      <c r="V1001" s="1">
        <f>IFERROR(VLOOKUP(C1001,'eindex _tget pp '!$A$4:$E$615,5,FALSE),0)</f>
        <v>342.34700069481977</v>
      </c>
      <c r="W1001" s="31">
        <f>IFERROR(VLOOKUP(C1001,'eindex _tget pp '!$A$4:$F$615,6,FALSE),0)</f>
        <v>0.96791376019999997</v>
      </c>
      <c r="X1001" s="4">
        <f>IFERROR(VLOOKUP(B1001,'eschools 16'!$A$2:$F$25,6,FALSE),1)</f>
        <v>1</v>
      </c>
      <c r="Y1001" s="1">
        <f t="shared" si="75"/>
        <v>85.59</v>
      </c>
      <c r="Z1001" s="1">
        <f t="shared" si="76"/>
        <v>263.27</v>
      </c>
      <c r="AA1001" s="31">
        <f>IFERROR(VLOOKUP(C1001,'eindex _tget pp '!$A$4:$G$615,7,FALSE),0)</f>
        <v>0.494283731</v>
      </c>
      <c r="AB1001" s="1">
        <f>VLOOKUP(A1001,'ADM Details FY17'!$A$3:$AB$3515,28,FALSE)</f>
        <v>0</v>
      </c>
      <c r="AC1001" s="1">
        <f t="shared" si="77"/>
        <v>0</v>
      </c>
      <c r="AD1001" s="1">
        <f t="shared" si="78"/>
        <v>1</v>
      </c>
      <c r="AE1001" s="1">
        <f t="shared" si="79"/>
        <v>150</v>
      </c>
    </row>
    <row r="1002" spans="1:31" x14ac:dyDescent="0.25">
      <c r="A1002" t="str">
        <f>B1002&amp;"-"&amp;COUNTIF($B$3:B1002,B1002)</f>
        <v>297-17</v>
      </c>
      <c r="B1002">
        <v>297</v>
      </c>
      <c r="C1002" s="18">
        <f>VLOOKUP(A1002,'ADM Details FY17'!$A$3:$D$3515,4,FALSE)</f>
        <v>48710</v>
      </c>
      <c r="D1002" s="1">
        <f>VLOOKUP(A1002,'ADM Details FY17'!$A$3:$E$3515,5,FALSE)</f>
        <v>1</v>
      </c>
      <c r="E1002" s="1">
        <f>VLOOKUP(A1002,'ADM Details FY17'!$A$3:$F$3515,6,FALSE)</f>
        <v>0</v>
      </c>
      <c r="F1002" s="1">
        <f>VLOOKUP(A1002,'ADM Details FY17'!$A$3:$G$3515,7,FALSE)</f>
        <v>0</v>
      </c>
      <c r="G1002" s="1">
        <f>VLOOKUP(A1002,'ADM Details FY17'!$A$3:$H$3515,8,FALSE)</f>
        <v>0</v>
      </c>
      <c r="H1002" s="1">
        <f>VLOOKUP(A1002,'ADM Details FY17'!$A$3:$I$3515,9,FALSE)</f>
        <v>0</v>
      </c>
      <c r="I1002" s="1">
        <f>VLOOKUP(A1002,'ADM Details FY17'!$A$3:$J$3517,10,FALSE)</f>
        <v>0</v>
      </c>
      <c r="J1002" s="1">
        <f>VLOOKUP(A1002,'ADM Details FY17'!$A$3:$K$3515,11,FALSE)</f>
        <v>0.96</v>
      </c>
      <c r="K1002" s="1">
        <f>VLOOKUP(A1002,'ADM Details FY17'!$A$3:$M$3515,13,FALSE)</f>
        <v>1</v>
      </c>
      <c r="L1002" s="1">
        <f>VLOOKUP(A1002,'ADM Details FY17'!$A$3:$O$3515,15,FALSE)</f>
        <v>0</v>
      </c>
      <c r="M1002" s="1">
        <f>VLOOKUP(A1002,'ADM Details FY17'!$A$3:$P$3515,16,FALSE)</f>
        <v>0</v>
      </c>
      <c r="N1002" s="1">
        <f>VLOOKUP(A1002,'ADM Details FY17'!$A$3:$Q$3515,17,FALSE)</f>
        <v>0</v>
      </c>
      <c r="O1002" s="1">
        <f>VLOOKUP(A1002,'ADM Details FY17'!$A$3:$S$3515,19,FALSE)</f>
        <v>1</v>
      </c>
      <c r="P1002" s="1">
        <f>VLOOKUP(A1002,'ADM Details FY17'!$A$3:$U$3515,21,FALSE)</f>
        <v>0</v>
      </c>
      <c r="Q1002" s="1">
        <f>VLOOKUP(A1002,'ADM Details FY17'!$A$3:$V$3515,22,FALSE)</f>
        <v>0</v>
      </c>
      <c r="R1002" s="1">
        <f>VLOOKUP(A1002,'ADM Details FY17'!$A$3:$W$3515,23,FALSE)</f>
        <v>0</v>
      </c>
      <c r="S1002" s="1">
        <f>VLOOKUP(A1002,'ADM Details FY17'!$A$3:$X$3515,24,FALSE)</f>
        <v>0</v>
      </c>
      <c r="T1002" s="1">
        <f>VLOOKUP(A1002,'ADM Details FY17'!$A$3:$Y$3515,25,FALSE)</f>
        <v>0</v>
      </c>
      <c r="U1002" s="1">
        <f>VLOOKUP(A1002,'ADM Details FY17'!$A$3:$AA$3515,27,FALSE)</f>
        <v>0</v>
      </c>
      <c r="V1002" s="1">
        <f>IFERROR(VLOOKUP(C1002,'eindex _tget pp '!$A$4:$E$615,5,FALSE),0)</f>
        <v>726.72951254947156</v>
      </c>
      <c r="W1002" s="31">
        <f>IFERROR(VLOOKUP(C1002,'eindex _tget pp '!$A$4:$F$615,6,FALSE),0)</f>
        <v>1.2307659473999999</v>
      </c>
      <c r="X1002" s="4">
        <f>IFERROR(VLOOKUP(B1002,'eschools 16'!$A$2:$F$25,6,FALSE),1)</f>
        <v>1</v>
      </c>
      <c r="Y1002" s="1">
        <f t="shared" si="75"/>
        <v>181.68</v>
      </c>
      <c r="Z1002" s="1">
        <f t="shared" si="76"/>
        <v>334.77</v>
      </c>
      <c r="AA1002" s="31">
        <f>IFERROR(VLOOKUP(C1002,'eindex _tget pp '!$A$4:$G$615,7,FALSE),0)</f>
        <v>0.63428701200000004</v>
      </c>
      <c r="AB1002" s="1">
        <f>VLOOKUP(A1002,'ADM Details FY17'!$A$3:$AB$3515,28,FALSE)</f>
        <v>0</v>
      </c>
      <c r="AC1002" s="1">
        <f t="shared" si="77"/>
        <v>0</v>
      </c>
      <c r="AD1002" s="1">
        <f t="shared" si="78"/>
        <v>1</v>
      </c>
      <c r="AE1002" s="1">
        <f t="shared" si="79"/>
        <v>150</v>
      </c>
    </row>
    <row r="1003" spans="1:31" x14ac:dyDescent="0.25">
      <c r="A1003" t="str">
        <f>B1003&amp;"-"&amp;COUNTIF($B$3:B1003,B1003)</f>
        <v>297-18</v>
      </c>
      <c r="B1003">
        <v>297</v>
      </c>
      <c r="C1003" s="18">
        <f>VLOOKUP(A1003,'ADM Details FY17'!$A$3:$D$3515,4,FALSE)</f>
        <v>48736</v>
      </c>
      <c r="D1003" s="1">
        <f>VLOOKUP(A1003,'ADM Details FY17'!$A$3:$E$3515,5,FALSE)</f>
        <v>3.95</v>
      </c>
      <c r="E1003" s="1">
        <f>VLOOKUP(A1003,'ADM Details FY17'!$A$3:$F$3515,6,FALSE)</f>
        <v>0</v>
      </c>
      <c r="F1003" s="1">
        <f>VLOOKUP(A1003,'ADM Details FY17'!$A$3:$G$3515,7,FALSE)</f>
        <v>0</v>
      </c>
      <c r="G1003" s="1">
        <f>VLOOKUP(A1003,'ADM Details FY17'!$A$3:$H$3515,8,FALSE)</f>
        <v>0</v>
      </c>
      <c r="H1003" s="1">
        <f>VLOOKUP(A1003,'ADM Details FY17'!$A$3:$I$3515,9,FALSE)</f>
        <v>0</v>
      </c>
      <c r="I1003" s="1">
        <f>VLOOKUP(A1003,'ADM Details FY17'!$A$3:$J$3517,10,FALSE)</f>
        <v>0</v>
      </c>
      <c r="J1003" s="1">
        <f>VLOOKUP(A1003,'ADM Details FY17'!$A$3:$K$3515,11,FALSE)</f>
        <v>1.73</v>
      </c>
      <c r="K1003" s="1">
        <f>VLOOKUP(A1003,'ADM Details FY17'!$A$3:$M$3515,13,FALSE)</f>
        <v>3.95</v>
      </c>
      <c r="L1003" s="1">
        <f>VLOOKUP(A1003,'ADM Details FY17'!$A$3:$O$3515,15,FALSE)</f>
        <v>0</v>
      </c>
      <c r="M1003" s="1">
        <f>VLOOKUP(A1003,'ADM Details FY17'!$A$3:$P$3515,16,FALSE)</f>
        <v>0</v>
      </c>
      <c r="N1003" s="1">
        <f>VLOOKUP(A1003,'ADM Details FY17'!$A$3:$Q$3515,17,FALSE)</f>
        <v>0</v>
      </c>
      <c r="O1003" s="1">
        <f>VLOOKUP(A1003,'ADM Details FY17'!$A$3:$S$3515,19,FALSE)</f>
        <v>2</v>
      </c>
      <c r="P1003" s="1">
        <f>VLOOKUP(A1003,'ADM Details FY17'!$A$3:$U$3515,21,FALSE)</f>
        <v>0</v>
      </c>
      <c r="Q1003" s="1">
        <f>VLOOKUP(A1003,'ADM Details FY17'!$A$3:$V$3515,22,FALSE)</f>
        <v>0</v>
      </c>
      <c r="R1003" s="1">
        <f>VLOOKUP(A1003,'ADM Details FY17'!$A$3:$W$3515,23,FALSE)</f>
        <v>0</v>
      </c>
      <c r="S1003" s="1">
        <f>VLOOKUP(A1003,'ADM Details FY17'!$A$3:$X$3515,24,FALSE)</f>
        <v>0</v>
      </c>
      <c r="T1003" s="1">
        <f>VLOOKUP(A1003,'ADM Details FY17'!$A$3:$Y$3515,25,FALSE)</f>
        <v>0</v>
      </c>
      <c r="U1003" s="1">
        <f>VLOOKUP(A1003,'ADM Details FY17'!$A$3:$AA$3515,27,FALSE)</f>
        <v>0</v>
      </c>
      <c r="V1003" s="1">
        <f>IFERROR(VLOOKUP(C1003,'eindex _tget pp '!$A$4:$E$615,5,FALSE),0)</f>
        <v>1118.8489355616391</v>
      </c>
      <c r="W1003" s="31">
        <f>IFERROR(VLOOKUP(C1003,'eindex _tget pp '!$A$4:$F$615,6,FALSE),0)</f>
        <v>4.2330263958999996</v>
      </c>
      <c r="X1003" s="4">
        <f>IFERROR(VLOOKUP(B1003,'eschools 16'!$A$2:$F$25,6,FALSE),1)</f>
        <v>1</v>
      </c>
      <c r="Y1003" s="1">
        <f t="shared" si="75"/>
        <v>1104.8599999999999</v>
      </c>
      <c r="Z1003" s="1">
        <f t="shared" si="76"/>
        <v>4547.96</v>
      </c>
      <c r="AA1003" s="31">
        <f>IFERROR(VLOOKUP(C1003,'eindex _tget pp '!$A$4:$G$615,7,FALSE),0)</f>
        <v>0.68086584000000006</v>
      </c>
      <c r="AB1003" s="1">
        <f>VLOOKUP(A1003,'ADM Details FY17'!$A$3:$AB$3515,28,FALSE)</f>
        <v>0</v>
      </c>
      <c r="AC1003" s="1">
        <f t="shared" si="77"/>
        <v>0</v>
      </c>
      <c r="AD1003" s="1">
        <f t="shared" si="78"/>
        <v>3.95</v>
      </c>
      <c r="AE1003" s="1">
        <f t="shared" si="79"/>
        <v>592.5</v>
      </c>
    </row>
    <row r="1004" spans="1:31" x14ac:dyDescent="0.25">
      <c r="A1004" t="str">
        <f>B1004&amp;"-"&amp;COUNTIF($B$3:B1004,B1004)</f>
        <v>297-19</v>
      </c>
      <c r="B1004">
        <v>297</v>
      </c>
      <c r="C1004" s="18">
        <f>VLOOKUP(A1004,'ADM Details FY17'!$A$3:$D$3515,4,FALSE)</f>
        <v>49510</v>
      </c>
      <c r="D1004" s="1">
        <f>VLOOKUP(A1004,'ADM Details FY17'!$A$3:$E$3515,5,FALSE)</f>
        <v>1</v>
      </c>
      <c r="E1004" s="1">
        <f>VLOOKUP(A1004,'ADM Details FY17'!$A$3:$F$3515,6,FALSE)</f>
        <v>0</v>
      </c>
      <c r="F1004" s="1">
        <f>VLOOKUP(A1004,'ADM Details FY17'!$A$3:$G$3515,7,FALSE)</f>
        <v>0</v>
      </c>
      <c r="G1004" s="1">
        <f>VLOOKUP(A1004,'ADM Details FY17'!$A$3:$H$3515,8,FALSE)</f>
        <v>1</v>
      </c>
      <c r="H1004" s="1">
        <f>VLOOKUP(A1004,'ADM Details FY17'!$A$3:$I$3515,9,FALSE)</f>
        <v>0</v>
      </c>
      <c r="I1004" s="1">
        <f>VLOOKUP(A1004,'ADM Details FY17'!$A$3:$J$3517,10,FALSE)</f>
        <v>0</v>
      </c>
      <c r="J1004" s="1">
        <f>VLOOKUP(A1004,'ADM Details FY17'!$A$3:$K$3515,11,FALSE)</f>
        <v>0</v>
      </c>
      <c r="K1004" s="1">
        <f>VLOOKUP(A1004,'ADM Details FY17'!$A$3:$M$3515,13,FALSE)</f>
        <v>1</v>
      </c>
      <c r="L1004" s="1">
        <f>VLOOKUP(A1004,'ADM Details FY17'!$A$3:$O$3515,15,FALSE)</f>
        <v>0</v>
      </c>
      <c r="M1004" s="1">
        <f>VLOOKUP(A1004,'ADM Details FY17'!$A$3:$P$3515,16,FALSE)</f>
        <v>0</v>
      </c>
      <c r="N1004" s="1">
        <f>VLOOKUP(A1004,'ADM Details FY17'!$A$3:$Q$3515,17,FALSE)</f>
        <v>0</v>
      </c>
      <c r="O1004" s="1">
        <f>VLOOKUP(A1004,'ADM Details FY17'!$A$3:$S$3515,19,FALSE)</f>
        <v>0</v>
      </c>
      <c r="P1004" s="1">
        <f>VLOOKUP(A1004,'ADM Details FY17'!$A$3:$U$3515,21,FALSE)</f>
        <v>0</v>
      </c>
      <c r="Q1004" s="1">
        <f>VLOOKUP(A1004,'ADM Details FY17'!$A$3:$V$3515,22,FALSE)</f>
        <v>0</v>
      </c>
      <c r="R1004" s="1">
        <f>VLOOKUP(A1004,'ADM Details FY17'!$A$3:$W$3515,23,FALSE)</f>
        <v>0</v>
      </c>
      <c r="S1004" s="1">
        <f>VLOOKUP(A1004,'ADM Details FY17'!$A$3:$X$3515,24,FALSE)</f>
        <v>0</v>
      </c>
      <c r="T1004" s="1">
        <f>VLOOKUP(A1004,'ADM Details FY17'!$A$3:$Y$3515,25,FALSE)</f>
        <v>0</v>
      </c>
      <c r="U1004" s="1">
        <f>VLOOKUP(A1004,'ADM Details FY17'!$A$3:$AA$3515,27,FALSE)</f>
        <v>0</v>
      </c>
      <c r="V1004" s="1">
        <f>IFERROR(VLOOKUP(C1004,'eindex _tget pp '!$A$4:$E$615,5,FALSE),0)</f>
        <v>740.90414707739808</v>
      </c>
      <c r="W1004" s="31">
        <f>IFERROR(VLOOKUP(C1004,'eindex _tget pp '!$A$4:$F$615,6,FALSE),0)</f>
        <v>1.4337079372999999</v>
      </c>
      <c r="X1004" s="4">
        <f>IFERROR(VLOOKUP(B1004,'eschools 16'!$A$2:$F$25,6,FALSE),1)</f>
        <v>1</v>
      </c>
      <c r="Y1004" s="1">
        <f t="shared" si="75"/>
        <v>185.23</v>
      </c>
      <c r="Z1004" s="1">
        <f t="shared" si="76"/>
        <v>389.97</v>
      </c>
      <c r="AA1004" s="31">
        <f>IFERROR(VLOOKUP(C1004,'eindex _tget pp '!$A$4:$G$615,7,FALSE),0)</f>
        <v>0.651831308</v>
      </c>
      <c r="AB1004" s="1">
        <f>VLOOKUP(A1004,'ADM Details FY17'!$A$3:$AB$3515,28,FALSE)</f>
        <v>0</v>
      </c>
      <c r="AC1004" s="1">
        <f t="shared" si="77"/>
        <v>0</v>
      </c>
      <c r="AD1004" s="1">
        <f t="shared" si="78"/>
        <v>1</v>
      </c>
      <c r="AE1004" s="1">
        <f t="shared" si="79"/>
        <v>150</v>
      </c>
    </row>
    <row r="1005" spans="1:31" x14ac:dyDescent="0.25">
      <c r="A1005" t="str">
        <f>B1005&amp;"-"&amp;COUNTIF($B$3:B1005,B1005)</f>
        <v>297-20</v>
      </c>
      <c r="B1005">
        <v>297</v>
      </c>
      <c r="C1005" s="18">
        <f>VLOOKUP(A1005,'ADM Details FY17'!$A$3:$D$3515,4,FALSE)</f>
        <v>49288</v>
      </c>
      <c r="D1005" s="1">
        <f>VLOOKUP(A1005,'ADM Details FY17'!$A$3:$E$3515,5,FALSE)</f>
        <v>0.45</v>
      </c>
      <c r="E1005" s="1">
        <f>VLOOKUP(A1005,'ADM Details FY17'!$A$3:$F$3515,6,FALSE)</f>
        <v>0</v>
      </c>
      <c r="F1005" s="1">
        <f>VLOOKUP(A1005,'ADM Details FY17'!$A$3:$G$3515,7,FALSE)</f>
        <v>0</v>
      </c>
      <c r="G1005" s="1">
        <f>VLOOKUP(A1005,'ADM Details FY17'!$A$3:$H$3515,8,FALSE)</f>
        <v>0</v>
      </c>
      <c r="H1005" s="1">
        <f>VLOOKUP(A1005,'ADM Details FY17'!$A$3:$I$3515,9,FALSE)</f>
        <v>0</v>
      </c>
      <c r="I1005" s="1">
        <f>VLOOKUP(A1005,'ADM Details FY17'!$A$3:$J$3517,10,FALSE)</f>
        <v>0</v>
      </c>
      <c r="J1005" s="1">
        <f>VLOOKUP(A1005,'ADM Details FY17'!$A$3:$K$3515,11,FALSE)</f>
        <v>0</v>
      </c>
      <c r="K1005" s="1">
        <f>VLOOKUP(A1005,'ADM Details FY17'!$A$3:$M$3515,13,FALSE)</f>
        <v>0.45</v>
      </c>
      <c r="L1005" s="1">
        <f>VLOOKUP(A1005,'ADM Details FY17'!$A$3:$O$3515,15,FALSE)</f>
        <v>0</v>
      </c>
      <c r="M1005" s="1">
        <f>VLOOKUP(A1005,'ADM Details FY17'!$A$3:$P$3515,16,FALSE)</f>
        <v>0</v>
      </c>
      <c r="N1005" s="1">
        <f>VLOOKUP(A1005,'ADM Details FY17'!$A$3:$Q$3515,17,FALSE)</f>
        <v>0</v>
      </c>
      <c r="O1005" s="1">
        <f>VLOOKUP(A1005,'ADM Details FY17'!$A$3:$S$3515,19,FALSE)</f>
        <v>0</v>
      </c>
      <c r="P1005" s="1">
        <f>VLOOKUP(A1005,'ADM Details FY17'!$A$3:$U$3515,21,FALSE)</f>
        <v>0</v>
      </c>
      <c r="Q1005" s="1">
        <f>VLOOKUP(A1005,'ADM Details FY17'!$A$3:$V$3515,22,FALSE)</f>
        <v>0</v>
      </c>
      <c r="R1005" s="1">
        <f>VLOOKUP(A1005,'ADM Details FY17'!$A$3:$W$3515,23,FALSE)</f>
        <v>0</v>
      </c>
      <c r="S1005" s="1">
        <f>VLOOKUP(A1005,'ADM Details FY17'!$A$3:$X$3515,24,FALSE)</f>
        <v>0</v>
      </c>
      <c r="T1005" s="1">
        <f>VLOOKUP(A1005,'ADM Details FY17'!$A$3:$Y$3515,25,FALSE)</f>
        <v>0</v>
      </c>
      <c r="U1005" s="1">
        <f>VLOOKUP(A1005,'ADM Details FY17'!$A$3:$AA$3515,27,FALSE)</f>
        <v>0</v>
      </c>
      <c r="V1005" s="1">
        <f>IFERROR(VLOOKUP(C1005,'eindex _tget pp '!$A$4:$E$615,5,FALSE),0)</f>
        <v>557.40196650721327</v>
      </c>
      <c r="W1005" s="31">
        <f>IFERROR(VLOOKUP(C1005,'eindex _tget pp '!$A$4:$F$615,6,FALSE),0)</f>
        <v>1.2763843384</v>
      </c>
      <c r="X1005" s="4">
        <f>IFERROR(VLOOKUP(B1005,'eschools 16'!$A$2:$F$25,6,FALSE),1)</f>
        <v>1</v>
      </c>
      <c r="Y1005" s="1">
        <f t="shared" si="75"/>
        <v>62.71</v>
      </c>
      <c r="Z1005" s="1">
        <f t="shared" si="76"/>
        <v>156.22999999999999</v>
      </c>
      <c r="AA1005" s="31">
        <f>IFERROR(VLOOKUP(C1005,'eindex _tget pp '!$A$4:$G$615,7,FALSE),0)</f>
        <v>0.553158661</v>
      </c>
      <c r="AB1005" s="1">
        <f>VLOOKUP(A1005,'ADM Details FY17'!$A$3:$AB$3515,28,FALSE)</f>
        <v>0</v>
      </c>
      <c r="AC1005" s="1">
        <f t="shared" si="77"/>
        <v>0</v>
      </c>
      <c r="AD1005" s="1">
        <f t="shared" si="78"/>
        <v>0.45</v>
      </c>
      <c r="AE1005" s="1">
        <f t="shared" si="79"/>
        <v>67.5</v>
      </c>
    </row>
    <row r="1006" spans="1:31" x14ac:dyDescent="0.25">
      <c r="A1006" t="str">
        <f>B1006&amp;"-"&amp;COUNTIF($B$3:B1006,B1006)</f>
        <v>297-21</v>
      </c>
      <c r="B1006">
        <v>297</v>
      </c>
      <c r="C1006" s="18">
        <f>VLOOKUP(A1006,'ADM Details FY17'!$A$3:$D$3515,4,FALSE)</f>
        <v>47894</v>
      </c>
      <c r="D1006" s="1">
        <f>VLOOKUP(A1006,'ADM Details FY17'!$A$3:$E$3515,5,FALSE)</f>
        <v>1</v>
      </c>
      <c r="E1006" s="1">
        <f>VLOOKUP(A1006,'ADM Details FY17'!$A$3:$F$3515,6,FALSE)</f>
        <v>0</v>
      </c>
      <c r="F1006" s="1">
        <f>VLOOKUP(A1006,'ADM Details FY17'!$A$3:$G$3515,7,FALSE)</f>
        <v>0</v>
      </c>
      <c r="G1006" s="1">
        <f>VLOOKUP(A1006,'ADM Details FY17'!$A$3:$H$3515,8,FALSE)</f>
        <v>0</v>
      </c>
      <c r="H1006" s="1">
        <f>VLOOKUP(A1006,'ADM Details FY17'!$A$3:$I$3515,9,FALSE)</f>
        <v>0</v>
      </c>
      <c r="I1006" s="1">
        <f>VLOOKUP(A1006,'ADM Details FY17'!$A$3:$J$3517,10,FALSE)</f>
        <v>0</v>
      </c>
      <c r="J1006" s="1">
        <f>VLOOKUP(A1006,'ADM Details FY17'!$A$3:$K$3515,11,FALSE)</f>
        <v>1</v>
      </c>
      <c r="K1006" s="1">
        <f>VLOOKUP(A1006,'ADM Details FY17'!$A$3:$M$3515,13,FALSE)</f>
        <v>1</v>
      </c>
      <c r="L1006" s="1">
        <f>VLOOKUP(A1006,'ADM Details FY17'!$A$3:$O$3515,15,FALSE)</f>
        <v>0</v>
      </c>
      <c r="M1006" s="1">
        <f>VLOOKUP(A1006,'ADM Details FY17'!$A$3:$P$3515,16,FALSE)</f>
        <v>0</v>
      </c>
      <c r="N1006" s="1">
        <f>VLOOKUP(A1006,'ADM Details FY17'!$A$3:$Q$3515,17,FALSE)</f>
        <v>0</v>
      </c>
      <c r="O1006" s="1">
        <f>VLOOKUP(A1006,'ADM Details FY17'!$A$3:$S$3515,19,FALSE)</f>
        <v>0</v>
      </c>
      <c r="P1006" s="1">
        <f>VLOOKUP(A1006,'ADM Details FY17'!$A$3:$U$3515,21,FALSE)</f>
        <v>0</v>
      </c>
      <c r="Q1006" s="1">
        <f>VLOOKUP(A1006,'ADM Details FY17'!$A$3:$V$3515,22,FALSE)</f>
        <v>0</v>
      </c>
      <c r="R1006" s="1">
        <f>VLOOKUP(A1006,'ADM Details FY17'!$A$3:$W$3515,23,FALSE)</f>
        <v>0</v>
      </c>
      <c r="S1006" s="1">
        <f>VLOOKUP(A1006,'ADM Details FY17'!$A$3:$X$3515,24,FALSE)</f>
        <v>0</v>
      </c>
      <c r="T1006" s="1">
        <f>VLOOKUP(A1006,'ADM Details FY17'!$A$3:$Y$3515,25,FALSE)</f>
        <v>0</v>
      </c>
      <c r="U1006" s="1">
        <f>VLOOKUP(A1006,'ADM Details FY17'!$A$3:$AA$3515,27,FALSE)</f>
        <v>0</v>
      </c>
      <c r="V1006" s="1">
        <f>IFERROR(VLOOKUP(C1006,'eindex _tget pp '!$A$4:$E$615,5,FALSE),0)</f>
        <v>0</v>
      </c>
      <c r="W1006" s="31">
        <f>IFERROR(VLOOKUP(C1006,'eindex _tget pp '!$A$4:$F$615,6,FALSE),0)</f>
        <v>0.33520351980000002</v>
      </c>
      <c r="X1006" s="4">
        <f>IFERROR(VLOOKUP(B1006,'eschools 16'!$A$2:$F$25,6,FALSE),1)</f>
        <v>1</v>
      </c>
      <c r="Y1006" s="1">
        <f t="shared" si="75"/>
        <v>0</v>
      </c>
      <c r="Z1006" s="1">
        <f t="shared" si="76"/>
        <v>91.18</v>
      </c>
      <c r="AA1006" s="31">
        <f>IFERROR(VLOOKUP(C1006,'eindex _tget pp '!$A$4:$G$615,7,FALSE),0)</f>
        <v>0.22500991300000001</v>
      </c>
      <c r="AB1006" s="1">
        <f>VLOOKUP(A1006,'ADM Details FY17'!$A$3:$AB$3515,28,FALSE)</f>
        <v>0</v>
      </c>
      <c r="AC1006" s="1">
        <f t="shared" si="77"/>
        <v>0</v>
      </c>
      <c r="AD1006" s="1">
        <f t="shared" si="78"/>
        <v>1</v>
      </c>
      <c r="AE1006" s="1">
        <f t="shared" si="79"/>
        <v>150</v>
      </c>
    </row>
    <row r="1007" spans="1:31" x14ac:dyDescent="0.25">
      <c r="A1007" t="str">
        <f>B1007&amp;"-"&amp;COUNTIF($B$3:B1007,B1007)</f>
        <v>297-22</v>
      </c>
      <c r="B1007">
        <v>297</v>
      </c>
      <c r="C1007" s="18">
        <f>VLOOKUP(A1007,'ADM Details FY17'!$A$3:$D$3515,4,FALSE)</f>
        <v>44800</v>
      </c>
      <c r="D1007" s="1">
        <f>VLOOKUP(A1007,'ADM Details FY17'!$A$3:$E$3515,5,FALSE)</f>
        <v>1</v>
      </c>
      <c r="E1007" s="1">
        <f>VLOOKUP(A1007,'ADM Details FY17'!$A$3:$F$3515,6,FALSE)</f>
        <v>0</v>
      </c>
      <c r="F1007" s="1">
        <f>VLOOKUP(A1007,'ADM Details FY17'!$A$3:$G$3515,7,FALSE)</f>
        <v>0</v>
      </c>
      <c r="G1007" s="1">
        <f>VLOOKUP(A1007,'ADM Details FY17'!$A$3:$H$3515,8,FALSE)</f>
        <v>1</v>
      </c>
      <c r="H1007" s="1">
        <f>VLOOKUP(A1007,'ADM Details FY17'!$A$3:$I$3515,9,FALSE)</f>
        <v>0</v>
      </c>
      <c r="I1007" s="1">
        <f>VLOOKUP(A1007,'ADM Details FY17'!$A$3:$J$3517,10,FALSE)</f>
        <v>0</v>
      </c>
      <c r="J1007" s="1">
        <f>VLOOKUP(A1007,'ADM Details FY17'!$A$3:$K$3515,11,FALSE)</f>
        <v>0</v>
      </c>
      <c r="K1007" s="1">
        <f>VLOOKUP(A1007,'ADM Details FY17'!$A$3:$M$3515,13,FALSE)</f>
        <v>1</v>
      </c>
      <c r="L1007" s="1">
        <f>VLOOKUP(A1007,'ADM Details FY17'!$A$3:$O$3515,15,FALSE)</f>
        <v>0</v>
      </c>
      <c r="M1007" s="1">
        <f>VLOOKUP(A1007,'ADM Details FY17'!$A$3:$P$3515,16,FALSE)</f>
        <v>0</v>
      </c>
      <c r="N1007" s="1">
        <f>VLOOKUP(A1007,'ADM Details FY17'!$A$3:$Q$3515,17,FALSE)</f>
        <v>0</v>
      </c>
      <c r="O1007" s="1">
        <f>VLOOKUP(A1007,'ADM Details FY17'!$A$3:$S$3515,19,FALSE)</f>
        <v>0</v>
      </c>
      <c r="P1007" s="1">
        <f>VLOOKUP(A1007,'ADM Details FY17'!$A$3:$U$3515,21,FALSE)</f>
        <v>0</v>
      </c>
      <c r="Q1007" s="1">
        <f>VLOOKUP(A1007,'ADM Details FY17'!$A$3:$V$3515,22,FALSE)</f>
        <v>0</v>
      </c>
      <c r="R1007" s="1">
        <f>VLOOKUP(A1007,'ADM Details FY17'!$A$3:$W$3515,23,FALSE)</f>
        <v>0</v>
      </c>
      <c r="S1007" s="1">
        <f>VLOOKUP(A1007,'ADM Details FY17'!$A$3:$X$3515,24,FALSE)</f>
        <v>0</v>
      </c>
      <c r="T1007" s="1">
        <f>VLOOKUP(A1007,'ADM Details FY17'!$A$3:$Y$3515,25,FALSE)</f>
        <v>0</v>
      </c>
      <c r="U1007" s="1">
        <f>VLOOKUP(A1007,'ADM Details FY17'!$A$3:$AA$3515,27,FALSE)</f>
        <v>0</v>
      </c>
      <c r="V1007" s="1">
        <f>IFERROR(VLOOKUP(C1007,'eindex _tget pp '!$A$4:$E$615,5,FALSE),0)</f>
        <v>751.72908667041872</v>
      </c>
      <c r="W1007" s="31">
        <f>IFERROR(VLOOKUP(C1007,'eindex _tget pp '!$A$4:$F$615,6,FALSE),0)</f>
        <v>1.7261732700000001</v>
      </c>
      <c r="X1007" s="4">
        <f>IFERROR(VLOOKUP(B1007,'eschools 16'!$A$2:$F$25,6,FALSE),1)</f>
        <v>1</v>
      </c>
      <c r="Y1007" s="1">
        <f t="shared" si="75"/>
        <v>187.93</v>
      </c>
      <c r="Z1007" s="1">
        <f t="shared" si="76"/>
        <v>469.52</v>
      </c>
      <c r="AA1007" s="31">
        <f>IFERROR(VLOOKUP(C1007,'eindex _tget pp '!$A$4:$G$615,7,FALSE),0)</f>
        <v>0.59243781699999998</v>
      </c>
      <c r="AB1007" s="1">
        <f>VLOOKUP(A1007,'ADM Details FY17'!$A$3:$AB$3515,28,FALSE)</f>
        <v>0</v>
      </c>
      <c r="AC1007" s="1">
        <f t="shared" si="77"/>
        <v>0</v>
      </c>
      <c r="AD1007" s="1">
        <f t="shared" si="78"/>
        <v>1</v>
      </c>
      <c r="AE1007" s="1">
        <f t="shared" si="79"/>
        <v>150</v>
      </c>
    </row>
    <row r="1008" spans="1:31" x14ac:dyDescent="0.25">
      <c r="A1008" t="str">
        <f>B1008&amp;"-"&amp;COUNTIF($B$3:B1008,B1008)</f>
        <v>297-23</v>
      </c>
      <c r="B1008">
        <v>297</v>
      </c>
      <c r="C1008" s="18">
        <f>VLOOKUP(A1008,'ADM Details FY17'!$A$3:$D$3515,4,FALSE)</f>
        <v>46243</v>
      </c>
      <c r="D1008" s="1">
        <f>VLOOKUP(A1008,'ADM Details FY17'!$A$3:$E$3515,5,FALSE)</f>
        <v>1.95</v>
      </c>
      <c r="E1008" s="1">
        <f>VLOOKUP(A1008,'ADM Details FY17'!$A$3:$F$3515,6,FALSE)</f>
        <v>0</v>
      </c>
      <c r="F1008" s="1">
        <f>VLOOKUP(A1008,'ADM Details FY17'!$A$3:$G$3515,7,FALSE)</f>
        <v>0.84</v>
      </c>
      <c r="G1008" s="1">
        <f>VLOOKUP(A1008,'ADM Details FY17'!$A$3:$H$3515,8,FALSE)</f>
        <v>0</v>
      </c>
      <c r="H1008" s="1">
        <f>VLOOKUP(A1008,'ADM Details FY17'!$A$3:$I$3515,9,FALSE)</f>
        <v>0</v>
      </c>
      <c r="I1008" s="1">
        <f>VLOOKUP(A1008,'ADM Details FY17'!$A$3:$J$3517,10,FALSE)</f>
        <v>0</v>
      </c>
      <c r="J1008" s="1">
        <f>VLOOKUP(A1008,'ADM Details FY17'!$A$3:$K$3515,11,FALSE)</f>
        <v>0</v>
      </c>
      <c r="K1008" s="1">
        <f>VLOOKUP(A1008,'ADM Details FY17'!$A$3:$M$3515,13,FALSE)</f>
        <v>1.95</v>
      </c>
      <c r="L1008" s="1">
        <f>VLOOKUP(A1008,'ADM Details FY17'!$A$3:$O$3515,15,FALSE)</f>
        <v>0</v>
      </c>
      <c r="M1008" s="1">
        <f>VLOOKUP(A1008,'ADM Details FY17'!$A$3:$P$3515,16,FALSE)</f>
        <v>0</v>
      </c>
      <c r="N1008" s="1">
        <f>VLOOKUP(A1008,'ADM Details FY17'!$A$3:$Q$3515,17,FALSE)</f>
        <v>0</v>
      </c>
      <c r="O1008" s="1">
        <f>VLOOKUP(A1008,'ADM Details FY17'!$A$3:$S$3515,19,FALSE)</f>
        <v>0.95</v>
      </c>
      <c r="P1008" s="1">
        <f>VLOOKUP(A1008,'ADM Details FY17'!$A$3:$U$3515,21,FALSE)</f>
        <v>0</v>
      </c>
      <c r="Q1008" s="1">
        <f>VLOOKUP(A1008,'ADM Details FY17'!$A$3:$V$3515,22,FALSE)</f>
        <v>0</v>
      </c>
      <c r="R1008" s="1">
        <f>VLOOKUP(A1008,'ADM Details FY17'!$A$3:$W$3515,23,FALSE)</f>
        <v>0</v>
      </c>
      <c r="S1008" s="1">
        <f>VLOOKUP(A1008,'ADM Details FY17'!$A$3:$X$3515,24,FALSE)</f>
        <v>0</v>
      </c>
      <c r="T1008" s="1">
        <f>VLOOKUP(A1008,'ADM Details FY17'!$A$3:$Y$3515,25,FALSE)</f>
        <v>0</v>
      </c>
      <c r="U1008" s="1">
        <f>VLOOKUP(A1008,'ADM Details FY17'!$A$3:$AA$3515,27,FALSE)</f>
        <v>0</v>
      </c>
      <c r="V1008" s="1">
        <f>IFERROR(VLOOKUP(C1008,'eindex _tget pp '!$A$4:$E$615,5,FALSE),0)</f>
        <v>760.42910854936429</v>
      </c>
      <c r="W1008" s="31">
        <f>IFERROR(VLOOKUP(C1008,'eindex _tget pp '!$A$4:$F$615,6,FALSE),0)</f>
        <v>0.93715947769999997</v>
      </c>
      <c r="X1008" s="4">
        <f>IFERROR(VLOOKUP(B1008,'eschools 16'!$A$2:$F$25,6,FALSE),1)</f>
        <v>1</v>
      </c>
      <c r="Y1008" s="1">
        <f t="shared" si="75"/>
        <v>370.71</v>
      </c>
      <c r="Z1008" s="1">
        <f t="shared" si="76"/>
        <v>497.07</v>
      </c>
      <c r="AA1008" s="31">
        <f>IFERROR(VLOOKUP(C1008,'eindex _tget pp '!$A$4:$G$615,7,FALSE),0)</f>
        <v>0.68866103700000003</v>
      </c>
      <c r="AB1008" s="1">
        <f>VLOOKUP(A1008,'ADM Details FY17'!$A$3:$AB$3515,28,FALSE)</f>
        <v>0</v>
      </c>
      <c r="AC1008" s="1">
        <f t="shared" si="77"/>
        <v>0</v>
      </c>
      <c r="AD1008" s="1">
        <f t="shared" si="78"/>
        <v>1.95</v>
      </c>
      <c r="AE1008" s="1">
        <f t="shared" si="79"/>
        <v>292.5</v>
      </c>
    </row>
    <row r="1009" spans="1:31" x14ac:dyDescent="0.25">
      <c r="A1009" t="str">
        <f>B1009&amp;"-"&amp;COUNTIF($B$3:B1009,B1009)</f>
        <v>297-24</v>
      </c>
      <c r="B1009">
        <v>297</v>
      </c>
      <c r="C1009" s="18">
        <f>VLOOKUP(A1009,'ADM Details FY17'!$A$3:$D$3515,4,FALSE)</f>
        <v>46680</v>
      </c>
      <c r="D1009" s="1">
        <f>VLOOKUP(A1009,'ADM Details FY17'!$A$3:$E$3515,5,FALSE)</f>
        <v>0.26</v>
      </c>
      <c r="E1009" s="1">
        <f>VLOOKUP(A1009,'ADM Details FY17'!$A$3:$F$3515,6,FALSE)</f>
        <v>0</v>
      </c>
      <c r="F1009" s="1">
        <f>VLOOKUP(A1009,'ADM Details FY17'!$A$3:$G$3515,7,FALSE)</f>
        <v>0</v>
      </c>
      <c r="G1009" s="1">
        <f>VLOOKUP(A1009,'ADM Details FY17'!$A$3:$H$3515,8,FALSE)</f>
        <v>0</v>
      </c>
      <c r="H1009" s="1">
        <f>VLOOKUP(A1009,'ADM Details FY17'!$A$3:$I$3515,9,FALSE)</f>
        <v>0</v>
      </c>
      <c r="I1009" s="1">
        <f>VLOOKUP(A1009,'ADM Details FY17'!$A$3:$J$3517,10,FALSE)</f>
        <v>0</v>
      </c>
      <c r="J1009" s="1">
        <f>VLOOKUP(A1009,'ADM Details FY17'!$A$3:$K$3515,11,FALSE)</f>
        <v>0</v>
      </c>
      <c r="K1009" s="1">
        <f>VLOOKUP(A1009,'ADM Details FY17'!$A$3:$M$3515,13,FALSE)</f>
        <v>0.26</v>
      </c>
      <c r="L1009" s="1">
        <f>VLOOKUP(A1009,'ADM Details FY17'!$A$3:$O$3515,15,FALSE)</f>
        <v>0</v>
      </c>
      <c r="M1009" s="1">
        <f>VLOOKUP(A1009,'ADM Details FY17'!$A$3:$P$3515,16,FALSE)</f>
        <v>0</v>
      </c>
      <c r="N1009" s="1">
        <f>VLOOKUP(A1009,'ADM Details FY17'!$A$3:$Q$3515,17,FALSE)</f>
        <v>0</v>
      </c>
      <c r="O1009" s="1">
        <f>VLOOKUP(A1009,'ADM Details FY17'!$A$3:$S$3515,19,FALSE)</f>
        <v>0.26</v>
      </c>
      <c r="P1009" s="1">
        <f>VLOOKUP(A1009,'ADM Details FY17'!$A$3:$U$3515,21,FALSE)</f>
        <v>0</v>
      </c>
      <c r="Q1009" s="1">
        <f>VLOOKUP(A1009,'ADM Details FY17'!$A$3:$V$3515,22,FALSE)</f>
        <v>0</v>
      </c>
      <c r="R1009" s="1">
        <f>VLOOKUP(A1009,'ADM Details FY17'!$A$3:$W$3515,23,FALSE)</f>
        <v>0</v>
      </c>
      <c r="S1009" s="1">
        <f>VLOOKUP(A1009,'ADM Details FY17'!$A$3:$X$3515,24,FALSE)</f>
        <v>0</v>
      </c>
      <c r="T1009" s="1">
        <f>VLOOKUP(A1009,'ADM Details FY17'!$A$3:$Y$3515,25,FALSE)</f>
        <v>0</v>
      </c>
      <c r="U1009" s="1">
        <f>VLOOKUP(A1009,'ADM Details FY17'!$A$3:$AA$3515,27,FALSE)</f>
        <v>0</v>
      </c>
      <c r="V1009" s="1">
        <f>IFERROR(VLOOKUP(C1009,'eindex _tget pp '!$A$4:$E$615,5,FALSE),0)</f>
        <v>471.94584105142451</v>
      </c>
      <c r="W1009" s="31">
        <f>IFERROR(VLOOKUP(C1009,'eindex _tget pp '!$A$4:$F$615,6,FALSE),0)</f>
        <v>0.85059201839999998</v>
      </c>
      <c r="X1009" s="4">
        <f>IFERROR(VLOOKUP(B1009,'eschools 16'!$A$2:$F$25,6,FALSE),1)</f>
        <v>1</v>
      </c>
      <c r="Y1009" s="1">
        <f t="shared" si="75"/>
        <v>30.68</v>
      </c>
      <c r="Z1009" s="1">
        <f t="shared" si="76"/>
        <v>60.15</v>
      </c>
      <c r="AA1009" s="31">
        <f>IFERROR(VLOOKUP(C1009,'eindex _tget pp '!$A$4:$G$615,7,FALSE),0)</f>
        <v>0.49846404900000002</v>
      </c>
      <c r="AB1009" s="1">
        <f>VLOOKUP(A1009,'ADM Details FY17'!$A$3:$AB$3515,28,FALSE)</f>
        <v>0</v>
      </c>
      <c r="AC1009" s="1">
        <f t="shared" si="77"/>
        <v>0</v>
      </c>
      <c r="AD1009" s="1">
        <f t="shared" si="78"/>
        <v>0.26</v>
      </c>
      <c r="AE1009" s="1">
        <f t="shared" si="79"/>
        <v>39</v>
      </c>
    </row>
    <row r="1010" spans="1:31" x14ac:dyDescent="0.25">
      <c r="A1010" t="str">
        <f>B1010&amp;"-"&amp;COUNTIF($B$3:B1010,B1010)</f>
        <v>297-25</v>
      </c>
      <c r="B1010">
        <v>297</v>
      </c>
      <c r="C1010" s="18">
        <f>VLOOKUP(A1010,'ADM Details FY17'!$A$3:$D$3515,4,FALSE)</f>
        <v>48694</v>
      </c>
      <c r="D1010" s="1">
        <f>VLOOKUP(A1010,'ADM Details FY17'!$A$3:$E$3515,5,FALSE)</f>
        <v>3.16</v>
      </c>
      <c r="E1010" s="1">
        <f>VLOOKUP(A1010,'ADM Details FY17'!$A$3:$F$3515,6,FALSE)</f>
        <v>0</v>
      </c>
      <c r="F1010" s="1">
        <f>VLOOKUP(A1010,'ADM Details FY17'!$A$3:$G$3515,7,FALSE)</f>
        <v>1</v>
      </c>
      <c r="G1010" s="1">
        <f>VLOOKUP(A1010,'ADM Details FY17'!$A$3:$H$3515,8,FALSE)</f>
        <v>0</v>
      </c>
      <c r="H1010" s="1">
        <f>VLOOKUP(A1010,'ADM Details FY17'!$A$3:$I$3515,9,FALSE)</f>
        <v>0</v>
      </c>
      <c r="I1010" s="1">
        <f>VLOOKUP(A1010,'ADM Details FY17'!$A$3:$J$3517,10,FALSE)</f>
        <v>0</v>
      </c>
      <c r="J1010" s="1">
        <f>VLOOKUP(A1010,'ADM Details FY17'!$A$3:$K$3515,11,FALSE)</f>
        <v>0</v>
      </c>
      <c r="K1010" s="1">
        <f>VLOOKUP(A1010,'ADM Details FY17'!$A$3:$M$3515,13,FALSE)</f>
        <v>3.16</v>
      </c>
      <c r="L1010" s="1">
        <f>VLOOKUP(A1010,'ADM Details FY17'!$A$3:$O$3515,15,FALSE)</f>
        <v>0</v>
      </c>
      <c r="M1010" s="1">
        <f>VLOOKUP(A1010,'ADM Details FY17'!$A$3:$P$3515,16,FALSE)</f>
        <v>0</v>
      </c>
      <c r="N1010" s="1">
        <f>VLOOKUP(A1010,'ADM Details FY17'!$A$3:$Q$3515,17,FALSE)</f>
        <v>0</v>
      </c>
      <c r="O1010" s="1">
        <f>VLOOKUP(A1010,'ADM Details FY17'!$A$3:$S$3515,19,FALSE)</f>
        <v>1.82</v>
      </c>
      <c r="P1010" s="1">
        <f>VLOOKUP(A1010,'ADM Details FY17'!$A$3:$U$3515,21,FALSE)</f>
        <v>0</v>
      </c>
      <c r="Q1010" s="1">
        <f>VLOOKUP(A1010,'ADM Details FY17'!$A$3:$V$3515,22,FALSE)</f>
        <v>0</v>
      </c>
      <c r="R1010" s="1">
        <f>VLOOKUP(A1010,'ADM Details FY17'!$A$3:$W$3515,23,FALSE)</f>
        <v>0</v>
      </c>
      <c r="S1010" s="1">
        <f>VLOOKUP(A1010,'ADM Details FY17'!$A$3:$X$3515,24,FALSE)</f>
        <v>0</v>
      </c>
      <c r="T1010" s="1">
        <f>VLOOKUP(A1010,'ADM Details FY17'!$A$3:$Y$3515,25,FALSE)</f>
        <v>0</v>
      </c>
      <c r="U1010" s="1">
        <f>VLOOKUP(A1010,'ADM Details FY17'!$A$3:$AA$3515,27,FALSE)</f>
        <v>0</v>
      </c>
      <c r="V1010" s="1">
        <f>IFERROR(VLOOKUP(C1010,'eindex _tget pp '!$A$4:$E$615,5,FALSE),0)</f>
        <v>1248.7247346686736</v>
      </c>
      <c r="W1010" s="31">
        <f>IFERROR(VLOOKUP(C1010,'eindex _tget pp '!$A$4:$F$615,6,FALSE),0)</f>
        <v>3.9918988903999999</v>
      </c>
      <c r="X1010" s="4">
        <f>IFERROR(VLOOKUP(B1010,'eschools 16'!$A$2:$F$25,6,FALSE),1)</f>
        <v>1</v>
      </c>
      <c r="Y1010" s="1">
        <f t="shared" si="75"/>
        <v>986.49</v>
      </c>
      <c r="Z1010" s="1">
        <f t="shared" si="76"/>
        <v>3431.12</v>
      </c>
      <c r="AA1010" s="31">
        <f>IFERROR(VLOOKUP(C1010,'eindex _tget pp '!$A$4:$G$615,7,FALSE),0)</f>
        <v>0.78548638900000001</v>
      </c>
      <c r="AB1010" s="1">
        <f>VLOOKUP(A1010,'ADM Details FY17'!$A$3:$AB$3515,28,FALSE)</f>
        <v>0</v>
      </c>
      <c r="AC1010" s="1">
        <f t="shared" si="77"/>
        <v>0</v>
      </c>
      <c r="AD1010" s="1">
        <f t="shared" si="78"/>
        <v>3.16</v>
      </c>
      <c r="AE1010" s="1">
        <f t="shared" si="79"/>
        <v>474</v>
      </c>
    </row>
    <row r="1011" spans="1:31" x14ac:dyDescent="0.25">
      <c r="A1011" t="str">
        <f>B1011&amp;"-"&amp;COUNTIF($B$3:B1011,B1011)</f>
        <v>297-26</v>
      </c>
      <c r="B1011">
        <v>297</v>
      </c>
      <c r="C1011" s="18">
        <f>VLOOKUP(A1011,'ADM Details FY17'!$A$3:$D$3515,4,FALSE)</f>
        <v>44958</v>
      </c>
      <c r="D1011" s="1">
        <f>VLOOKUP(A1011,'ADM Details FY17'!$A$3:$E$3515,5,FALSE)</f>
        <v>1</v>
      </c>
      <c r="E1011" s="1">
        <f>VLOOKUP(A1011,'ADM Details FY17'!$A$3:$F$3515,6,FALSE)</f>
        <v>0</v>
      </c>
      <c r="F1011" s="1">
        <f>VLOOKUP(A1011,'ADM Details FY17'!$A$3:$G$3515,7,FALSE)</f>
        <v>0</v>
      </c>
      <c r="G1011" s="1">
        <f>VLOOKUP(A1011,'ADM Details FY17'!$A$3:$H$3515,8,FALSE)</f>
        <v>1</v>
      </c>
      <c r="H1011" s="1">
        <f>VLOOKUP(A1011,'ADM Details FY17'!$A$3:$I$3515,9,FALSE)</f>
        <v>0</v>
      </c>
      <c r="I1011" s="1">
        <f>VLOOKUP(A1011,'ADM Details FY17'!$A$3:$J$3517,10,FALSE)</f>
        <v>0</v>
      </c>
      <c r="J1011" s="1">
        <f>VLOOKUP(A1011,'ADM Details FY17'!$A$3:$K$3515,11,FALSE)</f>
        <v>0</v>
      </c>
      <c r="K1011" s="1">
        <f>VLOOKUP(A1011,'ADM Details FY17'!$A$3:$M$3515,13,FALSE)</f>
        <v>1</v>
      </c>
      <c r="L1011" s="1">
        <f>VLOOKUP(A1011,'ADM Details FY17'!$A$3:$O$3515,15,FALSE)</f>
        <v>0</v>
      </c>
      <c r="M1011" s="1">
        <f>VLOOKUP(A1011,'ADM Details FY17'!$A$3:$P$3515,16,FALSE)</f>
        <v>0</v>
      </c>
      <c r="N1011" s="1">
        <f>VLOOKUP(A1011,'ADM Details FY17'!$A$3:$Q$3515,17,FALSE)</f>
        <v>0</v>
      </c>
      <c r="O1011" s="1">
        <f>VLOOKUP(A1011,'ADM Details FY17'!$A$3:$S$3515,19,FALSE)</f>
        <v>0</v>
      </c>
      <c r="P1011" s="1">
        <f>VLOOKUP(A1011,'ADM Details FY17'!$A$3:$U$3515,21,FALSE)</f>
        <v>0</v>
      </c>
      <c r="Q1011" s="1">
        <f>VLOOKUP(A1011,'ADM Details FY17'!$A$3:$V$3515,22,FALSE)</f>
        <v>0</v>
      </c>
      <c r="R1011" s="1">
        <f>VLOOKUP(A1011,'ADM Details FY17'!$A$3:$W$3515,23,FALSE)</f>
        <v>0</v>
      </c>
      <c r="S1011" s="1">
        <f>VLOOKUP(A1011,'ADM Details FY17'!$A$3:$X$3515,24,FALSE)</f>
        <v>0</v>
      </c>
      <c r="T1011" s="1">
        <f>VLOOKUP(A1011,'ADM Details FY17'!$A$3:$Y$3515,25,FALSE)</f>
        <v>0</v>
      </c>
      <c r="U1011" s="1">
        <f>VLOOKUP(A1011,'ADM Details FY17'!$A$3:$AA$3515,27,FALSE)</f>
        <v>0</v>
      </c>
      <c r="V1011" s="1">
        <f>IFERROR(VLOOKUP(C1011,'eindex _tget pp '!$A$4:$E$615,5,FALSE),0)</f>
        <v>0</v>
      </c>
      <c r="W1011" s="31">
        <f>IFERROR(VLOOKUP(C1011,'eindex _tget pp '!$A$4:$F$615,6,FALSE),0)</f>
        <v>0.52469289910000005</v>
      </c>
      <c r="X1011" s="4">
        <f>IFERROR(VLOOKUP(B1011,'eschools 16'!$A$2:$F$25,6,FALSE),1)</f>
        <v>1</v>
      </c>
      <c r="Y1011" s="1">
        <f t="shared" si="75"/>
        <v>0</v>
      </c>
      <c r="Z1011" s="1">
        <f t="shared" si="76"/>
        <v>142.72</v>
      </c>
      <c r="AA1011" s="31">
        <f>IFERROR(VLOOKUP(C1011,'eindex _tget pp '!$A$4:$G$615,7,FALSE),0)</f>
        <v>0.29313963300000001</v>
      </c>
      <c r="AB1011" s="1">
        <f>VLOOKUP(A1011,'ADM Details FY17'!$A$3:$AB$3515,28,FALSE)</f>
        <v>0</v>
      </c>
      <c r="AC1011" s="1">
        <f t="shared" si="77"/>
        <v>0</v>
      </c>
      <c r="AD1011" s="1">
        <f t="shared" si="78"/>
        <v>1</v>
      </c>
      <c r="AE1011" s="1">
        <f t="shared" si="79"/>
        <v>150</v>
      </c>
    </row>
    <row r="1012" spans="1:31" x14ac:dyDescent="0.25">
      <c r="A1012" t="str">
        <f>B1012&amp;"-"&amp;COUNTIF($B$3:B1012,B1012)</f>
        <v>297-27</v>
      </c>
      <c r="B1012">
        <v>297</v>
      </c>
      <c r="C1012" s="18">
        <f>VLOOKUP(A1012,'ADM Details FY17'!$A$3:$D$3515,4,FALSE)</f>
        <v>45047</v>
      </c>
      <c r="D1012" s="1">
        <f>VLOOKUP(A1012,'ADM Details FY17'!$A$3:$E$3515,5,FALSE)</f>
        <v>2</v>
      </c>
      <c r="E1012" s="1">
        <f>VLOOKUP(A1012,'ADM Details FY17'!$A$3:$F$3515,6,FALSE)</f>
        <v>0</v>
      </c>
      <c r="F1012" s="1">
        <f>VLOOKUP(A1012,'ADM Details FY17'!$A$3:$G$3515,7,FALSE)</f>
        <v>0</v>
      </c>
      <c r="G1012" s="1">
        <f>VLOOKUP(A1012,'ADM Details FY17'!$A$3:$H$3515,8,FALSE)</f>
        <v>1</v>
      </c>
      <c r="H1012" s="1">
        <f>VLOOKUP(A1012,'ADM Details FY17'!$A$3:$I$3515,9,FALSE)</f>
        <v>0</v>
      </c>
      <c r="I1012" s="1">
        <f>VLOOKUP(A1012,'ADM Details FY17'!$A$3:$J$3517,10,FALSE)</f>
        <v>0</v>
      </c>
      <c r="J1012" s="1">
        <f>VLOOKUP(A1012,'ADM Details FY17'!$A$3:$K$3515,11,FALSE)</f>
        <v>0</v>
      </c>
      <c r="K1012" s="1">
        <f>VLOOKUP(A1012,'ADM Details FY17'!$A$3:$M$3515,13,FALSE)</f>
        <v>2</v>
      </c>
      <c r="L1012" s="1">
        <f>VLOOKUP(A1012,'ADM Details FY17'!$A$3:$O$3515,15,FALSE)</f>
        <v>0</v>
      </c>
      <c r="M1012" s="1">
        <f>VLOOKUP(A1012,'ADM Details FY17'!$A$3:$P$3515,16,FALSE)</f>
        <v>0</v>
      </c>
      <c r="N1012" s="1">
        <f>VLOOKUP(A1012,'ADM Details FY17'!$A$3:$Q$3515,17,FALSE)</f>
        <v>0</v>
      </c>
      <c r="O1012" s="1">
        <f>VLOOKUP(A1012,'ADM Details FY17'!$A$3:$S$3515,19,FALSE)</f>
        <v>0</v>
      </c>
      <c r="P1012" s="1">
        <f>VLOOKUP(A1012,'ADM Details FY17'!$A$3:$U$3515,21,FALSE)</f>
        <v>0</v>
      </c>
      <c r="Q1012" s="1">
        <f>VLOOKUP(A1012,'ADM Details FY17'!$A$3:$V$3515,22,FALSE)</f>
        <v>0</v>
      </c>
      <c r="R1012" s="1">
        <f>VLOOKUP(A1012,'ADM Details FY17'!$A$3:$W$3515,23,FALSE)</f>
        <v>0</v>
      </c>
      <c r="S1012" s="1">
        <f>VLOOKUP(A1012,'ADM Details FY17'!$A$3:$X$3515,24,FALSE)</f>
        <v>0</v>
      </c>
      <c r="T1012" s="1">
        <f>VLOOKUP(A1012,'ADM Details FY17'!$A$3:$Y$3515,25,FALSE)</f>
        <v>0</v>
      </c>
      <c r="U1012" s="1">
        <f>VLOOKUP(A1012,'ADM Details FY17'!$A$3:$AA$3515,27,FALSE)</f>
        <v>0</v>
      </c>
      <c r="V1012" s="1">
        <f>IFERROR(VLOOKUP(C1012,'eindex _tget pp '!$A$4:$E$615,5,FALSE),0)</f>
        <v>83.620651896782661</v>
      </c>
      <c r="W1012" s="31">
        <f>IFERROR(VLOOKUP(C1012,'eindex _tget pp '!$A$4:$F$615,6,FALSE),0)</f>
        <v>0.66135081969999998</v>
      </c>
      <c r="X1012" s="4">
        <f>IFERROR(VLOOKUP(B1012,'eschools 16'!$A$2:$F$25,6,FALSE),1)</f>
        <v>1</v>
      </c>
      <c r="Y1012" s="1">
        <f t="shared" si="75"/>
        <v>41.81</v>
      </c>
      <c r="Z1012" s="1">
        <f t="shared" si="76"/>
        <v>359.77</v>
      </c>
      <c r="AA1012" s="31">
        <f>IFERROR(VLOOKUP(C1012,'eindex _tget pp '!$A$4:$G$615,7,FALSE),0)</f>
        <v>0.38829070799999998</v>
      </c>
      <c r="AB1012" s="1">
        <f>VLOOKUP(A1012,'ADM Details FY17'!$A$3:$AB$3515,28,FALSE)</f>
        <v>0</v>
      </c>
      <c r="AC1012" s="1">
        <f t="shared" si="77"/>
        <v>0</v>
      </c>
      <c r="AD1012" s="1">
        <f t="shared" si="78"/>
        <v>2</v>
      </c>
      <c r="AE1012" s="1">
        <f t="shared" si="79"/>
        <v>300</v>
      </c>
    </row>
    <row r="1013" spans="1:31" x14ac:dyDescent="0.25">
      <c r="A1013" t="str">
        <f>B1013&amp;"-"&amp;COUNTIF($B$3:B1013,B1013)</f>
        <v>297-28</v>
      </c>
      <c r="B1013">
        <v>297</v>
      </c>
      <c r="C1013" s="18">
        <f>VLOOKUP(A1013,'ADM Details FY17'!$A$3:$D$3515,4,FALSE)</f>
        <v>45070</v>
      </c>
      <c r="D1013" s="1">
        <f>VLOOKUP(A1013,'ADM Details FY17'!$A$3:$E$3515,5,FALSE)</f>
        <v>0.88</v>
      </c>
      <c r="E1013" s="1">
        <f>VLOOKUP(A1013,'ADM Details FY17'!$A$3:$F$3515,6,FALSE)</f>
        <v>0</v>
      </c>
      <c r="F1013" s="1">
        <f>VLOOKUP(A1013,'ADM Details FY17'!$A$3:$G$3515,7,FALSE)</f>
        <v>0.13</v>
      </c>
      <c r="G1013" s="1">
        <f>VLOOKUP(A1013,'ADM Details FY17'!$A$3:$H$3515,8,FALSE)</f>
        <v>0</v>
      </c>
      <c r="H1013" s="1">
        <f>VLOOKUP(A1013,'ADM Details FY17'!$A$3:$I$3515,9,FALSE)</f>
        <v>0</v>
      </c>
      <c r="I1013" s="1">
        <f>VLOOKUP(A1013,'ADM Details FY17'!$A$3:$J$3517,10,FALSE)</f>
        <v>0</v>
      </c>
      <c r="J1013" s="1">
        <f>VLOOKUP(A1013,'ADM Details FY17'!$A$3:$K$3515,11,FALSE)</f>
        <v>0</v>
      </c>
      <c r="K1013" s="1">
        <f>VLOOKUP(A1013,'ADM Details FY17'!$A$3:$M$3515,13,FALSE)</f>
        <v>0.88</v>
      </c>
      <c r="L1013" s="1">
        <f>VLOOKUP(A1013,'ADM Details FY17'!$A$3:$O$3515,15,FALSE)</f>
        <v>0</v>
      </c>
      <c r="M1013" s="1">
        <f>VLOOKUP(A1013,'ADM Details FY17'!$A$3:$P$3515,16,FALSE)</f>
        <v>0</v>
      </c>
      <c r="N1013" s="1">
        <f>VLOOKUP(A1013,'ADM Details FY17'!$A$3:$Q$3515,17,FALSE)</f>
        <v>0</v>
      </c>
      <c r="O1013" s="1">
        <f>VLOOKUP(A1013,'ADM Details FY17'!$A$3:$S$3515,19,FALSE)</f>
        <v>0</v>
      </c>
      <c r="P1013" s="1">
        <f>VLOOKUP(A1013,'ADM Details FY17'!$A$3:$U$3515,21,FALSE)</f>
        <v>0</v>
      </c>
      <c r="Q1013" s="1">
        <f>VLOOKUP(A1013,'ADM Details FY17'!$A$3:$V$3515,22,FALSE)</f>
        <v>0</v>
      </c>
      <c r="R1013" s="1">
        <f>VLOOKUP(A1013,'ADM Details FY17'!$A$3:$W$3515,23,FALSE)</f>
        <v>0</v>
      </c>
      <c r="S1013" s="1">
        <f>VLOOKUP(A1013,'ADM Details FY17'!$A$3:$X$3515,24,FALSE)</f>
        <v>0</v>
      </c>
      <c r="T1013" s="1">
        <f>VLOOKUP(A1013,'ADM Details FY17'!$A$3:$Y$3515,25,FALSE)</f>
        <v>0</v>
      </c>
      <c r="U1013" s="1">
        <f>VLOOKUP(A1013,'ADM Details FY17'!$A$3:$AA$3515,27,FALSE)</f>
        <v>0</v>
      </c>
      <c r="V1013" s="1">
        <f>IFERROR(VLOOKUP(C1013,'eindex _tget pp '!$A$4:$E$615,5,FALSE),0)</f>
        <v>1923.466170566644</v>
      </c>
      <c r="W1013" s="31">
        <f>IFERROR(VLOOKUP(C1013,'eindex _tget pp '!$A$4:$F$615,6,FALSE),0)</f>
        <v>1.0213142019000001</v>
      </c>
      <c r="X1013" s="4">
        <f>IFERROR(VLOOKUP(B1013,'eschools 16'!$A$2:$F$25,6,FALSE),1)</f>
        <v>1</v>
      </c>
      <c r="Y1013" s="1">
        <f t="shared" si="75"/>
        <v>423.16</v>
      </c>
      <c r="Z1013" s="1">
        <f t="shared" si="76"/>
        <v>244.46</v>
      </c>
      <c r="AA1013" s="31">
        <f>IFERROR(VLOOKUP(C1013,'eindex _tget pp '!$A$4:$G$615,7,FALSE),0)</f>
        <v>0.84270771099999997</v>
      </c>
      <c r="AB1013" s="1">
        <f>VLOOKUP(A1013,'ADM Details FY17'!$A$3:$AB$3515,28,FALSE)</f>
        <v>0</v>
      </c>
      <c r="AC1013" s="1">
        <f t="shared" si="77"/>
        <v>0</v>
      </c>
      <c r="AD1013" s="1">
        <f t="shared" si="78"/>
        <v>0.88</v>
      </c>
      <c r="AE1013" s="1">
        <f t="shared" si="79"/>
        <v>132</v>
      </c>
    </row>
    <row r="1014" spans="1:31" x14ac:dyDescent="0.25">
      <c r="A1014" t="str">
        <f>B1014&amp;"-"&amp;COUNTIF($B$3:B1014,B1014)</f>
        <v>297-29</v>
      </c>
      <c r="B1014">
        <v>297</v>
      </c>
      <c r="C1014" s="18">
        <f>VLOOKUP(A1014,'ADM Details FY17'!$A$3:$D$3515,4,FALSE)</f>
        <v>0</v>
      </c>
      <c r="D1014" s="1">
        <f>VLOOKUP(A1014,'ADM Details FY17'!$A$3:$E$3515,5,FALSE)</f>
        <v>0</v>
      </c>
      <c r="E1014" s="1">
        <f>VLOOKUP(A1014,'ADM Details FY17'!$A$3:$F$3515,6,FALSE)</f>
        <v>0</v>
      </c>
      <c r="F1014" s="1">
        <f>VLOOKUP(A1014,'ADM Details FY17'!$A$3:$G$3515,7,FALSE)</f>
        <v>0</v>
      </c>
      <c r="G1014" s="1">
        <f>VLOOKUP(A1014,'ADM Details FY17'!$A$3:$H$3515,8,FALSE)</f>
        <v>0</v>
      </c>
      <c r="H1014" s="1">
        <f>VLOOKUP(A1014,'ADM Details FY17'!$A$3:$I$3515,9,FALSE)</f>
        <v>0</v>
      </c>
      <c r="I1014" s="1">
        <f>VLOOKUP(A1014,'ADM Details FY17'!$A$3:$J$3517,10,FALSE)</f>
        <v>0</v>
      </c>
      <c r="J1014" s="1">
        <f>VLOOKUP(A1014,'ADM Details FY17'!$A$3:$K$3515,11,FALSE)</f>
        <v>0</v>
      </c>
      <c r="K1014" s="1">
        <f>VLOOKUP(A1014,'ADM Details FY17'!$A$3:$M$3515,13,FALSE)</f>
        <v>0</v>
      </c>
      <c r="L1014" s="1">
        <f>VLOOKUP(A1014,'ADM Details FY17'!$A$3:$O$3515,15,FALSE)</f>
        <v>0</v>
      </c>
      <c r="M1014" s="1">
        <f>VLOOKUP(A1014,'ADM Details FY17'!$A$3:$P$3515,16,FALSE)</f>
        <v>0</v>
      </c>
      <c r="N1014" s="1">
        <f>VLOOKUP(A1014,'ADM Details FY17'!$A$3:$Q$3515,17,FALSE)</f>
        <v>0</v>
      </c>
      <c r="O1014" s="1">
        <f>VLOOKUP(A1014,'ADM Details FY17'!$A$3:$S$3515,19,FALSE)</f>
        <v>0</v>
      </c>
      <c r="P1014" s="1">
        <f>VLOOKUP(A1014,'ADM Details FY17'!$A$3:$U$3515,21,FALSE)</f>
        <v>0</v>
      </c>
      <c r="Q1014" s="1">
        <f>VLOOKUP(A1014,'ADM Details FY17'!$A$3:$V$3515,22,FALSE)</f>
        <v>0</v>
      </c>
      <c r="R1014" s="1">
        <f>VLOOKUP(A1014,'ADM Details FY17'!$A$3:$W$3515,23,FALSE)</f>
        <v>0</v>
      </c>
      <c r="S1014" s="1">
        <f>VLOOKUP(A1014,'ADM Details FY17'!$A$3:$X$3515,24,FALSE)</f>
        <v>0</v>
      </c>
      <c r="T1014" s="1">
        <f>VLOOKUP(A1014,'ADM Details FY17'!$A$3:$Y$3515,25,FALSE)</f>
        <v>0</v>
      </c>
      <c r="U1014" s="1">
        <f>VLOOKUP(A1014,'ADM Details FY17'!$A$3:$AA$3515,27,FALSE)</f>
        <v>0</v>
      </c>
      <c r="V1014" s="1">
        <f>IFERROR(VLOOKUP(C1014,'eindex _tget pp '!$A$4:$E$615,5,FALSE),0)</f>
        <v>0</v>
      </c>
      <c r="W1014" s="31">
        <f>IFERROR(VLOOKUP(C1014,'eindex _tget pp '!$A$4:$F$615,6,FALSE),0)</f>
        <v>0</v>
      </c>
      <c r="X1014" s="4">
        <f>IFERROR(VLOOKUP(B1014,'eschools 16'!$A$2:$F$25,6,FALSE),1)</f>
        <v>1</v>
      </c>
      <c r="Y1014" s="1">
        <f t="shared" si="75"/>
        <v>0</v>
      </c>
      <c r="Z1014" s="1">
        <f t="shared" si="76"/>
        <v>0</v>
      </c>
      <c r="AA1014" s="31">
        <f>IFERROR(VLOOKUP(C1014,'eindex _tget pp '!$A$4:$G$615,7,FALSE),0)</f>
        <v>0</v>
      </c>
      <c r="AB1014" s="1">
        <f>VLOOKUP(A1014,'ADM Details FY17'!$A$3:$AB$3515,28,FALSE)</f>
        <v>0</v>
      </c>
      <c r="AC1014" s="1">
        <f t="shared" si="77"/>
        <v>0</v>
      </c>
      <c r="AD1014" s="1">
        <f t="shared" si="78"/>
        <v>0</v>
      </c>
      <c r="AE1014" s="1">
        <f t="shared" si="79"/>
        <v>0</v>
      </c>
    </row>
    <row r="1015" spans="1:31" x14ac:dyDescent="0.25">
      <c r="A1015" t="str">
        <f>B1015&amp;"-"&amp;COUNTIF($B$3:B1015,B1015)</f>
        <v>297-30</v>
      </c>
      <c r="B1015">
        <v>297</v>
      </c>
      <c r="C1015" s="18">
        <f>VLOOKUP(A1015,'ADM Details FY17'!$A$3:$D$3515,4,FALSE)</f>
        <v>0</v>
      </c>
      <c r="D1015" s="1">
        <f>VLOOKUP(A1015,'ADM Details FY17'!$A$3:$E$3515,5,FALSE)</f>
        <v>0</v>
      </c>
      <c r="E1015" s="1">
        <f>VLOOKUP(A1015,'ADM Details FY17'!$A$3:$F$3515,6,FALSE)</f>
        <v>0</v>
      </c>
      <c r="F1015" s="1">
        <f>VLOOKUP(A1015,'ADM Details FY17'!$A$3:$G$3515,7,FALSE)</f>
        <v>0</v>
      </c>
      <c r="G1015" s="1">
        <f>VLOOKUP(A1015,'ADM Details FY17'!$A$3:$H$3515,8,FALSE)</f>
        <v>0</v>
      </c>
      <c r="H1015" s="1">
        <f>VLOOKUP(A1015,'ADM Details FY17'!$A$3:$I$3515,9,FALSE)</f>
        <v>0</v>
      </c>
      <c r="I1015" s="1">
        <f>VLOOKUP(A1015,'ADM Details FY17'!$A$3:$J$3517,10,FALSE)</f>
        <v>0</v>
      </c>
      <c r="J1015" s="1">
        <f>VLOOKUP(A1015,'ADM Details FY17'!$A$3:$K$3515,11,FALSE)</f>
        <v>0</v>
      </c>
      <c r="K1015" s="1">
        <f>VLOOKUP(A1015,'ADM Details FY17'!$A$3:$M$3515,13,FALSE)</f>
        <v>0</v>
      </c>
      <c r="L1015" s="1">
        <f>VLOOKUP(A1015,'ADM Details FY17'!$A$3:$O$3515,15,FALSE)</f>
        <v>0</v>
      </c>
      <c r="M1015" s="1">
        <f>VLOOKUP(A1015,'ADM Details FY17'!$A$3:$P$3515,16,FALSE)</f>
        <v>0</v>
      </c>
      <c r="N1015" s="1">
        <f>VLOOKUP(A1015,'ADM Details FY17'!$A$3:$Q$3515,17,FALSE)</f>
        <v>0</v>
      </c>
      <c r="O1015" s="1">
        <f>VLOOKUP(A1015,'ADM Details FY17'!$A$3:$S$3515,19,FALSE)</f>
        <v>0</v>
      </c>
      <c r="P1015" s="1">
        <f>VLOOKUP(A1015,'ADM Details FY17'!$A$3:$U$3515,21,FALSE)</f>
        <v>0</v>
      </c>
      <c r="Q1015" s="1">
        <f>VLOOKUP(A1015,'ADM Details FY17'!$A$3:$V$3515,22,FALSE)</f>
        <v>0</v>
      </c>
      <c r="R1015" s="1">
        <f>VLOOKUP(A1015,'ADM Details FY17'!$A$3:$W$3515,23,FALSE)</f>
        <v>0</v>
      </c>
      <c r="S1015" s="1">
        <f>VLOOKUP(A1015,'ADM Details FY17'!$A$3:$X$3515,24,FALSE)</f>
        <v>0</v>
      </c>
      <c r="T1015" s="1">
        <f>VLOOKUP(A1015,'ADM Details FY17'!$A$3:$Y$3515,25,FALSE)</f>
        <v>0</v>
      </c>
      <c r="U1015" s="1">
        <f>VLOOKUP(A1015,'ADM Details FY17'!$A$3:$AA$3515,27,FALSE)</f>
        <v>0</v>
      </c>
      <c r="V1015" s="1">
        <f>IFERROR(VLOOKUP(C1015,'eindex _tget pp '!$A$4:$E$615,5,FALSE),0)</f>
        <v>0</v>
      </c>
      <c r="W1015" s="31">
        <f>IFERROR(VLOOKUP(C1015,'eindex _tget pp '!$A$4:$F$615,6,FALSE),0)</f>
        <v>0</v>
      </c>
      <c r="X1015" s="4">
        <f>IFERROR(VLOOKUP(B1015,'eschools 16'!$A$2:$F$25,6,FALSE),1)</f>
        <v>1</v>
      </c>
      <c r="Y1015" s="1">
        <f t="shared" si="75"/>
        <v>0</v>
      </c>
      <c r="Z1015" s="1">
        <f t="shared" si="76"/>
        <v>0</v>
      </c>
      <c r="AA1015" s="31">
        <f>IFERROR(VLOOKUP(C1015,'eindex _tget pp '!$A$4:$G$615,7,FALSE),0)</f>
        <v>0</v>
      </c>
      <c r="AB1015" s="1">
        <f>VLOOKUP(A1015,'ADM Details FY17'!$A$3:$AB$3515,28,FALSE)</f>
        <v>0</v>
      </c>
      <c r="AC1015" s="1">
        <f t="shared" si="77"/>
        <v>0</v>
      </c>
      <c r="AD1015" s="1">
        <f t="shared" si="78"/>
        <v>0</v>
      </c>
      <c r="AE1015" s="1">
        <f t="shared" si="79"/>
        <v>0</v>
      </c>
    </row>
    <row r="1016" spans="1:31" x14ac:dyDescent="0.25">
      <c r="A1016" t="str">
        <f>B1016&amp;"-"&amp;COUNTIF($B$3:B1016,B1016)</f>
        <v>297-31</v>
      </c>
      <c r="B1016">
        <v>297</v>
      </c>
      <c r="C1016" s="18">
        <f>VLOOKUP(A1016,'ADM Details FY17'!$A$3:$D$3515,4,FALSE)</f>
        <v>0</v>
      </c>
      <c r="D1016" s="1">
        <f>VLOOKUP(A1016,'ADM Details FY17'!$A$3:$E$3515,5,FALSE)</f>
        <v>0</v>
      </c>
      <c r="E1016" s="1">
        <f>VLOOKUP(A1016,'ADM Details FY17'!$A$3:$F$3515,6,FALSE)</f>
        <v>0</v>
      </c>
      <c r="F1016" s="1">
        <f>VLOOKUP(A1016,'ADM Details FY17'!$A$3:$G$3515,7,FALSE)</f>
        <v>0</v>
      </c>
      <c r="G1016" s="1">
        <f>VLOOKUP(A1016,'ADM Details FY17'!$A$3:$H$3515,8,FALSE)</f>
        <v>0</v>
      </c>
      <c r="H1016" s="1">
        <f>VLOOKUP(A1016,'ADM Details FY17'!$A$3:$I$3515,9,FALSE)</f>
        <v>0</v>
      </c>
      <c r="I1016" s="1">
        <f>VLOOKUP(A1016,'ADM Details FY17'!$A$3:$J$3517,10,FALSE)</f>
        <v>0</v>
      </c>
      <c r="J1016" s="1">
        <f>VLOOKUP(A1016,'ADM Details FY17'!$A$3:$K$3515,11,FALSE)</f>
        <v>0</v>
      </c>
      <c r="K1016" s="1">
        <f>VLOOKUP(A1016,'ADM Details FY17'!$A$3:$M$3515,13,FALSE)</f>
        <v>0</v>
      </c>
      <c r="L1016" s="1">
        <f>VLOOKUP(A1016,'ADM Details FY17'!$A$3:$O$3515,15,FALSE)</f>
        <v>0</v>
      </c>
      <c r="M1016" s="1">
        <f>VLOOKUP(A1016,'ADM Details FY17'!$A$3:$P$3515,16,FALSE)</f>
        <v>0</v>
      </c>
      <c r="N1016" s="1">
        <f>VLOOKUP(A1016,'ADM Details FY17'!$A$3:$Q$3515,17,FALSE)</f>
        <v>0</v>
      </c>
      <c r="O1016" s="1">
        <f>VLOOKUP(A1016,'ADM Details FY17'!$A$3:$S$3515,19,FALSE)</f>
        <v>0</v>
      </c>
      <c r="P1016" s="1">
        <f>VLOOKUP(A1016,'ADM Details FY17'!$A$3:$U$3515,21,FALSE)</f>
        <v>0</v>
      </c>
      <c r="Q1016" s="1">
        <f>VLOOKUP(A1016,'ADM Details FY17'!$A$3:$V$3515,22,FALSE)</f>
        <v>0</v>
      </c>
      <c r="R1016" s="1">
        <f>VLOOKUP(A1016,'ADM Details FY17'!$A$3:$W$3515,23,FALSE)</f>
        <v>0</v>
      </c>
      <c r="S1016" s="1">
        <f>VLOOKUP(A1016,'ADM Details FY17'!$A$3:$X$3515,24,FALSE)</f>
        <v>0</v>
      </c>
      <c r="T1016" s="1">
        <f>VLOOKUP(A1016,'ADM Details FY17'!$A$3:$Y$3515,25,FALSE)</f>
        <v>0</v>
      </c>
      <c r="U1016" s="1">
        <f>VLOOKUP(A1016,'ADM Details FY17'!$A$3:$AA$3515,27,FALSE)</f>
        <v>0</v>
      </c>
      <c r="V1016" s="1">
        <f>IFERROR(VLOOKUP(C1016,'eindex _tget pp '!$A$4:$E$615,5,FALSE),0)</f>
        <v>0</v>
      </c>
      <c r="W1016" s="31">
        <f>IFERROR(VLOOKUP(C1016,'eindex _tget pp '!$A$4:$F$615,6,FALSE),0)</f>
        <v>0</v>
      </c>
      <c r="X1016" s="4">
        <f>IFERROR(VLOOKUP(B1016,'eschools 16'!$A$2:$F$25,6,FALSE),1)</f>
        <v>1</v>
      </c>
      <c r="Y1016" s="1">
        <f t="shared" si="75"/>
        <v>0</v>
      </c>
      <c r="Z1016" s="1">
        <f t="shared" si="76"/>
        <v>0</v>
      </c>
      <c r="AA1016" s="31">
        <f>IFERROR(VLOOKUP(C1016,'eindex _tget pp '!$A$4:$G$615,7,FALSE),0)</f>
        <v>0</v>
      </c>
      <c r="AB1016" s="1">
        <f>VLOOKUP(A1016,'ADM Details FY17'!$A$3:$AB$3515,28,FALSE)</f>
        <v>0</v>
      </c>
      <c r="AC1016" s="1">
        <f t="shared" si="77"/>
        <v>0</v>
      </c>
      <c r="AD1016" s="1">
        <f t="shared" si="78"/>
        <v>0</v>
      </c>
      <c r="AE1016" s="1">
        <f t="shared" si="79"/>
        <v>0</v>
      </c>
    </row>
    <row r="1017" spans="1:31" x14ac:dyDescent="0.25">
      <c r="A1017" t="str">
        <f>B1017&amp;"-"&amp;COUNTIF($B$3:B1017,B1017)</f>
        <v>297-32</v>
      </c>
      <c r="B1017">
        <v>297</v>
      </c>
      <c r="C1017" s="18">
        <f>VLOOKUP(A1017,'ADM Details FY17'!$A$3:$D$3515,4,FALSE)</f>
        <v>0</v>
      </c>
      <c r="D1017" s="1">
        <f>VLOOKUP(A1017,'ADM Details FY17'!$A$3:$E$3515,5,FALSE)</f>
        <v>0</v>
      </c>
      <c r="E1017" s="1">
        <f>VLOOKUP(A1017,'ADM Details FY17'!$A$3:$F$3515,6,FALSE)</f>
        <v>0</v>
      </c>
      <c r="F1017" s="1">
        <f>VLOOKUP(A1017,'ADM Details FY17'!$A$3:$G$3515,7,FALSE)</f>
        <v>0</v>
      </c>
      <c r="G1017" s="1">
        <f>VLOOKUP(A1017,'ADM Details FY17'!$A$3:$H$3515,8,FALSE)</f>
        <v>0</v>
      </c>
      <c r="H1017" s="1">
        <f>VLOOKUP(A1017,'ADM Details FY17'!$A$3:$I$3515,9,FALSE)</f>
        <v>0</v>
      </c>
      <c r="I1017" s="1">
        <f>VLOOKUP(A1017,'ADM Details FY17'!$A$3:$J$3517,10,FALSE)</f>
        <v>0</v>
      </c>
      <c r="J1017" s="1">
        <f>VLOOKUP(A1017,'ADM Details FY17'!$A$3:$K$3515,11,FALSE)</f>
        <v>0</v>
      </c>
      <c r="K1017" s="1">
        <f>VLOOKUP(A1017,'ADM Details FY17'!$A$3:$M$3515,13,FALSE)</f>
        <v>0</v>
      </c>
      <c r="L1017" s="1">
        <f>VLOOKUP(A1017,'ADM Details FY17'!$A$3:$O$3515,15,FALSE)</f>
        <v>0</v>
      </c>
      <c r="M1017" s="1">
        <f>VLOOKUP(A1017,'ADM Details FY17'!$A$3:$P$3515,16,FALSE)</f>
        <v>0</v>
      </c>
      <c r="N1017" s="1">
        <f>VLOOKUP(A1017,'ADM Details FY17'!$A$3:$Q$3515,17,FALSE)</f>
        <v>0</v>
      </c>
      <c r="O1017" s="1">
        <f>VLOOKUP(A1017,'ADM Details FY17'!$A$3:$S$3515,19,FALSE)</f>
        <v>0</v>
      </c>
      <c r="P1017" s="1">
        <f>VLOOKUP(A1017,'ADM Details FY17'!$A$3:$U$3515,21,FALSE)</f>
        <v>0</v>
      </c>
      <c r="Q1017" s="1">
        <f>VLOOKUP(A1017,'ADM Details FY17'!$A$3:$V$3515,22,FALSE)</f>
        <v>0</v>
      </c>
      <c r="R1017" s="1">
        <f>VLOOKUP(A1017,'ADM Details FY17'!$A$3:$W$3515,23,FALSE)</f>
        <v>0</v>
      </c>
      <c r="S1017" s="1">
        <f>VLOOKUP(A1017,'ADM Details FY17'!$A$3:$X$3515,24,FALSE)</f>
        <v>0</v>
      </c>
      <c r="T1017" s="1">
        <f>VLOOKUP(A1017,'ADM Details FY17'!$A$3:$Y$3515,25,FALSE)</f>
        <v>0</v>
      </c>
      <c r="U1017" s="1">
        <f>VLOOKUP(A1017,'ADM Details FY17'!$A$3:$AA$3515,27,FALSE)</f>
        <v>0</v>
      </c>
      <c r="V1017" s="1">
        <f>IFERROR(VLOOKUP(C1017,'eindex _tget pp '!$A$4:$E$615,5,FALSE),0)</f>
        <v>0</v>
      </c>
      <c r="W1017" s="31">
        <f>IFERROR(VLOOKUP(C1017,'eindex _tget pp '!$A$4:$F$615,6,FALSE),0)</f>
        <v>0</v>
      </c>
      <c r="X1017" s="4">
        <f>IFERROR(VLOOKUP(B1017,'eschools 16'!$A$2:$F$25,6,FALSE),1)</f>
        <v>1</v>
      </c>
      <c r="Y1017" s="1">
        <f t="shared" si="75"/>
        <v>0</v>
      </c>
      <c r="Z1017" s="1">
        <f t="shared" si="76"/>
        <v>0</v>
      </c>
      <c r="AA1017" s="31">
        <f>IFERROR(VLOOKUP(C1017,'eindex _tget pp '!$A$4:$G$615,7,FALSE),0)</f>
        <v>0</v>
      </c>
      <c r="AB1017" s="1">
        <f>VLOOKUP(A1017,'ADM Details FY17'!$A$3:$AB$3515,28,FALSE)</f>
        <v>0</v>
      </c>
      <c r="AC1017" s="1">
        <f t="shared" si="77"/>
        <v>0</v>
      </c>
      <c r="AD1017" s="1">
        <f t="shared" si="78"/>
        <v>0</v>
      </c>
      <c r="AE1017" s="1">
        <f t="shared" si="79"/>
        <v>0</v>
      </c>
    </row>
    <row r="1018" spans="1:31" x14ac:dyDescent="0.25">
      <c r="A1018" t="str">
        <f>B1018&amp;"-"&amp;COUNTIF($B$3:B1018,B1018)</f>
        <v>297-33</v>
      </c>
      <c r="B1018">
        <v>297</v>
      </c>
      <c r="C1018" s="18">
        <f>VLOOKUP(A1018,'ADM Details FY17'!$A$3:$D$3515,4,FALSE)</f>
        <v>0</v>
      </c>
      <c r="D1018" s="1">
        <f>VLOOKUP(A1018,'ADM Details FY17'!$A$3:$E$3515,5,FALSE)</f>
        <v>0</v>
      </c>
      <c r="E1018" s="1">
        <f>VLOOKUP(A1018,'ADM Details FY17'!$A$3:$F$3515,6,FALSE)</f>
        <v>0</v>
      </c>
      <c r="F1018" s="1">
        <f>VLOOKUP(A1018,'ADM Details FY17'!$A$3:$G$3515,7,FALSE)</f>
        <v>0</v>
      </c>
      <c r="G1018" s="1">
        <f>VLOOKUP(A1018,'ADM Details FY17'!$A$3:$H$3515,8,FALSE)</f>
        <v>0</v>
      </c>
      <c r="H1018" s="1">
        <f>VLOOKUP(A1018,'ADM Details FY17'!$A$3:$I$3515,9,FALSE)</f>
        <v>0</v>
      </c>
      <c r="I1018" s="1">
        <f>VLOOKUP(A1018,'ADM Details FY17'!$A$3:$J$3517,10,FALSE)</f>
        <v>0</v>
      </c>
      <c r="J1018" s="1">
        <f>VLOOKUP(A1018,'ADM Details FY17'!$A$3:$K$3515,11,FALSE)</f>
        <v>0</v>
      </c>
      <c r="K1018" s="1">
        <f>VLOOKUP(A1018,'ADM Details FY17'!$A$3:$M$3515,13,FALSE)</f>
        <v>0</v>
      </c>
      <c r="L1018" s="1">
        <f>VLOOKUP(A1018,'ADM Details FY17'!$A$3:$O$3515,15,FALSE)</f>
        <v>0</v>
      </c>
      <c r="M1018" s="1">
        <f>VLOOKUP(A1018,'ADM Details FY17'!$A$3:$P$3515,16,FALSE)</f>
        <v>0</v>
      </c>
      <c r="N1018" s="1">
        <f>VLOOKUP(A1018,'ADM Details FY17'!$A$3:$Q$3515,17,FALSE)</f>
        <v>0</v>
      </c>
      <c r="O1018" s="1">
        <f>VLOOKUP(A1018,'ADM Details FY17'!$A$3:$S$3515,19,FALSE)</f>
        <v>0</v>
      </c>
      <c r="P1018" s="1">
        <f>VLOOKUP(A1018,'ADM Details FY17'!$A$3:$U$3515,21,FALSE)</f>
        <v>0</v>
      </c>
      <c r="Q1018" s="1">
        <f>VLOOKUP(A1018,'ADM Details FY17'!$A$3:$V$3515,22,FALSE)</f>
        <v>0</v>
      </c>
      <c r="R1018" s="1">
        <f>VLOOKUP(A1018,'ADM Details FY17'!$A$3:$W$3515,23,FALSE)</f>
        <v>0</v>
      </c>
      <c r="S1018" s="1">
        <f>VLOOKUP(A1018,'ADM Details FY17'!$A$3:$X$3515,24,FALSE)</f>
        <v>0</v>
      </c>
      <c r="T1018" s="1">
        <f>VLOOKUP(A1018,'ADM Details FY17'!$A$3:$Y$3515,25,FALSE)</f>
        <v>0</v>
      </c>
      <c r="U1018" s="1">
        <f>VLOOKUP(A1018,'ADM Details FY17'!$A$3:$AA$3515,27,FALSE)</f>
        <v>0</v>
      </c>
      <c r="V1018" s="1">
        <f>IFERROR(VLOOKUP(C1018,'eindex _tget pp '!$A$4:$E$615,5,FALSE),0)</f>
        <v>0</v>
      </c>
      <c r="W1018" s="31">
        <f>IFERROR(VLOOKUP(C1018,'eindex _tget pp '!$A$4:$F$615,6,FALSE),0)</f>
        <v>0</v>
      </c>
      <c r="X1018" s="4">
        <f>IFERROR(VLOOKUP(B1018,'eschools 16'!$A$2:$F$25,6,FALSE),1)</f>
        <v>1</v>
      </c>
      <c r="Y1018" s="1">
        <f t="shared" si="75"/>
        <v>0</v>
      </c>
      <c r="Z1018" s="1">
        <f t="shared" si="76"/>
        <v>0</v>
      </c>
      <c r="AA1018" s="31">
        <f>IFERROR(VLOOKUP(C1018,'eindex _tget pp '!$A$4:$G$615,7,FALSE),0)</f>
        <v>0</v>
      </c>
      <c r="AB1018" s="1">
        <f>VLOOKUP(A1018,'ADM Details FY17'!$A$3:$AB$3515,28,FALSE)</f>
        <v>0</v>
      </c>
      <c r="AC1018" s="1">
        <f t="shared" si="77"/>
        <v>0</v>
      </c>
      <c r="AD1018" s="1">
        <f t="shared" si="78"/>
        <v>0</v>
      </c>
      <c r="AE1018" s="1">
        <f t="shared" si="79"/>
        <v>0</v>
      </c>
    </row>
    <row r="1019" spans="1:31" x14ac:dyDescent="0.25">
      <c r="A1019" t="str">
        <f>B1019&amp;"-"&amp;COUNTIF($B$3:B1019,B1019)</f>
        <v>297-34</v>
      </c>
      <c r="B1019">
        <v>297</v>
      </c>
      <c r="C1019" s="18">
        <f>VLOOKUP(A1019,'ADM Details FY17'!$A$3:$D$3515,4,FALSE)</f>
        <v>0</v>
      </c>
      <c r="D1019" s="1">
        <f>VLOOKUP(A1019,'ADM Details FY17'!$A$3:$E$3515,5,FALSE)</f>
        <v>0</v>
      </c>
      <c r="E1019" s="1">
        <f>VLOOKUP(A1019,'ADM Details FY17'!$A$3:$F$3515,6,FALSE)</f>
        <v>0</v>
      </c>
      <c r="F1019" s="1">
        <f>VLOOKUP(A1019,'ADM Details FY17'!$A$3:$G$3515,7,FALSE)</f>
        <v>0</v>
      </c>
      <c r="G1019" s="1">
        <f>VLOOKUP(A1019,'ADM Details FY17'!$A$3:$H$3515,8,FALSE)</f>
        <v>0</v>
      </c>
      <c r="H1019" s="1">
        <f>VLOOKUP(A1019,'ADM Details FY17'!$A$3:$I$3515,9,FALSE)</f>
        <v>0</v>
      </c>
      <c r="I1019" s="1">
        <f>VLOOKUP(A1019,'ADM Details FY17'!$A$3:$J$3517,10,FALSE)</f>
        <v>0</v>
      </c>
      <c r="J1019" s="1">
        <f>VLOOKUP(A1019,'ADM Details FY17'!$A$3:$K$3515,11,FALSE)</f>
        <v>0</v>
      </c>
      <c r="K1019" s="1">
        <f>VLOOKUP(A1019,'ADM Details FY17'!$A$3:$M$3515,13,FALSE)</f>
        <v>0</v>
      </c>
      <c r="L1019" s="1">
        <f>VLOOKUP(A1019,'ADM Details FY17'!$A$3:$O$3515,15,FALSE)</f>
        <v>0</v>
      </c>
      <c r="M1019" s="1">
        <f>VLOOKUP(A1019,'ADM Details FY17'!$A$3:$P$3515,16,FALSE)</f>
        <v>0</v>
      </c>
      <c r="N1019" s="1">
        <f>VLOOKUP(A1019,'ADM Details FY17'!$A$3:$Q$3515,17,FALSE)</f>
        <v>0</v>
      </c>
      <c r="O1019" s="1">
        <f>VLOOKUP(A1019,'ADM Details FY17'!$A$3:$S$3515,19,FALSE)</f>
        <v>0</v>
      </c>
      <c r="P1019" s="1">
        <f>VLOOKUP(A1019,'ADM Details FY17'!$A$3:$U$3515,21,FALSE)</f>
        <v>0</v>
      </c>
      <c r="Q1019" s="1">
        <f>VLOOKUP(A1019,'ADM Details FY17'!$A$3:$V$3515,22,FALSE)</f>
        <v>0</v>
      </c>
      <c r="R1019" s="1">
        <f>VLOOKUP(A1019,'ADM Details FY17'!$A$3:$W$3515,23,FALSE)</f>
        <v>0</v>
      </c>
      <c r="S1019" s="1">
        <f>VLOOKUP(A1019,'ADM Details FY17'!$A$3:$X$3515,24,FALSE)</f>
        <v>0</v>
      </c>
      <c r="T1019" s="1">
        <f>VLOOKUP(A1019,'ADM Details FY17'!$A$3:$Y$3515,25,FALSE)</f>
        <v>0</v>
      </c>
      <c r="U1019" s="1">
        <f>VLOOKUP(A1019,'ADM Details FY17'!$A$3:$AA$3515,27,FALSE)</f>
        <v>0</v>
      </c>
      <c r="V1019" s="1">
        <f>IFERROR(VLOOKUP(C1019,'eindex _tget pp '!$A$4:$E$615,5,FALSE),0)</f>
        <v>0</v>
      </c>
      <c r="W1019" s="31">
        <f>IFERROR(VLOOKUP(C1019,'eindex _tget pp '!$A$4:$F$615,6,FALSE),0)</f>
        <v>0</v>
      </c>
      <c r="X1019" s="4">
        <f>IFERROR(VLOOKUP(B1019,'eschools 16'!$A$2:$F$25,6,FALSE),1)</f>
        <v>1</v>
      </c>
      <c r="Y1019" s="1">
        <f t="shared" si="75"/>
        <v>0</v>
      </c>
      <c r="Z1019" s="1">
        <f t="shared" si="76"/>
        <v>0</v>
      </c>
      <c r="AA1019" s="31">
        <f>IFERROR(VLOOKUP(C1019,'eindex _tget pp '!$A$4:$G$615,7,FALSE),0)</f>
        <v>0</v>
      </c>
      <c r="AB1019" s="1">
        <f>VLOOKUP(A1019,'ADM Details FY17'!$A$3:$AB$3515,28,FALSE)</f>
        <v>0</v>
      </c>
      <c r="AC1019" s="1">
        <f t="shared" si="77"/>
        <v>0</v>
      </c>
      <c r="AD1019" s="1">
        <f t="shared" si="78"/>
        <v>0</v>
      </c>
      <c r="AE1019" s="1">
        <f t="shared" si="79"/>
        <v>0</v>
      </c>
    </row>
    <row r="1020" spans="1:31" x14ac:dyDescent="0.25">
      <c r="A1020" t="str">
        <f>B1020&amp;"-"&amp;COUNTIF($B$3:B1020,B1020)</f>
        <v>297-35</v>
      </c>
      <c r="B1020">
        <v>297</v>
      </c>
      <c r="C1020" s="18">
        <f>VLOOKUP(A1020,'ADM Details FY17'!$A$3:$D$3515,4,FALSE)</f>
        <v>0</v>
      </c>
      <c r="D1020" s="1">
        <f>VLOOKUP(A1020,'ADM Details FY17'!$A$3:$E$3515,5,FALSE)</f>
        <v>0</v>
      </c>
      <c r="E1020" s="1">
        <f>VLOOKUP(A1020,'ADM Details FY17'!$A$3:$F$3515,6,FALSE)</f>
        <v>0</v>
      </c>
      <c r="F1020" s="1">
        <f>VLOOKUP(A1020,'ADM Details FY17'!$A$3:$G$3515,7,FALSE)</f>
        <v>0</v>
      </c>
      <c r="G1020" s="1">
        <f>VLOOKUP(A1020,'ADM Details FY17'!$A$3:$H$3515,8,FALSE)</f>
        <v>0</v>
      </c>
      <c r="H1020" s="1">
        <f>VLOOKUP(A1020,'ADM Details FY17'!$A$3:$I$3515,9,FALSE)</f>
        <v>0</v>
      </c>
      <c r="I1020" s="1">
        <f>VLOOKUP(A1020,'ADM Details FY17'!$A$3:$J$3517,10,FALSE)</f>
        <v>0</v>
      </c>
      <c r="J1020" s="1">
        <f>VLOOKUP(A1020,'ADM Details FY17'!$A$3:$K$3515,11,FALSE)</f>
        <v>0</v>
      </c>
      <c r="K1020" s="1">
        <f>VLOOKUP(A1020,'ADM Details FY17'!$A$3:$M$3515,13,FALSE)</f>
        <v>0</v>
      </c>
      <c r="L1020" s="1">
        <f>VLOOKUP(A1020,'ADM Details FY17'!$A$3:$O$3515,15,FALSE)</f>
        <v>0</v>
      </c>
      <c r="M1020" s="1">
        <f>VLOOKUP(A1020,'ADM Details FY17'!$A$3:$P$3515,16,FALSE)</f>
        <v>0</v>
      </c>
      <c r="N1020" s="1">
        <f>VLOOKUP(A1020,'ADM Details FY17'!$A$3:$Q$3515,17,FALSE)</f>
        <v>0</v>
      </c>
      <c r="O1020" s="1">
        <f>VLOOKUP(A1020,'ADM Details FY17'!$A$3:$S$3515,19,FALSE)</f>
        <v>0</v>
      </c>
      <c r="P1020" s="1">
        <f>VLOOKUP(A1020,'ADM Details FY17'!$A$3:$U$3515,21,FALSE)</f>
        <v>0</v>
      </c>
      <c r="Q1020" s="1">
        <f>VLOOKUP(A1020,'ADM Details FY17'!$A$3:$V$3515,22,FALSE)</f>
        <v>0</v>
      </c>
      <c r="R1020" s="1">
        <f>VLOOKUP(A1020,'ADM Details FY17'!$A$3:$W$3515,23,FALSE)</f>
        <v>0</v>
      </c>
      <c r="S1020" s="1">
        <f>VLOOKUP(A1020,'ADM Details FY17'!$A$3:$X$3515,24,FALSE)</f>
        <v>0</v>
      </c>
      <c r="T1020" s="1">
        <f>VLOOKUP(A1020,'ADM Details FY17'!$A$3:$Y$3515,25,FALSE)</f>
        <v>0</v>
      </c>
      <c r="U1020" s="1">
        <f>VLOOKUP(A1020,'ADM Details FY17'!$A$3:$AA$3515,27,FALSE)</f>
        <v>0</v>
      </c>
      <c r="V1020" s="1">
        <f>IFERROR(VLOOKUP(C1020,'eindex _tget pp '!$A$4:$E$615,5,FALSE),0)</f>
        <v>0</v>
      </c>
      <c r="W1020" s="31">
        <f>IFERROR(VLOOKUP(C1020,'eindex _tget pp '!$A$4:$F$615,6,FALSE),0)</f>
        <v>0</v>
      </c>
      <c r="X1020" s="4">
        <f>IFERROR(VLOOKUP(B1020,'eschools 16'!$A$2:$F$25,6,FALSE),1)</f>
        <v>1</v>
      </c>
      <c r="Y1020" s="1">
        <f t="shared" si="75"/>
        <v>0</v>
      </c>
      <c r="Z1020" s="1">
        <f t="shared" si="76"/>
        <v>0</v>
      </c>
      <c r="AA1020" s="31">
        <f>IFERROR(VLOOKUP(C1020,'eindex _tget pp '!$A$4:$G$615,7,FALSE),0)</f>
        <v>0</v>
      </c>
      <c r="AB1020" s="1">
        <f>VLOOKUP(A1020,'ADM Details FY17'!$A$3:$AB$3515,28,FALSE)</f>
        <v>0</v>
      </c>
      <c r="AC1020" s="1">
        <f t="shared" si="77"/>
        <v>0</v>
      </c>
      <c r="AD1020" s="1">
        <f t="shared" si="78"/>
        <v>0</v>
      </c>
      <c r="AE1020" s="1">
        <f t="shared" si="79"/>
        <v>0</v>
      </c>
    </row>
    <row r="1021" spans="1:31" x14ac:dyDescent="0.25">
      <c r="A1021" t="str">
        <f>B1021&amp;"-"&amp;COUNTIF($B$3:B1021,B1021)</f>
        <v>297-36</v>
      </c>
      <c r="B1021">
        <v>297</v>
      </c>
      <c r="C1021" s="18">
        <f>VLOOKUP(A1021,'ADM Details FY17'!$A$3:$D$3515,4,FALSE)</f>
        <v>0</v>
      </c>
      <c r="D1021" s="1">
        <f>VLOOKUP(A1021,'ADM Details FY17'!$A$3:$E$3515,5,FALSE)</f>
        <v>0</v>
      </c>
      <c r="E1021" s="1">
        <f>VLOOKUP(A1021,'ADM Details FY17'!$A$3:$F$3515,6,FALSE)</f>
        <v>0</v>
      </c>
      <c r="F1021" s="1">
        <f>VLOOKUP(A1021,'ADM Details FY17'!$A$3:$G$3515,7,FALSE)</f>
        <v>0</v>
      </c>
      <c r="G1021" s="1">
        <f>VLOOKUP(A1021,'ADM Details FY17'!$A$3:$H$3515,8,FALSE)</f>
        <v>0</v>
      </c>
      <c r="H1021" s="1">
        <f>VLOOKUP(A1021,'ADM Details FY17'!$A$3:$I$3515,9,FALSE)</f>
        <v>0</v>
      </c>
      <c r="I1021" s="1">
        <f>VLOOKUP(A1021,'ADM Details FY17'!$A$3:$J$3517,10,FALSE)</f>
        <v>0</v>
      </c>
      <c r="J1021" s="1">
        <f>VLOOKUP(A1021,'ADM Details FY17'!$A$3:$K$3515,11,FALSE)</f>
        <v>0</v>
      </c>
      <c r="K1021" s="1">
        <f>VLOOKUP(A1021,'ADM Details FY17'!$A$3:$M$3515,13,FALSE)</f>
        <v>0</v>
      </c>
      <c r="L1021" s="1">
        <f>VLOOKUP(A1021,'ADM Details FY17'!$A$3:$O$3515,15,FALSE)</f>
        <v>0</v>
      </c>
      <c r="M1021" s="1">
        <f>VLOOKUP(A1021,'ADM Details FY17'!$A$3:$P$3515,16,FALSE)</f>
        <v>0</v>
      </c>
      <c r="N1021" s="1">
        <f>VLOOKUP(A1021,'ADM Details FY17'!$A$3:$Q$3515,17,FALSE)</f>
        <v>0</v>
      </c>
      <c r="O1021" s="1">
        <f>VLOOKUP(A1021,'ADM Details FY17'!$A$3:$S$3515,19,FALSE)</f>
        <v>0</v>
      </c>
      <c r="P1021" s="1">
        <f>VLOOKUP(A1021,'ADM Details FY17'!$A$3:$U$3515,21,FALSE)</f>
        <v>0</v>
      </c>
      <c r="Q1021" s="1">
        <f>VLOOKUP(A1021,'ADM Details FY17'!$A$3:$V$3515,22,FALSE)</f>
        <v>0</v>
      </c>
      <c r="R1021" s="1">
        <f>VLOOKUP(A1021,'ADM Details FY17'!$A$3:$W$3515,23,FALSE)</f>
        <v>0</v>
      </c>
      <c r="S1021" s="1">
        <f>VLOOKUP(A1021,'ADM Details FY17'!$A$3:$X$3515,24,FALSE)</f>
        <v>0</v>
      </c>
      <c r="T1021" s="1">
        <f>VLOOKUP(A1021,'ADM Details FY17'!$A$3:$Y$3515,25,FALSE)</f>
        <v>0</v>
      </c>
      <c r="U1021" s="1">
        <f>VLOOKUP(A1021,'ADM Details FY17'!$A$3:$AA$3515,27,FALSE)</f>
        <v>0</v>
      </c>
      <c r="V1021" s="1">
        <f>IFERROR(VLOOKUP(C1021,'eindex _tget pp '!$A$4:$E$615,5,FALSE),0)</f>
        <v>0</v>
      </c>
      <c r="W1021" s="31">
        <f>IFERROR(VLOOKUP(C1021,'eindex _tget pp '!$A$4:$F$615,6,FALSE),0)</f>
        <v>0</v>
      </c>
      <c r="X1021" s="4">
        <f>IFERROR(VLOOKUP(B1021,'eschools 16'!$A$2:$F$25,6,FALSE),1)</f>
        <v>1</v>
      </c>
      <c r="Y1021" s="1">
        <f t="shared" si="75"/>
        <v>0</v>
      </c>
      <c r="Z1021" s="1">
        <f t="shared" si="76"/>
        <v>0</v>
      </c>
      <c r="AA1021" s="31">
        <f>IFERROR(VLOOKUP(C1021,'eindex _tget pp '!$A$4:$G$615,7,FALSE),0)</f>
        <v>0</v>
      </c>
      <c r="AB1021" s="1">
        <f>VLOOKUP(A1021,'ADM Details FY17'!$A$3:$AB$3515,28,FALSE)</f>
        <v>0</v>
      </c>
      <c r="AC1021" s="1">
        <f t="shared" si="77"/>
        <v>0</v>
      </c>
      <c r="AD1021" s="1">
        <f t="shared" si="78"/>
        <v>0</v>
      </c>
      <c r="AE1021" s="1">
        <f t="shared" si="79"/>
        <v>0</v>
      </c>
    </row>
    <row r="1022" spans="1:31" x14ac:dyDescent="0.25">
      <c r="A1022" t="str">
        <f>B1022&amp;"-"&amp;COUNTIF($B$3:B1022,B1022)</f>
        <v>297-37</v>
      </c>
      <c r="B1022">
        <v>297</v>
      </c>
      <c r="C1022" s="18">
        <f>VLOOKUP(A1022,'ADM Details FY17'!$A$3:$D$3515,4,FALSE)</f>
        <v>0</v>
      </c>
      <c r="D1022" s="1">
        <f>VLOOKUP(A1022,'ADM Details FY17'!$A$3:$E$3515,5,FALSE)</f>
        <v>0</v>
      </c>
      <c r="E1022" s="1">
        <f>VLOOKUP(A1022,'ADM Details FY17'!$A$3:$F$3515,6,FALSE)</f>
        <v>0</v>
      </c>
      <c r="F1022" s="1">
        <f>VLOOKUP(A1022,'ADM Details FY17'!$A$3:$G$3515,7,FALSE)</f>
        <v>0</v>
      </c>
      <c r="G1022" s="1">
        <f>VLOOKUP(A1022,'ADM Details FY17'!$A$3:$H$3515,8,FALSE)</f>
        <v>0</v>
      </c>
      <c r="H1022" s="1">
        <f>VLOOKUP(A1022,'ADM Details FY17'!$A$3:$I$3515,9,FALSE)</f>
        <v>0</v>
      </c>
      <c r="I1022" s="1">
        <f>VLOOKUP(A1022,'ADM Details FY17'!$A$3:$J$3517,10,FALSE)</f>
        <v>0</v>
      </c>
      <c r="J1022" s="1">
        <f>VLOOKUP(A1022,'ADM Details FY17'!$A$3:$K$3515,11,FALSE)</f>
        <v>0</v>
      </c>
      <c r="K1022" s="1">
        <f>VLOOKUP(A1022,'ADM Details FY17'!$A$3:$M$3515,13,FALSE)</f>
        <v>0</v>
      </c>
      <c r="L1022" s="1">
        <f>VLOOKUP(A1022,'ADM Details FY17'!$A$3:$O$3515,15,FALSE)</f>
        <v>0</v>
      </c>
      <c r="M1022" s="1">
        <f>VLOOKUP(A1022,'ADM Details FY17'!$A$3:$P$3515,16,FALSE)</f>
        <v>0</v>
      </c>
      <c r="N1022" s="1">
        <f>VLOOKUP(A1022,'ADM Details FY17'!$A$3:$Q$3515,17,FALSE)</f>
        <v>0</v>
      </c>
      <c r="O1022" s="1">
        <f>VLOOKUP(A1022,'ADM Details FY17'!$A$3:$S$3515,19,FALSE)</f>
        <v>0</v>
      </c>
      <c r="P1022" s="1">
        <f>VLOOKUP(A1022,'ADM Details FY17'!$A$3:$U$3515,21,FALSE)</f>
        <v>0</v>
      </c>
      <c r="Q1022" s="1">
        <f>VLOOKUP(A1022,'ADM Details FY17'!$A$3:$V$3515,22,FALSE)</f>
        <v>0</v>
      </c>
      <c r="R1022" s="1">
        <f>VLOOKUP(A1022,'ADM Details FY17'!$A$3:$W$3515,23,FALSE)</f>
        <v>0</v>
      </c>
      <c r="S1022" s="1">
        <f>VLOOKUP(A1022,'ADM Details FY17'!$A$3:$X$3515,24,FALSE)</f>
        <v>0</v>
      </c>
      <c r="T1022" s="1">
        <f>VLOOKUP(A1022,'ADM Details FY17'!$A$3:$Y$3515,25,FALSE)</f>
        <v>0</v>
      </c>
      <c r="U1022" s="1">
        <f>VLOOKUP(A1022,'ADM Details FY17'!$A$3:$AA$3515,27,FALSE)</f>
        <v>0</v>
      </c>
      <c r="V1022" s="1">
        <f>IFERROR(VLOOKUP(C1022,'eindex _tget pp '!$A$4:$E$615,5,FALSE),0)</f>
        <v>0</v>
      </c>
      <c r="W1022" s="31">
        <f>IFERROR(VLOOKUP(C1022,'eindex _tget pp '!$A$4:$F$615,6,FALSE),0)</f>
        <v>0</v>
      </c>
      <c r="X1022" s="4">
        <f>IFERROR(VLOOKUP(B1022,'eschools 16'!$A$2:$F$25,6,FALSE),1)</f>
        <v>1</v>
      </c>
      <c r="Y1022" s="1">
        <f t="shared" si="75"/>
        <v>0</v>
      </c>
      <c r="Z1022" s="1">
        <f t="shared" si="76"/>
        <v>0</v>
      </c>
      <c r="AA1022" s="31">
        <f>IFERROR(VLOOKUP(C1022,'eindex _tget pp '!$A$4:$G$615,7,FALSE),0)</f>
        <v>0</v>
      </c>
      <c r="AB1022" s="1">
        <f>VLOOKUP(A1022,'ADM Details FY17'!$A$3:$AB$3515,28,FALSE)</f>
        <v>0</v>
      </c>
      <c r="AC1022" s="1">
        <f t="shared" si="77"/>
        <v>0</v>
      </c>
      <c r="AD1022" s="1">
        <f t="shared" si="78"/>
        <v>0</v>
      </c>
      <c r="AE1022" s="1">
        <f t="shared" si="79"/>
        <v>0</v>
      </c>
    </row>
    <row r="1023" spans="1:31" x14ac:dyDescent="0.25">
      <c r="A1023" t="str">
        <f>B1023&amp;"-"&amp;COUNTIF($B$3:B1023,B1023)</f>
        <v>297-38</v>
      </c>
      <c r="B1023">
        <v>297</v>
      </c>
      <c r="C1023" s="18">
        <f>VLOOKUP(A1023,'ADM Details FY17'!$A$3:$D$3515,4,FALSE)</f>
        <v>0</v>
      </c>
      <c r="D1023" s="1">
        <f>VLOOKUP(A1023,'ADM Details FY17'!$A$3:$E$3515,5,FALSE)</f>
        <v>0</v>
      </c>
      <c r="E1023" s="1">
        <f>VLOOKUP(A1023,'ADM Details FY17'!$A$3:$F$3515,6,FALSE)</f>
        <v>0</v>
      </c>
      <c r="F1023" s="1">
        <f>VLOOKUP(A1023,'ADM Details FY17'!$A$3:$G$3515,7,FALSE)</f>
        <v>0</v>
      </c>
      <c r="G1023" s="1">
        <f>VLOOKUP(A1023,'ADM Details FY17'!$A$3:$H$3515,8,FALSE)</f>
        <v>0</v>
      </c>
      <c r="H1023" s="1">
        <f>VLOOKUP(A1023,'ADM Details FY17'!$A$3:$I$3515,9,FALSE)</f>
        <v>0</v>
      </c>
      <c r="I1023" s="1">
        <f>VLOOKUP(A1023,'ADM Details FY17'!$A$3:$J$3517,10,FALSE)</f>
        <v>0</v>
      </c>
      <c r="J1023" s="1">
        <f>VLOOKUP(A1023,'ADM Details FY17'!$A$3:$K$3515,11,FALSE)</f>
        <v>0</v>
      </c>
      <c r="K1023" s="1">
        <f>VLOOKUP(A1023,'ADM Details FY17'!$A$3:$M$3515,13,FALSE)</f>
        <v>0</v>
      </c>
      <c r="L1023" s="1">
        <f>VLOOKUP(A1023,'ADM Details FY17'!$A$3:$O$3515,15,FALSE)</f>
        <v>0</v>
      </c>
      <c r="M1023" s="1">
        <f>VLOOKUP(A1023,'ADM Details FY17'!$A$3:$P$3515,16,FALSE)</f>
        <v>0</v>
      </c>
      <c r="N1023" s="1">
        <f>VLOOKUP(A1023,'ADM Details FY17'!$A$3:$Q$3515,17,FALSE)</f>
        <v>0</v>
      </c>
      <c r="O1023" s="1">
        <f>VLOOKUP(A1023,'ADM Details FY17'!$A$3:$S$3515,19,FALSE)</f>
        <v>0</v>
      </c>
      <c r="P1023" s="1">
        <f>VLOOKUP(A1023,'ADM Details FY17'!$A$3:$U$3515,21,FALSE)</f>
        <v>0</v>
      </c>
      <c r="Q1023" s="1">
        <f>VLOOKUP(A1023,'ADM Details FY17'!$A$3:$V$3515,22,FALSE)</f>
        <v>0</v>
      </c>
      <c r="R1023" s="1">
        <f>VLOOKUP(A1023,'ADM Details FY17'!$A$3:$W$3515,23,FALSE)</f>
        <v>0</v>
      </c>
      <c r="S1023" s="1">
        <f>VLOOKUP(A1023,'ADM Details FY17'!$A$3:$X$3515,24,FALSE)</f>
        <v>0</v>
      </c>
      <c r="T1023" s="1">
        <f>VLOOKUP(A1023,'ADM Details FY17'!$A$3:$Y$3515,25,FALSE)</f>
        <v>0</v>
      </c>
      <c r="U1023" s="1">
        <f>VLOOKUP(A1023,'ADM Details FY17'!$A$3:$AA$3515,27,FALSE)</f>
        <v>0</v>
      </c>
      <c r="V1023" s="1">
        <f>IFERROR(VLOOKUP(C1023,'eindex _tget pp '!$A$4:$E$615,5,FALSE),0)</f>
        <v>0</v>
      </c>
      <c r="W1023" s="31">
        <f>IFERROR(VLOOKUP(C1023,'eindex _tget pp '!$A$4:$F$615,6,FALSE),0)</f>
        <v>0</v>
      </c>
      <c r="X1023" s="4">
        <f>IFERROR(VLOOKUP(B1023,'eschools 16'!$A$2:$F$25,6,FALSE),1)</f>
        <v>1</v>
      </c>
      <c r="Y1023" s="1">
        <f t="shared" si="75"/>
        <v>0</v>
      </c>
      <c r="Z1023" s="1">
        <f t="shared" si="76"/>
        <v>0</v>
      </c>
      <c r="AA1023" s="31">
        <f>IFERROR(VLOOKUP(C1023,'eindex _tget pp '!$A$4:$G$615,7,FALSE),0)</f>
        <v>0</v>
      </c>
      <c r="AB1023" s="1">
        <f>VLOOKUP(A1023,'ADM Details FY17'!$A$3:$AB$3515,28,FALSE)</f>
        <v>0</v>
      </c>
      <c r="AC1023" s="1">
        <f t="shared" si="77"/>
        <v>0</v>
      </c>
      <c r="AD1023" s="1">
        <f t="shared" si="78"/>
        <v>0</v>
      </c>
      <c r="AE1023" s="1">
        <f t="shared" si="79"/>
        <v>0</v>
      </c>
    </row>
    <row r="1024" spans="1:31" x14ac:dyDescent="0.25">
      <c r="A1024" t="str">
        <f>B1024&amp;"-"&amp;COUNTIF($B$3:B1024,B1024)</f>
        <v>298-1</v>
      </c>
      <c r="B1024">
        <v>298</v>
      </c>
      <c r="C1024" s="18">
        <f>VLOOKUP(A1024,'ADM Details FY17'!$A$3:$D$3515,4,FALSE)</f>
        <v>43489</v>
      </c>
      <c r="D1024" s="1">
        <f>VLOOKUP(A1024,'ADM Details FY17'!$A$3:$E$3515,5,FALSE)</f>
        <v>52.32</v>
      </c>
      <c r="E1024" s="1">
        <f>VLOOKUP(A1024,'ADM Details FY17'!$A$3:$F$3515,6,FALSE)</f>
        <v>0</v>
      </c>
      <c r="F1024" s="1">
        <f>VLOOKUP(A1024,'ADM Details FY17'!$A$3:$G$3515,7,FALSE)</f>
        <v>17.329999999999998</v>
      </c>
      <c r="G1024" s="1">
        <f>VLOOKUP(A1024,'ADM Details FY17'!$A$3:$H$3515,8,FALSE)</f>
        <v>5.0599999999999996</v>
      </c>
      <c r="H1024" s="1">
        <f>VLOOKUP(A1024,'ADM Details FY17'!$A$3:$I$3515,9,FALSE)</f>
        <v>0</v>
      </c>
      <c r="I1024" s="1">
        <f>VLOOKUP(A1024,'ADM Details FY17'!$A$3:$J$3517,10,FALSE)</f>
        <v>3.09</v>
      </c>
      <c r="J1024" s="1">
        <f>VLOOKUP(A1024,'ADM Details FY17'!$A$3:$K$3515,11,FALSE)</f>
        <v>17.260000000000002</v>
      </c>
      <c r="K1024" s="1">
        <f>VLOOKUP(A1024,'ADM Details FY17'!$A$3:$M$3515,13,FALSE)</f>
        <v>43.59</v>
      </c>
      <c r="L1024" s="1">
        <f>VLOOKUP(A1024,'ADM Details FY17'!$A$3:$O$3515,15,FALSE)</f>
        <v>0</v>
      </c>
      <c r="M1024" s="1">
        <f>VLOOKUP(A1024,'ADM Details FY17'!$A$3:$P$3515,16,FALSE)</f>
        <v>0</v>
      </c>
      <c r="N1024" s="1">
        <f>VLOOKUP(A1024,'ADM Details FY17'!$A$3:$Q$3515,17,FALSE)</f>
        <v>0</v>
      </c>
      <c r="O1024" s="1">
        <f>VLOOKUP(A1024,'ADM Details FY17'!$A$3:$S$3515,19,FALSE)</f>
        <v>0</v>
      </c>
      <c r="P1024" s="1">
        <f>VLOOKUP(A1024,'ADM Details FY17'!$A$3:$U$3515,21,FALSE)</f>
        <v>0</v>
      </c>
      <c r="Q1024" s="1">
        <f>VLOOKUP(A1024,'ADM Details FY17'!$A$3:$V$3515,22,FALSE)</f>
        <v>0</v>
      </c>
      <c r="R1024" s="1">
        <f>VLOOKUP(A1024,'ADM Details FY17'!$A$3:$W$3515,23,FALSE)</f>
        <v>6.4</v>
      </c>
      <c r="S1024" s="1">
        <f>VLOOKUP(A1024,'ADM Details FY17'!$A$3:$X$3515,24,FALSE)</f>
        <v>0</v>
      </c>
      <c r="T1024" s="1">
        <f>VLOOKUP(A1024,'ADM Details FY17'!$A$3:$Y$3515,25,FALSE)</f>
        <v>0</v>
      </c>
      <c r="U1024" s="1">
        <f>VLOOKUP(A1024,'ADM Details FY17'!$A$3:$AA$3515,27,FALSE)</f>
        <v>0</v>
      </c>
      <c r="V1024" s="1">
        <f>IFERROR(VLOOKUP(C1024,'eindex _tget pp '!$A$4:$E$615,5,FALSE),0)</f>
        <v>965.83149339195813</v>
      </c>
      <c r="W1024" s="31">
        <f>IFERROR(VLOOKUP(C1024,'eindex _tget pp '!$A$4:$F$615,6,FALSE),0)</f>
        <v>3.72042677</v>
      </c>
      <c r="X1024" s="4">
        <f>IFERROR(VLOOKUP(B1024,'eschools 16'!$A$2:$F$25,6,FALSE),1)</f>
        <v>1</v>
      </c>
      <c r="Y1024" s="1">
        <f t="shared" si="75"/>
        <v>12633.08</v>
      </c>
      <c r="Z1024" s="1">
        <f t="shared" si="76"/>
        <v>44111.17</v>
      </c>
      <c r="AA1024" s="31">
        <f>IFERROR(VLOOKUP(C1024,'eindex _tget pp '!$A$4:$G$615,7,FALSE),0)</f>
        <v>0.698126252</v>
      </c>
      <c r="AB1024" s="1">
        <f>VLOOKUP(A1024,'ADM Details FY17'!$A$3:$AB$3515,28,FALSE)</f>
        <v>0</v>
      </c>
      <c r="AC1024" s="1">
        <f t="shared" si="77"/>
        <v>0</v>
      </c>
      <c r="AD1024" s="1">
        <f t="shared" si="78"/>
        <v>52.32</v>
      </c>
      <c r="AE1024" s="1">
        <f t="shared" si="79"/>
        <v>7848</v>
      </c>
    </row>
    <row r="1025" spans="1:31" x14ac:dyDescent="0.25">
      <c r="A1025" t="str">
        <f>B1025&amp;"-"&amp;COUNTIF($B$3:B1025,B1025)</f>
        <v>298-2</v>
      </c>
      <c r="B1025">
        <v>298</v>
      </c>
      <c r="C1025" s="18">
        <f>VLOOKUP(A1025,'ADM Details FY17'!$A$3:$D$3515,4,FALSE)</f>
        <v>43539</v>
      </c>
      <c r="D1025" s="1">
        <f>VLOOKUP(A1025,'ADM Details FY17'!$A$3:$E$3515,5,FALSE)</f>
        <v>2</v>
      </c>
      <c r="E1025" s="1">
        <f>VLOOKUP(A1025,'ADM Details FY17'!$A$3:$F$3515,6,FALSE)</f>
        <v>0</v>
      </c>
      <c r="F1025" s="1">
        <f>VLOOKUP(A1025,'ADM Details FY17'!$A$3:$G$3515,7,FALSE)</f>
        <v>0.8</v>
      </c>
      <c r="G1025" s="1">
        <f>VLOOKUP(A1025,'ADM Details FY17'!$A$3:$H$3515,8,FALSE)</f>
        <v>0</v>
      </c>
      <c r="H1025" s="1">
        <f>VLOOKUP(A1025,'ADM Details FY17'!$A$3:$I$3515,9,FALSE)</f>
        <v>0</v>
      </c>
      <c r="I1025" s="1">
        <f>VLOOKUP(A1025,'ADM Details FY17'!$A$3:$J$3517,10,FALSE)</f>
        <v>0</v>
      </c>
      <c r="J1025" s="1">
        <f>VLOOKUP(A1025,'ADM Details FY17'!$A$3:$K$3515,11,FALSE)</f>
        <v>0</v>
      </c>
      <c r="K1025" s="1">
        <f>VLOOKUP(A1025,'ADM Details FY17'!$A$3:$M$3515,13,FALSE)</f>
        <v>2</v>
      </c>
      <c r="L1025" s="1">
        <f>VLOOKUP(A1025,'ADM Details FY17'!$A$3:$O$3515,15,FALSE)</f>
        <v>0</v>
      </c>
      <c r="M1025" s="1">
        <f>VLOOKUP(A1025,'ADM Details FY17'!$A$3:$P$3515,16,FALSE)</f>
        <v>0</v>
      </c>
      <c r="N1025" s="1">
        <f>VLOOKUP(A1025,'ADM Details FY17'!$A$3:$Q$3515,17,FALSE)</f>
        <v>0</v>
      </c>
      <c r="O1025" s="1">
        <f>VLOOKUP(A1025,'ADM Details FY17'!$A$3:$S$3515,19,FALSE)</f>
        <v>0</v>
      </c>
      <c r="P1025" s="1">
        <f>VLOOKUP(A1025,'ADM Details FY17'!$A$3:$U$3515,21,FALSE)</f>
        <v>0</v>
      </c>
      <c r="Q1025" s="1">
        <f>VLOOKUP(A1025,'ADM Details FY17'!$A$3:$V$3515,22,FALSE)</f>
        <v>0</v>
      </c>
      <c r="R1025" s="1">
        <f>VLOOKUP(A1025,'ADM Details FY17'!$A$3:$W$3515,23,FALSE)</f>
        <v>0</v>
      </c>
      <c r="S1025" s="1">
        <f>VLOOKUP(A1025,'ADM Details FY17'!$A$3:$X$3515,24,FALSE)</f>
        <v>0</v>
      </c>
      <c r="T1025" s="1">
        <f>VLOOKUP(A1025,'ADM Details FY17'!$A$3:$Y$3515,25,FALSE)</f>
        <v>0</v>
      </c>
      <c r="U1025" s="1">
        <f>VLOOKUP(A1025,'ADM Details FY17'!$A$3:$AA$3515,27,FALSE)</f>
        <v>0</v>
      </c>
      <c r="V1025" s="1">
        <f>IFERROR(VLOOKUP(C1025,'eindex _tget pp '!$A$4:$E$615,5,FALSE),0)</f>
        <v>1073.9412431158169</v>
      </c>
      <c r="W1025" s="31">
        <f>IFERROR(VLOOKUP(C1025,'eindex _tget pp '!$A$4:$F$615,6,FALSE),0)</f>
        <v>2.3002313328000001</v>
      </c>
      <c r="X1025" s="4">
        <f>IFERROR(VLOOKUP(B1025,'eschools 16'!$A$2:$F$25,6,FALSE),1)</f>
        <v>1</v>
      </c>
      <c r="Y1025" s="1">
        <f t="shared" si="75"/>
        <v>536.97</v>
      </c>
      <c r="Z1025" s="1">
        <f t="shared" si="76"/>
        <v>1251.33</v>
      </c>
      <c r="AA1025" s="31">
        <f>IFERROR(VLOOKUP(C1025,'eindex _tget pp '!$A$4:$G$615,7,FALSE),0)</f>
        <v>0.71188027600000003</v>
      </c>
      <c r="AB1025" s="1">
        <f>VLOOKUP(A1025,'ADM Details FY17'!$A$3:$AB$3515,28,FALSE)</f>
        <v>0</v>
      </c>
      <c r="AC1025" s="1">
        <f t="shared" si="77"/>
        <v>0</v>
      </c>
      <c r="AD1025" s="1">
        <f t="shared" si="78"/>
        <v>2</v>
      </c>
      <c r="AE1025" s="1">
        <f t="shared" si="79"/>
        <v>300</v>
      </c>
    </row>
    <row r="1026" spans="1:31" x14ac:dyDescent="0.25">
      <c r="A1026" t="str">
        <f>B1026&amp;"-"&amp;COUNTIF($B$3:B1026,B1026)</f>
        <v>298-3</v>
      </c>
      <c r="B1026">
        <v>298</v>
      </c>
      <c r="C1026" s="18">
        <f>VLOOKUP(A1026,'ADM Details FY17'!$A$3:$D$3515,4,FALSE)</f>
        <v>43711</v>
      </c>
      <c r="D1026" s="1">
        <f>VLOOKUP(A1026,'ADM Details FY17'!$A$3:$E$3515,5,FALSE)</f>
        <v>1</v>
      </c>
      <c r="E1026" s="1">
        <f>VLOOKUP(A1026,'ADM Details FY17'!$A$3:$F$3515,6,FALSE)</f>
        <v>0</v>
      </c>
      <c r="F1026" s="1">
        <f>VLOOKUP(A1026,'ADM Details FY17'!$A$3:$G$3515,7,FALSE)</f>
        <v>0</v>
      </c>
      <c r="G1026" s="1">
        <f>VLOOKUP(A1026,'ADM Details FY17'!$A$3:$H$3515,8,FALSE)</f>
        <v>0</v>
      </c>
      <c r="H1026" s="1">
        <f>VLOOKUP(A1026,'ADM Details FY17'!$A$3:$I$3515,9,FALSE)</f>
        <v>0</v>
      </c>
      <c r="I1026" s="1">
        <f>VLOOKUP(A1026,'ADM Details FY17'!$A$3:$J$3517,10,FALSE)</f>
        <v>0</v>
      </c>
      <c r="J1026" s="1">
        <f>VLOOKUP(A1026,'ADM Details FY17'!$A$3:$K$3515,11,FALSE)</f>
        <v>1</v>
      </c>
      <c r="K1026" s="1">
        <f>VLOOKUP(A1026,'ADM Details FY17'!$A$3:$M$3515,13,FALSE)</f>
        <v>0</v>
      </c>
      <c r="L1026" s="1">
        <f>VLOOKUP(A1026,'ADM Details FY17'!$A$3:$O$3515,15,FALSE)</f>
        <v>0</v>
      </c>
      <c r="M1026" s="1">
        <f>VLOOKUP(A1026,'ADM Details FY17'!$A$3:$P$3515,16,FALSE)</f>
        <v>0</v>
      </c>
      <c r="N1026" s="1">
        <f>VLOOKUP(A1026,'ADM Details FY17'!$A$3:$Q$3515,17,FALSE)</f>
        <v>0</v>
      </c>
      <c r="O1026" s="1">
        <f>VLOOKUP(A1026,'ADM Details FY17'!$A$3:$S$3515,19,FALSE)</f>
        <v>0</v>
      </c>
      <c r="P1026" s="1">
        <f>VLOOKUP(A1026,'ADM Details FY17'!$A$3:$U$3515,21,FALSE)</f>
        <v>0</v>
      </c>
      <c r="Q1026" s="1">
        <f>VLOOKUP(A1026,'ADM Details FY17'!$A$3:$V$3515,22,FALSE)</f>
        <v>0</v>
      </c>
      <c r="R1026" s="1">
        <f>VLOOKUP(A1026,'ADM Details FY17'!$A$3:$W$3515,23,FALSE)</f>
        <v>0</v>
      </c>
      <c r="S1026" s="1">
        <f>VLOOKUP(A1026,'ADM Details FY17'!$A$3:$X$3515,24,FALSE)</f>
        <v>0</v>
      </c>
      <c r="T1026" s="1">
        <f>VLOOKUP(A1026,'ADM Details FY17'!$A$3:$Y$3515,25,FALSE)</f>
        <v>0</v>
      </c>
      <c r="U1026" s="1">
        <f>VLOOKUP(A1026,'ADM Details FY17'!$A$3:$AA$3515,27,FALSE)</f>
        <v>0</v>
      </c>
      <c r="V1026" s="1">
        <f>IFERROR(VLOOKUP(C1026,'eindex _tget pp '!$A$4:$E$615,5,FALSE),0)</f>
        <v>2087.8037771290442</v>
      </c>
      <c r="W1026" s="31">
        <f>IFERROR(VLOOKUP(C1026,'eindex _tget pp '!$A$4:$F$615,6,FALSE),0)</f>
        <v>3.9465661832999999</v>
      </c>
      <c r="X1026" s="4">
        <f>IFERROR(VLOOKUP(B1026,'eschools 16'!$A$2:$F$25,6,FALSE),1)</f>
        <v>1</v>
      </c>
      <c r="Y1026" s="1">
        <f t="shared" si="75"/>
        <v>521.95000000000005</v>
      </c>
      <c r="Z1026" s="1">
        <f t="shared" si="76"/>
        <v>0</v>
      </c>
      <c r="AA1026" s="31">
        <f>IFERROR(VLOOKUP(C1026,'eindex _tget pp '!$A$4:$G$615,7,FALSE),0)</f>
        <v>0.88313376700000001</v>
      </c>
      <c r="AB1026" s="1">
        <f>VLOOKUP(A1026,'ADM Details FY17'!$A$3:$AB$3515,28,FALSE)</f>
        <v>0</v>
      </c>
      <c r="AC1026" s="1">
        <f t="shared" si="77"/>
        <v>0</v>
      </c>
      <c r="AD1026" s="1">
        <f t="shared" si="78"/>
        <v>1</v>
      </c>
      <c r="AE1026" s="1">
        <f t="shared" si="79"/>
        <v>150</v>
      </c>
    </row>
    <row r="1027" spans="1:31" x14ac:dyDescent="0.25">
      <c r="A1027" t="str">
        <f>B1027&amp;"-"&amp;COUNTIF($B$3:B1027,B1027)</f>
        <v>298-4</v>
      </c>
      <c r="B1027">
        <v>298</v>
      </c>
      <c r="C1027" s="18">
        <f>VLOOKUP(A1027,'ADM Details FY17'!$A$3:$D$3515,4,FALSE)</f>
        <v>49981</v>
      </c>
      <c r="D1027" s="1">
        <f>VLOOKUP(A1027,'ADM Details FY17'!$A$3:$E$3515,5,FALSE)</f>
        <v>2</v>
      </c>
      <c r="E1027" s="1">
        <f>VLOOKUP(A1027,'ADM Details FY17'!$A$3:$F$3515,6,FALSE)</f>
        <v>0</v>
      </c>
      <c r="F1027" s="1">
        <f>VLOOKUP(A1027,'ADM Details FY17'!$A$3:$G$3515,7,FALSE)</f>
        <v>1</v>
      </c>
      <c r="G1027" s="1">
        <f>VLOOKUP(A1027,'ADM Details FY17'!$A$3:$H$3515,8,FALSE)</f>
        <v>1</v>
      </c>
      <c r="H1027" s="1">
        <f>VLOOKUP(A1027,'ADM Details FY17'!$A$3:$I$3515,9,FALSE)</f>
        <v>0</v>
      </c>
      <c r="I1027" s="1">
        <f>VLOOKUP(A1027,'ADM Details FY17'!$A$3:$J$3517,10,FALSE)</f>
        <v>0</v>
      </c>
      <c r="J1027" s="1">
        <f>VLOOKUP(A1027,'ADM Details FY17'!$A$3:$K$3515,11,FALSE)</f>
        <v>0</v>
      </c>
      <c r="K1027" s="1">
        <f>VLOOKUP(A1027,'ADM Details FY17'!$A$3:$M$3515,13,FALSE)</f>
        <v>1</v>
      </c>
      <c r="L1027" s="1">
        <f>VLOOKUP(A1027,'ADM Details FY17'!$A$3:$O$3515,15,FALSE)</f>
        <v>0</v>
      </c>
      <c r="M1027" s="1">
        <f>VLOOKUP(A1027,'ADM Details FY17'!$A$3:$P$3515,16,FALSE)</f>
        <v>0</v>
      </c>
      <c r="N1027" s="1">
        <f>VLOOKUP(A1027,'ADM Details FY17'!$A$3:$Q$3515,17,FALSE)</f>
        <v>0</v>
      </c>
      <c r="O1027" s="1">
        <f>VLOOKUP(A1027,'ADM Details FY17'!$A$3:$S$3515,19,FALSE)</f>
        <v>0</v>
      </c>
      <c r="P1027" s="1">
        <f>VLOOKUP(A1027,'ADM Details FY17'!$A$3:$U$3515,21,FALSE)</f>
        <v>0</v>
      </c>
      <c r="Q1027" s="1">
        <f>VLOOKUP(A1027,'ADM Details FY17'!$A$3:$V$3515,22,FALSE)</f>
        <v>0</v>
      </c>
      <c r="R1027" s="1">
        <f>VLOOKUP(A1027,'ADM Details FY17'!$A$3:$W$3515,23,FALSE)</f>
        <v>0</v>
      </c>
      <c r="S1027" s="1">
        <f>VLOOKUP(A1027,'ADM Details FY17'!$A$3:$X$3515,24,FALSE)</f>
        <v>0</v>
      </c>
      <c r="T1027" s="1">
        <f>VLOOKUP(A1027,'ADM Details FY17'!$A$3:$Y$3515,25,FALSE)</f>
        <v>0</v>
      </c>
      <c r="U1027" s="1">
        <f>VLOOKUP(A1027,'ADM Details FY17'!$A$3:$AA$3515,27,FALSE)</f>
        <v>0</v>
      </c>
      <c r="V1027" s="1">
        <f>IFERROR(VLOOKUP(C1027,'eindex _tget pp '!$A$4:$E$615,5,FALSE),0)</f>
        <v>0</v>
      </c>
      <c r="W1027" s="31">
        <f>IFERROR(VLOOKUP(C1027,'eindex _tget pp '!$A$4:$F$615,6,FALSE),0)</f>
        <v>0.1503247378</v>
      </c>
      <c r="X1027" s="4">
        <f>IFERROR(VLOOKUP(B1027,'eschools 16'!$A$2:$F$25,6,FALSE),1)</f>
        <v>1</v>
      </c>
      <c r="Y1027" s="1">
        <f t="shared" si="75"/>
        <v>0</v>
      </c>
      <c r="Z1027" s="1">
        <f t="shared" si="76"/>
        <v>40.89</v>
      </c>
      <c r="AA1027" s="31">
        <f>IFERROR(VLOOKUP(C1027,'eindex _tget pp '!$A$4:$G$615,7,FALSE),0)</f>
        <v>9.4803908000000006E-2</v>
      </c>
      <c r="AB1027" s="1">
        <f>VLOOKUP(A1027,'ADM Details FY17'!$A$3:$AB$3515,28,FALSE)</f>
        <v>0</v>
      </c>
      <c r="AC1027" s="1">
        <f t="shared" si="77"/>
        <v>0</v>
      </c>
      <c r="AD1027" s="1">
        <f t="shared" si="78"/>
        <v>2</v>
      </c>
      <c r="AE1027" s="1">
        <f t="shared" si="79"/>
        <v>300</v>
      </c>
    </row>
    <row r="1028" spans="1:31" x14ac:dyDescent="0.25">
      <c r="A1028" t="str">
        <f>B1028&amp;"-"&amp;COUNTIF($B$3:B1028,B1028)</f>
        <v>298-5</v>
      </c>
      <c r="B1028">
        <v>298</v>
      </c>
      <c r="C1028" s="18">
        <f>VLOOKUP(A1028,'ADM Details FY17'!$A$3:$D$3515,4,FALSE)</f>
        <v>43836</v>
      </c>
      <c r="D1028" s="1">
        <f>VLOOKUP(A1028,'ADM Details FY17'!$A$3:$E$3515,5,FALSE)</f>
        <v>2</v>
      </c>
      <c r="E1028" s="1">
        <f>VLOOKUP(A1028,'ADM Details FY17'!$A$3:$F$3515,6,FALSE)</f>
        <v>0</v>
      </c>
      <c r="F1028" s="1">
        <f>VLOOKUP(A1028,'ADM Details FY17'!$A$3:$G$3515,7,FALSE)</f>
        <v>1</v>
      </c>
      <c r="G1028" s="1">
        <f>VLOOKUP(A1028,'ADM Details FY17'!$A$3:$H$3515,8,FALSE)</f>
        <v>0</v>
      </c>
      <c r="H1028" s="1">
        <f>VLOOKUP(A1028,'ADM Details FY17'!$A$3:$I$3515,9,FALSE)</f>
        <v>0</v>
      </c>
      <c r="I1028" s="1">
        <f>VLOOKUP(A1028,'ADM Details FY17'!$A$3:$J$3517,10,FALSE)</f>
        <v>0</v>
      </c>
      <c r="J1028" s="1">
        <f>VLOOKUP(A1028,'ADM Details FY17'!$A$3:$K$3515,11,FALSE)</f>
        <v>0</v>
      </c>
      <c r="K1028" s="1">
        <f>VLOOKUP(A1028,'ADM Details FY17'!$A$3:$M$3515,13,FALSE)</f>
        <v>0</v>
      </c>
      <c r="L1028" s="1">
        <f>VLOOKUP(A1028,'ADM Details FY17'!$A$3:$O$3515,15,FALSE)</f>
        <v>0</v>
      </c>
      <c r="M1028" s="1">
        <f>VLOOKUP(A1028,'ADM Details FY17'!$A$3:$P$3515,16,FALSE)</f>
        <v>0</v>
      </c>
      <c r="N1028" s="1">
        <f>VLOOKUP(A1028,'ADM Details FY17'!$A$3:$Q$3515,17,FALSE)</f>
        <v>0</v>
      </c>
      <c r="O1028" s="1">
        <f>VLOOKUP(A1028,'ADM Details FY17'!$A$3:$S$3515,19,FALSE)</f>
        <v>0</v>
      </c>
      <c r="P1028" s="1">
        <f>VLOOKUP(A1028,'ADM Details FY17'!$A$3:$U$3515,21,FALSE)</f>
        <v>0</v>
      </c>
      <c r="Q1028" s="1">
        <f>VLOOKUP(A1028,'ADM Details FY17'!$A$3:$V$3515,22,FALSE)</f>
        <v>0</v>
      </c>
      <c r="R1028" s="1">
        <f>VLOOKUP(A1028,'ADM Details FY17'!$A$3:$W$3515,23,FALSE)</f>
        <v>0.62</v>
      </c>
      <c r="S1028" s="1">
        <f>VLOOKUP(A1028,'ADM Details FY17'!$A$3:$X$3515,24,FALSE)</f>
        <v>0</v>
      </c>
      <c r="T1028" s="1">
        <f>VLOOKUP(A1028,'ADM Details FY17'!$A$3:$Y$3515,25,FALSE)</f>
        <v>0</v>
      </c>
      <c r="U1028" s="1">
        <f>VLOOKUP(A1028,'ADM Details FY17'!$A$3:$AA$3515,27,FALSE)</f>
        <v>0</v>
      </c>
      <c r="V1028" s="1">
        <f>IFERROR(VLOOKUP(C1028,'eindex _tget pp '!$A$4:$E$615,5,FALSE),0)</f>
        <v>111.29046648000877</v>
      </c>
      <c r="W1028" s="31">
        <f>IFERROR(VLOOKUP(C1028,'eindex _tget pp '!$A$4:$F$615,6,FALSE),0)</f>
        <v>0.78889559840000001</v>
      </c>
      <c r="X1028" s="4">
        <f>IFERROR(VLOOKUP(B1028,'eschools 16'!$A$2:$F$25,6,FALSE),1)</f>
        <v>1</v>
      </c>
      <c r="Y1028" s="1">
        <f t="shared" ref="Y1028:Y1091" si="80">ROUND(IF(X1028=2,0,(AD1028*0.25*V1028)),2)</f>
        <v>55.65</v>
      </c>
      <c r="Z1028" s="1">
        <f t="shared" ref="Z1028:Z1091" si="81">ROUND(IF(X1028=2,0,(K1028*272*W1028)),2)</f>
        <v>0</v>
      </c>
      <c r="AA1028" s="31">
        <f>IFERROR(VLOOKUP(C1028,'eindex _tget pp '!$A$4:$G$615,7,FALSE),0)</f>
        <v>0.41413637399999997</v>
      </c>
      <c r="AB1028" s="1">
        <f>VLOOKUP(A1028,'ADM Details FY17'!$A$3:$AB$3515,28,FALSE)</f>
        <v>0</v>
      </c>
      <c r="AC1028" s="1">
        <f t="shared" ref="AC1028:AC1091" si="82">ROUND((AA1028*AB1028*923.6758),2)</f>
        <v>0</v>
      </c>
      <c r="AD1028" s="1">
        <f t="shared" ref="AD1028:AD1091" si="83">D1028+(U1028*0.2)</f>
        <v>2</v>
      </c>
      <c r="AE1028" s="1">
        <f t="shared" ref="AE1028:AE1091" si="84">IF(X1028=2,(AD1028*25),(AD1028*150))</f>
        <v>300</v>
      </c>
    </row>
    <row r="1029" spans="1:31" x14ac:dyDescent="0.25">
      <c r="A1029" t="str">
        <f>B1029&amp;"-"&amp;COUNTIF($B$3:B1029,B1029)</f>
        <v>298-6</v>
      </c>
      <c r="B1029">
        <v>298</v>
      </c>
      <c r="C1029" s="18">
        <f>VLOOKUP(A1029,'ADM Details FY17'!$A$3:$D$3515,4,FALSE)</f>
        <v>50013</v>
      </c>
      <c r="D1029" s="1">
        <f>VLOOKUP(A1029,'ADM Details FY17'!$A$3:$E$3515,5,FALSE)</f>
        <v>1</v>
      </c>
      <c r="E1029" s="1">
        <f>VLOOKUP(A1029,'ADM Details FY17'!$A$3:$F$3515,6,FALSE)</f>
        <v>0</v>
      </c>
      <c r="F1029" s="1">
        <f>VLOOKUP(A1029,'ADM Details FY17'!$A$3:$G$3515,7,FALSE)</f>
        <v>0</v>
      </c>
      <c r="G1029" s="1">
        <f>VLOOKUP(A1029,'ADM Details FY17'!$A$3:$H$3515,8,FALSE)</f>
        <v>0</v>
      </c>
      <c r="H1029" s="1">
        <f>VLOOKUP(A1029,'ADM Details FY17'!$A$3:$I$3515,9,FALSE)</f>
        <v>0</v>
      </c>
      <c r="I1029" s="1">
        <f>VLOOKUP(A1029,'ADM Details FY17'!$A$3:$J$3517,10,FALSE)</f>
        <v>0</v>
      </c>
      <c r="J1029" s="1">
        <f>VLOOKUP(A1029,'ADM Details FY17'!$A$3:$K$3515,11,FALSE)</f>
        <v>1</v>
      </c>
      <c r="K1029" s="1">
        <f>VLOOKUP(A1029,'ADM Details FY17'!$A$3:$M$3515,13,FALSE)</f>
        <v>0</v>
      </c>
      <c r="L1029" s="1">
        <f>VLOOKUP(A1029,'ADM Details FY17'!$A$3:$O$3515,15,FALSE)</f>
        <v>0</v>
      </c>
      <c r="M1029" s="1">
        <f>VLOOKUP(A1029,'ADM Details FY17'!$A$3:$P$3515,16,FALSE)</f>
        <v>0</v>
      </c>
      <c r="N1029" s="1">
        <f>VLOOKUP(A1029,'ADM Details FY17'!$A$3:$Q$3515,17,FALSE)</f>
        <v>0</v>
      </c>
      <c r="O1029" s="1">
        <f>VLOOKUP(A1029,'ADM Details FY17'!$A$3:$S$3515,19,FALSE)</f>
        <v>0</v>
      </c>
      <c r="P1029" s="1">
        <f>VLOOKUP(A1029,'ADM Details FY17'!$A$3:$U$3515,21,FALSE)</f>
        <v>0</v>
      </c>
      <c r="Q1029" s="1">
        <f>VLOOKUP(A1029,'ADM Details FY17'!$A$3:$V$3515,22,FALSE)</f>
        <v>0</v>
      </c>
      <c r="R1029" s="1">
        <f>VLOOKUP(A1029,'ADM Details FY17'!$A$3:$W$3515,23,FALSE)</f>
        <v>0</v>
      </c>
      <c r="S1029" s="1">
        <f>VLOOKUP(A1029,'ADM Details FY17'!$A$3:$X$3515,24,FALSE)</f>
        <v>0</v>
      </c>
      <c r="T1029" s="1">
        <f>VLOOKUP(A1029,'ADM Details FY17'!$A$3:$Y$3515,25,FALSE)</f>
        <v>0</v>
      </c>
      <c r="U1029" s="1">
        <f>VLOOKUP(A1029,'ADM Details FY17'!$A$3:$AA$3515,27,FALSE)</f>
        <v>0</v>
      </c>
      <c r="V1029" s="1">
        <f>IFERROR(VLOOKUP(C1029,'eindex _tget pp '!$A$4:$E$615,5,FALSE),0)</f>
        <v>36.614144254340779</v>
      </c>
      <c r="W1029" s="31">
        <f>IFERROR(VLOOKUP(C1029,'eindex _tget pp '!$A$4:$F$615,6,FALSE),0)</f>
        <v>0.1883805986</v>
      </c>
      <c r="X1029" s="4">
        <f>IFERROR(VLOOKUP(B1029,'eschools 16'!$A$2:$F$25,6,FALSE),1)</f>
        <v>1</v>
      </c>
      <c r="Y1029" s="1">
        <f t="shared" si="80"/>
        <v>9.15</v>
      </c>
      <c r="Z1029" s="1">
        <f t="shared" si="81"/>
        <v>0</v>
      </c>
      <c r="AA1029" s="31">
        <f>IFERROR(VLOOKUP(C1029,'eindex _tget pp '!$A$4:$G$615,7,FALSE),0)</f>
        <v>0.37219681900000001</v>
      </c>
      <c r="AB1029" s="1">
        <f>VLOOKUP(A1029,'ADM Details FY17'!$A$3:$AB$3515,28,FALSE)</f>
        <v>0</v>
      </c>
      <c r="AC1029" s="1">
        <f t="shared" si="82"/>
        <v>0</v>
      </c>
      <c r="AD1029" s="1">
        <f t="shared" si="83"/>
        <v>1</v>
      </c>
      <c r="AE1029" s="1">
        <f t="shared" si="84"/>
        <v>150</v>
      </c>
    </row>
    <row r="1030" spans="1:31" x14ac:dyDescent="0.25">
      <c r="A1030" t="str">
        <f>B1030&amp;"-"&amp;COUNTIF($B$3:B1030,B1030)</f>
        <v>298-7</v>
      </c>
      <c r="B1030">
        <v>298</v>
      </c>
      <c r="C1030" s="18">
        <f>VLOOKUP(A1030,'ADM Details FY17'!$A$3:$D$3515,4,FALSE)</f>
        <v>50062</v>
      </c>
      <c r="D1030" s="1">
        <f>VLOOKUP(A1030,'ADM Details FY17'!$A$3:$E$3515,5,FALSE)</f>
        <v>1</v>
      </c>
      <c r="E1030" s="1">
        <f>VLOOKUP(A1030,'ADM Details FY17'!$A$3:$F$3515,6,FALSE)</f>
        <v>0</v>
      </c>
      <c r="F1030" s="1">
        <f>VLOOKUP(A1030,'ADM Details FY17'!$A$3:$G$3515,7,FALSE)</f>
        <v>0</v>
      </c>
      <c r="G1030" s="1">
        <f>VLOOKUP(A1030,'ADM Details FY17'!$A$3:$H$3515,8,FALSE)</f>
        <v>0</v>
      </c>
      <c r="H1030" s="1">
        <f>VLOOKUP(A1030,'ADM Details FY17'!$A$3:$I$3515,9,FALSE)</f>
        <v>0</v>
      </c>
      <c r="I1030" s="1">
        <f>VLOOKUP(A1030,'ADM Details FY17'!$A$3:$J$3517,10,FALSE)</f>
        <v>0</v>
      </c>
      <c r="J1030" s="1">
        <f>VLOOKUP(A1030,'ADM Details FY17'!$A$3:$K$3515,11,FALSE)</f>
        <v>1</v>
      </c>
      <c r="K1030" s="1">
        <f>VLOOKUP(A1030,'ADM Details FY17'!$A$3:$M$3515,13,FALSE)</f>
        <v>0</v>
      </c>
      <c r="L1030" s="1">
        <f>VLOOKUP(A1030,'ADM Details FY17'!$A$3:$O$3515,15,FALSE)</f>
        <v>0</v>
      </c>
      <c r="M1030" s="1">
        <f>VLOOKUP(A1030,'ADM Details FY17'!$A$3:$P$3515,16,FALSE)</f>
        <v>0</v>
      </c>
      <c r="N1030" s="1">
        <f>VLOOKUP(A1030,'ADM Details FY17'!$A$3:$Q$3515,17,FALSE)</f>
        <v>0</v>
      </c>
      <c r="O1030" s="1">
        <f>VLOOKUP(A1030,'ADM Details FY17'!$A$3:$S$3515,19,FALSE)</f>
        <v>0</v>
      </c>
      <c r="P1030" s="1">
        <f>VLOOKUP(A1030,'ADM Details FY17'!$A$3:$U$3515,21,FALSE)</f>
        <v>0</v>
      </c>
      <c r="Q1030" s="1">
        <f>VLOOKUP(A1030,'ADM Details FY17'!$A$3:$V$3515,22,FALSE)</f>
        <v>0</v>
      </c>
      <c r="R1030" s="1">
        <f>VLOOKUP(A1030,'ADM Details FY17'!$A$3:$W$3515,23,FALSE)</f>
        <v>0</v>
      </c>
      <c r="S1030" s="1">
        <f>VLOOKUP(A1030,'ADM Details FY17'!$A$3:$X$3515,24,FALSE)</f>
        <v>0</v>
      </c>
      <c r="T1030" s="1">
        <f>VLOOKUP(A1030,'ADM Details FY17'!$A$3:$Y$3515,25,FALSE)</f>
        <v>0</v>
      </c>
      <c r="U1030" s="1">
        <f>VLOOKUP(A1030,'ADM Details FY17'!$A$3:$AA$3515,27,FALSE)</f>
        <v>0</v>
      </c>
      <c r="V1030" s="1">
        <f>IFERROR(VLOOKUP(C1030,'eindex _tget pp '!$A$4:$E$615,5,FALSE),0)</f>
        <v>211.76986022508626</v>
      </c>
      <c r="W1030" s="31">
        <f>IFERROR(VLOOKUP(C1030,'eindex _tget pp '!$A$4:$F$615,6,FALSE),0)</f>
        <v>1.1341027796000001</v>
      </c>
      <c r="X1030" s="4">
        <f>IFERROR(VLOOKUP(B1030,'eschools 16'!$A$2:$F$25,6,FALSE),1)</f>
        <v>1</v>
      </c>
      <c r="Y1030" s="1">
        <f t="shared" si="80"/>
        <v>52.94</v>
      </c>
      <c r="Z1030" s="1">
        <f t="shared" si="81"/>
        <v>0</v>
      </c>
      <c r="AA1030" s="31">
        <f>IFERROR(VLOOKUP(C1030,'eindex _tget pp '!$A$4:$G$615,7,FALSE),0)</f>
        <v>0.44289541599999999</v>
      </c>
      <c r="AB1030" s="1">
        <f>VLOOKUP(A1030,'ADM Details FY17'!$A$3:$AB$3515,28,FALSE)</f>
        <v>0</v>
      </c>
      <c r="AC1030" s="1">
        <f t="shared" si="82"/>
        <v>0</v>
      </c>
      <c r="AD1030" s="1">
        <f t="shared" si="83"/>
        <v>1</v>
      </c>
      <c r="AE1030" s="1">
        <f t="shared" si="84"/>
        <v>150</v>
      </c>
    </row>
    <row r="1031" spans="1:31" x14ac:dyDescent="0.25">
      <c r="A1031" t="str">
        <f>B1031&amp;"-"&amp;COUNTIF($B$3:B1031,B1031)</f>
        <v>298-8</v>
      </c>
      <c r="B1031">
        <v>298</v>
      </c>
      <c r="C1031" s="18">
        <f>VLOOKUP(A1031,'ADM Details FY17'!$A$3:$D$3515,4,FALSE)</f>
        <v>44834</v>
      </c>
      <c r="D1031" s="1">
        <f>VLOOKUP(A1031,'ADM Details FY17'!$A$3:$E$3515,5,FALSE)</f>
        <v>1</v>
      </c>
      <c r="E1031" s="1">
        <f>VLOOKUP(A1031,'ADM Details FY17'!$A$3:$F$3515,6,FALSE)</f>
        <v>0</v>
      </c>
      <c r="F1031" s="1">
        <f>VLOOKUP(A1031,'ADM Details FY17'!$A$3:$G$3515,7,FALSE)</f>
        <v>0</v>
      </c>
      <c r="G1031" s="1">
        <f>VLOOKUP(A1031,'ADM Details FY17'!$A$3:$H$3515,8,FALSE)</f>
        <v>1</v>
      </c>
      <c r="H1031" s="1">
        <f>VLOOKUP(A1031,'ADM Details FY17'!$A$3:$I$3515,9,FALSE)</f>
        <v>0</v>
      </c>
      <c r="I1031" s="1">
        <f>VLOOKUP(A1031,'ADM Details FY17'!$A$3:$J$3517,10,FALSE)</f>
        <v>0</v>
      </c>
      <c r="J1031" s="1">
        <f>VLOOKUP(A1031,'ADM Details FY17'!$A$3:$K$3515,11,FALSE)</f>
        <v>0</v>
      </c>
      <c r="K1031" s="1">
        <f>VLOOKUP(A1031,'ADM Details FY17'!$A$3:$M$3515,13,FALSE)</f>
        <v>0</v>
      </c>
      <c r="L1031" s="1">
        <f>VLOOKUP(A1031,'ADM Details FY17'!$A$3:$O$3515,15,FALSE)</f>
        <v>0</v>
      </c>
      <c r="M1031" s="1">
        <f>VLOOKUP(A1031,'ADM Details FY17'!$A$3:$P$3515,16,FALSE)</f>
        <v>0</v>
      </c>
      <c r="N1031" s="1">
        <f>VLOOKUP(A1031,'ADM Details FY17'!$A$3:$Q$3515,17,FALSE)</f>
        <v>0</v>
      </c>
      <c r="O1031" s="1">
        <f>VLOOKUP(A1031,'ADM Details FY17'!$A$3:$S$3515,19,FALSE)</f>
        <v>0</v>
      </c>
      <c r="P1031" s="1">
        <f>VLOOKUP(A1031,'ADM Details FY17'!$A$3:$U$3515,21,FALSE)</f>
        <v>0</v>
      </c>
      <c r="Q1031" s="1">
        <f>VLOOKUP(A1031,'ADM Details FY17'!$A$3:$V$3515,22,FALSE)</f>
        <v>0</v>
      </c>
      <c r="R1031" s="1">
        <f>VLOOKUP(A1031,'ADM Details FY17'!$A$3:$W$3515,23,FALSE)</f>
        <v>0</v>
      </c>
      <c r="S1031" s="1">
        <f>VLOOKUP(A1031,'ADM Details FY17'!$A$3:$X$3515,24,FALSE)</f>
        <v>0</v>
      </c>
      <c r="T1031" s="1">
        <f>VLOOKUP(A1031,'ADM Details FY17'!$A$3:$Y$3515,25,FALSE)</f>
        <v>0</v>
      </c>
      <c r="U1031" s="1">
        <f>VLOOKUP(A1031,'ADM Details FY17'!$A$3:$AA$3515,27,FALSE)</f>
        <v>0</v>
      </c>
      <c r="V1031" s="1">
        <f>IFERROR(VLOOKUP(C1031,'eindex _tget pp '!$A$4:$E$615,5,FALSE),0)</f>
        <v>0</v>
      </c>
      <c r="W1031" s="31">
        <f>IFERROR(VLOOKUP(C1031,'eindex _tget pp '!$A$4:$F$615,6,FALSE),0)</f>
        <v>0.29165159229999998</v>
      </c>
      <c r="X1031" s="4">
        <f>IFERROR(VLOOKUP(B1031,'eschools 16'!$A$2:$F$25,6,FALSE),1)</f>
        <v>1</v>
      </c>
      <c r="Y1031" s="1">
        <f t="shared" si="80"/>
        <v>0</v>
      </c>
      <c r="Z1031" s="1">
        <f t="shared" si="81"/>
        <v>0</v>
      </c>
      <c r="AA1031" s="31">
        <f>IFERROR(VLOOKUP(C1031,'eindex _tget pp '!$A$4:$G$615,7,FALSE),0)</f>
        <v>0.30794382300000001</v>
      </c>
      <c r="AB1031" s="1">
        <f>VLOOKUP(A1031,'ADM Details FY17'!$A$3:$AB$3515,28,FALSE)</f>
        <v>0</v>
      </c>
      <c r="AC1031" s="1">
        <f t="shared" si="82"/>
        <v>0</v>
      </c>
      <c r="AD1031" s="1">
        <f t="shared" si="83"/>
        <v>1</v>
      </c>
      <c r="AE1031" s="1">
        <f t="shared" si="84"/>
        <v>150</v>
      </c>
    </row>
    <row r="1032" spans="1:31" x14ac:dyDescent="0.25">
      <c r="A1032" t="str">
        <f>B1032&amp;"-"&amp;COUNTIF($B$3:B1032,B1032)</f>
        <v>298-9</v>
      </c>
      <c r="B1032">
        <v>298</v>
      </c>
      <c r="C1032" s="18">
        <f>VLOOKUP(A1032,'ADM Details FY17'!$A$3:$D$3515,4,FALSE)</f>
        <v>0</v>
      </c>
      <c r="D1032" s="1">
        <f>VLOOKUP(A1032,'ADM Details FY17'!$A$3:$E$3515,5,FALSE)</f>
        <v>0</v>
      </c>
      <c r="E1032" s="1">
        <f>VLOOKUP(A1032,'ADM Details FY17'!$A$3:$F$3515,6,FALSE)</f>
        <v>0</v>
      </c>
      <c r="F1032" s="1">
        <f>VLOOKUP(A1032,'ADM Details FY17'!$A$3:$G$3515,7,FALSE)</f>
        <v>0</v>
      </c>
      <c r="G1032" s="1">
        <f>VLOOKUP(A1032,'ADM Details FY17'!$A$3:$H$3515,8,FALSE)</f>
        <v>0</v>
      </c>
      <c r="H1032" s="1">
        <f>VLOOKUP(A1032,'ADM Details FY17'!$A$3:$I$3515,9,FALSE)</f>
        <v>0</v>
      </c>
      <c r="I1032" s="1">
        <f>VLOOKUP(A1032,'ADM Details FY17'!$A$3:$J$3517,10,FALSE)</f>
        <v>0</v>
      </c>
      <c r="J1032" s="1">
        <f>VLOOKUP(A1032,'ADM Details FY17'!$A$3:$K$3515,11,FALSE)</f>
        <v>0</v>
      </c>
      <c r="K1032" s="1">
        <f>VLOOKUP(A1032,'ADM Details FY17'!$A$3:$M$3515,13,FALSE)</f>
        <v>0</v>
      </c>
      <c r="L1032" s="1">
        <f>VLOOKUP(A1032,'ADM Details FY17'!$A$3:$O$3515,15,FALSE)</f>
        <v>0</v>
      </c>
      <c r="M1032" s="1">
        <f>VLOOKUP(A1032,'ADM Details FY17'!$A$3:$P$3515,16,FALSE)</f>
        <v>0</v>
      </c>
      <c r="N1032" s="1">
        <f>VLOOKUP(A1032,'ADM Details FY17'!$A$3:$Q$3515,17,FALSE)</f>
        <v>0</v>
      </c>
      <c r="O1032" s="1">
        <f>VLOOKUP(A1032,'ADM Details FY17'!$A$3:$S$3515,19,FALSE)</f>
        <v>0</v>
      </c>
      <c r="P1032" s="1">
        <f>VLOOKUP(A1032,'ADM Details FY17'!$A$3:$U$3515,21,FALSE)</f>
        <v>0</v>
      </c>
      <c r="Q1032" s="1">
        <f>VLOOKUP(A1032,'ADM Details FY17'!$A$3:$V$3515,22,FALSE)</f>
        <v>0</v>
      </c>
      <c r="R1032" s="1">
        <f>VLOOKUP(A1032,'ADM Details FY17'!$A$3:$W$3515,23,FALSE)</f>
        <v>0</v>
      </c>
      <c r="S1032" s="1">
        <f>VLOOKUP(A1032,'ADM Details FY17'!$A$3:$X$3515,24,FALSE)</f>
        <v>0</v>
      </c>
      <c r="T1032" s="1">
        <f>VLOOKUP(A1032,'ADM Details FY17'!$A$3:$Y$3515,25,FALSE)</f>
        <v>0</v>
      </c>
      <c r="U1032" s="1">
        <f>VLOOKUP(A1032,'ADM Details FY17'!$A$3:$AA$3515,27,FALSE)</f>
        <v>0</v>
      </c>
      <c r="V1032" s="1">
        <f>IFERROR(VLOOKUP(C1032,'eindex _tget pp '!$A$4:$E$615,5,FALSE),0)</f>
        <v>0</v>
      </c>
      <c r="W1032" s="31">
        <f>IFERROR(VLOOKUP(C1032,'eindex _tget pp '!$A$4:$F$615,6,FALSE),0)</f>
        <v>0</v>
      </c>
      <c r="X1032" s="4">
        <f>IFERROR(VLOOKUP(B1032,'eschools 16'!$A$2:$F$25,6,FALSE),1)</f>
        <v>1</v>
      </c>
      <c r="Y1032" s="1">
        <f t="shared" si="80"/>
        <v>0</v>
      </c>
      <c r="Z1032" s="1">
        <f t="shared" si="81"/>
        <v>0</v>
      </c>
      <c r="AA1032" s="31">
        <f>IFERROR(VLOOKUP(C1032,'eindex _tget pp '!$A$4:$G$615,7,FALSE),0)</f>
        <v>0</v>
      </c>
      <c r="AB1032" s="1">
        <f>VLOOKUP(A1032,'ADM Details FY17'!$A$3:$AB$3515,28,FALSE)</f>
        <v>0</v>
      </c>
      <c r="AC1032" s="1">
        <f t="shared" si="82"/>
        <v>0</v>
      </c>
      <c r="AD1032" s="1">
        <f t="shared" si="83"/>
        <v>0</v>
      </c>
      <c r="AE1032" s="1">
        <f t="shared" si="84"/>
        <v>0</v>
      </c>
    </row>
    <row r="1033" spans="1:31" x14ac:dyDescent="0.25">
      <c r="A1033" t="str">
        <f>B1033&amp;"-"&amp;COUNTIF($B$3:B1033,B1033)</f>
        <v>298-10</v>
      </c>
      <c r="B1033">
        <v>298</v>
      </c>
      <c r="C1033" s="18">
        <f>VLOOKUP(A1033,'ADM Details FY17'!$A$3:$D$3515,4,FALSE)</f>
        <v>0</v>
      </c>
      <c r="D1033" s="1">
        <f>VLOOKUP(A1033,'ADM Details FY17'!$A$3:$E$3515,5,FALSE)</f>
        <v>0</v>
      </c>
      <c r="E1033" s="1">
        <f>VLOOKUP(A1033,'ADM Details FY17'!$A$3:$F$3515,6,FALSE)</f>
        <v>0</v>
      </c>
      <c r="F1033" s="1">
        <f>VLOOKUP(A1033,'ADM Details FY17'!$A$3:$G$3515,7,FALSE)</f>
        <v>0</v>
      </c>
      <c r="G1033" s="1">
        <f>VLOOKUP(A1033,'ADM Details FY17'!$A$3:$H$3515,8,FALSE)</f>
        <v>0</v>
      </c>
      <c r="H1033" s="1">
        <f>VLOOKUP(A1033,'ADM Details FY17'!$A$3:$I$3515,9,FALSE)</f>
        <v>0</v>
      </c>
      <c r="I1033" s="1">
        <f>VLOOKUP(A1033,'ADM Details FY17'!$A$3:$J$3517,10,FALSE)</f>
        <v>0</v>
      </c>
      <c r="J1033" s="1">
        <f>VLOOKUP(A1033,'ADM Details FY17'!$A$3:$K$3515,11,FALSE)</f>
        <v>0</v>
      </c>
      <c r="K1033" s="1">
        <f>VLOOKUP(A1033,'ADM Details FY17'!$A$3:$M$3515,13,FALSE)</f>
        <v>0</v>
      </c>
      <c r="L1033" s="1">
        <f>VLOOKUP(A1033,'ADM Details FY17'!$A$3:$O$3515,15,FALSE)</f>
        <v>0</v>
      </c>
      <c r="M1033" s="1">
        <f>VLOOKUP(A1033,'ADM Details FY17'!$A$3:$P$3515,16,FALSE)</f>
        <v>0</v>
      </c>
      <c r="N1033" s="1">
        <f>VLOOKUP(A1033,'ADM Details FY17'!$A$3:$Q$3515,17,FALSE)</f>
        <v>0</v>
      </c>
      <c r="O1033" s="1">
        <f>VLOOKUP(A1033,'ADM Details FY17'!$A$3:$S$3515,19,FALSE)</f>
        <v>0</v>
      </c>
      <c r="P1033" s="1">
        <f>VLOOKUP(A1033,'ADM Details FY17'!$A$3:$U$3515,21,FALSE)</f>
        <v>0</v>
      </c>
      <c r="Q1033" s="1">
        <f>VLOOKUP(A1033,'ADM Details FY17'!$A$3:$V$3515,22,FALSE)</f>
        <v>0</v>
      </c>
      <c r="R1033" s="1">
        <f>VLOOKUP(A1033,'ADM Details FY17'!$A$3:$W$3515,23,FALSE)</f>
        <v>0</v>
      </c>
      <c r="S1033" s="1">
        <f>VLOOKUP(A1033,'ADM Details FY17'!$A$3:$X$3515,24,FALSE)</f>
        <v>0</v>
      </c>
      <c r="T1033" s="1">
        <f>VLOOKUP(A1033,'ADM Details FY17'!$A$3:$Y$3515,25,FALSE)</f>
        <v>0</v>
      </c>
      <c r="U1033" s="1">
        <f>VLOOKUP(A1033,'ADM Details FY17'!$A$3:$AA$3515,27,FALSE)</f>
        <v>0</v>
      </c>
      <c r="V1033" s="1">
        <f>IFERROR(VLOOKUP(C1033,'eindex _tget pp '!$A$4:$E$615,5,FALSE),0)</f>
        <v>0</v>
      </c>
      <c r="W1033" s="31">
        <f>IFERROR(VLOOKUP(C1033,'eindex _tget pp '!$A$4:$F$615,6,FALSE),0)</f>
        <v>0</v>
      </c>
      <c r="X1033" s="4">
        <f>IFERROR(VLOOKUP(B1033,'eschools 16'!$A$2:$F$25,6,FALSE),1)</f>
        <v>1</v>
      </c>
      <c r="Y1033" s="1">
        <f t="shared" si="80"/>
        <v>0</v>
      </c>
      <c r="Z1033" s="1">
        <f t="shared" si="81"/>
        <v>0</v>
      </c>
      <c r="AA1033" s="31">
        <f>IFERROR(VLOOKUP(C1033,'eindex _tget pp '!$A$4:$G$615,7,FALSE),0)</f>
        <v>0</v>
      </c>
      <c r="AB1033" s="1">
        <f>VLOOKUP(A1033,'ADM Details FY17'!$A$3:$AB$3515,28,FALSE)</f>
        <v>0</v>
      </c>
      <c r="AC1033" s="1">
        <f t="shared" si="82"/>
        <v>0</v>
      </c>
      <c r="AD1033" s="1">
        <f t="shared" si="83"/>
        <v>0</v>
      </c>
      <c r="AE1033" s="1">
        <f t="shared" si="84"/>
        <v>0</v>
      </c>
    </row>
    <row r="1034" spans="1:31" x14ac:dyDescent="0.25">
      <c r="A1034" t="str">
        <f>B1034&amp;"-"&amp;COUNTIF($B$3:B1034,B1034)</f>
        <v>298-11</v>
      </c>
      <c r="B1034">
        <v>298</v>
      </c>
      <c r="C1034" s="18">
        <f>VLOOKUP(A1034,'ADM Details FY17'!$A$3:$D$3515,4,FALSE)</f>
        <v>0</v>
      </c>
      <c r="D1034" s="1">
        <f>VLOOKUP(A1034,'ADM Details FY17'!$A$3:$E$3515,5,FALSE)</f>
        <v>0</v>
      </c>
      <c r="E1034" s="1">
        <f>VLOOKUP(A1034,'ADM Details FY17'!$A$3:$F$3515,6,FALSE)</f>
        <v>0</v>
      </c>
      <c r="F1034" s="1">
        <f>VLOOKUP(A1034,'ADM Details FY17'!$A$3:$G$3515,7,FALSE)</f>
        <v>0</v>
      </c>
      <c r="G1034" s="1">
        <f>VLOOKUP(A1034,'ADM Details FY17'!$A$3:$H$3515,8,FALSE)</f>
        <v>0</v>
      </c>
      <c r="H1034" s="1">
        <f>VLOOKUP(A1034,'ADM Details FY17'!$A$3:$I$3515,9,FALSE)</f>
        <v>0</v>
      </c>
      <c r="I1034" s="1">
        <f>VLOOKUP(A1034,'ADM Details FY17'!$A$3:$J$3517,10,FALSE)</f>
        <v>0</v>
      </c>
      <c r="J1034" s="1">
        <f>VLOOKUP(A1034,'ADM Details FY17'!$A$3:$K$3515,11,FALSE)</f>
        <v>0</v>
      </c>
      <c r="K1034" s="1">
        <f>VLOOKUP(A1034,'ADM Details FY17'!$A$3:$M$3515,13,FALSE)</f>
        <v>0</v>
      </c>
      <c r="L1034" s="1">
        <f>VLOOKUP(A1034,'ADM Details FY17'!$A$3:$O$3515,15,FALSE)</f>
        <v>0</v>
      </c>
      <c r="M1034" s="1">
        <f>VLOOKUP(A1034,'ADM Details FY17'!$A$3:$P$3515,16,FALSE)</f>
        <v>0</v>
      </c>
      <c r="N1034" s="1">
        <f>VLOOKUP(A1034,'ADM Details FY17'!$A$3:$Q$3515,17,FALSE)</f>
        <v>0</v>
      </c>
      <c r="O1034" s="1">
        <f>VLOOKUP(A1034,'ADM Details FY17'!$A$3:$S$3515,19,FALSE)</f>
        <v>0</v>
      </c>
      <c r="P1034" s="1">
        <f>VLOOKUP(A1034,'ADM Details FY17'!$A$3:$U$3515,21,FALSE)</f>
        <v>0</v>
      </c>
      <c r="Q1034" s="1">
        <f>VLOOKUP(A1034,'ADM Details FY17'!$A$3:$V$3515,22,FALSE)</f>
        <v>0</v>
      </c>
      <c r="R1034" s="1">
        <f>VLOOKUP(A1034,'ADM Details FY17'!$A$3:$W$3515,23,FALSE)</f>
        <v>0</v>
      </c>
      <c r="S1034" s="1">
        <f>VLOOKUP(A1034,'ADM Details FY17'!$A$3:$X$3515,24,FALSE)</f>
        <v>0</v>
      </c>
      <c r="T1034" s="1">
        <f>VLOOKUP(A1034,'ADM Details FY17'!$A$3:$Y$3515,25,FALSE)</f>
        <v>0</v>
      </c>
      <c r="U1034" s="1">
        <f>VLOOKUP(A1034,'ADM Details FY17'!$A$3:$AA$3515,27,FALSE)</f>
        <v>0</v>
      </c>
      <c r="V1034" s="1">
        <f>IFERROR(VLOOKUP(C1034,'eindex _tget pp '!$A$4:$E$615,5,FALSE),0)</f>
        <v>0</v>
      </c>
      <c r="W1034" s="31">
        <f>IFERROR(VLOOKUP(C1034,'eindex _tget pp '!$A$4:$F$615,6,FALSE),0)</f>
        <v>0</v>
      </c>
      <c r="X1034" s="4">
        <f>IFERROR(VLOOKUP(B1034,'eschools 16'!$A$2:$F$25,6,FALSE),1)</f>
        <v>1</v>
      </c>
      <c r="Y1034" s="1">
        <f t="shared" si="80"/>
        <v>0</v>
      </c>
      <c r="Z1034" s="1">
        <f t="shared" si="81"/>
        <v>0</v>
      </c>
      <c r="AA1034" s="31">
        <f>IFERROR(VLOOKUP(C1034,'eindex _tget pp '!$A$4:$G$615,7,FALSE),0)</f>
        <v>0</v>
      </c>
      <c r="AB1034" s="1">
        <f>VLOOKUP(A1034,'ADM Details FY17'!$A$3:$AB$3515,28,FALSE)</f>
        <v>0</v>
      </c>
      <c r="AC1034" s="1">
        <f t="shared" si="82"/>
        <v>0</v>
      </c>
      <c r="AD1034" s="1">
        <f t="shared" si="83"/>
        <v>0</v>
      </c>
      <c r="AE1034" s="1">
        <f t="shared" si="84"/>
        <v>0</v>
      </c>
    </row>
    <row r="1035" spans="1:31" x14ac:dyDescent="0.25">
      <c r="A1035" t="str">
        <f>B1035&amp;"-"&amp;COUNTIF($B$3:B1035,B1035)</f>
        <v>298-12</v>
      </c>
      <c r="B1035">
        <v>298</v>
      </c>
      <c r="C1035" s="18">
        <f>VLOOKUP(A1035,'ADM Details FY17'!$A$3:$D$3515,4,FALSE)</f>
        <v>0</v>
      </c>
      <c r="D1035" s="1">
        <f>VLOOKUP(A1035,'ADM Details FY17'!$A$3:$E$3515,5,FALSE)</f>
        <v>0</v>
      </c>
      <c r="E1035" s="1">
        <f>VLOOKUP(A1035,'ADM Details FY17'!$A$3:$F$3515,6,FALSE)</f>
        <v>0</v>
      </c>
      <c r="F1035" s="1">
        <f>VLOOKUP(A1035,'ADM Details FY17'!$A$3:$G$3515,7,FALSE)</f>
        <v>0</v>
      </c>
      <c r="G1035" s="1">
        <f>VLOOKUP(A1035,'ADM Details FY17'!$A$3:$H$3515,8,FALSE)</f>
        <v>0</v>
      </c>
      <c r="H1035" s="1">
        <f>VLOOKUP(A1035,'ADM Details FY17'!$A$3:$I$3515,9,FALSE)</f>
        <v>0</v>
      </c>
      <c r="I1035" s="1">
        <f>VLOOKUP(A1035,'ADM Details FY17'!$A$3:$J$3517,10,FALSE)</f>
        <v>0</v>
      </c>
      <c r="J1035" s="1">
        <f>VLOOKUP(A1035,'ADM Details FY17'!$A$3:$K$3515,11,FALSE)</f>
        <v>0</v>
      </c>
      <c r="K1035" s="1">
        <f>VLOOKUP(A1035,'ADM Details FY17'!$A$3:$M$3515,13,FALSE)</f>
        <v>0</v>
      </c>
      <c r="L1035" s="1">
        <f>VLOOKUP(A1035,'ADM Details FY17'!$A$3:$O$3515,15,FALSE)</f>
        <v>0</v>
      </c>
      <c r="M1035" s="1">
        <f>VLOOKUP(A1035,'ADM Details FY17'!$A$3:$P$3515,16,FALSE)</f>
        <v>0</v>
      </c>
      <c r="N1035" s="1">
        <f>VLOOKUP(A1035,'ADM Details FY17'!$A$3:$Q$3515,17,FALSE)</f>
        <v>0</v>
      </c>
      <c r="O1035" s="1">
        <f>VLOOKUP(A1035,'ADM Details FY17'!$A$3:$S$3515,19,FALSE)</f>
        <v>0</v>
      </c>
      <c r="P1035" s="1">
        <f>VLOOKUP(A1035,'ADM Details FY17'!$A$3:$U$3515,21,FALSE)</f>
        <v>0</v>
      </c>
      <c r="Q1035" s="1">
        <f>VLOOKUP(A1035,'ADM Details FY17'!$A$3:$V$3515,22,FALSE)</f>
        <v>0</v>
      </c>
      <c r="R1035" s="1">
        <f>VLOOKUP(A1035,'ADM Details FY17'!$A$3:$W$3515,23,FALSE)</f>
        <v>0</v>
      </c>
      <c r="S1035" s="1">
        <f>VLOOKUP(A1035,'ADM Details FY17'!$A$3:$X$3515,24,FALSE)</f>
        <v>0</v>
      </c>
      <c r="T1035" s="1">
        <f>VLOOKUP(A1035,'ADM Details FY17'!$A$3:$Y$3515,25,FALSE)</f>
        <v>0</v>
      </c>
      <c r="U1035" s="1">
        <f>VLOOKUP(A1035,'ADM Details FY17'!$A$3:$AA$3515,27,FALSE)</f>
        <v>0</v>
      </c>
      <c r="V1035" s="1">
        <f>IFERROR(VLOOKUP(C1035,'eindex _tget pp '!$A$4:$E$615,5,FALSE),0)</f>
        <v>0</v>
      </c>
      <c r="W1035" s="31">
        <f>IFERROR(VLOOKUP(C1035,'eindex _tget pp '!$A$4:$F$615,6,FALSE),0)</f>
        <v>0</v>
      </c>
      <c r="X1035" s="4">
        <f>IFERROR(VLOOKUP(B1035,'eschools 16'!$A$2:$F$25,6,FALSE),1)</f>
        <v>1</v>
      </c>
      <c r="Y1035" s="1">
        <f t="shared" si="80"/>
        <v>0</v>
      </c>
      <c r="Z1035" s="1">
        <f t="shared" si="81"/>
        <v>0</v>
      </c>
      <c r="AA1035" s="31">
        <f>IFERROR(VLOOKUP(C1035,'eindex _tget pp '!$A$4:$G$615,7,FALSE),0)</f>
        <v>0</v>
      </c>
      <c r="AB1035" s="1">
        <f>VLOOKUP(A1035,'ADM Details FY17'!$A$3:$AB$3515,28,FALSE)</f>
        <v>0</v>
      </c>
      <c r="AC1035" s="1">
        <f t="shared" si="82"/>
        <v>0</v>
      </c>
      <c r="AD1035" s="1">
        <f t="shared" si="83"/>
        <v>0</v>
      </c>
      <c r="AE1035" s="1">
        <f t="shared" si="84"/>
        <v>0</v>
      </c>
    </row>
    <row r="1036" spans="1:31" x14ac:dyDescent="0.25">
      <c r="A1036" t="str">
        <f>B1036&amp;"-"&amp;COUNTIF($B$3:B1036,B1036)</f>
        <v>298-13</v>
      </c>
      <c r="B1036">
        <v>298</v>
      </c>
      <c r="C1036" s="18">
        <f>VLOOKUP(A1036,'ADM Details FY17'!$A$3:$D$3515,4,FALSE)</f>
        <v>0</v>
      </c>
      <c r="D1036" s="1">
        <f>VLOOKUP(A1036,'ADM Details FY17'!$A$3:$E$3515,5,FALSE)</f>
        <v>0</v>
      </c>
      <c r="E1036" s="1">
        <f>VLOOKUP(A1036,'ADM Details FY17'!$A$3:$F$3515,6,FALSE)</f>
        <v>0</v>
      </c>
      <c r="F1036" s="1">
        <f>VLOOKUP(A1036,'ADM Details FY17'!$A$3:$G$3515,7,FALSE)</f>
        <v>0</v>
      </c>
      <c r="G1036" s="1">
        <f>VLOOKUP(A1036,'ADM Details FY17'!$A$3:$H$3515,8,FALSE)</f>
        <v>0</v>
      </c>
      <c r="H1036" s="1">
        <f>VLOOKUP(A1036,'ADM Details FY17'!$A$3:$I$3515,9,FALSE)</f>
        <v>0</v>
      </c>
      <c r="I1036" s="1">
        <f>VLOOKUP(A1036,'ADM Details FY17'!$A$3:$J$3517,10,FALSE)</f>
        <v>0</v>
      </c>
      <c r="J1036" s="1">
        <f>VLOOKUP(A1036,'ADM Details FY17'!$A$3:$K$3515,11,FALSE)</f>
        <v>0</v>
      </c>
      <c r="K1036" s="1">
        <f>VLOOKUP(A1036,'ADM Details FY17'!$A$3:$M$3515,13,FALSE)</f>
        <v>0</v>
      </c>
      <c r="L1036" s="1">
        <f>VLOOKUP(A1036,'ADM Details FY17'!$A$3:$O$3515,15,FALSE)</f>
        <v>0</v>
      </c>
      <c r="M1036" s="1">
        <f>VLOOKUP(A1036,'ADM Details FY17'!$A$3:$P$3515,16,FALSE)</f>
        <v>0</v>
      </c>
      <c r="N1036" s="1">
        <f>VLOOKUP(A1036,'ADM Details FY17'!$A$3:$Q$3515,17,FALSE)</f>
        <v>0</v>
      </c>
      <c r="O1036" s="1">
        <f>VLOOKUP(A1036,'ADM Details FY17'!$A$3:$S$3515,19,FALSE)</f>
        <v>0</v>
      </c>
      <c r="P1036" s="1">
        <f>VLOOKUP(A1036,'ADM Details FY17'!$A$3:$U$3515,21,FALSE)</f>
        <v>0</v>
      </c>
      <c r="Q1036" s="1">
        <f>VLOOKUP(A1036,'ADM Details FY17'!$A$3:$V$3515,22,FALSE)</f>
        <v>0</v>
      </c>
      <c r="R1036" s="1">
        <f>VLOOKUP(A1036,'ADM Details FY17'!$A$3:$W$3515,23,FALSE)</f>
        <v>0</v>
      </c>
      <c r="S1036" s="1">
        <f>VLOOKUP(A1036,'ADM Details FY17'!$A$3:$X$3515,24,FALSE)</f>
        <v>0</v>
      </c>
      <c r="T1036" s="1">
        <f>VLOOKUP(A1036,'ADM Details FY17'!$A$3:$Y$3515,25,FALSE)</f>
        <v>0</v>
      </c>
      <c r="U1036" s="1">
        <f>VLOOKUP(A1036,'ADM Details FY17'!$A$3:$AA$3515,27,FALSE)</f>
        <v>0</v>
      </c>
      <c r="V1036" s="1">
        <f>IFERROR(VLOOKUP(C1036,'eindex _tget pp '!$A$4:$E$615,5,FALSE),0)</f>
        <v>0</v>
      </c>
      <c r="W1036" s="31">
        <f>IFERROR(VLOOKUP(C1036,'eindex _tget pp '!$A$4:$F$615,6,FALSE),0)</f>
        <v>0</v>
      </c>
      <c r="X1036" s="4">
        <f>IFERROR(VLOOKUP(B1036,'eschools 16'!$A$2:$F$25,6,FALSE),1)</f>
        <v>1</v>
      </c>
      <c r="Y1036" s="1">
        <f t="shared" si="80"/>
        <v>0</v>
      </c>
      <c r="Z1036" s="1">
        <f t="shared" si="81"/>
        <v>0</v>
      </c>
      <c r="AA1036" s="31">
        <f>IFERROR(VLOOKUP(C1036,'eindex _tget pp '!$A$4:$G$615,7,FALSE),0)</f>
        <v>0</v>
      </c>
      <c r="AB1036" s="1">
        <f>VLOOKUP(A1036,'ADM Details FY17'!$A$3:$AB$3515,28,FALSE)</f>
        <v>0</v>
      </c>
      <c r="AC1036" s="1">
        <f t="shared" si="82"/>
        <v>0</v>
      </c>
      <c r="AD1036" s="1">
        <f t="shared" si="83"/>
        <v>0</v>
      </c>
      <c r="AE1036" s="1">
        <f t="shared" si="84"/>
        <v>0</v>
      </c>
    </row>
    <row r="1037" spans="1:31" x14ac:dyDescent="0.25">
      <c r="A1037" t="str">
        <f>B1037&amp;"-"&amp;COUNTIF($B$3:B1037,B1037)</f>
        <v>298-14</v>
      </c>
      <c r="B1037">
        <v>298</v>
      </c>
      <c r="C1037" s="18">
        <f>VLOOKUP(A1037,'ADM Details FY17'!$A$3:$D$3515,4,FALSE)</f>
        <v>0</v>
      </c>
      <c r="D1037" s="1">
        <f>VLOOKUP(A1037,'ADM Details FY17'!$A$3:$E$3515,5,FALSE)</f>
        <v>0</v>
      </c>
      <c r="E1037" s="1">
        <f>VLOOKUP(A1037,'ADM Details FY17'!$A$3:$F$3515,6,FALSE)</f>
        <v>0</v>
      </c>
      <c r="F1037" s="1">
        <f>VLOOKUP(A1037,'ADM Details FY17'!$A$3:$G$3515,7,FALSE)</f>
        <v>0</v>
      </c>
      <c r="G1037" s="1">
        <f>VLOOKUP(A1037,'ADM Details FY17'!$A$3:$H$3515,8,FALSE)</f>
        <v>0</v>
      </c>
      <c r="H1037" s="1">
        <f>VLOOKUP(A1037,'ADM Details FY17'!$A$3:$I$3515,9,FALSE)</f>
        <v>0</v>
      </c>
      <c r="I1037" s="1">
        <f>VLOOKUP(A1037,'ADM Details FY17'!$A$3:$J$3517,10,FALSE)</f>
        <v>0</v>
      </c>
      <c r="J1037" s="1">
        <f>VLOOKUP(A1037,'ADM Details FY17'!$A$3:$K$3515,11,FALSE)</f>
        <v>0</v>
      </c>
      <c r="K1037" s="1">
        <f>VLOOKUP(A1037,'ADM Details FY17'!$A$3:$M$3515,13,FALSE)</f>
        <v>0</v>
      </c>
      <c r="L1037" s="1">
        <f>VLOOKUP(A1037,'ADM Details FY17'!$A$3:$O$3515,15,FALSE)</f>
        <v>0</v>
      </c>
      <c r="M1037" s="1">
        <f>VLOOKUP(A1037,'ADM Details FY17'!$A$3:$P$3515,16,FALSE)</f>
        <v>0</v>
      </c>
      <c r="N1037" s="1">
        <f>VLOOKUP(A1037,'ADM Details FY17'!$A$3:$Q$3515,17,FALSE)</f>
        <v>0</v>
      </c>
      <c r="O1037" s="1">
        <f>VLOOKUP(A1037,'ADM Details FY17'!$A$3:$S$3515,19,FALSE)</f>
        <v>0</v>
      </c>
      <c r="P1037" s="1">
        <f>VLOOKUP(A1037,'ADM Details FY17'!$A$3:$U$3515,21,FALSE)</f>
        <v>0</v>
      </c>
      <c r="Q1037" s="1">
        <f>VLOOKUP(A1037,'ADM Details FY17'!$A$3:$V$3515,22,FALSE)</f>
        <v>0</v>
      </c>
      <c r="R1037" s="1">
        <f>VLOOKUP(A1037,'ADM Details FY17'!$A$3:$W$3515,23,FALSE)</f>
        <v>0</v>
      </c>
      <c r="S1037" s="1">
        <f>VLOOKUP(A1037,'ADM Details FY17'!$A$3:$X$3515,24,FALSE)</f>
        <v>0</v>
      </c>
      <c r="T1037" s="1">
        <f>VLOOKUP(A1037,'ADM Details FY17'!$A$3:$Y$3515,25,FALSE)</f>
        <v>0</v>
      </c>
      <c r="U1037" s="1">
        <f>VLOOKUP(A1037,'ADM Details FY17'!$A$3:$AA$3515,27,FALSE)</f>
        <v>0</v>
      </c>
      <c r="V1037" s="1">
        <f>IFERROR(VLOOKUP(C1037,'eindex _tget pp '!$A$4:$E$615,5,FALSE),0)</f>
        <v>0</v>
      </c>
      <c r="W1037" s="31">
        <f>IFERROR(VLOOKUP(C1037,'eindex _tget pp '!$A$4:$F$615,6,FALSE),0)</f>
        <v>0</v>
      </c>
      <c r="X1037" s="4">
        <f>IFERROR(VLOOKUP(B1037,'eschools 16'!$A$2:$F$25,6,FALSE),1)</f>
        <v>1</v>
      </c>
      <c r="Y1037" s="1">
        <f t="shared" si="80"/>
        <v>0</v>
      </c>
      <c r="Z1037" s="1">
        <f t="shared" si="81"/>
        <v>0</v>
      </c>
      <c r="AA1037" s="31">
        <f>IFERROR(VLOOKUP(C1037,'eindex _tget pp '!$A$4:$G$615,7,FALSE),0)</f>
        <v>0</v>
      </c>
      <c r="AB1037" s="1">
        <f>VLOOKUP(A1037,'ADM Details FY17'!$A$3:$AB$3515,28,FALSE)</f>
        <v>0</v>
      </c>
      <c r="AC1037" s="1">
        <f t="shared" si="82"/>
        <v>0</v>
      </c>
      <c r="AD1037" s="1">
        <f t="shared" si="83"/>
        <v>0</v>
      </c>
      <c r="AE1037" s="1">
        <f t="shared" si="84"/>
        <v>0</v>
      </c>
    </row>
    <row r="1038" spans="1:31" x14ac:dyDescent="0.25">
      <c r="A1038" t="str">
        <f>B1038&amp;"-"&amp;COUNTIF($B$3:B1038,B1038)</f>
        <v>298-15</v>
      </c>
      <c r="B1038">
        <v>298</v>
      </c>
      <c r="C1038" s="18">
        <f>VLOOKUP(A1038,'ADM Details FY17'!$A$3:$D$3515,4,FALSE)</f>
        <v>0</v>
      </c>
      <c r="D1038" s="1">
        <f>VLOOKUP(A1038,'ADM Details FY17'!$A$3:$E$3515,5,FALSE)</f>
        <v>0</v>
      </c>
      <c r="E1038" s="1">
        <f>VLOOKUP(A1038,'ADM Details FY17'!$A$3:$F$3515,6,FALSE)</f>
        <v>0</v>
      </c>
      <c r="F1038" s="1">
        <f>VLOOKUP(A1038,'ADM Details FY17'!$A$3:$G$3515,7,FALSE)</f>
        <v>0</v>
      </c>
      <c r="G1038" s="1">
        <f>VLOOKUP(A1038,'ADM Details FY17'!$A$3:$H$3515,8,FALSE)</f>
        <v>0</v>
      </c>
      <c r="H1038" s="1">
        <f>VLOOKUP(A1038,'ADM Details FY17'!$A$3:$I$3515,9,FALSE)</f>
        <v>0</v>
      </c>
      <c r="I1038" s="1">
        <f>VLOOKUP(A1038,'ADM Details FY17'!$A$3:$J$3517,10,FALSE)</f>
        <v>0</v>
      </c>
      <c r="J1038" s="1">
        <f>VLOOKUP(A1038,'ADM Details FY17'!$A$3:$K$3515,11,FALSE)</f>
        <v>0</v>
      </c>
      <c r="K1038" s="1">
        <f>VLOOKUP(A1038,'ADM Details FY17'!$A$3:$M$3515,13,FALSE)</f>
        <v>0</v>
      </c>
      <c r="L1038" s="1">
        <f>VLOOKUP(A1038,'ADM Details FY17'!$A$3:$O$3515,15,FALSE)</f>
        <v>0</v>
      </c>
      <c r="M1038" s="1">
        <f>VLOOKUP(A1038,'ADM Details FY17'!$A$3:$P$3515,16,FALSE)</f>
        <v>0</v>
      </c>
      <c r="N1038" s="1">
        <f>VLOOKUP(A1038,'ADM Details FY17'!$A$3:$Q$3515,17,FALSE)</f>
        <v>0</v>
      </c>
      <c r="O1038" s="1">
        <f>VLOOKUP(A1038,'ADM Details FY17'!$A$3:$S$3515,19,FALSE)</f>
        <v>0</v>
      </c>
      <c r="P1038" s="1">
        <f>VLOOKUP(A1038,'ADM Details FY17'!$A$3:$U$3515,21,FALSE)</f>
        <v>0</v>
      </c>
      <c r="Q1038" s="1">
        <f>VLOOKUP(A1038,'ADM Details FY17'!$A$3:$V$3515,22,FALSE)</f>
        <v>0</v>
      </c>
      <c r="R1038" s="1">
        <f>VLOOKUP(A1038,'ADM Details FY17'!$A$3:$W$3515,23,FALSE)</f>
        <v>0</v>
      </c>
      <c r="S1038" s="1">
        <f>VLOOKUP(A1038,'ADM Details FY17'!$A$3:$X$3515,24,FALSE)</f>
        <v>0</v>
      </c>
      <c r="T1038" s="1">
        <f>VLOOKUP(A1038,'ADM Details FY17'!$A$3:$Y$3515,25,FALSE)</f>
        <v>0</v>
      </c>
      <c r="U1038" s="1">
        <f>VLOOKUP(A1038,'ADM Details FY17'!$A$3:$AA$3515,27,FALSE)</f>
        <v>0</v>
      </c>
      <c r="V1038" s="1">
        <f>IFERROR(VLOOKUP(C1038,'eindex _tget pp '!$A$4:$E$615,5,FALSE),0)</f>
        <v>0</v>
      </c>
      <c r="W1038" s="31">
        <f>IFERROR(VLOOKUP(C1038,'eindex _tget pp '!$A$4:$F$615,6,FALSE),0)</f>
        <v>0</v>
      </c>
      <c r="X1038" s="4">
        <f>IFERROR(VLOOKUP(B1038,'eschools 16'!$A$2:$F$25,6,FALSE),1)</f>
        <v>1</v>
      </c>
      <c r="Y1038" s="1">
        <f t="shared" si="80"/>
        <v>0</v>
      </c>
      <c r="Z1038" s="1">
        <f t="shared" si="81"/>
        <v>0</v>
      </c>
      <c r="AA1038" s="31">
        <f>IFERROR(VLOOKUP(C1038,'eindex _tget pp '!$A$4:$G$615,7,FALSE),0)</f>
        <v>0</v>
      </c>
      <c r="AB1038" s="1">
        <f>VLOOKUP(A1038,'ADM Details FY17'!$A$3:$AB$3515,28,FALSE)</f>
        <v>0</v>
      </c>
      <c r="AC1038" s="1">
        <f t="shared" si="82"/>
        <v>0</v>
      </c>
      <c r="AD1038" s="1">
        <f t="shared" si="83"/>
        <v>0</v>
      </c>
      <c r="AE1038" s="1">
        <f t="shared" si="84"/>
        <v>0</v>
      </c>
    </row>
    <row r="1039" spans="1:31" x14ac:dyDescent="0.25">
      <c r="A1039" t="str">
        <f>B1039&amp;"-"&amp;COUNTIF($B$3:B1039,B1039)</f>
        <v>298-16</v>
      </c>
      <c r="B1039">
        <v>298</v>
      </c>
      <c r="C1039" s="18">
        <f>VLOOKUP(A1039,'ADM Details FY17'!$A$3:$D$3515,4,FALSE)</f>
        <v>0</v>
      </c>
      <c r="D1039" s="1">
        <f>VLOOKUP(A1039,'ADM Details FY17'!$A$3:$E$3515,5,FALSE)</f>
        <v>0</v>
      </c>
      <c r="E1039" s="1">
        <f>VLOOKUP(A1039,'ADM Details FY17'!$A$3:$F$3515,6,FALSE)</f>
        <v>0</v>
      </c>
      <c r="F1039" s="1">
        <f>VLOOKUP(A1039,'ADM Details FY17'!$A$3:$G$3515,7,FALSE)</f>
        <v>0</v>
      </c>
      <c r="G1039" s="1">
        <f>VLOOKUP(A1039,'ADM Details FY17'!$A$3:$H$3515,8,FALSE)</f>
        <v>0</v>
      </c>
      <c r="H1039" s="1">
        <f>VLOOKUP(A1039,'ADM Details FY17'!$A$3:$I$3515,9,FALSE)</f>
        <v>0</v>
      </c>
      <c r="I1039" s="1">
        <f>VLOOKUP(A1039,'ADM Details FY17'!$A$3:$J$3517,10,FALSE)</f>
        <v>0</v>
      </c>
      <c r="J1039" s="1">
        <f>VLOOKUP(A1039,'ADM Details FY17'!$A$3:$K$3515,11,FALSE)</f>
        <v>0</v>
      </c>
      <c r="K1039" s="1">
        <f>VLOOKUP(A1039,'ADM Details FY17'!$A$3:$M$3515,13,FALSE)</f>
        <v>0</v>
      </c>
      <c r="L1039" s="1">
        <f>VLOOKUP(A1039,'ADM Details FY17'!$A$3:$O$3515,15,FALSE)</f>
        <v>0</v>
      </c>
      <c r="M1039" s="1">
        <f>VLOOKUP(A1039,'ADM Details FY17'!$A$3:$P$3515,16,FALSE)</f>
        <v>0</v>
      </c>
      <c r="N1039" s="1">
        <f>VLOOKUP(A1039,'ADM Details FY17'!$A$3:$Q$3515,17,FALSE)</f>
        <v>0</v>
      </c>
      <c r="O1039" s="1">
        <f>VLOOKUP(A1039,'ADM Details FY17'!$A$3:$S$3515,19,FALSE)</f>
        <v>0</v>
      </c>
      <c r="P1039" s="1">
        <f>VLOOKUP(A1039,'ADM Details FY17'!$A$3:$U$3515,21,FALSE)</f>
        <v>0</v>
      </c>
      <c r="Q1039" s="1">
        <f>VLOOKUP(A1039,'ADM Details FY17'!$A$3:$V$3515,22,FALSE)</f>
        <v>0</v>
      </c>
      <c r="R1039" s="1">
        <f>VLOOKUP(A1039,'ADM Details FY17'!$A$3:$W$3515,23,FALSE)</f>
        <v>0</v>
      </c>
      <c r="S1039" s="1">
        <f>VLOOKUP(A1039,'ADM Details FY17'!$A$3:$X$3515,24,FALSE)</f>
        <v>0</v>
      </c>
      <c r="T1039" s="1">
        <f>VLOOKUP(A1039,'ADM Details FY17'!$A$3:$Y$3515,25,FALSE)</f>
        <v>0</v>
      </c>
      <c r="U1039" s="1">
        <f>VLOOKUP(A1039,'ADM Details FY17'!$A$3:$AA$3515,27,FALSE)</f>
        <v>0</v>
      </c>
      <c r="V1039" s="1">
        <f>IFERROR(VLOOKUP(C1039,'eindex _tget pp '!$A$4:$E$615,5,FALSE),0)</f>
        <v>0</v>
      </c>
      <c r="W1039" s="31">
        <f>IFERROR(VLOOKUP(C1039,'eindex _tget pp '!$A$4:$F$615,6,FALSE),0)</f>
        <v>0</v>
      </c>
      <c r="X1039" s="4">
        <f>IFERROR(VLOOKUP(B1039,'eschools 16'!$A$2:$F$25,6,FALSE),1)</f>
        <v>1</v>
      </c>
      <c r="Y1039" s="1">
        <f t="shared" si="80"/>
        <v>0</v>
      </c>
      <c r="Z1039" s="1">
        <f t="shared" si="81"/>
        <v>0</v>
      </c>
      <c r="AA1039" s="31">
        <f>IFERROR(VLOOKUP(C1039,'eindex _tget pp '!$A$4:$G$615,7,FALSE),0)</f>
        <v>0</v>
      </c>
      <c r="AB1039" s="1">
        <f>VLOOKUP(A1039,'ADM Details FY17'!$A$3:$AB$3515,28,FALSE)</f>
        <v>0</v>
      </c>
      <c r="AC1039" s="1">
        <f t="shared" si="82"/>
        <v>0</v>
      </c>
      <c r="AD1039" s="1">
        <f t="shared" si="83"/>
        <v>0</v>
      </c>
      <c r="AE1039" s="1">
        <f t="shared" si="84"/>
        <v>0</v>
      </c>
    </row>
    <row r="1040" spans="1:31" x14ac:dyDescent="0.25">
      <c r="A1040" t="str">
        <f>B1040&amp;"-"&amp;COUNTIF($B$3:B1040,B1040)</f>
        <v>300-1</v>
      </c>
      <c r="B1040">
        <v>300</v>
      </c>
      <c r="C1040" s="18">
        <f>VLOOKUP(A1040,'ADM Details FY17'!$A$3:$D$3515,4,FALSE)</f>
        <v>43497</v>
      </c>
      <c r="D1040" s="1">
        <f>VLOOKUP(A1040,'ADM Details FY17'!$A$3:$E$3515,5,FALSE)</f>
        <v>1</v>
      </c>
      <c r="E1040" s="1">
        <f>VLOOKUP(A1040,'ADM Details FY17'!$A$3:$F$3515,6,FALSE)</f>
        <v>0</v>
      </c>
      <c r="F1040" s="1">
        <f>VLOOKUP(A1040,'ADM Details FY17'!$A$3:$G$3515,7,FALSE)</f>
        <v>0</v>
      </c>
      <c r="G1040" s="1">
        <f>VLOOKUP(A1040,'ADM Details FY17'!$A$3:$H$3515,8,FALSE)</f>
        <v>0</v>
      </c>
      <c r="H1040" s="1">
        <f>VLOOKUP(A1040,'ADM Details FY17'!$A$3:$I$3515,9,FALSE)</f>
        <v>0</v>
      </c>
      <c r="I1040" s="1">
        <f>VLOOKUP(A1040,'ADM Details FY17'!$A$3:$J$3517,10,FALSE)</f>
        <v>0</v>
      </c>
      <c r="J1040" s="1">
        <f>VLOOKUP(A1040,'ADM Details FY17'!$A$3:$K$3515,11,FALSE)</f>
        <v>1</v>
      </c>
      <c r="K1040" s="1">
        <f>VLOOKUP(A1040,'ADM Details FY17'!$A$3:$M$3515,13,FALSE)</f>
        <v>1</v>
      </c>
      <c r="L1040" s="1">
        <f>VLOOKUP(A1040,'ADM Details FY17'!$A$3:$O$3515,15,FALSE)</f>
        <v>0</v>
      </c>
      <c r="M1040" s="1">
        <f>VLOOKUP(A1040,'ADM Details FY17'!$A$3:$P$3515,16,FALSE)</f>
        <v>0</v>
      </c>
      <c r="N1040" s="1">
        <f>VLOOKUP(A1040,'ADM Details FY17'!$A$3:$Q$3515,17,FALSE)</f>
        <v>0</v>
      </c>
      <c r="O1040" s="1">
        <f>VLOOKUP(A1040,'ADM Details FY17'!$A$3:$S$3515,19,FALSE)</f>
        <v>0</v>
      </c>
      <c r="P1040" s="1">
        <f>VLOOKUP(A1040,'ADM Details FY17'!$A$3:$U$3515,21,FALSE)</f>
        <v>0</v>
      </c>
      <c r="Q1040" s="1">
        <f>VLOOKUP(A1040,'ADM Details FY17'!$A$3:$V$3515,22,FALSE)</f>
        <v>0</v>
      </c>
      <c r="R1040" s="1">
        <f>VLOOKUP(A1040,'ADM Details FY17'!$A$3:$W$3515,23,FALSE)</f>
        <v>0</v>
      </c>
      <c r="S1040" s="1">
        <f>VLOOKUP(A1040,'ADM Details FY17'!$A$3:$X$3515,24,FALSE)</f>
        <v>0</v>
      </c>
      <c r="T1040" s="1">
        <f>VLOOKUP(A1040,'ADM Details FY17'!$A$3:$Y$3515,25,FALSE)</f>
        <v>0</v>
      </c>
      <c r="U1040" s="1">
        <f>VLOOKUP(A1040,'ADM Details FY17'!$A$3:$AA$3515,27,FALSE)</f>
        <v>0</v>
      </c>
      <c r="V1040" s="1">
        <f>IFERROR(VLOOKUP(C1040,'eindex _tget pp '!$A$4:$E$615,5,FALSE),0)</f>
        <v>1259.2039600535525</v>
      </c>
      <c r="W1040" s="31">
        <f>IFERROR(VLOOKUP(C1040,'eindex _tget pp '!$A$4:$F$615,6,FALSE),0)</f>
        <v>4.0470793072999998</v>
      </c>
      <c r="X1040" s="4">
        <f>IFERROR(VLOOKUP(B1040,'eschools 16'!$A$2:$F$25,6,FALSE),1)</f>
        <v>1</v>
      </c>
      <c r="Y1040" s="1">
        <f t="shared" si="80"/>
        <v>314.8</v>
      </c>
      <c r="Z1040" s="1">
        <f t="shared" si="81"/>
        <v>1100.81</v>
      </c>
      <c r="AA1040" s="31">
        <f>IFERROR(VLOOKUP(C1040,'eindex _tget pp '!$A$4:$G$615,7,FALSE),0)</f>
        <v>0.792450761</v>
      </c>
      <c r="AB1040" s="1">
        <f>VLOOKUP(A1040,'ADM Details FY17'!$A$3:$AB$3515,28,FALSE)</f>
        <v>0</v>
      </c>
      <c r="AC1040" s="1">
        <f t="shared" si="82"/>
        <v>0</v>
      </c>
      <c r="AD1040" s="1">
        <f t="shared" si="83"/>
        <v>1</v>
      </c>
      <c r="AE1040" s="1">
        <f t="shared" si="84"/>
        <v>150</v>
      </c>
    </row>
    <row r="1041" spans="1:31" x14ac:dyDescent="0.25">
      <c r="A1041" t="str">
        <f>B1041&amp;"-"&amp;COUNTIF($B$3:B1041,B1041)</f>
        <v>300-2</v>
      </c>
      <c r="B1041">
        <v>300</v>
      </c>
      <c r="C1041" s="18">
        <f>VLOOKUP(A1041,'ADM Details FY17'!$A$3:$D$3515,4,FALSE)</f>
        <v>47167</v>
      </c>
      <c r="D1041" s="1">
        <f>VLOOKUP(A1041,'ADM Details FY17'!$A$3:$E$3515,5,FALSE)</f>
        <v>0.57999999999999996</v>
      </c>
      <c r="E1041" s="1">
        <f>VLOOKUP(A1041,'ADM Details FY17'!$A$3:$F$3515,6,FALSE)</f>
        <v>0</v>
      </c>
      <c r="F1041" s="1">
        <f>VLOOKUP(A1041,'ADM Details FY17'!$A$3:$G$3515,7,FALSE)</f>
        <v>0</v>
      </c>
      <c r="G1041" s="1">
        <f>VLOOKUP(A1041,'ADM Details FY17'!$A$3:$H$3515,8,FALSE)</f>
        <v>0</v>
      </c>
      <c r="H1041" s="1">
        <f>VLOOKUP(A1041,'ADM Details FY17'!$A$3:$I$3515,9,FALSE)</f>
        <v>0</v>
      </c>
      <c r="I1041" s="1">
        <f>VLOOKUP(A1041,'ADM Details FY17'!$A$3:$J$3517,10,FALSE)</f>
        <v>0</v>
      </c>
      <c r="J1041" s="1">
        <f>VLOOKUP(A1041,'ADM Details FY17'!$A$3:$K$3515,11,FALSE)</f>
        <v>0</v>
      </c>
      <c r="K1041" s="1">
        <f>VLOOKUP(A1041,'ADM Details FY17'!$A$3:$M$3515,13,FALSE)</f>
        <v>0.57999999999999996</v>
      </c>
      <c r="L1041" s="1">
        <f>VLOOKUP(A1041,'ADM Details FY17'!$A$3:$O$3515,15,FALSE)</f>
        <v>0</v>
      </c>
      <c r="M1041" s="1">
        <f>VLOOKUP(A1041,'ADM Details FY17'!$A$3:$P$3515,16,FALSE)</f>
        <v>0</v>
      </c>
      <c r="N1041" s="1">
        <f>VLOOKUP(A1041,'ADM Details FY17'!$A$3:$Q$3515,17,FALSE)</f>
        <v>0</v>
      </c>
      <c r="O1041" s="1">
        <f>VLOOKUP(A1041,'ADM Details FY17'!$A$3:$S$3515,19,FALSE)</f>
        <v>0</v>
      </c>
      <c r="P1041" s="1">
        <f>VLOOKUP(A1041,'ADM Details FY17'!$A$3:$U$3515,21,FALSE)</f>
        <v>0</v>
      </c>
      <c r="Q1041" s="1">
        <f>VLOOKUP(A1041,'ADM Details FY17'!$A$3:$V$3515,22,FALSE)</f>
        <v>0</v>
      </c>
      <c r="R1041" s="1">
        <f>VLOOKUP(A1041,'ADM Details FY17'!$A$3:$W$3515,23,FALSE)</f>
        <v>0</v>
      </c>
      <c r="S1041" s="1">
        <f>VLOOKUP(A1041,'ADM Details FY17'!$A$3:$X$3515,24,FALSE)</f>
        <v>0</v>
      </c>
      <c r="T1041" s="1">
        <f>VLOOKUP(A1041,'ADM Details FY17'!$A$3:$Y$3515,25,FALSE)</f>
        <v>0</v>
      </c>
      <c r="U1041" s="1">
        <f>VLOOKUP(A1041,'ADM Details FY17'!$A$3:$AA$3515,27,FALSE)</f>
        <v>0</v>
      </c>
      <c r="V1041" s="1">
        <f>IFERROR(VLOOKUP(C1041,'eindex _tget pp '!$A$4:$E$615,5,FALSE),0)</f>
        <v>0</v>
      </c>
      <c r="W1041" s="31">
        <f>IFERROR(VLOOKUP(C1041,'eindex _tget pp '!$A$4:$F$615,6,FALSE),0)</f>
        <v>0.31605706059999999</v>
      </c>
      <c r="X1041" s="4">
        <f>IFERROR(VLOOKUP(B1041,'eschools 16'!$A$2:$F$25,6,FALSE),1)</f>
        <v>1</v>
      </c>
      <c r="Y1041" s="1">
        <f t="shared" si="80"/>
        <v>0</v>
      </c>
      <c r="Z1041" s="1">
        <f t="shared" si="81"/>
        <v>49.86</v>
      </c>
      <c r="AA1041" s="31">
        <f>IFERROR(VLOOKUP(C1041,'eindex _tget pp '!$A$4:$G$615,7,FALSE),0)</f>
        <v>0.19304649400000001</v>
      </c>
      <c r="AB1041" s="1">
        <f>VLOOKUP(A1041,'ADM Details FY17'!$A$3:$AB$3515,28,FALSE)</f>
        <v>0</v>
      </c>
      <c r="AC1041" s="1">
        <f t="shared" si="82"/>
        <v>0</v>
      </c>
      <c r="AD1041" s="1">
        <f t="shared" si="83"/>
        <v>0.57999999999999996</v>
      </c>
      <c r="AE1041" s="1">
        <f t="shared" si="84"/>
        <v>87</v>
      </c>
    </row>
    <row r="1042" spans="1:31" x14ac:dyDescent="0.25">
      <c r="A1042" t="str">
        <f>B1042&amp;"-"&amp;COUNTIF($B$3:B1042,B1042)</f>
        <v>300-3</v>
      </c>
      <c r="B1042">
        <v>300</v>
      </c>
      <c r="C1042" s="18">
        <f>VLOOKUP(A1042,'ADM Details FY17'!$A$3:$D$3515,4,FALSE)</f>
        <v>43661</v>
      </c>
      <c r="D1042" s="1">
        <f>VLOOKUP(A1042,'ADM Details FY17'!$A$3:$E$3515,5,FALSE)</f>
        <v>0.51</v>
      </c>
      <c r="E1042" s="1">
        <f>VLOOKUP(A1042,'ADM Details FY17'!$A$3:$F$3515,6,FALSE)</f>
        <v>0</v>
      </c>
      <c r="F1042" s="1">
        <f>VLOOKUP(A1042,'ADM Details FY17'!$A$3:$G$3515,7,FALSE)</f>
        <v>0</v>
      </c>
      <c r="G1042" s="1">
        <f>VLOOKUP(A1042,'ADM Details FY17'!$A$3:$H$3515,8,FALSE)</f>
        <v>0.5</v>
      </c>
      <c r="H1042" s="1">
        <f>VLOOKUP(A1042,'ADM Details FY17'!$A$3:$I$3515,9,FALSE)</f>
        <v>0</v>
      </c>
      <c r="I1042" s="1">
        <f>VLOOKUP(A1042,'ADM Details FY17'!$A$3:$J$3517,10,FALSE)</f>
        <v>0</v>
      </c>
      <c r="J1042" s="1">
        <f>VLOOKUP(A1042,'ADM Details FY17'!$A$3:$K$3515,11,FALSE)</f>
        <v>0</v>
      </c>
      <c r="K1042" s="1">
        <f>VLOOKUP(A1042,'ADM Details FY17'!$A$3:$M$3515,13,FALSE)</f>
        <v>0.51</v>
      </c>
      <c r="L1042" s="1">
        <f>VLOOKUP(A1042,'ADM Details FY17'!$A$3:$O$3515,15,FALSE)</f>
        <v>0</v>
      </c>
      <c r="M1042" s="1">
        <f>VLOOKUP(A1042,'ADM Details FY17'!$A$3:$P$3515,16,FALSE)</f>
        <v>0</v>
      </c>
      <c r="N1042" s="1">
        <f>VLOOKUP(A1042,'ADM Details FY17'!$A$3:$Q$3515,17,FALSE)</f>
        <v>0</v>
      </c>
      <c r="O1042" s="1">
        <f>VLOOKUP(A1042,'ADM Details FY17'!$A$3:$S$3515,19,FALSE)</f>
        <v>0</v>
      </c>
      <c r="P1042" s="1">
        <f>VLOOKUP(A1042,'ADM Details FY17'!$A$3:$U$3515,21,FALSE)</f>
        <v>0</v>
      </c>
      <c r="Q1042" s="1">
        <f>VLOOKUP(A1042,'ADM Details FY17'!$A$3:$V$3515,22,FALSE)</f>
        <v>0</v>
      </c>
      <c r="R1042" s="1">
        <f>VLOOKUP(A1042,'ADM Details FY17'!$A$3:$W$3515,23,FALSE)</f>
        <v>0</v>
      </c>
      <c r="S1042" s="1">
        <f>VLOOKUP(A1042,'ADM Details FY17'!$A$3:$X$3515,24,FALSE)</f>
        <v>0</v>
      </c>
      <c r="T1042" s="1">
        <f>VLOOKUP(A1042,'ADM Details FY17'!$A$3:$Y$3515,25,FALSE)</f>
        <v>0</v>
      </c>
      <c r="U1042" s="1">
        <f>VLOOKUP(A1042,'ADM Details FY17'!$A$3:$AA$3515,27,FALSE)</f>
        <v>0</v>
      </c>
      <c r="V1042" s="1">
        <f>IFERROR(VLOOKUP(C1042,'eindex _tget pp '!$A$4:$E$615,5,FALSE),0)</f>
        <v>232.40700048490416</v>
      </c>
      <c r="W1042" s="31">
        <f>IFERROR(VLOOKUP(C1042,'eindex _tget pp '!$A$4:$F$615,6,FALSE),0)</f>
        <v>0.2385473209</v>
      </c>
      <c r="X1042" s="4">
        <f>IFERROR(VLOOKUP(B1042,'eschools 16'!$A$2:$F$25,6,FALSE),1)</f>
        <v>1</v>
      </c>
      <c r="Y1042" s="1">
        <f t="shared" si="80"/>
        <v>29.63</v>
      </c>
      <c r="Z1042" s="1">
        <f t="shared" si="81"/>
        <v>33.090000000000003</v>
      </c>
      <c r="AA1042" s="31">
        <f>IFERROR(VLOOKUP(C1042,'eindex _tget pp '!$A$4:$G$615,7,FALSE),0)</f>
        <v>0.468449002</v>
      </c>
      <c r="AB1042" s="1">
        <f>VLOOKUP(A1042,'ADM Details FY17'!$A$3:$AB$3515,28,FALSE)</f>
        <v>0</v>
      </c>
      <c r="AC1042" s="1">
        <f t="shared" si="82"/>
        <v>0</v>
      </c>
      <c r="AD1042" s="1">
        <f t="shared" si="83"/>
        <v>0.51</v>
      </c>
      <c r="AE1042" s="1">
        <f t="shared" si="84"/>
        <v>76.5</v>
      </c>
    </row>
    <row r="1043" spans="1:31" x14ac:dyDescent="0.25">
      <c r="A1043" t="str">
        <f>B1043&amp;"-"&amp;COUNTIF($B$3:B1043,B1043)</f>
        <v>300-4</v>
      </c>
      <c r="B1043">
        <v>300</v>
      </c>
      <c r="C1043" s="18">
        <f>VLOOKUP(A1043,'ADM Details FY17'!$A$3:$D$3515,4,FALSE)</f>
        <v>47787</v>
      </c>
      <c r="D1043" s="1">
        <f>VLOOKUP(A1043,'ADM Details FY17'!$A$3:$E$3515,5,FALSE)</f>
        <v>0.03</v>
      </c>
      <c r="E1043" s="1">
        <f>VLOOKUP(A1043,'ADM Details FY17'!$A$3:$F$3515,6,FALSE)</f>
        <v>0</v>
      </c>
      <c r="F1043" s="1">
        <f>VLOOKUP(A1043,'ADM Details FY17'!$A$3:$G$3515,7,FALSE)</f>
        <v>0</v>
      </c>
      <c r="G1043" s="1">
        <f>VLOOKUP(A1043,'ADM Details FY17'!$A$3:$H$3515,8,FALSE)</f>
        <v>0</v>
      </c>
      <c r="H1043" s="1">
        <f>VLOOKUP(A1043,'ADM Details FY17'!$A$3:$I$3515,9,FALSE)</f>
        <v>0</v>
      </c>
      <c r="I1043" s="1">
        <f>VLOOKUP(A1043,'ADM Details FY17'!$A$3:$J$3517,10,FALSE)</f>
        <v>0</v>
      </c>
      <c r="J1043" s="1">
        <f>VLOOKUP(A1043,'ADM Details FY17'!$A$3:$K$3515,11,FALSE)</f>
        <v>0</v>
      </c>
      <c r="K1043" s="1">
        <f>VLOOKUP(A1043,'ADM Details FY17'!$A$3:$M$3515,13,FALSE)</f>
        <v>0.03</v>
      </c>
      <c r="L1043" s="1">
        <f>VLOOKUP(A1043,'ADM Details FY17'!$A$3:$O$3515,15,FALSE)</f>
        <v>0</v>
      </c>
      <c r="M1043" s="1">
        <f>VLOOKUP(A1043,'ADM Details FY17'!$A$3:$P$3515,16,FALSE)</f>
        <v>0</v>
      </c>
      <c r="N1043" s="1">
        <f>VLOOKUP(A1043,'ADM Details FY17'!$A$3:$Q$3515,17,FALSE)</f>
        <v>0</v>
      </c>
      <c r="O1043" s="1">
        <f>VLOOKUP(A1043,'ADM Details FY17'!$A$3:$S$3515,19,FALSE)</f>
        <v>0</v>
      </c>
      <c r="P1043" s="1">
        <f>VLOOKUP(A1043,'ADM Details FY17'!$A$3:$U$3515,21,FALSE)</f>
        <v>0</v>
      </c>
      <c r="Q1043" s="1">
        <f>VLOOKUP(A1043,'ADM Details FY17'!$A$3:$V$3515,22,FALSE)</f>
        <v>0</v>
      </c>
      <c r="R1043" s="1">
        <f>VLOOKUP(A1043,'ADM Details FY17'!$A$3:$W$3515,23,FALSE)</f>
        <v>0</v>
      </c>
      <c r="S1043" s="1">
        <f>VLOOKUP(A1043,'ADM Details FY17'!$A$3:$X$3515,24,FALSE)</f>
        <v>0</v>
      </c>
      <c r="T1043" s="1">
        <f>VLOOKUP(A1043,'ADM Details FY17'!$A$3:$Y$3515,25,FALSE)</f>
        <v>0</v>
      </c>
      <c r="U1043" s="1">
        <f>VLOOKUP(A1043,'ADM Details FY17'!$A$3:$AA$3515,27,FALSE)</f>
        <v>0</v>
      </c>
      <c r="V1043" s="1">
        <f>IFERROR(VLOOKUP(C1043,'eindex _tget pp '!$A$4:$E$615,5,FALSE),0)</f>
        <v>190.5587262358454</v>
      </c>
      <c r="W1043" s="31">
        <f>IFERROR(VLOOKUP(C1043,'eindex _tget pp '!$A$4:$F$615,6,FALSE),0)</f>
        <v>1.6085776633</v>
      </c>
      <c r="X1043" s="4">
        <f>IFERROR(VLOOKUP(B1043,'eschools 16'!$A$2:$F$25,6,FALSE),1)</f>
        <v>1</v>
      </c>
      <c r="Y1043" s="1">
        <f t="shared" si="80"/>
        <v>1.43</v>
      </c>
      <c r="Z1043" s="1">
        <f t="shared" si="81"/>
        <v>13.13</v>
      </c>
      <c r="AA1043" s="31">
        <f>IFERROR(VLOOKUP(C1043,'eindex _tget pp '!$A$4:$G$615,7,FALSE),0)</f>
        <v>0.39414794199999997</v>
      </c>
      <c r="AB1043" s="1">
        <f>VLOOKUP(A1043,'ADM Details FY17'!$A$3:$AB$3515,28,FALSE)</f>
        <v>0</v>
      </c>
      <c r="AC1043" s="1">
        <f t="shared" si="82"/>
        <v>0</v>
      </c>
      <c r="AD1043" s="1">
        <f t="shared" si="83"/>
        <v>0.03</v>
      </c>
      <c r="AE1043" s="1">
        <f t="shared" si="84"/>
        <v>4.5</v>
      </c>
    </row>
    <row r="1044" spans="1:31" x14ac:dyDescent="0.25">
      <c r="A1044" t="str">
        <f>B1044&amp;"-"&amp;COUNTIF($B$3:B1044,B1044)</f>
        <v>300-5</v>
      </c>
      <c r="B1044">
        <v>300</v>
      </c>
      <c r="C1044" s="18">
        <f>VLOOKUP(A1044,'ADM Details FY17'!$A$3:$D$3515,4,FALSE)</f>
        <v>49833</v>
      </c>
      <c r="D1044" s="1">
        <f>VLOOKUP(A1044,'ADM Details FY17'!$A$3:$E$3515,5,FALSE)</f>
        <v>2.63</v>
      </c>
      <c r="E1044" s="1">
        <f>VLOOKUP(A1044,'ADM Details FY17'!$A$3:$F$3515,6,FALSE)</f>
        <v>0</v>
      </c>
      <c r="F1044" s="1">
        <f>VLOOKUP(A1044,'ADM Details FY17'!$A$3:$G$3515,7,FALSE)</f>
        <v>1.63</v>
      </c>
      <c r="G1044" s="1">
        <f>VLOOKUP(A1044,'ADM Details FY17'!$A$3:$H$3515,8,FALSE)</f>
        <v>0</v>
      </c>
      <c r="H1044" s="1">
        <f>VLOOKUP(A1044,'ADM Details FY17'!$A$3:$I$3515,9,FALSE)</f>
        <v>0</v>
      </c>
      <c r="I1044" s="1">
        <f>VLOOKUP(A1044,'ADM Details FY17'!$A$3:$J$3517,10,FALSE)</f>
        <v>0</v>
      </c>
      <c r="J1044" s="1">
        <f>VLOOKUP(A1044,'ADM Details FY17'!$A$3:$K$3515,11,FALSE)</f>
        <v>1</v>
      </c>
      <c r="K1044" s="1">
        <f>VLOOKUP(A1044,'ADM Details FY17'!$A$3:$M$3515,13,FALSE)</f>
        <v>1.63</v>
      </c>
      <c r="L1044" s="1">
        <f>VLOOKUP(A1044,'ADM Details FY17'!$A$3:$O$3515,15,FALSE)</f>
        <v>0</v>
      </c>
      <c r="M1044" s="1">
        <f>VLOOKUP(A1044,'ADM Details FY17'!$A$3:$P$3515,16,FALSE)</f>
        <v>0</v>
      </c>
      <c r="N1044" s="1">
        <f>VLOOKUP(A1044,'ADM Details FY17'!$A$3:$Q$3515,17,FALSE)</f>
        <v>0</v>
      </c>
      <c r="O1044" s="1">
        <f>VLOOKUP(A1044,'ADM Details FY17'!$A$3:$S$3515,19,FALSE)</f>
        <v>0</v>
      </c>
      <c r="P1044" s="1">
        <f>VLOOKUP(A1044,'ADM Details FY17'!$A$3:$U$3515,21,FALSE)</f>
        <v>0</v>
      </c>
      <c r="Q1044" s="1">
        <f>VLOOKUP(A1044,'ADM Details FY17'!$A$3:$V$3515,22,FALSE)</f>
        <v>0</v>
      </c>
      <c r="R1044" s="1">
        <f>VLOOKUP(A1044,'ADM Details FY17'!$A$3:$W$3515,23,FALSE)</f>
        <v>0</v>
      </c>
      <c r="S1044" s="1">
        <f>VLOOKUP(A1044,'ADM Details FY17'!$A$3:$X$3515,24,FALSE)</f>
        <v>0</v>
      </c>
      <c r="T1044" s="1">
        <f>VLOOKUP(A1044,'ADM Details FY17'!$A$3:$Y$3515,25,FALSE)</f>
        <v>0</v>
      </c>
      <c r="U1044" s="1">
        <f>VLOOKUP(A1044,'ADM Details FY17'!$A$3:$AA$3515,27,FALSE)</f>
        <v>0</v>
      </c>
      <c r="V1044" s="1">
        <f>IFERROR(VLOOKUP(C1044,'eindex _tget pp '!$A$4:$E$615,5,FALSE),0)</f>
        <v>389.71980340888132</v>
      </c>
      <c r="W1044" s="31">
        <f>IFERROR(VLOOKUP(C1044,'eindex _tget pp '!$A$4:$F$615,6,FALSE),0)</f>
        <v>2.8577936839999998</v>
      </c>
      <c r="X1044" s="4">
        <f>IFERROR(VLOOKUP(B1044,'eschools 16'!$A$2:$F$25,6,FALSE),1)</f>
        <v>1</v>
      </c>
      <c r="Y1044" s="1">
        <f t="shared" si="80"/>
        <v>256.24</v>
      </c>
      <c r="Z1044" s="1">
        <f t="shared" si="81"/>
        <v>1267.03</v>
      </c>
      <c r="AA1044" s="31">
        <f>IFERROR(VLOOKUP(C1044,'eindex _tget pp '!$A$4:$G$615,7,FALSE),0)</f>
        <v>0.489675258</v>
      </c>
      <c r="AB1044" s="1">
        <f>VLOOKUP(A1044,'ADM Details FY17'!$A$3:$AB$3515,28,FALSE)</f>
        <v>0</v>
      </c>
      <c r="AC1044" s="1">
        <f t="shared" si="82"/>
        <v>0</v>
      </c>
      <c r="AD1044" s="1">
        <f t="shared" si="83"/>
        <v>2.63</v>
      </c>
      <c r="AE1044" s="1">
        <f t="shared" si="84"/>
        <v>394.5</v>
      </c>
    </row>
    <row r="1045" spans="1:31" x14ac:dyDescent="0.25">
      <c r="A1045" t="str">
        <f>B1045&amp;"-"&amp;COUNTIF($B$3:B1045,B1045)</f>
        <v>300-6</v>
      </c>
      <c r="B1045">
        <v>300</v>
      </c>
      <c r="C1045" s="18">
        <f>VLOOKUP(A1045,'ADM Details FY17'!$A$3:$D$3515,4,FALSE)</f>
        <v>43711</v>
      </c>
      <c r="D1045" s="1">
        <f>VLOOKUP(A1045,'ADM Details FY17'!$A$3:$E$3515,5,FALSE)</f>
        <v>40.479999999999997</v>
      </c>
      <c r="E1045" s="1">
        <f>VLOOKUP(A1045,'ADM Details FY17'!$A$3:$F$3515,6,FALSE)</f>
        <v>0</v>
      </c>
      <c r="F1045" s="1">
        <f>VLOOKUP(A1045,'ADM Details FY17'!$A$3:$G$3515,7,FALSE)</f>
        <v>15.97</v>
      </c>
      <c r="G1045" s="1">
        <f>VLOOKUP(A1045,'ADM Details FY17'!$A$3:$H$3515,8,FALSE)</f>
        <v>7.63</v>
      </c>
      <c r="H1045" s="1">
        <f>VLOOKUP(A1045,'ADM Details FY17'!$A$3:$I$3515,9,FALSE)</f>
        <v>0</v>
      </c>
      <c r="I1045" s="1">
        <f>VLOOKUP(A1045,'ADM Details FY17'!$A$3:$J$3517,10,FALSE)</f>
        <v>0</v>
      </c>
      <c r="J1045" s="1">
        <f>VLOOKUP(A1045,'ADM Details FY17'!$A$3:$K$3515,11,FALSE)</f>
        <v>5.27</v>
      </c>
      <c r="K1045" s="1">
        <f>VLOOKUP(A1045,'ADM Details FY17'!$A$3:$M$3515,13,FALSE)</f>
        <v>27.71</v>
      </c>
      <c r="L1045" s="1">
        <f>VLOOKUP(A1045,'ADM Details FY17'!$A$3:$O$3515,15,FALSE)</f>
        <v>0</v>
      </c>
      <c r="M1045" s="1">
        <f>VLOOKUP(A1045,'ADM Details FY17'!$A$3:$P$3515,16,FALSE)</f>
        <v>0</v>
      </c>
      <c r="N1045" s="1">
        <f>VLOOKUP(A1045,'ADM Details FY17'!$A$3:$Q$3515,17,FALSE)</f>
        <v>0</v>
      </c>
      <c r="O1045" s="1">
        <f>VLOOKUP(A1045,'ADM Details FY17'!$A$3:$S$3515,19,FALSE)</f>
        <v>0</v>
      </c>
      <c r="P1045" s="1">
        <f>VLOOKUP(A1045,'ADM Details FY17'!$A$3:$U$3515,21,FALSE)</f>
        <v>0</v>
      </c>
      <c r="Q1045" s="1">
        <f>VLOOKUP(A1045,'ADM Details FY17'!$A$3:$V$3515,22,FALSE)</f>
        <v>0</v>
      </c>
      <c r="R1045" s="1">
        <f>VLOOKUP(A1045,'ADM Details FY17'!$A$3:$W$3515,23,FALSE)</f>
        <v>0</v>
      </c>
      <c r="S1045" s="1">
        <f>VLOOKUP(A1045,'ADM Details FY17'!$A$3:$X$3515,24,FALSE)</f>
        <v>0</v>
      </c>
      <c r="T1045" s="1">
        <f>VLOOKUP(A1045,'ADM Details FY17'!$A$3:$Y$3515,25,FALSE)</f>
        <v>0</v>
      </c>
      <c r="U1045" s="1">
        <f>VLOOKUP(A1045,'ADM Details FY17'!$A$3:$AA$3515,27,FALSE)</f>
        <v>0</v>
      </c>
      <c r="V1045" s="1">
        <f>IFERROR(VLOOKUP(C1045,'eindex _tget pp '!$A$4:$E$615,5,FALSE),0)</f>
        <v>2087.8037771290442</v>
      </c>
      <c r="W1045" s="31">
        <f>IFERROR(VLOOKUP(C1045,'eindex _tget pp '!$A$4:$F$615,6,FALSE),0)</f>
        <v>3.9465661832999999</v>
      </c>
      <c r="X1045" s="4">
        <f>IFERROR(VLOOKUP(B1045,'eschools 16'!$A$2:$F$25,6,FALSE),1)</f>
        <v>1</v>
      </c>
      <c r="Y1045" s="1">
        <f t="shared" si="80"/>
        <v>21128.57</v>
      </c>
      <c r="Z1045" s="1">
        <f t="shared" si="81"/>
        <v>29745.74</v>
      </c>
      <c r="AA1045" s="31">
        <f>IFERROR(VLOOKUP(C1045,'eindex _tget pp '!$A$4:$G$615,7,FALSE),0)</f>
        <v>0.88313376700000001</v>
      </c>
      <c r="AB1045" s="1">
        <f>VLOOKUP(A1045,'ADM Details FY17'!$A$3:$AB$3515,28,FALSE)</f>
        <v>0</v>
      </c>
      <c r="AC1045" s="1">
        <f t="shared" si="82"/>
        <v>0</v>
      </c>
      <c r="AD1045" s="1">
        <f t="shared" si="83"/>
        <v>40.479999999999997</v>
      </c>
      <c r="AE1045" s="1">
        <f t="shared" si="84"/>
        <v>6071.9999999999991</v>
      </c>
    </row>
    <row r="1046" spans="1:31" x14ac:dyDescent="0.25">
      <c r="A1046" t="str">
        <f>B1046&amp;"-"&amp;COUNTIF($B$3:B1046,B1046)</f>
        <v>300-7</v>
      </c>
      <c r="B1046">
        <v>300</v>
      </c>
      <c r="C1046" s="18">
        <f>VLOOKUP(A1046,'ADM Details FY17'!$A$3:$D$3515,4,FALSE)</f>
        <v>43729</v>
      </c>
      <c r="D1046" s="1">
        <f>VLOOKUP(A1046,'ADM Details FY17'!$A$3:$E$3515,5,FALSE)</f>
        <v>0.14000000000000001</v>
      </c>
      <c r="E1046" s="1">
        <f>VLOOKUP(A1046,'ADM Details FY17'!$A$3:$F$3515,6,FALSE)</f>
        <v>0</v>
      </c>
      <c r="F1046" s="1">
        <f>VLOOKUP(A1046,'ADM Details FY17'!$A$3:$G$3515,7,FALSE)</f>
        <v>0</v>
      </c>
      <c r="G1046" s="1">
        <f>VLOOKUP(A1046,'ADM Details FY17'!$A$3:$H$3515,8,FALSE)</f>
        <v>0.14000000000000001</v>
      </c>
      <c r="H1046" s="1">
        <f>VLOOKUP(A1046,'ADM Details FY17'!$A$3:$I$3515,9,FALSE)</f>
        <v>0</v>
      </c>
      <c r="I1046" s="1">
        <f>VLOOKUP(A1046,'ADM Details FY17'!$A$3:$J$3517,10,FALSE)</f>
        <v>0</v>
      </c>
      <c r="J1046" s="1">
        <f>VLOOKUP(A1046,'ADM Details FY17'!$A$3:$K$3515,11,FALSE)</f>
        <v>0</v>
      </c>
      <c r="K1046" s="1">
        <f>VLOOKUP(A1046,'ADM Details FY17'!$A$3:$M$3515,13,FALSE)</f>
        <v>0.14000000000000001</v>
      </c>
      <c r="L1046" s="1">
        <f>VLOOKUP(A1046,'ADM Details FY17'!$A$3:$O$3515,15,FALSE)</f>
        <v>0</v>
      </c>
      <c r="M1046" s="1">
        <f>VLOOKUP(A1046,'ADM Details FY17'!$A$3:$P$3515,16,FALSE)</f>
        <v>0</v>
      </c>
      <c r="N1046" s="1">
        <f>VLOOKUP(A1046,'ADM Details FY17'!$A$3:$Q$3515,17,FALSE)</f>
        <v>0</v>
      </c>
      <c r="O1046" s="1">
        <f>VLOOKUP(A1046,'ADM Details FY17'!$A$3:$S$3515,19,FALSE)</f>
        <v>0</v>
      </c>
      <c r="P1046" s="1">
        <f>VLOOKUP(A1046,'ADM Details FY17'!$A$3:$U$3515,21,FALSE)</f>
        <v>0</v>
      </c>
      <c r="Q1046" s="1">
        <f>VLOOKUP(A1046,'ADM Details FY17'!$A$3:$V$3515,22,FALSE)</f>
        <v>0</v>
      </c>
      <c r="R1046" s="1">
        <f>VLOOKUP(A1046,'ADM Details FY17'!$A$3:$W$3515,23,FALSE)</f>
        <v>0</v>
      </c>
      <c r="S1046" s="1">
        <f>VLOOKUP(A1046,'ADM Details FY17'!$A$3:$X$3515,24,FALSE)</f>
        <v>0</v>
      </c>
      <c r="T1046" s="1">
        <f>VLOOKUP(A1046,'ADM Details FY17'!$A$3:$Y$3515,25,FALSE)</f>
        <v>0</v>
      </c>
      <c r="U1046" s="1">
        <f>VLOOKUP(A1046,'ADM Details FY17'!$A$3:$AA$3515,27,FALSE)</f>
        <v>0</v>
      </c>
      <c r="V1046" s="1">
        <f>IFERROR(VLOOKUP(C1046,'eindex _tget pp '!$A$4:$E$615,5,FALSE),0)</f>
        <v>352.75923243893982</v>
      </c>
      <c r="W1046" s="31">
        <f>IFERROR(VLOOKUP(C1046,'eindex _tget pp '!$A$4:$F$615,6,FALSE),0)</f>
        <v>0.81610523059999995</v>
      </c>
      <c r="X1046" s="4">
        <f>IFERROR(VLOOKUP(B1046,'eschools 16'!$A$2:$F$25,6,FALSE),1)</f>
        <v>1</v>
      </c>
      <c r="Y1046" s="1">
        <f t="shared" si="80"/>
        <v>12.35</v>
      </c>
      <c r="Z1046" s="1">
        <f t="shared" si="81"/>
        <v>31.08</v>
      </c>
      <c r="AA1046" s="31">
        <f>IFERROR(VLOOKUP(C1046,'eindex _tget pp '!$A$4:$G$615,7,FALSE),0)</f>
        <v>0.462712546</v>
      </c>
      <c r="AB1046" s="1">
        <f>VLOOKUP(A1046,'ADM Details FY17'!$A$3:$AB$3515,28,FALSE)</f>
        <v>0</v>
      </c>
      <c r="AC1046" s="1">
        <f t="shared" si="82"/>
        <v>0</v>
      </c>
      <c r="AD1046" s="1">
        <f t="shared" si="83"/>
        <v>0.14000000000000001</v>
      </c>
      <c r="AE1046" s="1">
        <f t="shared" si="84"/>
        <v>21.000000000000004</v>
      </c>
    </row>
    <row r="1047" spans="1:31" x14ac:dyDescent="0.25">
      <c r="A1047" t="str">
        <f>B1047&amp;"-"&amp;COUNTIF($B$3:B1047,B1047)</f>
        <v>300-8</v>
      </c>
      <c r="B1047">
        <v>300</v>
      </c>
      <c r="C1047" s="18">
        <f>VLOOKUP(A1047,'ADM Details FY17'!$A$3:$D$3515,4,FALSE)</f>
        <v>43745</v>
      </c>
      <c r="D1047" s="1">
        <f>VLOOKUP(A1047,'ADM Details FY17'!$A$3:$E$3515,5,FALSE)</f>
        <v>0.5</v>
      </c>
      <c r="E1047" s="1">
        <f>VLOOKUP(A1047,'ADM Details FY17'!$A$3:$F$3515,6,FALSE)</f>
        <v>0</v>
      </c>
      <c r="F1047" s="1">
        <f>VLOOKUP(A1047,'ADM Details FY17'!$A$3:$G$3515,7,FALSE)</f>
        <v>0</v>
      </c>
      <c r="G1047" s="1">
        <f>VLOOKUP(A1047,'ADM Details FY17'!$A$3:$H$3515,8,FALSE)</f>
        <v>0</v>
      </c>
      <c r="H1047" s="1">
        <f>VLOOKUP(A1047,'ADM Details FY17'!$A$3:$I$3515,9,FALSE)</f>
        <v>0</v>
      </c>
      <c r="I1047" s="1">
        <f>VLOOKUP(A1047,'ADM Details FY17'!$A$3:$J$3517,10,FALSE)</f>
        <v>0</v>
      </c>
      <c r="J1047" s="1">
        <f>VLOOKUP(A1047,'ADM Details FY17'!$A$3:$K$3515,11,FALSE)</f>
        <v>0</v>
      </c>
      <c r="K1047" s="1">
        <f>VLOOKUP(A1047,'ADM Details FY17'!$A$3:$M$3515,13,FALSE)</f>
        <v>0.5</v>
      </c>
      <c r="L1047" s="1">
        <f>VLOOKUP(A1047,'ADM Details FY17'!$A$3:$O$3515,15,FALSE)</f>
        <v>0</v>
      </c>
      <c r="M1047" s="1">
        <f>VLOOKUP(A1047,'ADM Details FY17'!$A$3:$P$3515,16,FALSE)</f>
        <v>0</v>
      </c>
      <c r="N1047" s="1">
        <f>VLOOKUP(A1047,'ADM Details FY17'!$A$3:$Q$3515,17,FALSE)</f>
        <v>0</v>
      </c>
      <c r="O1047" s="1">
        <f>VLOOKUP(A1047,'ADM Details FY17'!$A$3:$S$3515,19,FALSE)</f>
        <v>0</v>
      </c>
      <c r="P1047" s="1">
        <f>VLOOKUP(A1047,'ADM Details FY17'!$A$3:$U$3515,21,FALSE)</f>
        <v>0</v>
      </c>
      <c r="Q1047" s="1">
        <f>VLOOKUP(A1047,'ADM Details FY17'!$A$3:$V$3515,22,FALSE)</f>
        <v>0</v>
      </c>
      <c r="R1047" s="1">
        <f>VLOOKUP(A1047,'ADM Details FY17'!$A$3:$W$3515,23,FALSE)</f>
        <v>0</v>
      </c>
      <c r="S1047" s="1">
        <f>VLOOKUP(A1047,'ADM Details FY17'!$A$3:$X$3515,24,FALSE)</f>
        <v>0</v>
      </c>
      <c r="T1047" s="1">
        <f>VLOOKUP(A1047,'ADM Details FY17'!$A$3:$Y$3515,25,FALSE)</f>
        <v>0</v>
      </c>
      <c r="U1047" s="1">
        <f>VLOOKUP(A1047,'ADM Details FY17'!$A$3:$AA$3515,27,FALSE)</f>
        <v>0</v>
      </c>
      <c r="V1047" s="1">
        <f>IFERROR(VLOOKUP(C1047,'eindex _tget pp '!$A$4:$E$615,5,FALSE),0)</f>
        <v>571.20963871940774</v>
      </c>
      <c r="W1047" s="31">
        <f>IFERROR(VLOOKUP(C1047,'eindex _tget pp '!$A$4:$F$615,6,FALSE),0)</f>
        <v>3.6749321731000002</v>
      </c>
      <c r="X1047" s="4">
        <f>IFERROR(VLOOKUP(B1047,'eschools 16'!$A$2:$F$25,6,FALSE),1)</f>
        <v>1</v>
      </c>
      <c r="Y1047" s="1">
        <f t="shared" si="80"/>
        <v>71.400000000000006</v>
      </c>
      <c r="Z1047" s="1">
        <f t="shared" si="81"/>
        <v>499.79</v>
      </c>
      <c r="AA1047" s="31">
        <f>IFERROR(VLOOKUP(C1047,'eindex _tget pp '!$A$4:$G$615,7,FALSE),0)</f>
        <v>0.57069330600000001</v>
      </c>
      <c r="AB1047" s="1">
        <f>VLOOKUP(A1047,'ADM Details FY17'!$A$3:$AB$3515,28,FALSE)</f>
        <v>0</v>
      </c>
      <c r="AC1047" s="1">
        <f t="shared" si="82"/>
        <v>0</v>
      </c>
      <c r="AD1047" s="1">
        <f t="shared" si="83"/>
        <v>0.5</v>
      </c>
      <c r="AE1047" s="1">
        <f t="shared" si="84"/>
        <v>75</v>
      </c>
    </row>
    <row r="1048" spans="1:31" x14ac:dyDescent="0.25">
      <c r="A1048" t="str">
        <f>B1048&amp;"-"&amp;COUNTIF($B$3:B1048,B1048)</f>
        <v>300-9</v>
      </c>
      <c r="B1048">
        <v>300</v>
      </c>
      <c r="C1048" s="18">
        <f>VLOOKUP(A1048,'ADM Details FY17'!$A$3:$D$3515,4,FALSE)</f>
        <v>43752</v>
      </c>
      <c r="D1048" s="1">
        <f>VLOOKUP(A1048,'ADM Details FY17'!$A$3:$E$3515,5,FALSE)</f>
        <v>1</v>
      </c>
      <c r="E1048" s="1">
        <f>VLOOKUP(A1048,'ADM Details FY17'!$A$3:$F$3515,6,FALSE)</f>
        <v>0</v>
      </c>
      <c r="F1048" s="1">
        <f>VLOOKUP(A1048,'ADM Details FY17'!$A$3:$G$3515,7,FALSE)</f>
        <v>0</v>
      </c>
      <c r="G1048" s="1">
        <f>VLOOKUP(A1048,'ADM Details FY17'!$A$3:$H$3515,8,FALSE)</f>
        <v>0</v>
      </c>
      <c r="H1048" s="1">
        <f>VLOOKUP(A1048,'ADM Details FY17'!$A$3:$I$3515,9,FALSE)</f>
        <v>0</v>
      </c>
      <c r="I1048" s="1">
        <f>VLOOKUP(A1048,'ADM Details FY17'!$A$3:$J$3517,10,FALSE)</f>
        <v>0</v>
      </c>
      <c r="J1048" s="1">
        <f>VLOOKUP(A1048,'ADM Details FY17'!$A$3:$K$3515,11,FALSE)</f>
        <v>0</v>
      </c>
      <c r="K1048" s="1">
        <f>VLOOKUP(A1048,'ADM Details FY17'!$A$3:$M$3515,13,FALSE)</f>
        <v>0</v>
      </c>
      <c r="L1048" s="1">
        <f>VLOOKUP(A1048,'ADM Details FY17'!$A$3:$O$3515,15,FALSE)</f>
        <v>0</v>
      </c>
      <c r="M1048" s="1">
        <f>VLOOKUP(A1048,'ADM Details FY17'!$A$3:$P$3515,16,FALSE)</f>
        <v>0</v>
      </c>
      <c r="N1048" s="1">
        <f>VLOOKUP(A1048,'ADM Details FY17'!$A$3:$Q$3515,17,FALSE)</f>
        <v>0</v>
      </c>
      <c r="O1048" s="1">
        <f>VLOOKUP(A1048,'ADM Details FY17'!$A$3:$S$3515,19,FALSE)</f>
        <v>0</v>
      </c>
      <c r="P1048" s="1">
        <f>VLOOKUP(A1048,'ADM Details FY17'!$A$3:$U$3515,21,FALSE)</f>
        <v>0</v>
      </c>
      <c r="Q1048" s="1">
        <f>VLOOKUP(A1048,'ADM Details FY17'!$A$3:$V$3515,22,FALSE)</f>
        <v>0</v>
      </c>
      <c r="R1048" s="1">
        <f>VLOOKUP(A1048,'ADM Details FY17'!$A$3:$W$3515,23,FALSE)</f>
        <v>0</v>
      </c>
      <c r="S1048" s="1">
        <f>VLOOKUP(A1048,'ADM Details FY17'!$A$3:$X$3515,24,FALSE)</f>
        <v>0</v>
      </c>
      <c r="T1048" s="1">
        <f>VLOOKUP(A1048,'ADM Details FY17'!$A$3:$Y$3515,25,FALSE)</f>
        <v>0</v>
      </c>
      <c r="U1048" s="1">
        <f>VLOOKUP(A1048,'ADM Details FY17'!$A$3:$AA$3515,27,FALSE)</f>
        <v>0</v>
      </c>
      <c r="V1048" s="1">
        <f>IFERROR(VLOOKUP(C1048,'eindex _tget pp '!$A$4:$E$615,5,FALSE),0)</f>
        <v>195.16110414154781</v>
      </c>
      <c r="W1048" s="31">
        <f>IFERROR(VLOOKUP(C1048,'eindex _tget pp '!$A$4:$F$615,6,FALSE),0)</f>
        <v>1.2931511515</v>
      </c>
      <c r="X1048" s="4">
        <f>IFERROR(VLOOKUP(B1048,'eschools 16'!$A$2:$F$25,6,FALSE),1)</f>
        <v>1</v>
      </c>
      <c r="Y1048" s="1">
        <f t="shared" si="80"/>
        <v>48.79</v>
      </c>
      <c r="Z1048" s="1">
        <f t="shared" si="81"/>
        <v>0</v>
      </c>
      <c r="AA1048" s="31">
        <f>IFERROR(VLOOKUP(C1048,'eindex _tget pp '!$A$4:$G$615,7,FALSE),0)</f>
        <v>0.46646849499999998</v>
      </c>
      <c r="AB1048" s="1">
        <f>VLOOKUP(A1048,'ADM Details FY17'!$A$3:$AB$3515,28,FALSE)</f>
        <v>0</v>
      </c>
      <c r="AC1048" s="1">
        <f t="shared" si="82"/>
        <v>0</v>
      </c>
      <c r="AD1048" s="1">
        <f t="shared" si="83"/>
        <v>1</v>
      </c>
      <c r="AE1048" s="1">
        <f t="shared" si="84"/>
        <v>150</v>
      </c>
    </row>
    <row r="1049" spans="1:31" x14ac:dyDescent="0.25">
      <c r="A1049" t="str">
        <f>B1049&amp;"-"&amp;COUNTIF($B$3:B1049,B1049)</f>
        <v>300-10</v>
      </c>
      <c r="B1049">
        <v>300</v>
      </c>
      <c r="C1049" s="18">
        <f>VLOOKUP(A1049,'ADM Details FY17'!$A$3:$D$3515,4,FALSE)</f>
        <v>43786</v>
      </c>
      <c r="D1049" s="1">
        <f>VLOOKUP(A1049,'ADM Details FY17'!$A$3:$E$3515,5,FALSE)</f>
        <v>1.58</v>
      </c>
      <c r="E1049" s="1">
        <f>VLOOKUP(A1049,'ADM Details FY17'!$A$3:$F$3515,6,FALSE)</f>
        <v>0</v>
      </c>
      <c r="F1049" s="1">
        <f>VLOOKUP(A1049,'ADM Details FY17'!$A$3:$G$3515,7,FALSE)</f>
        <v>0.24</v>
      </c>
      <c r="G1049" s="1">
        <f>VLOOKUP(A1049,'ADM Details FY17'!$A$3:$H$3515,8,FALSE)</f>
        <v>0.95</v>
      </c>
      <c r="H1049" s="1">
        <f>VLOOKUP(A1049,'ADM Details FY17'!$A$3:$I$3515,9,FALSE)</f>
        <v>0</v>
      </c>
      <c r="I1049" s="1">
        <f>VLOOKUP(A1049,'ADM Details FY17'!$A$3:$J$3517,10,FALSE)</f>
        <v>0</v>
      </c>
      <c r="J1049" s="1">
        <f>VLOOKUP(A1049,'ADM Details FY17'!$A$3:$K$3515,11,FALSE)</f>
        <v>0</v>
      </c>
      <c r="K1049" s="1">
        <f>VLOOKUP(A1049,'ADM Details FY17'!$A$3:$M$3515,13,FALSE)</f>
        <v>1.4</v>
      </c>
      <c r="L1049" s="1">
        <f>VLOOKUP(A1049,'ADM Details FY17'!$A$3:$O$3515,15,FALSE)</f>
        <v>0</v>
      </c>
      <c r="M1049" s="1">
        <f>VLOOKUP(A1049,'ADM Details FY17'!$A$3:$P$3515,16,FALSE)</f>
        <v>0</v>
      </c>
      <c r="N1049" s="1">
        <f>VLOOKUP(A1049,'ADM Details FY17'!$A$3:$Q$3515,17,FALSE)</f>
        <v>0</v>
      </c>
      <c r="O1049" s="1">
        <f>VLOOKUP(A1049,'ADM Details FY17'!$A$3:$S$3515,19,FALSE)</f>
        <v>0</v>
      </c>
      <c r="P1049" s="1">
        <f>VLOOKUP(A1049,'ADM Details FY17'!$A$3:$U$3515,21,FALSE)</f>
        <v>0</v>
      </c>
      <c r="Q1049" s="1">
        <f>VLOOKUP(A1049,'ADM Details FY17'!$A$3:$V$3515,22,FALSE)</f>
        <v>0</v>
      </c>
      <c r="R1049" s="1">
        <f>VLOOKUP(A1049,'ADM Details FY17'!$A$3:$W$3515,23,FALSE)</f>
        <v>0</v>
      </c>
      <c r="S1049" s="1">
        <f>VLOOKUP(A1049,'ADM Details FY17'!$A$3:$X$3515,24,FALSE)</f>
        <v>0</v>
      </c>
      <c r="T1049" s="1">
        <f>VLOOKUP(A1049,'ADM Details FY17'!$A$3:$Y$3515,25,FALSE)</f>
        <v>0</v>
      </c>
      <c r="U1049" s="1">
        <f>VLOOKUP(A1049,'ADM Details FY17'!$A$3:$AA$3515,27,FALSE)</f>
        <v>0</v>
      </c>
      <c r="V1049" s="1">
        <f>IFERROR(VLOOKUP(C1049,'eindex _tget pp '!$A$4:$E$615,5,FALSE),0)</f>
        <v>1095.3886443246988</v>
      </c>
      <c r="W1049" s="31">
        <f>IFERROR(VLOOKUP(C1049,'eindex _tget pp '!$A$4:$F$615,6,FALSE),0)</f>
        <v>3.9572566881000002</v>
      </c>
      <c r="X1049" s="4">
        <f>IFERROR(VLOOKUP(B1049,'eschools 16'!$A$2:$F$25,6,FALSE),1)</f>
        <v>1</v>
      </c>
      <c r="Y1049" s="1">
        <f t="shared" si="80"/>
        <v>432.68</v>
      </c>
      <c r="Z1049" s="1">
        <f t="shared" si="81"/>
        <v>1506.92</v>
      </c>
      <c r="AA1049" s="31">
        <f>IFERROR(VLOOKUP(C1049,'eindex _tget pp '!$A$4:$G$615,7,FALSE),0)</f>
        <v>0.76547957700000002</v>
      </c>
      <c r="AB1049" s="1">
        <f>VLOOKUP(A1049,'ADM Details FY17'!$A$3:$AB$3515,28,FALSE)</f>
        <v>0</v>
      </c>
      <c r="AC1049" s="1">
        <f t="shared" si="82"/>
        <v>0</v>
      </c>
      <c r="AD1049" s="1">
        <f t="shared" si="83"/>
        <v>1.58</v>
      </c>
      <c r="AE1049" s="1">
        <f t="shared" si="84"/>
        <v>237</v>
      </c>
    </row>
    <row r="1050" spans="1:31" x14ac:dyDescent="0.25">
      <c r="A1050" t="str">
        <f>B1050&amp;"-"&amp;COUNTIF($B$3:B1050,B1050)</f>
        <v>300-11</v>
      </c>
      <c r="B1050">
        <v>300</v>
      </c>
      <c r="C1050" s="18">
        <f>VLOOKUP(A1050,'ADM Details FY17'!$A$3:$D$3515,4,FALSE)</f>
        <v>46516</v>
      </c>
      <c r="D1050" s="1">
        <f>VLOOKUP(A1050,'ADM Details FY17'!$A$3:$E$3515,5,FALSE)</f>
        <v>0.34</v>
      </c>
      <c r="E1050" s="1">
        <f>VLOOKUP(A1050,'ADM Details FY17'!$A$3:$F$3515,6,FALSE)</f>
        <v>0</v>
      </c>
      <c r="F1050" s="1">
        <f>VLOOKUP(A1050,'ADM Details FY17'!$A$3:$G$3515,7,FALSE)</f>
        <v>0</v>
      </c>
      <c r="G1050" s="1">
        <f>VLOOKUP(A1050,'ADM Details FY17'!$A$3:$H$3515,8,FALSE)</f>
        <v>0.34</v>
      </c>
      <c r="H1050" s="1">
        <f>VLOOKUP(A1050,'ADM Details FY17'!$A$3:$I$3515,9,FALSE)</f>
        <v>0</v>
      </c>
      <c r="I1050" s="1">
        <f>VLOOKUP(A1050,'ADM Details FY17'!$A$3:$J$3517,10,FALSE)</f>
        <v>0</v>
      </c>
      <c r="J1050" s="1">
        <f>VLOOKUP(A1050,'ADM Details FY17'!$A$3:$K$3515,11,FALSE)</f>
        <v>0</v>
      </c>
      <c r="K1050" s="1">
        <f>VLOOKUP(A1050,'ADM Details FY17'!$A$3:$M$3515,13,FALSE)</f>
        <v>0.34</v>
      </c>
      <c r="L1050" s="1">
        <f>VLOOKUP(A1050,'ADM Details FY17'!$A$3:$O$3515,15,FALSE)</f>
        <v>0</v>
      </c>
      <c r="M1050" s="1">
        <f>VLOOKUP(A1050,'ADM Details FY17'!$A$3:$P$3515,16,FALSE)</f>
        <v>0</v>
      </c>
      <c r="N1050" s="1">
        <f>VLOOKUP(A1050,'ADM Details FY17'!$A$3:$Q$3515,17,FALSE)</f>
        <v>0</v>
      </c>
      <c r="O1050" s="1">
        <f>VLOOKUP(A1050,'ADM Details FY17'!$A$3:$S$3515,19,FALSE)</f>
        <v>0</v>
      </c>
      <c r="P1050" s="1">
        <f>VLOOKUP(A1050,'ADM Details FY17'!$A$3:$U$3515,21,FALSE)</f>
        <v>0</v>
      </c>
      <c r="Q1050" s="1">
        <f>VLOOKUP(A1050,'ADM Details FY17'!$A$3:$V$3515,22,FALSE)</f>
        <v>0</v>
      </c>
      <c r="R1050" s="1">
        <f>VLOOKUP(A1050,'ADM Details FY17'!$A$3:$W$3515,23,FALSE)</f>
        <v>0</v>
      </c>
      <c r="S1050" s="1">
        <f>VLOOKUP(A1050,'ADM Details FY17'!$A$3:$X$3515,24,FALSE)</f>
        <v>0</v>
      </c>
      <c r="T1050" s="1">
        <f>VLOOKUP(A1050,'ADM Details FY17'!$A$3:$Y$3515,25,FALSE)</f>
        <v>0</v>
      </c>
      <c r="U1050" s="1">
        <f>VLOOKUP(A1050,'ADM Details FY17'!$A$3:$AA$3515,27,FALSE)</f>
        <v>0</v>
      </c>
      <c r="V1050" s="1">
        <f>IFERROR(VLOOKUP(C1050,'eindex _tget pp '!$A$4:$E$615,5,FALSE),0)</f>
        <v>112.35777036822267</v>
      </c>
      <c r="W1050" s="31">
        <f>IFERROR(VLOOKUP(C1050,'eindex _tget pp '!$A$4:$F$615,6,FALSE),0)</f>
        <v>0.64263807740000001</v>
      </c>
      <c r="X1050" s="4">
        <f>IFERROR(VLOOKUP(B1050,'eschools 16'!$A$2:$F$25,6,FALSE),1)</f>
        <v>1</v>
      </c>
      <c r="Y1050" s="1">
        <f t="shared" si="80"/>
        <v>9.5500000000000007</v>
      </c>
      <c r="Z1050" s="1">
        <f t="shared" si="81"/>
        <v>59.43</v>
      </c>
      <c r="AA1050" s="31">
        <f>IFERROR(VLOOKUP(C1050,'eindex _tget pp '!$A$4:$G$615,7,FALSE),0)</f>
        <v>0.42700945400000001</v>
      </c>
      <c r="AB1050" s="1">
        <f>VLOOKUP(A1050,'ADM Details FY17'!$A$3:$AB$3515,28,FALSE)</f>
        <v>0</v>
      </c>
      <c r="AC1050" s="1">
        <f t="shared" si="82"/>
        <v>0</v>
      </c>
      <c r="AD1050" s="1">
        <f t="shared" si="83"/>
        <v>0.34</v>
      </c>
      <c r="AE1050" s="1">
        <f t="shared" si="84"/>
        <v>51.000000000000007</v>
      </c>
    </row>
    <row r="1051" spans="1:31" x14ac:dyDescent="0.25">
      <c r="A1051" t="str">
        <f>B1051&amp;"-"&amp;COUNTIF($B$3:B1051,B1051)</f>
        <v>300-12</v>
      </c>
      <c r="B1051">
        <v>300</v>
      </c>
      <c r="C1051" s="18">
        <f>VLOOKUP(A1051,'ADM Details FY17'!$A$3:$D$3515,4,FALSE)</f>
        <v>43802</v>
      </c>
      <c r="D1051" s="1">
        <f>VLOOKUP(A1051,'ADM Details FY17'!$A$3:$E$3515,5,FALSE)</f>
        <v>4.3600000000000003</v>
      </c>
      <c r="E1051" s="1">
        <f>VLOOKUP(A1051,'ADM Details FY17'!$A$3:$F$3515,6,FALSE)</f>
        <v>0</v>
      </c>
      <c r="F1051" s="1">
        <f>VLOOKUP(A1051,'ADM Details FY17'!$A$3:$G$3515,7,FALSE)</f>
        <v>0.59</v>
      </c>
      <c r="G1051" s="1">
        <f>VLOOKUP(A1051,'ADM Details FY17'!$A$3:$H$3515,8,FALSE)</f>
        <v>0.95</v>
      </c>
      <c r="H1051" s="1">
        <f>VLOOKUP(A1051,'ADM Details FY17'!$A$3:$I$3515,9,FALSE)</f>
        <v>0</v>
      </c>
      <c r="I1051" s="1">
        <f>VLOOKUP(A1051,'ADM Details FY17'!$A$3:$J$3517,10,FALSE)</f>
        <v>0</v>
      </c>
      <c r="J1051" s="1">
        <f>VLOOKUP(A1051,'ADM Details FY17'!$A$3:$K$3515,11,FALSE)</f>
        <v>0</v>
      </c>
      <c r="K1051" s="1">
        <f>VLOOKUP(A1051,'ADM Details FY17'!$A$3:$M$3515,13,FALSE)</f>
        <v>2.5099999999999998</v>
      </c>
      <c r="L1051" s="1">
        <f>VLOOKUP(A1051,'ADM Details FY17'!$A$3:$O$3515,15,FALSE)</f>
        <v>0</v>
      </c>
      <c r="M1051" s="1">
        <f>VLOOKUP(A1051,'ADM Details FY17'!$A$3:$P$3515,16,FALSE)</f>
        <v>0</v>
      </c>
      <c r="N1051" s="1">
        <f>VLOOKUP(A1051,'ADM Details FY17'!$A$3:$Q$3515,17,FALSE)</f>
        <v>0</v>
      </c>
      <c r="O1051" s="1">
        <f>VLOOKUP(A1051,'ADM Details FY17'!$A$3:$S$3515,19,FALSE)</f>
        <v>0</v>
      </c>
      <c r="P1051" s="1">
        <f>VLOOKUP(A1051,'ADM Details FY17'!$A$3:$U$3515,21,FALSE)</f>
        <v>0</v>
      </c>
      <c r="Q1051" s="1">
        <f>VLOOKUP(A1051,'ADM Details FY17'!$A$3:$V$3515,22,FALSE)</f>
        <v>0</v>
      </c>
      <c r="R1051" s="1">
        <f>VLOOKUP(A1051,'ADM Details FY17'!$A$3:$W$3515,23,FALSE)</f>
        <v>0</v>
      </c>
      <c r="S1051" s="1">
        <f>VLOOKUP(A1051,'ADM Details FY17'!$A$3:$X$3515,24,FALSE)</f>
        <v>0</v>
      </c>
      <c r="T1051" s="1">
        <f>VLOOKUP(A1051,'ADM Details FY17'!$A$3:$Y$3515,25,FALSE)</f>
        <v>0</v>
      </c>
      <c r="U1051" s="1">
        <f>VLOOKUP(A1051,'ADM Details FY17'!$A$3:$AA$3515,27,FALSE)</f>
        <v>0</v>
      </c>
      <c r="V1051" s="1">
        <f>IFERROR(VLOOKUP(C1051,'eindex _tget pp '!$A$4:$E$615,5,FALSE),0)</f>
        <v>454.00578141101448</v>
      </c>
      <c r="W1051" s="31">
        <f>IFERROR(VLOOKUP(C1051,'eindex _tget pp '!$A$4:$F$615,6,FALSE),0)</f>
        <v>3.6729279115</v>
      </c>
      <c r="X1051" s="4">
        <f>IFERROR(VLOOKUP(B1051,'eschools 16'!$A$2:$F$25,6,FALSE),1)</f>
        <v>1</v>
      </c>
      <c r="Y1051" s="1">
        <f t="shared" si="80"/>
        <v>494.87</v>
      </c>
      <c r="Z1051" s="1">
        <f t="shared" si="81"/>
        <v>2507.58</v>
      </c>
      <c r="AA1051" s="31">
        <f>IFERROR(VLOOKUP(C1051,'eindex _tget pp '!$A$4:$G$615,7,FALSE),0)</f>
        <v>0.53438618000000004</v>
      </c>
      <c r="AB1051" s="1">
        <f>VLOOKUP(A1051,'ADM Details FY17'!$A$3:$AB$3515,28,FALSE)</f>
        <v>0</v>
      </c>
      <c r="AC1051" s="1">
        <f t="shared" si="82"/>
        <v>0</v>
      </c>
      <c r="AD1051" s="1">
        <f t="shared" si="83"/>
        <v>4.3600000000000003</v>
      </c>
      <c r="AE1051" s="1">
        <f t="shared" si="84"/>
        <v>654</v>
      </c>
    </row>
    <row r="1052" spans="1:31" x14ac:dyDescent="0.25">
      <c r="A1052" t="str">
        <f>B1052&amp;"-"&amp;COUNTIF($B$3:B1052,B1052)</f>
        <v>300-13</v>
      </c>
      <c r="B1052">
        <v>300</v>
      </c>
      <c r="C1052" s="18">
        <f>VLOOKUP(A1052,'ADM Details FY17'!$A$3:$D$3515,4,FALSE)</f>
        <v>49189</v>
      </c>
      <c r="D1052" s="1">
        <f>VLOOKUP(A1052,'ADM Details FY17'!$A$3:$E$3515,5,FALSE)</f>
        <v>0.66</v>
      </c>
      <c r="E1052" s="1">
        <f>VLOOKUP(A1052,'ADM Details FY17'!$A$3:$F$3515,6,FALSE)</f>
        <v>0</v>
      </c>
      <c r="F1052" s="1">
        <f>VLOOKUP(A1052,'ADM Details FY17'!$A$3:$G$3515,7,FALSE)</f>
        <v>0.24</v>
      </c>
      <c r="G1052" s="1">
        <f>VLOOKUP(A1052,'ADM Details FY17'!$A$3:$H$3515,8,FALSE)</f>
        <v>0</v>
      </c>
      <c r="H1052" s="1">
        <f>VLOOKUP(A1052,'ADM Details FY17'!$A$3:$I$3515,9,FALSE)</f>
        <v>0</v>
      </c>
      <c r="I1052" s="1">
        <f>VLOOKUP(A1052,'ADM Details FY17'!$A$3:$J$3517,10,FALSE)</f>
        <v>0</v>
      </c>
      <c r="J1052" s="1">
        <f>VLOOKUP(A1052,'ADM Details FY17'!$A$3:$K$3515,11,FALSE)</f>
        <v>0</v>
      </c>
      <c r="K1052" s="1">
        <f>VLOOKUP(A1052,'ADM Details FY17'!$A$3:$M$3515,13,FALSE)</f>
        <v>0.28000000000000003</v>
      </c>
      <c r="L1052" s="1">
        <f>VLOOKUP(A1052,'ADM Details FY17'!$A$3:$O$3515,15,FALSE)</f>
        <v>0</v>
      </c>
      <c r="M1052" s="1">
        <f>VLOOKUP(A1052,'ADM Details FY17'!$A$3:$P$3515,16,FALSE)</f>
        <v>0</v>
      </c>
      <c r="N1052" s="1">
        <f>VLOOKUP(A1052,'ADM Details FY17'!$A$3:$Q$3515,17,FALSE)</f>
        <v>0</v>
      </c>
      <c r="O1052" s="1">
        <f>VLOOKUP(A1052,'ADM Details FY17'!$A$3:$S$3515,19,FALSE)</f>
        <v>0</v>
      </c>
      <c r="P1052" s="1">
        <f>VLOOKUP(A1052,'ADM Details FY17'!$A$3:$U$3515,21,FALSE)</f>
        <v>0</v>
      </c>
      <c r="Q1052" s="1">
        <f>VLOOKUP(A1052,'ADM Details FY17'!$A$3:$V$3515,22,FALSE)</f>
        <v>0</v>
      </c>
      <c r="R1052" s="1">
        <f>VLOOKUP(A1052,'ADM Details FY17'!$A$3:$W$3515,23,FALSE)</f>
        <v>0</v>
      </c>
      <c r="S1052" s="1">
        <f>VLOOKUP(A1052,'ADM Details FY17'!$A$3:$X$3515,24,FALSE)</f>
        <v>0</v>
      </c>
      <c r="T1052" s="1">
        <f>VLOOKUP(A1052,'ADM Details FY17'!$A$3:$Y$3515,25,FALSE)</f>
        <v>0</v>
      </c>
      <c r="U1052" s="1">
        <f>VLOOKUP(A1052,'ADM Details FY17'!$A$3:$AA$3515,27,FALSE)</f>
        <v>0</v>
      </c>
      <c r="V1052" s="1">
        <f>IFERROR(VLOOKUP(C1052,'eindex _tget pp '!$A$4:$E$615,5,FALSE),0)</f>
        <v>127.4129232335856</v>
      </c>
      <c r="W1052" s="31">
        <f>IFERROR(VLOOKUP(C1052,'eindex _tget pp '!$A$4:$F$615,6,FALSE),0)</f>
        <v>0.40077795989999998</v>
      </c>
      <c r="X1052" s="4">
        <f>IFERROR(VLOOKUP(B1052,'eschools 16'!$A$2:$F$25,6,FALSE),1)</f>
        <v>1</v>
      </c>
      <c r="Y1052" s="1">
        <f t="shared" si="80"/>
        <v>21.02</v>
      </c>
      <c r="Z1052" s="1">
        <f t="shared" si="81"/>
        <v>30.52</v>
      </c>
      <c r="AA1052" s="31">
        <f>IFERROR(VLOOKUP(C1052,'eindex _tget pp '!$A$4:$G$615,7,FALSE),0)</f>
        <v>0.40826561500000003</v>
      </c>
      <c r="AB1052" s="1">
        <f>VLOOKUP(A1052,'ADM Details FY17'!$A$3:$AB$3515,28,FALSE)</f>
        <v>0</v>
      </c>
      <c r="AC1052" s="1">
        <f t="shared" si="82"/>
        <v>0</v>
      </c>
      <c r="AD1052" s="1">
        <f t="shared" si="83"/>
        <v>0.66</v>
      </c>
      <c r="AE1052" s="1">
        <f t="shared" si="84"/>
        <v>99</v>
      </c>
    </row>
    <row r="1053" spans="1:31" x14ac:dyDescent="0.25">
      <c r="A1053" t="str">
        <f>B1053&amp;"-"&amp;COUNTIF($B$3:B1053,B1053)</f>
        <v>300-14</v>
      </c>
      <c r="B1053">
        <v>300</v>
      </c>
      <c r="C1053" s="18">
        <f>VLOOKUP(A1053,'ADM Details FY17'!$A$3:$D$3515,4,FALSE)</f>
        <v>43844</v>
      </c>
      <c r="D1053" s="1">
        <f>VLOOKUP(A1053,'ADM Details FY17'!$A$3:$E$3515,5,FALSE)</f>
        <v>1.92</v>
      </c>
      <c r="E1053" s="1">
        <f>VLOOKUP(A1053,'ADM Details FY17'!$A$3:$F$3515,6,FALSE)</f>
        <v>0</v>
      </c>
      <c r="F1053" s="1">
        <f>VLOOKUP(A1053,'ADM Details FY17'!$A$3:$G$3515,7,FALSE)</f>
        <v>0</v>
      </c>
      <c r="G1053" s="1">
        <f>VLOOKUP(A1053,'ADM Details FY17'!$A$3:$H$3515,8,FALSE)</f>
        <v>1.6</v>
      </c>
      <c r="H1053" s="1">
        <f>VLOOKUP(A1053,'ADM Details FY17'!$A$3:$I$3515,9,FALSE)</f>
        <v>0</v>
      </c>
      <c r="I1053" s="1">
        <f>VLOOKUP(A1053,'ADM Details FY17'!$A$3:$J$3517,10,FALSE)</f>
        <v>0</v>
      </c>
      <c r="J1053" s="1">
        <f>VLOOKUP(A1053,'ADM Details FY17'!$A$3:$K$3515,11,FALSE)</f>
        <v>0</v>
      </c>
      <c r="K1053" s="1">
        <f>VLOOKUP(A1053,'ADM Details FY17'!$A$3:$M$3515,13,FALSE)</f>
        <v>1.64</v>
      </c>
      <c r="L1053" s="1">
        <f>VLOOKUP(A1053,'ADM Details FY17'!$A$3:$O$3515,15,FALSE)</f>
        <v>0</v>
      </c>
      <c r="M1053" s="1">
        <f>VLOOKUP(A1053,'ADM Details FY17'!$A$3:$P$3515,16,FALSE)</f>
        <v>0</v>
      </c>
      <c r="N1053" s="1">
        <f>VLOOKUP(A1053,'ADM Details FY17'!$A$3:$Q$3515,17,FALSE)</f>
        <v>0</v>
      </c>
      <c r="O1053" s="1">
        <f>VLOOKUP(A1053,'ADM Details FY17'!$A$3:$S$3515,19,FALSE)</f>
        <v>0</v>
      </c>
      <c r="P1053" s="1">
        <f>VLOOKUP(A1053,'ADM Details FY17'!$A$3:$U$3515,21,FALSE)</f>
        <v>0</v>
      </c>
      <c r="Q1053" s="1">
        <f>VLOOKUP(A1053,'ADM Details FY17'!$A$3:$V$3515,22,FALSE)</f>
        <v>0</v>
      </c>
      <c r="R1053" s="1">
        <f>VLOOKUP(A1053,'ADM Details FY17'!$A$3:$W$3515,23,FALSE)</f>
        <v>0</v>
      </c>
      <c r="S1053" s="1">
        <f>VLOOKUP(A1053,'ADM Details FY17'!$A$3:$X$3515,24,FALSE)</f>
        <v>0</v>
      </c>
      <c r="T1053" s="1">
        <f>VLOOKUP(A1053,'ADM Details FY17'!$A$3:$Y$3515,25,FALSE)</f>
        <v>0</v>
      </c>
      <c r="U1053" s="1">
        <f>VLOOKUP(A1053,'ADM Details FY17'!$A$3:$AA$3515,27,FALSE)</f>
        <v>0</v>
      </c>
      <c r="V1053" s="1">
        <f>IFERROR(VLOOKUP(C1053,'eindex _tget pp '!$A$4:$E$615,5,FALSE),0)</f>
        <v>1635.2245477017691</v>
      </c>
      <c r="W1053" s="31">
        <f>IFERROR(VLOOKUP(C1053,'eindex _tget pp '!$A$4:$F$615,6,FALSE),0)</f>
        <v>3.3804575904999998</v>
      </c>
      <c r="X1053" s="4">
        <f>IFERROR(VLOOKUP(B1053,'eschools 16'!$A$2:$F$25,6,FALSE),1)</f>
        <v>1</v>
      </c>
      <c r="Y1053" s="1">
        <f t="shared" si="80"/>
        <v>784.91</v>
      </c>
      <c r="Z1053" s="1">
        <f t="shared" si="81"/>
        <v>1507.95</v>
      </c>
      <c r="AA1053" s="31">
        <f>IFERROR(VLOOKUP(C1053,'eindex _tget pp '!$A$4:$G$615,7,FALSE),0)</f>
        <v>0.84118838500000004</v>
      </c>
      <c r="AB1053" s="1">
        <f>VLOOKUP(A1053,'ADM Details FY17'!$A$3:$AB$3515,28,FALSE)</f>
        <v>0</v>
      </c>
      <c r="AC1053" s="1">
        <f t="shared" si="82"/>
        <v>0</v>
      </c>
      <c r="AD1053" s="1">
        <f t="shared" si="83"/>
        <v>1.92</v>
      </c>
      <c r="AE1053" s="1">
        <f t="shared" si="84"/>
        <v>288</v>
      </c>
    </row>
    <row r="1054" spans="1:31" x14ac:dyDescent="0.25">
      <c r="A1054" t="str">
        <f>B1054&amp;"-"&amp;COUNTIF($B$3:B1054,B1054)</f>
        <v>300-15</v>
      </c>
      <c r="B1054">
        <v>300</v>
      </c>
      <c r="C1054" s="18">
        <f>VLOOKUP(A1054,'ADM Details FY17'!$A$3:$D$3515,4,FALSE)</f>
        <v>43901</v>
      </c>
      <c r="D1054" s="1">
        <f>VLOOKUP(A1054,'ADM Details FY17'!$A$3:$E$3515,5,FALSE)</f>
        <v>0.86</v>
      </c>
      <c r="E1054" s="1">
        <f>VLOOKUP(A1054,'ADM Details FY17'!$A$3:$F$3515,6,FALSE)</f>
        <v>0</v>
      </c>
      <c r="F1054" s="1">
        <f>VLOOKUP(A1054,'ADM Details FY17'!$A$3:$G$3515,7,FALSE)</f>
        <v>0</v>
      </c>
      <c r="G1054" s="1">
        <f>VLOOKUP(A1054,'ADM Details FY17'!$A$3:$H$3515,8,FALSE)</f>
        <v>0</v>
      </c>
      <c r="H1054" s="1">
        <f>VLOOKUP(A1054,'ADM Details FY17'!$A$3:$I$3515,9,FALSE)</f>
        <v>0</v>
      </c>
      <c r="I1054" s="1">
        <f>VLOOKUP(A1054,'ADM Details FY17'!$A$3:$J$3517,10,FALSE)</f>
        <v>0</v>
      </c>
      <c r="J1054" s="1">
        <f>VLOOKUP(A1054,'ADM Details FY17'!$A$3:$K$3515,11,FALSE)</f>
        <v>0</v>
      </c>
      <c r="K1054" s="1">
        <f>VLOOKUP(A1054,'ADM Details FY17'!$A$3:$M$3515,13,FALSE)</f>
        <v>0</v>
      </c>
      <c r="L1054" s="1">
        <f>VLOOKUP(A1054,'ADM Details FY17'!$A$3:$O$3515,15,FALSE)</f>
        <v>0</v>
      </c>
      <c r="M1054" s="1">
        <f>VLOOKUP(A1054,'ADM Details FY17'!$A$3:$P$3515,16,FALSE)</f>
        <v>0</v>
      </c>
      <c r="N1054" s="1">
        <f>VLOOKUP(A1054,'ADM Details FY17'!$A$3:$Q$3515,17,FALSE)</f>
        <v>0</v>
      </c>
      <c r="O1054" s="1">
        <f>VLOOKUP(A1054,'ADM Details FY17'!$A$3:$S$3515,19,FALSE)</f>
        <v>0</v>
      </c>
      <c r="P1054" s="1">
        <f>VLOOKUP(A1054,'ADM Details FY17'!$A$3:$U$3515,21,FALSE)</f>
        <v>0</v>
      </c>
      <c r="Q1054" s="1">
        <f>VLOOKUP(A1054,'ADM Details FY17'!$A$3:$V$3515,22,FALSE)</f>
        <v>0</v>
      </c>
      <c r="R1054" s="1">
        <f>VLOOKUP(A1054,'ADM Details FY17'!$A$3:$W$3515,23,FALSE)</f>
        <v>0</v>
      </c>
      <c r="S1054" s="1">
        <f>VLOOKUP(A1054,'ADM Details FY17'!$A$3:$X$3515,24,FALSE)</f>
        <v>0</v>
      </c>
      <c r="T1054" s="1">
        <f>VLOOKUP(A1054,'ADM Details FY17'!$A$3:$Y$3515,25,FALSE)</f>
        <v>0</v>
      </c>
      <c r="U1054" s="1">
        <f>VLOOKUP(A1054,'ADM Details FY17'!$A$3:$AA$3515,27,FALSE)</f>
        <v>0</v>
      </c>
      <c r="V1054" s="1">
        <f>IFERROR(VLOOKUP(C1054,'eindex _tget pp '!$A$4:$E$615,5,FALSE),0)</f>
        <v>1665.9332201790639</v>
      </c>
      <c r="W1054" s="31">
        <f>IFERROR(VLOOKUP(C1054,'eindex _tget pp '!$A$4:$F$615,6,FALSE),0)</f>
        <v>3.7293898327999999</v>
      </c>
      <c r="X1054" s="4">
        <f>IFERROR(VLOOKUP(B1054,'eschools 16'!$A$2:$F$25,6,FALSE),1)</f>
        <v>1</v>
      </c>
      <c r="Y1054" s="1">
        <f t="shared" si="80"/>
        <v>358.18</v>
      </c>
      <c r="Z1054" s="1">
        <f t="shared" si="81"/>
        <v>0</v>
      </c>
      <c r="AA1054" s="31">
        <f>IFERROR(VLOOKUP(C1054,'eindex _tget pp '!$A$4:$G$615,7,FALSE),0)</f>
        <v>0.79655707600000003</v>
      </c>
      <c r="AB1054" s="1">
        <f>VLOOKUP(A1054,'ADM Details FY17'!$A$3:$AB$3515,28,FALSE)</f>
        <v>0</v>
      </c>
      <c r="AC1054" s="1">
        <f t="shared" si="82"/>
        <v>0</v>
      </c>
      <c r="AD1054" s="1">
        <f t="shared" si="83"/>
        <v>0.86</v>
      </c>
      <c r="AE1054" s="1">
        <f t="shared" si="84"/>
        <v>129</v>
      </c>
    </row>
    <row r="1055" spans="1:31" x14ac:dyDescent="0.25">
      <c r="A1055" t="str">
        <f>B1055&amp;"-"&amp;COUNTIF($B$3:B1055,B1055)</f>
        <v>300-16</v>
      </c>
      <c r="B1055">
        <v>300</v>
      </c>
      <c r="C1055" s="18">
        <f>VLOOKUP(A1055,'ADM Details FY17'!$A$3:$D$3515,4,FALSE)</f>
        <v>43950</v>
      </c>
      <c r="D1055" s="1">
        <f>VLOOKUP(A1055,'ADM Details FY17'!$A$3:$E$3515,5,FALSE)</f>
        <v>0.57999999999999996</v>
      </c>
      <c r="E1055" s="1">
        <f>VLOOKUP(A1055,'ADM Details FY17'!$A$3:$F$3515,6,FALSE)</f>
        <v>0</v>
      </c>
      <c r="F1055" s="1">
        <f>VLOOKUP(A1055,'ADM Details FY17'!$A$3:$G$3515,7,FALSE)</f>
        <v>0</v>
      </c>
      <c r="G1055" s="1">
        <f>VLOOKUP(A1055,'ADM Details FY17'!$A$3:$H$3515,8,FALSE)</f>
        <v>0.49</v>
      </c>
      <c r="H1055" s="1">
        <f>VLOOKUP(A1055,'ADM Details FY17'!$A$3:$I$3515,9,FALSE)</f>
        <v>0</v>
      </c>
      <c r="I1055" s="1">
        <f>VLOOKUP(A1055,'ADM Details FY17'!$A$3:$J$3517,10,FALSE)</f>
        <v>0</v>
      </c>
      <c r="J1055" s="1">
        <f>VLOOKUP(A1055,'ADM Details FY17'!$A$3:$K$3515,11,FALSE)</f>
        <v>0</v>
      </c>
      <c r="K1055" s="1">
        <f>VLOOKUP(A1055,'ADM Details FY17'!$A$3:$M$3515,13,FALSE)</f>
        <v>0</v>
      </c>
      <c r="L1055" s="1">
        <f>VLOOKUP(A1055,'ADM Details FY17'!$A$3:$O$3515,15,FALSE)</f>
        <v>0</v>
      </c>
      <c r="M1055" s="1">
        <f>VLOOKUP(A1055,'ADM Details FY17'!$A$3:$P$3515,16,FALSE)</f>
        <v>0</v>
      </c>
      <c r="N1055" s="1">
        <f>VLOOKUP(A1055,'ADM Details FY17'!$A$3:$Q$3515,17,FALSE)</f>
        <v>0</v>
      </c>
      <c r="O1055" s="1">
        <f>VLOOKUP(A1055,'ADM Details FY17'!$A$3:$S$3515,19,FALSE)</f>
        <v>0</v>
      </c>
      <c r="P1055" s="1">
        <f>VLOOKUP(A1055,'ADM Details FY17'!$A$3:$U$3515,21,FALSE)</f>
        <v>0</v>
      </c>
      <c r="Q1055" s="1">
        <f>VLOOKUP(A1055,'ADM Details FY17'!$A$3:$V$3515,22,FALSE)</f>
        <v>0</v>
      </c>
      <c r="R1055" s="1">
        <f>VLOOKUP(A1055,'ADM Details FY17'!$A$3:$W$3515,23,FALSE)</f>
        <v>0</v>
      </c>
      <c r="S1055" s="1">
        <f>VLOOKUP(A1055,'ADM Details FY17'!$A$3:$X$3515,24,FALSE)</f>
        <v>0</v>
      </c>
      <c r="T1055" s="1">
        <f>VLOOKUP(A1055,'ADM Details FY17'!$A$3:$Y$3515,25,FALSE)</f>
        <v>0</v>
      </c>
      <c r="U1055" s="1">
        <f>VLOOKUP(A1055,'ADM Details FY17'!$A$3:$AA$3515,27,FALSE)</f>
        <v>0</v>
      </c>
      <c r="V1055" s="1">
        <f>IFERROR(VLOOKUP(C1055,'eindex _tget pp '!$A$4:$E$615,5,FALSE),0)</f>
        <v>1071.5962627888343</v>
      </c>
      <c r="W1055" s="31">
        <f>IFERROR(VLOOKUP(C1055,'eindex _tget pp '!$A$4:$F$615,6,FALSE),0)</f>
        <v>2.2047811682999998</v>
      </c>
      <c r="X1055" s="4">
        <f>IFERROR(VLOOKUP(B1055,'eschools 16'!$A$2:$F$25,6,FALSE),1)</f>
        <v>1</v>
      </c>
      <c r="Y1055" s="1">
        <f t="shared" si="80"/>
        <v>155.38</v>
      </c>
      <c r="Z1055" s="1">
        <f t="shared" si="81"/>
        <v>0</v>
      </c>
      <c r="AA1055" s="31">
        <f>IFERROR(VLOOKUP(C1055,'eindex _tget pp '!$A$4:$G$615,7,FALSE),0)</f>
        <v>0.74142154400000004</v>
      </c>
      <c r="AB1055" s="1">
        <f>VLOOKUP(A1055,'ADM Details FY17'!$A$3:$AB$3515,28,FALSE)</f>
        <v>0</v>
      </c>
      <c r="AC1055" s="1">
        <f t="shared" si="82"/>
        <v>0</v>
      </c>
      <c r="AD1055" s="1">
        <f t="shared" si="83"/>
        <v>0.57999999999999996</v>
      </c>
      <c r="AE1055" s="1">
        <f t="shared" si="84"/>
        <v>87</v>
      </c>
    </row>
    <row r="1056" spans="1:31" x14ac:dyDescent="0.25">
      <c r="A1056" t="str">
        <f>B1056&amp;"-"&amp;COUNTIF($B$3:B1056,B1056)</f>
        <v>300-17</v>
      </c>
      <c r="B1056">
        <v>300</v>
      </c>
      <c r="C1056" s="18">
        <f>VLOOKUP(A1056,'ADM Details FY17'!$A$3:$D$3515,4,FALSE)</f>
        <v>49841</v>
      </c>
      <c r="D1056" s="1">
        <f>VLOOKUP(A1056,'ADM Details FY17'!$A$3:$E$3515,5,FALSE)</f>
        <v>1</v>
      </c>
      <c r="E1056" s="1">
        <f>VLOOKUP(A1056,'ADM Details FY17'!$A$3:$F$3515,6,FALSE)</f>
        <v>0</v>
      </c>
      <c r="F1056" s="1">
        <f>VLOOKUP(A1056,'ADM Details FY17'!$A$3:$G$3515,7,FALSE)</f>
        <v>0</v>
      </c>
      <c r="G1056" s="1">
        <f>VLOOKUP(A1056,'ADM Details FY17'!$A$3:$H$3515,8,FALSE)</f>
        <v>0</v>
      </c>
      <c r="H1056" s="1">
        <f>VLOOKUP(A1056,'ADM Details FY17'!$A$3:$I$3515,9,FALSE)</f>
        <v>0</v>
      </c>
      <c r="I1056" s="1">
        <f>VLOOKUP(A1056,'ADM Details FY17'!$A$3:$J$3517,10,FALSE)</f>
        <v>1</v>
      </c>
      <c r="J1056" s="1">
        <f>VLOOKUP(A1056,'ADM Details FY17'!$A$3:$K$3515,11,FALSE)</f>
        <v>0</v>
      </c>
      <c r="K1056" s="1">
        <f>VLOOKUP(A1056,'ADM Details FY17'!$A$3:$M$3515,13,FALSE)</f>
        <v>1</v>
      </c>
      <c r="L1056" s="1">
        <f>VLOOKUP(A1056,'ADM Details FY17'!$A$3:$O$3515,15,FALSE)</f>
        <v>0</v>
      </c>
      <c r="M1056" s="1">
        <f>VLOOKUP(A1056,'ADM Details FY17'!$A$3:$P$3515,16,FALSE)</f>
        <v>0</v>
      </c>
      <c r="N1056" s="1">
        <f>VLOOKUP(A1056,'ADM Details FY17'!$A$3:$Q$3515,17,FALSE)</f>
        <v>0</v>
      </c>
      <c r="O1056" s="1">
        <f>VLOOKUP(A1056,'ADM Details FY17'!$A$3:$S$3515,19,FALSE)</f>
        <v>0</v>
      </c>
      <c r="P1056" s="1">
        <f>VLOOKUP(A1056,'ADM Details FY17'!$A$3:$U$3515,21,FALSE)</f>
        <v>0</v>
      </c>
      <c r="Q1056" s="1">
        <f>VLOOKUP(A1056,'ADM Details FY17'!$A$3:$V$3515,22,FALSE)</f>
        <v>0</v>
      </c>
      <c r="R1056" s="1">
        <f>VLOOKUP(A1056,'ADM Details FY17'!$A$3:$W$3515,23,FALSE)</f>
        <v>0</v>
      </c>
      <c r="S1056" s="1">
        <f>VLOOKUP(A1056,'ADM Details FY17'!$A$3:$X$3515,24,FALSE)</f>
        <v>0</v>
      </c>
      <c r="T1056" s="1">
        <f>VLOOKUP(A1056,'ADM Details FY17'!$A$3:$Y$3515,25,FALSE)</f>
        <v>0</v>
      </c>
      <c r="U1056" s="1">
        <f>VLOOKUP(A1056,'ADM Details FY17'!$A$3:$AA$3515,27,FALSE)</f>
        <v>0</v>
      </c>
      <c r="V1056" s="1">
        <f>IFERROR(VLOOKUP(C1056,'eindex _tget pp '!$A$4:$E$615,5,FALSE),0)</f>
        <v>510.39354389461721</v>
      </c>
      <c r="W1056" s="31">
        <f>IFERROR(VLOOKUP(C1056,'eindex _tget pp '!$A$4:$F$615,6,FALSE),0)</f>
        <v>1.0204935436</v>
      </c>
      <c r="X1056" s="4">
        <f>IFERROR(VLOOKUP(B1056,'eschools 16'!$A$2:$F$25,6,FALSE),1)</f>
        <v>1</v>
      </c>
      <c r="Y1056" s="1">
        <f t="shared" si="80"/>
        <v>127.6</v>
      </c>
      <c r="Z1056" s="1">
        <f t="shared" si="81"/>
        <v>277.57</v>
      </c>
      <c r="AA1056" s="31">
        <f>IFERROR(VLOOKUP(C1056,'eindex _tget pp '!$A$4:$G$615,7,FALSE),0)</f>
        <v>0.59994565200000005</v>
      </c>
      <c r="AB1056" s="1">
        <f>VLOOKUP(A1056,'ADM Details FY17'!$A$3:$AB$3515,28,FALSE)</f>
        <v>0</v>
      </c>
      <c r="AC1056" s="1">
        <f t="shared" si="82"/>
        <v>0</v>
      </c>
      <c r="AD1056" s="1">
        <f t="shared" si="83"/>
        <v>1</v>
      </c>
      <c r="AE1056" s="1">
        <f t="shared" si="84"/>
        <v>150</v>
      </c>
    </row>
    <row r="1057" spans="1:31" x14ac:dyDescent="0.25">
      <c r="A1057" t="str">
        <f>B1057&amp;"-"&amp;COUNTIF($B$3:B1057,B1057)</f>
        <v>300-18</v>
      </c>
      <c r="B1057">
        <v>300</v>
      </c>
      <c r="C1057" s="18">
        <f>VLOOKUP(A1057,'ADM Details FY17'!$A$3:$D$3515,4,FALSE)</f>
        <v>46334</v>
      </c>
      <c r="D1057" s="1">
        <f>VLOOKUP(A1057,'ADM Details FY17'!$A$3:$E$3515,5,FALSE)</f>
        <v>0.08</v>
      </c>
      <c r="E1057" s="1">
        <f>VLOOKUP(A1057,'ADM Details FY17'!$A$3:$F$3515,6,FALSE)</f>
        <v>0</v>
      </c>
      <c r="F1057" s="1">
        <f>VLOOKUP(A1057,'ADM Details FY17'!$A$3:$G$3515,7,FALSE)</f>
        <v>0</v>
      </c>
      <c r="G1057" s="1">
        <f>VLOOKUP(A1057,'ADM Details FY17'!$A$3:$H$3515,8,FALSE)</f>
        <v>0</v>
      </c>
      <c r="H1057" s="1">
        <f>VLOOKUP(A1057,'ADM Details FY17'!$A$3:$I$3515,9,FALSE)</f>
        <v>0</v>
      </c>
      <c r="I1057" s="1">
        <f>VLOOKUP(A1057,'ADM Details FY17'!$A$3:$J$3517,10,FALSE)</f>
        <v>0</v>
      </c>
      <c r="J1057" s="1">
        <f>VLOOKUP(A1057,'ADM Details FY17'!$A$3:$K$3515,11,FALSE)</f>
        <v>0</v>
      </c>
      <c r="K1057" s="1">
        <f>VLOOKUP(A1057,'ADM Details FY17'!$A$3:$M$3515,13,FALSE)</f>
        <v>0</v>
      </c>
      <c r="L1057" s="1">
        <f>VLOOKUP(A1057,'ADM Details FY17'!$A$3:$O$3515,15,FALSE)</f>
        <v>0</v>
      </c>
      <c r="M1057" s="1">
        <f>VLOOKUP(A1057,'ADM Details FY17'!$A$3:$P$3515,16,FALSE)</f>
        <v>0</v>
      </c>
      <c r="N1057" s="1">
        <f>VLOOKUP(A1057,'ADM Details FY17'!$A$3:$Q$3515,17,FALSE)</f>
        <v>0</v>
      </c>
      <c r="O1057" s="1">
        <f>VLOOKUP(A1057,'ADM Details FY17'!$A$3:$S$3515,19,FALSE)</f>
        <v>0</v>
      </c>
      <c r="P1057" s="1">
        <f>VLOOKUP(A1057,'ADM Details FY17'!$A$3:$U$3515,21,FALSE)</f>
        <v>0</v>
      </c>
      <c r="Q1057" s="1">
        <f>VLOOKUP(A1057,'ADM Details FY17'!$A$3:$V$3515,22,FALSE)</f>
        <v>0</v>
      </c>
      <c r="R1057" s="1">
        <f>VLOOKUP(A1057,'ADM Details FY17'!$A$3:$W$3515,23,FALSE)</f>
        <v>0</v>
      </c>
      <c r="S1057" s="1">
        <f>VLOOKUP(A1057,'ADM Details FY17'!$A$3:$X$3515,24,FALSE)</f>
        <v>0</v>
      </c>
      <c r="T1057" s="1">
        <f>VLOOKUP(A1057,'ADM Details FY17'!$A$3:$Y$3515,25,FALSE)</f>
        <v>0</v>
      </c>
      <c r="U1057" s="1">
        <f>VLOOKUP(A1057,'ADM Details FY17'!$A$3:$AA$3515,27,FALSE)</f>
        <v>0</v>
      </c>
      <c r="V1057" s="1">
        <f>IFERROR(VLOOKUP(C1057,'eindex _tget pp '!$A$4:$E$615,5,FALSE),0)</f>
        <v>991.71281347415436</v>
      </c>
      <c r="W1057" s="31">
        <f>IFERROR(VLOOKUP(C1057,'eindex _tget pp '!$A$4:$F$615,6,FALSE),0)</f>
        <v>1.4610923334999999</v>
      </c>
      <c r="X1057" s="4">
        <f>IFERROR(VLOOKUP(B1057,'eschools 16'!$A$2:$F$25,6,FALSE),1)</f>
        <v>1</v>
      </c>
      <c r="Y1057" s="1">
        <f t="shared" si="80"/>
        <v>19.829999999999998</v>
      </c>
      <c r="Z1057" s="1">
        <f t="shared" si="81"/>
        <v>0</v>
      </c>
      <c r="AA1057" s="31">
        <f>IFERROR(VLOOKUP(C1057,'eindex _tget pp '!$A$4:$G$615,7,FALSE),0)</f>
        <v>0.72008481099999999</v>
      </c>
      <c r="AB1057" s="1">
        <f>VLOOKUP(A1057,'ADM Details FY17'!$A$3:$AB$3515,28,FALSE)</f>
        <v>0</v>
      </c>
      <c r="AC1057" s="1">
        <f t="shared" si="82"/>
        <v>0</v>
      </c>
      <c r="AD1057" s="1">
        <f t="shared" si="83"/>
        <v>0.08</v>
      </c>
      <c r="AE1057" s="1">
        <f t="shared" si="84"/>
        <v>12</v>
      </c>
    </row>
    <row r="1058" spans="1:31" x14ac:dyDescent="0.25">
      <c r="A1058" t="str">
        <f>B1058&amp;"-"&amp;COUNTIF($B$3:B1058,B1058)</f>
        <v>300-19</v>
      </c>
      <c r="B1058">
        <v>300</v>
      </c>
      <c r="C1058" s="18">
        <f>VLOOKUP(A1058,'ADM Details FY17'!$A$3:$D$3515,4,FALSE)</f>
        <v>44008</v>
      </c>
      <c r="D1058" s="1">
        <f>VLOOKUP(A1058,'ADM Details FY17'!$A$3:$E$3515,5,FALSE)</f>
        <v>0.53</v>
      </c>
      <c r="E1058" s="1">
        <f>VLOOKUP(A1058,'ADM Details FY17'!$A$3:$F$3515,6,FALSE)</f>
        <v>0</v>
      </c>
      <c r="F1058" s="1">
        <f>VLOOKUP(A1058,'ADM Details FY17'!$A$3:$G$3515,7,FALSE)</f>
        <v>0</v>
      </c>
      <c r="G1058" s="1">
        <f>VLOOKUP(A1058,'ADM Details FY17'!$A$3:$H$3515,8,FALSE)</f>
        <v>0</v>
      </c>
      <c r="H1058" s="1">
        <f>VLOOKUP(A1058,'ADM Details FY17'!$A$3:$I$3515,9,FALSE)</f>
        <v>0</v>
      </c>
      <c r="I1058" s="1">
        <f>VLOOKUP(A1058,'ADM Details FY17'!$A$3:$J$3517,10,FALSE)</f>
        <v>0</v>
      </c>
      <c r="J1058" s="1">
        <f>VLOOKUP(A1058,'ADM Details FY17'!$A$3:$K$3515,11,FALSE)</f>
        <v>0</v>
      </c>
      <c r="K1058" s="1">
        <f>VLOOKUP(A1058,'ADM Details FY17'!$A$3:$M$3515,13,FALSE)</f>
        <v>0.53</v>
      </c>
      <c r="L1058" s="1">
        <f>VLOOKUP(A1058,'ADM Details FY17'!$A$3:$O$3515,15,FALSE)</f>
        <v>0</v>
      </c>
      <c r="M1058" s="1">
        <f>VLOOKUP(A1058,'ADM Details FY17'!$A$3:$P$3515,16,FALSE)</f>
        <v>0</v>
      </c>
      <c r="N1058" s="1">
        <f>VLOOKUP(A1058,'ADM Details FY17'!$A$3:$Q$3515,17,FALSE)</f>
        <v>0</v>
      </c>
      <c r="O1058" s="1">
        <f>VLOOKUP(A1058,'ADM Details FY17'!$A$3:$S$3515,19,FALSE)</f>
        <v>0</v>
      </c>
      <c r="P1058" s="1">
        <f>VLOOKUP(A1058,'ADM Details FY17'!$A$3:$U$3515,21,FALSE)</f>
        <v>0</v>
      </c>
      <c r="Q1058" s="1">
        <f>VLOOKUP(A1058,'ADM Details FY17'!$A$3:$V$3515,22,FALSE)</f>
        <v>0</v>
      </c>
      <c r="R1058" s="1">
        <f>VLOOKUP(A1058,'ADM Details FY17'!$A$3:$W$3515,23,FALSE)</f>
        <v>0</v>
      </c>
      <c r="S1058" s="1">
        <f>VLOOKUP(A1058,'ADM Details FY17'!$A$3:$X$3515,24,FALSE)</f>
        <v>0</v>
      </c>
      <c r="T1058" s="1">
        <f>VLOOKUP(A1058,'ADM Details FY17'!$A$3:$Y$3515,25,FALSE)</f>
        <v>0</v>
      </c>
      <c r="U1058" s="1">
        <f>VLOOKUP(A1058,'ADM Details FY17'!$A$3:$AA$3515,27,FALSE)</f>
        <v>0</v>
      </c>
      <c r="V1058" s="1">
        <f>IFERROR(VLOOKUP(C1058,'eindex _tget pp '!$A$4:$E$615,5,FALSE),0)</f>
        <v>465.34619688385266</v>
      </c>
      <c r="W1058" s="31">
        <f>IFERROR(VLOOKUP(C1058,'eindex _tget pp '!$A$4:$F$615,6,FALSE),0)</f>
        <v>1.0436422902</v>
      </c>
      <c r="X1058" s="4">
        <f>IFERROR(VLOOKUP(B1058,'eschools 16'!$A$2:$F$25,6,FALSE),1)</f>
        <v>1</v>
      </c>
      <c r="Y1058" s="1">
        <f t="shared" si="80"/>
        <v>61.66</v>
      </c>
      <c r="Z1058" s="1">
        <f t="shared" si="81"/>
        <v>150.44999999999999</v>
      </c>
      <c r="AA1058" s="31">
        <f>IFERROR(VLOOKUP(C1058,'eindex _tget pp '!$A$4:$G$615,7,FALSE),0)</f>
        <v>0.49041741999999999</v>
      </c>
      <c r="AB1058" s="1">
        <f>VLOOKUP(A1058,'ADM Details FY17'!$A$3:$AB$3515,28,FALSE)</f>
        <v>0</v>
      </c>
      <c r="AC1058" s="1">
        <f t="shared" si="82"/>
        <v>0</v>
      </c>
      <c r="AD1058" s="1">
        <f t="shared" si="83"/>
        <v>0.53</v>
      </c>
      <c r="AE1058" s="1">
        <f t="shared" si="84"/>
        <v>79.5</v>
      </c>
    </row>
    <row r="1059" spans="1:31" x14ac:dyDescent="0.25">
      <c r="A1059" t="str">
        <f>B1059&amp;"-"&amp;COUNTIF($B$3:B1059,B1059)</f>
        <v>300-20</v>
      </c>
      <c r="B1059">
        <v>300</v>
      </c>
      <c r="C1059" s="18">
        <f>VLOOKUP(A1059,'ADM Details FY17'!$A$3:$D$3515,4,FALSE)</f>
        <v>44016</v>
      </c>
      <c r="D1059" s="1">
        <f>VLOOKUP(A1059,'ADM Details FY17'!$A$3:$E$3515,5,FALSE)</f>
        <v>0.5</v>
      </c>
      <c r="E1059" s="1">
        <f>VLOOKUP(A1059,'ADM Details FY17'!$A$3:$F$3515,6,FALSE)</f>
        <v>0</v>
      </c>
      <c r="F1059" s="1">
        <f>VLOOKUP(A1059,'ADM Details FY17'!$A$3:$G$3515,7,FALSE)</f>
        <v>0</v>
      </c>
      <c r="G1059" s="1">
        <f>VLOOKUP(A1059,'ADM Details FY17'!$A$3:$H$3515,8,FALSE)</f>
        <v>0</v>
      </c>
      <c r="H1059" s="1">
        <f>VLOOKUP(A1059,'ADM Details FY17'!$A$3:$I$3515,9,FALSE)</f>
        <v>0</v>
      </c>
      <c r="I1059" s="1">
        <f>VLOOKUP(A1059,'ADM Details FY17'!$A$3:$J$3517,10,FALSE)</f>
        <v>0</v>
      </c>
      <c r="J1059" s="1">
        <f>VLOOKUP(A1059,'ADM Details FY17'!$A$3:$K$3515,11,FALSE)</f>
        <v>0.5</v>
      </c>
      <c r="K1059" s="1">
        <f>VLOOKUP(A1059,'ADM Details FY17'!$A$3:$M$3515,13,FALSE)</f>
        <v>0.5</v>
      </c>
      <c r="L1059" s="1">
        <f>VLOOKUP(A1059,'ADM Details FY17'!$A$3:$O$3515,15,FALSE)</f>
        <v>0</v>
      </c>
      <c r="M1059" s="1">
        <f>VLOOKUP(A1059,'ADM Details FY17'!$A$3:$P$3515,16,FALSE)</f>
        <v>0</v>
      </c>
      <c r="N1059" s="1">
        <f>VLOOKUP(A1059,'ADM Details FY17'!$A$3:$Q$3515,17,FALSE)</f>
        <v>0</v>
      </c>
      <c r="O1059" s="1">
        <f>VLOOKUP(A1059,'ADM Details FY17'!$A$3:$S$3515,19,FALSE)</f>
        <v>0</v>
      </c>
      <c r="P1059" s="1">
        <f>VLOOKUP(A1059,'ADM Details FY17'!$A$3:$U$3515,21,FALSE)</f>
        <v>0</v>
      </c>
      <c r="Q1059" s="1">
        <f>VLOOKUP(A1059,'ADM Details FY17'!$A$3:$V$3515,22,FALSE)</f>
        <v>0</v>
      </c>
      <c r="R1059" s="1">
        <f>VLOOKUP(A1059,'ADM Details FY17'!$A$3:$W$3515,23,FALSE)</f>
        <v>0</v>
      </c>
      <c r="S1059" s="1">
        <f>VLOOKUP(A1059,'ADM Details FY17'!$A$3:$X$3515,24,FALSE)</f>
        <v>0</v>
      </c>
      <c r="T1059" s="1">
        <f>VLOOKUP(A1059,'ADM Details FY17'!$A$3:$Y$3515,25,FALSE)</f>
        <v>0</v>
      </c>
      <c r="U1059" s="1">
        <f>VLOOKUP(A1059,'ADM Details FY17'!$A$3:$AA$3515,27,FALSE)</f>
        <v>0</v>
      </c>
      <c r="V1059" s="1">
        <f>IFERROR(VLOOKUP(C1059,'eindex _tget pp '!$A$4:$E$615,5,FALSE),0)</f>
        <v>395.36461971179216</v>
      </c>
      <c r="W1059" s="31">
        <f>IFERROR(VLOOKUP(C1059,'eindex _tget pp '!$A$4:$F$615,6,FALSE),0)</f>
        <v>2.1192865638999998</v>
      </c>
      <c r="X1059" s="4">
        <f>IFERROR(VLOOKUP(B1059,'eschools 16'!$A$2:$F$25,6,FALSE),1)</f>
        <v>1</v>
      </c>
      <c r="Y1059" s="1">
        <f t="shared" si="80"/>
        <v>49.42</v>
      </c>
      <c r="Z1059" s="1">
        <f t="shared" si="81"/>
        <v>288.22000000000003</v>
      </c>
      <c r="AA1059" s="31">
        <f>IFERROR(VLOOKUP(C1059,'eindex _tget pp '!$A$4:$G$615,7,FALSE),0)</f>
        <v>0.49516841</v>
      </c>
      <c r="AB1059" s="1">
        <f>VLOOKUP(A1059,'ADM Details FY17'!$A$3:$AB$3515,28,FALSE)</f>
        <v>0</v>
      </c>
      <c r="AC1059" s="1">
        <f t="shared" si="82"/>
        <v>0</v>
      </c>
      <c r="AD1059" s="1">
        <f t="shared" si="83"/>
        <v>0.5</v>
      </c>
      <c r="AE1059" s="1">
        <f t="shared" si="84"/>
        <v>75</v>
      </c>
    </row>
    <row r="1060" spans="1:31" x14ac:dyDescent="0.25">
      <c r="A1060" t="str">
        <f>B1060&amp;"-"&amp;COUNTIF($B$3:B1060,B1060)</f>
        <v>300-21</v>
      </c>
      <c r="B1060">
        <v>300</v>
      </c>
      <c r="C1060" s="18">
        <f>VLOOKUP(A1060,'ADM Details FY17'!$A$3:$D$3515,4,FALSE)</f>
        <v>44024</v>
      </c>
      <c r="D1060" s="1">
        <f>VLOOKUP(A1060,'ADM Details FY17'!$A$3:$E$3515,5,FALSE)</f>
        <v>0.23</v>
      </c>
      <c r="E1060" s="1">
        <f>VLOOKUP(A1060,'ADM Details FY17'!$A$3:$F$3515,6,FALSE)</f>
        <v>0</v>
      </c>
      <c r="F1060" s="1">
        <f>VLOOKUP(A1060,'ADM Details FY17'!$A$3:$G$3515,7,FALSE)</f>
        <v>0</v>
      </c>
      <c r="G1060" s="1">
        <f>VLOOKUP(A1060,'ADM Details FY17'!$A$3:$H$3515,8,FALSE)</f>
        <v>0.23</v>
      </c>
      <c r="H1060" s="1">
        <f>VLOOKUP(A1060,'ADM Details FY17'!$A$3:$I$3515,9,FALSE)</f>
        <v>0</v>
      </c>
      <c r="I1060" s="1">
        <f>VLOOKUP(A1060,'ADM Details FY17'!$A$3:$J$3517,10,FALSE)</f>
        <v>0</v>
      </c>
      <c r="J1060" s="1">
        <f>VLOOKUP(A1060,'ADM Details FY17'!$A$3:$K$3515,11,FALSE)</f>
        <v>0</v>
      </c>
      <c r="K1060" s="1">
        <f>VLOOKUP(A1060,'ADM Details FY17'!$A$3:$M$3515,13,FALSE)</f>
        <v>0.23</v>
      </c>
      <c r="L1060" s="1">
        <f>VLOOKUP(A1060,'ADM Details FY17'!$A$3:$O$3515,15,FALSE)</f>
        <v>0</v>
      </c>
      <c r="M1060" s="1">
        <f>VLOOKUP(A1060,'ADM Details FY17'!$A$3:$P$3515,16,FALSE)</f>
        <v>0</v>
      </c>
      <c r="N1060" s="1">
        <f>VLOOKUP(A1060,'ADM Details FY17'!$A$3:$Q$3515,17,FALSE)</f>
        <v>0</v>
      </c>
      <c r="O1060" s="1">
        <f>VLOOKUP(A1060,'ADM Details FY17'!$A$3:$S$3515,19,FALSE)</f>
        <v>0</v>
      </c>
      <c r="P1060" s="1">
        <f>VLOOKUP(A1060,'ADM Details FY17'!$A$3:$U$3515,21,FALSE)</f>
        <v>0</v>
      </c>
      <c r="Q1060" s="1">
        <f>VLOOKUP(A1060,'ADM Details FY17'!$A$3:$V$3515,22,FALSE)</f>
        <v>0</v>
      </c>
      <c r="R1060" s="1">
        <f>VLOOKUP(A1060,'ADM Details FY17'!$A$3:$W$3515,23,FALSE)</f>
        <v>0</v>
      </c>
      <c r="S1060" s="1">
        <f>VLOOKUP(A1060,'ADM Details FY17'!$A$3:$X$3515,24,FALSE)</f>
        <v>0</v>
      </c>
      <c r="T1060" s="1">
        <f>VLOOKUP(A1060,'ADM Details FY17'!$A$3:$Y$3515,25,FALSE)</f>
        <v>0</v>
      </c>
      <c r="U1060" s="1">
        <f>VLOOKUP(A1060,'ADM Details FY17'!$A$3:$AA$3515,27,FALSE)</f>
        <v>0</v>
      </c>
      <c r="V1060" s="1">
        <f>IFERROR(VLOOKUP(C1060,'eindex _tget pp '!$A$4:$E$615,5,FALSE),0)</f>
        <v>913.93367022503844</v>
      </c>
      <c r="W1060" s="31">
        <f>IFERROR(VLOOKUP(C1060,'eindex _tget pp '!$A$4:$F$615,6,FALSE),0)</f>
        <v>1.4950613266999999</v>
      </c>
      <c r="X1060" s="4">
        <f>IFERROR(VLOOKUP(B1060,'eschools 16'!$A$2:$F$25,6,FALSE),1)</f>
        <v>1</v>
      </c>
      <c r="Y1060" s="1">
        <f t="shared" si="80"/>
        <v>52.55</v>
      </c>
      <c r="Z1060" s="1">
        <f t="shared" si="81"/>
        <v>93.53</v>
      </c>
      <c r="AA1060" s="31">
        <f>IFERROR(VLOOKUP(C1060,'eindex _tget pp '!$A$4:$G$615,7,FALSE),0)</f>
        <v>0.75637217700000003</v>
      </c>
      <c r="AB1060" s="1">
        <f>VLOOKUP(A1060,'ADM Details FY17'!$A$3:$AB$3515,28,FALSE)</f>
        <v>0</v>
      </c>
      <c r="AC1060" s="1">
        <f t="shared" si="82"/>
        <v>0</v>
      </c>
      <c r="AD1060" s="1">
        <f t="shared" si="83"/>
        <v>0.23</v>
      </c>
      <c r="AE1060" s="1">
        <f t="shared" si="84"/>
        <v>34.5</v>
      </c>
    </row>
    <row r="1061" spans="1:31" x14ac:dyDescent="0.25">
      <c r="A1061" t="str">
        <f>B1061&amp;"-"&amp;COUNTIF($B$3:B1061,B1061)</f>
        <v>300-22</v>
      </c>
      <c r="B1061">
        <v>300</v>
      </c>
      <c r="C1061" s="18">
        <f>VLOOKUP(A1061,'ADM Details FY17'!$A$3:$D$3515,4,FALSE)</f>
        <v>50013</v>
      </c>
      <c r="D1061" s="1">
        <f>VLOOKUP(A1061,'ADM Details FY17'!$A$3:$E$3515,5,FALSE)</f>
        <v>0.04</v>
      </c>
      <c r="E1061" s="1">
        <f>VLOOKUP(A1061,'ADM Details FY17'!$A$3:$F$3515,6,FALSE)</f>
        <v>0</v>
      </c>
      <c r="F1061" s="1">
        <f>VLOOKUP(A1061,'ADM Details FY17'!$A$3:$G$3515,7,FALSE)</f>
        <v>0</v>
      </c>
      <c r="G1061" s="1">
        <f>VLOOKUP(A1061,'ADM Details FY17'!$A$3:$H$3515,8,FALSE)</f>
        <v>0.04</v>
      </c>
      <c r="H1061" s="1">
        <f>VLOOKUP(A1061,'ADM Details FY17'!$A$3:$I$3515,9,FALSE)</f>
        <v>0</v>
      </c>
      <c r="I1061" s="1">
        <f>VLOOKUP(A1061,'ADM Details FY17'!$A$3:$J$3517,10,FALSE)</f>
        <v>0</v>
      </c>
      <c r="J1061" s="1">
        <f>VLOOKUP(A1061,'ADM Details FY17'!$A$3:$K$3515,11,FALSE)</f>
        <v>0</v>
      </c>
      <c r="K1061" s="1">
        <f>VLOOKUP(A1061,'ADM Details FY17'!$A$3:$M$3515,13,FALSE)</f>
        <v>0.04</v>
      </c>
      <c r="L1061" s="1">
        <f>VLOOKUP(A1061,'ADM Details FY17'!$A$3:$O$3515,15,FALSE)</f>
        <v>0</v>
      </c>
      <c r="M1061" s="1">
        <f>VLOOKUP(A1061,'ADM Details FY17'!$A$3:$P$3515,16,FALSE)</f>
        <v>0</v>
      </c>
      <c r="N1061" s="1">
        <f>VLOOKUP(A1061,'ADM Details FY17'!$A$3:$Q$3515,17,FALSE)</f>
        <v>0</v>
      </c>
      <c r="O1061" s="1">
        <f>VLOOKUP(A1061,'ADM Details FY17'!$A$3:$S$3515,19,FALSE)</f>
        <v>0</v>
      </c>
      <c r="P1061" s="1">
        <f>VLOOKUP(A1061,'ADM Details FY17'!$A$3:$U$3515,21,FALSE)</f>
        <v>0</v>
      </c>
      <c r="Q1061" s="1">
        <f>VLOOKUP(A1061,'ADM Details FY17'!$A$3:$V$3515,22,FALSE)</f>
        <v>0</v>
      </c>
      <c r="R1061" s="1">
        <f>VLOOKUP(A1061,'ADM Details FY17'!$A$3:$W$3515,23,FALSE)</f>
        <v>0</v>
      </c>
      <c r="S1061" s="1">
        <f>VLOOKUP(A1061,'ADM Details FY17'!$A$3:$X$3515,24,FALSE)</f>
        <v>0</v>
      </c>
      <c r="T1061" s="1">
        <f>VLOOKUP(A1061,'ADM Details FY17'!$A$3:$Y$3515,25,FALSE)</f>
        <v>0</v>
      </c>
      <c r="U1061" s="1">
        <f>VLOOKUP(A1061,'ADM Details FY17'!$A$3:$AA$3515,27,FALSE)</f>
        <v>0</v>
      </c>
      <c r="V1061" s="1">
        <f>IFERROR(VLOOKUP(C1061,'eindex _tget pp '!$A$4:$E$615,5,FALSE),0)</f>
        <v>36.614144254340779</v>
      </c>
      <c r="W1061" s="31">
        <f>IFERROR(VLOOKUP(C1061,'eindex _tget pp '!$A$4:$F$615,6,FALSE),0)</f>
        <v>0.1883805986</v>
      </c>
      <c r="X1061" s="4">
        <f>IFERROR(VLOOKUP(B1061,'eschools 16'!$A$2:$F$25,6,FALSE),1)</f>
        <v>1</v>
      </c>
      <c r="Y1061" s="1">
        <f t="shared" si="80"/>
        <v>0.37</v>
      </c>
      <c r="Z1061" s="1">
        <f t="shared" si="81"/>
        <v>2.0499999999999998</v>
      </c>
      <c r="AA1061" s="31">
        <f>IFERROR(VLOOKUP(C1061,'eindex _tget pp '!$A$4:$G$615,7,FALSE),0)</f>
        <v>0.37219681900000001</v>
      </c>
      <c r="AB1061" s="1">
        <f>VLOOKUP(A1061,'ADM Details FY17'!$A$3:$AB$3515,28,FALSE)</f>
        <v>0</v>
      </c>
      <c r="AC1061" s="1">
        <f t="shared" si="82"/>
        <v>0</v>
      </c>
      <c r="AD1061" s="1">
        <f t="shared" si="83"/>
        <v>0.04</v>
      </c>
      <c r="AE1061" s="1">
        <f t="shared" si="84"/>
        <v>6</v>
      </c>
    </row>
    <row r="1062" spans="1:31" x14ac:dyDescent="0.25">
      <c r="A1062" t="str">
        <f>B1062&amp;"-"&amp;COUNTIF($B$3:B1062,B1062)</f>
        <v>300-23</v>
      </c>
      <c r="B1062">
        <v>300</v>
      </c>
      <c r="C1062" s="18">
        <f>VLOOKUP(A1062,'ADM Details FY17'!$A$3:$D$3515,4,FALSE)</f>
        <v>47803</v>
      </c>
      <c r="D1062" s="1">
        <f>VLOOKUP(A1062,'ADM Details FY17'!$A$3:$E$3515,5,FALSE)</f>
        <v>0.14000000000000001</v>
      </c>
      <c r="E1062" s="1">
        <f>VLOOKUP(A1062,'ADM Details FY17'!$A$3:$F$3515,6,FALSE)</f>
        <v>0</v>
      </c>
      <c r="F1062" s="1">
        <f>VLOOKUP(A1062,'ADM Details FY17'!$A$3:$G$3515,7,FALSE)</f>
        <v>0</v>
      </c>
      <c r="G1062" s="1">
        <f>VLOOKUP(A1062,'ADM Details FY17'!$A$3:$H$3515,8,FALSE)</f>
        <v>0</v>
      </c>
      <c r="H1062" s="1">
        <f>VLOOKUP(A1062,'ADM Details FY17'!$A$3:$I$3515,9,FALSE)</f>
        <v>0</v>
      </c>
      <c r="I1062" s="1">
        <f>VLOOKUP(A1062,'ADM Details FY17'!$A$3:$J$3517,10,FALSE)</f>
        <v>0</v>
      </c>
      <c r="J1062" s="1">
        <f>VLOOKUP(A1062,'ADM Details FY17'!$A$3:$K$3515,11,FALSE)</f>
        <v>0</v>
      </c>
      <c r="K1062" s="1">
        <f>VLOOKUP(A1062,'ADM Details FY17'!$A$3:$M$3515,13,FALSE)</f>
        <v>0</v>
      </c>
      <c r="L1062" s="1">
        <f>VLOOKUP(A1062,'ADM Details FY17'!$A$3:$O$3515,15,FALSE)</f>
        <v>0</v>
      </c>
      <c r="M1062" s="1">
        <f>VLOOKUP(A1062,'ADM Details FY17'!$A$3:$P$3515,16,FALSE)</f>
        <v>0</v>
      </c>
      <c r="N1062" s="1">
        <f>VLOOKUP(A1062,'ADM Details FY17'!$A$3:$Q$3515,17,FALSE)</f>
        <v>0</v>
      </c>
      <c r="O1062" s="1">
        <f>VLOOKUP(A1062,'ADM Details FY17'!$A$3:$S$3515,19,FALSE)</f>
        <v>0</v>
      </c>
      <c r="P1062" s="1">
        <f>VLOOKUP(A1062,'ADM Details FY17'!$A$3:$U$3515,21,FALSE)</f>
        <v>0</v>
      </c>
      <c r="Q1062" s="1">
        <f>VLOOKUP(A1062,'ADM Details FY17'!$A$3:$V$3515,22,FALSE)</f>
        <v>0</v>
      </c>
      <c r="R1062" s="1">
        <f>VLOOKUP(A1062,'ADM Details FY17'!$A$3:$W$3515,23,FALSE)</f>
        <v>0</v>
      </c>
      <c r="S1062" s="1">
        <f>VLOOKUP(A1062,'ADM Details FY17'!$A$3:$X$3515,24,FALSE)</f>
        <v>0</v>
      </c>
      <c r="T1062" s="1">
        <f>VLOOKUP(A1062,'ADM Details FY17'!$A$3:$Y$3515,25,FALSE)</f>
        <v>0</v>
      </c>
      <c r="U1062" s="1">
        <f>VLOOKUP(A1062,'ADM Details FY17'!$A$3:$AA$3515,27,FALSE)</f>
        <v>0</v>
      </c>
      <c r="V1062" s="1">
        <f>IFERROR(VLOOKUP(C1062,'eindex _tget pp '!$A$4:$E$615,5,FALSE),0)</f>
        <v>189.45022864590564</v>
      </c>
      <c r="W1062" s="31">
        <f>IFERROR(VLOOKUP(C1062,'eindex _tget pp '!$A$4:$F$615,6,FALSE),0)</f>
        <v>1.2337201324</v>
      </c>
      <c r="X1062" s="4">
        <f>IFERROR(VLOOKUP(B1062,'eschools 16'!$A$2:$F$25,6,FALSE),1)</f>
        <v>1</v>
      </c>
      <c r="Y1062" s="1">
        <f t="shared" si="80"/>
        <v>6.63</v>
      </c>
      <c r="Z1062" s="1">
        <f t="shared" si="81"/>
        <v>0</v>
      </c>
      <c r="AA1062" s="31">
        <f>IFERROR(VLOOKUP(C1062,'eindex _tget pp '!$A$4:$G$615,7,FALSE),0)</f>
        <v>0.44489909700000002</v>
      </c>
      <c r="AB1062" s="1">
        <f>VLOOKUP(A1062,'ADM Details FY17'!$A$3:$AB$3515,28,FALSE)</f>
        <v>0</v>
      </c>
      <c r="AC1062" s="1">
        <f t="shared" si="82"/>
        <v>0</v>
      </c>
      <c r="AD1062" s="1">
        <f t="shared" si="83"/>
        <v>0.14000000000000001</v>
      </c>
      <c r="AE1062" s="1">
        <f t="shared" si="84"/>
        <v>21.000000000000004</v>
      </c>
    </row>
    <row r="1063" spans="1:31" x14ac:dyDescent="0.25">
      <c r="A1063" t="str">
        <f>B1063&amp;"-"&amp;COUNTIF($B$3:B1063,B1063)</f>
        <v>300-24</v>
      </c>
      <c r="B1063">
        <v>300</v>
      </c>
      <c r="C1063" s="18">
        <f>VLOOKUP(A1063,'ADM Details FY17'!$A$3:$D$3515,4,FALSE)</f>
        <v>44149</v>
      </c>
      <c r="D1063" s="1">
        <f>VLOOKUP(A1063,'ADM Details FY17'!$A$3:$E$3515,5,FALSE)</f>
        <v>0.31</v>
      </c>
      <c r="E1063" s="1">
        <f>VLOOKUP(A1063,'ADM Details FY17'!$A$3:$F$3515,6,FALSE)</f>
        <v>0</v>
      </c>
      <c r="F1063" s="1">
        <f>VLOOKUP(A1063,'ADM Details FY17'!$A$3:$G$3515,7,FALSE)</f>
        <v>0</v>
      </c>
      <c r="G1063" s="1">
        <f>VLOOKUP(A1063,'ADM Details FY17'!$A$3:$H$3515,8,FALSE)</f>
        <v>0</v>
      </c>
      <c r="H1063" s="1">
        <f>VLOOKUP(A1063,'ADM Details FY17'!$A$3:$I$3515,9,FALSE)</f>
        <v>0</v>
      </c>
      <c r="I1063" s="1">
        <f>VLOOKUP(A1063,'ADM Details FY17'!$A$3:$J$3517,10,FALSE)</f>
        <v>0</v>
      </c>
      <c r="J1063" s="1">
        <f>VLOOKUP(A1063,'ADM Details FY17'!$A$3:$K$3515,11,FALSE)</f>
        <v>0</v>
      </c>
      <c r="K1063" s="1">
        <f>VLOOKUP(A1063,'ADM Details FY17'!$A$3:$M$3515,13,FALSE)</f>
        <v>0.31</v>
      </c>
      <c r="L1063" s="1">
        <f>VLOOKUP(A1063,'ADM Details FY17'!$A$3:$O$3515,15,FALSE)</f>
        <v>0</v>
      </c>
      <c r="M1063" s="1">
        <f>VLOOKUP(A1063,'ADM Details FY17'!$A$3:$P$3515,16,FALSE)</f>
        <v>0</v>
      </c>
      <c r="N1063" s="1">
        <f>VLOOKUP(A1063,'ADM Details FY17'!$A$3:$Q$3515,17,FALSE)</f>
        <v>0</v>
      </c>
      <c r="O1063" s="1">
        <f>VLOOKUP(A1063,'ADM Details FY17'!$A$3:$S$3515,19,FALSE)</f>
        <v>0</v>
      </c>
      <c r="P1063" s="1">
        <f>VLOOKUP(A1063,'ADM Details FY17'!$A$3:$U$3515,21,FALSE)</f>
        <v>0</v>
      </c>
      <c r="Q1063" s="1">
        <f>VLOOKUP(A1063,'ADM Details FY17'!$A$3:$V$3515,22,FALSE)</f>
        <v>0</v>
      </c>
      <c r="R1063" s="1">
        <f>VLOOKUP(A1063,'ADM Details FY17'!$A$3:$W$3515,23,FALSE)</f>
        <v>0</v>
      </c>
      <c r="S1063" s="1">
        <f>VLOOKUP(A1063,'ADM Details FY17'!$A$3:$X$3515,24,FALSE)</f>
        <v>0</v>
      </c>
      <c r="T1063" s="1">
        <f>VLOOKUP(A1063,'ADM Details FY17'!$A$3:$Y$3515,25,FALSE)</f>
        <v>0</v>
      </c>
      <c r="U1063" s="1">
        <f>VLOOKUP(A1063,'ADM Details FY17'!$A$3:$AA$3515,27,FALSE)</f>
        <v>0</v>
      </c>
      <c r="V1063" s="1">
        <f>IFERROR(VLOOKUP(C1063,'eindex _tget pp '!$A$4:$E$615,5,FALSE),0)</f>
        <v>680.83716854561396</v>
      </c>
      <c r="W1063" s="31">
        <f>IFERROR(VLOOKUP(C1063,'eindex _tget pp '!$A$4:$F$615,6,FALSE),0)</f>
        <v>3.9058461202000001</v>
      </c>
      <c r="X1063" s="4">
        <f>IFERROR(VLOOKUP(B1063,'eschools 16'!$A$2:$F$25,6,FALSE),1)</f>
        <v>1</v>
      </c>
      <c r="Y1063" s="1">
        <f t="shared" si="80"/>
        <v>52.76</v>
      </c>
      <c r="Z1063" s="1">
        <f t="shared" si="81"/>
        <v>329.34</v>
      </c>
      <c r="AA1063" s="31">
        <f>IFERROR(VLOOKUP(C1063,'eindex _tget pp '!$A$4:$G$615,7,FALSE),0)</f>
        <v>0.64503729600000004</v>
      </c>
      <c r="AB1063" s="1">
        <f>VLOOKUP(A1063,'ADM Details FY17'!$A$3:$AB$3515,28,FALSE)</f>
        <v>0</v>
      </c>
      <c r="AC1063" s="1">
        <f t="shared" si="82"/>
        <v>0</v>
      </c>
      <c r="AD1063" s="1">
        <f t="shared" si="83"/>
        <v>0.31</v>
      </c>
      <c r="AE1063" s="1">
        <f t="shared" si="84"/>
        <v>46.5</v>
      </c>
    </row>
    <row r="1064" spans="1:31" x14ac:dyDescent="0.25">
      <c r="A1064" t="str">
        <f>B1064&amp;"-"&amp;COUNTIF($B$3:B1064,B1064)</f>
        <v>300-25</v>
      </c>
      <c r="B1064">
        <v>300</v>
      </c>
      <c r="C1064" s="18">
        <f>VLOOKUP(A1064,'ADM Details FY17'!$A$3:$D$3515,4,FALSE)</f>
        <v>49858</v>
      </c>
      <c r="D1064" s="1">
        <f>VLOOKUP(A1064,'ADM Details FY17'!$A$3:$E$3515,5,FALSE)</f>
        <v>2</v>
      </c>
      <c r="E1064" s="1">
        <f>VLOOKUP(A1064,'ADM Details FY17'!$A$3:$F$3515,6,FALSE)</f>
        <v>0</v>
      </c>
      <c r="F1064" s="1">
        <f>VLOOKUP(A1064,'ADM Details FY17'!$A$3:$G$3515,7,FALSE)</f>
        <v>0.83</v>
      </c>
      <c r="G1064" s="1">
        <f>VLOOKUP(A1064,'ADM Details FY17'!$A$3:$H$3515,8,FALSE)</f>
        <v>0</v>
      </c>
      <c r="H1064" s="1">
        <f>VLOOKUP(A1064,'ADM Details FY17'!$A$3:$I$3515,9,FALSE)</f>
        <v>0</v>
      </c>
      <c r="I1064" s="1">
        <f>VLOOKUP(A1064,'ADM Details FY17'!$A$3:$J$3517,10,FALSE)</f>
        <v>0</v>
      </c>
      <c r="J1064" s="1">
        <f>VLOOKUP(A1064,'ADM Details FY17'!$A$3:$K$3515,11,FALSE)</f>
        <v>1</v>
      </c>
      <c r="K1064" s="1">
        <f>VLOOKUP(A1064,'ADM Details FY17'!$A$3:$M$3515,13,FALSE)</f>
        <v>0</v>
      </c>
      <c r="L1064" s="1">
        <f>VLOOKUP(A1064,'ADM Details FY17'!$A$3:$O$3515,15,FALSE)</f>
        <v>0</v>
      </c>
      <c r="M1064" s="1">
        <f>VLOOKUP(A1064,'ADM Details FY17'!$A$3:$P$3515,16,FALSE)</f>
        <v>0</v>
      </c>
      <c r="N1064" s="1">
        <f>VLOOKUP(A1064,'ADM Details FY17'!$A$3:$Q$3515,17,FALSE)</f>
        <v>0</v>
      </c>
      <c r="O1064" s="1">
        <f>VLOOKUP(A1064,'ADM Details FY17'!$A$3:$S$3515,19,FALSE)</f>
        <v>0</v>
      </c>
      <c r="P1064" s="1">
        <f>VLOOKUP(A1064,'ADM Details FY17'!$A$3:$U$3515,21,FALSE)</f>
        <v>0</v>
      </c>
      <c r="Q1064" s="1">
        <f>VLOOKUP(A1064,'ADM Details FY17'!$A$3:$V$3515,22,FALSE)</f>
        <v>0</v>
      </c>
      <c r="R1064" s="1">
        <f>VLOOKUP(A1064,'ADM Details FY17'!$A$3:$W$3515,23,FALSE)</f>
        <v>0</v>
      </c>
      <c r="S1064" s="1">
        <f>VLOOKUP(A1064,'ADM Details FY17'!$A$3:$X$3515,24,FALSE)</f>
        <v>0</v>
      </c>
      <c r="T1064" s="1">
        <f>VLOOKUP(A1064,'ADM Details FY17'!$A$3:$Y$3515,25,FALSE)</f>
        <v>0</v>
      </c>
      <c r="U1064" s="1">
        <f>VLOOKUP(A1064,'ADM Details FY17'!$A$3:$AA$3515,27,FALSE)</f>
        <v>0</v>
      </c>
      <c r="V1064" s="1">
        <f>IFERROR(VLOOKUP(C1064,'eindex _tget pp '!$A$4:$E$615,5,FALSE),0)</f>
        <v>0</v>
      </c>
      <c r="W1064" s="31">
        <f>IFERROR(VLOOKUP(C1064,'eindex _tget pp '!$A$4:$F$615,6,FALSE),0)</f>
        <v>0.12731805979999999</v>
      </c>
      <c r="X1064" s="4">
        <f>IFERROR(VLOOKUP(B1064,'eschools 16'!$A$2:$F$25,6,FALSE),1)</f>
        <v>1</v>
      </c>
      <c r="Y1064" s="1">
        <f t="shared" si="80"/>
        <v>0</v>
      </c>
      <c r="Z1064" s="1">
        <f t="shared" si="81"/>
        <v>0</v>
      </c>
      <c r="AA1064" s="31">
        <f>IFERROR(VLOOKUP(C1064,'eindex _tget pp '!$A$4:$G$615,7,FALSE),0)</f>
        <v>0.250066081</v>
      </c>
      <c r="AB1064" s="1">
        <f>VLOOKUP(A1064,'ADM Details FY17'!$A$3:$AB$3515,28,FALSE)</f>
        <v>0</v>
      </c>
      <c r="AC1064" s="1">
        <f t="shared" si="82"/>
        <v>0</v>
      </c>
      <c r="AD1064" s="1">
        <f t="shared" si="83"/>
        <v>2</v>
      </c>
      <c r="AE1064" s="1">
        <f t="shared" si="84"/>
        <v>300</v>
      </c>
    </row>
    <row r="1065" spans="1:31" x14ac:dyDescent="0.25">
      <c r="A1065" t="str">
        <f>B1065&amp;"-"&amp;COUNTIF($B$3:B1065,B1065)</f>
        <v>300-26</v>
      </c>
      <c r="B1065">
        <v>300</v>
      </c>
      <c r="C1065" s="18">
        <f>VLOOKUP(A1065,'ADM Details FY17'!$A$3:$D$3515,4,FALSE)</f>
        <v>44164</v>
      </c>
      <c r="D1065" s="1">
        <f>VLOOKUP(A1065,'ADM Details FY17'!$A$3:$E$3515,5,FALSE)</f>
        <v>0.35</v>
      </c>
      <c r="E1065" s="1">
        <f>VLOOKUP(A1065,'ADM Details FY17'!$A$3:$F$3515,6,FALSE)</f>
        <v>0</v>
      </c>
      <c r="F1065" s="1">
        <f>VLOOKUP(A1065,'ADM Details FY17'!$A$3:$G$3515,7,FALSE)</f>
        <v>0</v>
      </c>
      <c r="G1065" s="1">
        <f>VLOOKUP(A1065,'ADM Details FY17'!$A$3:$H$3515,8,FALSE)</f>
        <v>0</v>
      </c>
      <c r="H1065" s="1">
        <f>VLOOKUP(A1065,'ADM Details FY17'!$A$3:$I$3515,9,FALSE)</f>
        <v>0</v>
      </c>
      <c r="I1065" s="1">
        <f>VLOOKUP(A1065,'ADM Details FY17'!$A$3:$J$3517,10,FALSE)</f>
        <v>0</v>
      </c>
      <c r="J1065" s="1">
        <f>VLOOKUP(A1065,'ADM Details FY17'!$A$3:$K$3515,11,FALSE)</f>
        <v>0</v>
      </c>
      <c r="K1065" s="1">
        <f>VLOOKUP(A1065,'ADM Details FY17'!$A$3:$M$3515,13,FALSE)</f>
        <v>0.35</v>
      </c>
      <c r="L1065" s="1">
        <f>VLOOKUP(A1065,'ADM Details FY17'!$A$3:$O$3515,15,FALSE)</f>
        <v>0</v>
      </c>
      <c r="M1065" s="1">
        <f>VLOOKUP(A1065,'ADM Details FY17'!$A$3:$P$3515,16,FALSE)</f>
        <v>0</v>
      </c>
      <c r="N1065" s="1">
        <f>VLOOKUP(A1065,'ADM Details FY17'!$A$3:$Q$3515,17,FALSE)</f>
        <v>0</v>
      </c>
      <c r="O1065" s="1">
        <f>VLOOKUP(A1065,'ADM Details FY17'!$A$3:$S$3515,19,FALSE)</f>
        <v>0</v>
      </c>
      <c r="P1065" s="1">
        <f>VLOOKUP(A1065,'ADM Details FY17'!$A$3:$U$3515,21,FALSE)</f>
        <v>0</v>
      </c>
      <c r="Q1065" s="1">
        <f>VLOOKUP(A1065,'ADM Details FY17'!$A$3:$V$3515,22,FALSE)</f>
        <v>0</v>
      </c>
      <c r="R1065" s="1">
        <f>VLOOKUP(A1065,'ADM Details FY17'!$A$3:$W$3515,23,FALSE)</f>
        <v>0</v>
      </c>
      <c r="S1065" s="1">
        <f>VLOOKUP(A1065,'ADM Details FY17'!$A$3:$X$3515,24,FALSE)</f>
        <v>0</v>
      </c>
      <c r="T1065" s="1">
        <f>VLOOKUP(A1065,'ADM Details FY17'!$A$3:$Y$3515,25,FALSE)</f>
        <v>0</v>
      </c>
      <c r="U1065" s="1">
        <f>VLOOKUP(A1065,'ADM Details FY17'!$A$3:$AA$3515,27,FALSE)</f>
        <v>0</v>
      </c>
      <c r="V1065" s="1">
        <f>IFERROR(VLOOKUP(C1065,'eindex _tget pp '!$A$4:$E$615,5,FALSE),0)</f>
        <v>121.62741511176152</v>
      </c>
      <c r="W1065" s="31">
        <f>IFERROR(VLOOKUP(C1065,'eindex _tget pp '!$A$4:$F$615,6,FALSE),0)</f>
        <v>0.90201776879999995</v>
      </c>
      <c r="X1065" s="4">
        <f>IFERROR(VLOOKUP(B1065,'eschools 16'!$A$2:$F$25,6,FALSE),1)</f>
        <v>1</v>
      </c>
      <c r="Y1065" s="1">
        <f t="shared" si="80"/>
        <v>10.64</v>
      </c>
      <c r="Z1065" s="1">
        <f t="shared" si="81"/>
        <v>85.87</v>
      </c>
      <c r="AA1065" s="31">
        <f>IFERROR(VLOOKUP(C1065,'eindex _tget pp '!$A$4:$G$615,7,FALSE),0)</f>
        <v>0.487310097</v>
      </c>
      <c r="AB1065" s="1">
        <f>VLOOKUP(A1065,'ADM Details FY17'!$A$3:$AB$3515,28,FALSE)</f>
        <v>0</v>
      </c>
      <c r="AC1065" s="1">
        <f t="shared" si="82"/>
        <v>0</v>
      </c>
      <c r="AD1065" s="1">
        <f t="shared" si="83"/>
        <v>0.35</v>
      </c>
      <c r="AE1065" s="1">
        <f t="shared" si="84"/>
        <v>52.5</v>
      </c>
    </row>
    <row r="1066" spans="1:31" x14ac:dyDescent="0.25">
      <c r="A1066" t="str">
        <f>B1066&amp;"-"&amp;COUNTIF($B$3:B1066,B1066)</f>
        <v>300-27</v>
      </c>
      <c r="B1066">
        <v>300</v>
      </c>
      <c r="C1066" s="18">
        <f>VLOOKUP(A1066,'ADM Details FY17'!$A$3:$D$3515,4,FALSE)</f>
        <v>44180</v>
      </c>
      <c r="D1066" s="1">
        <f>VLOOKUP(A1066,'ADM Details FY17'!$A$3:$E$3515,5,FALSE)</f>
        <v>0.52</v>
      </c>
      <c r="E1066" s="1">
        <f>VLOOKUP(A1066,'ADM Details FY17'!$A$3:$F$3515,6,FALSE)</f>
        <v>0</v>
      </c>
      <c r="F1066" s="1">
        <f>VLOOKUP(A1066,'ADM Details FY17'!$A$3:$G$3515,7,FALSE)</f>
        <v>0</v>
      </c>
      <c r="G1066" s="1">
        <f>VLOOKUP(A1066,'ADM Details FY17'!$A$3:$H$3515,8,FALSE)</f>
        <v>0</v>
      </c>
      <c r="H1066" s="1">
        <f>VLOOKUP(A1066,'ADM Details FY17'!$A$3:$I$3515,9,FALSE)</f>
        <v>0</v>
      </c>
      <c r="I1066" s="1">
        <f>VLOOKUP(A1066,'ADM Details FY17'!$A$3:$J$3517,10,FALSE)</f>
        <v>0</v>
      </c>
      <c r="J1066" s="1">
        <f>VLOOKUP(A1066,'ADM Details FY17'!$A$3:$K$3515,11,FALSE)</f>
        <v>0</v>
      </c>
      <c r="K1066" s="1">
        <f>VLOOKUP(A1066,'ADM Details FY17'!$A$3:$M$3515,13,FALSE)</f>
        <v>0.52</v>
      </c>
      <c r="L1066" s="1">
        <f>VLOOKUP(A1066,'ADM Details FY17'!$A$3:$O$3515,15,FALSE)</f>
        <v>0</v>
      </c>
      <c r="M1066" s="1">
        <f>VLOOKUP(A1066,'ADM Details FY17'!$A$3:$P$3515,16,FALSE)</f>
        <v>0</v>
      </c>
      <c r="N1066" s="1">
        <f>VLOOKUP(A1066,'ADM Details FY17'!$A$3:$Q$3515,17,FALSE)</f>
        <v>0</v>
      </c>
      <c r="O1066" s="1">
        <f>VLOOKUP(A1066,'ADM Details FY17'!$A$3:$S$3515,19,FALSE)</f>
        <v>0</v>
      </c>
      <c r="P1066" s="1">
        <f>VLOOKUP(A1066,'ADM Details FY17'!$A$3:$U$3515,21,FALSE)</f>
        <v>0</v>
      </c>
      <c r="Q1066" s="1">
        <f>VLOOKUP(A1066,'ADM Details FY17'!$A$3:$V$3515,22,FALSE)</f>
        <v>0</v>
      </c>
      <c r="R1066" s="1">
        <f>VLOOKUP(A1066,'ADM Details FY17'!$A$3:$W$3515,23,FALSE)</f>
        <v>0</v>
      </c>
      <c r="S1066" s="1">
        <f>VLOOKUP(A1066,'ADM Details FY17'!$A$3:$X$3515,24,FALSE)</f>
        <v>0</v>
      </c>
      <c r="T1066" s="1">
        <f>VLOOKUP(A1066,'ADM Details FY17'!$A$3:$Y$3515,25,FALSE)</f>
        <v>0</v>
      </c>
      <c r="U1066" s="1">
        <f>VLOOKUP(A1066,'ADM Details FY17'!$A$3:$AA$3515,27,FALSE)</f>
        <v>0</v>
      </c>
      <c r="V1066" s="1">
        <f>IFERROR(VLOOKUP(C1066,'eindex _tget pp '!$A$4:$E$615,5,FALSE),0)</f>
        <v>9.825272079576445</v>
      </c>
      <c r="W1066" s="31">
        <f>IFERROR(VLOOKUP(C1066,'eindex _tget pp '!$A$4:$F$615,6,FALSE),0)</f>
        <v>0.78455399329999997</v>
      </c>
      <c r="X1066" s="4">
        <f>IFERROR(VLOOKUP(B1066,'eschools 16'!$A$2:$F$25,6,FALSE),1)</f>
        <v>1</v>
      </c>
      <c r="Y1066" s="1">
        <f t="shared" si="80"/>
        <v>1.28</v>
      </c>
      <c r="Z1066" s="1">
        <f t="shared" si="81"/>
        <v>110.97</v>
      </c>
      <c r="AA1066" s="31">
        <f>IFERROR(VLOOKUP(C1066,'eindex _tget pp '!$A$4:$G$615,7,FALSE),0)</f>
        <v>0.34891477100000001</v>
      </c>
      <c r="AB1066" s="1">
        <f>VLOOKUP(A1066,'ADM Details FY17'!$A$3:$AB$3515,28,FALSE)</f>
        <v>0</v>
      </c>
      <c r="AC1066" s="1">
        <f t="shared" si="82"/>
        <v>0</v>
      </c>
      <c r="AD1066" s="1">
        <f t="shared" si="83"/>
        <v>0.52</v>
      </c>
      <c r="AE1066" s="1">
        <f t="shared" si="84"/>
        <v>78</v>
      </c>
    </row>
    <row r="1067" spans="1:31" x14ac:dyDescent="0.25">
      <c r="A1067" t="str">
        <f>B1067&amp;"-"&amp;COUNTIF($B$3:B1067,B1067)</f>
        <v>300-28</v>
      </c>
      <c r="B1067">
        <v>300</v>
      </c>
      <c r="C1067" s="18">
        <f>VLOOKUP(A1067,'ADM Details FY17'!$A$3:$D$3515,4,FALSE)</f>
        <v>44206</v>
      </c>
      <c r="D1067" s="1">
        <f>VLOOKUP(A1067,'ADM Details FY17'!$A$3:$E$3515,5,FALSE)</f>
        <v>0.7</v>
      </c>
      <c r="E1067" s="1">
        <f>VLOOKUP(A1067,'ADM Details FY17'!$A$3:$F$3515,6,FALSE)</f>
        <v>0</v>
      </c>
      <c r="F1067" s="1">
        <f>VLOOKUP(A1067,'ADM Details FY17'!$A$3:$G$3515,7,FALSE)</f>
        <v>0</v>
      </c>
      <c r="G1067" s="1">
        <f>VLOOKUP(A1067,'ADM Details FY17'!$A$3:$H$3515,8,FALSE)</f>
        <v>0.5</v>
      </c>
      <c r="H1067" s="1">
        <f>VLOOKUP(A1067,'ADM Details FY17'!$A$3:$I$3515,9,FALSE)</f>
        <v>0</v>
      </c>
      <c r="I1067" s="1">
        <f>VLOOKUP(A1067,'ADM Details FY17'!$A$3:$J$3517,10,FALSE)</f>
        <v>0</v>
      </c>
      <c r="J1067" s="1">
        <f>VLOOKUP(A1067,'ADM Details FY17'!$A$3:$K$3515,11,FALSE)</f>
        <v>0</v>
      </c>
      <c r="K1067" s="1">
        <f>VLOOKUP(A1067,'ADM Details FY17'!$A$3:$M$3515,13,FALSE)</f>
        <v>0.7</v>
      </c>
      <c r="L1067" s="1">
        <f>VLOOKUP(A1067,'ADM Details FY17'!$A$3:$O$3515,15,FALSE)</f>
        <v>0</v>
      </c>
      <c r="M1067" s="1">
        <f>VLOOKUP(A1067,'ADM Details FY17'!$A$3:$P$3515,16,FALSE)</f>
        <v>0</v>
      </c>
      <c r="N1067" s="1">
        <f>VLOOKUP(A1067,'ADM Details FY17'!$A$3:$Q$3515,17,FALSE)</f>
        <v>0</v>
      </c>
      <c r="O1067" s="1">
        <f>VLOOKUP(A1067,'ADM Details FY17'!$A$3:$S$3515,19,FALSE)</f>
        <v>0</v>
      </c>
      <c r="P1067" s="1">
        <f>VLOOKUP(A1067,'ADM Details FY17'!$A$3:$U$3515,21,FALSE)</f>
        <v>0</v>
      </c>
      <c r="Q1067" s="1">
        <f>VLOOKUP(A1067,'ADM Details FY17'!$A$3:$V$3515,22,FALSE)</f>
        <v>0</v>
      </c>
      <c r="R1067" s="1">
        <f>VLOOKUP(A1067,'ADM Details FY17'!$A$3:$W$3515,23,FALSE)</f>
        <v>0</v>
      </c>
      <c r="S1067" s="1">
        <f>VLOOKUP(A1067,'ADM Details FY17'!$A$3:$X$3515,24,FALSE)</f>
        <v>0</v>
      </c>
      <c r="T1067" s="1">
        <f>VLOOKUP(A1067,'ADM Details FY17'!$A$3:$Y$3515,25,FALSE)</f>
        <v>0</v>
      </c>
      <c r="U1067" s="1">
        <f>VLOOKUP(A1067,'ADM Details FY17'!$A$3:$AA$3515,27,FALSE)</f>
        <v>0</v>
      </c>
      <c r="V1067" s="1">
        <f>IFERROR(VLOOKUP(C1067,'eindex _tget pp '!$A$4:$E$615,5,FALSE),0)</f>
        <v>441.80911839531092</v>
      </c>
      <c r="W1067" s="31">
        <f>IFERROR(VLOOKUP(C1067,'eindex _tget pp '!$A$4:$F$615,6,FALSE),0)</f>
        <v>1.4212847398999999</v>
      </c>
      <c r="X1067" s="4">
        <f>IFERROR(VLOOKUP(B1067,'eschools 16'!$A$2:$F$25,6,FALSE),1)</f>
        <v>1</v>
      </c>
      <c r="Y1067" s="1">
        <f t="shared" si="80"/>
        <v>77.319999999999993</v>
      </c>
      <c r="Z1067" s="1">
        <f t="shared" si="81"/>
        <v>270.61</v>
      </c>
      <c r="AA1067" s="31">
        <f>IFERROR(VLOOKUP(C1067,'eindex _tget pp '!$A$4:$G$615,7,FALSE),0)</f>
        <v>0.483796646</v>
      </c>
      <c r="AB1067" s="1">
        <f>VLOOKUP(A1067,'ADM Details FY17'!$A$3:$AB$3515,28,FALSE)</f>
        <v>0</v>
      </c>
      <c r="AC1067" s="1">
        <f t="shared" si="82"/>
        <v>0</v>
      </c>
      <c r="AD1067" s="1">
        <f t="shared" si="83"/>
        <v>0.7</v>
      </c>
      <c r="AE1067" s="1">
        <f t="shared" si="84"/>
        <v>105</v>
      </c>
    </row>
    <row r="1068" spans="1:31" x14ac:dyDescent="0.25">
      <c r="A1068" t="str">
        <f>B1068&amp;"-"&amp;COUNTIF($B$3:B1068,B1068)</f>
        <v>300-29</v>
      </c>
      <c r="B1068">
        <v>300</v>
      </c>
      <c r="C1068" s="18">
        <f>VLOOKUP(A1068,'ADM Details FY17'!$A$3:$D$3515,4,FALSE)</f>
        <v>44214</v>
      </c>
      <c r="D1068" s="1">
        <f>VLOOKUP(A1068,'ADM Details FY17'!$A$3:$E$3515,5,FALSE)</f>
        <v>0.5</v>
      </c>
      <c r="E1068" s="1">
        <f>VLOOKUP(A1068,'ADM Details FY17'!$A$3:$F$3515,6,FALSE)</f>
        <v>0</v>
      </c>
      <c r="F1068" s="1">
        <f>VLOOKUP(A1068,'ADM Details FY17'!$A$3:$G$3515,7,FALSE)</f>
        <v>0</v>
      </c>
      <c r="G1068" s="1">
        <f>VLOOKUP(A1068,'ADM Details FY17'!$A$3:$H$3515,8,FALSE)</f>
        <v>0.48</v>
      </c>
      <c r="H1068" s="1">
        <f>VLOOKUP(A1068,'ADM Details FY17'!$A$3:$I$3515,9,FALSE)</f>
        <v>0</v>
      </c>
      <c r="I1068" s="1">
        <f>VLOOKUP(A1068,'ADM Details FY17'!$A$3:$J$3517,10,FALSE)</f>
        <v>0</v>
      </c>
      <c r="J1068" s="1">
        <f>VLOOKUP(A1068,'ADM Details FY17'!$A$3:$K$3515,11,FALSE)</f>
        <v>0</v>
      </c>
      <c r="K1068" s="1">
        <f>VLOOKUP(A1068,'ADM Details FY17'!$A$3:$M$3515,13,FALSE)</f>
        <v>0.5</v>
      </c>
      <c r="L1068" s="1">
        <f>VLOOKUP(A1068,'ADM Details FY17'!$A$3:$O$3515,15,FALSE)</f>
        <v>0</v>
      </c>
      <c r="M1068" s="1">
        <f>VLOOKUP(A1068,'ADM Details FY17'!$A$3:$P$3515,16,FALSE)</f>
        <v>0</v>
      </c>
      <c r="N1068" s="1">
        <f>VLOOKUP(A1068,'ADM Details FY17'!$A$3:$Q$3515,17,FALSE)</f>
        <v>0</v>
      </c>
      <c r="O1068" s="1">
        <f>VLOOKUP(A1068,'ADM Details FY17'!$A$3:$S$3515,19,FALSE)</f>
        <v>0</v>
      </c>
      <c r="P1068" s="1">
        <f>VLOOKUP(A1068,'ADM Details FY17'!$A$3:$U$3515,21,FALSE)</f>
        <v>0</v>
      </c>
      <c r="Q1068" s="1">
        <f>VLOOKUP(A1068,'ADM Details FY17'!$A$3:$V$3515,22,FALSE)</f>
        <v>0</v>
      </c>
      <c r="R1068" s="1">
        <f>VLOOKUP(A1068,'ADM Details FY17'!$A$3:$W$3515,23,FALSE)</f>
        <v>0</v>
      </c>
      <c r="S1068" s="1">
        <f>VLOOKUP(A1068,'ADM Details FY17'!$A$3:$X$3515,24,FALSE)</f>
        <v>0</v>
      </c>
      <c r="T1068" s="1">
        <f>VLOOKUP(A1068,'ADM Details FY17'!$A$3:$Y$3515,25,FALSE)</f>
        <v>0</v>
      </c>
      <c r="U1068" s="1">
        <f>VLOOKUP(A1068,'ADM Details FY17'!$A$3:$AA$3515,27,FALSE)</f>
        <v>0</v>
      </c>
      <c r="V1068" s="1">
        <f>IFERROR(VLOOKUP(C1068,'eindex _tget pp '!$A$4:$E$615,5,FALSE),0)</f>
        <v>223.47476593386986</v>
      </c>
      <c r="W1068" s="31">
        <f>IFERROR(VLOOKUP(C1068,'eindex _tget pp '!$A$4:$F$615,6,FALSE),0)</f>
        <v>0.2165453779</v>
      </c>
      <c r="X1068" s="4">
        <f>IFERROR(VLOOKUP(B1068,'eschools 16'!$A$2:$F$25,6,FALSE),1)</f>
        <v>1</v>
      </c>
      <c r="Y1068" s="1">
        <f t="shared" si="80"/>
        <v>27.93</v>
      </c>
      <c r="Z1068" s="1">
        <f t="shared" si="81"/>
        <v>29.45</v>
      </c>
      <c r="AA1068" s="31">
        <f>IFERROR(VLOOKUP(C1068,'eindex _tget pp '!$A$4:$G$615,7,FALSE),0)</f>
        <v>0.46179216099999998</v>
      </c>
      <c r="AB1068" s="1">
        <f>VLOOKUP(A1068,'ADM Details FY17'!$A$3:$AB$3515,28,FALSE)</f>
        <v>0</v>
      </c>
      <c r="AC1068" s="1">
        <f t="shared" si="82"/>
        <v>0</v>
      </c>
      <c r="AD1068" s="1">
        <f t="shared" si="83"/>
        <v>0.5</v>
      </c>
      <c r="AE1068" s="1">
        <f t="shared" si="84"/>
        <v>75</v>
      </c>
    </row>
    <row r="1069" spans="1:31" x14ac:dyDescent="0.25">
      <c r="A1069" t="str">
        <f>B1069&amp;"-"&amp;COUNTIF($B$3:B1069,B1069)</f>
        <v>300-30</v>
      </c>
      <c r="B1069">
        <v>300</v>
      </c>
      <c r="C1069" s="18">
        <f>VLOOKUP(A1069,'ADM Details FY17'!$A$3:$D$3515,4,FALSE)</f>
        <v>47449</v>
      </c>
      <c r="D1069" s="1">
        <f>VLOOKUP(A1069,'ADM Details FY17'!$A$3:$E$3515,5,FALSE)</f>
        <v>0.14000000000000001</v>
      </c>
      <c r="E1069" s="1">
        <f>VLOOKUP(A1069,'ADM Details FY17'!$A$3:$F$3515,6,FALSE)</f>
        <v>0</v>
      </c>
      <c r="F1069" s="1">
        <f>VLOOKUP(A1069,'ADM Details FY17'!$A$3:$G$3515,7,FALSE)</f>
        <v>0</v>
      </c>
      <c r="G1069" s="1">
        <f>VLOOKUP(A1069,'ADM Details FY17'!$A$3:$H$3515,8,FALSE)</f>
        <v>0</v>
      </c>
      <c r="H1069" s="1">
        <f>VLOOKUP(A1069,'ADM Details FY17'!$A$3:$I$3515,9,FALSE)</f>
        <v>0</v>
      </c>
      <c r="I1069" s="1">
        <f>VLOOKUP(A1069,'ADM Details FY17'!$A$3:$J$3517,10,FALSE)</f>
        <v>0</v>
      </c>
      <c r="J1069" s="1">
        <f>VLOOKUP(A1069,'ADM Details FY17'!$A$3:$K$3515,11,FALSE)</f>
        <v>0</v>
      </c>
      <c r="K1069" s="1">
        <f>VLOOKUP(A1069,'ADM Details FY17'!$A$3:$M$3515,13,FALSE)</f>
        <v>0</v>
      </c>
      <c r="L1069" s="1">
        <f>VLOOKUP(A1069,'ADM Details FY17'!$A$3:$O$3515,15,FALSE)</f>
        <v>0</v>
      </c>
      <c r="M1069" s="1">
        <f>VLOOKUP(A1069,'ADM Details FY17'!$A$3:$P$3515,16,FALSE)</f>
        <v>0</v>
      </c>
      <c r="N1069" s="1">
        <f>VLOOKUP(A1069,'ADM Details FY17'!$A$3:$Q$3515,17,FALSE)</f>
        <v>0</v>
      </c>
      <c r="O1069" s="1">
        <f>VLOOKUP(A1069,'ADM Details FY17'!$A$3:$S$3515,19,FALSE)</f>
        <v>0</v>
      </c>
      <c r="P1069" s="1">
        <f>VLOOKUP(A1069,'ADM Details FY17'!$A$3:$U$3515,21,FALSE)</f>
        <v>0</v>
      </c>
      <c r="Q1069" s="1">
        <f>VLOOKUP(A1069,'ADM Details FY17'!$A$3:$V$3515,22,FALSE)</f>
        <v>0</v>
      </c>
      <c r="R1069" s="1">
        <f>VLOOKUP(A1069,'ADM Details FY17'!$A$3:$W$3515,23,FALSE)</f>
        <v>0</v>
      </c>
      <c r="S1069" s="1">
        <f>VLOOKUP(A1069,'ADM Details FY17'!$A$3:$X$3515,24,FALSE)</f>
        <v>0</v>
      </c>
      <c r="T1069" s="1">
        <f>VLOOKUP(A1069,'ADM Details FY17'!$A$3:$Y$3515,25,FALSE)</f>
        <v>0</v>
      </c>
      <c r="U1069" s="1">
        <f>VLOOKUP(A1069,'ADM Details FY17'!$A$3:$AA$3515,27,FALSE)</f>
        <v>0</v>
      </c>
      <c r="V1069" s="1">
        <f>IFERROR(VLOOKUP(C1069,'eindex _tget pp '!$A$4:$E$615,5,FALSE),0)</f>
        <v>205.75212225527224</v>
      </c>
      <c r="W1069" s="31">
        <f>IFERROR(VLOOKUP(C1069,'eindex _tget pp '!$A$4:$F$615,6,FALSE),0)</f>
        <v>0.206883228</v>
      </c>
      <c r="X1069" s="4">
        <f>IFERROR(VLOOKUP(B1069,'eschools 16'!$A$2:$F$25,6,FALSE),1)</f>
        <v>1</v>
      </c>
      <c r="Y1069" s="1">
        <f t="shared" si="80"/>
        <v>7.2</v>
      </c>
      <c r="Z1069" s="1">
        <f t="shared" si="81"/>
        <v>0</v>
      </c>
      <c r="AA1069" s="31">
        <f>IFERROR(VLOOKUP(C1069,'eindex _tget pp '!$A$4:$G$615,7,FALSE),0)</f>
        <v>0.44480608300000002</v>
      </c>
      <c r="AB1069" s="1">
        <f>VLOOKUP(A1069,'ADM Details FY17'!$A$3:$AB$3515,28,FALSE)</f>
        <v>0</v>
      </c>
      <c r="AC1069" s="1">
        <f t="shared" si="82"/>
        <v>0</v>
      </c>
      <c r="AD1069" s="1">
        <f t="shared" si="83"/>
        <v>0.14000000000000001</v>
      </c>
      <c r="AE1069" s="1">
        <f t="shared" si="84"/>
        <v>21.000000000000004</v>
      </c>
    </row>
    <row r="1070" spans="1:31" x14ac:dyDescent="0.25">
      <c r="A1070" t="str">
        <f>B1070&amp;"-"&amp;COUNTIF($B$3:B1070,B1070)</f>
        <v>300-31</v>
      </c>
      <c r="B1070">
        <v>300</v>
      </c>
      <c r="C1070" s="18">
        <f>VLOOKUP(A1070,'ADM Details FY17'!$A$3:$D$3515,4,FALSE)</f>
        <v>44248</v>
      </c>
      <c r="D1070" s="1">
        <f>VLOOKUP(A1070,'ADM Details FY17'!$A$3:$E$3515,5,FALSE)</f>
        <v>0.73</v>
      </c>
      <c r="E1070" s="1">
        <f>VLOOKUP(A1070,'ADM Details FY17'!$A$3:$F$3515,6,FALSE)</f>
        <v>0</v>
      </c>
      <c r="F1070" s="1">
        <f>VLOOKUP(A1070,'ADM Details FY17'!$A$3:$G$3515,7,FALSE)</f>
        <v>0.52</v>
      </c>
      <c r="G1070" s="1">
        <f>VLOOKUP(A1070,'ADM Details FY17'!$A$3:$H$3515,8,FALSE)</f>
        <v>0</v>
      </c>
      <c r="H1070" s="1">
        <f>VLOOKUP(A1070,'ADM Details FY17'!$A$3:$I$3515,9,FALSE)</f>
        <v>0</v>
      </c>
      <c r="I1070" s="1">
        <f>VLOOKUP(A1070,'ADM Details FY17'!$A$3:$J$3517,10,FALSE)</f>
        <v>0</v>
      </c>
      <c r="J1070" s="1">
        <f>VLOOKUP(A1070,'ADM Details FY17'!$A$3:$K$3515,11,FALSE)</f>
        <v>0</v>
      </c>
      <c r="K1070" s="1">
        <f>VLOOKUP(A1070,'ADM Details FY17'!$A$3:$M$3515,13,FALSE)</f>
        <v>0.73</v>
      </c>
      <c r="L1070" s="1">
        <f>VLOOKUP(A1070,'ADM Details FY17'!$A$3:$O$3515,15,FALSE)</f>
        <v>0</v>
      </c>
      <c r="M1070" s="1">
        <f>VLOOKUP(A1070,'ADM Details FY17'!$A$3:$P$3515,16,FALSE)</f>
        <v>0</v>
      </c>
      <c r="N1070" s="1">
        <f>VLOOKUP(A1070,'ADM Details FY17'!$A$3:$Q$3515,17,FALSE)</f>
        <v>0</v>
      </c>
      <c r="O1070" s="1">
        <f>VLOOKUP(A1070,'ADM Details FY17'!$A$3:$S$3515,19,FALSE)</f>
        <v>0</v>
      </c>
      <c r="P1070" s="1">
        <f>VLOOKUP(A1070,'ADM Details FY17'!$A$3:$U$3515,21,FALSE)</f>
        <v>0</v>
      </c>
      <c r="Q1070" s="1">
        <f>VLOOKUP(A1070,'ADM Details FY17'!$A$3:$V$3515,22,FALSE)</f>
        <v>0</v>
      </c>
      <c r="R1070" s="1">
        <f>VLOOKUP(A1070,'ADM Details FY17'!$A$3:$W$3515,23,FALSE)</f>
        <v>0</v>
      </c>
      <c r="S1070" s="1">
        <f>VLOOKUP(A1070,'ADM Details FY17'!$A$3:$X$3515,24,FALSE)</f>
        <v>0</v>
      </c>
      <c r="T1070" s="1">
        <f>VLOOKUP(A1070,'ADM Details FY17'!$A$3:$Y$3515,25,FALSE)</f>
        <v>0</v>
      </c>
      <c r="U1070" s="1">
        <f>VLOOKUP(A1070,'ADM Details FY17'!$A$3:$AA$3515,27,FALSE)</f>
        <v>0</v>
      </c>
      <c r="V1070" s="1">
        <f>IFERROR(VLOOKUP(C1070,'eindex _tget pp '!$A$4:$E$615,5,FALSE),0)</f>
        <v>615.91956097521256</v>
      </c>
      <c r="W1070" s="31">
        <f>IFERROR(VLOOKUP(C1070,'eindex _tget pp '!$A$4:$F$615,6,FALSE),0)</f>
        <v>1.3266247564</v>
      </c>
      <c r="X1070" s="4">
        <f>IFERROR(VLOOKUP(B1070,'eschools 16'!$A$2:$F$25,6,FALSE),1)</f>
        <v>1</v>
      </c>
      <c r="Y1070" s="1">
        <f t="shared" si="80"/>
        <v>112.41</v>
      </c>
      <c r="Z1070" s="1">
        <f t="shared" si="81"/>
        <v>263.41000000000003</v>
      </c>
      <c r="AA1070" s="31">
        <f>IFERROR(VLOOKUP(C1070,'eindex _tget pp '!$A$4:$G$615,7,FALSE),0)</f>
        <v>0.55138567900000002</v>
      </c>
      <c r="AB1070" s="1">
        <f>VLOOKUP(A1070,'ADM Details FY17'!$A$3:$AB$3515,28,FALSE)</f>
        <v>0</v>
      </c>
      <c r="AC1070" s="1">
        <f t="shared" si="82"/>
        <v>0</v>
      </c>
      <c r="AD1070" s="1">
        <f t="shared" si="83"/>
        <v>0.73</v>
      </c>
      <c r="AE1070" s="1">
        <f t="shared" si="84"/>
        <v>109.5</v>
      </c>
    </row>
    <row r="1071" spans="1:31" x14ac:dyDescent="0.25">
      <c r="A1071" t="str">
        <f>B1071&amp;"-"&amp;COUNTIF($B$3:B1071,B1071)</f>
        <v>300-32</v>
      </c>
      <c r="B1071">
        <v>300</v>
      </c>
      <c r="C1071" s="18">
        <f>VLOOKUP(A1071,'ADM Details FY17'!$A$3:$D$3515,4,FALSE)</f>
        <v>49874</v>
      </c>
      <c r="D1071" s="1">
        <f>VLOOKUP(A1071,'ADM Details FY17'!$A$3:$E$3515,5,FALSE)</f>
        <v>2</v>
      </c>
      <c r="E1071" s="1">
        <f>VLOOKUP(A1071,'ADM Details FY17'!$A$3:$F$3515,6,FALSE)</f>
        <v>0</v>
      </c>
      <c r="F1071" s="1">
        <f>VLOOKUP(A1071,'ADM Details FY17'!$A$3:$G$3515,7,FALSE)</f>
        <v>1</v>
      </c>
      <c r="G1071" s="1">
        <f>VLOOKUP(A1071,'ADM Details FY17'!$A$3:$H$3515,8,FALSE)</f>
        <v>0</v>
      </c>
      <c r="H1071" s="1">
        <f>VLOOKUP(A1071,'ADM Details FY17'!$A$3:$I$3515,9,FALSE)</f>
        <v>0</v>
      </c>
      <c r="I1071" s="1">
        <f>VLOOKUP(A1071,'ADM Details FY17'!$A$3:$J$3517,10,FALSE)</f>
        <v>0</v>
      </c>
      <c r="J1071" s="1">
        <f>VLOOKUP(A1071,'ADM Details FY17'!$A$3:$K$3515,11,FALSE)</f>
        <v>1</v>
      </c>
      <c r="K1071" s="1">
        <f>VLOOKUP(A1071,'ADM Details FY17'!$A$3:$M$3515,13,FALSE)</f>
        <v>1</v>
      </c>
      <c r="L1071" s="1">
        <f>VLOOKUP(A1071,'ADM Details FY17'!$A$3:$O$3515,15,FALSE)</f>
        <v>0</v>
      </c>
      <c r="M1071" s="1">
        <f>VLOOKUP(A1071,'ADM Details FY17'!$A$3:$P$3515,16,FALSE)</f>
        <v>0</v>
      </c>
      <c r="N1071" s="1">
        <f>VLOOKUP(A1071,'ADM Details FY17'!$A$3:$Q$3515,17,FALSE)</f>
        <v>0</v>
      </c>
      <c r="O1071" s="1">
        <f>VLOOKUP(A1071,'ADM Details FY17'!$A$3:$S$3515,19,FALSE)</f>
        <v>0</v>
      </c>
      <c r="P1071" s="1">
        <f>VLOOKUP(A1071,'ADM Details FY17'!$A$3:$U$3515,21,FALSE)</f>
        <v>0</v>
      </c>
      <c r="Q1071" s="1">
        <f>VLOOKUP(A1071,'ADM Details FY17'!$A$3:$V$3515,22,FALSE)</f>
        <v>0</v>
      </c>
      <c r="R1071" s="1">
        <f>VLOOKUP(A1071,'ADM Details FY17'!$A$3:$W$3515,23,FALSE)</f>
        <v>0</v>
      </c>
      <c r="S1071" s="1">
        <f>VLOOKUP(A1071,'ADM Details FY17'!$A$3:$X$3515,24,FALSE)</f>
        <v>0</v>
      </c>
      <c r="T1071" s="1">
        <f>VLOOKUP(A1071,'ADM Details FY17'!$A$3:$Y$3515,25,FALSE)</f>
        <v>0</v>
      </c>
      <c r="U1071" s="1">
        <f>VLOOKUP(A1071,'ADM Details FY17'!$A$3:$AA$3515,27,FALSE)</f>
        <v>0</v>
      </c>
      <c r="V1071" s="1">
        <f>IFERROR(VLOOKUP(C1071,'eindex _tget pp '!$A$4:$E$615,5,FALSE),0)</f>
        <v>454.21894113564395</v>
      </c>
      <c r="W1071" s="31">
        <f>IFERROR(VLOOKUP(C1071,'eindex _tget pp '!$A$4:$F$615,6,FALSE),0)</f>
        <v>0.66252967389999995</v>
      </c>
      <c r="X1071" s="4">
        <f>IFERROR(VLOOKUP(B1071,'eschools 16'!$A$2:$F$25,6,FALSE),1)</f>
        <v>1</v>
      </c>
      <c r="Y1071" s="1">
        <f t="shared" si="80"/>
        <v>227.11</v>
      </c>
      <c r="Z1071" s="1">
        <f t="shared" si="81"/>
        <v>180.21</v>
      </c>
      <c r="AA1071" s="31">
        <f>IFERROR(VLOOKUP(C1071,'eindex _tget pp '!$A$4:$G$615,7,FALSE),0)</f>
        <v>0.59555899400000001</v>
      </c>
      <c r="AB1071" s="1">
        <f>VLOOKUP(A1071,'ADM Details FY17'!$A$3:$AB$3515,28,FALSE)</f>
        <v>0</v>
      </c>
      <c r="AC1071" s="1">
        <f t="shared" si="82"/>
        <v>0</v>
      </c>
      <c r="AD1071" s="1">
        <f t="shared" si="83"/>
        <v>2</v>
      </c>
      <c r="AE1071" s="1">
        <f t="shared" si="84"/>
        <v>300</v>
      </c>
    </row>
    <row r="1072" spans="1:31" x14ac:dyDescent="0.25">
      <c r="A1072" t="str">
        <f>B1072&amp;"-"&amp;COUNTIF($B$3:B1072,B1072)</f>
        <v>300-33</v>
      </c>
      <c r="B1072">
        <v>300</v>
      </c>
      <c r="C1072" s="18">
        <f>VLOOKUP(A1072,'ADM Details FY17'!$A$3:$D$3515,4,FALSE)</f>
        <v>44297</v>
      </c>
      <c r="D1072" s="1">
        <f>VLOOKUP(A1072,'ADM Details FY17'!$A$3:$E$3515,5,FALSE)</f>
        <v>0.42</v>
      </c>
      <c r="E1072" s="1">
        <f>VLOOKUP(A1072,'ADM Details FY17'!$A$3:$F$3515,6,FALSE)</f>
        <v>0</v>
      </c>
      <c r="F1072" s="1">
        <f>VLOOKUP(A1072,'ADM Details FY17'!$A$3:$G$3515,7,FALSE)</f>
        <v>0</v>
      </c>
      <c r="G1072" s="1">
        <f>VLOOKUP(A1072,'ADM Details FY17'!$A$3:$H$3515,8,FALSE)</f>
        <v>0</v>
      </c>
      <c r="H1072" s="1">
        <f>VLOOKUP(A1072,'ADM Details FY17'!$A$3:$I$3515,9,FALSE)</f>
        <v>0</v>
      </c>
      <c r="I1072" s="1">
        <f>VLOOKUP(A1072,'ADM Details FY17'!$A$3:$J$3517,10,FALSE)</f>
        <v>0</v>
      </c>
      <c r="J1072" s="1">
        <f>VLOOKUP(A1072,'ADM Details FY17'!$A$3:$K$3515,11,FALSE)</f>
        <v>0</v>
      </c>
      <c r="K1072" s="1">
        <f>VLOOKUP(A1072,'ADM Details FY17'!$A$3:$M$3515,13,FALSE)</f>
        <v>0.42</v>
      </c>
      <c r="L1072" s="1">
        <f>VLOOKUP(A1072,'ADM Details FY17'!$A$3:$O$3515,15,FALSE)</f>
        <v>0</v>
      </c>
      <c r="M1072" s="1">
        <f>VLOOKUP(A1072,'ADM Details FY17'!$A$3:$P$3515,16,FALSE)</f>
        <v>0</v>
      </c>
      <c r="N1072" s="1">
        <f>VLOOKUP(A1072,'ADM Details FY17'!$A$3:$Q$3515,17,FALSE)</f>
        <v>0</v>
      </c>
      <c r="O1072" s="1">
        <f>VLOOKUP(A1072,'ADM Details FY17'!$A$3:$S$3515,19,FALSE)</f>
        <v>0</v>
      </c>
      <c r="P1072" s="1">
        <f>VLOOKUP(A1072,'ADM Details FY17'!$A$3:$U$3515,21,FALSE)</f>
        <v>0</v>
      </c>
      <c r="Q1072" s="1">
        <f>VLOOKUP(A1072,'ADM Details FY17'!$A$3:$V$3515,22,FALSE)</f>
        <v>0</v>
      </c>
      <c r="R1072" s="1">
        <f>VLOOKUP(A1072,'ADM Details FY17'!$A$3:$W$3515,23,FALSE)</f>
        <v>0</v>
      </c>
      <c r="S1072" s="1">
        <f>VLOOKUP(A1072,'ADM Details FY17'!$A$3:$X$3515,24,FALSE)</f>
        <v>0</v>
      </c>
      <c r="T1072" s="1">
        <f>VLOOKUP(A1072,'ADM Details FY17'!$A$3:$Y$3515,25,FALSE)</f>
        <v>0</v>
      </c>
      <c r="U1072" s="1">
        <f>VLOOKUP(A1072,'ADM Details FY17'!$A$3:$AA$3515,27,FALSE)</f>
        <v>0</v>
      </c>
      <c r="V1072" s="1">
        <f>IFERROR(VLOOKUP(C1072,'eindex _tget pp '!$A$4:$E$615,5,FALSE),0)</f>
        <v>1063.7302032921527</v>
      </c>
      <c r="W1072" s="31">
        <f>IFERROR(VLOOKUP(C1072,'eindex _tget pp '!$A$4:$F$615,6,FALSE),0)</f>
        <v>2.6250218156999998</v>
      </c>
      <c r="X1072" s="4">
        <f>IFERROR(VLOOKUP(B1072,'eschools 16'!$A$2:$F$25,6,FALSE),1)</f>
        <v>1</v>
      </c>
      <c r="Y1072" s="1">
        <f t="shared" si="80"/>
        <v>111.69</v>
      </c>
      <c r="Z1072" s="1">
        <f t="shared" si="81"/>
        <v>299.88</v>
      </c>
      <c r="AA1072" s="31">
        <f>IFERROR(VLOOKUP(C1072,'eindex _tget pp '!$A$4:$G$615,7,FALSE),0)</f>
        <v>0.73337430400000003</v>
      </c>
      <c r="AB1072" s="1">
        <f>VLOOKUP(A1072,'ADM Details FY17'!$A$3:$AB$3515,28,FALSE)</f>
        <v>0</v>
      </c>
      <c r="AC1072" s="1">
        <f t="shared" si="82"/>
        <v>0</v>
      </c>
      <c r="AD1072" s="1">
        <f t="shared" si="83"/>
        <v>0.42</v>
      </c>
      <c r="AE1072" s="1">
        <f t="shared" si="84"/>
        <v>63</v>
      </c>
    </row>
    <row r="1073" spans="1:31" x14ac:dyDescent="0.25">
      <c r="A1073" t="str">
        <f>B1073&amp;"-"&amp;COUNTIF($B$3:B1073,B1073)</f>
        <v>300-34</v>
      </c>
      <c r="B1073">
        <v>300</v>
      </c>
      <c r="C1073" s="18">
        <f>VLOOKUP(A1073,'ADM Details FY17'!$A$3:$D$3515,4,FALSE)</f>
        <v>44321</v>
      </c>
      <c r="D1073" s="1">
        <f>VLOOKUP(A1073,'ADM Details FY17'!$A$3:$E$3515,5,FALSE)</f>
        <v>0.71</v>
      </c>
      <c r="E1073" s="1">
        <f>VLOOKUP(A1073,'ADM Details FY17'!$A$3:$F$3515,6,FALSE)</f>
        <v>0</v>
      </c>
      <c r="F1073" s="1">
        <f>VLOOKUP(A1073,'ADM Details FY17'!$A$3:$G$3515,7,FALSE)</f>
        <v>0</v>
      </c>
      <c r="G1073" s="1">
        <f>VLOOKUP(A1073,'ADM Details FY17'!$A$3:$H$3515,8,FALSE)</f>
        <v>0</v>
      </c>
      <c r="H1073" s="1">
        <f>VLOOKUP(A1073,'ADM Details FY17'!$A$3:$I$3515,9,FALSE)</f>
        <v>0</v>
      </c>
      <c r="I1073" s="1">
        <f>VLOOKUP(A1073,'ADM Details FY17'!$A$3:$J$3517,10,FALSE)</f>
        <v>0</v>
      </c>
      <c r="J1073" s="1">
        <f>VLOOKUP(A1073,'ADM Details FY17'!$A$3:$K$3515,11,FALSE)</f>
        <v>0</v>
      </c>
      <c r="K1073" s="1">
        <f>VLOOKUP(A1073,'ADM Details FY17'!$A$3:$M$3515,13,FALSE)</f>
        <v>0.71</v>
      </c>
      <c r="L1073" s="1">
        <f>VLOOKUP(A1073,'ADM Details FY17'!$A$3:$O$3515,15,FALSE)</f>
        <v>0</v>
      </c>
      <c r="M1073" s="1">
        <f>VLOOKUP(A1073,'ADM Details FY17'!$A$3:$P$3515,16,FALSE)</f>
        <v>0</v>
      </c>
      <c r="N1073" s="1">
        <f>VLOOKUP(A1073,'ADM Details FY17'!$A$3:$Q$3515,17,FALSE)</f>
        <v>0</v>
      </c>
      <c r="O1073" s="1">
        <f>VLOOKUP(A1073,'ADM Details FY17'!$A$3:$S$3515,19,FALSE)</f>
        <v>0</v>
      </c>
      <c r="P1073" s="1">
        <f>VLOOKUP(A1073,'ADM Details FY17'!$A$3:$U$3515,21,FALSE)</f>
        <v>0</v>
      </c>
      <c r="Q1073" s="1">
        <f>VLOOKUP(A1073,'ADM Details FY17'!$A$3:$V$3515,22,FALSE)</f>
        <v>0</v>
      </c>
      <c r="R1073" s="1">
        <f>VLOOKUP(A1073,'ADM Details FY17'!$A$3:$W$3515,23,FALSE)</f>
        <v>0</v>
      </c>
      <c r="S1073" s="1">
        <f>VLOOKUP(A1073,'ADM Details FY17'!$A$3:$X$3515,24,FALSE)</f>
        <v>0</v>
      </c>
      <c r="T1073" s="1">
        <f>VLOOKUP(A1073,'ADM Details FY17'!$A$3:$Y$3515,25,FALSE)</f>
        <v>0</v>
      </c>
      <c r="U1073" s="1">
        <f>VLOOKUP(A1073,'ADM Details FY17'!$A$3:$AA$3515,27,FALSE)</f>
        <v>0</v>
      </c>
      <c r="V1073" s="1">
        <f>IFERROR(VLOOKUP(C1073,'eindex _tget pp '!$A$4:$E$615,5,FALSE),0)</f>
        <v>66.672622304181317</v>
      </c>
      <c r="W1073" s="31">
        <f>IFERROR(VLOOKUP(C1073,'eindex _tget pp '!$A$4:$F$615,6,FALSE),0)</f>
        <v>1.0722218955</v>
      </c>
      <c r="X1073" s="4">
        <f>IFERROR(VLOOKUP(B1073,'eschools 16'!$A$2:$F$25,6,FALSE),1)</f>
        <v>1</v>
      </c>
      <c r="Y1073" s="1">
        <f t="shared" si="80"/>
        <v>11.83</v>
      </c>
      <c r="Z1073" s="1">
        <f t="shared" si="81"/>
        <v>207.07</v>
      </c>
      <c r="AA1073" s="31">
        <f>IFERROR(VLOOKUP(C1073,'eindex _tget pp '!$A$4:$G$615,7,FALSE),0)</f>
        <v>0.40251422199999998</v>
      </c>
      <c r="AB1073" s="1">
        <f>VLOOKUP(A1073,'ADM Details FY17'!$A$3:$AB$3515,28,FALSE)</f>
        <v>0</v>
      </c>
      <c r="AC1073" s="1">
        <f t="shared" si="82"/>
        <v>0</v>
      </c>
      <c r="AD1073" s="1">
        <f t="shared" si="83"/>
        <v>0.71</v>
      </c>
      <c r="AE1073" s="1">
        <f t="shared" si="84"/>
        <v>106.5</v>
      </c>
    </row>
    <row r="1074" spans="1:31" x14ac:dyDescent="0.25">
      <c r="A1074" t="str">
        <f>B1074&amp;"-"&amp;COUNTIF($B$3:B1074,B1074)</f>
        <v>300-35</v>
      </c>
      <c r="B1074">
        <v>300</v>
      </c>
      <c r="C1074" s="18">
        <f>VLOOKUP(A1074,'ADM Details FY17'!$A$3:$D$3515,4,FALSE)</f>
        <v>49882</v>
      </c>
      <c r="D1074" s="1">
        <f>VLOOKUP(A1074,'ADM Details FY17'!$A$3:$E$3515,5,FALSE)</f>
        <v>1</v>
      </c>
      <c r="E1074" s="1">
        <f>VLOOKUP(A1074,'ADM Details FY17'!$A$3:$F$3515,6,FALSE)</f>
        <v>0</v>
      </c>
      <c r="F1074" s="1">
        <f>VLOOKUP(A1074,'ADM Details FY17'!$A$3:$G$3515,7,FALSE)</f>
        <v>0</v>
      </c>
      <c r="G1074" s="1">
        <f>VLOOKUP(A1074,'ADM Details FY17'!$A$3:$H$3515,8,FALSE)</f>
        <v>0</v>
      </c>
      <c r="H1074" s="1">
        <f>VLOOKUP(A1074,'ADM Details FY17'!$A$3:$I$3515,9,FALSE)</f>
        <v>0</v>
      </c>
      <c r="I1074" s="1">
        <f>VLOOKUP(A1074,'ADM Details FY17'!$A$3:$J$3517,10,FALSE)</f>
        <v>0</v>
      </c>
      <c r="J1074" s="1">
        <f>VLOOKUP(A1074,'ADM Details FY17'!$A$3:$K$3515,11,FALSE)</f>
        <v>1</v>
      </c>
      <c r="K1074" s="1">
        <f>VLOOKUP(A1074,'ADM Details FY17'!$A$3:$M$3515,13,FALSE)</f>
        <v>0</v>
      </c>
      <c r="L1074" s="1">
        <f>VLOOKUP(A1074,'ADM Details FY17'!$A$3:$O$3515,15,FALSE)</f>
        <v>0</v>
      </c>
      <c r="M1074" s="1">
        <f>VLOOKUP(A1074,'ADM Details FY17'!$A$3:$P$3515,16,FALSE)</f>
        <v>0</v>
      </c>
      <c r="N1074" s="1">
        <f>VLOOKUP(A1074,'ADM Details FY17'!$A$3:$Q$3515,17,FALSE)</f>
        <v>0</v>
      </c>
      <c r="O1074" s="1">
        <f>VLOOKUP(A1074,'ADM Details FY17'!$A$3:$S$3515,19,FALSE)</f>
        <v>0</v>
      </c>
      <c r="P1074" s="1">
        <f>VLOOKUP(A1074,'ADM Details FY17'!$A$3:$U$3515,21,FALSE)</f>
        <v>0</v>
      </c>
      <c r="Q1074" s="1">
        <f>VLOOKUP(A1074,'ADM Details FY17'!$A$3:$V$3515,22,FALSE)</f>
        <v>0</v>
      </c>
      <c r="R1074" s="1">
        <f>VLOOKUP(A1074,'ADM Details FY17'!$A$3:$W$3515,23,FALSE)</f>
        <v>0</v>
      </c>
      <c r="S1074" s="1">
        <f>VLOOKUP(A1074,'ADM Details FY17'!$A$3:$X$3515,24,FALSE)</f>
        <v>0</v>
      </c>
      <c r="T1074" s="1">
        <f>VLOOKUP(A1074,'ADM Details FY17'!$A$3:$Y$3515,25,FALSE)</f>
        <v>0</v>
      </c>
      <c r="U1074" s="1">
        <f>VLOOKUP(A1074,'ADM Details FY17'!$A$3:$AA$3515,27,FALSE)</f>
        <v>0</v>
      </c>
      <c r="V1074" s="1">
        <f>IFERROR(VLOOKUP(C1074,'eindex _tget pp '!$A$4:$E$615,5,FALSE),0)</f>
        <v>296.57822374158764</v>
      </c>
      <c r="W1074" s="31">
        <f>IFERROR(VLOOKUP(C1074,'eindex _tget pp '!$A$4:$F$615,6,FALSE),0)</f>
        <v>0.80135968300000004</v>
      </c>
      <c r="X1074" s="4">
        <f>IFERROR(VLOOKUP(B1074,'eschools 16'!$A$2:$F$25,6,FALSE),1)</f>
        <v>1</v>
      </c>
      <c r="Y1074" s="1">
        <f t="shared" si="80"/>
        <v>74.14</v>
      </c>
      <c r="Z1074" s="1">
        <f t="shared" si="81"/>
        <v>0</v>
      </c>
      <c r="AA1074" s="31">
        <f>IFERROR(VLOOKUP(C1074,'eindex _tget pp '!$A$4:$G$615,7,FALSE),0)</f>
        <v>0.47627330499999998</v>
      </c>
      <c r="AB1074" s="1">
        <f>VLOOKUP(A1074,'ADM Details FY17'!$A$3:$AB$3515,28,FALSE)</f>
        <v>0</v>
      </c>
      <c r="AC1074" s="1">
        <f t="shared" si="82"/>
        <v>0</v>
      </c>
      <c r="AD1074" s="1">
        <f t="shared" si="83"/>
        <v>1</v>
      </c>
      <c r="AE1074" s="1">
        <f t="shared" si="84"/>
        <v>150</v>
      </c>
    </row>
    <row r="1075" spans="1:31" x14ac:dyDescent="0.25">
      <c r="A1075" t="str">
        <f>B1075&amp;"-"&amp;COUNTIF($B$3:B1075,B1075)</f>
        <v>300-36</v>
      </c>
      <c r="B1075">
        <v>300</v>
      </c>
      <c r="C1075" s="18">
        <f>VLOOKUP(A1075,'ADM Details FY17'!$A$3:$D$3515,4,FALSE)</f>
        <v>44354</v>
      </c>
      <c r="D1075" s="1">
        <f>VLOOKUP(A1075,'ADM Details FY17'!$A$3:$E$3515,5,FALSE)</f>
        <v>9.4700000000000006</v>
      </c>
      <c r="E1075" s="1">
        <f>VLOOKUP(A1075,'ADM Details FY17'!$A$3:$F$3515,6,FALSE)</f>
        <v>0</v>
      </c>
      <c r="F1075" s="1">
        <f>VLOOKUP(A1075,'ADM Details FY17'!$A$3:$G$3515,7,FALSE)</f>
        <v>4.47</v>
      </c>
      <c r="G1075" s="1">
        <f>VLOOKUP(A1075,'ADM Details FY17'!$A$3:$H$3515,8,FALSE)</f>
        <v>1.24</v>
      </c>
      <c r="H1075" s="1">
        <f>VLOOKUP(A1075,'ADM Details FY17'!$A$3:$I$3515,9,FALSE)</f>
        <v>0</v>
      </c>
      <c r="I1075" s="1">
        <f>VLOOKUP(A1075,'ADM Details FY17'!$A$3:$J$3517,10,FALSE)</f>
        <v>0</v>
      </c>
      <c r="J1075" s="1">
        <f>VLOOKUP(A1075,'ADM Details FY17'!$A$3:$K$3515,11,FALSE)</f>
        <v>1.78</v>
      </c>
      <c r="K1075" s="1">
        <f>VLOOKUP(A1075,'ADM Details FY17'!$A$3:$M$3515,13,FALSE)</f>
        <v>8.5500000000000007</v>
      </c>
      <c r="L1075" s="1">
        <f>VLOOKUP(A1075,'ADM Details FY17'!$A$3:$O$3515,15,FALSE)</f>
        <v>0</v>
      </c>
      <c r="M1075" s="1">
        <f>VLOOKUP(A1075,'ADM Details FY17'!$A$3:$P$3515,16,FALSE)</f>
        <v>0</v>
      </c>
      <c r="N1075" s="1">
        <f>VLOOKUP(A1075,'ADM Details FY17'!$A$3:$Q$3515,17,FALSE)</f>
        <v>0</v>
      </c>
      <c r="O1075" s="1">
        <f>VLOOKUP(A1075,'ADM Details FY17'!$A$3:$S$3515,19,FALSE)</f>
        <v>0</v>
      </c>
      <c r="P1075" s="1">
        <f>VLOOKUP(A1075,'ADM Details FY17'!$A$3:$U$3515,21,FALSE)</f>
        <v>0</v>
      </c>
      <c r="Q1075" s="1">
        <f>VLOOKUP(A1075,'ADM Details FY17'!$A$3:$V$3515,22,FALSE)</f>
        <v>0</v>
      </c>
      <c r="R1075" s="1">
        <f>VLOOKUP(A1075,'ADM Details FY17'!$A$3:$W$3515,23,FALSE)</f>
        <v>0</v>
      </c>
      <c r="S1075" s="1">
        <f>VLOOKUP(A1075,'ADM Details FY17'!$A$3:$X$3515,24,FALSE)</f>
        <v>0</v>
      </c>
      <c r="T1075" s="1">
        <f>VLOOKUP(A1075,'ADM Details FY17'!$A$3:$Y$3515,25,FALSE)</f>
        <v>0</v>
      </c>
      <c r="U1075" s="1">
        <f>VLOOKUP(A1075,'ADM Details FY17'!$A$3:$AA$3515,27,FALSE)</f>
        <v>0</v>
      </c>
      <c r="V1075" s="1">
        <f>IFERROR(VLOOKUP(C1075,'eindex _tget pp '!$A$4:$E$615,5,FALSE),0)</f>
        <v>874.50014570635483</v>
      </c>
      <c r="W1075" s="31">
        <f>IFERROR(VLOOKUP(C1075,'eindex _tget pp '!$A$4:$F$615,6,FALSE),0)</f>
        <v>4.1427509063999999</v>
      </c>
      <c r="X1075" s="4">
        <f>IFERROR(VLOOKUP(B1075,'eschools 16'!$A$2:$F$25,6,FALSE),1)</f>
        <v>1</v>
      </c>
      <c r="Y1075" s="1">
        <f t="shared" si="80"/>
        <v>2070.38</v>
      </c>
      <c r="Z1075" s="1">
        <f t="shared" si="81"/>
        <v>9634.3799999999992</v>
      </c>
      <c r="AA1075" s="31">
        <f>IFERROR(VLOOKUP(C1075,'eindex _tget pp '!$A$4:$G$615,7,FALSE),0)</f>
        <v>0.69234221500000004</v>
      </c>
      <c r="AB1075" s="1">
        <f>VLOOKUP(A1075,'ADM Details FY17'!$A$3:$AB$3515,28,FALSE)</f>
        <v>0</v>
      </c>
      <c r="AC1075" s="1">
        <f t="shared" si="82"/>
        <v>0</v>
      </c>
      <c r="AD1075" s="1">
        <f t="shared" si="83"/>
        <v>9.4700000000000006</v>
      </c>
      <c r="AE1075" s="1">
        <f t="shared" si="84"/>
        <v>1420.5</v>
      </c>
    </row>
    <row r="1076" spans="1:31" x14ac:dyDescent="0.25">
      <c r="A1076" t="str">
        <f>B1076&amp;"-"&amp;COUNTIF($B$3:B1076,B1076)</f>
        <v>300-37</v>
      </c>
      <c r="B1076">
        <v>300</v>
      </c>
      <c r="C1076" s="18">
        <f>VLOOKUP(A1076,'ADM Details FY17'!$A$3:$D$3515,4,FALSE)</f>
        <v>44362</v>
      </c>
      <c r="D1076" s="1">
        <f>VLOOKUP(A1076,'ADM Details FY17'!$A$3:$E$3515,5,FALSE)</f>
        <v>0.52</v>
      </c>
      <c r="E1076" s="1">
        <f>VLOOKUP(A1076,'ADM Details FY17'!$A$3:$F$3515,6,FALSE)</f>
        <v>0</v>
      </c>
      <c r="F1076" s="1">
        <f>VLOOKUP(A1076,'ADM Details FY17'!$A$3:$G$3515,7,FALSE)</f>
        <v>0</v>
      </c>
      <c r="G1076" s="1">
        <f>VLOOKUP(A1076,'ADM Details FY17'!$A$3:$H$3515,8,FALSE)</f>
        <v>0.43</v>
      </c>
      <c r="H1076" s="1">
        <f>VLOOKUP(A1076,'ADM Details FY17'!$A$3:$I$3515,9,FALSE)</f>
        <v>0</v>
      </c>
      <c r="I1076" s="1">
        <f>VLOOKUP(A1076,'ADM Details FY17'!$A$3:$J$3517,10,FALSE)</f>
        <v>0</v>
      </c>
      <c r="J1076" s="1">
        <f>VLOOKUP(A1076,'ADM Details FY17'!$A$3:$K$3515,11,FALSE)</f>
        <v>0</v>
      </c>
      <c r="K1076" s="1">
        <f>VLOOKUP(A1076,'ADM Details FY17'!$A$3:$M$3515,13,FALSE)</f>
        <v>0</v>
      </c>
      <c r="L1076" s="1">
        <f>VLOOKUP(A1076,'ADM Details FY17'!$A$3:$O$3515,15,FALSE)</f>
        <v>0</v>
      </c>
      <c r="M1076" s="1">
        <f>VLOOKUP(A1076,'ADM Details FY17'!$A$3:$P$3515,16,FALSE)</f>
        <v>0</v>
      </c>
      <c r="N1076" s="1">
        <f>VLOOKUP(A1076,'ADM Details FY17'!$A$3:$Q$3515,17,FALSE)</f>
        <v>0</v>
      </c>
      <c r="O1076" s="1">
        <f>VLOOKUP(A1076,'ADM Details FY17'!$A$3:$S$3515,19,FALSE)</f>
        <v>0</v>
      </c>
      <c r="P1076" s="1">
        <f>VLOOKUP(A1076,'ADM Details FY17'!$A$3:$U$3515,21,FALSE)</f>
        <v>0</v>
      </c>
      <c r="Q1076" s="1">
        <f>VLOOKUP(A1076,'ADM Details FY17'!$A$3:$V$3515,22,FALSE)</f>
        <v>0</v>
      </c>
      <c r="R1076" s="1">
        <f>VLOOKUP(A1076,'ADM Details FY17'!$A$3:$W$3515,23,FALSE)</f>
        <v>0</v>
      </c>
      <c r="S1076" s="1">
        <f>VLOOKUP(A1076,'ADM Details FY17'!$A$3:$X$3515,24,FALSE)</f>
        <v>0</v>
      </c>
      <c r="T1076" s="1">
        <f>VLOOKUP(A1076,'ADM Details FY17'!$A$3:$Y$3515,25,FALSE)</f>
        <v>0</v>
      </c>
      <c r="U1076" s="1">
        <f>VLOOKUP(A1076,'ADM Details FY17'!$A$3:$AA$3515,27,FALSE)</f>
        <v>0</v>
      </c>
      <c r="V1076" s="1">
        <f>IFERROR(VLOOKUP(C1076,'eindex _tget pp '!$A$4:$E$615,5,FALSE),0)</f>
        <v>94.869008809635275</v>
      </c>
      <c r="W1076" s="31">
        <f>IFERROR(VLOOKUP(C1076,'eindex _tget pp '!$A$4:$F$615,6,FALSE),0)</f>
        <v>0.52077289439999996</v>
      </c>
      <c r="X1076" s="4">
        <f>IFERROR(VLOOKUP(B1076,'eschools 16'!$A$2:$F$25,6,FALSE),1)</f>
        <v>1</v>
      </c>
      <c r="Y1076" s="1">
        <f t="shared" si="80"/>
        <v>12.33</v>
      </c>
      <c r="Z1076" s="1">
        <f t="shared" si="81"/>
        <v>0</v>
      </c>
      <c r="AA1076" s="31">
        <f>IFERROR(VLOOKUP(C1076,'eindex _tget pp '!$A$4:$G$615,7,FALSE),0)</f>
        <v>0.40103628899999999</v>
      </c>
      <c r="AB1076" s="1">
        <f>VLOOKUP(A1076,'ADM Details FY17'!$A$3:$AB$3515,28,FALSE)</f>
        <v>0</v>
      </c>
      <c r="AC1076" s="1">
        <f t="shared" si="82"/>
        <v>0</v>
      </c>
      <c r="AD1076" s="1">
        <f t="shared" si="83"/>
        <v>0.52</v>
      </c>
      <c r="AE1076" s="1">
        <f t="shared" si="84"/>
        <v>78</v>
      </c>
    </row>
    <row r="1077" spans="1:31" x14ac:dyDescent="0.25">
      <c r="A1077" t="str">
        <f>B1077&amp;"-"&amp;COUNTIF($B$3:B1077,B1077)</f>
        <v>300-38</v>
      </c>
      <c r="B1077">
        <v>300</v>
      </c>
      <c r="C1077" s="18">
        <f>VLOOKUP(A1077,'ADM Details FY17'!$A$3:$D$3515,4,FALSE)</f>
        <v>49270</v>
      </c>
      <c r="D1077" s="1">
        <f>VLOOKUP(A1077,'ADM Details FY17'!$A$3:$E$3515,5,FALSE)</f>
        <v>0.84</v>
      </c>
      <c r="E1077" s="1">
        <f>VLOOKUP(A1077,'ADM Details FY17'!$A$3:$F$3515,6,FALSE)</f>
        <v>0</v>
      </c>
      <c r="F1077" s="1">
        <f>VLOOKUP(A1077,'ADM Details FY17'!$A$3:$G$3515,7,FALSE)</f>
        <v>0</v>
      </c>
      <c r="G1077" s="1">
        <f>VLOOKUP(A1077,'ADM Details FY17'!$A$3:$H$3515,8,FALSE)</f>
        <v>0</v>
      </c>
      <c r="H1077" s="1">
        <f>VLOOKUP(A1077,'ADM Details FY17'!$A$3:$I$3515,9,FALSE)</f>
        <v>0</v>
      </c>
      <c r="I1077" s="1">
        <f>VLOOKUP(A1077,'ADM Details FY17'!$A$3:$J$3517,10,FALSE)</f>
        <v>0</v>
      </c>
      <c r="J1077" s="1">
        <f>VLOOKUP(A1077,'ADM Details FY17'!$A$3:$K$3515,11,FALSE)</f>
        <v>0</v>
      </c>
      <c r="K1077" s="1">
        <f>VLOOKUP(A1077,'ADM Details FY17'!$A$3:$M$3515,13,FALSE)</f>
        <v>0.84</v>
      </c>
      <c r="L1077" s="1">
        <f>VLOOKUP(A1077,'ADM Details FY17'!$A$3:$O$3515,15,FALSE)</f>
        <v>0</v>
      </c>
      <c r="M1077" s="1">
        <f>VLOOKUP(A1077,'ADM Details FY17'!$A$3:$P$3515,16,FALSE)</f>
        <v>0</v>
      </c>
      <c r="N1077" s="1">
        <f>VLOOKUP(A1077,'ADM Details FY17'!$A$3:$Q$3515,17,FALSE)</f>
        <v>0</v>
      </c>
      <c r="O1077" s="1">
        <f>VLOOKUP(A1077,'ADM Details FY17'!$A$3:$S$3515,19,FALSE)</f>
        <v>0</v>
      </c>
      <c r="P1077" s="1">
        <f>VLOOKUP(A1077,'ADM Details FY17'!$A$3:$U$3515,21,FALSE)</f>
        <v>0</v>
      </c>
      <c r="Q1077" s="1">
        <f>VLOOKUP(A1077,'ADM Details FY17'!$A$3:$V$3515,22,FALSE)</f>
        <v>0</v>
      </c>
      <c r="R1077" s="1">
        <f>VLOOKUP(A1077,'ADM Details FY17'!$A$3:$W$3515,23,FALSE)</f>
        <v>0</v>
      </c>
      <c r="S1077" s="1">
        <f>VLOOKUP(A1077,'ADM Details FY17'!$A$3:$X$3515,24,FALSE)</f>
        <v>0</v>
      </c>
      <c r="T1077" s="1">
        <f>VLOOKUP(A1077,'ADM Details FY17'!$A$3:$Y$3515,25,FALSE)</f>
        <v>0</v>
      </c>
      <c r="U1077" s="1">
        <f>VLOOKUP(A1077,'ADM Details FY17'!$A$3:$AA$3515,27,FALSE)</f>
        <v>0</v>
      </c>
      <c r="V1077" s="1">
        <f>IFERROR(VLOOKUP(C1077,'eindex _tget pp '!$A$4:$E$615,5,FALSE),0)</f>
        <v>500.98429019993375</v>
      </c>
      <c r="W1077" s="31">
        <f>IFERROR(VLOOKUP(C1077,'eindex _tget pp '!$A$4:$F$615,6,FALSE),0)</f>
        <v>1.0114585884</v>
      </c>
      <c r="X1077" s="4">
        <f>IFERROR(VLOOKUP(B1077,'eschools 16'!$A$2:$F$25,6,FALSE),1)</f>
        <v>1</v>
      </c>
      <c r="Y1077" s="1">
        <f t="shared" si="80"/>
        <v>105.21</v>
      </c>
      <c r="Z1077" s="1">
        <f t="shared" si="81"/>
        <v>231.1</v>
      </c>
      <c r="AA1077" s="31">
        <f>IFERROR(VLOOKUP(C1077,'eindex _tget pp '!$A$4:$G$615,7,FALSE),0)</f>
        <v>0.52370277200000004</v>
      </c>
      <c r="AB1077" s="1">
        <f>VLOOKUP(A1077,'ADM Details FY17'!$A$3:$AB$3515,28,FALSE)</f>
        <v>0</v>
      </c>
      <c r="AC1077" s="1">
        <f t="shared" si="82"/>
        <v>0</v>
      </c>
      <c r="AD1077" s="1">
        <f t="shared" si="83"/>
        <v>0.84</v>
      </c>
      <c r="AE1077" s="1">
        <f t="shared" si="84"/>
        <v>126</v>
      </c>
    </row>
    <row r="1078" spans="1:31" x14ac:dyDescent="0.25">
      <c r="A1078" t="str">
        <f>B1078&amp;"-"&amp;COUNTIF($B$3:B1078,B1078)</f>
        <v>300-39</v>
      </c>
      <c r="B1078">
        <v>300</v>
      </c>
      <c r="C1078" s="18">
        <f>VLOOKUP(A1078,'ADM Details FY17'!$A$3:$D$3515,4,FALSE)</f>
        <v>44446</v>
      </c>
      <c r="D1078" s="1">
        <f>VLOOKUP(A1078,'ADM Details FY17'!$A$3:$E$3515,5,FALSE)</f>
        <v>0.95</v>
      </c>
      <c r="E1078" s="1">
        <f>VLOOKUP(A1078,'ADM Details FY17'!$A$3:$F$3515,6,FALSE)</f>
        <v>0</v>
      </c>
      <c r="F1078" s="1">
        <f>VLOOKUP(A1078,'ADM Details FY17'!$A$3:$G$3515,7,FALSE)</f>
        <v>0</v>
      </c>
      <c r="G1078" s="1">
        <f>VLOOKUP(A1078,'ADM Details FY17'!$A$3:$H$3515,8,FALSE)</f>
        <v>0.95</v>
      </c>
      <c r="H1078" s="1">
        <f>VLOOKUP(A1078,'ADM Details FY17'!$A$3:$I$3515,9,FALSE)</f>
        <v>0</v>
      </c>
      <c r="I1078" s="1">
        <f>VLOOKUP(A1078,'ADM Details FY17'!$A$3:$J$3517,10,FALSE)</f>
        <v>0</v>
      </c>
      <c r="J1078" s="1">
        <f>VLOOKUP(A1078,'ADM Details FY17'!$A$3:$K$3515,11,FALSE)</f>
        <v>0</v>
      </c>
      <c r="K1078" s="1">
        <f>VLOOKUP(A1078,'ADM Details FY17'!$A$3:$M$3515,13,FALSE)</f>
        <v>0.95</v>
      </c>
      <c r="L1078" s="1">
        <f>VLOOKUP(A1078,'ADM Details FY17'!$A$3:$O$3515,15,FALSE)</f>
        <v>0</v>
      </c>
      <c r="M1078" s="1">
        <f>VLOOKUP(A1078,'ADM Details FY17'!$A$3:$P$3515,16,FALSE)</f>
        <v>0</v>
      </c>
      <c r="N1078" s="1">
        <f>VLOOKUP(A1078,'ADM Details FY17'!$A$3:$Q$3515,17,FALSE)</f>
        <v>0</v>
      </c>
      <c r="O1078" s="1">
        <f>VLOOKUP(A1078,'ADM Details FY17'!$A$3:$S$3515,19,FALSE)</f>
        <v>0</v>
      </c>
      <c r="P1078" s="1">
        <f>VLOOKUP(A1078,'ADM Details FY17'!$A$3:$U$3515,21,FALSE)</f>
        <v>0</v>
      </c>
      <c r="Q1078" s="1">
        <f>VLOOKUP(A1078,'ADM Details FY17'!$A$3:$V$3515,22,FALSE)</f>
        <v>0</v>
      </c>
      <c r="R1078" s="1">
        <f>VLOOKUP(A1078,'ADM Details FY17'!$A$3:$W$3515,23,FALSE)</f>
        <v>0</v>
      </c>
      <c r="S1078" s="1">
        <f>VLOOKUP(A1078,'ADM Details FY17'!$A$3:$X$3515,24,FALSE)</f>
        <v>0</v>
      </c>
      <c r="T1078" s="1">
        <f>VLOOKUP(A1078,'ADM Details FY17'!$A$3:$Y$3515,25,FALSE)</f>
        <v>0</v>
      </c>
      <c r="U1078" s="1">
        <f>VLOOKUP(A1078,'ADM Details FY17'!$A$3:$AA$3515,27,FALSE)</f>
        <v>0</v>
      </c>
      <c r="V1078" s="1">
        <f>IFERROR(VLOOKUP(C1078,'eindex _tget pp '!$A$4:$E$615,5,FALSE),0)</f>
        <v>1367.6597894101978</v>
      </c>
      <c r="W1078" s="31">
        <f>IFERROR(VLOOKUP(C1078,'eindex _tget pp '!$A$4:$F$615,6,FALSE),0)</f>
        <v>1.9060765075999999</v>
      </c>
      <c r="X1078" s="4">
        <f>IFERROR(VLOOKUP(B1078,'eschools 16'!$A$2:$F$25,6,FALSE),1)</f>
        <v>1</v>
      </c>
      <c r="Y1078" s="1">
        <f t="shared" si="80"/>
        <v>324.82</v>
      </c>
      <c r="Z1078" s="1">
        <f t="shared" si="81"/>
        <v>492.53</v>
      </c>
      <c r="AA1078" s="31">
        <f>IFERROR(VLOOKUP(C1078,'eindex _tget pp '!$A$4:$G$615,7,FALSE),0)</f>
        <v>0.73567801399999999</v>
      </c>
      <c r="AB1078" s="1">
        <f>VLOOKUP(A1078,'ADM Details FY17'!$A$3:$AB$3515,28,FALSE)</f>
        <v>0</v>
      </c>
      <c r="AC1078" s="1">
        <f t="shared" si="82"/>
        <v>0</v>
      </c>
      <c r="AD1078" s="1">
        <f t="shared" si="83"/>
        <v>0.95</v>
      </c>
      <c r="AE1078" s="1">
        <f t="shared" si="84"/>
        <v>142.5</v>
      </c>
    </row>
    <row r="1079" spans="1:31" x14ac:dyDescent="0.25">
      <c r="A1079" t="str">
        <f>B1079&amp;"-"&amp;COUNTIF($B$3:B1079,B1079)</f>
        <v>300-40</v>
      </c>
      <c r="B1079">
        <v>300</v>
      </c>
      <c r="C1079" s="18">
        <f>VLOOKUP(A1079,'ADM Details FY17'!$A$3:$D$3515,4,FALSE)</f>
        <v>45559</v>
      </c>
      <c r="D1079" s="1">
        <f>VLOOKUP(A1079,'ADM Details FY17'!$A$3:$E$3515,5,FALSE)</f>
        <v>0.47</v>
      </c>
      <c r="E1079" s="1">
        <f>VLOOKUP(A1079,'ADM Details FY17'!$A$3:$F$3515,6,FALSE)</f>
        <v>0</v>
      </c>
      <c r="F1079" s="1">
        <f>VLOOKUP(A1079,'ADM Details FY17'!$A$3:$G$3515,7,FALSE)</f>
        <v>0</v>
      </c>
      <c r="G1079" s="1">
        <f>VLOOKUP(A1079,'ADM Details FY17'!$A$3:$H$3515,8,FALSE)</f>
        <v>0</v>
      </c>
      <c r="H1079" s="1">
        <f>VLOOKUP(A1079,'ADM Details FY17'!$A$3:$I$3515,9,FALSE)</f>
        <v>0</v>
      </c>
      <c r="I1079" s="1">
        <f>VLOOKUP(A1079,'ADM Details FY17'!$A$3:$J$3517,10,FALSE)</f>
        <v>0</v>
      </c>
      <c r="J1079" s="1">
        <f>VLOOKUP(A1079,'ADM Details FY17'!$A$3:$K$3515,11,FALSE)</f>
        <v>0</v>
      </c>
      <c r="K1079" s="1">
        <f>VLOOKUP(A1079,'ADM Details FY17'!$A$3:$M$3515,13,FALSE)</f>
        <v>0</v>
      </c>
      <c r="L1079" s="1">
        <f>VLOOKUP(A1079,'ADM Details FY17'!$A$3:$O$3515,15,FALSE)</f>
        <v>0</v>
      </c>
      <c r="M1079" s="1">
        <f>VLOOKUP(A1079,'ADM Details FY17'!$A$3:$P$3515,16,FALSE)</f>
        <v>0</v>
      </c>
      <c r="N1079" s="1">
        <f>VLOOKUP(A1079,'ADM Details FY17'!$A$3:$Q$3515,17,FALSE)</f>
        <v>0</v>
      </c>
      <c r="O1079" s="1">
        <f>VLOOKUP(A1079,'ADM Details FY17'!$A$3:$S$3515,19,FALSE)</f>
        <v>0</v>
      </c>
      <c r="P1079" s="1">
        <f>VLOOKUP(A1079,'ADM Details FY17'!$A$3:$U$3515,21,FALSE)</f>
        <v>0</v>
      </c>
      <c r="Q1079" s="1">
        <f>VLOOKUP(A1079,'ADM Details FY17'!$A$3:$V$3515,22,FALSE)</f>
        <v>0</v>
      </c>
      <c r="R1079" s="1">
        <f>VLOOKUP(A1079,'ADM Details FY17'!$A$3:$W$3515,23,FALSE)</f>
        <v>0</v>
      </c>
      <c r="S1079" s="1">
        <f>VLOOKUP(A1079,'ADM Details FY17'!$A$3:$X$3515,24,FALSE)</f>
        <v>0</v>
      </c>
      <c r="T1079" s="1">
        <f>VLOOKUP(A1079,'ADM Details FY17'!$A$3:$Y$3515,25,FALSE)</f>
        <v>0</v>
      </c>
      <c r="U1079" s="1">
        <f>VLOOKUP(A1079,'ADM Details FY17'!$A$3:$AA$3515,27,FALSE)</f>
        <v>0</v>
      </c>
      <c r="V1079" s="1">
        <f>IFERROR(VLOOKUP(C1079,'eindex _tget pp '!$A$4:$E$615,5,FALSE),0)</f>
        <v>0</v>
      </c>
      <c r="W1079" s="31">
        <f>IFERROR(VLOOKUP(C1079,'eindex _tget pp '!$A$4:$F$615,6,FALSE),0)</f>
        <v>0.74838971519999997</v>
      </c>
      <c r="X1079" s="4">
        <f>IFERROR(VLOOKUP(B1079,'eschools 16'!$A$2:$F$25,6,FALSE),1)</f>
        <v>1</v>
      </c>
      <c r="Y1079" s="1">
        <f t="shared" si="80"/>
        <v>0</v>
      </c>
      <c r="Z1079" s="1">
        <f t="shared" si="81"/>
        <v>0</v>
      </c>
      <c r="AA1079" s="31">
        <f>IFERROR(VLOOKUP(C1079,'eindex _tget pp '!$A$4:$G$615,7,FALSE),0)</f>
        <v>0.18905559199999999</v>
      </c>
      <c r="AB1079" s="1">
        <f>VLOOKUP(A1079,'ADM Details FY17'!$A$3:$AB$3515,28,FALSE)</f>
        <v>0</v>
      </c>
      <c r="AC1079" s="1">
        <f t="shared" si="82"/>
        <v>0</v>
      </c>
      <c r="AD1079" s="1">
        <f t="shared" si="83"/>
        <v>0.47</v>
      </c>
      <c r="AE1079" s="1">
        <f t="shared" si="84"/>
        <v>70.5</v>
      </c>
    </row>
    <row r="1080" spans="1:31" x14ac:dyDescent="0.25">
      <c r="A1080" t="str">
        <f>B1080&amp;"-"&amp;COUNTIF($B$3:B1080,B1080)</f>
        <v>300-41</v>
      </c>
      <c r="B1080">
        <v>300</v>
      </c>
      <c r="C1080" s="18">
        <f>VLOOKUP(A1080,'ADM Details FY17'!$A$3:$D$3515,4,FALSE)</f>
        <v>48637</v>
      </c>
      <c r="D1080" s="1">
        <f>VLOOKUP(A1080,'ADM Details FY17'!$A$3:$E$3515,5,FALSE)</f>
        <v>0.71</v>
      </c>
      <c r="E1080" s="1">
        <f>VLOOKUP(A1080,'ADM Details FY17'!$A$3:$F$3515,6,FALSE)</f>
        <v>0</v>
      </c>
      <c r="F1080" s="1">
        <f>VLOOKUP(A1080,'ADM Details FY17'!$A$3:$G$3515,7,FALSE)</f>
        <v>0</v>
      </c>
      <c r="G1080" s="1">
        <f>VLOOKUP(A1080,'ADM Details FY17'!$A$3:$H$3515,8,FALSE)</f>
        <v>0</v>
      </c>
      <c r="H1080" s="1">
        <f>VLOOKUP(A1080,'ADM Details FY17'!$A$3:$I$3515,9,FALSE)</f>
        <v>0</v>
      </c>
      <c r="I1080" s="1">
        <f>VLOOKUP(A1080,'ADM Details FY17'!$A$3:$J$3517,10,FALSE)</f>
        <v>0</v>
      </c>
      <c r="J1080" s="1">
        <f>VLOOKUP(A1080,'ADM Details FY17'!$A$3:$K$3515,11,FALSE)</f>
        <v>0.7</v>
      </c>
      <c r="K1080" s="1">
        <f>VLOOKUP(A1080,'ADM Details FY17'!$A$3:$M$3515,13,FALSE)</f>
        <v>0.71</v>
      </c>
      <c r="L1080" s="1">
        <f>VLOOKUP(A1080,'ADM Details FY17'!$A$3:$O$3515,15,FALSE)</f>
        <v>0</v>
      </c>
      <c r="M1080" s="1">
        <f>VLOOKUP(A1080,'ADM Details FY17'!$A$3:$P$3515,16,FALSE)</f>
        <v>0</v>
      </c>
      <c r="N1080" s="1">
        <f>VLOOKUP(A1080,'ADM Details FY17'!$A$3:$Q$3515,17,FALSE)</f>
        <v>0</v>
      </c>
      <c r="O1080" s="1">
        <f>VLOOKUP(A1080,'ADM Details FY17'!$A$3:$S$3515,19,FALSE)</f>
        <v>0</v>
      </c>
      <c r="P1080" s="1">
        <f>VLOOKUP(A1080,'ADM Details FY17'!$A$3:$U$3515,21,FALSE)</f>
        <v>0</v>
      </c>
      <c r="Q1080" s="1">
        <f>VLOOKUP(A1080,'ADM Details FY17'!$A$3:$V$3515,22,FALSE)</f>
        <v>0</v>
      </c>
      <c r="R1080" s="1">
        <f>VLOOKUP(A1080,'ADM Details FY17'!$A$3:$W$3515,23,FALSE)</f>
        <v>0</v>
      </c>
      <c r="S1080" s="1">
        <f>VLOOKUP(A1080,'ADM Details FY17'!$A$3:$X$3515,24,FALSE)</f>
        <v>0</v>
      </c>
      <c r="T1080" s="1">
        <f>VLOOKUP(A1080,'ADM Details FY17'!$A$3:$Y$3515,25,FALSE)</f>
        <v>0</v>
      </c>
      <c r="U1080" s="1">
        <f>VLOOKUP(A1080,'ADM Details FY17'!$A$3:$AA$3515,27,FALSE)</f>
        <v>0</v>
      </c>
      <c r="V1080" s="1">
        <f>IFERROR(VLOOKUP(C1080,'eindex _tget pp '!$A$4:$E$615,5,FALSE),0)</f>
        <v>324.70103425334167</v>
      </c>
      <c r="W1080" s="31">
        <f>IFERROR(VLOOKUP(C1080,'eindex _tget pp '!$A$4:$F$615,6,FALSE),0)</f>
        <v>0.25620698209999998</v>
      </c>
      <c r="X1080" s="4">
        <f>IFERROR(VLOOKUP(B1080,'eschools 16'!$A$2:$F$25,6,FALSE),1)</f>
        <v>1</v>
      </c>
      <c r="Y1080" s="1">
        <f t="shared" si="80"/>
        <v>57.63</v>
      </c>
      <c r="Z1080" s="1">
        <f t="shared" si="81"/>
        <v>49.48</v>
      </c>
      <c r="AA1080" s="31">
        <f>IFERROR(VLOOKUP(C1080,'eindex _tget pp '!$A$4:$G$615,7,FALSE),0)</f>
        <v>0.45866527099999999</v>
      </c>
      <c r="AB1080" s="1">
        <f>VLOOKUP(A1080,'ADM Details FY17'!$A$3:$AB$3515,28,FALSE)</f>
        <v>0</v>
      </c>
      <c r="AC1080" s="1">
        <f t="shared" si="82"/>
        <v>0</v>
      </c>
      <c r="AD1080" s="1">
        <f t="shared" si="83"/>
        <v>0.71</v>
      </c>
      <c r="AE1080" s="1">
        <f t="shared" si="84"/>
        <v>106.5</v>
      </c>
    </row>
    <row r="1081" spans="1:31" x14ac:dyDescent="0.25">
      <c r="A1081" t="str">
        <f>B1081&amp;"-"&amp;COUNTIF($B$3:B1081,B1081)</f>
        <v>300-42</v>
      </c>
      <c r="B1081">
        <v>300</v>
      </c>
      <c r="C1081" s="18">
        <f>VLOOKUP(A1081,'ADM Details FY17'!$A$3:$D$3515,4,FALSE)</f>
        <v>44495</v>
      </c>
      <c r="D1081" s="1">
        <f>VLOOKUP(A1081,'ADM Details FY17'!$A$3:$E$3515,5,FALSE)</f>
        <v>0.18</v>
      </c>
      <c r="E1081" s="1">
        <f>VLOOKUP(A1081,'ADM Details FY17'!$A$3:$F$3515,6,FALSE)</f>
        <v>0</v>
      </c>
      <c r="F1081" s="1">
        <f>VLOOKUP(A1081,'ADM Details FY17'!$A$3:$G$3515,7,FALSE)</f>
        <v>0</v>
      </c>
      <c r="G1081" s="1">
        <f>VLOOKUP(A1081,'ADM Details FY17'!$A$3:$H$3515,8,FALSE)</f>
        <v>0</v>
      </c>
      <c r="H1081" s="1">
        <f>VLOOKUP(A1081,'ADM Details FY17'!$A$3:$I$3515,9,FALSE)</f>
        <v>0</v>
      </c>
      <c r="I1081" s="1">
        <f>VLOOKUP(A1081,'ADM Details FY17'!$A$3:$J$3517,10,FALSE)</f>
        <v>0</v>
      </c>
      <c r="J1081" s="1">
        <f>VLOOKUP(A1081,'ADM Details FY17'!$A$3:$K$3515,11,FALSE)</f>
        <v>0</v>
      </c>
      <c r="K1081" s="1">
        <f>VLOOKUP(A1081,'ADM Details FY17'!$A$3:$M$3515,13,FALSE)</f>
        <v>0.18</v>
      </c>
      <c r="L1081" s="1">
        <f>VLOOKUP(A1081,'ADM Details FY17'!$A$3:$O$3515,15,FALSE)</f>
        <v>0</v>
      </c>
      <c r="M1081" s="1">
        <f>VLOOKUP(A1081,'ADM Details FY17'!$A$3:$P$3515,16,FALSE)</f>
        <v>0</v>
      </c>
      <c r="N1081" s="1">
        <f>VLOOKUP(A1081,'ADM Details FY17'!$A$3:$Q$3515,17,FALSE)</f>
        <v>0</v>
      </c>
      <c r="O1081" s="1">
        <f>VLOOKUP(A1081,'ADM Details FY17'!$A$3:$S$3515,19,FALSE)</f>
        <v>0</v>
      </c>
      <c r="P1081" s="1">
        <f>VLOOKUP(A1081,'ADM Details FY17'!$A$3:$U$3515,21,FALSE)</f>
        <v>0</v>
      </c>
      <c r="Q1081" s="1">
        <f>VLOOKUP(A1081,'ADM Details FY17'!$A$3:$V$3515,22,FALSE)</f>
        <v>0</v>
      </c>
      <c r="R1081" s="1">
        <f>VLOOKUP(A1081,'ADM Details FY17'!$A$3:$W$3515,23,FALSE)</f>
        <v>0</v>
      </c>
      <c r="S1081" s="1">
        <f>VLOOKUP(A1081,'ADM Details FY17'!$A$3:$X$3515,24,FALSE)</f>
        <v>0</v>
      </c>
      <c r="T1081" s="1">
        <f>VLOOKUP(A1081,'ADM Details FY17'!$A$3:$Y$3515,25,FALSE)</f>
        <v>0</v>
      </c>
      <c r="U1081" s="1">
        <f>VLOOKUP(A1081,'ADM Details FY17'!$A$3:$AA$3515,27,FALSE)</f>
        <v>0</v>
      </c>
      <c r="V1081" s="1">
        <f>IFERROR(VLOOKUP(C1081,'eindex _tget pp '!$A$4:$E$615,5,FALSE),0)</f>
        <v>792.78210067708721</v>
      </c>
      <c r="W1081" s="31">
        <f>IFERROR(VLOOKUP(C1081,'eindex _tget pp '!$A$4:$F$615,6,FALSE),0)</f>
        <v>2.0293145146999998</v>
      </c>
      <c r="X1081" s="4">
        <f>IFERROR(VLOOKUP(B1081,'eschools 16'!$A$2:$F$25,6,FALSE),1)</f>
        <v>1</v>
      </c>
      <c r="Y1081" s="1">
        <f t="shared" si="80"/>
        <v>35.68</v>
      </c>
      <c r="Z1081" s="1">
        <f t="shared" si="81"/>
        <v>99.36</v>
      </c>
      <c r="AA1081" s="31">
        <f>IFERROR(VLOOKUP(C1081,'eindex _tget pp '!$A$4:$G$615,7,FALSE),0)</f>
        <v>0.708195778</v>
      </c>
      <c r="AB1081" s="1">
        <f>VLOOKUP(A1081,'ADM Details FY17'!$A$3:$AB$3515,28,FALSE)</f>
        <v>0</v>
      </c>
      <c r="AC1081" s="1">
        <f t="shared" si="82"/>
        <v>0</v>
      </c>
      <c r="AD1081" s="1">
        <f t="shared" si="83"/>
        <v>0.18</v>
      </c>
      <c r="AE1081" s="1">
        <f t="shared" si="84"/>
        <v>27</v>
      </c>
    </row>
    <row r="1082" spans="1:31" x14ac:dyDescent="0.25">
      <c r="A1082" t="str">
        <f>B1082&amp;"-"&amp;COUNTIF($B$3:B1082,B1082)</f>
        <v>300-43</v>
      </c>
      <c r="B1082">
        <v>300</v>
      </c>
      <c r="C1082" s="18">
        <f>VLOOKUP(A1082,'ADM Details FY17'!$A$3:$D$3515,4,FALSE)</f>
        <v>44503</v>
      </c>
      <c r="D1082" s="1">
        <f>VLOOKUP(A1082,'ADM Details FY17'!$A$3:$E$3515,5,FALSE)</f>
        <v>4</v>
      </c>
      <c r="E1082" s="1">
        <f>VLOOKUP(A1082,'ADM Details FY17'!$A$3:$F$3515,6,FALSE)</f>
        <v>0</v>
      </c>
      <c r="F1082" s="1">
        <f>VLOOKUP(A1082,'ADM Details FY17'!$A$3:$G$3515,7,FALSE)</f>
        <v>0</v>
      </c>
      <c r="G1082" s="1">
        <f>VLOOKUP(A1082,'ADM Details FY17'!$A$3:$H$3515,8,FALSE)</f>
        <v>1</v>
      </c>
      <c r="H1082" s="1">
        <f>VLOOKUP(A1082,'ADM Details FY17'!$A$3:$I$3515,9,FALSE)</f>
        <v>0</v>
      </c>
      <c r="I1082" s="1">
        <f>VLOOKUP(A1082,'ADM Details FY17'!$A$3:$J$3517,10,FALSE)</f>
        <v>0</v>
      </c>
      <c r="J1082" s="1">
        <f>VLOOKUP(A1082,'ADM Details FY17'!$A$3:$K$3515,11,FALSE)</f>
        <v>2.17</v>
      </c>
      <c r="K1082" s="1">
        <f>VLOOKUP(A1082,'ADM Details FY17'!$A$3:$M$3515,13,FALSE)</f>
        <v>3</v>
      </c>
      <c r="L1082" s="1">
        <f>VLOOKUP(A1082,'ADM Details FY17'!$A$3:$O$3515,15,FALSE)</f>
        <v>0</v>
      </c>
      <c r="M1082" s="1">
        <f>VLOOKUP(A1082,'ADM Details FY17'!$A$3:$P$3515,16,FALSE)</f>
        <v>0</v>
      </c>
      <c r="N1082" s="1">
        <f>VLOOKUP(A1082,'ADM Details FY17'!$A$3:$Q$3515,17,FALSE)</f>
        <v>0</v>
      </c>
      <c r="O1082" s="1">
        <f>VLOOKUP(A1082,'ADM Details FY17'!$A$3:$S$3515,19,FALSE)</f>
        <v>0</v>
      </c>
      <c r="P1082" s="1">
        <f>VLOOKUP(A1082,'ADM Details FY17'!$A$3:$U$3515,21,FALSE)</f>
        <v>0</v>
      </c>
      <c r="Q1082" s="1">
        <f>VLOOKUP(A1082,'ADM Details FY17'!$A$3:$V$3515,22,FALSE)</f>
        <v>0</v>
      </c>
      <c r="R1082" s="1">
        <f>VLOOKUP(A1082,'ADM Details FY17'!$A$3:$W$3515,23,FALSE)</f>
        <v>0</v>
      </c>
      <c r="S1082" s="1">
        <f>VLOOKUP(A1082,'ADM Details FY17'!$A$3:$X$3515,24,FALSE)</f>
        <v>0</v>
      </c>
      <c r="T1082" s="1">
        <f>VLOOKUP(A1082,'ADM Details FY17'!$A$3:$Y$3515,25,FALSE)</f>
        <v>0</v>
      </c>
      <c r="U1082" s="1">
        <f>VLOOKUP(A1082,'ADM Details FY17'!$A$3:$AA$3515,27,FALSE)</f>
        <v>0</v>
      </c>
      <c r="V1082" s="1">
        <f>IFERROR(VLOOKUP(C1082,'eindex _tget pp '!$A$4:$E$615,5,FALSE),0)</f>
        <v>100.41975638091075</v>
      </c>
      <c r="W1082" s="31">
        <f>IFERROR(VLOOKUP(C1082,'eindex _tget pp '!$A$4:$F$615,6,FALSE),0)</f>
        <v>0.1835559484</v>
      </c>
      <c r="X1082" s="4">
        <f>IFERROR(VLOOKUP(B1082,'eschools 16'!$A$2:$F$25,6,FALSE),1)</f>
        <v>1</v>
      </c>
      <c r="Y1082" s="1">
        <f t="shared" si="80"/>
        <v>100.42</v>
      </c>
      <c r="Z1082" s="1">
        <f t="shared" si="81"/>
        <v>149.78</v>
      </c>
      <c r="AA1082" s="31">
        <f>IFERROR(VLOOKUP(C1082,'eindex _tget pp '!$A$4:$G$615,7,FALSE),0)</f>
        <v>0.45004889799999998</v>
      </c>
      <c r="AB1082" s="1">
        <f>VLOOKUP(A1082,'ADM Details FY17'!$A$3:$AB$3515,28,FALSE)</f>
        <v>0</v>
      </c>
      <c r="AC1082" s="1">
        <f t="shared" si="82"/>
        <v>0</v>
      </c>
      <c r="AD1082" s="1">
        <f t="shared" si="83"/>
        <v>4</v>
      </c>
      <c r="AE1082" s="1">
        <f t="shared" si="84"/>
        <v>600</v>
      </c>
    </row>
    <row r="1083" spans="1:31" x14ac:dyDescent="0.25">
      <c r="A1083" t="str">
        <f>B1083&amp;"-"&amp;COUNTIF($B$3:B1083,B1083)</f>
        <v>300-44</v>
      </c>
      <c r="B1083">
        <v>300</v>
      </c>
      <c r="C1083" s="18">
        <f>VLOOKUP(A1083,'ADM Details FY17'!$A$3:$D$3515,4,FALSE)</f>
        <v>50336</v>
      </c>
      <c r="D1083" s="1">
        <f>VLOOKUP(A1083,'ADM Details FY17'!$A$3:$E$3515,5,FALSE)</f>
        <v>0.75</v>
      </c>
      <c r="E1083" s="1">
        <f>VLOOKUP(A1083,'ADM Details FY17'!$A$3:$F$3515,6,FALSE)</f>
        <v>0</v>
      </c>
      <c r="F1083" s="1">
        <f>VLOOKUP(A1083,'ADM Details FY17'!$A$3:$G$3515,7,FALSE)</f>
        <v>0</v>
      </c>
      <c r="G1083" s="1">
        <f>VLOOKUP(A1083,'ADM Details FY17'!$A$3:$H$3515,8,FALSE)</f>
        <v>0</v>
      </c>
      <c r="H1083" s="1">
        <f>VLOOKUP(A1083,'ADM Details FY17'!$A$3:$I$3515,9,FALSE)</f>
        <v>0</v>
      </c>
      <c r="I1083" s="1">
        <f>VLOOKUP(A1083,'ADM Details FY17'!$A$3:$J$3517,10,FALSE)</f>
        <v>0</v>
      </c>
      <c r="J1083" s="1">
        <f>VLOOKUP(A1083,'ADM Details FY17'!$A$3:$K$3515,11,FALSE)</f>
        <v>0</v>
      </c>
      <c r="K1083" s="1">
        <f>VLOOKUP(A1083,'ADM Details FY17'!$A$3:$M$3515,13,FALSE)</f>
        <v>0</v>
      </c>
      <c r="L1083" s="1">
        <f>VLOOKUP(A1083,'ADM Details FY17'!$A$3:$O$3515,15,FALSE)</f>
        <v>0</v>
      </c>
      <c r="M1083" s="1">
        <f>VLOOKUP(A1083,'ADM Details FY17'!$A$3:$P$3515,16,FALSE)</f>
        <v>0</v>
      </c>
      <c r="N1083" s="1">
        <f>VLOOKUP(A1083,'ADM Details FY17'!$A$3:$Q$3515,17,FALSE)</f>
        <v>0</v>
      </c>
      <c r="O1083" s="1">
        <f>VLOOKUP(A1083,'ADM Details FY17'!$A$3:$S$3515,19,FALSE)</f>
        <v>0</v>
      </c>
      <c r="P1083" s="1">
        <f>VLOOKUP(A1083,'ADM Details FY17'!$A$3:$U$3515,21,FALSE)</f>
        <v>0</v>
      </c>
      <c r="Q1083" s="1">
        <f>VLOOKUP(A1083,'ADM Details FY17'!$A$3:$V$3515,22,FALSE)</f>
        <v>0</v>
      </c>
      <c r="R1083" s="1">
        <f>VLOOKUP(A1083,'ADM Details FY17'!$A$3:$W$3515,23,FALSE)</f>
        <v>0</v>
      </c>
      <c r="S1083" s="1">
        <f>VLOOKUP(A1083,'ADM Details FY17'!$A$3:$X$3515,24,FALSE)</f>
        <v>0</v>
      </c>
      <c r="T1083" s="1">
        <f>VLOOKUP(A1083,'ADM Details FY17'!$A$3:$Y$3515,25,FALSE)</f>
        <v>0</v>
      </c>
      <c r="U1083" s="1">
        <f>VLOOKUP(A1083,'ADM Details FY17'!$A$3:$AA$3515,27,FALSE)</f>
        <v>0</v>
      </c>
      <c r="V1083" s="1">
        <f>IFERROR(VLOOKUP(C1083,'eindex _tget pp '!$A$4:$E$615,5,FALSE),0)</f>
        <v>448.86097172206155</v>
      </c>
      <c r="W1083" s="31">
        <f>IFERROR(VLOOKUP(C1083,'eindex _tget pp '!$A$4:$F$615,6,FALSE),0)</f>
        <v>0.76036243540000004</v>
      </c>
      <c r="X1083" s="4">
        <f>IFERROR(VLOOKUP(B1083,'eschools 16'!$A$2:$F$25,6,FALSE),1)</f>
        <v>1</v>
      </c>
      <c r="Y1083" s="1">
        <f t="shared" si="80"/>
        <v>84.16</v>
      </c>
      <c r="Z1083" s="1">
        <f t="shared" si="81"/>
        <v>0</v>
      </c>
      <c r="AA1083" s="31">
        <f>IFERROR(VLOOKUP(C1083,'eindex _tget pp '!$A$4:$G$615,7,FALSE),0)</f>
        <v>0.47724186099999999</v>
      </c>
      <c r="AB1083" s="1">
        <f>VLOOKUP(A1083,'ADM Details FY17'!$A$3:$AB$3515,28,FALSE)</f>
        <v>0</v>
      </c>
      <c r="AC1083" s="1">
        <f t="shared" si="82"/>
        <v>0</v>
      </c>
      <c r="AD1083" s="1">
        <f t="shared" si="83"/>
        <v>0.75</v>
      </c>
      <c r="AE1083" s="1">
        <f t="shared" si="84"/>
        <v>112.5</v>
      </c>
    </row>
    <row r="1084" spans="1:31" x14ac:dyDescent="0.25">
      <c r="A1084" t="str">
        <f>B1084&amp;"-"&amp;COUNTIF($B$3:B1084,B1084)</f>
        <v>300-45</v>
      </c>
      <c r="B1084">
        <v>300</v>
      </c>
      <c r="C1084" s="18">
        <f>VLOOKUP(A1084,'ADM Details FY17'!$A$3:$D$3515,4,FALSE)</f>
        <v>49916</v>
      </c>
      <c r="D1084" s="1">
        <f>VLOOKUP(A1084,'ADM Details FY17'!$A$3:$E$3515,5,FALSE)</f>
        <v>1.77</v>
      </c>
      <c r="E1084" s="1">
        <f>VLOOKUP(A1084,'ADM Details FY17'!$A$3:$F$3515,6,FALSE)</f>
        <v>0</v>
      </c>
      <c r="F1084" s="1">
        <f>VLOOKUP(A1084,'ADM Details FY17'!$A$3:$G$3515,7,FALSE)</f>
        <v>0.77</v>
      </c>
      <c r="G1084" s="1">
        <f>VLOOKUP(A1084,'ADM Details FY17'!$A$3:$H$3515,8,FALSE)</f>
        <v>0</v>
      </c>
      <c r="H1084" s="1">
        <f>VLOOKUP(A1084,'ADM Details FY17'!$A$3:$I$3515,9,FALSE)</f>
        <v>0</v>
      </c>
      <c r="I1084" s="1">
        <f>VLOOKUP(A1084,'ADM Details FY17'!$A$3:$J$3517,10,FALSE)</f>
        <v>0</v>
      </c>
      <c r="J1084" s="1">
        <f>VLOOKUP(A1084,'ADM Details FY17'!$A$3:$K$3515,11,FALSE)</f>
        <v>0</v>
      </c>
      <c r="K1084" s="1">
        <f>VLOOKUP(A1084,'ADM Details FY17'!$A$3:$M$3515,13,FALSE)</f>
        <v>0.77</v>
      </c>
      <c r="L1084" s="1">
        <f>VLOOKUP(A1084,'ADM Details FY17'!$A$3:$O$3515,15,FALSE)</f>
        <v>0</v>
      </c>
      <c r="M1084" s="1">
        <f>VLOOKUP(A1084,'ADM Details FY17'!$A$3:$P$3515,16,FALSE)</f>
        <v>0</v>
      </c>
      <c r="N1084" s="1">
        <f>VLOOKUP(A1084,'ADM Details FY17'!$A$3:$Q$3515,17,FALSE)</f>
        <v>0</v>
      </c>
      <c r="O1084" s="1">
        <f>VLOOKUP(A1084,'ADM Details FY17'!$A$3:$S$3515,19,FALSE)</f>
        <v>0</v>
      </c>
      <c r="P1084" s="1">
        <f>VLOOKUP(A1084,'ADM Details FY17'!$A$3:$U$3515,21,FALSE)</f>
        <v>0</v>
      </c>
      <c r="Q1084" s="1">
        <f>VLOOKUP(A1084,'ADM Details FY17'!$A$3:$V$3515,22,FALSE)</f>
        <v>0</v>
      </c>
      <c r="R1084" s="1">
        <f>VLOOKUP(A1084,'ADM Details FY17'!$A$3:$W$3515,23,FALSE)</f>
        <v>0</v>
      </c>
      <c r="S1084" s="1">
        <f>VLOOKUP(A1084,'ADM Details FY17'!$A$3:$X$3515,24,FALSE)</f>
        <v>0</v>
      </c>
      <c r="T1084" s="1">
        <f>VLOOKUP(A1084,'ADM Details FY17'!$A$3:$Y$3515,25,FALSE)</f>
        <v>0</v>
      </c>
      <c r="U1084" s="1">
        <f>VLOOKUP(A1084,'ADM Details FY17'!$A$3:$AA$3515,27,FALSE)</f>
        <v>0</v>
      </c>
      <c r="V1084" s="1">
        <f>IFERROR(VLOOKUP(C1084,'eindex _tget pp '!$A$4:$E$615,5,FALSE),0)</f>
        <v>539.86350404177961</v>
      </c>
      <c r="W1084" s="31">
        <f>IFERROR(VLOOKUP(C1084,'eindex _tget pp '!$A$4:$F$615,6,FALSE),0)</f>
        <v>0.89465486900000002</v>
      </c>
      <c r="X1084" s="4">
        <f>IFERROR(VLOOKUP(B1084,'eschools 16'!$A$2:$F$25,6,FALSE),1)</f>
        <v>1</v>
      </c>
      <c r="Y1084" s="1">
        <f t="shared" si="80"/>
        <v>238.89</v>
      </c>
      <c r="Z1084" s="1">
        <f t="shared" si="81"/>
        <v>187.38</v>
      </c>
      <c r="AA1084" s="31">
        <f>IFERROR(VLOOKUP(C1084,'eindex _tget pp '!$A$4:$G$615,7,FALSE),0)</f>
        <v>0.59383651000000004</v>
      </c>
      <c r="AB1084" s="1">
        <f>VLOOKUP(A1084,'ADM Details FY17'!$A$3:$AB$3515,28,FALSE)</f>
        <v>0</v>
      </c>
      <c r="AC1084" s="1">
        <f t="shared" si="82"/>
        <v>0</v>
      </c>
      <c r="AD1084" s="1">
        <f t="shared" si="83"/>
        <v>1.77</v>
      </c>
      <c r="AE1084" s="1">
        <f t="shared" si="84"/>
        <v>265.5</v>
      </c>
    </row>
    <row r="1085" spans="1:31" x14ac:dyDescent="0.25">
      <c r="A1085" t="str">
        <f>B1085&amp;"-"&amp;COUNTIF($B$3:B1085,B1085)</f>
        <v>300-46</v>
      </c>
      <c r="B1085">
        <v>300</v>
      </c>
      <c r="C1085" s="18">
        <f>VLOOKUP(A1085,'ADM Details FY17'!$A$3:$D$3515,4,FALSE)</f>
        <v>49924</v>
      </c>
      <c r="D1085" s="1">
        <f>VLOOKUP(A1085,'ADM Details FY17'!$A$3:$E$3515,5,FALSE)</f>
        <v>2</v>
      </c>
      <c r="E1085" s="1">
        <f>VLOOKUP(A1085,'ADM Details FY17'!$A$3:$F$3515,6,FALSE)</f>
        <v>0</v>
      </c>
      <c r="F1085" s="1">
        <f>VLOOKUP(A1085,'ADM Details FY17'!$A$3:$G$3515,7,FALSE)</f>
        <v>1</v>
      </c>
      <c r="G1085" s="1">
        <f>VLOOKUP(A1085,'ADM Details FY17'!$A$3:$H$3515,8,FALSE)</f>
        <v>0</v>
      </c>
      <c r="H1085" s="1">
        <f>VLOOKUP(A1085,'ADM Details FY17'!$A$3:$I$3515,9,FALSE)</f>
        <v>0</v>
      </c>
      <c r="I1085" s="1">
        <f>VLOOKUP(A1085,'ADM Details FY17'!$A$3:$J$3517,10,FALSE)</f>
        <v>0</v>
      </c>
      <c r="J1085" s="1">
        <f>VLOOKUP(A1085,'ADM Details FY17'!$A$3:$K$3515,11,FALSE)</f>
        <v>1</v>
      </c>
      <c r="K1085" s="1">
        <f>VLOOKUP(A1085,'ADM Details FY17'!$A$3:$M$3515,13,FALSE)</f>
        <v>2</v>
      </c>
      <c r="L1085" s="1">
        <f>VLOOKUP(A1085,'ADM Details FY17'!$A$3:$O$3515,15,FALSE)</f>
        <v>0</v>
      </c>
      <c r="M1085" s="1">
        <f>VLOOKUP(A1085,'ADM Details FY17'!$A$3:$P$3515,16,FALSE)</f>
        <v>0</v>
      </c>
      <c r="N1085" s="1">
        <f>VLOOKUP(A1085,'ADM Details FY17'!$A$3:$Q$3515,17,FALSE)</f>
        <v>0</v>
      </c>
      <c r="O1085" s="1">
        <f>VLOOKUP(A1085,'ADM Details FY17'!$A$3:$S$3515,19,FALSE)</f>
        <v>0</v>
      </c>
      <c r="P1085" s="1">
        <f>VLOOKUP(A1085,'ADM Details FY17'!$A$3:$U$3515,21,FALSE)</f>
        <v>0</v>
      </c>
      <c r="Q1085" s="1">
        <f>VLOOKUP(A1085,'ADM Details FY17'!$A$3:$V$3515,22,FALSE)</f>
        <v>0</v>
      </c>
      <c r="R1085" s="1">
        <f>VLOOKUP(A1085,'ADM Details FY17'!$A$3:$W$3515,23,FALSE)</f>
        <v>0</v>
      </c>
      <c r="S1085" s="1">
        <f>VLOOKUP(A1085,'ADM Details FY17'!$A$3:$X$3515,24,FALSE)</f>
        <v>0</v>
      </c>
      <c r="T1085" s="1">
        <f>VLOOKUP(A1085,'ADM Details FY17'!$A$3:$Y$3515,25,FALSE)</f>
        <v>0</v>
      </c>
      <c r="U1085" s="1">
        <f>VLOOKUP(A1085,'ADM Details FY17'!$A$3:$AA$3515,27,FALSE)</f>
        <v>0</v>
      </c>
      <c r="V1085" s="1">
        <f>IFERROR(VLOOKUP(C1085,'eindex _tget pp '!$A$4:$E$615,5,FALSE),0)</f>
        <v>406.33951631053634</v>
      </c>
      <c r="W1085" s="31">
        <f>IFERROR(VLOOKUP(C1085,'eindex _tget pp '!$A$4:$F$615,6,FALSE),0)</f>
        <v>0.63215170399999998</v>
      </c>
      <c r="X1085" s="4">
        <f>IFERROR(VLOOKUP(B1085,'eschools 16'!$A$2:$F$25,6,FALSE),1)</f>
        <v>1</v>
      </c>
      <c r="Y1085" s="1">
        <f t="shared" si="80"/>
        <v>203.17</v>
      </c>
      <c r="Z1085" s="1">
        <f t="shared" si="81"/>
        <v>343.89</v>
      </c>
      <c r="AA1085" s="31">
        <f>IFERROR(VLOOKUP(C1085,'eindex _tget pp '!$A$4:$G$615,7,FALSE),0)</f>
        <v>0.50774609800000003</v>
      </c>
      <c r="AB1085" s="1">
        <f>VLOOKUP(A1085,'ADM Details FY17'!$A$3:$AB$3515,28,FALSE)</f>
        <v>0</v>
      </c>
      <c r="AC1085" s="1">
        <f t="shared" si="82"/>
        <v>0</v>
      </c>
      <c r="AD1085" s="1">
        <f t="shared" si="83"/>
        <v>2</v>
      </c>
      <c r="AE1085" s="1">
        <f t="shared" si="84"/>
        <v>300</v>
      </c>
    </row>
    <row r="1086" spans="1:31" x14ac:dyDescent="0.25">
      <c r="A1086" t="str">
        <f>B1086&amp;"-"&amp;COUNTIF($B$3:B1086,B1086)</f>
        <v>300-47</v>
      </c>
      <c r="B1086">
        <v>300</v>
      </c>
      <c r="C1086" s="18">
        <f>VLOOKUP(A1086,'ADM Details FY17'!$A$3:$D$3515,4,FALSE)</f>
        <v>49932</v>
      </c>
      <c r="D1086" s="1">
        <f>VLOOKUP(A1086,'ADM Details FY17'!$A$3:$E$3515,5,FALSE)</f>
        <v>6.74</v>
      </c>
      <c r="E1086" s="1">
        <f>VLOOKUP(A1086,'ADM Details FY17'!$A$3:$F$3515,6,FALSE)</f>
        <v>0</v>
      </c>
      <c r="F1086" s="1">
        <f>VLOOKUP(A1086,'ADM Details FY17'!$A$3:$G$3515,7,FALSE)</f>
        <v>3.46</v>
      </c>
      <c r="G1086" s="1">
        <f>VLOOKUP(A1086,'ADM Details FY17'!$A$3:$H$3515,8,FALSE)</f>
        <v>0.28000000000000003</v>
      </c>
      <c r="H1086" s="1">
        <f>VLOOKUP(A1086,'ADM Details FY17'!$A$3:$I$3515,9,FALSE)</f>
        <v>0</v>
      </c>
      <c r="I1086" s="1">
        <f>VLOOKUP(A1086,'ADM Details FY17'!$A$3:$J$3517,10,FALSE)</f>
        <v>0</v>
      </c>
      <c r="J1086" s="1">
        <f>VLOOKUP(A1086,'ADM Details FY17'!$A$3:$K$3515,11,FALSE)</f>
        <v>2.99</v>
      </c>
      <c r="K1086" s="1">
        <f>VLOOKUP(A1086,'ADM Details FY17'!$A$3:$M$3515,13,FALSE)</f>
        <v>4.46</v>
      </c>
      <c r="L1086" s="1">
        <f>VLOOKUP(A1086,'ADM Details FY17'!$A$3:$O$3515,15,FALSE)</f>
        <v>0</v>
      </c>
      <c r="M1086" s="1">
        <f>VLOOKUP(A1086,'ADM Details FY17'!$A$3:$P$3515,16,FALSE)</f>
        <v>0</v>
      </c>
      <c r="N1086" s="1">
        <f>VLOOKUP(A1086,'ADM Details FY17'!$A$3:$Q$3515,17,FALSE)</f>
        <v>0</v>
      </c>
      <c r="O1086" s="1">
        <f>VLOOKUP(A1086,'ADM Details FY17'!$A$3:$S$3515,19,FALSE)</f>
        <v>0</v>
      </c>
      <c r="P1086" s="1">
        <f>VLOOKUP(A1086,'ADM Details FY17'!$A$3:$U$3515,21,FALSE)</f>
        <v>0</v>
      </c>
      <c r="Q1086" s="1">
        <f>VLOOKUP(A1086,'ADM Details FY17'!$A$3:$V$3515,22,FALSE)</f>
        <v>0</v>
      </c>
      <c r="R1086" s="1">
        <f>VLOOKUP(A1086,'ADM Details FY17'!$A$3:$W$3515,23,FALSE)</f>
        <v>0</v>
      </c>
      <c r="S1086" s="1">
        <f>VLOOKUP(A1086,'ADM Details FY17'!$A$3:$X$3515,24,FALSE)</f>
        <v>0</v>
      </c>
      <c r="T1086" s="1">
        <f>VLOOKUP(A1086,'ADM Details FY17'!$A$3:$Y$3515,25,FALSE)</f>
        <v>0</v>
      </c>
      <c r="U1086" s="1">
        <f>VLOOKUP(A1086,'ADM Details FY17'!$A$3:$AA$3515,27,FALSE)</f>
        <v>0</v>
      </c>
      <c r="V1086" s="1">
        <f>IFERROR(VLOOKUP(C1086,'eindex _tget pp '!$A$4:$E$615,5,FALSE),0)</f>
        <v>115.42484365395407</v>
      </c>
      <c r="W1086" s="31">
        <f>IFERROR(VLOOKUP(C1086,'eindex _tget pp '!$A$4:$F$615,6,FALSE),0)</f>
        <v>0.93683407340000002</v>
      </c>
      <c r="X1086" s="4">
        <f>IFERROR(VLOOKUP(B1086,'eschools 16'!$A$2:$F$25,6,FALSE),1)</f>
        <v>1</v>
      </c>
      <c r="Y1086" s="1">
        <f t="shared" si="80"/>
        <v>194.49</v>
      </c>
      <c r="Z1086" s="1">
        <f t="shared" si="81"/>
        <v>1136.49</v>
      </c>
      <c r="AA1086" s="31">
        <f>IFERROR(VLOOKUP(C1086,'eindex _tget pp '!$A$4:$G$615,7,FALSE),0)</f>
        <v>0.42547585999999998</v>
      </c>
      <c r="AB1086" s="1">
        <f>VLOOKUP(A1086,'ADM Details FY17'!$A$3:$AB$3515,28,FALSE)</f>
        <v>0</v>
      </c>
      <c r="AC1086" s="1">
        <f t="shared" si="82"/>
        <v>0</v>
      </c>
      <c r="AD1086" s="1">
        <f t="shared" si="83"/>
        <v>6.74</v>
      </c>
      <c r="AE1086" s="1">
        <f t="shared" si="84"/>
        <v>1011</v>
      </c>
    </row>
    <row r="1087" spans="1:31" x14ac:dyDescent="0.25">
      <c r="A1087" t="str">
        <f>B1087&amp;"-"&amp;COUNTIF($B$3:B1087,B1087)</f>
        <v>300-48</v>
      </c>
      <c r="B1087">
        <v>300</v>
      </c>
      <c r="C1087" s="18">
        <f>VLOOKUP(A1087,'ADM Details FY17'!$A$3:$D$3515,4,FALSE)</f>
        <v>44685</v>
      </c>
      <c r="D1087" s="1">
        <f>VLOOKUP(A1087,'ADM Details FY17'!$A$3:$E$3515,5,FALSE)</f>
        <v>1.44</v>
      </c>
      <c r="E1087" s="1">
        <f>VLOOKUP(A1087,'ADM Details FY17'!$A$3:$F$3515,6,FALSE)</f>
        <v>0</v>
      </c>
      <c r="F1087" s="1">
        <f>VLOOKUP(A1087,'ADM Details FY17'!$A$3:$G$3515,7,FALSE)</f>
        <v>0</v>
      </c>
      <c r="G1087" s="1">
        <f>VLOOKUP(A1087,'ADM Details FY17'!$A$3:$H$3515,8,FALSE)</f>
        <v>0</v>
      </c>
      <c r="H1087" s="1">
        <f>VLOOKUP(A1087,'ADM Details FY17'!$A$3:$I$3515,9,FALSE)</f>
        <v>0</v>
      </c>
      <c r="I1087" s="1">
        <f>VLOOKUP(A1087,'ADM Details FY17'!$A$3:$J$3517,10,FALSE)</f>
        <v>0.23</v>
      </c>
      <c r="J1087" s="1">
        <f>VLOOKUP(A1087,'ADM Details FY17'!$A$3:$K$3515,11,FALSE)</f>
        <v>0</v>
      </c>
      <c r="K1087" s="1">
        <f>VLOOKUP(A1087,'ADM Details FY17'!$A$3:$M$3515,13,FALSE)</f>
        <v>0</v>
      </c>
      <c r="L1087" s="1">
        <f>VLOOKUP(A1087,'ADM Details FY17'!$A$3:$O$3515,15,FALSE)</f>
        <v>0</v>
      </c>
      <c r="M1087" s="1">
        <f>VLOOKUP(A1087,'ADM Details FY17'!$A$3:$P$3515,16,FALSE)</f>
        <v>0</v>
      </c>
      <c r="N1087" s="1">
        <f>VLOOKUP(A1087,'ADM Details FY17'!$A$3:$Q$3515,17,FALSE)</f>
        <v>0</v>
      </c>
      <c r="O1087" s="1">
        <f>VLOOKUP(A1087,'ADM Details FY17'!$A$3:$S$3515,19,FALSE)</f>
        <v>0</v>
      </c>
      <c r="P1087" s="1">
        <f>VLOOKUP(A1087,'ADM Details FY17'!$A$3:$U$3515,21,FALSE)</f>
        <v>0</v>
      </c>
      <c r="Q1087" s="1">
        <f>VLOOKUP(A1087,'ADM Details FY17'!$A$3:$V$3515,22,FALSE)</f>
        <v>0</v>
      </c>
      <c r="R1087" s="1">
        <f>VLOOKUP(A1087,'ADM Details FY17'!$A$3:$W$3515,23,FALSE)</f>
        <v>0</v>
      </c>
      <c r="S1087" s="1">
        <f>VLOOKUP(A1087,'ADM Details FY17'!$A$3:$X$3515,24,FALSE)</f>
        <v>0</v>
      </c>
      <c r="T1087" s="1">
        <f>VLOOKUP(A1087,'ADM Details FY17'!$A$3:$Y$3515,25,FALSE)</f>
        <v>0</v>
      </c>
      <c r="U1087" s="1">
        <f>VLOOKUP(A1087,'ADM Details FY17'!$A$3:$AA$3515,27,FALSE)</f>
        <v>0</v>
      </c>
      <c r="V1087" s="1">
        <f>IFERROR(VLOOKUP(C1087,'eindex _tget pp '!$A$4:$E$615,5,FALSE),0)</f>
        <v>547.87772208712238</v>
      </c>
      <c r="W1087" s="31">
        <f>IFERROR(VLOOKUP(C1087,'eindex _tget pp '!$A$4:$F$615,6,FALSE),0)</f>
        <v>3.7147421595000001</v>
      </c>
      <c r="X1087" s="4">
        <f>IFERROR(VLOOKUP(B1087,'eschools 16'!$A$2:$F$25,6,FALSE),1)</f>
        <v>1</v>
      </c>
      <c r="Y1087" s="1">
        <f t="shared" si="80"/>
        <v>197.24</v>
      </c>
      <c r="Z1087" s="1">
        <f t="shared" si="81"/>
        <v>0</v>
      </c>
      <c r="AA1087" s="31">
        <f>IFERROR(VLOOKUP(C1087,'eindex _tget pp '!$A$4:$G$615,7,FALSE),0)</f>
        <v>0.59611453800000003</v>
      </c>
      <c r="AB1087" s="1">
        <f>VLOOKUP(A1087,'ADM Details FY17'!$A$3:$AB$3515,28,FALSE)</f>
        <v>0</v>
      </c>
      <c r="AC1087" s="1">
        <f t="shared" si="82"/>
        <v>0</v>
      </c>
      <c r="AD1087" s="1">
        <f t="shared" si="83"/>
        <v>1.44</v>
      </c>
      <c r="AE1087" s="1">
        <f t="shared" si="84"/>
        <v>216</v>
      </c>
    </row>
    <row r="1088" spans="1:31" x14ac:dyDescent="0.25">
      <c r="A1088" t="str">
        <f>B1088&amp;"-"&amp;COUNTIF($B$3:B1088,B1088)</f>
        <v>300-49</v>
      </c>
      <c r="B1088">
        <v>300</v>
      </c>
      <c r="C1088" s="18">
        <f>VLOOKUP(A1088,'ADM Details FY17'!$A$3:$D$3515,4,FALSE)</f>
        <v>44735</v>
      </c>
      <c r="D1088" s="1">
        <f>VLOOKUP(A1088,'ADM Details FY17'!$A$3:$E$3515,5,FALSE)</f>
        <v>0.25</v>
      </c>
      <c r="E1088" s="1">
        <f>VLOOKUP(A1088,'ADM Details FY17'!$A$3:$F$3515,6,FALSE)</f>
        <v>0</v>
      </c>
      <c r="F1088" s="1">
        <f>VLOOKUP(A1088,'ADM Details FY17'!$A$3:$G$3515,7,FALSE)</f>
        <v>0</v>
      </c>
      <c r="G1088" s="1">
        <f>VLOOKUP(A1088,'ADM Details FY17'!$A$3:$H$3515,8,FALSE)</f>
        <v>0.25</v>
      </c>
      <c r="H1088" s="1">
        <f>VLOOKUP(A1088,'ADM Details FY17'!$A$3:$I$3515,9,FALSE)</f>
        <v>0</v>
      </c>
      <c r="I1088" s="1">
        <f>VLOOKUP(A1088,'ADM Details FY17'!$A$3:$J$3517,10,FALSE)</f>
        <v>0</v>
      </c>
      <c r="J1088" s="1">
        <f>VLOOKUP(A1088,'ADM Details FY17'!$A$3:$K$3515,11,FALSE)</f>
        <v>0</v>
      </c>
      <c r="K1088" s="1">
        <f>VLOOKUP(A1088,'ADM Details FY17'!$A$3:$M$3515,13,FALSE)</f>
        <v>0.25</v>
      </c>
      <c r="L1088" s="1">
        <f>VLOOKUP(A1088,'ADM Details FY17'!$A$3:$O$3515,15,FALSE)</f>
        <v>0</v>
      </c>
      <c r="M1088" s="1">
        <f>VLOOKUP(A1088,'ADM Details FY17'!$A$3:$P$3515,16,FALSE)</f>
        <v>0</v>
      </c>
      <c r="N1088" s="1">
        <f>VLOOKUP(A1088,'ADM Details FY17'!$A$3:$Q$3515,17,FALSE)</f>
        <v>0</v>
      </c>
      <c r="O1088" s="1">
        <f>VLOOKUP(A1088,'ADM Details FY17'!$A$3:$S$3515,19,FALSE)</f>
        <v>0</v>
      </c>
      <c r="P1088" s="1">
        <f>VLOOKUP(A1088,'ADM Details FY17'!$A$3:$U$3515,21,FALSE)</f>
        <v>0</v>
      </c>
      <c r="Q1088" s="1">
        <f>VLOOKUP(A1088,'ADM Details FY17'!$A$3:$V$3515,22,FALSE)</f>
        <v>0</v>
      </c>
      <c r="R1088" s="1">
        <f>VLOOKUP(A1088,'ADM Details FY17'!$A$3:$W$3515,23,FALSE)</f>
        <v>0</v>
      </c>
      <c r="S1088" s="1">
        <f>VLOOKUP(A1088,'ADM Details FY17'!$A$3:$X$3515,24,FALSE)</f>
        <v>0</v>
      </c>
      <c r="T1088" s="1">
        <f>VLOOKUP(A1088,'ADM Details FY17'!$A$3:$Y$3515,25,FALSE)</f>
        <v>0</v>
      </c>
      <c r="U1088" s="1">
        <f>VLOOKUP(A1088,'ADM Details FY17'!$A$3:$AA$3515,27,FALSE)</f>
        <v>0</v>
      </c>
      <c r="V1088" s="1">
        <f>IFERROR(VLOOKUP(C1088,'eindex _tget pp '!$A$4:$E$615,5,FALSE),0)</f>
        <v>346.28875077463101</v>
      </c>
      <c r="W1088" s="31">
        <f>IFERROR(VLOOKUP(C1088,'eindex _tget pp '!$A$4:$F$615,6,FALSE),0)</f>
        <v>1.1321607963</v>
      </c>
      <c r="X1088" s="4">
        <f>IFERROR(VLOOKUP(B1088,'eschools 16'!$A$2:$F$25,6,FALSE),1)</f>
        <v>1</v>
      </c>
      <c r="Y1088" s="1">
        <f t="shared" si="80"/>
        <v>21.64</v>
      </c>
      <c r="Z1088" s="1">
        <f t="shared" si="81"/>
        <v>76.989999999999995</v>
      </c>
      <c r="AA1088" s="31">
        <f>IFERROR(VLOOKUP(C1088,'eindex _tget pp '!$A$4:$G$615,7,FALSE),0)</f>
        <v>0.487040576</v>
      </c>
      <c r="AB1088" s="1">
        <f>VLOOKUP(A1088,'ADM Details FY17'!$A$3:$AB$3515,28,FALSE)</f>
        <v>0</v>
      </c>
      <c r="AC1088" s="1">
        <f t="shared" si="82"/>
        <v>0</v>
      </c>
      <c r="AD1088" s="1">
        <f t="shared" si="83"/>
        <v>0.25</v>
      </c>
      <c r="AE1088" s="1">
        <f t="shared" si="84"/>
        <v>37.5</v>
      </c>
    </row>
    <row r="1089" spans="1:31" x14ac:dyDescent="0.25">
      <c r="A1089" t="str">
        <f>B1089&amp;"-"&amp;COUNTIF($B$3:B1089,B1089)</f>
        <v>300-50</v>
      </c>
      <c r="B1089">
        <v>300</v>
      </c>
      <c r="C1089" s="18">
        <f>VLOOKUP(A1089,'ADM Details FY17'!$A$3:$D$3515,4,FALSE)</f>
        <v>49940</v>
      </c>
      <c r="D1089" s="1">
        <f>VLOOKUP(A1089,'ADM Details FY17'!$A$3:$E$3515,5,FALSE)</f>
        <v>0.26</v>
      </c>
      <c r="E1089" s="1">
        <f>VLOOKUP(A1089,'ADM Details FY17'!$A$3:$F$3515,6,FALSE)</f>
        <v>0</v>
      </c>
      <c r="F1089" s="1">
        <f>VLOOKUP(A1089,'ADM Details FY17'!$A$3:$G$3515,7,FALSE)</f>
        <v>0.24</v>
      </c>
      <c r="G1089" s="1">
        <f>VLOOKUP(A1089,'ADM Details FY17'!$A$3:$H$3515,8,FALSE)</f>
        <v>0</v>
      </c>
      <c r="H1089" s="1">
        <f>VLOOKUP(A1089,'ADM Details FY17'!$A$3:$I$3515,9,FALSE)</f>
        <v>0</v>
      </c>
      <c r="I1089" s="1">
        <f>VLOOKUP(A1089,'ADM Details FY17'!$A$3:$J$3517,10,FALSE)</f>
        <v>0</v>
      </c>
      <c r="J1089" s="1">
        <f>VLOOKUP(A1089,'ADM Details FY17'!$A$3:$K$3515,11,FALSE)</f>
        <v>0</v>
      </c>
      <c r="K1089" s="1">
        <f>VLOOKUP(A1089,'ADM Details FY17'!$A$3:$M$3515,13,FALSE)</f>
        <v>0</v>
      </c>
      <c r="L1089" s="1">
        <f>VLOOKUP(A1089,'ADM Details FY17'!$A$3:$O$3515,15,FALSE)</f>
        <v>0</v>
      </c>
      <c r="M1089" s="1">
        <f>VLOOKUP(A1089,'ADM Details FY17'!$A$3:$P$3515,16,FALSE)</f>
        <v>0</v>
      </c>
      <c r="N1089" s="1">
        <f>VLOOKUP(A1089,'ADM Details FY17'!$A$3:$Q$3515,17,FALSE)</f>
        <v>0</v>
      </c>
      <c r="O1089" s="1">
        <f>VLOOKUP(A1089,'ADM Details FY17'!$A$3:$S$3515,19,FALSE)</f>
        <v>0</v>
      </c>
      <c r="P1089" s="1">
        <f>VLOOKUP(A1089,'ADM Details FY17'!$A$3:$U$3515,21,FALSE)</f>
        <v>0</v>
      </c>
      <c r="Q1089" s="1">
        <f>VLOOKUP(A1089,'ADM Details FY17'!$A$3:$V$3515,22,FALSE)</f>
        <v>0</v>
      </c>
      <c r="R1089" s="1">
        <f>VLOOKUP(A1089,'ADM Details FY17'!$A$3:$W$3515,23,FALSE)</f>
        <v>0</v>
      </c>
      <c r="S1089" s="1">
        <f>VLOOKUP(A1089,'ADM Details FY17'!$A$3:$X$3515,24,FALSE)</f>
        <v>0</v>
      </c>
      <c r="T1089" s="1">
        <f>VLOOKUP(A1089,'ADM Details FY17'!$A$3:$Y$3515,25,FALSE)</f>
        <v>0</v>
      </c>
      <c r="U1089" s="1">
        <f>VLOOKUP(A1089,'ADM Details FY17'!$A$3:$AA$3515,27,FALSE)</f>
        <v>0</v>
      </c>
      <c r="V1089" s="1">
        <f>IFERROR(VLOOKUP(C1089,'eindex _tget pp '!$A$4:$E$615,5,FALSE),0)</f>
        <v>829.93677325055535</v>
      </c>
      <c r="W1089" s="31">
        <f>IFERROR(VLOOKUP(C1089,'eindex _tget pp '!$A$4:$F$615,6,FALSE),0)</f>
        <v>1.1916533364999999</v>
      </c>
      <c r="X1089" s="4">
        <f>IFERROR(VLOOKUP(B1089,'eschools 16'!$A$2:$F$25,6,FALSE),1)</f>
        <v>1</v>
      </c>
      <c r="Y1089" s="1">
        <f t="shared" si="80"/>
        <v>53.95</v>
      </c>
      <c r="Z1089" s="1">
        <f t="shared" si="81"/>
        <v>0</v>
      </c>
      <c r="AA1089" s="31">
        <f>IFERROR(VLOOKUP(C1089,'eindex _tget pp '!$A$4:$G$615,7,FALSE),0)</f>
        <v>0.66314835699999997</v>
      </c>
      <c r="AB1089" s="1">
        <f>VLOOKUP(A1089,'ADM Details FY17'!$A$3:$AB$3515,28,FALSE)</f>
        <v>0</v>
      </c>
      <c r="AC1089" s="1">
        <f t="shared" si="82"/>
        <v>0</v>
      </c>
      <c r="AD1089" s="1">
        <f t="shared" si="83"/>
        <v>0.26</v>
      </c>
      <c r="AE1089" s="1">
        <f t="shared" si="84"/>
        <v>39</v>
      </c>
    </row>
    <row r="1090" spans="1:31" x14ac:dyDescent="0.25">
      <c r="A1090" t="str">
        <f>B1090&amp;"-"&amp;COUNTIF($B$3:B1090,B1090)</f>
        <v>300-51</v>
      </c>
      <c r="B1090">
        <v>300</v>
      </c>
      <c r="C1090" s="18">
        <f>VLOOKUP(A1090,'ADM Details FY17'!$A$3:$D$3515,4,FALSE)</f>
        <v>44800</v>
      </c>
      <c r="D1090" s="1">
        <f>VLOOKUP(A1090,'ADM Details FY17'!$A$3:$E$3515,5,FALSE)</f>
        <v>0.39</v>
      </c>
      <c r="E1090" s="1">
        <f>VLOOKUP(A1090,'ADM Details FY17'!$A$3:$F$3515,6,FALSE)</f>
        <v>0</v>
      </c>
      <c r="F1090" s="1">
        <f>VLOOKUP(A1090,'ADM Details FY17'!$A$3:$G$3515,7,FALSE)</f>
        <v>0</v>
      </c>
      <c r="G1090" s="1">
        <f>VLOOKUP(A1090,'ADM Details FY17'!$A$3:$H$3515,8,FALSE)</f>
        <v>0</v>
      </c>
      <c r="H1090" s="1">
        <f>VLOOKUP(A1090,'ADM Details FY17'!$A$3:$I$3515,9,FALSE)</f>
        <v>0</v>
      </c>
      <c r="I1090" s="1">
        <f>VLOOKUP(A1090,'ADM Details FY17'!$A$3:$J$3517,10,FALSE)</f>
        <v>0</v>
      </c>
      <c r="J1090" s="1">
        <f>VLOOKUP(A1090,'ADM Details FY17'!$A$3:$K$3515,11,FALSE)</f>
        <v>0</v>
      </c>
      <c r="K1090" s="1">
        <f>VLOOKUP(A1090,'ADM Details FY17'!$A$3:$M$3515,13,FALSE)</f>
        <v>0.39</v>
      </c>
      <c r="L1090" s="1">
        <f>VLOOKUP(A1090,'ADM Details FY17'!$A$3:$O$3515,15,FALSE)</f>
        <v>0</v>
      </c>
      <c r="M1090" s="1">
        <f>VLOOKUP(A1090,'ADM Details FY17'!$A$3:$P$3515,16,FALSE)</f>
        <v>0</v>
      </c>
      <c r="N1090" s="1">
        <f>VLOOKUP(A1090,'ADM Details FY17'!$A$3:$Q$3515,17,FALSE)</f>
        <v>0</v>
      </c>
      <c r="O1090" s="1">
        <f>VLOOKUP(A1090,'ADM Details FY17'!$A$3:$S$3515,19,FALSE)</f>
        <v>0</v>
      </c>
      <c r="P1090" s="1">
        <f>VLOOKUP(A1090,'ADM Details FY17'!$A$3:$U$3515,21,FALSE)</f>
        <v>0</v>
      </c>
      <c r="Q1090" s="1">
        <f>VLOOKUP(A1090,'ADM Details FY17'!$A$3:$V$3515,22,FALSE)</f>
        <v>0</v>
      </c>
      <c r="R1090" s="1">
        <f>VLOOKUP(A1090,'ADM Details FY17'!$A$3:$W$3515,23,FALSE)</f>
        <v>0</v>
      </c>
      <c r="S1090" s="1">
        <f>VLOOKUP(A1090,'ADM Details FY17'!$A$3:$X$3515,24,FALSE)</f>
        <v>0</v>
      </c>
      <c r="T1090" s="1">
        <f>VLOOKUP(A1090,'ADM Details FY17'!$A$3:$Y$3515,25,FALSE)</f>
        <v>0</v>
      </c>
      <c r="U1090" s="1">
        <f>VLOOKUP(A1090,'ADM Details FY17'!$A$3:$AA$3515,27,FALSE)</f>
        <v>0</v>
      </c>
      <c r="V1090" s="1">
        <f>IFERROR(VLOOKUP(C1090,'eindex _tget pp '!$A$4:$E$615,5,FALSE),0)</f>
        <v>751.72908667041872</v>
      </c>
      <c r="W1090" s="31">
        <f>IFERROR(VLOOKUP(C1090,'eindex _tget pp '!$A$4:$F$615,6,FALSE),0)</f>
        <v>1.7261732700000001</v>
      </c>
      <c r="X1090" s="4">
        <f>IFERROR(VLOOKUP(B1090,'eschools 16'!$A$2:$F$25,6,FALSE),1)</f>
        <v>1</v>
      </c>
      <c r="Y1090" s="1">
        <f t="shared" si="80"/>
        <v>73.290000000000006</v>
      </c>
      <c r="Z1090" s="1">
        <f t="shared" si="81"/>
        <v>183.11</v>
      </c>
      <c r="AA1090" s="31">
        <f>IFERROR(VLOOKUP(C1090,'eindex _tget pp '!$A$4:$G$615,7,FALSE),0)</f>
        <v>0.59243781699999998</v>
      </c>
      <c r="AB1090" s="1">
        <f>VLOOKUP(A1090,'ADM Details FY17'!$A$3:$AB$3515,28,FALSE)</f>
        <v>0</v>
      </c>
      <c r="AC1090" s="1">
        <f t="shared" si="82"/>
        <v>0</v>
      </c>
      <c r="AD1090" s="1">
        <f t="shared" si="83"/>
        <v>0.39</v>
      </c>
      <c r="AE1090" s="1">
        <f t="shared" si="84"/>
        <v>58.5</v>
      </c>
    </row>
    <row r="1091" spans="1:31" x14ac:dyDescent="0.25">
      <c r="A1091" t="str">
        <f>B1091&amp;"-"&amp;COUNTIF($B$3:B1091,B1091)</f>
        <v>300-52</v>
      </c>
      <c r="B1091">
        <v>300</v>
      </c>
      <c r="C1091" s="18">
        <f>VLOOKUP(A1091,'ADM Details FY17'!$A$3:$D$3515,4,FALSE)</f>
        <v>44909</v>
      </c>
      <c r="D1091" s="1">
        <f>VLOOKUP(A1091,'ADM Details FY17'!$A$3:$E$3515,5,FALSE)</f>
        <v>0.26</v>
      </c>
      <c r="E1091" s="1">
        <f>VLOOKUP(A1091,'ADM Details FY17'!$A$3:$F$3515,6,FALSE)</f>
        <v>0</v>
      </c>
      <c r="F1091" s="1">
        <f>VLOOKUP(A1091,'ADM Details FY17'!$A$3:$G$3515,7,FALSE)</f>
        <v>0.21</v>
      </c>
      <c r="G1091" s="1">
        <f>VLOOKUP(A1091,'ADM Details FY17'!$A$3:$H$3515,8,FALSE)</f>
        <v>0</v>
      </c>
      <c r="H1091" s="1">
        <f>VLOOKUP(A1091,'ADM Details FY17'!$A$3:$I$3515,9,FALSE)</f>
        <v>0</v>
      </c>
      <c r="I1091" s="1">
        <f>VLOOKUP(A1091,'ADM Details FY17'!$A$3:$J$3517,10,FALSE)</f>
        <v>0</v>
      </c>
      <c r="J1091" s="1">
        <f>VLOOKUP(A1091,'ADM Details FY17'!$A$3:$K$3515,11,FALSE)</f>
        <v>0</v>
      </c>
      <c r="K1091" s="1">
        <f>VLOOKUP(A1091,'ADM Details FY17'!$A$3:$M$3515,13,FALSE)</f>
        <v>0.26</v>
      </c>
      <c r="L1091" s="1">
        <f>VLOOKUP(A1091,'ADM Details FY17'!$A$3:$O$3515,15,FALSE)</f>
        <v>0</v>
      </c>
      <c r="M1091" s="1">
        <f>VLOOKUP(A1091,'ADM Details FY17'!$A$3:$P$3515,16,FALSE)</f>
        <v>0</v>
      </c>
      <c r="N1091" s="1">
        <f>VLOOKUP(A1091,'ADM Details FY17'!$A$3:$Q$3515,17,FALSE)</f>
        <v>0</v>
      </c>
      <c r="O1091" s="1">
        <f>VLOOKUP(A1091,'ADM Details FY17'!$A$3:$S$3515,19,FALSE)</f>
        <v>0</v>
      </c>
      <c r="P1091" s="1">
        <f>VLOOKUP(A1091,'ADM Details FY17'!$A$3:$U$3515,21,FALSE)</f>
        <v>0</v>
      </c>
      <c r="Q1091" s="1">
        <f>VLOOKUP(A1091,'ADM Details FY17'!$A$3:$V$3515,22,FALSE)</f>
        <v>0</v>
      </c>
      <c r="R1091" s="1">
        <f>VLOOKUP(A1091,'ADM Details FY17'!$A$3:$W$3515,23,FALSE)</f>
        <v>0</v>
      </c>
      <c r="S1091" s="1">
        <f>VLOOKUP(A1091,'ADM Details FY17'!$A$3:$X$3515,24,FALSE)</f>
        <v>0</v>
      </c>
      <c r="T1091" s="1">
        <f>VLOOKUP(A1091,'ADM Details FY17'!$A$3:$Y$3515,25,FALSE)</f>
        <v>0</v>
      </c>
      <c r="U1091" s="1">
        <f>VLOOKUP(A1091,'ADM Details FY17'!$A$3:$AA$3515,27,FALSE)</f>
        <v>0</v>
      </c>
      <c r="V1091" s="1">
        <f>IFERROR(VLOOKUP(C1091,'eindex _tget pp '!$A$4:$E$615,5,FALSE),0)</f>
        <v>1232.9868147958166</v>
      </c>
      <c r="W1091" s="31">
        <f>IFERROR(VLOOKUP(C1091,'eindex _tget pp '!$A$4:$F$615,6,FALSE),0)</f>
        <v>1.8922585448</v>
      </c>
      <c r="X1091" s="4">
        <f>IFERROR(VLOOKUP(B1091,'eschools 16'!$A$2:$F$25,6,FALSE),1)</f>
        <v>1</v>
      </c>
      <c r="Y1091" s="1">
        <f t="shared" si="80"/>
        <v>80.14</v>
      </c>
      <c r="Z1091" s="1">
        <f t="shared" si="81"/>
        <v>133.82</v>
      </c>
      <c r="AA1091" s="31">
        <f>IFERROR(VLOOKUP(C1091,'eindex _tget pp '!$A$4:$G$615,7,FALSE),0)</f>
        <v>0.78552379999999999</v>
      </c>
      <c r="AB1091" s="1">
        <f>VLOOKUP(A1091,'ADM Details FY17'!$A$3:$AB$3515,28,FALSE)</f>
        <v>0</v>
      </c>
      <c r="AC1091" s="1">
        <f t="shared" si="82"/>
        <v>0</v>
      </c>
      <c r="AD1091" s="1">
        <f t="shared" si="83"/>
        <v>0.26</v>
      </c>
      <c r="AE1091" s="1">
        <f t="shared" si="84"/>
        <v>39</v>
      </c>
    </row>
    <row r="1092" spans="1:31" x14ac:dyDescent="0.25">
      <c r="A1092" t="str">
        <f>B1092&amp;"-"&amp;COUNTIF($B$3:B1092,B1092)</f>
        <v>300-53</v>
      </c>
      <c r="B1092">
        <v>300</v>
      </c>
      <c r="C1092" s="18">
        <f>VLOOKUP(A1092,'ADM Details FY17'!$A$3:$D$3515,4,FALSE)</f>
        <v>47696</v>
      </c>
      <c r="D1092" s="1">
        <f>VLOOKUP(A1092,'ADM Details FY17'!$A$3:$E$3515,5,FALSE)</f>
        <v>0.63</v>
      </c>
      <c r="E1092" s="1">
        <f>VLOOKUP(A1092,'ADM Details FY17'!$A$3:$F$3515,6,FALSE)</f>
        <v>0</v>
      </c>
      <c r="F1092" s="1">
        <f>VLOOKUP(A1092,'ADM Details FY17'!$A$3:$G$3515,7,FALSE)</f>
        <v>0</v>
      </c>
      <c r="G1092" s="1">
        <f>VLOOKUP(A1092,'ADM Details FY17'!$A$3:$H$3515,8,FALSE)</f>
        <v>0.37</v>
      </c>
      <c r="H1092" s="1">
        <f>VLOOKUP(A1092,'ADM Details FY17'!$A$3:$I$3515,9,FALSE)</f>
        <v>0</v>
      </c>
      <c r="I1092" s="1">
        <f>VLOOKUP(A1092,'ADM Details FY17'!$A$3:$J$3517,10,FALSE)</f>
        <v>0</v>
      </c>
      <c r="J1092" s="1">
        <f>VLOOKUP(A1092,'ADM Details FY17'!$A$3:$K$3515,11,FALSE)</f>
        <v>0</v>
      </c>
      <c r="K1092" s="1">
        <f>VLOOKUP(A1092,'ADM Details FY17'!$A$3:$M$3515,13,FALSE)</f>
        <v>0.63</v>
      </c>
      <c r="L1092" s="1">
        <f>VLOOKUP(A1092,'ADM Details FY17'!$A$3:$O$3515,15,FALSE)</f>
        <v>0</v>
      </c>
      <c r="M1092" s="1">
        <f>VLOOKUP(A1092,'ADM Details FY17'!$A$3:$P$3515,16,FALSE)</f>
        <v>0</v>
      </c>
      <c r="N1092" s="1">
        <f>VLOOKUP(A1092,'ADM Details FY17'!$A$3:$Q$3515,17,FALSE)</f>
        <v>0</v>
      </c>
      <c r="O1092" s="1">
        <f>VLOOKUP(A1092,'ADM Details FY17'!$A$3:$S$3515,19,FALSE)</f>
        <v>0</v>
      </c>
      <c r="P1092" s="1">
        <f>VLOOKUP(A1092,'ADM Details FY17'!$A$3:$U$3515,21,FALSE)</f>
        <v>0</v>
      </c>
      <c r="Q1092" s="1">
        <f>VLOOKUP(A1092,'ADM Details FY17'!$A$3:$V$3515,22,FALSE)</f>
        <v>0</v>
      </c>
      <c r="R1092" s="1">
        <f>VLOOKUP(A1092,'ADM Details FY17'!$A$3:$W$3515,23,FALSE)</f>
        <v>0</v>
      </c>
      <c r="S1092" s="1">
        <f>VLOOKUP(A1092,'ADM Details FY17'!$A$3:$X$3515,24,FALSE)</f>
        <v>0</v>
      </c>
      <c r="T1092" s="1">
        <f>VLOOKUP(A1092,'ADM Details FY17'!$A$3:$Y$3515,25,FALSE)</f>
        <v>0</v>
      </c>
      <c r="U1092" s="1">
        <f>VLOOKUP(A1092,'ADM Details FY17'!$A$3:$AA$3515,27,FALSE)</f>
        <v>0</v>
      </c>
      <c r="V1092" s="1">
        <f>IFERROR(VLOOKUP(C1092,'eindex _tget pp '!$A$4:$E$615,5,FALSE),0)</f>
        <v>247.69235514974179</v>
      </c>
      <c r="W1092" s="31">
        <f>IFERROR(VLOOKUP(C1092,'eindex _tget pp '!$A$4:$F$615,6,FALSE),0)</f>
        <v>0.86790672440000005</v>
      </c>
      <c r="X1092" s="4">
        <f>IFERROR(VLOOKUP(B1092,'eschools 16'!$A$2:$F$25,6,FALSE),1)</f>
        <v>1</v>
      </c>
      <c r="Y1092" s="1">
        <f t="shared" ref="Y1092:Y1155" si="85">ROUND(IF(X1092=2,0,(AD1092*0.25*V1092)),2)</f>
        <v>39.01</v>
      </c>
      <c r="Z1092" s="1">
        <f t="shared" ref="Z1092:Z1155" si="86">ROUND(IF(X1092=2,0,(K1092*272*W1092)),2)</f>
        <v>148.72</v>
      </c>
      <c r="AA1092" s="31">
        <f>IFERROR(VLOOKUP(C1092,'eindex _tget pp '!$A$4:$G$615,7,FALSE),0)</f>
        <v>0.44560856900000001</v>
      </c>
      <c r="AB1092" s="1">
        <f>VLOOKUP(A1092,'ADM Details FY17'!$A$3:$AB$3515,28,FALSE)</f>
        <v>0</v>
      </c>
      <c r="AC1092" s="1">
        <f t="shared" ref="AC1092:AC1155" si="87">ROUND((AA1092*AB1092*923.6758),2)</f>
        <v>0</v>
      </c>
      <c r="AD1092" s="1">
        <f t="shared" ref="AD1092:AD1155" si="88">D1092+(U1092*0.2)</f>
        <v>0.63</v>
      </c>
      <c r="AE1092" s="1">
        <f t="shared" ref="AE1092:AE1155" si="89">IF(X1092=2,(AD1092*25),(AD1092*150))</f>
        <v>94.5</v>
      </c>
    </row>
    <row r="1093" spans="1:31" x14ac:dyDescent="0.25">
      <c r="A1093" t="str">
        <f>B1093&amp;"-"&amp;COUNTIF($B$3:B1093,B1093)</f>
        <v>300-54</v>
      </c>
      <c r="B1093">
        <v>300</v>
      </c>
      <c r="C1093" s="18">
        <f>VLOOKUP(A1093,'ADM Details FY17'!$A$3:$D$3515,4,FALSE)</f>
        <v>44081</v>
      </c>
      <c r="D1093" s="1">
        <f>VLOOKUP(A1093,'ADM Details FY17'!$A$3:$E$3515,5,FALSE)</f>
        <v>0.83</v>
      </c>
      <c r="E1093" s="1">
        <f>VLOOKUP(A1093,'ADM Details FY17'!$A$3:$F$3515,6,FALSE)</f>
        <v>0</v>
      </c>
      <c r="F1093" s="1">
        <f>VLOOKUP(A1093,'ADM Details FY17'!$A$3:$G$3515,7,FALSE)</f>
        <v>0</v>
      </c>
      <c r="G1093" s="1">
        <f>VLOOKUP(A1093,'ADM Details FY17'!$A$3:$H$3515,8,FALSE)</f>
        <v>0.83</v>
      </c>
      <c r="H1093" s="1">
        <f>VLOOKUP(A1093,'ADM Details FY17'!$A$3:$I$3515,9,FALSE)</f>
        <v>0</v>
      </c>
      <c r="I1093" s="1">
        <f>VLOOKUP(A1093,'ADM Details FY17'!$A$3:$J$3517,10,FALSE)</f>
        <v>0</v>
      </c>
      <c r="J1093" s="1">
        <f>VLOOKUP(A1093,'ADM Details FY17'!$A$3:$K$3515,11,FALSE)</f>
        <v>0</v>
      </c>
      <c r="K1093" s="1">
        <f>VLOOKUP(A1093,'ADM Details FY17'!$A$3:$M$3515,13,FALSE)</f>
        <v>0.83</v>
      </c>
      <c r="L1093" s="1">
        <f>VLOOKUP(A1093,'ADM Details FY17'!$A$3:$O$3515,15,FALSE)</f>
        <v>0</v>
      </c>
      <c r="M1093" s="1">
        <f>VLOOKUP(A1093,'ADM Details FY17'!$A$3:$P$3515,16,FALSE)</f>
        <v>0</v>
      </c>
      <c r="N1093" s="1">
        <f>VLOOKUP(A1093,'ADM Details FY17'!$A$3:$Q$3515,17,FALSE)</f>
        <v>0</v>
      </c>
      <c r="O1093" s="1">
        <f>VLOOKUP(A1093,'ADM Details FY17'!$A$3:$S$3515,19,FALSE)</f>
        <v>0</v>
      </c>
      <c r="P1093" s="1">
        <f>VLOOKUP(A1093,'ADM Details FY17'!$A$3:$U$3515,21,FALSE)</f>
        <v>0</v>
      </c>
      <c r="Q1093" s="1">
        <f>VLOOKUP(A1093,'ADM Details FY17'!$A$3:$V$3515,22,FALSE)</f>
        <v>0</v>
      </c>
      <c r="R1093" s="1">
        <f>VLOOKUP(A1093,'ADM Details FY17'!$A$3:$W$3515,23,FALSE)</f>
        <v>0</v>
      </c>
      <c r="S1093" s="1">
        <f>VLOOKUP(A1093,'ADM Details FY17'!$A$3:$X$3515,24,FALSE)</f>
        <v>0</v>
      </c>
      <c r="T1093" s="1">
        <f>VLOOKUP(A1093,'ADM Details FY17'!$A$3:$Y$3515,25,FALSE)</f>
        <v>0</v>
      </c>
      <c r="U1093" s="1">
        <f>VLOOKUP(A1093,'ADM Details FY17'!$A$3:$AA$3515,27,FALSE)</f>
        <v>0</v>
      </c>
      <c r="V1093" s="1">
        <f>IFERROR(VLOOKUP(C1093,'eindex _tget pp '!$A$4:$E$615,5,FALSE),0)</f>
        <v>399.0659966759705</v>
      </c>
      <c r="W1093" s="31">
        <f>IFERROR(VLOOKUP(C1093,'eindex _tget pp '!$A$4:$F$615,6,FALSE),0)</f>
        <v>1.0846163491</v>
      </c>
      <c r="X1093" s="4">
        <f>IFERROR(VLOOKUP(B1093,'eschools 16'!$A$2:$F$25,6,FALSE),1)</f>
        <v>1</v>
      </c>
      <c r="Y1093" s="1">
        <f t="shared" si="85"/>
        <v>82.81</v>
      </c>
      <c r="Z1093" s="1">
        <f t="shared" si="86"/>
        <v>244.86</v>
      </c>
      <c r="AA1093" s="31">
        <f>IFERROR(VLOOKUP(C1093,'eindex _tget pp '!$A$4:$G$615,7,FALSE),0)</f>
        <v>0.55386638899999996</v>
      </c>
      <c r="AB1093" s="1">
        <f>VLOOKUP(A1093,'ADM Details FY17'!$A$3:$AB$3515,28,FALSE)</f>
        <v>0</v>
      </c>
      <c r="AC1093" s="1">
        <f t="shared" si="87"/>
        <v>0</v>
      </c>
      <c r="AD1093" s="1">
        <f t="shared" si="88"/>
        <v>0.83</v>
      </c>
      <c r="AE1093" s="1">
        <f t="shared" si="89"/>
        <v>124.5</v>
      </c>
    </row>
    <row r="1094" spans="1:31" x14ac:dyDescent="0.25">
      <c r="A1094" t="str">
        <f>B1094&amp;"-"&amp;COUNTIF($B$3:B1094,B1094)</f>
        <v>300-55</v>
      </c>
      <c r="B1094">
        <v>300</v>
      </c>
      <c r="C1094" s="18">
        <f>VLOOKUP(A1094,'ADM Details FY17'!$A$3:$D$3515,4,FALSE)</f>
        <v>45120</v>
      </c>
      <c r="D1094" s="1">
        <f>VLOOKUP(A1094,'ADM Details FY17'!$A$3:$E$3515,5,FALSE)</f>
        <v>0.57999999999999996</v>
      </c>
      <c r="E1094" s="1">
        <f>VLOOKUP(A1094,'ADM Details FY17'!$A$3:$F$3515,6,FALSE)</f>
        <v>0</v>
      </c>
      <c r="F1094" s="1">
        <f>VLOOKUP(A1094,'ADM Details FY17'!$A$3:$G$3515,7,FALSE)</f>
        <v>0</v>
      </c>
      <c r="G1094" s="1">
        <f>VLOOKUP(A1094,'ADM Details FY17'!$A$3:$H$3515,8,FALSE)</f>
        <v>0</v>
      </c>
      <c r="H1094" s="1">
        <f>VLOOKUP(A1094,'ADM Details FY17'!$A$3:$I$3515,9,FALSE)</f>
        <v>0</v>
      </c>
      <c r="I1094" s="1">
        <f>VLOOKUP(A1094,'ADM Details FY17'!$A$3:$J$3517,10,FALSE)</f>
        <v>0</v>
      </c>
      <c r="J1094" s="1">
        <f>VLOOKUP(A1094,'ADM Details FY17'!$A$3:$K$3515,11,FALSE)</f>
        <v>0</v>
      </c>
      <c r="K1094" s="1">
        <f>VLOOKUP(A1094,'ADM Details FY17'!$A$3:$M$3515,13,FALSE)</f>
        <v>0.57999999999999996</v>
      </c>
      <c r="L1094" s="1">
        <f>VLOOKUP(A1094,'ADM Details FY17'!$A$3:$O$3515,15,FALSE)</f>
        <v>0</v>
      </c>
      <c r="M1094" s="1">
        <f>VLOOKUP(A1094,'ADM Details FY17'!$A$3:$P$3515,16,FALSE)</f>
        <v>0</v>
      </c>
      <c r="N1094" s="1">
        <f>VLOOKUP(A1094,'ADM Details FY17'!$A$3:$Q$3515,17,FALSE)</f>
        <v>0</v>
      </c>
      <c r="O1094" s="1">
        <f>VLOOKUP(A1094,'ADM Details FY17'!$A$3:$S$3515,19,FALSE)</f>
        <v>0</v>
      </c>
      <c r="P1094" s="1">
        <f>VLOOKUP(A1094,'ADM Details FY17'!$A$3:$U$3515,21,FALSE)</f>
        <v>0</v>
      </c>
      <c r="Q1094" s="1">
        <f>VLOOKUP(A1094,'ADM Details FY17'!$A$3:$V$3515,22,FALSE)</f>
        <v>0</v>
      </c>
      <c r="R1094" s="1">
        <f>VLOOKUP(A1094,'ADM Details FY17'!$A$3:$W$3515,23,FALSE)</f>
        <v>0</v>
      </c>
      <c r="S1094" s="1">
        <f>VLOOKUP(A1094,'ADM Details FY17'!$A$3:$X$3515,24,FALSE)</f>
        <v>0</v>
      </c>
      <c r="T1094" s="1">
        <f>VLOOKUP(A1094,'ADM Details FY17'!$A$3:$Y$3515,25,FALSE)</f>
        <v>0</v>
      </c>
      <c r="U1094" s="1">
        <f>VLOOKUP(A1094,'ADM Details FY17'!$A$3:$AA$3515,27,FALSE)</f>
        <v>0</v>
      </c>
      <c r="V1094" s="1">
        <f>IFERROR(VLOOKUP(C1094,'eindex _tget pp '!$A$4:$E$615,5,FALSE),0)</f>
        <v>85.124003181045353</v>
      </c>
      <c r="W1094" s="31">
        <f>IFERROR(VLOOKUP(C1094,'eindex _tget pp '!$A$4:$F$615,6,FALSE),0)</f>
        <v>1.0744250469000001</v>
      </c>
      <c r="X1094" s="4">
        <f>IFERROR(VLOOKUP(B1094,'eschools 16'!$A$2:$F$25,6,FALSE),1)</f>
        <v>1</v>
      </c>
      <c r="Y1094" s="1">
        <f t="shared" si="85"/>
        <v>12.34</v>
      </c>
      <c r="Z1094" s="1">
        <f t="shared" si="86"/>
        <v>169.5</v>
      </c>
      <c r="AA1094" s="31">
        <f>IFERROR(VLOOKUP(C1094,'eindex _tget pp '!$A$4:$G$615,7,FALSE),0)</f>
        <v>0.40508573799999997</v>
      </c>
      <c r="AB1094" s="1">
        <f>VLOOKUP(A1094,'ADM Details FY17'!$A$3:$AB$3515,28,FALSE)</f>
        <v>0</v>
      </c>
      <c r="AC1094" s="1">
        <f t="shared" si="87"/>
        <v>0</v>
      </c>
      <c r="AD1094" s="1">
        <f t="shared" si="88"/>
        <v>0.57999999999999996</v>
      </c>
      <c r="AE1094" s="1">
        <f t="shared" si="89"/>
        <v>87</v>
      </c>
    </row>
    <row r="1095" spans="1:31" x14ac:dyDescent="0.25">
      <c r="A1095" t="str">
        <f>B1095&amp;"-"&amp;COUNTIF($B$3:B1095,B1095)</f>
        <v>300-56</v>
      </c>
      <c r="B1095">
        <v>300</v>
      </c>
      <c r="C1095" s="18">
        <f>VLOOKUP(A1095,'ADM Details FY17'!$A$3:$D$3515,4,FALSE)</f>
        <v>45161</v>
      </c>
      <c r="D1095" s="1">
        <f>VLOOKUP(A1095,'ADM Details FY17'!$A$3:$E$3515,5,FALSE)</f>
        <v>2.0499999999999998</v>
      </c>
      <c r="E1095" s="1">
        <f>VLOOKUP(A1095,'ADM Details FY17'!$A$3:$F$3515,6,FALSE)</f>
        <v>0</v>
      </c>
      <c r="F1095" s="1">
        <f>VLOOKUP(A1095,'ADM Details FY17'!$A$3:$G$3515,7,FALSE)</f>
        <v>0.98</v>
      </c>
      <c r="G1095" s="1">
        <f>VLOOKUP(A1095,'ADM Details FY17'!$A$3:$H$3515,8,FALSE)</f>
        <v>0</v>
      </c>
      <c r="H1095" s="1">
        <f>VLOOKUP(A1095,'ADM Details FY17'!$A$3:$I$3515,9,FALSE)</f>
        <v>0</v>
      </c>
      <c r="I1095" s="1">
        <f>VLOOKUP(A1095,'ADM Details FY17'!$A$3:$J$3517,10,FALSE)</f>
        <v>1</v>
      </c>
      <c r="J1095" s="1">
        <f>VLOOKUP(A1095,'ADM Details FY17'!$A$3:$K$3515,11,FALSE)</f>
        <v>0</v>
      </c>
      <c r="K1095" s="1">
        <f>VLOOKUP(A1095,'ADM Details FY17'!$A$3:$M$3515,13,FALSE)</f>
        <v>2.0499999999999998</v>
      </c>
      <c r="L1095" s="1">
        <f>VLOOKUP(A1095,'ADM Details FY17'!$A$3:$O$3515,15,FALSE)</f>
        <v>0</v>
      </c>
      <c r="M1095" s="1">
        <f>VLOOKUP(A1095,'ADM Details FY17'!$A$3:$P$3515,16,FALSE)</f>
        <v>0</v>
      </c>
      <c r="N1095" s="1">
        <f>VLOOKUP(A1095,'ADM Details FY17'!$A$3:$Q$3515,17,FALSE)</f>
        <v>0</v>
      </c>
      <c r="O1095" s="1">
        <f>VLOOKUP(A1095,'ADM Details FY17'!$A$3:$S$3515,19,FALSE)</f>
        <v>0</v>
      </c>
      <c r="P1095" s="1">
        <f>VLOOKUP(A1095,'ADM Details FY17'!$A$3:$U$3515,21,FALSE)</f>
        <v>0</v>
      </c>
      <c r="Q1095" s="1">
        <f>VLOOKUP(A1095,'ADM Details FY17'!$A$3:$V$3515,22,FALSE)</f>
        <v>0</v>
      </c>
      <c r="R1095" s="1">
        <f>VLOOKUP(A1095,'ADM Details FY17'!$A$3:$W$3515,23,FALSE)</f>
        <v>0</v>
      </c>
      <c r="S1095" s="1">
        <f>VLOOKUP(A1095,'ADM Details FY17'!$A$3:$X$3515,24,FALSE)</f>
        <v>0</v>
      </c>
      <c r="T1095" s="1">
        <f>VLOOKUP(A1095,'ADM Details FY17'!$A$3:$Y$3515,25,FALSE)</f>
        <v>0</v>
      </c>
      <c r="U1095" s="1">
        <f>VLOOKUP(A1095,'ADM Details FY17'!$A$3:$AA$3515,27,FALSE)</f>
        <v>0</v>
      </c>
      <c r="V1095" s="1">
        <f>IFERROR(VLOOKUP(C1095,'eindex _tget pp '!$A$4:$E$615,5,FALSE),0)</f>
        <v>2089.5999301616803</v>
      </c>
      <c r="W1095" s="31">
        <f>IFERROR(VLOOKUP(C1095,'eindex _tget pp '!$A$4:$F$615,6,FALSE),0)</f>
        <v>2.9232169881000001</v>
      </c>
      <c r="X1095" s="4">
        <f>IFERROR(VLOOKUP(B1095,'eschools 16'!$A$2:$F$25,6,FALSE),1)</f>
        <v>1</v>
      </c>
      <c r="Y1095" s="1">
        <f t="shared" si="85"/>
        <v>1070.92</v>
      </c>
      <c r="Z1095" s="1">
        <f t="shared" si="86"/>
        <v>1629.99</v>
      </c>
      <c r="AA1095" s="31">
        <f>IFERROR(VLOOKUP(C1095,'eindex _tget pp '!$A$4:$G$615,7,FALSE),0)</f>
        <v>0.9</v>
      </c>
      <c r="AB1095" s="1">
        <f>VLOOKUP(A1095,'ADM Details FY17'!$A$3:$AB$3515,28,FALSE)</f>
        <v>0</v>
      </c>
      <c r="AC1095" s="1">
        <f t="shared" si="87"/>
        <v>0</v>
      </c>
      <c r="AD1095" s="1">
        <f t="shared" si="88"/>
        <v>2.0499999999999998</v>
      </c>
      <c r="AE1095" s="1">
        <f t="shared" si="89"/>
        <v>307.5</v>
      </c>
    </row>
    <row r="1096" spans="1:31" x14ac:dyDescent="0.25">
      <c r="A1096" t="str">
        <f>B1096&amp;"-"&amp;COUNTIF($B$3:B1096,B1096)</f>
        <v>300-57</v>
      </c>
      <c r="B1096">
        <v>300</v>
      </c>
      <c r="C1096" s="18">
        <f>VLOOKUP(A1096,'ADM Details FY17'!$A$3:$D$3515,4,FALSE)</f>
        <v>0</v>
      </c>
      <c r="D1096" s="1">
        <f>VLOOKUP(A1096,'ADM Details FY17'!$A$3:$E$3515,5,FALSE)</f>
        <v>0</v>
      </c>
      <c r="E1096" s="1">
        <f>VLOOKUP(A1096,'ADM Details FY17'!$A$3:$F$3515,6,FALSE)</f>
        <v>0</v>
      </c>
      <c r="F1096" s="1">
        <f>VLOOKUP(A1096,'ADM Details FY17'!$A$3:$G$3515,7,FALSE)</f>
        <v>0</v>
      </c>
      <c r="G1096" s="1">
        <f>VLOOKUP(A1096,'ADM Details FY17'!$A$3:$H$3515,8,FALSE)</f>
        <v>0</v>
      </c>
      <c r="H1096" s="1">
        <f>VLOOKUP(A1096,'ADM Details FY17'!$A$3:$I$3515,9,FALSE)</f>
        <v>0</v>
      </c>
      <c r="I1096" s="1">
        <f>VLOOKUP(A1096,'ADM Details FY17'!$A$3:$J$3517,10,FALSE)</f>
        <v>0</v>
      </c>
      <c r="J1096" s="1">
        <f>VLOOKUP(A1096,'ADM Details FY17'!$A$3:$K$3515,11,FALSE)</f>
        <v>0</v>
      </c>
      <c r="K1096" s="1">
        <f>VLOOKUP(A1096,'ADM Details FY17'!$A$3:$M$3515,13,FALSE)</f>
        <v>0</v>
      </c>
      <c r="L1096" s="1">
        <f>VLOOKUP(A1096,'ADM Details FY17'!$A$3:$O$3515,15,FALSE)</f>
        <v>0</v>
      </c>
      <c r="M1096" s="1">
        <f>VLOOKUP(A1096,'ADM Details FY17'!$A$3:$P$3515,16,FALSE)</f>
        <v>0</v>
      </c>
      <c r="N1096" s="1">
        <f>VLOOKUP(A1096,'ADM Details FY17'!$A$3:$Q$3515,17,FALSE)</f>
        <v>0</v>
      </c>
      <c r="O1096" s="1">
        <f>VLOOKUP(A1096,'ADM Details FY17'!$A$3:$S$3515,19,FALSE)</f>
        <v>0</v>
      </c>
      <c r="P1096" s="1">
        <f>VLOOKUP(A1096,'ADM Details FY17'!$A$3:$U$3515,21,FALSE)</f>
        <v>0</v>
      </c>
      <c r="Q1096" s="1">
        <f>VLOOKUP(A1096,'ADM Details FY17'!$A$3:$V$3515,22,FALSE)</f>
        <v>0</v>
      </c>
      <c r="R1096" s="1">
        <f>VLOOKUP(A1096,'ADM Details FY17'!$A$3:$W$3515,23,FALSE)</f>
        <v>0</v>
      </c>
      <c r="S1096" s="1">
        <f>VLOOKUP(A1096,'ADM Details FY17'!$A$3:$X$3515,24,FALSE)</f>
        <v>0</v>
      </c>
      <c r="T1096" s="1">
        <f>VLOOKUP(A1096,'ADM Details FY17'!$A$3:$Y$3515,25,FALSE)</f>
        <v>0</v>
      </c>
      <c r="U1096" s="1">
        <f>VLOOKUP(A1096,'ADM Details FY17'!$A$3:$AA$3515,27,FALSE)</f>
        <v>0</v>
      </c>
      <c r="V1096" s="1">
        <f>IFERROR(VLOOKUP(C1096,'eindex _tget pp '!$A$4:$E$615,5,FALSE),0)</f>
        <v>0</v>
      </c>
      <c r="W1096" s="31">
        <f>IFERROR(VLOOKUP(C1096,'eindex _tget pp '!$A$4:$F$615,6,FALSE),0)</f>
        <v>0</v>
      </c>
      <c r="X1096" s="4">
        <f>IFERROR(VLOOKUP(B1096,'eschools 16'!$A$2:$F$25,6,FALSE),1)</f>
        <v>1</v>
      </c>
      <c r="Y1096" s="1">
        <f t="shared" si="85"/>
        <v>0</v>
      </c>
      <c r="Z1096" s="1">
        <f t="shared" si="86"/>
        <v>0</v>
      </c>
      <c r="AA1096" s="31">
        <f>IFERROR(VLOOKUP(C1096,'eindex _tget pp '!$A$4:$G$615,7,FALSE),0)</f>
        <v>0</v>
      </c>
      <c r="AB1096" s="1">
        <f>VLOOKUP(A1096,'ADM Details FY17'!$A$3:$AB$3515,28,FALSE)</f>
        <v>0</v>
      </c>
      <c r="AC1096" s="1">
        <f t="shared" si="87"/>
        <v>0</v>
      </c>
      <c r="AD1096" s="1">
        <f t="shared" si="88"/>
        <v>0</v>
      </c>
      <c r="AE1096" s="1">
        <f t="shared" si="89"/>
        <v>0</v>
      </c>
    </row>
    <row r="1097" spans="1:31" x14ac:dyDescent="0.25">
      <c r="A1097" t="str">
        <f>B1097&amp;"-"&amp;COUNTIF($B$3:B1097,B1097)</f>
        <v>300-58</v>
      </c>
      <c r="B1097">
        <v>300</v>
      </c>
      <c r="C1097" s="18">
        <f>VLOOKUP(A1097,'ADM Details FY17'!$A$3:$D$3515,4,FALSE)</f>
        <v>0</v>
      </c>
      <c r="D1097" s="1">
        <f>VLOOKUP(A1097,'ADM Details FY17'!$A$3:$E$3515,5,FALSE)</f>
        <v>0</v>
      </c>
      <c r="E1097" s="1">
        <f>VLOOKUP(A1097,'ADM Details FY17'!$A$3:$F$3515,6,FALSE)</f>
        <v>0</v>
      </c>
      <c r="F1097" s="1">
        <f>VLOOKUP(A1097,'ADM Details FY17'!$A$3:$G$3515,7,FALSE)</f>
        <v>0</v>
      </c>
      <c r="G1097" s="1">
        <f>VLOOKUP(A1097,'ADM Details FY17'!$A$3:$H$3515,8,FALSE)</f>
        <v>0</v>
      </c>
      <c r="H1097" s="1">
        <f>VLOOKUP(A1097,'ADM Details FY17'!$A$3:$I$3515,9,FALSE)</f>
        <v>0</v>
      </c>
      <c r="I1097" s="1">
        <f>VLOOKUP(A1097,'ADM Details FY17'!$A$3:$J$3517,10,FALSE)</f>
        <v>0</v>
      </c>
      <c r="J1097" s="1">
        <f>VLOOKUP(A1097,'ADM Details FY17'!$A$3:$K$3515,11,FALSE)</f>
        <v>0</v>
      </c>
      <c r="K1097" s="1">
        <f>VLOOKUP(A1097,'ADM Details FY17'!$A$3:$M$3515,13,FALSE)</f>
        <v>0</v>
      </c>
      <c r="L1097" s="1">
        <f>VLOOKUP(A1097,'ADM Details FY17'!$A$3:$O$3515,15,FALSE)</f>
        <v>0</v>
      </c>
      <c r="M1097" s="1">
        <f>VLOOKUP(A1097,'ADM Details FY17'!$A$3:$P$3515,16,FALSE)</f>
        <v>0</v>
      </c>
      <c r="N1097" s="1">
        <f>VLOOKUP(A1097,'ADM Details FY17'!$A$3:$Q$3515,17,FALSE)</f>
        <v>0</v>
      </c>
      <c r="O1097" s="1">
        <f>VLOOKUP(A1097,'ADM Details FY17'!$A$3:$S$3515,19,FALSE)</f>
        <v>0</v>
      </c>
      <c r="P1097" s="1">
        <f>VLOOKUP(A1097,'ADM Details FY17'!$A$3:$U$3515,21,FALSE)</f>
        <v>0</v>
      </c>
      <c r="Q1097" s="1">
        <f>VLOOKUP(A1097,'ADM Details FY17'!$A$3:$V$3515,22,FALSE)</f>
        <v>0</v>
      </c>
      <c r="R1097" s="1">
        <f>VLOOKUP(A1097,'ADM Details FY17'!$A$3:$W$3515,23,FALSE)</f>
        <v>0</v>
      </c>
      <c r="S1097" s="1">
        <f>VLOOKUP(A1097,'ADM Details FY17'!$A$3:$X$3515,24,FALSE)</f>
        <v>0</v>
      </c>
      <c r="T1097" s="1">
        <f>VLOOKUP(A1097,'ADM Details FY17'!$A$3:$Y$3515,25,FALSE)</f>
        <v>0</v>
      </c>
      <c r="U1097" s="1">
        <f>VLOOKUP(A1097,'ADM Details FY17'!$A$3:$AA$3515,27,FALSE)</f>
        <v>0</v>
      </c>
      <c r="V1097" s="1">
        <f>IFERROR(VLOOKUP(C1097,'eindex _tget pp '!$A$4:$E$615,5,FALSE),0)</f>
        <v>0</v>
      </c>
      <c r="W1097" s="31">
        <f>IFERROR(VLOOKUP(C1097,'eindex _tget pp '!$A$4:$F$615,6,FALSE),0)</f>
        <v>0</v>
      </c>
      <c r="X1097" s="4">
        <f>IFERROR(VLOOKUP(B1097,'eschools 16'!$A$2:$F$25,6,FALSE),1)</f>
        <v>1</v>
      </c>
      <c r="Y1097" s="1">
        <f t="shared" si="85"/>
        <v>0</v>
      </c>
      <c r="Z1097" s="1">
        <f t="shared" si="86"/>
        <v>0</v>
      </c>
      <c r="AA1097" s="31">
        <f>IFERROR(VLOOKUP(C1097,'eindex _tget pp '!$A$4:$G$615,7,FALSE),0)</f>
        <v>0</v>
      </c>
      <c r="AB1097" s="1">
        <f>VLOOKUP(A1097,'ADM Details FY17'!$A$3:$AB$3515,28,FALSE)</f>
        <v>0</v>
      </c>
      <c r="AC1097" s="1">
        <f t="shared" si="87"/>
        <v>0</v>
      </c>
      <c r="AD1097" s="1">
        <f t="shared" si="88"/>
        <v>0</v>
      </c>
      <c r="AE1097" s="1">
        <f t="shared" si="89"/>
        <v>0</v>
      </c>
    </row>
    <row r="1098" spans="1:31" x14ac:dyDescent="0.25">
      <c r="A1098" t="str">
        <f>B1098&amp;"-"&amp;COUNTIF($B$3:B1098,B1098)</f>
        <v>300-59</v>
      </c>
      <c r="B1098">
        <v>300</v>
      </c>
      <c r="C1098" s="18">
        <f>VLOOKUP(A1098,'ADM Details FY17'!$A$3:$D$3515,4,FALSE)</f>
        <v>0</v>
      </c>
      <c r="D1098" s="1">
        <f>VLOOKUP(A1098,'ADM Details FY17'!$A$3:$E$3515,5,FALSE)</f>
        <v>0</v>
      </c>
      <c r="E1098" s="1">
        <f>VLOOKUP(A1098,'ADM Details FY17'!$A$3:$F$3515,6,FALSE)</f>
        <v>0</v>
      </c>
      <c r="F1098" s="1">
        <f>VLOOKUP(A1098,'ADM Details FY17'!$A$3:$G$3515,7,FALSE)</f>
        <v>0</v>
      </c>
      <c r="G1098" s="1">
        <f>VLOOKUP(A1098,'ADM Details FY17'!$A$3:$H$3515,8,FALSE)</f>
        <v>0</v>
      </c>
      <c r="H1098" s="1">
        <f>VLOOKUP(A1098,'ADM Details FY17'!$A$3:$I$3515,9,FALSE)</f>
        <v>0</v>
      </c>
      <c r="I1098" s="1">
        <f>VLOOKUP(A1098,'ADM Details FY17'!$A$3:$J$3517,10,FALSE)</f>
        <v>0</v>
      </c>
      <c r="J1098" s="1">
        <f>VLOOKUP(A1098,'ADM Details FY17'!$A$3:$K$3515,11,FALSE)</f>
        <v>0</v>
      </c>
      <c r="K1098" s="1">
        <f>VLOOKUP(A1098,'ADM Details FY17'!$A$3:$M$3515,13,FALSE)</f>
        <v>0</v>
      </c>
      <c r="L1098" s="1">
        <f>VLOOKUP(A1098,'ADM Details FY17'!$A$3:$O$3515,15,FALSE)</f>
        <v>0</v>
      </c>
      <c r="M1098" s="1">
        <f>VLOOKUP(A1098,'ADM Details FY17'!$A$3:$P$3515,16,FALSE)</f>
        <v>0</v>
      </c>
      <c r="N1098" s="1">
        <f>VLOOKUP(A1098,'ADM Details FY17'!$A$3:$Q$3515,17,FALSE)</f>
        <v>0</v>
      </c>
      <c r="O1098" s="1">
        <f>VLOOKUP(A1098,'ADM Details FY17'!$A$3:$S$3515,19,FALSE)</f>
        <v>0</v>
      </c>
      <c r="P1098" s="1">
        <f>VLOOKUP(A1098,'ADM Details FY17'!$A$3:$U$3515,21,FALSE)</f>
        <v>0</v>
      </c>
      <c r="Q1098" s="1">
        <f>VLOOKUP(A1098,'ADM Details FY17'!$A$3:$V$3515,22,FALSE)</f>
        <v>0</v>
      </c>
      <c r="R1098" s="1">
        <f>VLOOKUP(A1098,'ADM Details FY17'!$A$3:$W$3515,23,FALSE)</f>
        <v>0</v>
      </c>
      <c r="S1098" s="1">
        <f>VLOOKUP(A1098,'ADM Details FY17'!$A$3:$X$3515,24,FALSE)</f>
        <v>0</v>
      </c>
      <c r="T1098" s="1">
        <f>VLOOKUP(A1098,'ADM Details FY17'!$A$3:$Y$3515,25,FALSE)</f>
        <v>0</v>
      </c>
      <c r="U1098" s="1">
        <f>VLOOKUP(A1098,'ADM Details FY17'!$A$3:$AA$3515,27,FALSE)</f>
        <v>0</v>
      </c>
      <c r="V1098" s="1">
        <f>IFERROR(VLOOKUP(C1098,'eindex _tget pp '!$A$4:$E$615,5,FALSE),0)</f>
        <v>0</v>
      </c>
      <c r="W1098" s="31">
        <f>IFERROR(VLOOKUP(C1098,'eindex _tget pp '!$A$4:$F$615,6,FALSE),0)</f>
        <v>0</v>
      </c>
      <c r="X1098" s="4">
        <f>IFERROR(VLOOKUP(B1098,'eschools 16'!$A$2:$F$25,6,FALSE),1)</f>
        <v>1</v>
      </c>
      <c r="Y1098" s="1">
        <f t="shared" si="85"/>
        <v>0</v>
      </c>
      <c r="Z1098" s="1">
        <f t="shared" si="86"/>
        <v>0</v>
      </c>
      <c r="AA1098" s="31">
        <f>IFERROR(VLOOKUP(C1098,'eindex _tget pp '!$A$4:$G$615,7,FALSE),0)</f>
        <v>0</v>
      </c>
      <c r="AB1098" s="1">
        <f>VLOOKUP(A1098,'ADM Details FY17'!$A$3:$AB$3515,28,FALSE)</f>
        <v>0</v>
      </c>
      <c r="AC1098" s="1">
        <f t="shared" si="87"/>
        <v>0</v>
      </c>
      <c r="AD1098" s="1">
        <f t="shared" si="88"/>
        <v>0</v>
      </c>
      <c r="AE1098" s="1">
        <f t="shared" si="89"/>
        <v>0</v>
      </c>
    </row>
    <row r="1099" spans="1:31" x14ac:dyDescent="0.25">
      <c r="A1099" t="str">
        <f>B1099&amp;"-"&amp;COUNTIF($B$3:B1099,B1099)</f>
        <v>300-60</v>
      </c>
      <c r="B1099">
        <v>300</v>
      </c>
      <c r="C1099" s="18">
        <f>VLOOKUP(A1099,'ADM Details FY17'!$A$3:$D$3515,4,FALSE)</f>
        <v>0</v>
      </c>
      <c r="D1099" s="1">
        <f>VLOOKUP(A1099,'ADM Details FY17'!$A$3:$E$3515,5,FALSE)</f>
        <v>0</v>
      </c>
      <c r="E1099" s="1">
        <f>VLOOKUP(A1099,'ADM Details FY17'!$A$3:$F$3515,6,FALSE)</f>
        <v>0</v>
      </c>
      <c r="F1099" s="1">
        <f>VLOOKUP(A1099,'ADM Details FY17'!$A$3:$G$3515,7,FALSE)</f>
        <v>0</v>
      </c>
      <c r="G1099" s="1">
        <f>VLOOKUP(A1099,'ADM Details FY17'!$A$3:$H$3515,8,FALSE)</f>
        <v>0</v>
      </c>
      <c r="H1099" s="1">
        <f>VLOOKUP(A1099,'ADM Details FY17'!$A$3:$I$3515,9,FALSE)</f>
        <v>0</v>
      </c>
      <c r="I1099" s="1">
        <f>VLOOKUP(A1099,'ADM Details FY17'!$A$3:$J$3517,10,FALSE)</f>
        <v>0</v>
      </c>
      <c r="J1099" s="1">
        <f>VLOOKUP(A1099,'ADM Details FY17'!$A$3:$K$3515,11,FALSE)</f>
        <v>0</v>
      </c>
      <c r="K1099" s="1">
        <f>VLOOKUP(A1099,'ADM Details FY17'!$A$3:$M$3515,13,FALSE)</f>
        <v>0</v>
      </c>
      <c r="L1099" s="1">
        <f>VLOOKUP(A1099,'ADM Details FY17'!$A$3:$O$3515,15,FALSE)</f>
        <v>0</v>
      </c>
      <c r="M1099" s="1">
        <f>VLOOKUP(A1099,'ADM Details FY17'!$A$3:$P$3515,16,FALSE)</f>
        <v>0</v>
      </c>
      <c r="N1099" s="1">
        <f>VLOOKUP(A1099,'ADM Details FY17'!$A$3:$Q$3515,17,FALSE)</f>
        <v>0</v>
      </c>
      <c r="O1099" s="1">
        <f>VLOOKUP(A1099,'ADM Details FY17'!$A$3:$S$3515,19,FALSE)</f>
        <v>0</v>
      </c>
      <c r="P1099" s="1">
        <f>VLOOKUP(A1099,'ADM Details FY17'!$A$3:$U$3515,21,FALSE)</f>
        <v>0</v>
      </c>
      <c r="Q1099" s="1">
        <f>VLOOKUP(A1099,'ADM Details FY17'!$A$3:$V$3515,22,FALSE)</f>
        <v>0</v>
      </c>
      <c r="R1099" s="1">
        <f>VLOOKUP(A1099,'ADM Details FY17'!$A$3:$W$3515,23,FALSE)</f>
        <v>0</v>
      </c>
      <c r="S1099" s="1">
        <f>VLOOKUP(A1099,'ADM Details FY17'!$A$3:$X$3515,24,FALSE)</f>
        <v>0</v>
      </c>
      <c r="T1099" s="1">
        <f>VLOOKUP(A1099,'ADM Details FY17'!$A$3:$Y$3515,25,FALSE)</f>
        <v>0</v>
      </c>
      <c r="U1099" s="1">
        <f>VLOOKUP(A1099,'ADM Details FY17'!$A$3:$AA$3515,27,FALSE)</f>
        <v>0</v>
      </c>
      <c r="V1099" s="1">
        <f>IFERROR(VLOOKUP(C1099,'eindex _tget pp '!$A$4:$E$615,5,FALSE),0)</f>
        <v>0</v>
      </c>
      <c r="W1099" s="31">
        <f>IFERROR(VLOOKUP(C1099,'eindex _tget pp '!$A$4:$F$615,6,FALSE),0)</f>
        <v>0</v>
      </c>
      <c r="X1099" s="4">
        <f>IFERROR(VLOOKUP(B1099,'eschools 16'!$A$2:$F$25,6,FALSE),1)</f>
        <v>1</v>
      </c>
      <c r="Y1099" s="1">
        <f t="shared" si="85"/>
        <v>0</v>
      </c>
      <c r="Z1099" s="1">
        <f t="shared" si="86"/>
        <v>0</v>
      </c>
      <c r="AA1099" s="31">
        <f>IFERROR(VLOOKUP(C1099,'eindex _tget pp '!$A$4:$G$615,7,FALSE),0)</f>
        <v>0</v>
      </c>
      <c r="AB1099" s="1">
        <f>VLOOKUP(A1099,'ADM Details FY17'!$A$3:$AB$3515,28,FALSE)</f>
        <v>0</v>
      </c>
      <c r="AC1099" s="1">
        <f t="shared" si="87"/>
        <v>0</v>
      </c>
      <c r="AD1099" s="1">
        <f t="shared" si="88"/>
        <v>0</v>
      </c>
      <c r="AE1099" s="1">
        <f t="shared" si="89"/>
        <v>0</v>
      </c>
    </row>
    <row r="1100" spans="1:31" x14ac:dyDescent="0.25">
      <c r="A1100" t="str">
        <f>B1100&amp;"-"&amp;COUNTIF($B$3:B1100,B1100)</f>
        <v>300-61</v>
      </c>
      <c r="B1100">
        <v>300</v>
      </c>
      <c r="C1100" s="18">
        <f>VLOOKUP(A1100,'ADM Details FY17'!$A$3:$D$3515,4,FALSE)</f>
        <v>0</v>
      </c>
      <c r="D1100" s="1">
        <f>VLOOKUP(A1100,'ADM Details FY17'!$A$3:$E$3515,5,FALSE)</f>
        <v>0</v>
      </c>
      <c r="E1100" s="1">
        <f>VLOOKUP(A1100,'ADM Details FY17'!$A$3:$F$3515,6,FALSE)</f>
        <v>0</v>
      </c>
      <c r="F1100" s="1">
        <f>VLOOKUP(A1100,'ADM Details FY17'!$A$3:$G$3515,7,FALSE)</f>
        <v>0</v>
      </c>
      <c r="G1100" s="1">
        <f>VLOOKUP(A1100,'ADM Details FY17'!$A$3:$H$3515,8,FALSE)</f>
        <v>0</v>
      </c>
      <c r="H1100" s="1">
        <f>VLOOKUP(A1100,'ADM Details FY17'!$A$3:$I$3515,9,FALSE)</f>
        <v>0</v>
      </c>
      <c r="I1100" s="1">
        <f>VLOOKUP(A1100,'ADM Details FY17'!$A$3:$J$3517,10,FALSE)</f>
        <v>0</v>
      </c>
      <c r="J1100" s="1">
        <f>VLOOKUP(A1100,'ADM Details FY17'!$A$3:$K$3515,11,FALSE)</f>
        <v>0</v>
      </c>
      <c r="K1100" s="1">
        <f>VLOOKUP(A1100,'ADM Details FY17'!$A$3:$M$3515,13,FALSE)</f>
        <v>0</v>
      </c>
      <c r="L1100" s="1">
        <f>VLOOKUP(A1100,'ADM Details FY17'!$A$3:$O$3515,15,FALSE)</f>
        <v>0</v>
      </c>
      <c r="M1100" s="1">
        <f>VLOOKUP(A1100,'ADM Details FY17'!$A$3:$P$3515,16,FALSE)</f>
        <v>0</v>
      </c>
      <c r="N1100" s="1">
        <f>VLOOKUP(A1100,'ADM Details FY17'!$A$3:$Q$3515,17,FALSE)</f>
        <v>0</v>
      </c>
      <c r="O1100" s="1">
        <f>VLOOKUP(A1100,'ADM Details FY17'!$A$3:$S$3515,19,FALSE)</f>
        <v>0</v>
      </c>
      <c r="P1100" s="1">
        <f>VLOOKUP(A1100,'ADM Details FY17'!$A$3:$U$3515,21,FALSE)</f>
        <v>0</v>
      </c>
      <c r="Q1100" s="1">
        <f>VLOOKUP(A1100,'ADM Details FY17'!$A$3:$V$3515,22,FALSE)</f>
        <v>0</v>
      </c>
      <c r="R1100" s="1">
        <f>VLOOKUP(A1100,'ADM Details FY17'!$A$3:$W$3515,23,FALSE)</f>
        <v>0</v>
      </c>
      <c r="S1100" s="1">
        <f>VLOOKUP(A1100,'ADM Details FY17'!$A$3:$X$3515,24,FALSE)</f>
        <v>0</v>
      </c>
      <c r="T1100" s="1">
        <f>VLOOKUP(A1100,'ADM Details FY17'!$A$3:$Y$3515,25,FALSE)</f>
        <v>0</v>
      </c>
      <c r="U1100" s="1">
        <f>VLOOKUP(A1100,'ADM Details FY17'!$A$3:$AA$3515,27,FALSE)</f>
        <v>0</v>
      </c>
      <c r="V1100" s="1">
        <f>IFERROR(VLOOKUP(C1100,'eindex _tget pp '!$A$4:$E$615,5,FALSE),0)</f>
        <v>0</v>
      </c>
      <c r="W1100" s="31">
        <f>IFERROR(VLOOKUP(C1100,'eindex _tget pp '!$A$4:$F$615,6,FALSE),0)</f>
        <v>0</v>
      </c>
      <c r="X1100" s="4">
        <f>IFERROR(VLOOKUP(B1100,'eschools 16'!$A$2:$F$25,6,FALSE),1)</f>
        <v>1</v>
      </c>
      <c r="Y1100" s="1">
        <f t="shared" si="85"/>
        <v>0</v>
      </c>
      <c r="Z1100" s="1">
        <f t="shared" si="86"/>
        <v>0</v>
      </c>
      <c r="AA1100" s="31">
        <f>IFERROR(VLOOKUP(C1100,'eindex _tget pp '!$A$4:$G$615,7,FALSE),0)</f>
        <v>0</v>
      </c>
      <c r="AB1100" s="1">
        <f>VLOOKUP(A1100,'ADM Details FY17'!$A$3:$AB$3515,28,FALSE)</f>
        <v>0</v>
      </c>
      <c r="AC1100" s="1">
        <f t="shared" si="87"/>
        <v>0</v>
      </c>
      <c r="AD1100" s="1">
        <f t="shared" si="88"/>
        <v>0</v>
      </c>
      <c r="AE1100" s="1">
        <f t="shared" si="89"/>
        <v>0</v>
      </c>
    </row>
    <row r="1101" spans="1:31" x14ac:dyDescent="0.25">
      <c r="A1101" t="str">
        <f>B1101&amp;"-"&amp;COUNTIF($B$3:B1101,B1101)</f>
        <v>300-62</v>
      </c>
      <c r="B1101">
        <v>300</v>
      </c>
      <c r="C1101" s="18">
        <f>VLOOKUP(A1101,'ADM Details FY17'!$A$3:$D$3515,4,FALSE)</f>
        <v>0</v>
      </c>
      <c r="D1101" s="1">
        <f>VLOOKUP(A1101,'ADM Details FY17'!$A$3:$E$3515,5,FALSE)</f>
        <v>0</v>
      </c>
      <c r="E1101" s="1">
        <f>VLOOKUP(A1101,'ADM Details FY17'!$A$3:$F$3515,6,FALSE)</f>
        <v>0</v>
      </c>
      <c r="F1101" s="1">
        <f>VLOOKUP(A1101,'ADM Details FY17'!$A$3:$G$3515,7,FALSE)</f>
        <v>0</v>
      </c>
      <c r="G1101" s="1">
        <f>VLOOKUP(A1101,'ADM Details FY17'!$A$3:$H$3515,8,FALSE)</f>
        <v>0</v>
      </c>
      <c r="H1101" s="1">
        <f>VLOOKUP(A1101,'ADM Details FY17'!$A$3:$I$3515,9,FALSE)</f>
        <v>0</v>
      </c>
      <c r="I1101" s="1">
        <f>VLOOKUP(A1101,'ADM Details FY17'!$A$3:$J$3517,10,FALSE)</f>
        <v>0</v>
      </c>
      <c r="J1101" s="1">
        <f>VLOOKUP(A1101,'ADM Details FY17'!$A$3:$K$3515,11,FALSE)</f>
        <v>0</v>
      </c>
      <c r="K1101" s="1">
        <f>VLOOKUP(A1101,'ADM Details FY17'!$A$3:$M$3515,13,FALSE)</f>
        <v>0</v>
      </c>
      <c r="L1101" s="1">
        <f>VLOOKUP(A1101,'ADM Details FY17'!$A$3:$O$3515,15,FALSE)</f>
        <v>0</v>
      </c>
      <c r="M1101" s="1">
        <f>VLOOKUP(A1101,'ADM Details FY17'!$A$3:$P$3515,16,FALSE)</f>
        <v>0</v>
      </c>
      <c r="N1101" s="1">
        <f>VLOOKUP(A1101,'ADM Details FY17'!$A$3:$Q$3515,17,FALSE)</f>
        <v>0</v>
      </c>
      <c r="O1101" s="1">
        <f>VLOOKUP(A1101,'ADM Details FY17'!$A$3:$S$3515,19,FALSE)</f>
        <v>0</v>
      </c>
      <c r="P1101" s="1">
        <f>VLOOKUP(A1101,'ADM Details FY17'!$A$3:$U$3515,21,FALSE)</f>
        <v>0</v>
      </c>
      <c r="Q1101" s="1">
        <f>VLOOKUP(A1101,'ADM Details FY17'!$A$3:$V$3515,22,FALSE)</f>
        <v>0</v>
      </c>
      <c r="R1101" s="1">
        <f>VLOOKUP(A1101,'ADM Details FY17'!$A$3:$W$3515,23,FALSE)</f>
        <v>0</v>
      </c>
      <c r="S1101" s="1">
        <f>VLOOKUP(A1101,'ADM Details FY17'!$A$3:$X$3515,24,FALSE)</f>
        <v>0</v>
      </c>
      <c r="T1101" s="1">
        <f>VLOOKUP(A1101,'ADM Details FY17'!$A$3:$Y$3515,25,FALSE)</f>
        <v>0</v>
      </c>
      <c r="U1101" s="1">
        <f>VLOOKUP(A1101,'ADM Details FY17'!$A$3:$AA$3515,27,FALSE)</f>
        <v>0</v>
      </c>
      <c r="V1101" s="1">
        <f>IFERROR(VLOOKUP(C1101,'eindex _tget pp '!$A$4:$E$615,5,FALSE),0)</f>
        <v>0</v>
      </c>
      <c r="W1101" s="31">
        <f>IFERROR(VLOOKUP(C1101,'eindex _tget pp '!$A$4:$F$615,6,FALSE),0)</f>
        <v>0</v>
      </c>
      <c r="X1101" s="4">
        <f>IFERROR(VLOOKUP(B1101,'eschools 16'!$A$2:$F$25,6,FALSE),1)</f>
        <v>1</v>
      </c>
      <c r="Y1101" s="1">
        <f t="shared" si="85"/>
        <v>0</v>
      </c>
      <c r="Z1101" s="1">
        <f t="shared" si="86"/>
        <v>0</v>
      </c>
      <c r="AA1101" s="31">
        <f>IFERROR(VLOOKUP(C1101,'eindex _tget pp '!$A$4:$G$615,7,FALSE),0)</f>
        <v>0</v>
      </c>
      <c r="AB1101" s="1">
        <f>VLOOKUP(A1101,'ADM Details FY17'!$A$3:$AB$3515,28,FALSE)</f>
        <v>0</v>
      </c>
      <c r="AC1101" s="1">
        <f t="shared" si="87"/>
        <v>0</v>
      </c>
      <c r="AD1101" s="1">
        <f t="shared" si="88"/>
        <v>0</v>
      </c>
      <c r="AE1101" s="1">
        <f t="shared" si="89"/>
        <v>0</v>
      </c>
    </row>
    <row r="1102" spans="1:31" x14ac:dyDescent="0.25">
      <c r="A1102" t="str">
        <f>B1102&amp;"-"&amp;COUNTIF($B$3:B1102,B1102)</f>
        <v>300-63</v>
      </c>
      <c r="B1102">
        <v>300</v>
      </c>
      <c r="C1102" s="18">
        <f>VLOOKUP(A1102,'ADM Details FY17'!$A$3:$D$3515,4,FALSE)</f>
        <v>0</v>
      </c>
      <c r="D1102" s="1">
        <f>VLOOKUP(A1102,'ADM Details FY17'!$A$3:$E$3515,5,FALSE)</f>
        <v>0</v>
      </c>
      <c r="E1102" s="1">
        <f>VLOOKUP(A1102,'ADM Details FY17'!$A$3:$F$3515,6,FALSE)</f>
        <v>0</v>
      </c>
      <c r="F1102" s="1">
        <f>VLOOKUP(A1102,'ADM Details FY17'!$A$3:$G$3515,7,FALSE)</f>
        <v>0</v>
      </c>
      <c r="G1102" s="1">
        <f>VLOOKUP(A1102,'ADM Details FY17'!$A$3:$H$3515,8,FALSE)</f>
        <v>0</v>
      </c>
      <c r="H1102" s="1">
        <f>VLOOKUP(A1102,'ADM Details FY17'!$A$3:$I$3515,9,FALSE)</f>
        <v>0</v>
      </c>
      <c r="I1102" s="1">
        <f>VLOOKUP(A1102,'ADM Details FY17'!$A$3:$J$3517,10,FALSE)</f>
        <v>0</v>
      </c>
      <c r="J1102" s="1">
        <f>VLOOKUP(A1102,'ADM Details FY17'!$A$3:$K$3515,11,FALSE)</f>
        <v>0</v>
      </c>
      <c r="K1102" s="1">
        <f>VLOOKUP(A1102,'ADM Details FY17'!$A$3:$M$3515,13,FALSE)</f>
        <v>0</v>
      </c>
      <c r="L1102" s="1">
        <f>VLOOKUP(A1102,'ADM Details FY17'!$A$3:$O$3515,15,FALSE)</f>
        <v>0</v>
      </c>
      <c r="M1102" s="1">
        <f>VLOOKUP(A1102,'ADM Details FY17'!$A$3:$P$3515,16,FALSE)</f>
        <v>0</v>
      </c>
      <c r="N1102" s="1">
        <f>VLOOKUP(A1102,'ADM Details FY17'!$A$3:$Q$3515,17,FALSE)</f>
        <v>0</v>
      </c>
      <c r="O1102" s="1">
        <f>VLOOKUP(A1102,'ADM Details FY17'!$A$3:$S$3515,19,FALSE)</f>
        <v>0</v>
      </c>
      <c r="P1102" s="1">
        <f>VLOOKUP(A1102,'ADM Details FY17'!$A$3:$U$3515,21,FALSE)</f>
        <v>0</v>
      </c>
      <c r="Q1102" s="1">
        <f>VLOOKUP(A1102,'ADM Details FY17'!$A$3:$V$3515,22,FALSE)</f>
        <v>0</v>
      </c>
      <c r="R1102" s="1">
        <f>VLOOKUP(A1102,'ADM Details FY17'!$A$3:$W$3515,23,FALSE)</f>
        <v>0</v>
      </c>
      <c r="S1102" s="1">
        <f>VLOOKUP(A1102,'ADM Details FY17'!$A$3:$X$3515,24,FALSE)</f>
        <v>0</v>
      </c>
      <c r="T1102" s="1">
        <f>VLOOKUP(A1102,'ADM Details FY17'!$A$3:$Y$3515,25,FALSE)</f>
        <v>0</v>
      </c>
      <c r="U1102" s="1">
        <f>VLOOKUP(A1102,'ADM Details FY17'!$A$3:$AA$3515,27,FALSE)</f>
        <v>0</v>
      </c>
      <c r="V1102" s="1">
        <f>IFERROR(VLOOKUP(C1102,'eindex _tget pp '!$A$4:$E$615,5,FALSE),0)</f>
        <v>0</v>
      </c>
      <c r="W1102" s="31">
        <f>IFERROR(VLOOKUP(C1102,'eindex _tget pp '!$A$4:$F$615,6,FALSE),0)</f>
        <v>0</v>
      </c>
      <c r="X1102" s="4">
        <f>IFERROR(VLOOKUP(B1102,'eschools 16'!$A$2:$F$25,6,FALSE),1)</f>
        <v>1</v>
      </c>
      <c r="Y1102" s="1">
        <f t="shared" si="85"/>
        <v>0</v>
      </c>
      <c r="Z1102" s="1">
        <f t="shared" si="86"/>
        <v>0</v>
      </c>
      <c r="AA1102" s="31">
        <f>IFERROR(VLOOKUP(C1102,'eindex _tget pp '!$A$4:$G$615,7,FALSE),0)</f>
        <v>0</v>
      </c>
      <c r="AB1102" s="1">
        <f>VLOOKUP(A1102,'ADM Details FY17'!$A$3:$AB$3515,28,FALSE)</f>
        <v>0</v>
      </c>
      <c r="AC1102" s="1">
        <f t="shared" si="87"/>
        <v>0</v>
      </c>
      <c r="AD1102" s="1">
        <f t="shared" si="88"/>
        <v>0</v>
      </c>
      <c r="AE1102" s="1">
        <f t="shared" si="89"/>
        <v>0</v>
      </c>
    </row>
    <row r="1103" spans="1:31" x14ac:dyDescent="0.25">
      <c r="A1103" t="str">
        <f>B1103&amp;"-"&amp;COUNTIF($B$3:B1103,B1103)</f>
        <v>300-64</v>
      </c>
      <c r="B1103">
        <v>300</v>
      </c>
      <c r="C1103" s="18">
        <f>VLOOKUP(A1103,'ADM Details FY17'!$A$3:$D$3515,4,FALSE)</f>
        <v>0</v>
      </c>
      <c r="D1103" s="1">
        <f>VLOOKUP(A1103,'ADM Details FY17'!$A$3:$E$3515,5,FALSE)</f>
        <v>0</v>
      </c>
      <c r="E1103" s="1">
        <f>VLOOKUP(A1103,'ADM Details FY17'!$A$3:$F$3515,6,FALSE)</f>
        <v>0</v>
      </c>
      <c r="F1103" s="1">
        <f>VLOOKUP(A1103,'ADM Details FY17'!$A$3:$G$3515,7,FALSE)</f>
        <v>0</v>
      </c>
      <c r="G1103" s="1">
        <f>VLOOKUP(A1103,'ADM Details FY17'!$A$3:$H$3515,8,FALSE)</f>
        <v>0</v>
      </c>
      <c r="H1103" s="1">
        <f>VLOOKUP(A1103,'ADM Details FY17'!$A$3:$I$3515,9,FALSE)</f>
        <v>0</v>
      </c>
      <c r="I1103" s="1">
        <f>VLOOKUP(A1103,'ADM Details FY17'!$A$3:$J$3517,10,FALSE)</f>
        <v>0</v>
      </c>
      <c r="J1103" s="1">
        <f>VLOOKUP(A1103,'ADM Details FY17'!$A$3:$K$3515,11,FALSE)</f>
        <v>0</v>
      </c>
      <c r="K1103" s="1">
        <f>VLOOKUP(A1103,'ADM Details FY17'!$A$3:$M$3515,13,FALSE)</f>
        <v>0</v>
      </c>
      <c r="L1103" s="1">
        <f>VLOOKUP(A1103,'ADM Details FY17'!$A$3:$O$3515,15,FALSE)</f>
        <v>0</v>
      </c>
      <c r="M1103" s="1">
        <f>VLOOKUP(A1103,'ADM Details FY17'!$A$3:$P$3515,16,FALSE)</f>
        <v>0</v>
      </c>
      <c r="N1103" s="1">
        <f>VLOOKUP(A1103,'ADM Details FY17'!$A$3:$Q$3515,17,FALSE)</f>
        <v>0</v>
      </c>
      <c r="O1103" s="1">
        <f>VLOOKUP(A1103,'ADM Details FY17'!$A$3:$S$3515,19,FALSE)</f>
        <v>0</v>
      </c>
      <c r="P1103" s="1">
        <f>VLOOKUP(A1103,'ADM Details FY17'!$A$3:$U$3515,21,FALSE)</f>
        <v>0</v>
      </c>
      <c r="Q1103" s="1">
        <f>VLOOKUP(A1103,'ADM Details FY17'!$A$3:$V$3515,22,FALSE)</f>
        <v>0</v>
      </c>
      <c r="R1103" s="1">
        <f>VLOOKUP(A1103,'ADM Details FY17'!$A$3:$W$3515,23,FALSE)</f>
        <v>0</v>
      </c>
      <c r="S1103" s="1">
        <f>VLOOKUP(A1103,'ADM Details FY17'!$A$3:$X$3515,24,FALSE)</f>
        <v>0</v>
      </c>
      <c r="T1103" s="1">
        <f>VLOOKUP(A1103,'ADM Details FY17'!$A$3:$Y$3515,25,FALSE)</f>
        <v>0</v>
      </c>
      <c r="U1103" s="1">
        <f>VLOOKUP(A1103,'ADM Details FY17'!$A$3:$AA$3515,27,FALSE)</f>
        <v>0</v>
      </c>
      <c r="V1103" s="1">
        <f>IFERROR(VLOOKUP(C1103,'eindex _tget pp '!$A$4:$E$615,5,FALSE),0)</f>
        <v>0</v>
      </c>
      <c r="W1103" s="31">
        <f>IFERROR(VLOOKUP(C1103,'eindex _tget pp '!$A$4:$F$615,6,FALSE),0)</f>
        <v>0</v>
      </c>
      <c r="X1103" s="4">
        <f>IFERROR(VLOOKUP(B1103,'eschools 16'!$A$2:$F$25,6,FALSE),1)</f>
        <v>1</v>
      </c>
      <c r="Y1103" s="1">
        <f t="shared" si="85"/>
        <v>0</v>
      </c>
      <c r="Z1103" s="1">
        <f t="shared" si="86"/>
        <v>0</v>
      </c>
      <c r="AA1103" s="31">
        <f>IFERROR(VLOOKUP(C1103,'eindex _tget pp '!$A$4:$G$615,7,FALSE),0)</f>
        <v>0</v>
      </c>
      <c r="AB1103" s="1">
        <f>VLOOKUP(A1103,'ADM Details FY17'!$A$3:$AB$3515,28,FALSE)</f>
        <v>0</v>
      </c>
      <c r="AC1103" s="1">
        <f t="shared" si="87"/>
        <v>0</v>
      </c>
      <c r="AD1103" s="1">
        <f t="shared" si="88"/>
        <v>0</v>
      </c>
      <c r="AE1103" s="1">
        <f t="shared" si="89"/>
        <v>0</v>
      </c>
    </row>
    <row r="1104" spans="1:31" x14ac:dyDescent="0.25">
      <c r="A1104" t="str">
        <f>B1104&amp;"-"&amp;COUNTIF($B$3:B1104,B1104)</f>
        <v>300-65</v>
      </c>
      <c r="B1104">
        <v>300</v>
      </c>
      <c r="C1104" s="18">
        <f>VLOOKUP(A1104,'ADM Details FY17'!$A$3:$D$3515,4,FALSE)</f>
        <v>0</v>
      </c>
      <c r="D1104" s="1">
        <f>VLOOKUP(A1104,'ADM Details FY17'!$A$3:$E$3515,5,FALSE)</f>
        <v>0</v>
      </c>
      <c r="E1104" s="1">
        <f>VLOOKUP(A1104,'ADM Details FY17'!$A$3:$F$3515,6,FALSE)</f>
        <v>0</v>
      </c>
      <c r="F1104" s="1">
        <f>VLOOKUP(A1104,'ADM Details FY17'!$A$3:$G$3515,7,FALSE)</f>
        <v>0</v>
      </c>
      <c r="G1104" s="1">
        <f>VLOOKUP(A1104,'ADM Details FY17'!$A$3:$H$3515,8,FALSE)</f>
        <v>0</v>
      </c>
      <c r="H1104" s="1">
        <f>VLOOKUP(A1104,'ADM Details FY17'!$A$3:$I$3515,9,FALSE)</f>
        <v>0</v>
      </c>
      <c r="I1104" s="1">
        <f>VLOOKUP(A1104,'ADM Details FY17'!$A$3:$J$3517,10,FALSE)</f>
        <v>0</v>
      </c>
      <c r="J1104" s="1">
        <f>VLOOKUP(A1104,'ADM Details FY17'!$A$3:$K$3515,11,FALSE)</f>
        <v>0</v>
      </c>
      <c r="K1104" s="1">
        <f>VLOOKUP(A1104,'ADM Details FY17'!$A$3:$M$3515,13,FALSE)</f>
        <v>0</v>
      </c>
      <c r="L1104" s="1">
        <f>VLOOKUP(A1104,'ADM Details FY17'!$A$3:$O$3515,15,FALSE)</f>
        <v>0</v>
      </c>
      <c r="M1104" s="1">
        <f>VLOOKUP(A1104,'ADM Details FY17'!$A$3:$P$3515,16,FALSE)</f>
        <v>0</v>
      </c>
      <c r="N1104" s="1">
        <f>VLOOKUP(A1104,'ADM Details FY17'!$A$3:$Q$3515,17,FALSE)</f>
        <v>0</v>
      </c>
      <c r="O1104" s="1">
        <f>VLOOKUP(A1104,'ADM Details FY17'!$A$3:$S$3515,19,FALSE)</f>
        <v>0</v>
      </c>
      <c r="P1104" s="1">
        <f>VLOOKUP(A1104,'ADM Details FY17'!$A$3:$U$3515,21,FALSE)</f>
        <v>0</v>
      </c>
      <c r="Q1104" s="1">
        <f>VLOOKUP(A1104,'ADM Details FY17'!$A$3:$V$3515,22,FALSE)</f>
        <v>0</v>
      </c>
      <c r="R1104" s="1">
        <f>VLOOKUP(A1104,'ADM Details FY17'!$A$3:$W$3515,23,FALSE)</f>
        <v>0</v>
      </c>
      <c r="S1104" s="1">
        <f>VLOOKUP(A1104,'ADM Details FY17'!$A$3:$X$3515,24,FALSE)</f>
        <v>0</v>
      </c>
      <c r="T1104" s="1">
        <f>VLOOKUP(A1104,'ADM Details FY17'!$A$3:$Y$3515,25,FALSE)</f>
        <v>0</v>
      </c>
      <c r="U1104" s="1">
        <f>VLOOKUP(A1104,'ADM Details FY17'!$A$3:$AA$3515,27,FALSE)</f>
        <v>0</v>
      </c>
      <c r="V1104" s="1">
        <f>IFERROR(VLOOKUP(C1104,'eindex _tget pp '!$A$4:$E$615,5,FALSE),0)</f>
        <v>0</v>
      </c>
      <c r="W1104" s="31">
        <f>IFERROR(VLOOKUP(C1104,'eindex _tget pp '!$A$4:$F$615,6,FALSE),0)</f>
        <v>0</v>
      </c>
      <c r="X1104" s="4">
        <f>IFERROR(VLOOKUP(B1104,'eschools 16'!$A$2:$F$25,6,FALSE),1)</f>
        <v>1</v>
      </c>
      <c r="Y1104" s="1">
        <f t="shared" si="85"/>
        <v>0</v>
      </c>
      <c r="Z1104" s="1">
        <f t="shared" si="86"/>
        <v>0</v>
      </c>
      <c r="AA1104" s="31">
        <f>IFERROR(VLOOKUP(C1104,'eindex _tget pp '!$A$4:$G$615,7,FALSE),0)</f>
        <v>0</v>
      </c>
      <c r="AB1104" s="1">
        <f>VLOOKUP(A1104,'ADM Details FY17'!$A$3:$AB$3515,28,FALSE)</f>
        <v>0</v>
      </c>
      <c r="AC1104" s="1">
        <f t="shared" si="87"/>
        <v>0</v>
      </c>
      <c r="AD1104" s="1">
        <f t="shared" si="88"/>
        <v>0</v>
      </c>
      <c r="AE1104" s="1">
        <f t="shared" si="89"/>
        <v>0</v>
      </c>
    </row>
    <row r="1105" spans="1:31" x14ac:dyDescent="0.25">
      <c r="A1105" t="str">
        <f>B1105&amp;"-"&amp;COUNTIF($B$3:B1105,B1105)</f>
        <v>300-66</v>
      </c>
      <c r="B1105">
        <v>300</v>
      </c>
      <c r="C1105" s="18">
        <f>VLOOKUP(A1105,'ADM Details FY17'!$A$3:$D$3515,4,FALSE)</f>
        <v>0</v>
      </c>
      <c r="D1105" s="1">
        <f>VLOOKUP(A1105,'ADM Details FY17'!$A$3:$E$3515,5,FALSE)</f>
        <v>0</v>
      </c>
      <c r="E1105" s="1">
        <f>VLOOKUP(A1105,'ADM Details FY17'!$A$3:$F$3515,6,FALSE)</f>
        <v>0</v>
      </c>
      <c r="F1105" s="1">
        <f>VLOOKUP(A1105,'ADM Details FY17'!$A$3:$G$3515,7,FALSE)</f>
        <v>0</v>
      </c>
      <c r="G1105" s="1">
        <f>VLOOKUP(A1105,'ADM Details FY17'!$A$3:$H$3515,8,FALSE)</f>
        <v>0</v>
      </c>
      <c r="H1105" s="1">
        <f>VLOOKUP(A1105,'ADM Details FY17'!$A$3:$I$3515,9,FALSE)</f>
        <v>0</v>
      </c>
      <c r="I1105" s="1">
        <f>VLOOKUP(A1105,'ADM Details FY17'!$A$3:$J$3517,10,FALSE)</f>
        <v>0</v>
      </c>
      <c r="J1105" s="1">
        <f>VLOOKUP(A1105,'ADM Details FY17'!$A$3:$K$3515,11,FALSE)</f>
        <v>0</v>
      </c>
      <c r="K1105" s="1">
        <f>VLOOKUP(A1105,'ADM Details FY17'!$A$3:$M$3515,13,FALSE)</f>
        <v>0</v>
      </c>
      <c r="L1105" s="1">
        <f>VLOOKUP(A1105,'ADM Details FY17'!$A$3:$O$3515,15,FALSE)</f>
        <v>0</v>
      </c>
      <c r="M1105" s="1">
        <f>VLOOKUP(A1105,'ADM Details FY17'!$A$3:$P$3515,16,FALSE)</f>
        <v>0</v>
      </c>
      <c r="N1105" s="1">
        <f>VLOOKUP(A1105,'ADM Details FY17'!$A$3:$Q$3515,17,FALSE)</f>
        <v>0</v>
      </c>
      <c r="O1105" s="1">
        <f>VLOOKUP(A1105,'ADM Details FY17'!$A$3:$S$3515,19,FALSE)</f>
        <v>0</v>
      </c>
      <c r="P1105" s="1">
        <f>VLOOKUP(A1105,'ADM Details FY17'!$A$3:$U$3515,21,FALSE)</f>
        <v>0</v>
      </c>
      <c r="Q1105" s="1">
        <f>VLOOKUP(A1105,'ADM Details FY17'!$A$3:$V$3515,22,FALSE)</f>
        <v>0</v>
      </c>
      <c r="R1105" s="1">
        <f>VLOOKUP(A1105,'ADM Details FY17'!$A$3:$W$3515,23,FALSE)</f>
        <v>0</v>
      </c>
      <c r="S1105" s="1">
        <f>VLOOKUP(A1105,'ADM Details FY17'!$A$3:$X$3515,24,FALSE)</f>
        <v>0</v>
      </c>
      <c r="T1105" s="1">
        <f>VLOOKUP(A1105,'ADM Details FY17'!$A$3:$Y$3515,25,FALSE)</f>
        <v>0</v>
      </c>
      <c r="U1105" s="1">
        <f>VLOOKUP(A1105,'ADM Details FY17'!$A$3:$AA$3515,27,FALSE)</f>
        <v>0</v>
      </c>
      <c r="V1105" s="1">
        <f>IFERROR(VLOOKUP(C1105,'eindex _tget pp '!$A$4:$E$615,5,FALSE),0)</f>
        <v>0</v>
      </c>
      <c r="W1105" s="31">
        <f>IFERROR(VLOOKUP(C1105,'eindex _tget pp '!$A$4:$F$615,6,FALSE),0)</f>
        <v>0</v>
      </c>
      <c r="X1105" s="4">
        <f>IFERROR(VLOOKUP(B1105,'eschools 16'!$A$2:$F$25,6,FALSE),1)</f>
        <v>1</v>
      </c>
      <c r="Y1105" s="1">
        <f t="shared" si="85"/>
        <v>0</v>
      </c>
      <c r="Z1105" s="1">
        <f t="shared" si="86"/>
        <v>0</v>
      </c>
      <c r="AA1105" s="31">
        <f>IFERROR(VLOOKUP(C1105,'eindex _tget pp '!$A$4:$G$615,7,FALSE),0)</f>
        <v>0</v>
      </c>
      <c r="AB1105" s="1">
        <f>VLOOKUP(A1105,'ADM Details FY17'!$A$3:$AB$3515,28,FALSE)</f>
        <v>0</v>
      </c>
      <c r="AC1105" s="1">
        <f t="shared" si="87"/>
        <v>0</v>
      </c>
      <c r="AD1105" s="1">
        <f t="shared" si="88"/>
        <v>0</v>
      </c>
      <c r="AE1105" s="1">
        <f t="shared" si="89"/>
        <v>0</v>
      </c>
    </row>
    <row r="1106" spans="1:31" x14ac:dyDescent="0.25">
      <c r="A1106" t="str">
        <f>B1106&amp;"-"&amp;COUNTIF($B$3:B1106,B1106)</f>
        <v>301-1</v>
      </c>
      <c r="B1106">
        <v>301</v>
      </c>
      <c r="C1106" s="18">
        <f>VLOOKUP(A1106,'ADM Details FY17'!$A$3:$D$3515,4,FALSE)</f>
        <v>45195</v>
      </c>
      <c r="D1106" s="1">
        <f>VLOOKUP(A1106,'ADM Details FY17'!$A$3:$E$3515,5,FALSE)</f>
        <v>0.98</v>
      </c>
      <c r="E1106" s="1">
        <f>VLOOKUP(A1106,'ADM Details FY17'!$A$3:$F$3515,6,FALSE)</f>
        <v>0</v>
      </c>
      <c r="F1106" s="1">
        <f>VLOOKUP(A1106,'ADM Details FY17'!$A$3:$G$3515,7,FALSE)</f>
        <v>0</v>
      </c>
      <c r="G1106" s="1">
        <f>VLOOKUP(A1106,'ADM Details FY17'!$A$3:$H$3515,8,FALSE)</f>
        <v>0</v>
      </c>
      <c r="H1106" s="1">
        <f>VLOOKUP(A1106,'ADM Details FY17'!$A$3:$I$3515,9,FALSE)</f>
        <v>0</v>
      </c>
      <c r="I1106" s="1">
        <f>VLOOKUP(A1106,'ADM Details FY17'!$A$3:$J$3517,10,FALSE)</f>
        <v>0</v>
      </c>
      <c r="J1106" s="1">
        <f>VLOOKUP(A1106,'ADM Details FY17'!$A$3:$K$3515,11,FALSE)</f>
        <v>0</v>
      </c>
      <c r="K1106" s="1">
        <f>VLOOKUP(A1106,'ADM Details FY17'!$A$3:$M$3515,13,FALSE)</f>
        <v>0.98</v>
      </c>
      <c r="L1106" s="1">
        <f>VLOOKUP(A1106,'ADM Details FY17'!$A$3:$O$3515,15,FALSE)</f>
        <v>0</v>
      </c>
      <c r="M1106" s="1">
        <f>VLOOKUP(A1106,'ADM Details FY17'!$A$3:$P$3515,16,FALSE)</f>
        <v>0</v>
      </c>
      <c r="N1106" s="1">
        <f>VLOOKUP(A1106,'ADM Details FY17'!$A$3:$Q$3515,17,FALSE)</f>
        <v>0</v>
      </c>
      <c r="O1106" s="1">
        <f>VLOOKUP(A1106,'ADM Details FY17'!$A$3:$S$3515,19,FALSE)</f>
        <v>0</v>
      </c>
      <c r="P1106" s="1">
        <f>VLOOKUP(A1106,'ADM Details FY17'!$A$3:$U$3515,21,FALSE)</f>
        <v>0</v>
      </c>
      <c r="Q1106" s="1">
        <f>VLOOKUP(A1106,'ADM Details FY17'!$A$3:$V$3515,22,FALSE)</f>
        <v>0</v>
      </c>
      <c r="R1106" s="1">
        <f>VLOOKUP(A1106,'ADM Details FY17'!$A$3:$W$3515,23,FALSE)</f>
        <v>0</v>
      </c>
      <c r="S1106" s="1">
        <f>VLOOKUP(A1106,'ADM Details FY17'!$A$3:$X$3515,24,FALSE)</f>
        <v>0</v>
      </c>
      <c r="T1106" s="1">
        <f>VLOOKUP(A1106,'ADM Details FY17'!$A$3:$Y$3515,25,FALSE)</f>
        <v>0</v>
      </c>
      <c r="U1106" s="1">
        <f>VLOOKUP(A1106,'ADM Details FY17'!$A$3:$AA$3515,27,FALSE)</f>
        <v>0</v>
      </c>
      <c r="V1106" s="1">
        <f>IFERROR(VLOOKUP(C1106,'eindex _tget pp '!$A$4:$E$615,5,FALSE),0)</f>
        <v>221.68844804605411</v>
      </c>
      <c r="W1106" s="31">
        <f>IFERROR(VLOOKUP(C1106,'eindex _tget pp '!$A$4:$F$615,6,FALSE),0)</f>
        <v>0.23748123939999999</v>
      </c>
      <c r="X1106" s="4">
        <f>IFERROR(VLOOKUP(B1106,'eschools 16'!$A$2:$F$25,6,FALSE),1)</f>
        <v>1</v>
      </c>
      <c r="Y1106" s="1">
        <f t="shared" si="85"/>
        <v>54.31</v>
      </c>
      <c r="Z1106" s="1">
        <f t="shared" si="86"/>
        <v>63.3</v>
      </c>
      <c r="AA1106" s="31">
        <f>IFERROR(VLOOKUP(C1106,'eindex _tget pp '!$A$4:$G$615,7,FALSE),0)</f>
        <v>0.446612911</v>
      </c>
      <c r="AB1106" s="1">
        <f>VLOOKUP(A1106,'ADM Details FY17'!$A$3:$AB$3515,28,FALSE)</f>
        <v>0</v>
      </c>
      <c r="AC1106" s="1">
        <f t="shared" si="87"/>
        <v>0</v>
      </c>
      <c r="AD1106" s="1">
        <f t="shared" si="88"/>
        <v>0.98</v>
      </c>
      <c r="AE1106" s="1">
        <f t="shared" si="89"/>
        <v>147</v>
      </c>
    </row>
    <row r="1107" spans="1:31" x14ac:dyDescent="0.25">
      <c r="A1107" t="str">
        <f>B1107&amp;"-"&amp;COUNTIF($B$3:B1107,B1107)</f>
        <v>301-2</v>
      </c>
      <c r="B1107">
        <v>301</v>
      </c>
      <c r="C1107" s="18">
        <f>VLOOKUP(A1107,'ADM Details FY17'!$A$3:$D$3515,4,FALSE)</f>
        <v>48116</v>
      </c>
      <c r="D1107" s="1">
        <f>VLOOKUP(A1107,'ADM Details FY17'!$A$3:$E$3515,5,FALSE)</f>
        <v>2</v>
      </c>
      <c r="E1107" s="1">
        <f>VLOOKUP(A1107,'ADM Details FY17'!$A$3:$F$3515,6,FALSE)</f>
        <v>0</v>
      </c>
      <c r="F1107" s="1">
        <f>VLOOKUP(A1107,'ADM Details FY17'!$A$3:$G$3515,7,FALSE)</f>
        <v>0</v>
      </c>
      <c r="G1107" s="1">
        <f>VLOOKUP(A1107,'ADM Details FY17'!$A$3:$H$3515,8,FALSE)</f>
        <v>1</v>
      </c>
      <c r="H1107" s="1">
        <f>VLOOKUP(A1107,'ADM Details FY17'!$A$3:$I$3515,9,FALSE)</f>
        <v>0</v>
      </c>
      <c r="I1107" s="1">
        <f>VLOOKUP(A1107,'ADM Details FY17'!$A$3:$J$3517,10,FALSE)</f>
        <v>0</v>
      </c>
      <c r="J1107" s="1">
        <f>VLOOKUP(A1107,'ADM Details FY17'!$A$3:$K$3515,11,FALSE)</f>
        <v>1</v>
      </c>
      <c r="K1107" s="1">
        <f>VLOOKUP(A1107,'ADM Details FY17'!$A$3:$M$3515,13,FALSE)</f>
        <v>2</v>
      </c>
      <c r="L1107" s="1">
        <f>VLOOKUP(A1107,'ADM Details FY17'!$A$3:$O$3515,15,FALSE)</f>
        <v>0</v>
      </c>
      <c r="M1107" s="1">
        <f>VLOOKUP(A1107,'ADM Details FY17'!$A$3:$P$3515,16,FALSE)</f>
        <v>0</v>
      </c>
      <c r="N1107" s="1">
        <f>VLOOKUP(A1107,'ADM Details FY17'!$A$3:$Q$3515,17,FALSE)</f>
        <v>0</v>
      </c>
      <c r="O1107" s="1">
        <f>VLOOKUP(A1107,'ADM Details FY17'!$A$3:$S$3515,19,FALSE)</f>
        <v>0</v>
      </c>
      <c r="P1107" s="1">
        <f>VLOOKUP(A1107,'ADM Details FY17'!$A$3:$U$3515,21,FALSE)</f>
        <v>0</v>
      </c>
      <c r="Q1107" s="1">
        <f>VLOOKUP(A1107,'ADM Details FY17'!$A$3:$V$3515,22,FALSE)</f>
        <v>0</v>
      </c>
      <c r="R1107" s="1">
        <f>VLOOKUP(A1107,'ADM Details FY17'!$A$3:$W$3515,23,FALSE)</f>
        <v>0</v>
      </c>
      <c r="S1107" s="1">
        <f>VLOOKUP(A1107,'ADM Details FY17'!$A$3:$X$3515,24,FALSE)</f>
        <v>0</v>
      </c>
      <c r="T1107" s="1">
        <f>VLOOKUP(A1107,'ADM Details FY17'!$A$3:$Y$3515,25,FALSE)</f>
        <v>0</v>
      </c>
      <c r="U1107" s="1">
        <f>VLOOKUP(A1107,'ADM Details FY17'!$A$3:$AA$3515,27,FALSE)</f>
        <v>0</v>
      </c>
      <c r="V1107" s="1">
        <f>IFERROR(VLOOKUP(C1107,'eindex _tget pp '!$A$4:$E$615,5,FALSE),0)</f>
        <v>0</v>
      </c>
      <c r="W1107" s="31">
        <f>IFERROR(VLOOKUP(C1107,'eindex _tget pp '!$A$4:$F$615,6,FALSE),0)</f>
        <v>5.46505688E-2</v>
      </c>
      <c r="X1107" s="4">
        <f>IFERROR(VLOOKUP(B1107,'eschools 16'!$A$2:$F$25,6,FALSE),1)</f>
        <v>1</v>
      </c>
      <c r="Y1107" s="1">
        <f t="shared" si="85"/>
        <v>0</v>
      </c>
      <c r="Z1107" s="1">
        <f t="shared" si="86"/>
        <v>29.73</v>
      </c>
      <c r="AA1107" s="31">
        <f>IFERROR(VLOOKUP(C1107,'eindex _tget pp '!$A$4:$G$615,7,FALSE),0)</f>
        <v>0.32018524199999998</v>
      </c>
      <c r="AB1107" s="1">
        <f>VLOOKUP(A1107,'ADM Details FY17'!$A$3:$AB$3515,28,FALSE)</f>
        <v>0</v>
      </c>
      <c r="AC1107" s="1">
        <f t="shared" si="87"/>
        <v>0</v>
      </c>
      <c r="AD1107" s="1">
        <f t="shared" si="88"/>
        <v>2</v>
      </c>
      <c r="AE1107" s="1">
        <f t="shared" si="89"/>
        <v>300</v>
      </c>
    </row>
    <row r="1108" spans="1:31" x14ac:dyDescent="0.25">
      <c r="A1108" t="str">
        <f>B1108&amp;"-"&amp;COUNTIF($B$3:B1108,B1108)</f>
        <v>301-3</v>
      </c>
      <c r="B1108">
        <v>301</v>
      </c>
      <c r="C1108" s="18">
        <f>VLOOKUP(A1108,'ADM Details FY17'!$A$3:$D$3515,4,FALSE)</f>
        <v>48124</v>
      </c>
      <c r="D1108" s="1">
        <f>VLOOKUP(A1108,'ADM Details FY17'!$A$3:$E$3515,5,FALSE)</f>
        <v>1</v>
      </c>
      <c r="E1108" s="1">
        <f>VLOOKUP(A1108,'ADM Details FY17'!$A$3:$F$3515,6,FALSE)</f>
        <v>0</v>
      </c>
      <c r="F1108" s="1">
        <f>VLOOKUP(A1108,'ADM Details FY17'!$A$3:$G$3515,7,FALSE)</f>
        <v>1</v>
      </c>
      <c r="G1108" s="1">
        <f>VLOOKUP(A1108,'ADM Details FY17'!$A$3:$H$3515,8,FALSE)</f>
        <v>0</v>
      </c>
      <c r="H1108" s="1">
        <f>VLOOKUP(A1108,'ADM Details FY17'!$A$3:$I$3515,9,FALSE)</f>
        <v>0</v>
      </c>
      <c r="I1108" s="1">
        <f>VLOOKUP(A1108,'ADM Details FY17'!$A$3:$J$3517,10,FALSE)</f>
        <v>0</v>
      </c>
      <c r="J1108" s="1">
        <f>VLOOKUP(A1108,'ADM Details FY17'!$A$3:$K$3515,11,FALSE)</f>
        <v>0</v>
      </c>
      <c r="K1108" s="1">
        <f>VLOOKUP(A1108,'ADM Details FY17'!$A$3:$M$3515,13,FALSE)</f>
        <v>1</v>
      </c>
      <c r="L1108" s="1">
        <f>VLOOKUP(A1108,'ADM Details FY17'!$A$3:$O$3515,15,FALSE)</f>
        <v>0</v>
      </c>
      <c r="M1108" s="1">
        <f>VLOOKUP(A1108,'ADM Details FY17'!$A$3:$P$3515,16,FALSE)</f>
        <v>0</v>
      </c>
      <c r="N1108" s="1">
        <f>VLOOKUP(A1108,'ADM Details FY17'!$A$3:$Q$3515,17,FALSE)</f>
        <v>0</v>
      </c>
      <c r="O1108" s="1">
        <f>VLOOKUP(A1108,'ADM Details FY17'!$A$3:$S$3515,19,FALSE)</f>
        <v>0</v>
      </c>
      <c r="P1108" s="1">
        <f>VLOOKUP(A1108,'ADM Details FY17'!$A$3:$U$3515,21,FALSE)</f>
        <v>0</v>
      </c>
      <c r="Q1108" s="1">
        <f>VLOOKUP(A1108,'ADM Details FY17'!$A$3:$V$3515,22,FALSE)</f>
        <v>0</v>
      </c>
      <c r="R1108" s="1">
        <f>VLOOKUP(A1108,'ADM Details FY17'!$A$3:$W$3515,23,FALSE)</f>
        <v>0</v>
      </c>
      <c r="S1108" s="1">
        <f>VLOOKUP(A1108,'ADM Details FY17'!$A$3:$X$3515,24,FALSE)</f>
        <v>0</v>
      </c>
      <c r="T1108" s="1">
        <f>VLOOKUP(A1108,'ADM Details FY17'!$A$3:$Y$3515,25,FALSE)</f>
        <v>0</v>
      </c>
      <c r="U1108" s="1">
        <f>VLOOKUP(A1108,'ADM Details FY17'!$A$3:$AA$3515,27,FALSE)</f>
        <v>0</v>
      </c>
      <c r="V1108" s="1">
        <f>IFERROR(VLOOKUP(C1108,'eindex _tget pp '!$A$4:$E$615,5,FALSE),0)</f>
        <v>0</v>
      </c>
      <c r="W1108" s="31">
        <f>IFERROR(VLOOKUP(C1108,'eindex _tget pp '!$A$4:$F$615,6,FALSE),0)</f>
        <v>3.67719595E-2</v>
      </c>
      <c r="X1108" s="4">
        <f>IFERROR(VLOOKUP(B1108,'eschools 16'!$A$2:$F$25,6,FALSE),1)</f>
        <v>1</v>
      </c>
      <c r="Y1108" s="1">
        <f t="shared" si="85"/>
        <v>0</v>
      </c>
      <c r="Z1108" s="1">
        <f t="shared" si="86"/>
        <v>10</v>
      </c>
      <c r="AA1108" s="31">
        <f>IFERROR(VLOOKUP(C1108,'eindex _tget pp '!$A$4:$G$615,7,FALSE),0)</f>
        <v>0.18601177599999999</v>
      </c>
      <c r="AB1108" s="1">
        <f>VLOOKUP(A1108,'ADM Details FY17'!$A$3:$AB$3515,28,FALSE)</f>
        <v>0</v>
      </c>
      <c r="AC1108" s="1">
        <f t="shared" si="87"/>
        <v>0</v>
      </c>
      <c r="AD1108" s="1">
        <f t="shared" si="88"/>
        <v>1</v>
      </c>
      <c r="AE1108" s="1">
        <f t="shared" si="89"/>
        <v>150</v>
      </c>
    </row>
    <row r="1109" spans="1:31" x14ac:dyDescent="0.25">
      <c r="A1109" t="str">
        <f>B1109&amp;"-"&amp;COUNTIF($B$3:B1109,B1109)</f>
        <v>301-4</v>
      </c>
      <c r="B1109">
        <v>301</v>
      </c>
      <c r="C1109" s="18">
        <f>VLOOKUP(A1109,'ADM Details FY17'!$A$3:$D$3515,4,FALSE)</f>
        <v>48132</v>
      </c>
      <c r="D1109" s="1">
        <f>VLOOKUP(A1109,'ADM Details FY17'!$A$3:$E$3515,5,FALSE)</f>
        <v>1.36</v>
      </c>
      <c r="E1109" s="1">
        <f>VLOOKUP(A1109,'ADM Details FY17'!$A$3:$F$3515,6,FALSE)</f>
        <v>0</v>
      </c>
      <c r="F1109" s="1">
        <f>VLOOKUP(A1109,'ADM Details FY17'!$A$3:$G$3515,7,FALSE)</f>
        <v>0</v>
      </c>
      <c r="G1109" s="1">
        <f>VLOOKUP(A1109,'ADM Details FY17'!$A$3:$H$3515,8,FALSE)</f>
        <v>0</v>
      </c>
      <c r="H1109" s="1">
        <f>VLOOKUP(A1109,'ADM Details FY17'!$A$3:$I$3515,9,FALSE)</f>
        <v>0</v>
      </c>
      <c r="I1109" s="1">
        <f>VLOOKUP(A1109,'ADM Details FY17'!$A$3:$J$3517,10,FALSE)</f>
        <v>0</v>
      </c>
      <c r="J1109" s="1">
        <f>VLOOKUP(A1109,'ADM Details FY17'!$A$3:$K$3515,11,FALSE)</f>
        <v>1.36</v>
      </c>
      <c r="K1109" s="1">
        <f>VLOOKUP(A1109,'ADM Details FY17'!$A$3:$M$3515,13,FALSE)</f>
        <v>1.36</v>
      </c>
      <c r="L1109" s="1">
        <f>VLOOKUP(A1109,'ADM Details FY17'!$A$3:$O$3515,15,FALSE)</f>
        <v>0</v>
      </c>
      <c r="M1109" s="1">
        <f>VLOOKUP(A1109,'ADM Details FY17'!$A$3:$P$3515,16,FALSE)</f>
        <v>0</v>
      </c>
      <c r="N1109" s="1">
        <f>VLOOKUP(A1109,'ADM Details FY17'!$A$3:$Q$3515,17,FALSE)</f>
        <v>0</v>
      </c>
      <c r="O1109" s="1">
        <f>VLOOKUP(A1109,'ADM Details FY17'!$A$3:$S$3515,19,FALSE)</f>
        <v>0</v>
      </c>
      <c r="P1109" s="1">
        <f>VLOOKUP(A1109,'ADM Details FY17'!$A$3:$U$3515,21,FALSE)</f>
        <v>0</v>
      </c>
      <c r="Q1109" s="1">
        <f>VLOOKUP(A1109,'ADM Details FY17'!$A$3:$V$3515,22,FALSE)</f>
        <v>0</v>
      </c>
      <c r="R1109" s="1">
        <f>VLOOKUP(A1109,'ADM Details FY17'!$A$3:$W$3515,23,FALSE)</f>
        <v>0</v>
      </c>
      <c r="S1109" s="1">
        <f>VLOOKUP(A1109,'ADM Details FY17'!$A$3:$X$3515,24,FALSE)</f>
        <v>0</v>
      </c>
      <c r="T1109" s="1">
        <f>VLOOKUP(A1109,'ADM Details FY17'!$A$3:$Y$3515,25,FALSE)</f>
        <v>0</v>
      </c>
      <c r="U1109" s="1">
        <f>VLOOKUP(A1109,'ADM Details FY17'!$A$3:$AA$3515,27,FALSE)</f>
        <v>0</v>
      </c>
      <c r="V1109" s="1">
        <f>IFERROR(VLOOKUP(C1109,'eindex _tget pp '!$A$4:$E$615,5,FALSE),0)</f>
        <v>1478.8463016235812</v>
      </c>
      <c r="W1109" s="31">
        <f>IFERROR(VLOOKUP(C1109,'eindex _tget pp '!$A$4:$F$615,6,FALSE),0)</f>
        <v>0.97735848670000003</v>
      </c>
      <c r="X1109" s="4">
        <f>IFERROR(VLOOKUP(B1109,'eschools 16'!$A$2:$F$25,6,FALSE),1)</f>
        <v>1</v>
      </c>
      <c r="Y1109" s="1">
        <f t="shared" si="85"/>
        <v>502.81</v>
      </c>
      <c r="Z1109" s="1">
        <f t="shared" si="86"/>
        <v>361.54</v>
      </c>
      <c r="AA1109" s="31">
        <f>IFERROR(VLOOKUP(C1109,'eindex _tget pp '!$A$4:$G$615,7,FALSE),0)</f>
        <v>0.78973327299999996</v>
      </c>
      <c r="AB1109" s="1">
        <f>VLOOKUP(A1109,'ADM Details FY17'!$A$3:$AB$3515,28,FALSE)</f>
        <v>0</v>
      </c>
      <c r="AC1109" s="1">
        <f t="shared" si="87"/>
        <v>0</v>
      </c>
      <c r="AD1109" s="1">
        <f t="shared" si="88"/>
        <v>1.36</v>
      </c>
      <c r="AE1109" s="1">
        <f t="shared" si="89"/>
        <v>204.00000000000003</v>
      </c>
    </row>
    <row r="1110" spans="1:31" x14ac:dyDescent="0.25">
      <c r="A1110" t="str">
        <f>B1110&amp;"-"&amp;COUNTIF($B$3:B1110,B1110)</f>
        <v>301-5</v>
      </c>
      <c r="B1110">
        <v>301</v>
      </c>
      <c r="C1110" s="18">
        <f>VLOOKUP(A1110,'ADM Details FY17'!$A$3:$D$3515,4,FALSE)</f>
        <v>43943</v>
      </c>
      <c r="D1110" s="1">
        <f>VLOOKUP(A1110,'ADM Details FY17'!$A$3:$E$3515,5,FALSE)</f>
        <v>6.38</v>
      </c>
      <c r="E1110" s="1">
        <f>VLOOKUP(A1110,'ADM Details FY17'!$A$3:$F$3515,6,FALSE)</f>
        <v>0</v>
      </c>
      <c r="F1110" s="1">
        <f>VLOOKUP(A1110,'ADM Details FY17'!$A$3:$G$3515,7,FALSE)</f>
        <v>1.38</v>
      </c>
      <c r="G1110" s="1">
        <f>VLOOKUP(A1110,'ADM Details FY17'!$A$3:$H$3515,8,FALSE)</f>
        <v>2</v>
      </c>
      <c r="H1110" s="1">
        <f>VLOOKUP(A1110,'ADM Details FY17'!$A$3:$I$3515,9,FALSE)</f>
        <v>0</v>
      </c>
      <c r="I1110" s="1">
        <f>VLOOKUP(A1110,'ADM Details FY17'!$A$3:$J$3517,10,FALSE)</f>
        <v>0</v>
      </c>
      <c r="J1110" s="1">
        <f>VLOOKUP(A1110,'ADM Details FY17'!$A$3:$K$3515,11,FALSE)</f>
        <v>2</v>
      </c>
      <c r="K1110" s="1">
        <f>VLOOKUP(A1110,'ADM Details FY17'!$A$3:$M$3515,13,FALSE)</f>
        <v>6.38</v>
      </c>
      <c r="L1110" s="1">
        <f>VLOOKUP(A1110,'ADM Details FY17'!$A$3:$O$3515,15,FALSE)</f>
        <v>0</v>
      </c>
      <c r="M1110" s="1">
        <f>VLOOKUP(A1110,'ADM Details FY17'!$A$3:$P$3515,16,FALSE)</f>
        <v>0</v>
      </c>
      <c r="N1110" s="1">
        <f>VLOOKUP(A1110,'ADM Details FY17'!$A$3:$Q$3515,17,FALSE)</f>
        <v>0</v>
      </c>
      <c r="O1110" s="1">
        <f>VLOOKUP(A1110,'ADM Details FY17'!$A$3:$S$3515,19,FALSE)</f>
        <v>0</v>
      </c>
      <c r="P1110" s="1">
        <f>VLOOKUP(A1110,'ADM Details FY17'!$A$3:$U$3515,21,FALSE)</f>
        <v>0</v>
      </c>
      <c r="Q1110" s="1">
        <f>VLOOKUP(A1110,'ADM Details FY17'!$A$3:$V$3515,22,FALSE)</f>
        <v>0</v>
      </c>
      <c r="R1110" s="1">
        <f>VLOOKUP(A1110,'ADM Details FY17'!$A$3:$W$3515,23,FALSE)</f>
        <v>0</v>
      </c>
      <c r="S1110" s="1">
        <f>VLOOKUP(A1110,'ADM Details FY17'!$A$3:$X$3515,24,FALSE)</f>
        <v>0</v>
      </c>
      <c r="T1110" s="1">
        <f>VLOOKUP(A1110,'ADM Details FY17'!$A$3:$Y$3515,25,FALSE)</f>
        <v>0</v>
      </c>
      <c r="U1110" s="1">
        <f>VLOOKUP(A1110,'ADM Details FY17'!$A$3:$AA$3515,27,FALSE)</f>
        <v>0</v>
      </c>
      <c r="V1110" s="1">
        <f>IFERROR(VLOOKUP(C1110,'eindex _tget pp '!$A$4:$E$615,5,FALSE),0)</f>
        <v>612.49029482281071</v>
      </c>
      <c r="W1110" s="31">
        <f>IFERROR(VLOOKUP(C1110,'eindex _tget pp '!$A$4:$F$615,6,FALSE),0)</f>
        <v>2.0590288838999999</v>
      </c>
      <c r="X1110" s="4">
        <f>IFERROR(VLOOKUP(B1110,'eschools 16'!$A$2:$F$25,6,FALSE),1)</f>
        <v>1</v>
      </c>
      <c r="Y1110" s="1">
        <f t="shared" si="85"/>
        <v>976.92</v>
      </c>
      <c r="Z1110" s="1">
        <f t="shared" si="86"/>
        <v>3573.16</v>
      </c>
      <c r="AA1110" s="31">
        <f>IFERROR(VLOOKUP(C1110,'eindex _tget pp '!$A$4:$G$615,7,FALSE),0)</f>
        <v>0.58984914499999996</v>
      </c>
      <c r="AB1110" s="1">
        <f>VLOOKUP(A1110,'ADM Details FY17'!$A$3:$AB$3515,28,FALSE)</f>
        <v>0</v>
      </c>
      <c r="AC1110" s="1">
        <f t="shared" si="87"/>
        <v>0</v>
      </c>
      <c r="AD1110" s="1">
        <f t="shared" si="88"/>
        <v>6.38</v>
      </c>
      <c r="AE1110" s="1">
        <f t="shared" si="89"/>
        <v>957</v>
      </c>
    </row>
    <row r="1111" spans="1:31" x14ac:dyDescent="0.25">
      <c r="A1111" t="str">
        <f>B1111&amp;"-"&amp;COUNTIF($B$3:B1111,B1111)</f>
        <v>301-6</v>
      </c>
      <c r="B1111">
        <v>301</v>
      </c>
      <c r="C1111" s="18">
        <f>VLOOKUP(A1111,'ADM Details FY17'!$A$3:$D$3515,4,FALSE)</f>
        <v>48157</v>
      </c>
      <c r="D1111" s="1">
        <f>VLOOKUP(A1111,'ADM Details FY17'!$A$3:$E$3515,5,FALSE)</f>
        <v>1</v>
      </c>
      <c r="E1111" s="1">
        <f>VLOOKUP(A1111,'ADM Details FY17'!$A$3:$F$3515,6,FALSE)</f>
        <v>0</v>
      </c>
      <c r="F1111" s="1">
        <f>VLOOKUP(A1111,'ADM Details FY17'!$A$3:$G$3515,7,FALSE)</f>
        <v>1</v>
      </c>
      <c r="G1111" s="1">
        <f>VLOOKUP(A1111,'ADM Details FY17'!$A$3:$H$3515,8,FALSE)</f>
        <v>0</v>
      </c>
      <c r="H1111" s="1">
        <f>VLOOKUP(A1111,'ADM Details FY17'!$A$3:$I$3515,9,FALSE)</f>
        <v>0</v>
      </c>
      <c r="I1111" s="1">
        <f>VLOOKUP(A1111,'ADM Details FY17'!$A$3:$J$3517,10,FALSE)</f>
        <v>0</v>
      </c>
      <c r="J1111" s="1">
        <f>VLOOKUP(A1111,'ADM Details FY17'!$A$3:$K$3515,11,FALSE)</f>
        <v>0</v>
      </c>
      <c r="K1111" s="1">
        <f>VLOOKUP(A1111,'ADM Details FY17'!$A$3:$M$3515,13,FALSE)</f>
        <v>1</v>
      </c>
      <c r="L1111" s="1">
        <f>VLOOKUP(A1111,'ADM Details FY17'!$A$3:$O$3515,15,FALSE)</f>
        <v>0</v>
      </c>
      <c r="M1111" s="1">
        <f>VLOOKUP(A1111,'ADM Details FY17'!$A$3:$P$3515,16,FALSE)</f>
        <v>0</v>
      </c>
      <c r="N1111" s="1">
        <f>VLOOKUP(A1111,'ADM Details FY17'!$A$3:$Q$3515,17,FALSE)</f>
        <v>0</v>
      </c>
      <c r="O1111" s="1">
        <f>VLOOKUP(A1111,'ADM Details FY17'!$A$3:$S$3515,19,FALSE)</f>
        <v>0</v>
      </c>
      <c r="P1111" s="1">
        <f>VLOOKUP(A1111,'ADM Details FY17'!$A$3:$U$3515,21,FALSE)</f>
        <v>0</v>
      </c>
      <c r="Q1111" s="1">
        <f>VLOOKUP(A1111,'ADM Details FY17'!$A$3:$V$3515,22,FALSE)</f>
        <v>0</v>
      </c>
      <c r="R1111" s="1">
        <f>VLOOKUP(A1111,'ADM Details FY17'!$A$3:$W$3515,23,FALSE)</f>
        <v>0</v>
      </c>
      <c r="S1111" s="1">
        <f>VLOOKUP(A1111,'ADM Details FY17'!$A$3:$X$3515,24,FALSE)</f>
        <v>0</v>
      </c>
      <c r="T1111" s="1">
        <f>VLOOKUP(A1111,'ADM Details FY17'!$A$3:$Y$3515,25,FALSE)</f>
        <v>0</v>
      </c>
      <c r="U1111" s="1">
        <f>VLOOKUP(A1111,'ADM Details FY17'!$A$3:$AA$3515,27,FALSE)</f>
        <v>0</v>
      </c>
      <c r="V1111" s="1">
        <f>IFERROR(VLOOKUP(C1111,'eindex _tget pp '!$A$4:$E$615,5,FALSE),0)</f>
        <v>0</v>
      </c>
      <c r="W1111" s="31">
        <f>IFERROR(VLOOKUP(C1111,'eindex _tget pp '!$A$4:$F$615,6,FALSE),0)</f>
        <v>0.36782285910000001</v>
      </c>
      <c r="X1111" s="4">
        <f>IFERROR(VLOOKUP(B1111,'eschools 16'!$A$2:$F$25,6,FALSE),1)</f>
        <v>1</v>
      </c>
      <c r="Y1111" s="1">
        <f t="shared" si="85"/>
        <v>0</v>
      </c>
      <c r="Z1111" s="1">
        <f t="shared" si="86"/>
        <v>100.05</v>
      </c>
      <c r="AA1111" s="31">
        <f>IFERROR(VLOOKUP(C1111,'eindex _tget pp '!$A$4:$G$615,7,FALSE),0)</f>
        <v>0.33572492500000001</v>
      </c>
      <c r="AB1111" s="1">
        <f>VLOOKUP(A1111,'ADM Details FY17'!$A$3:$AB$3515,28,FALSE)</f>
        <v>0</v>
      </c>
      <c r="AC1111" s="1">
        <f t="shared" si="87"/>
        <v>0</v>
      </c>
      <c r="AD1111" s="1">
        <f t="shared" si="88"/>
        <v>1</v>
      </c>
      <c r="AE1111" s="1">
        <f t="shared" si="89"/>
        <v>150</v>
      </c>
    </row>
    <row r="1112" spans="1:31" x14ac:dyDescent="0.25">
      <c r="A1112" t="str">
        <f>B1112&amp;"-"&amp;COUNTIF($B$3:B1112,B1112)</f>
        <v>301-7</v>
      </c>
      <c r="B1112">
        <v>301</v>
      </c>
      <c r="C1112" s="18">
        <f>VLOOKUP(A1112,'ADM Details FY17'!$A$3:$D$3515,4,FALSE)</f>
        <v>48165</v>
      </c>
      <c r="D1112" s="1">
        <f>VLOOKUP(A1112,'ADM Details FY17'!$A$3:$E$3515,5,FALSE)</f>
        <v>3</v>
      </c>
      <c r="E1112" s="1">
        <f>VLOOKUP(A1112,'ADM Details FY17'!$A$3:$F$3515,6,FALSE)</f>
        <v>0</v>
      </c>
      <c r="F1112" s="1">
        <f>VLOOKUP(A1112,'ADM Details FY17'!$A$3:$G$3515,7,FALSE)</f>
        <v>1</v>
      </c>
      <c r="G1112" s="1">
        <f>VLOOKUP(A1112,'ADM Details FY17'!$A$3:$H$3515,8,FALSE)</f>
        <v>0</v>
      </c>
      <c r="H1112" s="1">
        <f>VLOOKUP(A1112,'ADM Details FY17'!$A$3:$I$3515,9,FALSE)</f>
        <v>0</v>
      </c>
      <c r="I1112" s="1">
        <f>VLOOKUP(A1112,'ADM Details FY17'!$A$3:$J$3517,10,FALSE)</f>
        <v>0</v>
      </c>
      <c r="J1112" s="1">
        <f>VLOOKUP(A1112,'ADM Details FY17'!$A$3:$K$3515,11,FALSE)</f>
        <v>2</v>
      </c>
      <c r="K1112" s="1">
        <f>VLOOKUP(A1112,'ADM Details FY17'!$A$3:$M$3515,13,FALSE)</f>
        <v>3</v>
      </c>
      <c r="L1112" s="1">
        <f>VLOOKUP(A1112,'ADM Details FY17'!$A$3:$O$3515,15,FALSE)</f>
        <v>0</v>
      </c>
      <c r="M1112" s="1">
        <f>VLOOKUP(A1112,'ADM Details FY17'!$A$3:$P$3515,16,FALSE)</f>
        <v>0</v>
      </c>
      <c r="N1112" s="1">
        <f>VLOOKUP(A1112,'ADM Details FY17'!$A$3:$Q$3515,17,FALSE)</f>
        <v>0</v>
      </c>
      <c r="O1112" s="1">
        <f>VLOOKUP(A1112,'ADM Details FY17'!$A$3:$S$3515,19,FALSE)</f>
        <v>0</v>
      </c>
      <c r="P1112" s="1">
        <f>VLOOKUP(A1112,'ADM Details FY17'!$A$3:$U$3515,21,FALSE)</f>
        <v>0</v>
      </c>
      <c r="Q1112" s="1">
        <f>VLOOKUP(A1112,'ADM Details FY17'!$A$3:$V$3515,22,FALSE)</f>
        <v>0</v>
      </c>
      <c r="R1112" s="1">
        <f>VLOOKUP(A1112,'ADM Details FY17'!$A$3:$W$3515,23,FALSE)</f>
        <v>0</v>
      </c>
      <c r="S1112" s="1">
        <f>VLOOKUP(A1112,'ADM Details FY17'!$A$3:$X$3515,24,FALSE)</f>
        <v>0</v>
      </c>
      <c r="T1112" s="1">
        <f>VLOOKUP(A1112,'ADM Details FY17'!$A$3:$Y$3515,25,FALSE)</f>
        <v>0</v>
      </c>
      <c r="U1112" s="1">
        <f>VLOOKUP(A1112,'ADM Details FY17'!$A$3:$AA$3515,27,FALSE)</f>
        <v>0</v>
      </c>
      <c r="V1112" s="1">
        <f>IFERROR(VLOOKUP(C1112,'eindex _tget pp '!$A$4:$E$615,5,FALSE),0)</f>
        <v>58.260554046713736</v>
      </c>
      <c r="W1112" s="31">
        <f>IFERROR(VLOOKUP(C1112,'eindex _tget pp '!$A$4:$F$615,6,FALSE),0)</f>
        <v>0.35976371239999999</v>
      </c>
      <c r="X1112" s="4">
        <f>IFERROR(VLOOKUP(B1112,'eschools 16'!$A$2:$F$25,6,FALSE),1)</f>
        <v>1</v>
      </c>
      <c r="Y1112" s="1">
        <f t="shared" si="85"/>
        <v>43.7</v>
      </c>
      <c r="Z1112" s="1">
        <f t="shared" si="86"/>
        <v>293.57</v>
      </c>
      <c r="AA1112" s="31">
        <f>IFERROR(VLOOKUP(C1112,'eindex _tget pp '!$A$4:$G$615,7,FALSE),0)</f>
        <v>0.404641327</v>
      </c>
      <c r="AB1112" s="1">
        <f>VLOOKUP(A1112,'ADM Details FY17'!$A$3:$AB$3515,28,FALSE)</f>
        <v>0</v>
      </c>
      <c r="AC1112" s="1">
        <f t="shared" si="87"/>
        <v>0</v>
      </c>
      <c r="AD1112" s="1">
        <f t="shared" si="88"/>
        <v>3</v>
      </c>
      <c r="AE1112" s="1">
        <f t="shared" si="89"/>
        <v>450</v>
      </c>
    </row>
    <row r="1113" spans="1:31" x14ac:dyDescent="0.25">
      <c r="A1113" t="str">
        <f>B1113&amp;"-"&amp;COUNTIF($B$3:B1113,B1113)</f>
        <v>301-8</v>
      </c>
      <c r="B1113">
        <v>301</v>
      </c>
      <c r="C1113" s="18">
        <f>VLOOKUP(A1113,'ADM Details FY17'!$A$3:$D$3515,4,FALSE)</f>
        <v>44263</v>
      </c>
      <c r="D1113" s="1">
        <f>VLOOKUP(A1113,'ADM Details FY17'!$A$3:$E$3515,5,FALSE)</f>
        <v>59.3</v>
      </c>
      <c r="E1113" s="1">
        <f>VLOOKUP(A1113,'ADM Details FY17'!$A$3:$F$3515,6,FALSE)</f>
        <v>0</v>
      </c>
      <c r="F1113" s="1">
        <f>VLOOKUP(A1113,'ADM Details FY17'!$A$3:$G$3515,7,FALSE)</f>
        <v>23.53</v>
      </c>
      <c r="G1113" s="1">
        <f>VLOOKUP(A1113,'ADM Details FY17'!$A$3:$H$3515,8,FALSE)</f>
        <v>12.08</v>
      </c>
      <c r="H1113" s="1">
        <f>VLOOKUP(A1113,'ADM Details FY17'!$A$3:$I$3515,9,FALSE)</f>
        <v>0</v>
      </c>
      <c r="I1113" s="1">
        <f>VLOOKUP(A1113,'ADM Details FY17'!$A$3:$J$3517,10,FALSE)</f>
        <v>1</v>
      </c>
      <c r="J1113" s="1">
        <f>VLOOKUP(A1113,'ADM Details FY17'!$A$3:$K$3515,11,FALSE)</f>
        <v>14</v>
      </c>
      <c r="K1113" s="1">
        <f>VLOOKUP(A1113,'ADM Details FY17'!$A$3:$M$3515,13,FALSE)</f>
        <v>59.3</v>
      </c>
      <c r="L1113" s="1">
        <f>VLOOKUP(A1113,'ADM Details FY17'!$A$3:$O$3515,15,FALSE)</f>
        <v>0</v>
      </c>
      <c r="M1113" s="1">
        <f>VLOOKUP(A1113,'ADM Details FY17'!$A$3:$P$3515,16,FALSE)</f>
        <v>0</v>
      </c>
      <c r="N1113" s="1">
        <f>VLOOKUP(A1113,'ADM Details FY17'!$A$3:$Q$3515,17,FALSE)</f>
        <v>0</v>
      </c>
      <c r="O1113" s="1">
        <f>VLOOKUP(A1113,'ADM Details FY17'!$A$3:$S$3515,19,FALSE)</f>
        <v>0</v>
      </c>
      <c r="P1113" s="1">
        <f>VLOOKUP(A1113,'ADM Details FY17'!$A$3:$U$3515,21,FALSE)</f>
        <v>0</v>
      </c>
      <c r="Q1113" s="1">
        <f>VLOOKUP(A1113,'ADM Details FY17'!$A$3:$V$3515,22,FALSE)</f>
        <v>0</v>
      </c>
      <c r="R1113" s="1">
        <f>VLOOKUP(A1113,'ADM Details FY17'!$A$3:$W$3515,23,FALSE)</f>
        <v>0</v>
      </c>
      <c r="S1113" s="1">
        <f>VLOOKUP(A1113,'ADM Details FY17'!$A$3:$X$3515,24,FALSE)</f>
        <v>0</v>
      </c>
      <c r="T1113" s="1">
        <f>VLOOKUP(A1113,'ADM Details FY17'!$A$3:$Y$3515,25,FALSE)</f>
        <v>0</v>
      </c>
      <c r="U1113" s="1">
        <f>VLOOKUP(A1113,'ADM Details FY17'!$A$3:$AA$3515,27,FALSE)</f>
        <v>0</v>
      </c>
      <c r="V1113" s="1">
        <f>IFERROR(VLOOKUP(C1113,'eindex _tget pp '!$A$4:$E$615,5,FALSE),0)</f>
        <v>1889.6722909461323</v>
      </c>
      <c r="W1113" s="31">
        <f>IFERROR(VLOOKUP(C1113,'eindex _tget pp '!$A$4:$F$615,6,FALSE),0)</f>
        <v>2.8797159787000002</v>
      </c>
      <c r="X1113" s="4">
        <f>IFERROR(VLOOKUP(B1113,'eschools 16'!$A$2:$F$25,6,FALSE),1)</f>
        <v>1</v>
      </c>
      <c r="Y1113" s="1">
        <f t="shared" si="85"/>
        <v>28014.39</v>
      </c>
      <c r="Z1113" s="1">
        <f t="shared" si="86"/>
        <v>46448.67</v>
      </c>
      <c r="AA1113" s="31">
        <f>IFERROR(VLOOKUP(C1113,'eindex _tget pp '!$A$4:$G$615,7,FALSE),0)</f>
        <v>0.85659459800000004</v>
      </c>
      <c r="AB1113" s="1">
        <f>VLOOKUP(A1113,'ADM Details FY17'!$A$3:$AB$3515,28,FALSE)</f>
        <v>0</v>
      </c>
      <c r="AC1113" s="1">
        <f t="shared" si="87"/>
        <v>0</v>
      </c>
      <c r="AD1113" s="1">
        <f t="shared" si="88"/>
        <v>59.3</v>
      </c>
      <c r="AE1113" s="1">
        <f t="shared" si="89"/>
        <v>8895</v>
      </c>
    </row>
    <row r="1114" spans="1:31" x14ac:dyDescent="0.25">
      <c r="A1114" t="str">
        <f>B1114&amp;"-"&amp;COUNTIF($B$3:B1114,B1114)</f>
        <v>301-9</v>
      </c>
      <c r="B1114">
        <v>301</v>
      </c>
      <c r="C1114" s="18">
        <f>VLOOKUP(A1114,'ADM Details FY17'!$A$3:$D$3515,4,FALSE)</f>
        <v>44537</v>
      </c>
      <c r="D1114" s="1">
        <f>VLOOKUP(A1114,'ADM Details FY17'!$A$3:$E$3515,5,FALSE)</f>
        <v>2</v>
      </c>
      <c r="E1114" s="1">
        <f>VLOOKUP(A1114,'ADM Details FY17'!$A$3:$F$3515,6,FALSE)</f>
        <v>0</v>
      </c>
      <c r="F1114" s="1">
        <f>VLOOKUP(A1114,'ADM Details FY17'!$A$3:$G$3515,7,FALSE)</f>
        <v>0</v>
      </c>
      <c r="G1114" s="1">
        <f>VLOOKUP(A1114,'ADM Details FY17'!$A$3:$H$3515,8,FALSE)</f>
        <v>1</v>
      </c>
      <c r="H1114" s="1">
        <f>VLOOKUP(A1114,'ADM Details FY17'!$A$3:$I$3515,9,FALSE)</f>
        <v>0</v>
      </c>
      <c r="I1114" s="1">
        <f>VLOOKUP(A1114,'ADM Details FY17'!$A$3:$J$3517,10,FALSE)</f>
        <v>0</v>
      </c>
      <c r="J1114" s="1">
        <f>VLOOKUP(A1114,'ADM Details FY17'!$A$3:$K$3515,11,FALSE)</f>
        <v>1</v>
      </c>
      <c r="K1114" s="1">
        <f>VLOOKUP(A1114,'ADM Details FY17'!$A$3:$M$3515,13,FALSE)</f>
        <v>2</v>
      </c>
      <c r="L1114" s="1">
        <f>VLOOKUP(A1114,'ADM Details FY17'!$A$3:$O$3515,15,FALSE)</f>
        <v>0</v>
      </c>
      <c r="M1114" s="1">
        <f>VLOOKUP(A1114,'ADM Details FY17'!$A$3:$P$3515,16,FALSE)</f>
        <v>0</v>
      </c>
      <c r="N1114" s="1">
        <f>VLOOKUP(A1114,'ADM Details FY17'!$A$3:$Q$3515,17,FALSE)</f>
        <v>0</v>
      </c>
      <c r="O1114" s="1">
        <f>VLOOKUP(A1114,'ADM Details FY17'!$A$3:$S$3515,19,FALSE)</f>
        <v>0</v>
      </c>
      <c r="P1114" s="1">
        <f>VLOOKUP(A1114,'ADM Details FY17'!$A$3:$U$3515,21,FALSE)</f>
        <v>0</v>
      </c>
      <c r="Q1114" s="1">
        <f>VLOOKUP(A1114,'ADM Details FY17'!$A$3:$V$3515,22,FALSE)</f>
        <v>0</v>
      </c>
      <c r="R1114" s="1">
        <f>VLOOKUP(A1114,'ADM Details FY17'!$A$3:$W$3515,23,FALSE)</f>
        <v>0</v>
      </c>
      <c r="S1114" s="1">
        <f>VLOOKUP(A1114,'ADM Details FY17'!$A$3:$X$3515,24,FALSE)</f>
        <v>0</v>
      </c>
      <c r="T1114" s="1">
        <f>VLOOKUP(A1114,'ADM Details FY17'!$A$3:$Y$3515,25,FALSE)</f>
        <v>0</v>
      </c>
      <c r="U1114" s="1">
        <f>VLOOKUP(A1114,'ADM Details FY17'!$A$3:$AA$3515,27,FALSE)</f>
        <v>0</v>
      </c>
      <c r="V1114" s="1">
        <f>IFERROR(VLOOKUP(C1114,'eindex _tget pp '!$A$4:$E$615,5,FALSE),0)</f>
        <v>44.790809569609294</v>
      </c>
      <c r="W1114" s="31">
        <f>IFERROR(VLOOKUP(C1114,'eindex _tget pp '!$A$4:$F$615,6,FALSE),0)</f>
        <v>0.30340189629999997</v>
      </c>
      <c r="X1114" s="4">
        <f>IFERROR(VLOOKUP(B1114,'eschools 16'!$A$2:$F$25,6,FALSE),1)</f>
        <v>1</v>
      </c>
      <c r="Y1114" s="1">
        <f t="shared" si="85"/>
        <v>22.4</v>
      </c>
      <c r="Z1114" s="1">
        <f t="shared" si="86"/>
        <v>165.05</v>
      </c>
      <c r="AA1114" s="31">
        <f>IFERROR(VLOOKUP(C1114,'eindex _tget pp '!$A$4:$G$615,7,FALSE),0)</f>
        <v>0.350595506</v>
      </c>
      <c r="AB1114" s="1">
        <f>VLOOKUP(A1114,'ADM Details FY17'!$A$3:$AB$3515,28,FALSE)</f>
        <v>0</v>
      </c>
      <c r="AC1114" s="1">
        <f t="shared" si="87"/>
        <v>0</v>
      </c>
      <c r="AD1114" s="1">
        <f t="shared" si="88"/>
        <v>2</v>
      </c>
      <c r="AE1114" s="1">
        <f t="shared" si="89"/>
        <v>300</v>
      </c>
    </row>
    <row r="1115" spans="1:31" x14ac:dyDescent="0.25">
      <c r="A1115" t="str">
        <f>B1115&amp;"-"&amp;COUNTIF($B$3:B1115,B1115)</f>
        <v>301-10</v>
      </c>
      <c r="B1115">
        <v>301</v>
      </c>
      <c r="C1115" s="18">
        <f>VLOOKUP(A1115,'ADM Details FY17'!$A$3:$D$3515,4,FALSE)</f>
        <v>44594</v>
      </c>
      <c r="D1115" s="1">
        <f>VLOOKUP(A1115,'ADM Details FY17'!$A$3:$E$3515,5,FALSE)</f>
        <v>1</v>
      </c>
      <c r="E1115" s="1">
        <f>VLOOKUP(A1115,'ADM Details FY17'!$A$3:$F$3515,6,FALSE)</f>
        <v>0</v>
      </c>
      <c r="F1115" s="1">
        <f>VLOOKUP(A1115,'ADM Details FY17'!$A$3:$G$3515,7,FALSE)</f>
        <v>0</v>
      </c>
      <c r="G1115" s="1">
        <f>VLOOKUP(A1115,'ADM Details FY17'!$A$3:$H$3515,8,FALSE)</f>
        <v>0</v>
      </c>
      <c r="H1115" s="1">
        <f>VLOOKUP(A1115,'ADM Details FY17'!$A$3:$I$3515,9,FALSE)</f>
        <v>0</v>
      </c>
      <c r="I1115" s="1">
        <f>VLOOKUP(A1115,'ADM Details FY17'!$A$3:$J$3517,10,FALSE)</f>
        <v>0</v>
      </c>
      <c r="J1115" s="1">
        <f>VLOOKUP(A1115,'ADM Details FY17'!$A$3:$K$3515,11,FALSE)</f>
        <v>1</v>
      </c>
      <c r="K1115" s="1">
        <f>VLOOKUP(A1115,'ADM Details FY17'!$A$3:$M$3515,13,FALSE)</f>
        <v>1</v>
      </c>
      <c r="L1115" s="1">
        <f>VLOOKUP(A1115,'ADM Details FY17'!$A$3:$O$3515,15,FALSE)</f>
        <v>0</v>
      </c>
      <c r="M1115" s="1">
        <f>VLOOKUP(A1115,'ADM Details FY17'!$A$3:$P$3515,16,FALSE)</f>
        <v>0</v>
      </c>
      <c r="N1115" s="1">
        <f>VLOOKUP(A1115,'ADM Details FY17'!$A$3:$Q$3515,17,FALSE)</f>
        <v>0</v>
      </c>
      <c r="O1115" s="1">
        <f>VLOOKUP(A1115,'ADM Details FY17'!$A$3:$S$3515,19,FALSE)</f>
        <v>0</v>
      </c>
      <c r="P1115" s="1">
        <f>VLOOKUP(A1115,'ADM Details FY17'!$A$3:$U$3515,21,FALSE)</f>
        <v>0</v>
      </c>
      <c r="Q1115" s="1">
        <f>VLOOKUP(A1115,'ADM Details FY17'!$A$3:$V$3515,22,FALSE)</f>
        <v>0</v>
      </c>
      <c r="R1115" s="1">
        <f>VLOOKUP(A1115,'ADM Details FY17'!$A$3:$W$3515,23,FALSE)</f>
        <v>0</v>
      </c>
      <c r="S1115" s="1">
        <f>VLOOKUP(A1115,'ADM Details FY17'!$A$3:$X$3515,24,FALSE)</f>
        <v>0</v>
      </c>
      <c r="T1115" s="1">
        <f>VLOOKUP(A1115,'ADM Details FY17'!$A$3:$Y$3515,25,FALSE)</f>
        <v>0</v>
      </c>
      <c r="U1115" s="1">
        <f>VLOOKUP(A1115,'ADM Details FY17'!$A$3:$AA$3515,27,FALSE)</f>
        <v>0</v>
      </c>
      <c r="V1115" s="1">
        <f>IFERROR(VLOOKUP(C1115,'eindex _tget pp '!$A$4:$E$615,5,FALSE),0)</f>
        <v>0</v>
      </c>
      <c r="W1115" s="31">
        <f>IFERROR(VLOOKUP(C1115,'eindex _tget pp '!$A$4:$F$615,6,FALSE),0)</f>
        <v>1.0899232851</v>
      </c>
      <c r="X1115" s="4">
        <f>IFERROR(VLOOKUP(B1115,'eschools 16'!$A$2:$F$25,6,FALSE),1)</f>
        <v>1</v>
      </c>
      <c r="Y1115" s="1">
        <f t="shared" si="85"/>
        <v>0</v>
      </c>
      <c r="Z1115" s="1">
        <f t="shared" si="86"/>
        <v>296.45999999999998</v>
      </c>
      <c r="AA1115" s="31">
        <f>IFERROR(VLOOKUP(C1115,'eindex _tget pp '!$A$4:$G$615,7,FALSE),0)</f>
        <v>0.42687536199999998</v>
      </c>
      <c r="AB1115" s="1">
        <f>VLOOKUP(A1115,'ADM Details FY17'!$A$3:$AB$3515,28,FALSE)</f>
        <v>0</v>
      </c>
      <c r="AC1115" s="1">
        <f t="shared" si="87"/>
        <v>0</v>
      </c>
      <c r="AD1115" s="1">
        <f t="shared" si="88"/>
        <v>1</v>
      </c>
      <c r="AE1115" s="1">
        <f t="shared" si="89"/>
        <v>150</v>
      </c>
    </row>
    <row r="1116" spans="1:31" x14ac:dyDescent="0.25">
      <c r="A1116" t="str">
        <f>B1116&amp;"-"&amp;COUNTIF($B$3:B1116,B1116)</f>
        <v>301-11</v>
      </c>
      <c r="B1116">
        <v>301</v>
      </c>
      <c r="C1116" s="18">
        <f>VLOOKUP(A1116,'ADM Details FY17'!$A$3:$D$3515,4,FALSE)</f>
        <v>44768</v>
      </c>
      <c r="D1116" s="1">
        <f>VLOOKUP(A1116,'ADM Details FY17'!$A$3:$E$3515,5,FALSE)</f>
        <v>2</v>
      </c>
      <c r="E1116" s="1">
        <f>VLOOKUP(A1116,'ADM Details FY17'!$A$3:$F$3515,6,FALSE)</f>
        <v>0</v>
      </c>
      <c r="F1116" s="1">
        <f>VLOOKUP(A1116,'ADM Details FY17'!$A$3:$G$3515,7,FALSE)</f>
        <v>0</v>
      </c>
      <c r="G1116" s="1">
        <f>VLOOKUP(A1116,'ADM Details FY17'!$A$3:$H$3515,8,FALSE)</f>
        <v>0</v>
      </c>
      <c r="H1116" s="1">
        <f>VLOOKUP(A1116,'ADM Details FY17'!$A$3:$I$3515,9,FALSE)</f>
        <v>0</v>
      </c>
      <c r="I1116" s="1">
        <f>VLOOKUP(A1116,'ADM Details FY17'!$A$3:$J$3517,10,FALSE)</f>
        <v>0</v>
      </c>
      <c r="J1116" s="1">
        <f>VLOOKUP(A1116,'ADM Details FY17'!$A$3:$K$3515,11,FALSE)</f>
        <v>1</v>
      </c>
      <c r="K1116" s="1">
        <f>VLOOKUP(A1116,'ADM Details FY17'!$A$3:$M$3515,13,FALSE)</f>
        <v>2</v>
      </c>
      <c r="L1116" s="1">
        <f>VLOOKUP(A1116,'ADM Details FY17'!$A$3:$O$3515,15,FALSE)</f>
        <v>0</v>
      </c>
      <c r="M1116" s="1">
        <f>VLOOKUP(A1116,'ADM Details FY17'!$A$3:$P$3515,16,FALSE)</f>
        <v>0</v>
      </c>
      <c r="N1116" s="1">
        <f>VLOOKUP(A1116,'ADM Details FY17'!$A$3:$Q$3515,17,FALSE)</f>
        <v>0</v>
      </c>
      <c r="O1116" s="1">
        <f>VLOOKUP(A1116,'ADM Details FY17'!$A$3:$S$3515,19,FALSE)</f>
        <v>0</v>
      </c>
      <c r="P1116" s="1">
        <f>VLOOKUP(A1116,'ADM Details FY17'!$A$3:$U$3515,21,FALSE)</f>
        <v>0</v>
      </c>
      <c r="Q1116" s="1">
        <f>VLOOKUP(A1116,'ADM Details FY17'!$A$3:$V$3515,22,FALSE)</f>
        <v>0</v>
      </c>
      <c r="R1116" s="1">
        <f>VLOOKUP(A1116,'ADM Details FY17'!$A$3:$W$3515,23,FALSE)</f>
        <v>0</v>
      </c>
      <c r="S1116" s="1">
        <f>VLOOKUP(A1116,'ADM Details FY17'!$A$3:$X$3515,24,FALSE)</f>
        <v>0</v>
      </c>
      <c r="T1116" s="1">
        <f>VLOOKUP(A1116,'ADM Details FY17'!$A$3:$Y$3515,25,FALSE)</f>
        <v>0</v>
      </c>
      <c r="U1116" s="1">
        <f>VLOOKUP(A1116,'ADM Details FY17'!$A$3:$AA$3515,27,FALSE)</f>
        <v>0</v>
      </c>
      <c r="V1116" s="1">
        <f>IFERROR(VLOOKUP(C1116,'eindex _tget pp '!$A$4:$E$615,5,FALSE),0)</f>
        <v>0</v>
      </c>
      <c r="W1116" s="31">
        <f>IFERROR(VLOOKUP(C1116,'eindex _tget pp '!$A$4:$F$615,6,FALSE),0)</f>
        <v>0.37261601550000001</v>
      </c>
      <c r="X1116" s="4">
        <f>IFERROR(VLOOKUP(B1116,'eschools 16'!$A$2:$F$25,6,FALSE),1)</f>
        <v>1</v>
      </c>
      <c r="Y1116" s="1">
        <f t="shared" si="85"/>
        <v>0</v>
      </c>
      <c r="Z1116" s="1">
        <f t="shared" si="86"/>
        <v>202.7</v>
      </c>
      <c r="AA1116" s="31">
        <f>IFERROR(VLOOKUP(C1116,'eindex _tget pp '!$A$4:$G$615,7,FALSE),0)</f>
        <v>0.32694814500000002</v>
      </c>
      <c r="AB1116" s="1">
        <f>VLOOKUP(A1116,'ADM Details FY17'!$A$3:$AB$3515,28,FALSE)</f>
        <v>0</v>
      </c>
      <c r="AC1116" s="1">
        <f t="shared" si="87"/>
        <v>0</v>
      </c>
      <c r="AD1116" s="1">
        <f t="shared" si="88"/>
        <v>2</v>
      </c>
      <c r="AE1116" s="1">
        <f t="shared" si="89"/>
        <v>300</v>
      </c>
    </row>
    <row r="1117" spans="1:31" x14ac:dyDescent="0.25">
      <c r="A1117" t="str">
        <f>B1117&amp;"-"&amp;COUNTIF($B$3:B1117,B1117)</f>
        <v>301-12</v>
      </c>
      <c r="B1117">
        <v>301</v>
      </c>
      <c r="C1117" s="18">
        <f>VLOOKUP(A1117,'ADM Details FY17'!$A$3:$D$3515,4,FALSE)</f>
        <v>0</v>
      </c>
      <c r="D1117" s="1">
        <f>VLOOKUP(A1117,'ADM Details FY17'!$A$3:$E$3515,5,FALSE)</f>
        <v>0</v>
      </c>
      <c r="E1117" s="1">
        <f>VLOOKUP(A1117,'ADM Details FY17'!$A$3:$F$3515,6,FALSE)</f>
        <v>0</v>
      </c>
      <c r="F1117" s="1">
        <f>VLOOKUP(A1117,'ADM Details FY17'!$A$3:$G$3515,7,FALSE)</f>
        <v>0</v>
      </c>
      <c r="G1117" s="1">
        <f>VLOOKUP(A1117,'ADM Details FY17'!$A$3:$H$3515,8,FALSE)</f>
        <v>0</v>
      </c>
      <c r="H1117" s="1">
        <f>VLOOKUP(A1117,'ADM Details FY17'!$A$3:$I$3515,9,FALSE)</f>
        <v>0</v>
      </c>
      <c r="I1117" s="1">
        <f>VLOOKUP(A1117,'ADM Details FY17'!$A$3:$J$3517,10,FALSE)</f>
        <v>0</v>
      </c>
      <c r="J1117" s="1">
        <f>VLOOKUP(A1117,'ADM Details FY17'!$A$3:$K$3515,11,FALSE)</f>
        <v>0</v>
      </c>
      <c r="K1117" s="1">
        <f>VLOOKUP(A1117,'ADM Details FY17'!$A$3:$M$3515,13,FALSE)</f>
        <v>0</v>
      </c>
      <c r="L1117" s="1">
        <f>VLOOKUP(A1117,'ADM Details FY17'!$A$3:$O$3515,15,FALSE)</f>
        <v>0</v>
      </c>
      <c r="M1117" s="1">
        <f>VLOOKUP(A1117,'ADM Details FY17'!$A$3:$P$3515,16,FALSE)</f>
        <v>0</v>
      </c>
      <c r="N1117" s="1">
        <f>VLOOKUP(A1117,'ADM Details FY17'!$A$3:$Q$3515,17,FALSE)</f>
        <v>0</v>
      </c>
      <c r="O1117" s="1">
        <f>VLOOKUP(A1117,'ADM Details FY17'!$A$3:$S$3515,19,FALSE)</f>
        <v>0</v>
      </c>
      <c r="P1117" s="1">
        <f>VLOOKUP(A1117,'ADM Details FY17'!$A$3:$U$3515,21,FALSE)</f>
        <v>0</v>
      </c>
      <c r="Q1117" s="1">
        <f>VLOOKUP(A1117,'ADM Details FY17'!$A$3:$V$3515,22,FALSE)</f>
        <v>0</v>
      </c>
      <c r="R1117" s="1">
        <f>VLOOKUP(A1117,'ADM Details FY17'!$A$3:$W$3515,23,FALSE)</f>
        <v>0</v>
      </c>
      <c r="S1117" s="1">
        <f>VLOOKUP(A1117,'ADM Details FY17'!$A$3:$X$3515,24,FALSE)</f>
        <v>0</v>
      </c>
      <c r="T1117" s="1">
        <f>VLOOKUP(A1117,'ADM Details FY17'!$A$3:$Y$3515,25,FALSE)</f>
        <v>0</v>
      </c>
      <c r="U1117" s="1">
        <f>VLOOKUP(A1117,'ADM Details FY17'!$A$3:$AA$3515,27,FALSE)</f>
        <v>0</v>
      </c>
      <c r="V1117" s="1">
        <f>IFERROR(VLOOKUP(C1117,'eindex _tget pp '!$A$4:$E$615,5,FALSE),0)</f>
        <v>0</v>
      </c>
      <c r="W1117" s="31">
        <f>IFERROR(VLOOKUP(C1117,'eindex _tget pp '!$A$4:$F$615,6,FALSE),0)</f>
        <v>0</v>
      </c>
      <c r="X1117" s="4">
        <f>IFERROR(VLOOKUP(B1117,'eschools 16'!$A$2:$F$25,6,FALSE),1)</f>
        <v>1</v>
      </c>
      <c r="Y1117" s="1">
        <f t="shared" si="85"/>
        <v>0</v>
      </c>
      <c r="Z1117" s="1">
        <f t="shared" si="86"/>
        <v>0</v>
      </c>
      <c r="AA1117" s="31">
        <f>IFERROR(VLOOKUP(C1117,'eindex _tget pp '!$A$4:$G$615,7,FALSE),0)</f>
        <v>0</v>
      </c>
      <c r="AB1117" s="1">
        <f>VLOOKUP(A1117,'ADM Details FY17'!$A$3:$AB$3515,28,FALSE)</f>
        <v>0</v>
      </c>
      <c r="AC1117" s="1">
        <f t="shared" si="87"/>
        <v>0</v>
      </c>
      <c r="AD1117" s="1">
        <f t="shared" si="88"/>
        <v>0</v>
      </c>
      <c r="AE1117" s="1">
        <f t="shared" si="89"/>
        <v>0</v>
      </c>
    </row>
    <row r="1118" spans="1:31" x14ac:dyDescent="0.25">
      <c r="A1118" t="str">
        <f>B1118&amp;"-"&amp;COUNTIF($B$3:B1118,B1118)</f>
        <v>301-13</v>
      </c>
      <c r="B1118">
        <v>301</v>
      </c>
      <c r="C1118" s="18">
        <f>VLOOKUP(A1118,'ADM Details FY17'!$A$3:$D$3515,4,FALSE)</f>
        <v>0</v>
      </c>
      <c r="D1118" s="1">
        <f>VLOOKUP(A1118,'ADM Details FY17'!$A$3:$E$3515,5,FALSE)</f>
        <v>0</v>
      </c>
      <c r="E1118" s="1">
        <f>VLOOKUP(A1118,'ADM Details FY17'!$A$3:$F$3515,6,FALSE)</f>
        <v>0</v>
      </c>
      <c r="F1118" s="1">
        <f>VLOOKUP(A1118,'ADM Details FY17'!$A$3:$G$3515,7,FALSE)</f>
        <v>0</v>
      </c>
      <c r="G1118" s="1">
        <f>VLOOKUP(A1118,'ADM Details FY17'!$A$3:$H$3515,8,FALSE)</f>
        <v>0</v>
      </c>
      <c r="H1118" s="1">
        <f>VLOOKUP(A1118,'ADM Details FY17'!$A$3:$I$3515,9,FALSE)</f>
        <v>0</v>
      </c>
      <c r="I1118" s="1">
        <f>VLOOKUP(A1118,'ADM Details FY17'!$A$3:$J$3517,10,FALSE)</f>
        <v>0</v>
      </c>
      <c r="J1118" s="1">
        <f>VLOOKUP(A1118,'ADM Details FY17'!$A$3:$K$3515,11,FALSE)</f>
        <v>0</v>
      </c>
      <c r="K1118" s="1">
        <f>VLOOKUP(A1118,'ADM Details FY17'!$A$3:$M$3515,13,FALSE)</f>
        <v>0</v>
      </c>
      <c r="L1118" s="1">
        <f>VLOOKUP(A1118,'ADM Details FY17'!$A$3:$O$3515,15,FALSE)</f>
        <v>0</v>
      </c>
      <c r="M1118" s="1">
        <f>VLOOKUP(A1118,'ADM Details FY17'!$A$3:$P$3515,16,FALSE)</f>
        <v>0</v>
      </c>
      <c r="N1118" s="1">
        <f>VLOOKUP(A1118,'ADM Details FY17'!$A$3:$Q$3515,17,FALSE)</f>
        <v>0</v>
      </c>
      <c r="O1118" s="1">
        <f>VLOOKUP(A1118,'ADM Details FY17'!$A$3:$S$3515,19,FALSE)</f>
        <v>0</v>
      </c>
      <c r="P1118" s="1">
        <f>VLOOKUP(A1118,'ADM Details FY17'!$A$3:$U$3515,21,FALSE)</f>
        <v>0</v>
      </c>
      <c r="Q1118" s="1">
        <f>VLOOKUP(A1118,'ADM Details FY17'!$A$3:$V$3515,22,FALSE)</f>
        <v>0</v>
      </c>
      <c r="R1118" s="1">
        <f>VLOOKUP(A1118,'ADM Details FY17'!$A$3:$W$3515,23,FALSE)</f>
        <v>0</v>
      </c>
      <c r="S1118" s="1">
        <f>VLOOKUP(A1118,'ADM Details FY17'!$A$3:$X$3515,24,FALSE)</f>
        <v>0</v>
      </c>
      <c r="T1118" s="1">
        <f>VLOOKUP(A1118,'ADM Details FY17'!$A$3:$Y$3515,25,FALSE)</f>
        <v>0</v>
      </c>
      <c r="U1118" s="1">
        <f>VLOOKUP(A1118,'ADM Details FY17'!$A$3:$AA$3515,27,FALSE)</f>
        <v>0</v>
      </c>
      <c r="V1118" s="1">
        <f>IFERROR(VLOOKUP(C1118,'eindex _tget pp '!$A$4:$E$615,5,FALSE),0)</f>
        <v>0</v>
      </c>
      <c r="W1118" s="31">
        <f>IFERROR(VLOOKUP(C1118,'eindex _tget pp '!$A$4:$F$615,6,FALSE),0)</f>
        <v>0</v>
      </c>
      <c r="X1118" s="4">
        <f>IFERROR(VLOOKUP(B1118,'eschools 16'!$A$2:$F$25,6,FALSE),1)</f>
        <v>1</v>
      </c>
      <c r="Y1118" s="1">
        <f t="shared" si="85"/>
        <v>0</v>
      </c>
      <c r="Z1118" s="1">
        <f t="shared" si="86"/>
        <v>0</v>
      </c>
      <c r="AA1118" s="31">
        <f>IFERROR(VLOOKUP(C1118,'eindex _tget pp '!$A$4:$G$615,7,FALSE),0)</f>
        <v>0</v>
      </c>
      <c r="AB1118" s="1">
        <f>VLOOKUP(A1118,'ADM Details FY17'!$A$3:$AB$3515,28,FALSE)</f>
        <v>0</v>
      </c>
      <c r="AC1118" s="1">
        <f t="shared" si="87"/>
        <v>0</v>
      </c>
      <c r="AD1118" s="1">
        <f t="shared" si="88"/>
        <v>0</v>
      </c>
      <c r="AE1118" s="1">
        <f t="shared" si="89"/>
        <v>0</v>
      </c>
    </row>
    <row r="1119" spans="1:31" x14ac:dyDescent="0.25">
      <c r="A1119" t="str">
        <f>B1119&amp;"-"&amp;COUNTIF($B$3:B1119,B1119)</f>
        <v>301-14</v>
      </c>
      <c r="B1119">
        <v>301</v>
      </c>
      <c r="C1119" s="18">
        <f>VLOOKUP(A1119,'ADM Details FY17'!$A$3:$D$3515,4,FALSE)</f>
        <v>0</v>
      </c>
      <c r="D1119" s="1">
        <f>VLOOKUP(A1119,'ADM Details FY17'!$A$3:$E$3515,5,FALSE)</f>
        <v>0</v>
      </c>
      <c r="E1119" s="1">
        <f>VLOOKUP(A1119,'ADM Details FY17'!$A$3:$F$3515,6,FALSE)</f>
        <v>0</v>
      </c>
      <c r="F1119" s="1">
        <f>VLOOKUP(A1119,'ADM Details FY17'!$A$3:$G$3515,7,FALSE)</f>
        <v>0</v>
      </c>
      <c r="G1119" s="1">
        <f>VLOOKUP(A1119,'ADM Details FY17'!$A$3:$H$3515,8,FALSE)</f>
        <v>0</v>
      </c>
      <c r="H1119" s="1">
        <f>VLOOKUP(A1119,'ADM Details FY17'!$A$3:$I$3515,9,FALSE)</f>
        <v>0</v>
      </c>
      <c r="I1119" s="1">
        <f>VLOOKUP(A1119,'ADM Details FY17'!$A$3:$J$3517,10,FALSE)</f>
        <v>0</v>
      </c>
      <c r="J1119" s="1">
        <f>VLOOKUP(A1119,'ADM Details FY17'!$A$3:$K$3515,11,FALSE)</f>
        <v>0</v>
      </c>
      <c r="K1119" s="1">
        <f>VLOOKUP(A1119,'ADM Details FY17'!$A$3:$M$3515,13,FALSE)</f>
        <v>0</v>
      </c>
      <c r="L1119" s="1">
        <f>VLOOKUP(A1119,'ADM Details FY17'!$A$3:$O$3515,15,FALSE)</f>
        <v>0</v>
      </c>
      <c r="M1119" s="1">
        <f>VLOOKUP(A1119,'ADM Details FY17'!$A$3:$P$3515,16,FALSE)</f>
        <v>0</v>
      </c>
      <c r="N1119" s="1">
        <f>VLOOKUP(A1119,'ADM Details FY17'!$A$3:$Q$3515,17,FALSE)</f>
        <v>0</v>
      </c>
      <c r="O1119" s="1">
        <f>VLOOKUP(A1119,'ADM Details FY17'!$A$3:$S$3515,19,FALSE)</f>
        <v>0</v>
      </c>
      <c r="P1119" s="1">
        <f>VLOOKUP(A1119,'ADM Details FY17'!$A$3:$U$3515,21,FALSE)</f>
        <v>0</v>
      </c>
      <c r="Q1119" s="1">
        <f>VLOOKUP(A1119,'ADM Details FY17'!$A$3:$V$3515,22,FALSE)</f>
        <v>0</v>
      </c>
      <c r="R1119" s="1">
        <f>VLOOKUP(A1119,'ADM Details FY17'!$A$3:$W$3515,23,FALSE)</f>
        <v>0</v>
      </c>
      <c r="S1119" s="1">
        <f>VLOOKUP(A1119,'ADM Details FY17'!$A$3:$X$3515,24,FALSE)</f>
        <v>0</v>
      </c>
      <c r="T1119" s="1">
        <f>VLOOKUP(A1119,'ADM Details FY17'!$A$3:$Y$3515,25,FALSE)</f>
        <v>0</v>
      </c>
      <c r="U1119" s="1">
        <f>VLOOKUP(A1119,'ADM Details FY17'!$A$3:$AA$3515,27,FALSE)</f>
        <v>0</v>
      </c>
      <c r="V1119" s="1">
        <f>IFERROR(VLOOKUP(C1119,'eindex _tget pp '!$A$4:$E$615,5,FALSE),0)</f>
        <v>0</v>
      </c>
      <c r="W1119" s="31">
        <f>IFERROR(VLOOKUP(C1119,'eindex _tget pp '!$A$4:$F$615,6,FALSE),0)</f>
        <v>0</v>
      </c>
      <c r="X1119" s="4">
        <f>IFERROR(VLOOKUP(B1119,'eschools 16'!$A$2:$F$25,6,FALSE),1)</f>
        <v>1</v>
      </c>
      <c r="Y1119" s="1">
        <f t="shared" si="85"/>
        <v>0</v>
      </c>
      <c r="Z1119" s="1">
        <f t="shared" si="86"/>
        <v>0</v>
      </c>
      <c r="AA1119" s="31">
        <f>IFERROR(VLOOKUP(C1119,'eindex _tget pp '!$A$4:$G$615,7,FALSE),0)</f>
        <v>0</v>
      </c>
      <c r="AB1119" s="1">
        <f>VLOOKUP(A1119,'ADM Details FY17'!$A$3:$AB$3515,28,FALSE)</f>
        <v>0</v>
      </c>
      <c r="AC1119" s="1">
        <f t="shared" si="87"/>
        <v>0</v>
      </c>
      <c r="AD1119" s="1">
        <f t="shared" si="88"/>
        <v>0</v>
      </c>
      <c r="AE1119" s="1">
        <f t="shared" si="89"/>
        <v>0</v>
      </c>
    </row>
    <row r="1120" spans="1:31" x14ac:dyDescent="0.25">
      <c r="A1120" t="str">
        <f>B1120&amp;"-"&amp;COUNTIF($B$3:B1120,B1120)</f>
        <v>301-15</v>
      </c>
      <c r="B1120">
        <v>301</v>
      </c>
      <c r="C1120" s="18">
        <f>VLOOKUP(A1120,'ADM Details FY17'!$A$3:$D$3515,4,FALSE)</f>
        <v>0</v>
      </c>
      <c r="D1120" s="1">
        <f>VLOOKUP(A1120,'ADM Details FY17'!$A$3:$E$3515,5,FALSE)</f>
        <v>0</v>
      </c>
      <c r="E1120" s="1">
        <f>VLOOKUP(A1120,'ADM Details FY17'!$A$3:$F$3515,6,FALSE)</f>
        <v>0</v>
      </c>
      <c r="F1120" s="1">
        <f>VLOOKUP(A1120,'ADM Details FY17'!$A$3:$G$3515,7,FALSE)</f>
        <v>0</v>
      </c>
      <c r="G1120" s="1">
        <f>VLOOKUP(A1120,'ADM Details FY17'!$A$3:$H$3515,8,FALSE)</f>
        <v>0</v>
      </c>
      <c r="H1120" s="1">
        <f>VLOOKUP(A1120,'ADM Details FY17'!$A$3:$I$3515,9,FALSE)</f>
        <v>0</v>
      </c>
      <c r="I1120" s="1">
        <f>VLOOKUP(A1120,'ADM Details FY17'!$A$3:$J$3517,10,FALSE)</f>
        <v>0</v>
      </c>
      <c r="J1120" s="1">
        <f>VLOOKUP(A1120,'ADM Details FY17'!$A$3:$K$3515,11,FALSE)</f>
        <v>0</v>
      </c>
      <c r="K1120" s="1">
        <f>VLOOKUP(A1120,'ADM Details FY17'!$A$3:$M$3515,13,FALSE)</f>
        <v>0</v>
      </c>
      <c r="L1120" s="1">
        <f>VLOOKUP(A1120,'ADM Details FY17'!$A$3:$O$3515,15,FALSE)</f>
        <v>0</v>
      </c>
      <c r="M1120" s="1">
        <f>VLOOKUP(A1120,'ADM Details FY17'!$A$3:$P$3515,16,FALSE)</f>
        <v>0</v>
      </c>
      <c r="N1120" s="1">
        <f>VLOOKUP(A1120,'ADM Details FY17'!$A$3:$Q$3515,17,FALSE)</f>
        <v>0</v>
      </c>
      <c r="O1120" s="1">
        <f>VLOOKUP(A1120,'ADM Details FY17'!$A$3:$S$3515,19,FALSE)</f>
        <v>0</v>
      </c>
      <c r="P1120" s="1">
        <f>VLOOKUP(A1120,'ADM Details FY17'!$A$3:$U$3515,21,FALSE)</f>
        <v>0</v>
      </c>
      <c r="Q1120" s="1">
        <f>VLOOKUP(A1120,'ADM Details FY17'!$A$3:$V$3515,22,FALSE)</f>
        <v>0</v>
      </c>
      <c r="R1120" s="1">
        <f>VLOOKUP(A1120,'ADM Details FY17'!$A$3:$W$3515,23,FALSE)</f>
        <v>0</v>
      </c>
      <c r="S1120" s="1">
        <f>VLOOKUP(A1120,'ADM Details FY17'!$A$3:$X$3515,24,FALSE)</f>
        <v>0</v>
      </c>
      <c r="T1120" s="1">
        <f>VLOOKUP(A1120,'ADM Details FY17'!$A$3:$Y$3515,25,FALSE)</f>
        <v>0</v>
      </c>
      <c r="U1120" s="1">
        <f>VLOOKUP(A1120,'ADM Details FY17'!$A$3:$AA$3515,27,FALSE)</f>
        <v>0</v>
      </c>
      <c r="V1120" s="1">
        <f>IFERROR(VLOOKUP(C1120,'eindex _tget pp '!$A$4:$E$615,5,FALSE),0)</f>
        <v>0</v>
      </c>
      <c r="W1120" s="31">
        <f>IFERROR(VLOOKUP(C1120,'eindex _tget pp '!$A$4:$F$615,6,FALSE),0)</f>
        <v>0</v>
      </c>
      <c r="X1120" s="4">
        <f>IFERROR(VLOOKUP(B1120,'eschools 16'!$A$2:$F$25,6,FALSE),1)</f>
        <v>1</v>
      </c>
      <c r="Y1120" s="1">
        <f t="shared" si="85"/>
        <v>0</v>
      </c>
      <c r="Z1120" s="1">
        <f t="shared" si="86"/>
        <v>0</v>
      </c>
      <c r="AA1120" s="31">
        <f>IFERROR(VLOOKUP(C1120,'eindex _tget pp '!$A$4:$G$615,7,FALSE),0)</f>
        <v>0</v>
      </c>
      <c r="AB1120" s="1">
        <f>VLOOKUP(A1120,'ADM Details FY17'!$A$3:$AB$3515,28,FALSE)</f>
        <v>0</v>
      </c>
      <c r="AC1120" s="1">
        <f t="shared" si="87"/>
        <v>0</v>
      </c>
      <c r="AD1120" s="1">
        <f t="shared" si="88"/>
        <v>0</v>
      </c>
      <c r="AE1120" s="1">
        <f t="shared" si="89"/>
        <v>0</v>
      </c>
    </row>
    <row r="1121" spans="1:31" x14ac:dyDescent="0.25">
      <c r="A1121" t="str">
        <f>B1121&amp;"-"&amp;COUNTIF($B$3:B1121,B1121)</f>
        <v>301-16</v>
      </c>
      <c r="B1121">
        <v>301</v>
      </c>
      <c r="C1121" s="18">
        <f>VLOOKUP(A1121,'ADM Details FY17'!$A$3:$D$3515,4,FALSE)</f>
        <v>0</v>
      </c>
      <c r="D1121" s="1">
        <f>VLOOKUP(A1121,'ADM Details FY17'!$A$3:$E$3515,5,FALSE)</f>
        <v>0</v>
      </c>
      <c r="E1121" s="1">
        <f>VLOOKUP(A1121,'ADM Details FY17'!$A$3:$F$3515,6,FALSE)</f>
        <v>0</v>
      </c>
      <c r="F1121" s="1">
        <f>VLOOKUP(A1121,'ADM Details FY17'!$A$3:$G$3515,7,FALSE)</f>
        <v>0</v>
      </c>
      <c r="G1121" s="1">
        <f>VLOOKUP(A1121,'ADM Details FY17'!$A$3:$H$3515,8,FALSE)</f>
        <v>0</v>
      </c>
      <c r="H1121" s="1">
        <f>VLOOKUP(A1121,'ADM Details FY17'!$A$3:$I$3515,9,FALSE)</f>
        <v>0</v>
      </c>
      <c r="I1121" s="1">
        <f>VLOOKUP(A1121,'ADM Details FY17'!$A$3:$J$3517,10,FALSE)</f>
        <v>0</v>
      </c>
      <c r="J1121" s="1">
        <f>VLOOKUP(A1121,'ADM Details FY17'!$A$3:$K$3515,11,FALSE)</f>
        <v>0</v>
      </c>
      <c r="K1121" s="1">
        <f>VLOOKUP(A1121,'ADM Details FY17'!$A$3:$M$3515,13,FALSE)</f>
        <v>0</v>
      </c>
      <c r="L1121" s="1">
        <f>VLOOKUP(A1121,'ADM Details FY17'!$A$3:$O$3515,15,FALSE)</f>
        <v>0</v>
      </c>
      <c r="M1121" s="1">
        <f>VLOOKUP(A1121,'ADM Details FY17'!$A$3:$P$3515,16,FALSE)</f>
        <v>0</v>
      </c>
      <c r="N1121" s="1">
        <f>VLOOKUP(A1121,'ADM Details FY17'!$A$3:$Q$3515,17,FALSE)</f>
        <v>0</v>
      </c>
      <c r="O1121" s="1">
        <f>VLOOKUP(A1121,'ADM Details FY17'!$A$3:$S$3515,19,FALSE)</f>
        <v>0</v>
      </c>
      <c r="P1121" s="1">
        <f>VLOOKUP(A1121,'ADM Details FY17'!$A$3:$U$3515,21,FALSE)</f>
        <v>0</v>
      </c>
      <c r="Q1121" s="1">
        <f>VLOOKUP(A1121,'ADM Details FY17'!$A$3:$V$3515,22,FALSE)</f>
        <v>0</v>
      </c>
      <c r="R1121" s="1">
        <f>VLOOKUP(A1121,'ADM Details FY17'!$A$3:$W$3515,23,FALSE)</f>
        <v>0</v>
      </c>
      <c r="S1121" s="1">
        <f>VLOOKUP(A1121,'ADM Details FY17'!$A$3:$X$3515,24,FALSE)</f>
        <v>0</v>
      </c>
      <c r="T1121" s="1">
        <f>VLOOKUP(A1121,'ADM Details FY17'!$A$3:$Y$3515,25,FALSE)</f>
        <v>0</v>
      </c>
      <c r="U1121" s="1">
        <f>VLOOKUP(A1121,'ADM Details FY17'!$A$3:$AA$3515,27,FALSE)</f>
        <v>0</v>
      </c>
      <c r="V1121" s="1">
        <f>IFERROR(VLOOKUP(C1121,'eindex _tget pp '!$A$4:$E$615,5,FALSE),0)</f>
        <v>0</v>
      </c>
      <c r="W1121" s="31">
        <f>IFERROR(VLOOKUP(C1121,'eindex _tget pp '!$A$4:$F$615,6,FALSE),0)</f>
        <v>0</v>
      </c>
      <c r="X1121" s="4">
        <f>IFERROR(VLOOKUP(B1121,'eschools 16'!$A$2:$F$25,6,FALSE),1)</f>
        <v>1</v>
      </c>
      <c r="Y1121" s="1">
        <f t="shared" si="85"/>
        <v>0</v>
      </c>
      <c r="Z1121" s="1">
        <f t="shared" si="86"/>
        <v>0</v>
      </c>
      <c r="AA1121" s="31">
        <f>IFERROR(VLOOKUP(C1121,'eindex _tget pp '!$A$4:$G$615,7,FALSE),0)</f>
        <v>0</v>
      </c>
      <c r="AB1121" s="1">
        <f>VLOOKUP(A1121,'ADM Details FY17'!$A$3:$AB$3515,28,FALSE)</f>
        <v>0</v>
      </c>
      <c r="AC1121" s="1">
        <f t="shared" si="87"/>
        <v>0</v>
      </c>
      <c r="AD1121" s="1">
        <f t="shared" si="88"/>
        <v>0</v>
      </c>
      <c r="AE1121" s="1">
        <f t="shared" si="89"/>
        <v>0</v>
      </c>
    </row>
    <row r="1122" spans="1:31" x14ac:dyDescent="0.25">
      <c r="A1122" t="str">
        <f>B1122&amp;"-"&amp;COUNTIF($B$3:B1122,B1122)</f>
        <v>301-17</v>
      </c>
      <c r="B1122">
        <v>301</v>
      </c>
      <c r="C1122" s="18">
        <f>VLOOKUP(A1122,'ADM Details FY17'!$A$3:$D$3515,4,FALSE)</f>
        <v>0</v>
      </c>
      <c r="D1122" s="1">
        <f>VLOOKUP(A1122,'ADM Details FY17'!$A$3:$E$3515,5,FALSE)</f>
        <v>0</v>
      </c>
      <c r="E1122" s="1">
        <f>VLOOKUP(A1122,'ADM Details FY17'!$A$3:$F$3515,6,FALSE)</f>
        <v>0</v>
      </c>
      <c r="F1122" s="1">
        <f>VLOOKUP(A1122,'ADM Details FY17'!$A$3:$G$3515,7,FALSE)</f>
        <v>0</v>
      </c>
      <c r="G1122" s="1">
        <f>VLOOKUP(A1122,'ADM Details FY17'!$A$3:$H$3515,8,FALSE)</f>
        <v>0</v>
      </c>
      <c r="H1122" s="1">
        <f>VLOOKUP(A1122,'ADM Details FY17'!$A$3:$I$3515,9,FALSE)</f>
        <v>0</v>
      </c>
      <c r="I1122" s="1">
        <f>VLOOKUP(A1122,'ADM Details FY17'!$A$3:$J$3517,10,FALSE)</f>
        <v>0</v>
      </c>
      <c r="J1122" s="1">
        <f>VLOOKUP(A1122,'ADM Details FY17'!$A$3:$K$3515,11,FALSE)</f>
        <v>0</v>
      </c>
      <c r="K1122" s="1">
        <f>VLOOKUP(A1122,'ADM Details FY17'!$A$3:$M$3515,13,FALSE)</f>
        <v>0</v>
      </c>
      <c r="L1122" s="1">
        <f>VLOOKUP(A1122,'ADM Details FY17'!$A$3:$O$3515,15,FALSE)</f>
        <v>0</v>
      </c>
      <c r="M1122" s="1">
        <f>VLOOKUP(A1122,'ADM Details FY17'!$A$3:$P$3515,16,FALSE)</f>
        <v>0</v>
      </c>
      <c r="N1122" s="1">
        <f>VLOOKUP(A1122,'ADM Details FY17'!$A$3:$Q$3515,17,FALSE)</f>
        <v>0</v>
      </c>
      <c r="O1122" s="1">
        <f>VLOOKUP(A1122,'ADM Details FY17'!$A$3:$S$3515,19,FALSE)</f>
        <v>0</v>
      </c>
      <c r="P1122" s="1">
        <f>VLOOKUP(A1122,'ADM Details FY17'!$A$3:$U$3515,21,FALSE)</f>
        <v>0</v>
      </c>
      <c r="Q1122" s="1">
        <f>VLOOKUP(A1122,'ADM Details FY17'!$A$3:$V$3515,22,FALSE)</f>
        <v>0</v>
      </c>
      <c r="R1122" s="1">
        <f>VLOOKUP(A1122,'ADM Details FY17'!$A$3:$W$3515,23,FALSE)</f>
        <v>0</v>
      </c>
      <c r="S1122" s="1">
        <f>VLOOKUP(A1122,'ADM Details FY17'!$A$3:$X$3515,24,FALSE)</f>
        <v>0</v>
      </c>
      <c r="T1122" s="1">
        <f>VLOOKUP(A1122,'ADM Details FY17'!$A$3:$Y$3515,25,FALSE)</f>
        <v>0</v>
      </c>
      <c r="U1122" s="1">
        <f>VLOOKUP(A1122,'ADM Details FY17'!$A$3:$AA$3515,27,FALSE)</f>
        <v>0</v>
      </c>
      <c r="V1122" s="1">
        <f>IFERROR(VLOOKUP(C1122,'eindex _tget pp '!$A$4:$E$615,5,FALSE),0)</f>
        <v>0</v>
      </c>
      <c r="W1122" s="31">
        <f>IFERROR(VLOOKUP(C1122,'eindex _tget pp '!$A$4:$F$615,6,FALSE),0)</f>
        <v>0</v>
      </c>
      <c r="X1122" s="4">
        <f>IFERROR(VLOOKUP(B1122,'eschools 16'!$A$2:$F$25,6,FALSE),1)</f>
        <v>1</v>
      </c>
      <c r="Y1122" s="1">
        <f t="shared" si="85"/>
        <v>0</v>
      </c>
      <c r="Z1122" s="1">
        <f t="shared" si="86"/>
        <v>0</v>
      </c>
      <c r="AA1122" s="31">
        <f>IFERROR(VLOOKUP(C1122,'eindex _tget pp '!$A$4:$G$615,7,FALSE),0)</f>
        <v>0</v>
      </c>
      <c r="AB1122" s="1">
        <f>VLOOKUP(A1122,'ADM Details FY17'!$A$3:$AB$3515,28,FALSE)</f>
        <v>0</v>
      </c>
      <c r="AC1122" s="1">
        <f t="shared" si="87"/>
        <v>0</v>
      </c>
      <c r="AD1122" s="1">
        <f t="shared" si="88"/>
        <v>0</v>
      </c>
      <c r="AE1122" s="1">
        <f t="shared" si="89"/>
        <v>0</v>
      </c>
    </row>
    <row r="1123" spans="1:31" x14ac:dyDescent="0.25">
      <c r="A1123" t="str">
        <f>B1123&amp;"-"&amp;COUNTIF($B$3:B1123,B1123)</f>
        <v>301-18</v>
      </c>
      <c r="B1123">
        <v>301</v>
      </c>
      <c r="C1123" s="18">
        <f>VLOOKUP(A1123,'ADM Details FY17'!$A$3:$D$3515,4,FALSE)</f>
        <v>0</v>
      </c>
      <c r="D1123" s="1">
        <f>VLOOKUP(A1123,'ADM Details FY17'!$A$3:$E$3515,5,FALSE)</f>
        <v>0</v>
      </c>
      <c r="E1123" s="1">
        <f>VLOOKUP(A1123,'ADM Details FY17'!$A$3:$F$3515,6,FALSE)</f>
        <v>0</v>
      </c>
      <c r="F1123" s="1">
        <f>VLOOKUP(A1123,'ADM Details FY17'!$A$3:$G$3515,7,FALSE)</f>
        <v>0</v>
      </c>
      <c r="G1123" s="1">
        <f>VLOOKUP(A1123,'ADM Details FY17'!$A$3:$H$3515,8,FALSE)</f>
        <v>0</v>
      </c>
      <c r="H1123" s="1">
        <f>VLOOKUP(A1123,'ADM Details FY17'!$A$3:$I$3515,9,FALSE)</f>
        <v>0</v>
      </c>
      <c r="I1123" s="1">
        <f>VLOOKUP(A1123,'ADM Details FY17'!$A$3:$J$3517,10,FALSE)</f>
        <v>0</v>
      </c>
      <c r="J1123" s="1">
        <f>VLOOKUP(A1123,'ADM Details FY17'!$A$3:$K$3515,11,FALSE)</f>
        <v>0</v>
      </c>
      <c r="K1123" s="1">
        <f>VLOOKUP(A1123,'ADM Details FY17'!$A$3:$M$3515,13,FALSE)</f>
        <v>0</v>
      </c>
      <c r="L1123" s="1">
        <f>VLOOKUP(A1123,'ADM Details FY17'!$A$3:$O$3515,15,FALSE)</f>
        <v>0</v>
      </c>
      <c r="M1123" s="1">
        <f>VLOOKUP(A1123,'ADM Details FY17'!$A$3:$P$3515,16,FALSE)</f>
        <v>0</v>
      </c>
      <c r="N1123" s="1">
        <f>VLOOKUP(A1123,'ADM Details FY17'!$A$3:$Q$3515,17,FALSE)</f>
        <v>0</v>
      </c>
      <c r="O1123" s="1">
        <f>VLOOKUP(A1123,'ADM Details FY17'!$A$3:$S$3515,19,FALSE)</f>
        <v>0</v>
      </c>
      <c r="P1123" s="1">
        <f>VLOOKUP(A1123,'ADM Details FY17'!$A$3:$U$3515,21,FALSE)</f>
        <v>0</v>
      </c>
      <c r="Q1123" s="1">
        <f>VLOOKUP(A1123,'ADM Details FY17'!$A$3:$V$3515,22,FALSE)</f>
        <v>0</v>
      </c>
      <c r="R1123" s="1">
        <f>VLOOKUP(A1123,'ADM Details FY17'!$A$3:$W$3515,23,FALSE)</f>
        <v>0</v>
      </c>
      <c r="S1123" s="1">
        <f>VLOOKUP(A1123,'ADM Details FY17'!$A$3:$X$3515,24,FALSE)</f>
        <v>0</v>
      </c>
      <c r="T1123" s="1">
        <f>VLOOKUP(A1123,'ADM Details FY17'!$A$3:$Y$3515,25,FALSE)</f>
        <v>0</v>
      </c>
      <c r="U1123" s="1">
        <f>VLOOKUP(A1123,'ADM Details FY17'!$A$3:$AA$3515,27,FALSE)</f>
        <v>0</v>
      </c>
      <c r="V1123" s="1">
        <f>IFERROR(VLOOKUP(C1123,'eindex _tget pp '!$A$4:$E$615,5,FALSE),0)</f>
        <v>0</v>
      </c>
      <c r="W1123" s="31">
        <f>IFERROR(VLOOKUP(C1123,'eindex _tget pp '!$A$4:$F$615,6,FALSE),0)</f>
        <v>0</v>
      </c>
      <c r="X1123" s="4">
        <f>IFERROR(VLOOKUP(B1123,'eschools 16'!$A$2:$F$25,6,FALSE),1)</f>
        <v>1</v>
      </c>
      <c r="Y1123" s="1">
        <f t="shared" si="85"/>
        <v>0</v>
      </c>
      <c r="Z1123" s="1">
        <f t="shared" si="86"/>
        <v>0</v>
      </c>
      <c r="AA1123" s="31">
        <f>IFERROR(VLOOKUP(C1123,'eindex _tget pp '!$A$4:$G$615,7,FALSE),0)</f>
        <v>0</v>
      </c>
      <c r="AB1123" s="1">
        <f>VLOOKUP(A1123,'ADM Details FY17'!$A$3:$AB$3515,28,FALSE)</f>
        <v>0</v>
      </c>
      <c r="AC1123" s="1">
        <f t="shared" si="87"/>
        <v>0</v>
      </c>
      <c r="AD1123" s="1">
        <f t="shared" si="88"/>
        <v>0</v>
      </c>
      <c r="AE1123" s="1">
        <f t="shared" si="89"/>
        <v>0</v>
      </c>
    </row>
    <row r="1124" spans="1:31" x14ac:dyDescent="0.25">
      <c r="A1124" t="str">
        <f>B1124&amp;"-"&amp;COUNTIF($B$3:B1124,B1124)</f>
        <v>301-19</v>
      </c>
      <c r="B1124">
        <v>301</v>
      </c>
      <c r="C1124" s="18">
        <f>VLOOKUP(A1124,'ADM Details FY17'!$A$3:$D$3515,4,FALSE)</f>
        <v>0</v>
      </c>
      <c r="D1124" s="1">
        <f>VLOOKUP(A1124,'ADM Details FY17'!$A$3:$E$3515,5,FALSE)</f>
        <v>0</v>
      </c>
      <c r="E1124" s="1">
        <f>VLOOKUP(A1124,'ADM Details FY17'!$A$3:$F$3515,6,FALSE)</f>
        <v>0</v>
      </c>
      <c r="F1124" s="1">
        <f>VLOOKUP(A1124,'ADM Details FY17'!$A$3:$G$3515,7,FALSE)</f>
        <v>0</v>
      </c>
      <c r="G1124" s="1">
        <f>VLOOKUP(A1124,'ADM Details FY17'!$A$3:$H$3515,8,FALSE)</f>
        <v>0</v>
      </c>
      <c r="H1124" s="1">
        <f>VLOOKUP(A1124,'ADM Details FY17'!$A$3:$I$3515,9,FALSE)</f>
        <v>0</v>
      </c>
      <c r="I1124" s="1">
        <f>VLOOKUP(A1124,'ADM Details FY17'!$A$3:$J$3517,10,FALSE)</f>
        <v>0</v>
      </c>
      <c r="J1124" s="1">
        <f>VLOOKUP(A1124,'ADM Details FY17'!$A$3:$K$3515,11,FALSE)</f>
        <v>0</v>
      </c>
      <c r="K1124" s="1">
        <f>VLOOKUP(A1124,'ADM Details FY17'!$A$3:$M$3515,13,FALSE)</f>
        <v>0</v>
      </c>
      <c r="L1124" s="1">
        <f>VLOOKUP(A1124,'ADM Details FY17'!$A$3:$O$3515,15,FALSE)</f>
        <v>0</v>
      </c>
      <c r="M1124" s="1">
        <f>VLOOKUP(A1124,'ADM Details FY17'!$A$3:$P$3515,16,FALSE)</f>
        <v>0</v>
      </c>
      <c r="N1124" s="1">
        <f>VLOOKUP(A1124,'ADM Details FY17'!$A$3:$Q$3515,17,FALSE)</f>
        <v>0</v>
      </c>
      <c r="O1124" s="1">
        <f>VLOOKUP(A1124,'ADM Details FY17'!$A$3:$S$3515,19,FALSE)</f>
        <v>0</v>
      </c>
      <c r="P1124" s="1">
        <f>VLOOKUP(A1124,'ADM Details FY17'!$A$3:$U$3515,21,FALSE)</f>
        <v>0</v>
      </c>
      <c r="Q1124" s="1">
        <f>VLOOKUP(A1124,'ADM Details FY17'!$A$3:$V$3515,22,FALSE)</f>
        <v>0</v>
      </c>
      <c r="R1124" s="1">
        <f>VLOOKUP(A1124,'ADM Details FY17'!$A$3:$W$3515,23,FALSE)</f>
        <v>0</v>
      </c>
      <c r="S1124" s="1">
        <f>VLOOKUP(A1124,'ADM Details FY17'!$A$3:$X$3515,24,FALSE)</f>
        <v>0</v>
      </c>
      <c r="T1124" s="1">
        <f>VLOOKUP(A1124,'ADM Details FY17'!$A$3:$Y$3515,25,FALSE)</f>
        <v>0</v>
      </c>
      <c r="U1124" s="1">
        <f>VLOOKUP(A1124,'ADM Details FY17'!$A$3:$AA$3515,27,FALSE)</f>
        <v>0</v>
      </c>
      <c r="V1124" s="1">
        <f>IFERROR(VLOOKUP(C1124,'eindex _tget pp '!$A$4:$E$615,5,FALSE),0)</f>
        <v>0</v>
      </c>
      <c r="W1124" s="31">
        <f>IFERROR(VLOOKUP(C1124,'eindex _tget pp '!$A$4:$F$615,6,FALSE),0)</f>
        <v>0</v>
      </c>
      <c r="X1124" s="4">
        <f>IFERROR(VLOOKUP(B1124,'eschools 16'!$A$2:$F$25,6,FALSE),1)</f>
        <v>1</v>
      </c>
      <c r="Y1124" s="1">
        <f t="shared" si="85"/>
        <v>0</v>
      </c>
      <c r="Z1124" s="1">
        <f t="shared" si="86"/>
        <v>0</v>
      </c>
      <c r="AA1124" s="31">
        <f>IFERROR(VLOOKUP(C1124,'eindex _tget pp '!$A$4:$G$615,7,FALSE),0)</f>
        <v>0</v>
      </c>
      <c r="AB1124" s="1">
        <f>VLOOKUP(A1124,'ADM Details FY17'!$A$3:$AB$3515,28,FALSE)</f>
        <v>0</v>
      </c>
      <c r="AC1124" s="1">
        <f t="shared" si="87"/>
        <v>0</v>
      </c>
      <c r="AD1124" s="1">
        <f t="shared" si="88"/>
        <v>0</v>
      </c>
      <c r="AE1124" s="1">
        <f t="shared" si="89"/>
        <v>0</v>
      </c>
    </row>
    <row r="1125" spans="1:31" x14ac:dyDescent="0.25">
      <c r="A1125" t="str">
        <f>B1125&amp;"-"&amp;COUNTIF($B$3:B1125,B1125)</f>
        <v>301-20</v>
      </c>
      <c r="B1125">
        <v>301</v>
      </c>
      <c r="C1125" s="18">
        <f>VLOOKUP(A1125,'ADM Details FY17'!$A$3:$D$3515,4,FALSE)</f>
        <v>0</v>
      </c>
      <c r="D1125" s="1">
        <f>VLOOKUP(A1125,'ADM Details FY17'!$A$3:$E$3515,5,FALSE)</f>
        <v>0</v>
      </c>
      <c r="E1125" s="1">
        <f>VLOOKUP(A1125,'ADM Details FY17'!$A$3:$F$3515,6,FALSE)</f>
        <v>0</v>
      </c>
      <c r="F1125" s="1">
        <f>VLOOKUP(A1125,'ADM Details FY17'!$A$3:$G$3515,7,FALSE)</f>
        <v>0</v>
      </c>
      <c r="G1125" s="1">
        <f>VLOOKUP(A1125,'ADM Details FY17'!$A$3:$H$3515,8,FALSE)</f>
        <v>0</v>
      </c>
      <c r="H1125" s="1">
        <f>VLOOKUP(A1125,'ADM Details FY17'!$A$3:$I$3515,9,FALSE)</f>
        <v>0</v>
      </c>
      <c r="I1125" s="1">
        <f>VLOOKUP(A1125,'ADM Details FY17'!$A$3:$J$3517,10,FALSE)</f>
        <v>0</v>
      </c>
      <c r="J1125" s="1">
        <f>VLOOKUP(A1125,'ADM Details FY17'!$A$3:$K$3515,11,FALSE)</f>
        <v>0</v>
      </c>
      <c r="K1125" s="1">
        <f>VLOOKUP(A1125,'ADM Details FY17'!$A$3:$M$3515,13,FALSE)</f>
        <v>0</v>
      </c>
      <c r="L1125" s="1">
        <f>VLOOKUP(A1125,'ADM Details FY17'!$A$3:$O$3515,15,FALSE)</f>
        <v>0</v>
      </c>
      <c r="M1125" s="1">
        <f>VLOOKUP(A1125,'ADM Details FY17'!$A$3:$P$3515,16,FALSE)</f>
        <v>0</v>
      </c>
      <c r="N1125" s="1">
        <f>VLOOKUP(A1125,'ADM Details FY17'!$A$3:$Q$3515,17,FALSE)</f>
        <v>0</v>
      </c>
      <c r="O1125" s="1">
        <f>VLOOKUP(A1125,'ADM Details FY17'!$A$3:$S$3515,19,FALSE)</f>
        <v>0</v>
      </c>
      <c r="P1125" s="1">
        <f>VLOOKUP(A1125,'ADM Details FY17'!$A$3:$U$3515,21,FALSE)</f>
        <v>0</v>
      </c>
      <c r="Q1125" s="1">
        <f>VLOOKUP(A1125,'ADM Details FY17'!$A$3:$V$3515,22,FALSE)</f>
        <v>0</v>
      </c>
      <c r="R1125" s="1">
        <f>VLOOKUP(A1125,'ADM Details FY17'!$A$3:$W$3515,23,FALSE)</f>
        <v>0</v>
      </c>
      <c r="S1125" s="1">
        <f>VLOOKUP(A1125,'ADM Details FY17'!$A$3:$X$3515,24,FALSE)</f>
        <v>0</v>
      </c>
      <c r="T1125" s="1">
        <f>VLOOKUP(A1125,'ADM Details FY17'!$A$3:$Y$3515,25,FALSE)</f>
        <v>0</v>
      </c>
      <c r="U1125" s="1">
        <f>VLOOKUP(A1125,'ADM Details FY17'!$A$3:$AA$3515,27,FALSE)</f>
        <v>0</v>
      </c>
      <c r="V1125" s="1">
        <f>IFERROR(VLOOKUP(C1125,'eindex _tget pp '!$A$4:$E$615,5,FALSE),0)</f>
        <v>0</v>
      </c>
      <c r="W1125" s="31">
        <f>IFERROR(VLOOKUP(C1125,'eindex _tget pp '!$A$4:$F$615,6,FALSE),0)</f>
        <v>0</v>
      </c>
      <c r="X1125" s="4">
        <f>IFERROR(VLOOKUP(B1125,'eschools 16'!$A$2:$F$25,6,FALSE),1)</f>
        <v>1</v>
      </c>
      <c r="Y1125" s="1">
        <f t="shared" si="85"/>
        <v>0</v>
      </c>
      <c r="Z1125" s="1">
        <f t="shared" si="86"/>
        <v>0</v>
      </c>
      <c r="AA1125" s="31">
        <f>IFERROR(VLOOKUP(C1125,'eindex _tget pp '!$A$4:$G$615,7,FALSE),0)</f>
        <v>0</v>
      </c>
      <c r="AB1125" s="1">
        <f>VLOOKUP(A1125,'ADM Details FY17'!$A$3:$AB$3515,28,FALSE)</f>
        <v>0</v>
      </c>
      <c r="AC1125" s="1">
        <f t="shared" si="87"/>
        <v>0</v>
      </c>
      <c r="AD1125" s="1">
        <f t="shared" si="88"/>
        <v>0</v>
      </c>
      <c r="AE1125" s="1">
        <f t="shared" si="89"/>
        <v>0</v>
      </c>
    </row>
    <row r="1126" spans="1:31" x14ac:dyDescent="0.25">
      <c r="A1126" t="str">
        <f>B1126&amp;"-"&amp;COUNTIF($B$3:B1126,B1126)</f>
        <v>301-21</v>
      </c>
      <c r="B1126">
        <v>301</v>
      </c>
      <c r="C1126" s="18">
        <f>VLOOKUP(A1126,'ADM Details FY17'!$A$3:$D$3515,4,FALSE)</f>
        <v>0</v>
      </c>
      <c r="D1126" s="1">
        <f>VLOOKUP(A1126,'ADM Details FY17'!$A$3:$E$3515,5,FALSE)</f>
        <v>0</v>
      </c>
      <c r="E1126" s="1">
        <f>VLOOKUP(A1126,'ADM Details FY17'!$A$3:$F$3515,6,FALSE)</f>
        <v>0</v>
      </c>
      <c r="F1126" s="1">
        <f>VLOOKUP(A1126,'ADM Details FY17'!$A$3:$G$3515,7,FALSE)</f>
        <v>0</v>
      </c>
      <c r="G1126" s="1">
        <f>VLOOKUP(A1126,'ADM Details FY17'!$A$3:$H$3515,8,FALSE)</f>
        <v>0</v>
      </c>
      <c r="H1126" s="1">
        <f>VLOOKUP(A1126,'ADM Details FY17'!$A$3:$I$3515,9,FALSE)</f>
        <v>0</v>
      </c>
      <c r="I1126" s="1">
        <f>VLOOKUP(A1126,'ADM Details FY17'!$A$3:$J$3517,10,FALSE)</f>
        <v>0</v>
      </c>
      <c r="J1126" s="1">
        <f>VLOOKUP(A1126,'ADM Details FY17'!$A$3:$K$3515,11,FALSE)</f>
        <v>0</v>
      </c>
      <c r="K1126" s="1">
        <f>VLOOKUP(A1126,'ADM Details FY17'!$A$3:$M$3515,13,FALSE)</f>
        <v>0</v>
      </c>
      <c r="L1126" s="1">
        <f>VLOOKUP(A1126,'ADM Details FY17'!$A$3:$O$3515,15,FALSE)</f>
        <v>0</v>
      </c>
      <c r="M1126" s="1">
        <f>VLOOKUP(A1126,'ADM Details FY17'!$A$3:$P$3515,16,FALSE)</f>
        <v>0</v>
      </c>
      <c r="N1126" s="1">
        <f>VLOOKUP(A1126,'ADM Details FY17'!$A$3:$Q$3515,17,FALSE)</f>
        <v>0</v>
      </c>
      <c r="O1126" s="1">
        <f>VLOOKUP(A1126,'ADM Details FY17'!$A$3:$S$3515,19,FALSE)</f>
        <v>0</v>
      </c>
      <c r="P1126" s="1">
        <f>VLOOKUP(A1126,'ADM Details FY17'!$A$3:$U$3515,21,FALSE)</f>
        <v>0</v>
      </c>
      <c r="Q1126" s="1">
        <f>VLOOKUP(A1126,'ADM Details FY17'!$A$3:$V$3515,22,FALSE)</f>
        <v>0</v>
      </c>
      <c r="R1126" s="1">
        <f>VLOOKUP(A1126,'ADM Details FY17'!$A$3:$W$3515,23,FALSE)</f>
        <v>0</v>
      </c>
      <c r="S1126" s="1">
        <f>VLOOKUP(A1126,'ADM Details FY17'!$A$3:$X$3515,24,FALSE)</f>
        <v>0</v>
      </c>
      <c r="T1126" s="1">
        <f>VLOOKUP(A1126,'ADM Details FY17'!$A$3:$Y$3515,25,FALSE)</f>
        <v>0</v>
      </c>
      <c r="U1126" s="1">
        <f>VLOOKUP(A1126,'ADM Details FY17'!$A$3:$AA$3515,27,FALSE)</f>
        <v>0</v>
      </c>
      <c r="V1126" s="1">
        <f>IFERROR(VLOOKUP(C1126,'eindex _tget pp '!$A$4:$E$615,5,FALSE),0)</f>
        <v>0</v>
      </c>
      <c r="W1126" s="31">
        <f>IFERROR(VLOOKUP(C1126,'eindex _tget pp '!$A$4:$F$615,6,FALSE),0)</f>
        <v>0</v>
      </c>
      <c r="X1126" s="4">
        <f>IFERROR(VLOOKUP(B1126,'eschools 16'!$A$2:$F$25,6,FALSE),1)</f>
        <v>1</v>
      </c>
      <c r="Y1126" s="1">
        <f t="shared" si="85"/>
        <v>0</v>
      </c>
      <c r="Z1126" s="1">
        <f t="shared" si="86"/>
        <v>0</v>
      </c>
      <c r="AA1126" s="31">
        <f>IFERROR(VLOOKUP(C1126,'eindex _tget pp '!$A$4:$G$615,7,FALSE),0)</f>
        <v>0</v>
      </c>
      <c r="AB1126" s="1">
        <f>VLOOKUP(A1126,'ADM Details FY17'!$A$3:$AB$3515,28,FALSE)</f>
        <v>0</v>
      </c>
      <c r="AC1126" s="1">
        <f t="shared" si="87"/>
        <v>0</v>
      </c>
      <c r="AD1126" s="1">
        <f t="shared" si="88"/>
        <v>0</v>
      </c>
      <c r="AE1126" s="1">
        <f t="shared" si="89"/>
        <v>0</v>
      </c>
    </row>
    <row r="1127" spans="1:31" x14ac:dyDescent="0.25">
      <c r="A1127" t="str">
        <f>B1127&amp;"-"&amp;COUNTIF($B$3:B1127,B1127)</f>
        <v>301-22</v>
      </c>
      <c r="B1127">
        <v>301</v>
      </c>
      <c r="C1127" s="18">
        <f>VLOOKUP(A1127,'ADM Details FY17'!$A$3:$D$3515,4,FALSE)</f>
        <v>0</v>
      </c>
      <c r="D1127" s="1">
        <f>VLOOKUP(A1127,'ADM Details FY17'!$A$3:$E$3515,5,FALSE)</f>
        <v>0</v>
      </c>
      <c r="E1127" s="1">
        <f>VLOOKUP(A1127,'ADM Details FY17'!$A$3:$F$3515,6,FALSE)</f>
        <v>0</v>
      </c>
      <c r="F1127" s="1">
        <f>VLOOKUP(A1127,'ADM Details FY17'!$A$3:$G$3515,7,FALSE)</f>
        <v>0</v>
      </c>
      <c r="G1127" s="1">
        <f>VLOOKUP(A1127,'ADM Details FY17'!$A$3:$H$3515,8,FALSE)</f>
        <v>0</v>
      </c>
      <c r="H1127" s="1">
        <f>VLOOKUP(A1127,'ADM Details FY17'!$A$3:$I$3515,9,FALSE)</f>
        <v>0</v>
      </c>
      <c r="I1127" s="1">
        <f>VLOOKUP(A1127,'ADM Details FY17'!$A$3:$J$3517,10,FALSE)</f>
        <v>0</v>
      </c>
      <c r="J1127" s="1">
        <f>VLOOKUP(A1127,'ADM Details FY17'!$A$3:$K$3515,11,FALSE)</f>
        <v>0</v>
      </c>
      <c r="K1127" s="1">
        <f>VLOOKUP(A1127,'ADM Details FY17'!$A$3:$M$3515,13,FALSE)</f>
        <v>0</v>
      </c>
      <c r="L1127" s="1">
        <f>VLOOKUP(A1127,'ADM Details FY17'!$A$3:$O$3515,15,FALSE)</f>
        <v>0</v>
      </c>
      <c r="M1127" s="1">
        <f>VLOOKUP(A1127,'ADM Details FY17'!$A$3:$P$3515,16,FALSE)</f>
        <v>0</v>
      </c>
      <c r="N1127" s="1">
        <f>VLOOKUP(A1127,'ADM Details FY17'!$A$3:$Q$3515,17,FALSE)</f>
        <v>0</v>
      </c>
      <c r="O1127" s="1">
        <f>VLOOKUP(A1127,'ADM Details FY17'!$A$3:$S$3515,19,FALSE)</f>
        <v>0</v>
      </c>
      <c r="P1127" s="1">
        <f>VLOOKUP(A1127,'ADM Details FY17'!$A$3:$U$3515,21,FALSE)</f>
        <v>0</v>
      </c>
      <c r="Q1127" s="1">
        <f>VLOOKUP(A1127,'ADM Details FY17'!$A$3:$V$3515,22,FALSE)</f>
        <v>0</v>
      </c>
      <c r="R1127" s="1">
        <f>VLOOKUP(A1127,'ADM Details FY17'!$A$3:$W$3515,23,FALSE)</f>
        <v>0</v>
      </c>
      <c r="S1127" s="1">
        <f>VLOOKUP(A1127,'ADM Details FY17'!$A$3:$X$3515,24,FALSE)</f>
        <v>0</v>
      </c>
      <c r="T1127" s="1">
        <f>VLOOKUP(A1127,'ADM Details FY17'!$A$3:$Y$3515,25,FALSE)</f>
        <v>0</v>
      </c>
      <c r="U1127" s="1">
        <f>VLOOKUP(A1127,'ADM Details FY17'!$A$3:$AA$3515,27,FALSE)</f>
        <v>0</v>
      </c>
      <c r="V1127" s="1">
        <f>IFERROR(VLOOKUP(C1127,'eindex _tget pp '!$A$4:$E$615,5,FALSE),0)</f>
        <v>0</v>
      </c>
      <c r="W1127" s="31">
        <f>IFERROR(VLOOKUP(C1127,'eindex _tget pp '!$A$4:$F$615,6,FALSE),0)</f>
        <v>0</v>
      </c>
      <c r="X1127" s="4">
        <f>IFERROR(VLOOKUP(B1127,'eschools 16'!$A$2:$F$25,6,FALSE),1)</f>
        <v>1</v>
      </c>
      <c r="Y1127" s="1">
        <f t="shared" si="85"/>
        <v>0</v>
      </c>
      <c r="Z1127" s="1">
        <f t="shared" si="86"/>
        <v>0</v>
      </c>
      <c r="AA1127" s="31">
        <f>IFERROR(VLOOKUP(C1127,'eindex _tget pp '!$A$4:$G$615,7,FALSE),0)</f>
        <v>0</v>
      </c>
      <c r="AB1127" s="1">
        <f>VLOOKUP(A1127,'ADM Details FY17'!$A$3:$AB$3515,28,FALSE)</f>
        <v>0</v>
      </c>
      <c r="AC1127" s="1">
        <f t="shared" si="87"/>
        <v>0</v>
      </c>
      <c r="AD1127" s="1">
        <f t="shared" si="88"/>
        <v>0</v>
      </c>
      <c r="AE1127" s="1">
        <f t="shared" si="89"/>
        <v>0</v>
      </c>
    </row>
    <row r="1128" spans="1:31" x14ac:dyDescent="0.25">
      <c r="A1128" t="str">
        <f>B1128&amp;"-"&amp;COUNTIF($B$3:B1128,B1128)</f>
        <v>302-1</v>
      </c>
      <c r="B1128">
        <v>302</v>
      </c>
      <c r="C1128" s="18">
        <f>VLOOKUP(A1128,'ADM Details FY17'!$A$3:$D$3515,4,FALSE)</f>
        <v>43547</v>
      </c>
      <c r="D1128" s="1">
        <f>VLOOKUP(A1128,'ADM Details FY17'!$A$3:$E$3515,5,FALSE)</f>
        <v>1</v>
      </c>
      <c r="E1128" s="1">
        <f>VLOOKUP(A1128,'ADM Details FY17'!$A$3:$F$3515,6,FALSE)</f>
        <v>0</v>
      </c>
      <c r="F1128" s="1">
        <f>VLOOKUP(A1128,'ADM Details FY17'!$A$3:$G$3515,7,FALSE)</f>
        <v>1</v>
      </c>
      <c r="G1128" s="1">
        <f>VLOOKUP(A1128,'ADM Details FY17'!$A$3:$H$3515,8,FALSE)</f>
        <v>0</v>
      </c>
      <c r="H1128" s="1">
        <f>VLOOKUP(A1128,'ADM Details FY17'!$A$3:$I$3515,9,FALSE)</f>
        <v>0</v>
      </c>
      <c r="I1128" s="1">
        <f>VLOOKUP(A1128,'ADM Details FY17'!$A$3:$J$3517,10,FALSE)</f>
        <v>0</v>
      </c>
      <c r="J1128" s="1">
        <f>VLOOKUP(A1128,'ADM Details FY17'!$A$3:$K$3515,11,FALSE)</f>
        <v>0</v>
      </c>
      <c r="K1128" s="1">
        <f>VLOOKUP(A1128,'ADM Details FY17'!$A$3:$M$3515,13,FALSE)</f>
        <v>0</v>
      </c>
      <c r="L1128" s="1">
        <f>VLOOKUP(A1128,'ADM Details FY17'!$A$3:$O$3515,15,FALSE)</f>
        <v>0</v>
      </c>
      <c r="M1128" s="1">
        <f>VLOOKUP(A1128,'ADM Details FY17'!$A$3:$P$3515,16,FALSE)</f>
        <v>0</v>
      </c>
      <c r="N1128" s="1">
        <f>VLOOKUP(A1128,'ADM Details FY17'!$A$3:$Q$3515,17,FALSE)</f>
        <v>0</v>
      </c>
      <c r="O1128" s="1">
        <f>VLOOKUP(A1128,'ADM Details FY17'!$A$3:$S$3515,19,FALSE)</f>
        <v>0</v>
      </c>
      <c r="P1128" s="1">
        <f>VLOOKUP(A1128,'ADM Details FY17'!$A$3:$U$3515,21,FALSE)</f>
        <v>0</v>
      </c>
      <c r="Q1128" s="1">
        <f>VLOOKUP(A1128,'ADM Details FY17'!$A$3:$V$3515,22,FALSE)</f>
        <v>0</v>
      </c>
      <c r="R1128" s="1">
        <f>VLOOKUP(A1128,'ADM Details FY17'!$A$3:$W$3515,23,FALSE)</f>
        <v>0</v>
      </c>
      <c r="S1128" s="1">
        <f>VLOOKUP(A1128,'ADM Details FY17'!$A$3:$X$3515,24,FALSE)</f>
        <v>0</v>
      </c>
      <c r="T1128" s="1">
        <f>VLOOKUP(A1128,'ADM Details FY17'!$A$3:$Y$3515,25,FALSE)</f>
        <v>0</v>
      </c>
      <c r="U1128" s="1">
        <f>VLOOKUP(A1128,'ADM Details FY17'!$A$3:$AA$3515,27,FALSE)</f>
        <v>0</v>
      </c>
      <c r="V1128" s="1">
        <f>IFERROR(VLOOKUP(C1128,'eindex _tget pp '!$A$4:$E$615,5,FALSE),0)</f>
        <v>0</v>
      </c>
      <c r="W1128" s="31">
        <f>IFERROR(VLOOKUP(C1128,'eindex _tget pp '!$A$4:$F$615,6,FALSE),0)</f>
        <v>2.1197661600000001E-2</v>
      </c>
      <c r="X1128" s="4">
        <f>IFERROR(VLOOKUP(B1128,'eschools 16'!$A$2:$F$25,6,FALSE),1)</f>
        <v>1</v>
      </c>
      <c r="Y1128" s="1">
        <f t="shared" si="85"/>
        <v>0</v>
      </c>
      <c r="Z1128" s="1">
        <f t="shared" si="86"/>
        <v>0</v>
      </c>
      <c r="AA1128" s="31">
        <f>IFERROR(VLOOKUP(C1128,'eindex _tget pp '!$A$4:$G$615,7,FALSE),0)</f>
        <v>0.227211151</v>
      </c>
      <c r="AB1128" s="1">
        <f>VLOOKUP(A1128,'ADM Details FY17'!$A$3:$AB$3515,28,FALSE)</f>
        <v>0</v>
      </c>
      <c r="AC1128" s="1">
        <f t="shared" si="87"/>
        <v>0</v>
      </c>
      <c r="AD1128" s="1">
        <f t="shared" si="88"/>
        <v>1</v>
      </c>
      <c r="AE1128" s="1">
        <f t="shared" si="89"/>
        <v>150</v>
      </c>
    </row>
    <row r="1129" spans="1:31" x14ac:dyDescent="0.25">
      <c r="A1129" t="str">
        <f>B1129&amp;"-"&amp;COUNTIF($B$3:B1129,B1129)</f>
        <v>302-2</v>
      </c>
      <c r="B1129">
        <v>302</v>
      </c>
      <c r="C1129" s="18">
        <f>VLOOKUP(A1129,'ADM Details FY17'!$A$3:$D$3515,4,FALSE)</f>
        <v>43612</v>
      </c>
      <c r="D1129" s="1">
        <f>VLOOKUP(A1129,'ADM Details FY17'!$A$3:$E$3515,5,FALSE)</f>
        <v>14.59</v>
      </c>
      <c r="E1129" s="1">
        <f>VLOOKUP(A1129,'ADM Details FY17'!$A$3:$F$3515,6,FALSE)</f>
        <v>0</v>
      </c>
      <c r="F1129" s="1">
        <f>VLOOKUP(A1129,'ADM Details FY17'!$A$3:$G$3515,7,FALSE)</f>
        <v>8</v>
      </c>
      <c r="G1129" s="1">
        <f>VLOOKUP(A1129,'ADM Details FY17'!$A$3:$H$3515,8,FALSE)</f>
        <v>1</v>
      </c>
      <c r="H1129" s="1">
        <f>VLOOKUP(A1129,'ADM Details FY17'!$A$3:$I$3515,9,FALSE)</f>
        <v>0</v>
      </c>
      <c r="I1129" s="1">
        <f>VLOOKUP(A1129,'ADM Details FY17'!$A$3:$J$3517,10,FALSE)</f>
        <v>1</v>
      </c>
      <c r="J1129" s="1">
        <f>VLOOKUP(A1129,'ADM Details FY17'!$A$3:$K$3515,11,FALSE)</f>
        <v>0.59</v>
      </c>
      <c r="K1129" s="1">
        <f>VLOOKUP(A1129,'ADM Details FY17'!$A$3:$M$3515,13,FALSE)</f>
        <v>11.18</v>
      </c>
      <c r="L1129" s="1">
        <f>VLOOKUP(A1129,'ADM Details FY17'!$A$3:$O$3515,15,FALSE)</f>
        <v>0</v>
      </c>
      <c r="M1129" s="1">
        <f>VLOOKUP(A1129,'ADM Details FY17'!$A$3:$P$3515,16,FALSE)</f>
        <v>0</v>
      </c>
      <c r="N1129" s="1">
        <f>VLOOKUP(A1129,'ADM Details FY17'!$A$3:$Q$3515,17,FALSE)</f>
        <v>0</v>
      </c>
      <c r="O1129" s="1">
        <f>VLOOKUP(A1129,'ADM Details FY17'!$A$3:$S$3515,19,FALSE)</f>
        <v>4</v>
      </c>
      <c r="P1129" s="1">
        <f>VLOOKUP(A1129,'ADM Details FY17'!$A$3:$U$3515,21,FALSE)</f>
        <v>0</v>
      </c>
      <c r="Q1129" s="1">
        <f>VLOOKUP(A1129,'ADM Details FY17'!$A$3:$V$3515,22,FALSE)</f>
        <v>0</v>
      </c>
      <c r="R1129" s="1">
        <f>VLOOKUP(A1129,'ADM Details FY17'!$A$3:$W$3515,23,FALSE)</f>
        <v>0</v>
      </c>
      <c r="S1129" s="1">
        <f>VLOOKUP(A1129,'ADM Details FY17'!$A$3:$X$3515,24,FALSE)</f>
        <v>0</v>
      </c>
      <c r="T1129" s="1">
        <f>VLOOKUP(A1129,'ADM Details FY17'!$A$3:$Y$3515,25,FALSE)</f>
        <v>0</v>
      </c>
      <c r="U1129" s="1">
        <f>VLOOKUP(A1129,'ADM Details FY17'!$A$3:$AA$3515,27,FALSE)</f>
        <v>0</v>
      </c>
      <c r="V1129" s="1">
        <f>IFERROR(VLOOKUP(C1129,'eindex _tget pp '!$A$4:$E$615,5,FALSE),0)</f>
        <v>0</v>
      </c>
      <c r="W1129" s="31">
        <f>IFERROR(VLOOKUP(C1129,'eindex _tget pp '!$A$4:$F$615,6,FALSE),0)</f>
        <v>0.45239227970000001</v>
      </c>
      <c r="X1129" s="4">
        <f>IFERROR(VLOOKUP(B1129,'eschools 16'!$A$2:$F$25,6,FALSE),1)</f>
        <v>1</v>
      </c>
      <c r="Y1129" s="1">
        <f t="shared" si="85"/>
        <v>0</v>
      </c>
      <c r="Z1129" s="1">
        <f t="shared" si="86"/>
        <v>1375.71</v>
      </c>
      <c r="AA1129" s="31">
        <f>IFERROR(VLOOKUP(C1129,'eindex _tget pp '!$A$4:$G$615,7,FALSE),0)</f>
        <v>0.29592442099999999</v>
      </c>
      <c r="AB1129" s="1">
        <f>VLOOKUP(A1129,'ADM Details FY17'!$A$3:$AB$3515,28,FALSE)</f>
        <v>0</v>
      </c>
      <c r="AC1129" s="1">
        <f t="shared" si="87"/>
        <v>0</v>
      </c>
      <c r="AD1129" s="1">
        <f t="shared" si="88"/>
        <v>14.59</v>
      </c>
      <c r="AE1129" s="1">
        <f t="shared" si="89"/>
        <v>2188.5</v>
      </c>
    </row>
    <row r="1130" spans="1:31" x14ac:dyDescent="0.25">
      <c r="A1130" t="str">
        <f>B1130&amp;"-"&amp;COUNTIF($B$3:B1130,B1130)</f>
        <v>302-3</v>
      </c>
      <c r="B1130">
        <v>302</v>
      </c>
      <c r="C1130" s="18">
        <f>VLOOKUP(A1130,'ADM Details FY17'!$A$3:$D$3515,4,FALSE)</f>
        <v>43653</v>
      </c>
      <c r="D1130" s="1">
        <f>VLOOKUP(A1130,'ADM Details FY17'!$A$3:$E$3515,5,FALSE)</f>
        <v>1</v>
      </c>
      <c r="E1130" s="1">
        <f>VLOOKUP(A1130,'ADM Details FY17'!$A$3:$F$3515,6,FALSE)</f>
        <v>0</v>
      </c>
      <c r="F1130" s="1">
        <f>VLOOKUP(A1130,'ADM Details FY17'!$A$3:$G$3515,7,FALSE)</f>
        <v>0</v>
      </c>
      <c r="G1130" s="1">
        <f>VLOOKUP(A1130,'ADM Details FY17'!$A$3:$H$3515,8,FALSE)</f>
        <v>0</v>
      </c>
      <c r="H1130" s="1">
        <f>VLOOKUP(A1130,'ADM Details FY17'!$A$3:$I$3515,9,FALSE)</f>
        <v>0</v>
      </c>
      <c r="I1130" s="1">
        <f>VLOOKUP(A1130,'ADM Details FY17'!$A$3:$J$3517,10,FALSE)</f>
        <v>0</v>
      </c>
      <c r="J1130" s="1">
        <f>VLOOKUP(A1130,'ADM Details FY17'!$A$3:$K$3515,11,FALSE)</f>
        <v>0.81</v>
      </c>
      <c r="K1130" s="1">
        <f>VLOOKUP(A1130,'ADM Details FY17'!$A$3:$M$3515,13,FALSE)</f>
        <v>1</v>
      </c>
      <c r="L1130" s="1">
        <f>VLOOKUP(A1130,'ADM Details FY17'!$A$3:$O$3515,15,FALSE)</f>
        <v>0</v>
      </c>
      <c r="M1130" s="1">
        <f>VLOOKUP(A1130,'ADM Details FY17'!$A$3:$P$3515,16,FALSE)</f>
        <v>0</v>
      </c>
      <c r="N1130" s="1">
        <f>VLOOKUP(A1130,'ADM Details FY17'!$A$3:$Q$3515,17,FALSE)</f>
        <v>0</v>
      </c>
      <c r="O1130" s="1">
        <f>VLOOKUP(A1130,'ADM Details FY17'!$A$3:$S$3515,19,FALSE)</f>
        <v>1</v>
      </c>
      <c r="P1130" s="1">
        <f>VLOOKUP(A1130,'ADM Details FY17'!$A$3:$U$3515,21,FALSE)</f>
        <v>0</v>
      </c>
      <c r="Q1130" s="1">
        <f>VLOOKUP(A1130,'ADM Details FY17'!$A$3:$V$3515,22,FALSE)</f>
        <v>0</v>
      </c>
      <c r="R1130" s="1">
        <f>VLOOKUP(A1130,'ADM Details FY17'!$A$3:$W$3515,23,FALSE)</f>
        <v>0</v>
      </c>
      <c r="S1130" s="1">
        <f>VLOOKUP(A1130,'ADM Details FY17'!$A$3:$X$3515,24,FALSE)</f>
        <v>0</v>
      </c>
      <c r="T1130" s="1">
        <f>VLOOKUP(A1130,'ADM Details FY17'!$A$3:$Y$3515,25,FALSE)</f>
        <v>0</v>
      </c>
      <c r="U1130" s="1">
        <f>VLOOKUP(A1130,'ADM Details FY17'!$A$3:$AA$3515,27,FALSE)</f>
        <v>0</v>
      </c>
      <c r="V1130" s="1">
        <f>IFERROR(VLOOKUP(C1130,'eindex _tget pp '!$A$4:$E$615,5,FALSE),0)</f>
        <v>6.7757745547834709</v>
      </c>
      <c r="W1130" s="31">
        <f>IFERROR(VLOOKUP(C1130,'eindex _tget pp '!$A$4:$F$615,6,FALSE),0)</f>
        <v>1.0190333101</v>
      </c>
      <c r="X1130" s="4">
        <f>IFERROR(VLOOKUP(B1130,'eschools 16'!$A$2:$F$25,6,FALSE),1)</f>
        <v>1</v>
      </c>
      <c r="Y1130" s="1">
        <f t="shared" si="85"/>
        <v>1.69</v>
      </c>
      <c r="Z1130" s="1">
        <f t="shared" si="86"/>
        <v>277.18</v>
      </c>
      <c r="AA1130" s="31">
        <f>IFERROR(VLOOKUP(C1130,'eindex _tget pp '!$A$4:$G$615,7,FALSE),0)</f>
        <v>0.31807660900000001</v>
      </c>
      <c r="AB1130" s="1">
        <f>VLOOKUP(A1130,'ADM Details FY17'!$A$3:$AB$3515,28,FALSE)</f>
        <v>0</v>
      </c>
      <c r="AC1130" s="1">
        <f t="shared" si="87"/>
        <v>0</v>
      </c>
      <c r="AD1130" s="1">
        <f t="shared" si="88"/>
        <v>1</v>
      </c>
      <c r="AE1130" s="1">
        <f t="shared" si="89"/>
        <v>150</v>
      </c>
    </row>
    <row r="1131" spans="1:31" x14ac:dyDescent="0.25">
      <c r="A1131" t="str">
        <f>B1131&amp;"-"&amp;COUNTIF($B$3:B1131,B1131)</f>
        <v>302-4</v>
      </c>
      <c r="B1131">
        <v>302</v>
      </c>
      <c r="C1131" s="18">
        <f>VLOOKUP(A1131,'ADM Details FY17'!$A$3:$D$3515,4,FALSE)</f>
        <v>43661</v>
      </c>
      <c r="D1131" s="1">
        <f>VLOOKUP(A1131,'ADM Details FY17'!$A$3:$E$3515,5,FALSE)</f>
        <v>2</v>
      </c>
      <c r="E1131" s="1">
        <f>VLOOKUP(A1131,'ADM Details FY17'!$A$3:$F$3515,6,FALSE)</f>
        <v>0</v>
      </c>
      <c r="F1131" s="1">
        <f>VLOOKUP(A1131,'ADM Details FY17'!$A$3:$G$3515,7,FALSE)</f>
        <v>0</v>
      </c>
      <c r="G1131" s="1">
        <f>VLOOKUP(A1131,'ADM Details FY17'!$A$3:$H$3515,8,FALSE)</f>
        <v>1</v>
      </c>
      <c r="H1131" s="1">
        <f>VLOOKUP(A1131,'ADM Details FY17'!$A$3:$I$3515,9,FALSE)</f>
        <v>0</v>
      </c>
      <c r="I1131" s="1">
        <f>VLOOKUP(A1131,'ADM Details FY17'!$A$3:$J$3517,10,FALSE)</f>
        <v>0</v>
      </c>
      <c r="J1131" s="1">
        <f>VLOOKUP(A1131,'ADM Details FY17'!$A$3:$K$3515,11,FALSE)</f>
        <v>1</v>
      </c>
      <c r="K1131" s="1">
        <f>VLOOKUP(A1131,'ADM Details FY17'!$A$3:$M$3515,13,FALSE)</f>
        <v>0</v>
      </c>
      <c r="L1131" s="1">
        <f>VLOOKUP(A1131,'ADM Details FY17'!$A$3:$O$3515,15,FALSE)</f>
        <v>0</v>
      </c>
      <c r="M1131" s="1">
        <f>VLOOKUP(A1131,'ADM Details FY17'!$A$3:$P$3515,16,FALSE)</f>
        <v>0</v>
      </c>
      <c r="N1131" s="1">
        <f>VLOOKUP(A1131,'ADM Details FY17'!$A$3:$Q$3515,17,FALSE)</f>
        <v>0</v>
      </c>
      <c r="O1131" s="1">
        <f>VLOOKUP(A1131,'ADM Details FY17'!$A$3:$S$3515,19,FALSE)</f>
        <v>0</v>
      </c>
      <c r="P1131" s="1">
        <f>VLOOKUP(A1131,'ADM Details FY17'!$A$3:$U$3515,21,FALSE)</f>
        <v>0</v>
      </c>
      <c r="Q1131" s="1">
        <f>VLOOKUP(A1131,'ADM Details FY17'!$A$3:$V$3515,22,FALSE)</f>
        <v>0</v>
      </c>
      <c r="R1131" s="1">
        <f>VLOOKUP(A1131,'ADM Details FY17'!$A$3:$W$3515,23,FALSE)</f>
        <v>0</v>
      </c>
      <c r="S1131" s="1">
        <f>VLOOKUP(A1131,'ADM Details FY17'!$A$3:$X$3515,24,FALSE)</f>
        <v>0</v>
      </c>
      <c r="T1131" s="1">
        <f>VLOOKUP(A1131,'ADM Details FY17'!$A$3:$Y$3515,25,FALSE)</f>
        <v>0</v>
      </c>
      <c r="U1131" s="1">
        <f>VLOOKUP(A1131,'ADM Details FY17'!$A$3:$AA$3515,27,FALSE)</f>
        <v>0</v>
      </c>
      <c r="V1131" s="1">
        <f>IFERROR(VLOOKUP(C1131,'eindex _tget pp '!$A$4:$E$615,5,FALSE),0)</f>
        <v>232.40700048490416</v>
      </c>
      <c r="W1131" s="31">
        <f>IFERROR(VLOOKUP(C1131,'eindex _tget pp '!$A$4:$F$615,6,FALSE),0)</f>
        <v>0.2385473209</v>
      </c>
      <c r="X1131" s="4">
        <f>IFERROR(VLOOKUP(B1131,'eschools 16'!$A$2:$F$25,6,FALSE),1)</f>
        <v>1</v>
      </c>
      <c r="Y1131" s="1">
        <f t="shared" si="85"/>
        <v>116.2</v>
      </c>
      <c r="Z1131" s="1">
        <f t="shared" si="86"/>
        <v>0</v>
      </c>
      <c r="AA1131" s="31">
        <f>IFERROR(VLOOKUP(C1131,'eindex _tget pp '!$A$4:$G$615,7,FALSE),0)</f>
        <v>0.468449002</v>
      </c>
      <c r="AB1131" s="1">
        <f>VLOOKUP(A1131,'ADM Details FY17'!$A$3:$AB$3515,28,FALSE)</f>
        <v>0</v>
      </c>
      <c r="AC1131" s="1">
        <f t="shared" si="87"/>
        <v>0</v>
      </c>
      <c r="AD1131" s="1">
        <f t="shared" si="88"/>
        <v>2</v>
      </c>
      <c r="AE1131" s="1">
        <f t="shared" si="89"/>
        <v>300</v>
      </c>
    </row>
    <row r="1132" spans="1:31" x14ac:dyDescent="0.25">
      <c r="A1132" t="str">
        <f>B1132&amp;"-"&amp;COUNTIF($B$3:B1132,B1132)</f>
        <v>302-5</v>
      </c>
      <c r="B1132">
        <v>302</v>
      </c>
      <c r="C1132" s="18">
        <f>VLOOKUP(A1132,'ADM Details FY17'!$A$3:$D$3515,4,FALSE)</f>
        <v>43786</v>
      </c>
      <c r="D1132" s="1">
        <f>VLOOKUP(A1132,'ADM Details FY17'!$A$3:$E$3515,5,FALSE)</f>
        <v>94.8</v>
      </c>
      <c r="E1132" s="1">
        <f>VLOOKUP(A1132,'ADM Details FY17'!$A$3:$F$3515,6,FALSE)</f>
        <v>1.98</v>
      </c>
      <c r="F1132" s="1">
        <f>VLOOKUP(A1132,'ADM Details FY17'!$A$3:$G$3515,7,FALSE)</f>
        <v>40.450000000000003</v>
      </c>
      <c r="G1132" s="1">
        <f>VLOOKUP(A1132,'ADM Details FY17'!$A$3:$H$3515,8,FALSE)</f>
        <v>8.48</v>
      </c>
      <c r="H1132" s="1">
        <f>VLOOKUP(A1132,'ADM Details FY17'!$A$3:$I$3515,9,FALSE)</f>
        <v>0</v>
      </c>
      <c r="I1132" s="1">
        <f>VLOOKUP(A1132,'ADM Details FY17'!$A$3:$J$3517,10,FALSE)</f>
        <v>4</v>
      </c>
      <c r="J1132" s="1">
        <f>VLOOKUP(A1132,'ADM Details FY17'!$A$3:$K$3515,11,FALSE)</f>
        <v>24.6</v>
      </c>
      <c r="K1132" s="1">
        <f>VLOOKUP(A1132,'ADM Details FY17'!$A$3:$M$3515,13,FALSE)</f>
        <v>79.760000000000005</v>
      </c>
      <c r="L1132" s="1">
        <f>VLOOKUP(A1132,'ADM Details FY17'!$A$3:$O$3515,15,FALSE)</f>
        <v>0</v>
      </c>
      <c r="M1132" s="1">
        <f>VLOOKUP(A1132,'ADM Details FY17'!$A$3:$P$3515,16,FALSE)</f>
        <v>0</v>
      </c>
      <c r="N1132" s="1">
        <f>VLOOKUP(A1132,'ADM Details FY17'!$A$3:$Q$3515,17,FALSE)</f>
        <v>0</v>
      </c>
      <c r="O1132" s="1">
        <f>VLOOKUP(A1132,'ADM Details FY17'!$A$3:$S$3515,19,FALSE)</f>
        <v>28.52</v>
      </c>
      <c r="P1132" s="1">
        <f>VLOOKUP(A1132,'ADM Details FY17'!$A$3:$U$3515,21,FALSE)</f>
        <v>0</v>
      </c>
      <c r="Q1132" s="1">
        <f>VLOOKUP(A1132,'ADM Details FY17'!$A$3:$V$3515,22,FALSE)</f>
        <v>0</v>
      </c>
      <c r="R1132" s="1">
        <f>VLOOKUP(A1132,'ADM Details FY17'!$A$3:$W$3515,23,FALSE)</f>
        <v>0</v>
      </c>
      <c r="S1132" s="1">
        <f>VLOOKUP(A1132,'ADM Details FY17'!$A$3:$X$3515,24,FALSE)</f>
        <v>0</v>
      </c>
      <c r="T1132" s="1">
        <f>VLOOKUP(A1132,'ADM Details FY17'!$A$3:$Y$3515,25,FALSE)</f>
        <v>0</v>
      </c>
      <c r="U1132" s="1">
        <f>VLOOKUP(A1132,'ADM Details FY17'!$A$3:$AA$3515,27,FALSE)</f>
        <v>0</v>
      </c>
      <c r="V1132" s="1">
        <f>IFERROR(VLOOKUP(C1132,'eindex _tget pp '!$A$4:$E$615,5,FALSE),0)</f>
        <v>1095.3886443246988</v>
      </c>
      <c r="W1132" s="31">
        <f>IFERROR(VLOOKUP(C1132,'eindex _tget pp '!$A$4:$F$615,6,FALSE),0)</f>
        <v>3.9572566881000002</v>
      </c>
      <c r="X1132" s="4">
        <f>IFERROR(VLOOKUP(B1132,'eschools 16'!$A$2:$F$25,6,FALSE),1)</f>
        <v>1</v>
      </c>
      <c r="Y1132" s="1">
        <f t="shared" si="85"/>
        <v>25960.71</v>
      </c>
      <c r="Z1132" s="1">
        <f t="shared" si="86"/>
        <v>85851.58</v>
      </c>
      <c r="AA1132" s="31">
        <f>IFERROR(VLOOKUP(C1132,'eindex _tget pp '!$A$4:$G$615,7,FALSE),0)</f>
        <v>0.76547957700000002</v>
      </c>
      <c r="AB1132" s="1">
        <f>VLOOKUP(A1132,'ADM Details FY17'!$A$3:$AB$3515,28,FALSE)</f>
        <v>0</v>
      </c>
      <c r="AC1132" s="1">
        <f t="shared" si="87"/>
        <v>0</v>
      </c>
      <c r="AD1132" s="1">
        <f t="shared" si="88"/>
        <v>94.8</v>
      </c>
      <c r="AE1132" s="1">
        <f t="shared" si="89"/>
        <v>14220</v>
      </c>
    </row>
    <row r="1133" spans="1:31" x14ac:dyDescent="0.25">
      <c r="A1133" t="str">
        <f>B1133&amp;"-"&amp;COUNTIF($B$3:B1133,B1133)</f>
        <v>302-6</v>
      </c>
      <c r="B1133">
        <v>302</v>
      </c>
      <c r="C1133" s="18">
        <f>VLOOKUP(A1133,'ADM Details FY17'!$A$3:$D$3515,4,FALSE)</f>
        <v>48488</v>
      </c>
      <c r="D1133" s="1">
        <f>VLOOKUP(A1133,'ADM Details FY17'!$A$3:$E$3515,5,FALSE)</f>
        <v>1</v>
      </c>
      <c r="E1133" s="1">
        <f>VLOOKUP(A1133,'ADM Details FY17'!$A$3:$F$3515,6,FALSE)</f>
        <v>0</v>
      </c>
      <c r="F1133" s="1">
        <f>VLOOKUP(A1133,'ADM Details FY17'!$A$3:$G$3515,7,FALSE)</f>
        <v>0</v>
      </c>
      <c r="G1133" s="1">
        <f>VLOOKUP(A1133,'ADM Details FY17'!$A$3:$H$3515,8,FALSE)</f>
        <v>0</v>
      </c>
      <c r="H1133" s="1">
        <f>VLOOKUP(A1133,'ADM Details FY17'!$A$3:$I$3515,9,FALSE)</f>
        <v>0</v>
      </c>
      <c r="I1133" s="1">
        <f>VLOOKUP(A1133,'ADM Details FY17'!$A$3:$J$3517,10,FALSE)</f>
        <v>0</v>
      </c>
      <c r="J1133" s="1">
        <f>VLOOKUP(A1133,'ADM Details FY17'!$A$3:$K$3515,11,FALSE)</f>
        <v>1</v>
      </c>
      <c r="K1133" s="1">
        <f>VLOOKUP(A1133,'ADM Details FY17'!$A$3:$M$3515,13,FALSE)</f>
        <v>0</v>
      </c>
      <c r="L1133" s="1">
        <f>VLOOKUP(A1133,'ADM Details FY17'!$A$3:$O$3515,15,FALSE)</f>
        <v>0</v>
      </c>
      <c r="M1133" s="1">
        <f>VLOOKUP(A1133,'ADM Details FY17'!$A$3:$P$3515,16,FALSE)</f>
        <v>0</v>
      </c>
      <c r="N1133" s="1">
        <f>VLOOKUP(A1133,'ADM Details FY17'!$A$3:$Q$3515,17,FALSE)</f>
        <v>0</v>
      </c>
      <c r="O1133" s="1">
        <f>VLOOKUP(A1133,'ADM Details FY17'!$A$3:$S$3515,19,FALSE)</f>
        <v>0</v>
      </c>
      <c r="P1133" s="1">
        <f>VLOOKUP(A1133,'ADM Details FY17'!$A$3:$U$3515,21,FALSE)</f>
        <v>0</v>
      </c>
      <c r="Q1133" s="1">
        <f>VLOOKUP(A1133,'ADM Details FY17'!$A$3:$V$3515,22,FALSE)</f>
        <v>0</v>
      </c>
      <c r="R1133" s="1">
        <f>VLOOKUP(A1133,'ADM Details FY17'!$A$3:$W$3515,23,FALSE)</f>
        <v>0</v>
      </c>
      <c r="S1133" s="1">
        <f>VLOOKUP(A1133,'ADM Details FY17'!$A$3:$X$3515,24,FALSE)</f>
        <v>0</v>
      </c>
      <c r="T1133" s="1">
        <f>VLOOKUP(A1133,'ADM Details FY17'!$A$3:$Y$3515,25,FALSE)</f>
        <v>0</v>
      </c>
      <c r="U1133" s="1">
        <f>VLOOKUP(A1133,'ADM Details FY17'!$A$3:$AA$3515,27,FALSE)</f>
        <v>0</v>
      </c>
      <c r="V1133" s="1">
        <f>IFERROR(VLOOKUP(C1133,'eindex _tget pp '!$A$4:$E$615,5,FALSE),0)</f>
        <v>0</v>
      </c>
      <c r="W1133" s="31">
        <f>IFERROR(VLOOKUP(C1133,'eindex _tget pp '!$A$4:$F$615,6,FALSE),0)</f>
        <v>0.49367996260000002</v>
      </c>
      <c r="X1133" s="4">
        <f>IFERROR(VLOOKUP(B1133,'eschools 16'!$A$2:$F$25,6,FALSE),1)</f>
        <v>1</v>
      </c>
      <c r="Y1133" s="1">
        <f t="shared" si="85"/>
        <v>0</v>
      </c>
      <c r="Z1133" s="1">
        <f t="shared" si="86"/>
        <v>0</v>
      </c>
      <c r="AA1133" s="31">
        <f>IFERROR(VLOOKUP(C1133,'eindex _tget pp '!$A$4:$G$615,7,FALSE),0)</f>
        <v>0.32777998600000002</v>
      </c>
      <c r="AB1133" s="1">
        <f>VLOOKUP(A1133,'ADM Details FY17'!$A$3:$AB$3515,28,FALSE)</f>
        <v>0</v>
      </c>
      <c r="AC1133" s="1">
        <f t="shared" si="87"/>
        <v>0</v>
      </c>
      <c r="AD1133" s="1">
        <f t="shared" si="88"/>
        <v>1</v>
      </c>
      <c r="AE1133" s="1">
        <f t="shared" si="89"/>
        <v>150</v>
      </c>
    </row>
    <row r="1134" spans="1:31" x14ac:dyDescent="0.25">
      <c r="A1134" t="str">
        <f>B1134&amp;"-"&amp;COUNTIF($B$3:B1134,B1134)</f>
        <v>302-7</v>
      </c>
      <c r="B1134">
        <v>302</v>
      </c>
      <c r="C1134" s="18">
        <f>VLOOKUP(A1134,'ADM Details FY17'!$A$3:$D$3515,4,FALSE)</f>
        <v>48140</v>
      </c>
      <c r="D1134" s="1">
        <f>VLOOKUP(A1134,'ADM Details FY17'!$A$3:$E$3515,5,FALSE)</f>
        <v>1</v>
      </c>
      <c r="E1134" s="1">
        <f>VLOOKUP(A1134,'ADM Details FY17'!$A$3:$F$3515,6,FALSE)</f>
        <v>0</v>
      </c>
      <c r="F1134" s="1">
        <f>VLOOKUP(A1134,'ADM Details FY17'!$A$3:$G$3515,7,FALSE)</f>
        <v>0</v>
      </c>
      <c r="G1134" s="1">
        <f>VLOOKUP(A1134,'ADM Details FY17'!$A$3:$H$3515,8,FALSE)</f>
        <v>0</v>
      </c>
      <c r="H1134" s="1">
        <f>VLOOKUP(A1134,'ADM Details FY17'!$A$3:$I$3515,9,FALSE)</f>
        <v>0</v>
      </c>
      <c r="I1134" s="1">
        <f>VLOOKUP(A1134,'ADM Details FY17'!$A$3:$J$3517,10,FALSE)</f>
        <v>0</v>
      </c>
      <c r="J1134" s="1">
        <f>VLOOKUP(A1134,'ADM Details FY17'!$A$3:$K$3515,11,FALSE)</f>
        <v>0.98</v>
      </c>
      <c r="K1134" s="1">
        <f>VLOOKUP(A1134,'ADM Details FY17'!$A$3:$M$3515,13,FALSE)</f>
        <v>0</v>
      </c>
      <c r="L1134" s="1">
        <f>VLOOKUP(A1134,'ADM Details FY17'!$A$3:$O$3515,15,FALSE)</f>
        <v>0</v>
      </c>
      <c r="M1134" s="1">
        <f>VLOOKUP(A1134,'ADM Details FY17'!$A$3:$P$3515,16,FALSE)</f>
        <v>0</v>
      </c>
      <c r="N1134" s="1">
        <f>VLOOKUP(A1134,'ADM Details FY17'!$A$3:$Q$3515,17,FALSE)</f>
        <v>0</v>
      </c>
      <c r="O1134" s="1">
        <f>VLOOKUP(A1134,'ADM Details FY17'!$A$3:$S$3515,19,FALSE)</f>
        <v>0</v>
      </c>
      <c r="P1134" s="1">
        <f>VLOOKUP(A1134,'ADM Details FY17'!$A$3:$U$3515,21,FALSE)</f>
        <v>0</v>
      </c>
      <c r="Q1134" s="1">
        <f>VLOOKUP(A1134,'ADM Details FY17'!$A$3:$V$3515,22,FALSE)</f>
        <v>0</v>
      </c>
      <c r="R1134" s="1">
        <f>VLOOKUP(A1134,'ADM Details FY17'!$A$3:$W$3515,23,FALSE)</f>
        <v>0</v>
      </c>
      <c r="S1134" s="1">
        <f>VLOOKUP(A1134,'ADM Details FY17'!$A$3:$X$3515,24,FALSE)</f>
        <v>0</v>
      </c>
      <c r="T1134" s="1">
        <f>VLOOKUP(A1134,'ADM Details FY17'!$A$3:$Y$3515,25,FALSE)</f>
        <v>0</v>
      </c>
      <c r="U1134" s="1">
        <f>VLOOKUP(A1134,'ADM Details FY17'!$A$3:$AA$3515,27,FALSE)</f>
        <v>0</v>
      </c>
      <c r="V1134" s="1">
        <f>IFERROR(VLOOKUP(C1134,'eindex _tget pp '!$A$4:$E$615,5,FALSE),0)</f>
        <v>0</v>
      </c>
      <c r="W1134" s="31">
        <f>IFERROR(VLOOKUP(C1134,'eindex _tget pp '!$A$4:$F$615,6,FALSE),0)</f>
        <v>0.29785606199999998</v>
      </c>
      <c r="X1134" s="4">
        <f>IFERROR(VLOOKUP(B1134,'eschools 16'!$A$2:$F$25,6,FALSE),1)</f>
        <v>1</v>
      </c>
      <c r="Y1134" s="1">
        <f t="shared" si="85"/>
        <v>0</v>
      </c>
      <c r="Z1134" s="1">
        <f t="shared" si="86"/>
        <v>0</v>
      </c>
      <c r="AA1134" s="31">
        <f>IFERROR(VLOOKUP(C1134,'eindex _tget pp '!$A$4:$G$615,7,FALSE),0)</f>
        <v>0.19670757899999999</v>
      </c>
      <c r="AB1134" s="1">
        <f>VLOOKUP(A1134,'ADM Details FY17'!$A$3:$AB$3515,28,FALSE)</f>
        <v>0</v>
      </c>
      <c r="AC1134" s="1">
        <f t="shared" si="87"/>
        <v>0</v>
      </c>
      <c r="AD1134" s="1">
        <f t="shared" si="88"/>
        <v>1</v>
      </c>
      <c r="AE1134" s="1">
        <f t="shared" si="89"/>
        <v>150</v>
      </c>
    </row>
    <row r="1135" spans="1:31" x14ac:dyDescent="0.25">
      <c r="A1135" t="str">
        <f>B1135&amp;"-"&amp;COUNTIF($B$3:B1135,B1135)</f>
        <v>302-8</v>
      </c>
      <c r="B1135">
        <v>302</v>
      </c>
      <c r="C1135" s="18">
        <f>VLOOKUP(A1135,'ADM Details FY17'!$A$3:$D$3515,4,FALSE)</f>
        <v>43943</v>
      </c>
      <c r="D1135" s="1">
        <f>VLOOKUP(A1135,'ADM Details FY17'!$A$3:$E$3515,5,FALSE)</f>
        <v>0.44</v>
      </c>
      <c r="E1135" s="1">
        <f>VLOOKUP(A1135,'ADM Details FY17'!$A$3:$F$3515,6,FALSE)</f>
        <v>0</v>
      </c>
      <c r="F1135" s="1">
        <f>VLOOKUP(A1135,'ADM Details FY17'!$A$3:$G$3515,7,FALSE)</f>
        <v>0.44</v>
      </c>
      <c r="G1135" s="1">
        <f>VLOOKUP(A1135,'ADM Details FY17'!$A$3:$H$3515,8,FALSE)</f>
        <v>0</v>
      </c>
      <c r="H1135" s="1">
        <f>VLOOKUP(A1135,'ADM Details FY17'!$A$3:$I$3515,9,FALSE)</f>
        <v>0</v>
      </c>
      <c r="I1135" s="1">
        <f>VLOOKUP(A1135,'ADM Details FY17'!$A$3:$J$3517,10,FALSE)</f>
        <v>0</v>
      </c>
      <c r="J1135" s="1">
        <f>VLOOKUP(A1135,'ADM Details FY17'!$A$3:$K$3515,11,FALSE)</f>
        <v>0</v>
      </c>
      <c r="K1135" s="1">
        <f>VLOOKUP(A1135,'ADM Details FY17'!$A$3:$M$3515,13,FALSE)</f>
        <v>0.36</v>
      </c>
      <c r="L1135" s="1">
        <f>VLOOKUP(A1135,'ADM Details FY17'!$A$3:$O$3515,15,FALSE)</f>
        <v>0</v>
      </c>
      <c r="M1135" s="1">
        <f>VLOOKUP(A1135,'ADM Details FY17'!$A$3:$P$3515,16,FALSE)</f>
        <v>0</v>
      </c>
      <c r="N1135" s="1">
        <f>VLOOKUP(A1135,'ADM Details FY17'!$A$3:$Q$3515,17,FALSE)</f>
        <v>0</v>
      </c>
      <c r="O1135" s="1">
        <f>VLOOKUP(A1135,'ADM Details FY17'!$A$3:$S$3515,19,FALSE)</f>
        <v>0</v>
      </c>
      <c r="P1135" s="1">
        <f>VLOOKUP(A1135,'ADM Details FY17'!$A$3:$U$3515,21,FALSE)</f>
        <v>0</v>
      </c>
      <c r="Q1135" s="1">
        <f>VLOOKUP(A1135,'ADM Details FY17'!$A$3:$V$3515,22,FALSE)</f>
        <v>0</v>
      </c>
      <c r="R1135" s="1">
        <f>VLOOKUP(A1135,'ADM Details FY17'!$A$3:$W$3515,23,FALSE)</f>
        <v>0</v>
      </c>
      <c r="S1135" s="1">
        <f>VLOOKUP(A1135,'ADM Details FY17'!$A$3:$X$3515,24,FALSE)</f>
        <v>0</v>
      </c>
      <c r="T1135" s="1">
        <f>VLOOKUP(A1135,'ADM Details FY17'!$A$3:$Y$3515,25,FALSE)</f>
        <v>0</v>
      </c>
      <c r="U1135" s="1">
        <f>VLOOKUP(A1135,'ADM Details FY17'!$A$3:$AA$3515,27,FALSE)</f>
        <v>0</v>
      </c>
      <c r="V1135" s="1">
        <f>IFERROR(VLOOKUP(C1135,'eindex _tget pp '!$A$4:$E$615,5,FALSE),0)</f>
        <v>612.49029482281071</v>
      </c>
      <c r="W1135" s="31">
        <f>IFERROR(VLOOKUP(C1135,'eindex _tget pp '!$A$4:$F$615,6,FALSE),0)</f>
        <v>2.0590288838999999</v>
      </c>
      <c r="X1135" s="4">
        <f>IFERROR(VLOOKUP(B1135,'eschools 16'!$A$2:$F$25,6,FALSE),1)</f>
        <v>1</v>
      </c>
      <c r="Y1135" s="1">
        <f t="shared" si="85"/>
        <v>67.37</v>
      </c>
      <c r="Z1135" s="1">
        <f t="shared" si="86"/>
        <v>201.62</v>
      </c>
      <c r="AA1135" s="31">
        <f>IFERROR(VLOOKUP(C1135,'eindex _tget pp '!$A$4:$G$615,7,FALSE),0)</f>
        <v>0.58984914499999996</v>
      </c>
      <c r="AB1135" s="1">
        <f>VLOOKUP(A1135,'ADM Details FY17'!$A$3:$AB$3515,28,FALSE)</f>
        <v>0</v>
      </c>
      <c r="AC1135" s="1">
        <f t="shared" si="87"/>
        <v>0</v>
      </c>
      <c r="AD1135" s="1">
        <f t="shared" si="88"/>
        <v>0.44</v>
      </c>
      <c r="AE1135" s="1">
        <f t="shared" si="89"/>
        <v>66</v>
      </c>
    </row>
    <row r="1136" spans="1:31" x14ac:dyDescent="0.25">
      <c r="A1136" t="str">
        <f>B1136&amp;"-"&amp;COUNTIF($B$3:B1136,B1136)</f>
        <v>302-9</v>
      </c>
      <c r="B1136">
        <v>302</v>
      </c>
      <c r="C1136" s="18">
        <f>VLOOKUP(A1136,'ADM Details FY17'!$A$3:$D$3515,4,FALSE)</f>
        <v>44040</v>
      </c>
      <c r="D1136" s="1">
        <f>VLOOKUP(A1136,'ADM Details FY17'!$A$3:$E$3515,5,FALSE)</f>
        <v>3.99</v>
      </c>
      <c r="E1136" s="1">
        <f>VLOOKUP(A1136,'ADM Details FY17'!$A$3:$F$3515,6,FALSE)</f>
        <v>0</v>
      </c>
      <c r="F1136" s="1">
        <f>VLOOKUP(A1136,'ADM Details FY17'!$A$3:$G$3515,7,FALSE)</f>
        <v>0.77</v>
      </c>
      <c r="G1136" s="1">
        <f>VLOOKUP(A1136,'ADM Details FY17'!$A$3:$H$3515,8,FALSE)</f>
        <v>2</v>
      </c>
      <c r="H1136" s="1">
        <f>VLOOKUP(A1136,'ADM Details FY17'!$A$3:$I$3515,9,FALSE)</f>
        <v>0</v>
      </c>
      <c r="I1136" s="1">
        <f>VLOOKUP(A1136,'ADM Details FY17'!$A$3:$J$3517,10,FALSE)</f>
        <v>0</v>
      </c>
      <c r="J1136" s="1">
        <f>VLOOKUP(A1136,'ADM Details FY17'!$A$3:$K$3515,11,FALSE)</f>
        <v>1</v>
      </c>
      <c r="K1136" s="1">
        <f>VLOOKUP(A1136,'ADM Details FY17'!$A$3:$M$3515,13,FALSE)</f>
        <v>3.83</v>
      </c>
      <c r="L1136" s="1">
        <f>VLOOKUP(A1136,'ADM Details FY17'!$A$3:$O$3515,15,FALSE)</f>
        <v>0</v>
      </c>
      <c r="M1136" s="1">
        <f>VLOOKUP(A1136,'ADM Details FY17'!$A$3:$P$3515,16,FALSE)</f>
        <v>0</v>
      </c>
      <c r="N1136" s="1">
        <f>VLOOKUP(A1136,'ADM Details FY17'!$A$3:$Q$3515,17,FALSE)</f>
        <v>0</v>
      </c>
      <c r="O1136" s="1">
        <f>VLOOKUP(A1136,'ADM Details FY17'!$A$3:$S$3515,19,FALSE)</f>
        <v>0</v>
      </c>
      <c r="P1136" s="1">
        <f>VLOOKUP(A1136,'ADM Details FY17'!$A$3:$U$3515,21,FALSE)</f>
        <v>0</v>
      </c>
      <c r="Q1136" s="1">
        <f>VLOOKUP(A1136,'ADM Details FY17'!$A$3:$V$3515,22,FALSE)</f>
        <v>0</v>
      </c>
      <c r="R1136" s="1">
        <f>VLOOKUP(A1136,'ADM Details FY17'!$A$3:$W$3515,23,FALSE)</f>
        <v>0</v>
      </c>
      <c r="S1136" s="1">
        <f>VLOOKUP(A1136,'ADM Details FY17'!$A$3:$X$3515,24,FALSE)</f>
        <v>0</v>
      </c>
      <c r="T1136" s="1">
        <f>VLOOKUP(A1136,'ADM Details FY17'!$A$3:$Y$3515,25,FALSE)</f>
        <v>0</v>
      </c>
      <c r="U1136" s="1">
        <f>VLOOKUP(A1136,'ADM Details FY17'!$A$3:$AA$3515,27,FALSE)</f>
        <v>0</v>
      </c>
      <c r="V1136" s="1">
        <f>IFERROR(VLOOKUP(C1136,'eindex _tget pp '!$A$4:$E$615,5,FALSE),0)</f>
        <v>992.12530306095016</v>
      </c>
      <c r="W1136" s="31">
        <f>IFERROR(VLOOKUP(C1136,'eindex _tget pp '!$A$4:$F$615,6,FALSE),0)</f>
        <v>2.2657848934999998</v>
      </c>
      <c r="X1136" s="4">
        <f>IFERROR(VLOOKUP(B1136,'eschools 16'!$A$2:$F$25,6,FALSE),1)</f>
        <v>1</v>
      </c>
      <c r="Y1136" s="1">
        <f t="shared" si="85"/>
        <v>989.64</v>
      </c>
      <c r="Z1136" s="1">
        <f t="shared" si="86"/>
        <v>2360.4</v>
      </c>
      <c r="AA1136" s="31">
        <f>IFERROR(VLOOKUP(C1136,'eindex _tget pp '!$A$4:$G$615,7,FALSE),0)</f>
        <v>0.72055886300000005</v>
      </c>
      <c r="AB1136" s="1">
        <f>VLOOKUP(A1136,'ADM Details FY17'!$A$3:$AB$3515,28,FALSE)</f>
        <v>0</v>
      </c>
      <c r="AC1136" s="1">
        <f t="shared" si="87"/>
        <v>0</v>
      </c>
      <c r="AD1136" s="1">
        <f t="shared" si="88"/>
        <v>3.99</v>
      </c>
      <c r="AE1136" s="1">
        <f t="shared" si="89"/>
        <v>598.5</v>
      </c>
    </row>
    <row r="1137" spans="1:31" x14ac:dyDescent="0.25">
      <c r="A1137" t="str">
        <f>B1137&amp;"-"&amp;COUNTIF($B$3:B1137,B1137)</f>
        <v>302-10</v>
      </c>
      <c r="B1137">
        <v>302</v>
      </c>
      <c r="C1137" s="18">
        <f>VLOOKUP(A1137,'ADM Details FY17'!$A$3:$D$3515,4,FALSE)</f>
        <v>44164</v>
      </c>
      <c r="D1137" s="1">
        <f>VLOOKUP(A1137,'ADM Details FY17'!$A$3:$E$3515,5,FALSE)</f>
        <v>0.95</v>
      </c>
      <c r="E1137" s="1">
        <f>VLOOKUP(A1137,'ADM Details FY17'!$A$3:$F$3515,6,FALSE)</f>
        <v>0</v>
      </c>
      <c r="F1137" s="1">
        <f>VLOOKUP(A1137,'ADM Details FY17'!$A$3:$G$3515,7,FALSE)</f>
        <v>0.95</v>
      </c>
      <c r="G1137" s="1">
        <f>VLOOKUP(A1137,'ADM Details FY17'!$A$3:$H$3515,8,FALSE)</f>
        <v>0</v>
      </c>
      <c r="H1137" s="1">
        <f>VLOOKUP(A1137,'ADM Details FY17'!$A$3:$I$3515,9,FALSE)</f>
        <v>0</v>
      </c>
      <c r="I1137" s="1">
        <f>VLOOKUP(A1137,'ADM Details FY17'!$A$3:$J$3517,10,FALSE)</f>
        <v>0</v>
      </c>
      <c r="J1137" s="1">
        <f>VLOOKUP(A1137,'ADM Details FY17'!$A$3:$K$3515,11,FALSE)</f>
        <v>0</v>
      </c>
      <c r="K1137" s="1">
        <f>VLOOKUP(A1137,'ADM Details FY17'!$A$3:$M$3515,13,FALSE)</f>
        <v>0.95</v>
      </c>
      <c r="L1137" s="1">
        <f>VLOOKUP(A1137,'ADM Details FY17'!$A$3:$O$3515,15,FALSE)</f>
        <v>0</v>
      </c>
      <c r="M1137" s="1">
        <f>VLOOKUP(A1137,'ADM Details FY17'!$A$3:$P$3515,16,FALSE)</f>
        <v>0</v>
      </c>
      <c r="N1137" s="1">
        <f>VLOOKUP(A1137,'ADM Details FY17'!$A$3:$Q$3515,17,FALSE)</f>
        <v>0</v>
      </c>
      <c r="O1137" s="1">
        <f>VLOOKUP(A1137,'ADM Details FY17'!$A$3:$S$3515,19,FALSE)</f>
        <v>0</v>
      </c>
      <c r="P1137" s="1">
        <f>VLOOKUP(A1137,'ADM Details FY17'!$A$3:$U$3515,21,FALSE)</f>
        <v>0</v>
      </c>
      <c r="Q1137" s="1">
        <f>VLOOKUP(A1137,'ADM Details FY17'!$A$3:$V$3515,22,FALSE)</f>
        <v>0</v>
      </c>
      <c r="R1137" s="1">
        <f>VLOOKUP(A1137,'ADM Details FY17'!$A$3:$W$3515,23,FALSE)</f>
        <v>0</v>
      </c>
      <c r="S1137" s="1">
        <f>VLOOKUP(A1137,'ADM Details FY17'!$A$3:$X$3515,24,FALSE)</f>
        <v>0</v>
      </c>
      <c r="T1137" s="1">
        <f>VLOOKUP(A1137,'ADM Details FY17'!$A$3:$Y$3515,25,FALSE)</f>
        <v>0</v>
      </c>
      <c r="U1137" s="1">
        <f>VLOOKUP(A1137,'ADM Details FY17'!$A$3:$AA$3515,27,FALSE)</f>
        <v>0</v>
      </c>
      <c r="V1137" s="1">
        <f>IFERROR(VLOOKUP(C1137,'eindex _tget pp '!$A$4:$E$615,5,FALSE),0)</f>
        <v>121.62741511176152</v>
      </c>
      <c r="W1137" s="31">
        <f>IFERROR(VLOOKUP(C1137,'eindex _tget pp '!$A$4:$F$615,6,FALSE),0)</f>
        <v>0.90201776879999995</v>
      </c>
      <c r="X1137" s="4">
        <f>IFERROR(VLOOKUP(B1137,'eschools 16'!$A$2:$F$25,6,FALSE),1)</f>
        <v>1</v>
      </c>
      <c r="Y1137" s="1">
        <f t="shared" si="85"/>
        <v>28.89</v>
      </c>
      <c r="Z1137" s="1">
        <f t="shared" si="86"/>
        <v>233.08</v>
      </c>
      <c r="AA1137" s="31">
        <f>IFERROR(VLOOKUP(C1137,'eindex _tget pp '!$A$4:$G$615,7,FALSE),0)</f>
        <v>0.487310097</v>
      </c>
      <c r="AB1137" s="1">
        <f>VLOOKUP(A1137,'ADM Details FY17'!$A$3:$AB$3515,28,FALSE)</f>
        <v>0</v>
      </c>
      <c r="AC1137" s="1">
        <f t="shared" si="87"/>
        <v>0</v>
      </c>
      <c r="AD1137" s="1">
        <f t="shared" si="88"/>
        <v>0.95</v>
      </c>
      <c r="AE1137" s="1">
        <f t="shared" si="89"/>
        <v>142.5</v>
      </c>
    </row>
    <row r="1138" spans="1:31" x14ac:dyDescent="0.25">
      <c r="A1138" t="str">
        <f>B1138&amp;"-"&amp;COUNTIF($B$3:B1138,B1138)</f>
        <v>302-11</v>
      </c>
      <c r="B1138">
        <v>302</v>
      </c>
      <c r="C1138" s="18">
        <f>VLOOKUP(A1138,'ADM Details FY17'!$A$3:$D$3515,4,FALSE)</f>
        <v>44198</v>
      </c>
      <c r="D1138" s="1">
        <f>VLOOKUP(A1138,'ADM Details FY17'!$A$3:$E$3515,5,FALSE)</f>
        <v>1</v>
      </c>
      <c r="E1138" s="1">
        <f>VLOOKUP(A1138,'ADM Details FY17'!$A$3:$F$3515,6,FALSE)</f>
        <v>0</v>
      </c>
      <c r="F1138" s="1">
        <f>VLOOKUP(A1138,'ADM Details FY17'!$A$3:$G$3515,7,FALSE)</f>
        <v>0</v>
      </c>
      <c r="G1138" s="1">
        <f>VLOOKUP(A1138,'ADM Details FY17'!$A$3:$H$3515,8,FALSE)</f>
        <v>0</v>
      </c>
      <c r="H1138" s="1">
        <f>VLOOKUP(A1138,'ADM Details FY17'!$A$3:$I$3515,9,FALSE)</f>
        <v>0</v>
      </c>
      <c r="I1138" s="1">
        <f>VLOOKUP(A1138,'ADM Details FY17'!$A$3:$J$3517,10,FALSE)</f>
        <v>0</v>
      </c>
      <c r="J1138" s="1">
        <f>VLOOKUP(A1138,'ADM Details FY17'!$A$3:$K$3515,11,FALSE)</f>
        <v>1</v>
      </c>
      <c r="K1138" s="1">
        <f>VLOOKUP(A1138,'ADM Details FY17'!$A$3:$M$3515,13,FALSE)</f>
        <v>1</v>
      </c>
      <c r="L1138" s="1">
        <f>VLOOKUP(A1138,'ADM Details FY17'!$A$3:$O$3515,15,FALSE)</f>
        <v>0</v>
      </c>
      <c r="M1138" s="1">
        <f>VLOOKUP(A1138,'ADM Details FY17'!$A$3:$P$3515,16,FALSE)</f>
        <v>0</v>
      </c>
      <c r="N1138" s="1">
        <f>VLOOKUP(A1138,'ADM Details FY17'!$A$3:$Q$3515,17,FALSE)</f>
        <v>0</v>
      </c>
      <c r="O1138" s="1">
        <f>VLOOKUP(A1138,'ADM Details FY17'!$A$3:$S$3515,19,FALSE)</f>
        <v>0</v>
      </c>
      <c r="P1138" s="1">
        <f>VLOOKUP(A1138,'ADM Details FY17'!$A$3:$U$3515,21,FALSE)</f>
        <v>0</v>
      </c>
      <c r="Q1138" s="1">
        <f>VLOOKUP(A1138,'ADM Details FY17'!$A$3:$V$3515,22,FALSE)</f>
        <v>0</v>
      </c>
      <c r="R1138" s="1">
        <f>VLOOKUP(A1138,'ADM Details FY17'!$A$3:$W$3515,23,FALSE)</f>
        <v>0</v>
      </c>
      <c r="S1138" s="1">
        <f>VLOOKUP(A1138,'ADM Details FY17'!$A$3:$X$3515,24,FALSE)</f>
        <v>0</v>
      </c>
      <c r="T1138" s="1">
        <f>VLOOKUP(A1138,'ADM Details FY17'!$A$3:$Y$3515,25,FALSE)</f>
        <v>0</v>
      </c>
      <c r="U1138" s="1">
        <f>VLOOKUP(A1138,'ADM Details FY17'!$A$3:$AA$3515,27,FALSE)</f>
        <v>0</v>
      </c>
      <c r="V1138" s="1">
        <f>IFERROR(VLOOKUP(C1138,'eindex _tget pp '!$A$4:$E$615,5,FALSE),0)</f>
        <v>0</v>
      </c>
      <c r="W1138" s="31">
        <f>IFERROR(VLOOKUP(C1138,'eindex _tget pp '!$A$4:$F$615,6,FALSE),0)</f>
        <v>0.90873213090000005</v>
      </c>
      <c r="X1138" s="4">
        <f>IFERROR(VLOOKUP(B1138,'eschools 16'!$A$2:$F$25,6,FALSE),1)</f>
        <v>1</v>
      </c>
      <c r="Y1138" s="1">
        <f t="shared" si="85"/>
        <v>0</v>
      </c>
      <c r="Z1138" s="1">
        <f t="shared" si="86"/>
        <v>247.18</v>
      </c>
      <c r="AA1138" s="31">
        <f>IFERROR(VLOOKUP(C1138,'eindex _tget pp '!$A$4:$G$615,7,FALSE),0)</f>
        <v>0.39353611799999999</v>
      </c>
      <c r="AB1138" s="1">
        <f>VLOOKUP(A1138,'ADM Details FY17'!$A$3:$AB$3515,28,FALSE)</f>
        <v>0</v>
      </c>
      <c r="AC1138" s="1">
        <f t="shared" si="87"/>
        <v>0</v>
      </c>
      <c r="AD1138" s="1">
        <f t="shared" si="88"/>
        <v>1</v>
      </c>
      <c r="AE1138" s="1">
        <f t="shared" si="89"/>
        <v>150</v>
      </c>
    </row>
    <row r="1139" spans="1:31" x14ac:dyDescent="0.25">
      <c r="A1139" t="str">
        <f>B1139&amp;"-"&amp;COUNTIF($B$3:B1139,B1139)</f>
        <v>302-12</v>
      </c>
      <c r="B1139">
        <v>302</v>
      </c>
      <c r="C1139" s="18">
        <f>VLOOKUP(A1139,'ADM Details FY17'!$A$3:$D$3515,4,FALSE)</f>
        <v>44305</v>
      </c>
      <c r="D1139" s="1">
        <f>VLOOKUP(A1139,'ADM Details FY17'!$A$3:$E$3515,5,FALSE)</f>
        <v>5</v>
      </c>
      <c r="E1139" s="1">
        <f>VLOOKUP(A1139,'ADM Details FY17'!$A$3:$F$3515,6,FALSE)</f>
        <v>0</v>
      </c>
      <c r="F1139" s="1">
        <f>VLOOKUP(A1139,'ADM Details FY17'!$A$3:$G$3515,7,FALSE)</f>
        <v>3.2</v>
      </c>
      <c r="G1139" s="1">
        <f>VLOOKUP(A1139,'ADM Details FY17'!$A$3:$H$3515,8,FALSE)</f>
        <v>0.8</v>
      </c>
      <c r="H1139" s="1">
        <f>VLOOKUP(A1139,'ADM Details FY17'!$A$3:$I$3515,9,FALSE)</f>
        <v>0</v>
      </c>
      <c r="I1139" s="1">
        <f>VLOOKUP(A1139,'ADM Details FY17'!$A$3:$J$3517,10,FALSE)</f>
        <v>0</v>
      </c>
      <c r="J1139" s="1">
        <f>VLOOKUP(A1139,'ADM Details FY17'!$A$3:$K$3515,11,FALSE)</f>
        <v>0</v>
      </c>
      <c r="K1139" s="1">
        <f>VLOOKUP(A1139,'ADM Details FY17'!$A$3:$M$3515,13,FALSE)</f>
        <v>5</v>
      </c>
      <c r="L1139" s="1">
        <f>VLOOKUP(A1139,'ADM Details FY17'!$A$3:$O$3515,15,FALSE)</f>
        <v>0</v>
      </c>
      <c r="M1139" s="1">
        <f>VLOOKUP(A1139,'ADM Details FY17'!$A$3:$P$3515,16,FALSE)</f>
        <v>0</v>
      </c>
      <c r="N1139" s="1">
        <f>VLOOKUP(A1139,'ADM Details FY17'!$A$3:$Q$3515,17,FALSE)</f>
        <v>0</v>
      </c>
      <c r="O1139" s="1">
        <f>VLOOKUP(A1139,'ADM Details FY17'!$A$3:$S$3515,19,FALSE)</f>
        <v>2</v>
      </c>
      <c r="P1139" s="1">
        <f>VLOOKUP(A1139,'ADM Details FY17'!$A$3:$U$3515,21,FALSE)</f>
        <v>0</v>
      </c>
      <c r="Q1139" s="1">
        <f>VLOOKUP(A1139,'ADM Details FY17'!$A$3:$V$3515,22,FALSE)</f>
        <v>0</v>
      </c>
      <c r="R1139" s="1">
        <f>VLOOKUP(A1139,'ADM Details FY17'!$A$3:$W$3515,23,FALSE)</f>
        <v>0</v>
      </c>
      <c r="S1139" s="1">
        <f>VLOOKUP(A1139,'ADM Details FY17'!$A$3:$X$3515,24,FALSE)</f>
        <v>0</v>
      </c>
      <c r="T1139" s="1">
        <f>VLOOKUP(A1139,'ADM Details FY17'!$A$3:$Y$3515,25,FALSE)</f>
        <v>0</v>
      </c>
      <c r="U1139" s="1">
        <f>VLOOKUP(A1139,'ADM Details FY17'!$A$3:$AA$3515,27,FALSE)</f>
        <v>0</v>
      </c>
      <c r="V1139" s="1">
        <f>IFERROR(VLOOKUP(C1139,'eindex _tget pp '!$A$4:$E$615,5,FALSE),0)</f>
        <v>1417.3491487132028</v>
      </c>
      <c r="W1139" s="31">
        <f>IFERROR(VLOOKUP(C1139,'eindex _tget pp '!$A$4:$F$615,6,FALSE),0)</f>
        <v>0.94235080029999996</v>
      </c>
      <c r="X1139" s="4">
        <f>IFERROR(VLOOKUP(B1139,'eschools 16'!$A$2:$F$25,6,FALSE),1)</f>
        <v>1</v>
      </c>
      <c r="Y1139" s="1">
        <f t="shared" si="85"/>
        <v>1771.69</v>
      </c>
      <c r="Z1139" s="1">
        <f t="shared" si="86"/>
        <v>1281.5999999999999</v>
      </c>
      <c r="AA1139" s="31">
        <f>IFERROR(VLOOKUP(C1139,'eindex _tget pp '!$A$4:$G$615,7,FALSE),0)</f>
        <v>0.78123944300000003</v>
      </c>
      <c r="AB1139" s="1">
        <f>VLOOKUP(A1139,'ADM Details FY17'!$A$3:$AB$3515,28,FALSE)</f>
        <v>0</v>
      </c>
      <c r="AC1139" s="1">
        <f t="shared" si="87"/>
        <v>0</v>
      </c>
      <c r="AD1139" s="1">
        <f t="shared" si="88"/>
        <v>5</v>
      </c>
      <c r="AE1139" s="1">
        <f t="shared" si="89"/>
        <v>750</v>
      </c>
    </row>
    <row r="1140" spans="1:31" x14ac:dyDescent="0.25">
      <c r="A1140" t="str">
        <f>B1140&amp;"-"&amp;COUNTIF($B$3:B1140,B1140)</f>
        <v>302-13</v>
      </c>
      <c r="B1140">
        <v>302</v>
      </c>
      <c r="C1140" s="18">
        <f>VLOOKUP(A1140,'ADM Details FY17'!$A$3:$D$3515,4,FALSE)</f>
        <v>48173</v>
      </c>
      <c r="D1140" s="1">
        <f>VLOOKUP(A1140,'ADM Details FY17'!$A$3:$E$3515,5,FALSE)</f>
        <v>0.49</v>
      </c>
      <c r="E1140" s="1">
        <f>VLOOKUP(A1140,'ADM Details FY17'!$A$3:$F$3515,6,FALSE)</f>
        <v>0</v>
      </c>
      <c r="F1140" s="1">
        <f>VLOOKUP(A1140,'ADM Details FY17'!$A$3:$G$3515,7,FALSE)</f>
        <v>0</v>
      </c>
      <c r="G1140" s="1">
        <f>VLOOKUP(A1140,'ADM Details FY17'!$A$3:$H$3515,8,FALSE)</f>
        <v>0</v>
      </c>
      <c r="H1140" s="1">
        <f>VLOOKUP(A1140,'ADM Details FY17'!$A$3:$I$3515,9,FALSE)</f>
        <v>0</v>
      </c>
      <c r="I1140" s="1">
        <f>VLOOKUP(A1140,'ADM Details FY17'!$A$3:$J$3517,10,FALSE)</f>
        <v>0</v>
      </c>
      <c r="J1140" s="1">
        <f>VLOOKUP(A1140,'ADM Details FY17'!$A$3:$K$3515,11,FALSE)</f>
        <v>0.49</v>
      </c>
      <c r="K1140" s="1">
        <f>VLOOKUP(A1140,'ADM Details FY17'!$A$3:$M$3515,13,FALSE)</f>
        <v>0.49</v>
      </c>
      <c r="L1140" s="1">
        <f>VLOOKUP(A1140,'ADM Details FY17'!$A$3:$O$3515,15,FALSE)</f>
        <v>0</v>
      </c>
      <c r="M1140" s="1">
        <f>VLOOKUP(A1140,'ADM Details FY17'!$A$3:$P$3515,16,FALSE)</f>
        <v>0</v>
      </c>
      <c r="N1140" s="1">
        <f>VLOOKUP(A1140,'ADM Details FY17'!$A$3:$Q$3515,17,FALSE)</f>
        <v>0</v>
      </c>
      <c r="O1140" s="1">
        <f>VLOOKUP(A1140,'ADM Details FY17'!$A$3:$S$3515,19,FALSE)</f>
        <v>0</v>
      </c>
      <c r="P1140" s="1">
        <f>VLOOKUP(A1140,'ADM Details FY17'!$A$3:$U$3515,21,FALSE)</f>
        <v>0</v>
      </c>
      <c r="Q1140" s="1">
        <f>VLOOKUP(A1140,'ADM Details FY17'!$A$3:$V$3515,22,FALSE)</f>
        <v>0</v>
      </c>
      <c r="R1140" s="1">
        <f>VLOOKUP(A1140,'ADM Details FY17'!$A$3:$W$3515,23,FALSE)</f>
        <v>0</v>
      </c>
      <c r="S1140" s="1">
        <f>VLOOKUP(A1140,'ADM Details FY17'!$A$3:$X$3515,24,FALSE)</f>
        <v>0</v>
      </c>
      <c r="T1140" s="1">
        <f>VLOOKUP(A1140,'ADM Details FY17'!$A$3:$Y$3515,25,FALSE)</f>
        <v>0</v>
      </c>
      <c r="U1140" s="1">
        <f>VLOOKUP(A1140,'ADM Details FY17'!$A$3:$AA$3515,27,FALSE)</f>
        <v>0</v>
      </c>
      <c r="V1140" s="1">
        <f>IFERROR(VLOOKUP(C1140,'eindex _tget pp '!$A$4:$E$615,5,FALSE),0)</f>
        <v>136.6121586623654</v>
      </c>
      <c r="W1140" s="31">
        <f>IFERROR(VLOOKUP(C1140,'eindex _tget pp '!$A$4:$F$615,6,FALSE),0)</f>
        <v>0.48518616640000001</v>
      </c>
      <c r="X1140" s="4">
        <f>IFERROR(VLOOKUP(B1140,'eschools 16'!$A$2:$F$25,6,FALSE),1)</f>
        <v>1</v>
      </c>
      <c r="Y1140" s="1">
        <f t="shared" si="85"/>
        <v>16.73</v>
      </c>
      <c r="Z1140" s="1">
        <f t="shared" si="86"/>
        <v>64.67</v>
      </c>
      <c r="AA1140" s="31">
        <f>IFERROR(VLOOKUP(C1140,'eindex _tget pp '!$A$4:$G$615,7,FALSE),0)</f>
        <v>0.40849437100000002</v>
      </c>
      <c r="AB1140" s="1">
        <f>VLOOKUP(A1140,'ADM Details FY17'!$A$3:$AB$3515,28,FALSE)</f>
        <v>0</v>
      </c>
      <c r="AC1140" s="1">
        <f t="shared" si="87"/>
        <v>0</v>
      </c>
      <c r="AD1140" s="1">
        <f t="shared" si="88"/>
        <v>0.49</v>
      </c>
      <c r="AE1140" s="1">
        <f t="shared" si="89"/>
        <v>73.5</v>
      </c>
    </row>
    <row r="1141" spans="1:31" x14ac:dyDescent="0.25">
      <c r="A1141" t="str">
        <f>B1141&amp;"-"&amp;COUNTIF($B$3:B1141,B1141)</f>
        <v>302-14</v>
      </c>
      <c r="B1141">
        <v>302</v>
      </c>
      <c r="C1141" s="18">
        <f>VLOOKUP(A1141,'ADM Details FY17'!$A$3:$D$3515,4,FALSE)</f>
        <v>44529</v>
      </c>
      <c r="D1141" s="1">
        <f>VLOOKUP(A1141,'ADM Details FY17'!$A$3:$E$3515,5,FALSE)</f>
        <v>3</v>
      </c>
      <c r="E1141" s="1">
        <f>VLOOKUP(A1141,'ADM Details FY17'!$A$3:$F$3515,6,FALSE)</f>
        <v>0</v>
      </c>
      <c r="F1141" s="1">
        <f>VLOOKUP(A1141,'ADM Details FY17'!$A$3:$G$3515,7,FALSE)</f>
        <v>0</v>
      </c>
      <c r="G1141" s="1">
        <f>VLOOKUP(A1141,'ADM Details FY17'!$A$3:$H$3515,8,FALSE)</f>
        <v>1</v>
      </c>
      <c r="H1141" s="1">
        <f>VLOOKUP(A1141,'ADM Details FY17'!$A$3:$I$3515,9,FALSE)</f>
        <v>0</v>
      </c>
      <c r="I1141" s="1">
        <f>VLOOKUP(A1141,'ADM Details FY17'!$A$3:$J$3517,10,FALSE)</f>
        <v>0</v>
      </c>
      <c r="J1141" s="1">
        <f>VLOOKUP(A1141,'ADM Details FY17'!$A$3:$K$3515,11,FALSE)</f>
        <v>1.99</v>
      </c>
      <c r="K1141" s="1">
        <f>VLOOKUP(A1141,'ADM Details FY17'!$A$3:$M$3515,13,FALSE)</f>
        <v>1</v>
      </c>
      <c r="L1141" s="1">
        <f>VLOOKUP(A1141,'ADM Details FY17'!$A$3:$O$3515,15,FALSE)</f>
        <v>0</v>
      </c>
      <c r="M1141" s="1">
        <f>VLOOKUP(A1141,'ADM Details FY17'!$A$3:$P$3515,16,FALSE)</f>
        <v>0</v>
      </c>
      <c r="N1141" s="1">
        <f>VLOOKUP(A1141,'ADM Details FY17'!$A$3:$Q$3515,17,FALSE)</f>
        <v>0</v>
      </c>
      <c r="O1141" s="1">
        <f>VLOOKUP(A1141,'ADM Details FY17'!$A$3:$S$3515,19,FALSE)</f>
        <v>1</v>
      </c>
      <c r="P1141" s="1">
        <f>VLOOKUP(A1141,'ADM Details FY17'!$A$3:$U$3515,21,FALSE)</f>
        <v>0</v>
      </c>
      <c r="Q1141" s="1">
        <f>VLOOKUP(A1141,'ADM Details FY17'!$A$3:$V$3515,22,FALSE)</f>
        <v>0</v>
      </c>
      <c r="R1141" s="1">
        <f>VLOOKUP(A1141,'ADM Details FY17'!$A$3:$W$3515,23,FALSE)</f>
        <v>0</v>
      </c>
      <c r="S1141" s="1">
        <f>VLOOKUP(A1141,'ADM Details FY17'!$A$3:$X$3515,24,FALSE)</f>
        <v>0</v>
      </c>
      <c r="T1141" s="1">
        <f>VLOOKUP(A1141,'ADM Details FY17'!$A$3:$Y$3515,25,FALSE)</f>
        <v>0</v>
      </c>
      <c r="U1141" s="1">
        <f>VLOOKUP(A1141,'ADM Details FY17'!$A$3:$AA$3515,27,FALSE)</f>
        <v>0</v>
      </c>
      <c r="V1141" s="1">
        <f>IFERROR(VLOOKUP(C1141,'eindex _tget pp '!$A$4:$E$615,5,FALSE),0)</f>
        <v>0</v>
      </c>
      <c r="W1141" s="31">
        <f>IFERROR(VLOOKUP(C1141,'eindex _tget pp '!$A$4:$F$615,6,FALSE),0)</f>
        <v>0.69265282159999997</v>
      </c>
      <c r="X1141" s="4">
        <f>IFERROR(VLOOKUP(B1141,'eschools 16'!$A$2:$F$25,6,FALSE),1)</f>
        <v>1</v>
      </c>
      <c r="Y1141" s="1">
        <f t="shared" si="85"/>
        <v>0</v>
      </c>
      <c r="Z1141" s="1">
        <f t="shared" si="86"/>
        <v>188.4</v>
      </c>
      <c r="AA1141" s="31">
        <f>IFERROR(VLOOKUP(C1141,'eindex _tget pp '!$A$4:$G$615,7,FALSE),0)</f>
        <v>0.27890359999999997</v>
      </c>
      <c r="AB1141" s="1">
        <f>VLOOKUP(A1141,'ADM Details FY17'!$A$3:$AB$3515,28,FALSE)</f>
        <v>0</v>
      </c>
      <c r="AC1141" s="1">
        <f t="shared" si="87"/>
        <v>0</v>
      </c>
      <c r="AD1141" s="1">
        <f t="shared" si="88"/>
        <v>3</v>
      </c>
      <c r="AE1141" s="1">
        <f t="shared" si="89"/>
        <v>450</v>
      </c>
    </row>
    <row r="1142" spans="1:31" x14ac:dyDescent="0.25">
      <c r="A1142" t="str">
        <f>B1142&amp;"-"&amp;COUNTIF($B$3:B1142,B1142)</f>
        <v>302-15</v>
      </c>
      <c r="B1142">
        <v>302</v>
      </c>
      <c r="C1142" s="18">
        <f>VLOOKUP(A1142,'ADM Details FY17'!$A$3:$D$3515,4,FALSE)</f>
        <v>44545</v>
      </c>
      <c r="D1142" s="1">
        <f>VLOOKUP(A1142,'ADM Details FY17'!$A$3:$E$3515,5,FALSE)</f>
        <v>7</v>
      </c>
      <c r="E1142" s="1">
        <f>VLOOKUP(A1142,'ADM Details FY17'!$A$3:$F$3515,6,FALSE)</f>
        <v>1</v>
      </c>
      <c r="F1142" s="1">
        <f>VLOOKUP(A1142,'ADM Details FY17'!$A$3:$G$3515,7,FALSE)</f>
        <v>0.18</v>
      </c>
      <c r="G1142" s="1">
        <f>VLOOKUP(A1142,'ADM Details FY17'!$A$3:$H$3515,8,FALSE)</f>
        <v>0</v>
      </c>
      <c r="H1142" s="1">
        <f>VLOOKUP(A1142,'ADM Details FY17'!$A$3:$I$3515,9,FALSE)</f>
        <v>0</v>
      </c>
      <c r="I1142" s="1">
        <f>VLOOKUP(A1142,'ADM Details FY17'!$A$3:$J$3517,10,FALSE)</f>
        <v>0</v>
      </c>
      <c r="J1142" s="1">
        <f>VLOOKUP(A1142,'ADM Details FY17'!$A$3:$K$3515,11,FALSE)</f>
        <v>4.82</v>
      </c>
      <c r="K1142" s="1">
        <f>VLOOKUP(A1142,'ADM Details FY17'!$A$3:$M$3515,13,FALSE)</f>
        <v>1</v>
      </c>
      <c r="L1142" s="1">
        <f>VLOOKUP(A1142,'ADM Details FY17'!$A$3:$O$3515,15,FALSE)</f>
        <v>0</v>
      </c>
      <c r="M1142" s="1">
        <f>VLOOKUP(A1142,'ADM Details FY17'!$A$3:$P$3515,16,FALSE)</f>
        <v>0</v>
      </c>
      <c r="N1142" s="1">
        <f>VLOOKUP(A1142,'ADM Details FY17'!$A$3:$Q$3515,17,FALSE)</f>
        <v>0</v>
      </c>
      <c r="O1142" s="1">
        <f>VLOOKUP(A1142,'ADM Details FY17'!$A$3:$S$3515,19,FALSE)</f>
        <v>1</v>
      </c>
      <c r="P1142" s="1">
        <f>VLOOKUP(A1142,'ADM Details FY17'!$A$3:$U$3515,21,FALSE)</f>
        <v>0</v>
      </c>
      <c r="Q1142" s="1">
        <f>VLOOKUP(A1142,'ADM Details FY17'!$A$3:$V$3515,22,FALSE)</f>
        <v>0</v>
      </c>
      <c r="R1142" s="1">
        <f>VLOOKUP(A1142,'ADM Details FY17'!$A$3:$W$3515,23,FALSE)</f>
        <v>0</v>
      </c>
      <c r="S1142" s="1">
        <f>VLOOKUP(A1142,'ADM Details FY17'!$A$3:$X$3515,24,FALSE)</f>
        <v>0</v>
      </c>
      <c r="T1142" s="1">
        <f>VLOOKUP(A1142,'ADM Details FY17'!$A$3:$Y$3515,25,FALSE)</f>
        <v>0</v>
      </c>
      <c r="U1142" s="1">
        <f>VLOOKUP(A1142,'ADM Details FY17'!$A$3:$AA$3515,27,FALSE)</f>
        <v>0</v>
      </c>
      <c r="V1142" s="1">
        <f>IFERROR(VLOOKUP(C1142,'eindex _tget pp '!$A$4:$E$615,5,FALSE),0)</f>
        <v>0</v>
      </c>
      <c r="W1142" s="31">
        <f>IFERROR(VLOOKUP(C1142,'eindex _tget pp '!$A$4:$F$615,6,FALSE),0)</f>
        <v>0.14788429389999999</v>
      </c>
      <c r="X1142" s="4">
        <f>IFERROR(VLOOKUP(B1142,'eschools 16'!$A$2:$F$25,6,FALSE),1)</f>
        <v>1</v>
      </c>
      <c r="Y1142" s="1">
        <f t="shared" si="85"/>
        <v>0</v>
      </c>
      <c r="Z1142" s="1">
        <f t="shared" si="86"/>
        <v>40.22</v>
      </c>
      <c r="AA1142" s="31">
        <f>IFERROR(VLOOKUP(C1142,'eindex _tget pp '!$A$4:$G$615,7,FALSE),0)</f>
        <v>0.14643116</v>
      </c>
      <c r="AB1142" s="1">
        <f>VLOOKUP(A1142,'ADM Details FY17'!$A$3:$AB$3515,28,FALSE)</f>
        <v>0</v>
      </c>
      <c r="AC1142" s="1">
        <f t="shared" si="87"/>
        <v>0</v>
      </c>
      <c r="AD1142" s="1">
        <f t="shared" si="88"/>
        <v>7</v>
      </c>
      <c r="AE1142" s="1">
        <f t="shared" si="89"/>
        <v>1050</v>
      </c>
    </row>
    <row r="1143" spans="1:31" x14ac:dyDescent="0.25">
      <c r="A1143" t="str">
        <f>B1143&amp;"-"&amp;COUNTIF($B$3:B1143,B1143)</f>
        <v>302-16</v>
      </c>
      <c r="B1143">
        <v>302</v>
      </c>
      <c r="C1143" s="18">
        <f>VLOOKUP(A1143,'ADM Details FY17'!$A$3:$D$3515,4,FALSE)</f>
        <v>46573</v>
      </c>
      <c r="D1143" s="1">
        <f>VLOOKUP(A1143,'ADM Details FY17'!$A$3:$E$3515,5,FALSE)</f>
        <v>0.01</v>
      </c>
      <c r="E1143" s="1">
        <f>VLOOKUP(A1143,'ADM Details FY17'!$A$3:$F$3515,6,FALSE)</f>
        <v>0</v>
      </c>
      <c r="F1143" s="1">
        <f>VLOOKUP(A1143,'ADM Details FY17'!$A$3:$G$3515,7,FALSE)</f>
        <v>0.01</v>
      </c>
      <c r="G1143" s="1">
        <f>VLOOKUP(A1143,'ADM Details FY17'!$A$3:$H$3515,8,FALSE)</f>
        <v>0</v>
      </c>
      <c r="H1143" s="1">
        <f>VLOOKUP(A1143,'ADM Details FY17'!$A$3:$I$3515,9,FALSE)</f>
        <v>0</v>
      </c>
      <c r="I1143" s="1">
        <f>VLOOKUP(A1143,'ADM Details FY17'!$A$3:$J$3517,10,FALSE)</f>
        <v>0</v>
      </c>
      <c r="J1143" s="1">
        <f>VLOOKUP(A1143,'ADM Details FY17'!$A$3:$K$3515,11,FALSE)</f>
        <v>0</v>
      </c>
      <c r="K1143" s="1">
        <f>VLOOKUP(A1143,'ADM Details FY17'!$A$3:$M$3515,13,FALSE)</f>
        <v>0</v>
      </c>
      <c r="L1143" s="1">
        <f>VLOOKUP(A1143,'ADM Details FY17'!$A$3:$O$3515,15,FALSE)</f>
        <v>0</v>
      </c>
      <c r="M1143" s="1">
        <f>VLOOKUP(A1143,'ADM Details FY17'!$A$3:$P$3515,16,FALSE)</f>
        <v>0</v>
      </c>
      <c r="N1143" s="1">
        <f>VLOOKUP(A1143,'ADM Details FY17'!$A$3:$Q$3515,17,FALSE)</f>
        <v>0</v>
      </c>
      <c r="O1143" s="1">
        <f>VLOOKUP(A1143,'ADM Details FY17'!$A$3:$S$3515,19,FALSE)</f>
        <v>0</v>
      </c>
      <c r="P1143" s="1">
        <f>VLOOKUP(A1143,'ADM Details FY17'!$A$3:$U$3515,21,FALSE)</f>
        <v>0</v>
      </c>
      <c r="Q1143" s="1">
        <f>VLOOKUP(A1143,'ADM Details FY17'!$A$3:$V$3515,22,FALSE)</f>
        <v>0</v>
      </c>
      <c r="R1143" s="1">
        <f>VLOOKUP(A1143,'ADM Details FY17'!$A$3:$W$3515,23,FALSE)</f>
        <v>0</v>
      </c>
      <c r="S1143" s="1">
        <f>VLOOKUP(A1143,'ADM Details FY17'!$A$3:$X$3515,24,FALSE)</f>
        <v>0</v>
      </c>
      <c r="T1143" s="1">
        <f>VLOOKUP(A1143,'ADM Details FY17'!$A$3:$Y$3515,25,FALSE)</f>
        <v>0</v>
      </c>
      <c r="U1143" s="1">
        <f>VLOOKUP(A1143,'ADM Details FY17'!$A$3:$AA$3515,27,FALSE)</f>
        <v>0</v>
      </c>
      <c r="V1143" s="1">
        <f>IFERROR(VLOOKUP(C1143,'eindex _tget pp '!$A$4:$E$615,5,FALSE),0)</f>
        <v>85.777997209466307</v>
      </c>
      <c r="W1143" s="31">
        <f>IFERROR(VLOOKUP(C1143,'eindex _tget pp '!$A$4:$F$615,6,FALSE),0)</f>
        <v>0.10110862299999999</v>
      </c>
      <c r="X1143" s="4">
        <f>IFERROR(VLOOKUP(B1143,'eschools 16'!$A$2:$F$25,6,FALSE),1)</f>
        <v>1</v>
      </c>
      <c r="Y1143" s="1">
        <f t="shared" si="85"/>
        <v>0.21</v>
      </c>
      <c r="Z1143" s="1">
        <f t="shared" si="86"/>
        <v>0</v>
      </c>
      <c r="AA1143" s="31">
        <f>IFERROR(VLOOKUP(C1143,'eindex _tget pp '!$A$4:$G$615,7,FALSE),0)</f>
        <v>0.45184674699999999</v>
      </c>
      <c r="AB1143" s="1">
        <f>VLOOKUP(A1143,'ADM Details FY17'!$A$3:$AB$3515,28,FALSE)</f>
        <v>0</v>
      </c>
      <c r="AC1143" s="1">
        <f t="shared" si="87"/>
        <v>0</v>
      </c>
      <c r="AD1143" s="1">
        <f t="shared" si="88"/>
        <v>0.01</v>
      </c>
      <c r="AE1143" s="1">
        <f t="shared" si="89"/>
        <v>1.5</v>
      </c>
    </row>
    <row r="1144" spans="1:31" x14ac:dyDescent="0.25">
      <c r="A1144" t="str">
        <f>B1144&amp;"-"&amp;COUNTIF($B$3:B1144,B1144)</f>
        <v>302-17</v>
      </c>
      <c r="B1144">
        <v>302</v>
      </c>
      <c r="C1144" s="18">
        <f>VLOOKUP(A1144,'ADM Details FY17'!$A$3:$D$3515,4,FALSE)</f>
        <v>44636</v>
      </c>
      <c r="D1144" s="1">
        <f>VLOOKUP(A1144,'ADM Details FY17'!$A$3:$E$3515,5,FALSE)</f>
        <v>52.61</v>
      </c>
      <c r="E1144" s="1">
        <f>VLOOKUP(A1144,'ADM Details FY17'!$A$3:$F$3515,6,FALSE)</f>
        <v>0</v>
      </c>
      <c r="F1144" s="1">
        <f>VLOOKUP(A1144,'ADM Details FY17'!$A$3:$G$3515,7,FALSE)</f>
        <v>18.829999999999998</v>
      </c>
      <c r="G1144" s="1">
        <f>VLOOKUP(A1144,'ADM Details FY17'!$A$3:$H$3515,8,FALSE)</f>
        <v>7.08</v>
      </c>
      <c r="H1144" s="1">
        <f>VLOOKUP(A1144,'ADM Details FY17'!$A$3:$I$3515,9,FALSE)</f>
        <v>0</v>
      </c>
      <c r="I1144" s="1">
        <f>VLOOKUP(A1144,'ADM Details FY17'!$A$3:$J$3517,10,FALSE)</f>
        <v>2.99</v>
      </c>
      <c r="J1144" s="1">
        <f>VLOOKUP(A1144,'ADM Details FY17'!$A$3:$K$3515,11,FALSE)</f>
        <v>14.99</v>
      </c>
      <c r="K1144" s="1">
        <f>VLOOKUP(A1144,'ADM Details FY17'!$A$3:$M$3515,13,FALSE)</f>
        <v>36.58</v>
      </c>
      <c r="L1144" s="1">
        <f>VLOOKUP(A1144,'ADM Details FY17'!$A$3:$O$3515,15,FALSE)</f>
        <v>0</v>
      </c>
      <c r="M1144" s="1">
        <f>VLOOKUP(A1144,'ADM Details FY17'!$A$3:$P$3515,16,FALSE)</f>
        <v>0</v>
      </c>
      <c r="N1144" s="1">
        <f>VLOOKUP(A1144,'ADM Details FY17'!$A$3:$Q$3515,17,FALSE)</f>
        <v>0</v>
      </c>
      <c r="O1144" s="1">
        <f>VLOOKUP(A1144,'ADM Details FY17'!$A$3:$S$3515,19,FALSE)</f>
        <v>7.05</v>
      </c>
      <c r="P1144" s="1">
        <f>VLOOKUP(A1144,'ADM Details FY17'!$A$3:$U$3515,21,FALSE)</f>
        <v>0</v>
      </c>
      <c r="Q1144" s="1">
        <f>VLOOKUP(A1144,'ADM Details FY17'!$A$3:$V$3515,22,FALSE)</f>
        <v>0</v>
      </c>
      <c r="R1144" s="1">
        <f>VLOOKUP(A1144,'ADM Details FY17'!$A$3:$W$3515,23,FALSE)</f>
        <v>0</v>
      </c>
      <c r="S1144" s="1">
        <f>VLOOKUP(A1144,'ADM Details FY17'!$A$3:$X$3515,24,FALSE)</f>
        <v>0</v>
      </c>
      <c r="T1144" s="1">
        <f>VLOOKUP(A1144,'ADM Details FY17'!$A$3:$Y$3515,25,FALSE)</f>
        <v>0</v>
      </c>
      <c r="U1144" s="1">
        <f>VLOOKUP(A1144,'ADM Details FY17'!$A$3:$AA$3515,27,FALSE)</f>
        <v>0</v>
      </c>
      <c r="V1144" s="1">
        <f>IFERROR(VLOOKUP(C1144,'eindex _tget pp '!$A$4:$E$615,5,FALSE),0)</f>
        <v>43.906157988799308</v>
      </c>
      <c r="W1144" s="31">
        <f>IFERROR(VLOOKUP(C1144,'eindex _tget pp '!$A$4:$F$615,6,FALSE),0)</f>
        <v>1.1094406107999999</v>
      </c>
      <c r="X1144" s="4">
        <f>IFERROR(VLOOKUP(B1144,'eschools 16'!$A$2:$F$25,6,FALSE),1)</f>
        <v>1</v>
      </c>
      <c r="Y1144" s="1">
        <f t="shared" si="85"/>
        <v>577.48</v>
      </c>
      <c r="Z1144" s="1">
        <f t="shared" si="86"/>
        <v>11038.67</v>
      </c>
      <c r="AA1144" s="31">
        <f>IFERROR(VLOOKUP(C1144,'eindex _tget pp '!$A$4:$G$615,7,FALSE),0)</f>
        <v>0.37422767899999998</v>
      </c>
      <c r="AB1144" s="1">
        <f>VLOOKUP(A1144,'ADM Details FY17'!$A$3:$AB$3515,28,FALSE)</f>
        <v>0</v>
      </c>
      <c r="AC1144" s="1">
        <f t="shared" si="87"/>
        <v>0</v>
      </c>
      <c r="AD1144" s="1">
        <f t="shared" si="88"/>
        <v>52.61</v>
      </c>
      <c r="AE1144" s="1">
        <f t="shared" si="89"/>
        <v>7891.5</v>
      </c>
    </row>
    <row r="1145" spans="1:31" x14ac:dyDescent="0.25">
      <c r="A1145" t="str">
        <f>B1145&amp;"-"&amp;COUNTIF($B$3:B1145,B1145)</f>
        <v>302-18</v>
      </c>
      <c r="B1145">
        <v>302</v>
      </c>
      <c r="C1145" s="18">
        <f>VLOOKUP(A1145,'ADM Details FY17'!$A$3:$D$3515,4,FALSE)</f>
        <v>44792</v>
      </c>
      <c r="D1145" s="1">
        <f>VLOOKUP(A1145,'ADM Details FY17'!$A$3:$E$3515,5,FALSE)</f>
        <v>1</v>
      </c>
      <c r="E1145" s="1">
        <f>VLOOKUP(A1145,'ADM Details FY17'!$A$3:$F$3515,6,FALSE)</f>
        <v>0</v>
      </c>
      <c r="F1145" s="1">
        <f>VLOOKUP(A1145,'ADM Details FY17'!$A$3:$G$3515,7,FALSE)</f>
        <v>1</v>
      </c>
      <c r="G1145" s="1">
        <f>VLOOKUP(A1145,'ADM Details FY17'!$A$3:$H$3515,8,FALSE)</f>
        <v>0</v>
      </c>
      <c r="H1145" s="1">
        <f>VLOOKUP(A1145,'ADM Details FY17'!$A$3:$I$3515,9,FALSE)</f>
        <v>0</v>
      </c>
      <c r="I1145" s="1">
        <f>VLOOKUP(A1145,'ADM Details FY17'!$A$3:$J$3517,10,FALSE)</f>
        <v>0</v>
      </c>
      <c r="J1145" s="1">
        <f>VLOOKUP(A1145,'ADM Details FY17'!$A$3:$K$3515,11,FALSE)</f>
        <v>0</v>
      </c>
      <c r="K1145" s="1">
        <f>VLOOKUP(A1145,'ADM Details FY17'!$A$3:$M$3515,13,FALSE)</f>
        <v>0</v>
      </c>
      <c r="L1145" s="1">
        <f>VLOOKUP(A1145,'ADM Details FY17'!$A$3:$O$3515,15,FALSE)</f>
        <v>0</v>
      </c>
      <c r="M1145" s="1">
        <f>VLOOKUP(A1145,'ADM Details FY17'!$A$3:$P$3515,16,FALSE)</f>
        <v>0</v>
      </c>
      <c r="N1145" s="1">
        <f>VLOOKUP(A1145,'ADM Details FY17'!$A$3:$Q$3515,17,FALSE)</f>
        <v>0</v>
      </c>
      <c r="O1145" s="1">
        <f>VLOOKUP(A1145,'ADM Details FY17'!$A$3:$S$3515,19,FALSE)</f>
        <v>0</v>
      </c>
      <c r="P1145" s="1">
        <f>VLOOKUP(A1145,'ADM Details FY17'!$A$3:$U$3515,21,FALSE)</f>
        <v>0</v>
      </c>
      <c r="Q1145" s="1">
        <f>VLOOKUP(A1145,'ADM Details FY17'!$A$3:$V$3515,22,FALSE)</f>
        <v>0</v>
      </c>
      <c r="R1145" s="1">
        <f>VLOOKUP(A1145,'ADM Details FY17'!$A$3:$W$3515,23,FALSE)</f>
        <v>0</v>
      </c>
      <c r="S1145" s="1">
        <f>VLOOKUP(A1145,'ADM Details FY17'!$A$3:$X$3515,24,FALSE)</f>
        <v>0</v>
      </c>
      <c r="T1145" s="1">
        <f>VLOOKUP(A1145,'ADM Details FY17'!$A$3:$Y$3515,25,FALSE)</f>
        <v>0</v>
      </c>
      <c r="U1145" s="1">
        <f>VLOOKUP(A1145,'ADM Details FY17'!$A$3:$AA$3515,27,FALSE)</f>
        <v>0</v>
      </c>
      <c r="V1145" s="1">
        <f>IFERROR(VLOOKUP(C1145,'eindex _tget pp '!$A$4:$E$615,5,FALSE),0)</f>
        <v>0</v>
      </c>
      <c r="W1145" s="31">
        <f>IFERROR(VLOOKUP(C1145,'eindex _tget pp '!$A$4:$F$615,6,FALSE),0)</f>
        <v>1.3296847086000001</v>
      </c>
      <c r="X1145" s="4">
        <f>IFERROR(VLOOKUP(B1145,'eschools 16'!$A$2:$F$25,6,FALSE),1)</f>
        <v>1</v>
      </c>
      <c r="Y1145" s="1">
        <f t="shared" si="85"/>
        <v>0</v>
      </c>
      <c r="Z1145" s="1">
        <f t="shared" si="86"/>
        <v>0</v>
      </c>
      <c r="AA1145" s="31">
        <f>IFERROR(VLOOKUP(C1145,'eindex _tget pp '!$A$4:$G$615,7,FALSE),0)</f>
        <v>0.249404495</v>
      </c>
      <c r="AB1145" s="1">
        <f>VLOOKUP(A1145,'ADM Details FY17'!$A$3:$AB$3515,28,FALSE)</f>
        <v>0</v>
      </c>
      <c r="AC1145" s="1">
        <f t="shared" si="87"/>
        <v>0</v>
      </c>
      <c r="AD1145" s="1">
        <f t="shared" si="88"/>
        <v>1</v>
      </c>
      <c r="AE1145" s="1">
        <f t="shared" si="89"/>
        <v>150</v>
      </c>
    </row>
    <row r="1146" spans="1:31" x14ac:dyDescent="0.25">
      <c r="A1146" t="str">
        <f>B1146&amp;"-"&amp;COUNTIF($B$3:B1146,B1146)</f>
        <v>302-19</v>
      </c>
      <c r="B1146">
        <v>302</v>
      </c>
      <c r="C1146" s="18">
        <f>VLOOKUP(A1146,'ADM Details FY17'!$A$3:$D$3515,4,FALSE)</f>
        <v>44842</v>
      </c>
      <c r="D1146" s="1">
        <f>VLOOKUP(A1146,'ADM Details FY17'!$A$3:$E$3515,5,FALSE)</f>
        <v>2</v>
      </c>
      <c r="E1146" s="1">
        <f>VLOOKUP(A1146,'ADM Details FY17'!$A$3:$F$3515,6,FALSE)</f>
        <v>0</v>
      </c>
      <c r="F1146" s="1">
        <f>VLOOKUP(A1146,'ADM Details FY17'!$A$3:$G$3515,7,FALSE)</f>
        <v>1</v>
      </c>
      <c r="G1146" s="1">
        <f>VLOOKUP(A1146,'ADM Details FY17'!$A$3:$H$3515,8,FALSE)</f>
        <v>0</v>
      </c>
      <c r="H1146" s="1">
        <f>VLOOKUP(A1146,'ADM Details FY17'!$A$3:$I$3515,9,FALSE)</f>
        <v>0</v>
      </c>
      <c r="I1146" s="1">
        <f>VLOOKUP(A1146,'ADM Details FY17'!$A$3:$J$3517,10,FALSE)</f>
        <v>0</v>
      </c>
      <c r="J1146" s="1">
        <f>VLOOKUP(A1146,'ADM Details FY17'!$A$3:$K$3515,11,FALSE)</f>
        <v>1</v>
      </c>
      <c r="K1146" s="1">
        <f>VLOOKUP(A1146,'ADM Details FY17'!$A$3:$M$3515,13,FALSE)</f>
        <v>1</v>
      </c>
      <c r="L1146" s="1">
        <f>VLOOKUP(A1146,'ADM Details FY17'!$A$3:$O$3515,15,FALSE)</f>
        <v>0</v>
      </c>
      <c r="M1146" s="1">
        <f>VLOOKUP(A1146,'ADM Details FY17'!$A$3:$P$3515,16,FALSE)</f>
        <v>0</v>
      </c>
      <c r="N1146" s="1">
        <f>VLOOKUP(A1146,'ADM Details FY17'!$A$3:$Q$3515,17,FALSE)</f>
        <v>0</v>
      </c>
      <c r="O1146" s="1">
        <f>VLOOKUP(A1146,'ADM Details FY17'!$A$3:$S$3515,19,FALSE)</f>
        <v>0</v>
      </c>
      <c r="P1146" s="1">
        <f>VLOOKUP(A1146,'ADM Details FY17'!$A$3:$U$3515,21,FALSE)</f>
        <v>0</v>
      </c>
      <c r="Q1146" s="1">
        <f>VLOOKUP(A1146,'ADM Details FY17'!$A$3:$V$3515,22,FALSE)</f>
        <v>0</v>
      </c>
      <c r="R1146" s="1">
        <f>VLOOKUP(A1146,'ADM Details FY17'!$A$3:$W$3515,23,FALSE)</f>
        <v>0</v>
      </c>
      <c r="S1146" s="1">
        <f>VLOOKUP(A1146,'ADM Details FY17'!$A$3:$X$3515,24,FALSE)</f>
        <v>0</v>
      </c>
      <c r="T1146" s="1">
        <f>VLOOKUP(A1146,'ADM Details FY17'!$A$3:$Y$3515,25,FALSE)</f>
        <v>0</v>
      </c>
      <c r="U1146" s="1">
        <f>VLOOKUP(A1146,'ADM Details FY17'!$A$3:$AA$3515,27,FALSE)</f>
        <v>0</v>
      </c>
      <c r="V1146" s="1">
        <f>IFERROR(VLOOKUP(C1146,'eindex _tget pp '!$A$4:$E$615,5,FALSE),0)</f>
        <v>0</v>
      </c>
      <c r="W1146" s="31">
        <f>IFERROR(VLOOKUP(C1146,'eindex _tget pp '!$A$4:$F$615,6,FALSE),0)</f>
        <v>0.16543769990000001</v>
      </c>
      <c r="X1146" s="4">
        <f>IFERROR(VLOOKUP(B1146,'eschools 16'!$A$2:$F$25,6,FALSE),1)</f>
        <v>1</v>
      </c>
      <c r="Y1146" s="1">
        <f t="shared" si="85"/>
        <v>0</v>
      </c>
      <c r="Z1146" s="1">
        <f t="shared" si="86"/>
        <v>45</v>
      </c>
      <c r="AA1146" s="31">
        <f>IFERROR(VLOOKUP(C1146,'eindex _tget pp '!$A$4:$G$615,7,FALSE),0)</f>
        <v>9.3527971000000001E-2</v>
      </c>
      <c r="AB1146" s="1">
        <f>VLOOKUP(A1146,'ADM Details FY17'!$A$3:$AB$3515,28,FALSE)</f>
        <v>0</v>
      </c>
      <c r="AC1146" s="1">
        <f t="shared" si="87"/>
        <v>0</v>
      </c>
      <c r="AD1146" s="1">
        <f t="shared" si="88"/>
        <v>2</v>
      </c>
      <c r="AE1146" s="1">
        <f t="shared" si="89"/>
        <v>300</v>
      </c>
    </row>
    <row r="1147" spans="1:31" x14ac:dyDescent="0.25">
      <c r="A1147" t="str">
        <f>B1147&amp;"-"&amp;COUNTIF($B$3:B1147,B1147)</f>
        <v>302-20</v>
      </c>
      <c r="B1147">
        <v>302</v>
      </c>
      <c r="C1147" s="18">
        <f>VLOOKUP(A1147,'ADM Details FY17'!$A$3:$D$3515,4,FALSE)</f>
        <v>0</v>
      </c>
      <c r="D1147" s="1">
        <f>VLOOKUP(A1147,'ADM Details FY17'!$A$3:$E$3515,5,FALSE)</f>
        <v>0</v>
      </c>
      <c r="E1147" s="1">
        <f>VLOOKUP(A1147,'ADM Details FY17'!$A$3:$F$3515,6,FALSE)</f>
        <v>0</v>
      </c>
      <c r="F1147" s="1">
        <f>VLOOKUP(A1147,'ADM Details FY17'!$A$3:$G$3515,7,FALSE)</f>
        <v>0</v>
      </c>
      <c r="G1147" s="1">
        <f>VLOOKUP(A1147,'ADM Details FY17'!$A$3:$H$3515,8,FALSE)</f>
        <v>0</v>
      </c>
      <c r="H1147" s="1">
        <f>VLOOKUP(A1147,'ADM Details FY17'!$A$3:$I$3515,9,FALSE)</f>
        <v>0</v>
      </c>
      <c r="I1147" s="1">
        <f>VLOOKUP(A1147,'ADM Details FY17'!$A$3:$J$3517,10,FALSE)</f>
        <v>0</v>
      </c>
      <c r="J1147" s="1">
        <f>VLOOKUP(A1147,'ADM Details FY17'!$A$3:$K$3515,11,FALSE)</f>
        <v>0</v>
      </c>
      <c r="K1147" s="1">
        <f>VLOOKUP(A1147,'ADM Details FY17'!$A$3:$M$3515,13,FALSE)</f>
        <v>0</v>
      </c>
      <c r="L1147" s="1">
        <f>VLOOKUP(A1147,'ADM Details FY17'!$A$3:$O$3515,15,FALSE)</f>
        <v>0</v>
      </c>
      <c r="M1147" s="1">
        <f>VLOOKUP(A1147,'ADM Details FY17'!$A$3:$P$3515,16,FALSE)</f>
        <v>0</v>
      </c>
      <c r="N1147" s="1">
        <f>VLOOKUP(A1147,'ADM Details FY17'!$A$3:$Q$3515,17,FALSE)</f>
        <v>0</v>
      </c>
      <c r="O1147" s="1">
        <f>VLOOKUP(A1147,'ADM Details FY17'!$A$3:$S$3515,19,FALSE)</f>
        <v>0</v>
      </c>
      <c r="P1147" s="1">
        <f>VLOOKUP(A1147,'ADM Details FY17'!$A$3:$U$3515,21,FALSE)</f>
        <v>0</v>
      </c>
      <c r="Q1147" s="1">
        <f>VLOOKUP(A1147,'ADM Details FY17'!$A$3:$V$3515,22,FALSE)</f>
        <v>0</v>
      </c>
      <c r="R1147" s="1">
        <f>VLOOKUP(A1147,'ADM Details FY17'!$A$3:$W$3515,23,FALSE)</f>
        <v>0</v>
      </c>
      <c r="S1147" s="1">
        <f>VLOOKUP(A1147,'ADM Details FY17'!$A$3:$X$3515,24,FALSE)</f>
        <v>0</v>
      </c>
      <c r="T1147" s="1">
        <f>VLOOKUP(A1147,'ADM Details FY17'!$A$3:$Y$3515,25,FALSE)</f>
        <v>0</v>
      </c>
      <c r="U1147" s="1">
        <f>VLOOKUP(A1147,'ADM Details FY17'!$A$3:$AA$3515,27,FALSE)</f>
        <v>0</v>
      </c>
      <c r="V1147" s="1">
        <f>IFERROR(VLOOKUP(C1147,'eindex _tget pp '!$A$4:$E$615,5,FALSE),0)</f>
        <v>0</v>
      </c>
      <c r="W1147" s="31">
        <f>IFERROR(VLOOKUP(C1147,'eindex _tget pp '!$A$4:$F$615,6,FALSE),0)</f>
        <v>0</v>
      </c>
      <c r="X1147" s="4">
        <f>IFERROR(VLOOKUP(B1147,'eschools 16'!$A$2:$F$25,6,FALSE),1)</f>
        <v>1</v>
      </c>
      <c r="Y1147" s="1">
        <f t="shared" si="85"/>
        <v>0</v>
      </c>
      <c r="Z1147" s="1">
        <f t="shared" si="86"/>
        <v>0</v>
      </c>
      <c r="AA1147" s="31">
        <f>IFERROR(VLOOKUP(C1147,'eindex _tget pp '!$A$4:$G$615,7,FALSE),0)</f>
        <v>0</v>
      </c>
      <c r="AB1147" s="1">
        <f>VLOOKUP(A1147,'ADM Details FY17'!$A$3:$AB$3515,28,FALSE)</f>
        <v>0</v>
      </c>
      <c r="AC1147" s="1">
        <f t="shared" si="87"/>
        <v>0</v>
      </c>
      <c r="AD1147" s="1">
        <f t="shared" si="88"/>
        <v>0</v>
      </c>
      <c r="AE1147" s="1">
        <f t="shared" si="89"/>
        <v>0</v>
      </c>
    </row>
    <row r="1148" spans="1:31" x14ac:dyDescent="0.25">
      <c r="A1148" t="str">
        <f>B1148&amp;"-"&amp;COUNTIF($B$3:B1148,B1148)</f>
        <v>302-21</v>
      </c>
      <c r="B1148">
        <v>302</v>
      </c>
      <c r="C1148" s="18">
        <f>VLOOKUP(A1148,'ADM Details FY17'!$A$3:$D$3515,4,FALSE)</f>
        <v>0</v>
      </c>
      <c r="D1148" s="1">
        <f>VLOOKUP(A1148,'ADM Details FY17'!$A$3:$E$3515,5,FALSE)</f>
        <v>0</v>
      </c>
      <c r="E1148" s="1">
        <f>VLOOKUP(A1148,'ADM Details FY17'!$A$3:$F$3515,6,FALSE)</f>
        <v>0</v>
      </c>
      <c r="F1148" s="1">
        <f>VLOOKUP(A1148,'ADM Details FY17'!$A$3:$G$3515,7,FALSE)</f>
        <v>0</v>
      </c>
      <c r="G1148" s="1">
        <f>VLOOKUP(A1148,'ADM Details FY17'!$A$3:$H$3515,8,FALSE)</f>
        <v>0</v>
      </c>
      <c r="H1148" s="1">
        <f>VLOOKUP(A1148,'ADM Details FY17'!$A$3:$I$3515,9,FALSE)</f>
        <v>0</v>
      </c>
      <c r="I1148" s="1">
        <f>VLOOKUP(A1148,'ADM Details FY17'!$A$3:$J$3517,10,FALSE)</f>
        <v>0</v>
      </c>
      <c r="J1148" s="1">
        <f>VLOOKUP(A1148,'ADM Details FY17'!$A$3:$K$3515,11,FALSE)</f>
        <v>0</v>
      </c>
      <c r="K1148" s="1">
        <f>VLOOKUP(A1148,'ADM Details FY17'!$A$3:$M$3515,13,FALSE)</f>
        <v>0</v>
      </c>
      <c r="L1148" s="1">
        <f>VLOOKUP(A1148,'ADM Details FY17'!$A$3:$O$3515,15,FALSE)</f>
        <v>0</v>
      </c>
      <c r="M1148" s="1">
        <f>VLOOKUP(A1148,'ADM Details FY17'!$A$3:$P$3515,16,FALSE)</f>
        <v>0</v>
      </c>
      <c r="N1148" s="1">
        <f>VLOOKUP(A1148,'ADM Details FY17'!$A$3:$Q$3515,17,FALSE)</f>
        <v>0</v>
      </c>
      <c r="O1148" s="1">
        <f>VLOOKUP(A1148,'ADM Details FY17'!$A$3:$S$3515,19,FALSE)</f>
        <v>0</v>
      </c>
      <c r="P1148" s="1">
        <f>VLOOKUP(A1148,'ADM Details FY17'!$A$3:$U$3515,21,FALSE)</f>
        <v>0</v>
      </c>
      <c r="Q1148" s="1">
        <f>VLOOKUP(A1148,'ADM Details FY17'!$A$3:$V$3515,22,FALSE)</f>
        <v>0</v>
      </c>
      <c r="R1148" s="1">
        <f>VLOOKUP(A1148,'ADM Details FY17'!$A$3:$W$3515,23,FALSE)</f>
        <v>0</v>
      </c>
      <c r="S1148" s="1">
        <f>VLOOKUP(A1148,'ADM Details FY17'!$A$3:$X$3515,24,FALSE)</f>
        <v>0</v>
      </c>
      <c r="T1148" s="1">
        <f>VLOOKUP(A1148,'ADM Details FY17'!$A$3:$Y$3515,25,FALSE)</f>
        <v>0</v>
      </c>
      <c r="U1148" s="1">
        <f>VLOOKUP(A1148,'ADM Details FY17'!$A$3:$AA$3515,27,FALSE)</f>
        <v>0</v>
      </c>
      <c r="V1148" s="1">
        <f>IFERROR(VLOOKUP(C1148,'eindex _tget pp '!$A$4:$E$615,5,FALSE),0)</f>
        <v>0</v>
      </c>
      <c r="W1148" s="31">
        <f>IFERROR(VLOOKUP(C1148,'eindex _tget pp '!$A$4:$F$615,6,FALSE),0)</f>
        <v>0</v>
      </c>
      <c r="X1148" s="4">
        <f>IFERROR(VLOOKUP(B1148,'eschools 16'!$A$2:$F$25,6,FALSE),1)</f>
        <v>1</v>
      </c>
      <c r="Y1148" s="1">
        <f t="shared" si="85"/>
        <v>0</v>
      </c>
      <c r="Z1148" s="1">
        <f t="shared" si="86"/>
        <v>0</v>
      </c>
      <c r="AA1148" s="31">
        <f>IFERROR(VLOOKUP(C1148,'eindex _tget pp '!$A$4:$G$615,7,FALSE),0)</f>
        <v>0</v>
      </c>
      <c r="AB1148" s="1">
        <f>VLOOKUP(A1148,'ADM Details FY17'!$A$3:$AB$3515,28,FALSE)</f>
        <v>0</v>
      </c>
      <c r="AC1148" s="1">
        <f t="shared" si="87"/>
        <v>0</v>
      </c>
      <c r="AD1148" s="1">
        <f t="shared" si="88"/>
        <v>0</v>
      </c>
      <c r="AE1148" s="1">
        <f t="shared" si="89"/>
        <v>0</v>
      </c>
    </row>
    <row r="1149" spans="1:31" x14ac:dyDescent="0.25">
      <c r="A1149" t="str">
        <f>B1149&amp;"-"&amp;COUNTIF($B$3:B1149,B1149)</f>
        <v>302-22</v>
      </c>
      <c r="B1149">
        <v>302</v>
      </c>
      <c r="C1149" s="18">
        <f>VLOOKUP(A1149,'ADM Details FY17'!$A$3:$D$3515,4,FALSE)</f>
        <v>0</v>
      </c>
      <c r="D1149" s="1">
        <f>VLOOKUP(A1149,'ADM Details FY17'!$A$3:$E$3515,5,FALSE)</f>
        <v>0</v>
      </c>
      <c r="E1149" s="1">
        <f>VLOOKUP(A1149,'ADM Details FY17'!$A$3:$F$3515,6,FALSE)</f>
        <v>0</v>
      </c>
      <c r="F1149" s="1">
        <f>VLOOKUP(A1149,'ADM Details FY17'!$A$3:$G$3515,7,FALSE)</f>
        <v>0</v>
      </c>
      <c r="G1149" s="1">
        <f>VLOOKUP(A1149,'ADM Details FY17'!$A$3:$H$3515,8,FALSE)</f>
        <v>0</v>
      </c>
      <c r="H1149" s="1">
        <f>VLOOKUP(A1149,'ADM Details FY17'!$A$3:$I$3515,9,FALSE)</f>
        <v>0</v>
      </c>
      <c r="I1149" s="1">
        <f>VLOOKUP(A1149,'ADM Details FY17'!$A$3:$J$3517,10,FALSE)</f>
        <v>0</v>
      </c>
      <c r="J1149" s="1">
        <f>VLOOKUP(A1149,'ADM Details FY17'!$A$3:$K$3515,11,FALSE)</f>
        <v>0</v>
      </c>
      <c r="K1149" s="1">
        <f>VLOOKUP(A1149,'ADM Details FY17'!$A$3:$M$3515,13,FALSE)</f>
        <v>0</v>
      </c>
      <c r="L1149" s="1">
        <f>VLOOKUP(A1149,'ADM Details FY17'!$A$3:$O$3515,15,FALSE)</f>
        <v>0</v>
      </c>
      <c r="M1149" s="1">
        <f>VLOOKUP(A1149,'ADM Details FY17'!$A$3:$P$3515,16,FALSE)</f>
        <v>0</v>
      </c>
      <c r="N1149" s="1">
        <f>VLOOKUP(A1149,'ADM Details FY17'!$A$3:$Q$3515,17,FALSE)</f>
        <v>0</v>
      </c>
      <c r="O1149" s="1">
        <f>VLOOKUP(A1149,'ADM Details FY17'!$A$3:$S$3515,19,FALSE)</f>
        <v>0</v>
      </c>
      <c r="P1149" s="1">
        <f>VLOOKUP(A1149,'ADM Details FY17'!$A$3:$U$3515,21,FALSE)</f>
        <v>0</v>
      </c>
      <c r="Q1149" s="1">
        <f>VLOOKUP(A1149,'ADM Details FY17'!$A$3:$V$3515,22,FALSE)</f>
        <v>0</v>
      </c>
      <c r="R1149" s="1">
        <f>VLOOKUP(A1149,'ADM Details FY17'!$A$3:$W$3515,23,FALSE)</f>
        <v>0</v>
      </c>
      <c r="S1149" s="1">
        <f>VLOOKUP(A1149,'ADM Details FY17'!$A$3:$X$3515,24,FALSE)</f>
        <v>0</v>
      </c>
      <c r="T1149" s="1">
        <f>VLOOKUP(A1149,'ADM Details FY17'!$A$3:$Y$3515,25,FALSE)</f>
        <v>0</v>
      </c>
      <c r="U1149" s="1">
        <f>VLOOKUP(A1149,'ADM Details FY17'!$A$3:$AA$3515,27,FALSE)</f>
        <v>0</v>
      </c>
      <c r="V1149" s="1">
        <f>IFERROR(VLOOKUP(C1149,'eindex _tget pp '!$A$4:$E$615,5,FALSE),0)</f>
        <v>0</v>
      </c>
      <c r="W1149" s="31">
        <f>IFERROR(VLOOKUP(C1149,'eindex _tget pp '!$A$4:$F$615,6,FALSE),0)</f>
        <v>0</v>
      </c>
      <c r="X1149" s="4">
        <f>IFERROR(VLOOKUP(B1149,'eschools 16'!$A$2:$F$25,6,FALSE),1)</f>
        <v>1</v>
      </c>
      <c r="Y1149" s="1">
        <f t="shared" si="85"/>
        <v>0</v>
      </c>
      <c r="Z1149" s="1">
        <f t="shared" si="86"/>
        <v>0</v>
      </c>
      <c r="AA1149" s="31">
        <f>IFERROR(VLOOKUP(C1149,'eindex _tget pp '!$A$4:$G$615,7,FALSE),0)</f>
        <v>0</v>
      </c>
      <c r="AB1149" s="1">
        <f>VLOOKUP(A1149,'ADM Details FY17'!$A$3:$AB$3515,28,FALSE)</f>
        <v>0</v>
      </c>
      <c r="AC1149" s="1">
        <f t="shared" si="87"/>
        <v>0</v>
      </c>
      <c r="AD1149" s="1">
        <f t="shared" si="88"/>
        <v>0</v>
      </c>
      <c r="AE1149" s="1">
        <f t="shared" si="89"/>
        <v>0</v>
      </c>
    </row>
    <row r="1150" spans="1:31" x14ac:dyDescent="0.25">
      <c r="A1150" t="str">
        <f>B1150&amp;"-"&amp;COUNTIF($B$3:B1150,B1150)</f>
        <v>302-23</v>
      </c>
      <c r="B1150">
        <v>302</v>
      </c>
      <c r="C1150" s="18">
        <f>VLOOKUP(A1150,'ADM Details FY17'!$A$3:$D$3515,4,FALSE)</f>
        <v>0</v>
      </c>
      <c r="D1150" s="1">
        <f>VLOOKUP(A1150,'ADM Details FY17'!$A$3:$E$3515,5,FALSE)</f>
        <v>0</v>
      </c>
      <c r="E1150" s="1">
        <f>VLOOKUP(A1150,'ADM Details FY17'!$A$3:$F$3515,6,FALSE)</f>
        <v>0</v>
      </c>
      <c r="F1150" s="1">
        <f>VLOOKUP(A1150,'ADM Details FY17'!$A$3:$G$3515,7,FALSE)</f>
        <v>0</v>
      </c>
      <c r="G1150" s="1">
        <f>VLOOKUP(A1150,'ADM Details FY17'!$A$3:$H$3515,8,FALSE)</f>
        <v>0</v>
      </c>
      <c r="H1150" s="1">
        <f>VLOOKUP(A1150,'ADM Details FY17'!$A$3:$I$3515,9,FALSE)</f>
        <v>0</v>
      </c>
      <c r="I1150" s="1">
        <f>VLOOKUP(A1150,'ADM Details FY17'!$A$3:$J$3517,10,FALSE)</f>
        <v>0</v>
      </c>
      <c r="J1150" s="1">
        <f>VLOOKUP(A1150,'ADM Details FY17'!$A$3:$K$3515,11,FALSE)</f>
        <v>0</v>
      </c>
      <c r="K1150" s="1">
        <f>VLOOKUP(A1150,'ADM Details FY17'!$A$3:$M$3515,13,FALSE)</f>
        <v>0</v>
      </c>
      <c r="L1150" s="1">
        <f>VLOOKUP(A1150,'ADM Details FY17'!$A$3:$O$3515,15,FALSE)</f>
        <v>0</v>
      </c>
      <c r="M1150" s="1">
        <f>VLOOKUP(A1150,'ADM Details FY17'!$A$3:$P$3515,16,FALSE)</f>
        <v>0</v>
      </c>
      <c r="N1150" s="1">
        <f>VLOOKUP(A1150,'ADM Details FY17'!$A$3:$Q$3515,17,FALSE)</f>
        <v>0</v>
      </c>
      <c r="O1150" s="1">
        <f>VLOOKUP(A1150,'ADM Details FY17'!$A$3:$S$3515,19,FALSE)</f>
        <v>0</v>
      </c>
      <c r="P1150" s="1">
        <f>VLOOKUP(A1150,'ADM Details FY17'!$A$3:$U$3515,21,FALSE)</f>
        <v>0</v>
      </c>
      <c r="Q1150" s="1">
        <f>VLOOKUP(A1150,'ADM Details FY17'!$A$3:$V$3515,22,FALSE)</f>
        <v>0</v>
      </c>
      <c r="R1150" s="1">
        <f>VLOOKUP(A1150,'ADM Details FY17'!$A$3:$W$3515,23,FALSE)</f>
        <v>0</v>
      </c>
      <c r="S1150" s="1">
        <f>VLOOKUP(A1150,'ADM Details FY17'!$A$3:$X$3515,24,FALSE)</f>
        <v>0</v>
      </c>
      <c r="T1150" s="1">
        <f>VLOOKUP(A1150,'ADM Details FY17'!$A$3:$Y$3515,25,FALSE)</f>
        <v>0</v>
      </c>
      <c r="U1150" s="1">
        <f>VLOOKUP(A1150,'ADM Details FY17'!$A$3:$AA$3515,27,FALSE)</f>
        <v>0</v>
      </c>
      <c r="V1150" s="1">
        <f>IFERROR(VLOOKUP(C1150,'eindex _tget pp '!$A$4:$E$615,5,FALSE),0)</f>
        <v>0</v>
      </c>
      <c r="W1150" s="31">
        <f>IFERROR(VLOOKUP(C1150,'eindex _tget pp '!$A$4:$F$615,6,FALSE),0)</f>
        <v>0</v>
      </c>
      <c r="X1150" s="4">
        <f>IFERROR(VLOOKUP(B1150,'eschools 16'!$A$2:$F$25,6,FALSE),1)</f>
        <v>1</v>
      </c>
      <c r="Y1150" s="1">
        <f t="shared" si="85"/>
        <v>0</v>
      </c>
      <c r="Z1150" s="1">
        <f t="shared" si="86"/>
        <v>0</v>
      </c>
      <c r="AA1150" s="31">
        <f>IFERROR(VLOOKUP(C1150,'eindex _tget pp '!$A$4:$G$615,7,FALSE),0)</f>
        <v>0</v>
      </c>
      <c r="AB1150" s="1">
        <f>VLOOKUP(A1150,'ADM Details FY17'!$A$3:$AB$3515,28,FALSE)</f>
        <v>0</v>
      </c>
      <c r="AC1150" s="1">
        <f t="shared" si="87"/>
        <v>0</v>
      </c>
      <c r="AD1150" s="1">
        <f t="shared" si="88"/>
        <v>0</v>
      </c>
      <c r="AE1150" s="1">
        <f t="shared" si="89"/>
        <v>0</v>
      </c>
    </row>
    <row r="1151" spans="1:31" x14ac:dyDescent="0.25">
      <c r="A1151" t="str">
        <f>B1151&amp;"-"&amp;COUNTIF($B$3:B1151,B1151)</f>
        <v>302-24</v>
      </c>
      <c r="B1151">
        <v>302</v>
      </c>
      <c r="C1151" s="18">
        <f>VLOOKUP(A1151,'ADM Details FY17'!$A$3:$D$3515,4,FALSE)</f>
        <v>0</v>
      </c>
      <c r="D1151" s="1">
        <f>VLOOKUP(A1151,'ADM Details FY17'!$A$3:$E$3515,5,FALSE)</f>
        <v>0</v>
      </c>
      <c r="E1151" s="1">
        <f>VLOOKUP(A1151,'ADM Details FY17'!$A$3:$F$3515,6,FALSE)</f>
        <v>0</v>
      </c>
      <c r="F1151" s="1">
        <f>VLOOKUP(A1151,'ADM Details FY17'!$A$3:$G$3515,7,FALSE)</f>
        <v>0</v>
      </c>
      <c r="G1151" s="1">
        <f>VLOOKUP(A1151,'ADM Details FY17'!$A$3:$H$3515,8,FALSE)</f>
        <v>0</v>
      </c>
      <c r="H1151" s="1">
        <f>VLOOKUP(A1151,'ADM Details FY17'!$A$3:$I$3515,9,FALSE)</f>
        <v>0</v>
      </c>
      <c r="I1151" s="1">
        <f>VLOOKUP(A1151,'ADM Details FY17'!$A$3:$J$3517,10,FALSE)</f>
        <v>0</v>
      </c>
      <c r="J1151" s="1">
        <f>VLOOKUP(A1151,'ADM Details FY17'!$A$3:$K$3515,11,FALSE)</f>
        <v>0</v>
      </c>
      <c r="K1151" s="1">
        <f>VLOOKUP(A1151,'ADM Details FY17'!$A$3:$M$3515,13,FALSE)</f>
        <v>0</v>
      </c>
      <c r="L1151" s="1">
        <f>VLOOKUP(A1151,'ADM Details FY17'!$A$3:$O$3515,15,FALSE)</f>
        <v>0</v>
      </c>
      <c r="M1151" s="1">
        <f>VLOOKUP(A1151,'ADM Details FY17'!$A$3:$P$3515,16,FALSE)</f>
        <v>0</v>
      </c>
      <c r="N1151" s="1">
        <f>VLOOKUP(A1151,'ADM Details FY17'!$A$3:$Q$3515,17,FALSE)</f>
        <v>0</v>
      </c>
      <c r="O1151" s="1">
        <f>VLOOKUP(A1151,'ADM Details FY17'!$A$3:$S$3515,19,FALSE)</f>
        <v>0</v>
      </c>
      <c r="P1151" s="1">
        <f>VLOOKUP(A1151,'ADM Details FY17'!$A$3:$U$3515,21,FALSE)</f>
        <v>0</v>
      </c>
      <c r="Q1151" s="1">
        <f>VLOOKUP(A1151,'ADM Details FY17'!$A$3:$V$3515,22,FALSE)</f>
        <v>0</v>
      </c>
      <c r="R1151" s="1">
        <f>VLOOKUP(A1151,'ADM Details FY17'!$A$3:$W$3515,23,FALSE)</f>
        <v>0</v>
      </c>
      <c r="S1151" s="1">
        <f>VLOOKUP(A1151,'ADM Details FY17'!$A$3:$X$3515,24,FALSE)</f>
        <v>0</v>
      </c>
      <c r="T1151" s="1">
        <f>VLOOKUP(A1151,'ADM Details FY17'!$A$3:$Y$3515,25,FALSE)</f>
        <v>0</v>
      </c>
      <c r="U1151" s="1">
        <f>VLOOKUP(A1151,'ADM Details FY17'!$A$3:$AA$3515,27,FALSE)</f>
        <v>0</v>
      </c>
      <c r="V1151" s="1">
        <f>IFERROR(VLOOKUP(C1151,'eindex _tget pp '!$A$4:$E$615,5,FALSE),0)</f>
        <v>0</v>
      </c>
      <c r="W1151" s="31">
        <f>IFERROR(VLOOKUP(C1151,'eindex _tget pp '!$A$4:$F$615,6,FALSE),0)</f>
        <v>0</v>
      </c>
      <c r="X1151" s="4">
        <f>IFERROR(VLOOKUP(B1151,'eschools 16'!$A$2:$F$25,6,FALSE),1)</f>
        <v>1</v>
      </c>
      <c r="Y1151" s="1">
        <f t="shared" si="85"/>
        <v>0</v>
      </c>
      <c r="Z1151" s="1">
        <f t="shared" si="86"/>
        <v>0</v>
      </c>
      <c r="AA1151" s="31">
        <f>IFERROR(VLOOKUP(C1151,'eindex _tget pp '!$A$4:$G$615,7,FALSE),0)</f>
        <v>0</v>
      </c>
      <c r="AB1151" s="1">
        <f>VLOOKUP(A1151,'ADM Details FY17'!$A$3:$AB$3515,28,FALSE)</f>
        <v>0</v>
      </c>
      <c r="AC1151" s="1">
        <f t="shared" si="87"/>
        <v>0</v>
      </c>
      <c r="AD1151" s="1">
        <f t="shared" si="88"/>
        <v>0</v>
      </c>
      <c r="AE1151" s="1">
        <f t="shared" si="89"/>
        <v>0</v>
      </c>
    </row>
    <row r="1152" spans="1:31" x14ac:dyDescent="0.25">
      <c r="A1152" t="str">
        <f>B1152&amp;"-"&amp;COUNTIF($B$3:B1152,B1152)</f>
        <v>302-25</v>
      </c>
      <c r="B1152">
        <v>302</v>
      </c>
      <c r="C1152" s="18">
        <f>VLOOKUP(A1152,'ADM Details FY17'!$A$3:$D$3515,4,FALSE)</f>
        <v>0</v>
      </c>
      <c r="D1152" s="1">
        <f>VLOOKUP(A1152,'ADM Details FY17'!$A$3:$E$3515,5,FALSE)</f>
        <v>0</v>
      </c>
      <c r="E1152" s="1">
        <f>VLOOKUP(A1152,'ADM Details FY17'!$A$3:$F$3515,6,FALSE)</f>
        <v>0</v>
      </c>
      <c r="F1152" s="1">
        <f>VLOOKUP(A1152,'ADM Details FY17'!$A$3:$G$3515,7,FALSE)</f>
        <v>0</v>
      </c>
      <c r="G1152" s="1">
        <f>VLOOKUP(A1152,'ADM Details FY17'!$A$3:$H$3515,8,FALSE)</f>
        <v>0</v>
      </c>
      <c r="H1152" s="1">
        <f>VLOOKUP(A1152,'ADM Details FY17'!$A$3:$I$3515,9,FALSE)</f>
        <v>0</v>
      </c>
      <c r="I1152" s="1">
        <f>VLOOKUP(A1152,'ADM Details FY17'!$A$3:$J$3517,10,FALSE)</f>
        <v>0</v>
      </c>
      <c r="J1152" s="1">
        <f>VLOOKUP(A1152,'ADM Details FY17'!$A$3:$K$3515,11,FALSE)</f>
        <v>0</v>
      </c>
      <c r="K1152" s="1">
        <f>VLOOKUP(A1152,'ADM Details FY17'!$A$3:$M$3515,13,FALSE)</f>
        <v>0</v>
      </c>
      <c r="L1152" s="1">
        <f>VLOOKUP(A1152,'ADM Details FY17'!$A$3:$O$3515,15,FALSE)</f>
        <v>0</v>
      </c>
      <c r="M1152" s="1">
        <f>VLOOKUP(A1152,'ADM Details FY17'!$A$3:$P$3515,16,FALSE)</f>
        <v>0</v>
      </c>
      <c r="N1152" s="1">
        <f>VLOOKUP(A1152,'ADM Details FY17'!$A$3:$Q$3515,17,FALSE)</f>
        <v>0</v>
      </c>
      <c r="O1152" s="1">
        <f>VLOOKUP(A1152,'ADM Details FY17'!$A$3:$S$3515,19,FALSE)</f>
        <v>0</v>
      </c>
      <c r="P1152" s="1">
        <f>VLOOKUP(A1152,'ADM Details FY17'!$A$3:$U$3515,21,FALSE)</f>
        <v>0</v>
      </c>
      <c r="Q1152" s="1">
        <f>VLOOKUP(A1152,'ADM Details FY17'!$A$3:$V$3515,22,FALSE)</f>
        <v>0</v>
      </c>
      <c r="R1152" s="1">
        <f>VLOOKUP(A1152,'ADM Details FY17'!$A$3:$W$3515,23,FALSE)</f>
        <v>0</v>
      </c>
      <c r="S1152" s="1">
        <f>VLOOKUP(A1152,'ADM Details FY17'!$A$3:$X$3515,24,FALSE)</f>
        <v>0</v>
      </c>
      <c r="T1152" s="1">
        <f>VLOOKUP(A1152,'ADM Details FY17'!$A$3:$Y$3515,25,FALSE)</f>
        <v>0</v>
      </c>
      <c r="U1152" s="1">
        <f>VLOOKUP(A1152,'ADM Details FY17'!$A$3:$AA$3515,27,FALSE)</f>
        <v>0</v>
      </c>
      <c r="V1152" s="1">
        <f>IFERROR(VLOOKUP(C1152,'eindex _tget pp '!$A$4:$E$615,5,FALSE),0)</f>
        <v>0</v>
      </c>
      <c r="W1152" s="31">
        <f>IFERROR(VLOOKUP(C1152,'eindex _tget pp '!$A$4:$F$615,6,FALSE),0)</f>
        <v>0</v>
      </c>
      <c r="X1152" s="4">
        <f>IFERROR(VLOOKUP(B1152,'eschools 16'!$A$2:$F$25,6,FALSE),1)</f>
        <v>1</v>
      </c>
      <c r="Y1152" s="1">
        <f t="shared" si="85"/>
        <v>0</v>
      </c>
      <c r="Z1152" s="1">
        <f t="shared" si="86"/>
        <v>0</v>
      </c>
      <c r="AA1152" s="31">
        <f>IFERROR(VLOOKUP(C1152,'eindex _tget pp '!$A$4:$G$615,7,FALSE),0)</f>
        <v>0</v>
      </c>
      <c r="AB1152" s="1">
        <f>VLOOKUP(A1152,'ADM Details FY17'!$A$3:$AB$3515,28,FALSE)</f>
        <v>0</v>
      </c>
      <c r="AC1152" s="1">
        <f t="shared" si="87"/>
        <v>0</v>
      </c>
      <c r="AD1152" s="1">
        <f t="shared" si="88"/>
        <v>0</v>
      </c>
      <c r="AE1152" s="1">
        <f t="shared" si="89"/>
        <v>0</v>
      </c>
    </row>
    <row r="1153" spans="1:31" x14ac:dyDescent="0.25">
      <c r="A1153" t="str">
        <f>B1153&amp;"-"&amp;COUNTIF($B$3:B1153,B1153)</f>
        <v>302-26</v>
      </c>
      <c r="B1153">
        <v>302</v>
      </c>
      <c r="C1153" s="18">
        <f>VLOOKUP(A1153,'ADM Details FY17'!$A$3:$D$3515,4,FALSE)</f>
        <v>0</v>
      </c>
      <c r="D1153" s="1">
        <f>VLOOKUP(A1153,'ADM Details FY17'!$A$3:$E$3515,5,FALSE)</f>
        <v>0</v>
      </c>
      <c r="E1153" s="1">
        <f>VLOOKUP(A1153,'ADM Details FY17'!$A$3:$F$3515,6,FALSE)</f>
        <v>0</v>
      </c>
      <c r="F1153" s="1">
        <f>VLOOKUP(A1153,'ADM Details FY17'!$A$3:$G$3515,7,FALSE)</f>
        <v>0</v>
      </c>
      <c r="G1153" s="1">
        <f>VLOOKUP(A1153,'ADM Details FY17'!$A$3:$H$3515,8,FALSE)</f>
        <v>0</v>
      </c>
      <c r="H1153" s="1">
        <f>VLOOKUP(A1153,'ADM Details FY17'!$A$3:$I$3515,9,FALSE)</f>
        <v>0</v>
      </c>
      <c r="I1153" s="1">
        <f>VLOOKUP(A1153,'ADM Details FY17'!$A$3:$J$3517,10,FALSE)</f>
        <v>0</v>
      </c>
      <c r="J1153" s="1">
        <f>VLOOKUP(A1153,'ADM Details FY17'!$A$3:$K$3515,11,FALSE)</f>
        <v>0</v>
      </c>
      <c r="K1153" s="1">
        <f>VLOOKUP(A1153,'ADM Details FY17'!$A$3:$M$3515,13,FALSE)</f>
        <v>0</v>
      </c>
      <c r="L1153" s="1">
        <f>VLOOKUP(A1153,'ADM Details FY17'!$A$3:$O$3515,15,FALSE)</f>
        <v>0</v>
      </c>
      <c r="M1153" s="1">
        <f>VLOOKUP(A1153,'ADM Details FY17'!$A$3:$P$3515,16,FALSE)</f>
        <v>0</v>
      </c>
      <c r="N1153" s="1">
        <f>VLOOKUP(A1153,'ADM Details FY17'!$A$3:$Q$3515,17,FALSE)</f>
        <v>0</v>
      </c>
      <c r="O1153" s="1">
        <f>VLOOKUP(A1153,'ADM Details FY17'!$A$3:$S$3515,19,FALSE)</f>
        <v>0</v>
      </c>
      <c r="P1153" s="1">
        <f>VLOOKUP(A1153,'ADM Details FY17'!$A$3:$U$3515,21,FALSE)</f>
        <v>0</v>
      </c>
      <c r="Q1153" s="1">
        <f>VLOOKUP(A1153,'ADM Details FY17'!$A$3:$V$3515,22,FALSE)</f>
        <v>0</v>
      </c>
      <c r="R1153" s="1">
        <f>VLOOKUP(A1153,'ADM Details FY17'!$A$3:$W$3515,23,FALSE)</f>
        <v>0</v>
      </c>
      <c r="S1153" s="1">
        <f>VLOOKUP(A1153,'ADM Details FY17'!$A$3:$X$3515,24,FALSE)</f>
        <v>0</v>
      </c>
      <c r="T1153" s="1">
        <f>VLOOKUP(A1153,'ADM Details FY17'!$A$3:$Y$3515,25,FALSE)</f>
        <v>0</v>
      </c>
      <c r="U1153" s="1">
        <f>VLOOKUP(A1153,'ADM Details FY17'!$A$3:$AA$3515,27,FALSE)</f>
        <v>0</v>
      </c>
      <c r="V1153" s="1">
        <f>IFERROR(VLOOKUP(C1153,'eindex _tget pp '!$A$4:$E$615,5,FALSE),0)</f>
        <v>0</v>
      </c>
      <c r="W1153" s="31">
        <f>IFERROR(VLOOKUP(C1153,'eindex _tget pp '!$A$4:$F$615,6,FALSE),0)</f>
        <v>0</v>
      </c>
      <c r="X1153" s="4">
        <f>IFERROR(VLOOKUP(B1153,'eschools 16'!$A$2:$F$25,6,FALSE),1)</f>
        <v>1</v>
      </c>
      <c r="Y1153" s="1">
        <f t="shared" si="85"/>
        <v>0</v>
      </c>
      <c r="Z1153" s="1">
        <f t="shared" si="86"/>
        <v>0</v>
      </c>
      <c r="AA1153" s="31">
        <f>IFERROR(VLOOKUP(C1153,'eindex _tget pp '!$A$4:$G$615,7,FALSE),0)</f>
        <v>0</v>
      </c>
      <c r="AB1153" s="1">
        <f>VLOOKUP(A1153,'ADM Details FY17'!$A$3:$AB$3515,28,FALSE)</f>
        <v>0</v>
      </c>
      <c r="AC1153" s="1">
        <f t="shared" si="87"/>
        <v>0</v>
      </c>
      <c r="AD1153" s="1">
        <f t="shared" si="88"/>
        <v>0</v>
      </c>
      <c r="AE1153" s="1">
        <f t="shared" si="89"/>
        <v>0</v>
      </c>
    </row>
    <row r="1154" spans="1:31" x14ac:dyDescent="0.25">
      <c r="A1154" t="str">
        <f>B1154&amp;"-"&amp;COUNTIF($B$3:B1154,B1154)</f>
        <v>302-27</v>
      </c>
      <c r="B1154">
        <v>302</v>
      </c>
      <c r="C1154" s="18">
        <f>VLOOKUP(A1154,'ADM Details FY17'!$A$3:$D$3515,4,FALSE)</f>
        <v>0</v>
      </c>
      <c r="D1154" s="1">
        <f>VLOOKUP(A1154,'ADM Details FY17'!$A$3:$E$3515,5,FALSE)</f>
        <v>0</v>
      </c>
      <c r="E1154" s="1">
        <f>VLOOKUP(A1154,'ADM Details FY17'!$A$3:$F$3515,6,FALSE)</f>
        <v>0</v>
      </c>
      <c r="F1154" s="1">
        <f>VLOOKUP(A1154,'ADM Details FY17'!$A$3:$G$3515,7,FALSE)</f>
        <v>0</v>
      </c>
      <c r="G1154" s="1">
        <f>VLOOKUP(A1154,'ADM Details FY17'!$A$3:$H$3515,8,FALSE)</f>
        <v>0</v>
      </c>
      <c r="H1154" s="1">
        <f>VLOOKUP(A1154,'ADM Details FY17'!$A$3:$I$3515,9,FALSE)</f>
        <v>0</v>
      </c>
      <c r="I1154" s="1">
        <f>VLOOKUP(A1154,'ADM Details FY17'!$A$3:$J$3517,10,FALSE)</f>
        <v>0</v>
      </c>
      <c r="J1154" s="1">
        <f>VLOOKUP(A1154,'ADM Details FY17'!$A$3:$K$3515,11,FALSE)</f>
        <v>0</v>
      </c>
      <c r="K1154" s="1">
        <f>VLOOKUP(A1154,'ADM Details FY17'!$A$3:$M$3515,13,FALSE)</f>
        <v>0</v>
      </c>
      <c r="L1154" s="1">
        <f>VLOOKUP(A1154,'ADM Details FY17'!$A$3:$O$3515,15,FALSE)</f>
        <v>0</v>
      </c>
      <c r="M1154" s="1">
        <f>VLOOKUP(A1154,'ADM Details FY17'!$A$3:$P$3515,16,FALSE)</f>
        <v>0</v>
      </c>
      <c r="N1154" s="1">
        <f>VLOOKUP(A1154,'ADM Details FY17'!$A$3:$Q$3515,17,FALSE)</f>
        <v>0</v>
      </c>
      <c r="O1154" s="1">
        <f>VLOOKUP(A1154,'ADM Details FY17'!$A$3:$S$3515,19,FALSE)</f>
        <v>0</v>
      </c>
      <c r="P1154" s="1">
        <f>VLOOKUP(A1154,'ADM Details FY17'!$A$3:$U$3515,21,FALSE)</f>
        <v>0</v>
      </c>
      <c r="Q1154" s="1">
        <f>VLOOKUP(A1154,'ADM Details FY17'!$A$3:$V$3515,22,FALSE)</f>
        <v>0</v>
      </c>
      <c r="R1154" s="1">
        <f>VLOOKUP(A1154,'ADM Details FY17'!$A$3:$W$3515,23,FALSE)</f>
        <v>0</v>
      </c>
      <c r="S1154" s="1">
        <f>VLOOKUP(A1154,'ADM Details FY17'!$A$3:$X$3515,24,FALSE)</f>
        <v>0</v>
      </c>
      <c r="T1154" s="1">
        <f>VLOOKUP(A1154,'ADM Details FY17'!$A$3:$Y$3515,25,FALSE)</f>
        <v>0</v>
      </c>
      <c r="U1154" s="1">
        <f>VLOOKUP(A1154,'ADM Details FY17'!$A$3:$AA$3515,27,FALSE)</f>
        <v>0</v>
      </c>
      <c r="V1154" s="1">
        <f>IFERROR(VLOOKUP(C1154,'eindex _tget pp '!$A$4:$E$615,5,FALSE),0)</f>
        <v>0</v>
      </c>
      <c r="W1154" s="31">
        <f>IFERROR(VLOOKUP(C1154,'eindex _tget pp '!$A$4:$F$615,6,FALSE),0)</f>
        <v>0</v>
      </c>
      <c r="X1154" s="4">
        <f>IFERROR(VLOOKUP(B1154,'eschools 16'!$A$2:$F$25,6,FALSE),1)</f>
        <v>1</v>
      </c>
      <c r="Y1154" s="1">
        <f t="shared" si="85"/>
        <v>0</v>
      </c>
      <c r="Z1154" s="1">
        <f t="shared" si="86"/>
        <v>0</v>
      </c>
      <c r="AA1154" s="31">
        <f>IFERROR(VLOOKUP(C1154,'eindex _tget pp '!$A$4:$G$615,7,FALSE),0)</f>
        <v>0</v>
      </c>
      <c r="AB1154" s="1">
        <f>VLOOKUP(A1154,'ADM Details FY17'!$A$3:$AB$3515,28,FALSE)</f>
        <v>0</v>
      </c>
      <c r="AC1154" s="1">
        <f t="shared" si="87"/>
        <v>0</v>
      </c>
      <c r="AD1154" s="1">
        <f t="shared" si="88"/>
        <v>0</v>
      </c>
      <c r="AE1154" s="1">
        <f t="shared" si="89"/>
        <v>0</v>
      </c>
    </row>
    <row r="1155" spans="1:31" x14ac:dyDescent="0.25">
      <c r="A1155" t="str">
        <f>B1155&amp;"-"&amp;COUNTIF($B$3:B1155,B1155)</f>
        <v>302-28</v>
      </c>
      <c r="B1155">
        <v>302</v>
      </c>
      <c r="C1155" s="18">
        <f>VLOOKUP(A1155,'ADM Details FY17'!$A$3:$D$3515,4,FALSE)</f>
        <v>0</v>
      </c>
      <c r="D1155" s="1">
        <f>VLOOKUP(A1155,'ADM Details FY17'!$A$3:$E$3515,5,FALSE)</f>
        <v>0</v>
      </c>
      <c r="E1155" s="1">
        <f>VLOOKUP(A1155,'ADM Details FY17'!$A$3:$F$3515,6,FALSE)</f>
        <v>0</v>
      </c>
      <c r="F1155" s="1">
        <f>VLOOKUP(A1155,'ADM Details FY17'!$A$3:$G$3515,7,FALSE)</f>
        <v>0</v>
      </c>
      <c r="G1155" s="1">
        <f>VLOOKUP(A1155,'ADM Details FY17'!$A$3:$H$3515,8,FALSE)</f>
        <v>0</v>
      </c>
      <c r="H1155" s="1">
        <f>VLOOKUP(A1155,'ADM Details FY17'!$A$3:$I$3515,9,FALSE)</f>
        <v>0</v>
      </c>
      <c r="I1155" s="1">
        <f>VLOOKUP(A1155,'ADM Details FY17'!$A$3:$J$3517,10,FALSE)</f>
        <v>0</v>
      </c>
      <c r="J1155" s="1">
        <f>VLOOKUP(A1155,'ADM Details FY17'!$A$3:$K$3515,11,FALSE)</f>
        <v>0</v>
      </c>
      <c r="K1155" s="1">
        <f>VLOOKUP(A1155,'ADM Details FY17'!$A$3:$M$3515,13,FALSE)</f>
        <v>0</v>
      </c>
      <c r="L1155" s="1">
        <f>VLOOKUP(A1155,'ADM Details FY17'!$A$3:$O$3515,15,FALSE)</f>
        <v>0</v>
      </c>
      <c r="M1155" s="1">
        <f>VLOOKUP(A1155,'ADM Details FY17'!$A$3:$P$3515,16,FALSE)</f>
        <v>0</v>
      </c>
      <c r="N1155" s="1">
        <f>VLOOKUP(A1155,'ADM Details FY17'!$A$3:$Q$3515,17,FALSE)</f>
        <v>0</v>
      </c>
      <c r="O1155" s="1">
        <f>VLOOKUP(A1155,'ADM Details FY17'!$A$3:$S$3515,19,FALSE)</f>
        <v>0</v>
      </c>
      <c r="P1155" s="1">
        <f>VLOOKUP(A1155,'ADM Details FY17'!$A$3:$U$3515,21,FALSE)</f>
        <v>0</v>
      </c>
      <c r="Q1155" s="1">
        <f>VLOOKUP(A1155,'ADM Details FY17'!$A$3:$V$3515,22,FALSE)</f>
        <v>0</v>
      </c>
      <c r="R1155" s="1">
        <f>VLOOKUP(A1155,'ADM Details FY17'!$A$3:$W$3515,23,FALSE)</f>
        <v>0</v>
      </c>
      <c r="S1155" s="1">
        <f>VLOOKUP(A1155,'ADM Details FY17'!$A$3:$X$3515,24,FALSE)</f>
        <v>0</v>
      </c>
      <c r="T1155" s="1">
        <f>VLOOKUP(A1155,'ADM Details FY17'!$A$3:$Y$3515,25,FALSE)</f>
        <v>0</v>
      </c>
      <c r="U1155" s="1">
        <f>VLOOKUP(A1155,'ADM Details FY17'!$A$3:$AA$3515,27,FALSE)</f>
        <v>0</v>
      </c>
      <c r="V1155" s="1">
        <f>IFERROR(VLOOKUP(C1155,'eindex _tget pp '!$A$4:$E$615,5,FALSE),0)</f>
        <v>0</v>
      </c>
      <c r="W1155" s="31">
        <f>IFERROR(VLOOKUP(C1155,'eindex _tget pp '!$A$4:$F$615,6,FALSE),0)</f>
        <v>0</v>
      </c>
      <c r="X1155" s="4">
        <f>IFERROR(VLOOKUP(B1155,'eschools 16'!$A$2:$F$25,6,FALSE),1)</f>
        <v>1</v>
      </c>
      <c r="Y1155" s="1">
        <f t="shared" si="85"/>
        <v>0</v>
      </c>
      <c r="Z1155" s="1">
        <f t="shared" si="86"/>
        <v>0</v>
      </c>
      <c r="AA1155" s="31">
        <f>IFERROR(VLOOKUP(C1155,'eindex _tget pp '!$A$4:$G$615,7,FALSE),0)</f>
        <v>0</v>
      </c>
      <c r="AB1155" s="1">
        <f>VLOOKUP(A1155,'ADM Details FY17'!$A$3:$AB$3515,28,FALSE)</f>
        <v>0</v>
      </c>
      <c r="AC1155" s="1">
        <f t="shared" si="87"/>
        <v>0</v>
      </c>
      <c r="AD1155" s="1">
        <f t="shared" si="88"/>
        <v>0</v>
      </c>
      <c r="AE1155" s="1">
        <f t="shared" si="89"/>
        <v>0</v>
      </c>
    </row>
    <row r="1156" spans="1:31" x14ac:dyDescent="0.25">
      <c r="A1156" t="str">
        <f>B1156&amp;"-"&amp;COUNTIF($B$3:B1156,B1156)</f>
        <v>303-1</v>
      </c>
      <c r="B1156">
        <v>303</v>
      </c>
      <c r="C1156" s="18">
        <f>VLOOKUP(A1156,'ADM Details FY17'!$A$3:$D$3515,4,FALSE)</f>
        <v>61903</v>
      </c>
      <c r="D1156" s="1">
        <f>VLOOKUP(A1156,'ADM Details FY17'!$A$3:$E$3515,5,FALSE)</f>
        <v>1</v>
      </c>
      <c r="E1156" s="1">
        <f>VLOOKUP(A1156,'ADM Details FY17'!$A$3:$F$3515,6,FALSE)</f>
        <v>0</v>
      </c>
      <c r="F1156" s="1">
        <f>VLOOKUP(A1156,'ADM Details FY17'!$A$3:$G$3515,7,FALSE)</f>
        <v>0</v>
      </c>
      <c r="G1156" s="1">
        <f>VLOOKUP(A1156,'ADM Details FY17'!$A$3:$H$3515,8,FALSE)</f>
        <v>0</v>
      </c>
      <c r="H1156" s="1">
        <f>VLOOKUP(A1156,'ADM Details FY17'!$A$3:$I$3515,9,FALSE)</f>
        <v>0</v>
      </c>
      <c r="I1156" s="1">
        <f>VLOOKUP(A1156,'ADM Details FY17'!$A$3:$J$3517,10,FALSE)</f>
        <v>0</v>
      </c>
      <c r="J1156" s="1">
        <f>VLOOKUP(A1156,'ADM Details FY17'!$A$3:$K$3515,11,FALSE)</f>
        <v>0</v>
      </c>
      <c r="K1156" s="1">
        <f>VLOOKUP(A1156,'ADM Details FY17'!$A$3:$M$3515,13,FALSE)</f>
        <v>1</v>
      </c>
      <c r="L1156" s="1">
        <f>VLOOKUP(A1156,'ADM Details FY17'!$A$3:$O$3515,15,FALSE)</f>
        <v>0</v>
      </c>
      <c r="M1156" s="1">
        <f>VLOOKUP(A1156,'ADM Details FY17'!$A$3:$P$3515,16,FALSE)</f>
        <v>0</v>
      </c>
      <c r="N1156" s="1">
        <f>VLOOKUP(A1156,'ADM Details FY17'!$A$3:$Q$3515,17,FALSE)</f>
        <v>0</v>
      </c>
      <c r="O1156" s="1">
        <f>VLOOKUP(A1156,'ADM Details FY17'!$A$3:$S$3515,19,FALSE)</f>
        <v>0</v>
      </c>
      <c r="P1156" s="1">
        <f>VLOOKUP(A1156,'ADM Details FY17'!$A$3:$U$3515,21,FALSE)</f>
        <v>0</v>
      </c>
      <c r="Q1156" s="1">
        <f>VLOOKUP(A1156,'ADM Details FY17'!$A$3:$V$3515,22,FALSE)</f>
        <v>0</v>
      </c>
      <c r="R1156" s="1">
        <f>VLOOKUP(A1156,'ADM Details FY17'!$A$3:$W$3515,23,FALSE)</f>
        <v>0</v>
      </c>
      <c r="S1156" s="1">
        <f>VLOOKUP(A1156,'ADM Details FY17'!$A$3:$X$3515,24,FALSE)</f>
        <v>0</v>
      </c>
      <c r="T1156" s="1">
        <f>VLOOKUP(A1156,'ADM Details FY17'!$A$3:$Y$3515,25,FALSE)</f>
        <v>0</v>
      </c>
      <c r="U1156" s="1">
        <f>VLOOKUP(A1156,'ADM Details FY17'!$A$3:$AA$3515,27,FALSE)</f>
        <v>0</v>
      </c>
      <c r="V1156" s="1">
        <f>IFERROR(VLOOKUP(C1156,'eindex _tget pp '!$A$4:$E$615,5,FALSE),0)</f>
        <v>1090.63953467288</v>
      </c>
      <c r="W1156" s="31">
        <f>IFERROR(VLOOKUP(C1156,'eindex _tget pp '!$A$4:$F$615,6,FALSE),0)</f>
        <v>1.7825999961000001</v>
      </c>
      <c r="X1156" s="4">
        <f>IFERROR(VLOOKUP(B1156,'eschools 16'!$A$2:$F$25,6,FALSE),1)</f>
        <v>1</v>
      </c>
      <c r="Y1156" s="1">
        <f t="shared" ref="Y1156:Y1219" si="90">ROUND(IF(X1156=2,0,(AD1156*0.25*V1156)),2)</f>
        <v>272.66000000000003</v>
      </c>
      <c r="Z1156" s="1">
        <f t="shared" ref="Z1156:Z1219" si="91">ROUND(IF(X1156=2,0,(K1156*272*W1156)),2)</f>
        <v>484.87</v>
      </c>
      <c r="AA1156" s="31">
        <f>IFERROR(VLOOKUP(C1156,'eindex _tget pp '!$A$4:$G$615,7,FALSE),0)</f>
        <v>0.70252247300000004</v>
      </c>
      <c r="AB1156" s="1">
        <f>VLOOKUP(A1156,'ADM Details FY17'!$A$3:$AB$3515,28,FALSE)</f>
        <v>0</v>
      </c>
      <c r="AC1156" s="1">
        <f t="shared" ref="AC1156:AC1219" si="92">ROUND((AA1156*AB1156*923.6758),2)</f>
        <v>0</v>
      </c>
      <c r="AD1156" s="1">
        <f t="shared" ref="AD1156:AD1219" si="93">D1156+(U1156*0.2)</f>
        <v>1</v>
      </c>
      <c r="AE1156" s="1">
        <f t="shared" ref="AE1156:AE1219" si="94">IF(X1156=2,(AD1156*25),(AD1156*150))</f>
        <v>150</v>
      </c>
    </row>
    <row r="1157" spans="1:31" x14ac:dyDescent="0.25">
      <c r="A1157" t="str">
        <f>B1157&amp;"-"&amp;COUNTIF($B$3:B1157,B1157)</f>
        <v>303-2</v>
      </c>
      <c r="B1157">
        <v>303</v>
      </c>
      <c r="C1157" s="18">
        <f>VLOOKUP(A1157,'ADM Details FY17'!$A$3:$D$3515,4,FALSE)</f>
        <v>43489</v>
      </c>
      <c r="D1157" s="1">
        <f>VLOOKUP(A1157,'ADM Details FY17'!$A$3:$E$3515,5,FALSE)</f>
        <v>3.52</v>
      </c>
      <c r="E1157" s="1">
        <f>VLOOKUP(A1157,'ADM Details FY17'!$A$3:$F$3515,6,FALSE)</f>
        <v>0</v>
      </c>
      <c r="F1157" s="1">
        <f>VLOOKUP(A1157,'ADM Details FY17'!$A$3:$G$3515,7,FALSE)</f>
        <v>0.11</v>
      </c>
      <c r="G1157" s="1">
        <f>VLOOKUP(A1157,'ADM Details FY17'!$A$3:$H$3515,8,FALSE)</f>
        <v>1.01</v>
      </c>
      <c r="H1157" s="1">
        <f>VLOOKUP(A1157,'ADM Details FY17'!$A$3:$I$3515,9,FALSE)</f>
        <v>0</v>
      </c>
      <c r="I1157" s="1">
        <f>VLOOKUP(A1157,'ADM Details FY17'!$A$3:$J$3517,10,FALSE)</f>
        <v>0</v>
      </c>
      <c r="J1157" s="1">
        <f>VLOOKUP(A1157,'ADM Details FY17'!$A$3:$K$3515,11,FALSE)</f>
        <v>0.34</v>
      </c>
      <c r="K1157" s="1">
        <f>VLOOKUP(A1157,'ADM Details FY17'!$A$3:$M$3515,13,FALSE)</f>
        <v>3.52</v>
      </c>
      <c r="L1157" s="1">
        <f>VLOOKUP(A1157,'ADM Details FY17'!$A$3:$O$3515,15,FALSE)</f>
        <v>0</v>
      </c>
      <c r="M1157" s="1">
        <f>VLOOKUP(A1157,'ADM Details FY17'!$A$3:$P$3515,16,FALSE)</f>
        <v>0</v>
      </c>
      <c r="N1157" s="1">
        <f>VLOOKUP(A1157,'ADM Details FY17'!$A$3:$Q$3515,17,FALSE)</f>
        <v>0</v>
      </c>
      <c r="O1157" s="1">
        <f>VLOOKUP(A1157,'ADM Details FY17'!$A$3:$S$3515,19,FALSE)</f>
        <v>0</v>
      </c>
      <c r="P1157" s="1">
        <f>VLOOKUP(A1157,'ADM Details FY17'!$A$3:$U$3515,21,FALSE)</f>
        <v>0</v>
      </c>
      <c r="Q1157" s="1">
        <f>VLOOKUP(A1157,'ADM Details FY17'!$A$3:$V$3515,22,FALSE)</f>
        <v>0</v>
      </c>
      <c r="R1157" s="1">
        <f>VLOOKUP(A1157,'ADM Details FY17'!$A$3:$W$3515,23,FALSE)</f>
        <v>0</v>
      </c>
      <c r="S1157" s="1">
        <f>VLOOKUP(A1157,'ADM Details FY17'!$A$3:$X$3515,24,FALSE)</f>
        <v>0</v>
      </c>
      <c r="T1157" s="1">
        <f>VLOOKUP(A1157,'ADM Details FY17'!$A$3:$Y$3515,25,FALSE)</f>
        <v>0</v>
      </c>
      <c r="U1157" s="1">
        <f>VLOOKUP(A1157,'ADM Details FY17'!$A$3:$AA$3515,27,FALSE)</f>
        <v>0</v>
      </c>
      <c r="V1157" s="1">
        <f>IFERROR(VLOOKUP(C1157,'eindex _tget pp '!$A$4:$E$615,5,FALSE),0)</f>
        <v>965.83149339195813</v>
      </c>
      <c r="W1157" s="31">
        <f>IFERROR(VLOOKUP(C1157,'eindex _tget pp '!$A$4:$F$615,6,FALSE),0)</f>
        <v>3.72042677</v>
      </c>
      <c r="X1157" s="4">
        <f>IFERROR(VLOOKUP(B1157,'eschools 16'!$A$2:$F$25,6,FALSE),1)</f>
        <v>1</v>
      </c>
      <c r="Y1157" s="1">
        <f t="shared" si="90"/>
        <v>849.93</v>
      </c>
      <c r="Z1157" s="1">
        <f t="shared" si="91"/>
        <v>3562.09</v>
      </c>
      <c r="AA1157" s="31">
        <f>IFERROR(VLOOKUP(C1157,'eindex _tget pp '!$A$4:$G$615,7,FALSE),0)</f>
        <v>0.698126252</v>
      </c>
      <c r="AB1157" s="1">
        <f>VLOOKUP(A1157,'ADM Details FY17'!$A$3:$AB$3515,28,FALSE)</f>
        <v>0</v>
      </c>
      <c r="AC1157" s="1">
        <f t="shared" si="92"/>
        <v>0</v>
      </c>
      <c r="AD1157" s="1">
        <f t="shared" si="93"/>
        <v>3.52</v>
      </c>
      <c r="AE1157" s="1">
        <f t="shared" si="94"/>
        <v>528</v>
      </c>
    </row>
    <row r="1158" spans="1:31" x14ac:dyDescent="0.25">
      <c r="A1158" t="str">
        <f>B1158&amp;"-"&amp;COUNTIF($B$3:B1158,B1158)</f>
        <v>303-3</v>
      </c>
      <c r="B1158">
        <v>303</v>
      </c>
      <c r="C1158" s="18">
        <f>VLOOKUP(A1158,'ADM Details FY17'!$A$3:$D$3515,4,FALSE)</f>
        <v>43513</v>
      </c>
      <c r="D1158" s="1">
        <f>VLOOKUP(A1158,'ADM Details FY17'!$A$3:$E$3515,5,FALSE)</f>
        <v>1.97</v>
      </c>
      <c r="E1158" s="1">
        <f>VLOOKUP(A1158,'ADM Details FY17'!$A$3:$F$3515,6,FALSE)</f>
        <v>0</v>
      </c>
      <c r="F1158" s="1">
        <f>VLOOKUP(A1158,'ADM Details FY17'!$A$3:$G$3515,7,FALSE)</f>
        <v>0</v>
      </c>
      <c r="G1158" s="1">
        <f>VLOOKUP(A1158,'ADM Details FY17'!$A$3:$H$3515,8,FALSE)</f>
        <v>0.68</v>
      </c>
      <c r="H1158" s="1">
        <f>VLOOKUP(A1158,'ADM Details FY17'!$A$3:$I$3515,9,FALSE)</f>
        <v>0</v>
      </c>
      <c r="I1158" s="1">
        <f>VLOOKUP(A1158,'ADM Details FY17'!$A$3:$J$3517,10,FALSE)</f>
        <v>0</v>
      </c>
      <c r="J1158" s="1">
        <f>VLOOKUP(A1158,'ADM Details FY17'!$A$3:$K$3515,11,FALSE)</f>
        <v>0</v>
      </c>
      <c r="K1158" s="1">
        <f>VLOOKUP(A1158,'ADM Details FY17'!$A$3:$M$3515,13,FALSE)</f>
        <v>1.97</v>
      </c>
      <c r="L1158" s="1">
        <f>VLOOKUP(A1158,'ADM Details FY17'!$A$3:$O$3515,15,FALSE)</f>
        <v>0</v>
      </c>
      <c r="M1158" s="1">
        <f>VLOOKUP(A1158,'ADM Details FY17'!$A$3:$P$3515,16,FALSE)</f>
        <v>0</v>
      </c>
      <c r="N1158" s="1">
        <f>VLOOKUP(A1158,'ADM Details FY17'!$A$3:$Q$3515,17,FALSE)</f>
        <v>0</v>
      </c>
      <c r="O1158" s="1">
        <f>VLOOKUP(A1158,'ADM Details FY17'!$A$3:$S$3515,19,FALSE)</f>
        <v>0</v>
      </c>
      <c r="P1158" s="1">
        <f>VLOOKUP(A1158,'ADM Details FY17'!$A$3:$U$3515,21,FALSE)</f>
        <v>0</v>
      </c>
      <c r="Q1158" s="1">
        <f>VLOOKUP(A1158,'ADM Details FY17'!$A$3:$V$3515,22,FALSE)</f>
        <v>0</v>
      </c>
      <c r="R1158" s="1">
        <f>VLOOKUP(A1158,'ADM Details FY17'!$A$3:$W$3515,23,FALSE)</f>
        <v>0</v>
      </c>
      <c r="S1158" s="1">
        <f>VLOOKUP(A1158,'ADM Details FY17'!$A$3:$X$3515,24,FALSE)</f>
        <v>0</v>
      </c>
      <c r="T1158" s="1">
        <f>VLOOKUP(A1158,'ADM Details FY17'!$A$3:$Y$3515,25,FALSE)</f>
        <v>0</v>
      </c>
      <c r="U1158" s="1">
        <f>VLOOKUP(A1158,'ADM Details FY17'!$A$3:$AA$3515,27,FALSE)</f>
        <v>0</v>
      </c>
      <c r="V1158" s="1">
        <f>IFERROR(VLOOKUP(C1158,'eindex _tget pp '!$A$4:$E$615,5,FALSE),0)</f>
        <v>767.12589335078189</v>
      </c>
      <c r="W1158" s="31">
        <f>IFERROR(VLOOKUP(C1158,'eindex _tget pp '!$A$4:$F$615,6,FALSE),0)</f>
        <v>3.1651166308000001</v>
      </c>
      <c r="X1158" s="4">
        <f>IFERROR(VLOOKUP(B1158,'eschools 16'!$A$2:$F$25,6,FALSE),1)</f>
        <v>1</v>
      </c>
      <c r="Y1158" s="1">
        <f t="shared" si="90"/>
        <v>377.81</v>
      </c>
      <c r="Z1158" s="1">
        <f t="shared" si="91"/>
        <v>1696</v>
      </c>
      <c r="AA1158" s="31">
        <f>IFERROR(VLOOKUP(C1158,'eindex _tget pp '!$A$4:$G$615,7,FALSE),0)</f>
        <v>0.61051283199999995</v>
      </c>
      <c r="AB1158" s="1">
        <f>VLOOKUP(A1158,'ADM Details FY17'!$A$3:$AB$3515,28,FALSE)</f>
        <v>0</v>
      </c>
      <c r="AC1158" s="1">
        <f t="shared" si="92"/>
        <v>0</v>
      </c>
      <c r="AD1158" s="1">
        <f t="shared" si="93"/>
        <v>1.97</v>
      </c>
      <c r="AE1158" s="1">
        <f t="shared" si="94"/>
        <v>295.5</v>
      </c>
    </row>
    <row r="1159" spans="1:31" x14ac:dyDescent="0.25">
      <c r="A1159" t="str">
        <f>B1159&amp;"-"&amp;COUNTIF($B$3:B1159,B1159)</f>
        <v>303-4</v>
      </c>
      <c r="B1159">
        <v>303</v>
      </c>
      <c r="C1159" s="18">
        <f>VLOOKUP(A1159,'ADM Details FY17'!$A$3:$D$3515,4,FALSE)</f>
        <v>48298</v>
      </c>
      <c r="D1159" s="1">
        <f>VLOOKUP(A1159,'ADM Details FY17'!$A$3:$E$3515,5,FALSE)</f>
        <v>4.59</v>
      </c>
      <c r="E1159" s="1">
        <f>VLOOKUP(A1159,'ADM Details FY17'!$A$3:$F$3515,6,FALSE)</f>
        <v>0</v>
      </c>
      <c r="F1159" s="1">
        <f>VLOOKUP(A1159,'ADM Details FY17'!$A$3:$G$3515,7,FALSE)</f>
        <v>1</v>
      </c>
      <c r="G1159" s="1">
        <f>VLOOKUP(A1159,'ADM Details FY17'!$A$3:$H$3515,8,FALSE)</f>
        <v>0.75</v>
      </c>
      <c r="H1159" s="1">
        <f>VLOOKUP(A1159,'ADM Details FY17'!$A$3:$I$3515,9,FALSE)</f>
        <v>0</v>
      </c>
      <c r="I1159" s="1">
        <f>VLOOKUP(A1159,'ADM Details FY17'!$A$3:$J$3517,10,FALSE)</f>
        <v>0</v>
      </c>
      <c r="J1159" s="1">
        <f>VLOOKUP(A1159,'ADM Details FY17'!$A$3:$K$3515,11,FALSE)</f>
        <v>2</v>
      </c>
      <c r="K1159" s="1">
        <f>VLOOKUP(A1159,'ADM Details FY17'!$A$3:$M$3515,13,FALSE)</f>
        <v>4.59</v>
      </c>
      <c r="L1159" s="1">
        <f>VLOOKUP(A1159,'ADM Details FY17'!$A$3:$O$3515,15,FALSE)</f>
        <v>0</v>
      </c>
      <c r="M1159" s="1">
        <f>VLOOKUP(A1159,'ADM Details FY17'!$A$3:$P$3515,16,FALSE)</f>
        <v>0</v>
      </c>
      <c r="N1159" s="1">
        <f>VLOOKUP(A1159,'ADM Details FY17'!$A$3:$Q$3515,17,FALSE)</f>
        <v>0</v>
      </c>
      <c r="O1159" s="1">
        <f>VLOOKUP(A1159,'ADM Details FY17'!$A$3:$S$3515,19,FALSE)</f>
        <v>0</v>
      </c>
      <c r="P1159" s="1">
        <f>VLOOKUP(A1159,'ADM Details FY17'!$A$3:$U$3515,21,FALSE)</f>
        <v>0</v>
      </c>
      <c r="Q1159" s="1">
        <f>VLOOKUP(A1159,'ADM Details FY17'!$A$3:$V$3515,22,FALSE)</f>
        <v>0</v>
      </c>
      <c r="R1159" s="1">
        <f>VLOOKUP(A1159,'ADM Details FY17'!$A$3:$W$3515,23,FALSE)</f>
        <v>0</v>
      </c>
      <c r="S1159" s="1">
        <f>VLOOKUP(A1159,'ADM Details FY17'!$A$3:$X$3515,24,FALSE)</f>
        <v>0</v>
      </c>
      <c r="T1159" s="1">
        <f>VLOOKUP(A1159,'ADM Details FY17'!$A$3:$Y$3515,25,FALSE)</f>
        <v>0</v>
      </c>
      <c r="U1159" s="1">
        <f>VLOOKUP(A1159,'ADM Details FY17'!$A$3:$AA$3515,27,FALSE)</f>
        <v>0</v>
      </c>
      <c r="V1159" s="1">
        <f>IFERROR(VLOOKUP(C1159,'eindex _tget pp '!$A$4:$E$615,5,FALSE),0)</f>
        <v>360.31298947626044</v>
      </c>
      <c r="W1159" s="31">
        <f>IFERROR(VLOOKUP(C1159,'eindex _tget pp '!$A$4:$F$615,6,FALSE),0)</f>
        <v>0.93499402740000004</v>
      </c>
      <c r="X1159" s="4">
        <f>IFERROR(VLOOKUP(B1159,'eschools 16'!$A$2:$F$25,6,FALSE),1)</f>
        <v>1</v>
      </c>
      <c r="Y1159" s="1">
        <f t="shared" si="90"/>
        <v>413.46</v>
      </c>
      <c r="Z1159" s="1">
        <f t="shared" si="91"/>
        <v>1167.32</v>
      </c>
      <c r="AA1159" s="31">
        <f>IFERROR(VLOOKUP(C1159,'eindex _tget pp '!$A$4:$G$615,7,FALSE),0)</f>
        <v>0.52897740699999996</v>
      </c>
      <c r="AB1159" s="1">
        <f>VLOOKUP(A1159,'ADM Details FY17'!$A$3:$AB$3515,28,FALSE)</f>
        <v>0</v>
      </c>
      <c r="AC1159" s="1">
        <f t="shared" si="92"/>
        <v>0</v>
      </c>
      <c r="AD1159" s="1">
        <f t="shared" si="93"/>
        <v>4.59</v>
      </c>
      <c r="AE1159" s="1">
        <f t="shared" si="94"/>
        <v>688.5</v>
      </c>
    </row>
    <row r="1160" spans="1:31" x14ac:dyDescent="0.25">
      <c r="A1160" t="str">
        <f>B1160&amp;"-"&amp;COUNTIF($B$3:B1160,B1160)</f>
        <v>303-5</v>
      </c>
      <c r="B1160">
        <v>303</v>
      </c>
      <c r="C1160" s="18">
        <f>VLOOKUP(A1160,'ADM Details FY17'!$A$3:$D$3515,4,FALSE)</f>
        <v>47167</v>
      </c>
      <c r="D1160" s="1">
        <f>VLOOKUP(A1160,'ADM Details FY17'!$A$3:$E$3515,5,FALSE)</f>
        <v>0.55000000000000004</v>
      </c>
      <c r="E1160" s="1">
        <f>VLOOKUP(A1160,'ADM Details FY17'!$A$3:$F$3515,6,FALSE)</f>
        <v>0</v>
      </c>
      <c r="F1160" s="1">
        <f>VLOOKUP(A1160,'ADM Details FY17'!$A$3:$G$3515,7,FALSE)</f>
        <v>0</v>
      </c>
      <c r="G1160" s="1">
        <f>VLOOKUP(A1160,'ADM Details FY17'!$A$3:$H$3515,8,FALSE)</f>
        <v>0</v>
      </c>
      <c r="H1160" s="1">
        <f>VLOOKUP(A1160,'ADM Details FY17'!$A$3:$I$3515,9,FALSE)</f>
        <v>0</v>
      </c>
      <c r="I1160" s="1">
        <f>VLOOKUP(A1160,'ADM Details FY17'!$A$3:$J$3517,10,FALSE)</f>
        <v>0</v>
      </c>
      <c r="J1160" s="1">
        <f>VLOOKUP(A1160,'ADM Details FY17'!$A$3:$K$3515,11,FALSE)</f>
        <v>0</v>
      </c>
      <c r="K1160" s="1">
        <f>VLOOKUP(A1160,'ADM Details FY17'!$A$3:$M$3515,13,FALSE)</f>
        <v>0.55000000000000004</v>
      </c>
      <c r="L1160" s="1">
        <f>VLOOKUP(A1160,'ADM Details FY17'!$A$3:$O$3515,15,FALSE)</f>
        <v>0</v>
      </c>
      <c r="M1160" s="1">
        <f>VLOOKUP(A1160,'ADM Details FY17'!$A$3:$P$3515,16,FALSE)</f>
        <v>0</v>
      </c>
      <c r="N1160" s="1">
        <f>VLOOKUP(A1160,'ADM Details FY17'!$A$3:$Q$3515,17,FALSE)</f>
        <v>0</v>
      </c>
      <c r="O1160" s="1">
        <f>VLOOKUP(A1160,'ADM Details FY17'!$A$3:$S$3515,19,FALSE)</f>
        <v>0</v>
      </c>
      <c r="P1160" s="1">
        <f>VLOOKUP(A1160,'ADM Details FY17'!$A$3:$U$3515,21,FALSE)</f>
        <v>0</v>
      </c>
      <c r="Q1160" s="1">
        <f>VLOOKUP(A1160,'ADM Details FY17'!$A$3:$V$3515,22,FALSE)</f>
        <v>0</v>
      </c>
      <c r="R1160" s="1">
        <f>VLOOKUP(A1160,'ADM Details FY17'!$A$3:$W$3515,23,FALSE)</f>
        <v>0</v>
      </c>
      <c r="S1160" s="1">
        <f>VLOOKUP(A1160,'ADM Details FY17'!$A$3:$X$3515,24,FALSE)</f>
        <v>0</v>
      </c>
      <c r="T1160" s="1">
        <f>VLOOKUP(A1160,'ADM Details FY17'!$A$3:$Y$3515,25,FALSE)</f>
        <v>0</v>
      </c>
      <c r="U1160" s="1">
        <f>VLOOKUP(A1160,'ADM Details FY17'!$A$3:$AA$3515,27,FALSE)</f>
        <v>0</v>
      </c>
      <c r="V1160" s="1">
        <f>IFERROR(VLOOKUP(C1160,'eindex _tget pp '!$A$4:$E$615,5,FALSE),0)</f>
        <v>0</v>
      </c>
      <c r="W1160" s="31">
        <f>IFERROR(VLOOKUP(C1160,'eindex _tget pp '!$A$4:$F$615,6,FALSE),0)</f>
        <v>0.31605706059999999</v>
      </c>
      <c r="X1160" s="4">
        <f>IFERROR(VLOOKUP(B1160,'eschools 16'!$A$2:$F$25,6,FALSE),1)</f>
        <v>1</v>
      </c>
      <c r="Y1160" s="1">
        <f t="shared" si="90"/>
        <v>0</v>
      </c>
      <c r="Z1160" s="1">
        <f t="shared" si="91"/>
        <v>47.28</v>
      </c>
      <c r="AA1160" s="31">
        <f>IFERROR(VLOOKUP(C1160,'eindex _tget pp '!$A$4:$G$615,7,FALSE),0)</f>
        <v>0.19304649400000001</v>
      </c>
      <c r="AB1160" s="1">
        <f>VLOOKUP(A1160,'ADM Details FY17'!$A$3:$AB$3515,28,FALSE)</f>
        <v>0</v>
      </c>
      <c r="AC1160" s="1">
        <f t="shared" si="92"/>
        <v>0</v>
      </c>
      <c r="AD1160" s="1">
        <f t="shared" si="93"/>
        <v>0.55000000000000004</v>
      </c>
      <c r="AE1160" s="1">
        <f t="shared" si="94"/>
        <v>82.5</v>
      </c>
    </row>
    <row r="1161" spans="1:31" x14ac:dyDescent="0.25">
      <c r="A1161" t="str">
        <f>B1161&amp;"-"&amp;COUNTIF($B$3:B1161,B1161)</f>
        <v>303-6</v>
      </c>
      <c r="B1161">
        <v>303</v>
      </c>
      <c r="C1161" s="18">
        <f>VLOOKUP(A1161,'ADM Details FY17'!$A$3:$D$3515,4,FALSE)</f>
        <v>46862</v>
      </c>
      <c r="D1161" s="1">
        <f>VLOOKUP(A1161,'ADM Details FY17'!$A$3:$E$3515,5,FALSE)</f>
        <v>0.28999999999999998</v>
      </c>
      <c r="E1161" s="1">
        <f>VLOOKUP(A1161,'ADM Details FY17'!$A$3:$F$3515,6,FALSE)</f>
        <v>0</v>
      </c>
      <c r="F1161" s="1">
        <f>VLOOKUP(A1161,'ADM Details FY17'!$A$3:$G$3515,7,FALSE)</f>
        <v>0</v>
      </c>
      <c r="G1161" s="1">
        <f>VLOOKUP(A1161,'ADM Details FY17'!$A$3:$H$3515,8,FALSE)</f>
        <v>0</v>
      </c>
      <c r="H1161" s="1">
        <f>VLOOKUP(A1161,'ADM Details FY17'!$A$3:$I$3515,9,FALSE)</f>
        <v>0</v>
      </c>
      <c r="I1161" s="1">
        <f>VLOOKUP(A1161,'ADM Details FY17'!$A$3:$J$3517,10,FALSE)</f>
        <v>0</v>
      </c>
      <c r="J1161" s="1">
        <f>VLOOKUP(A1161,'ADM Details FY17'!$A$3:$K$3515,11,FALSE)</f>
        <v>0</v>
      </c>
      <c r="K1161" s="1">
        <f>VLOOKUP(A1161,'ADM Details FY17'!$A$3:$M$3515,13,FALSE)</f>
        <v>0.28999999999999998</v>
      </c>
      <c r="L1161" s="1">
        <f>VLOOKUP(A1161,'ADM Details FY17'!$A$3:$O$3515,15,FALSE)</f>
        <v>0</v>
      </c>
      <c r="M1161" s="1">
        <f>VLOOKUP(A1161,'ADM Details FY17'!$A$3:$P$3515,16,FALSE)</f>
        <v>0</v>
      </c>
      <c r="N1161" s="1">
        <f>VLOOKUP(A1161,'ADM Details FY17'!$A$3:$Q$3515,17,FALSE)</f>
        <v>0</v>
      </c>
      <c r="O1161" s="1">
        <f>VLOOKUP(A1161,'ADM Details FY17'!$A$3:$S$3515,19,FALSE)</f>
        <v>0</v>
      </c>
      <c r="P1161" s="1">
        <f>VLOOKUP(A1161,'ADM Details FY17'!$A$3:$U$3515,21,FALSE)</f>
        <v>0</v>
      </c>
      <c r="Q1161" s="1">
        <f>VLOOKUP(A1161,'ADM Details FY17'!$A$3:$V$3515,22,FALSE)</f>
        <v>0</v>
      </c>
      <c r="R1161" s="1">
        <f>VLOOKUP(A1161,'ADM Details FY17'!$A$3:$W$3515,23,FALSE)</f>
        <v>0</v>
      </c>
      <c r="S1161" s="1">
        <f>VLOOKUP(A1161,'ADM Details FY17'!$A$3:$X$3515,24,FALSE)</f>
        <v>0</v>
      </c>
      <c r="T1161" s="1">
        <f>VLOOKUP(A1161,'ADM Details FY17'!$A$3:$Y$3515,25,FALSE)</f>
        <v>0</v>
      </c>
      <c r="U1161" s="1">
        <f>VLOOKUP(A1161,'ADM Details FY17'!$A$3:$AA$3515,27,FALSE)</f>
        <v>0</v>
      </c>
      <c r="V1161" s="1">
        <f>IFERROR(VLOOKUP(C1161,'eindex _tget pp '!$A$4:$E$615,5,FALSE),0)</f>
        <v>137.4967237006052</v>
      </c>
      <c r="W1161" s="31">
        <f>IFERROR(VLOOKUP(C1161,'eindex _tget pp '!$A$4:$F$615,6,FALSE),0)</f>
        <v>0.16523741829999999</v>
      </c>
      <c r="X1161" s="4">
        <f>IFERROR(VLOOKUP(B1161,'eschools 16'!$A$2:$F$25,6,FALSE),1)</f>
        <v>1</v>
      </c>
      <c r="Y1161" s="1">
        <f t="shared" si="90"/>
        <v>9.9700000000000006</v>
      </c>
      <c r="Z1161" s="1">
        <f t="shared" si="91"/>
        <v>13.03</v>
      </c>
      <c r="AA1161" s="31">
        <f>IFERROR(VLOOKUP(C1161,'eindex _tget pp '!$A$4:$G$615,7,FALSE),0)</f>
        <v>0.33769860099999999</v>
      </c>
      <c r="AB1161" s="1">
        <f>VLOOKUP(A1161,'ADM Details FY17'!$A$3:$AB$3515,28,FALSE)</f>
        <v>0</v>
      </c>
      <c r="AC1161" s="1">
        <f t="shared" si="92"/>
        <v>0</v>
      </c>
      <c r="AD1161" s="1">
        <f t="shared" si="93"/>
        <v>0.28999999999999998</v>
      </c>
      <c r="AE1161" s="1">
        <f t="shared" si="94"/>
        <v>43.5</v>
      </c>
    </row>
    <row r="1162" spans="1:31" x14ac:dyDescent="0.25">
      <c r="A1162" t="str">
        <f>B1162&amp;"-"&amp;COUNTIF($B$3:B1162,B1162)</f>
        <v>303-7</v>
      </c>
      <c r="B1162">
        <v>303</v>
      </c>
      <c r="C1162" s="18">
        <f>VLOOKUP(A1162,'ADM Details FY17'!$A$3:$D$3515,4,FALSE)</f>
        <v>48306</v>
      </c>
      <c r="D1162" s="1">
        <f>VLOOKUP(A1162,'ADM Details FY17'!$A$3:$E$3515,5,FALSE)</f>
        <v>4.3600000000000003</v>
      </c>
      <c r="E1162" s="1">
        <f>VLOOKUP(A1162,'ADM Details FY17'!$A$3:$F$3515,6,FALSE)</f>
        <v>0</v>
      </c>
      <c r="F1162" s="1">
        <f>VLOOKUP(A1162,'ADM Details FY17'!$A$3:$G$3515,7,FALSE)</f>
        <v>1</v>
      </c>
      <c r="G1162" s="1">
        <f>VLOOKUP(A1162,'ADM Details FY17'!$A$3:$H$3515,8,FALSE)</f>
        <v>0</v>
      </c>
      <c r="H1162" s="1">
        <f>VLOOKUP(A1162,'ADM Details FY17'!$A$3:$I$3515,9,FALSE)</f>
        <v>0</v>
      </c>
      <c r="I1162" s="1">
        <f>VLOOKUP(A1162,'ADM Details FY17'!$A$3:$J$3517,10,FALSE)</f>
        <v>0</v>
      </c>
      <c r="J1162" s="1">
        <f>VLOOKUP(A1162,'ADM Details FY17'!$A$3:$K$3515,11,FALSE)</f>
        <v>2</v>
      </c>
      <c r="K1162" s="1">
        <f>VLOOKUP(A1162,'ADM Details FY17'!$A$3:$M$3515,13,FALSE)</f>
        <v>4.3600000000000003</v>
      </c>
      <c r="L1162" s="1">
        <f>VLOOKUP(A1162,'ADM Details FY17'!$A$3:$O$3515,15,FALSE)</f>
        <v>0</v>
      </c>
      <c r="M1162" s="1">
        <f>VLOOKUP(A1162,'ADM Details FY17'!$A$3:$P$3515,16,FALSE)</f>
        <v>0</v>
      </c>
      <c r="N1162" s="1">
        <f>VLOOKUP(A1162,'ADM Details FY17'!$A$3:$Q$3515,17,FALSE)</f>
        <v>0</v>
      </c>
      <c r="O1162" s="1">
        <f>VLOOKUP(A1162,'ADM Details FY17'!$A$3:$S$3515,19,FALSE)</f>
        <v>0</v>
      </c>
      <c r="P1162" s="1">
        <f>VLOOKUP(A1162,'ADM Details FY17'!$A$3:$U$3515,21,FALSE)</f>
        <v>0</v>
      </c>
      <c r="Q1162" s="1">
        <f>VLOOKUP(A1162,'ADM Details FY17'!$A$3:$V$3515,22,FALSE)</f>
        <v>0</v>
      </c>
      <c r="R1162" s="1">
        <f>VLOOKUP(A1162,'ADM Details FY17'!$A$3:$W$3515,23,FALSE)</f>
        <v>0</v>
      </c>
      <c r="S1162" s="1">
        <f>VLOOKUP(A1162,'ADM Details FY17'!$A$3:$X$3515,24,FALSE)</f>
        <v>0</v>
      </c>
      <c r="T1162" s="1">
        <f>VLOOKUP(A1162,'ADM Details FY17'!$A$3:$Y$3515,25,FALSE)</f>
        <v>0</v>
      </c>
      <c r="U1162" s="1">
        <f>VLOOKUP(A1162,'ADM Details FY17'!$A$3:$AA$3515,27,FALSE)</f>
        <v>0</v>
      </c>
      <c r="V1162" s="1">
        <f>IFERROR(VLOOKUP(C1162,'eindex _tget pp '!$A$4:$E$615,5,FALSE),0)</f>
        <v>0</v>
      </c>
      <c r="W1162" s="31">
        <f>IFERROR(VLOOKUP(C1162,'eindex _tget pp '!$A$4:$F$615,6,FALSE),0)</f>
        <v>0.59733024670000001</v>
      </c>
      <c r="X1162" s="4">
        <f>IFERROR(VLOOKUP(B1162,'eschools 16'!$A$2:$F$25,6,FALSE),1)</f>
        <v>1</v>
      </c>
      <c r="Y1162" s="1">
        <f t="shared" si="90"/>
        <v>0</v>
      </c>
      <c r="Z1162" s="1">
        <f t="shared" si="91"/>
        <v>708.39</v>
      </c>
      <c r="AA1162" s="31">
        <f>IFERROR(VLOOKUP(C1162,'eindex _tget pp '!$A$4:$G$615,7,FALSE),0)</f>
        <v>0.34628678499999999</v>
      </c>
      <c r="AB1162" s="1">
        <f>VLOOKUP(A1162,'ADM Details FY17'!$A$3:$AB$3515,28,FALSE)</f>
        <v>0</v>
      </c>
      <c r="AC1162" s="1">
        <f t="shared" si="92"/>
        <v>0</v>
      </c>
      <c r="AD1162" s="1">
        <f t="shared" si="93"/>
        <v>4.3600000000000003</v>
      </c>
      <c r="AE1162" s="1">
        <f t="shared" si="94"/>
        <v>654</v>
      </c>
    </row>
    <row r="1163" spans="1:31" x14ac:dyDescent="0.25">
      <c r="A1163" t="str">
        <f>B1163&amp;"-"&amp;COUNTIF($B$3:B1163,B1163)</f>
        <v>303-8</v>
      </c>
      <c r="B1163">
        <v>303</v>
      </c>
      <c r="C1163" s="18">
        <f>VLOOKUP(A1163,'ADM Details FY17'!$A$3:$D$3515,4,FALSE)</f>
        <v>50120</v>
      </c>
      <c r="D1163" s="1">
        <f>VLOOKUP(A1163,'ADM Details FY17'!$A$3:$E$3515,5,FALSE)</f>
        <v>0.89</v>
      </c>
      <c r="E1163" s="1">
        <f>VLOOKUP(A1163,'ADM Details FY17'!$A$3:$F$3515,6,FALSE)</f>
        <v>0</v>
      </c>
      <c r="F1163" s="1">
        <f>VLOOKUP(A1163,'ADM Details FY17'!$A$3:$G$3515,7,FALSE)</f>
        <v>0</v>
      </c>
      <c r="G1163" s="1">
        <f>VLOOKUP(A1163,'ADM Details FY17'!$A$3:$H$3515,8,FALSE)</f>
        <v>0.87</v>
      </c>
      <c r="H1163" s="1">
        <f>VLOOKUP(A1163,'ADM Details FY17'!$A$3:$I$3515,9,FALSE)</f>
        <v>0</v>
      </c>
      <c r="I1163" s="1">
        <f>VLOOKUP(A1163,'ADM Details FY17'!$A$3:$J$3517,10,FALSE)</f>
        <v>0</v>
      </c>
      <c r="J1163" s="1">
        <f>VLOOKUP(A1163,'ADM Details FY17'!$A$3:$K$3515,11,FALSE)</f>
        <v>0</v>
      </c>
      <c r="K1163" s="1">
        <f>VLOOKUP(A1163,'ADM Details FY17'!$A$3:$M$3515,13,FALSE)</f>
        <v>0.89</v>
      </c>
      <c r="L1163" s="1">
        <f>VLOOKUP(A1163,'ADM Details FY17'!$A$3:$O$3515,15,FALSE)</f>
        <v>0</v>
      </c>
      <c r="M1163" s="1">
        <f>VLOOKUP(A1163,'ADM Details FY17'!$A$3:$P$3515,16,FALSE)</f>
        <v>0</v>
      </c>
      <c r="N1163" s="1">
        <f>VLOOKUP(A1163,'ADM Details FY17'!$A$3:$Q$3515,17,FALSE)</f>
        <v>0</v>
      </c>
      <c r="O1163" s="1">
        <f>VLOOKUP(A1163,'ADM Details FY17'!$A$3:$S$3515,19,FALSE)</f>
        <v>0</v>
      </c>
      <c r="P1163" s="1">
        <f>VLOOKUP(A1163,'ADM Details FY17'!$A$3:$U$3515,21,FALSE)</f>
        <v>0</v>
      </c>
      <c r="Q1163" s="1">
        <f>VLOOKUP(A1163,'ADM Details FY17'!$A$3:$V$3515,22,FALSE)</f>
        <v>0</v>
      </c>
      <c r="R1163" s="1">
        <f>VLOOKUP(A1163,'ADM Details FY17'!$A$3:$W$3515,23,FALSE)</f>
        <v>0</v>
      </c>
      <c r="S1163" s="1">
        <f>VLOOKUP(A1163,'ADM Details FY17'!$A$3:$X$3515,24,FALSE)</f>
        <v>0</v>
      </c>
      <c r="T1163" s="1">
        <f>VLOOKUP(A1163,'ADM Details FY17'!$A$3:$Y$3515,25,FALSE)</f>
        <v>0</v>
      </c>
      <c r="U1163" s="1">
        <f>VLOOKUP(A1163,'ADM Details FY17'!$A$3:$AA$3515,27,FALSE)</f>
        <v>0</v>
      </c>
      <c r="V1163" s="1">
        <f>IFERROR(VLOOKUP(C1163,'eindex _tget pp '!$A$4:$E$615,5,FALSE),0)</f>
        <v>318.53151699353521</v>
      </c>
      <c r="W1163" s="31">
        <f>IFERROR(VLOOKUP(C1163,'eindex _tget pp '!$A$4:$F$615,6,FALSE),0)</f>
        <v>1.1645896113</v>
      </c>
      <c r="X1163" s="4">
        <f>IFERROR(VLOOKUP(B1163,'eschools 16'!$A$2:$F$25,6,FALSE),1)</f>
        <v>1</v>
      </c>
      <c r="Y1163" s="1">
        <f t="shared" si="90"/>
        <v>70.87</v>
      </c>
      <c r="Z1163" s="1">
        <f t="shared" si="91"/>
        <v>281.92</v>
      </c>
      <c r="AA1163" s="31">
        <f>IFERROR(VLOOKUP(C1163,'eindex _tget pp '!$A$4:$G$615,7,FALSE),0)</f>
        <v>0.56085530800000005</v>
      </c>
      <c r="AB1163" s="1">
        <f>VLOOKUP(A1163,'ADM Details FY17'!$A$3:$AB$3515,28,FALSE)</f>
        <v>0</v>
      </c>
      <c r="AC1163" s="1">
        <f t="shared" si="92"/>
        <v>0</v>
      </c>
      <c r="AD1163" s="1">
        <f t="shared" si="93"/>
        <v>0.89</v>
      </c>
      <c r="AE1163" s="1">
        <f t="shared" si="94"/>
        <v>133.5</v>
      </c>
    </row>
    <row r="1164" spans="1:31" x14ac:dyDescent="0.25">
      <c r="A1164" t="str">
        <f>B1164&amp;"-"&amp;COUNTIF($B$3:B1164,B1164)</f>
        <v>303-9</v>
      </c>
      <c r="B1164">
        <v>303</v>
      </c>
      <c r="C1164" s="18">
        <f>VLOOKUP(A1164,'ADM Details FY17'!$A$3:$D$3515,4,FALSE)</f>
        <v>43679</v>
      </c>
      <c r="D1164" s="1">
        <f>VLOOKUP(A1164,'ADM Details FY17'!$A$3:$E$3515,5,FALSE)</f>
        <v>0.8</v>
      </c>
      <c r="E1164" s="1">
        <f>VLOOKUP(A1164,'ADM Details FY17'!$A$3:$F$3515,6,FALSE)</f>
        <v>0</v>
      </c>
      <c r="F1164" s="1">
        <f>VLOOKUP(A1164,'ADM Details FY17'!$A$3:$G$3515,7,FALSE)</f>
        <v>0</v>
      </c>
      <c r="G1164" s="1">
        <f>VLOOKUP(A1164,'ADM Details FY17'!$A$3:$H$3515,8,FALSE)</f>
        <v>0</v>
      </c>
      <c r="H1164" s="1">
        <f>VLOOKUP(A1164,'ADM Details FY17'!$A$3:$I$3515,9,FALSE)</f>
        <v>0</v>
      </c>
      <c r="I1164" s="1">
        <f>VLOOKUP(A1164,'ADM Details FY17'!$A$3:$J$3517,10,FALSE)</f>
        <v>0</v>
      </c>
      <c r="J1164" s="1">
        <f>VLOOKUP(A1164,'ADM Details FY17'!$A$3:$K$3515,11,FALSE)</f>
        <v>0.72</v>
      </c>
      <c r="K1164" s="1">
        <f>VLOOKUP(A1164,'ADM Details FY17'!$A$3:$M$3515,13,FALSE)</f>
        <v>0.8</v>
      </c>
      <c r="L1164" s="1">
        <f>VLOOKUP(A1164,'ADM Details FY17'!$A$3:$O$3515,15,FALSE)</f>
        <v>0</v>
      </c>
      <c r="M1164" s="1">
        <f>VLOOKUP(A1164,'ADM Details FY17'!$A$3:$P$3515,16,FALSE)</f>
        <v>0</v>
      </c>
      <c r="N1164" s="1">
        <f>VLOOKUP(A1164,'ADM Details FY17'!$A$3:$Q$3515,17,FALSE)</f>
        <v>0</v>
      </c>
      <c r="O1164" s="1">
        <f>VLOOKUP(A1164,'ADM Details FY17'!$A$3:$S$3515,19,FALSE)</f>
        <v>0</v>
      </c>
      <c r="P1164" s="1">
        <f>VLOOKUP(A1164,'ADM Details FY17'!$A$3:$U$3515,21,FALSE)</f>
        <v>0</v>
      </c>
      <c r="Q1164" s="1">
        <f>VLOOKUP(A1164,'ADM Details FY17'!$A$3:$V$3515,22,FALSE)</f>
        <v>0</v>
      </c>
      <c r="R1164" s="1">
        <f>VLOOKUP(A1164,'ADM Details FY17'!$A$3:$W$3515,23,FALSE)</f>
        <v>0</v>
      </c>
      <c r="S1164" s="1">
        <f>VLOOKUP(A1164,'ADM Details FY17'!$A$3:$X$3515,24,FALSE)</f>
        <v>0</v>
      </c>
      <c r="T1164" s="1">
        <f>VLOOKUP(A1164,'ADM Details FY17'!$A$3:$Y$3515,25,FALSE)</f>
        <v>0</v>
      </c>
      <c r="U1164" s="1">
        <f>VLOOKUP(A1164,'ADM Details FY17'!$A$3:$AA$3515,27,FALSE)</f>
        <v>0</v>
      </c>
      <c r="V1164" s="1">
        <f>IFERROR(VLOOKUP(C1164,'eindex _tget pp '!$A$4:$E$615,5,FALSE),0)</f>
        <v>319.2882562083222</v>
      </c>
      <c r="W1164" s="31">
        <f>IFERROR(VLOOKUP(C1164,'eindex _tget pp '!$A$4:$F$615,6,FALSE),0)</f>
        <v>0.77782223610000001</v>
      </c>
      <c r="X1164" s="4">
        <f>IFERROR(VLOOKUP(B1164,'eschools 16'!$A$2:$F$25,6,FALSE),1)</f>
        <v>1</v>
      </c>
      <c r="Y1164" s="1">
        <f t="shared" si="90"/>
        <v>63.86</v>
      </c>
      <c r="Z1164" s="1">
        <f t="shared" si="91"/>
        <v>169.25</v>
      </c>
      <c r="AA1164" s="31">
        <f>IFERROR(VLOOKUP(C1164,'eindex _tget pp '!$A$4:$G$615,7,FALSE),0)</f>
        <v>0.482652739</v>
      </c>
      <c r="AB1164" s="1">
        <f>VLOOKUP(A1164,'ADM Details FY17'!$A$3:$AB$3515,28,FALSE)</f>
        <v>0</v>
      </c>
      <c r="AC1164" s="1">
        <f t="shared" si="92"/>
        <v>0</v>
      </c>
      <c r="AD1164" s="1">
        <f t="shared" si="93"/>
        <v>0.8</v>
      </c>
      <c r="AE1164" s="1">
        <f t="shared" si="94"/>
        <v>120</v>
      </c>
    </row>
    <row r="1165" spans="1:31" x14ac:dyDescent="0.25">
      <c r="A1165" t="str">
        <f>B1165&amp;"-"&amp;COUNTIF($B$3:B1165,B1165)</f>
        <v>303-10</v>
      </c>
      <c r="B1165">
        <v>303</v>
      </c>
      <c r="C1165" s="18">
        <f>VLOOKUP(A1165,'ADM Details FY17'!$A$3:$D$3515,4,FALSE)</f>
        <v>43703</v>
      </c>
      <c r="D1165" s="1">
        <f>VLOOKUP(A1165,'ADM Details FY17'!$A$3:$E$3515,5,FALSE)</f>
        <v>3.6</v>
      </c>
      <c r="E1165" s="1">
        <f>VLOOKUP(A1165,'ADM Details FY17'!$A$3:$F$3515,6,FALSE)</f>
        <v>0</v>
      </c>
      <c r="F1165" s="1">
        <f>VLOOKUP(A1165,'ADM Details FY17'!$A$3:$G$3515,7,FALSE)</f>
        <v>1.54</v>
      </c>
      <c r="G1165" s="1">
        <f>VLOOKUP(A1165,'ADM Details FY17'!$A$3:$H$3515,8,FALSE)</f>
        <v>0</v>
      </c>
      <c r="H1165" s="1">
        <f>VLOOKUP(A1165,'ADM Details FY17'!$A$3:$I$3515,9,FALSE)</f>
        <v>0</v>
      </c>
      <c r="I1165" s="1">
        <f>VLOOKUP(A1165,'ADM Details FY17'!$A$3:$J$3517,10,FALSE)</f>
        <v>0</v>
      </c>
      <c r="J1165" s="1">
        <f>VLOOKUP(A1165,'ADM Details FY17'!$A$3:$K$3515,11,FALSE)</f>
        <v>0</v>
      </c>
      <c r="K1165" s="1">
        <f>VLOOKUP(A1165,'ADM Details FY17'!$A$3:$M$3515,13,FALSE)</f>
        <v>3.6</v>
      </c>
      <c r="L1165" s="1">
        <f>VLOOKUP(A1165,'ADM Details FY17'!$A$3:$O$3515,15,FALSE)</f>
        <v>0</v>
      </c>
      <c r="M1165" s="1">
        <f>VLOOKUP(A1165,'ADM Details FY17'!$A$3:$P$3515,16,FALSE)</f>
        <v>0</v>
      </c>
      <c r="N1165" s="1">
        <f>VLOOKUP(A1165,'ADM Details FY17'!$A$3:$Q$3515,17,FALSE)</f>
        <v>0</v>
      </c>
      <c r="O1165" s="1">
        <f>VLOOKUP(A1165,'ADM Details FY17'!$A$3:$S$3515,19,FALSE)</f>
        <v>0</v>
      </c>
      <c r="P1165" s="1">
        <f>VLOOKUP(A1165,'ADM Details FY17'!$A$3:$U$3515,21,FALSE)</f>
        <v>0</v>
      </c>
      <c r="Q1165" s="1">
        <f>VLOOKUP(A1165,'ADM Details FY17'!$A$3:$V$3515,22,FALSE)</f>
        <v>0</v>
      </c>
      <c r="R1165" s="1">
        <f>VLOOKUP(A1165,'ADM Details FY17'!$A$3:$W$3515,23,FALSE)</f>
        <v>0</v>
      </c>
      <c r="S1165" s="1">
        <f>VLOOKUP(A1165,'ADM Details FY17'!$A$3:$X$3515,24,FALSE)</f>
        <v>0</v>
      </c>
      <c r="T1165" s="1">
        <f>VLOOKUP(A1165,'ADM Details FY17'!$A$3:$Y$3515,25,FALSE)</f>
        <v>0</v>
      </c>
      <c r="U1165" s="1">
        <f>VLOOKUP(A1165,'ADM Details FY17'!$A$3:$AA$3515,27,FALSE)</f>
        <v>0</v>
      </c>
      <c r="V1165" s="1">
        <f>IFERROR(VLOOKUP(C1165,'eindex _tget pp '!$A$4:$E$615,5,FALSE),0)</f>
        <v>1735.0450837576154</v>
      </c>
      <c r="W1165" s="31">
        <f>IFERROR(VLOOKUP(C1165,'eindex _tget pp '!$A$4:$F$615,6,FALSE),0)</f>
        <v>2.8748521451000002</v>
      </c>
      <c r="X1165" s="4">
        <f>IFERROR(VLOOKUP(B1165,'eschools 16'!$A$2:$F$25,6,FALSE),1)</f>
        <v>1</v>
      </c>
      <c r="Y1165" s="1">
        <f t="shared" si="90"/>
        <v>1561.54</v>
      </c>
      <c r="Z1165" s="1">
        <f t="shared" si="91"/>
        <v>2815.06</v>
      </c>
      <c r="AA1165" s="31">
        <f>IFERROR(VLOOKUP(C1165,'eindex _tget pp '!$A$4:$G$615,7,FALSE),0)</f>
        <v>0.9</v>
      </c>
      <c r="AB1165" s="1">
        <f>VLOOKUP(A1165,'ADM Details FY17'!$A$3:$AB$3515,28,FALSE)</f>
        <v>0</v>
      </c>
      <c r="AC1165" s="1">
        <f t="shared" si="92"/>
        <v>0</v>
      </c>
      <c r="AD1165" s="1">
        <f t="shared" si="93"/>
        <v>3.6</v>
      </c>
      <c r="AE1165" s="1">
        <f t="shared" si="94"/>
        <v>540</v>
      </c>
    </row>
    <row r="1166" spans="1:31" x14ac:dyDescent="0.25">
      <c r="A1166" t="str">
        <f>B1166&amp;"-"&amp;COUNTIF($B$3:B1166,B1166)</f>
        <v>303-11</v>
      </c>
      <c r="B1166">
        <v>303</v>
      </c>
      <c r="C1166" s="18">
        <f>VLOOKUP(A1166,'ADM Details FY17'!$A$3:$D$3515,4,FALSE)</f>
        <v>43711</v>
      </c>
      <c r="D1166" s="1">
        <f>VLOOKUP(A1166,'ADM Details FY17'!$A$3:$E$3515,5,FALSE)</f>
        <v>2.42</v>
      </c>
      <c r="E1166" s="1">
        <f>VLOOKUP(A1166,'ADM Details FY17'!$A$3:$F$3515,6,FALSE)</f>
        <v>0</v>
      </c>
      <c r="F1166" s="1">
        <f>VLOOKUP(A1166,'ADM Details FY17'!$A$3:$G$3515,7,FALSE)</f>
        <v>0</v>
      </c>
      <c r="G1166" s="1">
        <f>VLOOKUP(A1166,'ADM Details FY17'!$A$3:$H$3515,8,FALSE)</f>
        <v>1.1200000000000001</v>
      </c>
      <c r="H1166" s="1">
        <f>VLOOKUP(A1166,'ADM Details FY17'!$A$3:$I$3515,9,FALSE)</f>
        <v>0</v>
      </c>
      <c r="I1166" s="1">
        <f>VLOOKUP(A1166,'ADM Details FY17'!$A$3:$J$3517,10,FALSE)</f>
        <v>0.69</v>
      </c>
      <c r="J1166" s="1">
        <f>VLOOKUP(A1166,'ADM Details FY17'!$A$3:$K$3515,11,FALSE)</f>
        <v>0</v>
      </c>
      <c r="K1166" s="1">
        <f>VLOOKUP(A1166,'ADM Details FY17'!$A$3:$M$3515,13,FALSE)</f>
        <v>2.42</v>
      </c>
      <c r="L1166" s="1">
        <f>VLOOKUP(A1166,'ADM Details FY17'!$A$3:$O$3515,15,FALSE)</f>
        <v>0</v>
      </c>
      <c r="M1166" s="1">
        <f>VLOOKUP(A1166,'ADM Details FY17'!$A$3:$P$3515,16,FALSE)</f>
        <v>0</v>
      </c>
      <c r="N1166" s="1">
        <f>VLOOKUP(A1166,'ADM Details FY17'!$A$3:$Q$3515,17,FALSE)</f>
        <v>0</v>
      </c>
      <c r="O1166" s="1">
        <f>VLOOKUP(A1166,'ADM Details FY17'!$A$3:$S$3515,19,FALSE)</f>
        <v>0</v>
      </c>
      <c r="P1166" s="1">
        <f>VLOOKUP(A1166,'ADM Details FY17'!$A$3:$U$3515,21,FALSE)</f>
        <v>0</v>
      </c>
      <c r="Q1166" s="1">
        <f>VLOOKUP(A1166,'ADM Details FY17'!$A$3:$V$3515,22,FALSE)</f>
        <v>0</v>
      </c>
      <c r="R1166" s="1">
        <f>VLOOKUP(A1166,'ADM Details FY17'!$A$3:$W$3515,23,FALSE)</f>
        <v>0</v>
      </c>
      <c r="S1166" s="1">
        <f>VLOOKUP(A1166,'ADM Details FY17'!$A$3:$X$3515,24,FALSE)</f>
        <v>0</v>
      </c>
      <c r="T1166" s="1">
        <f>VLOOKUP(A1166,'ADM Details FY17'!$A$3:$Y$3515,25,FALSE)</f>
        <v>0</v>
      </c>
      <c r="U1166" s="1">
        <f>VLOOKUP(A1166,'ADM Details FY17'!$A$3:$AA$3515,27,FALSE)</f>
        <v>0</v>
      </c>
      <c r="V1166" s="1">
        <f>IFERROR(VLOOKUP(C1166,'eindex _tget pp '!$A$4:$E$615,5,FALSE),0)</f>
        <v>2087.8037771290442</v>
      </c>
      <c r="W1166" s="31">
        <f>IFERROR(VLOOKUP(C1166,'eindex _tget pp '!$A$4:$F$615,6,FALSE),0)</f>
        <v>3.9465661832999999</v>
      </c>
      <c r="X1166" s="4">
        <f>IFERROR(VLOOKUP(B1166,'eschools 16'!$A$2:$F$25,6,FALSE),1)</f>
        <v>1</v>
      </c>
      <c r="Y1166" s="1">
        <f t="shared" si="90"/>
        <v>1263.1199999999999</v>
      </c>
      <c r="Z1166" s="1">
        <f t="shared" si="91"/>
        <v>2597.79</v>
      </c>
      <c r="AA1166" s="31">
        <f>IFERROR(VLOOKUP(C1166,'eindex _tget pp '!$A$4:$G$615,7,FALSE),0)</f>
        <v>0.88313376700000001</v>
      </c>
      <c r="AB1166" s="1">
        <f>VLOOKUP(A1166,'ADM Details FY17'!$A$3:$AB$3515,28,FALSE)</f>
        <v>0</v>
      </c>
      <c r="AC1166" s="1">
        <f t="shared" si="92"/>
        <v>0</v>
      </c>
      <c r="AD1166" s="1">
        <f t="shared" si="93"/>
        <v>2.42</v>
      </c>
      <c r="AE1166" s="1">
        <f t="shared" si="94"/>
        <v>363</v>
      </c>
    </row>
    <row r="1167" spans="1:31" x14ac:dyDescent="0.25">
      <c r="A1167" t="str">
        <f>B1167&amp;"-"&amp;COUNTIF($B$3:B1167,B1167)</f>
        <v>303-12</v>
      </c>
      <c r="B1167">
        <v>303</v>
      </c>
      <c r="C1167" s="18">
        <f>VLOOKUP(A1167,'ADM Details FY17'!$A$3:$D$3515,4,FALSE)</f>
        <v>45278</v>
      </c>
      <c r="D1167" s="1">
        <f>VLOOKUP(A1167,'ADM Details FY17'!$A$3:$E$3515,5,FALSE)</f>
        <v>0.65</v>
      </c>
      <c r="E1167" s="1">
        <f>VLOOKUP(A1167,'ADM Details FY17'!$A$3:$F$3515,6,FALSE)</f>
        <v>0</v>
      </c>
      <c r="F1167" s="1">
        <f>VLOOKUP(A1167,'ADM Details FY17'!$A$3:$G$3515,7,FALSE)</f>
        <v>0</v>
      </c>
      <c r="G1167" s="1">
        <f>VLOOKUP(A1167,'ADM Details FY17'!$A$3:$H$3515,8,FALSE)</f>
        <v>0</v>
      </c>
      <c r="H1167" s="1">
        <f>VLOOKUP(A1167,'ADM Details FY17'!$A$3:$I$3515,9,FALSE)</f>
        <v>0</v>
      </c>
      <c r="I1167" s="1">
        <f>VLOOKUP(A1167,'ADM Details FY17'!$A$3:$J$3517,10,FALSE)</f>
        <v>0</v>
      </c>
      <c r="J1167" s="1">
        <f>VLOOKUP(A1167,'ADM Details FY17'!$A$3:$K$3515,11,FALSE)</f>
        <v>0</v>
      </c>
      <c r="K1167" s="1">
        <f>VLOOKUP(A1167,'ADM Details FY17'!$A$3:$M$3515,13,FALSE)</f>
        <v>0.65</v>
      </c>
      <c r="L1167" s="1">
        <f>VLOOKUP(A1167,'ADM Details FY17'!$A$3:$O$3515,15,FALSE)</f>
        <v>0</v>
      </c>
      <c r="M1167" s="1">
        <f>VLOOKUP(A1167,'ADM Details FY17'!$A$3:$P$3515,16,FALSE)</f>
        <v>0</v>
      </c>
      <c r="N1167" s="1">
        <f>VLOOKUP(A1167,'ADM Details FY17'!$A$3:$Q$3515,17,FALSE)</f>
        <v>0</v>
      </c>
      <c r="O1167" s="1">
        <f>VLOOKUP(A1167,'ADM Details FY17'!$A$3:$S$3515,19,FALSE)</f>
        <v>0</v>
      </c>
      <c r="P1167" s="1">
        <f>VLOOKUP(A1167,'ADM Details FY17'!$A$3:$U$3515,21,FALSE)</f>
        <v>0</v>
      </c>
      <c r="Q1167" s="1">
        <f>VLOOKUP(A1167,'ADM Details FY17'!$A$3:$V$3515,22,FALSE)</f>
        <v>0</v>
      </c>
      <c r="R1167" s="1">
        <f>VLOOKUP(A1167,'ADM Details FY17'!$A$3:$W$3515,23,FALSE)</f>
        <v>0</v>
      </c>
      <c r="S1167" s="1">
        <f>VLOOKUP(A1167,'ADM Details FY17'!$A$3:$X$3515,24,FALSE)</f>
        <v>0</v>
      </c>
      <c r="T1167" s="1">
        <f>VLOOKUP(A1167,'ADM Details FY17'!$A$3:$Y$3515,25,FALSE)</f>
        <v>0</v>
      </c>
      <c r="U1167" s="1">
        <f>VLOOKUP(A1167,'ADM Details FY17'!$A$3:$AA$3515,27,FALSE)</f>
        <v>0</v>
      </c>
      <c r="V1167" s="1">
        <f>IFERROR(VLOOKUP(C1167,'eindex _tget pp '!$A$4:$E$615,5,FALSE),0)</f>
        <v>130.79850528567658</v>
      </c>
      <c r="W1167" s="31">
        <f>IFERROR(VLOOKUP(C1167,'eindex _tget pp '!$A$4:$F$615,6,FALSE),0)</f>
        <v>0.47059598889999998</v>
      </c>
      <c r="X1167" s="4">
        <f>IFERROR(VLOOKUP(B1167,'eschools 16'!$A$2:$F$25,6,FALSE),1)</f>
        <v>1</v>
      </c>
      <c r="Y1167" s="1">
        <f t="shared" si="90"/>
        <v>21.25</v>
      </c>
      <c r="Z1167" s="1">
        <f t="shared" si="91"/>
        <v>83.2</v>
      </c>
      <c r="AA1167" s="31">
        <f>IFERROR(VLOOKUP(C1167,'eindex _tget pp '!$A$4:$G$615,7,FALSE),0)</f>
        <v>0.38791700499999998</v>
      </c>
      <c r="AB1167" s="1">
        <f>VLOOKUP(A1167,'ADM Details FY17'!$A$3:$AB$3515,28,FALSE)</f>
        <v>0</v>
      </c>
      <c r="AC1167" s="1">
        <f t="shared" si="92"/>
        <v>0</v>
      </c>
      <c r="AD1167" s="1">
        <f t="shared" si="93"/>
        <v>0.65</v>
      </c>
      <c r="AE1167" s="1">
        <f t="shared" si="94"/>
        <v>97.5</v>
      </c>
    </row>
    <row r="1168" spans="1:31" x14ac:dyDescent="0.25">
      <c r="A1168" t="str">
        <f>B1168&amp;"-"&amp;COUNTIF($B$3:B1168,B1168)</f>
        <v>303-13</v>
      </c>
      <c r="B1168">
        <v>303</v>
      </c>
      <c r="C1168" s="18">
        <f>VLOOKUP(A1168,'ADM Details FY17'!$A$3:$D$3515,4,FALSE)</f>
        <v>47183</v>
      </c>
      <c r="D1168" s="1">
        <f>VLOOKUP(A1168,'ADM Details FY17'!$A$3:$E$3515,5,FALSE)</f>
        <v>0.28999999999999998</v>
      </c>
      <c r="E1168" s="1">
        <f>VLOOKUP(A1168,'ADM Details FY17'!$A$3:$F$3515,6,FALSE)</f>
        <v>0</v>
      </c>
      <c r="F1168" s="1">
        <f>VLOOKUP(A1168,'ADM Details FY17'!$A$3:$G$3515,7,FALSE)</f>
        <v>0</v>
      </c>
      <c r="G1168" s="1">
        <f>VLOOKUP(A1168,'ADM Details FY17'!$A$3:$H$3515,8,FALSE)</f>
        <v>0</v>
      </c>
      <c r="H1168" s="1">
        <f>VLOOKUP(A1168,'ADM Details FY17'!$A$3:$I$3515,9,FALSE)</f>
        <v>0</v>
      </c>
      <c r="I1168" s="1">
        <f>VLOOKUP(A1168,'ADM Details FY17'!$A$3:$J$3517,10,FALSE)</f>
        <v>0</v>
      </c>
      <c r="J1168" s="1">
        <f>VLOOKUP(A1168,'ADM Details FY17'!$A$3:$K$3515,11,FALSE)</f>
        <v>0</v>
      </c>
      <c r="K1168" s="1">
        <f>VLOOKUP(A1168,'ADM Details FY17'!$A$3:$M$3515,13,FALSE)</f>
        <v>0.28999999999999998</v>
      </c>
      <c r="L1168" s="1">
        <f>VLOOKUP(A1168,'ADM Details FY17'!$A$3:$O$3515,15,FALSE)</f>
        <v>0</v>
      </c>
      <c r="M1168" s="1">
        <f>VLOOKUP(A1168,'ADM Details FY17'!$A$3:$P$3515,16,FALSE)</f>
        <v>0</v>
      </c>
      <c r="N1168" s="1">
        <f>VLOOKUP(A1168,'ADM Details FY17'!$A$3:$Q$3515,17,FALSE)</f>
        <v>0</v>
      </c>
      <c r="O1168" s="1">
        <f>VLOOKUP(A1168,'ADM Details FY17'!$A$3:$S$3515,19,FALSE)</f>
        <v>0</v>
      </c>
      <c r="P1168" s="1">
        <f>VLOOKUP(A1168,'ADM Details FY17'!$A$3:$U$3515,21,FALSE)</f>
        <v>0</v>
      </c>
      <c r="Q1168" s="1">
        <f>VLOOKUP(A1168,'ADM Details FY17'!$A$3:$V$3515,22,FALSE)</f>
        <v>0</v>
      </c>
      <c r="R1168" s="1">
        <f>VLOOKUP(A1168,'ADM Details FY17'!$A$3:$W$3515,23,FALSE)</f>
        <v>0</v>
      </c>
      <c r="S1168" s="1">
        <f>VLOOKUP(A1168,'ADM Details FY17'!$A$3:$X$3515,24,FALSE)</f>
        <v>0</v>
      </c>
      <c r="T1168" s="1">
        <f>VLOOKUP(A1168,'ADM Details FY17'!$A$3:$Y$3515,25,FALSE)</f>
        <v>0</v>
      </c>
      <c r="U1168" s="1">
        <f>VLOOKUP(A1168,'ADM Details FY17'!$A$3:$AA$3515,27,FALSE)</f>
        <v>0</v>
      </c>
      <c r="V1168" s="1">
        <f>IFERROR(VLOOKUP(C1168,'eindex _tget pp '!$A$4:$E$615,5,FALSE),0)</f>
        <v>0</v>
      </c>
      <c r="W1168" s="31">
        <f>IFERROR(VLOOKUP(C1168,'eindex _tget pp '!$A$4:$F$615,6,FALSE),0)</f>
        <v>0.1233459631</v>
      </c>
      <c r="X1168" s="4">
        <f>IFERROR(VLOOKUP(B1168,'eschools 16'!$A$2:$F$25,6,FALSE),1)</f>
        <v>1</v>
      </c>
      <c r="Y1168" s="1">
        <f t="shared" si="90"/>
        <v>0</v>
      </c>
      <c r="Z1168" s="1">
        <f t="shared" si="91"/>
        <v>9.73</v>
      </c>
      <c r="AA1168" s="31">
        <f>IFERROR(VLOOKUP(C1168,'eindex _tget pp '!$A$4:$G$615,7,FALSE),0)</f>
        <v>0.21191821</v>
      </c>
      <c r="AB1168" s="1">
        <f>VLOOKUP(A1168,'ADM Details FY17'!$A$3:$AB$3515,28,FALSE)</f>
        <v>0</v>
      </c>
      <c r="AC1168" s="1">
        <f t="shared" si="92"/>
        <v>0</v>
      </c>
      <c r="AD1168" s="1">
        <f t="shared" si="93"/>
        <v>0.28999999999999998</v>
      </c>
      <c r="AE1168" s="1">
        <f t="shared" si="94"/>
        <v>43.5</v>
      </c>
    </row>
    <row r="1169" spans="1:31" x14ac:dyDescent="0.25">
      <c r="A1169" t="str">
        <f>B1169&amp;"-"&amp;COUNTIF($B$3:B1169,B1169)</f>
        <v>303-14</v>
      </c>
      <c r="B1169">
        <v>303</v>
      </c>
      <c r="C1169" s="18">
        <f>VLOOKUP(A1169,'ADM Details FY17'!$A$3:$D$3515,4,FALSE)</f>
        <v>43752</v>
      </c>
      <c r="D1169" s="1">
        <f>VLOOKUP(A1169,'ADM Details FY17'!$A$3:$E$3515,5,FALSE)</f>
        <v>1.51</v>
      </c>
      <c r="E1169" s="1">
        <f>VLOOKUP(A1169,'ADM Details FY17'!$A$3:$F$3515,6,FALSE)</f>
        <v>0</v>
      </c>
      <c r="F1169" s="1">
        <f>VLOOKUP(A1169,'ADM Details FY17'!$A$3:$G$3515,7,FALSE)</f>
        <v>0.83</v>
      </c>
      <c r="G1169" s="1">
        <f>VLOOKUP(A1169,'ADM Details FY17'!$A$3:$H$3515,8,FALSE)</f>
        <v>0.12</v>
      </c>
      <c r="H1169" s="1">
        <f>VLOOKUP(A1169,'ADM Details FY17'!$A$3:$I$3515,9,FALSE)</f>
        <v>0</v>
      </c>
      <c r="I1169" s="1">
        <f>VLOOKUP(A1169,'ADM Details FY17'!$A$3:$J$3517,10,FALSE)</f>
        <v>0</v>
      </c>
      <c r="J1169" s="1">
        <f>VLOOKUP(A1169,'ADM Details FY17'!$A$3:$K$3515,11,FALSE)</f>
        <v>0</v>
      </c>
      <c r="K1169" s="1">
        <f>VLOOKUP(A1169,'ADM Details FY17'!$A$3:$M$3515,13,FALSE)</f>
        <v>1.51</v>
      </c>
      <c r="L1169" s="1">
        <f>VLOOKUP(A1169,'ADM Details FY17'!$A$3:$O$3515,15,FALSE)</f>
        <v>0</v>
      </c>
      <c r="M1169" s="1">
        <f>VLOOKUP(A1169,'ADM Details FY17'!$A$3:$P$3515,16,FALSE)</f>
        <v>0</v>
      </c>
      <c r="N1169" s="1">
        <f>VLOOKUP(A1169,'ADM Details FY17'!$A$3:$Q$3515,17,FALSE)</f>
        <v>0</v>
      </c>
      <c r="O1169" s="1">
        <f>VLOOKUP(A1169,'ADM Details FY17'!$A$3:$S$3515,19,FALSE)</f>
        <v>0</v>
      </c>
      <c r="P1169" s="1">
        <f>VLOOKUP(A1169,'ADM Details FY17'!$A$3:$U$3515,21,FALSE)</f>
        <v>0</v>
      </c>
      <c r="Q1169" s="1">
        <f>VLOOKUP(A1169,'ADM Details FY17'!$A$3:$V$3515,22,FALSE)</f>
        <v>0</v>
      </c>
      <c r="R1169" s="1">
        <f>VLOOKUP(A1169,'ADM Details FY17'!$A$3:$W$3515,23,FALSE)</f>
        <v>0</v>
      </c>
      <c r="S1169" s="1">
        <f>VLOOKUP(A1169,'ADM Details FY17'!$A$3:$X$3515,24,FALSE)</f>
        <v>0</v>
      </c>
      <c r="T1169" s="1">
        <f>VLOOKUP(A1169,'ADM Details FY17'!$A$3:$Y$3515,25,FALSE)</f>
        <v>0</v>
      </c>
      <c r="U1169" s="1">
        <f>VLOOKUP(A1169,'ADM Details FY17'!$A$3:$AA$3515,27,FALSE)</f>
        <v>0</v>
      </c>
      <c r="V1169" s="1">
        <f>IFERROR(VLOOKUP(C1169,'eindex _tget pp '!$A$4:$E$615,5,FALSE),0)</f>
        <v>195.16110414154781</v>
      </c>
      <c r="W1169" s="31">
        <f>IFERROR(VLOOKUP(C1169,'eindex _tget pp '!$A$4:$F$615,6,FALSE),0)</f>
        <v>1.2931511515</v>
      </c>
      <c r="X1169" s="4">
        <f>IFERROR(VLOOKUP(B1169,'eschools 16'!$A$2:$F$25,6,FALSE),1)</f>
        <v>1</v>
      </c>
      <c r="Y1169" s="1">
        <f t="shared" si="90"/>
        <v>73.67</v>
      </c>
      <c r="Z1169" s="1">
        <f t="shared" si="91"/>
        <v>531.12</v>
      </c>
      <c r="AA1169" s="31">
        <f>IFERROR(VLOOKUP(C1169,'eindex _tget pp '!$A$4:$G$615,7,FALSE),0)</f>
        <v>0.46646849499999998</v>
      </c>
      <c r="AB1169" s="1">
        <f>VLOOKUP(A1169,'ADM Details FY17'!$A$3:$AB$3515,28,FALSE)</f>
        <v>0</v>
      </c>
      <c r="AC1169" s="1">
        <f t="shared" si="92"/>
        <v>0</v>
      </c>
      <c r="AD1169" s="1">
        <f t="shared" si="93"/>
        <v>1.51</v>
      </c>
      <c r="AE1169" s="1">
        <f t="shared" si="94"/>
        <v>226.5</v>
      </c>
    </row>
    <row r="1170" spans="1:31" x14ac:dyDescent="0.25">
      <c r="A1170" t="str">
        <f>B1170&amp;"-"&amp;COUNTIF($B$3:B1170,B1170)</f>
        <v>303-15</v>
      </c>
      <c r="B1170">
        <v>303</v>
      </c>
      <c r="C1170" s="18">
        <f>VLOOKUP(A1170,'ADM Details FY17'!$A$3:$D$3515,4,FALSE)</f>
        <v>43794</v>
      </c>
      <c r="D1170" s="1">
        <f>VLOOKUP(A1170,'ADM Details FY17'!$A$3:$E$3515,5,FALSE)</f>
        <v>1</v>
      </c>
      <c r="E1170" s="1">
        <f>VLOOKUP(A1170,'ADM Details FY17'!$A$3:$F$3515,6,FALSE)</f>
        <v>0</v>
      </c>
      <c r="F1170" s="1">
        <f>VLOOKUP(A1170,'ADM Details FY17'!$A$3:$G$3515,7,FALSE)</f>
        <v>0</v>
      </c>
      <c r="G1170" s="1">
        <f>VLOOKUP(A1170,'ADM Details FY17'!$A$3:$H$3515,8,FALSE)</f>
        <v>0</v>
      </c>
      <c r="H1170" s="1">
        <f>VLOOKUP(A1170,'ADM Details FY17'!$A$3:$I$3515,9,FALSE)</f>
        <v>0</v>
      </c>
      <c r="I1170" s="1">
        <f>VLOOKUP(A1170,'ADM Details FY17'!$A$3:$J$3517,10,FALSE)</f>
        <v>0</v>
      </c>
      <c r="J1170" s="1">
        <f>VLOOKUP(A1170,'ADM Details FY17'!$A$3:$K$3515,11,FALSE)</f>
        <v>0</v>
      </c>
      <c r="K1170" s="1">
        <f>VLOOKUP(A1170,'ADM Details FY17'!$A$3:$M$3515,13,FALSE)</f>
        <v>1</v>
      </c>
      <c r="L1170" s="1">
        <f>VLOOKUP(A1170,'ADM Details FY17'!$A$3:$O$3515,15,FALSE)</f>
        <v>0</v>
      </c>
      <c r="M1170" s="1">
        <f>VLOOKUP(A1170,'ADM Details FY17'!$A$3:$P$3515,16,FALSE)</f>
        <v>0</v>
      </c>
      <c r="N1170" s="1">
        <f>VLOOKUP(A1170,'ADM Details FY17'!$A$3:$Q$3515,17,FALSE)</f>
        <v>0</v>
      </c>
      <c r="O1170" s="1">
        <f>VLOOKUP(A1170,'ADM Details FY17'!$A$3:$S$3515,19,FALSE)</f>
        <v>0</v>
      </c>
      <c r="P1170" s="1">
        <f>VLOOKUP(A1170,'ADM Details FY17'!$A$3:$U$3515,21,FALSE)</f>
        <v>0</v>
      </c>
      <c r="Q1170" s="1">
        <f>VLOOKUP(A1170,'ADM Details FY17'!$A$3:$V$3515,22,FALSE)</f>
        <v>0</v>
      </c>
      <c r="R1170" s="1">
        <f>VLOOKUP(A1170,'ADM Details FY17'!$A$3:$W$3515,23,FALSE)</f>
        <v>0</v>
      </c>
      <c r="S1170" s="1">
        <f>VLOOKUP(A1170,'ADM Details FY17'!$A$3:$X$3515,24,FALSE)</f>
        <v>0</v>
      </c>
      <c r="T1170" s="1">
        <f>VLOOKUP(A1170,'ADM Details FY17'!$A$3:$Y$3515,25,FALSE)</f>
        <v>0</v>
      </c>
      <c r="U1170" s="1">
        <f>VLOOKUP(A1170,'ADM Details FY17'!$A$3:$AA$3515,27,FALSE)</f>
        <v>0</v>
      </c>
      <c r="V1170" s="1">
        <f>IFERROR(VLOOKUP(C1170,'eindex _tget pp '!$A$4:$E$615,5,FALSE),0)</f>
        <v>0</v>
      </c>
      <c r="W1170" s="31">
        <f>IFERROR(VLOOKUP(C1170,'eindex _tget pp '!$A$4:$F$615,6,FALSE),0)</f>
        <v>1.6929575363</v>
      </c>
      <c r="X1170" s="4">
        <f>IFERROR(VLOOKUP(B1170,'eschools 16'!$A$2:$F$25,6,FALSE),1)</f>
        <v>1</v>
      </c>
      <c r="Y1170" s="1">
        <f t="shared" si="90"/>
        <v>0</v>
      </c>
      <c r="Z1170" s="1">
        <f t="shared" si="91"/>
        <v>460.48</v>
      </c>
      <c r="AA1170" s="31">
        <f>IFERROR(VLOOKUP(C1170,'eindex _tget pp '!$A$4:$G$615,7,FALSE),0)</f>
        <v>0.30967760799999999</v>
      </c>
      <c r="AB1170" s="1">
        <f>VLOOKUP(A1170,'ADM Details FY17'!$A$3:$AB$3515,28,FALSE)</f>
        <v>0</v>
      </c>
      <c r="AC1170" s="1">
        <f t="shared" si="92"/>
        <v>0</v>
      </c>
      <c r="AD1170" s="1">
        <f t="shared" si="93"/>
        <v>1</v>
      </c>
      <c r="AE1170" s="1">
        <f t="shared" si="94"/>
        <v>150</v>
      </c>
    </row>
    <row r="1171" spans="1:31" x14ac:dyDescent="0.25">
      <c r="A1171" t="str">
        <f>B1171&amp;"-"&amp;COUNTIF($B$3:B1171,B1171)</f>
        <v>303-16</v>
      </c>
      <c r="B1171">
        <v>303</v>
      </c>
      <c r="C1171" s="18">
        <f>VLOOKUP(A1171,'ADM Details FY17'!$A$3:$D$3515,4,FALSE)</f>
        <v>43786</v>
      </c>
      <c r="D1171" s="1">
        <f>VLOOKUP(A1171,'ADM Details FY17'!$A$3:$E$3515,5,FALSE)</f>
        <v>8.19</v>
      </c>
      <c r="E1171" s="1">
        <f>VLOOKUP(A1171,'ADM Details FY17'!$A$3:$F$3515,6,FALSE)</f>
        <v>0</v>
      </c>
      <c r="F1171" s="1">
        <f>VLOOKUP(A1171,'ADM Details FY17'!$A$3:$G$3515,7,FALSE)</f>
        <v>0.89</v>
      </c>
      <c r="G1171" s="1">
        <f>VLOOKUP(A1171,'ADM Details FY17'!$A$3:$H$3515,8,FALSE)</f>
        <v>2.77</v>
      </c>
      <c r="H1171" s="1">
        <f>VLOOKUP(A1171,'ADM Details FY17'!$A$3:$I$3515,9,FALSE)</f>
        <v>0</v>
      </c>
      <c r="I1171" s="1">
        <f>VLOOKUP(A1171,'ADM Details FY17'!$A$3:$J$3517,10,FALSE)</f>
        <v>0.04</v>
      </c>
      <c r="J1171" s="1">
        <f>VLOOKUP(A1171,'ADM Details FY17'!$A$3:$K$3515,11,FALSE)</f>
        <v>1</v>
      </c>
      <c r="K1171" s="1">
        <f>VLOOKUP(A1171,'ADM Details FY17'!$A$3:$M$3515,13,FALSE)</f>
        <v>8.19</v>
      </c>
      <c r="L1171" s="1">
        <f>VLOOKUP(A1171,'ADM Details FY17'!$A$3:$O$3515,15,FALSE)</f>
        <v>0</v>
      </c>
      <c r="M1171" s="1">
        <f>VLOOKUP(A1171,'ADM Details FY17'!$A$3:$P$3515,16,FALSE)</f>
        <v>0</v>
      </c>
      <c r="N1171" s="1">
        <f>VLOOKUP(A1171,'ADM Details FY17'!$A$3:$Q$3515,17,FALSE)</f>
        <v>0</v>
      </c>
      <c r="O1171" s="1">
        <f>VLOOKUP(A1171,'ADM Details FY17'!$A$3:$S$3515,19,FALSE)</f>
        <v>0</v>
      </c>
      <c r="P1171" s="1">
        <f>VLOOKUP(A1171,'ADM Details FY17'!$A$3:$U$3515,21,FALSE)</f>
        <v>0</v>
      </c>
      <c r="Q1171" s="1">
        <f>VLOOKUP(A1171,'ADM Details FY17'!$A$3:$V$3515,22,FALSE)</f>
        <v>0</v>
      </c>
      <c r="R1171" s="1">
        <f>VLOOKUP(A1171,'ADM Details FY17'!$A$3:$W$3515,23,FALSE)</f>
        <v>0</v>
      </c>
      <c r="S1171" s="1">
        <f>VLOOKUP(A1171,'ADM Details FY17'!$A$3:$X$3515,24,FALSE)</f>
        <v>0</v>
      </c>
      <c r="T1171" s="1">
        <f>VLOOKUP(A1171,'ADM Details FY17'!$A$3:$Y$3515,25,FALSE)</f>
        <v>0</v>
      </c>
      <c r="U1171" s="1">
        <f>VLOOKUP(A1171,'ADM Details FY17'!$A$3:$AA$3515,27,FALSE)</f>
        <v>0</v>
      </c>
      <c r="V1171" s="1">
        <f>IFERROR(VLOOKUP(C1171,'eindex _tget pp '!$A$4:$E$615,5,FALSE),0)</f>
        <v>1095.3886443246988</v>
      </c>
      <c r="W1171" s="31">
        <f>IFERROR(VLOOKUP(C1171,'eindex _tget pp '!$A$4:$F$615,6,FALSE),0)</f>
        <v>3.9572566881000002</v>
      </c>
      <c r="X1171" s="4">
        <f>IFERROR(VLOOKUP(B1171,'eschools 16'!$A$2:$F$25,6,FALSE),1)</f>
        <v>1</v>
      </c>
      <c r="Y1171" s="1">
        <f t="shared" si="90"/>
        <v>2242.81</v>
      </c>
      <c r="Z1171" s="1">
        <f t="shared" si="91"/>
        <v>8815.5</v>
      </c>
      <c r="AA1171" s="31">
        <f>IFERROR(VLOOKUP(C1171,'eindex _tget pp '!$A$4:$G$615,7,FALSE),0)</f>
        <v>0.76547957700000002</v>
      </c>
      <c r="AB1171" s="1">
        <f>VLOOKUP(A1171,'ADM Details FY17'!$A$3:$AB$3515,28,FALSE)</f>
        <v>0</v>
      </c>
      <c r="AC1171" s="1">
        <f t="shared" si="92"/>
        <v>0</v>
      </c>
      <c r="AD1171" s="1">
        <f t="shared" si="93"/>
        <v>8.19</v>
      </c>
      <c r="AE1171" s="1">
        <f t="shared" si="94"/>
        <v>1228.5</v>
      </c>
    </row>
    <row r="1172" spans="1:31" x14ac:dyDescent="0.25">
      <c r="A1172" t="str">
        <f>B1172&amp;"-"&amp;COUNTIF($B$3:B1172,B1172)</f>
        <v>303-17</v>
      </c>
      <c r="B1172">
        <v>303</v>
      </c>
      <c r="C1172" s="18">
        <f>VLOOKUP(A1172,'ADM Details FY17'!$A$3:$D$3515,4,FALSE)</f>
        <v>43802</v>
      </c>
      <c r="D1172" s="1">
        <f>VLOOKUP(A1172,'ADM Details FY17'!$A$3:$E$3515,5,FALSE)</f>
        <v>3.51</v>
      </c>
      <c r="E1172" s="1">
        <f>VLOOKUP(A1172,'ADM Details FY17'!$A$3:$F$3515,6,FALSE)</f>
        <v>0</v>
      </c>
      <c r="F1172" s="1">
        <f>VLOOKUP(A1172,'ADM Details FY17'!$A$3:$G$3515,7,FALSE)</f>
        <v>0</v>
      </c>
      <c r="G1172" s="1">
        <f>VLOOKUP(A1172,'ADM Details FY17'!$A$3:$H$3515,8,FALSE)</f>
        <v>1.42</v>
      </c>
      <c r="H1172" s="1">
        <f>VLOOKUP(A1172,'ADM Details FY17'!$A$3:$I$3515,9,FALSE)</f>
        <v>0</v>
      </c>
      <c r="I1172" s="1">
        <f>VLOOKUP(A1172,'ADM Details FY17'!$A$3:$J$3517,10,FALSE)</f>
        <v>0</v>
      </c>
      <c r="J1172" s="1">
        <f>VLOOKUP(A1172,'ADM Details FY17'!$A$3:$K$3515,11,FALSE)</f>
        <v>0</v>
      </c>
      <c r="K1172" s="1">
        <f>VLOOKUP(A1172,'ADM Details FY17'!$A$3:$M$3515,13,FALSE)</f>
        <v>3.51</v>
      </c>
      <c r="L1172" s="1">
        <f>VLOOKUP(A1172,'ADM Details FY17'!$A$3:$O$3515,15,FALSE)</f>
        <v>0</v>
      </c>
      <c r="M1172" s="1">
        <f>VLOOKUP(A1172,'ADM Details FY17'!$A$3:$P$3515,16,FALSE)</f>
        <v>0</v>
      </c>
      <c r="N1172" s="1">
        <f>VLOOKUP(A1172,'ADM Details FY17'!$A$3:$Q$3515,17,FALSE)</f>
        <v>0</v>
      </c>
      <c r="O1172" s="1">
        <f>VLOOKUP(A1172,'ADM Details FY17'!$A$3:$S$3515,19,FALSE)</f>
        <v>0</v>
      </c>
      <c r="P1172" s="1">
        <f>VLOOKUP(A1172,'ADM Details FY17'!$A$3:$U$3515,21,FALSE)</f>
        <v>0</v>
      </c>
      <c r="Q1172" s="1">
        <f>VLOOKUP(A1172,'ADM Details FY17'!$A$3:$V$3515,22,FALSE)</f>
        <v>0</v>
      </c>
      <c r="R1172" s="1">
        <f>VLOOKUP(A1172,'ADM Details FY17'!$A$3:$W$3515,23,FALSE)</f>
        <v>0</v>
      </c>
      <c r="S1172" s="1">
        <f>VLOOKUP(A1172,'ADM Details FY17'!$A$3:$X$3515,24,FALSE)</f>
        <v>0</v>
      </c>
      <c r="T1172" s="1">
        <f>VLOOKUP(A1172,'ADM Details FY17'!$A$3:$Y$3515,25,FALSE)</f>
        <v>0</v>
      </c>
      <c r="U1172" s="1">
        <f>VLOOKUP(A1172,'ADM Details FY17'!$A$3:$AA$3515,27,FALSE)</f>
        <v>0</v>
      </c>
      <c r="V1172" s="1">
        <f>IFERROR(VLOOKUP(C1172,'eindex _tget pp '!$A$4:$E$615,5,FALSE),0)</f>
        <v>454.00578141101448</v>
      </c>
      <c r="W1172" s="31">
        <f>IFERROR(VLOOKUP(C1172,'eindex _tget pp '!$A$4:$F$615,6,FALSE),0)</f>
        <v>3.6729279115</v>
      </c>
      <c r="X1172" s="4">
        <f>IFERROR(VLOOKUP(B1172,'eschools 16'!$A$2:$F$25,6,FALSE),1)</f>
        <v>1</v>
      </c>
      <c r="Y1172" s="1">
        <f t="shared" si="90"/>
        <v>398.39</v>
      </c>
      <c r="Z1172" s="1">
        <f t="shared" si="91"/>
        <v>3506.62</v>
      </c>
      <c r="AA1172" s="31">
        <f>IFERROR(VLOOKUP(C1172,'eindex _tget pp '!$A$4:$G$615,7,FALSE),0)</f>
        <v>0.53438618000000004</v>
      </c>
      <c r="AB1172" s="1">
        <f>VLOOKUP(A1172,'ADM Details FY17'!$A$3:$AB$3515,28,FALSE)</f>
        <v>0</v>
      </c>
      <c r="AC1172" s="1">
        <f t="shared" si="92"/>
        <v>0</v>
      </c>
      <c r="AD1172" s="1">
        <f t="shared" si="93"/>
        <v>3.51</v>
      </c>
      <c r="AE1172" s="1">
        <f t="shared" si="94"/>
        <v>526.5</v>
      </c>
    </row>
    <row r="1173" spans="1:31" x14ac:dyDescent="0.25">
      <c r="A1173" t="str">
        <f>B1173&amp;"-"&amp;COUNTIF($B$3:B1173,B1173)</f>
        <v>303-18</v>
      </c>
      <c r="B1173">
        <v>303</v>
      </c>
      <c r="C1173" s="18">
        <f>VLOOKUP(A1173,'ADM Details FY17'!$A$3:$D$3515,4,FALSE)</f>
        <v>43810</v>
      </c>
      <c r="D1173" s="1">
        <f>VLOOKUP(A1173,'ADM Details FY17'!$A$3:$E$3515,5,FALSE)</f>
        <v>3</v>
      </c>
      <c r="E1173" s="1">
        <f>VLOOKUP(A1173,'ADM Details FY17'!$A$3:$F$3515,6,FALSE)</f>
        <v>0</v>
      </c>
      <c r="F1173" s="1">
        <f>VLOOKUP(A1173,'ADM Details FY17'!$A$3:$G$3515,7,FALSE)</f>
        <v>0</v>
      </c>
      <c r="G1173" s="1">
        <f>VLOOKUP(A1173,'ADM Details FY17'!$A$3:$H$3515,8,FALSE)</f>
        <v>1</v>
      </c>
      <c r="H1173" s="1">
        <f>VLOOKUP(A1173,'ADM Details FY17'!$A$3:$I$3515,9,FALSE)</f>
        <v>0</v>
      </c>
      <c r="I1173" s="1">
        <f>VLOOKUP(A1173,'ADM Details FY17'!$A$3:$J$3517,10,FALSE)</f>
        <v>0.98</v>
      </c>
      <c r="J1173" s="1">
        <f>VLOOKUP(A1173,'ADM Details FY17'!$A$3:$K$3515,11,FALSE)</f>
        <v>0</v>
      </c>
      <c r="K1173" s="1">
        <f>VLOOKUP(A1173,'ADM Details FY17'!$A$3:$M$3515,13,FALSE)</f>
        <v>3</v>
      </c>
      <c r="L1173" s="1">
        <f>VLOOKUP(A1173,'ADM Details FY17'!$A$3:$O$3515,15,FALSE)</f>
        <v>0</v>
      </c>
      <c r="M1173" s="1">
        <f>VLOOKUP(A1173,'ADM Details FY17'!$A$3:$P$3515,16,FALSE)</f>
        <v>0</v>
      </c>
      <c r="N1173" s="1">
        <f>VLOOKUP(A1173,'ADM Details FY17'!$A$3:$Q$3515,17,FALSE)</f>
        <v>0</v>
      </c>
      <c r="O1173" s="1">
        <f>VLOOKUP(A1173,'ADM Details FY17'!$A$3:$S$3515,19,FALSE)</f>
        <v>0</v>
      </c>
      <c r="P1173" s="1">
        <f>VLOOKUP(A1173,'ADM Details FY17'!$A$3:$U$3515,21,FALSE)</f>
        <v>0</v>
      </c>
      <c r="Q1173" s="1">
        <f>VLOOKUP(A1173,'ADM Details FY17'!$A$3:$V$3515,22,FALSE)</f>
        <v>0</v>
      </c>
      <c r="R1173" s="1">
        <f>VLOOKUP(A1173,'ADM Details FY17'!$A$3:$W$3515,23,FALSE)</f>
        <v>0</v>
      </c>
      <c r="S1173" s="1">
        <f>VLOOKUP(A1173,'ADM Details FY17'!$A$3:$X$3515,24,FALSE)</f>
        <v>0</v>
      </c>
      <c r="T1173" s="1">
        <f>VLOOKUP(A1173,'ADM Details FY17'!$A$3:$Y$3515,25,FALSE)</f>
        <v>0</v>
      </c>
      <c r="U1173" s="1">
        <f>VLOOKUP(A1173,'ADM Details FY17'!$A$3:$AA$3515,27,FALSE)</f>
        <v>0</v>
      </c>
      <c r="V1173" s="1">
        <f>IFERROR(VLOOKUP(C1173,'eindex _tget pp '!$A$4:$E$615,5,FALSE),0)</f>
        <v>568.02677854202227</v>
      </c>
      <c r="W1173" s="31">
        <f>IFERROR(VLOOKUP(C1173,'eindex _tget pp '!$A$4:$F$615,6,FALSE),0)</f>
        <v>1.3119631057000001</v>
      </c>
      <c r="X1173" s="4">
        <f>IFERROR(VLOOKUP(B1173,'eschools 16'!$A$2:$F$25,6,FALSE),1)</f>
        <v>1</v>
      </c>
      <c r="Y1173" s="1">
        <f t="shared" si="90"/>
        <v>426.02</v>
      </c>
      <c r="Z1173" s="1">
        <f t="shared" si="91"/>
        <v>1070.56</v>
      </c>
      <c r="AA1173" s="31">
        <f>IFERROR(VLOOKUP(C1173,'eindex _tget pp '!$A$4:$G$615,7,FALSE),0)</f>
        <v>0.57594952899999996</v>
      </c>
      <c r="AB1173" s="1">
        <f>VLOOKUP(A1173,'ADM Details FY17'!$A$3:$AB$3515,28,FALSE)</f>
        <v>0</v>
      </c>
      <c r="AC1173" s="1">
        <f t="shared" si="92"/>
        <v>0</v>
      </c>
      <c r="AD1173" s="1">
        <f t="shared" si="93"/>
        <v>3</v>
      </c>
      <c r="AE1173" s="1">
        <f t="shared" si="94"/>
        <v>450</v>
      </c>
    </row>
    <row r="1174" spans="1:31" x14ac:dyDescent="0.25">
      <c r="A1174" t="str">
        <f>B1174&amp;"-"&amp;COUNTIF($B$3:B1174,B1174)</f>
        <v>303-19</v>
      </c>
      <c r="B1174">
        <v>303</v>
      </c>
      <c r="C1174" s="18">
        <f>VLOOKUP(A1174,'ADM Details FY17'!$A$3:$D$3515,4,FALSE)</f>
        <v>46433</v>
      </c>
      <c r="D1174" s="1">
        <f>VLOOKUP(A1174,'ADM Details FY17'!$A$3:$E$3515,5,FALSE)</f>
        <v>0.48</v>
      </c>
      <c r="E1174" s="1">
        <f>VLOOKUP(A1174,'ADM Details FY17'!$A$3:$F$3515,6,FALSE)</f>
        <v>0</v>
      </c>
      <c r="F1174" s="1">
        <f>VLOOKUP(A1174,'ADM Details FY17'!$A$3:$G$3515,7,FALSE)</f>
        <v>0</v>
      </c>
      <c r="G1174" s="1">
        <f>VLOOKUP(A1174,'ADM Details FY17'!$A$3:$H$3515,8,FALSE)</f>
        <v>0</v>
      </c>
      <c r="H1174" s="1">
        <f>VLOOKUP(A1174,'ADM Details FY17'!$A$3:$I$3515,9,FALSE)</f>
        <v>0</v>
      </c>
      <c r="I1174" s="1">
        <f>VLOOKUP(A1174,'ADM Details FY17'!$A$3:$J$3517,10,FALSE)</f>
        <v>0</v>
      </c>
      <c r="J1174" s="1">
        <f>VLOOKUP(A1174,'ADM Details FY17'!$A$3:$K$3515,11,FALSE)</f>
        <v>0</v>
      </c>
      <c r="K1174" s="1">
        <f>VLOOKUP(A1174,'ADM Details FY17'!$A$3:$M$3515,13,FALSE)</f>
        <v>0.48</v>
      </c>
      <c r="L1174" s="1">
        <f>VLOOKUP(A1174,'ADM Details FY17'!$A$3:$O$3515,15,FALSE)</f>
        <v>0</v>
      </c>
      <c r="M1174" s="1">
        <f>VLOOKUP(A1174,'ADM Details FY17'!$A$3:$P$3515,16,FALSE)</f>
        <v>0</v>
      </c>
      <c r="N1174" s="1">
        <f>VLOOKUP(A1174,'ADM Details FY17'!$A$3:$Q$3515,17,FALSE)</f>
        <v>0</v>
      </c>
      <c r="O1174" s="1">
        <f>VLOOKUP(A1174,'ADM Details FY17'!$A$3:$S$3515,19,FALSE)</f>
        <v>0</v>
      </c>
      <c r="P1174" s="1">
        <f>VLOOKUP(A1174,'ADM Details FY17'!$A$3:$U$3515,21,FALSE)</f>
        <v>0</v>
      </c>
      <c r="Q1174" s="1">
        <f>VLOOKUP(A1174,'ADM Details FY17'!$A$3:$V$3515,22,FALSE)</f>
        <v>0</v>
      </c>
      <c r="R1174" s="1">
        <f>VLOOKUP(A1174,'ADM Details FY17'!$A$3:$W$3515,23,FALSE)</f>
        <v>0</v>
      </c>
      <c r="S1174" s="1">
        <f>VLOOKUP(A1174,'ADM Details FY17'!$A$3:$X$3515,24,FALSE)</f>
        <v>0</v>
      </c>
      <c r="T1174" s="1">
        <f>VLOOKUP(A1174,'ADM Details FY17'!$A$3:$Y$3515,25,FALSE)</f>
        <v>0</v>
      </c>
      <c r="U1174" s="1">
        <f>VLOOKUP(A1174,'ADM Details FY17'!$A$3:$AA$3515,27,FALSE)</f>
        <v>0</v>
      </c>
      <c r="V1174" s="1">
        <f>IFERROR(VLOOKUP(C1174,'eindex _tget pp '!$A$4:$E$615,5,FALSE),0)</f>
        <v>497.38418528633792</v>
      </c>
      <c r="W1174" s="31">
        <f>IFERROR(VLOOKUP(C1174,'eindex _tget pp '!$A$4:$F$615,6,FALSE),0)</f>
        <v>0.68084522380000001</v>
      </c>
      <c r="X1174" s="4">
        <f>IFERROR(VLOOKUP(B1174,'eschools 16'!$A$2:$F$25,6,FALSE),1)</f>
        <v>1</v>
      </c>
      <c r="Y1174" s="1">
        <f t="shared" si="90"/>
        <v>59.69</v>
      </c>
      <c r="Z1174" s="1">
        <f t="shared" si="91"/>
        <v>88.89</v>
      </c>
      <c r="AA1174" s="31">
        <f>IFERROR(VLOOKUP(C1174,'eindex _tget pp '!$A$4:$G$615,7,FALSE),0)</f>
        <v>0.56944188200000001</v>
      </c>
      <c r="AB1174" s="1">
        <f>VLOOKUP(A1174,'ADM Details FY17'!$A$3:$AB$3515,28,FALSE)</f>
        <v>0</v>
      </c>
      <c r="AC1174" s="1">
        <f t="shared" si="92"/>
        <v>0</v>
      </c>
      <c r="AD1174" s="1">
        <f t="shared" si="93"/>
        <v>0.48</v>
      </c>
      <c r="AE1174" s="1">
        <f t="shared" si="94"/>
        <v>72</v>
      </c>
    </row>
    <row r="1175" spans="1:31" x14ac:dyDescent="0.25">
      <c r="A1175" t="str">
        <f>B1175&amp;"-"&amp;COUNTIF($B$3:B1175,B1175)</f>
        <v>303-20</v>
      </c>
      <c r="B1175">
        <v>303</v>
      </c>
      <c r="C1175" s="18">
        <f>VLOOKUP(A1175,'ADM Details FY17'!$A$3:$D$3515,4,FALSE)</f>
        <v>49189</v>
      </c>
      <c r="D1175" s="1">
        <f>VLOOKUP(A1175,'ADM Details FY17'!$A$3:$E$3515,5,FALSE)</f>
        <v>1.49</v>
      </c>
      <c r="E1175" s="1">
        <f>VLOOKUP(A1175,'ADM Details FY17'!$A$3:$F$3515,6,FALSE)</f>
        <v>0</v>
      </c>
      <c r="F1175" s="1">
        <f>VLOOKUP(A1175,'ADM Details FY17'!$A$3:$G$3515,7,FALSE)</f>
        <v>0.97</v>
      </c>
      <c r="G1175" s="1">
        <f>VLOOKUP(A1175,'ADM Details FY17'!$A$3:$H$3515,8,FALSE)</f>
        <v>0.49</v>
      </c>
      <c r="H1175" s="1">
        <f>VLOOKUP(A1175,'ADM Details FY17'!$A$3:$I$3515,9,FALSE)</f>
        <v>0</v>
      </c>
      <c r="I1175" s="1">
        <f>VLOOKUP(A1175,'ADM Details FY17'!$A$3:$J$3517,10,FALSE)</f>
        <v>0</v>
      </c>
      <c r="J1175" s="1">
        <f>VLOOKUP(A1175,'ADM Details FY17'!$A$3:$K$3515,11,FALSE)</f>
        <v>0</v>
      </c>
      <c r="K1175" s="1">
        <f>VLOOKUP(A1175,'ADM Details FY17'!$A$3:$M$3515,13,FALSE)</f>
        <v>1.49</v>
      </c>
      <c r="L1175" s="1">
        <f>VLOOKUP(A1175,'ADM Details FY17'!$A$3:$O$3515,15,FALSE)</f>
        <v>0</v>
      </c>
      <c r="M1175" s="1">
        <f>VLOOKUP(A1175,'ADM Details FY17'!$A$3:$P$3515,16,FALSE)</f>
        <v>0</v>
      </c>
      <c r="N1175" s="1">
        <f>VLOOKUP(A1175,'ADM Details FY17'!$A$3:$Q$3515,17,FALSE)</f>
        <v>0</v>
      </c>
      <c r="O1175" s="1">
        <f>VLOOKUP(A1175,'ADM Details FY17'!$A$3:$S$3515,19,FALSE)</f>
        <v>0</v>
      </c>
      <c r="P1175" s="1">
        <f>VLOOKUP(A1175,'ADM Details FY17'!$A$3:$U$3515,21,FALSE)</f>
        <v>0</v>
      </c>
      <c r="Q1175" s="1">
        <f>VLOOKUP(A1175,'ADM Details FY17'!$A$3:$V$3515,22,FALSE)</f>
        <v>0</v>
      </c>
      <c r="R1175" s="1">
        <f>VLOOKUP(A1175,'ADM Details FY17'!$A$3:$W$3515,23,FALSE)</f>
        <v>0</v>
      </c>
      <c r="S1175" s="1">
        <f>VLOOKUP(A1175,'ADM Details FY17'!$A$3:$X$3515,24,FALSE)</f>
        <v>0</v>
      </c>
      <c r="T1175" s="1">
        <f>VLOOKUP(A1175,'ADM Details FY17'!$A$3:$Y$3515,25,FALSE)</f>
        <v>0</v>
      </c>
      <c r="U1175" s="1">
        <f>VLOOKUP(A1175,'ADM Details FY17'!$A$3:$AA$3515,27,FALSE)</f>
        <v>0</v>
      </c>
      <c r="V1175" s="1">
        <f>IFERROR(VLOOKUP(C1175,'eindex _tget pp '!$A$4:$E$615,5,FALSE),0)</f>
        <v>127.4129232335856</v>
      </c>
      <c r="W1175" s="31">
        <f>IFERROR(VLOOKUP(C1175,'eindex _tget pp '!$A$4:$F$615,6,FALSE),0)</f>
        <v>0.40077795989999998</v>
      </c>
      <c r="X1175" s="4">
        <f>IFERROR(VLOOKUP(B1175,'eschools 16'!$A$2:$F$25,6,FALSE),1)</f>
        <v>1</v>
      </c>
      <c r="Y1175" s="1">
        <f t="shared" si="90"/>
        <v>47.46</v>
      </c>
      <c r="Z1175" s="1">
        <f t="shared" si="91"/>
        <v>162.43</v>
      </c>
      <c r="AA1175" s="31">
        <f>IFERROR(VLOOKUP(C1175,'eindex _tget pp '!$A$4:$G$615,7,FALSE),0)</f>
        <v>0.40826561500000003</v>
      </c>
      <c r="AB1175" s="1">
        <f>VLOOKUP(A1175,'ADM Details FY17'!$A$3:$AB$3515,28,FALSE)</f>
        <v>0</v>
      </c>
      <c r="AC1175" s="1">
        <f t="shared" si="92"/>
        <v>0</v>
      </c>
      <c r="AD1175" s="1">
        <f t="shared" si="93"/>
        <v>1.49</v>
      </c>
      <c r="AE1175" s="1">
        <f t="shared" si="94"/>
        <v>223.5</v>
      </c>
    </row>
    <row r="1176" spans="1:31" x14ac:dyDescent="0.25">
      <c r="A1176" t="str">
        <f>B1176&amp;"-"&amp;COUNTIF($B$3:B1176,B1176)</f>
        <v>303-21</v>
      </c>
      <c r="B1176">
        <v>303</v>
      </c>
      <c r="C1176" s="18">
        <f>VLOOKUP(A1176,'ADM Details FY17'!$A$3:$D$3515,4,FALSE)</f>
        <v>45351</v>
      </c>
      <c r="D1176" s="1">
        <f>VLOOKUP(A1176,'ADM Details FY17'!$A$3:$E$3515,5,FALSE)</f>
        <v>0.9</v>
      </c>
      <c r="E1176" s="1">
        <f>VLOOKUP(A1176,'ADM Details FY17'!$A$3:$F$3515,6,FALSE)</f>
        <v>0</v>
      </c>
      <c r="F1176" s="1">
        <f>VLOOKUP(A1176,'ADM Details FY17'!$A$3:$G$3515,7,FALSE)</f>
        <v>0</v>
      </c>
      <c r="G1176" s="1">
        <f>VLOOKUP(A1176,'ADM Details FY17'!$A$3:$H$3515,8,FALSE)</f>
        <v>0</v>
      </c>
      <c r="H1176" s="1">
        <f>VLOOKUP(A1176,'ADM Details FY17'!$A$3:$I$3515,9,FALSE)</f>
        <v>0</v>
      </c>
      <c r="I1176" s="1">
        <f>VLOOKUP(A1176,'ADM Details FY17'!$A$3:$J$3517,10,FALSE)</f>
        <v>0</v>
      </c>
      <c r="J1176" s="1">
        <f>VLOOKUP(A1176,'ADM Details FY17'!$A$3:$K$3515,11,FALSE)</f>
        <v>0</v>
      </c>
      <c r="K1176" s="1">
        <f>VLOOKUP(A1176,'ADM Details FY17'!$A$3:$M$3515,13,FALSE)</f>
        <v>0.9</v>
      </c>
      <c r="L1176" s="1">
        <f>VLOOKUP(A1176,'ADM Details FY17'!$A$3:$O$3515,15,FALSE)</f>
        <v>0</v>
      </c>
      <c r="M1176" s="1">
        <f>VLOOKUP(A1176,'ADM Details FY17'!$A$3:$P$3515,16,FALSE)</f>
        <v>0</v>
      </c>
      <c r="N1176" s="1">
        <f>VLOOKUP(A1176,'ADM Details FY17'!$A$3:$Q$3515,17,FALSE)</f>
        <v>0</v>
      </c>
      <c r="O1176" s="1">
        <f>VLOOKUP(A1176,'ADM Details FY17'!$A$3:$S$3515,19,FALSE)</f>
        <v>0</v>
      </c>
      <c r="P1176" s="1">
        <f>VLOOKUP(A1176,'ADM Details FY17'!$A$3:$U$3515,21,FALSE)</f>
        <v>0</v>
      </c>
      <c r="Q1176" s="1">
        <f>VLOOKUP(A1176,'ADM Details FY17'!$A$3:$V$3515,22,FALSE)</f>
        <v>0</v>
      </c>
      <c r="R1176" s="1">
        <f>VLOOKUP(A1176,'ADM Details FY17'!$A$3:$W$3515,23,FALSE)</f>
        <v>0</v>
      </c>
      <c r="S1176" s="1">
        <f>VLOOKUP(A1176,'ADM Details FY17'!$A$3:$X$3515,24,FALSE)</f>
        <v>0</v>
      </c>
      <c r="T1176" s="1">
        <f>VLOOKUP(A1176,'ADM Details FY17'!$A$3:$Y$3515,25,FALSE)</f>
        <v>0</v>
      </c>
      <c r="U1176" s="1">
        <f>VLOOKUP(A1176,'ADM Details FY17'!$A$3:$AA$3515,27,FALSE)</f>
        <v>0</v>
      </c>
      <c r="V1176" s="1">
        <f>IFERROR(VLOOKUP(C1176,'eindex _tget pp '!$A$4:$E$615,5,FALSE),0)</f>
        <v>1329.5346943279631</v>
      </c>
      <c r="W1176" s="31">
        <f>IFERROR(VLOOKUP(C1176,'eindex _tget pp '!$A$4:$F$615,6,FALSE),0)</f>
        <v>4.3220024174000002</v>
      </c>
      <c r="X1176" s="4">
        <f>IFERROR(VLOOKUP(B1176,'eschools 16'!$A$2:$F$25,6,FALSE),1)</f>
        <v>1</v>
      </c>
      <c r="Y1176" s="1">
        <f t="shared" si="90"/>
        <v>299.14999999999998</v>
      </c>
      <c r="Z1176" s="1">
        <f t="shared" si="91"/>
        <v>1058.03</v>
      </c>
      <c r="AA1176" s="31">
        <f>IFERROR(VLOOKUP(C1176,'eindex _tget pp '!$A$4:$G$615,7,FALSE),0)</f>
        <v>0.75782884399999995</v>
      </c>
      <c r="AB1176" s="1">
        <f>VLOOKUP(A1176,'ADM Details FY17'!$A$3:$AB$3515,28,FALSE)</f>
        <v>0</v>
      </c>
      <c r="AC1176" s="1">
        <f t="shared" si="92"/>
        <v>0</v>
      </c>
      <c r="AD1176" s="1">
        <f t="shared" si="93"/>
        <v>0.9</v>
      </c>
      <c r="AE1176" s="1">
        <f t="shared" si="94"/>
        <v>135</v>
      </c>
    </row>
    <row r="1177" spans="1:31" x14ac:dyDescent="0.25">
      <c r="A1177" t="str">
        <f>B1177&amp;"-"&amp;COUNTIF($B$3:B1177,B1177)</f>
        <v>303-22</v>
      </c>
      <c r="B1177">
        <v>303</v>
      </c>
      <c r="C1177" s="18">
        <f>VLOOKUP(A1177,'ADM Details FY17'!$A$3:$D$3515,4,FALSE)</f>
        <v>43844</v>
      </c>
      <c r="D1177" s="1">
        <f>VLOOKUP(A1177,'ADM Details FY17'!$A$3:$E$3515,5,FALSE)</f>
        <v>1.34</v>
      </c>
      <c r="E1177" s="1">
        <f>VLOOKUP(A1177,'ADM Details FY17'!$A$3:$F$3515,6,FALSE)</f>
        <v>0</v>
      </c>
      <c r="F1177" s="1">
        <f>VLOOKUP(A1177,'ADM Details FY17'!$A$3:$G$3515,7,FALSE)</f>
        <v>0.14000000000000001</v>
      </c>
      <c r="G1177" s="1">
        <f>VLOOKUP(A1177,'ADM Details FY17'!$A$3:$H$3515,8,FALSE)</f>
        <v>0.13</v>
      </c>
      <c r="H1177" s="1">
        <f>VLOOKUP(A1177,'ADM Details FY17'!$A$3:$I$3515,9,FALSE)</f>
        <v>0</v>
      </c>
      <c r="I1177" s="1">
        <f>VLOOKUP(A1177,'ADM Details FY17'!$A$3:$J$3517,10,FALSE)</f>
        <v>0</v>
      </c>
      <c r="J1177" s="1">
        <f>VLOOKUP(A1177,'ADM Details FY17'!$A$3:$K$3515,11,FALSE)</f>
        <v>0</v>
      </c>
      <c r="K1177" s="1">
        <f>VLOOKUP(A1177,'ADM Details FY17'!$A$3:$M$3515,13,FALSE)</f>
        <v>1.34</v>
      </c>
      <c r="L1177" s="1">
        <f>VLOOKUP(A1177,'ADM Details FY17'!$A$3:$O$3515,15,FALSE)</f>
        <v>0</v>
      </c>
      <c r="M1177" s="1">
        <f>VLOOKUP(A1177,'ADM Details FY17'!$A$3:$P$3515,16,FALSE)</f>
        <v>0</v>
      </c>
      <c r="N1177" s="1">
        <f>VLOOKUP(A1177,'ADM Details FY17'!$A$3:$Q$3515,17,FALSE)</f>
        <v>0</v>
      </c>
      <c r="O1177" s="1">
        <f>VLOOKUP(A1177,'ADM Details FY17'!$A$3:$S$3515,19,FALSE)</f>
        <v>0</v>
      </c>
      <c r="P1177" s="1">
        <f>VLOOKUP(A1177,'ADM Details FY17'!$A$3:$U$3515,21,FALSE)</f>
        <v>0</v>
      </c>
      <c r="Q1177" s="1">
        <f>VLOOKUP(A1177,'ADM Details FY17'!$A$3:$V$3515,22,FALSE)</f>
        <v>0</v>
      </c>
      <c r="R1177" s="1">
        <f>VLOOKUP(A1177,'ADM Details FY17'!$A$3:$W$3515,23,FALSE)</f>
        <v>0</v>
      </c>
      <c r="S1177" s="1">
        <f>VLOOKUP(A1177,'ADM Details FY17'!$A$3:$X$3515,24,FALSE)</f>
        <v>0</v>
      </c>
      <c r="T1177" s="1">
        <f>VLOOKUP(A1177,'ADM Details FY17'!$A$3:$Y$3515,25,FALSE)</f>
        <v>0</v>
      </c>
      <c r="U1177" s="1">
        <f>VLOOKUP(A1177,'ADM Details FY17'!$A$3:$AA$3515,27,FALSE)</f>
        <v>0</v>
      </c>
      <c r="V1177" s="1">
        <f>IFERROR(VLOOKUP(C1177,'eindex _tget pp '!$A$4:$E$615,5,FALSE),0)</f>
        <v>1635.2245477017691</v>
      </c>
      <c r="W1177" s="31">
        <f>IFERROR(VLOOKUP(C1177,'eindex _tget pp '!$A$4:$F$615,6,FALSE),0)</f>
        <v>3.3804575904999998</v>
      </c>
      <c r="X1177" s="4">
        <f>IFERROR(VLOOKUP(B1177,'eschools 16'!$A$2:$F$25,6,FALSE),1)</f>
        <v>1</v>
      </c>
      <c r="Y1177" s="1">
        <f t="shared" si="90"/>
        <v>547.79999999999995</v>
      </c>
      <c r="Z1177" s="1">
        <f t="shared" si="91"/>
        <v>1232.1099999999999</v>
      </c>
      <c r="AA1177" s="31">
        <f>IFERROR(VLOOKUP(C1177,'eindex _tget pp '!$A$4:$G$615,7,FALSE),0)</f>
        <v>0.84118838500000004</v>
      </c>
      <c r="AB1177" s="1">
        <f>VLOOKUP(A1177,'ADM Details FY17'!$A$3:$AB$3515,28,FALSE)</f>
        <v>0</v>
      </c>
      <c r="AC1177" s="1">
        <f t="shared" si="92"/>
        <v>0</v>
      </c>
      <c r="AD1177" s="1">
        <f t="shared" si="93"/>
        <v>1.34</v>
      </c>
      <c r="AE1177" s="1">
        <f t="shared" si="94"/>
        <v>201</v>
      </c>
    </row>
    <row r="1178" spans="1:31" x14ac:dyDescent="0.25">
      <c r="A1178" t="str">
        <f>B1178&amp;"-"&amp;COUNTIF($B$3:B1178,B1178)</f>
        <v>303-23</v>
      </c>
      <c r="B1178">
        <v>303</v>
      </c>
      <c r="C1178" s="18">
        <f>VLOOKUP(A1178,'ADM Details FY17'!$A$3:$D$3515,4,FALSE)</f>
        <v>43877</v>
      </c>
      <c r="D1178" s="1">
        <f>VLOOKUP(A1178,'ADM Details FY17'!$A$3:$E$3515,5,FALSE)</f>
        <v>0.23</v>
      </c>
      <c r="E1178" s="1">
        <f>VLOOKUP(A1178,'ADM Details FY17'!$A$3:$F$3515,6,FALSE)</f>
        <v>0</v>
      </c>
      <c r="F1178" s="1">
        <f>VLOOKUP(A1178,'ADM Details FY17'!$A$3:$G$3515,7,FALSE)</f>
        <v>0.22</v>
      </c>
      <c r="G1178" s="1">
        <f>VLOOKUP(A1178,'ADM Details FY17'!$A$3:$H$3515,8,FALSE)</f>
        <v>0</v>
      </c>
      <c r="H1178" s="1">
        <f>VLOOKUP(A1178,'ADM Details FY17'!$A$3:$I$3515,9,FALSE)</f>
        <v>0</v>
      </c>
      <c r="I1178" s="1">
        <f>VLOOKUP(A1178,'ADM Details FY17'!$A$3:$J$3517,10,FALSE)</f>
        <v>0</v>
      </c>
      <c r="J1178" s="1">
        <f>VLOOKUP(A1178,'ADM Details FY17'!$A$3:$K$3515,11,FALSE)</f>
        <v>0.01</v>
      </c>
      <c r="K1178" s="1">
        <f>VLOOKUP(A1178,'ADM Details FY17'!$A$3:$M$3515,13,FALSE)</f>
        <v>0.23</v>
      </c>
      <c r="L1178" s="1">
        <f>VLOOKUP(A1178,'ADM Details FY17'!$A$3:$O$3515,15,FALSE)</f>
        <v>0</v>
      </c>
      <c r="M1178" s="1">
        <f>VLOOKUP(A1178,'ADM Details FY17'!$A$3:$P$3515,16,FALSE)</f>
        <v>0</v>
      </c>
      <c r="N1178" s="1">
        <f>VLOOKUP(A1178,'ADM Details FY17'!$A$3:$Q$3515,17,FALSE)</f>
        <v>0</v>
      </c>
      <c r="O1178" s="1">
        <f>VLOOKUP(A1178,'ADM Details FY17'!$A$3:$S$3515,19,FALSE)</f>
        <v>0</v>
      </c>
      <c r="P1178" s="1">
        <f>VLOOKUP(A1178,'ADM Details FY17'!$A$3:$U$3515,21,FALSE)</f>
        <v>0</v>
      </c>
      <c r="Q1178" s="1">
        <f>VLOOKUP(A1178,'ADM Details FY17'!$A$3:$V$3515,22,FALSE)</f>
        <v>0</v>
      </c>
      <c r="R1178" s="1">
        <f>VLOOKUP(A1178,'ADM Details FY17'!$A$3:$W$3515,23,FALSE)</f>
        <v>0</v>
      </c>
      <c r="S1178" s="1">
        <f>VLOOKUP(A1178,'ADM Details FY17'!$A$3:$X$3515,24,FALSE)</f>
        <v>0</v>
      </c>
      <c r="T1178" s="1">
        <f>VLOOKUP(A1178,'ADM Details FY17'!$A$3:$Y$3515,25,FALSE)</f>
        <v>0</v>
      </c>
      <c r="U1178" s="1">
        <f>VLOOKUP(A1178,'ADM Details FY17'!$A$3:$AA$3515,27,FALSE)</f>
        <v>0</v>
      </c>
      <c r="V1178" s="1">
        <f>IFERROR(VLOOKUP(C1178,'eindex _tget pp '!$A$4:$E$615,5,FALSE),0)</f>
        <v>368.29343461474542</v>
      </c>
      <c r="W1178" s="31">
        <f>IFERROR(VLOOKUP(C1178,'eindex _tget pp '!$A$4:$F$615,6,FALSE),0)</f>
        <v>0.64318991780000001</v>
      </c>
      <c r="X1178" s="4">
        <f>IFERROR(VLOOKUP(B1178,'eschools 16'!$A$2:$F$25,6,FALSE),1)</f>
        <v>1</v>
      </c>
      <c r="Y1178" s="1">
        <f t="shared" si="90"/>
        <v>21.18</v>
      </c>
      <c r="Z1178" s="1">
        <f t="shared" si="91"/>
        <v>40.24</v>
      </c>
      <c r="AA1178" s="31">
        <f>IFERROR(VLOOKUP(C1178,'eindex _tget pp '!$A$4:$G$615,7,FALSE),0)</f>
        <v>0.48889373899999999</v>
      </c>
      <c r="AB1178" s="1">
        <f>VLOOKUP(A1178,'ADM Details FY17'!$A$3:$AB$3515,28,FALSE)</f>
        <v>0</v>
      </c>
      <c r="AC1178" s="1">
        <f t="shared" si="92"/>
        <v>0</v>
      </c>
      <c r="AD1178" s="1">
        <f t="shared" si="93"/>
        <v>0.23</v>
      </c>
      <c r="AE1178" s="1">
        <f t="shared" si="94"/>
        <v>34.5</v>
      </c>
    </row>
    <row r="1179" spans="1:31" x14ac:dyDescent="0.25">
      <c r="A1179" t="str">
        <f>B1179&amp;"-"&amp;COUNTIF($B$3:B1179,B1179)</f>
        <v>303-24</v>
      </c>
      <c r="B1179">
        <v>303</v>
      </c>
      <c r="C1179" s="18">
        <f>VLOOKUP(A1179,'ADM Details FY17'!$A$3:$D$3515,4,FALSE)</f>
        <v>47027</v>
      </c>
      <c r="D1179" s="1">
        <f>VLOOKUP(A1179,'ADM Details FY17'!$A$3:$E$3515,5,FALSE)</f>
        <v>0.28999999999999998</v>
      </c>
      <c r="E1179" s="1">
        <f>VLOOKUP(A1179,'ADM Details FY17'!$A$3:$F$3515,6,FALSE)</f>
        <v>0</v>
      </c>
      <c r="F1179" s="1">
        <f>VLOOKUP(A1179,'ADM Details FY17'!$A$3:$G$3515,7,FALSE)</f>
        <v>0</v>
      </c>
      <c r="G1179" s="1">
        <f>VLOOKUP(A1179,'ADM Details FY17'!$A$3:$H$3515,8,FALSE)</f>
        <v>0</v>
      </c>
      <c r="H1179" s="1">
        <f>VLOOKUP(A1179,'ADM Details FY17'!$A$3:$I$3515,9,FALSE)</f>
        <v>0</v>
      </c>
      <c r="I1179" s="1">
        <f>VLOOKUP(A1179,'ADM Details FY17'!$A$3:$J$3517,10,FALSE)</f>
        <v>0</v>
      </c>
      <c r="J1179" s="1">
        <f>VLOOKUP(A1179,'ADM Details FY17'!$A$3:$K$3515,11,FALSE)</f>
        <v>0</v>
      </c>
      <c r="K1179" s="1">
        <f>VLOOKUP(A1179,'ADM Details FY17'!$A$3:$M$3515,13,FALSE)</f>
        <v>0.28999999999999998</v>
      </c>
      <c r="L1179" s="1">
        <f>VLOOKUP(A1179,'ADM Details FY17'!$A$3:$O$3515,15,FALSE)</f>
        <v>0</v>
      </c>
      <c r="M1179" s="1">
        <f>VLOOKUP(A1179,'ADM Details FY17'!$A$3:$P$3515,16,FALSE)</f>
        <v>0</v>
      </c>
      <c r="N1179" s="1">
        <f>VLOOKUP(A1179,'ADM Details FY17'!$A$3:$Q$3515,17,FALSE)</f>
        <v>0</v>
      </c>
      <c r="O1179" s="1">
        <f>VLOOKUP(A1179,'ADM Details FY17'!$A$3:$S$3515,19,FALSE)</f>
        <v>0</v>
      </c>
      <c r="P1179" s="1">
        <f>VLOOKUP(A1179,'ADM Details FY17'!$A$3:$U$3515,21,FALSE)</f>
        <v>0</v>
      </c>
      <c r="Q1179" s="1">
        <f>VLOOKUP(A1179,'ADM Details FY17'!$A$3:$V$3515,22,FALSE)</f>
        <v>0</v>
      </c>
      <c r="R1179" s="1">
        <f>VLOOKUP(A1179,'ADM Details FY17'!$A$3:$W$3515,23,FALSE)</f>
        <v>0</v>
      </c>
      <c r="S1179" s="1">
        <f>VLOOKUP(A1179,'ADM Details FY17'!$A$3:$X$3515,24,FALSE)</f>
        <v>0</v>
      </c>
      <c r="T1179" s="1">
        <f>VLOOKUP(A1179,'ADM Details FY17'!$A$3:$Y$3515,25,FALSE)</f>
        <v>0</v>
      </c>
      <c r="U1179" s="1">
        <f>VLOOKUP(A1179,'ADM Details FY17'!$A$3:$AA$3515,27,FALSE)</f>
        <v>0</v>
      </c>
      <c r="V1179" s="1">
        <f>IFERROR(VLOOKUP(C1179,'eindex _tget pp '!$A$4:$E$615,5,FALSE),0)</f>
        <v>0</v>
      </c>
      <c r="W1179" s="31">
        <f>IFERROR(VLOOKUP(C1179,'eindex _tget pp '!$A$4:$F$615,6,FALSE),0)</f>
        <v>9.4266410999999994E-2</v>
      </c>
      <c r="X1179" s="4">
        <f>IFERROR(VLOOKUP(B1179,'eschools 16'!$A$2:$F$25,6,FALSE),1)</f>
        <v>1</v>
      </c>
      <c r="Y1179" s="1">
        <f t="shared" si="90"/>
        <v>0</v>
      </c>
      <c r="Z1179" s="1">
        <f t="shared" si="91"/>
        <v>7.44</v>
      </c>
      <c r="AA1179" s="31">
        <f>IFERROR(VLOOKUP(C1179,'eindex _tget pp '!$A$4:$G$615,7,FALSE),0)</f>
        <v>0.22631918000000001</v>
      </c>
      <c r="AB1179" s="1">
        <f>VLOOKUP(A1179,'ADM Details FY17'!$A$3:$AB$3515,28,FALSE)</f>
        <v>0</v>
      </c>
      <c r="AC1179" s="1">
        <f t="shared" si="92"/>
        <v>0</v>
      </c>
      <c r="AD1179" s="1">
        <f t="shared" si="93"/>
        <v>0.28999999999999998</v>
      </c>
      <c r="AE1179" s="1">
        <f t="shared" si="94"/>
        <v>43.5</v>
      </c>
    </row>
    <row r="1180" spans="1:31" x14ac:dyDescent="0.25">
      <c r="A1180" t="str">
        <f>B1180&amp;"-"&amp;COUNTIF($B$3:B1180,B1180)</f>
        <v>303-25</v>
      </c>
      <c r="B1180">
        <v>303</v>
      </c>
      <c r="C1180" s="18">
        <f>VLOOKUP(A1180,'ADM Details FY17'!$A$3:$D$3515,4,FALSE)</f>
        <v>43901</v>
      </c>
      <c r="D1180" s="1">
        <f>VLOOKUP(A1180,'ADM Details FY17'!$A$3:$E$3515,5,FALSE)</f>
        <v>1</v>
      </c>
      <c r="E1180" s="1">
        <f>VLOOKUP(A1180,'ADM Details FY17'!$A$3:$F$3515,6,FALSE)</f>
        <v>0</v>
      </c>
      <c r="F1180" s="1">
        <f>VLOOKUP(A1180,'ADM Details FY17'!$A$3:$G$3515,7,FALSE)</f>
        <v>0</v>
      </c>
      <c r="G1180" s="1">
        <f>VLOOKUP(A1180,'ADM Details FY17'!$A$3:$H$3515,8,FALSE)</f>
        <v>1</v>
      </c>
      <c r="H1180" s="1">
        <f>VLOOKUP(A1180,'ADM Details FY17'!$A$3:$I$3515,9,FALSE)</f>
        <v>0</v>
      </c>
      <c r="I1180" s="1">
        <f>VLOOKUP(A1180,'ADM Details FY17'!$A$3:$J$3517,10,FALSE)</f>
        <v>0</v>
      </c>
      <c r="J1180" s="1">
        <f>VLOOKUP(A1180,'ADM Details FY17'!$A$3:$K$3515,11,FALSE)</f>
        <v>0</v>
      </c>
      <c r="K1180" s="1">
        <f>VLOOKUP(A1180,'ADM Details FY17'!$A$3:$M$3515,13,FALSE)</f>
        <v>1</v>
      </c>
      <c r="L1180" s="1">
        <f>VLOOKUP(A1180,'ADM Details FY17'!$A$3:$O$3515,15,FALSE)</f>
        <v>0</v>
      </c>
      <c r="M1180" s="1">
        <f>VLOOKUP(A1180,'ADM Details FY17'!$A$3:$P$3515,16,FALSE)</f>
        <v>0</v>
      </c>
      <c r="N1180" s="1">
        <f>VLOOKUP(A1180,'ADM Details FY17'!$A$3:$Q$3515,17,FALSE)</f>
        <v>0</v>
      </c>
      <c r="O1180" s="1">
        <f>VLOOKUP(A1180,'ADM Details FY17'!$A$3:$S$3515,19,FALSE)</f>
        <v>0</v>
      </c>
      <c r="P1180" s="1">
        <f>VLOOKUP(A1180,'ADM Details FY17'!$A$3:$U$3515,21,FALSE)</f>
        <v>0</v>
      </c>
      <c r="Q1180" s="1">
        <f>VLOOKUP(A1180,'ADM Details FY17'!$A$3:$V$3515,22,FALSE)</f>
        <v>0</v>
      </c>
      <c r="R1180" s="1">
        <f>VLOOKUP(A1180,'ADM Details FY17'!$A$3:$W$3515,23,FALSE)</f>
        <v>0</v>
      </c>
      <c r="S1180" s="1">
        <f>VLOOKUP(A1180,'ADM Details FY17'!$A$3:$X$3515,24,FALSE)</f>
        <v>0</v>
      </c>
      <c r="T1180" s="1">
        <f>VLOOKUP(A1180,'ADM Details FY17'!$A$3:$Y$3515,25,FALSE)</f>
        <v>0</v>
      </c>
      <c r="U1180" s="1">
        <f>VLOOKUP(A1180,'ADM Details FY17'!$A$3:$AA$3515,27,FALSE)</f>
        <v>0</v>
      </c>
      <c r="V1180" s="1">
        <f>IFERROR(VLOOKUP(C1180,'eindex _tget pp '!$A$4:$E$615,5,FALSE),0)</f>
        <v>1665.9332201790639</v>
      </c>
      <c r="W1180" s="31">
        <f>IFERROR(VLOOKUP(C1180,'eindex _tget pp '!$A$4:$F$615,6,FALSE),0)</f>
        <v>3.7293898327999999</v>
      </c>
      <c r="X1180" s="4">
        <f>IFERROR(VLOOKUP(B1180,'eschools 16'!$A$2:$F$25,6,FALSE),1)</f>
        <v>1</v>
      </c>
      <c r="Y1180" s="1">
        <f t="shared" si="90"/>
        <v>416.48</v>
      </c>
      <c r="Z1180" s="1">
        <f t="shared" si="91"/>
        <v>1014.39</v>
      </c>
      <c r="AA1180" s="31">
        <f>IFERROR(VLOOKUP(C1180,'eindex _tget pp '!$A$4:$G$615,7,FALSE),0)</f>
        <v>0.79655707600000003</v>
      </c>
      <c r="AB1180" s="1">
        <f>VLOOKUP(A1180,'ADM Details FY17'!$A$3:$AB$3515,28,FALSE)</f>
        <v>0</v>
      </c>
      <c r="AC1180" s="1">
        <f t="shared" si="92"/>
        <v>0</v>
      </c>
      <c r="AD1180" s="1">
        <f t="shared" si="93"/>
        <v>1</v>
      </c>
      <c r="AE1180" s="1">
        <f t="shared" si="94"/>
        <v>150</v>
      </c>
    </row>
    <row r="1181" spans="1:31" x14ac:dyDescent="0.25">
      <c r="A1181" t="str">
        <f>B1181&amp;"-"&amp;COUNTIF($B$3:B1181,B1181)</f>
        <v>303-26</v>
      </c>
      <c r="B1181">
        <v>303</v>
      </c>
      <c r="C1181" s="18">
        <f>VLOOKUP(A1181,'ADM Details FY17'!$A$3:$D$3515,4,FALSE)</f>
        <v>43919</v>
      </c>
      <c r="D1181" s="1">
        <f>VLOOKUP(A1181,'ADM Details FY17'!$A$3:$E$3515,5,FALSE)</f>
        <v>2.5499999999999998</v>
      </c>
      <c r="E1181" s="1">
        <f>VLOOKUP(A1181,'ADM Details FY17'!$A$3:$F$3515,6,FALSE)</f>
        <v>0</v>
      </c>
      <c r="F1181" s="1">
        <f>VLOOKUP(A1181,'ADM Details FY17'!$A$3:$G$3515,7,FALSE)</f>
        <v>0.65</v>
      </c>
      <c r="G1181" s="1">
        <f>VLOOKUP(A1181,'ADM Details FY17'!$A$3:$H$3515,8,FALSE)</f>
        <v>0.99</v>
      </c>
      <c r="H1181" s="1">
        <f>VLOOKUP(A1181,'ADM Details FY17'!$A$3:$I$3515,9,FALSE)</f>
        <v>0</v>
      </c>
      <c r="I1181" s="1">
        <f>VLOOKUP(A1181,'ADM Details FY17'!$A$3:$J$3517,10,FALSE)</f>
        <v>0.79</v>
      </c>
      <c r="J1181" s="1">
        <f>VLOOKUP(A1181,'ADM Details FY17'!$A$3:$K$3515,11,FALSE)</f>
        <v>0</v>
      </c>
      <c r="K1181" s="1">
        <f>VLOOKUP(A1181,'ADM Details FY17'!$A$3:$M$3515,13,FALSE)</f>
        <v>2.5499999999999998</v>
      </c>
      <c r="L1181" s="1">
        <f>VLOOKUP(A1181,'ADM Details FY17'!$A$3:$O$3515,15,FALSE)</f>
        <v>0</v>
      </c>
      <c r="M1181" s="1">
        <f>VLOOKUP(A1181,'ADM Details FY17'!$A$3:$P$3515,16,FALSE)</f>
        <v>0</v>
      </c>
      <c r="N1181" s="1">
        <f>VLOOKUP(A1181,'ADM Details FY17'!$A$3:$Q$3515,17,FALSE)</f>
        <v>0</v>
      </c>
      <c r="O1181" s="1">
        <f>VLOOKUP(A1181,'ADM Details FY17'!$A$3:$S$3515,19,FALSE)</f>
        <v>0</v>
      </c>
      <c r="P1181" s="1">
        <f>VLOOKUP(A1181,'ADM Details FY17'!$A$3:$U$3515,21,FALSE)</f>
        <v>0</v>
      </c>
      <c r="Q1181" s="1">
        <f>VLOOKUP(A1181,'ADM Details FY17'!$A$3:$V$3515,22,FALSE)</f>
        <v>0</v>
      </c>
      <c r="R1181" s="1">
        <f>VLOOKUP(A1181,'ADM Details FY17'!$A$3:$W$3515,23,FALSE)</f>
        <v>0</v>
      </c>
      <c r="S1181" s="1">
        <f>VLOOKUP(A1181,'ADM Details FY17'!$A$3:$X$3515,24,FALSE)</f>
        <v>0</v>
      </c>
      <c r="T1181" s="1">
        <f>VLOOKUP(A1181,'ADM Details FY17'!$A$3:$Y$3515,25,FALSE)</f>
        <v>0</v>
      </c>
      <c r="U1181" s="1">
        <f>VLOOKUP(A1181,'ADM Details FY17'!$A$3:$AA$3515,27,FALSE)</f>
        <v>0</v>
      </c>
      <c r="V1181" s="1">
        <f>IFERROR(VLOOKUP(C1181,'eindex _tget pp '!$A$4:$E$615,5,FALSE),0)</f>
        <v>1245.0982197954263</v>
      </c>
      <c r="W1181" s="31">
        <f>IFERROR(VLOOKUP(C1181,'eindex _tget pp '!$A$4:$F$615,6,FALSE),0)</f>
        <v>2.4779993368</v>
      </c>
      <c r="X1181" s="4">
        <f>IFERROR(VLOOKUP(B1181,'eschools 16'!$A$2:$F$25,6,FALSE),1)</f>
        <v>1</v>
      </c>
      <c r="Y1181" s="1">
        <f t="shared" si="90"/>
        <v>793.75</v>
      </c>
      <c r="Z1181" s="1">
        <f t="shared" si="91"/>
        <v>1718.74</v>
      </c>
      <c r="AA1181" s="31">
        <f>IFERROR(VLOOKUP(C1181,'eindex _tget pp '!$A$4:$G$615,7,FALSE),0)</f>
        <v>0.82203365799999994</v>
      </c>
      <c r="AB1181" s="1">
        <f>VLOOKUP(A1181,'ADM Details FY17'!$A$3:$AB$3515,28,FALSE)</f>
        <v>0</v>
      </c>
      <c r="AC1181" s="1">
        <f t="shared" si="92"/>
        <v>0</v>
      </c>
      <c r="AD1181" s="1">
        <f t="shared" si="93"/>
        <v>2.5499999999999998</v>
      </c>
      <c r="AE1181" s="1">
        <f t="shared" si="94"/>
        <v>382.5</v>
      </c>
    </row>
    <row r="1182" spans="1:31" x14ac:dyDescent="0.25">
      <c r="A1182" t="str">
        <f>B1182&amp;"-"&amp;COUNTIF($B$3:B1182,B1182)</f>
        <v>303-27</v>
      </c>
      <c r="B1182">
        <v>303</v>
      </c>
      <c r="C1182" s="18">
        <f>VLOOKUP(A1182,'ADM Details FY17'!$A$3:$D$3515,4,FALSE)</f>
        <v>43950</v>
      </c>
      <c r="D1182" s="1">
        <f>VLOOKUP(A1182,'ADM Details FY17'!$A$3:$E$3515,5,FALSE)</f>
        <v>1</v>
      </c>
      <c r="E1182" s="1">
        <f>VLOOKUP(A1182,'ADM Details FY17'!$A$3:$F$3515,6,FALSE)</f>
        <v>0</v>
      </c>
      <c r="F1182" s="1">
        <f>VLOOKUP(A1182,'ADM Details FY17'!$A$3:$G$3515,7,FALSE)</f>
        <v>0</v>
      </c>
      <c r="G1182" s="1">
        <f>VLOOKUP(A1182,'ADM Details FY17'!$A$3:$H$3515,8,FALSE)</f>
        <v>1</v>
      </c>
      <c r="H1182" s="1">
        <f>VLOOKUP(A1182,'ADM Details FY17'!$A$3:$I$3515,9,FALSE)</f>
        <v>0</v>
      </c>
      <c r="I1182" s="1">
        <f>VLOOKUP(A1182,'ADM Details FY17'!$A$3:$J$3517,10,FALSE)</f>
        <v>0</v>
      </c>
      <c r="J1182" s="1">
        <f>VLOOKUP(A1182,'ADM Details FY17'!$A$3:$K$3515,11,FALSE)</f>
        <v>0</v>
      </c>
      <c r="K1182" s="1">
        <f>VLOOKUP(A1182,'ADM Details FY17'!$A$3:$M$3515,13,FALSE)</f>
        <v>1</v>
      </c>
      <c r="L1182" s="1">
        <f>VLOOKUP(A1182,'ADM Details FY17'!$A$3:$O$3515,15,FALSE)</f>
        <v>0</v>
      </c>
      <c r="M1182" s="1">
        <f>VLOOKUP(A1182,'ADM Details FY17'!$A$3:$P$3515,16,FALSE)</f>
        <v>0</v>
      </c>
      <c r="N1182" s="1">
        <f>VLOOKUP(A1182,'ADM Details FY17'!$A$3:$Q$3515,17,FALSE)</f>
        <v>0</v>
      </c>
      <c r="O1182" s="1">
        <f>VLOOKUP(A1182,'ADM Details FY17'!$A$3:$S$3515,19,FALSE)</f>
        <v>0</v>
      </c>
      <c r="P1182" s="1">
        <f>VLOOKUP(A1182,'ADM Details FY17'!$A$3:$U$3515,21,FALSE)</f>
        <v>0</v>
      </c>
      <c r="Q1182" s="1">
        <f>VLOOKUP(A1182,'ADM Details FY17'!$A$3:$V$3515,22,FALSE)</f>
        <v>0</v>
      </c>
      <c r="R1182" s="1">
        <f>VLOOKUP(A1182,'ADM Details FY17'!$A$3:$W$3515,23,FALSE)</f>
        <v>0</v>
      </c>
      <c r="S1182" s="1">
        <f>VLOOKUP(A1182,'ADM Details FY17'!$A$3:$X$3515,24,FALSE)</f>
        <v>0</v>
      </c>
      <c r="T1182" s="1">
        <f>VLOOKUP(A1182,'ADM Details FY17'!$A$3:$Y$3515,25,FALSE)</f>
        <v>0</v>
      </c>
      <c r="U1182" s="1">
        <f>VLOOKUP(A1182,'ADM Details FY17'!$A$3:$AA$3515,27,FALSE)</f>
        <v>0</v>
      </c>
      <c r="V1182" s="1">
        <f>IFERROR(VLOOKUP(C1182,'eindex _tget pp '!$A$4:$E$615,5,FALSE),0)</f>
        <v>1071.5962627888343</v>
      </c>
      <c r="W1182" s="31">
        <f>IFERROR(VLOOKUP(C1182,'eindex _tget pp '!$A$4:$F$615,6,FALSE),0)</f>
        <v>2.2047811682999998</v>
      </c>
      <c r="X1182" s="4">
        <f>IFERROR(VLOOKUP(B1182,'eschools 16'!$A$2:$F$25,6,FALSE),1)</f>
        <v>1</v>
      </c>
      <c r="Y1182" s="1">
        <f t="shared" si="90"/>
        <v>267.89999999999998</v>
      </c>
      <c r="Z1182" s="1">
        <f t="shared" si="91"/>
        <v>599.70000000000005</v>
      </c>
      <c r="AA1182" s="31">
        <f>IFERROR(VLOOKUP(C1182,'eindex _tget pp '!$A$4:$G$615,7,FALSE),0)</f>
        <v>0.74142154400000004</v>
      </c>
      <c r="AB1182" s="1">
        <f>VLOOKUP(A1182,'ADM Details FY17'!$A$3:$AB$3515,28,FALSE)</f>
        <v>0</v>
      </c>
      <c r="AC1182" s="1">
        <f t="shared" si="92"/>
        <v>0</v>
      </c>
      <c r="AD1182" s="1">
        <f t="shared" si="93"/>
        <v>1</v>
      </c>
      <c r="AE1182" s="1">
        <f t="shared" si="94"/>
        <v>150</v>
      </c>
    </row>
    <row r="1183" spans="1:31" x14ac:dyDescent="0.25">
      <c r="A1183" t="str">
        <f>B1183&amp;"-"&amp;COUNTIF($B$3:B1183,B1183)</f>
        <v>303-28</v>
      </c>
      <c r="B1183">
        <v>303</v>
      </c>
      <c r="C1183" s="18">
        <f>VLOOKUP(A1183,'ADM Details FY17'!$A$3:$D$3515,4,FALSE)</f>
        <v>50328</v>
      </c>
      <c r="D1183" s="1">
        <f>VLOOKUP(A1183,'ADM Details FY17'!$A$3:$E$3515,5,FALSE)</f>
        <v>0.08</v>
      </c>
      <c r="E1183" s="1">
        <f>VLOOKUP(A1183,'ADM Details FY17'!$A$3:$F$3515,6,FALSE)</f>
        <v>0</v>
      </c>
      <c r="F1183" s="1">
        <f>VLOOKUP(A1183,'ADM Details FY17'!$A$3:$G$3515,7,FALSE)</f>
        <v>0</v>
      </c>
      <c r="G1183" s="1">
        <f>VLOOKUP(A1183,'ADM Details FY17'!$A$3:$H$3515,8,FALSE)</f>
        <v>0.08</v>
      </c>
      <c r="H1183" s="1">
        <f>VLOOKUP(A1183,'ADM Details FY17'!$A$3:$I$3515,9,FALSE)</f>
        <v>0</v>
      </c>
      <c r="I1183" s="1">
        <f>VLOOKUP(A1183,'ADM Details FY17'!$A$3:$J$3517,10,FALSE)</f>
        <v>0</v>
      </c>
      <c r="J1183" s="1">
        <f>VLOOKUP(A1183,'ADM Details FY17'!$A$3:$K$3515,11,FALSE)</f>
        <v>0</v>
      </c>
      <c r="K1183" s="1">
        <f>VLOOKUP(A1183,'ADM Details FY17'!$A$3:$M$3515,13,FALSE)</f>
        <v>0.08</v>
      </c>
      <c r="L1183" s="1">
        <f>VLOOKUP(A1183,'ADM Details FY17'!$A$3:$O$3515,15,FALSE)</f>
        <v>0</v>
      </c>
      <c r="M1183" s="1">
        <f>VLOOKUP(A1183,'ADM Details FY17'!$A$3:$P$3515,16,FALSE)</f>
        <v>0</v>
      </c>
      <c r="N1183" s="1">
        <f>VLOOKUP(A1183,'ADM Details FY17'!$A$3:$Q$3515,17,FALSE)</f>
        <v>0</v>
      </c>
      <c r="O1183" s="1">
        <f>VLOOKUP(A1183,'ADM Details FY17'!$A$3:$S$3515,19,FALSE)</f>
        <v>0</v>
      </c>
      <c r="P1183" s="1">
        <f>VLOOKUP(A1183,'ADM Details FY17'!$A$3:$U$3515,21,FALSE)</f>
        <v>0</v>
      </c>
      <c r="Q1183" s="1">
        <f>VLOOKUP(A1183,'ADM Details FY17'!$A$3:$V$3515,22,FALSE)</f>
        <v>0</v>
      </c>
      <c r="R1183" s="1">
        <f>VLOOKUP(A1183,'ADM Details FY17'!$A$3:$W$3515,23,FALSE)</f>
        <v>0</v>
      </c>
      <c r="S1183" s="1">
        <f>VLOOKUP(A1183,'ADM Details FY17'!$A$3:$X$3515,24,FALSE)</f>
        <v>0</v>
      </c>
      <c r="T1183" s="1">
        <f>VLOOKUP(A1183,'ADM Details FY17'!$A$3:$Y$3515,25,FALSE)</f>
        <v>0</v>
      </c>
      <c r="U1183" s="1">
        <f>VLOOKUP(A1183,'ADM Details FY17'!$A$3:$AA$3515,27,FALSE)</f>
        <v>0</v>
      </c>
      <c r="V1183" s="1">
        <f>IFERROR(VLOOKUP(C1183,'eindex _tget pp '!$A$4:$E$615,5,FALSE),0)</f>
        <v>0</v>
      </c>
      <c r="W1183" s="31">
        <f>IFERROR(VLOOKUP(C1183,'eindex _tget pp '!$A$4:$F$615,6,FALSE),0)</f>
        <v>0.12351282230000001</v>
      </c>
      <c r="X1183" s="4">
        <f>IFERROR(VLOOKUP(B1183,'eschools 16'!$A$2:$F$25,6,FALSE),1)</f>
        <v>1</v>
      </c>
      <c r="Y1183" s="1">
        <f t="shared" si="90"/>
        <v>0</v>
      </c>
      <c r="Z1183" s="1">
        <f t="shared" si="91"/>
        <v>2.69</v>
      </c>
      <c r="AA1183" s="31">
        <f>IFERROR(VLOOKUP(C1183,'eindex _tget pp '!$A$4:$G$615,7,FALSE),0)</f>
        <v>0.206968337</v>
      </c>
      <c r="AB1183" s="1">
        <f>VLOOKUP(A1183,'ADM Details FY17'!$A$3:$AB$3515,28,FALSE)</f>
        <v>0</v>
      </c>
      <c r="AC1183" s="1">
        <f t="shared" si="92"/>
        <v>0</v>
      </c>
      <c r="AD1183" s="1">
        <f t="shared" si="93"/>
        <v>0.08</v>
      </c>
      <c r="AE1183" s="1">
        <f t="shared" si="94"/>
        <v>12</v>
      </c>
    </row>
    <row r="1184" spans="1:31" x14ac:dyDescent="0.25">
      <c r="A1184" t="str">
        <f>B1184&amp;"-"&amp;COUNTIF($B$3:B1184,B1184)</f>
        <v>303-29</v>
      </c>
      <c r="B1184">
        <v>303</v>
      </c>
      <c r="C1184" s="18">
        <f>VLOOKUP(A1184,'ADM Details FY17'!$A$3:$D$3515,4,FALSE)</f>
        <v>43968</v>
      </c>
      <c r="D1184" s="1">
        <f>VLOOKUP(A1184,'ADM Details FY17'!$A$3:$E$3515,5,FALSE)</f>
        <v>1</v>
      </c>
      <c r="E1184" s="1">
        <f>VLOOKUP(A1184,'ADM Details FY17'!$A$3:$F$3515,6,FALSE)</f>
        <v>0</v>
      </c>
      <c r="F1184" s="1">
        <f>VLOOKUP(A1184,'ADM Details FY17'!$A$3:$G$3515,7,FALSE)</f>
        <v>0</v>
      </c>
      <c r="G1184" s="1">
        <f>VLOOKUP(A1184,'ADM Details FY17'!$A$3:$H$3515,8,FALSE)</f>
        <v>0</v>
      </c>
      <c r="H1184" s="1">
        <f>VLOOKUP(A1184,'ADM Details FY17'!$A$3:$I$3515,9,FALSE)</f>
        <v>0</v>
      </c>
      <c r="I1184" s="1">
        <f>VLOOKUP(A1184,'ADM Details FY17'!$A$3:$J$3517,10,FALSE)</f>
        <v>0</v>
      </c>
      <c r="J1184" s="1">
        <f>VLOOKUP(A1184,'ADM Details FY17'!$A$3:$K$3515,11,FALSE)</f>
        <v>0</v>
      </c>
      <c r="K1184" s="1">
        <f>VLOOKUP(A1184,'ADM Details FY17'!$A$3:$M$3515,13,FALSE)</f>
        <v>1</v>
      </c>
      <c r="L1184" s="1">
        <f>VLOOKUP(A1184,'ADM Details FY17'!$A$3:$O$3515,15,FALSE)</f>
        <v>0</v>
      </c>
      <c r="M1184" s="1">
        <f>VLOOKUP(A1184,'ADM Details FY17'!$A$3:$P$3515,16,FALSE)</f>
        <v>0</v>
      </c>
      <c r="N1184" s="1">
        <f>VLOOKUP(A1184,'ADM Details FY17'!$A$3:$Q$3515,17,FALSE)</f>
        <v>0</v>
      </c>
      <c r="O1184" s="1">
        <f>VLOOKUP(A1184,'ADM Details FY17'!$A$3:$S$3515,19,FALSE)</f>
        <v>0</v>
      </c>
      <c r="P1184" s="1">
        <f>VLOOKUP(A1184,'ADM Details FY17'!$A$3:$U$3515,21,FALSE)</f>
        <v>0</v>
      </c>
      <c r="Q1184" s="1">
        <f>VLOOKUP(A1184,'ADM Details FY17'!$A$3:$V$3515,22,FALSE)</f>
        <v>0</v>
      </c>
      <c r="R1184" s="1">
        <f>VLOOKUP(A1184,'ADM Details FY17'!$A$3:$W$3515,23,FALSE)</f>
        <v>0</v>
      </c>
      <c r="S1184" s="1">
        <f>VLOOKUP(A1184,'ADM Details FY17'!$A$3:$X$3515,24,FALSE)</f>
        <v>0</v>
      </c>
      <c r="T1184" s="1">
        <f>VLOOKUP(A1184,'ADM Details FY17'!$A$3:$Y$3515,25,FALSE)</f>
        <v>0</v>
      </c>
      <c r="U1184" s="1">
        <f>VLOOKUP(A1184,'ADM Details FY17'!$A$3:$AA$3515,27,FALSE)</f>
        <v>0</v>
      </c>
      <c r="V1184" s="1">
        <f>IFERROR(VLOOKUP(C1184,'eindex _tget pp '!$A$4:$E$615,5,FALSE),0)</f>
        <v>280.02811566539827</v>
      </c>
      <c r="W1184" s="31">
        <f>IFERROR(VLOOKUP(C1184,'eindex _tget pp '!$A$4:$F$615,6,FALSE),0)</f>
        <v>1.0261045919</v>
      </c>
      <c r="X1184" s="4">
        <f>IFERROR(VLOOKUP(B1184,'eschools 16'!$A$2:$F$25,6,FALSE),1)</f>
        <v>1</v>
      </c>
      <c r="Y1184" s="1">
        <f t="shared" si="90"/>
        <v>70.010000000000005</v>
      </c>
      <c r="Z1184" s="1">
        <f t="shared" si="91"/>
        <v>279.10000000000002</v>
      </c>
      <c r="AA1184" s="31">
        <f>IFERROR(VLOOKUP(C1184,'eindex _tget pp '!$A$4:$G$615,7,FALSE),0)</f>
        <v>0.484240057</v>
      </c>
      <c r="AB1184" s="1">
        <f>VLOOKUP(A1184,'ADM Details FY17'!$A$3:$AB$3515,28,FALSE)</f>
        <v>0</v>
      </c>
      <c r="AC1184" s="1">
        <f t="shared" si="92"/>
        <v>0</v>
      </c>
      <c r="AD1184" s="1">
        <f t="shared" si="93"/>
        <v>1</v>
      </c>
      <c r="AE1184" s="1">
        <f t="shared" si="94"/>
        <v>150</v>
      </c>
    </row>
    <row r="1185" spans="1:31" x14ac:dyDescent="0.25">
      <c r="A1185" t="str">
        <f>B1185&amp;"-"&amp;COUNTIF($B$3:B1185,B1185)</f>
        <v>303-30</v>
      </c>
      <c r="B1185">
        <v>303</v>
      </c>
      <c r="C1185" s="18">
        <f>VLOOKUP(A1185,'ADM Details FY17'!$A$3:$D$3515,4,FALSE)</f>
        <v>49197</v>
      </c>
      <c r="D1185" s="1">
        <f>VLOOKUP(A1185,'ADM Details FY17'!$A$3:$E$3515,5,FALSE)</f>
        <v>0.19</v>
      </c>
      <c r="E1185" s="1">
        <f>VLOOKUP(A1185,'ADM Details FY17'!$A$3:$F$3515,6,FALSE)</f>
        <v>0</v>
      </c>
      <c r="F1185" s="1">
        <f>VLOOKUP(A1185,'ADM Details FY17'!$A$3:$G$3515,7,FALSE)</f>
        <v>0</v>
      </c>
      <c r="G1185" s="1">
        <f>VLOOKUP(A1185,'ADM Details FY17'!$A$3:$H$3515,8,FALSE)</f>
        <v>0</v>
      </c>
      <c r="H1185" s="1">
        <f>VLOOKUP(A1185,'ADM Details FY17'!$A$3:$I$3515,9,FALSE)</f>
        <v>0</v>
      </c>
      <c r="I1185" s="1">
        <f>VLOOKUP(A1185,'ADM Details FY17'!$A$3:$J$3517,10,FALSE)</f>
        <v>0</v>
      </c>
      <c r="J1185" s="1">
        <f>VLOOKUP(A1185,'ADM Details FY17'!$A$3:$K$3515,11,FALSE)</f>
        <v>0</v>
      </c>
      <c r="K1185" s="1">
        <f>VLOOKUP(A1185,'ADM Details FY17'!$A$3:$M$3515,13,FALSE)</f>
        <v>0.19</v>
      </c>
      <c r="L1185" s="1">
        <f>VLOOKUP(A1185,'ADM Details FY17'!$A$3:$O$3515,15,FALSE)</f>
        <v>0</v>
      </c>
      <c r="M1185" s="1">
        <f>VLOOKUP(A1185,'ADM Details FY17'!$A$3:$P$3515,16,FALSE)</f>
        <v>0</v>
      </c>
      <c r="N1185" s="1">
        <f>VLOOKUP(A1185,'ADM Details FY17'!$A$3:$Q$3515,17,FALSE)</f>
        <v>0</v>
      </c>
      <c r="O1185" s="1">
        <f>VLOOKUP(A1185,'ADM Details FY17'!$A$3:$S$3515,19,FALSE)</f>
        <v>0</v>
      </c>
      <c r="P1185" s="1">
        <f>VLOOKUP(A1185,'ADM Details FY17'!$A$3:$U$3515,21,FALSE)</f>
        <v>0</v>
      </c>
      <c r="Q1185" s="1">
        <f>VLOOKUP(A1185,'ADM Details FY17'!$A$3:$V$3515,22,FALSE)</f>
        <v>0</v>
      </c>
      <c r="R1185" s="1">
        <f>VLOOKUP(A1185,'ADM Details FY17'!$A$3:$W$3515,23,FALSE)</f>
        <v>0</v>
      </c>
      <c r="S1185" s="1">
        <f>VLOOKUP(A1185,'ADM Details FY17'!$A$3:$X$3515,24,FALSE)</f>
        <v>0</v>
      </c>
      <c r="T1185" s="1">
        <f>VLOOKUP(A1185,'ADM Details FY17'!$A$3:$Y$3515,25,FALSE)</f>
        <v>0</v>
      </c>
      <c r="U1185" s="1">
        <f>VLOOKUP(A1185,'ADM Details FY17'!$A$3:$AA$3515,27,FALSE)</f>
        <v>0</v>
      </c>
      <c r="V1185" s="1">
        <f>IFERROR(VLOOKUP(C1185,'eindex _tget pp '!$A$4:$E$615,5,FALSE),0)</f>
        <v>102.42571989060239</v>
      </c>
      <c r="W1185" s="31">
        <f>IFERROR(VLOOKUP(C1185,'eindex _tget pp '!$A$4:$F$615,6,FALSE),0)</f>
        <v>0.3889436409</v>
      </c>
      <c r="X1185" s="4">
        <f>IFERROR(VLOOKUP(B1185,'eschools 16'!$A$2:$F$25,6,FALSE),1)</f>
        <v>1</v>
      </c>
      <c r="Y1185" s="1">
        <f t="shared" si="90"/>
        <v>4.87</v>
      </c>
      <c r="Z1185" s="1">
        <f t="shared" si="91"/>
        <v>20.100000000000001</v>
      </c>
      <c r="AA1185" s="31">
        <f>IFERROR(VLOOKUP(C1185,'eindex _tget pp '!$A$4:$G$615,7,FALSE),0)</f>
        <v>0.38721988000000002</v>
      </c>
      <c r="AB1185" s="1">
        <f>VLOOKUP(A1185,'ADM Details FY17'!$A$3:$AB$3515,28,FALSE)</f>
        <v>0</v>
      </c>
      <c r="AC1185" s="1">
        <f t="shared" si="92"/>
        <v>0</v>
      </c>
      <c r="AD1185" s="1">
        <f t="shared" si="93"/>
        <v>0.19</v>
      </c>
      <c r="AE1185" s="1">
        <f t="shared" si="94"/>
        <v>28.5</v>
      </c>
    </row>
    <row r="1186" spans="1:31" x14ac:dyDescent="0.25">
      <c r="A1186" t="str">
        <f>B1186&amp;"-"&amp;COUNTIF($B$3:B1186,B1186)</f>
        <v>303-31</v>
      </c>
      <c r="B1186">
        <v>303</v>
      </c>
      <c r="C1186" s="18">
        <f>VLOOKUP(A1186,'ADM Details FY17'!$A$3:$D$3515,4,FALSE)</f>
        <v>50484</v>
      </c>
      <c r="D1186" s="1">
        <f>VLOOKUP(A1186,'ADM Details FY17'!$A$3:$E$3515,5,FALSE)</f>
        <v>0.03</v>
      </c>
      <c r="E1186" s="1">
        <f>VLOOKUP(A1186,'ADM Details FY17'!$A$3:$F$3515,6,FALSE)</f>
        <v>0</v>
      </c>
      <c r="F1186" s="1">
        <f>VLOOKUP(A1186,'ADM Details FY17'!$A$3:$G$3515,7,FALSE)</f>
        <v>0</v>
      </c>
      <c r="G1186" s="1">
        <f>VLOOKUP(A1186,'ADM Details FY17'!$A$3:$H$3515,8,FALSE)</f>
        <v>0</v>
      </c>
      <c r="H1186" s="1">
        <f>VLOOKUP(A1186,'ADM Details FY17'!$A$3:$I$3515,9,FALSE)</f>
        <v>0</v>
      </c>
      <c r="I1186" s="1">
        <f>VLOOKUP(A1186,'ADM Details FY17'!$A$3:$J$3517,10,FALSE)</f>
        <v>0</v>
      </c>
      <c r="J1186" s="1">
        <f>VLOOKUP(A1186,'ADM Details FY17'!$A$3:$K$3515,11,FALSE)</f>
        <v>0</v>
      </c>
      <c r="K1186" s="1">
        <f>VLOOKUP(A1186,'ADM Details FY17'!$A$3:$M$3515,13,FALSE)</f>
        <v>0.03</v>
      </c>
      <c r="L1186" s="1">
        <f>VLOOKUP(A1186,'ADM Details FY17'!$A$3:$O$3515,15,FALSE)</f>
        <v>0</v>
      </c>
      <c r="M1186" s="1">
        <f>VLOOKUP(A1186,'ADM Details FY17'!$A$3:$P$3515,16,FALSE)</f>
        <v>0</v>
      </c>
      <c r="N1186" s="1">
        <f>VLOOKUP(A1186,'ADM Details FY17'!$A$3:$Q$3515,17,FALSE)</f>
        <v>0</v>
      </c>
      <c r="O1186" s="1">
        <f>VLOOKUP(A1186,'ADM Details FY17'!$A$3:$S$3515,19,FALSE)</f>
        <v>0</v>
      </c>
      <c r="P1186" s="1">
        <f>VLOOKUP(A1186,'ADM Details FY17'!$A$3:$U$3515,21,FALSE)</f>
        <v>0</v>
      </c>
      <c r="Q1186" s="1">
        <f>VLOOKUP(A1186,'ADM Details FY17'!$A$3:$V$3515,22,FALSE)</f>
        <v>0</v>
      </c>
      <c r="R1186" s="1">
        <f>VLOOKUP(A1186,'ADM Details FY17'!$A$3:$W$3515,23,FALSE)</f>
        <v>0</v>
      </c>
      <c r="S1186" s="1">
        <f>VLOOKUP(A1186,'ADM Details FY17'!$A$3:$X$3515,24,FALSE)</f>
        <v>0</v>
      </c>
      <c r="T1186" s="1">
        <f>VLOOKUP(A1186,'ADM Details FY17'!$A$3:$Y$3515,25,FALSE)</f>
        <v>0</v>
      </c>
      <c r="U1186" s="1">
        <f>VLOOKUP(A1186,'ADM Details FY17'!$A$3:$AA$3515,27,FALSE)</f>
        <v>0</v>
      </c>
      <c r="V1186" s="1">
        <f>IFERROR(VLOOKUP(C1186,'eindex _tget pp '!$A$4:$E$615,5,FALSE),0)</f>
        <v>110.92930526457307</v>
      </c>
      <c r="W1186" s="31">
        <f>IFERROR(VLOOKUP(C1186,'eindex _tget pp '!$A$4:$F$615,6,FALSE),0)</f>
        <v>1.1241334935</v>
      </c>
      <c r="X1186" s="4">
        <f>IFERROR(VLOOKUP(B1186,'eschools 16'!$A$2:$F$25,6,FALSE),1)</f>
        <v>1</v>
      </c>
      <c r="Y1186" s="1">
        <f t="shared" si="90"/>
        <v>0.83</v>
      </c>
      <c r="Z1186" s="1">
        <f t="shared" si="91"/>
        <v>9.17</v>
      </c>
      <c r="AA1186" s="31">
        <f>IFERROR(VLOOKUP(C1186,'eindex _tget pp '!$A$4:$G$615,7,FALSE),0)</f>
        <v>0.37946898200000001</v>
      </c>
      <c r="AB1186" s="1">
        <f>VLOOKUP(A1186,'ADM Details FY17'!$A$3:$AB$3515,28,FALSE)</f>
        <v>0</v>
      </c>
      <c r="AC1186" s="1">
        <f t="shared" si="92"/>
        <v>0</v>
      </c>
      <c r="AD1186" s="1">
        <f t="shared" si="93"/>
        <v>0.03</v>
      </c>
      <c r="AE1186" s="1">
        <f t="shared" si="94"/>
        <v>4.5</v>
      </c>
    </row>
    <row r="1187" spans="1:31" x14ac:dyDescent="0.25">
      <c r="A1187" t="str">
        <f>B1187&amp;"-"&amp;COUNTIF($B$3:B1187,B1187)</f>
        <v>303-32</v>
      </c>
      <c r="B1187">
        <v>303</v>
      </c>
      <c r="C1187" s="18">
        <f>VLOOKUP(A1187,'ADM Details FY17'!$A$3:$D$3515,4,FALSE)</f>
        <v>48843</v>
      </c>
      <c r="D1187" s="1">
        <f>VLOOKUP(A1187,'ADM Details FY17'!$A$3:$E$3515,5,FALSE)</f>
        <v>0.14000000000000001</v>
      </c>
      <c r="E1187" s="1">
        <f>VLOOKUP(A1187,'ADM Details FY17'!$A$3:$F$3515,6,FALSE)</f>
        <v>0</v>
      </c>
      <c r="F1187" s="1">
        <f>VLOOKUP(A1187,'ADM Details FY17'!$A$3:$G$3515,7,FALSE)</f>
        <v>0</v>
      </c>
      <c r="G1187" s="1">
        <f>VLOOKUP(A1187,'ADM Details FY17'!$A$3:$H$3515,8,FALSE)</f>
        <v>0</v>
      </c>
      <c r="H1187" s="1">
        <f>VLOOKUP(A1187,'ADM Details FY17'!$A$3:$I$3515,9,FALSE)</f>
        <v>0</v>
      </c>
      <c r="I1187" s="1">
        <f>VLOOKUP(A1187,'ADM Details FY17'!$A$3:$J$3517,10,FALSE)</f>
        <v>0</v>
      </c>
      <c r="J1187" s="1">
        <f>VLOOKUP(A1187,'ADM Details FY17'!$A$3:$K$3515,11,FALSE)</f>
        <v>0</v>
      </c>
      <c r="K1187" s="1">
        <f>VLOOKUP(A1187,'ADM Details FY17'!$A$3:$M$3515,13,FALSE)</f>
        <v>0.14000000000000001</v>
      </c>
      <c r="L1187" s="1">
        <f>VLOOKUP(A1187,'ADM Details FY17'!$A$3:$O$3515,15,FALSE)</f>
        <v>0</v>
      </c>
      <c r="M1187" s="1">
        <f>VLOOKUP(A1187,'ADM Details FY17'!$A$3:$P$3515,16,FALSE)</f>
        <v>0</v>
      </c>
      <c r="N1187" s="1">
        <f>VLOOKUP(A1187,'ADM Details FY17'!$A$3:$Q$3515,17,FALSE)</f>
        <v>0</v>
      </c>
      <c r="O1187" s="1">
        <f>VLOOKUP(A1187,'ADM Details FY17'!$A$3:$S$3515,19,FALSE)</f>
        <v>0</v>
      </c>
      <c r="P1187" s="1">
        <f>VLOOKUP(A1187,'ADM Details FY17'!$A$3:$U$3515,21,FALSE)</f>
        <v>0</v>
      </c>
      <c r="Q1187" s="1">
        <f>VLOOKUP(A1187,'ADM Details FY17'!$A$3:$V$3515,22,FALSE)</f>
        <v>0</v>
      </c>
      <c r="R1187" s="1">
        <f>VLOOKUP(A1187,'ADM Details FY17'!$A$3:$W$3515,23,FALSE)</f>
        <v>0</v>
      </c>
      <c r="S1187" s="1">
        <f>VLOOKUP(A1187,'ADM Details FY17'!$A$3:$X$3515,24,FALSE)</f>
        <v>0</v>
      </c>
      <c r="T1187" s="1">
        <f>VLOOKUP(A1187,'ADM Details FY17'!$A$3:$Y$3515,25,FALSE)</f>
        <v>0</v>
      </c>
      <c r="U1187" s="1">
        <f>VLOOKUP(A1187,'ADM Details FY17'!$A$3:$AA$3515,27,FALSE)</f>
        <v>0</v>
      </c>
      <c r="V1187" s="1">
        <f>IFERROR(VLOOKUP(C1187,'eindex _tget pp '!$A$4:$E$615,5,FALSE),0)</f>
        <v>551.0178920432794</v>
      </c>
      <c r="W1187" s="31">
        <f>IFERROR(VLOOKUP(C1187,'eindex _tget pp '!$A$4:$F$615,6,FALSE),0)</f>
        <v>1.3885425044999999</v>
      </c>
      <c r="X1187" s="4">
        <f>IFERROR(VLOOKUP(B1187,'eschools 16'!$A$2:$F$25,6,FALSE),1)</f>
        <v>1</v>
      </c>
      <c r="Y1187" s="1">
        <f t="shared" si="90"/>
        <v>19.29</v>
      </c>
      <c r="Z1187" s="1">
        <f t="shared" si="91"/>
        <v>52.88</v>
      </c>
      <c r="AA1187" s="31">
        <f>IFERROR(VLOOKUP(C1187,'eindex _tget pp '!$A$4:$G$615,7,FALSE),0)</f>
        <v>0.50715146</v>
      </c>
      <c r="AB1187" s="1">
        <f>VLOOKUP(A1187,'ADM Details FY17'!$A$3:$AB$3515,28,FALSE)</f>
        <v>0</v>
      </c>
      <c r="AC1187" s="1">
        <f t="shared" si="92"/>
        <v>0</v>
      </c>
      <c r="AD1187" s="1">
        <f t="shared" si="93"/>
        <v>0.14000000000000001</v>
      </c>
      <c r="AE1187" s="1">
        <f t="shared" si="94"/>
        <v>21.000000000000004</v>
      </c>
    </row>
    <row r="1188" spans="1:31" x14ac:dyDescent="0.25">
      <c r="A1188" t="str">
        <f>B1188&amp;"-"&amp;COUNTIF($B$3:B1188,B1188)</f>
        <v>303-33</v>
      </c>
      <c r="B1188">
        <v>303</v>
      </c>
      <c r="C1188" s="18">
        <f>VLOOKUP(A1188,'ADM Details FY17'!$A$3:$D$3515,4,FALSE)</f>
        <v>44008</v>
      </c>
      <c r="D1188" s="1">
        <f>VLOOKUP(A1188,'ADM Details FY17'!$A$3:$E$3515,5,FALSE)</f>
        <v>0.17</v>
      </c>
      <c r="E1188" s="1">
        <f>VLOOKUP(A1188,'ADM Details FY17'!$A$3:$F$3515,6,FALSE)</f>
        <v>0</v>
      </c>
      <c r="F1188" s="1">
        <f>VLOOKUP(A1188,'ADM Details FY17'!$A$3:$G$3515,7,FALSE)</f>
        <v>0</v>
      </c>
      <c r="G1188" s="1">
        <f>VLOOKUP(A1188,'ADM Details FY17'!$A$3:$H$3515,8,FALSE)</f>
        <v>0</v>
      </c>
      <c r="H1188" s="1">
        <f>VLOOKUP(A1188,'ADM Details FY17'!$A$3:$I$3515,9,FALSE)</f>
        <v>0</v>
      </c>
      <c r="I1188" s="1">
        <f>VLOOKUP(A1188,'ADM Details FY17'!$A$3:$J$3517,10,FALSE)</f>
        <v>0</v>
      </c>
      <c r="J1188" s="1">
        <f>VLOOKUP(A1188,'ADM Details FY17'!$A$3:$K$3515,11,FALSE)</f>
        <v>0</v>
      </c>
      <c r="K1188" s="1">
        <f>VLOOKUP(A1188,'ADM Details FY17'!$A$3:$M$3515,13,FALSE)</f>
        <v>0.17</v>
      </c>
      <c r="L1188" s="1">
        <f>VLOOKUP(A1188,'ADM Details FY17'!$A$3:$O$3515,15,FALSE)</f>
        <v>0</v>
      </c>
      <c r="M1188" s="1">
        <f>VLOOKUP(A1188,'ADM Details FY17'!$A$3:$P$3515,16,FALSE)</f>
        <v>0</v>
      </c>
      <c r="N1188" s="1">
        <f>VLOOKUP(A1188,'ADM Details FY17'!$A$3:$Q$3515,17,FALSE)</f>
        <v>0</v>
      </c>
      <c r="O1188" s="1">
        <f>VLOOKUP(A1188,'ADM Details FY17'!$A$3:$S$3515,19,FALSE)</f>
        <v>0</v>
      </c>
      <c r="P1188" s="1">
        <f>VLOOKUP(A1188,'ADM Details FY17'!$A$3:$U$3515,21,FALSE)</f>
        <v>0</v>
      </c>
      <c r="Q1188" s="1">
        <f>VLOOKUP(A1188,'ADM Details FY17'!$A$3:$V$3515,22,FALSE)</f>
        <v>0</v>
      </c>
      <c r="R1188" s="1">
        <f>VLOOKUP(A1188,'ADM Details FY17'!$A$3:$W$3515,23,FALSE)</f>
        <v>0</v>
      </c>
      <c r="S1188" s="1">
        <f>VLOOKUP(A1188,'ADM Details FY17'!$A$3:$X$3515,24,FALSE)</f>
        <v>0</v>
      </c>
      <c r="T1188" s="1">
        <f>VLOOKUP(A1188,'ADM Details FY17'!$A$3:$Y$3515,25,FALSE)</f>
        <v>0</v>
      </c>
      <c r="U1188" s="1">
        <f>VLOOKUP(A1188,'ADM Details FY17'!$A$3:$AA$3515,27,FALSE)</f>
        <v>0</v>
      </c>
      <c r="V1188" s="1">
        <f>IFERROR(VLOOKUP(C1188,'eindex _tget pp '!$A$4:$E$615,5,FALSE),0)</f>
        <v>465.34619688385266</v>
      </c>
      <c r="W1188" s="31">
        <f>IFERROR(VLOOKUP(C1188,'eindex _tget pp '!$A$4:$F$615,6,FALSE),0)</f>
        <v>1.0436422902</v>
      </c>
      <c r="X1188" s="4">
        <f>IFERROR(VLOOKUP(B1188,'eschools 16'!$A$2:$F$25,6,FALSE),1)</f>
        <v>1</v>
      </c>
      <c r="Y1188" s="1">
        <f t="shared" si="90"/>
        <v>19.78</v>
      </c>
      <c r="Z1188" s="1">
        <f t="shared" si="91"/>
        <v>48.26</v>
      </c>
      <c r="AA1188" s="31">
        <f>IFERROR(VLOOKUP(C1188,'eindex _tget pp '!$A$4:$G$615,7,FALSE),0)</f>
        <v>0.49041741999999999</v>
      </c>
      <c r="AB1188" s="1">
        <f>VLOOKUP(A1188,'ADM Details FY17'!$A$3:$AB$3515,28,FALSE)</f>
        <v>0</v>
      </c>
      <c r="AC1188" s="1">
        <f t="shared" si="92"/>
        <v>0</v>
      </c>
      <c r="AD1188" s="1">
        <f t="shared" si="93"/>
        <v>0.17</v>
      </c>
      <c r="AE1188" s="1">
        <f t="shared" si="94"/>
        <v>25.500000000000004</v>
      </c>
    </row>
    <row r="1189" spans="1:31" x14ac:dyDescent="0.25">
      <c r="A1189" t="str">
        <f>B1189&amp;"-"&amp;COUNTIF($B$3:B1189,B1189)</f>
        <v>303-34</v>
      </c>
      <c r="B1189">
        <v>303</v>
      </c>
      <c r="C1189" s="18">
        <f>VLOOKUP(A1189,'ADM Details FY17'!$A$3:$D$3515,4,FALSE)</f>
        <v>46961</v>
      </c>
      <c r="D1189" s="1">
        <f>VLOOKUP(A1189,'ADM Details FY17'!$A$3:$E$3515,5,FALSE)</f>
        <v>1</v>
      </c>
      <c r="E1189" s="1">
        <f>VLOOKUP(A1189,'ADM Details FY17'!$A$3:$F$3515,6,FALSE)</f>
        <v>0</v>
      </c>
      <c r="F1189" s="1">
        <f>VLOOKUP(A1189,'ADM Details FY17'!$A$3:$G$3515,7,FALSE)</f>
        <v>0</v>
      </c>
      <c r="G1189" s="1">
        <f>VLOOKUP(A1189,'ADM Details FY17'!$A$3:$H$3515,8,FALSE)</f>
        <v>0</v>
      </c>
      <c r="H1189" s="1">
        <f>VLOOKUP(A1189,'ADM Details FY17'!$A$3:$I$3515,9,FALSE)</f>
        <v>0</v>
      </c>
      <c r="I1189" s="1">
        <f>VLOOKUP(A1189,'ADM Details FY17'!$A$3:$J$3517,10,FALSE)</f>
        <v>0</v>
      </c>
      <c r="J1189" s="1">
        <f>VLOOKUP(A1189,'ADM Details FY17'!$A$3:$K$3515,11,FALSE)</f>
        <v>1</v>
      </c>
      <c r="K1189" s="1">
        <f>VLOOKUP(A1189,'ADM Details FY17'!$A$3:$M$3515,13,FALSE)</f>
        <v>1</v>
      </c>
      <c r="L1189" s="1">
        <f>VLOOKUP(A1189,'ADM Details FY17'!$A$3:$O$3515,15,FALSE)</f>
        <v>0</v>
      </c>
      <c r="M1189" s="1">
        <f>VLOOKUP(A1189,'ADM Details FY17'!$A$3:$P$3515,16,FALSE)</f>
        <v>0</v>
      </c>
      <c r="N1189" s="1">
        <f>VLOOKUP(A1189,'ADM Details FY17'!$A$3:$Q$3515,17,FALSE)</f>
        <v>0</v>
      </c>
      <c r="O1189" s="1">
        <f>VLOOKUP(A1189,'ADM Details FY17'!$A$3:$S$3515,19,FALSE)</f>
        <v>0</v>
      </c>
      <c r="P1189" s="1">
        <f>VLOOKUP(A1189,'ADM Details FY17'!$A$3:$U$3515,21,FALSE)</f>
        <v>0</v>
      </c>
      <c r="Q1189" s="1">
        <f>VLOOKUP(A1189,'ADM Details FY17'!$A$3:$V$3515,22,FALSE)</f>
        <v>0</v>
      </c>
      <c r="R1189" s="1">
        <f>VLOOKUP(A1189,'ADM Details FY17'!$A$3:$W$3515,23,FALSE)</f>
        <v>0</v>
      </c>
      <c r="S1189" s="1">
        <f>VLOOKUP(A1189,'ADM Details FY17'!$A$3:$X$3515,24,FALSE)</f>
        <v>0</v>
      </c>
      <c r="T1189" s="1">
        <f>VLOOKUP(A1189,'ADM Details FY17'!$A$3:$Y$3515,25,FALSE)</f>
        <v>0</v>
      </c>
      <c r="U1189" s="1">
        <f>VLOOKUP(A1189,'ADM Details FY17'!$A$3:$AA$3515,27,FALSE)</f>
        <v>0</v>
      </c>
      <c r="V1189" s="1">
        <f>IFERROR(VLOOKUP(C1189,'eindex _tget pp '!$A$4:$E$615,5,FALSE),0)</f>
        <v>0</v>
      </c>
      <c r="W1189" s="31">
        <f>IFERROR(VLOOKUP(C1189,'eindex _tget pp '!$A$4:$F$615,6,FALSE),0)</f>
        <v>0.31863044439999999</v>
      </c>
      <c r="X1189" s="4">
        <f>IFERROR(VLOOKUP(B1189,'eschools 16'!$A$2:$F$25,6,FALSE),1)</f>
        <v>1</v>
      </c>
      <c r="Y1189" s="1">
        <f t="shared" si="90"/>
        <v>0</v>
      </c>
      <c r="Z1189" s="1">
        <f t="shared" si="91"/>
        <v>86.67</v>
      </c>
      <c r="AA1189" s="31">
        <f>IFERROR(VLOOKUP(C1189,'eindex _tget pp '!$A$4:$G$615,7,FALSE),0)</f>
        <v>0.273342056</v>
      </c>
      <c r="AB1189" s="1">
        <f>VLOOKUP(A1189,'ADM Details FY17'!$A$3:$AB$3515,28,FALSE)</f>
        <v>0</v>
      </c>
      <c r="AC1189" s="1">
        <f t="shared" si="92"/>
        <v>0</v>
      </c>
      <c r="AD1189" s="1">
        <f t="shared" si="93"/>
        <v>1</v>
      </c>
      <c r="AE1189" s="1">
        <f t="shared" si="94"/>
        <v>150</v>
      </c>
    </row>
    <row r="1190" spans="1:31" x14ac:dyDescent="0.25">
      <c r="A1190" t="str">
        <f>B1190&amp;"-"&amp;COUNTIF($B$3:B1190,B1190)</f>
        <v>303-35</v>
      </c>
      <c r="B1190">
        <v>303</v>
      </c>
      <c r="C1190" s="18">
        <f>VLOOKUP(A1190,'ADM Details FY17'!$A$3:$D$3515,4,FALSE)</f>
        <v>44057</v>
      </c>
      <c r="D1190" s="1">
        <f>VLOOKUP(A1190,'ADM Details FY17'!$A$3:$E$3515,5,FALSE)</f>
        <v>1.08</v>
      </c>
      <c r="E1190" s="1">
        <f>VLOOKUP(A1190,'ADM Details FY17'!$A$3:$F$3515,6,FALSE)</f>
        <v>0</v>
      </c>
      <c r="F1190" s="1">
        <f>VLOOKUP(A1190,'ADM Details FY17'!$A$3:$G$3515,7,FALSE)</f>
        <v>0.53</v>
      </c>
      <c r="G1190" s="1">
        <f>VLOOKUP(A1190,'ADM Details FY17'!$A$3:$H$3515,8,FALSE)</f>
        <v>0</v>
      </c>
      <c r="H1190" s="1">
        <f>VLOOKUP(A1190,'ADM Details FY17'!$A$3:$I$3515,9,FALSE)</f>
        <v>0</v>
      </c>
      <c r="I1190" s="1">
        <f>VLOOKUP(A1190,'ADM Details FY17'!$A$3:$J$3517,10,FALSE)</f>
        <v>0</v>
      </c>
      <c r="J1190" s="1">
        <f>VLOOKUP(A1190,'ADM Details FY17'!$A$3:$K$3515,11,FALSE)</f>
        <v>0</v>
      </c>
      <c r="K1190" s="1">
        <f>VLOOKUP(A1190,'ADM Details FY17'!$A$3:$M$3515,13,FALSE)</f>
        <v>1.08</v>
      </c>
      <c r="L1190" s="1">
        <f>VLOOKUP(A1190,'ADM Details FY17'!$A$3:$O$3515,15,FALSE)</f>
        <v>0</v>
      </c>
      <c r="M1190" s="1">
        <f>VLOOKUP(A1190,'ADM Details FY17'!$A$3:$P$3515,16,FALSE)</f>
        <v>0</v>
      </c>
      <c r="N1190" s="1">
        <f>VLOOKUP(A1190,'ADM Details FY17'!$A$3:$Q$3515,17,FALSE)</f>
        <v>0</v>
      </c>
      <c r="O1190" s="1">
        <f>VLOOKUP(A1190,'ADM Details FY17'!$A$3:$S$3515,19,FALSE)</f>
        <v>0</v>
      </c>
      <c r="P1190" s="1">
        <f>VLOOKUP(A1190,'ADM Details FY17'!$A$3:$U$3515,21,FALSE)</f>
        <v>0</v>
      </c>
      <c r="Q1190" s="1">
        <f>VLOOKUP(A1190,'ADM Details FY17'!$A$3:$V$3515,22,FALSE)</f>
        <v>0</v>
      </c>
      <c r="R1190" s="1">
        <f>VLOOKUP(A1190,'ADM Details FY17'!$A$3:$W$3515,23,FALSE)</f>
        <v>0</v>
      </c>
      <c r="S1190" s="1">
        <f>VLOOKUP(A1190,'ADM Details FY17'!$A$3:$X$3515,24,FALSE)</f>
        <v>0</v>
      </c>
      <c r="T1190" s="1">
        <f>VLOOKUP(A1190,'ADM Details FY17'!$A$3:$Y$3515,25,FALSE)</f>
        <v>0</v>
      </c>
      <c r="U1190" s="1">
        <f>VLOOKUP(A1190,'ADM Details FY17'!$A$3:$AA$3515,27,FALSE)</f>
        <v>0</v>
      </c>
      <c r="V1190" s="1">
        <f>IFERROR(VLOOKUP(C1190,'eindex _tget pp '!$A$4:$E$615,5,FALSE),0)</f>
        <v>297.07131574615016</v>
      </c>
      <c r="W1190" s="31">
        <f>IFERROR(VLOOKUP(C1190,'eindex _tget pp '!$A$4:$F$615,6,FALSE),0)</f>
        <v>1.1020732274</v>
      </c>
      <c r="X1190" s="4">
        <f>IFERROR(VLOOKUP(B1190,'eschools 16'!$A$2:$F$25,6,FALSE),1)</f>
        <v>1</v>
      </c>
      <c r="Y1190" s="1">
        <f t="shared" si="90"/>
        <v>80.209999999999994</v>
      </c>
      <c r="Z1190" s="1">
        <f t="shared" si="91"/>
        <v>323.75</v>
      </c>
      <c r="AA1190" s="31">
        <f>IFERROR(VLOOKUP(C1190,'eindex _tget pp '!$A$4:$G$615,7,FALSE),0)</f>
        <v>0.45942944099999999</v>
      </c>
      <c r="AB1190" s="1">
        <f>VLOOKUP(A1190,'ADM Details FY17'!$A$3:$AB$3515,28,FALSE)</f>
        <v>0</v>
      </c>
      <c r="AC1190" s="1">
        <f t="shared" si="92"/>
        <v>0</v>
      </c>
      <c r="AD1190" s="1">
        <f t="shared" si="93"/>
        <v>1.08</v>
      </c>
      <c r="AE1190" s="1">
        <f t="shared" si="94"/>
        <v>162</v>
      </c>
    </row>
    <row r="1191" spans="1:31" x14ac:dyDescent="0.25">
      <c r="A1191" t="str">
        <f>B1191&amp;"-"&amp;COUNTIF($B$3:B1191,B1191)</f>
        <v>303-36</v>
      </c>
      <c r="B1191">
        <v>303</v>
      </c>
      <c r="C1191" s="18">
        <f>VLOOKUP(A1191,'ADM Details FY17'!$A$3:$D$3515,4,FALSE)</f>
        <v>44065</v>
      </c>
      <c r="D1191" s="1">
        <f>VLOOKUP(A1191,'ADM Details FY17'!$A$3:$E$3515,5,FALSE)</f>
        <v>1</v>
      </c>
      <c r="E1191" s="1">
        <f>VLOOKUP(A1191,'ADM Details FY17'!$A$3:$F$3515,6,FALSE)</f>
        <v>0</v>
      </c>
      <c r="F1191" s="1">
        <f>VLOOKUP(A1191,'ADM Details FY17'!$A$3:$G$3515,7,FALSE)</f>
        <v>0</v>
      </c>
      <c r="G1191" s="1">
        <f>VLOOKUP(A1191,'ADM Details FY17'!$A$3:$H$3515,8,FALSE)</f>
        <v>0</v>
      </c>
      <c r="H1191" s="1">
        <f>VLOOKUP(A1191,'ADM Details FY17'!$A$3:$I$3515,9,FALSE)</f>
        <v>0</v>
      </c>
      <c r="I1191" s="1">
        <f>VLOOKUP(A1191,'ADM Details FY17'!$A$3:$J$3517,10,FALSE)</f>
        <v>0</v>
      </c>
      <c r="J1191" s="1">
        <f>VLOOKUP(A1191,'ADM Details FY17'!$A$3:$K$3515,11,FALSE)</f>
        <v>1</v>
      </c>
      <c r="K1191" s="1">
        <f>VLOOKUP(A1191,'ADM Details FY17'!$A$3:$M$3515,13,FALSE)</f>
        <v>1</v>
      </c>
      <c r="L1191" s="1">
        <f>VLOOKUP(A1191,'ADM Details FY17'!$A$3:$O$3515,15,FALSE)</f>
        <v>0</v>
      </c>
      <c r="M1191" s="1">
        <f>VLOOKUP(A1191,'ADM Details FY17'!$A$3:$P$3515,16,FALSE)</f>
        <v>0</v>
      </c>
      <c r="N1191" s="1">
        <f>VLOOKUP(A1191,'ADM Details FY17'!$A$3:$Q$3515,17,FALSE)</f>
        <v>0</v>
      </c>
      <c r="O1191" s="1">
        <f>VLOOKUP(A1191,'ADM Details FY17'!$A$3:$S$3515,19,FALSE)</f>
        <v>0</v>
      </c>
      <c r="P1191" s="1">
        <f>VLOOKUP(A1191,'ADM Details FY17'!$A$3:$U$3515,21,FALSE)</f>
        <v>0</v>
      </c>
      <c r="Q1191" s="1">
        <f>VLOOKUP(A1191,'ADM Details FY17'!$A$3:$V$3515,22,FALSE)</f>
        <v>0</v>
      </c>
      <c r="R1191" s="1">
        <f>VLOOKUP(A1191,'ADM Details FY17'!$A$3:$W$3515,23,FALSE)</f>
        <v>0</v>
      </c>
      <c r="S1191" s="1">
        <f>VLOOKUP(A1191,'ADM Details FY17'!$A$3:$X$3515,24,FALSE)</f>
        <v>0</v>
      </c>
      <c r="T1191" s="1">
        <f>VLOOKUP(A1191,'ADM Details FY17'!$A$3:$Y$3515,25,FALSE)</f>
        <v>0</v>
      </c>
      <c r="U1191" s="1">
        <f>VLOOKUP(A1191,'ADM Details FY17'!$A$3:$AA$3515,27,FALSE)</f>
        <v>0</v>
      </c>
      <c r="V1191" s="1">
        <f>IFERROR(VLOOKUP(C1191,'eindex _tget pp '!$A$4:$E$615,5,FALSE),0)</f>
        <v>847.46670284167612</v>
      </c>
      <c r="W1191" s="31">
        <f>IFERROR(VLOOKUP(C1191,'eindex _tget pp '!$A$4:$F$615,6,FALSE),0)</f>
        <v>1.6753001692</v>
      </c>
      <c r="X1191" s="4">
        <f>IFERROR(VLOOKUP(B1191,'eschools 16'!$A$2:$F$25,6,FALSE),1)</f>
        <v>1</v>
      </c>
      <c r="Y1191" s="1">
        <f t="shared" si="90"/>
        <v>211.87</v>
      </c>
      <c r="Z1191" s="1">
        <f t="shared" si="91"/>
        <v>455.68</v>
      </c>
      <c r="AA1191" s="31">
        <f>IFERROR(VLOOKUP(C1191,'eindex _tget pp '!$A$4:$G$615,7,FALSE),0)</f>
        <v>0.74669839299999996</v>
      </c>
      <c r="AB1191" s="1">
        <f>VLOOKUP(A1191,'ADM Details FY17'!$A$3:$AB$3515,28,FALSE)</f>
        <v>0</v>
      </c>
      <c r="AC1191" s="1">
        <f t="shared" si="92"/>
        <v>0</v>
      </c>
      <c r="AD1191" s="1">
        <f t="shared" si="93"/>
        <v>1</v>
      </c>
      <c r="AE1191" s="1">
        <f t="shared" si="94"/>
        <v>150</v>
      </c>
    </row>
    <row r="1192" spans="1:31" x14ac:dyDescent="0.25">
      <c r="A1192" t="str">
        <f>B1192&amp;"-"&amp;COUNTIF($B$3:B1192,B1192)</f>
        <v>303-37</v>
      </c>
      <c r="B1192">
        <v>303</v>
      </c>
      <c r="C1192" s="18">
        <f>VLOOKUP(A1192,'ADM Details FY17'!$A$3:$D$3515,4,FALSE)</f>
        <v>46953</v>
      </c>
      <c r="D1192" s="1">
        <f>VLOOKUP(A1192,'ADM Details FY17'!$A$3:$E$3515,5,FALSE)</f>
        <v>0.12</v>
      </c>
      <c r="E1192" s="1">
        <f>VLOOKUP(A1192,'ADM Details FY17'!$A$3:$F$3515,6,FALSE)</f>
        <v>0</v>
      </c>
      <c r="F1192" s="1">
        <f>VLOOKUP(A1192,'ADM Details FY17'!$A$3:$G$3515,7,FALSE)</f>
        <v>0</v>
      </c>
      <c r="G1192" s="1">
        <f>VLOOKUP(A1192,'ADM Details FY17'!$A$3:$H$3515,8,FALSE)</f>
        <v>0.12</v>
      </c>
      <c r="H1192" s="1">
        <f>VLOOKUP(A1192,'ADM Details FY17'!$A$3:$I$3515,9,FALSE)</f>
        <v>0</v>
      </c>
      <c r="I1192" s="1">
        <f>VLOOKUP(A1192,'ADM Details FY17'!$A$3:$J$3517,10,FALSE)</f>
        <v>0</v>
      </c>
      <c r="J1192" s="1">
        <f>VLOOKUP(A1192,'ADM Details FY17'!$A$3:$K$3515,11,FALSE)</f>
        <v>0</v>
      </c>
      <c r="K1192" s="1">
        <f>VLOOKUP(A1192,'ADM Details FY17'!$A$3:$M$3515,13,FALSE)</f>
        <v>0.12</v>
      </c>
      <c r="L1192" s="1">
        <f>VLOOKUP(A1192,'ADM Details FY17'!$A$3:$O$3515,15,FALSE)</f>
        <v>0</v>
      </c>
      <c r="M1192" s="1">
        <f>VLOOKUP(A1192,'ADM Details FY17'!$A$3:$P$3515,16,FALSE)</f>
        <v>0</v>
      </c>
      <c r="N1192" s="1">
        <f>VLOOKUP(A1192,'ADM Details FY17'!$A$3:$Q$3515,17,FALSE)</f>
        <v>0</v>
      </c>
      <c r="O1192" s="1">
        <f>VLOOKUP(A1192,'ADM Details FY17'!$A$3:$S$3515,19,FALSE)</f>
        <v>0</v>
      </c>
      <c r="P1192" s="1">
        <f>VLOOKUP(A1192,'ADM Details FY17'!$A$3:$U$3515,21,FALSE)</f>
        <v>0</v>
      </c>
      <c r="Q1192" s="1">
        <f>VLOOKUP(A1192,'ADM Details FY17'!$A$3:$V$3515,22,FALSE)</f>
        <v>0</v>
      </c>
      <c r="R1192" s="1">
        <f>VLOOKUP(A1192,'ADM Details FY17'!$A$3:$W$3515,23,FALSE)</f>
        <v>0</v>
      </c>
      <c r="S1192" s="1">
        <f>VLOOKUP(A1192,'ADM Details FY17'!$A$3:$X$3515,24,FALSE)</f>
        <v>0</v>
      </c>
      <c r="T1192" s="1">
        <f>VLOOKUP(A1192,'ADM Details FY17'!$A$3:$Y$3515,25,FALSE)</f>
        <v>0</v>
      </c>
      <c r="U1192" s="1">
        <f>VLOOKUP(A1192,'ADM Details FY17'!$A$3:$AA$3515,27,FALSE)</f>
        <v>0</v>
      </c>
      <c r="V1192" s="1">
        <f>IFERROR(VLOOKUP(C1192,'eindex _tget pp '!$A$4:$E$615,5,FALSE),0)</f>
        <v>1684.2348410919162</v>
      </c>
      <c r="W1192" s="31">
        <f>IFERROR(VLOOKUP(C1192,'eindex _tget pp '!$A$4:$F$615,6,FALSE),0)</f>
        <v>2.2177521208000002</v>
      </c>
      <c r="X1192" s="4">
        <f>IFERROR(VLOOKUP(B1192,'eschools 16'!$A$2:$F$25,6,FALSE),1)</f>
        <v>1</v>
      </c>
      <c r="Y1192" s="1">
        <f t="shared" si="90"/>
        <v>50.53</v>
      </c>
      <c r="Z1192" s="1">
        <f t="shared" si="91"/>
        <v>72.39</v>
      </c>
      <c r="AA1192" s="31">
        <f>IFERROR(VLOOKUP(C1192,'eindex _tget pp '!$A$4:$G$615,7,FALSE),0)</f>
        <v>0.81904988700000003</v>
      </c>
      <c r="AB1192" s="1">
        <f>VLOOKUP(A1192,'ADM Details FY17'!$A$3:$AB$3515,28,FALSE)</f>
        <v>0</v>
      </c>
      <c r="AC1192" s="1">
        <f t="shared" si="92"/>
        <v>0</v>
      </c>
      <c r="AD1192" s="1">
        <f t="shared" si="93"/>
        <v>0.12</v>
      </c>
      <c r="AE1192" s="1">
        <f t="shared" si="94"/>
        <v>18</v>
      </c>
    </row>
    <row r="1193" spans="1:31" x14ac:dyDescent="0.25">
      <c r="A1193" t="str">
        <f>B1193&amp;"-"&amp;COUNTIF($B$3:B1193,B1193)</f>
        <v>303-38</v>
      </c>
      <c r="B1193">
        <v>303</v>
      </c>
      <c r="C1193" s="18">
        <f>VLOOKUP(A1193,'ADM Details FY17'!$A$3:$D$3515,4,FALSE)</f>
        <v>44115</v>
      </c>
      <c r="D1193" s="1">
        <f>VLOOKUP(A1193,'ADM Details FY17'!$A$3:$E$3515,5,FALSE)</f>
        <v>0.42</v>
      </c>
      <c r="E1193" s="1">
        <f>VLOOKUP(A1193,'ADM Details FY17'!$A$3:$F$3515,6,FALSE)</f>
        <v>0</v>
      </c>
      <c r="F1193" s="1">
        <f>VLOOKUP(A1193,'ADM Details FY17'!$A$3:$G$3515,7,FALSE)</f>
        <v>0</v>
      </c>
      <c r="G1193" s="1">
        <f>VLOOKUP(A1193,'ADM Details FY17'!$A$3:$H$3515,8,FALSE)</f>
        <v>0</v>
      </c>
      <c r="H1193" s="1">
        <f>VLOOKUP(A1193,'ADM Details FY17'!$A$3:$I$3515,9,FALSE)</f>
        <v>0</v>
      </c>
      <c r="I1193" s="1">
        <f>VLOOKUP(A1193,'ADM Details FY17'!$A$3:$J$3517,10,FALSE)</f>
        <v>0</v>
      </c>
      <c r="J1193" s="1">
        <f>VLOOKUP(A1193,'ADM Details FY17'!$A$3:$K$3515,11,FALSE)</f>
        <v>0.42</v>
      </c>
      <c r="K1193" s="1">
        <f>VLOOKUP(A1193,'ADM Details FY17'!$A$3:$M$3515,13,FALSE)</f>
        <v>0.42</v>
      </c>
      <c r="L1193" s="1">
        <f>VLOOKUP(A1193,'ADM Details FY17'!$A$3:$O$3515,15,FALSE)</f>
        <v>0</v>
      </c>
      <c r="M1193" s="1">
        <f>VLOOKUP(A1193,'ADM Details FY17'!$A$3:$P$3515,16,FALSE)</f>
        <v>0</v>
      </c>
      <c r="N1193" s="1">
        <f>VLOOKUP(A1193,'ADM Details FY17'!$A$3:$Q$3515,17,FALSE)</f>
        <v>0</v>
      </c>
      <c r="O1193" s="1">
        <f>VLOOKUP(A1193,'ADM Details FY17'!$A$3:$S$3515,19,FALSE)</f>
        <v>0</v>
      </c>
      <c r="P1193" s="1">
        <f>VLOOKUP(A1193,'ADM Details FY17'!$A$3:$U$3515,21,FALSE)</f>
        <v>0</v>
      </c>
      <c r="Q1193" s="1">
        <f>VLOOKUP(A1193,'ADM Details FY17'!$A$3:$V$3515,22,FALSE)</f>
        <v>0</v>
      </c>
      <c r="R1193" s="1">
        <f>VLOOKUP(A1193,'ADM Details FY17'!$A$3:$W$3515,23,FALSE)</f>
        <v>0</v>
      </c>
      <c r="S1193" s="1">
        <f>VLOOKUP(A1193,'ADM Details FY17'!$A$3:$X$3515,24,FALSE)</f>
        <v>0</v>
      </c>
      <c r="T1193" s="1">
        <f>VLOOKUP(A1193,'ADM Details FY17'!$A$3:$Y$3515,25,FALSE)</f>
        <v>0</v>
      </c>
      <c r="U1193" s="1">
        <f>VLOOKUP(A1193,'ADM Details FY17'!$A$3:$AA$3515,27,FALSE)</f>
        <v>0</v>
      </c>
      <c r="V1193" s="1">
        <f>IFERROR(VLOOKUP(C1193,'eindex _tget pp '!$A$4:$E$615,5,FALSE),0)</f>
        <v>363.46524345757331</v>
      </c>
      <c r="W1193" s="31">
        <f>IFERROR(VLOOKUP(C1193,'eindex _tget pp '!$A$4:$F$615,6,FALSE),0)</f>
        <v>0.46002108250000001</v>
      </c>
      <c r="X1193" s="4">
        <f>IFERROR(VLOOKUP(B1193,'eschools 16'!$A$2:$F$25,6,FALSE),1)</f>
        <v>1</v>
      </c>
      <c r="Y1193" s="1">
        <f t="shared" si="90"/>
        <v>38.159999999999997</v>
      </c>
      <c r="Z1193" s="1">
        <f t="shared" si="91"/>
        <v>52.55</v>
      </c>
      <c r="AA1193" s="31">
        <f>IFERROR(VLOOKUP(C1193,'eindex _tget pp '!$A$4:$G$615,7,FALSE),0)</f>
        <v>0.46622529099999999</v>
      </c>
      <c r="AB1193" s="1">
        <f>VLOOKUP(A1193,'ADM Details FY17'!$A$3:$AB$3515,28,FALSE)</f>
        <v>0</v>
      </c>
      <c r="AC1193" s="1">
        <f t="shared" si="92"/>
        <v>0</v>
      </c>
      <c r="AD1193" s="1">
        <f t="shared" si="93"/>
        <v>0.42</v>
      </c>
      <c r="AE1193" s="1">
        <f t="shared" si="94"/>
        <v>63</v>
      </c>
    </row>
    <row r="1194" spans="1:31" x14ac:dyDescent="0.25">
      <c r="A1194" t="str">
        <f>B1194&amp;"-"&amp;COUNTIF($B$3:B1194,B1194)</f>
        <v>303-39</v>
      </c>
      <c r="B1194">
        <v>303</v>
      </c>
      <c r="C1194" s="18">
        <f>VLOOKUP(A1194,'ADM Details FY17'!$A$3:$D$3515,4,FALSE)</f>
        <v>44123</v>
      </c>
      <c r="D1194" s="1">
        <f>VLOOKUP(A1194,'ADM Details FY17'!$A$3:$E$3515,5,FALSE)</f>
        <v>0.42</v>
      </c>
      <c r="E1194" s="1">
        <f>VLOOKUP(A1194,'ADM Details FY17'!$A$3:$F$3515,6,FALSE)</f>
        <v>0</v>
      </c>
      <c r="F1194" s="1">
        <f>VLOOKUP(A1194,'ADM Details FY17'!$A$3:$G$3515,7,FALSE)</f>
        <v>0</v>
      </c>
      <c r="G1194" s="1">
        <f>VLOOKUP(A1194,'ADM Details FY17'!$A$3:$H$3515,8,FALSE)</f>
        <v>0</v>
      </c>
      <c r="H1194" s="1">
        <f>VLOOKUP(A1194,'ADM Details FY17'!$A$3:$I$3515,9,FALSE)</f>
        <v>0</v>
      </c>
      <c r="I1194" s="1">
        <f>VLOOKUP(A1194,'ADM Details FY17'!$A$3:$J$3517,10,FALSE)</f>
        <v>0</v>
      </c>
      <c r="J1194" s="1">
        <f>VLOOKUP(A1194,'ADM Details FY17'!$A$3:$K$3515,11,FALSE)</f>
        <v>0</v>
      </c>
      <c r="K1194" s="1">
        <f>VLOOKUP(A1194,'ADM Details FY17'!$A$3:$M$3515,13,FALSE)</f>
        <v>0.42</v>
      </c>
      <c r="L1194" s="1">
        <f>VLOOKUP(A1194,'ADM Details FY17'!$A$3:$O$3515,15,FALSE)</f>
        <v>0</v>
      </c>
      <c r="M1194" s="1">
        <f>VLOOKUP(A1194,'ADM Details FY17'!$A$3:$P$3515,16,FALSE)</f>
        <v>0</v>
      </c>
      <c r="N1194" s="1">
        <f>VLOOKUP(A1194,'ADM Details FY17'!$A$3:$Q$3515,17,FALSE)</f>
        <v>0</v>
      </c>
      <c r="O1194" s="1">
        <f>VLOOKUP(A1194,'ADM Details FY17'!$A$3:$S$3515,19,FALSE)</f>
        <v>0</v>
      </c>
      <c r="P1194" s="1">
        <f>VLOOKUP(A1194,'ADM Details FY17'!$A$3:$U$3515,21,FALSE)</f>
        <v>0</v>
      </c>
      <c r="Q1194" s="1">
        <f>VLOOKUP(A1194,'ADM Details FY17'!$A$3:$V$3515,22,FALSE)</f>
        <v>0</v>
      </c>
      <c r="R1194" s="1">
        <f>VLOOKUP(A1194,'ADM Details FY17'!$A$3:$W$3515,23,FALSE)</f>
        <v>0</v>
      </c>
      <c r="S1194" s="1">
        <f>VLOOKUP(A1194,'ADM Details FY17'!$A$3:$X$3515,24,FALSE)</f>
        <v>0</v>
      </c>
      <c r="T1194" s="1">
        <f>VLOOKUP(A1194,'ADM Details FY17'!$A$3:$Y$3515,25,FALSE)</f>
        <v>0</v>
      </c>
      <c r="U1194" s="1">
        <f>VLOOKUP(A1194,'ADM Details FY17'!$A$3:$AA$3515,27,FALSE)</f>
        <v>0</v>
      </c>
      <c r="V1194" s="1">
        <f>IFERROR(VLOOKUP(C1194,'eindex _tget pp '!$A$4:$E$615,5,FALSE),0)</f>
        <v>827.4698473127861</v>
      </c>
      <c r="W1194" s="31">
        <f>IFERROR(VLOOKUP(C1194,'eindex _tget pp '!$A$4:$F$615,6,FALSE),0)</f>
        <v>1.808823657</v>
      </c>
      <c r="X1194" s="4">
        <f>IFERROR(VLOOKUP(B1194,'eschools 16'!$A$2:$F$25,6,FALSE),1)</f>
        <v>1</v>
      </c>
      <c r="Y1194" s="1">
        <f t="shared" si="90"/>
        <v>86.88</v>
      </c>
      <c r="Z1194" s="1">
        <f t="shared" si="91"/>
        <v>206.64</v>
      </c>
      <c r="AA1194" s="31">
        <f>IFERROR(VLOOKUP(C1194,'eindex _tget pp '!$A$4:$G$615,7,FALSE),0)</f>
        <v>0.62260617500000004</v>
      </c>
      <c r="AB1194" s="1">
        <f>VLOOKUP(A1194,'ADM Details FY17'!$A$3:$AB$3515,28,FALSE)</f>
        <v>0</v>
      </c>
      <c r="AC1194" s="1">
        <f t="shared" si="92"/>
        <v>0</v>
      </c>
      <c r="AD1194" s="1">
        <f t="shared" si="93"/>
        <v>0.42</v>
      </c>
      <c r="AE1194" s="1">
        <f t="shared" si="94"/>
        <v>63</v>
      </c>
    </row>
    <row r="1195" spans="1:31" x14ac:dyDescent="0.25">
      <c r="A1195" t="str">
        <f>B1195&amp;"-"&amp;COUNTIF($B$3:B1195,B1195)</f>
        <v>303-40</v>
      </c>
      <c r="B1195">
        <v>303</v>
      </c>
      <c r="C1195" s="18">
        <f>VLOOKUP(A1195,'ADM Details FY17'!$A$3:$D$3515,4,FALSE)</f>
        <v>50161</v>
      </c>
      <c r="D1195" s="1">
        <f>VLOOKUP(A1195,'ADM Details FY17'!$A$3:$E$3515,5,FALSE)</f>
        <v>0.6</v>
      </c>
      <c r="E1195" s="1">
        <f>VLOOKUP(A1195,'ADM Details FY17'!$A$3:$F$3515,6,FALSE)</f>
        <v>0</v>
      </c>
      <c r="F1195" s="1">
        <f>VLOOKUP(A1195,'ADM Details FY17'!$A$3:$G$3515,7,FALSE)</f>
        <v>0</v>
      </c>
      <c r="G1195" s="1">
        <f>VLOOKUP(A1195,'ADM Details FY17'!$A$3:$H$3515,8,FALSE)</f>
        <v>0.57999999999999996</v>
      </c>
      <c r="H1195" s="1">
        <f>VLOOKUP(A1195,'ADM Details FY17'!$A$3:$I$3515,9,FALSE)</f>
        <v>0</v>
      </c>
      <c r="I1195" s="1">
        <f>VLOOKUP(A1195,'ADM Details FY17'!$A$3:$J$3517,10,FALSE)</f>
        <v>0</v>
      </c>
      <c r="J1195" s="1">
        <f>VLOOKUP(A1195,'ADM Details FY17'!$A$3:$K$3515,11,FALSE)</f>
        <v>0</v>
      </c>
      <c r="K1195" s="1">
        <f>VLOOKUP(A1195,'ADM Details FY17'!$A$3:$M$3515,13,FALSE)</f>
        <v>0.6</v>
      </c>
      <c r="L1195" s="1">
        <f>VLOOKUP(A1195,'ADM Details FY17'!$A$3:$O$3515,15,FALSE)</f>
        <v>0</v>
      </c>
      <c r="M1195" s="1">
        <f>VLOOKUP(A1195,'ADM Details FY17'!$A$3:$P$3515,16,FALSE)</f>
        <v>0</v>
      </c>
      <c r="N1195" s="1">
        <f>VLOOKUP(A1195,'ADM Details FY17'!$A$3:$Q$3515,17,FALSE)</f>
        <v>0</v>
      </c>
      <c r="O1195" s="1">
        <f>VLOOKUP(A1195,'ADM Details FY17'!$A$3:$S$3515,19,FALSE)</f>
        <v>0</v>
      </c>
      <c r="P1195" s="1">
        <f>VLOOKUP(A1195,'ADM Details FY17'!$A$3:$U$3515,21,FALSE)</f>
        <v>0</v>
      </c>
      <c r="Q1195" s="1">
        <f>VLOOKUP(A1195,'ADM Details FY17'!$A$3:$V$3515,22,FALSE)</f>
        <v>0</v>
      </c>
      <c r="R1195" s="1">
        <f>VLOOKUP(A1195,'ADM Details FY17'!$A$3:$W$3515,23,FALSE)</f>
        <v>0</v>
      </c>
      <c r="S1195" s="1">
        <f>VLOOKUP(A1195,'ADM Details FY17'!$A$3:$X$3515,24,FALSE)</f>
        <v>0</v>
      </c>
      <c r="T1195" s="1">
        <f>VLOOKUP(A1195,'ADM Details FY17'!$A$3:$Y$3515,25,FALSE)</f>
        <v>0</v>
      </c>
      <c r="U1195" s="1">
        <f>VLOOKUP(A1195,'ADM Details FY17'!$A$3:$AA$3515,27,FALSE)</f>
        <v>0</v>
      </c>
      <c r="V1195" s="1">
        <f>IFERROR(VLOOKUP(C1195,'eindex _tget pp '!$A$4:$E$615,5,FALSE),0)</f>
        <v>0</v>
      </c>
      <c r="W1195" s="31">
        <f>IFERROR(VLOOKUP(C1195,'eindex _tget pp '!$A$4:$F$615,6,FALSE),0)</f>
        <v>0.78539920559999998</v>
      </c>
      <c r="X1195" s="4">
        <f>IFERROR(VLOOKUP(B1195,'eschools 16'!$A$2:$F$25,6,FALSE),1)</f>
        <v>1</v>
      </c>
      <c r="Y1195" s="1">
        <f t="shared" si="90"/>
        <v>0</v>
      </c>
      <c r="Z1195" s="1">
        <f t="shared" si="91"/>
        <v>128.18</v>
      </c>
      <c r="AA1195" s="31">
        <f>IFERROR(VLOOKUP(C1195,'eindex _tget pp '!$A$4:$G$615,7,FALSE),0)</f>
        <v>0.32772964700000001</v>
      </c>
      <c r="AB1195" s="1">
        <f>VLOOKUP(A1195,'ADM Details FY17'!$A$3:$AB$3515,28,FALSE)</f>
        <v>0</v>
      </c>
      <c r="AC1195" s="1">
        <f t="shared" si="92"/>
        <v>0</v>
      </c>
      <c r="AD1195" s="1">
        <f t="shared" si="93"/>
        <v>0.6</v>
      </c>
      <c r="AE1195" s="1">
        <f t="shared" si="94"/>
        <v>90</v>
      </c>
    </row>
    <row r="1196" spans="1:31" x14ac:dyDescent="0.25">
      <c r="A1196" t="str">
        <f>B1196&amp;"-"&amp;COUNTIF($B$3:B1196,B1196)</f>
        <v>303-41</v>
      </c>
      <c r="B1196">
        <v>303</v>
      </c>
      <c r="C1196" s="18">
        <f>VLOOKUP(A1196,'ADM Details FY17'!$A$3:$D$3515,4,FALSE)</f>
        <v>45427</v>
      </c>
      <c r="D1196" s="1">
        <f>VLOOKUP(A1196,'ADM Details FY17'!$A$3:$E$3515,5,FALSE)</f>
        <v>1.01</v>
      </c>
      <c r="E1196" s="1">
        <f>VLOOKUP(A1196,'ADM Details FY17'!$A$3:$F$3515,6,FALSE)</f>
        <v>0</v>
      </c>
      <c r="F1196" s="1">
        <f>VLOOKUP(A1196,'ADM Details FY17'!$A$3:$G$3515,7,FALSE)</f>
        <v>0.24</v>
      </c>
      <c r="G1196" s="1">
        <f>VLOOKUP(A1196,'ADM Details FY17'!$A$3:$H$3515,8,FALSE)</f>
        <v>0</v>
      </c>
      <c r="H1196" s="1">
        <f>VLOOKUP(A1196,'ADM Details FY17'!$A$3:$I$3515,9,FALSE)</f>
        <v>0</v>
      </c>
      <c r="I1196" s="1">
        <f>VLOOKUP(A1196,'ADM Details FY17'!$A$3:$J$3517,10,FALSE)</f>
        <v>0</v>
      </c>
      <c r="J1196" s="1">
        <f>VLOOKUP(A1196,'ADM Details FY17'!$A$3:$K$3515,11,FALSE)</f>
        <v>0</v>
      </c>
      <c r="K1196" s="1">
        <f>VLOOKUP(A1196,'ADM Details FY17'!$A$3:$M$3515,13,FALSE)</f>
        <v>1.01</v>
      </c>
      <c r="L1196" s="1">
        <f>VLOOKUP(A1196,'ADM Details FY17'!$A$3:$O$3515,15,FALSE)</f>
        <v>0</v>
      </c>
      <c r="M1196" s="1">
        <f>VLOOKUP(A1196,'ADM Details FY17'!$A$3:$P$3515,16,FALSE)</f>
        <v>0</v>
      </c>
      <c r="N1196" s="1">
        <f>VLOOKUP(A1196,'ADM Details FY17'!$A$3:$Q$3515,17,FALSE)</f>
        <v>0</v>
      </c>
      <c r="O1196" s="1">
        <f>VLOOKUP(A1196,'ADM Details FY17'!$A$3:$S$3515,19,FALSE)</f>
        <v>0</v>
      </c>
      <c r="P1196" s="1">
        <f>VLOOKUP(A1196,'ADM Details FY17'!$A$3:$U$3515,21,FALSE)</f>
        <v>0</v>
      </c>
      <c r="Q1196" s="1">
        <f>VLOOKUP(A1196,'ADM Details FY17'!$A$3:$V$3515,22,FALSE)</f>
        <v>0</v>
      </c>
      <c r="R1196" s="1">
        <f>VLOOKUP(A1196,'ADM Details FY17'!$A$3:$W$3515,23,FALSE)</f>
        <v>0</v>
      </c>
      <c r="S1196" s="1">
        <f>VLOOKUP(A1196,'ADM Details FY17'!$A$3:$X$3515,24,FALSE)</f>
        <v>0</v>
      </c>
      <c r="T1196" s="1">
        <f>VLOOKUP(A1196,'ADM Details FY17'!$A$3:$Y$3515,25,FALSE)</f>
        <v>0</v>
      </c>
      <c r="U1196" s="1">
        <f>VLOOKUP(A1196,'ADM Details FY17'!$A$3:$AA$3515,27,FALSE)</f>
        <v>0</v>
      </c>
      <c r="V1196" s="1">
        <f>IFERROR(VLOOKUP(C1196,'eindex _tget pp '!$A$4:$E$615,5,FALSE),0)</f>
        <v>402.44144082017334</v>
      </c>
      <c r="W1196" s="31">
        <f>IFERROR(VLOOKUP(C1196,'eindex _tget pp '!$A$4:$F$615,6,FALSE),0)</f>
        <v>0.74306999929999995</v>
      </c>
      <c r="X1196" s="4">
        <f>IFERROR(VLOOKUP(B1196,'eschools 16'!$A$2:$F$25,6,FALSE),1)</f>
        <v>1</v>
      </c>
      <c r="Y1196" s="1">
        <f t="shared" si="90"/>
        <v>101.62</v>
      </c>
      <c r="Z1196" s="1">
        <f t="shared" si="91"/>
        <v>204.14</v>
      </c>
      <c r="AA1196" s="31">
        <f>IFERROR(VLOOKUP(C1196,'eindex _tget pp '!$A$4:$G$615,7,FALSE),0)</f>
        <v>0.58405900899999996</v>
      </c>
      <c r="AB1196" s="1">
        <f>VLOOKUP(A1196,'ADM Details FY17'!$A$3:$AB$3515,28,FALSE)</f>
        <v>0</v>
      </c>
      <c r="AC1196" s="1">
        <f t="shared" si="92"/>
        <v>0</v>
      </c>
      <c r="AD1196" s="1">
        <f t="shared" si="93"/>
        <v>1.01</v>
      </c>
      <c r="AE1196" s="1">
        <f t="shared" si="94"/>
        <v>151.5</v>
      </c>
    </row>
    <row r="1197" spans="1:31" x14ac:dyDescent="0.25">
      <c r="A1197" t="str">
        <f>B1197&amp;"-"&amp;COUNTIF($B$3:B1197,B1197)</f>
        <v>303-42</v>
      </c>
      <c r="B1197">
        <v>303</v>
      </c>
      <c r="C1197" s="18">
        <f>VLOOKUP(A1197,'ADM Details FY17'!$A$3:$D$3515,4,FALSE)</f>
        <v>48751</v>
      </c>
      <c r="D1197" s="1">
        <f>VLOOKUP(A1197,'ADM Details FY17'!$A$3:$E$3515,5,FALSE)</f>
        <v>0.49</v>
      </c>
      <c r="E1197" s="1">
        <f>VLOOKUP(A1197,'ADM Details FY17'!$A$3:$F$3515,6,FALSE)</f>
        <v>0</v>
      </c>
      <c r="F1197" s="1">
        <f>VLOOKUP(A1197,'ADM Details FY17'!$A$3:$G$3515,7,FALSE)</f>
        <v>0</v>
      </c>
      <c r="G1197" s="1">
        <f>VLOOKUP(A1197,'ADM Details FY17'!$A$3:$H$3515,8,FALSE)</f>
        <v>0</v>
      </c>
      <c r="H1197" s="1">
        <f>VLOOKUP(A1197,'ADM Details FY17'!$A$3:$I$3515,9,FALSE)</f>
        <v>0</v>
      </c>
      <c r="I1197" s="1">
        <f>VLOOKUP(A1197,'ADM Details FY17'!$A$3:$J$3517,10,FALSE)</f>
        <v>0</v>
      </c>
      <c r="J1197" s="1">
        <f>VLOOKUP(A1197,'ADM Details FY17'!$A$3:$K$3515,11,FALSE)</f>
        <v>0.49</v>
      </c>
      <c r="K1197" s="1">
        <f>VLOOKUP(A1197,'ADM Details FY17'!$A$3:$M$3515,13,FALSE)</f>
        <v>0.49</v>
      </c>
      <c r="L1197" s="1">
        <f>VLOOKUP(A1197,'ADM Details FY17'!$A$3:$O$3515,15,FALSE)</f>
        <v>0</v>
      </c>
      <c r="M1197" s="1">
        <f>VLOOKUP(A1197,'ADM Details FY17'!$A$3:$P$3515,16,FALSE)</f>
        <v>0</v>
      </c>
      <c r="N1197" s="1">
        <f>VLOOKUP(A1197,'ADM Details FY17'!$A$3:$Q$3515,17,FALSE)</f>
        <v>0</v>
      </c>
      <c r="O1197" s="1">
        <f>VLOOKUP(A1197,'ADM Details FY17'!$A$3:$S$3515,19,FALSE)</f>
        <v>0</v>
      </c>
      <c r="P1197" s="1">
        <f>VLOOKUP(A1197,'ADM Details FY17'!$A$3:$U$3515,21,FALSE)</f>
        <v>0</v>
      </c>
      <c r="Q1197" s="1">
        <f>VLOOKUP(A1197,'ADM Details FY17'!$A$3:$V$3515,22,FALSE)</f>
        <v>0</v>
      </c>
      <c r="R1197" s="1">
        <f>VLOOKUP(A1197,'ADM Details FY17'!$A$3:$W$3515,23,FALSE)</f>
        <v>0</v>
      </c>
      <c r="S1197" s="1">
        <f>VLOOKUP(A1197,'ADM Details FY17'!$A$3:$X$3515,24,FALSE)</f>
        <v>0</v>
      </c>
      <c r="T1197" s="1">
        <f>VLOOKUP(A1197,'ADM Details FY17'!$A$3:$Y$3515,25,FALSE)</f>
        <v>0</v>
      </c>
      <c r="U1197" s="1">
        <f>VLOOKUP(A1197,'ADM Details FY17'!$A$3:$AA$3515,27,FALSE)</f>
        <v>0</v>
      </c>
      <c r="V1197" s="1">
        <f>IFERROR(VLOOKUP(C1197,'eindex _tget pp '!$A$4:$E$615,5,FALSE),0)</f>
        <v>552.95009786741275</v>
      </c>
      <c r="W1197" s="31">
        <f>IFERROR(VLOOKUP(C1197,'eindex _tget pp '!$A$4:$F$615,6,FALSE),0)</f>
        <v>1.0961041440999999</v>
      </c>
      <c r="X1197" s="4">
        <f>IFERROR(VLOOKUP(B1197,'eschools 16'!$A$2:$F$25,6,FALSE),1)</f>
        <v>1</v>
      </c>
      <c r="Y1197" s="1">
        <f t="shared" si="90"/>
        <v>67.739999999999995</v>
      </c>
      <c r="Z1197" s="1">
        <f t="shared" si="91"/>
        <v>146.09</v>
      </c>
      <c r="AA1197" s="31">
        <f>IFERROR(VLOOKUP(C1197,'eindex _tget pp '!$A$4:$G$615,7,FALSE),0)</f>
        <v>0.61078917499999996</v>
      </c>
      <c r="AB1197" s="1">
        <f>VLOOKUP(A1197,'ADM Details FY17'!$A$3:$AB$3515,28,FALSE)</f>
        <v>0</v>
      </c>
      <c r="AC1197" s="1">
        <f t="shared" si="92"/>
        <v>0</v>
      </c>
      <c r="AD1197" s="1">
        <f t="shared" si="93"/>
        <v>0.49</v>
      </c>
      <c r="AE1197" s="1">
        <f t="shared" si="94"/>
        <v>73.5</v>
      </c>
    </row>
    <row r="1198" spans="1:31" x14ac:dyDescent="0.25">
      <c r="A1198" t="str">
        <f>B1198&amp;"-"&amp;COUNTIF($B$3:B1198,B1198)</f>
        <v>303-43</v>
      </c>
      <c r="B1198">
        <v>303</v>
      </c>
      <c r="C1198" s="18">
        <f>VLOOKUP(A1198,'ADM Details FY17'!$A$3:$D$3515,4,FALSE)</f>
        <v>50179</v>
      </c>
      <c r="D1198" s="1">
        <f>VLOOKUP(A1198,'ADM Details FY17'!$A$3:$E$3515,5,FALSE)</f>
        <v>0.99</v>
      </c>
      <c r="E1198" s="1">
        <f>VLOOKUP(A1198,'ADM Details FY17'!$A$3:$F$3515,6,FALSE)</f>
        <v>0</v>
      </c>
      <c r="F1198" s="1">
        <f>VLOOKUP(A1198,'ADM Details FY17'!$A$3:$G$3515,7,FALSE)</f>
        <v>0</v>
      </c>
      <c r="G1198" s="1">
        <f>VLOOKUP(A1198,'ADM Details FY17'!$A$3:$H$3515,8,FALSE)</f>
        <v>0.95</v>
      </c>
      <c r="H1198" s="1">
        <f>VLOOKUP(A1198,'ADM Details FY17'!$A$3:$I$3515,9,FALSE)</f>
        <v>0</v>
      </c>
      <c r="I1198" s="1">
        <f>VLOOKUP(A1198,'ADM Details FY17'!$A$3:$J$3517,10,FALSE)</f>
        <v>0</v>
      </c>
      <c r="J1198" s="1">
        <f>VLOOKUP(A1198,'ADM Details FY17'!$A$3:$K$3515,11,FALSE)</f>
        <v>0</v>
      </c>
      <c r="K1198" s="1">
        <f>VLOOKUP(A1198,'ADM Details FY17'!$A$3:$M$3515,13,FALSE)</f>
        <v>0.99</v>
      </c>
      <c r="L1198" s="1">
        <f>VLOOKUP(A1198,'ADM Details FY17'!$A$3:$O$3515,15,FALSE)</f>
        <v>0</v>
      </c>
      <c r="M1198" s="1">
        <f>VLOOKUP(A1198,'ADM Details FY17'!$A$3:$P$3515,16,FALSE)</f>
        <v>0</v>
      </c>
      <c r="N1198" s="1">
        <f>VLOOKUP(A1198,'ADM Details FY17'!$A$3:$Q$3515,17,FALSE)</f>
        <v>0</v>
      </c>
      <c r="O1198" s="1">
        <f>VLOOKUP(A1198,'ADM Details FY17'!$A$3:$S$3515,19,FALSE)</f>
        <v>0</v>
      </c>
      <c r="P1198" s="1">
        <f>VLOOKUP(A1198,'ADM Details FY17'!$A$3:$U$3515,21,FALSE)</f>
        <v>0</v>
      </c>
      <c r="Q1198" s="1">
        <f>VLOOKUP(A1198,'ADM Details FY17'!$A$3:$V$3515,22,FALSE)</f>
        <v>0</v>
      </c>
      <c r="R1198" s="1">
        <f>VLOOKUP(A1198,'ADM Details FY17'!$A$3:$W$3515,23,FALSE)</f>
        <v>0</v>
      </c>
      <c r="S1198" s="1">
        <f>VLOOKUP(A1198,'ADM Details FY17'!$A$3:$X$3515,24,FALSE)</f>
        <v>0</v>
      </c>
      <c r="T1198" s="1">
        <f>VLOOKUP(A1198,'ADM Details FY17'!$A$3:$Y$3515,25,FALSE)</f>
        <v>0</v>
      </c>
      <c r="U1198" s="1">
        <f>VLOOKUP(A1198,'ADM Details FY17'!$A$3:$AA$3515,27,FALSE)</f>
        <v>0</v>
      </c>
      <c r="V1198" s="1">
        <f>IFERROR(VLOOKUP(C1198,'eindex _tget pp '!$A$4:$E$615,5,FALSE),0)</f>
        <v>154.88079169059927</v>
      </c>
      <c r="W1198" s="31">
        <f>IFERROR(VLOOKUP(C1198,'eindex _tget pp '!$A$4:$F$615,6,FALSE),0)</f>
        <v>0.78672789499999995</v>
      </c>
      <c r="X1198" s="4">
        <f>IFERROR(VLOOKUP(B1198,'eschools 16'!$A$2:$F$25,6,FALSE),1)</f>
        <v>1</v>
      </c>
      <c r="Y1198" s="1">
        <f t="shared" si="90"/>
        <v>38.33</v>
      </c>
      <c r="Z1198" s="1">
        <f t="shared" si="91"/>
        <v>211.85</v>
      </c>
      <c r="AA1198" s="31">
        <f>IFERROR(VLOOKUP(C1198,'eindex _tget pp '!$A$4:$G$615,7,FALSE),0)</f>
        <v>0.47799794299999998</v>
      </c>
      <c r="AB1198" s="1">
        <f>VLOOKUP(A1198,'ADM Details FY17'!$A$3:$AB$3515,28,FALSE)</f>
        <v>0</v>
      </c>
      <c r="AC1198" s="1">
        <f t="shared" si="92"/>
        <v>0</v>
      </c>
      <c r="AD1198" s="1">
        <f t="shared" si="93"/>
        <v>0.99</v>
      </c>
      <c r="AE1198" s="1">
        <f t="shared" si="94"/>
        <v>148.5</v>
      </c>
    </row>
    <row r="1199" spans="1:31" x14ac:dyDescent="0.25">
      <c r="A1199" t="str">
        <f>B1199&amp;"-"&amp;COUNTIF($B$3:B1199,B1199)</f>
        <v>303-44</v>
      </c>
      <c r="B1199">
        <v>303</v>
      </c>
      <c r="C1199" s="18">
        <f>VLOOKUP(A1199,'ADM Details FY17'!$A$3:$D$3515,4,FALSE)</f>
        <v>44164</v>
      </c>
      <c r="D1199" s="1">
        <f>VLOOKUP(A1199,'ADM Details FY17'!$A$3:$E$3515,5,FALSE)</f>
        <v>1.87</v>
      </c>
      <c r="E1199" s="1">
        <f>VLOOKUP(A1199,'ADM Details FY17'!$A$3:$F$3515,6,FALSE)</f>
        <v>0</v>
      </c>
      <c r="F1199" s="1">
        <f>VLOOKUP(A1199,'ADM Details FY17'!$A$3:$G$3515,7,FALSE)</f>
        <v>0.85</v>
      </c>
      <c r="G1199" s="1">
        <f>VLOOKUP(A1199,'ADM Details FY17'!$A$3:$H$3515,8,FALSE)</f>
        <v>1</v>
      </c>
      <c r="H1199" s="1">
        <f>VLOOKUP(A1199,'ADM Details FY17'!$A$3:$I$3515,9,FALSE)</f>
        <v>0</v>
      </c>
      <c r="I1199" s="1">
        <f>VLOOKUP(A1199,'ADM Details FY17'!$A$3:$J$3517,10,FALSE)</f>
        <v>0</v>
      </c>
      <c r="J1199" s="1">
        <f>VLOOKUP(A1199,'ADM Details FY17'!$A$3:$K$3515,11,FALSE)</f>
        <v>0</v>
      </c>
      <c r="K1199" s="1">
        <f>VLOOKUP(A1199,'ADM Details FY17'!$A$3:$M$3515,13,FALSE)</f>
        <v>1.87</v>
      </c>
      <c r="L1199" s="1">
        <f>VLOOKUP(A1199,'ADM Details FY17'!$A$3:$O$3515,15,FALSE)</f>
        <v>0</v>
      </c>
      <c r="M1199" s="1">
        <f>VLOOKUP(A1199,'ADM Details FY17'!$A$3:$P$3515,16,FALSE)</f>
        <v>0</v>
      </c>
      <c r="N1199" s="1">
        <f>VLOOKUP(A1199,'ADM Details FY17'!$A$3:$Q$3515,17,FALSE)</f>
        <v>0</v>
      </c>
      <c r="O1199" s="1">
        <f>VLOOKUP(A1199,'ADM Details FY17'!$A$3:$S$3515,19,FALSE)</f>
        <v>0</v>
      </c>
      <c r="P1199" s="1">
        <f>VLOOKUP(A1199,'ADM Details FY17'!$A$3:$U$3515,21,FALSE)</f>
        <v>0</v>
      </c>
      <c r="Q1199" s="1">
        <f>VLOOKUP(A1199,'ADM Details FY17'!$A$3:$V$3515,22,FALSE)</f>
        <v>0</v>
      </c>
      <c r="R1199" s="1">
        <f>VLOOKUP(A1199,'ADM Details FY17'!$A$3:$W$3515,23,FALSE)</f>
        <v>0</v>
      </c>
      <c r="S1199" s="1">
        <f>VLOOKUP(A1199,'ADM Details FY17'!$A$3:$X$3515,24,FALSE)</f>
        <v>0</v>
      </c>
      <c r="T1199" s="1">
        <f>VLOOKUP(A1199,'ADM Details FY17'!$A$3:$Y$3515,25,FALSE)</f>
        <v>0</v>
      </c>
      <c r="U1199" s="1">
        <f>VLOOKUP(A1199,'ADM Details FY17'!$A$3:$AA$3515,27,FALSE)</f>
        <v>0</v>
      </c>
      <c r="V1199" s="1">
        <f>IFERROR(VLOOKUP(C1199,'eindex _tget pp '!$A$4:$E$615,5,FALSE),0)</f>
        <v>121.62741511176152</v>
      </c>
      <c r="W1199" s="31">
        <f>IFERROR(VLOOKUP(C1199,'eindex _tget pp '!$A$4:$F$615,6,FALSE),0)</f>
        <v>0.90201776879999995</v>
      </c>
      <c r="X1199" s="4">
        <f>IFERROR(VLOOKUP(B1199,'eschools 16'!$A$2:$F$25,6,FALSE),1)</f>
        <v>1</v>
      </c>
      <c r="Y1199" s="1">
        <f t="shared" si="90"/>
        <v>56.86</v>
      </c>
      <c r="Z1199" s="1">
        <f t="shared" si="91"/>
        <v>458.8</v>
      </c>
      <c r="AA1199" s="31">
        <f>IFERROR(VLOOKUP(C1199,'eindex _tget pp '!$A$4:$G$615,7,FALSE),0)</f>
        <v>0.487310097</v>
      </c>
      <c r="AB1199" s="1">
        <f>VLOOKUP(A1199,'ADM Details FY17'!$A$3:$AB$3515,28,FALSE)</f>
        <v>0</v>
      </c>
      <c r="AC1199" s="1">
        <f t="shared" si="92"/>
        <v>0</v>
      </c>
      <c r="AD1199" s="1">
        <f t="shared" si="93"/>
        <v>1.87</v>
      </c>
      <c r="AE1199" s="1">
        <f t="shared" si="94"/>
        <v>280.5</v>
      </c>
    </row>
    <row r="1200" spans="1:31" x14ac:dyDescent="0.25">
      <c r="A1200" t="str">
        <f>B1200&amp;"-"&amp;COUNTIF($B$3:B1200,B1200)</f>
        <v>303-45</v>
      </c>
      <c r="B1200">
        <v>303</v>
      </c>
      <c r="C1200" s="18">
        <f>VLOOKUP(A1200,'ADM Details FY17'!$A$3:$D$3515,4,FALSE)</f>
        <v>50435</v>
      </c>
      <c r="D1200" s="1">
        <f>VLOOKUP(A1200,'ADM Details FY17'!$A$3:$E$3515,5,FALSE)</f>
        <v>0.04</v>
      </c>
      <c r="E1200" s="1">
        <f>VLOOKUP(A1200,'ADM Details FY17'!$A$3:$F$3515,6,FALSE)</f>
        <v>0</v>
      </c>
      <c r="F1200" s="1">
        <f>VLOOKUP(A1200,'ADM Details FY17'!$A$3:$G$3515,7,FALSE)</f>
        <v>0</v>
      </c>
      <c r="G1200" s="1">
        <f>VLOOKUP(A1200,'ADM Details FY17'!$A$3:$H$3515,8,FALSE)</f>
        <v>0</v>
      </c>
      <c r="H1200" s="1">
        <f>VLOOKUP(A1200,'ADM Details FY17'!$A$3:$I$3515,9,FALSE)</f>
        <v>0</v>
      </c>
      <c r="I1200" s="1">
        <f>VLOOKUP(A1200,'ADM Details FY17'!$A$3:$J$3517,10,FALSE)</f>
        <v>0</v>
      </c>
      <c r="J1200" s="1">
        <f>VLOOKUP(A1200,'ADM Details FY17'!$A$3:$K$3515,11,FALSE)</f>
        <v>0.04</v>
      </c>
      <c r="K1200" s="1">
        <f>VLOOKUP(A1200,'ADM Details FY17'!$A$3:$M$3515,13,FALSE)</f>
        <v>0.04</v>
      </c>
      <c r="L1200" s="1">
        <f>VLOOKUP(A1200,'ADM Details FY17'!$A$3:$O$3515,15,FALSE)</f>
        <v>0</v>
      </c>
      <c r="M1200" s="1">
        <f>VLOOKUP(A1200,'ADM Details FY17'!$A$3:$P$3515,16,FALSE)</f>
        <v>0</v>
      </c>
      <c r="N1200" s="1">
        <f>VLOOKUP(A1200,'ADM Details FY17'!$A$3:$Q$3515,17,FALSE)</f>
        <v>0</v>
      </c>
      <c r="O1200" s="1">
        <f>VLOOKUP(A1200,'ADM Details FY17'!$A$3:$S$3515,19,FALSE)</f>
        <v>0</v>
      </c>
      <c r="P1200" s="1">
        <f>VLOOKUP(A1200,'ADM Details FY17'!$A$3:$U$3515,21,FALSE)</f>
        <v>0</v>
      </c>
      <c r="Q1200" s="1">
        <f>VLOOKUP(A1200,'ADM Details FY17'!$A$3:$V$3515,22,FALSE)</f>
        <v>0</v>
      </c>
      <c r="R1200" s="1">
        <f>VLOOKUP(A1200,'ADM Details FY17'!$A$3:$W$3515,23,FALSE)</f>
        <v>0</v>
      </c>
      <c r="S1200" s="1">
        <f>VLOOKUP(A1200,'ADM Details FY17'!$A$3:$X$3515,24,FALSE)</f>
        <v>0</v>
      </c>
      <c r="T1200" s="1">
        <f>VLOOKUP(A1200,'ADM Details FY17'!$A$3:$Y$3515,25,FALSE)</f>
        <v>0</v>
      </c>
      <c r="U1200" s="1">
        <f>VLOOKUP(A1200,'ADM Details FY17'!$A$3:$AA$3515,27,FALSE)</f>
        <v>0</v>
      </c>
      <c r="V1200" s="1">
        <f>IFERROR(VLOOKUP(C1200,'eindex _tget pp '!$A$4:$E$615,5,FALSE),0)</f>
        <v>0</v>
      </c>
      <c r="W1200" s="31">
        <f>IFERROR(VLOOKUP(C1200,'eindex _tget pp '!$A$4:$F$615,6,FALSE),0)</f>
        <v>0.1849209131</v>
      </c>
      <c r="X1200" s="4">
        <f>IFERROR(VLOOKUP(B1200,'eschools 16'!$A$2:$F$25,6,FALSE),1)</f>
        <v>1</v>
      </c>
      <c r="Y1200" s="1">
        <f t="shared" si="90"/>
        <v>0</v>
      </c>
      <c r="Z1200" s="1">
        <f t="shared" si="91"/>
        <v>2.0099999999999998</v>
      </c>
      <c r="AA1200" s="31">
        <f>IFERROR(VLOOKUP(C1200,'eindex _tget pp '!$A$4:$G$615,7,FALSE),0)</f>
        <v>0.34887072200000002</v>
      </c>
      <c r="AB1200" s="1">
        <f>VLOOKUP(A1200,'ADM Details FY17'!$A$3:$AB$3515,28,FALSE)</f>
        <v>0</v>
      </c>
      <c r="AC1200" s="1">
        <f t="shared" si="92"/>
        <v>0</v>
      </c>
      <c r="AD1200" s="1">
        <f t="shared" si="93"/>
        <v>0.04</v>
      </c>
      <c r="AE1200" s="1">
        <f t="shared" si="94"/>
        <v>6</v>
      </c>
    </row>
    <row r="1201" spans="1:31" x14ac:dyDescent="0.25">
      <c r="A1201" t="str">
        <f>B1201&amp;"-"&amp;COUNTIF($B$3:B1201,B1201)</f>
        <v>303-46</v>
      </c>
      <c r="B1201">
        <v>303</v>
      </c>
      <c r="C1201" s="18">
        <f>VLOOKUP(A1201,'ADM Details FY17'!$A$3:$D$3515,4,FALSE)</f>
        <v>50690</v>
      </c>
      <c r="D1201" s="1">
        <f>VLOOKUP(A1201,'ADM Details FY17'!$A$3:$E$3515,5,FALSE)</f>
        <v>1</v>
      </c>
      <c r="E1201" s="1">
        <f>VLOOKUP(A1201,'ADM Details FY17'!$A$3:$F$3515,6,FALSE)</f>
        <v>0</v>
      </c>
      <c r="F1201" s="1">
        <f>VLOOKUP(A1201,'ADM Details FY17'!$A$3:$G$3515,7,FALSE)</f>
        <v>0</v>
      </c>
      <c r="G1201" s="1">
        <f>VLOOKUP(A1201,'ADM Details FY17'!$A$3:$H$3515,8,FALSE)</f>
        <v>1</v>
      </c>
      <c r="H1201" s="1">
        <f>VLOOKUP(A1201,'ADM Details FY17'!$A$3:$I$3515,9,FALSE)</f>
        <v>0</v>
      </c>
      <c r="I1201" s="1">
        <f>VLOOKUP(A1201,'ADM Details FY17'!$A$3:$J$3517,10,FALSE)</f>
        <v>0</v>
      </c>
      <c r="J1201" s="1">
        <f>VLOOKUP(A1201,'ADM Details FY17'!$A$3:$K$3515,11,FALSE)</f>
        <v>0</v>
      </c>
      <c r="K1201" s="1">
        <f>VLOOKUP(A1201,'ADM Details FY17'!$A$3:$M$3515,13,FALSE)</f>
        <v>1</v>
      </c>
      <c r="L1201" s="1">
        <f>VLOOKUP(A1201,'ADM Details FY17'!$A$3:$O$3515,15,FALSE)</f>
        <v>0</v>
      </c>
      <c r="M1201" s="1">
        <f>VLOOKUP(A1201,'ADM Details FY17'!$A$3:$P$3515,16,FALSE)</f>
        <v>0</v>
      </c>
      <c r="N1201" s="1">
        <f>VLOOKUP(A1201,'ADM Details FY17'!$A$3:$Q$3515,17,FALSE)</f>
        <v>0</v>
      </c>
      <c r="O1201" s="1">
        <f>VLOOKUP(A1201,'ADM Details FY17'!$A$3:$S$3515,19,FALSE)</f>
        <v>0</v>
      </c>
      <c r="P1201" s="1">
        <f>VLOOKUP(A1201,'ADM Details FY17'!$A$3:$U$3515,21,FALSE)</f>
        <v>0</v>
      </c>
      <c r="Q1201" s="1">
        <f>VLOOKUP(A1201,'ADM Details FY17'!$A$3:$V$3515,22,FALSE)</f>
        <v>0</v>
      </c>
      <c r="R1201" s="1">
        <f>VLOOKUP(A1201,'ADM Details FY17'!$A$3:$W$3515,23,FALSE)</f>
        <v>0</v>
      </c>
      <c r="S1201" s="1">
        <f>VLOOKUP(A1201,'ADM Details FY17'!$A$3:$X$3515,24,FALSE)</f>
        <v>0</v>
      </c>
      <c r="T1201" s="1">
        <f>VLOOKUP(A1201,'ADM Details FY17'!$A$3:$Y$3515,25,FALSE)</f>
        <v>0</v>
      </c>
      <c r="U1201" s="1">
        <f>VLOOKUP(A1201,'ADM Details FY17'!$A$3:$AA$3515,27,FALSE)</f>
        <v>0</v>
      </c>
      <c r="V1201" s="1">
        <f>IFERROR(VLOOKUP(C1201,'eindex _tget pp '!$A$4:$E$615,5,FALSE),0)</f>
        <v>287.33699061584332</v>
      </c>
      <c r="W1201" s="31">
        <f>IFERROR(VLOOKUP(C1201,'eindex _tget pp '!$A$4:$F$615,6,FALSE),0)</f>
        <v>0.51684633700000004</v>
      </c>
      <c r="X1201" s="4">
        <f>IFERROR(VLOOKUP(B1201,'eschools 16'!$A$2:$F$25,6,FALSE),1)</f>
        <v>1</v>
      </c>
      <c r="Y1201" s="1">
        <f t="shared" si="90"/>
        <v>71.83</v>
      </c>
      <c r="Z1201" s="1">
        <f t="shared" si="91"/>
        <v>140.58000000000001</v>
      </c>
      <c r="AA1201" s="31">
        <f>IFERROR(VLOOKUP(C1201,'eindex _tget pp '!$A$4:$G$615,7,FALSE),0)</f>
        <v>0.47174296999999998</v>
      </c>
      <c r="AB1201" s="1">
        <f>VLOOKUP(A1201,'ADM Details FY17'!$A$3:$AB$3515,28,FALSE)</f>
        <v>0</v>
      </c>
      <c r="AC1201" s="1">
        <f t="shared" si="92"/>
        <v>0</v>
      </c>
      <c r="AD1201" s="1">
        <f t="shared" si="93"/>
        <v>1</v>
      </c>
      <c r="AE1201" s="1">
        <f t="shared" si="94"/>
        <v>150</v>
      </c>
    </row>
    <row r="1202" spans="1:31" x14ac:dyDescent="0.25">
      <c r="A1202" t="str">
        <f>B1202&amp;"-"&amp;COUNTIF($B$3:B1202,B1202)</f>
        <v>303-47</v>
      </c>
      <c r="B1202">
        <v>303</v>
      </c>
      <c r="C1202" s="18">
        <f>VLOOKUP(A1202,'ADM Details FY17'!$A$3:$D$3515,4,FALSE)</f>
        <v>44214</v>
      </c>
      <c r="D1202" s="1">
        <f>VLOOKUP(A1202,'ADM Details FY17'!$A$3:$E$3515,5,FALSE)</f>
        <v>2.21</v>
      </c>
      <c r="E1202" s="1">
        <f>VLOOKUP(A1202,'ADM Details FY17'!$A$3:$F$3515,6,FALSE)</f>
        <v>0</v>
      </c>
      <c r="F1202" s="1">
        <f>VLOOKUP(A1202,'ADM Details FY17'!$A$3:$G$3515,7,FALSE)</f>
        <v>0.91</v>
      </c>
      <c r="G1202" s="1">
        <f>VLOOKUP(A1202,'ADM Details FY17'!$A$3:$H$3515,8,FALSE)</f>
        <v>0.43</v>
      </c>
      <c r="H1202" s="1">
        <f>VLOOKUP(A1202,'ADM Details FY17'!$A$3:$I$3515,9,FALSE)</f>
        <v>0</v>
      </c>
      <c r="I1202" s="1">
        <f>VLOOKUP(A1202,'ADM Details FY17'!$A$3:$J$3517,10,FALSE)</f>
        <v>0</v>
      </c>
      <c r="J1202" s="1">
        <f>VLOOKUP(A1202,'ADM Details FY17'!$A$3:$K$3515,11,FALSE)</f>
        <v>0</v>
      </c>
      <c r="K1202" s="1">
        <f>VLOOKUP(A1202,'ADM Details FY17'!$A$3:$M$3515,13,FALSE)</f>
        <v>2.21</v>
      </c>
      <c r="L1202" s="1">
        <f>VLOOKUP(A1202,'ADM Details FY17'!$A$3:$O$3515,15,FALSE)</f>
        <v>0</v>
      </c>
      <c r="M1202" s="1">
        <f>VLOOKUP(A1202,'ADM Details FY17'!$A$3:$P$3515,16,FALSE)</f>
        <v>0</v>
      </c>
      <c r="N1202" s="1">
        <f>VLOOKUP(A1202,'ADM Details FY17'!$A$3:$Q$3515,17,FALSE)</f>
        <v>0</v>
      </c>
      <c r="O1202" s="1">
        <f>VLOOKUP(A1202,'ADM Details FY17'!$A$3:$S$3515,19,FALSE)</f>
        <v>0</v>
      </c>
      <c r="P1202" s="1">
        <f>VLOOKUP(A1202,'ADM Details FY17'!$A$3:$U$3515,21,FALSE)</f>
        <v>0</v>
      </c>
      <c r="Q1202" s="1">
        <f>VLOOKUP(A1202,'ADM Details FY17'!$A$3:$V$3515,22,FALSE)</f>
        <v>0</v>
      </c>
      <c r="R1202" s="1">
        <f>VLOOKUP(A1202,'ADM Details FY17'!$A$3:$W$3515,23,FALSE)</f>
        <v>0</v>
      </c>
      <c r="S1202" s="1">
        <f>VLOOKUP(A1202,'ADM Details FY17'!$A$3:$X$3515,24,FALSE)</f>
        <v>0</v>
      </c>
      <c r="T1202" s="1">
        <f>VLOOKUP(A1202,'ADM Details FY17'!$A$3:$Y$3515,25,FALSE)</f>
        <v>0</v>
      </c>
      <c r="U1202" s="1">
        <f>VLOOKUP(A1202,'ADM Details FY17'!$A$3:$AA$3515,27,FALSE)</f>
        <v>0</v>
      </c>
      <c r="V1202" s="1">
        <f>IFERROR(VLOOKUP(C1202,'eindex _tget pp '!$A$4:$E$615,5,FALSE),0)</f>
        <v>223.47476593386986</v>
      </c>
      <c r="W1202" s="31">
        <f>IFERROR(VLOOKUP(C1202,'eindex _tget pp '!$A$4:$F$615,6,FALSE),0)</f>
        <v>0.2165453779</v>
      </c>
      <c r="X1202" s="4">
        <f>IFERROR(VLOOKUP(B1202,'eschools 16'!$A$2:$F$25,6,FALSE),1)</f>
        <v>1</v>
      </c>
      <c r="Y1202" s="1">
        <f t="shared" si="90"/>
        <v>123.47</v>
      </c>
      <c r="Z1202" s="1">
        <f t="shared" si="91"/>
        <v>130.16999999999999</v>
      </c>
      <c r="AA1202" s="31">
        <f>IFERROR(VLOOKUP(C1202,'eindex _tget pp '!$A$4:$G$615,7,FALSE),0)</f>
        <v>0.46179216099999998</v>
      </c>
      <c r="AB1202" s="1">
        <f>VLOOKUP(A1202,'ADM Details FY17'!$A$3:$AB$3515,28,FALSE)</f>
        <v>0</v>
      </c>
      <c r="AC1202" s="1">
        <f t="shared" si="92"/>
        <v>0</v>
      </c>
      <c r="AD1202" s="1">
        <f t="shared" si="93"/>
        <v>2.21</v>
      </c>
      <c r="AE1202" s="1">
        <f t="shared" si="94"/>
        <v>331.5</v>
      </c>
    </row>
    <row r="1203" spans="1:31" x14ac:dyDescent="0.25">
      <c r="A1203" t="str">
        <f>B1203&amp;"-"&amp;COUNTIF($B$3:B1203,B1203)</f>
        <v>303-48</v>
      </c>
      <c r="B1203">
        <v>303</v>
      </c>
      <c r="C1203" s="18">
        <f>VLOOKUP(A1203,'ADM Details FY17'!$A$3:$D$3515,4,FALSE)</f>
        <v>49437</v>
      </c>
      <c r="D1203" s="1">
        <f>VLOOKUP(A1203,'ADM Details FY17'!$A$3:$E$3515,5,FALSE)</f>
        <v>0.66</v>
      </c>
      <c r="E1203" s="1">
        <f>VLOOKUP(A1203,'ADM Details FY17'!$A$3:$F$3515,6,FALSE)</f>
        <v>0</v>
      </c>
      <c r="F1203" s="1">
        <f>VLOOKUP(A1203,'ADM Details FY17'!$A$3:$G$3515,7,FALSE)</f>
        <v>0</v>
      </c>
      <c r="G1203" s="1">
        <f>VLOOKUP(A1203,'ADM Details FY17'!$A$3:$H$3515,8,FALSE)</f>
        <v>0.6</v>
      </c>
      <c r="H1203" s="1">
        <f>VLOOKUP(A1203,'ADM Details FY17'!$A$3:$I$3515,9,FALSE)</f>
        <v>0</v>
      </c>
      <c r="I1203" s="1">
        <f>VLOOKUP(A1203,'ADM Details FY17'!$A$3:$J$3517,10,FALSE)</f>
        <v>0</v>
      </c>
      <c r="J1203" s="1">
        <f>VLOOKUP(A1203,'ADM Details FY17'!$A$3:$K$3515,11,FALSE)</f>
        <v>0</v>
      </c>
      <c r="K1203" s="1">
        <f>VLOOKUP(A1203,'ADM Details FY17'!$A$3:$M$3515,13,FALSE)</f>
        <v>0.66</v>
      </c>
      <c r="L1203" s="1">
        <f>VLOOKUP(A1203,'ADM Details FY17'!$A$3:$O$3515,15,FALSE)</f>
        <v>0</v>
      </c>
      <c r="M1203" s="1">
        <f>VLOOKUP(A1203,'ADM Details FY17'!$A$3:$P$3515,16,FALSE)</f>
        <v>0</v>
      </c>
      <c r="N1203" s="1">
        <f>VLOOKUP(A1203,'ADM Details FY17'!$A$3:$Q$3515,17,FALSE)</f>
        <v>0</v>
      </c>
      <c r="O1203" s="1">
        <f>VLOOKUP(A1203,'ADM Details FY17'!$A$3:$S$3515,19,FALSE)</f>
        <v>0</v>
      </c>
      <c r="P1203" s="1">
        <f>VLOOKUP(A1203,'ADM Details FY17'!$A$3:$U$3515,21,FALSE)</f>
        <v>0</v>
      </c>
      <c r="Q1203" s="1">
        <f>VLOOKUP(A1203,'ADM Details FY17'!$A$3:$V$3515,22,FALSE)</f>
        <v>0</v>
      </c>
      <c r="R1203" s="1">
        <f>VLOOKUP(A1203,'ADM Details FY17'!$A$3:$W$3515,23,FALSE)</f>
        <v>0</v>
      </c>
      <c r="S1203" s="1">
        <f>VLOOKUP(A1203,'ADM Details FY17'!$A$3:$X$3515,24,FALSE)</f>
        <v>0</v>
      </c>
      <c r="T1203" s="1">
        <f>VLOOKUP(A1203,'ADM Details FY17'!$A$3:$Y$3515,25,FALSE)</f>
        <v>0</v>
      </c>
      <c r="U1203" s="1">
        <f>VLOOKUP(A1203,'ADM Details FY17'!$A$3:$AA$3515,27,FALSE)</f>
        <v>0</v>
      </c>
      <c r="V1203" s="1">
        <f>IFERROR(VLOOKUP(C1203,'eindex _tget pp '!$A$4:$E$615,5,FALSE),0)</f>
        <v>208.49392792496295</v>
      </c>
      <c r="W1203" s="31">
        <f>IFERROR(VLOOKUP(C1203,'eindex _tget pp '!$A$4:$F$615,6,FALSE),0)</f>
        <v>0.37149405299999999</v>
      </c>
      <c r="X1203" s="4">
        <f>IFERROR(VLOOKUP(B1203,'eschools 16'!$A$2:$F$25,6,FALSE),1)</f>
        <v>1</v>
      </c>
      <c r="Y1203" s="1">
        <f t="shared" si="90"/>
        <v>34.4</v>
      </c>
      <c r="Z1203" s="1">
        <f t="shared" si="91"/>
        <v>66.69</v>
      </c>
      <c r="AA1203" s="31">
        <f>IFERROR(VLOOKUP(C1203,'eindex _tget pp '!$A$4:$G$615,7,FALSE),0)</f>
        <v>0.478649665</v>
      </c>
      <c r="AB1203" s="1">
        <f>VLOOKUP(A1203,'ADM Details FY17'!$A$3:$AB$3515,28,FALSE)</f>
        <v>0</v>
      </c>
      <c r="AC1203" s="1">
        <f t="shared" si="92"/>
        <v>0</v>
      </c>
      <c r="AD1203" s="1">
        <f t="shared" si="93"/>
        <v>0.66</v>
      </c>
      <c r="AE1203" s="1">
        <f t="shared" si="94"/>
        <v>99</v>
      </c>
    </row>
    <row r="1204" spans="1:31" x14ac:dyDescent="0.25">
      <c r="A1204" t="str">
        <f>B1204&amp;"-"&amp;COUNTIF($B$3:B1204,B1204)</f>
        <v>303-49</v>
      </c>
      <c r="B1204">
        <v>303</v>
      </c>
      <c r="C1204" s="18">
        <f>VLOOKUP(A1204,'ADM Details FY17'!$A$3:$D$3515,4,FALSE)</f>
        <v>50195</v>
      </c>
      <c r="D1204" s="1">
        <f>VLOOKUP(A1204,'ADM Details FY17'!$A$3:$E$3515,5,FALSE)</f>
        <v>1.71</v>
      </c>
      <c r="E1204" s="1">
        <f>VLOOKUP(A1204,'ADM Details FY17'!$A$3:$F$3515,6,FALSE)</f>
        <v>0</v>
      </c>
      <c r="F1204" s="1">
        <f>VLOOKUP(A1204,'ADM Details FY17'!$A$3:$G$3515,7,FALSE)</f>
        <v>0</v>
      </c>
      <c r="G1204" s="1">
        <f>VLOOKUP(A1204,'ADM Details FY17'!$A$3:$H$3515,8,FALSE)</f>
        <v>0.71</v>
      </c>
      <c r="H1204" s="1">
        <f>VLOOKUP(A1204,'ADM Details FY17'!$A$3:$I$3515,9,FALSE)</f>
        <v>0</v>
      </c>
      <c r="I1204" s="1">
        <f>VLOOKUP(A1204,'ADM Details FY17'!$A$3:$J$3517,10,FALSE)</f>
        <v>0</v>
      </c>
      <c r="J1204" s="1">
        <f>VLOOKUP(A1204,'ADM Details FY17'!$A$3:$K$3515,11,FALSE)</f>
        <v>1</v>
      </c>
      <c r="K1204" s="1">
        <f>VLOOKUP(A1204,'ADM Details FY17'!$A$3:$M$3515,13,FALSE)</f>
        <v>1.71</v>
      </c>
      <c r="L1204" s="1">
        <f>VLOOKUP(A1204,'ADM Details FY17'!$A$3:$O$3515,15,FALSE)</f>
        <v>0</v>
      </c>
      <c r="M1204" s="1">
        <f>VLOOKUP(A1204,'ADM Details FY17'!$A$3:$P$3515,16,FALSE)</f>
        <v>0</v>
      </c>
      <c r="N1204" s="1">
        <f>VLOOKUP(A1204,'ADM Details FY17'!$A$3:$Q$3515,17,FALSE)</f>
        <v>0</v>
      </c>
      <c r="O1204" s="1">
        <f>VLOOKUP(A1204,'ADM Details FY17'!$A$3:$S$3515,19,FALSE)</f>
        <v>0</v>
      </c>
      <c r="P1204" s="1">
        <f>VLOOKUP(A1204,'ADM Details FY17'!$A$3:$U$3515,21,FALSE)</f>
        <v>0</v>
      </c>
      <c r="Q1204" s="1">
        <f>VLOOKUP(A1204,'ADM Details FY17'!$A$3:$V$3515,22,FALSE)</f>
        <v>0</v>
      </c>
      <c r="R1204" s="1">
        <f>VLOOKUP(A1204,'ADM Details FY17'!$A$3:$W$3515,23,FALSE)</f>
        <v>0</v>
      </c>
      <c r="S1204" s="1">
        <f>VLOOKUP(A1204,'ADM Details FY17'!$A$3:$X$3515,24,FALSE)</f>
        <v>0</v>
      </c>
      <c r="T1204" s="1">
        <f>VLOOKUP(A1204,'ADM Details FY17'!$A$3:$Y$3515,25,FALSE)</f>
        <v>0</v>
      </c>
      <c r="U1204" s="1">
        <f>VLOOKUP(A1204,'ADM Details FY17'!$A$3:$AA$3515,27,FALSE)</f>
        <v>0</v>
      </c>
      <c r="V1204" s="1">
        <f>IFERROR(VLOOKUP(C1204,'eindex _tget pp '!$A$4:$E$615,5,FALSE),0)</f>
        <v>11.031734259729108</v>
      </c>
      <c r="W1204" s="31">
        <f>IFERROR(VLOOKUP(C1204,'eindex _tget pp '!$A$4:$F$615,6,FALSE),0)</f>
        <v>1.4626995698</v>
      </c>
      <c r="X1204" s="4">
        <f>IFERROR(VLOOKUP(B1204,'eschools 16'!$A$2:$F$25,6,FALSE),1)</f>
        <v>1</v>
      </c>
      <c r="Y1204" s="1">
        <f t="shared" si="90"/>
        <v>4.72</v>
      </c>
      <c r="Z1204" s="1">
        <f t="shared" si="91"/>
        <v>680.33</v>
      </c>
      <c r="AA1204" s="31">
        <f>IFERROR(VLOOKUP(C1204,'eindex _tget pp '!$A$4:$G$615,7,FALSE),0)</f>
        <v>0.37869462599999998</v>
      </c>
      <c r="AB1204" s="1">
        <f>VLOOKUP(A1204,'ADM Details FY17'!$A$3:$AB$3515,28,FALSE)</f>
        <v>0</v>
      </c>
      <c r="AC1204" s="1">
        <f t="shared" si="92"/>
        <v>0</v>
      </c>
      <c r="AD1204" s="1">
        <f t="shared" si="93"/>
        <v>1.71</v>
      </c>
      <c r="AE1204" s="1">
        <f t="shared" si="94"/>
        <v>256.5</v>
      </c>
    </row>
    <row r="1205" spans="1:31" x14ac:dyDescent="0.25">
      <c r="A1205" t="str">
        <f>B1205&amp;"-"&amp;COUNTIF($B$3:B1205,B1205)</f>
        <v>303-50</v>
      </c>
      <c r="B1205">
        <v>303</v>
      </c>
      <c r="C1205" s="18">
        <f>VLOOKUP(A1205,'ADM Details FY17'!$A$3:$D$3515,4,FALSE)</f>
        <v>44230</v>
      </c>
      <c r="D1205" s="1">
        <f>VLOOKUP(A1205,'ADM Details FY17'!$A$3:$E$3515,5,FALSE)</f>
        <v>0.36</v>
      </c>
      <c r="E1205" s="1">
        <f>VLOOKUP(A1205,'ADM Details FY17'!$A$3:$F$3515,6,FALSE)</f>
        <v>0</v>
      </c>
      <c r="F1205" s="1">
        <f>VLOOKUP(A1205,'ADM Details FY17'!$A$3:$G$3515,7,FALSE)</f>
        <v>0.33</v>
      </c>
      <c r="G1205" s="1">
        <f>VLOOKUP(A1205,'ADM Details FY17'!$A$3:$H$3515,8,FALSE)</f>
        <v>0</v>
      </c>
      <c r="H1205" s="1">
        <f>VLOOKUP(A1205,'ADM Details FY17'!$A$3:$I$3515,9,FALSE)</f>
        <v>0</v>
      </c>
      <c r="I1205" s="1">
        <f>VLOOKUP(A1205,'ADM Details FY17'!$A$3:$J$3517,10,FALSE)</f>
        <v>0</v>
      </c>
      <c r="J1205" s="1">
        <f>VLOOKUP(A1205,'ADM Details FY17'!$A$3:$K$3515,11,FALSE)</f>
        <v>0</v>
      </c>
      <c r="K1205" s="1">
        <f>VLOOKUP(A1205,'ADM Details FY17'!$A$3:$M$3515,13,FALSE)</f>
        <v>0.36</v>
      </c>
      <c r="L1205" s="1">
        <f>VLOOKUP(A1205,'ADM Details FY17'!$A$3:$O$3515,15,FALSE)</f>
        <v>0</v>
      </c>
      <c r="M1205" s="1">
        <f>VLOOKUP(A1205,'ADM Details FY17'!$A$3:$P$3515,16,FALSE)</f>
        <v>0</v>
      </c>
      <c r="N1205" s="1">
        <f>VLOOKUP(A1205,'ADM Details FY17'!$A$3:$Q$3515,17,FALSE)</f>
        <v>0</v>
      </c>
      <c r="O1205" s="1">
        <f>VLOOKUP(A1205,'ADM Details FY17'!$A$3:$S$3515,19,FALSE)</f>
        <v>0</v>
      </c>
      <c r="P1205" s="1">
        <f>VLOOKUP(A1205,'ADM Details FY17'!$A$3:$U$3515,21,FALSE)</f>
        <v>0</v>
      </c>
      <c r="Q1205" s="1">
        <f>VLOOKUP(A1205,'ADM Details FY17'!$A$3:$V$3515,22,FALSE)</f>
        <v>0</v>
      </c>
      <c r="R1205" s="1">
        <f>VLOOKUP(A1205,'ADM Details FY17'!$A$3:$W$3515,23,FALSE)</f>
        <v>0</v>
      </c>
      <c r="S1205" s="1">
        <f>VLOOKUP(A1205,'ADM Details FY17'!$A$3:$X$3515,24,FALSE)</f>
        <v>0</v>
      </c>
      <c r="T1205" s="1">
        <f>VLOOKUP(A1205,'ADM Details FY17'!$A$3:$Y$3515,25,FALSE)</f>
        <v>0</v>
      </c>
      <c r="U1205" s="1">
        <f>VLOOKUP(A1205,'ADM Details FY17'!$A$3:$AA$3515,27,FALSE)</f>
        <v>0</v>
      </c>
      <c r="V1205" s="1">
        <f>IFERROR(VLOOKUP(C1205,'eindex _tget pp '!$A$4:$E$615,5,FALSE),0)</f>
        <v>880.83644835439964</v>
      </c>
      <c r="W1205" s="31">
        <f>IFERROR(VLOOKUP(C1205,'eindex _tget pp '!$A$4:$F$615,6,FALSE),0)</f>
        <v>3.2738175499</v>
      </c>
      <c r="X1205" s="4">
        <f>IFERROR(VLOOKUP(B1205,'eschools 16'!$A$2:$F$25,6,FALSE),1)</f>
        <v>1</v>
      </c>
      <c r="Y1205" s="1">
        <f t="shared" si="90"/>
        <v>79.28</v>
      </c>
      <c r="Z1205" s="1">
        <f t="shared" si="91"/>
        <v>320.57</v>
      </c>
      <c r="AA1205" s="31">
        <f>IFERROR(VLOOKUP(C1205,'eindex _tget pp '!$A$4:$G$615,7,FALSE),0)</f>
        <v>0.65466909699999998</v>
      </c>
      <c r="AB1205" s="1">
        <f>VLOOKUP(A1205,'ADM Details FY17'!$A$3:$AB$3515,28,FALSE)</f>
        <v>0</v>
      </c>
      <c r="AC1205" s="1">
        <f t="shared" si="92"/>
        <v>0</v>
      </c>
      <c r="AD1205" s="1">
        <f t="shared" si="93"/>
        <v>0.36</v>
      </c>
      <c r="AE1205" s="1">
        <f t="shared" si="94"/>
        <v>54</v>
      </c>
    </row>
    <row r="1206" spans="1:31" x14ac:dyDescent="0.25">
      <c r="A1206" t="str">
        <f>B1206&amp;"-"&amp;COUNTIF($B$3:B1206,B1206)</f>
        <v>303-51</v>
      </c>
      <c r="B1206">
        <v>303</v>
      </c>
      <c r="C1206" s="18">
        <f>VLOOKUP(A1206,'ADM Details FY17'!$A$3:$D$3515,4,FALSE)</f>
        <v>44255</v>
      </c>
      <c r="D1206" s="1">
        <f>VLOOKUP(A1206,'ADM Details FY17'!$A$3:$E$3515,5,FALSE)</f>
        <v>1</v>
      </c>
      <c r="E1206" s="1">
        <f>VLOOKUP(A1206,'ADM Details FY17'!$A$3:$F$3515,6,FALSE)</f>
        <v>0</v>
      </c>
      <c r="F1206" s="1">
        <f>VLOOKUP(A1206,'ADM Details FY17'!$A$3:$G$3515,7,FALSE)</f>
        <v>0</v>
      </c>
      <c r="G1206" s="1">
        <f>VLOOKUP(A1206,'ADM Details FY17'!$A$3:$H$3515,8,FALSE)</f>
        <v>1</v>
      </c>
      <c r="H1206" s="1">
        <f>VLOOKUP(A1206,'ADM Details FY17'!$A$3:$I$3515,9,FALSE)</f>
        <v>0</v>
      </c>
      <c r="I1206" s="1">
        <f>VLOOKUP(A1206,'ADM Details FY17'!$A$3:$J$3517,10,FALSE)</f>
        <v>0</v>
      </c>
      <c r="J1206" s="1">
        <f>VLOOKUP(A1206,'ADM Details FY17'!$A$3:$K$3515,11,FALSE)</f>
        <v>0</v>
      </c>
      <c r="K1206" s="1">
        <f>VLOOKUP(A1206,'ADM Details FY17'!$A$3:$M$3515,13,FALSE)</f>
        <v>1</v>
      </c>
      <c r="L1206" s="1">
        <f>VLOOKUP(A1206,'ADM Details FY17'!$A$3:$O$3515,15,FALSE)</f>
        <v>0</v>
      </c>
      <c r="M1206" s="1">
        <f>VLOOKUP(A1206,'ADM Details FY17'!$A$3:$P$3515,16,FALSE)</f>
        <v>0</v>
      </c>
      <c r="N1206" s="1">
        <f>VLOOKUP(A1206,'ADM Details FY17'!$A$3:$Q$3515,17,FALSE)</f>
        <v>0</v>
      </c>
      <c r="O1206" s="1">
        <f>VLOOKUP(A1206,'ADM Details FY17'!$A$3:$S$3515,19,FALSE)</f>
        <v>0</v>
      </c>
      <c r="P1206" s="1">
        <f>VLOOKUP(A1206,'ADM Details FY17'!$A$3:$U$3515,21,FALSE)</f>
        <v>0</v>
      </c>
      <c r="Q1206" s="1">
        <f>VLOOKUP(A1206,'ADM Details FY17'!$A$3:$V$3515,22,FALSE)</f>
        <v>0</v>
      </c>
      <c r="R1206" s="1">
        <f>VLOOKUP(A1206,'ADM Details FY17'!$A$3:$W$3515,23,FALSE)</f>
        <v>0</v>
      </c>
      <c r="S1206" s="1">
        <f>VLOOKUP(A1206,'ADM Details FY17'!$A$3:$X$3515,24,FALSE)</f>
        <v>0</v>
      </c>
      <c r="T1206" s="1">
        <f>VLOOKUP(A1206,'ADM Details FY17'!$A$3:$Y$3515,25,FALSE)</f>
        <v>0</v>
      </c>
      <c r="U1206" s="1">
        <f>VLOOKUP(A1206,'ADM Details FY17'!$A$3:$AA$3515,27,FALSE)</f>
        <v>0</v>
      </c>
      <c r="V1206" s="1">
        <f>IFERROR(VLOOKUP(C1206,'eindex _tget pp '!$A$4:$E$615,5,FALSE),0)</f>
        <v>250.88654384788356</v>
      </c>
      <c r="W1206" s="31">
        <f>IFERROR(VLOOKUP(C1206,'eindex _tget pp '!$A$4:$F$615,6,FALSE),0)</f>
        <v>0.77486146489999996</v>
      </c>
      <c r="X1206" s="4">
        <f>IFERROR(VLOOKUP(B1206,'eschools 16'!$A$2:$F$25,6,FALSE),1)</f>
        <v>1</v>
      </c>
      <c r="Y1206" s="1">
        <f t="shared" si="90"/>
        <v>62.72</v>
      </c>
      <c r="Z1206" s="1">
        <f t="shared" si="91"/>
        <v>210.76</v>
      </c>
      <c r="AA1206" s="31">
        <f>IFERROR(VLOOKUP(C1206,'eindex _tget pp '!$A$4:$G$615,7,FALSE),0)</f>
        <v>0.44419672999999998</v>
      </c>
      <c r="AB1206" s="1">
        <f>VLOOKUP(A1206,'ADM Details FY17'!$A$3:$AB$3515,28,FALSE)</f>
        <v>0</v>
      </c>
      <c r="AC1206" s="1">
        <f t="shared" si="92"/>
        <v>0</v>
      </c>
      <c r="AD1206" s="1">
        <f t="shared" si="93"/>
        <v>1</v>
      </c>
      <c r="AE1206" s="1">
        <f t="shared" si="94"/>
        <v>150</v>
      </c>
    </row>
    <row r="1207" spans="1:31" x14ac:dyDescent="0.25">
      <c r="A1207" t="str">
        <f>B1207&amp;"-"&amp;COUNTIF($B$3:B1207,B1207)</f>
        <v>303-52</v>
      </c>
      <c r="B1207">
        <v>303</v>
      </c>
      <c r="C1207" s="18">
        <f>VLOOKUP(A1207,'ADM Details FY17'!$A$3:$D$3515,4,FALSE)</f>
        <v>44263</v>
      </c>
      <c r="D1207" s="1">
        <f>VLOOKUP(A1207,'ADM Details FY17'!$A$3:$E$3515,5,FALSE)</f>
        <v>1.23</v>
      </c>
      <c r="E1207" s="1">
        <f>VLOOKUP(A1207,'ADM Details FY17'!$A$3:$F$3515,6,FALSE)</f>
        <v>0</v>
      </c>
      <c r="F1207" s="1">
        <f>VLOOKUP(A1207,'ADM Details FY17'!$A$3:$G$3515,7,FALSE)</f>
        <v>0</v>
      </c>
      <c r="G1207" s="1">
        <f>VLOOKUP(A1207,'ADM Details FY17'!$A$3:$H$3515,8,FALSE)</f>
        <v>0</v>
      </c>
      <c r="H1207" s="1">
        <f>VLOOKUP(A1207,'ADM Details FY17'!$A$3:$I$3515,9,FALSE)</f>
        <v>0</v>
      </c>
      <c r="I1207" s="1">
        <f>VLOOKUP(A1207,'ADM Details FY17'!$A$3:$J$3517,10,FALSE)</f>
        <v>0</v>
      </c>
      <c r="J1207" s="1">
        <f>VLOOKUP(A1207,'ADM Details FY17'!$A$3:$K$3515,11,FALSE)</f>
        <v>0</v>
      </c>
      <c r="K1207" s="1">
        <f>VLOOKUP(A1207,'ADM Details FY17'!$A$3:$M$3515,13,FALSE)</f>
        <v>1.23</v>
      </c>
      <c r="L1207" s="1">
        <f>VLOOKUP(A1207,'ADM Details FY17'!$A$3:$O$3515,15,FALSE)</f>
        <v>0</v>
      </c>
      <c r="M1207" s="1">
        <f>VLOOKUP(A1207,'ADM Details FY17'!$A$3:$P$3515,16,FALSE)</f>
        <v>0</v>
      </c>
      <c r="N1207" s="1">
        <f>VLOOKUP(A1207,'ADM Details FY17'!$A$3:$Q$3515,17,FALSE)</f>
        <v>0</v>
      </c>
      <c r="O1207" s="1">
        <f>VLOOKUP(A1207,'ADM Details FY17'!$A$3:$S$3515,19,FALSE)</f>
        <v>0</v>
      </c>
      <c r="P1207" s="1">
        <f>VLOOKUP(A1207,'ADM Details FY17'!$A$3:$U$3515,21,FALSE)</f>
        <v>0</v>
      </c>
      <c r="Q1207" s="1">
        <f>VLOOKUP(A1207,'ADM Details FY17'!$A$3:$V$3515,22,FALSE)</f>
        <v>0</v>
      </c>
      <c r="R1207" s="1">
        <f>VLOOKUP(A1207,'ADM Details FY17'!$A$3:$W$3515,23,FALSE)</f>
        <v>0</v>
      </c>
      <c r="S1207" s="1">
        <f>VLOOKUP(A1207,'ADM Details FY17'!$A$3:$X$3515,24,FALSE)</f>
        <v>0</v>
      </c>
      <c r="T1207" s="1">
        <f>VLOOKUP(A1207,'ADM Details FY17'!$A$3:$Y$3515,25,FALSE)</f>
        <v>0</v>
      </c>
      <c r="U1207" s="1">
        <f>VLOOKUP(A1207,'ADM Details FY17'!$A$3:$AA$3515,27,FALSE)</f>
        <v>0</v>
      </c>
      <c r="V1207" s="1">
        <f>IFERROR(VLOOKUP(C1207,'eindex _tget pp '!$A$4:$E$615,5,FALSE),0)</f>
        <v>1889.6722909461323</v>
      </c>
      <c r="W1207" s="31">
        <f>IFERROR(VLOOKUP(C1207,'eindex _tget pp '!$A$4:$F$615,6,FALSE),0)</f>
        <v>2.8797159787000002</v>
      </c>
      <c r="X1207" s="4">
        <f>IFERROR(VLOOKUP(B1207,'eschools 16'!$A$2:$F$25,6,FALSE),1)</f>
        <v>1</v>
      </c>
      <c r="Y1207" s="1">
        <f t="shared" si="90"/>
        <v>581.07000000000005</v>
      </c>
      <c r="Z1207" s="1">
        <f t="shared" si="91"/>
        <v>963.44</v>
      </c>
      <c r="AA1207" s="31">
        <f>IFERROR(VLOOKUP(C1207,'eindex _tget pp '!$A$4:$G$615,7,FALSE),0)</f>
        <v>0.85659459800000004</v>
      </c>
      <c r="AB1207" s="1">
        <f>VLOOKUP(A1207,'ADM Details FY17'!$A$3:$AB$3515,28,FALSE)</f>
        <v>0</v>
      </c>
      <c r="AC1207" s="1">
        <f t="shared" si="92"/>
        <v>0</v>
      </c>
      <c r="AD1207" s="1">
        <f t="shared" si="93"/>
        <v>1.23</v>
      </c>
      <c r="AE1207" s="1">
        <f t="shared" si="94"/>
        <v>184.5</v>
      </c>
    </row>
    <row r="1208" spans="1:31" x14ac:dyDescent="0.25">
      <c r="A1208" t="str">
        <f>B1208&amp;"-"&amp;COUNTIF($B$3:B1208,B1208)</f>
        <v>303-53</v>
      </c>
      <c r="B1208">
        <v>303</v>
      </c>
      <c r="C1208" s="18">
        <f>VLOOKUP(A1208,'ADM Details FY17'!$A$3:$D$3515,4,FALSE)</f>
        <v>49452</v>
      </c>
      <c r="D1208" s="1">
        <f>VLOOKUP(A1208,'ADM Details FY17'!$A$3:$E$3515,5,FALSE)</f>
        <v>0.62</v>
      </c>
      <c r="E1208" s="1">
        <f>VLOOKUP(A1208,'ADM Details FY17'!$A$3:$F$3515,6,FALSE)</f>
        <v>0</v>
      </c>
      <c r="F1208" s="1">
        <f>VLOOKUP(A1208,'ADM Details FY17'!$A$3:$G$3515,7,FALSE)</f>
        <v>0</v>
      </c>
      <c r="G1208" s="1">
        <f>VLOOKUP(A1208,'ADM Details FY17'!$A$3:$H$3515,8,FALSE)</f>
        <v>0.45</v>
      </c>
      <c r="H1208" s="1">
        <f>VLOOKUP(A1208,'ADM Details FY17'!$A$3:$I$3515,9,FALSE)</f>
        <v>0</v>
      </c>
      <c r="I1208" s="1">
        <f>VLOOKUP(A1208,'ADM Details FY17'!$A$3:$J$3517,10,FALSE)</f>
        <v>0</v>
      </c>
      <c r="J1208" s="1">
        <f>VLOOKUP(A1208,'ADM Details FY17'!$A$3:$K$3515,11,FALSE)</f>
        <v>0</v>
      </c>
      <c r="K1208" s="1">
        <f>VLOOKUP(A1208,'ADM Details FY17'!$A$3:$M$3515,13,FALSE)</f>
        <v>0.62</v>
      </c>
      <c r="L1208" s="1">
        <f>VLOOKUP(A1208,'ADM Details FY17'!$A$3:$O$3515,15,FALSE)</f>
        <v>0</v>
      </c>
      <c r="M1208" s="1">
        <f>VLOOKUP(A1208,'ADM Details FY17'!$A$3:$P$3515,16,FALSE)</f>
        <v>0</v>
      </c>
      <c r="N1208" s="1">
        <f>VLOOKUP(A1208,'ADM Details FY17'!$A$3:$Q$3515,17,FALSE)</f>
        <v>0</v>
      </c>
      <c r="O1208" s="1">
        <f>VLOOKUP(A1208,'ADM Details FY17'!$A$3:$S$3515,19,FALSE)</f>
        <v>0</v>
      </c>
      <c r="P1208" s="1">
        <f>VLOOKUP(A1208,'ADM Details FY17'!$A$3:$U$3515,21,FALSE)</f>
        <v>0</v>
      </c>
      <c r="Q1208" s="1">
        <f>VLOOKUP(A1208,'ADM Details FY17'!$A$3:$V$3515,22,FALSE)</f>
        <v>0</v>
      </c>
      <c r="R1208" s="1">
        <f>VLOOKUP(A1208,'ADM Details FY17'!$A$3:$W$3515,23,FALSE)</f>
        <v>0</v>
      </c>
      <c r="S1208" s="1">
        <f>VLOOKUP(A1208,'ADM Details FY17'!$A$3:$X$3515,24,FALSE)</f>
        <v>0</v>
      </c>
      <c r="T1208" s="1">
        <f>VLOOKUP(A1208,'ADM Details FY17'!$A$3:$Y$3515,25,FALSE)</f>
        <v>0</v>
      </c>
      <c r="U1208" s="1">
        <f>VLOOKUP(A1208,'ADM Details FY17'!$A$3:$AA$3515,27,FALSE)</f>
        <v>0</v>
      </c>
      <c r="V1208" s="1">
        <f>IFERROR(VLOOKUP(C1208,'eindex _tget pp '!$A$4:$E$615,5,FALSE),0)</f>
        <v>766.68283871135725</v>
      </c>
      <c r="W1208" s="31">
        <f>IFERROR(VLOOKUP(C1208,'eindex _tget pp '!$A$4:$F$615,6,FALSE),0)</f>
        <v>1.3779795312000001</v>
      </c>
      <c r="X1208" s="4">
        <f>IFERROR(VLOOKUP(B1208,'eschools 16'!$A$2:$F$25,6,FALSE),1)</f>
        <v>1</v>
      </c>
      <c r="Y1208" s="1">
        <f t="shared" si="90"/>
        <v>118.84</v>
      </c>
      <c r="Z1208" s="1">
        <f t="shared" si="91"/>
        <v>232.38</v>
      </c>
      <c r="AA1208" s="31">
        <f>IFERROR(VLOOKUP(C1208,'eindex _tget pp '!$A$4:$G$615,7,FALSE),0)</f>
        <v>0.65588011199999996</v>
      </c>
      <c r="AB1208" s="1">
        <f>VLOOKUP(A1208,'ADM Details FY17'!$A$3:$AB$3515,28,FALSE)</f>
        <v>0</v>
      </c>
      <c r="AC1208" s="1">
        <f t="shared" si="92"/>
        <v>0</v>
      </c>
      <c r="AD1208" s="1">
        <f t="shared" si="93"/>
        <v>0.62</v>
      </c>
      <c r="AE1208" s="1">
        <f t="shared" si="94"/>
        <v>93</v>
      </c>
    </row>
    <row r="1209" spans="1:31" x14ac:dyDescent="0.25">
      <c r="A1209" t="str">
        <f>B1209&amp;"-"&amp;COUNTIF($B$3:B1209,B1209)</f>
        <v>303-54</v>
      </c>
      <c r="B1209">
        <v>303</v>
      </c>
      <c r="C1209" s="18">
        <f>VLOOKUP(A1209,'ADM Details FY17'!$A$3:$D$3515,4,FALSE)</f>
        <v>44297</v>
      </c>
      <c r="D1209" s="1">
        <f>VLOOKUP(A1209,'ADM Details FY17'!$A$3:$E$3515,5,FALSE)</f>
        <v>0.83</v>
      </c>
      <c r="E1209" s="1">
        <f>VLOOKUP(A1209,'ADM Details FY17'!$A$3:$F$3515,6,FALSE)</f>
        <v>0</v>
      </c>
      <c r="F1209" s="1">
        <f>VLOOKUP(A1209,'ADM Details FY17'!$A$3:$G$3515,7,FALSE)</f>
        <v>0</v>
      </c>
      <c r="G1209" s="1">
        <f>VLOOKUP(A1209,'ADM Details FY17'!$A$3:$H$3515,8,FALSE)</f>
        <v>0</v>
      </c>
      <c r="H1209" s="1">
        <f>VLOOKUP(A1209,'ADM Details FY17'!$A$3:$I$3515,9,FALSE)</f>
        <v>0</v>
      </c>
      <c r="I1209" s="1">
        <f>VLOOKUP(A1209,'ADM Details FY17'!$A$3:$J$3517,10,FALSE)</f>
        <v>0</v>
      </c>
      <c r="J1209" s="1">
        <f>VLOOKUP(A1209,'ADM Details FY17'!$A$3:$K$3515,11,FALSE)</f>
        <v>0</v>
      </c>
      <c r="K1209" s="1">
        <f>VLOOKUP(A1209,'ADM Details FY17'!$A$3:$M$3515,13,FALSE)</f>
        <v>0.83</v>
      </c>
      <c r="L1209" s="1">
        <f>VLOOKUP(A1209,'ADM Details FY17'!$A$3:$O$3515,15,FALSE)</f>
        <v>0</v>
      </c>
      <c r="M1209" s="1">
        <f>VLOOKUP(A1209,'ADM Details FY17'!$A$3:$P$3515,16,FALSE)</f>
        <v>0</v>
      </c>
      <c r="N1209" s="1">
        <f>VLOOKUP(A1209,'ADM Details FY17'!$A$3:$Q$3515,17,FALSE)</f>
        <v>0</v>
      </c>
      <c r="O1209" s="1">
        <f>VLOOKUP(A1209,'ADM Details FY17'!$A$3:$S$3515,19,FALSE)</f>
        <v>0</v>
      </c>
      <c r="P1209" s="1">
        <f>VLOOKUP(A1209,'ADM Details FY17'!$A$3:$U$3515,21,FALSE)</f>
        <v>0</v>
      </c>
      <c r="Q1209" s="1">
        <f>VLOOKUP(A1209,'ADM Details FY17'!$A$3:$V$3515,22,FALSE)</f>
        <v>0</v>
      </c>
      <c r="R1209" s="1">
        <f>VLOOKUP(A1209,'ADM Details FY17'!$A$3:$W$3515,23,FALSE)</f>
        <v>0</v>
      </c>
      <c r="S1209" s="1">
        <f>VLOOKUP(A1209,'ADM Details FY17'!$A$3:$X$3515,24,FALSE)</f>
        <v>0</v>
      </c>
      <c r="T1209" s="1">
        <f>VLOOKUP(A1209,'ADM Details FY17'!$A$3:$Y$3515,25,FALSE)</f>
        <v>0</v>
      </c>
      <c r="U1209" s="1">
        <f>VLOOKUP(A1209,'ADM Details FY17'!$A$3:$AA$3515,27,FALSE)</f>
        <v>0</v>
      </c>
      <c r="V1209" s="1">
        <f>IFERROR(VLOOKUP(C1209,'eindex _tget pp '!$A$4:$E$615,5,FALSE),0)</f>
        <v>1063.7302032921527</v>
      </c>
      <c r="W1209" s="31">
        <f>IFERROR(VLOOKUP(C1209,'eindex _tget pp '!$A$4:$F$615,6,FALSE),0)</f>
        <v>2.6250218156999998</v>
      </c>
      <c r="X1209" s="4">
        <f>IFERROR(VLOOKUP(B1209,'eschools 16'!$A$2:$F$25,6,FALSE),1)</f>
        <v>1</v>
      </c>
      <c r="Y1209" s="1">
        <f t="shared" si="90"/>
        <v>220.72</v>
      </c>
      <c r="Z1209" s="1">
        <f t="shared" si="91"/>
        <v>592.62</v>
      </c>
      <c r="AA1209" s="31">
        <f>IFERROR(VLOOKUP(C1209,'eindex _tget pp '!$A$4:$G$615,7,FALSE),0)</f>
        <v>0.73337430400000003</v>
      </c>
      <c r="AB1209" s="1">
        <f>VLOOKUP(A1209,'ADM Details FY17'!$A$3:$AB$3515,28,FALSE)</f>
        <v>0</v>
      </c>
      <c r="AC1209" s="1">
        <f t="shared" si="92"/>
        <v>0</v>
      </c>
      <c r="AD1209" s="1">
        <f t="shared" si="93"/>
        <v>0.83</v>
      </c>
      <c r="AE1209" s="1">
        <f t="shared" si="94"/>
        <v>124.5</v>
      </c>
    </row>
    <row r="1210" spans="1:31" x14ac:dyDescent="0.25">
      <c r="A1210" t="str">
        <f>B1210&amp;"-"&amp;COUNTIF($B$3:B1210,B1210)</f>
        <v>303-55</v>
      </c>
      <c r="B1210">
        <v>303</v>
      </c>
      <c r="C1210" s="18">
        <f>VLOOKUP(A1210,'ADM Details FY17'!$A$3:$D$3515,4,FALSE)</f>
        <v>44321</v>
      </c>
      <c r="D1210" s="1">
        <f>VLOOKUP(A1210,'ADM Details FY17'!$A$3:$E$3515,5,FALSE)</f>
        <v>1</v>
      </c>
      <c r="E1210" s="1">
        <f>VLOOKUP(A1210,'ADM Details FY17'!$A$3:$F$3515,6,FALSE)</f>
        <v>0</v>
      </c>
      <c r="F1210" s="1">
        <f>VLOOKUP(A1210,'ADM Details FY17'!$A$3:$G$3515,7,FALSE)</f>
        <v>0.97</v>
      </c>
      <c r="G1210" s="1">
        <f>VLOOKUP(A1210,'ADM Details FY17'!$A$3:$H$3515,8,FALSE)</f>
        <v>0</v>
      </c>
      <c r="H1210" s="1">
        <f>VLOOKUP(A1210,'ADM Details FY17'!$A$3:$I$3515,9,FALSE)</f>
        <v>0</v>
      </c>
      <c r="I1210" s="1">
        <f>VLOOKUP(A1210,'ADM Details FY17'!$A$3:$J$3517,10,FALSE)</f>
        <v>0</v>
      </c>
      <c r="J1210" s="1">
        <f>VLOOKUP(A1210,'ADM Details FY17'!$A$3:$K$3515,11,FALSE)</f>
        <v>0</v>
      </c>
      <c r="K1210" s="1">
        <f>VLOOKUP(A1210,'ADM Details FY17'!$A$3:$M$3515,13,FALSE)</f>
        <v>1</v>
      </c>
      <c r="L1210" s="1">
        <f>VLOOKUP(A1210,'ADM Details FY17'!$A$3:$O$3515,15,FALSE)</f>
        <v>0</v>
      </c>
      <c r="M1210" s="1">
        <f>VLOOKUP(A1210,'ADM Details FY17'!$A$3:$P$3515,16,FALSE)</f>
        <v>0</v>
      </c>
      <c r="N1210" s="1">
        <f>VLOOKUP(A1210,'ADM Details FY17'!$A$3:$Q$3515,17,FALSE)</f>
        <v>0</v>
      </c>
      <c r="O1210" s="1">
        <f>VLOOKUP(A1210,'ADM Details FY17'!$A$3:$S$3515,19,FALSE)</f>
        <v>0</v>
      </c>
      <c r="P1210" s="1">
        <f>VLOOKUP(A1210,'ADM Details FY17'!$A$3:$U$3515,21,FALSE)</f>
        <v>0</v>
      </c>
      <c r="Q1210" s="1">
        <f>VLOOKUP(A1210,'ADM Details FY17'!$A$3:$V$3515,22,FALSE)</f>
        <v>0</v>
      </c>
      <c r="R1210" s="1">
        <f>VLOOKUP(A1210,'ADM Details FY17'!$A$3:$W$3515,23,FALSE)</f>
        <v>0</v>
      </c>
      <c r="S1210" s="1">
        <f>VLOOKUP(A1210,'ADM Details FY17'!$A$3:$X$3515,24,FALSE)</f>
        <v>0</v>
      </c>
      <c r="T1210" s="1">
        <f>VLOOKUP(A1210,'ADM Details FY17'!$A$3:$Y$3515,25,FALSE)</f>
        <v>0</v>
      </c>
      <c r="U1210" s="1">
        <f>VLOOKUP(A1210,'ADM Details FY17'!$A$3:$AA$3515,27,FALSE)</f>
        <v>0</v>
      </c>
      <c r="V1210" s="1">
        <f>IFERROR(VLOOKUP(C1210,'eindex _tget pp '!$A$4:$E$615,5,FALSE),0)</f>
        <v>66.672622304181317</v>
      </c>
      <c r="W1210" s="31">
        <f>IFERROR(VLOOKUP(C1210,'eindex _tget pp '!$A$4:$F$615,6,FALSE),0)</f>
        <v>1.0722218955</v>
      </c>
      <c r="X1210" s="4">
        <f>IFERROR(VLOOKUP(B1210,'eschools 16'!$A$2:$F$25,6,FALSE),1)</f>
        <v>1</v>
      </c>
      <c r="Y1210" s="1">
        <f t="shared" si="90"/>
        <v>16.670000000000002</v>
      </c>
      <c r="Z1210" s="1">
        <f t="shared" si="91"/>
        <v>291.64</v>
      </c>
      <c r="AA1210" s="31">
        <f>IFERROR(VLOOKUP(C1210,'eindex _tget pp '!$A$4:$G$615,7,FALSE),0)</f>
        <v>0.40251422199999998</v>
      </c>
      <c r="AB1210" s="1">
        <f>VLOOKUP(A1210,'ADM Details FY17'!$A$3:$AB$3515,28,FALSE)</f>
        <v>0</v>
      </c>
      <c r="AC1210" s="1">
        <f t="shared" si="92"/>
        <v>0</v>
      </c>
      <c r="AD1210" s="1">
        <f t="shared" si="93"/>
        <v>1</v>
      </c>
      <c r="AE1210" s="1">
        <f t="shared" si="94"/>
        <v>150</v>
      </c>
    </row>
    <row r="1211" spans="1:31" x14ac:dyDescent="0.25">
      <c r="A1211" t="str">
        <f>B1211&amp;"-"&amp;COUNTIF($B$3:B1211,B1211)</f>
        <v>303-56</v>
      </c>
      <c r="B1211">
        <v>303</v>
      </c>
      <c r="C1211" s="18">
        <f>VLOOKUP(A1211,'ADM Details FY17'!$A$3:$D$3515,4,FALSE)</f>
        <v>50450</v>
      </c>
      <c r="D1211" s="1">
        <f>VLOOKUP(A1211,'ADM Details FY17'!$A$3:$E$3515,5,FALSE)</f>
        <v>1</v>
      </c>
      <c r="E1211" s="1">
        <f>VLOOKUP(A1211,'ADM Details FY17'!$A$3:$F$3515,6,FALSE)</f>
        <v>0</v>
      </c>
      <c r="F1211" s="1">
        <f>VLOOKUP(A1211,'ADM Details FY17'!$A$3:$G$3515,7,FALSE)</f>
        <v>0</v>
      </c>
      <c r="G1211" s="1">
        <f>VLOOKUP(A1211,'ADM Details FY17'!$A$3:$H$3515,8,FALSE)</f>
        <v>0</v>
      </c>
      <c r="H1211" s="1">
        <f>VLOOKUP(A1211,'ADM Details FY17'!$A$3:$I$3515,9,FALSE)</f>
        <v>0</v>
      </c>
      <c r="I1211" s="1">
        <f>VLOOKUP(A1211,'ADM Details FY17'!$A$3:$J$3517,10,FALSE)</f>
        <v>0</v>
      </c>
      <c r="J1211" s="1">
        <f>VLOOKUP(A1211,'ADM Details FY17'!$A$3:$K$3515,11,FALSE)</f>
        <v>0</v>
      </c>
      <c r="K1211" s="1">
        <f>VLOOKUP(A1211,'ADM Details FY17'!$A$3:$M$3515,13,FALSE)</f>
        <v>1</v>
      </c>
      <c r="L1211" s="1">
        <f>VLOOKUP(A1211,'ADM Details FY17'!$A$3:$O$3515,15,FALSE)</f>
        <v>0</v>
      </c>
      <c r="M1211" s="1">
        <f>VLOOKUP(A1211,'ADM Details FY17'!$A$3:$P$3515,16,FALSE)</f>
        <v>0</v>
      </c>
      <c r="N1211" s="1">
        <f>VLOOKUP(A1211,'ADM Details FY17'!$A$3:$Q$3515,17,FALSE)</f>
        <v>0</v>
      </c>
      <c r="O1211" s="1">
        <f>VLOOKUP(A1211,'ADM Details FY17'!$A$3:$S$3515,19,FALSE)</f>
        <v>0</v>
      </c>
      <c r="P1211" s="1">
        <f>VLOOKUP(A1211,'ADM Details FY17'!$A$3:$U$3515,21,FALSE)</f>
        <v>0</v>
      </c>
      <c r="Q1211" s="1">
        <f>VLOOKUP(A1211,'ADM Details FY17'!$A$3:$V$3515,22,FALSE)</f>
        <v>0</v>
      </c>
      <c r="R1211" s="1">
        <f>VLOOKUP(A1211,'ADM Details FY17'!$A$3:$W$3515,23,FALSE)</f>
        <v>0</v>
      </c>
      <c r="S1211" s="1">
        <f>VLOOKUP(A1211,'ADM Details FY17'!$A$3:$X$3515,24,FALSE)</f>
        <v>0</v>
      </c>
      <c r="T1211" s="1">
        <f>VLOOKUP(A1211,'ADM Details FY17'!$A$3:$Y$3515,25,FALSE)</f>
        <v>0</v>
      </c>
      <c r="U1211" s="1">
        <f>VLOOKUP(A1211,'ADM Details FY17'!$A$3:$AA$3515,27,FALSE)</f>
        <v>0</v>
      </c>
      <c r="V1211" s="1">
        <f>IFERROR(VLOOKUP(C1211,'eindex _tget pp '!$A$4:$E$615,5,FALSE),0)</f>
        <v>48.843743505922596</v>
      </c>
      <c r="W1211" s="31">
        <f>IFERROR(VLOOKUP(C1211,'eindex _tget pp '!$A$4:$F$615,6,FALSE),0)</f>
        <v>3.0501903699999999E-2</v>
      </c>
      <c r="X1211" s="4">
        <f>IFERROR(VLOOKUP(B1211,'eschools 16'!$A$2:$F$25,6,FALSE),1)</f>
        <v>1</v>
      </c>
      <c r="Y1211" s="1">
        <f t="shared" si="90"/>
        <v>12.21</v>
      </c>
      <c r="Z1211" s="1">
        <f t="shared" si="91"/>
        <v>8.3000000000000007</v>
      </c>
      <c r="AA1211" s="31">
        <f>IFERROR(VLOOKUP(C1211,'eindex _tget pp '!$A$4:$G$615,7,FALSE),0)</f>
        <v>0.42383610599999999</v>
      </c>
      <c r="AB1211" s="1">
        <f>VLOOKUP(A1211,'ADM Details FY17'!$A$3:$AB$3515,28,FALSE)</f>
        <v>0</v>
      </c>
      <c r="AC1211" s="1">
        <f t="shared" si="92"/>
        <v>0</v>
      </c>
      <c r="AD1211" s="1">
        <f t="shared" si="93"/>
        <v>1</v>
      </c>
      <c r="AE1211" s="1">
        <f t="shared" si="94"/>
        <v>150</v>
      </c>
    </row>
    <row r="1212" spans="1:31" x14ac:dyDescent="0.25">
      <c r="A1212" t="str">
        <f>B1212&amp;"-"&amp;COUNTIF($B$3:B1212,B1212)</f>
        <v>303-57</v>
      </c>
      <c r="B1212">
        <v>303</v>
      </c>
      <c r="C1212" s="18">
        <f>VLOOKUP(A1212,'ADM Details FY17'!$A$3:$D$3515,4,FALSE)</f>
        <v>44396</v>
      </c>
      <c r="D1212" s="1">
        <f>VLOOKUP(A1212,'ADM Details FY17'!$A$3:$E$3515,5,FALSE)</f>
        <v>1</v>
      </c>
      <c r="E1212" s="1">
        <f>VLOOKUP(A1212,'ADM Details FY17'!$A$3:$F$3515,6,FALSE)</f>
        <v>0</v>
      </c>
      <c r="F1212" s="1">
        <f>VLOOKUP(A1212,'ADM Details FY17'!$A$3:$G$3515,7,FALSE)</f>
        <v>0</v>
      </c>
      <c r="G1212" s="1">
        <f>VLOOKUP(A1212,'ADM Details FY17'!$A$3:$H$3515,8,FALSE)</f>
        <v>0</v>
      </c>
      <c r="H1212" s="1">
        <f>VLOOKUP(A1212,'ADM Details FY17'!$A$3:$I$3515,9,FALSE)</f>
        <v>0</v>
      </c>
      <c r="I1212" s="1">
        <f>VLOOKUP(A1212,'ADM Details FY17'!$A$3:$J$3517,10,FALSE)</f>
        <v>0</v>
      </c>
      <c r="J1212" s="1">
        <f>VLOOKUP(A1212,'ADM Details FY17'!$A$3:$K$3515,11,FALSE)</f>
        <v>0</v>
      </c>
      <c r="K1212" s="1">
        <f>VLOOKUP(A1212,'ADM Details FY17'!$A$3:$M$3515,13,FALSE)</f>
        <v>1</v>
      </c>
      <c r="L1212" s="1">
        <f>VLOOKUP(A1212,'ADM Details FY17'!$A$3:$O$3515,15,FALSE)</f>
        <v>0</v>
      </c>
      <c r="M1212" s="1">
        <f>VLOOKUP(A1212,'ADM Details FY17'!$A$3:$P$3515,16,FALSE)</f>
        <v>0</v>
      </c>
      <c r="N1212" s="1">
        <f>VLOOKUP(A1212,'ADM Details FY17'!$A$3:$Q$3515,17,FALSE)</f>
        <v>0</v>
      </c>
      <c r="O1212" s="1">
        <f>VLOOKUP(A1212,'ADM Details FY17'!$A$3:$S$3515,19,FALSE)</f>
        <v>0</v>
      </c>
      <c r="P1212" s="1">
        <f>VLOOKUP(A1212,'ADM Details FY17'!$A$3:$U$3515,21,FALSE)</f>
        <v>0</v>
      </c>
      <c r="Q1212" s="1">
        <f>VLOOKUP(A1212,'ADM Details FY17'!$A$3:$V$3515,22,FALSE)</f>
        <v>0</v>
      </c>
      <c r="R1212" s="1">
        <f>VLOOKUP(A1212,'ADM Details FY17'!$A$3:$W$3515,23,FALSE)</f>
        <v>0</v>
      </c>
      <c r="S1212" s="1">
        <f>VLOOKUP(A1212,'ADM Details FY17'!$A$3:$X$3515,24,FALSE)</f>
        <v>0</v>
      </c>
      <c r="T1212" s="1">
        <f>VLOOKUP(A1212,'ADM Details FY17'!$A$3:$Y$3515,25,FALSE)</f>
        <v>0</v>
      </c>
      <c r="U1212" s="1">
        <f>VLOOKUP(A1212,'ADM Details FY17'!$A$3:$AA$3515,27,FALSE)</f>
        <v>0</v>
      </c>
      <c r="V1212" s="1">
        <f>IFERROR(VLOOKUP(C1212,'eindex _tget pp '!$A$4:$E$615,5,FALSE),0)</f>
        <v>145.47924093771991</v>
      </c>
      <c r="W1212" s="31">
        <f>IFERROR(VLOOKUP(C1212,'eindex _tget pp '!$A$4:$F$615,6,FALSE),0)</f>
        <v>0.59669372279999999</v>
      </c>
      <c r="X1212" s="4">
        <f>IFERROR(VLOOKUP(B1212,'eschools 16'!$A$2:$F$25,6,FALSE),1)</f>
        <v>1</v>
      </c>
      <c r="Y1212" s="1">
        <f t="shared" si="90"/>
        <v>36.369999999999997</v>
      </c>
      <c r="Z1212" s="1">
        <f t="shared" si="91"/>
        <v>162.30000000000001</v>
      </c>
      <c r="AA1212" s="31">
        <f>IFERROR(VLOOKUP(C1212,'eindex _tget pp '!$A$4:$G$615,7,FALSE),0)</f>
        <v>0.39980179999999998</v>
      </c>
      <c r="AB1212" s="1">
        <f>VLOOKUP(A1212,'ADM Details FY17'!$A$3:$AB$3515,28,FALSE)</f>
        <v>0</v>
      </c>
      <c r="AC1212" s="1">
        <f t="shared" si="92"/>
        <v>0</v>
      </c>
      <c r="AD1212" s="1">
        <f t="shared" si="93"/>
        <v>1</v>
      </c>
      <c r="AE1212" s="1">
        <f t="shared" si="94"/>
        <v>150</v>
      </c>
    </row>
    <row r="1213" spans="1:31" x14ac:dyDescent="0.25">
      <c r="A1213" t="str">
        <f>B1213&amp;"-"&amp;COUNTIF($B$3:B1213,B1213)</f>
        <v>303-58</v>
      </c>
      <c r="B1213">
        <v>303</v>
      </c>
      <c r="C1213" s="18">
        <f>VLOOKUP(A1213,'ADM Details FY17'!$A$3:$D$3515,4,FALSE)</f>
        <v>49627</v>
      </c>
      <c r="D1213" s="1">
        <f>VLOOKUP(A1213,'ADM Details FY17'!$A$3:$E$3515,5,FALSE)</f>
        <v>1</v>
      </c>
      <c r="E1213" s="1">
        <f>VLOOKUP(A1213,'ADM Details FY17'!$A$3:$F$3515,6,FALSE)</f>
        <v>0</v>
      </c>
      <c r="F1213" s="1">
        <f>VLOOKUP(A1213,'ADM Details FY17'!$A$3:$G$3515,7,FALSE)</f>
        <v>0</v>
      </c>
      <c r="G1213" s="1">
        <f>VLOOKUP(A1213,'ADM Details FY17'!$A$3:$H$3515,8,FALSE)</f>
        <v>0</v>
      </c>
      <c r="H1213" s="1">
        <f>VLOOKUP(A1213,'ADM Details FY17'!$A$3:$I$3515,9,FALSE)</f>
        <v>0</v>
      </c>
      <c r="I1213" s="1">
        <f>VLOOKUP(A1213,'ADM Details FY17'!$A$3:$J$3517,10,FALSE)</f>
        <v>1</v>
      </c>
      <c r="J1213" s="1">
        <f>VLOOKUP(A1213,'ADM Details FY17'!$A$3:$K$3515,11,FALSE)</f>
        <v>0</v>
      </c>
      <c r="K1213" s="1">
        <f>VLOOKUP(A1213,'ADM Details FY17'!$A$3:$M$3515,13,FALSE)</f>
        <v>1</v>
      </c>
      <c r="L1213" s="1">
        <f>VLOOKUP(A1213,'ADM Details FY17'!$A$3:$O$3515,15,FALSE)</f>
        <v>0</v>
      </c>
      <c r="M1213" s="1">
        <f>VLOOKUP(A1213,'ADM Details FY17'!$A$3:$P$3515,16,FALSE)</f>
        <v>0</v>
      </c>
      <c r="N1213" s="1">
        <f>VLOOKUP(A1213,'ADM Details FY17'!$A$3:$Q$3515,17,FALSE)</f>
        <v>0</v>
      </c>
      <c r="O1213" s="1">
        <f>VLOOKUP(A1213,'ADM Details FY17'!$A$3:$S$3515,19,FALSE)</f>
        <v>0</v>
      </c>
      <c r="P1213" s="1">
        <f>VLOOKUP(A1213,'ADM Details FY17'!$A$3:$U$3515,21,FALSE)</f>
        <v>0</v>
      </c>
      <c r="Q1213" s="1">
        <f>VLOOKUP(A1213,'ADM Details FY17'!$A$3:$V$3515,22,FALSE)</f>
        <v>0</v>
      </c>
      <c r="R1213" s="1">
        <f>VLOOKUP(A1213,'ADM Details FY17'!$A$3:$W$3515,23,FALSE)</f>
        <v>0</v>
      </c>
      <c r="S1213" s="1">
        <f>VLOOKUP(A1213,'ADM Details FY17'!$A$3:$X$3515,24,FALSE)</f>
        <v>0</v>
      </c>
      <c r="T1213" s="1">
        <f>VLOOKUP(A1213,'ADM Details FY17'!$A$3:$Y$3515,25,FALSE)</f>
        <v>0</v>
      </c>
      <c r="U1213" s="1">
        <f>VLOOKUP(A1213,'ADM Details FY17'!$A$3:$AA$3515,27,FALSE)</f>
        <v>0</v>
      </c>
      <c r="V1213" s="1">
        <f>IFERROR(VLOOKUP(C1213,'eindex _tget pp '!$A$4:$E$615,5,FALSE),0)</f>
        <v>1079.5846349911772</v>
      </c>
      <c r="W1213" s="31">
        <f>IFERROR(VLOOKUP(C1213,'eindex _tget pp '!$A$4:$F$615,6,FALSE),0)</f>
        <v>0.99310158839999996</v>
      </c>
      <c r="X1213" s="4">
        <f>IFERROR(VLOOKUP(B1213,'eschools 16'!$A$2:$F$25,6,FALSE),1)</f>
        <v>1</v>
      </c>
      <c r="Y1213" s="1">
        <f t="shared" si="90"/>
        <v>269.89999999999998</v>
      </c>
      <c r="Z1213" s="1">
        <f t="shared" si="91"/>
        <v>270.12</v>
      </c>
      <c r="AA1213" s="31">
        <f>IFERROR(VLOOKUP(C1213,'eindex _tget pp '!$A$4:$G$615,7,FALSE),0)</f>
        <v>0.75975829900000003</v>
      </c>
      <c r="AB1213" s="1">
        <f>VLOOKUP(A1213,'ADM Details FY17'!$A$3:$AB$3515,28,FALSE)</f>
        <v>0</v>
      </c>
      <c r="AC1213" s="1">
        <f t="shared" si="92"/>
        <v>0</v>
      </c>
      <c r="AD1213" s="1">
        <f t="shared" si="93"/>
        <v>1</v>
      </c>
      <c r="AE1213" s="1">
        <f t="shared" si="94"/>
        <v>150</v>
      </c>
    </row>
    <row r="1214" spans="1:31" x14ac:dyDescent="0.25">
      <c r="A1214" t="str">
        <f>B1214&amp;"-"&amp;COUNTIF($B$3:B1214,B1214)</f>
        <v>303-59</v>
      </c>
      <c r="B1214">
        <v>303</v>
      </c>
      <c r="C1214" s="18">
        <f>VLOOKUP(A1214,'ADM Details FY17'!$A$3:$D$3515,4,FALSE)</f>
        <v>50039</v>
      </c>
      <c r="D1214" s="1">
        <f>VLOOKUP(A1214,'ADM Details FY17'!$A$3:$E$3515,5,FALSE)</f>
        <v>0.93</v>
      </c>
      <c r="E1214" s="1">
        <f>VLOOKUP(A1214,'ADM Details FY17'!$A$3:$F$3515,6,FALSE)</f>
        <v>0</v>
      </c>
      <c r="F1214" s="1">
        <f>VLOOKUP(A1214,'ADM Details FY17'!$A$3:$G$3515,7,FALSE)</f>
        <v>0</v>
      </c>
      <c r="G1214" s="1">
        <f>VLOOKUP(A1214,'ADM Details FY17'!$A$3:$H$3515,8,FALSE)</f>
        <v>0</v>
      </c>
      <c r="H1214" s="1">
        <f>VLOOKUP(A1214,'ADM Details FY17'!$A$3:$I$3515,9,FALSE)</f>
        <v>0</v>
      </c>
      <c r="I1214" s="1">
        <f>VLOOKUP(A1214,'ADM Details FY17'!$A$3:$J$3517,10,FALSE)</f>
        <v>0</v>
      </c>
      <c r="J1214" s="1">
        <f>VLOOKUP(A1214,'ADM Details FY17'!$A$3:$K$3515,11,FALSE)</f>
        <v>0</v>
      </c>
      <c r="K1214" s="1">
        <f>VLOOKUP(A1214,'ADM Details FY17'!$A$3:$M$3515,13,FALSE)</f>
        <v>0.93</v>
      </c>
      <c r="L1214" s="1">
        <f>VLOOKUP(A1214,'ADM Details FY17'!$A$3:$O$3515,15,FALSE)</f>
        <v>0</v>
      </c>
      <c r="M1214" s="1">
        <f>VLOOKUP(A1214,'ADM Details FY17'!$A$3:$P$3515,16,FALSE)</f>
        <v>0</v>
      </c>
      <c r="N1214" s="1">
        <f>VLOOKUP(A1214,'ADM Details FY17'!$A$3:$Q$3515,17,FALSE)</f>
        <v>0</v>
      </c>
      <c r="O1214" s="1">
        <f>VLOOKUP(A1214,'ADM Details FY17'!$A$3:$S$3515,19,FALSE)</f>
        <v>0</v>
      </c>
      <c r="P1214" s="1">
        <f>VLOOKUP(A1214,'ADM Details FY17'!$A$3:$U$3515,21,FALSE)</f>
        <v>0</v>
      </c>
      <c r="Q1214" s="1">
        <f>VLOOKUP(A1214,'ADM Details FY17'!$A$3:$V$3515,22,FALSE)</f>
        <v>0</v>
      </c>
      <c r="R1214" s="1">
        <f>VLOOKUP(A1214,'ADM Details FY17'!$A$3:$W$3515,23,FALSE)</f>
        <v>0</v>
      </c>
      <c r="S1214" s="1">
        <f>VLOOKUP(A1214,'ADM Details FY17'!$A$3:$X$3515,24,FALSE)</f>
        <v>0</v>
      </c>
      <c r="T1214" s="1">
        <f>VLOOKUP(A1214,'ADM Details FY17'!$A$3:$Y$3515,25,FALSE)</f>
        <v>0</v>
      </c>
      <c r="U1214" s="1">
        <f>VLOOKUP(A1214,'ADM Details FY17'!$A$3:$AA$3515,27,FALSE)</f>
        <v>0</v>
      </c>
      <c r="V1214" s="1">
        <f>IFERROR(VLOOKUP(C1214,'eindex _tget pp '!$A$4:$E$615,5,FALSE),0)</f>
        <v>428.64733534644574</v>
      </c>
      <c r="W1214" s="31">
        <f>IFERROR(VLOOKUP(C1214,'eindex _tget pp '!$A$4:$F$615,6,FALSE),0)</f>
        <v>0.53887867950000001</v>
      </c>
      <c r="X1214" s="4">
        <f>IFERROR(VLOOKUP(B1214,'eschools 16'!$A$2:$F$25,6,FALSE),1)</f>
        <v>1</v>
      </c>
      <c r="Y1214" s="1">
        <f t="shared" si="90"/>
        <v>99.66</v>
      </c>
      <c r="Z1214" s="1">
        <f t="shared" si="91"/>
        <v>136.31</v>
      </c>
      <c r="AA1214" s="31">
        <f>IFERROR(VLOOKUP(C1214,'eindex _tget pp '!$A$4:$G$615,7,FALSE),0)</f>
        <v>0.50386079299999997</v>
      </c>
      <c r="AB1214" s="1">
        <f>VLOOKUP(A1214,'ADM Details FY17'!$A$3:$AB$3515,28,FALSE)</f>
        <v>0</v>
      </c>
      <c r="AC1214" s="1">
        <f t="shared" si="92"/>
        <v>0</v>
      </c>
      <c r="AD1214" s="1">
        <f t="shared" si="93"/>
        <v>0.93</v>
      </c>
      <c r="AE1214" s="1">
        <f t="shared" si="94"/>
        <v>139.5</v>
      </c>
    </row>
    <row r="1215" spans="1:31" x14ac:dyDescent="0.25">
      <c r="A1215" t="str">
        <f>B1215&amp;"-"&amp;COUNTIF($B$3:B1215,B1215)</f>
        <v>303-60</v>
      </c>
      <c r="B1215">
        <v>303</v>
      </c>
      <c r="C1215" s="18">
        <f>VLOOKUP(A1215,'ADM Details FY17'!$A$3:$D$3515,4,FALSE)</f>
        <v>45534</v>
      </c>
      <c r="D1215" s="1">
        <f>VLOOKUP(A1215,'ADM Details FY17'!$A$3:$E$3515,5,FALSE)</f>
        <v>1</v>
      </c>
      <c r="E1215" s="1">
        <f>VLOOKUP(A1215,'ADM Details FY17'!$A$3:$F$3515,6,FALSE)</f>
        <v>0</v>
      </c>
      <c r="F1215" s="1">
        <f>VLOOKUP(A1215,'ADM Details FY17'!$A$3:$G$3515,7,FALSE)</f>
        <v>0</v>
      </c>
      <c r="G1215" s="1">
        <f>VLOOKUP(A1215,'ADM Details FY17'!$A$3:$H$3515,8,FALSE)</f>
        <v>0</v>
      </c>
      <c r="H1215" s="1">
        <f>VLOOKUP(A1215,'ADM Details FY17'!$A$3:$I$3515,9,FALSE)</f>
        <v>0</v>
      </c>
      <c r="I1215" s="1">
        <f>VLOOKUP(A1215,'ADM Details FY17'!$A$3:$J$3517,10,FALSE)</f>
        <v>0</v>
      </c>
      <c r="J1215" s="1">
        <f>VLOOKUP(A1215,'ADM Details FY17'!$A$3:$K$3515,11,FALSE)</f>
        <v>0</v>
      </c>
      <c r="K1215" s="1">
        <f>VLOOKUP(A1215,'ADM Details FY17'!$A$3:$M$3515,13,FALSE)</f>
        <v>1</v>
      </c>
      <c r="L1215" s="1">
        <f>VLOOKUP(A1215,'ADM Details FY17'!$A$3:$O$3515,15,FALSE)</f>
        <v>0</v>
      </c>
      <c r="M1215" s="1">
        <f>VLOOKUP(A1215,'ADM Details FY17'!$A$3:$P$3515,16,FALSE)</f>
        <v>0</v>
      </c>
      <c r="N1215" s="1">
        <f>VLOOKUP(A1215,'ADM Details FY17'!$A$3:$Q$3515,17,FALSE)</f>
        <v>0</v>
      </c>
      <c r="O1215" s="1">
        <f>VLOOKUP(A1215,'ADM Details FY17'!$A$3:$S$3515,19,FALSE)</f>
        <v>0</v>
      </c>
      <c r="P1215" s="1">
        <f>VLOOKUP(A1215,'ADM Details FY17'!$A$3:$U$3515,21,FALSE)</f>
        <v>0</v>
      </c>
      <c r="Q1215" s="1">
        <f>VLOOKUP(A1215,'ADM Details FY17'!$A$3:$V$3515,22,FALSE)</f>
        <v>0</v>
      </c>
      <c r="R1215" s="1">
        <f>VLOOKUP(A1215,'ADM Details FY17'!$A$3:$W$3515,23,FALSE)</f>
        <v>0</v>
      </c>
      <c r="S1215" s="1">
        <f>VLOOKUP(A1215,'ADM Details FY17'!$A$3:$X$3515,24,FALSE)</f>
        <v>0</v>
      </c>
      <c r="T1215" s="1">
        <f>VLOOKUP(A1215,'ADM Details FY17'!$A$3:$Y$3515,25,FALSE)</f>
        <v>0</v>
      </c>
      <c r="U1215" s="1">
        <f>VLOOKUP(A1215,'ADM Details FY17'!$A$3:$AA$3515,27,FALSE)</f>
        <v>0</v>
      </c>
      <c r="V1215" s="1">
        <f>IFERROR(VLOOKUP(C1215,'eindex _tget pp '!$A$4:$E$615,5,FALSE),0)</f>
        <v>659.62051187182294</v>
      </c>
      <c r="W1215" s="31">
        <f>IFERROR(VLOOKUP(C1215,'eindex _tget pp '!$A$4:$F$615,6,FALSE),0)</f>
        <v>0.99428099910000001</v>
      </c>
      <c r="X1215" s="4">
        <f>IFERROR(VLOOKUP(B1215,'eschools 16'!$A$2:$F$25,6,FALSE),1)</f>
        <v>1</v>
      </c>
      <c r="Y1215" s="1">
        <f t="shared" si="90"/>
        <v>164.91</v>
      </c>
      <c r="Z1215" s="1">
        <f t="shared" si="91"/>
        <v>270.44</v>
      </c>
      <c r="AA1215" s="31">
        <f>IFERROR(VLOOKUP(C1215,'eindex _tget pp '!$A$4:$G$615,7,FALSE),0)</f>
        <v>0.55622552999999997</v>
      </c>
      <c r="AB1215" s="1">
        <f>VLOOKUP(A1215,'ADM Details FY17'!$A$3:$AB$3515,28,FALSE)</f>
        <v>0</v>
      </c>
      <c r="AC1215" s="1">
        <f t="shared" si="92"/>
        <v>0</v>
      </c>
      <c r="AD1215" s="1">
        <f t="shared" si="93"/>
        <v>1</v>
      </c>
      <c r="AE1215" s="1">
        <f t="shared" si="94"/>
        <v>150</v>
      </c>
    </row>
    <row r="1216" spans="1:31" x14ac:dyDescent="0.25">
      <c r="A1216" t="str">
        <f>B1216&amp;"-"&amp;COUNTIF($B$3:B1216,B1216)</f>
        <v>303-61</v>
      </c>
      <c r="B1216">
        <v>303</v>
      </c>
      <c r="C1216" s="18">
        <f>VLOOKUP(A1216,'ADM Details FY17'!$A$3:$D$3515,4,FALSE)</f>
        <v>44446</v>
      </c>
      <c r="D1216" s="1">
        <f>VLOOKUP(A1216,'ADM Details FY17'!$A$3:$E$3515,5,FALSE)</f>
        <v>0.56000000000000005</v>
      </c>
      <c r="E1216" s="1">
        <f>VLOOKUP(A1216,'ADM Details FY17'!$A$3:$F$3515,6,FALSE)</f>
        <v>0</v>
      </c>
      <c r="F1216" s="1">
        <f>VLOOKUP(A1216,'ADM Details FY17'!$A$3:$G$3515,7,FALSE)</f>
        <v>0</v>
      </c>
      <c r="G1216" s="1">
        <f>VLOOKUP(A1216,'ADM Details FY17'!$A$3:$H$3515,8,FALSE)</f>
        <v>0.53</v>
      </c>
      <c r="H1216" s="1">
        <f>VLOOKUP(A1216,'ADM Details FY17'!$A$3:$I$3515,9,FALSE)</f>
        <v>0</v>
      </c>
      <c r="I1216" s="1">
        <f>VLOOKUP(A1216,'ADM Details FY17'!$A$3:$J$3517,10,FALSE)</f>
        <v>0</v>
      </c>
      <c r="J1216" s="1">
        <f>VLOOKUP(A1216,'ADM Details FY17'!$A$3:$K$3515,11,FALSE)</f>
        <v>0</v>
      </c>
      <c r="K1216" s="1">
        <f>VLOOKUP(A1216,'ADM Details FY17'!$A$3:$M$3515,13,FALSE)</f>
        <v>0.56000000000000005</v>
      </c>
      <c r="L1216" s="1">
        <f>VLOOKUP(A1216,'ADM Details FY17'!$A$3:$O$3515,15,FALSE)</f>
        <v>0</v>
      </c>
      <c r="M1216" s="1">
        <f>VLOOKUP(A1216,'ADM Details FY17'!$A$3:$P$3515,16,FALSE)</f>
        <v>0</v>
      </c>
      <c r="N1216" s="1">
        <f>VLOOKUP(A1216,'ADM Details FY17'!$A$3:$Q$3515,17,FALSE)</f>
        <v>0</v>
      </c>
      <c r="O1216" s="1">
        <f>VLOOKUP(A1216,'ADM Details FY17'!$A$3:$S$3515,19,FALSE)</f>
        <v>0</v>
      </c>
      <c r="P1216" s="1">
        <f>VLOOKUP(A1216,'ADM Details FY17'!$A$3:$U$3515,21,FALSE)</f>
        <v>0</v>
      </c>
      <c r="Q1216" s="1">
        <f>VLOOKUP(A1216,'ADM Details FY17'!$A$3:$V$3515,22,FALSE)</f>
        <v>0</v>
      </c>
      <c r="R1216" s="1">
        <f>VLOOKUP(A1216,'ADM Details FY17'!$A$3:$W$3515,23,FALSE)</f>
        <v>0</v>
      </c>
      <c r="S1216" s="1">
        <f>VLOOKUP(A1216,'ADM Details FY17'!$A$3:$X$3515,24,FALSE)</f>
        <v>0</v>
      </c>
      <c r="T1216" s="1">
        <f>VLOOKUP(A1216,'ADM Details FY17'!$A$3:$Y$3515,25,FALSE)</f>
        <v>0</v>
      </c>
      <c r="U1216" s="1">
        <f>VLOOKUP(A1216,'ADM Details FY17'!$A$3:$AA$3515,27,FALSE)</f>
        <v>0</v>
      </c>
      <c r="V1216" s="1">
        <f>IFERROR(VLOOKUP(C1216,'eindex _tget pp '!$A$4:$E$615,5,FALSE),0)</f>
        <v>1367.6597894101978</v>
      </c>
      <c r="W1216" s="31">
        <f>IFERROR(VLOOKUP(C1216,'eindex _tget pp '!$A$4:$F$615,6,FALSE),0)</f>
        <v>1.9060765075999999</v>
      </c>
      <c r="X1216" s="4">
        <f>IFERROR(VLOOKUP(B1216,'eschools 16'!$A$2:$F$25,6,FALSE),1)</f>
        <v>1</v>
      </c>
      <c r="Y1216" s="1">
        <f t="shared" si="90"/>
        <v>191.47</v>
      </c>
      <c r="Z1216" s="1">
        <f t="shared" si="91"/>
        <v>290.33</v>
      </c>
      <c r="AA1216" s="31">
        <f>IFERROR(VLOOKUP(C1216,'eindex _tget pp '!$A$4:$G$615,7,FALSE),0)</f>
        <v>0.73567801399999999</v>
      </c>
      <c r="AB1216" s="1">
        <f>VLOOKUP(A1216,'ADM Details FY17'!$A$3:$AB$3515,28,FALSE)</f>
        <v>0</v>
      </c>
      <c r="AC1216" s="1">
        <f t="shared" si="92"/>
        <v>0</v>
      </c>
      <c r="AD1216" s="1">
        <f t="shared" si="93"/>
        <v>0.56000000000000005</v>
      </c>
      <c r="AE1216" s="1">
        <f t="shared" si="94"/>
        <v>84.000000000000014</v>
      </c>
    </row>
    <row r="1217" spans="1:31" x14ac:dyDescent="0.25">
      <c r="A1217" t="str">
        <f>B1217&amp;"-"&amp;COUNTIF($B$3:B1217,B1217)</f>
        <v>303-62</v>
      </c>
      <c r="B1217">
        <v>303</v>
      </c>
      <c r="C1217" s="18">
        <f>VLOOKUP(A1217,'ADM Details FY17'!$A$3:$D$3515,4,FALSE)</f>
        <v>44453</v>
      </c>
      <c r="D1217" s="1">
        <f>VLOOKUP(A1217,'ADM Details FY17'!$A$3:$E$3515,5,FALSE)</f>
        <v>0.37</v>
      </c>
      <c r="E1217" s="1">
        <f>VLOOKUP(A1217,'ADM Details FY17'!$A$3:$F$3515,6,FALSE)</f>
        <v>0</v>
      </c>
      <c r="F1217" s="1">
        <f>VLOOKUP(A1217,'ADM Details FY17'!$A$3:$G$3515,7,FALSE)</f>
        <v>0</v>
      </c>
      <c r="G1217" s="1">
        <f>VLOOKUP(A1217,'ADM Details FY17'!$A$3:$H$3515,8,FALSE)</f>
        <v>0</v>
      </c>
      <c r="H1217" s="1">
        <f>VLOOKUP(A1217,'ADM Details FY17'!$A$3:$I$3515,9,FALSE)</f>
        <v>0</v>
      </c>
      <c r="I1217" s="1">
        <f>VLOOKUP(A1217,'ADM Details FY17'!$A$3:$J$3517,10,FALSE)</f>
        <v>0</v>
      </c>
      <c r="J1217" s="1">
        <f>VLOOKUP(A1217,'ADM Details FY17'!$A$3:$K$3515,11,FALSE)</f>
        <v>0</v>
      </c>
      <c r="K1217" s="1">
        <f>VLOOKUP(A1217,'ADM Details FY17'!$A$3:$M$3515,13,FALSE)</f>
        <v>0.37</v>
      </c>
      <c r="L1217" s="1">
        <f>VLOOKUP(A1217,'ADM Details FY17'!$A$3:$O$3515,15,FALSE)</f>
        <v>0</v>
      </c>
      <c r="M1217" s="1">
        <f>VLOOKUP(A1217,'ADM Details FY17'!$A$3:$P$3515,16,FALSE)</f>
        <v>0</v>
      </c>
      <c r="N1217" s="1">
        <f>VLOOKUP(A1217,'ADM Details FY17'!$A$3:$Q$3515,17,FALSE)</f>
        <v>0</v>
      </c>
      <c r="O1217" s="1">
        <f>VLOOKUP(A1217,'ADM Details FY17'!$A$3:$S$3515,19,FALSE)</f>
        <v>0</v>
      </c>
      <c r="P1217" s="1">
        <f>VLOOKUP(A1217,'ADM Details FY17'!$A$3:$U$3515,21,FALSE)</f>
        <v>0</v>
      </c>
      <c r="Q1217" s="1">
        <f>VLOOKUP(A1217,'ADM Details FY17'!$A$3:$V$3515,22,FALSE)</f>
        <v>0</v>
      </c>
      <c r="R1217" s="1">
        <f>VLOOKUP(A1217,'ADM Details FY17'!$A$3:$W$3515,23,FALSE)</f>
        <v>0</v>
      </c>
      <c r="S1217" s="1">
        <f>VLOOKUP(A1217,'ADM Details FY17'!$A$3:$X$3515,24,FALSE)</f>
        <v>0</v>
      </c>
      <c r="T1217" s="1">
        <f>VLOOKUP(A1217,'ADM Details FY17'!$A$3:$Y$3515,25,FALSE)</f>
        <v>0</v>
      </c>
      <c r="U1217" s="1">
        <f>VLOOKUP(A1217,'ADM Details FY17'!$A$3:$AA$3515,27,FALSE)</f>
        <v>0</v>
      </c>
      <c r="V1217" s="1">
        <f>IFERROR(VLOOKUP(C1217,'eindex _tget pp '!$A$4:$E$615,5,FALSE),0)</f>
        <v>619.34967114587289</v>
      </c>
      <c r="W1217" s="31">
        <f>IFERROR(VLOOKUP(C1217,'eindex _tget pp '!$A$4:$F$615,6,FALSE),0)</f>
        <v>1.6817848263999999</v>
      </c>
      <c r="X1217" s="4">
        <f>IFERROR(VLOOKUP(B1217,'eschools 16'!$A$2:$F$25,6,FALSE),1)</f>
        <v>1</v>
      </c>
      <c r="Y1217" s="1">
        <f t="shared" si="90"/>
        <v>57.29</v>
      </c>
      <c r="Z1217" s="1">
        <f t="shared" si="91"/>
        <v>169.25</v>
      </c>
      <c r="AA1217" s="31">
        <f>IFERROR(VLOOKUP(C1217,'eindex _tget pp '!$A$4:$G$615,7,FALSE),0)</f>
        <v>0.57930011599999998</v>
      </c>
      <c r="AB1217" s="1">
        <f>VLOOKUP(A1217,'ADM Details FY17'!$A$3:$AB$3515,28,FALSE)</f>
        <v>0</v>
      </c>
      <c r="AC1217" s="1">
        <f t="shared" si="92"/>
        <v>0</v>
      </c>
      <c r="AD1217" s="1">
        <f t="shared" si="93"/>
        <v>0.37</v>
      </c>
      <c r="AE1217" s="1">
        <f t="shared" si="94"/>
        <v>55.5</v>
      </c>
    </row>
    <row r="1218" spans="1:31" x14ac:dyDescent="0.25">
      <c r="A1218" t="str">
        <f>B1218&amp;"-"&amp;COUNTIF($B$3:B1218,B1218)</f>
        <v>303-63</v>
      </c>
      <c r="B1218">
        <v>303</v>
      </c>
      <c r="C1218" s="18">
        <f>VLOOKUP(A1218,'ADM Details FY17'!$A$3:$D$3515,4,FALSE)</f>
        <v>44495</v>
      </c>
      <c r="D1218" s="1">
        <f>VLOOKUP(A1218,'ADM Details FY17'!$A$3:$E$3515,5,FALSE)</f>
        <v>1.1100000000000001</v>
      </c>
      <c r="E1218" s="1">
        <f>VLOOKUP(A1218,'ADM Details FY17'!$A$3:$F$3515,6,FALSE)</f>
        <v>0</v>
      </c>
      <c r="F1218" s="1">
        <f>VLOOKUP(A1218,'ADM Details FY17'!$A$3:$G$3515,7,FALSE)</f>
        <v>0</v>
      </c>
      <c r="G1218" s="1">
        <f>VLOOKUP(A1218,'ADM Details FY17'!$A$3:$H$3515,8,FALSE)</f>
        <v>0.95</v>
      </c>
      <c r="H1218" s="1">
        <f>VLOOKUP(A1218,'ADM Details FY17'!$A$3:$I$3515,9,FALSE)</f>
        <v>0</v>
      </c>
      <c r="I1218" s="1">
        <f>VLOOKUP(A1218,'ADM Details FY17'!$A$3:$J$3517,10,FALSE)</f>
        <v>0</v>
      </c>
      <c r="J1218" s="1">
        <f>VLOOKUP(A1218,'ADM Details FY17'!$A$3:$K$3515,11,FALSE)</f>
        <v>0</v>
      </c>
      <c r="K1218" s="1">
        <f>VLOOKUP(A1218,'ADM Details FY17'!$A$3:$M$3515,13,FALSE)</f>
        <v>1.1100000000000001</v>
      </c>
      <c r="L1218" s="1">
        <f>VLOOKUP(A1218,'ADM Details FY17'!$A$3:$O$3515,15,FALSE)</f>
        <v>0</v>
      </c>
      <c r="M1218" s="1">
        <f>VLOOKUP(A1218,'ADM Details FY17'!$A$3:$P$3515,16,FALSE)</f>
        <v>0</v>
      </c>
      <c r="N1218" s="1">
        <f>VLOOKUP(A1218,'ADM Details FY17'!$A$3:$Q$3515,17,FALSE)</f>
        <v>0</v>
      </c>
      <c r="O1218" s="1">
        <f>VLOOKUP(A1218,'ADM Details FY17'!$A$3:$S$3515,19,FALSE)</f>
        <v>0</v>
      </c>
      <c r="P1218" s="1">
        <f>VLOOKUP(A1218,'ADM Details FY17'!$A$3:$U$3515,21,FALSE)</f>
        <v>0</v>
      </c>
      <c r="Q1218" s="1">
        <f>VLOOKUP(A1218,'ADM Details FY17'!$A$3:$V$3515,22,FALSE)</f>
        <v>0</v>
      </c>
      <c r="R1218" s="1">
        <f>VLOOKUP(A1218,'ADM Details FY17'!$A$3:$W$3515,23,FALSE)</f>
        <v>0</v>
      </c>
      <c r="S1218" s="1">
        <f>VLOOKUP(A1218,'ADM Details FY17'!$A$3:$X$3515,24,FALSE)</f>
        <v>0</v>
      </c>
      <c r="T1218" s="1">
        <f>VLOOKUP(A1218,'ADM Details FY17'!$A$3:$Y$3515,25,FALSE)</f>
        <v>0</v>
      </c>
      <c r="U1218" s="1">
        <f>VLOOKUP(A1218,'ADM Details FY17'!$A$3:$AA$3515,27,FALSE)</f>
        <v>0</v>
      </c>
      <c r="V1218" s="1">
        <f>IFERROR(VLOOKUP(C1218,'eindex _tget pp '!$A$4:$E$615,5,FALSE),0)</f>
        <v>792.78210067708721</v>
      </c>
      <c r="W1218" s="31">
        <f>IFERROR(VLOOKUP(C1218,'eindex _tget pp '!$A$4:$F$615,6,FALSE),0)</f>
        <v>2.0293145146999998</v>
      </c>
      <c r="X1218" s="4">
        <f>IFERROR(VLOOKUP(B1218,'eschools 16'!$A$2:$F$25,6,FALSE),1)</f>
        <v>1</v>
      </c>
      <c r="Y1218" s="1">
        <f t="shared" si="90"/>
        <v>220</v>
      </c>
      <c r="Z1218" s="1">
        <f t="shared" si="91"/>
        <v>612.69000000000005</v>
      </c>
      <c r="AA1218" s="31">
        <f>IFERROR(VLOOKUP(C1218,'eindex _tget pp '!$A$4:$G$615,7,FALSE),0)</f>
        <v>0.708195778</v>
      </c>
      <c r="AB1218" s="1">
        <f>VLOOKUP(A1218,'ADM Details FY17'!$A$3:$AB$3515,28,FALSE)</f>
        <v>0</v>
      </c>
      <c r="AC1218" s="1">
        <f t="shared" si="92"/>
        <v>0</v>
      </c>
      <c r="AD1218" s="1">
        <f t="shared" si="93"/>
        <v>1.1100000000000001</v>
      </c>
      <c r="AE1218" s="1">
        <f t="shared" si="94"/>
        <v>166.50000000000003</v>
      </c>
    </row>
    <row r="1219" spans="1:31" x14ac:dyDescent="0.25">
      <c r="A1219" t="str">
        <f>B1219&amp;"-"&amp;COUNTIF($B$3:B1219,B1219)</f>
        <v>303-64</v>
      </c>
      <c r="B1219">
        <v>303</v>
      </c>
      <c r="C1219" s="18">
        <f>VLOOKUP(A1219,'ADM Details FY17'!$A$3:$D$3515,4,FALSE)</f>
        <v>44503</v>
      </c>
      <c r="D1219" s="1">
        <f>VLOOKUP(A1219,'ADM Details FY17'!$A$3:$E$3515,5,FALSE)</f>
        <v>0.18</v>
      </c>
      <c r="E1219" s="1">
        <f>VLOOKUP(A1219,'ADM Details FY17'!$A$3:$F$3515,6,FALSE)</f>
        <v>0</v>
      </c>
      <c r="F1219" s="1">
        <f>VLOOKUP(A1219,'ADM Details FY17'!$A$3:$G$3515,7,FALSE)</f>
        <v>0.18</v>
      </c>
      <c r="G1219" s="1">
        <f>VLOOKUP(A1219,'ADM Details FY17'!$A$3:$H$3515,8,FALSE)</f>
        <v>0</v>
      </c>
      <c r="H1219" s="1">
        <f>VLOOKUP(A1219,'ADM Details FY17'!$A$3:$I$3515,9,FALSE)</f>
        <v>0</v>
      </c>
      <c r="I1219" s="1">
        <f>VLOOKUP(A1219,'ADM Details FY17'!$A$3:$J$3517,10,FALSE)</f>
        <v>0</v>
      </c>
      <c r="J1219" s="1">
        <f>VLOOKUP(A1219,'ADM Details FY17'!$A$3:$K$3515,11,FALSE)</f>
        <v>0</v>
      </c>
      <c r="K1219" s="1">
        <f>VLOOKUP(A1219,'ADM Details FY17'!$A$3:$M$3515,13,FALSE)</f>
        <v>0.18</v>
      </c>
      <c r="L1219" s="1">
        <f>VLOOKUP(A1219,'ADM Details FY17'!$A$3:$O$3515,15,FALSE)</f>
        <v>0</v>
      </c>
      <c r="M1219" s="1">
        <f>VLOOKUP(A1219,'ADM Details FY17'!$A$3:$P$3515,16,FALSE)</f>
        <v>0</v>
      </c>
      <c r="N1219" s="1">
        <f>VLOOKUP(A1219,'ADM Details FY17'!$A$3:$Q$3515,17,FALSE)</f>
        <v>0</v>
      </c>
      <c r="O1219" s="1">
        <f>VLOOKUP(A1219,'ADM Details FY17'!$A$3:$S$3515,19,FALSE)</f>
        <v>0</v>
      </c>
      <c r="P1219" s="1">
        <f>VLOOKUP(A1219,'ADM Details FY17'!$A$3:$U$3515,21,FALSE)</f>
        <v>0</v>
      </c>
      <c r="Q1219" s="1">
        <f>VLOOKUP(A1219,'ADM Details FY17'!$A$3:$V$3515,22,FALSE)</f>
        <v>0</v>
      </c>
      <c r="R1219" s="1">
        <f>VLOOKUP(A1219,'ADM Details FY17'!$A$3:$W$3515,23,FALSE)</f>
        <v>0</v>
      </c>
      <c r="S1219" s="1">
        <f>VLOOKUP(A1219,'ADM Details FY17'!$A$3:$X$3515,24,FALSE)</f>
        <v>0</v>
      </c>
      <c r="T1219" s="1">
        <f>VLOOKUP(A1219,'ADM Details FY17'!$A$3:$Y$3515,25,FALSE)</f>
        <v>0</v>
      </c>
      <c r="U1219" s="1">
        <f>VLOOKUP(A1219,'ADM Details FY17'!$A$3:$AA$3515,27,FALSE)</f>
        <v>0</v>
      </c>
      <c r="V1219" s="1">
        <f>IFERROR(VLOOKUP(C1219,'eindex _tget pp '!$A$4:$E$615,5,FALSE),0)</f>
        <v>100.41975638091075</v>
      </c>
      <c r="W1219" s="31">
        <f>IFERROR(VLOOKUP(C1219,'eindex _tget pp '!$A$4:$F$615,6,FALSE),0)</f>
        <v>0.1835559484</v>
      </c>
      <c r="X1219" s="4">
        <f>IFERROR(VLOOKUP(B1219,'eschools 16'!$A$2:$F$25,6,FALSE),1)</f>
        <v>1</v>
      </c>
      <c r="Y1219" s="1">
        <f t="shared" si="90"/>
        <v>4.5199999999999996</v>
      </c>
      <c r="Z1219" s="1">
        <f t="shared" si="91"/>
        <v>8.99</v>
      </c>
      <c r="AA1219" s="31">
        <f>IFERROR(VLOOKUP(C1219,'eindex _tget pp '!$A$4:$G$615,7,FALSE),0)</f>
        <v>0.45004889799999998</v>
      </c>
      <c r="AB1219" s="1">
        <f>VLOOKUP(A1219,'ADM Details FY17'!$A$3:$AB$3515,28,FALSE)</f>
        <v>0</v>
      </c>
      <c r="AC1219" s="1">
        <f t="shared" si="92"/>
        <v>0</v>
      </c>
      <c r="AD1219" s="1">
        <f t="shared" si="93"/>
        <v>0.18</v>
      </c>
      <c r="AE1219" s="1">
        <f t="shared" si="94"/>
        <v>27</v>
      </c>
    </row>
    <row r="1220" spans="1:31" x14ac:dyDescent="0.25">
      <c r="A1220" t="str">
        <f>B1220&amp;"-"&amp;COUNTIF($B$3:B1220,B1220)</f>
        <v>303-65</v>
      </c>
      <c r="B1220">
        <v>303</v>
      </c>
      <c r="C1220" s="18">
        <f>VLOOKUP(A1220,'ADM Details FY17'!$A$3:$D$3515,4,FALSE)</f>
        <v>49056</v>
      </c>
      <c r="D1220" s="1">
        <f>VLOOKUP(A1220,'ADM Details FY17'!$A$3:$E$3515,5,FALSE)</f>
        <v>0.6</v>
      </c>
      <c r="E1220" s="1">
        <f>VLOOKUP(A1220,'ADM Details FY17'!$A$3:$F$3515,6,FALSE)</f>
        <v>0</v>
      </c>
      <c r="F1220" s="1">
        <f>VLOOKUP(A1220,'ADM Details FY17'!$A$3:$G$3515,7,FALSE)</f>
        <v>0</v>
      </c>
      <c r="G1220" s="1">
        <f>VLOOKUP(A1220,'ADM Details FY17'!$A$3:$H$3515,8,FALSE)</f>
        <v>0</v>
      </c>
      <c r="H1220" s="1">
        <f>VLOOKUP(A1220,'ADM Details FY17'!$A$3:$I$3515,9,FALSE)</f>
        <v>0</v>
      </c>
      <c r="I1220" s="1">
        <f>VLOOKUP(A1220,'ADM Details FY17'!$A$3:$J$3517,10,FALSE)</f>
        <v>0</v>
      </c>
      <c r="J1220" s="1">
        <f>VLOOKUP(A1220,'ADM Details FY17'!$A$3:$K$3515,11,FALSE)</f>
        <v>0</v>
      </c>
      <c r="K1220" s="1">
        <f>VLOOKUP(A1220,'ADM Details FY17'!$A$3:$M$3515,13,FALSE)</f>
        <v>0.6</v>
      </c>
      <c r="L1220" s="1">
        <f>VLOOKUP(A1220,'ADM Details FY17'!$A$3:$O$3515,15,FALSE)</f>
        <v>0</v>
      </c>
      <c r="M1220" s="1">
        <f>VLOOKUP(A1220,'ADM Details FY17'!$A$3:$P$3515,16,FALSE)</f>
        <v>0</v>
      </c>
      <c r="N1220" s="1">
        <f>VLOOKUP(A1220,'ADM Details FY17'!$A$3:$Q$3515,17,FALSE)</f>
        <v>0</v>
      </c>
      <c r="O1220" s="1">
        <f>VLOOKUP(A1220,'ADM Details FY17'!$A$3:$S$3515,19,FALSE)</f>
        <v>0</v>
      </c>
      <c r="P1220" s="1">
        <f>VLOOKUP(A1220,'ADM Details FY17'!$A$3:$U$3515,21,FALSE)</f>
        <v>0</v>
      </c>
      <c r="Q1220" s="1">
        <f>VLOOKUP(A1220,'ADM Details FY17'!$A$3:$V$3515,22,FALSE)</f>
        <v>0</v>
      </c>
      <c r="R1220" s="1">
        <f>VLOOKUP(A1220,'ADM Details FY17'!$A$3:$W$3515,23,FALSE)</f>
        <v>0</v>
      </c>
      <c r="S1220" s="1">
        <f>VLOOKUP(A1220,'ADM Details FY17'!$A$3:$X$3515,24,FALSE)</f>
        <v>0</v>
      </c>
      <c r="T1220" s="1">
        <f>VLOOKUP(A1220,'ADM Details FY17'!$A$3:$Y$3515,25,FALSE)</f>
        <v>0</v>
      </c>
      <c r="U1220" s="1">
        <f>VLOOKUP(A1220,'ADM Details FY17'!$A$3:$AA$3515,27,FALSE)</f>
        <v>0</v>
      </c>
      <c r="V1220" s="1">
        <f>IFERROR(VLOOKUP(C1220,'eindex _tget pp '!$A$4:$E$615,5,FALSE),0)</f>
        <v>342.07600712782664</v>
      </c>
      <c r="W1220" s="31">
        <f>IFERROR(VLOOKUP(C1220,'eindex _tget pp '!$A$4:$F$615,6,FALSE),0)</f>
        <v>0.83880953719999995</v>
      </c>
      <c r="X1220" s="4">
        <f>IFERROR(VLOOKUP(B1220,'eschools 16'!$A$2:$F$25,6,FALSE),1)</f>
        <v>1</v>
      </c>
      <c r="Y1220" s="1">
        <f t="shared" ref="Y1220:Y1283" si="95">ROUND(IF(X1220=2,0,(AD1220*0.25*V1220)),2)</f>
        <v>51.31</v>
      </c>
      <c r="Z1220" s="1">
        <f t="shared" ref="Z1220:Z1283" si="96">ROUND(IF(X1220=2,0,(K1220*272*W1220)),2)</f>
        <v>136.88999999999999</v>
      </c>
      <c r="AA1220" s="31">
        <f>IFERROR(VLOOKUP(C1220,'eindex _tget pp '!$A$4:$G$615,7,FALSE),0)</f>
        <v>0.42428534499999998</v>
      </c>
      <c r="AB1220" s="1">
        <f>VLOOKUP(A1220,'ADM Details FY17'!$A$3:$AB$3515,28,FALSE)</f>
        <v>0</v>
      </c>
      <c r="AC1220" s="1">
        <f t="shared" ref="AC1220:AC1283" si="97">ROUND((AA1220*AB1220*923.6758),2)</f>
        <v>0</v>
      </c>
      <c r="AD1220" s="1">
        <f t="shared" ref="AD1220:AD1283" si="98">D1220+(U1220*0.2)</f>
        <v>0.6</v>
      </c>
      <c r="AE1220" s="1">
        <f t="shared" ref="AE1220:AE1283" si="99">IF(X1220=2,(AD1220*25),(AD1220*150))</f>
        <v>90</v>
      </c>
    </row>
    <row r="1221" spans="1:31" x14ac:dyDescent="0.25">
      <c r="A1221" t="str">
        <f>B1221&amp;"-"&amp;COUNTIF($B$3:B1221,B1221)</f>
        <v>303-66</v>
      </c>
      <c r="B1221">
        <v>303</v>
      </c>
      <c r="C1221" s="18">
        <f>VLOOKUP(A1221,'ADM Details FY17'!$A$3:$D$3515,4,FALSE)</f>
        <v>48033</v>
      </c>
      <c r="D1221" s="1">
        <f>VLOOKUP(A1221,'ADM Details FY17'!$A$3:$E$3515,5,FALSE)</f>
        <v>1</v>
      </c>
      <c r="E1221" s="1">
        <f>VLOOKUP(A1221,'ADM Details FY17'!$A$3:$F$3515,6,FALSE)</f>
        <v>0</v>
      </c>
      <c r="F1221" s="1">
        <f>VLOOKUP(A1221,'ADM Details FY17'!$A$3:$G$3515,7,FALSE)</f>
        <v>0.99</v>
      </c>
      <c r="G1221" s="1">
        <f>VLOOKUP(A1221,'ADM Details FY17'!$A$3:$H$3515,8,FALSE)</f>
        <v>0</v>
      </c>
      <c r="H1221" s="1">
        <f>VLOOKUP(A1221,'ADM Details FY17'!$A$3:$I$3515,9,FALSE)</f>
        <v>0</v>
      </c>
      <c r="I1221" s="1">
        <f>VLOOKUP(A1221,'ADM Details FY17'!$A$3:$J$3517,10,FALSE)</f>
        <v>0</v>
      </c>
      <c r="J1221" s="1">
        <f>VLOOKUP(A1221,'ADM Details FY17'!$A$3:$K$3515,11,FALSE)</f>
        <v>0</v>
      </c>
      <c r="K1221" s="1">
        <f>VLOOKUP(A1221,'ADM Details FY17'!$A$3:$M$3515,13,FALSE)</f>
        <v>1</v>
      </c>
      <c r="L1221" s="1">
        <f>VLOOKUP(A1221,'ADM Details FY17'!$A$3:$O$3515,15,FALSE)</f>
        <v>0</v>
      </c>
      <c r="M1221" s="1">
        <f>VLOOKUP(A1221,'ADM Details FY17'!$A$3:$P$3515,16,FALSE)</f>
        <v>0</v>
      </c>
      <c r="N1221" s="1">
        <f>VLOOKUP(A1221,'ADM Details FY17'!$A$3:$Q$3515,17,FALSE)</f>
        <v>0</v>
      </c>
      <c r="O1221" s="1">
        <f>VLOOKUP(A1221,'ADM Details FY17'!$A$3:$S$3515,19,FALSE)</f>
        <v>0</v>
      </c>
      <c r="P1221" s="1">
        <f>VLOOKUP(A1221,'ADM Details FY17'!$A$3:$U$3515,21,FALSE)</f>
        <v>0</v>
      </c>
      <c r="Q1221" s="1">
        <f>VLOOKUP(A1221,'ADM Details FY17'!$A$3:$V$3515,22,FALSE)</f>
        <v>0</v>
      </c>
      <c r="R1221" s="1">
        <f>VLOOKUP(A1221,'ADM Details FY17'!$A$3:$W$3515,23,FALSE)</f>
        <v>0</v>
      </c>
      <c r="S1221" s="1">
        <f>VLOOKUP(A1221,'ADM Details FY17'!$A$3:$X$3515,24,FALSE)</f>
        <v>0</v>
      </c>
      <c r="T1221" s="1">
        <f>VLOOKUP(A1221,'ADM Details FY17'!$A$3:$Y$3515,25,FALSE)</f>
        <v>0</v>
      </c>
      <c r="U1221" s="1">
        <f>VLOOKUP(A1221,'ADM Details FY17'!$A$3:$AA$3515,27,FALSE)</f>
        <v>0</v>
      </c>
      <c r="V1221" s="1">
        <f>IFERROR(VLOOKUP(C1221,'eindex _tget pp '!$A$4:$E$615,5,FALSE),0)</f>
        <v>19.784028413336806</v>
      </c>
      <c r="W1221" s="31">
        <f>IFERROR(VLOOKUP(C1221,'eindex _tget pp '!$A$4:$F$615,6,FALSE),0)</f>
        <v>0.34353676309999998</v>
      </c>
      <c r="X1221" s="4">
        <f>IFERROR(VLOOKUP(B1221,'eschools 16'!$A$2:$F$25,6,FALSE),1)</f>
        <v>1</v>
      </c>
      <c r="Y1221" s="1">
        <f t="shared" si="95"/>
        <v>4.95</v>
      </c>
      <c r="Z1221" s="1">
        <f t="shared" si="96"/>
        <v>93.44</v>
      </c>
      <c r="AA1221" s="31">
        <f>IFERROR(VLOOKUP(C1221,'eindex _tget pp '!$A$4:$G$615,7,FALSE),0)</f>
        <v>0.31385861199999998</v>
      </c>
      <c r="AB1221" s="1">
        <f>VLOOKUP(A1221,'ADM Details FY17'!$A$3:$AB$3515,28,FALSE)</f>
        <v>0</v>
      </c>
      <c r="AC1221" s="1">
        <f t="shared" si="97"/>
        <v>0</v>
      </c>
      <c r="AD1221" s="1">
        <f t="shared" si="98"/>
        <v>1</v>
      </c>
      <c r="AE1221" s="1">
        <f t="shared" si="99"/>
        <v>150</v>
      </c>
    </row>
    <row r="1222" spans="1:31" x14ac:dyDescent="0.25">
      <c r="A1222" t="str">
        <f>B1222&amp;"-"&amp;COUNTIF($B$3:B1222,B1222)</f>
        <v>303-67</v>
      </c>
      <c r="B1222">
        <v>303</v>
      </c>
      <c r="C1222" s="18">
        <f>VLOOKUP(A1222,'ADM Details FY17'!$A$3:$D$3515,4,FALSE)</f>
        <v>46573</v>
      </c>
      <c r="D1222" s="1">
        <f>VLOOKUP(A1222,'ADM Details FY17'!$A$3:$E$3515,5,FALSE)</f>
        <v>0.78</v>
      </c>
      <c r="E1222" s="1">
        <f>VLOOKUP(A1222,'ADM Details FY17'!$A$3:$F$3515,6,FALSE)</f>
        <v>0</v>
      </c>
      <c r="F1222" s="1">
        <f>VLOOKUP(A1222,'ADM Details FY17'!$A$3:$G$3515,7,FALSE)</f>
        <v>0</v>
      </c>
      <c r="G1222" s="1">
        <f>VLOOKUP(A1222,'ADM Details FY17'!$A$3:$H$3515,8,FALSE)</f>
        <v>0.7</v>
      </c>
      <c r="H1222" s="1">
        <f>VLOOKUP(A1222,'ADM Details FY17'!$A$3:$I$3515,9,FALSE)</f>
        <v>0</v>
      </c>
      <c r="I1222" s="1">
        <f>VLOOKUP(A1222,'ADM Details FY17'!$A$3:$J$3517,10,FALSE)</f>
        <v>0</v>
      </c>
      <c r="J1222" s="1">
        <f>VLOOKUP(A1222,'ADM Details FY17'!$A$3:$K$3515,11,FALSE)</f>
        <v>0</v>
      </c>
      <c r="K1222" s="1">
        <f>VLOOKUP(A1222,'ADM Details FY17'!$A$3:$M$3515,13,FALSE)</f>
        <v>0.78</v>
      </c>
      <c r="L1222" s="1">
        <f>VLOOKUP(A1222,'ADM Details FY17'!$A$3:$O$3515,15,FALSE)</f>
        <v>0</v>
      </c>
      <c r="M1222" s="1">
        <f>VLOOKUP(A1222,'ADM Details FY17'!$A$3:$P$3515,16,FALSE)</f>
        <v>0</v>
      </c>
      <c r="N1222" s="1">
        <f>VLOOKUP(A1222,'ADM Details FY17'!$A$3:$Q$3515,17,FALSE)</f>
        <v>0</v>
      </c>
      <c r="O1222" s="1">
        <f>VLOOKUP(A1222,'ADM Details FY17'!$A$3:$S$3515,19,FALSE)</f>
        <v>0</v>
      </c>
      <c r="P1222" s="1">
        <f>VLOOKUP(A1222,'ADM Details FY17'!$A$3:$U$3515,21,FALSE)</f>
        <v>0</v>
      </c>
      <c r="Q1222" s="1">
        <f>VLOOKUP(A1222,'ADM Details FY17'!$A$3:$V$3515,22,FALSE)</f>
        <v>0</v>
      </c>
      <c r="R1222" s="1">
        <f>VLOOKUP(A1222,'ADM Details FY17'!$A$3:$W$3515,23,FALSE)</f>
        <v>0</v>
      </c>
      <c r="S1222" s="1">
        <f>VLOOKUP(A1222,'ADM Details FY17'!$A$3:$X$3515,24,FALSE)</f>
        <v>0</v>
      </c>
      <c r="T1222" s="1">
        <f>VLOOKUP(A1222,'ADM Details FY17'!$A$3:$Y$3515,25,FALSE)</f>
        <v>0</v>
      </c>
      <c r="U1222" s="1">
        <f>VLOOKUP(A1222,'ADM Details FY17'!$A$3:$AA$3515,27,FALSE)</f>
        <v>0</v>
      </c>
      <c r="V1222" s="1">
        <f>IFERROR(VLOOKUP(C1222,'eindex _tget pp '!$A$4:$E$615,5,FALSE),0)</f>
        <v>85.777997209466307</v>
      </c>
      <c r="W1222" s="31">
        <f>IFERROR(VLOOKUP(C1222,'eindex _tget pp '!$A$4:$F$615,6,FALSE),0)</f>
        <v>0.10110862299999999</v>
      </c>
      <c r="X1222" s="4">
        <f>IFERROR(VLOOKUP(B1222,'eschools 16'!$A$2:$F$25,6,FALSE),1)</f>
        <v>1</v>
      </c>
      <c r="Y1222" s="1">
        <f t="shared" si="95"/>
        <v>16.73</v>
      </c>
      <c r="Z1222" s="1">
        <f t="shared" si="96"/>
        <v>21.45</v>
      </c>
      <c r="AA1222" s="31">
        <f>IFERROR(VLOOKUP(C1222,'eindex _tget pp '!$A$4:$G$615,7,FALSE),0)</f>
        <v>0.45184674699999999</v>
      </c>
      <c r="AB1222" s="1">
        <f>VLOOKUP(A1222,'ADM Details FY17'!$A$3:$AB$3515,28,FALSE)</f>
        <v>0</v>
      </c>
      <c r="AC1222" s="1">
        <f t="shared" si="97"/>
        <v>0</v>
      </c>
      <c r="AD1222" s="1">
        <f t="shared" si="98"/>
        <v>0.78</v>
      </c>
      <c r="AE1222" s="1">
        <f t="shared" si="99"/>
        <v>117</v>
      </c>
    </row>
    <row r="1223" spans="1:31" x14ac:dyDescent="0.25">
      <c r="A1223" t="str">
        <f>B1223&amp;"-"&amp;COUNTIF($B$3:B1223,B1223)</f>
        <v>303-68</v>
      </c>
      <c r="B1223">
        <v>303</v>
      </c>
      <c r="C1223" s="18">
        <f>VLOOKUP(A1223,'ADM Details FY17'!$A$3:$D$3515,4,FALSE)</f>
        <v>50724</v>
      </c>
      <c r="D1223" s="1">
        <f>VLOOKUP(A1223,'ADM Details FY17'!$A$3:$E$3515,5,FALSE)</f>
        <v>0.82</v>
      </c>
      <c r="E1223" s="1">
        <f>VLOOKUP(A1223,'ADM Details FY17'!$A$3:$F$3515,6,FALSE)</f>
        <v>0</v>
      </c>
      <c r="F1223" s="1">
        <f>VLOOKUP(A1223,'ADM Details FY17'!$A$3:$G$3515,7,FALSE)</f>
        <v>0</v>
      </c>
      <c r="G1223" s="1">
        <f>VLOOKUP(A1223,'ADM Details FY17'!$A$3:$H$3515,8,FALSE)</f>
        <v>0.76</v>
      </c>
      <c r="H1223" s="1">
        <f>VLOOKUP(A1223,'ADM Details FY17'!$A$3:$I$3515,9,FALSE)</f>
        <v>0</v>
      </c>
      <c r="I1223" s="1">
        <f>VLOOKUP(A1223,'ADM Details FY17'!$A$3:$J$3517,10,FALSE)</f>
        <v>0</v>
      </c>
      <c r="J1223" s="1">
        <f>VLOOKUP(A1223,'ADM Details FY17'!$A$3:$K$3515,11,FALSE)</f>
        <v>0</v>
      </c>
      <c r="K1223" s="1">
        <f>VLOOKUP(A1223,'ADM Details FY17'!$A$3:$M$3515,13,FALSE)</f>
        <v>0.82</v>
      </c>
      <c r="L1223" s="1">
        <f>VLOOKUP(A1223,'ADM Details FY17'!$A$3:$O$3515,15,FALSE)</f>
        <v>0</v>
      </c>
      <c r="M1223" s="1">
        <f>VLOOKUP(A1223,'ADM Details FY17'!$A$3:$P$3515,16,FALSE)</f>
        <v>0</v>
      </c>
      <c r="N1223" s="1">
        <f>VLOOKUP(A1223,'ADM Details FY17'!$A$3:$Q$3515,17,FALSE)</f>
        <v>0</v>
      </c>
      <c r="O1223" s="1">
        <f>VLOOKUP(A1223,'ADM Details FY17'!$A$3:$S$3515,19,FALSE)</f>
        <v>0</v>
      </c>
      <c r="P1223" s="1">
        <f>VLOOKUP(A1223,'ADM Details FY17'!$A$3:$U$3515,21,FALSE)</f>
        <v>0</v>
      </c>
      <c r="Q1223" s="1">
        <f>VLOOKUP(A1223,'ADM Details FY17'!$A$3:$V$3515,22,FALSE)</f>
        <v>0</v>
      </c>
      <c r="R1223" s="1">
        <f>VLOOKUP(A1223,'ADM Details FY17'!$A$3:$W$3515,23,FALSE)</f>
        <v>0</v>
      </c>
      <c r="S1223" s="1">
        <f>VLOOKUP(A1223,'ADM Details FY17'!$A$3:$X$3515,24,FALSE)</f>
        <v>0</v>
      </c>
      <c r="T1223" s="1">
        <f>VLOOKUP(A1223,'ADM Details FY17'!$A$3:$Y$3515,25,FALSE)</f>
        <v>0</v>
      </c>
      <c r="U1223" s="1">
        <f>VLOOKUP(A1223,'ADM Details FY17'!$A$3:$AA$3515,27,FALSE)</f>
        <v>0</v>
      </c>
      <c r="V1223" s="1">
        <f>IFERROR(VLOOKUP(C1223,'eindex _tget pp '!$A$4:$E$615,5,FALSE),0)</f>
        <v>108.98425476930225</v>
      </c>
      <c r="W1223" s="31">
        <f>IFERROR(VLOOKUP(C1223,'eindex _tget pp '!$A$4:$F$615,6,FALSE),0)</f>
        <v>0.40159160910000002</v>
      </c>
      <c r="X1223" s="4">
        <f>IFERROR(VLOOKUP(B1223,'eschools 16'!$A$2:$F$25,6,FALSE),1)</f>
        <v>1</v>
      </c>
      <c r="Y1223" s="1">
        <f t="shared" si="95"/>
        <v>22.34</v>
      </c>
      <c r="Z1223" s="1">
        <f t="shared" si="96"/>
        <v>89.57</v>
      </c>
      <c r="AA1223" s="31">
        <f>IFERROR(VLOOKUP(C1223,'eindex _tget pp '!$A$4:$G$615,7,FALSE),0)</f>
        <v>0.40405653400000002</v>
      </c>
      <c r="AB1223" s="1">
        <f>VLOOKUP(A1223,'ADM Details FY17'!$A$3:$AB$3515,28,FALSE)</f>
        <v>0</v>
      </c>
      <c r="AC1223" s="1">
        <f t="shared" si="97"/>
        <v>0</v>
      </c>
      <c r="AD1223" s="1">
        <f t="shared" si="98"/>
        <v>0.82</v>
      </c>
      <c r="AE1223" s="1">
        <f t="shared" si="99"/>
        <v>122.99999999999999</v>
      </c>
    </row>
    <row r="1224" spans="1:31" x14ac:dyDescent="0.25">
      <c r="A1224" t="str">
        <f>B1224&amp;"-"&amp;COUNTIF($B$3:B1224,B1224)</f>
        <v>303-69</v>
      </c>
      <c r="B1224">
        <v>303</v>
      </c>
      <c r="C1224" s="18">
        <f>VLOOKUP(A1224,'ADM Details FY17'!$A$3:$D$3515,4,FALSE)</f>
        <v>44628</v>
      </c>
      <c r="D1224" s="1">
        <f>VLOOKUP(A1224,'ADM Details FY17'!$A$3:$E$3515,5,FALSE)</f>
        <v>0.12</v>
      </c>
      <c r="E1224" s="1">
        <f>VLOOKUP(A1224,'ADM Details FY17'!$A$3:$F$3515,6,FALSE)</f>
        <v>0</v>
      </c>
      <c r="F1224" s="1">
        <f>VLOOKUP(A1224,'ADM Details FY17'!$A$3:$G$3515,7,FALSE)</f>
        <v>0</v>
      </c>
      <c r="G1224" s="1">
        <f>VLOOKUP(A1224,'ADM Details FY17'!$A$3:$H$3515,8,FALSE)</f>
        <v>0</v>
      </c>
      <c r="H1224" s="1">
        <f>VLOOKUP(A1224,'ADM Details FY17'!$A$3:$I$3515,9,FALSE)</f>
        <v>0</v>
      </c>
      <c r="I1224" s="1">
        <f>VLOOKUP(A1224,'ADM Details FY17'!$A$3:$J$3517,10,FALSE)</f>
        <v>0</v>
      </c>
      <c r="J1224" s="1">
        <f>VLOOKUP(A1224,'ADM Details FY17'!$A$3:$K$3515,11,FALSE)</f>
        <v>0</v>
      </c>
      <c r="K1224" s="1">
        <f>VLOOKUP(A1224,'ADM Details FY17'!$A$3:$M$3515,13,FALSE)</f>
        <v>0.12</v>
      </c>
      <c r="L1224" s="1">
        <f>VLOOKUP(A1224,'ADM Details FY17'!$A$3:$O$3515,15,FALSE)</f>
        <v>0</v>
      </c>
      <c r="M1224" s="1">
        <f>VLOOKUP(A1224,'ADM Details FY17'!$A$3:$P$3515,16,FALSE)</f>
        <v>0</v>
      </c>
      <c r="N1224" s="1">
        <f>VLOOKUP(A1224,'ADM Details FY17'!$A$3:$Q$3515,17,FALSE)</f>
        <v>0</v>
      </c>
      <c r="O1224" s="1">
        <f>VLOOKUP(A1224,'ADM Details FY17'!$A$3:$S$3515,19,FALSE)</f>
        <v>0</v>
      </c>
      <c r="P1224" s="1">
        <f>VLOOKUP(A1224,'ADM Details FY17'!$A$3:$U$3515,21,FALSE)</f>
        <v>0</v>
      </c>
      <c r="Q1224" s="1">
        <f>VLOOKUP(A1224,'ADM Details FY17'!$A$3:$V$3515,22,FALSE)</f>
        <v>0</v>
      </c>
      <c r="R1224" s="1">
        <f>VLOOKUP(A1224,'ADM Details FY17'!$A$3:$W$3515,23,FALSE)</f>
        <v>0</v>
      </c>
      <c r="S1224" s="1">
        <f>VLOOKUP(A1224,'ADM Details FY17'!$A$3:$X$3515,24,FALSE)</f>
        <v>0</v>
      </c>
      <c r="T1224" s="1">
        <f>VLOOKUP(A1224,'ADM Details FY17'!$A$3:$Y$3515,25,FALSE)</f>
        <v>0</v>
      </c>
      <c r="U1224" s="1">
        <f>VLOOKUP(A1224,'ADM Details FY17'!$A$3:$AA$3515,27,FALSE)</f>
        <v>0</v>
      </c>
      <c r="V1224" s="1">
        <f>IFERROR(VLOOKUP(C1224,'eindex _tget pp '!$A$4:$E$615,5,FALSE),0)</f>
        <v>1995.9066048984539</v>
      </c>
      <c r="W1224" s="31">
        <f>IFERROR(VLOOKUP(C1224,'eindex _tget pp '!$A$4:$F$615,6,FALSE),0)</f>
        <v>3.7018549199000002</v>
      </c>
      <c r="X1224" s="4">
        <f>IFERROR(VLOOKUP(B1224,'eschools 16'!$A$2:$F$25,6,FALSE),1)</f>
        <v>1</v>
      </c>
      <c r="Y1224" s="1">
        <f t="shared" si="95"/>
        <v>59.88</v>
      </c>
      <c r="Z1224" s="1">
        <f t="shared" si="96"/>
        <v>120.83</v>
      </c>
      <c r="AA1224" s="31">
        <f>IFERROR(VLOOKUP(C1224,'eindex _tget pp '!$A$4:$G$615,7,FALSE),0)</f>
        <v>0.86605431399999999</v>
      </c>
      <c r="AB1224" s="1">
        <f>VLOOKUP(A1224,'ADM Details FY17'!$A$3:$AB$3515,28,FALSE)</f>
        <v>0</v>
      </c>
      <c r="AC1224" s="1">
        <f t="shared" si="97"/>
        <v>0</v>
      </c>
      <c r="AD1224" s="1">
        <f t="shared" si="98"/>
        <v>0.12</v>
      </c>
      <c r="AE1224" s="1">
        <f t="shared" si="99"/>
        <v>18</v>
      </c>
    </row>
    <row r="1225" spans="1:31" x14ac:dyDescent="0.25">
      <c r="A1225" t="str">
        <f>B1225&amp;"-"&amp;COUNTIF($B$3:B1225,B1225)</f>
        <v>303-70</v>
      </c>
      <c r="B1225">
        <v>303</v>
      </c>
      <c r="C1225" s="18">
        <f>VLOOKUP(A1225,'ADM Details FY17'!$A$3:$D$3515,4,FALSE)</f>
        <v>49395</v>
      </c>
      <c r="D1225" s="1">
        <f>VLOOKUP(A1225,'ADM Details FY17'!$A$3:$E$3515,5,FALSE)</f>
        <v>0.91</v>
      </c>
      <c r="E1225" s="1">
        <f>VLOOKUP(A1225,'ADM Details FY17'!$A$3:$F$3515,6,FALSE)</f>
        <v>0</v>
      </c>
      <c r="F1225" s="1">
        <f>VLOOKUP(A1225,'ADM Details FY17'!$A$3:$G$3515,7,FALSE)</f>
        <v>0.76</v>
      </c>
      <c r="G1225" s="1">
        <f>VLOOKUP(A1225,'ADM Details FY17'!$A$3:$H$3515,8,FALSE)</f>
        <v>0</v>
      </c>
      <c r="H1225" s="1">
        <f>VLOOKUP(A1225,'ADM Details FY17'!$A$3:$I$3515,9,FALSE)</f>
        <v>0</v>
      </c>
      <c r="I1225" s="1">
        <f>VLOOKUP(A1225,'ADM Details FY17'!$A$3:$J$3517,10,FALSE)</f>
        <v>0</v>
      </c>
      <c r="J1225" s="1">
        <f>VLOOKUP(A1225,'ADM Details FY17'!$A$3:$K$3515,11,FALSE)</f>
        <v>0</v>
      </c>
      <c r="K1225" s="1">
        <f>VLOOKUP(A1225,'ADM Details FY17'!$A$3:$M$3515,13,FALSE)</f>
        <v>0.91</v>
      </c>
      <c r="L1225" s="1">
        <f>VLOOKUP(A1225,'ADM Details FY17'!$A$3:$O$3515,15,FALSE)</f>
        <v>0</v>
      </c>
      <c r="M1225" s="1">
        <f>VLOOKUP(A1225,'ADM Details FY17'!$A$3:$P$3515,16,FALSE)</f>
        <v>0</v>
      </c>
      <c r="N1225" s="1">
        <f>VLOOKUP(A1225,'ADM Details FY17'!$A$3:$Q$3515,17,FALSE)</f>
        <v>0</v>
      </c>
      <c r="O1225" s="1">
        <f>VLOOKUP(A1225,'ADM Details FY17'!$A$3:$S$3515,19,FALSE)</f>
        <v>0</v>
      </c>
      <c r="P1225" s="1">
        <f>VLOOKUP(A1225,'ADM Details FY17'!$A$3:$U$3515,21,FALSE)</f>
        <v>0</v>
      </c>
      <c r="Q1225" s="1">
        <f>VLOOKUP(A1225,'ADM Details FY17'!$A$3:$V$3515,22,FALSE)</f>
        <v>0</v>
      </c>
      <c r="R1225" s="1">
        <f>VLOOKUP(A1225,'ADM Details FY17'!$A$3:$W$3515,23,FALSE)</f>
        <v>0</v>
      </c>
      <c r="S1225" s="1">
        <f>VLOOKUP(A1225,'ADM Details FY17'!$A$3:$X$3515,24,FALSE)</f>
        <v>0</v>
      </c>
      <c r="T1225" s="1">
        <f>VLOOKUP(A1225,'ADM Details FY17'!$A$3:$Y$3515,25,FALSE)</f>
        <v>0</v>
      </c>
      <c r="U1225" s="1">
        <f>VLOOKUP(A1225,'ADM Details FY17'!$A$3:$AA$3515,27,FALSE)</f>
        <v>0</v>
      </c>
      <c r="V1225" s="1">
        <f>IFERROR(VLOOKUP(C1225,'eindex _tget pp '!$A$4:$E$615,5,FALSE),0)</f>
        <v>288.60255548083393</v>
      </c>
      <c r="W1225" s="31">
        <f>IFERROR(VLOOKUP(C1225,'eindex _tget pp '!$A$4:$F$615,6,FALSE),0)</f>
        <v>0.24271120469999999</v>
      </c>
      <c r="X1225" s="4">
        <f>IFERROR(VLOOKUP(B1225,'eschools 16'!$A$2:$F$25,6,FALSE),1)</f>
        <v>1</v>
      </c>
      <c r="Y1225" s="1">
        <f t="shared" si="95"/>
        <v>65.66</v>
      </c>
      <c r="Z1225" s="1">
        <f t="shared" si="96"/>
        <v>60.08</v>
      </c>
      <c r="AA1225" s="31">
        <f>IFERROR(VLOOKUP(C1225,'eindex _tget pp '!$A$4:$G$615,7,FALSE),0)</f>
        <v>0.42263481800000002</v>
      </c>
      <c r="AB1225" s="1">
        <f>VLOOKUP(A1225,'ADM Details FY17'!$A$3:$AB$3515,28,FALSE)</f>
        <v>0</v>
      </c>
      <c r="AC1225" s="1">
        <f t="shared" si="97"/>
        <v>0</v>
      </c>
      <c r="AD1225" s="1">
        <f t="shared" si="98"/>
        <v>0.91</v>
      </c>
      <c r="AE1225" s="1">
        <f t="shared" si="99"/>
        <v>136.5</v>
      </c>
    </row>
    <row r="1226" spans="1:31" x14ac:dyDescent="0.25">
      <c r="A1226" t="str">
        <f>B1226&amp;"-"&amp;COUNTIF($B$3:B1226,B1226)</f>
        <v>303-71</v>
      </c>
      <c r="B1226">
        <v>303</v>
      </c>
      <c r="C1226" s="18">
        <f>VLOOKUP(A1226,'ADM Details FY17'!$A$3:$D$3515,4,FALSE)</f>
        <v>45880</v>
      </c>
      <c r="D1226" s="1">
        <f>VLOOKUP(A1226,'ADM Details FY17'!$A$3:$E$3515,5,FALSE)</f>
        <v>0.52</v>
      </c>
      <c r="E1226" s="1">
        <f>VLOOKUP(A1226,'ADM Details FY17'!$A$3:$F$3515,6,FALSE)</f>
        <v>0</v>
      </c>
      <c r="F1226" s="1">
        <f>VLOOKUP(A1226,'ADM Details FY17'!$A$3:$G$3515,7,FALSE)</f>
        <v>0</v>
      </c>
      <c r="G1226" s="1">
        <f>VLOOKUP(A1226,'ADM Details FY17'!$A$3:$H$3515,8,FALSE)</f>
        <v>0</v>
      </c>
      <c r="H1226" s="1">
        <f>VLOOKUP(A1226,'ADM Details FY17'!$A$3:$I$3515,9,FALSE)</f>
        <v>0</v>
      </c>
      <c r="I1226" s="1">
        <f>VLOOKUP(A1226,'ADM Details FY17'!$A$3:$J$3517,10,FALSE)</f>
        <v>0</v>
      </c>
      <c r="J1226" s="1">
        <f>VLOOKUP(A1226,'ADM Details FY17'!$A$3:$K$3515,11,FALSE)</f>
        <v>0</v>
      </c>
      <c r="K1226" s="1">
        <f>VLOOKUP(A1226,'ADM Details FY17'!$A$3:$M$3515,13,FALSE)</f>
        <v>0.52</v>
      </c>
      <c r="L1226" s="1">
        <f>VLOOKUP(A1226,'ADM Details FY17'!$A$3:$O$3515,15,FALSE)</f>
        <v>0</v>
      </c>
      <c r="M1226" s="1">
        <f>VLOOKUP(A1226,'ADM Details FY17'!$A$3:$P$3515,16,FALSE)</f>
        <v>0</v>
      </c>
      <c r="N1226" s="1">
        <f>VLOOKUP(A1226,'ADM Details FY17'!$A$3:$Q$3515,17,FALSE)</f>
        <v>0</v>
      </c>
      <c r="O1226" s="1">
        <f>VLOOKUP(A1226,'ADM Details FY17'!$A$3:$S$3515,19,FALSE)</f>
        <v>0</v>
      </c>
      <c r="P1226" s="1">
        <f>VLOOKUP(A1226,'ADM Details FY17'!$A$3:$U$3515,21,FALSE)</f>
        <v>0</v>
      </c>
      <c r="Q1226" s="1">
        <f>VLOOKUP(A1226,'ADM Details FY17'!$A$3:$V$3515,22,FALSE)</f>
        <v>0</v>
      </c>
      <c r="R1226" s="1">
        <f>VLOOKUP(A1226,'ADM Details FY17'!$A$3:$W$3515,23,FALSE)</f>
        <v>0</v>
      </c>
      <c r="S1226" s="1">
        <f>VLOOKUP(A1226,'ADM Details FY17'!$A$3:$X$3515,24,FALSE)</f>
        <v>0</v>
      </c>
      <c r="T1226" s="1">
        <f>VLOOKUP(A1226,'ADM Details FY17'!$A$3:$Y$3515,25,FALSE)</f>
        <v>0</v>
      </c>
      <c r="U1226" s="1">
        <f>VLOOKUP(A1226,'ADM Details FY17'!$A$3:$AA$3515,27,FALSE)</f>
        <v>0</v>
      </c>
      <c r="V1226" s="1">
        <f>IFERROR(VLOOKUP(C1226,'eindex _tget pp '!$A$4:$E$615,5,FALSE),0)</f>
        <v>654.79050410710397</v>
      </c>
      <c r="W1226" s="31">
        <f>IFERROR(VLOOKUP(C1226,'eindex _tget pp '!$A$4:$F$615,6,FALSE),0)</f>
        <v>1.6327330888</v>
      </c>
      <c r="X1226" s="4">
        <f>IFERROR(VLOOKUP(B1226,'eschools 16'!$A$2:$F$25,6,FALSE),1)</f>
        <v>1</v>
      </c>
      <c r="Y1226" s="1">
        <f t="shared" si="95"/>
        <v>85.12</v>
      </c>
      <c r="Z1226" s="1">
        <f t="shared" si="96"/>
        <v>230.93</v>
      </c>
      <c r="AA1226" s="31">
        <f>IFERROR(VLOOKUP(C1226,'eindex _tget pp '!$A$4:$G$615,7,FALSE),0)</f>
        <v>0.56661868400000004</v>
      </c>
      <c r="AB1226" s="1">
        <f>VLOOKUP(A1226,'ADM Details FY17'!$A$3:$AB$3515,28,FALSE)</f>
        <v>0</v>
      </c>
      <c r="AC1226" s="1">
        <f t="shared" si="97"/>
        <v>0</v>
      </c>
      <c r="AD1226" s="1">
        <f t="shared" si="98"/>
        <v>0.52</v>
      </c>
      <c r="AE1226" s="1">
        <f t="shared" si="99"/>
        <v>78</v>
      </c>
    </row>
    <row r="1227" spans="1:31" x14ac:dyDescent="0.25">
      <c r="A1227" t="str">
        <f>B1227&amp;"-"&amp;COUNTIF($B$3:B1227,B1227)</f>
        <v>303-72</v>
      </c>
      <c r="B1227">
        <v>303</v>
      </c>
      <c r="C1227" s="18">
        <f>VLOOKUP(A1227,'ADM Details FY17'!$A$3:$D$3515,4,FALSE)</f>
        <v>44685</v>
      </c>
      <c r="D1227" s="1">
        <f>VLOOKUP(A1227,'ADM Details FY17'!$A$3:$E$3515,5,FALSE)</f>
        <v>0.57999999999999996</v>
      </c>
      <c r="E1227" s="1">
        <f>VLOOKUP(A1227,'ADM Details FY17'!$A$3:$F$3515,6,FALSE)</f>
        <v>0</v>
      </c>
      <c r="F1227" s="1">
        <f>VLOOKUP(A1227,'ADM Details FY17'!$A$3:$G$3515,7,FALSE)</f>
        <v>0</v>
      </c>
      <c r="G1227" s="1">
        <f>VLOOKUP(A1227,'ADM Details FY17'!$A$3:$H$3515,8,FALSE)</f>
        <v>0.54</v>
      </c>
      <c r="H1227" s="1">
        <f>VLOOKUP(A1227,'ADM Details FY17'!$A$3:$I$3515,9,FALSE)</f>
        <v>0</v>
      </c>
      <c r="I1227" s="1">
        <f>VLOOKUP(A1227,'ADM Details FY17'!$A$3:$J$3517,10,FALSE)</f>
        <v>0</v>
      </c>
      <c r="J1227" s="1">
        <f>VLOOKUP(A1227,'ADM Details FY17'!$A$3:$K$3515,11,FALSE)</f>
        <v>0</v>
      </c>
      <c r="K1227" s="1">
        <f>VLOOKUP(A1227,'ADM Details FY17'!$A$3:$M$3515,13,FALSE)</f>
        <v>0.57999999999999996</v>
      </c>
      <c r="L1227" s="1">
        <f>VLOOKUP(A1227,'ADM Details FY17'!$A$3:$O$3515,15,FALSE)</f>
        <v>0</v>
      </c>
      <c r="M1227" s="1">
        <f>VLOOKUP(A1227,'ADM Details FY17'!$A$3:$P$3515,16,FALSE)</f>
        <v>0</v>
      </c>
      <c r="N1227" s="1">
        <f>VLOOKUP(A1227,'ADM Details FY17'!$A$3:$Q$3515,17,FALSE)</f>
        <v>0</v>
      </c>
      <c r="O1227" s="1">
        <f>VLOOKUP(A1227,'ADM Details FY17'!$A$3:$S$3515,19,FALSE)</f>
        <v>0</v>
      </c>
      <c r="P1227" s="1">
        <f>VLOOKUP(A1227,'ADM Details FY17'!$A$3:$U$3515,21,FALSE)</f>
        <v>0</v>
      </c>
      <c r="Q1227" s="1">
        <f>VLOOKUP(A1227,'ADM Details FY17'!$A$3:$V$3515,22,FALSE)</f>
        <v>0</v>
      </c>
      <c r="R1227" s="1">
        <f>VLOOKUP(A1227,'ADM Details FY17'!$A$3:$W$3515,23,FALSE)</f>
        <v>0</v>
      </c>
      <c r="S1227" s="1">
        <f>VLOOKUP(A1227,'ADM Details FY17'!$A$3:$X$3515,24,FALSE)</f>
        <v>0</v>
      </c>
      <c r="T1227" s="1">
        <f>VLOOKUP(A1227,'ADM Details FY17'!$A$3:$Y$3515,25,FALSE)</f>
        <v>0</v>
      </c>
      <c r="U1227" s="1">
        <f>VLOOKUP(A1227,'ADM Details FY17'!$A$3:$AA$3515,27,FALSE)</f>
        <v>0</v>
      </c>
      <c r="V1227" s="1">
        <f>IFERROR(VLOOKUP(C1227,'eindex _tget pp '!$A$4:$E$615,5,FALSE),0)</f>
        <v>547.87772208712238</v>
      </c>
      <c r="W1227" s="31">
        <f>IFERROR(VLOOKUP(C1227,'eindex _tget pp '!$A$4:$F$615,6,FALSE),0)</f>
        <v>3.7147421595000001</v>
      </c>
      <c r="X1227" s="4">
        <f>IFERROR(VLOOKUP(B1227,'eschools 16'!$A$2:$F$25,6,FALSE),1)</f>
        <v>1</v>
      </c>
      <c r="Y1227" s="1">
        <f t="shared" si="95"/>
        <v>79.44</v>
      </c>
      <c r="Z1227" s="1">
        <f t="shared" si="96"/>
        <v>586.04</v>
      </c>
      <c r="AA1227" s="31">
        <f>IFERROR(VLOOKUP(C1227,'eindex _tget pp '!$A$4:$G$615,7,FALSE),0)</f>
        <v>0.59611453800000003</v>
      </c>
      <c r="AB1227" s="1">
        <f>VLOOKUP(A1227,'ADM Details FY17'!$A$3:$AB$3515,28,FALSE)</f>
        <v>0</v>
      </c>
      <c r="AC1227" s="1">
        <f t="shared" si="97"/>
        <v>0</v>
      </c>
      <c r="AD1227" s="1">
        <f t="shared" si="98"/>
        <v>0.57999999999999996</v>
      </c>
      <c r="AE1227" s="1">
        <f t="shared" si="99"/>
        <v>87</v>
      </c>
    </row>
    <row r="1228" spans="1:31" x14ac:dyDescent="0.25">
      <c r="A1228" t="str">
        <f>B1228&amp;"-"&amp;COUNTIF($B$3:B1228,B1228)</f>
        <v>303-73</v>
      </c>
      <c r="B1228">
        <v>303</v>
      </c>
      <c r="C1228" s="18">
        <f>VLOOKUP(A1228,'ADM Details FY17'!$A$3:$D$3515,4,FALSE)</f>
        <v>47894</v>
      </c>
      <c r="D1228" s="1">
        <f>VLOOKUP(A1228,'ADM Details FY17'!$A$3:$E$3515,5,FALSE)</f>
        <v>0.42</v>
      </c>
      <c r="E1228" s="1">
        <f>VLOOKUP(A1228,'ADM Details FY17'!$A$3:$F$3515,6,FALSE)</f>
        <v>0</v>
      </c>
      <c r="F1228" s="1">
        <f>VLOOKUP(A1228,'ADM Details FY17'!$A$3:$G$3515,7,FALSE)</f>
        <v>0</v>
      </c>
      <c r="G1228" s="1">
        <f>VLOOKUP(A1228,'ADM Details FY17'!$A$3:$H$3515,8,FALSE)</f>
        <v>0.42</v>
      </c>
      <c r="H1228" s="1">
        <f>VLOOKUP(A1228,'ADM Details FY17'!$A$3:$I$3515,9,FALSE)</f>
        <v>0</v>
      </c>
      <c r="I1228" s="1">
        <f>VLOOKUP(A1228,'ADM Details FY17'!$A$3:$J$3517,10,FALSE)</f>
        <v>0</v>
      </c>
      <c r="J1228" s="1">
        <f>VLOOKUP(A1228,'ADM Details FY17'!$A$3:$K$3515,11,FALSE)</f>
        <v>0</v>
      </c>
      <c r="K1228" s="1">
        <f>VLOOKUP(A1228,'ADM Details FY17'!$A$3:$M$3515,13,FALSE)</f>
        <v>0.42</v>
      </c>
      <c r="L1228" s="1">
        <f>VLOOKUP(A1228,'ADM Details FY17'!$A$3:$O$3515,15,FALSE)</f>
        <v>0</v>
      </c>
      <c r="M1228" s="1">
        <f>VLOOKUP(A1228,'ADM Details FY17'!$A$3:$P$3515,16,FALSE)</f>
        <v>0</v>
      </c>
      <c r="N1228" s="1">
        <f>VLOOKUP(A1228,'ADM Details FY17'!$A$3:$Q$3515,17,FALSE)</f>
        <v>0</v>
      </c>
      <c r="O1228" s="1">
        <f>VLOOKUP(A1228,'ADM Details FY17'!$A$3:$S$3515,19,FALSE)</f>
        <v>0</v>
      </c>
      <c r="P1228" s="1">
        <f>VLOOKUP(A1228,'ADM Details FY17'!$A$3:$U$3515,21,FALSE)</f>
        <v>0</v>
      </c>
      <c r="Q1228" s="1">
        <f>VLOOKUP(A1228,'ADM Details FY17'!$A$3:$V$3515,22,FALSE)</f>
        <v>0</v>
      </c>
      <c r="R1228" s="1">
        <f>VLOOKUP(A1228,'ADM Details FY17'!$A$3:$W$3515,23,FALSE)</f>
        <v>0</v>
      </c>
      <c r="S1228" s="1">
        <f>VLOOKUP(A1228,'ADM Details FY17'!$A$3:$X$3515,24,FALSE)</f>
        <v>0</v>
      </c>
      <c r="T1228" s="1">
        <f>VLOOKUP(A1228,'ADM Details FY17'!$A$3:$Y$3515,25,FALSE)</f>
        <v>0</v>
      </c>
      <c r="U1228" s="1">
        <f>VLOOKUP(A1228,'ADM Details FY17'!$A$3:$AA$3515,27,FALSE)</f>
        <v>0</v>
      </c>
      <c r="V1228" s="1">
        <f>IFERROR(VLOOKUP(C1228,'eindex _tget pp '!$A$4:$E$615,5,FALSE),0)</f>
        <v>0</v>
      </c>
      <c r="W1228" s="31">
        <f>IFERROR(VLOOKUP(C1228,'eindex _tget pp '!$A$4:$F$615,6,FALSE),0)</f>
        <v>0.33520351980000002</v>
      </c>
      <c r="X1228" s="4">
        <f>IFERROR(VLOOKUP(B1228,'eschools 16'!$A$2:$F$25,6,FALSE),1)</f>
        <v>1</v>
      </c>
      <c r="Y1228" s="1">
        <f t="shared" si="95"/>
        <v>0</v>
      </c>
      <c r="Z1228" s="1">
        <f t="shared" si="96"/>
        <v>38.29</v>
      </c>
      <c r="AA1228" s="31">
        <f>IFERROR(VLOOKUP(C1228,'eindex _tget pp '!$A$4:$G$615,7,FALSE),0)</f>
        <v>0.22500991300000001</v>
      </c>
      <c r="AB1228" s="1">
        <f>VLOOKUP(A1228,'ADM Details FY17'!$A$3:$AB$3515,28,FALSE)</f>
        <v>0</v>
      </c>
      <c r="AC1228" s="1">
        <f t="shared" si="97"/>
        <v>0</v>
      </c>
      <c r="AD1228" s="1">
        <f t="shared" si="98"/>
        <v>0.42</v>
      </c>
      <c r="AE1228" s="1">
        <f t="shared" si="99"/>
        <v>63</v>
      </c>
    </row>
    <row r="1229" spans="1:31" x14ac:dyDescent="0.25">
      <c r="A1229" t="str">
        <f>B1229&amp;"-"&amp;COUNTIF($B$3:B1229,B1229)</f>
        <v>303-74</v>
      </c>
      <c r="B1229">
        <v>303</v>
      </c>
      <c r="C1229" s="18">
        <f>VLOOKUP(A1229,'ADM Details FY17'!$A$3:$D$3515,4,FALSE)</f>
        <v>49213</v>
      </c>
      <c r="D1229" s="1">
        <f>VLOOKUP(A1229,'ADM Details FY17'!$A$3:$E$3515,5,FALSE)</f>
        <v>2</v>
      </c>
      <c r="E1229" s="1">
        <f>VLOOKUP(A1229,'ADM Details FY17'!$A$3:$F$3515,6,FALSE)</f>
        <v>0</v>
      </c>
      <c r="F1229" s="1">
        <f>VLOOKUP(A1229,'ADM Details FY17'!$A$3:$G$3515,7,FALSE)</f>
        <v>1</v>
      </c>
      <c r="G1229" s="1">
        <f>VLOOKUP(A1229,'ADM Details FY17'!$A$3:$H$3515,8,FALSE)</f>
        <v>0.99</v>
      </c>
      <c r="H1229" s="1">
        <f>VLOOKUP(A1229,'ADM Details FY17'!$A$3:$I$3515,9,FALSE)</f>
        <v>0</v>
      </c>
      <c r="I1229" s="1">
        <f>VLOOKUP(A1229,'ADM Details FY17'!$A$3:$J$3517,10,FALSE)</f>
        <v>0</v>
      </c>
      <c r="J1229" s="1">
        <f>VLOOKUP(A1229,'ADM Details FY17'!$A$3:$K$3515,11,FALSE)</f>
        <v>0</v>
      </c>
      <c r="K1229" s="1">
        <f>VLOOKUP(A1229,'ADM Details FY17'!$A$3:$M$3515,13,FALSE)</f>
        <v>2</v>
      </c>
      <c r="L1229" s="1">
        <f>VLOOKUP(A1229,'ADM Details FY17'!$A$3:$O$3515,15,FALSE)</f>
        <v>0</v>
      </c>
      <c r="M1229" s="1">
        <f>VLOOKUP(A1229,'ADM Details FY17'!$A$3:$P$3515,16,FALSE)</f>
        <v>0</v>
      </c>
      <c r="N1229" s="1">
        <f>VLOOKUP(A1229,'ADM Details FY17'!$A$3:$Q$3515,17,FALSE)</f>
        <v>0</v>
      </c>
      <c r="O1229" s="1">
        <f>VLOOKUP(A1229,'ADM Details FY17'!$A$3:$S$3515,19,FALSE)</f>
        <v>0</v>
      </c>
      <c r="P1229" s="1">
        <f>VLOOKUP(A1229,'ADM Details FY17'!$A$3:$U$3515,21,FALSE)</f>
        <v>0</v>
      </c>
      <c r="Q1229" s="1">
        <f>VLOOKUP(A1229,'ADM Details FY17'!$A$3:$V$3515,22,FALSE)</f>
        <v>0</v>
      </c>
      <c r="R1229" s="1">
        <f>VLOOKUP(A1229,'ADM Details FY17'!$A$3:$W$3515,23,FALSE)</f>
        <v>0</v>
      </c>
      <c r="S1229" s="1">
        <f>VLOOKUP(A1229,'ADM Details FY17'!$A$3:$X$3515,24,FALSE)</f>
        <v>0</v>
      </c>
      <c r="T1229" s="1">
        <f>VLOOKUP(A1229,'ADM Details FY17'!$A$3:$Y$3515,25,FALSE)</f>
        <v>0</v>
      </c>
      <c r="U1229" s="1">
        <f>VLOOKUP(A1229,'ADM Details FY17'!$A$3:$AA$3515,27,FALSE)</f>
        <v>0</v>
      </c>
      <c r="V1229" s="1">
        <f>IFERROR(VLOOKUP(C1229,'eindex _tget pp '!$A$4:$E$615,5,FALSE),0)</f>
        <v>274.99350937079464</v>
      </c>
      <c r="W1229" s="31">
        <f>IFERROR(VLOOKUP(C1229,'eindex _tget pp '!$A$4:$F$615,6,FALSE),0)</f>
        <v>0.297054665</v>
      </c>
      <c r="X1229" s="4">
        <f>IFERROR(VLOOKUP(B1229,'eschools 16'!$A$2:$F$25,6,FALSE),1)</f>
        <v>1</v>
      </c>
      <c r="Y1229" s="1">
        <f t="shared" si="95"/>
        <v>137.5</v>
      </c>
      <c r="Z1229" s="1">
        <f t="shared" si="96"/>
        <v>161.6</v>
      </c>
      <c r="AA1229" s="31">
        <f>IFERROR(VLOOKUP(C1229,'eindex _tget pp '!$A$4:$G$615,7,FALSE),0)</f>
        <v>0.459235169</v>
      </c>
      <c r="AB1229" s="1">
        <f>VLOOKUP(A1229,'ADM Details FY17'!$A$3:$AB$3515,28,FALSE)</f>
        <v>0</v>
      </c>
      <c r="AC1229" s="1">
        <f t="shared" si="97"/>
        <v>0</v>
      </c>
      <c r="AD1229" s="1">
        <f t="shared" si="98"/>
        <v>2</v>
      </c>
      <c r="AE1229" s="1">
        <f t="shared" si="99"/>
        <v>300</v>
      </c>
    </row>
    <row r="1230" spans="1:31" x14ac:dyDescent="0.25">
      <c r="A1230" t="str">
        <f>B1230&amp;"-"&amp;COUNTIF($B$3:B1230,B1230)</f>
        <v>303-75</v>
      </c>
      <c r="B1230">
        <v>303</v>
      </c>
      <c r="C1230" s="18">
        <f>VLOOKUP(A1230,'ADM Details FY17'!$A$3:$D$3515,4,FALSE)</f>
        <v>44735</v>
      </c>
      <c r="D1230" s="1">
        <f>VLOOKUP(A1230,'ADM Details FY17'!$A$3:$E$3515,5,FALSE)</f>
        <v>0.68</v>
      </c>
      <c r="E1230" s="1">
        <f>VLOOKUP(A1230,'ADM Details FY17'!$A$3:$F$3515,6,FALSE)</f>
        <v>0</v>
      </c>
      <c r="F1230" s="1">
        <f>VLOOKUP(A1230,'ADM Details FY17'!$A$3:$G$3515,7,FALSE)</f>
        <v>0</v>
      </c>
      <c r="G1230" s="1">
        <f>VLOOKUP(A1230,'ADM Details FY17'!$A$3:$H$3515,8,FALSE)</f>
        <v>0</v>
      </c>
      <c r="H1230" s="1">
        <f>VLOOKUP(A1230,'ADM Details FY17'!$A$3:$I$3515,9,FALSE)</f>
        <v>0</v>
      </c>
      <c r="I1230" s="1">
        <f>VLOOKUP(A1230,'ADM Details FY17'!$A$3:$J$3517,10,FALSE)</f>
        <v>0</v>
      </c>
      <c r="J1230" s="1">
        <f>VLOOKUP(A1230,'ADM Details FY17'!$A$3:$K$3515,11,FALSE)</f>
        <v>0</v>
      </c>
      <c r="K1230" s="1">
        <f>VLOOKUP(A1230,'ADM Details FY17'!$A$3:$M$3515,13,FALSE)</f>
        <v>0.68</v>
      </c>
      <c r="L1230" s="1">
        <f>VLOOKUP(A1230,'ADM Details FY17'!$A$3:$O$3515,15,FALSE)</f>
        <v>0</v>
      </c>
      <c r="M1230" s="1">
        <f>VLOOKUP(A1230,'ADM Details FY17'!$A$3:$P$3515,16,FALSE)</f>
        <v>0</v>
      </c>
      <c r="N1230" s="1">
        <f>VLOOKUP(A1230,'ADM Details FY17'!$A$3:$Q$3515,17,FALSE)</f>
        <v>0</v>
      </c>
      <c r="O1230" s="1">
        <f>VLOOKUP(A1230,'ADM Details FY17'!$A$3:$S$3515,19,FALSE)</f>
        <v>0</v>
      </c>
      <c r="P1230" s="1">
        <f>VLOOKUP(A1230,'ADM Details FY17'!$A$3:$U$3515,21,FALSE)</f>
        <v>0</v>
      </c>
      <c r="Q1230" s="1">
        <f>VLOOKUP(A1230,'ADM Details FY17'!$A$3:$V$3515,22,FALSE)</f>
        <v>0</v>
      </c>
      <c r="R1230" s="1">
        <f>VLOOKUP(A1230,'ADM Details FY17'!$A$3:$W$3515,23,FALSE)</f>
        <v>0</v>
      </c>
      <c r="S1230" s="1">
        <f>VLOOKUP(A1230,'ADM Details FY17'!$A$3:$X$3515,24,FALSE)</f>
        <v>0</v>
      </c>
      <c r="T1230" s="1">
        <f>VLOOKUP(A1230,'ADM Details FY17'!$A$3:$Y$3515,25,FALSE)</f>
        <v>0</v>
      </c>
      <c r="U1230" s="1">
        <f>VLOOKUP(A1230,'ADM Details FY17'!$A$3:$AA$3515,27,FALSE)</f>
        <v>0</v>
      </c>
      <c r="V1230" s="1">
        <f>IFERROR(VLOOKUP(C1230,'eindex _tget pp '!$A$4:$E$615,5,FALSE),0)</f>
        <v>346.28875077463101</v>
      </c>
      <c r="W1230" s="31">
        <f>IFERROR(VLOOKUP(C1230,'eindex _tget pp '!$A$4:$F$615,6,FALSE),0)</f>
        <v>1.1321607963</v>
      </c>
      <c r="X1230" s="4">
        <f>IFERROR(VLOOKUP(B1230,'eschools 16'!$A$2:$F$25,6,FALSE),1)</f>
        <v>1</v>
      </c>
      <c r="Y1230" s="1">
        <f t="shared" si="95"/>
        <v>58.87</v>
      </c>
      <c r="Z1230" s="1">
        <f t="shared" si="96"/>
        <v>209.4</v>
      </c>
      <c r="AA1230" s="31">
        <f>IFERROR(VLOOKUP(C1230,'eindex _tget pp '!$A$4:$G$615,7,FALSE),0)</f>
        <v>0.487040576</v>
      </c>
      <c r="AB1230" s="1">
        <f>VLOOKUP(A1230,'ADM Details FY17'!$A$3:$AB$3515,28,FALSE)</f>
        <v>0</v>
      </c>
      <c r="AC1230" s="1">
        <f t="shared" si="97"/>
        <v>0</v>
      </c>
      <c r="AD1230" s="1">
        <f t="shared" si="98"/>
        <v>0.68</v>
      </c>
      <c r="AE1230" s="1">
        <f t="shared" si="99"/>
        <v>102.00000000000001</v>
      </c>
    </row>
    <row r="1231" spans="1:31" x14ac:dyDescent="0.25">
      <c r="A1231" t="str">
        <f>B1231&amp;"-"&amp;COUNTIF($B$3:B1231,B1231)</f>
        <v>303-76</v>
      </c>
      <c r="B1231">
        <v>303</v>
      </c>
      <c r="C1231" s="18">
        <f>VLOOKUP(A1231,'ADM Details FY17'!$A$3:$D$3515,4,FALSE)</f>
        <v>44750</v>
      </c>
      <c r="D1231" s="1">
        <f>VLOOKUP(A1231,'ADM Details FY17'!$A$3:$E$3515,5,FALSE)</f>
        <v>0.28999999999999998</v>
      </c>
      <c r="E1231" s="1">
        <f>VLOOKUP(A1231,'ADM Details FY17'!$A$3:$F$3515,6,FALSE)</f>
        <v>0</v>
      </c>
      <c r="F1231" s="1">
        <f>VLOOKUP(A1231,'ADM Details FY17'!$A$3:$G$3515,7,FALSE)</f>
        <v>0</v>
      </c>
      <c r="G1231" s="1">
        <f>VLOOKUP(A1231,'ADM Details FY17'!$A$3:$H$3515,8,FALSE)</f>
        <v>0.28999999999999998</v>
      </c>
      <c r="H1231" s="1">
        <f>VLOOKUP(A1231,'ADM Details FY17'!$A$3:$I$3515,9,FALSE)</f>
        <v>0</v>
      </c>
      <c r="I1231" s="1">
        <f>VLOOKUP(A1231,'ADM Details FY17'!$A$3:$J$3517,10,FALSE)</f>
        <v>0</v>
      </c>
      <c r="J1231" s="1">
        <f>VLOOKUP(A1231,'ADM Details FY17'!$A$3:$K$3515,11,FALSE)</f>
        <v>0</v>
      </c>
      <c r="K1231" s="1">
        <f>VLOOKUP(A1231,'ADM Details FY17'!$A$3:$M$3515,13,FALSE)</f>
        <v>0.28999999999999998</v>
      </c>
      <c r="L1231" s="1">
        <f>VLOOKUP(A1231,'ADM Details FY17'!$A$3:$O$3515,15,FALSE)</f>
        <v>0</v>
      </c>
      <c r="M1231" s="1">
        <f>VLOOKUP(A1231,'ADM Details FY17'!$A$3:$P$3515,16,FALSE)</f>
        <v>0</v>
      </c>
      <c r="N1231" s="1">
        <f>VLOOKUP(A1231,'ADM Details FY17'!$A$3:$Q$3515,17,FALSE)</f>
        <v>0</v>
      </c>
      <c r="O1231" s="1">
        <f>VLOOKUP(A1231,'ADM Details FY17'!$A$3:$S$3515,19,FALSE)</f>
        <v>0</v>
      </c>
      <c r="P1231" s="1">
        <f>VLOOKUP(A1231,'ADM Details FY17'!$A$3:$U$3515,21,FALSE)</f>
        <v>0</v>
      </c>
      <c r="Q1231" s="1">
        <f>VLOOKUP(A1231,'ADM Details FY17'!$A$3:$V$3515,22,FALSE)</f>
        <v>0</v>
      </c>
      <c r="R1231" s="1">
        <f>VLOOKUP(A1231,'ADM Details FY17'!$A$3:$W$3515,23,FALSE)</f>
        <v>0</v>
      </c>
      <c r="S1231" s="1">
        <f>VLOOKUP(A1231,'ADM Details FY17'!$A$3:$X$3515,24,FALSE)</f>
        <v>0</v>
      </c>
      <c r="T1231" s="1">
        <f>VLOOKUP(A1231,'ADM Details FY17'!$A$3:$Y$3515,25,FALSE)</f>
        <v>0</v>
      </c>
      <c r="U1231" s="1">
        <f>VLOOKUP(A1231,'ADM Details FY17'!$A$3:$AA$3515,27,FALSE)</f>
        <v>0</v>
      </c>
      <c r="V1231" s="1">
        <f>IFERROR(VLOOKUP(C1231,'eindex _tget pp '!$A$4:$E$615,5,FALSE),0)</f>
        <v>0</v>
      </c>
      <c r="W1231" s="31">
        <f>IFERROR(VLOOKUP(C1231,'eindex _tget pp '!$A$4:$F$615,6,FALSE),0)</f>
        <v>0.62225380509999995</v>
      </c>
      <c r="X1231" s="4">
        <f>IFERROR(VLOOKUP(B1231,'eschools 16'!$A$2:$F$25,6,FALSE),1)</f>
        <v>1</v>
      </c>
      <c r="Y1231" s="1">
        <f t="shared" si="95"/>
        <v>0</v>
      </c>
      <c r="Z1231" s="1">
        <f t="shared" si="96"/>
        <v>49.08</v>
      </c>
      <c r="AA1231" s="31">
        <f>IFERROR(VLOOKUP(C1231,'eindex _tget pp '!$A$4:$G$615,7,FALSE),0)</f>
        <v>0.425171886</v>
      </c>
      <c r="AB1231" s="1">
        <f>VLOOKUP(A1231,'ADM Details FY17'!$A$3:$AB$3515,28,FALSE)</f>
        <v>0</v>
      </c>
      <c r="AC1231" s="1">
        <f t="shared" si="97"/>
        <v>0</v>
      </c>
      <c r="AD1231" s="1">
        <f t="shared" si="98"/>
        <v>0.28999999999999998</v>
      </c>
      <c r="AE1231" s="1">
        <f t="shared" si="99"/>
        <v>43.5</v>
      </c>
    </row>
    <row r="1232" spans="1:31" x14ac:dyDescent="0.25">
      <c r="A1232" t="str">
        <f>B1232&amp;"-"&amp;COUNTIF($B$3:B1232,B1232)</f>
        <v>303-77</v>
      </c>
      <c r="B1232">
        <v>303</v>
      </c>
      <c r="C1232" s="18">
        <f>VLOOKUP(A1232,'ADM Details FY17'!$A$3:$D$3515,4,FALSE)</f>
        <v>48363</v>
      </c>
      <c r="D1232" s="1">
        <f>VLOOKUP(A1232,'ADM Details FY17'!$A$3:$E$3515,5,FALSE)</f>
        <v>1</v>
      </c>
      <c r="E1232" s="1">
        <f>VLOOKUP(A1232,'ADM Details FY17'!$A$3:$F$3515,6,FALSE)</f>
        <v>0</v>
      </c>
      <c r="F1232" s="1">
        <f>VLOOKUP(A1232,'ADM Details FY17'!$A$3:$G$3515,7,FALSE)</f>
        <v>0</v>
      </c>
      <c r="G1232" s="1">
        <f>VLOOKUP(A1232,'ADM Details FY17'!$A$3:$H$3515,8,FALSE)</f>
        <v>0</v>
      </c>
      <c r="H1232" s="1">
        <f>VLOOKUP(A1232,'ADM Details FY17'!$A$3:$I$3515,9,FALSE)</f>
        <v>0</v>
      </c>
      <c r="I1232" s="1">
        <f>VLOOKUP(A1232,'ADM Details FY17'!$A$3:$J$3517,10,FALSE)</f>
        <v>0</v>
      </c>
      <c r="J1232" s="1">
        <f>VLOOKUP(A1232,'ADM Details FY17'!$A$3:$K$3515,11,FALSE)</f>
        <v>1</v>
      </c>
      <c r="K1232" s="1">
        <f>VLOOKUP(A1232,'ADM Details FY17'!$A$3:$M$3515,13,FALSE)</f>
        <v>1</v>
      </c>
      <c r="L1232" s="1">
        <f>VLOOKUP(A1232,'ADM Details FY17'!$A$3:$O$3515,15,FALSE)</f>
        <v>0</v>
      </c>
      <c r="M1232" s="1">
        <f>VLOOKUP(A1232,'ADM Details FY17'!$A$3:$P$3515,16,FALSE)</f>
        <v>0</v>
      </c>
      <c r="N1232" s="1">
        <f>VLOOKUP(A1232,'ADM Details FY17'!$A$3:$Q$3515,17,FALSE)</f>
        <v>0</v>
      </c>
      <c r="O1232" s="1">
        <f>VLOOKUP(A1232,'ADM Details FY17'!$A$3:$S$3515,19,FALSE)</f>
        <v>0</v>
      </c>
      <c r="P1232" s="1">
        <f>VLOOKUP(A1232,'ADM Details FY17'!$A$3:$U$3515,21,FALSE)</f>
        <v>0</v>
      </c>
      <c r="Q1232" s="1">
        <f>VLOOKUP(A1232,'ADM Details FY17'!$A$3:$V$3515,22,FALSE)</f>
        <v>0</v>
      </c>
      <c r="R1232" s="1">
        <f>VLOOKUP(A1232,'ADM Details FY17'!$A$3:$W$3515,23,FALSE)</f>
        <v>0</v>
      </c>
      <c r="S1232" s="1">
        <f>VLOOKUP(A1232,'ADM Details FY17'!$A$3:$X$3515,24,FALSE)</f>
        <v>0</v>
      </c>
      <c r="T1232" s="1">
        <f>VLOOKUP(A1232,'ADM Details FY17'!$A$3:$Y$3515,25,FALSE)</f>
        <v>0</v>
      </c>
      <c r="U1232" s="1">
        <f>VLOOKUP(A1232,'ADM Details FY17'!$A$3:$AA$3515,27,FALSE)</f>
        <v>0</v>
      </c>
      <c r="V1232" s="1">
        <f>IFERROR(VLOOKUP(C1232,'eindex _tget pp '!$A$4:$E$615,5,FALSE),0)</f>
        <v>82.026220386139443</v>
      </c>
      <c r="W1232" s="31">
        <f>IFERROR(VLOOKUP(C1232,'eindex _tget pp '!$A$4:$F$615,6,FALSE),0)</f>
        <v>0.30319736559999999</v>
      </c>
      <c r="X1232" s="4">
        <f>IFERROR(VLOOKUP(B1232,'eschools 16'!$A$2:$F$25,6,FALSE),1)</f>
        <v>1</v>
      </c>
      <c r="Y1232" s="1">
        <f t="shared" si="95"/>
        <v>20.51</v>
      </c>
      <c r="Z1232" s="1">
        <f t="shared" si="96"/>
        <v>82.47</v>
      </c>
      <c r="AA1232" s="31">
        <f>IFERROR(VLOOKUP(C1232,'eindex _tget pp '!$A$4:$G$615,7,FALSE),0)</f>
        <v>0.39908719300000001</v>
      </c>
      <c r="AB1232" s="1">
        <f>VLOOKUP(A1232,'ADM Details FY17'!$A$3:$AB$3515,28,FALSE)</f>
        <v>0</v>
      </c>
      <c r="AC1232" s="1">
        <f t="shared" si="97"/>
        <v>0</v>
      </c>
      <c r="AD1232" s="1">
        <f t="shared" si="98"/>
        <v>1</v>
      </c>
      <c r="AE1232" s="1">
        <f t="shared" si="99"/>
        <v>150</v>
      </c>
    </row>
    <row r="1233" spans="1:31" x14ac:dyDescent="0.25">
      <c r="A1233" t="str">
        <f>B1233&amp;"-"&amp;COUNTIF($B$3:B1233,B1233)</f>
        <v>303-78</v>
      </c>
      <c r="B1233">
        <v>303</v>
      </c>
      <c r="C1233" s="18">
        <f>VLOOKUP(A1233,'ADM Details FY17'!$A$3:$D$3515,4,FALSE)</f>
        <v>44800</v>
      </c>
      <c r="D1233" s="1">
        <f>VLOOKUP(A1233,'ADM Details FY17'!$A$3:$E$3515,5,FALSE)</f>
        <v>1.78</v>
      </c>
      <c r="E1233" s="1">
        <f>VLOOKUP(A1233,'ADM Details FY17'!$A$3:$F$3515,6,FALSE)</f>
        <v>0</v>
      </c>
      <c r="F1233" s="1">
        <f>VLOOKUP(A1233,'ADM Details FY17'!$A$3:$G$3515,7,FALSE)</f>
        <v>1.66</v>
      </c>
      <c r="G1233" s="1">
        <f>VLOOKUP(A1233,'ADM Details FY17'!$A$3:$H$3515,8,FALSE)</f>
        <v>0</v>
      </c>
      <c r="H1233" s="1">
        <f>VLOOKUP(A1233,'ADM Details FY17'!$A$3:$I$3515,9,FALSE)</f>
        <v>0</v>
      </c>
      <c r="I1233" s="1">
        <f>VLOOKUP(A1233,'ADM Details FY17'!$A$3:$J$3517,10,FALSE)</f>
        <v>0</v>
      </c>
      <c r="J1233" s="1">
        <f>VLOOKUP(A1233,'ADM Details FY17'!$A$3:$K$3515,11,FALSE)</f>
        <v>0</v>
      </c>
      <c r="K1233" s="1">
        <f>VLOOKUP(A1233,'ADM Details FY17'!$A$3:$M$3515,13,FALSE)</f>
        <v>1.78</v>
      </c>
      <c r="L1233" s="1">
        <f>VLOOKUP(A1233,'ADM Details FY17'!$A$3:$O$3515,15,FALSE)</f>
        <v>0</v>
      </c>
      <c r="M1233" s="1">
        <f>VLOOKUP(A1233,'ADM Details FY17'!$A$3:$P$3515,16,FALSE)</f>
        <v>0</v>
      </c>
      <c r="N1233" s="1">
        <f>VLOOKUP(A1233,'ADM Details FY17'!$A$3:$Q$3515,17,FALSE)</f>
        <v>0</v>
      </c>
      <c r="O1233" s="1">
        <f>VLOOKUP(A1233,'ADM Details FY17'!$A$3:$S$3515,19,FALSE)</f>
        <v>0</v>
      </c>
      <c r="P1233" s="1">
        <f>VLOOKUP(A1233,'ADM Details FY17'!$A$3:$U$3515,21,FALSE)</f>
        <v>0</v>
      </c>
      <c r="Q1233" s="1">
        <f>VLOOKUP(A1233,'ADM Details FY17'!$A$3:$V$3515,22,FALSE)</f>
        <v>0</v>
      </c>
      <c r="R1233" s="1">
        <f>VLOOKUP(A1233,'ADM Details FY17'!$A$3:$W$3515,23,FALSE)</f>
        <v>0</v>
      </c>
      <c r="S1233" s="1">
        <f>VLOOKUP(A1233,'ADM Details FY17'!$A$3:$X$3515,24,FALSE)</f>
        <v>0</v>
      </c>
      <c r="T1233" s="1">
        <f>VLOOKUP(A1233,'ADM Details FY17'!$A$3:$Y$3515,25,FALSE)</f>
        <v>0</v>
      </c>
      <c r="U1233" s="1">
        <f>VLOOKUP(A1233,'ADM Details FY17'!$A$3:$AA$3515,27,FALSE)</f>
        <v>0</v>
      </c>
      <c r="V1233" s="1">
        <f>IFERROR(VLOOKUP(C1233,'eindex _tget pp '!$A$4:$E$615,5,FALSE),0)</f>
        <v>751.72908667041872</v>
      </c>
      <c r="W1233" s="31">
        <f>IFERROR(VLOOKUP(C1233,'eindex _tget pp '!$A$4:$F$615,6,FALSE),0)</f>
        <v>1.7261732700000001</v>
      </c>
      <c r="X1233" s="4">
        <f>IFERROR(VLOOKUP(B1233,'eschools 16'!$A$2:$F$25,6,FALSE),1)</f>
        <v>1</v>
      </c>
      <c r="Y1233" s="1">
        <f t="shared" si="95"/>
        <v>334.52</v>
      </c>
      <c r="Z1233" s="1">
        <f t="shared" si="96"/>
        <v>835.74</v>
      </c>
      <c r="AA1233" s="31">
        <f>IFERROR(VLOOKUP(C1233,'eindex _tget pp '!$A$4:$G$615,7,FALSE),0)</f>
        <v>0.59243781699999998</v>
      </c>
      <c r="AB1233" s="1">
        <f>VLOOKUP(A1233,'ADM Details FY17'!$A$3:$AB$3515,28,FALSE)</f>
        <v>0</v>
      </c>
      <c r="AC1233" s="1">
        <f t="shared" si="97"/>
        <v>0</v>
      </c>
      <c r="AD1233" s="1">
        <f t="shared" si="98"/>
        <v>1.78</v>
      </c>
      <c r="AE1233" s="1">
        <f t="shared" si="99"/>
        <v>267</v>
      </c>
    </row>
    <row r="1234" spans="1:31" x14ac:dyDescent="0.25">
      <c r="A1234" t="str">
        <f>B1234&amp;"-"&amp;COUNTIF($B$3:B1234,B1234)</f>
        <v>303-79</v>
      </c>
      <c r="B1234">
        <v>303</v>
      </c>
      <c r="C1234" s="18">
        <f>VLOOKUP(A1234,'ADM Details FY17'!$A$3:$D$3515,4,FALSE)</f>
        <v>49221</v>
      </c>
      <c r="D1234" s="1">
        <f>VLOOKUP(A1234,'ADM Details FY17'!$A$3:$E$3515,5,FALSE)</f>
        <v>0.71</v>
      </c>
      <c r="E1234" s="1">
        <f>VLOOKUP(A1234,'ADM Details FY17'!$A$3:$F$3515,6,FALSE)</f>
        <v>0</v>
      </c>
      <c r="F1234" s="1">
        <f>VLOOKUP(A1234,'ADM Details FY17'!$A$3:$G$3515,7,FALSE)</f>
        <v>0.7</v>
      </c>
      <c r="G1234" s="1">
        <f>VLOOKUP(A1234,'ADM Details FY17'!$A$3:$H$3515,8,FALSE)</f>
        <v>0</v>
      </c>
      <c r="H1234" s="1">
        <f>VLOOKUP(A1234,'ADM Details FY17'!$A$3:$I$3515,9,FALSE)</f>
        <v>0</v>
      </c>
      <c r="I1234" s="1">
        <f>VLOOKUP(A1234,'ADM Details FY17'!$A$3:$J$3517,10,FALSE)</f>
        <v>0</v>
      </c>
      <c r="J1234" s="1">
        <f>VLOOKUP(A1234,'ADM Details FY17'!$A$3:$K$3515,11,FALSE)</f>
        <v>0</v>
      </c>
      <c r="K1234" s="1">
        <f>VLOOKUP(A1234,'ADM Details FY17'!$A$3:$M$3515,13,FALSE)</f>
        <v>0.71</v>
      </c>
      <c r="L1234" s="1">
        <f>VLOOKUP(A1234,'ADM Details FY17'!$A$3:$O$3515,15,FALSE)</f>
        <v>0</v>
      </c>
      <c r="M1234" s="1">
        <f>VLOOKUP(A1234,'ADM Details FY17'!$A$3:$P$3515,16,FALSE)</f>
        <v>0</v>
      </c>
      <c r="N1234" s="1">
        <f>VLOOKUP(A1234,'ADM Details FY17'!$A$3:$Q$3515,17,FALSE)</f>
        <v>0</v>
      </c>
      <c r="O1234" s="1">
        <f>VLOOKUP(A1234,'ADM Details FY17'!$A$3:$S$3515,19,FALSE)</f>
        <v>0</v>
      </c>
      <c r="P1234" s="1">
        <f>VLOOKUP(A1234,'ADM Details FY17'!$A$3:$U$3515,21,FALSE)</f>
        <v>0</v>
      </c>
      <c r="Q1234" s="1">
        <f>VLOOKUP(A1234,'ADM Details FY17'!$A$3:$V$3515,22,FALSE)</f>
        <v>0</v>
      </c>
      <c r="R1234" s="1">
        <f>VLOOKUP(A1234,'ADM Details FY17'!$A$3:$W$3515,23,FALSE)</f>
        <v>0</v>
      </c>
      <c r="S1234" s="1">
        <f>VLOOKUP(A1234,'ADM Details FY17'!$A$3:$X$3515,24,FALSE)</f>
        <v>0</v>
      </c>
      <c r="T1234" s="1">
        <f>VLOOKUP(A1234,'ADM Details FY17'!$A$3:$Y$3515,25,FALSE)</f>
        <v>0</v>
      </c>
      <c r="U1234" s="1">
        <f>VLOOKUP(A1234,'ADM Details FY17'!$A$3:$AA$3515,27,FALSE)</f>
        <v>0</v>
      </c>
      <c r="V1234" s="1">
        <f>IFERROR(VLOOKUP(C1234,'eindex _tget pp '!$A$4:$E$615,5,FALSE),0)</f>
        <v>390.18712239015127</v>
      </c>
      <c r="W1234" s="31">
        <f>IFERROR(VLOOKUP(C1234,'eindex _tget pp '!$A$4:$F$615,6,FALSE),0)</f>
        <v>0.81822278510000002</v>
      </c>
      <c r="X1234" s="4">
        <f>IFERROR(VLOOKUP(B1234,'eschools 16'!$A$2:$F$25,6,FALSE),1)</f>
        <v>1</v>
      </c>
      <c r="Y1234" s="1">
        <f t="shared" si="95"/>
        <v>69.260000000000005</v>
      </c>
      <c r="Z1234" s="1">
        <f t="shared" si="96"/>
        <v>158.02000000000001</v>
      </c>
      <c r="AA1234" s="31">
        <f>IFERROR(VLOOKUP(C1234,'eindex _tget pp '!$A$4:$G$615,7,FALSE),0)</f>
        <v>0.52811921699999997</v>
      </c>
      <c r="AB1234" s="1">
        <f>VLOOKUP(A1234,'ADM Details FY17'!$A$3:$AB$3515,28,FALSE)</f>
        <v>0</v>
      </c>
      <c r="AC1234" s="1">
        <f t="shared" si="97"/>
        <v>0</v>
      </c>
      <c r="AD1234" s="1">
        <f t="shared" si="98"/>
        <v>0.71</v>
      </c>
      <c r="AE1234" s="1">
        <f t="shared" si="99"/>
        <v>106.5</v>
      </c>
    </row>
    <row r="1235" spans="1:31" x14ac:dyDescent="0.25">
      <c r="A1235" t="str">
        <f>B1235&amp;"-"&amp;COUNTIF($B$3:B1235,B1235)</f>
        <v>303-80</v>
      </c>
      <c r="B1235">
        <v>303</v>
      </c>
      <c r="C1235" s="18">
        <f>VLOOKUP(A1235,'ADM Details FY17'!$A$3:$D$3515,4,FALSE)</f>
        <v>46441</v>
      </c>
      <c r="D1235" s="1">
        <f>VLOOKUP(A1235,'ADM Details FY17'!$A$3:$E$3515,5,FALSE)</f>
        <v>2.17</v>
      </c>
      <c r="E1235" s="1">
        <f>VLOOKUP(A1235,'ADM Details FY17'!$A$3:$F$3515,6,FALSE)</f>
        <v>0</v>
      </c>
      <c r="F1235" s="1">
        <f>VLOOKUP(A1235,'ADM Details FY17'!$A$3:$G$3515,7,FALSE)</f>
        <v>0</v>
      </c>
      <c r="G1235" s="1">
        <f>VLOOKUP(A1235,'ADM Details FY17'!$A$3:$H$3515,8,FALSE)</f>
        <v>1.17</v>
      </c>
      <c r="H1235" s="1">
        <f>VLOOKUP(A1235,'ADM Details FY17'!$A$3:$I$3515,9,FALSE)</f>
        <v>0</v>
      </c>
      <c r="I1235" s="1">
        <f>VLOOKUP(A1235,'ADM Details FY17'!$A$3:$J$3517,10,FALSE)</f>
        <v>0</v>
      </c>
      <c r="J1235" s="1">
        <f>VLOOKUP(A1235,'ADM Details FY17'!$A$3:$K$3515,11,FALSE)</f>
        <v>0</v>
      </c>
      <c r="K1235" s="1">
        <f>VLOOKUP(A1235,'ADM Details FY17'!$A$3:$M$3515,13,FALSE)</f>
        <v>2.17</v>
      </c>
      <c r="L1235" s="1">
        <f>VLOOKUP(A1235,'ADM Details FY17'!$A$3:$O$3515,15,FALSE)</f>
        <v>0</v>
      </c>
      <c r="M1235" s="1">
        <f>VLOOKUP(A1235,'ADM Details FY17'!$A$3:$P$3515,16,FALSE)</f>
        <v>0</v>
      </c>
      <c r="N1235" s="1">
        <f>VLOOKUP(A1235,'ADM Details FY17'!$A$3:$Q$3515,17,FALSE)</f>
        <v>0</v>
      </c>
      <c r="O1235" s="1">
        <f>VLOOKUP(A1235,'ADM Details FY17'!$A$3:$S$3515,19,FALSE)</f>
        <v>0</v>
      </c>
      <c r="P1235" s="1">
        <f>VLOOKUP(A1235,'ADM Details FY17'!$A$3:$U$3515,21,FALSE)</f>
        <v>0</v>
      </c>
      <c r="Q1235" s="1">
        <f>VLOOKUP(A1235,'ADM Details FY17'!$A$3:$V$3515,22,FALSE)</f>
        <v>0</v>
      </c>
      <c r="R1235" s="1">
        <f>VLOOKUP(A1235,'ADM Details FY17'!$A$3:$W$3515,23,FALSE)</f>
        <v>0</v>
      </c>
      <c r="S1235" s="1">
        <f>VLOOKUP(A1235,'ADM Details FY17'!$A$3:$X$3515,24,FALSE)</f>
        <v>0</v>
      </c>
      <c r="T1235" s="1">
        <f>VLOOKUP(A1235,'ADM Details FY17'!$A$3:$Y$3515,25,FALSE)</f>
        <v>0</v>
      </c>
      <c r="U1235" s="1">
        <f>VLOOKUP(A1235,'ADM Details FY17'!$A$3:$AA$3515,27,FALSE)</f>
        <v>0</v>
      </c>
      <c r="V1235" s="1">
        <f>IFERROR(VLOOKUP(C1235,'eindex _tget pp '!$A$4:$E$615,5,FALSE),0)</f>
        <v>804.34213395107997</v>
      </c>
      <c r="W1235" s="31">
        <f>IFERROR(VLOOKUP(C1235,'eindex _tget pp '!$A$4:$F$615,6,FALSE),0)</f>
        <v>1.5608930963000001</v>
      </c>
      <c r="X1235" s="4">
        <f>IFERROR(VLOOKUP(B1235,'eschools 16'!$A$2:$F$25,6,FALSE),1)</f>
        <v>1</v>
      </c>
      <c r="Y1235" s="1">
        <f t="shared" si="95"/>
        <v>436.36</v>
      </c>
      <c r="Z1235" s="1">
        <f t="shared" si="96"/>
        <v>921.3</v>
      </c>
      <c r="AA1235" s="31">
        <f>IFERROR(VLOOKUP(C1235,'eindex _tget pp '!$A$4:$G$615,7,FALSE),0)</f>
        <v>0.68666831900000003</v>
      </c>
      <c r="AB1235" s="1">
        <f>VLOOKUP(A1235,'ADM Details FY17'!$A$3:$AB$3515,28,FALSE)</f>
        <v>0</v>
      </c>
      <c r="AC1235" s="1">
        <f t="shared" si="97"/>
        <v>0</v>
      </c>
      <c r="AD1235" s="1">
        <f t="shared" si="98"/>
        <v>2.17</v>
      </c>
      <c r="AE1235" s="1">
        <f t="shared" si="99"/>
        <v>325.5</v>
      </c>
    </row>
    <row r="1236" spans="1:31" x14ac:dyDescent="0.25">
      <c r="A1236" t="str">
        <f>B1236&amp;"-"&amp;COUNTIF($B$3:B1236,B1236)</f>
        <v>303-81</v>
      </c>
      <c r="B1236">
        <v>303</v>
      </c>
      <c r="C1236" s="18">
        <f>VLOOKUP(A1236,'ADM Details FY17'!$A$3:$D$3515,4,FALSE)</f>
        <v>48041</v>
      </c>
      <c r="D1236" s="1">
        <f>VLOOKUP(A1236,'ADM Details FY17'!$A$3:$E$3515,5,FALSE)</f>
        <v>0.04</v>
      </c>
      <c r="E1236" s="1">
        <f>VLOOKUP(A1236,'ADM Details FY17'!$A$3:$F$3515,6,FALSE)</f>
        <v>0</v>
      </c>
      <c r="F1236" s="1">
        <f>VLOOKUP(A1236,'ADM Details FY17'!$A$3:$G$3515,7,FALSE)</f>
        <v>0</v>
      </c>
      <c r="G1236" s="1">
        <f>VLOOKUP(A1236,'ADM Details FY17'!$A$3:$H$3515,8,FALSE)</f>
        <v>0.04</v>
      </c>
      <c r="H1236" s="1">
        <f>VLOOKUP(A1236,'ADM Details FY17'!$A$3:$I$3515,9,FALSE)</f>
        <v>0</v>
      </c>
      <c r="I1236" s="1">
        <f>VLOOKUP(A1236,'ADM Details FY17'!$A$3:$J$3517,10,FALSE)</f>
        <v>0</v>
      </c>
      <c r="J1236" s="1">
        <f>VLOOKUP(A1236,'ADM Details FY17'!$A$3:$K$3515,11,FALSE)</f>
        <v>0</v>
      </c>
      <c r="K1236" s="1">
        <f>VLOOKUP(A1236,'ADM Details FY17'!$A$3:$M$3515,13,FALSE)</f>
        <v>0.04</v>
      </c>
      <c r="L1236" s="1">
        <f>VLOOKUP(A1236,'ADM Details FY17'!$A$3:$O$3515,15,FALSE)</f>
        <v>0</v>
      </c>
      <c r="M1236" s="1">
        <f>VLOOKUP(A1236,'ADM Details FY17'!$A$3:$P$3515,16,FALSE)</f>
        <v>0</v>
      </c>
      <c r="N1236" s="1">
        <f>VLOOKUP(A1236,'ADM Details FY17'!$A$3:$Q$3515,17,FALSE)</f>
        <v>0</v>
      </c>
      <c r="O1236" s="1">
        <f>VLOOKUP(A1236,'ADM Details FY17'!$A$3:$S$3515,19,FALSE)</f>
        <v>0</v>
      </c>
      <c r="P1236" s="1">
        <f>VLOOKUP(A1236,'ADM Details FY17'!$A$3:$U$3515,21,FALSE)</f>
        <v>0</v>
      </c>
      <c r="Q1236" s="1">
        <f>VLOOKUP(A1236,'ADM Details FY17'!$A$3:$V$3515,22,FALSE)</f>
        <v>0</v>
      </c>
      <c r="R1236" s="1">
        <f>VLOOKUP(A1236,'ADM Details FY17'!$A$3:$W$3515,23,FALSE)</f>
        <v>0</v>
      </c>
      <c r="S1236" s="1">
        <f>VLOOKUP(A1236,'ADM Details FY17'!$A$3:$X$3515,24,FALSE)</f>
        <v>0</v>
      </c>
      <c r="T1236" s="1">
        <f>VLOOKUP(A1236,'ADM Details FY17'!$A$3:$Y$3515,25,FALSE)</f>
        <v>0</v>
      </c>
      <c r="U1236" s="1">
        <f>VLOOKUP(A1236,'ADM Details FY17'!$A$3:$AA$3515,27,FALSE)</f>
        <v>0</v>
      </c>
      <c r="V1236" s="1">
        <f>IFERROR(VLOOKUP(C1236,'eindex _tget pp '!$A$4:$E$615,5,FALSE),0)</f>
        <v>309.40398549356848</v>
      </c>
      <c r="W1236" s="31">
        <f>IFERROR(VLOOKUP(C1236,'eindex _tget pp '!$A$4:$F$615,6,FALSE),0)</f>
        <v>0.42147832419999998</v>
      </c>
      <c r="X1236" s="4">
        <f>IFERROR(VLOOKUP(B1236,'eschools 16'!$A$2:$F$25,6,FALSE),1)</f>
        <v>1</v>
      </c>
      <c r="Y1236" s="1">
        <f t="shared" si="95"/>
        <v>3.09</v>
      </c>
      <c r="Z1236" s="1">
        <f t="shared" si="96"/>
        <v>4.59</v>
      </c>
      <c r="AA1236" s="31">
        <f>IFERROR(VLOOKUP(C1236,'eindex _tget pp '!$A$4:$G$615,7,FALSE),0)</f>
        <v>0.454842511</v>
      </c>
      <c r="AB1236" s="1">
        <f>VLOOKUP(A1236,'ADM Details FY17'!$A$3:$AB$3515,28,FALSE)</f>
        <v>0</v>
      </c>
      <c r="AC1236" s="1">
        <f t="shared" si="97"/>
        <v>0</v>
      </c>
      <c r="AD1236" s="1">
        <f t="shared" si="98"/>
        <v>0.04</v>
      </c>
      <c r="AE1236" s="1">
        <f t="shared" si="99"/>
        <v>6</v>
      </c>
    </row>
    <row r="1237" spans="1:31" x14ac:dyDescent="0.25">
      <c r="A1237" t="str">
        <f>B1237&amp;"-"&amp;COUNTIF($B$3:B1237,B1237)</f>
        <v>303-82</v>
      </c>
      <c r="B1237">
        <v>303</v>
      </c>
      <c r="C1237" s="18">
        <f>VLOOKUP(A1237,'ADM Details FY17'!$A$3:$D$3515,4,FALSE)</f>
        <v>50062</v>
      </c>
      <c r="D1237" s="1">
        <f>VLOOKUP(A1237,'ADM Details FY17'!$A$3:$E$3515,5,FALSE)</f>
        <v>0.87</v>
      </c>
      <c r="E1237" s="1">
        <f>VLOOKUP(A1237,'ADM Details FY17'!$A$3:$F$3515,6,FALSE)</f>
        <v>0</v>
      </c>
      <c r="F1237" s="1">
        <f>VLOOKUP(A1237,'ADM Details FY17'!$A$3:$G$3515,7,FALSE)</f>
        <v>0</v>
      </c>
      <c r="G1237" s="1">
        <f>VLOOKUP(A1237,'ADM Details FY17'!$A$3:$H$3515,8,FALSE)</f>
        <v>0</v>
      </c>
      <c r="H1237" s="1">
        <f>VLOOKUP(A1237,'ADM Details FY17'!$A$3:$I$3515,9,FALSE)</f>
        <v>0</v>
      </c>
      <c r="I1237" s="1">
        <f>VLOOKUP(A1237,'ADM Details FY17'!$A$3:$J$3517,10,FALSE)</f>
        <v>0</v>
      </c>
      <c r="J1237" s="1">
        <f>VLOOKUP(A1237,'ADM Details FY17'!$A$3:$K$3515,11,FALSE)</f>
        <v>0</v>
      </c>
      <c r="K1237" s="1">
        <f>VLOOKUP(A1237,'ADM Details FY17'!$A$3:$M$3515,13,FALSE)</f>
        <v>0.87</v>
      </c>
      <c r="L1237" s="1">
        <f>VLOOKUP(A1237,'ADM Details FY17'!$A$3:$O$3515,15,FALSE)</f>
        <v>0</v>
      </c>
      <c r="M1237" s="1">
        <f>VLOOKUP(A1237,'ADM Details FY17'!$A$3:$P$3515,16,FALSE)</f>
        <v>0</v>
      </c>
      <c r="N1237" s="1">
        <f>VLOOKUP(A1237,'ADM Details FY17'!$A$3:$Q$3515,17,FALSE)</f>
        <v>0</v>
      </c>
      <c r="O1237" s="1">
        <f>VLOOKUP(A1237,'ADM Details FY17'!$A$3:$S$3515,19,FALSE)</f>
        <v>0</v>
      </c>
      <c r="P1237" s="1">
        <f>VLOOKUP(A1237,'ADM Details FY17'!$A$3:$U$3515,21,FALSE)</f>
        <v>0</v>
      </c>
      <c r="Q1237" s="1">
        <f>VLOOKUP(A1237,'ADM Details FY17'!$A$3:$V$3515,22,FALSE)</f>
        <v>0</v>
      </c>
      <c r="R1237" s="1">
        <f>VLOOKUP(A1237,'ADM Details FY17'!$A$3:$W$3515,23,FALSE)</f>
        <v>0</v>
      </c>
      <c r="S1237" s="1">
        <f>VLOOKUP(A1237,'ADM Details FY17'!$A$3:$X$3515,24,FALSE)</f>
        <v>0</v>
      </c>
      <c r="T1237" s="1">
        <f>VLOOKUP(A1237,'ADM Details FY17'!$A$3:$Y$3515,25,FALSE)</f>
        <v>0</v>
      </c>
      <c r="U1237" s="1">
        <f>VLOOKUP(A1237,'ADM Details FY17'!$A$3:$AA$3515,27,FALSE)</f>
        <v>0</v>
      </c>
      <c r="V1237" s="1">
        <f>IFERROR(VLOOKUP(C1237,'eindex _tget pp '!$A$4:$E$615,5,FALSE),0)</f>
        <v>211.76986022508626</v>
      </c>
      <c r="W1237" s="31">
        <f>IFERROR(VLOOKUP(C1237,'eindex _tget pp '!$A$4:$F$615,6,FALSE),0)</f>
        <v>1.1341027796000001</v>
      </c>
      <c r="X1237" s="4">
        <f>IFERROR(VLOOKUP(B1237,'eschools 16'!$A$2:$F$25,6,FALSE),1)</f>
        <v>1</v>
      </c>
      <c r="Y1237" s="1">
        <f t="shared" si="95"/>
        <v>46.06</v>
      </c>
      <c r="Z1237" s="1">
        <f t="shared" si="96"/>
        <v>268.37</v>
      </c>
      <c r="AA1237" s="31">
        <f>IFERROR(VLOOKUP(C1237,'eindex _tget pp '!$A$4:$G$615,7,FALSE),0)</f>
        <v>0.44289541599999999</v>
      </c>
      <c r="AB1237" s="1">
        <f>VLOOKUP(A1237,'ADM Details FY17'!$A$3:$AB$3515,28,FALSE)</f>
        <v>0</v>
      </c>
      <c r="AC1237" s="1">
        <f t="shared" si="97"/>
        <v>0</v>
      </c>
      <c r="AD1237" s="1">
        <f t="shared" si="98"/>
        <v>0.87</v>
      </c>
      <c r="AE1237" s="1">
        <f t="shared" si="99"/>
        <v>130.5</v>
      </c>
    </row>
    <row r="1238" spans="1:31" x14ac:dyDescent="0.25">
      <c r="A1238" t="str">
        <f>B1238&amp;"-"&amp;COUNTIF($B$3:B1238,B1238)</f>
        <v>303-83</v>
      </c>
      <c r="B1238">
        <v>303</v>
      </c>
      <c r="C1238" s="18">
        <f>VLOOKUP(A1238,'ADM Details FY17'!$A$3:$D$3515,4,FALSE)</f>
        <v>44826</v>
      </c>
      <c r="D1238" s="1">
        <f>VLOOKUP(A1238,'ADM Details FY17'!$A$3:$E$3515,5,FALSE)</f>
        <v>0.39</v>
      </c>
      <c r="E1238" s="1">
        <f>VLOOKUP(A1238,'ADM Details FY17'!$A$3:$F$3515,6,FALSE)</f>
        <v>0</v>
      </c>
      <c r="F1238" s="1">
        <f>VLOOKUP(A1238,'ADM Details FY17'!$A$3:$G$3515,7,FALSE)</f>
        <v>0</v>
      </c>
      <c r="G1238" s="1">
        <f>VLOOKUP(A1238,'ADM Details FY17'!$A$3:$H$3515,8,FALSE)</f>
        <v>0.39</v>
      </c>
      <c r="H1238" s="1">
        <f>VLOOKUP(A1238,'ADM Details FY17'!$A$3:$I$3515,9,FALSE)</f>
        <v>0</v>
      </c>
      <c r="I1238" s="1">
        <f>VLOOKUP(A1238,'ADM Details FY17'!$A$3:$J$3517,10,FALSE)</f>
        <v>0</v>
      </c>
      <c r="J1238" s="1">
        <f>VLOOKUP(A1238,'ADM Details FY17'!$A$3:$K$3515,11,FALSE)</f>
        <v>0</v>
      </c>
      <c r="K1238" s="1">
        <f>VLOOKUP(A1238,'ADM Details FY17'!$A$3:$M$3515,13,FALSE)</f>
        <v>0.39</v>
      </c>
      <c r="L1238" s="1">
        <f>VLOOKUP(A1238,'ADM Details FY17'!$A$3:$O$3515,15,FALSE)</f>
        <v>0</v>
      </c>
      <c r="M1238" s="1">
        <f>VLOOKUP(A1238,'ADM Details FY17'!$A$3:$P$3515,16,FALSE)</f>
        <v>0</v>
      </c>
      <c r="N1238" s="1">
        <f>VLOOKUP(A1238,'ADM Details FY17'!$A$3:$Q$3515,17,FALSE)</f>
        <v>0</v>
      </c>
      <c r="O1238" s="1">
        <f>VLOOKUP(A1238,'ADM Details FY17'!$A$3:$S$3515,19,FALSE)</f>
        <v>0</v>
      </c>
      <c r="P1238" s="1">
        <f>VLOOKUP(A1238,'ADM Details FY17'!$A$3:$U$3515,21,FALSE)</f>
        <v>0</v>
      </c>
      <c r="Q1238" s="1">
        <f>VLOOKUP(A1238,'ADM Details FY17'!$A$3:$V$3515,22,FALSE)</f>
        <v>0</v>
      </c>
      <c r="R1238" s="1">
        <f>VLOOKUP(A1238,'ADM Details FY17'!$A$3:$W$3515,23,FALSE)</f>
        <v>0</v>
      </c>
      <c r="S1238" s="1">
        <f>VLOOKUP(A1238,'ADM Details FY17'!$A$3:$X$3515,24,FALSE)</f>
        <v>0</v>
      </c>
      <c r="T1238" s="1">
        <f>VLOOKUP(A1238,'ADM Details FY17'!$A$3:$Y$3515,25,FALSE)</f>
        <v>0</v>
      </c>
      <c r="U1238" s="1">
        <f>VLOOKUP(A1238,'ADM Details FY17'!$A$3:$AA$3515,27,FALSE)</f>
        <v>0</v>
      </c>
      <c r="V1238" s="1">
        <f>IFERROR(VLOOKUP(C1238,'eindex _tget pp '!$A$4:$E$615,5,FALSE),0)</f>
        <v>890.3652775258231</v>
      </c>
      <c r="W1238" s="31">
        <f>IFERROR(VLOOKUP(C1238,'eindex _tget pp '!$A$4:$F$615,6,FALSE),0)</f>
        <v>1.0074306976</v>
      </c>
      <c r="X1238" s="4">
        <f>IFERROR(VLOOKUP(B1238,'eschools 16'!$A$2:$F$25,6,FALSE),1)</f>
        <v>1</v>
      </c>
      <c r="Y1238" s="1">
        <f t="shared" si="95"/>
        <v>86.81</v>
      </c>
      <c r="Z1238" s="1">
        <f t="shared" si="96"/>
        <v>106.87</v>
      </c>
      <c r="AA1238" s="31">
        <f>IFERROR(VLOOKUP(C1238,'eindex _tget pp '!$A$4:$G$615,7,FALSE),0)</f>
        <v>0.73575950499999998</v>
      </c>
      <c r="AB1238" s="1">
        <f>VLOOKUP(A1238,'ADM Details FY17'!$A$3:$AB$3515,28,FALSE)</f>
        <v>0</v>
      </c>
      <c r="AC1238" s="1">
        <f t="shared" si="97"/>
        <v>0</v>
      </c>
      <c r="AD1238" s="1">
        <f t="shared" si="98"/>
        <v>0.39</v>
      </c>
      <c r="AE1238" s="1">
        <f t="shared" si="99"/>
        <v>58.5</v>
      </c>
    </row>
    <row r="1239" spans="1:31" x14ac:dyDescent="0.25">
      <c r="A1239" t="str">
        <f>B1239&amp;"-"&amp;COUNTIF($B$3:B1239,B1239)</f>
        <v>303-84</v>
      </c>
      <c r="B1239">
        <v>303</v>
      </c>
      <c r="C1239" s="18">
        <f>VLOOKUP(A1239,'ADM Details FY17'!$A$3:$D$3515,4,FALSE)</f>
        <v>50294</v>
      </c>
      <c r="D1239" s="1">
        <f>VLOOKUP(A1239,'ADM Details FY17'!$A$3:$E$3515,5,FALSE)</f>
        <v>7.0000000000000007E-2</v>
      </c>
      <c r="E1239" s="1">
        <f>VLOOKUP(A1239,'ADM Details FY17'!$A$3:$F$3515,6,FALSE)</f>
        <v>0</v>
      </c>
      <c r="F1239" s="1">
        <f>VLOOKUP(A1239,'ADM Details FY17'!$A$3:$G$3515,7,FALSE)</f>
        <v>0</v>
      </c>
      <c r="G1239" s="1">
        <f>VLOOKUP(A1239,'ADM Details FY17'!$A$3:$H$3515,8,FALSE)</f>
        <v>0</v>
      </c>
      <c r="H1239" s="1">
        <f>VLOOKUP(A1239,'ADM Details FY17'!$A$3:$I$3515,9,FALSE)</f>
        <v>0</v>
      </c>
      <c r="I1239" s="1">
        <f>VLOOKUP(A1239,'ADM Details FY17'!$A$3:$J$3517,10,FALSE)</f>
        <v>0</v>
      </c>
      <c r="J1239" s="1">
        <f>VLOOKUP(A1239,'ADM Details FY17'!$A$3:$K$3515,11,FALSE)</f>
        <v>0</v>
      </c>
      <c r="K1239" s="1">
        <f>VLOOKUP(A1239,'ADM Details FY17'!$A$3:$M$3515,13,FALSE)</f>
        <v>7.0000000000000007E-2</v>
      </c>
      <c r="L1239" s="1">
        <f>VLOOKUP(A1239,'ADM Details FY17'!$A$3:$O$3515,15,FALSE)</f>
        <v>0</v>
      </c>
      <c r="M1239" s="1">
        <f>VLOOKUP(A1239,'ADM Details FY17'!$A$3:$P$3515,16,FALSE)</f>
        <v>0</v>
      </c>
      <c r="N1239" s="1">
        <f>VLOOKUP(A1239,'ADM Details FY17'!$A$3:$Q$3515,17,FALSE)</f>
        <v>0</v>
      </c>
      <c r="O1239" s="1">
        <f>VLOOKUP(A1239,'ADM Details FY17'!$A$3:$S$3515,19,FALSE)</f>
        <v>0</v>
      </c>
      <c r="P1239" s="1">
        <f>VLOOKUP(A1239,'ADM Details FY17'!$A$3:$U$3515,21,FALSE)</f>
        <v>0</v>
      </c>
      <c r="Q1239" s="1">
        <f>VLOOKUP(A1239,'ADM Details FY17'!$A$3:$V$3515,22,FALSE)</f>
        <v>0</v>
      </c>
      <c r="R1239" s="1">
        <f>VLOOKUP(A1239,'ADM Details FY17'!$A$3:$W$3515,23,FALSE)</f>
        <v>0</v>
      </c>
      <c r="S1239" s="1">
        <f>VLOOKUP(A1239,'ADM Details FY17'!$A$3:$X$3515,24,FALSE)</f>
        <v>0</v>
      </c>
      <c r="T1239" s="1">
        <f>VLOOKUP(A1239,'ADM Details FY17'!$A$3:$Y$3515,25,FALSE)</f>
        <v>0</v>
      </c>
      <c r="U1239" s="1">
        <f>VLOOKUP(A1239,'ADM Details FY17'!$A$3:$AA$3515,27,FALSE)</f>
        <v>0</v>
      </c>
      <c r="V1239" s="1">
        <f>IFERROR(VLOOKUP(C1239,'eindex _tget pp '!$A$4:$E$615,5,FALSE),0)</f>
        <v>228.66735915318793</v>
      </c>
      <c r="W1239" s="31">
        <f>IFERROR(VLOOKUP(C1239,'eindex _tget pp '!$A$4:$F$615,6,FALSE),0)</f>
        <v>0.3826429469</v>
      </c>
      <c r="X1239" s="4">
        <f>IFERROR(VLOOKUP(B1239,'eschools 16'!$A$2:$F$25,6,FALSE),1)</f>
        <v>1</v>
      </c>
      <c r="Y1239" s="1">
        <f t="shared" si="95"/>
        <v>4</v>
      </c>
      <c r="Z1239" s="1">
        <f t="shared" si="96"/>
        <v>7.29</v>
      </c>
      <c r="AA1239" s="31">
        <f>IFERROR(VLOOKUP(C1239,'eindex _tget pp '!$A$4:$G$615,7,FALSE),0)</f>
        <v>0.45145027900000001</v>
      </c>
      <c r="AB1239" s="1">
        <f>VLOOKUP(A1239,'ADM Details FY17'!$A$3:$AB$3515,28,FALSE)</f>
        <v>0</v>
      </c>
      <c r="AC1239" s="1">
        <f t="shared" si="97"/>
        <v>0</v>
      </c>
      <c r="AD1239" s="1">
        <f t="shared" si="98"/>
        <v>7.0000000000000007E-2</v>
      </c>
      <c r="AE1239" s="1">
        <f t="shared" si="99"/>
        <v>10.500000000000002</v>
      </c>
    </row>
    <row r="1240" spans="1:31" x14ac:dyDescent="0.25">
      <c r="A1240" t="str">
        <f>B1240&amp;"-"&amp;COUNTIF($B$3:B1240,B1240)</f>
        <v>303-85</v>
      </c>
      <c r="B1240">
        <v>303</v>
      </c>
      <c r="C1240" s="18">
        <f>VLOOKUP(A1240,'ADM Details FY17'!$A$3:$D$3515,4,FALSE)</f>
        <v>44859</v>
      </c>
      <c r="D1240" s="1">
        <f>VLOOKUP(A1240,'ADM Details FY17'!$A$3:$E$3515,5,FALSE)</f>
        <v>6.62</v>
      </c>
      <c r="E1240" s="1">
        <f>VLOOKUP(A1240,'ADM Details FY17'!$A$3:$F$3515,6,FALSE)</f>
        <v>0</v>
      </c>
      <c r="F1240" s="1">
        <f>VLOOKUP(A1240,'ADM Details FY17'!$A$3:$G$3515,7,FALSE)</f>
        <v>1.81</v>
      </c>
      <c r="G1240" s="1">
        <f>VLOOKUP(A1240,'ADM Details FY17'!$A$3:$H$3515,8,FALSE)</f>
        <v>0.63</v>
      </c>
      <c r="H1240" s="1">
        <f>VLOOKUP(A1240,'ADM Details FY17'!$A$3:$I$3515,9,FALSE)</f>
        <v>0</v>
      </c>
      <c r="I1240" s="1">
        <f>VLOOKUP(A1240,'ADM Details FY17'!$A$3:$J$3517,10,FALSE)</f>
        <v>2</v>
      </c>
      <c r="J1240" s="1">
        <f>VLOOKUP(A1240,'ADM Details FY17'!$A$3:$K$3515,11,FALSE)</f>
        <v>2</v>
      </c>
      <c r="K1240" s="1">
        <f>VLOOKUP(A1240,'ADM Details FY17'!$A$3:$M$3515,13,FALSE)</f>
        <v>6.62</v>
      </c>
      <c r="L1240" s="1">
        <f>VLOOKUP(A1240,'ADM Details FY17'!$A$3:$O$3515,15,FALSE)</f>
        <v>0</v>
      </c>
      <c r="M1240" s="1">
        <f>VLOOKUP(A1240,'ADM Details FY17'!$A$3:$P$3515,16,FALSE)</f>
        <v>0</v>
      </c>
      <c r="N1240" s="1">
        <f>VLOOKUP(A1240,'ADM Details FY17'!$A$3:$Q$3515,17,FALSE)</f>
        <v>0</v>
      </c>
      <c r="O1240" s="1">
        <f>VLOOKUP(A1240,'ADM Details FY17'!$A$3:$S$3515,19,FALSE)</f>
        <v>0</v>
      </c>
      <c r="P1240" s="1">
        <f>VLOOKUP(A1240,'ADM Details FY17'!$A$3:$U$3515,21,FALSE)</f>
        <v>0</v>
      </c>
      <c r="Q1240" s="1">
        <f>VLOOKUP(A1240,'ADM Details FY17'!$A$3:$V$3515,22,FALSE)</f>
        <v>0</v>
      </c>
      <c r="R1240" s="1">
        <f>VLOOKUP(A1240,'ADM Details FY17'!$A$3:$W$3515,23,FALSE)</f>
        <v>0</v>
      </c>
      <c r="S1240" s="1">
        <f>VLOOKUP(A1240,'ADM Details FY17'!$A$3:$X$3515,24,FALSE)</f>
        <v>0</v>
      </c>
      <c r="T1240" s="1">
        <f>VLOOKUP(A1240,'ADM Details FY17'!$A$3:$Y$3515,25,FALSE)</f>
        <v>0</v>
      </c>
      <c r="U1240" s="1">
        <f>VLOOKUP(A1240,'ADM Details FY17'!$A$3:$AA$3515,27,FALSE)</f>
        <v>0</v>
      </c>
      <c r="V1240" s="1">
        <f>IFERROR(VLOOKUP(C1240,'eindex _tget pp '!$A$4:$E$615,5,FALSE),0)</f>
        <v>945.27972049291793</v>
      </c>
      <c r="W1240" s="31">
        <f>IFERROR(VLOOKUP(C1240,'eindex _tget pp '!$A$4:$F$615,6,FALSE),0)</f>
        <v>1.3466937730999999</v>
      </c>
      <c r="X1240" s="4">
        <f>IFERROR(VLOOKUP(B1240,'eschools 16'!$A$2:$F$25,6,FALSE),1)</f>
        <v>1</v>
      </c>
      <c r="Y1240" s="1">
        <f t="shared" si="95"/>
        <v>1564.44</v>
      </c>
      <c r="Z1240" s="1">
        <f t="shared" si="96"/>
        <v>2424.91</v>
      </c>
      <c r="AA1240" s="31">
        <f>IFERROR(VLOOKUP(C1240,'eindex _tget pp '!$A$4:$G$615,7,FALSE),0)</f>
        <v>0.75351930600000006</v>
      </c>
      <c r="AB1240" s="1">
        <f>VLOOKUP(A1240,'ADM Details FY17'!$A$3:$AB$3515,28,FALSE)</f>
        <v>0</v>
      </c>
      <c r="AC1240" s="1">
        <f t="shared" si="97"/>
        <v>0</v>
      </c>
      <c r="AD1240" s="1">
        <f t="shared" si="98"/>
        <v>6.62</v>
      </c>
      <c r="AE1240" s="1">
        <f t="shared" si="99"/>
        <v>993</v>
      </c>
    </row>
    <row r="1241" spans="1:31" x14ac:dyDescent="0.25">
      <c r="A1241" t="str">
        <f>B1241&amp;"-"&amp;COUNTIF($B$3:B1241,B1241)</f>
        <v>303-86</v>
      </c>
      <c r="B1241">
        <v>303</v>
      </c>
      <c r="C1241" s="18">
        <f>VLOOKUP(A1241,'ADM Details FY17'!$A$3:$D$3515,4,FALSE)</f>
        <v>50658</v>
      </c>
      <c r="D1241" s="1">
        <f>VLOOKUP(A1241,'ADM Details FY17'!$A$3:$E$3515,5,FALSE)</f>
        <v>1</v>
      </c>
      <c r="E1241" s="1">
        <f>VLOOKUP(A1241,'ADM Details FY17'!$A$3:$F$3515,6,FALSE)</f>
        <v>0</v>
      </c>
      <c r="F1241" s="1">
        <f>VLOOKUP(A1241,'ADM Details FY17'!$A$3:$G$3515,7,FALSE)</f>
        <v>0</v>
      </c>
      <c r="G1241" s="1">
        <f>VLOOKUP(A1241,'ADM Details FY17'!$A$3:$H$3515,8,FALSE)</f>
        <v>0.12</v>
      </c>
      <c r="H1241" s="1">
        <f>VLOOKUP(A1241,'ADM Details FY17'!$A$3:$I$3515,9,FALSE)</f>
        <v>0</v>
      </c>
      <c r="I1241" s="1">
        <f>VLOOKUP(A1241,'ADM Details FY17'!$A$3:$J$3517,10,FALSE)</f>
        <v>0.88</v>
      </c>
      <c r="J1241" s="1">
        <f>VLOOKUP(A1241,'ADM Details FY17'!$A$3:$K$3515,11,FALSE)</f>
        <v>0</v>
      </c>
      <c r="K1241" s="1">
        <f>VLOOKUP(A1241,'ADM Details FY17'!$A$3:$M$3515,13,FALSE)</f>
        <v>1</v>
      </c>
      <c r="L1241" s="1">
        <f>VLOOKUP(A1241,'ADM Details FY17'!$A$3:$O$3515,15,FALSE)</f>
        <v>0</v>
      </c>
      <c r="M1241" s="1">
        <f>VLOOKUP(A1241,'ADM Details FY17'!$A$3:$P$3515,16,FALSE)</f>
        <v>0</v>
      </c>
      <c r="N1241" s="1">
        <f>VLOOKUP(A1241,'ADM Details FY17'!$A$3:$Q$3515,17,FALSE)</f>
        <v>0</v>
      </c>
      <c r="O1241" s="1">
        <f>VLOOKUP(A1241,'ADM Details FY17'!$A$3:$S$3515,19,FALSE)</f>
        <v>0</v>
      </c>
      <c r="P1241" s="1">
        <f>VLOOKUP(A1241,'ADM Details FY17'!$A$3:$U$3515,21,FALSE)</f>
        <v>0</v>
      </c>
      <c r="Q1241" s="1">
        <f>VLOOKUP(A1241,'ADM Details FY17'!$A$3:$V$3515,22,FALSE)</f>
        <v>0</v>
      </c>
      <c r="R1241" s="1">
        <f>VLOOKUP(A1241,'ADM Details FY17'!$A$3:$W$3515,23,FALSE)</f>
        <v>0</v>
      </c>
      <c r="S1241" s="1">
        <f>VLOOKUP(A1241,'ADM Details FY17'!$A$3:$X$3515,24,FALSE)</f>
        <v>0</v>
      </c>
      <c r="T1241" s="1">
        <f>VLOOKUP(A1241,'ADM Details FY17'!$A$3:$Y$3515,25,FALSE)</f>
        <v>0</v>
      </c>
      <c r="U1241" s="1">
        <f>VLOOKUP(A1241,'ADM Details FY17'!$A$3:$AA$3515,27,FALSE)</f>
        <v>0</v>
      </c>
      <c r="V1241" s="1">
        <f>IFERROR(VLOOKUP(C1241,'eindex _tget pp '!$A$4:$E$615,5,FALSE),0)</f>
        <v>473.02481762098</v>
      </c>
      <c r="W1241" s="31">
        <f>IFERROR(VLOOKUP(C1241,'eindex _tget pp '!$A$4:$F$615,6,FALSE),0)</f>
        <v>0.83307173729999995</v>
      </c>
      <c r="X1241" s="4">
        <f>IFERROR(VLOOKUP(B1241,'eschools 16'!$A$2:$F$25,6,FALSE),1)</f>
        <v>1</v>
      </c>
      <c r="Y1241" s="1">
        <f t="shared" si="95"/>
        <v>118.26</v>
      </c>
      <c r="Z1241" s="1">
        <f t="shared" si="96"/>
        <v>226.6</v>
      </c>
      <c r="AA1241" s="31">
        <f>IFERROR(VLOOKUP(C1241,'eindex _tget pp '!$A$4:$G$615,7,FALSE),0)</f>
        <v>0.53686809400000002</v>
      </c>
      <c r="AB1241" s="1">
        <f>VLOOKUP(A1241,'ADM Details FY17'!$A$3:$AB$3515,28,FALSE)</f>
        <v>0</v>
      </c>
      <c r="AC1241" s="1">
        <f t="shared" si="97"/>
        <v>0</v>
      </c>
      <c r="AD1241" s="1">
        <f t="shared" si="98"/>
        <v>1</v>
      </c>
      <c r="AE1241" s="1">
        <f t="shared" si="99"/>
        <v>150</v>
      </c>
    </row>
    <row r="1242" spans="1:31" x14ac:dyDescent="0.25">
      <c r="A1242" t="str">
        <f>B1242&amp;"-"&amp;COUNTIF($B$3:B1242,B1242)</f>
        <v>303-87</v>
      </c>
      <c r="B1242">
        <v>303</v>
      </c>
      <c r="C1242" s="18">
        <f>VLOOKUP(A1242,'ADM Details FY17'!$A$3:$D$3515,4,FALSE)</f>
        <v>44883</v>
      </c>
      <c r="D1242" s="1">
        <f>VLOOKUP(A1242,'ADM Details FY17'!$A$3:$E$3515,5,FALSE)</f>
        <v>2</v>
      </c>
      <c r="E1242" s="1">
        <f>VLOOKUP(A1242,'ADM Details FY17'!$A$3:$F$3515,6,FALSE)</f>
        <v>0</v>
      </c>
      <c r="F1242" s="1">
        <f>VLOOKUP(A1242,'ADM Details FY17'!$A$3:$G$3515,7,FALSE)</f>
        <v>0</v>
      </c>
      <c r="G1242" s="1">
        <f>VLOOKUP(A1242,'ADM Details FY17'!$A$3:$H$3515,8,FALSE)</f>
        <v>1.94</v>
      </c>
      <c r="H1242" s="1">
        <f>VLOOKUP(A1242,'ADM Details FY17'!$A$3:$I$3515,9,FALSE)</f>
        <v>0</v>
      </c>
      <c r="I1242" s="1">
        <f>VLOOKUP(A1242,'ADM Details FY17'!$A$3:$J$3517,10,FALSE)</f>
        <v>0</v>
      </c>
      <c r="J1242" s="1">
        <f>VLOOKUP(A1242,'ADM Details FY17'!$A$3:$K$3515,11,FALSE)</f>
        <v>0</v>
      </c>
      <c r="K1242" s="1">
        <f>VLOOKUP(A1242,'ADM Details FY17'!$A$3:$M$3515,13,FALSE)</f>
        <v>2</v>
      </c>
      <c r="L1242" s="1">
        <f>VLOOKUP(A1242,'ADM Details FY17'!$A$3:$O$3515,15,FALSE)</f>
        <v>0</v>
      </c>
      <c r="M1242" s="1">
        <f>VLOOKUP(A1242,'ADM Details FY17'!$A$3:$P$3515,16,FALSE)</f>
        <v>0</v>
      </c>
      <c r="N1242" s="1">
        <f>VLOOKUP(A1242,'ADM Details FY17'!$A$3:$Q$3515,17,FALSE)</f>
        <v>0</v>
      </c>
      <c r="O1242" s="1">
        <f>VLOOKUP(A1242,'ADM Details FY17'!$A$3:$S$3515,19,FALSE)</f>
        <v>0</v>
      </c>
      <c r="P1242" s="1">
        <f>VLOOKUP(A1242,'ADM Details FY17'!$A$3:$U$3515,21,FALSE)</f>
        <v>0</v>
      </c>
      <c r="Q1242" s="1">
        <f>VLOOKUP(A1242,'ADM Details FY17'!$A$3:$V$3515,22,FALSE)</f>
        <v>0</v>
      </c>
      <c r="R1242" s="1">
        <f>VLOOKUP(A1242,'ADM Details FY17'!$A$3:$W$3515,23,FALSE)</f>
        <v>0</v>
      </c>
      <c r="S1242" s="1">
        <f>VLOOKUP(A1242,'ADM Details FY17'!$A$3:$X$3515,24,FALSE)</f>
        <v>0</v>
      </c>
      <c r="T1242" s="1">
        <f>VLOOKUP(A1242,'ADM Details FY17'!$A$3:$Y$3515,25,FALSE)</f>
        <v>0</v>
      </c>
      <c r="U1242" s="1">
        <f>VLOOKUP(A1242,'ADM Details FY17'!$A$3:$AA$3515,27,FALSE)</f>
        <v>0</v>
      </c>
      <c r="V1242" s="1">
        <f>IFERROR(VLOOKUP(C1242,'eindex _tget pp '!$A$4:$E$615,5,FALSE),0)</f>
        <v>135.2184253389232</v>
      </c>
      <c r="W1242" s="31">
        <f>IFERROR(VLOOKUP(C1242,'eindex _tget pp '!$A$4:$F$615,6,FALSE),0)</f>
        <v>0.2185882881</v>
      </c>
      <c r="X1242" s="4">
        <f>IFERROR(VLOOKUP(B1242,'eschools 16'!$A$2:$F$25,6,FALSE),1)</f>
        <v>1</v>
      </c>
      <c r="Y1242" s="1">
        <f t="shared" si="95"/>
        <v>67.61</v>
      </c>
      <c r="Z1242" s="1">
        <f t="shared" si="96"/>
        <v>118.91</v>
      </c>
      <c r="AA1242" s="31">
        <f>IFERROR(VLOOKUP(C1242,'eindex _tget pp '!$A$4:$G$615,7,FALSE),0)</f>
        <v>0.41024625199999998</v>
      </c>
      <c r="AB1242" s="1">
        <f>VLOOKUP(A1242,'ADM Details FY17'!$A$3:$AB$3515,28,FALSE)</f>
        <v>0</v>
      </c>
      <c r="AC1242" s="1">
        <f t="shared" si="97"/>
        <v>0</v>
      </c>
      <c r="AD1242" s="1">
        <f t="shared" si="98"/>
        <v>2</v>
      </c>
      <c r="AE1242" s="1">
        <f t="shared" si="99"/>
        <v>300</v>
      </c>
    </row>
    <row r="1243" spans="1:31" x14ac:dyDescent="0.25">
      <c r="A1243" t="str">
        <f>B1243&amp;"-"&amp;COUNTIF($B$3:B1243,B1243)</f>
        <v>303-88</v>
      </c>
      <c r="B1243">
        <v>303</v>
      </c>
      <c r="C1243" s="18">
        <f>VLOOKUP(A1243,'ADM Details FY17'!$A$3:$D$3515,4,FALSE)</f>
        <v>44909</v>
      </c>
      <c r="D1243" s="1">
        <f>VLOOKUP(A1243,'ADM Details FY17'!$A$3:$E$3515,5,FALSE)</f>
        <v>0.08</v>
      </c>
      <c r="E1243" s="1">
        <f>VLOOKUP(A1243,'ADM Details FY17'!$A$3:$F$3515,6,FALSE)</f>
        <v>0</v>
      </c>
      <c r="F1243" s="1">
        <f>VLOOKUP(A1243,'ADM Details FY17'!$A$3:$G$3515,7,FALSE)</f>
        <v>0</v>
      </c>
      <c r="G1243" s="1">
        <f>VLOOKUP(A1243,'ADM Details FY17'!$A$3:$H$3515,8,FALSE)</f>
        <v>0.08</v>
      </c>
      <c r="H1243" s="1">
        <f>VLOOKUP(A1243,'ADM Details FY17'!$A$3:$I$3515,9,FALSE)</f>
        <v>0</v>
      </c>
      <c r="I1243" s="1">
        <f>VLOOKUP(A1243,'ADM Details FY17'!$A$3:$J$3517,10,FALSE)</f>
        <v>0</v>
      </c>
      <c r="J1243" s="1">
        <f>VLOOKUP(A1243,'ADM Details FY17'!$A$3:$K$3515,11,FALSE)</f>
        <v>0</v>
      </c>
      <c r="K1243" s="1">
        <f>VLOOKUP(A1243,'ADM Details FY17'!$A$3:$M$3515,13,FALSE)</f>
        <v>0.08</v>
      </c>
      <c r="L1243" s="1">
        <f>VLOOKUP(A1243,'ADM Details FY17'!$A$3:$O$3515,15,FALSE)</f>
        <v>0</v>
      </c>
      <c r="M1243" s="1">
        <f>VLOOKUP(A1243,'ADM Details FY17'!$A$3:$P$3515,16,FALSE)</f>
        <v>0</v>
      </c>
      <c r="N1243" s="1">
        <f>VLOOKUP(A1243,'ADM Details FY17'!$A$3:$Q$3515,17,FALSE)</f>
        <v>0</v>
      </c>
      <c r="O1243" s="1">
        <f>VLOOKUP(A1243,'ADM Details FY17'!$A$3:$S$3515,19,FALSE)</f>
        <v>0</v>
      </c>
      <c r="P1243" s="1">
        <f>VLOOKUP(A1243,'ADM Details FY17'!$A$3:$U$3515,21,FALSE)</f>
        <v>0</v>
      </c>
      <c r="Q1243" s="1">
        <f>VLOOKUP(A1243,'ADM Details FY17'!$A$3:$V$3515,22,FALSE)</f>
        <v>0</v>
      </c>
      <c r="R1243" s="1">
        <f>VLOOKUP(A1243,'ADM Details FY17'!$A$3:$W$3515,23,FALSE)</f>
        <v>0</v>
      </c>
      <c r="S1243" s="1">
        <f>VLOOKUP(A1243,'ADM Details FY17'!$A$3:$X$3515,24,FALSE)</f>
        <v>0</v>
      </c>
      <c r="T1243" s="1">
        <f>VLOOKUP(A1243,'ADM Details FY17'!$A$3:$Y$3515,25,FALSE)</f>
        <v>0</v>
      </c>
      <c r="U1243" s="1">
        <f>VLOOKUP(A1243,'ADM Details FY17'!$A$3:$AA$3515,27,FALSE)</f>
        <v>0</v>
      </c>
      <c r="V1243" s="1">
        <f>IFERROR(VLOOKUP(C1243,'eindex _tget pp '!$A$4:$E$615,5,FALSE),0)</f>
        <v>1232.9868147958166</v>
      </c>
      <c r="W1243" s="31">
        <f>IFERROR(VLOOKUP(C1243,'eindex _tget pp '!$A$4:$F$615,6,FALSE),0)</f>
        <v>1.8922585448</v>
      </c>
      <c r="X1243" s="4">
        <f>IFERROR(VLOOKUP(B1243,'eschools 16'!$A$2:$F$25,6,FALSE),1)</f>
        <v>1</v>
      </c>
      <c r="Y1243" s="1">
        <f t="shared" si="95"/>
        <v>24.66</v>
      </c>
      <c r="Z1243" s="1">
        <f t="shared" si="96"/>
        <v>41.18</v>
      </c>
      <c r="AA1243" s="31">
        <f>IFERROR(VLOOKUP(C1243,'eindex _tget pp '!$A$4:$G$615,7,FALSE),0)</f>
        <v>0.78552379999999999</v>
      </c>
      <c r="AB1243" s="1">
        <f>VLOOKUP(A1243,'ADM Details FY17'!$A$3:$AB$3515,28,FALSE)</f>
        <v>0</v>
      </c>
      <c r="AC1243" s="1">
        <f t="shared" si="97"/>
        <v>0</v>
      </c>
      <c r="AD1243" s="1">
        <f t="shared" si="98"/>
        <v>0.08</v>
      </c>
      <c r="AE1243" s="1">
        <f t="shared" si="99"/>
        <v>12</v>
      </c>
    </row>
    <row r="1244" spans="1:31" x14ac:dyDescent="0.25">
      <c r="A1244" t="str">
        <f>B1244&amp;"-"&amp;COUNTIF($B$3:B1244,B1244)</f>
        <v>303-89</v>
      </c>
      <c r="B1244">
        <v>303</v>
      </c>
      <c r="C1244" s="18">
        <f>VLOOKUP(A1244,'ADM Details FY17'!$A$3:$D$3515,4,FALSE)</f>
        <v>48694</v>
      </c>
      <c r="D1244" s="1">
        <f>VLOOKUP(A1244,'ADM Details FY17'!$A$3:$E$3515,5,FALSE)</f>
        <v>0.57999999999999996</v>
      </c>
      <c r="E1244" s="1">
        <f>VLOOKUP(A1244,'ADM Details FY17'!$A$3:$F$3515,6,FALSE)</f>
        <v>0</v>
      </c>
      <c r="F1244" s="1">
        <f>VLOOKUP(A1244,'ADM Details FY17'!$A$3:$G$3515,7,FALSE)</f>
        <v>0.52</v>
      </c>
      <c r="G1244" s="1">
        <f>VLOOKUP(A1244,'ADM Details FY17'!$A$3:$H$3515,8,FALSE)</f>
        <v>0</v>
      </c>
      <c r="H1244" s="1">
        <f>VLOOKUP(A1244,'ADM Details FY17'!$A$3:$I$3515,9,FALSE)</f>
        <v>0</v>
      </c>
      <c r="I1244" s="1">
        <f>VLOOKUP(A1244,'ADM Details FY17'!$A$3:$J$3517,10,FALSE)</f>
        <v>0</v>
      </c>
      <c r="J1244" s="1">
        <f>VLOOKUP(A1244,'ADM Details FY17'!$A$3:$K$3515,11,FALSE)</f>
        <v>0</v>
      </c>
      <c r="K1244" s="1">
        <f>VLOOKUP(A1244,'ADM Details FY17'!$A$3:$M$3515,13,FALSE)</f>
        <v>0.57999999999999996</v>
      </c>
      <c r="L1244" s="1">
        <f>VLOOKUP(A1244,'ADM Details FY17'!$A$3:$O$3515,15,FALSE)</f>
        <v>0</v>
      </c>
      <c r="M1244" s="1">
        <f>VLOOKUP(A1244,'ADM Details FY17'!$A$3:$P$3515,16,FALSE)</f>
        <v>0</v>
      </c>
      <c r="N1244" s="1">
        <f>VLOOKUP(A1244,'ADM Details FY17'!$A$3:$Q$3515,17,FALSE)</f>
        <v>0</v>
      </c>
      <c r="O1244" s="1">
        <f>VLOOKUP(A1244,'ADM Details FY17'!$A$3:$S$3515,19,FALSE)</f>
        <v>0</v>
      </c>
      <c r="P1244" s="1">
        <f>VLOOKUP(A1244,'ADM Details FY17'!$A$3:$U$3515,21,FALSE)</f>
        <v>0</v>
      </c>
      <c r="Q1244" s="1">
        <f>VLOOKUP(A1244,'ADM Details FY17'!$A$3:$V$3515,22,FALSE)</f>
        <v>0</v>
      </c>
      <c r="R1244" s="1">
        <f>VLOOKUP(A1244,'ADM Details FY17'!$A$3:$W$3515,23,FALSE)</f>
        <v>0</v>
      </c>
      <c r="S1244" s="1">
        <f>VLOOKUP(A1244,'ADM Details FY17'!$A$3:$X$3515,24,FALSE)</f>
        <v>0</v>
      </c>
      <c r="T1244" s="1">
        <f>VLOOKUP(A1244,'ADM Details FY17'!$A$3:$Y$3515,25,FALSE)</f>
        <v>0</v>
      </c>
      <c r="U1244" s="1">
        <f>VLOOKUP(A1244,'ADM Details FY17'!$A$3:$AA$3515,27,FALSE)</f>
        <v>0</v>
      </c>
      <c r="V1244" s="1">
        <f>IFERROR(VLOOKUP(C1244,'eindex _tget pp '!$A$4:$E$615,5,FALSE),0)</f>
        <v>1248.7247346686736</v>
      </c>
      <c r="W1244" s="31">
        <f>IFERROR(VLOOKUP(C1244,'eindex _tget pp '!$A$4:$F$615,6,FALSE),0)</f>
        <v>3.9918988903999999</v>
      </c>
      <c r="X1244" s="4">
        <f>IFERROR(VLOOKUP(B1244,'eschools 16'!$A$2:$F$25,6,FALSE),1)</f>
        <v>1</v>
      </c>
      <c r="Y1244" s="1">
        <f t="shared" si="95"/>
        <v>181.07</v>
      </c>
      <c r="Z1244" s="1">
        <f t="shared" si="96"/>
        <v>629.76</v>
      </c>
      <c r="AA1244" s="31">
        <f>IFERROR(VLOOKUP(C1244,'eindex _tget pp '!$A$4:$G$615,7,FALSE),0)</f>
        <v>0.78548638900000001</v>
      </c>
      <c r="AB1244" s="1">
        <f>VLOOKUP(A1244,'ADM Details FY17'!$A$3:$AB$3515,28,FALSE)</f>
        <v>0</v>
      </c>
      <c r="AC1244" s="1">
        <f t="shared" si="97"/>
        <v>0</v>
      </c>
      <c r="AD1244" s="1">
        <f t="shared" si="98"/>
        <v>0.57999999999999996</v>
      </c>
      <c r="AE1244" s="1">
        <f t="shared" si="99"/>
        <v>87</v>
      </c>
    </row>
    <row r="1245" spans="1:31" x14ac:dyDescent="0.25">
      <c r="A1245" t="str">
        <f>B1245&amp;"-"&amp;COUNTIF($B$3:B1245,B1245)</f>
        <v>303-90</v>
      </c>
      <c r="B1245">
        <v>303</v>
      </c>
      <c r="C1245" s="18">
        <f>VLOOKUP(A1245,'ADM Details FY17'!$A$3:$D$3515,4,FALSE)</f>
        <v>50302</v>
      </c>
      <c r="D1245" s="1">
        <f>VLOOKUP(A1245,'ADM Details FY17'!$A$3:$E$3515,5,FALSE)</f>
        <v>0.03</v>
      </c>
      <c r="E1245" s="1">
        <f>VLOOKUP(A1245,'ADM Details FY17'!$A$3:$F$3515,6,FALSE)</f>
        <v>0</v>
      </c>
      <c r="F1245" s="1">
        <f>VLOOKUP(A1245,'ADM Details FY17'!$A$3:$G$3515,7,FALSE)</f>
        <v>0</v>
      </c>
      <c r="G1245" s="1">
        <f>VLOOKUP(A1245,'ADM Details FY17'!$A$3:$H$3515,8,FALSE)</f>
        <v>0</v>
      </c>
      <c r="H1245" s="1">
        <f>VLOOKUP(A1245,'ADM Details FY17'!$A$3:$I$3515,9,FALSE)</f>
        <v>0</v>
      </c>
      <c r="I1245" s="1">
        <f>VLOOKUP(A1245,'ADM Details FY17'!$A$3:$J$3517,10,FALSE)</f>
        <v>0</v>
      </c>
      <c r="J1245" s="1">
        <f>VLOOKUP(A1245,'ADM Details FY17'!$A$3:$K$3515,11,FALSE)</f>
        <v>0.03</v>
      </c>
      <c r="K1245" s="1">
        <f>VLOOKUP(A1245,'ADM Details FY17'!$A$3:$M$3515,13,FALSE)</f>
        <v>0.03</v>
      </c>
      <c r="L1245" s="1">
        <f>VLOOKUP(A1245,'ADM Details FY17'!$A$3:$O$3515,15,FALSE)</f>
        <v>0</v>
      </c>
      <c r="M1245" s="1">
        <f>VLOOKUP(A1245,'ADM Details FY17'!$A$3:$P$3515,16,FALSE)</f>
        <v>0</v>
      </c>
      <c r="N1245" s="1">
        <f>VLOOKUP(A1245,'ADM Details FY17'!$A$3:$Q$3515,17,FALSE)</f>
        <v>0</v>
      </c>
      <c r="O1245" s="1">
        <f>VLOOKUP(A1245,'ADM Details FY17'!$A$3:$S$3515,19,FALSE)</f>
        <v>0</v>
      </c>
      <c r="P1245" s="1">
        <f>VLOOKUP(A1245,'ADM Details FY17'!$A$3:$U$3515,21,FALSE)</f>
        <v>0</v>
      </c>
      <c r="Q1245" s="1">
        <f>VLOOKUP(A1245,'ADM Details FY17'!$A$3:$V$3515,22,FALSE)</f>
        <v>0</v>
      </c>
      <c r="R1245" s="1">
        <f>VLOOKUP(A1245,'ADM Details FY17'!$A$3:$W$3515,23,FALSE)</f>
        <v>0</v>
      </c>
      <c r="S1245" s="1">
        <f>VLOOKUP(A1245,'ADM Details FY17'!$A$3:$X$3515,24,FALSE)</f>
        <v>0</v>
      </c>
      <c r="T1245" s="1">
        <f>VLOOKUP(A1245,'ADM Details FY17'!$A$3:$Y$3515,25,FALSE)</f>
        <v>0</v>
      </c>
      <c r="U1245" s="1">
        <f>VLOOKUP(A1245,'ADM Details FY17'!$A$3:$AA$3515,27,FALSE)</f>
        <v>0</v>
      </c>
      <c r="V1245" s="1">
        <f>IFERROR(VLOOKUP(C1245,'eindex _tget pp '!$A$4:$E$615,5,FALSE),0)</f>
        <v>202.3171499644634</v>
      </c>
      <c r="W1245" s="31">
        <f>IFERROR(VLOOKUP(C1245,'eindex _tget pp '!$A$4:$F$615,6,FALSE),0)</f>
        <v>0.33964996650000001</v>
      </c>
      <c r="X1245" s="4">
        <f>IFERROR(VLOOKUP(B1245,'eschools 16'!$A$2:$F$25,6,FALSE),1)</f>
        <v>1</v>
      </c>
      <c r="Y1245" s="1">
        <f t="shared" si="95"/>
        <v>1.52</v>
      </c>
      <c r="Z1245" s="1">
        <f t="shared" si="96"/>
        <v>2.77</v>
      </c>
      <c r="AA1245" s="31">
        <f>IFERROR(VLOOKUP(C1245,'eindex _tget pp '!$A$4:$G$615,7,FALSE),0)</f>
        <v>0.46883412200000002</v>
      </c>
      <c r="AB1245" s="1">
        <f>VLOOKUP(A1245,'ADM Details FY17'!$A$3:$AB$3515,28,FALSE)</f>
        <v>0</v>
      </c>
      <c r="AC1245" s="1">
        <f t="shared" si="97"/>
        <v>0</v>
      </c>
      <c r="AD1245" s="1">
        <f t="shared" si="98"/>
        <v>0.03</v>
      </c>
      <c r="AE1245" s="1">
        <f t="shared" si="99"/>
        <v>4.5</v>
      </c>
    </row>
    <row r="1246" spans="1:31" x14ac:dyDescent="0.25">
      <c r="A1246" t="str">
        <f>B1246&amp;"-"&amp;COUNTIF($B$3:B1246,B1246)</f>
        <v>303-91</v>
      </c>
      <c r="B1246">
        <v>303</v>
      </c>
      <c r="C1246" s="18">
        <f>VLOOKUP(A1246,'ADM Details FY17'!$A$3:$D$3515,4,FALSE)</f>
        <v>49536</v>
      </c>
      <c r="D1246" s="1">
        <f>VLOOKUP(A1246,'ADM Details FY17'!$A$3:$E$3515,5,FALSE)</f>
        <v>0.52</v>
      </c>
      <c r="E1246" s="1">
        <f>VLOOKUP(A1246,'ADM Details FY17'!$A$3:$F$3515,6,FALSE)</f>
        <v>0</v>
      </c>
      <c r="F1246" s="1">
        <f>VLOOKUP(A1246,'ADM Details FY17'!$A$3:$G$3515,7,FALSE)</f>
        <v>0</v>
      </c>
      <c r="G1246" s="1">
        <f>VLOOKUP(A1246,'ADM Details FY17'!$A$3:$H$3515,8,FALSE)</f>
        <v>0.47</v>
      </c>
      <c r="H1246" s="1">
        <f>VLOOKUP(A1246,'ADM Details FY17'!$A$3:$I$3515,9,FALSE)</f>
        <v>0</v>
      </c>
      <c r="I1246" s="1">
        <f>VLOOKUP(A1246,'ADM Details FY17'!$A$3:$J$3517,10,FALSE)</f>
        <v>0</v>
      </c>
      <c r="J1246" s="1">
        <f>VLOOKUP(A1246,'ADM Details FY17'!$A$3:$K$3515,11,FALSE)</f>
        <v>0</v>
      </c>
      <c r="K1246" s="1">
        <f>VLOOKUP(A1246,'ADM Details FY17'!$A$3:$M$3515,13,FALSE)</f>
        <v>0.52</v>
      </c>
      <c r="L1246" s="1">
        <f>VLOOKUP(A1246,'ADM Details FY17'!$A$3:$O$3515,15,FALSE)</f>
        <v>0</v>
      </c>
      <c r="M1246" s="1">
        <f>VLOOKUP(A1246,'ADM Details FY17'!$A$3:$P$3515,16,FALSE)</f>
        <v>0</v>
      </c>
      <c r="N1246" s="1">
        <f>VLOOKUP(A1246,'ADM Details FY17'!$A$3:$Q$3515,17,FALSE)</f>
        <v>0</v>
      </c>
      <c r="O1246" s="1">
        <f>VLOOKUP(A1246,'ADM Details FY17'!$A$3:$S$3515,19,FALSE)</f>
        <v>0</v>
      </c>
      <c r="P1246" s="1">
        <f>VLOOKUP(A1246,'ADM Details FY17'!$A$3:$U$3515,21,FALSE)</f>
        <v>0</v>
      </c>
      <c r="Q1246" s="1">
        <f>VLOOKUP(A1246,'ADM Details FY17'!$A$3:$V$3515,22,FALSE)</f>
        <v>0</v>
      </c>
      <c r="R1246" s="1">
        <f>VLOOKUP(A1246,'ADM Details FY17'!$A$3:$W$3515,23,FALSE)</f>
        <v>0</v>
      </c>
      <c r="S1246" s="1">
        <f>VLOOKUP(A1246,'ADM Details FY17'!$A$3:$X$3515,24,FALSE)</f>
        <v>0</v>
      </c>
      <c r="T1246" s="1">
        <f>VLOOKUP(A1246,'ADM Details FY17'!$A$3:$Y$3515,25,FALSE)</f>
        <v>0</v>
      </c>
      <c r="U1246" s="1">
        <f>VLOOKUP(A1246,'ADM Details FY17'!$A$3:$AA$3515,27,FALSE)</f>
        <v>0</v>
      </c>
      <c r="V1246" s="1">
        <f>IFERROR(VLOOKUP(C1246,'eindex _tget pp '!$A$4:$E$615,5,FALSE),0)</f>
        <v>598.58020735374362</v>
      </c>
      <c r="W1246" s="31">
        <f>IFERROR(VLOOKUP(C1246,'eindex _tget pp '!$A$4:$F$615,6,FALSE),0)</f>
        <v>1.3249609392999999</v>
      </c>
      <c r="X1246" s="4">
        <f>IFERROR(VLOOKUP(B1246,'eschools 16'!$A$2:$F$25,6,FALSE),1)</f>
        <v>1</v>
      </c>
      <c r="Y1246" s="1">
        <f t="shared" si="95"/>
        <v>77.819999999999993</v>
      </c>
      <c r="Z1246" s="1">
        <f t="shared" si="96"/>
        <v>187.4</v>
      </c>
      <c r="AA1246" s="31">
        <f>IFERROR(VLOOKUP(C1246,'eindex _tget pp '!$A$4:$G$615,7,FALSE),0)</f>
        <v>0.63579977499999996</v>
      </c>
      <c r="AB1246" s="1">
        <f>VLOOKUP(A1246,'ADM Details FY17'!$A$3:$AB$3515,28,FALSE)</f>
        <v>0</v>
      </c>
      <c r="AC1246" s="1">
        <f t="shared" si="97"/>
        <v>0</v>
      </c>
      <c r="AD1246" s="1">
        <f t="shared" si="98"/>
        <v>0.52</v>
      </c>
      <c r="AE1246" s="1">
        <f t="shared" si="99"/>
        <v>78</v>
      </c>
    </row>
    <row r="1247" spans="1:31" x14ac:dyDescent="0.25">
      <c r="A1247" t="str">
        <f>B1247&amp;"-"&amp;COUNTIF($B$3:B1247,B1247)</f>
        <v>303-92</v>
      </c>
      <c r="B1247">
        <v>303</v>
      </c>
      <c r="C1247" s="18">
        <f>VLOOKUP(A1247,'ADM Details FY17'!$A$3:$D$3515,4,FALSE)</f>
        <v>45005</v>
      </c>
      <c r="D1247" s="1">
        <f>VLOOKUP(A1247,'ADM Details FY17'!$A$3:$E$3515,5,FALSE)</f>
        <v>0.1</v>
      </c>
      <c r="E1247" s="1">
        <f>VLOOKUP(A1247,'ADM Details FY17'!$A$3:$F$3515,6,FALSE)</f>
        <v>0</v>
      </c>
      <c r="F1247" s="1">
        <f>VLOOKUP(A1247,'ADM Details FY17'!$A$3:$G$3515,7,FALSE)</f>
        <v>0</v>
      </c>
      <c r="G1247" s="1">
        <f>VLOOKUP(A1247,'ADM Details FY17'!$A$3:$H$3515,8,FALSE)</f>
        <v>0.1</v>
      </c>
      <c r="H1247" s="1">
        <f>VLOOKUP(A1247,'ADM Details FY17'!$A$3:$I$3515,9,FALSE)</f>
        <v>0</v>
      </c>
      <c r="I1247" s="1">
        <f>VLOOKUP(A1247,'ADM Details FY17'!$A$3:$J$3517,10,FALSE)</f>
        <v>0</v>
      </c>
      <c r="J1247" s="1">
        <f>VLOOKUP(A1247,'ADM Details FY17'!$A$3:$K$3515,11,FALSE)</f>
        <v>0</v>
      </c>
      <c r="K1247" s="1">
        <f>VLOOKUP(A1247,'ADM Details FY17'!$A$3:$M$3515,13,FALSE)</f>
        <v>0.1</v>
      </c>
      <c r="L1247" s="1">
        <f>VLOOKUP(A1247,'ADM Details FY17'!$A$3:$O$3515,15,FALSE)</f>
        <v>0</v>
      </c>
      <c r="M1247" s="1">
        <f>VLOOKUP(A1247,'ADM Details FY17'!$A$3:$P$3515,16,FALSE)</f>
        <v>0</v>
      </c>
      <c r="N1247" s="1">
        <f>VLOOKUP(A1247,'ADM Details FY17'!$A$3:$Q$3515,17,FALSE)</f>
        <v>0</v>
      </c>
      <c r="O1247" s="1">
        <f>VLOOKUP(A1247,'ADM Details FY17'!$A$3:$S$3515,19,FALSE)</f>
        <v>0</v>
      </c>
      <c r="P1247" s="1">
        <f>VLOOKUP(A1247,'ADM Details FY17'!$A$3:$U$3515,21,FALSE)</f>
        <v>0</v>
      </c>
      <c r="Q1247" s="1">
        <f>VLOOKUP(A1247,'ADM Details FY17'!$A$3:$V$3515,22,FALSE)</f>
        <v>0</v>
      </c>
      <c r="R1247" s="1">
        <f>VLOOKUP(A1247,'ADM Details FY17'!$A$3:$W$3515,23,FALSE)</f>
        <v>0</v>
      </c>
      <c r="S1247" s="1">
        <f>VLOOKUP(A1247,'ADM Details FY17'!$A$3:$X$3515,24,FALSE)</f>
        <v>0</v>
      </c>
      <c r="T1247" s="1">
        <f>VLOOKUP(A1247,'ADM Details FY17'!$A$3:$Y$3515,25,FALSE)</f>
        <v>0</v>
      </c>
      <c r="U1247" s="1">
        <f>VLOOKUP(A1247,'ADM Details FY17'!$A$3:$AA$3515,27,FALSE)</f>
        <v>0</v>
      </c>
      <c r="V1247" s="1">
        <f>IFERROR(VLOOKUP(C1247,'eindex _tget pp '!$A$4:$E$615,5,FALSE),0)</f>
        <v>325.59139187654893</v>
      </c>
      <c r="W1247" s="31">
        <f>IFERROR(VLOOKUP(C1247,'eindex _tget pp '!$A$4:$F$615,6,FALSE),0)</f>
        <v>1.7679598572999999</v>
      </c>
      <c r="X1247" s="4">
        <f>IFERROR(VLOOKUP(B1247,'eschools 16'!$A$2:$F$25,6,FALSE),1)</f>
        <v>1</v>
      </c>
      <c r="Y1247" s="1">
        <f t="shared" si="95"/>
        <v>8.14</v>
      </c>
      <c r="Z1247" s="1">
        <f t="shared" si="96"/>
        <v>48.09</v>
      </c>
      <c r="AA1247" s="31">
        <f>IFERROR(VLOOKUP(C1247,'eindex _tget pp '!$A$4:$G$615,7,FALSE),0)</f>
        <v>0.39817260300000001</v>
      </c>
      <c r="AB1247" s="1">
        <f>VLOOKUP(A1247,'ADM Details FY17'!$A$3:$AB$3515,28,FALSE)</f>
        <v>0</v>
      </c>
      <c r="AC1247" s="1">
        <f t="shared" si="97"/>
        <v>0</v>
      </c>
      <c r="AD1247" s="1">
        <f t="shared" si="98"/>
        <v>0.1</v>
      </c>
      <c r="AE1247" s="1">
        <f t="shared" si="99"/>
        <v>15</v>
      </c>
    </row>
    <row r="1248" spans="1:31" x14ac:dyDescent="0.25">
      <c r="A1248" t="str">
        <f>B1248&amp;"-"&amp;COUNTIF($B$3:B1248,B1248)</f>
        <v>303-93</v>
      </c>
      <c r="B1248">
        <v>303</v>
      </c>
      <c r="C1248" s="18">
        <f>VLOOKUP(A1248,'ADM Details FY17'!$A$3:$D$3515,4,FALSE)</f>
        <v>45013</v>
      </c>
      <c r="D1248" s="1">
        <f>VLOOKUP(A1248,'ADM Details FY17'!$A$3:$E$3515,5,FALSE)</f>
        <v>1</v>
      </c>
      <c r="E1248" s="1">
        <f>VLOOKUP(A1248,'ADM Details FY17'!$A$3:$F$3515,6,FALSE)</f>
        <v>0</v>
      </c>
      <c r="F1248" s="1">
        <f>VLOOKUP(A1248,'ADM Details FY17'!$A$3:$G$3515,7,FALSE)</f>
        <v>0</v>
      </c>
      <c r="G1248" s="1">
        <f>VLOOKUP(A1248,'ADM Details FY17'!$A$3:$H$3515,8,FALSE)</f>
        <v>1</v>
      </c>
      <c r="H1248" s="1">
        <f>VLOOKUP(A1248,'ADM Details FY17'!$A$3:$I$3515,9,FALSE)</f>
        <v>0</v>
      </c>
      <c r="I1248" s="1">
        <f>VLOOKUP(A1248,'ADM Details FY17'!$A$3:$J$3517,10,FALSE)</f>
        <v>0</v>
      </c>
      <c r="J1248" s="1">
        <f>VLOOKUP(A1248,'ADM Details FY17'!$A$3:$K$3515,11,FALSE)</f>
        <v>0</v>
      </c>
      <c r="K1248" s="1">
        <f>VLOOKUP(A1248,'ADM Details FY17'!$A$3:$M$3515,13,FALSE)</f>
        <v>1</v>
      </c>
      <c r="L1248" s="1">
        <f>VLOOKUP(A1248,'ADM Details FY17'!$A$3:$O$3515,15,FALSE)</f>
        <v>0</v>
      </c>
      <c r="M1248" s="1">
        <f>VLOOKUP(A1248,'ADM Details FY17'!$A$3:$P$3515,16,FALSE)</f>
        <v>0</v>
      </c>
      <c r="N1248" s="1">
        <f>VLOOKUP(A1248,'ADM Details FY17'!$A$3:$Q$3515,17,FALSE)</f>
        <v>0</v>
      </c>
      <c r="O1248" s="1">
        <f>VLOOKUP(A1248,'ADM Details FY17'!$A$3:$S$3515,19,FALSE)</f>
        <v>0</v>
      </c>
      <c r="P1248" s="1">
        <f>VLOOKUP(A1248,'ADM Details FY17'!$A$3:$U$3515,21,FALSE)</f>
        <v>0</v>
      </c>
      <c r="Q1248" s="1">
        <f>VLOOKUP(A1248,'ADM Details FY17'!$A$3:$V$3515,22,FALSE)</f>
        <v>0</v>
      </c>
      <c r="R1248" s="1">
        <f>VLOOKUP(A1248,'ADM Details FY17'!$A$3:$W$3515,23,FALSE)</f>
        <v>0</v>
      </c>
      <c r="S1248" s="1">
        <f>VLOOKUP(A1248,'ADM Details FY17'!$A$3:$X$3515,24,FALSE)</f>
        <v>0</v>
      </c>
      <c r="T1248" s="1">
        <f>VLOOKUP(A1248,'ADM Details FY17'!$A$3:$Y$3515,25,FALSE)</f>
        <v>0</v>
      </c>
      <c r="U1248" s="1">
        <f>VLOOKUP(A1248,'ADM Details FY17'!$A$3:$AA$3515,27,FALSE)</f>
        <v>0</v>
      </c>
      <c r="V1248" s="1">
        <f>IFERROR(VLOOKUP(C1248,'eindex _tget pp '!$A$4:$E$615,5,FALSE),0)</f>
        <v>1082.0060862827995</v>
      </c>
      <c r="W1248" s="31">
        <f>IFERROR(VLOOKUP(C1248,'eindex _tget pp '!$A$4:$F$615,6,FALSE),0)</f>
        <v>1.8867821737999999</v>
      </c>
      <c r="X1248" s="4">
        <f>IFERROR(VLOOKUP(B1248,'eschools 16'!$A$2:$F$25,6,FALSE),1)</f>
        <v>1</v>
      </c>
      <c r="Y1248" s="1">
        <f t="shared" si="95"/>
        <v>270.5</v>
      </c>
      <c r="Z1248" s="1">
        <f t="shared" si="96"/>
        <v>513.20000000000005</v>
      </c>
      <c r="AA1248" s="31">
        <f>IFERROR(VLOOKUP(C1248,'eindex _tget pp '!$A$4:$G$615,7,FALSE),0)</f>
        <v>0.71196351700000005</v>
      </c>
      <c r="AB1248" s="1">
        <f>VLOOKUP(A1248,'ADM Details FY17'!$A$3:$AB$3515,28,FALSE)</f>
        <v>0</v>
      </c>
      <c r="AC1248" s="1">
        <f t="shared" si="97"/>
        <v>0</v>
      </c>
      <c r="AD1248" s="1">
        <f t="shared" si="98"/>
        <v>1</v>
      </c>
      <c r="AE1248" s="1">
        <f t="shared" si="99"/>
        <v>150</v>
      </c>
    </row>
    <row r="1249" spans="1:31" x14ac:dyDescent="0.25">
      <c r="A1249" t="str">
        <f>B1249&amp;"-"&amp;COUNTIF($B$3:B1249,B1249)</f>
        <v>303-94</v>
      </c>
      <c r="B1249">
        <v>303</v>
      </c>
      <c r="C1249" s="18">
        <f>VLOOKUP(A1249,'ADM Details FY17'!$A$3:$D$3515,4,FALSE)</f>
        <v>50252</v>
      </c>
      <c r="D1249" s="1">
        <f>VLOOKUP(A1249,'ADM Details FY17'!$A$3:$E$3515,5,FALSE)</f>
        <v>1</v>
      </c>
      <c r="E1249" s="1">
        <f>VLOOKUP(A1249,'ADM Details FY17'!$A$3:$F$3515,6,FALSE)</f>
        <v>0</v>
      </c>
      <c r="F1249" s="1">
        <f>VLOOKUP(A1249,'ADM Details FY17'!$A$3:$G$3515,7,FALSE)</f>
        <v>0</v>
      </c>
      <c r="G1249" s="1">
        <f>VLOOKUP(A1249,'ADM Details FY17'!$A$3:$H$3515,8,FALSE)</f>
        <v>0</v>
      </c>
      <c r="H1249" s="1">
        <f>VLOOKUP(A1249,'ADM Details FY17'!$A$3:$I$3515,9,FALSE)</f>
        <v>0</v>
      </c>
      <c r="I1249" s="1">
        <f>VLOOKUP(A1249,'ADM Details FY17'!$A$3:$J$3517,10,FALSE)</f>
        <v>0</v>
      </c>
      <c r="J1249" s="1">
        <f>VLOOKUP(A1249,'ADM Details FY17'!$A$3:$K$3515,11,FALSE)</f>
        <v>1</v>
      </c>
      <c r="K1249" s="1">
        <f>VLOOKUP(A1249,'ADM Details FY17'!$A$3:$M$3515,13,FALSE)</f>
        <v>1</v>
      </c>
      <c r="L1249" s="1">
        <f>VLOOKUP(A1249,'ADM Details FY17'!$A$3:$O$3515,15,FALSE)</f>
        <v>0</v>
      </c>
      <c r="M1249" s="1">
        <f>VLOOKUP(A1249,'ADM Details FY17'!$A$3:$P$3515,16,FALSE)</f>
        <v>0</v>
      </c>
      <c r="N1249" s="1">
        <f>VLOOKUP(A1249,'ADM Details FY17'!$A$3:$Q$3515,17,FALSE)</f>
        <v>0</v>
      </c>
      <c r="O1249" s="1">
        <f>VLOOKUP(A1249,'ADM Details FY17'!$A$3:$S$3515,19,FALSE)</f>
        <v>0</v>
      </c>
      <c r="P1249" s="1">
        <f>VLOOKUP(A1249,'ADM Details FY17'!$A$3:$U$3515,21,FALSE)</f>
        <v>0</v>
      </c>
      <c r="Q1249" s="1">
        <f>VLOOKUP(A1249,'ADM Details FY17'!$A$3:$V$3515,22,FALSE)</f>
        <v>0</v>
      </c>
      <c r="R1249" s="1">
        <f>VLOOKUP(A1249,'ADM Details FY17'!$A$3:$W$3515,23,FALSE)</f>
        <v>0</v>
      </c>
      <c r="S1249" s="1">
        <f>VLOOKUP(A1249,'ADM Details FY17'!$A$3:$X$3515,24,FALSE)</f>
        <v>0</v>
      </c>
      <c r="T1249" s="1">
        <f>VLOOKUP(A1249,'ADM Details FY17'!$A$3:$Y$3515,25,FALSE)</f>
        <v>0</v>
      </c>
      <c r="U1249" s="1">
        <f>VLOOKUP(A1249,'ADM Details FY17'!$A$3:$AA$3515,27,FALSE)</f>
        <v>0</v>
      </c>
      <c r="V1249" s="1">
        <f>IFERROR(VLOOKUP(C1249,'eindex _tget pp '!$A$4:$E$615,5,FALSE),0)</f>
        <v>344.95448763459939</v>
      </c>
      <c r="W1249" s="31">
        <f>IFERROR(VLOOKUP(C1249,'eindex _tget pp '!$A$4:$F$615,6,FALSE),0)</f>
        <v>1.2012153998999999</v>
      </c>
      <c r="X1249" s="4">
        <f>IFERROR(VLOOKUP(B1249,'eschools 16'!$A$2:$F$25,6,FALSE),1)</f>
        <v>1</v>
      </c>
      <c r="Y1249" s="1">
        <f t="shared" si="95"/>
        <v>86.24</v>
      </c>
      <c r="Z1249" s="1">
        <f t="shared" si="96"/>
        <v>326.73</v>
      </c>
      <c r="AA1249" s="31">
        <f>IFERROR(VLOOKUP(C1249,'eindex _tget pp '!$A$4:$G$615,7,FALSE),0)</f>
        <v>0.55655145100000003</v>
      </c>
      <c r="AB1249" s="1">
        <f>VLOOKUP(A1249,'ADM Details FY17'!$A$3:$AB$3515,28,FALSE)</f>
        <v>0</v>
      </c>
      <c r="AC1249" s="1">
        <f t="shared" si="97"/>
        <v>0</v>
      </c>
      <c r="AD1249" s="1">
        <f t="shared" si="98"/>
        <v>1</v>
      </c>
      <c r="AE1249" s="1">
        <f t="shared" si="99"/>
        <v>150</v>
      </c>
    </row>
    <row r="1250" spans="1:31" x14ac:dyDescent="0.25">
      <c r="A1250" t="str">
        <f>B1250&amp;"-"&amp;COUNTIF($B$3:B1250,B1250)</f>
        <v>303-95</v>
      </c>
      <c r="B1250">
        <v>303</v>
      </c>
      <c r="C1250" s="18">
        <f>VLOOKUP(A1250,'ADM Details FY17'!$A$3:$D$3515,4,FALSE)</f>
        <v>48389</v>
      </c>
      <c r="D1250" s="1">
        <f>VLOOKUP(A1250,'ADM Details FY17'!$A$3:$E$3515,5,FALSE)</f>
        <v>0.28000000000000003</v>
      </c>
      <c r="E1250" s="1">
        <f>VLOOKUP(A1250,'ADM Details FY17'!$A$3:$F$3515,6,FALSE)</f>
        <v>0</v>
      </c>
      <c r="F1250" s="1">
        <f>VLOOKUP(A1250,'ADM Details FY17'!$A$3:$G$3515,7,FALSE)</f>
        <v>0</v>
      </c>
      <c r="G1250" s="1">
        <f>VLOOKUP(A1250,'ADM Details FY17'!$A$3:$H$3515,8,FALSE)</f>
        <v>0.28000000000000003</v>
      </c>
      <c r="H1250" s="1">
        <f>VLOOKUP(A1250,'ADM Details FY17'!$A$3:$I$3515,9,FALSE)</f>
        <v>0</v>
      </c>
      <c r="I1250" s="1">
        <f>VLOOKUP(A1250,'ADM Details FY17'!$A$3:$J$3517,10,FALSE)</f>
        <v>0</v>
      </c>
      <c r="J1250" s="1">
        <f>VLOOKUP(A1250,'ADM Details FY17'!$A$3:$K$3515,11,FALSE)</f>
        <v>0</v>
      </c>
      <c r="K1250" s="1">
        <f>VLOOKUP(A1250,'ADM Details FY17'!$A$3:$M$3515,13,FALSE)</f>
        <v>0.28000000000000003</v>
      </c>
      <c r="L1250" s="1">
        <f>VLOOKUP(A1250,'ADM Details FY17'!$A$3:$O$3515,15,FALSE)</f>
        <v>0</v>
      </c>
      <c r="M1250" s="1">
        <f>VLOOKUP(A1250,'ADM Details FY17'!$A$3:$P$3515,16,FALSE)</f>
        <v>0</v>
      </c>
      <c r="N1250" s="1">
        <f>VLOOKUP(A1250,'ADM Details FY17'!$A$3:$Q$3515,17,FALSE)</f>
        <v>0</v>
      </c>
      <c r="O1250" s="1">
        <f>VLOOKUP(A1250,'ADM Details FY17'!$A$3:$S$3515,19,FALSE)</f>
        <v>0</v>
      </c>
      <c r="P1250" s="1">
        <f>VLOOKUP(A1250,'ADM Details FY17'!$A$3:$U$3515,21,FALSE)</f>
        <v>0</v>
      </c>
      <c r="Q1250" s="1">
        <f>VLOOKUP(A1250,'ADM Details FY17'!$A$3:$V$3515,22,FALSE)</f>
        <v>0</v>
      </c>
      <c r="R1250" s="1">
        <f>VLOOKUP(A1250,'ADM Details FY17'!$A$3:$W$3515,23,FALSE)</f>
        <v>0</v>
      </c>
      <c r="S1250" s="1">
        <f>VLOOKUP(A1250,'ADM Details FY17'!$A$3:$X$3515,24,FALSE)</f>
        <v>0</v>
      </c>
      <c r="T1250" s="1">
        <f>VLOOKUP(A1250,'ADM Details FY17'!$A$3:$Y$3515,25,FALSE)</f>
        <v>0</v>
      </c>
      <c r="U1250" s="1">
        <f>VLOOKUP(A1250,'ADM Details FY17'!$A$3:$AA$3515,27,FALSE)</f>
        <v>0</v>
      </c>
      <c r="V1250" s="1">
        <f>IFERROR(VLOOKUP(C1250,'eindex _tget pp '!$A$4:$E$615,5,FALSE),0)</f>
        <v>368.10142868895167</v>
      </c>
      <c r="W1250" s="31">
        <f>IFERROR(VLOOKUP(C1250,'eindex _tget pp '!$A$4:$F$615,6,FALSE),0)</f>
        <v>0.70788949310000004</v>
      </c>
      <c r="X1250" s="4">
        <f>IFERROR(VLOOKUP(B1250,'eschools 16'!$A$2:$F$25,6,FALSE),1)</f>
        <v>1</v>
      </c>
      <c r="Y1250" s="1">
        <f t="shared" si="95"/>
        <v>25.77</v>
      </c>
      <c r="Z1250" s="1">
        <f t="shared" si="96"/>
        <v>53.91</v>
      </c>
      <c r="AA1250" s="31">
        <f>IFERROR(VLOOKUP(C1250,'eindex _tget pp '!$A$4:$G$615,7,FALSE),0)</f>
        <v>0.52017896699999999</v>
      </c>
      <c r="AB1250" s="1">
        <f>VLOOKUP(A1250,'ADM Details FY17'!$A$3:$AB$3515,28,FALSE)</f>
        <v>0</v>
      </c>
      <c r="AC1250" s="1">
        <f t="shared" si="97"/>
        <v>0</v>
      </c>
      <c r="AD1250" s="1">
        <f t="shared" si="98"/>
        <v>0.28000000000000003</v>
      </c>
      <c r="AE1250" s="1">
        <f t="shared" si="99"/>
        <v>42.000000000000007</v>
      </c>
    </row>
    <row r="1251" spans="1:31" x14ac:dyDescent="0.25">
      <c r="A1251" t="str">
        <f>B1251&amp;"-"&amp;COUNTIF($B$3:B1251,B1251)</f>
        <v>303-96</v>
      </c>
      <c r="B1251">
        <v>303</v>
      </c>
      <c r="C1251" s="18">
        <f>VLOOKUP(A1251,'ADM Details FY17'!$A$3:$D$3515,4,FALSE)</f>
        <v>45054</v>
      </c>
      <c r="D1251" s="1">
        <f>VLOOKUP(A1251,'ADM Details FY17'!$A$3:$E$3515,5,FALSE)</f>
        <v>1.1100000000000001</v>
      </c>
      <c r="E1251" s="1">
        <f>VLOOKUP(A1251,'ADM Details FY17'!$A$3:$F$3515,6,FALSE)</f>
        <v>0</v>
      </c>
      <c r="F1251" s="1">
        <f>VLOOKUP(A1251,'ADM Details FY17'!$A$3:$G$3515,7,FALSE)</f>
        <v>0</v>
      </c>
      <c r="G1251" s="1">
        <f>VLOOKUP(A1251,'ADM Details FY17'!$A$3:$H$3515,8,FALSE)</f>
        <v>1.07</v>
      </c>
      <c r="H1251" s="1">
        <f>VLOOKUP(A1251,'ADM Details FY17'!$A$3:$I$3515,9,FALSE)</f>
        <v>0</v>
      </c>
      <c r="I1251" s="1">
        <f>VLOOKUP(A1251,'ADM Details FY17'!$A$3:$J$3517,10,FALSE)</f>
        <v>0</v>
      </c>
      <c r="J1251" s="1">
        <f>VLOOKUP(A1251,'ADM Details FY17'!$A$3:$K$3515,11,FALSE)</f>
        <v>0</v>
      </c>
      <c r="K1251" s="1">
        <f>VLOOKUP(A1251,'ADM Details FY17'!$A$3:$M$3515,13,FALSE)</f>
        <v>1.1100000000000001</v>
      </c>
      <c r="L1251" s="1">
        <f>VLOOKUP(A1251,'ADM Details FY17'!$A$3:$O$3515,15,FALSE)</f>
        <v>0</v>
      </c>
      <c r="M1251" s="1">
        <f>VLOOKUP(A1251,'ADM Details FY17'!$A$3:$P$3515,16,FALSE)</f>
        <v>0</v>
      </c>
      <c r="N1251" s="1">
        <f>VLOOKUP(A1251,'ADM Details FY17'!$A$3:$Q$3515,17,FALSE)</f>
        <v>0</v>
      </c>
      <c r="O1251" s="1">
        <f>VLOOKUP(A1251,'ADM Details FY17'!$A$3:$S$3515,19,FALSE)</f>
        <v>0</v>
      </c>
      <c r="P1251" s="1">
        <f>VLOOKUP(A1251,'ADM Details FY17'!$A$3:$U$3515,21,FALSE)</f>
        <v>0</v>
      </c>
      <c r="Q1251" s="1">
        <f>VLOOKUP(A1251,'ADM Details FY17'!$A$3:$V$3515,22,FALSE)</f>
        <v>0</v>
      </c>
      <c r="R1251" s="1">
        <f>VLOOKUP(A1251,'ADM Details FY17'!$A$3:$W$3515,23,FALSE)</f>
        <v>0</v>
      </c>
      <c r="S1251" s="1">
        <f>VLOOKUP(A1251,'ADM Details FY17'!$A$3:$X$3515,24,FALSE)</f>
        <v>0</v>
      </c>
      <c r="T1251" s="1">
        <f>VLOOKUP(A1251,'ADM Details FY17'!$A$3:$Y$3515,25,FALSE)</f>
        <v>0</v>
      </c>
      <c r="U1251" s="1">
        <f>VLOOKUP(A1251,'ADM Details FY17'!$A$3:$AA$3515,27,FALSE)</f>
        <v>0</v>
      </c>
      <c r="V1251" s="1">
        <f>IFERROR(VLOOKUP(C1251,'eindex _tget pp '!$A$4:$E$615,5,FALSE),0)</f>
        <v>621.43583407768529</v>
      </c>
      <c r="W1251" s="31">
        <f>IFERROR(VLOOKUP(C1251,'eindex _tget pp '!$A$4:$F$615,6,FALSE),0)</f>
        <v>1.4793474798999999</v>
      </c>
      <c r="X1251" s="4">
        <f>IFERROR(VLOOKUP(B1251,'eschools 16'!$A$2:$F$25,6,FALSE),1)</f>
        <v>1</v>
      </c>
      <c r="Y1251" s="1">
        <f t="shared" si="95"/>
        <v>172.45</v>
      </c>
      <c r="Z1251" s="1">
        <f t="shared" si="96"/>
        <v>446.64</v>
      </c>
      <c r="AA1251" s="31">
        <f>IFERROR(VLOOKUP(C1251,'eindex _tget pp '!$A$4:$G$615,7,FALSE),0)</f>
        <v>0.63639511400000004</v>
      </c>
      <c r="AB1251" s="1">
        <f>VLOOKUP(A1251,'ADM Details FY17'!$A$3:$AB$3515,28,FALSE)</f>
        <v>0</v>
      </c>
      <c r="AC1251" s="1">
        <f t="shared" si="97"/>
        <v>0</v>
      </c>
      <c r="AD1251" s="1">
        <f t="shared" si="98"/>
        <v>1.1100000000000001</v>
      </c>
      <c r="AE1251" s="1">
        <f t="shared" si="99"/>
        <v>166.50000000000003</v>
      </c>
    </row>
    <row r="1252" spans="1:31" x14ac:dyDescent="0.25">
      <c r="A1252" t="str">
        <f>B1252&amp;"-"&amp;COUNTIF($B$3:B1252,B1252)</f>
        <v>303-97</v>
      </c>
      <c r="B1252">
        <v>303</v>
      </c>
      <c r="C1252" s="18">
        <f>VLOOKUP(A1252,'ADM Details FY17'!$A$3:$D$3515,4,FALSE)</f>
        <v>47696</v>
      </c>
      <c r="D1252" s="1">
        <f>VLOOKUP(A1252,'ADM Details FY17'!$A$3:$E$3515,5,FALSE)</f>
        <v>0.5</v>
      </c>
      <c r="E1252" s="1">
        <f>VLOOKUP(A1252,'ADM Details FY17'!$A$3:$F$3515,6,FALSE)</f>
        <v>0</v>
      </c>
      <c r="F1252" s="1">
        <f>VLOOKUP(A1252,'ADM Details FY17'!$A$3:$G$3515,7,FALSE)</f>
        <v>0.5</v>
      </c>
      <c r="G1252" s="1">
        <f>VLOOKUP(A1252,'ADM Details FY17'!$A$3:$H$3515,8,FALSE)</f>
        <v>0</v>
      </c>
      <c r="H1252" s="1">
        <f>VLOOKUP(A1252,'ADM Details FY17'!$A$3:$I$3515,9,FALSE)</f>
        <v>0</v>
      </c>
      <c r="I1252" s="1">
        <f>VLOOKUP(A1252,'ADM Details FY17'!$A$3:$J$3517,10,FALSE)</f>
        <v>0</v>
      </c>
      <c r="J1252" s="1">
        <f>VLOOKUP(A1252,'ADM Details FY17'!$A$3:$K$3515,11,FALSE)</f>
        <v>0</v>
      </c>
      <c r="K1252" s="1">
        <f>VLOOKUP(A1252,'ADM Details FY17'!$A$3:$M$3515,13,FALSE)</f>
        <v>0.5</v>
      </c>
      <c r="L1252" s="1">
        <f>VLOOKUP(A1252,'ADM Details FY17'!$A$3:$O$3515,15,FALSE)</f>
        <v>0</v>
      </c>
      <c r="M1252" s="1">
        <f>VLOOKUP(A1252,'ADM Details FY17'!$A$3:$P$3515,16,FALSE)</f>
        <v>0</v>
      </c>
      <c r="N1252" s="1">
        <f>VLOOKUP(A1252,'ADM Details FY17'!$A$3:$Q$3515,17,FALSE)</f>
        <v>0</v>
      </c>
      <c r="O1252" s="1">
        <f>VLOOKUP(A1252,'ADM Details FY17'!$A$3:$S$3515,19,FALSE)</f>
        <v>0</v>
      </c>
      <c r="P1252" s="1">
        <f>VLOOKUP(A1252,'ADM Details FY17'!$A$3:$U$3515,21,FALSE)</f>
        <v>0</v>
      </c>
      <c r="Q1252" s="1">
        <f>VLOOKUP(A1252,'ADM Details FY17'!$A$3:$V$3515,22,FALSE)</f>
        <v>0</v>
      </c>
      <c r="R1252" s="1">
        <f>VLOOKUP(A1252,'ADM Details FY17'!$A$3:$W$3515,23,FALSE)</f>
        <v>0</v>
      </c>
      <c r="S1252" s="1">
        <f>VLOOKUP(A1252,'ADM Details FY17'!$A$3:$X$3515,24,FALSE)</f>
        <v>0</v>
      </c>
      <c r="T1252" s="1">
        <f>VLOOKUP(A1252,'ADM Details FY17'!$A$3:$Y$3515,25,FALSE)</f>
        <v>0</v>
      </c>
      <c r="U1252" s="1">
        <f>VLOOKUP(A1252,'ADM Details FY17'!$A$3:$AA$3515,27,FALSE)</f>
        <v>0</v>
      </c>
      <c r="V1252" s="1">
        <f>IFERROR(VLOOKUP(C1252,'eindex _tget pp '!$A$4:$E$615,5,FALSE),0)</f>
        <v>247.69235514974179</v>
      </c>
      <c r="W1252" s="31">
        <f>IFERROR(VLOOKUP(C1252,'eindex _tget pp '!$A$4:$F$615,6,FALSE),0)</f>
        <v>0.86790672440000005</v>
      </c>
      <c r="X1252" s="4">
        <f>IFERROR(VLOOKUP(B1252,'eschools 16'!$A$2:$F$25,6,FALSE),1)</f>
        <v>1</v>
      </c>
      <c r="Y1252" s="1">
        <f t="shared" si="95"/>
        <v>30.96</v>
      </c>
      <c r="Z1252" s="1">
        <f t="shared" si="96"/>
        <v>118.04</v>
      </c>
      <c r="AA1252" s="31">
        <f>IFERROR(VLOOKUP(C1252,'eindex _tget pp '!$A$4:$G$615,7,FALSE),0)</f>
        <v>0.44560856900000001</v>
      </c>
      <c r="AB1252" s="1">
        <f>VLOOKUP(A1252,'ADM Details FY17'!$A$3:$AB$3515,28,FALSE)</f>
        <v>0</v>
      </c>
      <c r="AC1252" s="1">
        <f t="shared" si="97"/>
        <v>0</v>
      </c>
      <c r="AD1252" s="1">
        <f t="shared" si="98"/>
        <v>0.5</v>
      </c>
      <c r="AE1252" s="1">
        <f t="shared" si="99"/>
        <v>75</v>
      </c>
    </row>
    <row r="1253" spans="1:31" x14ac:dyDescent="0.25">
      <c r="A1253" t="str">
        <f>B1253&amp;"-"&amp;COUNTIF($B$3:B1253,B1253)</f>
        <v>303-98</v>
      </c>
      <c r="B1253">
        <v>303</v>
      </c>
      <c r="C1253" s="18">
        <f>VLOOKUP(A1253,'ADM Details FY17'!$A$3:$D$3515,4,FALSE)</f>
        <v>45047</v>
      </c>
      <c r="D1253" s="1">
        <f>VLOOKUP(A1253,'ADM Details FY17'!$A$3:$E$3515,5,FALSE)</f>
        <v>1.54</v>
      </c>
      <c r="E1253" s="1">
        <f>VLOOKUP(A1253,'ADM Details FY17'!$A$3:$F$3515,6,FALSE)</f>
        <v>0</v>
      </c>
      <c r="F1253" s="1">
        <f>VLOOKUP(A1253,'ADM Details FY17'!$A$3:$G$3515,7,FALSE)</f>
        <v>0</v>
      </c>
      <c r="G1253" s="1">
        <f>VLOOKUP(A1253,'ADM Details FY17'!$A$3:$H$3515,8,FALSE)</f>
        <v>0.54</v>
      </c>
      <c r="H1253" s="1">
        <f>VLOOKUP(A1253,'ADM Details FY17'!$A$3:$I$3515,9,FALSE)</f>
        <v>0</v>
      </c>
      <c r="I1253" s="1">
        <f>VLOOKUP(A1253,'ADM Details FY17'!$A$3:$J$3517,10,FALSE)</f>
        <v>0</v>
      </c>
      <c r="J1253" s="1">
        <f>VLOOKUP(A1253,'ADM Details FY17'!$A$3:$K$3515,11,FALSE)</f>
        <v>0.94</v>
      </c>
      <c r="K1253" s="1">
        <f>VLOOKUP(A1253,'ADM Details FY17'!$A$3:$M$3515,13,FALSE)</f>
        <v>1.54</v>
      </c>
      <c r="L1253" s="1">
        <f>VLOOKUP(A1253,'ADM Details FY17'!$A$3:$O$3515,15,FALSE)</f>
        <v>0</v>
      </c>
      <c r="M1253" s="1">
        <f>VLOOKUP(A1253,'ADM Details FY17'!$A$3:$P$3515,16,FALSE)</f>
        <v>0</v>
      </c>
      <c r="N1253" s="1">
        <f>VLOOKUP(A1253,'ADM Details FY17'!$A$3:$Q$3515,17,FALSE)</f>
        <v>0</v>
      </c>
      <c r="O1253" s="1">
        <f>VLOOKUP(A1253,'ADM Details FY17'!$A$3:$S$3515,19,FALSE)</f>
        <v>0</v>
      </c>
      <c r="P1253" s="1">
        <f>VLOOKUP(A1253,'ADM Details FY17'!$A$3:$U$3515,21,FALSE)</f>
        <v>0</v>
      </c>
      <c r="Q1253" s="1">
        <f>VLOOKUP(A1253,'ADM Details FY17'!$A$3:$V$3515,22,FALSE)</f>
        <v>0</v>
      </c>
      <c r="R1253" s="1">
        <f>VLOOKUP(A1253,'ADM Details FY17'!$A$3:$W$3515,23,FALSE)</f>
        <v>0</v>
      </c>
      <c r="S1253" s="1">
        <f>VLOOKUP(A1253,'ADM Details FY17'!$A$3:$X$3515,24,FALSE)</f>
        <v>0</v>
      </c>
      <c r="T1253" s="1">
        <f>VLOOKUP(A1253,'ADM Details FY17'!$A$3:$Y$3515,25,FALSE)</f>
        <v>0</v>
      </c>
      <c r="U1253" s="1">
        <f>VLOOKUP(A1253,'ADM Details FY17'!$A$3:$AA$3515,27,FALSE)</f>
        <v>0</v>
      </c>
      <c r="V1253" s="1">
        <f>IFERROR(VLOOKUP(C1253,'eindex _tget pp '!$A$4:$E$615,5,FALSE),0)</f>
        <v>83.620651896782661</v>
      </c>
      <c r="W1253" s="31">
        <f>IFERROR(VLOOKUP(C1253,'eindex _tget pp '!$A$4:$F$615,6,FALSE),0)</f>
        <v>0.66135081969999998</v>
      </c>
      <c r="X1253" s="4">
        <f>IFERROR(VLOOKUP(B1253,'eschools 16'!$A$2:$F$25,6,FALSE),1)</f>
        <v>1</v>
      </c>
      <c r="Y1253" s="1">
        <f t="shared" si="95"/>
        <v>32.19</v>
      </c>
      <c r="Z1253" s="1">
        <f t="shared" si="96"/>
        <v>277.02999999999997</v>
      </c>
      <c r="AA1253" s="31">
        <f>IFERROR(VLOOKUP(C1253,'eindex _tget pp '!$A$4:$G$615,7,FALSE),0)</f>
        <v>0.38829070799999998</v>
      </c>
      <c r="AB1253" s="1">
        <f>VLOOKUP(A1253,'ADM Details FY17'!$A$3:$AB$3515,28,FALSE)</f>
        <v>0</v>
      </c>
      <c r="AC1253" s="1">
        <f t="shared" si="97"/>
        <v>0</v>
      </c>
      <c r="AD1253" s="1">
        <f t="shared" si="98"/>
        <v>1.54</v>
      </c>
      <c r="AE1253" s="1">
        <f t="shared" si="99"/>
        <v>231</v>
      </c>
    </row>
    <row r="1254" spans="1:31" x14ac:dyDescent="0.25">
      <c r="A1254" t="str">
        <f>B1254&amp;"-"&amp;COUNTIF($B$3:B1254,B1254)</f>
        <v>303-99</v>
      </c>
      <c r="B1254">
        <v>303</v>
      </c>
      <c r="C1254" s="18">
        <f>VLOOKUP(A1254,'ADM Details FY17'!$A$3:$D$3515,4,FALSE)</f>
        <v>45104</v>
      </c>
      <c r="D1254" s="1">
        <f>VLOOKUP(A1254,'ADM Details FY17'!$A$3:$E$3515,5,FALSE)</f>
        <v>0.41</v>
      </c>
      <c r="E1254" s="1">
        <f>VLOOKUP(A1254,'ADM Details FY17'!$A$3:$F$3515,6,FALSE)</f>
        <v>0</v>
      </c>
      <c r="F1254" s="1">
        <f>VLOOKUP(A1254,'ADM Details FY17'!$A$3:$G$3515,7,FALSE)</f>
        <v>0</v>
      </c>
      <c r="G1254" s="1">
        <f>VLOOKUP(A1254,'ADM Details FY17'!$A$3:$H$3515,8,FALSE)</f>
        <v>0</v>
      </c>
      <c r="H1254" s="1">
        <f>VLOOKUP(A1254,'ADM Details FY17'!$A$3:$I$3515,9,FALSE)</f>
        <v>0</v>
      </c>
      <c r="I1254" s="1">
        <f>VLOOKUP(A1254,'ADM Details FY17'!$A$3:$J$3517,10,FALSE)</f>
        <v>0</v>
      </c>
      <c r="J1254" s="1">
        <f>VLOOKUP(A1254,'ADM Details FY17'!$A$3:$K$3515,11,FALSE)</f>
        <v>0</v>
      </c>
      <c r="K1254" s="1">
        <f>VLOOKUP(A1254,'ADM Details FY17'!$A$3:$M$3515,13,FALSE)</f>
        <v>0.41</v>
      </c>
      <c r="L1254" s="1">
        <f>VLOOKUP(A1254,'ADM Details FY17'!$A$3:$O$3515,15,FALSE)</f>
        <v>0</v>
      </c>
      <c r="M1254" s="1">
        <f>VLOOKUP(A1254,'ADM Details FY17'!$A$3:$P$3515,16,FALSE)</f>
        <v>0</v>
      </c>
      <c r="N1254" s="1">
        <f>VLOOKUP(A1254,'ADM Details FY17'!$A$3:$Q$3515,17,FALSE)</f>
        <v>0</v>
      </c>
      <c r="O1254" s="1">
        <f>VLOOKUP(A1254,'ADM Details FY17'!$A$3:$S$3515,19,FALSE)</f>
        <v>0</v>
      </c>
      <c r="P1254" s="1">
        <f>VLOOKUP(A1254,'ADM Details FY17'!$A$3:$U$3515,21,FALSE)</f>
        <v>0</v>
      </c>
      <c r="Q1254" s="1">
        <f>VLOOKUP(A1254,'ADM Details FY17'!$A$3:$V$3515,22,FALSE)</f>
        <v>0</v>
      </c>
      <c r="R1254" s="1">
        <f>VLOOKUP(A1254,'ADM Details FY17'!$A$3:$W$3515,23,FALSE)</f>
        <v>0</v>
      </c>
      <c r="S1254" s="1">
        <f>VLOOKUP(A1254,'ADM Details FY17'!$A$3:$X$3515,24,FALSE)</f>
        <v>0</v>
      </c>
      <c r="T1254" s="1">
        <f>VLOOKUP(A1254,'ADM Details FY17'!$A$3:$Y$3515,25,FALSE)</f>
        <v>0</v>
      </c>
      <c r="U1254" s="1">
        <f>VLOOKUP(A1254,'ADM Details FY17'!$A$3:$AA$3515,27,FALSE)</f>
        <v>0</v>
      </c>
      <c r="V1254" s="1">
        <f>IFERROR(VLOOKUP(C1254,'eindex _tget pp '!$A$4:$E$615,5,FALSE),0)</f>
        <v>0</v>
      </c>
      <c r="W1254" s="31">
        <f>IFERROR(VLOOKUP(C1254,'eindex _tget pp '!$A$4:$F$615,6,FALSE),0)</f>
        <v>0.63577925459999995</v>
      </c>
      <c r="X1254" s="4">
        <f>IFERROR(VLOOKUP(B1254,'eschools 16'!$A$2:$F$25,6,FALSE),1)</f>
        <v>1</v>
      </c>
      <c r="Y1254" s="1">
        <f t="shared" si="95"/>
        <v>0</v>
      </c>
      <c r="Z1254" s="1">
        <f t="shared" si="96"/>
        <v>70.900000000000006</v>
      </c>
      <c r="AA1254" s="31">
        <f>IFERROR(VLOOKUP(C1254,'eindex _tget pp '!$A$4:$G$615,7,FALSE),0)</f>
        <v>0.32598799899999997</v>
      </c>
      <c r="AB1254" s="1">
        <f>VLOOKUP(A1254,'ADM Details FY17'!$A$3:$AB$3515,28,FALSE)</f>
        <v>0</v>
      </c>
      <c r="AC1254" s="1">
        <f t="shared" si="97"/>
        <v>0</v>
      </c>
      <c r="AD1254" s="1">
        <f t="shared" si="98"/>
        <v>0.41</v>
      </c>
      <c r="AE1254" s="1">
        <f t="shared" si="99"/>
        <v>61.499999999999993</v>
      </c>
    </row>
    <row r="1255" spans="1:31" x14ac:dyDescent="0.25">
      <c r="A1255" t="str">
        <f>B1255&amp;"-"&amp;COUNTIF($B$3:B1255,B1255)</f>
        <v>303-100</v>
      </c>
      <c r="B1255">
        <v>303</v>
      </c>
      <c r="C1255" s="18">
        <f>VLOOKUP(A1255,'ADM Details FY17'!$A$3:$D$3515,4,FALSE)</f>
        <v>45666</v>
      </c>
      <c r="D1255" s="1">
        <f>VLOOKUP(A1255,'ADM Details FY17'!$A$3:$E$3515,5,FALSE)</f>
        <v>0.53</v>
      </c>
      <c r="E1255" s="1">
        <f>VLOOKUP(A1255,'ADM Details FY17'!$A$3:$F$3515,6,FALSE)</f>
        <v>0</v>
      </c>
      <c r="F1255" s="1">
        <f>VLOOKUP(A1255,'ADM Details FY17'!$A$3:$G$3515,7,FALSE)</f>
        <v>0</v>
      </c>
      <c r="G1255" s="1">
        <f>VLOOKUP(A1255,'ADM Details FY17'!$A$3:$H$3515,8,FALSE)</f>
        <v>0</v>
      </c>
      <c r="H1255" s="1">
        <f>VLOOKUP(A1255,'ADM Details FY17'!$A$3:$I$3515,9,FALSE)</f>
        <v>0</v>
      </c>
      <c r="I1255" s="1">
        <f>VLOOKUP(A1255,'ADM Details FY17'!$A$3:$J$3517,10,FALSE)</f>
        <v>0</v>
      </c>
      <c r="J1255" s="1">
        <f>VLOOKUP(A1255,'ADM Details FY17'!$A$3:$K$3515,11,FALSE)</f>
        <v>0</v>
      </c>
      <c r="K1255" s="1">
        <f>VLOOKUP(A1255,'ADM Details FY17'!$A$3:$M$3515,13,FALSE)</f>
        <v>0.53</v>
      </c>
      <c r="L1255" s="1">
        <f>VLOOKUP(A1255,'ADM Details FY17'!$A$3:$O$3515,15,FALSE)</f>
        <v>0</v>
      </c>
      <c r="M1255" s="1">
        <f>VLOOKUP(A1255,'ADM Details FY17'!$A$3:$P$3515,16,FALSE)</f>
        <v>0</v>
      </c>
      <c r="N1255" s="1">
        <f>VLOOKUP(A1255,'ADM Details FY17'!$A$3:$Q$3515,17,FALSE)</f>
        <v>0</v>
      </c>
      <c r="O1255" s="1">
        <f>VLOOKUP(A1255,'ADM Details FY17'!$A$3:$S$3515,19,FALSE)</f>
        <v>0</v>
      </c>
      <c r="P1255" s="1">
        <f>VLOOKUP(A1255,'ADM Details FY17'!$A$3:$U$3515,21,FALSE)</f>
        <v>0</v>
      </c>
      <c r="Q1255" s="1">
        <f>VLOOKUP(A1255,'ADM Details FY17'!$A$3:$V$3515,22,FALSE)</f>
        <v>0</v>
      </c>
      <c r="R1255" s="1">
        <f>VLOOKUP(A1255,'ADM Details FY17'!$A$3:$W$3515,23,FALSE)</f>
        <v>0</v>
      </c>
      <c r="S1255" s="1">
        <f>VLOOKUP(A1255,'ADM Details FY17'!$A$3:$X$3515,24,FALSE)</f>
        <v>0</v>
      </c>
      <c r="T1255" s="1">
        <f>VLOOKUP(A1255,'ADM Details FY17'!$A$3:$Y$3515,25,FALSE)</f>
        <v>0</v>
      </c>
      <c r="U1255" s="1">
        <f>VLOOKUP(A1255,'ADM Details FY17'!$A$3:$AA$3515,27,FALSE)</f>
        <v>0</v>
      </c>
      <c r="V1255" s="1">
        <f>IFERROR(VLOOKUP(C1255,'eindex _tget pp '!$A$4:$E$615,5,FALSE),0)</f>
        <v>1242.5459185381035</v>
      </c>
      <c r="W1255" s="31">
        <f>IFERROR(VLOOKUP(C1255,'eindex _tget pp '!$A$4:$F$615,6,FALSE),0)</f>
        <v>2.9265225489</v>
      </c>
      <c r="X1255" s="4">
        <f>IFERROR(VLOOKUP(B1255,'eschools 16'!$A$2:$F$25,6,FALSE),1)</f>
        <v>1</v>
      </c>
      <c r="Y1255" s="1">
        <f t="shared" si="95"/>
        <v>164.64</v>
      </c>
      <c r="Z1255" s="1">
        <f t="shared" si="96"/>
        <v>421.89</v>
      </c>
      <c r="AA1255" s="31">
        <f>IFERROR(VLOOKUP(C1255,'eindex _tget pp '!$A$4:$G$615,7,FALSE),0)</f>
        <v>0.79778696400000004</v>
      </c>
      <c r="AB1255" s="1">
        <f>VLOOKUP(A1255,'ADM Details FY17'!$A$3:$AB$3515,28,FALSE)</f>
        <v>0</v>
      </c>
      <c r="AC1255" s="1">
        <f t="shared" si="97"/>
        <v>0</v>
      </c>
      <c r="AD1255" s="1">
        <f t="shared" si="98"/>
        <v>0.53</v>
      </c>
      <c r="AE1255" s="1">
        <f t="shared" si="99"/>
        <v>79.5</v>
      </c>
    </row>
    <row r="1256" spans="1:31" x14ac:dyDescent="0.25">
      <c r="A1256" t="str">
        <f>B1256&amp;"-"&amp;COUNTIF($B$3:B1256,B1256)</f>
        <v>303-101</v>
      </c>
      <c r="B1256">
        <v>303</v>
      </c>
      <c r="C1256" s="18">
        <f>VLOOKUP(A1256,'ADM Details FY17'!$A$3:$D$3515,4,FALSE)</f>
        <v>45120</v>
      </c>
      <c r="D1256" s="1">
        <f>VLOOKUP(A1256,'ADM Details FY17'!$A$3:$E$3515,5,FALSE)</f>
        <v>0.28000000000000003</v>
      </c>
      <c r="E1256" s="1">
        <f>VLOOKUP(A1256,'ADM Details FY17'!$A$3:$F$3515,6,FALSE)</f>
        <v>0</v>
      </c>
      <c r="F1256" s="1">
        <f>VLOOKUP(A1256,'ADM Details FY17'!$A$3:$G$3515,7,FALSE)</f>
        <v>0</v>
      </c>
      <c r="G1256" s="1">
        <f>VLOOKUP(A1256,'ADM Details FY17'!$A$3:$H$3515,8,FALSE)</f>
        <v>0</v>
      </c>
      <c r="H1256" s="1">
        <f>VLOOKUP(A1256,'ADM Details FY17'!$A$3:$I$3515,9,FALSE)</f>
        <v>0</v>
      </c>
      <c r="I1256" s="1">
        <f>VLOOKUP(A1256,'ADM Details FY17'!$A$3:$J$3517,10,FALSE)</f>
        <v>0</v>
      </c>
      <c r="J1256" s="1">
        <f>VLOOKUP(A1256,'ADM Details FY17'!$A$3:$K$3515,11,FALSE)</f>
        <v>0</v>
      </c>
      <c r="K1256" s="1">
        <f>VLOOKUP(A1256,'ADM Details FY17'!$A$3:$M$3515,13,FALSE)</f>
        <v>0.28000000000000003</v>
      </c>
      <c r="L1256" s="1">
        <f>VLOOKUP(A1256,'ADM Details FY17'!$A$3:$O$3515,15,FALSE)</f>
        <v>0</v>
      </c>
      <c r="M1256" s="1">
        <f>VLOOKUP(A1256,'ADM Details FY17'!$A$3:$P$3515,16,FALSE)</f>
        <v>0</v>
      </c>
      <c r="N1256" s="1">
        <f>VLOOKUP(A1256,'ADM Details FY17'!$A$3:$Q$3515,17,FALSE)</f>
        <v>0</v>
      </c>
      <c r="O1256" s="1">
        <f>VLOOKUP(A1256,'ADM Details FY17'!$A$3:$S$3515,19,FALSE)</f>
        <v>0</v>
      </c>
      <c r="P1256" s="1">
        <f>VLOOKUP(A1256,'ADM Details FY17'!$A$3:$U$3515,21,FALSE)</f>
        <v>0</v>
      </c>
      <c r="Q1256" s="1">
        <f>VLOOKUP(A1256,'ADM Details FY17'!$A$3:$V$3515,22,FALSE)</f>
        <v>0</v>
      </c>
      <c r="R1256" s="1">
        <f>VLOOKUP(A1256,'ADM Details FY17'!$A$3:$W$3515,23,FALSE)</f>
        <v>0</v>
      </c>
      <c r="S1256" s="1">
        <f>VLOOKUP(A1256,'ADM Details FY17'!$A$3:$X$3515,24,FALSE)</f>
        <v>0</v>
      </c>
      <c r="T1256" s="1">
        <f>VLOOKUP(A1256,'ADM Details FY17'!$A$3:$Y$3515,25,FALSE)</f>
        <v>0</v>
      </c>
      <c r="U1256" s="1">
        <f>VLOOKUP(A1256,'ADM Details FY17'!$A$3:$AA$3515,27,FALSE)</f>
        <v>0</v>
      </c>
      <c r="V1256" s="1">
        <f>IFERROR(VLOOKUP(C1256,'eindex _tget pp '!$A$4:$E$615,5,FALSE),0)</f>
        <v>85.124003181045353</v>
      </c>
      <c r="W1256" s="31">
        <f>IFERROR(VLOOKUP(C1256,'eindex _tget pp '!$A$4:$F$615,6,FALSE),0)</f>
        <v>1.0744250469000001</v>
      </c>
      <c r="X1256" s="4">
        <f>IFERROR(VLOOKUP(B1256,'eschools 16'!$A$2:$F$25,6,FALSE),1)</f>
        <v>1</v>
      </c>
      <c r="Y1256" s="1">
        <f t="shared" si="95"/>
        <v>5.96</v>
      </c>
      <c r="Z1256" s="1">
        <f t="shared" si="96"/>
        <v>81.83</v>
      </c>
      <c r="AA1256" s="31">
        <f>IFERROR(VLOOKUP(C1256,'eindex _tget pp '!$A$4:$G$615,7,FALSE),0)</f>
        <v>0.40508573799999997</v>
      </c>
      <c r="AB1256" s="1">
        <f>VLOOKUP(A1256,'ADM Details FY17'!$A$3:$AB$3515,28,FALSE)</f>
        <v>0</v>
      </c>
      <c r="AC1256" s="1">
        <f t="shared" si="97"/>
        <v>0</v>
      </c>
      <c r="AD1256" s="1">
        <f t="shared" si="98"/>
        <v>0.28000000000000003</v>
      </c>
      <c r="AE1256" s="1">
        <f t="shared" si="99"/>
        <v>42.000000000000007</v>
      </c>
    </row>
    <row r="1257" spans="1:31" x14ac:dyDescent="0.25">
      <c r="A1257" t="str">
        <f>B1257&amp;"-"&amp;COUNTIF($B$3:B1257,B1257)</f>
        <v>303-102</v>
      </c>
      <c r="B1257">
        <v>303</v>
      </c>
      <c r="C1257" s="18">
        <f>VLOOKUP(A1257,'ADM Details FY17'!$A$3:$D$3515,4,FALSE)</f>
        <v>45153</v>
      </c>
      <c r="D1257" s="1">
        <f>VLOOKUP(A1257,'ADM Details FY17'!$A$3:$E$3515,5,FALSE)</f>
        <v>0.05</v>
      </c>
      <c r="E1257" s="1">
        <f>VLOOKUP(A1257,'ADM Details FY17'!$A$3:$F$3515,6,FALSE)</f>
        <v>0</v>
      </c>
      <c r="F1257" s="1">
        <f>VLOOKUP(A1257,'ADM Details FY17'!$A$3:$G$3515,7,FALSE)</f>
        <v>0</v>
      </c>
      <c r="G1257" s="1">
        <f>VLOOKUP(A1257,'ADM Details FY17'!$A$3:$H$3515,8,FALSE)</f>
        <v>0.05</v>
      </c>
      <c r="H1257" s="1">
        <f>VLOOKUP(A1257,'ADM Details FY17'!$A$3:$I$3515,9,FALSE)</f>
        <v>0</v>
      </c>
      <c r="I1257" s="1">
        <f>VLOOKUP(A1257,'ADM Details FY17'!$A$3:$J$3517,10,FALSE)</f>
        <v>0</v>
      </c>
      <c r="J1257" s="1">
        <f>VLOOKUP(A1257,'ADM Details FY17'!$A$3:$K$3515,11,FALSE)</f>
        <v>0</v>
      </c>
      <c r="K1257" s="1">
        <f>VLOOKUP(A1257,'ADM Details FY17'!$A$3:$M$3515,13,FALSE)</f>
        <v>0.05</v>
      </c>
      <c r="L1257" s="1">
        <f>VLOOKUP(A1257,'ADM Details FY17'!$A$3:$O$3515,15,FALSE)</f>
        <v>0</v>
      </c>
      <c r="M1257" s="1">
        <f>VLOOKUP(A1257,'ADM Details FY17'!$A$3:$P$3515,16,FALSE)</f>
        <v>0</v>
      </c>
      <c r="N1257" s="1">
        <f>VLOOKUP(A1257,'ADM Details FY17'!$A$3:$Q$3515,17,FALSE)</f>
        <v>0</v>
      </c>
      <c r="O1257" s="1">
        <f>VLOOKUP(A1257,'ADM Details FY17'!$A$3:$S$3515,19,FALSE)</f>
        <v>0</v>
      </c>
      <c r="P1257" s="1">
        <f>VLOOKUP(A1257,'ADM Details FY17'!$A$3:$U$3515,21,FALSE)</f>
        <v>0</v>
      </c>
      <c r="Q1257" s="1">
        <f>VLOOKUP(A1257,'ADM Details FY17'!$A$3:$V$3515,22,FALSE)</f>
        <v>0</v>
      </c>
      <c r="R1257" s="1">
        <f>VLOOKUP(A1257,'ADM Details FY17'!$A$3:$W$3515,23,FALSE)</f>
        <v>0</v>
      </c>
      <c r="S1257" s="1">
        <f>VLOOKUP(A1257,'ADM Details FY17'!$A$3:$X$3515,24,FALSE)</f>
        <v>0</v>
      </c>
      <c r="T1257" s="1">
        <f>VLOOKUP(A1257,'ADM Details FY17'!$A$3:$Y$3515,25,FALSE)</f>
        <v>0</v>
      </c>
      <c r="U1257" s="1">
        <f>VLOOKUP(A1257,'ADM Details FY17'!$A$3:$AA$3515,27,FALSE)</f>
        <v>0</v>
      </c>
      <c r="V1257" s="1">
        <f>IFERROR(VLOOKUP(C1257,'eindex _tget pp '!$A$4:$E$615,5,FALSE),0)</f>
        <v>328.08909753919994</v>
      </c>
      <c r="W1257" s="31">
        <f>IFERROR(VLOOKUP(C1257,'eindex _tget pp '!$A$4:$F$615,6,FALSE),0)</f>
        <v>1.4471382725999999</v>
      </c>
      <c r="X1257" s="4">
        <f>IFERROR(VLOOKUP(B1257,'eschools 16'!$A$2:$F$25,6,FALSE),1)</f>
        <v>1</v>
      </c>
      <c r="Y1257" s="1">
        <f t="shared" si="95"/>
        <v>4.0999999999999996</v>
      </c>
      <c r="Z1257" s="1">
        <f t="shared" si="96"/>
        <v>19.68</v>
      </c>
      <c r="AA1257" s="31">
        <f>IFERROR(VLOOKUP(C1257,'eindex _tget pp '!$A$4:$G$615,7,FALSE),0)</f>
        <v>0.47848379000000002</v>
      </c>
      <c r="AB1257" s="1">
        <f>VLOOKUP(A1257,'ADM Details FY17'!$A$3:$AB$3515,28,FALSE)</f>
        <v>0</v>
      </c>
      <c r="AC1257" s="1">
        <f t="shared" si="97"/>
        <v>0</v>
      </c>
      <c r="AD1257" s="1">
        <f t="shared" si="98"/>
        <v>0.05</v>
      </c>
      <c r="AE1257" s="1">
        <f t="shared" si="99"/>
        <v>7.5</v>
      </c>
    </row>
    <row r="1258" spans="1:31" x14ac:dyDescent="0.25">
      <c r="A1258" t="str">
        <f>B1258&amp;"-"&amp;COUNTIF($B$3:B1258,B1258)</f>
        <v>303-103</v>
      </c>
      <c r="B1258">
        <v>303</v>
      </c>
      <c r="C1258" s="18">
        <f>VLOOKUP(A1258,'ADM Details FY17'!$A$3:$D$3515,4,FALSE)</f>
        <v>45161</v>
      </c>
      <c r="D1258" s="1">
        <f>VLOOKUP(A1258,'ADM Details FY17'!$A$3:$E$3515,5,FALSE)</f>
        <v>120.35</v>
      </c>
      <c r="E1258" s="1">
        <f>VLOOKUP(A1258,'ADM Details FY17'!$A$3:$F$3515,6,FALSE)</f>
        <v>0</v>
      </c>
      <c r="F1258" s="1">
        <f>VLOOKUP(A1258,'ADM Details FY17'!$A$3:$G$3515,7,FALSE)</f>
        <v>35.56</v>
      </c>
      <c r="G1258" s="1">
        <f>VLOOKUP(A1258,'ADM Details FY17'!$A$3:$H$3515,8,FALSE)</f>
        <v>32.450000000000003</v>
      </c>
      <c r="H1258" s="1">
        <f>VLOOKUP(A1258,'ADM Details FY17'!$A$3:$I$3515,9,FALSE)</f>
        <v>0</v>
      </c>
      <c r="I1258" s="1">
        <f>VLOOKUP(A1258,'ADM Details FY17'!$A$3:$J$3517,10,FALSE)</f>
        <v>19.16</v>
      </c>
      <c r="J1258" s="1">
        <f>VLOOKUP(A1258,'ADM Details FY17'!$A$3:$K$3515,11,FALSE)</f>
        <v>16.21</v>
      </c>
      <c r="K1258" s="1">
        <f>VLOOKUP(A1258,'ADM Details FY17'!$A$3:$M$3515,13,FALSE)</f>
        <v>120.35</v>
      </c>
      <c r="L1258" s="1">
        <f>VLOOKUP(A1258,'ADM Details FY17'!$A$3:$O$3515,15,FALSE)</f>
        <v>0</v>
      </c>
      <c r="M1258" s="1">
        <f>VLOOKUP(A1258,'ADM Details FY17'!$A$3:$P$3515,16,FALSE)</f>
        <v>0</v>
      </c>
      <c r="N1258" s="1">
        <f>VLOOKUP(A1258,'ADM Details FY17'!$A$3:$Q$3515,17,FALSE)</f>
        <v>0</v>
      </c>
      <c r="O1258" s="1">
        <f>VLOOKUP(A1258,'ADM Details FY17'!$A$3:$S$3515,19,FALSE)</f>
        <v>0</v>
      </c>
      <c r="P1258" s="1">
        <f>VLOOKUP(A1258,'ADM Details FY17'!$A$3:$U$3515,21,FALSE)</f>
        <v>0</v>
      </c>
      <c r="Q1258" s="1">
        <f>VLOOKUP(A1258,'ADM Details FY17'!$A$3:$V$3515,22,FALSE)</f>
        <v>0</v>
      </c>
      <c r="R1258" s="1">
        <f>VLOOKUP(A1258,'ADM Details FY17'!$A$3:$W$3515,23,FALSE)</f>
        <v>0</v>
      </c>
      <c r="S1258" s="1">
        <f>VLOOKUP(A1258,'ADM Details FY17'!$A$3:$X$3515,24,FALSE)</f>
        <v>0</v>
      </c>
      <c r="T1258" s="1">
        <f>VLOOKUP(A1258,'ADM Details FY17'!$A$3:$Y$3515,25,FALSE)</f>
        <v>0</v>
      </c>
      <c r="U1258" s="1">
        <f>VLOOKUP(A1258,'ADM Details FY17'!$A$3:$AA$3515,27,FALSE)</f>
        <v>0</v>
      </c>
      <c r="V1258" s="1">
        <f>IFERROR(VLOOKUP(C1258,'eindex _tget pp '!$A$4:$E$615,5,FALSE),0)</f>
        <v>2089.5999301616803</v>
      </c>
      <c r="W1258" s="31">
        <f>IFERROR(VLOOKUP(C1258,'eindex _tget pp '!$A$4:$F$615,6,FALSE),0)</f>
        <v>2.9232169881000001</v>
      </c>
      <c r="X1258" s="4">
        <f>IFERROR(VLOOKUP(B1258,'eschools 16'!$A$2:$F$25,6,FALSE),1)</f>
        <v>1</v>
      </c>
      <c r="Y1258" s="1">
        <f t="shared" si="95"/>
        <v>62870.84</v>
      </c>
      <c r="Z1258" s="1">
        <f t="shared" si="96"/>
        <v>95692.09</v>
      </c>
      <c r="AA1258" s="31">
        <f>IFERROR(VLOOKUP(C1258,'eindex _tget pp '!$A$4:$G$615,7,FALSE),0)</f>
        <v>0.9</v>
      </c>
      <c r="AB1258" s="1">
        <f>VLOOKUP(A1258,'ADM Details FY17'!$A$3:$AB$3515,28,FALSE)</f>
        <v>0</v>
      </c>
      <c r="AC1258" s="1">
        <f t="shared" si="97"/>
        <v>0</v>
      </c>
      <c r="AD1258" s="1">
        <f t="shared" si="98"/>
        <v>120.35</v>
      </c>
      <c r="AE1258" s="1">
        <f t="shared" si="99"/>
        <v>18052.5</v>
      </c>
    </row>
    <row r="1259" spans="1:31" x14ac:dyDescent="0.25">
      <c r="A1259" t="str">
        <f>B1259&amp;"-"&amp;COUNTIF($B$3:B1259,B1259)</f>
        <v>303-104</v>
      </c>
      <c r="B1259">
        <v>303</v>
      </c>
      <c r="C1259" s="18">
        <f>VLOOKUP(A1259,'ADM Details FY17'!$A$3:$D$3515,4,FALSE)</f>
        <v>45179</v>
      </c>
      <c r="D1259" s="1">
        <f>VLOOKUP(A1259,'ADM Details FY17'!$A$3:$E$3515,5,FALSE)</f>
        <v>1</v>
      </c>
      <c r="E1259" s="1">
        <f>VLOOKUP(A1259,'ADM Details FY17'!$A$3:$F$3515,6,FALSE)</f>
        <v>0</v>
      </c>
      <c r="F1259" s="1">
        <f>VLOOKUP(A1259,'ADM Details FY17'!$A$3:$G$3515,7,FALSE)</f>
        <v>0.96</v>
      </c>
      <c r="G1259" s="1">
        <f>VLOOKUP(A1259,'ADM Details FY17'!$A$3:$H$3515,8,FALSE)</f>
        <v>0</v>
      </c>
      <c r="H1259" s="1">
        <f>VLOOKUP(A1259,'ADM Details FY17'!$A$3:$I$3515,9,FALSE)</f>
        <v>0</v>
      </c>
      <c r="I1259" s="1">
        <f>VLOOKUP(A1259,'ADM Details FY17'!$A$3:$J$3517,10,FALSE)</f>
        <v>0</v>
      </c>
      <c r="J1259" s="1">
        <f>VLOOKUP(A1259,'ADM Details FY17'!$A$3:$K$3515,11,FALSE)</f>
        <v>0</v>
      </c>
      <c r="K1259" s="1">
        <f>VLOOKUP(A1259,'ADM Details FY17'!$A$3:$M$3515,13,FALSE)</f>
        <v>1</v>
      </c>
      <c r="L1259" s="1">
        <f>VLOOKUP(A1259,'ADM Details FY17'!$A$3:$O$3515,15,FALSE)</f>
        <v>0</v>
      </c>
      <c r="M1259" s="1">
        <f>VLOOKUP(A1259,'ADM Details FY17'!$A$3:$P$3515,16,FALSE)</f>
        <v>0</v>
      </c>
      <c r="N1259" s="1">
        <f>VLOOKUP(A1259,'ADM Details FY17'!$A$3:$Q$3515,17,FALSE)</f>
        <v>0</v>
      </c>
      <c r="O1259" s="1">
        <f>VLOOKUP(A1259,'ADM Details FY17'!$A$3:$S$3515,19,FALSE)</f>
        <v>0</v>
      </c>
      <c r="P1259" s="1">
        <f>VLOOKUP(A1259,'ADM Details FY17'!$A$3:$U$3515,21,FALSE)</f>
        <v>0</v>
      </c>
      <c r="Q1259" s="1">
        <f>VLOOKUP(A1259,'ADM Details FY17'!$A$3:$V$3515,22,FALSE)</f>
        <v>0</v>
      </c>
      <c r="R1259" s="1">
        <f>VLOOKUP(A1259,'ADM Details FY17'!$A$3:$W$3515,23,FALSE)</f>
        <v>0</v>
      </c>
      <c r="S1259" s="1">
        <f>VLOOKUP(A1259,'ADM Details FY17'!$A$3:$X$3515,24,FALSE)</f>
        <v>0</v>
      </c>
      <c r="T1259" s="1">
        <f>VLOOKUP(A1259,'ADM Details FY17'!$A$3:$Y$3515,25,FALSE)</f>
        <v>0</v>
      </c>
      <c r="U1259" s="1">
        <f>VLOOKUP(A1259,'ADM Details FY17'!$A$3:$AA$3515,27,FALSE)</f>
        <v>0</v>
      </c>
      <c r="V1259" s="1">
        <f>IFERROR(VLOOKUP(C1259,'eindex _tget pp '!$A$4:$E$615,5,FALSE),0)</f>
        <v>1180.1012551006691</v>
      </c>
      <c r="W1259" s="31">
        <f>IFERROR(VLOOKUP(C1259,'eindex _tget pp '!$A$4:$F$615,6,FALSE),0)</f>
        <v>3.5501410545000001</v>
      </c>
      <c r="X1259" s="4">
        <f>IFERROR(VLOOKUP(B1259,'eschools 16'!$A$2:$F$25,6,FALSE),1)</f>
        <v>1</v>
      </c>
      <c r="Y1259" s="1">
        <f t="shared" si="95"/>
        <v>295.02999999999997</v>
      </c>
      <c r="Z1259" s="1">
        <f t="shared" si="96"/>
        <v>965.64</v>
      </c>
      <c r="AA1259" s="31">
        <f>IFERROR(VLOOKUP(C1259,'eindex _tget pp '!$A$4:$G$615,7,FALSE),0)</f>
        <v>0.72442221299999998</v>
      </c>
      <c r="AB1259" s="1">
        <f>VLOOKUP(A1259,'ADM Details FY17'!$A$3:$AB$3515,28,FALSE)</f>
        <v>0</v>
      </c>
      <c r="AC1259" s="1">
        <f t="shared" si="97"/>
        <v>0</v>
      </c>
      <c r="AD1259" s="1">
        <f t="shared" si="98"/>
        <v>1</v>
      </c>
      <c r="AE1259" s="1">
        <f t="shared" si="99"/>
        <v>150</v>
      </c>
    </row>
    <row r="1260" spans="1:31" x14ac:dyDescent="0.25">
      <c r="A1260" t="str">
        <f>B1260&amp;"-"&amp;COUNTIF($B$3:B1260,B1260)</f>
        <v>303-105</v>
      </c>
      <c r="B1260">
        <v>303</v>
      </c>
      <c r="C1260" s="18">
        <f>VLOOKUP(A1260,'ADM Details FY17'!$A$3:$D$3515,4,FALSE)</f>
        <v>0</v>
      </c>
      <c r="D1260" s="1">
        <f>VLOOKUP(A1260,'ADM Details FY17'!$A$3:$E$3515,5,FALSE)</f>
        <v>0</v>
      </c>
      <c r="E1260" s="1">
        <f>VLOOKUP(A1260,'ADM Details FY17'!$A$3:$F$3515,6,FALSE)</f>
        <v>0</v>
      </c>
      <c r="F1260" s="1">
        <f>VLOOKUP(A1260,'ADM Details FY17'!$A$3:$G$3515,7,FALSE)</f>
        <v>0</v>
      </c>
      <c r="G1260" s="1">
        <f>VLOOKUP(A1260,'ADM Details FY17'!$A$3:$H$3515,8,FALSE)</f>
        <v>0</v>
      </c>
      <c r="H1260" s="1">
        <f>VLOOKUP(A1260,'ADM Details FY17'!$A$3:$I$3515,9,FALSE)</f>
        <v>0</v>
      </c>
      <c r="I1260" s="1">
        <f>VLOOKUP(A1260,'ADM Details FY17'!$A$3:$J$3517,10,FALSE)</f>
        <v>0</v>
      </c>
      <c r="J1260" s="1">
        <f>VLOOKUP(A1260,'ADM Details FY17'!$A$3:$K$3515,11,FALSE)</f>
        <v>0</v>
      </c>
      <c r="K1260" s="1">
        <f>VLOOKUP(A1260,'ADM Details FY17'!$A$3:$M$3515,13,FALSE)</f>
        <v>0</v>
      </c>
      <c r="L1260" s="1">
        <f>VLOOKUP(A1260,'ADM Details FY17'!$A$3:$O$3515,15,FALSE)</f>
        <v>0</v>
      </c>
      <c r="M1260" s="1">
        <f>VLOOKUP(A1260,'ADM Details FY17'!$A$3:$P$3515,16,FALSE)</f>
        <v>0</v>
      </c>
      <c r="N1260" s="1">
        <f>VLOOKUP(A1260,'ADM Details FY17'!$A$3:$Q$3515,17,FALSE)</f>
        <v>0</v>
      </c>
      <c r="O1260" s="1">
        <f>VLOOKUP(A1260,'ADM Details FY17'!$A$3:$S$3515,19,FALSE)</f>
        <v>0</v>
      </c>
      <c r="P1260" s="1">
        <f>VLOOKUP(A1260,'ADM Details FY17'!$A$3:$U$3515,21,FALSE)</f>
        <v>0</v>
      </c>
      <c r="Q1260" s="1">
        <f>VLOOKUP(A1260,'ADM Details FY17'!$A$3:$V$3515,22,FALSE)</f>
        <v>0</v>
      </c>
      <c r="R1260" s="1">
        <f>VLOOKUP(A1260,'ADM Details FY17'!$A$3:$W$3515,23,FALSE)</f>
        <v>0</v>
      </c>
      <c r="S1260" s="1">
        <f>VLOOKUP(A1260,'ADM Details FY17'!$A$3:$X$3515,24,FALSE)</f>
        <v>0</v>
      </c>
      <c r="T1260" s="1">
        <f>VLOOKUP(A1260,'ADM Details FY17'!$A$3:$Y$3515,25,FALSE)</f>
        <v>0</v>
      </c>
      <c r="U1260" s="1">
        <f>VLOOKUP(A1260,'ADM Details FY17'!$A$3:$AA$3515,27,FALSE)</f>
        <v>0</v>
      </c>
      <c r="V1260" s="1">
        <f>IFERROR(VLOOKUP(C1260,'eindex _tget pp '!$A$4:$E$615,5,FALSE),0)</f>
        <v>0</v>
      </c>
      <c r="W1260" s="31">
        <f>IFERROR(VLOOKUP(C1260,'eindex _tget pp '!$A$4:$F$615,6,FALSE),0)</f>
        <v>0</v>
      </c>
      <c r="X1260" s="4">
        <f>IFERROR(VLOOKUP(B1260,'eschools 16'!$A$2:$F$25,6,FALSE),1)</f>
        <v>1</v>
      </c>
      <c r="Y1260" s="1">
        <f t="shared" si="95"/>
        <v>0</v>
      </c>
      <c r="Z1260" s="1">
        <f t="shared" si="96"/>
        <v>0</v>
      </c>
      <c r="AA1260" s="31">
        <f>IFERROR(VLOOKUP(C1260,'eindex _tget pp '!$A$4:$G$615,7,FALSE),0)</f>
        <v>0</v>
      </c>
      <c r="AB1260" s="1">
        <f>VLOOKUP(A1260,'ADM Details FY17'!$A$3:$AB$3515,28,FALSE)</f>
        <v>0</v>
      </c>
      <c r="AC1260" s="1">
        <f t="shared" si="97"/>
        <v>0</v>
      </c>
      <c r="AD1260" s="1">
        <f t="shared" si="98"/>
        <v>0</v>
      </c>
      <c r="AE1260" s="1">
        <f t="shared" si="99"/>
        <v>0</v>
      </c>
    </row>
    <row r="1261" spans="1:31" x14ac:dyDescent="0.25">
      <c r="A1261" t="str">
        <f>B1261&amp;"-"&amp;COUNTIF($B$3:B1261,B1261)</f>
        <v>303-106</v>
      </c>
      <c r="B1261">
        <v>303</v>
      </c>
      <c r="C1261" s="18">
        <f>VLOOKUP(A1261,'ADM Details FY17'!$A$3:$D$3515,4,FALSE)</f>
        <v>0</v>
      </c>
      <c r="D1261" s="1">
        <f>VLOOKUP(A1261,'ADM Details FY17'!$A$3:$E$3515,5,FALSE)</f>
        <v>0</v>
      </c>
      <c r="E1261" s="1">
        <f>VLOOKUP(A1261,'ADM Details FY17'!$A$3:$F$3515,6,FALSE)</f>
        <v>0</v>
      </c>
      <c r="F1261" s="1">
        <f>VLOOKUP(A1261,'ADM Details FY17'!$A$3:$G$3515,7,FALSE)</f>
        <v>0</v>
      </c>
      <c r="G1261" s="1">
        <f>VLOOKUP(A1261,'ADM Details FY17'!$A$3:$H$3515,8,FALSE)</f>
        <v>0</v>
      </c>
      <c r="H1261" s="1">
        <f>VLOOKUP(A1261,'ADM Details FY17'!$A$3:$I$3515,9,FALSE)</f>
        <v>0</v>
      </c>
      <c r="I1261" s="1">
        <f>VLOOKUP(A1261,'ADM Details FY17'!$A$3:$J$3517,10,FALSE)</f>
        <v>0</v>
      </c>
      <c r="J1261" s="1">
        <f>VLOOKUP(A1261,'ADM Details FY17'!$A$3:$K$3515,11,FALSE)</f>
        <v>0</v>
      </c>
      <c r="K1261" s="1">
        <f>VLOOKUP(A1261,'ADM Details FY17'!$A$3:$M$3515,13,FALSE)</f>
        <v>0</v>
      </c>
      <c r="L1261" s="1">
        <f>VLOOKUP(A1261,'ADM Details FY17'!$A$3:$O$3515,15,FALSE)</f>
        <v>0</v>
      </c>
      <c r="M1261" s="1">
        <f>VLOOKUP(A1261,'ADM Details FY17'!$A$3:$P$3515,16,FALSE)</f>
        <v>0</v>
      </c>
      <c r="N1261" s="1">
        <f>VLOOKUP(A1261,'ADM Details FY17'!$A$3:$Q$3515,17,FALSE)</f>
        <v>0</v>
      </c>
      <c r="O1261" s="1">
        <f>VLOOKUP(A1261,'ADM Details FY17'!$A$3:$S$3515,19,FALSE)</f>
        <v>0</v>
      </c>
      <c r="P1261" s="1">
        <f>VLOOKUP(A1261,'ADM Details FY17'!$A$3:$U$3515,21,FALSE)</f>
        <v>0</v>
      </c>
      <c r="Q1261" s="1">
        <f>VLOOKUP(A1261,'ADM Details FY17'!$A$3:$V$3515,22,FALSE)</f>
        <v>0</v>
      </c>
      <c r="R1261" s="1">
        <f>VLOOKUP(A1261,'ADM Details FY17'!$A$3:$W$3515,23,FALSE)</f>
        <v>0</v>
      </c>
      <c r="S1261" s="1">
        <f>VLOOKUP(A1261,'ADM Details FY17'!$A$3:$X$3515,24,FALSE)</f>
        <v>0</v>
      </c>
      <c r="T1261" s="1">
        <f>VLOOKUP(A1261,'ADM Details FY17'!$A$3:$Y$3515,25,FALSE)</f>
        <v>0</v>
      </c>
      <c r="U1261" s="1">
        <f>VLOOKUP(A1261,'ADM Details FY17'!$A$3:$AA$3515,27,FALSE)</f>
        <v>0</v>
      </c>
      <c r="V1261" s="1">
        <f>IFERROR(VLOOKUP(C1261,'eindex _tget pp '!$A$4:$E$615,5,FALSE),0)</f>
        <v>0</v>
      </c>
      <c r="W1261" s="31">
        <f>IFERROR(VLOOKUP(C1261,'eindex _tget pp '!$A$4:$F$615,6,FALSE),0)</f>
        <v>0</v>
      </c>
      <c r="X1261" s="4">
        <f>IFERROR(VLOOKUP(B1261,'eschools 16'!$A$2:$F$25,6,FALSE),1)</f>
        <v>1</v>
      </c>
      <c r="Y1261" s="1">
        <f t="shared" si="95"/>
        <v>0</v>
      </c>
      <c r="Z1261" s="1">
        <f t="shared" si="96"/>
        <v>0</v>
      </c>
      <c r="AA1261" s="31">
        <f>IFERROR(VLOOKUP(C1261,'eindex _tget pp '!$A$4:$G$615,7,FALSE),0)</f>
        <v>0</v>
      </c>
      <c r="AB1261" s="1">
        <f>VLOOKUP(A1261,'ADM Details FY17'!$A$3:$AB$3515,28,FALSE)</f>
        <v>0</v>
      </c>
      <c r="AC1261" s="1">
        <f t="shared" si="97"/>
        <v>0</v>
      </c>
      <c r="AD1261" s="1">
        <f t="shared" si="98"/>
        <v>0</v>
      </c>
      <c r="AE1261" s="1">
        <f t="shared" si="99"/>
        <v>0</v>
      </c>
    </row>
    <row r="1262" spans="1:31" x14ac:dyDescent="0.25">
      <c r="A1262" t="str">
        <f>B1262&amp;"-"&amp;COUNTIF($B$3:B1262,B1262)</f>
        <v>303-107</v>
      </c>
      <c r="B1262">
        <v>303</v>
      </c>
      <c r="C1262" s="18">
        <f>VLOOKUP(A1262,'ADM Details FY17'!$A$3:$D$3515,4,FALSE)</f>
        <v>0</v>
      </c>
      <c r="D1262" s="1">
        <f>VLOOKUP(A1262,'ADM Details FY17'!$A$3:$E$3515,5,FALSE)</f>
        <v>0</v>
      </c>
      <c r="E1262" s="1">
        <f>VLOOKUP(A1262,'ADM Details FY17'!$A$3:$F$3515,6,FALSE)</f>
        <v>0</v>
      </c>
      <c r="F1262" s="1">
        <f>VLOOKUP(A1262,'ADM Details FY17'!$A$3:$G$3515,7,FALSE)</f>
        <v>0</v>
      </c>
      <c r="G1262" s="1">
        <f>VLOOKUP(A1262,'ADM Details FY17'!$A$3:$H$3515,8,FALSE)</f>
        <v>0</v>
      </c>
      <c r="H1262" s="1">
        <f>VLOOKUP(A1262,'ADM Details FY17'!$A$3:$I$3515,9,FALSE)</f>
        <v>0</v>
      </c>
      <c r="I1262" s="1">
        <f>VLOOKUP(A1262,'ADM Details FY17'!$A$3:$J$3517,10,FALSE)</f>
        <v>0</v>
      </c>
      <c r="J1262" s="1">
        <f>VLOOKUP(A1262,'ADM Details FY17'!$A$3:$K$3515,11,FALSE)</f>
        <v>0</v>
      </c>
      <c r="K1262" s="1">
        <f>VLOOKUP(A1262,'ADM Details FY17'!$A$3:$M$3515,13,FALSE)</f>
        <v>0</v>
      </c>
      <c r="L1262" s="1">
        <f>VLOOKUP(A1262,'ADM Details FY17'!$A$3:$O$3515,15,FALSE)</f>
        <v>0</v>
      </c>
      <c r="M1262" s="1">
        <f>VLOOKUP(A1262,'ADM Details FY17'!$A$3:$P$3515,16,FALSE)</f>
        <v>0</v>
      </c>
      <c r="N1262" s="1">
        <f>VLOOKUP(A1262,'ADM Details FY17'!$A$3:$Q$3515,17,FALSE)</f>
        <v>0</v>
      </c>
      <c r="O1262" s="1">
        <f>VLOOKUP(A1262,'ADM Details FY17'!$A$3:$S$3515,19,FALSE)</f>
        <v>0</v>
      </c>
      <c r="P1262" s="1">
        <f>VLOOKUP(A1262,'ADM Details FY17'!$A$3:$U$3515,21,FALSE)</f>
        <v>0</v>
      </c>
      <c r="Q1262" s="1">
        <f>VLOOKUP(A1262,'ADM Details FY17'!$A$3:$V$3515,22,FALSE)</f>
        <v>0</v>
      </c>
      <c r="R1262" s="1">
        <f>VLOOKUP(A1262,'ADM Details FY17'!$A$3:$W$3515,23,FALSE)</f>
        <v>0</v>
      </c>
      <c r="S1262" s="1">
        <f>VLOOKUP(A1262,'ADM Details FY17'!$A$3:$X$3515,24,FALSE)</f>
        <v>0</v>
      </c>
      <c r="T1262" s="1">
        <f>VLOOKUP(A1262,'ADM Details FY17'!$A$3:$Y$3515,25,FALSE)</f>
        <v>0</v>
      </c>
      <c r="U1262" s="1">
        <f>VLOOKUP(A1262,'ADM Details FY17'!$A$3:$AA$3515,27,FALSE)</f>
        <v>0</v>
      </c>
      <c r="V1262" s="1">
        <f>IFERROR(VLOOKUP(C1262,'eindex _tget pp '!$A$4:$E$615,5,FALSE),0)</f>
        <v>0</v>
      </c>
      <c r="W1262" s="31">
        <f>IFERROR(VLOOKUP(C1262,'eindex _tget pp '!$A$4:$F$615,6,FALSE),0)</f>
        <v>0</v>
      </c>
      <c r="X1262" s="4">
        <f>IFERROR(VLOOKUP(B1262,'eschools 16'!$A$2:$F$25,6,FALSE),1)</f>
        <v>1</v>
      </c>
      <c r="Y1262" s="1">
        <f t="shared" si="95"/>
        <v>0</v>
      </c>
      <c r="Z1262" s="1">
        <f t="shared" si="96"/>
        <v>0</v>
      </c>
      <c r="AA1262" s="31">
        <f>IFERROR(VLOOKUP(C1262,'eindex _tget pp '!$A$4:$G$615,7,FALSE),0)</f>
        <v>0</v>
      </c>
      <c r="AB1262" s="1">
        <f>VLOOKUP(A1262,'ADM Details FY17'!$A$3:$AB$3515,28,FALSE)</f>
        <v>0</v>
      </c>
      <c r="AC1262" s="1">
        <f t="shared" si="97"/>
        <v>0</v>
      </c>
      <c r="AD1262" s="1">
        <f t="shared" si="98"/>
        <v>0</v>
      </c>
      <c r="AE1262" s="1">
        <f t="shared" si="99"/>
        <v>0</v>
      </c>
    </row>
    <row r="1263" spans="1:31" x14ac:dyDescent="0.25">
      <c r="A1263" t="str">
        <f>B1263&amp;"-"&amp;COUNTIF($B$3:B1263,B1263)</f>
        <v>303-108</v>
      </c>
      <c r="B1263">
        <v>303</v>
      </c>
      <c r="C1263" s="18">
        <f>VLOOKUP(A1263,'ADM Details FY17'!$A$3:$D$3515,4,FALSE)</f>
        <v>0</v>
      </c>
      <c r="D1263" s="1">
        <f>VLOOKUP(A1263,'ADM Details FY17'!$A$3:$E$3515,5,FALSE)</f>
        <v>0</v>
      </c>
      <c r="E1263" s="1">
        <f>VLOOKUP(A1263,'ADM Details FY17'!$A$3:$F$3515,6,FALSE)</f>
        <v>0</v>
      </c>
      <c r="F1263" s="1">
        <f>VLOOKUP(A1263,'ADM Details FY17'!$A$3:$G$3515,7,FALSE)</f>
        <v>0</v>
      </c>
      <c r="G1263" s="1">
        <f>VLOOKUP(A1263,'ADM Details FY17'!$A$3:$H$3515,8,FALSE)</f>
        <v>0</v>
      </c>
      <c r="H1263" s="1">
        <f>VLOOKUP(A1263,'ADM Details FY17'!$A$3:$I$3515,9,FALSE)</f>
        <v>0</v>
      </c>
      <c r="I1263" s="1">
        <f>VLOOKUP(A1263,'ADM Details FY17'!$A$3:$J$3517,10,FALSE)</f>
        <v>0</v>
      </c>
      <c r="J1263" s="1">
        <f>VLOOKUP(A1263,'ADM Details FY17'!$A$3:$K$3515,11,FALSE)</f>
        <v>0</v>
      </c>
      <c r="K1263" s="1">
        <f>VLOOKUP(A1263,'ADM Details FY17'!$A$3:$M$3515,13,FALSE)</f>
        <v>0</v>
      </c>
      <c r="L1263" s="1">
        <f>VLOOKUP(A1263,'ADM Details FY17'!$A$3:$O$3515,15,FALSE)</f>
        <v>0</v>
      </c>
      <c r="M1263" s="1">
        <f>VLOOKUP(A1263,'ADM Details FY17'!$A$3:$P$3515,16,FALSE)</f>
        <v>0</v>
      </c>
      <c r="N1263" s="1">
        <f>VLOOKUP(A1263,'ADM Details FY17'!$A$3:$Q$3515,17,FALSE)</f>
        <v>0</v>
      </c>
      <c r="O1263" s="1">
        <f>VLOOKUP(A1263,'ADM Details FY17'!$A$3:$S$3515,19,FALSE)</f>
        <v>0</v>
      </c>
      <c r="P1263" s="1">
        <f>VLOOKUP(A1263,'ADM Details FY17'!$A$3:$U$3515,21,FALSE)</f>
        <v>0</v>
      </c>
      <c r="Q1263" s="1">
        <f>VLOOKUP(A1263,'ADM Details FY17'!$A$3:$V$3515,22,FALSE)</f>
        <v>0</v>
      </c>
      <c r="R1263" s="1">
        <f>VLOOKUP(A1263,'ADM Details FY17'!$A$3:$W$3515,23,FALSE)</f>
        <v>0</v>
      </c>
      <c r="S1263" s="1">
        <f>VLOOKUP(A1263,'ADM Details FY17'!$A$3:$X$3515,24,FALSE)</f>
        <v>0</v>
      </c>
      <c r="T1263" s="1">
        <f>VLOOKUP(A1263,'ADM Details FY17'!$A$3:$Y$3515,25,FALSE)</f>
        <v>0</v>
      </c>
      <c r="U1263" s="1">
        <f>VLOOKUP(A1263,'ADM Details FY17'!$A$3:$AA$3515,27,FALSE)</f>
        <v>0</v>
      </c>
      <c r="V1263" s="1">
        <f>IFERROR(VLOOKUP(C1263,'eindex _tget pp '!$A$4:$E$615,5,FALSE),0)</f>
        <v>0</v>
      </c>
      <c r="W1263" s="31">
        <f>IFERROR(VLOOKUP(C1263,'eindex _tget pp '!$A$4:$F$615,6,FALSE),0)</f>
        <v>0</v>
      </c>
      <c r="X1263" s="4">
        <f>IFERROR(VLOOKUP(B1263,'eschools 16'!$A$2:$F$25,6,FALSE),1)</f>
        <v>1</v>
      </c>
      <c r="Y1263" s="1">
        <f t="shared" si="95"/>
        <v>0</v>
      </c>
      <c r="Z1263" s="1">
        <f t="shared" si="96"/>
        <v>0</v>
      </c>
      <c r="AA1263" s="31">
        <f>IFERROR(VLOOKUP(C1263,'eindex _tget pp '!$A$4:$G$615,7,FALSE),0)</f>
        <v>0</v>
      </c>
      <c r="AB1263" s="1">
        <f>VLOOKUP(A1263,'ADM Details FY17'!$A$3:$AB$3515,28,FALSE)</f>
        <v>0</v>
      </c>
      <c r="AC1263" s="1">
        <f t="shared" si="97"/>
        <v>0</v>
      </c>
      <c r="AD1263" s="1">
        <f t="shared" si="98"/>
        <v>0</v>
      </c>
      <c r="AE1263" s="1">
        <f t="shared" si="99"/>
        <v>0</v>
      </c>
    </row>
    <row r="1264" spans="1:31" x14ac:dyDescent="0.25">
      <c r="A1264" t="str">
        <f>B1264&amp;"-"&amp;COUNTIF($B$3:B1264,B1264)</f>
        <v>303-109</v>
      </c>
      <c r="B1264">
        <v>303</v>
      </c>
      <c r="C1264" s="18">
        <f>VLOOKUP(A1264,'ADM Details FY17'!$A$3:$D$3515,4,FALSE)</f>
        <v>0</v>
      </c>
      <c r="D1264" s="1">
        <f>VLOOKUP(A1264,'ADM Details FY17'!$A$3:$E$3515,5,FALSE)</f>
        <v>0</v>
      </c>
      <c r="E1264" s="1">
        <f>VLOOKUP(A1264,'ADM Details FY17'!$A$3:$F$3515,6,FALSE)</f>
        <v>0</v>
      </c>
      <c r="F1264" s="1">
        <f>VLOOKUP(A1264,'ADM Details FY17'!$A$3:$G$3515,7,FALSE)</f>
        <v>0</v>
      </c>
      <c r="G1264" s="1">
        <f>VLOOKUP(A1264,'ADM Details FY17'!$A$3:$H$3515,8,FALSE)</f>
        <v>0</v>
      </c>
      <c r="H1264" s="1">
        <f>VLOOKUP(A1264,'ADM Details FY17'!$A$3:$I$3515,9,FALSE)</f>
        <v>0</v>
      </c>
      <c r="I1264" s="1">
        <f>VLOOKUP(A1264,'ADM Details FY17'!$A$3:$J$3517,10,FALSE)</f>
        <v>0</v>
      </c>
      <c r="J1264" s="1">
        <f>VLOOKUP(A1264,'ADM Details FY17'!$A$3:$K$3515,11,FALSE)</f>
        <v>0</v>
      </c>
      <c r="K1264" s="1">
        <f>VLOOKUP(A1264,'ADM Details FY17'!$A$3:$M$3515,13,FALSE)</f>
        <v>0</v>
      </c>
      <c r="L1264" s="1">
        <f>VLOOKUP(A1264,'ADM Details FY17'!$A$3:$O$3515,15,FALSE)</f>
        <v>0</v>
      </c>
      <c r="M1264" s="1">
        <f>VLOOKUP(A1264,'ADM Details FY17'!$A$3:$P$3515,16,FALSE)</f>
        <v>0</v>
      </c>
      <c r="N1264" s="1">
        <f>VLOOKUP(A1264,'ADM Details FY17'!$A$3:$Q$3515,17,FALSE)</f>
        <v>0</v>
      </c>
      <c r="O1264" s="1">
        <f>VLOOKUP(A1264,'ADM Details FY17'!$A$3:$S$3515,19,FALSE)</f>
        <v>0</v>
      </c>
      <c r="P1264" s="1">
        <f>VLOOKUP(A1264,'ADM Details FY17'!$A$3:$U$3515,21,FALSE)</f>
        <v>0</v>
      </c>
      <c r="Q1264" s="1">
        <f>VLOOKUP(A1264,'ADM Details FY17'!$A$3:$V$3515,22,FALSE)</f>
        <v>0</v>
      </c>
      <c r="R1264" s="1">
        <f>VLOOKUP(A1264,'ADM Details FY17'!$A$3:$W$3515,23,FALSE)</f>
        <v>0</v>
      </c>
      <c r="S1264" s="1">
        <f>VLOOKUP(A1264,'ADM Details FY17'!$A$3:$X$3515,24,FALSE)</f>
        <v>0</v>
      </c>
      <c r="T1264" s="1">
        <f>VLOOKUP(A1264,'ADM Details FY17'!$A$3:$Y$3515,25,FALSE)</f>
        <v>0</v>
      </c>
      <c r="U1264" s="1">
        <f>VLOOKUP(A1264,'ADM Details FY17'!$A$3:$AA$3515,27,FALSE)</f>
        <v>0</v>
      </c>
      <c r="V1264" s="1">
        <f>IFERROR(VLOOKUP(C1264,'eindex _tget pp '!$A$4:$E$615,5,FALSE),0)</f>
        <v>0</v>
      </c>
      <c r="W1264" s="31">
        <f>IFERROR(VLOOKUP(C1264,'eindex _tget pp '!$A$4:$F$615,6,FALSE),0)</f>
        <v>0</v>
      </c>
      <c r="X1264" s="4">
        <f>IFERROR(VLOOKUP(B1264,'eschools 16'!$A$2:$F$25,6,FALSE),1)</f>
        <v>1</v>
      </c>
      <c r="Y1264" s="1">
        <f t="shared" si="95"/>
        <v>0</v>
      </c>
      <c r="Z1264" s="1">
        <f t="shared" si="96"/>
        <v>0</v>
      </c>
      <c r="AA1264" s="31">
        <f>IFERROR(VLOOKUP(C1264,'eindex _tget pp '!$A$4:$G$615,7,FALSE),0)</f>
        <v>0</v>
      </c>
      <c r="AB1264" s="1">
        <f>VLOOKUP(A1264,'ADM Details FY17'!$A$3:$AB$3515,28,FALSE)</f>
        <v>0</v>
      </c>
      <c r="AC1264" s="1">
        <f t="shared" si="97"/>
        <v>0</v>
      </c>
      <c r="AD1264" s="1">
        <f t="shared" si="98"/>
        <v>0</v>
      </c>
      <c r="AE1264" s="1">
        <f t="shared" si="99"/>
        <v>0</v>
      </c>
    </row>
    <row r="1265" spans="1:31" x14ac:dyDescent="0.25">
      <c r="A1265" t="str">
        <f>B1265&amp;"-"&amp;COUNTIF($B$3:B1265,B1265)</f>
        <v>303-110</v>
      </c>
      <c r="B1265">
        <v>303</v>
      </c>
      <c r="C1265" s="18">
        <f>VLOOKUP(A1265,'ADM Details FY17'!$A$3:$D$3515,4,FALSE)</f>
        <v>0</v>
      </c>
      <c r="D1265" s="1">
        <f>VLOOKUP(A1265,'ADM Details FY17'!$A$3:$E$3515,5,FALSE)</f>
        <v>0</v>
      </c>
      <c r="E1265" s="1">
        <f>VLOOKUP(A1265,'ADM Details FY17'!$A$3:$F$3515,6,FALSE)</f>
        <v>0</v>
      </c>
      <c r="F1265" s="1">
        <f>VLOOKUP(A1265,'ADM Details FY17'!$A$3:$G$3515,7,FALSE)</f>
        <v>0</v>
      </c>
      <c r="G1265" s="1">
        <f>VLOOKUP(A1265,'ADM Details FY17'!$A$3:$H$3515,8,FALSE)</f>
        <v>0</v>
      </c>
      <c r="H1265" s="1">
        <f>VLOOKUP(A1265,'ADM Details FY17'!$A$3:$I$3515,9,FALSE)</f>
        <v>0</v>
      </c>
      <c r="I1265" s="1">
        <f>VLOOKUP(A1265,'ADM Details FY17'!$A$3:$J$3517,10,FALSE)</f>
        <v>0</v>
      </c>
      <c r="J1265" s="1">
        <f>VLOOKUP(A1265,'ADM Details FY17'!$A$3:$K$3515,11,FALSE)</f>
        <v>0</v>
      </c>
      <c r="K1265" s="1">
        <f>VLOOKUP(A1265,'ADM Details FY17'!$A$3:$M$3515,13,FALSE)</f>
        <v>0</v>
      </c>
      <c r="L1265" s="1">
        <f>VLOOKUP(A1265,'ADM Details FY17'!$A$3:$O$3515,15,FALSE)</f>
        <v>0</v>
      </c>
      <c r="M1265" s="1">
        <f>VLOOKUP(A1265,'ADM Details FY17'!$A$3:$P$3515,16,FALSE)</f>
        <v>0</v>
      </c>
      <c r="N1265" s="1">
        <f>VLOOKUP(A1265,'ADM Details FY17'!$A$3:$Q$3515,17,FALSE)</f>
        <v>0</v>
      </c>
      <c r="O1265" s="1">
        <f>VLOOKUP(A1265,'ADM Details FY17'!$A$3:$S$3515,19,FALSE)</f>
        <v>0</v>
      </c>
      <c r="P1265" s="1">
        <f>VLOOKUP(A1265,'ADM Details FY17'!$A$3:$U$3515,21,FALSE)</f>
        <v>0</v>
      </c>
      <c r="Q1265" s="1">
        <f>VLOOKUP(A1265,'ADM Details FY17'!$A$3:$V$3515,22,FALSE)</f>
        <v>0</v>
      </c>
      <c r="R1265" s="1">
        <f>VLOOKUP(A1265,'ADM Details FY17'!$A$3:$W$3515,23,FALSE)</f>
        <v>0</v>
      </c>
      <c r="S1265" s="1">
        <f>VLOOKUP(A1265,'ADM Details FY17'!$A$3:$X$3515,24,FALSE)</f>
        <v>0</v>
      </c>
      <c r="T1265" s="1">
        <f>VLOOKUP(A1265,'ADM Details FY17'!$A$3:$Y$3515,25,FALSE)</f>
        <v>0</v>
      </c>
      <c r="U1265" s="1">
        <f>VLOOKUP(A1265,'ADM Details FY17'!$A$3:$AA$3515,27,FALSE)</f>
        <v>0</v>
      </c>
      <c r="V1265" s="1">
        <f>IFERROR(VLOOKUP(C1265,'eindex _tget pp '!$A$4:$E$615,5,FALSE),0)</f>
        <v>0</v>
      </c>
      <c r="W1265" s="31">
        <f>IFERROR(VLOOKUP(C1265,'eindex _tget pp '!$A$4:$F$615,6,FALSE),0)</f>
        <v>0</v>
      </c>
      <c r="X1265" s="4">
        <f>IFERROR(VLOOKUP(B1265,'eschools 16'!$A$2:$F$25,6,FALSE),1)</f>
        <v>1</v>
      </c>
      <c r="Y1265" s="1">
        <f t="shared" si="95"/>
        <v>0</v>
      </c>
      <c r="Z1265" s="1">
        <f t="shared" si="96"/>
        <v>0</v>
      </c>
      <c r="AA1265" s="31">
        <f>IFERROR(VLOOKUP(C1265,'eindex _tget pp '!$A$4:$G$615,7,FALSE),0)</f>
        <v>0</v>
      </c>
      <c r="AB1265" s="1">
        <f>VLOOKUP(A1265,'ADM Details FY17'!$A$3:$AB$3515,28,FALSE)</f>
        <v>0</v>
      </c>
      <c r="AC1265" s="1">
        <f t="shared" si="97"/>
        <v>0</v>
      </c>
      <c r="AD1265" s="1">
        <f t="shared" si="98"/>
        <v>0</v>
      </c>
      <c r="AE1265" s="1">
        <f t="shared" si="99"/>
        <v>0</v>
      </c>
    </row>
    <row r="1266" spans="1:31" x14ac:dyDescent="0.25">
      <c r="A1266" t="str">
        <f>B1266&amp;"-"&amp;COUNTIF($B$3:B1266,B1266)</f>
        <v>303-111</v>
      </c>
      <c r="B1266">
        <v>303</v>
      </c>
      <c r="C1266" s="18">
        <f>VLOOKUP(A1266,'ADM Details FY17'!$A$3:$D$3515,4,FALSE)</f>
        <v>0</v>
      </c>
      <c r="D1266" s="1">
        <f>VLOOKUP(A1266,'ADM Details FY17'!$A$3:$E$3515,5,FALSE)</f>
        <v>0</v>
      </c>
      <c r="E1266" s="1">
        <f>VLOOKUP(A1266,'ADM Details FY17'!$A$3:$F$3515,6,FALSE)</f>
        <v>0</v>
      </c>
      <c r="F1266" s="1">
        <f>VLOOKUP(A1266,'ADM Details FY17'!$A$3:$G$3515,7,FALSE)</f>
        <v>0</v>
      </c>
      <c r="G1266" s="1">
        <f>VLOOKUP(A1266,'ADM Details FY17'!$A$3:$H$3515,8,FALSE)</f>
        <v>0</v>
      </c>
      <c r="H1266" s="1">
        <f>VLOOKUP(A1266,'ADM Details FY17'!$A$3:$I$3515,9,FALSE)</f>
        <v>0</v>
      </c>
      <c r="I1266" s="1">
        <f>VLOOKUP(A1266,'ADM Details FY17'!$A$3:$J$3517,10,FALSE)</f>
        <v>0</v>
      </c>
      <c r="J1266" s="1">
        <f>VLOOKUP(A1266,'ADM Details FY17'!$A$3:$K$3515,11,FALSE)</f>
        <v>0</v>
      </c>
      <c r="K1266" s="1">
        <f>VLOOKUP(A1266,'ADM Details FY17'!$A$3:$M$3515,13,FALSE)</f>
        <v>0</v>
      </c>
      <c r="L1266" s="1">
        <f>VLOOKUP(A1266,'ADM Details FY17'!$A$3:$O$3515,15,FALSE)</f>
        <v>0</v>
      </c>
      <c r="M1266" s="1">
        <f>VLOOKUP(A1266,'ADM Details FY17'!$A$3:$P$3515,16,FALSE)</f>
        <v>0</v>
      </c>
      <c r="N1266" s="1">
        <f>VLOOKUP(A1266,'ADM Details FY17'!$A$3:$Q$3515,17,FALSE)</f>
        <v>0</v>
      </c>
      <c r="O1266" s="1">
        <f>VLOOKUP(A1266,'ADM Details FY17'!$A$3:$S$3515,19,FALSE)</f>
        <v>0</v>
      </c>
      <c r="P1266" s="1">
        <f>VLOOKUP(A1266,'ADM Details FY17'!$A$3:$U$3515,21,FALSE)</f>
        <v>0</v>
      </c>
      <c r="Q1266" s="1">
        <f>VLOOKUP(A1266,'ADM Details FY17'!$A$3:$V$3515,22,FALSE)</f>
        <v>0</v>
      </c>
      <c r="R1266" s="1">
        <f>VLOOKUP(A1266,'ADM Details FY17'!$A$3:$W$3515,23,FALSE)</f>
        <v>0</v>
      </c>
      <c r="S1266" s="1">
        <f>VLOOKUP(A1266,'ADM Details FY17'!$A$3:$X$3515,24,FALSE)</f>
        <v>0</v>
      </c>
      <c r="T1266" s="1">
        <f>VLOOKUP(A1266,'ADM Details FY17'!$A$3:$Y$3515,25,FALSE)</f>
        <v>0</v>
      </c>
      <c r="U1266" s="1">
        <f>VLOOKUP(A1266,'ADM Details FY17'!$A$3:$AA$3515,27,FALSE)</f>
        <v>0</v>
      </c>
      <c r="V1266" s="1">
        <f>IFERROR(VLOOKUP(C1266,'eindex _tget pp '!$A$4:$E$615,5,FALSE),0)</f>
        <v>0</v>
      </c>
      <c r="W1266" s="31">
        <f>IFERROR(VLOOKUP(C1266,'eindex _tget pp '!$A$4:$F$615,6,FALSE),0)</f>
        <v>0</v>
      </c>
      <c r="X1266" s="4">
        <f>IFERROR(VLOOKUP(B1266,'eschools 16'!$A$2:$F$25,6,FALSE),1)</f>
        <v>1</v>
      </c>
      <c r="Y1266" s="1">
        <f t="shared" si="95"/>
        <v>0</v>
      </c>
      <c r="Z1266" s="1">
        <f t="shared" si="96"/>
        <v>0</v>
      </c>
      <c r="AA1266" s="31">
        <f>IFERROR(VLOOKUP(C1266,'eindex _tget pp '!$A$4:$G$615,7,FALSE),0)</f>
        <v>0</v>
      </c>
      <c r="AB1266" s="1">
        <f>VLOOKUP(A1266,'ADM Details FY17'!$A$3:$AB$3515,28,FALSE)</f>
        <v>0</v>
      </c>
      <c r="AC1266" s="1">
        <f t="shared" si="97"/>
        <v>0</v>
      </c>
      <c r="AD1266" s="1">
        <f t="shared" si="98"/>
        <v>0</v>
      </c>
      <c r="AE1266" s="1">
        <f t="shared" si="99"/>
        <v>0</v>
      </c>
    </row>
    <row r="1267" spans="1:31" x14ac:dyDescent="0.25">
      <c r="A1267" t="str">
        <f>B1267&amp;"-"&amp;COUNTIF($B$3:B1267,B1267)</f>
        <v>303-112</v>
      </c>
      <c r="B1267">
        <v>303</v>
      </c>
      <c r="C1267" s="18">
        <f>VLOOKUP(A1267,'ADM Details FY17'!$A$3:$D$3515,4,FALSE)</f>
        <v>0</v>
      </c>
      <c r="D1267" s="1">
        <f>VLOOKUP(A1267,'ADM Details FY17'!$A$3:$E$3515,5,FALSE)</f>
        <v>0</v>
      </c>
      <c r="E1267" s="1">
        <f>VLOOKUP(A1267,'ADM Details FY17'!$A$3:$F$3515,6,FALSE)</f>
        <v>0</v>
      </c>
      <c r="F1267" s="1">
        <f>VLOOKUP(A1267,'ADM Details FY17'!$A$3:$G$3515,7,FALSE)</f>
        <v>0</v>
      </c>
      <c r="G1267" s="1">
        <f>VLOOKUP(A1267,'ADM Details FY17'!$A$3:$H$3515,8,FALSE)</f>
        <v>0</v>
      </c>
      <c r="H1267" s="1">
        <f>VLOOKUP(A1267,'ADM Details FY17'!$A$3:$I$3515,9,FALSE)</f>
        <v>0</v>
      </c>
      <c r="I1267" s="1">
        <f>VLOOKUP(A1267,'ADM Details FY17'!$A$3:$J$3517,10,FALSE)</f>
        <v>0</v>
      </c>
      <c r="J1267" s="1">
        <f>VLOOKUP(A1267,'ADM Details FY17'!$A$3:$K$3515,11,FALSE)</f>
        <v>0</v>
      </c>
      <c r="K1267" s="1">
        <f>VLOOKUP(A1267,'ADM Details FY17'!$A$3:$M$3515,13,FALSE)</f>
        <v>0</v>
      </c>
      <c r="L1267" s="1">
        <f>VLOOKUP(A1267,'ADM Details FY17'!$A$3:$O$3515,15,FALSE)</f>
        <v>0</v>
      </c>
      <c r="M1267" s="1">
        <f>VLOOKUP(A1267,'ADM Details FY17'!$A$3:$P$3515,16,FALSE)</f>
        <v>0</v>
      </c>
      <c r="N1267" s="1">
        <f>VLOOKUP(A1267,'ADM Details FY17'!$A$3:$Q$3515,17,FALSE)</f>
        <v>0</v>
      </c>
      <c r="O1267" s="1">
        <f>VLOOKUP(A1267,'ADM Details FY17'!$A$3:$S$3515,19,FALSE)</f>
        <v>0</v>
      </c>
      <c r="P1267" s="1">
        <f>VLOOKUP(A1267,'ADM Details FY17'!$A$3:$U$3515,21,FALSE)</f>
        <v>0</v>
      </c>
      <c r="Q1267" s="1">
        <f>VLOOKUP(A1267,'ADM Details FY17'!$A$3:$V$3515,22,FALSE)</f>
        <v>0</v>
      </c>
      <c r="R1267" s="1">
        <f>VLOOKUP(A1267,'ADM Details FY17'!$A$3:$W$3515,23,FALSE)</f>
        <v>0</v>
      </c>
      <c r="S1267" s="1">
        <f>VLOOKUP(A1267,'ADM Details FY17'!$A$3:$X$3515,24,FALSE)</f>
        <v>0</v>
      </c>
      <c r="T1267" s="1">
        <f>VLOOKUP(A1267,'ADM Details FY17'!$A$3:$Y$3515,25,FALSE)</f>
        <v>0</v>
      </c>
      <c r="U1267" s="1">
        <f>VLOOKUP(A1267,'ADM Details FY17'!$A$3:$AA$3515,27,FALSE)</f>
        <v>0</v>
      </c>
      <c r="V1267" s="1">
        <f>IFERROR(VLOOKUP(C1267,'eindex _tget pp '!$A$4:$E$615,5,FALSE),0)</f>
        <v>0</v>
      </c>
      <c r="W1267" s="31">
        <f>IFERROR(VLOOKUP(C1267,'eindex _tget pp '!$A$4:$F$615,6,FALSE),0)</f>
        <v>0</v>
      </c>
      <c r="X1267" s="4">
        <f>IFERROR(VLOOKUP(B1267,'eschools 16'!$A$2:$F$25,6,FALSE),1)</f>
        <v>1</v>
      </c>
      <c r="Y1267" s="1">
        <f t="shared" si="95"/>
        <v>0</v>
      </c>
      <c r="Z1267" s="1">
        <f t="shared" si="96"/>
        <v>0</v>
      </c>
      <c r="AA1267" s="31">
        <f>IFERROR(VLOOKUP(C1267,'eindex _tget pp '!$A$4:$G$615,7,FALSE),0)</f>
        <v>0</v>
      </c>
      <c r="AB1267" s="1">
        <f>VLOOKUP(A1267,'ADM Details FY17'!$A$3:$AB$3515,28,FALSE)</f>
        <v>0</v>
      </c>
      <c r="AC1267" s="1">
        <f t="shared" si="97"/>
        <v>0</v>
      </c>
      <c r="AD1267" s="1">
        <f t="shared" si="98"/>
        <v>0</v>
      </c>
      <c r="AE1267" s="1">
        <f t="shared" si="99"/>
        <v>0</v>
      </c>
    </row>
    <row r="1268" spans="1:31" x14ac:dyDescent="0.25">
      <c r="A1268" t="str">
        <f>B1268&amp;"-"&amp;COUNTIF($B$3:B1268,B1268)</f>
        <v>303-113</v>
      </c>
      <c r="B1268">
        <v>303</v>
      </c>
      <c r="C1268" s="18">
        <f>VLOOKUP(A1268,'ADM Details FY17'!$A$3:$D$3515,4,FALSE)</f>
        <v>0</v>
      </c>
      <c r="D1268" s="1">
        <f>VLOOKUP(A1268,'ADM Details FY17'!$A$3:$E$3515,5,FALSE)</f>
        <v>0</v>
      </c>
      <c r="E1268" s="1">
        <f>VLOOKUP(A1268,'ADM Details FY17'!$A$3:$F$3515,6,FALSE)</f>
        <v>0</v>
      </c>
      <c r="F1268" s="1">
        <f>VLOOKUP(A1268,'ADM Details FY17'!$A$3:$G$3515,7,FALSE)</f>
        <v>0</v>
      </c>
      <c r="G1268" s="1">
        <f>VLOOKUP(A1268,'ADM Details FY17'!$A$3:$H$3515,8,FALSE)</f>
        <v>0</v>
      </c>
      <c r="H1268" s="1">
        <f>VLOOKUP(A1268,'ADM Details FY17'!$A$3:$I$3515,9,FALSE)</f>
        <v>0</v>
      </c>
      <c r="I1268" s="1">
        <f>VLOOKUP(A1268,'ADM Details FY17'!$A$3:$J$3517,10,FALSE)</f>
        <v>0</v>
      </c>
      <c r="J1268" s="1">
        <f>VLOOKUP(A1268,'ADM Details FY17'!$A$3:$K$3515,11,FALSE)</f>
        <v>0</v>
      </c>
      <c r="K1268" s="1">
        <f>VLOOKUP(A1268,'ADM Details FY17'!$A$3:$M$3515,13,FALSE)</f>
        <v>0</v>
      </c>
      <c r="L1268" s="1">
        <f>VLOOKUP(A1268,'ADM Details FY17'!$A$3:$O$3515,15,FALSE)</f>
        <v>0</v>
      </c>
      <c r="M1268" s="1">
        <f>VLOOKUP(A1268,'ADM Details FY17'!$A$3:$P$3515,16,FALSE)</f>
        <v>0</v>
      </c>
      <c r="N1268" s="1">
        <f>VLOOKUP(A1268,'ADM Details FY17'!$A$3:$Q$3515,17,FALSE)</f>
        <v>0</v>
      </c>
      <c r="O1268" s="1">
        <f>VLOOKUP(A1268,'ADM Details FY17'!$A$3:$S$3515,19,FALSE)</f>
        <v>0</v>
      </c>
      <c r="P1268" s="1">
        <f>VLOOKUP(A1268,'ADM Details FY17'!$A$3:$U$3515,21,FALSE)</f>
        <v>0</v>
      </c>
      <c r="Q1268" s="1">
        <f>VLOOKUP(A1268,'ADM Details FY17'!$A$3:$V$3515,22,FALSE)</f>
        <v>0</v>
      </c>
      <c r="R1268" s="1">
        <f>VLOOKUP(A1268,'ADM Details FY17'!$A$3:$W$3515,23,FALSE)</f>
        <v>0</v>
      </c>
      <c r="S1268" s="1">
        <f>VLOOKUP(A1268,'ADM Details FY17'!$A$3:$X$3515,24,FALSE)</f>
        <v>0</v>
      </c>
      <c r="T1268" s="1">
        <f>VLOOKUP(A1268,'ADM Details FY17'!$A$3:$Y$3515,25,FALSE)</f>
        <v>0</v>
      </c>
      <c r="U1268" s="1">
        <f>VLOOKUP(A1268,'ADM Details FY17'!$A$3:$AA$3515,27,FALSE)</f>
        <v>0</v>
      </c>
      <c r="V1268" s="1">
        <f>IFERROR(VLOOKUP(C1268,'eindex _tget pp '!$A$4:$E$615,5,FALSE),0)</f>
        <v>0</v>
      </c>
      <c r="W1268" s="31">
        <f>IFERROR(VLOOKUP(C1268,'eindex _tget pp '!$A$4:$F$615,6,FALSE),0)</f>
        <v>0</v>
      </c>
      <c r="X1268" s="4">
        <f>IFERROR(VLOOKUP(B1268,'eschools 16'!$A$2:$F$25,6,FALSE),1)</f>
        <v>1</v>
      </c>
      <c r="Y1268" s="1">
        <f t="shared" si="95"/>
        <v>0</v>
      </c>
      <c r="Z1268" s="1">
        <f t="shared" si="96"/>
        <v>0</v>
      </c>
      <c r="AA1268" s="31">
        <f>IFERROR(VLOOKUP(C1268,'eindex _tget pp '!$A$4:$G$615,7,FALSE),0)</f>
        <v>0</v>
      </c>
      <c r="AB1268" s="1">
        <f>VLOOKUP(A1268,'ADM Details FY17'!$A$3:$AB$3515,28,FALSE)</f>
        <v>0</v>
      </c>
      <c r="AC1268" s="1">
        <f t="shared" si="97"/>
        <v>0</v>
      </c>
      <c r="AD1268" s="1">
        <f t="shared" si="98"/>
        <v>0</v>
      </c>
      <c r="AE1268" s="1">
        <f t="shared" si="99"/>
        <v>0</v>
      </c>
    </row>
    <row r="1269" spans="1:31" x14ac:dyDescent="0.25">
      <c r="A1269" t="str">
        <f>B1269&amp;"-"&amp;COUNTIF($B$3:B1269,B1269)</f>
        <v>303-114</v>
      </c>
      <c r="B1269">
        <v>303</v>
      </c>
      <c r="C1269" s="18">
        <f>VLOOKUP(A1269,'ADM Details FY17'!$A$3:$D$3515,4,FALSE)</f>
        <v>0</v>
      </c>
      <c r="D1269" s="1">
        <f>VLOOKUP(A1269,'ADM Details FY17'!$A$3:$E$3515,5,FALSE)</f>
        <v>0</v>
      </c>
      <c r="E1269" s="1">
        <f>VLOOKUP(A1269,'ADM Details FY17'!$A$3:$F$3515,6,FALSE)</f>
        <v>0</v>
      </c>
      <c r="F1269" s="1">
        <f>VLOOKUP(A1269,'ADM Details FY17'!$A$3:$G$3515,7,FALSE)</f>
        <v>0</v>
      </c>
      <c r="G1269" s="1">
        <f>VLOOKUP(A1269,'ADM Details FY17'!$A$3:$H$3515,8,FALSE)</f>
        <v>0</v>
      </c>
      <c r="H1269" s="1">
        <f>VLOOKUP(A1269,'ADM Details FY17'!$A$3:$I$3515,9,FALSE)</f>
        <v>0</v>
      </c>
      <c r="I1269" s="1">
        <f>VLOOKUP(A1269,'ADM Details FY17'!$A$3:$J$3517,10,FALSE)</f>
        <v>0</v>
      </c>
      <c r="J1269" s="1">
        <f>VLOOKUP(A1269,'ADM Details FY17'!$A$3:$K$3515,11,FALSE)</f>
        <v>0</v>
      </c>
      <c r="K1269" s="1">
        <f>VLOOKUP(A1269,'ADM Details FY17'!$A$3:$M$3515,13,FALSE)</f>
        <v>0</v>
      </c>
      <c r="L1269" s="1">
        <f>VLOOKUP(A1269,'ADM Details FY17'!$A$3:$O$3515,15,FALSE)</f>
        <v>0</v>
      </c>
      <c r="M1269" s="1">
        <f>VLOOKUP(A1269,'ADM Details FY17'!$A$3:$P$3515,16,FALSE)</f>
        <v>0</v>
      </c>
      <c r="N1269" s="1">
        <f>VLOOKUP(A1269,'ADM Details FY17'!$A$3:$Q$3515,17,FALSE)</f>
        <v>0</v>
      </c>
      <c r="O1269" s="1">
        <f>VLOOKUP(A1269,'ADM Details FY17'!$A$3:$S$3515,19,FALSE)</f>
        <v>0</v>
      </c>
      <c r="P1269" s="1">
        <f>VLOOKUP(A1269,'ADM Details FY17'!$A$3:$U$3515,21,FALSE)</f>
        <v>0</v>
      </c>
      <c r="Q1269" s="1">
        <f>VLOOKUP(A1269,'ADM Details FY17'!$A$3:$V$3515,22,FALSE)</f>
        <v>0</v>
      </c>
      <c r="R1269" s="1">
        <f>VLOOKUP(A1269,'ADM Details FY17'!$A$3:$W$3515,23,FALSE)</f>
        <v>0</v>
      </c>
      <c r="S1269" s="1">
        <f>VLOOKUP(A1269,'ADM Details FY17'!$A$3:$X$3515,24,FALSE)</f>
        <v>0</v>
      </c>
      <c r="T1269" s="1">
        <f>VLOOKUP(A1269,'ADM Details FY17'!$A$3:$Y$3515,25,FALSE)</f>
        <v>0</v>
      </c>
      <c r="U1269" s="1">
        <f>VLOOKUP(A1269,'ADM Details FY17'!$A$3:$AA$3515,27,FALSE)</f>
        <v>0</v>
      </c>
      <c r="V1269" s="1">
        <f>IFERROR(VLOOKUP(C1269,'eindex _tget pp '!$A$4:$E$615,5,FALSE),0)</f>
        <v>0</v>
      </c>
      <c r="W1269" s="31">
        <f>IFERROR(VLOOKUP(C1269,'eindex _tget pp '!$A$4:$F$615,6,FALSE),0)</f>
        <v>0</v>
      </c>
      <c r="X1269" s="4">
        <f>IFERROR(VLOOKUP(B1269,'eschools 16'!$A$2:$F$25,6,FALSE),1)</f>
        <v>1</v>
      </c>
      <c r="Y1269" s="1">
        <f t="shared" si="95"/>
        <v>0</v>
      </c>
      <c r="Z1269" s="1">
        <f t="shared" si="96"/>
        <v>0</v>
      </c>
      <c r="AA1269" s="31">
        <f>IFERROR(VLOOKUP(C1269,'eindex _tget pp '!$A$4:$G$615,7,FALSE),0)</f>
        <v>0</v>
      </c>
      <c r="AB1269" s="1">
        <f>VLOOKUP(A1269,'ADM Details FY17'!$A$3:$AB$3515,28,FALSE)</f>
        <v>0</v>
      </c>
      <c r="AC1269" s="1">
        <f t="shared" si="97"/>
        <v>0</v>
      </c>
      <c r="AD1269" s="1">
        <f t="shared" si="98"/>
        <v>0</v>
      </c>
      <c r="AE1269" s="1">
        <f t="shared" si="99"/>
        <v>0</v>
      </c>
    </row>
    <row r="1270" spans="1:31" x14ac:dyDescent="0.25">
      <c r="A1270" t="str">
        <f>B1270&amp;"-"&amp;COUNTIF($B$3:B1270,B1270)</f>
        <v>303-115</v>
      </c>
      <c r="B1270">
        <v>303</v>
      </c>
      <c r="C1270" s="18">
        <f>VLOOKUP(A1270,'ADM Details FY17'!$A$3:$D$3515,4,FALSE)</f>
        <v>0</v>
      </c>
      <c r="D1270" s="1">
        <f>VLOOKUP(A1270,'ADM Details FY17'!$A$3:$E$3515,5,FALSE)</f>
        <v>0</v>
      </c>
      <c r="E1270" s="1">
        <f>VLOOKUP(A1270,'ADM Details FY17'!$A$3:$F$3515,6,FALSE)</f>
        <v>0</v>
      </c>
      <c r="F1270" s="1">
        <f>VLOOKUP(A1270,'ADM Details FY17'!$A$3:$G$3515,7,FALSE)</f>
        <v>0</v>
      </c>
      <c r="G1270" s="1">
        <f>VLOOKUP(A1270,'ADM Details FY17'!$A$3:$H$3515,8,FALSE)</f>
        <v>0</v>
      </c>
      <c r="H1270" s="1">
        <f>VLOOKUP(A1270,'ADM Details FY17'!$A$3:$I$3515,9,FALSE)</f>
        <v>0</v>
      </c>
      <c r="I1270" s="1">
        <f>VLOOKUP(A1270,'ADM Details FY17'!$A$3:$J$3517,10,FALSE)</f>
        <v>0</v>
      </c>
      <c r="J1270" s="1">
        <f>VLOOKUP(A1270,'ADM Details FY17'!$A$3:$K$3515,11,FALSE)</f>
        <v>0</v>
      </c>
      <c r="K1270" s="1">
        <f>VLOOKUP(A1270,'ADM Details FY17'!$A$3:$M$3515,13,FALSE)</f>
        <v>0</v>
      </c>
      <c r="L1270" s="1">
        <f>VLOOKUP(A1270,'ADM Details FY17'!$A$3:$O$3515,15,FALSE)</f>
        <v>0</v>
      </c>
      <c r="M1270" s="1">
        <f>VLOOKUP(A1270,'ADM Details FY17'!$A$3:$P$3515,16,FALSE)</f>
        <v>0</v>
      </c>
      <c r="N1270" s="1">
        <f>VLOOKUP(A1270,'ADM Details FY17'!$A$3:$Q$3515,17,FALSE)</f>
        <v>0</v>
      </c>
      <c r="O1270" s="1">
        <f>VLOOKUP(A1270,'ADM Details FY17'!$A$3:$S$3515,19,FALSE)</f>
        <v>0</v>
      </c>
      <c r="P1270" s="1">
        <f>VLOOKUP(A1270,'ADM Details FY17'!$A$3:$U$3515,21,FALSE)</f>
        <v>0</v>
      </c>
      <c r="Q1270" s="1">
        <f>VLOOKUP(A1270,'ADM Details FY17'!$A$3:$V$3515,22,FALSE)</f>
        <v>0</v>
      </c>
      <c r="R1270" s="1">
        <f>VLOOKUP(A1270,'ADM Details FY17'!$A$3:$W$3515,23,FALSE)</f>
        <v>0</v>
      </c>
      <c r="S1270" s="1">
        <f>VLOOKUP(A1270,'ADM Details FY17'!$A$3:$X$3515,24,FALSE)</f>
        <v>0</v>
      </c>
      <c r="T1270" s="1">
        <f>VLOOKUP(A1270,'ADM Details FY17'!$A$3:$Y$3515,25,FALSE)</f>
        <v>0</v>
      </c>
      <c r="U1270" s="1">
        <f>VLOOKUP(A1270,'ADM Details FY17'!$A$3:$AA$3515,27,FALSE)</f>
        <v>0</v>
      </c>
      <c r="V1270" s="1">
        <f>IFERROR(VLOOKUP(C1270,'eindex _tget pp '!$A$4:$E$615,5,FALSE),0)</f>
        <v>0</v>
      </c>
      <c r="W1270" s="31">
        <f>IFERROR(VLOOKUP(C1270,'eindex _tget pp '!$A$4:$F$615,6,FALSE),0)</f>
        <v>0</v>
      </c>
      <c r="X1270" s="4">
        <f>IFERROR(VLOOKUP(B1270,'eschools 16'!$A$2:$F$25,6,FALSE),1)</f>
        <v>1</v>
      </c>
      <c r="Y1270" s="1">
        <f t="shared" si="95"/>
        <v>0</v>
      </c>
      <c r="Z1270" s="1">
        <f t="shared" si="96"/>
        <v>0</v>
      </c>
      <c r="AA1270" s="31">
        <f>IFERROR(VLOOKUP(C1270,'eindex _tget pp '!$A$4:$G$615,7,FALSE),0)</f>
        <v>0</v>
      </c>
      <c r="AB1270" s="1">
        <f>VLOOKUP(A1270,'ADM Details FY17'!$A$3:$AB$3515,28,FALSE)</f>
        <v>0</v>
      </c>
      <c r="AC1270" s="1">
        <f t="shared" si="97"/>
        <v>0</v>
      </c>
      <c r="AD1270" s="1">
        <f t="shared" si="98"/>
        <v>0</v>
      </c>
      <c r="AE1270" s="1">
        <f t="shared" si="99"/>
        <v>0</v>
      </c>
    </row>
    <row r="1271" spans="1:31" x14ac:dyDescent="0.25">
      <c r="A1271" t="str">
        <f>B1271&amp;"-"&amp;COUNTIF($B$3:B1271,B1271)</f>
        <v>304-1</v>
      </c>
      <c r="B1271">
        <v>304</v>
      </c>
      <c r="C1271" s="18">
        <f>VLOOKUP(A1271,'ADM Details FY17'!$A$3:$D$3515,4,FALSE)</f>
        <v>44362</v>
      </c>
      <c r="D1271" s="1">
        <f>VLOOKUP(A1271,'ADM Details FY17'!$A$3:$E$3515,5,FALSE)</f>
        <v>0.57999999999999996</v>
      </c>
      <c r="E1271" s="1">
        <f>VLOOKUP(A1271,'ADM Details FY17'!$A$3:$F$3515,6,FALSE)</f>
        <v>0</v>
      </c>
      <c r="F1271" s="1">
        <f>VLOOKUP(A1271,'ADM Details FY17'!$A$3:$G$3515,7,FALSE)</f>
        <v>0</v>
      </c>
      <c r="G1271" s="1">
        <f>VLOOKUP(A1271,'ADM Details FY17'!$A$3:$H$3515,8,FALSE)</f>
        <v>0.57999999999999996</v>
      </c>
      <c r="H1271" s="1">
        <f>VLOOKUP(A1271,'ADM Details FY17'!$A$3:$I$3515,9,FALSE)</f>
        <v>0</v>
      </c>
      <c r="I1271" s="1">
        <f>VLOOKUP(A1271,'ADM Details FY17'!$A$3:$J$3517,10,FALSE)</f>
        <v>0</v>
      </c>
      <c r="J1271" s="1">
        <f>VLOOKUP(A1271,'ADM Details FY17'!$A$3:$K$3515,11,FALSE)</f>
        <v>0</v>
      </c>
      <c r="K1271" s="1">
        <f>VLOOKUP(A1271,'ADM Details FY17'!$A$3:$M$3515,13,FALSE)</f>
        <v>0.57999999999999996</v>
      </c>
      <c r="L1271" s="1">
        <f>VLOOKUP(A1271,'ADM Details FY17'!$A$3:$O$3515,15,FALSE)</f>
        <v>0</v>
      </c>
      <c r="M1271" s="1">
        <f>VLOOKUP(A1271,'ADM Details FY17'!$A$3:$P$3515,16,FALSE)</f>
        <v>0</v>
      </c>
      <c r="N1271" s="1">
        <f>VLOOKUP(A1271,'ADM Details FY17'!$A$3:$Q$3515,17,FALSE)</f>
        <v>0</v>
      </c>
      <c r="O1271" s="1">
        <f>VLOOKUP(A1271,'ADM Details FY17'!$A$3:$S$3515,19,FALSE)</f>
        <v>0</v>
      </c>
      <c r="P1271" s="1">
        <f>VLOOKUP(A1271,'ADM Details FY17'!$A$3:$U$3515,21,FALSE)</f>
        <v>0</v>
      </c>
      <c r="Q1271" s="1">
        <f>VLOOKUP(A1271,'ADM Details FY17'!$A$3:$V$3515,22,FALSE)</f>
        <v>0</v>
      </c>
      <c r="R1271" s="1">
        <f>VLOOKUP(A1271,'ADM Details FY17'!$A$3:$W$3515,23,FALSE)</f>
        <v>0</v>
      </c>
      <c r="S1271" s="1">
        <f>VLOOKUP(A1271,'ADM Details FY17'!$A$3:$X$3515,24,FALSE)</f>
        <v>0</v>
      </c>
      <c r="T1271" s="1">
        <f>VLOOKUP(A1271,'ADM Details FY17'!$A$3:$Y$3515,25,FALSE)</f>
        <v>0</v>
      </c>
      <c r="U1271" s="1">
        <f>VLOOKUP(A1271,'ADM Details FY17'!$A$3:$AA$3515,27,FALSE)</f>
        <v>0</v>
      </c>
      <c r="V1271" s="1">
        <f>IFERROR(VLOOKUP(C1271,'eindex _tget pp '!$A$4:$E$615,5,FALSE),0)</f>
        <v>94.869008809635275</v>
      </c>
      <c r="W1271" s="31">
        <f>IFERROR(VLOOKUP(C1271,'eindex _tget pp '!$A$4:$F$615,6,FALSE),0)</f>
        <v>0.52077289439999996</v>
      </c>
      <c r="X1271" s="4">
        <f>IFERROR(VLOOKUP(B1271,'eschools 16'!$A$2:$F$25,6,FALSE),1)</f>
        <v>1</v>
      </c>
      <c r="Y1271" s="1">
        <f t="shared" si="95"/>
        <v>13.76</v>
      </c>
      <c r="Z1271" s="1">
        <f t="shared" si="96"/>
        <v>82.16</v>
      </c>
      <c r="AA1271" s="31">
        <f>IFERROR(VLOOKUP(C1271,'eindex _tget pp '!$A$4:$G$615,7,FALSE),0)</f>
        <v>0.40103628899999999</v>
      </c>
      <c r="AB1271" s="1">
        <f>VLOOKUP(A1271,'ADM Details FY17'!$A$3:$AB$3515,28,FALSE)</f>
        <v>0</v>
      </c>
      <c r="AC1271" s="1">
        <f t="shared" si="97"/>
        <v>0</v>
      </c>
      <c r="AD1271" s="1">
        <f t="shared" si="98"/>
        <v>0.57999999999999996</v>
      </c>
      <c r="AE1271" s="1">
        <f t="shared" si="99"/>
        <v>87</v>
      </c>
    </row>
    <row r="1272" spans="1:31" x14ac:dyDescent="0.25">
      <c r="A1272" t="str">
        <f>B1272&amp;"-"&amp;COUNTIF($B$3:B1272,B1272)</f>
        <v>304-2</v>
      </c>
      <c r="B1272">
        <v>304</v>
      </c>
      <c r="C1272" s="18">
        <f>VLOOKUP(A1272,'ADM Details FY17'!$A$3:$D$3515,4,FALSE)</f>
        <v>48223</v>
      </c>
      <c r="D1272" s="1">
        <f>VLOOKUP(A1272,'ADM Details FY17'!$A$3:$E$3515,5,FALSE)</f>
        <v>1</v>
      </c>
      <c r="E1272" s="1">
        <f>VLOOKUP(A1272,'ADM Details FY17'!$A$3:$F$3515,6,FALSE)</f>
        <v>0</v>
      </c>
      <c r="F1272" s="1">
        <f>VLOOKUP(A1272,'ADM Details FY17'!$A$3:$G$3515,7,FALSE)</f>
        <v>0</v>
      </c>
      <c r="G1272" s="1">
        <f>VLOOKUP(A1272,'ADM Details FY17'!$A$3:$H$3515,8,FALSE)</f>
        <v>1</v>
      </c>
      <c r="H1272" s="1">
        <f>VLOOKUP(A1272,'ADM Details FY17'!$A$3:$I$3515,9,FALSE)</f>
        <v>0</v>
      </c>
      <c r="I1272" s="1">
        <f>VLOOKUP(A1272,'ADM Details FY17'!$A$3:$J$3517,10,FALSE)</f>
        <v>0</v>
      </c>
      <c r="J1272" s="1">
        <f>VLOOKUP(A1272,'ADM Details FY17'!$A$3:$K$3515,11,FALSE)</f>
        <v>0</v>
      </c>
      <c r="K1272" s="1">
        <f>VLOOKUP(A1272,'ADM Details FY17'!$A$3:$M$3515,13,FALSE)</f>
        <v>1</v>
      </c>
      <c r="L1272" s="1">
        <f>VLOOKUP(A1272,'ADM Details FY17'!$A$3:$O$3515,15,FALSE)</f>
        <v>0</v>
      </c>
      <c r="M1272" s="1">
        <f>VLOOKUP(A1272,'ADM Details FY17'!$A$3:$P$3515,16,FALSE)</f>
        <v>0</v>
      </c>
      <c r="N1272" s="1">
        <f>VLOOKUP(A1272,'ADM Details FY17'!$A$3:$Q$3515,17,FALSE)</f>
        <v>0</v>
      </c>
      <c r="O1272" s="1">
        <f>VLOOKUP(A1272,'ADM Details FY17'!$A$3:$S$3515,19,FALSE)</f>
        <v>1</v>
      </c>
      <c r="P1272" s="1">
        <f>VLOOKUP(A1272,'ADM Details FY17'!$A$3:$U$3515,21,FALSE)</f>
        <v>0</v>
      </c>
      <c r="Q1272" s="1">
        <f>VLOOKUP(A1272,'ADM Details FY17'!$A$3:$V$3515,22,FALSE)</f>
        <v>0</v>
      </c>
      <c r="R1272" s="1">
        <f>VLOOKUP(A1272,'ADM Details FY17'!$A$3:$W$3515,23,FALSE)</f>
        <v>0</v>
      </c>
      <c r="S1272" s="1">
        <f>VLOOKUP(A1272,'ADM Details FY17'!$A$3:$X$3515,24,FALSE)</f>
        <v>0</v>
      </c>
      <c r="T1272" s="1">
        <f>VLOOKUP(A1272,'ADM Details FY17'!$A$3:$Y$3515,25,FALSE)</f>
        <v>0</v>
      </c>
      <c r="U1272" s="1">
        <f>VLOOKUP(A1272,'ADM Details FY17'!$A$3:$AA$3515,27,FALSE)</f>
        <v>0</v>
      </c>
      <c r="V1272" s="1">
        <f>IFERROR(VLOOKUP(C1272,'eindex _tget pp '!$A$4:$E$615,5,FALSE),0)</f>
        <v>26.219830439533272</v>
      </c>
      <c r="W1272" s="31">
        <f>IFERROR(VLOOKUP(C1272,'eindex _tget pp '!$A$4:$F$615,6,FALSE),0)</f>
        <v>0.88910344330000002</v>
      </c>
      <c r="X1272" s="4">
        <f>IFERROR(VLOOKUP(B1272,'eschools 16'!$A$2:$F$25,6,FALSE),1)</f>
        <v>1</v>
      </c>
      <c r="Y1272" s="1">
        <f t="shared" si="95"/>
        <v>6.55</v>
      </c>
      <c r="Z1272" s="1">
        <f t="shared" si="96"/>
        <v>241.84</v>
      </c>
      <c r="AA1272" s="31">
        <f>IFERROR(VLOOKUP(C1272,'eindex _tget pp '!$A$4:$G$615,7,FALSE),0)</f>
        <v>0.40948401499999998</v>
      </c>
      <c r="AB1272" s="1">
        <f>VLOOKUP(A1272,'ADM Details FY17'!$A$3:$AB$3515,28,FALSE)</f>
        <v>0</v>
      </c>
      <c r="AC1272" s="1">
        <f t="shared" si="97"/>
        <v>0</v>
      </c>
      <c r="AD1272" s="1">
        <f t="shared" si="98"/>
        <v>1</v>
      </c>
      <c r="AE1272" s="1">
        <f t="shared" si="99"/>
        <v>150</v>
      </c>
    </row>
    <row r="1273" spans="1:31" x14ac:dyDescent="0.25">
      <c r="A1273" t="str">
        <f>B1273&amp;"-"&amp;COUNTIF($B$3:B1273,B1273)</f>
        <v>304-3</v>
      </c>
      <c r="B1273">
        <v>304</v>
      </c>
      <c r="C1273" s="18">
        <f>VLOOKUP(A1273,'ADM Details FY17'!$A$3:$D$3515,4,FALSE)</f>
        <v>44909</v>
      </c>
      <c r="D1273" s="1">
        <f>VLOOKUP(A1273,'ADM Details FY17'!$A$3:$E$3515,5,FALSE)</f>
        <v>101.64</v>
      </c>
      <c r="E1273" s="1">
        <f>VLOOKUP(A1273,'ADM Details FY17'!$A$3:$F$3515,6,FALSE)</f>
        <v>0</v>
      </c>
      <c r="F1273" s="1">
        <f>VLOOKUP(A1273,'ADM Details FY17'!$A$3:$G$3515,7,FALSE)</f>
        <v>53.44</v>
      </c>
      <c r="G1273" s="1">
        <f>VLOOKUP(A1273,'ADM Details FY17'!$A$3:$H$3515,8,FALSE)</f>
        <v>6.05</v>
      </c>
      <c r="H1273" s="1">
        <f>VLOOKUP(A1273,'ADM Details FY17'!$A$3:$I$3515,9,FALSE)</f>
        <v>0</v>
      </c>
      <c r="I1273" s="1">
        <f>VLOOKUP(A1273,'ADM Details FY17'!$A$3:$J$3517,10,FALSE)</f>
        <v>1</v>
      </c>
      <c r="J1273" s="1">
        <f>VLOOKUP(A1273,'ADM Details FY17'!$A$3:$K$3515,11,FALSE)</f>
        <v>20.100000000000001</v>
      </c>
      <c r="K1273" s="1">
        <f>VLOOKUP(A1273,'ADM Details FY17'!$A$3:$M$3515,13,FALSE)</f>
        <v>101.64</v>
      </c>
      <c r="L1273" s="1">
        <f>VLOOKUP(A1273,'ADM Details FY17'!$A$3:$O$3515,15,FALSE)</f>
        <v>0</v>
      </c>
      <c r="M1273" s="1">
        <f>VLOOKUP(A1273,'ADM Details FY17'!$A$3:$P$3515,16,FALSE)</f>
        <v>0</v>
      </c>
      <c r="N1273" s="1">
        <f>VLOOKUP(A1273,'ADM Details FY17'!$A$3:$Q$3515,17,FALSE)</f>
        <v>0</v>
      </c>
      <c r="O1273" s="1">
        <f>VLOOKUP(A1273,'ADM Details FY17'!$A$3:$S$3515,19,FALSE)</f>
        <v>45.49</v>
      </c>
      <c r="P1273" s="1">
        <f>VLOOKUP(A1273,'ADM Details FY17'!$A$3:$U$3515,21,FALSE)</f>
        <v>0</v>
      </c>
      <c r="Q1273" s="1">
        <f>VLOOKUP(A1273,'ADM Details FY17'!$A$3:$V$3515,22,FALSE)</f>
        <v>0</v>
      </c>
      <c r="R1273" s="1">
        <f>VLOOKUP(A1273,'ADM Details FY17'!$A$3:$W$3515,23,FALSE)</f>
        <v>0</v>
      </c>
      <c r="S1273" s="1">
        <f>VLOOKUP(A1273,'ADM Details FY17'!$A$3:$X$3515,24,FALSE)</f>
        <v>0</v>
      </c>
      <c r="T1273" s="1">
        <f>VLOOKUP(A1273,'ADM Details FY17'!$A$3:$Y$3515,25,FALSE)</f>
        <v>0</v>
      </c>
      <c r="U1273" s="1">
        <f>VLOOKUP(A1273,'ADM Details FY17'!$A$3:$AA$3515,27,FALSE)</f>
        <v>0</v>
      </c>
      <c r="V1273" s="1">
        <f>IFERROR(VLOOKUP(C1273,'eindex _tget pp '!$A$4:$E$615,5,FALSE),0)</f>
        <v>1232.9868147958166</v>
      </c>
      <c r="W1273" s="31">
        <f>IFERROR(VLOOKUP(C1273,'eindex _tget pp '!$A$4:$F$615,6,FALSE),0)</f>
        <v>1.8922585448</v>
      </c>
      <c r="X1273" s="4">
        <f>IFERROR(VLOOKUP(B1273,'eschools 16'!$A$2:$F$25,6,FALSE),1)</f>
        <v>1</v>
      </c>
      <c r="Y1273" s="1">
        <f t="shared" si="95"/>
        <v>31330.19</v>
      </c>
      <c r="Z1273" s="1">
        <f t="shared" si="96"/>
        <v>52313.53</v>
      </c>
      <c r="AA1273" s="31">
        <f>IFERROR(VLOOKUP(C1273,'eindex _tget pp '!$A$4:$G$615,7,FALSE),0)</f>
        <v>0.78552379999999999</v>
      </c>
      <c r="AB1273" s="1">
        <f>VLOOKUP(A1273,'ADM Details FY17'!$A$3:$AB$3515,28,FALSE)</f>
        <v>0</v>
      </c>
      <c r="AC1273" s="1">
        <f t="shared" si="97"/>
        <v>0</v>
      </c>
      <c r="AD1273" s="1">
        <f t="shared" si="98"/>
        <v>101.64</v>
      </c>
      <c r="AE1273" s="1">
        <f t="shared" si="99"/>
        <v>15246</v>
      </c>
    </row>
    <row r="1274" spans="1:31" x14ac:dyDescent="0.25">
      <c r="A1274" t="str">
        <f>B1274&amp;"-"&amp;COUNTIF($B$3:B1274,B1274)</f>
        <v>304-4</v>
      </c>
      <c r="B1274">
        <v>304</v>
      </c>
      <c r="C1274" s="18">
        <f>VLOOKUP(A1274,'ADM Details FY17'!$A$3:$D$3515,4,FALSE)</f>
        <v>45161</v>
      </c>
      <c r="D1274" s="1">
        <f>VLOOKUP(A1274,'ADM Details FY17'!$A$3:$E$3515,5,FALSE)</f>
        <v>2</v>
      </c>
      <c r="E1274" s="1">
        <f>VLOOKUP(A1274,'ADM Details FY17'!$A$3:$F$3515,6,FALSE)</f>
        <v>0</v>
      </c>
      <c r="F1274" s="1">
        <f>VLOOKUP(A1274,'ADM Details FY17'!$A$3:$G$3515,7,FALSE)</f>
        <v>1</v>
      </c>
      <c r="G1274" s="1">
        <f>VLOOKUP(A1274,'ADM Details FY17'!$A$3:$H$3515,8,FALSE)</f>
        <v>0</v>
      </c>
      <c r="H1274" s="1">
        <f>VLOOKUP(A1274,'ADM Details FY17'!$A$3:$I$3515,9,FALSE)</f>
        <v>0</v>
      </c>
      <c r="I1274" s="1">
        <f>VLOOKUP(A1274,'ADM Details FY17'!$A$3:$J$3517,10,FALSE)</f>
        <v>0</v>
      </c>
      <c r="J1274" s="1">
        <f>VLOOKUP(A1274,'ADM Details FY17'!$A$3:$K$3515,11,FALSE)</f>
        <v>1</v>
      </c>
      <c r="K1274" s="1">
        <f>VLOOKUP(A1274,'ADM Details FY17'!$A$3:$M$3515,13,FALSE)</f>
        <v>2</v>
      </c>
      <c r="L1274" s="1">
        <f>VLOOKUP(A1274,'ADM Details FY17'!$A$3:$O$3515,15,FALSE)</f>
        <v>0</v>
      </c>
      <c r="M1274" s="1">
        <f>VLOOKUP(A1274,'ADM Details FY17'!$A$3:$P$3515,16,FALSE)</f>
        <v>0</v>
      </c>
      <c r="N1274" s="1">
        <f>VLOOKUP(A1274,'ADM Details FY17'!$A$3:$Q$3515,17,FALSE)</f>
        <v>0</v>
      </c>
      <c r="O1274" s="1">
        <f>VLOOKUP(A1274,'ADM Details FY17'!$A$3:$S$3515,19,FALSE)</f>
        <v>2</v>
      </c>
      <c r="P1274" s="1">
        <f>VLOOKUP(A1274,'ADM Details FY17'!$A$3:$U$3515,21,FALSE)</f>
        <v>0</v>
      </c>
      <c r="Q1274" s="1">
        <f>VLOOKUP(A1274,'ADM Details FY17'!$A$3:$V$3515,22,FALSE)</f>
        <v>0</v>
      </c>
      <c r="R1274" s="1">
        <f>VLOOKUP(A1274,'ADM Details FY17'!$A$3:$W$3515,23,FALSE)</f>
        <v>0</v>
      </c>
      <c r="S1274" s="1">
        <f>VLOOKUP(A1274,'ADM Details FY17'!$A$3:$X$3515,24,FALSE)</f>
        <v>0</v>
      </c>
      <c r="T1274" s="1">
        <f>VLOOKUP(A1274,'ADM Details FY17'!$A$3:$Y$3515,25,FALSE)</f>
        <v>0</v>
      </c>
      <c r="U1274" s="1">
        <f>VLOOKUP(A1274,'ADM Details FY17'!$A$3:$AA$3515,27,FALSE)</f>
        <v>0</v>
      </c>
      <c r="V1274" s="1">
        <f>IFERROR(VLOOKUP(C1274,'eindex _tget pp '!$A$4:$E$615,5,FALSE),0)</f>
        <v>2089.5999301616803</v>
      </c>
      <c r="W1274" s="31">
        <f>IFERROR(VLOOKUP(C1274,'eindex _tget pp '!$A$4:$F$615,6,FALSE),0)</f>
        <v>2.9232169881000001</v>
      </c>
      <c r="X1274" s="4">
        <f>IFERROR(VLOOKUP(B1274,'eschools 16'!$A$2:$F$25,6,FALSE),1)</f>
        <v>1</v>
      </c>
      <c r="Y1274" s="1">
        <f t="shared" si="95"/>
        <v>1044.8</v>
      </c>
      <c r="Z1274" s="1">
        <f t="shared" si="96"/>
        <v>1590.23</v>
      </c>
      <c r="AA1274" s="31">
        <f>IFERROR(VLOOKUP(C1274,'eindex _tget pp '!$A$4:$G$615,7,FALSE),0)</f>
        <v>0.9</v>
      </c>
      <c r="AB1274" s="1">
        <f>VLOOKUP(A1274,'ADM Details FY17'!$A$3:$AB$3515,28,FALSE)</f>
        <v>0</v>
      </c>
      <c r="AC1274" s="1">
        <f t="shared" si="97"/>
        <v>0</v>
      </c>
      <c r="AD1274" s="1">
        <f t="shared" si="98"/>
        <v>2</v>
      </c>
      <c r="AE1274" s="1">
        <f t="shared" si="99"/>
        <v>300</v>
      </c>
    </row>
    <row r="1275" spans="1:31" x14ac:dyDescent="0.25">
      <c r="A1275" t="str">
        <f>B1275&amp;"-"&amp;COUNTIF($B$3:B1275,B1275)</f>
        <v>304-5</v>
      </c>
      <c r="B1275">
        <v>304</v>
      </c>
      <c r="C1275" s="18">
        <f>VLOOKUP(A1275,'ADM Details FY17'!$A$3:$D$3515,4,FALSE)</f>
        <v>0</v>
      </c>
      <c r="D1275" s="1">
        <f>VLOOKUP(A1275,'ADM Details FY17'!$A$3:$E$3515,5,FALSE)</f>
        <v>0</v>
      </c>
      <c r="E1275" s="1">
        <f>VLOOKUP(A1275,'ADM Details FY17'!$A$3:$F$3515,6,FALSE)</f>
        <v>0</v>
      </c>
      <c r="F1275" s="1">
        <f>VLOOKUP(A1275,'ADM Details FY17'!$A$3:$G$3515,7,FALSE)</f>
        <v>0</v>
      </c>
      <c r="G1275" s="1">
        <f>VLOOKUP(A1275,'ADM Details FY17'!$A$3:$H$3515,8,FALSE)</f>
        <v>0</v>
      </c>
      <c r="H1275" s="1">
        <f>VLOOKUP(A1275,'ADM Details FY17'!$A$3:$I$3515,9,FALSE)</f>
        <v>0</v>
      </c>
      <c r="I1275" s="1">
        <f>VLOOKUP(A1275,'ADM Details FY17'!$A$3:$J$3517,10,FALSE)</f>
        <v>0</v>
      </c>
      <c r="J1275" s="1">
        <f>VLOOKUP(A1275,'ADM Details FY17'!$A$3:$K$3515,11,FALSE)</f>
        <v>0</v>
      </c>
      <c r="K1275" s="1">
        <f>VLOOKUP(A1275,'ADM Details FY17'!$A$3:$M$3515,13,FALSE)</f>
        <v>0</v>
      </c>
      <c r="L1275" s="1">
        <f>VLOOKUP(A1275,'ADM Details FY17'!$A$3:$O$3515,15,FALSE)</f>
        <v>0</v>
      </c>
      <c r="M1275" s="1">
        <f>VLOOKUP(A1275,'ADM Details FY17'!$A$3:$P$3515,16,FALSE)</f>
        <v>0</v>
      </c>
      <c r="N1275" s="1">
        <f>VLOOKUP(A1275,'ADM Details FY17'!$A$3:$Q$3515,17,FALSE)</f>
        <v>0</v>
      </c>
      <c r="O1275" s="1">
        <f>VLOOKUP(A1275,'ADM Details FY17'!$A$3:$S$3515,19,FALSE)</f>
        <v>0</v>
      </c>
      <c r="P1275" s="1">
        <f>VLOOKUP(A1275,'ADM Details FY17'!$A$3:$U$3515,21,FALSE)</f>
        <v>0</v>
      </c>
      <c r="Q1275" s="1">
        <f>VLOOKUP(A1275,'ADM Details FY17'!$A$3:$V$3515,22,FALSE)</f>
        <v>0</v>
      </c>
      <c r="R1275" s="1">
        <f>VLOOKUP(A1275,'ADM Details FY17'!$A$3:$W$3515,23,FALSE)</f>
        <v>0</v>
      </c>
      <c r="S1275" s="1">
        <f>VLOOKUP(A1275,'ADM Details FY17'!$A$3:$X$3515,24,FALSE)</f>
        <v>0</v>
      </c>
      <c r="T1275" s="1">
        <f>VLOOKUP(A1275,'ADM Details FY17'!$A$3:$Y$3515,25,FALSE)</f>
        <v>0</v>
      </c>
      <c r="U1275" s="1">
        <f>VLOOKUP(A1275,'ADM Details FY17'!$A$3:$AA$3515,27,FALSE)</f>
        <v>0</v>
      </c>
      <c r="V1275" s="1">
        <f>IFERROR(VLOOKUP(C1275,'eindex _tget pp '!$A$4:$E$615,5,FALSE),0)</f>
        <v>0</v>
      </c>
      <c r="W1275" s="31">
        <f>IFERROR(VLOOKUP(C1275,'eindex _tget pp '!$A$4:$F$615,6,FALSE),0)</f>
        <v>0</v>
      </c>
      <c r="X1275" s="4">
        <f>IFERROR(VLOOKUP(B1275,'eschools 16'!$A$2:$F$25,6,FALSE),1)</f>
        <v>1</v>
      </c>
      <c r="Y1275" s="1">
        <f t="shared" si="95"/>
        <v>0</v>
      </c>
      <c r="Z1275" s="1">
        <f t="shared" si="96"/>
        <v>0</v>
      </c>
      <c r="AA1275" s="31">
        <f>IFERROR(VLOOKUP(C1275,'eindex _tget pp '!$A$4:$G$615,7,FALSE),0)</f>
        <v>0</v>
      </c>
      <c r="AB1275" s="1">
        <f>VLOOKUP(A1275,'ADM Details FY17'!$A$3:$AB$3515,28,FALSE)</f>
        <v>0</v>
      </c>
      <c r="AC1275" s="1">
        <f t="shared" si="97"/>
        <v>0</v>
      </c>
      <c r="AD1275" s="1">
        <f t="shared" si="98"/>
        <v>0</v>
      </c>
      <c r="AE1275" s="1">
        <f t="shared" si="99"/>
        <v>0</v>
      </c>
    </row>
    <row r="1276" spans="1:31" x14ac:dyDescent="0.25">
      <c r="A1276" t="str">
        <f>B1276&amp;"-"&amp;COUNTIF($B$3:B1276,B1276)</f>
        <v>304-6</v>
      </c>
      <c r="B1276">
        <v>304</v>
      </c>
      <c r="C1276" s="18">
        <f>VLOOKUP(A1276,'ADM Details FY17'!$A$3:$D$3515,4,FALSE)</f>
        <v>0</v>
      </c>
      <c r="D1276" s="1">
        <f>VLOOKUP(A1276,'ADM Details FY17'!$A$3:$E$3515,5,FALSE)</f>
        <v>0</v>
      </c>
      <c r="E1276" s="1">
        <f>VLOOKUP(A1276,'ADM Details FY17'!$A$3:$F$3515,6,FALSE)</f>
        <v>0</v>
      </c>
      <c r="F1276" s="1">
        <f>VLOOKUP(A1276,'ADM Details FY17'!$A$3:$G$3515,7,FALSE)</f>
        <v>0</v>
      </c>
      <c r="G1276" s="1">
        <f>VLOOKUP(A1276,'ADM Details FY17'!$A$3:$H$3515,8,FALSE)</f>
        <v>0</v>
      </c>
      <c r="H1276" s="1">
        <f>VLOOKUP(A1276,'ADM Details FY17'!$A$3:$I$3515,9,FALSE)</f>
        <v>0</v>
      </c>
      <c r="I1276" s="1">
        <f>VLOOKUP(A1276,'ADM Details FY17'!$A$3:$J$3517,10,FALSE)</f>
        <v>0</v>
      </c>
      <c r="J1276" s="1">
        <f>VLOOKUP(A1276,'ADM Details FY17'!$A$3:$K$3515,11,FALSE)</f>
        <v>0</v>
      </c>
      <c r="K1276" s="1">
        <f>VLOOKUP(A1276,'ADM Details FY17'!$A$3:$M$3515,13,FALSE)</f>
        <v>0</v>
      </c>
      <c r="L1276" s="1">
        <f>VLOOKUP(A1276,'ADM Details FY17'!$A$3:$O$3515,15,FALSE)</f>
        <v>0</v>
      </c>
      <c r="M1276" s="1">
        <f>VLOOKUP(A1276,'ADM Details FY17'!$A$3:$P$3515,16,FALSE)</f>
        <v>0</v>
      </c>
      <c r="N1276" s="1">
        <f>VLOOKUP(A1276,'ADM Details FY17'!$A$3:$Q$3515,17,FALSE)</f>
        <v>0</v>
      </c>
      <c r="O1276" s="1">
        <f>VLOOKUP(A1276,'ADM Details FY17'!$A$3:$S$3515,19,FALSE)</f>
        <v>0</v>
      </c>
      <c r="P1276" s="1">
        <f>VLOOKUP(A1276,'ADM Details FY17'!$A$3:$U$3515,21,FALSE)</f>
        <v>0</v>
      </c>
      <c r="Q1276" s="1">
        <f>VLOOKUP(A1276,'ADM Details FY17'!$A$3:$V$3515,22,FALSE)</f>
        <v>0</v>
      </c>
      <c r="R1276" s="1">
        <f>VLOOKUP(A1276,'ADM Details FY17'!$A$3:$W$3515,23,FALSE)</f>
        <v>0</v>
      </c>
      <c r="S1276" s="1">
        <f>VLOOKUP(A1276,'ADM Details FY17'!$A$3:$X$3515,24,FALSE)</f>
        <v>0</v>
      </c>
      <c r="T1276" s="1">
        <f>VLOOKUP(A1276,'ADM Details FY17'!$A$3:$Y$3515,25,FALSE)</f>
        <v>0</v>
      </c>
      <c r="U1276" s="1">
        <f>VLOOKUP(A1276,'ADM Details FY17'!$A$3:$AA$3515,27,FALSE)</f>
        <v>0</v>
      </c>
      <c r="V1276" s="1">
        <f>IFERROR(VLOOKUP(C1276,'eindex _tget pp '!$A$4:$E$615,5,FALSE),0)</f>
        <v>0</v>
      </c>
      <c r="W1276" s="31">
        <f>IFERROR(VLOOKUP(C1276,'eindex _tget pp '!$A$4:$F$615,6,FALSE),0)</f>
        <v>0</v>
      </c>
      <c r="X1276" s="4">
        <f>IFERROR(VLOOKUP(B1276,'eschools 16'!$A$2:$F$25,6,FALSE),1)</f>
        <v>1</v>
      </c>
      <c r="Y1276" s="1">
        <f t="shared" si="95"/>
        <v>0</v>
      </c>
      <c r="Z1276" s="1">
        <f t="shared" si="96"/>
        <v>0</v>
      </c>
      <c r="AA1276" s="31">
        <f>IFERROR(VLOOKUP(C1276,'eindex _tget pp '!$A$4:$G$615,7,FALSE),0)</f>
        <v>0</v>
      </c>
      <c r="AB1276" s="1">
        <f>VLOOKUP(A1276,'ADM Details FY17'!$A$3:$AB$3515,28,FALSE)</f>
        <v>0</v>
      </c>
      <c r="AC1276" s="1">
        <f t="shared" si="97"/>
        <v>0</v>
      </c>
      <c r="AD1276" s="1">
        <f t="shared" si="98"/>
        <v>0</v>
      </c>
      <c r="AE1276" s="1">
        <f t="shared" si="99"/>
        <v>0</v>
      </c>
    </row>
    <row r="1277" spans="1:31" x14ac:dyDescent="0.25">
      <c r="A1277" t="str">
        <f>B1277&amp;"-"&amp;COUNTIF($B$3:B1277,B1277)</f>
        <v>304-7</v>
      </c>
      <c r="B1277">
        <v>304</v>
      </c>
      <c r="C1277" s="18">
        <f>VLOOKUP(A1277,'ADM Details FY17'!$A$3:$D$3515,4,FALSE)</f>
        <v>0</v>
      </c>
      <c r="D1277" s="1">
        <f>VLOOKUP(A1277,'ADM Details FY17'!$A$3:$E$3515,5,FALSE)</f>
        <v>0</v>
      </c>
      <c r="E1277" s="1">
        <f>VLOOKUP(A1277,'ADM Details FY17'!$A$3:$F$3515,6,FALSE)</f>
        <v>0</v>
      </c>
      <c r="F1277" s="1">
        <f>VLOOKUP(A1277,'ADM Details FY17'!$A$3:$G$3515,7,FALSE)</f>
        <v>0</v>
      </c>
      <c r="G1277" s="1">
        <f>VLOOKUP(A1277,'ADM Details FY17'!$A$3:$H$3515,8,FALSE)</f>
        <v>0</v>
      </c>
      <c r="H1277" s="1">
        <f>VLOOKUP(A1277,'ADM Details FY17'!$A$3:$I$3515,9,FALSE)</f>
        <v>0</v>
      </c>
      <c r="I1277" s="1">
        <f>VLOOKUP(A1277,'ADM Details FY17'!$A$3:$J$3517,10,FALSE)</f>
        <v>0</v>
      </c>
      <c r="J1277" s="1">
        <f>VLOOKUP(A1277,'ADM Details FY17'!$A$3:$K$3515,11,FALSE)</f>
        <v>0</v>
      </c>
      <c r="K1277" s="1">
        <f>VLOOKUP(A1277,'ADM Details FY17'!$A$3:$M$3515,13,FALSE)</f>
        <v>0</v>
      </c>
      <c r="L1277" s="1">
        <f>VLOOKUP(A1277,'ADM Details FY17'!$A$3:$O$3515,15,FALSE)</f>
        <v>0</v>
      </c>
      <c r="M1277" s="1">
        <f>VLOOKUP(A1277,'ADM Details FY17'!$A$3:$P$3515,16,FALSE)</f>
        <v>0</v>
      </c>
      <c r="N1277" s="1">
        <f>VLOOKUP(A1277,'ADM Details FY17'!$A$3:$Q$3515,17,FALSE)</f>
        <v>0</v>
      </c>
      <c r="O1277" s="1">
        <f>VLOOKUP(A1277,'ADM Details FY17'!$A$3:$S$3515,19,FALSE)</f>
        <v>0</v>
      </c>
      <c r="P1277" s="1">
        <f>VLOOKUP(A1277,'ADM Details FY17'!$A$3:$U$3515,21,FALSE)</f>
        <v>0</v>
      </c>
      <c r="Q1277" s="1">
        <f>VLOOKUP(A1277,'ADM Details FY17'!$A$3:$V$3515,22,FALSE)</f>
        <v>0</v>
      </c>
      <c r="R1277" s="1">
        <f>VLOOKUP(A1277,'ADM Details FY17'!$A$3:$W$3515,23,FALSE)</f>
        <v>0</v>
      </c>
      <c r="S1277" s="1">
        <f>VLOOKUP(A1277,'ADM Details FY17'!$A$3:$X$3515,24,FALSE)</f>
        <v>0</v>
      </c>
      <c r="T1277" s="1">
        <f>VLOOKUP(A1277,'ADM Details FY17'!$A$3:$Y$3515,25,FALSE)</f>
        <v>0</v>
      </c>
      <c r="U1277" s="1">
        <f>VLOOKUP(A1277,'ADM Details FY17'!$A$3:$AA$3515,27,FALSE)</f>
        <v>0</v>
      </c>
      <c r="V1277" s="1">
        <f>IFERROR(VLOOKUP(C1277,'eindex _tget pp '!$A$4:$E$615,5,FALSE),0)</f>
        <v>0</v>
      </c>
      <c r="W1277" s="31">
        <f>IFERROR(VLOOKUP(C1277,'eindex _tget pp '!$A$4:$F$615,6,FALSE),0)</f>
        <v>0</v>
      </c>
      <c r="X1277" s="4">
        <f>IFERROR(VLOOKUP(B1277,'eschools 16'!$A$2:$F$25,6,FALSE),1)</f>
        <v>1</v>
      </c>
      <c r="Y1277" s="1">
        <f t="shared" si="95"/>
        <v>0</v>
      </c>
      <c r="Z1277" s="1">
        <f t="shared" si="96"/>
        <v>0</v>
      </c>
      <c r="AA1277" s="31">
        <f>IFERROR(VLOOKUP(C1277,'eindex _tget pp '!$A$4:$G$615,7,FALSE),0)</f>
        <v>0</v>
      </c>
      <c r="AB1277" s="1">
        <f>VLOOKUP(A1277,'ADM Details FY17'!$A$3:$AB$3515,28,FALSE)</f>
        <v>0</v>
      </c>
      <c r="AC1277" s="1">
        <f t="shared" si="97"/>
        <v>0</v>
      </c>
      <c r="AD1277" s="1">
        <f t="shared" si="98"/>
        <v>0</v>
      </c>
      <c r="AE1277" s="1">
        <f t="shared" si="99"/>
        <v>0</v>
      </c>
    </row>
    <row r="1278" spans="1:31" x14ac:dyDescent="0.25">
      <c r="A1278" t="str">
        <f>B1278&amp;"-"&amp;COUNTIF($B$3:B1278,B1278)</f>
        <v>304-8</v>
      </c>
      <c r="B1278">
        <v>304</v>
      </c>
      <c r="C1278" s="18">
        <f>VLOOKUP(A1278,'ADM Details FY17'!$A$3:$D$3515,4,FALSE)</f>
        <v>0</v>
      </c>
      <c r="D1278" s="1">
        <f>VLOOKUP(A1278,'ADM Details FY17'!$A$3:$E$3515,5,FALSE)</f>
        <v>0</v>
      </c>
      <c r="E1278" s="1">
        <f>VLOOKUP(A1278,'ADM Details FY17'!$A$3:$F$3515,6,FALSE)</f>
        <v>0</v>
      </c>
      <c r="F1278" s="1">
        <f>VLOOKUP(A1278,'ADM Details FY17'!$A$3:$G$3515,7,FALSE)</f>
        <v>0</v>
      </c>
      <c r="G1278" s="1">
        <f>VLOOKUP(A1278,'ADM Details FY17'!$A$3:$H$3515,8,FALSE)</f>
        <v>0</v>
      </c>
      <c r="H1278" s="1">
        <f>VLOOKUP(A1278,'ADM Details FY17'!$A$3:$I$3515,9,FALSE)</f>
        <v>0</v>
      </c>
      <c r="I1278" s="1">
        <f>VLOOKUP(A1278,'ADM Details FY17'!$A$3:$J$3517,10,FALSE)</f>
        <v>0</v>
      </c>
      <c r="J1278" s="1">
        <f>VLOOKUP(A1278,'ADM Details FY17'!$A$3:$K$3515,11,FALSE)</f>
        <v>0</v>
      </c>
      <c r="K1278" s="1">
        <f>VLOOKUP(A1278,'ADM Details FY17'!$A$3:$M$3515,13,FALSE)</f>
        <v>0</v>
      </c>
      <c r="L1278" s="1">
        <f>VLOOKUP(A1278,'ADM Details FY17'!$A$3:$O$3515,15,FALSE)</f>
        <v>0</v>
      </c>
      <c r="M1278" s="1">
        <f>VLOOKUP(A1278,'ADM Details FY17'!$A$3:$P$3515,16,FALSE)</f>
        <v>0</v>
      </c>
      <c r="N1278" s="1">
        <f>VLOOKUP(A1278,'ADM Details FY17'!$A$3:$Q$3515,17,FALSE)</f>
        <v>0</v>
      </c>
      <c r="O1278" s="1">
        <f>VLOOKUP(A1278,'ADM Details FY17'!$A$3:$S$3515,19,FALSE)</f>
        <v>0</v>
      </c>
      <c r="P1278" s="1">
        <f>VLOOKUP(A1278,'ADM Details FY17'!$A$3:$U$3515,21,FALSE)</f>
        <v>0</v>
      </c>
      <c r="Q1278" s="1">
        <f>VLOOKUP(A1278,'ADM Details FY17'!$A$3:$V$3515,22,FALSE)</f>
        <v>0</v>
      </c>
      <c r="R1278" s="1">
        <f>VLOOKUP(A1278,'ADM Details FY17'!$A$3:$W$3515,23,FALSE)</f>
        <v>0</v>
      </c>
      <c r="S1278" s="1">
        <f>VLOOKUP(A1278,'ADM Details FY17'!$A$3:$X$3515,24,FALSE)</f>
        <v>0</v>
      </c>
      <c r="T1278" s="1">
        <f>VLOOKUP(A1278,'ADM Details FY17'!$A$3:$Y$3515,25,FALSE)</f>
        <v>0</v>
      </c>
      <c r="U1278" s="1">
        <f>VLOOKUP(A1278,'ADM Details FY17'!$A$3:$AA$3515,27,FALSE)</f>
        <v>0</v>
      </c>
      <c r="V1278" s="1">
        <f>IFERROR(VLOOKUP(C1278,'eindex _tget pp '!$A$4:$E$615,5,FALSE),0)</f>
        <v>0</v>
      </c>
      <c r="W1278" s="31">
        <f>IFERROR(VLOOKUP(C1278,'eindex _tget pp '!$A$4:$F$615,6,FALSE),0)</f>
        <v>0</v>
      </c>
      <c r="X1278" s="4">
        <f>IFERROR(VLOOKUP(B1278,'eschools 16'!$A$2:$F$25,6,FALSE),1)</f>
        <v>1</v>
      </c>
      <c r="Y1278" s="1">
        <f t="shared" si="95"/>
        <v>0</v>
      </c>
      <c r="Z1278" s="1">
        <f t="shared" si="96"/>
        <v>0</v>
      </c>
      <c r="AA1278" s="31">
        <f>IFERROR(VLOOKUP(C1278,'eindex _tget pp '!$A$4:$G$615,7,FALSE),0)</f>
        <v>0</v>
      </c>
      <c r="AB1278" s="1">
        <f>VLOOKUP(A1278,'ADM Details FY17'!$A$3:$AB$3515,28,FALSE)</f>
        <v>0</v>
      </c>
      <c r="AC1278" s="1">
        <f t="shared" si="97"/>
        <v>0</v>
      </c>
      <c r="AD1278" s="1">
        <f t="shared" si="98"/>
        <v>0</v>
      </c>
      <c r="AE1278" s="1">
        <f t="shared" si="99"/>
        <v>0</v>
      </c>
    </row>
    <row r="1279" spans="1:31" x14ac:dyDescent="0.25">
      <c r="A1279" t="str">
        <f>B1279&amp;"-"&amp;COUNTIF($B$3:B1279,B1279)</f>
        <v>305-1</v>
      </c>
      <c r="B1279">
        <v>305</v>
      </c>
      <c r="C1279" s="18">
        <f>VLOOKUP(A1279,'ADM Details FY17'!$A$3:$D$3515,4,FALSE)</f>
        <v>48298</v>
      </c>
      <c r="D1279" s="1">
        <f>VLOOKUP(A1279,'ADM Details FY17'!$A$3:$E$3515,5,FALSE)</f>
        <v>1</v>
      </c>
      <c r="E1279" s="1">
        <f>VLOOKUP(A1279,'ADM Details FY17'!$A$3:$F$3515,6,FALSE)</f>
        <v>0</v>
      </c>
      <c r="F1279" s="1">
        <f>VLOOKUP(A1279,'ADM Details FY17'!$A$3:$G$3515,7,FALSE)</f>
        <v>1</v>
      </c>
      <c r="G1279" s="1">
        <f>VLOOKUP(A1279,'ADM Details FY17'!$A$3:$H$3515,8,FALSE)</f>
        <v>0</v>
      </c>
      <c r="H1279" s="1">
        <f>VLOOKUP(A1279,'ADM Details FY17'!$A$3:$I$3515,9,FALSE)</f>
        <v>0</v>
      </c>
      <c r="I1279" s="1">
        <f>VLOOKUP(A1279,'ADM Details FY17'!$A$3:$J$3517,10,FALSE)</f>
        <v>0</v>
      </c>
      <c r="J1279" s="1">
        <f>VLOOKUP(A1279,'ADM Details FY17'!$A$3:$K$3515,11,FALSE)</f>
        <v>0</v>
      </c>
      <c r="K1279" s="1">
        <f>VLOOKUP(A1279,'ADM Details FY17'!$A$3:$M$3515,13,FALSE)</f>
        <v>1</v>
      </c>
      <c r="L1279" s="1">
        <f>VLOOKUP(A1279,'ADM Details FY17'!$A$3:$O$3515,15,FALSE)</f>
        <v>0</v>
      </c>
      <c r="M1279" s="1">
        <f>VLOOKUP(A1279,'ADM Details FY17'!$A$3:$P$3515,16,FALSE)</f>
        <v>0</v>
      </c>
      <c r="N1279" s="1">
        <f>VLOOKUP(A1279,'ADM Details FY17'!$A$3:$Q$3515,17,FALSE)</f>
        <v>0</v>
      </c>
      <c r="O1279" s="1">
        <f>VLOOKUP(A1279,'ADM Details FY17'!$A$3:$S$3515,19,FALSE)</f>
        <v>1</v>
      </c>
      <c r="P1279" s="1">
        <f>VLOOKUP(A1279,'ADM Details FY17'!$A$3:$U$3515,21,FALSE)</f>
        <v>0</v>
      </c>
      <c r="Q1279" s="1">
        <f>VLOOKUP(A1279,'ADM Details FY17'!$A$3:$V$3515,22,FALSE)</f>
        <v>0</v>
      </c>
      <c r="R1279" s="1">
        <f>VLOOKUP(A1279,'ADM Details FY17'!$A$3:$W$3515,23,FALSE)</f>
        <v>0</v>
      </c>
      <c r="S1279" s="1">
        <f>VLOOKUP(A1279,'ADM Details FY17'!$A$3:$X$3515,24,FALSE)</f>
        <v>0</v>
      </c>
      <c r="T1279" s="1">
        <f>VLOOKUP(A1279,'ADM Details FY17'!$A$3:$Y$3515,25,FALSE)</f>
        <v>0</v>
      </c>
      <c r="U1279" s="1">
        <f>VLOOKUP(A1279,'ADM Details FY17'!$A$3:$AA$3515,27,FALSE)</f>
        <v>0</v>
      </c>
      <c r="V1279" s="1">
        <f>IFERROR(VLOOKUP(C1279,'eindex _tget pp '!$A$4:$E$615,5,FALSE),0)</f>
        <v>360.31298947626044</v>
      </c>
      <c r="W1279" s="31">
        <f>IFERROR(VLOOKUP(C1279,'eindex _tget pp '!$A$4:$F$615,6,FALSE),0)</f>
        <v>0.93499402740000004</v>
      </c>
      <c r="X1279" s="4">
        <f>IFERROR(VLOOKUP(B1279,'eschools 16'!$A$2:$F$25,6,FALSE),1)</f>
        <v>1</v>
      </c>
      <c r="Y1279" s="1">
        <f t="shared" si="95"/>
        <v>90.08</v>
      </c>
      <c r="Z1279" s="1">
        <f t="shared" si="96"/>
        <v>254.32</v>
      </c>
      <c r="AA1279" s="31">
        <f>IFERROR(VLOOKUP(C1279,'eindex _tget pp '!$A$4:$G$615,7,FALSE),0)</f>
        <v>0.52897740699999996</v>
      </c>
      <c r="AB1279" s="1">
        <f>VLOOKUP(A1279,'ADM Details FY17'!$A$3:$AB$3515,28,FALSE)</f>
        <v>0</v>
      </c>
      <c r="AC1279" s="1">
        <f t="shared" si="97"/>
        <v>0</v>
      </c>
      <c r="AD1279" s="1">
        <f t="shared" si="98"/>
        <v>1</v>
      </c>
      <c r="AE1279" s="1">
        <f t="shared" si="99"/>
        <v>150</v>
      </c>
    </row>
    <row r="1280" spans="1:31" x14ac:dyDescent="0.25">
      <c r="A1280" t="str">
        <f>B1280&amp;"-"&amp;COUNTIF($B$3:B1280,B1280)</f>
        <v>305-2</v>
      </c>
      <c r="B1280">
        <v>305</v>
      </c>
      <c r="C1280" s="18">
        <f>VLOOKUP(A1280,'ADM Details FY17'!$A$3:$D$3515,4,FALSE)</f>
        <v>50120</v>
      </c>
      <c r="D1280" s="1">
        <f>VLOOKUP(A1280,'ADM Details FY17'!$A$3:$E$3515,5,FALSE)</f>
        <v>6.95</v>
      </c>
      <c r="E1280" s="1">
        <f>VLOOKUP(A1280,'ADM Details FY17'!$A$3:$F$3515,6,FALSE)</f>
        <v>0.12</v>
      </c>
      <c r="F1280" s="1">
        <f>VLOOKUP(A1280,'ADM Details FY17'!$A$3:$G$3515,7,FALSE)</f>
        <v>2</v>
      </c>
      <c r="G1280" s="1">
        <f>VLOOKUP(A1280,'ADM Details FY17'!$A$3:$H$3515,8,FALSE)</f>
        <v>2.86</v>
      </c>
      <c r="H1280" s="1">
        <f>VLOOKUP(A1280,'ADM Details FY17'!$A$3:$I$3515,9,FALSE)</f>
        <v>0</v>
      </c>
      <c r="I1280" s="1">
        <f>VLOOKUP(A1280,'ADM Details FY17'!$A$3:$J$3517,10,FALSE)</f>
        <v>0</v>
      </c>
      <c r="J1280" s="1">
        <f>VLOOKUP(A1280,'ADM Details FY17'!$A$3:$K$3515,11,FALSE)</f>
        <v>1.95</v>
      </c>
      <c r="K1280" s="1">
        <f>VLOOKUP(A1280,'ADM Details FY17'!$A$3:$M$3515,13,FALSE)</f>
        <v>6.95</v>
      </c>
      <c r="L1280" s="1">
        <f>VLOOKUP(A1280,'ADM Details FY17'!$A$3:$O$3515,15,FALSE)</f>
        <v>0</v>
      </c>
      <c r="M1280" s="1">
        <f>VLOOKUP(A1280,'ADM Details FY17'!$A$3:$P$3515,16,FALSE)</f>
        <v>0</v>
      </c>
      <c r="N1280" s="1">
        <f>VLOOKUP(A1280,'ADM Details FY17'!$A$3:$Q$3515,17,FALSE)</f>
        <v>0</v>
      </c>
      <c r="O1280" s="1">
        <f>VLOOKUP(A1280,'ADM Details FY17'!$A$3:$S$3515,19,FALSE)</f>
        <v>1</v>
      </c>
      <c r="P1280" s="1">
        <f>VLOOKUP(A1280,'ADM Details FY17'!$A$3:$U$3515,21,FALSE)</f>
        <v>0</v>
      </c>
      <c r="Q1280" s="1">
        <f>VLOOKUP(A1280,'ADM Details FY17'!$A$3:$V$3515,22,FALSE)</f>
        <v>0</v>
      </c>
      <c r="R1280" s="1">
        <f>VLOOKUP(A1280,'ADM Details FY17'!$A$3:$W$3515,23,FALSE)</f>
        <v>0</v>
      </c>
      <c r="S1280" s="1">
        <f>VLOOKUP(A1280,'ADM Details FY17'!$A$3:$X$3515,24,FALSE)</f>
        <v>0</v>
      </c>
      <c r="T1280" s="1">
        <f>VLOOKUP(A1280,'ADM Details FY17'!$A$3:$Y$3515,25,FALSE)</f>
        <v>0</v>
      </c>
      <c r="U1280" s="1">
        <f>VLOOKUP(A1280,'ADM Details FY17'!$A$3:$AA$3515,27,FALSE)</f>
        <v>0</v>
      </c>
      <c r="V1280" s="1">
        <f>IFERROR(VLOOKUP(C1280,'eindex _tget pp '!$A$4:$E$615,5,FALSE),0)</f>
        <v>318.53151699353521</v>
      </c>
      <c r="W1280" s="31">
        <f>IFERROR(VLOOKUP(C1280,'eindex _tget pp '!$A$4:$F$615,6,FALSE),0)</f>
        <v>1.1645896113</v>
      </c>
      <c r="X1280" s="4">
        <f>IFERROR(VLOOKUP(B1280,'eschools 16'!$A$2:$F$25,6,FALSE),1)</f>
        <v>1</v>
      </c>
      <c r="Y1280" s="1">
        <f t="shared" si="95"/>
        <v>553.45000000000005</v>
      </c>
      <c r="Z1280" s="1">
        <f t="shared" si="96"/>
        <v>2201.54</v>
      </c>
      <c r="AA1280" s="31">
        <f>IFERROR(VLOOKUP(C1280,'eindex _tget pp '!$A$4:$G$615,7,FALSE),0)</f>
        <v>0.56085530800000005</v>
      </c>
      <c r="AB1280" s="1">
        <f>VLOOKUP(A1280,'ADM Details FY17'!$A$3:$AB$3515,28,FALSE)</f>
        <v>0</v>
      </c>
      <c r="AC1280" s="1">
        <f t="shared" si="97"/>
        <v>0</v>
      </c>
      <c r="AD1280" s="1">
        <f t="shared" si="98"/>
        <v>6.95</v>
      </c>
      <c r="AE1280" s="1">
        <f t="shared" si="99"/>
        <v>1042.5</v>
      </c>
    </row>
    <row r="1281" spans="1:31" x14ac:dyDescent="0.25">
      <c r="A1281" t="str">
        <f>B1281&amp;"-"&amp;COUNTIF($B$3:B1281,B1281)</f>
        <v>305-3</v>
      </c>
      <c r="B1281">
        <v>305</v>
      </c>
      <c r="C1281" s="18">
        <f>VLOOKUP(A1281,'ADM Details FY17'!$A$3:$D$3515,4,FALSE)</f>
        <v>50138</v>
      </c>
      <c r="D1281" s="1">
        <f>VLOOKUP(A1281,'ADM Details FY17'!$A$3:$E$3515,5,FALSE)</f>
        <v>2</v>
      </c>
      <c r="E1281" s="1">
        <f>VLOOKUP(A1281,'ADM Details FY17'!$A$3:$F$3515,6,FALSE)</f>
        <v>1</v>
      </c>
      <c r="F1281" s="1">
        <f>VLOOKUP(A1281,'ADM Details FY17'!$A$3:$G$3515,7,FALSE)</f>
        <v>0</v>
      </c>
      <c r="G1281" s="1">
        <f>VLOOKUP(A1281,'ADM Details FY17'!$A$3:$H$3515,8,FALSE)</f>
        <v>0</v>
      </c>
      <c r="H1281" s="1">
        <f>VLOOKUP(A1281,'ADM Details FY17'!$A$3:$I$3515,9,FALSE)</f>
        <v>0</v>
      </c>
      <c r="I1281" s="1">
        <f>VLOOKUP(A1281,'ADM Details FY17'!$A$3:$J$3517,10,FALSE)</f>
        <v>0</v>
      </c>
      <c r="J1281" s="1">
        <f>VLOOKUP(A1281,'ADM Details FY17'!$A$3:$K$3515,11,FALSE)</f>
        <v>0</v>
      </c>
      <c r="K1281" s="1">
        <f>VLOOKUP(A1281,'ADM Details FY17'!$A$3:$M$3515,13,FALSE)</f>
        <v>2</v>
      </c>
      <c r="L1281" s="1">
        <f>VLOOKUP(A1281,'ADM Details FY17'!$A$3:$O$3515,15,FALSE)</f>
        <v>0</v>
      </c>
      <c r="M1281" s="1">
        <f>VLOOKUP(A1281,'ADM Details FY17'!$A$3:$P$3515,16,FALSE)</f>
        <v>0</v>
      </c>
      <c r="N1281" s="1">
        <f>VLOOKUP(A1281,'ADM Details FY17'!$A$3:$Q$3515,17,FALSE)</f>
        <v>0</v>
      </c>
      <c r="O1281" s="1">
        <f>VLOOKUP(A1281,'ADM Details FY17'!$A$3:$S$3515,19,FALSE)</f>
        <v>1</v>
      </c>
      <c r="P1281" s="1">
        <f>VLOOKUP(A1281,'ADM Details FY17'!$A$3:$U$3515,21,FALSE)</f>
        <v>0</v>
      </c>
      <c r="Q1281" s="1">
        <f>VLOOKUP(A1281,'ADM Details FY17'!$A$3:$V$3515,22,FALSE)</f>
        <v>0</v>
      </c>
      <c r="R1281" s="1">
        <f>VLOOKUP(A1281,'ADM Details FY17'!$A$3:$W$3515,23,FALSE)</f>
        <v>0</v>
      </c>
      <c r="S1281" s="1">
        <f>VLOOKUP(A1281,'ADM Details FY17'!$A$3:$X$3515,24,FALSE)</f>
        <v>0</v>
      </c>
      <c r="T1281" s="1">
        <f>VLOOKUP(A1281,'ADM Details FY17'!$A$3:$Y$3515,25,FALSE)</f>
        <v>0</v>
      </c>
      <c r="U1281" s="1">
        <f>VLOOKUP(A1281,'ADM Details FY17'!$A$3:$AA$3515,27,FALSE)</f>
        <v>0</v>
      </c>
      <c r="V1281" s="1">
        <f>IFERROR(VLOOKUP(C1281,'eindex _tget pp '!$A$4:$E$615,5,FALSE),0)</f>
        <v>376.96875848156975</v>
      </c>
      <c r="W1281" s="31">
        <f>IFERROR(VLOOKUP(C1281,'eindex _tget pp '!$A$4:$F$615,6,FALSE),0)</f>
        <v>0.42948453590000002</v>
      </c>
      <c r="X1281" s="4">
        <f>IFERROR(VLOOKUP(B1281,'eschools 16'!$A$2:$F$25,6,FALSE),1)</f>
        <v>1</v>
      </c>
      <c r="Y1281" s="1">
        <f t="shared" si="95"/>
        <v>188.48</v>
      </c>
      <c r="Z1281" s="1">
        <f t="shared" si="96"/>
        <v>233.64</v>
      </c>
      <c r="AA1281" s="31">
        <f>IFERROR(VLOOKUP(C1281,'eindex _tget pp '!$A$4:$G$615,7,FALSE),0)</f>
        <v>0.567383584</v>
      </c>
      <c r="AB1281" s="1">
        <f>VLOOKUP(A1281,'ADM Details FY17'!$A$3:$AB$3515,28,FALSE)</f>
        <v>0</v>
      </c>
      <c r="AC1281" s="1">
        <f t="shared" si="97"/>
        <v>0</v>
      </c>
      <c r="AD1281" s="1">
        <f t="shared" si="98"/>
        <v>2</v>
      </c>
      <c r="AE1281" s="1">
        <f t="shared" si="99"/>
        <v>300</v>
      </c>
    </row>
    <row r="1282" spans="1:31" x14ac:dyDescent="0.25">
      <c r="A1282" t="str">
        <f>B1282&amp;"-"&amp;COUNTIF($B$3:B1282,B1282)</f>
        <v>305-4</v>
      </c>
      <c r="B1282">
        <v>305</v>
      </c>
      <c r="C1282" s="18">
        <f>VLOOKUP(A1282,'ADM Details FY17'!$A$3:$D$3515,4,FALSE)</f>
        <v>44065</v>
      </c>
      <c r="D1282" s="1">
        <f>VLOOKUP(A1282,'ADM Details FY17'!$A$3:$E$3515,5,FALSE)</f>
        <v>1.1000000000000001</v>
      </c>
      <c r="E1282" s="1">
        <f>VLOOKUP(A1282,'ADM Details FY17'!$A$3:$F$3515,6,FALSE)</f>
        <v>0</v>
      </c>
      <c r="F1282" s="1">
        <f>VLOOKUP(A1282,'ADM Details FY17'!$A$3:$G$3515,7,FALSE)</f>
        <v>0.68</v>
      </c>
      <c r="G1282" s="1">
        <f>VLOOKUP(A1282,'ADM Details FY17'!$A$3:$H$3515,8,FALSE)</f>
        <v>0.42</v>
      </c>
      <c r="H1282" s="1">
        <f>VLOOKUP(A1282,'ADM Details FY17'!$A$3:$I$3515,9,FALSE)</f>
        <v>0</v>
      </c>
      <c r="I1282" s="1">
        <f>VLOOKUP(A1282,'ADM Details FY17'!$A$3:$J$3517,10,FALSE)</f>
        <v>0</v>
      </c>
      <c r="J1282" s="1">
        <f>VLOOKUP(A1282,'ADM Details FY17'!$A$3:$K$3515,11,FALSE)</f>
        <v>0</v>
      </c>
      <c r="K1282" s="1">
        <f>VLOOKUP(A1282,'ADM Details FY17'!$A$3:$M$3515,13,FALSE)</f>
        <v>1.1000000000000001</v>
      </c>
      <c r="L1282" s="1">
        <f>VLOOKUP(A1282,'ADM Details FY17'!$A$3:$O$3515,15,FALSE)</f>
        <v>0</v>
      </c>
      <c r="M1282" s="1">
        <f>VLOOKUP(A1282,'ADM Details FY17'!$A$3:$P$3515,16,FALSE)</f>
        <v>0</v>
      </c>
      <c r="N1282" s="1">
        <f>VLOOKUP(A1282,'ADM Details FY17'!$A$3:$Q$3515,17,FALSE)</f>
        <v>0</v>
      </c>
      <c r="O1282" s="1">
        <f>VLOOKUP(A1282,'ADM Details FY17'!$A$3:$S$3515,19,FALSE)</f>
        <v>0.68</v>
      </c>
      <c r="P1282" s="1">
        <f>VLOOKUP(A1282,'ADM Details FY17'!$A$3:$U$3515,21,FALSE)</f>
        <v>0</v>
      </c>
      <c r="Q1282" s="1">
        <f>VLOOKUP(A1282,'ADM Details FY17'!$A$3:$V$3515,22,FALSE)</f>
        <v>0</v>
      </c>
      <c r="R1282" s="1">
        <f>VLOOKUP(A1282,'ADM Details FY17'!$A$3:$W$3515,23,FALSE)</f>
        <v>0</v>
      </c>
      <c r="S1282" s="1">
        <f>VLOOKUP(A1282,'ADM Details FY17'!$A$3:$X$3515,24,FALSE)</f>
        <v>0</v>
      </c>
      <c r="T1282" s="1">
        <f>VLOOKUP(A1282,'ADM Details FY17'!$A$3:$Y$3515,25,FALSE)</f>
        <v>0</v>
      </c>
      <c r="U1282" s="1">
        <f>VLOOKUP(A1282,'ADM Details FY17'!$A$3:$AA$3515,27,FALSE)</f>
        <v>0</v>
      </c>
      <c r="V1282" s="1">
        <f>IFERROR(VLOOKUP(C1282,'eindex _tget pp '!$A$4:$E$615,5,FALSE),0)</f>
        <v>847.46670284167612</v>
      </c>
      <c r="W1282" s="31">
        <f>IFERROR(VLOOKUP(C1282,'eindex _tget pp '!$A$4:$F$615,6,FALSE),0)</f>
        <v>1.6753001692</v>
      </c>
      <c r="X1282" s="4">
        <f>IFERROR(VLOOKUP(B1282,'eschools 16'!$A$2:$F$25,6,FALSE),1)</f>
        <v>1</v>
      </c>
      <c r="Y1282" s="1">
        <f t="shared" si="95"/>
        <v>233.05</v>
      </c>
      <c r="Z1282" s="1">
        <f t="shared" si="96"/>
        <v>501.25</v>
      </c>
      <c r="AA1282" s="31">
        <f>IFERROR(VLOOKUP(C1282,'eindex _tget pp '!$A$4:$G$615,7,FALSE),0)</f>
        <v>0.74669839299999996</v>
      </c>
      <c r="AB1282" s="1">
        <f>VLOOKUP(A1282,'ADM Details FY17'!$A$3:$AB$3515,28,FALSE)</f>
        <v>0</v>
      </c>
      <c r="AC1282" s="1">
        <f t="shared" si="97"/>
        <v>0</v>
      </c>
      <c r="AD1282" s="1">
        <f t="shared" si="98"/>
        <v>1.1000000000000001</v>
      </c>
      <c r="AE1282" s="1">
        <f t="shared" si="99"/>
        <v>165</v>
      </c>
    </row>
    <row r="1283" spans="1:31" x14ac:dyDescent="0.25">
      <c r="A1283" t="str">
        <f>B1283&amp;"-"&amp;COUNTIF($B$3:B1283,B1283)</f>
        <v>305-5</v>
      </c>
      <c r="B1283">
        <v>305</v>
      </c>
      <c r="C1283" s="18">
        <f>VLOOKUP(A1283,'ADM Details FY17'!$A$3:$D$3515,4,FALSE)</f>
        <v>50161</v>
      </c>
      <c r="D1283" s="1">
        <f>VLOOKUP(A1283,'ADM Details FY17'!$A$3:$E$3515,5,FALSE)</f>
        <v>8.75</v>
      </c>
      <c r="E1283" s="1">
        <f>VLOOKUP(A1283,'ADM Details FY17'!$A$3:$F$3515,6,FALSE)</f>
        <v>0</v>
      </c>
      <c r="F1283" s="1">
        <f>VLOOKUP(A1283,'ADM Details FY17'!$A$3:$G$3515,7,FALSE)</f>
        <v>4.96</v>
      </c>
      <c r="G1283" s="1">
        <f>VLOOKUP(A1283,'ADM Details FY17'!$A$3:$H$3515,8,FALSE)</f>
        <v>0</v>
      </c>
      <c r="H1283" s="1">
        <f>VLOOKUP(A1283,'ADM Details FY17'!$A$3:$I$3515,9,FALSE)</f>
        <v>0</v>
      </c>
      <c r="I1283" s="1">
        <f>VLOOKUP(A1283,'ADM Details FY17'!$A$3:$J$3517,10,FALSE)</f>
        <v>0</v>
      </c>
      <c r="J1283" s="1">
        <f>VLOOKUP(A1283,'ADM Details FY17'!$A$3:$K$3515,11,FALSE)</f>
        <v>3.43</v>
      </c>
      <c r="K1283" s="1">
        <f>VLOOKUP(A1283,'ADM Details FY17'!$A$3:$M$3515,13,FALSE)</f>
        <v>8.75</v>
      </c>
      <c r="L1283" s="1">
        <f>VLOOKUP(A1283,'ADM Details FY17'!$A$3:$O$3515,15,FALSE)</f>
        <v>0</v>
      </c>
      <c r="M1283" s="1">
        <f>VLOOKUP(A1283,'ADM Details FY17'!$A$3:$P$3515,16,FALSE)</f>
        <v>0</v>
      </c>
      <c r="N1283" s="1">
        <f>VLOOKUP(A1283,'ADM Details FY17'!$A$3:$Q$3515,17,FALSE)</f>
        <v>0</v>
      </c>
      <c r="O1283" s="1">
        <f>VLOOKUP(A1283,'ADM Details FY17'!$A$3:$S$3515,19,FALSE)</f>
        <v>4</v>
      </c>
      <c r="P1283" s="1">
        <f>VLOOKUP(A1283,'ADM Details FY17'!$A$3:$U$3515,21,FALSE)</f>
        <v>0</v>
      </c>
      <c r="Q1283" s="1">
        <f>VLOOKUP(A1283,'ADM Details FY17'!$A$3:$V$3515,22,FALSE)</f>
        <v>0</v>
      </c>
      <c r="R1283" s="1">
        <f>VLOOKUP(A1283,'ADM Details FY17'!$A$3:$W$3515,23,FALSE)</f>
        <v>0</v>
      </c>
      <c r="S1283" s="1">
        <f>VLOOKUP(A1283,'ADM Details FY17'!$A$3:$X$3515,24,FALSE)</f>
        <v>0</v>
      </c>
      <c r="T1283" s="1">
        <f>VLOOKUP(A1283,'ADM Details FY17'!$A$3:$Y$3515,25,FALSE)</f>
        <v>0</v>
      </c>
      <c r="U1283" s="1">
        <f>VLOOKUP(A1283,'ADM Details FY17'!$A$3:$AA$3515,27,FALSE)</f>
        <v>0</v>
      </c>
      <c r="V1283" s="1">
        <f>IFERROR(VLOOKUP(C1283,'eindex _tget pp '!$A$4:$E$615,5,FALSE),0)</f>
        <v>0</v>
      </c>
      <c r="W1283" s="31">
        <f>IFERROR(VLOOKUP(C1283,'eindex _tget pp '!$A$4:$F$615,6,FALSE),0)</f>
        <v>0.78539920559999998</v>
      </c>
      <c r="X1283" s="4">
        <f>IFERROR(VLOOKUP(B1283,'eschools 16'!$A$2:$F$25,6,FALSE),1)</f>
        <v>1</v>
      </c>
      <c r="Y1283" s="1">
        <f t="shared" si="95"/>
        <v>0</v>
      </c>
      <c r="Z1283" s="1">
        <f t="shared" si="96"/>
        <v>1869.25</v>
      </c>
      <c r="AA1283" s="31">
        <f>IFERROR(VLOOKUP(C1283,'eindex _tget pp '!$A$4:$G$615,7,FALSE),0)</f>
        <v>0.32772964700000001</v>
      </c>
      <c r="AB1283" s="1">
        <f>VLOOKUP(A1283,'ADM Details FY17'!$A$3:$AB$3515,28,FALSE)</f>
        <v>0</v>
      </c>
      <c r="AC1283" s="1">
        <f t="shared" si="97"/>
        <v>0</v>
      </c>
      <c r="AD1283" s="1">
        <f t="shared" si="98"/>
        <v>8.75</v>
      </c>
      <c r="AE1283" s="1">
        <f t="shared" si="99"/>
        <v>1312.5</v>
      </c>
    </row>
    <row r="1284" spans="1:31" x14ac:dyDescent="0.25">
      <c r="A1284" t="str">
        <f>B1284&amp;"-"&amp;COUNTIF($B$3:B1284,B1284)</f>
        <v>305-6</v>
      </c>
      <c r="B1284">
        <v>305</v>
      </c>
      <c r="C1284" s="18">
        <f>VLOOKUP(A1284,'ADM Details FY17'!$A$3:$D$3515,4,FALSE)</f>
        <v>50245</v>
      </c>
      <c r="D1284" s="1">
        <f>VLOOKUP(A1284,'ADM Details FY17'!$A$3:$E$3515,5,FALSE)</f>
        <v>1</v>
      </c>
      <c r="E1284" s="1">
        <f>VLOOKUP(A1284,'ADM Details FY17'!$A$3:$F$3515,6,FALSE)</f>
        <v>1</v>
      </c>
      <c r="F1284" s="1">
        <f>VLOOKUP(A1284,'ADM Details FY17'!$A$3:$G$3515,7,FALSE)</f>
        <v>0</v>
      </c>
      <c r="G1284" s="1">
        <f>VLOOKUP(A1284,'ADM Details FY17'!$A$3:$H$3515,8,FALSE)</f>
        <v>0</v>
      </c>
      <c r="H1284" s="1">
        <f>VLOOKUP(A1284,'ADM Details FY17'!$A$3:$I$3515,9,FALSE)</f>
        <v>0</v>
      </c>
      <c r="I1284" s="1">
        <f>VLOOKUP(A1284,'ADM Details FY17'!$A$3:$J$3517,10,FALSE)</f>
        <v>0</v>
      </c>
      <c r="J1284" s="1">
        <f>VLOOKUP(A1284,'ADM Details FY17'!$A$3:$K$3515,11,FALSE)</f>
        <v>0</v>
      </c>
      <c r="K1284" s="1">
        <f>VLOOKUP(A1284,'ADM Details FY17'!$A$3:$M$3515,13,FALSE)</f>
        <v>1</v>
      </c>
      <c r="L1284" s="1">
        <f>VLOOKUP(A1284,'ADM Details FY17'!$A$3:$O$3515,15,FALSE)</f>
        <v>0</v>
      </c>
      <c r="M1284" s="1">
        <f>VLOOKUP(A1284,'ADM Details FY17'!$A$3:$P$3515,16,FALSE)</f>
        <v>0</v>
      </c>
      <c r="N1284" s="1">
        <f>VLOOKUP(A1284,'ADM Details FY17'!$A$3:$Q$3515,17,FALSE)</f>
        <v>0</v>
      </c>
      <c r="O1284" s="1">
        <f>VLOOKUP(A1284,'ADM Details FY17'!$A$3:$S$3515,19,FALSE)</f>
        <v>0</v>
      </c>
      <c r="P1284" s="1">
        <f>VLOOKUP(A1284,'ADM Details FY17'!$A$3:$U$3515,21,FALSE)</f>
        <v>0</v>
      </c>
      <c r="Q1284" s="1">
        <f>VLOOKUP(A1284,'ADM Details FY17'!$A$3:$V$3515,22,FALSE)</f>
        <v>0</v>
      </c>
      <c r="R1284" s="1">
        <f>VLOOKUP(A1284,'ADM Details FY17'!$A$3:$W$3515,23,FALSE)</f>
        <v>0</v>
      </c>
      <c r="S1284" s="1">
        <f>VLOOKUP(A1284,'ADM Details FY17'!$A$3:$X$3515,24,FALSE)</f>
        <v>0</v>
      </c>
      <c r="T1284" s="1">
        <f>VLOOKUP(A1284,'ADM Details FY17'!$A$3:$Y$3515,25,FALSE)</f>
        <v>0</v>
      </c>
      <c r="U1284" s="1">
        <f>VLOOKUP(A1284,'ADM Details FY17'!$A$3:$AA$3515,27,FALSE)</f>
        <v>0</v>
      </c>
      <c r="V1284" s="1">
        <f>IFERROR(VLOOKUP(C1284,'eindex _tget pp '!$A$4:$E$615,5,FALSE),0)</f>
        <v>762.21112380880425</v>
      </c>
      <c r="W1284" s="31">
        <f>IFERROR(VLOOKUP(C1284,'eindex _tget pp '!$A$4:$F$615,6,FALSE),0)</f>
        <v>1.7493663763</v>
      </c>
      <c r="X1284" s="4">
        <f>IFERROR(VLOOKUP(B1284,'eschools 16'!$A$2:$F$25,6,FALSE),1)</f>
        <v>1</v>
      </c>
      <c r="Y1284" s="1">
        <f t="shared" ref="Y1284:Y1347" si="100">ROUND(IF(X1284=2,0,(AD1284*0.25*V1284)),2)</f>
        <v>190.55</v>
      </c>
      <c r="Z1284" s="1">
        <f t="shared" ref="Z1284:Z1347" si="101">ROUND(IF(X1284=2,0,(K1284*272*W1284)),2)</f>
        <v>475.83</v>
      </c>
      <c r="AA1284" s="31">
        <f>IFERROR(VLOOKUP(C1284,'eindex _tget pp '!$A$4:$G$615,7,FALSE),0)</f>
        <v>0.67873425499999995</v>
      </c>
      <c r="AB1284" s="1">
        <f>VLOOKUP(A1284,'ADM Details FY17'!$A$3:$AB$3515,28,FALSE)</f>
        <v>0</v>
      </c>
      <c r="AC1284" s="1">
        <f t="shared" ref="AC1284:AC1347" si="102">ROUND((AA1284*AB1284*923.6758),2)</f>
        <v>0</v>
      </c>
      <c r="AD1284" s="1">
        <f t="shared" ref="AD1284:AD1347" si="103">D1284+(U1284*0.2)</f>
        <v>1</v>
      </c>
      <c r="AE1284" s="1">
        <f t="shared" ref="AE1284:AE1347" si="104">IF(X1284=2,(AD1284*25),(AD1284*150))</f>
        <v>150</v>
      </c>
    </row>
    <row r="1285" spans="1:31" x14ac:dyDescent="0.25">
      <c r="A1285" t="str">
        <f>B1285&amp;"-"&amp;COUNTIF($B$3:B1285,B1285)</f>
        <v>305-7</v>
      </c>
      <c r="B1285">
        <v>305</v>
      </c>
      <c r="C1285" s="18">
        <f>VLOOKUP(A1285,'ADM Details FY17'!$A$3:$D$3515,4,FALSE)</f>
        <v>50195</v>
      </c>
      <c r="D1285" s="1">
        <f>VLOOKUP(A1285,'ADM Details FY17'!$A$3:$E$3515,5,FALSE)</f>
        <v>2.27</v>
      </c>
      <c r="E1285" s="1">
        <f>VLOOKUP(A1285,'ADM Details FY17'!$A$3:$F$3515,6,FALSE)</f>
        <v>0</v>
      </c>
      <c r="F1285" s="1">
        <f>VLOOKUP(A1285,'ADM Details FY17'!$A$3:$G$3515,7,FALSE)</f>
        <v>0.78</v>
      </c>
      <c r="G1285" s="1">
        <f>VLOOKUP(A1285,'ADM Details FY17'!$A$3:$H$3515,8,FALSE)</f>
        <v>0</v>
      </c>
      <c r="H1285" s="1">
        <f>VLOOKUP(A1285,'ADM Details FY17'!$A$3:$I$3515,9,FALSE)</f>
        <v>0</v>
      </c>
      <c r="I1285" s="1">
        <f>VLOOKUP(A1285,'ADM Details FY17'!$A$3:$J$3517,10,FALSE)</f>
        <v>0</v>
      </c>
      <c r="J1285" s="1">
        <f>VLOOKUP(A1285,'ADM Details FY17'!$A$3:$K$3515,11,FALSE)</f>
        <v>1.27</v>
      </c>
      <c r="K1285" s="1">
        <f>VLOOKUP(A1285,'ADM Details FY17'!$A$3:$M$3515,13,FALSE)</f>
        <v>2.27</v>
      </c>
      <c r="L1285" s="1">
        <f>VLOOKUP(A1285,'ADM Details FY17'!$A$3:$O$3515,15,FALSE)</f>
        <v>0</v>
      </c>
      <c r="M1285" s="1">
        <f>VLOOKUP(A1285,'ADM Details FY17'!$A$3:$P$3515,16,FALSE)</f>
        <v>0</v>
      </c>
      <c r="N1285" s="1">
        <f>VLOOKUP(A1285,'ADM Details FY17'!$A$3:$Q$3515,17,FALSE)</f>
        <v>0</v>
      </c>
      <c r="O1285" s="1">
        <f>VLOOKUP(A1285,'ADM Details FY17'!$A$3:$S$3515,19,FALSE)</f>
        <v>1.76</v>
      </c>
      <c r="P1285" s="1">
        <f>VLOOKUP(A1285,'ADM Details FY17'!$A$3:$U$3515,21,FALSE)</f>
        <v>0</v>
      </c>
      <c r="Q1285" s="1">
        <f>VLOOKUP(A1285,'ADM Details FY17'!$A$3:$V$3515,22,FALSE)</f>
        <v>0</v>
      </c>
      <c r="R1285" s="1">
        <f>VLOOKUP(A1285,'ADM Details FY17'!$A$3:$W$3515,23,FALSE)</f>
        <v>0</v>
      </c>
      <c r="S1285" s="1">
        <f>VLOOKUP(A1285,'ADM Details FY17'!$A$3:$X$3515,24,FALSE)</f>
        <v>0</v>
      </c>
      <c r="T1285" s="1">
        <f>VLOOKUP(A1285,'ADM Details FY17'!$A$3:$Y$3515,25,FALSE)</f>
        <v>0</v>
      </c>
      <c r="U1285" s="1">
        <f>VLOOKUP(A1285,'ADM Details FY17'!$A$3:$AA$3515,27,FALSE)</f>
        <v>0</v>
      </c>
      <c r="V1285" s="1">
        <f>IFERROR(VLOOKUP(C1285,'eindex _tget pp '!$A$4:$E$615,5,FALSE),0)</f>
        <v>11.031734259729108</v>
      </c>
      <c r="W1285" s="31">
        <f>IFERROR(VLOOKUP(C1285,'eindex _tget pp '!$A$4:$F$615,6,FALSE),0)</f>
        <v>1.4626995698</v>
      </c>
      <c r="X1285" s="4">
        <f>IFERROR(VLOOKUP(B1285,'eschools 16'!$A$2:$F$25,6,FALSE),1)</f>
        <v>1</v>
      </c>
      <c r="Y1285" s="1">
        <f t="shared" si="100"/>
        <v>6.26</v>
      </c>
      <c r="Z1285" s="1">
        <f t="shared" si="101"/>
        <v>903.13</v>
      </c>
      <c r="AA1285" s="31">
        <f>IFERROR(VLOOKUP(C1285,'eindex _tget pp '!$A$4:$G$615,7,FALSE),0)</f>
        <v>0.37869462599999998</v>
      </c>
      <c r="AB1285" s="1">
        <f>VLOOKUP(A1285,'ADM Details FY17'!$A$3:$AB$3515,28,FALSE)</f>
        <v>0</v>
      </c>
      <c r="AC1285" s="1">
        <f t="shared" si="102"/>
        <v>0</v>
      </c>
      <c r="AD1285" s="1">
        <f t="shared" si="103"/>
        <v>2.27</v>
      </c>
      <c r="AE1285" s="1">
        <f t="shared" si="104"/>
        <v>340.5</v>
      </c>
    </row>
    <row r="1286" spans="1:31" x14ac:dyDescent="0.25">
      <c r="A1286" t="str">
        <f>B1286&amp;"-"&amp;COUNTIF($B$3:B1286,B1286)</f>
        <v>305-8</v>
      </c>
      <c r="B1286">
        <v>305</v>
      </c>
      <c r="C1286" s="18">
        <f>VLOOKUP(A1286,'ADM Details FY17'!$A$3:$D$3515,4,FALSE)</f>
        <v>50203</v>
      </c>
      <c r="D1286" s="1">
        <f>VLOOKUP(A1286,'ADM Details FY17'!$A$3:$E$3515,5,FALSE)</f>
        <v>1</v>
      </c>
      <c r="E1286" s="1">
        <f>VLOOKUP(A1286,'ADM Details FY17'!$A$3:$F$3515,6,FALSE)</f>
        <v>0</v>
      </c>
      <c r="F1286" s="1">
        <f>VLOOKUP(A1286,'ADM Details FY17'!$A$3:$G$3515,7,FALSE)</f>
        <v>0</v>
      </c>
      <c r="G1286" s="1">
        <f>VLOOKUP(A1286,'ADM Details FY17'!$A$3:$H$3515,8,FALSE)</f>
        <v>0</v>
      </c>
      <c r="H1286" s="1">
        <f>VLOOKUP(A1286,'ADM Details FY17'!$A$3:$I$3515,9,FALSE)</f>
        <v>0</v>
      </c>
      <c r="I1286" s="1">
        <f>VLOOKUP(A1286,'ADM Details FY17'!$A$3:$J$3517,10,FALSE)</f>
        <v>0</v>
      </c>
      <c r="J1286" s="1">
        <f>VLOOKUP(A1286,'ADM Details FY17'!$A$3:$K$3515,11,FALSE)</f>
        <v>1</v>
      </c>
      <c r="K1286" s="1">
        <f>VLOOKUP(A1286,'ADM Details FY17'!$A$3:$M$3515,13,FALSE)</f>
        <v>1</v>
      </c>
      <c r="L1286" s="1">
        <f>VLOOKUP(A1286,'ADM Details FY17'!$A$3:$O$3515,15,FALSE)</f>
        <v>0</v>
      </c>
      <c r="M1286" s="1">
        <f>VLOOKUP(A1286,'ADM Details FY17'!$A$3:$P$3515,16,FALSE)</f>
        <v>0</v>
      </c>
      <c r="N1286" s="1">
        <f>VLOOKUP(A1286,'ADM Details FY17'!$A$3:$Q$3515,17,FALSE)</f>
        <v>0</v>
      </c>
      <c r="O1286" s="1">
        <f>VLOOKUP(A1286,'ADM Details FY17'!$A$3:$S$3515,19,FALSE)</f>
        <v>0</v>
      </c>
      <c r="P1286" s="1">
        <f>VLOOKUP(A1286,'ADM Details FY17'!$A$3:$U$3515,21,FALSE)</f>
        <v>0</v>
      </c>
      <c r="Q1286" s="1">
        <f>VLOOKUP(A1286,'ADM Details FY17'!$A$3:$V$3515,22,FALSE)</f>
        <v>0</v>
      </c>
      <c r="R1286" s="1">
        <f>VLOOKUP(A1286,'ADM Details FY17'!$A$3:$W$3515,23,FALSE)</f>
        <v>0</v>
      </c>
      <c r="S1286" s="1">
        <f>VLOOKUP(A1286,'ADM Details FY17'!$A$3:$X$3515,24,FALSE)</f>
        <v>0</v>
      </c>
      <c r="T1286" s="1">
        <f>VLOOKUP(A1286,'ADM Details FY17'!$A$3:$Y$3515,25,FALSE)</f>
        <v>0</v>
      </c>
      <c r="U1286" s="1">
        <f>VLOOKUP(A1286,'ADM Details FY17'!$A$3:$AA$3515,27,FALSE)</f>
        <v>0</v>
      </c>
      <c r="V1286" s="1">
        <f>IFERROR(VLOOKUP(C1286,'eindex _tget pp '!$A$4:$E$615,5,FALSE),0)</f>
        <v>0</v>
      </c>
      <c r="W1286" s="31">
        <f>IFERROR(VLOOKUP(C1286,'eindex _tget pp '!$A$4:$F$615,6,FALSE),0)</f>
        <v>0.59099018849999996</v>
      </c>
      <c r="X1286" s="4">
        <f>IFERROR(VLOOKUP(B1286,'eschools 16'!$A$2:$F$25,6,FALSE),1)</f>
        <v>1</v>
      </c>
      <c r="Y1286" s="1">
        <f t="shared" si="100"/>
        <v>0</v>
      </c>
      <c r="Z1286" s="1">
        <f t="shared" si="101"/>
        <v>160.75</v>
      </c>
      <c r="AA1286" s="31">
        <f>IFERROR(VLOOKUP(C1286,'eindex _tget pp '!$A$4:$G$615,7,FALSE),0)</f>
        <v>0.31300548099999997</v>
      </c>
      <c r="AB1286" s="1">
        <f>VLOOKUP(A1286,'ADM Details FY17'!$A$3:$AB$3515,28,FALSE)</f>
        <v>0</v>
      </c>
      <c r="AC1286" s="1">
        <f t="shared" si="102"/>
        <v>0</v>
      </c>
      <c r="AD1286" s="1">
        <f t="shared" si="103"/>
        <v>1</v>
      </c>
      <c r="AE1286" s="1">
        <f t="shared" si="104"/>
        <v>150</v>
      </c>
    </row>
    <row r="1287" spans="1:31" x14ac:dyDescent="0.25">
      <c r="A1287" t="str">
        <f>B1287&amp;"-"&amp;COUNTIF($B$3:B1287,B1287)</f>
        <v>305-9</v>
      </c>
      <c r="B1287">
        <v>305</v>
      </c>
      <c r="C1287" s="18">
        <f>VLOOKUP(A1287,'ADM Details FY17'!$A$3:$D$3515,4,FALSE)</f>
        <v>50153</v>
      </c>
      <c r="D1287" s="1">
        <f>VLOOKUP(A1287,'ADM Details FY17'!$A$3:$E$3515,5,FALSE)</f>
        <v>1</v>
      </c>
      <c r="E1287" s="1">
        <f>VLOOKUP(A1287,'ADM Details FY17'!$A$3:$F$3515,6,FALSE)</f>
        <v>1</v>
      </c>
      <c r="F1287" s="1">
        <f>VLOOKUP(A1287,'ADM Details FY17'!$A$3:$G$3515,7,FALSE)</f>
        <v>0</v>
      </c>
      <c r="G1287" s="1">
        <f>VLOOKUP(A1287,'ADM Details FY17'!$A$3:$H$3515,8,FALSE)</f>
        <v>0</v>
      </c>
      <c r="H1287" s="1">
        <f>VLOOKUP(A1287,'ADM Details FY17'!$A$3:$I$3515,9,FALSE)</f>
        <v>0</v>
      </c>
      <c r="I1287" s="1">
        <f>VLOOKUP(A1287,'ADM Details FY17'!$A$3:$J$3517,10,FALSE)</f>
        <v>0</v>
      </c>
      <c r="J1287" s="1">
        <f>VLOOKUP(A1287,'ADM Details FY17'!$A$3:$K$3515,11,FALSE)</f>
        <v>0</v>
      </c>
      <c r="K1287" s="1">
        <f>VLOOKUP(A1287,'ADM Details FY17'!$A$3:$M$3515,13,FALSE)</f>
        <v>1</v>
      </c>
      <c r="L1287" s="1">
        <f>VLOOKUP(A1287,'ADM Details FY17'!$A$3:$O$3515,15,FALSE)</f>
        <v>0</v>
      </c>
      <c r="M1287" s="1">
        <f>VLOOKUP(A1287,'ADM Details FY17'!$A$3:$P$3515,16,FALSE)</f>
        <v>0</v>
      </c>
      <c r="N1287" s="1">
        <f>VLOOKUP(A1287,'ADM Details FY17'!$A$3:$Q$3515,17,FALSE)</f>
        <v>0</v>
      </c>
      <c r="O1287" s="1">
        <f>VLOOKUP(A1287,'ADM Details FY17'!$A$3:$S$3515,19,FALSE)</f>
        <v>1</v>
      </c>
      <c r="P1287" s="1">
        <f>VLOOKUP(A1287,'ADM Details FY17'!$A$3:$U$3515,21,FALSE)</f>
        <v>0</v>
      </c>
      <c r="Q1287" s="1">
        <f>VLOOKUP(A1287,'ADM Details FY17'!$A$3:$V$3515,22,FALSE)</f>
        <v>0</v>
      </c>
      <c r="R1287" s="1">
        <f>VLOOKUP(A1287,'ADM Details FY17'!$A$3:$W$3515,23,FALSE)</f>
        <v>0</v>
      </c>
      <c r="S1287" s="1">
        <f>VLOOKUP(A1287,'ADM Details FY17'!$A$3:$X$3515,24,FALSE)</f>
        <v>0</v>
      </c>
      <c r="T1287" s="1">
        <f>VLOOKUP(A1287,'ADM Details FY17'!$A$3:$Y$3515,25,FALSE)</f>
        <v>0</v>
      </c>
      <c r="U1287" s="1">
        <f>VLOOKUP(A1287,'ADM Details FY17'!$A$3:$AA$3515,27,FALSE)</f>
        <v>0</v>
      </c>
      <c r="V1287" s="1">
        <f>IFERROR(VLOOKUP(C1287,'eindex _tget pp '!$A$4:$E$615,5,FALSE),0)</f>
        <v>0</v>
      </c>
      <c r="W1287" s="31">
        <f>IFERROR(VLOOKUP(C1287,'eindex _tget pp '!$A$4:$F$615,6,FALSE),0)</f>
        <v>0.50996426630000002</v>
      </c>
      <c r="X1287" s="4">
        <f>IFERROR(VLOOKUP(B1287,'eschools 16'!$A$2:$F$25,6,FALSE),1)</f>
        <v>1</v>
      </c>
      <c r="Y1287" s="1">
        <f t="shared" si="100"/>
        <v>0</v>
      </c>
      <c r="Z1287" s="1">
        <f t="shared" si="101"/>
        <v>138.71</v>
      </c>
      <c r="AA1287" s="31">
        <f>IFERROR(VLOOKUP(C1287,'eindex _tget pp '!$A$4:$G$615,7,FALSE),0)</f>
        <v>0.29255151000000001</v>
      </c>
      <c r="AB1287" s="1">
        <f>VLOOKUP(A1287,'ADM Details FY17'!$A$3:$AB$3515,28,FALSE)</f>
        <v>0</v>
      </c>
      <c r="AC1287" s="1">
        <f t="shared" si="102"/>
        <v>0</v>
      </c>
      <c r="AD1287" s="1">
        <f t="shared" si="103"/>
        <v>1</v>
      </c>
      <c r="AE1287" s="1">
        <f t="shared" si="104"/>
        <v>150</v>
      </c>
    </row>
    <row r="1288" spans="1:31" x14ac:dyDescent="0.25">
      <c r="A1288" t="str">
        <f>B1288&amp;"-"&amp;COUNTIF($B$3:B1288,B1288)</f>
        <v>305-10</v>
      </c>
      <c r="B1288">
        <v>305</v>
      </c>
      <c r="C1288" s="18">
        <f>VLOOKUP(A1288,'ADM Details FY17'!$A$3:$D$3515,4,FALSE)</f>
        <v>50229</v>
      </c>
      <c r="D1288" s="1">
        <f>VLOOKUP(A1288,'ADM Details FY17'!$A$3:$E$3515,5,FALSE)</f>
        <v>1</v>
      </c>
      <c r="E1288" s="1">
        <f>VLOOKUP(A1288,'ADM Details FY17'!$A$3:$F$3515,6,FALSE)</f>
        <v>0</v>
      </c>
      <c r="F1288" s="1">
        <f>VLOOKUP(A1288,'ADM Details FY17'!$A$3:$G$3515,7,FALSE)</f>
        <v>0</v>
      </c>
      <c r="G1288" s="1">
        <f>VLOOKUP(A1288,'ADM Details FY17'!$A$3:$H$3515,8,FALSE)</f>
        <v>0</v>
      </c>
      <c r="H1288" s="1">
        <f>VLOOKUP(A1288,'ADM Details FY17'!$A$3:$I$3515,9,FALSE)</f>
        <v>0</v>
      </c>
      <c r="I1288" s="1">
        <f>VLOOKUP(A1288,'ADM Details FY17'!$A$3:$J$3517,10,FALSE)</f>
        <v>0</v>
      </c>
      <c r="J1288" s="1">
        <f>VLOOKUP(A1288,'ADM Details FY17'!$A$3:$K$3515,11,FALSE)</f>
        <v>1</v>
      </c>
      <c r="K1288" s="1">
        <f>VLOOKUP(A1288,'ADM Details FY17'!$A$3:$M$3515,13,FALSE)</f>
        <v>1</v>
      </c>
      <c r="L1288" s="1">
        <f>VLOOKUP(A1288,'ADM Details FY17'!$A$3:$O$3515,15,FALSE)</f>
        <v>0</v>
      </c>
      <c r="M1288" s="1">
        <f>VLOOKUP(A1288,'ADM Details FY17'!$A$3:$P$3515,16,FALSE)</f>
        <v>0</v>
      </c>
      <c r="N1288" s="1">
        <f>VLOOKUP(A1288,'ADM Details FY17'!$A$3:$Q$3515,17,FALSE)</f>
        <v>0</v>
      </c>
      <c r="O1288" s="1">
        <f>VLOOKUP(A1288,'ADM Details FY17'!$A$3:$S$3515,19,FALSE)</f>
        <v>1</v>
      </c>
      <c r="P1288" s="1">
        <f>VLOOKUP(A1288,'ADM Details FY17'!$A$3:$U$3515,21,FALSE)</f>
        <v>0</v>
      </c>
      <c r="Q1288" s="1">
        <f>VLOOKUP(A1288,'ADM Details FY17'!$A$3:$V$3515,22,FALSE)</f>
        <v>0</v>
      </c>
      <c r="R1288" s="1">
        <f>VLOOKUP(A1288,'ADM Details FY17'!$A$3:$W$3515,23,FALSE)</f>
        <v>0</v>
      </c>
      <c r="S1288" s="1">
        <f>VLOOKUP(A1288,'ADM Details FY17'!$A$3:$X$3515,24,FALSE)</f>
        <v>0</v>
      </c>
      <c r="T1288" s="1">
        <f>VLOOKUP(A1288,'ADM Details FY17'!$A$3:$Y$3515,25,FALSE)</f>
        <v>0</v>
      </c>
      <c r="U1288" s="1">
        <f>VLOOKUP(A1288,'ADM Details FY17'!$A$3:$AA$3515,27,FALSE)</f>
        <v>0</v>
      </c>
      <c r="V1288" s="1">
        <f>IFERROR(VLOOKUP(C1288,'eindex _tget pp '!$A$4:$E$615,5,FALSE),0)</f>
        <v>877.53866498362027</v>
      </c>
      <c r="W1288" s="31">
        <f>IFERROR(VLOOKUP(C1288,'eindex _tget pp '!$A$4:$F$615,6,FALSE),0)</f>
        <v>0.44558645959999998</v>
      </c>
      <c r="X1288" s="4">
        <f>IFERROR(VLOOKUP(B1288,'eschools 16'!$A$2:$F$25,6,FALSE),1)</f>
        <v>1</v>
      </c>
      <c r="Y1288" s="1">
        <f t="shared" si="100"/>
        <v>219.38</v>
      </c>
      <c r="Z1288" s="1">
        <f t="shared" si="101"/>
        <v>121.2</v>
      </c>
      <c r="AA1288" s="31">
        <f>IFERROR(VLOOKUP(C1288,'eindex _tget pp '!$A$4:$G$615,7,FALSE),0)</f>
        <v>0.767624957</v>
      </c>
      <c r="AB1288" s="1">
        <f>VLOOKUP(A1288,'ADM Details FY17'!$A$3:$AB$3515,28,FALSE)</f>
        <v>0</v>
      </c>
      <c r="AC1288" s="1">
        <f t="shared" si="102"/>
        <v>0</v>
      </c>
      <c r="AD1288" s="1">
        <f t="shared" si="103"/>
        <v>1</v>
      </c>
      <c r="AE1288" s="1">
        <f t="shared" si="104"/>
        <v>150</v>
      </c>
    </row>
    <row r="1289" spans="1:31" x14ac:dyDescent="0.25">
      <c r="A1289" t="str">
        <f>B1289&amp;"-"&amp;COUNTIF($B$3:B1289,B1289)</f>
        <v>305-11</v>
      </c>
      <c r="B1289">
        <v>305</v>
      </c>
      <c r="C1289" s="18">
        <f>VLOOKUP(A1289,'ADM Details FY17'!$A$3:$D$3515,4,FALSE)</f>
        <v>45567</v>
      </c>
      <c r="D1289" s="1">
        <f>VLOOKUP(A1289,'ADM Details FY17'!$A$3:$E$3515,5,FALSE)</f>
        <v>2.0299999999999998</v>
      </c>
      <c r="E1289" s="1">
        <f>VLOOKUP(A1289,'ADM Details FY17'!$A$3:$F$3515,6,FALSE)</f>
        <v>0</v>
      </c>
      <c r="F1289" s="1">
        <f>VLOOKUP(A1289,'ADM Details FY17'!$A$3:$G$3515,7,FALSE)</f>
        <v>0.05</v>
      </c>
      <c r="G1289" s="1">
        <f>VLOOKUP(A1289,'ADM Details FY17'!$A$3:$H$3515,8,FALSE)</f>
        <v>0</v>
      </c>
      <c r="H1289" s="1">
        <f>VLOOKUP(A1289,'ADM Details FY17'!$A$3:$I$3515,9,FALSE)</f>
        <v>0</v>
      </c>
      <c r="I1289" s="1">
        <f>VLOOKUP(A1289,'ADM Details FY17'!$A$3:$J$3517,10,FALSE)</f>
        <v>0</v>
      </c>
      <c r="J1289" s="1">
        <f>VLOOKUP(A1289,'ADM Details FY17'!$A$3:$K$3515,11,FALSE)</f>
        <v>1.98</v>
      </c>
      <c r="K1289" s="1">
        <f>VLOOKUP(A1289,'ADM Details FY17'!$A$3:$M$3515,13,FALSE)</f>
        <v>2.0299999999999998</v>
      </c>
      <c r="L1289" s="1">
        <f>VLOOKUP(A1289,'ADM Details FY17'!$A$3:$O$3515,15,FALSE)</f>
        <v>0</v>
      </c>
      <c r="M1289" s="1">
        <f>VLOOKUP(A1289,'ADM Details FY17'!$A$3:$P$3515,16,FALSE)</f>
        <v>0</v>
      </c>
      <c r="N1289" s="1">
        <f>VLOOKUP(A1289,'ADM Details FY17'!$A$3:$Q$3515,17,FALSE)</f>
        <v>0</v>
      </c>
      <c r="O1289" s="1">
        <f>VLOOKUP(A1289,'ADM Details FY17'!$A$3:$S$3515,19,FALSE)</f>
        <v>1</v>
      </c>
      <c r="P1289" s="1">
        <f>VLOOKUP(A1289,'ADM Details FY17'!$A$3:$U$3515,21,FALSE)</f>
        <v>0</v>
      </c>
      <c r="Q1289" s="1">
        <f>VLOOKUP(A1289,'ADM Details FY17'!$A$3:$V$3515,22,FALSE)</f>
        <v>0</v>
      </c>
      <c r="R1289" s="1">
        <f>VLOOKUP(A1289,'ADM Details FY17'!$A$3:$W$3515,23,FALSE)</f>
        <v>0</v>
      </c>
      <c r="S1289" s="1">
        <f>VLOOKUP(A1289,'ADM Details FY17'!$A$3:$X$3515,24,FALSE)</f>
        <v>0</v>
      </c>
      <c r="T1289" s="1">
        <f>VLOOKUP(A1289,'ADM Details FY17'!$A$3:$Y$3515,25,FALSE)</f>
        <v>0</v>
      </c>
      <c r="U1289" s="1">
        <f>VLOOKUP(A1289,'ADM Details FY17'!$A$3:$AA$3515,27,FALSE)</f>
        <v>0</v>
      </c>
      <c r="V1289" s="1">
        <f>IFERROR(VLOOKUP(C1289,'eindex _tget pp '!$A$4:$E$615,5,FALSE),0)</f>
        <v>570.54830782496231</v>
      </c>
      <c r="W1289" s="31">
        <f>IFERROR(VLOOKUP(C1289,'eindex _tget pp '!$A$4:$F$615,6,FALSE),0)</f>
        <v>1.2173294558000001</v>
      </c>
      <c r="X1289" s="4">
        <f>IFERROR(VLOOKUP(B1289,'eschools 16'!$A$2:$F$25,6,FALSE),1)</f>
        <v>1</v>
      </c>
      <c r="Y1289" s="1">
        <f t="shared" si="100"/>
        <v>289.55</v>
      </c>
      <c r="Z1289" s="1">
        <f t="shared" si="101"/>
        <v>672.16</v>
      </c>
      <c r="AA1289" s="31">
        <f>IFERROR(VLOOKUP(C1289,'eindex _tget pp '!$A$4:$G$615,7,FALSE),0)</f>
        <v>0.65073253099999995</v>
      </c>
      <c r="AB1289" s="1">
        <f>VLOOKUP(A1289,'ADM Details FY17'!$A$3:$AB$3515,28,FALSE)</f>
        <v>0</v>
      </c>
      <c r="AC1289" s="1">
        <f t="shared" si="102"/>
        <v>0</v>
      </c>
      <c r="AD1289" s="1">
        <f t="shared" si="103"/>
        <v>2.0299999999999998</v>
      </c>
      <c r="AE1289" s="1">
        <f t="shared" si="104"/>
        <v>304.49999999999994</v>
      </c>
    </row>
    <row r="1290" spans="1:31" x14ac:dyDescent="0.25">
      <c r="A1290" t="str">
        <f>B1290&amp;"-"&amp;COUNTIF($B$3:B1290,B1290)</f>
        <v>305-12</v>
      </c>
      <c r="B1290">
        <v>305</v>
      </c>
      <c r="C1290" s="18">
        <f>VLOOKUP(A1290,'ADM Details FY17'!$A$3:$D$3515,4,FALSE)</f>
        <v>44495</v>
      </c>
      <c r="D1290" s="1">
        <f>VLOOKUP(A1290,'ADM Details FY17'!$A$3:$E$3515,5,FALSE)</f>
        <v>8.4499999999999993</v>
      </c>
      <c r="E1290" s="1">
        <f>VLOOKUP(A1290,'ADM Details FY17'!$A$3:$F$3515,6,FALSE)</f>
        <v>0</v>
      </c>
      <c r="F1290" s="1">
        <f>VLOOKUP(A1290,'ADM Details FY17'!$A$3:$G$3515,7,FALSE)</f>
        <v>3.04</v>
      </c>
      <c r="G1290" s="1">
        <f>VLOOKUP(A1290,'ADM Details FY17'!$A$3:$H$3515,8,FALSE)</f>
        <v>0.78</v>
      </c>
      <c r="H1290" s="1">
        <f>VLOOKUP(A1290,'ADM Details FY17'!$A$3:$I$3515,9,FALSE)</f>
        <v>0</v>
      </c>
      <c r="I1290" s="1">
        <f>VLOOKUP(A1290,'ADM Details FY17'!$A$3:$J$3517,10,FALSE)</f>
        <v>0</v>
      </c>
      <c r="J1290" s="1">
        <f>VLOOKUP(A1290,'ADM Details FY17'!$A$3:$K$3515,11,FALSE)</f>
        <v>2.2400000000000002</v>
      </c>
      <c r="K1290" s="1">
        <f>VLOOKUP(A1290,'ADM Details FY17'!$A$3:$M$3515,13,FALSE)</f>
        <v>8.4499999999999993</v>
      </c>
      <c r="L1290" s="1">
        <f>VLOOKUP(A1290,'ADM Details FY17'!$A$3:$O$3515,15,FALSE)</f>
        <v>0</v>
      </c>
      <c r="M1290" s="1">
        <f>VLOOKUP(A1290,'ADM Details FY17'!$A$3:$P$3515,16,FALSE)</f>
        <v>0</v>
      </c>
      <c r="N1290" s="1">
        <f>VLOOKUP(A1290,'ADM Details FY17'!$A$3:$Q$3515,17,FALSE)</f>
        <v>0</v>
      </c>
      <c r="O1290" s="1">
        <f>VLOOKUP(A1290,'ADM Details FY17'!$A$3:$S$3515,19,FALSE)</f>
        <v>2.2400000000000002</v>
      </c>
      <c r="P1290" s="1">
        <f>VLOOKUP(A1290,'ADM Details FY17'!$A$3:$U$3515,21,FALSE)</f>
        <v>0</v>
      </c>
      <c r="Q1290" s="1">
        <f>VLOOKUP(A1290,'ADM Details FY17'!$A$3:$V$3515,22,FALSE)</f>
        <v>0</v>
      </c>
      <c r="R1290" s="1">
        <f>VLOOKUP(A1290,'ADM Details FY17'!$A$3:$W$3515,23,FALSE)</f>
        <v>0</v>
      </c>
      <c r="S1290" s="1">
        <f>VLOOKUP(A1290,'ADM Details FY17'!$A$3:$X$3515,24,FALSE)</f>
        <v>0</v>
      </c>
      <c r="T1290" s="1">
        <f>VLOOKUP(A1290,'ADM Details FY17'!$A$3:$Y$3515,25,FALSE)</f>
        <v>0</v>
      </c>
      <c r="U1290" s="1">
        <f>VLOOKUP(A1290,'ADM Details FY17'!$A$3:$AA$3515,27,FALSE)</f>
        <v>0</v>
      </c>
      <c r="V1290" s="1">
        <f>IFERROR(VLOOKUP(C1290,'eindex _tget pp '!$A$4:$E$615,5,FALSE),0)</f>
        <v>792.78210067708721</v>
      </c>
      <c r="W1290" s="31">
        <f>IFERROR(VLOOKUP(C1290,'eindex _tget pp '!$A$4:$F$615,6,FALSE),0)</f>
        <v>2.0293145146999998</v>
      </c>
      <c r="X1290" s="4">
        <f>IFERROR(VLOOKUP(B1290,'eschools 16'!$A$2:$F$25,6,FALSE),1)</f>
        <v>1</v>
      </c>
      <c r="Y1290" s="1">
        <f t="shared" si="100"/>
        <v>1674.75</v>
      </c>
      <c r="Z1290" s="1">
        <f t="shared" si="101"/>
        <v>4664.18</v>
      </c>
      <c r="AA1290" s="31">
        <f>IFERROR(VLOOKUP(C1290,'eindex _tget pp '!$A$4:$G$615,7,FALSE),0)</f>
        <v>0.708195778</v>
      </c>
      <c r="AB1290" s="1">
        <f>VLOOKUP(A1290,'ADM Details FY17'!$A$3:$AB$3515,28,FALSE)</f>
        <v>0</v>
      </c>
      <c r="AC1290" s="1">
        <f t="shared" si="102"/>
        <v>0</v>
      </c>
      <c r="AD1290" s="1">
        <f t="shared" si="103"/>
        <v>8.4499999999999993</v>
      </c>
      <c r="AE1290" s="1">
        <f t="shared" si="104"/>
        <v>1267.5</v>
      </c>
    </row>
    <row r="1291" spans="1:31" x14ac:dyDescent="0.25">
      <c r="A1291" t="str">
        <f>B1291&amp;"-"&amp;COUNTIF($B$3:B1291,B1291)</f>
        <v>305-13</v>
      </c>
      <c r="B1291">
        <v>305</v>
      </c>
      <c r="C1291" s="18">
        <f>VLOOKUP(A1291,'ADM Details FY17'!$A$3:$D$3515,4,FALSE)</f>
        <v>44990</v>
      </c>
      <c r="D1291" s="1">
        <f>VLOOKUP(A1291,'ADM Details FY17'!$A$3:$E$3515,5,FALSE)</f>
        <v>64.06</v>
      </c>
      <c r="E1291" s="1">
        <f>VLOOKUP(A1291,'ADM Details FY17'!$A$3:$F$3515,6,FALSE)</f>
        <v>2.2799999999999998</v>
      </c>
      <c r="F1291" s="1">
        <f>VLOOKUP(A1291,'ADM Details FY17'!$A$3:$G$3515,7,FALSE)</f>
        <v>18.170000000000002</v>
      </c>
      <c r="G1291" s="1">
        <f>VLOOKUP(A1291,'ADM Details FY17'!$A$3:$H$3515,8,FALSE)</f>
        <v>11.28</v>
      </c>
      <c r="H1291" s="1">
        <f>VLOOKUP(A1291,'ADM Details FY17'!$A$3:$I$3515,9,FALSE)</f>
        <v>0</v>
      </c>
      <c r="I1291" s="1">
        <f>VLOOKUP(A1291,'ADM Details FY17'!$A$3:$J$3517,10,FALSE)</f>
        <v>2.39</v>
      </c>
      <c r="J1291" s="1">
        <f>VLOOKUP(A1291,'ADM Details FY17'!$A$3:$K$3515,11,FALSE)</f>
        <v>19.260000000000002</v>
      </c>
      <c r="K1291" s="1">
        <f>VLOOKUP(A1291,'ADM Details FY17'!$A$3:$M$3515,13,FALSE)</f>
        <v>64.06</v>
      </c>
      <c r="L1291" s="1">
        <f>VLOOKUP(A1291,'ADM Details FY17'!$A$3:$O$3515,15,FALSE)</f>
        <v>0</v>
      </c>
      <c r="M1291" s="1">
        <f>VLOOKUP(A1291,'ADM Details FY17'!$A$3:$P$3515,16,FALSE)</f>
        <v>1</v>
      </c>
      <c r="N1291" s="1">
        <f>VLOOKUP(A1291,'ADM Details FY17'!$A$3:$Q$3515,17,FALSE)</f>
        <v>0</v>
      </c>
      <c r="O1291" s="1">
        <f>VLOOKUP(A1291,'ADM Details FY17'!$A$3:$S$3515,19,FALSE)</f>
        <v>35.15</v>
      </c>
      <c r="P1291" s="1">
        <f>VLOOKUP(A1291,'ADM Details FY17'!$A$3:$U$3515,21,FALSE)</f>
        <v>0</v>
      </c>
      <c r="Q1291" s="1">
        <f>VLOOKUP(A1291,'ADM Details FY17'!$A$3:$V$3515,22,FALSE)</f>
        <v>0</v>
      </c>
      <c r="R1291" s="1">
        <f>VLOOKUP(A1291,'ADM Details FY17'!$A$3:$W$3515,23,FALSE)</f>
        <v>0</v>
      </c>
      <c r="S1291" s="1">
        <f>VLOOKUP(A1291,'ADM Details FY17'!$A$3:$X$3515,24,FALSE)</f>
        <v>0</v>
      </c>
      <c r="T1291" s="1">
        <f>VLOOKUP(A1291,'ADM Details FY17'!$A$3:$Y$3515,25,FALSE)</f>
        <v>0</v>
      </c>
      <c r="U1291" s="1">
        <f>VLOOKUP(A1291,'ADM Details FY17'!$A$3:$AA$3515,27,FALSE)</f>
        <v>0</v>
      </c>
      <c r="V1291" s="1">
        <f>IFERROR(VLOOKUP(C1291,'eindex _tget pp '!$A$4:$E$615,5,FALSE),0)</f>
        <v>1752.8093870776477</v>
      </c>
      <c r="W1291" s="31">
        <f>IFERROR(VLOOKUP(C1291,'eindex _tget pp '!$A$4:$F$615,6,FALSE),0)</f>
        <v>3.7240436833000001</v>
      </c>
      <c r="X1291" s="4">
        <f>IFERROR(VLOOKUP(B1291,'eschools 16'!$A$2:$F$25,6,FALSE),1)</f>
        <v>1</v>
      </c>
      <c r="Y1291" s="1">
        <f t="shared" si="100"/>
        <v>28071.24</v>
      </c>
      <c r="Z1291" s="1">
        <f t="shared" si="101"/>
        <v>64888.93</v>
      </c>
      <c r="AA1291" s="31">
        <f>IFERROR(VLOOKUP(C1291,'eindex _tget pp '!$A$4:$G$615,7,FALSE),0)</f>
        <v>0.87796335700000006</v>
      </c>
      <c r="AB1291" s="1">
        <f>VLOOKUP(A1291,'ADM Details FY17'!$A$3:$AB$3515,28,FALSE)</f>
        <v>0</v>
      </c>
      <c r="AC1291" s="1">
        <f t="shared" si="102"/>
        <v>0</v>
      </c>
      <c r="AD1291" s="1">
        <f t="shared" si="103"/>
        <v>64.06</v>
      </c>
      <c r="AE1291" s="1">
        <f t="shared" si="104"/>
        <v>9609</v>
      </c>
    </row>
    <row r="1292" spans="1:31" x14ac:dyDescent="0.25">
      <c r="A1292" t="str">
        <f>B1292&amp;"-"&amp;COUNTIF($B$3:B1292,B1292)</f>
        <v>305-14</v>
      </c>
      <c r="B1292">
        <v>305</v>
      </c>
      <c r="C1292" s="18">
        <f>VLOOKUP(A1292,'ADM Details FY17'!$A$3:$D$3515,4,FALSE)</f>
        <v>50252</v>
      </c>
      <c r="D1292" s="1">
        <f>VLOOKUP(A1292,'ADM Details FY17'!$A$3:$E$3515,5,FALSE)</f>
        <v>2</v>
      </c>
      <c r="E1292" s="1">
        <f>VLOOKUP(A1292,'ADM Details FY17'!$A$3:$F$3515,6,FALSE)</f>
        <v>1.79</v>
      </c>
      <c r="F1292" s="1">
        <f>VLOOKUP(A1292,'ADM Details FY17'!$A$3:$G$3515,7,FALSE)</f>
        <v>0.21</v>
      </c>
      <c r="G1292" s="1">
        <f>VLOOKUP(A1292,'ADM Details FY17'!$A$3:$H$3515,8,FALSE)</f>
        <v>0</v>
      </c>
      <c r="H1292" s="1">
        <f>VLOOKUP(A1292,'ADM Details FY17'!$A$3:$I$3515,9,FALSE)</f>
        <v>0</v>
      </c>
      <c r="I1292" s="1">
        <f>VLOOKUP(A1292,'ADM Details FY17'!$A$3:$J$3517,10,FALSE)</f>
        <v>0</v>
      </c>
      <c r="J1292" s="1">
        <f>VLOOKUP(A1292,'ADM Details FY17'!$A$3:$K$3515,11,FALSE)</f>
        <v>0</v>
      </c>
      <c r="K1292" s="1">
        <f>VLOOKUP(A1292,'ADM Details FY17'!$A$3:$M$3515,13,FALSE)</f>
        <v>2</v>
      </c>
      <c r="L1292" s="1">
        <f>VLOOKUP(A1292,'ADM Details FY17'!$A$3:$O$3515,15,FALSE)</f>
        <v>0</v>
      </c>
      <c r="M1292" s="1">
        <f>VLOOKUP(A1292,'ADM Details FY17'!$A$3:$P$3515,16,FALSE)</f>
        <v>0</v>
      </c>
      <c r="N1292" s="1">
        <f>VLOOKUP(A1292,'ADM Details FY17'!$A$3:$Q$3515,17,FALSE)</f>
        <v>0</v>
      </c>
      <c r="O1292" s="1">
        <f>VLOOKUP(A1292,'ADM Details FY17'!$A$3:$S$3515,19,FALSE)</f>
        <v>1</v>
      </c>
      <c r="P1292" s="1">
        <f>VLOOKUP(A1292,'ADM Details FY17'!$A$3:$U$3515,21,FALSE)</f>
        <v>0</v>
      </c>
      <c r="Q1292" s="1">
        <f>VLOOKUP(A1292,'ADM Details FY17'!$A$3:$V$3515,22,FALSE)</f>
        <v>0</v>
      </c>
      <c r="R1292" s="1">
        <f>VLOOKUP(A1292,'ADM Details FY17'!$A$3:$W$3515,23,FALSE)</f>
        <v>0</v>
      </c>
      <c r="S1292" s="1">
        <f>VLOOKUP(A1292,'ADM Details FY17'!$A$3:$X$3515,24,FALSE)</f>
        <v>0</v>
      </c>
      <c r="T1292" s="1">
        <f>VLOOKUP(A1292,'ADM Details FY17'!$A$3:$Y$3515,25,FALSE)</f>
        <v>0</v>
      </c>
      <c r="U1292" s="1">
        <f>VLOOKUP(A1292,'ADM Details FY17'!$A$3:$AA$3515,27,FALSE)</f>
        <v>0</v>
      </c>
      <c r="V1292" s="1">
        <f>IFERROR(VLOOKUP(C1292,'eindex _tget pp '!$A$4:$E$615,5,FALSE),0)</f>
        <v>344.95448763459939</v>
      </c>
      <c r="W1292" s="31">
        <f>IFERROR(VLOOKUP(C1292,'eindex _tget pp '!$A$4:$F$615,6,FALSE),0)</f>
        <v>1.2012153998999999</v>
      </c>
      <c r="X1292" s="4">
        <f>IFERROR(VLOOKUP(B1292,'eschools 16'!$A$2:$F$25,6,FALSE),1)</f>
        <v>1</v>
      </c>
      <c r="Y1292" s="1">
        <f t="shared" si="100"/>
        <v>172.48</v>
      </c>
      <c r="Z1292" s="1">
        <f t="shared" si="101"/>
        <v>653.46</v>
      </c>
      <c r="AA1292" s="31">
        <f>IFERROR(VLOOKUP(C1292,'eindex _tget pp '!$A$4:$G$615,7,FALSE),0)</f>
        <v>0.55655145100000003</v>
      </c>
      <c r="AB1292" s="1">
        <f>VLOOKUP(A1292,'ADM Details FY17'!$A$3:$AB$3515,28,FALSE)</f>
        <v>0</v>
      </c>
      <c r="AC1292" s="1">
        <f t="shared" si="102"/>
        <v>0</v>
      </c>
      <c r="AD1292" s="1">
        <f t="shared" si="103"/>
        <v>2</v>
      </c>
      <c r="AE1292" s="1">
        <f t="shared" si="104"/>
        <v>300</v>
      </c>
    </row>
    <row r="1293" spans="1:31" x14ac:dyDescent="0.25">
      <c r="A1293" t="str">
        <f>B1293&amp;"-"&amp;COUNTIF($B$3:B1293,B1293)</f>
        <v>305-15</v>
      </c>
      <c r="B1293">
        <v>305</v>
      </c>
      <c r="C1293" s="18">
        <f>VLOOKUP(A1293,'ADM Details FY17'!$A$3:$D$3515,4,FALSE)</f>
        <v>45666</v>
      </c>
      <c r="D1293" s="1">
        <f>VLOOKUP(A1293,'ADM Details FY17'!$A$3:$E$3515,5,FALSE)</f>
        <v>1</v>
      </c>
      <c r="E1293" s="1">
        <f>VLOOKUP(A1293,'ADM Details FY17'!$A$3:$F$3515,6,FALSE)</f>
        <v>0</v>
      </c>
      <c r="F1293" s="1">
        <f>VLOOKUP(A1293,'ADM Details FY17'!$A$3:$G$3515,7,FALSE)</f>
        <v>0</v>
      </c>
      <c r="G1293" s="1">
        <f>VLOOKUP(A1293,'ADM Details FY17'!$A$3:$H$3515,8,FALSE)</f>
        <v>0</v>
      </c>
      <c r="H1293" s="1">
        <f>VLOOKUP(A1293,'ADM Details FY17'!$A$3:$I$3515,9,FALSE)</f>
        <v>0</v>
      </c>
      <c r="I1293" s="1">
        <f>VLOOKUP(A1293,'ADM Details FY17'!$A$3:$J$3517,10,FALSE)</f>
        <v>0</v>
      </c>
      <c r="J1293" s="1">
        <f>VLOOKUP(A1293,'ADM Details FY17'!$A$3:$K$3515,11,FALSE)</f>
        <v>1</v>
      </c>
      <c r="K1293" s="1">
        <f>VLOOKUP(A1293,'ADM Details FY17'!$A$3:$M$3515,13,FALSE)</f>
        <v>1</v>
      </c>
      <c r="L1293" s="1">
        <f>VLOOKUP(A1293,'ADM Details FY17'!$A$3:$O$3515,15,FALSE)</f>
        <v>0</v>
      </c>
      <c r="M1293" s="1">
        <f>VLOOKUP(A1293,'ADM Details FY17'!$A$3:$P$3515,16,FALSE)</f>
        <v>0</v>
      </c>
      <c r="N1293" s="1">
        <f>VLOOKUP(A1293,'ADM Details FY17'!$A$3:$Q$3515,17,FALSE)</f>
        <v>0</v>
      </c>
      <c r="O1293" s="1">
        <f>VLOOKUP(A1293,'ADM Details FY17'!$A$3:$S$3515,19,FALSE)</f>
        <v>0</v>
      </c>
      <c r="P1293" s="1">
        <f>VLOOKUP(A1293,'ADM Details FY17'!$A$3:$U$3515,21,FALSE)</f>
        <v>0</v>
      </c>
      <c r="Q1293" s="1">
        <f>VLOOKUP(A1293,'ADM Details FY17'!$A$3:$V$3515,22,FALSE)</f>
        <v>0</v>
      </c>
      <c r="R1293" s="1">
        <f>VLOOKUP(A1293,'ADM Details FY17'!$A$3:$W$3515,23,FALSE)</f>
        <v>0</v>
      </c>
      <c r="S1293" s="1">
        <f>VLOOKUP(A1293,'ADM Details FY17'!$A$3:$X$3515,24,FALSE)</f>
        <v>0</v>
      </c>
      <c r="T1293" s="1">
        <f>VLOOKUP(A1293,'ADM Details FY17'!$A$3:$Y$3515,25,FALSE)</f>
        <v>0</v>
      </c>
      <c r="U1293" s="1">
        <f>VLOOKUP(A1293,'ADM Details FY17'!$A$3:$AA$3515,27,FALSE)</f>
        <v>0</v>
      </c>
      <c r="V1293" s="1">
        <f>IFERROR(VLOOKUP(C1293,'eindex _tget pp '!$A$4:$E$615,5,FALSE),0)</f>
        <v>1242.5459185381035</v>
      </c>
      <c r="W1293" s="31">
        <f>IFERROR(VLOOKUP(C1293,'eindex _tget pp '!$A$4:$F$615,6,FALSE),0)</f>
        <v>2.9265225489</v>
      </c>
      <c r="X1293" s="4">
        <f>IFERROR(VLOOKUP(B1293,'eschools 16'!$A$2:$F$25,6,FALSE),1)</f>
        <v>1</v>
      </c>
      <c r="Y1293" s="1">
        <f t="shared" si="100"/>
        <v>310.64</v>
      </c>
      <c r="Z1293" s="1">
        <f t="shared" si="101"/>
        <v>796.01</v>
      </c>
      <c r="AA1293" s="31">
        <f>IFERROR(VLOOKUP(C1293,'eindex _tget pp '!$A$4:$G$615,7,FALSE),0)</f>
        <v>0.79778696400000004</v>
      </c>
      <c r="AB1293" s="1">
        <f>VLOOKUP(A1293,'ADM Details FY17'!$A$3:$AB$3515,28,FALSE)</f>
        <v>0</v>
      </c>
      <c r="AC1293" s="1">
        <f t="shared" si="102"/>
        <v>0</v>
      </c>
      <c r="AD1293" s="1">
        <f t="shared" si="103"/>
        <v>1</v>
      </c>
      <c r="AE1293" s="1">
        <f t="shared" si="104"/>
        <v>150</v>
      </c>
    </row>
    <row r="1294" spans="1:31" x14ac:dyDescent="0.25">
      <c r="A1294" t="str">
        <f>B1294&amp;"-"&amp;COUNTIF($B$3:B1294,B1294)</f>
        <v>305-16</v>
      </c>
      <c r="B1294">
        <v>305</v>
      </c>
      <c r="C1294" s="18">
        <f>VLOOKUP(A1294,'ADM Details FY17'!$A$3:$D$3515,4,FALSE)</f>
        <v>0</v>
      </c>
      <c r="D1294" s="1">
        <f>VLOOKUP(A1294,'ADM Details FY17'!$A$3:$E$3515,5,FALSE)</f>
        <v>0</v>
      </c>
      <c r="E1294" s="1">
        <f>VLOOKUP(A1294,'ADM Details FY17'!$A$3:$F$3515,6,FALSE)</f>
        <v>0</v>
      </c>
      <c r="F1294" s="1">
        <f>VLOOKUP(A1294,'ADM Details FY17'!$A$3:$G$3515,7,FALSE)</f>
        <v>0</v>
      </c>
      <c r="G1294" s="1">
        <f>VLOOKUP(A1294,'ADM Details FY17'!$A$3:$H$3515,8,FALSE)</f>
        <v>0</v>
      </c>
      <c r="H1294" s="1">
        <f>VLOOKUP(A1294,'ADM Details FY17'!$A$3:$I$3515,9,FALSE)</f>
        <v>0</v>
      </c>
      <c r="I1294" s="1">
        <f>VLOOKUP(A1294,'ADM Details FY17'!$A$3:$J$3517,10,FALSE)</f>
        <v>0</v>
      </c>
      <c r="J1294" s="1">
        <f>VLOOKUP(A1294,'ADM Details FY17'!$A$3:$K$3515,11,FALSE)</f>
        <v>0</v>
      </c>
      <c r="K1294" s="1">
        <f>VLOOKUP(A1294,'ADM Details FY17'!$A$3:$M$3515,13,FALSE)</f>
        <v>0</v>
      </c>
      <c r="L1294" s="1">
        <f>VLOOKUP(A1294,'ADM Details FY17'!$A$3:$O$3515,15,FALSE)</f>
        <v>0</v>
      </c>
      <c r="M1294" s="1">
        <f>VLOOKUP(A1294,'ADM Details FY17'!$A$3:$P$3515,16,FALSE)</f>
        <v>0</v>
      </c>
      <c r="N1294" s="1">
        <f>VLOOKUP(A1294,'ADM Details FY17'!$A$3:$Q$3515,17,FALSE)</f>
        <v>0</v>
      </c>
      <c r="O1294" s="1">
        <f>VLOOKUP(A1294,'ADM Details FY17'!$A$3:$S$3515,19,FALSE)</f>
        <v>0</v>
      </c>
      <c r="P1294" s="1">
        <f>VLOOKUP(A1294,'ADM Details FY17'!$A$3:$U$3515,21,FALSE)</f>
        <v>0</v>
      </c>
      <c r="Q1294" s="1">
        <f>VLOOKUP(A1294,'ADM Details FY17'!$A$3:$V$3515,22,FALSE)</f>
        <v>0</v>
      </c>
      <c r="R1294" s="1">
        <f>VLOOKUP(A1294,'ADM Details FY17'!$A$3:$W$3515,23,FALSE)</f>
        <v>0</v>
      </c>
      <c r="S1294" s="1">
        <f>VLOOKUP(A1294,'ADM Details FY17'!$A$3:$X$3515,24,FALSE)</f>
        <v>0</v>
      </c>
      <c r="T1294" s="1">
        <f>VLOOKUP(A1294,'ADM Details FY17'!$A$3:$Y$3515,25,FALSE)</f>
        <v>0</v>
      </c>
      <c r="U1294" s="1">
        <f>VLOOKUP(A1294,'ADM Details FY17'!$A$3:$AA$3515,27,FALSE)</f>
        <v>0</v>
      </c>
      <c r="V1294" s="1">
        <f>IFERROR(VLOOKUP(C1294,'eindex _tget pp '!$A$4:$E$615,5,FALSE),0)</f>
        <v>0</v>
      </c>
      <c r="W1294" s="31">
        <f>IFERROR(VLOOKUP(C1294,'eindex _tget pp '!$A$4:$F$615,6,FALSE),0)</f>
        <v>0</v>
      </c>
      <c r="X1294" s="4">
        <f>IFERROR(VLOOKUP(B1294,'eschools 16'!$A$2:$F$25,6,FALSE),1)</f>
        <v>1</v>
      </c>
      <c r="Y1294" s="1">
        <f t="shared" si="100"/>
        <v>0</v>
      </c>
      <c r="Z1294" s="1">
        <f t="shared" si="101"/>
        <v>0</v>
      </c>
      <c r="AA1294" s="31">
        <f>IFERROR(VLOOKUP(C1294,'eindex _tget pp '!$A$4:$G$615,7,FALSE),0)</f>
        <v>0</v>
      </c>
      <c r="AB1294" s="1">
        <f>VLOOKUP(A1294,'ADM Details FY17'!$A$3:$AB$3515,28,FALSE)</f>
        <v>0</v>
      </c>
      <c r="AC1294" s="1">
        <f t="shared" si="102"/>
        <v>0</v>
      </c>
      <c r="AD1294" s="1">
        <f t="shared" si="103"/>
        <v>0</v>
      </c>
      <c r="AE1294" s="1">
        <f t="shared" si="104"/>
        <v>0</v>
      </c>
    </row>
    <row r="1295" spans="1:31" x14ac:dyDescent="0.25">
      <c r="A1295" t="str">
        <f>B1295&amp;"-"&amp;COUNTIF($B$3:B1295,B1295)</f>
        <v>305-17</v>
      </c>
      <c r="B1295">
        <v>305</v>
      </c>
      <c r="C1295" s="18">
        <f>VLOOKUP(A1295,'ADM Details FY17'!$A$3:$D$3515,4,FALSE)</f>
        <v>0</v>
      </c>
      <c r="D1295" s="1">
        <f>VLOOKUP(A1295,'ADM Details FY17'!$A$3:$E$3515,5,FALSE)</f>
        <v>0</v>
      </c>
      <c r="E1295" s="1">
        <f>VLOOKUP(A1295,'ADM Details FY17'!$A$3:$F$3515,6,FALSE)</f>
        <v>0</v>
      </c>
      <c r="F1295" s="1">
        <f>VLOOKUP(A1295,'ADM Details FY17'!$A$3:$G$3515,7,FALSE)</f>
        <v>0</v>
      </c>
      <c r="G1295" s="1">
        <f>VLOOKUP(A1295,'ADM Details FY17'!$A$3:$H$3515,8,FALSE)</f>
        <v>0</v>
      </c>
      <c r="H1295" s="1">
        <f>VLOOKUP(A1295,'ADM Details FY17'!$A$3:$I$3515,9,FALSE)</f>
        <v>0</v>
      </c>
      <c r="I1295" s="1">
        <f>VLOOKUP(A1295,'ADM Details FY17'!$A$3:$J$3517,10,FALSE)</f>
        <v>0</v>
      </c>
      <c r="J1295" s="1">
        <f>VLOOKUP(A1295,'ADM Details FY17'!$A$3:$K$3515,11,FALSE)</f>
        <v>0</v>
      </c>
      <c r="K1295" s="1">
        <f>VLOOKUP(A1295,'ADM Details FY17'!$A$3:$M$3515,13,FALSE)</f>
        <v>0</v>
      </c>
      <c r="L1295" s="1">
        <f>VLOOKUP(A1295,'ADM Details FY17'!$A$3:$O$3515,15,FALSE)</f>
        <v>0</v>
      </c>
      <c r="M1295" s="1">
        <f>VLOOKUP(A1295,'ADM Details FY17'!$A$3:$P$3515,16,FALSE)</f>
        <v>0</v>
      </c>
      <c r="N1295" s="1">
        <f>VLOOKUP(A1295,'ADM Details FY17'!$A$3:$Q$3515,17,FALSE)</f>
        <v>0</v>
      </c>
      <c r="O1295" s="1">
        <f>VLOOKUP(A1295,'ADM Details FY17'!$A$3:$S$3515,19,FALSE)</f>
        <v>0</v>
      </c>
      <c r="P1295" s="1">
        <f>VLOOKUP(A1295,'ADM Details FY17'!$A$3:$U$3515,21,FALSE)</f>
        <v>0</v>
      </c>
      <c r="Q1295" s="1">
        <f>VLOOKUP(A1295,'ADM Details FY17'!$A$3:$V$3515,22,FALSE)</f>
        <v>0</v>
      </c>
      <c r="R1295" s="1">
        <f>VLOOKUP(A1295,'ADM Details FY17'!$A$3:$W$3515,23,FALSE)</f>
        <v>0</v>
      </c>
      <c r="S1295" s="1">
        <f>VLOOKUP(A1295,'ADM Details FY17'!$A$3:$X$3515,24,FALSE)</f>
        <v>0</v>
      </c>
      <c r="T1295" s="1">
        <f>VLOOKUP(A1295,'ADM Details FY17'!$A$3:$Y$3515,25,FALSE)</f>
        <v>0</v>
      </c>
      <c r="U1295" s="1">
        <f>VLOOKUP(A1295,'ADM Details FY17'!$A$3:$AA$3515,27,FALSE)</f>
        <v>0</v>
      </c>
      <c r="V1295" s="1">
        <f>IFERROR(VLOOKUP(C1295,'eindex _tget pp '!$A$4:$E$615,5,FALSE),0)</f>
        <v>0</v>
      </c>
      <c r="W1295" s="31">
        <f>IFERROR(VLOOKUP(C1295,'eindex _tget pp '!$A$4:$F$615,6,FALSE),0)</f>
        <v>0</v>
      </c>
      <c r="X1295" s="4">
        <f>IFERROR(VLOOKUP(B1295,'eschools 16'!$A$2:$F$25,6,FALSE),1)</f>
        <v>1</v>
      </c>
      <c r="Y1295" s="1">
        <f t="shared" si="100"/>
        <v>0</v>
      </c>
      <c r="Z1295" s="1">
        <f t="shared" si="101"/>
        <v>0</v>
      </c>
      <c r="AA1295" s="31">
        <f>IFERROR(VLOOKUP(C1295,'eindex _tget pp '!$A$4:$G$615,7,FALSE),0)</f>
        <v>0</v>
      </c>
      <c r="AB1295" s="1">
        <f>VLOOKUP(A1295,'ADM Details FY17'!$A$3:$AB$3515,28,FALSE)</f>
        <v>0</v>
      </c>
      <c r="AC1295" s="1">
        <f t="shared" si="102"/>
        <v>0</v>
      </c>
      <c r="AD1295" s="1">
        <f t="shared" si="103"/>
        <v>0</v>
      </c>
      <c r="AE1295" s="1">
        <f t="shared" si="104"/>
        <v>0</v>
      </c>
    </row>
    <row r="1296" spans="1:31" x14ac:dyDescent="0.25">
      <c r="A1296" t="str">
        <f>B1296&amp;"-"&amp;COUNTIF($B$3:B1296,B1296)</f>
        <v>305-18</v>
      </c>
      <c r="B1296">
        <v>305</v>
      </c>
      <c r="C1296" s="18">
        <f>VLOOKUP(A1296,'ADM Details FY17'!$A$3:$D$3515,4,FALSE)</f>
        <v>0</v>
      </c>
      <c r="D1296" s="1">
        <f>VLOOKUP(A1296,'ADM Details FY17'!$A$3:$E$3515,5,FALSE)</f>
        <v>0</v>
      </c>
      <c r="E1296" s="1">
        <f>VLOOKUP(A1296,'ADM Details FY17'!$A$3:$F$3515,6,FALSE)</f>
        <v>0</v>
      </c>
      <c r="F1296" s="1">
        <f>VLOOKUP(A1296,'ADM Details FY17'!$A$3:$G$3515,7,FALSE)</f>
        <v>0</v>
      </c>
      <c r="G1296" s="1">
        <f>VLOOKUP(A1296,'ADM Details FY17'!$A$3:$H$3515,8,FALSE)</f>
        <v>0</v>
      </c>
      <c r="H1296" s="1">
        <f>VLOOKUP(A1296,'ADM Details FY17'!$A$3:$I$3515,9,FALSE)</f>
        <v>0</v>
      </c>
      <c r="I1296" s="1">
        <f>VLOOKUP(A1296,'ADM Details FY17'!$A$3:$J$3517,10,FALSE)</f>
        <v>0</v>
      </c>
      <c r="J1296" s="1">
        <f>VLOOKUP(A1296,'ADM Details FY17'!$A$3:$K$3515,11,FALSE)</f>
        <v>0</v>
      </c>
      <c r="K1296" s="1">
        <f>VLOOKUP(A1296,'ADM Details FY17'!$A$3:$M$3515,13,FALSE)</f>
        <v>0</v>
      </c>
      <c r="L1296" s="1">
        <f>VLOOKUP(A1296,'ADM Details FY17'!$A$3:$O$3515,15,FALSE)</f>
        <v>0</v>
      </c>
      <c r="M1296" s="1">
        <f>VLOOKUP(A1296,'ADM Details FY17'!$A$3:$P$3515,16,FALSE)</f>
        <v>0</v>
      </c>
      <c r="N1296" s="1">
        <f>VLOOKUP(A1296,'ADM Details FY17'!$A$3:$Q$3515,17,FALSE)</f>
        <v>0</v>
      </c>
      <c r="O1296" s="1">
        <f>VLOOKUP(A1296,'ADM Details FY17'!$A$3:$S$3515,19,FALSE)</f>
        <v>0</v>
      </c>
      <c r="P1296" s="1">
        <f>VLOOKUP(A1296,'ADM Details FY17'!$A$3:$U$3515,21,FALSE)</f>
        <v>0</v>
      </c>
      <c r="Q1296" s="1">
        <f>VLOOKUP(A1296,'ADM Details FY17'!$A$3:$V$3515,22,FALSE)</f>
        <v>0</v>
      </c>
      <c r="R1296" s="1">
        <f>VLOOKUP(A1296,'ADM Details FY17'!$A$3:$W$3515,23,FALSE)</f>
        <v>0</v>
      </c>
      <c r="S1296" s="1">
        <f>VLOOKUP(A1296,'ADM Details FY17'!$A$3:$X$3515,24,FALSE)</f>
        <v>0</v>
      </c>
      <c r="T1296" s="1">
        <f>VLOOKUP(A1296,'ADM Details FY17'!$A$3:$Y$3515,25,FALSE)</f>
        <v>0</v>
      </c>
      <c r="U1296" s="1">
        <f>VLOOKUP(A1296,'ADM Details FY17'!$A$3:$AA$3515,27,FALSE)</f>
        <v>0</v>
      </c>
      <c r="V1296" s="1">
        <f>IFERROR(VLOOKUP(C1296,'eindex _tget pp '!$A$4:$E$615,5,FALSE),0)</f>
        <v>0</v>
      </c>
      <c r="W1296" s="31">
        <f>IFERROR(VLOOKUP(C1296,'eindex _tget pp '!$A$4:$F$615,6,FALSE),0)</f>
        <v>0</v>
      </c>
      <c r="X1296" s="4">
        <f>IFERROR(VLOOKUP(B1296,'eschools 16'!$A$2:$F$25,6,FALSE),1)</f>
        <v>1</v>
      </c>
      <c r="Y1296" s="1">
        <f t="shared" si="100"/>
        <v>0</v>
      </c>
      <c r="Z1296" s="1">
        <f t="shared" si="101"/>
        <v>0</v>
      </c>
      <c r="AA1296" s="31">
        <f>IFERROR(VLOOKUP(C1296,'eindex _tget pp '!$A$4:$G$615,7,FALSE),0)</f>
        <v>0</v>
      </c>
      <c r="AB1296" s="1">
        <f>VLOOKUP(A1296,'ADM Details FY17'!$A$3:$AB$3515,28,FALSE)</f>
        <v>0</v>
      </c>
      <c r="AC1296" s="1">
        <f t="shared" si="102"/>
        <v>0</v>
      </c>
      <c r="AD1296" s="1">
        <f t="shared" si="103"/>
        <v>0</v>
      </c>
      <c r="AE1296" s="1">
        <f t="shared" si="104"/>
        <v>0</v>
      </c>
    </row>
    <row r="1297" spans="1:31" x14ac:dyDescent="0.25">
      <c r="A1297" t="str">
        <f>B1297&amp;"-"&amp;COUNTIF($B$3:B1297,B1297)</f>
        <v>305-19</v>
      </c>
      <c r="B1297">
        <v>305</v>
      </c>
      <c r="C1297" s="18">
        <f>VLOOKUP(A1297,'ADM Details FY17'!$A$3:$D$3515,4,FALSE)</f>
        <v>0</v>
      </c>
      <c r="D1297" s="1">
        <f>VLOOKUP(A1297,'ADM Details FY17'!$A$3:$E$3515,5,FALSE)</f>
        <v>0</v>
      </c>
      <c r="E1297" s="1">
        <f>VLOOKUP(A1297,'ADM Details FY17'!$A$3:$F$3515,6,FALSE)</f>
        <v>0</v>
      </c>
      <c r="F1297" s="1">
        <f>VLOOKUP(A1297,'ADM Details FY17'!$A$3:$G$3515,7,FALSE)</f>
        <v>0</v>
      </c>
      <c r="G1297" s="1">
        <f>VLOOKUP(A1297,'ADM Details FY17'!$A$3:$H$3515,8,FALSE)</f>
        <v>0</v>
      </c>
      <c r="H1297" s="1">
        <f>VLOOKUP(A1297,'ADM Details FY17'!$A$3:$I$3515,9,FALSE)</f>
        <v>0</v>
      </c>
      <c r="I1297" s="1">
        <f>VLOOKUP(A1297,'ADM Details FY17'!$A$3:$J$3517,10,FALSE)</f>
        <v>0</v>
      </c>
      <c r="J1297" s="1">
        <f>VLOOKUP(A1297,'ADM Details FY17'!$A$3:$K$3515,11,FALSE)</f>
        <v>0</v>
      </c>
      <c r="K1297" s="1">
        <f>VLOOKUP(A1297,'ADM Details FY17'!$A$3:$M$3515,13,FALSE)</f>
        <v>0</v>
      </c>
      <c r="L1297" s="1">
        <f>VLOOKUP(A1297,'ADM Details FY17'!$A$3:$O$3515,15,FALSE)</f>
        <v>0</v>
      </c>
      <c r="M1297" s="1">
        <f>VLOOKUP(A1297,'ADM Details FY17'!$A$3:$P$3515,16,FALSE)</f>
        <v>0</v>
      </c>
      <c r="N1297" s="1">
        <f>VLOOKUP(A1297,'ADM Details FY17'!$A$3:$Q$3515,17,FALSE)</f>
        <v>0</v>
      </c>
      <c r="O1297" s="1">
        <f>VLOOKUP(A1297,'ADM Details FY17'!$A$3:$S$3515,19,FALSE)</f>
        <v>0</v>
      </c>
      <c r="P1297" s="1">
        <f>VLOOKUP(A1297,'ADM Details FY17'!$A$3:$U$3515,21,FALSE)</f>
        <v>0</v>
      </c>
      <c r="Q1297" s="1">
        <f>VLOOKUP(A1297,'ADM Details FY17'!$A$3:$V$3515,22,FALSE)</f>
        <v>0</v>
      </c>
      <c r="R1297" s="1">
        <f>VLOOKUP(A1297,'ADM Details FY17'!$A$3:$W$3515,23,FALSE)</f>
        <v>0</v>
      </c>
      <c r="S1297" s="1">
        <f>VLOOKUP(A1297,'ADM Details FY17'!$A$3:$X$3515,24,FALSE)</f>
        <v>0</v>
      </c>
      <c r="T1297" s="1">
        <f>VLOOKUP(A1297,'ADM Details FY17'!$A$3:$Y$3515,25,FALSE)</f>
        <v>0</v>
      </c>
      <c r="U1297" s="1">
        <f>VLOOKUP(A1297,'ADM Details FY17'!$A$3:$AA$3515,27,FALSE)</f>
        <v>0</v>
      </c>
      <c r="V1297" s="1">
        <f>IFERROR(VLOOKUP(C1297,'eindex _tget pp '!$A$4:$E$615,5,FALSE),0)</f>
        <v>0</v>
      </c>
      <c r="W1297" s="31">
        <f>IFERROR(VLOOKUP(C1297,'eindex _tget pp '!$A$4:$F$615,6,FALSE),0)</f>
        <v>0</v>
      </c>
      <c r="X1297" s="4">
        <f>IFERROR(VLOOKUP(B1297,'eschools 16'!$A$2:$F$25,6,FALSE),1)</f>
        <v>1</v>
      </c>
      <c r="Y1297" s="1">
        <f t="shared" si="100"/>
        <v>0</v>
      </c>
      <c r="Z1297" s="1">
        <f t="shared" si="101"/>
        <v>0</v>
      </c>
      <c r="AA1297" s="31">
        <f>IFERROR(VLOOKUP(C1297,'eindex _tget pp '!$A$4:$G$615,7,FALSE),0)</f>
        <v>0</v>
      </c>
      <c r="AB1297" s="1">
        <f>VLOOKUP(A1297,'ADM Details FY17'!$A$3:$AB$3515,28,FALSE)</f>
        <v>0</v>
      </c>
      <c r="AC1297" s="1">
        <f t="shared" si="102"/>
        <v>0</v>
      </c>
      <c r="AD1297" s="1">
        <f t="shared" si="103"/>
        <v>0</v>
      </c>
      <c r="AE1297" s="1">
        <f t="shared" si="104"/>
        <v>0</v>
      </c>
    </row>
    <row r="1298" spans="1:31" x14ac:dyDescent="0.25">
      <c r="A1298" t="str">
        <f>B1298&amp;"-"&amp;COUNTIF($B$3:B1298,B1298)</f>
        <v>305-20</v>
      </c>
      <c r="B1298">
        <v>305</v>
      </c>
      <c r="C1298" s="18">
        <f>VLOOKUP(A1298,'ADM Details FY17'!$A$3:$D$3515,4,FALSE)</f>
        <v>0</v>
      </c>
      <c r="D1298" s="1">
        <f>VLOOKUP(A1298,'ADM Details FY17'!$A$3:$E$3515,5,FALSE)</f>
        <v>0</v>
      </c>
      <c r="E1298" s="1">
        <f>VLOOKUP(A1298,'ADM Details FY17'!$A$3:$F$3515,6,FALSE)</f>
        <v>0</v>
      </c>
      <c r="F1298" s="1">
        <f>VLOOKUP(A1298,'ADM Details FY17'!$A$3:$G$3515,7,FALSE)</f>
        <v>0</v>
      </c>
      <c r="G1298" s="1">
        <f>VLOOKUP(A1298,'ADM Details FY17'!$A$3:$H$3515,8,FALSE)</f>
        <v>0</v>
      </c>
      <c r="H1298" s="1">
        <f>VLOOKUP(A1298,'ADM Details FY17'!$A$3:$I$3515,9,FALSE)</f>
        <v>0</v>
      </c>
      <c r="I1298" s="1">
        <f>VLOOKUP(A1298,'ADM Details FY17'!$A$3:$J$3517,10,FALSE)</f>
        <v>0</v>
      </c>
      <c r="J1298" s="1">
        <f>VLOOKUP(A1298,'ADM Details FY17'!$A$3:$K$3515,11,FALSE)</f>
        <v>0</v>
      </c>
      <c r="K1298" s="1">
        <f>VLOOKUP(A1298,'ADM Details FY17'!$A$3:$M$3515,13,FALSE)</f>
        <v>0</v>
      </c>
      <c r="L1298" s="1">
        <f>VLOOKUP(A1298,'ADM Details FY17'!$A$3:$O$3515,15,FALSE)</f>
        <v>0</v>
      </c>
      <c r="M1298" s="1">
        <f>VLOOKUP(A1298,'ADM Details FY17'!$A$3:$P$3515,16,FALSE)</f>
        <v>0</v>
      </c>
      <c r="N1298" s="1">
        <f>VLOOKUP(A1298,'ADM Details FY17'!$A$3:$Q$3515,17,FALSE)</f>
        <v>0</v>
      </c>
      <c r="O1298" s="1">
        <f>VLOOKUP(A1298,'ADM Details FY17'!$A$3:$S$3515,19,FALSE)</f>
        <v>0</v>
      </c>
      <c r="P1298" s="1">
        <f>VLOOKUP(A1298,'ADM Details FY17'!$A$3:$U$3515,21,FALSE)</f>
        <v>0</v>
      </c>
      <c r="Q1298" s="1">
        <f>VLOOKUP(A1298,'ADM Details FY17'!$A$3:$V$3515,22,FALSE)</f>
        <v>0</v>
      </c>
      <c r="R1298" s="1">
        <f>VLOOKUP(A1298,'ADM Details FY17'!$A$3:$W$3515,23,FALSE)</f>
        <v>0</v>
      </c>
      <c r="S1298" s="1">
        <f>VLOOKUP(A1298,'ADM Details FY17'!$A$3:$X$3515,24,FALSE)</f>
        <v>0</v>
      </c>
      <c r="T1298" s="1">
        <f>VLOOKUP(A1298,'ADM Details FY17'!$A$3:$Y$3515,25,FALSE)</f>
        <v>0</v>
      </c>
      <c r="U1298" s="1">
        <f>VLOOKUP(A1298,'ADM Details FY17'!$A$3:$AA$3515,27,FALSE)</f>
        <v>0</v>
      </c>
      <c r="V1298" s="1">
        <f>IFERROR(VLOOKUP(C1298,'eindex _tget pp '!$A$4:$E$615,5,FALSE),0)</f>
        <v>0</v>
      </c>
      <c r="W1298" s="31">
        <f>IFERROR(VLOOKUP(C1298,'eindex _tget pp '!$A$4:$F$615,6,FALSE),0)</f>
        <v>0</v>
      </c>
      <c r="X1298" s="4">
        <f>IFERROR(VLOOKUP(B1298,'eschools 16'!$A$2:$F$25,6,FALSE),1)</f>
        <v>1</v>
      </c>
      <c r="Y1298" s="1">
        <f t="shared" si="100"/>
        <v>0</v>
      </c>
      <c r="Z1298" s="1">
        <f t="shared" si="101"/>
        <v>0</v>
      </c>
      <c r="AA1298" s="31">
        <f>IFERROR(VLOOKUP(C1298,'eindex _tget pp '!$A$4:$G$615,7,FALSE),0)</f>
        <v>0</v>
      </c>
      <c r="AB1298" s="1">
        <f>VLOOKUP(A1298,'ADM Details FY17'!$A$3:$AB$3515,28,FALSE)</f>
        <v>0</v>
      </c>
      <c r="AC1298" s="1">
        <f t="shared" si="102"/>
        <v>0</v>
      </c>
      <c r="AD1298" s="1">
        <f t="shared" si="103"/>
        <v>0</v>
      </c>
      <c r="AE1298" s="1">
        <f t="shared" si="104"/>
        <v>0</v>
      </c>
    </row>
    <row r="1299" spans="1:31" x14ac:dyDescent="0.25">
      <c r="A1299" t="str">
        <f>B1299&amp;"-"&amp;COUNTIF($B$3:B1299,B1299)</f>
        <v>305-21</v>
      </c>
      <c r="B1299">
        <v>305</v>
      </c>
      <c r="C1299" s="18">
        <f>VLOOKUP(A1299,'ADM Details FY17'!$A$3:$D$3515,4,FALSE)</f>
        <v>0</v>
      </c>
      <c r="D1299" s="1">
        <f>VLOOKUP(A1299,'ADM Details FY17'!$A$3:$E$3515,5,FALSE)</f>
        <v>0</v>
      </c>
      <c r="E1299" s="1">
        <f>VLOOKUP(A1299,'ADM Details FY17'!$A$3:$F$3515,6,FALSE)</f>
        <v>0</v>
      </c>
      <c r="F1299" s="1">
        <f>VLOOKUP(A1299,'ADM Details FY17'!$A$3:$G$3515,7,FALSE)</f>
        <v>0</v>
      </c>
      <c r="G1299" s="1">
        <f>VLOOKUP(A1299,'ADM Details FY17'!$A$3:$H$3515,8,FALSE)</f>
        <v>0</v>
      </c>
      <c r="H1299" s="1">
        <f>VLOOKUP(A1299,'ADM Details FY17'!$A$3:$I$3515,9,FALSE)</f>
        <v>0</v>
      </c>
      <c r="I1299" s="1">
        <f>VLOOKUP(A1299,'ADM Details FY17'!$A$3:$J$3517,10,FALSE)</f>
        <v>0</v>
      </c>
      <c r="J1299" s="1">
        <f>VLOOKUP(A1299,'ADM Details FY17'!$A$3:$K$3515,11,FALSE)</f>
        <v>0</v>
      </c>
      <c r="K1299" s="1">
        <f>VLOOKUP(A1299,'ADM Details FY17'!$A$3:$M$3515,13,FALSE)</f>
        <v>0</v>
      </c>
      <c r="L1299" s="1">
        <f>VLOOKUP(A1299,'ADM Details FY17'!$A$3:$O$3515,15,FALSE)</f>
        <v>0</v>
      </c>
      <c r="M1299" s="1">
        <f>VLOOKUP(A1299,'ADM Details FY17'!$A$3:$P$3515,16,FALSE)</f>
        <v>0</v>
      </c>
      <c r="N1299" s="1">
        <f>VLOOKUP(A1299,'ADM Details FY17'!$A$3:$Q$3515,17,FALSE)</f>
        <v>0</v>
      </c>
      <c r="O1299" s="1">
        <f>VLOOKUP(A1299,'ADM Details FY17'!$A$3:$S$3515,19,FALSE)</f>
        <v>0</v>
      </c>
      <c r="P1299" s="1">
        <f>VLOOKUP(A1299,'ADM Details FY17'!$A$3:$U$3515,21,FALSE)</f>
        <v>0</v>
      </c>
      <c r="Q1299" s="1">
        <f>VLOOKUP(A1299,'ADM Details FY17'!$A$3:$V$3515,22,FALSE)</f>
        <v>0</v>
      </c>
      <c r="R1299" s="1">
        <f>VLOOKUP(A1299,'ADM Details FY17'!$A$3:$W$3515,23,FALSE)</f>
        <v>0</v>
      </c>
      <c r="S1299" s="1">
        <f>VLOOKUP(A1299,'ADM Details FY17'!$A$3:$X$3515,24,FALSE)</f>
        <v>0</v>
      </c>
      <c r="T1299" s="1">
        <f>VLOOKUP(A1299,'ADM Details FY17'!$A$3:$Y$3515,25,FALSE)</f>
        <v>0</v>
      </c>
      <c r="U1299" s="1">
        <f>VLOOKUP(A1299,'ADM Details FY17'!$A$3:$AA$3515,27,FALSE)</f>
        <v>0</v>
      </c>
      <c r="V1299" s="1">
        <f>IFERROR(VLOOKUP(C1299,'eindex _tget pp '!$A$4:$E$615,5,FALSE),0)</f>
        <v>0</v>
      </c>
      <c r="W1299" s="31">
        <f>IFERROR(VLOOKUP(C1299,'eindex _tget pp '!$A$4:$F$615,6,FALSE),0)</f>
        <v>0</v>
      </c>
      <c r="X1299" s="4">
        <f>IFERROR(VLOOKUP(B1299,'eschools 16'!$A$2:$F$25,6,FALSE),1)</f>
        <v>1</v>
      </c>
      <c r="Y1299" s="1">
        <f t="shared" si="100"/>
        <v>0</v>
      </c>
      <c r="Z1299" s="1">
        <f t="shared" si="101"/>
        <v>0</v>
      </c>
      <c r="AA1299" s="31">
        <f>IFERROR(VLOOKUP(C1299,'eindex _tget pp '!$A$4:$G$615,7,FALSE),0)</f>
        <v>0</v>
      </c>
      <c r="AB1299" s="1">
        <f>VLOOKUP(A1299,'ADM Details FY17'!$A$3:$AB$3515,28,FALSE)</f>
        <v>0</v>
      </c>
      <c r="AC1299" s="1">
        <f t="shared" si="102"/>
        <v>0</v>
      </c>
      <c r="AD1299" s="1">
        <f t="shared" si="103"/>
        <v>0</v>
      </c>
      <c r="AE1299" s="1">
        <f t="shared" si="104"/>
        <v>0</v>
      </c>
    </row>
    <row r="1300" spans="1:31" x14ac:dyDescent="0.25">
      <c r="A1300" t="str">
        <f>B1300&amp;"-"&amp;COUNTIF($B$3:B1300,B1300)</f>
        <v>305-22</v>
      </c>
      <c r="B1300">
        <v>305</v>
      </c>
      <c r="C1300" s="18">
        <f>VLOOKUP(A1300,'ADM Details FY17'!$A$3:$D$3515,4,FALSE)</f>
        <v>0</v>
      </c>
      <c r="D1300" s="1">
        <f>VLOOKUP(A1300,'ADM Details FY17'!$A$3:$E$3515,5,FALSE)</f>
        <v>0</v>
      </c>
      <c r="E1300" s="1">
        <f>VLOOKUP(A1300,'ADM Details FY17'!$A$3:$F$3515,6,FALSE)</f>
        <v>0</v>
      </c>
      <c r="F1300" s="1">
        <f>VLOOKUP(A1300,'ADM Details FY17'!$A$3:$G$3515,7,FALSE)</f>
        <v>0</v>
      </c>
      <c r="G1300" s="1">
        <f>VLOOKUP(A1300,'ADM Details FY17'!$A$3:$H$3515,8,FALSE)</f>
        <v>0</v>
      </c>
      <c r="H1300" s="1">
        <f>VLOOKUP(A1300,'ADM Details FY17'!$A$3:$I$3515,9,FALSE)</f>
        <v>0</v>
      </c>
      <c r="I1300" s="1">
        <f>VLOOKUP(A1300,'ADM Details FY17'!$A$3:$J$3517,10,FALSE)</f>
        <v>0</v>
      </c>
      <c r="J1300" s="1">
        <f>VLOOKUP(A1300,'ADM Details FY17'!$A$3:$K$3515,11,FALSE)</f>
        <v>0</v>
      </c>
      <c r="K1300" s="1">
        <f>VLOOKUP(A1300,'ADM Details FY17'!$A$3:$M$3515,13,FALSE)</f>
        <v>0</v>
      </c>
      <c r="L1300" s="1">
        <f>VLOOKUP(A1300,'ADM Details FY17'!$A$3:$O$3515,15,FALSE)</f>
        <v>0</v>
      </c>
      <c r="M1300" s="1">
        <f>VLOOKUP(A1300,'ADM Details FY17'!$A$3:$P$3515,16,FALSE)</f>
        <v>0</v>
      </c>
      <c r="N1300" s="1">
        <f>VLOOKUP(A1300,'ADM Details FY17'!$A$3:$Q$3515,17,FALSE)</f>
        <v>0</v>
      </c>
      <c r="O1300" s="1">
        <f>VLOOKUP(A1300,'ADM Details FY17'!$A$3:$S$3515,19,FALSE)</f>
        <v>0</v>
      </c>
      <c r="P1300" s="1">
        <f>VLOOKUP(A1300,'ADM Details FY17'!$A$3:$U$3515,21,FALSE)</f>
        <v>0</v>
      </c>
      <c r="Q1300" s="1">
        <f>VLOOKUP(A1300,'ADM Details FY17'!$A$3:$V$3515,22,FALSE)</f>
        <v>0</v>
      </c>
      <c r="R1300" s="1">
        <f>VLOOKUP(A1300,'ADM Details FY17'!$A$3:$W$3515,23,FALSE)</f>
        <v>0</v>
      </c>
      <c r="S1300" s="1">
        <f>VLOOKUP(A1300,'ADM Details FY17'!$A$3:$X$3515,24,FALSE)</f>
        <v>0</v>
      </c>
      <c r="T1300" s="1">
        <f>VLOOKUP(A1300,'ADM Details FY17'!$A$3:$Y$3515,25,FALSE)</f>
        <v>0</v>
      </c>
      <c r="U1300" s="1">
        <f>VLOOKUP(A1300,'ADM Details FY17'!$A$3:$AA$3515,27,FALSE)</f>
        <v>0</v>
      </c>
      <c r="V1300" s="1">
        <f>IFERROR(VLOOKUP(C1300,'eindex _tget pp '!$A$4:$E$615,5,FALSE),0)</f>
        <v>0</v>
      </c>
      <c r="W1300" s="31">
        <f>IFERROR(VLOOKUP(C1300,'eindex _tget pp '!$A$4:$F$615,6,FALSE),0)</f>
        <v>0</v>
      </c>
      <c r="X1300" s="4">
        <f>IFERROR(VLOOKUP(B1300,'eschools 16'!$A$2:$F$25,6,FALSE),1)</f>
        <v>1</v>
      </c>
      <c r="Y1300" s="1">
        <f t="shared" si="100"/>
        <v>0</v>
      </c>
      <c r="Z1300" s="1">
        <f t="shared" si="101"/>
        <v>0</v>
      </c>
      <c r="AA1300" s="31">
        <f>IFERROR(VLOOKUP(C1300,'eindex _tget pp '!$A$4:$G$615,7,FALSE),0)</f>
        <v>0</v>
      </c>
      <c r="AB1300" s="1">
        <f>VLOOKUP(A1300,'ADM Details FY17'!$A$3:$AB$3515,28,FALSE)</f>
        <v>0</v>
      </c>
      <c r="AC1300" s="1">
        <f t="shared" si="102"/>
        <v>0</v>
      </c>
      <c r="AD1300" s="1">
        <f t="shared" si="103"/>
        <v>0</v>
      </c>
      <c r="AE1300" s="1">
        <f t="shared" si="104"/>
        <v>0</v>
      </c>
    </row>
    <row r="1301" spans="1:31" x14ac:dyDescent="0.25">
      <c r="A1301" t="str">
        <f>B1301&amp;"-"&amp;COUNTIF($B$3:B1301,B1301)</f>
        <v>305-23</v>
      </c>
      <c r="B1301">
        <v>305</v>
      </c>
      <c r="C1301" s="18">
        <f>VLOOKUP(A1301,'ADM Details FY17'!$A$3:$D$3515,4,FALSE)</f>
        <v>0</v>
      </c>
      <c r="D1301" s="1">
        <f>VLOOKUP(A1301,'ADM Details FY17'!$A$3:$E$3515,5,FALSE)</f>
        <v>0</v>
      </c>
      <c r="E1301" s="1">
        <f>VLOOKUP(A1301,'ADM Details FY17'!$A$3:$F$3515,6,FALSE)</f>
        <v>0</v>
      </c>
      <c r="F1301" s="1">
        <f>VLOOKUP(A1301,'ADM Details FY17'!$A$3:$G$3515,7,FALSE)</f>
        <v>0</v>
      </c>
      <c r="G1301" s="1">
        <f>VLOOKUP(A1301,'ADM Details FY17'!$A$3:$H$3515,8,FALSE)</f>
        <v>0</v>
      </c>
      <c r="H1301" s="1">
        <f>VLOOKUP(A1301,'ADM Details FY17'!$A$3:$I$3515,9,FALSE)</f>
        <v>0</v>
      </c>
      <c r="I1301" s="1">
        <f>VLOOKUP(A1301,'ADM Details FY17'!$A$3:$J$3517,10,FALSE)</f>
        <v>0</v>
      </c>
      <c r="J1301" s="1">
        <f>VLOOKUP(A1301,'ADM Details FY17'!$A$3:$K$3515,11,FALSE)</f>
        <v>0</v>
      </c>
      <c r="K1301" s="1">
        <f>VLOOKUP(A1301,'ADM Details FY17'!$A$3:$M$3515,13,FALSE)</f>
        <v>0</v>
      </c>
      <c r="L1301" s="1">
        <f>VLOOKUP(A1301,'ADM Details FY17'!$A$3:$O$3515,15,FALSE)</f>
        <v>0</v>
      </c>
      <c r="M1301" s="1">
        <f>VLOOKUP(A1301,'ADM Details FY17'!$A$3:$P$3515,16,FALSE)</f>
        <v>0</v>
      </c>
      <c r="N1301" s="1">
        <f>VLOOKUP(A1301,'ADM Details FY17'!$A$3:$Q$3515,17,FALSE)</f>
        <v>0</v>
      </c>
      <c r="O1301" s="1">
        <f>VLOOKUP(A1301,'ADM Details FY17'!$A$3:$S$3515,19,FALSE)</f>
        <v>0</v>
      </c>
      <c r="P1301" s="1">
        <f>VLOOKUP(A1301,'ADM Details FY17'!$A$3:$U$3515,21,FALSE)</f>
        <v>0</v>
      </c>
      <c r="Q1301" s="1">
        <f>VLOOKUP(A1301,'ADM Details FY17'!$A$3:$V$3515,22,FALSE)</f>
        <v>0</v>
      </c>
      <c r="R1301" s="1">
        <f>VLOOKUP(A1301,'ADM Details FY17'!$A$3:$W$3515,23,FALSE)</f>
        <v>0</v>
      </c>
      <c r="S1301" s="1">
        <f>VLOOKUP(A1301,'ADM Details FY17'!$A$3:$X$3515,24,FALSE)</f>
        <v>0</v>
      </c>
      <c r="T1301" s="1">
        <f>VLOOKUP(A1301,'ADM Details FY17'!$A$3:$Y$3515,25,FALSE)</f>
        <v>0</v>
      </c>
      <c r="U1301" s="1">
        <f>VLOOKUP(A1301,'ADM Details FY17'!$A$3:$AA$3515,27,FALSE)</f>
        <v>0</v>
      </c>
      <c r="V1301" s="1">
        <f>IFERROR(VLOOKUP(C1301,'eindex _tget pp '!$A$4:$E$615,5,FALSE),0)</f>
        <v>0</v>
      </c>
      <c r="W1301" s="31">
        <f>IFERROR(VLOOKUP(C1301,'eindex _tget pp '!$A$4:$F$615,6,FALSE),0)</f>
        <v>0</v>
      </c>
      <c r="X1301" s="4">
        <f>IFERROR(VLOOKUP(B1301,'eschools 16'!$A$2:$F$25,6,FALSE),1)</f>
        <v>1</v>
      </c>
      <c r="Y1301" s="1">
        <f t="shared" si="100"/>
        <v>0</v>
      </c>
      <c r="Z1301" s="1">
        <f t="shared" si="101"/>
        <v>0</v>
      </c>
      <c r="AA1301" s="31">
        <f>IFERROR(VLOOKUP(C1301,'eindex _tget pp '!$A$4:$G$615,7,FALSE),0)</f>
        <v>0</v>
      </c>
      <c r="AB1301" s="1">
        <f>VLOOKUP(A1301,'ADM Details FY17'!$A$3:$AB$3515,28,FALSE)</f>
        <v>0</v>
      </c>
      <c r="AC1301" s="1">
        <f t="shared" si="102"/>
        <v>0</v>
      </c>
      <c r="AD1301" s="1">
        <f t="shared" si="103"/>
        <v>0</v>
      </c>
      <c r="AE1301" s="1">
        <f t="shared" si="104"/>
        <v>0</v>
      </c>
    </row>
    <row r="1302" spans="1:31" x14ac:dyDescent="0.25">
      <c r="A1302" t="str">
        <f>B1302&amp;"-"&amp;COUNTIF($B$3:B1302,B1302)</f>
        <v>305-24</v>
      </c>
      <c r="B1302">
        <v>305</v>
      </c>
      <c r="C1302" s="18">
        <f>VLOOKUP(A1302,'ADM Details FY17'!$A$3:$D$3515,4,FALSE)</f>
        <v>0</v>
      </c>
      <c r="D1302" s="1">
        <f>VLOOKUP(A1302,'ADM Details FY17'!$A$3:$E$3515,5,FALSE)</f>
        <v>0</v>
      </c>
      <c r="E1302" s="1">
        <f>VLOOKUP(A1302,'ADM Details FY17'!$A$3:$F$3515,6,FALSE)</f>
        <v>0</v>
      </c>
      <c r="F1302" s="1">
        <f>VLOOKUP(A1302,'ADM Details FY17'!$A$3:$G$3515,7,FALSE)</f>
        <v>0</v>
      </c>
      <c r="G1302" s="1">
        <f>VLOOKUP(A1302,'ADM Details FY17'!$A$3:$H$3515,8,FALSE)</f>
        <v>0</v>
      </c>
      <c r="H1302" s="1">
        <f>VLOOKUP(A1302,'ADM Details FY17'!$A$3:$I$3515,9,FALSE)</f>
        <v>0</v>
      </c>
      <c r="I1302" s="1">
        <f>VLOOKUP(A1302,'ADM Details FY17'!$A$3:$J$3517,10,FALSE)</f>
        <v>0</v>
      </c>
      <c r="J1302" s="1">
        <f>VLOOKUP(A1302,'ADM Details FY17'!$A$3:$K$3515,11,FALSE)</f>
        <v>0</v>
      </c>
      <c r="K1302" s="1">
        <f>VLOOKUP(A1302,'ADM Details FY17'!$A$3:$M$3515,13,FALSE)</f>
        <v>0</v>
      </c>
      <c r="L1302" s="1">
        <f>VLOOKUP(A1302,'ADM Details FY17'!$A$3:$O$3515,15,FALSE)</f>
        <v>0</v>
      </c>
      <c r="M1302" s="1">
        <f>VLOOKUP(A1302,'ADM Details FY17'!$A$3:$P$3515,16,FALSE)</f>
        <v>0</v>
      </c>
      <c r="N1302" s="1">
        <f>VLOOKUP(A1302,'ADM Details FY17'!$A$3:$Q$3515,17,FALSE)</f>
        <v>0</v>
      </c>
      <c r="O1302" s="1">
        <f>VLOOKUP(A1302,'ADM Details FY17'!$A$3:$S$3515,19,FALSE)</f>
        <v>0</v>
      </c>
      <c r="P1302" s="1">
        <f>VLOOKUP(A1302,'ADM Details FY17'!$A$3:$U$3515,21,FALSE)</f>
        <v>0</v>
      </c>
      <c r="Q1302" s="1">
        <f>VLOOKUP(A1302,'ADM Details FY17'!$A$3:$V$3515,22,FALSE)</f>
        <v>0</v>
      </c>
      <c r="R1302" s="1">
        <f>VLOOKUP(A1302,'ADM Details FY17'!$A$3:$W$3515,23,FALSE)</f>
        <v>0</v>
      </c>
      <c r="S1302" s="1">
        <f>VLOOKUP(A1302,'ADM Details FY17'!$A$3:$X$3515,24,FALSE)</f>
        <v>0</v>
      </c>
      <c r="T1302" s="1">
        <f>VLOOKUP(A1302,'ADM Details FY17'!$A$3:$Y$3515,25,FALSE)</f>
        <v>0</v>
      </c>
      <c r="U1302" s="1">
        <f>VLOOKUP(A1302,'ADM Details FY17'!$A$3:$AA$3515,27,FALSE)</f>
        <v>0</v>
      </c>
      <c r="V1302" s="1">
        <f>IFERROR(VLOOKUP(C1302,'eindex _tget pp '!$A$4:$E$615,5,FALSE),0)</f>
        <v>0</v>
      </c>
      <c r="W1302" s="31">
        <f>IFERROR(VLOOKUP(C1302,'eindex _tget pp '!$A$4:$F$615,6,FALSE),0)</f>
        <v>0</v>
      </c>
      <c r="X1302" s="4">
        <f>IFERROR(VLOOKUP(B1302,'eschools 16'!$A$2:$F$25,6,FALSE),1)</f>
        <v>1</v>
      </c>
      <c r="Y1302" s="1">
        <f t="shared" si="100"/>
        <v>0</v>
      </c>
      <c r="Z1302" s="1">
        <f t="shared" si="101"/>
        <v>0</v>
      </c>
      <c r="AA1302" s="31">
        <f>IFERROR(VLOOKUP(C1302,'eindex _tget pp '!$A$4:$G$615,7,FALSE),0)</f>
        <v>0</v>
      </c>
      <c r="AB1302" s="1">
        <f>VLOOKUP(A1302,'ADM Details FY17'!$A$3:$AB$3515,28,FALSE)</f>
        <v>0</v>
      </c>
      <c r="AC1302" s="1">
        <f t="shared" si="102"/>
        <v>0</v>
      </c>
      <c r="AD1302" s="1">
        <f t="shared" si="103"/>
        <v>0</v>
      </c>
      <c r="AE1302" s="1">
        <f t="shared" si="104"/>
        <v>0</v>
      </c>
    </row>
    <row r="1303" spans="1:31" x14ac:dyDescent="0.25">
      <c r="A1303" t="str">
        <f>B1303&amp;"-"&amp;COUNTIF($B$3:B1303,B1303)</f>
        <v>305-25</v>
      </c>
      <c r="B1303">
        <v>305</v>
      </c>
      <c r="C1303" s="18">
        <f>VLOOKUP(A1303,'ADM Details FY17'!$A$3:$D$3515,4,FALSE)</f>
        <v>0</v>
      </c>
      <c r="D1303" s="1">
        <f>VLOOKUP(A1303,'ADM Details FY17'!$A$3:$E$3515,5,FALSE)</f>
        <v>0</v>
      </c>
      <c r="E1303" s="1">
        <f>VLOOKUP(A1303,'ADM Details FY17'!$A$3:$F$3515,6,FALSE)</f>
        <v>0</v>
      </c>
      <c r="F1303" s="1">
        <f>VLOOKUP(A1303,'ADM Details FY17'!$A$3:$G$3515,7,FALSE)</f>
        <v>0</v>
      </c>
      <c r="G1303" s="1">
        <f>VLOOKUP(A1303,'ADM Details FY17'!$A$3:$H$3515,8,FALSE)</f>
        <v>0</v>
      </c>
      <c r="H1303" s="1">
        <f>VLOOKUP(A1303,'ADM Details FY17'!$A$3:$I$3515,9,FALSE)</f>
        <v>0</v>
      </c>
      <c r="I1303" s="1">
        <f>VLOOKUP(A1303,'ADM Details FY17'!$A$3:$J$3517,10,FALSE)</f>
        <v>0</v>
      </c>
      <c r="J1303" s="1">
        <f>VLOOKUP(A1303,'ADM Details FY17'!$A$3:$K$3515,11,FALSE)</f>
        <v>0</v>
      </c>
      <c r="K1303" s="1">
        <f>VLOOKUP(A1303,'ADM Details FY17'!$A$3:$M$3515,13,FALSE)</f>
        <v>0</v>
      </c>
      <c r="L1303" s="1">
        <f>VLOOKUP(A1303,'ADM Details FY17'!$A$3:$O$3515,15,FALSE)</f>
        <v>0</v>
      </c>
      <c r="M1303" s="1">
        <f>VLOOKUP(A1303,'ADM Details FY17'!$A$3:$P$3515,16,FALSE)</f>
        <v>0</v>
      </c>
      <c r="N1303" s="1">
        <f>VLOOKUP(A1303,'ADM Details FY17'!$A$3:$Q$3515,17,FALSE)</f>
        <v>0</v>
      </c>
      <c r="O1303" s="1">
        <f>VLOOKUP(A1303,'ADM Details FY17'!$A$3:$S$3515,19,FALSE)</f>
        <v>0</v>
      </c>
      <c r="P1303" s="1">
        <f>VLOOKUP(A1303,'ADM Details FY17'!$A$3:$U$3515,21,FALSE)</f>
        <v>0</v>
      </c>
      <c r="Q1303" s="1">
        <f>VLOOKUP(A1303,'ADM Details FY17'!$A$3:$V$3515,22,FALSE)</f>
        <v>0</v>
      </c>
      <c r="R1303" s="1">
        <f>VLOOKUP(A1303,'ADM Details FY17'!$A$3:$W$3515,23,FALSE)</f>
        <v>0</v>
      </c>
      <c r="S1303" s="1">
        <f>VLOOKUP(A1303,'ADM Details FY17'!$A$3:$X$3515,24,FALSE)</f>
        <v>0</v>
      </c>
      <c r="T1303" s="1">
        <f>VLOOKUP(A1303,'ADM Details FY17'!$A$3:$Y$3515,25,FALSE)</f>
        <v>0</v>
      </c>
      <c r="U1303" s="1">
        <f>VLOOKUP(A1303,'ADM Details FY17'!$A$3:$AA$3515,27,FALSE)</f>
        <v>0</v>
      </c>
      <c r="V1303" s="1">
        <f>IFERROR(VLOOKUP(C1303,'eindex _tget pp '!$A$4:$E$615,5,FALSE),0)</f>
        <v>0</v>
      </c>
      <c r="W1303" s="31">
        <f>IFERROR(VLOOKUP(C1303,'eindex _tget pp '!$A$4:$F$615,6,FALSE),0)</f>
        <v>0</v>
      </c>
      <c r="X1303" s="4">
        <f>IFERROR(VLOOKUP(B1303,'eschools 16'!$A$2:$F$25,6,FALSE),1)</f>
        <v>1</v>
      </c>
      <c r="Y1303" s="1">
        <f t="shared" si="100"/>
        <v>0</v>
      </c>
      <c r="Z1303" s="1">
        <f t="shared" si="101"/>
        <v>0</v>
      </c>
      <c r="AA1303" s="31">
        <f>IFERROR(VLOOKUP(C1303,'eindex _tget pp '!$A$4:$G$615,7,FALSE),0)</f>
        <v>0</v>
      </c>
      <c r="AB1303" s="1">
        <f>VLOOKUP(A1303,'ADM Details FY17'!$A$3:$AB$3515,28,FALSE)</f>
        <v>0</v>
      </c>
      <c r="AC1303" s="1">
        <f t="shared" si="102"/>
        <v>0</v>
      </c>
      <c r="AD1303" s="1">
        <f t="shared" si="103"/>
        <v>0</v>
      </c>
      <c r="AE1303" s="1">
        <f t="shared" si="104"/>
        <v>0</v>
      </c>
    </row>
    <row r="1304" spans="1:31" x14ac:dyDescent="0.25">
      <c r="A1304" t="str">
        <f>B1304&amp;"-"&amp;COUNTIF($B$3:B1304,B1304)</f>
        <v>305-26</v>
      </c>
      <c r="B1304">
        <v>305</v>
      </c>
      <c r="C1304" s="18">
        <f>VLOOKUP(A1304,'ADM Details FY17'!$A$3:$D$3515,4,FALSE)</f>
        <v>0</v>
      </c>
      <c r="D1304" s="1">
        <f>VLOOKUP(A1304,'ADM Details FY17'!$A$3:$E$3515,5,FALSE)</f>
        <v>0</v>
      </c>
      <c r="E1304" s="1">
        <f>VLOOKUP(A1304,'ADM Details FY17'!$A$3:$F$3515,6,FALSE)</f>
        <v>0</v>
      </c>
      <c r="F1304" s="1">
        <f>VLOOKUP(A1304,'ADM Details FY17'!$A$3:$G$3515,7,FALSE)</f>
        <v>0</v>
      </c>
      <c r="G1304" s="1">
        <f>VLOOKUP(A1304,'ADM Details FY17'!$A$3:$H$3515,8,FALSE)</f>
        <v>0</v>
      </c>
      <c r="H1304" s="1">
        <f>VLOOKUP(A1304,'ADM Details FY17'!$A$3:$I$3515,9,FALSE)</f>
        <v>0</v>
      </c>
      <c r="I1304" s="1">
        <f>VLOOKUP(A1304,'ADM Details FY17'!$A$3:$J$3517,10,FALSE)</f>
        <v>0</v>
      </c>
      <c r="J1304" s="1">
        <f>VLOOKUP(A1304,'ADM Details FY17'!$A$3:$K$3515,11,FALSE)</f>
        <v>0</v>
      </c>
      <c r="K1304" s="1">
        <f>VLOOKUP(A1304,'ADM Details FY17'!$A$3:$M$3515,13,FALSE)</f>
        <v>0</v>
      </c>
      <c r="L1304" s="1">
        <f>VLOOKUP(A1304,'ADM Details FY17'!$A$3:$O$3515,15,FALSE)</f>
        <v>0</v>
      </c>
      <c r="M1304" s="1">
        <f>VLOOKUP(A1304,'ADM Details FY17'!$A$3:$P$3515,16,FALSE)</f>
        <v>0</v>
      </c>
      <c r="N1304" s="1">
        <f>VLOOKUP(A1304,'ADM Details FY17'!$A$3:$Q$3515,17,FALSE)</f>
        <v>0</v>
      </c>
      <c r="O1304" s="1">
        <f>VLOOKUP(A1304,'ADM Details FY17'!$A$3:$S$3515,19,FALSE)</f>
        <v>0</v>
      </c>
      <c r="P1304" s="1">
        <f>VLOOKUP(A1304,'ADM Details FY17'!$A$3:$U$3515,21,FALSE)</f>
        <v>0</v>
      </c>
      <c r="Q1304" s="1">
        <f>VLOOKUP(A1304,'ADM Details FY17'!$A$3:$V$3515,22,FALSE)</f>
        <v>0</v>
      </c>
      <c r="R1304" s="1">
        <f>VLOOKUP(A1304,'ADM Details FY17'!$A$3:$W$3515,23,FALSE)</f>
        <v>0</v>
      </c>
      <c r="S1304" s="1">
        <f>VLOOKUP(A1304,'ADM Details FY17'!$A$3:$X$3515,24,FALSE)</f>
        <v>0</v>
      </c>
      <c r="T1304" s="1">
        <f>VLOOKUP(A1304,'ADM Details FY17'!$A$3:$Y$3515,25,FALSE)</f>
        <v>0</v>
      </c>
      <c r="U1304" s="1">
        <f>VLOOKUP(A1304,'ADM Details FY17'!$A$3:$AA$3515,27,FALSE)</f>
        <v>0</v>
      </c>
      <c r="V1304" s="1">
        <f>IFERROR(VLOOKUP(C1304,'eindex _tget pp '!$A$4:$E$615,5,FALSE),0)</f>
        <v>0</v>
      </c>
      <c r="W1304" s="31">
        <f>IFERROR(VLOOKUP(C1304,'eindex _tget pp '!$A$4:$F$615,6,FALSE),0)</f>
        <v>0</v>
      </c>
      <c r="X1304" s="4">
        <f>IFERROR(VLOOKUP(B1304,'eschools 16'!$A$2:$F$25,6,FALSE),1)</f>
        <v>1</v>
      </c>
      <c r="Y1304" s="1">
        <f t="shared" si="100"/>
        <v>0</v>
      </c>
      <c r="Z1304" s="1">
        <f t="shared" si="101"/>
        <v>0</v>
      </c>
      <c r="AA1304" s="31">
        <f>IFERROR(VLOOKUP(C1304,'eindex _tget pp '!$A$4:$G$615,7,FALSE),0)</f>
        <v>0</v>
      </c>
      <c r="AB1304" s="1">
        <f>VLOOKUP(A1304,'ADM Details FY17'!$A$3:$AB$3515,28,FALSE)</f>
        <v>0</v>
      </c>
      <c r="AC1304" s="1">
        <f t="shared" si="102"/>
        <v>0</v>
      </c>
      <c r="AD1304" s="1">
        <f t="shared" si="103"/>
        <v>0</v>
      </c>
      <c r="AE1304" s="1">
        <f t="shared" si="104"/>
        <v>0</v>
      </c>
    </row>
    <row r="1305" spans="1:31" x14ac:dyDescent="0.25">
      <c r="A1305" t="str">
        <f>B1305&amp;"-"&amp;COUNTIF($B$3:B1305,B1305)</f>
        <v>305-27</v>
      </c>
      <c r="B1305">
        <v>305</v>
      </c>
      <c r="C1305" s="18">
        <f>VLOOKUP(A1305,'ADM Details FY17'!$A$3:$D$3515,4,FALSE)</f>
        <v>0</v>
      </c>
      <c r="D1305" s="1">
        <f>VLOOKUP(A1305,'ADM Details FY17'!$A$3:$E$3515,5,FALSE)</f>
        <v>0</v>
      </c>
      <c r="E1305" s="1">
        <f>VLOOKUP(A1305,'ADM Details FY17'!$A$3:$F$3515,6,FALSE)</f>
        <v>0</v>
      </c>
      <c r="F1305" s="1">
        <f>VLOOKUP(A1305,'ADM Details FY17'!$A$3:$G$3515,7,FALSE)</f>
        <v>0</v>
      </c>
      <c r="G1305" s="1">
        <f>VLOOKUP(A1305,'ADM Details FY17'!$A$3:$H$3515,8,FALSE)</f>
        <v>0</v>
      </c>
      <c r="H1305" s="1">
        <f>VLOOKUP(A1305,'ADM Details FY17'!$A$3:$I$3515,9,FALSE)</f>
        <v>0</v>
      </c>
      <c r="I1305" s="1">
        <f>VLOOKUP(A1305,'ADM Details FY17'!$A$3:$J$3517,10,FALSE)</f>
        <v>0</v>
      </c>
      <c r="J1305" s="1">
        <f>VLOOKUP(A1305,'ADM Details FY17'!$A$3:$K$3515,11,FALSE)</f>
        <v>0</v>
      </c>
      <c r="K1305" s="1">
        <f>VLOOKUP(A1305,'ADM Details FY17'!$A$3:$M$3515,13,FALSE)</f>
        <v>0</v>
      </c>
      <c r="L1305" s="1">
        <f>VLOOKUP(A1305,'ADM Details FY17'!$A$3:$O$3515,15,FALSE)</f>
        <v>0</v>
      </c>
      <c r="M1305" s="1">
        <f>VLOOKUP(A1305,'ADM Details FY17'!$A$3:$P$3515,16,FALSE)</f>
        <v>0</v>
      </c>
      <c r="N1305" s="1">
        <f>VLOOKUP(A1305,'ADM Details FY17'!$A$3:$Q$3515,17,FALSE)</f>
        <v>0</v>
      </c>
      <c r="O1305" s="1">
        <f>VLOOKUP(A1305,'ADM Details FY17'!$A$3:$S$3515,19,FALSE)</f>
        <v>0</v>
      </c>
      <c r="P1305" s="1">
        <f>VLOOKUP(A1305,'ADM Details FY17'!$A$3:$U$3515,21,FALSE)</f>
        <v>0</v>
      </c>
      <c r="Q1305" s="1">
        <f>VLOOKUP(A1305,'ADM Details FY17'!$A$3:$V$3515,22,FALSE)</f>
        <v>0</v>
      </c>
      <c r="R1305" s="1">
        <f>VLOOKUP(A1305,'ADM Details FY17'!$A$3:$W$3515,23,FALSE)</f>
        <v>0</v>
      </c>
      <c r="S1305" s="1">
        <f>VLOOKUP(A1305,'ADM Details FY17'!$A$3:$X$3515,24,FALSE)</f>
        <v>0</v>
      </c>
      <c r="T1305" s="1">
        <f>VLOOKUP(A1305,'ADM Details FY17'!$A$3:$Y$3515,25,FALSE)</f>
        <v>0</v>
      </c>
      <c r="U1305" s="1">
        <f>VLOOKUP(A1305,'ADM Details FY17'!$A$3:$AA$3515,27,FALSE)</f>
        <v>0</v>
      </c>
      <c r="V1305" s="1">
        <f>IFERROR(VLOOKUP(C1305,'eindex _tget pp '!$A$4:$E$615,5,FALSE),0)</f>
        <v>0</v>
      </c>
      <c r="W1305" s="31">
        <f>IFERROR(VLOOKUP(C1305,'eindex _tget pp '!$A$4:$F$615,6,FALSE),0)</f>
        <v>0</v>
      </c>
      <c r="X1305" s="4">
        <f>IFERROR(VLOOKUP(B1305,'eschools 16'!$A$2:$F$25,6,FALSE),1)</f>
        <v>1</v>
      </c>
      <c r="Y1305" s="1">
        <f t="shared" si="100"/>
        <v>0</v>
      </c>
      <c r="Z1305" s="1">
        <f t="shared" si="101"/>
        <v>0</v>
      </c>
      <c r="AA1305" s="31">
        <f>IFERROR(VLOOKUP(C1305,'eindex _tget pp '!$A$4:$G$615,7,FALSE),0)</f>
        <v>0</v>
      </c>
      <c r="AB1305" s="1">
        <f>VLOOKUP(A1305,'ADM Details FY17'!$A$3:$AB$3515,28,FALSE)</f>
        <v>0</v>
      </c>
      <c r="AC1305" s="1">
        <f t="shared" si="102"/>
        <v>0</v>
      </c>
      <c r="AD1305" s="1">
        <f t="shared" si="103"/>
        <v>0</v>
      </c>
      <c r="AE1305" s="1">
        <f t="shared" si="104"/>
        <v>0</v>
      </c>
    </row>
    <row r="1306" spans="1:31" x14ac:dyDescent="0.25">
      <c r="A1306" t="str">
        <f>B1306&amp;"-"&amp;COUNTIF($B$3:B1306,B1306)</f>
        <v>305-28</v>
      </c>
      <c r="B1306">
        <v>305</v>
      </c>
      <c r="C1306" s="18">
        <f>VLOOKUP(A1306,'ADM Details FY17'!$A$3:$D$3515,4,FALSE)</f>
        <v>0</v>
      </c>
      <c r="D1306" s="1">
        <f>VLOOKUP(A1306,'ADM Details FY17'!$A$3:$E$3515,5,FALSE)</f>
        <v>0</v>
      </c>
      <c r="E1306" s="1">
        <f>VLOOKUP(A1306,'ADM Details FY17'!$A$3:$F$3515,6,FALSE)</f>
        <v>0</v>
      </c>
      <c r="F1306" s="1">
        <f>VLOOKUP(A1306,'ADM Details FY17'!$A$3:$G$3515,7,FALSE)</f>
        <v>0</v>
      </c>
      <c r="G1306" s="1">
        <f>VLOOKUP(A1306,'ADM Details FY17'!$A$3:$H$3515,8,FALSE)</f>
        <v>0</v>
      </c>
      <c r="H1306" s="1">
        <f>VLOOKUP(A1306,'ADM Details FY17'!$A$3:$I$3515,9,FALSE)</f>
        <v>0</v>
      </c>
      <c r="I1306" s="1">
        <f>VLOOKUP(A1306,'ADM Details FY17'!$A$3:$J$3517,10,FALSE)</f>
        <v>0</v>
      </c>
      <c r="J1306" s="1">
        <f>VLOOKUP(A1306,'ADM Details FY17'!$A$3:$K$3515,11,FALSE)</f>
        <v>0</v>
      </c>
      <c r="K1306" s="1">
        <f>VLOOKUP(A1306,'ADM Details FY17'!$A$3:$M$3515,13,FALSE)</f>
        <v>0</v>
      </c>
      <c r="L1306" s="1">
        <f>VLOOKUP(A1306,'ADM Details FY17'!$A$3:$O$3515,15,FALSE)</f>
        <v>0</v>
      </c>
      <c r="M1306" s="1">
        <f>VLOOKUP(A1306,'ADM Details FY17'!$A$3:$P$3515,16,FALSE)</f>
        <v>0</v>
      </c>
      <c r="N1306" s="1">
        <f>VLOOKUP(A1306,'ADM Details FY17'!$A$3:$Q$3515,17,FALSE)</f>
        <v>0</v>
      </c>
      <c r="O1306" s="1">
        <f>VLOOKUP(A1306,'ADM Details FY17'!$A$3:$S$3515,19,FALSE)</f>
        <v>0</v>
      </c>
      <c r="P1306" s="1">
        <f>VLOOKUP(A1306,'ADM Details FY17'!$A$3:$U$3515,21,FALSE)</f>
        <v>0</v>
      </c>
      <c r="Q1306" s="1">
        <f>VLOOKUP(A1306,'ADM Details FY17'!$A$3:$V$3515,22,FALSE)</f>
        <v>0</v>
      </c>
      <c r="R1306" s="1">
        <f>VLOOKUP(A1306,'ADM Details FY17'!$A$3:$W$3515,23,FALSE)</f>
        <v>0</v>
      </c>
      <c r="S1306" s="1">
        <f>VLOOKUP(A1306,'ADM Details FY17'!$A$3:$X$3515,24,FALSE)</f>
        <v>0</v>
      </c>
      <c r="T1306" s="1">
        <f>VLOOKUP(A1306,'ADM Details FY17'!$A$3:$Y$3515,25,FALSE)</f>
        <v>0</v>
      </c>
      <c r="U1306" s="1">
        <f>VLOOKUP(A1306,'ADM Details FY17'!$A$3:$AA$3515,27,FALSE)</f>
        <v>0</v>
      </c>
      <c r="V1306" s="1">
        <f>IFERROR(VLOOKUP(C1306,'eindex _tget pp '!$A$4:$E$615,5,FALSE),0)</f>
        <v>0</v>
      </c>
      <c r="W1306" s="31">
        <f>IFERROR(VLOOKUP(C1306,'eindex _tget pp '!$A$4:$F$615,6,FALSE),0)</f>
        <v>0</v>
      </c>
      <c r="X1306" s="4">
        <f>IFERROR(VLOOKUP(B1306,'eschools 16'!$A$2:$F$25,6,FALSE),1)</f>
        <v>1</v>
      </c>
      <c r="Y1306" s="1">
        <f t="shared" si="100"/>
        <v>0</v>
      </c>
      <c r="Z1306" s="1">
        <f t="shared" si="101"/>
        <v>0</v>
      </c>
      <c r="AA1306" s="31">
        <f>IFERROR(VLOOKUP(C1306,'eindex _tget pp '!$A$4:$G$615,7,FALSE),0)</f>
        <v>0</v>
      </c>
      <c r="AB1306" s="1">
        <f>VLOOKUP(A1306,'ADM Details FY17'!$A$3:$AB$3515,28,FALSE)</f>
        <v>0</v>
      </c>
      <c r="AC1306" s="1">
        <f t="shared" si="102"/>
        <v>0</v>
      </c>
      <c r="AD1306" s="1">
        <f t="shared" si="103"/>
        <v>0</v>
      </c>
      <c r="AE1306" s="1">
        <f t="shared" si="104"/>
        <v>0</v>
      </c>
    </row>
    <row r="1307" spans="1:31" x14ac:dyDescent="0.25">
      <c r="A1307" t="str">
        <f>B1307&amp;"-"&amp;COUNTIF($B$3:B1307,B1307)</f>
        <v>305-29</v>
      </c>
      <c r="B1307">
        <v>305</v>
      </c>
      <c r="C1307" s="18">
        <f>VLOOKUP(A1307,'ADM Details FY17'!$A$3:$D$3515,4,FALSE)</f>
        <v>0</v>
      </c>
      <c r="D1307" s="1">
        <f>VLOOKUP(A1307,'ADM Details FY17'!$A$3:$E$3515,5,FALSE)</f>
        <v>0</v>
      </c>
      <c r="E1307" s="1">
        <f>VLOOKUP(A1307,'ADM Details FY17'!$A$3:$F$3515,6,FALSE)</f>
        <v>0</v>
      </c>
      <c r="F1307" s="1">
        <f>VLOOKUP(A1307,'ADM Details FY17'!$A$3:$G$3515,7,FALSE)</f>
        <v>0</v>
      </c>
      <c r="G1307" s="1">
        <f>VLOOKUP(A1307,'ADM Details FY17'!$A$3:$H$3515,8,FALSE)</f>
        <v>0</v>
      </c>
      <c r="H1307" s="1">
        <f>VLOOKUP(A1307,'ADM Details FY17'!$A$3:$I$3515,9,FALSE)</f>
        <v>0</v>
      </c>
      <c r="I1307" s="1">
        <f>VLOOKUP(A1307,'ADM Details FY17'!$A$3:$J$3517,10,FALSE)</f>
        <v>0</v>
      </c>
      <c r="J1307" s="1">
        <f>VLOOKUP(A1307,'ADM Details FY17'!$A$3:$K$3515,11,FALSE)</f>
        <v>0</v>
      </c>
      <c r="K1307" s="1">
        <f>VLOOKUP(A1307,'ADM Details FY17'!$A$3:$M$3515,13,FALSE)</f>
        <v>0</v>
      </c>
      <c r="L1307" s="1">
        <f>VLOOKUP(A1307,'ADM Details FY17'!$A$3:$O$3515,15,FALSE)</f>
        <v>0</v>
      </c>
      <c r="M1307" s="1">
        <f>VLOOKUP(A1307,'ADM Details FY17'!$A$3:$P$3515,16,FALSE)</f>
        <v>0</v>
      </c>
      <c r="N1307" s="1">
        <f>VLOOKUP(A1307,'ADM Details FY17'!$A$3:$Q$3515,17,FALSE)</f>
        <v>0</v>
      </c>
      <c r="O1307" s="1">
        <f>VLOOKUP(A1307,'ADM Details FY17'!$A$3:$S$3515,19,FALSE)</f>
        <v>0</v>
      </c>
      <c r="P1307" s="1">
        <f>VLOOKUP(A1307,'ADM Details FY17'!$A$3:$U$3515,21,FALSE)</f>
        <v>0</v>
      </c>
      <c r="Q1307" s="1">
        <f>VLOOKUP(A1307,'ADM Details FY17'!$A$3:$V$3515,22,FALSE)</f>
        <v>0</v>
      </c>
      <c r="R1307" s="1">
        <f>VLOOKUP(A1307,'ADM Details FY17'!$A$3:$W$3515,23,FALSE)</f>
        <v>0</v>
      </c>
      <c r="S1307" s="1">
        <f>VLOOKUP(A1307,'ADM Details FY17'!$A$3:$X$3515,24,FALSE)</f>
        <v>0</v>
      </c>
      <c r="T1307" s="1">
        <f>VLOOKUP(A1307,'ADM Details FY17'!$A$3:$Y$3515,25,FALSE)</f>
        <v>0</v>
      </c>
      <c r="U1307" s="1">
        <f>VLOOKUP(A1307,'ADM Details FY17'!$A$3:$AA$3515,27,FALSE)</f>
        <v>0</v>
      </c>
      <c r="V1307" s="1">
        <f>IFERROR(VLOOKUP(C1307,'eindex _tget pp '!$A$4:$E$615,5,FALSE),0)</f>
        <v>0</v>
      </c>
      <c r="W1307" s="31">
        <f>IFERROR(VLOOKUP(C1307,'eindex _tget pp '!$A$4:$F$615,6,FALSE),0)</f>
        <v>0</v>
      </c>
      <c r="X1307" s="4">
        <f>IFERROR(VLOOKUP(B1307,'eschools 16'!$A$2:$F$25,6,FALSE),1)</f>
        <v>1</v>
      </c>
      <c r="Y1307" s="1">
        <f t="shared" si="100"/>
        <v>0</v>
      </c>
      <c r="Z1307" s="1">
        <f t="shared" si="101"/>
        <v>0</v>
      </c>
      <c r="AA1307" s="31">
        <f>IFERROR(VLOOKUP(C1307,'eindex _tget pp '!$A$4:$G$615,7,FALSE),0)</f>
        <v>0</v>
      </c>
      <c r="AB1307" s="1">
        <f>VLOOKUP(A1307,'ADM Details FY17'!$A$3:$AB$3515,28,FALSE)</f>
        <v>0</v>
      </c>
      <c r="AC1307" s="1">
        <f t="shared" si="102"/>
        <v>0</v>
      </c>
      <c r="AD1307" s="1">
        <f t="shared" si="103"/>
        <v>0</v>
      </c>
      <c r="AE1307" s="1">
        <f t="shared" si="104"/>
        <v>0</v>
      </c>
    </row>
    <row r="1308" spans="1:31" x14ac:dyDescent="0.25">
      <c r="A1308" t="str">
        <f>B1308&amp;"-"&amp;COUNTIF($B$3:B1308,B1308)</f>
        <v>305-30</v>
      </c>
      <c r="B1308">
        <v>305</v>
      </c>
      <c r="C1308" s="18">
        <f>VLOOKUP(A1308,'ADM Details FY17'!$A$3:$D$3515,4,FALSE)</f>
        <v>0</v>
      </c>
      <c r="D1308" s="1">
        <f>VLOOKUP(A1308,'ADM Details FY17'!$A$3:$E$3515,5,FALSE)</f>
        <v>0</v>
      </c>
      <c r="E1308" s="1">
        <f>VLOOKUP(A1308,'ADM Details FY17'!$A$3:$F$3515,6,FALSE)</f>
        <v>0</v>
      </c>
      <c r="F1308" s="1">
        <f>VLOOKUP(A1308,'ADM Details FY17'!$A$3:$G$3515,7,FALSE)</f>
        <v>0</v>
      </c>
      <c r="G1308" s="1">
        <f>VLOOKUP(A1308,'ADM Details FY17'!$A$3:$H$3515,8,FALSE)</f>
        <v>0</v>
      </c>
      <c r="H1308" s="1">
        <f>VLOOKUP(A1308,'ADM Details FY17'!$A$3:$I$3515,9,FALSE)</f>
        <v>0</v>
      </c>
      <c r="I1308" s="1">
        <f>VLOOKUP(A1308,'ADM Details FY17'!$A$3:$J$3517,10,FALSE)</f>
        <v>0</v>
      </c>
      <c r="J1308" s="1">
        <f>VLOOKUP(A1308,'ADM Details FY17'!$A$3:$K$3515,11,FALSE)</f>
        <v>0</v>
      </c>
      <c r="K1308" s="1">
        <f>VLOOKUP(A1308,'ADM Details FY17'!$A$3:$M$3515,13,FALSE)</f>
        <v>0</v>
      </c>
      <c r="L1308" s="1">
        <f>VLOOKUP(A1308,'ADM Details FY17'!$A$3:$O$3515,15,FALSE)</f>
        <v>0</v>
      </c>
      <c r="M1308" s="1">
        <f>VLOOKUP(A1308,'ADM Details FY17'!$A$3:$P$3515,16,FALSE)</f>
        <v>0</v>
      </c>
      <c r="N1308" s="1">
        <f>VLOOKUP(A1308,'ADM Details FY17'!$A$3:$Q$3515,17,FALSE)</f>
        <v>0</v>
      </c>
      <c r="O1308" s="1">
        <f>VLOOKUP(A1308,'ADM Details FY17'!$A$3:$S$3515,19,FALSE)</f>
        <v>0</v>
      </c>
      <c r="P1308" s="1">
        <f>VLOOKUP(A1308,'ADM Details FY17'!$A$3:$U$3515,21,FALSE)</f>
        <v>0</v>
      </c>
      <c r="Q1308" s="1">
        <f>VLOOKUP(A1308,'ADM Details FY17'!$A$3:$V$3515,22,FALSE)</f>
        <v>0</v>
      </c>
      <c r="R1308" s="1">
        <f>VLOOKUP(A1308,'ADM Details FY17'!$A$3:$W$3515,23,FALSE)</f>
        <v>0</v>
      </c>
      <c r="S1308" s="1">
        <f>VLOOKUP(A1308,'ADM Details FY17'!$A$3:$X$3515,24,FALSE)</f>
        <v>0</v>
      </c>
      <c r="T1308" s="1">
        <f>VLOOKUP(A1308,'ADM Details FY17'!$A$3:$Y$3515,25,FALSE)</f>
        <v>0</v>
      </c>
      <c r="U1308" s="1">
        <f>VLOOKUP(A1308,'ADM Details FY17'!$A$3:$AA$3515,27,FALSE)</f>
        <v>0</v>
      </c>
      <c r="V1308" s="1">
        <f>IFERROR(VLOOKUP(C1308,'eindex _tget pp '!$A$4:$E$615,5,FALSE),0)</f>
        <v>0</v>
      </c>
      <c r="W1308" s="31">
        <f>IFERROR(VLOOKUP(C1308,'eindex _tget pp '!$A$4:$F$615,6,FALSE),0)</f>
        <v>0</v>
      </c>
      <c r="X1308" s="4">
        <f>IFERROR(VLOOKUP(B1308,'eschools 16'!$A$2:$F$25,6,FALSE),1)</f>
        <v>1</v>
      </c>
      <c r="Y1308" s="1">
        <f t="shared" si="100"/>
        <v>0</v>
      </c>
      <c r="Z1308" s="1">
        <f t="shared" si="101"/>
        <v>0</v>
      </c>
      <c r="AA1308" s="31">
        <f>IFERROR(VLOOKUP(C1308,'eindex _tget pp '!$A$4:$G$615,7,FALSE),0)</f>
        <v>0</v>
      </c>
      <c r="AB1308" s="1">
        <f>VLOOKUP(A1308,'ADM Details FY17'!$A$3:$AB$3515,28,FALSE)</f>
        <v>0</v>
      </c>
      <c r="AC1308" s="1">
        <f t="shared" si="102"/>
        <v>0</v>
      </c>
      <c r="AD1308" s="1">
        <f t="shared" si="103"/>
        <v>0</v>
      </c>
      <c r="AE1308" s="1">
        <f t="shared" si="104"/>
        <v>0</v>
      </c>
    </row>
    <row r="1309" spans="1:31" x14ac:dyDescent="0.25">
      <c r="A1309" t="str">
        <f>B1309&amp;"-"&amp;COUNTIF($B$3:B1309,B1309)</f>
        <v>306-1</v>
      </c>
      <c r="B1309">
        <v>306</v>
      </c>
      <c r="C1309" s="18">
        <f>VLOOKUP(A1309,'ADM Details FY17'!$A$3:$D$3515,4,FALSE)</f>
        <v>43752</v>
      </c>
      <c r="D1309" s="1">
        <f>VLOOKUP(A1309,'ADM Details FY17'!$A$3:$E$3515,5,FALSE)</f>
        <v>79.09</v>
      </c>
      <c r="E1309" s="1">
        <f>VLOOKUP(A1309,'ADM Details FY17'!$A$3:$F$3515,6,FALSE)</f>
        <v>0</v>
      </c>
      <c r="F1309" s="1">
        <f>VLOOKUP(A1309,'ADM Details FY17'!$A$3:$G$3515,7,FALSE)</f>
        <v>36.659999999999997</v>
      </c>
      <c r="G1309" s="1">
        <f>VLOOKUP(A1309,'ADM Details FY17'!$A$3:$H$3515,8,FALSE)</f>
        <v>5.57</v>
      </c>
      <c r="H1309" s="1">
        <f>VLOOKUP(A1309,'ADM Details FY17'!$A$3:$I$3515,9,FALSE)</f>
        <v>0</v>
      </c>
      <c r="I1309" s="1">
        <f>VLOOKUP(A1309,'ADM Details FY17'!$A$3:$J$3517,10,FALSE)</f>
        <v>0.51</v>
      </c>
      <c r="J1309" s="1">
        <f>VLOOKUP(A1309,'ADM Details FY17'!$A$3:$K$3515,11,FALSE)</f>
        <v>5.9</v>
      </c>
      <c r="K1309" s="1">
        <f>VLOOKUP(A1309,'ADM Details FY17'!$A$3:$M$3515,13,FALSE)</f>
        <v>70.77</v>
      </c>
      <c r="L1309" s="1">
        <f>VLOOKUP(A1309,'ADM Details FY17'!$A$3:$O$3515,15,FALSE)</f>
        <v>0</v>
      </c>
      <c r="M1309" s="1">
        <f>VLOOKUP(A1309,'ADM Details FY17'!$A$3:$P$3515,16,FALSE)</f>
        <v>0</v>
      </c>
      <c r="N1309" s="1">
        <f>VLOOKUP(A1309,'ADM Details FY17'!$A$3:$Q$3515,17,FALSE)</f>
        <v>0</v>
      </c>
      <c r="O1309" s="1">
        <f>VLOOKUP(A1309,'ADM Details FY17'!$A$3:$S$3515,19,FALSE)</f>
        <v>26.85</v>
      </c>
      <c r="P1309" s="1">
        <f>VLOOKUP(A1309,'ADM Details FY17'!$A$3:$U$3515,21,FALSE)</f>
        <v>0</v>
      </c>
      <c r="Q1309" s="1">
        <f>VLOOKUP(A1309,'ADM Details FY17'!$A$3:$V$3515,22,FALSE)</f>
        <v>0</v>
      </c>
      <c r="R1309" s="1">
        <f>VLOOKUP(A1309,'ADM Details FY17'!$A$3:$W$3515,23,FALSE)</f>
        <v>0</v>
      </c>
      <c r="S1309" s="1">
        <f>VLOOKUP(A1309,'ADM Details FY17'!$A$3:$X$3515,24,FALSE)</f>
        <v>0</v>
      </c>
      <c r="T1309" s="1">
        <f>VLOOKUP(A1309,'ADM Details FY17'!$A$3:$Y$3515,25,FALSE)</f>
        <v>0</v>
      </c>
      <c r="U1309" s="1">
        <f>VLOOKUP(A1309,'ADM Details FY17'!$A$3:$AA$3515,27,FALSE)</f>
        <v>0</v>
      </c>
      <c r="V1309" s="1">
        <f>IFERROR(VLOOKUP(C1309,'eindex _tget pp '!$A$4:$E$615,5,FALSE),0)</f>
        <v>195.16110414154781</v>
      </c>
      <c r="W1309" s="31">
        <f>IFERROR(VLOOKUP(C1309,'eindex _tget pp '!$A$4:$F$615,6,FALSE),0)</f>
        <v>1.2931511515</v>
      </c>
      <c r="X1309" s="4">
        <f>IFERROR(VLOOKUP(B1309,'eschools 16'!$A$2:$F$25,6,FALSE),1)</f>
        <v>1</v>
      </c>
      <c r="Y1309" s="1">
        <f t="shared" si="100"/>
        <v>3858.82</v>
      </c>
      <c r="Z1309" s="1">
        <f t="shared" si="101"/>
        <v>24892.44</v>
      </c>
      <c r="AA1309" s="31">
        <f>IFERROR(VLOOKUP(C1309,'eindex _tget pp '!$A$4:$G$615,7,FALSE),0)</f>
        <v>0.46646849499999998</v>
      </c>
      <c r="AB1309" s="1">
        <f>VLOOKUP(A1309,'ADM Details FY17'!$A$3:$AB$3515,28,FALSE)</f>
        <v>0</v>
      </c>
      <c r="AC1309" s="1">
        <f t="shared" si="102"/>
        <v>0</v>
      </c>
      <c r="AD1309" s="1">
        <f t="shared" si="103"/>
        <v>79.09</v>
      </c>
      <c r="AE1309" s="1">
        <f t="shared" si="104"/>
        <v>11863.5</v>
      </c>
    </row>
    <row r="1310" spans="1:31" x14ac:dyDescent="0.25">
      <c r="A1310" t="str">
        <f>B1310&amp;"-"&amp;COUNTIF($B$3:B1310,B1310)</f>
        <v>306-2</v>
      </c>
      <c r="B1310">
        <v>306</v>
      </c>
      <c r="C1310" s="18">
        <f>VLOOKUP(A1310,'ADM Details FY17'!$A$3:$D$3515,4,FALSE)</f>
        <v>43844</v>
      </c>
      <c r="D1310" s="1">
        <f>VLOOKUP(A1310,'ADM Details FY17'!$A$3:$E$3515,5,FALSE)</f>
        <v>0.91</v>
      </c>
      <c r="E1310" s="1">
        <f>VLOOKUP(A1310,'ADM Details FY17'!$A$3:$F$3515,6,FALSE)</f>
        <v>0</v>
      </c>
      <c r="F1310" s="1">
        <f>VLOOKUP(A1310,'ADM Details FY17'!$A$3:$G$3515,7,FALSE)</f>
        <v>0</v>
      </c>
      <c r="G1310" s="1">
        <f>VLOOKUP(A1310,'ADM Details FY17'!$A$3:$H$3515,8,FALSE)</f>
        <v>0</v>
      </c>
      <c r="H1310" s="1">
        <f>VLOOKUP(A1310,'ADM Details FY17'!$A$3:$I$3515,9,FALSE)</f>
        <v>0</v>
      </c>
      <c r="I1310" s="1">
        <f>VLOOKUP(A1310,'ADM Details FY17'!$A$3:$J$3517,10,FALSE)</f>
        <v>0</v>
      </c>
      <c r="J1310" s="1">
        <f>VLOOKUP(A1310,'ADM Details FY17'!$A$3:$K$3515,11,FALSE)</f>
        <v>0.82</v>
      </c>
      <c r="K1310" s="1">
        <f>VLOOKUP(A1310,'ADM Details FY17'!$A$3:$M$3515,13,FALSE)</f>
        <v>0.91</v>
      </c>
      <c r="L1310" s="1">
        <f>VLOOKUP(A1310,'ADM Details FY17'!$A$3:$O$3515,15,FALSE)</f>
        <v>0</v>
      </c>
      <c r="M1310" s="1">
        <f>VLOOKUP(A1310,'ADM Details FY17'!$A$3:$P$3515,16,FALSE)</f>
        <v>0</v>
      </c>
      <c r="N1310" s="1">
        <f>VLOOKUP(A1310,'ADM Details FY17'!$A$3:$Q$3515,17,FALSE)</f>
        <v>0</v>
      </c>
      <c r="O1310" s="1">
        <f>VLOOKUP(A1310,'ADM Details FY17'!$A$3:$S$3515,19,FALSE)</f>
        <v>0</v>
      </c>
      <c r="P1310" s="1">
        <f>VLOOKUP(A1310,'ADM Details FY17'!$A$3:$U$3515,21,FALSE)</f>
        <v>0</v>
      </c>
      <c r="Q1310" s="1">
        <f>VLOOKUP(A1310,'ADM Details FY17'!$A$3:$V$3515,22,FALSE)</f>
        <v>0</v>
      </c>
      <c r="R1310" s="1">
        <f>VLOOKUP(A1310,'ADM Details FY17'!$A$3:$W$3515,23,FALSE)</f>
        <v>0</v>
      </c>
      <c r="S1310" s="1">
        <f>VLOOKUP(A1310,'ADM Details FY17'!$A$3:$X$3515,24,FALSE)</f>
        <v>0</v>
      </c>
      <c r="T1310" s="1">
        <f>VLOOKUP(A1310,'ADM Details FY17'!$A$3:$Y$3515,25,FALSE)</f>
        <v>0</v>
      </c>
      <c r="U1310" s="1">
        <f>VLOOKUP(A1310,'ADM Details FY17'!$A$3:$AA$3515,27,FALSE)</f>
        <v>0</v>
      </c>
      <c r="V1310" s="1">
        <f>IFERROR(VLOOKUP(C1310,'eindex _tget pp '!$A$4:$E$615,5,FALSE),0)</f>
        <v>1635.2245477017691</v>
      </c>
      <c r="W1310" s="31">
        <f>IFERROR(VLOOKUP(C1310,'eindex _tget pp '!$A$4:$F$615,6,FALSE),0)</f>
        <v>3.3804575904999998</v>
      </c>
      <c r="X1310" s="4">
        <f>IFERROR(VLOOKUP(B1310,'eschools 16'!$A$2:$F$25,6,FALSE),1)</f>
        <v>1</v>
      </c>
      <c r="Y1310" s="1">
        <f t="shared" si="100"/>
        <v>372.01</v>
      </c>
      <c r="Z1310" s="1">
        <f t="shared" si="101"/>
        <v>836.73</v>
      </c>
      <c r="AA1310" s="31">
        <f>IFERROR(VLOOKUP(C1310,'eindex _tget pp '!$A$4:$G$615,7,FALSE),0)</f>
        <v>0.84118838500000004</v>
      </c>
      <c r="AB1310" s="1">
        <f>VLOOKUP(A1310,'ADM Details FY17'!$A$3:$AB$3515,28,FALSE)</f>
        <v>0</v>
      </c>
      <c r="AC1310" s="1">
        <f t="shared" si="102"/>
        <v>0</v>
      </c>
      <c r="AD1310" s="1">
        <f t="shared" si="103"/>
        <v>0.91</v>
      </c>
      <c r="AE1310" s="1">
        <f t="shared" si="104"/>
        <v>136.5</v>
      </c>
    </row>
    <row r="1311" spans="1:31" x14ac:dyDescent="0.25">
      <c r="A1311" t="str">
        <f>B1311&amp;"-"&amp;COUNTIF($B$3:B1311,B1311)</f>
        <v>306-3</v>
      </c>
      <c r="B1311">
        <v>306</v>
      </c>
      <c r="C1311" s="18">
        <f>VLOOKUP(A1311,'ADM Details FY17'!$A$3:$D$3515,4,FALSE)</f>
        <v>46102</v>
      </c>
      <c r="D1311" s="1">
        <f>VLOOKUP(A1311,'ADM Details FY17'!$A$3:$E$3515,5,FALSE)</f>
        <v>1</v>
      </c>
      <c r="E1311" s="1">
        <f>VLOOKUP(A1311,'ADM Details FY17'!$A$3:$F$3515,6,FALSE)</f>
        <v>0</v>
      </c>
      <c r="F1311" s="1">
        <f>VLOOKUP(A1311,'ADM Details FY17'!$A$3:$G$3515,7,FALSE)</f>
        <v>0.98</v>
      </c>
      <c r="G1311" s="1">
        <f>VLOOKUP(A1311,'ADM Details FY17'!$A$3:$H$3515,8,FALSE)</f>
        <v>0</v>
      </c>
      <c r="H1311" s="1">
        <f>VLOOKUP(A1311,'ADM Details FY17'!$A$3:$I$3515,9,FALSE)</f>
        <v>0</v>
      </c>
      <c r="I1311" s="1">
        <f>VLOOKUP(A1311,'ADM Details FY17'!$A$3:$J$3517,10,FALSE)</f>
        <v>0</v>
      </c>
      <c r="J1311" s="1">
        <f>VLOOKUP(A1311,'ADM Details FY17'!$A$3:$K$3515,11,FALSE)</f>
        <v>0</v>
      </c>
      <c r="K1311" s="1">
        <f>VLOOKUP(A1311,'ADM Details FY17'!$A$3:$M$3515,13,FALSE)</f>
        <v>1</v>
      </c>
      <c r="L1311" s="1">
        <f>VLOOKUP(A1311,'ADM Details FY17'!$A$3:$O$3515,15,FALSE)</f>
        <v>0</v>
      </c>
      <c r="M1311" s="1">
        <f>VLOOKUP(A1311,'ADM Details FY17'!$A$3:$P$3515,16,FALSE)</f>
        <v>0</v>
      </c>
      <c r="N1311" s="1">
        <f>VLOOKUP(A1311,'ADM Details FY17'!$A$3:$Q$3515,17,FALSE)</f>
        <v>0</v>
      </c>
      <c r="O1311" s="1">
        <f>VLOOKUP(A1311,'ADM Details FY17'!$A$3:$S$3515,19,FALSE)</f>
        <v>0</v>
      </c>
      <c r="P1311" s="1">
        <f>VLOOKUP(A1311,'ADM Details FY17'!$A$3:$U$3515,21,FALSE)</f>
        <v>0</v>
      </c>
      <c r="Q1311" s="1">
        <f>VLOOKUP(A1311,'ADM Details FY17'!$A$3:$V$3515,22,FALSE)</f>
        <v>0</v>
      </c>
      <c r="R1311" s="1">
        <f>VLOOKUP(A1311,'ADM Details FY17'!$A$3:$W$3515,23,FALSE)</f>
        <v>0</v>
      </c>
      <c r="S1311" s="1">
        <f>VLOOKUP(A1311,'ADM Details FY17'!$A$3:$X$3515,24,FALSE)</f>
        <v>0</v>
      </c>
      <c r="T1311" s="1">
        <f>VLOOKUP(A1311,'ADM Details FY17'!$A$3:$Y$3515,25,FALSE)</f>
        <v>0</v>
      </c>
      <c r="U1311" s="1">
        <f>VLOOKUP(A1311,'ADM Details FY17'!$A$3:$AA$3515,27,FALSE)</f>
        <v>0</v>
      </c>
      <c r="V1311" s="1">
        <f>IFERROR(VLOOKUP(C1311,'eindex _tget pp '!$A$4:$E$615,5,FALSE),0)</f>
        <v>192.46256589455538</v>
      </c>
      <c r="W1311" s="31">
        <f>IFERROR(VLOOKUP(C1311,'eindex _tget pp '!$A$4:$F$615,6,FALSE),0)</f>
        <v>0.58606617930000005</v>
      </c>
      <c r="X1311" s="4">
        <f>IFERROR(VLOOKUP(B1311,'eschools 16'!$A$2:$F$25,6,FALSE),1)</f>
        <v>1</v>
      </c>
      <c r="Y1311" s="1">
        <f t="shared" si="100"/>
        <v>48.12</v>
      </c>
      <c r="Z1311" s="1">
        <f t="shared" si="101"/>
        <v>159.41</v>
      </c>
      <c r="AA1311" s="31">
        <f>IFERROR(VLOOKUP(C1311,'eindex _tget pp '!$A$4:$G$615,7,FALSE),0)</f>
        <v>0.44250292000000002</v>
      </c>
      <c r="AB1311" s="1">
        <f>VLOOKUP(A1311,'ADM Details FY17'!$A$3:$AB$3515,28,FALSE)</f>
        <v>0</v>
      </c>
      <c r="AC1311" s="1">
        <f t="shared" si="102"/>
        <v>0</v>
      </c>
      <c r="AD1311" s="1">
        <f t="shared" si="103"/>
        <v>1</v>
      </c>
      <c r="AE1311" s="1">
        <f t="shared" si="104"/>
        <v>150</v>
      </c>
    </row>
    <row r="1312" spans="1:31" x14ac:dyDescent="0.25">
      <c r="A1312" t="str">
        <f>B1312&amp;"-"&amp;COUNTIF($B$3:B1312,B1312)</f>
        <v>306-4</v>
      </c>
      <c r="B1312">
        <v>306</v>
      </c>
      <c r="C1312" s="18">
        <f>VLOOKUP(A1312,'ADM Details FY17'!$A$3:$D$3515,4,FALSE)</f>
        <v>47332</v>
      </c>
      <c r="D1312" s="1">
        <f>VLOOKUP(A1312,'ADM Details FY17'!$A$3:$E$3515,5,FALSE)</f>
        <v>11</v>
      </c>
      <c r="E1312" s="1">
        <f>VLOOKUP(A1312,'ADM Details FY17'!$A$3:$F$3515,6,FALSE)</f>
        <v>1</v>
      </c>
      <c r="F1312" s="1">
        <f>VLOOKUP(A1312,'ADM Details FY17'!$A$3:$G$3515,7,FALSE)</f>
        <v>5</v>
      </c>
      <c r="G1312" s="1">
        <f>VLOOKUP(A1312,'ADM Details FY17'!$A$3:$H$3515,8,FALSE)</f>
        <v>0</v>
      </c>
      <c r="H1312" s="1">
        <f>VLOOKUP(A1312,'ADM Details FY17'!$A$3:$I$3515,9,FALSE)</f>
        <v>0</v>
      </c>
      <c r="I1312" s="1">
        <f>VLOOKUP(A1312,'ADM Details FY17'!$A$3:$J$3517,10,FALSE)</f>
        <v>0</v>
      </c>
      <c r="J1312" s="1">
        <f>VLOOKUP(A1312,'ADM Details FY17'!$A$3:$K$3515,11,FALSE)</f>
        <v>2</v>
      </c>
      <c r="K1312" s="1">
        <f>VLOOKUP(A1312,'ADM Details FY17'!$A$3:$M$3515,13,FALSE)</f>
        <v>9</v>
      </c>
      <c r="L1312" s="1">
        <f>VLOOKUP(A1312,'ADM Details FY17'!$A$3:$O$3515,15,FALSE)</f>
        <v>0</v>
      </c>
      <c r="M1312" s="1">
        <f>VLOOKUP(A1312,'ADM Details FY17'!$A$3:$P$3515,16,FALSE)</f>
        <v>0</v>
      </c>
      <c r="N1312" s="1">
        <f>VLOOKUP(A1312,'ADM Details FY17'!$A$3:$Q$3515,17,FALSE)</f>
        <v>0</v>
      </c>
      <c r="O1312" s="1">
        <f>VLOOKUP(A1312,'ADM Details FY17'!$A$3:$S$3515,19,FALSE)</f>
        <v>4</v>
      </c>
      <c r="P1312" s="1">
        <f>VLOOKUP(A1312,'ADM Details FY17'!$A$3:$U$3515,21,FALSE)</f>
        <v>0</v>
      </c>
      <c r="Q1312" s="1">
        <f>VLOOKUP(A1312,'ADM Details FY17'!$A$3:$V$3515,22,FALSE)</f>
        <v>0</v>
      </c>
      <c r="R1312" s="1">
        <f>VLOOKUP(A1312,'ADM Details FY17'!$A$3:$W$3515,23,FALSE)</f>
        <v>0</v>
      </c>
      <c r="S1312" s="1">
        <f>VLOOKUP(A1312,'ADM Details FY17'!$A$3:$X$3515,24,FALSE)</f>
        <v>0</v>
      </c>
      <c r="T1312" s="1">
        <f>VLOOKUP(A1312,'ADM Details FY17'!$A$3:$Y$3515,25,FALSE)</f>
        <v>0</v>
      </c>
      <c r="U1312" s="1">
        <f>VLOOKUP(A1312,'ADM Details FY17'!$A$3:$AA$3515,27,FALSE)</f>
        <v>0</v>
      </c>
      <c r="V1312" s="1">
        <f>IFERROR(VLOOKUP(C1312,'eindex _tget pp '!$A$4:$E$615,5,FALSE),0)</f>
        <v>210.18503737532882</v>
      </c>
      <c r="W1312" s="31">
        <f>IFERROR(VLOOKUP(C1312,'eindex _tget pp '!$A$4:$F$615,6,FALSE),0)</f>
        <v>1.190681876</v>
      </c>
      <c r="X1312" s="4">
        <f>IFERROR(VLOOKUP(B1312,'eschools 16'!$A$2:$F$25,6,FALSE),1)</f>
        <v>1</v>
      </c>
      <c r="Y1312" s="1">
        <f t="shared" si="100"/>
        <v>578.01</v>
      </c>
      <c r="Z1312" s="1">
        <f t="shared" si="101"/>
        <v>2914.79</v>
      </c>
      <c r="AA1312" s="31">
        <f>IFERROR(VLOOKUP(C1312,'eindex _tget pp '!$A$4:$G$615,7,FALSE),0)</f>
        <v>0.50355702999999996</v>
      </c>
      <c r="AB1312" s="1">
        <f>VLOOKUP(A1312,'ADM Details FY17'!$A$3:$AB$3515,28,FALSE)</f>
        <v>0</v>
      </c>
      <c r="AC1312" s="1">
        <f t="shared" si="102"/>
        <v>0</v>
      </c>
      <c r="AD1312" s="1">
        <f t="shared" si="103"/>
        <v>11</v>
      </c>
      <c r="AE1312" s="1">
        <f t="shared" si="104"/>
        <v>1650</v>
      </c>
    </row>
    <row r="1313" spans="1:31" x14ac:dyDescent="0.25">
      <c r="A1313" t="str">
        <f>B1313&amp;"-"&amp;COUNTIF($B$3:B1313,B1313)</f>
        <v>306-5</v>
      </c>
      <c r="B1313">
        <v>306</v>
      </c>
      <c r="C1313" s="18">
        <f>VLOOKUP(A1313,'ADM Details FY17'!$A$3:$D$3515,4,FALSE)</f>
        <v>47340</v>
      </c>
      <c r="D1313" s="1">
        <f>VLOOKUP(A1313,'ADM Details FY17'!$A$3:$E$3515,5,FALSE)</f>
        <v>2</v>
      </c>
      <c r="E1313" s="1">
        <f>VLOOKUP(A1313,'ADM Details FY17'!$A$3:$F$3515,6,FALSE)</f>
        <v>0</v>
      </c>
      <c r="F1313" s="1">
        <f>VLOOKUP(A1313,'ADM Details FY17'!$A$3:$G$3515,7,FALSE)</f>
        <v>2</v>
      </c>
      <c r="G1313" s="1">
        <f>VLOOKUP(A1313,'ADM Details FY17'!$A$3:$H$3515,8,FALSE)</f>
        <v>0</v>
      </c>
      <c r="H1313" s="1">
        <f>VLOOKUP(A1313,'ADM Details FY17'!$A$3:$I$3515,9,FALSE)</f>
        <v>0</v>
      </c>
      <c r="I1313" s="1">
        <f>VLOOKUP(A1313,'ADM Details FY17'!$A$3:$J$3517,10,FALSE)</f>
        <v>0</v>
      </c>
      <c r="J1313" s="1">
        <f>VLOOKUP(A1313,'ADM Details FY17'!$A$3:$K$3515,11,FALSE)</f>
        <v>0</v>
      </c>
      <c r="K1313" s="1">
        <f>VLOOKUP(A1313,'ADM Details FY17'!$A$3:$M$3515,13,FALSE)</f>
        <v>2</v>
      </c>
      <c r="L1313" s="1">
        <f>VLOOKUP(A1313,'ADM Details FY17'!$A$3:$O$3515,15,FALSE)</f>
        <v>0</v>
      </c>
      <c r="M1313" s="1">
        <f>VLOOKUP(A1313,'ADM Details FY17'!$A$3:$P$3515,16,FALSE)</f>
        <v>0</v>
      </c>
      <c r="N1313" s="1">
        <f>VLOOKUP(A1313,'ADM Details FY17'!$A$3:$Q$3515,17,FALSE)</f>
        <v>0</v>
      </c>
      <c r="O1313" s="1">
        <f>VLOOKUP(A1313,'ADM Details FY17'!$A$3:$S$3515,19,FALSE)</f>
        <v>1</v>
      </c>
      <c r="P1313" s="1">
        <f>VLOOKUP(A1313,'ADM Details FY17'!$A$3:$U$3515,21,FALSE)</f>
        <v>0</v>
      </c>
      <c r="Q1313" s="1">
        <f>VLOOKUP(A1313,'ADM Details FY17'!$A$3:$V$3515,22,FALSE)</f>
        <v>0</v>
      </c>
      <c r="R1313" s="1">
        <f>VLOOKUP(A1313,'ADM Details FY17'!$A$3:$W$3515,23,FALSE)</f>
        <v>0</v>
      </c>
      <c r="S1313" s="1">
        <f>VLOOKUP(A1313,'ADM Details FY17'!$A$3:$X$3515,24,FALSE)</f>
        <v>0</v>
      </c>
      <c r="T1313" s="1">
        <f>VLOOKUP(A1313,'ADM Details FY17'!$A$3:$Y$3515,25,FALSE)</f>
        <v>0</v>
      </c>
      <c r="U1313" s="1">
        <f>VLOOKUP(A1313,'ADM Details FY17'!$A$3:$AA$3515,27,FALSE)</f>
        <v>0</v>
      </c>
      <c r="V1313" s="1">
        <f>IFERROR(VLOOKUP(C1313,'eindex _tget pp '!$A$4:$E$615,5,FALSE),0)</f>
        <v>0</v>
      </c>
      <c r="W1313" s="31">
        <f>IFERROR(VLOOKUP(C1313,'eindex _tget pp '!$A$4:$F$615,6,FALSE),0)</f>
        <v>6.4440304500000004E-2</v>
      </c>
      <c r="X1313" s="4">
        <f>IFERROR(VLOOKUP(B1313,'eschools 16'!$A$2:$F$25,6,FALSE),1)</f>
        <v>1</v>
      </c>
      <c r="Y1313" s="1">
        <f t="shared" si="100"/>
        <v>0</v>
      </c>
      <c r="Z1313" s="1">
        <f t="shared" si="101"/>
        <v>35.06</v>
      </c>
      <c r="AA1313" s="31">
        <f>IFERROR(VLOOKUP(C1313,'eindex _tget pp '!$A$4:$G$615,7,FALSE),0)</f>
        <v>0.32791545599999999</v>
      </c>
      <c r="AB1313" s="1">
        <f>VLOOKUP(A1313,'ADM Details FY17'!$A$3:$AB$3515,28,FALSE)</f>
        <v>0</v>
      </c>
      <c r="AC1313" s="1">
        <f t="shared" si="102"/>
        <v>0</v>
      </c>
      <c r="AD1313" s="1">
        <f t="shared" si="103"/>
        <v>2</v>
      </c>
      <c r="AE1313" s="1">
        <f t="shared" si="104"/>
        <v>300</v>
      </c>
    </row>
    <row r="1314" spans="1:31" x14ac:dyDescent="0.25">
      <c r="A1314" t="str">
        <f>B1314&amp;"-"&amp;COUNTIF($B$3:B1314,B1314)</f>
        <v>306-6</v>
      </c>
      <c r="B1314">
        <v>306</v>
      </c>
      <c r="C1314" s="18">
        <f>VLOOKUP(A1314,'ADM Details FY17'!$A$3:$D$3515,4,FALSE)</f>
        <v>44107</v>
      </c>
      <c r="D1314" s="1">
        <f>VLOOKUP(A1314,'ADM Details FY17'!$A$3:$E$3515,5,FALSE)</f>
        <v>1</v>
      </c>
      <c r="E1314" s="1">
        <f>VLOOKUP(A1314,'ADM Details FY17'!$A$3:$F$3515,6,FALSE)</f>
        <v>0</v>
      </c>
      <c r="F1314" s="1">
        <f>VLOOKUP(A1314,'ADM Details FY17'!$A$3:$G$3515,7,FALSE)</f>
        <v>0</v>
      </c>
      <c r="G1314" s="1">
        <f>VLOOKUP(A1314,'ADM Details FY17'!$A$3:$H$3515,8,FALSE)</f>
        <v>1</v>
      </c>
      <c r="H1314" s="1">
        <f>VLOOKUP(A1314,'ADM Details FY17'!$A$3:$I$3515,9,FALSE)</f>
        <v>0</v>
      </c>
      <c r="I1314" s="1">
        <f>VLOOKUP(A1314,'ADM Details FY17'!$A$3:$J$3517,10,FALSE)</f>
        <v>0</v>
      </c>
      <c r="J1314" s="1">
        <f>VLOOKUP(A1314,'ADM Details FY17'!$A$3:$K$3515,11,FALSE)</f>
        <v>0</v>
      </c>
      <c r="K1314" s="1">
        <f>VLOOKUP(A1314,'ADM Details FY17'!$A$3:$M$3515,13,FALSE)</f>
        <v>1</v>
      </c>
      <c r="L1314" s="1">
        <f>VLOOKUP(A1314,'ADM Details FY17'!$A$3:$O$3515,15,FALSE)</f>
        <v>0</v>
      </c>
      <c r="M1314" s="1">
        <f>VLOOKUP(A1314,'ADM Details FY17'!$A$3:$P$3515,16,FALSE)</f>
        <v>0</v>
      </c>
      <c r="N1314" s="1">
        <f>VLOOKUP(A1314,'ADM Details FY17'!$A$3:$Q$3515,17,FALSE)</f>
        <v>0</v>
      </c>
      <c r="O1314" s="1">
        <f>VLOOKUP(A1314,'ADM Details FY17'!$A$3:$S$3515,19,FALSE)</f>
        <v>0</v>
      </c>
      <c r="P1314" s="1">
        <f>VLOOKUP(A1314,'ADM Details FY17'!$A$3:$U$3515,21,FALSE)</f>
        <v>0</v>
      </c>
      <c r="Q1314" s="1">
        <f>VLOOKUP(A1314,'ADM Details FY17'!$A$3:$V$3515,22,FALSE)</f>
        <v>0</v>
      </c>
      <c r="R1314" s="1">
        <f>VLOOKUP(A1314,'ADM Details FY17'!$A$3:$W$3515,23,FALSE)</f>
        <v>0</v>
      </c>
      <c r="S1314" s="1">
        <f>VLOOKUP(A1314,'ADM Details FY17'!$A$3:$X$3515,24,FALSE)</f>
        <v>0</v>
      </c>
      <c r="T1314" s="1">
        <f>VLOOKUP(A1314,'ADM Details FY17'!$A$3:$Y$3515,25,FALSE)</f>
        <v>0</v>
      </c>
      <c r="U1314" s="1">
        <f>VLOOKUP(A1314,'ADM Details FY17'!$A$3:$AA$3515,27,FALSE)</f>
        <v>0</v>
      </c>
      <c r="V1314" s="1">
        <f>IFERROR(VLOOKUP(C1314,'eindex _tget pp '!$A$4:$E$615,5,FALSE),0)</f>
        <v>1204.0890565193797</v>
      </c>
      <c r="W1314" s="31">
        <f>IFERROR(VLOOKUP(C1314,'eindex _tget pp '!$A$4:$F$615,6,FALSE),0)</f>
        <v>2.1707065658000002</v>
      </c>
      <c r="X1314" s="4">
        <f>IFERROR(VLOOKUP(B1314,'eschools 16'!$A$2:$F$25,6,FALSE),1)</f>
        <v>1</v>
      </c>
      <c r="Y1314" s="1">
        <f t="shared" si="100"/>
        <v>301.02</v>
      </c>
      <c r="Z1314" s="1">
        <f t="shared" si="101"/>
        <v>590.42999999999995</v>
      </c>
      <c r="AA1314" s="31">
        <f>IFERROR(VLOOKUP(C1314,'eindex _tget pp '!$A$4:$G$615,7,FALSE),0)</f>
        <v>0.75171929299999996</v>
      </c>
      <c r="AB1314" s="1">
        <f>VLOOKUP(A1314,'ADM Details FY17'!$A$3:$AB$3515,28,FALSE)</f>
        <v>0</v>
      </c>
      <c r="AC1314" s="1">
        <f t="shared" si="102"/>
        <v>0</v>
      </c>
      <c r="AD1314" s="1">
        <f t="shared" si="103"/>
        <v>1</v>
      </c>
      <c r="AE1314" s="1">
        <f t="shared" si="104"/>
        <v>150</v>
      </c>
    </row>
    <row r="1315" spans="1:31" x14ac:dyDescent="0.25">
      <c r="A1315" t="str">
        <f>B1315&amp;"-"&amp;COUNTIF($B$3:B1315,B1315)</f>
        <v>306-7</v>
      </c>
      <c r="B1315">
        <v>306</v>
      </c>
      <c r="C1315" s="18">
        <f>VLOOKUP(A1315,'ADM Details FY17'!$A$3:$D$3515,4,FALSE)</f>
        <v>48009</v>
      </c>
      <c r="D1315" s="1">
        <f>VLOOKUP(A1315,'ADM Details FY17'!$A$3:$E$3515,5,FALSE)</f>
        <v>1</v>
      </c>
      <c r="E1315" s="1">
        <f>VLOOKUP(A1315,'ADM Details FY17'!$A$3:$F$3515,6,FALSE)</f>
        <v>0</v>
      </c>
      <c r="F1315" s="1">
        <f>VLOOKUP(A1315,'ADM Details FY17'!$A$3:$G$3515,7,FALSE)</f>
        <v>1</v>
      </c>
      <c r="G1315" s="1">
        <f>VLOOKUP(A1315,'ADM Details FY17'!$A$3:$H$3515,8,FALSE)</f>
        <v>0</v>
      </c>
      <c r="H1315" s="1">
        <f>VLOOKUP(A1315,'ADM Details FY17'!$A$3:$I$3515,9,FALSE)</f>
        <v>0</v>
      </c>
      <c r="I1315" s="1">
        <f>VLOOKUP(A1315,'ADM Details FY17'!$A$3:$J$3517,10,FALSE)</f>
        <v>0</v>
      </c>
      <c r="J1315" s="1">
        <f>VLOOKUP(A1315,'ADM Details FY17'!$A$3:$K$3515,11,FALSE)</f>
        <v>0</v>
      </c>
      <c r="K1315" s="1">
        <f>VLOOKUP(A1315,'ADM Details FY17'!$A$3:$M$3515,13,FALSE)</f>
        <v>1</v>
      </c>
      <c r="L1315" s="1">
        <f>VLOOKUP(A1315,'ADM Details FY17'!$A$3:$O$3515,15,FALSE)</f>
        <v>0</v>
      </c>
      <c r="M1315" s="1">
        <f>VLOOKUP(A1315,'ADM Details FY17'!$A$3:$P$3515,16,FALSE)</f>
        <v>0</v>
      </c>
      <c r="N1315" s="1">
        <f>VLOOKUP(A1315,'ADM Details FY17'!$A$3:$Q$3515,17,FALSE)</f>
        <v>0</v>
      </c>
      <c r="O1315" s="1">
        <f>VLOOKUP(A1315,'ADM Details FY17'!$A$3:$S$3515,19,FALSE)</f>
        <v>1</v>
      </c>
      <c r="P1315" s="1">
        <f>VLOOKUP(A1315,'ADM Details FY17'!$A$3:$U$3515,21,FALSE)</f>
        <v>0</v>
      </c>
      <c r="Q1315" s="1">
        <f>VLOOKUP(A1315,'ADM Details FY17'!$A$3:$V$3515,22,FALSE)</f>
        <v>0</v>
      </c>
      <c r="R1315" s="1">
        <f>VLOOKUP(A1315,'ADM Details FY17'!$A$3:$W$3515,23,FALSE)</f>
        <v>0</v>
      </c>
      <c r="S1315" s="1">
        <f>VLOOKUP(A1315,'ADM Details FY17'!$A$3:$X$3515,24,FALSE)</f>
        <v>0</v>
      </c>
      <c r="T1315" s="1">
        <f>VLOOKUP(A1315,'ADM Details FY17'!$A$3:$Y$3515,25,FALSE)</f>
        <v>0</v>
      </c>
      <c r="U1315" s="1">
        <f>VLOOKUP(A1315,'ADM Details FY17'!$A$3:$AA$3515,27,FALSE)</f>
        <v>0</v>
      </c>
      <c r="V1315" s="1">
        <f>IFERROR(VLOOKUP(C1315,'eindex _tget pp '!$A$4:$E$615,5,FALSE),0)</f>
        <v>468.28425942335389</v>
      </c>
      <c r="W1315" s="31">
        <f>IFERROR(VLOOKUP(C1315,'eindex _tget pp '!$A$4:$F$615,6,FALSE),0)</f>
        <v>0.35964185119999997</v>
      </c>
      <c r="X1315" s="4">
        <f>IFERROR(VLOOKUP(B1315,'eschools 16'!$A$2:$F$25,6,FALSE),1)</f>
        <v>1</v>
      </c>
      <c r="Y1315" s="1">
        <f t="shared" si="100"/>
        <v>117.07</v>
      </c>
      <c r="Z1315" s="1">
        <f t="shared" si="101"/>
        <v>97.82</v>
      </c>
      <c r="AA1315" s="31">
        <f>IFERROR(VLOOKUP(C1315,'eindex _tget pp '!$A$4:$G$615,7,FALSE),0)</f>
        <v>0.49280977799999998</v>
      </c>
      <c r="AB1315" s="1">
        <f>VLOOKUP(A1315,'ADM Details FY17'!$A$3:$AB$3515,28,FALSE)</f>
        <v>0</v>
      </c>
      <c r="AC1315" s="1">
        <f t="shared" si="102"/>
        <v>0</v>
      </c>
      <c r="AD1315" s="1">
        <f t="shared" si="103"/>
        <v>1</v>
      </c>
      <c r="AE1315" s="1">
        <f t="shared" si="104"/>
        <v>150</v>
      </c>
    </row>
    <row r="1316" spans="1:31" x14ac:dyDescent="0.25">
      <c r="A1316" t="str">
        <f>B1316&amp;"-"&amp;COUNTIF($B$3:B1316,B1316)</f>
        <v>306-8</v>
      </c>
      <c r="B1316">
        <v>306</v>
      </c>
      <c r="C1316" s="18">
        <f>VLOOKUP(A1316,'ADM Details FY17'!$A$3:$D$3515,4,FALSE)</f>
        <v>44412</v>
      </c>
      <c r="D1316" s="1">
        <f>VLOOKUP(A1316,'ADM Details FY17'!$A$3:$E$3515,5,FALSE)</f>
        <v>4.2</v>
      </c>
      <c r="E1316" s="1">
        <f>VLOOKUP(A1316,'ADM Details FY17'!$A$3:$F$3515,6,FALSE)</f>
        <v>0</v>
      </c>
      <c r="F1316" s="1">
        <f>VLOOKUP(A1316,'ADM Details FY17'!$A$3:$G$3515,7,FALSE)</f>
        <v>0.23</v>
      </c>
      <c r="G1316" s="1">
        <f>VLOOKUP(A1316,'ADM Details FY17'!$A$3:$H$3515,8,FALSE)</f>
        <v>0</v>
      </c>
      <c r="H1316" s="1">
        <f>VLOOKUP(A1316,'ADM Details FY17'!$A$3:$I$3515,9,FALSE)</f>
        <v>0</v>
      </c>
      <c r="I1316" s="1">
        <f>VLOOKUP(A1316,'ADM Details FY17'!$A$3:$J$3517,10,FALSE)</f>
        <v>0</v>
      </c>
      <c r="J1316" s="1">
        <f>VLOOKUP(A1316,'ADM Details FY17'!$A$3:$K$3515,11,FALSE)</f>
        <v>1.95</v>
      </c>
      <c r="K1316" s="1">
        <f>VLOOKUP(A1316,'ADM Details FY17'!$A$3:$M$3515,13,FALSE)</f>
        <v>1.23</v>
      </c>
      <c r="L1316" s="1">
        <f>VLOOKUP(A1316,'ADM Details FY17'!$A$3:$O$3515,15,FALSE)</f>
        <v>0</v>
      </c>
      <c r="M1316" s="1">
        <f>VLOOKUP(A1316,'ADM Details FY17'!$A$3:$P$3515,16,FALSE)</f>
        <v>0</v>
      </c>
      <c r="N1316" s="1">
        <f>VLOOKUP(A1316,'ADM Details FY17'!$A$3:$Q$3515,17,FALSE)</f>
        <v>0</v>
      </c>
      <c r="O1316" s="1">
        <f>VLOOKUP(A1316,'ADM Details FY17'!$A$3:$S$3515,19,FALSE)</f>
        <v>2.97</v>
      </c>
      <c r="P1316" s="1">
        <f>VLOOKUP(A1316,'ADM Details FY17'!$A$3:$U$3515,21,FALSE)</f>
        <v>0</v>
      </c>
      <c r="Q1316" s="1">
        <f>VLOOKUP(A1316,'ADM Details FY17'!$A$3:$V$3515,22,FALSE)</f>
        <v>0</v>
      </c>
      <c r="R1316" s="1">
        <f>VLOOKUP(A1316,'ADM Details FY17'!$A$3:$W$3515,23,FALSE)</f>
        <v>0</v>
      </c>
      <c r="S1316" s="1">
        <f>VLOOKUP(A1316,'ADM Details FY17'!$A$3:$X$3515,24,FALSE)</f>
        <v>0</v>
      </c>
      <c r="T1316" s="1">
        <f>VLOOKUP(A1316,'ADM Details FY17'!$A$3:$Y$3515,25,FALSE)</f>
        <v>0</v>
      </c>
      <c r="U1316" s="1">
        <f>VLOOKUP(A1316,'ADM Details FY17'!$A$3:$AA$3515,27,FALSE)</f>
        <v>0</v>
      </c>
      <c r="V1316" s="1">
        <f>IFERROR(VLOOKUP(C1316,'eindex _tget pp '!$A$4:$E$615,5,FALSE),0)</f>
        <v>1173.7675101870461</v>
      </c>
      <c r="W1316" s="31">
        <f>IFERROR(VLOOKUP(C1316,'eindex _tget pp '!$A$4:$F$615,6,FALSE),0)</f>
        <v>0.9689045906</v>
      </c>
      <c r="X1316" s="4">
        <f>IFERROR(VLOOKUP(B1316,'eschools 16'!$A$2:$F$25,6,FALSE),1)</f>
        <v>1</v>
      </c>
      <c r="Y1316" s="1">
        <f t="shared" si="100"/>
        <v>1232.46</v>
      </c>
      <c r="Z1316" s="1">
        <f t="shared" si="101"/>
        <v>324.16000000000003</v>
      </c>
      <c r="AA1316" s="31">
        <f>IFERROR(VLOOKUP(C1316,'eindex _tget pp '!$A$4:$G$615,7,FALSE),0)</f>
        <v>0.76093659300000005</v>
      </c>
      <c r="AB1316" s="1">
        <f>VLOOKUP(A1316,'ADM Details FY17'!$A$3:$AB$3515,28,FALSE)</f>
        <v>0</v>
      </c>
      <c r="AC1316" s="1">
        <f t="shared" si="102"/>
        <v>0</v>
      </c>
      <c r="AD1316" s="1">
        <f t="shared" si="103"/>
        <v>4.2</v>
      </c>
      <c r="AE1316" s="1">
        <f t="shared" si="104"/>
        <v>630</v>
      </c>
    </row>
    <row r="1317" spans="1:31" x14ac:dyDescent="0.25">
      <c r="A1317" t="str">
        <f>B1317&amp;"-"&amp;COUNTIF($B$3:B1317,B1317)</f>
        <v>306-9</v>
      </c>
      <c r="B1317">
        <v>306</v>
      </c>
      <c r="C1317" s="18">
        <f>VLOOKUP(A1317,'ADM Details FY17'!$A$3:$D$3515,4,FALSE)</f>
        <v>47365</v>
      </c>
      <c r="D1317" s="1">
        <f>VLOOKUP(A1317,'ADM Details FY17'!$A$3:$E$3515,5,FALSE)</f>
        <v>8</v>
      </c>
      <c r="E1317" s="1">
        <f>VLOOKUP(A1317,'ADM Details FY17'!$A$3:$F$3515,6,FALSE)</f>
        <v>0</v>
      </c>
      <c r="F1317" s="1">
        <f>VLOOKUP(A1317,'ADM Details FY17'!$A$3:$G$3515,7,FALSE)</f>
        <v>1.6</v>
      </c>
      <c r="G1317" s="1">
        <f>VLOOKUP(A1317,'ADM Details FY17'!$A$3:$H$3515,8,FALSE)</f>
        <v>0</v>
      </c>
      <c r="H1317" s="1">
        <f>VLOOKUP(A1317,'ADM Details FY17'!$A$3:$I$3515,9,FALSE)</f>
        <v>0</v>
      </c>
      <c r="I1317" s="1">
        <f>VLOOKUP(A1317,'ADM Details FY17'!$A$3:$J$3517,10,FALSE)</f>
        <v>0</v>
      </c>
      <c r="J1317" s="1">
        <f>VLOOKUP(A1317,'ADM Details FY17'!$A$3:$K$3515,11,FALSE)</f>
        <v>3.79</v>
      </c>
      <c r="K1317" s="1">
        <f>VLOOKUP(A1317,'ADM Details FY17'!$A$3:$M$3515,13,FALSE)</f>
        <v>3</v>
      </c>
      <c r="L1317" s="1">
        <f>VLOOKUP(A1317,'ADM Details FY17'!$A$3:$O$3515,15,FALSE)</f>
        <v>0</v>
      </c>
      <c r="M1317" s="1">
        <f>VLOOKUP(A1317,'ADM Details FY17'!$A$3:$P$3515,16,FALSE)</f>
        <v>0</v>
      </c>
      <c r="N1317" s="1">
        <f>VLOOKUP(A1317,'ADM Details FY17'!$A$3:$Q$3515,17,FALSE)</f>
        <v>0</v>
      </c>
      <c r="O1317" s="1">
        <f>VLOOKUP(A1317,'ADM Details FY17'!$A$3:$S$3515,19,FALSE)</f>
        <v>1</v>
      </c>
      <c r="P1317" s="1">
        <f>VLOOKUP(A1317,'ADM Details FY17'!$A$3:$U$3515,21,FALSE)</f>
        <v>0</v>
      </c>
      <c r="Q1317" s="1">
        <f>VLOOKUP(A1317,'ADM Details FY17'!$A$3:$V$3515,22,FALSE)</f>
        <v>0</v>
      </c>
      <c r="R1317" s="1">
        <f>VLOOKUP(A1317,'ADM Details FY17'!$A$3:$W$3515,23,FALSE)</f>
        <v>0</v>
      </c>
      <c r="S1317" s="1">
        <f>VLOOKUP(A1317,'ADM Details FY17'!$A$3:$X$3515,24,FALSE)</f>
        <v>0</v>
      </c>
      <c r="T1317" s="1">
        <f>VLOOKUP(A1317,'ADM Details FY17'!$A$3:$Y$3515,25,FALSE)</f>
        <v>0</v>
      </c>
      <c r="U1317" s="1">
        <f>VLOOKUP(A1317,'ADM Details FY17'!$A$3:$AA$3515,27,FALSE)</f>
        <v>0</v>
      </c>
      <c r="V1317" s="1">
        <f>IFERROR(VLOOKUP(C1317,'eindex _tget pp '!$A$4:$E$615,5,FALSE),0)</f>
        <v>4.5108715147415159</v>
      </c>
      <c r="W1317" s="31">
        <f>IFERROR(VLOOKUP(C1317,'eindex _tget pp '!$A$4:$F$615,6,FALSE),0)</f>
        <v>1.4056938290000001</v>
      </c>
      <c r="X1317" s="4">
        <f>IFERROR(VLOOKUP(B1317,'eschools 16'!$A$2:$F$25,6,FALSE),1)</f>
        <v>1</v>
      </c>
      <c r="Y1317" s="1">
        <f t="shared" si="100"/>
        <v>9.02</v>
      </c>
      <c r="Z1317" s="1">
        <f t="shared" si="101"/>
        <v>1147.05</v>
      </c>
      <c r="AA1317" s="31">
        <f>IFERROR(VLOOKUP(C1317,'eindex _tget pp '!$A$4:$G$615,7,FALSE),0)</f>
        <v>0.39014385400000001</v>
      </c>
      <c r="AB1317" s="1">
        <f>VLOOKUP(A1317,'ADM Details FY17'!$A$3:$AB$3515,28,FALSE)</f>
        <v>0</v>
      </c>
      <c r="AC1317" s="1">
        <f t="shared" si="102"/>
        <v>0</v>
      </c>
      <c r="AD1317" s="1">
        <f t="shared" si="103"/>
        <v>8</v>
      </c>
      <c r="AE1317" s="1">
        <f t="shared" si="104"/>
        <v>1200</v>
      </c>
    </row>
    <row r="1318" spans="1:31" x14ac:dyDescent="0.25">
      <c r="A1318" t="str">
        <f>B1318&amp;"-"&amp;COUNTIF($B$3:B1318,B1318)</f>
        <v>306-10</v>
      </c>
      <c r="B1318">
        <v>306</v>
      </c>
      <c r="C1318" s="18">
        <f>VLOOKUP(A1318,'ADM Details FY17'!$A$3:$D$3515,4,FALSE)</f>
        <v>49635</v>
      </c>
      <c r="D1318" s="1">
        <f>VLOOKUP(A1318,'ADM Details FY17'!$A$3:$E$3515,5,FALSE)</f>
        <v>0.83</v>
      </c>
      <c r="E1318" s="1">
        <f>VLOOKUP(A1318,'ADM Details FY17'!$A$3:$F$3515,6,FALSE)</f>
        <v>0</v>
      </c>
      <c r="F1318" s="1">
        <f>VLOOKUP(A1318,'ADM Details FY17'!$A$3:$G$3515,7,FALSE)</f>
        <v>0.77</v>
      </c>
      <c r="G1318" s="1">
        <f>VLOOKUP(A1318,'ADM Details FY17'!$A$3:$H$3515,8,FALSE)</f>
        <v>0</v>
      </c>
      <c r="H1318" s="1">
        <f>VLOOKUP(A1318,'ADM Details FY17'!$A$3:$I$3515,9,FALSE)</f>
        <v>0</v>
      </c>
      <c r="I1318" s="1">
        <f>VLOOKUP(A1318,'ADM Details FY17'!$A$3:$J$3517,10,FALSE)</f>
        <v>0</v>
      </c>
      <c r="J1318" s="1">
        <f>VLOOKUP(A1318,'ADM Details FY17'!$A$3:$K$3515,11,FALSE)</f>
        <v>0</v>
      </c>
      <c r="K1318" s="1">
        <f>VLOOKUP(A1318,'ADM Details FY17'!$A$3:$M$3515,13,FALSE)</f>
        <v>0.83</v>
      </c>
      <c r="L1318" s="1">
        <f>VLOOKUP(A1318,'ADM Details FY17'!$A$3:$O$3515,15,FALSE)</f>
        <v>0</v>
      </c>
      <c r="M1318" s="1">
        <f>VLOOKUP(A1318,'ADM Details FY17'!$A$3:$P$3515,16,FALSE)</f>
        <v>0</v>
      </c>
      <c r="N1318" s="1">
        <f>VLOOKUP(A1318,'ADM Details FY17'!$A$3:$Q$3515,17,FALSE)</f>
        <v>0</v>
      </c>
      <c r="O1318" s="1">
        <f>VLOOKUP(A1318,'ADM Details FY17'!$A$3:$S$3515,19,FALSE)</f>
        <v>0</v>
      </c>
      <c r="P1318" s="1">
        <f>VLOOKUP(A1318,'ADM Details FY17'!$A$3:$U$3515,21,FALSE)</f>
        <v>0</v>
      </c>
      <c r="Q1318" s="1">
        <f>VLOOKUP(A1318,'ADM Details FY17'!$A$3:$V$3515,22,FALSE)</f>
        <v>0</v>
      </c>
      <c r="R1318" s="1">
        <f>VLOOKUP(A1318,'ADM Details FY17'!$A$3:$W$3515,23,FALSE)</f>
        <v>0</v>
      </c>
      <c r="S1318" s="1">
        <f>VLOOKUP(A1318,'ADM Details FY17'!$A$3:$X$3515,24,FALSE)</f>
        <v>0</v>
      </c>
      <c r="T1318" s="1">
        <f>VLOOKUP(A1318,'ADM Details FY17'!$A$3:$Y$3515,25,FALSE)</f>
        <v>0</v>
      </c>
      <c r="U1318" s="1">
        <f>VLOOKUP(A1318,'ADM Details FY17'!$A$3:$AA$3515,27,FALSE)</f>
        <v>0</v>
      </c>
      <c r="V1318" s="1">
        <f>IFERROR(VLOOKUP(C1318,'eindex _tget pp '!$A$4:$E$615,5,FALSE),0)</f>
        <v>1439.6172603335301</v>
      </c>
      <c r="W1318" s="31">
        <f>IFERROR(VLOOKUP(C1318,'eindex _tget pp '!$A$4:$F$615,6,FALSE),0)</f>
        <v>2.3592530795000002</v>
      </c>
      <c r="X1318" s="4">
        <f>IFERROR(VLOOKUP(B1318,'eschools 16'!$A$2:$F$25,6,FALSE),1)</f>
        <v>1</v>
      </c>
      <c r="Y1318" s="1">
        <f t="shared" si="100"/>
        <v>298.72000000000003</v>
      </c>
      <c r="Z1318" s="1">
        <f t="shared" si="101"/>
        <v>532.62</v>
      </c>
      <c r="AA1318" s="31">
        <f>IFERROR(VLOOKUP(C1318,'eindex _tget pp '!$A$4:$G$615,7,FALSE),0)</f>
        <v>0.83425458799999996</v>
      </c>
      <c r="AB1318" s="1">
        <f>VLOOKUP(A1318,'ADM Details FY17'!$A$3:$AB$3515,28,FALSE)</f>
        <v>0</v>
      </c>
      <c r="AC1318" s="1">
        <f t="shared" si="102"/>
        <v>0</v>
      </c>
      <c r="AD1318" s="1">
        <f t="shared" si="103"/>
        <v>0.83</v>
      </c>
      <c r="AE1318" s="1">
        <f t="shared" si="104"/>
        <v>124.5</v>
      </c>
    </row>
    <row r="1319" spans="1:31" x14ac:dyDescent="0.25">
      <c r="A1319" t="str">
        <f>B1319&amp;"-"&amp;COUNTIF($B$3:B1319,B1319)</f>
        <v>306-11</v>
      </c>
      <c r="B1319">
        <v>306</v>
      </c>
      <c r="C1319" s="18">
        <f>VLOOKUP(A1319,'ADM Details FY17'!$A$3:$D$3515,4,FALSE)</f>
        <v>44578</v>
      </c>
      <c r="D1319" s="1">
        <f>VLOOKUP(A1319,'ADM Details FY17'!$A$3:$E$3515,5,FALSE)</f>
        <v>5.51</v>
      </c>
      <c r="E1319" s="1">
        <f>VLOOKUP(A1319,'ADM Details FY17'!$A$3:$F$3515,6,FALSE)</f>
        <v>0</v>
      </c>
      <c r="F1319" s="1">
        <f>VLOOKUP(A1319,'ADM Details FY17'!$A$3:$G$3515,7,FALSE)</f>
        <v>3.97</v>
      </c>
      <c r="G1319" s="1">
        <f>VLOOKUP(A1319,'ADM Details FY17'!$A$3:$H$3515,8,FALSE)</f>
        <v>0</v>
      </c>
      <c r="H1319" s="1">
        <f>VLOOKUP(A1319,'ADM Details FY17'!$A$3:$I$3515,9,FALSE)</f>
        <v>0</v>
      </c>
      <c r="I1319" s="1">
        <f>VLOOKUP(A1319,'ADM Details FY17'!$A$3:$J$3517,10,FALSE)</f>
        <v>0</v>
      </c>
      <c r="J1319" s="1">
        <f>VLOOKUP(A1319,'ADM Details FY17'!$A$3:$K$3515,11,FALSE)</f>
        <v>1</v>
      </c>
      <c r="K1319" s="1">
        <f>VLOOKUP(A1319,'ADM Details FY17'!$A$3:$M$3515,13,FALSE)</f>
        <v>5.51</v>
      </c>
      <c r="L1319" s="1">
        <f>VLOOKUP(A1319,'ADM Details FY17'!$A$3:$O$3515,15,FALSE)</f>
        <v>0</v>
      </c>
      <c r="M1319" s="1">
        <f>VLOOKUP(A1319,'ADM Details FY17'!$A$3:$P$3515,16,FALSE)</f>
        <v>0</v>
      </c>
      <c r="N1319" s="1">
        <f>VLOOKUP(A1319,'ADM Details FY17'!$A$3:$Q$3515,17,FALSE)</f>
        <v>0</v>
      </c>
      <c r="O1319" s="1">
        <f>VLOOKUP(A1319,'ADM Details FY17'!$A$3:$S$3515,19,FALSE)</f>
        <v>1.02</v>
      </c>
      <c r="P1319" s="1">
        <f>VLOOKUP(A1319,'ADM Details FY17'!$A$3:$U$3515,21,FALSE)</f>
        <v>0</v>
      </c>
      <c r="Q1319" s="1">
        <f>VLOOKUP(A1319,'ADM Details FY17'!$A$3:$V$3515,22,FALSE)</f>
        <v>0</v>
      </c>
      <c r="R1319" s="1">
        <f>VLOOKUP(A1319,'ADM Details FY17'!$A$3:$W$3515,23,FALSE)</f>
        <v>0</v>
      </c>
      <c r="S1319" s="1">
        <f>VLOOKUP(A1319,'ADM Details FY17'!$A$3:$X$3515,24,FALSE)</f>
        <v>0</v>
      </c>
      <c r="T1319" s="1">
        <f>VLOOKUP(A1319,'ADM Details FY17'!$A$3:$Y$3515,25,FALSE)</f>
        <v>0</v>
      </c>
      <c r="U1319" s="1">
        <f>VLOOKUP(A1319,'ADM Details FY17'!$A$3:$AA$3515,27,FALSE)</f>
        <v>0</v>
      </c>
      <c r="V1319" s="1">
        <f>IFERROR(VLOOKUP(C1319,'eindex _tget pp '!$A$4:$E$615,5,FALSE),0)</f>
        <v>161.70979342812737</v>
      </c>
      <c r="W1319" s="31">
        <f>IFERROR(VLOOKUP(C1319,'eindex _tget pp '!$A$4:$F$615,6,FALSE),0)</f>
        <v>1.7628578681</v>
      </c>
      <c r="X1319" s="4">
        <f>IFERROR(VLOOKUP(B1319,'eschools 16'!$A$2:$F$25,6,FALSE),1)</f>
        <v>1</v>
      </c>
      <c r="Y1319" s="1">
        <f t="shared" si="100"/>
        <v>222.76</v>
      </c>
      <c r="Z1319" s="1">
        <f t="shared" si="101"/>
        <v>2642.03</v>
      </c>
      <c r="AA1319" s="31">
        <f>IFERROR(VLOOKUP(C1319,'eindex _tget pp '!$A$4:$G$615,7,FALSE),0)</f>
        <v>0.393118878</v>
      </c>
      <c r="AB1319" s="1">
        <f>VLOOKUP(A1319,'ADM Details FY17'!$A$3:$AB$3515,28,FALSE)</f>
        <v>0</v>
      </c>
      <c r="AC1319" s="1">
        <f t="shared" si="102"/>
        <v>0</v>
      </c>
      <c r="AD1319" s="1">
        <f t="shared" si="103"/>
        <v>5.51</v>
      </c>
      <c r="AE1319" s="1">
        <f t="shared" si="104"/>
        <v>826.5</v>
      </c>
    </row>
    <row r="1320" spans="1:31" x14ac:dyDescent="0.25">
      <c r="A1320" t="str">
        <f>B1320&amp;"-"&amp;COUNTIF($B$3:B1320,B1320)</f>
        <v>306-12</v>
      </c>
      <c r="B1320">
        <v>306</v>
      </c>
      <c r="C1320" s="18">
        <f>VLOOKUP(A1320,'ADM Details FY17'!$A$3:$D$3515,4,FALSE)</f>
        <v>44677</v>
      </c>
      <c r="D1320" s="1">
        <f>VLOOKUP(A1320,'ADM Details FY17'!$A$3:$E$3515,5,FALSE)</f>
        <v>0.96</v>
      </c>
      <c r="E1320" s="1">
        <f>VLOOKUP(A1320,'ADM Details FY17'!$A$3:$F$3515,6,FALSE)</f>
        <v>0</v>
      </c>
      <c r="F1320" s="1">
        <f>VLOOKUP(A1320,'ADM Details FY17'!$A$3:$G$3515,7,FALSE)</f>
        <v>0.86</v>
      </c>
      <c r="G1320" s="1">
        <f>VLOOKUP(A1320,'ADM Details FY17'!$A$3:$H$3515,8,FALSE)</f>
        <v>0</v>
      </c>
      <c r="H1320" s="1">
        <f>VLOOKUP(A1320,'ADM Details FY17'!$A$3:$I$3515,9,FALSE)</f>
        <v>0</v>
      </c>
      <c r="I1320" s="1">
        <f>VLOOKUP(A1320,'ADM Details FY17'!$A$3:$J$3517,10,FALSE)</f>
        <v>0</v>
      </c>
      <c r="J1320" s="1">
        <f>VLOOKUP(A1320,'ADM Details FY17'!$A$3:$K$3515,11,FALSE)</f>
        <v>0</v>
      </c>
      <c r="K1320" s="1">
        <f>VLOOKUP(A1320,'ADM Details FY17'!$A$3:$M$3515,13,FALSE)</f>
        <v>0</v>
      </c>
      <c r="L1320" s="1">
        <f>VLOOKUP(A1320,'ADM Details FY17'!$A$3:$O$3515,15,FALSE)</f>
        <v>0</v>
      </c>
      <c r="M1320" s="1">
        <f>VLOOKUP(A1320,'ADM Details FY17'!$A$3:$P$3515,16,FALSE)</f>
        <v>0</v>
      </c>
      <c r="N1320" s="1">
        <f>VLOOKUP(A1320,'ADM Details FY17'!$A$3:$Q$3515,17,FALSE)</f>
        <v>0</v>
      </c>
      <c r="O1320" s="1">
        <f>VLOOKUP(A1320,'ADM Details FY17'!$A$3:$S$3515,19,FALSE)</f>
        <v>0</v>
      </c>
      <c r="P1320" s="1">
        <f>VLOOKUP(A1320,'ADM Details FY17'!$A$3:$U$3515,21,FALSE)</f>
        <v>0</v>
      </c>
      <c r="Q1320" s="1">
        <f>VLOOKUP(A1320,'ADM Details FY17'!$A$3:$V$3515,22,FALSE)</f>
        <v>0</v>
      </c>
      <c r="R1320" s="1">
        <f>VLOOKUP(A1320,'ADM Details FY17'!$A$3:$W$3515,23,FALSE)</f>
        <v>0</v>
      </c>
      <c r="S1320" s="1">
        <f>VLOOKUP(A1320,'ADM Details FY17'!$A$3:$X$3515,24,FALSE)</f>
        <v>0</v>
      </c>
      <c r="T1320" s="1">
        <f>VLOOKUP(A1320,'ADM Details FY17'!$A$3:$Y$3515,25,FALSE)</f>
        <v>0</v>
      </c>
      <c r="U1320" s="1">
        <f>VLOOKUP(A1320,'ADM Details FY17'!$A$3:$AA$3515,27,FALSE)</f>
        <v>0</v>
      </c>
      <c r="V1320" s="1">
        <f>IFERROR(VLOOKUP(C1320,'eindex _tget pp '!$A$4:$E$615,5,FALSE),0)</f>
        <v>0</v>
      </c>
      <c r="W1320" s="31">
        <f>IFERROR(VLOOKUP(C1320,'eindex _tget pp '!$A$4:$F$615,6,FALSE),0)</f>
        <v>1.9813124585999999</v>
      </c>
      <c r="X1320" s="4">
        <f>IFERROR(VLOOKUP(B1320,'eschools 16'!$A$2:$F$25,6,FALSE),1)</f>
        <v>1</v>
      </c>
      <c r="Y1320" s="1">
        <f t="shared" si="100"/>
        <v>0</v>
      </c>
      <c r="Z1320" s="1">
        <f t="shared" si="101"/>
        <v>0</v>
      </c>
      <c r="AA1320" s="31">
        <f>IFERROR(VLOOKUP(C1320,'eindex _tget pp '!$A$4:$G$615,7,FALSE),0)</f>
        <v>0.13413825200000001</v>
      </c>
      <c r="AB1320" s="1">
        <f>VLOOKUP(A1320,'ADM Details FY17'!$A$3:$AB$3515,28,FALSE)</f>
        <v>0</v>
      </c>
      <c r="AC1320" s="1">
        <f t="shared" si="102"/>
        <v>0</v>
      </c>
      <c r="AD1320" s="1">
        <f t="shared" si="103"/>
        <v>0.96</v>
      </c>
      <c r="AE1320" s="1">
        <f t="shared" si="104"/>
        <v>144</v>
      </c>
    </row>
    <row r="1321" spans="1:31" x14ac:dyDescent="0.25">
      <c r="A1321" t="str">
        <f>B1321&amp;"-"&amp;COUNTIF($B$3:B1321,B1321)</f>
        <v>306-13</v>
      </c>
      <c r="B1321">
        <v>306</v>
      </c>
      <c r="C1321" s="18">
        <f>VLOOKUP(A1321,'ADM Details FY17'!$A$3:$D$3515,4,FALSE)</f>
        <v>44719</v>
      </c>
      <c r="D1321" s="1">
        <f>VLOOKUP(A1321,'ADM Details FY17'!$A$3:$E$3515,5,FALSE)</f>
        <v>1.04</v>
      </c>
      <c r="E1321" s="1">
        <f>VLOOKUP(A1321,'ADM Details FY17'!$A$3:$F$3515,6,FALSE)</f>
        <v>0</v>
      </c>
      <c r="F1321" s="1">
        <f>VLOOKUP(A1321,'ADM Details FY17'!$A$3:$G$3515,7,FALSE)</f>
        <v>0</v>
      </c>
      <c r="G1321" s="1">
        <f>VLOOKUP(A1321,'ADM Details FY17'!$A$3:$H$3515,8,FALSE)</f>
        <v>0.04</v>
      </c>
      <c r="H1321" s="1">
        <f>VLOOKUP(A1321,'ADM Details FY17'!$A$3:$I$3515,9,FALSE)</f>
        <v>0</v>
      </c>
      <c r="I1321" s="1">
        <f>VLOOKUP(A1321,'ADM Details FY17'!$A$3:$J$3517,10,FALSE)</f>
        <v>0</v>
      </c>
      <c r="J1321" s="1">
        <f>VLOOKUP(A1321,'ADM Details FY17'!$A$3:$K$3515,11,FALSE)</f>
        <v>0</v>
      </c>
      <c r="K1321" s="1">
        <f>VLOOKUP(A1321,'ADM Details FY17'!$A$3:$M$3515,13,FALSE)</f>
        <v>1.04</v>
      </c>
      <c r="L1321" s="1">
        <f>VLOOKUP(A1321,'ADM Details FY17'!$A$3:$O$3515,15,FALSE)</f>
        <v>0</v>
      </c>
      <c r="M1321" s="1">
        <f>VLOOKUP(A1321,'ADM Details FY17'!$A$3:$P$3515,16,FALSE)</f>
        <v>0</v>
      </c>
      <c r="N1321" s="1">
        <f>VLOOKUP(A1321,'ADM Details FY17'!$A$3:$Q$3515,17,FALSE)</f>
        <v>0</v>
      </c>
      <c r="O1321" s="1">
        <f>VLOOKUP(A1321,'ADM Details FY17'!$A$3:$S$3515,19,FALSE)</f>
        <v>1</v>
      </c>
      <c r="P1321" s="1">
        <f>VLOOKUP(A1321,'ADM Details FY17'!$A$3:$U$3515,21,FALSE)</f>
        <v>0</v>
      </c>
      <c r="Q1321" s="1">
        <f>VLOOKUP(A1321,'ADM Details FY17'!$A$3:$V$3515,22,FALSE)</f>
        <v>0</v>
      </c>
      <c r="R1321" s="1">
        <f>VLOOKUP(A1321,'ADM Details FY17'!$A$3:$W$3515,23,FALSE)</f>
        <v>0</v>
      </c>
      <c r="S1321" s="1">
        <f>VLOOKUP(A1321,'ADM Details FY17'!$A$3:$X$3515,24,FALSE)</f>
        <v>0</v>
      </c>
      <c r="T1321" s="1">
        <f>VLOOKUP(A1321,'ADM Details FY17'!$A$3:$Y$3515,25,FALSE)</f>
        <v>0</v>
      </c>
      <c r="U1321" s="1">
        <f>VLOOKUP(A1321,'ADM Details FY17'!$A$3:$AA$3515,27,FALSE)</f>
        <v>0</v>
      </c>
      <c r="V1321" s="1">
        <f>IFERROR(VLOOKUP(C1321,'eindex _tget pp '!$A$4:$E$615,5,FALSE),0)</f>
        <v>599.36300916146934</v>
      </c>
      <c r="W1321" s="31">
        <f>IFERROR(VLOOKUP(C1321,'eindex _tget pp '!$A$4:$F$615,6,FALSE),0)</f>
        <v>2.7926402906000001</v>
      </c>
      <c r="X1321" s="4">
        <f>IFERROR(VLOOKUP(B1321,'eschools 16'!$A$2:$F$25,6,FALSE),1)</f>
        <v>1</v>
      </c>
      <c r="Y1321" s="1">
        <f t="shared" si="100"/>
        <v>155.83000000000001</v>
      </c>
      <c r="Z1321" s="1">
        <f t="shared" si="101"/>
        <v>789.98</v>
      </c>
      <c r="AA1321" s="31">
        <f>IFERROR(VLOOKUP(C1321,'eindex _tget pp '!$A$4:$G$615,7,FALSE),0)</f>
        <v>0.58580121100000004</v>
      </c>
      <c r="AB1321" s="1">
        <f>VLOOKUP(A1321,'ADM Details FY17'!$A$3:$AB$3515,28,FALSE)</f>
        <v>0</v>
      </c>
      <c r="AC1321" s="1">
        <f t="shared" si="102"/>
        <v>0</v>
      </c>
      <c r="AD1321" s="1">
        <f t="shared" si="103"/>
        <v>1.04</v>
      </c>
      <c r="AE1321" s="1">
        <f t="shared" si="104"/>
        <v>156</v>
      </c>
    </row>
    <row r="1322" spans="1:31" x14ac:dyDescent="0.25">
      <c r="A1322" t="str">
        <f>B1322&amp;"-"&amp;COUNTIF($B$3:B1322,B1322)</f>
        <v>306-14</v>
      </c>
      <c r="B1322">
        <v>306</v>
      </c>
      <c r="C1322" s="18">
        <f>VLOOKUP(A1322,'ADM Details FY17'!$A$3:$D$3515,4,FALSE)</f>
        <v>46359</v>
      </c>
      <c r="D1322" s="1">
        <f>VLOOKUP(A1322,'ADM Details FY17'!$A$3:$E$3515,5,FALSE)</f>
        <v>2</v>
      </c>
      <c r="E1322" s="1">
        <f>VLOOKUP(A1322,'ADM Details FY17'!$A$3:$F$3515,6,FALSE)</f>
        <v>0</v>
      </c>
      <c r="F1322" s="1">
        <f>VLOOKUP(A1322,'ADM Details FY17'!$A$3:$G$3515,7,FALSE)</f>
        <v>2</v>
      </c>
      <c r="G1322" s="1">
        <f>VLOOKUP(A1322,'ADM Details FY17'!$A$3:$H$3515,8,FALSE)</f>
        <v>0</v>
      </c>
      <c r="H1322" s="1">
        <f>VLOOKUP(A1322,'ADM Details FY17'!$A$3:$I$3515,9,FALSE)</f>
        <v>0</v>
      </c>
      <c r="I1322" s="1">
        <f>VLOOKUP(A1322,'ADM Details FY17'!$A$3:$J$3517,10,FALSE)</f>
        <v>0</v>
      </c>
      <c r="J1322" s="1">
        <f>VLOOKUP(A1322,'ADM Details FY17'!$A$3:$K$3515,11,FALSE)</f>
        <v>0</v>
      </c>
      <c r="K1322" s="1">
        <f>VLOOKUP(A1322,'ADM Details FY17'!$A$3:$M$3515,13,FALSE)</f>
        <v>1</v>
      </c>
      <c r="L1322" s="1">
        <f>VLOOKUP(A1322,'ADM Details FY17'!$A$3:$O$3515,15,FALSE)</f>
        <v>0</v>
      </c>
      <c r="M1322" s="1">
        <f>VLOOKUP(A1322,'ADM Details FY17'!$A$3:$P$3515,16,FALSE)</f>
        <v>0</v>
      </c>
      <c r="N1322" s="1">
        <f>VLOOKUP(A1322,'ADM Details FY17'!$A$3:$Q$3515,17,FALSE)</f>
        <v>0</v>
      </c>
      <c r="O1322" s="1">
        <f>VLOOKUP(A1322,'ADM Details FY17'!$A$3:$S$3515,19,FALSE)</f>
        <v>2</v>
      </c>
      <c r="P1322" s="1">
        <f>VLOOKUP(A1322,'ADM Details FY17'!$A$3:$U$3515,21,FALSE)</f>
        <v>0</v>
      </c>
      <c r="Q1322" s="1">
        <f>VLOOKUP(A1322,'ADM Details FY17'!$A$3:$V$3515,22,FALSE)</f>
        <v>0</v>
      </c>
      <c r="R1322" s="1">
        <f>VLOOKUP(A1322,'ADM Details FY17'!$A$3:$W$3515,23,FALSE)</f>
        <v>0</v>
      </c>
      <c r="S1322" s="1">
        <f>VLOOKUP(A1322,'ADM Details FY17'!$A$3:$X$3515,24,FALSE)</f>
        <v>0</v>
      </c>
      <c r="T1322" s="1">
        <f>VLOOKUP(A1322,'ADM Details FY17'!$A$3:$Y$3515,25,FALSE)</f>
        <v>0</v>
      </c>
      <c r="U1322" s="1">
        <f>VLOOKUP(A1322,'ADM Details FY17'!$A$3:$AA$3515,27,FALSE)</f>
        <v>0</v>
      </c>
      <c r="V1322" s="1">
        <f>IFERROR(VLOOKUP(C1322,'eindex _tget pp '!$A$4:$E$615,5,FALSE),0)</f>
        <v>95.940921356350984</v>
      </c>
      <c r="W1322" s="31">
        <f>IFERROR(VLOOKUP(C1322,'eindex _tget pp '!$A$4:$F$615,6,FALSE),0)</f>
        <v>0.55633709860000002</v>
      </c>
      <c r="X1322" s="4">
        <f>IFERROR(VLOOKUP(B1322,'eschools 16'!$A$2:$F$25,6,FALSE),1)</f>
        <v>1</v>
      </c>
      <c r="Y1322" s="1">
        <f t="shared" si="100"/>
        <v>47.97</v>
      </c>
      <c r="Z1322" s="1">
        <f t="shared" si="101"/>
        <v>151.32</v>
      </c>
      <c r="AA1322" s="31">
        <f>IFERROR(VLOOKUP(C1322,'eindex _tget pp '!$A$4:$G$615,7,FALSE),0)</f>
        <v>0.42032972200000002</v>
      </c>
      <c r="AB1322" s="1">
        <f>VLOOKUP(A1322,'ADM Details FY17'!$A$3:$AB$3515,28,FALSE)</f>
        <v>0</v>
      </c>
      <c r="AC1322" s="1">
        <f t="shared" si="102"/>
        <v>0</v>
      </c>
      <c r="AD1322" s="1">
        <f t="shared" si="103"/>
        <v>2</v>
      </c>
      <c r="AE1322" s="1">
        <f t="shared" si="104"/>
        <v>300</v>
      </c>
    </row>
    <row r="1323" spans="1:31" x14ac:dyDescent="0.25">
      <c r="A1323" t="str">
        <f>B1323&amp;"-"&amp;COUNTIF($B$3:B1323,B1323)</f>
        <v>306-15</v>
      </c>
      <c r="B1323">
        <v>306</v>
      </c>
      <c r="C1323" s="18">
        <f>VLOOKUP(A1323,'ADM Details FY17'!$A$3:$D$3515,4,FALSE)</f>
        <v>44081</v>
      </c>
      <c r="D1323" s="1">
        <f>VLOOKUP(A1323,'ADM Details FY17'!$A$3:$E$3515,5,FALSE)</f>
        <v>3.93</v>
      </c>
      <c r="E1323" s="1">
        <f>VLOOKUP(A1323,'ADM Details FY17'!$A$3:$F$3515,6,FALSE)</f>
        <v>0</v>
      </c>
      <c r="F1323" s="1">
        <f>VLOOKUP(A1323,'ADM Details FY17'!$A$3:$G$3515,7,FALSE)</f>
        <v>1.9</v>
      </c>
      <c r="G1323" s="1">
        <f>VLOOKUP(A1323,'ADM Details FY17'!$A$3:$H$3515,8,FALSE)</f>
        <v>0</v>
      </c>
      <c r="H1323" s="1">
        <f>VLOOKUP(A1323,'ADM Details FY17'!$A$3:$I$3515,9,FALSE)</f>
        <v>0</v>
      </c>
      <c r="I1323" s="1">
        <f>VLOOKUP(A1323,'ADM Details FY17'!$A$3:$J$3517,10,FALSE)</f>
        <v>0</v>
      </c>
      <c r="J1323" s="1">
        <f>VLOOKUP(A1323,'ADM Details FY17'!$A$3:$K$3515,11,FALSE)</f>
        <v>2</v>
      </c>
      <c r="K1323" s="1">
        <f>VLOOKUP(A1323,'ADM Details FY17'!$A$3:$M$3515,13,FALSE)</f>
        <v>2.93</v>
      </c>
      <c r="L1323" s="1">
        <f>VLOOKUP(A1323,'ADM Details FY17'!$A$3:$O$3515,15,FALSE)</f>
        <v>0</v>
      </c>
      <c r="M1323" s="1">
        <f>VLOOKUP(A1323,'ADM Details FY17'!$A$3:$P$3515,16,FALSE)</f>
        <v>0</v>
      </c>
      <c r="N1323" s="1">
        <f>VLOOKUP(A1323,'ADM Details FY17'!$A$3:$Q$3515,17,FALSE)</f>
        <v>0</v>
      </c>
      <c r="O1323" s="1">
        <f>VLOOKUP(A1323,'ADM Details FY17'!$A$3:$S$3515,19,FALSE)</f>
        <v>1</v>
      </c>
      <c r="P1323" s="1">
        <f>VLOOKUP(A1323,'ADM Details FY17'!$A$3:$U$3515,21,FALSE)</f>
        <v>0</v>
      </c>
      <c r="Q1323" s="1">
        <f>VLOOKUP(A1323,'ADM Details FY17'!$A$3:$V$3515,22,FALSE)</f>
        <v>0</v>
      </c>
      <c r="R1323" s="1">
        <f>VLOOKUP(A1323,'ADM Details FY17'!$A$3:$W$3515,23,FALSE)</f>
        <v>0</v>
      </c>
      <c r="S1323" s="1">
        <f>VLOOKUP(A1323,'ADM Details FY17'!$A$3:$X$3515,24,FALSE)</f>
        <v>0</v>
      </c>
      <c r="T1323" s="1">
        <f>VLOOKUP(A1323,'ADM Details FY17'!$A$3:$Y$3515,25,FALSE)</f>
        <v>0</v>
      </c>
      <c r="U1323" s="1">
        <f>VLOOKUP(A1323,'ADM Details FY17'!$A$3:$AA$3515,27,FALSE)</f>
        <v>0</v>
      </c>
      <c r="V1323" s="1">
        <f>IFERROR(VLOOKUP(C1323,'eindex _tget pp '!$A$4:$E$615,5,FALSE),0)</f>
        <v>399.0659966759705</v>
      </c>
      <c r="W1323" s="31">
        <f>IFERROR(VLOOKUP(C1323,'eindex _tget pp '!$A$4:$F$615,6,FALSE),0)</f>
        <v>1.0846163491</v>
      </c>
      <c r="X1323" s="4">
        <f>IFERROR(VLOOKUP(B1323,'eschools 16'!$A$2:$F$25,6,FALSE),1)</f>
        <v>1</v>
      </c>
      <c r="Y1323" s="1">
        <f t="shared" si="100"/>
        <v>392.08</v>
      </c>
      <c r="Z1323" s="1">
        <f t="shared" si="101"/>
        <v>864.4</v>
      </c>
      <c r="AA1323" s="31">
        <f>IFERROR(VLOOKUP(C1323,'eindex _tget pp '!$A$4:$G$615,7,FALSE),0)</f>
        <v>0.55386638899999996</v>
      </c>
      <c r="AB1323" s="1">
        <f>VLOOKUP(A1323,'ADM Details FY17'!$A$3:$AB$3515,28,FALSE)</f>
        <v>0</v>
      </c>
      <c r="AC1323" s="1">
        <f t="shared" si="102"/>
        <v>0</v>
      </c>
      <c r="AD1323" s="1">
        <f t="shared" si="103"/>
        <v>3.93</v>
      </c>
      <c r="AE1323" s="1">
        <f t="shared" si="104"/>
        <v>589.5</v>
      </c>
    </row>
    <row r="1324" spans="1:31" x14ac:dyDescent="0.25">
      <c r="A1324" t="str">
        <f>B1324&amp;"-"&amp;COUNTIF($B$3:B1324,B1324)</f>
        <v>306-16</v>
      </c>
      <c r="B1324">
        <v>306</v>
      </c>
      <c r="C1324" s="18">
        <f>VLOOKUP(A1324,'ADM Details FY17'!$A$3:$D$3515,4,FALSE)</f>
        <v>0</v>
      </c>
      <c r="D1324" s="1">
        <f>VLOOKUP(A1324,'ADM Details FY17'!$A$3:$E$3515,5,FALSE)</f>
        <v>0</v>
      </c>
      <c r="E1324" s="1">
        <f>VLOOKUP(A1324,'ADM Details FY17'!$A$3:$F$3515,6,FALSE)</f>
        <v>0</v>
      </c>
      <c r="F1324" s="1">
        <f>VLOOKUP(A1324,'ADM Details FY17'!$A$3:$G$3515,7,FALSE)</f>
        <v>0</v>
      </c>
      <c r="G1324" s="1">
        <f>VLOOKUP(A1324,'ADM Details FY17'!$A$3:$H$3515,8,FALSE)</f>
        <v>0</v>
      </c>
      <c r="H1324" s="1">
        <f>VLOOKUP(A1324,'ADM Details FY17'!$A$3:$I$3515,9,FALSE)</f>
        <v>0</v>
      </c>
      <c r="I1324" s="1">
        <f>VLOOKUP(A1324,'ADM Details FY17'!$A$3:$J$3517,10,FALSE)</f>
        <v>0</v>
      </c>
      <c r="J1324" s="1">
        <f>VLOOKUP(A1324,'ADM Details FY17'!$A$3:$K$3515,11,FALSE)</f>
        <v>0</v>
      </c>
      <c r="K1324" s="1">
        <f>VLOOKUP(A1324,'ADM Details FY17'!$A$3:$M$3515,13,FALSE)</f>
        <v>0</v>
      </c>
      <c r="L1324" s="1">
        <f>VLOOKUP(A1324,'ADM Details FY17'!$A$3:$O$3515,15,FALSE)</f>
        <v>0</v>
      </c>
      <c r="M1324" s="1">
        <f>VLOOKUP(A1324,'ADM Details FY17'!$A$3:$P$3515,16,FALSE)</f>
        <v>0</v>
      </c>
      <c r="N1324" s="1">
        <f>VLOOKUP(A1324,'ADM Details FY17'!$A$3:$Q$3515,17,FALSE)</f>
        <v>0</v>
      </c>
      <c r="O1324" s="1">
        <f>VLOOKUP(A1324,'ADM Details FY17'!$A$3:$S$3515,19,FALSE)</f>
        <v>0</v>
      </c>
      <c r="P1324" s="1">
        <f>VLOOKUP(A1324,'ADM Details FY17'!$A$3:$U$3515,21,FALSE)</f>
        <v>0</v>
      </c>
      <c r="Q1324" s="1">
        <f>VLOOKUP(A1324,'ADM Details FY17'!$A$3:$V$3515,22,FALSE)</f>
        <v>0</v>
      </c>
      <c r="R1324" s="1">
        <f>VLOOKUP(A1324,'ADM Details FY17'!$A$3:$W$3515,23,FALSE)</f>
        <v>0</v>
      </c>
      <c r="S1324" s="1">
        <f>VLOOKUP(A1324,'ADM Details FY17'!$A$3:$X$3515,24,FALSE)</f>
        <v>0</v>
      </c>
      <c r="T1324" s="1">
        <f>VLOOKUP(A1324,'ADM Details FY17'!$A$3:$Y$3515,25,FALSE)</f>
        <v>0</v>
      </c>
      <c r="U1324" s="1">
        <f>VLOOKUP(A1324,'ADM Details FY17'!$A$3:$AA$3515,27,FALSE)</f>
        <v>0</v>
      </c>
      <c r="V1324" s="1">
        <f>IFERROR(VLOOKUP(C1324,'eindex _tget pp '!$A$4:$E$615,5,FALSE),0)</f>
        <v>0</v>
      </c>
      <c r="W1324" s="31">
        <f>IFERROR(VLOOKUP(C1324,'eindex _tget pp '!$A$4:$F$615,6,FALSE),0)</f>
        <v>0</v>
      </c>
      <c r="X1324" s="4">
        <f>IFERROR(VLOOKUP(B1324,'eschools 16'!$A$2:$F$25,6,FALSE),1)</f>
        <v>1</v>
      </c>
      <c r="Y1324" s="1">
        <f t="shared" si="100"/>
        <v>0</v>
      </c>
      <c r="Z1324" s="1">
        <f t="shared" si="101"/>
        <v>0</v>
      </c>
      <c r="AA1324" s="31">
        <f>IFERROR(VLOOKUP(C1324,'eindex _tget pp '!$A$4:$G$615,7,FALSE),0)</f>
        <v>0</v>
      </c>
      <c r="AB1324" s="1">
        <f>VLOOKUP(A1324,'ADM Details FY17'!$A$3:$AB$3515,28,FALSE)</f>
        <v>0</v>
      </c>
      <c r="AC1324" s="1">
        <f t="shared" si="102"/>
        <v>0</v>
      </c>
      <c r="AD1324" s="1">
        <f t="shared" si="103"/>
        <v>0</v>
      </c>
      <c r="AE1324" s="1">
        <f t="shared" si="104"/>
        <v>0</v>
      </c>
    </row>
    <row r="1325" spans="1:31" x14ac:dyDescent="0.25">
      <c r="A1325" t="str">
        <f>B1325&amp;"-"&amp;COUNTIF($B$3:B1325,B1325)</f>
        <v>306-17</v>
      </c>
      <c r="B1325">
        <v>306</v>
      </c>
      <c r="C1325" s="18">
        <f>VLOOKUP(A1325,'ADM Details FY17'!$A$3:$D$3515,4,FALSE)</f>
        <v>0</v>
      </c>
      <c r="D1325" s="1">
        <f>VLOOKUP(A1325,'ADM Details FY17'!$A$3:$E$3515,5,FALSE)</f>
        <v>0</v>
      </c>
      <c r="E1325" s="1">
        <f>VLOOKUP(A1325,'ADM Details FY17'!$A$3:$F$3515,6,FALSE)</f>
        <v>0</v>
      </c>
      <c r="F1325" s="1">
        <f>VLOOKUP(A1325,'ADM Details FY17'!$A$3:$G$3515,7,FALSE)</f>
        <v>0</v>
      </c>
      <c r="G1325" s="1">
        <f>VLOOKUP(A1325,'ADM Details FY17'!$A$3:$H$3515,8,FALSE)</f>
        <v>0</v>
      </c>
      <c r="H1325" s="1">
        <f>VLOOKUP(A1325,'ADM Details FY17'!$A$3:$I$3515,9,FALSE)</f>
        <v>0</v>
      </c>
      <c r="I1325" s="1">
        <f>VLOOKUP(A1325,'ADM Details FY17'!$A$3:$J$3517,10,FALSE)</f>
        <v>0</v>
      </c>
      <c r="J1325" s="1">
        <f>VLOOKUP(A1325,'ADM Details FY17'!$A$3:$K$3515,11,FALSE)</f>
        <v>0</v>
      </c>
      <c r="K1325" s="1">
        <f>VLOOKUP(A1325,'ADM Details FY17'!$A$3:$M$3515,13,FALSE)</f>
        <v>0</v>
      </c>
      <c r="L1325" s="1">
        <f>VLOOKUP(A1325,'ADM Details FY17'!$A$3:$O$3515,15,FALSE)</f>
        <v>0</v>
      </c>
      <c r="M1325" s="1">
        <f>VLOOKUP(A1325,'ADM Details FY17'!$A$3:$P$3515,16,FALSE)</f>
        <v>0</v>
      </c>
      <c r="N1325" s="1">
        <f>VLOOKUP(A1325,'ADM Details FY17'!$A$3:$Q$3515,17,FALSE)</f>
        <v>0</v>
      </c>
      <c r="O1325" s="1">
        <f>VLOOKUP(A1325,'ADM Details FY17'!$A$3:$S$3515,19,FALSE)</f>
        <v>0</v>
      </c>
      <c r="P1325" s="1">
        <f>VLOOKUP(A1325,'ADM Details FY17'!$A$3:$U$3515,21,FALSE)</f>
        <v>0</v>
      </c>
      <c r="Q1325" s="1">
        <f>VLOOKUP(A1325,'ADM Details FY17'!$A$3:$V$3515,22,FALSE)</f>
        <v>0</v>
      </c>
      <c r="R1325" s="1">
        <f>VLOOKUP(A1325,'ADM Details FY17'!$A$3:$W$3515,23,FALSE)</f>
        <v>0</v>
      </c>
      <c r="S1325" s="1">
        <f>VLOOKUP(A1325,'ADM Details FY17'!$A$3:$X$3515,24,FALSE)</f>
        <v>0</v>
      </c>
      <c r="T1325" s="1">
        <f>VLOOKUP(A1325,'ADM Details FY17'!$A$3:$Y$3515,25,FALSE)</f>
        <v>0</v>
      </c>
      <c r="U1325" s="1">
        <f>VLOOKUP(A1325,'ADM Details FY17'!$A$3:$AA$3515,27,FALSE)</f>
        <v>0</v>
      </c>
      <c r="V1325" s="1">
        <f>IFERROR(VLOOKUP(C1325,'eindex _tget pp '!$A$4:$E$615,5,FALSE),0)</f>
        <v>0</v>
      </c>
      <c r="W1325" s="31">
        <f>IFERROR(VLOOKUP(C1325,'eindex _tget pp '!$A$4:$F$615,6,FALSE),0)</f>
        <v>0</v>
      </c>
      <c r="X1325" s="4">
        <f>IFERROR(VLOOKUP(B1325,'eschools 16'!$A$2:$F$25,6,FALSE),1)</f>
        <v>1</v>
      </c>
      <c r="Y1325" s="1">
        <f t="shared" si="100"/>
        <v>0</v>
      </c>
      <c r="Z1325" s="1">
        <f t="shared" si="101"/>
        <v>0</v>
      </c>
      <c r="AA1325" s="31">
        <f>IFERROR(VLOOKUP(C1325,'eindex _tget pp '!$A$4:$G$615,7,FALSE),0)</f>
        <v>0</v>
      </c>
      <c r="AB1325" s="1">
        <f>VLOOKUP(A1325,'ADM Details FY17'!$A$3:$AB$3515,28,FALSE)</f>
        <v>0</v>
      </c>
      <c r="AC1325" s="1">
        <f t="shared" si="102"/>
        <v>0</v>
      </c>
      <c r="AD1325" s="1">
        <f t="shared" si="103"/>
        <v>0</v>
      </c>
      <c r="AE1325" s="1">
        <f t="shared" si="104"/>
        <v>0</v>
      </c>
    </row>
    <row r="1326" spans="1:31" x14ac:dyDescent="0.25">
      <c r="A1326" t="str">
        <f>B1326&amp;"-"&amp;COUNTIF($B$3:B1326,B1326)</f>
        <v>306-18</v>
      </c>
      <c r="B1326">
        <v>306</v>
      </c>
      <c r="C1326" s="18">
        <f>VLOOKUP(A1326,'ADM Details FY17'!$A$3:$D$3515,4,FALSE)</f>
        <v>0</v>
      </c>
      <c r="D1326" s="1">
        <f>VLOOKUP(A1326,'ADM Details FY17'!$A$3:$E$3515,5,FALSE)</f>
        <v>0</v>
      </c>
      <c r="E1326" s="1">
        <f>VLOOKUP(A1326,'ADM Details FY17'!$A$3:$F$3515,6,FALSE)</f>
        <v>0</v>
      </c>
      <c r="F1326" s="1">
        <f>VLOOKUP(A1326,'ADM Details FY17'!$A$3:$G$3515,7,FALSE)</f>
        <v>0</v>
      </c>
      <c r="G1326" s="1">
        <f>VLOOKUP(A1326,'ADM Details FY17'!$A$3:$H$3515,8,FALSE)</f>
        <v>0</v>
      </c>
      <c r="H1326" s="1">
        <f>VLOOKUP(A1326,'ADM Details FY17'!$A$3:$I$3515,9,FALSE)</f>
        <v>0</v>
      </c>
      <c r="I1326" s="1">
        <f>VLOOKUP(A1326,'ADM Details FY17'!$A$3:$J$3517,10,FALSE)</f>
        <v>0</v>
      </c>
      <c r="J1326" s="1">
        <f>VLOOKUP(A1326,'ADM Details FY17'!$A$3:$K$3515,11,FALSE)</f>
        <v>0</v>
      </c>
      <c r="K1326" s="1">
        <f>VLOOKUP(A1326,'ADM Details FY17'!$A$3:$M$3515,13,FALSE)</f>
        <v>0</v>
      </c>
      <c r="L1326" s="1">
        <f>VLOOKUP(A1326,'ADM Details FY17'!$A$3:$O$3515,15,FALSE)</f>
        <v>0</v>
      </c>
      <c r="M1326" s="1">
        <f>VLOOKUP(A1326,'ADM Details FY17'!$A$3:$P$3515,16,FALSE)</f>
        <v>0</v>
      </c>
      <c r="N1326" s="1">
        <f>VLOOKUP(A1326,'ADM Details FY17'!$A$3:$Q$3515,17,FALSE)</f>
        <v>0</v>
      </c>
      <c r="O1326" s="1">
        <f>VLOOKUP(A1326,'ADM Details FY17'!$A$3:$S$3515,19,FALSE)</f>
        <v>0</v>
      </c>
      <c r="P1326" s="1">
        <f>VLOOKUP(A1326,'ADM Details FY17'!$A$3:$U$3515,21,FALSE)</f>
        <v>0</v>
      </c>
      <c r="Q1326" s="1">
        <f>VLOOKUP(A1326,'ADM Details FY17'!$A$3:$V$3515,22,FALSE)</f>
        <v>0</v>
      </c>
      <c r="R1326" s="1">
        <f>VLOOKUP(A1326,'ADM Details FY17'!$A$3:$W$3515,23,FALSE)</f>
        <v>0</v>
      </c>
      <c r="S1326" s="1">
        <f>VLOOKUP(A1326,'ADM Details FY17'!$A$3:$X$3515,24,FALSE)</f>
        <v>0</v>
      </c>
      <c r="T1326" s="1">
        <f>VLOOKUP(A1326,'ADM Details FY17'!$A$3:$Y$3515,25,FALSE)</f>
        <v>0</v>
      </c>
      <c r="U1326" s="1">
        <f>VLOOKUP(A1326,'ADM Details FY17'!$A$3:$AA$3515,27,FALSE)</f>
        <v>0</v>
      </c>
      <c r="V1326" s="1">
        <f>IFERROR(VLOOKUP(C1326,'eindex _tget pp '!$A$4:$E$615,5,FALSE),0)</f>
        <v>0</v>
      </c>
      <c r="W1326" s="31">
        <f>IFERROR(VLOOKUP(C1326,'eindex _tget pp '!$A$4:$F$615,6,FALSE),0)</f>
        <v>0</v>
      </c>
      <c r="X1326" s="4">
        <f>IFERROR(VLOOKUP(B1326,'eschools 16'!$A$2:$F$25,6,FALSE),1)</f>
        <v>1</v>
      </c>
      <c r="Y1326" s="1">
        <f t="shared" si="100"/>
        <v>0</v>
      </c>
      <c r="Z1326" s="1">
        <f t="shared" si="101"/>
        <v>0</v>
      </c>
      <c r="AA1326" s="31">
        <f>IFERROR(VLOOKUP(C1326,'eindex _tget pp '!$A$4:$G$615,7,FALSE),0)</f>
        <v>0</v>
      </c>
      <c r="AB1326" s="1">
        <f>VLOOKUP(A1326,'ADM Details FY17'!$A$3:$AB$3515,28,FALSE)</f>
        <v>0</v>
      </c>
      <c r="AC1326" s="1">
        <f t="shared" si="102"/>
        <v>0</v>
      </c>
      <c r="AD1326" s="1">
        <f t="shared" si="103"/>
        <v>0</v>
      </c>
      <c r="AE1326" s="1">
        <f t="shared" si="104"/>
        <v>0</v>
      </c>
    </row>
    <row r="1327" spans="1:31" x14ac:dyDescent="0.25">
      <c r="A1327" t="str">
        <f>B1327&amp;"-"&amp;COUNTIF($B$3:B1327,B1327)</f>
        <v>306-19</v>
      </c>
      <c r="B1327">
        <v>306</v>
      </c>
      <c r="C1327" s="18">
        <f>VLOOKUP(A1327,'ADM Details FY17'!$A$3:$D$3515,4,FALSE)</f>
        <v>0</v>
      </c>
      <c r="D1327" s="1">
        <f>VLOOKUP(A1327,'ADM Details FY17'!$A$3:$E$3515,5,FALSE)</f>
        <v>0</v>
      </c>
      <c r="E1327" s="1">
        <f>VLOOKUP(A1327,'ADM Details FY17'!$A$3:$F$3515,6,FALSE)</f>
        <v>0</v>
      </c>
      <c r="F1327" s="1">
        <f>VLOOKUP(A1327,'ADM Details FY17'!$A$3:$G$3515,7,FALSE)</f>
        <v>0</v>
      </c>
      <c r="G1327" s="1">
        <f>VLOOKUP(A1327,'ADM Details FY17'!$A$3:$H$3515,8,FALSE)</f>
        <v>0</v>
      </c>
      <c r="H1327" s="1">
        <f>VLOOKUP(A1327,'ADM Details FY17'!$A$3:$I$3515,9,FALSE)</f>
        <v>0</v>
      </c>
      <c r="I1327" s="1">
        <f>VLOOKUP(A1327,'ADM Details FY17'!$A$3:$J$3517,10,FALSE)</f>
        <v>0</v>
      </c>
      <c r="J1327" s="1">
        <f>VLOOKUP(A1327,'ADM Details FY17'!$A$3:$K$3515,11,FALSE)</f>
        <v>0</v>
      </c>
      <c r="K1327" s="1">
        <f>VLOOKUP(A1327,'ADM Details FY17'!$A$3:$M$3515,13,FALSE)</f>
        <v>0</v>
      </c>
      <c r="L1327" s="1">
        <f>VLOOKUP(A1327,'ADM Details FY17'!$A$3:$O$3515,15,FALSE)</f>
        <v>0</v>
      </c>
      <c r="M1327" s="1">
        <f>VLOOKUP(A1327,'ADM Details FY17'!$A$3:$P$3515,16,FALSE)</f>
        <v>0</v>
      </c>
      <c r="N1327" s="1">
        <f>VLOOKUP(A1327,'ADM Details FY17'!$A$3:$Q$3515,17,FALSE)</f>
        <v>0</v>
      </c>
      <c r="O1327" s="1">
        <f>VLOOKUP(A1327,'ADM Details FY17'!$A$3:$S$3515,19,FALSE)</f>
        <v>0</v>
      </c>
      <c r="P1327" s="1">
        <f>VLOOKUP(A1327,'ADM Details FY17'!$A$3:$U$3515,21,FALSE)</f>
        <v>0</v>
      </c>
      <c r="Q1327" s="1">
        <f>VLOOKUP(A1327,'ADM Details FY17'!$A$3:$V$3515,22,FALSE)</f>
        <v>0</v>
      </c>
      <c r="R1327" s="1">
        <f>VLOOKUP(A1327,'ADM Details FY17'!$A$3:$W$3515,23,FALSE)</f>
        <v>0</v>
      </c>
      <c r="S1327" s="1">
        <f>VLOOKUP(A1327,'ADM Details FY17'!$A$3:$X$3515,24,FALSE)</f>
        <v>0</v>
      </c>
      <c r="T1327" s="1">
        <f>VLOOKUP(A1327,'ADM Details FY17'!$A$3:$Y$3515,25,FALSE)</f>
        <v>0</v>
      </c>
      <c r="U1327" s="1">
        <f>VLOOKUP(A1327,'ADM Details FY17'!$A$3:$AA$3515,27,FALSE)</f>
        <v>0</v>
      </c>
      <c r="V1327" s="1">
        <f>IFERROR(VLOOKUP(C1327,'eindex _tget pp '!$A$4:$E$615,5,FALSE),0)</f>
        <v>0</v>
      </c>
      <c r="W1327" s="31">
        <f>IFERROR(VLOOKUP(C1327,'eindex _tget pp '!$A$4:$F$615,6,FALSE),0)</f>
        <v>0</v>
      </c>
      <c r="X1327" s="4">
        <f>IFERROR(VLOOKUP(B1327,'eschools 16'!$A$2:$F$25,6,FALSE),1)</f>
        <v>1</v>
      </c>
      <c r="Y1327" s="1">
        <f t="shared" si="100"/>
        <v>0</v>
      </c>
      <c r="Z1327" s="1">
        <f t="shared" si="101"/>
        <v>0</v>
      </c>
      <c r="AA1327" s="31">
        <f>IFERROR(VLOOKUP(C1327,'eindex _tget pp '!$A$4:$G$615,7,FALSE),0)</f>
        <v>0</v>
      </c>
      <c r="AB1327" s="1">
        <f>VLOOKUP(A1327,'ADM Details FY17'!$A$3:$AB$3515,28,FALSE)</f>
        <v>0</v>
      </c>
      <c r="AC1327" s="1">
        <f t="shared" si="102"/>
        <v>0</v>
      </c>
      <c r="AD1327" s="1">
        <f t="shared" si="103"/>
        <v>0</v>
      </c>
      <c r="AE1327" s="1">
        <f t="shared" si="104"/>
        <v>0</v>
      </c>
    </row>
    <row r="1328" spans="1:31" x14ac:dyDescent="0.25">
      <c r="A1328" t="str">
        <f>B1328&amp;"-"&amp;COUNTIF($B$3:B1328,B1328)</f>
        <v>306-20</v>
      </c>
      <c r="B1328">
        <v>306</v>
      </c>
      <c r="C1328" s="18">
        <f>VLOOKUP(A1328,'ADM Details FY17'!$A$3:$D$3515,4,FALSE)</f>
        <v>0</v>
      </c>
      <c r="D1328" s="1">
        <f>VLOOKUP(A1328,'ADM Details FY17'!$A$3:$E$3515,5,FALSE)</f>
        <v>0</v>
      </c>
      <c r="E1328" s="1">
        <f>VLOOKUP(A1328,'ADM Details FY17'!$A$3:$F$3515,6,FALSE)</f>
        <v>0</v>
      </c>
      <c r="F1328" s="1">
        <f>VLOOKUP(A1328,'ADM Details FY17'!$A$3:$G$3515,7,FALSE)</f>
        <v>0</v>
      </c>
      <c r="G1328" s="1">
        <f>VLOOKUP(A1328,'ADM Details FY17'!$A$3:$H$3515,8,FALSE)</f>
        <v>0</v>
      </c>
      <c r="H1328" s="1">
        <f>VLOOKUP(A1328,'ADM Details FY17'!$A$3:$I$3515,9,FALSE)</f>
        <v>0</v>
      </c>
      <c r="I1328" s="1">
        <f>VLOOKUP(A1328,'ADM Details FY17'!$A$3:$J$3517,10,FALSE)</f>
        <v>0</v>
      </c>
      <c r="J1328" s="1">
        <f>VLOOKUP(A1328,'ADM Details FY17'!$A$3:$K$3515,11,FALSE)</f>
        <v>0</v>
      </c>
      <c r="K1328" s="1">
        <f>VLOOKUP(A1328,'ADM Details FY17'!$A$3:$M$3515,13,FALSE)</f>
        <v>0</v>
      </c>
      <c r="L1328" s="1">
        <f>VLOOKUP(A1328,'ADM Details FY17'!$A$3:$O$3515,15,FALSE)</f>
        <v>0</v>
      </c>
      <c r="M1328" s="1">
        <f>VLOOKUP(A1328,'ADM Details FY17'!$A$3:$P$3515,16,FALSE)</f>
        <v>0</v>
      </c>
      <c r="N1328" s="1">
        <f>VLOOKUP(A1328,'ADM Details FY17'!$A$3:$Q$3515,17,FALSE)</f>
        <v>0</v>
      </c>
      <c r="O1328" s="1">
        <f>VLOOKUP(A1328,'ADM Details FY17'!$A$3:$S$3515,19,FALSE)</f>
        <v>0</v>
      </c>
      <c r="P1328" s="1">
        <f>VLOOKUP(A1328,'ADM Details FY17'!$A$3:$U$3515,21,FALSE)</f>
        <v>0</v>
      </c>
      <c r="Q1328" s="1">
        <f>VLOOKUP(A1328,'ADM Details FY17'!$A$3:$V$3515,22,FALSE)</f>
        <v>0</v>
      </c>
      <c r="R1328" s="1">
        <f>VLOOKUP(A1328,'ADM Details FY17'!$A$3:$W$3515,23,FALSE)</f>
        <v>0</v>
      </c>
      <c r="S1328" s="1">
        <f>VLOOKUP(A1328,'ADM Details FY17'!$A$3:$X$3515,24,FALSE)</f>
        <v>0</v>
      </c>
      <c r="T1328" s="1">
        <f>VLOOKUP(A1328,'ADM Details FY17'!$A$3:$Y$3515,25,FALSE)</f>
        <v>0</v>
      </c>
      <c r="U1328" s="1">
        <f>VLOOKUP(A1328,'ADM Details FY17'!$A$3:$AA$3515,27,FALSE)</f>
        <v>0</v>
      </c>
      <c r="V1328" s="1">
        <f>IFERROR(VLOOKUP(C1328,'eindex _tget pp '!$A$4:$E$615,5,FALSE),0)</f>
        <v>0</v>
      </c>
      <c r="W1328" s="31">
        <f>IFERROR(VLOOKUP(C1328,'eindex _tget pp '!$A$4:$F$615,6,FALSE),0)</f>
        <v>0</v>
      </c>
      <c r="X1328" s="4">
        <f>IFERROR(VLOOKUP(B1328,'eschools 16'!$A$2:$F$25,6,FALSE),1)</f>
        <v>1</v>
      </c>
      <c r="Y1328" s="1">
        <f t="shared" si="100"/>
        <v>0</v>
      </c>
      <c r="Z1328" s="1">
        <f t="shared" si="101"/>
        <v>0</v>
      </c>
      <c r="AA1328" s="31">
        <f>IFERROR(VLOOKUP(C1328,'eindex _tget pp '!$A$4:$G$615,7,FALSE),0)</f>
        <v>0</v>
      </c>
      <c r="AB1328" s="1">
        <f>VLOOKUP(A1328,'ADM Details FY17'!$A$3:$AB$3515,28,FALSE)</f>
        <v>0</v>
      </c>
      <c r="AC1328" s="1">
        <f t="shared" si="102"/>
        <v>0</v>
      </c>
      <c r="AD1328" s="1">
        <f t="shared" si="103"/>
        <v>0</v>
      </c>
      <c r="AE1328" s="1">
        <f t="shared" si="104"/>
        <v>0</v>
      </c>
    </row>
    <row r="1329" spans="1:31" x14ac:dyDescent="0.25">
      <c r="A1329" t="str">
        <f>B1329&amp;"-"&amp;COUNTIF($B$3:B1329,B1329)</f>
        <v>306-21</v>
      </c>
      <c r="B1329">
        <v>306</v>
      </c>
      <c r="C1329" s="18">
        <f>VLOOKUP(A1329,'ADM Details FY17'!$A$3:$D$3515,4,FALSE)</f>
        <v>0</v>
      </c>
      <c r="D1329" s="1">
        <f>VLOOKUP(A1329,'ADM Details FY17'!$A$3:$E$3515,5,FALSE)</f>
        <v>0</v>
      </c>
      <c r="E1329" s="1">
        <f>VLOOKUP(A1329,'ADM Details FY17'!$A$3:$F$3515,6,FALSE)</f>
        <v>0</v>
      </c>
      <c r="F1329" s="1">
        <f>VLOOKUP(A1329,'ADM Details FY17'!$A$3:$G$3515,7,FALSE)</f>
        <v>0</v>
      </c>
      <c r="G1329" s="1">
        <f>VLOOKUP(A1329,'ADM Details FY17'!$A$3:$H$3515,8,FALSE)</f>
        <v>0</v>
      </c>
      <c r="H1329" s="1">
        <f>VLOOKUP(A1329,'ADM Details FY17'!$A$3:$I$3515,9,FALSE)</f>
        <v>0</v>
      </c>
      <c r="I1329" s="1">
        <f>VLOOKUP(A1329,'ADM Details FY17'!$A$3:$J$3517,10,FALSE)</f>
        <v>0</v>
      </c>
      <c r="J1329" s="1">
        <f>VLOOKUP(A1329,'ADM Details FY17'!$A$3:$K$3515,11,FALSE)</f>
        <v>0</v>
      </c>
      <c r="K1329" s="1">
        <f>VLOOKUP(A1329,'ADM Details FY17'!$A$3:$M$3515,13,FALSE)</f>
        <v>0</v>
      </c>
      <c r="L1329" s="1">
        <f>VLOOKUP(A1329,'ADM Details FY17'!$A$3:$O$3515,15,FALSE)</f>
        <v>0</v>
      </c>
      <c r="M1329" s="1">
        <f>VLOOKUP(A1329,'ADM Details FY17'!$A$3:$P$3515,16,FALSE)</f>
        <v>0</v>
      </c>
      <c r="N1329" s="1">
        <f>VLOOKUP(A1329,'ADM Details FY17'!$A$3:$Q$3515,17,FALSE)</f>
        <v>0</v>
      </c>
      <c r="O1329" s="1">
        <f>VLOOKUP(A1329,'ADM Details FY17'!$A$3:$S$3515,19,FALSE)</f>
        <v>0</v>
      </c>
      <c r="P1329" s="1">
        <f>VLOOKUP(A1329,'ADM Details FY17'!$A$3:$U$3515,21,FALSE)</f>
        <v>0</v>
      </c>
      <c r="Q1329" s="1">
        <f>VLOOKUP(A1329,'ADM Details FY17'!$A$3:$V$3515,22,FALSE)</f>
        <v>0</v>
      </c>
      <c r="R1329" s="1">
        <f>VLOOKUP(A1329,'ADM Details FY17'!$A$3:$W$3515,23,FALSE)</f>
        <v>0</v>
      </c>
      <c r="S1329" s="1">
        <f>VLOOKUP(A1329,'ADM Details FY17'!$A$3:$X$3515,24,FALSE)</f>
        <v>0</v>
      </c>
      <c r="T1329" s="1">
        <f>VLOOKUP(A1329,'ADM Details FY17'!$A$3:$Y$3515,25,FALSE)</f>
        <v>0</v>
      </c>
      <c r="U1329" s="1">
        <f>VLOOKUP(A1329,'ADM Details FY17'!$A$3:$AA$3515,27,FALSE)</f>
        <v>0</v>
      </c>
      <c r="V1329" s="1">
        <f>IFERROR(VLOOKUP(C1329,'eindex _tget pp '!$A$4:$E$615,5,FALSE),0)</f>
        <v>0</v>
      </c>
      <c r="W1329" s="31">
        <f>IFERROR(VLOOKUP(C1329,'eindex _tget pp '!$A$4:$F$615,6,FALSE),0)</f>
        <v>0</v>
      </c>
      <c r="X1329" s="4">
        <f>IFERROR(VLOOKUP(B1329,'eschools 16'!$A$2:$F$25,6,FALSE),1)</f>
        <v>1</v>
      </c>
      <c r="Y1329" s="1">
        <f t="shared" si="100"/>
        <v>0</v>
      </c>
      <c r="Z1329" s="1">
        <f t="shared" si="101"/>
        <v>0</v>
      </c>
      <c r="AA1329" s="31">
        <f>IFERROR(VLOOKUP(C1329,'eindex _tget pp '!$A$4:$G$615,7,FALSE),0)</f>
        <v>0</v>
      </c>
      <c r="AB1329" s="1">
        <f>VLOOKUP(A1329,'ADM Details FY17'!$A$3:$AB$3515,28,FALSE)</f>
        <v>0</v>
      </c>
      <c r="AC1329" s="1">
        <f t="shared" si="102"/>
        <v>0</v>
      </c>
      <c r="AD1329" s="1">
        <f t="shared" si="103"/>
        <v>0</v>
      </c>
      <c r="AE1329" s="1">
        <f t="shared" si="104"/>
        <v>0</v>
      </c>
    </row>
    <row r="1330" spans="1:31" x14ac:dyDescent="0.25">
      <c r="A1330" t="str">
        <f>B1330&amp;"-"&amp;COUNTIF($B$3:B1330,B1330)</f>
        <v>306-22</v>
      </c>
      <c r="B1330">
        <v>306</v>
      </c>
      <c r="C1330" s="18">
        <f>VLOOKUP(A1330,'ADM Details FY17'!$A$3:$D$3515,4,FALSE)</f>
        <v>0</v>
      </c>
      <c r="D1330" s="1">
        <f>VLOOKUP(A1330,'ADM Details FY17'!$A$3:$E$3515,5,FALSE)</f>
        <v>0</v>
      </c>
      <c r="E1330" s="1">
        <f>VLOOKUP(A1330,'ADM Details FY17'!$A$3:$F$3515,6,FALSE)</f>
        <v>0</v>
      </c>
      <c r="F1330" s="1">
        <f>VLOOKUP(A1330,'ADM Details FY17'!$A$3:$G$3515,7,FALSE)</f>
        <v>0</v>
      </c>
      <c r="G1330" s="1">
        <f>VLOOKUP(A1330,'ADM Details FY17'!$A$3:$H$3515,8,FALSE)</f>
        <v>0</v>
      </c>
      <c r="H1330" s="1">
        <f>VLOOKUP(A1330,'ADM Details FY17'!$A$3:$I$3515,9,FALSE)</f>
        <v>0</v>
      </c>
      <c r="I1330" s="1">
        <f>VLOOKUP(A1330,'ADM Details FY17'!$A$3:$J$3517,10,FALSE)</f>
        <v>0</v>
      </c>
      <c r="J1330" s="1">
        <f>VLOOKUP(A1330,'ADM Details FY17'!$A$3:$K$3515,11,FALSE)</f>
        <v>0</v>
      </c>
      <c r="K1330" s="1">
        <f>VLOOKUP(A1330,'ADM Details FY17'!$A$3:$M$3515,13,FALSE)</f>
        <v>0</v>
      </c>
      <c r="L1330" s="1">
        <f>VLOOKUP(A1330,'ADM Details FY17'!$A$3:$O$3515,15,FALSE)</f>
        <v>0</v>
      </c>
      <c r="M1330" s="1">
        <f>VLOOKUP(A1330,'ADM Details FY17'!$A$3:$P$3515,16,FALSE)</f>
        <v>0</v>
      </c>
      <c r="N1330" s="1">
        <f>VLOOKUP(A1330,'ADM Details FY17'!$A$3:$Q$3515,17,FALSE)</f>
        <v>0</v>
      </c>
      <c r="O1330" s="1">
        <f>VLOOKUP(A1330,'ADM Details FY17'!$A$3:$S$3515,19,FALSE)</f>
        <v>0</v>
      </c>
      <c r="P1330" s="1">
        <f>VLOOKUP(A1330,'ADM Details FY17'!$A$3:$U$3515,21,FALSE)</f>
        <v>0</v>
      </c>
      <c r="Q1330" s="1">
        <f>VLOOKUP(A1330,'ADM Details FY17'!$A$3:$V$3515,22,FALSE)</f>
        <v>0</v>
      </c>
      <c r="R1330" s="1">
        <f>VLOOKUP(A1330,'ADM Details FY17'!$A$3:$W$3515,23,FALSE)</f>
        <v>0</v>
      </c>
      <c r="S1330" s="1">
        <f>VLOOKUP(A1330,'ADM Details FY17'!$A$3:$X$3515,24,FALSE)</f>
        <v>0</v>
      </c>
      <c r="T1330" s="1">
        <f>VLOOKUP(A1330,'ADM Details FY17'!$A$3:$Y$3515,25,FALSE)</f>
        <v>0</v>
      </c>
      <c r="U1330" s="1">
        <f>VLOOKUP(A1330,'ADM Details FY17'!$A$3:$AA$3515,27,FALSE)</f>
        <v>0</v>
      </c>
      <c r="V1330" s="1">
        <f>IFERROR(VLOOKUP(C1330,'eindex _tget pp '!$A$4:$E$615,5,FALSE),0)</f>
        <v>0</v>
      </c>
      <c r="W1330" s="31">
        <f>IFERROR(VLOOKUP(C1330,'eindex _tget pp '!$A$4:$F$615,6,FALSE),0)</f>
        <v>0</v>
      </c>
      <c r="X1330" s="4">
        <f>IFERROR(VLOOKUP(B1330,'eschools 16'!$A$2:$F$25,6,FALSE),1)</f>
        <v>1</v>
      </c>
      <c r="Y1330" s="1">
        <f t="shared" si="100"/>
        <v>0</v>
      </c>
      <c r="Z1330" s="1">
        <f t="shared" si="101"/>
        <v>0</v>
      </c>
      <c r="AA1330" s="31">
        <f>IFERROR(VLOOKUP(C1330,'eindex _tget pp '!$A$4:$G$615,7,FALSE),0)</f>
        <v>0</v>
      </c>
      <c r="AB1330" s="1">
        <f>VLOOKUP(A1330,'ADM Details FY17'!$A$3:$AB$3515,28,FALSE)</f>
        <v>0</v>
      </c>
      <c r="AC1330" s="1">
        <f t="shared" si="102"/>
        <v>0</v>
      </c>
      <c r="AD1330" s="1">
        <f t="shared" si="103"/>
        <v>0</v>
      </c>
      <c r="AE1330" s="1">
        <f t="shared" si="104"/>
        <v>0</v>
      </c>
    </row>
    <row r="1331" spans="1:31" x14ac:dyDescent="0.25">
      <c r="A1331" t="str">
        <f>B1331&amp;"-"&amp;COUNTIF($B$3:B1331,B1331)</f>
        <v>306-23</v>
      </c>
      <c r="B1331">
        <v>306</v>
      </c>
      <c r="C1331" s="18">
        <f>VLOOKUP(A1331,'ADM Details FY17'!$A$3:$D$3515,4,FALSE)</f>
        <v>0</v>
      </c>
      <c r="D1331" s="1">
        <f>VLOOKUP(A1331,'ADM Details FY17'!$A$3:$E$3515,5,FALSE)</f>
        <v>0</v>
      </c>
      <c r="E1331" s="1">
        <f>VLOOKUP(A1331,'ADM Details FY17'!$A$3:$F$3515,6,FALSE)</f>
        <v>0</v>
      </c>
      <c r="F1331" s="1">
        <f>VLOOKUP(A1331,'ADM Details FY17'!$A$3:$G$3515,7,FALSE)</f>
        <v>0</v>
      </c>
      <c r="G1331" s="1">
        <f>VLOOKUP(A1331,'ADM Details FY17'!$A$3:$H$3515,8,FALSE)</f>
        <v>0</v>
      </c>
      <c r="H1331" s="1">
        <f>VLOOKUP(A1331,'ADM Details FY17'!$A$3:$I$3515,9,FALSE)</f>
        <v>0</v>
      </c>
      <c r="I1331" s="1">
        <f>VLOOKUP(A1331,'ADM Details FY17'!$A$3:$J$3517,10,FALSE)</f>
        <v>0</v>
      </c>
      <c r="J1331" s="1">
        <f>VLOOKUP(A1331,'ADM Details FY17'!$A$3:$K$3515,11,FALSE)</f>
        <v>0</v>
      </c>
      <c r="K1331" s="1">
        <f>VLOOKUP(A1331,'ADM Details FY17'!$A$3:$M$3515,13,FALSE)</f>
        <v>0</v>
      </c>
      <c r="L1331" s="1">
        <f>VLOOKUP(A1331,'ADM Details FY17'!$A$3:$O$3515,15,FALSE)</f>
        <v>0</v>
      </c>
      <c r="M1331" s="1">
        <f>VLOOKUP(A1331,'ADM Details FY17'!$A$3:$P$3515,16,FALSE)</f>
        <v>0</v>
      </c>
      <c r="N1331" s="1">
        <f>VLOOKUP(A1331,'ADM Details FY17'!$A$3:$Q$3515,17,FALSE)</f>
        <v>0</v>
      </c>
      <c r="O1331" s="1">
        <f>VLOOKUP(A1331,'ADM Details FY17'!$A$3:$S$3515,19,FALSE)</f>
        <v>0</v>
      </c>
      <c r="P1331" s="1">
        <f>VLOOKUP(A1331,'ADM Details FY17'!$A$3:$U$3515,21,FALSE)</f>
        <v>0</v>
      </c>
      <c r="Q1331" s="1">
        <f>VLOOKUP(A1331,'ADM Details FY17'!$A$3:$V$3515,22,FALSE)</f>
        <v>0</v>
      </c>
      <c r="R1331" s="1">
        <f>VLOOKUP(A1331,'ADM Details FY17'!$A$3:$W$3515,23,FALSE)</f>
        <v>0</v>
      </c>
      <c r="S1331" s="1">
        <f>VLOOKUP(A1331,'ADM Details FY17'!$A$3:$X$3515,24,FALSE)</f>
        <v>0</v>
      </c>
      <c r="T1331" s="1">
        <f>VLOOKUP(A1331,'ADM Details FY17'!$A$3:$Y$3515,25,FALSE)</f>
        <v>0</v>
      </c>
      <c r="U1331" s="1">
        <f>VLOOKUP(A1331,'ADM Details FY17'!$A$3:$AA$3515,27,FALSE)</f>
        <v>0</v>
      </c>
      <c r="V1331" s="1">
        <f>IFERROR(VLOOKUP(C1331,'eindex _tget pp '!$A$4:$E$615,5,FALSE),0)</f>
        <v>0</v>
      </c>
      <c r="W1331" s="31">
        <f>IFERROR(VLOOKUP(C1331,'eindex _tget pp '!$A$4:$F$615,6,FALSE),0)</f>
        <v>0</v>
      </c>
      <c r="X1331" s="4">
        <f>IFERROR(VLOOKUP(B1331,'eschools 16'!$A$2:$F$25,6,FALSE),1)</f>
        <v>1</v>
      </c>
      <c r="Y1331" s="1">
        <f t="shared" si="100"/>
        <v>0</v>
      </c>
      <c r="Z1331" s="1">
        <f t="shared" si="101"/>
        <v>0</v>
      </c>
      <c r="AA1331" s="31">
        <f>IFERROR(VLOOKUP(C1331,'eindex _tget pp '!$A$4:$G$615,7,FALSE),0)</f>
        <v>0</v>
      </c>
      <c r="AB1331" s="1">
        <f>VLOOKUP(A1331,'ADM Details FY17'!$A$3:$AB$3515,28,FALSE)</f>
        <v>0</v>
      </c>
      <c r="AC1331" s="1">
        <f t="shared" si="102"/>
        <v>0</v>
      </c>
      <c r="AD1331" s="1">
        <f t="shared" si="103"/>
        <v>0</v>
      </c>
      <c r="AE1331" s="1">
        <f t="shared" si="104"/>
        <v>0</v>
      </c>
    </row>
    <row r="1332" spans="1:31" x14ac:dyDescent="0.25">
      <c r="A1332" t="str">
        <f>B1332&amp;"-"&amp;COUNTIF($B$3:B1332,B1332)</f>
        <v>306-24</v>
      </c>
      <c r="B1332">
        <v>306</v>
      </c>
      <c r="C1332" s="18">
        <f>VLOOKUP(A1332,'ADM Details FY17'!$A$3:$D$3515,4,FALSE)</f>
        <v>0</v>
      </c>
      <c r="D1332" s="1">
        <f>VLOOKUP(A1332,'ADM Details FY17'!$A$3:$E$3515,5,FALSE)</f>
        <v>0</v>
      </c>
      <c r="E1332" s="1">
        <f>VLOOKUP(A1332,'ADM Details FY17'!$A$3:$F$3515,6,FALSE)</f>
        <v>0</v>
      </c>
      <c r="F1332" s="1">
        <f>VLOOKUP(A1332,'ADM Details FY17'!$A$3:$G$3515,7,FALSE)</f>
        <v>0</v>
      </c>
      <c r="G1332" s="1">
        <f>VLOOKUP(A1332,'ADM Details FY17'!$A$3:$H$3515,8,FALSE)</f>
        <v>0</v>
      </c>
      <c r="H1332" s="1">
        <f>VLOOKUP(A1332,'ADM Details FY17'!$A$3:$I$3515,9,FALSE)</f>
        <v>0</v>
      </c>
      <c r="I1332" s="1">
        <f>VLOOKUP(A1332,'ADM Details FY17'!$A$3:$J$3517,10,FALSE)</f>
        <v>0</v>
      </c>
      <c r="J1332" s="1">
        <f>VLOOKUP(A1332,'ADM Details FY17'!$A$3:$K$3515,11,FALSE)</f>
        <v>0</v>
      </c>
      <c r="K1332" s="1">
        <f>VLOOKUP(A1332,'ADM Details FY17'!$A$3:$M$3515,13,FALSE)</f>
        <v>0</v>
      </c>
      <c r="L1332" s="1">
        <f>VLOOKUP(A1332,'ADM Details FY17'!$A$3:$O$3515,15,FALSE)</f>
        <v>0</v>
      </c>
      <c r="M1332" s="1">
        <f>VLOOKUP(A1332,'ADM Details FY17'!$A$3:$P$3515,16,FALSE)</f>
        <v>0</v>
      </c>
      <c r="N1332" s="1">
        <f>VLOOKUP(A1332,'ADM Details FY17'!$A$3:$Q$3515,17,FALSE)</f>
        <v>0</v>
      </c>
      <c r="O1332" s="1">
        <f>VLOOKUP(A1332,'ADM Details FY17'!$A$3:$S$3515,19,FALSE)</f>
        <v>0</v>
      </c>
      <c r="P1332" s="1">
        <f>VLOOKUP(A1332,'ADM Details FY17'!$A$3:$U$3515,21,FALSE)</f>
        <v>0</v>
      </c>
      <c r="Q1332" s="1">
        <f>VLOOKUP(A1332,'ADM Details FY17'!$A$3:$V$3515,22,FALSE)</f>
        <v>0</v>
      </c>
      <c r="R1332" s="1">
        <f>VLOOKUP(A1332,'ADM Details FY17'!$A$3:$W$3515,23,FALSE)</f>
        <v>0</v>
      </c>
      <c r="S1332" s="1">
        <f>VLOOKUP(A1332,'ADM Details FY17'!$A$3:$X$3515,24,FALSE)</f>
        <v>0</v>
      </c>
      <c r="T1332" s="1">
        <f>VLOOKUP(A1332,'ADM Details FY17'!$A$3:$Y$3515,25,FALSE)</f>
        <v>0</v>
      </c>
      <c r="U1332" s="1">
        <f>VLOOKUP(A1332,'ADM Details FY17'!$A$3:$AA$3515,27,FALSE)</f>
        <v>0</v>
      </c>
      <c r="V1332" s="1">
        <f>IFERROR(VLOOKUP(C1332,'eindex _tget pp '!$A$4:$E$615,5,FALSE),0)</f>
        <v>0</v>
      </c>
      <c r="W1332" s="31">
        <f>IFERROR(VLOOKUP(C1332,'eindex _tget pp '!$A$4:$F$615,6,FALSE),0)</f>
        <v>0</v>
      </c>
      <c r="X1332" s="4">
        <f>IFERROR(VLOOKUP(B1332,'eschools 16'!$A$2:$F$25,6,FALSE),1)</f>
        <v>1</v>
      </c>
      <c r="Y1332" s="1">
        <f t="shared" si="100"/>
        <v>0</v>
      </c>
      <c r="Z1332" s="1">
        <f t="shared" si="101"/>
        <v>0</v>
      </c>
      <c r="AA1332" s="31">
        <f>IFERROR(VLOOKUP(C1332,'eindex _tget pp '!$A$4:$G$615,7,FALSE),0)</f>
        <v>0</v>
      </c>
      <c r="AB1332" s="1">
        <f>VLOOKUP(A1332,'ADM Details FY17'!$A$3:$AB$3515,28,FALSE)</f>
        <v>0</v>
      </c>
      <c r="AC1332" s="1">
        <f t="shared" si="102"/>
        <v>0</v>
      </c>
      <c r="AD1332" s="1">
        <f t="shared" si="103"/>
        <v>0</v>
      </c>
      <c r="AE1332" s="1">
        <f t="shared" si="104"/>
        <v>0</v>
      </c>
    </row>
    <row r="1333" spans="1:31" x14ac:dyDescent="0.25">
      <c r="A1333" t="str">
        <f>B1333&amp;"-"&amp;COUNTIF($B$3:B1333,B1333)</f>
        <v>306-25</v>
      </c>
      <c r="B1333">
        <v>306</v>
      </c>
      <c r="C1333" s="18">
        <f>VLOOKUP(A1333,'ADM Details FY17'!$A$3:$D$3515,4,FALSE)</f>
        <v>0</v>
      </c>
      <c r="D1333" s="1">
        <f>VLOOKUP(A1333,'ADM Details FY17'!$A$3:$E$3515,5,FALSE)</f>
        <v>0</v>
      </c>
      <c r="E1333" s="1">
        <f>VLOOKUP(A1333,'ADM Details FY17'!$A$3:$F$3515,6,FALSE)</f>
        <v>0</v>
      </c>
      <c r="F1333" s="1">
        <f>VLOOKUP(A1333,'ADM Details FY17'!$A$3:$G$3515,7,FALSE)</f>
        <v>0</v>
      </c>
      <c r="G1333" s="1">
        <f>VLOOKUP(A1333,'ADM Details FY17'!$A$3:$H$3515,8,FALSE)</f>
        <v>0</v>
      </c>
      <c r="H1333" s="1">
        <f>VLOOKUP(A1333,'ADM Details FY17'!$A$3:$I$3515,9,FALSE)</f>
        <v>0</v>
      </c>
      <c r="I1333" s="1">
        <f>VLOOKUP(A1333,'ADM Details FY17'!$A$3:$J$3517,10,FALSE)</f>
        <v>0</v>
      </c>
      <c r="J1333" s="1">
        <f>VLOOKUP(A1333,'ADM Details FY17'!$A$3:$K$3515,11,FALSE)</f>
        <v>0</v>
      </c>
      <c r="K1333" s="1">
        <f>VLOOKUP(A1333,'ADM Details FY17'!$A$3:$M$3515,13,FALSE)</f>
        <v>0</v>
      </c>
      <c r="L1333" s="1">
        <f>VLOOKUP(A1333,'ADM Details FY17'!$A$3:$O$3515,15,FALSE)</f>
        <v>0</v>
      </c>
      <c r="M1333" s="1">
        <f>VLOOKUP(A1333,'ADM Details FY17'!$A$3:$P$3515,16,FALSE)</f>
        <v>0</v>
      </c>
      <c r="N1333" s="1">
        <f>VLOOKUP(A1333,'ADM Details FY17'!$A$3:$Q$3515,17,FALSE)</f>
        <v>0</v>
      </c>
      <c r="O1333" s="1">
        <f>VLOOKUP(A1333,'ADM Details FY17'!$A$3:$S$3515,19,FALSE)</f>
        <v>0</v>
      </c>
      <c r="P1333" s="1">
        <f>VLOOKUP(A1333,'ADM Details FY17'!$A$3:$U$3515,21,FALSE)</f>
        <v>0</v>
      </c>
      <c r="Q1333" s="1">
        <f>VLOOKUP(A1333,'ADM Details FY17'!$A$3:$V$3515,22,FALSE)</f>
        <v>0</v>
      </c>
      <c r="R1333" s="1">
        <f>VLOOKUP(A1333,'ADM Details FY17'!$A$3:$W$3515,23,FALSE)</f>
        <v>0</v>
      </c>
      <c r="S1333" s="1">
        <f>VLOOKUP(A1333,'ADM Details FY17'!$A$3:$X$3515,24,FALSE)</f>
        <v>0</v>
      </c>
      <c r="T1333" s="1">
        <f>VLOOKUP(A1333,'ADM Details FY17'!$A$3:$Y$3515,25,FALSE)</f>
        <v>0</v>
      </c>
      <c r="U1333" s="1">
        <f>VLOOKUP(A1333,'ADM Details FY17'!$A$3:$AA$3515,27,FALSE)</f>
        <v>0</v>
      </c>
      <c r="V1333" s="1">
        <f>IFERROR(VLOOKUP(C1333,'eindex _tget pp '!$A$4:$E$615,5,FALSE),0)</f>
        <v>0</v>
      </c>
      <c r="W1333" s="31">
        <f>IFERROR(VLOOKUP(C1333,'eindex _tget pp '!$A$4:$F$615,6,FALSE),0)</f>
        <v>0</v>
      </c>
      <c r="X1333" s="4">
        <f>IFERROR(VLOOKUP(B1333,'eschools 16'!$A$2:$F$25,6,FALSE),1)</f>
        <v>1</v>
      </c>
      <c r="Y1333" s="1">
        <f t="shared" si="100"/>
        <v>0</v>
      </c>
      <c r="Z1333" s="1">
        <f t="shared" si="101"/>
        <v>0</v>
      </c>
      <c r="AA1333" s="31">
        <f>IFERROR(VLOOKUP(C1333,'eindex _tget pp '!$A$4:$G$615,7,FALSE),0)</f>
        <v>0</v>
      </c>
      <c r="AB1333" s="1">
        <f>VLOOKUP(A1333,'ADM Details FY17'!$A$3:$AB$3515,28,FALSE)</f>
        <v>0</v>
      </c>
      <c r="AC1333" s="1">
        <f t="shared" si="102"/>
        <v>0</v>
      </c>
      <c r="AD1333" s="1">
        <f t="shared" si="103"/>
        <v>0</v>
      </c>
      <c r="AE1333" s="1">
        <f t="shared" si="104"/>
        <v>0</v>
      </c>
    </row>
    <row r="1334" spans="1:31" x14ac:dyDescent="0.25">
      <c r="A1334" t="str">
        <f>B1334&amp;"-"&amp;COUNTIF($B$3:B1334,B1334)</f>
        <v>306-26</v>
      </c>
      <c r="B1334">
        <v>306</v>
      </c>
      <c r="C1334" s="18">
        <f>VLOOKUP(A1334,'ADM Details FY17'!$A$3:$D$3515,4,FALSE)</f>
        <v>0</v>
      </c>
      <c r="D1334" s="1">
        <f>VLOOKUP(A1334,'ADM Details FY17'!$A$3:$E$3515,5,FALSE)</f>
        <v>0</v>
      </c>
      <c r="E1334" s="1">
        <f>VLOOKUP(A1334,'ADM Details FY17'!$A$3:$F$3515,6,FALSE)</f>
        <v>0</v>
      </c>
      <c r="F1334" s="1">
        <f>VLOOKUP(A1334,'ADM Details FY17'!$A$3:$G$3515,7,FALSE)</f>
        <v>0</v>
      </c>
      <c r="G1334" s="1">
        <f>VLOOKUP(A1334,'ADM Details FY17'!$A$3:$H$3515,8,FALSE)</f>
        <v>0</v>
      </c>
      <c r="H1334" s="1">
        <f>VLOOKUP(A1334,'ADM Details FY17'!$A$3:$I$3515,9,FALSE)</f>
        <v>0</v>
      </c>
      <c r="I1334" s="1">
        <f>VLOOKUP(A1334,'ADM Details FY17'!$A$3:$J$3517,10,FALSE)</f>
        <v>0</v>
      </c>
      <c r="J1334" s="1">
        <f>VLOOKUP(A1334,'ADM Details FY17'!$A$3:$K$3515,11,FALSE)</f>
        <v>0</v>
      </c>
      <c r="K1334" s="1">
        <f>VLOOKUP(A1334,'ADM Details FY17'!$A$3:$M$3515,13,FALSE)</f>
        <v>0</v>
      </c>
      <c r="L1334" s="1">
        <f>VLOOKUP(A1334,'ADM Details FY17'!$A$3:$O$3515,15,FALSE)</f>
        <v>0</v>
      </c>
      <c r="M1334" s="1">
        <f>VLOOKUP(A1334,'ADM Details FY17'!$A$3:$P$3515,16,FALSE)</f>
        <v>0</v>
      </c>
      <c r="N1334" s="1">
        <f>VLOOKUP(A1334,'ADM Details FY17'!$A$3:$Q$3515,17,FALSE)</f>
        <v>0</v>
      </c>
      <c r="O1334" s="1">
        <f>VLOOKUP(A1334,'ADM Details FY17'!$A$3:$S$3515,19,FALSE)</f>
        <v>0</v>
      </c>
      <c r="P1334" s="1">
        <f>VLOOKUP(A1334,'ADM Details FY17'!$A$3:$U$3515,21,FALSE)</f>
        <v>0</v>
      </c>
      <c r="Q1334" s="1">
        <f>VLOOKUP(A1334,'ADM Details FY17'!$A$3:$V$3515,22,FALSE)</f>
        <v>0</v>
      </c>
      <c r="R1334" s="1">
        <f>VLOOKUP(A1334,'ADM Details FY17'!$A$3:$W$3515,23,FALSE)</f>
        <v>0</v>
      </c>
      <c r="S1334" s="1">
        <f>VLOOKUP(A1334,'ADM Details FY17'!$A$3:$X$3515,24,FALSE)</f>
        <v>0</v>
      </c>
      <c r="T1334" s="1">
        <f>VLOOKUP(A1334,'ADM Details FY17'!$A$3:$Y$3515,25,FALSE)</f>
        <v>0</v>
      </c>
      <c r="U1334" s="1">
        <f>VLOOKUP(A1334,'ADM Details FY17'!$A$3:$AA$3515,27,FALSE)</f>
        <v>0</v>
      </c>
      <c r="V1334" s="1">
        <f>IFERROR(VLOOKUP(C1334,'eindex _tget pp '!$A$4:$E$615,5,FALSE),0)</f>
        <v>0</v>
      </c>
      <c r="W1334" s="31">
        <f>IFERROR(VLOOKUP(C1334,'eindex _tget pp '!$A$4:$F$615,6,FALSE),0)</f>
        <v>0</v>
      </c>
      <c r="X1334" s="4">
        <f>IFERROR(VLOOKUP(B1334,'eschools 16'!$A$2:$F$25,6,FALSE),1)</f>
        <v>1</v>
      </c>
      <c r="Y1334" s="1">
        <f t="shared" si="100"/>
        <v>0</v>
      </c>
      <c r="Z1334" s="1">
        <f t="shared" si="101"/>
        <v>0</v>
      </c>
      <c r="AA1334" s="31">
        <f>IFERROR(VLOOKUP(C1334,'eindex _tget pp '!$A$4:$G$615,7,FALSE),0)</f>
        <v>0</v>
      </c>
      <c r="AB1334" s="1">
        <f>VLOOKUP(A1334,'ADM Details FY17'!$A$3:$AB$3515,28,FALSE)</f>
        <v>0</v>
      </c>
      <c r="AC1334" s="1">
        <f t="shared" si="102"/>
        <v>0</v>
      </c>
      <c r="AD1334" s="1">
        <f t="shared" si="103"/>
        <v>0</v>
      </c>
      <c r="AE1334" s="1">
        <f t="shared" si="104"/>
        <v>0</v>
      </c>
    </row>
    <row r="1335" spans="1:31" x14ac:dyDescent="0.25">
      <c r="A1335" t="str">
        <f>B1335&amp;"-"&amp;COUNTIF($B$3:B1335,B1335)</f>
        <v>306-27</v>
      </c>
      <c r="B1335">
        <v>306</v>
      </c>
      <c r="C1335" s="18">
        <f>VLOOKUP(A1335,'ADM Details FY17'!$A$3:$D$3515,4,FALSE)</f>
        <v>0</v>
      </c>
      <c r="D1335" s="1">
        <f>VLOOKUP(A1335,'ADM Details FY17'!$A$3:$E$3515,5,FALSE)</f>
        <v>0</v>
      </c>
      <c r="E1335" s="1">
        <f>VLOOKUP(A1335,'ADM Details FY17'!$A$3:$F$3515,6,FALSE)</f>
        <v>0</v>
      </c>
      <c r="F1335" s="1">
        <f>VLOOKUP(A1335,'ADM Details FY17'!$A$3:$G$3515,7,FALSE)</f>
        <v>0</v>
      </c>
      <c r="G1335" s="1">
        <f>VLOOKUP(A1335,'ADM Details FY17'!$A$3:$H$3515,8,FALSE)</f>
        <v>0</v>
      </c>
      <c r="H1335" s="1">
        <f>VLOOKUP(A1335,'ADM Details FY17'!$A$3:$I$3515,9,FALSE)</f>
        <v>0</v>
      </c>
      <c r="I1335" s="1">
        <f>VLOOKUP(A1335,'ADM Details FY17'!$A$3:$J$3517,10,FALSE)</f>
        <v>0</v>
      </c>
      <c r="J1335" s="1">
        <f>VLOOKUP(A1335,'ADM Details FY17'!$A$3:$K$3515,11,FALSE)</f>
        <v>0</v>
      </c>
      <c r="K1335" s="1">
        <f>VLOOKUP(A1335,'ADM Details FY17'!$A$3:$M$3515,13,FALSE)</f>
        <v>0</v>
      </c>
      <c r="L1335" s="1">
        <f>VLOOKUP(A1335,'ADM Details FY17'!$A$3:$O$3515,15,FALSE)</f>
        <v>0</v>
      </c>
      <c r="M1335" s="1">
        <f>VLOOKUP(A1335,'ADM Details FY17'!$A$3:$P$3515,16,FALSE)</f>
        <v>0</v>
      </c>
      <c r="N1335" s="1">
        <f>VLOOKUP(A1335,'ADM Details FY17'!$A$3:$Q$3515,17,FALSE)</f>
        <v>0</v>
      </c>
      <c r="O1335" s="1">
        <f>VLOOKUP(A1335,'ADM Details FY17'!$A$3:$S$3515,19,FALSE)</f>
        <v>0</v>
      </c>
      <c r="P1335" s="1">
        <f>VLOOKUP(A1335,'ADM Details FY17'!$A$3:$U$3515,21,FALSE)</f>
        <v>0</v>
      </c>
      <c r="Q1335" s="1">
        <f>VLOOKUP(A1335,'ADM Details FY17'!$A$3:$V$3515,22,FALSE)</f>
        <v>0</v>
      </c>
      <c r="R1335" s="1">
        <f>VLOOKUP(A1335,'ADM Details FY17'!$A$3:$W$3515,23,FALSE)</f>
        <v>0</v>
      </c>
      <c r="S1335" s="1">
        <f>VLOOKUP(A1335,'ADM Details FY17'!$A$3:$X$3515,24,FALSE)</f>
        <v>0</v>
      </c>
      <c r="T1335" s="1">
        <f>VLOOKUP(A1335,'ADM Details FY17'!$A$3:$Y$3515,25,FALSE)</f>
        <v>0</v>
      </c>
      <c r="U1335" s="1">
        <f>VLOOKUP(A1335,'ADM Details FY17'!$A$3:$AA$3515,27,FALSE)</f>
        <v>0</v>
      </c>
      <c r="V1335" s="1">
        <f>IFERROR(VLOOKUP(C1335,'eindex _tget pp '!$A$4:$E$615,5,FALSE),0)</f>
        <v>0</v>
      </c>
      <c r="W1335" s="31">
        <f>IFERROR(VLOOKUP(C1335,'eindex _tget pp '!$A$4:$F$615,6,FALSE),0)</f>
        <v>0</v>
      </c>
      <c r="X1335" s="4">
        <f>IFERROR(VLOOKUP(B1335,'eschools 16'!$A$2:$F$25,6,FALSE),1)</f>
        <v>1</v>
      </c>
      <c r="Y1335" s="1">
        <f t="shared" si="100"/>
        <v>0</v>
      </c>
      <c r="Z1335" s="1">
        <f t="shared" si="101"/>
        <v>0</v>
      </c>
      <c r="AA1335" s="31">
        <f>IFERROR(VLOOKUP(C1335,'eindex _tget pp '!$A$4:$G$615,7,FALSE),0)</f>
        <v>0</v>
      </c>
      <c r="AB1335" s="1">
        <f>VLOOKUP(A1335,'ADM Details FY17'!$A$3:$AB$3515,28,FALSE)</f>
        <v>0</v>
      </c>
      <c r="AC1335" s="1">
        <f t="shared" si="102"/>
        <v>0</v>
      </c>
      <c r="AD1335" s="1">
        <f t="shared" si="103"/>
        <v>0</v>
      </c>
      <c r="AE1335" s="1">
        <f t="shared" si="104"/>
        <v>0</v>
      </c>
    </row>
    <row r="1336" spans="1:31" x14ac:dyDescent="0.25">
      <c r="A1336" t="str">
        <f>B1336&amp;"-"&amp;COUNTIF($B$3:B1336,B1336)</f>
        <v>306-28</v>
      </c>
      <c r="B1336">
        <v>306</v>
      </c>
      <c r="C1336" s="18">
        <f>VLOOKUP(A1336,'ADM Details FY17'!$A$3:$D$3515,4,FALSE)</f>
        <v>0</v>
      </c>
      <c r="D1336" s="1">
        <f>VLOOKUP(A1336,'ADM Details FY17'!$A$3:$E$3515,5,FALSE)</f>
        <v>0</v>
      </c>
      <c r="E1336" s="1">
        <f>VLOOKUP(A1336,'ADM Details FY17'!$A$3:$F$3515,6,FALSE)</f>
        <v>0</v>
      </c>
      <c r="F1336" s="1">
        <f>VLOOKUP(A1336,'ADM Details FY17'!$A$3:$G$3515,7,FALSE)</f>
        <v>0</v>
      </c>
      <c r="G1336" s="1">
        <f>VLOOKUP(A1336,'ADM Details FY17'!$A$3:$H$3515,8,FALSE)</f>
        <v>0</v>
      </c>
      <c r="H1336" s="1">
        <f>VLOOKUP(A1336,'ADM Details FY17'!$A$3:$I$3515,9,FALSE)</f>
        <v>0</v>
      </c>
      <c r="I1336" s="1">
        <f>VLOOKUP(A1336,'ADM Details FY17'!$A$3:$J$3517,10,FALSE)</f>
        <v>0</v>
      </c>
      <c r="J1336" s="1">
        <f>VLOOKUP(A1336,'ADM Details FY17'!$A$3:$K$3515,11,FALSE)</f>
        <v>0</v>
      </c>
      <c r="K1336" s="1">
        <f>VLOOKUP(A1336,'ADM Details FY17'!$A$3:$M$3515,13,FALSE)</f>
        <v>0</v>
      </c>
      <c r="L1336" s="1">
        <f>VLOOKUP(A1336,'ADM Details FY17'!$A$3:$O$3515,15,FALSE)</f>
        <v>0</v>
      </c>
      <c r="M1336" s="1">
        <f>VLOOKUP(A1336,'ADM Details FY17'!$A$3:$P$3515,16,FALSE)</f>
        <v>0</v>
      </c>
      <c r="N1336" s="1">
        <f>VLOOKUP(A1336,'ADM Details FY17'!$A$3:$Q$3515,17,FALSE)</f>
        <v>0</v>
      </c>
      <c r="O1336" s="1">
        <f>VLOOKUP(A1336,'ADM Details FY17'!$A$3:$S$3515,19,FALSE)</f>
        <v>0</v>
      </c>
      <c r="P1336" s="1">
        <f>VLOOKUP(A1336,'ADM Details FY17'!$A$3:$U$3515,21,FALSE)</f>
        <v>0</v>
      </c>
      <c r="Q1336" s="1">
        <f>VLOOKUP(A1336,'ADM Details FY17'!$A$3:$V$3515,22,FALSE)</f>
        <v>0</v>
      </c>
      <c r="R1336" s="1">
        <f>VLOOKUP(A1336,'ADM Details FY17'!$A$3:$W$3515,23,FALSE)</f>
        <v>0</v>
      </c>
      <c r="S1336" s="1">
        <f>VLOOKUP(A1336,'ADM Details FY17'!$A$3:$X$3515,24,FALSE)</f>
        <v>0</v>
      </c>
      <c r="T1336" s="1">
        <f>VLOOKUP(A1336,'ADM Details FY17'!$A$3:$Y$3515,25,FALSE)</f>
        <v>0</v>
      </c>
      <c r="U1336" s="1">
        <f>VLOOKUP(A1336,'ADM Details FY17'!$A$3:$AA$3515,27,FALSE)</f>
        <v>0</v>
      </c>
      <c r="V1336" s="1">
        <f>IFERROR(VLOOKUP(C1336,'eindex _tget pp '!$A$4:$E$615,5,FALSE),0)</f>
        <v>0</v>
      </c>
      <c r="W1336" s="31">
        <f>IFERROR(VLOOKUP(C1336,'eindex _tget pp '!$A$4:$F$615,6,FALSE),0)</f>
        <v>0</v>
      </c>
      <c r="X1336" s="4">
        <f>IFERROR(VLOOKUP(B1336,'eschools 16'!$A$2:$F$25,6,FALSE),1)</f>
        <v>1</v>
      </c>
      <c r="Y1336" s="1">
        <f t="shared" si="100"/>
        <v>0</v>
      </c>
      <c r="Z1336" s="1">
        <f t="shared" si="101"/>
        <v>0</v>
      </c>
      <c r="AA1336" s="31">
        <f>IFERROR(VLOOKUP(C1336,'eindex _tget pp '!$A$4:$G$615,7,FALSE),0)</f>
        <v>0</v>
      </c>
      <c r="AB1336" s="1">
        <f>VLOOKUP(A1336,'ADM Details FY17'!$A$3:$AB$3515,28,FALSE)</f>
        <v>0</v>
      </c>
      <c r="AC1336" s="1">
        <f t="shared" si="102"/>
        <v>0</v>
      </c>
      <c r="AD1336" s="1">
        <f t="shared" si="103"/>
        <v>0</v>
      </c>
      <c r="AE1336" s="1">
        <f t="shared" si="104"/>
        <v>0</v>
      </c>
    </row>
    <row r="1337" spans="1:31" x14ac:dyDescent="0.25">
      <c r="A1337" t="str">
        <f>B1337&amp;"-"&amp;COUNTIF($B$3:B1337,B1337)</f>
        <v>306-29</v>
      </c>
      <c r="B1337">
        <v>306</v>
      </c>
      <c r="C1337" s="18">
        <f>VLOOKUP(A1337,'ADM Details FY17'!$A$3:$D$3515,4,FALSE)</f>
        <v>0</v>
      </c>
      <c r="D1337" s="1">
        <f>VLOOKUP(A1337,'ADM Details FY17'!$A$3:$E$3515,5,FALSE)</f>
        <v>0</v>
      </c>
      <c r="E1337" s="1">
        <f>VLOOKUP(A1337,'ADM Details FY17'!$A$3:$F$3515,6,FALSE)</f>
        <v>0</v>
      </c>
      <c r="F1337" s="1">
        <f>VLOOKUP(A1337,'ADM Details FY17'!$A$3:$G$3515,7,FALSE)</f>
        <v>0</v>
      </c>
      <c r="G1337" s="1">
        <f>VLOOKUP(A1337,'ADM Details FY17'!$A$3:$H$3515,8,FALSE)</f>
        <v>0</v>
      </c>
      <c r="H1337" s="1">
        <f>VLOOKUP(A1337,'ADM Details FY17'!$A$3:$I$3515,9,FALSE)</f>
        <v>0</v>
      </c>
      <c r="I1337" s="1">
        <f>VLOOKUP(A1337,'ADM Details FY17'!$A$3:$J$3517,10,FALSE)</f>
        <v>0</v>
      </c>
      <c r="J1337" s="1">
        <f>VLOOKUP(A1337,'ADM Details FY17'!$A$3:$K$3515,11,FALSE)</f>
        <v>0</v>
      </c>
      <c r="K1337" s="1">
        <f>VLOOKUP(A1337,'ADM Details FY17'!$A$3:$M$3515,13,FALSE)</f>
        <v>0</v>
      </c>
      <c r="L1337" s="1">
        <f>VLOOKUP(A1337,'ADM Details FY17'!$A$3:$O$3515,15,FALSE)</f>
        <v>0</v>
      </c>
      <c r="M1337" s="1">
        <f>VLOOKUP(A1337,'ADM Details FY17'!$A$3:$P$3515,16,FALSE)</f>
        <v>0</v>
      </c>
      <c r="N1337" s="1">
        <f>VLOOKUP(A1337,'ADM Details FY17'!$A$3:$Q$3515,17,FALSE)</f>
        <v>0</v>
      </c>
      <c r="O1337" s="1">
        <f>VLOOKUP(A1337,'ADM Details FY17'!$A$3:$S$3515,19,FALSE)</f>
        <v>0</v>
      </c>
      <c r="P1337" s="1">
        <f>VLOOKUP(A1337,'ADM Details FY17'!$A$3:$U$3515,21,FALSE)</f>
        <v>0</v>
      </c>
      <c r="Q1337" s="1">
        <f>VLOOKUP(A1337,'ADM Details FY17'!$A$3:$V$3515,22,FALSE)</f>
        <v>0</v>
      </c>
      <c r="R1337" s="1">
        <f>VLOOKUP(A1337,'ADM Details FY17'!$A$3:$W$3515,23,FALSE)</f>
        <v>0</v>
      </c>
      <c r="S1337" s="1">
        <f>VLOOKUP(A1337,'ADM Details FY17'!$A$3:$X$3515,24,FALSE)</f>
        <v>0</v>
      </c>
      <c r="T1337" s="1">
        <f>VLOOKUP(A1337,'ADM Details FY17'!$A$3:$Y$3515,25,FALSE)</f>
        <v>0</v>
      </c>
      <c r="U1337" s="1">
        <f>VLOOKUP(A1337,'ADM Details FY17'!$A$3:$AA$3515,27,FALSE)</f>
        <v>0</v>
      </c>
      <c r="V1337" s="1">
        <f>IFERROR(VLOOKUP(C1337,'eindex _tget pp '!$A$4:$E$615,5,FALSE),0)</f>
        <v>0</v>
      </c>
      <c r="W1337" s="31">
        <f>IFERROR(VLOOKUP(C1337,'eindex _tget pp '!$A$4:$F$615,6,FALSE),0)</f>
        <v>0</v>
      </c>
      <c r="X1337" s="4">
        <f>IFERROR(VLOOKUP(B1337,'eschools 16'!$A$2:$F$25,6,FALSE),1)</f>
        <v>1</v>
      </c>
      <c r="Y1337" s="1">
        <f t="shared" si="100"/>
        <v>0</v>
      </c>
      <c r="Z1337" s="1">
        <f t="shared" si="101"/>
        <v>0</v>
      </c>
      <c r="AA1337" s="31">
        <f>IFERROR(VLOOKUP(C1337,'eindex _tget pp '!$A$4:$G$615,7,FALSE),0)</f>
        <v>0</v>
      </c>
      <c r="AB1337" s="1">
        <f>VLOOKUP(A1337,'ADM Details FY17'!$A$3:$AB$3515,28,FALSE)</f>
        <v>0</v>
      </c>
      <c r="AC1337" s="1">
        <f t="shared" si="102"/>
        <v>0</v>
      </c>
      <c r="AD1337" s="1">
        <f t="shared" si="103"/>
        <v>0</v>
      </c>
      <c r="AE1337" s="1">
        <f t="shared" si="104"/>
        <v>0</v>
      </c>
    </row>
    <row r="1338" spans="1:31" x14ac:dyDescent="0.25">
      <c r="A1338" t="str">
        <f>B1338&amp;"-"&amp;COUNTIF($B$3:B1338,B1338)</f>
        <v>306-30</v>
      </c>
      <c r="B1338">
        <v>306</v>
      </c>
      <c r="C1338" s="18">
        <f>VLOOKUP(A1338,'ADM Details FY17'!$A$3:$D$3515,4,FALSE)</f>
        <v>0</v>
      </c>
      <c r="D1338" s="1">
        <f>VLOOKUP(A1338,'ADM Details FY17'!$A$3:$E$3515,5,FALSE)</f>
        <v>0</v>
      </c>
      <c r="E1338" s="1">
        <f>VLOOKUP(A1338,'ADM Details FY17'!$A$3:$F$3515,6,FALSE)</f>
        <v>0</v>
      </c>
      <c r="F1338" s="1">
        <f>VLOOKUP(A1338,'ADM Details FY17'!$A$3:$G$3515,7,FALSE)</f>
        <v>0</v>
      </c>
      <c r="G1338" s="1">
        <f>VLOOKUP(A1338,'ADM Details FY17'!$A$3:$H$3515,8,FALSE)</f>
        <v>0</v>
      </c>
      <c r="H1338" s="1">
        <f>VLOOKUP(A1338,'ADM Details FY17'!$A$3:$I$3515,9,FALSE)</f>
        <v>0</v>
      </c>
      <c r="I1338" s="1">
        <f>VLOOKUP(A1338,'ADM Details FY17'!$A$3:$J$3517,10,FALSE)</f>
        <v>0</v>
      </c>
      <c r="J1338" s="1">
        <f>VLOOKUP(A1338,'ADM Details FY17'!$A$3:$K$3515,11,FALSE)</f>
        <v>0</v>
      </c>
      <c r="K1338" s="1">
        <f>VLOOKUP(A1338,'ADM Details FY17'!$A$3:$M$3515,13,FALSE)</f>
        <v>0</v>
      </c>
      <c r="L1338" s="1">
        <f>VLOOKUP(A1338,'ADM Details FY17'!$A$3:$O$3515,15,FALSE)</f>
        <v>0</v>
      </c>
      <c r="M1338" s="1">
        <f>VLOOKUP(A1338,'ADM Details FY17'!$A$3:$P$3515,16,FALSE)</f>
        <v>0</v>
      </c>
      <c r="N1338" s="1">
        <f>VLOOKUP(A1338,'ADM Details FY17'!$A$3:$Q$3515,17,FALSE)</f>
        <v>0</v>
      </c>
      <c r="O1338" s="1">
        <f>VLOOKUP(A1338,'ADM Details FY17'!$A$3:$S$3515,19,FALSE)</f>
        <v>0</v>
      </c>
      <c r="P1338" s="1">
        <f>VLOOKUP(A1338,'ADM Details FY17'!$A$3:$U$3515,21,FALSE)</f>
        <v>0</v>
      </c>
      <c r="Q1338" s="1">
        <f>VLOOKUP(A1338,'ADM Details FY17'!$A$3:$V$3515,22,FALSE)</f>
        <v>0</v>
      </c>
      <c r="R1338" s="1">
        <f>VLOOKUP(A1338,'ADM Details FY17'!$A$3:$W$3515,23,FALSE)</f>
        <v>0</v>
      </c>
      <c r="S1338" s="1">
        <f>VLOOKUP(A1338,'ADM Details FY17'!$A$3:$X$3515,24,FALSE)</f>
        <v>0</v>
      </c>
      <c r="T1338" s="1">
        <f>VLOOKUP(A1338,'ADM Details FY17'!$A$3:$Y$3515,25,FALSE)</f>
        <v>0</v>
      </c>
      <c r="U1338" s="1">
        <f>VLOOKUP(A1338,'ADM Details FY17'!$A$3:$AA$3515,27,FALSE)</f>
        <v>0</v>
      </c>
      <c r="V1338" s="1">
        <f>IFERROR(VLOOKUP(C1338,'eindex _tget pp '!$A$4:$E$615,5,FALSE),0)</f>
        <v>0</v>
      </c>
      <c r="W1338" s="31">
        <f>IFERROR(VLOOKUP(C1338,'eindex _tget pp '!$A$4:$F$615,6,FALSE),0)</f>
        <v>0</v>
      </c>
      <c r="X1338" s="4">
        <f>IFERROR(VLOOKUP(B1338,'eschools 16'!$A$2:$F$25,6,FALSE),1)</f>
        <v>1</v>
      </c>
      <c r="Y1338" s="1">
        <f t="shared" si="100"/>
        <v>0</v>
      </c>
      <c r="Z1338" s="1">
        <f t="shared" si="101"/>
        <v>0</v>
      </c>
      <c r="AA1338" s="31">
        <f>IFERROR(VLOOKUP(C1338,'eindex _tget pp '!$A$4:$G$615,7,FALSE),0)</f>
        <v>0</v>
      </c>
      <c r="AB1338" s="1">
        <f>VLOOKUP(A1338,'ADM Details FY17'!$A$3:$AB$3515,28,FALSE)</f>
        <v>0</v>
      </c>
      <c r="AC1338" s="1">
        <f t="shared" si="102"/>
        <v>0</v>
      </c>
      <c r="AD1338" s="1">
        <f t="shared" si="103"/>
        <v>0</v>
      </c>
      <c r="AE1338" s="1">
        <f t="shared" si="104"/>
        <v>0</v>
      </c>
    </row>
    <row r="1339" spans="1:31" x14ac:dyDescent="0.25">
      <c r="A1339" t="str">
        <f>B1339&amp;"-"&amp;COUNTIF($B$3:B1339,B1339)</f>
        <v>311-1</v>
      </c>
      <c r="B1339">
        <v>311</v>
      </c>
      <c r="C1339" s="18">
        <f>VLOOKUP(A1339,'ADM Details FY17'!$A$3:$D$3515,4,FALSE)</f>
        <v>46508</v>
      </c>
      <c r="D1339" s="1">
        <f>VLOOKUP(A1339,'ADM Details FY17'!$A$3:$E$3515,5,FALSE)</f>
        <v>3.71</v>
      </c>
      <c r="E1339" s="1">
        <f>VLOOKUP(A1339,'ADM Details FY17'!$A$3:$F$3515,6,FALSE)</f>
        <v>0</v>
      </c>
      <c r="F1339" s="1">
        <f>VLOOKUP(A1339,'ADM Details FY17'!$A$3:$G$3515,7,FALSE)</f>
        <v>0</v>
      </c>
      <c r="G1339" s="1">
        <f>VLOOKUP(A1339,'ADM Details FY17'!$A$3:$H$3515,8,FALSE)</f>
        <v>0</v>
      </c>
      <c r="H1339" s="1">
        <f>VLOOKUP(A1339,'ADM Details FY17'!$A$3:$I$3515,9,FALSE)</f>
        <v>0</v>
      </c>
      <c r="I1339" s="1">
        <f>VLOOKUP(A1339,'ADM Details FY17'!$A$3:$J$3517,10,FALSE)</f>
        <v>0</v>
      </c>
      <c r="J1339" s="1">
        <f>VLOOKUP(A1339,'ADM Details FY17'!$A$3:$K$3515,11,FALSE)</f>
        <v>0</v>
      </c>
      <c r="K1339" s="1">
        <f>VLOOKUP(A1339,'ADM Details FY17'!$A$3:$M$3515,13,FALSE)</f>
        <v>2</v>
      </c>
      <c r="L1339" s="1">
        <f>VLOOKUP(A1339,'ADM Details FY17'!$A$3:$O$3515,15,FALSE)</f>
        <v>0</v>
      </c>
      <c r="M1339" s="1">
        <f>VLOOKUP(A1339,'ADM Details FY17'!$A$3:$P$3515,16,FALSE)</f>
        <v>0</v>
      </c>
      <c r="N1339" s="1">
        <f>VLOOKUP(A1339,'ADM Details FY17'!$A$3:$Q$3515,17,FALSE)</f>
        <v>0</v>
      </c>
      <c r="O1339" s="1">
        <f>VLOOKUP(A1339,'ADM Details FY17'!$A$3:$S$3515,19,FALSE)</f>
        <v>2</v>
      </c>
      <c r="P1339" s="1">
        <f>VLOOKUP(A1339,'ADM Details FY17'!$A$3:$U$3515,21,FALSE)</f>
        <v>0</v>
      </c>
      <c r="Q1339" s="1">
        <f>VLOOKUP(A1339,'ADM Details FY17'!$A$3:$V$3515,22,FALSE)</f>
        <v>0</v>
      </c>
      <c r="R1339" s="1">
        <f>VLOOKUP(A1339,'ADM Details FY17'!$A$3:$W$3515,23,FALSE)</f>
        <v>0</v>
      </c>
      <c r="S1339" s="1">
        <f>VLOOKUP(A1339,'ADM Details FY17'!$A$3:$X$3515,24,FALSE)</f>
        <v>0</v>
      </c>
      <c r="T1339" s="1">
        <f>VLOOKUP(A1339,'ADM Details FY17'!$A$3:$Y$3515,25,FALSE)</f>
        <v>0</v>
      </c>
      <c r="U1339" s="1">
        <f>VLOOKUP(A1339,'ADM Details FY17'!$A$3:$AA$3515,27,FALSE)</f>
        <v>0</v>
      </c>
      <c r="V1339" s="1">
        <f>IFERROR(VLOOKUP(C1339,'eindex _tget pp '!$A$4:$E$615,5,FALSE),0)</f>
        <v>435.49356267117156</v>
      </c>
      <c r="W1339" s="31">
        <f>IFERROR(VLOOKUP(C1339,'eindex _tget pp '!$A$4:$F$615,6,FALSE),0)</f>
        <v>0.69802792329999996</v>
      </c>
      <c r="X1339" s="4">
        <f>IFERROR(VLOOKUP(B1339,'eschools 16'!$A$2:$F$25,6,FALSE),1)</f>
        <v>1</v>
      </c>
      <c r="Y1339" s="1">
        <f t="shared" si="100"/>
        <v>403.92</v>
      </c>
      <c r="Z1339" s="1">
        <f t="shared" si="101"/>
        <v>379.73</v>
      </c>
      <c r="AA1339" s="31">
        <f>IFERROR(VLOOKUP(C1339,'eindex _tget pp '!$A$4:$G$615,7,FALSE),0)</f>
        <v>0.51625209599999999</v>
      </c>
      <c r="AB1339" s="1">
        <f>VLOOKUP(A1339,'ADM Details FY17'!$A$3:$AB$3515,28,FALSE)</f>
        <v>0</v>
      </c>
      <c r="AC1339" s="1">
        <f t="shared" si="102"/>
        <v>0</v>
      </c>
      <c r="AD1339" s="1">
        <f t="shared" si="103"/>
        <v>3.71</v>
      </c>
      <c r="AE1339" s="1">
        <f t="shared" si="104"/>
        <v>556.5</v>
      </c>
    </row>
    <row r="1340" spans="1:31" x14ac:dyDescent="0.25">
      <c r="A1340" t="str">
        <f>B1340&amp;"-"&amp;COUNTIF($B$3:B1340,B1340)</f>
        <v>311-2</v>
      </c>
      <c r="B1340">
        <v>311</v>
      </c>
      <c r="C1340" s="18">
        <f>VLOOKUP(A1340,'ADM Details FY17'!$A$3:$D$3515,4,FALSE)</f>
        <v>45302</v>
      </c>
      <c r="D1340" s="1">
        <f>VLOOKUP(A1340,'ADM Details FY17'!$A$3:$E$3515,5,FALSE)</f>
        <v>2</v>
      </c>
      <c r="E1340" s="1">
        <f>VLOOKUP(A1340,'ADM Details FY17'!$A$3:$F$3515,6,FALSE)</f>
        <v>1</v>
      </c>
      <c r="F1340" s="1">
        <f>VLOOKUP(A1340,'ADM Details FY17'!$A$3:$G$3515,7,FALSE)</f>
        <v>0</v>
      </c>
      <c r="G1340" s="1">
        <f>VLOOKUP(A1340,'ADM Details FY17'!$A$3:$H$3515,8,FALSE)</f>
        <v>0</v>
      </c>
      <c r="H1340" s="1">
        <f>VLOOKUP(A1340,'ADM Details FY17'!$A$3:$I$3515,9,FALSE)</f>
        <v>0</v>
      </c>
      <c r="I1340" s="1">
        <f>VLOOKUP(A1340,'ADM Details FY17'!$A$3:$J$3517,10,FALSE)</f>
        <v>0</v>
      </c>
      <c r="J1340" s="1">
        <f>VLOOKUP(A1340,'ADM Details FY17'!$A$3:$K$3515,11,FALSE)</f>
        <v>1</v>
      </c>
      <c r="K1340" s="1">
        <f>VLOOKUP(A1340,'ADM Details FY17'!$A$3:$M$3515,13,FALSE)</f>
        <v>2</v>
      </c>
      <c r="L1340" s="1">
        <f>VLOOKUP(A1340,'ADM Details FY17'!$A$3:$O$3515,15,FALSE)</f>
        <v>0</v>
      </c>
      <c r="M1340" s="1">
        <f>VLOOKUP(A1340,'ADM Details FY17'!$A$3:$P$3515,16,FALSE)</f>
        <v>0</v>
      </c>
      <c r="N1340" s="1">
        <f>VLOOKUP(A1340,'ADM Details FY17'!$A$3:$Q$3515,17,FALSE)</f>
        <v>0</v>
      </c>
      <c r="O1340" s="1">
        <f>VLOOKUP(A1340,'ADM Details FY17'!$A$3:$S$3515,19,FALSE)</f>
        <v>1</v>
      </c>
      <c r="P1340" s="1">
        <f>VLOOKUP(A1340,'ADM Details FY17'!$A$3:$U$3515,21,FALSE)</f>
        <v>0</v>
      </c>
      <c r="Q1340" s="1">
        <f>VLOOKUP(A1340,'ADM Details FY17'!$A$3:$V$3515,22,FALSE)</f>
        <v>0</v>
      </c>
      <c r="R1340" s="1">
        <f>VLOOKUP(A1340,'ADM Details FY17'!$A$3:$W$3515,23,FALSE)</f>
        <v>0</v>
      </c>
      <c r="S1340" s="1">
        <f>VLOOKUP(A1340,'ADM Details FY17'!$A$3:$X$3515,24,FALSE)</f>
        <v>0</v>
      </c>
      <c r="T1340" s="1">
        <f>VLOOKUP(A1340,'ADM Details FY17'!$A$3:$Y$3515,25,FALSE)</f>
        <v>0</v>
      </c>
      <c r="U1340" s="1">
        <f>VLOOKUP(A1340,'ADM Details FY17'!$A$3:$AA$3515,27,FALSE)</f>
        <v>0</v>
      </c>
      <c r="V1340" s="1">
        <f>IFERROR(VLOOKUP(C1340,'eindex _tget pp '!$A$4:$E$615,5,FALSE),0)</f>
        <v>792.39355459625131</v>
      </c>
      <c r="W1340" s="31">
        <f>IFERROR(VLOOKUP(C1340,'eindex _tget pp '!$A$4:$F$615,6,FALSE),0)</f>
        <v>0.83319618009999996</v>
      </c>
      <c r="X1340" s="4">
        <f>IFERROR(VLOOKUP(B1340,'eschools 16'!$A$2:$F$25,6,FALSE),1)</f>
        <v>1</v>
      </c>
      <c r="Y1340" s="1">
        <f t="shared" si="100"/>
        <v>396.2</v>
      </c>
      <c r="Z1340" s="1">
        <f t="shared" si="101"/>
        <v>453.26</v>
      </c>
      <c r="AA1340" s="31">
        <f>IFERROR(VLOOKUP(C1340,'eindex _tget pp '!$A$4:$G$615,7,FALSE),0)</f>
        <v>0.63832943799999997</v>
      </c>
      <c r="AB1340" s="1">
        <f>VLOOKUP(A1340,'ADM Details FY17'!$A$3:$AB$3515,28,FALSE)</f>
        <v>0</v>
      </c>
      <c r="AC1340" s="1">
        <f t="shared" si="102"/>
        <v>0</v>
      </c>
      <c r="AD1340" s="1">
        <f t="shared" si="103"/>
        <v>2</v>
      </c>
      <c r="AE1340" s="1">
        <f t="shared" si="104"/>
        <v>300</v>
      </c>
    </row>
    <row r="1341" spans="1:31" x14ac:dyDescent="0.25">
      <c r="A1341" t="str">
        <f>B1341&amp;"-"&amp;COUNTIF($B$3:B1341,B1341)</f>
        <v>311-3</v>
      </c>
      <c r="B1341">
        <v>311</v>
      </c>
      <c r="C1341" s="18">
        <f>VLOOKUP(A1341,'ADM Details FY17'!$A$3:$D$3515,4,FALSE)</f>
        <v>43984</v>
      </c>
      <c r="D1341" s="1">
        <f>VLOOKUP(A1341,'ADM Details FY17'!$A$3:$E$3515,5,FALSE)</f>
        <v>1</v>
      </c>
      <c r="E1341" s="1">
        <f>VLOOKUP(A1341,'ADM Details FY17'!$A$3:$F$3515,6,FALSE)</f>
        <v>0</v>
      </c>
      <c r="F1341" s="1">
        <f>VLOOKUP(A1341,'ADM Details FY17'!$A$3:$G$3515,7,FALSE)</f>
        <v>0</v>
      </c>
      <c r="G1341" s="1">
        <f>VLOOKUP(A1341,'ADM Details FY17'!$A$3:$H$3515,8,FALSE)</f>
        <v>0</v>
      </c>
      <c r="H1341" s="1">
        <f>VLOOKUP(A1341,'ADM Details FY17'!$A$3:$I$3515,9,FALSE)</f>
        <v>1</v>
      </c>
      <c r="I1341" s="1">
        <f>VLOOKUP(A1341,'ADM Details FY17'!$A$3:$J$3517,10,FALSE)</f>
        <v>0</v>
      </c>
      <c r="J1341" s="1">
        <f>VLOOKUP(A1341,'ADM Details FY17'!$A$3:$K$3515,11,FALSE)</f>
        <v>0</v>
      </c>
      <c r="K1341" s="1">
        <f>VLOOKUP(A1341,'ADM Details FY17'!$A$3:$M$3515,13,FALSE)</f>
        <v>0</v>
      </c>
      <c r="L1341" s="1">
        <f>VLOOKUP(A1341,'ADM Details FY17'!$A$3:$O$3515,15,FALSE)</f>
        <v>0</v>
      </c>
      <c r="M1341" s="1">
        <f>VLOOKUP(A1341,'ADM Details FY17'!$A$3:$P$3515,16,FALSE)</f>
        <v>0</v>
      </c>
      <c r="N1341" s="1">
        <f>VLOOKUP(A1341,'ADM Details FY17'!$A$3:$Q$3515,17,FALSE)</f>
        <v>0</v>
      </c>
      <c r="O1341" s="1">
        <f>VLOOKUP(A1341,'ADM Details FY17'!$A$3:$S$3515,19,FALSE)</f>
        <v>0</v>
      </c>
      <c r="P1341" s="1">
        <f>VLOOKUP(A1341,'ADM Details FY17'!$A$3:$U$3515,21,FALSE)</f>
        <v>0</v>
      </c>
      <c r="Q1341" s="1">
        <f>VLOOKUP(A1341,'ADM Details FY17'!$A$3:$V$3515,22,FALSE)</f>
        <v>0</v>
      </c>
      <c r="R1341" s="1">
        <f>VLOOKUP(A1341,'ADM Details FY17'!$A$3:$W$3515,23,FALSE)</f>
        <v>0</v>
      </c>
      <c r="S1341" s="1">
        <f>VLOOKUP(A1341,'ADM Details FY17'!$A$3:$X$3515,24,FALSE)</f>
        <v>0</v>
      </c>
      <c r="T1341" s="1">
        <f>VLOOKUP(A1341,'ADM Details FY17'!$A$3:$Y$3515,25,FALSE)</f>
        <v>0</v>
      </c>
      <c r="U1341" s="1">
        <f>VLOOKUP(A1341,'ADM Details FY17'!$A$3:$AA$3515,27,FALSE)</f>
        <v>0</v>
      </c>
      <c r="V1341" s="1">
        <f>IFERROR(VLOOKUP(C1341,'eindex _tget pp '!$A$4:$E$615,5,FALSE),0)</f>
        <v>219.89354698016334</v>
      </c>
      <c r="W1341" s="31">
        <f>IFERROR(VLOOKUP(C1341,'eindex _tget pp '!$A$4:$F$615,6,FALSE),0)</f>
        <v>0.78627030480000004</v>
      </c>
      <c r="X1341" s="4">
        <f>IFERROR(VLOOKUP(B1341,'eschools 16'!$A$2:$F$25,6,FALSE),1)</f>
        <v>1</v>
      </c>
      <c r="Y1341" s="1">
        <f t="shared" si="100"/>
        <v>54.97</v>
      </c>
      <c r="Z1341" s="1">
        <f t="shared" si="101"/>
        <v>0</v>
      </c>
      <c r="AA1341" s="31">
        <f>IFERROR(VLOOKUP(C1341,'eindex _tget pp '!$A$4:$G$615,7,FALSE),0)</f>
        <v>0.475328001</v>
      </c>
      <c r="AB1341" s="1">
        <f>VLOOKUP(A1341,'ADM Details FY17'!$A$3:$AB$3515,28,FALSE)</f>
        <v>0</v>
      </c>
      <c r="AC1341" s="1">
        <f t="shared" si="102"/>
        <v>0</v>
      </c>
      <c r="AD1341" s="1">
        <f t="shared" si="103"/>
        <v>1</v>
      </c>
      <c r="AE1341" s="1">
        <f t="shared" si="104"/>
        <v>150</v>
      </c>
    </row>
    <row r="1342" spans="1:31" x14ac:dyDescent="0.25">
      <c r="A1342" t="str">
        <f>B1342&amp;"-"&amp;COUNTIF($B$3:B1342,B1342)</f>
        <v>311-4</v>
      </c>
      <c r="B1342">
        <v>311</v>
      </c>
      <c r="C1342" s="18">
        <f>VLOOKUP(A1342,'ADM Details FY17'!$A$3:$D$3515,4,FALSE)</f>
        <v>43992</v>
      </c>
      <c r="D1342" s="1">
        <f>VLOOKUP(A1342,'ADM Details FY17'!$A$3:$E$3515,5,FALSE)</f>
        <v>37.69</v>
      </c>
      <c r="E1342" s="1">
        <f>VLOOKUP(A1342,'ADM Details FY17'!$A$3:$F$3515,6,FALSE)</f>
        <v>1.57</v>
      </c>
      <c r="F1342" s="1">
        <f>VLOOKUP(A1342,'ADM Details FY17'!$A$3:$G$3515,7,FALSE)</f>
        <v>6.3</v>
      </c>
      <c r="G1342" s="1">
        <f>VLOOKUP(A1342,'ADM Details FY17'!$A$3:$H$3515,8,FALSE)</f>
        <v>1</v>
      </c>
      <c r="H1342" s="1">
        <f>VLOOKUP(A1342,'ADM Details FY17'!$A$3:$I$3515,9,FALSE)</f>
        <v>0</v>
      </c>
      <c r="I1342" s="1">
        <f>VLOOKUP(A1342,'ADM Details FY17'!$A$3:$J$3517,10,FALSE)</f>
        <v>0</v>
      </c>
      <c r="J1342" s="1">
        <f>VLOOKUP(A1342,'ADM Details FY17'!$A$3:$K$3515,11,FALSE)</f>
        <v>0</v>
      </c>
      <c r="K1342" s="1">
        <f>VLOOKUP(A1342,'ADM Details FY17'!$A$3:$M$3515,13,FALSE)</f>
        <v>31.65</v>
      </c>
      <c r="L1342" s="1">
        <f>VLOOKUP(A1342,'ADM Details FY17'!$A$3:$O$3515,15,FALSE)</f>
        <v>0</v>
      </c>
      <c r="M1342" s="1">
        <f>VLOOKUP(A1342,'ADM Details FY17'!$A$3:$P$3515,16,FALSE)</f>
        <v>0</v>
      </c>
      <c r="N1342" s="1">
        <f>VLOOKUP(A1342,'ADM Details FY17'!$A$3:$Q$3515,17,FALSE)</f>
        <v>0</v>
      </c>
      <c r="O1342" s="1">
        <f>VLOOKUP(A1342,'ADM Details FY17'!$A$3:$S$3515,19,FALSE)</f>
        <v>9.73</v>
      </c>
      <c r="P1342" s="1">
        <f>VLOOKUP(A1342,'ADM Details FY17'!$A$3:$U$3515,21,FALSE)</f>
        <v>0</v>
      </c>
      <c r="Q1342" s="1">
        <f>VLOOKUP(A1342,'ADM Details FY17'!$A$3:$V$3515,22,FALSE)</f>
        <v>2.62</v>
      </c>
      <c r="R1342" s="1">
        <f>VLOOKUP(A1342,'ADM Details FY17'!$A$3:$W$3515,23,FALSE)</f>
        <v>0</v>
      </c>
      <c r="S1342" s="1">
        <f>VLOOKUP(A1342,'ADM Details FY17'!$A$3:$X$3515,24,FALSE)</f>
        <v>0</v>
      </c>
      <c r="T1342" s="1">
        <f>VLOOKUP(A1342,'ADM Details FY17'!$A$3:$Y$3515,25,FALSE)</f>
        <v>0</v>
      </c>
      <c r="U1342" s="1">
        <f>VLOOKUP(A1342,'ADM Details FY17'!$A$3:$AA$3515,27,FALSE)</f>
        <v>0.5</v>
      </c>
      <c r="V1342" s="1">
        <f>IFERROR(VLOOKUP(C1342,'eindex _tget pp '!$A$4:$E$615,5,FALSE),0)</f>
        <v>1195.7218357967952</v>
      </c>
      <c r="W1342" s="31">
        <f>IFERROR(VLOOKUP(C1342,'eindex _tget pp '!$A$4:$F$615,6,FALSE),0)</f>
        <v>2.3291505586999999</v>
      </c>
      <c r="X1342" s="4">
        <f>IFERROR(VLOOKUP(B1342,'eschools 16'!$A$2:$F$25,6,FALSE),1)</f>
        <v>1</v>
      </c>
      <c r="Y1342" s="1">
        <f t="shared" si="100"/>
        <v>11296.58</v>
      </c>
      <c r="Z1342" s="1">
        <f t="shared" si="101"/>
        <v>20051.189999999999</v>
      </c>
      <c r="AA1342" s="31">
        <f>IFERROR(VLOOKUP(C1342,'eindex _tget pp '!$A$4:$G$615,7,FALSE),0)</f>
        <v>0.75225593899999998</v>
      </c>
      <c r="AB1342" s="1">
        <f>VLOOKUP(A1342,'ADM Details FY17'!$A$3:$AB$3515,28,FALSE)</f>
        <v>0</v>
      </c>
      <c r="AC1342" s="1">
        <f t="shared" si="102"/>
        <v>0</v>
      </c>
      <c r="AD1342" s="1">
        <f t="shared" si="103"/>
        <v>37.79</v>
      </c>
      <c r="AE1342" s="1">
        <f t="shared" si="104"/>
        <v>5668.5</v>
      </c>
    </row>
    <row r="1343" spans="1:31" x14ac:dyDescent="0.25">
      <c r="A1343" t="str">
        <f>B1343&amp;"-"&amp;COUNTIF($B$3:B1343,B1343)</f>
        <v>311-5</v>
      </c>
      <c r="B1343">
        <v>311</v>
      </c>
      <c r="C1343" s="18">
        <f>VLOOKUP(A1343,'ADM Details FY17'!$A$3:$D$3515,4,FALSE)</f>
        <v>44016</v>
      </c>
      <c r="D1343" s="1">
        <f>VLOOKUP(A1343,'ADM Details FY17'!$A$3:$E$3515,5,FALSE)</f>
        <v>4</v>
      </c>
      <c r="E1343" s="1">
        <f>VLOOKUP(A1343,'ADM Details FY17'!$A$3:$F$3515,6,FALSE)</f>
        <v>0</v>
      </c>
      <c r="F1343" s="1">
        <f>VLOOKUP(A1343,'ADM Details FY17'!$A$3:$G$3515,7,FALSE)</f>
        <v>0</v>
      </c>
      <c r="G1343" s="1">
        <f>VLOOKUP(A1343,'ADM Details FY17'!$A$3:$H$3515,8,FALSE)</f>
        <v>0</v>
      </c>
      <c r="H1343" s="1">
        <f>VLOOKUP(A1343,'ADM Details FY17'!$A$3:$I$3515,9,FALSE)</f>
        <v>0</v>
      </c>
      <c r="I1343" s="1">
        <f>VLOOKUP(A1343,'ADM Details FY17'!$A$3:$J$3517,10,FALSE)</f>
        <v>0</v>
      </c>
      <c r="J1343" s="1">
        <f>VLOOKUP(A1343,'ADM Details FY17'!$A$3:$K$3515,11,FALSE)</f>
        <v>0</v>
      </c>
      <c r="K1343" s="1">
        <f>VLOOKUP(A1343,'ADM Details FY17'!$A$3:$M$3515,13,FALSE)</f>
        <v>0</v>
      </c>
      <c r="L1343" s="1">
        <f>VLOOKUP(A1343,'ADM Details FY17'!$A$3:$O$3515,15,FALSE)</f>
        <v>0</v>
      </c>
      <c r="M1343" s="1">
        <f>VLOOKUP(A1343,'ADM Details FY17'!$A$3:$P$3515,16,FALSE)</f>
        <v>0</v>
      </c>
      <c r="N1343" s="1">
        <f>VLOOKUP(A1343,'ADM Details FY17'!$A$3:$Q$3515,17,FALSE)</f>
        <v>0</v>
      </c>
      <c r="O1343" s="1">
        <f>VLOOKUP(A1343,'ADM Details FY17'!$A$3:$S$3515,19,FALSE)</f>
        <v>1</v>
      </c>
      <c r="P1343" s="1">
        <f>VLOOKUP(A1343,'ADM Details FY17'!$A$3:$U$3515,21,FALSE)</f>
        <v>0</v>
      </c>
      <c r="Q1343" s="1">
        <f>VLOOKUP(A1343,'ADM Details FY17'!$A$3:$V$3515,22,FALSE)</f>
        <v>0.06</v>
      </c>
      <c r="R1343" s="1">
        <f>VLOOKUP(A1343,'ADM Details FY17'!$A$3:$W$3515,23,FALSE)</f>
        <v>0</v>
      </c>
      <c r="S1343" s="1">
        <f>VLOOKUP(A1343,'ADM Details FY17'!$A$3:$X$3515,24,FALSE)</f>
        <v>0</v>
      </c>
      <c r="T1343" s="1">
        <f>VLOOKUP(A1343,'ADM Details FY17'!$A$3:$Y$3515,25,FALSE)</f>
        <v>0</v>
      </c>
      <c r="U1343" s="1">
        <f>VLOOKUP(A1343,'ADM Details FY17'!$A$3:$AA$3515,27,FALSE)</f>
        <v>0</v>
      </c>
      <c r="V1343" s="1">
        <f>IFERROR(VLOOKUP(C1343,'eindex _tget pp '!$A$4:$E$615,5,FALSE),0)</f>
        <v>395.36461971179216</v>
      </c>
      <c r="W1343" s="31">
        <f>IFERROR(VLOOKUP(C1343,'eindex _tget pp '!$A$4:$F$615,6,FALSE),0)</f>
        <v>2.1192865638999998</v>
      </c>
      <c r="X1343" s="4">
        <f>IFERROR(VLOOKUP(B1343,'eschools 16'!$A$2:$F$25,6,FALSE),1)</f>
        <v>1</v>
      </c>
      <c r="Y1343" s="1">
        <f t="shared" si="100"/>
        <v>395.36</v>
      </c>
      <c r="Z1343" s="1">
        <f t="shared" si="101"/>
        <v>0</v>
      </c>
      <c r="AA1343" s="31">
        <f>IFERROR(VLOOKUP(C1343,'eindex _tget pp '!$A$4:$G$615,7,FALSE),0)</f>
        <v>0.49516841</v>
      </c>
      <c r="AB1343" s="1">
        <f>VLOOKUP(A1343,'ADM Details FY17'!$A$3:$AB$3515,28,FALSE)</f>
        <v>0</v>
      </c>
      <c r="AC1343" s="1">
        <f t="shared" si="102"/>
        <v>0</v>
      </c>
      <c r="AD1343" s="1">
        <f t="shared" si="103"/>
        <v>4</v>
      </c>
      <c r="AE1343" s="1">
        <f t="shared" si="104"/>
        <v>600</v>
      </c>
    </row>
    <row r="1344" spans="1:31" x14ac:dyDescent="0.25">
      <c r="A1344" t="str">
        <f>B1344&amp;"-"&amp;COUNTIF($B$3:B1344,B1344)</f>
        <v>311-6</v>
      </c>
      <c r="B1344">
        <v>311</v>
      </c>
      <c r="C1344" s="18">
        <f>VLOOKUP(A1344,'ADM Details FY17'!$A$3:$D$3515,4,FALSE)</f>
        <v>49700</v>
      </c>
      <c r="D1344" s="1">
        <f>VLOOKUP(A1344,'ADM Details FY17'!$A$3:$E$3515,5,FALSE)</f>
        <v>3.22</v>
      </c>
      <c r="E1344" s="1">
        <f>VLOOKUP(A1344,'ADM Details FY17'!$A$3:$F$3515,6,FALSE)</f>
        <v>0</v>
      </c>
      <c r="F1344" s="1">
        <f>VLOOKUP(A1344,'ADM Details FY17'!$A$3:$G$3515,7,FALSE)</f>
        <v>1</v>
      </c>
      <c r="G1344" s="1">
        <f>VLOOKUP(A1344,'ADM Details FY17'!$A$3:$H$3515,8,FALSE)</f>
        <v>0</v>
      </c>
      <c r="H1344" s="1">
        <f>VLOOKUP(A1344,'ADM Details FY17'!$A$3:$I$3515,9,FALSE)</f>
        <v>0</v>
      </c>
      <c r="I1344" s="1">
        <f>VLOOKUP(A1344,'ADM Details FY17'!$A$3:$J$3517,10,FALSE)</f>
        <v>0</v>
      </c>
      <c r="J1344" s="1">
        <f>VLOOKUP(A1344,'ADM Details FY17'!$A$3:$K$3515,11,FALSE)</f>
        <v>0</v>
      </c>
      <c r="K1344" s="1">
        <f>VLOOKUP(A1344,'ADM Details FY17'!$A$3:$M$3515,13,FALSE)</f>
        <v>1.22</v>
      </c>
      <c r="L1344" s="1">
        <f>VLOOKUP(A1344,'ADM Details FY17'!$A$3:$O$3515,15,FALSE)</f>
        <v>0</v>
      </c>
      <c r="M1344" s="1">
        <f>VLOOKUP(A1344,'ADM Details FY17'!$A$3:$P$3515,16,FALSE)</f>
        <v>0</v>
      </c>
      <c r="N1344" s="1">
        <f>VLOOKUP(A1344,'ADM Details FY17'!$A$3:$Q$3515,17,FALSE)</f>
        <v>0</v>
      </c>
      <c r="O1344" s="1">
        <f>VLOOKUP(A1344,'ADM Details FY17'!$A$3:$S$3515,19,FALSE)</f>
        <v>1.22</v>
      </c>
      <c r="P1344" s="1">
        <f>VLOOKUP(A1344,'ADM Details FY17'!$A$3:$U$3515,21,FALSE)</f>
        <v>0</v>
      </c>
      <c r="Q1344" s="1">
        <f>VLOOKUP(A1344,'ADM Details FY17'!$A$3:$V$3515,22,FALSE)</f>
        <v>0</v>
      </c>
      <c r="R1344" s="1">
        <f>VLOOKUP(A1344,'ADM Details FY17'!$A$3:$W$3515,23,FALSE)</f>
        <v>0</v>
      </c>
      <c r="S1344" s="1">
        <f>VLOOKUP(A1344,'ADM Details FY17'!$A$3:$X$3515,24,FALSE)</f>
        <v>0</v>
      </c>
      <c r="T1344" s="1">
        <f>VLOOKUP(A1344,'ADM Details FY17'!$A$3:$Y$3515,25,FALSE)</f>
        <v>0</v>
      </c>
      <c r="U1344" s="1">
        <f>VLOOKUP(A1344,'ADM Details FY17'!$A$3:$AA$3515,27,FALSE)</f>
        <v>0</v>
      </c>
      <c r="V1344" s="1">
        <f>IFERROR(VLOOKUP(C1344,'eindex _tget pp '!$A$4:$E$615,5,FALSE),0)</f>
        <v>210.48558598599212</v>
      </c>
      <c r="W1344" s="31">
        <f>IFERROR(VLOOKUP(C1344,'eindex _tget pp '!$A$4:$F$615,6,FALSE),0)</f>
        <v>0.27223879960000003</v>
      </c>
      <c r="X1344" s="4">
        <f>IFERROR(VLOOKUP(B1344,'eschools 16'!$A$2:$F$25,6,FALSE),1)</f>
        <v>1</v>
      </c>
      <c r="Y1344" s="1">
        <f t="shared" si="100"/>
        <v>169.44</v>
      </c>
      <c r="Z1344" s="1">
        <f t="shared" si="101"/>
        <v>90.34</v>
      </c>
      <c r="AA1344" s="31">
        <f>IFERROR(VLOOKUP(C1344,'eindex _tget pp '!$A$4:$G$615,7,FALSE),0)</f>
        <v>0.38368854299999999</v>
      </c>
      <c r="AB1344" s="1">
        <f>VLOOKUP(A1344,'ADM Details FY17'!$A$3:$AB$3515,28,FALSE)</f>
        <v>0</v>
      </c>
      <c r="AC1344" s="1">
        <f t="shared" si="102"/>
        <v>0</v>
      </c>
      <c r="AD1344" s="1">
        <f t="shared" si="103"/>
        <v>3.22</v>
      </c>
      <c r="AE1344" s="1">
        <f t="shared" si="104"/>
        <v>483.00000000000006</v>
      </c>
    </row>
    <row r="1345" spans="1:31" x14ac:dyDescent="0.25">
      <c r="A1345" t="str">
        <f>B1345&amp;"-"&amp;COUNTIF($B$3:B1345,B1345)</f>
        <v>311-7</v>
      </c>
      <c r="B1345">
        <v>311</v>
      </c>
      <c r="C1345" s="18">
        <f>VLOOKUP(A1345,'ADM Details FY17'!$A$3:$D$3515,4,FALSE)</f>
        <v>50740</v>
      </c>
      <c r="D1345" s="1">
        <f>VLOOKUP(A1345,'ADM Details FY17'!$A$3:$E$3515,5,FALSE)</f>
        <v>8.24</v>
      </c>
      <c r="E1345" s="1">
        <f>VLOOKUP(A1345,'ADM Details FY17'!$A$3:$F$3515,6,FALSE)</f>
        <v>0</v>
      </c>
      <c r="F1345" s="1">
        <f>VLOOKUP(A1345,'ADM Details FY17'!$A$3:$G$3515,7,FALSE)</f>
        <v>2.2400000000000002</v>
      </c>
      <c r="G1345" s="1">
        <f>VLOOKUP(A1345,'ADM Details FY17'!$A$3:$H$3515,8,FALSE)</f>
        <v>0</v>
      </c>
      <c r="H1345" s="1">
        <f>VLOOKUP(A1345,'ADM Details FY17'!$A$3:$I$3515,9,FALSE)</f>
        <v>0</v>
      </c>
      <c r="I1345" s="1">
        <f>VLOOKUP(A1345,'ADM Details FY17'!$A$3:$J$3517,10,FALSE)</f>
        <v>0</v>
      </c>
      <c r="J1345" s="1">
        <f>VLOOKUP(A1345,'ADM Details FY17'!$A$3:$K$3515,11,FALSE)</f>
        <v>0</v>
      </c>
      <c r="K1345" s="1">
        <f>VLOOKUP(A1345,'ADM Details FY17'!$A$3:$M$3515,13,FALSE)</f>
        <v>3.24</v>
      </c>
      <c r="L1345" s="1">
        <f>VLOOKUP(A1345,'ADM Details FY17'!$A$3:$O$3515,15,FALSE)</f>
        <v>0</v>
      </c>
      <c r="M1345" s="1">
        <f>VLOOKUP(A1345,'ADM Details FY17'!$A$3:$P$3515,16,FALSE)</f>
        <v>0</v>
      </c>
      <c r="N1345" s="1">
        <f>VLOOKUP(A1345,'ADM Details FY17'!$A$3:$Q$3515,17,FALSE)</f>
        <v>0</v>
      </c>
      <c r="O1345" s="1">
        <f>VLOOKUP(A1345,'ADM Details FY17'!$A$3:$S$3515,19,FALSE)</f>
        <v>1</v>
      </c>
      <c r="P1345" s="1">
        <f>VLOOKUP(A1345,'ADM Details FY17'!$A$3:$U$3515,21,FALSE)</f>
        <v>0</v>
      </c>
      <c r="Q1345" s="1">
        <f>VLOOKUP(A1345,'ADM Details FY17'!$A$3:$V$3515,22,FALSE)</f>
        <v>0</v>
      </c>
      <c r="R1345" s="1">
        <f>VLOOKUP(A1345,'ADM Details FY17'!$A$3:$W$3515,23,FALSE)</f>
        <v>0</v>
      </c>
      <c r="S1345" s="1">
        <f>VLOOKUP(A1345,'ADM Details FY17'!$A$3:$X$3515,24,FALSE)</f>
        <v>0</v>
      </c>
      <c r="T1345" s="1">
        <f>VLOOKUP(A1345,'ADM Details FY17'!$A$3:$Y$3515,25,FALSE)</f>
        <v>0</v>
      </c>
      <c r="U1345" s="1">
        <f>VLOOKUP(A1345,'ADM Details FY17'!$A$3:$AA$3515,27,FALSE)</f>
        <v>0.5</v>
      </c>
      <c r="V1345" s="1">
        <f>IFERROR(VLOOKUP(C1345,'eindex _tget pp '!$A$4:$E$615,5,FALSE),0)</f>
        <v>301.16497644964278</v>
      </c>
      <c r="W1345" s="31">
        <f>IFERROR(VLOOKUP(C1345,'eindex _tget pp '!$A$4:$F$615,6,FALSE),0)</f>
        <v>0.3700021926</v>
      </c>
      <c r="X1345" s="4">
        <f>IFERROR(VLOOKUP(B1345,'eschools 16'!$A$2:$F$25,6,FALSE),1)</f>
        <v>1</v>
      </c>
      <c r="Y1345" s="1">
        <f t="shared" si="100"/>
        <v>627.92999999999995</v>
      </c>
      <c r="Z1345" s="1">
        <f t="shared" si="101"/>
        <v>326.08</v>
      </c>
      <c r="AA1345" s="31">
        <f>IFERROR(VLOOKUP(C1345,'eindex _tget pp '!$A$4:$G$615,7,FALSE),0)</f>
        <v>0.456137564</v>
      </c>
      <c r="AB1345" s="1">
        <f>VLOOKUP(A1345,'ADM Details FY17'!$A$3:$AB$3515,28,FALSE)</f>
        <v>0</v>
      </c>
      <c r="AC1345" s="1">
        <f t="shared" si="102"/>
        <v>0</v>
      </c>
      <c r="AD1345" s="1">
        <f t="shared" si="103"/>
        <v>8.34</v>
      </c>
      <c r="AE1345" s="1">
        <f t="shared" si="104"/>
        <v>1251</v>
      </c>
    </row>
    <row r="1346" spans="1:31" x14ac:dyDescent="0.25">
      <c r="A1346" t="str">
        <f>B1346&amp;"-"&amp;COUNTIF($B$3:B1346,B1346)</f>
        <v>311-8</v>
      </c>
      <c r="B1346">
        <v>311</v>
      </c>
      <c r="C1346" s="18">
        <f>VLOOKUP(A1346,'ADM Details FY17'!$A$3:$D$3515,4,FALSE)</f>
        <v>49726</v>
      </c>
      <c r="D1346" s="1">
        <f>VLOOKUP(A1346,'ADM Details FY17'!$A$3:$E$3515,5,FALSE)</f>
        <v>4.76</v>
      </c>
      <c r="E1346" s="1">
        <f>VLOOKUP(A1346,'ADM Details FY17'!$A$3:$F$3515,6,FALSE)</f>
        <v>0</v>
      </c>
      <c r="F1346" s="1">
        <f>VLOOKUP(A1346,'ADM Details FY17'!$A$3:$G$3515,7,FALSE)</f>
        <v>0.28000000000000003</v>
      </c>
      <c r="G1346" s="1">
        <f>VLOOKUP(A1346,'ADM Details FY17'!$A$3:$H$3515,8,FALSE)</f>
        <v>0</v>
      </c>
      <c r="H1346" s="1">
        <f>VLOOKUP(A1346,'ADM Details FY17'!$A$3:$I$3515,9,FALSE)</f>
        <v>0</v>
      </c>
      <c r="I1346" s="1">
        <f>VLOOKUP(A1346,'ADM Details FY17'!$A$3:$J$3517,10,FALSE)</f>
        <v>0</v>
      </c>
      <c r="J1346" s="1">
        <f>VLOOKUP(A1346,'ADM Details FY17'!$A$3:$K$3515,11,FALSE)</f>
        <v>0</v>
      </c>
      <c r="K1346" s="1">
        <f>VLOOKUP(A1346,'ADM Details FY17'!$A$3:$M$3515,13,FALSE)</f>
        <v>4.18</v>
      </c>
      <c r="L1346" s="1">
        <f>VLOOKUP(A1346,'ADM Details FY17'!$A$3:$O$3515,15,FALSE)</f>
        <v>0</v>
      </c>
      <c r="M1346" s="1">
        <f>VLOOKUP(A1346,'ADM Details FY17'!$A$3:$P$3515,16,FALSE)</f>
        <v>0</v>
      </c>
      <c r="N1346" s="1">
        <f>VLOOKUP(A1346,'ADM Details FY17'!$A$3:$Q$3515,17,FALSE)</f>
        <v>0</v>
      </c>
      <c r="O1346" s="1">
        <f>VLOOKUP(A1346,'ADM Details FY17'!$A$3:$S$3515,19,FALSE)</f>
        <v>1.28</v>
      </c>
      <c r="P1346" s="1">
        <f>VLOOKUP(A1346,'ADM Details FY17'!$A$3:$U$3515,21,FALSE)</f>
        <v>0</v>
      </c>
      <c r="Q1346" s="1">
        <f>VLOOKUP(A1346,'ADM Details FY17'!$A$3:$V$3515,22,FALSE)</f>
        <v>0</v>
      </c>
      <c r="R1346" s="1">
        <f>VLOOKUP(A1346,'ADM Details FY17'!$A$3:$W$3515,23,FALSE)</f>
        <v>0</v>
      </c>
      <c r="S1346" s="1">
        <f>VLOOKUP(A1346,'ADM Details FY17'!$A$3:$X$3515,24,FALSE)</f>
        <v>0</v>
      </c>
      <c r="T1346" s="1">
        <f>VLOOKUP(A1346,'ADM Details FY17'!$A$3:$Y$3515,25,FALSE)</f>
        <v>0</v>
      </c>
      <c r="U1346" s="1">
        <f>VLOOKUP(A1346,'ADM Details FY17'!$A$3:$AA$3515,27,FALSE)</f>
        <v>0</v>
      </c>
      <c r="V1346" s="1">
        <f>IFERROR(VLOOKUP(C1346,'eindex _tget pp '!$A$4:$E$615,5,FALSE),0)</f>
        <v>263.40968594431808</v>
      </c>
      <c r="W1346" s="31">
        <f>IFERROR(VLOOKUP(C1346,'eindex _tget pp '!$A$4:$F$615,6,FALSE),0)</f>
        <v>0.53125485480000001</v>
      </c>
      <c r="X1346" s="4">
        <f>IFERROR(VLOOKUP(B1346,'eschools 16'!$A$2:$F$25,6,FALSE),1)</f>
        <v>1</v>
      </c>
      <c r="Y1346" s="1">
        <f t="shared" si="100"/>
        <v>313.45999999999998</v>
      </c>
      <c r="Z1346" s="1">
        <f t="shared" si="101"/>
        <v>604.02</v>
      </c>
      <c r="AA1346" s="31">
        <f>IFERROR(VLOOKUP(C1346,'eindex _tget pp '!$A$4:$G$615,7,FALSE),0)</f>
        <v>0.441557215</v>
      </c>
      <c r="AB1346" s="1">
        <f>VLOOKUP(A1346,'ADM Details FY17'!$A$3:$AB$3515,28,FALSE)</f>
        <v>0</v>
      </c>
      <c r="AC1346" s="1">
        <f t="shared" si="102"/>
        <v>0</v>
      </c>
      <c r="AD1346" s="1">
        <f t="shared" si="103"/>
        <v>4.76</v>
      </c>
      <c r="AE1346" s="1">
        <f t="shared" si="104"/>
        <v>714</v>
      </c>
    </row>
    <row r="1347" spans="1:31" x14ac:dyDescent="0.25">
      <c r="A1347" t="str">
        <f>B1347&amp;"-"&amp;COUNTIF($B$3:B1347,B1347)</f>
        <v>311-9</v>
      </c>
      <c r="B1347">
        <v>311</v>
      </c>
      <c r="C1347" s="18">
        <f>VLOOKUP(A1347,'ADM Details FY17'!$A$3:$D$3515,4,FALSE)</f>
        <v>49684</v>
      </c>
      <c r="D1347" s="1">
        <f>VLOOKUP(A1347,'ADM Details FY17'!$A$3:$E$3515,5,FALSE)</f>
        <v>0.15</v>
      </c>
      <c r="E1347" s="1">
        <f>VLOOKUP(A1347,'ADM Details FY17'!$A$3:$F$3515,6,FALSE)</f>
        <v>0</v>
      </c>
      <c r="F1347" s="1">
        <f>VLOOKUP(A1347,'ADM Details FY17'!$A$3:$G$3515,7,FALSE)</f>
        <v>0</v>
      </c>
      <c r="G1347" s="1">
        <f>VLOOKUP(A1347,'ADM Details FY17'!$A$3:$H$3515,8,FALSE)</f>
        <v>0</v>
      </c>
      <c r="H1347" s="1">
        <f>VLOOKUP(A1347,'ADM Details FY17'!$A$3:$I$3515,9,FALSE)</f>
        <v>0</v>
      </c>
      <c r="I1347" s="1">
        <f>VLOOKUP(A1347,'ADM Details FY17'!$A$3:$J$3517,10,FALSE)</f>
        <v>0</v>
      </c>
      <c r="J1347" s="1">
        <f>VLOOKUP(A1347,'ADM Details FY17'!$A$3:$K$3515,11,FALSE)</f>
        <v>0</v>
      </c>
      <c r="K1347" s="1">
        <f>VLOOKUP(A1347,'ADM Details FY17'!$A$3:$M$3515,13,FALSE)</f>
        <v>0.15</v>
      </c>
      <c r="L1347" s="1">
        <f>VLOOKUP(A1347,'ADM Details FY17'!$A$3:$O$3515,15,FALSE)</f>
        <v>0</v>
      </c>
      <c r="M1347" s="1">
        <f>VLOOKUP(A1347,'ADM Details FY17'!$A$3:$P$3515,16,FALSE)</f>
        <v>0</v>
      </c>
      <c r="N1347" s="1">
        <f>VLOOKUP(A1347,'ADM Details FY17'!$A$3:$Q$3515,17,FALSE)</f>
        <v>0</v>
      </c>
      <c r="O1347" s="1">
        <f>VLOOKUP(A1347,'ADM Details FY17'!$A$3:$S$3515,19,FALSE)</f>
        <v>0.15</v>
      </c>
      <c r="P1347" s="1">
        <f>VLOOKUP(A1347,'ADM Details FY17'!$A$3:$U$3515,21,FALSE)</f>
        <v>0</v>
      </c>
      <c r="Q1347" s="1">
        <f>VLOOKUP(A1347,'ADM Details FY17'!$A$3:$V$3515,22,FALSE)</f>
        <v>0</v>
      </c>
      <c r="R1347" s="1">
        <f>VLOOKUP(A1347,'ADM Details FY17'!$A$3:$W$3515,23,FALSE)</f>
        <v>0</v>
      </c>
      <c r="S1347" s="1">
        <f>VLOOKUP(A1347,'ADM Details FY17'!$A$3:$X$3515,24,FALSE)</f>
        <v>0</v>
      </c>
      <c r="T1347" s="1">
        <f>VLOOKUP(A1347,'ADM Details FY17'!$A$3:$Y$3515,25,FALSE)</f>
        <v>0</v>
      </c>
      <c r="U1347" s="1">
        <f>VLOOKUP(A1347,'ADM Details FY17'!$A$3:$AA$3515,27,FALSE)</f>
        <v>0</v>
      </c>
      <c r="V1347" s="1">
        <f>IFERROR(VLOOKUP(C1347,'eindex _tget pp '!$A$4:$E$615,5,FALSE),0)</f>
        <v>308.63637794322375</v>
      </c>
      <c r="W1347" s="31">
        <f>IFERROR(VLOOKUP(C1347,'eindex _tget pp '!$A$4:$F$615,6,FALSE),0)</f>
        <v>0.4597019275</v>
      </c>
      <c r="X1347" s="4">
        <f>IFERROR(VLOOKUP(B1347,'eschools 16'!$A$2:$F$25,6,FALSE),1)</f>
        <v>1</v>
      </c>
      <c r="Y1347" s="1">
        <f t="shared" si="100"/>
        <v>11.57</v>
      </c>
      <c r="Z1347" s="1">
        <f t="shared" si="101"/>
        <v>18.760000000000002</v>
      </c>
      <c r="AA1347" s="31">
        <f>IFERROR(VLOOKUP(C1347,'eindex _tget pp '!$A$4:$G$615,7,FALSE),0)</f>
        <v>0.436851561</v>
      </c>
      <c r="AB1347" s="1">
        <f>VLOOKUP(A1347,'ADM Details FY17'!$A$3:$AB$3515,28,FALSE)</f>
        <v>0</v>
      </c>
      <c r="AC1347" s="1">
        <f t="shared" si="102"/>
        <v>0</v>
      </c>
      <c r="AD1347" s="1">
        <f t="shared" si="103"/>
        <v>0.15</v>
      </c>
      <c r="AE1347" s="1">
        <f t="shared" si="104"/>
        <v>22.5</v>
      </c>
    </row>
    <row r="1348" spans="1:31" x14ac:dyDescent="0.25">
      <c r="A1348" t="str">
        <f>B1348&amp;"-"&amp;COUNTIF($B$3:B1348,B1348)</f>
        <v>311-10</v>
      </c>
      <c r="B1348">
        <v>311</v>
      </c>
      <c r="C1348" s="18">
        <f>VLOOKUP(A1348,'ADM Details FY17'!$A$3:$D$3515,4,FALSE)</f>
        <v>44891</v>
      </c>
      <c r="D1348" s="1">
        <f>VLOOKUP(A1348,'ADM Details FY17'!$A$3:$E$3515,5,FALSE)</f>
        <v>62.29</v>
      </c>
      <c r="E1348" s="1">
        <f>VLOOKUP(A1348,'ADM Details FY17'!$A$3:$F$3515,6,FALSE)</f>
        <v>5.94</v>
      </c>
      <c r="F1348" s="1">
        <f>VLOOKUP(A1348,'ADM Details FY17'!$A$3:$G$3515,7,FALSE)</f>
        <v>8.48</v>
      </c>
      <c r="G1348" s="1">
        <f>VLOOKUP(A1348,'ADM Details FY17'!$A$3:$H$3515,8,FALSE)</f>
        <v>0</v>
      </c>
      <c r="H1348" s="1">
        <f>VLOOKUP(A1348,'ADM Details FY17'!$A$3:$I$3515,9,FALSE)</f>
        <v>1</v>
      </c>
      <c r="I1348" s="1">
        <f>VLOOKUP(A1348,'ADM Details FY17'!$A$3:$J$3517,10,FALSE)</f>
        <v>0</v>
      </c>
      <c r="J1348" s="1">
        <f>VLOOKUP(A1348,'ADM Details FY17'!$A$3:$K$3515,11,FALSE)</f>
        <v>1</v>
      </c>
      <c r="K1348" s="1">
        <f>VLOOKUP(A1348,'ADM Details FY17'!$A$3:$M$3515,13,FALSE)</f>
        <v>48.6</v>
      </c>
      <c r="L1348" s="1">
        <f>VLOOKUP(A1348,'ADM Details FY17'!$A$3:$O$3515,15,FALSE)</f>
        <v>0</v>
      </c>
      <c r="M1348" s="1">
        <f>VLOOKUP(A1348,'ADM Details FY17'!$A$3:$P$3515,16,FALSE)</f>
        <v>0</v>
      </c>
      <c r="N1348" s="1">
        <f>VLOOKUP(A1348,'ADM Details FY17'!$A$3:$Q$3515,17,FALSE)</f>
        <v>0</v>
      </c>
      <c r="O1348" s="1">
        <f>VLOOKUP(A1348,'ADM Details FY17'!$A$3:$S$3515,19,FALSE)</f>
        <v>27.06</v>
      </c>
      <c r="P1348" s="1">
        <f>VLOOKUP(A1348,'ADM Details FY17'!$A$3:$U$3515,21,FALSE)</f>
        <v>0</v>
      </c>
      <c r="Q1348" s="1">
        <f>VLOOKUP(A1348,'ADM Details FY17'!$A$3:$V$3515,22,FALSE)</f>
        <v>4.1500000000000004</v>
      </c>
      <c r="R1348" s="1">
        <f>VLOOKUP(A1348,'ADM Details FY17'!$A$3:$W$3515,23,FALSE)</f>
        <v>0</v>
      </c>
      <c r="S1348" s="1">
        <f>VLOOKUP(A1348,'ADM Details FY17'!$A$3:$X$3515,24,FALSE)</f>
        <v>0</v>
      </c>
      <c r="T1348" s="1">
        <f>VLOOKUP(A1348,'ADM Details FY17'!$A$3:$Y$3515,25,FALSE)</f>
        <v>0</v>
      </c>
      <c r="U1348" s="1">
        <f>VLOOKUP(A1348,'ADM Details FY17'!$A$3:$AA$3515,27,FALSE)</f>
        <v>2.76</v>
      </c>
      <c r="V1348" s="1">
        <f>IFERROR(VLOOKUP(C1348,'eindex _tget pp '!$A$4:$E$615,5,FALSE),0)</f>
        <v>443.91956364968348</v>
      </c>
      <c r="W1348" s="31">
        <f>IFERROR(VLOOKUP(C1348,'eindex _tget pp '!$A$4:$F$615,6,FALSE),0)</f>
        <v>0.79425686529999995</v>
      </c>
      <c r="X1348" s="4">
        <f>IFERROR(VLOOKUP(B1348,'eschools 16'!$A$2:$F$25,6,FALSE),1)</f>
        <v>1</v>
      </c>
      <c r="Y1348" s="1">
        <f t="shared" ref="Y1348:Y1411" si="105">ROUND(IF(X1348=2,0,(AD1348*0.25*V1348)),2)</f>
        <v>6974.2</v>
      </c>
      <c r="Z1348" s="1">
        <f t="shared" ref="Z1348:Z1411" si="106">ROUND(IF(X1348=2,0,(K1348*272*W1348)),2)</f>
        <v>10499.44</v>
      </c>
      <c r="AA1348" s="31">
        <f>IFERROR(VLOOKUP(C1348,'eindex _tget pp '!$A$4:$G$615,7,FALSE),0)</f>
        <v>0.54630889699999996</v>
      </c>
      <c r="AB1348" s="1">
        <f>VLOOKUP(A1348,'ADM Details FY17'!$A$3:$AB$3515,28,FALSE)</f>
        <v>0</v>
      </c>
      <c r="AC1348" s="1">
        <f t="shared" ref="AC1348:AC1411" si="107">ROUND((AA1348*AB1348*923.6758),2)</f>
        <v>0</v>
      </c>
      <c r="AD1348" s="1">
        <f t="shared" ref="AD1348:AD1411" si="108">D1348+(U1348*0.2)</f>
        <v>62.841999999999999</v>
      </c>
      <c r="AE1348" s="1">
        <f t="shared" ref="AE1348:AE1411" si="109">IF(X1348=2,(AD1348*25),(AD1348*150))</f>
        <v>9426.2999999999993</v>
      </c>
    </row>
    <row r="1349" spans="1:31" x14ac:dyDescent="0.25">
      <c r="A1349" t="str">
        <f>B1349&amp;"-"&amp;COUNTIF($B$3:B1349,B1349)</f>
        <v>311-11</v>
      </c>
      <c r="B1349">
        <v>311</v>
      </c>
      <c r="C1349" s="18">
        <f>VLOOKUP(A1349,'ADM Details FY17'!$A$3:$D$3515,4,FALSE)</f>
        <v>0</v>
      </c>
      <c r="D1349" s="1">
        <f>VLOOKUP(A1349,'ADM Details FY17'!$A$3:$E$3515,5,FALSE)</f>
        <v>0</v>
      </c>
      <c r="E1349" s="1">
        <f>VLOOKUP(A1349,'ADM Details FY17'!$A$3:$F$3515,6,FALSE)</f>
        <v>0</v>
      </c>
      <c r="F1349" s="1">
        <f>VLOOKUP(A1349,'ADM Details FY17'!$A$3:$G$3515,7,FALSE)</f>
        <v>0</v>
      </c>
      <c r="G1349" s="1">
        <f>VLOOKUP(A1349,'ADM Details FY17'!$A$3:$H$3515,8,FALSE)</f>
        <v>0</v>
      </c>
      <c r="H1349" s="1">
        <f>VLOOKUP(A1349,'ADM Details FY17'!$A$3:$I$3515,9,FALSE)</f>
        <v>0</v>
      </c>
      <c r="I1349" s="1">
        <f>VLOOKUP(A1349,'ADM Details FY17'!$A$3:$J$3517,10,FALSE)</f>
        <v>0</v>
      </c>
      <c r="J1349" s="1">
        <f>VLOOKUP(A1349,'ADM Details FY17'!$A$3:$K$3515,11,FALSE)</f>
        <v>0</v>
      </c>
      <c r="K1349" s="1">
        <f>VLOOKUP(A1349,'ADM Details FY17'!$A$3:$M$3515,13,FALSE)</f>
        <v>0</v>
      </c>
      <c r="L1349" s="1">
        <f>VLOOKUP(A1349,'ADM Details FY17'!$A$3:$O$3515,15,FALSE)</f>
        <v>0</v>
      </c>
      <c r="M1349" s="1">
        <f>VLOOKUP(A1349,'ADM Details FY17'!$A$3:$P$3515,16,FALSE)</f>
        <v>0</v>
      </c>
      <c r="N1349" s="1">
        <f>VLOOKUP(A1349,'ADM Details FY17'!$A$3:$Q$3515,17,FALSE)</f>
        <v>0</v>
      </c>
      <c r="O1349" s="1">
        <f>VLOOKUP(A1349,'ADM Details FY17'!$A$3:$S$3515,19,FALSE)</f>
        <v>0</v>
      </c>
      <c r="P1349" s="1">
        <f>VLOOKUP(A1349,'ADM Details FY17'!$A$3:$U$3515,21,FALSE)</f>
        <v>0</v>
      </c>
      <c r="Q1349" s="1">
        <f>VLOOKUP(A1349,'ADM Details FY17'!$A$3:$V$3515,22,FALSE)</f>
        <v>0</v>
      </c>
      <c r="R1349" s="1">
        <f>VLOOKUP(A1349,'ADM Details FY17'!$A$3:$W$3515,23,FALSE)</f>
        <v>0</v>
      </c>
      <c r="S1349" s="1">
        <f>VLOOKUP(A1349,'ADM Details FY17'!$A$3:$X$3515,24,FALSE)</f>
        <v>0</v>
      </c>
      <c r="T1349" s="1">
        <f>VLOOKUP(A1349,'ADM Details FY17'!$A$3:$Y$3515,25,FALSE)</f>
        <v>0</v>
      </c>
      <c r="U1349" s="1">
        <f>VLOOKUP(A1349,'ADM Details FY17'!$A$3:$AA$3515,27,FALSE)</f>
        <v>0</v>
      </c>
      <c r="V1349" s="1">
        <f>IFERROR(VLOOKUP(C1349,'eindex _tget pp '!$A$4:$E$615,5,FALSE),0)</f>
        <v>0</v>
      </c>
      <c r="W1349" s="31">
        <f>IFERROR(VLOOKUP(C1349,'eindex _tget pp '!$A$4:$F$615,6,FALSE),0)</f>
        <v>0</v>
      </c>
      <c r="X1349" s="4">
        <f>IFERROR(VLOOKUP(B1349,'eschools 16'!$A$2:$F$25,6,FALSE),1)</f>
        <v>1</v>
      </c>
      <c r="Y1349" s="1">
        <f t="shared" si="105"/>
        <v>0</v>
      </c>
      <c r="Z1349" s="1">
        <f t="shared" si="106"/>
        <v>0</v>
      </c>
      <c r="AA1349" s="31">
        <f>IFERROR(VLOOKUP(C1349,'eindex _tget pp '!$A$4:$G$615,7,FALSE),0)</f>
        <v>0</v>
      </c>
      <c r="AB1349" s="1">
        <f>VLOOKUP(A1349,'ADM Details FY17'!$A$3:$AB$3515,28,FALSE)</f>
        <v>0</v>
      </c>
      <c r="AC1349" s="1">
        <f t="shared" si="107"/>
        <v>0</v>
      </c>
      <c r="AD1349" s="1">
        <f t="shared" si="108"/>
        <v>0</v>
      </c>
      <c r="AE1349" s="1">
        <f t="shared" si="109"/>
        <v>0</v>
      </c>
    </row>
    <row r="1350" spans="1:31" x14ac:dyDescent="0.25">
      <c r="A1350" t="str">
        <f>B1350&amp;"-"&amp;COUNTIF($B$3:B1350,B1350)</f>
        <v>311-12</v>
      </c>
      <c r="B1350">
        <v>311</v>
      </c>
      <c r="C1350" s="18">
        <f>VLOOKUP(A1350,'ADM Details FY17'!$A$3:$D$3515,4,FALSE)</f>
        <v>0</v>
      </c>
      <c r="D1350" s="1">
        <f>VLOOKUP(A1350,'ADM Details FY17'!$A$3:$E$3515,5,FALSE)</f>
        <v>0</v>
      </c>
      <c r="E1350" s="1">
        <f>VLOOKUP(A1350,'ADM Details FY17'!$A$3:$F$3515,6,FALSE)</f>
        <v>0</v>
      </c>
      <c r="F1350" s="1">
        <f>VLOOKUP(A1350,'ADM Details FY17'!$A$3:$G$3515,7,FALSE)</f>
        <v>0</v>
      </c>
      <c r="G1350" s="1">
        <f>VLOOKUP(A1350,'ADM Details FY17'!$A$3:$H$3515,8,FALSE)</f>
        <v>0</v>
      </c>
      <c r="H1350" s="1">
        <f>VLOOKUP(A1350,'ADM Details FY17'!$A$3:$I$3515,9,FALSE)</f>
        <v>0</v>
      </c>
      <c r="I1350" s="1">
        <f>VLOOKUP(A1350,'ADM Details FY17'!$A$3:$J$3517,10,FALSE)</f>
        <v>0</v>
      </c>
      <c r="J1350" s="1">
        <f>VLOOKUP(A1350,'ADM Details FY17'!$A$3:$K$3515,11,FALSE)</f>
        <v>0</v>
      </c>
      <c r="K1350" s="1">
        <f>VLOOKUP(A1350,'ADM Details FY17'!$A$3:$M$3515,13,FALSE)</f>
        <v>0</v>
      </c>
      <c r="L1350" s="1">
        <f>VLOOKUP(A1350,'ADM Details FY17'!$A$3:$O$3515,15,FALSE)</f>
        <v>0</v>
      </c>
      <c r="M1350" s="1">
        <f>VLOOKUP(A1350,'ADM Details FY17'!$A$3:$P$3515,16,FALSE)</f>
        <v>0</v>
      </c>
      <c r="N1350" s="1">
        <f>VLOOKUP(A1350,'ADM Details FY17'!$A$3:$Q$3515,17,FALSE)</f>
        <v>0</v>
      </c>
      <c r="O1350" s="1">
        <f>VLOOKUP(A1350,'ADM Details FY17'!$A$3:$S$3515,19,FALSE)</f>
        <v>0</v>
      </c>
      <c r="P1350" s="1">
        <f>VLOOKUP(A1350,'ADM Details FY17'!$A$3:$U$3515,21,FALSE)</f>
        <v>0</v>
      </c>
      <c r="Q1350" s="1">
        <f>VLOOKUP(A1350,'ADM Details FY17'!$A$3:$V$3515,22,FALSE)</f>
        <v>0</v>
      </c>
      <c r="R1350" s="1">
        <f>VLOOKUP(A1350,'ADM Details FY17'!$A$3:$W$3515,23,FALSE)</f>
        <v>0</v>
      </c>
      <c r="S1350" s="1">
        <f>VLOOKUP(A1350,'ADM Details FY17'!$A$3:$X$3515,24,FALSE)</f>
        <v>0</v>
      </c>
      <c r="T1350" s="1">
        <f>VLOOKUP(A1350,'ADM Details FY17'!$A$3:$Y$3515,25,FALSE)</f>
        <v>0</v>
      </c>
      <c r="U1350" s="1">
        <f>VLOOKUP(A1350,'ADM Details FY17'!$A$3:$AA$3515,27,FALSE)</f>
        <v>0</v>
      </c>
      <c r="V1350" s="1">
        <f>IFERROR(VLOOKUP(C1350,'eindex _tget pp '!$A$4:$E$615,5,FALSE),0)</f>
        <v>0</v>
      </c>
      <c r="W1350" s="31">
        <f>IFERROR(VLOOKUP(C1350,'eindex _tget pp '!$A$4:$F$615,6,FALSE),0)</f>
        <v>0</v>
      </c>
      <c r="X1350" s="4">
        <f>IFERROR(VLOOKUP(B1350,'eschools 16'!$A$2:$F$25,6,FALSE),1)</f>
        <v>1</v>
      </c>
      <c r="Y1350" s="1">
        <f t="shared" si="105"/>
        <v>0</v>
      </c>
      <c r="Z1350" s="1">
        <f t="shared" si="106"/>
        <v>0</v>
      </c>
      <c r="AA1350" s="31">
        <f>IFERROR(VLOOKUP(C1350,'eindex _tget pp '!$A$4:$G$615,7,FALSE),0)</f>
        <v>0</v>
      </c>
      <c r="AB1350" s="1">
        <f>VLOOKUP(A1350,'ADM Details FY17'!$A$3:$AB$3515,28,FALSE)</f>
        <v>0</v>
      </c>
      <c r="AC1350" s="1">
        <f t="shared" si="107"/>
        <v>0</v>
      </c>
      <c r="AD1350" s="1">
        <f t="shared" si="108"/>
        <v>0</v>
      </c>
      <c r="AE1350" s="1">
        <f t="shared" si="109"/>
        <v>0</v>
      </c>
    </row>
    <row r="1351" spans="1:31" x14ac:dyDescent="0.25">
      <c r="A1351" t="str">
        <f>B1351&amp;"-"&amp;COUNTIF($B$3:B1351,B1351)</f>
        <v>311-13</v>
      </c>
      <c r="B1351">
        <v>311</v>
      </c>
      <c r="C1351" s="18">
        <f>VLOOKUP(A1351,'ADM Details FY17'!$A$3:$D$3515,4,FALSE)</f>
        <v>0</v>
      </c>
      <c r="D1351" s="1">
        <f>VLOOKUP(A1351,'ADM Details FY17'!$A$3:$E$3515,5,FALSE)</f>
        <v>0</v>
      </c>
      <c r="E1351" s="1">
        <f>VLOOKUP(A1351,'ADM Details FY17'!$A$3:$F$3515,6,FALSE)</f>
        <v>0</v>
      </c>
      <c r="F1351" s="1">
        <f>VLOOKUP(A1351,'ADM Details FY17'!$A$3:$G$3515,7,FALSE)</f>
        <v>0</v>
      </c>
      <c r="G1351" s="1">
        <f>VLOOKUP(A1351,'ADM Details FY17'!$A$3:$H$3515,8,FALSE)</f>
        <v>0</v>
      </c>
      <c r="H1351" s="1">
        <f>VLOOKUP(A1351,'ADM Details FY17'!$A$3:$I$3515,9,FALSE)</f>
        <v>0</v>
      </c>
      <c r="I1351" s="1">
        <f>VLOOKUP(A1351,'ADM Details FY17'!$A$3:$J$3517,10,FALSE)</f>
        <v>0</v>
      </c>
      <c r="J1351" s="1">
        <f>VLOOKUP(A1351,'ADM Details FY17'!$A$3:$K$3515,11,FALSE)</f>
        <v>0</v>
      </c>
      <c r="K1351" s="1">
        <f>VLOOKUP(A1351,'ADM Details FY17'!$A$3:$M$3515,13,FALSE)</f>
        <v>0</v>
      </c>
      <c r="L1351" s="1">
        <f>VLOOKUP(A1351,'ADM Details FY17'!$A$3:$O$3515,15,FALSE)</f>
        <v>0</v>
      </c>
      <c r="M1351" s="1">
        <f>VLOOKUP(A1351,'ADM Details FY17'!$A$3:$P$3515,16,FALSE)</f>
        <v>0</v>
      </c>
      <c r="N1351" s="1">
        <f>VLOOKUP(A1351,'ADM Details FY17'!$A$3:$Q$3515,17,FALSE)</f>
        <v>0</v>
      </c>
      <c r="O1351" s="1">
        <f>VLOOKUP(A1351,'ADM Details FY17'!$A$3:$S$3515,19,FALSE)</f>
        <v>0</v>
      </c>
      <c r="P1351" s="1">
        <f>VLOOKUP(A1351,'ADM Details FY17'!$A$3:$U$3515,21,FALSE)</f>
        <v>0</v>
      </c>
      <c r="Q1351" s="1">
        <f>VLOOKUP(A1351,'ADM Details FY17'!$A$3:$V$3515,22,FALSE)</f>
        <v>0</v>
      </c>
      <c r="R1351" s="1">
        <f>VLOOKUP(A1351,'ADM Details FY17'!$A$3:$W$3515,23,FALSE)</f>
        <v>0</v>
      </c>
      <c r="S1351" s="1">
        <f>VLOOKUP(A1351,'ADM Details FY17'!$A$3:$X$3515,24,FALSE)</f>
        <v>0</v>
      </c>
      <c r="T1351" s="1">
        <f>VLOOKUP(A1351,'ADM Details FY17'!$A$3:$Y$3515,25,FALSE)</f>
        <v>0</v>
      </c>
      <c r="U1351" s="1">
        <f>VLOOKUP(A1351,'ADM Details FY17'!$A$3:$AA$3515,27,FALSE)</f>
        <v>0</v>
      </c>
      <c r="V1351" s="1">
        <f>IFERROR(VLOOKUP(C1351,'eindex _tget pp '!$A$4:$E$615,5,FALSE),0)</f>
        <v>0</v>
      </c>
      <c r="W1351" s="31">
        <f>IFERROR(VLOOKUP(C1351,'eindex _tget pp '!$A$4:$F$615,6,FALSE),0)</f>
        <v>0</v>
      </c>
      <c r="X1351" s="4">
        <f>IFERROR(VLOOKUP(B1351,'eschools 16'!$A$2:$F$25,6,FALSE),1)</f>
        <v>1</v>
      </c>
      <c r="Y1351" s="1">
        <f t="shared" si="105"/>
        <v>0</v>
      </c>
      <c r="Z1351" s="1">
        <f t="shared" si="106"/>
        <v>0</v>
      </c>
      <c r="AA1351" s="31">
        <f>IFERROR(VLOOKUP(C1351,'eindex _tget pp '!$A$4:$G$615,7,FALSE),0)</f>
        <v>0</v>
      </c>
      <c r="AB1351" s="1">
        <f>VLOOKUP(A1351,'ADM Details FY17'!$A$3:$AB$3515,28,FALSE)</f>
        <v>0</v>
      </c>
      <c r="AC1351" s="1">
        <f t="shared" si="107"/>
        <v>0</v>
      </c>
      <c r="AD1351" s="1">
        <f t="shared" si="108"/>
        <v>0</v>
      </c>
      <c r="AE1351" s="1">
        <f t="shared" si="109"/>
        <v>0</v>
      </c>
    </row>
    <row r="1352" spans="1:31" x14ac:dyDescent="0.25">
      <c r="A1352" t="str">
        <f>B1352&amp;"-"&amp;COUNTIF($B$3:B1352,B1352)</f>
        <v>311-14</v>
      </c>
      <c r="B1352">
        <v>311</v>
      </c>
      <c r="C1352" s="18">
        <f>VLOOKUP(A1352,'ADM Details FY17'!$A$3:$D$3515,4,FALSE)</f>
        <v>0</v>
      </c>
      <c r="D1352" s="1">
        <f>VLOOKUP(A1352,'ADM Details FY17'!$A$3:$E$3515,5,FALSE)</f>
        <v>0</v>
      </c>
      <c r="E1352" s="1">
        <f>VLOOKUP(A1352,'ADM Details FY17'!$A$3:$F$3515,6,FALSE)</f>
        <v>0</v>
      </c>
      <c r="F1352" s="1">
        <f>VLOOKUP(A1352,'ADM Details FY17'!$A$3:$G$3515,7,FALSE)</f>
        <v>0</v>
      </c>
      <c r="G1352" s="1">
        <f>VLOOKUP(A1352,'ADM Details FY17'!$A$3:$H$3515,8,FALSE)</f>
        <v>0</v>
      </c>
      <c r="H1352" s="1">
        <f>VLOOKUP(A1352,'ADM Details FY17'!$A$3:$I$3515,9,FALSE)</f>
        <v>0</v>
      </c>
      <c r="I1352" s="1">
        <f>VLOOKUP(A1352,'ADM Details FY17'!$A$3:$J$3517,10,FALSE)</f>
        <v>0</v>
      </c>
      <c r="J1352" s="1">
        <f>VLOOKUP(A1352,'ADM Details FY17'!$A$3:$K$3515,11,FALSE)</f>
        <v>0</v>
      </c>
      <c r="K1352" s="1">
        <f>VLOOKUP(A1352,'ADM Details FY17'!$A$3:$M$3515,13,FALSE)</f>
        <v>0</v>
      </c>
      <c r="L1352" s="1">
        <f>VLOOKUP(A1352,'ADM Details FY17'!$A$3:$O$3515,15,FALSE)</f>
        <v>0</v>
      </c>
      <c r="M1352" s="1">
        <f>VLOOKUP(A1352,'ADM Details FY17'!$A$3:$P$3515,16,FALSE)</f>
        <v>0</v>
      </c>
      <c r="N1352" s="1">
        <f>VLOOKUP(A1352,'ADM Details FY17'!$A$3:$Q$3515,17,FALSE)</f>
        <v>0</v>
      </c>
      <c r="O1352" s="1">
        <f>VLOOKUP(A1352,'ADM Details FY17'!$A$3:$S$3515,19,FALSE)</f>
        <v>0</v>
      </c>
      <c r="P1352" s="1">
        <f>VLOOKUP(A1352,'ADM Details FY17'!$A$3:$U$3515,21,FALSE)</f>
        <v>0</v>
      </c>
      <c r="Q1352" s="1">
        <f>VLOOKUP(A1352,'ADM Details FY17'!$A$3:$V$3515,22,FALSE)</f>
        <v>0</v>
      </c>
      <c r="R1352" s="1">
        <f>VLOOKUP(A1352,'ADM Details FY17'!$A$3:$W$3515,23,FALSE)</f>
        <v>0</v>
      </c>
      <c r="S1352" s="1">
        <f>VLOOKUP(A1352,'ADM Details FY17'!$A$3:$X$3515,24,FALSE)</f>
        <v>0</v>
      </c>
      <c r="T1352" s="1">
        <f>VLOOKUP(A1352,'ADM Details FY17'!$A$3:$Y$3515,25,FALSE)</f>
        <v>0</v>
      </c>
      <c r="U1352" s="1">
        <f>VLOOKUP(A1352,'ADM Details FY17'!$A$3:$AA$3515,27,FALSE)</f>
        <v>0</v>
      </c>
      <c r="V1352" s="1">
        <f>IFERROR(VLOOKUP(C1352,'eindex _tget pp '!$A$4:$E$615,5,FALSE),0)</f>
        <v>0</v>
      </c>
      <c r="W1352" s="31">
        <f>IFERROR(VLOOKUP(C1352,'eindex _tget pp '!$A$4:$F$615,6,FALSE),0)</f>
        <v>0</v>
      </c>
      <c r="X1352" s="4">
        <f>IFERROR(VLOOKUP(B1352,'eschools 16'!$A$2:$F$25,6,FALSE),1)</f>
        <v>1</v>
      </c>
      <c r="Y1352" s="1">
        <f t="shared" si="105"/>
        <v>0</v>
      </c>
      <c r="Z1352" s="1">
        <f t="shared" si="106"/>
        <v>0</v>
      </c>
      <c r="AA1352" s="31">
        <f>IFERROR(VLOOKUP(C1352,'eindex _tget pp '!$A$4:$G$615,7,FALSE),0)</f>
        <v>0</v>
      </c>
      <c r="AB1352" s="1">
        <f>VLOOKUP(A1352,'ADM Details FY17'!$A$3:$AB$3515,28,FALSE)</f>
        <v>0</v>
      </c>
      <c r="AC1352" s="1">
        <f t="shared" si="107"/>
        <v>0</v>
      </c>
      <c r="AD1352" s="1">
        <f t="shared" si="108"/>
        <v>0</v>
      </c>
      <c r="AE1352" s="1">
        <f t="shared" si="109"/>
        <v>0</v>
      </c>
    </row>
    <row r="1353" spans="1:31" x14ac:dyDescent="0.25">
      <c r="A1353" t="str">
        <f>B1353&amp;"-"&amp;COUNTIF($B$3:B1353,B1353)</f>
        <v>311-15</v>
      </c>
      <c r="B1353">
        <v>311</v>
      </c>
      <c r="C1353" s="18">
        <f>VLOOKUP(A1353,'ADM Details FY17'!$A$3:$D$3515,4,FALSE)</f>
        <v>0</v>
      </c>
      <c r="D1353" s="1">
        <f>VLOOKUP(A1353,'ADM Details FY17'!$A$3:$E$3515,5,FALSE)</f>
        <v>0</v>
      </c>
      <c r="E1353" s="1">
        <f>VLOOKUP(A1353,'ADM Details FY17'!$A$3:$F$3515,6,FALSE)</f>
        <v>0</v>
      </c>
      <c r="F1353" s="1">
        <f>VLOOKUP(A1353,'ADM Details FY17'!$A$3:$G$3515,7,FALSE)</f>
        <v>0</v>
      </c>
      <c r="G1353" s="1">
        <f>VLOOKUP(A1353,'ADM Details FY17'!$A$3:$H$3515,8,FALSE)</f>
        <v>0</v>
      </c>
      <c r="H1353" s="1">
        <f>VLOOKUP(A1353,'ADM Details FY17'!$A$3:$I$3515,9,FALSE)</f>
        <v>0</v>
      </c>
      <c r="I1353" s="1">
        <f>VLOOKUP(A1353,'ADM Details FY17'!$A$3:$J$3517,10,FALSE)</f>
        <v>0</v>
      </c>
      <c r="J1353" s="1">
        <f>VLOOKUP(A1353,'ADM Details FY17'!$A$3:$K$3515,11,FALSE)</f>
        <v>0</v>
      </c>
      <c r="K1353" s="1">
        <f>VLOOKUP(A1353,'ADM Details FY17'!$A$3:$M$3515,13,FALSE)</f>
        <v>0</v>
      </c>
      <c r="L1353" s="1">
        <f>VLOOKUP(A1353,'ADM Details FY17'!$A$3:$O$3515,15,FALSE)</f>
        <v>0</v>
      </c>
      <c r="M1353" s="1">
        <f>VLOOKUP(A1353,'ADM Details FY17'!$A$3:$P$3515,16,FALSE)</f>
        <v>0</v>
      </c>
      <c r="N1353" s="1">
        <f>VLOOKUP(A1353,'ADM Details FY17'!$A$3:$Q$3515,17,FALSE)</f>
        <v>0</v>
      </c>
      <c r="O1353" s="1">
        <f>VLOOKUP(A1353,'ADM Details FY17'!$A$3:$S$3515,19,FALSE)</f>
        <v>0</v>
      </c>
      <c r="P1353" s="1">
        <f>VLOOKUP(A1353,'ADM Details FY17'!$A$3:$U$3515,21,FALSE)</f>
        <v>0</v>
      </c>
      <c r="Q1353" s="1">
        <f>VLOOKUP(A1353,'ADM Details FY17'!$A$3:$V$3515,22,FALSE)</f>
        <v>0</v>
      </c>
      <c r="R1353" s="1">
        <f>VLOOKUP(A1353,'ADM Details FY17'!$A$3:$W$3515,23,FALSE)</f>
        <v>0</v>
      </c>
      <c r="S1353" s="1">
        <f>VLOOKUP(A1353,'ADM Details FY17'!$A$3:$X$3515,24,FALSE)</f>
        <v>0</v>
      </c>
      <c r="T1353" s="1">
        <f>VLOOKUP(A1353,'ADM Details FY17'!$A$3:$Y$3515,25,FALSE)</f>
        <v>0</v>
      </c>
      <c r="U1353" s="1">
        <f>VLOOKUP(A1353,'ADM Details FY17'!$A$3:$AA$3515,27,FALSE)</f>
        <v>0</v>
      </c>
      <c r="V1353" s="1">
        <f>IFERROR(VLOOKUP(C1353,'eindex _tget pp '!$A$4:$E$615,5,FALSE),0)</f>
        <v>0</v>
      </c>
      <c r="W1353" s="31">
        <f>IFERROR(VLOOKUP(C1353,'eindex _tget pp '!$A$4:$F$615,6,FALSE),0)</f>
        <v>0</v>
      </c>
      <c r="X1353" s="4">
        <f>IFERROR(VLOOKUP(B1353,'eschools 16'!$A$2:$F$25,6,FALSE),1)</f>
        <v>1</v>
      </c>
      <c r="Y1353" s="1">
        <f t="shared" si="105"/>
        <v>0</v>
      </c>
      <c r="Z1353" s="1">
        <f t="shared" si="106"/>
        <v>0</v>
      </c>
      <c r="AA1353" s="31">
        <f>IFERROR(VLOOKUP(C1353,'eindex _tget pp '!$A$4:$G$615,7,FALSE),0)</f>
        <v>0</v>
      </c>
      <c r="AB1353" s="1">
        <f>VLOOKUP(A1353,'ADM Details FY17'!$A$3:$AB$3515,28,FALSE)</f>
        <v>0</v>
      </c>
      <c r="AC1353" s="1">
        <f t="shared" si="107"/>
        <v>0</v>
      </c>
      <c r="AD1353" s="1">
        <f t="shared" si="108"/>
        <v>0</v>
      </c>
      <c r="AE1353" s="1">
        <f t="shared" si="109"/>
        <v>0</v>
      </c>
    </row>
    <row r="1354" spans="1:31" x14ac:dyDescent="0.25">
      <c r="A1354" t="str">
        <f>B1354&amp;"-"&amp;COUNTIF($B$3:B1354,B1354)</f>
        <v>311-16</v>
      </c>
      <c r="B1354">
        <v>311</v>
      </c>
      <c r="C1354" s="18">
        <f>VLOOKUP(A1354,'ADM Details FY17'!$A$3:$D$3515,4,FALSE)</f>
        <v>0</v>
      </c>
      <c r="D1354" s="1">
        <f>VLOOKUP(A1354,'ADM Details FY17'!$A$3:$E$3515,5,FALSE)</f>
        <v>0</v>
      </c>
      <c r="E1354" s="1">
        <f>VLOOKUP(A1354,'ADM Details FY17'!$A$3:$F$3515,6,FALSE)</f>
        <v>0</v>
      </c>
      <c r="F1354" s="1">
        <f>VLOOKUP(A1354,'ADM Details FY17'!$A$3:$G$3515,7,FALSE)</f>
        <v>0</v>
      </c>
      <c r="G1354" s="1">
        <f>VLOOKUP(A1354,'ADM Details FY17'!$A$3:$H$3515,8,FALSE)</f>
        <v>0</v>
      </c>
      <c r="H1354" s="1">
        <f>VLOOKUP(A1354,'ADM Details FY17'!$A$3:$I$3515,9,FALSE)</f>
        <v>0</v>
      </c>
      <c r="I1354" s="1">
        <f>VLOOKUP(A1354,'ADM Details FY17'!$A$3:$J$3517,10,FALSE)</f>
        <v>0</v>
      </c>
      <c r="J1354" s="1">
        <f>VLOOKUP(A1354,'ADM Details FY17'!$A$3:$K$3515,11,FALSE)</f>
        <v>0</v>
      </c>
      <c r="K1354" s="1">
        <f>VLOOKUP(A1354,'ADM Details FY17'!$A$3:$M$3515,13,FALSE)</f>
        <v>0</v>
      </c>
      <c r="L1354" s="1">
        <f>VLOOKUP(A1354,'ADM Details FY17'!$A$3:$O$3515,15,FALSE)</f>
        <v>0</v>
      </c>
      <c r="M1354" s="1">
        <f>VLOOKUP(A1354,'ADM Details FY17'!$A$3:$P$3515,16,FALSE)</f>
        <v>0</v>
      </c>
      <c r="N1354" s="1">
        <f>VLOOKUP(A1354,'ADM Details FY17'!$A$3:$Q$3515,17,FALSE)</f>
        <v>0</v>
      </c>
      <c r="O1354" s="1">
        <f>VLOOKUP(A1354,'ADM Details FY17'!$A$3:$S$3515,19,FALSE)</f>
        <v>0</v>
      </c>
      <c r="P1354" s="1">
        <f>VLOOKUP(A1354,'ADM Details FY17'!$A$3:$U$3515,21,FALSE)</f>
        <v>0</v>
      </c>
      <c r="Q1354" s="1">
        <f>VLOOKUP(A1354,'ADM Details FY17'!$A$3:$V$3515,22,FALSE)</f>
        <v>0</v>
      </c>
      <c r="R1354" s="1">
        <f>VLOOKUP(A1354,'ADM Details FY17'!$A$3:$W$3515,23,FALSE)</f>
        <v>0</v>
      </c>
      <c r="S1354" s="1">
        <f>VLOOKUP(A1354,'ADM Details FY17'!$A$3:$X$3515,24,FALSE)</f>
        <v>0</v>
      </c>
      <c r="T1354" s="1">
        <f>VLOOKUP(A1354,'ADM Details FY17'!$A$3:$Y$3515,25,FALSE)</f>
        <v>0</v>
      </c>
      <c r="U1354" s="1">
        <f>VLOOKUP(A1354,'ADM Details FY17'!$A$3:$AA$3515,27,FALSE)</f>
        <v>0</v>
      </c>
      <c r="V1354" s="1">
        <f>IFERROR(VLOOKUP(C1354,'eindex _tget pp '!$A$4:$E$615,5,FALSE),0)</f>
        <v>0</v>
      </c>
      <c r="W1354" s="31">
        <f>IFERROR(VLOOKUP(C1354,'eindex _tget pp '!$A$4:$F$615,6,FALSE),0)</f>
        <v>0</v>
      </c>
      <c r="X1354" s="4">
        <f>IFERROR(VLOOKUP(B1354,'eschools 16'!$A$2:$F$25,6,FALSE),1)</f>
        <v>1</v>
      </c>
      <c r="Y1354" s="1">
        <f t="shared" si="105"/>
        <v>0</v>
      </c>
      <c r="Z1354" s="1">
        <f t="shared" si="106"/>
        <v>0</v>
      </c>
      <c r="AA1354" s="31">
        <f>IFERROR(VLOOKUP(C1354,'eindex _tget pp '!$A$4:$G$615,7,FALSE),0)</f>
        <v>0</v>
      </c>
      <c r="AB1354" s="1">
        <f>VLOOKUP(A1354,'ADM Details FY17'!$A$3:$AB$3515,28,FALSE)</f>
        <v>0</v>
      </c>
      <c r="AC1354" s="1">
        <f t="shared" si="107"/>
        <v>0</v>
      </c>
      <c r="AD1354" s="1">
        <f t="shared" si="108"/>
        <v>0</v>
      </c>
      <c r="AE1354" s="1">
        <f t="shared" si="109"/>
        <v>0</v>
      </c>
    </row>
    <row r="1355" spans="1:31" x14ac:dyDescent="0.25">
      <c r="A1355" t="str">
        <f>B1355&amp;"-"&amp;COUNTIF($B$3:B1355,B1355)</f>
        <v>311-17</v>
      </c>
      <c r="B1355">
        <v>311</v>
      </c>
      <c r="C1355" s="18">
        <f>VLOOKUP(A1355,'ADM Details FY17'!$A$3:$D$3515,4,FALSE)</f>
        <v>0</v>
      </c>
      <c r="D1355" s="1">
        <f>VLOOKUP(A1355,'ADM Details FY17'!$A$3:$E$3515,5,FALSE)</f>
        <v>0</v>
      </c>
      <c r="E1355" s="1">
        <f>VLOOKUP(A1355,'ADM Details FY17'!$A$3:$F$3515,6,FALSE)</f>
        <v>0</v>
      </c>
      <c r="F1355" s="1">
        <f>VLOOKUP(A1355,'ADM Details FY17'!$A$3:$G$3515,7,FALSE)</f>
        <v>0</v>
      </c>
      <c r="G1355" s="1">
        <f>VLOOKUP(A1355,'ADM Details FY17'!$A$3:$H$3515,8,FALSE)</f>
        <v>0</v>
      </c>
      <c r="H1355" s="1">
        <f>VLOOKUP(A1355,'ADM Details FY17'!$A$3:$I$3515,9,FALSE)</f>
        <v>0</v>
      </c>
      <c r="I1355" s="1">
        <f>VLOOKUP(A1355,'ADM Details FY17'!$A$3:$J$3517,10,FALSE)</f>
        <v>0</v>
      </c>
      <c r="J1355" s="1">
        <f>VLOOKUP(A1355,'ADM Details FY17'!$A$3:$K$3515,11,FALSE)</f>
        <v>0</v>
      </c>
      <c r="K1355" s="1">
        <f>VLOOKUP(A1355,'ADM Details FY17'!$A$3:$M$3515,13,FALSE)</f>
        <v>0</v>
      </c>
      <c r="L1355" s="1">
        <f>VLOOKUP(A1355,'ADM Details FY17'!$A$3:$O$3515,15,FALSE)</f>
        <v>0</v>
      </c>
      <c r="M1355" s="1">
        <f>VLOOKUP(A1355,'ADM Details FY17'!$A$3:$P$3515,16,FALSE)</f>
        <v>0</v>
      </c>
      <c r="N1355" s="1">
        <f>VLOOKUP(A1355,'ADM Details FY17'!$A$3:$Q$3515,17,FALSE)</f>
        <v>0</v>
      </c>
      <c r="O1355" s="1">
        <f>VLOOKUP(A1355,'ADM Details FY17'!$A$3:$S$3515,19,FALSE)</f>
        <v>0</v>
      </c>
      <c r="P1355" s="1">
        <f>VLOOKUP(A1355,'ADM Details FY17'!$A$3:$U$3515,21,FALSE)</f>
        <v>0</v>
      </c>
      <c r="Q1355" s="1">
        <f>VLOOKUP(A1355,'ADM Details FY17'!$A$3:$V$3515,22,FALSE)</f>
        <v>0</v>
      </c>
      <c r="R1355" s="1">
        <f>VLOOKUP(A1355,'ADM Details FY17'!$A$3:$W$3515,23,FALSE)</f>
        <v>0</v>
      </c>
      <c r="S1355" s="1">
        <f>VLOOKUP(A1355,'ADM Details FY17'!$A$3:$X$3515,24,FALSE)</f>
        <v>0</v>
      </c>
      <c r="T1355" s="1">
        <f>VLOOKUP(A1355,'ADM Details FY17'!$A$3:$Y$3515,25,FALSE)</f>
        <v>0</v>
      </c>
      <c r="U1355" s="1">
        <f>VLOOKUP(A1355,'ADM Details FY17'!$A$3:$AA$3515,27,FALSE)</f>
        <v>0</v>
      </c>
      <c r="V1355" s="1">
        <f>IFERROR(VLOOKUP(C1355,'eindex _tget pp '!$A$4:$E$615,5,FALSE),0)</f>
        <v>0</v>
      </c>
      <c r="W1355" s="31">
        <f>IFERROR(VLOOKUP(C1355,'eindex _tget pp '!$A$4:$F$615,6,FALSE),0)</f>
        <v>0</v>
      </c>
      <c r="X1355" s="4">
        <f>IFERROR(VLOOKUP(B1355,'eschools 16'!$A$2:$F$25,6,FALSE),1)</f>
        <v>1</v>
      </c>
      <c r="Y1355" s="1">
        <f t="shared" si="105"/>
        <v>0</v>
      </c>
      <c r="Z1355" s="1">
        <f t="shared" si="106"/>
        <v>0</v>
      </c>
      <c r="AA1355" s="31">
        <f>IFERROR(VLOOKUP(C1355,'eindex _tget pp '!$A$4:$G$615,7,FALSE),0)</f>
        <v>0</v>
      </c>
      <c r="AB1355" s="1">
        <f>VLOOKUP(A1355,'ADM Details FY17'!$A$3:$AB$3515,28,FALSE)</f>
        <v>0</v>
      </c>
      <c r="AC1355" s="1">
        <f t="shared" si="107"/>
        <v>0</v>
      </c>
      <c r="AD1355" s="1">
        <f t="shared" si="108"/>
        <v>0</v>
      </c>
      <c r="AE1355" s="1">
        <f t="shared" si="109"/>
        <v>0</v>
      </c>
    </row>
    <row r="1356" spans="1:31" x14ac:dyDescent="0.25">
      <c r="A1356" t="str">
        <f>B1356&amp;"-"&amp;COUNTIF($B$3:B1356,B1356)</f>
        <v>311-18</v>
      </c>
      <c r="B1356">
        <v>311</v>
      </c>
      <c r="C1356" s="18">
        <f>VLOOKUP(A1356,'ADM Details FY17'!$A$3:$D$3515,4,FALSE)</f>
        <v>0</v>
      </c>
      <c r="D1356" s="1">
        <f>VLOOKUP(A1356,'ADM Details FY17'!$A$3:$E$3515,5,FALSE)</f>
        <v>0</v>
      </c>
      <c r="E1356" s="1">
        <f>VLOOKUP(A1356,'ADM Details FY17'!$A$3:$F$3515,6,FALSE)</f>
        <v>0</v>
      </c>
      <c r="F1356" s="1">
        <f>VLOOKUP(A1356,'ADM Details FY17'!$A$3:$G$3515,7,FALSE)</f>
        <v>0</v>
      </c>
      <c r="G1356" s="1">
        <f>VLOOKUP(A1356,'ADM Details FY17'!$A$3:$H$3515,8,FALSE)</f>
        <v>0</v>
      </c>
      <c r="H1356" s="1">
        <f>VLOOKUP(A1356,'ADM Details FY17'!$A$3:$I$3515,9,FALSE)</f>
        <v>0</v>
      </c>
      <c r="I1356" s="1">
        <f>VLOOKUP(A1356,'ADM Details FY17'!$A$3:$J$3517,10,FALSE)</f>
        <v>0</v>
      </c>
      <c r="J1356" s="1">
        <f>VLOOKUP(A1356,'ADM Details FY17'!$A$3:$K$3515,11,FALSE)</f>
        <v>0</v>
      </c>
      <c r="K1356" s="1">
        <f>VLOOKUP(A1356,'ADM Details FY17'!$A$3:$M$3515,13,FALSE)</f>
        <v>0</v>
      </c>
      <c r="L1356" s="1">
        <f>VLOOKUP(A1356,'ADM Details FY17'!$A$3:$O$3515,15,FALSE)</f>
        <v>0</v>
      </c>
      <c r="M1356" s="1">
        <f>VLOOKUP(A1356,'ADM Details FY17'!$A$3:$P$3515,16,FALSE)</f>
        <v>0</v>
      </c>
      <c r="N1356" s="1">
        <f>VLOOKUP(A1356,'ADM Details FY17'!$A$3:$Q$3515,17,FALSE)</f>
        <v>0</v>
      </c>
      <c r="O1356" s="1">
        <f>VLOOKUP(A1356,'ADM Details FY17'!$A$3:$S$3515,19,FALSE)</f>
        <v>0</v>
      </c>
      <c r="P1356" s="1">
        <f>VLOOKUP(A1356,'ADM Details FY17'!$A$3:$U$3515,21,FALSE)</f>
        <v>0</v>
      </c>
      <c r="Q1356" s="1">
        <f>VLOOKUP(A1356,'ADM Details FY17'!$A$3:$V$3515,22,FALSE)</f>
        <v>0</v>
      </c>
      <c r="R1356" s="1">
        <f>VLOOKUP(A1356,'ADM Details FY17'!$A$3:$W$3515,23,FALSE)</f>
        <v>0</v>
      </c>
      <c r="S1356" s="1">
        <f>VLOOKUP(A1356,'ADM Details FY17'!$A$3:$X$3515,24,FALSE)</f>
        <v>0</v>
      </c>
      <c r="T1356" s="1">
        <f>VLOOKUP(A1356,'ADM Details FY17'!$A$3:$Y$3515,25,FALSE)</f>
        <v>0</v>
      </c>
      <c r="U1356" s="1">
        <f>VLOOKUP(A1356,'ADM Details FY17'!$A$3:$AA$3515,27,FALSE)</f>
        <v>0</v>
      </c>
      <c r="V1356" s="1">
        <f>IFERROR(VLOOKUP(C1356,'eindex _tget pp '!$A$4:$E$615,5,FALSE),0)</f>
        <v>0</v>
      </c>
      <c r="W1356" s="31">
        <f>IFERROR(VLOOKUP(C1356,'eindex _tget pp '!$A$4:$F$615,6,FALSE),0)</f>
        <v>0</v>
      </c>
      <c r="X1356" s="4">
        <f>IFERROR(VLOOKUP(B1356,'eschools 16'!$A$2:$F$25,6,FALSE),1)</f>
        <v>1</v>
      </c>
      <c r="Y1356" s="1">
        <f t="shared" si="105"/>
        <v>0</v>
      </c>
      <c r="Z1356" s="1">
        <f t="shared" si="106"/>
        <v>0</v>
      </c>
      <c r="AA1356" s="31">
        <f>IFERROR(VLOOKUP(C1356,'eindex _tget pp '!$A$4:$G$615,7,FALSE),0)</f>
        <v>0</v>
      </c>
      <c r="AB1356" s="1">
        <f>VLOOKUP(A1356,'ADM Details FY17'!$A$3:$AB$3515,28,FALSE)</f>
        <v>0</v>
      </c>
      <c r="AC1356" s="1">
        <f t="shared" si="107"/>
        <v>0</v>
      </c>
      <c r="AD1356" s="1">
        <f t="shared" si="108"/>
        <v>0</v>
      </c>
      <c r="AE1356" s="1">
        <f t="shared" si="109"/>
        <v>0</v>
      </c>
    </row>
    <row r="1357" spans="1:31" x14ac:dyDescent="0.25">
      <c r="A1357" t="str">
        <f>B1357&amp;"-"&amp;COUNTIF($B$3:B1357,B1357)</f>
        <v>311-19</v>
      </c>
      <c r="B1357">
        <v>311</v>
      </c>
      <c r="C1357" s="18">
        <f>VLOOKUP(A1357,'ADM Details FY17'!$A$3:$D$3515,4,FALSE)</f>
        <v>0</v>
      </c>
      <c r="D1357" s="1">
        <f>VLOOKUP(A1357,'ADM Details FY17'!$A$3:$E$3515,5,FALSE)</f>
        <v>0</v>
      </c>
      <c r="E1357" s="1">
        <f>VLOOKUP(A1357,'ADM Details FY17'!$A$3:$F$3515,6,FALSE)</f>
        <v>0</v>
      </c>
      <c r="F1357" s="1">
        <f>VLOOKUP(A1357,'ADM Details FY17'!$A$3:$G$3515,7,FALSE)</f>
        <v>0</v>
      </c>
      <c r="G1357" s="1">
        <f>VLOOKUP(A1357,'ADM Details FY17'!$A$3:$H$3515,8,FALSE)</f>
        <v>0</v>
      </c>
      <c r="H1357" s="1">
        <f>VLOOKUP(A1357,'ADM Details FY17'!$A$3:$I$3515,9,FALSE)</f>
        <v>0</v>
      </c>
      <c r="I1357" s="1">
        <f>VLOOKUP(A1357,'ADM Details FY17'!$A$3:$J$3517,10,FALSE)</f>
        <v>0</v>
      </c>
      <c r="J1357" s="1">
        <f>VLOOKUP(A1357,'ADM Details FY17'!$A$3:$K$3515,11,FALSE)</f>
        <v>0</v>
      </c>
      <c r="K1357" s="1">
        <f>VLOOKUP(A1357,'ADM Details FY17'!$A$3:$M$3515,13,FALSE)</f>
        <v>0</v>
      </c>
      <c r="L1357" s="1">
        <f>VLOOKUP(A1357,'ADM Details FY17'!$A$3:$O$3515,15,FALSE)</f>
        <v>0</v>
      </c>
      <c r="M1357" s="1">
        <f>VLOOKUP(A1357,'ADM Details FY17'!$A$3:$P$3515,16,FALSE)</f>
        <v>0</v>
      </c>
      <c r="N1357" s="1">
        <f>VLOOKUP(A1357,'ADM Details FY17'!$A$3:$Q$3515,17,FALSE)</f>
        <v>0</v>
      </c>
      <c r="O1357" s="1">
        <f>VLOOKUP(A1357,'ADM Details FY17'!$A$3:$S$3515,19,FALSE)</f>
        <v>0</v>
      </c>
      <c r="P1357" s="1">
        <f>VLOOKUP(A1357,'ADM Details FY17'!$A$3:$U$3515,21,FALSE)</f>
        <v>0</v>
      </c>
      <c r="Q1357" s="1">
        <f>VLOOKUP(A1357,'ADM Details FY17'!$A$3:$V$3515,22,FALSE)</f>
        <v>0</v>
      </c>
      <c r="R1357" s="1">
        <f>VLOOKUP(A1357,'ADM Details FY17'!$A$3:$W$3515,23,FALSE)</f>
        <v>0</v>
      </c>
      <c r="S1357" s="1">
        <f>VLOOKUP(A1357,'ADM Details FY17'!$A$3:$X$3515,24,FALSE)</f>
        <v>0</v>
      </c>
      <c r="T1357" s="1">
        <f>VLOOKUP(A1357,'ADM Details FY17'!$A$3:$Y$3515,25,FALSE)</f>
        <v>0</v>
      </c>
      <c r="U1357" s="1">
        <f>VLOOKUP(A1357,'ADM Details FY17'!$A$3:$AA$3515,27,FALSE)</f>
        <v>0</v>
      </c>
      <c r="V1357" s="1">
        <f>IFERROR(VLOOKUP(C1357,'eindex _tget pp '!$A$4:$E$615,5,FALSE),0)</f>
        <v>0</v>
      </c>
      <c r="W1357" s="31">
        <f>IFERROR(VLOOKUP(C1357,'eindex _tget pp '!$A$4:$F$615,6,FALSE),0)</f>
        <v>0</v>
      </c>
      <c r="X1357" s="4">
        <f>IFERROR(VLOOKUP(B1357,'eschools 16'!$A$2:$F$25,6,FALSE),1)</f>
        <v>1</v>
      </c>
      <c r="Y1357" s="1">
        <f t="shared" si="105"/>
        <v>0</v>
      </c>
      <c r="Z1357" s="1">
        <f t="shared" si="106"/>
        <v>0</v>
      </c>
      <c r="AA1357" s="31">
        <f>IFERROR(VLOOKUP(C1357,'eindex _tget pp '!$A$4:$G$615,7,FALSE),0)</f>
        <v>0</v>
      </c>
      <c r="AB1357" s="1">
        <f>VLOOKUP(A1357,'ADM Details FY17'!$A$3:$AB$3515,28,FALSE)</f>
        <v>0</v>
      </c>
      <c r="AC1357" s="1">
        <f t="shared" si="107"/>
        <v>0</v>
      </c>
      <c r="AD1357" s="1">
        <f t="shared" si="108"/>
        <v>0</v>
      </c>
      <c r="AE1357" s="1">
        <f t="shared" si="109"/>
        <v>0</v>
      </c>
    </row>
    <row r="1358" spans="1:31" x14ac:dyDescent="0.25">
      <c r="A1358" t="str">
        <f>B1358&amp;"-"&amp;COUNTIF($B$3:B1358,B1358)</f>
        <v>311-20</v>
      </c>
      <c r="B1358">
        <v>311</v>
      </c>
      <c r="C1358" s="18">
        <f>VLOOKUP(A1358,'ADM Details FY17'!$A$3:$D$3515,4,FALSE)</f>
        <v>0</v>
      </c>
      <c r="D1358" s="1">
        <f>VLOOKUP(A1358,'ADM Details FY17'!$A$3:$E$3515,5,FALSE)</f>
        <v>0</v>
      </c>
      <c r="E1358" s="1">
        <f>VLOOKUP(A1358,'ADM Details FY17'!$A$3:$F$3515,6,FALSE)</f>
        <v>0</v>
      </c>
      <c r="F1358" s="1">
        <f>VLOOKUP(A1358,'ADM Details FY17'!$A$3:$G$3515,7,FALSE)</f>
        <v>0</v>
      </c>
      <c r="G1358" s="1">
        <f>VLOOKUP(A1358,'ADM Details FY17'!$A$3:$H$3515,8,FALSE)</f>
        <v>0</v>
      </c>
      <c r="H1358" s="1">
        <f>VLOOKUP(A1358,'ADM Details FY17'!$A$3:$I$3515,9,FALSE)</f>
        <v>0</v>
      </c>
      <c r="I1358" s="1">
        <f>VLOOKUP(A1358,'ADM Details FY17'!$A$3:$J$3517,10,FALSE)</f>
        <v>0</v>
      </c>
      <c r="J1358" s="1">
        <f>VLOOKUP(A1358,'ADM Details FY17'!$A$3:$K$3515,11,FALSE)</f>
        <v>0</v>
      </c>
      <c r="K1358" s="1">
        <f>VLOOKUP(A1358,'ADM Details FY17'!$A$3:$M$3515,13,FALSE)</f>
        <v>0</v>
      </c>
      <c r="L1358" s="1">
        <f>VLOOKUP(A1358,'ADM Details FY17'!$A$3:$O$3515,15,FALSE)</f>
        <v>0</v>
      </c>
      <c r="M1358" s="1">
        <f>VLOOKUP(A1358,'ADM Details FY17'!$A$3:$P$3515,16,FALSE)</f>
        <v>0</v>
      </c>
      <c r="N1358" s="1">
        <f>VLOOKUP(A1358,'ADM Details FY17'!$A$3:$Q$3515,17,FALSE)</f>
        <v>0</v>
      </c>
      <c r="O1358" s="1">
        <f>VLOOKUP(A1358,'ADM Details FY17'!$A$3:$S$3515,19,FALSE)</f>
        <v>0</v>
      </c>
      <c r="P1358" s="1">
        <f>VLOOKUP(A1358,'ADM Details FY17'!$A$3:$U$3515,21,FALSE)</f>
        <v>0</v>
      </c>
      <c r="Q1358" s="1">
        <f>VLOOKUP(A1358,'ADM Details FY17'!$A$3:$V$3515,22,FALSE)</f>
        <v>0</v>
      </c>
      <c r="R1358" s="1">
        <f>VLOOKUP(A1358,'ADM Details FY17'!$A$3:$W$3515,23,FALSE)</f>
        <v>0</v>
      </c>
      <c r="S1358" s="1">
        <f>VLOOKUP(A1358,'ADM Details FY17'!$A$3:$X$3515,24,FALSE)</f>
        <v>0</v>
      </c>
      <c r="T1358" s="1">
        <f>VLOOKUP(A1358,'ADM Details FY17'!$A$3:$Y$3515,25,FALSE)</f>
        <v>0</v>
      </c>
      <c r="U1358" s="1">
        <f>VLOOKUP(A1358,'ADM Details FY17'!$A$3:$AA$3515,27,FALSE)</f>
        <v>0</v>
      </c>
      <c r="V1358" s="1">
        <f>IFERROR(VLOOKUP(C1358,'eindex _tget pp '!$A$4:$E$615,5,FALSE),0)</f>
        <v>0</v>
      </c>
      <c r="W1358" s="31">
        <f>IFERROR(VLOOKUP(C1358,'eindex _tget pp '!$A$4:$F$615,6,FALSE),0)</f>
        <v>0</v>
      </c>
      <c r="X1358" s="4">
        <f>IFERROR(VLOOKUP(B1358,'eschools 16'!$A$2:$F$25,6,FALSE),1)</f>
        <v>1</v>
      </c>
      <c r="Y1358" s="1">
        <f t="shared" si="105"/>
        <v>0</v>
      </c>
      <c r="Z1358" s="1">
        <f t="shared" si="106"/>
        <v>0</v>
      </c>
      <c r="AA1358" s="31">
        <f>IFERROR(VLOOKUP(C1358,'eindex _tget pp '!$A$4:$G$615,7,FALSE),0)</f>
        <v>0</v>
      </c>
      <c r="AB1358" s="1">
        <f>VLOOKUP(A1358,'ADM Details FY17'!$A$3:$AB$3515,28,FALSE)</f>
        <v>0</v>
      </c>
      <c r="AC1358" s="1">
        <f t="shared" si="107"/>
        <v>0</v>
      </c>
      <c r="AD1358" s="1">
        <f t="shared" si="108"/>
        <v>0</v>
      </c>
      <c r="AE1358" s="1">
        <f t="shared" si="109"/>
        <v>0</v>
      </c>
    </row>
    <row r="1359" spans="1:31" x14ac:dyDescent="0.25">
      <c r="A1359" t="str">
        <f>B1359&amp;"-"&amp;COUNTIF($B$3:B1359,B1359)</f>
        <v>316-1</v>
      </c>
      <c r="B1359">
        <v>316</v>
      </c>
      <c r="C1359" s="18">
        <f>VLOOKUP(A1359,'ADM Details FY17'!$A$3:$D$3515,4,FALSE)</f>
        <v>43612</v>
      </c>
      <c r="D1359" s="1">
        <f>VLOOKUP(A1359,'ADM Details FY17'!$A$3:$E$3515,5,FALSE)</f>
        <v>2</v>
      </c>
      <c r="E1359" s="1">
        <f>VLOOKUP(A1359,'ADM Details FY17'!$A$3:$F$3515,6,FALSE)</f>
        <v>0</v>
      </c>
      <c r="F1359" s="1">
        <f>VLOOKUP(A1359,'ADM Details FY17'!$A$3:$G$3515,7,FALSE)</f>
        <v>0</v>
      </c>
      <c r="G1359" s="1">
        <f>VLOOKUP(A1359,'ADM Details FY17'!$A$3:$H$3515,8,FALSE)</f>
        <v>0</v>
      </c>
      <c r="H1359" s="1">
        <f>VLOOKUP(A1359,'ADM Details FY17'!$A$3:$I$3515,9,FALSE)</f>
        <v>0</v>
      </c>
      <c r="I1359" s="1">
        <f>VLOOKUP(A1359,'ADM Details FY17'!$A$3:$J$3517,10,FALSE)</f>
        <v>0</v>
      </c>
      <c r="J1359" s="1">
        <f>VLOOKUP(A1359,'ADM Details FY17'!$A$3:$K$3515,11,FALSE)</f>
        <v>0</v>
      </c>
      <c r="K1359" s="1">
        <f>VLOOKUP(A1359,'ADM Details FY17'!$A$3:$M$3515,13,FALSE)</f>
        <v>1</v>
      </c>
      <c r="L1359" s="1">
        <f>VLOOKUP(A1359,'ADM Details FY17'!$A$3:$O$3515,15,FALSE)</f>
        <v>0</v>
      </c>
      <c r="M1359" s="1">
        <f>VLOOKUP(A1359,'ADM Details FY17'!$A$3:$P$3515,16,FALSE)</f>
        <v>0</v>
      </c>
      <c r="N1359" s="1">
        <f>VLOOKUP(A1359,'ADM Details FY17'!$A$3:$Q$3515,17,FALSE)</f>
        <v>0</v>
      </c>
      <c r="O1359" s="1">
        <f>VLOOKUP(A1359,'ADM Details FY17'!$A$3:$S$3515,19,FALSE)</f>
        <v>0</v>
      </c>
      <c r="P1359" s="1">
        <f>VLOOKUP(A1359,'ADM Details FY17'!$A$3:$U$3515,21,FALSE)</f>
        <v>0</v>
      </c>
      <c r="Q1359" s="1">
        <f>VLOOKUP(A1359,'ADM Details FY17'!$A$3:$V$3515,22,FALSE)</f>
        <v>0</v>
      </c>
      <c r="R1359" s="1">
        <f>VLOOKUP(A1359,'ADM Details FY17'!$A$3:$W$3515,23,FALSE)</f>
        <v>0</v>
      </c>
      <c r="S1359" s="1">
        <f>VLOOKUP(A1359,'ADM Details FY17'!$A$3:$X$3515,24,FALSE)</f>
        <v>0</v>
      </c>
      <c r="T1359" s="1">
        <f>VLOOKUP(A1359,'ADM Details FY17'!$A$3:$Y$3515,25,FALSE)</f>
        <v>0</v>
      </c>
      <c r="U1359" s="1">
        <f>VLOOKUP(A1359,'ADM Details FY17'!$A$3:$AA$3515,27,FALSE)</f>
        <v>0</v>
      </c>
      <c r="V1359" s="1">
        <f>IFERROR(VLOOKUP(C1359,'eindex _tget pp '!$A$4:$E$615,5,FALSE),0)</f>
        <v>0</v>
      </c>
      <c r="W1359" s="31">
        <f>IFERROR(VLOOKUP(C1359,'eindex _tget pp '!$A$4:$F$615,6,FALSE),0)</f>
        <v>0.45239227970000001</v>
      </c>
      <c r="X1359" s="4">
        <f>IFERROR(VLOOKUP(B1359,'eschools 16'!$A$2:$F$25,6,FALSE),1)</f>
        <v>1</v>
      </c>
      <c r="Y1359" s="1">
        <f t="shared" si="105"/>
        <v>0</v>
      </c>
      <c r="Z1359" s="1">
        <f t="shared" si="106"/>
        <v>123.05</v>
      </c>
      <c r="AA1359" s="31">
        <f>IFERROR(VLOOKUP(C1359,'eindex _tget pp '!$A$4:$G$615,7,FALSE),0)</f>
        <v>0.29592442099999999</v>
      </c>
      <c r="AB1359" s="1">
        <f>VLOOKUP(A1359,'ADM Details FY17'!$A$3:$AB$3515,28,FALSE)</f>
        <v>0</v>
      </c>
      <c r="AC1359" s="1">
        <f t="shared" si="107"/>
        <v>0</v>
      </c>
      <c r="AD1359" s="1">
        <f t="shared" si="108"/>
        <v>2</v>
      </c>
      <c r="AE1359" s="1">
        <f t="shared" si="109"/>
        <v>300</v>
      </c>
    </row>
    <row r="1360" spans="1:31" x14ac:dyDescent="0.25">
      <c r="A1360" t="str">
        <f>B1360&amp;"-"&amp;COUNTIF($B$3:B1360,B1360)</f>
        <v>316-2</v>
      </c>
      <c r="B1360">
        <v>316</v>
      </c>
      <c r="C1360" s="18">
        <f>VLOOKUP(A1360,'ADM Details FY17'!$A$3:$D$3515,4,FALSE)</f>
        <v>43786</v>
      </c>
      <c r="D1360" s="1">
        <f>VLOOKUP(A1360,'ADM Details FY17'!$A$3:$E$3515,5,FALSE)</f>
        <v>192.1</v>
      </c>
      <c r="E1360" s="1">
        <f>VLOOKUP(A1360,'ADM Details FY17'!$A$3:$F$3515,6,FALSE)</f>
        <v>1</v>
      </c>
      <c r="F1360" s="1">
        <f>VLOOKUP(A1360,'ADM Details FY17'!$A$3:$G$3515,7,FALSE)</f>
        <v>23.21</v>
      </c>
      <c r="G1360" s="1">
        <f>VLOOKUP(A1360,'ADM Details FY17'!$A$3:$H$3515,8,FALSE)</f>
        <v>0.15</v>
      </c>
      <c r="H1360" s="1">
        <f>VLOOKUP(A1360,'ADM Details FY17'!$A$3:$I$3515,9,FALSE)</f>
        <v>0.99</v>
      </c>
      <c r="I1360" s="1">
        <f>VLOOKUP(A1360,'ADM Details FY17'!$A$3:$J$3517,10,FALSE)</f>
        <v>1</v>
      </c>
      <c r="J1360" s="1">
        <f>VLOOKUP(A1360,'ADM Details FY17'!$A$3:$K$3515,11,FALSE)</f>
        <v>3.99</v>
      </c>
      <c r="K1360" s="1">
        <f>VLOOKUP(A1360,'ADM Details FY17'!$A$3:$M$3515,13,FALSE)</f>
        <v>100.38</v>
      </c>
      <c r="L1360" s="1">
        <f>VLOOKUP(A1360,'ADM Details FY17'!$A$3:$O$3515,15,FALSE)</f>
        <v>0</v>
      </c>
      <c r="M1360" s="1">
        <f>VLOOKUP(A1360,'ADM Details FY17'!$A$3:$P$3515,16,FALSE)</f>
        <v>0</v>
      </c>
      <c r="N1360" s="1">
        <f>VLOOKUP(A1360,'ADM Details FY17'!$A$3:$Q$3515,17,FALSE)</f>
        <v>0</v>
      </c>
      <c r="O1360" s="1">
        <f>VLOOKUP(A1360,'ADM Details FY17'!$A$3:$S$3515,19,FALSE)</f>
        <v>0</v>
      </c>
      <c r="P1360" s="1">
        <f>VLOOKUP(A1360,'ADM Details FY17'!$A$3:$U$3515,21,FALSE)</f>
        <v>0</v>
      </c>
      <c r="Q1360" s="1">
        <f>VLOOKUP(A1360,'ADM Details FY17'!$A$3:$V$3515,22,FALSE)</f>
        <v>0</v>
      </c>
      <c r="R1360" s="1">
        <f>VLOOKUP(A1360,'ADM Details FY17'!$A$3:$W$3515,23,FALSE)</f>
        <v>0</v>
      </c>
      <c r="S1360" s="1">
        <f>VLOOKUP(A1360,'ADM Details FY17'!$A$3:$X$3515,24,FALSE)</f>
        <v>0</v>
      </c>
      <c r="T1360" s="1">
        <f>VLOOKUP(A1360,'ADM Details FY17'!$A$3:$Y$3515,25,FALSE)</f>
        <v>0</v>
      </c>
      <c r="U1360" s="1">
        <f>VLOOKUP(A1360,'ADM Details FY17'!$A$3:$AA$3515,27,FALSE)</f>
        <v>0</v>
      </c>
      <c r="V1360" s="1">
        <f>IFERROR(VLOOKUP(C1360,'eindex _tget pp '!$A$4:$E$615,5,FALSE),0)</f>
        <v>1095.3886443246988</v>
      </c>
      <c r="W1360" s="31">
        <f>IFERROR(VLOOKUP(C1360,'eindex _tget pp '!$A$4:$F$615,6,FALSE),0)</f>
        <v>3.9572566881000002</v>
      </c>
      <c r="X1360" s="4">
        <f>IFERROR(VLOOKUP(B1360,'eschools 16'!$A$2:$F$25,6,FALSE),1)</f>
        <v>1</v>
      </c>
      <c r="Y1360" s="1">
        <f t="shared" si="105"/>
        <v>52606.04</v>
      </c>
      <c r="Z1360" s="1">
        <f t="shared" si="106"/>
        <v>108046.39999999999</v>
      </c>
      <c r="AA1360" s="31">
        <f>IFERROR(VLOOKUP(C1360,'eindex _tget pp '!$A$4:$G$615,7,FALSE),0)</f>
        <v>0.76547957700000002</v>
      </c>
      <c r="AB1360" s="1">
        <f>VLOOKUP(A1360,'ADM Details FY17'!$A$3:$AB$3515,28,FALSE)</f>
        <v>0</v>
      </c>
      <c r="AC1360" s="1">
        <f t="shared" si="107"/>
        <v>0</v>
      </c>
      <c r="AD1360" s="1">
        <f t="shared" si="108"/>
        <v>192.1</v>
      </c>
      <c r="AE1360" s="1">
        <f t="shared" si="109"/>
        <v>28815</v>
      </c>
    </row>
    <row r="1361" spans="1:31" x14ac:dyDescent="0.25">
      <c r="A1361" t="str">
        <f>B1361&amp;"-"&amp;COUNTIF($B$3:B1361,B1361)</f>
        <v>316-3</v>
      </c>
      <c r="B1361">
        <v>316</v>
      </c>
      <c r="C1361" s="18">
        <f>VLOOKUP(A1361,'ADM Details FY17'!$A$3:$D$3515,4,FALSE)</f>
        <v>43976</v>
      </c>
      <c r="D1361" s="1">
        <f>VLOOKUP(A1361,'ADM Details FY17'!$A$3:$E$3515,5,FALSE)</f>
        <v>1</v>
      </c>
      <c r="E1361" s="1">
        <f>VLOOKUP(A1361,'ADM Details FY17'!$A$3:$F$3515,6,FALSE)</f>
        <v>0</v>
      </c>
      <c r="F1361" s="1">
        <f>VLOOKUP(A1361,'ADM Details FY17'!$A$3:$G$3515,7,FALSE)</f>
        <v>0</v>
      </c>
      <c r="G1361" s="1">
        <f>VLOOKUP(A1361,'ADM Details FY17'!$A$3:$H$3515,8,FALSE)</f>
        <v>0</v>
      </c>
      <c r="H1361" s="1">
        <f>VLOOKUP(A1361,'ADM Details FY17'!$A$3:$I$3515,9,FALSE)</f>
        <v>0</v>
      </c>
      <c r="I1361" s="1">
        <f>VLOOKUP(A1361,'ADM Details FY17'!$A$3:$J$3517,10,FALSE)</f>
        <v>0</v>
      </c>
      <c r="J1361" s="1">
        <f>VLOOKUP(A1361,'ADM Details FY17'!$A$3:$K$3515,11,FALSE)</f>
        <v>0</v>
      </c>
      <c r="K1361" s="1">
        <f>VLOOKUP(A1361,'ADM Details FY17'!$A$3:$M$3515,13,FALSE)</f>
        <v>1</v>
      </c>
      <c r="L1361" s="1">
        <f>VLOOKUP(A1361,'ADM Details FY17'!$A$3:$O$3515,15,FALSE)</f>
        <v>0</v>
      </c>
      <c r="M1361" s="1">
        <f>VLOOKUP(A1361,'ADM Details FY17'!$A$3:$P$3515,16,FALSE)</f>
        <v>0</v>
      </c>
      <c r="N1361" s="1">
        <f>VLOOKUP(A1361,'ADM Details FY17'!$A$3:$Q$3515,17,FALSE)</f>
        <v>0</v>
      </c>
      <c r="O1361" s="1">
        <f>VLOOKUP(A1361,'ADM Details FY17'!$A$3:$S$3515,19,FALSE)</f>
        <v>0</v>
      </c>
      <c r="P1361" s="1">
        <f>VLOOKUP(A1361,'ADM Details FY17'!$A$3:$U$3515,21,FALSE)</f>
        <v>0</v>
      </c>
      <c r="Q1361" s="1">
        <f>VLOOKUP(A1361,'ADM Details FY17'!$A$3:$V$3515,22,FALSE)</f>
        <v>0</v>
      </c>
      <c r="R1361" s="1">
        <f>VLOOKUP(A1361,'ADM Details FY17'!$A$3:$W$3515,23,FALSE)</f>
        <v>0</v>
      </c>
      <c r="S1361" s="1">
        <f>VLOOKUP(A1361,'ADM Details FY17'!$A$3:$X$3515,24,FALSE)</f>
        <v>0</v>
      </c>
      <c r="T1361" s="1">
        <f>VLOOKUP(A1361,'ADM Details FY17'!$A$3:$Y$3515,25,FALSE)</f>
        <v>0</v>
      </c>
      <c r="U1361" s="1">
        <f>VLOOKUP(A1361,'ADM Details FY17'!$A$3:$AA$3515,27,FALSE)</f>
        <v>0</v>
      </c>
      <c r="V1361" s="1">
        <f>IFERROR(VLOOKUP(C1361,'eindex _tget pp '!$A$4:$E$615,5,FALSE),0)</f>
        <v>0</v>
      </c>
      <c r="W1361" s="31">
        <f>IFERROR(VLOOKUP(C1361,'eindex _tget pp '!$A$4:$F$615,6,FALSE),0)</f>
        <v>0.3742544149</v>
      </c>
      <c r="X1361" s="4">
        <f>IFERROR(VLOOKUP(B1361,'eschools 16'!$A$2:$F$25,6,FALSE),1)</f>
        <v>1</v>
      </c>
      <c r="Y1361" s="1">
        <f t="shared" si="105"/>
        <v>0</v>
      </c>
      <c r="Z1361" s="1">
        <f t="shared" si="106"/>
        <v>101.8</v>
      </c>
      <c r="AA1361" s="31">
        <f>IFERROR(VLOOKUP(C1361,'eindex _tget pp '!$A$4:$G$615,7,FALSE),0)</f>
        <v>0.25840324799999997</v>
      </c>
      <c r="AB1361" s="1">
        <f>VLOOKUP(A1361,'ADM Details FY17'!$A$3:$AB$3515,28,FALSE)</f>
        <v>0</v>
      </c>
      <c r="AC1361" s="1">
        <f t="shared" si="107"/>
        <v>0</v>
      </c>
      <c r="AD1361" s="1">
        <f t="shared" si="108"/>
        <v>1</v>
      </c>
      <c r="AE1361" s="1">
        <f t="shared" si="109"/>
        <v>150</v>
      </c>
    </row>
    <row r="1362" spans="1:31" x14ac:dyDescent="0.25">
      <c r="A1362" t="str">
        <f>B1362&amp;"-"&amp;COUNTIF($B$3:B1362,B1362)</f>
        <v>316-4</v>
      </c>
      <c r="B1362">
        <v>316</v>
      </c>
      <c r="C1362" s="18">
        <f>VLOOKUP(A1362,'ADM Details FY17'!$A$3:$D$3515,4,FALSE)</f>
        <v>44198</v>
      </c>
      <c r="D1362" s="1">
        <f>VLOOKUP(A1362,'ADM Details FY17'!$A$3:$E$3515,5,FALSE)</f>
        <v>1</v>
      </c>
      <c r="E1362" s="1">
        <f>VLOOKUP(A1362,'ADM Details FY17'!$A$3:$F$3515,6,FALSE)</f>
        <v>0</v>
      </c>
      <c r="F1362" s="1">
        <f>VLOOKUP(A1362,'ADM Details FY17'!$A$3:$G$3515,7,FALSE)</f>
        <v>1</v>
      </c>
      <c r="G1362" s="1">
        <f>VLOOKUP(A1362,'ADM Details FY17'!$A$3:$H$3515,8,FALSE)</f>
        <v>0</v>
      </c>
      <c r="H1362" s="1">
        <f>VLOOKUP(A1362,'ADM Details FY17'!$A$3:$I$3515,9,FALSE)</f>
        <v>0</v>
      </c>
      <c r="I1362" s="1">
        <f>VLOOKUP(A1362,'ADM Details FY17'!$A$3:$J$3517,10,FALSE)</f>
        <v>0</v>
      </c>
      <c r="J1362" s="1">
        <f>VLOOKUP(A1362,'ADM Details FY17'!$A$3:$K$3515,11,FALSE)</f>
        <v>0</v>
      </c>
      <c r="K1362" s="1">
        <f>VLOOKUP(A1362,'ADM Details FY17'!$A$3:$M$3515,13,FALSE)</f>
        <v>1</v>
      </c>
      <c r="L1362" s="1">
        <f>VLOOKUP(A1362,'ADM Details FY17'!$A$3:$O$3515,15,FALSE)</f>
        <v>0</v>
      </c>
      <c r="M1362" s="1">
        <f>VLOOKUP(A1362,'ADM Details FY17'!$A$3:$P$3515,16,FALSE)</f>
        <v>0</v>
      </c>
      <c r="N1362" s="1">
        <f>VLOOKUP(A1362,'ADM Details FY17'!$A$3:$Q$3515,17,FALSE)</f>
        <v>0</v>
      </c>
      <c r="O1362" s="1">
        <f>VLOOKUP(A1362,'ADM Details FY17'!$A$3:$S$3515,19,FALSE)</f>
        <v>0</v>
      </c>
      <c r="P1362" s="1">
        <f>VLOOKUP(A1362,'ADM Details FY17'!$A$3:$U$3515,21,FALSE)</f>
        <v>0</v>
      </c>
      <c r="Q1362" s="1">
        <f>VLOOKUP(A1362,'ADM Details FY17'!$A$3:$V$3515,22,FALSE)</f>
        <v>0</v>
      </c>
      <c r="R1362" s="1">
        <f>VLOOKUP(A1362,'ADM Details FY17'!$A$3:$W$3515,23,FALSE)</f>
        <v>0</v>
      </c>
      <c r="S1362" s="1">
        <f>VLOOKUP(A1362,'ADM Details FY17'!$A$3:$X$3515,24,FALSE)</f>
        <v>0</v>
      </c>
      <c r="T1362" s="1">
        <f>VLOOKUP(A1362,'ADM Details FY17'!$A$3:$Y$3515,25,FALSE)</f>
        <v>0</v>
      </c>
      <c r="U1362" s="1">
        <f>VLOOKUP(A1362,'ADM Details FY17'!$A$3:$AA$3515,27,FALSE)</f>
        <v>0</v>
      </c>
      <c r="V1362" s="1">
        <f>IFERROR(VLOOKUP(C1362,'eindex _tget pp '!$A$4:$E$615,5,FALSE),0)</f>
        <v>0</v>
      </c>
      <c r="W1362" s="31">
        <f>IFERROR(VLOOKUP(C1362,'eindex _tget pp '!$A$4:$F$615,6,FALSE),0)</f>
        <v>0.90873213090000005</v>
      </c>
      <c r="X1362" s="4">
        <f>IFERROR(VLOOKUP(B1362,'eschools 16'!$A$2:$F$25,6,FALSE),1)</f>
        <v>1</v>
      </c>
      <c r="Y1362" s="1">
        <f t="shared" si="105"/>
        <v>0</v>
      </c>
      <c r="Z1362" s="1">
        <f t="shared" si="106"/>
        <v>247.18</v>
      </c>
      <c r="AA1362" s="31">
        <f>IFERROR(VLOOKUP(C1362,'eindex _tget pp '!$A$4:$G$615,7,FALSE),0)</f>
        <v>0.39353611799999999</v>
      </c>
      <c r="AB1362" s="1">
        <f>VLOOKUP(A1362,'ADM Details FY17'!$A$3:$AB$3515,28,FALSE)</f>
        <v>0</v>
      </c>
      <c r="AC1362" s="1">
        <f t="shared" si="107"/>
        <v>0</v>
      </c>
      <c r="AD1362" s="1">
        <f t="shared" si="108"/>
        <v>1</v>
      </c>
      <c r="AE1362" s="1">
        <f t="shared" si="109"/>
        <v>150</v>
      </c>
    </row>
    <row r="1363" spans="1:31" x14ac:dyDescent="0.25">
      <c r="A1363" t="str">
        <f>B1363&amp;"-"&amp;COUNTIF($B$3:B1363,B1363)</f>
        <v>316-5</v>
      </c>
      <c r="B1363">
        <v>316</v>
      </c>
      <c r="C1363" s="18">
        <f>VLOOKUP(A1363,'ADM Details FY17'!$A$3:$D$3515,4,FALSE)</f>
        <v>44537</v>
      </c>
      <c r="D1363" s="1">
        <f>VLOOKUP(A1363,'ADM Details FY17'!$A$3:$E$3515,5,FALSE)</f>
        <v>1</v>
      </c>
      <c r="E1363" s="1">
        <f>VLOOKUP(A1363,'ADM Details FY17'!$A$3:$F$3515,6,FALSE)</f>
        <v>0</v>
      </c>
      <c r="F1363" s="1">
        <f>VLOOKUP(A1363,'ADM Details FY17'!$A$3:$G$3515,7,FALSE)</f>
        <v>0</v>
      </c>
      <c r="G1363" s="1">
        <f>VLOOKUP(A1363,'ADM Details FY17'!$A$3:$H$3515,8,FALSE)</f>
        <v>0</v>
      </c>
      <c r="H1363" s="1">
        <f>VLOOKUP(A1363,'ADM Details FY17'!$A$3:$I$3515,9,FALSE)</f>
        <v>0</v>
      </c>
      <c r="I1363" s="1">
        <f>VLOOKUP(A1363,'ADM Details FY17'!$A$3:$J$3517,10,FALSE)</f>
        <v>0</v>
      </c>
      <c r="J1363" s="1">
        <f>VLOOKUP(A1363,'ADM Details FY17'!$A$3:$K$3515,11,FALSE)</f>
        <v>0</v>
      </c>
      <c r="K1363" s="1">
        <f>VLOOKUP(A1363,'ADM Details FY17'!$A$3:$M$3515,13,FALSE)</f>
        <v>0</v>
      </c>
      <c r="L1363" s="1">
        <f>VLOOKUP(A1363,'ADM Details FY17'!$A$3:$O$3515,15,FALSE)</f>
        <v>0</v>
      </c>
      <c r="M1363" s="1">
        <f>VLOOKUP(A1363,'ADM Details FY17'!$A$3:$P$3515,16,FALSE)</f>
        <v>0</v>
      </c>
      <c r="N1363" s="1">
        <f>VLOOKUP(A1363,'ADM Details FY17'!$A$3:$Q$3515,17,FALSE)</f>
        <v>0</v>
      </c>
      <c r="O1363" s="1">
        <f>VLOOKUP(A1363,'ADM Details FY17'!$A$3:$S$3515,19,FALSE)</f>
        <v>0</v>
      </c>
      <c r="P1363" s="1">
        <f>VLOOKUP(A1363,'ADM Details FY17'!$A$3:$U$3515,21,FALSE)</f>
        <v>0</v>
      </c>
      <c r="Q1363" s="1">
        <f>VLOOKUP(A1363,'ADM Details FY17'!$A$3:$V$3515,22,FALSE)</f>
        <v>0</v>
      </c>
      <c r="R1363" s="1">
        <f>VLOOKUP(A1363,'ADM Details FY17'!$A$3:$W$3515,23,FALSE)</f>
        <v>0</v>
      </c>
      <c r="S1363" s="1">
        <f>VLOOKUP(A1363,'ADM Details FY17'!$A$3:$X$3515,24,FALSE)</f>
        <v>0</v>
      </c>
      <c r="T1363" s="1">
        <f>VLOOKUP(A1363,'ADM Details FY17'!$A$3:$Y$3515,25,FALSE)</f>
        <v>0</v>
      </c>
      <c r="U1363" s="1">
        <f>VLOOKUP(A1363,'ADM Details FY17'!$A$3:$AA$3515,27,FALSE)</f>
        <v>0</v>
      </c>
      <c r="V1363" s="1">
        <f>IFERROR(VLOOKUP(C1363,'eindex _tget pp '!$A$4:$E$615,5,FALSE),0)</f>
        <v>44.790809569609294</v>
      </c>
      <c r="W1363" s="31">
        <f>IFERROR(VLOOKUP(C1363,'eindex _tget pp '!$A$4:$F$615,6,FALSE),0)</f>
        <v>0.30340189629999997</v>
      </c>
      <c r="X1363" s="4">
        <f>IFERROR(VLOOKUP(B1363,'eschools 16'!$A$2:$F$25,6,FALSE),1)</f>
        <v>1</v>
      </c>
      <c r="Y1363" s="1">
        <f t="shared" si="105"/>
        <v>11.2</v>
      </c>
      <c r="Z1363" s="1">
        <f t="shared" si="106"/>
        <v>0</v>
      </c>
      <c r="AA1363" s="31">
        <f>IFERROR(VLOOKUP(C1363,'eindex _tget pp '!$A$4:$G$615,7,FALSE),0)</f>
        <v>0.350595506</v>
      </c>
      <c r="AB1363" s="1">
        <f>VLOOKUP(A1363,'ADM Details FY17'!$A$3:$AB$3515,28,FALSE)</f>
        <v>0</v>
      </c>
      <c r="AC1363" s="1">
        <f t="shared" si="107"/>
        <v>0</v>
      </c>
      <c r="AD1363" s="1">
        <f t="shared" si="108"/>
        <v>1</v>
      </c>
      <c r="AE1363" s="1">
        <f t="shared" si="109"/>
        <v>150</v>
      </c>
    </row>
    <row r="1364" spans="1:31" x14ac:dyDescent="0.25">
      <c r="A1364" t="str">
        <f>B1364&amp;"-"&amp;COUNTIF($B$3:B1364,B1364)</f>
        <v>316-6</v>
      </c>
      <c r="B1364">
        <v>316</v>
      </c>
      <c r="C1364" s="18">
        <f>VLOOKUP(A1364,'ADM Details FY17'!$A$3:$D$3515,4,FALSE)</f>
        <v>44636</v>
      </c>
      <c r="D1364" s="1">
        <f>VLOOKUP(A1364,'ADM Details FY17'!$A$3:$E$3515,5,FALSE)</f>
        <v>5</v>
      </c>
      <c r="E1364" s="1">
        <f>VLOOKUP(A1364,'ADM Details FY17'!$A$3:$F$3515,6,FALSE)</f>
        <v>0</v>
      </c>
      <c r="F1364" s="1">
        <f>VLOOKUP(A1364,'ADM Details FY17'!$A$3:$G$3515,7,FALSE)</f>
        <v>3.74</v>
      </c>
      <c r="G1364" s="1">
        <f>VLOOKUP(A1364,'ADM Details FY17'!$A$3:$H$3515,8,FALSE)</f>
        <v>0</v>
      </c>
      <c r="H1364" s="1">
        <f>VLOOKUP(A1364,'ADM Details FY17'!$A$3:$I$3515,9,FALSE)</f>
        <v>0</v>
      </c>
      <c r="I1364" s="1">
        <f>VLOOKUP(A1364,'ADM Details FY17'!$A$3:$J$3517,10,FALSE)</f>
        <v>0</v>
      </c>
      <c r="J1364" s="1">
        <f>VLOOKUP(A1364,'ADM Details FY17'!$A$3:$K$3515,11,FALSE)</f>
        <v>0</v>
      </c>
      <c r="K1364" s="1">
        <f>VLOOKUP(A1364,'ADM Details FY17'!$A$3:$M$3515,13,FALSE)</f>
        <v>4</v>
      </c>
      <c r="L1364" s="1">
        <f>VLOOKUP(A1364,'ADM Details FY17'!$A$3:$O$3515,15,FALSE)</f>
        <v>0</v>
      </c>
      <c r="M1364" s="1">
        <f>VLOOKUP(A1364,'ADM Details FY17'!$A$3:$P$3515,16,FALSE)</f>
        <v>0</v>
      </c>
      <c r="N1364" s="1">
        <f>VLOOKUP(A1364,'ADM Details FY17'!$A$3:$Q$3515,17,FALSE)</f>
        <v>0</v>
      </c>
      <c r="O1364" s="1">
        <f>VLOOKUP(A1364,'ADM Details FY17'!$A$3:$S$3515,19,FALSE)</f>
        <v>0</v>
      </c>
      <c r="P1364" s="1">
        <f>VLOOKUP(A1364,'ADM Details FY17'!$A$3:$U$3515,21,FALSE)</f>
        <v>0</v>
      </c>
      <c r="Q1364" s="1">
        <f>VLOOKUP(A1364,'ADM Details FY17'!$A$3:$V$3515,22,FALSE)</f>
        <v>0</v>
      </c>
      <c r="R1364" s="1">
        <f>VLOOKUP(A1364,'ADM Details FY17'!$A$3:$W$3515,23,FALSE)</f>
        <v>0</v>
      </c>
      <c r="S1364" s="1">
        <f>VLOOKUP(A1364,'ADM Details FY17'!$A$3:$X$3515,24,FALSE)</f>
        <v>0</v>
      </c>
      <c r="T1364" s="1">
        <f>VLOOKUP(A1364,'ADM Details FY17'!$A$3:$Y$3515,25,FALSE)</f>
        <v>0</v>
      </c>
      <c r="U1364" s="1">
        <f>VLOOKUP(A1364,'ADM Details FY17'!$A$3:$AA$3515,27,FALSE)</f>
        <v>0</v>
      </c>
      <c r="V1364" s="1">
        <f>IFERROR(VLOOKUP(C1364,'eindex _tget pp '!$A$4:$E$615,5,FALSE),0)</f>
        <v>43.906157988799308</v>
      </c>
      <c r="W1364" s="31">
        <f>IFERROR(VLOOKUP(C1364,'eindex _tget pp '!$A$4:$F$615,6,FALSE),0)</f>
        <v>1.1094406107999999</v>
      </c>
      <c r="X1364" s="4">
        <f>IFERROR(VLOOKUP(B1364,'eschools 16'!$A$2:$F$25,6,FALSE),1)</f>
        <v>1</v>
      </c>
      <c r="Y1364" s="1">
        <f t="shared" si="105"/>
        <v>54.88</v>
      </c>
      <c r="Z1364" s="1">
        <f t="shared" si="106"/>
        <v>1207.07</v>
      </c>
      <c r="AA1364" s="31">
        <f>IFERROR(VLOOKUP(C1364,'eindex _tget pp '!$A$4:$G$615,7,FALSE),0)</f>
        <v>0.37422767899999998</v>
      </c>
      <c r="AB1364" s="1">
        <f>VLOOKUP(A1364,'ADM Details FY17'!$A$3:$AB$3515,28,FALSE)</f>
        <v>0</v>
      </c>
      <c r="AC1364" s="1">
        <f t="shared" si="107"/>
        <v>0</v>
      </c>
      <c r="AD1364" s="1">
        <f t="shared" si="108"/>
        <v>5</v>
      </c>
      <c r="AE1364" s="1">
        <f t="shared" si="109"/>
        <v>750</v>
      </c>
    </row>
    <row r="1365" spans="1:31" x14ac:dyDescent="0.25">
      <c r="A1365" t="str">
        <f>B1365&amp;"-"&amp;COUNTIF($B$3:B1365,B1365)</f>
        <v>316-7</v>
      </c>
      <c r="B1365">
        <v>316</v>
      </c>
      <c r="C1365" s="18">
        <f>VLOOKUP(A1365,'ADM Details FY17'!$A$3:$D$3515,4,FALSE)</f>
        <v>44701</v>
      </c>
      <c r="D1365" s="1">
        <f>VLOOKUP(A1365,'ADM Details FY17'!$A$3:$E$3515,5,FALSE)</f>
        <v>1</v>
      </c>
      <c r="E1365" s="1">
        <f>VLOOKUP(A1365,'ADM Details FY17'!$A$3:$F$3515,6,FALSE)</f>
        <v>0</v>
      </c>
      <c r="F1365" s="1">
        <f>VLOOKUP(A1365,'ADM Details FY17'!$A$3:$G$3515,7,FALSE)</f>
        <v>0</v>
      </c>
      <c r="G1365" s="1">
        <f>VLOOKUP(A1365,'ADM Details FY17'!$A$3:$H$3515,8,FALSE)</f>
        <v>0</v>
      </c>
      <c r="H1365" s="1">
        <f>VLOOKUP(A1365,'ADM Details FY17'!$A$3:$I$3515,9,FALSE)</f>
        <v>0</v>
      </c>
      <c r="I1365" s="1">
        <f>VLOOKUP(A1365,'ADM Details FY17'!$A$3:$J$3517,10,FALSE)</f>
        <v>0</v>
      </c>
      <c r="J1365" s="1">
        <f>VLOOKUP(A1365,'ADM Details FY17'!$A$3:$K$3515,11,FALSE)</f>
        <v>0</v>
      </c>
      <c r="K1365" s="1">
        <f>VLOOKUP(A1365,'ADM Details FY17'!$A$3:$M$3515,13,FALSE)</f>
        <v>1</v>
      </c>
      <c r="L1365" s="1">
        <f>VLOOKUP(A1365,'ADM Details FY17'!$A$3:$O$3515,15,FALSE)</f>
        <v>0</v>
      </c>
      <c r="M1365" s="1">
        <f>VLOOKUP(A1365,'ADM Details FY17'!$A$3:$P$3515,16,FALSE)</f>
        <v>0</v>
      </c>
      <c r="N1365" s="1">
        <f>VLOOKUP(A1365,'ADM Details FY17'!$A$3:$Q$3515,17,FALSE)</f>
        <v>0</v>
      </c>
      <c r="O1365" s="1">
        <f>VLOOKUP(A1365,'ADM Details FY17'!$A$3:$S$3515,19,FALSE)</f>
        <v>0</v>
      </c>
      <c r="P1365" s="1">
        <f>VLOOKUP(A1365,'ADM Details FY17'!$A$3:$U$3515,21,FALSE)</f>
        <v>0</v>
      </c>
      <c r="Q1365" s="1">
        <f>VLOOKUP(A1365,'ADM Details FY17'!$A$3:$V$3515,22,FALSE)</f>
        <v>0</v>
      </c>
      <c r="R1365" s="1">
        <f>VLOOKUP(A1365,'ADM Details FY17'!$A$3:$W$3515,23,FALSE)</f>
        <v>0</v>
      </c>
      <c r="S1365" s="1">
        <f>VLOOKUP(A1365,'ADM Details FY17'!$A$3:$X$3515,24,FALSE)</f>
        <v>0</v>
      </c>
      <c r="T1365" s="1">
        <f>VLOOKUP(A1365,'ADM Details FY17'!$A$3:$Y$3515,25,FALSE)</f>
        <v>0</v>
      </c>
      <c r="U1365" s="1">
        <f>VLOOKUP(A1365,'ADM Details FY17'!$A$3:$AA$3515,27,FALSE)</f>
        <v>0</v>
      </c>
      <c r="V1365" s="1">
        <f>IFERROR(VLOOKUP(C1365,'eindex _tget pp '!$A$4:$E$615,5,FALSE),0)</f>
        <v>0</v>
      </c>
      <c r="W1365" s="31">
        <f>IFERROR(VLOOKUP(C1365,'eindex _tget pp '!$A$4:$F$615,6,FALSE),0)</f>
        <v>7.9896708600000005E-2</v>
      </c>
      <c r="X1365" s="4">
        <f>IFERROR(VLOOKUP(B1365,'eschools 16'!$A$2:$F$25,6,FALSE),1)</f>
        <v>1</v>
      </c>
      <c r="Y1365" s="1">
        <f t="shared" si="105"/>
        <v>0</v>
      </c>
      <c r="Z1365" s="1">
        <f t="shared" si="106"/>
        <v>21.73</v>
      </c>
      <c r="AA1365" s="31">
        <f>IFERROR(VLOOKUP(C1365,'eindex _tget pp '!$A$4:$G$615,7,FALSE),0)</f>
        <v>0.05</v>
      </c>
      <c r="AB1365" s="1">
        <f>VLOOKUP(A1365,'ADM Details FY17'!$A$3:$AB$3515,28,FALSE)</f>
        <v>0</v>
      </c>
      <c r="AC1365" s="1">
        <f t="shared" si="107"/>
        <v>0</v>
      </c>
      <c r="AD1365" s="1">
        <f t="shared" si="108"/>
        <v>1</v>
      </c>
      <c r="AE1365" s="1">
        <f t="shared" si="109"/>
        <v>150</v>
      </c>
    </row>
    <row r="1366" spans="1:31" x14ac:dyDescent="0.25">
      <c r="A1366" t="str">
        <f>B1366&amp;"-"&amp;COUNTIF($B$3:B1366,B1366)</f>
        <v>316-8</v>
      </c>
      <c r="B1366">
        <v>316</v>
      </c>
      <c r="C1366" s="18">
        <f>VLOOKUP(A1366,'ADM Details FY17'!$A$3:$D$3515,4,FALSE)</f>
        <v>0</v>
      </c>
      <c r="D1366" s="1">
        <f>VLOOKUP(A1366,'ADM Details FY17'!$A$3:$E$3515,5,FALSE)</f>
        <v>0</v>
      </c>
      <c r="E1366" s="1">
        <f>VLOOKUP(A1366,'ADM Details FY17'!$A$3:$F$3515,6,FALSE)</f>
        <v>0</v>
      </c>
      <c r="F1366" s="1">
        <f>VLOOKUP(A1366,'ADM Details FY17'!$A$3:$G$3515,7,FALSE)</f>
        <v>0</v>
      </c>
      <c r="G1366" s="1">
        <f>VLOOKUP(A1366,'ADM Details FY17'!$A$3:$H$3515,8,FALSE)</f>
        <v>0</v>
      </c>
      <c r="H1366" s="1">
        <f>VLOOKUP(A1366,'ADM Details FY17'!$A$3:$I$3515,9,FALSE)</f>
        <v>0</v>
      </c>
      <c r="I1366" s="1">
        <f>VLOOKUP(A1366,'ADM Details FY17'!$A$3:$J$3517,10,FALSE)</f>
        <v>0</v>
      </c>
      <c r="J1366" s="1">
        <f>VLOOKUP(A1366,'ADM Details FY17'!$A$3:$K$3515,11,FALSE)</f>
        <v>0</v>
      </c>
      <c r="K1366" s="1">
        <f>VLOOKUP(A1366,'ADM Details FY17'!$A$3:$M$3515,13,FALSE)</f>
        <v>0</v>
      </c>
      <c r="L1366" s="1">
        <f>VLOOKUP(A1366,'ADM Details FY17'!$A$3:$O$3515,15,FALSE)</f>
        <v>0</v>
      </c>
      <c r="M1366" s="1">
        <f>VLOOKUP(A1366,'ADM Details FY17'!$A$3:$P$3515,16,FALSE)</f>
        <v>0</v>
      </c>
      <c r="N1366" s="1">
        <f>VLOOKUP(A1366,'ADM Details FY17'!$A$3:$Q$3515,17,FALSE)</f>
        <v>0</v>
      </c>
      <c r="O1366" s="1">
        <f>VLOOKUP(A1366,'ADM Details FY17'!$A$3:$S$3515,19,FALSE)</f>
        <v>0</v>
      </c>
      <c r="P1366" s="1">
        <f>VLOOKUP(A1366,'ADM Details FY17'!$A$3:$U$3515,21,FALSE)</f>
        <v>0</v>
      </c>
      <c r="Q1366" s="1">
        <f>VLOOKUP(A1366,'ADM Details FY17'!$A$3:$V$3515,22,FALSE)</f>
        <v>0</v>
      </c>
      <c r="R1366" s="1">
        <f>VLOOKUP(A1366,'ADM Details FY17'!$A$3:$W$3515,23,FALSE)</f>
        <v>0</v>
      </c>
      <c r="S1366" s="1">
        <f>VLOOKUP(A1366,'ADM Details FY17'!$A$3:$X$3515,24,FALSE)</f>
        <v>0</v>
      </c>
      <c r="T1366" s="1">
        <f>VLOOKUP(A1366,'ADM Details FY17'!$A$3:$Y$3515,25,FALSE)</f>
        <v>0</v>
      </c>
      <c r="U1366" s="1">
        <f>VLOOKUP(A1366,'ADM Details FY17'!$A$3:$AA$3515,27,FALSE)</f>
        <v>0</v>
      </c>
      <c r="V1366" s="1">
        <f>IFERROR(VLOOKUP(C1366,'eindex _tget pp '!$A$4:$E$615,5,FALSE),0)</f>
        <v>0</v>
      </c>
      <c r="W1366" s="31">
        <f>IFERROR(VLOOKUP(C1366,'eindex _tget pp '!$A$4:$F$615,6,FALSE),0)</f>
        <v>0</v>
      </c>
      <c r="X1366" s="4">
        <f>IFERROR(VLOOKUP(B1366,'eschools 16'!$A$2:$F$25,6,FALSE),1)</f>
        <v>1</v>
      </c>
      <c r="Y1366" s="1">
        <f t="shared" si="105"/>
        <v>0</v>
      </c>
      <c r="Z1366" s="1">
        <f t="shared" si="106"/>
        <v>0</v>
      </c>
      <c r="AA1366" s="31">
        <f>IFERROR(VLOOKUP(C1366,'eindex _tget pp '!$A$4:$G$615,7,FALSE),0)</f>
        <v>0</v>
      </c>
      <c r="AB1366" s="1">
        <f>VLOOKUP(A1366,'ADM Details FY17'!$A$3:$AB$3515,28,FALSE)</f>
        <v>0</v>
      </c>
      <c r="AC1366" s="1">
        <f t="shared" si="107"/>
        <v>0</v>
      </c>
      <c r="AD1366" s="1">
        <f t="shared" si="108"/>
        <v>0</v>
      </c>
      <c r="AE1366" s="1">
        <f t="shared" si="109"/>
        <v>0</v>
      </c>
    </row>
    <row r="1367" spans="1:31" x14ac:dyDescent="0.25">
      <c r="A1367" t="str">
        <f>B1367&amp;"-"&amp;COUNTIF($B$3:B1367,B1367)</f>
        <v>316-9</v>
      </c>
      <c r="B1367">
        <v>316</v>
      </c>
      <c r="C1367" s="18">
        <f>VLOOKUP(A1367,'ADM Details FY17'!$A$3:$D$3515,4,FALSE)</f>
        <v>0</v>
      </c>
      <c r="D1367" s="1">
        <f>VLOOKUP(A1367,'ADM Details FY17'!$A$3:$E$3515,5,FALSE)</f>
        <v>0</v>
      </c>
      <c r="E1367" s="1">
        <f>VLOOKUP(A1367,'ADM Details FY17'!$A$3:$F$3515,6,FALSE)</f>
        <v>0</v>
      </c>
      <c r="F1367" s="1">
        <f>VLOOKUP(A1367,'ADM Details FY17'!$A$3:$G$3515,7,FALSE)</f>
        <v>0</v>
      </c>
      <c r="G1367" s="1">
        <f>VLOOKUP(A1367,'ADM Details FY17'!$A$3:$H$3515,8,FALSE)</f>
        <v>0</v>
      </c>
      <c r="H1367" s="1">
        <f>VLOOKUP(A1367,'ADM Details FY17'!$A$3:$I$3515,9,FALSE)</f>
        <v>0</v>
      </c>
      <c r="I1367" s="1">
        <f>VLOOKUP(A1367,'ADM Details FY17'!$A$3:$J$3517,10,FALSE)</f>
        <v>0</v>
      </c>
      <c r="J1367" s="1">
        <f>VLOOKUP(A1367,'ADM Details FY17'!$A$3:$K$3515,11,FALSE)</f>
        <v>0</v>
      </c>
      <c r="K1367" s="1">
        <f>VLOOKUP(A1367,'ADM Details FY17'!$A$3:$M$3515,13,FALSE)</f>
        <v>0</v>
      </c>
      <c r="L1367" s="1">
        <f>VLOOKUP(A1367,'ADM Details FY17'!$A$3:$O$3515,15,FALSE)</f>
        <v>0</v>
      </c>
      <c r="M1367" s="1">
        <f>VLOOKUP(A1367,'ADM Details FY17'!$A$3:$P$3515,16,FALSE)</f>
        <v>0</v>
      </c>
      <c r="N1367" s="1">
        <f>VLOOKUP(A1367,'ADM Details FY17'!$A$3:$Q$3515,17,FALSE)</f>
        <v>0</v>
      </c>
      <c r="O1367" s="1">
        <f>VLOOKUP(A1367,'ADM Details FY17'!$A$3:$S$3515,19,FALSE)</f>
        <v>0</v>
      </c>
      <c r="P1367" s="1">
        <f>VLOOKUP(A1367,'ADM Details FY17'!$A$3:$U$3515,21,FALSE)</f>
        <v>0</v>
      </c>
      <c r="Q1367" s="1">
        <f>VLOOKUP(A1367,'ADM Details FY17'!$A$3:$V$3515,22,FALSE)</f>
        <v>0</v>
      </c>
      <c r="R1367" s="1">
        <f>VLOOKUP(A1367,'ADM Details FY17'!$A$3:$W$3515,23,FALSE)</f>
        <v>0</v>
      </c>
      <c r="S1367" s="1">
        <f>VLOOKUP(A1367,'ADM Details FY17'!$A$3:$X$3515,24,FALSE)</f>
        <v>0</v>
      </c>
      <c r="T1367" s="1">
        <f>VLOOKUP(A1367,'ADM Details FY17'!$A$3:$Y$3515,25,FALSE)</f>
        <v>0</v>
      </c>
      <c r="U1367" s="1">
        <f>VLOOKUP(A1367,'ADM Details FY17'!$A$3:$AA$3515,27,FALSE)</f>
        <v>0</v>
      </c>
      <c r="V1367" s="1">
        <f>IFERROR(VLOOKUP(C1367,'eindex _tget pp '!$A$4:$E$615,5,FALSE),0)</f>
        <v>0</v>
      </c>
      <c r="W1367" s="31">
        <f>IFERROR(VLOOKUP(C1367,'eindex _tget pp '!$A$4:$F$615,6,FALSE),0)</f>
        <v>0</v>
      </c>
      <c r="X1367" s="4">
        <f>IFERROR(VLOOKUP(B1367,'eschools 16'!$A$2:$F$25,6,FALSE),1)</f>
        <v>1</v>
      </c>
      <c r="Y1367" s="1">
        <f t="shared" si="105"/>
        <v>0</v>
      </c>
      <c r="Z1367" s="1">
        <f t="shared" si="106"/>
        <v>0</v>
      </c>
      <c r="AA1367" s="31">
        <f>IFERROR(VLOOKUP(C1367,'eindex _tget pp '!$A$4:$G$615,7,FALSE),0)</f>
        <v>0</v>
      </c>
      <c r="AB1367" s="1">
        <f>VLOOKUP(A1367,'ADM Details FY17'!$A$3:$AB$3515,28,FALSE)</f>
        <v>0</v>
      </c>
      <c r="AC1367" s="1">
        <f t="shared" si="107"/>
        <v>0</v>
      </c>
      <c r="AD1367" s="1">
        <f t="shared" si="108"/>
        <v>0</v>
      </c>
      <c r="AE1367" s="1">
        <f t="shared" si="109"/>
        <v>0</v>
      </c>
    </row>
    <row r="1368" spans="1:31" x14ac:dyDescent="0.25">
      <c r="A1368" t="str">
        <f>B1368&amp;"-"&amp;COUNTIF($B$3:B1368,B1368)</f>
        <v>316-10</v>
      </c>
      <c r="B1368">
        <v>316</v>
      </c>
      <c r="C1368" s="18">
        <f>VLOOKUP(A1368,'ADM Details FY17'!$A$3:$D$3515,4,FALSE)</f>
        <v>0</v>
      </c>
      <c r="D1368" s="1">
        <f>VLOOKUP(A1368,'ADM Details FY17'!$A$3:$E$3515,5,FALSE)</f>
        <v>0</v>
      </c>
      <c r="E1368" s="1">
        <f>VLOOKUP(A1368,'ADM Details FY17'!$A$3:$F$3515,6,FALSE)</f>
        <v>0</v>
      </c>
      <c r="F1368" s="1">
        <f>VLOOKUP(A1368,'ADM Details FY17'!$A$3:$G$3515,7,FALSE)</f>
        <v>0</v>
      </c>
      <c r="G1368" s="1">
        <f>VLOOKUP(A1368,'ADM Details FY17'!$A$3:$H$3515,8,FALSE)</f>
        <v>0</v>
      </c>
      <c r="H1368" s="1">
        <f>VLOOKUP(A1368,'ADM Details FY17'!$A$3:$I$3515,9,FALSE)</f>
        <v>0</v>
      </c>
      <c r="I1368" s="1">
        <f>VLOOKUP(A1368,'ADM Details FY17'!$A$3:$J$3517,10,FALSE)</f>
        <v>0</v>
      </c>
      <c r="J1368" s="1">
        <f>VLOOKUP(A1368,'ADM Details FY17'!$A$3:$K$3515,11,FALSE)</f>
        <v>0</v>
      </c>
      <c r="K1368" s="1">
        <f>VLOOKUP(A1368,'ADM Details FY17'!$A$3:$M$3515,13,FALSE)</f>
        <v>0</v>
      </c>
      <c r="L1368" s="1">
        <f>VLOOKUP(A1368,'ADM Details FY17'!$A$3:$O$3515,15,FALSE)</f>
        <v>0</v>
      </c>
      <c r="M1368" s="1">
        <f>VLOOKUP(A1368,'ADM Details FY17'!$A$3:$P$3515,16,FALSE)</f>
        <v>0</v>
      </c>
      <c r="N1368" s="1">
        <f>VLOOKUP(A1368,'ADM Details FY17'!$A$3:$Q$3515,17,FALSE)</f>
        <v>0</v>
      </c>
      <c r="O1368" s="1">
        <f>VLOOKUP(A1368,'ADM Details FY17'!$A$3:$S$3515,19,FALSE)</f>
        <v>0</v>
      </c>
      <c r="P1368" s="1">
        <f>VLOOKUP(A1368,'ADM Details FY17'!$A$3:$U$3515,21,FALSE)</f>
        <v>0</v>
      </c>
      <c r="Q1368" s="1">
        <f>VLOOKUP(A1368,'ADM Details FY17'!$A$3:$V$3515,22,FALSE)</f>
        <v>0</v>
      </c>
      <c r="R1368" s="1">
        <f>VLOOKUP(A1368,'ADM Details FY17'!$A$3:$W$3515,23,FALSE)</f>
        <v>0</v>
      </c>
      <c r="S1368" s="1">
        <f>VLOOKUP(A1368,'ADM Details FY17'!$A$3:$X$3515,24,FALSE)</f>
        <v>0</v>
      </c>
      <c r="T1368" s="1">
        <f>VLOOKUP(A1368,'ADM Details FY17'!$A$3:$Y$3515,25,FALSE)</f>
        <v>0</v>
      </c>
      <c r="U1368" s="1">
        <f>VLOOKUP(A1368,'ADM Details FY17'!$A$3:$AA$3515,27,FALSE)</f>
        <v>0</v>
      </c>
      <c r="V1368" s="1">
        <f>IFERROR(VLOOKUP(C1368,'eindex _tget pp '!$A$4:$E$615,5,FALSE),0)</f>
        <v>0</v>
      </c>
      <c r="W1368" s="31">
        <f>IFERROR(VLOOKUP(C1368,'eindex _tget pp '!$A$4:$F$615,6,FALSE),0)</f>
        <v>0</v>
      </c>
      <c r="X1368" s="4">
        <f>IFERROR(VLOOKUP(B1368,'eschools 16'!$A$2:$F$25,6,FALSE),1)</f>
        <v>1</v>
      </c>
      <c r="Y1368" s="1">
        <f t="shared" si="105"/>
        <v>0</v>
      </c>
      <c r="Z1368" s="1">
        <f t="shared" si="106"/>
        <v>0</v>
      </c>
      <c r="AA1368" s="31">
        <f>IFERROR(VLOOKUP(C1368,'eindex _tget pp '!$A$4:$G$615,7,FALSE),0)</f>
        <v>0</v>
      </c>
      <c r="AB1368" s="1">
        <f>VLOOKUP(A1368,'ADM Details FY17'!$A$3:$AB$3515,28,FALSE)</f>
        <v>0</v>
      </c>
      <c r="AC1368" s="1">
        <f t="shared" si="107"/>
        <v>0</v>
      </c>
      <c r="AD1368" s="1">
        <f t="shared" si="108"/>
        <v>0</v>
      </c>
      <c r="AE1368" s="1">
        <f t="shared" si="109"/>
        <v>0</v>
      </c>
    </row>
    <row r="1369" spans="1:31" x14ac:dyDescent="0.25">
      <c r="A1369" t="str">
        <f>B1369&amp;"-"&amp;COUNTIF($B$3:B1369,B1369)</f>
        <v>316-11</v>
      </c>
      <c r="B1369">
        <v>316</v>
      </c>
      <c r="C1369" s="18">
        <f>VLOOKUP(A1369,'ADM Details FY17'!$A$3:$D$3515,4,FALSE)</f>
        <v>0</v>
      </c>
      <c r="D1369" s="1">
        <f>VLOOKUP(A1369,'ADM Details FY17'!$A$3:$E$3515,5,FALSE)</f>
        <v>0</v>
      </c>
      <c r="E1369" s="1">
        <f>VLOOKUP(A1369,'ADM Details FY17'!$A$3:$F$3515,6,FALSE)</f>
        <v>0</v>
      </c>
      <c r="F1369" s="1">
        <f>VLOOKUP(A1369,'ADM Details FY17'!$A$3:$G$3515,7,FALSE)</f>
        <v>0</v>
      </c>
      <c r="G1369" s="1">
        <f>VLOOKUP(A1369,'ADM Details FY17'!$A$3:$H$3515,8,FALSE)</f>
        <v>0</v>
      </c>
      <c r="H1369" s="1">
        <f>VLOOKUP(A1369,'ADM Details FY17'!$A$3:$I$3515,9,FALSE)</f>
        <v>0</v>
      </c>
      <c r="I1369" s="1">
        <f>VLOOKUP(A1369,'ADM Details FY17'!$A$3:$J$3517,10,FALSE)</f>
        <v>0</v>
      </c>
      <c r="J1369" s="1">
        <f>VLOOKUP(A1369,'ADM Details FY17'!$A$3:$K$3515,11,FALSE)</f>
        <v>0</v>
      </c>
      <c r="K1369" s="1">
        <f>VLOOKUP(A1369,'ADM Details FY17'!$A$3:$M$3515,13,FALSE)</f>
        <v>0</v>
      </c>
      <c r="L1369" s="1">
        <f>VLOOKUP(A1369,'ADM Details FY17'!$A$3:$O$3515,15,FALSE)</f>
        <v>0</v>
      </c>
      <c r="M1369" s="1">
        <f>VLOOKUP(A1369,'ADM Details FY17'!$A$3:$P$3515,16,FALSE)</f>
        <v>0</v>
      </c>
      <c r="N1369" s="1">
        <f>VLOOKUP(A1369,'ADM Details FY17'!$A$3:$Q$3515,17,FALSE)</f>
        <v>0</v>
      </c>
      <c r="O1369" s="1">
        <f>VLOOKUP(A1369,'ADM Details FY17'!$A$3:$S$3515,19,FALSE)</f>
        <v>0</v>
      </c>
      <c r="P1369" s="1">
        <f>VLOOKUP(A1369,'ADM Details FY17'!$A$3:$U$3515,21,FALSE)</f>
        <v>0</v>
      </c>
      <c r="Q1369" s="1">
        <f>VLOOKUP(A1369,'ADM Details FY17'!$A$3:$V$3515,22,FALSE)</f>
        <v>0</v>
      </c>
      <c r="R1369" s="1">
        <f>VLOOKUP(A1369,'ADM Details FY17'!$A$3:$W$3515,23,FALSE)</f>
        <v>0</v>
      </c>
      <c r="S1369" s="1">
        <f>VLOOKUP(A1369,'ADM Details FY17'!$A$3:$X$3515,24,FALSE)</f>
        <v>0</v>
      </c>
      <c r="T1369" s="1">
        <f>VLOOKUP(A1369,'ADM Details FY17'!$A$3:$Y$3515,25,FALSE)</f>
        <v>0</v>
      </c>
      <c r="U1369" s="1">
        <f>VLOOKUP(A1369,'ADM Details FY17'!$A$3:$AA$3515,27,FALSE)</f>
        <v>0</v>
      </c>
      <c r="V1369" s="1">
        <f>IFERROR(VLOOKUP(C1369,'eindex _tget pp '!$A$4:$E$615,5,FALSE),0)</f>
        <v>0</v>
      </c>
      <c r="W1369" s="31">
        <f>IFERROR(VLOOKUP(C1369,'eindex _tget pp '!$A$4:$F$615,6,FALSE),0)</f>
        <v>0</v>
      </c>
      <c r="X1369" s="4">
        <f>IFERROR(VLOOKUP(B1369,'eschools 16'!$A$2:$F$25,6,FALSE),1)</f>
        <v>1</v>
      </c>
      <c r="Y1369" s="1">
        <f t="shared" si="105"/>
        <v>0</v>
      </c>
      <c r="Z1369" s="1">
        <f t="shared" si="106"/>
        <v>0</v>
      </c>
      <c r="AA1369" s="31">
        <f>IFERROR(VLOOKUP(C1369,'eindex _tget pp '!$A$4:$G$615,7,FALSE),0)</f>
        <v>0</v>
      </c>
      <c r="AB1369" s="1">
        <f>VLOOKUP(A1369,'ADM Details FY17'!$A$3:$AB$3515,28,FALSE)</f>
        <v>0</v>
      </c>
      <c r="AC1369" s="1">
        <f t="shared" si="107"/>
        <v>0</v>
      </c>
      <c r="AD1369" s="1">
        <f t="shared" si="108"/>
        <v>0</v>
      </c>
      <c r="AE1369" s="1">
        <f t="shared" si="109"/>
        <v>0</v>
      </c>
    </row>
    <row r="1370" spans="1:31" x14ac:dyDescent="0.25">
      <c r="A1370" t="str">
        <f>B1370&amp;"-"&amp;COUNTIF($B$3:B1370,B1370)</f>
        <v>316-12</v>
      </c>
      <c r="B1370">
        <v>316</v>
      </c>
      <c r="C1370" s="18">
        <f>VLOOKUP(A1370,'ADM Details FY17'!$A$3:$D$3515,4,FALSE)</f>
        <v>0</v>
      </c>
      <c r="D1370" s="1">
        <f>VLOOKUP(A1370,'ADM Details FY17'!$A$3:$E$3515,5,FALSE)</f>
        <v>0</v>
      </c>
      <c r="E1370" s="1">
        <f>VLOOKUP(A1370,'ADM Details FY17'!$A$3:$F$3515,6,FALSE)</f>
        <v>0</v>
      </c>
      <c r="F1370" s="1">
        <f>VLOOKUP(A1370,'ADM Details FY17'!$A$3:$G$3515,7,FALSE)</f>
        <v>0</v>
      </c>
      <c r="G1370" s="1">
        <f>VLOOKUP(A1370,'ADM Details FY17'!$A$3:$H$3515,8,FALSE)</f>
        <v>0</v>
      </c>
      <c r="H1370" s="1">
        <f>VLOOKUP(A1370,'ADM Details FY17'!$A$3:$I$3515,9,FALSE)</f>
        <v>0</v>
      </c>
      <c r="I1370" s="1">
        <f>VLOOKUP(A1370,'ADM Details FY17'!$A$3:$J$3517,10,FALSE)</f>
        <v>0</v>
      </c>
      <c r="J1370" s="1">
        <f>VLOOKUP(A1370,'ADM Details FY17'!$A$3:$K$3515,11,FALSE)</f>
        <v>0</v>
      </c>
      <c r="K1370" s="1">
        <f>VLOOKUP(A1370,'ADM Details FY17'!$A$3:$M$3515,13,FALSE)</f>
        <v>0</v>
      </c>
      <c r="L1370" s="1">
        <f>VLOOKUP(A1370,'ADM Details FY17'!$A$3:$O$3515,15,FALSE)</f>
        <v>0</v>
      </c>
      <c r="M1370" s="1">
        <f>VLOOKUP(A1370,'ADM Details FY17'!$A$3:$P$3515,16,FALSE)</f>
        <v>0</v>
      </c>
      <c r="N1370" s="1">
        <f>VLOOKUP(A1370,'ADM Details FY17'!$A$3:$Q$3515,17,FALSE)</f>
        <v>0</v>
      </c>
      <c r="O1370" s="1">
        <f>VLOOKUP(A1370,'ADM Details FY17'!$A$3:$S$3515,19,FALSE)</f>
        <v>0</v>
      </c>
      <c r="P1370" s="1">
        <f>VLOOKUP(A1370,'ADM Details FY17'!$A$3:$U$3515,21,FALSE)</f>
        <v>0</v>
      </c>
      <c r="Q1370" s="1">
        <f>VLOOKUP(A1370,'ADM Details FY17'!$A$3:$V$3515,22,FALSE)</f>
        <v>0</v>
      </c>
      <c r="R1370" s="1">
        <f>VLOOKUP(A1370,'ADM Details FY17'!$A$3:$W$3515,23,FALSE)</f>
        <v>0</v>
      </c>
      <c r="S1370" s="1">
        <f>VLOOKUP(A1370,'ADM Details FY17'!$A$3:$X$3515,24,FALSE)</f>
        <v>0</v>
      </c>
      <c r="T1370" s="1">
        <f>VLOOKUP(A1370,'ADM Details FY17'!$A$3:$Y$3515,25,FALSE)</f>
        <v>0</v>
      </c>
      <c r="U1370" s="1">
        <f>VLOOKUP(A1370,'ADM Details FY17'!$A$3:$AA$3515,27,FALSE)</f>
        <v>0</v>
      </c>
      <c r="V1370" s="1">
        <f>IFERROR(VLOOKUP(C1370,'eindex _tget pp '!$A$4:$E$615,5,FALSE),0)</f>
        <v>0</v>
      </c>
      <c r="W1370" s="31">
        <f>IFERROR(VLOOKUP(C1370,'eindex _tget pp '!$A$4:$F$615,6,FALSE),0)</f>
        <v>0</v>
      </c>
      <c r="X1370" s="4">
        <f>IFERROR(VLOOKUP(B1370,'eschools 16'!$A$2:$F$25,6,FALSE),1)</f>
        <v>1</v>
      </c>
      <c r="Y1370" s="1">
        <f t="shared" si="105"/>
        <v>0</v>
      </c>
      <c r="Z1370" s="1">
        <f t="shared" si="106"/>
        <v>0</v>
      </c>
      <c r="AA1370" s="31">
        <f>IFERROR(VLOOKUP(C1370,'eindex _tget pp '!$A$4:$G$615,7,FALSE),0)</f>
        <v>0</v>
      </c>
      <c r="AB1370" s="1">
        <f>VLOOKUP(A1370,'ADM Details FY17'!$A$3:$AB$3515,28,FALSE)</f>
        <v>0</v>
      </c>
      <c r="AC1370" s="1">
        <f t="shared" si="107"/>
        <v>0</v>
      </c>
      <c r="AD1370" s="1">
        <f t="shared" si="108"/>
        <v>0</v>
      </c>
      <c r="AE1370" s="1">
        <f t="shared" si="109"/>
        <v>0</v>
      </c>
    </row>
    <row r="1371" spans="1:31" x14ac:dyDescent="0.25">
      <c r="A1371" t="str">
        <f>B1371&amp;"-"&amp;COUNTIF($B$3:B1371,B1371)</f>
        <v>316-13</v>
      </c>
      <c r="B1371">
        <v>316</v>
      </c>
      <c r="C1371" s="18">
        <f>VLOOKUP(A1371,'ADM Details FY17'!$A$3:$D$3515,4,FALSE)</f>
        <v>0</v>
      </c>
      <c r="D1371" s="1">
        <f>VLOOKUP(A1371,'ADM Details FY17'!$A$3:$E$3515,5,FALSE)</f>
        <v>0</v>
      </c>
      <c r="E1371" s="1">
        <f>VLOOKUP(A1371,'ADM Details FY17'!$A$3:$F$3515,6,FALSE)</f>
        <v>0</v>
      </c>
      <c r="F1371" s="1">
        <f>VLOOKUP(A1371,'ADM Details FY17'!$A$3:$G$3515,7,FALSE)</f>
        <v>0</v>
      </c>
      <c r="G1371" s="1">
        <f>VLOOKUP(A1371,'ADM Details FY17'!$A$3:$H$3515,8,FALSE)</f>
        <v>0</v>
      </c>
      <c r="H1371" s="1">
        <f>VLOOKUP(A1371,'ADM Details FY17'!$A$3:$I$3515,9,FALSE)</f>
        <v>0</v>
      </c>
      <c r="I1371" s="1">
        <f>VLOOKUP(A1371,'ADM Details FY17'!$A$3:$J$3517,10,FALSE)</f>
        <v>0</v>
      </c>
      <c r="J1371" s="1">
        <f>VLOOKUP(A1371,'ADM Details FY17'!$A$3:$K$3515,11,FALSE)</f>
        <v>0</v>
      </c>
      <c r="K1371" s="1">
        <f>VLOOKUP(A1371,'ADM Details FY17'!$A$3:$M$3515,13,FALSE)</f>
        <v>0</v>
      </c>
      <c r="L1371" s="1">
        <f>VLOOKUP(A1371,'ADM Details FY17'!$A$3:$O$3515,15,FALSE)</f>
        <v>0</v>
      </c>
      <c r="M1371" s="1">
        <f>VLOOKUP(A1371,'ADM Details FY17'!$A$3:$P$3515,16,FALSE)</f>
        <v>0</v>
      </c>
      <c r="N1371" s="1">
        <f>VLOOKUP(A1371,'ADM Details FY17'!$A$3:$Q$3515,17,FALSE)</f>
        <v>0</v>
      </c>
      <c r="O1371" s="1">
        <f>VLOOKUP(A1371,'ADM Details FY17'!$A$3:$S$3515,19,FALSE)</f>
        <v>0</v>
      </c>
      <c r="P1371" s="1">
        <f>VLOOKUP(A1371,'ADM Details FY17'!$A$3:$U$3515,21,FALSE)</f>
        <v>0</v>
      </c>
      <c r="Q1371" s="1">
        <f>VLOOKUP(A1371,'ADM Details FY17'!$A$3:$V$3515,22,FALSE)</f>
        <v>0</v>
      </c>
      <c r="R1371" s="1">
        <f>VLOOKUP(A1371,'ADM Details FY17'!$A$3:$W$3515,23,FALSE)</f>
        <v>0</v>
      </c>
      <c r="S1371" s="1">
        <f>VLOOKUP(A1371,'ADM Details FY17'!$A$3:$X$3515,24,FALSE)</f>
        <v>0</v>
      </c>
      <c r="T1371" s="1">
        <f>VLOOKUP(A1371,'ADM Details FY17'!$A$3:$Y$3515,25,FALSE)</f>
        <v>0</v>
      </c>
      <c r="U1371" s="1">
        <f>VLOOKUP(A1371,'ADM Details FY17'!$A$3:$AA$3515,27,FALSE)</f>
        <v>0</v>
      </c>
      <c r="V1371" s="1">
        <f>IFERROR(VLOOKUP(C1371,'eindex _tget pp '!$A$4:$E$615,5,FALSE),0)</f>
        <v>0</v>
      </c>
      <c r="W1371" s="31">
        <f>IFERROR(VLOOKUP(C1371,'eindex _tget pp '!$A$4:$F$615,6,FALSE),0)</f>
        <v>0</v>
      </c>
      <c r="X1371" s="4">
        <f>IFERROR(VLOOKUP(B1371,'eschools 16'!$A$2:$F$25,6,FALSE),1)</f>
        <v>1</v>
      </c>
      <c r="Y1371" s="1">
        <f t="shared" si="105"/>
        <v>0</v>
      </c>
      <c r="Z1371" s="1">
        <f t="shared" si="106"/>
        <v>0</v>
      </c>
      <c r="AA1371" s="31">
        <f>IFERROR(VLOOKUP(C1371,'eindex _tget pp '!$A$4:$G$615,7,FALSE),0)</f>
        <v>0</v>
      </c>
      <c r="AB1371" s="1">
        <f>VLOOKUP(A1371,'ADM Details FY17'!$A$3:$AB$3515,28,FALSE)</f>
        <v>0</v>
      </c>
      <c r="AC1371" s="1">
        <f t="shared" si="107"/>
        <v>0</v>
      </c>
      <c r="AD1371" s="1">
        <f t="shared" si="108"/>
        <v>0</v>
      </c>
      <c r="AE1371" s="1">
        <f t="shared" si="109"/>
        <v>0</v>
      </c>
    </row>
    <row r="1372" spans="1:31" x14ac:dyDescent="0.25">
      <c r="A1372" t="str">
        <f>B1372&amp;"-"&amp;COUNTIF($B$3:B1372,B1372)</f>
        <v>316-14</v>
      </c>
      <c r="B1372">
        <v>316</v>
      </c>
      <c r="C1372" s="18">
        <f>VLOOKUP(A1372,'ADM Details FY17'!$A$3:$D$3515,4,FALSE)</f>
        <v>0</v>
      </c>
      <c r="D1372" s="1">
        <f>VLOOKUP(A1372,'ADM Details FY17'!$A$3:$E$3515,5,FALSE)</f>
        <v>0</v>
      </c>
      <c r="E1372" s="1">
        <f>VLOOKUP(A1372,'ADM Details FY17'!$A$3:$F$3515,6,FALSE)</f>
        <v>0</v>
      </c>
      <c r="F1372" s="1">
        <f>VLOOKUP(A1372,'ADM Details FY17'!$A$3:$G$3515,7,FALSE)</f>
        <v>0</v>
      </c>
      <c r="G1372" s="1">
        <f>VLOOKUP(A1372,'ADM Details FY17'!$A$3:$H$3515,8,FALSE)</f>
        <v>0</v>
      </c>
      <c r="H1372" s="1">
        <f>VLOOKUP(A1372,'ADM Details FY17'!$A$3:$I$3515,9,FALSE)</f>
        <v>0</v>
      </c>
      <c r="I1372" s="1">
        <f>VLOOKUP(A1372,'ADM Details FY17'!$A$3:$J$3517,10,FALSE)</f>
        <v>0</v>
      </c>
      <c r="J1372" s="1">
        <f>VLOOKUP(A1372,'ADM Details FY17'!$A$3:$K$3515,11,FALSE)</f>
        <v>0</v>
      </c>
      <c r="K1372" s="1">
        <f>VLOOKUP(A1372,'ADM Details FY17'!$A$3:$M$3515,13,FALSE)</f>
        <v>0</v>
      </c>
      <c r="L1372" s="1">
        <f>VLOOKUP(A1372,'ADM Details FY17'!$A$3:$O$3515,15,FALSE)</f>
        <v>0</v>
      </c>
      <c r="M1372" s="1">
        <f>VLOOKUP(A1372,'ADM Details FY17'!$A$3:$P$3515,16,FALSE)</f>
        <v>0</v>
      </c>
      <c r="N1372" s="1">
        <f>VLOOKUP(A1372,'ADM Details FY17'!$A$3:$Q$3515,17,FALSE)</f>
        <v>0</v>
      </c>
      <c r="O1372" s="1">
        <f>VLOOKUP(A1372,'ADM Details FY17'!$A$3:$S$3515,19,FALSE)</f>
        <v>0</v>
      </c>
      <c r="P1372" s="1">
        <f>VLOOKUP(A1372,'ADM Details FY17'!$A$3:$U$3515,21,FALSE)</f>
        <v>0</v>
      </c>
      <c r="Q1372" s="1">
        <f>VLOOKUP(A1372,'ADM Details FY17'!$A$3:$V$3515,22,FALSE)</f>
        <v>0</v>
      </c>
      <c r="R1372" s="1">
        <f>VLOOKUP(A1372,'ADM Details FY17'!$A$3:$W$3515,23,FALSE)</f>
        <v>0</v>
      </c>
      <c r="S1372" s="1">
        <f>VLOOKUP(A1372,'ADM Details FY17'!$A$3:$X$3515,24,FALSE)</f>
        <v>0</v>
      </c>
      <c r="T1372" s="1">
        <f>VLOOKUP(A1372,'ADM Details FY17'!$A$3:$Y$3515,25,FALSE)</f>
        <v>0</v>
      </c>
      <c r="U1372" s="1">
        <f>VLOOKUP(A1372,'ADM Details FY17'!$A$3:$AA$3515,27,FALSE)</f>
        <v>0</v>
      </c>
      <c r="V1372" s="1">
        <f>IFERROR(VLOOKUP(C1372,'eindex _tget pp '!$A$4:$E$615,5,FALSE),0)</f>
        <v>0</v>
      </c>
      <c r="W1372" s="31">
        <f>IFERROR(VLOOKUP(C1372,'eindex _tget pp '!$A$4:$F$615,6,FALSE),0)</f>
        <v>0</v>
      </c>
      <c r="X1372" s="4">
        <f>IFERROR(VLOOKUP(B1372,'eschools 16'!$A$2:$F$25,6,FALSE),1)</f>
        <v>1</v>
      </c>
      <c r="Y1372" s="1">
        <f t="shared" si="105"/>
        <v>0</v>
      </c>
      <c r="Z1372" s="1">
        <f t="shared" si="106"/>
        <v>0</v>
      </c>
      <c r="AA1372" s="31">
        <f>IFERROR(VLOOKUP(C1372,'eindex _tget pp '!$A$4:$G$615,7,FALSE),0)</f>
        <v>0</v>
      </c>
      <c r="AB1372" s="1">
        <f>VLOOKUP(A1372,'ADM Details FY17'!$A$3:$AB$3515,28,FALSE)</f>
        <v>0</v>
      </c>
      <c r="AC1372" s="1">
        <f t="shared" si="107"/>
        <v>0</v>
      </c>
      <c r="AD1372" s="1">
        <f t="shared" si="108"/>
        <v>0</v>
      </c>
      <c r="AE1372" s="1">
        <f t="shared" si="109"/>
        <v>0</v>
      </c>
    </row>
    <row r="1373" spans="1:31" x14ac:dyDescent="0.25">
      <c r="A1373" t="str">
        <f>B1373&amp;"-"&amp;COUNTIF($B$3:B1373,B1373)</f>
        <v>318-1</v>
      </c>
      <c r="B1373">
        <v>318</v>
      </c>
      <c r="C1373" s="18">
        <f>VLOOKUP(A1373,'ADM Details FY17'!$A$3:$D$3515,4,FALSE)</f>
        <v>45195</v>
      </c>
      <c r="D1373" s="1">
        <f>VLOOKUP(A1373,'ADM Details FY17'!$A$3:$E$3515,5,FALSE)</f>
        <v>1</v>
      </c>
      <c r="E1373" s="1">
        <f>VLOOKUP(A1373,'ADM Details FY17'!$A$3:$F$3515,6,FALSE)</f>
        <v>0</v>
      </c>
      <c r="F1373" s="1">
        <f>VLOOKUP(A1373,'ADM Details FY17'!$A$3:$G$3515,7,FALSE)</f>
        <v>0</v>
      </c>
      <c r="G1373" s="1">
        <f>VLOOKUP(A1373,'ADM Details FY17'!$A$3:$H$3515,8,FALSE)</f>
        <v>0</v>
      </c>
      <c r="H1373" s="1">
        <f>VLOOKUP(A1373,'ADM Details FY17'!$A$3:$I$3515,9,FALSE)</f>
        <v>0</v>
      </c>
      <c r="I1373" s="1">
        <f>VLOOKUP(A1373,'ADM Details FY17'!$A$3:$J$3517,10,FALSE)</f>
        <v>0</v>
      </c>
      <c r="J1373" s="1">
        <f>VLOOKUP(A1373,'ADM Details FY17'!$A$3:$K$3515,11,FALSE)</f>
        <v>0</v>
      </c>
      <c r="K1373" s="1">
        <f>VLOOKUP(A1373,'ADM Details FY17'!$A$3:$M$3515,13,FALSE)</f>
        <v>0</v>
      </c>
      <c r="L1373" s="1">
        <f>VLOOKUP(A1373,'ADM Details FY17'!$A$3:$O$3515,15,FALSE)</f>
        <v>0</v>
      </c>
      <c r="M1373" s="1">
        <f>VLOOKUP(A1373,'ADM Details FY17'!$A$3:$P$3515,16,FALSE)</f>
        <v>0</v>
      </c>
      <c r="N1373" s="1">
        <f>VLOOKUP(A1373,'ADM Details FY17'!$A$3:$Q$3515,17,FALSE)</f>
        <v>0</v>
      </c>
      <c r="O1373" s="1">
        <f>VLOOKUP(A1373,'ADM Details FY17'!$A$3:$S$3515,19,FALSE)</f>
        <v>1</v>
      </c>
      <c r="P1373" s="1">
        <f>VLOOKUP(A1373,'ADM Details FY17'!$A$3:$U$3515,21,FALSE)</f>
        <v>0</v>
      </c>
      <c r="Q1373" s="1">
        <f>VLOOKUP(A1373,'ADM Details FY17'!$A$3:$V$3515,22,FALSE)</f>
        <v>0</v>
      </c>
      <c r="R1373" s="1">
        <f>VLOOKUP(A1373,'ADM Details FY17'!$A$3:$W$3515,23,FALSE)</f>
        <v>0</v>
      </c>
      <c r="S1373" s="1">
        <f>VLOOKUP(A1373,'ADM Details FY17'!$A$3:$X$3515,24,FALSE)</f>
        <v>0</v>
      </c>
      <c r="T1373" s="1">
        <f>VLOOKUP(A1373,'ADM Details FY17'!$A$3:$Y$3515,25,FALSE)</f>
        <v>0</v>
      </c>
      <c r="U1373" s="1">
        <f>VLOOKUP(A1373,'ADM Details FY17'!$A$3:$AA$3515,27,FALSE)</f>
        <v>0</v>
      </c>
      <c r="V1373" s="1">
        <f>IFERROR(VLOOKUP(C1373,'eindex _tget pp '!$A$4:$E$615,5,FALSE),0)</f>
        <v>221.68844804605411</v>
      </c>
      <c r="W1373" s="31">
        <f>IFERROR(VLOOKUP(C1373,'eindex _tget pp '!$A$4:$F$615,6,FALSE),0)</f>
        <v>0.23748123939999999</v>
      </c>
      <c r="X1373" s="4">
        <f>IFERROR(VLOOKUP(B1373,'eschools 16'!$A$2:$F$25,6,FALSE),1)</f>
        <v>1</v>
      </c>
      <c r="Y1373" s="1">
        <f t="shared" si="105"/>
        <v>55.42</v>
      </c>
      <c r="Z1373" s="1">
        <f t="shared" si="106"/>
        <v>0</v>
      </c>
      <c r="AA1373" s="31">
        <f>IFERROR(VLOOKUP(C1373,'eindex _tget pp '!$A$4:$G$615,7,FALSE),0)</f>
        <v>0.446612911</v>
      </c>
      <c r="AB1373" s="1">
        <f>VLOOKUP(A1373,'ADM Details FY17'!$A$3:$AB$3515,28,FALSE)</f>
        <v>0</v>
      </c>
      <c r="AC1373" s="1">
        <f t="shared" si="107"/>
        <v>0</v>
      </c>
      <c r="AD1373" s="1">
        <f t="shared" si="108"/>
        <v>1</v>
      </c>
      <c r="AE1373" s="1">
        <f t="shared" si="109"/>
        <v>150</v>
      </c>
    </row>
    <row r="1374" spans="1:31" x14ac:dyDescent="0.25">
      <c r="A1374" t="str">
        <f>B1374&amp;"-"&amp;COUNTIF($B$3:B1374,B1374)</f>
        <v>318-2</v>
      </c>
      <c r="B1374">
        <v>318</v>
      </c>
      <c r="C1374" s="18">
        <f>VLOOKUP(A1374,'ADM Details FY17'!$A$3:$D$3515,4,FALSE)</f>
        <v>48116</v>
      </c>
      <c r="D1374" s="1">
        <f>VLOOKUP(A1374,'ADM Details FY17'!$A$3:$E$3515,5,FALSE)</f>
        <v>18.59</v>
      </c>
      <c r="E1374" s="1">
        <f>VLOOKUP(A1374,'ADM Details FY17'!$A$3:$F$3515,6,FALSE)</f>
        <v>0</v>
      </c>
      <c r="F1374" s="1">
        <f>VLOOKUP(A1374,'ADM Details FY17'!$A$3:$G$3515,7,FALSE)</f>
        <v>1</v>
      </c>
      <c r="G1374" s="1">
        <f>VLOOKUP(A1374,'ADM Details FY17'!$A$3:$H$3515,8,FALSE)</f>
        <v>0</v>
      </c>
      <c r="H1374" s="1">
        <f>VLOOKUP(A1374,'ADM Details FY17'!$A$3:$I$3515,9,FALSE)</f>
        <v>0</v>
      </c>
      <c r="I1374" s="1">
        <f>VLOOKUP(A1374,'ADM Details FY17'!$A$3:$J$3517,10,FALSE)</f>
        <v>0</v>
      </c>
      <c r="J1374" s="1">
        <f>VLOOKUP(A1374,'ADM Details FY17'!$A$3:$K$3515,11,FALSE)</f>
        <v>0</v>
      </c>
      <c r="K1374" s="1">
        <f>VLOOKUP(A1374,'ADM Details FY17'!$A$3:$M$3515,13,FALSE)</f>
        <v>1</v>
      </c>
      <c r="L1374" s="1">
        <f>VLOOKUP(A1374,'ADM Details FY17'!$A$3:$O$3515,15,FALSE)</f>
        <v>0</v>
      </c>
      <c r="M1374" s="1">
        <f>VLOOKUP(A1374,'ADM Details FY17'!$A$3:$P$3515,16,FALSE)</f>
        <v>0</v>
      </c>
      <c r="N1374" s="1">
        <f>VLOOKUP(A1374,'ADM Details FY17'!$A$3:$Q$3515,17,FALSE)</f>
        <v>0</v>
      </c>
      <c r="O1374" s="1">
        <f>VLOOKUP(A1374,'ADM Details FY17'!$A$3:$S$3515,19,FALSE)</f>
        <v>6.6</v>
      </c>
      <c r="P1374" s="1">
        <f>VLOOKUP(A1374,'ADM Details FY17'!$A$3:$U$3515,21,FALSE)</f>
        <v>0</v>
      </c>
      <c r="Q1374" s="1">
        <f>VLOOKUP(A1374,'ADM Details FY17'!$A$3:$V$3515,22,FALSE)</f>
        <v>0</v>
      </c>
      <c r="R1374" s="1">
        <f>VLOOKUP(A1374,'ADM Details FY17'!$A$3:$W$3515,23,FALSE)</f>
        <v>0</v>
      </c>
      <c r="S1374" s="1">
        <f>VLOOKUP(A1374,'ADM Details FY17'!$A$3:$X$3515,24,FALSE)</f>
        <v>0</v>
      </c>
      <c r="T1374" s="1">
        <f>VLOOKUP(A1374,'ADM Details FY17'!$A$3:$Y$3515,25,FALSE)</f>
        <v>0</v>
      </c>
      <c r="U1374" s="1">
        <f>VLOOKUP(A1374,'ADM Details FY17'!$A$3:$AA$3515,27,FALSE)</f>
        <v>0</v>
      </c>
      <c r="V1374" s="1">
        <f>IFERROR(VLOOKUP(C1374,'eindex _tget pp '!$A$4:$E$615,5,FALSE),0)</f>
        <v>0</v>
      </c>
      <c r="W1374" s="31">
        <f>IFERROR(VLOOKUP(C1374,'eindex _tget pp '!$A$4:$F$615,6,FALSE),0)</f>
        <v>5.46505688E-2</v>
      </c>
      <c r="X1374" s="4">
        <f>IFERROR(VLOOKUP(B1374,'eschools 16'!$A$2:$F$25,6,FALSE),1)</f>
        <v>1</v>
      </c>
      <c r="Y1374" s="1">
        <f t="shared" si="105"/>
        <v>0</v>
      </c>
      <c r="Z1374" s="1">
        <f t="shared" si="106"/>
        <v>14.86</v>
      </c>
      <c r="AA1374" s="31">
        <f>IFERROR(VLOOKUP(C1374,'eindex _tget pp '!$A$4:$G$615,7,FALSE),0)</f>
        <v>0.32018524199999998</v>
      </c>
      <c r="AB1374" s="1">
        <f>VLOOKUP(A1374,'ADM Details FY17'!$A$3:$AB$3515,28,FALSE)</f>
        <v>0</v>
      </c>
      <c r="AC1374" s="1">
        <f t="shared" si="107"/>
        <v>0</v>
      </c>
      <c r="AD1374" s="1">
        <f t="shared" si="108"/>
        <v>18.59</v>
      </c>
      <c r="AE1374" s="1">
        <f t="shared" si="109"/>
        <v>2788.5</v>
      </c>
    </row>
    <row r="1375" spans="1:31" x14ac:dyDescent="0.25">
      <c r="A1375" t="str">
        <f>B1375&amp;"-"&amp;COUNTIF($B$3:B1375,B1375)</f>
        <v>318-3</v>
      </c>
      <c r="B1375">
        <v>318</v>
      </c>
      <c r="C1375" s="18">
        <f>VLOOKUP(A1375,'ADM Details FY17'!$A$3:$D$3515,4,FALSE)</f>
        <v>48124</v>
      </c>
      <c r="D1375" s="1">
        <f>VLOOKUP(A1375,'ADM Details FY17'!$A$3:$E$3515,5,FALSE)</f>
        <v>17.98</v>
      </c>
      <c r="E1375" s="1">
        <f>VLOOKUP(A1375,'ADM Details FY17'!$A$3:$F$3515,6,FALSE)</f>
        <v>0</v>
      </c>
      <c r="F1375" s="1">
        <f>VLOOKUP(A1375,'ADM Details FY17'!$A$3:$G$3515,7,FALSE)</f>
        <v>0</v>
      </c>
      <c r="G1375" s="1">
        <f>VLOOKUP(A1375,'ADM Details FY17'!$A$3:$H$3515,8,FALSE)</f>
        <v>0</v>
      </c>
      <c r="H1375" s="1">
        <f>VLOOKUP(A1375,'ADM Details FY17'!$A$3:$I$3515,9,FALSE)</f>
        <v>0</v>
      </c>
      <c r="I1375" s="1">
        <f>VLOOKUP(A1375,'ADM Details FY17'!$A$3:$J$3517,10,FALSE)</f>
        <v>0</v>
      </c>
      <c r="J1375" s="1">
        <f>VLOOKUP(A1375,'ADM Details FY17'!$A$3:$K$3515,11,FALSE)</f>
        <v>0</v>
      </c>
      <c r="K1375" s="1">
        <f>VLOOKUP(A1375,'ADM Details FY17'!$A$3:$M$3515,13,FALSE)</f>
        <v>0</v>
      </c>
      <c r="L1375" s="1">
        <f>VLOOKUP(A1375,'ADM Details FY17'!$A$3:$O$3515,15,FALSE)</f>
        <v>0</v>
      </c>
      <c r="M1375" s="1">
        <f>VLOOKUP(A1375,'ADM Details FY17'!$A$3:$P$3515,16,FALSE)</f>
        <v>0</v>
      </c>
      <c r="N1375" s="1">
        <f>VLOOKUP(A1375,'ADM Details FY17'!$A$3:$Q$3515,17,FALSE)</f>
        <v>0</v>
      </c>
      <c r="O1375" s="1">
        <f>VLOOKUP(A1375,'ADM Details FY17'!$A$3:$S$3515,19,FALSE)</f>
        <v>5.99</v>
      </c>
      <c r="P1375" s="1">
        <f>VLOOKUP(A1375,'ADM Details FY17'!$A$3:$U$3515,21,FALSE)</f>
        <v>0</v>
      </c>
      <c r="Q1375" s="1">
        <f>VLOOKUP(A1375,'ADM Details FY17'!$A$3:$V$3515,22,FALSE)</f>
        <v>0</v>
      </c>
      <c r="R1375" s="1">
        <f>VLOOKUP(A1375,'ADM Details FY17'!$A$3:$W$3515,23,FALSE)</f>
        <v>0</v>
      </c>
      <c r="S1375" s="1">
        <f>VLOOKUP(A1375,'ADM Details FY17'!$A$3:$X$3515,24,FALSE)</f>
        <v>0</v>
      </c>
      <c r="T1375" s="1">
        <f>VLOOKUP(A1375,'ADM Details FY17'!$A$3:$Y$3515,25,FALSE)</f>
        <v>0</v>
      </c>
      <c r="U1375" s="1">
        <f>VLOOKUP(A1375,'ADM Details FY17'!$A$3:$AA$3515,27,FALSE)</f>
        <v>0</v>
      </c>
      <c r="V1375" s="1">
        <f>IFERROR(VLOOKUP(C1375,'eindex _tget pp '!$A$4:$E$615,5,FALSE),0)</f>
        <v>0</v>
      </c>
      <c r="W1375" s="31">
        <f>IFERROR(VLOOKUP(C1375,'eindex _tget pp '!$A$4:$F$615,6,FALSE),0)</f>
        <v>3.67719595E-2</v>
      </c>
      <c r="X1375" s="4">
        <f>IFERROR(VLOOKUP(B1375,'eschools 16'!$A$2:$F$25,6,FALSE),1)</f>
        <v>1</v>
      </c>
      <c r="Y1375" s="1">
        <f t="shared" si="105"/>
        <v>0</v>
      </c>
      <c r="Z1375" s="1">
        <f t="shared" si="106"/>
        <v>0</v>
      </c>
      <c r="AA1375" s="31">
        <f>IFERROR(VLOOKUP(C1375,'eindex _tget pp '!$A$4:$G$615,7,FALSE),0)</f>
        <v>0.18601177599999999</v>
      </c>
      <c r="AB1375" s="1">
        <f>VLOOKUP(A1375,'ADM Details FY17'!$A$3:$AB$3515,28,FALSE)</f>
        <v>0</v>
      </c>
      <c r="AC1375" s="1">
        <f t="shared" si="107"/>
        <v>0</v>
      </c>
      <c r="AD1375" s="1">
        <f t="shared" si="108"/>
        <v>17.98</v>
      </c>
      <c r="AE1375" s="1">
        <f t="shared" si="109"/>
        <v>2697</v>
      </c>
    </row>
    <row r="1376" spans="1:31" x14ac:dyDescent="0.25">
      <c r="A1376" t="str">
        <f>B1376&amp;"-"&amp;COUNTIF($B$3:B1376,B1376)</f>
        <v>318-4</v>
      </c>
      <c r="B1376">
        <v>318</v>
      </c>
      <c r="C1376" s="18">
        <f>VLOOKUP(A1376,'ADM Details FY17'!$A$3:$D$3515,4,FALSE)</f>
        <v>43547</v>
      </c>
      <c r="D1376" s="1">
        <f>VLOOKUP(A1376,'ADM Details FY17'!$A$3:$E$3515,5,FALSE)</f>
        <v>1</v>
      </c>
      <c r="E1376" s="1">
        <f>VLOOKUP(A1376,'ADM Details FY17'!$A$3:$F$3515,6,FALSE)</f>
        <v>0</v>
      </c>
      <c r="F1376" s="1">
        <f>VLOOKUP(A1376,'ADM Details FY17'!$A$3:$G$3515,7,FALSE)</f>
        <v>0</v>
      </c>
      <c r="G1376" s="1">
        <f>VLOOKUP(A1376,'ADM Details FY17'!$A$3:$H$3515,8,FALSE)</f>
        <v>0</v>
      </c>
      <c r="H1376" s="1">
        <f>VLOOKUP(A1376,'ADM Details FY17'!$A$3:$I$3515,9,FALSE)</f>
        <v>0</v>
      </c>
      <c r="I1376" s="1">
        <f>VLOOKUP(A1376,'ADM Details FY17'!$A$3:$J$3517,10,FALSE)</f>
        <v>0</v>
      </c>
      <c r="J1376" s="1">
        <f>VLOOKUP(A1376,'ADM Details FY17'!$A$3:$K$3515,11,FALSE)</f>
        <v>0</v>
      </c>
      <c r="K1376" s="1">
        <f>VLOOKUP(A1376,'ADM Details FY17'!$A$3:$M$3515,13,FALSE)</f>
        <v>0</v>
      </c>
      <c r="L1376" s="1">
        <f>VLOOKUP(A1376,'ADM Details FY17'!$A$3:$O$3515,15,FALSE)</f>
        <v>0</v>
      </c>
      <c r="M1376" s="1">
        <f>VLOOKUP(A1376,'ADM Details FY17'!$A$3:$P$3515,16,FALSE)</f>
        <v>0</v>
      </c>
      <c r="N1376" s="1">
        <f>VLOOKUP(A1376,'ADM Details FY17'!$A$3:$Q$3515,17,FALSE)</f>
        <v>0</v>
      </c>
      <c r="O1376" s="1">
        <f>VLOOKUP(A1376,'ADM Details FY17'!$A$3:$S$3515,19,FALSE)</f>
        <v>1</v>
      </c>
      <c r="P1376" s="1">
        <f>VLOOKUP(A1376,'ADM Details FY17'!$A$3:$U$3515,21,FALSE)</f>
        <v>0</v>
      </c>
      <c r="Q1376" s="1">
        <f>VLOOKUP(A1376,'ADM Details FY17'!$A$3:$V$3515,22,FALSE)</f>
        <v>0</v>
      </c>
      <c r="R1376" s="1">
        <f>VLOOKUP(A1376,'ADM Details FY17'!$A$3:$W$3515,23,FALSE)</f>
        <v>0</v>
      </c>
      <c r="S1376" s="1">
        <f>VLOOKUP(A1376,'ADM Details FY17'!$A$3:$X$3515,24,FALSE)</f>
        <v>0</v>
      </c>
      <c r="T1376" s="1">
        <f>VLOOKUP(A1376,'ADM Details FY17'!$A$3:$Y$3515,25,FALSE)</f>
        <v>0</v>
      </c>
      <c r="U1376" s="1">
        <f>VLOOKUP(A1376,'ADM Details FY17'!$A$3:$AA$3515,27,FALSE)</f>
        <v>0</v>
      </c>
      <c r="V1376" s="1">
        <f>IFERROR(VLOOKUP(C1376,'eindex _tget pp '!$A$4:$E$615,5,FALSE),0)</f>
        <v>0</v>
      </c>
      <c r="W1376" s="31">
        <f>IFERROR(VLOOKUP(C1376,'eindex _tget pp '!$A$4:$F$615,6,FALSE),0)</f>
        <v>2.1197661600000001E-2</v>
      </c>
      <c r="X1376" s="4">
        <f>IFERROR(VLOOKUP(B1376,'eschools 16'!$A$2:$F$25,6,FALSE),1)</f>
        <v>1</v>
      </c>
      <c r="Y1376" s="1">
        <f t="shared" si="105"/>
        <v>0</v>
      </c>
      <c r="Z1376" s="1">
        <f t="shared" si="106"/>
        <v>0</v>
      </c>
      <c r="AA1376" s="31">
        <f>IFERROR(VLOOKUP(C1376,'eindex _tget pp '!$A$4:$G$615,7,FALSE),0)</f>
        <v>0.227211151</v>
      </c>
      <c r="AB1376" s="1">
        <f>VLOOKUP(A1376,'ADM Details FY17'!$A$3:$AB$3515,28,FALSE)</f>
        <v>0</v>
      </c>
      <c r="AC1376" s="1">
        <f t="shared" si="107"/>
        <v>0</v>
      </c>
      <c r="AD1376" s="1">
        <f t="shared" si="108"/>
        <v>1</v>
      </c>
      <c r="AE1376" s="1">
        <f t="shared" si="109"/>
        <v>150</v>
      </c>
    </row>
    <row r="1377" spans="1:31" x14ac:dyDescent="0.25">
      <c r="A1377" t="str">
        <f>B1377&amp;"-"&amp;COUNTIF($B$3:B1377,B1377)</f>
        <v>318-5</v>
      </c>
      <c r="B1377">
        <v>318</v>
      </c>
      <c r="C1377" s="18">
        <f>VLOOKUP(A1377,'ADM Details FY17'!$A$3:$D$3515,4,FALSE)</f>
        <v>43562</v>
      </c>
      <c r="D1377" s="1">
        <f>VLOOKUP(A1377,'ADM Details FY17'!$A$3:$E$3515,5,FALSE)</f>
        <v>3</v>
      </c>
      <c r="E1377" s="1">
        <f>VLOOKUP(A1377,'ADM Details FY17'!$A$3:$F$3515,6,FALSE)</f>
        <v>0</v>
      </c>
      <c r="F1377" s="1">
        <f>VLOOKUP(A1377,'ADM Details FY17'!$A$3:$G$3515,7,FALSE)</f>
        <v>0</v>
      </c>
      <c r="G1377" s="1">
        <f>VLOOKUP(A1377,'ADM Details FY17'!$A$3:$H$3515,8,FALSE)</f>
        <v>0</v>
      </c>
      <c r="H1377" s="1">
        <f>VLOOKUP(A1377,'ADM Details FY17'!$A$3:$I$3515,9,FALSE)</f>
        <v>0</v>
      </c>
      <c r="I1377" s="1">
        <f>VLOOKUP(A1377,'ADM Details FY17'!$A$3:$J$3517,10,FALSE)</f>
        <v>0</v>
      </c>
      <c r="J1377" s="1">
        <f>VLOOKUP(A1377,'ADM Details FY17'!$A$3:$K$3515,11,FALSE)</f>
        <v>0</v>
      </c>
      <c r="K1377" s="1">
        <f>VLOOKUP(A1377,'ADM Details FY17'!$A$3:$M$3515,13,FALSE)</f>
        <v>0</v>
      </c>
      <c r="L1377" s="1">
        <f>VLOOKUP(A1377,'ADM Details FY17'!$A$3:$O$3515,15,FALSE)</f>
        <v>0</v>
      </c>
      <c r="M1377" s="1">
        <f>VLOOKUP(A1377,'ADM Details FY17'!$A$3:$P$3515,16,FALSE)</f>
        <v>0</v>
      </c>
      <c r="N1377" s="1">
        <f>VLOOKUP(A1377,'ADM Details FY17'!$A$3:$Q$3515,17,FALSE)</f>
        <v>0</v>
      </c>
      <c r="O1377" s="1">
        <f>VLOOKUP(A1377,'ADM Details FY17'!$A$3:$S$3515,19,FALSE)</f>
        <v>1</v>
      </c>
      <c r="P1377" s="1">
        <f>VLOOKUP(A1377,'ADM Details FY17'!$A$3:$U$3515,21,FALSE)</f>
        <v>0</v>
      </c>
      <c r="Q1377" s="1">
        <f>VLOOKUP(A1377,'ADM Details FY17'!$A$3:$V$3515,22,FALSE)</f>
        <v>0</v>
      </c>
      <c r="R1377" s="1">
        <f>VLOOKUP(A1377,'ADM Details FY17'!$A$3:$W$3515,23,FALSE)</f>
        <v>0</v>
      </c>
      <c r="S1377" s="1">
        <f>VLOOKUP(A1377,'ADM Details FY17'!$A$3:$X$3515,24,FALSE)</f>
        <v>0</v>
      </c>
      <c r="T1377" s="1">
        <f>VLOOKUP(A1377,'ADM Details FY17'!$A$3:$Y$3515,25,FALSE)</f>
        <v>0</v>
      </c>
      <c r="U1377" s="1">
        <f>VLOOKUP(A1377,'ADM Details FY17'!$A$3:$AA$3515,27,FALSE)</f>
        <v>0</v>
      </c>
      <c r="V1377" s="1">
        <f>IFERROR(VLOOKUP(C1377,'eindex _tget pp '!$A$4:$E$615,5,FALSE),0)</f>
        <v>118.39971372819718</v>
      </c>
      <c r="W1377" s="31">
        <f>IFERROR(VLOOKUP(C1377,'eindex _tget pp '!$A$4:$F$615,6,FALSE),0)</f>
        <v>2.0076204588</v>
      </c>
      <c r="X1377" s="4">
        <f>IFERROR(VLOOKUP(B1377,'eschools 16'!$A$2:$F$25,6,FALSE),1)</f>
        <v>1</v>
      </c>
      <c r="Y1377" s="1">
        <f t="shared" si="105"/>
        <v>88.8</v>
      </c>
      <c r="Z1377" s="1">
        <f t="shared" si="106"/>
        <v>0</v>
      </c>
      <c r="AA1377" s="31">
        <f>IFERROR(VLOOKUP(C1377,'eindex _tget pp '!$A$4:$G$615,7,FALSE),0)</f>
        <v>0.367776031</v>
      </c>
      <c r="AB1377" s="1">
        <f>VLOOKUP(A1377,'ADM Details FY17'!$A$3:$AB$3515,28,FALSE)</f>
        <v>0</v>
      </c>
      <c r="AC1377" s="1">
        <f t="shared" si="107"/>
        <v>0</v>
      </c>
      <c r="AD1377" s="1">
        <f t="shared" si="108"/>
        <v>3</v>
      </c>
      <c r="AE1377" s="1">
        <f t="shared" si="109"/>
        <v>450</v>
      </c>
    </row>
    <row r="1378" spans="1:31" x14ac:dyDescent="0.25">
      <c r="A1378" t="str">
        <f>B1378&amp;"-"&amp;COUNTIF($B$3:B1378,B1378)</f>
        <v>318-6</v>
      </c>
      <c r="B1378">
        <v>318</v>
      </c>
      <c r="C1378" s="18">
        <f>VLOOKUP(A1378,'ADM Details FY17'!$A$3:$D$3515,4,FALSE)</f>
        <v>43612</v>
      </c>
      <c r="D1378" s="1">
        <f>VLOOKUP(A1378,'ADM Details FY17'!$A$3:$E$3515,5,FALSE)</f>
        <v>18.21</v>
      </c>
      <c r="E1378" s="1">
        <f>VLOOKUP(A1378,'ADM Details FY17'!$A$3:$F$3515,6,FALSE)</f>
        <v>0</v>
      </c>
      <c r="F1378" s="1">
        <f>VLOOKUP(A1378,'ADM Details FY17'!$A$3:$G$3515,7,FALSE)</f>
        <v>1</v>
      </c>
      <c r="G1378" s="1">
        <f>VLOOKUP(A1378,'ADM Details FY17'!$A$3:$H$3515,8,FALSE)</f>
        <v>0</v>
      </c>
      <c r="H1378" s="1">
        <f>VLOOKUP(A1378,'ADM Details FY17'!$A$3:$I$3515,9,FALSE)</f>
        <v>0</v>
      </c>
      <c r="I1378" s="1">
        <f>VLOOKUP(A1378,'ADM Details FY17'!$A$3:$J$3517,10,FALSE)</f>
        <v>0</v>
      </c>
      <c r="J1378" s="1">
        <f>VLOOKUP(A1378,'ADM Details FY17'!$A$3:$K$3515,11,FALSE)</f>
        <v>1</v>
      </c>
      <c r="K1378" s="1">
        <f>VLOOKUP(A1378,'ADM Details FY17'!$A$3:$M$3515,13,FALSE)</f>
        <v>0</v>
      </c>
      <c r="L1378" s="1">
        <f>VLOOKUP(A1378,'ADM Details FY17'!$A$3:$O$3515,15,FALSE)</f>
        <v>0</v>
      </c>
      <c r="M1378" s="1">
        <f>VLOOKUP(A1378,'ADM Details FY17'!$A$3:$P$3515,16,FALSE)</f>
        <v>0</v>
      </c>
      <c r="N1378" s="1">
        <f>VLOOKUP(A1378,'ADM Details FY17'!$A$3:$Q$3515,17,FALSE)</f>
        <v>0</v>
      </c>
      <c r="O1378" s="1">
        <f>VLOOKUP(A1378,'ADM Details FY17'!$A$3:$S$3515,19,FALSE)</f>
        <v>8</v>
      </c>
      <c r="P1378" s="1">
        <f>VLOOKUP(A1378,'ADM Details FY17'!$A$3:$U$3515,21,FALSE)</f>
        <v>0</v>
      </c>
      <c r="Q1378" s="1">
        <f>VLOOKUP(A1378,'ADM Details FY17'!$A$3:$V$3515,22,FALSE)</f>
        <v>0</v>
      </c>
      <c r="R1378" s="1">
        <f>VLOOKUP(A1378,'ADM Details FY17'!$A$3:$W$3515,23,FALSE)</f>
        <v>0</v>
      </c>
      <c r="S1378" s="1">
        <f>VLOOKUP(A1378,'ADM Details FY17'!$A$3:$X$3515,24,FALSE)</f>
        <v>0</v>
      </c>
      <c r="T1378" s="1">
        <f>VLOOKUP(A1378,'ADM Details FY17'!$A$3:$Y$3515,25,FALSE)</f>
        <v>0</v>
      </c>
      <c r="U1378" s="1">
        <f>VLOOKUP(A1378,'ADM Details FY17'!$A$3:$AA$3515,27,FALSE)</f>
        <v>0</v>
      </c>
      <c r="V1378" s="1">
        <f>IFERROR(VLOOKUP(C1378,'eindex _tget pp '!$A$4:$E$615,5,FALSE),0)</f>
        <v>0</v>
      </c>
      <c r="W1378" s="31">
        <f>IFERROR(VLOOKUP(C1378,'eindex _tget pp '!$A$4:$F$615,6,FALSE),0)</f>
        <v>0.45239227970000001</v>
      </c>
      <c r="X1378" s="4">
        <f>IFERROR(VLOOKUP(B1378,'eschools 16'!$A$2:$F$25,6,FALSE),1)</f>
        <v>1</v>
      </c>
      <c r="Y1378" s="1">
        <f t="shared" si="105"/>
        <v>0</v>
      </c>
      <c r="Z1378" s="1">
        <f t="shared" si="106"/>
        <v>0</v>
      </c>
      <c r="AA1378" s="31">
        <f>IFERROR(VLOOKUP(C1378,'eindex _tget pp '!$A$4:$G$615,7,FALSE),0)</f>
        <v>0.29592442099999999</v>
      </c>
      <c r="AB1378" s="1">
        <f>VLOOKUP(A1378,'ADM Details FY17'!$A$3:$AB$3515,28,FALSE)</f>
        <v>0</v>
      </c>
      <c r="AC1378" s="1">
        <f t="shared" si="107"/>
        <v>0</v>
      </c>
      <c r="AD1378" s="1">
        <f t="shared" si="108"/>
        <v>18.21</v>
      </c>
      <c r="AE1378" s="1">
        <f t="shared" si="109"/>
        <v>2731.5</v>
      </c>
    </row>
    <row r="1379" spans="1:31" x14ac:dyDescent="0.25">
      <c r="A1379" t="str">
        <f>B1379&amp;"-"&amp;COUNTIF($B$3:B1379,B1379)</f>
        <v>318-7</v>
      </c>
      <c r="B1379">
        <v>318</v>
      </c>
      <c r="C1379" s="18">
        <f>VLOOKUP(A1379,'ADM Details FY17'!$A$3:$D$3515,4,FALSE)</f>
        <v>43646</v>
      </c>
      <c r="D1379" s="1">
        <f>VLOOKUP(A1379,'ADM Details FY17'!$A$3:$E$3515,5,FALSE)</f>
        <v>2.99</v>
      </c>
      <c r="E1379" s="1">
        <f>VLOOKUP(A1379,'ADM Details FY17'!$A$3:$F$3515,6,FALSE)</f>
        <v>0</v>
      </c>
      <c r="F1379" s="1">
        <f>VLOOKUP(A1379,'ADM Details FY17'!$A$3:$G$3515,7,FALSE)</f>
        <v>0</v>
      </c>
      <c r="G1379" s="1">
        <f>VLOOKUP(A1379,'ADM Details FY17'!$A$3:$H$3515,8,FALSE)</f>
        <v>0</v>
      </c>
      <c r="H1379" s="1">
        <f>VLOOKUP(A1379,'ADM Details FY17'!$A$3:$I$3515,9,FALSE)</f>
        <v>0</v>
      </c>
      <c r="I1379" s="1">
        <f>VLOOKUP(A1379,'ADM Details FY17'!$A$3:$J$3517,10,FALSE)</f>
        <v>0</v>
      </c>
      <c r="J1379" s="1">
        <f>VLOOKUP(A1379,'ADM Details FY17'!$A$3:$K$3515,11,FALSE)</f>
        <v>0</v>
      </c>
      <c r="K1379" s="1">
        <f>VLOOKUP(A1379,'ADM Details FY17'!$A$3:$M$3515,13,FALSE)</f>
        <v>0</v>
      </c>
      <c r="L1379" s="1">
        <f>VLOOKUP(A1379,'ADM Details FY17'!$A$3:$O$3515,15,FALSE)</f>
        <v>0</v>
      </c>
      <c r="M1379" s="1">
        <f>VLOOKUP(A1379,'ADM Details FY17'!$A$3:$P$3515,16,FALSE)</f>
        <v>0</v>
      </c>
      <c r="N1379" s="1">
        <f>VLOOKUP(A1379,'ADM Details FY17'!$A$3:$Q$3515,17,FALSE)</f>
        <v>0</v>
      </c>
      <c r="O1379" s="1">
        <f>VLOOKUP(A1379,'ADM Details FY17'!$A$3:$S$3515,19,FALSE)</f>
        <v>1.99</v>
      </c>
      <c r="P1379" s="1">
        <f>VLOOKUP(A1379,'ADM Details FY17'!$A$3:$U$3515,21,FALSE)</f>
        <v>0</v>
      </c>
      <c r="Q1379" s="1">
        <f>VLOOKUP(A1379,'ADM Details FY17'!$A$3:$V$3515,22,FALSE)</f>
        <v>0</v>
      </c>
      <c r="R1379" s="1">
        <f>VLOOKUP(A1379,'ADM Details FY17'!$A$3:$W$3515,23,FALSE)</f>
        <v>0</v>
      </c>
      <c r="S1379" s="1">
        <f>VLOOKUP(A1379,'ADM Details FY17'!$A$3:$X$3515,24,FALSE)</f>
        <v>0</v>
      </c>
      <c r="T1379" s="1">
        <f>VLOOKUP(A1379,'ADM Details FY17'!$A$3:$Y$3515,25,FALSE)</f>
        <v>0</v>
      </c>
      <c r="U1379" s="1">
        <f>VLOOKUP(A1379,'ADM Details FY17'!$A$3:$AA$3515,27,FALSE)</f>
        <v>0</v>
      </c>
      <c r="V1379" s="1">
        <f>IFERROR(VLOOKUP(C1379,'eindex _tget pp '!$A$4:$E$615,5,FALSE),0)</f>
        <v>0</v>
      </c>
      <c r="W1379" s="31">
        <f>IFERROR(VLOOKUP(C1379,'eindex _tget pp '!$A$4:$F$615,6,FALSE),0)</f>
        <v>4.9482196800000003E-2</v>
      </c>
      <c r="X1379" s="4">
        <f>IFERROR(VLOOKUP(B1379,'eschools 16'!$A$2:$F$25,6,FALSE),1)</f>
        <v>1</v>
      </c>
      <c r="Y1379" s="1">
        <f t="shared" si="105"/>
        <v>0</v>
      </c>
      <c r="Z1379" s="1">
        <f t="shared" si="106"/>
        <v>0</v>
      </c>
      <c r="AA1379" s="31">
        <f>IFERROR(VLOOKUP(C1379,'eindex _tget pp '!$A$4:$G$615,7,FALSE),0)</f>
        <v>6.4183744000000001E-2</v>
      </c>
      <c r="AB1379" s="1">
        <f>VLOOKUP(A1379,'ADM Details FY17'!$A$3:$AB$3515,28,FALSE)</f>
        <v>0</v>
      </c>
      <c r="AC1379" s="1">
        <f t="shared" si="107"/>
        <v>0</v>
      </c>
      <c r="AD1379" s="1">
        <f t="shared" si="108"/>
        <v>2.99</v>
      </c>
      <c r="AE1379" s="1">
        <f t="shared" si="109"/>
        <v>448.50000000000006</v>
      </c>
    </row>
    <row r="1380" spans="1:31" x14ac:dyDescent="0.25">
      <c r="A1380" t="str">
        <f>B1380&amp;"-"&amp;COUNTIF($B$3:B1380,B1380)</f>
        <v>318-8</v>
      </c>
      <c r="B1380">
        <v>318</v>
      </c>
      <c r="C1380" s="18">
        <f>VLOOKUP(A1380,'ADM Details FY17'!$A$3:$D$3515,4,FALSE)</f>
        <v>43653</v>
      </c>
      <c r="D1380" s="1">
        <f>VLOOKUP(A1380,'ADM Details FY17'!$A$3:$E$3515,5,FALSE)</f>
        <v>0.99</v>
      </c>
      <c r="E1380" s="1">
        <f>VLOOKUP(A1380,'ADM Details FY17'!$A$3:$F$3515,6,FALSE)</f>
        <v>0</v>
      </c>
      <c r="F1380" s="1">
        <f>VLOOKUP(A1380,'ADM Details FY17'!$A$3:$G$3515,7,FALSE)</f>
        <v>0</v>
      </c>
      <c r="G1380" s="1">
        <f>VLOOKUP(A1380,'ADM Details FY17'!$A$3:$H$3515,8,FALSE)</f>
        <v>0</v>
      </c>
      <c r="H1380" s="1">
        <f>VLOOKUP(A1380,'ADM Details FY17'!$A$3:$I$3515,9,FALSE)</f>
        <v>0</v>
      </c>
      <c r="I1380" s="1">
        <f>VLOOKUP(A1380,'ADM Details FY17'!$A$3:$J$3517,10,FALSE)</f>
        <v>0</v>
      </c>
      <c r="J1380" s="1">
        <f>VLOOKUP(A1380,'ADM Details FY17'!$A$3:$K$3515,11,FALSE)</f>
        <v>0</v>
      </c>
      <c r="K1380" s="1">
        <f>VLOOKUP(A1380,'ADM Details FY17'!$A$3:$M$3515,13,FALSE)</f>
        <v>0</v>
      </c>
      <c r="L1380" s="1">
        <f>VLOOKUP(A1380,'ADM Details FY17'!$A$3:$O$3515,15,FALSE)</f>
        <v>0</v>
      </c>
      <c r="M1380" s="1">
        <f>VLOOKUP(A1380,'ADM Details FY17'!$A$3:$P$3515,16,FALSE)</f>
        <v>0</v>
      </c>
      <c r="N1380" s="1">
        <f>VLOOKUP(A1380,'ADM Details FY17'!$A$3:$Q$3515,17,FALSE)</f>
        <v>0</v>
      </c>
      <c r="O1380" s="1">
        <f>VLOOKUP(A1380,'ADM Details FY17'!$A$3:$S$3515,19,FALSE)</f>
        <v>0.99</v>
      </c>
      <c r="P1380" s="1">
        <f>VLOOKUP(A1380,'ADM Details FY17'!$A$3:$U$3515,21,FALSE)</f>
        <v>0</v>
      </c>
      <c r="Q1380" s="1">
        <f>VLOOKUP(A1380,'ADM Details FY17'!$A$3:$V$3515,22,FALSE)</f>
        <v>0</v>
      </c>
      <c r="R1380" s="1">
        <f>VLOOKUP(A1380,'ADM Details FY17'!$A$3:$W$3515,23,FALSE)</f>
        <v>0</v>
      </c>
      <c r="S1380" s="1">
        <f>VLOOKUP(A1380,'ADM Details FY17'!$A$3:$X$3515,24,FALSE)</f>
        <v>0</v>
      </c>
      <c r="T1380" s="1">
        <f>VLOOKUP(A1380,'ADM Details FY17'!$A$3:$Y$3515,25,FALSE)</f>
        <v>0</v>
      </c>
      <c r="U1380" s="1">
        <f>VLOOKUP(A1380,'ADM Details FY17'!$A$3:$AA$3515,27,FALSE)</f>
        <v>0</v>
      </c>
      <c r="V1380" s="1">
        <f>IFERROR(VLOOKUP(C1380,'eindex _tget pp '!$A$4:$E$615,5,FALSE),0)</f>
        <v>6.7757745547834709</v>
      </c>
      <c r="W1380" s="31">
        <f>IFERROR(VLOOKUP(C1380,'eindex _tget pp '!$A$4:$F$615,6,FALSE),0)</f>
        <v>1.0190333101</v>
      </c>
      <c r="X1380" s="4">
        <f>IFERROR(VLOOKUP(B1380,'eschools 16'!$A$2:$F$25,6,FALSE),1)</f>
        <v>1</v>
      </c>
      <c r="Y1380" s="1">
        <f t="shared" si="105"/>
        <v>1.68</v>
      </c>
      <c r="Z1380" s="1">
        <f t="shared" si="106"/>
        <v>0</v>
      </c>
      <c r="AA1380" s="31">
        <f>IFERROR(VLOOKUP(C1380,'eindex _tget pp '!$A$4:$G$615,7,FALSE),0)</f>
        <v>0.31807660900000001</v>
      </c>
      <c r="AB1380" s="1">
        <f>VLOOKUP(A1380,'ADM Details FY17'!$A$3:$AB$3515,28,FALSE)</f>
        <v>0</v>
      </c>
      <c r="AC1380" s="1">
        <f t="shared" si="107"/>
        <v>0</v>
      </c>
      <c r="AD1380" s="1">
        <f t="shared" si="108"/>
        <v>0.99</v>
      </c>
      <c r="AE1380" s="1">
        <f t="shared" si="109"/>
        <v>148.5</v>
      </c>
    </row>
    <row r="1381" spans="1:31" x14ac:dyDescent="0.25">
      <c r="A1381" t="str">
        <f>B1381&amp;"-"&amp;COUNTIF($B$3:B1381,B1381)</f>
        <v>318-9</v>
      </c>
      <c r="B1381">
        <v>318</v>
      </c>
      <c r="C1381" s="18">
        <f>VLOOKUP(A1381,'ADM Details FY17'!$A$3:$D$3515,4,FALSE)</f>
        <v>48470</v>
      </c>
      <c r="D1381" s="1">
        <f>VLOOKUP(A1381,'ADM Details FY17'!$A$3:$E$3515,5,FALSE)</f>
        <v>3</v>
      </c>
      <c r="E1381" s="1">
        <f>VLOOKUP(A1381,'ADM Details FY17'!$A$3:$F$3515,6,FALSE)</f>
        <v>0</v>
      </c>
      <c r="F1381" s="1">
        <f>VLOOKUP(A1381,'ADM Details FY17'!$A$3:$G$3515,7,FALSE)</f>
        <v>0</v>
      </c>
      <c r="G1381" s="1">
        <f>VLOOKUP(A1381,'ADM Details FY17'!$A$3:$H$3515,8,FALSE)</f>
        <v>0</v>
      </c>
      <c r="H1381" s="1">
        <f>VLOOKUP(A1381,'ADM Details FY17'!$A$3:$I$3515,9,FALSE)</f>
        <v>0</v>
      </c>
      <c r="I1381" s="1">
        <f>VLOOKUP(A1381,'ADM Details FY17'!$A$3:$J$3517,10,FALSE)</f>
        <v>0</v>
      </c>
      <c r="J1381" s="1">
        <f>VLOOKUP(A1381,'ADM Details FY17'!$A$3:$K$3515,11,FALSE)</f>
        <v>0</v>
      </c>
      <c r="K1381" s="1">
        <f>VLOOKUP(A1381,'ADM Details FY17'!$A$3:$M$3515,13,FALSE)</f>
        <v>0</v>
      </c>
      <c r="L1381" s="1">
        <f>VLOOKUP(A1381,'ADM Details FY17'!$A$3:$O$3515,15,FALSE)</f>
        <v>0</v>
      </c>
      <c r="M1381" s="1">
        <f>VLOOKUP(A1381,'ADM Details FY17'!$A$3:$P$3515,16,FALSE)</f>
        <v>0</v>
      </c>
      <c r="N1381" s="1">
        <f>VLOOKUP(A1381,'ADM Details FY17'!$A$3:$Q$3515,17,FALSE)</f>
        <v>0</v>
      </c>
      <c r="O1381" s="1">
        <f>VLOOKUP(A1381,'ADM Details FY17'!$A$3:$S$3515,19,FALSE)</f>
        <v>2</v>
      </c>
      <c r="P1381" s="1">
        <f>VLOOKUP(A1381,'ADM Details FY17'!$A$3:$U$3515,21,FALSE)</f>
        <v>0</v>
      </c>
      <c r="Q1381" s="1">
        <f>VLOOKUP(A1381,'ADM Details FY17'!$A$3:$V$3515,22,FALSE)</f>
        <v>0</v>
      </c>
      <c r="R1381" s="1">
        <f>VLOOKUP(A1381,'ADM Details FY17'!$A$3:$W$3515,23,FALSE)</f>
        <v>0</v>
      </c>
      <c r="S1381" s="1">
        <f>VLOOKUP(A1381,'ADM Details FY17'!$A$3:$X$3515,24,FALSE)</f>
        <v>0</v>
      </c>
      <c r="T1381" s="1">
        <f>VLOOKUP(A1381,'ADM Details FY17'!$A$3:$Y$3515,25,FALSE)</f>
        <v>0</v>
      </c>
      <c r="U1381" s="1">
        <f>VLOOKUP(A1381,'ADM Details FY17'!$A$3:$AA$3515,27,FALSE)</f>
        <v>0</v>
      </c>
      <c r="V1381" s="1">
        <f>IFERROR(VLOOKUP(C1381,'eindex _tget pp '!$A$4:$E$615,5,FALSE),0)</f>
        <v>0</v>
      </c>
      <c r="W1381" s="31">
        <f>IFERROR(VLOOKUP(C1381,'eindex _tget pp '!$A$4:$F$615,6,FALSE),0)</f>
        <v>0.1766471687</v>
      </c>
      <c r="X1381" s="4">
        <f>IFERROR(VLOOKUP(B1381,'eschools 16'!$A$2:$F$25,6,FALSE),1)</f>
        <v>1</v>
      </c>
      <c r="Y1381" s="1">
        <f t="shared" si="105"/>
        <v>0</v>
      </c>
      <c r="Z1381" s="1">
        <f t="shared" si="106"/>
        <v>0</v>
      </c>
      <c r="AA1381" s="31">
        <f>IFERROR(VLOOKUP(C1381,'eindex _tget pp '!$A$4:$G$615,7,FALSE),0)</f>
        <v>0.274044766</v>
      </c>
      <c r="AB1381" s="1">
        <f>VLOOKUP(A1381,'ADM Details FY17'!$A$3:$AB$3515,28,FALSE)</f>
        <v>0</v>
      </c>
      <c r="AC1381" s="1">
        <f t="shared" si="107"/>
        <v>0</v>
      </c>
      <c r="AD1381" s="1">
        <f t="shared" si="108"/>
        <v>3</v>
      </c>
      <c r="AE1381" s="1">
        <f t="shared" si="109"/>
        <v>450</v>
      </c>
    </row>
    <row r="1382" spans="1:31" x14ac:dyDescent="0.25">
      <c r="A1382" t="str">
        <f>B1382&amp;"-"&amp;COUNTIF($B$3:B1382,B1382)</f>
        <v>318-10</v>
      </c>
      <c r="B1382">
        <v>318</v>
      </c>
      <c r="C1382" s="18">
        <f>VLOOKUP(A1382,'ADM Details FY17'!$A$3:$D$3515,4,FALSE)</f>
        <v>45856</v>
      </c>
      <c r="D1382" s="1">
        <f>VLOOKUP(A1382,'ADM Details FY17'!$A$3:$E$3515,5,FALSE)</f>
        <v>1</v>
      </c>
      <c r="E1382" s="1">
        <f>VLOOKUP(A1382,'ADM Details FY17'!$A$3:$F$3515,6,FALSE)</f>
        <v>0</v>
      </c>
      <c r="F1382" s="1">
        <f>VLOOKUP(A1382,'ADM Details FY17'!$A$3:$G$3515,7,FALSE)</f>
        <v>0</v>
      </c>
      <c r="G1382" s="1">
        <f>VLOOKUP(A1382,'ADM Details FY17'!$A$3:$H$3515,8,FALSE)</f>
        <v>0</v>
      </c>
      <c r="H1382" s="1">
        <f>VLOOKUP(A1382,'ADM Details FY17'!$A$3:$I$3515,9,FALSE)</f>
        <v>0</v>
      </c>
      <c r="I1382" s="1">
        <f>VLOOKUP(A1382,'ADM Details FY17'!$A$3:$J$3517,10,FALSE)</f>
        <v>0</v>
      </c>
      <c r="J1382" s="1">
        <f>VLOOKUP(A1382,'ADM Details FY17'!$A$3:$K$3515,11,FALSE)</f>
        <v>0</v>
      </c>
      <c r="K1382" s="1">
        <f>VLOOKUP(A1382,'ADM Details FY17'!$A$3:$M$3515,13,FALSE)</f>
        <v>0</v>
      </c>
      <c r="L1382" s="1">
        <f>VLOOKUP(A1382,'ADM Details FY17'!$A$3:$O$3515,15,FALSE)</f>
        <v>0</v>
      </c>
      <c r="M1382" s="1">
        <f>VLOOKUP(A1382,'ADM Details FY17'!$A$3:$P$3515,16,FALSE)</f>
        <v>0</v>
      </c>
      <c r="N1382" s="1">
        <f>VLOOKUP(A1382,'ADM Details FY17'!$A$3:$Q$3515,17,FALSE)</f>
        <v>0</v>
      </c>
      <c r="O1382" s="1">
        <f>VLOOKUP(A1382,'ADM Details FY17'!$A$3:$S$3515,19,FALSE)</f>
        <v>0</v>
      </c>
      <c r="P1382" s="1">
        <f>VLOOKUP(A1382,'ADM Details FY17'!$A$3:$U$3515,21,FALSE)</f>
        <v>0</v>
      </c>
      <c r="Q1382" s="1">
        <f>VLOOKUP(A1382,'ADM Details FY17'!$A$3:$V$3515,22,FALSE)</f>
        <v>0</v>
      </c>
      <c r="R1382" s="1">
        <f>VLOOKUP(A1382,'ADM Details FY17'!$A$3:$W$3515,23,FALSE)</f>
        <v>0</v>
      </c>
      <c r="S1382" s="1">
        <f>VLOOKUP(A1382,'ADM Details FY17'!$A$3:$X$3515,24,FALSE)</f>
        <v>0</v>
      </c>
      <c r="T1382" s="1">
        <f>VLOOKUP(A1382,'ADM Details FY17'!$A$3:$Y$3515,25,FALSE)</f>
        <v>0</v>
      </c>
      <c r="U1382" s="1">
        <f>VLOOKUP(A1382,'ADM Details FY17'!$A$3:$AA$3515,27,FALSE)</f>
        <v>0</v>
      </c>
      <c r="V1382" s="1">
        <f>IFERROR(VLOOKUP(C1382,'eindex _tget pp '!$A$4:$E$615,5,FALSE),0)</f>
        <v>333.08078758645331</v>
      </c>
      <c r="W1382" s="31">
        <f>IFERROR(VLOOKUP(C1382,'eindex _tget pp '!$A$4:$F$615,6,FALSE),0)</f>
        <v>1.1322056169000001</v>
      </c>
      <c r="X1382" s="4">
        <f>IFERROR(VLOOKUP(B1382,'eschools 16'!$A$2:$F$25,6,FALSE),1)</f>
        <v>1</v>
      </c>
      <c r="Y1382" s="1">
        <f t="shared" si="105"/>
        <v>83.27</v>
      </c>
      <c r="Z1382" s="1">
        <f t="shared" si="106"/>
        <v>0</v>
      </c>
      <c r="AA1382" s="31">
        <f>IFERROR(VLOOKUP(C1382,'eindex _tget pp '!$A$4:$G$615,7,FALSE),0)</f>
        <v>0.47464993100000002</v>
      </c>
      <c r="AB1382" s="1">
        <f>VLOOKUP(A1382,'ADM Details FY17'!$A$3:$AB$3515,28,FALSE)</f>
        <v>0</v>
      </c>
      <c r="AC1382" s="1">
        <f t="shared" si="107"/>
        <v>0</v>
      </c>
      <c r="AD1382" s="1">
        <f t="shared" si="108"/>
        <v>1</v>
      </c>
      <c r="AE1382" s="1">
        <f t="shared" si="109"/>
        <v>150</v>
      </c>
    </row>
    <row r="1383" spans="1:31" x14ac:dyDescent="0.25">
      <c r="A1383" t="str">
        <f>B1383&amp;"-"&amp;COUNTIF($B$3:B1383,B1383)</f>
        <v>318-11</v>
      </c>
      <c r="B1383">
        <v>318</v>
      </c>
      <c r="C1383" s="18">
        <f>VLOOKUP(A1383,'ADM Details FY17'!$A$3:$D$3515,4,FALSE)</f>
        <v>45286</v>
      </c>
      <c r="D1383" s="1">
        <f>VLOOKUP(A1383,'ADM Details FY17'!$A$3:$E$3515,5,FALSE)</f>
        <v>1.04</v>
      </c>
      <c r="E1383" s="1">
        <f>VLOOKUP(A1383,'ADM Details FY17'!$A$3:$F$3515,6,FALSE)</f>
        <v>0</v>
      </c>
      <c r="F1383" s="1">
        <f>VLOOKUP(A1383,'ADM Details FY17'!$A$3:$G$3515,7,FALSE)</f>
        <v>0</v>
      </c>
      <c r="G1383" s="1">
        <f>VLOOKUP(A1383,'ADM Details FY17'!$A$3:$H$3515,8,FALSE)</f>
        <v>0</v>
      </c>
      <c r="H1383" s="1">
        <f>VLOOKUP(A1383,'ADM Details FY17'!$A$3:$I$3515,9,FALSE)</f>
        <v>0</v>
      </c>
      <c r="I1383" s="1">
        <f>VLOOKUP(A1383,'ADM Details FY17'!$A$3:$J$3517,10,FALSE)</f>
        <v>0</v>
      </c>
      <c r="J1383" s="1">
        <f>VLOOKUP(A1383,'ADM Details FY17'!$A$3:$K$3515,11,FALSE)</f>
        <v>0</v>
      </c>
      <c r="K1383" s="1">
        <f>VLOOKUP(A1383,'ADM Details FY17'!$A$3:$M$3515,13,FALSE)</f>
        <v>0</v>
      </c>
      <c r="L1383" s="1">
        <f>VLOOKUP(A1383,'ADM Details FY17'!$A$3:$O$3515,15,FALSE)</f>
        <v>0</v>
      </c>
      <c r="M1383" s="1">
        <f>VLOOKUP(A1383,'ADM Details FY17'!$A$3:$P$3515,16,FALSE)</f>
        <v>0</v>
      </c>
      <c r="N1383" s="1">
        <f>VLOOKUP(A1383,'ADM Details FY17'!$A$3:$Q$3515,17,FALSE)</f>
        <v>0</v>
      </c>
      <c r="O1383" s="1">
        <f>VLOOKUP(A1383,'ADM Details FY17'!$A$3:$S$3515,19,FALSE)</f>
        <v>0</v>
      </c>
      <c r="P1383" s="1">
        <f>VLOOKUP(A1383,'ADM Details FY17'!$A$3:$U$3515,21,FALSE)</f>
        <v>0</v>
      </c>
      <c r="Q1383" s="1">
        <f>VLOOKUP(A1383,'ADM Details FY17'!$A$3:$V$3515,22,FALSE)</f>
        <v>0</v>
      </c>
      <c r="R1383" s="1">
        <f>VLOOKUP(A1383,'ADM Details FY17'!$A$3:$W$3515,23,FALSE)</f>
        <v>0</v>
      </c>
      <c r="S1383" s="1">
        <f>VLOOKUP(A1383,'ADM Details FY17'!$A$3:$X$3515,24,FALSE)</f>
        <v>0</v>
      </c>
      <c r="T1383" s="1">
        <f>VLOOKUP(A1383,'ADM Details FY17'!$A$3:$Y$3515,25,FALSE)</f>
        <v>0</v>
      </c>
      <c r="U1383" s="1">
        <f>VLOOKUP(A1383,'ADM Details FY17'!$A$3:$AA$3515,27,FALSE)</f>
        <v>0</v>
      </c>
      <c r="V1383" s="1">
        <f>IFERROR(VLOOKUP(C1383,'eindex _tget pp '!$A$4:$E$615,5,FALSE),0)</f>
        <v>0</v>
      </c>
      <c r="W1383" s="31">
        <f>IFERROR(VLOOKUP(C1383,'eindex _tget pp '!$A$4:$F$615,6,FALSE),0)</f>
        <v>6.1696633000000002E-3</v>
      </c>
      <c r="X1383" s="4">
        <f>IFERROR(VLOOKUP(B1383,'eschools 16'!$A$2:$F$25,6,FALSE),1)</f>
        <v>1</v>
      </c>
      <c r="Y1383" s="1">
        <f t="shared" si="105"/>
        <v>0</v>
      </c>
      <c r="Z1383" s="1">
        <f t="shared" si="106"/>
        <v>0</v>
      </c>
      <c r="AA1383" s="31">
        <f>IFERROR(VLOOKUP(C1383,'eindex _tget pp '!$A$4:$G$615,7,FALSE),0)</f>
        <v>0.05</v>
      </c>
      <c r="AB1383" s="1">
        <f>VLOOKUP(A1383,'ADM Details FY17'!$A$3:$AB$3515,28,FALSE)</f>
        <v>0</v>
      </c>
      <c r="AC1383" s="1">
        <f t="shared" si="107"/>
        <v>0</v>
      </c>
      <c r="AD1383" s="1">
        <f t="shared" si="108"/>
        <v>1.04</v>
      </c>
      <c r="AE1383" s="1">
        <f t="shared" si="109"/>
        <v>156</v>
      </c>
    </row>
    <row r="1384" spans="1:31" x14ac:dyDescent="0.25">
      <c r="A1384" t="str">
        <f>B1384&amp;"-"&amp;COUNTIF($B$3:B1384,B1384)</f>
        <v>318-12</v>
      </c>
      <c r="B1384">
        <v>318</v>
      </c>
      <c r="C1384" s="18">
        <f>VLOOKUP(A1384,'ADM Details FY17'!$A$3:$D$3515,4,FALSE)</f>
        <v>48132</v>
      </c>
      <c r="D1384" s="1">
        <f>VLOOKUP(A1384,'ADM Details FY17'!$A$3:$E$3515,5,FALSE)</f>
        <v>2</v>
      </c>
      <c r="E1384" s="1">
        <f>VLOOKUP(A1384,'ADM Details FY17'!$A$3:$F$3515,6,FALSE)</f>
        <v>0</v>
      </c>
      <c r="F1384" s="1">
        <f>VLOOKUP(A1384,'ADM Details FY17'!$A$3:$G$3515,7,FALSE)</f>
        <v>0</v>
      </c>
      <c r="G1384" s="1">
        <f>VLOOKUP(A1384,'ADM Details FY17'!$A$3:$H$3515,8,FALSE)</f>
        <v>0</v>
      </c>
      <c r="H1384" s="1">
        <f>VLOOKUP(A1384,'ADM Details FY17'!$A$3:$I$3515,9,FALSE)</f>
        <v>0</v>
      </c>
      <c r="I1384" s="1">
        <f>VLOOKUP(A1384,'ADM Details FY17'!$A$3:$J$3517,10,FALSE)</f>
        <v>0</v>
      </c>
      <c r="J1384" s="1">
        <f>VLOOKUP(A1384,'ADM Details FY17'!$A$3:$K$3515,11,FALSE)</f>
        <v>0</v>
      </c>
      <c r="K1384" s="1">
        <f>VLOOKUP(A1384,'ADM Details FY17'!$A$3:$M$3515,13,FALSE)</f>
        <v>0</v>
      </c>
      <c r="L1384" s="1">
        <f>VLOOKUP(A1384,'ADM Details FY17'!$A$3:$O$3515,15,FALSE)</f>
        <v>0</v>
      </c>
      <c r="M1384" s="1">
        <f>VLOOKUP(A1384,'ADM Details FY17'!$A$3:$P$3515,16,FALSE)</f>
        <v>0</v>
      </c>
      <c r="N1384" s="1">
        <f>VLOOKUP(A1384,'ADM Details FY17'!$A$3:$Q$3515,17,FALSE)</f>
        <v>0</v>
      </c>
      <c r="O1384" s="1">
        <f>VLOOKUP(A1384,'ADM Details FY17'!$A$3:$S$3515,19,FALSE)</f>
        <v>2</v>
      </c>
      <c r="P1384" s="1">
        <f>VLOOKUP(A1384,'ADM Details FY17'!$A$3:$U$3515,21,FALSE)</f>
        <v>0</v>
      </c>
      <c r="Q1384" s="1">
        <f>VLOOKUP(A1384,'ADM Details FY17'!$A$3:$V$3515,22,FALSE)</f>
        <v>0</v>
      </c>
      <c r="R1384" s="1">
        <f>VLOOKUP(A1384,'ADM Details FY17'!$A$3:$W$3515,23,FALSE)</f>
        <v>0</v>
      </c>
      <c r="S1384" s="1">
        <f>VLOOKUP(A1384,'ADM Details FY17'!$A$3:$X$3515,24,FALSE)</f>
        <v>0</v>
      </c>
      <c r="T1384" s="1">
        <f>VLOOKUP(A1384,'ADM Details FY17'!$A$3:$Y$3515,25,FALSE)</f>
        <v>0</v>
      </c>
      <c r="U1384" s="1">
        <f>VLOOKUP(A1384,'ADM Details FY17'!$A$3:$AA$3515,27,FALSE)</f>
        <v>0</v>
      </c>
      <c r="V1384" s="1">
        <f>IFERROR(VLOOKUP(C1384,'eindex _tget pp '!$A$4:$E$615,5,FALSE),0)</f>
        <v>1478.8463016235812</v>
      </c>
      <c r="W1384" s="31">
        <f>IFERROR(VLOOKUP(C1384,'eindex _tget pp '!$A$4:$F$615,6,FALSE),0)</f>
        <v>0.97735848670000003</v>
      </c>
      <c r="X1384" s="4">
        <f>IFERROR(VLOOKUP(B1384,'eschools 16'!$A$2:$F$25,6,FALSE),1)</f>
        <v>1</v>
      </c>
      <c r="Y1384" s="1">
        <f t="shared" si="105"/>
        <v>739.42</v>
      </c>
      <c r="Z1384" s="1">
        <f t="shared" si="106"/>
        <v>0</v>
      </c>
      <c r="AA1384" s="31">
        <f>IFERROR(VLOOKUP(C1384,'eindex _tget pp '!$A$4:$G$615,7,FALSE),0)</f>
        <v>0.78973327299999996</v>
      </c>
      <c r="AB1384" s="1">
        <f>VLOOKUP(A1384,'ADM Details FY17'!$A$3:$AB$3515,28,FALSE)</f>
        <v>0</v>
      </c>
      <c r="AC1384" s="1">
        <f t="shared" si="107"/>
        <v>0</v>
      </c>
      <c r="AD1384" s="1">
        <f t="shared" si="108"/>
        <v>2</v>
      </c>
      <c r="AE1384" s="1">
        <f t="shared" si="109"/>
        <v>300</v>
      </c>
    </row>
    <row r="1385" spans="1:31" x14ac:dyDescent="0.25">
      <c r="A1385" t="str">
        <f>B1385&amp;"-"&amp;COUNTIF($B$3:B1385,B1385)</f>
        <v>318-13</v>
      </c>
      <c r="B1385">
        <v>318</v>
      </c>
      <c r="C1385" s="18">
        <f>VLOOKUP(A1385,'ADM Details FY17'!$A$3:$D$3515,4,FALSE)</f>
        <v>43794</v>
      </c>
      <c r="D1385" s="1">
        <f>VLOOKUP(A1385,'ADM Details FY17'!$A$3:$E$3515,5,FALSE)</f>
        <v>10.63</v>
      </c>
      <c r="E1385" s="1">
        <f>VLOOKUP(A1385,'ADM Details FY17'!$A$3:$F$3515,6,FALSE)</f>
        <v>0</v>
      </c>
      <c r="F1385" s="1">
        <f>VLOOKUP(A1385,'ADM Details FY17'!$A$3:$G$3515,7,FALSE)</f>
        <v>0</v>
      </c>
      <c r="G1385" s="1">
        <f>VLOOKUP(A1385,'ADM Details FY17'!$A$3:$H$3515,8,FALSE)</f>
        <v>0</v>
      </c>
      <c r="H1385" s="1">
        <f>VLOOKUP(A1385,'ADM Details FY17'!$A$3:$I$3515,9,FALSE)</f>
        <v>0</v>
      </c>
      <c r="I1385" s="1">
        <f>VLOOKUP(A1385,'ADM Details FY17'!$A$3:$J$3517,10,FALSE)</f>
        <v>0</v>
      </c>
      <c r="J1385" s="1">
        <f>VLOOKUP(A1385,'ADM Details FY17'!$A$3:$K$3515,11,FALSE)</f>
        <v>0</v>
      </c>
      <c r="K1385" s="1">
        <f>VLOOKUP(A1385,'ADM Details FY17'!$A$3:$M$3515,13,FALSE)</f>
        <v>0</v>
      </c>
      <c r="L1385" s="1">
        <f>VLOOKUP(A1385,'ADM Details FY17'!$A$3:$O$3515,15,FALSE)</f>
        <v>0</v>
      </c>
      <c r="M1385" s="1">
        <f>VLOOKUP(A1385,'ADM Details FY17'!$A$3:$P$3515,16,FALSE)</f>
        <v>0</v>
      </c>
      <c r="N1385" s="1">
        <f>VLOOKUP(A1385,'ADM Details FY17'!$A$3:$Q$3515,17,FALSE)</f>
        <v>0</v>
      </c>
      <c r="O1385" s="1">
        <f>VLOOKUP(A1385,'ADM Details FY17'!$A$3:$S$3515,19,FALSE)</f>
        <v>5.68</v>
      </c>
      <c r="P1385" s="1">
        <f>VLOOKUP(A1385,'ADM Details FY17'!$A$3:$U$3515,21,FALSE)</f>
        <v>0</v>
      </c>
      <c r="Q1385" s="1">
        <f>VLOOKUP(A1385,'ADM Details FY17'!$A$3:$V$3515,22,FALSE)</f>
        <v>0</v>
      </c>
      <c r="R1385" s="1">
        <f>VLOOKUP(A1385,'ADM Details FY17'!$A$3:$W$3515,23,FALSE)</f>
        <v>0</v>
      </c>
      <c r="S1385" s="1">
        <f>VLOOKUP(A1385,'ADM Details FY17'!$A$3:$X$3515,24,FALSE)</f>
        <v>0</v>
      </c>
      <c r="T1385" s="1">
        <f>VLOOKUP(A1385,'ADM Details FY17'!$A$3:$Y$3515,25,FALSE)</f>
        <v>0</v>
      </c>
      <c r="U1385" s="1">
        <f>VLOOKUP(A1385,'ADM Details FY17'!$A$3:$AA$3515,27,FALSE)</f>
        <v>0</v>
      </c>
      <c r="V1385" s="1">
        <f>IFERROR(VLOOKUP(C1385,'eindex _tget pp '!$A$4:$E$615,5,FALSE),0)</f>
        <v>0</v>
      </c>
      <c r="W1385" s="31">
        <f>IFERROR(VLOOKUP(C1385,'eindex _tget pp '!$A$4:$F$615,6,FALSE),0)</f>
        <v>1.6929575363</v>
      </c>
      <c r="X1385" s="4">
        <f>IFERROR(VLOOKUP(B1385,'eschools 16'!$A$2:$F$25,6,FALSE),1)</f>
        <v>1</v>
      </c>
      <c r="Y1385" s="1">
        <f t="shared" si="105"/>
        <v>0</v>
      </c>
      <c r="Z1385" s="1">
        <f t="shared" si="106"/>
        <v>0</v>
      </c>
      <c r="AA1385" s="31">
        <f>IFERROR(VLOOKUP(C1385,'eindex _tget pp '!$A$4:$G$615,7,FALSE),0)</f>
        <v>0.30967760799999999</v>
      </c>
      <c r="AB1385" s="1">
        <f>VLOOKUP(A1385,'ADM Details FY17'!$A$3:$AB$3515,28,FALSE)</f>
        <v>0</v>
      </c>
      <c r="AC1385" s="1">
        <f t="shared" si="107"/>
        <v>0</v>
      </c>
      <c r="AD1385" s="1">
        <f t="shared" si="108"/>
        <v>10.63</v>
      </c>
      <c r="AE1385" s="1">
        <f t="shared" si="109"/>
        <v>1594.5000000000002</v>
      </c>
    </row>
    <row r="1386" spans="1:31" x14ac:dyDescent="0.25">
      <c r="A1386" t="str">
        <f>B1386&amp;"-"&amp;COUNTIF($B$3:B1386,B1386)</f>
        <v>318-14</v>
      </c>
      <c r="B1386">
        <v>318</v>
      </c>
      <c r="C1386" s="18">
        <f>VLOOKUP(A1386,'ADM Details FY17'!$A$3:$D$3515,4,FALSE)</f>
        <v>43786</v>
      </c>
      <c r="D1386" s="1">
        <f>VLOOKUP(A1386,'ADM Details FY17'!$A$3:$E$3515,5,FALSE)</f>
        <v>80.44</v>
      </c>
      <c r="E1386" s="1">
        <f>VLOOKUP(A1386,'ADM Details FY17'!$A$3:$F$3515,6,FALSE)</f>
        <v>1</v>
      </c>
      <c r="F1386" s="1">
        <f>VLOOKUP(A1386,'ADM Details FY17'!$A$3:$G$3515,7,FALSE)</f>
        <v>0</v>
      </c>
      <c r="G1386" s="1">
        <f>VLOOKUP(A1386,'ADM Details FY17'!$A$3:$H$3515,8,FALSE)</f>
        <v>0</v>
      </c>
      <c r="H1386" s="1">
        <f>VLOOKUP(A1386,'ADM Details FY17'!$A$3:$I$3515,9,FALSE)</f>
        <v>0</v>
      </c>
      <c r="I1386" s="1">
        <f>VLOOKUP(A1386,'ADM Details FY17'!$A$3:$J$3517,10,FALSE)</f>
        <v>0</v>
      </c>
      <c r="J1386" s="1">
        <f>VLOOKUP(A1386,'ADM Details FY17'!$A$3:$K$3515,11,FALSE)</f>
        <v>1</v>
      </c>
      <c r="K1386" s="1">
        <f>VLOOKUP(A1386,'ADM Details FY17'!$A$3:$M$3515,13,FALSE)</f>
        <v>4</v>
      </c>
      <c r="L1386" s="1">
        <f>VLOOKUP(A1386,'ADM Details FY17'!$A$3:$O$3515,15,FALSE)</f>
        <v>0</v>
      </c>
      <c r="M1386" s="1">
        <f>VLOOKUP(A1386,'ADM Details FY17'!$A$3:$P$3515,16,FALSE)</f>
        <v>0</v>
      </c>
      <c r="N1386" s="1">
        <f>VLOOKUP(A1386,'ADM Details FY17'!$A$3:$Q$3515,17,FALSE)</f>
        <v>0</v>
      </c>
      <c r="O1386" s="1">
        <f>VLOOKUP(A1386,'ADM Details FY17'!$A$3:$S$3515,19,FALSE)</f>
        <v>48.13</v>
      </c>
      <c r="P1386" s="1">
        <f>VLOOKUP(A1386,'ADM Details FY17'!$A$3:$U$3515,21,FALSE)</f>
        <v>0</v>
      </c>
      <c r="Q1386" s="1">
        <f>VLOOKUP(A1386,'ADM Details FY17'!$A$3:$V$3515,22,FALSE)</f>
        <v>0</v>
      </c>
      <c r="R1386" s="1">
        <f>VLOOKUP(A1386,'ADM Details FY17'!$A$3:$W$3515,23,FALSE)</f>
        <v>0</v>
      </c>
      <c r="S1386" s="1">
        <f>VLOOKUP(A1386,'ADM Details FY17'!$A$3:$X$3515,24,FALSE)</f>
        <v>0</v>
      </c>
      <c r="T1386" s="1">
        <f>VLOOKUP(A1386,'ADM Details FY17'!$A$3:$Y$3515,25,FALSE)</f>
        <v>0</v>
      </c>
      <c r="U1386" s="1">
        <f>VLOOKUP(A1386,'ADM Details FY17'!$A$3:$AA$3515,27,FALSE)</f>
        <v>0</v>
      </c>
      <c r="V1386" s="1">
        <f>IFERROR(VLOOKUP(C1386,'eindex _tget pp '!$A$4:$E$615,5,FALSE),0)</f>
        <v>1095.3886443246988</v>
      </c>
      <c r="W1386" s="31">
        <f>IFERROR(VLOOKUP(C1386,'eindex _tget pp '!$A$4:$F$615,6,FALSE),0)</f>
        <v>3.9572566881000002</v>
      </c>
      <c r="X1386" s="4">
        <f>IFERROR(VLOOKUP(B1386,'eschools 16'!$A$2:$F$25,6,FALSE),1)</f>
        <v>1</v>
      </c>
      <c r="Y1386" s="1">
        <f t="shared" si="105"/>
        <v>22028.27</v>
      </c>
      <c r="Z1386" s="1">
        <f t="shared" si="106"/>
        <v>4305.5</v>
      </c>
      <c r="AA1386" s="31">
        <f>IFERROR(VLOOKUP(C1386,'eindex _tget pp '!$A$4:$G$615,7,FALSE),0)</f>
        <v>0.76547957700000002</v>
      </c>
      <c r="AB1386" s="1">
        <f>VLOOKUP(A1386,'ADM Details FY17'!$A$3:$AB$3515,28,FALSE)</f>
        <v>0</v>
      </c>
      <c r="AC1386" s="1">
        <f t="shared" si="107"/>
        <v>0</v>
      </c>
      <c r="AD1386" s="1">
        <f t="shared" si="108"/>
        <v>80.44</v>
      </c>
      <c r="AE1386" s="1">
        <f t="shared" si="109"/>
        <v>12066</v>
      </c>
    </row>
    <row r="1387" spans="1:31" x14ac:dyDescent="0.25">
      <c r="A1387" t="str">
        <f>B1387&amp;"-"&amp;COUNTIF($B$3:B1387,B1387)</f>
        <v>318-15</v>
      </c>
      <c r="B1387">
        <v>318</v>
      </c>
      <c r="C1387" s="18">
        <f>VLOOKUP(A1387,'ADM Details FY17'!$A$3:$D$3515,4,FALSE)</f>
        <v>46557</v>
      </c>
      <c r="D1387" s="1">
        <f>VLOOKUP(A1387,'ADM Details FY17'!$A$3:$E$3515,5,FALSE)</f>
        <v>1.99</v>
      </c>
      <c r="E1387" s="1">
        <f>VLOOKUP(A1387,'ADM Details FY17'!$A$3:$F$3515,6,FALSE)</f>
        <v>0</v>
      </c>
      <c r="F1387" s="1">
        <f>VLOOKUP(A1387,'ADM Details FY17'!$A$3:$G$3515,7,FALSE)</f>
        <v>0</v>
      </c>
      <c r="G1387" s="1">
        <f>VLOOKUP(A1387,'ADM Details FY17'!$A$3:$H$3515,8,FALSE)</f>
        <v>0</v>
      </c>
      <c r="H1387" s="1">
        <f>VLOOKUP(A1387,'ADM Details FY17'!$A$3:$I$3515,9,FALSE)</f>
        <v>0</v>
      </c>
      <c r="I1387" s="1">
        <f>VLOOKUP(A1387,'ADM Details FY17'!$A$3:$J$3517,10,FALSE)</f>
        <v>0</v>
      </c>
      <c r="J1387" s="1">
        <f>VLOOKUP(A1387,'ADM Details FY17'!$A$3:$K$3515,11,FALSE)</f>
        <v>0</v>
      </c>
      <c r="K1387" s="1">
        <f>VLOOKUP(A1387,'ADM Details FY17'!$A$3:$M$3515,13,FALSE)</f>
        <v>1</v>
      </c>
      <c r="L1387" s="1">
        <f>VLOOKUP(A1387,'ADM Details FY17'!$A$3:$O$3515,15,FALSE)</f>
        <v>0</v>
      </c>
      <c r="M1387" s="1">
        <f>VLOOKUP(A1387,'ADM Details FY17'!$A$3:$P$3515,16,FALSE)</f>
        <v>0</v>
      </c>
      <c r="N1387" s="1">
        <f>VLOOKUP(A1387,'ADM Details FY17'!$A$3:$Q$3515,17,FALSE)</f>
        <v>0</v>
      </c>
      <c r="O1387" s="1">
        <f>VLOOKUP(A1387,'ADM Details FY17'!$A$3:$S$3515,19,FALSE)</f>
        <v>0.99</v>
      </c>
      <c r="P1387" s="1">
        <f>VLOOKUP(A1387,'ADM Details FY17'!$A$3:$U$3515,21,FALSE)</f>
        <v>0</v>
      </c>
      <c r="Q1387" s="1">
        <f>VLOOKUP(A1387,'ADM Details FY17'!$A$3:$V$3515,22,FALSE)</f>
        <v>0</v>
      </c>
      <c r="R1387" s="1">
        <f>VLOOKUP(A1387,'ADM Details FY17'!$A$3:$W$3515,23,FALSE)</f>
        <v>0</v>
      </c>
      <c r="S1387" s="1">
        <f>VLOOKUP(A1387,'ADM Details FY17'!$A$3:$X$3515,24,FALSE)</f>
        <v>0</v>
      </c>
      <c r="T1387" s="1">
        <f>VLOOKUP(A1387,'ADM Details FY17'!$A$3:$Y$3515,25,FALSE)</f>
        <v>0</v>
      </c>
      <c r="U1387" s="1">
        <f>VLOOKUP(A1387,'ADM Details FY17'!$A$3:$AA$3515,27,FALSE)</f>
        <v>0</v>
      </c>
      <c r="V1387" s="1">
        <f>IFERROR(VLOOKUP(C1387,'eindex _tget pp '!$A$4:$E$615,5,FALSE),0)</f>
        <v>0</v>
      </c>
      <c r="W1387" s="31">
        <f>IFERROR(VLOOKUP(C1387,'eindex _tget pp '!$A$4:$F$615,6,FALSE),0)</f>
        <v>0.28864632699999998</v>
      </c>
      <c r="X1387" s="4">
        <f>IFERROR(VLOOKUP(B1387,'eschools 16'!$A$2:$F$25,6,FALSE),1)</f>
        <v>1</v>
      </c>
      <c r="Y1387" s="1">
        <f t="shared" si="105"/>
        <v>0</v>
      </c>
      <c r="Z1387" s="1">
        <f t="shared" si="106"/>
        <v>78.510000000000005</v>
      </c>
      <c r="AA1387" s="31">
        <f>IFERROR(VLOOKUP(C1387,'eindex _tget pp '!$A$4:$G$615,7,FALSE),0)</f>
        <v>0.05</v>
      </c>
      <c r="AB1387" s="1">
        <f>VLOOKUP(A1387,'ADM Details FY17'!$A$3:$AB$3515,28,FALSE)</f>
        <v>0</v>
      </c>
      <c r="AC1387" s="1">
        <f t="shared" si="107"/>
        <v>0</v>
      </c>
      <c r="AD1387" s="1">
        <f t="shared" si="108"/>
        <v>1.99</v>
      </c>
      <c r="AE1387" s="1">
        <f t="shared" si="109"/>
        <v>298.5</v>
      </c>
    </row>
    <row r="1388" spans="1:31" x14ac:dyDescent="0.25">
      <c r="A1388" t="str">
        <f>B1388&amp;"-"&amp;COUNTIF($B$3:B1388,B1388)</f>
        <v>318-16</v>
      </c>
      <c r="B1388">
        <v>318</v>
      </c>
      <c r="C1388" s="18">
        <f>VLOOKUP(A1388,'ADM Details FY17'!$A$3:$D$3515,4,FALSE)</f>
        <v>43943</v>
      </c>
      <c r="D1388" s="1">
        <f>VLOOKUP(A1388,'ADM Details FY17'!$A$3:$E$3515,5,FALSE)</f>
        <v>1</v>
      </c>
      <c r="E1388" s="1">
        <f>VLOOKUP(A1388,'ADM Details FY17'!$A$3:$F$3515,6,FALSE)</f>
        <v>0</v>
      </c>
      <c r="F1388" s="1">
        <f>VLOOKUP(A1388,'ADM Details FY17'!$A$3:$G$3515,7,FALSE)</f>
        <v>0</v>
      </c>
      <c r="G1388" s="1">
        <f>VLOOKUP(A1388,'ADM Details FY17'!$A$3:$H$3515,8,FALSE)</f>
        <v>0</v>
      </c>
      <c r="H1388" s="1">
        <f>VLOOKUP(A1388,'ADM Details FY17'!$A$3:$I$3515,9,FALSE)</f>
        <v>0</v>
      </c>
      <c r="I1388" s="1">
        <f>VLOOKUP(A1388,'ADM Details FY17'!$A$3:$J$3517,10,FALSE)</f>
        <v>0</v>
      </c>
      <c r="J1388" s="1">
        <f>VLOOKUP(A1388,'ADM Details FY17'!$A$3:$K$3515,11,FALSE)</f>
        <v>0</v>
      </c>
      <c r="K1388" s="1">
        <f>VLOOKUP(A1388,'ADM Details FY17'!$A$3:$M$3515,13,FALSE)</f>
        <v>1</v>
      </c>
      <c r="L1388" s="1">
        <f>VLOOKUP(A1388,'ADM Details FY17'!$A$3:$O$3515,15,FALSE)</f>
        <v>0</v>
      </c>
      <c r="M1388" s="1">
        <f>VLOOKUP(A1388,'ADM Details FY17'!$A$3:$P$3515,16,FALSE)</f>
        <v>0</v>
      </c>
      <c r="N1388" s="1">
        <f>VLOOKUP(A1388,'ADM Details FY17'!$A$3:$Q$3515,17,FALSE)</f>
        <v>0</v>
      </c>
      <c r="O1388" s="1">
        <f>VLOOKUP(A1388,'ADM Details FY17'!$A$3:$S$3515,19,FALSE)</f>
        <v>0</v>
      </c>
      <c r="P1388" s="1">
        <f>VLOOKUP(A1388,'ADM Details FY17'!$A$3:$U$3515,21,FALSE)</f>
        <v>0</v>
      </c>
      <c r="Q1388" s="1">
        <f>VLOOKUP(A1388,'ADM Details FY17'!$A$3:$V$3515,22,FALSE)</f>
        <v>0</v>
      </c>
      <c r="R1388" s="1">
        <f>VLOOKUP(A1388,'ADM Details FY17'!$A$3:$W$3515,23,FALSE)</f>
        <v>0</v>
      </c>
      <c r="S1388" s="1">
        <f>VLOOKUP(A1388,'ADM Details FY17'!$A$3:$X$3515,24,FALSE)</f>
        <v>0</v>
      </c>
      <c r="T1388" s="1">
        <f>VLOOKUP(A1388,'ADM Details FY17'!$A$3:$Y$3515,25,FALSE)</f>
        <v>0</v>
      </c>
      <c r="U1388" s="1">
        <f>VLOOKUP(A1388,'ADM Details FY17'!$A$3:$AA$3515,27,FALSE)</f>
        <v>0</v>
      </c>
      <c r="V1388" s="1">
        <f>IFERROR(VLOOKUP(C1388,'eindex _tget pp '!$A$4:$E$615,5,FALSE),0)</f>
        <v>612.49029482281071</v>
      </c>
      <c r="W1388" s="31">
        <f>IFERROR(VLOOKUP(C1388,'eindex _tget pp '!$A$4:$F$615,6,FALSE),0)</f>
        <v>2.0590288838999999</v>
      </c>
      <c r="X1388" s="4">
        <f>IFERROR(VLOOKUP(B1388,'eschools 16'!$A$2:$F$25,6,FALSE),1)</f>
        <v>1</v>
      </c>
      <c r="Y1388" s="1">
        <f t="shared" si="105"/>
        <v>153.12</v>
      </c>
      <c r="Z1388" s="1">
        <f t="shared" si="106"/>
        <v>560.05999999999995</v>
      </c>
      <c r="AA1388" s="31">
        <f>IFERROR(VLOOKUP(C1388,'eindex _tget pp '!$A$4:$G$615,7,FALSE),0)</f>
        <v>0.58984914499999996</v>
      </c>
      <c r="AB1388" s="1">
        <f>VLOOKUP(A1388,'ADM Details FY17'!$A$3:$AB$3515,28,FALSE)</f>
        <v>0</v>
      </c>
      <c r="AC1388" s="1">
        <f t="shared" si="107"/>
        <v>0</v>
      </c>
      <c r="AD1388" s="1">
        <f t="shared" si="108"/>
        <v>1</v>
      </c>
      <c r="AE1388" s="1">
        <f t="shared" si="109"/>
        <v>150</v>
      </c>
    </row>
    <row r="1389" spans="1:31" x14ac:dyDescent="0.25">
      <c r="A1389" t="str">
        <f>B1389&amp;"-"&amp;COUNTIF($B$3:B1389,B1389)</f>
        <v>318-17</v>
      </c>
      <c r="B1389">
        <v>318</v>
      </c>
      <c r="C1389" s="18">
        <f>VLOOKUP(A1389,'ADM Details FY17'!$A$3:$D$3515,4,FALSE)</f>
        <v>43950</v>
      </c>
      <c r="D1389" s="1">
        <f>VLOOKUP(A1389,'ADM Details FY17'!$A$3:$E$3515,5,FALSE)</f>
        <v>9.99</v>
      </c>
      <c r="E1389" s="1">
        <f>VLOOKUP(A1389,'ADM Details FY17'!$A$3:$F$3515,6,FALSE)</f>
        <v>0</v>
      </c>
      <c r="F1389" s="1">
        <f>VLOOKUP(A1389,'ADM Details FY17'!$A$3:$G$3515,7,FALSE)</f>
        <v>0</v>
      </c>
      <c r="G1389" s="1">
        <f>VLOOKUP(A1389,'ADM Details FY17'!$A$3:$H$3515,8,FALSE)</f>
        <v>0</v>
      </c>
      <c r="H1389" s="1">
        <f>VLOOKUP(A1389,'ADM Details FY17'!$A$3:$I$3515,9,FALSE)</f>
        <v>0</v>
      </c>
      <c r="I1389" s="1">
        <f>VLOOKUP(A1389,'ADM Details FY17'!$A$3:$J$3517,10,FALSE)</f>
        <v>0</v>
      </c>
      <c r="J1389" s="1">
        <f>VLOOKUP(A1389,'ADM Details FY17'!$A$3:$K$3515,11,FALSE)</f>
        <v>0</v>
      </c>
      <c r="K1389" s="1">
        <f>VLOOKUP(A1389,'ADM Details FY17'!$A$3:$M$3515,13,FALSE)</f>
        <v>0</v>
      </c>
      <c r="L1389" s="1">
        <f>VLOOKUP(A1389,'ADM Details FY17'!$A$3:$O$3515,15,FALSE)</f>
        <v>0</v>
      </c>
      <c r="M1389" s="1">
        <f>VLOOKUP(A1389,'ADM Details FY17'!$A$3:$P$3515,16,FALSE)</f>
        <v>0</v>
      </c>
      <c r="N1389" s="1">
        <f>VLOOKUP(A1389,'ADM Details FY17'!$A$3:$Q$3515,17,FALSE)</f>
        <v>0</v>
      </c>
      <c r="O1389" s="1">
        <f>VLOOKUP(A1389,'ADM Details FY17'!$A$3:$S$3515,19,FALSE)</f>
        <v>3.99</v>
      </c>
      <c r="P1389" s="1">
        <f>VLOOKUP(A1389,'ADM Details FY17'!$A$3:$U$3515,21,FALSE)</f>
        <v>0</v>
      </c>
      <c r="Q1389" s="1">
        <f>VLOOKUP(A1389,'ADM Details FY17'!$A$3:$V$3515,22,FALSE)</f>
        <v>0</v>
      </c>
      <c r="R1389" s="1">
        <f>VLOOKUP(A1389,'ADM Details FY17'!$A$3:$W$3515,23,FALSE)</f>
        <v>0</v>
      </c>
      <c r="S1389" s="1">
        <f>VLOOKUP(A1389,'ADM Details FY17'!$A$3:$X$3515,24,FALSE)</f>
        <v>0</v>
      </c>
      <c r="T1389" s="1">
        <f>VLOOKUP(A1389,'ADM Details FY17'!$A$3:$Y$3515,25,FALSE)</f>
        <v>0</v>
      </c>
      <c r="U1389" s="1">
        <f>VLOOKUP(A1389,'ADM Details FY17'!$A$3:$AA$3515,27,FALSE)</f>
        <v>0</v>
      </c>
      <c r="V1389" s="1">
        <f>IFERROR(VLOOKUP(C1389,'eindex _tget pp '!$A$4:$E$615,5,FALSE),0)</f>
        <v>1071.5962627888343</v>
      </c>
      <c r="W1389" s="31">
        <f>IFERROR(VLOOKUP(C1389,'eindex _tget pp '!$A$4:$F$615,6,FALSE),0)</f>
        <v>2.2047811682999998</v>
      </c>
      <c r="X1389" s="4">
        <f>IFERROR(VLOOKUP(B1389,'eschools 16'!$A$2:$F$25,6,FALSE),1)</f>
        <v>1</v>
      </c>
      <c r="Y1389" s="1">
        <f t="shared" si="105"/>
        <v>2676.31</v>
      </c>
      <c r="Z1389" s="1">
        <f t="shared" si="106"/>
        <v>0</v>
      </c>
      <c r="AA1389" s="31">
        <f>IFERROR(VLOOKUP(C1389,'eindex _tget pp '!$A$4:$G$615,7,FALSE),0)</f>
        <v>0.74142154400000004</v>
      </c>
      <c r="AB1389" s="1">
        <f>VLOOKUP(A1389,'ADM Details FY17'!$A$3:$AB$3515,28,FALSE)</f>
        <v>0</v>
      </c>
      <c r="AC1389" s="1">
        <f t="shared" si="107"/>
        <v>0</v>
      </c>
      <c r="AD1389" s="1">
        <f t="shared" si="108"/>
        <v>9.99</v>
      </c>
      <c r="AE1389" s="1">
        <f t="shared" si="109"/>
        <v>1498.5</v>
      </c>
    </row>
    <row r="1390" spans="1:31" x14ac:dyDescent="0.25">
      <c r="A1390" t="str">
        <f>B1390&amp;"-"&amp;COUNTIF($B$3:B1390,B1390)</f>
        <v>318-18</v>
      </c>
      <c r="B1390">
        <v>318</v>
      </c>
      <c r="C1390" s="18">
        <f>VLOOKUP(A1390,'ADM Details FY17'!$A$3:$D$3515,4,FALSE)</f>
        <v>43976</v>
      </c>
      <c r="D1390" s="1">
        <f>VLOOKUP(A1390,'ADM Details FY17'!$A$3:$E$3515,5,FALSE)</f>
        <v>18.98</v>
      </c>
      <c r="E1390" s="1">
        <f>VLOOKUP(A1390,'ADM Details FY17'!$A$3:$F$3515,6,FALSE)</f>
        <v>0</v>
      </c>
      <c r="F1390" s="1">
        <f>VLOOKUP(A1390,'ADM Details FY17'!$A$3:$G$3515,7,FALSE)</f>
        <v>0</v>
      </c>
      <c r="G1390" s="1">
        <f>VLOOKUP(A1390,'ADM Details FY17'!$A$3:$H$3515,8,FALSE)</f>
        <v>0</v>
      </c>
      <c r="H1390" s="1">
        <f>VLOOKUP(A1390,'ADM Details FY17'!$A$3:$I$3515,9,FALSE)</f>
        <v>0</v>
      </c>
      <c r="I1390" s="1">
        <f>VLOOKUP(A1390,'ADM Details FY17'!$A$3:$J$3517,10,FALSE)</f>
        <v>0</v>
      </c>
      <c r="J1390" s="1">
        <f>VLOOKUP(A1390,'ADM Details FY17'!$A$3:$K$3515,11,FALSE)</f>
        <v>0</v>
      </c>
      <c r="K1390" s="1">
        <f>VLOOKUP(A1390,'ADM Details FY17'!$A$3:$M$3515,13,FALSE)</f>
        <v>0</v>
      </c>
      <c r="L1390" s="1">
        <f>VLOOKUP(A1390,'ADM Details FY17'!$A$3:$O$3515,15,FALSE)</f>
        <v>0</v>
      </c>
      <c r="M1390" s="1">
        <f>VLOOKUP(A1390,'ADM Details FY17'!$A$3:$P$3515,16,FALSE)</f>
        <v>0</v>
      </c>
      <c r="N1390" s="1">
        <f>VLOOKUP(A1390,'ADM Details FY17'!$A$3:$Q$3515,17,FALSE)</f>
        <v>0</v>
      </c>
      <c r="O1390" s="1">
        <f>VLOOKUP(A1390,'ADM Details FY17'!$A$3:$S$3515,19,FALSE)</f>
        <v>11.98</v>
      </c>
      <c r="P1390" s="1">
        <f>VLOOKUP(A1390,'ADM Details FY17'!$A$3:$U$3515,21,FALSE)</f>
        <v>0</v>
      </c>
      <c r="Q1390" s="1">
        <f>VLOOKUP(A1390,'ADM Details FY17'!$A$3:$V$3515,22,FALSE)</f>
        <v>0</v>
      </c>
      <c r="R1390" s="1">
        <f>VLOOKUP(A1390,'ADM Details FY17'!$A$3:$W$3515,23,FALSE)</f>
        <v>0</v>
      </c>
      <c r="S1390" s="1">
        <f>VLOOKUP(A1390,'ADM Details FY17'!$A$3:$X$3515,24,FALSE)</f>
        <v>0</v>
      </c>
      <c r="T1390" s="1">
        <f>VLOOKUP(A1390,'ADM Details FY17'!$A$3:$Y$3515,25,FALSE)</f>
        <v>0</v>
      </c>
      <c r="U1390" s="1">
        <f>VLOOKUP(A1390,'ADM Details FY17'!$A$3:$AA$3515,27,FALSE)</f>
        <v>0</v>
      </c>
      <c r="V1390" s="1">
        <f>IFERROR(VLOOKUP(C1390,'eindex _tget pp '!$A$4:$E$615,5,FALSE),0)</f>
        <v>0</v>
      </c>
      <c r="W1390" s="31">
        <f>IFERROR(VLOOKUP(C1390,'eindex _tget pp '!$A$4:$F$615,6,FALSE),0)</f>
        <v>0.3742544149</v>
      </c>
      <c r="X1390" s="4">
        <f>IFERROR(VLOOKUP(B1390,'eschools 16'!$A$2:$F$25,6,FALSE),1)</f>
        <v>1</v>
      </c>
      <c r="Y1390" s="1">
        <f t="shared" si="105"/>
        <v>0</v>
      </c>
      <c r="Z1390" s="1">
        <f t="shared" si="106"/>
        <v>0</v>
      </c>
      <c r="AA1390" s="31">
        <f>IFERROR(VLOOKUP(C1390,'eindex _tget pp '!$A$4:$G$615,7,FALSE),0)</f>
        <v>0.25840324799999997</v>
      </c>
      <c r="AB1390" s="1">
        <f>VLOOKUP(A1390,'ADM Details FY17'!$A$3:$AB$3515,28,FALSE)</f>
        <v>0</v>
      </c>
      <c r="AC1390" s="1">
        <f t="shared" si="107"/>
        <v>0</v>
      </c>
      <c r="AD1390" s="1">
        <f t="shared" si="108"/>
        <v>18.98</v>
      </c>
      <c r="AE1390" s="1">
        <f t="shared" si="109"/>
        <v>2847</v>
      </c>
    </row>
    <row r="1391" spans="1:31" x14ac:dyDescent="0.25">
      <c r="A1391" t="str">
        <f>B1391&amp;"-"&amp;COUNTIF($B$3:B1391,B1391)</f>
        <v>318-19</v>
      </c>
      <c r="B1391">
        <v>318</v>
      </c>
      <c r="C1391" s="18">
        <f>VLOOKUP(A1391,'ADM Details FY17'!$A$3:$D$3515,4,FALSE)</f>
        <v>48157</v>
      </c>
      <c r="D1391" s="1">
        <f>VLOOKUP(A1391,'ADM Details FY17'!$A$3:$E$3515,5,FALSE)</f>
        <v>0.99</v>
      </c>
      <c r="E1391" s="1">
        <f>VLOOKUP(A1391,'ADM Details FY17'!$A$3:$F$3515,6,FALSE)</f>
        <v>0</v>
      </c>
      <c r="F1391" s="1">
        <f>VLOOKUP(A1391,'ADM Details FY17'!$A$3:$G$3515,7,FALSE)</f>
        <v>0</v>
      </c>
      <c r="G1391" s="1">
        <f>VLOOKUP(A1391,'ADM Details FY17'!$A$3:$H$3515,8,FALSE)</f>
        <v>0</v>
      </c>
      <c r="H1391" s="1">
        <f>VLOOKUP(A1391,'ADM Details FY17'!$A$3:$I$3515,9,FALSE)</f>
        <v>0</v>
      </c>
      <c r="I1391" s="1">
        <f>VLOOKUP(A1391,'ADM Details FY17'!$A$3:$J$3517,10,FALSE)</f>
        <v>0</v>
      </c>
      <c r="J1391" s="1">
        <f>VLOOKUP(A1391,'ADM Details FY17'!$A$3:$K$3515,11,FALSE)</f>
        <v>0</v>
      </c>
      <c r="K1391" s="1">
        <f>VLOOKUP(A1391,'ADM Details FY17'!$A$3:$M$3515,13,FALSE)</f>
        <v>0</v>
      </c>
      <c r="L1391" s="1">
        <f>VLOOKUP(A1391,'ADM Details FY17'!$A$3:$O$3515,15,FALSE)</f>
        <v>0</v>
      </c>
      <c r="M1391" s="1">
        <f>VLOOKUP(A1391,'ADM Details FY17'!$A$3:$P$3515,16,FALSE)</f>
        <v>0</v>
      </c>
      <c r="N1391" s="1">
        <f>VLOOKUP(A1391,'ADM Details FY17'!$A$3:$Q$3515,17,FALSE)</f>
        <v>0</v>
      </c>
      <c r="O1391" s="1">
        <f>VLOOKUP(A1391,'ADM Details FY17'!$A$3:$S$3515,19,FALSE)</f>
        <v>0</v>
      </c>
      <c r="P1391" s="1">
        <f>VLOOKUP(A1391,'ADM Details FY17'!$A$3:$U$3515,21,FALSE)</f>
        <v>0</v>
      </c>
      <c r="Q1391" s="1">
        <f>VLOOKUP(A1391,'ADM Details FY17'!$A$3:$V$3515,22,FALSE)</f>
        <v>0</v>
      </c>
      <c r="R1391" s="1">
        <f>VLOOKUP(A1391,'ADM Details FY17'!$A$3:$W$3515,23,FALSE)</f>
        <v>0</v>
      </c>
      <c r="S1391" s="1">
        <f>VLOOKUP(A1391,'ADM Details FY17'!$A$3:$X$3515,24,FALSE)</f>
        <v>0</v>
      </c>
      <c r="T1391" s="1">
        <f>VLOOKUP(A1391,'ADM Details FY17'!$A$3:$Y$3515,25,FALSE)</f>
        <v>0</v>
      </c>
      <c r="U1391" s="1">
        <f>VLOOKUP(A1391,'ADM Details FY17'!$A$3:$AA$3515,27,FALSE)</f>
        <v>0</v>
      </c>
      <c r="V1391" s="1">
        <f>IFERROR(VLOOKUP(C1391,'eindex _tget pp '!$A$4:$E$615,5,FALSE),0)</f>
        <v>0</v>
      </c>
      <c r="W1391" s="31">
        <f>IFERROR(VLOOKUP(C1391,'eindex _tget pp '!$A$4:$F$615,6,FALSE),0)</f>
        <v>0.36782285910000001</v>
      </c>
      <c r="X1391" s="4">
        <f>IFERROR(VLOOKUP(B1391,'eschools 16'!$A$2:$F$25,6,FALSE),1)</f>
        <v>1</v>
      </c>
      <c r="Y1391" s="1">
        <f t="shared" si="105"/>
        <v>0</v>
      </c>
      <c r="Z1391" s="1">
        <f t="shared" si="106"/>
        <v>0</v>
      </c>
      <c r="AA1391" s="31">
        <f>IFERROR(VLOOKUP(C1391,'eindex _tget pp '!$A$4:$G$615,7,FALSE),0)</f>
        <v>0.33572492500000001</v>
      </c>
      <c r="AB1391" s="1">
        <f>VLOOKUP(A1391,'ADM Details FY17'!$A$3:$AB$3515,28,FALSE)</f>
        <v>0</v>
      </c>
      <c r="AC1391" s="1">
        <f t="shared" si="107"/>
        <v>0</v>
      </c>
      <c r="AD1391" s="1">
        <f t="shared" si="108"/>
        <v>0.99</v>
      </c>
      <c r="AE1391" s="1">
        <f t="shared" si="109"/>
        <v>148.5</v>
      </c>
    </row>
    <row r="1392" spans="1:31" x14ac:dyDescent="0.25">
      <c r="A1392" t="str">
        <f>B1392&amp;"-"&amp;COUNTIF($B$3:B1392,B1392)</f>
        <v>318-20</v>
      </c>
      <c r="B1392">
        <v>318</v>
      </c>
      <c r="C1392" s="18">
        <f>VLOOKUP(A1392,'ADM Details FY17'!$A$3:$D$3515,4,FALSE)</f>
        <v>44040</v>
      </c>
      <c r="D1392" s="1">
        <f>VLOOKUP(A1392,'ADM Details FY17'!$A$3:$E$3515,5,FALSE)</f>
        <v>2</v>
      </c>
      <c r="E1392" s="1">
        <f>VLOOKUP(A1392,'ADM Details FY17'!$A$3:$F$3515,6,FALSE)</f>
        <v>0</v>
      </c>
      <c r="F1392" s="1">
        <f>VLOOKUP(A1392,'ADM Details FY17'!$A$3:$G$3515,7,FALSE)</f>
        <v>0</v>
      </c>
      <c r="G1392" s="1">
        <f>VLOOKUP(A1392,'ADM Details FY17'!$A$3:$H$3515,8,FALSE)</f>
        <v>0</v>
      </c>
      <c r="H1392" s="1">
        <f>VLOOKUP(A1392,'ADM Details FY17'!$A$3:$I$3515,9,FALSE)</f>
        <v>0</v>
      </c>
      <c r="I1392" s="1">
        <f>VLOOKUP(A1392,'ADM Details FY17'!$A$3:$J$3517,10,FALSE)</f>
        <v>0</v>
      </c>
      <c r="J1392" s="1">
        <f>VLOOKUP(A1392,'ADM Details FY17'!$A$3:$K$3515,11,FALSE)</f>
        <v>0</v>
      </c>
      <c r="K1392" s="1">
        <f>VLOOKUP(A1392,'ADM Details FY17'!$A$3:$M$3515,13,FALSE)</f>
        <v>0</v>
      </c>
      <c r="L1392" s="1">
        <f>VLOOKUP(A1392,'ADM Details FY17'!$A$3:$O$3515,15,FALSE)</f>
        <v>0</v>
      </c>
      <c r="M1392" s="1">
        <f>VLOOKUP(A1392,'ADM Details FY17'!$A$3:$P$3515,16,FALSE)</f>
        <v>0</v>
      </c>
      <c r="N1392" s="1">
        <f>VLOOKUP(A1392,'ADM Details FY17'!$A$3:$Q$3515,17,FALSE)</f>
        <v>0</v>
      </c>
      <c r="O1392" s="1">
        <f>VLOOKUP(A1392,'ADM Details FY17'!$A$3:$S$3515,19,FALSE)</f>
        <v>1</v>
      </c>
      <c r="P1392" s="1">
        <f>VLOOKUP(A1392,'ADM Details FY17'!$A$3:$U$3515,21,FALSE)</f>
        <v>0</v>
      </c>
      <c r="Q1392" s="1">
        <f>VLOOKUP(A1392,'ADM Details FY17'!$A$3:$V$3515,22,FALSE)</f>
        <v>0</v>
      </c>
      <c r="R1392" s="1">
        <f>VLOOKUP(A1392,'ADM Details FY17'!$A$3:$W$3515,23,FALSE)</f>
        <v>0</v>
      </c>
      <c r="S1392" s="1">
        <f>VLOOKUP(A1392,'ADM Details FY17'!$A$3:$X$3515,24,FALSE)</f>
        <v>0</v>
      </c>
      <c r="T1392" s="1">
        <f>VLOOKUP(A1392,'ADM Details FY17'!$A$3:$Y$3515,25,FALSE)</f>
        <v>0</v>
      </c>
      <c r="U1392" s="1">
        <f>VLOOKUP(A1392,'ADM Details FY17'!$A$3:$AA$3515,27,FALSE)</f>
        <v>0</v>
      </c>
      <c r="V1392" s="1">
        <f>IFERROR(VLOOKUP(C1392,'eindex _tget pp '!$A$4:$E$615,5,FALSE),0)</f>
        <v>992.12530306095016</v>
      </c>
      <c r="W1392" s="31">
        <f>IFERROR(VLOOKUP(C1392,'eindex _tget pp '!$A$4:$F$615,6,FALSE),0)</f>
        <v>2.2657848934999998</v>
      </c>
      <c r="X1392" s="4">
        <f>IFERROR(VLOOKUP(B1392,'eschools 16'!$A$2:$F$25,6,FALSE),1)</f>
        <v>1</v>
      </c>
      <c r="Y1392" s="1">
        <f t="shared" si="105"/>
        <v>496.06</v>
      </c>
      <c r="Z1392" s="1">
        <f t="shared" si="106"/>
        <v>0</v>
      </c>
      <c r="AA1392" s="31">
        <f>IFERROR(VLOOKUP(C1392,'eindex _tget pp '!$A$4:$G$615,7,FALSE),0)</f>
        <v>0.72055886300000005</v>
      </c>
      <c r="AB1392" s="1">
        <f>VLOOKUP(A1392,'ADM Details FY17'!$A$3:$AB$3515,28,FALSE)</f>
        <v>0</v>
      </c>
      <c r="AC1392" s="1">
        <f t="shared" si="107"/>
        <v>0</v>
      </c>
      <c r="AD1392" s="1">
        <f t="shared" si="108"/>
        <v>2</v>
      </c>
      <c r="AE1392" s="1">
        <f t="shared" si="109"/>
        <v>300</v>
      </c>
    </row>
    <row r="1393" spans="1:31" x14ac:dyDescent="0.25">
      <c r="A1393" t="str">
        <f>B1393&amp;"-"&amp;COUNTIF($B$3:B1393,B1393)</f>
        <v>318-21</v>
      </c>
      <c r="B1393">
        <v>318</v>
      </c>
      <c r="C1393" s="18">
        <f>VLOOKUP(A1393,'ADM Details FY17'!$A$3:$D$3515,4,FALSE)</f>
        <v>48496</v>
      </c>
      <c r="D1393" s="1">
        <f>VLOOKUP(A1393,'ADM Details FY17'!$A$3:$E$3515,5,FALSE)</f>
        <v>2</v>
      </c>
      <c r="E1393" s="1">
        <f>VLOOKUP(A1393,'ADM Details FY17'!$A$3:$F$3515,6,FALSE)</f>
        <v>0</v>
      </c>
      <c r="F1393" s="1">
        <f>VLOOKUP(A1393,'ADM Details FY17'!$A$3:$G$3515,7,FALSE)</f>
        <v>0</v>
      </c>
      <c r="G1393" s="1">
        <f>VLOOKUP(A1393,'ADM Details FY17'!$A$3:$H$3515,8,FALSE)</f>
        <v>0</v>
      </c>
      <c r="H1393" s="1">
        <f>VLOOKUP(A1393,'ADM Details FY17'!$A$3:$I$3515,9,FALSE)</f>
        <v>0</v>
      </c>
      <c r="I1393" s="1">
        <f>VLOOKUP(A1393,'ADM Details FY17'!$A$3:$J$3517,10,FALSE)</f>
        <v>0</v>
      </c>
      <c r="J1393" s="1">
        <f>VLOOKUP(A1393,'ADM Details FY17'!$A$3:$K$3515,11,FALSE)</f>
        <v>0</v>
      </c>
      <c r="K1393" s="1">
        <f>VLOOKUP(A1393,'ADM Details FY17'!$A$3:$M$3515,13,FALSE)</f>
        <v>0</v>
      </c>
      <c r="L1393" s="1">
        <f>VLOOKUP(A1393,'ADM Details FY17'!$A$3:$O$3515,15,FALSE)</f>
        <v>0</v>
      </c>
      <c r="M1393" s="1">
        <f>VLOOKUP(A1393,'ADM Details FY17'!$A$3:$P$3515,16,FALSE)</f>
        <v>0</v>
      </c>
      <c r="N1393" s="1">
        <f>VLOOKUP(A1393,'ADM Details FY17'!$A$3:$Q$3515,17,FALSE)</f>
        <v>0</v>
      </c>
      <c r="O1393" s="1">
        <f>VLOOKUP(A1393,'ADM Details FY17'!$A$3:$S$3515,19,FALSE)</f>
        <v>0</v>
      </c>
      <c r="P1393" s="1">
        <f>VLOOKUP(A1393,'ADM Details FY17'!$A$3:$U$3515,21,FALSE)</f>
        <v>0</v>
      </c>
      <c r="Q1393" s="1">
        <f>VLOOKUP(A1393,'ADM Details FY17'!$A$3:$V$3515,22,FALSE)</f>
        <v>0</v>
      </c>
      <c r="R1393" s="1">
        <f>VLOOKUP(A1393,'ADM Details FY17'!$A$3:$W$3515,23,FALSE)</f>
        <v>0</v>
      </c>
      <c r="S1393" s="1">
        <f>VLOOKUP(A1393,'ADM Details FY17'!$A$3:$X$3515,24,FALSE)</f>
        <v>0</v>
      </c>
      <c r="T1393" s="1">
        <f>VLOOKUP(A1393,'ADM Details FY17'!$A$3:$Y$3515,25,FALSE)</f>
        <v>0</v>
      </c>
      <c r="U1393" s="1">
        <f>VLOOKUP(A1393,'ADM Details FY17'!$A$3:$AA$3515,27,FALSE)</f>
        <v>0</v>
      </c>
      <c r="V1393" s="1">
        <f>IFERROR(VLOOKUP(C1393,'eindex _tget pp '!$A$4:$E$615,5,FALSE),0)</f>
        <v>0</v>
      </c>
      <c r="W1393" s="31">
        <f>IFERROR(VLOOKUP(C1393,'eindex _tget pp '!$A$4:$F$615,6,FALSE),0)</f>
        <v>3.0227901599999999E-2</v>
      </c>
      <c r="X1393" s="4">
        <f>IFERROR(VLOOKUP(B1393,'eschools 16'!$A$2:$F$25,6,FALSE),1)</f>
        <v>1</v>
      </c>
      <c r="Y1393" s="1">
        <f t="shared" si="105"/>
        <v>0</v>
      </c>
      <c r="Z1393" s="1">
        <f t="shared" si="106"/>
        <v>0</v>
      </c>
      <c r="AA1393" s="31">
        <f>IFERROR(VLOOKUP(C1393,'eindex _tget pp '!$A$4:$G$615,7,FALSE),0)</f>
        <v>0.15641527899999999</v>
      </c>
      <c r="AB1393" s="1">
        <f>VLOOKUP(A1393,'ADM Details FY17'!$A$3:$AB$3515,28,FALSE)</f>
        <v>0</v>
      </c>
      <c r="AC1393" s="1">
        <f t="shared" si="107"/>
        <v>0</v>
      </c>
      <c r="AD1393" s="1">
        <f t="shared" si="108"/>
        <v>2</v>
      </c>
      <c r="AE1393" s="1">
        <f t="shared" si="109"/>
        <v>300</v>
      </c>
    </row>
    <row r="1394" spans="1:31" x14ac:dyDescent="0.25">
      <c r="A1394" t="str">
        <f>B1394&amp;"-"&amp;COUNTIF($B$3:B1394,B1394)</f>
        <v>318-22</v>
      </c>
      <c r="B1394">
        <v>318</v>
      </c>
      <c r="C1394" s="18">
        <f>VLOOKUP(A1394,'ADM Details FY17'!$A$3:$D$3515,4,FALSE)</f>
        <v>47191</v>
      </c>
      <c r="D1394" s="1">
        <f>VLOOKUP(A1394,'ADM Details FY17'!$A$3:$E$3515,5,FALSE)</f>
        <v>1.99</v>
      </c>
      <c r="E1394" s="1">
        <f>VLOOKUP(A1394,'ADM Details FY17'!$A$3:$F$3515,6,FALSE)</f>
        <v>0</v>
      </c>
      <c r="F1394" s="1">
        <f>VLOOKUP(A1394,'ADM Details FY17'!$A$3:$G$3515,7,FALSE)</f>
        <v>0</v>
      </c>
      <c r="G1394" s="1">
        <f>VLOOKUP(A1394,'ADM Details FY17'!$A$3:$H$3515,8,FALSE)</f>
        <v>0</v>
      </c>
      <c r="H1394" s="1">
        <f>VLOOKUP(A1394,'ADM Details FY17'!$A$3:$I$3515,9,FALSE)</f>
        <v>0</v>
      </c>
      <c r="I1394" s="1">
        <f>VLOOKUP(A1394,'ADM Details FY17'!$A$3:$J$3517,10,FALSE)</f>
        <v>0</v>
      </c>
      <c r="J1394" s="1">
        <f>VLOOKUP(A1394,'ADM Details FY17'!$A$3:$K$3515,11,FALSE)</f>
        <v>0</v>
      </c>
      <c r="K1394" s="1">
        <f>VLOOKUP(A1394,'ADM Details FY17'!$A$3:$M$3515,13,FALSE)</f>
        <v>0</v>
      </c>
      <c r="L1394" s="1">
        <f>VLOOKUP(A1394,'ADM Details FY17'!$A$3:$O$3515,15,FALSE)</f>
        <v>0</v>
      </c>
      <c r="M1394" s="1">
        <f>VLOOKUP(A1394,'ADM Details FY17'!$A$3:$P$3515,16,FALSE)</f>
        <v>0</v>
      </c>
      <c r="N1394" s="1">
        <f>VLOOKUP(A1394,'ADM Details FY17'!$A$3:$Q$3515,17,FALSE)</f>
        <v>0</v>
      </c>
      <c r="O1394" s="1">
        <f>VLOOKUP(A1394,'ADM Details FY17'!$A$3:$S$3515,19,FALSE)</f>
        <v>1</v>
      </c>
      <c r="P1394" s="1">
        <f>VLOOKUP(A1394,'ADM Details FY17'!$A$3:$U$3515,21,FALSE)</f>
        <v>0</v>
      </c>
      <c r="Q1394" s="1">
        <f>VLOOKUP(A1394,'ADM Details FY17'!$A$3:$V$3515,22,FALSE)</f>
        <v>0</v>
      </c>
      <c r="R1394" s="1">
        <f>VLOOKUP(A1394,'ADM Details FY17'!$A$3:$W$3515,23,FALSE)</f>
        <v>0</v>
      </c>
      <c r="S1394" s="1">
        <f>VLOOKUP(A1394,'ADM Details FY17'!$A$3:$X$3515,24,FALSE)</f>
        <v>0</v>
      </c>
      <c r="T1394" s="1">
        <f>VLOOKUP(A1394,'ADM Details FY17'!$A$3:$Y$3515,25,FALSE)</f>
        <v>0</v>
      </c>
      <c r="U1394" s="1">
        <f>VLOOKUP(A1394,'ADM Details FY17'!$A$3:$AA$3515,27,FALSE)</f>
        <v>0</v>
      </c>
      <c r="V1394" s="1">
        <f>IFERROR(VLOOKUP(C1394,'eindex _tget pp '!$A$4:$E$615,5,FALSE),0)</f>
        <v>0</v>
      </c>
      <c r="W1394" s="31">
        <f>IFERROR(VLOOKUP(C1394,'eindex _tget pp '!$A$4:$F$615,6,FALSE),0)</f>
        <v>5.2329557300000003E-2</v>
      </c>
      <c r="X1394" s="4">
        <f>IFERROR(VLOOKUP(B1394,'eschools 16'!$A$2:$F$25,6,FALSE),1)</f>
        <v>1</v>
      </c>
      <c r="Y1394" s="1">
        <f t="shared" si="105"/>
        <v>0</v>
      </c>
      <c r="Z1394" s="1">
        <f t="shared" si="106"/>
        <v>0</v>
      </c>
      <c r="AA1394" s="31">
        <f>IFERROR(VLOOKUP(C1394,'eindex _tget pp '!$A$4:$G$615,7,FALSE),0)</f>
        <v>0.05</v>
      </c>
      <c r="AB1394" s="1">
        <f>VLOOKUP(A1394,'ADM Details FY17'!$A$3:$AB$3515,28,FALSE)</f>
        <v>0</v>
      </c>
      <c r="AC1394" s="1">
        <f t="shared" si="107"/>
        <v>0</v>
      </c>
      <c r="AD1394" s="1">
        <f t="shared" si="108"/>
        <v>1.99</v>
      </c>
      <c r="AE1394" s="1">
        <f t="shared" si="109"/>
        <v>298.5</v>
      </c>
    </row>
    <row r="1395" spans="1:31" x14ac:dyDescent="0.25">
      <c r="A1395" t="str">
        <f>B1395&amp;"-"&amp;COUNTIF($B$3:B1395,B1395)</f>
        <v>318-23</v>
      </c>
      <c r="B1395">
        <v>318</v>
      </c>
      <c r="C1395" s="18">
        <f>VLOOKUP(A1395,'ADM Details FY17'!$A$3:$D$3515,4,FALSE)</f>
        <v>44198</v>
      </c>
      <c r="D1395" s="1">
        <f>VLOOKUP(A1395,'ADM Details FY17'!$A$3:$E$3515,5,FALSE)</f>
        <v>31.58</v>
      </c>
      <c r="E1395" s="1">
        <f>VLOOKUP(A1395,'ADM Details FY17'!$A$3:$F$3515,6,FALSE)</f>
        <v>0</v>
      </c>
      <c r="F1395" s="1">
        <f>VLOOKUP(A1395,'ADM Details FY17'!$A$3:$G$3515,7,FALSE)</f>
        <v>0</v>
      </c>
      <c r="G1395" s="1">
        <f>VLOOKUP(A1395,'ADM Details FY17'!$A$3:$H$3515,8,FALSE)</f>
        <v>0</v>
      </c>
      <c r="H1395" s="1">
        <f>VLOOKUP(A1395,'ADM Details FY17'!$A$3:$I$3515,9,FALSE)</f>
        <v>0</v>
      </c>
      <c r="I1395" s="1">
        <f>VLOOKUP(A1395,'ADM Details FY17'!$A$3:$J$3517,10,FALSE)</f>
        <v>0</v>
      </c>
      <c r="J1395" s="1">
        <f>VLOOKUP(A1395,'ADM Details FY17'!$A$3:$K$3515,11,FALSE)</f>
        <v>0</v>
      </c>
      <c r="K1395" s="1">
        <f>VLOOKUP(A1395,'ADM Details FY17'!$A$3:$M$3515,13,FALSE)</f>
        <v>1</v>
      </c>
      <c r="L1395" s="1">
        <f>VLOOKUP(A1395,'ADM Details FY17'!$A$3:$O$3515,15,FALSE)</f>
        <v>0</v>
      </c>
      <c r="M1395" s="1">
        <f>VLOOKUP(A1395,'ADM Details FY17'!$A$3:$P$3515,16,FALSE)</f>
        <v>0</v>
      </c>
      <c r="N1395" s="1">
        <f>VLOOKUP(A1395,'ADM Details FY17'!$A$3:$Q$3515,17,FALSE)</f>
        <v>0</v>
      </c>
      <c r="O1395" s="1">
        <f>VLOOKUP(A1395,'ADM Details FY17'!$A$3:$S$3515,19,FALSE)</f>
        <v>15.15</v>
      </c>
      <c r="P1395" s="1">
        <f>VLOOKUP(A1395,'ADM Details FY17'!$A$3:$U$3515,21,FALSE)</f>
        <v>0</v>
      </c>
      <c r="Q1395" s="1">
        <f>VLOOKUP(A1395,'ADM Details FY17'!$A$3:$V$3515,22,FALSE)</f>
        <v>0</v>
      </c>
      <c r="R1395" s="1">
        <f>VLOOKUP(A1395,'ADM Details FY17'!$A$3:$W$3515,23,FALSE)</f>
        <v>0</v>
      </c>
      <c r="S1395" s="1">
        <f>VLOOKUP(A1395,'ADM Details FY17'!$A$3:$X$3515,24,FALSE)</f>
        <v>0</v>
      </c>
      <c r="T1395" s="1">
        <f>VLOOKUP(A1395,'ADM Details FY17'!$A$3:$Y$3515,25,FALSE)</f>
        <v>0</v>
      </c>
      <c r="U1395" s="1">
        <f>VLOOKUP(A1395,'ADM Details FY17'!$A$3:$AA$3515,27,FALSE)</f>
        <v>0</v>
      </c>
      <c r="V1395" s="1">
        <f>IFERROR(VLOOKUP(C1395,'eindex _tget pp '!$A$4:$E$615,5,FALSE),0)</f>
        <v>0</v>
      </c>
      <c r="W1395" s="31">
        <f>IFERROR(VLOOKUP(C1395,'eindex _tget pp '!$A$4:$F$615,6,FALSE),0)</f>
        <v>0.90873213090000005</v>
      </c>
      <c r="X1395" s="4">
        <f>IFERROR(VLOOKUP(B1395,'eschools 16'!$A$2:$F$25,6,FALSE),1)</f>
        <v>1</v>
      </c>
      <c r="Y1395" s="1">
        <f t="shared" si="105"/>
        <v>0</v>
      </c>
      <c r="Z1395" s="1">
        <f t="shared" si="106"/>
        <v>247.18</v>
      </c>
      <c r="AA1395" s="31">
        <f>IFERROR(VLOOKUP(C1395,'eindex _tget pp '!$A$4:$G$615,7,FALSE),0)</f>
        <v>0.39353611799999999</v>
      </c>
      <c r="AB1395" s="1">
        <f>VLOOKUP(A1395,'ADM Details FY17'!$A$3:$AB$3515,28,FALSE)</f>
        <v>0</v>
      </c>
      <c r="AC1395" s="1">
        <f t="shared" si="107"/>
        <v>0</v>
      </c>
      <c r="AD1395" s="1">
        <f t="shared" si="108"/>
        <v>31.58</v>
      </c>
      <c r="AE1395" s="1">
        <f t="shared" si="109"/>
        <v>4737</v>
      </c>
    </row>
    <row r="1396" spans="1:31" x14ac:dyDescent="0.25">
      <c r="A1396" t="str">
        <f>B1396&amp;"-"&amp;COUNTIF($B$3:B1396,B1396)</f>
        <v>318-24</v>
      </c>
      <c r="B1396">
        <v>318</v>
      </c>
      <c r="C1396" s="18">
        <f>VLOOKUP(A1396,'ADM Details FY17'!$A$3:$D$3515,4,FALSE)</f>
        <v>44263</v>
      </c>
      <c r="D1396" s="1">
        <f>VLOOKUP(A1396,'ADM Details FY17'!$A$3:$E$3515,5,FALSE)</f>
        <v>3</v>
      </c>
      <c r="E1396" s="1">
        <f>VLOOKUP(A1396,'ADM Details FY17'!$A$3:$F$3515,6,FALSE)</f>
        <v>0</v>
      </c>
      <c r="F1396" s="1">
        <f>VLOOKUP(A1396,'ADM Details FY17'!$A$3:$G$3515,7,FALSE)</f>
        <v>0</v>
      </c>
      <c r="G1396" s="1">
        <f>VLOOKUP(A1396,'ADM Details FY17'!$A$3:$H$3515,8,FALSE)</f>
        <v>0</v>
      </c>
      <c r="H1396" s="1">
        <f>VLOOKUP(A1396,'ADM Details FY17'!$A$3:$I$3515,9,FALSE)</f>
        <v>0</v>
      </c>
      <c r="I1396" s="1">
        <f>VLOOKUP(A1396,'ADM Details FY17'!$A$3:$J$3517,10,FALSE)</f>
        <v>0</v>
      </c>
      <c r="J1396" s="1">
        <f>VLOOKUP(A1396,'ADM Details FY17'!$A$3:$K$3515,11,FALSE)</f>
        <v>0</v>
      </c>
      <c r="K1396" s="1">
        <f>VLOOKUP(A1396,'ADM Details FY17'!$A$3:$M$3515,13,FALSE)</f>
        <v>0</v>
      </c>
      <c r="L1396" s="1">
        <f>VLOOKUP(A1396,'ADM Details FY17'!$A$3:$O$3515,15,FALSE)</f>
        <v>0</v>
      </c>
      <c r="M1396" s="1">
        <f>VLOOKUP(A1396,'ADM Details FY17'!$A$3:$P$3515,16,FALSE)</f>
        <v>0</v>
      </c>
      <c r="N1396" s="1">
        <f>VLOOKUP(A1396,'ADM Details FY17'!$A$3:$Q$3515,17,FALSE)</f>
        <v>0</v>
      </c>
      <c r="O1396" s="1">
        <f>VLOOKUP(A1396,'ADM Details FY17'!$A$3:$S$3515,19,FALSE)</f>
        <v>1</v>
      </c>
      <c r="P1396" s="1">
        <f>VLOOKUP(A1396,'ADM Details FY17'!$A$3:$U$3515,21,FALSE)</f>
        <v>0</v>
      </c>
      <c r="Q1396" s="1">
        <f>VLOOKUP(A1396,'ADM Details FY17'!$A$3:$V$3515,22,FALSE)</f>
        <v>0</v>
      </c>
      <c r="R1396" s="1">
        <f>VLOOKUP(A1396,'ADM Details FY17'!$A$3:$W$3515,23,FALSE)</f>
        <v>0</v>
      </c>
      <c r="S1396" s="1">
        <f>VLOOKUP(A1396,'ADM Details FY17'!$A$3:$X$3515,24,FALSE)</f>
        <v>0</v>
      </c>
      <c r="T1396" s="1">
        <f>VLOOKUP(A1396,'ADM Details FY17'!$A$3:$Y$3515,25,FALSE)</f>
        <v>0</v>
      </c>
      <c r="U1396" s="1">
        <f>VLOOKUP(A1396,'ADM Details FY17'!$A$3:$AA$3515,27,FALSE)</f>
        <v>0</v>
      </c>
      <c r="V1396" s="1">
        <f>IFERROR(VLOOKUP(C1396,'eindex _tget pp '!$A$4:$E$615,5,FALSE),0)</f>
        <v>1889.6722909461323</v>
      </c>
      <c r="W1396" s="31">
        <f>IFERROR(VLOOKUP(C1396,'eindex _tget pp '!$A$4:$F$615,6,FALSE),0)</f>
        <v>2.8797159787000002</v>
      </c>
      <c r="X1396" s="4">
        <f>IFERROR(VLOOKUP(B1396,'eschools 16'!$A$2:$F$25,6,FALSE),1)</f>
        <v>1</v>
      </c>
      <c r="Y1396" s="1">
        <f t="shared" si="105"/>
        <v>1417.25</v>
      </c>
      <c r="Z1396" s="1">
        <f t="shared" si="106"/>
        <v>0</v>
      </c>
      <c r="AA1396" s="31">
        <f>IFERROR(VLOOKUP(C1396,'eindex _tget pp '!$A$4:$G$615,7,FALSE),0)</f>
        <v>0.85659459800000004</v>
      </c>
      <c r="AB1396" s="1">
        <f>VLOOKUP(A1396,'ADM Details FY17'!$A$3:$AB$3515,28,FALSE)</f>
        <v>0</v>
      </c>
      <c r="AC1396" s="1">
        <f t="shared" si="107"/>
        <v>0</v>
      </c>
      <c r="AD1396" s="1">
        <f t="shared" si="108"/>
        <v>3</v>
      </c>
      <c r="AE1396" s="1">
        <f t="shared" si="109"/>
        <v>450</v>
      </c>
    </row>
    <row r="1397" spans="1:31" x14ac:dyDescent="0.25">
      <c r="A1397" t="str">
        <f>B1397&amp;"-"&amp;COUNTIF($B$3:B1397,B1397)</f>
        <v>318-25</v>
      </c>
      <c r="B1397">
        <v>318</v>
      </c>
      <c r="C1397" s="18">
        <f>VLOOKUP(A1397,'ADM Details FY17'!$A$3:$D$3515,4,FALSE)</f>
        <v>44305</v>
      </c>
      <c r="D1397" s="1">
        <f>VLOOKUP(A1397,'ADM Details FY17'!$A$3:$E$3515,5,FALSE)</f>
        <v>3</v>
      </c>
      <c r="E1397" s="1">
        <f>VLOOKUP(A1397,'ADM Details FY17'!$A$3:$F$3515,6,FALSE)</f>
        <v>0</v>
      </c>
      <c r="F1397" s="1">
        <f>VLOOKUP(A1397,'ADM Details FY17'!$A$3:$G$3515,7,FALSE)</f>
        <v>0</v>
      </c>
      <c r="G1397" s="1">
        <f>VLOOKUP(A1397,'ADM Details FY17'!$A$3:$H$3515,8,FALSE)</f>
        <v>0</v>
      </c>
      <c r="H1397" s="1">
        <f>VLOOKUP(A1397,'ADM Details FY17'!$A$3:$I$3515,9,FALSE)</f>
        <v>0</v>
      </c>
      <c r="I1397" s="1">
        <f>VLOOKUP(A1397,'ADM Details FY17'!$A$3:$J$3517,10,FALSE)</f>
        <v>0</v>
      </c>
      <c r="J1397" s="1">
        <f>VLOOKUP(A1397,'ADM Details FY17'!$A$3:$K$3515,11,FALSE)</f>
        <v>1</v>
      </c>
      <c r="K1397" s="1">
        <f>VLOOKUP(A1397,'ADM Details FY17'!$A$3:$M$3515,13,FALSE)</f>
        <v>0</v>
      </c>
      <c r="L1397" s="1">
        <f>VLOOKUP(A1397,'ADM Details FY17'!$A$3:$O$3515,15,FALSE)</f>
        <v>0</v>
      </c>
      <c r="M1397" s="1">
        <f>VLOOKUP(A1397,'ADM Details FY17'!$A$3:$P$3515,16,FALSE)</f>
        <v>0</v>
      </c>
      <c r="N1397" s="1">
        <f>VLOOKUP(A1397,'ADM Details FY17'!$A$3:$Q$3515,17,FALSE)</f>
        <v>0</v>
      </c>
      <c r="O1397" s="1">
        <f>VLOOKUP(A1397,'ADM Details FY17'!$A$3:$S$3515,19,FALSE)</f>
        <v>3</v>
      </c>
      <c r="P1397" s="1">
        <f>VLOOKUP(A1397,'ADM Details FY17'!$A$3:$U$3515,21,FALSE)</f>
        <v>0</v>
      </c>
      <c r="Q1397" s="1">
        <f>VLOOKUP(A1397,'ADM Details FY17'!$A$3:$V$3515,22,FALSE)</f>
        <v>0</v>
      </c>
      <c r="R1397" s="1">
        <f>VLOOKUP(A1397,'ADM Details FY17'!$A$3:$W$3515,23,FALSE)</f>
        <v>0</v>
      </c>
      <c r="S1397" s="1">
        <f>VLOOKUP(A1397,'ADM Details FY17'!$A$3:$X$3515,24,FALSE)</f>
        <v>0</v>
      </c>
      <c r="T1397" s="1">
        <f>VLOOKUP(A1397,'ADM Details FY17'!$A$3:$Y$3515,25,FALSE)</f>
        <v>0</v>
      </c>
      <c r="U1397" s="1">
        <f>VLOOKUP(A1397,'ADM Details FY17'!$A$3:$AA$3515,27,FALSE)</f>
        <v>0</v>
      </c>
      <c r="V1397" s="1">
        <f>IFERROR(VLOOKUP(C1397,'eindex _tget pp '!$A$4:$E$615,5,FALSE),0)</f>
        <v>1417.3491487132028</v>
      </c>
      <c r="W1397" s="31">
        <f>IFERROR(VLOOKUP(C1397,'eindex _tget pp '!$A$4:$F$615,6,FALSE),0)</f>
        <v>0.94235080029999996</v>
      </c>
      <c r="X1397" s="4">
        <f>IFERROR(VLOOKUP(B1397,'eschools 16'!$A$2:$F$25,6,FALSE),1)</f>
        <v>1</v>
      </c>
      <c r="Y1397" s="1">
        <f t="shared" si="105"/>
        <v>1063.01</v>
      </c>
      <c r="Z1397" s="1">
        <f t="shared" si="106"/>
        <v>0</v>
      </c>
      <c r="AA1397" s="31">
        <f>IFERROR(VLOOKUP(C1397,'eindex _tget pp '!$A$4:$G$615,7,FALSE),0)</f>
        <v>0.78123944300000003</v>
      </c>
      <c r="AB1397" s="1">
        <f>VLOOKUP(A1397,'ADM Details FY17'!$A$3:$AB$3515,28,FALSE)</f>
        <v>0</v>
      </c>
      <c r="AC1397" s="1">
        <f t="shared" si="107"/>
        <v>0</v>
      </c>
      <c r="AD1397" s="1">
        <f t="shared" si="108"/>
        <v>3</v>
      </c>
      <c r="AE1397" s="1">
        <f t="shared" si="109"/>
        <v>450</v>
      </c>
    </row>
    <row r="1398" spans="1:31" x14ac:dyDescent="0.25">
      <c r="A1398" t="str">
        <f>B1398&amp;"-"&amp;COUNTIF($B$3:B1398,B1398)</f>
        <v>318-26</v>
      </c>
      <c r="B1398">
        <v>318</v>
      </c>
      <c r="C1398" s="18">
        <f>VLOOKUP(A1398,'ADM Details FY17'!$A$3:$D$3515,4,FALSE)</f>
        <v>44370</v>
      </c>
      <c r="D1398" s="1">
        <f>VLOOKUP(A1398,'ADM Details FY17'!$A$3:$E$3515,5,FALSE)</f>
        <v>3.99</v>
      </c>
      <c r="E1398" s="1">
        <f>VLOOKUP(A1398,'ADM Details FY17'!$A$3:$F$3515,6,FALSE)</f>
        <v>0</v>
      </c>
      <c r="F1398" s="1">
        <f>VLOOKUP(A1398,'ADM Details FY17'!$A$3:$G$3515,7,FALSE)</f>
        <v>0</v>
      </c>
      <c r="G1398" s="1">
        <f>VLOOKUP(A1398,'ADM Details FY17'!$A$3:$H$3515,8,FALSE)</f>
        <v>0</v>
      </c>
      <c r="H1398" s="1">
        <f>VLOOKUP(A1398,'ADM Details FY17'!$A$3:$I$3515,9,FALSE)</f>
        <v>0</v>
      </c>
      <c r="I1398" s="1">
        <f>VLOOKUP(A1398,'ADM Details FY17'!$A$3:$J$3517,10,FALSE)</f>
        <v>0</v>
      </c>
      <c r="J1398" s="1">
        <f>VLOOKUP(A1398,'ADM Details FY17'!$A$3:$K$3515,11,FALSE)</f>
        <v>0</v>
      </c>
      <c r="K1398" s="1">
        <f>VLOOKUP(A1398,'ADM Details FY17'!$A$3:$M$3515,13,FALSE)</f>
        <v>0</v>
      </c>
      <c r="L1398" s="1">
        <f>VLOOKUP(A1398,'ADM Details FY17'!$A$3:$O$3515,15,FALSE)</f>
        <v>0</v>
      </c>
      <c r="M1398" s="1">
        <f>VLOOKUP(A1398,'ADM Details FY17'!$A$3:$P$3515,16,FALSE)</f>
        <v>0</v>
      </c>
      <c r="N1398" s="1">
        <f>VLOOKUP(A1398,'ADM Details FY17'!$A$3:$Q$3515,17,FALSE)</f>
        <v>0</v>
      </c>
      <c r="O1398" s="1">
        <f>VLOOKUP(A1398,'ADM Details FY17'!$A$3:$S$3515,19,FALSE)</f>
        <v>2.99</v>
      </c>
      <c r="P1398" s="1">
        <f>VLOOKUP(A1398,'ADM Details FY17'!$A$3:$U$3515,21,FALSE)</f>
        <v>0</v>
      </c>
      <c r="Q1398" s="1">
        <f>VLOOKUP(A1398,'ADM Details FY17'!$A$3:$V$3515,22,FALSE)</f>
        <v>0</v>
      </c>
      <c r="R1398" s="1">
        <f>VLOOKUP(A1398,'ADM Details FY17'!$A$3:$W$3515,23,FALSE)</f>
        <v>0</v>
      </c>
      <c r="S1398" s="1">
        <f>VLOOKUP(A1398,'ADM Details FY17'!$A$3:$X$3515,24,FALSE)</f>
        <v>0</v>
      </c>
      <c r="T1398" s="1">
        <f>VLOOKUP(A1398,'ADM Details FY17'!$A$3:$Y$3515,25,FALSE)</f>
        <v>0</v>
      </c>
      <c r="U1398" s="1">
        <f>VLOOKUP(A1398,'ADM Details FY17'!$A$3:$AA$3515,27,FALSE)</f>
        <v>0</v>
      </c>
      <c r="V1398" s="1">
        <f>IFERROR(VLOOKUP(C1398,'eindex _tget pp '!$A$4:$E$615,5,FALSE),0)</f>
        <v>0</v>
      </c>
      <c r="W1398" s="31">
        <f>IFERROR(VLOOKUP(C1398,'eindex _tget pp '!$A$4:$F$615,6,FALSE),0)</f>
        <v>0.25999994539999999</v>
      </c>
      <c r="X1398" s="4">
        <f>IFERROR(VLOOKUP(B1398,'eschools 16'!$A$2:$F$25,6,FALSE),1)</f>
        <v>1</v>
      </c>
      <c r="Y1398" s="1">
        <f t="shared" si="105"/>
        <v>0</v>
      </c>
      <c r="Z1398" s="1">
        <f t="shared" si="106"/>
        <v>0</v>
      </c>
      <c r="AA1398" s="31">
        <f>IFERROR(VLOOKUP(C1398,'eindex _tget pp '!$A$4:$G$615,7,FALSE),0)</f>
        <v>0.05</v>
      </c>
      <c r="AB1398" s="1">
        <f>VLOOKUP(A1398,'ADM Details FY17'!$A$3:$AB$3515,28,FALSE)</f>
        <v>0</v>
      </c>
      <c r="AC1398" s="1">
        <f t="shared" si="107"/>
        <v>0</v>
      </c>
      <c r="AD1398" s="1">
        <f t="shared" si="108"/>
        <v>3.99</v>
      </c>
      <c r="AE1398" s="1">
        <f t="shared" si="109"/>
        <v>598.5</v>
      </c>
    </row>
    <row r="1399" spans="1:31" x14ac:dyDescent="0.25">
      <c r="A1399" t="str">
        <f>B1399&amp;"-"&amp;COUNTIF($B$3:B1399,B1399)</f>
        <v>318-27</v>
      </c>
      <c r="B1399">
        <v>318</v>
      </c>
      <c r="C1399" s="18">
        <f>VLOOKUP(A1399,'ADM Details FY17'!$A$3:$D$3515,4,FALSE)</f>
        <v>44388</v>
      </c>
      <c r="D1399" s="1">
        <f>VLOOKUP(A1399,'ADM Details FY17'!$A$3:$E$3515,5,FALSE)</f>
        <v>7.91</v>
      </c>
      <c r="E1399" s="1">
        <f>VLOOKUP(A1399,'ADM Details FY17'!$A$3:$F$3515,6,FALSE)</f>
        <v>0</v>
      </c>
      <c r="F1399" s="1">
        <f>VLOOKUP(A1399,'ADM Details FY17'!$A$3:$G$3515,7,FALSE)</f>
        <v>1</v>
      </c>
      <c r="G1399" s="1">
        <f>VLOOKUP(A1399,'ADM Details FY17'!$A$3:$H$3515,8,FALSE)</f>
        <v>0</v>
      </c>
      <c r="H1399" s="1">
        <f>VLOOKUP(A1399,'ADM Details FY17'!$A$3:$I$3515,9,FALSE)</f>
        <v>0</v>
      </c>
      <c r="I1399" s="1">
        <f>VLOOKUP(A1399,'ADM Details FY17'!$A$3:$J$3517,10,FALSE)</f>
        <v>0</v>
      </c>
      <c r="J1399" s="1">
        <f>VLOOKUP(A1399,'ADM Details FY17'!$A$3:$K$3515,11,FALSE)</f>
        <v>0</v>
      </c>
      <c r="K1399" s="1">
        <f>VLOOKUP(A1399,'ADM Details FY17'!$A$3:$M$3515,13,FALSE)</f>
        <v>2</v>
      </c>
      <c r="L1399" s="1">
        <f>VLOOKUP(A1399,'ADM Details FY17'!$A$3:$O$3515,15,FALSE)</f>
        <v>0</v>
      </c>
      <c r="M1399" s="1">
        <f>VLOOKUP(A1399,'ADM Details FY17'!$A$3:$P$3515,16,FALSE)</f>
        <v>0</v>
      </c>
      <c r="N1399" s="1">
        <f>VLOOKUP(A1399,'ADM Details FY17'!$A$3:$Q$3515,17,FALSE)</f>
        <v>0</v>
      </c>
      <c r="O1399" s="1">
        <f>VLOOKUP(A1399,'ADM Details FY17'!$A$3:$S$3515,19,FALSE)</f>
        <v>1</v>
      </c>
      <c r="P1399" s="1">
        <f>VLOOKUP(A1399,'ADM Details FY17'!$A$3:$U$3515,21,FALSE)</f>
        <v>0</v>
      </c>
      <c r="Q1399" s="1">
        <f>VLOOKUP(A1399,'ADM Details FY17'!$A$3:$V$3515,22,FALSE)</f>
        <v>0</v>
      </c>
      <c r="R1399" s="1">
        <f>VLOOKUP(A1399,'ADM Details FY17'!$A$3:$W$3515,23,FALSE)</f>
        <v>0</v>
      </c>
      <c r="S1399" s="1">
        <f>VLOOKUP(A1399,'ADM Details FY17'!$A$3:$X$3515,24,FALSE)</f>
        <v>0</v>
      </c>
      <c r="T1399" s="1">
        <f>VLOOKUP(A1399,'ADM Details FY17'!$A$3:$Y$3515,25,FALSE)</f>
        <v>0</v>
      </c>
      <c r="U1399" s="1">
        <f>VLOOKUP(A1399,'ADM Details FY17'!$A$3:$AA$3515,27,FALSE)</f>
        <v>0</v>
      </c>
      <c r="V1399" s="1">
        <f>IFERROR(VLOOKUP(C1399,'eindex _tget pp '!$A$4:$E$615,5,FALSE),0)</f>
        <v>0</v>
      </c>
      <c r="W1399" s="31">
        <f>IFERROR(VLOOKUP(C1399,'eindex _tget pp '!$A$4:$F$615,6,FALSE),0)</f>
        <v>0.14820848419999999</v>
      </c>
      <c r="X1399" s="4">
        <f>IFERROR(VLOOKUP(B1399,'eschools 16'!$A$2:$F$25,6,FALSE),1)</f>
        <v>1</v>
      </c>
      <c r="Y1399" s="1">
        <f t="shared" si="105"/>
        <v>0</v>
      </c>
      <c r="Z1399" s="1">
        <f t="shared" si="106"/>
        <v>80.63</v>
      </c>
      <c r="AA1399" s="31">
        <f>IFERROR(VLOOKUP(C1399,'eindex _tget pp '!$A$4:$G$615,7,FALSE),0)</f>
        <v>0.34951396600000001</v>
      </c>
      <c r="AB1399" s="1">
        <f>VLOOKUP(A1399,'ADM Details FY17'!$A$3:$AB$3515,28,FALSE)</f>
        <v>0</v>
      </c>
      <c r="AC1399" s="1">
        <f t="shared" si="107"/>
        <v>0</v>
      </c>
      <c r="AD1399" s="1">
        <f t="shared" si="108"/>
        <v>7.91</v>
      </c>
      <c r="AE1399" s="1">
        <f t="shared" si="109"/>
        <v>1186.5</v>
      </c>
    </row>
    <row r="1400" spans="1:31" x14ac:dyDescent="0.25">
      <c r="A1400" t="str">
        <f>B1400&amp;"-"&amp;COUNTIF($B$3:B1400,B1400)</f>
        <v>318-28</v>
      </c>
      <c r="B1400">
        <v>318</v>
      </c>
      <c r="C1400" s="18">
        <f>VLOOKUP(A1400,'ADM Details FY17'!$A$3:$D$3515,4,FALSE)</f>
        <v>48173</v>
      </c>
      <c r="D1400" s="1">
        <f>VLOOKUP(A1400,'ADM Details FY17'!$A$3:$E$3515,5,FALSE)</f>
        <v>3</v>
      </c>
      <c r="E1400" s="1">
        <f>VLOOKUP(A1400,'ADM Details FY17'!$A$3:$F$3515,6,FALSE)</f>
        <v>0</v>
      </c>
      <c r="F1400" s="1">
        <f>VLOOKUP(A1400,'ADM Details FY17'!$A$3:$G$3515,7,FALSE)</f>
        <v>0</v>
      </c>
      <c r="G1400" s="1">
        <f>VLOOKUP(A1400,'ADM Details FY17'!$A$3:$H$3515,8,FALSE)</f>
        <v>0</v>
      </c>
      <c r="H1400" s="1">
        <f>VLOOKUP(A1400,'ADM Details FY17'!$A$3:$I$3515,9,FALSE)</f>
        <v>0</v>
      </c>
      <c r="I1400" s="1">
        <f>VLOOKUP(A1400,'ADM Details FY17'!$A$3:$J$3517,10,FALSE)</f>
        <v>0</v>
      </c>
      <c r="J1400" s="1">
        <f>VLOOKUP(A1400,'ADM Details FY17'!$A$3:$K$3515,11,FALSE)</f>
        <v>0</v>
      </c>
      <c r="K1400" s="1">
        <f>VLOOKUP(A1400,'ADM Details FY17'!$A$3:$M$3515,13,FALSE)</f>
        <v>0</v>
      </c>
      <c r="L1400" s="1">
        <f>VLOOKUP(A1400,'ADM Details FY17'!$A$3:$O$3515,15,FALSE)</f>
        <v>0</v>
      </c>
      <c r="M1400" s="1">
        <f>VLOOKUP(A1400,'ADM Details FY17'!$A$3:$P$3515,16,FALSE)</f>
        <v>0</v>
      </c>
      <c r="N1400" s="1">
        <f>VLOOKUP(A1400,'ADM Details FY17'!$A$3:$Q$3515,17,FALSE)</f>
        <v>0</v>
      </c>
      <c r="O1400" s="1">
        <f>VLOOKUP(A1400,'ADM Details FY17'!$A$3:$S$3515,19,FALSE)</f>
        <v>1</v>
      </c>
      <c r="P1400" s="1">
        <f>VLOOKUP(A1400,'ADM Details FY17'!$A$3:$U$3515,21,FALSE)</f>
        <v>0</v>
      </c>
      <c r="Q1400" s="1">
        <f>VLOOKUP(A1400,'ADM Details FY17'!$A$3:$V$3515,22,FALSE)</f>
        <v>0</v>
      </c>
      <c r="R1400" s="1">
        <f>VLOOKUP(A1400,'ADM Details FY17'!$A$3:$W$3515,23,FALSE)</f>
        <v>0</v>
      </c>
      <c r="S1400" s="1">
        <f>VLOOKUP(A1400,'ADM Details FY17'!$A$3:$X$3515,24,FALSE)</f>
        <v>0</v>
      </c>
      <c r="T1400" s="1">
        <f>VLOOKUP(A1400,'ADM Details FY17'!$A$3:$Y$3515,25,FALSE)</f>
        <v>0</v>
      </c>
      <c r="U1400" s="1">
        <f>VLOOKUP(A1400,'ADM Details FY17'!$A$3:$AA$3515,27,FALSE)</f>
        <v>0</v>
      </c>
      <c r="V1400" s="1">
        <f>IFERROR(VLOOKUP(C1400,'eindex _tget pp '!$A$4:$E$615,5,FALSE),0)</f>
        <v>136.6121586623654</v>
      </c>
      <c r="W1400" s="31">
        <f>IFERROR(VLOOKUP(C1400,'eindex _tget pp '!$A$4:$F$615,6,FALSE),0)</f>
        <v>0.48518616640000001</v>
      </c>
      <c r="X1400" s="4">
        <f>IFERROR(VLOOKUP(B1400,'eschools 16'!$A$2:$F$25,6,FALSE),1)</f>
        <v>1</v>
      </c>
      <c r="Y1400" s="1">
        <f t="shared" si="105"/>
        <v>102.46</v>
      </c>
      <c r="Z1400" s="1">
        <f t="shared" si="106"/>
        <v>0</v>
      </c>
      <c r="AA1400" s="31">
        <f>IFERROR(VLOOKUP(C1400,'eindex _tget pp '!$A$4:$G$615,7,FALSE),0)</f>
        <v>0.40849437100000002</v>
      </c>
      <c r="AB1400" s="1">
        <f>VLOOKUP(A1400,'ADM Details FY17'!$A$3:$AB$3515,28,FALSE)</f>
        <v>0</v>
      </c>
      <c r="AC1400" s="1">
        <f t="shared" si="107"/>
        <v>0</v>
      </c>
      <c r="AD1400" s="1">
        <f t="shared" si="108"/>
        <v>3</v>
      </c>
      <c r="AE1400" s="1">
        <f t="shared" si="109"/>
        <v>450</v>
      </c>
    </row>
    <row r="1401" spans="1:31" x14ac:dyDescent="0.25">
      <c r="A1401" t="str">
        <f>B1401&amp;"-"&amp;COUNTIF($B$3:B1401,B1401)</f>
        <v>318-29</v>
      </c>
      <c r="B1401">
        <v>318</v>
      </c>
      <c r="C1401" s="18">
        <f>VLOOKUP(A1401,'ADM Details FY17'!$A$3:$D$3515,4,FALSE)</f>
        <v>47720</v>
      </c>
      <c r="D1401" s="1">
        <f>VLOOKUP(A1401,'ADM Details FY17'!$A$3:$E$3515,5,FALSE)</f>
        <v>2</v>
      </c>
      <c r="E1401" s="1">
        <f>VLOOKUP(A1401,'ADM Details FY17'!$A$3:$F$3515,6,FALSE)</f>
        <v>0</v>
      </c>
      <c r="F1401" s="1">
        <f>VLOOKUP(A1401,'ADM Details FY17'!$A$3:$G$3515,7,FALSE)</f>
        <v>0</v>
      </c>
      <c r="G1401" s="1">
        <f>VLOOKUP(A1401,'ADM Details FY17'!$A$3:$H$3515,8,FALSE)</f>
        <v>0</v>
      </c>
      <c r="H1401" s="1">
        <f>VLOOKUP(A1401,'ADM Details FY17'!$A$3:$I$3515,9,FALSE)</f>
        <v>0</v>
      </c>
      <c r="I1401" s="1">
        <f>VLOOKUP(A1401,'ADM Details FY17'!$A$3:$J$3517,10,FALSE)</f>
        <v>0</v>
      </c>
      <c r="J1401" s="1">
        <f>VLOOKUP(A1401,'ADM Details FY17'!$A$3:$K$3515,11,FALSE)</f>
        <v>0</v>
      </c>
      <c r="K1401" s="1">
        <f>VLOOKUP(A1401,'ADM Details FY17'!$A$3:$M$3515,13,FALSE)</f>
        <v>0</v>
      </c>
      <c r="L1401" s="1">
        <f>VLOOKUP(A1401,'ADM Details FY17'!$A$3:$O$3515,15,FALSE)</f>
        <v>0</v>
      </c>
      <c r="M1401" s="1">
        <f>VLOOKUP(A1401,'ADM Details FY17'!$A$3:$P$3515,16,FALSE)</f>
        <v>0</v>
      </c>
      <c r="N1401" s="1">
        <f>VLOOKUP(A1401,'ADM Details FY17'!$A$3:$Q$3515,17,FALSE)</f>
        <v>0</v>
      </c>
      <c r="O1401" s="1">
        <f>VLOOKUP(A1401,'ADM Details FY17'!$A$3:$S$3515,19,FALSE)</f>
        <v>0</v>
      </c>
      <c r="P1401" s="1">
        <f>VLOOKUP(A1401,'ADM Details FY17'!$A$3:$U$3515,21,FALSE)</f>
        <v>0</v>
      </c>
      <c r="Q1401" s="1">
        <f>VLOOKUP(A1401,'ADM Details FY17'!$A$3:$V$3515,22,FALSE)</f>
        <v>0</v>
      </c>
      <c r="R1401" s="1">
        <f>VLOOKUP(A1401,'ADM Details FY17'!$A$3:$W$3515,23,FALSE)</f>
        <v>0</v>
      </c>
      <c r="S1401" s="1">
        <f>VLOOKUP(A1401,'ADM Details FY17'!$A$3:$X$3515,24,FALSE)</f>
        <v>0</v>
      </c>
      <c r="T1401" s="1">
        <f>VLOOKUP(A1401,'ADM Details FY17'!$A$3:$Y$3515,25,FALSE)</f>
        <v>0</v>
      </c>
      <c r="U1401" s="1">
        <f>VLOOKUP(A1401,'ADM Details FY17'!$A$3:$AA$3515,27,FALSE)</f>
        <v>0</v>
      </c>
      <c r="V1401" s="1">
        <f>IFERROR(VLOOKUP(C1401,'eindex _tget pp '!$A$4:$E$615,5,FALSE),0)</f>
        <v>811.95758362640072</v>
      </c>
      <c r="W1401" s="31">
        <f>IFERROR(VLOOKUP(C1401,'eindex _tget pp '!$A$4:$F$615,6,FALSE),0)</f>
        <v>0.65361655399999996</v>
      </c>
      <c r="X1401" s="4">
        <f>IFERROR(VLOOKUP(B1401,'eschools 16'!$A$2:$F$25,6,FALSE),1)</f>
        <v>1</v>
      </c>
      <c r="Y1401" s="1">
        <f t="shared" si="105"/>
        <v>405.98</v>
      </c>
      <c r="Z1401" s="1">
        <f t="shared" si="106"/>
        <v>0</v>
      </c>
      <c r="AA1401" s="31">
        <f>IFERROR(VLOOKUP(C1401,'eindex _tget pp '!$A$4:$G$615,7,FALSE),0)</f>
        <v>0.64333069499999995</v>
      </c>
      <c r="AB1401" s="1">
        <f>VLOOKUP(A1401,'ADM Details FY17'!$A$3:$AB$3515,28,FALSE)</f>
        <v>0</v>
      </c>
      <c r="AC1401" s="1">
        <f t="shared" si="107"/>
        <v>0</v>
      </c>
      <c r="AD1401" s="1">
        <f t="shared" si="108"/>
        <v>2</v>
      </c>
      <c r="AE1401" s="1">
        <f t="shared" si="109"/>
        <v>300</v>
      </c>
    </row>
    <row r="1402" spans="1:31" x14ac:dyDescent="0.25">
      <c r="A1402" t="str">
        <f>B1402&amp;"-"&amp;COUNTIF($B$3:B1402,B1402)</f>
        <v>318-30</v>
      </c>
      <c r="B1402">
        <v>318</v>
      </c>
      <c r="C1402" s="18">
        <f>VLOOKUP(A1402,'ADM Details FY17'!$A$3:$D$3515,4,FALSE)</f>
        <v>50047</v>
      </c>
      <c r="D1402" s="1">
        <f>VLOOKUP(A1402,'ADM Details FY17'!$A$3:$E$3515,5,FALSE)</f>
        <v>2</v>
      </c>
      <c r="E1402" s="1">
        <f>VLOOKUP(A1402,'ADM Details FY17'!$A$3:$F$3515,6,FALSE)</f>
        <v>0</v>
      </c>
      <c r="F1402" s="1">
        <f>VLOOKUP(A1402,'ADM Details FY17'!$A$3:$G$3515,7,FALSE)</f>
        <v>0</v>
      </c>
      <c r="G1402" s="1">
        <f>VLOOKUP(A1402,'ADM Details FY17'!$A$3:$H$3515,8,FALSE)</f>
        <v>0</v>
      </c>
      <c r="H1402" s="1">
        <f>VLOOKUP(A1402,'ADM Details FY17'!$A$3:$I$3515,9,FALSE)</f>
        <v>0</v>
      </c>
      <c r="I1402" s="1">
        <f>VLOOKUP(A1402,'ADM Details FY17'!$A$3:$J$3517,10,FALSE)</f>
        <v>0</v>
      </c>
      <c r="J1402" s="1">
        <f>VLOOKUP(A1402,'ADM Details FY17'!$A$3:$K$3515,11,FALSE)</f>
        <v>0</v>
      </c>
      <c r="K1402" s="1">
        <f>VLOOKUP(A1402,'ADM Details FY17'!$A$3:$M$3515,13,FALSE)</f>
        <v>2</v>
      </c>
      <c r="L1402" s="1">
        <f>VLOOKUP(A1402,'ADM Details FY17'!$A$3:$O$3515,15,FALSE)</f>
        <v>0</v>
      </c>
      <c r="M1402" s="1">
        <f>VLOOKUP(A1402,'ADM Details FY17'!$A$3:$P$3515,16,FALSE)</f>
        <v>0</v>
      </c>
      <c r="N1402" s="1">
        <f>VLOOKUP(A1402,'ADM Details FY17'!$A$3:$Q$3515,17,FALSE)</f>
        <v>0</v>
      </c>
      <c r="O1402" s="1">
        <f>VLOOKUP(A1402,'ADM Details FY17'!$A$3:$S$3515,19,FALSE)</f>
        <v>0</v>
      </c>
      <c r="P1402" s="1">
        <f>VLOOKUP(A1402,'ADM Details FY17'!$A$3:$U$3515,21,FALSE)</f>
        <v>0</v>
      </c>
      <c r="Q1402" s="1">
        <f>VLOOKUP(A1402,'ADM Details FY17'!$A$3:$V$3515,22,FALSE)</f>
        <v>0</v>
      </c>
      <c r="R1402" s="1">
        <f>VLOOKUP(A1402,'ADM Details FY17'!$A$3:$W$3515,23,FALSE)</f>
        <v>0</v>
      </c>
      <c r="S1402" s="1">
        <f>VLOOKUP(A1402,'ADM Details FY17'!$A$3:$X$3515,24,FALSE)</f>
        <v>0</v>
      </c>
      <c r="T1402" s="1">
        <f>VLOOKUP(A1402,'ADM Details FY17'!$A$3:$Y$3515,25,FALSE)</f>
        <v>0</v>
      </c>
      <c r="U1402" s="1">
        <f>VLOOKUP(A1402,'ADM Details FY17'!$A$3:$AA$3515,27,FALSE)</f>
        <v>0</v>
      </c>
      <c r="V1402" s="1">
        <f>IFERROR(VLOOKUP(C1402,'eindex _tget pp '!$A$4:$E$615,5,FALSE),0)</f>
        <v>0</v>
      </c>
      <c r="W1402" s="31">
        <f>IFERROR(VLOOKUP(C1402,'eindex _tget pp '!$A$4:$F$615,6,FALSE),0)</f>
        <v>5.8071529999999998E-4</v>
      </c>
      <c r="X1402" s="4">
        <f>IFERROR(VLOOKUP(B1402,'eschools 16'!$A$2:$F$25,6,FALSE),1)</f>
        <v>1</v>
      </c>
      <c r="Y1402" s="1">
        <f t="shared" si="105"/>
        <v>0</v>
      </c>
      <c r="Z1402" s="1">
        <f t="shared" si="106"/>
        <v>0.32</v>
      </c>
      <c r="AA1402" s="31">
        <f>IFERROR(VLOOKUP(C1402,'eindex _tget pp '!$A$4:$G$615,7,FALSE),0)</f>
        <v>0.10978089000000001</v>
      </c>
      <c r="AB1402" s="1">
        <f>VLOOKUP(A1402,'ADM Details FY17'!$A$3:$AB$3515,28,FALSE)</f>
        <v>0</v>
      </c>
      <c r="AC1402" s="1">
        <f t="shared" si="107"/>
        <v>0</v>
      </c>
      <c r="AD1402" s="1">
        <f t="shared" si="108"/>
        <v>2</v>
      </c>
      <c r="AE1402" s="1">
        <f t="shared" si="109"/>
        <v>300</v>
      </c>
    </row>
    <row r="1403" spans="1:31" x14ac:dyDescent="0.25">
      <c r="A1403" t="str">
        <f>B1403&amp;"-"&amp;COUNTIF($B$3:B1403,B1403)</f>
        <v>318-31</v>
      </c>
      <c r="B1403">
        <v>318</v>
      </c>
      <c r="C1403" s="18">
        <f>VLOOKUP(A1403,'ADM Details FY17'!$A$3:$D$3515,4,FALSE)</f>
        <v>44529</v>
      </c>
      <c r="D1403" s="1">
        <f>VLOOKUP(A1403,'ADM Details FY17'!$A$3:$E$3515,5,FALSE)</f>
        <v>14.79</v>
      </c>
      <c r="E1403" s="1">
        <f>VLOOKUP(A1403,'ADM Details FY17'!$A$3:$F$3515,6,FALSE)</f>
        <v>0</v>
      </c>
      <c r="F1403" s="1">
        <f>VLOOKUP(A1403,'ADM Details FY17'!$A$3:$G$3515,7,FALSE)</f>
        <v>0</v>
      </c>
      <c r="G1403" s="1">
        <f>VLOOKUP(A1403,'ADM Details FY17'!$A$3:$H$3515,8,FALSE)</f>
        <v>0</v>
      </c>
      <c r="H1403" s="1">
        <f>VLOOKUP(A1403,'ADM Details FY17'!$A$3:$I$3515,9,FALSE)</f>
        <v>0</v>
      </c>
      <c r="I1403" s="1">
        <f>VLOOKUP(A1403,'ADM Details FY17'!$A$3:$J$3517,10,FALSE)</f>
        <v>0</v>
      </c>
      <c r="J1403" s="1">
        <f>VLOOKUP(A1403,'ADM Details FY17'!$A$3:$K$3515,11,FALSE)</f>
        <v>0</v>
      </c>
      <c r="K1403" s="1">
        <f>VLOOKUP(A1403,'ADM Details FY17'!$A$3:$M$3515,13,FALSE)</f>
        <v>0</v>
      </c>
      <c r="L1403" s="1">
        <f>VLOOKUP(A1403,'ADM Details FY17'!$A$3:$O$3515,15,FALSE)</f>
        <v>0</v>
      </c>
      <c r="M1403" s="1">
        <f>VLOOKUP(A1403,'ADM Details FY17'!$A$3:$P$3515,16,FALSE)</f>
        <v>0</v>
      </c>
      <c r="N1403" s="1">
        <f>VLOOKUP(A1403,'ADM Details FY17'!$A$3:$Q$3515,17,FALSE)</f>
        <v>0</v>
      </c>
      <c r="O1403" s="1">
        <f>VLOOKUP(A1403,'ADM Details FY17'!$A$3:$S$3515,19,FALSE)</f>
        <v>7.81</v>
      </c>
      <c r="P1403" s="1">
        <f>VLOOKUP(A1403,'ADM Details FY17'!$A$3:$U$3515,21,FALSE)</f>
        <v>0</v>
      </c>
      <c r="Q1403" s="1">
        <f>VLOOKUP(A1403,'ADM Details FY17'!$A$3:$V$3515,22,FALSE)</f>
        <v>0</v>
      </c>
      <c r="R1403" s="1">
        <f>VLOOKUP(A1403,'ADM Details FY17'!$A$3:$W$3515,23,FALSE)</f>
        <v>0</v>
      </c>
      <c r="S1403" s="1">
        <f>VLOOKUP(A1403,'ADM Details FY17'!$A$3:$X$3515,24,FALSE)</f>
        <v>0</v>
      </c>
      <c r="T1403" s="1">
        <f>VLOOKUP(A1403,'ADM Details FY17'!$A$3:$Y$3515,25,FALSE)</f>
        <v>0</v>
      </c>
      <c r="U1403" s="1">
        <f>VLOOKUP(A1403,'ADM Details FY17'!$A$3:$AA$3515,27,FALSE)</f>
        <v>0</v>
      </c>
      <c r="V1403" s="1">
        <f>IFERROR(VLOOKUP(C1403,'eindex _tget pp '!$A$4:$E$615,5,FALSE),0)</f>
        <v>0</v>
      </c>
      <c r="W1403" s="31">
        <f>IFERROR(VLOOKUP(C1403,'eindex _tget pp '!$A$4:$F$615,6,FALSE),0)</f>
        <v>0.69265282159999997</v>
      </c>
      <c r="X1403" s="4">
        <f>IFERROR(VLOOKUP(B1403,'eschools 16'!$A$2:$F$25,6,FALSE),1)</f>
        <v>1</v>
      </c>
      <c r="Y1403" s="1">
        <f t="shared" si="105"/>
        <v>0</v>
      </c>
      <c r="Z1403" s="1">
        <f t="shared" si="106"/>
        <v>0</v>
      </c>
      <c r="AA1403" s="31">
        <f>IFERROR(VLOOKUP(C1403,'eindex _tget pp '!$A$4:$G$615,7,FALSE),0)</f>
        <v>0.27890359999999997</v>
      </c>
      <c r="AB1403" s="1">
        <f>VLOOKUP(A1403,'ADM Details FY17'!$A$3:$AB$3515,28,FALSE)</f>
        <v>0</v>
      </c>
      <c r="AC1403" s="1">
        <f t="shared" si="107"/>
        <v>0</v>
      </c>
      <c r="AD1403" s="1">
        <f t="shared" si="108"/>
        <v>14.79</v>
      </c>
      <c r="AE1403" s="1">
        <f t="shared" si="109"/>
        <v>2218.5</v>
      </c>
    </row>
    <row r="1404" spans="1:31" x14ac:dyDescent="0.25">
      <c r="A1404" t="str">
        <f>B1404&amp;"-"&amp;COUNTIF($B$3:B1404,B1404)</f>
        <v>318-32</v>
      </c>
      <c r="B1404">
        <v>318</v>
      </c>
      <c r="C1404" s="18">
        <f>VLOOKUP(A1404,'ADM Details FY17'!$A$3:$D$3515,4,FALSE)</f>
        <v>44537</v>
      </c>
      <c r="D1404" s="1">
        <f>VLOOKUP(A1404,'ADM Details FY17'!$A$3:$E$3515,5,FALSE)</f>
        <v>18.63</v>
      </c>
      <c r="E1404" s="1">
        <f>VLOOKUP(A1404,'ADM Details FY17'!$A$3:$F$3515,6,FALSE)</f>
        <v>0</v>
      </c>
      <c r="F1404" s="1">
        <f>VLOOKUP(A1404,'ADM Details FY17'!$A$3:$G$3515,7,FALSE)</f>
        <v>2</v>
      </c>
      <c r="G1404" s="1">
        <f>VLOOKUP(A1404,'ADM Details FY17'!$A$3:$H$3515,8,FALSE)</f>
        <v>0</v>
      </c>
      <c r="H1404" s="1">
        <f>VLOOKUP(A1404,'ADM Details FY17'!$A$3:$I$3515,9,FALSE)</f>
        <v>0</v>
      </c>
      <c r="I1404" s="1">
        <f>VLOOKUP(A1404,'ADM Details FY17'!$A$3:$J$3517,10,FALSE)</f>
        <v>0</v>
      </c>
      <c r="J1404" s="1">
        <f>VLOOKUP(A1404,'ADM Details FY17'!$A$3:$K$3515,11,FALSE)</f>
        <v>0</v>
      </c>
      <c r="K1404" s="1">
        <f>VLOOKUP(A1404,'ADM Details FY17'!$A$3:$M$3515,13,FALSE)</f>
        <v>0</v>
      </c>
      <c r="L1404" s="1">
        <f>VLOOKUP(A1404,'ADM Details FY17'!$A$3:$O$3515,15,FALSE)</f>
        <v>0</v>
      </c>
      <c r="M1404" s="1">
        <f>VLOOKUP(A1404,'ADM Details FY17'!$A$3:$P$3515,16,FALSE)</f>
        <v>0</v>
      </c>
      <c r="N1404" s="1">
        <f>VLOOKUP(A1404,'ADM Details FY17'!$A$3:$Q$3515,17,FALSE)</f>
        <v>0</v>
      </c>
      <c r="O1404" s="1">
        <f>VLOOKUP(A1404,'ADM Details FY17'!$A$3:$S$3515,19,FALSE)</f>
        <v>11.97</v>
      </c>
      <c r="P1404" s="1">
        <f>VLOOKUP(A1404,'ADM Details FY17'!$A$3:$U$3515,21,FALSE)</f>
        <v>0</v>
      </c>
      <c r="Q1404" s="1">
        <f>VLOOKUP(A1404,'ADM Details FY17'!$A$3:$V$3515,22,FALSE)</f>
        <v>0</v>
      </c>
      <c r="R1404" s="1">
        <f>VLOOKUP(A1404,'ADM Details FY17'!$A$3:$W$3515,23,FALSE)</f>
        <v>0</v>
      </c>
      <c r="S1404" s="1">
        <f>VLOOKUP(A1404,'ADM Details FY17'!$A$3:$X$3515,24,FALSE)</f>
        <v>0</v>
      </c>
      <c r="T1404" s="1">
        <f>VLOOKUP(A1404,'ADM Details FY17'!$A$3:$Y$3515,25,FALSE)</f>
        <v>0</v>
      </c>
      <c r="U1404" s="1">
        <f>VLOOKUP(A1404,'ADM Details FY17'!$A$3:$AA$3515,27,FALSE)</f>
        <v>0</v>
      </c>
      <c r="V1404" s="1">
        <f>IFERROR(VLOOKUP(C1404,'eindex _tget pp '!$A$4:$E$615,5,FALSE),0)</f>
        <v>44.790809569609294</v>
      </c>
      <c r="W1404" s="31">
        <f>IFERROR(VLOOKUP(C1404,'eindex _tget pp '!$A$4:$F$615,6,FALSE),0)</f>
        <v>0.30340189629999997</v>
      </c>
      <c r="X1404" s="4">
        <f>IFERROR(VLOOKUP(B1404,'eschools 16'!$A$2:$F$25,6,FALSE),1)</f>
        <v>1</v>
      </c>
      <c r="Y1404" s="1">
        <f t="shared" si="105"/>
        <v>208.61</v>
      </c>
      <c r="Z1404" s="1">
        <f t="shared" si="106"/>
        <v>0</v>
      </c>
      <c r="AA1404" s="31">
        <f>IFERROR(VLOOKUP(C1404,'eindex _tget pp '!$A$4:$G$615,7,FALSE),0)</f>
        <v>0.350595506</v>
      </c>
      <c r="AB1404" s="1">
        <f>VLOOKUP(A1404,'ADM Details FY17'!$A$3:$AB$3515,28,FALSE)</f>
        <v>0</v>
      </c>
      <c r="AC1404" s="1">
        <f t="shared" si="107"/>
        <v>0</v>
      </c>
      <c r="AD1404" s="1">
        <f t="shared" si="108"/>
        <v>18.63</v>
      </c>
      <c r="AE1404" s="1">
        <f t="shared" si="109"/>
        <v>2794.5</v>
      </c>
    </row>
    <row r="1405" spans="1:31" x14ac:dyDescent="0.25">
      <c r="A1405" t="str">
        <f>B1405&amp;"-"&amp;COUNTIF($B$3:B1405,B1405)</f>
        <v>318-33</v>
      </c>
      <c r="B1405">
        <v>318</v>
      </c>
      <c r="C1405" s="18">
        <f>VLOOKUP(A1405,'ADM Details FY17'!$A$3:$D$3515,4,FALSE)</f>
        <v>44545</v>
      </c>
      <c r="D1405" s="1">
        <f>VLOOKUP(A1405,'ADM Details FY17'!$A$3:$E$3515,5,FALSE)</f>
        <v>0.33</v>
      </c>
      <c r="E1405" s="1">
        <f>VLOOKUP(A1405,'ADM Details FY17'!$A$3:$F$3515,6,FALSE)</f>
        <v>0</v>
      </c>
      <c r="F1405" s="1">
        <f>VLOOKUP(A1405,'ADM Details FY17'!$A$3:$G$3515,7,FALSE)</f>
        <v>0</v>
      </c>
      <c r="G1405" s="1">
        <f>VLOOKUP(A1405,'ADM Details FY17'!$A$3:$H$3515,8,FALSE)</f>
        <v>0</v>
      </c>
      <c r="H1405" s="1">
        <f>VLOOKUP(A1405,'ADM Details FY17'!$A$3:$I$3515,9,FALSE)</f>
        <v>0</v>
      </c>
      <c r="I1405" s="1">
        <f>VLOOKUP(A1405,'ADM Details FY17'!$A$3:$J$3517,10,FALSE)</f>
        <v>0</v>
      </c>
      <c r="J1405" s="1">
        <f>VLOOKUP(A1405,'ADM Details FY17'!$A$3:$K$3515,11,FALSE)</f>
        <v>0</v>
      </c>
      <c r="K1405" s="1">
        <f>VLOOKUP(A1405,'ADM Details FY17'!$A$3:$M$3515,13,FALSE)</f>
        <v>0</v>
      </c>
      <c r="L1405" s="1">
        <f>VLOOKUP(A1405,'ADM Details FY17'!$A$3:$O$3515,15,FALSE)</f>
        <v>0</v>
      </c>
      <c r="M1405" s="1">
        <f>VLOOKUP(A1405,'ADM Details FY17'!$A$3:$P$3515,16,FALSE)</f>
        <v>0</v>
      </c>
      <c r="N1405" s="1">
        <f>VLOOKUP(A1405,'ADM Details FY17'!$A$3:$Q$3515,17,FALSE)</f>
        <v>0</v>
      </c>
      <c r="O1405" s="1">
        <f>VLOOKUP(A1405,'ADM Details FY17'!$A$3:$S$3515,19,FALSE)</f>
        <v>0.22</v>
      </c>
      <c r="P1405" s="1">
        <f>VLOOKUP(A1405,'ADM Details FY17'!$A$3:$U$3515,21,FALSE)</f>
        <v>0</v>
      </c>
      <c r="Q1405" s="1">
        <f>VLOOKUP(A1405,'ADM Details FY17'!$A$3:$V$3515,22,FALSE)</f>
        <v>0</v>
      </c>
      <c r="R1405" s="1">
        <f>VLOOKUP(A1405,'ADM Details FY17'!$A$3:$W$3515,23,FALSE)</f>
        <v>0</v>
      </c>
      <c r="S1405" s="1">
        <f>VLOOKUP(A1405,'ADM Details FY17'!$A$3:$X$3515,24,FALSE)</f>
        <v>0</v>
      </c>
      <c r="T1405" s="1">
        <f>VLOOKUP(A1405,'ADM Details FY17'!$A$3:$Y$3515,25,FALSE)</f>
        <v>0</v>
      </c>
      <c r="U1405" s="1">
        <f>VLOOKUP(A1405,'ADM Details FY17'!$A$3:$AA$3515,27,FALSE)</f>
        <v>0</v>
      </c>
      <c r="V1405" s="1">
        <f>IFERROR(VLOOKUP(C1405,'eindex _tget pp '!$A$4:$E$615,5,FALSE),0)</f>
        <v>0</v>
      </c>
      <c r="W1405" s="31">
        <f>IFERROR(VLOOKUP(C1405,'eindex _tget pp '!$A$4:$F$615,6,FALSE),0)</f>
        <v>0.14788429389999999</v>
      </c>
      <c r="X1405" s="4">
        <f>IFERROR(VLOOKUP(B1405,'eschools 16'!$A$2:$F$25,6,FALSE),1)</f>
        <v>1</v>
      </c>
      <c r="Y1405" s="1">
        <f t="shared" si="105"/>
        <v>0</v>
      </c>
      <c r="Z1405" s="1">
        <f t="shared" si="106"/>
        <v>0</v>
      </c>
      <c r="AA1405" s="31">
        <f>IFERROR(VLOOKUP(C1405,'eindex _tget pp '!$A$4:$G$615,7,FALSE),0)</f>
        <v>0.14643116</v>
      </c>
      <c r="AB1405" s="1">
        <f>VLOOKUP(A1405,'ADM Details FY17'!$A$3:$AB$3515,28,FALSE)</f>
        <v>0</v>
      </c>
      <c r="AC1405" s="1">
        <f t="shared" si="107"/>
        <v>0</v>
      </c>
      <c r="AD1405" s="1">
        <f t="shared" si="108"/>
        <v>0.33</v>
      </c>
      <c r="AE1405" s="1">
        <f t="shared" si="109"/>
        <v>49.5</v>
      </c>
    </row>
    <row r="1406" spans="1:31" x14ac:dyDescent="0.25">
      <c r="A1406" t="str">
        <f>B1406&amp;"-"&amp;COUNTIF($B$3:B1406,B1406)</f>
        <v>318-34</v>
      </c>
      <c r="B1406">
        <v>318</v>
      </c>
      <c r="C1406" s="18">
        <f>VLOOKUP(A1406,'ADM Details FY17'!$A$3:$D$3515,4,FALSE)</f>
        <v>46573</v>
      </c>
      <c r="D1406" s="1">
        <f>VLOOKUP(A1406,'ADM Details FY17'!$A$3:$E$3515,5,FALSE)</f>
        <v>11.3</v>
      </c>
      <c r="E1406" s="1">
        <f>VLOOKUP(A1406,'ADM Details FY17'!$A$3:$F$3515,6,FALSE)</f>
        <v>0</v>
      </c>
      <c r="F1406" s="1">
        <f>VLOOKUP(A1406,'ADM Details FY17'!$A$3:$G$3515,7,FALSE)</f>
        <v>2</v>
      </c>
      <c r="G1406" s="1">
        <f>VLOOKUP(A1406,'ADM Details FY17'!$A$3:$H$3515,8,FALSE)</f>
        <v>0</v>
      </c>
      <c r="H1406" s="1">
        <f>VLOOKUP(A1406,'ADM Details FY17'!$A$3:$I$3515,9,FALSE)</f>
        <v>0</v>
      </c>
      <c r="I1406" s="1">
        <f>VLOOKUP(A1406,'ADM Details FY17'!$A$3:$J$3517,10,FALSE)</f>
        <v>0</v>
      </c>
      <c r="J1406" s="1">
        <f>VLOOKUP(A1406,'ADM Details FY17'!$A$3:$K$3515,11,FALSE)</f>
        <v>0</v>
      </c>
      <c r="K1406" s="1">
        <f>VLOOKUP(A1406,'ADM Details FY17'!$A$3:$M$3515,13,FALSE)</f>
        <v>0</v>
      </c>
      <c r="L1406" s="1">
        <f>VLOOKUP(A1406,'ADM Details FY17'!$A$3:$O$3515,15,FALSE)</f>
        <v>0</v>
      </c>
      <c r="M1406" s="1">
        <f>VLOOKUP(A1406,'ADM Details FY17'!$A$3:$P$3515,16,FALSE)</f>
        <v>0</v>
      </c>
      <c r="N1406" s="1">
        <f>VLOOKUP(A1406,'ADM Details FY17'!$A$3:$Q$3515,17,FALSE)</f>
        <v>0</v>
      </c>
      <c r="O1406" s="1">
        <f>VLOOKUP(A1406,'ADM Details FY17'!$A$3:$S$3515,19,FALSE)</f>
        <v>4.99</v>
      </c>
      <c r="P1406" s="1">
        <f>VLOOKUP(A1406,'ADM Details FY17'!$A$3:$U$3515,21,FALSE)</f>
        <v>0</v>
      </c>
      <c r="Q1406" s="1">
        <f>VLOOKUP(A1406,'ADM Details FY17'!$A$3:$V$3515,22,FALSE)</f>
        <v>0</v>
      </c>
      <c r="R1406" s="1">
        <f>VLOOKUP(A1406,'ADM Details FY17'!$A$3:$W$3515,23,FALSE)</f>
        <v>0</v>
      </c>
      <c r="S1406" s="1">
        <f>VLOOKUP(A1406,'ADM Details FY17'!$A$3:$X$3515,24,FALSE)</f>
        <v>0</v>
      </c>
      <c r="T1406" s="1">
        <f>VLOOKUP(A1406,'ADM Details FY17'!$A$3:$Y$3515,25,FALSE)</f>
        <v>0</v>
      </c>
      <c r="U1406" s="1">
        <f>VLOOKUP(A1406,'ADM Details FY17'!$A$3:$AA$3515,27,FALSE)</f>
        <v>0</v>
      </c>
      <c r="V1406" s="1">
        <f>IFERROR(VLOOKUP(C1406,'eindex _tget pp '!$A$4:$E$615,5,FALSE),0)</f>
        <v>85.777997209466307</v>
      </c>
      <c r="W1406" s="31">
        <f>IFERROR(VLOOKUP(C1406,'eindex _tget pp '!$A$4:$F$615,6,FALSE),0)</f>
        <v>0.10110862299999999</v>
      </c>
      <c r="X1406" s="4">
        <f>IFERROR(VLOOKUP(B1406,'eschools 16'!$A$2:$F$25,6,FALSE),1)</f>
        <v>1</v>
      </c>
      <c r="Y1406" s="1">
        <f t="shared" si="105"/>
        <v>242.32</v>
      </c>
      <c r="Z1406" s="1">
        <f t="shared" si="106"/>
        <v>0</v>
      </c>
      <c r="AA1406" s="31">
        <f>IFERROR(VLOOKUP(C1406,'eindex _tget pp '!$A$4:$G$615,7,FALSE),0)</f>
        <v>0.45184674699999999</v>
      </c>
      <c r="AB1406" s="1">
        <f>VLOOKUP(A1406,'ADM Details FY17'!$A$3:$AB$3515,28,FALSE)</f>
        <v>0</v>
      </c>
      <c r="AC1406" s="1">
        <f t="shared" si="107"/>
        <v>0</v>
      </c>
      <c r="AD1406" s="1">
        <f t="shared" si="108"/>
        <v>11.3</v>
      </c>
      <c r="AE1406" s="1">
        <f t="shared" si="109"/>
        <v>1695</v>
      </c>
    </row>
    <row r="1407" spans="1:31" x14ac:dyDescent="0.25">
      <c r="A1407" t="str">
        <f>B1407&amp;"-"&amp;COUNTIF($B$3:B1407,B1407)</f>
        <v>318-35</v>
      </c>
      <c r="B1407">
        <v>318</v>
      </c>
      <c r="C1407" s="18">
        <f>VLOOKUP(A1407,'ADM Details FY17'!$A$3:$D$3515,4,FALSE)</f>
        <v>44628</v>
      </c>
      <c r="D1407" s="1">
        <f>VLOOKUP(A1407,'ADM Details FY17'!$A$3:$E$3515,5,FALSE)</f>
        <v>1</v>
      </c>
      <c r="E1407" s="1">
        <f>VLOOKUP(A1407,'ADM Details FY17'!$A$3:$F$3515,6,FALSE)</f>
        <v>0</v>
      </c>
      <c r="F1407" s="1">
        <f>VLOOKUP(A1407,'ADM Details FY17'!$A$3:$G$3515,7,FALSE)</f>
        <v>0</v>
      </c>
      <c r="G1407" s="1">
        <f>VLOOKUP(A1407,'ADM Details FY17'!$A$3:$H$3515,8,FALSE)</f>
        <v>0</v>
      </c>
      <c r="H1407" s="1">
        <f>VLOOKUP(A1407,'ADM Details FY17'!$A$3:$I$3515,9,FALSE)</f>
        <v>0</v>
      </c>
      <c r="I1407" s="1">
        <f>VLOOKUP(A1407,'ADM Details FY17'!$A$3:$J$3517,10,FALSE)</f>
        <v>0</v>
      </c>
      <c r="J1407" s="1">
        <f>VLOOKUP(A1407,'ADM Details FY17'!$A$3:$K$3515,11,FALSE)</f>
        <v>0</v>
      </c>
      <c r="K1407" s="1">
        <f>VLOOKUP(A1407,'ADM Details FY17'!$A$3:$M$3515,13,FALSE)</f>
        <v>0</v>
      </c>
      <c r="L1407" s="1">
        <f>VLOOKUP(A1407,'ADM Details FY17'!$A$3:$O$3515,15,FALSE)</f>
        <v>0</v>
      </c>
      <c r="M1407" s="1">
        <f>VLOOKUP(A1407,'ADM Details FY17'!$A$3:$P$3515,16,FALSE)</f>
        <v>0</v>
      </c>
      <c r="N1407" s="1">
        <f>VLOOKUP(A1407,'ADM Details FY17'!$A$3:$Q$3515,17,FALSE)</f>
        <v>0</v>
      </c>
      <c r="O1407" s="1">
        <f>VLOOKUP(A1407,'ADM Details FY17'!$A$3:$S$3515,19,FALSE)</f>
        <v>0</v>
      </c>
      <c r="P1407" s="1">
        <f>VLOOKUP(A1407,'ADM Details FY17'!$A$3:$U$3515,21,FALSE)</f>
        <v>0</v>
      </c>
      <c r="Q1407" s="1">
        <f>VLOOKUP(A1407,'ADM Details FY17'!$A$3:$V$3515,22,FALSE)</f>
        <v>0</v>
      </c>
      <c r="R1407" s="1">
        <f>VLOOKUP(A1407,'ADM Details FY17'!$A$3:$W$3515,23,FALSE)</f>
        <v>0</v>
      </c>
      <c r="S1407" s="1">
        <f>VLOOKUP(A1407,'ADM Details FY17'!$A$3:$X$3515,24,FALSE)</f>
        <v>0</v>
      </c>
      <c r="T1407" s="1">
        <f>VLOOKUP(A1407,'ADM Details FY17'!$A$3:$Y$3515,25,FALSE)</f>
        <v>0</v>
      </c>
      <c r="U1407" s="1">
        <f>VLOOKUP(A1407,'ADM Details FY17'!$A$3:$AA$3515,27,FALSE)</f>
        <v>0</v>
      </c>
      <c r="V1407" s="1">
        <f>IFERROR(VLOOKUP(C1407,'eindex _tget pp '!$A$4:$E$615,5,FALSE),0)</f>
        <v>1995.9066048984539</v>
      </c>
      <c r="W1407" s="31">
        <f>IFERROR(VLOOKUP(C1407,'eindex _tget pp '!$A$4:$F$615,6,FALSE),0)</f>
        <v>3.7018549199000002</v>
      </c>
      <c r="X1407" s="4">
        <f>IFERROR(VLOOKUP(B1407,'eschools 16'!$A$2:$F$25,6,FALSE),1)</f>
        <v>1</v>
      </c>
      <c r="Y1407" s="1">
        <f t="shared" si="105"/>
        <v>498.98</v>
      </c>
      <c r="Z1407" s="1">
        <f t="shared" si="106"/>
        <v>0</v>
      </c>
      <c r="AA1407" s="31">
        <f>IFERROR(VLOOKUP(C1407,'eindex _tget pp '!$A$4:$G$615,7,FALSE),0)</f>
        <v>0.86605431399999999</v>
      </c>
      <c r="AB1407" s="1">
        <f>VLOOKUP(A1407,'ADM Details FY17'!$A$3:$AB$3515,28,FALSE)</f>
        <v>0</v>
      </c>
      <c r="AC1407" s="1">
        <f t="shared" si="107"/>
        <v>0</v>
      </c>
      <c r="AD1407" s="1">
        <f t="shared" si="108"/>
        <v>1</v>
      </c>
      <c r="AE1407" s="1">
        <f t="shared" si="109"/>
        <v>150</v>
      </c>
    </row>
    <row r="1408" spans="1:31" x14ac:dyDescent="0.25">
      <c r="A1408" t="str">
        <f>B1408&amp;"-"&amp;COUNTIF($B$3:B1408,B1408)</f>
        <v>318-36</v>
      </c>
      <c r="B1408">
        <v>318</v>
      </c>
      <c r="C1408" s="18">
        <f>VLOOKUP(A1408,'ADM Details FY17'!$A$3:$D$3515,4,FALSE)</f>
        <v>44636</v>
      </c>
      <c r="D1408" s="1">
        <f>VLOOKUP(A1408,'ADM Details FY17'!$A$3:$E$3515,5,FALSE)</f>
        <v>20</v>
      </c>
      <c r="E1408" s="1">
        <f>VLOOKUP(A1408,'ADM Details FY17'!$A$3:$F$3515,6,FALSE)</f>
        <v>0</v>
      </c>
      <c r="F1408" s="1">
        <f>VLOOKUP(A1408,'ADM Details FY17'!$A$3:$G$3515,7,FALSE)</f>
        <v>0</v>
      </c>
      <c r="G1408" s="1">
        <f>VLOOKUP(A1408,'ADM Details FY17'!$A$3:$H$3515,8,FALSE)</f>
        <v>0</v>
      </c>
      <c r="H1408" s="1">
        <f>VLOOKUP(A1408,'ADM Details FY17'!$A$3:$I$3515,9,FALSE)</f>
        <v>0</v>
      </c>
      <c r="I1408" s="1">
        <f>VLOOKUP(A1408,'ADM Details FY17'!$A$3:$J$3517,10,FALSE)</f>
        <v>0</v>
      </c>
      <c r="J1408" s="1">
        <f>VLOOKUP(A1408,'ADM Details FY17'!$A$3:$K$3515,11,FALSE)</f>
        <v>0</v>
      </c>
      <c r="K1408" s="1">
        <f>VLOOKUP(A1408,'ADM Details FY17'!$A$3:$M$3515,13,FALSE)</f>
        <v>1</v>
      </c>
      <c r="L1408" s="1">
        <f>VLOOKUP(A1408,'ADM Details FY17'!$A$3:$O$3515,15,FALSE)</f>
        <v>0</v>
      </c>
      <c r="M1408" s="1">
        <f>VLOOKUP(A1408,'ADM Details FY17'!$A$3:$P$3515,16,FALSE)</f>
        <v>0</v>
      </c>
      <c r="N1408" s="1">
        <f>VLOOKUP(A1408,'ADM Details FY17'!$A$3:$Q$3515,17,FALSE)</f>
        <v>0</v>
      </c>
      <c r="O1408" s="1">
        <f>VLOOKUP(A1408,'ADM Details FY17'!$A$3:$S$3515,19,FALSE)</f>
        <v>7</v>
      </c>
      <c r="P1408" s="1">
        <f>VLOOKUP(A1408,'ADM Details FY17'!$A$3:$U$3515,21,FALSE)</f>
        <v>0</v>
      </c>
      <c r="Q1408" s="1">
        <f>VLOOKUP(A1408,'ADM Details FY17'!$A$3:$V$3515,22,FALSE)</f>
        <v>0</v>
      </c>
      <c r="R1408" s="1">
        <f>VLOOKUP(A1408,'ADM Details FY17'!$A$3:$W$3515,23,FALSE)</f>
        <v>0</v>
      </c>
      <c r="S1408" s="1">
        <f>VLOOKUP(A1408,'ADM Details FY17'!$A$3:$X$3515,24,FALSE)</f>
        <v>0</v>
      </c>
      <c r="T1408" s="1">
        <f>VLOOKUP(A1408,'ADM Details FY17'!$A$3:$Y$3515,25,FALSE)</f>
        <v>0</v>
      </c>
      <c r="U1408" s="1">
        <f>VLOOKUP(A1408,'ADM Details FY17'!$A$3:$AA$3515,27,FALSE)</f>
        <v>0</v>
      </c>
      <c r="V1408" s="1">
        <f>IFERROR(VLOOKUP(C1408,'eindex _tget pp '!$A$4:$E$615,5,FALSE),0)</f>
        <v>43.906157988799308</v>
      </c>
      <c r="W1408" s="31">
        <f>IFERROR(VLOOKUP(C1408,'eindex _tget pp '!$A$4:$F$615,6,FALSE),0)</f>
        <v>1.1094406107999999</v>
      </c>
      <c r="X1408" s="4">
        <f>IFERROR(VLOOKUP(B1408,'eschools 16'!$A$2:$F$25,6,FALSE),1)</f>
        <v>1</v>
      </c>
      <c r="Y1408" s="1">
        <f t="shared" si="105"/>
        <v>219.53</v>
      </c>
      <c r="Z1408" s="1">
        <f t="shared" si="106"/>
        <v>301.77</v>
      </c>
      <c r="AA1408" s="31">
        <f>IFERROR(VLOOKUP(C1408,'eindex _tget pp '!$A$4:$G$615,7,FALSE),0)</f>
        <v>0.37422767899999998</v>
      </c>
      <c r="AB1408" s="1">
        <f>VLOOKUP(A1408,'ADM Details FY17'!$A$3:$AB$3515,28,FALSE)</f>
        <v>0</v>
      </c>
      <c r="AC1408" s="1">
        <f t="shared" si="107"/>
        <v>0</v>
      </c>
      <c r="AD1408" s="1">
        <f t="shared" si="108"/>
        <v>20</v>
      </c>
      <c r="AE1408" s="1">
        <f t="shared" si="109"/>
        <v>3000</v>
      </c>
    </row>
    <row r="1409" spans="1:31" x14ac:dyDescent="0.25">
      <c r="A1409" t="str">
        <f>B1409&amp;"-"&amp;COUNTIF($B$3:B1409,B1409)</f>
        <v>318-37</v>
      </c>
      <c r="B1409">
        <v>318</v>
      </c>
      <c r="C1409" s="18">
        <f>VLOOKUP(A1409,'ADM Details FY17'!$A$3:$D$3515,4,FALSE)</f>
        <v>44685</v>
      </c>
      <c r="D1409" s="1">
        <f>VLOOKUP(A1409,'ADM Details FY17'!$A$3:$E$3515,5,FALSE)</f>
        <v>1</v>
      </c>
      <c r="E1409" s="1">
        <f>VLOOKUP(A1409,'ADM Details FY17'!$A$3:$F$3515,6,FALSE)</f>
        <v>0</v>
      </c>
      <c r="F1409" s="1">
        <f>VLOOKUP(A1409,'ADM Details FY17'!$A$3:$G$3515,7,FALSE)</f>
        <v>0</v>
      </c>
      <c r="G1409" s="1">
        <f>VLOOKUP(A1409,'ADM Details FY17'!$A$3:$H$3515,8,FALSE)</f>
        <v>0</v>
      </c>
      <c r="H1409" s="1">
        <f>VLOOKUP(A1409,'ADM Details FY17'!$A$3:$I$3515,9,FALSE)</f>
        <v>0</v>
      </c>
      <c r="I1409" s="1">
        <f>VLOOKUP(A1409,'ADM Details FY17'!$A$3:$J$3517,10,FALSE)</f>
        <v>0</v>
      </c>
      <c r="J1409" s="1">
        <f>VLOOKUP(A1409,'ADM Details FY17'!$A$3:$K$3515,11,FALSE)</f>
        <v>0</v>
      </c>
      <c r="K1409" s="1">
        <f>VLOOKUP(A1409,'ADM Details FY17'!$A$3:$M$3515,13,FALSE)</f>
        <v>0</v>
      </c>
      <c r="L1409" s="1">
        <f>VLOOKUP(A1409,'ADM Details FY17'!$A$3:$O$3515,15,FALSE)</f>
        <v>0</v>
      </c>
      <c r="M1409" s="1">
        <f>VLOOKUP(A1409,'ADM Details FY17'!$A$3:$P$3515,16,FALSE)</f>
        <v>0</v>
      </c>
      <c r="N1409" s="1">
        <f>VLOOKUP(A1409,'ADM Details FY17'!$A$3:$Q$3515,17,FALSE)</f>
        <v>0</v>
      </c>
      <c r="O1409" s="1">
        <f>VLOOKUP(A1409,'ADM Details FY17'!$A$3:$S$3515,19,FALSE)</f>
        <v>0</v>
      </c>
      <c r="P1409" s="1">
        <f>VLOOKUP(A1409,'ADM Details FY17'!$A$3:$U$3515,21,FALSE)</f>
        <v>0</v>
      </c>
      <c r="Q1409" s="1">
        <f>VLOOKUP(A1409,'ADM Details FY17'!$A$3:$V$3515,22,FALSE)</f>
        <v>0</v>
      </c>
      <c r="R1409" s="1">
        <f>VLOOKUP(A1409,'ADM Details FY17'!$A$3:$W$3515,23,FALSE)</f>
        <v>0</v>
      </c>
      <c r="S1409" s="1">
        <f>VLOOKUP(A1409,'ADM Details FY17'!$A$3:$X$3515,24,FALSE)</f>
        <v>0</v>
      </c>
      <c r="T1409" s="1">
        <f>VLOOKUP(A1409,'ADM Details FY17'!$A$3:$Y$3515,25,FALSE)</f>
        <v>0</v>
      </c>
      <c r="U1409" s="1">
        <f>VLOOKUP(A1409,'ADM Details FY17'!$A$3:$AA$3515,27,FALSE)</f>
        <v>0</v>
      </c>
      <c r="V1409" s="1">
        <f>IFERROR(VLOOKUP(C1409,'eindex _tget pp '!$A$4:$E$615,5,FALSE),0)</f>
        <v>547.87772208712238</v>
      </c>
      <c r="W1409" s="31">
        <f>IFERROR(VLOOKUP(C1409,'eindex _tget pp '!$A$4:$F$615,6,FALSE),0)</f>
        <v>3.7147421595000001</v>
      </c>
      <c r="X1409" s="4">
        <f>IFERROR(VLOOKUP(B1409,'eschools 16'!$A$2:$F$25,6,FALSE),1)</f>
        <v>1</v>
      </c>
      <c r="Y1409" s="1">
        <f t="shared" si="105"/>
        <v>136.97</v>
      </c>
      <c r="Z1409" s="1">
        <f t="shared" si="106"/>
        <v>0</v>
      </c>
      <c r="AA1409" s="31">
        <f>IFERROR(VLOOKUP(C1409,'eindex _tget pp '!$A$4:$G$615,7,FALSE),0)</f>
        <v>0.59611453800000003</v>
      </c>
      <c r="AB1409" s="1">
        <f>VLOOKUP(A1409,'ADM Details FY17'!$A$3:$AB$3515,28,FALSE)</f>
        <v>0</v>
      </c>
      <c r="AC1409" s="1">
        <f t="shared" si="107"/>
        <v>0</v>
      </c>
      <c r="AD1409" s="1">
        <f t="shared" si="108"/>
        <v>1</v>
      </c>
      <c r="AE1409" s="1">
        <f t="shared" si="109"/>
        <v>150</v>
      </c>
    </row>
    <row r="1410" spans="1:31" x14ac:dyDescent="0.25">
      <c r="A1410" t="str">
        <f>B1410&amp;"-"&amp;COUNTIF($B$3:B1410,B1410)</f>
        <v>318-38</v>
      </c>
      <c r="B1410">
        <v>318</v>
      </c>
      <c r="C1410" s="18">
        <f>VLOOKUP(A1410,'ADM Details FY17'!$A$3:$D$3515,4,FALSE)</f>
        <v>50054</v>
      </c>
      <c r="D1410" s="1">
        <f>VLOOKUP(A1410,'ADM Details FY17'!$A$3:$E$3515,5,FALSE)</f>
        <v>1</v>
      </c>
      <c r="E1410" s="1">
        <f>VLOOKUP(A1410,'ADM Details FY17'!$A$3:$F$3515,6,FALSE)</f>
        <v>0</v>
      </c>
      <c r="F1410" s="1">
        <f>VLOOKUP(A1410,'ADM Details FY17'!$A$3:$G$3515,7,FALSE)</f>
        <v>0</v>
      </c>
      <c r="G1410" s="1">
        <f>VLOOKUP(A1410,'ADM Details FY17'!$A$3:$H$3515,8,FALSE)</f>
        <v>0</v>
      </c>
      <c r="H1410" s="1">
        <f>VLOOKUP(A1410,'ADM Details FY17'!$A$3:$I$3515,9,FALSE)</f>
        <v>0</v>
      </c>
      <c r="I1410" s="1">
        <f>VLOOKUP(A1410,'ADM Details FY17'!$A$3:$J$3517,10,FALSE)</f>
        <v>0</v>
      </c>
      <c r="J1410" s="1">
        <f>VLOOKUP(A1410,'ADM Details FY17'!$A$3:$K$3515,11,FALSE)</f>
        <v>0</v>
      </c>
      <c r="K1410" s="1">
        <f>VLOOKUP(A1410,'ADM Details FY17'!$A$3:$M$3515,13,FALSE)</f>
        <v>0</v>
      </c>
      <c r="L1410" s="1">
        <f>VLOOKUP(A1410,'ADM Details FY17'!$A$3:$O$3515,15,FALSE)</f>
        <v>0</v>
      </c>
      <c r="M1410" s="1">
        <f>VLOOKUP(A1410,'ADM Details FY17'!$A$3:$P$3515,16,FALSE)</f>
        <v>0</v>
      </c>
      <c r="N1410" s="1">
        <f>VLOOKUP(A1410,'ADM Details FY17'!$A$3:$Q$3515,17,FALSE)</f>
        <v>0</v>
      </c>
      <c r="O1410" s="1">
        <f>VLOOKUP(A1410,'ADM Details FY17'!$A$3:$S$3515,19,FALSE)</f>
        <v>1</v>
      </c>
      <c r="P1410" s="1">
        <f>VLOOKUP(A1410,'ADM Details FY17'!$A$3:$U$3515,21,FALSE)</f>
        <v>0</v>
      </c>
      <c r="Q1410" s="1">
        <f>VLOOKUP(A1410,'ADM Details FY17'!$A$3:$V$3515,22,FALSE)</f>
        <v>0</v>
      </c>
      <c r="R1410" s="1">
        <f>VLOOKUP(A1410,'ADM Details FY17'!$A$3:$W$3515,23,FALSE)</f>
        <v>0</v>
      </c>
      <c r="S1410" s="1">
        <f>VLOOKUP(A1410,'ADM Details FY17'!$A$3:$X$3515,24,FALSE)</f>
        <v>0</v>
      </c>
      <c r="T1410" s="1">
        <f>VLOOKUP(A1410,'ADM Details FY17'!$A$3:$Y$3515,25,FALSE)</f>
        <v>0</v>
      </c>
      <c r="U1410" s="1">
        <f>VLOOKUP(A1410,'ADM Details FY17'!$A$3:$AA$3515,27,FALSE)</f>
        <v>0</v>
      </c>
      <c r="V1410" s="1">
        <f>IFERROR(VLOOKUP(C1410,'eindex _tget pp '!$A$4:$E$615,5,FALSE),0)</f>
        <v>0</v>
      </c>
      <c r="W1410" s="31">
        <f>IFERROR(VLOOKUP(C1410,'eindex _tget pp '!$A$4:$F$615,6,FALSE),0)</f>
        <v>2.3555298200000001E-2</v>
      </c>
      <c r="X1410" s="4">
        <f>IFERROR(VLOOKUP(B1410,'eschools 16'!$A$2:$F$25,6,FALSE),1)</f>
        <v>1</v>
      </c>
      <c r="Y1410" s="1">
        <f t="shared" si="105"/>
        <v>0</v>
      </c>
      <c r="Z1410" s="1">
        <f t="shared" si="106"/>
        <v>0</v>
      </c>
      <c r="AA1410" s="31">
        <f>IFERROR(VLOOKUP(C1410,'eindex _tget pp '!$A$4:$G$615,7,FALSE),0)</f>
        <v>0.05</v>
      </c>
      <c r="AB1410" s="1">
        <f>VLOOKUP(A1410,'ADM Details FY17'!$A$3:$AB$3515,28,FALSE)</f>
        <v>0</v>
      </c>
      <c r="AC1410" s="1">
        <f t="shared" si="107"/>
        <v>0</v>
      </c>
      <c r="AD1410" s="1">
        <f t="shared" si="108"/>
        <v>1</v>
      </c>
      <c r="AE1410" s="1">
        <f t="shared" si="109"/>
        <v>150</v>
      </c>
    </row>
    <row r="1411" spans="1:31" x14ac:dyDescent="0.25">
      <c r="A1411" t="str">
        <f>B1411&amp;"-"&amp;COUNTIF($B$3:B1411,B1411)</f>
        <v>318-39</v>
      </c>
      <c r="B1411">
        <v>318</v>
      </c>
      <c r="C1411" s="18">
        <f>VLOOKUP(A1411,'ADM Details FY17'!$A$3:$D$3515,4,FALSE)</f>
        <v>46599</v>
      </c>
      <c r="D1411" s="1">
        <f>VLOOKUP(A1411,'ADM Details FY17'!$A$3:$E$3515,5,FALSE)</f>
        <v>1</v>
      </c>
      <c r="E1411" s="1">
        <f>VLOOKUP(A1411,'ADM Details FY17'!$A$3:$F$3515,6,FALSE)</f>
        <v>0</v>
      </c>
      <c r="F1411" s="1">
        <f>VLOOKUP(A1411,'ADM Details FY17'!$A$3:$G$3515,7,FALSE)</f>
        <v>0</v>
      </c>
      <c r="G1411" s="1">
        <f>VLOOKUP(A1411,'ADM Details FY17'!$A$3:$H$3515,8,FALSE)</f>
        <v>0</v>
      </c>
      <c r="H1411" s="1">
        <f>VLOOKUP(A1411,'ADM Details FY17'!$A$3:$I$3515,9,FALSE)</f>
        <v>0</v>
      </c>
      <c r="I1411" s="1">
        <f>VLOOKUP(A1411,'ADM Details FY17'!$A$3:$J$3517,10,FALSE)</f>
        <v>0</v>
      </c>
      <c r="J1411" s="1">
        <f>VLOOKUP(A1411,'ADM Details FY17'!$A$3:$K$3515,11,FALSE)</f>
        <v>0</v>
      </c>
      <c r="K1411" s="1">
        <f>VLOOKUP(A1411,'ADM Details FY17'!$A$3:$M$3515,13,FALSE)</f>
        <v>0</v>
      </c>
      <c r="L1411" s="1">
        <f>VLOOKUP(A1411,'ADM Details FY17'!$A$3:$O$3515,15,FALSE)</f>
        <v>0</v>
      </c>
      <c r="M1411" s="1">
        <f>VLOOKUP(A1411,'ADM Details FY17'!$A$3:$P$3515,16,FALSE)</f>
        <v>0</v>
      </c>
      <c r="N1411" s="1">
        <f>VLOOKUP(A1411,'ADM Details FY17'!$A$3:$Q$3515,17,FALSE)</f>
        <v>0</v>
      </c>
      <c r="O1411" s="1">
        <f>VLOOKUP(A1411,'ADM Details FY17'!$A$3:$S$3515,19,FALSE)</f>
        <v>1</v>
      </c>
      <c r="P1411" s="1">
        <f>VLOOKUP(A1411,'ADM Details FY17'!$A$3:$U$3515,21,FALSE)</f>
        <v>0</v>
      </c>
      <c r="Q1411" s="1">
        <f>VLOOKUP(A1411,'ADM Details FY17'!$A$3:$V$3515,22,FALSE)</f>
        <v>0</v>
      </c>
      <c r="R1411" s="1">
        <f>VLOOKUP(A1411,'ADM Details FY17'!$A$3:$W$3515,23,FALSE)</f>
        <v>0</v>
      </c>
      <c r="S1411" s="1">
        <f>VLOOKUP(A1411,'ADM Details FY17'!$A$3:$X$3515,24,FALSE)</f>
        <v>0</v>
      </c>
      <c r="T1411" s="1">
        <f>VLOOKUP(A1411,'ADM Details FY17'!$A$3:$Y$3515,25,FALSE)</f>
        <v>0</v>
      </c>
      <c r="U1411" s="1">
        <f>VLOOKUP(A1411,'ADM Details FY17'!$A$3:$AA$3515,27,FALSE)</f>
        <v>0</v>
      </c>
      <c r="V1411" s="1">
        <f>IFERROR(VLOOKUP(C1411,'eindex _tget pp '!$A$4:$E$615,5,FALSE),0)</f>
        <v>0</v>
      </c>
      <c r="W1411" s="31">
        <f>IFERROR(VLOOKUP(C1411,'eindex _tget pp '!$A$4:$F$615,6,FALSE),0)</f>
        <v>1.1728536673000001</v>
      </c>
      <c r="X1411" s="4">
        <f>IFERROR(VLOOKUP(B1411,'eschools 16'!$A$2:$F$25,6,FALSE),1)</f>
        <v>1</v>
      </c>
      <c r="Y1411" s="1">
        <f t="shared" si="105"/>
        <v>0</v>
      </c>
      <c r="Z1411" s="1">
        <f t="shared" si="106"/>
        <v>0</v>
      </c>
      <c r="AA1411" s="31">
        <f>IFERROR(VLOOKUP(C1411,'eindex _tget pp '!$A$4:$G$615,7,FALSE),0)</f>
        <v>0.206627749</v>
      </c>
      <c r="AB1411" s="1">
        <f>VLOOKUP(A1411,'ADM Details FY17'!$A$3:$AB$3515,28,FALSE)</f>
        <v>0</v>
      </c>
      <c r="AC1411" s="1">
        <f t="shared" si="107"/>
        <v>0</v>
      </c>
      <c r="AD1411" s="1">
        <f t="shared" si="108"/>
        <v>1</v>
      </c>
      <c r="AE1411" s="1">
        <f t="shared" si="109"/>
        <v>150</v>
      </c>
    </row>
    <row r="1412" spans="1:31" x14ac:dyDescent="0.25">
      <c r="A1412" t="str">
        <f>B1412&amp;"-"&amp;COUNTIF($B$3:B1412,B1412)</f>
        <v>318-40</v>
      </c>
      <c r="B1412">
        <v>318</v>
      </c>
      <c r="C1412" s="18">
        <f>VLOOKUP(A1412,'ADM Details FY17'!$A$3:$D$3515,4,FALSE)</f>
        <v>44701</v>
      </c>
      <c r="D1412" s="1">
        <f>VLOOKUP(A1412,'ADM Details FY17'!$A$3:$E$3515,5,FALSE)</f>
        <v>5</v>
      </c>
      <c r="E1412" s="1">
        <f>VLOOKUP(A1412,'ADM Details FY17'!$A$3:$F$3515,6,FALSE)</f>
        <v>0</v>
      </c>
      <c r="F1412" s="1">
        <f>VLOOKUP(A1412,'ADM Details FY17'!$A$3:$G$3515,7,FALSE)</f>
        <v>0</v>
      </c>
      <c r="G1412" s="1">
        <f>VLOOKUP(A1412,'ADM Details FY17'!$A$3:$H$3515,8,FALSE)</f>
        <v>0</v>
      </c>
      <c r="H1412" s="1">
        <f>VLOOKUP(A1412,'ADM Details FY17'!$A$3:$I$3515,9,FALSE)</f>
        <v>0</v>
      </c>
      <c r="I1412" s="1">
        <f>VLOOKUP(A1412,'ADM Details FY17'!$A$3:$J$3517,10,FALSE)</f>
        <v>0</v>
      </c>
      <c r="J1412" s="1">
        <f>VLOOKUP(A1412,'ADM Details FY17'!$A$3:$K$3515,11,FALSE)</f>
        <v>0</v>
      </c>
      <c r="K1412" s="1">
        <f>VLOOKUP(A1412,'ADM Details FY17'!$A$3:$M$3515,13,FALSE)</f>
        <v>0</v>
      </c>
      <c r="L1412" s="1">
        <f>VLOOKUP(A1412,'ADM Details FY17'!$A$3:$O$3515,15,FALSE)</f>
        <v>0</v>
      </c>
      <c r="M1412" s="1">
        <f>VLOOKUP(A1412,'ADM Details FY17'!$A$3:$P$3515,16,FALSE)</f>
        <v>0</v>
      </c>
      <c r="N1412" s="1">
        <f>VLOOKUP(A1412,'ADM Details FY17'!$A$3:$Q$3515,17,FALSE)</f>
        <v>0</v>
      </c>
      <c r="O1412" s="1">
        <f>VLOOKUP(A1412,'ADM Details FY17'!$A$3:$S$3515,19,FALSE)</f>
        <v>4</v>
      </c>
      <c r="P1412" s="1">
        <f>VLOOKUP(A1412,'ADM Details FY17'!$A$3:$U$3515,21,FALSE)</f>
        <v>0</v>
      </c>
      <c r="Q1412" s="1">
        <f>VLOOKUP(A1412,'ADM Details FY17'!$A$3:$V$3515,22,FALSE)</f>
        <v>0</v>
      </c>
      <c r="R1412" s="1">
        <f>VLOOKUP(A1412,'ADM Details FY17'!$A$3:$W$3515,23,FALSE)</f>
        <v>0</v>
      </c>
      <c r="S1412" s="1">
        <f>VLOOKUP(A1412,'ADM Details FY17'!$A$3:$X$3515,24,FALSE)</f>
        <v>0</v>
      </c>
      <c r="T1412" s="1">
        <f>VLOOKUP(A1412,'ADM Details FY17'!$A$3:$Y$3515,25,FALSE)</f>
        <v>0</v>
      </c>
      <c r="U1412" s="1">
        <f>VLOOKUP(A1412,'ADM Details FY17'!$A$3:$AA$3515,27,FALSE)</f>
        <v>0</v>
      </c>
      <c r="V1412" s="1">
        <f>IFERROR(VLOOKUP(C1412,'eindex _tget pp '!$A$4:$E$615,5,FALSE),0)</f>
        <v>0</v>
      </c>
      <c r="W1412" s="31">
        <f>IFERROR(VLOOKUP(C1412,'eindex _tget pp '!$A$4:$F$615,6,FALSE),0)</f>
        <v>7.9896708600000005E-2</v>
      </c>
      <c r="X1412" s="4">
        <f>IFERROR(VLOOKUP(B1412,'eschools 16'!$A$2:$F$25,6,FALSE),1)</f>
        <v>1</v>
      </c>
      <c r="Y1412" s="1">
        <f t="shared" ref="Y1412:Y1475" si="110">ROUND(IF(X1412=2,0,(AD1412*0.25*V1412)),2)</f>
        <v>0</v>
      </c>
      <c r="Z1412" s="1">
        <f t="shared" ref="Z1412:Z1475" si="111">ROUND(IF(X1412=2,0,(K1412*272*W1412)),2)</f>
        <v>0</v>
      </c>
      <c r="AA1412" s="31">
        <f>IFERROR(VLOOKUP(C1412,'eindex _tget pp '!$A$4:$G$615,7,FALSE),0)</f>
        <v>0.05</v>
      </c>
      <c r="AB1412" s="1">
        <f>VLOOKUP(A1412,'ADM Details FY17'!$A$3:$AB$3515,28,FALSE)</f>
        <v>0</v>
      </c>
      <c r="AC1412" s="1">
        <f t="shared" ref="AC1412:AC1475" si="112">ROUND((AA1412*AB1412*923.6758),2)</f>
        <v>0</v>
      </c>
      <c r="AD1412" s="1">
        <f t="shared" ref="AD1412:AD1475" si="113">D1412+(U1412*0.2)</f>
        <v>5</v>
      </c>
      <c r="AE1412" s="1">
        <f t="shared" ref="AE1412:AE1475" si="114">IF(X1412=2,(AD1412*25),(AD1412*150))</f>
        <v>750</v>
      </c>
    </row>
    <row r="1413" spans="1:31" x14ac:dyDescent="0.25">
      <c r="A1413" t="str">
        <f>B1413&amp;"-"&amp;COUNTIF($B$3:B1413,B1413)</f>
        <v>318-41</v>
      </c>
      <c r="B1413">
        <v>318</v>
      </c>
      <c r="C1413" s="18">
        <f>VLOOKUP(A1413,'ADM Details FY17'!$A$3:$D$3515,4,FALSE)</f>
        <v>44750</v>
      </c>
      <c r="D1413" s="1">
        <f>VLOOKUP(A1413,'ADM Details FY17'!$A$3:$E$3515,5,FALSE)</f>
        <v>2.08</v>
      </c>
      <c r="E1413" s="1">
        <f>VLOOKUP(A1413,'ADM Details FY17'!$A$3:$F$3515,6,FALSE)</f>
        <v>0</v>
      </c>
      <c r="F1413" s="1">
        <f>VLOOKUP(A1413,'ADM Details FY17'!$A$3:$G$3515,7,FALSE)</f>
        <v>0</v>
      </c>
      <c r="G1413" s="1">
        <f>VLOOKUP(A1413,'ADM Details FY17'!$A$3:$H$3515,8,FALSE)</f>
        <v>0</v>
      </c>
      <c r="H1413" s="1">
        <f>VLOOKUP(A1413,'ADM Details FY17'!$A$3:$I$3515,9,FALSE)</f>
        <v>0</v>
      </c>
      <c r="I1413" s="1">
        <f>VLOOKUP(A1413,'ADM Details FY17'!$A$3:$J$3517,10,FALSE)</f>
        <v>0</v>
      </c>
      <c r="J1413" s="1">
        <f>VLOOKUP(A1413,'ADM Details FY17'!$A$3:$K$3515,11,FALSE)</f>
        <v>0</v>
      </c>
      <c r="K1413" s="1">
        <f>VLOOKUP(A1413,'ADM Details FY17'!$A$3:$M$3515,13,FALSE)</f>
        <v>0</v>
      </c>
      <c r="L1413" s="1">
        <f>VLOOKUP(A1413,'ADM Details FY17'!$A$3:$O$3515,15,FALSE)</f>
        <v>0</v>
      </c>
      <c r="M1413" s="1">
        <f>VLOOKUP(A1413,'ADM Details FY17'!$A$3:$P$3515,16,FALSE)</f>
        <v>0</v>
      </c>
      <c r="N1413" s="1">
        <f>VLOOKUP(A1413,'ADM Details FY17'!$A$3:$Q$3515,17,FALSE)</f>
        <v>0</v>
      </c>
      <c r="O1413" s="1">
        <f>VLOOKUP(A1413,'ADM Details FY17'!$A$3:$S$3515,19,FALSE)</f>
        <v>1</v>
      </c>
      <c r="P1413" s="1">
        <f>VLOOKUP(A1413,'ADM Details FY17'!$A$3:$U$3515,21,FALSE)</f>
        <v>0</v>
      </c>
      <c r="Q1413" s="1">
        <f>VLOOKUP(A1413,'ADM Details FY17'!$A$3:$V$3515,22,FALSE)</f>
        <v>0</v>
      </c>
      <c r="R1413" s="1">
        <f>VLOOKUP(A1413,'ADM Details FY17'!$A$3:$W$3515,23,FALSE)</f>
        <v>0</v>
      </c>
      <c r="S1413" s="1">
        <f>VLOOKUP(A1413,'ADM Details FY17'!$A$3:$X$3515,24,FALSE)</f>
        <v>0</v>
      </c>
      <c r="T1413" s="1">
        <f>VLOOKUP(A1413,'ADM Details FY17'!$A$3:$Y$3515,25,FALSE)</f>
        <v>0</v>
      </c>
      <c r="U1413" s="1">
        <f>VLOOKUP(A1413,'ADM Details FY17'!$A$3:$AA$3515,27,FALSE)</f>
        <v>0</v>
      </c>
      <c r="V1413" s="1">
        <f>IFERROR(VLOOKUP(C1413,'eindex _tget pp '!$A$4:$E$615,5,FALSE),0)</f>
        <v>0</v>
      </c>
      <c r="W1413" s="31">
        <f>IFERROR(VLOOKUP(C1413,'eindex _tget pp '!$A$4:$F$615,6,FALSE),0)</f>
        <v>0.62225380509999995</v>
      </c>
      <c r="X1413" s="4">
        <f>IFERROR(VLOOKUP(B1413,'eschools 16'!$A$2:$F$25,6,FALSE),1)</f>
        <v>1</v>
      </c>
      <c r="Y1413" s="1">
        <f t="shared" si="110"/>
        <v>0</v>
      </c>
      <c r="Z1413" s="1">
        <f t="shared" si="111"/>
        <v>0</v>
      </c>
      <c r="AA1413" s="31">
        <f>IFERROR(VLOOKUP(C1413,'eindex _tget pp '!$A$4:$G$615,7,FALSE),0)</f>
        <v>0.425171886</v>
      </c>
      <c r="AB1413" s="1">
        <f>VLOOKUP(A1413,'ADM Details FY17'!$A$3:$AB$3515,28,FALSE)</f>
        <v>0</v>
      </c>
      <c r="AC1413" s="1">
        <f t="shared" si="112"/>
        <v>0</v>
      </c>
      <c r="AD1413" s="1">
        <f t="shared" si="113"/>
        <v>2.08</v>
      </c>
      <c r="AE1413" s="1">
        <f t="shared" si="114"/>
        <v>312</v>
      </c>
    </row>
    <row r="1414" spans="1:31" x14ac:dyDescent="0.25">
      <c r="A1414" t="str">
        <f>B1414&amp;"-"&amp;COUNTIF($B$3:B1414,B1414)</f>
        <v>318-42</v>
      </c>
      <c r="B1414">
        <v>318</v>
      </c>
      <c r="C1414" s="18">
        <f>VLOOKUP(A1414,'ADM Details FY17'!$A$3:$D$3515,4,FALSE)</f>
        <v>44768</v>
      </c>
      <c r="D1414" s="1">
        <f>VLOOKUP(A1414,'ADM Details FY17'!$A$3:$E$3515,5,FALSE)</f>
        <v>1</v>
      </c>
      <c r="E1414" s="1">
        <f>VLOOKUP(A1414,'ADM Details FY17'!$A$3:$F$3515,6,FALSE)</f>
        <v>0</v>
      </c>
      <c r="F1414" s="1">
        <f>VLOOKUP(A1414,'ADM Details FY17'!$A$3:$G$3515,7,FALSE)</f>
        <v>0</v>
      </c>
      <c r="G1414" s="1">
        <f>VLOOKUP(A1414,'ADM Details FY17'!$A$3:$H$3515,8,FALSE)</f>
        <v>0</v>
      </c>
      <c r="H1414" s="1">
        <f>VLOOKUP(A1414,'ADM Details FY17'!$A$3:$I$3515,9,FALSE)</f>
        <v>0</v>
      </c>
      <c r="I1414" s="1">
        <f>VLOOKUP(A1414,'ADM Details FY17'!$A$3:$J$3517,10,FALSE)</f>
        <v>0</v>
      </c>
      <c r="J1414" s="1">
        <f>VLOOKUP(A1414,'ADM Details FY17'!$A$3:$K$3515,11,FALSE)</f>
        <v>0</v>
      </c>
      <c r="K1414" s="1">
        <f>VLOOKUP(A1414,'ADM Details FY17'!$A$3:$M$3515,13,FALSE)</f>
        <v>0</v>
      </c>
      <c r="L1414" s="1">
        <f>VLOOKUP(A1414,'ADM Details FY17'!$A$3:$O$3515,15,FALSE)</f>
        <v>0</v>
      </c>
      <c r="M1414" s="1">
        <f>VLOOKUP(A1414,'ADM Details FY17'!$A$3:$P$3515,16,FALSE)</f>
        <v>0</v>
      </c>
      <c r="N1414" s="1">
        <f>VLOOKUP(A1414,'ADM Details FY17'!$A$3:$Q$3515,17,FALSE)</f>
        <v>0</v>
      </c>
      <c r="O1414" s="1">
        <f>VLOOKUP(A1414,'ADM Details FY17'!$A$3:$S$3515,19,FALSE)</f>
        <v>0</v>
      </c>
      <c r="P1414" s="1">
        <f>VLOOKUP(A1414,'ADM Details FY17'!$A$3:$U$3515,21,FALSE)</f>
        <v>0</v>
      </c>
      <c r="Q1414" s="1">
        <f>VLOOKUP(A1414,'ADM Details FY17'!$A$3:$V$3515,22,FALSE)</f>
        <v>0</v>
      </c>
      <c r="R1414" s="1">
        <f>VLOOKUP(A1414,'ADM Details FY17'!$A$3:$W$3515,23,FALSE)</f>
        <v>0</v>
      </c>
      <c r="S1414" s="1">
        <f>VLOOKUP(A1414,'ADM Details FY17'!$A$3:$X$3515,24,FALSE)</f>
        <v>0</v>
      </c>
      <c r="T1414" s="1">
        <f>VLOOKUP(A1414,'ADM Details FY17'!$A$3:$Y$3515,25,FALSE)</f>
        <v>0</v>
      </c>
      <c r="U1414" s="1">
        <f>VLOOKUP(A1414,'ADM Details FY17'!$A$3:$AA$3515,27,FALSE)</f>
        <v>0</v>
      </c>
      <c r="V1414" s="1">
        <f>IFERROR(VLOOKUP(C1414,'eindex _tget pp '!$A$4:$E$615,5,FALSE),0)</f>
        <v>0</v>
      </c>
      <c r="W1414" s="31">
        <f>IFERROR(VLOOKUP(C1414,'eindex _tget pp '!$A$4:$F$615,6,FALSE),0)</f>
        <v>0.37261601550000001</v>
      </c>
      <c r="X1414" s="4">
        <f>IFERROR(VLOOKUP(B1414,'eschools 16'!$A$2:$F$25,6,FALSE),1)</f>
        <v>1</v>
      </c>
      <c r="Y1414" s="1">
        <f t="shared" si="110"/>
        <v>0</v>
      </c>
      <c r="Z1414" s="1">
        <f t="shared" si="111"/>
        <v>0</v>
      </c>
      <c r="AA1414" s="31">
        <f>IFERROR(VLOOKUP(C1414,'eindex _tget pp '!$A$4:$G$615,7,FALSE),0)</f>
        <v>0.32694814500000002</v>
      </c>
      <c r="AB1414" s="1">
        <f>VLOOKUP(A1414,'ADM Details FY17'!$A$3:$AB$3515,28,FALSE)</f>
        <v>0</v>
      </c>
      <c r="AC1414" s="1">
        <f t="shared" si="112"/>
        <v>0</v>
      </c>
      <c r="AD1414" s="1">
        <f t="shared" si="113"/>
        <v>1</v>
      </c>
      <c r="AE1414" s="1">
        <f t="shared" si="114"/>
        <v>150</v>
      </c>
    </row>
    <row r="1415" spans="1:31" x14ac:dyDescent="0.25">
      <c r="A1415" t="str">
        <f>B1415&amp;"-"&amp;COUNTIF($B$3:B1415,B1415)</f>
        <v>318-43</v>
      </c>
      <c r="B1415">
        <v>318</v>
      </c>
      <c r="C1415" s="18">
        <f>VLOOKUP(A1415,'ADM Details FY17'!$A$3:$D$3515,4,FALSE)</f>
        <v>44842</v>
      </c>
      <c r="D1415" s="1">
        <f>VLOOKUP(A1415,'ADM Details FY17'!$A$3:$E$3515,5,FALSE)</f>
        <v>16.18</v>
      </c>
      <c r="E1415" s="1">
        <f>VLOOKUP(A1415,'ADM Details FY17'!$A$3:$F$3515,6,FALSE)</f>
        <v>0</v>
      </c>
      <c r="F1415" s="1">
        <f>VLOOKUP(A1415,'ADM Details FY17'!$A$3:$G$3515,7,FALSE)</f>
        <v>0</v>
      </c>
      <c r="G1415" s="1">
        <f>VLOOKUP(A1415,'ADM Details FY17'!$A$3:$H$3515,8,FALSE)</f>
        <v>0</v>
      </c>
      <c r="H1415" s="1">
        <f>VLOOKUP(A1415,'ADM Details FY17'!$A$3:$I$3515,9,FALSE)</f>
        <v>0</v>
      </c>
      <c r="I1415" s="1">
        <f>VLOOKUP(A1415,'ADM Details FY17'!$A$3:$J$3517,10,FALSE)</f>
        <v>0</v>
      </c>
      <c r="J1415" s="1">
        <f>VLOOKUP(A1415,'ADM Details FY17'!$A$3:$K$3515,11,FALSE)</f>
        <v>1</v>
      </c>
      <c r="K1415" s="1">
        <f>VLOOKUP(A1415,'ADM Details FY17'!$A$3:$M$3515,13,FALSE)</f>
        <v>0</v>
      </c>
      <c r="L1415" s="1">
        <f>VLOOKUP(A1415,'ADM Details FY17'!$A$3:$O$3515,15,FALSE)</f>
        <v>0</v>
      </c>
      <c r="M1415" s="1">
        <f>VLOOKUP(A1415,'ADM Details FY17'!$A$3:$P$3515,16,FALSE)</f>
        <v>0</v>
      </c>
      <c r="N1415" s="1">
        <f>VLOOKUP(A1415,'ADM Details FY17'!$A$3:$Q$3515,17,FALSE)</f>
        <v>0</v>
      </c>
      <c r="O1415" s="1">
        <f>VLOOKUP(A1415,'ADM Details FY17'!$A$3:$S$3515,19,FALSE)</f>
        <v>7.22</v>
      </c>
      <c r="P1415" s="1">
        <f>VLOOKUP(A1415,'ADM Details FY17'!$A$3:$U$3515,21,FALSE)</f>
        <v>0</v>
      </c>
      <c r="Q1415" s="1">
        <f>VLOOKUP(A1415,'ADM Details FY17'!$A$3:$V$3515,22,FALSE)</f>
        <v>0</v>
      </c>
      <c r="R1415" s="1">
        <f>VLOOKUP(A1415,'ADM Details FY17'!$A$3:$W$3515,23,FALSE)</f>
        <v>0</v>
      </c>
      <c r="S1415" s="1">
        <f>VLOOKUP(A1415,'ADM Details FY17'!$A$3:$X$3515,24,FALSE)</f>
        <v>0</v>
      </c>
      <c r="T1415" s="1">
        <f>VLOOKUP(A1415,'ADM Details FY17'!$A$3:$Y$3515,25,FALSE)</f>
        <v>0</v>
      </c>
      <c r="U1415" s="1">
        <f>VLOOKUP(A1415,'ADM Details FY17'!$A$3:$AA$3515,27,FALSE)</f>
        <v>0</v>
      </c>
      <c r="V1415" s="1">
        <f>IFERROR(VLOOKUP(C1415,'eindex _tget pp '!$A$4:$E$615,5,FALSE),0)</f>
        <v>0</v>
      </c>
      <c r="W1415" s="31">
        <f>IFERROR(VLOOKUP(C1415,'eindex _tget pp '!$A$4:$F$615,6,FALSE),0)</f>
        <v>0.16543769990000001</v>
      </c>
      <c r="X1415" s="4">
        <f>IFERROR(VLOOKUP(B1415,'eschools 16'!$A$2:$F$25,6,FALSE),1)</f>
        <v>1</v>
      </c>
      <c r="Y1415" s="1">
        <f t="shared" si="110"/>
        <v>0</v>
      </c>
      <c r="Z1415" s="1">
        <f t="shared" si="111"/>
        <v>0</v>
      </c>
      <c r="AA1415" s="31">
        <f>IFERROR(VLOOKUP(C1415,'eindex _tget pp '!$A$4:$G$615,7,FALSE),0)</f>
        <v>9.3527971000000001E-2</v>
      </c>
      <c r="AB1415" s="1">
        <f>VLOOKUP(A1415,'ADM Details FY17'!$A$3:$AB$3515,28,FALSE)</f>
        <v>0</v>
      </c>
      <c r="AC1415" s="1">
        <f t="shared" si="112"/>
        <v>0</v>
      </c>
      <c r="AD1415" s="1">
        <f t="shared" si="113"/>
        <v>16.18</v>
      </c>
      <c r="AE1415" s="1">
        <f t="shared" si="114"/>
        <v>2427</v>
      </c>
    </row>
    <row r="1416" spans="1:31" x14ac:dyDescent="0.25">
      <c r="A1416" t="str">
        <f>B1416&amp;"-"&amp;COUNTIF($B$3:B1416,B1416)</f>
        <v>318-44</v>
      </c>
      <c r="B1416">
        <v>318</v>
      </c>
      <c r="C1416" s="18">
        <f>VLOOKUP(A1416,'ADM Details FY17'!$A$3:$D$3515,4,FALSE)</f>
        <v>45658</v>
      </c>
      <c r="D1416" s="1">
        <f>VLOOKUP(A1416,'ADM Details FY17'!$A$3:$E$3515,5,FALSE)</f>
        <v>1</v>
      </c>
      <c r="E1416" s="1">
        <f>VLOOKUP(A1416,'ADM Details FY17'!$A$3:$F$3515,6,FALSE)</f>
        <v>0</v>
      </c>
      <c r="F1416" s="1">
        <f>VLOOKUP(A1416,'ADM Details FY17'!$A$3:$G$3515,7,FALSE)</f>
        <v>0</v>
      </c>
      <c r="G1416" s="1">
        <f>VLOOKUP(A1416,'ADM Details FY17'!$A$3:$H$3515,8,FALSE)</f>
        <v>0</v>
      </c>
      <c r="H1416" s="1">
        <f>VLOOKUP(A1416,'ADM Details FY17'!$A$3:$I$3515,9,FALSE)</f>
        <v>0</v>
      </c>
      <c r="I1416" s="1">
        <f>VLOOKUP(A1416,'ADM Details FY17'!$A$3:$J$3517,10,FALSE)</f>
        <v>0</v>
      </c>
      <c r="J1416" s="1">
        <f>VLOOKUP(A1416,'ADM Details FY17'!$A$3:$K$3515,11,FALSE)</f>
        <v>0</v>
      </c>
      <c r="K1416" s="1">
        <f>VLOOKUP(A1416,'ADM Details FY17'!$A$3:$M$3515,13,FALSE)</f>
        <v>0</v>
      </c>
      <c r="L1416" s="1">
        <f>VLOOKUP(A1416,'ADM Details FY17'!$A$3:$O$3515,15,FALSE)</f>
        <v>0</v>
      </c>
      <c r="M1416" s="1">
        <f>VLOOKUP(A1416,'ADM Details FY17'!$A$3:$P$3515,16,FALSE)</f>
        <v>0</v>
      </c>
      <c r="N1416" s="1">
        <f>VLOOKUP(A1416,'ADM Details FY17'!$A$3:$Q$3515,17,FALSE)</f>
        <v>0</v>
      </c>
      <c r="O1416" s="1">
        <f>VLOOKUP(A1416,'ADM Details FY17'!$A$3:$S$3515,19,FALSE)</f>
        <v>0</v>
      </c>
      <c r="P1416" s="1">
        <f>VLOOKUP(A1416,'ADM Details FY17'!$A$3:$U$3515,21,FALSE)</f>
        <v>0</v>
      </c>
      <c r="Q1416" s="1">
        <f>VLOOKUP(A1416,'ADM Details FY17'!$A$3:$V$3515,22,FALSE)</f>
        <v>0</v>
      </c>
      <c r="R1416" s="1">
        <f>VLOOKUP(A1416,'ADM Details FY17'!$A$3:$W$3515,23,FALSE)</f>
        <v>0</v>
      </c>
      <c r="S1416" s="1">
        <f>VLOOKUP(A1416,'ADM Details FY17'!$A$3:$X$3515,24,FALSE)</f>
        <v>0</v>
      </c>
      <c r="T1416" s="1">
        <f>VLOOKUP(A1416,'ADM Details FY17'!$A$3:$Y$3515,25,FALSE)</f>
        <v>0</v>
      </c>
      <c r="U1416" s="1">
        <f>VLOOKUP(A1416,'ADM Details FY17'!$A$3:$AA$3515,27,FALSE)</f>
        <v>0</v>
      </c>
      <c r="V1416" s="1">
        <f>IFERROR(VLOOKUP(C1416,'eindex _tget pp '!$A$4:$E$615,5,FALSE),0)</f>
        <v>191.41223423358713</v>
      </c>
      <c r="W1416" s="31">
        <f>IFERROR(VLOOKUP(C1416,'eindex _tget pp '!$A$4:$F$615,6,FALSE),0)</f>
        <v>0.47656242160000001</v>
      </c>
      <c r="X1416" s="4">
        <f>IFERROR(VLOOKUP(B1416,'eschools 16'!$A$2:$F$25,6,FALSE),1)</f>
        <v>1</v>
      </c>
      <c r="Y1416" s="1">
        <f t="shared" si="110"/>
        <v>47.85</v>
      </c>
      <c r="Z1416" s="1">
        <f t="shared" si="111"/>
        <v>0</v>
      </c>
      <c r="AA1416" s="31">
        <f>IFERROR(VLOOKUP(C1416,'eindex _tget pp '!$A$4:$G$615,7,FALSE),0)</f>
        <v>0.45040761400000001</v>
      </c>
      <c r="AB1416" s="1">
        <f>VLOOKUP(A1416,'ADM Details FY17'!$A$3:$AB$3515,28,FALSE)</f>
        <v>0</v>
      </c>
      <c r="AC1416" s="1">
        <f t="shared" si="112"/>
        <v>0</v>
      </c>
      <c r="AD1416" s="1">
        <f t="shared" si="113"/>
        <v>1</v>
      </c>
      <c r="AE1416" s="1">
        <f t="shared" si="114"/>
        <v>150</v>
      </c>
    </row>
    <row r="1417" spans="1:31" x14ac:dyDescent="0.25">
      <c r="A1417" t="str">
        <f>B1417&amp;"-"&amp;COUNTIF($B$3:B1417,B1417)</f>
        <v>318-45</v>
      </c>
      <c r="B1417">
        <v>318</v>
      </c>
      <c r="C1417" s="18">
        <f>VLOOKUP(A1417,'ADM Details FY17'!$A$3:$D$3515,4,FALSE)</f>
        <v>45062</v>
      </c>
      <c r="D1417" s="1">
        <f>VLOOKUP(A1417,'ADM Details FY17'!$A$3:$E$3515,5,FALSE)</f>
        <v>11.66</v>
      </c>
      <c r="E1417" s="1">
        <f>VLOOKUP(A1417,'ADM Details FY17'!$A$3:$F$3515,6,FALSE)</f>
        <v>0</v>
      </c>
      <c r="F1417" s="1">
        <f>VLOOKUP(A1417,'ADM Details FY17'!$A$3:$G$3515,7,FALSE)</f>
        <v>0</v>
      </c>
      <c r="G1417" s="1">
        <f>VLOOKUP(A1417,'ADM Details FY17'!$A$3:$H$3515,8,FALSE)</f>
        <v>0</v>
      </c>
      <c r="H1417" s="1">
        <f>VLOOKUP(A1417,'ADM Details FY17'!$A$3:$I$3515,9,FALSE)</f>
        <v>0</v>
      </c>
      <c r="I1417" s="1">
        <f>VLOOKUP(A1417,'ADM Details FY17'!$A$3:$J$3517,10,FALSE)</f>
        <v>0</v>
      </c>
      <c r="J1417" s="1">
        <f>VLOOKUP(A1417,'ADM Details FY17'!$A$3:$K$3515,11,FALSE)</f>
        <v>0</v>
      </c>
      <c r="K1417" s="1">
        <f>VLOOKUP(A1417,'ADM Details FY17'!$A$3:$M$3515,13,FALSE)</f>
        <v>0</v>
      </c>
      <c r="L1417" s="1">
        <f>VLOOKUP(A1417,'ADM Details FY17'!$A$3:$O$3515,15,FALSE)</f>
        <v>0</v>
      </c>
      <c r="M1417" s="1">
        <f>VLOOKUP(A1417,'ADM Details FY17'!$A$3:$P$3515,16,FALSE)</f>
        <v>0</v>
      </c>
      <c r="N1417" s="1">
        <f>VLOOKUP(A1417,'ADM Details FY17'!$A$3:$Q$3515,17,FALSE)</f>
        <v>0</v>
      </c>
      <c r="O1417" s="1">
        <f>VLOOKUP(A1417,'ADM Details FY17'!$A$3:$S$3515,19,FALSE)</f>
        <v>4.66</v>
      </c>
      <c r="P1417" s="1">
        <f>VLOOKUP(A1417,'ADM Details FY17'!$A$3:$U$3515,21,FALSE)</f>
        <v>0</v>
      </c>
      <c r="Q1417" s="1">
        <f>VLOOKUP(A1417,'ADM Details FY17'!$A$3:$V$3515,22,FALSE)</f>
        <v>0</v>
      </c>
      <c r="R1417" s="1">
        <f>VLOOKUP(A1417,'ADM Details FY17'!$A$3:$W$3515,23,FALSE)</f>
        <v>0</v>
      </c>
      <c r="S1417" s="1">
        <f>VLOOKUP(A1417,'ADM Details FY17'!$A$3:$X$3515,24,FALSE)</f>
        <v>0</v>
      </c>
      <c r="T1417" s="1">
        <f>VLOOKUP(A1417,'ADM Details FY17'!$A$3:$Y$3515,25,FALSE)</f>
        <v>0</v>
      </c>
      <c r="U1417" s="1">
        <f>VLOOKUP(A1417,'ADM Details FY17'!$A$3:$AA$3515,27,FALSE)</f>
        <v>0</v>
      </c>
      <c r="V1417" s="1">
        <f>IFERROR(VLOOKUP(C1417,'eindex _tget pp '!$A$4:$E$615,5,FALSE),0)</f>
        <v>0</v>
      </c>
      <c r="W1417" s="31">
        <f>IFERROR(VLOOKUP(C1417,'eindex _tget pp '!$A$4:$F$615,6,FALSE),0)</f>
        <v>0.17463541390000001</v>
      </c>
      <c r="X1417" s="4">
        <f>IFERROR(VLOOKUP(B1417,'eschools 16'!$A$2:$F$25,6,FALSE),1)</f>
        <v>1</v>
      </c>
      <c r="Y1417" s="1">
        <f t="shared" si="110"/>
        <v>0</v>
      </c>
      <c r="Z1417" s="1">
        <f t="shared" si="111"/>
        <v>0</v>
      </c>
      <c r="AA1417" s="31">
        <f>IFERROR(VLOOKUP(C1417,'eindex _tget pp '!$A$4:$G$615,7,FALSE),0)</f>
        <v>0.05</v>
      </c>
      <c r="AB1417" s="1">
        <f>VLOOKUP(A1417,'ADM Details FY17'!$A$3:$AB$3515,28,FALSE)</f>
        <v>0</v>
      </c>
      <c r="AC1417" s="1">
        <f t="shared" si="112"/>
        <v>0</v>
      </c>
      <c r="AD1417" s="1">
        <f t="shared" si="113"/>
        <v>11.66</v>
      </c>
      <c r="AE1417" s="1">
        <f t="shared" si="114"/>
        <v>1749</v>
      </c>
    </row>
    <row r="1418" spans="1:31" x14ac:dyDescent="0.25">
      <c r="A1418" t="str">
        <f>B1418&amp;"-"&amp;COUNTIF($B$3:B1418,B1418)</f>
        <v>318-46</v>
      </c>
      <c r="B1418">
        <v>318</v>
      </c>
      <c r="C1418" s="18">
        <f>VLOOKUP(A1418,'ADM Details FY17'!$A$3:$D$3515,4,FALSE)</f>
        <v>49973</v>
      </c>
      <c r="D1418" s="1">
        <f>VLOOKUP(A1418,'ADM Details FY17'!$A$3:$E$3515,5,FALSE)</f>
        <v>5</v>
      </c>
      <c r="E1418" s="1">
        <f>VLOOKUP(A1418,'ADM Details FY17'!$A$3:$F$3515,6,FALSE)</f>
        <v>0</v>
      </c>
      <c r="F1418" s="1">
        <f>VLOOKUP(A1418,'ADM Details FY17'!$A$3:$G$3515,7,FALSE)</f>
        <v>0</v>
      </c>
      <c r="G1418" s="1">
        <f>VLOOKUP(A1418,'ADM Details FY17'!$A$3:$H$3515,8,FALSE)</f>
        <v>0</v>
      </c>
      <c r="H1418" s="1">
        <f>VLOOKUP(A1418,'ADM Details FY17'!$A$3:$I$3515,9,FALSE)</f>
        <v>0</v>
      </c>
      <c r="I1418" s="1">
        <f>VLOOKUP(A1418,'ADM Details FY17'!$A$3:$J$3517,10,FALSE)</f>
        <v>0</v>
      </c>
      <c r="J1418" s="1">
        <f>VLOOKUP(A1418,'ADM Details FY17'!$A$3:$K$3515,11,FALSE)</f>
        <v>0</v>
      </c>
      <c r="K1418" s="1">
        <f>VLOOKUP(A1418,'ADM Details FY17'!$A$3:$M$3515,13,FALSE)</f>
        <v>0</v>
      </c>
      <c r="L1418" s="1">
        <f>VLOOKUP(A1418,'ADM Details FY17'!$A$3:$O$3515,15,FALSE)</f>
        <v>0</v>
      </c>
      <c r="M1418" s="1">
        <f>VLOOKUP(A1418,'ADM Details FY17'!$A$3:$P$3515,16,FALSE)</f>
        <v>0</v>
      </c>
      <c r="N1418" s="1">
        <f>VLOOKUP(A1418,'ADM Details FY17'!$A$3:$Q$3515,17,FALSE)</f>
        <v>0</v>
      </c>
      <c r="O1418" s="1">
        <f>VLOOKUP(A1418,'ADM Details FY17'!$A$3:$S$3515,19,FALSE)</f>
        <v>1</v>
      </c>
      <c r="P1418" s="1">
        <f>VLOOKUP(A1418,'ADM Details FY17'!$A$3:$U$3515,21,FALSE)</f>
        <v>0</v>
      </c>
      <c r="Q1418" s="1">
        <f>VLOOKUP(A1418,'ADM Details FY17'!$A$3:$V$3515,22,FALSE)</f>
        <v>0</v>
      </c>
      <c r="R1418" s="1">
        <f>VLOOKUP(A1418,'ADM Details FY17'!$A$3:$W$3515,23,FALSE)</f>
        <v>0</v>
      </c>
      <c r="S1418" s="1">
        <f>VLOOKUP(A1418,'ADM Details FY17'!$A$3:$X$3515,24,FALSE)</f>
        <v>0</v>
      </c>
      <c r="T1418" s="1">
        <f>VLOOKUP(A1418,'ADM Details FY17'!$A$3:$Y$3515,25,FALSE)</f>
        <v>0</v>
      </c>
      <c r="U1418" s="1">
        <f>VLOOKUP(A1418,'ADM Details FY17'!$A$3:$AA$3515,27,FALSE)</f>
        <v>0</v>
      </c>
      <c r="V1418" s="1">
        <f>IFERROR(VLOOKUP(C1418,'eindex _tget pp '!$A$4:$E$615,5,FALSE),0)</f>
        <v>0</v>
      </c>
      <c r="W1418" s="31">
        <f>IFERROR(VLOOKUP(C1418,'eindex _tget pp '!$A$4:$F$615,6,FALSE),0)</f>
        <v>0.31017412799999999</v>
      </c>
      <c r="X1418" s="4">
        <f>IFERROR(VLOOKUP(B1418,'eschools 16'!$A$2:$F$25,6,FALSE),1)</f>
        <v>1</v>
      </c>
      <c r="Y1418" s="1">
        <f t="shared" si="110"/>
        <v>0</v>
      </c>
      <c r="Z1418" s="1">
        <f t="shared" si="111"/>
        <v>0</v>
      </c>
      <c r="AA1418" s="31">
        <f>IFERROR(VLOOKUP(C1418,'eindex _tget pp '!$A$4:$G$615,7,FALSE),0)</f>
        <v>0.187755644</v>
      </c>
      <c r="AB1418" s="1">
        <f>VLOOKUP(A1418,'ADM Details FY17'!$A$3:$AB$3515,28,FALSE)</f>
        <v>0</v>
      </c>
      <c r="AC1418" s="1">
        <f t="shared" si="112"/>
        <v>0</v>
      </c>
      <c r="AD1418" s="1">
        <f t="shared" si="113"/>
        <v>5</v>
      </c>
      <c r="AE1418" s="1">
        <f t="shared" si="114"/>
        <v>750</v>
      </c>
    </row>
    <row r="1419" spans="1:31" x14ac:dyDescent="0.25">
      <c r="A1419" t="str">
        <f>B1419&amp;"-"&amp;COUNTIF($B$3:B1419,B1419)</f>
        <v>318-47</v>
      </c>
      <c r="B1419">
        <v>318</v>
      </c>
      <c r="C1419" s="18">
        <f>VLOOKUP(A1419,'ADM Details FY17'!$A$3:$D$3515,4,FALSE)</f>
        <v>0</v>
      </c>
      <c r="D1419" s="1">
        <f>VLOOKUP(A1419,'ADM Details FY17'!$A$3:$E$3515,5,FALSE)</f>
        <v>0</v>
      </c>
      <c r="E1419" s="1">
        <f>VLOOKUP(A1419,'ADM Details FY17'!$A$3:$F$3515,6,FALSE)</f>
        <v>0</v>
      </c>
      <c r="F1419" s="1">
        <f>VLOOKUP(A1419,'ADM Details FY17'!$A$3:$G$3515,7,FALSE)</f>
        <v>0</v>
      </c>
      <c r="G1419" s="1">
        <f>VLOOKUP(A1419,'ADM Details FY17'!$A$3:$H$3515,8,FALSE)</f>
        <v>0</v>
      </c>
      <c r="H1419" s="1">
        <f>VLOOKUP(A1419,'ADM Details FY17'!$A$3:$I$3515,9,FALSE)</f>
        <v>0</v>
      </c>
      <c r="I1419" s="1">
        <f>VLOOKUP(A1419,'ADM Details FY17'!$A$3:$J$3517,10,FALSE)</f>
        <v>0</v>
      </c>
      <c r="J1419" s="1">
        <f>VLOOKUP(A1419,'ADM Details FY17'!$A$3:$K$3515,11,FALSE)</f>
        <v>0</v>
      </c>
      <c r="K1419" s="1">
        <f>VLOOKUP(A1419,'ADM Details FY17'!$A$3:$M$3515,13,FALSE)</f>
        <v>0</v>
      </c>
      <c r="L1419" s="1">
        <f>VLOOKUP(A1419,'ADM Details FY17'!$A$3:$O$3515,15,FALSE)</f>
        <v>0</v>
      </c>
      <c r="M1419" s="1">
        <f>VLOOKUP(A1419,'ADM Details FY17'!$A$3:$P$3515,16,FALSE)</f>
        <v>0</v>
      </c>
      <c r="N1419" s="1">
        <f>VLOOKUP(A1419,'ADM Details FY17'!$A$3:$Q$3515,17,FALSE)</f>
        <v>0</v>
      </c>
      <c r="O1419" s="1">
        <f>VLOOKUP(A1419,'ADM Details FY17'!$A$3:$S$3515,19,FALSE)</f>
        <v>0</v>
      </c>
      <c r="P1419" s="1">
        <f>VLOOKUP(A1419,'ADM Details FY17'!$A$3:$U$3515,21,FALSE)</f>
        <v>0</v>
      </c>
      <c r="Q1419" s="1">
        <f>VLOOKUP(A1419,'ADM Details FY17'!$A$3:$V$3515,22,FALSE)</f>
        <v>0</v>
      </c>
      <c r="R1419" s="1">
        <f>VLOOKUP(A1419,'ADM Details FY17'!$A$3:$W$3515,23,FALSE)</f>
        <v>0</v>
      </c>
      <c r="S1419" s="1">
        <f>VLOOKUP(A1419,'ADM Details FY17'!$A$3:$X$3515,24,FALSE)</f>
        <v>0</v>
      </c>
      <c r="T1419" s="1">
        <f>VLOOKUP(A1419,'ADM Details FY17'!$A$3:$Y$3515,25,FALSE)</f>
        <v>0</v>
      </c>
      <c r="U1419" s="1">
        <f>VLOOKUP(A1419,'ADM Details FY17'!$A$3:$AA$3515,27,FALSE)</f>
        <v>0</v>
      </c>
      <c r="V1419" s="1">
        <f>IFERROR(VLOOKUP(C1419,'eindex _tget pp '!$A$4:$E$615,5,FALSE),0)</f>
        <v>0</v>
      </c>
      <c r="W1419" s="31">
        <f>IFERROR(VLOOKUP(C1419,'eindex _tget pp '!$A$4:$F$615,6,FALSE),0)</f>
        <v>0</v>
      </c>
      <c r="X1419" s="4">
        <f>IFERROR(VLOOKUP(B1419,'eschools 16'!$A$2:$F$25,6,FALSE),1)</f>
        <v>1</v>
      </c>
      <c r="Y1419" s="1">
        <f t="shared" si="110"/>
        <v>0</v>
      </c>
      <c r="Z1419" s="1">
        <f t="shared" si="111"/>
        <v>0</v>
      </c>
      <c r="AA1419" s="31">
        <f>IFERROR(VLOOKUP(C1419,'eindex _tget pp '!$A$4:$G$615,7,FALSE),0)</f>
        <v>0</v>
      </c>
      <c r="AB1419" s="1">
        <f>VLOOKUP(A1419,'ADM Details FY17'!$A$3:$AB$3515,28,FALSE)</f>
        <v>0</v>
      </c>
      <c r="AC1419" s="1">
        <f t="shared" si="112"/>
        <v>0</v>
      </c>
      <c r="AD1419" s="1">
        <f t="shared" si="113"/>
        <v>0</v>
      </c>
      <c r="AE1419" s="1">
        <f t="shared" si="114"/>
        <v>0</v>
      </c>
    </row>
    <row r="1420" spans="1:31" x14ac:dyDescent="0.25">
      <c r="A1420" t="str">
        <f>B1420&amp;"-"&amp;COUNTIF($B$3:B1420,B1420)</f>
        <v>318-48</v>
      </c>
      <c r="B1420">
        <v>318</v>
      </c>
      <c r="C1420" s="18">
        <f>VLOOKUP(A1420,'ADM Details FY17'!$A$3:$D$3515,4,FALSE)</f>
        <v>0</v>
      </c>
      <c r="D1420" s="1">
        <f>VLOOKUP(A1420,'ADM Details FY17'!$A$3:$E$3515,5,FALSE)</f>
        <v>0</v>
      </c>
      <c r="E1420" s="1">
        <f>VLOOKUP(A1420,'ADM Details FY17'!$A$3:$F$3515,6,FALSE)</f>
        <v>0</v>
      </c>
      <c r="F1420" s="1">
        <f>VLOOKUP(A1420,'ADM Details FY17'!$A$3:$G$3515,7,FALSE)</f>
        <v>0</v>
      </c>
      <c r="G1420" s="1">
        <f>VLOOKUP(A1420,'ADM Details FY17'!$A$3:$H$3515,8,FALSE)</f>
        <v>0</v>
      </c>
      <c r="H1420" s="1">
        <f>VLOOKUP(A1420,'ADM Details FY17'!$A$3:$I$3515,9,FALSE)</f>
        <v>0</v>
      </c>
      <c r="I1420" s="1">
        <f>VLOOKUP(A1420,'ADM Details FY17'!$A$3:$J$3517,10,FALSE)</f>
        <v>0</v>
      </c>
      <c r="J1420" s="1">
        <f>VLOOKUP(A1420,'ADM Details FY17'!$A$3:$K$3515,11,FALSE)</f>
        <v>0</v>
      </c>
      <c r="K1420" s="1">
        <f>VLOOKUP(A1420,'ADM Details FY17'!$A$3:$M$3515,13,FALSE)</f>
        <v>0</v>
      </c>
      <c r="L1420" s="1">
        <f>VLOOKUP(A1420,'ADM Details FY17'!$A$3:$O$3515,15,FALSE)</f>
        <v>0</v>
      </c>
      <c r="M1420" s="1">
        <f>VLOOKUP(A1420,'ADM Details FY17'!$A$3:$P$3515,16,FALSE)</f>
        <v>0</v>
      </c>
      <c r="N1420" s="1">
        <f>VLOOKUP(A1420,'ADM Details FY17'!$A$3:$Q$3515,17,FALSE)</f>
        <v>0</v>
      </c>
      <c r="O1420" s="1">
        <f>VLOOKUP(A1420,'ADM Details FY17'!$A$3:$S$3515,19,FALSE)</f>
        <v>0</v>
      </c>
      <c r="P1420" s="1">
        <f>VLOOKUP(A1420,'ADM Details FY17'!$A$3:$U$3515,21,FALSE)</f>
        <v>0</v>
      </c>
      <c r="Q1420" s="1">
        <f>VLOOKUP(A1420,'ADM Details FY17'!$A$3:$V$3515,22,FALSE)</f>
        <v>0</v>
      </c>
      <c r="R1420" s="1">
        <f>VLOOKUP(A1420,'ADM Details FY17'!$A$3:$W$3515,23,FALSE)</f>
        <v>0</v>
      </c>
      <c r="S1420" s="1">
        <f>VLOOKUP(A1420,'ADM Details FY17'!$A$3:$X$3515,24,FALSE)</f>
        <v>0</v>
      </c>
      <c r="T1420" s="1">
        <f>VLOOKUP(A1420,'ADM Details FY17'!$A$3:$Y$3515,25,FALSE)</f>
        <v>0</v>
      </c>
      <c r="U1420" s="1">
        <f>VLOOKUP(A1420,'ADM Details FY17'!$A$3:$AA$3515,27,FALSE)</f>
        <v>0</v>
      </c>
      <c r="V1420" s="1">
        <f>IFERROR(VLOOKUP(C1420,'eindex _tget pp '!$A$4:$E$615,5,FALSE),0)</f>
        <v>0</v>
      </c>
      <c r="W1420" s="31">
        <f>IFERROR(VLOOKUP(C1420,'eindex _tget pp '!$A$4:$F$615,6,FALSE),0)</f>
        <v>0</v>
      </c>
      <c r="X1420" s="4">
        <f>IFERROR(VLOOKUP(B1420,'eschools 16'!$A$2:$F$25,6,FALSE),1)</f>
        <v>1</v>
      </c>
      <c r="Y1420" s="1">
        <f t="shared" si="110"/>
        <v>0</v>
      </c>
      <c r="Z1420" s="1">
        <f t="shared" si="111"/>
        <v>0</v>
      </c>
      <c r="AA1420" s="31">
        <f>IFERROR(VLOOKUP(C1420,'eindex _tget pp '!$A$4:$G$615,7,FALSE),0)</f>
        <v>0</v>
      </c>
      <c r="AB1420" s="1">
        <f>VLOOKUP(A1420,'ADM Details FY17'!$A$3:$AB$3515,28,FALSE)</f>
        <v>0</v>
      </c>
      <c r="AC1420" s="1">
        <f t="shared" si="112"/>
        <v>0</v>
      </c>
      <c r="AD1420" s="1">
        <f t="shared" si="113"/>
        <v>0</v>
      </c>
      <c r="AE1420" s="1">
        <f t="shared" si="114"/>
        <v>0</v>
      </c>
    </row>
    <row r="1421" spans="1:31" x14ac:dyDescent="0.25">
      <c r="A1421" t="str">
        <f>B1421&amp;"-"&amp;COUNTIF($B$3:B1421,B1421)</f>
        <v>318-49</v>
      </c>
      <c r="B1421">
        <v>318</v>
      </c>
      <c r="C1421" s="18">
        <f>VLOOKUP(A1421,'ADM Details FY17'!$A$3:$D$3515,4,FALSE)</f>
        <v>0</v>
      </c>
      <c r="D1421" s="1">
        <f>VLOOKUP(A1421,'ADM Details FY17'!$A$3:$E$3515,5,FALSE)</f>
        <v>0</v>
      </c>
      <c r="E1421" s="1">
        <f>VLOOKUP(A1421,'ADM Details FY17'!$A$3:$F$3515,6,FALSE)</f>
        <v>0</v>
      </c>
      <c r="F1421" s="1">
        <f>VLOOKUP(A1421,'ADM Details FY17'!$A$3:$G$3515,7,FALSE)</f>
        <v>0</v>
      </c>
      <c r="G1421" s="1">
        <f>VLOOKUP(A1421,'ADM Details FY17'!$A$3:$H$3515,8,FALSE)</f>
        <v>0</v>
      </c>
      <c r="H1421" s="1">
        <f>VLOOKUP(A1421,'ADM Details FY17'!$A$3:$I$3515,9,FALSE)</f>
        <v>0</v>
      </c>
      <c r="I1421" s="1">
        <f>VLOOKUP(A1421,'ADM Details FY17'!$A$3:$J$3517,10,FALSE)</f>
        <v>0</v>
      </c>
      <c r="J1421" s="1">
        <f>VLOOKUP(A1421,'ADM Details FY17'!$A$3:$K$3515,11,FALSE)</f>
        <v>0</v>
      </c>
      <c r="K1421" s="1">
        <f>VLOOKUP(A1421,'ADM Details FY17'!$A$3:$M$3515,13,FALSE)</f>
        <v>0</v>
      </c>
      <c r="L1421" s="1">
        <f>VLOOKUP(A1421,'ADM Details FY17'!$A$3:$O$3515,15,FALSE)</f>
        <v>0</v>
      </c>
      <c r="M1421" s="1">
        <f>VLOOKUP(A1421,'ADM Details FY17'!$A$3:$P$3515,16,FALSE)</f>
        <v>0</v>
      </c>
      <c r="N1421" s="1">
        <f>VLOOKUP(A1421,'ADM Details FY17'!$A$3:$Q$3515,17,FALSE)</f>
        <v>0</v>
      </c>
      <c r="O1421" s="1">
        <f>VLOOKUP(A1421,'ADM Details FY17'!$A$3:$S$3515,19,FALSE)</f>
        <v>0</v>
      </c>
      <c r="P1421" s="1">
        <f>VLOOKUP(A1421,'ADM Details FY17'!$A$3:$U$3515,21,FALSE)</f>
        <v>0</v>
      </c>
      <c r="Q1421" s="1">
        <f>VLOOKUP(A1421,'ADM Details FY17'!$A$3:$V$3515,22,FALSE)</f>
        <v>0</v>
      </c>
      <c r="R1421" s="1">
        <f>VLOOKUP(A1421,'ADM Details FY17'!$A$3:$W$3515,23,FALSE)</f>
        <v>0</v>
      </c>
      <c r="S1421" s="1">
        <f>VLOOKUP(A1421,'ADM Details FY17'!$A$3:$X$3515,24,FALSE)</f>
        <v>0</v>
      </c>
      <c r="T1421" s="1">
        <f>VLOOKUP(A1421,'ADM Details FY17'!$A$3:$Y$3515,25,FALSE)</f>
        <v>0</v>
      </c>
      <c r="U1421" s="1">
        <f>VLOOKUP(A1421,'ADM Details FY17'!$A$3:$AA$3515,27,FALSE)</f>
        <v>0</v>
      </c>
      <c r="V1421" s="1">
        <f>IFERROR(VLOOKUP(C1421,'eindex _tget pp '!$A$4:$E$615,5,FALSE),0)</f>
        <v>0</v>
      </c>
      <c r="W1421" s="31">
        <f>IFERROR(VLOOKUP(C1421,'eindex _tget pp '!$A$4:$F$615,6,FALSE),0)</f>
        <v>0</v>
      </c>
      <c r="X1421" s="4">
        <f>IFERROR(VLOOKUP(B1421,'eschools 16'!$A$2:$F$25,6,FALSE),1)</f>
        <v>1</v>
      </c>
      <c r="Y1421" s="1">
        <f t="shared" si="110"/>
        <v>0</v>
      </c>
      <c r="Z1421" s="1">
        <f t="shared" si="111"/>
        <v>0</v>
      </c>
      <c r="AA1421" s="31">
        <f>IFERROR(VLOOKUP(C1421,'eindex _tget pp '!$A$4:$G$615,7,FALSE),0)</f>
        <v>0</v>
      </c>
      <c r="AB1421" s="1">
        <f>VLOOKUP(A1421,'ADM Details FY17'!$A$3:$AB$3515,28,FALSE)</f>
        <v>0</v>
      </c>
      <c r="AC1421" s="1">
        <f t="shared" si="112"/>
        <v>0</v>
      </c>
      <c r="AD1421" s="1">
        <f t="shared" si="113"/>
        <v>0</v>
      </c>
      <c r="AE1421" s="1">
        <f t="shared" si="114"/>
        <v>0</v>
      </c>
    </row>
    <row r="1422" spans="1:31" x14ac:dyDescent="0.25">
      <c r="A1422" t="str">
        <f>B1422&amp;"-"&amp;COUNTIF($B$3:B1422,B1422)</f>
        <v>318-50</v>
      </c>
      <c r="B1422">
        <v>318</v>
      </c>
      <c r="C1422" s="18">
        <f>VLOOKUP(A1422,'ADM Details FY17'!$A$3:$D$3515,4,FALSE)</f>
        <v>0</v>
      </c>
      <c r="D1422" s="1">
        <f>VLOOKUP(A1422,'ADM Details FY17'!$A$3:$E$3515,5,FALSE)</f>
        <v>0</v>
      </c>
      <c r="E1422" s="1">
        <f>VLOOKUP(A1422,'ADM Details FY17'!$A$3:$F$3515,6,FALSE)</f>
        <v>0</v>
      </c>
      <c r="F1422" s="1">
        <f>VLOOKUP(A1422,'ADM Details FY17'!$A$3:$G$3515,7,FALSE)</f>
        <v>0</v>
      </c>
      <c r="G1422" s="1">
        <f>VLOOKUP(A1422,'ADM Details FY17'!$A$3:$H$3515,8,FALSE)</f>
        <v>0</v>
      </c>
      <c r="H1422" s="1">
        <f>VLOOKUP(A1422,'ADM Details FY17'!$A$3:$I$3515,9,FALSE)</f>
        <v>0</v>
      </c>
      <c r="I1422" s="1">
        <f>VLOOKUP(A1422,'ADM Details FY17'!$A$3:$J$3517,10,FALSE)</f>
        <v>0</v>
      </c>
      <c r="J1422" s="1">
        <f>VLOOKUP(A1422,'ADM Details FY17'!$A$3:$K$3515,11,FALSE)</f>
        <v>0</v>
      </c>
      <c r="K1422" s="1">
        <f>VLOOKUP(A1422,'ADM Details FY17'!$A$3:$M$3515,13,FALSE)</f>
        <v>0</v>
      </c>
      <c r="L1422" s="1">
        <f>VLOOKUP(A1422,'ADM Details FY17'!$A$3:$O$3515,15,FALSE)</f>
        <v>0</v>
      </c>
      <c r="M1422" s="1">
        <f>VLOOKUP(A1422,'ADM Details FY17'!$A$3:$P$3515,16,FALSE)</f>
        <v>0</v>
      </c>
      <c r="N1422" s="1">
        <f>VLOOKUP(A1422,'ADM Details FY17'!$A$3:$Q$3515,17,FALSE)</f>
        <v>0</v>
      </c>
      <c r="O1422" s="1">
        <f>VLOOKUP(A1422,'ADM Details FY17'!$A$3:$S$3515,19,FALSE)</f>
        <v>0</v>
      </c>
      <c r="P1422" s="1">
        <f>VLOOKUP(A1422,'ADM Details FY17'!$A$3:$U$3515,21,FALSE)</f>
        <v>0</v>
      </c>
      <c r="Q1422" s="1">
        <f>VLOOKUP(A1422,'ADM Details FY17'!$A$3:$V$3515,22,FALSE)</f>
        <v>0</v>
      </c>
      <c r="R1422" s="1">
        <f>VLOOKUP(A1422,'ADM Details FY17'!$A$3:$W$3515,23,FALSE)</f>
        <v>0</v>
      </c>
      <c r="S1422" s="1">
        <f>VLOOKUP(A1422,'ADM Details FY17'!$A$3:$X$3515,24,FALSE)</f>
        <v>0</v>
      </c>
      <c r="T1422" s="1">
        <f>VLOOKUP(A1422,'ADM Details FY17'!$A$3:$Y$3515,25,FALSE)</f>
        <v>0</v>
      </c>
      <c r="U1422" s="1">
        <f>VLOOKUP(A1422,'ADM Details FY17'!$A$3:$AA$3515,27,FALSE)</f>
        <v>0</v>
      </c>
      <c r="V1422" s="1">
        <f>IFERROR(VLOOKUP(C1422,'eindex _tget pp '!$A$4:$E$615,5,FALSE),0)</f>
        <v>0</v>
      </c>
      <c r="W1422" s="31">
        <f>IFERROR(VLOOKUP(C1422,'eindex _tget pp '!$A$4:$F$615,6,FALSE),0)</f>
        <v>0</v>
      </c>
      <c r="X1422" s="4">
        <f>IFERROR(VLOOKUP(B1422,'eschools 16'!$A$2:$F$25,6,FALSE),1)</f>
        <v>1</v>
      </c>
      <c r="Y1422" s="1">
        <f t="shared" si="110"/>
        <v>0</v>
      </c>
      <c r="Z1422" s="1">
        <f t="shared" si="111"/>
        <v>0</v>
      </c>
      <c r="AA1422" s="31">
        <f>IFERROR(VLOOKUP(C1422,'eindex _tget pp '!$A$4:$G$615,7,FALSE),0)</f>
        <v>0</v>
      </c>
      <c r="AB1422" s="1">
        <f>VLOOKUP(A1422,'ADM Details FY17'!$A$3:$AB$3515,28,FALSE)</f>
        <v>0</v>
      </c>
      <c r="AC1422" s="1">
        <f t="shared" si="112"/>
        <v>0</v>
      </c>
      <c r="AD1422" s="1">
        <f t="shared" si="113"/>
        <v>0</v>
      </c>
      <c r="AE1422" s="1">
        <f t="shared" si="114"/>
        <v>0</v>
      </c>
    </row>
    <row r="1423" spans="1:31" x14ac:dyDescent="0.25">
      <c r="A1423" t="str">
        <f>B1423&amp;"-"&amp;COUNTIF($B$3:B1423,B1423)</f>
        <v>318-51</v>
      </c>
      <c r="B1423">
        <v>318</v>
      </c>
      <c r="C1423" s="18">
        <f>VLOOKUP(A1423,'ADM Details FY17'!$A$3:$D$3515,4,FALSE)</f>
        <v>0</v>
      </c>
      <c r="D1423" s="1">
        <f>VLOOKUP(A1423,'ADM Details FY17'!$A$3:$E$3515,5,FALSE)</f>
        <v>0</v>
      </c>
      <c r="E1423" s="1">
        <f>VLOOKUP(A1423,'ADM Details FY17'!$A$3:$F$3515,6,FALSE)</f>
        <v>0</v>
      </c>
      <c r="F1423" s="1">
        <f>VLOOKUP(A1423,'ADM Details FY17'!$A$3:$G$3515,7,FALSE)</f>
        <v>0</v>
      </c>
      <c r="G1423" s="1">
        <f>VLOOKUP(A1423,'ADM Details FY17'!$A$3:$H$3515,8,FALSE)</f>
        <v>0</v>
      </c>
      <c r="H1423" s="1">
        <f>VLOOKUP(A1423,'ADM Details FY17'!$A$3:$I$3515,9,FALSE)</f>
        <v>0</v>
      </c>
      <c r="I1423" s="1">
        <f>VLOOKUP(A1423,'ADM Details FY17'!$A$3:$J$3517,10,FALSE)</f>
        <v>0</v>
      </c>
      <c r="J1423" s="1">
        <f>VLOOKUP(A1423,'ADM Details FY17'!$A$3:$K$3515,11,FALSE)</f>
        <v>0</v>
      </c>
      <c r="K1423" s="1">
        <f>VLOOKUP(A1423,'ADM Details FY17'!$A$3:$M$3515,13,FALSE)</f>
        <v>0</v>
      </c>
      <c r="L1423" s="1">
        <f>VLOOKUP(A1423,'ADM Details FY17'!$A$3:$O$3515,15,FALSE)</f>
        <v>0</v>
      </c>
      <c r="M1423" s="1">
        <f>VLOOKUP(A1423,'ADM Details FY17'!$A$3:$P$3515,16,FALSE)</f>
        <v>0</v>
      </c>
      <c r="N1423" s="1">
        <f>VLOOKUP(A1423,'ADM Details FY17'!$A$3:$Q$3515,17,FALSE)</f>
        <v>0</v>
      </c>
      <c r="O1423" s="1">
        <f>VLOOKUP(A1423,'ADM Details FY17'!$A$3:$S$3515,19,FALSE)</f>
        <v>0</v>
      </c>
      <c r="P1423" s="1">
        <f>VLOOKUP(A1423,'ADM Details FY17'!$A$3:$U$3515,21,FALSE)</f>
        <v>0</v>
      </c>
      <c r="Q1423" s="1">
        <f>VLOOKUP(A1423,'ADM Details FY17'!$A$3:$V$3515,22,FALSE)</f>
        <v>0</v>
      </c>
      <c r="R1423" s="1">
        <f>VLOOKUP(A1423,'ADM Details FY17'!$A$3:$W$3515,23,FALSE)</f>
        <v>0</v>
      </c>
      <c r="S1423" s="1">
        <f>VLOOKUP(A1423,'ADM Details FY17'!$A$3:$X$3515,24,FALSE)</f>
        <v>0</v>
      </c>
      <c r="T1423" s="1">
        <f>VLOOKUP(A1423,'ADM Details FY17'!$A$3:$Y$3515,25,FALSE)</f>
        <v>0</v>
      </c>
      <c r="U1423" s="1">
        <f>VLOOKUP(A1423,'ADM Details FY17'!$A$3:$AA$3515,27,FALSE)</f>
        <v>0</v>
      </c>
      <c r="V1423" s="1">
        <f>IFERROR(VLOOKUP(C1423,'eindex _tget pp '!$A$4:$E$615,5,FALSE),0)</f>
        <v>0</v>
      </c>
      <c r="W1423" s="31">
        <f>IFERROR(VLOOKUP(C1423,'eindex _tget pp '!$A$4:$F$615,6,FALSE),0)</f>
        <v>0</v>
      </c>
      <c r="X1423" s="4">
        <f>IFERROR(VLOOKUP(B1423,'eschools 16'!$A$2:$F$25,6,FALSE),1)</f>
        <v>1</v>
      </c>
      <c r="Y1423" s="1">
        <f t="shared" si="110"/>
        <v>0</v>
      </c>
      <c r="Z1423" s="1">
        <f t="shared" si="111"/>
        <v>0</v>
      </c>
      <c r="AA1423" s="31">
        <f>IFERROR(VLOOKUP(C1423,'eindex _tget pp '!$A$4:$G$615,7,FALSE),0)</f>
        <v>0</v>
      </c>
      <c r="AB1423" s="1">
        <f>VLOOKUP(A1423,'ADM Details FY17'!$A$3:$AB$3515,28,FALSE)</f>
        <v>0</v>
      </c>
      <c r="AC1423" s="1">
        <f t="shared" si="112"/>
        <v>0</v>
      </c>
      <c r="AD1423" s="1">
        <f t="shared" si="113"/>
        <v>0</v>
      </c>
      <c r="AE1423" s="1">
        <f t="shared" si="114"/>
        <v>0</v>
      </c>
    </row>
    <row r="1424" spans="1:31" x14ac:dyDescent="0.25">
      <c r="A1424" t="str">
        <f>B1424&amp;"-"&amp;COUNTIF($B$3:B1424,B1424)</f>
        <v>318-52</v>
      </c>
      <c r="B1424">
        <v>318</v>
      </c>
      <c r="C1424" s="18">
        <f>VLOOKUP(A1424,'ADM Details FY17'!$A$3:$D$3515,4,FALSE)</f>
        <v>0</v>
      </c>
      <c r="D1424" s="1">
        <f>VLOOKUP(A1424,'ADM Details FY17'!$A$3:$E$3515,5,FALSE)</f>
        <v>0</v>
      </c>
      <c r="E1424" s="1">
        <f>VLOOKUP(A1424,'ADM Details FY17'!$A$3:$F$3515,6,FALSE)</f>
        <v>0</v>
      </c>
      <c r="F1424" s="1">
        <f>VLOOKUP(A1424,'ADM Details FY17'!$A$3:$G$3515,7,FALSE)</f>
        <v>0</v>
      </c>
      <c r="G1424" s="1">
        <f>VLOOKUP(A1424,'ADM Details FY17'!$A$3:$H$3515,8,FALSE)</f>
        <v>0</v>
      </c>
      <c r="H1424" s="1">
        <f>VLOOKUP(A1424,'ADM Details FY17'!$A$3:$I$3515,9,FALSE)</f>
        <v>0</v>
      </c>
      <c r="I1424" s="1">
        <f>VLOOKUP(A1424,'ADM Details FY17'!$A$3:$J$3517,10,FALSE)</f>
        <v>0</v>
      </c>
      <c r="J1424" s="1">
        <f>VLOOKUP(A1424,'ADM Details FY17'!$A$3:$K$3515,11,FALSE)</f>
        <v>0</v>
      </c>
      <c r="K1424" s="1">
        <f>VLOOKUP(A1424,'ADM Details FY17'!$A$3:$M$3515,13,FALSE)</f>
        <v>0</v>
      </c>
      <c r="L1424" s="1">
        <f>VLOOKUP(A1424,'ADM Details FY17'!$A$3:$O$3515,15,FALSE)</f>
        <v>0</v>
      </c>
      <c r="M1424" s="1">
        <f>VLOOKUP(A1424,'ADM Details FY17'!$A$3:$P$3515,16,FALSE)</f>
        <v>0</v>
      </c>
      <c r="N1424" s="1">
        <f>VLOOKUP(A1424,'ADM Details FY17'!$A$3:$Q$3515,17,FALSE)</f>
        <v>0</v>
      </c>
      <c r="O1424" s="1">
        <f>VLOOKUP(A1424,'ADM Details FY17'!$A$3:$S$3515,19,FALSE)</f>
        <v>0</v>
      </c>
      <c r="P1424" s="1">
        <f>VLOOKUP(A1424,'ADM Details FY17'!$A$3:$U$3515,21,FALSE)</f>
        <v>0</v>
      </c>
      <c r="Q1424" s="1">
        <f>VLOOKUP(A1424,'ADM Details FY17'!$A$3:$V$3515,22,FALSE)</f>
        <v>0</v>
      </c>
      <c r="R1424" s="1">
        <f>VLOOKUP(A1424,'ADM Details FY17'!$A$3:$W$3515,23,FALSE)</f>
        <v>0</v>
      </c>
      <c r="S1424" s="1">
        <f>VLOOKUP(A1424,'ADM Details FY17'!$A$3:$X$3515,24,FALSE)</f>
        <v>0</v>
      </c>
      <c r="T1424" s="1">
        <f>VLOOKUP(A1424,'ADM Details FY17'!$A$3:$Y$3515,25,FALSE)</f>
        <v>0</v>
      </c>
      <c r="U1424" s="1">
        <f>VLOOKUP(A1424,'ADM Details FY17'!$A$3:$AA$3515,27,FALSE)</f>
        <v>0</v>
      </c>
      <c r="V1424" s="1">
        <f>IFERROR(VLOOKUP(C1424,'eindex _tget pp '!$A$4:$E$615,5,FALSE),0)</f>
        <v>0</v>
      </c>
      <c r="W1424" s="31">
        <f>IFERROR(VLOOKUP(C1424,'eindex _tget pp '!$A$4:$F$615,6,FALSE),0)</f>
        <v>0</v>
      </c>
      <c r="X1424" s="4">
        <f>IFERROR(VLOOKUP(B1424,'eschools 16'!$A$2:$F$25,6,FALSE),1)</f>
        <v>1</v>
      </c>
      <c r="Y1424" s="1">
        <f t="shared" si="110"/>
        <v>0</v>
      </c>
      <c r="Z1424" s="1">
        <f t="shared" si="111"/>
        <v>0</v>
      </c>
      <c r="AA1424" s="31">
        <f>IFERROR(VLOOKUP(C1424,'eindex _tget pp '!$A$4:$G$615,7,FALSE),0)</f>
        <v>0</v>
      </c>
      <c r="AB1424" s="1">
        <f>VLOOKUP(A1424,'ADM Details FY17'!$A$3:$AB$3515,28,FALSE)</f>
        <v>0</v>
      </c>
      <c r="AC1424" s="1">
        <f t="shared" si="112"/>
        <v>0</v>
      </c>
      <c r="AD1424" s="1">
        <f t="shared" si="113"/>
        <v>0</v>
      </c>
      <c r="AE1424" s="1">
        <f t="shared" si="114"/>
        <v>0</v>
      </c>
    </row>
    <row r="1425" spans="1:31" x14ac:dyDescent="0.25">
      <c r="A1425" t="str">
        <f>B1425&amp;"-"&amp;COUNTIF($B$3:B1425,B1425)</f>
        <v>318-53</v>
      </c>
      <c r="B1425">
        <v>318</v>
      </c>
      <c r="C1425" s="18">
        <f>VLOOKUP(A1425,'ADM Details FY17'!$A$3:$D$3515,4,FALSE)</f>
        <v>0</v>
      </c>
      <c r="D1425" s="1">
        <f>VLOOKUP(A1425,'ADM Details FY17'!$A$3:$E$3515,5,FALSE)</f>
        <v>0</v>
      </c>
      <c r="E1425" s="1">
        <f>VLOOKUP(A1425,'ADM Details FY17'!$A$3:$F$3515,6,FALSE)</f>
        <v>0</v>
      </c>
      <c r="F1425" s="1">
        <f>VLOOKUP(A1425,'ADM Details FY17'!$A$3:$G$3515,7,FALSE)</f>
        <v>0</v>
      </c>
      <c r="G1425" s="1">
        <f>VLOOKUP(A1425,'ADM Details FY17'!$A$3:$H$3515,8,FALSE)</f>
        <v>0</v>
      </c>
      <c r="H1425" s="1">
        <f>VLOOKUP(A1425,'ADM Details FY17'!$A$3:$I$3515,9,FALSE)</f>
        <v>0</v>
      </c>
      <c r="I1425" s="1">
        <f>VLOOKUP(A1425,'ADM Details FY17'!$A$3:$J$3517,10,FALSE)</f>
        <v>0</v>
      </c>
      <c r="J1425" s="1">
        <f>VLOOKUP(A1425,'ADM Details FY17'!$A$3:$K$3515,11,FALSE)</f>
        <v>0</v>
      </c>
      <c r="K1425" s="1">
        <f>VLOOKUP(A1425,'ADM Details FY17'!$A$3:$M$3515,13,FALSE)</f>
        <v>0</v>
      </c>
      <c r="L1425" s="1">
        <f>VLOOKUP(A1425,'ADM Details FY17'!$A$3:$O$3515,15,FALSE)</f>
        <v>0</v>
      </c>
      <c r="M1425" s="1">
        <f>VLOOKUP(A1425,'ADM Details FY17'!$A$3:$P$3515,16,FALSE)</f>
        <v>0</v>
      </c>
      <c r="N1425" s="1">
        <f>VLOOKUP(A1425,'ADM Details FY17'!$A$3:$Q$3515,17,FALSE)</f>
        <v>0</v>
      </c>
      <c r="O1425" s="1">
        <f>VLOOKUP(A1425,'ADM Details FY17'!$A$3:$S$3515,19,FALSE)</f>
        <v>0</v>
      </c>
      <c r="P1425" s="1">
        <f>VLOOKUP(A1425,'ADM Details FY17'!$A$3:$U$3515,21,FALSE)</f>
        <v>0</v>
      </c>
      <c r="Q1425" s="1">
        <f>VLOOKUP(A1425,'ADM Details FY17'!$A$3:$V$3515,22,FALSE)</f>
        <v>0</v>
      </c>
      <c r="R1425" s="1">
        <f>VLOOKUP(A1425,'ADM Details FY17'!$A$3:$W$3515,23,FALSE)</f>
        <v>0</v>
      </c>
      <c r="S1425" s="1">
        <f>VLOOKUP(A1425,'ADM Details FY17'!$A$3:$X$3515,24,FALSE)</f>
        <v>0</v>
      </c>
      <c r="T1425" s="1">
        <f>VLOOKUP(A1425,'ADM Details FY17'!$A$3:$Y$3515,25,FALSE)</f>
        <v>0</v>
      </c>
      <c r="U1425" s="1">
        <f>VLOOKUP(A1425,'ADM Details FY17'!$A$3:$AA$3515,27,FALSE)</f>
        <v>0</v>
      </c>
      <c r="V1425" s="1">
        <f>IFERROR(VLOOKUP(C1425,'eindex _tget pp '!$A$4:$E$615,5,FALSE),0)</f>
        <v>0</v>
      </c>
      <c r="W1425" s="31">
        <f>IFERROR(VLOOKUP(C1425,'eindex _tget pp '!$A$4:$F$615,6,FALSE),0)</f>
        <v>0</v>
      </c>
      <c r="X1425" s="4">
        <f>IFERROR(VLOOKUP(B1425,'eschools 16'!$A$2:$F$25,6,FALSE),1)</f>
        <v>1</v>
      </c>
      <c r="Y1425" s="1">
        <f t="shared" si="110"/>
        <v>0</v>
      </c>
      <c r="Z1425" s="1">
        <f t="shared" si="111"/>
        <v>0</v>
      </c>
      <c r="AA1425" s="31">
        <f>IFERROR(VLOOKUP(C1425,'eindex _tget pp '!$A$4:$G$615,7,FALSE),0)</f>
        <v>0</v>
      </c>
      <c r="AB1425" s="1">
        <f>VLOOKUP(A1425,'ADM Details FY17'!$A$3:$AB$3515,28,FALSE)</f>
        <v>0</v>
      </c>
      <c r="AC1425" s="1">
        <f t="shared" si="112"/>
        <v>0</v>
      </c>
      <c r="AD1425" s="1">
        <f t="shared" si="113"/>
        <v>0</v>
      </c>
      <c r="AE1425" s="1">
        <f t="shared" si="114"/>
        <v>0</v>
      </c>
    </row>
    <row r="1426" spans="1:31" x14ac:dyDescent="0.25">
      <c r="A1426" t="str">
        <f>B1426&amp;"-"&amp;COUNTIF($B$3:B1426,B1426)</f>
        <v>318-54</v>
      </c>
      <c r="B1426">
        <v>318</v>
      </c>
      <c r="C1426" s="18">
        <f>VLOOKUP(A1426,'ADM Details FY17'!$A$3:$D$3515,4,FALSE)</f>
        <v>0</v>
      </c>
      <c r="D1426" s="1">
        <f>VLOOKUP(A1426,'ADM Details FY17'!$A$3:$E$3515,5,FALSE)</f>
        <v>0</v>
      </c>
      <c r="E1426" s="1">
        <f>VLOOKUP(A1426,'ADM Details FY17'!$A$3:$F$3515,6,FALSE)</f>
        <v>0</v>
      </c>
      <c r="F1426" s="1">
        <f>VLOOKUP(A1426,'ADM Details FY17'!$A$3:$G$3515,7,FALSE)</f>
        <v>0</v>
      </c>
      <c r="G1426" s="1">
        <f>VLOOKUP(A1426,'ADM Details FY17'!$A$3:$H$3515,8,FALSE)</f>
        <v>0</v>
      </c>
      <c r="H1426" s="1">
        <f>VLOOKUP(A1426,'ADM Details FY17'!$A$3:$I$3515,9,FALSE)</f>
        <v>0</v>
      </c>
      <c r="I1426" s="1">
        <f>VLOOKUP(A1426,'ADM Details FY17'!$A$3:$J$3517,10,FALSE)</f>
        <v>0</v>
      </c>
      <c r="J1426" s="1">
        <f>VLOOKUP(A1426,'ADM Details FY17'!$A$3:$K$3515,11,FALSE)</f>
        <v>0</v>
      </c>
      <c r="K1426" s="1">
        <f>VLOOKUP(A1426,'ADM Details FY17'!$A$3:$M$3515,13,FALSE)</f>
        <v>0</v>
      </c>
      <c r="L1426" s="1">
        <f>VLOOKUP(A1426,'ADM Details FY17'!$A$3:$O$3515,15,FALSE)</f>
        <v>0</v>
      </c>
      <c r="M1426" s="1">
        <f>VLOOKUP(A1426,'ADM Details FY17'!$A$3:$P$3515,16,FALSE)</f>
        <v>0</v>
      </c>
      <c r="N1426" s="1">
        <f>VLOOKUP(A1426,'ADM Details FY17'!$A$3:$Q$3515,17,FALSE)</f>
        <v>0</v>
      </c>
      <c r="O1426" s="1">
        <f>VLOOKUP(A1426,'ADM Details FY17'!$A$3:$S$3515,19,FALSE)</f>
        <v>0</v>
      </c>
      <c r="P1426" s="1">
        <f>VLOOKUP(A1426,'ADM Details FY17'!$A$3:$U$3515,21,FALSE)</f>
        <v>0</v>
      </c>
      <c r="Q1426" s="1">
        <f>VLOOKUP(A1426,'ADM Details FY17'!$A$3:$V$3515,22,FALSE)</f>
        <v>0</v>
      </c>
      <c r="R1426" s="1">
        <f>VLOOKUP(A1426,'ADM Details FY17'!$A$3:$W$3515,23,FALSE)</f>
        <v>0</v>
      </c>
      <c r="S1426" s="1">
        <f>VLOOKUP(A1426,'ADM Details FY17'!$A$3:$X$3515,24,FALSE)</f>
        <v>0</v>
      </c>
      <c r="T1426" s="1">
        <f>VLOOKUP(A1426,'ADM Details FY17'!$A$3:$Y$3515,25,FALSE)</f>
        <v>0</v>
      </c>
      <c r="U1426" s="1">
        <f>VLOOKUP(A1426,'ADM Details FY17'!$A$3:$AA$3515,27,FALSE)</f>
        <v>0</v>
      </c>
      <c r="V1426" s="1">
        <f>IFERROR(VLOOKUP(C1426,'eindex _tget pp '!$A$4:$E$615,5,FALSE),0)</f>
        <v>0</v>
      </c>
      <c r="W1426" s="31">
        <f>IFERROR(VLOOKUP(C1426,'eindex _tget pp '!$A$4:$F$615,6,FALSE),0)</f>
        <v>0</v>
      </c>
      <c r="X1426" s="4">
        <f>IFERROR(VLOOKUP(B1426,'eschools 16'!$A$2:$F$25,6,FALSE),1)</f>
        <v>1</v>
      </c>
      <c r="Y1426" s="1">
        <f t="shared" si="110"/>
        <v>0</v>
      </c>
      <c r="Z1426" s="1">
        <f t="shared" si="111"/>
        <v>0</v>
      </c>
      <c r="AA1426" s="31">
        <f>IFERROR(VLOOKUP(C1426,'eindex _tget pp '!$A$4:$G$615,7,FALSE),0)</f>
        <v>0</v>
      </c>
      <c r="AB1426" s="1">
        <f>VLOOKUP(A1426,'ADM Details FY17'!$A$3:$AB$3515,28,FALSE)</f>
        <v>0</v>
      </c>
      <c r="AC1426" s="1">
        <f t="shared" si="112"/>
        <v>0</v>
      </c>
      <c r="AD1426" s="1">
        <f t="shared" si="113"/>
        <v>0</v>
      </c>
      <c r="AE1426" s="1">
        <f t="shared" si="114"/>
        <v>0</v>
      </c>
    </row>
    <row r="1427" spans="1:31" x14ac:dyDescent="0.25">
      <c r="A1427" t="str">
        <f>B1427&amp;"-"&amp;COUNTIF($B$3:B1427,B1427)</f>
        <v>318-55</v>
      </c>
      <c r="B1427">
        <v>318</v>
      </c>
      <c r="C1427" s="18">
        <f>VLOOKUP(A1427,'ADM Details FY17'!$A$3:$D$3515,4,FALSE)</f>
        <v>0</v>
      </c>
      <c r="D1427" s="1">
        <f>VLOOKUP(A1427,'ADM Details FY17'!$A$3:$E$3515,5,FALSE)</f>
        <v>0</v>
      </c>
      <c r="E1427" s="1">
        <f>VLOOKUP(A1427,'ADM Details FY17'!$A$3:$F$3515,6,FALSE)</f>
        <v>0</v>
      </c>
      <c r="F1427" s="1">
        <f>VLOOKUP(A1427,'ADM Details FY17'!$A$3:$G$3515,7,FALSE)</f>
        <v>0</v>
      </c>
      <c r="G1427" s="1">
        <f>VLOOKUP(A1427,'ADM Details FY17'!$A$3:$H$3515,8,FALSE)</f>
        <v>0</v>
      </c>
      <c r="H1427" s="1">
        <f>VLOOKUP(A1427,'ADM Details FY17'!$A$3:$I$3515,9,FALSE)</f>
        <v>0</v>
      </c>
      <c r="I1427" s="1">
        <f>VLOOKUP(A1427,'ADM Details FY17'!$A$3:$J$3517,10,FALSE)</f>
        <v>0</v>
      </c>
      <c r="J1427" s="1">
        <f>VLOOKUP(A1427,'ADM Details FY17'!$A$3:$K$3515,11,FALSE)</f>
        <v>0</v>
      </c>
      <c r="K1427" s="1">
        <f>VLOOKUP(A1427,'ADM Details FY17'!$A$3:$M$3515,13,FALSE)</f>
        <v>0</v>
      </c>
      <c r="L1427" s="1">
        <f>VLOOKUP(A1427,'ADM Details FY17'!$A$3:$O$3515,15,FALSE)</f>
        <v>0</v>
      </c>
      <c r="M1427" s="1">
        <f>VLOOKUP(A1427,'ADM Details FY17'!$A$3:$P$3515,16,FALSE)</f>
        <v>0</v>
      </c>
      <c r="N1427" s="1">
        <f>VLOOKUP(A1427,'ADM Details FY17'!$A$3:$Q$3515,17,FALSE)</f>
        <v>0</v>
      </c>
      <c r="O1427" s="1">
        <f>VLOOKUP(A1427,'ADM Details FY17'!$A$3:$S$3515,19,FALSE)</f>
        <v>0</v>
      </c>
      <c r="P1427" s="1">
        <f>VLOOKUP(A1427,'ADM Details FY17'!$A$3:$U$3515,21,FALSE)</f>
        <v>0</v>
      </c>
      <c r="Q1427" s="1">
        <f>VLOOKUP(A1427,'ADM Details FY17'!$A$3:$V$3515,22,FALSE)</f>
        <v>0</v>
      </c>
      <c r="R1427" s="1">
        <f>VLOOKUP(A1427,'ADM Details FY17'!$A$3:$W$3515,23,FALSE)</f>
        <v>0</v>
      </c>
      <c r="S1427" s="1">
        <f>VLOOKUP(A1427,'ADM Details FY17'!$A$3:$X$3515,24,FALSE)</f>
        <v>0</v>
      </c>
      <c r="T1427" s="1">
        <f>VLOOKUP(A1427,'ADM Details FY17'!$A$3:$Y$3515,25,FALSE)</f>
        <v>0</v>
      </c>
      <c r="U1427" s="1">
        <f>VLOOKUP(A1427,'ADM Details FY17'!$A$3:$AA$3515,27,FALSE)</f>
        <v>0</v>
      </c>
      <c r="V1427" s="1">
        <f>IFERROR(VLOOKUP(C1427,'eindex _tget pp '!$A$4:$E$615,5,FALSE),0)</f>
        <v>0</v>
      </c>
      <c r="W1427" s="31">
        <f>IFERROR(VLOOKUP(C1427,'eindex _tget pp '!$A$4:$F$615,6,FALSE),0)</f>
        <v>0</v>
      </c>
      <c r="X1427" s="4">
        <f>IFERROR(VLOOKUP(B1427,'eschools 16'!$A$2:$F$25,6,FALSE),1)</f>
        <v>1</v>
      </c>
      <c r="Y1427" s="1">
        <f t="shared" si="110"/>
        <v>0</v>
      </c>
      <c r="Z1427" s="1">
        <f t="shared" si="111"/>
        <v>0</v>
      </c>
      <c r="AA1427" s="31">
        <f>IFERROR(VLOOKUP(C1427,'eindex _tget pp '!$A$4:$G$615,7,FALSE),0)</f>
        <v>0</v>
      </c>
      <c r="AB1427" s="1">
        <f>VLOOKUP(A1427,'ADM Details FY17'!$A$3:$AB$3515,28,FALSE)</f>
        <v>0</v>
      </c>
      <c r="AC1427" s="1">
        <f t="shared" si="112"/>
        <v>0</v>
      </c>
      <c r="AD1427" s="1">
        <f t="shared" si="113"/>
        <v>0</v>
      </c>
      <c r="AE1427" s="1">
        <f t="shared" si="114"/>
        <v>0</v>
      </c>
    </row>
    <row r="1428" spans="1:31" x14ac:dyDescent="0.25">
      <c r="A1428" t="str">
        <f>B1428&amp;"-"&amp;COUNTIF($B$3:B1428,B1428)</f>
        <v>318-56</v>
      </c>
      <c r="B1428">
        <v>318</v>
      </c>
      <c r="C1428" s="18">
        <f>VLOOKUP(A1428,'ADM Details FY17'!$A$3:$D$3515,4,FALSE)</f>
        <v>0</v>
      </c>
      <c r="D1428" s="1">
        <f>VLOOKUP(A1428,'ADM Details FY17'!$A$3:$E$3515,5,FALSE)</f>
        <v>0</v>
      </c>
      <c r="E1428" s="1">
        <f>VLOOKUP(A1428,'ADM Details FY17'!$A$3:$F$3515,6,FALSE)</f>
        <v>0</v>
      </c>
      <c r="F1428" s="1">
        <f>VLOOKUP(A1428,'ADM Details FY17'!$A$3:$G$3515,7,FALSE)</f>
        <v>0</v>
      </c>
      <c r="G1428" s="1">
        <f>VLOOKUP(A1428,'ADM Details FY17'!$A$3:$H$3515,8,FALSE)</f>
        <v>0</v>
      </c>
      <c r="H1428" s="1">
        <f>VLOOKUP(A1428,'ADM Details FY17'!$A$3:$I$3515,9,FALSE)</f>
        <v>0</v>
      </c>
      <c r="I1428" s="1">
        <f>VLOOKUP(A1428,'ADM Details FY17'!$A$3:$J$3517,10,FALSE)</f>
        <v>0</v>
      </c>
      <c r="J1428" s="1">
        <f>VLOOKUP(A1428,'ADM Details FY17'!$A$3:$K$3515,11,FALSE)</f>
        <v>0</v>
      </c>
      <c r="K1428" s="1">
        <f>VLOOKUP(A1428,'ADM Details FY17'!$A$3:$M$3515,13,FALSE)</f>
        <v>0</v>
      </c>
      <c r="L1428" s="1">
        <f>VLOOKUP(A1428,'ADM Details FY17'!$A$3:$O$3515,15,FALSE)</f>
        <v>0</v>
      </c>
      <c r="M1428" s="1">
        <f>VLOOKUP(A1428,'ADM Details FY17'!$A$3:$P$3515,16,FALSE)</f>
        <v>0</v>
      </c>
      <c r="N1428" s="1">
        <f>VLOOKUP(A1428,'ADM Details FY17'!$A$3:$Q$3515,17,FALSE)</f>
        <v>0</v>
      </c>
      <c r="O1428" s="1">
        <f>VLOOKUP(A1428,'ADM Details FY17'!$A$3:$S$3515,19,FALSE)</f>
        <v>0</v>
      </c>
      <c r="P1428" s="1">
        <f>VLOOKUP(A1428,'ADM Details FY17'!$A$3:$U$3515,21,FALSE)</f>
        <v>0</v>
      </c>
      <c r="Q1428" s="1">
        <f>VLOOKUP(A1428,'ADM Details FY17'!$A$3:$V$3515,22,FALSE)</f>
        <v>0</v>
      </c>
      <c r="R1428" s="1">
        <f>VLOOKUP(A1428,'ADM Details FY17'!$A$3:$W$3515,23,FALSE)</f>
        <v>0</v>
      </c>
      <c r="S1428" s="1">
        <f>VLOOKUP(A1428,'ADM Details FY17'!$A$3:$X$3515,24,FALSE)</f>
        <v>0</v>
      </c>
      <c r="T1428" s="1">
        <f>VLOOKUP(A1428,'ADM Details FY17'!$A$3:$Y$3515,25,FALSE)</f>
        <v>0</v>
      </c>
      <c r="U1428" s="1">
        <f>VLOOKUP(A1428,'ADM Details FY17'!$A$3:$AA$3515,27,FALSE)</f>
        <v>0</v>
      </c>
      <c r="V1428" s="1">
        <f>IFERROR(VLOOKUP(C1428,'eindex _tget pp '!$A$4:$E$615,5,FALSE),0)</f>
        <v>0</v>
      </c>
      <c r="W1428" s="31">
        <f>IFERROR(VLOOKUP(C1428,'eindex _tget pp '!$A$4:$F$615,6,FALSE),0)</f>
        <v>0</v>
      </c>
      <c r="X1428" s="4">
        <f>IFERROR(VLOOKUP(B1428,'eschools 16'!$A$2:$F$25,6,FALSE),1)</f>
        <v>1</v>
      </c>
      <c r="Y1428" s="1">
        <f t="shared" si="110"/>
        <v>0</v>
      </c>
      <c r="Z1428" s="1">
        <f t="shared" si="111"/>
        <v>0</v>
      </c>
      <c r="AA1428" s="31">
        <f>IFERROR(VLOOKUP(C1428,'eindex _tget pp '!$A$4:$G$615,7,FALSE),0)</f>
        <v>0</v>
      </c>
      <c r="AB1428" s="1">
        <f>VLOOKUP(A1428,'ADM Details FY17'!$A$3:$AB$3515,28,FALSE)</f>
        <v>0</v>
      </c>
      <c r="AC1428" s="1">
        <f t="shared" si="112"/>
        <v>0</v>
      </c>
      <c r="AD1428" s="1">
        <f t="shared" si="113"/>
        <v>0</v>
      </c>
      <c r="AE1428" s="1">
        <f t="shared" si="114"/>
        <v>0</v>
      </c>
    </row>
    <row r="1429" spans="1:31" x14ac:dyDescent="0.25">
      <c r="A1429" t="str">
        <f>B1429&amp;"-"&amp;COUNTIF($B$3:B1429,B1429)</f>
        <v>318-57</v>
      </c>
      <c r="B1429">
        <v>318</v>
      </c>
      <c r="C1429" s="18">
        <f>VLOOKUP(A1429,'ADM Details FY17'!$A$3:$D$3515,4,FALSE)</f>
        <v>0</v>
      </c>
      <c r="D1429" s="1">
        <f>VLOOKUP(A1429,'ADM Details FY17'!$A$3:$E$3515,5,FALSE)</f>
        <v>0</v>
      </c>
      <c r="E1429" s="1">
        <f>VLOOKUP(A1429,'ADM Details FY17'!$A$3:$F$3515,6,FALSE)</f>
        <v>0</v>
      </c>
      <c r="F1429" s="1">
        <f>VLOOKUP(A1429,'ADM Details FY17'!$A$3:$G$3515,7,FALSE)</f>
        <v>0</v>
      </c>
      <c r="G1429" s="1">
        <f>VLOOKUP(A1429,'ADM Details FY17'!$A$3:$H$3515,8,FALSE)</f>
        <v>0</v>
      </c>
      <c r="H1429" s="1">
        <f>VLOOKUP(A1429,'ADM Details FY17'!$A$3:$I$3515,9,FALSE)</f>
        <v>0</v>
      </c>
      <c r="I1429" s="1">
        <f>VLOOKUP(A1429,'ADM Details FY17'!$A$3:$J$3517,10,FALSE)</f>
        <v>0</v>
      </c>
      <c r="J1429" s="1">
        <f>VLOOKUP(A1429,'ADM Details FY17'!$A$3:$K$3515,11,FALSE)</f>
        <v>0</v>
      </c>
      <c r="K1429" s="1">
        <f>VLOOKUP(A1429,'ADM Details FY17'!$A$3:$M$3515,13,FALSE)</f>
        <v>0</v>
      </c>
      <c r="L1429" s="1">
        <f>VLOOKUP(A1429,'ADM Details FY17'!$A$3:$O$3515,15,FALSE)</f>
        <v>0</v>
      </c>
      <c r="M1429" s="1">
        <f>VLOOKUP(A1429,'ADM Details FY17'!$A$3:$P$3515,16,FALSE)</f>
        <v>0</v>
      </c>
      <c r="N1429" s="1">
        <f>VLOOKUP(A1429,'ADM Details FY17'!$A$3:$Q$3515,17,FALSE)</f>
        <v>0</v>
      </c>
      <c r="O1429" s="1">
        <f>VLOOKUP(A1429,'ADM Details FY17'!$A$3:$S$3515,19,FALSE)</f>
        <v>0</v>
      </c>
      <c r="P1429" s="1">
        <f>VLOOKUP(A1429,'ADM Details FY17'!$A$3:$U$3515,21,FALSE)</f>
        <v>0</v>
      </c>
      <c r="Q1429" s="1">
        <f>VLOOKUP(A1429,'ADM Details FY17'!$A$3:$V$3515,22,FALSE)</f>
        <v>0</v>
      </c>
      <c r="R1429" s="1">
        <f>VLOOKUP(A1429,'ADM Details FY17'!$A$3:$W$3515,23,FALSE)</f>
        <v>0</v>
      </c>
      <c r="S1429" s="1">
        <f>VLOOKUP(A1429,'ADM Details FY17'!$A$3:$X$3515,24,FALSE)</f>
        <v>0</v>
      </c>
      <c r="T1429" s="1">
        <f>VLOOKUP(A1429,'ADM Details FY17'!$A$3:$Y$3515,25,FALSE)</f>
        <v>0</v>
      </c>
      <c r="U1429" s="1">
        <f>VLOOKUP(A1429,'ADM Details FY17'!$A$3:$AA$3515,27,FALSE)</f>
        <v>0</v>
      </c>
      <c r="V1429" s="1">
        <f>IFERROR(VLOOKUP(C1429,'eindex _tget pp '!$A$4:$E$615,5,FALSE),0)</f>
        <v>0</v>
      </c>
      <c r="W1429" s="31">
        <f>IFERROR(VLOOKUP(C1429,'eindex _tget pp '!$A$4:$F$615,6,FALSE),0)</f>
        <v>0</v>
      </c>
      <c r="X1429" s="4">
        <f>IFERROR(VLOOKUP(B1429,'eschools 16'!$A$2:$F$25,6,FALSE),1)</f>
        <v>1</v>
      </c>
      <c r="Y1429" s="1">
        <f t="shared" si="110"/>
        <v>0</v>
      </c>
      <c r="Z1429" s="1">
        <f t="shared" si="111"/>
        <v>0</v>
      </c>
      <c r="AA1429" s="31">
        <f>IFERROR(VLOOKUP(C1429,'eindex _tget pp '!$A$4:$G$615,7,FALSE),0)</f>
        <v>0</v>
      </c>
      <c r="AB1429" s="1">
        <f>VLOOKUP(A1429,'ADM Details FY17'!$A$3:$AB$3515,28,FALSE)</f>
        <v>0</v>
      </c>
      <c r="AC1429" s="1">
        <f t="shared" si="112"/>
        <v>0</v>
      </c>
      <c r="AD1429" s="1">
        <f t="shared" si="113"/>
        <v>0</v>
      </c>
      <c r="AE1429" s="1">
        <f t="shared" si="114"/>
        <v>0</v>
      </c>
    </row>
    <row r="1430" spans="1:31" x14ac:dyDescent="0.25">
      <c r="A1430" t="str">
        <f>B1430&amp;"-"&amp;COUNTIF($B$3:B1430,B1430)</f>
        <v>319-1</v>
      </c>
      <c r="B1430">
        <v>319</v>
      </c>
      <c r="C1430" s="18">
        <f>VLOOKUP(A1430,'ADM Details FY17'!$A$3:$D$3515,4,FALSE)</f>
        <v>43653</v>
      </c>
      <c r="D1430" s="1">
        <f>VLOOKUP(A1430,'ADM Details FY17'!$A$3:$E$3515,5,FALSE)</f>
        <v>1</v>
      </c>
      <c r="E1430" s="1">
        <f>VLOOKUP(A1430,'ADM Details FY17'!$A$3:$F$3515,6,FALSE)</f>
        <v>0</v>
      </c>
      <c r="F1430" s="1">
        <f>VLOOKUP(A1430,'ADM Details FY17'!$A$3:$G$3515,7,FALSE)</f>
        <v>0</v>
      </c>
      <c r="G1430" s="1">
        <f>VLOOKUP(A1430,'ADM Details FY17'!$A$3:$H$3515,8,FALSE)</f>
        <v>0</v>
      </c>
      <c r="H1430" s="1">
        <f>VLOOKUP(A1430,'ADM Details FY17'!$A$3:$I$3515,9,FALSE)</f>
        <v>0</v>
      </c>
      <c r="I1430" s="1">
        <f>VLOOKUP(A1430,'ADM Details FY17'!$A$3:$J$3517,10,FALSE)</f>
        <v>0</v>
      </c>
      <c r="J1430" s="1">
        <f>VLOOKUP(A1430,'ADM Details FY17'!$A$3:$K$3515,11,FALSE)</f>
        <v>0</v>
      </c>
      <c r="K1430" s="1">
        <f>VLOOKUP(A1430,'ADM Details FY17'!$A$3:$M$3515,13,FALSE)</f>
        <v>1</v>
      </c>
      <c r="L1430" s="1">
        <f>VLOOKUP(A1430,'ADM Details FY17'!$A$3:$O$3515,15,FALSE)</f>
        <v>0</v>
      </c>
      <c r="M1430" s="1">
        <f>VLOOKUP(A1430,'ADM Details FY17'!$A$3:$P$3515,16,FALSE)</f>
        <v>0</v>
      </c>
      <c r="N1430" s="1">
        <f>VLOOKUP(A1430,'ADM Details FY17'!$A$3:$Q$3515,17,FALSE)</f>
        <v>0</v>
      </c>
      <c r="O1430" s="1">
        <f>VLOOKUP(A1430,'ADM Details FY17'!$A$3:$S$3515,19,FALSE)</f>
        <v>1</v>
      </c>
      <c r="P1430" s="1">
        <f>VLOOKUP(A1430,'ADM Details FY17'!$A$3:$U$3515,21,FALSE)</f>
        <v>0</v>
      </c>
      <c r="Q1430" s="1">
        <f>VLOOKUP(A1430,'ADM Details FY17'!$A$3:$V$3515,22,FALSE)</f>
        <v>0</v>
      </c>
      <c r="R1430" s="1">
        <f>VLOOKUP(A1430,'ADM Details FY17'!$A$3:$W$3515,23,FALSE)</f>
        <v>0</v>
      </c>
      <c r="S1430" s="1">
        <f>VLOOKUP(A1430,'ADM Details FY17'!$A$3:$X$3515,24,FALSE)</f>
        <v>0</v>
      </c>
      <c r="T1430" s="1">
        <f>VLOOKUP(A1430,'ADM Details FY17'!$A$3:$Y$3515,25,FALSE)</f>
        <v>0</v>
      </c>
      <c r="U1430" s="1">
        <f>VLOOKUP(A1430,'ADM Details FY17'!$A$3:$AA$3515,27,FALSE)</f>
        <v>0</v>
      </c>
      <c r="V1430" s="1">
        <f>IFERROR(VLOOKUP(C1430,'eindex _tget pp '!$A$4:$E$615,5,FALSE),0)</f>
        <v>6.7757745547834709</v>
      </c>
      <c r="W1430" s="31">
        <f>IFERROR(VLOOKUP(C1430,'eindex _tget pp '!$A$4:$F$615,6,FALSE),0)</f>
        <v>1.0190333101</v>
      </c>
      <c r="X1430" s="4">
        <f>IFERROR(VLOOKUP(B1430,'eschools 16'!$A$2:$F$25,6,FALSE),1)</f>
        <v>1</v>
      </c>
      <c r="Y1430" s="1">
        <f t="shared" si="110"/>
        <v>1.69</v>
      </c>
      <c r="Z1430" s="1">
        <f t="shared" si="111"/>
        <v>277.18</v>
      </c>
      <c r="AA1430" s="31">
        <f>IFERROR(VLOOKUP(C1430,'eindex _tget pp '!$A$4:$G$615,7,FALSE),0)</f>
        <v>0.31807660900000001</v>
      </c>
      <c r="AB1430" s="1">
        <f>VLOOKUP(A1430,'ADM Details FY17'!$A$3:$AB$3515,28,FALSE)</f>
        <v>0</v>
      </c>
      <c r="AC1430" s="1">
        <f t="shared" si="112"/>
        <v>0</v>
      </c>
      <c r="AD1430" s="1">
        <f t="shared" si="113"/>
        <v>1</v>
      </c>
      <c r="AE1430" s="1">
        <f t="shared" si="114"/>
        <v>150</v>
      </c>
    </row>
    <row r="1431" spans="1:31" x14ac:dyDescent="0.25">
      <c r="A1431" t="str">
        <f>B1431&amp;"-"&amp;COUNTIF($B$3:B1431,B1431)</f>
        <v>319-2</v>
      </c>
      <c r="B1431">
        <v>319</v>
      </c>
      <c r="C1431" s="18">
        <f>VLOOKUP(A1431,'ADM Details FY17'!$A$3:$D$3515,4,FALSE)</f>
        <v>43786</v>
      </c>
      <c r="D1431" s="1">
        <f>VLOOKUP(A1431,'ADM Details FY17'!$A$3:$E$3515,5,FALSE)</f>
        <v>307.36</v>
      </c>
      <c r="E1431" s="1">
        <f>VLOOKUP(A1431,'ADM Details FY17'!$A$3:$F$3515,6,FALSE)</f>
        <v>3.99</v>
      </c>
      <c r="F1431" s="1">
        <f>VLOOKUP(A1431,'ADM Details FY17'!$A$3:$G$3515,7,FALSE)</f>
        <v>39.65</v>
      </c>
      <c r="G1431" s="1">
        <f>VLOOKUP(A1431,'ADM Details FY17'!$A$3:$H$3515,8,FALSE)</f>
        <v>2</v>
      </c>
      <c r="H1431" s="1">
        <f>VLOOKUP(A1431,'ADM Details FY17'!$A$3:$I$3515,9,FALSE)</f>
        <v>0</v>
      </c>
      <c r="I1431" s="1">
        <f>VLOOKUP(A1431,'ADM Details FY17'!$A$3:$J$3517,10,FALSE)</f>
        <v>1</v>
      </c>
      <c r="J1431" s="1">
        <f>VLOOKUP(A1431,'ADM Details FY17'!$A$3:$K$3515,11,FALSE)</f>
        <v>4</v>
      </c>
      <c r="K1431" s="1">
        <f>VLOOKUP(A1431,'ADM Details FY17'!$A$3:$M$3515,13,FALSE)</f>
        <v>307.36</v>
      </c>
      <c r="L1431" s="1">
        <f>VLOOKUP(A1431,'ADM Details FY17'!$A$3:$O$3515,15,FALSE)</f>
        <v>6.82</v>
      </c>
      <c r="M1431" s="1">
        <f>VLOOKUP(A1431,'ADM Details FY17'!$A$3:$P$3515,16,FALSE)</f>
        <v>25.35</v>
      </c>
      <c r="N1431" s="1">
        <f>VLOOKUP(A1431,'ADM Details FY17'!$A$3:$Q$3515,17,FALSE)</f>
        <v>0</v>
      </c>
      <c r="O1431" s="1">
        <f>VLOOKUP(A1431,'ADM Details FY17'!$A$3:$S$3515,19,FALSE)</f>
        <v>150.68</v>
      </c>
      <c r="P1431" s="1">
        <f>VLOOKUP(A1431,'ADM Details FY17'!$A$3:$U$3515,21,FALSE)</f>
        <v>0</v>
      </c>
      <c r="Q1431" s="1">
        <f>VLOOKUP(A1431,'ADM Details FY17'!$A$3:$V$3515,22,FALSE)</f>
        <v>0</v>
      </c>
      <c r="R1431" s="1">
        <f>VLOOKUP(A1431,'ADM Details FY17'!$A$3:$W$3515,23,FALSE)</f>
        <v>0</v>
      </c>
      <c r="S1431" s="1">
        <f>VLOOKUP(A1431,'ADM Details FY17'!$A$3:$X$3515,24,FALSE)</f>
        <v>0</v>
      </c>
      <c r="T1431" s="1">
        <f>VLOOKUP(A1431,'ADM Details FY17'!$A$3:$Y$3515,25,FALSE)</f>
        <v>0</v>
      </c>
      <c r="U1431" s="1">
        <f>VLOOKUP(A1431,'ADM Details FY17'!$A$3:$AA$3515,27,FALSE)</f>
        <v>0</v>
      </c>
      <c r="V1431" s="1">
        <f>IFERROR(VLOOKUP(C1431,'eindex _tget pp '!$A$4:$E$615,5,FALSE),0)</f>
        <v>1095.3886443246988</v>
      </c>
      <c r="W1431" s="31">
        <f>IFERROR(VLOOKUP(C1431,'eindex _tget pp '!$A$4:$F$615,6,FALSE),0)</f>
        <v>3.9572566881000002</v>
      </c>
      <c r="X1431" s="4">
        <f>IFERROR(VLOOKUP(B1431,'eschools 16'!$A$2:$F$25,6,FALSE),1)</f>
        <v>1</v>
      </c>
      <c r="Y1431" s="1">
        <f t="shared" si="110"/>
        <v>84169.66</v>
      </c>
      <c r="Z1431" s="1">
        <f t="shared" si="111"/>
        <v>330834.26</v>
      </c>
      <c r="AA1431" s="31">
        <f>IFERROR(VLOOKUP(C1431,'eindex _tget pp '!$A$4:$G$615,7,FALSE),0)</f>
        <v>0.76547957700000002</v>
      </c>
      <c r="AB1431" s="1">
        <f>VLOOKUP(A1431,'ADM Details FY17'!$A$3:$AB$3515,28,FALSE)</f>
        <v>0</v>
      </c>
      <c r="AC1431" s="1">
        <f t="shared" si="112"/>
        <v>0</v>
      </c>
      <c r="AD1431" s="1">
        <f t="shared" si="113"/>
        <v>307.36</v>
      </c>
      <c r="AE1431" s="1">
        <f t="shared" si="114"/>
        <v>46104</v>
      </c>
    </row>
    <row r="1432" spans="1:31" x14ac:dyDescent="0.25">
      <c r="A1432" t="str">
        <f>B1432&amp;"-"&amp;COUNTIF($B$3:B1432,B1432)</f>
        <v>319-3</v>
      </c>
      <c r="B1432">
        <v>319</v>
      </c>
      <c r="C1432" s="18">
        <f>VLOOKUP(A1432,'ADM Details FY17'!$A$3:$D$3515,4,FALSE)</f>
        <v>43950</v>
      </c>
      <c r="D1432" s="1">
        <f>VLOOKUP(A1432,'ADM Details FY17'!$A$3:$E$3515,5,FALSE)</f>
        <v>1</v>
      </c>
      <c r="E1432" s="1">
        <f>VLOOKUP(A1432,'ADM Details FY17'!$A$3:$F$3515,6,FALSE)</f>
        <v>0</v>
      </c>
      <c r="F1432" s="1">
        <f>VLOOKUP(A1432,'ADM Details FY17'!$A$3:$G$3515,7,FALSE)</f>
        <v>0</v>
      </c>
      <c r="G1432" s="1">
        <f>VLOOKUP(A1432,'ADM Details FY17'!$A$3:$H$3515,8,FALSE)</f>
        <v>0</v>
      </c>
      <c r="H1432" s="1">
        <f>VLOOKUP(A1432,'ADM Details FY17'!$A$3:$I$3515,9,FALSE)</f>
        <v>0</v>
      </c>
      <c r="I1432" s="1">
        <f>VLOOKUP(A1432,'ADM Details FY17'!$A$3:$J$3517,10,FALSE)</f>
        <v>0</v>
      </c>
      <c r="J1432" s="1">
        <f>VLOOKUP(A1432,'ADM Details FY17'!$A$3:$K$3515,11,FALSE)</f>
        <v>0</v>
      </c>
      <c r="K1432" s="1">
        <f>VLOOKUP(A1432,'ADM Details FY17'!$A$3:$M$3515,13,FALSE)</f>
        <v>1</v>
      </c>
      <c r="L1432" s="1">
        <f>VLOOKUP(A1432,'ADM Details FY17'!$A$3:$O$3515,15,FALSE)</f>
        <v>0</v>
      </c>
      <c r="M1432" s="1">
        <f>VLOOKUP(A1432,'ADM Details FY17'!$A$3:$P$3515,16,FALSE)</f>
        <v>0</v>
      </c>
      <c r="N1432" s="1">
        <f>VLOOKUP(A1432,'ADM Details FY17'!$A$3:$Q$3515,17,FALSE)</f>
        <v>0</v>
      </c>
      <c r="O1432" s="1">
        <f>VLOOKUP(A1432,'ADM Details FY17'!$A$3:$S$3515,19,FALSE)</f>
        <v>1</v>
      </c>
      <c r="P1432" s="1">
        <f>VLOOKUP(A1432,'ADM Details FY17'!$A$3:$U$3515,21,FALSE)</f>
        <v>0</v>
      </c>
      <c r="Q1432" s="1">
        <f>VLOOKUP(A1432,'ADM Details FY17'!$A$3:$V$3515,22,FALSE)</f>
        <v>0</v>
      </c>
      <c r="R1432" s="1">
        <f>VLOOKUP(A1432,'ADM Details FY17'!$A$3:$W$3515,23,FALSE)</f>
        <v>0</v>
      </c>
      <c r="S1432" s="1">
        <f>VLOOKUP(A1432,'ADM Details FY17'!$A$3:$X$3515,24,FALSE)</f>
        <v>0</v>
      </c>
      <c r="T1432" s="1">
        <f>VLOOKUP(A1432,'ADM Details FY17'!$A$3:$Y$3515,25,FALSE)</f>
        <v>0</v>
      </c>
      <c r="U1432" s="1">
        <f>VLOOKUP(A1432,'ADM Details FY17'!$A$3:$AA$3515,27,FALSE)</f>
        <v>0</v>
      </c>
      <c r="V1432" s="1">
        <f>IFERROR(VLOOKUP(C1432,'eindex _tget pp '!$A$4:$E$615,5,FALSE),0)</f>
        <v>1071.5962627888343</v>
      </c>
      <c r="W1432" s="31">
        <f>IFERROR(VLOOKUP(C1432,'eindex _tget pp '!$A$4:$F$615,6,FALSE),0)</f>
        <v>2.2047811682999998</v>
      </c>
      <c r="X1432" s="4">
        <f>IFERROR(VLOOKUP(B1432,'eschools 16'!$A$2:$F$25,6,FALSE),1)</f>
        <v>1</v>
      </c>
      <c r="Y1432" s="1">
        <f t="shared" si="110"/>
        <v>267.89999999999998</v>
      </c>
      <c r="Z1432" s="1">
        <f t="shared" si="111"/>
        <v>599.70000000000005</v>
      </c>
      <c r="AA1432" s="31">
        <f>IFERROR(VLOOKUP(C1432,'eindex _tget pp '!$A$4:$G$615,7,FALSE),0)</f>
        <v>0.74142154400000004</v>
      </c>
      <c r="AB1432" s="1">
        <f>VLOOKUP(A1432,'ADM Details FY17'!$A$3:$AB$3515,28,FALSE)</f>
        <v>0</v>
      </c>
      <c r="AC1432" s="1">
        <f t="shared" si="112"/>
        <v>0</v>
      </c>
      <c r="AD1432" s="1">
        <f t="shared" si="113"/>
        <v>1</v>
      </c>
      <c r="AE1432" s="1">
        <f t="shared" si="114"/>
        <v>150</v>
      </c>
    </row>
    <row r="1433" spans="1:31" x14ac:dyDescent="0.25">
      <c r="A1433" t="str">
        <f>B1433&amp;"-"&amp;COUNTIF($B$3:B1433,B1433)</f>
        <v>319-4</v>
      </c>
      <c r="B1433">
        <v>319</v>
      </c>
      <c r="C1433" s="18">
        <f>VLOOKUP(A1433,'ADM Details FY17'!$A$3:$D$3515,4,FALSE)</f>
        <v>44198</v>
      </c>
      <c r="D1433" s="1">
        <f>VLOOKUP(A1433,'ADM Details FY17'!$A$3:$E$3515,5,FALSE)</f>
        <v>3.94</v>
      </c>
      <c r="E1433" s="1">
        <f>VLOOKUP(A1433,'ADM Details FY17'!$A$3:$F$3515,6,FALSE)</f>
        <v>0</v>
      </c>
      <c r="F1433" s="1">
        <f>VLOOKUP(A1433,'ADM Details FY17'!$A$3:$G$3515,7,FALSE)</f>
        <v>2</v>
      </c>
      <c r="G1433" s="1">
        <f>VLOOKUP(A1433,'ADM Details FY17'!$A$3:$H$3515,8,FALSE)</f>
        <v>0</v>
      </c>
      <c r="H1433" s="1">
        <f>VLOOKUP(A1433,'ADM Details FY17'!$A$3:$I$3515,9,FALSE)</f>
        <v>0</v>
      </c>
      <c r="I1433" s="1">
        <f>VLOOKUP(A1433,'ADM Details FY17'!$A$3:$J$3517,10,FALSE)</f>
        <v>0</v>
      </c>
      <c r="J1433" s="1">
        <f>VLOOKUP(A1433,'ADM Details FY17'!$A$3:$K$3515,11,FALSE)</f>
        <v>0</v>
      </c>
      <c r="K1433" s="1">
        <f>VLOOKUP(A1433,'ADM Details FY17'!$A$3:$M$3515,13,FALSE)</f>
        <v>3.94</v>
      </c>
      <c r="L1433" s="1">
        <f>VLOOKUP(A1433,'ADM Details FY17'!$A$3:$O$3515,15,FALSE)</f>
        <v>0.9</v>
      </c>
      <c r="M1433" s="1">
        <f>VLOOKUP(A1433,'ADM Details FY17'!$A$3:$P$3515,16,FALSE)</f>
        <v>0</v>
      </c>
      <c r="N1433" s="1">
        <f>VLOOKUP(A1433,'ADM Details FY17'!$A$3:$Q$3515,17,FALSE)</f>
        <v>0</v>
      </c>
      <c r="O1433" s="1">
        <f>VLOOKUP(A1433,'ADM Details FY17'!$A$3:$S$3515,19,FALSE)</f>
        <v>1.94</v>
      </c>
      <c r="P1433" s="1">
        <f>VLOOKUP(A1433,'ADM Details FY17'!$A$3:$U$3515,21,FALSE)</f>
        <v>0</v>
      </c>
      <c r="Q1433" s="1">
        <f>VLOOKUP(A1433,'ADM Details FY17'!$A$3:$V$3515,22,FALSE)</f>
        <v>0</v>
      </c>
      <c r="R1433" s="1">
        <f>VLOOKUP(A1433,'ADM Details FY17'!$A$3:$W$3515,23,FALSE)</f>
        <v>0</v>
      </c>
      <c r="S1433" s="1">
        <f>VLOOKUP(A1433,'ADM Details FY17'!$A$3:$X$3515,24,FALSE)</f>
        <v>0</v>
      </c>
      <c r="T1433" s="1">
        <f>VLOOKUP(A1433,'ADM Details FY17'!$A$3:$Y$3515,25,FALSE)</f>
        <v>0</v>
      </c>
      <c r="U1433" s="1">
        <f>VLOOKUP(A1433,'ADM Details FY17'!$A$3:$AA$3515,27,FALSE)</f>
        <v>0</v>
      </c>
      <c r="V1433" s="1">
        <f>IFERROR(VLOOKUP(C1433,'eindex _tget pp '!$A$4:$E$615,5,FALSE),0)</f>
        <v>0</v>
      </c>
      <c r="W1433" s="31">
        <f>IFERROR(VLOOKUP(C1433,'eindex _tget pp '!$A$4:$F$615,6,FALSE),0)</f>
        <v>0.90873213090000005</v>
      </c>
      <c r="X1433" s="4">
        <f>IFERROR(VLOOKUP(B1433,'eschools 16'!$A$2:$F$25,6,FALSE),1)</f>
        <v>1</v>
      </c>
      <c r="Y1433" s="1">
        <f t="shared" si="110"/>
        <v>0</v>
      </c>
      <c r="Z1433" s="1">
        <f t="shared" si="111"/>
        <v>973.87</v>
      </c>
      <c r="AA1433" s="31">
        <f>IFERROR(VLOOKUP(C1433,'eindex _tget pp '!$A$4:$G$615,7,FALSE),0)</f>
        <v>0.39353611799999999</v>
      </c>
      <c r="AB1433" s="1">
        <f>VLOOKUP(A1433,'ADM Details FY17'!$A$3:$AB$3515,28,FALSE)</f>
        <v>0</v>
      </c>
      <c r="AC1433" s="1">
        <f t="shared" si="112"/>
        <v>0</v>
      </c>
      <c r="AD1433" s="1">
        <f t="shared" si="113"/>
        <v>3.94</v>
      </c>
      <c r="AE1433" s="1">
        <f t="shared" si="114"/>
        <v>591</v>
      </c>
    </row>
    <row r="1434" spans="1:31" x14ac:dyDescent="0.25">
      <c r="A1434" t="str">
        <f>B1434&amp;"-"&amp;COUNTIF($B$3:B1434,B1434)</f>
        <v>319-5</v>
      </c>
      <c r="B1434">
        <v>319</v>
      </c>
      <c r="C1434" s="18">
        <f>VLOOKUP(A1434,'ADM Details FY17'!$A$3:$D$3515,4,FALSE)</f>
        <v>44636</v>
      </c>
      <c r="D1434" s="1">
        <f>VLOOKUP(A1434,'ADM Details FY17'!$A$3:$E$3515,5,FALSE)</f>
        <v>3</v>
      </c>
      <c r="E1434" s="1">
        <f>VLOOKUP(A1434,'ADM Details FY17'!$A$3:$F$3515,6,FALSE)</f>
        <v>0</v>
      </c>
      <c r="F1434" s="1">
        <f>VLOOKUP(A1434,'ADM Details FY17'!$A$3:$G$3515,7,FALSE)</f>
        <v>0</v>
      </c>
      <c r="G1434" s="1">
        <f>VLOOKUP(A1434,'ADM Details FY17'!$A$3:$H$3515,8,FALSE)</f>
        <v>0</v>
      </c>
      <c r="H1434" s="1">
        <f>VLOOKUP(A1434,'ADM Details FY17'!$A$3:$I$3515,9,FALSE)</f>
        <v>0</v>
      </c>
      <c r="I1434" s="1">
        <f>VLOOKUP(A1434,'ADM Details FY17'!$A$3:$J$3517,10,FALSE)</f>
        <v>0</v>
      </c>
      <c r="J1434" s="1">
        <f>VLOOKUP(A1434,'ADM Details FY17'!$A$3:$K$3515,11,FALSE)</f>
        <v>0</v>
      </c>
      <c r="K1434" s="1">
        <f>VLOOKUP(A1434,'ADM Details FY17'!$A$3:$M$3515,13,FALSE)</f>
        <v>3</v>
      </c>
      <c r="L1434" s="1">
        <f>VLOOKUP(A1434,'ADM Details FY17'!$A$3:$O$3515,15,FALSE)</f>
        <v>0</v>
      </c>
      <c r="M1434" s="1">
        <f>VLOOKUP(A1434,'ADM Details FY17'!$A$3:$P$3515,16,FALSE)</f>
        <v>0</v>
      </c>
      <c r="N1434" s="1">
        <f>VLOOKUP(A1434,'ADM Details FY17'!$A$3:$Q$3515,17,FALSE)</f>
        <v>0</v>
      </c>
      <c r="O1434" s="1">
        <f>VLOOKUP(A1434,'ADM Details FY17'!$A$3:$S$3515,19,FALSE)</f>
        <v>1</v>
      </c>
      <c r="P1434" s="1">
        <f>VLOOKUP(A1434,'ADM Details FY17'!$A$3:$U$3515,21,FALSE)</f>
        <v>0</v>
      </c>
      <c r="Q1434" s="1">
        <f>VLOOKUP(A1434,'ADM Details FY17'!$A$3:$V$3515,22,FALSE)</f>
        <v>0</v>
      </c>
      <c r="R1434" s="1">
        <f>VLOOKUP(A1434,'ADM Details FY17'!$A$3:$W$3515,23,FALSE)</f>
        <v>0</v>
      </c>
      <c r="S1434" s="1">
        <f>VLOOKUP(A1434,'ADM Details FY17'!$A$3:$X$3515,24,FALSE)</f>
        <v>0</v>
      </c>
      <c r="T1434" s="1">
        <f>VLOOKUP(A1434,'ADM Details FY17'!$A$3:$Y$3515,25,FALSE)</f>
        <v>0</v>
      </c>
      <c r="U1434" s="1">
        <f>VLOOKUP(A1434,'ADM Details FY17'!$A$3:$AA$3515,27,FALSE)</f>
        <v>0</v>
      </c>
      <c r="V1434" s="1">
        <f>IFERROR(VLOOKUP(C1434,'eindex _tget pp '!$A$4:$E$615,5,FALSE),0)</f>
        <v>43.906157988799308</v>
      </c>
      <c r="W1434" s="31">
        <f>IFERROR(VLOOKUP(C1434,'eindex _tget pp '!$A$4:$F$615,6,FALSE),0)</f>
        <v>1.1094406107999999</v>
      </c>
      <c r="X1434" s="4">
        <f>IFERROR(VLOOKUP(B1434,'eschools 16'!$A$2:$F$25,6,FALSE),1)</f>
        <v>1</v>
      </c>
      <c r="Y1434" s="1">
        <f t="shared" si="110"/>
        <v>32.93</v>
      </c>
      <c r="Z1434" s="1">
        <f t="shared" si="111"/>
        <v>905.3</v>
      </c>
      <c r="AA1434" s="31">
        <f>IFERROR(VLOOKUP(C1434,'eindex _tget pp '!$A$4:$G$615,7,FALSE),0)</f>
        <v>0.37422767899999998</v>
      </c>
      <c r="AB1434" s="1">
        <f>VLOOKUP(A1434,'ADM Details FY17'!$A$3:$AB$3515,28,FALSE)</f>
        <v>0</v>
      </c>
      <c r="AC1434" s="1">
        <f t="shared" si="112"/>
        <v>0</v>
      </c>
      <c r="AD1434" s="1">
        <f t="shared" si="113"/>
        <v>3</v>
      </c>
      <c r="AE1434" s="1">
        <f t="shared" si="114"/>
        <v>450</v>
      </c>
    </row>
    <row r="1435" spans="1:31" x14ac:dyDescent="0.25">
      <c r="A1435" t="str">
        <f>B1435&amp;"-"&amp;COUNTIF($B$3:B1435,B1435)</f>
        <v>319-6</v>
      </c>
      <c r="B1435">
        <v>319</v>
      </c>
      <c r="C1435" s="18">
        <f>VLOOKUP(A1435,'ADM Details FY17'!$A$3:$D$3515,4,FALSE)</f>
        <v>0</v>
      </c>
      <c r="D1435" s="1">
        <f>VLOOKUP(A1435,'ADM Details FY17'!$A$3:$E$3515,5,FALSE)</f>
        <v>0</v>
      </c>
      <c r="E1435" s="1">
        <f>VLOOKUP(A1435,'ADM Details FY17'!$A$3:$F$3515,6,FALSE)</f>
        <v>0</v>
      </c>
      <c r="F1435" s="1">
        <f>VLOOKUP(A1435,'ADM Details FY17'!$A$3:$G$3515,7,FALSE)</f>
        <v>0</v>
      </c>
      <c r="G1435" s="1">
        <f>VLOOKUP(A1435,'ADM Details FY17'!$A$3:$H$3515,8,FALSE)</f>
        <v>0</v>
      </c>
      <c r="H1435" s="1">
        <f>VLOOKUP(A1435,'ADM Details FY17'!$A$3:$I$3515,9,FALSE)</f>
        <v>0</v>
      </c>
      <c r="I1435" s="1">
        <f>VLOOKUP(A1435,'ADM Details FY17'!$A$3:$J$3517,10,FALSE)</f>
        <v>0</v>
      </c>
      <c r="J1435" s="1">
        <f>VLOOKUP(A1435,'ADM Details FY17'!$A$3:$K$3515,11,FALSE)</f>
        <v>0</v>
      </c>
      <c r="K1435" s="1">
        <f>VLOOKUP(A1435,'ADM Details FY17'!$A$3:$M$3515,13,FALSE)</f>
        <v>0</v>
      </c>
      <c r="L1435" s="1">
        <f>VLOOKUP(A1435,'ADM Details FY17'!$A$3:$O$3515,15,FALSE)</f>
        <v>0</v>
      </c>
      <c r="M1435" s="1">
        <f>VLOOKUP(A1435,'ADM Details FY17'!$A$3:$P$3515,16,FALSE)</f>
        <v>0</v>
      </c>
      <c r="N1435" s="1">
        <f>VLOOKUP(A1435,'ADM Details FY17'!$A$3:$Q$3515,17,FALSE)</f>
        <v>0</v>
      </c>
      <c r="O1435" s="1">
        <f>VLOOKUP(A1435,'ADM Details FY17'!$A$3:$S$3515,19,FALSE)</f>
        <v>0</v>
      </c>
      <c r="P1435" s="1">
        <f>VLOOKUP(A1435,'ADM Details FY17'!$A$3:$U$3515,21,FALSE)</f>
        <v>0</v>
      </c>
      <c r="Q1435" s="1">
        <f>VLOOKUP(A1435,'ADM Details FY17'!$A$3:$V$3515,22,FALSE)</f>
        <v>0</v>
      </c>
      <c r="R1435" s="1">
        <f>VLOOKUP(A1435,'ADM Details FY17'!$A$3:$W$3515,23,FALSE)</f>
        <v>0</v>
      </c>
      <c r="S1435" s="1">
        <f>VLOOKUP(A1435,'ADM Details FY17'!$A$3:$X$3515,24,FALSE)</f>
        <v>0</v>
      </c>
      <c r="T1435" s="1">
        <f>VLOOKUP(A1435,'ADM Details FY17'!$A$3:$Y$3515,25,FALSE)</f>
        <v>0</v>
      </c>
      <c r="U1435" s="1">
        <f>VLOOKUP(A1435,'ADM Details FY17'!$A$3:$AA$3515,27,FALSE)</f>
        <v>0</v>
      </c>
      <c r="V1435" s="1">
        <f>IFERROR(VLOOKUP(C1435,'eindex _tget pp '!$A$4:$E$615,5,FALSE),0)</f>
        <v>0</v>
      </c>
      <c r="W1435" s="31">
        <f>IFERROR(VLOOKUP(C1435,'eindex _tget pp '!$A$4:$F$615,6,FALSE),0)</f>
        <v>0</v>
      </c>
      <c r="X1435" s="4">
        <f>IFERROR(VLOOKUP(B1435,'eschools 16'!$A$2:$F$25,6,FALSE),1)</f>
        <v>1</v>
      </c>
      <c r="Y1435" s="1">
        <f t="shared" si="110"/>
        <v>0</v>
      </c>
      <c r="Z1435" s="1">
        <f t="shared" si="111"/>
        <v>0</v>
      </c>
      <c r="AA1435" s="31">
        <f>IFERROR(VLOOKUP(C1435,'eindex _tget pp '!$A$4:$G$615,7,FALSE),0)</f>
        <v>0</v>
      </c>
      <c r="AB1435" s="1">
        <f>VLOOKUP(A1435,'ADM Details FY17'!$A$3:$AB$3515,28,FALSE)</f>
        <v>0</v>
      </c>
      <c r="AC1435" s="1">
        <f t="shared" si="112"/>
        <v>0</v>
      </c>
      <c r="AD1435" s="1">
        <f t="shared" si="113"/>
        <v>0</v>
      </c>
      <c r="AE1435" s="1">
        <f t="shared" si="114"/>
        <v>0</v>
      </c>
    </row>
    <row r="1436" spans="1:31" x14ac:dyDescent="0.25">
      <c r="A1436" t="str">
        <f>B1436&amp;"-"&amp;COUNTIF($B$3:B1436,B1436)</f>
        <v>319-7</v>
      </c>
      <c r="B1436">
        <v>319</v>
      </c>
      <c r="C1436" s="18">
        <f>VLOOKUP(A1436,'ADM Details FY17'!$A$3:$D$3515,4,FALSE)</f>
        <v>0</v>
      </c>
      <c r="D1436" s="1">
        <f>VLOOKUP(A1436,'ADM Details FY17'!$A$3:$E$3515,5,FALSE)</f>
        <v>0</v>
      </c>
      <c r="E1436" s="1">
        <f>VLOOKUP(A1436,'ADM Details FY17'!$A$3:$F$3515,6,FALSE)</f>
        <v>0</v>
      </c>
      <c r="F1436" s="1">
        <f>VLOOKUP(A1436,'ADM Details FY17'!$A$3:$G$3515,7,FALSE)</f>
        <v>0</v>
      </c>
      <c r="G1436" s="1">
        <f>VLOOKUP(A1436,'ADM Details FY17'!$A$3:$H$3515,8,FALSE)</f>
        <v>0</v>
      </c>
      <c r="H1436" s="1">
        <f>VLOOKUP(A1436,'ADM Details FY17'!$A$3:$I$3515,9,FALSE)</f>
        <v>0</v>
      </c>
      <c r="I1436" s="1">
        <f>VLOOKUP(A1436,'ADM Details FY17'!$A$3:$J$3517,10,FALSE)</f>
        <v>0</v>
      </c>
      <c r="J1436" s="1">
        <f>VLOOKUP(A1436,'ADM Details FY17'!$A$3:$K$3515,11,FALSE)</f>
        <v>0</v>
      </c>
      <c r="K1436" s="1">
        <f>VLOOKUP(A1436,'ADM Details FY17'!$A$3:$M$3515,13,FALSE)</f>
        <v>0</v>
      </c>
      <c r="L1436" s="1">
        <f>VLOOKUP(A1436,'ADM Details FY17'!$A$3:$O$3515,15,FALSE)</f>
        <v>0</v>
      </c>
      <c r="M1436" s="1">
        <f>VLOOKUP(A1436,'ADM Details FY17'!$A$3:$P$3515,16,FALSE)</f>
        <v>0</v>
      </c>
      <c r="N1436" s="1">
        <f>VLOOKUP(A1436,'ADM Details FY17'!$A$3:$Q$3515,17,FALSE)</f>
        <v>0</v>
      </c>
      <c r="O1436" s="1">
        <f>VLOOKUP(A1436,'ADM Details FY17'!$A$3:$S$3515,19,FALSE)</f>
        <v>0</v>
      </c>
      <c r="P1436" s="1">
        <f>VLOOKUP(A1436,'ADM Details FY17'!$A$3:$U$3515,21,FALSE)</f>
        <v>0</v>
      </c>
      <c r="Q1436" s="1">
        <f>VLOOKUP(A1436,'ADM Details FY17'!$A$3:$V$3515,22,FALSE)</f>
        <v>0</v>
      </c>
      <c r="R1436" s="1">
        <f>VLOOKUP(A1436,'ADM Details FY17'!$A$3:$W$3515,23,FALSE)</f>
        <v>0</v>
      </c>
      <c r="S1436" s="1">
        <f>VLOOKUP(A1436,'ADM Details FY17'!$A$3:$X$3515,24,FALSE)</f>
        <v>0</v>
      </c>
      <c r="T1436" s="1">
        <f>VLOOKUP(A1436,'ADM Details FY17'!$A$3:$Y$3515,25,FALSE)</f>
        <v>0</v>
      </c>
      <c r="U1436" s="1">
        <f>VLOOKUP(A1436,'ADM Details FY17'!$A$3:$AA$3515,27,FALSE)</f>
        <v>0</v>
      </c>
      <c r="V1436" s="1">
        <f>IFERROR(VLOOKUP(C1436,'eindex _tget pp '!$A$4:$E$615,5,FALSE),0)</f>
        <v>0</v>
      </c>
      <c r="W1436" s="31">
        <f>IFERROR(VLOOKUP(C1436,'eindex _tget pp '!$A$4:$F$615,6,FALSE),0)</f>
        <v>0</v>
      </c>
      <c r="X1436" s="4">
        <f>IFERROR(VLOOKUP(B1436,'eschools 16'!$A$2:$F$25,6,FALSE),1)</f>
        <v>1</v>
      </c>
      <c r="Y1436" s="1">
        <f t="shared" si="110"/>
        <v>0</v>
      </c>
      <c r="Z1436" s="1">
        <f t="shared" si="111"/>
        <v>0</v>
      </c>
      <c r="AA1436" s="31">
        <f>IFERROR(VLOOKUP(C1436,'eindex _tget pp '!$A$4:$G$615,7,FALSE),0)</f>
        <v>0</v>
      </c>
      <c r="AB1436" s="1">
        <f>VLOOKUP(A1436,'ADM Details FY17'!$A$3:$AB$3515,28,FALSE)</f>
        <v>0</v>
      </c>
      <c r="AC1436" s="1">
        <f t="shared" si="112"/>
        <v>0</v>
      </c>
      <c r="AD1436" s="1">
        <f t="shared" si="113"/>
        <v>0</v>
      </c>
      <c r="AE1436" s="1">
        <f t="shared" si="114"/>
        <v>0</v>
      </c>
    </row>
    <row r="1437" spans="1:31" x14ac:dyDescent="0.25">
      <c r="A1437" t="str">
        <f>B1437&amp;"-"&amp;COUNTIF($B$3:B1437,B1437)</f>
        <v>319-8</v>
      </c>
      <c r="B1437">
        <v>319</v>
      </c>
      <c r="C1437" s="18">
        <f>VLOOKUP(A1437,'ADM Details FY17'!$A$3:$D$3515,4,FALSE)</f>
        <v>0</v>
      </c>
      <c r="D1437" s="1">
        <f>VLOOKUP(A1437,'ADM Details FY17'!$A$3:$E$3515,5,FALSE)</f>
        <v>0</v>
      </c>
      <c r="E1437" s="1">
        <f>VLOOKUP(A1437,'ADM Details FY17'!$A$3:$F$3515,6,FALSE)</f>
        <v>0</v>
      </c>
      <c r="F1437" s="1">
        <f>VLOOKUP(A1437,'ADM Details FY17'!$A$3:$G$3515,7,FALSE)</f>
        <v>0</v>
      </c>
      <c r="G1437" s="1">
        <f>VLOOKUP(A1437,'ADM Details FY17'!$A$3:$H$3515,8,FALSE)</f>
        <v>0</v>
      </c>
      <c r="H1437" s="1">
        <f>VLOOKUP(A1437,'ADM Details FY17'!$A$3:$I$3515,9,FALSE)</f>
        <v>0</v>
      </c>
      <c r="I1437" s="1">
        <f>VLOOKUP(A1437,'ADM Details FY17'!$A$3:$J$3517,10,FALSE)</f>
        <v>0</v>
      </c>
      <c r="J1437" s="1">
        <f>VLOOKUP(A1437,'ADM Details FY17'!$A$3:$K$3515,11,FALSE)</f>
        <v>0</v>
      </c>
      <c r="K1437" s="1">
        <f>VLOOKUP(A1437,'ADM Details FY17'!$A$3:$M$3515,13,FALSE)</f>
        <v>0</v>
      </c>
      <c r="L1437" s="1">
        <f>VLOOKUP(A1437,'ADM Details FY17'!$A$3:$O$3515,15,FALSE)</f>
        <v>0</v>
      </c>
      <c r="M1437" s="1">
        <f>VLOOKUP(A1437,'ADM Details FY17'!$A$3:$P$3515,16,FALSE)</f>
        <v>0</v>
      </c>
      <c r="N1437" s="1">
        <f>VLOOKUP(A1437,'ADM Details FY17'!$A$3:$Q$3515,17,FALSE)</f>
        <v>0</v>
      </c>
      <c r="O1437" s="1">
        <f>VLOOKUP(A1437,'ADM Details FY17'!$A$3:$S$3515,19,FALSE)</f>
        <v>0</v>
      </c>
      <c r="P1437" s="1">
        <f>VLOOKUP(A1437,'ADM Details FY17'!$A$3:$U$3515,21,FALSE)</f>
        <v>0</v>
      </c>
      <c r="Q1437" s="1">
        <f>VLOOKUP(A1437,'ADM Details FY17'!$A$3:$V$3515,22,FALSE)</f>
        <v>0</v>
      </c>
      <c r="R1437" s="1">
        <f>VLOOKUP(A1437,'ADM Details FY17'!$A$3:$W$3515,23,FALSE)</f>
        <v>0</v>
      </c>
      <c r="S1437" s="1">
        <f>VLOOKUP(A1437,'ADM Details FY17'!$A$3:$X$3515,24,FALSE)</f>
        <v>0</v>
      </c>
      <c r="T1437" s="1">
        <f>VLOOKUP(A1437,'ADM Details FY17'!$A$3:$Y$3515,25,FALSE)</f>
        <v>0</v>
      </c>
      <c r="U1437" s="1">
        <f>VLOOKUP(A1437,'ADM Details FY17'!$A$3:$AA$3515,27,FALSE)</f>
        <v>0</v>
      </c>
      <c r="V1437" s="1">
        <f>IFERROR(VLOOKUP(C1437,'eindex _tget pp '!$A$4:$E$615,5,FALSE),0)</f>
        <v>0</v>
      </c>
      <c r="W1437" s="31">
        <f>IFERROR(VLOOKUP(C1437,'eindex _tget pp '!$A$4:$F$615,6,FALSE),0)</f>
        <v>0</v>
      </c>
      <c r="X1437" s="4">
        <f>IFERROR(VLOOKUP(B1437,'eschools 16'!$A$2:$F$25,6,FALSE),1)</f>
        <v>1</v>
      </c>
      <c r="Y1437" s="1">
        <f t="shared" si="110"/>
        <v>0</v>
      </c>
      <c r="Z1437" s="1">
        <f t="shared" si="111"/>
        <v>0</v>
      </c>
      <c r="AA1437" s="31">
        <f>IFERROR(VLOOKUP(C1437,'eindex _tget pp '!$A$4:$G$615,7,FALSE),0)</f>
        <v>0</v>
      </c>
      <c r="AB1437" s="1">
        <f>VLOOKUP(A1437,'ADM Details FY17'!$A$3:$AB$3515,28,FALSE)</f>
        <v>0</v>
      </c>
      <c r="AC1437" s="1">
        <f t="shared" si="112"/>
        <v>0</v>
      </c>
      <c r="AD1437" s="1">
        <f t="shared" si="113"/>
        <v>0</v>
      </c>
      <c r="AE1437" s="1">
        <f t="shared" si="114"/>
        <v>0</v>
      </c>
    </row>
    <row r="1438" spans="1:31" x14ac:dyDescent="0.25">
      <c r="A1438" t="str">
        <f>B1438&amp;"-"&amp;COUNTIF($B$3:B1438,B1438)</f>
        <v>319-9</v>
      </c>
      <c r="B1438">
        <v>319</v>
      </c>
      <c r="C1438" s="18">
        <f>VLOOKUP(A1438,'ADM Details FY17'!$A$3:$D$3515,4,FALSE)</f>
        <v>0</v>
      </c>
      <c r="D1438" s="1">
        <f>VLOOKUP(A1438,'ADM Details FY17'!$A$3:$E$3515,5,FALSE)</f>
        <v>0</v>
      </c>
      <c r="E1438" s="1">
        <f>VLOOKUP(A1438,'ADM Details FY17'!$A$3:$F$3515,6,FALSE)</f>
        <v>0</v>
      </c>
      <c r="F1438" s="1">
        <f>VLOOKUP(A1438,'ADM Details FY17'!$A$3:$G$3515,7,FALSE)</f>
        <v>0</v>
      </c>
      <c r="G1438" s="1">
        <f>VLOOKUP(A1438,'ADM Details FY17'!$A$3:$H$3515,8,FALSE)</f>
        <v>0</v>
      </c>
      <c r="H1438" s="1">
        <f>VLOOKUP(A1438,'ADM Details FY17'!$A$3:$I$3515,9,FALSE)</f>
        <v>0</v>
      </c>
      <c r="I1438" s="1">
        <f>VLOOKUP(A1438,'ADM Details FY17'!$A$3:$J$3517,10,FALSE)</f>
        <v>0</v>
      </c>
      <c r="J1438" s="1">
        <f>VLOOKUP(A1438,'ADM Details FY17'!$A$3:$K$3515,11,FALSE)</f>
        <v>0</v>
      </c>
      <c r="K1438" s="1">
        <f>VLOOKUP(A1438,'ADM Details FY17'!$A$3:$M$3515,13,FALSE)</f>
        <v>0</v>
      </c>
      <c r="L1438" s="1">
        <f>VLOOKUP(A1438,'ADM Details FY17'!$A$3:$O$3515,15,FALSE)</f>
        <v>0</v>
      </c>
      <c r="M1438" s="1">
        <f>VLOOKUP(A1438,'ADM Details FY17'!$A$3:$P$3515,16,FALSE)</f>
        <v>0</v>
      </c>
      <c r="N1438" s="1">
        <f>VLOOKUP(A1438,'ADM Details FY17'!$A$3:$Q$3515,17,FALSE)</f>
        <v>0</v>
      </c>
      <c r="O1438" s="1">
        <f>VLOOKUP(A1438,'ADM Details FY17'!$A$3:$S$3515,19,FALSE)</f>
        <v>0</v>
      </c>
      <c r="P1438" s="1">
        <f>VLOOKUP(A1438,'ADM Details FY17'!$A$3:$U$3515,21,FALSE)</f>
        <v>0</v>
      </c>
      <c r="Q1438" s="1">
        <f>VLOOKUP(A1438,'ADM Details FY17'!$A$3:$V$3515,22,FALSE)</f>
        <v>0</v>
      </c>
      <c r="R1438" s="1">
        <f>VLOOKUP(A1438,'ADM Details FY17'!$A$3:$W$3515,23,FALSE)</f>
        <v>0</v>
      </c>
      <c r="S1438" s="1">
        <f>VLOOKUP(A1438,'ADM Details FY17'!$A$3:$X$3515,24,FALSE)</f>
        <v>0</v>
      </c>
      <c r="T1438" s="1">
        <f>VLOOKUP(A1438,'ADM Details FY17'!$A$3:$Y$3515,25,FALSE)</f>
        <v>0</v>
      </c>
      <c r="U1438" s="1">
        <f>VLOOKUP(A1438,'ADM Details FY17'!$A$3:$AA$3515,27,FALSE)</f>
        <v>0</v>
      </c>
      <c r="V1438" s="1">
        <f>IFERROR(VLOOKUP(C1438,'eindex _tget pp '!$A$4:$E$615,5,FALSE),0)</f>
        <v>0</v>
      </c>
      <c r="W1438" s="31">
        <f>IFERROR(VLOOKUP(C1438,'eindex _tget pp '!$A$4:$F$615,6,FALSE),0)</f>
        <v>0</v>
      </c>
      <c r="X1438" s="4">
        <f>IFERROR(VLOOKUP(B1438,'eschools 16'!$A$2:$F$25,6,FALSE),1)</f>
        <v>1</v>
      </c>
      <c r="Y1438" s="1">
        <f t="shared" si="110"/>
        <v>0</v>
      </c>
      <c r="Z1438" s="1">
        <f t="shared" si="111"/>
        <v>0</v>
      </c>
      <c r="AA1438" s="31">
        <f>IFERROR(VLOOKUP(C1438,'eindex _tget pp '!$A$4:$G$615,7,FALSE),0)</f>
        <v>0</v>
      </c>
      <c r="AB1438" s="1">
        <f>VLOOKUP(A1438,'ADM Details FY17'!$A$3:$AB$3515,28,FALSE)</f>
        <v>0</v>
      </c>
      <c r="AC1438" s="1">
        <f t="shared" si="112"/>
        <v>0</v>
      </c>
      <c r="AD1438" s="1">
        <f t="shared" si="113"/>
        <v>0</v>
      </c>
      <c r="AE1438" s="1">
        <f t="shared" si="114"/>
        <v>0</v>
      </c>
    </row>
    <row r="1439" spans="1:31" x14ac:dyDescent="0.25">
      <c r="A1439" t="str">
        <f>B1439&amp;"-"&amp;COUNTIF($B$3:B1439,B1439)</f>
        <v>319-10</v>
      </c>
      <c r="B1439">
        <v>319</v>
      </c>
      <c r="C1439" s="18">
        <f>VLOOKUP(A1439,'ADM Details FY17'!$A$3:$D$3515,4,FALSE)</f>
        <v>0</v>
      </c>
      <c r="D1439" s="1">
        <f>VLOOKUP(A1439,'ADM Details FY17'!$A$3:$E$3515,5,FALSE)</f>
        <v>0</v>
      </c>
      <c r="E1439" s="1">
        <f>VLOOKUP(A1439,'ADM Details FY17'!$A$3:$F$3515,6,FALSE)</f>
        <v>0</v>
      </c>
      <c r="F1439" s="1">
        <f>VLOOKUP(A1439,'ADM Details FY17'!$A$3:$G$3515,7,FALSE)</f>
        <v>0</v>
      </c>
      <c r="G1439" s="1">
        <f>VLOOKUP(A1439,'ADM Details FY17'!$A$3:$H$3515,8,FALSE)</f>
        <v>0</v>
      </c>
      <c r="H1439" s="1">
        <f>VLOOKUP(A1439,'ADM Details FY17'!$A$3:$I$3515,9,FALSE)</f>
        <v>0</v>
      </c>
      <c r="I1439" s="1">
        <f>VLOOKUP(A1439,'ADM Details FY17'!$A$3:$J$3517,10,FALSE)</f>
        <v>0</v>
      </c>
      <c r="J1439" s="1">
        <f>VLOOKUP(A1439,'ADM Details FY17'!$A$3:$K$3515,11,FALSE)</f>
        <v>0</v>
      </c>
      <c r="K1439" s="1">
        <f>VLOOKUP(A1439,'ADM Details FY17'!$A$3:$M$3515,13,FALSE)</f>
        <v>0</v>
      </c>
      <c r="L1439" s="1">
        <f>VLOOKUP(A1439,'ADM Details FY17'!$A$3:$O$3515,15,FALSE)</f>
        <v>0</v>
      </c>
      <c r="M1439" s="1">
        <f>VLOOKUP(A1439,'ADM Details FY17'!$A$3:$P$3515,16,FALSE)</f>
        <v>0</v>
      </c>
      <c r="N1439" s="1">
        <f>VLOOKUP(A1439,'ADM Details FY17'!$A$3:$Q$3515,17,FALSE)</f>
        <v>0</v>
      </c>
      <c r="O1439" s="1">
        <f>VLOOKUP(A1439,'ADM Details FY17'!$A$3:$S$3515,19,FALSE)</f>
        <v>0</v>
      </c>
      <c r="P1439" s="1">
        <f>VLOOKUP(A1439,'ADM Details FY17'!$A$3:$U$3515,21,FALSE)</f>
        <v>0</v>
      </c>
      <c r="Q1439" s="1">
        <f>VLOOKUP(A1439,'ADM Details FY17'!$A$3:$V$3515,22,FALSE)</f>
        <v>0</v>
      </c>
      <c r="R1439" s="1">
        <f>VLOOKUP(A1439,'ADM Details FY17'!$A$3:$W$3515,23,FALSE)</f>
        <v>0</v>
      </c>
      <c r="S1439" s="1">
        <f>VLOOKUP(A1439,'ADM Details FY17'!$A$3:$X$3515,24,FALSE)</f>
        <v>0</v>
      </c>
      <c r="T1439" s="1">
        <f>VLOOKUP(A1439,'ADM Details FY17'!$A$3:$Y$3515,25,FALSE)</f>
        <v>0</v>
      </c>
      <c r="U1439" s="1">
        <f>VLOOKUP(A1439,'ADM Details FY17'!$A$3:$AA$3515,27,FALSE)</f>
        <v>0</v>
      </c>
      <c r="V1439" s="1">
        <f>IFERROR(VLOOKUP(C1439,'eindex _tget pp '!$A$4:$E$615,5,FALSE),0)</f>
        <v>0</v>
      </c>
      <c r="W1439" s="31">
        <f>IFERROR(VLOOKUP(C1439,'eindex _tget pp '!$A$4:$F$615,6,FALSE),0)</f>
        <v>0</v>
      </c>
      <c r="X1439" s="4">
        <f>IFERROR(VLOOKUP(B1439,'eschools 16'!$A$2:$F$25,6,FALSE),1)</f>
        <v>1</v>
      </c>
      <c r="Y1439" s="1">
        <f t="shared" si="110"/>
        <v>0</v>
      </c>
      <c r="Z1439" s="1">
        <f t="shared" si="111"/>
        <v>0</v>
      </c>
      <c r="AA1439" s="31">
        <f>IFERROR(VLOOKUP(C1439,'eindex _tget pp '!$A$4:$G$615,7,FALSE),0)</f>
        <v>0</v>
      </c>
      <c r="AB1439" s="1">
        <f>VLOOKUP(A1439,'ADM Details FY17'!$A$3:$AB$3515,28,FALSE)</f>
        <v>0</v>
      </c>
      <c r="AC1439" s="1">
        <f t="shared" si="112"/>
        <v>0</v>
      </c>
      <c r="AD1439" s="1">
        <f t="shared" si="113"/>
        <v>0</v>
      </c>
      <c r="AE1439" s="1">
        <f t="shared" si="114"/>
        <v>0</v>
      </c>
    </row>
    <row r="1440" spans="1:31" x14ac:dyDescent="0.25">
      <c r="A1440" t="str">
        <f>B1440&amp;"-"&amp;COUNTIF($B$3:B1440,B1440)</f>
        <v>320-1</v>
      </c>
      <c r="B1440">
        <v>320</v>
      </c>
      <c r="C1440" s="18">
        <f>VLOOKUP(A1440,'ADM Details FY17'!$A$3:$D$3515,4,FALSE)</f>
        <v>48116</v>
      </c>
      <c r="D1440" s="1">
        <f>VLOOKUP(A1440,'ADM Details FY17'!$A$3:$E$3515,5,FALSE)</f>
        <v>0.47</v>
      </c>
      <c r="E1440" s="1">
        <f>VLOOKUP(A1440,'ADM Details FY17'!$A$3:$F$3515,6,FALSE)</f>
        <v>0</v>
      </c>
      <c r="F1440" s="1">
        <f>VLOOKUP(A1440,'ADM Details FY17'!$A$3:$G$3515,7,FALSE)</f>
        <v>0</v>
      </c>
      <c r="G1440" s="1">
        <f>VLOOKUP(A1440,'ADM Details FY17'!$A$3:$H$3515,8,FALSE)</f>
        <v>0</v>
      </c>
      <c r="H1440" s="1">
        <f>VLOOKUP(A1440,'ADM Details FY17'!$A$3:$I$3515,9,FALSE)</f>
        <v>0</v>
      </c>
      <c r="I1440" s="1">
        <f>VLOOKUP(A1440,'ADM Details FY17'!$A$3:$J$3517,10,FALSE)</f>
        <v>0</v>
      </c>
      <c r="J1440" s="1">
        <f>VLOOKUP(A1440,'ADM Details FY17'!$A$3:$K$3515,11,FALSE)</f>
        <v>0</v>
      </c>
      <c r="K1440" s="1">
        <f>VLOOKUP(A1440,'ADM Details FY17'!$A$3:$M$3515,13,FALSE)</f>
        <v>0.47</v>
      </c>
      <c r="L1440" s="1">
        <f>VLOOKUP(A1440,'ADM Details FY17'!$A$3:$O$3515,15,FALSE)</f>
        <v>0</v>
      </c>
      <c r="M1440" s="1">
        <f>VLOOKUP(A1440,'ADM Details FY17'!$A$3:$P$3515,16,FALSE)</f>
        <v>0</v>
      </c>
      <c r="N1440" s="1">
        <f>VLOOKUP(A1440,'ADM Details FY17'!$A$3:$Q$3515,17,FALSE)</f>
        <v>0</v>
      </c>
      <c r="O1440" s="1">
        <f>VLOOKUP(A1440,'ADM Details FY17'!$A$3:$S$3515,19,FALSE)</f>
        <v>0</v>
      </c>
      <c r="P1440" s="1">
        <f>VLOOKUP(A1440,'ADM Details FY17'!$A$3:$U$3515,21,FALSE)</f>
        <v>0</v>
      </c>
      <c r="Q1440" s="1">
        <f>VLOOKUP(A1440,'ADM Details FY17'!$A$3:$V$3515,22,FALSE)</f>
        <v>0</v>
      </c>
      <c r="R1440" s="1">
        <f>VLOOKUP(A1440,'ADM Details FY17'!$A$3:$W$3515,23,FALSE)</f>
        <v>0</v>
      </c>
      <c r="S1440" s="1">
        <f>VLOOKUP(A1440,'ADM Details FY17'!$A$3:$X$3515,24,FALSE)</f>
        <v>0</v>
      </c>
      <c r="T1440" s="1">
        <f>VLOOKUP(A1440,'ADM Details FY17'!$A$3:$Y$3515,25,FALSE)</f>
        <v>0</v>
      </c>
      <c r="U1440" s="1">
        <f>VLOOKUP(A1440,'ADM Details FY17'!$A$3:$AA$3515,27,FALSE)</f>
        <v>0</v>
      </c>
      <c r="V1440" s="1">
        <f>IFERROR(VLOOKUP(C1440,'eindex _tget pp '!$A$4:$E$615,5,FALSE),0)</f>
        <v>0</v>
      </c>
      <c r="W1440" s="31">
        <f>IFERROR(VLOOKUP(C1440,'eindex _tget pp '!$A$4:$F$615,6,FALSE),0)</f>
        <v>5.46505688E-2</v>
      </c>
      <c r="X1440" s="4">
        <f>IFERROR(VLOOKUP(B1440,'eschools 16'!$A$2:$F$25,6,FALSE),1)</f>
        <v>1</v>
      </c>
      <c r="Y1440" s="1">
        <f t="shared" si="110"/>
        <v>0</v>
      </c>
      <c r="Z1440" s="1">
        <f t="shared" si="111"/>
        <v>6.99</v>
      </c>
      <c r="AA1440" s="31">
        <f>IFERROR(VLOOKUP(C1440,'eindex _tget pp '!$A$4:$G$615,7,FALSE),0)</f>
        <v>0.32018524199999998</v>
      </c>
      <c r="AB1440" s="1">
        <f>VLOOKUP(A1440,'ADM Details FY17'!$A$3:$AB$3515,28,FALSE)</f>
        <v>0</v>
      </c>
      <c r="AC1440" s="1">
        <f t="shared" si="112"/>
        <v>0</v>
      </c>
      <c r="AD1440" s="1">
        <f t="shared" si="113"/>
        <v>0.47</v>
      </c>
      <c r="AE1440" s="1">
        <f t="shared" si="114"/>
        <v>70.5</v>
      </c>
    </row>
    <row r="1441" spans="1:31" x14ac:dyDescent="0.25">
      <c r="A1441" t="str">
        <f>B1441&amp;"-"&amp;COUNTIF($B$3:B1441,B1441)</f>
        <v>320-2</v>
      </c>
      <c r="B1441">
        <v>320</v>
      </c>
      <c r="C1441" s="18">
        <f>VLOOKUP(A1441,'ADM Details FY17'!$A$3:$D$3515,4,FALSE)</f>
        <v>48132</v>
      </c>
      <c r="D1441" s="1">
        <f>VLOOKUP(A1441,'ADM Details FY17'!$A$3:$E$3515,5,FALSE)</f>
        <v>3</v>
      </c>
      <c r="E1441" s="1">
        <f>VLOOKUP(A1441,'ADM Details FY17'!$A$3:$F$3515,6,FALSE)</f>
        <v>0</v>
      </c>
      <c r="F1441" s="1">
        <f>VLOOKUP(A1441,'ADM Details FY17'!$A$3:$G$3515,7,FALSE)</f>
        <v>0</v>
      </c>
      <c r="G1441" s="1">
        <f>VLOOKUP(A1441,'ADM Details FY17'!$A$3:$H$3515,8,FALSE)</f>
        <v>0</v>
      </c>
      <c r="H1441" s="1">
        <f>VLOOKUP(A1441,'ADM Details FY17'!$A$3:$I$3515,9,FALSE)</f>
        <v>0</v>
      </c>
      <c r="I1441" s="1">
        <f>VLOOKUP(A1441,'ADM Details FY17'!$A$3:$J$3517,10,FALSE)</f>
        <v>0</v>
      </c>
      <c r="J1441" s="1">
        <f>VLOOKUP(A1441,'ADM Details FY17'!$A$3:$K$3515,11,FALSE)</f>
        <v>0</v>
      </c>
      <c r="K1441" s="1">
        <f>VLOOKUP(A1441,'ADM Details FY17'!$A$3:$M$3515,13,FALSE)</f>
        <v>3</v>
      </c>
      <c r="L1441" s="1">
        <f>VLOOKUP(A1441,'ADM Details FY17'!$A$3:$O$3515,15,FALSE)</f>
        <v>0</v>
      </c>
      <c r="M1441" s="1">
        <f>VLOOKUP(A1441,'ADM Details FY17'!$A$3:$P$3515,16,FALSE)</f>
        <v>0</v>
      </c>
      <c r="N1441" s="1">
        <f>VLOOKUP(A1441,'ADM Details FY17'!$A$3:$Q$3515,17,FALSE)</f>
        <v>0</v>
      </c>
      <c r="O1441" s="1">
        <f>VLOOKUP(A1441,'ADM Details FY17'!$A$3:$S$3515,19,FALSE)</f>
        <v>0</v>
      </c>
      <c r="P1441" s="1">
        <f>VLOOKUP(A1441,'ADM Details FY17'!$A$3:$U$3515,21,FALSE)</f>
        <v>0</v>
      </c>
      <c r="Q1441" s="1">
        <f>VLOOKUP(A1441,'ADM Details FY17'!$A$3:$V$3515,22,FALSE)</f>
        <v>0</v>
      </c>
      <c r="R1441" s="1">
        <f>VLOOKUP(A1441,'ADM Details FY17'!$A$3:$W$3515,23,FALSE)</f>
        <v>0</v>
      </c>
      <c r="S1441" s="1">
        <f>VLOOKUP(A1441,'ADM Details FY17'!$A$3:$X$3515,24,FALSE)</f>
        <v>0</v>
      </c>
      <c r="T1441" s="1">
        <f>VLOOKUP(A1441,'ADM Details FY17'!$A$3:$Y$3515,25,FALSE)</f>
        <v>0</v>
      </c>
      <c r="U1441" s="1">
        <f>VLOOKUP(A1441,'ADM Details FY17'!$A$3:$AA$3515,27,FALSE)</f>
        <v>0</v>
      </c>
      <c r="V1441" s="1">
        <f>IFERROR(VLOOKUP(C1441,'eindex _tget pp '!$A$4:$E$615,5,FALSE),0)</f>
        <v>1478.8463016235812</v>
      </c>
      <c r="W1441" s="31">
        <f>IFERROR(VLOOKUP(C1441,'eindex _tget pp '!$A$4:$F$615,6,FALSE),0)</f>
        <v>0.97735848670000003</v>
      </c>
      <c r="X1441" s="4">
        <f>IFERROR(VLOOKUP(B1441,'eschools 16'!$A$2:$F$25,6,FALSE),1)</f>
        <v>1</v>
      </c>
      <c r="Y1441" s="1">
        <f t="shared" si="110"/>
        <v>1109.1300000000001</v>
      </c>
      <c r="Z1441" s="1">
        <f t="shared" si="111"/>
        <v>797.52</v>
      </c>
      <c r="AA1441" s="31">
        <f>IFERROR(VLOOKUP(C1441,'eindex _tget pp '!$A$4:$G$615,7,FALSE),0)</f>
        <v>0.78973327299999996</v>
      </c>
      <c r="AB1441" s="1">
        <f>VLOOKUP(A1441,'ADM Details FY17'!$A$3:$AB$3515,28,FALSE)</f>
        <v>0</v>
      </c>
      <c r="AC1441" s="1">
        <f t="shared" si="112"/>
        <v>0</v>
      </c>
      <c r="AD1441" s="1">
        <f t="shared" si="113"/>
        <v>3</v>
      </c>
      <c r="AE1441" s="1">
        <f t="shared" si="114"/>
        <v>450</v>
      </c>
    </row>
    <row r="1442" spans="1:31" x14ac:dyDescent="0.25">
      <c r="A1442" t="str">
        <f>B1442&amp;"-"&amp;COUNTIF($B$3:B1442,B1442)</f>
        <v>320-3</v>
      </c>
      <c r="B1442">
        <v>320</v>
      </c>
      <c r="C1442" s="18">
        <f>VLOOKUP(A1442,'ADM Details FY17'!$A$3:$D$3515,4,FALSE)</f>
        <v>43943</v>
      </c>
      <c r="D1442" s="1">
        <f>VLOOKUP(A1442,'ADM Details FY17'!$A$3:$E$3515,5,FALSE)</f>
        <v>1</v>
      </c>
      <c r="E1442" s="1">
        <f>VLOOKUP(A1442,'ADM Details FY17'!$A$3:$F$3515,6,FALSE)</f>
        <v>0</v>
      </c>
      <c r="F1442" s="1">
        <f>VLOOKUP(A1442,'ADM Details FY17'!$A$3:$G$3515,7,FALSE)</f>
        <v>0</v>
      </c>
      <c r="G1442" s="1">
        <f>VLOOKUP(A1442,'ADM Details FY17'!$A$3:$H$3515,8,FALSE)</f>
        <v>0</v>
      </c>
      <c r="H1442" s="1">
        <f>VLOOKUP(A1442,'ADM Details FY17'!$A$3:$I$3515,9,FALSE)</f>
        <v>0</v>
      </c>
      <c r="I1442" s="1">
        <f>VLOOKUP(A1442,'ADM Details FY17'!$A$3:$J$3517,10,FALSE)</f>
        <v>0</v>
      </c>
      <c r="J1442" s="1">
        <f>VLOOKUP(A1442,'ADM Details FY17'!$A$3:$K$3515,11,FALSE)</f>
        <v>0</v>
      </c>
      <c r="K1442" s="1">
        <f>VLOOKUP(A1442,'ADM Details FY17'!$A$3:$M$3515,13,FALSE)</f>
        <v>1</v>
      </c>
      <c r="L1442" s="1">
        <f>VLOOKUP(A1442,'ADM Details FY17'!$A$3:$O$3515,15,FALSE)</f>
        <v>0</v>
      </c>
      <c r="M1442" s="1">
        <f>VLOOKUP(A1442,'ADM Details FY17'!$A$3:$P$3515,16,FALSE)</f>
        <v>0</v>
      </c>
      <c r="N1442" s="1">
        <f>VLOOKUP(A1442,'ADM Details FY17'!$A$3:$Q$3515,17,FALSE)</f>
        <v>0</v>
      </c>
      <c r="O1442" s="1">
        <f>VLOOKUP(A1442,'ADM Details FY17'!$A$3:$S$3515,19,FALSE)</f>
        <v>0</v>
      </c>
      <c r="P1442" s="1">
        <f>VLOOKUP(A1442,'ADM Details FY17'!$A$3:$U$3515,21,FALSE)</f>
        <v>0</v>
      </c>
      <c r="Q1442" s="1">
        <f>VLOOKUP(A1442,'ADM Details FY17'!$A$3:$V$3515,22,FALSE)</f>
        <v>0</v>
      </c>
      <c r="R1442" s="1">
        <f>VLOOKUP(A1442,'ADM Details FY17'!$A$3:$W$3515,23,FALSE)</f>
        <v>0</v>
      </c>
      <c r="S1442" s="1">
        <f>VLOOKUP(A1442,'ADM Details FY17'!$A$3:$X$3515,24,FALSE)</f>
        <v>0</v>
      </c>
      <c r="T1442" s="1">
        <f>VLOOKUP(A1442,'ADM Details FY17'!$A$3:$Y$3515,25,FALSE)</f>
        <v>0</v>
      </c>
      <c r="U1442" s="1">
        <f>VLOOKUP(A1442,'ADM Details FY17'!$A$3:$AA$3515,27,FALSE)</f>
        <v>0</v>
      </c>
      <c r="V1442" s="1">
        <f>IFERROR(VLOOKUP(C1442,'eindex _tget pp '!$A$4:$E$615,5,FALSE),0)</f>
        <v>612.49029482281071</v>
      </c>
      <c r="W1442" s="31">
        <f>IFERROR(VLOOKUP(C1442,'eindex _tget pp '!$A$4:$F$615,6,FALSE),0)</f>
        <v>2.0590288838999999</v>
      </c>
      <c r="X1442" s="4">
        <f>IFERROR(VLOOKUP(B1442,'eschools 16'!$A$2:$F$25,6,FALSE),1)</f>
        <v>1</v>
      </c>
      <c r="Y1442" s="1">
        <f t="shared" si="110"/>
        <v>153.12</v>
      </c>
      <c r="Z1442" s="1">
        <f t="shared" si="111"/>
        <v>560.05999999999995</v>
      </c>
      <c r="AA1442" s="31">
        <f>IFERROR(VLOOKUP(C1442,'eindex _tget pp '!$A$4:$G$615,7,FALSE),0)</f>
        <v>0.58984914499999996</v>
      </c>
      <c r="AB1442" s="1">
        <f>VLOOKUP(A1442,'ADM Details FY17'!$A$3:$AB$3515,28,FALSE)</f>
        <v>0</v>
      </c>
      <c r="AC1442" s="1">
        <f t="shared" si="112"/>
        <v>0</v>
      </c>
      <c r="AD1442" s="1">
        <f t="shared" si="113"/>
        <v>1</v>
      </c>
      <c r="AE1442" s="1">
        <f t="shared" si="114"/>
        <v>150</v>
      </c>
    </row>
    <row r="1443" spans="1:31" x14ac:dyDescent="0.25">
      <c r="A1443" t="str">
        <f>B1443&amp;"-"&amp;COUNTIF($B$3:B1443,B1443)</f>
        <v>320-4</v>
      </c>
      <c r="B1443">
        <v>320</v>
      </c>
      <c r="C1443" s="18">
        <f>VLOOKUP(A1443,'ADM Details FY17'!$A$3:$D$3515,4,FALSE)</f>
        <v>44263</v>
      </c>
      <c r="D1443" s="1">
        <f>VLOOKUP(A1443,'ADM Details FY17'!$A$3:$E$3515,5,FALSE)</f>
        <v>124.9</v>
      </c>
      <c r="E1443" s="1">
        <f>VLOOKUP(A1443,'ADM Details FY17'!$A$3:$F$3515,6,FALSE)</f>
        <v>0</v>
      </c>
      <c r="F1443" s="1">
        <f>VLOOKUP(A1443,'ADM Details FY17'!$A$3:$G$3515,7,FALSE)</f>
        <v>22.65</v>
      </c>
      <c r="G1443" s="1">
        <f>VLOOKUP(A1443,'ADM Details FY17'!$A$3:$H$3515,8,FALSE)</f>
        <v>1</v>
      </c>
      <c r="H1443" s="1">
        <f>VLOOKUP(A1443,'ADM Details FY17'!$A$3:$I$3515,9,FALSE)</f>
        <v>0</v>
      </c>
      <c r="I1443" s="1">
        <f>VLOOKUP(A1443,'ADM Details FY17'!$A$3:$J$3517,10,FALSE)</f>
        <v>0</v>
      </c>
      <c r="J1443" s="1">
        <f>VLOOKUP(A1443,'ADM Details FY17'!$A$3:$K$3515,11,FALSE)</f>
        <v>1</v>
      </c>
      <c r="K1443" s="1">
        <f>VLOOKUP(A1443,'ADM Details FY17'!$A$3:$M$3515,13,FALSE)</f>
        <v>124.9</v>
      </c>
      <c r="L1443" s="1">
        <f>VLOOKUP(A1443,'ADM Details FY17'!$A$3:$O$3515,15,FALSE)</f>
        <v>0</v>
      </c>
      <c r="M1443" s="1">
        <f>VLOOKUP(A1443,'ADM Details FY17'!$A$3:$P$3515,16,FALSE)</f>
        <v>0</v>
      </c>
      <c r="N1443" s="1">
        <f>VLOOKUP(A1443,'ADM Details FY17'!$A$3:$Q$3515,17,FALSE)</f>
        <v>0</v>
      </c>
      <c r="O1443" s="1">
        <f>VLOOKUP(A1443,'ADM Details FY17'!$A$3:$S$3515,19,FALSE)</f>
        <v>0</v>
      </c>
      <c r="P1443" s="1">
        <f>VLOOKUP(A1443,'ADM Details FY17'!$A$3:$U$3515,21,FALSE)</f>
        <v>0</v>
      </c>
      <c r="Q1443" s="1">
        <f>VLOOKUP(A1443,'ADM Details FY17'!$A$3:$V$3515,22,FALSE)</f>
        <v>0</v>
      </c>
      <c r="R1443" s="1">
        <f>VLOOKUP(A1443,'ADM Details FY17'!$A$3:$W$3515,23,FALSE)</f>
        <v>0</v>
      </c>
      <c r="S1443" s="1">
        <f>VLOOKUP(A1443,'ADM Details FY17'!$A$3:$X$3515,24,FALSE)</f>
        <v>0</v>
      </c>
      <c r="T1443" s="1">
        <f>VLOOKUP(A1443,'ADM Details FY17'!$A$3:$Y$3515,25,FALSE)</f>
        <v>0</v>
      </c>
      <c r="U1443" s="1">
        <f>VLOOKUP(A1443,'ADM Details FY17'!$A$3:$AA$3515,27,FALSE)</f>
        <v>0</v>
      </c>
      <c r="V1443" s="1">
        <f>IFERROR(VLOOKUP(C1443,'eindex _tget pp '!$A$4:$E$615,5,FALSE),0)</f>
        <v>1889.6722909461323</v>
      </c>
      <c r="W1443" s="31">
        <f>IFERROR(VLOOKUP(C1443,'eindex _tget pp '!$A$4:$F$615,6,FALSE),0)</f>
        <v>2.8797159787000002</v>
      </c>
      <c r="X1443" s="4">
        <f>IFERROR(VLOOKUP(B1443,'eschools 16'!$A$2:$F$25,6,FALSE),1)</f>
        <v>1</v>
      </c>
      <c r="Y1443" s="1">
        <f t="shared" si="110"/>
        <v>59005.02</v>
      </c>
      <c r="Z1443" s="1">
        <f t="shared" si="111"/>
        <v>97832.02</v>
      </c>
      <c r="AA1443" s="31">
        <f>IFERROR(VLOOKUP(C1443,'eindex _tget pp '!$A$4:$G$615,7,FALSE),0)</f>
        <v>0.85659459800000004</v>
      </c>
      <c r="AB1443" s="1">
        <f>VLOOKUP(A1443,'ADM Details FY17'!$A$3:$AB$3515,28,FALSE)</f>
        <v>0</v>
      </c>
      <c r="AC1443" s="1">
        <f t="shared" si="112"/>
        <v>0</v>
      </c>
      <c r="AD1443" s="1">
        <f t="shared" si="113"/>
        <v>124.9</v>
      </c>
      <c r="AE1443" s="1">
        <f t="shared" si="114"/>
        <v>18735</v>
      </c>
    </row>
    <row r="1444" spans="1:31" x14ac:dyDescent="0.25">
      <c r="A1444" t="str">
        <f>B1444&amp;"-"&amp;COUNTIF($B$3:B1444,B1444)</f>
        <v>320-5</v>
      </c>
      <c r="B1444">
        <v>320</v>
      </c>
      <c r="C1444" s="18">
        <f>VLOOKUP(A1444,'ADM Details FY17'!$A$3:$D$3515,4,FALSE)</f>
        <v>0</v>
      </c>
      <c r="D1444" s="1">
        <f>VLOOKUP(A1444,'ADM Details FY17'!$A$3:$E$3515,5,FALSE)</f>
        <v>0</v>
      </c>
      <c r="E1444" s="1">
        <f>VLOOKUP(A1444,'ADM Details FY17'!$A$3:$F$3515,6,FALSE)</f>
        <v>0</v>
      </c>
      <c r="F1444" s="1">
        <f>VLOOKUP(A1444,'ADM Details FY17'!$A$3:$G$3515,7,FALSE)</f>
        <v>0</v>
      </c>
      <c r="G1444" s="1">
        <f>VLOOKUP(A1444,'ADM Details FY17'!$A$3:$H$3515,8,FALSE)</f>
        <v>0</v>
      </c>
      <c r="H1444" s="1">
        <f>VLOOKUP(A1444,'ADM Details FY17'!$A$3:$I$3515,9,FALSE)</f>
        <v>0</v>
      </c>
      <c r="I1444" s="1">
        <f>VLOOKUP(A1444,'ADM Details FY17'!$A$3:$J$3517,10,FALSE)</f>
        <v>0</v>
      </c>
      <c r="J1444" s="1">
        <f>VLOOKUP(A1444,'ADM Details FY17'!$A$3:$K$3515,11,FALSE)</f>
        <v>0</v>
      </c>
      <c r="K1444" s="1">
        <f>VLOOKUP(A1444,'ADM Details FY17'!$A$3:$M$3515,13,FALSE)</f>
        <v>0</v>
      </c>
      <c r="L1444" s="1">
        <f>VLOOKUP(A1444,'ADM Details FY17'!$A$3:$O$3515,15,FALSE)</f>
        <v>0</v>
      </c>
      <c r="M1444" s="1">
        <f>VLOOKUP(A1444,'ADM Details FY17'!$A$3:$P$3515,16,FALSE)</f>
        <v>0</v>
      </c>
      <c r="N1444" s="1">
        <f>VLOOKUP(A1444,'ADM Details FY17'!$A$3:$Q$3515,17,FALSE)</f>
        <v>0</v>
      </c>
      <c r="O1444" s="1">
        <f>VLOOKUP(A1444,'ADM Details FY17'!$A$3:$S$3515,19,FALSE)</f>
        <v>0</v>
      </c>
      <c r="P1444" s="1">
        <f>VLOOKUP(A1444,'ADM Details FY17'!$A$3:$U$3515,21,FALSE)</f>
        <v>0</v>
      </c>
      <c r="Q1444" s="1">
        <f>VLOOKUP(A1444,'ADM Details FY17'!$A$3:$V$3515,22,FALSE)</f>
        <v>0</v>
      </c>
      <c r="R1444" s="1">
        <f>VLOOKUP(A1444,'ADM Details FY17'!$A$3:$W$3515,23,FALSE)</f>
        <v>0</v>
      </c>
      <c r="S1444" s="1">
        <f>VLOOKUP(A1444,'ADM Details FY17'!$A$3:$X$3515,24,FALSE)</f>
        <v>0</v>
      </c>
      <c r="T1444" s="1">
        <f>VLOOKUP(A1444,'ADM Details FY17'!$A$3:$Y$3515,25,FALSE)</f>
        <v>0</v>
      </c>
      <c r="U1444" s="1">
        <f>VLOOKUP(A1444,'ADM Details FY17'!$A$3:$AA$3515,27,FALSE)</f>
        <v>0</v>
      </c>
      <c r="V1444" s="1">
        <f>IFERROR(VLOOKUP(C1444,'eindex _tget pp '!$A$4:$E$615,5,FALSE),0)</f>
        <v>0</v>
      </c>
      <c r="W1444" s="31">
        <f>IFERROR(VLOOKUP(C1444,'eindex _tget pp '!$A$4:$F$615,6,FALSE),0)</f>
        <v>0</v>
      </c>
      <c r="X1444" s="4">
        <f>IFERROR(VLOOKUP(B1444,'eschools 16'!$A$2:$F$25,6,FALSE),1)</f>
        <v>1</v>
      </c>
      <c r="Y1444" s="1">
        <f t="shared" si="110"/>
        <v>0</v>
      </c>
      <c r="Z1444" s="1">
        <f t="shared" si="111"/>
        <v>0</v>
      </c>
      <c r="AA1444" s="31">
        <f>IFERROR(VLOOKUP(C1444,'eindex _tget pp '!$A$4:$G$615,7,FALSE),0)</f>
        <v>0</v>
      </c>
      <c r="AB1444" s="1">
        <f>VLOOKUP(A1444,'ADM Details FY17'!$A$3:$AB$3515,28,FALSE)</f>
        <v>0</v>
      </c>
      <c r="AC1444" s="1">
        <f t="shared" si="112"/>
        <v>0</v>
      </c>
      <c r="AD1444" s="1">
        <f t="shared" si="113"/>
        <v>0</v>
      </c>
      <c r="AE1444" s="1">
        <f t="shared" si="114"/>
        <v>0</v>
      </c>
    </row>
    <row r="1445" spans="1:31" x14ac:dyDescent="0.25">
      <c r="A1445" t="str">
        <f>B1445&amp;"-"&amp;COUNTIF($B$3:B1445,B1445)</f>
        <v>320-6</v>
      </c>
      <c r="B1445">
        <v>320</v>
      </c>
      <c r="C1445" s="18">
        <f>VLOOKUP(A1445,'ADM Details FY17'!$A$3:$D$3515,4,FALSE)</f>
        <v>0</v>
      </c>
      <c r="D1445" s="1">
        <f>VLOOKUP(A1445,'ADM Details FY17'!$A$3:$E$3515,5,FALSE)</f>
        <v>0</v>
      </c>
      <c r="E1445" s="1">
        <f>VLOOKUP(A1445,'ADM Details FY17'!$A$3:$F$3515,6,FALSE)</f>
        <v>0</v>
      </c>
      <c r="F1445" s="1">
        <f>VLOOKUP(A1445,'ADM Details FY17'!$A$3:$G$3515,7,FALSE)</f>
        <v>0</v>
      </c>
      <c r="G1445" s="1">
        <f>VLOOKUP(A1445,'ADM Details FY17'!$A$3:$H$3515,8,FALSE)</f>
        <v>0</v>
      </c>
      <c r="H1445" s="1">
        <f>VLOOKUP(A1445,'ADM Details FY17'!$A$3:$I$3515,9,FALSE)</f>
        <v>0</v>
      </c>
      <c r="I1445" s="1">
        <f>VLOOKUP(A1445,'ADM Details FY17'!$A$3:$J$3517,10,FALSE)</f>
        <v>0</v>
      </c>
      <c r="J1445" s="1">
        <f>VLOOKUP(A1445,'ADM Details FY17'!$A$3:$K$3515,11,FALSE)</f>
        <v>0</v>
      </c>
      <c r="K1445" s="1">
        <f>VLOOKUP(A1445,'ADM Details FY17'!$A$3:$M$3515,13,FALSE)</f>
        <v>0</v>
      </c>
      <c r="L1445" s="1">
        <f>VLOOKUP(A1445,'ADM Details FY17'!$A$3:$O$3515,15,FALSE)</f>
        <v>0</v>
      </c>
      <c r="M1445" s="1">
        <f>VLOOKUP(A1445,'ADM Details FY17'!$A$3:$P$3515,16,FALSE)</f>
        <v>0</v>
      </c>
      <c r="N1445" s="1">
        <f>VLOOKUP(A1445,'ADM Details FY17'!$A$3:$Q$3515,17,FALSE)</f>
        <v>0</v>
      </c>
      <c r="O1445" s="1">
        <f>VLOOKUP(A1445,'ADM Details FY17'!$A$3:$S$3515,19,FALSE)</f>
        <v>0</v>
      </c>
      <c r="P1445" s="1">
        <f>VLOOKUP(A1445,'ADM Details FY17'!$A$3:$U$3515,21,FALSE)</f>
        <v>0</v>
      </c>
      <c r="Q1445" s="1">
        <f>VLOOKUP(A1445,'ADM Details FY17'!$A$3:$V$3515,22,FALSE)</f>
        <v>0</v>
      </c>
      <c r="R1445" s="1">
        <f>VLOOKUP(A1445,'ADM Details FY17'!$A$3:$W$3515,23,FALSE)</f>
        <v>0</v>
      </c>
      <c r="S1445" s="1">
        <f>VLOOKUP(A1445,'ADM Details FY17'!$A$3:$X$3515,24,FALSE)</f>
        <v>0</v>
      </c>
      <c r="T1445" s="1">
        <f>VLOOKUP(A1445,'ADM Details FY17'!$A$3:$Y$3515,25,FALSE)</f>
        <v>0</v>
      </c>
      <c r="U1445" s="1">
        <f>VLOOKUP(A1445,'ADM Details FY17'!$A$3:$AA$3515,27,FALSE)</f>
        <v>0</v>
      </c>
      <c r="V1445" s="1">
        <f>IFERROR(VLOOKUP(C1445,'eindex _tget pp '!$A$4:$E$615,5,FALSE),0)</f>
        <v>0</v>
      </c>
      <c r="W1445" s="31">
        <f>IFERROR(VLOOKUP(C1445,'eindex _tget pp '!$A$4:$F$615,6,FALSE),0)</f>
        <v>0</v>
      </c>
      <c r="X1445" s="4">
        <f>IFERROR(VLOOKUP(B1445,'eschools 16'!$A$2:$F$25,6,FALSE),1)</f>
        <v>1</v>
      </c>
      <c r="Y1445" s="1">
        <f t="shared" si="110"/>
        <v>0</v>
      </c>
      <c r="Z1445" s="1">
        <f t="shared" si="111"/>
        <v>0</v>
      </c>
      <c r="AA1445" s="31">
        <f>IFERROR(VLOOKUP(C1445,'eindex _tget pp '!$A$4:$G$615,7,FALSE),0)</f>
        <v>0</v>
      </c>
      <c r="AB1445" s="1">
        <f>VLOOKUP(A1445,'ADM Details FY17'!$A$3:$AB$3515,28,FALSE)</f>
        <v>0</v>
      </c>
      <c r="AC1445" s="1">
        <f t="shared" si="112"/>
        <v>0</v>
      </c>
      <c r="AD1445" s="1">
        <f t="shared" si="113"/>
        <v>0</v>
      </c>
      <c r="AE1445" s="1">
        <f t="shared" si="114"/>
        <v>0</v>
      </c>
    </row>
    <row r="1446" spans="1:31" x14ac:dyDescent="0.25">
      <c r="A1446" t="str">
        <f>B1446&amp;"-"&amp;COUNTIF($B$3:B1446,B1446)</f>
        <v>320-7</v>
      </c>
      <c r="B1446">
        <v>320</v>
      </c>
      <c r="C1446" s="18">
        <f>VLOOKUP(A1446,'ADM Details FY17'!$A$3:$D$3515,4,FALSE)</f>
        <v>0</v>
      </c>
      <c r="D1446" s="1">
        <f>VLOOKUP(A1446,'ADM Details FY17'!$A$3:$E$3515,5,FALSE)</f>
        <v>0</v>
      </c>
      <c r="E1446" s="1">
        <f>VLOOKUP(A1446,'ADM Details FY17'!$A$3:$F$3515,6,FALSE)</f>
        <v>0</v>
      </c>
      <c r="F1446" s="1">
        <f>VLOOKUP(A1446,'ADM Details FY17'!$A$3:$G$3515,7,FALSE)</f>
        <v>0</v>
      </c>
      <c r="G1446" s="1">
        <f>VLOOKUP(A1446,'ADM Details FY17'!$A$3:$H$3515,8,FALSE)</f>
        <v>0</v>
      </c>
      <c r="H1446" s="1">
        <f>VLOOKUP(A1446,'ADM Details FY17'!$A$3:$I$3515,9,FALSE)</f>
        <v>0</v>
      </c>
      <c r="I1446" s="1">
        <f>VLOOKUP(A1446,'ADM Details FY17'!$A$3:$J$3517,10,FALSE)</f>
        <v>0</v>
      </c>
      <c r="J1446" s="1">
        <f>VLOOKUP(A1446,'ADM Details FY17'!$A$3:$K$3515,11,FALSE)</f>
        <v>0</v>
      </c>
      <c r="K1446" s="1">
        <f>VLOOKUP(A1446,'ADM Details FY17'!$A$3:$M$3515,13,FALSE)</f>
        <v>0</v>
      </c>
      <c r="L1446" s="1">
        <f>VLOOKUP(A1446,'ADM Details FY17'!$A$3:$O$3515,15,FALSE)</f>
        <v>0</v>
      </c>
      <c r="M1446" s="1">
        <f>VLOOKUP(A1446,'ADM Details FY17'!$A$3:$P$3515,16,FALSE)</f>
        <v>0</v>
      </c>
      <c r="N1446" s="1">
        <f>VLOOKUP(A1446,'ADM Details FY17'!$A$3:$Q$3515,17,FALSE)</f>
        <v>0</v>
      </c>
      <c r="O1446" s="1">
        <f>VLOOKUP(A1446,'ADM Details FY17'!$A$3:$S$3515,19,FALSE)</f>
        <v>0</v>
      </c>
      <c r="P1446" s="1">
        <f>VLOOKUP(A1446,'ADM Details FY17'!$A$3:$U$3515,21,FALSE)</f>
        <v>0</v>
      </c>
      <c r="Q1446" s="1">
        <f>VLOOKUP(A1446,'ADM Details FY17'!$A$3:$V$3515,22,FALSE)</f>
        <v>0</v>
      </c>
      <c r="R1446" s="1">
        <f>VLOOKUP(A1446,'ADM Details FY17'!$A$3:$W$3515,23,FALSE)</f>
        <v>0</v>
      </c>
      <c r="S1446" s="1">
        <f>VLOOKUP(A1446,'ADM Details FY17'!$A$3:$X$3515,24,FALSE)</f>
        <v>0</v>
      </c>
      <c r="T1446" s="1">
        <f>VLOOKUP(A1446,'ADM Details FY17'!$A$3:$Y$3515,25,FALSE)</f>
        <v>0</v>
      </c>
      <c r="U1446" s="1">
        <f>VLOOKUP(A1446,'ADM Details FY17'!$A$3:$AA$3515,27,FALSE)</f>
        <v>0</v>
      </c>
      <c r="V1446" s="1">
        <f>IFERROR(VLOOKUP(C1446,'eindex _tget pp '!$A$4:$E$615,5,FALSE),0)</f>
        <v>0</v>
      </c>
      <c r="W1446" s="31">
        <f>IFERROR(VLOOKUP(C1446,'eindex _tget pp '!$A$4:$F$615,6,FALSE),0)</f>
        <v>0</v>
      </c>
      <c r="X1446" s="4">
        <f>IFERROR(VLOOKUP(B1446,'eschools 16'!$A$2:$F$25,6,FALSE),1)</f>
        <v>1</v>
      </c>
      <c r="Y1446" s="1">
        <f t="shared" si="110"/>
        <v>0</v>
      </c>
      <c r="Z1446" s="1">
        <f t="shared" si="111"/>
        <v>0</v>
      </c>
      <c r="AA1446" s="31">
        <f>IFERROR(VLOOKUP(C1446,'eindex _tget pp '!$A$4:$G$615,7,FALSE),0)</f>
        <v>0</v>
      </c>
      <c r="AB1446" s="1">
        <f>VLOOKUP(A1446,'ADM Details FY17'!$A$3:$AB$3515,28,FALSE)</f>
        <v>0</v>
      </c>
      <c r="AC1446" s="1">
        <f t="shared" si="112"/>
        <v>0</v>
      </c>
      <c r="AD1446" s="1">
        <f t="shared" si="113"/>
        <v>0</v>
      </c>
      <c r="AE1446" s="1">
        <f t="shared" si="114"/>
        <v>0</v>
      </c>
    </row>
    <row r="1447" spans="1:31" x14ac:dyDescent="0.25">
      <c r="A1447" t="str">
        <f>B1447&amp;"-"&amp;COUNTIF($B$3:B1447,B1447)</f>
        <v>320-8</v>
      </c>
      <c r="B1447">
        <v>320</v>
      </c>
      <c r="C1447" s="18">
        <f>VLOOKUP(A1447,'ADM Details FY17'!$A$3:$D$3515,4,FALSE)</f>
        <v>0</v>
      </c>
      <c r="D1447" s="1">
        <f>VLOOKUP(A1447,'ADM Details FY17'!$A$3:$E$3515,5,FALSE)</f>
        <v>0</v>
      </c>
      <c r="E1447" s="1">
        <f>VLOOKUP(A1447,'ADM Details FY17'!$A$3:$F$3515,6,FALSE)</f>
        <v>0</v>
      </c>
      <c r="F1447" s="1">
        <f>VLOOKUP(A1447,'ADM Details FY17'!$A$3:$G$3515,7,FALSE)</f>
        <v>0</v>
      </c>
      <c r="G1447" s="1">
        <f>VLOOKUP(A1447,'ADM Details FY17'!$A$3:$H$3515,8,FALSE)</f>
        <v>0</v>
      </c>
      <c r="H1447" s="1">
        <f>VLOOKUP(A1447,'ADM Details FY17'!$A$3:$I$3515,9,FALSE)</f>
        <v>0</v>
      </c>
      <c r="I1447" s="1">
        <f>VLOOKUP(A1447,'ADM Details FY17'!$A$3:$J$3517,10,FALSE)</f>
        <v>0</v>
      </c>
      <c r="J1447" s="1">
        <f>VLOOKUP(A1447,'ADM Details FY17'!$A$3:$K$3515,11,FALSE)</f>
        <v>0</v>
      </c>
      <c r="K1447" s="1">
        <f>VLOOKUP(A1447,'ADM Details FY17'!$A$3:$M$3515,13,FALSE)</f>
        <v>0</v>
      </c>
      <c r="L1447" s="1">
        <f>VLOOKUP(A1447,'ADM Details FY17'!$A$3:$O$3515,15,FALSE)</f>
        <v>0</v>
      </c>
      <c r="M1447" s="1">
        <f>VLOOKUP(A1447,'ADM Details FY17'!$A$3:$P$3515,16,FALSE)</f>
        <v>0</v>
      </c>
      <c r="N1447" s="1">
        <f>VLOOKUP(A1447,'ADM Details FY17'!$A$3:$Q$3515,17,FALSE)</f>
        <v>0</v>
      </c>
      <c r="O1447" s="1">
        <f>VLOOKUP(A1447,'ADM Details FY17'!$A$3:$S$3515,19,FALSE)</f>
        <v>0</v>
      </c>
      <c r="P1447" s="1">
        <f>VLOOKUP(A1447,'ADM Details FY17'!$A$3:$U$3515,21,FALSE)</f>
        <v>0</v>
      </c>
      <c r="Q1447" s="1">
        <f>VLOOKUP(A1447,'ADM Details FY17'!$A$3:$V$3515,22,FALSE)</f>
        <v>0</v>
      </c>
      <c r="R1447" s="1">
        <f>VLOOKUP(A1447,'ADM Details FY17'!$A$3:$W$3515,23,FALSE)</f>
        <v>0</v>
      </c>
      <c r="S1447" s="1">
        <f>VLOOKUP(A1447,'ADM Details FY17'!$A$3:$X$3515,24,FALSE)</f>
        <v>0</v>
      </c>
      <c r="T1447" s="1">
        <f>VLOOKUP(A1447,'ADM Details FY17'!$A$3:$Y$3515,25,FALSE)</f>
        <v>0</v>
      </c>
      <c r="U1447" s="1">
        <f>VLOOKUP(A1447,'ADM Details FY17'!$A$3:$AA$3515,27,FALSE)</f>
        <v>0</v>
      </c>
      <c r="V1447" s="1">
        <f>IFERROR(VLOOKUP(C1447,'eindex _tget pp '!$A$4:$E$615,5,FALSE),0)</f>
        <v>0</v>
      </c>
      <c r="W1447" s="31">
        <f>IFERROR(VLOOKUP(C1447,'eindex _tget pp '!$A$4:$F$615,6,FALSE),0)</f>
        <v>0</v>
      </c>
      <c r="X1447" s="4">
        <f>IFERROR(VLOOKUP(B1447,'eschools 16'!$A$2:$F$25,6,FALSE),1)</f>
        <v>1</v>
      </c>
      <c r="Y1447" s="1">
        <f t="shared" si="110"/>
        <v>0</v>
      </c>
      <c r="Z1447" s="1">
        <f t="shared" si="111"/>
        <v>0</v>
      </c>
      <c r="AA1447" s="31">
        <f>IFERROR(VLOOKUP(C1447,'eindex _tget pp '!$A$4:$G$615,7,FALSE),0)</f>
        <v>0</v>
      </c>
      <c r="AB1447" s="1">
        <f>VLOOKUP(A1447,'ADM Details FY17'!$A$3:$AB$3515,28,FALSE)</f>
        <v>0</v>
      </c>
      <c r="AC1447" s="1">
        <f t="shared" si="112"/>
        <v>0</v>
      </c>
      <c r="AD1447" s="1">
        <f t="shared" si="113"/>
        <v>0</v>
      </c>
      <c r="AE1447" s="1">
        <f t="shared" si="114"/>
        <v>0</v>
      </c>
    </row>
    <row r="1448" spans="1:31" x14ac:dyDescent="0.25">
      <c r="A1448" t="str">
        <f>B1448&amp;"-"&amp;COUNTIF($B$3:B1448,B1448)</f>
        <v>321-1</v>
      </c>
      <c r="B1448">
        <v>321</v>
      </c>
      <c r="C1448" s="18">
        <f>VLOOKUP(A1448,'ADM Details FY17'!$A$3:$D$3515,4,FALSE)</f>
        <v>43653</v>
      </c>
      <c r="D1448" s="1">
        <f>VLOOKUP(A1448,'ADM Details FY17'!$A$3:$E$3515,5,FALSE)</f>
        <v>9.9700000000000006</v>
      </c>
      <c r="E1448" s="1">
        <f>VLOOKUP(A1448,'ADM Details FY17'!$A$3:$F$3515,6,FALSE)</f>
        <v>0</v>
      </c>
      <c r="F1448" s="1">
        <f>VLOOKUP(A1448,'ADM Details FY17'!$A$3:$G$3515,7,FALSE)</f>
        <v>0</v>
      </c>
      <c r="G1448" s="1">
        <f>VLOOKUP(A1448,'ADM Details FY17'!$A$3:$H$3515,8,FALSE)</f>
        <v>0</v>
      </c>
      <c r="H1448" s="1">
        <f>VLOOKUP(A1448,'ADM Details FY17'!$A$3:$I$3515,9,FALSE)</f>
        <v>0</v>
      </c>
      <c r="I1448" s="1">
        <f>VLOOKUP(A1448,'ADM Details FY17'!$A$3:$J$3517,10,FALSE)</f>
        <v>0</v>
      </c>
      <c r="J1448" s="1">
        <f>VLOOKUP(A1448,'ADM Details FY17'!$A$3:$K$3515,11,FALSE)</f>
        <v>0</v>
      </c>
      <c r="K1448" s="1">
        <f>VLOOKUP(A1448,'ADM Details FY17'!$A$3:$M$3515,13,FALSE)</f>
        <v>2.52</v>
      </c>
      <c r="L1448" s="1">
        <f>VLOOKUP(A1448,'ADM Details FY17'!$A$3:$O$3515,15,FALSE)</f>
        <v>0</v>
      </c>
      <c r="M1448" s="1">
        <f>VLOOKUP(A1448,'ADM Details FY17'!$A$3:$P$3515,16,FALSE)</f>
        <v>0</v>
      </c>
      <c r="N1448" s="1">
        <f>VLOOKUP(A1448,'ADM Details FY17'!$A$3:$Q$3515,17,FALSE)</f>
        <v>0</v>
      </c>
      <c r="O1448" s="1">
        <f>VLOOKUP(A1448,'ADM Details FY17'!$A$3:$S$3515,19,FALSE)</f>
        <v>0</v>
      </c>
      <c r="P1448" s="1">
        <f>VLOOKUP(A1448,'ADM Details FY17'!$A$3:$U$3515,21,FALSE)</f>
        <v>0</v>
      </c>
      <c r="Q1448" s="1">
        <f>VLOOKUP(A1448,'ADM Details FY17'!$A$3:$V$3515,22,FALSE)</f>
        <v>0</v>
      </c>
      <c r="R1448" s="1">
        <f>VLOOKUP(A1448,'ADM Details FY17'!$A$3:$W$3515,23,FALSE)</f>
        <v>0</v>
      </c>
      <c r="S1448" s="1">
        <f>VLOOKUP(A1448,'ADM Details FY17'!$A$3:$X$3515,24,FALSE)</f>
        <v>0</v>
      </c>
      <c r="T1448" s="1">
        <f>VLOOKUP(A1448,'ADM Details FY17'!$A$3:$Y$3515,25,FALSE)</f>
        <v>0</v>
      </c>
      <c r="U1448" s="1">
        <f>VLOOKUP(A1448,'ADM Details FY17'!$A$3:$AA$3515,27,FALSE)</f>
        <v>0</v>
      </c>
      <c r="V1448" s="1">
        <f>IFERROR(VLOOKUP(C1448,'eindex _tget pp '!$A$4:$E$615,5,FALSE),0)</f>
        <v>6.7757745547834709</v>
      </c>
      <c r="W1448" s="31">
        <f>IFERROR(VLOOKUP(C1448,'eindex _tget pp '!$A$4:$F$615,6,FALSE),0)</f>
        <v>1.0190333101</v>
      </c>
      <c r="X1448" s="4">
        <f>IFERROR(VLOOKUP(B1448,'eschools 16'!$A$2:$F$25,6,FALSE),1)</f>
        <v>1</v>
      </c>
      <c r="Y1448" s="1">
        <f t="shared" si="110"/>
        <v>16.89</v>
      </c>
      <c r="Z1448" s="1">
        <f t="shared" si="111"/>
        <v>698.49</v>
      </c>
      <c r="AA1448" s="31">
        <f>IFERROR(VLOOKUP(C1448,'eindex _tget pp '!$A$4:$G$615,7,FALSE),0)</f>
        <v>0.31807660900000001</v>
      </c>
      <c r="AB1448" s="1">
        <f>VLOOKUP(A1448,'ADM Details FY17'!$A$3:$AB$3515,28,FALSE)</f>
        <v>0</v>
      </c>
      <c r="AC1448" s="1">
        <f t="shared" si="112"/>
        <v>0</v>
      </c>
      <c r="AD1448" s="1">
        <f t="shared" si="113"/>
        <v>9.9700000000000006</v>
      </c>
      <c r="AE1448" s="1">
        <f t="shared" si="114"/>
        <v>1495.5</v>
      </c>
    </row>
    <row r="1449" spans="1:31" x14ac:dyDescent="0.25">
      <c r="A1449" t="str">
        <f>B1449&amp;"-"&amp;COUNTIF($B$3:B1449,B1449)</f>
        <v>321-2</v>
      </c>
      <c r="B1449">
        <v>321</v>
      </c>
      <c r="C1449" s="18">
        <f>VLOOKUP(A1449,'ADM Details FY17'!$A$3:$D$3515,4,FALSE)</f>
        <v>43786</v>
      </c>
      <c r="D1449" s="1">
        <f>VLOOKUP(A1449,'ADM Details FY17'!$A$3:$E$3515,5,FALSE)</f>
        <v>190.26</v>
      </c>
      <c r="E1449" s="1">
        <f>VLOOKUP(A1449,'ADM Details FY17'!$A$3:$F$3515,6,FALSE)</f>
        <v>1</v>
      </c>
      <c r="F1449" s="1">
        <f>VLOOKUP(A1449,'ADM Details FY17'!$A$3:$G$3515,7,FALSE)</f>
        <v>17.27</v>
      </c>
      <c r="G1449" s="1">
        <f>VLOOKUP(A1449,'ADM Details FY17'!$A$3:$H$3515,8,FALSE)</f>
        <v>1</v>
      </c>
      <c r="H1449" s="1">
        <f>VLOOKUP(A1449,'ADM Details FY17'!$A$3:$I$3515,9,FALSE)</f>
        <v>0</v>
      </c>
      <c r="I1449" s="1">
        <f>VLOOKUP(A1449,'ADM Details FY17'!$A$3:$J$3517,10,FALSE)</f>
        <v>0</v>
      </c>
      <c r="J1449" s="1">
        <f>VLOOKUP(A1449,'ADM Details FY17'!$A$3:$K$3515,11,FALSE)</f>
        <v>0</v>
      </c>
      <c r="K1449" s="1">
        <f>VLOOKUP(A1449,'ADM Details FY17'!$A$3:$M$3515,13,FALSE)</f>
        <v>85.01</v>
      </c>
      <c r="L1449" s="1">
        <f>VLOOKUP(A1449,'ADM Details FY17'!$A$3:$O$3515,15,FALSE)</f>
        <v>0</v>
      </c>
      <c r="M1449" s="1">
        <f>VLOOKUP(A1449,'ADM Details FY17'!$A$3:$P$3515,16,FALSE)</f>
        <v>0</v>
      </c>
      <c r="N1449" s="1">
        <f>VLOOKUP(A1449,'ADM Details FY17'!$A$3:$Q$3515,17,FALSE)</f>
        <v>0</v>
      </c>
      <c r="O1449" s="1">
        <f>VLOOKUP(A1449,'ADM Details FY17'!$A$3:$S$3515,19,FALSE)</f>
        <v>0</v>
      </c>
      <c r="P1449" s="1">
        <f>VLOOKUP(A1449,'ADM Details FY17'!$A$3:$U$3515,21,FALSE)</f>
        <v>0</v>
      </c>
      <c r="Q1449" s="1">
        <f>VLOOKUP(A1449,'ADM Details FY17'!$A$3:$V$3515,22,FALSE)</f>
        <v>0</v>
      </c>
      <c r="R1449" s="1">
        <f>VLOOKUP(A1449,'ADM Details FY17'!$A$3:$W$3515,23,FALSE)</f>
        <v>0</v>
      </c>
      <c r="S1449" s="1">
        <f>VLOOKUP(A1449,'ADM Details FY17'!$A$3:$X$3515,24,FALSE)</f>
        <v>0</v>
      </c>
      <c r="T1449" s="1">
        <f>VLOOKUP(A1449,'ADM Details FY17'!$A$3:$Y$3515,25,FALSE)</f>
        <v>0</v>
      </c>
      <c r="U1449" s="1">
        <f>VLOOKUP(A1449,'ADM Details FY17'!$A$3:$AA$3515,27,FALSE)</f>
        <v>0</v>
      </c>
      <c r="V1449" s="1">
        <f>IFERROR(VLOOKUP(C1449,'eindex _tget pp '!$A$4:$E$615,5,FALSE),0)</f>
        <v>1095.3886443246988</v>
      </c>
      <c r="W1449" s="31">
        <f>IFERROR(VLOOKUP(C1449,'eindex _tget pp '!$A$4:$F$615,6,FALSE),0)</f>
        <v>3.9572566881000002</v>
      </c>
      <c r="X1449" s="4">
        <f>IFERROR(VLOOKUP(B1449,'eschools 16'!$A$2:$F$25,6,FALSE),1)</f>
        <v>1</v>
      </c>
      <c r="Y1449" s="1">
        <f t="shared" si="110"/>
        <v>52102.16</v>
      </c>
      <c r="Z1449" s="1">
        <f t="shared" si="111"/>
        <v>91502.54</v>
      </c>
      <c r="AA1449" s="31">
        <f>IFERROR(VLOOKUP(C1449,'eindex _tget pp '!$A$4:$G$615,7,FALSE),0)</f>
        <v>0.76547957700000002</v>
      </c>
      <c r="AB1449" s="1">
        <f>VLOOKUP(A1449,'ADM Details FY17'!$A$3:$AB$3515,28,FALSE)</f>
        <v>0</v>
      </c>
      <c r="AC1449" s="1">
        <f t="shared" si="112"/>
        <v>0</v>
      </c>
      <c r="AD1449" s="1">
        <f t="shared" si="113"/>
        <v>190.26</v>
      </c>
      <c r="AE1449" s="1">
        <f t="shared" si="114"/>
        <v>28539</v>
      </c>
    </row>
    <row r="1450" spans="1:31" x14ac:dyDescent="0.25">
      <c r="A1450" t="str">
        <f>B1450&amp;"-"&amp;COUNTIF($B$3:B1450,B1450)</f>
        <v>321-3</v>
      </c>
      <c r="B1450">
        <v>321</v>
      </c>
      <c r="C1450" s="18">
        <f>VLOOKUP(A1450,'ADM Details FY17'!$A$3:$D$3515,4,FALSE)</f>
        <v>43950</v>
      </c>
      <c r="D1450" s="1">
        <f>VLOOKUP(A1450,'ADM Details FY17'!$A$3:$E$3515,5,FALSE)</f>
        <v>2</v>
      </c>
      <c r="E1450" s="1">
        <f>VLOOKUP(A1450,'ADM Details FY17'!$A$3:$F$3515,6,FALSE)</f>
        <v>0</v>
      </c>
      <c r="F1450" s="1">
        <f>VLOOKUP(A1450,'ADM Details FY17'!$A$3:$G$3515,7,FALSE)</f>
        <v>1</v>
      </c>
      <c r="G1450" s="1">
        <f>VLOOKUP(A1450,'ADM Details FY17'!$A$3:$H$3515,8,FALSE)</f>
        <v>0</v>
      </c>
      <c r="H1450" s="1">
        <f>VLOOKUP(A1450,'ADM Details FY17'!$A$3:$I$3515,9,FALSE)</f>
        <v>0</v>
      </c>
      <c r="I1450" s="1">
        <f>VLOOKUP(A1450,'ADM Details FY17'!$A$3:$J$3517,10,FALSE)</f>
        <v>0</v>
      </c>
      <c r="J1450" s="1">
        <f>VLOOKUP(A1450,'ADM Details FY17'!$A$3:$K$3515,11,FALSE)</f>
        <v>0</v>
      </c>
      <c r="K1450" s="1">
        <f>VLOOKUP(A1450,'ADM Details FY17'!$A$3:$M$3515,13,FALSE)</f>
        <v>0</v>
      </c>
      <c r="L1450" s="1">
        <f>VLOOKUP(A1450,'ADM Details FY17'!$A$3:$O$3515,15,FALSE)</f>
        <v>0</v>
      </c>
      <c r="M1450" s="1">
        <f>VLOOKUP(A1450,'ADM Details FY17'!$A$3:$P$3515,16,FALSE)</f>
        <v>0</v>
      </c>
      <c r="N1450" s="1">
        <f>VLOOKUP(A1450,'ADM Details FY17'!$A$3:$Q$3515,17,FALSE)</f>
        <v>0</v>
      </c>
      <c r="O1450" s="1">
        <f>VLOOKUP(A1450,'ADM Details FY17'!$A$3:$S$3515,19,FALSE)</f>
        <v>0</v>
      </c>
      <c r="P1450" s="1">
        <f>VLOOKUP(A1450,'ADM Details FY17'!$A$3:$U$3515,21,FALSE)</f>
        <v>0</v>
      </c>
      <c r="Q1450" s="1">
        <f>VLOOKUP(A1450,'ADM Details FY17'!$A$3:$V$3515,22,FALSE)</f>
        <v>0</v>
      </c>
      <c r="R1450" s="1">
        <f>VLOOKUP(A1450,'ADM Details FY17'!$A$3:$W$3515,23,FALSE)</f>
        <v>0</v>
      </c>
      <c r="S1450" s="1">
        <f>VLOOKUP(A1450,'ADM Details FY17'!$A$3:$X$3515,24,FALSE)</f>
        <v>0</v>
      </c>
      <c r="T1450" s="1">
        <f>VLOOKUP(A1450,'ADM Details FY17'!$A$3:$Y$3515,25,FALSE)</f>
        <v>0</v>
      </c>
      <c r="U1450" s="1">
        <f>VLOOKUP(A1450,'ADM Details FY17'!$A$3:$AA$3515,27,FALSE)</f>
        <v>0</v>
      </c>
      <c r="V1450" s="1">
        <f>IFERROR(VLOOKUP(C1450,'eindex _tget pp '!$A$4:$E$615,5,FALSE),0)</f>
        <v>1071.5962627888343</v>
      </c>
      <c r="W1450" s="31">
        <f>IFERROR(VLOOKUP(C1450,'eindex _tget pp '!$A$4:$F$615,6,FALSE),0)</f>
        <v>2.2047811682999998</v>
      </c>
      <c r="X1450" s="4">
        <f>IFERROR(VLOOKUP(B1450,'eschools 16'!$A$2:$F$25,6,FALSE),1)</f>
        <v>1</v>
      </c>
      <c r="Y1450" s="1">
        <f t="shared" si="110"/>
        <v>535.79999999999995</v>
      </c>
      <c r="Z1450" s="1">
        <f t="shared" si="111"/>
        <v>0</v>
      </c>
      <c r="AA1450" s="31">
        <f>IFERROR(VLOOKUP(C1450,'eindex _tget pp '!$A$4:$G$615,7,FALSE),0)</f>
        <v>0.74142154400000004</v>
      </c>
      <c r="AB1450" s="1">
        <f>VLOOKUP(A1450,'ADM Details FY17'!$A$3:$AB$3515,28,FALSE)</f>
        <v>0</v>
      </c>
      <c r="AC1450" s="1">
        <f t="shared" si="112"/>
        <v>0</v>
      </c>
      <c r="AD1450" s="1">
        <f t="shared" si="113"/>
        <v>2</v>
      </c>
      <c r="AE1450" s="1">
        <f t="shared" si="114"/>
        <v>300</v>
      </c>
    </row>
    <row r="1451" spans="1:31" x14ac:dyDescent="0.25">
      <c r="A1451" t="str">
        <f>B1451&amp;"-"&amp;COUNTIF($B$3:B1451,B1451)</f>
        <v>321-4</v>
      </c>
      <c r="B1451">
        <v>321</v>
      </c>
      <c r="C1451" s="18">
        <f>VLOOKUP(A1451,'ADM Details FY17'!$A$3:$D$3515,4,FALSE)</f>
        <v>44040</v>
      </c>
      <c r="D1451" s="1">
        <f>VLOOKUP(A1451,'ADM Details FY17'!$A$3:$E$3515,5,FALSE)</f>
        <v>12</v>
      </c>
      <c r="E1451" s="1">
        <f>VLOOKUP(A1451,'ADM Details FY17'!$A$3:$F$3515,6,FALSE)</f>
        <v>0</v>
      </c>
      <c r="F1451" s="1">
        <f>VLOOKUP(A1451,'ADM Details FY17'!$A$3:$G$3515,7,FALSE)</f>
        <v>1</v>
      </c>
      <c r="G1451" s="1">
        <f>VLOOKUP(A1451,'ADM Details FY17'!$A$3:$H$3515,8,FALSE)</f>
        <v>0</v>
      </c>
      <c r="H1451" s="1">
        <f>VLOOKUP(A1451,'ADM Details FY17'!$A$3:$I$3515,9,FALSE)</f>
        <v>0</v>
      </c>
      <c r="I1451" s="1">
        <f>VLOOKUP(A1451,'ADM Details FY17'!$A$3:$J$3517,10,FALSE)</f>
        <v>0</v>
      </c>
      <c r="J1451" s="1">
        <f>VLOOKUP(A1451,'ADM Details FY17'!$A$3:$K$3515,11,FALSE)</f>
        <v>0</v>
      </c>
      <c r="K1451" s="1">
        <f>VLOOKUP(A1451,'ADM Details FY17'!$A$3:$M$3515,13,FALSE)</f>
        <v>2.52</v>
      </c>
      <c r="L1451" s="1">
        <f>VLOOKUP(A1451,'ADM Details FY17'!$A$3:$O$3515,15,FALSE)</f>
        <v>0</v>
      </c>
      <c r="M1451" s="1">
        <f>VLOOKUP(A1451,'ADM Details FY17'!$A$3:$P$3515,16,FALSE)</f>
        <v>0</v>
      </c>
      <c r="N1451" s="1">
        <f>VLOOKUP(A1451,'ADM Details FY17'!$A$3:$Q$3515,17,FALSE)</f>
        <v>0</v>
      </c>
      <c r="O1451" s="1">
        <f>VLOOKUP(A1451,'ADM Details FY17'!$A$3:$S$3515,19,FALSE)</f>
        <v>0</v>
      </c>
      <c r="P1451" s="1">
        <f>VLOOKUP(A1451,'ADM Details FY17'!$A$3:$U$3515,21,FALSE)</f>
        <v>0</v>
      </c>
      <c r="Q1451" s="1">
        <f>VLOOKUP(A1451,'ADM Details FY17'!$A$3:$V$3515,22,FALSE)</f>
        <v>0</v>
      </c>
      <c r="R1451" s="1">
        <f>VLOOKUP(A1451,'ADM Details FY17'!$A$3:$W$3515,23,FALSE)</f>
        <v>0</v>
      </c>
      <c r="S1451" s="1">
        <f>VLOOKUP(A1451,'ADM Details FY17'!$A$3:$X$3515,24,FALSE)</f>
        <v>0</v>
      </c>
      <c r="T1451" s="1">
        <f>VLOOKUP(A1451,'ADM Details FY17'!$A$3:$Y$3515,25,FALSE)</f>
        <v>0</v>
      </c>
      <c r="U1451" s="1">
        <f>VLOOKUP(A1451,'ADM Details FY17'!$A$3:$AA$3515,27,FALSE)</f>
        <v>0</v>
      </c>
      <c r="V1451" s="1">
        <f>IFERROR(VLOOKUP(C1451,'eindex _tget pp '!$A$4:$E$615,5,FALSE),0)</f>
        <v>992.12530306095016</v>
      </c>
      <c r="W1451" s="31">
        <f>IFERROR(VLOOKUP(C1451,'eindex _tget pp '!$A$4:$F$615,6,FALSE),0)</f>
        <v>2.2657848934999998</v>
      </c>
      <c r="X1451" s="4">
        <f>IFERROR(VLOOKUP(B1451,'eschools 16'!$A$2:$F$25,6,FALSE),1)</f>
        <v>1</v>
      </c>
      <c r="Y1451" s="1">
        <f t="shared" si="110"/>
        <v>2976.38</v>
      </c>
      <c r="Z1451" s="1">
        <f t="shared" si="111"/>
        <v>1553.06</v>
      </c>
      <c r="AA1451" s="31">
        <f>IFERROR(VLOOKUP(C1451,'eindex _tget pp '!$A$4:$G$615,7,FALSE),0)</f>
        <v>0.72055886300000005</v>
      </c>
      <c r="AB1451" s="1">
        <f>VLOOKUP(A1451,'ADM Details FY17'!$A$3:$AB$3515,28,FALSE)</f>
        <v>0</v>
      </c>
      <c r="AC1451" s="1">
        <f t="shared" si="112"/>
        <v>0</v>
      </c>
      <c r="AD1451" s="1">
        <f t="shared" si="113"/>
        <v>12</v>
      </c>
      <c r="AE1451" s="1">
        <f t="shared" si="114"/>
        <v>1800</v>
      </c>
    </row>
    <row r="1452" spans="1:31" x14ac:dyDescent="0.25">
      <c r="A1452" t="str">
        <f>B1452&amp;"-"&amp;COUNTIF($B$3:B1452,B1452)</f>
        <v>321-5</v>
      </c>
      <c r="B1452">
        <v>321</v>
      </c>
      <c r="C1452" s="18">
        <f>VLOOKUP(A1452,'ADM Details FY17'!$A$3:$D$3515,4,FALSE)</f>
        <v>44305</v>
      </c>
      <c r="D1452" s="1">
        <f>VLOOKUP(A1452,'ADM Details FY17'!$A$3:$E$3515,5,FALSE)</f>
        <v>6.38</v>
      </c>
      <c r="E1452" s="1">
        <f>VLOOKUP(A1452,'ADM Details FY17'!$A$3:$F$3515,6,FALSE)</f>
        <v>0</v>
      </c>
      <c r="F1452" s="1">
        <f>VLOOKUP(A1452,'ADM Details FY17'!$A$3:$G$3515,7,FALSE)</f>
        <v>1</v>
      </c>
      <c r="G1452" s="1">
        <f>VLOOKUP(A1452,'ADM Details FY17'!$A$3:$H$3515,8,FALSE)</f>
        <v>0</v>
      </c>
      <c r="H1452" s="1">
        <f>VLOOKUP(A1452,'ADM Details FY17'!$A$3:$I$3515,9,FALSE)</f>
        <v>0</v>
      </c>
      <c r="I1452" s="1">
        <f>VLOOKUP(A1452,'ADM Details FY17'!$A$3:$J$3517,10,FALSE)</f>
        <v>0</v>
      </c>
      <c r="J1452" s="1">
        <f>VLOOKUP(A1452,'ADM Details FY17'!$A$3:$K$3515,11,FALSE)</f>
        <v>0</v>
      </c>
      <c r="K1452" s="1">
        <f>VLOOKUP(A1452,'ADM Details FY17'!$A$3:$M$3515,13,FALSE)</f>
        <v>2.65</v>
      </c>
      <c r="L1452" s="1">
        <f>VLOOKUP(A1452,'ADM Details FY17'!$A$3:$O$3515,15,FALSE)</f>
        <v>0</v>
      </c>
      <c r="M1452" s="1">
        <f>VLOOKUP(A1452,'ADM Details FY17'!$A$3:$P$3515,16,FALSE)</f>
        <v>0</v>
      </c>
      <c r="N1452" s="1">
        <f>VLOOKUP(A1452,'ADM Details FY17'!$A$3:$Q$3515,17,FALSE)</f>
        <v>0</v>
      </c>
      <c r="O1452" s="1">
        <f>VLOOKUP(A1452,'ADM Details FY17'!$A$3:$S$3515,19,FALSE)</f>
        <v>0</v>
      </c>
      <c r="P1452" s="1">
        <f>VLOOKUP(A1452,'ADM Details FY17'!$A$3:$U$3515,21,FALSE)</f>
        <v>0</v>
      </c>
      <c r="Q1452" s="1">
        <f>VLOOKUP(A1452,'ADM Details FY17'!$A$3:$V$3515,22,FALSE)</f>
        <v>0</v>
      </c>
      <c r="R1452" s="1">
        <f>VLOOKUP(A1452,'ADM Details FY17'!$A$3:$W$3515,23,FALSE)</f>
        <v>0</v>
      </c>
      <c r="S1452" s="1">
        <f>VLOOKUP(A1452,'ADM Details FY17'!$A$3:$X$3515,24,FALSE)</f>
        <v>0</v>
      </c>
      <c r="T1452" s="1">
        <f>VLOOKUP(A1452,'ADM Details FY17'!$A$3:$Y$3515,25,FALSE)</f>
        <v>0</v>
      </c>
      <c r="U1452" s="1">
        <f>VLOOKUP(A1452,'ADM Details FY17'!$A$3:$AA$3515,27,FALSE)</f>
        <v>0</v>
      </c>
      <c r="V1452" s="1">
        <f>IFERROR(VLOOKUP(C1452,'eindex _tget pp '!$A$4:$E$615,5,FALSE),0)</f>
        <v>1417.3491487132028</v>
      </c>
      <c r="W1452" s="31">
        <f>IFERROR(VLOOKUP(C1452,'eindex _tget pp '!$A$4:$F$615,6,FALSE),0)</f>
        <v>0.94235080029999996</v>
      </c>
      <c r="X1452" s="4">
        <f>IFERROR(VLOOKUP(B1452,'eschools 16'!$A$2:$F$25,6,FALSE),1)</f>
        <v>1</v>
      </c>
      <c r="Y1452" s="1">
        <f t="shared" si="110"/>
        <v>2260.67</v>
      </c>
      <c r="Z1452" s="1">
        <f t="shared" si="111"/>
        <v>679.25</v>
      </c>
      <c r="AA1452" s="31">
        <f>IFERROR(VLOOKUP(C1452,'eindex _tget pp '!$A$4:$G$615,7,FALSE),0)</f>
        <v>0.78123944300000003</v>
      </c>
      <c r="AB1452" s="1">
        <f>VLOOKUP(A1452,'ADM Details FY17'!$A$3:$AB$3515,28,FALSE)</f>
        <v>0</v>
      </c>
      <c r="AC1452" s="1">
        <f t="shared" si="112"/>
        <v>0</v>
      </c>
      <c r="AD1452" s="1">
        <f t="shared" si="113"/>
        <v>6.38</v>
      </c>
      <c r="AE1452" s="1">
        <f t="shared" si="114"/>
        <v>957</v>
      </c>
    </row>
    <row r="1453" spans="1:31" x14ac:dyDescent="0.25">
      <c r="A1453" t="str">
        <f>B1453&amp;"-"&amp;COUNTIF($B$3:B1453,B1453)</f>
        <v>321-6</v>
      </c>
      <c r="B1453">
        <v>321</v>
      </c>
      <c r="C1453" s="18">
        <f>VLOOKUP(A1453,'ADM Details FY17'!$A$3:$D$3515,4,FALSE)</f>
        <v>44388</v>
      </c>
      <c r="D1453" s="1">
        <f>VLOOKUP(A1453,'ADM Details FY17'!$A$3:$E$3515,5,FALSE)</f>
        <v>2</v>
      </c>
      <c r="E1453" s="1">
        <f>VLOOKUP(A1453,'ADM Details FY17'!$A$3:$F$3515,6,FALSE)</f>
        <v>0</v>
      </c>
      <c r="F1453" s="1">
        <f>VLOOKUP(A1453,'ADM Details FY17'!$A$3:$G$3515,7,FALSE)</f>
        <v>0.95</v>
      </c>
      <c r="G1453" s="1">
        <f>VLOOKUP(A1453,'ADM Details FY17'!$A$3:$H$3515,8,FALSE)</f>
        <v>0</v>
      </c>
      <c r="H1453" s="1">
        <f>VLOOKUP(A1453,'ADM Details FY17'!$A$3:$I$3515,9,FALSE)</f>
        <v>0</v>
      </c>
      <c r="I1453" s="1">
        <f>VLOOKUP(A1453,'ADM Details FY17'!$A$3:$J$3517,10,FALSE)</f>
        <v>0</v>
      </c>
      <c r="J1453" s="1">
        <f>VLOOKUP(A1453,'ADM Details FY17'!$A$3:$K$3515,11,FALSE)</f>
        <v>0</v>
      </c>
      <c r="K1453" s="1">
        <f>VLOOKUP(A1453,'ADM Details FY17'!$A$3:$M$3515,13,FALSE)</f>
        <v>1.79</v>
      </c>
      <c r="L1453" s="1">
        <f>VLOOKUP(A1453,'ADM Details FY17'!$A$3:$O$3515,15,FALSE)</f>
        <v>0</v>
      </c>
      <c r="M1453" s="1">
        <f>VLOOKUP(A1453,'ADM Details FY17'!$A$3:$P$3515,16,FALSE)</f>
        <v>0</v>
      </c>
      <c r="N1453" s="1">
        <f>VLOOKUP(A1453,'ADM Details FY17'!$A$3:$Q$3515,17,FALSE)</f>
        <v>0</v>
      </c>
      <c r="O1453" s="1">
        <f>VLOOKUP(A1453,'ADM Details FY17'!$A$3:$S$3515,19,FALSE)</f>
        <v>0</v>
      </c>
      <c r="P1453" s="1">
        <f>VLOOKUP(A1453,'ADM Details FY17'!$A$3:$U$3515,21,FALSE)</f>
        <v>0</v>
      </c>
      <c r="Q1453" s="1">
        <f>VLOOKUP(A1453,'ADM Details FY17'!$A$3:$V$3515,22,FALSE)</f>
        <v>0</v>
      </c>
      <c r="R1453" s="1">
        <f>VLOOKUP(A1453,'ADM Details FY17'!$A$3:$W$3515,23,FALSE)</f>
        <v>0</v>
      </c>
      <c r="S1453" s="1">
        <f>VLOOKUP(A1453,'ADM Details FY17'!$A$3:$X$3515,24,FALSE)</f>
        <v>0</v>
      </c>
      <c r="T1453" s="1">
        <f>VLOOKUP(A1453,'ADM Details FY17'!$A$3:$Y$3515,25,FALSE)</f>
        <v>0</v>
      </c>
      <c r="U1453" s="1">
        <f>VLOOKUP(A1453,'ADM Details FY17'!$A$3:$AA$3515,27,FALSE)</f>
        <v>0</v>
      </c>
      <c r="V1453" s="1">
        <f>IFERROR(VLOOKUP(C1453,'eindex _tget pp '!$A$4:$E$615,5,FALSE),0)</f>
        <v>0</v>
      </c>
      <c r="W1453" s="31">
        <f>IFERROR(VLOOKUP(C1453,'eindex _tget pp '!$A$4:$F$615,6,FALSE),0)</f>
        <v>0.14820848419999999</v>
      </c>
      <c r="X1453" s="4">
        <f>IFERROR(VLOOKUP(B1453,'eschools 16'!$A$2:$F$25,6,FALSE),1)</f>
        <v>1</v>
      </c>
      <c r="Y1453" s="1">
        <f t="shared" si="110"/>
        <v>0</v>
      </c>
      <c r="Z1453" s="1">
        <f t="shared" si="111"/>
        <v>72.16</v>
      </c>
      <c r="AA1453" s="31">
        <f>IFERROR(VLOOKUP(C1453,'eindex _tget pp '!$A$4:$G$615,7,FALSE),0)</f>
        <v>0.34951396600000001</v>
      </c>
      <c r="AB1453" s="1">
        <f>VLOOKUP(A1453,'ADM Details FY17'!$A$3:$AB$3515,28,FALSE)</f>
        <v>0</v>
      </c>
      <c r="AC1453" s="1">
        <f t="shared" si="112"/>
        <v>0</v>
      </c>
      <c r="AD1453" s="1">
        <f t="shared" si="113"/>
        <v>2</v>
      </c>
      <c r="AE1453" s="1">
        <f t="shared" si="114"/>
        <v>300</v>
      </c>
    </row>
    <row r="1454" spans="1:31" x14ac:dyDescent="0.25">
      <c r="A1454" t="str">
        <f>B1454&amp;"-"&amp;COUNTIF($B$3:B1454,B1454)</f>
        <v>321-7</v>
      </c>
      <c r="B1454">
        <v>321</v>
      </c>
      <c r="C1454" s="18">
        <f>VLOOKUP(A1454,'ADM Details FY17'!$A$3:$D$3515,4,FALSE)</f>
        <v>44537</v>
      </c>
      <c r="D1454" s="1">
        <f>VLOOKUP(A1454,'ADM Details FY17'!$A$3:$E$3515,5,FALSE)</f>
        <v>2</v>
      </c>
      <c r="E1454" s="1">
        <f>VLOOKUP(A1454,'ADM Details FY17'!$A$3:$F$3515,6,FALSE)</f>
        <v>0</v>
      </c>
      <c r="F1454" s="1">
        <f>VLOOKUP(A1454,'ADM Details FY17'!$A$3:$G$3515,7,FALSE)</f>
        <v>0</v>
      </c>
      <c r="G1454" s="1">
        <f>VLOOKUP(A1454,'ADM Details FY17'!$A$3:$H$3515,8,FALSE)</f>
        <v>0</v>
      </c>
      <c r="H1454" s="1">
        <f>VLOOKUP(A1454,'ADM Details FY17'!$A$3:$I$3515,9,FALSE)</f>
        <v>0</v>
      </c>
      <c r="I1454" s="1">
        <f>VLOOKUP(A1454,'ADM Details FY17'!$A$3:$J$3517,10,FALSE)</f>
        <v>0</v>
      </c>
      <c r="J1454" s="1">
        <f>VLOOKUP(A1454,'ADM Details FY17'!$A$3:$K$3515,11,FALSE)</f>
        <v>0</v>
      </c>
      <c r="K1454" s="1">
        <f>VLOOKUP(A1454,'ADM Details FY17'!$A$3:$M$3515,13,FALSE)</f>
        <v>0</v>
      </c>
      <c r="L1454" s="1">
        <f>VLOOKUP(A1454,'ADM Details FY17'!$A$3:$O$3515,15,FALSE)</f>
        <v>0</v>
      </c>
      <c r="M1454" s="1">
        <f>VLOOKUP(A1454,'ADM Details FY17'!$A$3:$P$3515,16,FALSE)</f>
        <v>0</v>
      </c>
      <c r="N1454" s="1">
        <f>VLOOKUP(A1454,'ADM Details FY17'!$A$3:$Q$3515,17,FALSE)</f>
        <v>0</v>
      </c>
      <c r="O1454" s="1">
        <f>VLOOKUP(A1454,'ADM Details FY17'!$A$3:$S$3515,19,FALSE)</f>
        <v>0</v>
      </c>
      <c r="P1454" s="1">
        <f>VLOOKUP(A1454,'ADM Details FY17'!$A$3:$U$3515,21,FALSE)</f>
        <v>0</v>
      </c>
      <c r="Q1454" s="1">
        <f>VLOOKUP(A1454,'ADM Details FY17'!$A$3:$V$3515,22,FALSE)</f>
        <v>0</v>
      </c>
      <c r="R1454" s="1">
        <f>VLOOKUP(A1454,'ADM Details FY17'!$A$3:$W$3515,23,FALSE)</f>
        <v>0</v>
      </c>
      <c r="S1454" s="1">
        <f>VLOOKUP(A1454,'ADM Details FY17'!$A$3:$X$3515,24,FALSE)</f>
        <v>0</v>
      </c>
      <c r="T1454" s="1">
        <f>VLOOKUP(A1454,'ADM Details FY17'!$A$3:$Y$3515,25,FALSE)</f>
        <v>0</v>
      </c>
      <c r="U1454" s="1">
        <f>VLOOKUP(A1454,'ADM Details FY17'!$A$3:$AA$3515,27,FALSE)</f>
        <v>0</v>
      </c>
      <c r="V1454" s="1">
        <f>IFERROR(VLOOKUP(C1454,'eindex _tget pp '!$A$4:$E$615,5,FALSE),0)</f>
        <v>44.790809569609294</v>
      </c>
      <c r="W1454" s="31">
        <f>IFERROR(VLOOKUP(C1454,'eindex _tget pp '!$A$4:$F$615,6,FALSE),0)</f>
        <v>0.30340189629999997</v>
      </c>
      <c r="X1454" s="4">
        <f>IFERROR(VLOOKUP(B1454,'eschools 16'!$A$2:$F$25,6,FALSE),1)</f>
        <v>1</v>
      </c>
      <c r="Y1454" s="1">
        <f t="shared" si="110"/>
        <v>22.4</v>
      </c>
      <c r="Z1454" s="1">
        <f t="shared" si="111"/>
        <v>0</v>
      </c>
      <c r="AA1454" s="31">
        <f>IFERROR(VLOOKUP(C1454,'eindex _tget pp '!$A$4:$G$615,7,FALSE),0)</f>
        <v>0.350595506</v>
      </c>
      <c r="AB1454" s="1">
        <f>VLOOKUP(A1454,'ADM Details FY17'!$A$3:$AB$3515,28,FALSE)</f>
        <v>0</v>
      </c>
      <c r="AC1454" s="1">
        <f t="shared" si="112"/>
        <v>0</v>
      </c>
      <c r="AD1454" s="1">
        <f t="shared" si="113"/>
        <v>2</v>
      </c>
      <c r="AE1454" s="1">
        <f t="shared" si="114"/>
        <v>300</v>
      </c>
    </row>
    <row r="1455" spans="1:31" x14ac:dyDescent="0.25">
      <c r="A1455" t="str">
        <f>B1455&amp;"-"&amp;COUNTIF($B$3:B1455,B1455)</f>
        <v>321-8</v>
      </c>
      <c r="B1455">
        <v>321</v>
      </c>
      <c r="C1455" s="18">
        <f>VLOOKUP(A1455,'ADM Details FY17'!$A$3:$D$3515,4,FALSE)</f>
        <v>44636</v>
      </c>
      <c r="D1455" s="1">
        <f>VLOOKUP(A1455,'ADM Details FY17'!$A$3:$E$3515,5,FALSE)</f>
        <v>18.71</v>
      </c>
      <c r="E1455" s="1">
        <f>VLOOKUP(A1455,'ADM Details FY17'!$A$3:$F$3515,6,FALSE)</f>
        <v>0</v>
      </c>
      <c r="F1455" s="1">
        <f>VLOOKUP(A1455,'ADM Details FY17'!$A$3:$G$3515,7,FALSE)</f>
        <v>0</v>
      </c>
      <c r="G1455" s="1">
        <f>VLOOKUP(A1455,'ADM Details FY17'!$A$3:$H$3515,8,FALSE)</f>
        <v>0</v>
      </c>
      <c r="H1455" s="1">
        <f>VLOOKUP(A1455,'ADM Details FY17'!$A$3:$I$3515,9,FALSE)</f>
        <v>0</v>
      </c>
      <c r="I1455" s="1">
        <f>VLOOKUP(A1455,'ADM Details FY17'!$A$3:$J$3517,10,FALSE)</f>
        <v>0</v>
      </c>
      <c r="J1455" s="1">
        <f>VLOOKUP(A1455,'ADM Details FY17'!$A$3:$K$3515,11,FALSE)</f>
        <v>0</v>
      </c>
      <c r="K1455" s="1">
        <f>VLOOKUP(A1455,'ADM Details FY17'!$A$3:$M$3515,13,FALSE)</f>
        <v>5.75</v>
      </c>
      <c r="L1455" s="1">
        <f>VLOOKUP(A1455,'ADM Details FY17'!$A$3:$O$3515,15,FALSE)</f>
        <v>0</v>
      </c>
      <c r="M1455" s="1">
        <f>VLOOKUP(A1455,'ADM Details FY17'!$A$3:$P$3515,16,FALSE)</f>
        <v>0</v>
      </c>
      <c r="N1455" s="1">
        <f>VLOOKUP(A1455,'ADM Details FY17'!$A$3:$Q$3515,17,FALSE)</f>
        <v>0</v>
      </c>
      <c r="O1455" s="1">
        <f>VLOOKUP(A1455,'ADM Details FY17'!$A$3:$S$3515,19,FALSE)</f>
        <v>0</v>
      </c>
      <c r="P1455" s="1">
        <f>VLOOKUP(A1455,'ADM Details FY17'!$A$3:$U$3515,21,FALSE)</f>
        <v>0</v>
      </c>
      <c r="Q1455" s="1">
        <f>VLOOKUP(A1455,'ADM Details FY17'!$A$3:$V$3515,22,FALSE)</f>
        <v>0</v>
      </c>
      <c r="R1455" s="1">
        <f>VLOOKUP(A1455,'ADM Details FY17'!$A$3:$W$3515,23,FALSE)</f>
        <v>0</v>
      </c>
      <c r="S1455" s="1">
        <f>VLOOKUP(A1455,'ADM Details FY17'!$A$3:$X$3515,24,FALSE)</f>
        <v>0</v>
      </c>
      <c r="T1455" s="1">
        <f>VLOOKUP(A1455,'ADM Details FY17'!$A$3:$Y$3515,25,FALSE)</f>
        <v>0</v>
      </c>
      <c r="U1455" s="1">
        <f>VLOOKUP(A1455,'ADM Details FY17'!$A$3:$AA$3515,27,FALSE)</f>
        <v>0</v>
      </c>
      <c r="V1455" s="1">
        <f>IFERROR(VLOOKUP(C1455,'eindex _tget pp '!$A$4:$E$615,5,FALSE),0)</f>
        <v>43.906157988799308</v>
      </c>
      <c r="W1455" s="31">
        <f>IFERROR(VLOOKUP(C1455,'eindex _tget pp '!$A$4:$F$615,6,FALSE),0)</f>
        <v>1.1094406107999999</v>
      </c>
      <c r="X1455" s="4">
        <f>IFERROR(VLOOKUP(B1455,'eschools 16'!$A$2:$F$25,6,FALSE),1)</f>
        <v>1</v>
      </c>
      <c r="Y1455" s="1">
        <f t="shared" si="110"/>
        <v>205.37</v>
      </c>
      <c r="Z1455" s="1">
        <f t="shared" si="111"/>
        <v>1735.17</v>
      </c>
      <c r="AA1455" s="31">
        <f>IFERROR(VLOOKUP(C1455,'eindex _tget pp '!$A$4:$G$615,7,FALSE),0)</f>
        <v>0.37422767899999998</v>
      </c>
      <c r="AB1455" s="1">
        <f>VLOOKUP(A1455,'ADM Details FY17'!$A$3:$AB$3515,28,FALSE)</f>
        <v>0</v>
      </c>
      <c r="AC1455" s="1">
        <f t="shared" si="112"/>
        <v>0</v>
      </c>
      <c r="AD1455" s="1">
        <f t="shared" si="113"/>
        <v>18.71</v>
      </c>
      <c r="AE1455" s="1">
        <f t="shared" si="114"/>
        <v>2806.5</v>
      </c>
    </row>
    <row r="1456" spans="1:31" x14ac:dyDescent="0.25">
      <c r="A1456" t="str">
        <f>B1456&amp;"-"&amp;COUNTIF($B$3:B1456,B1456)</f>
        <v>321-9</v>
      </c>
      <c r="B1456">
        <v>321</v>
      </c>
      <c r="C1456" s="18">
        <f>VLOOKUP(A1456,'ADM Details FY17'!$A$3:$D$3515,4,FALSE)</f>
        <v>0</v>
      </c>
      <c r="D1456" s="1">
        <f>VLOOKUP(A1456,'ADM Details FY17'!$A$3:$E$3515,5,FALSE)</f>
        <v>0</v>
      </c>
      <c r="E1456" s="1">
        <f>VLOOKUP(A1456,'ADM Details FY17'!$A$3:$F$3515,6,FALSE)</f>
        <v>0</v>
      </c>
      <c r="F1456" s="1">
        <f>VLOOKUP(A1456,'ADM Details FY17'!$A$3:$G$3515,7,FALSE)</f>
        <v>0</v>
      </c>
      <c r="G1456" s="1">
        <f>VLOOKUP(A1456,'ADM Details FY17'!$A$3:$H$3515,8,FALSE)</f>
        <v>0</v>
      </c>
      <c r="H1456" s="1">
        <f>VLOOKUP(A1456,'ADM Details FY17'!$A$3:$I$3515,9,FALSE)</f>
        <v>0</v>
      </c>
      <c r="I1456" s="1">
        <f>VLOOKUP(A1456,'ADM Details FY17'!$A$3:$J$3517,10,FALSE)</f>
        <v>0</v>
      </c>
      <c r="J1456" s="1">
        <f>VLOOKUP(A1456,'ADM Details FY17'!$A$3:$K$3515,11,FALSE)</f>
        <v>0</v>
      </c>
      <c r="K1456" s="1">
        <f>VLOOKUP(A1456,'ADM Details FY17'!$A$3:$M$3515,13,FALSE)</f>
        <v>0</v>
      </c>
      <c r="L1456" s="1">
        <f>VLOOKUP(A1456,'ADM Details FY17'!$A$3:$O$3515,15,FALSE)</f>
        <v>0</v>
      </c>
      <c r="M1456" s="1">
        <f>VLOOKUP(A1456,'ADM Details FY17'!$A$3:$P$3515,16,FALSE)</f>
        <v>0</v>
      </c>
      <c r="N1456" s="1">
        <f>VLOOKUP(A1456,'ADM Details FY17'!$A$3:$Q$3515,17,FALSE)</f>
        <v>0</v>
      </c>
      <c r="O1456" s="1">
        <f>VLOOKUP(A1456,'ADM Details FY17'!$A$3:$S$3515,19,FALSE)</f>
        <v>0</v>
      </c>
      <c r="P1456" s="1">
        <f>VLOOKUP(A1456,'ADM Details FY17'!$A$3:$U$3515,21,FALSE)</f>
        <v>0</v>
      </c>
      <c r="Q1456" s="1">
        <f>VLOOKUP(A1456,'ADM Details FY17'!$A$3:$V$3515,22,FALSE)</f>
        <v>0</v>
      </c>
      <c r="R1456" s="1">
        <f>VLOOKUP(A1456,'ADM Details FY17'!$A$3:$W$3515,23,FALSE)</f>
        <v>0</v>
      </c>
      <c r="S1456" s="1">
        <f>VLOOKUP(A1456,'ADM Details FY17'!$A$3:$X$3515,24,FALSE)</f>
        <v>0</v>
      </c>
      <c r="T1456" s="1">
        <f>VLOOKUP(A1456,'ADM Details FY17'!$A$3:$Y$3515,25,FALSE)</f>
        <v>0</v>
      </c>
      <c r="U1456" s="1">
        <f>VLOOKUP(A1456,'ADM Details FY17'!$A$3:$AA$3515,27,FALSE)</f>
        <v>0</v>
      </c>
      <c r="V1456" s="1">
        <f>IFERROR(VLOOKUP(C1456,'eindex _tget pp '!$A$4:$E$615,5,FALSE),0)</f>
        <v>0</v>
      </c>
      <c r="W1456" s="31">
        <f>IFERROR(VLOOKUP(C1456,'eindex _tget pp '!$A$4:$F$615,6,FALSE),0)</f>
        <v>0</v>
      </c>
      <c r="X1456" s="4">
        <f>IFERROR(VLOOKUP(B1456,'eschools 16'!$A$2:$F$25,6,FALSE),1)</f>
        <v>1</v>
      </c>
      <c r="Y1456" s="1">
        <f t="shared" si="110"/>
        <v>0</v>
      </c>
      <c r="Z1456" s="1">
        <f t="shared" si="111"/>
        <v>0</v>
      </c>
      <c r="AA1456" s="31">
        <f>IFERROR(VLOOKUP(C1456,'eindex _tget pp '!$A$4:$G$615,7,FALSE),0)</f>
        <v>0</v>
      </c>
      <c r="AB1456" s="1">
        <f>VLOOKUP(A1456,'ADM Details FY17'!$A$3:$AB$3515,28,FALSE)</f>
        <v>0</v>
      </c>
      <c r="AC1456" s="1">
        <f t="shared" si="112"/>
        <v>0</v>
      </c>
      <c r="AD1456" s="1">
        <f t="shared" si="113"/>
        <v>0</v>
      </c>
      <c r="AE1456" s="1">
        <f t="shared" si="114"/>
        <v>0</v>
      </c>
    </row>
    <row r="1457" spans="1:31" x14ac:dyDescent="0.25">
      <c r="A1457" t="str">
        <f>B1457&amp;"-"&amp;COUNTIF($B$3:B1457,B1457)</f>
        <v>321-10</v>
      </c>
      <c r="B1457">
        <v>321</v>
      </c>
      <c r="C1457" s="18">
        <f>VLOOKUP(A1457,'ADM Details FY17'!$A$3:$D$3515,4,FALSE)</f>
        <v>0</v>
      </c>
      <c r="D1457" s="1">
        <f>VLOOKUP(A1457,'ADM Details FY17'!$A$3:$E$3515,5,FALSE)</f>
        <v>0</v>
      </c>
      <c r="E1457" s="1">
        <f>VLOOKUP(A1457,'ADM Details FY17'!$A$3:$F$3515,6,FALSE)</f>
        <v>0</v>
      </c>
      <c r="F1457" s="1">
        <f>VLOOKUP(A1457,'ADM Details FY17'!$A$3:$G$3515,7,FALSE)</f>
        <v>0</v>
      </c>
      <c r="G1457" s="1">
        <f>VLOOKUP(A1457,'ADM Details FY17'!$A$3:$H$3515,8,FALSE)</f>
        <v>0</v>
      </c>
      <c r="H1457" s="1">
        <f>VLOOKUP(A1457,'ADM Details FY17'!$A$3:$I$3515,9,FALSE)</f>
        <v>0</v>
      </c>
      <c r="I1457" s="1">
        <f>VLOOKUP(A1457,'ADM Details FY17'!$A$3:$J$3517,10,FALSE)</f>
        <v>0</v>
      </c>
      <c r="J1457" s="1">
        <f>VLOOKUP(A1457,'ADM Details FY17'!$A$3:$K$3515,11,FALSE)</f>
        <v>0</v>
      </c>
      <c r="K1457" s="1">
        <f>VLOOKUP(A1457,'ADM Details FY17'!$A$3:$M$3515,13,FALSE)</f>
        <v>0</v>
      </c>
      <c r="L1457" s="1">
        <f>VLOOKUP(A1457,'ADM Details FY17'!$A$3:$O$3515,15,FALSE)</f>
        <v>0</v>
      </c>
      <c r="M1457" s="1">
        <f>VLOOKUP(A1457,'ADM Details FY17'!$A$3:$P$3515,16,FALSE)</f>
        <v>0</v>
      </c>
      <c r="N1457" s="1">
        <f>VLOOKUP(A1457,'ADM Details FY17'!$A$3:$Q$3515,17,FALSE)</f>
        <v>0</v>
      </c>
      <c r="O1457" s="1">
        <f>VLOOKUP(A1457,'ADM Details FY17'!$A$3:$S$3515,19,FALSE)</f>
        <v>0</v>
      </c>
      <c r="P1457" s="1">
        <f>VLOOKUP(A1457,'ADM Details FY17'!$A$3:$U$3515,21,FALSE)</f>
        <v>0</v>
      </c>
      <c r="Q1457" s="1">
        <f>VLOOKUP(A1457,'ADM Details FY17'!$A$3:$V$3515,22,FALSE)</f>
        <v>0</v>
      </c>
      <c r="R1457" s="1">
        <f>VLOOKUP(A1457,'ADM Details FY17'!$A$3:$W$3515,23,FALSE)</f>
        <v>0</v>
      </c>
      <c r="S1457" s="1">
        <f>VLOOKUP(A1457,'ADM Details FY17'!$A$3:$X$3515,24,FALSE)</f>
        <v>0</v>
      </c>
      <c r="T1457" s="1">
        <f>VLOOKUP(A1457,'ADM Details FY17'!$A$3:$Y$3515,25,FALSE)</f>
        <v>0</v>
      </c>
      <c r="U1457" s="1">
        <f>VLOOKUP(A1457,'ADM Details FY17'!$A$3:$AA$3515,27,FALSE)</f>
        <v>0</v>
      </c>
      <c r="V1457" s="1">
        <f>IFERROR(VLOOKUP(C1457,'eindex _tget pp '!$A$4:$E$615,5,FALSE),0)</f>
        <v>0</v>
      </c>
      <c r="W1457" s="31">
        <f>IFERROR(VLOOKUP(C1457,'eindex _tget pp '!$A$4:$F$615,6,FALSE),0)</f>
        <v>0</v>
      </c>
      <c r="X1457" s="4">
        <f>IFERROR(VLOOKUP(B1457,'eschools 16'!$A$2:$F$25,6,FALSE),1)</f>
        <v>1</v>
      </c>
      <c r="Y1457" s="1">
        <f t="shared" si="110"/>
        <v>0</v>
      </c>
      <c r="Z1457" s="1">
        <f t="shared" si="111"/>
        <v>0</v>
      </c>
      <c r="AA1457" s="31">
        <f>IFERROR(VLOOKUP(C1457,'eindex _tget pp '!$A$4:$G$615,7,FALSE),0)</f>
        <v>0</v>
      </c>
      <c r="AB1457" s="1">
        <f>VLOOKUP(A1457,'ADM Details FY17'!$A$3:$AB$3515,28,FALSE)</f>
        <v>0</v>
      </c>
      <c r="AC1457" s="1">
        <f t="shared" si="112"/>
        <v>0</v>
      </c>
      <c r="AD1457" s="1">
        <f t="shared" si="113"/>
        <v>0</v>
      </c>
      <c r="AE1457" s="1">
        <f t="shared" si="114"/>
        <v>0</v>
      </c>
    </row>
    <row r="1458" spans="1:31" x14ac:dyDescent="0.25">
      <c r="A1458" t="str">
        <f>B1458&amp;"-"&amp;COUNTIF($B$3:B1458,B1458)</f>
        <v>321-11</v>
      </c>
      <c r="B1458">
        <v>321</v>
      </c>
      <c r="C1458" s="18">
        <f>VLOOKUP(A1458,'ADM Details FY17'!$A$3:$D$3515,4,FALSE)</f>
        <v>0</v>
      </c>
      <c r="D1458" s="1">
        <f>VLOOKUP(A1458,'ADM Details FY17'!$A$3:$E$3515,5,FALSE)</f>
        <v>0</v>
      </c>
      <c r="E1458" s="1">
        <f>VLOOKUP(A1458,'ADM Details FY17'!$A$3:$F$3515,6,FALSE)</f>
        <v>0</v>
      </c>
      <c r="F1458" s="1">
        <f>VLOOKUP(A1458,'ADM Details FY17'!$A$3:$G$3515,7,FALSE)</f>
        <v>0</v>
      </c>
      <c r="G1458" s="1">
        <f>VLOOKUP(A1458,'ADM Details FY17'!$A$3:$H$3515,8,FALSE)</f>
        <v>0</v>
      </c>
      <c r="H1458" s="1">
        <f>VLOOKUP(A1458,'ADM Details FY17'!$A$3:$I$3515,9,FALSE)</f>
        <v>0</v>
      </c>
      <c r="I1458" s="1">
        <f>VLOOKUP(A1458,'ADM Details FY17'!$A$3:$J$3517,10,FALSE)</f>
        <v>0</v>
      </c>
      <c r="J1458" s="1">
        <f>VLOOKUP(A1458,'ADM Details FY17'!$A$3:$K$3515,11,FALSE)</f>
        <v>0</v>
      </c>
      <c r="K1458" s="1">
        <f>VLOOKUP(A1458,'ADM Details FY17'!$A$3:$M$3515,13,FALSE)</f>
        <v>0</v>
      </c>
      <c r="L1458" s="1">
        <f>VLOOKUP(A1458,'ADM Details FY17'!$A$3:$O$3515,15,FALSE)</f>
        <v>0</v>
      </c>
      <c r="M1458" s="1">
        <f>VLOOKUP(A1458,'ADM Details FY17'!$A$3:$P$3515,16,FALSE)</f>
        <v>0</v>
      </c>
      <c r="N1458" s="1">
        <f>VLOOKUP(A1458,'ADM Details FY17'!$A$3:$Q$3515,17,FALSE)</f>
        <v>0</v>
      </c>
      <c r="O1458" s="1">
        <f>VLOOKUP(A1458,'ADM Details FY17'!$A$3:$S$3515,19,FALSE)</f>
        <v>0</v>
      </c>
      <c r="P1458" s="1">
        <f>VLOOKUP(A1458,'ADM Details FY17'!$A$3:$U$3515,21,FALSE)</f>
        <v>0</v>
      </c>
      <c r="Q1458" s="1">
        <f>VLOOKUP(A1458,'ADM Details FY17'!$A$3:$V$3515,22,FALSE)</f>
        <v>0</v>
      </c>
      <c r="R1458" s="1">
        <f>VLOOKUP(A1458,'ADM Details FY17'!$A$3:$W$3515,23,FALSE)</f>
        <v>0</v>
      </c>
      <c r="S1458" s="1">
        <f>VLOOKUP(A1458,'ADM Details FY17'!$A$3:$X$3515,24,FALSE)</f>
        <v>0</v>
      </c>
      <c r="T1458" s="1">
        <f>VLOOKUP(A1458,'ADM Details FY17'!$A$3:$Y$3515,25,FALSE)</f>
        <v>0</v>
      </c>
      <c r="U1458" s="1">
        <f>VLOOKUP(A1458,'ADM Details FY17'!$A$3:$AA$3515,27,FALSE)</f>
        <v>0</v>
      </c>
      <c r="V1458" s="1">
        <f>IFERROR(VLOOKUP(C1458,'eindex _tget pp '!$A$4:$E$615,5,FALSE),0)</f>
        <v>0</v>
      </c>
      <c r="W1458" s="31">
        <f>IFERROR(VLOOKUP(C1458,'eindex _tget pp '!$A$4:$F$615,6,FALSE),0)</f>
        <v>0</v>
      </c>
      <c r="X1458" s="4">
        <f>IFERROR(VLOOKUP(B1458,'eschools 16'!$A$2:$F$25,6,FALSE),1)</f>
        <v>1</v>
      </c>
      <c r="Y1458" s="1">
        <f t="shared" si="110"/>
        <v>0</v>
      </c>
      <c r="Z1458" s="1">
        <f t="shared" si="111"/>
        <v>0</v>
      </c>
      <c r="AA1458" s="31">
        <f>IFERROR(VLOOKUP(C1458,'eindex _tget pp '!$A$4:$G$615,7,FALSE),0)</f>
        <v>0</v>
      </c>
      <c r="AB1458" s="1">
        <f>VLOOKUP(A1458,'ADM Details FY17'!$A$3:$AB$3515,28,FALSE)</f>
        <v>0</v>
      </c>
      <c r="AC1458" s="1">
        <f t="shared" si="112"/>
        <v>0</v>
      </c>
      <c r="AD1458" s="1">
        <f t="shared" si="113"/>
        <v>0</v>
      </c>
      <c r="AE1458" s="1">
        <f t="shared" si="114"/>
        <v>0</v>
      </c>
    </row>
    <row r="1459" spans="1:31" x14ac:dyDescent="0.25">
      <c r="A1459" t="str">
        <f>B1459&amp;"-"&amp;COUNTIF($B$3:B1459,B1459)</f>
        <v>321-12</v>
      </c>
      <c r="B1459">
        <v>321</v>
      </c>
      <c r="C1459" s="18">
        <f>VLOOKUP(A1459,'ADM Details FY17'!$A$3:$D$3515,4,FALSE)</f>
        <v>0</v>
      </c>
      <c r="D1459" s="1">
        <f>VLOOKUP(A1459,'ADM Details FY17'!$A$3:$E$3515,5,FALSE)</f>
        <v>0</v>
      </c>
      <c r="E1459" s="1">
        <f>VLOOKUP(A1459,'ADM Details FY17'!$A$3:$F$3515,6,FALSE)</f>
        <v>0</v>
      </c>
      <c r="F1459" s="1">
        <f>VLOOKUP(A1459,'ADM Details FY17'!$A$3:$G$3515,7,FALSE)</f>
        <v>0</v>
      </c>
      <c r="G1459" s="1">
        <f>VLOOKUP(A1459,'ADM Details FY17'!$A$3:$H$3515,8,FALSE)</f>
        <v>0</v>
      </c>
      <c r="H1459" s="1">
        <f>VLOOKUP(A1459,'ADM Details FY17'!$A$3:$I$3515,9,FALSE)</f>
        <v>0</v>
      </c>
      <c r="I1459" s="1">
        <f>VLOOKUP(A1459,'ADM Details FY17'!$A$3:$J$3517,10,FALSE)</f>
        <v>0</v>
      </c>
      <c r="J1459" s="1">
        <f>VLOOKUP(A1459,'ADM Details FY17'!$A$3:$K$3515,11,FALSE)</f>
        <v>0</v>
      </c>
      <c r="K1459" s="1">
        <f>VLOOKUP(A1459,'ADM Details FY17'!$A$3:$M$3515,13,FALSE)</f>
        <v>0</v>
      </c>
      <c r="L1459" s="1">
        <f>VLOOKUP(A1459,'ADM Details FY17'!$A$3:$O$3515,15,FALSE)</f>
        <v>0</v>
      </c>
      <c r="M1459" s="1">
        <f>VLOOKUP(A1459,'ADM Details FY17'!$A$3:$P$3515,16,FALSE)</f>
        <v>0</v>
      </c>
      <c r="N1459" s="1">
        <f>VLOOKUP(A1459,'ADM Details FY17'!$A$3:$Q$3515,17,FALSE)</f>
        <v>0</v>
      </c>
      <c r="O1459" s="1">
        <f>VLOOKUP(A1459,'ADM Details FY17'!$A$3:$S$3515,19,FALSE)</f>
        <v>0</v>
      </c>
      <c r="P1459" s="1">
        <f>VLOOKUP(A1459,'ADM Details FY17'!$A$3:$U$3515,21,FALSE)</f>
        <v>0</v>
      </c>
      <c r="Q1459" s="1">
        <f>VLOOKUP(A1459,'ADM Details FY17'!$A$3:$V$3515,22,FALSE)</f>
        <v>0</v>
      </c>
      <c r="R1459" s="1">
        <f>VLOOKUP(A1459,'ADM Details FY17'!$A$3:$W$3515,23,FALSE)</f>
        <v>0</v>
      </c>
      <c r="S1459" s="1">
        <f>VLOOKUP(A1459,'ADM Details FY17'!$A$3:$X$3515,24,FALSE)</f>
        <v>0</v>
      </c>
      <c r="T1459" s="1">
        <f>VLOOKUP(A1459,'ADM Details FY17'!$A$3:$Y$3515,25,FALSE)</f>
        <v>0</v>
      </c>
      <c r="U1459" s="1">
        <f>VLOOKUP(A1459,'ADM Details FY17'!$A$3:$AA$3515,27,FALSE)</f>
        <v>0</v>
      </c>
      <c r="V1459" s="1">
        <f>IFERROR(VLOOKUP(C1459,'eindex _tget pp '!$A$4:$E$615,5,FALSE),0)</f>
        <v>0</v>
      </c>
      <c r="W1459" s="31">
        <f>IFERROR(VLOOKUP(C1459,'eindex _tget pp '!$A$4:$F$615,6,FALSE),0)</f>
        <v>0</v>
      </c>
      <c r="X1459" s="4">
        <f>IFERROR(VLOOKUP(B1459,'eschools 16'!$A$2:$F$25,6,FALSE),1)</f>
        <v>1</v>
      </c>
      <c r="Y1459" s="1">
        <f t="shared" si="110"/>
        <v>0</v>
      </c>
      <c r="Z1459" s="1">
        <f t="shared" si="111"/>
        <v>0</v>
      </c>
      <c r="AA1459" s="31">
        <f>IFERROR(VLOOKUP(C1459,'eindex _tget pp '!$A$4:$G$615,7,FALSE),0)</f>
        <v>0</v>
      </c>
      <c r="AB1459" s="1">
        <f>VLOOKUP(A1459,'ADM Details FY17'!$A$3:$AB$3515,28,FALSE)</f>
        <v>0</v>
      </c>
      <c r="AC1459" s="1">
        <f t="shared" si="112"/>
        <v>0</v>
      </c>
      <c r="AD1459" s="1">
        <f t="shared" si="113"/>
        <v>0</v>
      </c>
      <c r="AE1459" s="1">
        <f t="shared" si="114"/>
        <v>0</v>
      </c>
    </row>
    <row r="1460" spans="1:31" x14ac:dyDescent="0.25">
      <c r="A1460" t="str">
        <f>B1460&amp;"-"&amp;COUNTIF($B$3:B1460,B1460)</f>
        <v>321-13</v>
      </c>
      <c r="B1460">
        <v>321</v>
      </c>
      <c r="C1460" s="18">
        <f>VLOOKUP(A1460,'ADM Details FY17'!$A$3:$D$3515,4,FALSE)</f>
        <v>0</v>
      </c>
      <c r="D1460" s="1">
        <f>VLOOKUP(A1460,'ADM Details FY17'!$A$3:$E$3515,5,FALSE)</f>
        <v>0</v>
      </c>
      <c r="E1460" s="1">
        <f>VLOOKUP(A1460,'ADM Details FY17'!$A$3:$F$3515,6,FALSE)</f>
        <v>0</v>
      </c>
      <c r="F1460" s="1">
        <f>VLOOKUP(A1460,'ADM Details FY17'!$A$3:$G$3515,7,FALSE)</f>
        <v>0</v>
      </c>
      <c r="G1460" s="1">
        <f>VLOOKUP(A1460,'ADM Details FY17'!$A$3:$H$3515,8,FALSE)</f>
        <v>0</v>
      </c>
      <c r="H1460" s="1">
        <f>VLOOKUP(A1460,'ADM Details FY17'!$A$3:$I$3515,9,FALSE)</f>
        <v>0</v>
      </c>
      <c r="I1460" s="1">
        <f>VLOOKUP(A1460,'ADM Details FY17'!$A$3:$J$3517,10,FALSE)</f>
        <v>0</v>
      </c>
      <c r="J1460" s="1">
        <f>VLOOKUP(A1460,'ADM Details FY17'!$A$3:$K$3515,11,FALSE)</f>
        <v>0</v>
      </c>
      <c r="K1460" s="1">
        <f>VLOOKUP(A1460,'ADM Details FY17'!$A$3:$M$3515,13,FALSE)</f>
        <v>0</v>
      </c>
      <c r="L1460" s="1">
        <f>VLOOKUP(A1460,'ADM Details FY17'!$A$3:$O$3515,15,FALSE)</f>
        <v>0</v>
      </c>
      <c r="M1460" s="1">
        <f>VLOOKUP(A1460,'ADM Details FY17'!$A$3:$P$3515,16,FALSE)</f>
        <v>0</v>
      </c>
      <c r="N1460" s="1">
        <f>VLOOKUP(A1460,'ADM Details FY17'!$A$3:$Q$3515,17,FALSE)</f>
        <v>0</v>
      </c>
      <c r="O1460" s="1">
        <f>VLOOKUP(A1460,'ADM Details FY17'!$A$3:$S$3515,19,FALSE)</f>
        <v>0</v>
      </c>
      <c r="P1460" s="1">
        <f>VLOOKUP(A1460,'ADM Details FY17'!$A$3:$U$3515,21,FALSE)</f>
        <v>0</v>
      </c>
      <c r="Q1460" s="1">
        <f>VLOOKUP(A1460,'ADM Details FY17'!$A$3:$V$3515,22,FALSE)</f>
        <v>0</v>
      </c>
      <c r="R1460" s="1">
        <f>VLOOKUP(A1460,'ADM Details FY17'!$A$3:$W$3515,23,FALSE)</f>
        <v>0</v>
      </c>
      <c r="S1460" s="1">
        <f>VLOOKUP(A1460,'ADM Details FY17'!$A$3:$X$3515,24,FALSE)</f>
        <v>0</v>
      </c>
      <c r="T1460" s="1">
        <f>VLOOKUP(A1460,'ADM Details FY17'!$A$3:$Y$3515,25,FALSE)</f>
        <v>0</v>
      </c>
      <c r="U1460" s="1">
        <f>VLOOKUP(A1460,'ADM Details FY17'!$A$3:$AA$3515,27,FALSE)</f>
        <v>0</v>
      </c>
      <c r="V1460" s="1">
        <f>IFERROR(VLOOKUP(C1460,'eindex _tget pp '!$A$4:$E$615,5,FALSE),0)</f>
        <v>0</v>
      </c>
      <c r="W1460" s="31">
        <f>IFERROR(VLOOKUP(C1460,'eindex _tget pp '!$A$4:$F$615,6,FALSE),0)</f>
        <v>0</v>
      </c>
      <c r="X1460" s="4">
        <f>IFERROR(VLOOKUP(B1460,'eschools 16'!$A$2:$F$25,6,FALSE),1)</f>
        <v>1</v>
      </c>
      <c r="Y1460" s="1">
        <f t="shared" si="110"/>
        <v>0</v>
      </c>
      <c r="Z1460" s="1">
        <f t="shared" si="111"/>
        <v>0</v>
      </c>
      <c r="AA1460" s="31">
        <f>IFERROR(VLOOKUP(C1460,'eindex _tget pp '!$A$4:$G$615,7,FALSE),0)</f>
        <v>0</v>
      </c>
      <c r="AB1460" s="1">
        <f>VLOOKUP(A1460,'ADM Details FY17'!$A$3:$AB$3515,28,FALSE)</f>
        <v>0</v>
      </c>
      <c r="AC1460" s="1">
        <f t="shared" si="112"/>
        <v>0</v>
      </c>
      <c r="AD1460" s="1">
        <f t="shared" si="113"/>
        <v>0</v>
      </c>
      <c r="AE1460" s="1">
        <f t="shared" si="114"/>
        <v>0</v>
      </c>
    </row>
    <row r="1461" spans="1:31" x14ac:dyDescent="0.25">
      <c r="A1461" t="str">
        <f>B1461&amp;"-"&amp;COUNTIF($B$3:B1461,B1461)</f>
        <v>321-14</v>
      </c>
      <c r="B1461">
        <v>321</v>
      </c>
      <c r="C1461" s="18">
        <f>VLOOKUP(A1461,'ADM Details FY17'!$A$3:$D$3515,4,FALSE)</f>
        <v>0</v>
      </c>
      <c r="D1461" s="1">
        <f>VLOOKUP(A1461,'ADM Details FY17'!$A$3:$E$3515,5,FALSE)</f>
        <v>0</v>
      </c>
      <c r="E1461" s="1">
        <f>VLOOKUP(A1461,'ADM Details FY17'!$A$3:$F$3515,6,FALSE)</f>
        <v>0</v>
      </c>
      <c r="F1461" s="1">
        <f>VLOOKUP(A1461,'ADM Details FY17'!$A$3:$G$3515,7,FALSE)</f>
        <v>0</v>
      </c>
      <c r="G1461" s="1">
        <f>VLOOKUP(A1461,'ADM Details FY17'!$A$3:$H$3515,8,FALSE)</f>
        <v>0</v>
      </c>
      <c r="H1461" s="1">
        <f>VLOOKUP(A1461,'ADM Details FY17'!$A$3:$I$3515,9,FALSE)</f>
        <v>0</v>
      </c>
      <c r="I1461" s="1">
        <f>VLOOKUP(A1461,'ADM Details FY17'!$A$3:$J$3517,10,FALSE)</f>
        <v>0</v>
      </c>
      <c r="J1461" s="1">
        <f>VLOOKUP(A1461,'ADM Details FY17'!$A$3:$K$3515,11,FALSE)</f>
        <v>0</v>
      </c>
      <c r="K1461" s="1">
        <f>VLOOKUP(A1461,'ADM Details FY17'!$A$3:$M$3515,13,FALSE)</f>
        <v>0</v>
      </c>
      <c r="L1461" s="1">
        <f>VLOOKUP(A1461,'ADM Details FY17'!$A$3:$O$3515,15,FALSE)</f>
        <v>0</v>
      </c>
      <c r="M1461" s="1">
        <f>VLOOKUP(A1461,'ADM Details FY17'!$A$3:$P$3515,16,FALSE)</f>
        <v>0</v>
      </c>
      <c r="N1461" s="1">
        <f>VLOOKUP(A1461,'ADM Details FY17'!$A$3:$Q$3515,17,FALSE)</f>
        <v>0</v>
      </c>
      <c r="O1461" s="1">
        <f>VLOOKUP(A1461,'ADM Details FY17'!$A$3:$S$3515,19,FALSE)</f>
        <v>0</v>
      </c>
      <c r="P1461" s="1">
        <f>VLOOKUP(A1461,'ADM Details FY17'!$A$3:$U$3515,21,FALSE)</f>
        <v>0</v>
      </c>
      <c r="Q1461" s="1">
        <f>VLOOKUP(A1461,'ADM Details FY17'!$A$3:$V$3515,22,FALSE)</f>
        <v>0</v>
      </c>
      <c r="R1461" s="1">
        <f>VLOOKUP(A1461,'ADM Details FY17'!$A$3:$W$3515,23,FALSE)</f>
        <v>0</v>
      </c>
      <c r="S1461" s="1">
        <f>VLOOKUP(A1461,'ADM Details FY17'!$A$3:$X$3515,24,FALSE)</f>
        <v>0</v>
      </c>
      <c r="T1461" s="1">
        <f>VLOOKUP(A1461,'ADM Details FY17'!$A$3:$Y$3515,25,FALSE)</f>
        <v>0</v>
      </c>
      <c r="U1461" s="1">
        <f>VLOOKUP(A1461,'ADM Details FY17'!$A$3:$AA$3515,27,FALSE)</f>
        <v>0</v>
      </c>
      <c r="V1461" s="1">
        <f>IFERROR(VLOOKUP(C1461,'eindex _tget pp '!$A$4:$E$615,5,FALSE),0)</f>
        <v>0</v>
      </c>
      <c r="W1461" s="31">
        <f>IFERROR(VLOOKUP(C1461,'eindex _tget pp '!$A$4:$F$615,6,FALSE),0)</f>
        <v>0</v>
      </c>
      <c r="X1461" s="4">
        <f>IFERROR(VLOOKUP(B1461,'eschools 16'!$A$2:$F$25,6,FALSE),1)</f>
        <v>1</v>
      </c>
      <c r="Y1461" s="1">
        <f t="shared" si="110"/>
        <v>0</v>
      </c>
      <c r="Z1461" s="1">
        <f t="shared" si="111"/>
        <v>0</v>
      </c>
      <c r="AA1461" s="31">
        <f>IFERROR(VLOOKUP(C1461,'eindex _tget pp '!$A$4:$G$615,7,FALSE),0)</f>
        <v>0</v>
      </c>
      <c r="AB1461" s="1">
        <f>VLOOKUP(A1461,'ADM Details FY17'!$A$3:$AB$3515,28,FALSE)</f>
        <v>0</v>
      </c>
      <c r="AC1461" s="1">
        <f t="shared" si="112"/>
        <v>0</v>
      </c>
      <c r="AD1461" s="1">
        <f t="shared" si="113"/>
        <v>0</v>
      </c>
      <c r="AE1461" s="1">
        <f t="shared" si="114"/>
        <v>0</v>
      </c>
    </row>
    <row r="1462" spans="1:31" x14ac:dyDescent="0.25">
      <c r="A1462" t="str">
        <f>B1462&amp;"-"&amp;COUNTIF($B$3:B1462,B1462)</f>
        <v>321-15</v>
      </c>
      <c r="B1462">
        <v>321</v>
      </c>
      <c r="C1462" s="18">
        <f>VLOOKUP(A1462,'ADM Details FY17'!$A$3:$D$3515,4,FALSE)</f>
        <v>0</v>
      </c>
      <c r="D1462" s="1">
        <f>VLOOKUP(A1462,'ADM Details FY17'!$A$3:$E$3515,5,FALSE)</f>
        <v>0</v>
      </c>
      <c r="E1462" s="1">
        <f>VLOOKUP(A1462,'ADM Details FY17'!$A$3:$F$3515,6,FALSE)</f>
        <v>0</v>
      </c>
      <c r="F1462" s="1">
        <f>VLOOKUP(A1462,'ADM Details FY17'!$A$3:$G$3515,7,FALSE)</f>
        <v>0</v>
      </c>
      <c r="G1462" s="1">
        <f>VLOOKUP(A1462,'ADM Details FY17'!$A$3:$H$3515,8,FALSE)</f>
        <v>0</v>
      </c>
      <c r="H1462" s="1">
        <f>VLOOKUP(A1462,'ADM Details FY17'!$A$3:$I$3515,9,FALSE)</f>
        <v>0</v>
      </c>
      <c r="I1462" s="1">
        <f>VLOOKUP(A1462,'ADM Details FY17'!$A$3:$J$3517,10,FALSE)</f>
        <v>0</v>
      </c>
      <c r="J1462" s="1">
        <f>VLOOKUP(A1462,'ADM Details FY17'!$A$3:$K$3515,11,FALSE)</f>
        <v>0</v>
      </c>
      <c r="K1462" s="1">
        <f>VLOOKUP(A1462,'ADM Details FY17'!$A$3:$M$3515,13,FALSE)</f>
        <v>0</v>
      </c>
      <c r="L1462" s="1">
        <f>VLOOKUP(A1462,'ADM Details FY17'!$A$3:$O$3515,15,FALSE)</f>
        <v>0</v>
      </c>
      <c r="M1462" s="1">
        <f>VLOOKUP(A1462,'ADM Details FY17'!$A$3:$P$3515,16,FALSE)</f>
        <v>0</v>
      </c>
      <c r="N1462" s="1">
        <f>VLOOKUP(A1462,'ADM Details FY17'!$A$3:$Q$3515,17,FALSE)</f>
        <v>0</v>
      </c>
      <c r="O1462" s="1">
        <f>VLOOKUP(A1462,'ADM Details FY17'!$A$3:$S$3515,19,FALSE)</f>
        <v>0</v>
      </c>
      <c r="P1462" s="1">
        <f>VLOOKUP(A1462,'ADM Details FY17'!$A$3:$U$3515,21,FALSE)</f>
        <v>0</v>
      </c>
      <c r="Q1462" s="1">
        <f>VLOOKUP(A1462,'ADM Details FY17'!$A$3:$V$3515,22,FALSE)</f>
        <v>0</v>
      </c>
      <c r="R1462" s="1">
        <f>VLOOKUP(A1462,'ADM Details FY17'!$A$3:$W$3515,23,FALSE)</f>
        <v>0</v>
      </c>
      <c r="S1462" s="1">
        <f>VLOOKUP(A1462,'ADM Details FY17'!$A$3:$X$3515,24,FALSE)</f>
        <v>0</v>
      </c>
      <c r="T1462" s="1">
        <f>VLOOKUP(A1462,'ADM Details FY17'!$A$3:$Y$3515,25,FALSE)</f>
        <v>0</v>
      </c>
      <c r="U1462" s="1">
        <f>VLOOKUP(A1462,'ADM Details FY17'!$A$3:$AA$3515,27,FALSE)</f>
        <v>0</v>
      </c>
      <c r="V1462" s="1">
        <f>IFERROR(VLOOKUP(C1462,'eindex _tget pp '!$A$4:$E$615,5,FALSE),0)</f>
        <v>0</v>
      </c>
      <c r="W1462" s="31">
        <f>IFERROR(VLOOKUP(C1462,'eindex _tget pp '!$A$4:$F$615,6,FALSE),0)</f>
        <v>0</v>
      </c>
      <c r="X1462" s="4">
        <f>IFERROR(VLOOKUP(B1462,'eschools 16'!$A$2:$F$25,6,FALSE),1)</f>
        <v>1</v>
      </c>
      <c r="Y1462" s="1">
        <f t="shared" si="110"/>
        <v>0</v>
      </c>
      <c r="Z1462" s="1">
        <f t="shared" si="111"/>
        <v>0</v>
      </c>
      <c r="AA1462" s="31">
        <f>IFERROR(VLOOKUP(C1462,'eindex _tget pp '!$A$4:$G$615,7,FALSE),0)</f>
        <v>0</v>
      </c>
      <c r="AB1462" s="1">
        <f>VLOOKUP(A1462,'ADM Details FY17'!$A$3:$AB$3515,28,FALSE)</f>
        <v>0</v>
      </c>
      <c r="AC1462" s="1">
        <f t="shared" si="112"/>
        <v>0</v>
      </c>
      <c r="AD1462" s="1">
        <f t="shared" si="113"/>
        <v>0</v>
      </c>
      <c r="AE1462" s="1">
        <f t="shared" si="114"/>
        <v>0</v>
      </c>
    </row>
    <row r="1463" spans="1:31" x14ac:dyDescent="0.25">
      <c r="A1463" t="str">
        <f>B1463&amp;"-"&amp;COUNTIF($B$3:B1463,B1463)</f>
        <v>321-16</v>
      </c>
      <c r="B1463">
        <v>321</v>
      </c>
      <c r="C1463" s="18">
        <f>VLOOKUP(A1463,'ADM Details FY17'!$A$3:$D$3515,4,FALSE)</f>
        <v>0</v>
      </c>
      <c r="D1463" s="1">
        <f>VLOOKUP(A1463,'ADM Details FY17'!$A$3:$E$3515,5,FALSE)</f>
        <v>0</v>
      </c>
      <c r="E1463" s="1">
        <f>VLOOKUP(A1463,'ADM Details FY17'!$A$3:$F$3515,6,FALSE)</f>
        <v>0</v>
      </c>
      <c r="F1463" s="1">
        <f>VLOOKUP(A1463,'ADM Details FY17'!$A$3:$G$3515,7,FALSE)</f>
        <v>0</v>
      </c>
      <c r="G1463" s="1">
        <f>VLOOKUP(A1463,'ADM Details FY17'!$A$3:$H$3515,8,FALSE)</f>
        <v>0</v>
      </c>
      <c r="H1463" s="1">
        <f>VLOOKUP(A1463,'ADM Details FY17'!$A$3:$I$3515,9,FALSE)</f>
        <v>0</v>
      </c>
      <c r="I1463" s="1">
        <f>VLOOKUP(A1463,'ADM Details FY17'!$A$3:$J$3517,10,FALSE)</f>
        <v>0</v>
      </c>
      <c r="J1463" s="1">
        <f>VLOOKUP(A1463,'ADM Details FY17'!$A$3:$K$3515,11,FALSE)</f>
        <v>0</v>
      </c>
      <c r="K1463" s="1">
        <f>VLOOKUP(A1463,'ADM Details FY17'!$A$3:$M$3515,13,FALSE)</f>
        <v>0</v>
      </c>
      <c r="L1463" s="1">
        <f>VLOOKUP(A1463,'ADM Details FY17'!$A$3:$O$3515,15,FALSE)</f>
        <v>0</v>
      </c>
      <c r="M1463" s="1">
        <f>VLOOKUP(A1463,'ADM Details FY17'!$A$3:$P$3515,16,FALSE)</f>
        <v>0</v>
      </c>
      <c r="N1463" s="1">
        <f>VLOOKUP(A1463,'ADM Details FY17'!$A$3:$Q$3515,17,FALSE)</f>
        <v>0</v>
      </c>
      <c r="O1463" s="1">
        <f>VLOOKUP(A1463,'ADM Details FY17'!$A$3:$S$3515,19,FALSE)</f>
        <v>0</v>
      </c>
      <c r="P1463" s="1">
        <f>VLOOKUP(A1463,'ADM Details FY17'!$A$3:$U$3515,21,FALSE)</f>
        <v>0</v>
      </c>
      <c r="Q1463" s="1">
        <f>VLOOKUP(A1463,'ADM Details FY17'!$A$3:$V$3515,22,FALSE)</f>
        <v>0</v>
      </c>
      <c r="R1463" s="1">
        <f>VLOOKUP(A1463,'ADM Details FY17'!$A$3:$W$3515,23,FALSE)</f>
        <v>0</v>
      </c>
      <c r="S1463" s="1">
        <f>VLOOKUP(A1463,'ADM Details FY17'!$A$3:$X$3515,24,FALSE)</f>
        <v>0</v>
      </c>
      <c r="T1463" s="1">
        <f>VLOOKUP(A1463,'ADM Details FY17'!$A$3:$Y$3515,25,FALSE)</f>
        <v>0</v>
      </c>
      <c r="U1463" s="1">
        <f>VLOOKUP(A1463,'ADM Details FY17'!$A$3:$AA$3515,27,FALSE)</f>
        <v>0</v>
      </c>
      <c r="V1463" s="1">
        <f>IFERROR(VLOOKUP(C1463,'eindex _tget pp '!$A$4:$E$615,5,FALSE),0)</f>
        <v>0</v>
      </c>
      <c r="W1463" s="31">
        <f>IFERROR(VLOOKUP(C1463,'eindex _tget pp '!$A$4:$F$615,6,FALSE),0)</f>
        <v>0</v>
      </c>
      <c r="X1463" s="4">
        <f>IFERROR(VLOOKUP(B1463,'eschools 16'!$A$2:$F$25,6,FALSE),1)</f>
        <v>1</v>
      </c>
      <c r="Y1463" s="1">
        <f t="shared" si="110"/>
        <v>0</v>
      </c>
      <c r="Z1463" s="1">
        <f t="shared" si="111"/>
        <v>0</v>
      </c>
      <c r="AA1463" s="31">
        <f>IFERROR(VLOOKUP(C1463,'eindex _tget pp '!$A$4:$G$615,7,FALSE),0)</f>
        <v>0</v>
      </c>
      <c r="AB1463" s="1">
        <f>VLOOKUP(A1463,'ADM Details FY17'!$A$3:$AB$3515,28,FALSE)</f>
        <v>0</v>
      </c>
      <c r="AC1463" s="1">
        <f t="shared" si="112"/>
        <v>0</v>
      </c>
      <c r="AD1463" s="1">
        <f t="shared" si="113"/>
        <v>0</v>
      </c>
      <c r="AE1463" s="1">
        <f t="shared" si="114"/>
        <v>0</v>
      </c>
    </row>
    <row r="1464" spans="1:31" x14ac:dyDescent="0.25">
      <c r="A1464" t="str">
        <f>B1464&amp;"-"&amp;COUNTIF($B$3:B1464,B1464)</f>
        <v>338-1</v>
      </c>
      <c r="B1464">
        <v>338</v>
      </c>
      <c r="C1464" s="18">
        <f>VLOOKUP(A1464,'ADM Details FY17'!$A$3:$D$3515,4,FALSE)</f>
        <v>43802</v>
      </c>
      <c r="D1464" s="1">
        <f>VLOOKUP(A1464,'ADM Details FY17'!$A$3:$E$3515,5,FALSE)</f>
        <v>1</v>
      </c>
      <c r="E1464" s="1">
        <f>VLOOKUP(A1464,'ADM Details FY17'!$A$3:$F$3515,6,FALSE)</f>
        <v>0</v>
      </c>
      <c r="F1464" s="1">
        <f>VLOOKUP(A1464,'ADM Details FY17'!$A$3:$G$3515,7,FALSE)</f>
        <v>0</v>
      </c>
      <c r="G1464" s="1">
        <f>VLOOKUP(A1464,'ADM Details FY17'!$A$3:$H$3515,8,FALSE)</f>
        <v>0</v>
      </c>
      <c r="H1464" s="1">
        <f>VLOOKUP(A1464,'ADM Details FY17'!$A$3:$I$3515,9,FALSE)</f>
        <v>0</v>
      </c>
      <c r="I1464" s="1">
        <f>VLOOKUP(A1464,'ADM Details FY17'!$A$3:$J$3517,10,FALSE)</f>
        <v>0</v>
      </c>
      <c r="J1464" s="1">
        <f>VLOOKUP(A1464,'ADM Details FY17'!$A$3:$K$3515,11,FALSE)</f>
        <v>0</v>
      </c>
      <c r="K1464" s="1">
        <f>VLOOKUP(A1464,'ADM Details FY17'!$A$3:$M$3515,13,FALSE)</f>
        <v>1</v>
      </c>
      <c r="L1464" s="1">
        <f>VLOOKUP(A1464,'ADM Details FY17'!$A$3:$O$3515,15,FALSE)</f>
        <v>0</v>
      </c>
      <c r="M1464" s="1">
        <f>VLOOKUP(A1464,'ADM Details FY17'!$A$3:$P$3515,16,FALSE)</f>
        <v>0</v>
      </c>
      <c r="N1464" s="1">
        <f>VLOOKUP(A1464,'ADM Details FY17'!$A$3:$Q$3515,17,FALSE)</f>
        <v>0</v>
      </c>
      <c r="O1464" s="1">
        <f>VLOOKUP(A1464,'ADM Details FY17'!$A$3:$S$3515,19,FALSE)</f>
        <v>0</v>
      </c>
      <c r="P1464" s="1">
        <f>VLOOKUP(A1464,'ADM Details FY17'!$A$3:$U$3515,21,FALSE)</f>
        <v>0</v>
      </c>
      <c r="Q1464" s="1">
        <f>VLOOKUP(A1464,'ADM Details FY17'!$A$3:$V$3515,22,FALSE)</f>
        <v>0</v>
      </c>
      <c r="R1464" s="1">
        <f>VLOOKUP(A1464,'ADM Details FY17'!$A$3:$W$3515,23,FALSE)</f>
        <v>0</v>
      </c>
      <c r="S1464" s="1">
        <f>VLOOKUP(A1464,'ADM Details FY17'!$A$3:$X$3515,24,FALSE)</f>
        <v>0</v>
      </c>
      <c r="T1464" s="1">
        <f>VLOOKUP(A1464,'ADM Details FY17'!$A$3:$Y$3515,25,FALSE)</f>
        <v>0</v>
      </c>
      <c r="U1464" s="1">
        <f>VLOOKUP(A1464,'ADM Details FY17'!$A$3:$AA$3515,27,FALSE)</f>
        <v>0</v>
      </c>
      <c r="V1464" s="1">
        <f>IFERROR(VLOOKUP(C1464,'eindex _tget pp '!$A$4:$E$615,5,FALSE),0)</f>
        <v>454.00578141101448</v>
      </c>
      <c r="W1464" s="31">
        <f>IFERROR(VLOOKUP(C1464,'eindex _tget pp '!$A$4:$F$615,6,FALSE),0)</f>
        <v>3.6729279115</v>
      </c>
      <c r="X1464" s="4">
        <f>IFERROR(VLOOKUP(B1464,'eschools 16'!$A$2:$F$25,6,FALSE),1)</f>
        <v>1</v>
      </c>
      <c r="Y1464" s="1">
        <f t="shared" si="110"/>
        <v>113.5</v>
      </c>
      <c r="Z1464" s="1">
        <f t="shared" si="111"/>
        <v>999.04</v>
      </c>
      <c r="AA1464" s="31">
        <f>IFERROR(VLOOKUP(C1464,'eindex _tget pp '!$A$4:$G$615,7,FALSE),0)</f>
        <v>0.53438618000000004</v>
      </c>
      <c r="AB1464" s="1">
        <f>VLOOKUP(A1464,'ADM Details FY17'!$A$3:$AB$3515,28,FALSE)</f>
        <v>0</v>
      </c>
      <c r="AC1464" s="1">
        <f t="shared" si="112"/>
        <v>0</v>
      </c>
      <c r="AD1464" s="1">
        <f t="shared" si="113"/>
        <v>1</v>
      </c>
      <c r="AE1464" s="1">
        <f t="shared" si="114"/>
        <v>150</v>
      </c>
    </row>
    <row r="1465" spans="1:31" x14ac:dyDescent="0.25">
      <c r="A1465" t="str">
        <f>B1465&amp;"-"&amp;COUNTIF($B$3:B1465,B1465)</f>
        <v>338-2</v>
      </c>
      <c r="B1465">
        <v>338</v>
      </c>
      <c r="C1465" s="18">
        <f>VLOOKUP(A1465,'ADM Details FY17'!$A$3:$D$3515,4,FALSE)</f>
        <v>44362</v>
      </c>
      <c r="D1465" s="1">
        <f>VLOOKUP(A1465,'ADM Details FY17'!$A$3:$E$3515,5,FALSE)</f>
        <v>3.96</v>
      </c>
      <c r="E1465" s="1">
        <f>VLOOKUP(A1465,'ADM Details FY17'!$A$3:$F$3515,6,FALSE)</f>
        <v>0</v>
      </c>
      <c r="F1465" s="1">
        <f>VLOOKUP(A1465,'ADM Details FY17'!$A$3:$G$3515,7,FALSE)</f>
        <v>0</v>
      </c>
      <c r="G1465" s="1">
        <f>VLOOKUP(A1465,'ADM Details FY17'!$A$3:$H$3515,8,FALSE)</f>
        <v>0</v>
      </c>
      <c r="H1465" s="1">
        <f>VLOOKUP(A1465,'ADM Details FY17'!$A$3:$I$3515,9,FALSE)</f>
        <v>0</v>
      </c>
      <c r="I1465" s="1">
        <f>VLOOKUP(A1465,'ADM Details FY17'!$A$3:$J$3517,10,FALSE)</f>
        <v>0</v>
      </c>
      <c r="J1465" s="1">
        <f>VLOOKUP(A1465,'ADM Details FY17'!$A$3:$K$3515,11,FALSE)</f>
        <v>0</v>
      </c>
      <c r="K1465" s="1">
        <f>VLOOKUP(A1465,'ADM Details FY17'!$A$3:$M$3515,13,FALSE)</f>
        <v>3.96</v>
      </c>
      <c r="L1465" s="1">
        <f>VLOOKUP(A1465,'ADM Details FY17'!$A$3:$O$3515,15,FALSE)</f>
        <v>0</v>
      </c>
      <c r="M1465" s="1">
        <f>VLOOKUP(A1465,'ADM Details FY17'!$A$3:$P$3515,16,FALSE)</f>
        <v>0</v>
      </c>
      <c r="N1465" s="1">
        <f>VLOOKUP(A1465,'ADM Details FY17'!$A$3:$Q$3515,17,FALSE)</f>
        <v>0</v>
      </c>
      <c r="O1465" s="1">
        <f>VLOOKUP(A1465,'ADM Details FY17'!$A$3:$S$3515,19,FALSE)</f>
        <v>1.96</v>
      </c>
      <c r="P1465" s="1">
        <f>VLOOKUP(A1465,'ADM Details FY17'!$A$3:$U$3515,21,FALSE)</f>
        <v>0</v>
      </c>
      <c r="Q1465" s="1">
        <f>VLOOKUP(A1465,'ADM Details FY17'!$A$3:$V$3515,22,FALSE)</f>
        <v>0</v>
      </c>
      <c r="R1465" s="1">
        <f>VLOOKUP(A1465,'ADM Details FY17'!$A$3:$W$3515,23,FALSE)</f>
        <v>0</v>
      </c>
      <c r="S1465" s="1">
        <f>VLOOKUP(A1465,'ADM Details FY17'!$A$3:$X$3515,24,FALSE)</f>
        <v>0</v>
      </c>
      <c r="T1465" s="1">
        <f>VLOOKUP(A1465,'ADM Details FY17'!$A$3:$Y$3515,25,FALSE)</f>
        <v>0</v>
      </c>
      <c r="U1465" s="1">
        <f>VLOOKUP(A1465,'ADM Details FY17'!$A$3:$AA$3515,27,FALSE)</f>
        <v>0</v>
      </c>
      <c r="V1465" s="1">
        <f>IFERROR(VLOOKUP(C1465,'eindex _tget pp '!$A$4:$E$615,5,FALSE),0)</f>
        <v>94.869008809635275</v>
      </c>
      <c r="W1465" s="31">
        <f>IFERROR(VLOOKUP(C1465,'eindex _tget pp '!$A$4:$F$615,6,FALSE),0)</f>
        <v>0.52077289439999996</v>
      </c>
      <c r="X1465" s="4">
        <f>IFERROR(VLOOKUP(B1465,'eschools 16'!$A$2:$F$25,6,FALSE),1)</f>
        <v>1</v>
      </c>
      <c r="Y1465" s="1">
        <f t="shared" si="110"/>
        <v>93.92</v>
      </c>
      <c r="Z1465" s="1">
        <f t="shared" si="111"/>
        <v>560.92999999999995</v>
      </c>
      <c r="AA1465" s="31">
        <f>IFERROR(VLOOKUP(C1465,'eindex _tget pp '!$A$4:$G$615,7,FALSE),0)</f>
        <v>0.40103628899999999</v>
      </c>
      <c r="AB1465" s="1">
        <f>VLOOKUP(A1465,'ADM Details FY17'!$A$3:$AB$3515,28,FALSE)</f>
        <v>0</v>
      </c>
      <c r="AC1465" s="1">
        <f t="shared" si="112"/>
        <v>0</v>
      </c>
      <c r="AD1465" s="1">
        <f t="shared" si="113"/>
        <v>3.96</v>
      </c>
      <c r="AE1465" s="1">
        <f t="shared" si="114"/>
        <v>594</v>
      </c>
    </row>
    <row r="1466" spans="1:31" x14ac:dyDescent="0.25">
      <c r="A1466" t="str">
        <f>B1466&amp;"-"&amp;COUNTIF($B$3:B1466,B1466)</f>
        <v>338-3</v>
      </c>
      <c r="B1466">
        <v>338</v>
      </c>
      <c r="C1466" s="18">
        <f>VLOOKUP(A1466,'ADM Details FY17'!$A$3:$D$3515,4,FALSE)</f>
        <v>47597</v>
      </c>
      <c r="D1466" s="1">
        <f>VLOOKUP(A1466,'ADM Details FY17'!$A$3:$E$3515,5,FALSE)</f>
        <v>2.79</v>
      </c>
      <c r="E1466" s="1">
        <f>VLOOKUP(A1466,'ADM Details FY17'!$A$3:$F$3515,6,FALSE)</f>
        <v>0</v>
      </c>
      <c r="F1466" s="1">
        <f>VLOOKUP(A1466,'ADM Details FY17'!$A$3:$G$3515,7,FALSE)</f>
        <v>0</v>
      </c>
      <c r="G1466" s="1">
        <f>VLOOKUP(A1466,'ADM Details FY17'!$A$3:$H$3515,8,FALSE)</f>
        <v>0</v>
      </c>
      <c r="H1466" s="1">
        <f>VLOOKUP(A1466,'ADM Details FY17'!$A$3:$I$3515,9,FALSE)</f>
        <v>0</v>
      </c>
      <c r="I1466" s="1">
        <f>VLOOKUP(A1466,'ADM Details FY17'!$A$3:$J$3517,10,FALSE)</f>
        <v>0</v>
      </c>
      <c r="J1466" s="1">
        <f>VLOOKUP(A1466,'ADM Details FY17'!$A$3:$K$3515,11,FALSE)</f>
        <v>0</v>
      </c>
      <c r="K1466" s="1">
        <f>VLOOKUP(A1466,'ADM Details FY17'!$A$3:$M$3515,13,FALSE)</f>
        <v>2.79</v>
      </c>
      <c r="L1466" s="1">
        <f>VLOOKUP(A1466,'ADM Details FY17'!$A$3:$O$3515,15,FALSE)</f>
        <v>0</v>
      </c>
      <c r="M1466" s="1">
        <f>VLOOKUP(A1466,'ADM Details FY17'!$A$3:$P$3515,16,FALSE)</f>
        <v>0</v>
      </c>
      <c r="N1466" s="1">
        <f>VLOOKUP(A1466,'ADM Details FY17'!$A$3:$Q$3515,17,FALSE)</f>
        <v>0</v>
      </c>
      <c r="O1466" s="1">
        <f>VLOOKUP(A1466,'ADM Details FY17'!$A$3:$S$3515,19,FALSE)</f>
        <v>1.82</v>
      </c>
      <c r="P1466" s="1">
        <f>VLOOKUP(A1466,'ADM Details FY17'!$A$3:$U$3515,21,FALSE)</f>
        <v>0</v>
      </c>
      <c r="Q1466" s="1">
        <f>VLOOKUP(A1466,'ADM Details FY17'!$A$3:$V$3515,22,FALSE)</f>
        <v>0</v>
      </c>
      <c r="R1466" s="1">
        <f>VLOOKUP(A1466,'ADM Details FY17'!$A$3:$W$3515,23,FALSE)</f>
        <v>0</v>
      </c>
      <c r="S1466" s="1">
        <f>VLOOKUP(A1466,'ADM Details FY17'!$A$3:$X$3515,24,FALSE)</f>
        <v>0</v>
      </c>
      <c r="T1466" s="1">
        <f>VLOOKUP(A1466,'ADM Details FY17'!$A$3:$Y$3515,25,FALSE)</f>
        <v>0</v>
      </c>
      <c r="U1466" s="1">
        <f>VLOOKUP(A1466,'ADM Details FY17'!$A$3:$AA$3515,27,FALSE)</f>
        <v>0</v>
      </c>
      <c r="V1466" s="1">
        <f>IFERROR(VLOOKUP(C1466,'eindex _tget pp '!$A$4:$E$615,5,FALSE),0)</f>
        <v>203.49547374041353</v>
      </c>
      <c r="W1466" s="31">
        <f>IFERROR(VLOOKUP(C1466,'eindex _tget pp '!$A$4:$F$615,6,FALSE),0)</f>
        <v>0.72499438439999997</v>
      </c>
      <c r="X1466" s="4">
        <f>IFERROR(VLOOKUP(B1466,'eschools 16'!$A$2:$F$25,6,FALSE),1)</f>
        <v>1</v>
      </c>
      <c r="Y1466" s="1">
        <f t="shared" si="110"/>
        <v>141.94</v>
      </c>
      <c r="Z1466" s="1">
        <f t="shared" si="111"/>
        <v>550.17999999999995</v>
      </c>
      <c r="AA1466" s="31">
        <f>IFERROR(VLOOKUP(C1466,'eindex _tget pp '!$A$4:$G$615,7,FALSE),0)</f>
        <v>0.40175065999999998</v>
      </c>
      <c r="AB1466" s="1">
        <f>VLOOKUP(A1466,'ADM Details FY17'!$A$3:$AB$3515,28,FALSE)</f>
        <v>0</v>
      </c>
      <c r="AC1466" s="1">
        <f t="shared" si="112"/>
        <v>0</v>
      </c>
      <c r="AD1466" s="1">
        <f t="shared" si="113"/>
        <v>2.79</v>
      </c>
      <c r="AE1466" s="1">
        <f t="shared" si="114"/>
        <v>418.5</v>
      </c>
    </row>
    <row r="1467" spans="1:31" x14ac:dyDescent="0.25">
      <c r="A1467" t="str">
        <f>B1467&amp;"-"&amp;COUNTIF($B$3:B1467,B1467)</f>
        <v>338-4</v>
      </c>
      <c r="B1467">
        <v>338</v>
      </c>
      <c r="C1467" s="18">
        <f>VLOOKUP(A1467,'ADM Details FY17'!$A$3:$D$3515,4,FALSE)</f>
        <v>48223</v>
      </c>
      <c r="D1467" s="1">
        <f>VLOOKUP(A1467,'ADM Details FY17'!$A$3:$E$3515,5,FALSE)</f>
        <v>3.92</v>
      </c>
      <c r="E1467" s="1">
        <f>VLOOKUP(A1467,'ADM Details FY17'!$A$3:$F$3515,6,FALSE)</f>
        <v>0</v>
      </c>
      <c r="F1467" s="1">
        <f>VLOOKUP(A1467,'ADM Details FY17'!$A$3:$G$3515,7,FALSE)</f>
        <v>0</v>
      </c>
      <c r="G1467" s="1">
        <f>VLOOKUP(A1467,'ADM Details FY17'!$A$3:$H$3515,8,FALSE)</f>
        <v>0.96</v>
      </c>
      <c r="H1467" s="1">
        <f>VLOOKUP(A1467,'ADM Details FY17'!$A$3:$I$3515,9,FALSE)</f>
        <v>0</v>
      </c>
      <c r="I1467" s="1">
        <f>VLOOKUP(A1467,'ADM Details FY17'!$A$3:$J$3517,10,FALSE)</f>
        <v>0</v>
      </c>
      <c r="J1467" s="1">
        <f>VLOOKUP(A1467,'ADM Details FY17'!$A$3:$K$3515,11,FALSE)</f>
        <v>0</v>
      </c>
      <c r="K1467" s="1">
        <f>VLOOKUP(A1467,'ADM Details FY17'!$A$3:$M$3515,13,FALSE)</f>
        <v>3.92</v>
      </c>
      <c r="L1467" s="1">
        <f>VLOOKUP(A1467,'ADM Details FY17'!$A$3:$O$3515,15,FALSE)</f>
        <v>0</v>
      </c>
      <c r="M1467" s="1">
        <f>VLOOKUP(A1467,'ADM Details FY17'!$A$3:$P$3515,16,FALSE)</f>
        <v>0</v>
      </c>
      <c r="N1467" s="1">
        <f>VLOOKUP(A1467,'ADM Details FY17'!$A$3:$Q$3515,17,FALSE)</f>
        <v>0</v>
      </c>
      <c r="O1467" s="1">
        <f>VLOOKUP(A1467,'ADM Details FY17'!$A$3:$S$3515,19,FALSE)</f>
        <v>1.96</v>
      </c>
      <c r="P1467" s="1">
        <f>VLOOKUP(A1467,'ADM Details FY17'!$A$3:$U$3515,21,FALSE)</f>
        <v>0</v>
      </c>
      <c r="Q1467" s="1">
        <f>VLOOKUP(A1467,'ADM Details FY17'!$A$3:$V$3515,22,FALSE)</f>
        <v>0</v>
      </c>
      <c r="R1467" s="1">
        <f>VLOOKUP(A1467,'ADM Details FY17'!$A$3:$W$3515,23,FALSE)</f>
        <v>0</v>
      </c>
      <c r="S1467" s="1">
        <f>VLOOKUP(A1467,'ADM Details FY17'!$A$3:$X$3515,24,FALSE)</f>
        <v>0</v>
      </c>
      <c r="T1467" s="1">
        <f>VLOOKUP(A1467,'ADM Details FY17'!$A$3:$Y$3515,25,FALSE)</f>
        <v>0</v>
      </c>
      <c r="U1467" s="1">
        <f>VLOOKUP(A1467,'ADM Details FY17'!$A$3:$AA$3515,27,FALSE)</f>
        <v>0</v>
      </c>
      <c r="V1467" s="1">
        <f>IFERROR(VLOOKUP(C1467,'eindex _tget pp '!$A$4:$E$615,5,FALSE),0)</f>
        <v>26.219830439533272</v>
      </c>
      <c r="W1467" s="31">
        <f>IFERROR(VLOOKUP(C1467,'eindex _tget pp '!$A$4:$F$615,6,FALSE),0)</f>
        <v>0.88910344330000002</v>
      </c>
      <c r="X1467" s="4">
        <f>IFERROR(VLOOKUP(B1467,'eschools 16'!$A$2:$F$25,6,FALSE),1)</f>
        <v>1</v>
      </c>
      <c r="Y1467" s="1">
        <f t="shared" si="110"/>
        <v>25.7</v>
      </c>
      <c r="Z1467" s="1">
        <f t="shared" si="111"/>
        <v>948</v>
      </c>
      <c r="AA1467" s="31">
        <f>IFERROR(VLOOKUP(C1467,'eindex _tget pp '!$A$4:$G$615,7,FALSE),0)</f>
        <v>0.40948401499999998</v>
      </c>
      <c r="AB1467" s="1">
        <f>VLOOKUP(A1467,'ADM Details FY17'!$A$3:$AB$3515,28,FALSE)</f>
        <v>0</v>
      </c>
      <c r="AC1467" s="1">
        <f t="shared" si="112"/>
        <v>0</v>
      </c>
      <c r="AD1467" s="1">
        <f t="shared" si="113"/>
        <v>3.92</v>
      </c>
      <c r="AE1467" s="1">
        <f t="shared" si="114"/>
        <v>588</v>
      </c>
    </row>
    <row r="1468" spans="1:31" x14ac:dyDescent="0.25">
      <c r="A1468" t="str">
        <f>B1468&amp;"-"&amp;COUNTIF($B$3:B1468,B1468)</f>
        <v>338-5</v>
      </c>
      <c r="B1468">
        <v>338</v>
      </c>
      <c r="C1468" s="18">
        <f>VLOOKUP(A1468,'ADM Details FY17'!$A$3:$D$3515,4,FALSE)</f>
        <v>44875</v>
      </c>
      <c r="D1468" s="1">
        <f>VLOOKUP(A1468,'ADM Details FY17'!$A$3:$E$3515,5,FALSE)</f>
        <v>0.28000000000000003</v>
      </c>
      <c r="E1468" s="1">
        <f>VLOOKUP(A1468,'ADM Details FY17'!$A$3:$F$3515,6,FALSE)</f>
        <v>0</v>
      </c>
      <c r="F1468" s="1">
        <f>VLOOKUP(A1468,'ADM Details FY17'!$A$3:$G$3515,7,FALSE)</f>
        <v>0</v>
      </c>
      <c r="G1468" s="1">
        <f>VLOOKUP(A1468,'ADM Details FY17'!$A$3:$H$3515,8,FALSE)</f>
        <v>0</v>
      </c>
      <c r="H1468" s="1">
        <f>VLOOKUP(A1468,'ADM Details FY17'!$A$3:$I$3515,9,FALSE)</f>
        <v>0</v>
      </c>
      <c r="I1468" s="1">
        <f>VLOOKUP(A1468,'ADM Details FY17'!$A$3:$J$3517,10,FALSE)</f>
        <v>0</v>
      </c>
      <c r="J1468" s="1">
        <f>VLOOKUP(A1468,'ADM Details FY17'!$A$3:$K$3515,11,FALSE)</f>
        <v>0</v>
      </c>
      <c r="K1468" s="1">
        <f>VLOOKUP(A1468,'ADM Details FY17'!$A$3:$M$3515,13,FALSE)</f>
        <v>0.28000000000000003</v>
      </c>
      <c r="L1468" s="1">
        <f>VLOOKUP(A1468,'ADM Details FY17'!$A$3:$O$3515,15,FALSE)</f>
        <v>0</v>
      </c>
      <c r="M1468" s="1">
        <f>VLOOKUP(A1468,'ADM Details FY17'!$A$3:$P$3515,16,FALSE)</f>
        <v>0</v>
      </c>
      <c r="N1468" s="1">
        <f>VLOOKUP(A1468,'ADM Details FY17'!$A$3:$Q$3515,17,FALSE)</f>
        <v>0</v>
      </c>
      <c r="O1468" s="1">
        <f>VLOOKUP(A1468,'ADM Details FY17'!$A$3:$S$3515,19,FALSE)</f>
        <v>0.28000000000000003</v>
      </c>
      <c r="P1468" s="1">
        <f>VLOOKUP(A1468,'ADM Details FY17'!$A$3:$U$3515,21,FALSE)</f>
        <v>0</v>
      </c>
      <c r="Q1468" s="1">
        <f>VLOOKUP(A1468,'ADM Details FY17'!$A$3:$V$3515,22,FALSE)</f>
        <v>0</v>
      </c>
      <c r="R1468" s="1">
        <f>VLOOKUP(A1468,'ADM Details FY17'!$A$3:$W$3515,23,FALSE)</f>
        <v>0</v>
      </c>
      <c r="S1468" s="1">
        <f>VLOOKUP(A1468,'ADM Details FY17'!$A$3:$X$3515,24,FALSE)</f>
        <v>0</v>
      </c>
      <c r="T1468" s="1">
        <f>VLOOKUP(A1468,'ADM Details FY17'!$A$3:$Y$3515,25,FALSE)</f>
        <v>0</v>
      </c>
      <c r="U1468" s="1">
        <f>VLOOKUP(A1468,'ADM Details FY17'!$A$3:$AA$3515,27,FALSE)</f>
        <v>0</v>
      </c>
      <c r="V1468" s="1">
        <f>IFERROR(VLOOKUP(C1468,'eindex _tget pp '!$A$4:$E$615,5,FALSE),0)</f>
        <v>0</v>
      </c>
      <c r="W1468" s="31">
        <f>IFERROR(VLOOKUP(C1468,'eindex _tget pp '!$A$4:$F$615,6,FALSE),0)</f>
        <v>0.20364269469999999</v>
      </c>
      <c r="X1468" s="4">
        <f>IFERROR(VLOOKUP(B1468,'eschools 16'!$A$2:$F$25,6,FALSE),1)</f>
        <v>1</v>
      </c>
      <c r="Y1468" s="1">
        <f t="shared" si="110"/>
        <v>0</v>
      </c>
      <c r="Z1468" s="1">
        <f t="shared" si="111"/>
        <v>15.51</v>
      </c>
      <c r="AA1468" s="31">
        <f>IFERROR(VLOOKUP(C1468,'eindex _tget pp '!$A$4:$G$615,7,FALSE),0)</f>
        <v>0.336492662</v>
      </c>
      <c r="AB1468" s="1">
        <f>VLOOKUP(A1468,'ADM Details FY17'!$A$3:$AB$3515,28,FALSE)</f>
        <v>0</v>
      </c>
      <c r="AC1468" s="1">
        <f t="shared" si="112"/>
        <v>0</v>
      </c>
      <c r="AD1468" s="1">
        <f t="shared" si="113"/>
        <v>0.28000000000000003</v>
      </c>
      <c r="AE1468" s="1">
        <f t="shared" si="114"/>
        <v>42.000000000000007</v>
      </c>
    </row>
    <row r="1469" spans="1:31" x14ac:dyDescent="0.25">
      <c r="A1469" t="str">
        <f>B1469&amp;"-"&amp;COUNTIF($B$3:B1469,B1469)</f>
        <v>338-6</v>
      </c>
      <c r="B1469">
        <v>338</v>
      </c>
      <c r="C1469" s="18">
        <f>VLOOKUP(A1469,'ADM Details FY17'!$A$3:$D$3515,4,FALSE)</f>
        <v>44909</v>
      </c>
      <c r="D1469" s="1">
        <f>VLOOKUP(A1469,'ADM Details FY17'!$A$3:$E$3515,5,FALSE)</f>
        <v>517.91</v>
      </c>
      <c r="E1469" s="1">
        <f>VLOOKUP(A1469,'ADM Details FY17'!$A$3:$F$3515,6,FALSE)</f>
        <v>5.25</v>
      </c>
      <c r="F1469" s="1">
        <f>VLOOKUP(A1469,'ADM Details FY17'!$A$3:$G$3515,7,FALSE)</f>
        <v>55.32</v>
      </c>
      <c r="G1469" s="1">
        <f>VLOOKUP(A1469,'ADM Details FY17'!$A$3:$H$3515,8,FALSE)</f>
        <v>5.75</v>
      </c>
      <c r="H1469" s="1">
        <f>VLOOKUP(A1469,'ADM Details FY17'!$A$3:$I$3515,9,FALSE)</f>
        <v>0</v>
      </c>
      <c r="I1469" s="1">
        <f>VLOOKUP(A1469,'ADM Details FY17'!$A$3:$J$3517,10,FALSE)</f>
        <v>0</v>
      </c>
      <c r="J1469" s="1">
        <f>VLOOKUP(A1469,'ADM Details FY17'!$A$3:$K$3515,11,FALSE)</f>
        <v>3.99</v>
      </c>
      <c r="K1469" s="1">
        <f>VLOOKUP(A1469,'ADM Details FY17'!$A$3:$M$3515,13,FALSE)</f>
        <v>517.91</v>
      </c>
      <c r="L1469" s="1">
        <f>VLOOKUP(A1469,'ADM Details FY17'!$A$3:$O$3515,15,FALSE)</f>
        <v>0</v>
      </c>
      <c r="M1469" s="1">
        <f>VLOOKUP(A1469,'ADM Details FY17'!$A$3:$P$3515,16,FALSE)</f>
        <v>30.25</v>
      </c>
      <c r="N1469" s="1">
        <f>VLOOKUP(A1469,'ADM Details FY17'!$A$3:$Q$3515,17,FALSE)</f>
        <v>0</v>
      </c>
      <c r="O1469" s="1">
        <f>VLOOKUP(A1469,'ADM Details FY17'!$A$3:$S$3515,19,FALSE)</f>
        <v>131.79</v>
      </c>
      <c r="P1469" s="1">
        <f>VLOOKUP(A1469,'ADM Details FY17'!$A$3:$U$3515,21,FALSE)</f>
        <v>0</v>
      </c>
      <c r="Q1469" s="1">
        <f>VLOOKUP(A1469,'ADM Details FY17'!$A$3:$V$3515,22,FALSE)</f>
        <v>0</v>
      </c>
      <c r="R1469" s="1">
        <f>VLOOKUP(A1469,'ADM Details FY17'!$A$3:$W$3515,23,FALSE)</f>
        <v>0</v>
      </c>
      <c r="S1469" s="1">
        <f>VLOOKUP(A1469,'ADM Details FY17'!$A$3:$X$3515,24,FALSE)</f>
        <v>0</v>
      </c>
      <c r="T1469" s="1">
        <f>VLOOKUP(A1469,'ADM Details FY17'!$A$3:$Y$3515,25,FALSE)</f>
        <v>0</v>
      </c>
      <c r="U1469" s="1">
        <f>VLOOKUP(A1469,'ADM Details FY17'!$A$3:$AA$3515,27,FALSE)</f>
        <v>0</v>
      </c>
      <c r="V1469" s="1">
        <f>IFERROR(VLOOKUP(C1469,'eindex _tget pp '!$A$4:$E$615,5,FALSE),0)</f>
        <v>1232.9868147958166</v>
      </c>
      <c r="W1469" s="31">
        <f>IFERROR(VLOOKUP(C1469,'eindex _tget pp '!$A$4:$F$615,6,FALSE),0)</f>
        <v>1.8922585448</v>
      </c>
      <c r="X1469" s="4">
        <f>IFERROR(VLOOKUP(B1469,'eschools 16'!$A$2:$F$25,6,FALSE),1)</f>
        <v>1</v>
      </c>
      <c r="Y1469" s="1">
        <f t="shared" si="110"/>
        <v>159644.04999999999</v>
      </c>
      <c r="Z1469" s="1">
        <f t="shared" si="111"/>
        <v>266565.34000000003</v>
      </c>
      <c r="AA1469" s="31">
        <f>IFERROR(VLOOKUP(C1469,'eindex _tget pp '!$A$4:$G$615,7,FALSE),0)</f>
        <v>0.78552379999999999</v>
      </c>
      <c r="AB1469" s="1">
        <f>VLOOKUP(A1469,'ADM Details FY17'!$A$3:$AB$3515,28,FALSE)</f>
        <v>0</v>
      </c>
      <c r="AC1469" s="1">
        <f t="shared" si="112"/>
        <v>0</v>
      </c>
      <c r="AD1469" s="1">
        <f t="shared" si="113"/>
        <v>517.91</v>
      </c>
      <c r="AE1469" s="1">
        <f t="shared" si="114"/>
        <v>77686.5</v>
      </c>
    </row>
    <row r="1470" spans="1:31" x14ac:dyDescent="0.25">
      <c r="A1470" t="str">
        <f>B1470&amp;"-"&amp;COUNTIF($B$3:B1470,B1470)</f>
        <v>338-7</v>
      </c>
      <c r="B1470">
        <v>338</v>
      </c>
      <c r="C1470" s="18">
        <f>VLOOKUP(A1470,'ADM Details FY17'!$A$3:$D$3515,4,FALSE)</f>
        <v>48231</v>
      </c>
      <c r="D1470" s="1">
        <f>VLOOKUP(A1470,'ADM Details FY17'!$A$3:$E$3515,5,FALSE)</f>
        <v>11.35</v>
      </c>
      <c r="E1470" s="1">
        <f>VLOOKUP(A1470,'ADM Details FY17'!$A$3:$F$3515,6,FALSE)</f>
        <v>0</v>
      </c>
      <c r="F1470" s="1">
        <f>VLOOKUP(A1470,'ADM Details FY17'!$A$3:$G$3515,7,FALSE)</f>
        <v>0</v>
      </c>
      <c r="G1470" s="1">
        <f>VLOOKUP(A1470,'ADM Details FY17'!$A$3:$H$3515,8,FALSE)</f>
        <v>0</v>
      </c>
      <c r="H1470" s="1">
        <f>VLOOKUP(A1470,'ADM Details FY17'!$A$3:$I$3515,9,FALSE)</f>
        <v>0</v>
      </c>
      <c r="I1470" s="1">
        <f>VLOOKUP(A1470,'ADM Details FY17'!$A$3:$J$3517,10,FALSE)</f>
        <v>0</v>
      </c>
      <c r="J1470" s="1">
        <f>VLOOKUP(A1470,'ADM Details FY17'!$A$3:$K$3515,11,FALSE)</f>
        <v>0</v>
      </c>
      <c r="K1470" s="1">
        <f>VLOOKUP(A1470,'ADM Details FY17'!$A$3:$M$3515,13,FALSE)</f>
        <v>11.35</v>
      </c>
      <c r="L1470" s="1">
        <f>VLOOKUP(A1470,'ADM Details FY17'!$A$3:$O$3515,15,FALSE)</f>
        <v>0</v>
      </c>
      <c r="M1470" s="1">
        <f>VLOOKUP(A1470,'ADM Details FY17'!$A$3:$P$3515,16,FALSE)</f>
        <v>0</v>
      </c>
      <c r="N1470" s="1">
        <f>VLOOKUP(A1470,'ADM Details FY17'!$A$3:$Q$3515,17,FALSE)</f>
        <v>0</v>
      </c>
      <c r="O1470" s="1">
        <f>VLOOKUP(A1470,'ADM Details FY17'!$A$3:$S$3515,19,FALSE)</f>
        <v>4.67</v>
      </c>
      <c r="P1470" s="1">
        <f>VLOOKUP(A1470,'ADM Details FY17'!$A$3:$U$3515,21,FALSE)</f>
        <v>0</v>
      </c>
      <c r="Q1470" s="1">
        <f>VLOOKUP(A1470,'ADM Details FY17'!$A$3:$V$3515,22,FALSE)</f>
        <v>0</v>
      </c>
      <c r="R1470" s="1">
        <f>VLOOKUP(A1470,'ADM Details FY17'!$A$3:$W$3515,23,FALSE)</f>
        <v>0</v>
      </c>
      <c r="S1470" s="1">
        <f>VLOOKUP(A1470,'ADM Details FY17'!$A$3:$X$3515,24,FALSE)</f>
        <v>0</v>
      </c>
      <c r="T1470" s="1">
        <f>VLOOKUP(A1470,'ADM Details FY17'!$A$3:$Y$3515,25,FALSE)</f>
        <v>0</v>
      </c>
      <c r="U1470" s="1">
        <f>VLOOKUP(A1470,'ADM Details FY17'!$A$3:$AA$3515,27,FALSE)</f>
        <v>0</v>
      </c>
      <c r="V1470" s="1">
        <f>IFERROR(VLOOKUP(C1470,'eindex _tget pp '!$A$4:$E$615,5,FALSE),0)</f>
        <v>710.46474099151123</v>
      </c>
      <c r="W1470" s="31">
        <f>IFERROR(VLOOKUP(C1470,'eindex _tget pp '!$A$4:$F$615,6,FALSE),0)</f>
        <v>1.3976599478</v>
      </c>
      <c r="X1470" s="4">
        <f>IFERROR(VLOOKUP(B1470,'eschools 16'!$A$2:$F$25,6,FALSE),1)</f>
        <v>1</v>
      </c>
      <c r="Y1470" s="1">
        <f t="shared" si="110"/>
        <v>2015.94</v>
      </c>
      <c r="Z1470" s="1">
        <f t="shared" si="111"/>
        <v>4314.8599999999997</v>
      </c>
      <c r="AA1470" s="31">
        <f>IFERROR(VLOOKUP(C1470,'eindex _tget pp '!$A$4:$G$615,7,FALSE),0)</f>
        <v>0.59894108400000001</v>
      </c>
      <c r="AB1470" s="1">
        <f>VLOOKUP(A1470,'ADM Details FY17'!$A$3:$AB$3515,28,FALSE)</f>
        <v>0</v>
      </c>
      <c r="AC1470" s="1">
        <f t="shared" si="112"/>
        <v>0</v>
      </c>
      <c r="AD1470" s="1">
        <f t="shared" si="113"/>
        <v>11.35</v>
      </c>
      <c r="AE1470" s="1">
        <f t="shared" si="114"/>
        <v>1702.5</v>
      </c>
    </row>
    <row r="1471" spans="1:31" x14ac:dyDescent="0.25">
      <c r="A1471" t="str">
        <f>B1471&amp;"-"&amp;COUNTIF($B$3:B1471,B1471)</f>
        <v>338-8</v>
      </c>
      <c r="B1471">
        <v>338</v>
      </c>
      <c r="C1471" s="18">
        <f>VLOOKUP(A1471,'ADM Details FY17'!$A$3:$D$3515,4,FALSE)</f>
        <v>45641</v>
      </c>
      <c r="D1471" s="1">
        <f>VLOOKUP(A1471,'ADM Details FY17'!$A$3:$E$3515,5,FALSE)</f>
        <v>1</v>
      </c>
      <c r="E1471" s="1">
        <f>VLOOKUP(A1471,'ADM Details FY17'!$A$3:$F$3515,6,FALSE)</f>
        <v>0</v>
      </c>
      <c r="F1471" s="1">
        <f>VLOOKUP(A1471,'ADM Details FY17'!$A$3:$G$3515,7,FALSE)</f>
        <v>0</v>
      </c>
      <c r="G1471" s="1">
        <f>VLOOKUP(A1471,'ADM Details FY17'!$A$3:$H$3515,8,FALSE)</f>
        <v>0</v>
      </c>
      <c r="H1471" s="1">
        <f>VLOOKUP(A1471,'ADM Details FY17'!$A$3:$I$3515,9,FALSE)</f>
        <v>0</v>
      </c>
      <c r="I1471" s="1">
        <f>VLOOKUP(A1471,'ADM Details FY17'!$A$3:$J$3517,10,FALSE)</f>
        <v>0</v>
      </c>
      <c r="J1471" s="1">
        <f>VLOOKUP(A1471,'ADM Details FY17'!$A$3:$K$3515,11,FALSE)</f>
        <v>0</v>
      </c>
      <c r="K1471" s="1">
        <f>VLOOKUP(A1471,'ADM Details FY17'!$A$3:$M$3515,13,FALSE)</f>
        <v>1</v>
      </c>
      <c r="L1471" s="1">
        <f>VLOOKUP(A1471,'ADM Details FY17'!$A$3:$O$3515,15,FALSE)</f>
        <v>0</v>
      </c>
      <c r="M1471" s="1">
        <f>VLOOKUP(A1471,'ADM Details FY17'!$A$3:$P$3515,16,FALSE)</f>
        <v>0</v>
      </c>
      <c r="N1471" s="1">
        <f>VLOOKUP(A1471,'ADM Details FY17'!$A$3:$Q$3515,17,FALSE)</f>
        <v>0</v>
      </c>
      <c r="O1471" s="1">
        <f>VLOOKUP(A1471,'ADM Details FY17'!$A$3:$S$3515,19,FALSE)</f>
        <v>0</v>
      </c>
      <c r="P1471" s="1">
        <f>VLOOKUP(A1471,'ADM Details FY17'!$A$3:$U$3515,21,FALSE)</f>
        <v>0</v>
      </c>
      <c r="Q1471" s="1">
        <f>VLOOKUP(A1471,'ADM Details FY17'!$A$3:$V$3515,22,FALSE)</f>
        <v>0</v>
      </c>
      <c r="R1471" s="1">
        <f>VLOOKUP(A1471,'ADM Details FY17'!$A$3:$W$3515,23,FALSE)</f>
        <v>0</v>
      </c>
      <c r="S1471" s="1">
        <f>VLOOKUP(A1471,'ADM Details FY17'!$A$3:$X$3515,24,FALSE)</f>
        <v>0</v>
      </c>
      <c r="T1471" s="1">
        <f>VLOOKUP(A1471,'ADM Details FY17'!$A$3:$Y$3515,25,FALSE)</f>
        <v>0</v>
      </c>
      <c r="U1471" s="1">
        <f>VLOOKUP(A1471,'ADM Details FY17'!$A$3:$AA$3515,27,FALSE)</f>
        <v>0</v>
      </c>
      <c r="V1471" s="1">
        <f>IFERROR(VLOOKUP(C1471,'eindex _tget pp '!$A$4:$E$615,5,FALSE),0)</f>
        <v>726.96970407986555</v>
      </c>
      <c r="W1471" s="31">
        <f>IFERROR(VLOOKUP(C1471,'eindex _tget pp '!$A$4:$F$615,6,FALSE),0)</f>
        <v>0.59415658680000005</v>
      </c>
      <c r="X1471" s="4">
        <f>IFERROR(VLOOKUP(B1471,'eschools 16'!$A$2:$F$25,6,FALSE),1)</f>
        <v>1</v>
      </c>
      <c r="Y1471" s="1">
        <f t="shared" si="110"/>
        <v>181.74</v>
      </c>
      <c r="Z1471" s="1">
        <f t="shared" si="111"/>
        <v>161.61000000000001</v>
      </c>
      <c r="AA1471" s="31">
        <f>IFERROR(VLOOKUP(C1471,'eindex _tget pp '!$A$4:$G$615,7,FALSE),0)</f>
        <v>0.62937138500000001</v>
      </c>
      <c r="AB1471" s="1">
        <f>VLOOKUP(A1471,'ADM Details FY17'!$A$3:$AB$3515,28,FALSE)</f>
        <v>0</v>
      </c>
      <c r="AC1471" s="1">
        <f t="shared" si="112"/>
        <v>0</v>
      </c>
      <c r="AD1471" s="1">
        <f t="shared" si="113"/>
        <v>1</v>
      </c>
      <c r="AE1471" s="1">
        <f t="shared" si="114"/>
        <v>150</v>
      </c>
    </row>
    <row r="1472" spans="1:31" x14ac:dyDescent="0.25">
      <c r="A1472" t="str">
        <f>B1472&amp;"-"&amp;COUNTIF($B$3:B1472,B1472)</f>
        <v>338-9</v>
      </c>
      <c r="B1472">
        <v>338</v>
      </c>
      <c r="C1472" s="18">
        <f>VLOOKUP(A1472,'ADM Details FY17'!$A$3:$D$3515,4,FALSE)</f>
        <v>0</v>
      </c>
      <c r="D1472" s="1">
        <f>VLOOKUP(A1472,'ADM Details FY17'!$A$3:$E$3515,5,FALSE)</f>
        <v>0</v>
      </c>
      <c r="E1472" s="1">
        <f>VLOOKUP(A1472,'ADM Details FY17'!$A$3:$F$3515,6,FALSE)</f>
        <v>0</v>
      </c>
      <c r="F1472" s="1">
        <f>VLOOKUP(A1472,'ADM Details FY17'!$A$3:$G$3515,7,FALSE)</f>
        <v>0</v>
      </c>
      <c r="G1472" s="1">
        <f>VLOOKUP(A1472,'ADM Details FY17'!$A$3:$H$3515,8,FALSE)</f>
        <v>0</v>
      </c>
      <c r="H1472" s="1">
        <f>VLOOKUP(A1472,'ADM Details FY17'!$A$3:$I$3515,9,FALSE)</f>
        <v>0</v>
      </c>
      <c r="I1472" s="1">
        <f>VLOOKUP(A1472,'ADM Details FY17'!$A$3:$J$3517,10,FALSE)</f>
        <v>0</v>
      </c>
      <c r="J1472" s="1">
        <f>VLOOKUP(A1472,'ADM Details FY17'!$A$3:$K$3515,11,FALSE)</f>
        <v>0</v>
      </c>
      <c r="K1472" s="1">
        <f>VLOOKUP(A1472,'ADM Details FY17'!$A$3:$M$3515,13,FALSE)</f>
        <v>0</v>
      </c>
      <c r="L1472" s="1">
        <f>VLOOKUP(A1472,'ADM Details FY17'!$A$3:$O$3515,15,FALSE)</f>
        <v>0</v>
      </c>
      <c r="M1472" s="1">
        <f>VLOOKUP(A1472,'ADM Details FY17'!$A$3:$P$3515,16,FALSE)</f>
        <v>0</v>
      </c>
      <c r="N1472" s="1">
        <f>VLOOKUP(A1472,'ADM Details FY17'!$A$3:$Q$3515,17,FALSE)</f>
        <v>0</v>
      </c>
      <c r="O1472" s="1">
        <f>VLOOKUP(A1472,'ADM Details FY17'!$A$3:$S$3515,19,FALSE)</f>
        <v>0</v>
      </c>
      <c r="P1472" s="1">
        <f>VLOOKUP(A1472,'ADM Details FY17'!$A$3:$U$3515,21,FALSE)</f>
        <v>0</v>
      </c>
      <c r="Q1472" s="1">
        <f>VLOOKUP(A1472,'ADM Details FY17'!$A$3:$V$3515,22,FALSE)</f>
        <v>0</v>
      </c>
      <c r="R1472" s="1">
        <f>VLOOKUP(A1472,'ADM Details FY17'!$A$3:$W$3515,23,FALSE)</f>
        <v>0</v>
      </c>
      <c r="S1472" s="1">
        <f>VLOOKUP(A1472,'ADM Details FY17'!$A$3:$X$3515,24,FALSE)</f>
        <v>0</v>
      </c>
      <c r="T1472" s="1">
        <f>VLOOKUP(A1472,'ADM Details FY17'!$A$3:$Y$3515,25,FALSE)</f>
        <v>0</v>
      </c>
      <c r="U1472" s="1">
        <f>VLOOKUP(A1472,'ADM Details FY17'!$A$3:$AA$3515,27,FALSE)</f>
        <v>0</v>
      </c>
      <c r="V1472" s="1">
        <f>IFERROR(VLOOKUP(C1472,'eindex _tget pp '!$A$4:$E$615,5,FALSE),0)</f>
        <v>0</v>
      </c>
      <c r="W1472" s="31">
        <f>IFERROR(VLOOKUP(C1472,'eindex _tget pp '!$A$4:$F$615,6,FALSE),0)</f>
        <v>0</v>
      </c>
      <c r="X1472" s="4">
        <f>IFERROR(VLOOKUP(B1472,'eschools 16'!$A$2:$F$25,6,FALSE),1)</f>
        <v>1</v>
      </c>
      <c r="Y1472" s="1">
        <f t="shared" si="110"/>
        <v>0</v>
      </c>
      <c r="Z1472" s="1">
        <f t="shared" si="111"/>
        <v>0</v>
      </c>
      <c r="AA1472" s="31">
        <f>IFERROR(VLOOKUP(C1472,'eindex _tget pp '!$A$4:$G$615,7,FALSE),0)</f>
        <v>0</v>
      </c>
      <c r="AB1472" s="1">
        <f>VLOOKUP(A1472,'ADM Details FY17'!$A$3:$AB$3515,28,FALSE)</f>
        <v>0</v>
      </c>
      <c r="AC1472" s="1">
        <f t="shared" si="112"/>
        <v>0</v>
      </c>
      <c r="AD1472" s="1">
        <f t="shared" si="113"/>
        <v>0</v>
      </c>
      <c r="AE1472" s="1">
        <f t="shared" si="114"/>
        <v>0</v>
      </c>
    </row>
    <row r="1473" spans="1:31" x14ac:dyDescent="0.25">
      <c r="A1473" t="str">
        <f>B1473&amp;"-"&amp;COUNTIF($B$3:B1473,B1473)</f>
        <v>338-10</v>
      </c>
      <c r="B1473">
        <v>338</v>
      </c>
      <c r="C1473" s="18">
        <f>VLOOKUP(A1473,'ADM Details FY17'!$A$3:$D$3515,4,FALSE)</f>
        <v>0</v>
      </c>
      <c r="D1473" s="1">
        <f>VLOOKUP(A1473,'ADM Details FY17'!$A$3:$E$3515,5,FALSE)</f>
        <v>0</v>
      </c>
      <c r="E1473" s="1">
        <f>VLOOKUP(A1473,'ADM Details FY17'!$A$3:$F$3515,6,FALSE)</f>
        <v>0</v>
      </c>
      <c r="F1473" s="1">
        <f>VLOOKUP(A1473,'ADM Details FY17'!$A$3:$G$3515,7,FALSE)</f>
        <v>0</v>
      </c>
      <c r="G1473" s="1">
        <f>VLOOKUP(A1473,'ADM Details FY17'!$A$3:$H$3515,8,FALSE)</f>
        <v>0</v>
      </c>
      <c r="H1473" s="1">
        <f>VLOOKUP(A1473,'ADM Details FY17'!$A$3:$I$3515,9,FALSE)</f>
        <v>0</v>
      </c>
      <c r="I1473" s="1">
        <f>VLOOKUP(A1473,'ADM Details FY17'!$A$3:$J$3517,10,FALSE)</f>
        <v>0</v>
      </c>
      <c r="J1473" s="1">
        <f>VLOOKUP(A1473,'ADM Details FY17'!$A$3:$K$3515,11,FALSE)</f>
        <v>0</v>
      </c>
      <c r="K1473" s="1">
        <f>VLOOKUP(A1473,'ADM Details FY17'!$A$3:$M$3515,13,FALSE)</f>
        <v>0</v>
      </c>
      <c r="L1473" s="1">
        <f>VLOOKUP(A1473,'ADM Details FY17'!$A$3:$O$3515,15,FALSE)</f>
        <v>0</v>
      </c>
      <c r="M1473" s="1">
        <f>VLOOKUP(A1473,'ADM Details FY17'!$A$3:$P$3515,16,FALSE)</f>
        <v>0</v>
      </c>
      <c r="N1473" s="1">
        <f>VLOOKUP(A1473,'ADM Details FY17'!$A$3:$Q$3515,17,FALSE)</f>
        <v>0</v>
      </c>
      <c r="O1473" s="1">
        <f>VLOOKUP(A1473,'ADM Details FY17'!$A$3:$S$3515,19,FALSE)</f>
        <v>0</v>
      </c>
      <c r="P1473" s="1">
        <f>VLOOKUP(A1473,'ADM Details FY17'!$A$3:$U$3515,21,FALSE)</f>
        <v>0</v>
      </c>
      <c r="Q1473" s="1">
        <f>VLOOKUP(A1473,'ADM Details FY17'!$A$3:$V$3515,22,FALSE)</f>
        <v>0</v>
      </c>
      <c r="R1473" s="1">
        <f>VLOOKUP(A1473,'ADM Details FY17'!$A$3:$W$3515,23,FALSE)</f>
        <v>0</v>
      </c>
      <c r="S1473" s="1">
        <f>VLOOKUP(A1473,'ADM Details FY17'!$A$3:$X$3515,24,FALSE)</f>
        <v>0</v>
      </c>
      <c r="T1473" s="1">
        <f>VLOOKUP(A1473,'ADM Details FY17'!$A$3:$Y$3515,25,FALSE)</f>
        <v>0</v>
      </c>
      <c r="U1473" s="1">
        <f>VLOOKUP(A1473,'ADM Details FY17'!$A$3:$AA$3515,27,FALSE)</f>
        <v>0</v>
      </c>
      <c r="V1473" s="1">
        <f>IFERROR(VLOOKUP(C1473,'eindex _tget pp '!$A$4:$E$615,5,FALSE),0)</f>
        <v>0</v>
      </c>
      <c r="W1473" s="31">
        <f>IFERROR(VLOOKUP(C1473,'eindex _tget pp '!$A$4:$F$615,6,FALSE),0)</f>
        <v>0</v>
      </c>
      <c r="X1473" s="4">
        <f>IFERROR(VLOOKUP(B1473,'eschools 16'!$A$2:$F$25,6,FALSE),1)</f>
        <v>1</v>
      </c>
      <c r="Y1473" s="1">
        <f t="shared" si="110"/>
        <v>0</v>
      </c>
      <c r="Z1473" s="1">
        <f t="shared" si="111"/>
        <v>0</v>
      </c>
      <c r="AA1473" s="31">
        <f>IFERROR(VLOOKUP(C1473,'eindex _tget pp '!$A$4:$G$615,7,FALSE),0)</f>
        <v>0</v>
      </c>
      <c r="AB1473" s="1">
        <f>VLOOKUP(A1473,'ADM Details FY17'!$A$3:$AB$3515,28,FALSE)</f>
        <v>0</v>
      </c>
      <c r="AC1473" s="1">
        <f t="shared" si="112"/>
        <v>0</v>
      </c>
      <c r="AD1473" s="1">
        <f t="shared" si="113"/>
        <v>0</v>
      </c>
      <c r="AE1473" s="1">
        <f t="shared" si="114"/>
        <v>0</v>
      </c>
    </row>
    <row r="1474" spans="1:31" x14ac:dyDescent="0.25">
      <c r="A1474" t="str">
        <f>B1474&amp;"-"&amp;COUNTIF($B$3:B1474,B1474)</f>
        <v>338-11</v>
      </c>
      <c r="B1474">
        <v>338</v>
      </c>
      <c r="C1474" s="18">
        <f>VLOOKUP(A1474,'ADM Details FY17'!$A$3:$D$3515,4,FALSE)</f>
        <v>0</v>
      </c>
      <c r="D1474" s="1">
        <f>VLOOKUP(A1474,'ADM Details FY17'!$A$3:$E$3515,5,FALSE)</f>
        <v>0</v>
      </c>
      <c r="E1474" s="1">
        <f>VLOOKUP(A1474,'ADM Details FY17'!$A$3:$F$3515,6,FALSE)</f>
        <v>0</v>
      </c>
      <c r="F1474" s="1">
        <f>VLOOKUP(A1474,'ADM Details FY17'!$A$3:$G$3515,7,FALSE)</f>
        <v>0</v>
      </c>
      <c r="G1474" s="1">
        <f>VLOOKUP(A1474,'ADM Details FY17'!$A$3:$H$3515,8,FALSE)</f>
        <v>0</v>
      </c>
      <c r="H1474" s="1">
        <f>VLOOKUP(A1474,'ADM Details FY17'!$A$3:$I$3515,9,FALSE)</f>
        <v>0</v>
      </c>
      <c r="I1474" s="1">
        <f>VLOOKUP(A1474,'ADM Details FY17'!$A$3:$J$3517,10,FALSE)</f>
        <v>0</v>
      </c>
      <c r="J1474" s="1">
        <f>VLOOKUP(A1474,'ADM Details FY17'!$A$3:$K$3515,11,FALSE)</f>
        <v>0</v>
      </c>
      <c r="K1474" s="1">
        <f>VLOOKUP(A1474,'ADM Details FY17'!$A$3:$M$3515,13,FALSE)</f>
        <v>0</v>
      </c>
      <c r="L1474" s="1">
        <f>VLOOKUP(A1474,'ADM Details FY17'!$A$3:$O$3515,15,FALSE)</f>
        <v>0</v>
      </c>
      <c r="M1474" s="1">
        <f>VLOOKUP(A1474,'ADM Details FY17'!$A$3:$P$3515,16,FALSE)</f>
        <v>0</v>
      </c>
      <c r="N1474" s="1">
        <f>VLOOKUP(A1474,'ADM Details FY17'!$A$3:$Q$3515,17,FALSE)</f>
        <v>0</v>
      </c>
      <c r="O1474" s="1">
        <f>VLOOKUP(A1474,'ADM Details FY17'!$A$3:$S$3515,19,FALSE)</f>
        <v>0</v>
      </c>
      <c r="P1474" s="1">
        <f>VLOOKUP(A1474,'ADM Details FY17'!$A$3:$U$3515,21,FALSE)</f>
        <v>0</v>
      </c>
      <c r="Q1474" s="1">
        <f>VLOOKUP(A1474,'ADM Details FY17'!$A$3:$V$3515,22,FALSE)</f>
        <v>0</v>
      </c>
      <c r="R1474" s="1">
        <f>VLOOKUP(A1474,'ADM Details FY17'!$A$3:$W$3515,23,FALSE)</f>
        <v>0</v>
      </c>
      <c r="S1474" s="1">
        <f>VLOOKUP(A1474,'ADM Details FY17'!$A$3:$X$3515,24,FALSE)</f>
        <v>0</v>
      </c>
      <c r="T1474" s="1">
        <f>VLOOKUP(A1474,'ADM Details FY17'!$A$3:$Y$3515,25,FALSE)</f>
        <v>0</v>
      </c>
      <c r="U1474" s="1">
        <f>VLOOKUP(A1474,'ADM Details FY17'!$A$3:$AA$3515,27,FALSE)</f>
        <v>0</v>
      </c>
      <c r="V1474" s="1">
        <f>IFERROR(VLOOKUP(C1474,'eindex _tget pp '!$A$4:$E$615,5,FALSE),0)</f>
        <v>0</v>
      </c>
      <c r="W1474" s="31">
        <f>IFERROR(VLOOKUP(C1474,'eindex _tget pp '!$A$4:$F$615,6,FALSE),0)</f>
        <v>0</v>
      </c>
      <c r="X1474" s="4">
        <f>IFERROR(VLOOKUP(B1474,'eschools 16'!$A$2:$F$25,6,FALSE),1)</f>
        <v>1</v>
      </c>
      <c r="Y1474" s="1">
        <f t="shared" si="110"/>
        <v>0</v>
      </c>
      <c r="Z1474" s="1">
        <f t="shared" si="111"/>
        <v>0</v>
      </c>
      <c r="AA1474" s="31">
        <f>IFERROR(VLOOKUP(C1474,'eindex _tget pp '!$A$4:$G$615,7,FALSE),0)</f>
        <v>0</v>
      </c>
      <c r="AB1474" s="1">
        <f>VLOOKUP(A1474,'ADM Details FY17'!$A$3:$AB$3515,28,FALSE)</f>
        <v>0</v>
      </c>
      <c r="AC1474" s="1">
        <f t="shared" si="112"/>
        <v>0</v>
      </c>
      <c r="AD1474" s="1">
        <f t="shared" si="113"/>
        <v>0</v>
      </c>
      <c r="AE1474" s="1">
        <f t="shared" si="114"/>
        <v>0</v>
      </c>
    </row>
    <row r="1475" spans="1:31" x14ac:dyDescent="0.25">
      <c r="A1475" t="str">
        <f>B1475&amp;"-"&amp;COUNTIF($B$3:B1475,B1475)</f>
        <v>338-12</v>
      </c>
      <c r="B1475">
        <v>338</v>
      </c>
      <c r="C1475" s="18">
        <f>VLOOKUP(A1475,'ADM Details FY17'!$A$3:$D$3515,4,FALSE)</f>
        <v>0</v>
      </c>
      <c r="D1475" s="1">
        <f>VLOOKUP(A1475,'ADM Details FY17'!$A$3:$E$3515,5,FALSE)</f>
        <v>0</v>
      </c>
      <c r="E1475" s="1">
        <f>VLOOKUP(A1475,'ADM Details FY17'!$A$3:$F$3515,6,FALSE)</f>
        <v>0</v>
      </c>
      <c r="F1475" s="1">
        <f>VLOOKUP(A1475,'ADM Details FY17'!$A$3:$G$3515,7,FALSE)</f>
        <v>0</v>
      </c>
      <c r="G1475" s="1">
        <f>VLOOKUP(A1475,'ADM Details FY17'!$A$3:$H$3515,8,FALSE)</f>
        <v>0</v>
      </c>
      <c r="H1475" s="1">
        <f>VLOOKUP(A1475,'ADM Details FY17'!$A$3:$I$3515,9,FALSE)</f>
        <v>0</v>
      </c>
      <c r="I1475" s="1">
        <f>VLOOKUP(A1475,'ADM Details FY17'!$A$3:$J$3517,10,FALSE)</f>
        <v>0</v>
      </c>
      <c r="J1475" s="1">
        <f>VLOOKUP(A1475,'ADM Details FY17'!$A$3:$K$3515,11,FALSE)</f>
        <v>0</v>
      </c>
      <c r="K1475" s="1">
        <f>VLOOKUP(A1475,'ADM Details FY17'!$A$3:$M$3515,13,FALSE)</f>
        <v>0</v>
      </c>
      <c r="L1475" s="1">
        <f>VLOOKUP(A1475,'ADM Details FY17'!$A$3:$O$3515,15,FALSE)</f>
        <v>0</v>
      </c>
      <c r="M1475" s="1">
        <f>VLOOKUP(A1475,'ADM Details FY17'!$A$3:$P$3515,16,FALSE)</f>
        <v>0</v>
      </c>
      <c r="N1475" s="1">
        <f>VLOOKUP(A1475,'ADM Details FY17'!$A$3:$Q$3515,17,FALSE)</f>
        <v>0</v>
      </c>
      <c r="O1475" s="1">
        <f>VLOOKUP(A1475,'ADM Details FY17'!$A$3:$S$3515,19,FALSE)</f>
        <v>0</v>
      </c>
      <c r="P1475" s="1">
        <f>VLOOKUP(A1475,'ADM Details FY17'!$A$3:$U$3515,21,FALSE)</f>
        <v>0</v>
      </c>
      <c r="Q1475" s="1">
        <f>VLOOKUP(A1475,'ADM Details FY17'!$A$3:$V$3515,22,FALSE)</f>
        <v>0</v>
      </c>
      <c r="R1475" s="1">
        <f>VLOOKUP(A1475,'ADM Details FY17'!$A$3:$W$3515,23,FALSE)</f>
        <v>0</v>
      </c>
      <c r="S1475" s="1">
        <f>VLOOKUP(A1475,'ADM Details FY17'!$A$3:$X$3515,24,FALSE)</f>
        <v>0</v>
      </c>
      <c r="T1475" s="1">
        <f>VLOOKUP(A1475,'ADM Details FY17'!$A$3:$Y$3515,25,FALSE)</f>
        <v>0</v>
      </c>
      <c r="U1475" s="1">
        <f>VLOOKUP(A1475,'ADM Details FY17'!$A$3:$AA$3515,27,FALSE)</f>
        <v>0</v>
      </c>
      <c r="V1475" s="1">
        <f>IFERROR(VLOOKUP(C1475,'eindex _tget pp '!$A$4:$E$615,5,FALSE),0)</f>
        <v>0</v>
      </c>
      <c r="W1475" s="31">
        <f>IFERROR(VLOOKUP(C1475,'eindex _tget pp '!$A$4:$F$615,6,FALSE),0)</f>
        <v>0</v>
      </c>
      <c r="X1475" s="4">
        <f>IFERROR(VLOOKUP(B1475,'eschools 16'!$A$2:$F$25,6,FALSE),1)</f>
        <v>1</v>
      </c>
      <c r="Y1475" s="1">
        <f t="shared" si="110"/>
        <v>0</v>
      </c>
      <c r="Z1475" s="1">
        <f t="shared" si="111"/>
        <v>0</v>
      </c>
      <c r="AA1475" s="31">
        <f>IFERROR(VLOOKUP(C1475,'eindex _tget pp '!$A$4:$G$615,7,FALSE),0)</f>
        <v>0</v>
      </c>
      <c r="AB1475" s="1">
        <f>VLOOKUP(A1475,'ADM Details FY17'!$A$3:$AB$3515,28,FALSE)</f>
        <v>0</v>
      </c>
      <c r="AC1475" s="1">
        <f t="shared" si="112"/>
        <v>0</v>
      </c>
      <c r="AD1475" s="1">
        <f t="shared" si="113"/>
        <v>0</v>
      </c>
      <c r="AE1475" s="1">
        <f t="shared" si="114"/>
        <v>0</v>
      </c>
    </row>
    <row r="1476" spans="1:31" x14ac:dyDescent="0.25">
      <c r="A1476" t="str">
        <f>B1476&amp;"-"&amp;COUNTIF($B$3:B1476,B1476)</f>
        <v>338-13</v>
      </c>
      <c r="B1476">
        <v>338</v>
      </c>
      <c r="C1476" s="18">
        <f>VLOOKUP(A1476,'ADM Details FY17'!$A$3:$D$3515,4,FALSE)</f>
        <v>0</v>
      </c>
      <c r="D1476" s="1">
        <f>VLOOKUP(A1476,'ADM Details FY17'!$A$3:$E$3515,5,FALSE)</f>
        <v>0</v>
      </c>
      <c r="E1476" s="1">
        <f>VLOOKUP(A1476,'ADM Details FY17'!$A$3:$F$3515,6,FALSE)</f>
        <v>0</v>
      </c>
      <c r="F1476" s="1">
        <f>VLOOKUP(A1476,'ADM Details FY17'!$A$3:$G$3515,7,FALSE)</f>
        <v>0</v>
      </c>
      <c r="G1476" s="1">
        <f>VLOOKUP(A1476,'ADM Details FY17'!$A$3:$H$3515,8,FALSE)</f>
        <v>0</v>
      </c>
      <c r="H1476" s="1">
        <f>VLOOKUP(A1476,'ADM Details FY17'!$A$3:$I$3515,9,FALSE)</f>
        <v>0</v>
      </c>
      <c r="I1476" s="1">
        <f>VLOOKUP(A1476,'ADM Details FY17'!$A$3:$J$3517,10,FALSE)</f>
        <v>0</v>
      </c>
      <c r="J1476" s="1">
        <f>VLOOKUP(A1476,'ADM Details FY17'!$A$3:$K$3515,11,FALSE)</f>
        <v>0</v>
      </c>
      <c r="K1476" s="1">
        <f>VLOOKUP(A1476,'ADM Details FY17'!$A$3:$M$3515,13,FALSE)</f>
        <v>0</v>
      </c>
      <c r="L1476" s="1">
        <f>VLOOKUP(A1476,'ADM Details FY17'!$A$3:$O$3515,15,FALSE)</f>
        <v>0</v>
      </c>
      <c r="M1476" s="1">
        <f>VLOOKUP(A1476,'ADM Details FY17'!$A$3:$P$3515,16,FALSE)</f>
        <v>0</v>
      </c>
      <c r="N1476" s="1">
        <f>VLOOKUP(A1476,'ADM Details FY17'!$A$3:$Q$3515,17,FALSE)</f>
        <v>0</v>
      </c>
      <c r="O1476" s="1">
        <f>VLOOKUP(A1476,'ADM Details FY17'!$A$3:$S$3515,19,FALSE)</f>
        <v>0</v>
      </c>
      <c r="P1476" s="1">
        <f>VLOOKUP(A1476,'ADM Details FY17'!$A$3:$U$3515,21,FALSE)</f>
        <v>0</v>
      </c>
      <c r="Q1476" s="1">
        <f>VLOOKUP(A1476,'ADM Details FY17'!$A$3:$V$3515,22,FALSE)</f>
        <v>0</v>
      </c>
      <c r="R1476" s="1">
        <f>VLOOKUP(A1476,'ADM Details FY17'!$A$3:$W$3515,23,FALSE)</f>
        <v>0</v>
      </c>
      <c r="S1476" s="1">
        <f>VLOOKUP(A1476,'ADM Details FY17'!$A$3:$X$3515,24,FALSE)</f>
        <v>0</v>
      </c>
      <c r="T1476" s="1">
        <f>VLOOKUP(A1476,'ADM Details FY17'!$A$3:$Y$3515,25,FALSE)</f>
        <v>0</v>
      </c>
      <c r="U1476" s="1">
        <f>VLOOKUP(A1476,'ADM Details FY17'!$A$3:$AA$3515,27,FALSE)</f>
        <v>0</v>
      </c>
      <c r="V1476" s="1">
        <f>IFERROR(VLOOKUP(C1476,'eindex _tget pp '!$A$4:$E$615,5,FALSE),0)</f>
        <v>0</v>
      </c>
      <c r="W1476" s="31">
        <f>IFERROR(VLOOKUP(C1476,'eindex _tget pp '!$A$4:$F$615,6,FALSE),0)</f>
        <v>0</v>
      </c>
      <c r="X1476" s="4">
        <f>IFERROR(VLOOKUP(B1476,'eschools 16'!$A$2:$F$25,6,FALSE),1)</f>
        <v>1</v>
      </c>
      <c r="Y1476" s="1">
        <f t="shared" ref="Y1476:Y1539" si="115">ROUND(IF(X1476=2,0,(AD1476*0.25*V1476)),2)</f>
        <v>0</v>
      </c>
      <c r="Z1476" s="1">
        <f t="shared" ref="Z1476:Z1539" si="116">ROUND(IF(X1476=2,0,(K1476*272*W1476)),2)</f>
        <v>0</v>
      </c>
      <c r="AA1476" s="31">
        <f>IFERROR(VLOOKUP(C1476,'eindex _tget pp '!$A$4:$G$615,7,FALSE),0)</f>
        <v>0</v>
      </c>
      <c r="AB1476" s="1">
        <f>VLOOKUP(A1476,'ADM Details FY17'!$A$3:$AB$3515,28,FALSE)</f>
        <v>0</v>
      </c>
      <c r="AC1476" s="1">
        <f t="shared" ref="AC1476:AC1539" si="117">ROUND((AA1476*AB1476*923.6758),2)</f>
        <v>0</v>
      </c>
      <c r="AD1476" s="1">
        <f t="shared" ref="AD1476:AD1539" si="118">D1476+(U1476*0.2)</f>
        <v>0</v>
      </c>
      <c r="AE1476" s="1">
        <f t="shared" ref="AE1476:AE1539" si="119">IF(X1476=2,(AD1476*25),(AD1476*150))</f>
        <v>0</v>
      </c>
    </row>
    <row r="1477" spans="1:31" x14ac:dyDescent="0.25">
      <c r="A1477" t="str">
        <f>B1477&amp;"-"&amp;COUNTIF($B$3:B1477,B1477)</f>
        <v>338-14</v>
      </c>
      <c r="B1477">
        <v>338</v>
      </c>
      <c r="C1477" s="18">
        <f>VLOOKUP(A1477,'ADM Details FY17'!$A$3:$D$3515,4,FALSE)</f>
        <v>0</v>
      </c>
      <c r="D1477" s="1">
        <f>VLOOKUP(A1477,'ADM Details FY17'!$A$3:$E$3515,5,FALSE)</f>
        <v>0</v>
      </c>
      <c r="E1477" s="1">
        <f>VLOOKUP(A1477,'ADM Details FY17'!$A$3:$F$3515,6,FALSE)</f>
        <v>0</v>
      </c>
      <c r="F1477" s="1">
        <f>VLOOKUP(A1477,'ADM Details FY17'!$A$3:$G$3515,7,FALSE)</f>
        <v>0</v>
      </c>
      <c r="G1477" s="1">
        <f>VLOOKUP(A1477,'ADM Details FY17'!$A$3:$H$3515,8,FALSE)</f>
        <v>0</v>
      </c>
      <c r="H1477" s="1">
        <f>VLOOKUP(A1477,'ADM Details FY17'!$A$3:$I$3515,9,FALSE)</f>
        <v>0</v>
      </c>
      <c r="I1477" s="1">
        <f>VLOOKUP(A1477,'ADM Details FY17'!$A$3:$J$3517,10,FALSE)</f>
        <v>0</v>
      </c>
      <c r="J1477" s="1">
        <f>VLOOKUP(A1477,'ADM Details FY17'!$A$3:$K$3515,11,FALSE)</f>
        <v>0</v>
      </c>
      <c r="K1477" s="1">
        <f>VLOOKUP(A1477,'ADM Details FY17'!$A$3:$M$3515,13,FALSE)</f>
        <v>0</v>
      </c>
      <c r="L1477" s="1">
        <f>VLOOKUP(A1477,'ADM Details FY17'!$A$3:$O$3515,15,FALSE)</f>
        <v>0</v>
      </c>
      <c r="M1477" s="1">
        <f>VLOOKUP(A1477,'ADM Details FY17'!$A$3:$P$3515,16,FALSE)</f>
        <v>0</v>
      </c>
      <c r="N1477" s="1">
        <f>VLOOKUP(A1477,'ADM Details FY17'!$A$3:$Q$3515,17,FALSE)</f>
        <v>0</v>
      </c>
      <c r="O1477" s="1">
        <f>VLOOKUP(A1477,'ADM Details FY17'!$A$3:$S$3515,19,FALSE)</f>
        <v>0</v>
      </c>
      <c r="P1477" s="1">
        <f>VLOOKUP(A1477,'ADM Details FY17'!$A$3:$U$3515,21,FALSE)</f>
        <v>0</v>
      </c>
      <c r="Q1477" s="1">
        <f>VLOOKUP(A1477,'ADM Details FY17'!$A$3:$V$3515,22,FALSE)</f>
        <v>0</v>
      </c>
      <c r="R1477" s="1">
        <f>VLOOKUP(A1477,'ADM Details FY17'!$A$3:$W$3515,23,FALSE)</f>
        <v>0</v>
      </c>
      <c r="S1477" s="1">
        <f>VLOOKUP(A1477,'ADM Details FY17'!$A$3:$X$3515,24,FALSE)</f>
        <v>0</v>
      </c>
      <c r="T1477" s="1">
        <f>VLOOKUP(A1477,'ADM Details FY17'!$A$3:$Y$3515,25,FALSE)</f>
        <v>0</v>
      </c>
      <c r="U1477" s="1">
        <f>VLOOKUP(A1477,'ADM Details FY17'!$A$3:$AA$3515,27,FALSE)</f>
        <v>0</v>
      </c>
      <c r="V1477" s="1">
        <f>IFERROR(VLOOKUP(C1477,'eindex _tget pp '!$A$4:$E$615,5,FALSE),0)</f>
        <v>0</v>
      </c>
      <c r="W1477" s="31">
        <f>IFERROR(VLOOKUP(C1477,'eindex _tget pp '!$A$4:$F$615,6,FALSE),0)</f>
        <v>0</v>
      </c>
      <c r="X1477" s="4">
        <f>IFERROR(VLOOKUP(B1477,'eschools 16'!$A$2:$F$25,6,FALSE),1)</f>
        <v>1</v>
      </c>
      <c r="Y1477" s="1">
        <f t="shared" si="115"/>
        <v>0</v>
      </c>
      <c r="Z1477" s="1">
        <f t="shared" si="116"/>
        <v>0</v>
      </c>
      <c r="AA1477" s="31">
        <f>IFERROR(VLOOKUP(C1477,'eindex _tget pp '!$A$4:$G$615,7,FALSE),0)</f>
        <v>0</v>
      </c>
      <c r="AB1477" s="1">
        <f>VLOOKUP(A1477,'ADM Details FY17'!$A$3:$AB$3515,28,FALSE)</f>
        <v>0</v>
      </c>
      <c r="AC1477" s="1">
        <f t="shared" si="117"/>
        <v>0</v>
      </c>
      <c r="AD1477" s="1">
        <f t="shared" si="118"/>
        <v>0</v>
      </c>
      <c r="AE1477" s="1">
        <f t="shared" si="119"/>
        <v>0</v>
      </c>
    </row>
    <row r="1478" spans="1:31" x14ac:dyDescent="0.25">
      <c r="A1478" t="str">
        <f>B1478&amp;"-"&amp;COUNTIF($B$3:B1478,B1478)</f>
        <v>338-15</v>
      </c>
      <c r="B1478">
        <v>338</v>
      </c>
      <c r="C1478" s="18">
        <f>VLOOKUP(A1478,'ADM Details FY17'!$A$3:$D$3515,4,FALSE)</f>
        <v>0</v>
      </c>
      <c r="D1478" s="1">
        <f>VLOOKUP(A1478,'ADM Details FY17'!$A$3:$E$3515,5,FALSE)</f>
        <v>0</v>
      </c>
      <c r="E1478" s="1">
        <f>VLOOKUP(A1478,'ADM Details FY17'!$A$3:$F$3515,6,FALSE)</f>
        <v>0</v>
      </c>
      <c r="F1478" s="1">
        <f>VLOOKUP(A1478,'ADM Details FY17'!$A$3:$G$3515,7,FALSE)</f>
        <v>0</v>
      </c>
      <c r="G1478" s="1">
        <f>VLOOKUP(A1478,'ADM Details FY17'!$A$3:$H$3515,8,FALSE)</f>
        <v>0</v>
      </c>
      <c r="H1478" s="1">
        <f>VLOOKUP(A1478,'ADM Details FY17'!$A$3:$I$3515,9,FALSE)</f>
        <v>0</v>
      </c>
      <c r="I1478" s="1">
        <f>VLOOKUP(A1478,'ADM Details FY17'!$A$3:$J$3517,10,FALSE)</f>
        <v>0</v>
      </c>
      <c r="J1478" s="1">
        <f>VLOOKUP(A1478,'ADM Details FY17'!$A$3:$K$3515,11,FALSE)</f>
        <v>0</v>
      </c>
      <c r="K1478" s="1">
        <f>VLOOKUP(A1478,'ADM Details FY17'!$A$3:$M$3515,13,FALSE)</f>
        <v>0</v>
      </c>
      <c r="L1478" s="1">
        <f>VLOOKUP(A1478,'ADM Details FY17'!$A$3:$O$3515,15,FALSE)</f>
        <v>0</v>
      </c>
      <c r="M1478" s="1">
        <f>VLOOKUP(A1478,'ADM Details FY17'!$A$3:$P$3515,16,FALSE)</f>
        <v>0</v>
      </c>
      <c r="N1478" s="1">
        <f>VLOOKUP(A1478,'ADM Details FY17'!$A$3:$Q$3515,17,FALSE)</f>
        <v>0</v>
      </c>
      <c r="O1478" s="1">
        <f>VLOOKUP(A1478,'ADM Details FY17'!$A$3:$S$3515,19,FALSE)</f>
        <v>0</v>
      </c>
      <c r="P1478" s="1">
        <f>VLOOKUP(A1478,'ADM Details FY17'!$A$3:$U$3515,21,FALSE)</f>
        <v>0</v>
      </c>
      <c r="Q1478" s="1">
        <f>VLOOKUP(A1478,'ADM Details FY17'!$A$3:$V$3515,22,FALSE)</f>
        <v>0</v>
      </c>
      <c r="R1478" s="1">
        <f>VLOOKUP(A1478,'ADM Details FY17'!$A$3:$W$3515,23,FALSE)</f>
        <v>0</v>
      </c>
      <c r="S1478" s="1">
        <f>VLOOKUP(A1478,'ADM Details FY17'!$A$3:$X$3515,24,FALSE)</f>
        <v>0</v>
      </c>
      <c r="T1478" s="1">
        <f>VLOOKUP(A1478,'ADM Details FY17'!$A$3:$Y$3515,25,FALSE)</f>
        <v>0</v>
      </c>
      <c r="U1478" s="1">
        <f>VLOOKUP(A1478,'ADM Details FY17'!$A$3:$AA$3515,27,FALSE)</f>
        <v>0</v>
      </c>
      <c r="V1478" s="1">
        <f>IFERROR(VLOOKUP(C1478,'eindex _tget pp '!$A$4:$E$615,5,FALSE),0)</f>
        <v>0</v>
      </c>
      <c r="W1478" s="31">
        <f>IFERROR(VLOOKUP(C1478,'eindex _tget pp '!$A$4:$F$615,6,FALSE),0)</f>
        <v>0</v>
      </c>
      <c r="X1478" s="4">
        <f>IFERROR(VLOOKUP(B1478,'eschools 16'!$A$2:$F$25,6,FALSE),1)</f>
        <v>1</v>
      </c>
      <c r="Y1478" s="1">
        <f t="shared" si="115"/>
        <v>0</v>
      </c>
      <c r="Z1478" s="1">
        <f t="shared" si="116"/>
        <v>0</v>
      </c>
      <c r="AA1478" s="31">
        <f>IFERROR(VLOOKUP(C1478,'eindex _tget pp '!$A$4:$G$615,7,FALSE),0)</f>
        <v>0</v>
      </c>
      <c r="AB1478" s="1">
        <f>VLOOKUP(A1478,'ADM Details FY17'!$A$3:$AB$3515,28,FALSE)</f>
        <v>0</v>
      </c>
      <c r="AC1478" s="1">
        <f t="shared" si="117"/>
        <v>0</v>
      </c>
      <c r="AD1478" s="1">
        <f t="shared" si="118"/>
        <v>0</v>
      </c>
      <c r="AE1478" s="1">
        <f t="shared" si="119"/>
        <v>0</v>
      </c>
    </row>
    <row r="1479" spans="1:31" x14ac:dyDescent="0.25">
      <c r="A1479" t="str">
        <f>B1479&amp;"-"&amp;COUNTIF($B$3:B1479,B1479)</f>
        <v>338-16</v>
      </c>
      <c r="B1479">
        <v>338</v>
      </c>
      <c r="C1479" s="18">
        <f>VLOOKUP(A1479,'ADM Details FY17'!$A$3:$D$3515,4,FALSE)</f>
        <v>0</v>
      </c>
      <c r="D1479" s="1">
        <f>VLOOKUP(A1479,'ADM Details FY17'!$A$3:$E$3515,5,FALSE)</f>
        <v>0</v>
      </c>
      <c r="E1479" s="1">
        <f>VLOOKUP(A1479,'ADM Details FY17'!$A$3:$F$3515,6,FALSE)</f>
        <v>0</v>
      </c>
      <c r="F1479" s="1">
        <f>VLOOKUP(A1479,'ADM Details FY17'!$A$3:$G$3515,7,FALSE)</f>
        <v>0</v>
      </c>
      <c r="G1479" s="1">
        <f>VLOOKUP(A1479,'ADM Details FY17'!$A$3:$H$3515,8,FALSE)</f>
        <v>0</v>
      </c>
      <c r="H1479" s="1">
        <f>VLOOKUP(A1479,'ADM Details FY17'!$A$3:$I$3515,9,FALSE)</f>
        <v>0</v>
      </c>
      <c r="I1479" s="1">
        <f>VLOOKUP(A1479,'ADM Details FY17'!$A$3:$J$3517,10,FALSE)</f>
        <v>0</v>
      </c>
      <c r="J1479" s="1">
        <f>VLOOKUP(A1479,'ADM Details FY17'!$A$3:$K$3515,11,FALSE)</f>
        <v>0</v>
      </c>
      <c r="K1479" s="1">
        <f>VLOOKUP(A1479,'ADM Details FY17'!$A$3:$M$3515,13,FALSE)</f>
        <v>0</v>
      </c>
      <c r="L1479" s="1">
        <f>VLOOKUP(A1479,'ADM Details FY17'!$A$3:$O$3515,15,FALSE)</f>
        <v>0</v>
      </c>
      <c r="M1479" s="1">
        <f>VLOOKUP(A1479,'ADM Details FY17'!$A$3:$P$3515,16,FALSE)</f>
        <v>0</v>
      </c>
      <c r="N1479" s="1">
        <f>VLOOKUP(A1479,'ADM Details FY17'!$A$3:$Q$3515,17,FALSE)</f>
        <v>0</v>
      </c>
      <c r="O1479" s="1">
        <f>VLOOKUP(A1479,'ADM Details FY17'!$A$3:$S$3515,19,FALSE)</f>
        <v>0</v>
      </c>
      <c r="P1479" s="1">
        <f>VLOOKUP(A1479,'ADM Details FY17'!$A$3:$U$3515,21,FALSE)</f>
        <v>0</v>
      </c>
      <c r="Q1479" s="1">
        <f>VLOOKUP(A1479,'ADM Details FY17'!$A$3:$V$3515,22,FALSE)</f>
        <v>0</v>
      </c>
      <c r="R1479" s="1">
        <f>VLOOKUP(A1479,'ADM Details FY17'!$A$3:$W$3515,23,FALSE)</f>
        <v>0</v>
      </c>
      <c r="S1479" s="1">
        <f>VLOOKUP(A1479,'ADM Details FY17'!$A$3:$X$3515,24,FALSE)</f>
        <v>0</v>
      </c>
      <c r="T1479" s="1">
        <f>VLOOKUP(A1479,'ADM Details FY17'!$A$3:$Y$3515,25,FALSE)</f>
        <v>0</v>
      </c>
      <c r="U1479" s="1">
        <f>VLOOKUP(A1479,'ADM Details FY17'!$A$3:$AA$3515,27,FALSE)</f>
        <v>0</v>
      </c>
      <c r="V1479" s="1">
        <f>IFERROR(VLOOKUP(C1479,'eindex _tget pp '!$A$4:$E$615,5,FALSE),0)</f>
        <v>0</v>
      </c>
      <c r="W1479" s="31">
        <f>IFERROR(VLOOKUP(C1479,'eindex _tget pp '!$A$4:$F$615,6,FALSE),0)</f>
        <v>0</v>
      </c>
      <c r="X1479" s="4">
        <f>IFERROR(VLOOKUP(B1479,'eschools 16'!$A$2:$F$25,6,FALSE),1)</f>
        <v>1</v>
      </c>
      <c r="Y1479" s="1">
        <f t="shared" si="115"/>
        <v>0</v>
      </c>
      <c r="Z1479" s="1">
        <f t="shared" si="116"/>
        <v>0</v>
      </c>
      <c r="AA1479" s="31">
        <f>IFERROR(VLOOKUP(C1479,'eindex _tget pp '!$A$4:$G$615,7,FALSE),0)</f>
        <v>0</v>
      </c>
      <c r="AB1479" s="1">
        <f>VLOOKUP(A1479,'ADM Details FY17'!$A$3:$AB$3515,28,FALSE)</f>
        <v>0</v>
      </c>
      <c r="AC1479" s="1">
        <f t="shared" si="117"/>
        <v>0</v>
      </c>
      <c r="AD1479" s="1">
        <f t="shared" si="118"/>
        <v>0</v>
      </c>
      <c r="AE1479" s="1">
        <f t="shared" si="119"/>
        <v>0</v>
      </c>
    </row>
    <row r="1480" spans="1:31" x14ac:dyDescent="0.25">
      <c r="A1480" t="str">
        <f>B1480&amp;"-"&amp;COUNTIF($B$3:B1480,B1480)</f>
        <v>360-1</v>
      </c>
      <c r="B1480">
        <v>360</v>
      </c>
      <c r="C1480" s="18">
        <f>VLOOKUP(A1480,'ADM Details FY17'!$A$3:$D$3515,4,FALSE)</f>
        <v>44396</v>
      </c>
      <c r="D1480" s="1">
        <f>VLOOKUP(A1480,'ADM Details FY17'!$A$3:$E$3515,5,FALSE)</f>
        <v>70.97</v>
      </c>
      <c r="E1480" s="1">
        <f>VLOOKUP(A1480,'ADM Details FY17'!$A$3:$F$3515,6,FALSE)</f>
        <v>0</v>
      </c>
      <c r="F1480" s="1">
        <f>VLOOKUP(A1480,'ADM Details FY17'!$A$3:$G$3515,7,FALSE)</f>
        <v>3.19</v>
      </c>
      <c r="G1480" s="1">
        <f>VLOOKUP(A1480,'ADM Details FY17'!$A$3:$H$3515,8,FALSE)</f>
        <v>0.86</v>
      </c>
      <c r="H1480" s="1">
        <f>VLOOKUP(A1480,'ADM Details FY17'!$A$3:$I$3515,9,FALSE)</f>
        <v>0</v>
      </c>
      <c r="I1480" s="1">
        <f>VLOOKUP(A1480,'ADM Details FY17'!$A$3:$J$3517,10,FALSE)</f>
        <v>0.51</v>
      </c>
      <c r="J1480" s="1">
        <f>VLOOKUP(A1480,'ADM Details FY17'!$A$3:$K$3515,11,FALSE)</f>
        <v>0</v>
      </c>
      <c r="K1480" s="1">
        <f>VLOOKUP(A1480,'ADM Details FY17'!$A$3:$M$3515,13,FALSE)</f>
        <v>35.18</v>
      </c>
      <c r="L1480" s="1">
        <f>VLOOKUP(A1480,'ADM Details FY17'!$A$3:$O$3515,15,FALSE)</f>
        <v>0</v>
      </c>
      <c r="M1480" s="1">
        <f>VLOOKUP(A1480,'ADM Details FY17'!$A$3:$P$3515,16,FALSE)</f>
        <v>0</v>
      </c>
      <c r="N1480" s="1">
        <f>VLOOKUP(A1480,'ADM Details FY17'!$A$3:$Q$3515,17,FALSE)</f>
        <v>0</v>
      </c>
      <c r="O1480" s="1">
        <f>VLOOKUP(A1480,'ADM Details FY17'!$A$3:$S$3515,19,FALSE)</f>
        <v>0</v>
      </c>
      <c r="P1480" s="1">
        <f>VLOOKUP(A1480,'ADM Details FY17'!$A$3:$U$3515,21,FALSE)</f>
        <v>0</v>
      </c>
      <c r="Q1480" s="1">
        <f>VLOOKUP(A1480,'ADM Details FY17'!$A$3:$V$3515,22,FALSE)</f>
        <v>0</v>
      </c>
      <c r="R1480" s="1">
        <f>VLOOKUP(A1480,'ADM Details FY17'!$A$3:$W$3515,23,FALSE)</f>
        <v>0</v>
      </c>
      <c r="S1480" s="1">
        <f>VLOOKUP(A1480,'ADM Details FY17'!$A$3:$X$3515,24,FALSE)</f>
        <v>0</v>
      </c>
      <c r="T1480" s="1">
        <f>VLOOKUP(A1480,'ADM Details FY17'!$A$3:$Y$3515,25,FALSE)</f>
        <v>0</v>
      </c>
      <c r="U1480" s="1">
        <f>VLOOKUP(A1480,'ADM Details FY17'!$A$3:$AA$3515,27,FALSE)</f>
        <v>0</v>
      </c>
      <c r="V1480" s="1">
        <f>IFERROR(VLOOKUP(C1480,'eindex _tget pp '!$A$4:$E$615,5,FALSE),0)</f>
        <v>145.47924093771991</v>
      </c>
      <c r="W1480" s="31">
        <f>IFERROR(VLOOKUP(C1480,'eindex _tget pp '!$A$4:$F$615,6,FALSE),0)</f>
        <v>0.59669372279999999</v>
      </c>
      <c r="X1480" s="4">
        <f>IFERROR(VLOOKUP(B1480,'eschools 16'!$A$2:$F$25,6,FALSE),1)</f>
        <v>1</v>
      </c>
      <c r="Y1480" s="1">
        <f t="shared" si="115"/>
        <v>2581.17</v>
      </c>
      <c r="Z1480" s="1">
        <f t="shared" si="116"/>
        <v>5709.74</v>
      </c>
      <c r="AA1480" s="31">
        <f>IFERROR(VLOOKUP(C1480,'eindex _tget pp '!$A$4:$G$615,7,FALSE),0)</f>
        <v>0.39980179999999998</v>
      </c>
      <c r="AB1480" s="1">
        <f>VLOOKUP(A1480,'ADM Details FY17'!$A$3:$AB$3515,28,FALSE)</f>
        <v>0</v>
      </c>
      <c r="AC1480" s="1">
        <f t="shared" si="117"/>
        <v>0</v>
      </c>
      <c r="AD1480" s="1">
        <f t="shared" si="118"/>
        <v>70.97</v>
      </c>
      <c r="AE1480" s="1">
        <f t="shared" si="119"/>
        <v>10645.5</v>
      </c>
    </row>
    <row r="1481" spans="1:31" x14ac:dyDescent="0.25">
      <c r="A1481" t="str">
        <f>B1481&amp;"-"&amp;COUNTIF($B$3:B1481,B1481)</f>
        <v>360-2</v>
      </c>
      <c r="B1481">
        <v>360</v>
      </c>
      <c r="C1481" s="18">
        <f>VLOOKUP(A1481,'ADM Details FY17'!$A$3:$D$3515,4,FALSE)</f>
        <v>45054</v>
      </c>
      <c r="D1481" s="1">
        <f>VLOOKUP(A1481,'ADM Details FY17'!$A$3:$E$3515,5,FALSE)</f>
        <v>1.64</v>
      </c>
      <c r="E1481" s="1">
        <f>VLOOKUP(A1481,'ADM Details FY17'!$A$3:$F$3515,6,FALSE)</f>
        <v>0</v>
      </c>
      <c r="F1481" s="1">
        <f>VLOOKUP(A1481,'ADM Details FY17'!$A$3:$G$3515,7,FALSE)</f>
        <v>0</v>
      </c>
      <c r="G1481" s="1">
        <f>VLOOKUP(A1481,'ADM Details FY17'!$A$3:$H$3515,8,FALSE)</f>
        <v>0</v>
      </c>
      <c r="H1481" s="1">
        <f>VLOOKUP(A1481,'ADM Details FY17'!$A$3:$I$3515,9,FALSE)</f>
        <v>0</v>
      </c>
      <c r="I1481" s="1">
        <f>VLOOKUP(A1481,'ADM Details FY17'!$A$3:$J$3517,10,FALSE)</f>
        <v>0</v>
      </c>
      <c r="J1481" s="1">
        <f>VLOOKUP(A1481,'ADM Details FY17'!$A$3:$K$3515,11,FALSE)</f>
        <v>0</v>
      </c>
      <c r="K1481" s="1">
        <f>VLOOKUP(A1481,'ADM Details FY17'!$A$3:$M$3515,13,FALSE)</f>
        <v>1.64</v>
      </c>
      <c r="L1481" s="1">
        <f>VLOOKUP(A1481,'ADM Details FY17'!$A$3:$O$3515,15,FALSE)</f>
        <v>0</v>
      </c>
      <c r="M1481" s="1">
        <f>VLOOKUP(A1481,'ADM Details FY17'!$A$3:$P$3515,16,FALSE)</f>
        <v>0</v>
      </c>
      <c r="N1481" s="1">
        <f>VLOOKUP(A1481,'ADM Details FY17'!$A$3:$Q$3515,17,FALSE)</f>
        <v>0</v>
      </c>
      <c r="O1481" s="1">
        <f>VLOOKUP(A1481,'ADM Details FY17'!$A$3:$S$3515,19,FALSE)</f>
        <v>0</v>
      </c>
      <c r="P1481" s="1">
        <f>VLOOKUP(A1481,'ADM Details FY17'!$A$3:$U$3515,21,FALSE)</f>
        <v>0</v>
      </c>
      <c r="Q1481" s="1">
        <f>VLOOKUP(A1481,'ADM Details FY17'!$A$3:$V$3515,22,FALSE)</f>
        <v>0</v>
      </c>
      <c r="R1481" s="1">
        <f>VLOOKUP(A1481,'ADM Details FY17'!$A$3:$W$3515,23,FALSE)</f>
        <v>0</v>
      </c>
      <c r="S1481" s="1">
        <f>VLOOKUP(A1481,'ADM Details FY17'!$A$3:$X$3515,24,FALSE)</f>
        <v>0</v>
      </c>
      <c r="T1481" s="1">
        <f>VLOOKUP(A1481,'ADM Details FY17'!$A$3:$Y$3515,25,FALSE)</f>
        <v>0</v>
      </c>
      <c r="U1481" s="1">
        <f>VLOOKUP(A1481,'ADM Details FY17'!$A$3:$AA$3515,27,FALSE)</f>
        <v>0</v>
      </c>
      <c r="V1481" s="1">
        <f>IFERROR(VLOOKUP(C1481,'eindex _tget pp '!$A$4:$E$615,5,FALSE),0)</f>
        <v>621.43583407768529</v>
      </c>
      <c r="W1481" s="31">
        <f>IFERROR(VLOOKUP(C1481,'eindex _tget pp '!$A$4:$F$615,6,FALSE),0)</f>
        <v>1.4793474798999999</v>
      </c>
      <c r="X1481" s="4">
        <f>IFERROR(VLOOKUP(B1481,'eschools 16'!$A$2:$F$25,6,FALSE),1)</f>
        <v>1</v>
      </c>
      <c r="Y1481" s="1">
        <f t="shared" si="115"/>
        <v>254.79</v>
      </c>
      <c r="Z1481" s="1">
        <f t="shared" si="116"/>
        <v>659.91</v>
      </c>
      <c r="AA1481" s="31">
        <f>IFERROR(VLOOKUP(C1481,'eindex _tget pp '!$A$4:$G$615,7,FALSE),0)</f>
        <v>0.63639511400000004</v>
      </c>
      <c r="AB1481" s="1">
        <f>VLOOKUP(A1481,'ADM Details FY17'!$A$3:$AB$3515,28,FALSE)</f>
        <v>0</v>
      </c>
      <c r="AC1481" s="1">
        <f t="shared" si="117"/>
        <v>0</v>
      </c>
      <c r="AD1481" s="1">
        <f t="shared" si="118"/>
        <v>1.64</v>
      </c>
      <c r="AE1481" s="1">
        <f t="shared" si="119"/>
        <v>245.99999999999997</v>
      </c>
    </row>
    <row r="1482" spans="1:31" x14ac:dyDescent="0.25">
      <c r="A1482" t="str">
        <f>B1482&amp;"-"&amp;COUNTIF($B$3:B1482,B1482)</f>
        <v>360-3</v>
      </c>
      <c r="B1482">
        <v>360</v>
      </c>
      <c r="C1482" s="18">
        <f>VLOOKUP(A1482,'ADM Details FY17'!$A$3:$D$3515,4,FALSE)</f>
        <v>0</v>
      </c>
      <c r="D1482" s="1">
        <f>VLOOKUP(A1482,'ADM Details FY17'!$A$3:$E$3515,5,FALSE)</f>
        <v>0</v>
      </c>
      <c r="E1482" s="1">
        <f>VLOOKUP(A1482,'ADM Details FY17'!$A$3:$F$3515,6,FALSE)</f>
        <v>0</v>
      </c>
      <c r="F1482" s="1">
        <f>VLOOKUP(A1482,'ADM Details FY17'!$A$3:$G$3515,7,FALSE)</f>
        <v>0</v>
      </c>
      <c r="G1482" s="1">
        <f>VLOOKUP(A1482,'ADM Details FY17'!$A$3:$H$3515,8,FALSE)</f>
        <v>0</v>
      </c>
      <c r="H1482" s="1">
        <f>VLOOKUP(A1482,'ADM Details FY17'!$A$3:$I$3515,9,FALSE)</f>
        <v>0</v>
      </c>
      <c r="I1482" s="1">
        <f>VLOOKUP(A1482,'ADM Details FY17'!$A$3:$J$3517,10,FALSE)</f>
        <v>0</v>
      </c>
      <c r="J1482" s="1">
        <f>VLOOKUP(A1482,'ADM Details FY17'!$A$3:$K$3515,11,FALSE)</f>
        <v>0</v>
      </c>
      <c r="K1482" s="1">
        <f>VLOOKUP(A1482,'ADM Details FY17'!$A$3:$M$3515,13,FALSE)</f>
        <v>0</v>
      </c>
      <c r="L1482" s="1">
        <f>VLOOKUP(A1482,'ADM Details FY17'!$A$3:$O$3515,15,FALSE)</f>
        <v>0</v>
      </c>
      <c r="M1482" s="1">
        <f>VLOOKUP(A1482,'ADM Details FY17'!$A$3:$P$3515,16,FALSE)</f>
        <v>0</v>
      </c>
      <c r="N1482" s="1">
        <f>VLOOKUP(A1482,'ADM Details FY17'!$A$3:$Q$3515,17,FALSE)</f>
        <v>0</v>
      </c>
      <c r="O1482" s="1">
        <f>VLOOKUP(A1482,'ADM Details FY17'!$A$3:$S$3515,19,FALSE)</f>
        <v>0</v>
      </c>
      <c r="P1482" s="1">
        <f>VLOOKUP(A1482,'ADM Details FY17'!$A$3:$U$3515,21,FALSE)</f>
        <v>0</v>
      </c>
      <c r="Q1482" s="1">
        <f>VLOOKUP(A1482,'ADM Details FY17'!$A$3:$V$3515,22,FALSE)</f>
        <v>0</v>
      </c>
      <c r="R1482" s="1">
        <f>VLOOKUP(A1482,'ADM Details FY17'!$A$3:$W$3515,23,FALSE)</f>
        <v>0</v>
      </c>
      <c r="S1482" s="1">
        <f>VLOOKUP(A1482,'ADM Details FY17'!$A$3:$X$3515,24,FALSE)</f>
        <v>0</v>
      </c>
      <c r="T1482" s="1">
        <f>VLOOKUP(A1482,'ADM Details FY17'!$A$3:$Y$3515,25,FALSE)</f>
        <v>0</v>
      </c>
      <c r="U1482" s="1">
        <f>VLOOKUP(A1482,'ADM Details FY17'!$A$3:$AA$3515,27,FALSE)</f>
        <v>0</v>
      </c>
      <c r="V1482" s="1">
        <f>IFERROR(VLOOKUP(C1482,'eindex _tget pp '!$A$4:$E$615,5,FALSE),0)</f>
        <v>0</v>
      </c>
      <c r="W1482" s="31">
        <f>IFERROR(VLOOKUP(C1482,'eindex _tget pp '!$A$4:$F$615,6,FALSE),0)</f>
        <v>0</v>
      </c>
      <c r="X1482" s="4">
        <f>IFERROR(VLOOKUP(B1482,'eschools 16'!$A$2:$F$25,6,FALSE),1)</f>
        <v>1</v>
      </c>
      <c r="Y1482" s="1">
        <f t="shared" si="115"/>
        <v>0</v>
      </c>
      <c r="Z1482" s="1">
        <f t="shared" si="116"/>
        <v>0</v>
      </c>
      <c r="AA1482" s="31">
        <f>IFERROR(VLOOKUP(C1482,'eindex _tget pp '!$A$4:$G$615,7,FALSE),0)</f>
        <v>0</v>
      </c>
      <c r="AB1482" s="1">
        <f>VLOOKUP(A1482,'ADM Details FY17'!$A$3:$AB$3515,28,FALSE)</f>
        <v>0</v>
      </c>
      <c r="AC1482" s="1">
        <f t="shared" si="117"/>
        <v>0</v>
      </c>
      <c r="AD1482" s="1">
        <f t="shared" si="118"/>
        <v>0</v>
      </c>
      <c r="AE1482" s="1">
        <f t="shared" si="119"/>
        <v>0</v>
      </c>
    </row>
    <row r="1483" spans="1:31" x14ac:dyDescent="0.25">
      <c r="A1483" t="str">
        <f>B1483&amp;"-"&amp;COUNTIF($B$3:B1483,B1483)</f>
        <v>360-4</v>
      </c>
      <c r="B1483">
        <v>360</v>
      </c>
      <c r="C1483" s="18">
        <f>VLOOKUP(A1483,'ADM Details FY17'!$A$3:$D$3515,4,FALSE)</f>
        <v>0</v>
      </c>
      <c r="D1483" s="1">
        <f>VLOOKUP(A1483,'ADM Details FY17'!$A$3:$E$3515,5,FALSE)</f>
        <v>0</v>
      </c>
      <c r="E1483" s="1">
        <f>VLOOKUP(A1483,'ADM Details FY17'!$A$3:$F$3515,6,FALSE)</f>
        <v>0</v>
      </c>
      <c r="F1483" s="1">
        <f>VLOOKUP(A1483,'ADM Details FY17'!$A$3:$G$3515,7,FALSE)</f>
        <v>0</v>
      </c>
      <c r="G1483" s="1">
        <f>VLOOKUP(A1483,'ADM Details FY17'!$A$3:$H$3515,8,FALSE)</f>
        <v>0</v>
      </c>
      <c r="H1483" s="1">
        <f>VLOOKUP(A1483,'ADM Details FY17'!$A$3:$I$3515,9,FALSE)</f>
        <v>0</v>
      </c>
      <c r="I1483" s="1">
        <f>VLOOKUP(A1483,'ADM Details FY17'!$A$3:$J$3517,10,FALSE)</f>
        <v>0</v>
      </c>
      <c r="J1483" s="1">
        <f>VLOOKUP(A1483,'ADM Details FY17'!$A$3:$K$3515,11,FALSE)</f>
        <v>0</v>
      </c>
      <c r="K1483" s="1">
        <f>VLOOKUP(A1483,'ADM Details FY17'!$A$3:$M$3515,13,FALSE)</f>
        <v>0</v>
      </c>
      <c r="L1483" s="1">
        <f>VLOOKUP(A1483,'ADM Details FY17'!$A$3:$O$3515,15,FALSE)</f>
        <v>0</v>
      </c>
      <c r="M1483" s="1">
        <f>VLOOKUP(A1483,'ADM Details FY17'!$A$3:$P$3515,16,FALSE)</f>
        <v>0</v>
      </c>
      <c r="N1483" s="1">
        <f>VLOOKUP(A1483,'ADM Details FY17'!$A$3:$Q$3515,17,FALSE)</f>
        <v>0</v>
      </c>
      <c r="O1483" s="1">
        <f>VLOOKUP(A1483,'ADM Details FY17'!$A$3:$S$3515,19,FALSE)</f>
        <v>0</v>
      </c>
      <c r="P1483" s="1">
        <f>VLOOKUP(A1483,'ADM Details FY17'!$A$3:$U$3515,21,FALSE)</f>
        <v>0</v>
      </c>
      <c r="Q1483" s="1">
        <f>VLOOKUP(A1483,'ADM Details FY17'!$A$3:$V$3515,22,FALSE)</f>
        <v>0</v>
      </c>
      <c r="R1483" s="1">
        <f>VLOOKUP(A1483,'ADM Details FY17'!$A$3:$W$3515,23,FALSE)</f>
        <v>0</v>
      </c>
      <c r="S1483" s="1">
        <f>VLOOKUP(A1483,'ADM Details FY17'!$A$3:$X$3515,24,FALSE)</f>
        <v>0</v>
      </c>
      <c r="T1483" s="1">
        <f>VLOOKUP(A1483,'ADM Details FY17'!$A$3:$Y$3515,25,FALSE)</f>
        <v>0</v>
      </c>
      <c r="U1483" s="1">
        <f>VLOOKUP(A1483,'ADM Details FY17'!$A$3:$AA$3515,27,FALSE)</f>
        <v>0</v>
      </c>
      <c r="V1483" s="1">
        <f>IFERROR(VLOOKUP(C1483,'eindex _tget pp '!$A$4:$E$615,5,FALSE),0)</f>
        <v>0</v>
      </c>
      <c r="W1483" s="31">
        <f>IFERROR(VLOOKUP(C1483,'eindex _tget pp '!$A$4:$F$615,6,FALSE),0)</f>
        <v>0</v>
      </c>
      <c r="X1483" s="4">
        <f>IFERROR(VLOOKUP(B1483,'eschools 16'!$A$2:$F$25,6,FALSE),1)</f>
        <v>1</v>
      </c>
      <c r="Y1483" s="1">
        <f t="shared" si="115"/>
        <v>0</v>
      </c>
      <c r="Z1483" s="1">
        <f t="shared" si="116"/>
        <v>0</v>
      </c>
      <c r="AA1483" s="31">
        <f>IFERROR(VLOOKUP(C1483,'eindex _tget pp '!$A$4:$G$615,7,FALSE),0)</f>
        <v>0</v>
      </c>
      <c r="AB1483" s="1">
        <f>VLOOKUP(A1483,'ADM Details FY17'!$A$3:$AB$3515,28,FALSE)</f>
        <v>0</v>
      </c>
      <c r="AC1483" s="1">
        <f t="shared" si="117"/>
        <v>0</v>
      </c>
      <c r="AD1483" s="1">
        <f t="shared" si="118"/>
        <v>0</v>
      </c>
      <c r="AE1483" s="1">
        <f t="shared" si="119"/>
        <v>0</v>
      </c>
    </row>
    <row r="1484" spans="1:31" x14ac:dyDescent="0.25">
      <c r="A1484" t="str">
        <f>B1484&amp;"-"&amp;COUNTIF($B$3:B1484,B1484)</f>
        <v>360-5</v>
      </c>
      <c r="B1484">
        <v>360</v>
      </c>
      <c r="C1484" s="18">
        <f>VLOOKUP(A1484,'ADM Details FY17'!$A$3:$D$3515,4,FALSE)</f>
        <v>0</v>
      </c>
      <c r="D1484" s="1">
        <f>VLOOKUP(A1484,'ADM Details FY17'!$A$3:$E$3515,5,FALSE)</f>
        <v>0</v>
      </c>
      <c r="E1484" s="1">
        <f>VLOOKUP(A1484,'ADM Details FY17'!$A$3:$F$3515,6,FALSE)</f>
        <v>0</v>
      </c>
      <c r="F1484" s="1">
        <f>VLOOKUP(A1484,'ADM Details FY17'!$A$3:$G$3515,7,FALSE)</f>
        <v>0</v>
      </c>
      <c r="G1484" s="1">
        <f>VLOOKUP(A1484,'ADM Details FY17'!$A$3:$H$3515,8,FALSE)</f>
        <v>0</v>
      </c>
      <c r="H1484" s="1">
        <f>VLOOKUP(A1484,'ADM Details FY17'!$A$3:$I$3515,9,FALSE)</f>
        <v>0</v>
      </c>
      <c r="I1484" s="1">
        <f>VLOOKUP(A1484,'ADM Details FY17'!$A$3:$J$3517,10,FALSE)</f>
        <v>0</v>
      </c>
      <c r="J1484" s="1">
        <f>VLOOKUP(A1484,'ADM Details FY17'!$A$3:$K$3515,11,FALSE)</f>
        <v>0</v>
      </c>
      <c r="K1484" s="1">
        <f>VLOOKUP(A1484,'ADM Details FY17'!$A$3:$M$3515,13,FALSE)</f>
        <v>0</v>
      </c>
      <c r="L1484" s="1">
        <f>VLOOKUP(A1484,'ADM Details FY17'!$A$3:$O$3515,15,FALSE)</f>
        <v>0</v>
      </c>
      <c r="M1484" s="1">
        <f>VLOOKUP(A1484,'ADM Details FY17'!$A$3:$P$3515,16,FALSE)</f>
        <v>0</v>
      </c>
      <c r="N1484" s="1">
        <f>VLOOKUP(A1484,'ADM Details FY17'!$A$3:$Q$3515,17,FALSE)</f>
        <v>0</v>
      </c>
      <c r="O1484" s="1">
        <f>VLOOKUP(A1484,'ADM Details FY17'!$A$3:$S$3515,19,FALSE)</f>
        <v>0</v>
      </c>
      <c r="P1484" s="1">
        <f>VLOOKUP(A1484,'ADM Details FY17'!$A$3:$U$3515,21,FALSE)</f>
        <v>0</v>
      </c>
      <c r="Q1484" s="1">
        <f>VLOOKUP(A1484,'ADM Details FY17'!$A$3:$V$3515,22,FALSE)</f>
        <v>0</v>
      </c>
      <c r="R1484" s="1">
        <f>VLOOKUP(A1484,'ADM Details FY17'!$A$3:$W$3515,23,FALSE)</f>
        <v>0</v>
      </c>
      <c r="S1484" s="1">
        <f>VLOOKUP(A1484,'ADM Details FY17'!$A$3:$X$3515,24,FALSE)</f>
        <v>0</v>
      </c>
      <c r="T1484" s="1">
        <f>VLOOKUP(A1484,'ADM Details FY17'!$A$3:$Y$3515,25,FALSE)</f>
        <v>0</v>
      </c>
      <c r="U1484" s="1">
        <f>VLOOKUP(A1484,'ADM Details FY17'!$A$3:$AA$3515,27,FALSE)</f>
        <v>0</v>
      </c>
      <c r="V1484" s="1">
        <f>IFERROR(VLOOKUP(C1484,'eindex _tget pp '!$A$4:$E$615,5,FALSE),0)</f>
        <v>0</v>
      </c>
      <c r="W1484" s="31">
        <f>IFERROR(VLOOKUP(C1484,'eindex _tget pp '!$A$4:$F$615,6,FALSE),0)</f>
        <v>0</v>
      </c>
      <c r="X1484" s="4">
        <f>IFERROR(VLOOKUP(B1484,'eschools 16'!$A$2:$F$25,6,FALSE),1)</f>
        <v>1</v>
      </c>
      <c r="Y1484" s="1">
        <f t="shared" si="115"/>
        <v>0</v>
      </c>
      <c r="Z1484" s="1">
        <f t="shared" si="116"/>
        <v>0</v>
      </c>
      <c r="AA1484" s="31">
        <f>IFERROR(VLOOKUP(C1484,'eindex _tget pp '!$A$4:$G$615,7,FALSE),0)</f>
        <v>0</v>
      </c>
      <c r="AB1484" s="1">
        <f>VLOOKUP(A1484,'ADM Details FY17'!$A$3:$AB$3515,28,FALSE)</f>
        <v>0</v>
      </c>
      <c r="AC1484" s="1">
        <f t="shared" si="117"/>
        <v>0</v>
      </c>
      <c r="AD1484" s="1">
        <f t="shared" si="118"/>
        <v>0</v>
      </c>
      <c r="AE1484" s="1">
        <f t="shared" si="119"/>
        <v>0</v>
      </c>
    </row>
    <row r="1485" spans="1:31" x14ac:dyDescent="0.25">
      <c r="A1485" t="str">
        <f>B1485&amp;"-"&amp;COUNTIF($B$3:B1485,B1485)</f>
        <v>360-6</v>
      </c>
      <c r="B1485">
        <v>360</v>
      </c>
      <c r="C1485" s="18">
        <f>VLOOKUP(A1485,'ADM Details FY17'!$A$3:$D$3515,4,FALSE)</f>
        <v>0</v>
      </c>
      <c r="D1485" s="1">
        <f>VLOOKUP(A1485,'ADM Details FY17'!$A$3:$E$3515,5,FALSE)</f>
        <v>0</v>
      </c>
      <c r="E1485" s="1">
        <f>VLOOKUP(A1485,'ADM Details FY17'!$A$3:$F$3515,6,FALSE)</f>
        <v>0</v>
      </c>
      <c r="F1485" s="1">
        <f>VLOOKUP(A1485,'ADM Details FY17'!$A$3:$G$3515,7,FALSE)</f>
        <v>0</v>
      </c>
      <c r="G1485" s="1">
        <f>VLOOKUP(A1485,'ADM Details FY17'!$A$3:$H$3515,8,FALSE)</f>
        <v>0</v>
      </c>
      <c r="H1485" s="1">
        <f>VLOOKUP(A1485,'ADM Details FY17'!$A$3:$I$3515,9,FALSE)</f>
        <v>0</v>
      </c>
      <c r="I1485" s="1">
        <f>VLOOKUP(A1485,'ADM Details FY17'!$A$3:$J$3517,10,FALSE)</f>
        <v>0</v>
      </c>
      <c r="J1485" s="1">
        <f>VLOOKUP(A1485,'ADM Details FY17'!$A$3:$K$3515,11,FALSE)</f>
        <v>0</v>
      </c>
      <c r="K1485" s="1">
        <f>VLOOKUP(A1485,'ADM Details FY17'!$A$3:$M$3515,13,FALSE)</f>
        <v>0</v>
      </c>
      <c r="L1485" s="1">
        <f>VLOOKUP(A1485,'ADM Details FY17'!$A$3:$O$3515,15,FALSE)</f>
        <v>0</v>
      </c>
      <c r="M1485" s="1">
        <f>VLOOKUP(A1485,'ADM Details FY17'!$A$3:$P$3515,16,FALSE)</f>
        <v>0</v>
      </c>
      <c r="N1485" s="1">
        <f>VLOOKUP(A1485,'ADM Details FY17'!$A$3:$Q$3515,17,FALSE)</f>
        <v>0</v>
      </c>
      <c r="O1485" s="1">
        <f>VLOOKUP(A1485,'ADM Details FY17'!$A$3:$S$3515,19,FALSE)</f>
        <v>0</v>
      </c>
      <c r="P1485" s="1">
        <f>VLOOKUP(A1485,'ADM Details FY17'!$A$3:$U$3515,21,FALSE)</f>
        <v>0</v>
      </c>
      <c r="Q1485" s="1">
        <f>VLOOKUP(A1485,'ADM Details FY17'!$A$3:$V$3515,22,FALSE)</f>
        <v>0</v>
      </c>
      <c r="R1485" s="1">
        <f>VLOOKUP(A1485,'ADM Details FY17'!$A$3:$W$3515,23,FALSE)</f>
        <v>0</v>
      </c>
      <c r="S1485" s="1">
        <f>VLOOKUP(A1485,'ADM Details FY17'!$A$3:$X$3515,24,FALSE)</f>
        <v>0</v>
      </c>
      <c r="T1485" s="1">
        <f>VLOOKUP(A1485,'ADM Details FY17'!$A$3:$Y$3515,25,FALSE)</f>
        <v>0</v>
      </c>
      <c r="U1485" s="1">
        <f>VLOOKUP(A1485,'ADM Details FY17'!$A$3:$AA$3515,27,FALSE)</f>
        <v>0</v>
      </c>
      <c r="V1485" s="1">
        <f>IFERROR(VLOOKUP(C1485,'eindex _tget pp '!$A$4:$E$615,5,FALSE),0)</f>
        <v>0</v>
      </c>
      <c r="W1485" s="31">
        <f>IFERROR(VLOOKUP(C1485,'eindex _tget pp '!$A$4:$F$615,6,FALSE),0)</f>
        <v>0</v>
      </c>
      <c r="X1485" s="4">
        <f>IFERROR(VLOOKUP(B1485,'eschools 16'!$A$2:$F$25,6,FALSE),1)</f>
        <v>1</v>
      </c>
      <c r="Y1485" s="1">
        <f t="shared" si="115"/>
        <v>0</v>
      </c>
      <c r="Z1485" s="1">
        <f t="shared" si="116"/>
        <v>0</v>
      </c>
      <c r="AA1485" s="31">
        <f>IFERROR(VLOOKUP(C1485,'eindex _tget pp '!$A$4:$G$615,7,FALSE),0)</f>
        <v>0</v>
      </c>
      <c r="AB1485" s="1">
        <f>VLOOKUP(A1485,'ADM Details FY17'!$A$3:$AB$3515,28,FALSE)</f>
        <v>0</v>
      </c>
      <c r="AC1485" s="1">
        <f t="shared" si="117"/>
        <v>0</v>
      </c>
      <c r="AD1485" s="1">
        <f t="shared" si="118"/>
        <v>0</v>
      </c>
      <c r="AE1485" s="1">
        <f t="shared" si="119"/>
        <v>0</v>
      </c>
    </row>
    <row r="1486" spans="1:31" x14ac:dyDescent="0.25">
      <c r="A1486" t="str">
        <f>B1486&amp;"-"&amp;COUNTIF($B$3:B1486,B1486)</f>
        <v>360-7</v>
      </c>
      <c r="B1486">
        <v>360</v>
      </c>
      <c r="C1486" s="18">
        <f>VLOOKUP(A1486,'ADM Details FY17'!$A$3:$D$3515,4,FALSE)</f>
        <v>0</v>
      </c>
      <c r="D1486" s="1">
        <f>VLOOKUP(A1486,'ADM Details FY17'!$A$3:$E$3515,5,FALSE)</f>
        <v>0</v>
      </c>
      <c r="E1486" s="1">
        <f>VLOOKUP(A1486,'ADM Details FY17'!$A$3:$F$3515,6,FALSE)</f>
        <v>0</v>
      </c>
      <c r="F1486" s="1">
        <f>VLOOKUP(A1486,'ADM Details FY17'!$A$3:$G$3515,7,FALSE)</f>
        <v>0</v>
      </c>
      <c r="G1486" s="1">
        <f>VLOOKUP(A1486,'ADM Details FY17'!$A$3:$H$3515,8,FALSE)</f>
        <v>0</v>
      </c>
      <c r="H1486" s="1">
        <f>VLOOKUP(A1486,'ADM Details FY17'!$A$3:$I$3515,9,FALSE)</f>
        <v>0</v>
      </c>
      <c r="I1486" s="1">
        <f>VLOOKUP(A1486,'ADM Details FY17'!$A$3:$J$3517,10,FALSE)</f>
        <v>0</v>
      </c>
      <c r="J1486" s="1">
        <f>VLOOKUP(A1486,'ADM Details FY17'!$A$3:$K$3515,11,FALSE)</f>
        <v>0</v>
      </c>
      <c r="K1486" s="1">
        <f>VLOOKUP(A1486,'ADM Details FY17'!$A$3:$M$3515,13,FALSE)</f>
        <v>0</v>
      </c>
      <c r="L1486" s="1">
        <f>VLOOKUP(A1486,'ADM Details FY17'!$A$3:$O$3515,15,FALSE)</f>
        <v>0</v>
      </c>
      <c r="M1486" s="1">
        <f>VLOOKUP(A1486,'ADM Details FY17'!$A$3:$P$3515,16,FALSE)</f>
        <v>0</v>
      </c>
      <c r="N1486" s="1">
        <f>VLOOKUP(A1486,'ADM Details FY17'!$A$3:$Q$3515,17,FALSE)</f>
        <v>0</v>
      </c>
      <c r="O1486" s="1">
        <f>VLOOKUP(A1486,'ADM Details FY17'!$A$3:$S$3515,19,FALSE)</f>
        <v>0</v>
      </c>
      <c r="P1486" s="1">
        <f>VLOOKUP(A1486,'ADM Details FY17'!$A$3:$U$3515,21,FALSE)</f>
        <v>0</v>
      </c>
      <c r="Q1486" s="1">
        <f>VLOOKUP(A1486,'ADM Details FY17'!$A$3:$V$3515,22,FALSE)</f>
        <v>0</v>
      </c>
      <c r="R1486" s="1">
        <f>VLOOKUP(A1486,'ADM Details FY17'!$A$3:$W$3515,23,FALSE)</f>
        <v>0</v>
      </c>
      <c r="S1486" s="1">
        <f>VLOOKUP(A1486,'ADM Details FY17'!$A$3:$X$3515,24,FALSE)</f>
        <v>0</v>
      </c>
      <c r="T1486" s="1">
        <f>VLOOKUP(A1486,'ADM Details FY17'!$A$3:$Y$3515,25,FALSE)</f>
        <v>0</v>
      </c>
      <c r="U1486" s="1">
        <f>VLOOKUP(A1486,'ADM Details FY17'!$A$3:$AA$3515,27,FALSE)</f>
        <v>0</v>
      </c>
      <c r="V1486" s="1">
        <f>IFERROR(VLOOKUP(C1486,'eindex _tget pp '!$A$4:$E$615,5,FALSE),0)</f>
        <v>0</v>
      </c>
      <c r="W1486" s="31">
        <f>IFERROR(VLOOKUP(C1486,'eindex _tget pp '!$A$4:$F$615,6,FALSE),0)</f>
        <v>0</v>
      </c>
      <c r="X1486" s="4">
        <f>IFERROR(VLOOKUP(B1486,'eschools 16'!$A$2:$F$25,6,FALSE),1)</f>
        <v>1</v>
      </c>
      <c r="Y1486" s="1">
        <f t="shared" si="115"/>
        <v>0</v>
      </c>
      <c r="Z1486" s="1">
        <f t="shared" si="116"/>
        <v>0</v>
      </c>
      <c r="AA1486" s="31">
        <f>IFERROR(VLOOKUP(C1486,'eindex _tget pp '!$A$4:$G$615,7,FALSE),0)</f>
        <v>0</v>
      </c>
      <c r="AB1486" s="1">
        <f>VLOOKUP(A1486,'ADM Details FY17'!$A$3:$AB$3515,28,FALSE)</f>
        <v>0</v>
      </c>
      <c r="AC1486" s="1">
        <f t="shared" si="117"/>
        <v>0</v>
      </c>
      <c r="AD1486" s="1">
        <f t="shared" si="118"/>
        <v>0</v>
      </c>
      <c r="AE1486" s="1">
        <f t="shared" si="119"/>
        <v>0</v>
      </c>
    </row>
    <row r="1487" spans="1:31" x14ac:dyDescent="0.25">
      <c r="A1487" t="str">
        <f>B1487&amp;"-"&amp;COUNTIF($B$3:B1487,B1487)</f>
        <v>360-8</v>
      </c>
      <c r="B1487">
        <v>360</v>
      </c>
      <c r="C1487" s="18">
        <f>VLOOKUP(A1487,'ADM Details FY17'!$A$3:$D$3515,4,FALSE)</f>
        <v>0</v>
      </c>
      <c r="D1487" s="1">
        <f>VLOOKUP(A1487,'ADM Details FY17'!$A$3:$E$3515,5,FALSE)</f>
        <v>0</v>
      </c>
      <c r="E1487" s="1">
        <f>VLOOKUP(A1487,'ADM Details FY17'!$A$3:$F$3515,6,FALSE)</f>
        <v>0</v>
      </c>
      <c r="F1487" s="1">
        <f>VLOOKUP(A1487,'ADM Details FY17'!$A$3:$G$3515,7,FALSE)</f>
        <v>0</v>
      </c>
      <c r="G1487" s="1">
        <f>VLOOKUP(A1487,'ADM Details FY17'!$A$3:$H$3515,8,FALSE)</f>
        <v>0</v>
      </c>
      <c r="H1487" s="1">
        <f>VLOOKUP(A1487,'ADM Details FY17'!$A$3:$I$3515,9,FALSE)</f>
        <v>0</v>
      </c>
      <c r="I1487" s="1">
        <f>VLOOKUP(A1487,'ADM Details FY17'!$A$3:$J$3517,10,FALSE)</f>
        <v>0</v>
      </c>
      <c r="J1487" s="1">
        <f>VLOOKUP(A1487,'ADM Details FY17'!$A$3:$K$3515,11,FALSE)</f>
        <v>0</v>
      </c>
      <c r="K1487" s="1">
        <f>VLOOKUP(A1487,'ADM Details FY17'!$A$3:$M$3515,13,FALSE)</f>
        <v>0</v>
      </c>
      <c r="L1487" s="1">
        <f>VLOOKUP(A1487,'ADM Details FY17'!$A$3:$O$3515,15,FALSE)</f>
        <v>0</v>
      </c>
      <c r="M1487" s="1">
        <f>VLOOKUP(A1487,'ADM Details FY17'!$A$3:$P$3515,16,FALSE)</f>
        <v>0</v>
      </c>
      <c r="N1487" s="1">
        <f>VLOOKUP(A1487,'ADM Details FY17'!$A$3:$Q$3515,17,FALSE)</f>
        <v>0</v>
      </c>
      <c r="O1487" s="1">
        <f>VLOOKUP(A1487,'ADM Details FY17'!$A$3:$S$3515,19,FALSE)</f>
        <v>0</v>
      </c>
      <c r="P1487" s="1">
        <f>VLOOKUP(A1487,'ADM Details FY17'!$A$3:$U$3515,21,FALSE)</f>
        <v>0</v>
      </c>
      <c r="Q1487" s="1">
        <f>VLOOKUP(A1487,'ADM Details FY17'!$A$3:$V$3515,22,FALSE)</f>
        <v>0</v>
      </c>
      <c r="R1487" s="1">
        <f>VLOOKUP(A1487,'ADM Details FY17'!$A$3:$W$3515,23,FALSE)</f>
        <v>0</v>
      </c>
      <c r="S1487" s="1">
        <f>VLOOKUP(A1487,'ADM Details FY17'!$A$3:$X$3515,24,FALSE)</f>
        <v>0</v>
      </c>
      <c r="T1487" s="1">
        <f>VLOOKUP(A1487,'ADM Details FY17'!$A$3:$Y$3515,25,FALSE)</f>
        <v>0</v>
      </c>
      <c r="U1487" s="1">
        <f>VLOOKUP(A1487,'ADM Details FY17'!$A$3:$AA$3515,27,FALSE)</f>
        <v>0</v>
      </c>
      <c r="V1487" s="1">
        <f>IFERROR(VLOOKUP(C1487,'eindex _tget pp '!$A$4:$E$615,5,FALSE),0)</f>
        <v>0</v>
      </c>
      <c r="W1487" s="31">
        <f>IFERROR(VLOOKUP(C1487,'eindex _tget pp '!$A$4:$F$615,6,FALSE),0)</f>
        <v>0</v>
      </c>
      <c r="X1487" s="4">
        <f>IFERROR(VLOOKUP(B1487,'eschools 16'!$A$2:$F$25,6,FALSE),1)</f>
        <v>1</v>
      </c>
      <c r="Y1487" s="1">
        <f t="shared" si="115"/>
        <v>0</v>
      </c>
      <c r="Z1487" s="1">
        <f t="shared" si="116"/>
        <v>0</v>
      </c>
      <c r="AA1487" s="31">
        <f>IFERROR(VLOOKUP(C1487,'eindex _tget pp '!$A$4:$G$615,7,FALSE),0)</f>
        <v>0</v>
      </c>
      <c r="AB1487" s="1">
        <f>VLOOKUP(A1487,'ADM Details FY17'!$A$3:$AB$3515,28,FALSE)</f>
        <v>0</v>
      </c>
      <c r="AC1487" s="1">
        <f t="shared" si="117"/>
        <v>0</v>
      </c>
      <c r="AD1487" s="1">
        <f t="shared" si="118"/>
        <v>0</v>
      </c>
      <c r="AE1487" s="1">
        <f t="shared" si="119"/>
        <v>0</v>
      </c>
    </row>
    <row r="1488" spans="1:31" x14ac:dyDescent="0.25">
      <c r="A1488" t="str">
        <f>B1488&amp;"-"&amp;COUNTIF($B$3:B1488,B1488)</f>
        <v>392-1</v>
      </c>
      <c r="B1488">
        <v>392</v>
      </c>
      <c r="C1488" s="18">
        <f>VLOOKUP(A1488,'ADM Details FY17'!$A$3:$D$3515,4,FALSE)</f>
        <v>44024</v>
      </c>
      <c r="D1488" s="1">
        <f>VLOOKUP(A1488,'ADM Details FY17'!$A$3:$E$3515,5,FALSE)</f>
        <v>0.95</v>
      </c>
      <c r="E1488" s="1">
        <f>VLOOKUP(A1488,'ADM Details FY17'!$A$3:$F$3515,6,FALSE)</f>
        <v>0</v>
      </c>
      <c r="F1488" s="1">
        <f>VLOOKUP(A1488,'ADM Details FY17'!$A$3:$G$3515,7,FALSE)</f>
        <v>0</v>
      </c>
      <c r="G1488" s="1">
        <f>VLOOKUP(A1488,'ADM Details FY17'!$A$3:$H$3515,8,FALSE)</f>
        <v>0</v>
      </c>
      <c r="H1488" s="1">
        <f>VLOOKUP(A1488,'ADM Details FY17'!$A$3:$I$3515,9,FALSE)</f>
        <v>0</v>
      </c>
      <c r="I1488" s="1">
        <f>VLOOKUP(A1488,'ADM Details FY17'!$A$3:$J$3517,10,FALSE)</f>
        <v>0</v>
      </c>
      <c r="J1488" s="1">
        <f>VLOOKUP(A1488,'ADM Details FY17'!$A$3:$K$3515,11,FALSE)</f>
        <v>0</v>
      </c>
      <c r="K1488" s="1">
        <f>VLOOKUP(A1488,'ADM Details FY17'!$A$3:$M$3515,13,FALSE)</f>
        <v>0</v>
      </c>
      <c r="L1488" s="1">
        <f>VLOOKUP(A1488,'ADM Details FY17'!$A$3:$O$3515,15,FALSE)</f>
        <v>0</v>
      </c>
      <c r="M1488" s="1">
        <f>VLOOKUP(A1488,'ADM Details FY17'!$A$3:$P$3515,16,FALSE)</f>
        <v>0</v>
      </c>
      <c r="N1488" s="1">
        <f>VLOOKUP(A1488,'ADM Details FY17'!$A$3:$Q$3515,17,FALSE)</f>
        <v>0</v>
      </c>
      <c r="O1488" s="1">
        <f>VLOOKUP(A1488,'ADM Details FY17'!$A$3:$S$3515,19,FALSE)</f>
        <v>0</v>
      </c>
      <c r="P1488" s="1">
        <f>VLOOKUP(A1488,'ADM Details FY17'!$A$3:$U$3515,21,FALSE)</f>
        <v>0</v>
      </c>
      <c r="Q1488" s="1">
        <f>VLOOKUP(A1488,'ADM Details FY17'!$A$3:$V$3515,22,FALSE)</f>
        <v>0</v>
      </c>
      <c r="R1488" s="1">
        <f>VLOOKUP(A1488,'ADM Details FY17'!$A$3:$W$3515,23,FALSE)</f>
        <v>0</v>
      </c>
      <c r="S1488" s="1">
        <f>VLOOKUP(A1488,'ADM Details FY17'!$A$3:$X$3515,24,FALSE)</f>
        <v>0</v>
      </c>
      <c r="T1488" s="1">
        <f>VLOOKUP(A1488,'ADM Details FY17'!$A$3:$Y$3515,25,FALSE)</f>
        <v>0</v>
      </c>
      <c r="U1488" s="1">
        <f>VLOOKUP(A1488,'ADM Details FY17'!$A$3:$AA$3515,27,FALSE)</f>
        <v>0</v>
      </c>
      <c r="V1488" s="1">
        <f>IFERROR(VLOOKUP(C1488,'eindex _tget pp '!$A$4:$E$615,5,FALSE),0)</f>
        <v>913.93367022503844</v>
      </c>
      <c r="W1488" s="31">
        <f>IFERROR(VLOOKUP(C1488,'eindex _tget pp '!$A$4:$F$615,6,FALSE),0)</f>
        <v>1.4950613266999999</v>
      </c>
      <c r="X1488" s="4">
        <f>IFERROR(VLOOKUP(B1488,'eschools 16'!$A$2:$F$25,6,FALSE),1)</f>
        <v>1</v>
      </c>
      <c r="Y1488" s="1">
        <f t="shared" si="115"/>
        <v>217.06</v>
      </c>
      <c r="Z1488" s="1">
        <f t="shared" si="116"/>
        <v>0</v>
      </c>
      <c r="AA1488" s="31">
        <f>IFERROR(VLOOKUP(C1488,'eindex _tget pp '!$A$4:$G$615,7,FALSE),0)</f>
        <v>0.75637217700000003</v>
      </c>
      <c r="AB1488" s="1">
        <f>VLOOKUP(A1488,'ADM Details FY17'!$A$3:$AB$3515,28,FALSE)</f>
        <v>0</v>
      </c>
      <c r="AC1488" s="1">
        <f t="shared" si="117"/>
        <v>0</v>
      </c>
      <c r="AD1488" s="1">
        <f t="shared" si="118"/>
        <v>0.95</v>
      </c>
      <c r="AE1488" s="1">
        <f t="shared" si="119"/>
        <v>142.5</v>
      </c>
    </row>
    <row r="1489" spans="1:31" x14ac:dyDescent="0.25">
      <c r="A1489" t="str">
        <f>B1489&amp;"-"&amp;COUNTIF($B$3:B1489,B1489)</f>
        <v>392-2</v>
      </c>
      <c r="B1489">
        <v>392</v>
      </c>
      <c r="C1489" s="18">
        <f>VLOOKUP(A1489,'ADM Details FY17'!$A$3:$D$3515,4,FALSE)</f>
        <v>49437</v>
      </c>
      <c r="D1489" s="1">
        <f>VLOOKUP(A1489,'ADM Details FY17'!$A$3:$E$3515,5,FALSE)</f>
        <v>0.5</v>
      </c>
      <c r="E1489" s="1">
        <f>VLOOKUP(A1489,'ADM Details FY17'!$A$3:$F$3515,6,FALSE)</f>
        <v>0</v>
      </c>
      <c r="F1489" s="1">
        <f>VLOOKUP(A1489,'ADM Details FY17'!$A$3:$G$3515,7,FALSE)</f>
        <v>0</v>
      </c>
      <c r="G1489" s="1">
        <f>VLOOKUP(A1489,'ADM Details FY17'!$A$3:$H$3515,8,FALSE)</f>
        <v>0</v>
      </c>
      <c r="H1489" s="1">
        <f>VLOOKUP(A1489,'ADM Details FY17'!$A$3:$I$3515,9,FALSE)</f>
        <v>0</v>
      </c>
      <c r="I1489" s="1">
        <f>VLOOKUP(A1489,'ADM Details FY17'!$A$3:$J$3517,10,FALSE)</f>
        <v>0</v>
      </c>
      <c r="J1489" s="1">
        <f>VLOOKUP(A1489,'ADM Details FY17'!$A$3:$K$3515,11,FALSE)</f>
        <v>0</v>
      </c>
      <c r="K1489" s="1">
        <f>VLOOKUP(A1489,'ADM Details FY17'!$A$3:$M$3515,13,FALSE)</f>
        <v>0</v>
      </c>
      <c r="L1489" s="1">
        <f>VLOOKUP(A1489,'ADM Details FY17'!$A$3:$O$3515,15,FALSE)</f>
        <v>0</v>
      </c>
      <c r="M1489" s="1">
        <f>VLOOKUP(A1489,'ADM Details FY17'!$A$3:$P$3515,16,FALSE)</f>
        <v>0</v>
      </c>
      <c r="N1489" s="1">
        <f>VLOOKUP(A1489,'ADM Details FY17'!$A$3:$Q$3515,17,FALSE)</f>
        <v>0</v>
      </c>
      <c r="O1489" s="1">
        <f>VLOOKUP(A1489,'ADM Details FY17'!$A$3:$S$3515,19,FALSE)</f>
        <v>0</v>
      </c>
      <c r="P1489" s="1">
        <f>VLOOKUP(A1489,'ADM Details FY17'!$A$3:$U$3515,21,FALSE)</f>
        <v>0</v>
      </c>
      <c r="Q1489" s="1">
        <f>VLOOKUP(A1489,'ADM Details FY17'!$A$3:$V$3515,22,FALSE)</f>
        <v>0</v>
      </c>
      <c r="R1489" s="1">
        <f>VLOOKUP(A1489,'ADM Details FY17'!$A$3:$W$3515,23,FALSE)</f>
        <v>0</v>
      </c>
      <c r="S1489" s="1">
        <f>VLOOKUP(A1489,'ADM Details FY17'!$A$3:$X$3515,24,FALSE)</f>
        <v>0</v>
      </c>
      <c r="T1489" s="1">
        <f>VLOOKUP(A1489,'ADM Details FY17'!$A$3:$Y$3515,25,FALSE)</f>
        <v>0</v>
      </c>
      <c r="U1489" s="1">
        <f>VLOOKUP(A1489,'ADM Details FY17'!$A$3:$AA$3515,27,FALSE)</f>
        <v>0</v>
      </c>
      <c r="V1489" s="1">
        <f>IFERROR(VLOOKUP(C1489,'eindex _tget pp '!$A$4:$E$615,5,FALSE),0)</f>
        <v>208.49392792496295</v>
      </c>
      <c r="W1489" s="31">
        <f>IFERROR(VLOOKUP(C1489,'eindex _tget pp '!$A$4:$F$615,6,FALSE),0)</f>
        <v>0.37149405299999999</v>
      </c>
      <c r="X1489" s="4">
        <f>IFERROR(VLOOKUP(B1489,'eschools 16'!$A$2:$F$25,6,FALSE),1)</f>
        <v>1</v>
      </c>
      <c r="Y1489" s="1">
        <f t="shared" si="115"/>
        <v>26.06</v>
      </c>
      <c r="Z1489" s="1">
        <f t="shared" si="116"/>
        <v>0</v>
      </c>
      <c r="AA1489" s="31">
        <f>IFERROR(VLOOKUP(C1489,'eindex _tget pp '!$A$4:$G$615,7,FALSE),0)</f>
        <v>0.478649665</v>
      </c>
      <c r="AB1489" s="1">
        <f>VLOOKUP(A1489,'ADM Details FY17'!$A$3:$AB$3515,28,FALSE)</f>
        <v>0</v>
      </c>
      <c r="AC1489" s="1">
        <f t="shared" si="117"/>
        <v>0</v>
      </c>
      <c r="AD1489" s="1">
        <f t="shared" si="118"/>
        <v>0.5</v>
      </c>
      <c r="AE1489" s="1">
        <f t="shared" si="119"/>
        <v>75</v>
      </c>
    </row>
    <row r="1490" spans="1:31" x14ac:dyDescent="0.25">
      <c r="A1490" t="str">
        <f>B1490&amp;"-"&amp;COUNTIF($B$3:B1490,B1490)</f>
        <v>392-3</v>
      </c>
      <c r="B1490">
        <v>392</v>
      </c>
      <c r="C1490" s="18">
        <f>VLOOKUP(A1490,'ADM Details FY17'!$A$3:$D$3515,4,FALSE)</f>
        <v>49452</v>
      </c>
      <c r="D1490" s="1">
        <f>VLOOKUP(A1490,'ADM Details FY17'!$A$3:$E$3515,5,FALSE)</f>
        <v>2.2000000000000002</v>
      </c>
      <c r="E1490" s="1">
        <f>VLOOKUP(A1490,'ADM Details FY17'!$A$3:$F$3515,6,FALSE)</f>
        <v>0</v>
      </c>
      <c r="F1490" s="1">
        <f>VLOOKUP(A1490,'ADM Details FY17'!$A$3:$G$3515,7,FALSE)</f>
        <v>0</v>
      </c>
      <c r="G1490" s="1">
        <f>VLOOKUP(A1490,'ADM Details FY17'!$A$3:$H$3515,8,FALSE)</f>
        <v>0</v>
      </c>
      <c r="H1490" s="1">
        <f>VLOOKUP(A1490,'ADM Details FY17'!$A$3:$I$3515,9,FALSE)</f>
        <v>0</v>
      </c>
      <c r="I1490" s="1">
        <f>VLOOKUP(A1490,'ADM Details FY17'!$A$3:$J$3517,10,FALSE)</f>
        <v>0</v>
      </c>
      <c r="J1490" s="1">
        <f>VLOOKUP(A1490,'ADM Details FY17'!$A$3:$K$3515,11,FALSE)</f>
        <v>0</v>
      </c>
      <c r="K1490" s="1">
        <f>VLOOKUP(A1490,'ADM Details FY17'!$A$3:$M$3515,13,FALSE)</f>
        <v>1.65</v>
      </c>
      <c r="L1490" s="1">
        <f>VLOOKUP(A1490,'ADM Details FY17'!$A$3:$O$3515,15,FALSE)</f>
        <v>0</v>
      </c>
      <c r="M1490" s="1">
        <f>VLOOKUP(A1490,'ADM Details FY17'!$A$3:$P$3515,16,FALSE)</f>
        <v>0</v>
      </c>
      <c r="N1490" s="1">
        <f>VLOOKUP(A1490,'ADM Details FY17'!$A$3:$Q$3515,17,FALSE)</f>
        <v>0</v>
      </c>
      <c r="O1490" s="1">
        <f>VLOOKUP(A1490,'ADM Details FY17'!$A$3:$S$3515,19,FALSE)</f>
        <v>0</v>
      </c>
      <c r="P1490" s="1">
        <f>VLOOKUP(A1490,'ADM Details FY17'!$A$3:$U$3515,21,FALSE)</f>
        <v>0</v>
      </c>
      <c r="Q1490" s="1">
        <f>VLOOKUP(A1490,'ADM Details FY17'!$A$3:$V$3515,22,FALSE)</f>
        <v>0</v>
      </c>
      <c r="R1490" s="1">
        <f>VLOOKUP(A1490,'ADM Details FY17'!$A$3:$W$3515,23,FALSE)</f>
        <v>0</v>
      </c>
      <c r="S1490" s="1">
        <f>VLOOKUP(A1490,'ADM Details FY17'!$A$3:$X$3515,24,FALSE)</f>
        <v>0</v>
      </c>
      <c r="T1490" s="1">
        <f>VLOOKUP(A1490,'ADM Details FY17'!$A$3:$Y$3515,25,FALSE)</f>
        <v>0</v>
      </c>
      <c r="U1490" s="1">
        <f>VLOOKUP(A1490,'ADM Details FY17'!$A$3:$AA$3515,27,FALSE)</f>
        <v>0</v>
      </c>
      <c r="V1490" s="1">
        <f>IFERROR(VLOOKUP(C1490,'eindex _tget pp '!$A$4:$E$615,5,FALSE),0)</f>
        <v>766.68283871135725</v>
      </c>
      <c r="W1490" s="31">
        <f>IFERROR(VLOOKUP(C1490,'eindex _tget pp '!$A$4:$F$615,6,FALSE),0)</f>
        <v>1.3779795312000001</v>
      </c>
      <c r="X1490" s="4">
        <f>IFERROR(VLOOKUP(B1490,'eschools 16'!$A$2:$F$25,6,FALSE),1)</f>
        <v>1</v>
      </c>
      <c r="Y1490" s="1">
        <f t="shared" si="115"/>
        <v>421.68</v>
      </c>
      <c r="Z1490" s="1">
        <f t="shared" si="116"/>
        <v>618.44000000000005</v>
      </c>
      <c r="AA1490" s="31">
        <f>IFERROR(VLOOKUP(C1490,'eindex _tget pp '!$A$4:$G$615,7,FALSE),0)</f>
        <v>0.65588011199999996</v>
      </c>
      <c r="AB1490" s="1">
        <f>VLOOKUP(A1490,'ADM Details FY17'!$A$3:$AB$3515,28,FALSE)</f>
        <v>0</v>
      </c>
      <c r="AC1490" s="1">
        <f t="shared" si="117"/>
        <v>0</v>
      </c>
      <c r="AD1490" s="1">
        <f t="shared" si="118"/>
        <v>2.2000000000000002</v>
      </c>
      <c r="AE1490" s="1">
        <f t="shared" si="119"/>
        <v>330</v>
      </c>
    </row>
    <row r="1491" spans="1:31" x14ac:dyDescent="0.25">
      <c r="A1491" t="str">
        <f>B1491&amp;"-"&amp;COUNTIF($B$3:B1491,B1491)</f>
        <v>392-4</v>
      </c>
      <c r="B1491">
        <v>392</v>
      </c>
      <c r="C1491" s="18">
        <f>VLOOKUP(A1491,'ADM Details FY17'!$A$3:$D$3515,4,FALSE)</f>
        <v>44297</v>
      </c>
      <c r="D1491" s="1">
        <f>VLOOKUP(A1491,'ADM Details FY17'!$A$3:$E$3515,5,FALSE)</f>
        <v>22.21</v>
      </c>
      <c r="E1491" s="1">
        <f>VLOOKUP(A1491,'ADM Details FY17'!$A$3:$F$3515,6,FALSE)</f>
        <v>0</v>
      </c>
      <c r="F1491" s="1">
        <f>VLOOKUP(A1491,'ADM Details FY17'!$A$3:$G$3515,7,FALSE)</f>
        <v>0</v>
      </c>
      <c r="G1491" s="1">
        <f>VLOOKUP(A1491,'ADM Details FY17'!$A$3:$H$3515,8,FALSE)</f>
        <v>0</v>
      </c>
      <c r="H1491" s="1">
        <f>VLOOKUP(A1491,'ADM Details FY17'!$A$3:$I$3515,9,FALSE)</f>
        <v>0</v>
      </c>
      <c r="I1491" s="1">
        <f>VLOOKUP(A1491,'ADM Details FY17'!$A$3:$J$3517,10,FALSE)</f>
        <v>0</v>
      </c>
      <c r="J1491" s="1">
        <f>VLOOKUP(A1491,'ADM Details FY17'!$A$3:$K$3515,11,FALSE)</f>
        <v>0</v>
      </c>
      <c r="K1491" s="1">
        <f>VLOOKUP(A1491,'ADM Details FY17'!$A$3:$M$3515,13,FALSE)</f>
        <v>13.32</v>
      </c>
      <c r="L1491" s="1">
        <f>VLOOKUP(A1491,'ADM Details FY17'!$A$3:$O$3515,15,FALSE)</f>
        <v>0</v>
      </c>
      <c r="M1491" s="1">
        <f>VLOOKUP(A1491,'ADM Details FY17'!$A$3:$P$3515,16,FALSE)</f>
        <v>0</v>
      </c>
      <c r="N1491" s="1">
        <f>VLOOKUP(A1491,'ADM Details FY17'!$A$3:$Q$3515,17,FALSE)</f>
        <v>0</v>
      </c>
      <c r="O1491" s="1">
        <f>VLOOKUP(A1491,'ADM Details FY17'!$A$3:$S$3515,19,FALSE)</f>
        <v>0</v>
      </c>
      <c r="P1491" s="1">
        <f>VLOOKUP(A1491,'ADM Details FY17'!$A$3:$U$3515,21,FALSE)</f>
        <v>0</v>
      </c>
      <c r="Q1491" s="1">
        <f>VLOOKUP(A1491,'ADM Details FY17'!$A$3:$V$3515,22,FALSE)</f>
        <v>0</v>
      </c>
      <c r="R1491" s="1">
        <f>VLOOKUP(A1491,'ADM Details FY17'!$A$3:$W$3515,23,FALSE)</f>
        <v>0</v>
      </c>
      <c r="S1491" s="1">
        <f>VLOOKUP(A1491,'ADM Details FY17'!$A$3:$X$3515,24,FALSE)</f>
        <v>0</v>
      </c>
      <c r="T1491" s="1">
        <f>VLOOKUP(A1491,'ADM Details FY17'!$A$3:$Y$3515,25,FALSE)</f>
        <v>0</v>
      </c>
      <c r="U1491" s="1">
        <f>VLOOKUP(A1491,'ADM Details FY17'!$A$3:$AA$3515,27,FALSE)</f>
        <v>0</v>
      </c>
      <c r="V1491" s="1">
        <f>IFERROR(VLOOKUP(C1491,'eindex _tget pp '!$A$4:$E$615,5,FALSE),0)</f>
        <v>1063.7302032921527</v>
      </c>
      <c r="W1491" s="31">
        <f>IFERROR(VLOOKUP(C1491,'eindex _tget pp '!$A$4:$F$615,6,FALSE),0)</f>
        <v>2.6250218156999998</v>
      </c>
      <c r="X1491" s="4">
        <f>IFERROR(VLOOKUP(B1491,'eschools 16'!$A$2:$F$25,6,FALSE),1)</f>
        <v>1</v>
      </c>
      <c r="Y1491" s="1">
        <f t="shared" si="115"/>
        <v>5906.36</v>
      </c>
      <c r="Z1491" s="1">
        <f t="shared" si="116"/>
        <v>9510.56</v>
      </c>
      <c r="AA1491" s="31">
        <f>IFERROR(VLOOKUP(C1491,'eindex _tget pp '!$A$4:$G$615,7,FALSE),0)</f>
        <v>0.73337430400000003</v>
      </c>
      <c r="AB1491" s="1">
        <f>VLOOKUP(A1491,'ADM Details FY17'!$A$3:$AB$3515,28,FALSE)</f>
        <v>0</v>
      </c>
      <c r="AC1491" s="1">
        <f t="shared" si="117"/>
        <v>0</v>
      </c>
      <c r="AD1491" s="1">
        <f t="shared" si="118"/>
        <v>22.21</v>
      </c>
      <c r="AE1491" s="1">
        <f t="shared" si="119"/>
        <v>3331.5</v>
      </c>
    </row>
    <row r="1492" spans="1:31" x14ac:dyDescent="0.25">
      <c r="A1492" t="str">
        <f>B1492&amp;"-"&amp;COUNTIF($B$3:B1492,B1492)</f>
        <v>392-5</v>
      </c>
      <c r="B1492">
        <v>392</v>
      </c>
      <c r="C1492" s="18">
        <f>VLOOKUP(A1492,'ADM Details FY17'!$A$3:$D$3515,4,FALSE)</f>
        <v>44776</v>
      </c>
      <c r="D1492" s="1">
        <f>VLOOKUP(A1492,'ADM Details FY17'!$A$3:$E$3515,5,FALSE)</f>
        <v>0.5</v>
      </c>
      <c r="E1492" s="1">
        <f>VLOOKUP(A1492,'ADM Details FY17'!$A$3:$F$3515,6,FALSE)</f>
        <v>0</v>
      </c>
      <c r="F1492" s="1">
        <f>VLOOKUP(A1492,'ADM Details FY17'!$A$3:$G$3515,7,FALSE)</f>
        <v>0</v>
      </c>
      <c r="G1492" s="1">
        <f>VLOOKUP(A1492,'ADM Details FY17'!$A$3:$H$3515,8,FALSE)</f>
        <v>0</v>
      </c>
      <c r="H1492" s="1">
        <f>VLOOKUP(A1492,'ADM Details FY17'!$A$3:$I$3515,9,FALSE)</f>
        <v>0</v>
      </c>
      <c r="I1492" s="1">
        <f>VLOOKUP(A1492,'ADM Details FY17'!$A$3:$J$3517,10,FALSE)</f>
        <v>0</v>
      </c>
      <c r="J1492" s="1">
        <f>VLOOKUP(A1492,'ADM Details FY17'!$A$3:$K$3515,11,FALSE)</f>
        <v>0</v>
      </c>
      <c r="K1492" s="1">
        <f>VLOOKUP(A1492,'ADM Details FY17'!$A$3:$M$3515,13,FALSE)</f>
        <v>0.5</v>
      </c>
      <c r="L1492" s="1">
        <f>VLOOKUP(A1492,'ADM Details FY17'!$A$3:$O$3515,15,FALSE)</f>
        <v>0</v>
      </c>
      <c r="M1492" s="1">
        <f>VLOOKUP(A1492,'ADM Details FY17'!$A$3:$P$3515,16,FALSE)</f>
        <v>0</v>
      </c>
      <c r="N1492" s="1">
        <f>VLOOKUP(A1492,'ADM Details FY17'!$A$3:$Q$3515,17,FALSE)</f>
        <v>0</v>
      </c>
      <c r="O1492" s="1">
        <f>VLOOKUP(A1492,'ADM Details FY17'!$A$3:$S$3515,19,FALSE)</f>
        <v>0</v>
      </c>
      <c r="P1492" s="1">
        <f>VLOOKUP(A1492,'ADM Details FY17'!$A$3:$U$3515,21,FALSE)</f>
        <v>0</v>
      </c>
      <c r="Q1492" s="1">
        <f>VLOOKUP(A1492,'ADM Details FY17'!$A$3:$V$3515,22,FALSE)</f>
        <v>0</v>
      </c>
      <c r="R1492" s="1">
        <f>VLOOKUP(A1492,'ADM Details FY17'!$A$3:$W$3515,23,FALSE)</f>
        <v>0</v>
      </c>
      <c r="S1492" s="1">
        <f>VLOOKUP(A1492,'ADM Details FY17'!$A$3:$X$3515,24,FALSE)</f>
        <v>0</v>
      </c>
      <c r="T1492" s="1">
        <f>VLOOKUP(A1492,'ADM Details FY17'!$A$3:$Y$3515,25,FALSE)</f>
        <v>0</v>
      </c>
      <c r="U1492" s="1">
        <f>VLOOKUP(A1492,'ADM Details FY17'!$A$3:$AA$3515,27,FALSE)</f>
        <v>0</v>
      </c>
      <c r="V1492" s="1">
        <f>IFERROR(VLOOKUP(C1492,'eindex _tget pp '!$A$4:$E$615,5,FALSE),0)</f>
        <v>551.59062809445754</v>
      </c>
      <c r="W1492" s="31">
        <f>IFERROR(VLOOKUP(C1492,'eindex _tget pp '!$A$4:$F$615,6,FALSE),0)</f>
        <v>1.2563935094000001</v>
      </c>
      <c r="X1492" s="4">
        <f>IFERROR(VLOOKUP(B1492,'eschools 16'!$A$2:$F$25,6,FALSE),1)</f>
        <v>1</v>
      </c>
      <c r="Y1492" s="1">
        <f t="shared" si="115"/>
        <v>68.95</v>
      </c>
      <c r="Z1492" s="1">
        <f t="shared" si="116"/>
        <v>170.87</v>
      </c>
      <c r="AA1492" s="31">
        <f>IFERROR(VLOOKUP(C1492,'eindex _tget pp '!$A$4:$G$615,7,FALSE),0)</f>
        <v>0.61438593500000005</v>
      </c>
      <c r="AB1492" s="1">
        <f>VLOOKUP(A1492,'ADM Details FY17'!$A$3:$AB$3515,28,FALSE)</f>
        <v>0</v>
      </c>
      <c r="AC1492" s="1">
        <f t="shared" si="117"/>
        <v>0</v>
      </c>
      <c r="AD1492" s="1">
        <f t="shared" si="118"/>
        <v>0.5</v>
      </c>
      <c r="AE1492" s="1">
        <f t="shared" si="119"/>
        <v>75</v>
      </c>
    </row>
    <row r="1493" spans="1:31" x14ac:dyDescent="0.25">
      <c r="A1493" t="str">
        <f>B1493&amp;"-"&amp;COUNTIF($B$3:B1493,B1493)</f>
        <v>392-6</v>
      </c>
      <c r="B1493">
        <v>392</v>
      </c>
      <c r="C1493" s="18">
        <f>VLOOKUP(A1493,'ADM Details FY17'!$A$3:$D$3515,4,FALSE)</f>
        <v>0</v>
      </c>
      <c r="D1493" s="1">
        <f>VLOOKUP(A1493,'ADM Details FY17'!$A$3:$E$3515,5,FALSE)</f>
        <v>0</v>
      </c>
      <c r="E1493" s="1">
        <f>VLOOKUP(A1493,'ADM Details FY17'!$A$3:$F$3515,6,FALSE)</f>
        <v>0</v>
      </c>
      <c r="F1493" s="1">
        <f>VLOOKUP(A1493,'ADM Details FY17'!$A$3:$G$3515,7,FALSE)</f>
        <v>0</v>
      </c>
      <c r="G1493" s="1">
        <f>VLOOKUP(A1493,'ADM Details FY17'!$A$3:$H$3515,8,FALSE)</f>
        <v>0</v>
      </c>
      <c r="H1493" s="1">
        <f>VLOOKUP(A1493,'ADM Details FY17'!$A$3:$I$3515,9,FALSE)</f>
        <v>0</v>
      </c>
      <c r="I1493" s="1">
        <f>VLOOKUP(A1493,'ADM Details FY17'!$A$3:$J$3517,10,FALSE)</f>
        <v>0</v>
      </c>
      <c r="J1493" s="1">
        <f>VLOOKUP(A1493,'ADM Details FY17'!$A$3:$K$3515,11,FALSE)</f>
        <v>0</v>
      </c>
      <c r="K1493" s="1">
        <f>VLOOKUP(A1493,'ADM Details FY17'!$A$3:$M$3515,13,FALSE)</f>
        <v>0</v>
      </c>
      <c r="L1493" s="1">
        <f>VLOOKUP(A1493,'ADM Details FY17'!$A$3:$O$3515,15,FALSE)</f>
        <v>0</v>
      </c>
      <c r="M1493" s="1">
        <f>VLOOKUP(A1493,'ADM Details FY17'!$A$3:$P$3515,16,FALSE)</f>
        <v>0</v>
      </c>
      <c r="N1493" s="1">
        <f>VLOOKUP(A1493,'ADM Details FY17'!$A$3:$Q$3515,17,FALSE)</f>
        <v>0</v>
      </c>
      <c r="O1493" s="1">
        <f>VLOOKUP(A1493,'ADM Details FY17'!$A$3:$S$3515,19,FALSE)</f>
        <v>0</v>
      </c>
      <c r="P1493" s="1">
        <f>VLOOKUP(A1493,'ADM Details FY17'!$A$3:$U$3515,21,FALSE)</f>
        <v>0</v>
      </c>
      <c r="Q1493" s="1">
        <f>VLOOKUP(A1493,'ADM Details FY17'!$A$3:$V$3515,22,FALSE)</f>
        <v>0</v>
      </c>
      <c r="R1493" s="1">
        <f>VLOOKUP(A1493,'ADM Details FY17'!$A$3:$W$3515,23,FALSE)</f>
        <v>0</v>
      </c>
      <c r="S1493" s="1">
        <f>VLOOKUP(A1493,'ADM Details FY17'!$A$3:$X$3515,24,FALSE)</f>
        <v>0</v>
      </c>
      <c r="T1493" s="1">
        <f>VLOOKUP(A1493,'ADM Details FY17'!$A$3:$Y$3515,25,FALSE)</f>
        <v>0</v>
      </c>
      <c r="U1493" s="1">
        <f>VLOOKUP(A1493,'ADM Details FY17'!$A$3:$AA$3515,27,FALSE)</f>
        <v>0</v>
      </c>
      <c r="V1493" s="1">
        <f>IFERROR(VLOOKUP(C1493,'eindex _tget pp '!$A$4:$E$615,5,FALSE),0)</f>
        <v>0</v>
      </c>
      <c r="W1493" s="31">
        <f>IFERROR(VLOOKUP(C1493,'eindex _tget pp '!$A$4:$F$615,6,FALSE),0)</f>
        <v>0</v>
      </c>
      <c r="X1493" s="4">
        <f>IFERROR(VLOOKUP(B1493,'eschools 16'!$A$2:$F$25,6,FALSE),1)</f>
        <v>1</v>
      </c>
      <c r="Y1493" s="1">
        <f t="shared" si="115"/>
        <v>0</v>
      </c>
      <c r="Z1493" s="1">
        <f t="shared" si="116"/>
        <v>0</v>
      </c>
      <c r="AA1493" s="31">
        <f>IFERROR(VLOOKUP(C1493,'eindex _tget pp '!$A$4:$G$615,7,FALSE),0)</f>
        <v>0</v>
      </c>
      <c r="AB1493" s="1">
        <f>VLOOKUP(A1493,'ADM Details FY17'!$A$3:$AB$3515,28,FALSE)</f>
        <v>0</v>
      </c>
      <c r="AC1493" s="1">
        <f t="shared" si="117"/>
        <v>0</v>
      </c>
      <c r="AD1493" s="1">
        <f t="shared" si="118"/>
        <v>0</v>
      </c>
      <c r="AE1493" s="1">
        <f t="shared" si="119"/>
        <v>0</v>
      </c>
    </row>
    <row r="1494" spans="1:31" x14ac:dyDescent="0.25">
      <c r="A1494" t="str">
        <f>B1494&amp;"-"&amp;COUNTIF($B$3:B1494,B1494)</f>
        <v>392-7</v>
      </c>
      <c r="B1494">
        <v>392</v>
      </c>
      <c r="C1494" s="18">
        <f>VLOOKUP(A1494,'ADM Details FY17'!$A$3:$D$3515,4,FALSE)</f>
        <v>0</v>
      </c>
      <c r="D1494" s="1">
        <f>VLOOKUP(A1494,'ADM Details FY17'!$A$3:$E$3515,5,FALSE)</f>
        <v>0</v>
      </c>
      <c r="E1494" s="1">
        <f>VLOOKUP(A1494,'ADM Details FY17'!$A$3:$F$3515,6,FALSE)</f>
        <v>0</v>
      </c>
      <c r="F1494" s="1">
        <f>VLOOKUP(A1494,'ADM Details FY17'!$A$3:$G$3515,7,FALSE)</f>
        <v>0</v>
      </c>
      <c r="G1494" s="1">
        <f>VLOOKUP(A1494,'ADM Details FY17'!$A$3:$H$3515,8,FALSE)</f>
        <v>0</v>
      </c>
      <c r="H1494" s="1">
        <f>VLOOKUP(A1494,'ADM Details FY17'!$A$3:$I$3515,9,FALSE)</f>
        <v>0</v>
      </c>
      <c r="I1494" s="1">
        <f>VLOOKUP(A1494,'ADM Details FY17'!$A$3:$J$3517,10,FALSE)</f>
        <v>0</v>
      </c>
      <c r="J1494" s="1">
        <f>VLOOKUP(A1494,'ADM Details FY17'!$A$3:$K$3515,11,FALSE)</f>
        <v>0</v>
      </c>
      <c r="K1494" s="1">
        <f>VLOOKUP(A1494,'ADM Details FY17'!$A$3:$M$3515,13,FALSE)</f>
        <v>0</v>
      </c>
      <c r="L1494" s="1">
        <f>VLOOKUP(A1494,'ADM Details FY17'!$A$3:$O$3515,15,FALSE)</f>
        <v>0</v>
      </c>
      <c r="M1494" s="1">
        <f>VLOOKUP(A1494,'ADM Details FY17'!$A$3:$P$3515,16,FALSE)</f>
        <v>0</v>
      </c>
      <c r="N1494" s="1">
        <f>VLOOKUP(A1494,'ADM Details FY17'!$A$3:$Q$3515,17,FALSE)</f>
        <v>0</v>
      </c>
      <c r="O1494" s="1">
        <f>VLOOKUP(A1494,'ADM Details FY17'!$A$3:$S$3515,19,FALSE)</f>
        <v>0</v>
      </c>
      <c r="P1494" s="1">
        <f>VLOOKUP(A1494,'ADM Details FY17'!$A$3:$U$3515,21,FALSE)</f>
        <v>0</v>
      </c>
      <c r="Q1494" s="1">
        <f>VLOOKUP(A1494,'ADM Details FY17'!$A$3:$V$3515,22,FALSE)</f>
        <v>0</v>
      </c>
      <c r="R1494" s="1">
        <f>VLOOKUP(A1494,'ADM Details FY17'!$A$3:$W$3515,23,FALSE)</f>
        <v>0</v>
      </c>
      <c r="S1494" s="1">
        <f>VLOOKUP(A1494,'ADM Details FY17'!$A$3:$X$3515,24,FALSE)</f>
        <v>0</v>
      </c>
      <c r="T1494" s="1">
        <f>VLOOKUP(A1494,'ADM Details FY17'!$A$3:$Y$3515,25,FALSE)</f>
        <v>0</v>
      </c>
      <c r="U1494" s="1">
        <f>VLOOKUP(A1494,'ADM Details FY17'!$A$3:$AA$3515,27,FALSE)</f>
        <v>0</v>
      </c>
      <c r="V1494" s="1">
        <f>IFERROR(VLOOKUP(C1494,'eindex _tget pp '!$A$4:$E$615,5,FALSE),0)</f>
        <v>0</v>
      </c>
      <c r="W1494" s="31">
        <f>IFERROR(VLOOKUP(C1494,'eindex _tget pp '!$A$4:$F$615,6,FALSE),0)</f>
        <v>0</v>
      </c>
      <c r="X1494" s="4">
        <f>IFERROR(VLOOKUP(B1494,'eschools 16'!$A$2:$F$25,6,FALSE),1)</f>
        <v>1</v>
      </c>
      <c r="Y1494" s="1">
        <f t="shared" si="115"/>
        <v>0</v>
      </c>
      <c r="Z1494" s="1">
        <f t="shared" si="116"/>
        <v>0</v>
      </c>
      <c r="AA1494" s="31">
        <f>IFERROR(VLOOKUP(C1494,'eindex _tget pp '!$A$4:$G$615,7,FALSE),0)</f>
        <v>0</v>
      </c>
      <c r="AB1494" s="1">
        <f>VLOOKUP(A1494,'ADM Details FY17'!$A$3:$AB$3515,28,FALSE)</f>
        <v>0</v>
      </c>
      <c r="AC1494" s="1">
        <f t="shared" si="117"/>
        <v>0</v>
      </c>
      <c r="AD1494" s="1">
        <f t="shared" si="118"/>
        <v>0</v>
      </c>
      <c r="AE1494" s="1">
        <f t="shared" si="119"/>
        <v>0</v>
      </c>
    </row>
    <row r="1495" spans="1:31" x14ac:dyDescent="0.25">
      <c r="A1495" t="str">
        <f>B1495&amp;"-"&amp;COUNTIF($B$3:B1495,B1495)</f>
        <v>392-8</v>
      </c>
      <c r="B1495">
        <v>392</v>
      </c>
      <c r="C1495" s="18">
        <f>VLOOKUP(A1495,'ADM Details FY17'!$A$3:$D$3515,4,FALSE)</f>
        <v>0</v>
      </c>
      <c r="D1495" s="1">
        <f>VLOOKUP(A1495,'ADM Details FY17'!$A$3:$E$3515,5,FALSE)</f>
        <v>0</v>
      </c>
      <c r="E1495" s="1">
        <f>VLOOKUP(A1495,'ADM Details FY17'!$A$3:$F$3515,6,FALSE)</f>
        <v>0</v>
      </c>
      <c r="F1495" s="1">
        <f>VLOOKUP(A1495,'ADM Details FY17'!$A$3:$G$3515,7,FALSE)</f>
        <v>0</v>
      </c>
      <c r="G1495" s="1">
        <f>VLOOKUP(A1495,'ADM Details FY17'!$A$3:$H$3515,8,FALSE)</f>
        <v>0</v>
      </c>
      <c r="H1495" s="1">
        <f>VLOOKUP(A1495,'ADM Details FY17'!$A$3:$I$3515,9,FALSE)</f>
        <v>0</v>
      </c>
      <c r="I1495" s="1">
        <f>VLOOKUP(A1495,'ADM Details FY17'!$A$3:$J$3517,10,FALSE)</f>
        <v>0</v>
      </c>
      <c r="J1495" s="1">
        <f>VLOOKUP(A1495,'ADM Details FY17'!$A$3:$K$3515,11,FALSE)</f>
        <v>0</v>
      </c>
      <c r="K1495" s="1">
        <f>VLOOKUP(A1495,'ADM Details FY17'!$A$3:$M$3515,13,FALSE)</f>
        <v>0</v>
      </c>
      <c r="L1495" s="1">
        <f>VLOOKUP(A1495,'ADM Details FY17'!$A$3:$O$3515,15,FALSE)</f>
        <v>0</v>
      </c>
      <c r="M1495" s="1">
        <f>VLOOKUP(A1495,'ADM Details FY17'!$A$3:$P$3515,16,FALSE)</f>
        <v>0</v>
      </c>
      <c r="N1495" s="1">
        <f>VLOOKUP(A1495,'ADM Details FY17'!$A$3:$Q$3515,17,FALSE)</f>
        <v>0</v>
      </c>
      <c r="O1495" s="1">
        <f>VLOOKUP(A1495,'ADM Details FY17'!$A$3:$S$3515,19,FALSE)</f>
        <v>0</v>
      </c>
      <c r="P1495" s="1">
        <f>VLOOKUP(A1495,'ADM Details FY17'!$A$3:$U$3515,21,FALSE)</f>
        <v>0</v>
      </c>
      <c r="Q1495" s="1">
        <f>VLOOKUP(A1495,'ADM Details FY17'!$A$3:$V$3515,22,FALSE)</f>
        <v>0</v>
      </c>
      <c r="R1495" s="1">
        <f>VLOOKUP(A1495,'ADM Details FY17'!$A$3:$W$3515,23,FALSE)</f>
        <v>0</v>
      </c>
      <c r="S1495" s="1">
        <f>VLOOKUP(A1495,'ADM Details FY17'!$A$3:$X$3515,24,FALSE)</f>
        <v>0</v>
      </c>
      <c r="T1495" s="1">
        <f>VLOOKUP(A1495,'ADM Details FY17'!$A$3:$Y$3515,25,FALSE)</f>
        <v>0</v>
      </c>
      <c r="U1495" s="1">
        <f>VLOOKUP(A1495,'ADM Details FY17'!$A$3:$AA$3515,27,FALSE)</f>
        <v>0</v>
      </c>
      <c r="V1495" s="1">
        <f>IFERROR(VLOOKUP(C1495,'eindex _tget pp '!$A$4:$E$615,5,FALSE),0)</f>
        <v>0</v>
      </c>
      <c r="W1495" s="31">
        <f>IFERROR(VLOOKUP(C1495,'eindex _tget pp '!$A$4:$F$615,6,FALSE),0)</f>
        <v>0</v>
      </c>
      <c r="X1495" s="4">
        <f>IFERROR(VLOOKUP(B1495,'eschools 16'!$A$2:$F$25,6,FALSE),1)</f>
        <v>1</v>
      </c>
      <c r="Y1495" s="1">
        <f t="shared" si="115"/>
        <v>0</v>
      </c>
      <c r="Z1495" s="1">
        <f t="shared" si="116"/>
        <v>0</v>
      </c>
      <c r="AA1495" s="31">
        <f>IFERROR(VLOOKUP(C1495,'eindex _tget pp '!$A$4:$G$615,7,FALSE),0)</f>
        <v>0</v>
      </c>
      <c r="AB1495" s="1">
        <f>VLOOKUP(A1495,'ADM Details FY17'!$A$3:$AB$3515,28,FALSE)</f>
        <v>0</v>
      </c>
      <c r="AC1495" s="1">
        <f t="shared" si="117"/>
        <v>0</v>
      </c>
      <c r="AD1495" s="1">
        <f t="shared" si="118"/>
        <v>0</v>
      </c>
      <c r="AE1495" s="1">
        <f t="shared" si="119"/>
        <v>0</v>
      </c>
    </row>
    <row r="1496" spans="1:31" x14ac:dyDescent="0.25">
      <c r="A1496" t="str">
        <f>B1496&amp;"-"&amp;COUNTIF($B$3:B1496,B1496)</f>
        <v>392-9</v>
      </c>
      <c r="B1496">
        <v>392</v>
      </c>
      <c r="C1496" s="18">
        <f>VLOOKUP(A1496,'ADM Details FY17'!$A$3:$D$3515,4,FALSE)</f>
        <v>0</v>
      </c>
      <c r="D1496" s="1">
        <f>VLOOKUP(A1496,'ADM Details FY17'!$A$3:$E$3515,5,FALSE)</f>
        <v>0</v>
      </c>
      <c r="E1496" s="1">
        <f>VLOOKUP(A1496,'ADM Details FY17'!$A$3:$F$3515,6,FALSE)</f>
        <v>0</v>
      </c>
      <c r="F1496" s="1">
        <f>VLOOKUP(A1496,'ADM Details FY17'!$A$3:$G$3515,7,FALSE)</f>
        <v>0</v>
      </c>
      <c r="G1496" s="1">
        <f>VLOOKUP(A1496,'ADM Details FY17'!$A$3:$H$3515,8,FALSE)</f>
        <v>0</v>
      </c>
      <c r="H1496" s="1">
        <f>VLOOKUP(A1496,'ADM Details FY17'!$A$3:$I$3515,9,FALSE)</f>
        <v>0</v>
      </c>
      <c r="I1496" s="1">
        <f>VLOOKUP(A1496,'ADM Details FY17'!$A$3:$J$3517,10,FALSE)</f>
        <v>0</v>
      </c>
      <c r="J1496" s="1">
        <f>VLOOKUP(A1496,'ADM Details FY17'!$A$3:$K$3515,11,FALSE)</f>
        <v>0</v>
      </c>
      <c r="K1496" s="1">
        <f>VLOOKUP(A1496,'ADM Details FY17'!$A$3:$M$3515,13,FALSE)</f>
        <v>0</v>
      </c>
      <c r="L1496" s="1">
        <f>VLOOKUP(A1496,'ADM Details FY17'!$A$3:$O$3515,15,FALSE)</f>
        <v>0</v>
      </c>
      <c r="M1496" s="1">
        <f>VLOOKUP(A1496,'ADM Details FY17'!$A$3:$P$3515,16,FALSE)</f>
        <v>0</v>
      </c>
      <c r="N1496" s="1">
        <f>VLOOKUP(A1496,'ADM Details FY17'!$A$3:$Q$3515,17,FALSE)</f>
        <v>0</v>
      </c>
      <c r="O1496" s="1">
        <f>VLOOKUP(A1496,'ADM Details FY17'!$A$3:$S$3515,19,FALSE)</f>
        <v>0</v>
      </c>
      <c r="P1496" s="1">
        <f>VLOOKUP(A1496,'ADM Details FY17'!$A$3:$U$3515,21,FALSE)</f>
        <v>0</v>
      </c>
      <c r="Q1496" s="1">
        <f>VLOOKUP(A1496,'ADM Details FY17'!$A$3:$V$3515,22,FALSE)</f>
        <v>0</v>
      </c>
      <c r="R1496" s="1">
        <f>VLOOKUP(A1496,'ADM Details FY17'!$A$3:$W$3515,23,FALSE)</f>
        <v>0</v>
      </c>
      <c r="S1496" s="1">
        <f>VLOOKUP(A1496,'ADM Details FY17'!$A$3:$X$3515,24,FALSE)</f>
        <v>0</v>
      </c>
      <c r="T1496" s="1">
        <f>VLOOKUP(A1496,'ADM Details FY17'!$A$3:$Y$3515,25,FALSE)</f>
        <v>0</v>
      </c>
      <c r="U1496" s="1">
        <f>VLOOKUP(A1496,'ADM Details FY17'!$A$3:$AA$3515,27,FALSE)</f>
        <v>0</v>
      </c>
      <c r="V1496" s="1">
        <f>IFERROR(VLOOKUP(C1496,'eindex _tget pp '!$A$4:$E$615,5,FALSE),0)</f>
        <v>0</v>
      </c>
      <c r="W1496" s="31">
        <f>IFERROR(VLOOKUP(C1496,'eindex _tget pp '!$A$4:$F$615,6,FALSE),0)</f>
        <v>0</v>
      </c>
      <c r="X1496" s="4">
        <f>IFERROR(VLOOKUP(B1496,'eschools 16'!$A$2:$F$25,6,FALSE),1)</f>
        <v>1</v>
      </c>
      <c r="Y1496" s="1">
        <f t="shared" si="115"/>
        <v>0</v>
      </c>
      <c r="Z1496" s="1">
        <f t="shared" si="116"/>
        <v>0</v>
      </c>
      <c r="AA1496" s="31">
        <f>IFERROR(VLOOKUP(C1496,'eindex _tget pp '!$A$4:$G$615,7,FALSE),0)</f>
        <v>0</v>
      </c>
      <c r="AB1496" s="1">
        <f>VLOOKUP(A1496,'ADM Details FY17'!$A$3:$AB$3515,28,FALSE)</f>
        <v>0</v>
      </c>
      <c r="AC1496" s="1">
        <f t="shared" si="117"/>
        <v>0</v>
      </c>
      <c r="AD1496" s="1">
        <f t="shared" si="118"/>
        <v>0</v>
      </c>
      <c r="AE1496" s="1">
        <f t="shared" si="119"/>
        <v>0</v>
      </c>
    </row>
    <row r="1497" spans="1:31" x14ac:dyDescent="0.25">
      <c r="A1497" t="str">
        <f>B1497&amp;"-"&amp;COUNTIF($B$3:B1497,B1497)</f>
        <v>392-10</v>
      </c>
      <c r="B1497">
        <v>392</v>
      </c>
      <c r="C1497" s="18">
        <f>VLOOKUP(A1497,'ADM Details FY17'!$A$3:$D$3515,4,FALSE)</f>
        <v>0</v>
      </c>
      <c r="D1497" s="1">
        <f>VLOOKUP(A1497,'ADM Details FY17'!$A$3:$E$3515,5,FALSE)</f>
        <v>0</v>
      </c>
      <c r="E1497" s="1">
        <f>VLOOKUP(A1497,'ADM Details FY17'!$A$3:$F$3515,6,FALSE)</f>
        <v>0</v>
      </c>
      <c r="F1497" s="1">
        <f>VLOOKUP(A1497,'ADM Details FY17'!$A$3:$G$3515,7,FALSE)</f>
        <v>0</v>
      </c>
      <c r="G1497" s="1">
        <f>VLOOKUP(A1497,'ADM Details FY17'!$A$3:$H$3515,8,FALSE)</f>
        <v>0</v>
      </c>
      <c r="H1497" s="1">
        <f>VLOOKUP(A1497,'ADM Details FY17'!$A$3:$I$3515,9,FALSE)</f>
        <v>0</v>
      </c>
      <c r="I1497" s="1">
        <f>VLOOKUP(A1497,'ADM Details FY17'!$A$3:$J$3517,10,FALSE)</f>
        <v>0</v>
      </c>
      <c r="J1497" s="1">
        <f>VLOOKUP(A1497,'ADM Details FY17'!$A$3:$K$3515,11,FALSE)</f>
        <v>0</v>
      </c>
      <c r="K1497" s="1">
        <f>VLOOKUP(A1497,'ADM Details FY17'!$A$3:$M$3515,13,FALSE)</f>
        <v>0</v>
      </c>
      <c r="L1497" s="1">
        <f>VLOOKUP(A1497,'ADM Details FY17'!$A$3:$O$3515,15,FALSE)</f>
        <v>0</v>
      </c>
      <c r="M1497" s="1">
        <f>VLOOKUP(A1497,'ADM Details FY17'!$A$3:$P$3515,16,FALSE)</f>
        <v>0</v>
      </c>
      <c r="N1497" s="1">
        <f>VLOOKUP(A1497,'ADM Details FY17'!$A$3:$Q$3515,17,FALSE)</f>
        <v>0</v>
      </c>
      <c r="O1497" s="1">
        <f>VLOOKUP(A1497,'ADM Details FY17'!$A$3:$S$3515,19,FALSE)</f>
        <v>0</v>
      </c>
      <c r="P1497" s="1">
        <f>VLOOKUP(A1497,'ADM Details FY17'!$A$3:$U$3515,21,FALSE)</f>
        <v>0</v>
      </c>
      <c r="Q1497" s="1">
        <f>VLOOKUP(A1497,'ADM Details FY17'!$A$3:$V$3515,22,FALSE)</f>
        <v>0</v>
      </c>
      <c r="R1497" s="1">
        <f>VLOOKUP(A1497,'ADM Details FY17'!$A$3:$W$3515,23,FALSE)</f>
        <v>0</v>
      </c>
      <c r="S1497" s="1">
        <f>VLOOKUP(A1497,'ADM Details FY17'!$A$3:$X$3515,24,FALSE)</f>
        <v>0</v>
      </c>
      <c r="T1497" s="1">
        <f>VLOOKUP(A1497,'ADM Details FY17'!$A$3:$Y$3515,25,FALSE)</f>
        <v>0</v>
      </c>
      <c r="U1497" s="1">
        <f>VLOOKUP(A1497,'ADM Details FY17'!$A$3:$AA$3515,27,FALSE)</f>
        <v>0</v>
      </c>
      <c r="V1497" s="1">
        <f>IFERROR(VLOOKUP(C1497,'eindex _tget pp '!$A$4:$E$615,5,FALSE),0)</f>
        <v>0</v>
      </c>
      <c r="W1497" s="31">
        <f>IFERROR(VLOOKUP(C1497,'eindex _tget pp '!$A$4:$F$615,6,FALSE),0)</f>
        <v>0</v>
      </c>
      <c r="X1497" s="4">
        <f>IFERROR(VLOOKUP(B1497,'eschools 16'!$A$2:$F$25,6,FALSE),1)</f>
        <v>1</v>
      </c>
      <c r="Y1497" s="1">
        <f t="shared" si="115"/>
        <v>0</v>
      </c>
      <c r="Z1497" s="1">
        <f t="shared" si="116"/>
        <v>0</v>
      </c>
      <c r="AA1497" s="31">
        <f>IFERROR(VLOOKUP(C1497,'eindex _tget pp '!$A$4:$G$615,7,FALSE),0)</f>
        <v>0</v>
      </c>
      <c r="AB1497" s="1">
        <f>VLOOKUP(A1497,'ADM Details FY17'!$A$3:$AB$3515,28,FALSE)</f>
        <v>0</v>
      </c>
      <c r="AC1497" s="1">
        <f t="shared" si="117"/>
        <v>0</v>
      </c>
      <c r="AD1497" s="1">
        <f t="shared" si="118"/>
        <v>0</v>
      </c>
      <c r="AE1497" s="1">
        <f t="shared" si="119"/>
        <v>0</v>
      </c>
    </row>
    <row r="1498" spans="1:31" x14ac:dyDescent="0.25">
      <c r="A1498" t="str">
        <f>B1498&amp;"-"&amp;COUNTIF($B$3:B1498,B1498)</f>
        <v>396-1</v>
      </c>
      <c r="B1498">
        <v>396</v>
      </c>
      <c r="C1498" s="18">
        <f>VLOOKUP(A1498,'ADM Details FY17'!$A$3:$D$3515,4,FALSE)</f>
        <v>44024</v>
      </c>
      <c r="D1498" s="1">
        <f>VLOOKUP(A1498,'ADM Details FY17'!$A$3:$E$3515,5,FALSE)</f>
        <v>0.06</v>
      </c>
      <c r="E1498" s="1">
        <f>VLOOKUP(A1498,'ADM Details FY17'!$A$3:$F$3515,6,FALSE)</f>
        <v>0</v>
      </c>
      <c r="F1498" s="1">
        <f>VLOOKUP(A1498,'ADM Details FY17'!$A$3:$G$3515,7,FALSE)</f>
        <v>0</v>
      </c>
      <c r="G1498" s="1">
        <f>VLOOKUP(A1498,'ADM Details FY17'!$A$3:$H$3515,8,FALSE)</f>
        <v>0</v>
      </c>
      <c r="H1498" s="1">
        <f>VLOOKUP(A1498,'ADM Details FY17'!$A$3:$I$3515,9,FALSE)</f>
        <v>0</v>
      </c>
      <c r="I1498" s="1">
        <f>VLOOKUP(A1498,'ADM Details FY17'!$A$3:$J$3517,10,FALSE)</f>
        <v>0</v>
      </c>
      <c r="J1498" s="1">
        <f>VLOOKUP(A1498,'ADM Details FY17'!$A$3:$K$3515,11,FALSE)</f>
        <v>0</v>
      </c>
      <c r="K1498" s="1">
        <f>VLOOKUP(A1498,'ADM Details FY17'!$A$3:$M$3515,13,FALSE)</f>
        <v>0.06</v>
      </c>
      <c r="L1498" s="1">
        <f>VLOOKUP(A1498,'ADM Details FY17'!$A$3:$O$3515,15,FALSE)</f>
        <v>0</v>
      </c>
      <c r="M1498" s="1">
        <f>VLOOKUP(A1498,'ADM Details FY17'!$A$3:$P$3515,16,FALSE)</f>
        <v>0</v>
      </c>
      <c r="N1498" s="1">
        <f>VLOOKUP(A1498,'ADM Details FY17'!$A$3:$Q$3515,17,FALSE)</f>
        <v>0</v>
      </c>
      <c r="O1498" s="1">
        <f>VLOOKUP(A1498,'ADM Details FY17'!$A$3:$S$3515,19,FALSE)</f>
        <v>0</v>
      </c>
      <c r="P1498" s="1">
        <f>VLOOKUP(A1498,'ADM Details FY17'!$A$3:$U$3515,21,FALSE)</f>
        <v>0</v>
      </c>
      <c r="Q1498" s="1">
        <f>VLOOKUP(A1498,'ADM Details FY17'!$A$3:$V$3515,22,FALSE)</f>
        <v>0</v>
      </c>
      <c r="R1498" s="1">
        <f>VLOOKUP(A1498,'ADM Details FY17'!$A$3:$W$3515,23,FALSE)</f>
        <v>0</v>
      </c>
      <c r="S1498" s="1">
        <f>VLOOKUP(A1498,'ADM Details FY17'!$A$3:$X$3515,24,FALSE)</f>
        <v>0</v>
      </c>
      <c r="T1498" s="1">
        <f>VLOOKUP(A1498,'ADM Details FY17'!$A$3:$Y$3515,25,FALSE)</f>
        <v>0</v>
      </c>
      <c r="U1498" s="1">
        <f>VLOOKUP(A1498,'ADM Details FY17'!$A$3:$AA$3515,27,FALSE)</f>
        <v>0</v>
      </c>
      <c r="V1498" s="1">
        <f>IFERROR(VLOOKUP(C1498,'eindex _tget pp '!$A$4:$E$615,5,FALSE),0)</f>
        <v>913.93367022503844</v>
      </c>
      <c r="W1498" s="31">
        <f>IFERROR(VLOOKUP(C1498,'eindex _tget pp '!$A$4:$F$615,6,FALSE),0)</f>
        <v>1.4950613266999999</v>
      </c>
      <c r="X1498" s="4">
        <f>IFERROR(VLOOKUP(B1498,'eschools 16'!$A$2:$F$25,6,FALSE),1)</f>
        <v>1</v>
      </c>
      <c r="Y1498" s="1">
        <f t="shared" si="115"/>
        <v>13.71</v>
      </c>
      <c r="Z1498" s="1">
        <f t="shared" si="116"/>
        <v>24.4</v>
      </c>
      <c r="AA1498" s="31">
        <f>IFERROR(VLOOKUP(C1498,'eindex _tget pp '!$A$4:$G$615,7,FALSE),0)</f>
        <v>0.75637217700000003</v>
      </c>
      <c r="AB1498" s="1">
        <f>VLOOKUP(A1498,'ADM Details FY17'!$A$3:$AB$3515,28,FALSE)</f>
        <v>0</v>
      </c>
      <c r="AC1498" s="1">
        <f t="shared" si="117"/>
        <v>0</v>
      </c>
      <c r="AD1498" s="1">
        <f t="shared" si="118"/>
        <v>0.06</v>
      </c>
      <c r="AE1498" s="1">
        <f t="shared" si="119"/>
        <v>9</v>
      </c>
    </row>
    <row r="1499" spans="1:31" x14ac:dyDescent="0.25">
      <c r="A1499" t="str">
        <f>B1499&amp;"-"&amp;COUNTIF($B$3:B1499,B1499)</f>
        <v>396-2</v>
      </c>
      <c r="B1499">
        <v>396</v>
      </c>
      <c r="C1499" s="18">
        <f>VLOOKUP(A1499,'ADM Details FY17'!$A$3:$D$3515,4,FALSE)</f>
        <v>49452</v>
      </c>
      <c r="D1499" s="1">
        <f>VLOOKUP(A1499,'ADM Details FY17'!$A$3:$E$3515,5,FALSE)</f>
        <v>0.21</v>
      </c>
      <c r="E1499" s="1">
        <f>VLOOKUP(A1499,'ADM Details FY17'!$A$3:$F$3515,6,FALSE)</f>
        <v>0</v>
      </c>
      <c r="F1499" s="1">
        <f>VLOOKUP(A1499,'ADM Details FY17'!$A$3:$G$3515,7,FALSE)</f>
        <v>0</v>
      </c>
      <c r="G1499" s="1">
        <f>VLOOKUP(A1499,'ADM Details FY17'!$A$3:$H$3515,8,FALSE)</f>
        <v>0</v>
      </c>
      <c r="H1499" s="1">
        <f>VLOOKUP(A1499,'ADM Details FY17'!$A$3:$I$3515,9,FALSE)</f>
        <v>0</v>
      </c>
      <c r="I1499" s="1">
        <f>VLOOKUP(A1499,'ADM Details FY17'!$A$3:$J$3517,10,FALSE)</f>
        <v>0</v>
      </c>
      <c r="J1499" s="1">
        <f>VLOOKUP(A1499,'ADM Details FY17'!$A$3:$K$3515,11,FALSE)</f>
        <v>0</v>
      </c>
      <c r="K1499" s="1">
        <f>VLOOKUP(A1499,'ADM Details FY17'!$A$3:$M$3515,13,FALSE)</f>
        <v>0.21</v>
      </c>
      <c r="L1499" s="1">
        <f>VLOOKUP(A1499,'ADM Details FY17'!$A$3:$O$3515,15,FALSE)</f>
        <v>0</v>
      </c>
      <c r="M1499" s="1">
        <f>VLOOKUP(A1499,'ADM Details FY17'!$A$3:$P$3515,16,FALSE)</f>
        <v>0</v>
      </c>
      <c r="N1499" s="1">
        <f>VLOOKUP(A1499,'ADM Details FY17'!$A$3:$Q$3515,17,FALSE)</f>
        <v>0</v>
      </c>
      <c r="O1499" s="1">
        <f>VLOOKUP(A1499,'ADM Details FY17'!$A$3:$S$3515,19,FALSE)</f>
        <v>0</v>
      </c>
      <c r="P1499" s="1">
        <f>VLOOKUP(A1499,'ADM Details FY17'!$A$3:$U$3515,21,FALSE)</f>
        <v>0</v>
      </c>
      <c r="Q1499" s="1">
        <f>VLOOKUP(A1499,'ADM Details FY17'!$A$3:$V$3515,22,FALSE)</f>
        <v>0</v>
      </c>
      <c r="R1499" s="1">
        <f>VLOOKUP(A1499,'ADM Details FY17'!$A$3:$W$3515,23,FALSE)</f>
        <v>0</v>
      </c>
      <c r="S1499" s="1">
        <f>VLOOKUP(A1499,'ADM Details FY17'!$A$3:$X$3515,24,FALSE)</f>
        <v>0</v>
      </c>
      <c r="T1499" s="1">
        <f>VLOOKUP(A1499,'ADM Details FY17'!$A$3:$Y$3515,25,FALSE)</f>
        <v>0</v>
      </c>
      <c r="U1499" s="1">
        <f>VLOOKUP(A1499,'ADM Details FY17'!$A$3:$AA$3515,27,FALSE)</f>
        <v>0</v>
      </c>
      <c r="V1499" s="1">
        <f>IFERROR(VLOOKUP(C1499,'eindex _tget pp '!$A$4:$E$615,5,FALSE),0)</f>
        <v>766.68283871135725</v>
      </c>
      <c r="W1499" s="31">
        <f>IFERROR(VLOOKUP(C1499,'eindex _tget pp '!$A$4:$F$615,6,FALSE),0)</f>
        <v>1.3779795312000001</v>
      </c>
      <c r="X1499" s="4">
        <f>IFERROR(VLOOKUP(B1499,'eschools 16'!$A$2:$F$25,6,FALSE),1)</f>
        <v>1</v>
      </c>
      <c r="Y1499" s="1">
        <f t="shared" si="115"/>
        <v>40.25</v>
      </c>
      <c r="Z1499" s="1">
        <f t="shared" si="116"/>
        <v>78.709999999999994</v>
      </c>
      <c r="AA1499" s="31">
        <f>IFERROR(VLOOKUP(C1499,'eindex _tget pp '!$A$4:$G$615,7,FALSE),0)</f>
        <v>0.65588011199999996</v>
      </c>
      <c r="AB1499" s="1">
        <f>VLOOKUP(A1499,'ADM Details FY17'!$A$3:$AB$3515,28,FALSE)</f>
        <v>0</v>
      </c>
      <c r="AC1499" s="1">
        <f t="shared" si="117"/>
        <v>0</v>
      </c>
      <c r="AD1499" s="1">
        <f t="shared" si="118"/>
        <v>0.21</v>
      </c>
      <c r="AE1499" s="1">
        <f t="shared" si="119"/>
        <v>31.5</v>
      </c>
    </row>
    <row r="1500" spans="1:31" x14ac:dyDescent="0.25">
      <c r="A1500" t="str">
        <f>B1500&amp;"-"&amp;COUNTIF($B$3:B1500,B1500)</f>
        <v>396-3</v>
      </c>
      <c r="B1500">
        <v>396</v>
      </c>
      <c r="C1500" s="18">
        <f>VLOOKUP(A1500,'ADM Details FY17'!$A$3:$D$3515,4,FALSE)</f>
        <v>44297</v>
      </c>
      <c r="D1500" s="1">
        <f>VLOOKUP(A1500,'ADM Details FY17'!$A$3:$E$3515,5,FALSE)</f>
        <v>28.32</v>
      </c>
      <c r="E1500" s="1">
        <f>VLOOKUP(A1500,'ADM Details FY17'!$A$3:$F$3515,6,FALSE)</f>
        <v>0</v>
      </c>
      <c r="F1500" s="1">
        <f>VLOOKUP(A1500,'ADM Details FY17'!$A$3:$G$3515,7,FALSE)</f>
        <v>5.19</v>
      </c>
      <c r="G1500" s="1">
        <f>VLOOKUP(A1500,'ADM Details FY17'!$A$3:$H$3515,8,FALSE)</f>
        <v>1.75</v>
      </c>
      <c r="H1500" s="1">
        <f>VLOOKUP(A1500,'ADM Details FY17'!$A$3:$I$3515,9,FALSE)</f>
        <v>0</v>
      </c>
      <c r="I1500" s="1">
        <f>VLOOKUP(A1500,'ADM Details FY17'!$A$3:$J$3517,10,FALSE)</f>
        <v>1</v>
      </c>
      <c r="J1500" s="1">
        <f>VLOOKUP(A1500,'ADM Details FY17'!$A$3:$K$3515,11,FALSE)</f>
        <v>0</v>
      </c>
      <c r="K1500" s="1">
        <f>VLOOKUP(A1500,'ADM Details FY17'!$A$3:$M$3515,13,FALSE)</f>
        <v>28.32</v>
      </c>
      <c r="L1500" s="1">
        <f>VLOOKUP(A1500,'ADM Details FY17'!$A$3:$O$3515,15,FALSE)</f>
        <v>0</v>
      </c>
      <c r="M1500" s="1">
        <f>VLOOKUP(A1500,'ADM Details FY17'!$A$3:$P$3515,16,FALSE)</f>
        <v>0</v>
      </c>
      <c r="N1500" s="1">
        <f>VLOOKUP(A1500,'ADM Details FY17'!$A$3:$Q$3515,17,FALSE)</f>
        <v>0</v>
      </c>
      <c r="O1500" s="1">
        <f>VLOOKUP(A1500,'ADM Details FY17'!$A$3:$S$3515,19,FALSE)</f>
        <v>7.12</v>
      </c>
      <c r="P1500" s="1">
        <f>VLOOKUP(A1500,'ADM Details FY17'!$A$3:$U$3515,21,FALSE)</f>
        <v>0</v>
      </c>
      <c r="Q1500" s="1">
        <f>VLOOKUP(A1500,'ADM Details FY17'!$A$3:$V$3515,22,FALSE)</f>
        <v>0</v>
      </c>
      <c r="R1500" s="1">
        <f>VLOOKUP(A1500,'ADM Details FY17'!$A$3:$W$3515,23,FALSE)</f>
        <v>0</v>
      </c>
      <c r="S1500" s="1">
        <f>VLOOKUP(A1500,'ADM Details FY17'!$A$3:$X$3515,24,FALSE)</f>
        <v>0</v>
      </c>
      <c r="T1500" s="1">
        <f>VLOOKUP(A1500,'ADM Details FY17'!$A$3:$Y$3515,25,FALSE)</f>
        <v>0</v>
      </c>
      <c r="U1500" s="1">
        <f>VLOOKUP(A1500,'ADM Details FY17'!$A$3:$AA$3515,27,FALSE)</f>
        <v>0</v>
      </c>
      <c r="V1500" s="1">
        <f>IFERROR(VLOOKUP(C1500,'eindex _tget pp '!$A$4:$E$615,5,FALSE),0)</f>
        <v>1063.7302032921527</v>
      </c>
      <c r="W1500" s="31">
        <f>IFERROR(VLOOKUP(C1500,'eindex _tget pp '!$A$4:$F$615,6,FALSE),0)</f>
        <v>2.6250218156999998</v>
      </c>
      <c r="X1500" s="4">
        <f>IFERROR(VLOOKUP(B1500,'eschools 16'!$A$2:$F$25,6,FALSE),1)</f>
        <v>1</v>
      </c>
      <c r="Y1500" s="1">
        <f t="shared" si="115"/>
        <v>7531.21</v>
      </c>
      <c r="Z1500" s="1">
        <f t="shared" si="116"/>
        <v>20220.650000000001</v>
      </c>
      <c r="AA1500" s="31">
        <f>IFERROR(VLOOKUP(C1500,'eindex _tget pp '!$A$4:$G$615,7,FALSE),0)</f>
        <v>0.73337430400000003</v>
      </c>
      <c r="AB1500" s="1">
        <f>VLOOKUP(A1500,'ADM Details FY17'!$A$3:$AB$3515,28,FALSE)</f>
        <v>0</v>
      </c>
      <c r="AC1500" s="1">
        <f t="shared" si="117"/>
        <v>0</v>
      </c>
      <c r="AD1500" s="1">
        <f t="shared" si="118"/>
        <v>28.32</v>
      </c>
      <c r="AE1500" s="1">
        <f t="shared" si="119"/>
        <v>4248</v>
      </c>
    </row>
    <row r="1501" spans="1:31" x14ac:dyDescent="0.25">
      <c r="A1501" t="str">
        <f>B1501&amp;"-"&amp;COUNTIF($B$3:B1501,B1501)</f>
        <v>396-4</v>
      </c>
      <c r="B1501">
        <v>396</v>
      </c>
      <c r="C1501" s="18">
        <f>VLOOKUP(A1501,'ADM Details FY17'!$A$3:$D$3515,4,FALSE)</f>
        <v>49478</v>
      </c>
      <c r="D1501" s="1">
        <f>VLOOKUP(A1501,'ADM Details FY17'!$A$3:$E$3515,5,FALSE)</f>
        <v>0.12</v>
      </c>
      <c r="E1501" s="1">
        <f>VLOOKUP(A1501,'ADM Details FY17'!$A$3:$F$3515,6,FALSE)</f>
        <v>0</v>
      </c>
      <c r="F1501" s="1">
        <f>VLOOKUP(A1501,'ADM Details FY17'!$A$3:$G$3515,7,FALSE)</f>
        <v>0</v>
      </c>
      <c r="G1501" s="1">
        <f>VLOOKUP(A1501,'ADM Details FY17'!$A$3:$H$3515,8,FALSE)</f>
        <v>0</v>
      </c>
      <c r="H1501" s="1">
        <f>VLOOKUP(A1501,'ADM Details FY17'!$A$3:$I$3515,9,FALSE)</f>
        <v>0</v>
      </c>
      <c r="I1501" s="1">
        <f>VLOOKUP(A1501,'ADM Details FY17'!$A$3:$J$3517,10,FALSE)</f>
        <v>0</v>
      </c>
      <c r="J1501" s="1">
        <f>VLOOKUP(A1501,'ADM Details FY17'!$A$3:$K$3515,11,FALSE)</f>
        <v>0</v>
      </c>
      <c r="K1501" s="1">
        <f>VLOOKUP(A1501,'ADM Details FY17'!$A$3:$M$3515,13,FALSE)</f>
        <v>0.12</v>
      </c>
      <c r="L1501" s="1">
        <f>VLOOKUP(A1501,'ADM Details FY17'!$A$3:$O$3515,15,FALSE)</f>
        <v>0</v>
      </c>
      <c r="M1501" s="1">
        <f>VLOOKUP(A1501,'ADM Details FY17'!$A$3:$P$3515,16,FALSE)</f>
        <v>0</v>
      </c>
      <c r="N1501" s="1">
        <f>VLOOKUP(A1501,'ADM Details FY17'!$A$3:$Q$3515,17,FALSE)</f>
        <v>0</v>
      </c>
      <c r="O1501" s="1">
        <f>VLOOKUP(A1501,'ADM Details FY17'!$A$3:$S$3515,19,FALSE)</f>
        <v>0.12</v>
      </c>
      <c r="P1501" s="1">
        <f>VLOOKUP(A1501,'ADM Details FY17'!$A$3:$U$3515,21,FALSE)</f>
        <v>0</v>
      </c>
      <c r="Q1501" s="1">
        <f>VLOOKUP(A1501,'ADM Details FY17'!$A$3:$V$3515,22,FALSE)</f>
        <v>0</v>
      </c>
      <c r="R1501" s="1">
        <f>VLOOKUP(A1501,'ADM Details FY17'!$A$3:$W$3515,23,FALSE)</f>
        <v>0</v>
      </c>
      <c r="S1501" s="1">
        <f>VLOOKUP(A1501,'ADM Details FY17'!$A$3:$X$3515,24,FALSE)</f>
        <v>0</v>
      </c>
      <c r="T1501" s="1">
        <f>VLOOKUP(A1501,'ADM Details FY17'!$A$3:$Y$3515,25,FALSE)</f>
        <v>0</v>
      </c>
      <c r="U1501" s="1">
        <f>VLOOKUP(A1501,'ADM Details FY17'!$A$3:$AA$3515,27,FALSE)</f>
        <v>0</v>
      </c>
      <c r="V1501" s="1">
        <f>IFERROR(VLOOKUP(C1501,'eindex _tget pp '!$A$4:$E$615,5,FALSE),0)</f>
        <v>147.75749648059647</v>
      </c>
      <c r="W1501" s="31">
        <f>IFERROR(VLOOKUP(C1501,'eindex _tget pp '!$A$4:$F$615,6,FALSE),0)</f>
        <v>0.5961267066</v>
      </c>
      <c r="X1501" s="4">
        <f>IFERROR(VLOOKUP(B1501,'eschools 16'!$A$2:$F$25,6,FALSE),1)</f>
        <v>1</v>
      </c>
      <c r="Y1501" s="1">
        <f t="shared" si="115"/>
        <v>4.43</v>
      </c>
      <c r="Z1501" s="1">
        <f t="shared" si="116"/>
        <v>19.46</v>
      </c>
      <c r="AA1501" s="31">
        <f>IFERROR(VLOOKUP(C1501,'eindex _tget pp '!$A$4:$G$615,7,FALSE),0)</f>
        <v>0.40415134000000003</v>
      </c>
      <c r="AB1501" s="1">
        <f>VLOOKUP(A1501,'ADM Details FY17'!$A$3:$AB$3515,28,FALSE)</f>
        <v>0</v>
      </c>
      <c r="AC1501" s="1">
        <f t="shared" si="117"/>
        <v>0</v>
      </c>
      <c r="AD1501" s="1">
        <f t="shared" si="118"/>
        <v>0.12</v>
      </c>
      <c r="AE1501" s="1">
        <f t="shared" si="119"/>
        <v>18</v>
      </c>
    </row>
    <row r="1502" spans="1:31" x14ac:dyDescent="0.25">
      <c r="A1502" t="str">
        <f>B1502&amp;"-"&amp;COUNTIF($B$3:B1502,B1502)</f>
        <v>396-5</v>
      </c>
      <c r="B1502">
        <v>396</v>
      </c>
      <c r="C1502" s="18">
        <f>VLOOKUP(A1502,'ADM Details FY17'!$A$3:$D$3515,4,FALSE)</f>
        <v>0</v>
      </c>
      <c r="D1502" s="1">
        <f>VLOOKUP(A1502,'ADM Details FY17'!$A$3:$E$3515,5,FALSE)</f>
        <v>0</v>
      </c>
      <c r="E1502" s="1">
        <f>VLOOKUP(A1502,'ADM Details FY17'!$A$3:$F$3515,6,FALSE)</f>
        <v>0</v>
      </c>
      <c r="F1502" s="1">
        <f>VLOOKUP(A1502,'ADM Details FY17'!$A$3:$G$3515,7,FALSE)</f>
        <v>0</v>
      </c>
      <c r="G1502" s="1">
        <f>VLOOKUP(A1502,'ADM Details FY17'!$A$3:$H$3515,8,FALSE)</f>
        <v>0</v>
      </c>
      <c r="H1502" s="1">
        <f>VLOOKUP(A1502,'ADM Details FY17'!$A$3:$I$3515,9,FALSE)</f>
        <v>0</v>
      </c>
      <c r="I1502" s="1">
        <f>VLOOKUP(A1502,'ADM Details FY17'!$A$3:$J$3517,10,FALSE)</f>
        <v>0</v>
      </c>
      <c r="J1502" s="1">
        <f>VLOOKUP(A1502,'ADM Details FY17'!$A$3:$K$3515,11,FALSE)</f>
        <v>0</v>
      </c>
      <c r="K1502" s="1">
        <f>VLOOKUP(A1502,'ADM Details FY17'!$A$3:$M$3515,13,FALSE)</f>
        <v>0</v>
      </c>
      <c r="L1502" s="1">
        <f>VLOOKUP(A1502,'ADM Details FY17'!$A$3:$O$3515,15,FALSE)</f>
        <v>0</v>
      </c>
      <c r="M1502" s="1">
        <f>VLOOKUP(A1502,'ADM Details FY17'!$A$3:$P$3515,16,FALSE)</f>
        <v>0</v>
      </c>
      <c r="N1502" s="1">
        <f>VLOOKUP(A1502,'ADM Details FY17'!$A$3:$Q$3515,17,FALSE)</f>
        <v>0</v>
      </c>
      <c r="O1502" s="1">
        <f>VLOOKUP(A1502,'ADM Details FY17'!$A$3:$S$3515,19,FALSE)</f>
        <v>0</v>
      </c>
      <c r="P1502" s="1">
        <f>VLOOKUP(A1502,'ADM Details FY17'!$A$3:$U$3515,21,FALSE)</f>
        <v>0</v>
      </c>
      <c r="Q1502" s="1">
        <f>VLOOKUP(A1502,'ADM Details FY17'!$A$3:$V$3515,22,FALSE)</f>
        <v>0</v>
      </c>
      <c r="R1502" s="1">
        <f>VLOOKUP(A1502,'ADM Details FY17'!$A$3:$W$3515,23,FALSE)</f>
        <v>0</v>
      </c>
      <c r="S1502" s="1">
        <f>VLOOKUP(A1502,'ADM Details FY17'!$A$3:$X$3515,24,FALSE)</f>
        <v>0</v>
      </c>
      <c r="T1502" s="1">
        <f>VLOOKUP(A1502,'ADM Details FY17'!$A$3:$Y$3515,25,FALSE)</f>
        <v>0</v>
      </c>
      <c r="U1502" s="1">
        <f>VLOOKUP(A1502,'ADM Details FY17'!$A$3:$AA$3515,27,FALSE)</f>
        <v>0</v>
      </c>
      <c r="V1502" s="1">
        <f>IFERROR(VLOOKUP(C1502,'eindex _tget pp '!$A$4:$E$615,5,FALSE),0)</f>
        <v>0</v>
      </c>
      <c r="W1502" s="31">
        <f>IFERROR(VLOOKUP(C1502,'eindex _tget pp '!$A$4:$F$615,6,FALSE),0)</f>
        <v>0</v>
      </c>
      <c r="X1502" s="4">
        <f>IFERROR(VLOOKUP(B1502,'eschools 16'!$A$2:$F$25,6,FALSE),1)</f>
        <v>1</v>
      </c>
      <c r="Y1502" s="1">
        <f t="shared" si="115"/>
        <v>0</v>
      </c>
      <c r="Z1502" s="1">
        <f t="shared" si="116"/>
        <v>0</v>
      </c>
      <c r="AA1502" s="31">
        <f>IFERROR(VLOOKUP(C1502,'eindex _tget pp '!$A$4:$G$615,7,FALSE),0)</f>
        <v>0</v>
      </c>
      <c r="AB1502" s="1">
        <f>VLOOKUP(A1502,'ADM Details FY17'!$A$3:$AB$3515,28,FALSE)</f>
        <v>0</v>
      </c>
      <c r="AC1502" s="1">
        <f t="shared" si="117"/>
        <v>0</v>
      </c>
      <c r="AD1502" s="1">
        <f t="shared" si="118"/>
        <v>0</v>
      </c>
      <c r="AE1502" s="1">
        <f t="shared" si="119"/>
        <v>0</v>
      </c>
    </row>
    <row r="1503" spans="1:31" x14ac:dyDescent="0.25">
      <c r="A1503" t="str">
        <f>B1503&amp;"-"&amp;COUNTIF($B$3:B1503,B1503)</f>
        <v>396-6</v>
      </c>
      <c r="B1503">
        <v>396</v>
      </c>
      <c r="C1503" s="18">
        <f>VLOOKUP(A1503,'ADM Details FY17'!$A$3:$D$3515,4,FALSE)</f>
        <v>0</v>
      </c>
      <c r="D1503" s="1">
        <f>VLOOKUP(A1503,'ADM Details FY17'!$A$3:$E$3515,5,FALSE)</f>
        <v>0</v>
      </c>
      <c r="E1503" s="1">
        <f>VLOOKUP(A1503,'ADM Details FY17'!$A$3:$F$3515,6,FALSE)</f>
        <v>0</v>
      </c>
      <c r="F1503" s="1">
        <f>VLOOKUP(A1503,'ADM Details FY17'!$A$3:$G$3515,7,FALSE)</f>
        <v>0</v>
      </c>
      <c r="G1503" s="1">
        <f>VLOOKUP(A1503,'ADM Details FY17'!$A$3:$H$3515,8,FALSE)</f>
        <v>0</v>
      </c>
      <c r="H1503" s="1">
        <f>VLOOKUP(A1503,'ADM Details FY17'!$A$3:$I$3515,9,FALSE)</f>
        <v>0</v>
      </c>
      <c r="I1503" s="1">
        <f>VLOOKUP(A1503,'ADM Details FY17'!$A$3:$J$3517,10,FALSE)</f>
        <v>0</v>
      </c>
      <c r="J1503" s="1">
        <f>VLOOKUP(A1503,'ADM Details FY17'!$A$3:$K$3515,11,FALSE)</f>
        <v>0</v>
      </c>
      <c r="K1503" s="1">
        <f>VLOOKUP(A1503,'ADM Details FY17'!$A$3:$M$3515,13,FALSE)</f>
        <v>0</v>
      </c>
      <c r="L1503" s="1">
        <f>VLOOKUP(A1503,'ADM Details FY17'!$A$3:$O$3515,15,FALSE)</f>
        <v>0</v>
      </c>
      <c r="M1503" s="1">
        <f>VLOOKUP(A1503,'ADM Details FY17'!$A$3:$P$3515,16,FALSE)</f>
        <v>0</v>
      </c>
      <c r="N1503" s="1">
        <f>VLOOKUP(A1503,'ADM Details FY17'!$A$3:$Q$3515,17,FALSE)</f>
        <v>0</v>
      </c>
      <c r="O1503" s="1">
        <f>VLOOKUP(A1503,'ADM Details FY17'!$A$3:$S$3515,19,FALSE)</f>
        <v>0</v>
      </c>
      <c r="P1503" s="1">
        <f>VLOOKUP(A1503,'ADM Details FY17'!$A$3:$U$3515,21,FALSE)</f>
        <v>0</v>
      </c>
      <c r="Q1503" s="1">
        <f>VLOOKUP(A1503,'ADM Details FY17'!$A$3:$V$3515,22,FALSE)</f>
        <v>0</v>
      </c>
      <c r="R1503" s="1">
        <f>VLOOKUP(A1503,'ADM Details FY17'!$A$3:$W$3515,23,FALSE)</f>
        <v>0</v>
      </c>
      <c r="S1503" s="1">
        <f>VLOOKUP(A1503,'ADM Details FY17'!$A$3:$X$3515,24,FALSE)</f>
        <v>0</v>
      </c>
      <c r="T1503" s="1">
        <f>VLOOKUP(A1503,'ADM Details FY17'!$A$3:$Y$3515,25,FALSE)</f>
        <v>0</v>
      </c>
      <c r="U1503" s="1">
        <f>VLOOKUP(A1503,'ADM Details FY17'!$A$3:$AA$3515,27,FALSE)</f>
        <v>0</v>
      </c>
      <c r="V1503" s="1">
        <f>IFERROR(VLOOKUP(C1503,'eindex _tget pp '!$A$4:$E$615,5,FALSE),0)</f>
        <v>0</v>
      </c>
      <c r="W1503" s="31">
        <f>IFERROR(VLOOKUP(C1503,'eindex _tget pp '!$A$4:$F$615,6,FALSE),0)</f>
        <v>0</v>
      </c>
      <c r="X1503" s="4">
        <f>IFERROR(VLOOKUP(B1503,'eschools 16'!$A$2:$F$25,6,FALSE),1)</f>
        <v>1</v>
      </c>
      <c r="Y1503" s="1">
        <f t="shared" si="115"/>
        <v>0</v>
      </c>
      <c r="Z1503" s="1">
        <f t="shared" si="116"/>
        <v>0</v>
      </c>
      <c r="AA1503" s="31">
        <f>IFERROR(VLOOKUP(C1503,'eindex _tget pp '!$A$4:$G$615,7,FALSE),0)</f>
        <v>0</v>
      </c>
      <c r="AB1503" s="1">
        <f>VLOOKUP(A1503,'ADM Details FY17'!$A$3:$AB$3515,28,FALSE)</f>
        <v>0</v>
      </c>
      <c r="AC1503" s="1">
        <f t="shared" si="117"/>
        <v>0</v>
      </c>
      <c r="AD1503" s="1">
        <f t="shared" si="118"/>
        <v>0</v>
      </c>
      <c r="AE1503" s="1">
        <f t="shared" si="119"/>
        <v>0</v>
      </c>
    </row>
    <row r="1504" spans="1:31" x14ac:dyDescent="0.25">
      <c r="A1504" t="str">
        <f>B1504&amp;"-"&amp;COUNTIF($B$3:B1504,B1504)</f>
        <v>396-7</v>
      </c>
      <c r="B1504">
        <v>396</v>
      </c>
      <c r="C1504" s="18">
        <f>VLOOKUP(A1504,'ADM Details FY17'!$A$3:$D$3515,4,FALSE)</f>
        <v>0</v>
      </c>
      <c r="D1504" s="1">
        <f>VLOOKUP(A1504,'ADM Details FY17'!$A$3:$E$3515,5,FALSE)</f>
        <v>0</v>
      </c>
      <c r="E1504" s="1">
        <f>VLOOKUP(A1504,'ADM Details FY17'!$A$3:$F$3515,6,FALSE)</f>
        <v>0</v>
      </c>
      <c r="F1504" s="1">
        <f>VLOOKUP(A1504,'ADM Details FY17'!$A$3:$G$3515,7,FALSE)</f>
        <v>0</v>
      </c>
      <c r="G1504" s="1">
        <f>VLOOKUP(A1504,'ADM Details FY17'!$A$3:$H$3515,8,FALSE)</f>
        <v>0</v>
      </c>
      <c r="H1504" s="1">
        <f>VLOOKUP(A1504,'ADM Details FY17'!$A$3:$I$3515,9,FALSE)</f>
        <v>0</v>
      </c>
      <c r="I1504" s="1">
        <f>VLOOKUP(A1504,'ADM Details FY17'!$A$3:$J$3517,10,FALSE)</f>
        <v>0</v>
      </c>
      <c r="J1504" s="1">
        <f>VLOOKUP(A1504,'ADM Details FY17'!$A$3:$K$3515,11,FALSE)</f>
        <v>0</v>
      </c>
      <c r="K1504" s="1">
        <f>VLOOKUP(A1504,'ADM Details FY17'!$A$3:$M$3515,13,FALSE)</f>
        <v>0</v>
      </c>
      <c r="L1504" s="1">
        <f>VLOOKUP(A1504,'ADM Details FY17'!$A$3:$O$3515,15,FALSE)</f>
        <v>0</v>
      </c>
      <c r="M1504" s="1">
        <f>VLOOKUP(A1504,'ADM Details FY17'!$A$3:$P$3515,16,FALSE)</f>
        <v>0</v>
      </c>
      <c r="N1504" s="1">
        <f>VLOOKUP(A1504,'ADM Details FY17'!$A$3:$Q$3515,17,FALSE)</f>
        <v>0</v>
      </c>
      <c r="O1504" s="1">
        <f>VLOOKUP(A1504,'ADM Details FY17'!$A$3:$S$3515,19,FALSE)</f>
        <v>0</v>
      </c>
      <c r="P1504" s="1">
        <f>VLOOKUP(A1504,'ADM Details FY17'!$A$3:$U$3515,21,FALSE)</f>
        <v>0</v>
      </c>
      <c r="Q1504" s="1">
        <f>VLOOKUP(A1504,'ADM Details FY17'!$A$3:$V$3515,22,FALSE)</f>
        <v>0</v>
      </c>
      <c r="R1504" s="1">
        <f>VLOOKUP(A1504,'ADM Details FY17'!$A$3:$W$3515,23,FALSE)</f>
        <v>0</v>
      </c>
      <c r="S1504" s="1">
        <f>VLOOKUP(A1504,'ADM Details FY17'!$A$3:$X$3515,24,FALSE)</f>
        <v>0</v>
      </c>
      <c r="T1504" s="1">
        <f>VLOOKUP(A1504,'ADM Details FY17'!$A$3:$Y$3515,25,FALSE)</f>
        <v>0</v>
      </c>
      <c r="U1504" s="1">
        <f>VLOOKUP(A1504,'ADM Details FY17'!$A$3:$AA$3515,27,FALSE)</f>
        <v>0</v>
      </c>
      <c r="V1504" s="1">
        <f>IFERROR(VLOOKUP(C1504,'eindex _tget pp '!$A$4:$E$615,5,FALSE),0)</f>
        <v>0</v>
      </c>
      <c r="W1504" s="31">
        <f>IFERROR(VLOOKUP(C1504,'eindex _tget pp '!$A$4:$F$615,6,FALSE),0)</f>
        <v>0</v>
      </c>
      <c r="X1504" s="4">
        <f>IFERROR(VLOOKUP(B1504,'eschools 16'!$A$2:$F$25,6,FALSE),1)</f>
        <v>1</v>
      </c>
      <c r="Y1504" s="1">
        <f t="shared" si="115"/>
        <v>0</v>
      </c>
      <c r="Z1504" s="1">
        <f t="shared" si="116"/>
        <v>0</v>
      </c>
      <c r="AA1504" s="31">
        <f>IFERROR(VLOOKUP(C1504,'eindex _tget pp '!$A$4:$G$615,7,FALSE),0)</f>
        <v>0</v>
      </c>
      <c r="AB1504" s="1">
        <f>VLOOKUP(A1504,'ADM Details FY17'!$A$3:$AB$3515,28,FALSE)</f>
        <v>0</v>
      </c>
      <c r="AC1504" s="1">
        <f t="shared" si="117"/>
        <v>0</v>
      </c>
      <c r="AD1504" s="1">
        <f t="shared" si="118"/>
        <v>0</v>
      </c>
      <c r="AE1504" s="1">
        <f t="shared" si="119"/>
        <v>0</v>
      </c>
    </row>
    <row r="1505" spans="1:31" x14ac:dyDescent="0.25">
      <c r="A1505" t="str">
        <f>B1505&amp;"-"&amp;COUNTIF($B$3:B1505,B1505)</f>
        <v>396-8</v>
      </c>
      <c r="B1505">
        <v>396</v>
      </c>
      <c r="C1505" s="18">
        <f>VLOOKUP(A1505,'ADM Details FY17'!$A$3:$D$3515,4,FALSE)</f>
        <v>0</v>
      </c>
      <c r="D1505" s="1">
        <f>VLOOKUP(A1505,'ADM Details FY17'!$A$3:$E$3515,5,FALSE)</f>
        <v>0</v>
      </c>
      <c r="E1505" s="1">
        <f>VLOOKUP(A1505,'ADM Details FY17'!$A$3:$F$3515,6,FALSE)</f>
        <v>0</v>
      </c>
      <c r="F1505" s="1">
        <f>VLOOKUP(A1505,'ADM Details FY17'!$A$3:$G$3515,7,FALSE)</f>
        <v>0</v>
      </c>
      <c r="G1505" s="1">
        <f>VLOOKUP(A1505,'ADM Details FY17'!$A$3:$H$3515,8,FALSE)</f>
        <v>0</v>
      </c>
      <c r="H1505" s="1">
        <f>VLOOKUP(A1505,'ADM Details FY17'!$A$3:$I$3515,9,FALSE)</f>
        <v>0</v>
      </c>
      <c r="I1505" s="1">
        <f>VLOOKUP(A1505,'ADM Details FY17'!$A$3:$J$3517,10,FALSE)</f>
        <v>0</v>
      </c>
      <c r="J1505" s="1">
        <f>VLOOKUP(A1505,'ADM Details FY17'!$A$3:$K$3515,11,FALSE)</f>
        <v>0</v>
      </c>
      <c r="K1505" s="1">
        <f>VLOOKUP(A1505,'ADM Details FY17'!$A$3:$M$3515,13,FALSE)</f>
        <v>0</v>
      </c>
      <c r="L1505" s="1">
        <f>VLOOKUP(A1505,'ADM Details FY17'!$A$3:$O$3515,15,FALSE)</f>
        <v>0</v>
      </c>
      <c r="M1505" s="1">
        <f>VLOOKUP(A1505,'ADM Details FY17'!$A$3:$P$3515,16,FALSE)</f>
        <v>0</v>
      </c>
      <c r="N1505" s="1">
        <f>VLOOKUP(A1505,'ADM Details FY17'!$A$3:$Q$3515,17,FALSE)</f>
        <v>0</v>
      </c>
      <c r="O1505" s="1">
        <f>VLOOKUP(A1505,'ADM Details FY17'!$A$3:$S$3515,19,FALSE)</f>
        <v>0</v>
      </c>
      <c r="P1505" s="1">
        <f>VLOOKUP(A1505,'ADM Details FY17'!$A$3:$U$3515,21,FALSE)</f>
        <v>0</v>
      </c>
      <c r="Q1505" s="1">
        <f>VLOOKUP(A1505,'ADM Details FY17'!$A$3:$V$3515,22,FALSE)</f>
        <v>0</v>
      </c>
      <c r="R1505" s="1">
        <f>VLOOKUP(A1505,'ADM Details FY17'!$A$3:$W$3515,23,FALSE)</f>
        <v>0</v>
      </c>
      <c r="S1505" s="1">
        <f>VLOOKUP(A1505,'ADM Details FY17'!$A$3:$X$3515,24,FALSE)</f>
        <v>0</v>
      </c>
      <c r="T1505" s="1">
        <f>VLOOKUP(A1505,'ADM Details FY17'!$A$3:$Y$3515,25,FALSE)</f>
        <v>0</v>
      </c>
      <c r="U1505" s="1">
        <f>VLOOKUP(A1505,'ADM Details FY17'!$A$3:$AA$3515,27,FALSE)</f>
        <v>0</v>
      </c>
      <c r="V1505" s="1">
        <f>IFERROR(VLOOKUP(C1505,'eindex _tget pp '!$A$4:$E$615,5,FALSE),0)</f>
        <v>0</v>
      </c>
      <c r="W1505" s="31">
        <f>IFERROR(VLOOKUP(C1505,'eindex _tget pp '!$A$4:$F$615,6,FALSE),0)</f>
        <v>0</v>
      </c>
      <c r="X1505" s="4">
        <f>IFERROR(VLOOKUP(B1505,'eschools 16'!$A$2:$F$25,6,FALSE),1)</f>
        <v>1</v>
      </c>
      <c r="Y1505" s="1">
        <f t="shared" si="115"/>
        <v>0</v>
      </c>
      <c r="Z1505" s="1">
        <f t="shared" si="116"/>
        <v>0</v>
      </c>
      <c r="AA1505" s="31">
        <f>IFERROR(VLOOKUP(C1505,'eindex _tget pp '!$A$4:$G$615,7,FALSE),0)</f>
        <v>0</v>
      </c>
      <c r="AB1505" s="1">
        <f>VLOOKUP(A1505,'ADM Details FY17'!$A$3:$AB$3515,28,FALSE)</f>
        <v>0</v>
      </c>
      <c r="AC1505" s="1">
        <f t="shared" si="117"/>
        <v>0</v>
      </c>
      <c r="AD1505" s="1">
        <f t="shared" si="118"/>
        <v>0</v>
      </c>
      <c r="AE1505" s="1">
        <f t="shared" si="119"/>
        <v>0</v>
      </c>
    </row>
    <row r="1506" spans="1:31" x14ac:dyDescent="0.25">
      <c r="A1506" t="str">
        <f>B1506&amp;"-"&amp;COUNTIF($B$3:B1506,B1506)</f>
        <v>402-1</v>
      </c>
      <c r="B1506">
        <v>402</v>
      </c>
      <c r="C1506" s="18">
        <f>VLOOKUP(A1506,'ADM Details FY17'!$A$3:$D$3515,4,FALSE)</f>
        <v>43885</v>
      </c>
      <c r="D1506" s="1">
        <f>VLOOKUP(A1506,'ADM Details FY17'!$A$3:$E$3515,5,FALSE)</f>
        <v>0.03</v>
      </c>
      <c r="E1506" s="1">
        <f>VLOOKUP(A1506,'ADM Details FY17'!$A$3:$F$3515,6,FALSE)</f>
        <v>0</v>
      </c>
      <c r="F1506" s="1">
        <f>VLOOKUP(A1506,'ADM Details FY17'!$A$3:$G$3515,7,FALSE)</f>
        <v>0</v>
      </c>
      <c r="G1506" s="1">
        <f>VLOOKUP(A1506,'ADM Details FY17'!$A$3:$H$3515,8,FALSE)</f>
        <v>0</v>
      </c>
      <c r="H1506" s="1">
        <f>VLOOKUP(A1506,'ADM Details FY17'!$A$3:$I$3515,9,FALSE)</f>
        <v>0</v>
      </c>
      <c r="I1506" s="1">
        <f>VLOOKUP(A1506,'ADM Details FY17'!$A$3:$J$3517,10,FALSE)</f>
        <v>0</v>
      </c>
      <c r="J1506" s="1">
        <f>VLOOKUP(A1506,'ADM Details FY17'!$A$3:$K$3515,11,FALSE)</f>
        <v>0</v>
      </c>
      <c r="K1506" s="1">
        <f>VLOOKUP(A1506,'ADM Details FY17'!$A$3:$M$3515,13,FALSE)</f>
        <v>0.03</v>
      </c>
      <c r="L1506" s="1">
        <f>VLOOKUP(A1506,'ADM Details FY17'!$A$3:$O$3515,15,FALSE)</f>
        <v>0</v>
      </c>
      <c r="M1506" s="1">
        <f>VLOOKUP(A1506,'ADM Details FY17'!$A$3:$P$3515,16,FALSE)</f>
        <v>0</v>
      </c>
      <c r="N1506" s="1">
        <f>VLOOKUP(A1506,'ADM Details FY17'!$A$3:$Q$3515,17,FALSE)</f>
        <v>0</v>
      </c>
      <c r="O1506" s="1">
        <f>VLOOKUP(A1506,'ADM Details FY17'!$A$3:$S$3515,19,FALSE)</f>
        <v>0</v>
      </c>
      <c r="P1506" s="1">
        <f>VLOOKUP(A1506,'ADM Details FY17'!$A$3:$U$3515,21,FALSE)</f>
        <v>0</v>
      </c>
      <c r="Q1506" s="1">
        <f>VLOOKUP(A1506,'ADM Details FY17'!$A$3:$V$3515,22,FALSE)</f>
        <v>0</v>
      </c>
      <c r="R1506" s="1">
        <f>VLOOKUP(A1506,'ADM Details FY17'!$A$3:$W$3515,23,FALSE)</f>
        <v>0</v>
      </c>
      <c r="S1506" s="1">
        <f>VLOOKUP(A1506,'ADM Details FY17'!$A$3:$X$3515,24,FALSE)</f>
        <v>0</v>
      </c>
      <c r="T1506" s="1">
        <f>VLOOKUP(A1506,'ADM Details FY17'!$A$3:$Y$3515,25,FALSE)</f>
        <v>0</v>
      </c>
      <c r="U1506" s="1">
        <f>VLOOKUP(A1506,'ADM Details FY17'!$A$3:$AA$3515,27,FALSE)</f>
        <v>0</v>
      </c>
      <c r="V1506" s="1">
        <f>IFERROR(VLOOKUP(C1506,'eindex _tget pp '!$A$4:$E$615,5,FALSE),0)</f>
        <v>45.531546552841192</v>
      </c>
      <c r="W1506" s="31">
        <f>IFERROR(VLOOKUP(C1506,'eindex _tget pp '!$A$4:$F$615,6,FALSE),0)</f>
        <v>1.1092747813999999</v>
      </c>
      <c r="X1506" s="4">
        <f>IFERROR(VLOOKUP(B1506,'eschools 16'!$A$2:$F$25,6,FALSE),1)</f>
        <v>2</v>
      </c>
      <c r="Y1506" s="1">
        <f t="shared" si="115"/>
        <v>0</v>
      </c>
      <c r="Z1506" s="1">
        <f t="shared" si="116"/>
        <v>0</v>
      </c>
      <c r="AA1506" s="31">
        <f>IFERROR(VLOOKUP(C1506,'eindex _tget pp '!$A$4:$G$615,7,FALSE),0)</f>
        <v>0.41294600799999998</v>
      </c>
      <c r="AB1506" s="1">
        <f>VLOOKUP(A1506,'ADM Details FY17'!$A$3:$AB$3515,28,FALSE)</f>
        <v>0</v>
      </c>
      <c r="AC1506" s="1">
        <f t="shared" si="117"/>
        <v>0</v>
      </c>
      <c r="AD1506" s="1">
        <f t="shared" si="118"/>
        <v>0.03</v>
      </c>
      <c r="AE1506" s="1">
        <f t="shared" si="119"/>
        <v>0.75</v>
      </c>
    </row>
    <row r="1507" spans="1:31" x14ac:dyDescent="0.25">
      <c r="A1507" t="str">
        <f>B1507&amp;"-"&amp;COUNTIF($B$3:B1507,B1507)</f>
        <v>402-2</v>
      </c>
      <c r="B1507">
        <v>402</v>
      </c>
      <c r="C1507" s="18">
        <f>VLOOKUP(A1507,'ADM Details FY17'!$A$3:$D$3515,4,FALSE)</f>
        <v>43984</v>
      </c>
      <c r="D1507" s="1">
        <f>VLOOKUP(A1507,'ADM Details FY17'!$A$3:$E$3515,5,FALSE)</f>
        <v>152.94999999999999</v>
      </c>
      <c r="E1507" s="1">
        <f>VLOOKUP(A1507,'ADM Details FY17'!$A$3:$F$3515,6,FALSE)</f>
        <v>0</v>
      </c>
      <c r="F1507" s="1">
        <f>VLOOKUP(A1507,'ADM Details FY17'!$A$3:$G$3515,7,FALSE)</f>
        <v>22.6</v>
      </c>
      <c r="G1507" s="1">
        <f>VLOOKUP(A1507,'ADM Details FY17'!$A$3:$H$3515,8,FALSE)</f>
        <v>3.96</v>
      </c>
      <c r="H1507" s="1">
        <f>VLOOKUP(A1507,'ADM Details FY17'!$A$3:$I$3515,9,FALSE)</f>
        <v>0.69</v>
      </c>
      <c r="I1507" s="1">
        <f>VLOOKUP(A1507,'ADM Details FY17'!$A$3:$J$3517,10,FALSE)</f>
        <v>0</v>
      </c>
      <c r="J1507" s="1">
        <f>VLOOKUP(A1507,'ADM Details FY17'!$A$3:$K$3515,11,FALSE)</f>
        <v>0</v>
      </c>
      <c r="K1507" s="1">
        <f>VLOOKUP(A1507,'ADM Details FY17'!$A$3:$M$3515,13,FALSE)</f>
        <v>98.15</v>
      </c>
      <c r="L1507" s="1">
        <f>VLOOKUP(A1507,'ADM Details FY17'!$A$3:$O$3515,15,FALSE)</f>
        <v>0</v>
      </c>
      <c r="M1507" s="1">
        <f>VLOOKUP(A1507,'ADM Details FY17'!$A$3:$P$3515,16,FALSE)</f>
        <v>0</v>
      </c>
      <c r="N1507" s="1">
        <f>VLOOKUP(A1507,'ADM Details FY17'!$A$3:$Q$3515,17,FALSE)</f>
        <v>0</v>
      </c>
      <c r="O1507" s="1">
        <f>VLOOKUP(A1507,'ADM Details FY17'!$A$3:$S$3515,19,FALSE)</f>
        <v>0</v>
      </c>
      <c r="P1507" s="1">
        <f>VLOOKUP(A1507,'ADM Details FY17'!$A$3:$U$3515,21,FALSE)</f>
        <v>0</v>
      </c>
      <c r="Q1507" s="1">
        <f>VLOOKUP(A1507,'ADM Details FY17'!$A$3:$V$3515,22,FALSE)</f>
        <v>0</v>
      </c>
      <c r="R1507" s="1">
        <f>VLOOKUP(A1507,'ADM Details FY17'!$A$3:$W$3515,23,FALSE)</f>
        <v>0</v>
      </c>
      <c r="S1507" s="1">
        <f>VLOOKUP(A1507,'ADM Details FY17'!$A$3:$X$3515,24,FALSE)</f>
        <v>0</v>
      </c>
      <c r="T1507" s="1">
        <f>VLOOKUP(A1507,'ADM Details FY17'!$A$3:$Y$3515,25,FALSE)</f>
        <v>0</v>
      </c>
      <c r="U1507" s="1">
        <f>VLOOKUP(A1507,'ADM Details FY17'!$A$3:$AA$3515,27,FALSE)</f>
        <v>0</v>
      </c>
      <c r="V1507" s="1">
        <f>IFERROR(VLOOKUP(C1507,'eindex _tget pp '!$A$4:$E$615,5,FALSE),0)</f>
        <v>219.89354698016334</v>
      </c>
      <c r="W1507" s="31">
        <f>IFERROR(VLOOKUP(C1507,'eindex _tget pp '!$A$4:$F$615,6,FALSE),0)</f>
        <v>0.78627030480000004</v>
      </c>
      <c r="X1507" s="4">
        <f>IFERROR(VLOOKUP(B1507,'eschools 16'!$A$2:$F$25,6,FALSE),1)</f>
        <v>2</v>
      </c>
      <c r="Y1507" s="1">
        <f t="shared" si="115"/>
        <v>0</v>
      </c>
      <c r="Z1507" s="1">
        <f t="shared" si="116"/>
        <v>0</v>
      </c>
      <c r="AA1507" s="31">
        <f>IFERROR(VLOOKUP(C1507,'eindex _tget pp '!$A$4:$G$615,7,FALSE),0)</f>
        <v>0.475328001</v>
      </c>
      <c r="AB1507" s="1">
        <f>VLOOKUP(A1507,'ADM Details FY17'!$A$3:$AB$3515,28,FALSE)</f>
        <v>0</v>
      </c>
      <c r="AC1507" s="1">
        <f t="shared" si="117"/>
        <v>0</v>
      </c>
      <c r="AD1507" s="1">
        <f t="shared" si="118"/>
        <v>152.94999999999999</v>
      </c>
      <c r="AE1507" s="1">
        <f t="shared" si="119"/>
        <v>3823.7499999999995</v>
      </c>
    </row>
    <row r="1508" spans="1:31" x14ac:dyDescent="0.25">
      <c r="A1508" t="str">
        <f>B1508&amp;"-"&amp;COUNTIF($B$3:B1508,B1508)</f>
        <v>402-3</v>
      </c>
      <c r="B1508">
        <v>402</v>
      </c>
      <c r="C1508" s="18">
        <f>VLOOKUP(A1508,'ADM Details FY17'!$A$3:$D$3515,4,FALSE)</f>
        <v>47449</v>
      </c>
      <c r="D1508" s="1">
        <f>VLOOKUP(A1508,'ADM Details FY17'!$A$3:$E$3515,5,FALSE)</f>
        <v>1.51</v>
      </c>
      <c r="E1508" s="1">
        <f>VLOOKUP(A1508,'ADM Details FY17'!$A$3:$F$3515,6,FALSE)</f>
        <v>0</v>
      </c>
      <c r="F1508" s="1">
        <f>VLOOKUP(A1508,'ADM Details FY17'!$A$3:$G$3515,7,FALSE)</f>
        <v>0</v>
      </c>
      <c r="G1508" s="1">
        <f>VLOOKUP(A1508,'ADM Details FY17'!$A$3:$H$3515,8,FALSE)</f>
        <v>0</v>
      </c>
      <c r="H1508" s="1">
        <f>VLOOKUP(A1508,'ADM Details FY17'!$A$3:$I$3515,9,FALSE)</f>
        <v>0</v>
      </c>
      <c r="I1508" s="1">
        <f>VLOOKUP(A1508,'ADM Details FY17'!$A$3:$J$3517,10,FALSE)</f>
        <v>0</v>
      </c>
      <c r="J1508" s="1">
        <f>VLOOKUP(A1508,'ADM Details FY17'!$A$3:$K$3515,11,FALSE)</f>
        <v>0</v>
      </c>
      <c r="K1508" s="1">
        <f>VLOOKUP(A1508,'ADM Details FY17'!$A$3:$M$3515,13,FALSE)</f>
        <v>1.51</v>
      </c>
      <c r="L1508" s="1">
        <f>VLOOKUP(A1508,'ADM Details FY17'!$A$3:$O$3515,15,FALSE)</f>
        <v>0</v>
      </c>
      <c r="M1508" s="1">
        <f>VLOOKUP(A1508,'ADM Details FY17'!$A$3:$P$3515,16,FALSE)</f>
        <v>0</v>
      </c>
      <c r="N1508" s="1">
        <f>VLOOKUP(A1508,'ADM Details FY17'!$A$3:$Q$3515,17,FALSE)</f>
        <v>0</v>
      </c>
      <c r="O1508" s="1">
        <f>VLOOKUP(A1508,'ADM Details FY17'!$A$3:$S$3515,19,FALSE)</f>
        <v>0</v>
      </c>
      <c r="P1508" s="1">
        <f>VLOOKUP(A1508,'ADM Details FY17'!$A$3:$U$3515,21,FALSE)</f>
        <v>0</v>
      </c>
      <c r="Q1508" s="1">
        <f>VLOOKUP(A1508,'ADM Details FY17'!$A$3:$V$3515,22,FALSE)</f>
        <v>0</v>
      </c>
      <c r="R1508" s="1">
        <f>VLOOKUP(A1508,'ADM Details FY17'!$A$3:$W$3515,23,FALSE)</f>
        <v>0</v>
      </c>
      <c r="S1508" s="1">
        <f>VLOOKUP(A1508,'ADM Details FY17'!$A$3:$X$3515,24,FALSE)</f>
        <v>0</v>
      </c>
      <c r="T1508" s="1">
        <f>VLOOKUP(A1508,'ADM Details FY17'!$A$3:$Y$3515,25,FALSE)</f>
        <v>0</v>
      </c>
      <c r="U1508" s="1">
        <f>VLOOKUP(A1508,'ADM Details FY17'!$A$3:$AA$3515,27,FALSE)</f>
        <v>0</v>
      </c>
      <c r="V1508" s="1">
        <f>IFERROR(VLOOKUP(C1508,'eindex _tget pp '!$A$4:$E$615,5,FALSE),0)</f>
        <v>205.75212225527224</v>
      </c>
      <c r="W1508" s="31">
        <f>IFERROR(VLOOKUP(C1508,'eindex _tget pp '!$A$4:$F$615,6,FALSE),0)</f>
        <v>0.206883228</v>
      </c>
      <c r="X1508" s="4">
        <f>IFERROR(VLOOKUP(B1508,'eschools 16'!$A$2:$F$25,6,FALSE),1)</f>
        <v>2</v>
      </c>
      <c r="Y1508" s="1">
        <f t="shared" si="115"/>
        <v>0</v>
      </c>
      <c r="Z1508" s="1">
        <f t="shared" si="116"/>
        <v>0</v>
      </c>
      <c r="AA1508" s="31">
        <f>IFERROR(VLOOKUP(C1508,'eindex _tget pp '!$A$4:$G$615,7,FALSE),0)</f>
        <v>0.44480608300000002</v>
      </c>
      <c r="AB1508" s="1">
        <f>VLOOKUP(A1508,'ADM Details FY17'!$A$3:$AB$3515,28,FALSE)</f>
        <v>0</v>
      </c>
      <c r="AC1508" s="1">
        <f t="shared" si="117"/>
        <v>0</v>
      </c>
      <c r="AD1508" s="1">
        <f t="shared" si="118"/>
        <v>1.51</v>
      </c>
      <c r="AE1508" s="1">
        <f t="shared" si="119"/>
        <v>37.75</v>
      </c>
    </row>
    <row r="1509" spans="1:31" x14ac:dyDescent="0.25">
      <c r="A1509" t="str">
        <f>B1509&amp;"-"&amp;COUNTIF($B$3:B1509,B1509)</f>
        <v>402-4</v>
      </c>
      <c r="B1509">
        <v>402</v>
      </c>
      <c r="C1509" s="18">
        <f>VLOOKUP(A1509,'ADM Details FY17'!$A$3:$D$3515,4,FALSE)</f>
        <v>47472</v>
      </c>
      <c r="D1509" s="1">
        <f>VLOOKUP(A1509,'ADM Details FY17'!$A$3:$E$3515,5,FALSE)</f>
        <v>0.46</v>
      </c>
      <c r="E1509" s="1">
        <f>VLOOKUP(A1509,'ADM Details FY17'!$A$3:$F$3515,6,FALSE)</f>
        <v>0</v>
      </c>
      <c r="F1509" s="1">
        <f>VLOOKUP(A1509,'ADM Details FY17'!$A$3:$G$3515,7,FALSE)</f>
        <v>0</v>
      </c>
      <c r="G1509" s="1">
        <f>VLOOKUP(A1509,'ADM Details FY17'!$A$3:$H$3515,8,FALSE)</f>
        <v>0</v>
      </c>
      <c r="H1509" s="1">
        <f>VLOOKUP(A1509,'ADM Details FY17'!$A$3:$I$3515,9,FALSE)</f>
        <v>0</v>
      </c>
      <c r="I1509" s="1">
        <f>VLOOKUP(A1509,'ADM Details FY17'!$A$3:$J$3517,10,FALSE)</f>
        <v>0</v>
      </c>
      <c r="J1509" s="1">
        <f>VLOOKUP(A1509,'ADM Details FY17'!$A$3:$K$3515,11,FALSE)</f>
        <v>0</v>
      </c>
      <c r="K1509" s="1">
        <f>VLOOKUP(A1509,'ADM Details FY17'!$A$3:$M$3515,13,FALSE)</f>
        <v>0</v>
      </c>
      <c r="L1509" s="1">
        <f>VLOOKUP(A1509,'ADM Details FY17'!$A$3:$O$3515,15,FALSE)</f>
        <v>0</v>
      </c>
      <c r="M1509" s="1">
        <f>VLOOKUP(A1509,'ADM Details FY17'!$A$3:$P$3515,16,FALSE)</f>
        <v>0</v>
      </c>
      <c r="N1509" s="1">
        <f>VLOOKUP(A1509,'ADM Details FY17'!$A$3:$Q$3515,17,FALSE)</f>
        <v>0</v>
      </c>
      <c r="O1509" s="1">
        <f>VLOOKUP(A1509,'ADM Details FY17'!$A$3:$S$3515,19,FALSE)</f>
        <v>0</v>
      </c>
      <c r="P1509" s="1">
        <f>VLOOKUP(A1509,'ADM Details FY17'!$A$3:$U$3515,21,FALSE)</f>
        <v>0</v>
      </c>
      <c r="Q1509" s="1">
        <f>VLOOKUP(A1509,'ADM Details FY17'!$A$3:$V$3515,22,FALSE)</f>
        <v>0</v>
      </c>
      <c r="R1509" s="1">
        <f>VLOOKUP(A1509,'ADM Details FY17'!$A$3:$W$3515,23,FALSE)</f>
        <v>0</v>
      </c>
      <c r="S1509" s="1">
        <f>VLOOKUP(A1509,'ADM Details FY17'!$A$3:$X$3515,24,FALSE)</f>
        <v>0</v>
      </c>
      <c r="T1509" s="1">
        <f>VLOOKUP(A1509,'ADM Details FY17'!$A$3:$Y$3515,25,FALSE)</f>
        <v>0</v>
      </c>
      <c r="U1509" s="1">
        <f>VLOOKUP(A1509,'ADM Details FY17'!$A$3:$AA$3515,27,FALSE)</f>
        <v>0</v>
      </c>
      <c r="V1509" s="1">
        <f>IFERROR(VLOOKUP(C1509,'eindex _tget pp '!$A$4:$E$615,5,FALSE),0)</f>
        <v>72.652454060933891</v>
      </c>
      <c r="W1509" s="31">
        <f>IFERROR(VLOOKUP(C1509,'eindex _tget pp '!$A$4:$F$615,6,FALSE),0)</f>
        <v>0.3275485487</v>
      </c>
      <c r="X1509" s="4">
        <f>IFERROR(VLOOKUP(B1509,'eschools 16'!$A$2:$F$25,6,FALSE),1)</f>
        <v>2</v>
      </c>
      <c r="Y1509" s="1">
        <f t="shared" si="115"/>
        <v>0</v>
      </c>
      <c r="Z1509" s="1">
        <f t="shared" si="116"/>
        <v>0</v>
      </c>
      <c r="AA1509" s="31">
        <f>IFERROR(VLOOKUP(C1509,'eindex _tget pp '!$A$4:$G$615,7,FALSE),0)</f>
        <v>0.36300251500000003</v>
      </c>
      <c r="AB1509" s="1">
        <f>VLOOKUP(A1509,'ADM Details FY17'!$A$3:$AB$3515,28,FALSE)</f>
        <v>0</v>
      </c>
      <c r="AC1509" s="1">
        <f t="shared" si="117"/>
        <v>0</v>
      </c>
      <c r="AD1509" s="1">
        <f t="shared" si="118"/>
        <v>0.46</v>
      </c>
      <c r="AE1509" s="1">
        <f t="shared" si="119"/>
        <v>11.5</v>
      </c>
    </row>
    <row r="1510" spans="1:31" x14ac:dyDescent="0.25">
      <c r="A1510" t="str">
        <f>B1510&amp;"-"&amp;COUNTIF($B$3:B1510,B1510)</f>
        <v>402-5</v>
      </c>
      <c r="B1510">
        <v>402</v>
      </c>
      <c r="C1510" s="18">
        <f>VLOOKUP(A1510,'ADM Details FY17'!$A$3:$D$3515,4,FALSE)</f>
        <v>0</v>
      </c>
      <c r="D1510" s="1">
        <f>VLOOKUP(A1510,'ADM Details FY17'!$A$3:$E$3515,5,FALSE)</f>
        <v>0</v>
      </c>
      <c r="E1510" s="1">
        <f>VLOOKUP(A1510,'ADM Details FY17'!$A$3:$F$3515,6,FALSE)</f>
        <v>0</v>
      </c>
      <c r="F1510" s="1">
        <f>VLOOKUP(A1510,'ADM Details FY17'!$A$3:$G$3515,7,FALSE)</f>
        <v>0</v>
      </c>
      <c r="G1510" s="1">
        <f>VLOOKUP(A1510,'ADM Details FY17'!$A$3:$H$3515,8,FALSE)</f>
        <v>0</v>
      </c>
      <c r="H1510" s="1">
        <f>VLOOKUP(A1510,'ADM Details FY17'!$A$3:$I$3515,9,FALSE)</f>
        <v>0</v>
      </c>
      <c r="I1510" s="1">
        <f>VLOOKUP(A1510,'ADM Details FY17'!$A$3:$J$3517,10,FALSE)</f>
        <v>0</v>
      </c>
      <c r="J1510" s="1">
        <f>VLOOKUP(A1510,'ADM Details FY17'!$A$3:$K$3515,11,FALSE)</f>
        <v>0</v>
      </c>
      <c r="K1510" s="1">
        <f>VLOOKUP(A1510,'ADM Details FY17'!$A$3:$M$3515,13,FALSE)</f>
        <v>0</v>
      </c>
      <c r="L1510" s="1">
        <f>VLOOKUP(A1510,'ADM Details FY17'!$A$3:$O$3515,15,FALSE)</f>
        <v>0</v>
      </c>
      <c r="M1510" s="1">
        <f>VLOOKUP(A1510,'ADM Details FY17'!$A$3:$P$3515,16,FALSE)</f>
        <v>0</v>
      </c>
      <c r="N1510" s="1">
        <f>VLOOKUP(A1510,'ADM Details FY17'!$A$3:$Q$3515,17,FALSE)</f>
        <v>0</v>
      </c>
      <c r="O1510" s="1">
        <f>VLOOKUP(A1510,'ADM Details FY17'!$A$3:$S$3515,19,FALSE)</f>
        <v>0</v>
      </c>
      <c r="P1510" s="1">
        <f>VLOOKUP(A1510,'ADM Details FY17'!$A$3:$U$3515,21,FALSE)</f>
        <v>0</v>
      </c>
      <c r="Q1510" s="1">
        <f>VLOOKUP(A1510,'ADM Details FY17'!$A$3:$V$3515,22,FALSE)</f>
        <v>0</v>
      </c>
      <c r="R1510" s="1">
        <f>VLOOKUP(A1510,'ADM Details FY17'!$A$3:$W$3515,23,FALSE)</f>
        <v>0</v>
      </c>
      <c r="S1510" s="1">
        <f>VLOOKUP(A1510,'ADM Details FY17'!$A$3:$X$3515,24,FALSE)</f>
        <v>0</v>
      </c>
      <c r="T1510" s="1">
        <f>VLOOKUP(A1510,'ADM Details FY17'!$A$3:$Y$3515,25,FALSE)</f>
        <v>0</v>
      </c>
      <c r="U1510" s="1">
        <f>VLOOKUP(A1510,'ADM Details FY17'!$A$3:$AA$3515,27,FALSE)</f>
        <v>0</v>
      </c>
      <c r="V1510" s="1">
        <f>IFERROR(VLOOKUP(C1510,'eindex _tget pp '!$A$4:$E$615,5,FALSE),0)</f>
        <v>0</v>
      </c>
      <c r="W1510" s="31">
        <f>IFERROR(VLOOKUP(C1510,'eindex _tget pp '!$A$4:$F$615,6,FALSE),0)</f>
        <v>0</v>
      </c>
      <c r="X1510" s="4">
        <f>IFERROR(VLOOKUP(B1510,'eschools 16'!$A$2:$F$25,6,FALSE),1)</f>
        <v>2</v>
      </c>
      <c r="Y1510" s="1">
        <f t="shared" si="115"/>
        <v>0</v>
      </c>
      <c r="Z1510" s="1">
        <f t="shared" si="116"/>
        <v>0</v>
      </c>
      <c r="AA1510" s="31">
        <f>IFERROR(VLOOKUP(C1510,'eindex _tget pp '!$A$4:$G$615,7,FALSE),0)</f>
        <v>0</v>
      </c>
      <c r="AB1510" s="1">
        <f>VLOOKUP(A1510,'ADM Details FY17'!$A$3:$AB$3515,28,FALSE)</f>
        <v>0</v>
      </c>
      <c r="AC1510" s="1">
        <f t="shared" si="117"/>
        <v>0</v>
      </c>
      <c r="AD1510" s="1">
        <f t="shared" si="118"/>
        <v>0</v>
      </c>
      <c r="AE1510" s="1">
        <f t="shared" si="119"/>
        <v>0</v>
      </c>
    </row>
    <row r="1511" spans="1:31" x14ac:dyDescent="0.25">
      <c r="A1511" t="str">
        <f>B1511&amp;"-"&amp;COUNTIF($B$3:B1511,B1511)</f>
        <v>402-6</v>
      </c>
      <c r="B1511">
        <v>402</v>
      </c>
      <c r="C1511" s="18">
        <f>VLOOKUP(A1511,'ADM Details FY17'!$A$3:$D$3515,4,FALSE)</f>
        <v>0</v>
      </c>
      <c r="D1511" s="1">
        <f>VLOOKUP(A1511,'ADM Details FY17'!$A$3:$E$3515,5,FALSE)</f>
        <v>0</v>
      </c>
      <c r="E1511" s="1">
        <f>VLOOKUP(A1511,'ADM Details FY17'!$A$3:$F$3515,6,FALSE)</f>
        <v>0</v>
      </c>
      <c r="F1511" s="1">
        <f>VLOOKUP(A1511,'ADM Details FY17'!$A$3:$G$3515,7,FALSE)</f>
        <v>0</v>
      </c>
      <c r="G1511" s="1">
        <f>VLOOKUP(A1511,'ADM Details FY17'!$A$3:$H$3515,8,FALSE)</f>
        <v>0</v>
      </c>
      <c r="H1511" s="1">
        <f>VLOOKUP(A1511,'ADM Details FY17'!$A$3:$I$3515,9,FALSE)</f>
        <v>0</v>
      </c>
      <c r="I1511" s="1">
        <f>VLOOKUP(A1511,'ADM Details FY17'!$A$3:$J$3517,10,FALSE)</f>
        <v>0</v>
      </c>
      <c r="J1511" s="1">
        <f>VLOOKUP(A1511,'ADM Details FY17'!$A$3:$K$3515,11,FALSE)</f>
        <v>0</v>
      </c>
      <c r="K1511" s="1">
        <f>VLOOKUP(A1511,'ADM Details FY17'!$A$3:$M$3515,13,FALSE)</f>
        <v>0</v>
      </c>
      <c r="L1511" s="1">
        <f>VLOOKUP(A1511,'ADM Details FY17'!$A$3:$O$3515,15,FALSE)</f>
        <v>0</v>
      </c>
      <c r="M1511" s="1">
        <f>VLOOKUP(A1511,'ADM Details FY17'!$A$3:$P$3515,16,FALSE)</f>
        <v>0</v>
      </c>
      <c r="N1511" s="1">
        <f>VLOOKUP(A1511,'ADM Details FY17'!$A$3:$Q$3515,17,FALSE)</f>
        <v>0</v>
      </c>
      <c r="O1511" s="1">
        <f>VLOOKUP(A1511,'ADM Details FY17'!$A$3:$S$3515,19,FALSE)</f>
        <v>0</v>
      </c>
      <c r="P1511" s="1">
        <f>VLOOKUP(A1511,'ADM Details FY17'!$A$3:$U$3515,21,FALSE)</f>
        <v>0</v>
      </c>
      <c r="Q1511" s="1">
        <f>VLOOKUP(A1511,'ADM Details FY17'!$A$3:$V$3515,22,FALSE)</f>
        <v>0</v>
      </c>
      <c r="R1511" s="1">
        <f>VLOOKUP(A1511,'ADM Details FY17'!$A$3:$W$3515,23,FALSE)</f>
        <v>0</v>
      </c>
      <c r="S1511" s="1">
        <f>VLOOKUP(A1511,'ADM Details FY17'!$A$3:$X$3515,24,FALSE)</f>
        <v>0</v>
      </c>
      <c r="T1511" s="1">
        <f>VLOOKUP(A1511,'ADM Details FY17'!$A$3:$Y$3515,25,FALSE)</f>
        <v>0</v>
      </c>
      <c r="U1511" s="1">
        <f>VLOOKUP(A1511,'ADM Details FY17'!$A$3:$AA$3515,27,FALSE)</f>
        <v>0</v>
      </c>
      <c r="V1511" s="1">
        <f>IFERROR(VLOOKUP(C1511,'eindex _tget pp '!$A$4:$E$615,5,FALSE),0)</f>
        <v>0</v>
      </c>
      <c r="W1511" s="31">
        <f>IFERROR(VLOOKUP(C1511,'eindex _tget pp '!$A$4:$F$615,6,FALSE),0)</f>
        <v>0</v>
      </c>
      <c r="X1511" s="4">
        <f>IFERROR(VLOOKUP(B1511,'eschools 16'!$A$2:$F$25,6,FALSE),1)</f>
        <v>2</v>
      </c>
      <c r="Y1511" s="1">
        <f t="shared" si="115"/>
        <v>0</v>
      </c>
      <c r="Z1511" s="1">
        <f t="shared" si="116"/>
        <v>0</v>
      </c>
      <c r="AA1511" s="31">
        <f>IFERROR(VLOOKUP(C1511,'eindex _tget pp '!$A$4:$G$615,7,FALSE),0)</f>
        <v>0</v>
      </c>
      <c r="AB1511" s="1">
        <f>VLOOKUP(A1511,'ADM Details FY17'!$A$3:$AB$3515,28,FALSE)</f>
        <v>0</v>
      </c>
      <c r="AC1511" s="1">
        <f t="shared" si="117"/>
        <v>0</v>
      </c>
      <c r="AD1511" s="1">
        <f t="shared" si="118"/>
        <v>0</v>
      </c>
      <c r="AE1511" s="1">
        <f t="shared" si="119"/>
        <v>0</v>
      </c>
    </row>
    <row r="1512" spans="1:31" x14ac:dyDescent="0.25">
      <c r="A1512" t="str">
        <f>B1512&amp;"-"&amp;COUNTIF($B$3:B1512,B1512)</f>
        <v>402-7</v>
      </c>
      <c r="B1512">
        <v>402</v>
      </c>
      <c r="C1512" s="18">
        <f>VLOOKUP(A1512,'ADM Details FY17'!$A$3:$D$3515,4,FALSE)</f>
        <v>0</v>
      </c>
      <c r="D1512" s="1">
        <f>VLOOKUP(A1512,'ADM Details FY17'!$A$3:$E$3515,5,FALSE)</f>
        <v>0</v>
      </c>
      <c r="E1512" s="1">
        <f>VLOOKUP(A1512,'ADM Details FY17'!$A$3:$F$3515,6,FALSE)</f>
        <v>0</v>
      </c>
      <c r="F1512" s="1">
        <f>VLOOKUP(A1512,'ADM Details FY17'!$A$3:$G$3515,7,FALSE)</f>
        <v>0</v>
      </c>
      <c r="G1512" s="1">
        <f>VLOOKUP(A1512,'ADM Details FY17'!$A$3:$H$3515,8,FALSE)</f>
        <v>0</v>
      </c>
      <c r="H1512" s="1">
        <f>VLOOKUP(A1512,'ADM Details FY17'!$A$3:$I$3515,9,FALSE)</f>
        <v>0</v>
      </c>
      <c r="I1512" s="1">
        <f>VLOOKUP(A1512,'ADM Details FY17'!$A$3:$J$3517,10,FALSE)</f>
        <v>0</v>
      </c>
      <c r="J1512" s="1">
        <f>VLOOKUP(A1512,'ADM Details FY17'!$A$3:$K$3515,11,FALSE)</f>
        <v>0</v>
      </c>
      <c r="K1512" s="1">
        <f>VLOOKUP(A1512,'ADM Details FY17'!$A$3:$M$3515,13,FALSE)</f>
        <v>0</v>
      </c>
      <c r="L1512" s="1">
        <f>VLOOKUP(A1512,'ADM Details FY17'!$A$3:$O$3515,15,FALSE)</f>
        <v>0</v>
      </c>
      <c r="M1512" s="1">
        <f>VLOOKUP(A1512,'ADM Details FY17'!$A$3:$P$3515,16,FALSE)</f>
        <v>0</v>
      </c>
      <c r="N1512" s="1">
        <f>VLOOKUP(A1512,'ADM Details FY17'!$A$3:$Q$3515,17,FALSE)</f>
        <v>0</v>
      </c>
      <c r="O1512" s="1">
        <f>VLOOKUP(A1512,'ADM Details FY17'!$A$3:$S$3515,19,FALSE)</f>
        <v>0</v>
      </c>
      <c r="P1512" s="1">
        <f>VLOOKUP(A1512,'ADM Details FY17'!$A$3:$U$3515,21,FALSE)</f>
        <v>0</v>
      </c>
      <c r="Q1512" s="1">
        <f>VLOOKUP(A1512,'ADM Details FY17'!$A$3:$V$3515,22,FALSE)</f>
        <v>0</v>
      </c>
      <c r="R1512" s="1">
        <f>VLOOKUP(A1512,'ADM Details FY17'!$A$3:$W$3515,23,FALSE)</f>
        <v>0</v>
      </c>
      <c r="S1512" s="1">
        <f>VLOOKUP(A1512,'ADM Details FY17'!$A$3:$X$3515,24,FALSE)</f>
        <v>0</v>
      </c>
      <c r="T1512" s="1">
        <f>VLOOKUP(A1512,'ADM Details FY17'!$A$3:$Y$3515,25,FALSE)</f>
        <v>0</v>
      </c>
      <c r="U1512" s="1">
        <f>VLOOKUP(A1512,'ADM Details FY17'!$A$3:$AA$3515,27,FALSE)</f>
        <v>0</v>
      </c>
      <c r="V1512" s="1">
        <f>IFERROR(VLOOKUP(C1512,'eindex _tget pp '!$A$4:$E$615,5,FALSE),0)</f>
        <v>0</v>
      </c>
      <c r="W1512" s="31">
        <f>IFERROR(VLOOKUP(C1512,'eindex _tget pp '!$A$4:$F$615,6,FALSE),0)</f>
        <v>0</v>
      </c>
      <c r="X1512" s="4">
        <f>IFERROR(VLOOKUP(B1512,'eschools 16'!$A$2:$F$25,6,FALSE),1)</f>
        <v>2</v>
      </c>
      <c r="Y1512" s="1">
        <f t="shared" si="115"/>
        <v>0</v>
      </c>
      <c r="Z1512" s="1">
        <f t="shared" si="116"/>
        <v>0</v>
      </c>
      <c r="AA1512" s="31">
        <f>IFERROR(VLOOKUP(C1512,'eindex _tget pp '!$A$4:$G$615,7,FALSE),0)</f>
        <v>0</v>
      </c>
      <c r="AB1512" s="1">
        <f>VLOOKUP(A1512,'ADM Details FY17'!$A$3:$AB$3515,28,FALSE)</f>
        <v>0</v>
      </c>
      <c r="AC1512" s="1">
        <f t="shared" si="117"/>
        <v>0</v>
      </c>
      <c r="AD1512" s="1">
        <f t="shared" si="118"/>
        <v>0</v>
      </c>
      <c r="AE1512" s="1">
        <f t="shared" si="119"/>
        <v>0</v>
      </c>
    </row>
    <row r="1513" spans="1:31" x14ac:dyDescent="0.25">
      <c r="A1513" t="str">
        <f>B1513&amp;"-"&amp;COUNTIF($B$3:B1513,B1513)</f>
        <v>402-8</v>
      </c>
      <c r="B1513">
        <v>402</v>
      </c>
      <c r="C1513" s="18">
        <f>VLOOKUP(A1513,'ADM Details FY17'!$A$3:$D$3515,4,FALSE)</f>
        <v>0</v>
      </c>
      <c r="D1513" s="1">
        <f>VLOOKUP(A1513,'ADM Details FY17'!$A$3:$E$3515,5,FALSE)</f>
        <v>0</v>
      </c>
      <c r="E1513" s="1">
        <f>VLOOKUP(A1513,'ADM Details FY17'!$A$3:$F$3515,6,FALSE)</f>
        <v>0</v>
      </c>
      <c r="F1513" s="1">
        <f>VLOOKUP(A1513,'ADM Details FY17'!$A$3:$G$3515,7,FALSE)</f>
        <v>0</v>
      </c>
      <c r="G1513" s="1">
        <f>VLOOKUP(A1513,'ADM Details FY17'!$A$3:$H$3515,8,FALSE)</f>
        <v>0</v>
      </c>
      <c r="H1513" s="1">
        <f>VLOOKUP(A1513,'ADM Details FY17'!$A$3:$I$3515,9,FALSE)</f>
        <v>0</v>
      </c>
      <c r="I1513" s="1">
        <f>VLOOKUP(A1513,'ADM Details FY17'!$A$3:$J$3517,10,FALSE)</f>
        <v>0</v>
      </c>
      <c r="J1513" s="1">
        <f>VLOOKUP(A1513,'ADM Details FY17'!$A$3:$K$3515,11,FALSE)</f>
        <v>0</v>
      </c>
      <c r="K1513" s="1">
        <f>VLOOKUP(A1513,'ADM Details FY17'!$A$3:$M$3515,13,FALSE)</f>
        <v>0</v>
      </c>
      <c r="L1513" s="1">
        <f>VLOOKUP(A1513,'ADM Details FY17'!$A$3:$O$3515,15,FALSE)</f>
        <v>0</v>
      </c>
      <c r="M1513" s="1">
        <f>VLOOKUP(A1513,'ADM Details FY17'!$A$3:$P$3515,16,FALSE)</f>
        <v>0</v>
      </c>
      <c r="N1513" s="1">
        <f>VLOOKUP(A1513,'ADM Details FY17'!$A$3:$Q$3515,17,FALSE)</f>
        <v>0</v>
      </c>
      <c r="O1513" s="1">
        <f>VLOOKUP(A1513,'ADM Details FY17'!$A$3:$S$3515,19,FALSE)</f>
        <v>0</v>
      </c>
      <c r="P1513" s="1">
        <f>VLOOKUP(A1513,'ADM Details FY17'!$A$3:$U$3515,21,FALSE)</f>
        <v>0</v>
      </c>
      <c r="Q1513" s="1">
        <f>VLOOKUP(A1513,'ADM Details FY17'!$A$3:$V$3515,22,FALSE)</f>
        <v>0</v>
      </c>
      <c r="R1513" s="1">
        <f>VLOOKUP(A1513,'ADM Details FY17'!$A$3:$W$3515,23,FALSE)</f>
        <v>0</v>
      </c>
      <c r="S1513" s="1">
        <f>VLOOKUP(A1513,'ADM Details FY17'!$A$3:$X$3515,24,FALSE)</f>
        <v>0</v>
      </c>
      <c r="T1513" s="1">
        <f>VLOOKUP(A1513,'ADM Details FY17'!$A$3:$Y$3515,25,FALSE)</f>
        <v>0</v>
      </c>
      <c r="U1513" s="1">
        <f>VLOOKUP(A1513,'ADM Details FY17'!$A$3:$AA$3515,27,FALSE)</f>
        <v>0</v>
      </c>
      <c r="V1513" s="1">
        <f>IFERROR(VLOOKUP(C1513,'eindex _tget pp '!$A$4:$E$615,5,FALSE),0)</f>
        <v>0</v>
      </c>
      <c r="W1513" s="31">
        <f>IFERROR(VLOOKUP(C1513,'eindex _tget pp '!$A$4:$F$615,6,FALSE),0)</f>
        <v>0</v>
      </c>
      <c r="X1513" s="4">
        <f>IFERROR(VLOOKUP(B1513,'eschools 16'!$A$2:$F$25,6,FALSE),1)</f>
        <v>2</v>
      </c>
      <c r="Y1513" s="1">
        <f t="shared" si="115"/>
        <v>0</v>
      </c>
      <c r="Z1513" s="1">
        <f t="shared" si="116"/>
        <v>0</v>
      </c>
      <c r="AA1513" s="31">
        <f>IFERROR(VLOOKUP(C1513,'eindex _tget pp '!$A$4:$G$615,7,FALSE),0)</f>
        <v>0</v>
      </c>
      <c r="AB1513" s="1">
        <f>VLOOKUP(A1513,'ADM Details FY17'!$A$3:$AB$3515,28,FALSE)</f>
        <v>0</v>
      </c>
      <c r="AC1513" s="1">
        <f t="shared" si="117"/>
        <v>0</v>
      </c>
      <c r="AD1513" s="1">
        <f t="shared" si="118"/>
        <v>0</v>
      </c>
      <c r="AE1513" s="1">
        <f t="shared" si="119"/>
        <v>0</v>
      </c>
    </row>
    <row r="1514" spans="1:31" x14ac:dyDescent="0.25">
      <c r="A1514" t="str">
        <f>B1514&amp;"-"&amp;COUNTIF($B$3:B1514,B1514)</f>
        <v>417-1</v>
      </c>
      <c r="B1514">
        <v>417</v>
      </c>
      <c r="C1514" s="18">
        <f>VLOOKUP(A1514,'ADM Details FY17'!$A$3:$D$3515,4,FALSE)</f>
        <v>49494</v>
      </c>
      <c r="D1514" s="1">
        <f>VLOOKUP(A1514,'ADM Details FY17'!$A$3:$E$3515,5,FALSE)</f>
        <v>1</v>
      </c>
      <c r="E1514" s="1">
        <f>VLOOKUP(A1514,'ADM Details FY17'!$A$3:$F$3515,6,FALSE)</f>
        <v>0</v>
      </c>
      <c r="F1514" s="1">
        <f>VLOOKUP(A1514,'ADM Details FY17'!$A$3:$G$3515,7,FALSE)</f>
        <v>0</v>
      </c>
      <c r="G1514" s="1">
        <f>VLOOKUP(A1514,'ADM Details FY17'!$A$3:$H$3515,8,FALSE)</f>
        <v>0</v>
      </c>
      <c r="H1514" s="1">
        <f>VLOOKUP(A1514,'ADM Details FY17'!$A$3:$I$3515,9,FALSE)</f>
        <v>0</v>
      </c>
      <c r="I1514" s="1">
        <f>VLOOKUP(A1514,'ADM Details FY17'!$A$3:$J$3517,10,FALSE)</f>
        <v>0</v>
      </c>
      <c r="J1514" s="1">
        <f>VLOOKUP(A1514,'ADM Details FY17'!$A$3:$K$3515,11,FALSE)</f>
        <v>0</v>
      </c>
      <c r="K1514" s="1">
        <f>VLOOKUP(A1514,'ADM Details FY17'!$A$3:$M$3515,13,FALSE)</f>
        <v>0</v>
      </c>
      <c r="L1514" s="1">
        <f>VLOOKUP(A1514,'ADM Details FY17'!$A$3:$O$3515,15,FALSE)</f>
        <v>0</v>
      </c>
      <c r="M1514" s="1">
        <f>VLOOKUP(A1514,'ADM Details FY17'!$A$3:$P$3515,16,FALSE)</f>
        <v>0</v>
      </c>
      <c r="N1514" s="1">
        <f>VLOOKUP(A1514,'ADM Details FY17'!$A$3:$Q$3515,17,FALSE)</f>
        <v>0</v>
      </c>
      <c r="O1514" s="1">
        <f>VLOOKUP(A1514,'ADM Details FY17'!$A$3:$S$3515,19,FALSE)</f>
        <v>0</v>
      </c>
      <c r="P1514" s="1">
        <f>VLOOKUP(A1514,'ADM Details FY17'!$A$3:$U$3515,21,FALSE)</f>
        <v>0</v>
      </c>
      <c r="Q1514" s="1">
        <f>VLOOKUP(A1514,'ADM Details FY17'!$A$3:$V$3515,22,FALSE)</f>
        <v>0</v>
      </c>
      <c r="R1514" s="1">
        <f>VLOOKUP(A1514,'ADM Details FY17'!$A$3:$W$3515,23,FALSE)</f>
        <v>0</v>
      </c>
      <c r="S1514" s="1">
        <f>VLOOKUP(A1514,'ADM Details FY17'!$A$3:$X$3515,24,FALSE)</f>
        <v>0</v>
      </c>
      <c r="T1514" s="1">
        <f>VLOOKUP(A1514,'ADM Details FY17'!$A$3:$Y$3515,25,FALSE)</f>
        <v>0</v>
      </c>
      <c r="U1514" s="1">
        <f>VLOOKUP(A1514,'ADM Details FY17'!$A$3:$AA$3515,27,FALSE)</f>
        <v>0</v>
      </c>
      <c r="V1514" s="1">
        <f>IFERROR(VLOOKUP(C1514,'eindex _tget pp '!$A$4:$E$615,5,FALSE),0)</f>
        <v>730.7600764037428</v>
      </c>
      <c r="W1514" s="31">
        <f>IFERROR(VLOOKUP(C1514,'eindex _tget pp '!$A$4:$F$615,6,FALSE),0)</f>
        <v>1.0988961819</v>
      </c>
      <c r="X1514" s="4">
        <f>IFERROR(VLOOKUP(B1514,'eschools 16'!$A$2:$F$25,6,FALSE),1)</f>
        <v>2</v>
      </c>
      <c r="Y1514" s="1">
        <f t="shared" si="115"/>
        <v>0</v>
      </c>
      <c r="Z1514" s="1">
        <f t="shared" si="116"/>
        <v>0</v>
      </c>
      <c r="AA1514" s="31">
        <f>IFERROR(VLOOKUP(C1514,'eindex _tget pp '!$A$4:$G$615,7,FALSE),0)</f>
        <v>0.61370730200000001</v>
      </c>
      <c r="AB1514" s="1">
        <f>VLOOKUP(A1514,'ADM Details FY17'!$A$3:$AB$3515,28,FALSE)</f>
        <v>0</v>
      </c>
      <c r="AC1514" s="1">
        <f t="shared" si="117"/>
        <v>0</v>
      </c>
      <c r="AD1514" s="1">
        <f t="shared" si="118"/>
        <v>1</v>
      </c>
      <c r="AE1514" s="1">
        <f t="shared" si="119"/>
        <v>25</v>
      </c>
    </row>
    <row r="1515" spans="1:31" x14ac:dyDescent="0.25">
      <c r="A1515" t="str">
        <f>B1515&amp;"-"&amp;COUNTIF($B$3:B1515,B1515)</f>
        <v>417-2</v>
      </c>
      <c r="B1515">
        <v>417</v>
      </c>
      <c r="C1515" s="18">
        <f>VLOOKUP(A1515,'ADM Details FY17'!$A$3:$D$3515,4,FALSE)</f>
        <v>43489</v>
      </c>
      <c r="D1515" s="1">
        <f>VLOOKUP(A1515,'ADM Details FY17'!$A$3:$E$3515,5,FALSE)</f>
        <v>10.58</v>
      </c>
      <c r="E1515" s="1">
        <f>VLOOKUP(A1515,'ADM Details FY17'!$A$3:$F$3515,6,FALSE)</f>
        <v>0</v>
      </c>
      <c r="F1515" s="1">
        <f>VLOOKUP(A1515,'ADM Details FY17'!$A$3:$G$3515,7,FALSE)</f>
        <v>1.27</v>
      </c>
      <c r="G1515" s="1">
        <f>VLOOKUP(A1515,'ADM Details FY17'!$A$3:$H$3515,8,FALSE)</f>
        <v>0</v>
      </c>
      <c r="H1515" s="1">
        <f>VLOOKUP(A1515,'ADM Details FY17'!$A$3:$I$3515,9,FALSE)</f>
        <v>0</v>
      </c>
      <c r="I1515" s="1">
        <f>VLOOKUP(A1515,'ADM Details FY17'!$A$3:$J$3517,10,FALSE)</f>
        <v>0</v>
      </c>
      <c r="J1515" s="1">
        <f>VLOOKUP(A1515,'ADM Details FY17'!$A$3:$K$3515,11,FALSE)</f>
        <v>0.75</v>
      </c>
      <c r="K1515" s="1">
        <f>VLOOKUP(A1515,'ADM Details FY17'!$A$3:$M$3515,13,FALSE)</f>
        <v>6.16</v>
      </c>
      <c r="L1515" s="1">
        <f>VLOOKUP(A1515,'ADM Details FY17'!$A$3:$O$3515,15,FALSE)</f>
        <v>0</v>
      </c>
      <c r="M1515" s="1">
        <f>VLOOKUP(A1515,'ADM Details FY17'!$A$3:$P$3515,16,FALSE)</f>
        <v>0</v>
      </c>
      <c r="N1515" s="1">
        <f>VLOOKUP(A1515,'ADM Details FY17'!$A$3:$Q$3515,17,FALSE)</f>
        <v>0</v>
      </c>
      <c r="O1515" s="1">
        <f>VLOOKUP(A1515,'ADM Details FY17'!$A$3:$S$3515,19,FALSE)</f>
        <v>0</v>
      </c>
      <c r="P1515" s="1">
        <f>VLOOKUP(A1515,'ADM Details FY17'!$A$3:$U$3515,21,FALSE)</f>
        <v>0</v>
      </c>
      <c r="Q1515" s="1">
        <f>VLOOKUP(A1515,'ADM Details FY17'!$A$3:$V$3515,22,FALSE)</f>
        <v>0</v>
      </c>
      <c r="R1515" s="1">
        <f>VLOOKUP(A1515,'ADM Details FY17'!$A$3:$W$3515,23,FALSE)</f>
        <v>0</v>
      </c>
      <c r="S1515" s="1">
        <f>VLOOKUP(A1515,'ADM Details FY17'!$A$3:$X$3515,24,FALSE)</f>
        <v>0</v>
      </c>
      <c r="T1515" s="1">
        <f>VLOOKUP(A1515,'ADM Details FY17'!$A$3:$Y$3515,25,FALSE)</f>
        <v>0</v>
      </c>
      <c r="U1515" s="1">
        <f>VLOOKUP(A1515,'ADM Details FY17'!$A$3:$AA$3515,27,FALSE)</f>
        <v>0</v>
      </c>
      <c r="V1515" s="1">
        <f>IFERROR(VLOOKUP(C1515,'eindex _tget pp '!$A$4:$E$615,5,FALSE),0)</f>
        <v>965.83149339195813</v>
      </c>
      <c r="W1515" s="31">
        <f>IFERROR(VLOOKUP(C1515,'eindex _tget pp '!$A$4:$F$615,6,FALSE),0)</f>
        <v>3.72042677</v>
      </c>
      <c r="X1515" s="4">
        <f>IFERROR(VLOOKUP(B1515,'eschools 16'!$A$2:$F$25,6,FALSE),1)</f>
        <v>2</v>
      </c>
      <c r="Y1515" s="1">
        <f t="shared" si="115"/>
        <v>0</v>
      </c>
      <c r="Z1515" s="1">
        <f t="shared" si="116"/>
        <v>0</v>
      </c>
      <c r="AA1515" s="31">
        <f>IFERROR(VLOOKUP(C1515,'eindex _tget pp '!$A$4:$G$615,7,FALSE),0)</f>
        <v>0.698126252</v>
      </c>
      <c r="AB1515" s="1">
        <f>VLOOKUP(A1515,'ADM Details FY17'!$A$3:$AB$3515,28,FALSE)</f>
        <v>0</v>
      </c>
      <c r="AC1515" s="1">
        <f t="shared" si="117"/>
        <v>0</v>
      </c>
      <c r="AD1515" s="1">
        <f t="shared" si="118"/>
        <v>10.58</v>
      </c>
      <c r="AE1515" s="1">
        <f t="shared" si="119"/>
        <v>264.5</v>
      </c>
    </row>
    <row r="1516" spans="1:31" x14ac:dyDescent="0.25">
      <c r="A1516" t="str">
        <f>B1516&amp;"-"&amp;COUNTIF($B$3:B1516,B1516)</f>
        <v>417-3</v>
      </c>
      <c r="B1516">
        <v>417</v>
      </c>
      <c r="C1516" s="18">
        <f>VLOOKUP(A1516,'ADM Details FY17'!$A$3:$D$3515,4,FALSE)</f>
        <v>45906</v>
      </c>
      <c r="D1516" s="1">
        <f>VLOOKUP(A1516,'ADM Details FY17'!$A$3:$E$3515,5,FALSE)</f>
        <v>1</v>
      </c>
      <c r="E1516" s="1">
        <f>VLOOKUP(A1516,'ADM Details FY17'!$A$3:$F$3515,6,FALSE)</f>
        <v>0</v>
      </c>
      <c r="F1516" s="1">
        <f>VLOOKUP(A1516,'ADM Details FY17'!$A$3:$G$3515,7,FALSE)</f>
        <v>0</v>
      </c>
      <c r="G1516" s="1">
        <f>VLOOKUP(A1516,'ADM Details FY17'!$A$3:$H$3515,8,FALSE)</f>
        <v>0</v>
      </c>
      <c r="H1516" s="1">
        <f>VLOOKUP(A1516,'ADM Details FY17'!$A$3:$I$3515,9,FALSE)</f>
        <v>0</v>
      </c>
      <c r="I1516" s="1">
        <f>VLOOKUP(A1516,'ADM Details FY17'!$A$3:$J$3517,10,FALSE)</f>
        <v>0</v>
      </c>
      <c r="J1516" s="1">
        <f>VLOOKUP(A1516,'ADM Details FY17'!$A$3:$K$3515,11,FALSE)</f>
        <v>0</v>
      </c>
      <c r="K1516" s="1">
        <f>VLOOKUP(A1516,'ADM Details FY17'!$A$3:$M$3515,13,FALSE)</f>
        <v>1</v>
      </c>
      <c r="L1516" s="1">
        <f>VLOOKUP(A1516,'ADM Details FY17'!$A$3:$O$3515,15,FALSE)</f>
        <v>0</v>
      </c>
      <c r="M1516" s="1">
        <f>VLOOKUP(A1516,'ADM Details FY17'!$A$3:$P$3515,16,FALSE)</f>
        <v>0</v>
      </c>
      <c r="N1516" s="1">
        <f>VLOOKUP(A1516,'ADM Details FY17'!$A$3:$Q$3515,17,FALSE)</f>
        <v>0</v>
      </c>
      <c r="O1516" s="1">
        <f>VLOOKUP(A1516,'ADM Details FY17'!$A$3:$S$3515,19,FALSE)</f>
        <v>0</v>
      </c>
      <c r="P1516" s="1">
        <f>VLOOKUP(A1516,'ADM Details FY17'!$A$3:$U$3515,21,FALSE)</f>
        <v>0</v>
      </c>
      <c r="Q1516" s="1">
        <f>VLOOKUP(A1516,'ADM Details FY17'!$A$3:$V$3515,22,FALSE)</f>
        <v>0</v>
      </c>
      <c r="R1516" s="1">
        <f>VLOOKUP(A1516,'ADM Details FY17'!$A$3:$W$3515,23,FALSE)</f>
        <v>0</v>
      </c>
      <c r="S1516" s="1">
        <f>VLOOKUP(A1516,'ADM Details FY17'!$A$3:$X$3515,24,FALSE)</f>
        <v>0</v>
      </c>
      <c r="T1516" s="1">
        <f>VLOOKUP(A1516,'ADM Details FY17'!$A$3:$Y$3515,25,FALSE)</f>
        <v>0</v>
      </c>
      <c r="U1516" s="1">
        <f>VLOOKUP(A1516,'ADM Details FY17'!$A$3:$AA$3515,27,FALSE)</f>
        <v>0</v>
      </c>
      <c r="V1516" s="1">
        <f>IFERROR(VLOOKUP(C1516,'eindex _tget pp '!$A$4:$E$615,5,FALSE),0)</f>
        <v>507.57761371416757</v>
      </c>
      <c r="W1516" s="31">
        <f>IFERROR(VLOOKUP(C1516,'eindex _tget pp '!$A$4:$F$615,6,FALSE),0)</f>
        <v>0.86466497259999997</v>
      </c>
      <c r="X1516" s="4">
        <f>IFERROR(VLOOKUP(B1516,'eschools 16'!$A$2:$F$25,6,FALSE),1)</f>
        <v>2</v>
      </c>
      <c r="Y1516" s="1">
        <f t="shared" si="115"/>
        <v>0</v>
      </c>
      <c r="Z1516" s="1">
        <f t="shared" si="116"/>
        <v>0</v>
      </c>
      <c r="AA1516" s="31">
        <f>IFERROR(VLOOKUP(C1516,'eindex _tget pp '!$A$4:$G$615,7,FALSE),0)</f>
        <v>0.52725536799999995</v>
      </c>
      <c r="AB1516" s="1">
        <f>VLOOKUP(A1516,'ADM Details FY17'!$A$3:$AB$3515,28,FALSE)</f>
        <v>0</v>
      </c>
      <c r="AC1516" s="1">
        <f t="shared" si="117"/>
        <v>0</v>
      </c>
      <c r="AD1516" s="1">
        <f t="shared" si="118"/>
        <v>1</v>
      </c>
      <c r="AE1516" s="1">
        <f t="shared" si="119"/>
        <v>25</v>
      </c>
    </row>
    <row r="1517" spans="1:31" x14ac:dyDescent="0.25">
      <c r="A1517" t="str">
        <f>B1517&amp;"-"&amp;COUNTIF($B$3:B1517,B1517)</f>
        <v>417-4</v>
      </c>
      <c r="B1517">
        <v>417</v>
      </c>
      <c r="C1517" s="18">
        <f>VLOOKUP(A1517,'ADM Details FY17'!$A$3:$D$3515,4,FALSE)</f>
        <v>45757</v>
      </c>
      <c r="D1517" s="1">
        <f>VLOOKUP(A1517,'ADM Details FY17'!$A$3:$E$3515,5,FALSE)</f>
        <v>0.5</v>
      </c>
      <c r="E1517" s="1">
        <f>VLOOKUP(A1517,'ADM Details FY17'!$A$3:$F$3515,6,FALSE)</f>
        <v>0</v>
      </c>
      <c r="F1517" s="1">
        <f>VLOOKUP(A1517,'ADM Details FY17'!$A$3:$G$3515,7,FALSE)</f>
        <v>0.5</v>
      </c>
      <c r="G1517" s="1">
        <f>VLOOKUP(A1517,'ADM Details FY17'!$A$3:$H$3515,8,FALSE)</f>
        <v>0</v>
      </c>
      <c r="H1517" s="1">
        <f>VLOOKUP(A1517,'ADM Details FY17'!$A$3:$I$3515,9,FALSE)</f>
        <v>0</v>
      </c>
      <c r="I1517" s="1">
        <f>VLOOKUP(A1517,'ADM Details FY17'!$A$3:$J$3517,10,FALSE)</f>
        <v>0</v>
      </c>
      <c r="J1517" s="1">
        <f>VLOOKUP(A1517,'ADM Details FY17'!$A$3:$K$3515,11,FALSE)</f>
        <v>0</v>
      </c>
      <c r="K1517" s="1">
        <f>VLOOKUP(A1517,'ADM Details FY17'!$A$3:$M$3515,13,FALSE)</f>
        <v>0</v>
      </c>
      <c r="L1517" s="1">
        <f>VLOOKUP(A1517,'ADM Details FY17'!$A$3:$O$3515,15,FALSE)</f>
        <v>0</v>
      </c>
      <c r="M1517" s="1">
        <f>VLOOKUP(A1517,'ADM Details FY17'!$A$3:$P$3515,16,FALSE)</f>
        <v>0</v>
      </c>
      <c r="N1517" s="1">
        <f>VLOOKUP(A1517,'ADM Details FY17'!$A$3:$Q$3515,17,FALSE)</f>
        <v>0</v>
      </c>
      <c r="O1517" s="1">
        <f>VLOOKUP(A1517,'ADM Details FY17'!$A$3:$S$3515,19,FALSE)</f>
        <v>0</v>
      </c>
      <c r="P1517" s="1">
        <f>VLOOKUP(A1517,'ADM Details FY17'!$A$3:$U$3515,21,FALSE)</f>
        <v>0</v>
      </c>
      <c r="Q1517" s="1">
        <f>VLOOKUP(A1517,'ADM Details FY17'!$A$3:$V$3515,22,FALSE)</f>
        <v>0</v>
      </c>
      <c r="R1517" s="1">
        <f>VLOOKUP(A1517,'ADM Details FY17'!$A$3:$W$3515,23,FALSE)</f>
        <v>0</v>
      </c>
      <c r="S1517" s="1">
        <f>VLOOKUP(A1517,'ADM Details FY17'!$A$3:$X$3515,24,FALSE)</f>
        <v>0</v>
      </c>
      <c r="T1517" s="1">
        <f>VLOOKUP(A1517,'ADM Details FY17'!$A$3:$Y$3515,25,FALSE)</f>
        <v>0</v>
      </c>
      <c r="U1517" s="1">
        <f>VLOOKUP(A1517,'ADM Details FY17'!$A$3:$AA$3515,27,FALSE)</f>
        <v>0</v>
      </c>
      <c r="V1517" s="1">
        <f>IFERROR(VLOOKUP(C1517,'eindex _tget pp '!$A$4:$E$615,5,FALSE),0)</f>
        <v>601.34213167596351</v>
      </c>
      <c r="W1517" s="31">
        <f>IFERROR(VLOOKUP(C1517,'eindex _tget pp '!$A$4:$F$615,6,FALSE),0)</f>
        <v>0.37081747780000002</v>
      </c>
      <c r="X1517" s="4">
        <f>IFERROR(VLOOKUP(B1517,'eschools 16'!$A$2:$F$25,6,FALSE),1)</f>
        <v>2</v>
      </c>
      <c r="Y1517" s="1">
        <f t="shared" si="115"/>
        <v>0</v>
      </c>
      <c r="Z1517" s="1">
        <f t="shared" si="116"/>
        <v>0</v>
      </c>
      <c r="AA1517" s="31">
        <f>IFERROR(VLOOKUP(C1517,'eindex _tget pp '!$A$4:$G$615,7,FALSE),0)</f>
        <v>0.60001287299999995</v>
      </c>
      <c r="AB1517" s="1">
        <f>VLOOKUP(A1517,'ADM Details FY17'!$A$3:$AB$3515,28,FALSE)</f>
        <v>0</v>
      </c>
      <c r="AC1517" s="1">
        <f t="shared" si="117"/>
        <v>0</v>
      </c>
      <c r="AD1517" s="1">
        <f t="shared" si="118"/>
        <v>0.5</v>
      </c>
      <c r="AE1517" s="1">
        <f t="shared" si="119"/>
        <v>12.5</v>
      </c>
    </row>
    <row r="1518" spans="1:31" x14ac:dyDescent="0.25">
      <c r="A1518" t="str">
        <f>B1518&amp;"-"&amp;COUNTIF($B$3:B1518,B1518)</f>
        <v>417-5</v>
      </c>
      <c r="B1518">
        <v>417</v>
      </c>
      <c r="C1518" s="18">
        <f>VLOOKUP(A1518,'ADM Details FY17'!$A$3:$D$3515,4,FALSE)</f>
        <v>43497</v>
      </c>
      <c r="D1518" s="1">
        <f>VLOOKUP(A1518,'ADM Details FY17'!$A$3:$E$3515,5,FALSE)</f>
        <v>4.3</v>
      </c>
      <c r="E1518" s="1">
        <f>VLOOKUP(A1518,'ADM Details FY17'!$A$3:$F$3515,6,FALSE)</f>
        <v>0</v>
      </c>
      <c r="F1518" s="1">
        <f>VLOOKUP(A1518,'ADM Details FY17'!$A$3:$G$3515,7,FALSE)</f>
        <v>0.3</v>
      </c>
      <c r="G1518" s="1">
        <f>VLOOKUP(A1518,'ADM Details FY17'!$A$3:$H$3515,8,FALSE)</f>
        <v>0</v>
      </c>
      <c r="H1518" s="1">
        <f>VLOOKUP(A1518,'ADM Details FY17'!$A$3:$I$3515,9,FALSE)</f>
        <v>0</v>
      </c>
      <c r="I1518" s="1">
        <f>VLOOKUP(A1518,'ADM Details FY17'!$A$3:$J$3517,10,FALSE)</f>
        <v>0</v>
      </c>
      <c r="J1518" s="1">
        <f>VLOOKUP(A1518,'ADM Details FY17'!$A$3:$K$3515,11,FALSE)</f>
        <v>0</v>
      </c>
      <c r="K1518" s="1">
        <f>VLOOKUP(A1518,'ADM Details FY17'!$A$3:$M$3515,13,FALSE)</f>
        <v>2.2999999999999998</v>
      </c>
      <c r="L1518" s="1">
        <f>VLOOKUP(A1518,'ADM Details FY17'!$A$3:$O$3515,15,FALSE)</f>
        <v>0</v>
      </c>
      <c r="M1518" s="1">
        <f>VLOOKUP(A1518,'ADM Details FY17'!$A$3:$P$3515,16,FALSE)</f>
        <v>0</v>
      </c>
      <c r="N1518" s="1">
        <f>VLOOKUP(A1518,'ADM Details FY17'!$A$3:$Q$3515,17,FALSE)</f>
        <v>0</v>
      </c>
      <c r="O1518" s="1">
        <f>VLOOKUP(A1518,'ADM Details FY17'!$A$3:$S$3515,19,FALSE)</f>
        <v>0</v>
      </c>
      <c r="P1518" s="1">
        <f>VLOOKUP(A1518,'ADM Details FY17'!$A$3:$U$3515,21,FALSE)</f>
        <v>0</v>
      </c>
      <c r="Q1518" s="1">
        <f>VLOOKUP(A1518,'ADM Details FY17'!$A$3:$V$3515,22,FALSE)</f>
        <v>0</v>
      </c>
      <c r="R1518" s="1">
        <f>VLOOKUP(A1518,'ADM Details FY17'!$A$3:$W$3515,23,FALSE)</f>
        <v>0</v>
      </c>
      <c r="S1518" s="1">
        <f>VLOOKUP(A1518,'ADM Details FY17'!$A$3:$X$3515,24,FALSE)</f>
        <v>0</v>
      </c>
      <c r="T1518" s="1">
        <f>VLOOKUP(A1518,'ADM Details FY17'!$A$3:$Y$3515,25,FALSE)</f>
        <v>0</v>
      </c>
      <c r="U1518" s="1">
        <f>VLOOKUP(A1518,'ADM Details FY17'!$A$3:$AA$3515,27,FALSE)</f>
        <v>0</v>
      </c>
      <c r="V1518" s="1">
        <f>IFERROR(VLOOKUP(C1518,'eindex _tget pp '!$A$4:$E$615,5,FALSE),0)</f>
        <v>1259.2039600535525</v>
      </c>
      <c r="W1518" s="31">
        <f>IFERROR(VLOOKUP(C1518,'eindex _tget pp '!$A$4:$F$615,6,FALSE),0)</f>
        <v>4.0470793072999998</v>
      </c>
      <c r="X1518" s="4">
        <f>IFERROR(VLOOKUP(B1518,'eschools 16'!$A$2:$F$25,6,FALSE),1)</f>
        <v>2</v>
      </c>
      <c r="Y1518" s="1">
        <f t="shared" si="115"/>
        <v>0</v>
      </c>
      <c r="Z1518" s="1">
        <f t="shared" si="116"/>
        <v>0</v>
      </c>
      <c r="AA1518" s="31">
        <f>IFERROR(VLOOKUP(C1518,'eindex _tget pp '!$A$4:$G$615,7,FALSE),0)</f>
        <v>0.792450761</v>
      </c>
      <c r="AB1518" s="1">
        <f>VLOOKUP(A1518,'ADM Details FY17'!$A$3:$AB$3515,28,FALSE)</f>
        <v>0</v>
      </c>
      <c r="AC1518" s="1">
        <f t="shared" si="117"/>
        <v>0</v>
      </c>
      <c r="AD1518" s="1">
        <f t="shared" si="118"/>
        <v>4.3</v>
      </c>
      <c r="AE1518" s="1">
        <f t="shared" si="119"/>
        <v>107.5</v>
      </c>
    </row>
    <row r="1519" spans="1:31" x14ac:dyDescent="0.25">
      <c r="A1519" t="str">
        <f>B1519&amp;"-"&amp;COUNTIF($B$3:B1519,B1519)</f>
        <v>417-6</v>
      </c>
      <c r="B1519">
        <v>417</v>
      </c>
      <c r="C1519" s="18">
        <f>VLOOKUP(A1519,'ADM Details FY17'!$A$3:$D$3515,4,FALSE)</f>
        <v>45195</v>
      </c>
      <c r="D1519" s="1">
        <f>VLOOKUP(A1519,'ADM Details FY17'!$A$3:$E$3515,5,FALSE)</f>
        <v>0.95</v>
      </c>
      <c r="E1519" s="1">
        <f>VLOOKUP(A1519,'ADM Details FY17'!$A$3:$F$3515,6,FALSE)</f>
        <v>0</v>
      </c>
      <c r="F1519" s="1">
        <f>VLOOKUP(A1519,'ADM Details FY17'!$A$3:$G$3515,7,FALSE)</f>
        <v>0</v>
      </c>
      <c r="G1519" s="1">
        <f>VLOOKUP(A1519,'ADM Details FY17'!$A$3:$H$3515,8,FALSE)</f>
        <v>0</v>
      </c>
      <c r="H1519" s="1">
        <f>VLOOKUP(A1519,'ADM Details FY17'!$A$3:$I$3515,9,FALSE)</f>
        <v>0</v>
      </c>
      <c r="I1519" s="1">
        <f>VLOOKUP(A1519,'ADM Details FY17'!$A$3:$J$3517,10,FALSE)</f>
        <v>0</v>
      </c>
      <c r="J1519" s="1">
        <f>VLOOKUP(A1519,'ADM Details FY17'!$A$3:$K$3515,11,FALSE)</f>
        <v>0</v>
      </c>
      <c r="K1519" s="1">
        <f>VLOOKUP(A1519,'ADM Details FY17'!$A$3:$M$3515,13,FALSE)</f>
        <v>0.95</v>
      </c>
      <c r="L1519" s="1">
        <f>VLOOKUP(A1519,'ADM Details FY17'!$A$3:$O$3515,15,FALSE)</f>
        <v>0</v>
      </c>
      <c r="M1519" s="1">
        <f>VLOOKUP(A1519,'ADM Details FY17'!$A$3:$P$3515,16,FALSE)</f>
        <v>0</v>
      </c>
      <c r="N1519" s="1">
        <f>VLOOKUP(A1519,'ADM Details FY17'!$A$3:$Q$3515,17,FALSE)</f>
        <v>0</v>
      </c>
      <c r="O1519" s="1">
        <f>VLOOKUP(A1519,'ADM Details FY17'!$A$3:$S$3515,19,FALSE)</f>
        <v>0</v>
      </c>
      <c r="P1519" s="1">
        <f>VLOOKUP(A1519,'ADM Details FY17'!$A$3:$U$3515,21,FALSE)</f>
        <v>0</v>
      </c>
      <c r="Q1519" s="1">
        <f>VLOOKUP(A1519,'ADM Details FY17'!$A$3:$V$3515,22,FALSE)</f>
        <v>0</v>
      </c>
      <c r="R1519" s="1">
        <f>VLOOKUP(A1519,'ADM Details FY17'!$A$3:$W$3515,23,FALSE)</f>
        <v>0</v>
      </c>
      <c r="S1519" s="1">
        <f>VLOOKUP(A1519,'ADM Details FY17'!$A$3:$X$3515,24,FALSE)</f>
        <v>0</v>
      </c>
      <c r="T1519" s="1">
        <f>VLOOKUP(A1519,'ADM Details FY17'!$A$3:$Y$3515,25,FALSE)</f>
        <v>0</v>
      </c>
      <c r="U1519" s="1">
        <f>VLOOKUP(A1519,'ADM Details FY17'!$A$3:$AA$3515,27,FALSE)</f>
        <v>0</v>
      </c>
      <c r="V1519" s="1">
        <f>IFERROR(VLOOKUP(C1519,'eindex _tget pp '!$A$4:$E$615,5,FALSE),0)</f>
        <v>221.68844804605411</v>
      </c>
      <c r="W1519" s="31">
        <f>IFERROR(VLOOKUP(C1519,'eindex _tget pp '!$A$4:$F$615,6,FALSE),0)</f>
        <v>0.23748123939999999</v>
      </c>
      <c r="X1519" s="4">
        <f>IFERROR(VLOOKUP(B1519,'eschools 16'!$A$2:$F$25,6,FALSE),1)</f>
        <v>2</v>
      </c>
      <c r="Y1519" s="1">
        <f t="shared" si="115"/>
        <v>0</v>
      </c>
      <c r="Z1519" s="1">
        <f t="shared" si="116"/>
        <v>0</v>
      </c>
      <c r="AA1519" s="31">
        <f>IFERROR(VLOOKUP(C1519,'eindex _tget pp '!$A$4:$G$615,7,FALSE),0)</f>
        <v>0.446612911</v>
      </c>
      <c r="AB1519" s="1">
        <f>VLOOKUP(A1519,'ADM Details FY17'!$A$3:$AB$3515,28,FALSE)</f>
        <v>0</v>
      </c>
      <c r="AC1519" s="1">
        <f t="shared" si="117"/>
        <v>0</v>
      </c>
      <c r="AD1519" s="1">
        <f t="shared" si="118"/>
        <v>0.95</v>
      </c>
      <c r="AE1519" s="1">
        <f t="shared" si="119"/>
        <v>23.75</v>
      </c>
    </row>
    <row r="1520" spans="1:31" x14ac:dyDescent="0.25">
      <c r="A1520" t="str">
        <f>B1520&amp;"-"&amp;COUNTIF($B$3:B1520,B1520)</f>
        <v>417-7</v>
      </c>
      <c r="B1520">
        <v>417</v>
      </c>
      <c r="C1520" s="18">
        <f>VLOOKUP(A1520,'ADM Details FY17'!$A$3:$D$3515,4,FALSE)</f>
        <v>48991</v>
      </c>
      <c r="D1520" s="1">
        <f>VLOOKUP(A1520,'ADM Details FY17'!$A$3:$E$3515,5,FALSE)</f>
        <v>2</v>
      </c>
      <c r="E1520" s="1">
        <f>VLOOKUP(A1520,'ADM Details FY17'!$A$3:$F$3515,6,FALSE)</f>
        <v>0</v>
      </c>
      <c r="F1520" s="1">
        <f>VLOOKUP(A1520,'ADM Details FY17'!$A$3:$G$3515,7,FALSE)</f>
        <v>0</v>
      </c>
      <c r="G1520" s="1">
        <f>VLOOKUP(A1520,'ADM Details FY17'!$A$3:$H$3515,8,FALSE)</f>
        <v>0</v>
      </c>
      <c r="H1520" s="1">
        <f>VLOOKUP(A1520,'ADM Details FY17'!$A$3:$I$3515,9,FALSE)</f>
        <v>0</v>
      </c>
      <c r="I1520" s="1">
        <f>VLOOKUP(A1520,'ADM Details FY17'!$A$3:$J$3517,10,FALSE)</f>
        <v>0</v>
      </c>
      <c r="J1520" s="1">
        <f>VLOOKUP(A1520,'ADM Details FY17'!$A$3:$K$3515,11,FALSE)</f>
        <v>0</v>
      </c>
      <c r="K1520" s="1">
        <f>VLOOKUP(A1520,'ADM Details FY17'!$A$3:$M$3515,13,FALSE)</f>
        <v>0</v>
      </c>
      <c r="L1520" s="1">
        <f>VLOOKUP(A1520,'ADM Details FY17'!$A$3:$O$3515,15,FALSE)</f>
        <v>0</v>
      </c>
      <c r="M1520" s="1">
        <f>VLOOKUP(A1520,'ADM Details FY17'!$A$3:$P$3515,16,FALSE)</f>
        <v>0</v>
      </c>
      <c r="N1520" s="1">
        <f>VLOOKUP(A1520,'ADM Details FY17'!$A$3:$Q$3515,17,FALSE)</f>
        <v>0</v>
      </c>
      <c r="O1520" s="1">
        <f>VLOOKUP(A1520,'ADM Details FY17'!$A$3:$S$3515,19,FALSE)</f>
        <v>0</v>
      </c>
      <c r="P1520" s="1">
        <f>VLOOKUP(A1520,'ADM Details FY17'!$A$3:$U$3515,21,FALSE)</f>
        <v>0</v>
      </c>
      <c r="Q1520" s="1">
        <f>VLOOKUP(A1520,'ADM Details FY17'!$A$3:$V$3515,22,FALSE)</f>
        <v>0</v>
      </c>
      <c r="R1520" s="1">
        <f>VLOOKUP(A1520,'ADM Details FY17'!$A$3:$W$3515,23,FALSE)</f>
        <v>0</v>
      </c>
      <c r="S1520" s="1">
        <f>VLOOKUP(A1520,'ADM Details FY17'!$A$3:$X$3515,24,FALSE)</f>
        <v>0</v>
      </c>
      <c r="T1520" s="1">
        <f>VLOOKUP(A1520,'ADM Details FY17'!$A$3:$Y$3515,25,FALSE)</f>
        <v>0</v>
      </c>
      <c r="U1520" s="1">
        <f>VLOOKUP(A1520,'ADM Details FY17'!$A$3:$AA$3515,27,FALSE)</f>
        <v>0</v>
      </c>
      <c r="V1520" s="1">
        <f>IFERROR(VLOOKUP(C1520,'eindex _tget pp '!$A$4:$E$615,5,FALSE),0)</f>
        <v>578.47902463299329</v>
      </c>
      <c r="W1520" s="31">
        <f>IFERROR(VLOOKUP(C1520,'eindex _tget pp '!$A$4:$F$615,6,FALSE),0)</f>
        <v>0.60583991400000003</v>
      </c>
      <c r="X1520" s="4">
        <f>IFERROR(VLOOKUP(B1520,'eschools 16'!$A$2:$F$25,6,FALSE),1)</f>
        <v>2</v>
      </c>
      <c r="Y1520" s="1">
        <f t="shared" si="115"/>
        <v>0</v>
      </c>
      <c r="Z1520" s="1">
        <f t="shared" si="116"/>
        <v>0</v>
      </c>
      <c r="AA1520" s="31">
        <f>IFERROR(VLOOKUP(C1520,'eindex _tget pp '!$A$4:$G$615,7,FALSE),0)</f>
        <v>0.55534726999999995</v>
      </c>
      <c r="AB1520" s="1">
        <f>VLOOKUP(A1520,'ADM Details FY17'!$A$3:$AB$3515,28,FALSE)</f>
        <v>0</v>
      </c>
      <c r="AC1520" s="1">
        <f t="shared" si="117"/>
        <v>0</v>
      </c>
      <c r="AD1520" s="1">
        <f t="shared" si="118"/>
        <v>2</v>
      </c>
      <c r="AE1520" s="1">
        <f t="shared" si="119"/>
        <v>50</v>
      </c>
    </row>
    <row r="1521" spans="1:31" x14ac:dyDescent="0.25">
      <c r="A1521" t="str">
        <f>B1521&amp;"-"&amp;COUNTIF($B$3:B1521,B1521)</f>
        <v>417-8</v>
      </c>
      <c r="B1521">
        <v>417</v>
      </c>
      <c r="C1521" s="18">
        <f>VLOOKUP(A1521,'ADM Details FY17'!$A$3:$D$3515,4,FALSE)</f>
        <v>47043</v>
      </c>
      <c r="D1521" s="1">
        <f>VLOOKUP(A1521,'ADM Details FY17'!$A$3:$E$3515,5,FALSE)</f>
        <v>1</v>
      </c>
      <c r="E1521" s="1">
        <f>VLOOKUP(A1521,'ADM Details FY17'!$A$3:$F$3515,6,FALSE)</f>
        <v>0</v>
      </c>
      <c r="F1521" s="1">
        <f>VLOOKUP(A1521,'ADM Details FY17'!$A$3:$G$3515,7,FALSE)</f>
        <v>0</v>
      </c>
      <c r="G1521" s="1">
        <f>VLOOKUP(A1521,'ADM Details FY17'!$A$3:$H$3515,8,FALSE)</f>
        <v>0</v>
      </c>
      <c r="H1521" s="1">
        <f>VLOOKUP(A1521,'ADM Details FY17'!$A$3:$I$3515,9,FALSE)</f>
        <v>0</v>
      </c>
      <c r="I1521" s="1">
        <f>VLOOKUP(A1521,'ADM Details FY17'!$A$3:$J$3517,10,FALSE)</f>
        <v>0</v>
      </c>
      <c r="J1521" s="1">
        <f>VLOOKUP(A1521,'ADM Details FY17'!$A$3:$K$3515,11,FALSE)</f>
        <v>0</v>
      </c>
      <c r="K1521" s="1">
        <f>VLOOKUP(A1521,'ADM Details FY17'!$A$3:$M$3515,13,FALSE)</f>
        <v>0</v>
      </c>
      <c r="L1521" s="1">
        <f>VLOOKUP(A1521,'ADM Details FY17'!$A$3:$O$3515,15,FALSE)</f>
        <v>0</v>
      </c>
      <c r="M1521" s="1">
        <f>VLOOKUP(A1521,'ADM Details FY17'!$A$3:$P$3515,16,FALSE)</f>
        <v>0</v>
      </c>
      <c r="N1521" s="1">
        <f>VLOOKUP(A1521,'ADM Details FY17'!$A$3:$Q$3515,17,FALSE)</f>
        <v>0</v>
      </c>
      <c r="O1521" s="1">
        <f>VLOOKUP(A1521,'ADM Details FY17'!$A$3:$S$3515,19,FALSE)</f>
        <v>0</v>
      </c>
      <c r="P1521" s="1">
        <f>VLOOKUP(A1521,'ADM Details FY17'!$A$3:$U$3515,21,FALSE)</f>
        <v>0</v>
      </c>
      <c r="Q1521" s="1">
        <f>VLOOKUP(A1521,'ADM Details FY17'!$A$3:$V$3515,22,FALSE)</f>
        <v>0</v>
      </c>
      <c r="R1521" s="1">
        <f>VLOOKUP(A1521,'ADM Details FY17'!$A$3:$W$3515,23,FALSE)</f>
        <v>0</v>
      </c>
      <c r="S1521" s="1">
        <f>VLOOKUP(A1521,'ADM Details FY17'!$A$3:$X$3515,24,FALSE)</f>
        <v>0</v>
      </c>
      <c r="T1521" s="1">
        <f>VLOOKUP(A1521,'ADM Details FY17'!$A$3:$Y$3515,25,FALSE)</f>
        <v>0</v>
      </c>
      <c r="U1521" s="1">
        <f>VLOOKUP(A1521,'ADM Details FY17'!$A$3:$AA$3515,27,FALSE)</f>
        <v>0</v>
      </c>
      <c r="V1521" s="1">
        <f>IFERROR(VLOOKUP(C1521,'eindex _tget pp '!$A$4:$E$615,5,FALSE),0)</f>
        <v>221.4654312477191</v>
      </c>
      <c r="W1521" s="31">
        <f>IFERROR(VLOOKUP(C1521,'eindex _tget pp '!$A$4:$F$615,6,FALSE),0)</f>
        <v>0.29122946090000001</v>
      </c>
      <c r="X1521" s="4">
        <f>IFERROR(VLOOKUP(B1521,'eschools 16'!$A$2:$F$25,6,FALSE),1)</f>
        <v>2</v>
      </c>
      <c r="Y1521" s="1">
        <f t="shared" si="115"/>
        <v>0</v>
      </c>
      <c r="Z1521" s="1">
        <f t="shared" si="116"/>
        <v>0</v>
      </c>
      <c r="AA1521" s="31">
        <f>IFERROR(VLOOKUP(C1521,'eindex _tget pp '!$A$4:$G$615,7,FALSE),0)</f>
        <v>0.41285896799999999</v>
      </c>
      <c r="AB1521" s="1">
        <f>VLOOKUP(A1521,'ADM Details FY17'!$A$3:$AB$3515,28,FALSE)</f>
        <v>0</v>
      </c>
      <c r="AC1521" s="1">
        <f t="shared" si="117"/>
        <v>0</v>
      </c>
      <c r="AD1521" s="1">
        <f t="shared" si="118"/>
        <v>1</v>
      </c>
      <c r="AE1521" s="1">
        <f t="shared" si="119"/>
        <v>25</v>
      </c>
    </row>
    <row r="1522" spans="1:31" x14ac:dyDescent="0.25">
      <c r="A1522" t="str">
        <f>B1522&amp;"-"&amp;COUNTIF($B$3:B1522,B1522)</f>
        <v>417-9</v>
      </c>
      <c r="B1522">
        <v>417</v>
      </c>
      <c r="C1522" s="18">
        <f>VLOOKUP(A1522,'ADM Details FY17'!$A$3:$D$3515,4,FALSE)</f>
        <v>43505</v>
      </c>
      <c r="D1522" s="1">
        <f>VLOOKUP(A1522,'ADM Details FY17'!$A$3:$E$3515,5,FALSE)</f>
        <v>1</v>
      </c>
      <c r="E1522" s="1">
        <f>VLOOKUP(A1522,'ADM Details FY17'!$A$3:$F$3515,6,FALSE)</f>
        <v>0</v>
      </c>
      <c r="F1522" s="1">
        <f>VLOOKUP(A1522,'ADM Details FY17'!$A$3:$G$3515,7,FALSE)</f>
        <v>0</v>
      </c>
      <c r="G1522" s="1">
        <f>VLOOKUP(A1522,'ADM Details FY17'!$A$3:$H$3515,8,FALSE)</f>
        <v>0</v>
      </c>
      <c r="H1522" s="1">
        <f>VLOOKUP(A1522,'ADM Details FY17'!$A$3:$I$3515,9,FALSE)</f>
        <v>0</v>
      </c>
      <c r="I1522" s="1">
        <f>VLOOKUP(A1522,'ADM Details FY17'!$A$3:$J$3517,10,FALSE)</f>
        <v>0</v>
      </c>
      <c r="J1522" s="1">
        <f>VLOOKUP(A1522,'ADM Details FY17'!$A$3:$K$3515,11,FALSE)</f>
        <v>0</v>
      </c>
      <c r="K1522" s="1">
        <f>VLOOKUP(A1522,'ADM Details FY17'!$A$3:$M$3515,13,FALSE)</f>
        <v>1</v>
      </c>
      <c r="L1522" s="1">
        <f>VLOOKUP(A1522,'ADM Details FY17'!$A$3:$O$3515,15,FALSE)</f>
        <v>0</v>
      </c>
      <c r="M1522" s="1">
        <f>VLOOKUP(A1522,'ADM Details FY17'!$A$3:$P$3515,16,FALSE)</f>
        <v>0</v>
      </c>
      <c r="N1522" s="1">
        <f>VLOOKUP(A1522,'ADM Details FY17'!$A$3:$Q$3515,17,FALSE)</f>
        <v>0</v>
      </c>
      <c r="O1522" s="1">
        <f>VLOOKUP(A1522,'ADM Details FY17'!$A$3:$S$3515,19,FALSE)</f>
        <v>0</v>
      </c>
      <c r="P1522" s="1">
        <f>VLOOKUP(A1522,'ADM Details FY17'!$A$3:$U$3515,21,FALSE)</f>
        <v>0</v>
      </c>
      <c r="Q1522" s="1">
        <f>VLOOKUP(A1522,'ADM Details FY17'!$A$3:$V$3515,22,FALSE)</f>
        <v>0</v>
      </c>
      <c r="R1522" s="1">
        <f>VLOOKUP(A1522,'ADM Details FY17'!$A$3:$W$3515,23,FALSE)</f>
        <v>0</v>
      </c>
      <c r="S1522" s="1">
        <f>VLOOKUP(A1522,'ADM Details FY17'!$A$3:$X$3515,24,FALSE)</f>
        <v>0</v>
      </c>
      <c r="T1522" s="1">
        <f>VLOOKUP(A1522,'ADM Details FY17'!$A$3:$Y$3515,25,FALSE)</f>
        <v>0</v>
      </c>
      <c r="U1522" s="1">
        <f>VLOOKUP(A1522,'ADM Details FY17'!$A$3:$AA$3515,27,FALSE)</f>
        <v>0</v>
      </c>
      <c r="V1522" s="1">
        <f>IFERROR(VLOOKUP(C1522,'eindex _tget pp '!$A$4:$E$615,5,FALSE),0)</f>
        <v>318.26521303196097</v>
      </c>
      <c r="W1522" s="31">
        <f>IFERROR(VLOOKUP(C1522,'eindex _tget pp '!$A$4:$F$615,6,FALSE),0)</f>
        <v>0.68061789569999998</v>
      </c>
      <c r="X1522" s="4">
        <f>IFERROR(VLOOKUP(B1522,'eschools 16'!$A$2:$F$25,6,FALSE),1)</f>
        <v>2</v>
      </c>
      <c r="Y1522" s="1">
        <f t="shared" si="115"/>
        <v>0</v>
      </c>
      <c r="Z1522" s="1">
        <f t="shared" si="116"/>
        <v>0</v>
      </c>
      <c r="AA1522" s="31">
        <f>IFERROR(VLOOKUP(C1522,'eindex _tget pp '!$A$4:$G$615,7,FALSE),0)</f>
        <v>0.48301392199999998</v>
      </c>
      <c r="AB1522" s="1">
        <f>VLOOKUP(A1522,'ADM Details FY17'!$A$3:$AB$3515,28,FALSE)</f>
        <v>0</v>
      </c>
      <c r="AC1522" s="1">
        <f t="shared" si="117"/>
        <v>0</v>
      </c>
      <c r="AD1522" s="1">
        <f t="shared" si="118"/>
        <v>1</v>
      </c>
      <c r="AE1522" s="1">
        <f t="shared" si="119"/>
        <v>25</v>
      </c>
    </row>
    <row r="1523" spans="1:31" x14ac:dyDescent="0.25">
      <c r="A1523" t="str">
        <f>B1523&amp;"-"&amp;COUNTIF($B$3:B1523,B1523)</f>
        <v>417-10</v>
      </c>
      <c r="B1523">
        <v>417</v>
      </c>
      <c r="C1523" s="18">
        <f>VLOOKUP(A1523,'ADM Details FY17'!$A$3:$D$3515,4,FALSE)</f>
        <v>43513</v>
      </c>
      <c r="D1523" s="1">
        <f>VLOOKUP(A1523,'ADM Details FY17'!$A$3:$E$3515,5,FALSE)</f>
        <v>9.7799999999999994</v>
      </c>
      <c r="E1523" s="1">
        <f>VLOOKUP(A1523,'ADM Details FY17'!$A$3:$F$3515,6,FALSE)</f>
        <v>0.43</v>
      </c>
      <c r="F1523" s="1">
        <f>VLOOKUP(A1523,'ADM Details FY17'!$A$3:$G$3515,7,FALSE)</f>
        <v>3</v>
      </c>
      <c r="G1523" s="1">
        <f>VLOOKUP(A1523,'ADM Details FY17'!$A$3:$H$3515,8,FALSE)</f>
        <v>0</v>
      </c>
      <c r="H1523" s="1">
        <f>VLOOKUP(A1523,'ADM Details FY17'!$A$3:$I$3515,9,FALSE)</f>
        <v>0</v>
      </c>
      <c r="I1523" s="1">
        <f>VLOOKUP(A1523,'ADM Details FY17'!$A$3:$J$3517,10,FALSE)</f>
        <v>0</v>
      </c>
      <c r="J1523" s="1">
        <f>VLOOKUP(A1523,'ADM Details FY17'!$A$3:$K$3515,11,FALSE)</f>
        <v>0.05</v>
      </c>
      <c r="K1523" s="1">
        <f>VLOOKUP(A1523,'ADM Details FY17'!$A$3:$M$3515,13,FALSE)</f>
        <v>5.73</v>
      </c>
      <c r="L1523" s="1">
        <f>VLOOKUP(A1523,'ADM Details FY17'!$A$3:$O$3515,15,FALSE)</f>
        <v>0</v>
      </c>
      <c r="M1523" s="1">
        <f>VLOOKUP(A1523,'ADM Details FY17'!$A$3:$P$3515,16,FALSE)</f>
        <v>0</v>
      </c>
      <c r="N1523" s="1">
        <f>VLOOKUP(A1523,'ADM Details FY17'!$A$3:$Q$3515,17,FALSE)</f>
        <v>0</v>
      </c>
      <c r="O1523" s="1">
        <f>VLOOKUP(A1523,'ADM Details FY17'!$A$3:$S$3515,19,FALSE)</f>
        <v>0</v>
      </c>
      <c r="P1523" s="1">
        <f>VLOOKUP(A1523,'ADM Details FY17'!$A$3:$U$3515,21,FALSE)</f>
        <v>0</v>
      </c>
      <c r="Q1523" s="1">
        <f>VLOOKUP(A1523,'ADM Details FY17'!$A$3:$V$3515,22,FALSE)</f>
        <v>0</v>
      </c>
      <c r="R1523" s="1">
        <f>VLOOKUP(A1523,'ADM Details FY17'!$A$3:$W$3515,23,FALSE)</f>
        <v>0</v>
      </c>
      <c r="S1523" s="1">
        <f>VLOOKUP(A1523,'ADM Details FY17'!$A$3:$X$3515,24,FALSE)</f>
        <v>0</v>
      </c>
      <c r="T1523" s="1">
        <f>VLOOKUP(A1523,'ADM Details FY17'!$A$3:$Y$3515,25,FALSE)</f>
        <v>0</v>
      </c>
      <c r="U1523" s="1">
        <f>VLOOKUP(A1523,'ADM Details FY17'!$A$3:$AA$3515,27,FALSE)</f>
        <v>0</v>
      </c>
      <c r="V1523" s="1">
        <f>IFERROR(VLOOKUP(C1523,'eindex _tget pp '!$A$4:$E$615,5,FALSE),0)</f>
        <v>767.12589335078189</v>
      </c>
      <c r="W1523" s="31">
        <f>IFERROR(VLOOKUP(C1523,'eindex _tget pp '!$A$4:$F$615,6,FALSE),0)</f>
        <v>3.1651166308000001</v>
      </c>
      <c r="X1523" s="4">
        <f>IFERROR(VLOOKUP(B1523,'eschools 16'!$A$2:$F$25,6,FALSE),1)</f>
        <v>2</v>
      </c>
      <c r="Y1523" s="1">
        <f t="shared" si="115"/>
        <v>0</v>
      </c>
      <c r="Z1523" s="1">
        <f t="shared" si="116"/>
        <v>0</v>
      </c>
      <c r="AA1523" s="31">
        <f>IFERROR(VLOOKUP(C1523,'eindex _tget pp '!$A$4:$G$615,7,FALSE),0)</f>
        <v>0.61051283199999995</v>
      </c>
      <c r="AB1523" s="1">
        <f>VLOOKUP(A1523,'ADM Details FY17'!$A$3:$AB$3515,28,FALSE)</f>
        <v>0</v>
      </c>
      <c r="AC1523" s="1">
        <f t="shared" si="117"/>
        <v>0</v>
      </c>
      <c r="AD1523" s="1">
        <f t="shared" si="118"/>
        <v>9.7799999999999994</v>
      </c>
      <c r="AE1523" s="1">
        <f t="shared" si="119"/>
        <v>244.49999999999997</v>
      </c>
    </row>
    <row r="1524" spans="1:31" x14ac:dyDescent="0.25">
      <c r="A1524" t="str">
        <f>B1524&amp;"-"&amp;COUNTIF($B$3:B1524,B1524)</f>
        <v>417-11</v>
      </c>
      <c r="B1524">
        <v>417</v>
      </c>
      <c r="C1524" s="18">
        <f>VLOOKUP(A1524,'ADM Details FY17'!$A$3:$D$3515,4,FALSE)</f>
        <v>43521</v>
      </c>
      <c r="D1524" s="1">
        <f>VLOOKUP(A1524,'ADM Details FY17'!$A$3:$E$3515,5,FALSE)</f>
        <v>4</v>
      </c>
      <c r="E1524" s="1">
        <f>VLOOKUP(A1524,'ADM Details FY17'!$A$3:$F$3515,6,FALSE)</f>
        <v>0</v>
      </c>
      <c r="F1524" s="1">
        <f>VLOOKUP(A1524,'ADM Details FY17'!$A$3:$G$3515,7,FALSE)</f>
        <v>2</v>
      </c>
      <c r="G1524" s="1">
        <f>VLOOKUP(A1524,'ADM Details FY17'!$A$3:$H$3515,8,FALSE)</f>
        <v>0</v>
      </c>
      <c r="H1524" s="1">
        <f>VLOOKUP(A1524,'ADM Details FY17'!$A$3:$I$3515,9,FALSE)</f>
        <v>0</v>
      </c>
      <c r="I1524" s="1">
        <f>VLOOKUP(A1524,'ADM Details FY17'!$A$3:$J$3517,10,FALSE)</f>
        <v>0</v>
      </c>
      <c r="J1524" s="1">
        <f>VLOOKUP(A1524,'ADM Details FY17'!$A$3:$K$3515,11,FALSE)</f>
        <v>0</v>
      </c>
      <c r="K1524" s="1">
        <f>VLOOKUP(A1524,'ADM Details FY17'!$A$3:$M$3515,13,FALSE)</f>
        <v>4</v>
      </c>
      <c r="L1524" s="1">
        <f>VLOOKUP(A1524,'ADM Details FY17'!$A$3:$O$3515,15,FALSE)</f>
        <v>0</v>
      </c>
      <c r="M1524" s="1">
        <f>VLOOKUP(A1524,'ADM Details FY17'!$A$3:$P$3515,16,FALSE)</f>
        <v>0</v>
      </c>
      <c r="N1524" s="1">
        <f>VLOOKUP(A1524,'ADM Details FY17'!$A$3:$Q$3515,17,FALSE)</f>
        <v>0</v>
      </c>
      <c r="O1524" s="1">
        <f>VLOOKUP(A1524,'ADM Details FY17'!$A$3:$S$3515,19,FALSE)</f>
        <v>0</v>
      </c>
      <c r="P1524" s="1">
        <f>VLOOKUP(A1524,'ADM Details FY17'!$A$3:$U$3515,21,FALSE)</f>
        <v>0</v>
      </c>
      <c r="Q1524" s="1">
        <f>VLOOKUP(A1524,'ADM Details FY17'!$A$3:$V$3515,22,FALSE)</f>
        <v>0</v>
      </c>
      <c r="R1524" s="1">
        <f>VLOOKUP(A1524,'ADM Details FY17'!$A$3:$W$3515,23,FALSE)</f>
        <v>0</v>
      </c>
      <c r="S1524" s="1">
        <f>VLOOKUP(A1524,'ADM Details FY17'!$A$3:$X$3515,24,FALSE)</f>
        <v>0</v>
      </c>
      <c r="T1524" s="1">
        <f>VLOOKUP(A1524,'ADM Details FY17'!$A$3:$Y$3515,25,FALSE)</f>
        <v>0</v>
      </c>
      <c r="U1524" s="1">
        <f>VLOOKUP(A1524,'ADM Details FY17'!$A$3:$AA$3515,27,FALSE)</f>
        <v>0</v>
      </c>
      <c r="V1524" s="1">
        <f>IFERROR(VLOOKUP(C1524,'eindex _tget pp '!$A$4:$E$615,5,FALSE),0)</f>
        <v>0</v>
      </c>
      <c r="W1524" s="31">
        <f>IFERROR(VLOOKUP(C1524,'eindex _tget pp '!$A$4:$F$615,6,FALSE),0)</f>
        <v>0.71184519099999999</v>
      </c>
      <c r="X1524" s="4">
        <f>IFERROR(VLOOKUP(B1524,'eschools 16'!$A$2:$F$25,6,FALSE),1)</f>
        <v>2</v>
      </c>
      <c r="Y1524" s="1">
        <f t="shared" si="115"/>
        <v>0</v>
      </c>
      <c r="Z1524" s="1">
        <f t="shared" si="116"/>
        <v>0</v>
      </c>
      <c r="AA1524" s="31">
        <f>IFERROR(VLOOKUP(C1524,'eindex _tget pp '!$A$4:$G$615,7,FALSE),0)</f>
        <v>0.34225080899999999</v>
      </c>
      <c r="AB1524" s="1">
        <f>VLOOKUP(A1524,'ADM Details FY17'!$A$3:$AB$3515,28,FALSE)</f>
        <v>0</v>
      </c>
      <c r="AC1524" s="1">
        <f t="shared" si="117"/>
        <v>0</v>
      </c>
      <c r="AD1524" s="1">
        <f t="shared" si="118"/>
        <v>4</v>
      </c>
      <c r="AE1524" s="1">
        <f t="shared" si="119"/>
        <v>100</v>
      </c>
    </row>
    <row r="1525" spans="1:31" x14ac:dyDescent="0.25">
      <c r="A1525" t="str">
        <f>B1525&amp;"-"&amp;COUNTIF($B$3:B1525,B1525)</f>
        <v>417-12</v>
      </c>
      <c r="B1525">
        <v>417</v>
      </c>
      <c r="C1525" s="18">
        <f>VLOOKUP(A1525,'ADM Details FY17'!$A$3:$D$3515,4,FALSE)</f>
        <v>48298</v>
      </c>
      <c r="D1525" s="1">
        <f>VLOOKUP(A1525,'ADM Details FY17'!$A$3:$E$3515,5,FALSE)</f>
        <v>11</v>
      </c>
      <c r="E1525" s="1">
        <f>VLOOKUP(A1525,'ADM Details FY17'!$A$3:$F$3515,6,FALSE)</f>
        <v>0</v>
      </c>
      <c r="F1525" s="1">
        <f>VLOOKUP(A1525,'ADM Details FY17'!$A$3:$G$3515,7,FALSE)</f>
        <v>0.7</v>
      </c>
      <c r="G1525" s="1">
        <f>VLOOKUP(A1525,'ADM Details FY17'!$A$3:$H$3515,8,FALSE)</f>
        <v>0</v>
      </c>
      <c r="H1525" s="1">
        <f>VLOOKUP(A1525,'ADM Details FY17'!$A$3:$I$3515,9,FALSE)</f>
        <v>0</v>
      </c>
      <c r="I1525" s="1">
        <f>VLOOKUP(A1525,'ADM Details FY17'!$A$3:$J$3517,10,FALSE)</f>
        <v>1</v>
      </c>
      <c r="J1525" s="1">
        <f>VLOOKUP(A1525,'ADM Details FY17'!$A$3:$K$3515,11,FALSE)</f>
        <v>1</v>
      </c>
      <c r="K1525" s="1">
        <f>VLOOKUP(A1525,'ADM Details FY17'!$A$3:$M$3515,13,FALSE)</f>
        <v>5</v>
      </c>
      <c r="L1525" s="1">
        <f>VLOOKUP(A1525,'ADM Details FY17'!$A$3:$O$3515,15,FALSE)</f>
        <v>0</v>
      </c>
      <c r="M1525" s="1">
        <f>VLOOKUP(A1525,'ADM Details FY17'!$A$3:$P$3515,16,FALSE)</f>
        <v>0</v>
      </c>
      <c r="N1525" s="1">
        <f>VLOOKUP(A1525,'ADM Details FY17'!$A$3:$Q$3515,17,FALSE)</f>
        <v>0</v>
      </c>
      <c r="O1525" s="1">
        <f>VLOOKUP(A1525,'ADM Details FY17'!$A$3:$S$3515,19,FALSE)</f>
        <v>0</v>
      </c>
      <c r="P1525" s="1">
        <f>VLOOKUP(A1525,'ADM Details FY17'!$A$3:$U$3515,21,FALSE)</f>
        <v>0</v>
      </c>
      <c r="Q1525" s="1">
        <f>VLOOKUP(A1525,'ADM Details FY17'!$A$3:$V$3515,22,FALSE)</f>
        <v>0</v>
      </c>
      <c r="R1525" s="1">
        <f>VLOOKUP(A1525,'ADM Details FY17'!$A$3:$W$3515,23,FALSE)</f>
        <v>0</v>
      </c>
      <c r="S1525" s="1">
        <f>VLOOKUP(A1525,'ADM Details FY17'!$A$3:$X$3515,24,FALSE)</f>
        <v>0</v>
      </c>
      <c r="T1525" s="1">
        <f>VLOOKUP(A1525,'ADM Details FY17'!$A$3:$Y$3515,25,FALSE)</f>
        <v>0</v>
      </c>
      <c r="U1525" s="1">
        <f>VLOOKUP(A1525,'ADM Details FY17'!$A$3:$AA$3515,27,FALSE)</f>
        <v>0.5</v>
      </c>
      <c r="V1525" s="1">
        <f>IFERROR(VLOOKUP(C1525,'eindex _tget pp '!$A$4:$E$615,5,FALSE),0)</f>
        <v>360.31298947626044</v>
      </c>
      <c r="W1525" s="31">
        <f>IFERROR(VLOOKUP(C1525,'eindex _tget pp '!$A$4:$F$615,6,FALSE),0)</f>
        <v>0.93499402740000004</v>
      </c>
      <c r="X1525" s="4">
        <f>IFERROR(VLOOKUP(B1525,'eschools 16'!$A$2:$F$25,6,FALSE),1)</f>
        <v>2</v>
      </c>
      <c r="Y1525" s="1">
        <f t="shared" si="115"/>
        <v>0</v>
      </c>
      <c r="Z1525" s="1">
        <f t="shared" si="116"/>
        <v>0</v>
      </c>
      <c r="AA1525" s="31">
        <f>IFERROR(VLOOKUP(C1525,'eindex _tget pp '!$A$4:$G$615,7,FALSE),0)</f>
        <v>0.52897740699999996</v>
      </c>
      <c r="AB1525" s="1">
        <f>VLOOKUP(A1525,'ADM Details FY17'!$A$3:$AB$3515,28,FALSE)</f>
        <v>0</v>
      </c>
      <c r="AC1525" s="1">
        <f t="shared" si="117"/>
        <v>0</v>
      </c>
      <c r="AD1525" s="1">
        <f t="shared" si="118"/>
        <v>11.1</v>
      </c>
      <c r="AE1525" s="1">
        <f t="shared" si="119"/>
        <v>277.5</v>
      </c>
    </row>
    <row r="1526" spans="1:31" x14ac:dyDescent="0.25">
      <c r="A1526" t="str">
        <f>B1526&amp;"-"&amp;COUNTIF($B$3:B1526,B1526)</f>
        <v>417-13</v>
      </c>
      <c r="B1526">
        <v>417</v>
      </c>
      <c r="C1526" s="18">
        <f>VLOOKUP(A1526,'ADM Details FY17'!$A$3:$D$3515,4,FALSE)</f>
        <v>48124</v>
      </c>
      <c r="D1526" s="1">
        <f>VLOOKUP(A1526,'ADM Details FY17'!$A$3:$E$3515,5,FALSE)</f>
        <v>0.92</v>
      </c>
      <c r="E1526" s="1">
        <f>VLOOKUP(A1526,'ADM Details FY17'!$A$3:$F$3515,6,FALSE)</f>
        <v>0</v>
      </c>
      <c r="F1526" s="1">
        <f>VLOOKUP(A1526,'ADM Details FY17'!$A$3:$G$3515,7,FALSE)</f>
        <v>0</v>
      </c>
      <c r="G1526" s="1">
        <f>VLOOKUP(A1526,'ADM Details FY17'!$A$3:$H$3515,8,FALSE)</f>
        <v>0</v>
      </c>
      <c r="H1526" s="1">
        <f>VLOOKUP(A1526,'ADM Details FY17'!$A$3:$I$3515,9,FALSE)</f>
        <v>0</v>
      </c>
      <c r="I1526" s="1">
        <f>VLOOKUP(A1526,'ADM Details FY17'!$A$3:$J$3517,10,FALSE)</f>
        <v>0</v>
      </c>
      <c r="J1526" s="1">
        <f>VLOOKUP(A1526,'ADM Details FY17'!$A$3:$K$3515,11,FALSE)</f>
        <v>0</v>
      </c>
      <c r="K1526" s="1">
        <f>VLOOKUP(A1526,'ADM Details FY17'!$A$3:$M$3515,13,FALSE)</f>
        <v>0</v>
      </c>
      <c r="L1526" s="1">
        <f>VLOOKUP(A1526,'ADM Details FY17'!$A$3:$O$3515,15,FALSE)</f>
        <v>0</v>
      </c>
      <c r="M1526" s="1">
        <f>VLOOKUP(A1526,'ADM Details FY17'!$A$3:$P$3515,16,FALSE)</f>
        <v>0</v>
      </c>
      <c r="N1526" s="1">
        <f>VLOOKUP(A1526,'ADM Details FY17'!$A$3:$Q$3515,17,FALSE)</f>
        <v>0</v>
      </c>
      <c r="O1526" s="1">
        <f>VLOOKUP(A1526,'ADM Details FY17'!$A$3:$S$3515,19,FALSE)</f>
        <v>0</v>
      </c>
      <c r="P1526" s="1">
        <f>VLOOKUP(A1526,'ADM Details FY17'!$A$3:$U$3515,21,FALSE)</f>
        <v>0</v>
      </c>
      <c r="Q1526" s="1">
        <f>VLOOKUP(A1526,'ADM Details FY17'!$A$3:$V$3515,22,FALSE)</f>
        <v>0</v>
      </c>
      <c r="R1526" s="1">
        <f>VLOOKUP(A1526,'ADM Details FY17'!$A$3:$W$3515,23,FALSE)</f>
        <v>0</v>
      </c>
      <c r="S1526" s="1">
        <f>VLOOKUP(A1526,'ADM Details FY17'!$A$3:$X$3515,24,FALSE)</f>
        <v>0</v>
      </c>
      <c r="T1526" s="1">
        <f>VLOOKUP(A1526,'ADM Details FY17'!$A$3:$Y$3515,25,FALSE)</f>
        <v>0</v>
      </c>
      <c r="U1526" s="1">
        <f>VLOOKUP(A1526,'ADM Details FY17'!$A$3:$AA$3515,27,FALSE)</f>
        <v>0</v>
      </c>
      <c r="V1526" s="1">
        <f>IFERROR(VLOOKUP(C1526,'eindex _tget pp '!$A$4:$E$615,5,FALSE),0)</f>
        <v>0</v>
      </c>
      <c r="W1526" s="31">
        <f>IFERROR(VLOOKUP(C1526,'eindex _tget pp '!$A$4:$F$615,6,FALSE),0)</f>
        <v>3.67719595E-2</v>
      </c>
      <c r="X1526" s="4">
        <f>IFERROR(VLOOKUP(B1526,'eschools 16'!$A$2:$F$25,6,FALSE),1)</f>
        <v>2</v>
      </c>
      <c r="Y1526" s="1">
        <f t="shared" si="115"/>
        <v>0</v>
      </c>
      <c r="Z1526" s="1">
        <f t="shared" si="116"/>
        <v>0</v>
      </c>
      <c r="AA1526" s="31">
        <f>IFERROR(VLOOKUP(C1526,'eindex _tget pp '!$A$4:$G$615,7,FALSE),0)</f>
        <v>0.18601177599999999</v>
      </c>
      <c r="AB1526" s="1">
        <f>VLOOKUP(A1526,'ADM Details FY17'!$A$3:$AB$3515,28,FALSE)</f>
        <v>0</v>
      </c>
      <c r="AC1526" s="1">
        <f t="shared" si="117"/>
        <v>0</v>
      </c>
      <c r="AD1526" s="1">
        <f t="shared" si="118"/>
        <v>0.92</v>
      </c>
      <c r="AE1526" s="1">
        <f t="shared" si="119"/>
        <v>23</v>
      </c>
    </row>
    <row r="1527" spans="1:31" x14ac:dyDescent="0.25">
      <c r="A1527" t="str">
        <f>B1527&amp;"-"&amp;COUNTIF($B$3:B1527,B1527)</f>
        <v>417-14</v>
      </c>
      <c r="B1527">
        <v>417</v>
      </c>
      <c r="C1527" s="18">
        <f>VLOOKUP(A1527,'ADM Details FY17'!$A$3:$D$3515,4,FALSE)</f>
        <v>43539</v>
      </c>
      <c r="D1527" s="1">
        <f>VLOOKUP(A1527,'ADM Details FY17'!$A$3:$E$3515,5,FALSE)</f>
        <v>3</v>
      </c>
      <c r="E1527" s="1">
        <f>VLOOKUP(A1527,'ADM Details FY17'!$A$3:$F$3515,6,FALSE)</f>
        <v>0</v>
      </c>
      <c r="F1527" s="1">
        <f>VLOOKUP(A1527,'ADM Details FY17'!$A$3:$G$3515,7,FALSE)</f>
        <v>0</v>
      </c>
      <c r="G1527" s="1">
        <f>VLOOKUP(A1527,'ADM Details FY17'!$A$3:$H$3515,8,FALSE)</f>
        <v>0</v>
      </c>
      <c r="H1527" s="1">
        <f>VLOOKUP(A1527,'ADM Details FY17'!$A$3:$I$3515,9,FALSE)</f>
        <v>0</v>
      </c>
      <c r="I1527" s="1">
        <f>VLOOKUP(A1527,'ADM Details FY17'!$A$3:$J$3517,10,FALSE)</f>
        <v>0</v>
      </c>
      <c r="J1527" s="1">
        <f>VLOOKUP(A1527,'ADM Details FY17'!$A$3:$K$3515,11,FALSE)</f>
        <v>0</v>
      </c>
      <c r="K1527" s="1">
        <f>VLOOKUP(A1527,'ADM Details FY17'!$A$3:$M$3515,13,FALSE)</f>
        <v>3</v>
      </c>
      <c r="L1527" s="1">
        <f>VLOOKUP(A1527,'ADM Details FY17'!$A$3:$O$3515,15,FALSE)</f>
        <v>0</v>
      </c>
      <c r="M1527" s="1">
        <f>VLOOKUP(A1527,'ADM Details FY17'!$A$3:$P$3515,16,FALSE)</f>
        <v>0</v>
      </c>
      <c r="N1527" s="1">
        <f>VLOOKUP(A1527,'ADM Details FY17'!$A$3:$Q$3515,17,FALSE)</f>
        <v>0</v>
      </c>
      <c r="O1527" s="1">
        <f>VLOOKUP(A1527,'ADM Details FY17'!$A$3:$S$3515,19,FALSE)</f>
        <v>0</v>
      </c>
      <c r="P1527" s="1">
        <f>VLOOKUP(A1527,'ADM Details FY17'!$A$3:$U$3515,21,FALSE)</f>
        <v>0</v>
      </c>
      <c r="Q1527" s="1">
        <f>VLOOKUP(A1527,'ADM Details FY17'!$A$3:$V$3515,22,FALSE)</f>
        <v>0</v>
      </c>
      <c r="R1527" s="1">
        <f>VLOOKUP(A1527,'ADM Details FY17'!$A$3:$W$3515,23,FALSE)</f>
        <v>0</v>
      </c>
      <c r="S1527" s="1">
        <f>VLOOKUP(A1527,'ADM Details FY17'!$A$3:$X$3515,24,FALSE)</f>
        <v>0</v>
      </c>
      <c r="T1527" s="1">
        <f>VLOOKUP(A1527,'ADM Details FY17'!$A$3:$Y$3515,25,FALSE)</f>
        <v>0</v>
      </c>
      <c r="U1527" s="1">
        <f>VLOOKUP(A1527,'ADM Details FY17'!$A$3:$AA$3515,27,FALSE)</f>
        <v>0</v>
      </c>
      <c r="V1527" s="1">
        <f>IFERROR(VLOOKUP(C1527,'eindex _tget pp '!$A$4:$E$615,5,FALSE),0)</f>
        <v>1073.9412431158169</v>
      </c>
      <c r="W1527" s="31">
        <f>IFERROR(VLOOKUP(C1527,'eindex _tget pp '!$A$4:$F$615,6,FALSE),0)</f>
        <v>2.3002313328000001</v>
      </c>
      <c r="X1527" s="4">
        <f>IFERROR(VLOOKUP(B1527,'eschools 16'!$A$2:$F$25,6,FALSE),1)</f>
        <v>2</v>
      </c>
      <c r="Y1527" s="1">
        <f t="shared" si="115"/>
        <v>0</v>
      </c>
      <c r="Z1527" s="1">
        <f t="shared" si="116"/>
        <v>0</v>
      </c>
      <c r="AA1527" s="31">
        <f>IFERROR(VLOOKUP(C1527,'eindex _tget pp '!$A$4:$G$615,7,FALSE),0)</f>
        <v>0.71188027600000003</v>
      </c>
      <c r="AB1527" s="1">
        <f>VLOOKUP(A1527,'ADM Details FY17'!$A$3:$AB$3515,28,FALSE)</f>
        <v>0</v>
      </c>
      <c r="AC1527" s="1">
        <f t="shared" si="117"/>
        <v>0</v>
      </c>
      <c r="AD1527" s="1">
        <f t="shared" si="118"/>
        <v>3</v>
      </c>
      <c r="AE1527" s="1">
        <f t="shared" si="119"/>
        <v>75</v>
      </c>
    </row>
    <row r="1528" spans="1:31" x14ac:dyDescent="0.25">
      <c r="A1528" t="str">
        <f>B1528&amp;"-"&amp;COUNTIF($B$3:B1528,B1528)</f>
        <v>417-15</v>
      </c>
      <c r="B1528">
        <v>417</v>
      </c>
      <c r="C1528" s="18">
        <f>VLOOKUP(A1528,'ADM Details FY17'!$A$3:$D$3515,4,FALSE)</f>
        <v>45203</v>
      </c>
      <c r="D1528" s="1">
        <f>VLOOKUP(A1528,'ADM Details FY17'!$A$3:$E$3515,5,FALSE)</f>
        <v>2</v>
      </c>
      <c r="E1528" s="1">
        <f>VLOOKUP(A1528,'ADM Details FY17'!$A$3:$F$3515,6,FALSE)</f>
        <v>0</v>
      </c>
      <c r="F1528" s="1">
        <f>VLOOKUP(A1528,'ADM Details FY17'!$A$3:$G$3515,7,FALSE)</f>
        <v>0</v>
      </c>
      <c r="G1528" s="1">
        <f>VLOOKUP(A1528,'ADM Details FY17'!$A$3:$H$3515,8,FALSE)</f>
        <v>0</v>
      </c>
      <c r="H1528" s="1">
        <f>VLOOKUP(A1528,'ADM Details FY17'!$A$3:$I$3515,9,FALSE)</f>
        <v>0</v>
      </c>
      <c r="I1528" s="1">
        <f>VLOOKUP(A1528,'ADM Details FY17'!$A$3:$J$3517,10,FALSE)</f>
        <v>0</v>
      </c>
      <c r="J1528" s="1">
        <f>VLOOKUP(A1528,'ADM Details FY17'!$A$3:$K$3515,11,FALSE)</f>
        <v>0</v>
      </c>
      <c r="K1528" s="1">
        <f>VLOOKUP(A1528,'ADM Details FY17'!$A$3:$M$3515,13,FALSE)</f>
        <v>0</v>
      </c>
      <c r="L1528" s="1">
        <f>VLOOKUP(A1528,'ADM Details FY17'!$A$3:$O$3515,15,FALSE)</f>
        <v>0</v>
      </c>
      <c r="M1528" s="1">
        <f>VLOOKUP(A1528,'ADM Details FY17'!$A$3:$P$3515,16,FALSE)</f>
        <v>0</v>
      </c>
      <c r="N1528" s="1">
        <f>VLOOKUP(A1528,'ADM Details FY17'!$A$3:$Q$3515,17,FALSE)</f>
        <v>0</v>
      </c>
      <c r="O1528" s="1">
        <f>VLOOKUP(A1528,'ADM Details FY17'!$A$3:$S$3515,19,FALSE)</f>
        <v>0</v>
      </c>
      <c r="P1528" s="1">
        <f>VLOOKUP(A1528,'ADM Details FY17'!$A$3:$U$3515,21,FALSE)</f>
        <v>0</v>
      </c>
      <c r="Q1528" s="1">
        <f>VLOOKUP(A1528,'ADM Details FY17'!$A$3:$V$3515,22,FALSE)</f>
        <v>0</v>
      </c>
      <c r="R1528" s="1">
        <f>VLOOKUP(A1528,'ADM Details FY17'!$A$3:$W$3515,23,FALSE)</f>
        <v>0</v>
      </c>
      <c r="S1528" s="1">
        <f>VLOOKUP(A1528,'ADM Details FY17'!$A$3:$X$3515,24,FALSE)</f>
        <v>0</v>
      </c>
      <c r="T1528" s="1">
        <f>VLOOKUP(A1528,'ADM Details FY17'!$A$3:$Y$3515,25,FALSE)</f>
        <v>0</v>
      </c>
      <c r="U1528" s="1">
        <f>VLOOKUP(A1528,'ADM Details FY17'!$A$3:$AA$3515,27,FALSE)</f>
        <v>0</v>
      </c>
      <c r="V1528" s="1">
        <f>IFERROR(VLOOKUP(C1528,'eindex _tget pp '!$A$4:$E$615,5,FALSE),0)</f>
        <v>341.25299020403747</v>
      </c>
      <c r="W1528" s="31">
        <f>IFERROR(VLOOKUP(C1528,'eindex _tget pp '!$A$4:$F$615,6,FALSE),0)</f>
        <v>0.77323039220000001</v>
      </c>
      <c r="X1528" s="4">
        <f>IFERROR(VLOOKUP(B1528,'eschools 16'!$A$2:$F$25,6,FALSE),1)</f>
        <v>2</v>
      </c>
      <c r="Y1528" s="1">
        <f t="shared" si="115"/>
        <v>0</v>
      </c>
      <c r="Z1528" s="1">
        <f t="shared" si="116"/>
        <v>0</v>
      </c>
      <c r="AA1528" s="31">
        <f>IFERROR(VLOOKUP(C1528,'eindex _tget pp '!$A$4:$G$615,7,FALSE),0)</f>
        <v>0.47104358699999999</v>
      </c>
      <c r="AB1528" s="1">
        <f>VLOOKUP(A1528,'ADM Details FY17'!$A$3:$AB$3515,28,FALSE)</f>
        <v>0</v>
      </c>
      <c r="AC1528" s="1">
        <f t="shared" si="117"/>
        <v>0</v>
      </c>
      <c r="AD1528" s="1">
        <f t="shared" si="118"/>
        <v>2</v>
      </c>
      <c r="AE1528" s="1">
        <f t="shared" si="119"/>
        <v>50</v>
      </c>
    </row>
    <row r="1529" spans="1:31" x14ac:dyDescent="0.25">
      <c r="A1529" t="str">
        <f>B1529&amp;"-"&amp;COUNTIF($B$3:B1529,B1529)</f>
        <v>417-16</v>
      </c>
      <c r="B1529">
        <v>417</v>
      </c>
      <c r="C1529" s="18">
        <f>VLOOKUP(A1529,'ADM Details FY17'!$A$3:$D$3515,4,FALSE)</f>
        <v>46425</v>
      </c>
      <c r="D1529" s="1">
        <f>VLOOKUP(A1529,'ADM Details FY17'!$A$3:$E$3515,5,FALSE)</f>
        <v>26.73</v>
      </c>
      <c r="E1529" s="1">
        <f>VLOOKUP(A1529,'ADM Details FY17'!$A$3:$F$3515,6,FALSE)</f>
        <v>0</v>
      </c>
      <c r="F1529" s="1">
        <f>VLOOKUP(A1529,'ADM Details FY17'!$A$3:$G$3515,7,FALSE)</f>
        <v>5</v>
      </c>
      <c r="G1529" s="1">
        <f>VLOOKUP(A1529,'ADM Details FY17'!$A$3:$H$3515,8,FALSE)</f>
        <v>1</v>
      </c>
      <c r="H1529" s="1">
        <f>VLOOKUP(A1529,'ADM Details FY17'!$A$3:$I$3515,9,FALSE)</f>
        <v>0</v>
      </c>
      <c r="I1529" s="1">
        <f>VLOOKUP(A1529,'ADM Details FY17'!$A$3:$J$3517,10,FALSE)</f>
        <v>0.76</v>
      </c>
      <c r="J1529" s="1">
        <f>VLOOKUP(A1529,'ADM Details FY17'!$A$3:$K$3515,11,FALSE)</f>
        <v>2</v>
      </c>
      <c r="K1529" s="1">
        <f>VLOOKUP(A1529,'ADM Details FY17'!$A$3:$M$3515,13,FALSE)</f>
        <v>13.61</v>
      </c>
      <c r="L1529" s="1">
        <f>VLOOKUP(A1529,'ADM Details FY17'!$A$3:$O$3515,15,FALSE)</f>
        <v>0</v>
      </c>
      <c r="M1529" s="1">
        <f>VLOOKUP(A1529,'ADM Details FY17'!$A$3:$P$3515,16,FALSE)</f>
        <v>0</v>
      </c>
      <c r="N1529" s="1">
        <f>VLOOKUP(A1529,'ADM Details FY17'!$A$3:$Q$3515,17,FALSE)</f>
        <v>0</v>
      </c>
      <c r="O1529" s="1">
        <f>VLOOKUP(A1529,'ADM Details FY17'!$A$3:$S$3515,19,FALSE)</f>
        <v>0</v>
      </c>
      <c r="P1529" s="1">
        <f>VLOOKUP(A1529,'ADM Details FY17'!$A$3:$U$3515,21,FALSE)</f>
        <v>0</v>
      </c>
      <c r="Q1529" s="1">
        <f>VLOOKUP(A1529,'ADM Details FY17'!$A$3:$V$3515,22,FALSE)</f>
        <v>0</v>
      </c>
      <c r="R1529" s="1">
        <f>VLOOKUP(A1529,'ADM Details FY17'!$A$3:$W$3515,23,FALSE)</f>
        <v>0</v>
      </c>
      <c r="S1529" s="1">
        <f>VLOOKUP(A1529,'ADM Details FY17'!$A$3:$X$3515,24,FALSE)</f>
        <v>0</v>
      </c>
      <c r="T1529" s="1">
        <f>VLOOKUP(A1529,'ADM Details FY17'!$A$3:$Y$3515,25,FALSE)</f>
        <v>0</v>
      </c>
      <c r="U1529" s="1">
        <f>VLOOKUP(A1529,'ADM Details FY17'!$A$3:$AA$3515,27,FALSE)</f>
        <v>0</v>
      </c>
      <c r="V1529" s="1">
        <f>IFERROR(VLOOKUP(C1529,'eindex _tget pp '!$A$4:$E$615,5,FALSE),0)</f>
        <v>500.54221762898089</v>
      </c>
      <c r="W1529" s="31">
        <f>IFERROR(VLOOKUP(C1529,'eindex _tget pp '!$A$4:$F$615,6,FALSE),0)</f>
        <v>0.80189160950000005</v>
      </c>
      <c r="X1529" s="4">
        <f>IFERROR(VLOOKUP(B1529,'eschools 16'!$A$2:$F$25,6,FALSE),1)</f>
        <v>2</v>
      </c>
      <c r="Y1529" s="1">
        <f t="shared" si="115"/>
        <v>0</v>
      </c>
      <c r="Z1529" s="1">
        <f t="shared" si="116"/>
        <v>0</v>
      </c>
      <c r="AA1529" s="31">
        <f>IFERROR(VLOOKUP(C1529,'eindex _tget pp '!$A$4:$G$615,7,FALSE),0)</f>
        <v>0.51046951100000004</v>
      </c>
      <c r="AB1529" s="1">
        <f>VLOOKUP(A1529,'ADM Details FY17'!$A$3:$AB$3515,28,FALSE)</f>
        <v>0</v>
      </c>
      <c r="AC1529" s="1">
        <f t="shared" si="117"/>
        <v>0</v>
      </c>
      <c r="AD1529" s="1">
        <f t="shared" si="118"/>
        <v>26.73</v>
      </c>
      <c r="AE1529" s="1">
        <f t="shared" si="119"/>
        <v>668.25</v>
      </c>
    </row>
    <row r="1530" spans="1:31" x14ac:dyDescent="0.25">
      <c r="A1530" t="str">
        <f>B1530&amp;"-"&amp;COUNTIF($B$3:B1530,B1530)</f>
        <v>417-17</v>
      </c>
      <c r="B1530">
        <v>417</v>
      </c>
      <c r="C1530" s="18">
        <f>VLOOKUP(A1530,'ADM Details FY17'!$A$3:$D$3515,4,FALSE)</f>
        <v>47241</v>
      </c>
      <c r="D1530" s="1">
        <f>VLOOKUP(A1530,'ADM Details FY17'!$A$3:$E$3515,5,FALSE)</f>
        <v>2.4</v>
      </c>
      <c r="E1530" s="1">
        <f>VLOOKUP(A1530,'ADM Details FY17'!$A$3:$F$3515,6,FALSE)</f>
        <v>0</v>
      </c>
      <c r="F1530" s="1">
        <f>VLOOKUP(A1530,'ADM Details FY17'!$A$3:$G$3515,7,FALSE)</f>
        <v>1</v>
      </c>
      <c r="G1530" s="1">
        <f>VLOOKUP(A1530,'ADM Details FY17'!$A$3:$H$3515,8,FALSE)</f>
        <v>0</v>
      </c>
      <c r="H1530" s="1">
        <f>VLOOKUP(A1530,'ADM Details FY17'!$A$3:$I$3515,9,FALSE)</f>
        <v>0</v>
      </c>
      <c r="I1530" s="1">
        <f>VLOOKUP(A1530,'ADM Details FY17'!$A$3:$J$3517,10,FALSE)</f>
        <v>0</v>
      </c>
      <c r="J1530" s="1">
        <f>VLOOKUP(A1530,'ADM Details FY17'!$A$3:$K$3515,11,FALSE)</f>
        <v>0</v>
      </c>
      <c r="K1530" s="1">
        <f>VLOOKUP(A1530,'ADM Details FY17'!$A$3:$M$3515,13,FALSE)</f>
        <v>0</v>
      </c>
      <c r="L1530" s="1">
        <f>VLOOKUP(A1530,'ADM Details FY17'!$A$3:$O$3515,15,FALSE)</f>
        <v>0</v>
      </c>
      <c r="M1530" s="1">
        <f>VLOOKUP(A1530,'ADM Details FY17'!$A$3:$P$3515,16,FALSE)</f>
        <v>0</v>
      </c>
      <c r="N1530" s="1">
        <f>VLOOKUP(A1530,'ADM Details FY17'!$A$3:$Q$3515,17,FALSE)</f>
        <v>0</v>
      </c>
      <c r="O1530" s="1">
        <f>VLOOKUP(A1530,'ADM Details FY17'!$A$3:$S$3515,19,FALSE)</f>
        <v>0</v>
      </c>
      <c r="P1530" s="1">
        <f>VLOOKUP(A1530,'ADM Details FY17'!$A$3:$U$3515,21,FALSE)</f>
        <v>0</v>
      </c>
      <c r="Q1530" s="1">
        <f>VLOOKUP(A1530,'ADM Details FY17'!$A$3:$V$3515,22,FALSE)</f>
        <v>0</v>
      </c>
      <c r="R1530" s="1">
        <f>VLOOKUP(A1530,'ADM Details FY17'!$A$3:$W$3515,23,FALSE)</f>
        <v>0</v>
      </c>
      <c r="S1530" s="1">
        <f>VLOOKUP(A1530,'ADM Details FY17'!$A$3:$X$3515,24,FALSE)</f>
        <v>0</v>
      </c>
      <c r="T1530" s="1">
        <f>VLOOKUP(A1530,'ADM Details FY17'!$A$3:$Y$3515,25,FALSE)</f>
        <v>0</v>
      </c>
      <c r="U1530" s="1">
        <f>VLOOKUP(A1530,'ADM Details FY17'!$A$3:$AA$3515,27,FALSE)</f>
        <v>0</v>
      </c>
      <c r="V1530" s="1">
        <f>IFERROR(VLOOKUP(C1530,'eindex _tget pp '!$A$4:$E$615,5,FALSE),0)</f>
        <v>0</v>
      </c>
      <c r="W1530" s="31">
        <f>IFERROR(VLOOKUP(C1530,'eindex _tget pp '!$A$4:$F$615,6,FALSE),0)</f>
        <v>9.0945514000000005E-2</v>
      </c>
      <c r="X1530" s="4">
        <f>IFERROR(VLOOKUP(B1530,'eschools 16'!$A$2:$F$25,6,FALSE),1)</f>
        <v>2</v>
      </c>
      <c r="Y1530" s="1">
        <f t="shared" si="115"/>
        <v>0</v>
      </c>
      <c r="Z1530" s="1">
        <f t="shared" si="116"/>
        <v>0</v>
      </c>
      <c r="AA1530" s="31">
        <f>IFERROR(VLOOKUP(C1530,'eindex _tget pp '!$A$4:$G$615,7,FALSE),0)</f>
        <v>0.16924830799999999</v>
      </c>
      <c r="AB1530" s="1">
        <f>VLOOKUP(A1530,'ADM Details FY17'!$A$3:$AB$3515,28,FALSE)</f>
        <v>0</v>
      </c>
      <c r="AC1530" s="1">
        <f t="shared" si="117"/>
        <v>0</v>
      </c>
      <c r="AD1530" s="1">
        <f t="shared" si="118"/>
        <v>2.4</v>
      </c>
      <c r="AE1530" s="1">
        <f t="shared" si="119"/>
        <v>60</v>
      </c>
    </row>
    <row r="1531" spans="1:31" x14ac:dyDescent="0.25">
      <c r="A1531" t="str">
        <f>B1531&amp;"-"&amp;COUNTIF($B$3:B1531,B1531)</f>
        <v>417-18</v>
      </c>
      <c r="B1531">
        <v>417</v>
      </c>
      <c r="C1531" s="18">
        <f>VLOOKUP(A1531,'ADM Details FY17'!$A$3:$D$3515,4,FALSE)</f>
        <v>43562</v>
      </c>
      <c r="D1531" s="1">
        <f>VLOOKUP(A1531,'ADM Details FY17'!$A$3:$E$3515,5,FALSE)</f>
        <v>1.44</v>
      </c>
      <c r="E1531" s="1">
        <f>VLOOKUP(A1531,'ADM Details FY17'!$A$3:$F$3515,6,FALSE)</f>
        <v>0</v>
      </c>
      <c r="F1531" s="1">
        <f>VLOOKUP(A1531,'ADM Details FY17'!$A$3:$G$3515,7,FALSE)</f>
        <v>1.44</v>
      </c>
      <c r="G1531" s="1">
        <f>VLOOKUP(A1531,'ADM Details FY17'!$A$3:$H$3515,8,FALSE)</f>
        <v>0</v>
      </c>
      <c r="H1531" s="1">
        <f>VLOOKUP(A1531,'ADM Details FY17'!$A$3:$I$3515,9,FALSE)</f>
        <v>0</v>
      </c>
      <c r="I1531" s="1">
        <f>VLOOKUP(A1531,'ADM Details FY17'!$A$3:$J$3517,10,FALSE)</f>
        <v>0</v>
      </c>
      <c r="J1531" s="1">
        <f>VLOOKUP(A1531,'ADM Details FY17'!$A$3:$K$3515,11,FALSE)</f>
        <v>0</v>
      </c>
      <c r="K1531" s="1">
        <f>VLOOKUP(A1531,'ADM Details FY17'!$A$3:$M$3515,13,FALSE)</f>
        <v>0</v>
      </c>
      <c r="L1531" s="1">
        <f>VLOOKUP(A1531,'ADM Details FY17'!$A$3:$O$3515,15,FALSE)</f>
        <v>0</v>
      </c>
      <c r="M1531" s="1">
        <f>VLOOKUP(A1531,'ADM Details FY17'!$A$3:$P$3515,16,FALSE)</f>
        <v>0</v>
      </c>
      <c r="N1531" s="1">
        <f>VLOOKUP(A1531,'ADM Details FY17'!$A$3:$Q$3515,17,FALSE)</f>
        <v>0</v>
      </c>
      <c r="O1531" s="1">
        <f>VLOOKUP(A1531,'ADM Details FY17'!$A$3:$S$3515,19,FALSE)</f>
        <v>0</v>
      </c>
      <c r="P1531" s="1">
        <f>VLOOKUP(A1531,'ADM Details FY17'!$A$3:$U$3515,21,FALSE)</f>
        <v>0</v>
      </c>
      <c r="Q1531" s="1">
        <f>VLOOKUP(A1531,'ADM Details FY17'!$A$3:$V$3515,22,FALSE)</f>
        <v>0</v>
      </c>
      <c r="R1531" s="1">
        <f>VLOOKUP(A1531,'ADM Details FY17'!$A$3:$W$3515,23,FALSE)</f>
        <v>0</v>
      </c>
      <c r="S1531" s="1">
        <f>VLOOKUP(A1531,'ADM Details FY17'!$A$3:$X$3515,24,FALSE)</f>
        <v>0</v>
      </c>
      <c r="T1531" s="1">
        <f>VLOOKUP(A1531,'ADM Details FY17'!$A$3:$Y$3515,25,FALSE)</f>
        <v>0</v>
      </c>
      <c r="U1531" s="1">
        <f>VLOOKUP(A1531,'ADM Details FY17'!$A$3:$AA$3515,27,FALSE)</f>
        <v>0</v>
      </c>
      <c r="V1531" s="1">
        <f>IFERROR(VLOOKUP(C1531,'eindex _tget pp '!$A$4:$E$615,5,FALSE),0)</f>
        <v>118.39971372819718</v>
      </c>
      <c r="W1531" s="31">
        <f>IFERROR(VLOOKUP(C1531,'eindex _tget pp '!$A$4:$F$615,6,FALSE),0)</f>
        <v>2.0076204588</v>
      </c>
      <c r="X1531" s="4">
        <f>IFERROR(VLOOKUP(B1531,'eschools 16'!$A$2:$F$25,6,FALSE),1)</f>
        <v>2</v>
      </c>
      <c r="Y1531" s="1">
        <f t="shared" si="115"/>
        <v>0</v>
      </c>
      <c r="Z1531" s="1">
        <f t="shared" si="116"/>
        <v>0</v>
      </c>
      <c r="AA1531" s="31">
        <f>IFERROR(VLOOKUP(C1531,'eindex _tget pp '!$A$4:$G$615,7,FALSE),0)</f>
        <v>0.367776031</v>
      </c>
      <c r="AB1531" s="1">
        <f>VLOOKUP(A1531,'ADM Details FY17'!$A$3:$AB$3515,28,FALSE)</f>
        <v>0</v>
      </c>
      <c r="AC1531" s="1">
        <f t="shared" si="117"/>
        <v>0</v>
      </c>
      <c r="AD1531" s="1">
        <f t="shared" si="118"/>
        <v>1.44</v>
      </c>
      <c r="AE1531" s="1">
        <f t="shared" si="119"/>
        <v>36</v>
      </c>
    </row>
    <row r="1532" spans="1:31" x14ac:dyDescent="0.25">
      <c r="A1532" t="str">
        <f>B1532&amp;"-"&amp;COUNTIF($B$3:B1532,B1532)</f>
        <v>417-19</v>
      </c>
      <c r="B1532">
        <v>417</v>
      </c>
      <c r="C1532" s="18">
        <f>VLOOKUP(A1532,'ADM Details FY17'!$A$3:$D$3515,4,FALSE)</f>
        <v>43570</v>
      </c>
      <c r="D1532" s="1">
        <f>VLOOKUP(A1532,'ADM Details FY17'!$A$3:$E$3515,5,FALSE)</f>
        <v>1</v>
      </c>
      <c r="E1532" s="1">
        <f>VLOOKUP(A1532,'ADM Details FY17'!$A$3:$F$3515,6,FALSE)</f>
        <v>0</v>
      </c>
      <c r="F1532" s="1">
        <f>VLOOKUP(A1532,'ADM Details FY17'!$A$3:$G$3515,7,FALSE)</f>
        <v>0</v>
      </c>
      <c r="G1532" s="1">
        <f>VLOOKUP(A1532,'ADM Details FY17'!$A$3:$H$3515,8,FALSE)</f>
        <v>0</v>
      </c>
      <c r="H1532" s="1">
        <f>VLOOKUP(A1532,'ADM Details FY17'!$A$3:$I$3515,9,FALSE)</f>
        <v>0</v>
      </c>
      <c r="I1532" s="1">
        <f>VLOOKUP(A1532,'ADM Details FY17'!$A$3:$J$3517,10,FALSE)</f>
        <v>0</v>
      </c>
      <c r="J1532" s="1">
        <f>VLOOKUP(A1532,'ADM Details FY17'!$A$3:$K$3515,11,FALSE)</f>
        <v>1</v>
      </c>
      <c r="K1532" s="1">
        <f>VLOOKUP(A1532,'ADM Details FY17'!$A$3:$M$3515,13,FALSE)</f>
        <v>0</v>
      </c>
      <c r="L1532" s="1">
        <f>VLOOKUP(A1532,'ADM Details FY17'!$A$3:$O$3515,15,FALSE)</f>
        <v>0</v>
      </c>
      <c r="M1532" s="1">
        <f>VLOOKUP(A1532,'ADM Details FY17'!$A$3:$P$3515,16,FALSE)</f>
        <v>0</v>
      </c>
      <c r="N1532" s="1">
        <f>VLOOKUP(A1532,'ADM Details FY17'!$A$3:$Q$3515,17,FALSE)</f>
        <v>0</v>
      </c>
      <c r="O1532" s="1">
        <f>VLOOKUP(A1532,'ADM Details FY17'!$A$3:$S$3515,19,FALSE)</f>
        <v>0</v>
      </c>
      <c r="P1532" s="1">
        <f>VLOOKUP(A1532,'ADM Details FY17'!$A$3:$U$3515,21,FALSE)</f>
        <v>0</v>
      </c>
      <c r="Q1532" s="1">
        <f>VLOOKUP(A1532,'ADM Details FY17'!$A$3:$V$3515,22,FALSE)</f>
        <v>0</v>
      </c>
      <c r="R1532" s="1">
        <f>VLOOKUP(A1532,'ADM Details FY17'!$A$3:$W$3515,23,FALSE)</f>
        <v>0</v>
      </c>
      <c r="S1532" s="1">
        <f>VLOOKUP(A1532,'ADM Details FY17'!$A$3:$X$3515,24,FALSE)</f>
        <v>0</v>
      </c>
      <c r="T1532" s="1">
        <f>VLOOKUP(A1532,'ADM Details FY17'!$A$3:$Y$3515,25,FALSE)</f>
        <v>0</v>
      </c>
      <c r="U1532" s="1">
        <f>VLOOKUP(A1532,'ADM Details FY17'!$A$3:$AA$3515,27,FALSE)</f>
        <v>0</v>
      </c>
      <c r="V1532" s="1">
        <f>IFERROR(VLOOKUP(C1532,'eindex _tget pp '!$A$4:$E$615,5,FALSE),0)</f>
        <v>707.53902696212378</v>
      </c>
      <c r="W1532" s="31">
        <f>IFERROR(VLOOKUP(C1532,'eindex _tget pp '!$A$4:$F$615,6,FALSE),0)</f>
        <v>0.26330165500000002</v>
      </c>
      <c r="X1532" s="4">
        <f>IFERROR(VLOOKUP(B1532,'eschools 16'!$A$2:$F$25,6,FALSE),1)</f>
        <v>2</v>
      </c>
      <c r="Y1532" s="1">
        <f t="shared" si="115"/>
        <v>0</v>
      </c>
      <c r="Z1532" s="1">
        <f t="shared" si="116"/>
        <v>0</v>
      </c>
      <c r="AA1532" s="31">
        <f>IFERROR(VLOOKUP(C1532,'eindex _tget pp '!$A$4:$G$615,7,FALSE),0)</f>
        <v>0.68570802900000005</v>
      </c>
      <c r="AB1532" s="1">
        <f>VLOOKUP(A1532,'ADM Details FY17'!$A$3:$AB$3515,28,FALSE)</f>
        <v>0</v>
      </c>
      <c r="AC1532" s="1">
        <f t="shared" si="117"/>
        <v>0</v>
      </c>
      <c r="AD1532" s="1">
        <f t="shared" si="118"/>
        <v>1</v>
      </c>
      <c r="AE1532" s="1">
        <f t="shared" si="119"/>
        <v>25</v>
      </c>
    </row>
    <row r="1533" spans="1:31" x14ac:dyDescent="0.25">
      <c r="A1533" t="str">
        <f>B1533&amp;"-"&amp;COUNTIF($B$3:B1533,B1533)</f>
        <v>417-20</v>
      </c>
      <c r="B1533">
        <v>417</v>
      </c>
      <c r="C1533" s="18">
        <f>VLOOKUP(A1533,'ADM Details FY17'!$A$3:$D$3515,4,FALSE)</f>
        <v>43588</v>
      </c>
      <c r="D1533" s="1">
        <f>VLOOKUP(A1533,'ADM Details FY17'!$A$3:$E$3515,5,FALSE)</f>
        <v>0.23</v>
      </c>
      <c r="E1533" s="1">
        <f>VLOOKUP(A1533,'ADM Details FY17'!$A$3:$F$3515,6,FALSE)</f>
        <v>0</v>
      </c>
      <c r="F1533" s="1">
        <f>VLOOKUP(A1533,'ADM Details FY17'!$A$3:$G$3515,7,FALSE)</f>
        <v>0</v>
      </c>
      <c r="G1533" s="1">
        <f>VLOOKUP(A1533,'ADM Details FY17'!$A$3:$H$3515,8,FALSE)</f>
        <v>0</v>
      </c>
      <c r="H1533" s="1">
        <f>VLOOKUP(A1533,'ADM Details FY17'!$A$3:$I$3515,9,FALSE)</f>
        <v>0</v>
      </c>
      <c r="I1533" s="1">
        <f>VLOOKUP(A1533,'ADM Details FY17'!$A$3:$J$3517,10,FALSE)</f>
        <v>0</v>
      </c>
      <c r="J1533" s="1">
        <f>VLOOKUP(A1533,'ADM Details FY17'!$A$3:$K$3515,11,FALSE)</f>
        <v>0</v>
      </c>
      <c r="K1533" s="1">
        <f>VLOOKUP(A1533,'ADM Details FY17'!$A$3:$M$3515,13,FALSE)</f>
        <v>0</v>
      </c>
      <c r="L1533" s="1">
        <f>VLOOKUP(A1533,'ADM Details FY17'!$A$3:$O$3515,15,FALSE)</f>
        <v>0</v>
      </c>
      <c r="M1533" s="1">
        <f>VLOOKUP(A1533,'ADM Details FY17'!$A$3:$P$3515,16,FALSE)</f>
        <v>0</v>
      </c>
      <c r="N1533" s="1">
        <f>VLOOKUP(A1533,'ADM Details FY17'!$A$3:$Q$3515,17,FALSE)</f>
        <v>0</v>
      </c>
      <c r="O1533" s="1">
        <f>VLOOKUP(A1533,'ADM Details FY17'!$A$3:$S$3515,19,FALSE)</f>
        <v>0</v>
      </c>
      <c r="P1533" s="1">
        <f>VLOOKUP(A1533,'ADM Details FY17'!$A$3:$U$3515,21,FALSE)</f>
        <v>0</v>
      </c>
      <c r="Q1533" s="1">
        <f>VLOOKUP(A1533,'ADM Details FY17'!$A$3:$V$3515,22,FALSE)</f>
        <v>0</v>
      </c>
      <c r="R1533" s="1">
        <f>VLOOKUP(A1533,'ADM Details FY17'!$A$3:$W$3515,23,FALSE)</f>
        <v>0</v>
      </c>
      <c r="S1533" s="1">
        <f>VLOOKUP(A1533,'ADM Details FY17'!$A$3:$X$3515,24,FALSE)</f>
        <v>0</v>
      </c>
      <c r="T1533" s="1">
        <f>VLOOKUP(A1533,'ADM Details FY17'!$A$3:$Y$3515,25,FALSE)</f>
        <v>0</v>
      </c>
      <c r="U1533" s="1">
        <f>VLOOKUP(A1533,'ADM Details FY17'!$A$3:$AA$3515,27,FALSE)</f>
        <v>0</v>
      </c>
      <c r="V1533" s="1">
        <f>IFERROR(VLOOKUP(C1533,'eindex _tget pp '!$A$4:$E$615,5,FALSE),0)</f>
        <v>695.23689825389226</v>
      </c>
      <c r="W1533" s="31">
        <f>IFERROR(VLOOKUP(C1533,'eindex _tget pp '!$A$4:$F$615,6,FALSE),0)</f>
        <v>0.81185767819999999</v>
      </c>
      <c r="X1533" s="4">
        <f>IFERROR(VLOOKUP(B1533,'eschools 16'!$A$2:$F$25,6,FALSE),1)</f>
        <v>2</v>
      </c>
      <c r="Y1533" s="1">
        <f t="shared" si="115"/>
        <v>0</v>
      </c>
      <c r="Z1533" s="1">
        <f t="shared" si="116"/>
        <v>0</v>
      </c>
      <c r="AA1533" s="31">
        <f>IFERROR(VLOOKUP(C1533,'eindex _tget pp '!$A$4:$G$615,7,FALSE),0)</f>
        <v>0.62699031299999997</v>
      </c>
      <c r="AB1533" s="1">
        <f>VLOOKUP(A1533,'ADM Details FY17'!$A$3:$AB$3515,28,FALSE)</f>
        <v>0</v>
      </c>
      <c r="AC1533" s="1">
        <f t="shared" si="117"/>
        <v>0</v>
      </c>
      <c r="AD1533" s="1">
        <f t="shared" si="118"/>
        <v>0.23</v>
      </c>
      <c r="AE1533" s="1">
        <f t="shared" si="119"/>
        <v>5.75</v>
      </c>
    </row>
    <row r="1534" spans="1:31" x14ac:dyDescent="0.25">
      <c r="A1534" t="str">
        <f>B1534&amp;"-"&amp;COUNTIF($B$3:B1534,B1534)</f>
        <v>417-21</v>
      </c>
      <c r="B1534">
        <v>417</v>
      </c>
      <c r="C1534" s="18">
        <f>VLOOKUP(A1534,'ADM Details FY17'!$A$3:$D$3515,4,FALSE)</f>
        <v>43604</v>
      </c>
      <c r="D1534" s="1">
        <f>VLOOKUP(A1534,'ADM Details FY17'!$A$3:$E$3515,5,FALSE)</f>
        <v>1.26</v>
      </c>
      <c r="E1534" s="1">
        <f>VLOOKUP(A1534,'ADM Details FY17'!$A$3:$F$3515,6,FALSE)</f>
        <v>0</v>
      </c>
      <c r="F1534" s="1">
        <f>VLOOKUP(A1534,'ADM Details FY17'!$A$3:$G$3515,7,FALSE)</f>
        <v>0</v>
      </c>
      <c r="G1534" s="1">
        <f>VLOOKUP(A1534,'ADM Details FY17'!$A$3:$H$3515,8,FALSE)</f>
        <v>0</v>
      </c>
      <c r="H1534" s="1">
        <f>VLOOKUP(A1534,'ADM Details FY17'!$A$3:$I$3515,9,FALSE)</f>
        <v>0</v>
      </c>
      <c r="I1534" s="1">
        <f>VLOOKUP(A1534,'ADM Details FY17'!$A$3:$J$3517,10,FALSE)</f>
        <v>0</v>
      </c>
      <c r="J1534" s="1">
        <f>VLOOKUP(A1534,'ADM Details FY17'!$A$3:$K$3515,11,FALSE)</f>
        <v>0</v>
      </c>
      <c r="K1534" s="1">
        <f>VLOOKUP(A1534,'ADM Details FY17'!$A$3:$M$3515,13,FALSE)</f>
        <v>0</v>
      </c>
      <c r="L1534" s="1">
        <f>VLOOKUP(A1534,'ADM Details FY17'!$A$3:$O$3515,15,FALSE)</f>
        <v>0</v>
      </c>
      <c r="M1534" s="1">
        <f>VLOOKUP(A1534,'ADM Details FY17'!$A$3:$P$3515,16,FALSE)</f>
        <v>0</v>
      </c>
      <c r="N1534" s="1">
        <f>VLOOKUP(A1534,'ADM Details FY17'!$A$3:$Q$3515,17,FALSE)</f>
        <v>0</v>
      </c>
      <c r="O1534" s="1">
        <f>VLOOKUP(A1534,'ADM Details FY17'!$A$3:$S$3515,19,FALSE)</f>
        <v>0</v>
      </c>
      <c r="P1534" s="1">
        <f>VLOOKUP(A1534,'ADM Details FY17'!$A$3:$U$3515,21,FALSE)</f>
        <v>0</v>
      </c>
      <c r="Q1534" s="1">
        <f>VLOOKUP(A1534,'ADM Details FY17'!$A$3:$V$3515,22,FALSE)</f>
        <v>0</v>
      </c>
      <c r="R1534" s="1">
        <f>VLOOKUP(A1534,'ADM Details FY17'!$A$3:$W$3515,23,FALSE)</f>
        <v>0</v>
      </c>
      <c r="S1534" s="1">
        <f>VLOOKUP(A1534,'ADM Details FY17'!$A$3:$X$3515,24,FALSE)</f>
        <v>0</v>
      </c>
      <c r="T1534" s="1">
        <f>VLOOKUP(A1534,'ADM Details FY17'!$A$3:$Y$3515,25,FALSE)</f>
        <v>0</v>
      </c>
      <c r="U1534" s="1">
        <f>VLOOKUP(A1534,'ADM Details FY17'!$A$3:$AA$3515,27,FALSE)</f>
        <v>0</v>
      </c>
      <c r="V1534" s="1">
        <f>IFERROR(VLOOKUP(C1534,'eindex _tget pp '!$A$4:$E$615,5,FALSE),0)</f>
        <v>264.08277275745593</v>
      </c>
      <c r="W1534" s="31">
        <f>IFERROR(VLOOKUP(C1534,'eindex _tget pp '!$A$4:$F$615,6,FALSE),0)</f>
        <v>1.0503456577000001</v>
      </c>
      <c r="X1534" s="4">
        <f>IFERROR(VLOOKUP(B1534,'eschools 16'!$A$2:$F$25,6,FALSE),1)</f>
        <v>2</v>
      </c>
      <c r="Y1534" s="1">
        <f t="shared" si="115"/>
        <v>0</v>
      </c>
      <c r="Z1534" s="1">
        <f t="shared" si="116"/>
        <v>0</v>
      </c>
      <c r="AA1534" s="31">
        <f>IFERROR(VLOOKUP(C1534,'eindex _tget pp '!$A$4:$G$615,7,FALSE),0)</f>
        <v>0.466021878</v>
      </c>
      <c r="AB1534" s="1">
        <f>VLOOKUP(A1534,'ADM Details FY17'!$A$3:$AB$3515,28,FALSE)</f>
        <v>0</v>
      </c>
      <c r="AC1534" s="1">
        <f t="shared" si="117"/>
        <v>0</v>
      </c>
      <c r="AD1534" s="1">
        <f t="shared" si="118"/>
        <v>1.26</v>
      </c>
      <c r="AE1534" s="1">
        <f t="shared" si="119"/>
        <v>31.5</v>
      </c>
    </row>
    <row r="1535" spans="1:31" x14ac:dyDescent="0.25">
      <c r="A1535" t="str">
        <f>B1535&amp;"-"&amp;COUNTIF($B$3:B1535,B1535)</f>
        <v>417-22</v>
      </c>
      <c r="B1535">
        <v>417</v>
      </c>
      <c r="C1535" s="18">
        <f>VLOOKUP(A1535,'ADM Details FY17'!$A$3:$D$3515,4,FALSE)</f>
        <v>48074</v>
      </c>
      <c r="D1535" s="1">
        <f>VLOOKUP(A1535,'ADM Details FY17'!$A$3:$E$3515,5,FALSE)</f>
        <v>1.77</v>
      </c>
      <c r="E1535" s="1">
        <f>VLOOKUP(A1535,'ADM Details FY17'!$A$3:$F$3515,6,FALSE)</f>
        <v>0</v>
      </c>
      <c r="F1535" s="1">
        <f>VLOOKUP(A1535,'ADM Details FY17'!$A$3:$G$3515,7,FALSE)</f>
        <v>0</v>
      </c>
      <c r="G1535" s="1">
        <f>VLOOKUP(A1535,'ADM Details FY17'!$A$3:$H$3515,8,FALSE)</f>
        <v>0</v>
      </c>
      <c r="H1535" s="1">
        <f>VLOOKUP(A1535,'ADM Details FY17'!$A$3:$I$3515,9,FALSE)</f>
        <v>0</v>
      </c>
      <c r="I1535" s="1">
        <f>VLOOKUP(A1535,'ADM Details FY17'!$A$3:$J$3517,10,FALSE)</f>
        <v>0</v>
      </c>
      <c r="J1535" s="1">
        <f>VLOOKUP(A1535,'ADM Details FY17'!$A$3:$K$3515,11,FALSE)</f>
        <v>0</v>
      </c>
      <c r="K1535" s="1">
        <f>VLOOKUP(A1535,'ADM Details FY17'!$A$3:$M$3515,13,FALSE)</f>
        <v>0</v>
      </c>
      <c r="L1535" s="1">
        <f>VLOOKUP(A1535,'ADM Details FY17'!$A$3:$O$3515,15,FALSE)</f>
        <v>0</v>
      </c>
      <c r="M1535" s="1">
        <f>VLOOKUP(A1535,'ADM Details FY17'!$A$3:$P$3515,16,FALSE)</f>
        <v>0</v>
      </c>
      <c r="N1535" s="1">
        <f>VLOOKUP(A1535,'ADM Details FY17'!$A$3:$Q$3515,17,FALSE)</f>
        <v>0</v>
      </c>
      <c r="O1535" s="1">
        <f>VLOOKUP(A1535,'ADM Details FY17'!$A$3:$S$3515,19,FALSE)</f>
        <v>0</v>
      </c>
      <c r="P1535" s="1">
        <f>VLOOKUP(A1535,'ADM Details FY17'!$A$3:$U$3515,21,FALSE)</f>
        <v>0</v>
      </c>
      <c r="Q1535" s="1">
        <f>VLOOKUP(A1535,'ADM Details FY17'!$A$3:$V$3515,22,FALSE)</f>
        <v>0</v>
      </c>
      <c r="R1535" s="1">
        <f>VLOOKUP(A1535,'ADM Details FY17'!$A$3:$W$3515,23,FALSE)</f>
        <v>0</v>
      </c>
      <c r="S1535" s="1">
        <f>VLOOKUP(A1535,'ADM Details FY17'!$A$3:$X$3515,24,FALSE)</f>
        <v>0</v>
      </c>
      <c r="T1535" s="1">
        <f>VLOOKUP(A1535,'ADM Details FY17'!$A$3:$Y$3515,25,FALSE)</f>
        <v>0</v>
      </c>
      <c r="U1535" s="1">
        <f>VLOOKUP(A1535,'ADM Details FY17'!$A$3:$AA$3515,27,FALSE)</f>
        <v>0</v>
      </c>
      <c r="V1535" s="1">
        <f>IFERROR(VLOOKUP(C1535,'eindex _tget pp '!$A$4:$E$615,5,FALSE),0)</f>
        <v>104.62833439922539</v>
      </c>
      <c r="W1535" s="31">
        <f>IFERROR(VLOOKUP(C1535,'eindex _tget pp '!$A$4:$F$615,6,FALSE),0)</f>
        <v>0.2622798938</v>
      </c>
      <c r="X1535" s="4">
        <f>IFERROR(VLOOKUP(B1535,'eschools 16'!$A$2:$F$25,6,FALSE),1)</f>
        <v>2</v>
      </c>
      <c r="Y1535" s="1">
        <f t="shared" si="115"/>
        <v>0</v>
      </c>
      <c r="Z1535" s="1">
        <f t="shared" si="116"/>
        <v>0</v>
      </c>
      <c r="AA1535" s="31">
        <f>IFERROR(VLOOKUP(C1535,'eindex _tget pp '!$A$4:$G$615,7,FALSE),0)</f>
        <v>0.34609939000000001</v>
      </c>
      <c r="AB1535" s="1">
        <f>VLOOKUP(A1535,'ADM Details FY17'!$A$3:$AB$3515,28,FALSE)</f>
        <v>0</v>
      </c>
      <c r="AC1535" s="1">
        <f t="shared" si="117"/>
        <v>0</v>
      </c>
      <c r="AD1535" s="1">
        <f t="shared" si="118"/>
        <v>1.77</v>
      </c>
      <c r="AE1535" s="1">
        <f t="shared" si="119"/>
        <v>44.25</v>
      </c>
    </row>
    <row r="1536" spans="1:31" x14ac:dyDescent="0.25">
      <c r="A1536" t="str">
        <f>B1536&amp;"-"&amp;COUNTIF($B$3:B1536,B1536)</f>
        <v>417-23</v>
      </c>
      <c r="B1536">
        <v>417</v>
      </c>
      <c r="C1536" s="18">
        <f>VLOOKUP(A1536,'ADM Details FY17'!$A$3:$D$3515,4,FALSE)</f>
        <v>48926</v>
      </c>
      <c r="D1536" s="1">
        <f>VLOOKUP(A1536,'ADM Details FY17'!$A$3:$E$3515,5,FALSE)</f>
        <v>1</v>
      </c>
      <c r="E1536" s="1">
        <f>VLOOKUP(A1536,'ADM Details FY17'!$A$3:$F$3515,6,FALSE)</f>
        <v>0</v>
      </c>
      <c r="F1536" s="1">
        <f>VLOOKUP(A1536,'ADM Details FY17'!$A$3:$G$3515,7,FALSE)</f>
        <v>0</v>
      </c>
      <c r="G1536" s="1">
        <f>VLOOKUP(A1536,'ADM Details FY17'!$A$3:$H$3515,8,FALSE)</f>
        <v>0</v>
      </c>
      <c r="H1536" s="1">
        <f>VLOOKUP(A1536,'ADM Details FY17'!$A$3:$I$3515,9,FALSE)</f>
        <v>0</v>
      </c>
      <c r="I1536" s="1">
        <f>VLOOKUP(A1536,'ADM Details FY17'!$A$3:$J$3517,10,FALSE)</f>
        <v>0</v>
      </c>
      <c r="J1536" s="1">
        <f>VLOOKUP(A1536,'ADM Details FY17'!$A$3:$K$3515,11,FALSE)</f>
        <v>0</v>
      </c>
      <c r="K1536" s="1">
        <f>VLOOKUP(A1536,'ADM Details FY17'!$A$3:$M$3515,13,FALSE)</f>
        <v>1</v>
      </c>
      <c r="L1536" s="1">
        <f>VLOOKUP(A1536,'ADM Details FY17'!$A$3:$O$3515,15,FALSE)</f>
        <v>0</v>
      </c>
      <c r="M1536" s="1">
        <f>VLOOKUP(A1536,'ADM Details FY17'!$A$3:$P$3515,16,FALSE)</f>
        <v>0</v>
      </c>
      <c r="N1536" s="1">
        <f>VLOOKUP(A1536,'ADM Details FY17'!$A$3:$Q$3515,17,FALSE)</f>
        <v>0</v>
      </c>
      <c r="O1536" s="1">
        <f>VLOOKUP(A1536,'ADM Details FY17'!$A$3:$S$3515,19,FALSE)</f>
        <v>0</v>
      </c>
      <c r="P1536" s="1">
        <f>VLOOKUP(A1536,'ADM Details FY17'!$A$3:$U$3515,21,FALSE)</f>
        <v>0</v>
      </c>
      <c r="Q1536" s="1">
        <f>VLOOKUP(A1536,'ADM Details FY17'!$A$3:$V$3515,22,FALSE)</f>
        <v>0</v>
      </c>
      <c r="R1536" s="1">
        <f>VLOOKUP(A1536,'ADM Details FY17'!$A$3:$W$3515,23,FALSE)</f>
        <v>0</v>
      </c>
      <c r="S1536" s="1">
        <f>VLOOKUP(A1536,'ADM Details FY17'!$A$3:$X$3515,24,FALSE)</f>
        <v>0</v>
      </c>
      <c r="T1536" s="1">
        <f>VLOOKUP(A1536,'ADM Details FY17'!$A$3:$Y$3515,25,FALSE)</f>
        <v>0</v>
      </c>
      <c r="U1536" s="1">
        <f>VLOOKUP(A1536,'ADM Details FY17'!$A$3:$AA$3515,27,FALSE)</f>
        <v>0</v>
      </c>
      <c r="V1536" s="1">
        <f>IFERROR(VLOOKUP(C1536,'eindex _tget pp '!$A$4:$E$615,5,FALSE),0)</f>
        <v>0</v>
      </c>
      <c r="W1536" s="31">
        <f>IFERROR(VLOOKUP(C1536,'eindex _tget pp '!$A$4:$F$615,6,FALSE),0)</f>
        <v>0.64675671850000005</v>
      </c>
      <c r="X1536" s="4">
        <f>IFERROR(VLOOKUP(B1536,'eschools 16'!$A$2:$F$25,6,FALSE),1)</f>
        <v>2</v>
      </c>
      <c r="Y1536" s="1">
        <f t="shared" si="115"/>
        <v>0</v>
      </c>
      <c r="Z1536" s="1">
        <f t="shared" si="116"/>
        <v>0</v>
      </c>
      <c r="AA1536" s="31">
        <f>IFERROR(VLOOKUP(C1536,'eindex _tget pp '!$A$4:$G$615,7,FALSE),0)</f>
        <v>0.241477309</v>
      </c>
      <c r="AB1536" s="1">
        <f>VLOOKUP(A1536,'ADM Details FY17'!$A$3:$AB$3515,28,FALSE)</f>
        <v>0</v>
      </c>
      <c r="AC1536" s="1">
        <f t="shared" si="117"/>
        <v>0</v>
      </c>
      <c r="AD1536" s="1">
        <f t="shared" si="118"/>
        <v>1</v>
      </c>
      <c r="AE1536" s="1">
        <f t="shared" si="119"/>
        <v>25</v>
      </c>
    </row>
    <row r="1537" spans="1:31" x14ac:dyDescent="0.25">
      <c r="A1537" t="str">
        <f>B1537&amp;"-"&amp;COUNTIF($B$3:B1537,B1537)</f>
        <v>417-24</v>
      </c>
      <c r="B1537">
        <v>417</v>
      </c>
      <c r="C1537" s="18">
        <f>VLOOKUP(A1537,'ADM Details FY17'!$A$3:$D$3515,4,FALSE)</f>
        <v>43612</v>
      </c>
      <c r="D1537" s="1">
        <f>VLOOKUP(A1537,'ADM Details FY17'!$A$3:$E$3515,5,FALSE)</f>
        <v>3.74</v>
      </c>
      <c r="E1537" s="1">
        <f>VLOOKUP(A1537,'ADM Details FY17'!$A$3:$F$3515,6,FALSE)</f>
        <v>0</v>
      </c>
      <c r="F1537" s="1">
        <f>VLOOKUP(A1537,'ADM Details FY17'!$A$3:$G$3515,7,FALSE)</f>
        <v>0</v>
      </c>
      <c r="G1537" s="1">
        <f>VLOOKUP(A1537,'ADM Details FY17'!$A$3:$H$3515,8,FALSE)</f>
        <v>0</v>
      </c>
      <c r="H1537" s="1">
        <f>VLOOKUP(A1537,'ADM Details FY17'!$A$3:$I$3515,9,FALSE)</f>
        <v>0</v>
      </c>
      <c r="I1537" s="1">
        <f>VLOOKUP(A1537,'ADM Details FY17'!$A$3:$J$3517,10,FALSE)</f>
        <v>0</v>
      </c>
      <c r="J1537" s="1">
        <f>VLOOKUP(A1537,'ADM Details FY17'!$A$3:$K$3515,11,FALSE)</f>
        <v>0</v>
      </c>
      <c r="K1537" s="1">
        <f>VLOOKUP(A1537,'ADM Details FY17'!$A$3:$M$3515,13,FALSE)</f>
        <v>0.76</v>
      </c>
      <c r="L1537" s="1">
        <f>VLOOKUP(A1537,'ADM Details FY17'!$A$3:$O$3515,15,FALSE)</f>
        <v>0</v>
      </c>
      <c r="M1537" s="1">
        <f>VLOOKUP(A1537,'ADM Details FY17'!$A$3:$P$3515,16,FALSE)</f>
        <v>0</v>
      </c>
      <c r="N1537" s="1">
        <f>VLOOKUP(A1537,'ADM Details FY17'!$A$3:$Q$3515,17,FALSE)</f>
        <v>0</v>
      </c>
      <c r="O1537" s="1">
        <f>VLOOKUP(A1537,'ADM Details FY17'!$A$3:$S$3515,19,FALSE)</f>
        <v>0</v>
      </c>
      <c r="P1537" s="1">
        <f>VLOOKUP(A1537,'ADM Details FY17'!$A$3:$U$3515,21,FALSE)</f>
        <v>0</v>
      </c>
      <c r="Q1537" s="1">
        <f>VLOOKUP(A1537,'ADM Details FY17'!$A$3:$V$3515,22,FALSE)</f>
        <v>0</v>
      </c>
      <c r="R1537" s="1">
        <f>VLOOKUP(A1537,'ADM Details FY17'!$A$3:$W$3515,23,FALSE)</f>
        <v>0</v>
      </c>
      <c r="S1537" s="1">
        <f>VLOOKUP(A1537,'ADM Details FY17'!$A$3:$X$3515,24,FALSE)</f>
        <v>0</v>
      </c>
      <c r="T1537" s="1">
        <f>VLOOKUP(A1537,'ADM Details FY17'!$A$3:$Y$3515,25,FALSE)</f>
        <v>0</v>
      </c>
      <c r="U1537" s="1">
        <f>VLOOKUP(A1537,'ADM Details FY17'!$A$3:$AA$3515,27,FALSE)</f>
        <v>0</v>
      </c>
      <c r="V1537" s="1">
        <f>IFERROR(VLOOKUP(C1537,'eindex _tget pp '!$A$4:$E$615,5,FALSE),0)</f>
        <v>0</v>
      </c>
      <c r="W1537" s="31">
        <f>IFERROR(VLOOKUP(C1537,'eindex _tget pp '!$A$4:$F$615,6,FALSE),0)</f>
        <v>0.45239227970000001</v>
      </c>
      <c r="X1537" s="4">
        <f>IFERROR(VLOOKUP(B1537,'eschools 16'!$A$2:$F$25,6,FALSE),1)</f>
        <v>2</v>
      </c>
      <c r="Y1537" s="1">
        <f t="shared" si="115"/>
        <v>0</v>
      </c>
      <c r="Z1537" s="1">
        <f t="shared" si="116"/>
        <v>0</v>
      </c>
      <c r="AA1537" s="31">
        <f>IFERROR(VLOOKUP(C1537,'eindex _tget pp '!$A$4:$G$615,7,FALSE),0)</f>
        <v>0.29592442099999999</v>
      </c>
      <c r="AB1537" s="1">
        <f>VLOOKUP(A1537,'ADM Details FY17'!$A$3:$AB$3515,28,FALSE)</f>
        <v>0</v>
      </c>
      <c r="AC1537" s="1">
        <f t="shared" si="117"/>
        <v>0</v>
      </c>
      <c r="AD1537" s="1">
        <f t="shared" si="118"/>
        <v>3.74</v>
      </c>
      <c r="AE1537" s="1">
        <f t="shared" si="119"/>
        <v>93.5</v>
      </c>
    </row>
    <row r="1538" spans="1:31" x14ac:dyDescent="0.25">
      <c r="A1538" t="str">
        <f>B1538&amp;"-"&amp;COUNTIF($B$3:B1538,B1538)</f>
        <v>417-25</v>
      </c>
      <c r="B1538">
        <v>417</v>
      </c>
      <c r="C1538" s="18">
        <f>VLOOKUP(A1538,'ADM Details FY17'!$A$3:$D$3515,4,FALSE)</f>
        <v>47167</v>
      </c>
      <c r="D1538" s="1">
        <f>VLOOKUP(A1538,'ADM Details FY17'!$A$3:$E$3515,5,FALSE)</f>
        <v>7.5</v>
      </c>
      <c r="E1538" s="1">
        <f>VLOOKUP(A1538,'ADM Details FY17'!$A$3:$F$3515,6,FALSE)</f>
        <v>0.52</v>
      </c>
      <c r="F1538" s="1">
        <f>VLOOKUP(A1538,'ADM Details FY17'!$A$3:$G$3515,7,FALSE)</f>
        <v>0.48</v>
      </c>
      <c r="G1538" s="1">
        <f>VLOOKUP(A1538,'ADM Details FY17'!$A$3:$H$3515,8,FALSE)</f>
        <v>0</v>
      </c>
      <c r="H1538" s="1">
        <f>VLOOKUP(A1538,'ADM Details FY17'!$A$3:$I$3515,9,FALSE)</f>
        <v>0</v>
      </c>
      <c r="I1538" s="1">
        <f>VLOOKUP(A1538,'ADM Details FY17'!$A$3:$J$3517,10,FALSE)</f>
        <v>0</v>
      </c>
      <c r="J1538" s="1">
        <f>VLOOKUP(A1538,'ADM Details FY17'!$A$3:$K$3515,11,FALSE)</f>
        <v>0</v>
      </c>
      <c r="K1538" s="1">
        <f>VLOOKUP(A1538,'ADM Details FY17'!$A$3:$M$3515,13,FALSE)</f>
        <v>4</v>
      </c>
      <c r="L1538" s="1">
        <f>VLOOKUP(A1538,'ADM Details FY17'!$A$3:$O$3515,15,FALSE)</f>
        <v>0</v>
      </c>
      <c r="M1538" s="1">
        <f>VLOOKUP(A1538,'ADM Details FY17'!$A$3:$P$3515,16,FALSE)</f>
        <v>0</v>
      </c>
      <c r="N1538" s="1">
        <f>VLOOKUP(A1538,'ADM Details FY17'!$A$3:$Q$3515,17,FALSE)</f>
        <v>0</v>
      </c>
      <c r="O1538" s="1">
        <f>VLOOKUP(A1538,'ADM Details FY17'!$A$3:$S$3515,19,FALSE)</f>
        <v>0</v>
      </c>
      <c r="P1538" s="1">
        <f>VLOOKUP(A1538,'ADM Details FY17'!$A$3:$U$3515,21,FALSE)</f>
        <v>0</v>
      </c>
      <c r="Q1538" s="1">
        <f>VLOOKUP(A1538,'ADM Details FY17'!$A$3:$V$3515,22,FALSE)</f>
        <v>0</v>
      </c>
      <c r="R1538" s="1">
        <f>VLOOKUP(A1538,'ADM Details FY17'!$A$3:$W$3515,23,FALSE)</f>
        <v>0</v>
      </c>
      <c r="S1538" s="1">
        <f>VLOOKUP(A1538,'ADM Details FY17'!$A$3:$X$3515,24,FALSE)</f>
        <v>0</v>
      </c>
      <c r="T1538" s="1">
        <f>VLOOKUP(A1538,'ADM Details FY17'!$A$3:$Y$3515,25,FALSE)</f>
        <v>0</v>
      </c>
      <c r="U1538" s="1">
        <f>VLOOKUP(A1538,'ADM Details FY17'!$A$3:$AA$3515,27,FALSE)</f>
        <v>0.5</v>
      </c>
      <c r="V1538" s="1">
        <f>IFERROR(VLOOKUP(C1538,'eindex _tget pp '!$A$4:$E$615,5,FALSE),0)</f>
        <v>0</v>
      </c>
      <c r="W1538" s="31">
        <f>IFERROR(VLOOKUP(C1538,'eindex _tget pp '!$A$4:$F$615,6,FALSE),0)</f>
        <v>0.31605706059999999</v>
      </c>
      <c r="X1538" s="4">
        <f>IFERROR(VLOOKUP(B1538,'eschools 16'!$A$2:$F$25,6,FALSE),1)</f>
        <v>2</v>
      </c>
      <c r="Y1538" s="1">
        <f t="shared" si="115"/>
        <v>0</v>
      </c>
      <c r="Z1538" s="1">
        <f t="shared" si="116"/>
        <v>0</v>
      </c>
      <c r="AA1538" s="31">
        <f>IFERROR(VLOOKUP(C1538,'eindex _tget pp '!$A$4:$G$615,7,FALSE),0)</f>
        <v>0.19304649400000001</v>
      </c>
      <c r="AB1538" s="1">
        <f>VLOOKUP(A1538,'ADM Details FY17'!$A$3:$AB$3515,28,FALSE)</f>
        <v>0</v>
      </c>
      <c r="AC1538" s="1">
        <f t="shared" si="117"/>
        <v>0</v>
      </c>
      <c r="AD1538" s="1">
        <f t="shared" si="118"/>
        <v>7.6</v>
      </c>
      <c r="AE1538" s="1">
        <f t="shared" si="119"/>
        <v>190</v>
      </c>
    </row>
    <row r="1539" spans="1:31" x14ac:dyDescent="0.25">
      <c r="A1539" t="str">
        <f>B1539&amp;"-"&amp;COUNTIF($B$3:B1539,B1539)</f>
        <v>417-26</v>
      </c>
      <c r="B1539">
        <v>417</v>
      </c>
      <c r="C1539" s="18">
        <f>VLOOKUP(A1539,'ADM Details FY17'!$A$3:$D$3515,4,FALSE)</f>
        <v>46318</v>
      </c>
      <c r="D1539" s="1">
        <f>VLOOKUP(A1539,'ADM Details FY17'!$A$3:$E$3515,5,FALSE)</f>
        <v>1</v>
      </c>
      <c r="E1539" s="1">
        <f>VLOOKUP(A1539,'ADM Details FY17'!$A$3:$F$3515,6,FALSE)</f>
        <v>0</v>
      </c>
      <c r="F1539" s="1">
        <f>VLOOKUP(A1539,'ADM Details FY17'!$A$3:$G$3515,7,FALSE)</f>
        <v>0</v>
      </c>
      <c r="G1539" s="1">
        <f>VLOOKUP(A1539,'ADM Details FY17'!$A$3:$H$3515,8,FALSE)</f>
        <v>0</v>
      </c>
      <c r="H1539" s="1">
        <f>VLOOKUP(A1539,'ADM Details FY17'!$A$3:$I$3515,9,FALSE)</f>
        <v>0</v>
      </c>
      <c r="I1539" s="1">
        <f>VLOOKUP(A1539,'ADM Details FY17'!$A$3:$J$3517,10,FALSE)</f>
        <v>0</v>
      </c>
      <c r="J1539" s="1">
        <f>VLOOKUP(A1539,'ADM Details FY17'!$A$3:$K$3515,11,FALSE)</f>
        <v>0</v>
      </c>
      <c r="K1539" s="1">
        <f>VLOOKUP(A1539,'ADM Details FY17'!$A$3:$M$3515,13,FALSE)</f>
        <v>1</v>
      </c>
      <c r="L1539" s="1">
        <f>VLOOKUP(A1539,'ADM Details FY17'!$A$3:$O$3515,15,FALSE)</f>
        <v>0</v>
      </c>
      <c r="M1539" s="1">
        <f>VLOOKUP(A1539,'ADM Details FY17'!$A$3:$P$3515,16,FALSE)</f>
        <v>0</v>
      </c>
      <c r="N1539" s="1">
        <f>VLOOKUP(A1539,'ADM Details FY17'!$A$3:$Q$3515,17,FALSE)</f>
        <v>0</v>
      </c>
      <c r="O1539" s="1">
        <f>VLOOKUP(A1539,'ADM Details FY17'!$A$3:$S$3515,19,FALSE)</f>
        <v>0</v>
      </c>
      <c r="P1539" s="1">
        <f>VLOOKUP(A1539,'ADM Details FY17'!$A$3:$U$3515,21,FALSE)</f>
        <v>0</v>
      </c>
      <c r="Q1539" s="1">
        <f>VLOOKUP(A1539,'ADM Details FY17'!$A$3:$V$3515,22,FALSE)</f>
        <v>0</v>
      </c>
      <c r="R1539" s="1">
        <f>VLOOKUP(A1539,'ADM Details FY17'!$A$3:$W$3515,23,FALSE)</f>
        <v>0</v>
      </c>
      <c r="S1539" s="1">
        <f>VLOOKUP(A1539,'ADM Details FY17'!$A$3:$X$3515,24,FALSE)</f>
        <v>0</v>
      </c>
      <c r="T1539" s="1">
        <f>VLOOKUP(A1539,'ADM Details FY17'!$A$3:$Y$3515,25,FALSE)</f>
        <v>0</v>
      </c>
      <c r="U1539" s="1">
        <f>VLOOKUP(A1539,'ADM Details FY17'!$A$3:$AA$3515,27,FALSE)</f>
        <v>0</v>
      </c>
      <c r="V1539" s="1">
        <f>IFERROR(VLOOKUP(C1539,'eindex _tget pp '!$A$4:$E$615,5,FALSE),0)</f>
        <v>721.64212575955958</v>
      </c>
      <c r="W1539" s="31">
        <f>IFERROR(VLOOKUP(C1539,'eindex _tget pp '!$A$4:$F$615,6,FALSE),0)</f>
        <v>0.94530887539999997</v>
      </c>
      <c r="X1539" s="4">
        <f>IFERROR(VLOOKUP(B1539,'eschools 16'!$A$2:$F$25,6,FALSE),1)</f>
        <v>2</v>
      </c>
      <c r="Y1539" s="1">
        <f t="shared" si="115"/>
        <v>0</v>
      </c>
      <c r="Z1539" s="1">
        <f t="shared" si="116"/>
        <v>0</v>
      </c>
      <c r="AA1539" s="31">
        <f>IFERROR(VLOOKUP(C1539,'eindex _tget pp '!$A$4:$G$615,7,FALSE),0)</f>
        <v>0.63963283199999998</v>
      </c>
      <c r="AB1539" s="1">
        <f>VLOOKUP(A1539,'ADM Details FY17'!$A$3:$AB$3515,28,FALSE)</f>
        <v>0</v>
      </c>
      <c r="AC1539" s="1">
        <f t="shared" si="117"/>
        <v>0</v>
      </c>
      <c r="AD1539" s="1">
        <f t="shared" si="118"/>
        <v>1</v>
      </c>
      <c r="AE1539" s="1">
        <f t="shared" si="119"/>
        <v>25</v>
      </c>
    </row>
    <row r="1540" spans="1:31" x14ac:dyDescent="0.25">
      <c r="A1540" t="str">
        <f>B1540&amp;"-"&amp;COUNTIF($B$3:B1540,B1540)</f>
        <v>417-27</v>
      </c>
      <c r="B1540">
        <v>417</v>
      </c>
      <c r="C1540" s="18">
        <f>VLOOKUP(A1540,'ADM Details FY17'!$A$3:$D$3515,4,FALSE)</f>
        <v>46748</v>
      </c>
      <c r="D1540" s="1">
        <f>VLOOKUP(A1540,'ADM Details FY17'!$A$3:$E$3515,5,FALSE)</f>
        <v>4</v>
      </c>
      <c r="E1540" s="1">
        <f>VLOOKUP(A1540,'ADM Details FY17'!$A$3:$F$3515,6,FALSE)</f>
        <v>0</v>
      </c>
      <c r="F1540" s="1">
        <f>VLOOKUP(A1540,'ADM Details FY17'!$A$3:$G$3515,7,FALSE)</f>
        <v>0</v>
      </c>
      <c r="G1540" s="1">
        <f>VLOOKUP(A1540,'ADM Details FY17'!$A$3:$H$3515,8,FALSE)</f>
        <v>0</v>
      </c>
      <c r="H1540" s="1">
        <f>VLOOKUP(A1540,'ADM Details FY17'!$A$3:$I$3515,9,FALSE)</f>
        <v>0</v>
      </c>
      <c r="I1540" s="1">
        <f>VLOOKUP(A1540,'ADM Details FY17'!$A$3:$J$3517,10,FALSE)</f>
        <v>0</v>
      </c>
      <c r="J1540" s="1">
        <f>VLOOKUP(A1540,'ADM Details FY17'!$A$3:$K$3515,11,FALSE)</f>
        <v>0</v>
      </c>
      <c r="K1540" s="1">
        <f>VLOOKUP(A1540,'ADM Details FY17'!$A$3:$M$3515,13,FALSE)</f>
        <v>2</v>
      </c>
      <c r="L1540" s="1">
        <f>VLOOKUP(A1540,'ADM Details FY17'!$A$3:$O$3515,15,FALSE)</f>
        <v>0</v>
      </c>
      <c r="M1540" s="1">
        <f>VLOOKUP(A1540,'ADM Details FY17'!$A$3:$P$3515,16,FALSE)</f>
        <v>0</v>
      </c>
      <c r="N1540" s="1">
        <f>VLOOKUP(A1540,'ADM Details FY17'!$A$3:$Q$3515,17,FALSE)</f>
        <v>0</v>
      </c>
      <c r="O1540" s="1">
        <f>VLOOKUP(A1540,'ADM Details FY17'!$A$3:$S$3515,19,FALSE)</f>
        <v>0</v>
      </c>
      <c r="P1540" s="1">
        <f>VLOOKUP(A1540,'ADM Details FY17'!$A$3:$U$3515,21,FALSE)</f>
        <v>0</v>
      </c>
      <c r="Q1540" s="1">
        <f>VLOOKUP(A1540,'ADM Details FY17'!$A$3:$V$3515,22,FALSE)</f>
        <v>0</v>
      </c>
      <c r="R1540" s="1">
        <f>VLOOKUP(A1540,'ADM Details FY17'!$A$3:$W$3515,23,FALSE)</f>
        <v>0</v>
      </c>
      <c r="S1540" s="1">
        <f>VLOOKUP(A1540,'ADM Details FY17'!$A$3:$X$3515,24,FALSE)</f>
        <v>0</v>
      </c>
      <c r="T1540" s="1">
        <f>VLOOKUP(A1540,'ADM Details FY17'!$A$3:$Y$3515,25,FALSE)</f>
        <v>0</v>
      </c>
      <c r="U1540" s="1">
        <f>VLOOKUP(A1540,'ADM Details FY17'!$A$3:$AA$3515,27,FALSE)</f>
        <v>0</v>
      </c>
      <c r="V1540" s="1">
        <f>IFERROR(VLOOKUP(C1540,'eindex _tget pp '!$A$4:$E$615,5,FALSE),0)</f>
        <v>0</v>
      </c>
      <c r="W1540" s="31">
        <f>IFERROR(VLOOKUP(C1540,'eindex _tget pp '!$A$4:$F$615,6,FALSE),0)</f>
        <v>0.1287707619</v>
      </c>
      <c r="X1540" s="4">
        <f>IFERROR(VLOOKUP(B1540,'eschools 16'!$A$2:$F$25,6,FALSE),1)</f>
        <v>2</v>
      </c>
      <c r="Y1540" s="1">
        <f t="shared" ref="Y1540:Y1603" si="120">ROUND(IF(X1540=2,0,(AD1540*0.25*V1540)),2)</f>
        <v>0</v>
      </c>
      <c r="Z1540" s="1">
        <f t="shared" ref="Z1540:Z1603" si="121">ROUND(IF(X1540=2,0,(K1540*272*W1540)),2)</f>
        <v>0</v>
      </c>
      <c r="AA1540" s="31">
        <f>IFERROR(VLOOKUP(C1540,'eindex _tget pp '!$A$4:$G$615,7,FALSE),0)</f>
        <v>0.225324838</v>
      </c>
      <c r="AB1540" s="1">
        <f>VLOOKUP(A1540,'ADM Details FY17'!$A$3:$AB$3515,28,FALSE)</f>
        <v>0</v>
      </c>
      <c r="AC1540" s="1">
        <f t="shared" ref="AC1540:AC1603" si="122">ROUND((AA1540*AB1540*923.6758),2)</f>
        <v>0</v>
      </c>
      <c r="AD1540" s="1">
        <f t="shared" ref="AD1540:AD1603" si="123">D1540+(U1540*0.2)</f>
        <v>4</v>
      </c>
      <c r="AE1540" s="1">
        <f t="shared" ref="AE1540:AE1603" si="124">IF(X1540=2,(AD1540*25),(AD1540*150))</f>
        <v>100</v>
      </c>
    </row>
    <row r="1541" spans="1:31" x14ac:dyDescent="0.25">
      <c r="A1541" t="str">
        <f>B1541&amp;"-"&amp;COUNTIF($B$3:B1541,B1541)</f>
        <v>417-28</v>
      </c>
      <c r="B1541">
        <v>417</v>
      </c>
      <c r="C1541" s="18">
        <f>VLOOKUP(A1541,'ADM Details FY17'!$A$3:$D$3515,4,FALSE)</f>
        <v>48462</v>
      </c>
      <c r="D1541" s="1">
        <f>VLOOKUP(A1541,'ADM Details FY17'!$A$3:$E$3515,5,FALSE)</f>
        <v>1</v>
      </c>
      <c r="E1541" s="1">
        <f>VLOOKUP(A1541,'ADM Details FY17'!$A$3:$F$3515,6,FALSE)</f>
        <v>0</v>
      </c>
      <c r="F1541" s="1">
        <f>VLOOKUP(A1541,'ADM Details FY17'!$A$3:$G$3515,7,FALSE)</f>
        <v>0</v>
      </c>
      <c r="G1541" s="1">
        <f>VLOOKUP(A1541,'ADM Details FY17'!$A$3:$H$3515,8,FALSE)</f>
        <v>0</v>
      </c>
      <c r="H1541" s="1">
        <f>VLOOKUP(A1541,'ADM Details FY17'!$A$3:$I$3515,9,FALSE)</f>
        <v>0</v>
      </c>
      <c r="I1541" s="1">
        <f>VLOOKUP(A1541,'ADM Details FY17'!$A$3:$J$3517,10,FALSE)</f>
        <v>0</v>
      </c>
      <c r="J1541" s="1">
        <f>VLOOKUP(A1541,'ADM Details FY17'!$A$3:$K$3515,11,FALSE)</f>
        <v>0</v>
      </c>
      <c r="K1541" s="1">
        <f>VLOOKUP(A1541,'ADM Details FY17'!$A$3:$M$3515,13,FALSE)</f>
        <v>0</v>
      </c>
      <c r="L1541" s="1">
        <f>VLOOKUP(A1541,'ADM Details FY17'!$A$3:$O$3515,15,FALSE)</f>
        <v>0</v>
      </c>
      <c r="M1541" s="1">
        <f>VLOOKUP(A1541,'ADM Details FY17'!$A$3:$P$3515,16,FALSE)</f>
        <v>0</v>
      </c>
      <c r="N1541" s="1">
        <f>VLOOKUP(A1541,'ADM Details FY17'!$A$3:$Q$3515,17,FALSE)</f>
        <v>0</v>
      </c>
      <c r="O1541" s="1">
        <f>VLOOKUP(A1541,'ADM Details FY17'!$A$3:$S$3515,19,FALSE)</f>
        <v>0</v>
      </c>
      <c r="P1541" s="1">
        <f>VLOOKUP(A1541,'ADM Details FY17'!$A$3:$U$3515,21,FALSE)</f>
        <v>0</v>
      </c>
      <c r="Q1541" s="1">
        <f>VLOOKUP(A1541,'ADM Details FY17'!$A$3:$V$3515,22,FALSE)</f>
        <v>0</v>
      </c>
      <c r="R1541" s="1">
        <f>VLOOKUP(A1541,'ADM Details FY17'!$A$3:$W$3515,23,FALSE)</f>
        <v>0</v>
      </c>
      <c r="S1541" s="1">
        <f>VLOOKUP(A1541,'ADM Details FY17'!$A$3:$X$3515,24,FALSE)</f>
        <v>0</v>
      </c>
      <c r="T1541" s="1">
        <f>VLOOKUP(A1541,'ADM Details FY17'!$A$3:$Y$3515,25,FALSE)</f>
        <v>0</v>
      </c>
      <c r="U1541" s="1">
        <f>VLOOKUP(A1541,'ADM Details FY17'!$A$3:$AA$3515,27,FALSE)</f>
        <v>0</v>
      </c>
      <c r="V1541" s="1">
        <f>IFERROR(VLOOKUP(C1541,'eindex _tget pp '!$A$4:$E$615,5,FALSE),0)</f>
        <v>316.7761065269313</v>
      </c>
      <c r="W1541" s="31">
        <f>IFERROR(VLOOKUP(C1541,'eindex _tget pp '!$A$4:$F$615,6,FALSE),0)</f>
        <v>0.61867805379999996</v>
      </c>
      <c r="X1541" s="4">
        <f>IFERROR(VLOOKUP(B1541,'eschools 16'!$A$2:$F$25,6,FALSE),1)</f>
        <v>2</v>
      </c>
      <c r="Y1541" s="1">
        <f t="shared" si="120"/>
        <v>0</v>
      </c>
      <c r="Z1541" s="1">
        <f t="shared" si="121"/>
        <v>0</v>
      </c>
      <c r="AA1541" s="31">
        <f>IFERROR(VLOOKUP(C1541,'eindex _tget pp '!$A$4:$G$615,7,FALSE),0)</f>
        <v>0.44961267399999999</v>
      </c>
      <c r="AB1541" s="1">
        <f>VLOOKUP(A1541,'ADM Details FY17'!$A$3:$AB$3515,28,FALSE)</f>
        <v>0</v>
      </c>
      <c r="AC1541" s="1">
        <f t="shared" si="122"/>
        <v>0</v>
      </c>
      <c r="AD1541" s="1">
        <f t="shared" si="123"/>
        <v>1</v>
      </c>
      <c r="AE1541" s="1">
        <f t="shared" si="124"/>
        <v>25</v>
      </c>
    </row>
    <row r="1542" spans="1:31" x14ac:dyDescent="0.25">
      <c r="A1542" t="str">
        <f>B1542&amp;"-"&amp;COUNTIF($B$3:B1542,B1542)</f>
        <v>417-29</v>
      </c>
      <c r="B1542">
        <v>417</v>
      </c>
      <c r="C1542" s="18">
        <f>VLOOKUP(A1542,'ADM Details FY17'!$A$3:$D$3515,4,FALSE)</f>
        <v>46862</v>
      </c>
      <c r="D1542" s="1">
        <f>VLOOKUP(A1542,'ADM Details FY17'!$A$3:$E$3515,5,FALSE)</f>
        <v>1</v>
      </c>
      <c r="E1542" s="1">
        <f>VLOOKUP(A1542,'ADM Details FY17'!$A$3:$F$3515,6,FALSE)</f>
        <v>0</v>
      </c>
      <c r="F1542" s="1">
        <f>VLOOKUP(A1542,'ADM Details FY17'!$A$3:$G$3515,7,FALSE)</f>
        <v>1</v>
      </c>
      <c r="G1542" s="1">
        <f>VLOOKUP(A1542,'ADM Details FY17'!$A$3:$H$3515,8,FALSE)</f>
        <v>0</v>
      </c>
      <c r="H1542" s="1">
        <f>VLOOKUP(A1542,'ADM Details FY17'!$A$3:$I$3515,9,FALSE)</f>
        <v>0</v>
      </c>
      <c r="I1542" s="1">
        <f>VLOOKUP(A1542,'ADM Details FY17'!$A$3:$J$3517,10,FALSE)</f>
        <v>0</v>
      </c>
      <c r="J1542" s="1">
        <f>VLOOKUP(A1542,'ADM Details FY17'!$A$3:$K$3515,11,FALSE)</f>
        <v>0</v>
      </c>
      <c r="K1542" s="1">
        <f>VLOOKUP(A1542,'ADM Details FY17'!$A$3:$M$3515,13,FALSE)</f>
        <v>0</v>
      </c>
      <c r="L1542" s="1">
        <f>VLOOKUP(A1542,'ADM Details FY17'!$A$3:$O$3515,15,FALSE)</f>
        <v>0</v>
      </c>
      <c r="M1542" s="1">
        <f>VLOOKUP(A1542,'ADM Details FY17'!$A$3:$P$3515,16,FALSE)</f>
        <v>0</v>
      </c>
      <c r="N1542" s="1">
        <f>VLOOKUP(A1542,'ADM Details FY17'!$A$3:$Q$3515,17,FALSE)</f>
        <v>0</v>
      </c>
      <c r="O1542" s="1">
        <f>VLOOKUP(A1542,'ADM Details FY17'!$A$3:$S$3515,19,FALSE)</f>
        <v>0</v>
      </c>
      <c r="P1542" s="1">
        <f>VLOOKUP(A1542,'ADM Details FY17'!$A$3:$U$3515,21,FALSE)</f>
        <v>0</v>
      </c>
      <c r="Q1542" s="1">
        <f>VLOOKUP(A1542,'ADM Details FY17'!$A$3:$V$3515,22,FALSE)</f>
        <v>0</v>
      </c>
      <c r="R1542" s="1">
        <f>VLOOKUP(A1542,'ADM Details FY17'!$A$3:$W$3515,23,FALSE)</f>
        <v>0</v>
      </c>
      <c r="S1542" s="1">
        <f>VLOOKUP(A1542,'ADM Details FY17'!$A$3:$X$3515,24,FALSE)</f>
        <v>0</v>
      </c>
      <c r="T1542" s="1">
        <f>VLOOKUP(A1542,'ADM Details FY17'!$A$3:$Y$3515,25,FALSE)</f>
        <v>0</v>
      </c>
      <c r="U1542" s="1">
        <f>VLOOKUP(A1542,'ADM Details FY17'!$A$3:$AA$3515,27,FALSE)</f>
        <v>0</v>
      </c>
      <c r="V1542" s="1">
        <f>IFERROR(VLOOKUP(C1542,'eindex _tget pp '!$A$4:$E$615,5,FALSE),0)</f>
        <v>137.4967237006052</v>
      </c>
      <c r="W1542" s="31">
        <f>IFERROR(VLOOKUP(C1542,'eindex _tget pp '!$A$4:$F$615,6,FALSE),0)</f>
        <v>0.16523741829999999</v>
      </c>
      <c r="X1542" s="4">
        <f>IFERROR(VLOOKUP(B1542,'eschools 16'!$A$2:$F$25,6,FALSE),1)</f>
        <v>2</v>
      </c>
      <c r="Y1542" s="1">
        <f t="shared" si="120"/>
        <v>0</v>
      </c>
      <c r="Z1542" s="1">
        <f t="shared" si="121"/>
        <v>0</v>
      </c>
      <c r="AA1542" s="31">
        <f>IFERROR(VLOOKUP(C1542,'eindex _tget pp '!$A$4:$G$615,7,FALSE),0)</f>
        <v>0.33769860099999999</v>
      </c>
      <c r="AB1542" s="1">
        <f>VLOOKUP(A1542,'ADM Details FY17'!$A$3:$AB$3515,28,FALSE)</f>
        <v>0</v>
      </c>
      <c r="AC1542" s="1">
        <f t="shared" si="122"/>
        <v>0</v>
      </c>
      <c r="AD1542" s="1">
        <f t="shared" si="123"/>
        <v>1</v>
      </c>
      <c r="AE1542" s="1">
        <f t="shared" si="124"/>
        <v>25</v>
      </c>
    </row>
    <row r="1543" spans="1:31" x14ac:dyDescent="0.25">
      <c r="A1543" t="str">
        <f>B1543&amp;"-"&amp;COUNTIF($B$3:B1543,B1543)</f>
        <v>417-30</v>
      </c>
      <c r="B1543">
        <v>417</v>
      </c>
      <c r="C1543" s="18">
        <f>VLOOKUP(A1543,'ADM Details FY17'!$A$3:$D$3515,4,FALSE)</f>
        <v>48306</v>
      </c>
      <c r="D1543" s="1">
        <f>VLOOKUP(A1543,'ADM Details FY17'!$A$3:$E$3515,5,FALSE)</f>
        <v>5.68</v>
      </c>
      <c r="E1543" s="1">
        <f>VLOOKUP(A1543,'ADM Details FY17'!$A$3:$F$3515,6,FALSE)</f>
        <v>0</v>
      </c>
      <c r="F1543" s="1">
        <f>VLOOKUP(A1543,'ADM Details FY17'!$A$3:$G$3515,7,FALSE)</f>
        <v>1</v>
      </c>
      <c r="G1543" s="1">
        <f>VLOOKUP(A1543,'ADM Details FY17'!$A$3:$H$3515,8,FALSE)</f>
        <v>0</v>
      </c>
      <c r="H1543" s="1">
        <f>VLOOKUP(A1543,'ADM Details FY17'!$A$3:$I$3515,9,FALSE)</f>
        <v>0</v>
      </c>
      <c r="I1543" s="1">
        <f>VLOOKUP(A1543,'ADM Details FY17'!$A$3:$J$3517,10,FALSE)</f>
        <v>0</v>
      </c>
      <c r="J1543" s="1">
        <f>VLOOKUP(A1543,'ADM Details FY17'!$A$3:$K$3515,11,FALSE)</f>
        <v>0</v>
      </c>
      <c r="K1543" s="1">
        <f>VLOOKUP(A1543,'ADM Details FY17'!$A$3:$M$3515,13,FALSE)</f>
        <v>3.1</v>
      </c>
      <c r="L1543" s="1">
        <f>VLOOKUP(A1543,'ADM Details FY17'!$A$3:$O$3515,15,FALSE)</f>
        <v>0</v>
      </c>
      <c r="M1543" s="1">
        <f>VLOOKUP(A1543,'ADM Details FY17'!$A$3:$P$3515,16,FALSE)</f>
        <v>0</v>
      </c>
      <c r="N1543" s="1">
        <f>VLOOKUP(A1543,'ADM Details FY17'!$A$3:$Q$3515,17,FALSE)</f>
        <v>0</v>
      </c>
      <c r="O1543" s="1">
        <f>VLOOKUP(A1543,'ADM Details FY17'!$A$3:$S$3515,19,FALSE)</f>
        <v>0</v>
      </c>
      <c r="P1543" s="1">
        <f>VLOOKUP(A1543,'ADM Details FY17'!$A$3:$U$3515,21,FALSE)</f>
        <v>0</v>
      </c>
      <c r="Q1543" s="1">
        <f>VLOOKUP(A1543,'ADM Details FY17'!$A$3:$V$3515,22,FALSE)</f>
        <v>0</v>
      </c>
      <c r="R1543" s="1">
        <f>VLOOKUP(A1543,'ADM Details FY17'!$A$3:$W$3515,23,FALSE)</f>
        <v>0</v>
      </c>
      <c r="S1543" s="1">
        <f>VLOOKUP(A1543,'ADM Details FY17'!$A$3:$X$3515,24,FALSE)</f>
        <v>0</v>
      </c>
      <c r="T1543" s="1">
        <f>VLOOKUP(A1543,'ADM Details FY17'!$A$3:$Y$3515,25,FALSE)</f>
        <v>0</v>
      </c>
      <c r="U1543" s="1">
        <f>VLOOKUP(A1543,'ADM Details FY17'!$A$3:$AA$3515,27,FALSE)</f>
        <v>0</v>
      </c>
      <c r="V1543" s="1">
        <f>IFERROR(VLOOKUP(C1543,'eindex _tget pp '!$A$4:$E$615,5,FALSE),0)</f>
        <v>0</v>
      </c>
      <c r="W1543" s="31">
        <f>IFERROR(VLOOKUP(C1543,'eindex _tget pp '!$A$4:$F$615,6,FALSE),0)</f>
        <v>0.59733024670000001</v>
      </c>
      <c r="X1543" s="4">
        <f>IFERROR(VLOOKUP(B1543,'eschools 16'!$A$2:$F$25,6,FALSE),1)</f>
        <v>2</v>
      </c>
      <c r="Y1543" s="1">
        <f t="shared" si="120"/>
        <v>0</v>
      </c>
      <c r="Z1543" s="1">
        <f t="shared" si="121"/>
        <v>0</v>
      </c>
      <c r="AA1543" s="31">
        <f>IFERROR(VLOOKUP(C1543,'eindex _tget pp '!$A$4:$G$615,7,FALSE),0)</f>
        <v>0.34628678499999999</v>
      </c>
      <c r="AB1543" s="1">
        <f>VLOOKUP(A1543,'ADM Details FY17'!$A$3:$AB$3515,28,FALSE)</f>
        <v>0</v>
      </c>
      <c r="AC1543" s="1">
        <f t="shared" si="122"/>
        <v>0</v>
      </c>
      <c r="AD1543" s="1">
        <f t="shared" si="123"/>
        <v>5.68</v>
      </c>
      <c r="AE1543" s="1">
        <f t="shared" si="124"/>
        <v>142</v>
      </c>
    </row>
    <row r="1544" spans="1:31" x14ac:dyDescent="0.25">
      <c r="A1544" t="str">
        <f>B1544&amp;"-"&amp;COUNTIF($B$3:B1544,B1544)</f>
        <v>417-31</v>
      </c>
      <c r="B1544">
        <v>417</v>
      </c>
      <c r="C1544" s="18">
        <f>VLOOKUP(A1544,'ADM Details FY17'!$A$3:$D$3515,4,FALSE)</f>
        <v>43638</v>
      </c>
      <c r="D1544" s="1">
        <f>VLOOKUP(A1544,'ADM Details FY17'!$A$3:$E$3515,5,FALSE)</f>
        <v>1.62</v>
      </c>
      <c r="E1544" s="1">
        <f>VLOOKUP(A1544,'ADM Details FY17'!$A$3:$F$3515,6,FALSE)</f>
        <v>0</v>
      </c>
      <c r="F1544" s="1">
        <f>VLOOKUP(A1544,'ADM Details FY17'!$A$3:$G$3515,7,FALSE)</f>
        <v>0</v>
      </c>
      <c r="G1544" s="1">
        <f>VLOOKUP(A1544,'ADM Details FY17'!$A$3:$H$3515,8,FALSE)</f>
        <v>0</v>
      </c>
      <c r="H1544" s="1">
        <f>VLOOKUP(A1544,'ADM Details FY17'!$A$3:$I$3515,9,FALSE)</f>
        <v>0</v>
      </c>
      <c r="I1544" s="1">
        <f>VLOOKUP(A1544,'ADM Details FY17'!$A$3:$J$3517,10,FALSE)</f>
        <v>0</v>
      </c>
      <c r="J1544" s="1">
        <f>VLOOKUP(A1544,'ADM Details FY17'!$A$3:$K$3515,11,FALSE)</f>
        <v>0</v>
      </c>
      <c r="K1544" s="1">
        <f>VLOOKUP(A1544,'ADM Details FY17'!$A$3:$M$3515,13,FALSE)</f>
        <v>0.62</v>
      </c>
      <c r="L1544" s="1">
        <f>VLOOKUP(A1544,'ADM Details FY17'!$A$3:$O$3515,15,FALSE)</f>
        <v>0</v>
      </c>
      <c r="M1544" s="1">
        <f>VLOOKUP(A1544,'ADM Details FY17'!$A$3:$P$3515,16,FALSE)</f>
        <v>0</v>
      </c>
      <c r="N1544" s="1">
        <f>VLOOKUP(A1544,'ADM Details FY17'!$A$3:$Q$3515,17,FALSE)</f>
        <v>0</v>
      </c>
      <c r="O1544" s="1">
        <f>VLOOKUP(A1544,'ADM Details FY17'!$A$3:$S$3515,19,FALSE)</f>
        <v>0</v>
      </c>
      <c r="P1544" s="1">
        <f>VLOOKUP(A1544,'ADM Details FY17'!$A$3:$U$3515,21,FALSE)</f>
        <v>0</v>
      </c>
      <c r="Q1544" s="1">
        <f>VLOOKUP(A1544,'ADM Details FY17'!$A$3:$V$3515,22,FALSE)</f>
        <v>0</v>
      </c>
      <c r="R1544" s="1">
        <f>VLOOKUP(A1544,'ADM Details FY17'!$A$3:$W$3515,23,FALSE)</f>
        <v>0</v>
      </c>
      <c r="S1544" s="1">
        <f>VLOOKUP(A1544,'ADM Details FY17'!$A$3:$X$3515,24,FALSE)</f>
        <v>0</v>
      </c>
      <c r="T1544" s="1">
        <f>VLOOKUP(A1544,'ADM Details FY17'!$A$3:$Y$3515,25,FALSE)</f>
        <v>0</v>
      </c>
      <c r="U1544" s="1">
        <f>VLOOKUP(A1544,'ADM Details FY17'!$A$3:$AA$3515,27,FALSE)</f>
        <v>0</v>
      </c>
      <c r="V1544" s="1">
        <f>IFERROR(VLOOKUP(C1544,'eindex _tget pp '!$A$4:$E$615,5,FALSE),0)</f>
        <v>0</v>
      </c>
      <c r="W1544" s="31">
        <f>IFERROR(VLOOKUP(C1544,'eindex _tget pp '!$A$4:$F$615,6,FALSE),0)</f>
        <v>0.87628858320000003</v>
      </c>
      <c r="X1544" s="4">
        <f>IFERROR(VLOOKUP(B1544,'eschools 16'!$A$2:$F$25,6,FALSE),1)</f>
        <v>2</v>
      </c>
      <c r="Y1544" s="1">
        <f t="shared" si="120"/>
        <v>0</v>
      </c>
      <c r="Z1544" s="1">
        <f t="shared" si="121"/>
        <v>0</v>
      </c>
      <c r="AA1544" s="31">
        <f>IFERROR(VLOOKUP(C1544,'eindex _tget pp '!$A$4:$G$615,7,FALSE),0)</f>
        <v>0.31808153900000002</v>
      </c>
      <c r="AB1544" s="1">
        <f>VLOOKUP(A1544,'ADM Details FY17'!$A$3:$AB$3515,28,FALSE)</f>
        <v>0</v>
      </c>
      <c r="AC1544" s="1">
        <f t="shared" si="122"/>
        <v>0</v>
      </c>
      <c r="AD1544" s="1">
        <f t="shared" si="123"/>
        <v>1.62</v>
      </c>
      <c r="AE1544" s="1">
        <f t="shared" si="124"/>
        <v>40.5</v>
      </c>
    </row>
    <row r="1545" spans="1:31" x14ac:dyDescent="0.25">
      <c r="A1545" t="str">
        <f>B1545&amp;"-"&amp;COUNTIF($B$3:B1545,B1545)</f>
        <v>417-32</v>
      </c>
      <c r="B1545">
        <v>417</v>
      </c>
      <c r="C1545" s="18">
        <f>VLOOKUP(A1545,'ADM Details FY17'!$A$3:$D$3515,4,FALSE)</f>
        <v>43646</v>
      </c>
      <c r="D1545" s="1">
        <f>VLOOKUP(A1545,'ADM Details FY17'!$A$3:$E$3515,5,FALSE)</f>
        <v>2</v>
      </c>
      <c r="E1545" s="1">
        <f>VLOOKUP(A1545,'ADM Details FY17'!$A$3:$F$3515,6,FALSE)</f>
        <v>0</v>
      </c>
      <c r="F1545" s="1">
        <f>VLOOKUP(A1545,'ADM Details FY17'!$A$3:$G$3515,7,FALSE)</f>
        <v>0</v>
      </c>
      <c r="G1545" s="1">
        <f>VLOOKUP(A1545,'ADM Details FY17'!$A$3:$H$3515,8,FALSE)</f>
        <v>0</v>
      </c>
      <c r="H1545" s="1">
        <f>VLOOKUP(A1545,'ADM Details FY17'!$A$3:$I$3515,9,FALSE)</f>
        <v>0</v>
      </c>
      <c r="I1545" s="1">
        <f>VLOOKUP(A1545,'ADM Details FY17'!$A$3:$J$3517,10,FALSE)</f>
        <v>0</v>
      </c>
      <c r="J1545" s="1">
        <f>VLOOKUP(A1545,'ADM Details FY17'!$A$3:$K$3515,11,FALSE)</f>
        <v>0</v>
      </c>
      <c r="K1545" s="1">
        <f>VLOOKUP(A1545,'ADM Details FY17'!$A$3:$M$3515,13,FALSE)</f>
        <v>0</v>
      </c>
      <c r="L1545" s="1">
        <f>VLOOKUP(A1545,'ADM Details FY17'!$A$3:$O$3515,15,FALSE)</f>
        <v>0</v>
      </c>
      <c r="M1545" s="1">
        <f>VLOOKUP(A1545,'ADM Details FY17'!$A$3:$P$3515,16,FALSE)</f>
        <v>0</v>
      </c>
      <c r="N1545" s="1">
        <f>VLOOKUP(A1545,'ADM Details FY17'!$A$3:$Q$3515,17,FALSE)</f>
        <v>0</v>
      </c>
      <c r="O1545" s="1">
        <f>VLOOKUP(A1545,'ADM Details FY17'!$A$3:$S$3515,19,FALSE)</f>
        <v>0</v>
      </c>
      <c r="P1545" s="1">
        <f>VLOOKUP(A1545,'ADM Details FY17'!$A$3:$U$3515,21,FALSE)</f>
        <v>0</v>
      </c>
      <c r="Q1545" s="1">
        <f>VLOOKUP(A1545,'ADM Details FY17'!$A$3:$V$3515,22,FALSE)</f>
        <v>0</v>
      </c>
      <c r="R1545" s="1">
        <f>VLOOKUP(A1545,'ADM Details FY17'!$A$3:$W$3515,23,FALSE)</f>
        <v>0</v>
      </c>
      <c r="S1545" s="1">
        <f>VLOOKUP(A1545,'ADM Details FY17'!$A$3:$X$3515,24,FALSE)</f>
        <v>0</v>
      </c>
      <c r="T1545" s="1">
        <f>VLOOKUP(A1545,'ADM Details FY17'!$A$3:$Y$3515,25,FALSE)</f>
        <v>0</v>
      </c>
      <c r="U1545" s="1">
        <f>VLOOKUP(A1545,'ADM Details FY17'!$A$3:$AA$3515,27,FALSE)</f>
        <v>0</v>
      </c>
      <c r="V1545" s="1">
        <f>IFERROR(VLOOKUP(C1545,'eindex _tget pp '!$A$4:$E$615,5,FALSE),0)</f>
        <v>0</v>
      </c>
      <c r="W1545" s="31">
        <f>IFERROR(VLOOKUP(C1545,'eindex _tget pp '!$A$4:$F$615,6,FALSE),0)</f>
        <v>4.9482196800000003E-2</v>
      </c>
      <c r="X1545" s="4">
        <f>IFERROR(VLOOKUP(B1545,'eschools 16'!$A$2:$F$25,6,FALSE),1)</f>
        <v>2</v>
      </c>
      <c r="Y1545" s="1">
        <f t="shared" si="120"/>
        <v>0</v>
      </c>
      <c r="Z1545" s="1">
        <f t="shared" si="121"/>
        <v>0</v>
      </c>
      <c r="AA1545" s="31">
        <f>IFERROR(VLOOKUP(C1545,'eindex _tget pp '!$A$4:$G$615,7,FALSE),0)</f>
        <v>6.4183744000000001E-2</v>
      </c>
      <c r="AB1545" s="1">
        <f>VLOOKUP(A1545,'ADM Details FY17'!$A$3:$AB$3515,28,FALSE)</f>
        <v>0</v>
      </c>
      <c r="AC1545" s="1">
        <f t="shared" si="122"/>
        <v>0</v>
      </c>
      <c r="AD1545" s="1">
        <f t="shared" si="123"/>
        <v>2</v>
      </c>
      <c r="AE1545" s="1">
        <f t="shared" si="124"/>
        <v>50</v>
      </c>
    </row>
    <row r="1546" spans="1:31" x14ac:dyDescent="0.25">
      <c r="A1546" t="str">
        <f>B1546&amp;"-"&amp;COUNTIF($B$3:B1546,B1546)</f>
        <v>417-33</v>
      </c>
      <c r="B1546">
        <v>417</v>
      </c>
      <c r="C1546" s="18">
        <f>VLOOKUP(A1546,'ADM Details FY17'!$A$3:$D$3515,4,FALSE)</f>
        <v>45237</v>
      </c>
      <c r="D1546" s="1">
        <f>VLOOKUP(A1546,'ADM Details FY17'!$A$3:$E$3515,5,FALSE)</f>
        <v>0.63</v>
      </c>
      <c r="E1546" s="1">
        <f>VLOOKUP(A1546,'ADM Details FY17'!$A$3:$F$3515,6,FALSE)</f>
        <v>0</v>
      </c>
      <c r="F1546" s="1">
        <f>VLOOKUP(A1546,'ADM Details FY17'!$A$3:$G$3515,7,FALSE)</f>
        <v>0</v>
      </c>
      <c r="G1546" s="1">
        <f>VLOOKUP(A1546,'ADM Details FY17'!$A$3:$H$3515,8,FALSE)</f>
        <v>0</v>
      </c>
      <c r="H1546" s="1">
        <f>VLOOKUP(A1546,'ADM Details FY17'!$A$3:$I$3515,9,FALSE)</f>
        <v>0</v>
      </c>
      <c r="I1546" s="1">
        <f>VLOOKUP(A1546,'ADM Details FY17'!$A$3:$J$3517,10,FALSE)</f>
        <v>0</v>
      </c>
      <c r="J1546" s="1">
        <f>VLOOKUP(A1546,'ADM Details FY17'!$A$3:$K$3515,11,FALSE)</f>
        <v>0</v>
      </c>
      <c r="K1546" s="1">
        <f>VLOOKUP(A1546,'ADM Details FY17'!$A$3:$M$3515,13,FALSE)</f>
        <v>0.49</v>
      </c>
      <c r="L1546" s="1">
        <f>VLOOKUP(A1546,'ADM Details FY17'!$A$3:$O$3515,15,FALSE)</f>
        <v>0</v>
      </c>
      <c r="M1546" s="1">
        <f>VLOOKUP(A1546,'ADM Details FY17'!$A$3:$P$3515,16,FALSE)</f>
        <v>0</v>
      </c>
      <c r="N1546" s="1">
        <f>VLOOKUP(A1546,'ADM Details FY17'!$A$3:$Q$3515,17,FALSE)</f>
        <v>0</v>
      </c>
      <c r="O1546" s="1">
        <f>VLOOKUP(A1546,'ADM Details FY17'!$A$3:$S$3515,19,FALSE)</f>
        <v>0</v>
      </c>
      <c r="P1546" s="1">
        <f>VLOOKUP(A1546,'ADM Details FY17'!$A$3:$U$3515,21,FALSE)</f>
        <v>0</v>
      </c>
      <c r="Q1546" s="1">
        <f>VLOOKUP(A1546,'ADM Details FY17'!$A$3:$V$3515,22,FALSE)</f>
        <v>0</v>
      </c>
      <c r="R1546" s="1">
        <f>VLOOKUP(A1546,'ADM Details FY17'!$A$3:$W$3515,23,FALSE)</f>
        <v>0</v>
      </c>
      <c r="S1546" s="1">
        <f>VLOOKUP(A1546,'ADM Details FY17'!$A$3:$X$3515,24,FALSE)</f>
        <v>0</v>
      </c>
      <c r="T1546" s="1">
        <f>VLOOKUP(A1546,'ADM Details FY17'!$A$3:$Y$3515,25,FALSE)</f>
        <v>0</v>
      </c>
      <c r="U1546" s="1">
        <f>VLOOKUP(A1546,'ADM Details FY17'!$A$3:$AA$3515,27,FALSE)</f>
        <v>0</v>
      </c>
      <c r="V1546" s="1">
        <f>IFERROR(VLOOKUP(C1546,'eindex _tget pp '!$A$4:$E$615,5,FALSE),0)</f>
        <v>546.93601174146818</v>
      </c>
      <c r="W1546" s="31">
        <f>IFERROR(VLOOKUP(C1546,'eindex _tget pp '!$A$4:$F$615,6,FALSE),0)</f>
        <v>1.4440610303000001</v>
      </c>
      <c r="X1546" s="4">
        <f>IFERROR(VLOOKUP(B1546,'eschools 16'!$A$2:$F$25,6,FALSE),1)</f>
        <v>2</v>
      </c>
      <c r="Y1546" s="1">
        <f t="shared" si="120"/>
        <v>0</v>
      </c>
      <c r="Z1546" s="1">
        <f t="shared" si="121"/>
        <v>0</v>
      </c>
      <c r="AA1546" s="31">
        <f>IFERROR(VLOOKUP(C1546,'eindex _tget pp '!$A$4:$G$615,7,FALSE),0)</f>
        <v>0.65545722799999995</v>
      </c>
      <c r="AB1546" s="1">
        <f>VLOOKUP(A1546,'ADM Details FY17'!$A$3:$AB$3515,28,FALSE)</f>
        <v>0</v>
      </c>
      <c r="AC1546" s="1">
        <f t="shared" si="122"/>
        <v>0</v>
      </c>
      <c r="AD1546" s="1">
        <f t="shared" si="123"/>
        <v>0.63</v>
      </c>
      <c r="AE1546" s="1">
        <f t="shared" si="124"/>
        <v>15.75</v>
      </c>
    </row>
    <row r="1547" spans="1:31" x14ac:dyDescent="0.25">
      <c r="A1547" t="str">
        <f>B1547&amp;"-"&amp;COUNTIF($B$3:B1547,B1547)</f>
        <v>417-34</v>
      </c>
      <c r="B1547">
        <v>417</v>
      </c>
      <c r="C1547" s="18">
        <f>VLOOKUP(A1547,'ADM Details FY17'!$A$3:$D$3515,4,FALSE)</f>
        <v>50112</v>
      </c>
      <c r="D1547" s="1">
        <f>VLOOKUP(A1547,'ADM Details FY17'!$A$3:$E$3515,5,FALSE)</f>
        <v>6.82</v>
      </c>
      <c r="E1547" s="1">
        <f>VLOOKUP(A1547,'ADM Details FY17'!$A$3:$F$3515,6,FALSE)</f>
        <v>0</v>
      </c>
      <c r="F1547" s="1">
        <f>VLOOKUP(A1547,'ADM Details FY17'!$A$3:$G$3515,7,FALSE)</f>
        <v>0</v>
      </c>
      <c r="G1547" s="1">
        <f>VLOOKUP(A1547,'ADM Details FY17'!$A$3:$H$3515,8,FALSE)</f>
        <v>0</v>
      </c>
      <c r="H1547" s="1">
        <f>VLOOKUP(A1547,'ADM Details FY17'!$A$3:$I$3515,9,FALSE)</f>
        <v>0</v>
      </c>
      <c r="I1547" s="1">
        <f>VLOOKUP(A1547,'ADM Details FY17'!$A$3:$J$3517,10,FALSE)</f>
        <v>0</v>
      </c>
      <c r="J1547" s="1">
        <f>VLOOKUP(A1547,'ADM Details FY17'!$A$3:$K$3515,11,FALSE)</f>
        <v>0</v>
      </c>
      <c r="K1547" s="1">
        <f>VLOOKUP(A1547,'ADM Details FY17'!$A$3:$M$3515,13,FALSE)</f>
        <v>4.53</v>
      </c>
      <c r="L1547" s="1">
        <f>VLOOKUP(A1547,'ADM Details FY17'!$A$3:$O$3515,15,FALSE)</f>
        <v>0</v>
      </c>
      <c r="M1547" s="1">
        <f>VLOOKUP(A1547,'ADM Details FY17'!$A$3:$P$3515,16,FALSE)</f>
        <v>0</v>
      </c>
      <c r="N1547" s="1">
        <f>VLOOKUP(A1547,'ADM Details FY17'!$A$3:$Q$3515,17,FALSE)</f>
        <v>0</v>
      </c>
      <c r="O1547" s="1">
        <f>VLOOKUP(A1547,'ADM Details FY17'!$A$3:$S$3515,19,FALSE)</f>
        <v>0</v>
      </c>
      <c r="P1547" s="1">
        <f>VLOOKUP(A1547,'ADM Details FY17'!$A$3:$U$3515,21,FALSE)</f>
        <v>0</v>
      </c>
      <c r="Q1547" s="1">
        <f>VLOOKUP(A1547,'ADM Details FY17'!$A$3:$V$3515,22,FALSE)</f>
        <v>0</v>
      </c>
      <c r="R1547" s="1">
        <f>VLOOKUP(A1547,'ADM Details FY17'!$A$3:$W$3515,23,FALSE)</f>
        <v>0</v>
      </c>
      <c r="S1547" s="1">
        <f>VLOOKUP(A1547,'ADM Details FY17'!$A$3:$X$3515,24,FALSE)</f>
        <v>0</v>
      </c>
      <c r="T1547" s="1">
        <f>VLOOKUP(A1547,'ADM Details FY17'!$A$3:$Y$3515,25,FALSE)</f>
        <v>0</v>
      </c>
      <c r="U1547" s="1">
        <f>VLOOKUP(A1547,'ADM Details FY17'!$A$3:$AA$3515,27,FALSE)</f>
        <v>0</v>
      </c>
      <c r="V1547" s="1">
        <f>IFERROR(VLOOKUP(C1547,'eindex _tget pp '!$A$4:$E$615,5,FALSE),0)</f>
        <v>322.96384866176356</v>
      </c>
      <c r="W1547" s="31">
        <f>IFERROR(VLOOKUP(C1547,'eindex _tget pp '!$A$4:$F$615,6,FALSE),0)</f>
        <v>0.85876203029999998</v>
      </c>
      <c r="X1547" s="4">
        <f>IFERROR(VLOOKUP(B1547,'eschools 16'!$A$2:$F$25,6,FALSE),1)</f>
        <v>2</v>
      </c>
      <c r="Y1547" s="1">
        <f t="shared" si="120"/>
        <v>0</v>
      </c>
      <c r="Z1547" s="1">
        <f t="shared" si="121"/>
        <v>0</v>
      </c>
      <c r="AA1547" s="31">
        <f>IFERROR(VLOOKUP(C1547,'eindex _tget pp '!$A$4:$G$615,7,FALSE),0)</f>
        <v>0.53753136999999995</v>
      </c>
      <c r="AB1547" s="1">
        <f>VLOOKUP(A1547,'ADM Details FY17'!$A$3:$AB$3515,28,FALSE)</f>
        <v>0</v>
      </c>
      <c r="AC1547" s="1">
        <f t="shared" si="122"/>
        <v>0</v>
      </c>
      <c r="AD1547" s="1">
        <f t="shared" si="123"/>
        <v>6.82</v>
      </c>
      <c r="AE1547" s="1">
        <f t="shared" si="124"/>
        <v>170.5</v>
      </c>
    </row>
    <row r="1548" spans="1:31" x14ac:dyDescent="0.25">
      <c r="A1548" t="str">
        <f>B1548&amp;"-"&amp;COUNTIF($B$3:B1548,B1548)</f>
        <v>417-35</v>
      </c>
      <c r="B1548">
        <v>417</v>
      </c>
      <c r="C1548" s="18">
        <f>VLOOKUP(A1548,'ADM Details FY17'!$A$3:$D$3515,4,FALSE)</f>
        <v>50120</v>
      </c>
      <c r="D1548" s="1">
        <f>VLOOKUP(A1548,'ADM Details FY17'!$A$3:$E$3515,5,FALSE)</f>
        <v>4.51</v>
      </c>
      <c r="E1548" s="1">
        <f>VLOOKUP(A1548,'ADM Details FY17'!$A$3:$F$3515,6,FALSE)</f>
        <v>0</v>
      </c>
      <c r="F1548" s="1">
        <f>VLOOKUP(A1548,'ADM Details FY17'!$A$3:$G$3515,7,FALSE)</f>
        <v>0</v>
      </c>
      <c r="G1548" s="1">
        <f>VLOOKUP(A1548,'ADM Details FY17'!$A$3:$H$3515,8,FALSE)</f>
        <v>0</v>
      </c>
      <c r="H1548" s="1">
        <f>VLOOKUP(A1548,'ADM Details FY17'!$A$3:$I$3515,9,FALSE)</f>
        <v>0</v>
      </c>
      <c r="I1548" s="1">
        <f>VLOOKUP(A1548,'ADM Details FY17'!$A$3:$J$3517,10,FALSE)</f>
        <v>0</v>
      </c>
      <c r="J1548" s="1">
        <f>VLOOKUP(A1548,'ADM Details FY17'!$A$3:$K$3515,11,FALSE)</f>
        <v>0</v>
      </c>
      <c r="K1548" s="1">
        <f>VLOOKUP(A1548,'ADM Details FY17'!$A$3:$M$3515,13,FALSE)</f>
        <v>1.51</v>
      </c>
      <c r="L1548" s="1">
        <f>VLOOKUP(A1548,'ADM Details FY17'!$A$3:$O$3515,15,FALSE)</f>
        <v>0</v>
      </c>
      <c r="M1548" s="1">
        <f>VLOOKUP(A1548,'ADM Details FY17'!$A$3:$P$3515,16,FALSE)</f>
        <v>0</v>
      </c>
      <c r="N1548" s="1">
        <f>VLOOKUP(A1548,'ADM Details FY17'!$A$3:$Q$3515,17,FALSE)</f>
        <v>0</v>
      </c>
      <c r="O1548" s="1">
        <f>VLOOKUP(A1548,'ADM Details FY17'!$A$3:$S$3515,19,FALSE)</f>
        <v>0</v>
      </c>
      <c r="P1548" s="1">
        <f>VLOOKUP(A1548,'ADM Details FY17'!$A$3:$U$3515,21,FALSE)</f>
        <v>0</v>
      </c>
      <c r="Q1548" s="1">
        <f>VLOOKUP(A1548,'ADM Details FY17'!$A$3:$V$3515,22,FALSE)</f>
        <v>0</v>
      </c>
      <c r="R1548" s="1">
        <f>VLOOKUP(A1548,'ADM Details FY17'!$A$3:$W$3515,23,FALSE)</f>
        <v>0</v>
      </c>
      <c r="S1548" s="1">
        <f>VLOOKUP(A1548,'ADM Details FY17'!$A$3:$X$3515,24,FALSE)</f>
        <v>0</v>
      </c>
      <c r="T1548" s="1">
        <f>VLOOKUP(A1548,'ADM Details FY17'!$A$3:$Y$3515,25,FALSE)</f>
        <v>0</v>
      </c>
      <c r="U1548" s="1">
        <f>VLOOKUP(A1548,'ADM Details FY17'!$A$3:$AA$3515,27,FALSE)</f>
        <v>0</v>
      </c>
      <c r="V1548" s="1">
        <f>IFERROR(VLOOKUP(C1548,'eindex _tget pp '!$A$4:$E$615,5,FALSE),0)</f>
        <v>318.53151699353521</v>
      </c>
      <c r="W1548" s="31">
        <f>IFERROR(VLOOKUP(C1548,'eindex _tget pp '!$A$4:$F$615,6,FALSE),0)</f>
        <v>1.1645896113</v>
      </c>
      <c r="X1548" s="4">
        <f>IFERROR(VLOOKUP(B1548,'eschools 16'!$A$2:$F$25,6,FALSE),1)</f>
        <v>2</v>
      </c>
      <c r="Y1548" s="1">
        <f t="shared" si="120"/>
        <v>0</v>
      </c>
      <c r="Z1548" s="1">
        <f t="shared" si="121"/>
        <v>0</v>
      </c>
      <c r="AA1548" s="31">
        <f>IFERROR(VLOOKUP(C1548,'eindex _tget pp '!$A$4:$G$615,7,FALSE),0)</f>
        <v>0.56085530800000005</v>
      </c>
      <c r="AB1548" s="1">
        <f>VLOOKUP(A1548,'ADM Details FY17'!$A$3:$AB$3515,28,FALSE)</f>
        <v>0</v>
      </c>
      <c r="AC1548" s="1">
        <f t="shared" si="122"/>
        <v>0</v>
      </c>
      <c r="AD1548" s="1">
        <f t="shared" si="123"/>
        <v>4.51</v>
      </c>
      <c r="AE1548" s="1">
        <f t="shared" si="124"/>
        <v>112.75</v>
      </c>
    </row>
    <row r="1549" spans="1:31" x14ac:dyDescent="0.25">
      <c r="A1549" t="str">
        <f>B1549&amp;"-"&amp;COUNTIF($B$3:B1549,B1549)</f>
        <v>417-36</v>
      </c>
      <c r="B1549">
        <v>417</v>
      </c>
      <c r="C1549" s="18">
        <f>VLOOKUP(A1549,'ADM Details FY17'!$A$3:$D$3515,4,FALSE)</f>
        <v>43653</v>
      </c>
      <c r="D1549" s="1">
        <f>VLOOKUP(A1549,'ADM Details FY17'!$A$3:$E$3515,5,FALSE)</f>
        <v>3</v>
      </c>
      <c r="E1549" s="1">
        <f>VLOOKUP(A1549,'ADM Details FY17'!$A$3:$F$3515,6,FALSE)</f>
        <v>0</v>
      </c>
      <c r="F1549" s="1">
        <f>VLOOKUP(A1549,'ADM Details FY17'!$A$3:$G$3515,7,FALSE)</f>
        <v>1</v>
      </c>
      <c r="G1549" s="1">
        <f>VLOOKUP(A1549,'ADM Details FY17'!$A$3:$H$3515,8,FALSE)</f>
        <v>0</v>
      </c>
      <c r="H1549" s="1">
        <f>VLOOKUP(A1549,'ADM Details FY17'!$A$3:$I$3515,9,FALSE)</f>
        <v>0</v>
      </c>
      <c r="I1549" s="1">
        <f>VLOOKUP(A1549,'ADM Details FY17'!$A$3:$J$3517,10,FALSE)</f>
        <v>0</v>
      </c>
      <c r="J1549" s="1">
        <f>VLOOKUP(A1549,'ADM Details FY17'!$A$3:$K$3515,11,FALSE)</f>
        <v>0</v>
      </c>
      <c r="K1549" s="1">
        <f>VLOOKUP(A1549,'ADM Details FY17'!$A$3:$M$3515,13,FALSE)</f>
        <v>0</v>
      </c>
      <c r="L1549" s="1">
        <f>VLOOKUP(A1549,'ADM Details FY17'!$A$3:$O$3515,15,FALSE)</f>
        <v>0</v>
      </c>
      <c r="M1549" s="1">
        <f>VLOOKUP(A1549,'ADM Details FY17'!$A$3:$P$3515,16,FALSE)</f>
        <v>0</v>
      </c>
      <c r="N1549" s="1">
        <f>VLOOKUP(A1549,'ADM Details FY17'!$A$3:$Q$3515,17,FALSE)</f>
        <v>0</v>
      </c>
      <c r="O1549" s="1">
        <f>VLOOKUP(A1549,'ADM Details FY17'!$A$3:$S$3515,19,FALSE)</f>
        <v>0</v>
      </c>
      <c r="P1549" s="1">
        <f>VLOOKUP(A1549,'ADM Details FY17'!$A$3:$U$3515,21,FALSE)</f>
        <v>0</v>
      </c>
      <c r="Q1549" s="1">
        <f>VLOOKUP(A1549,'ADM Details FY17'!$A$3:$V$3515,22,FALSE)</f>
        <v>0</v>
      </c>
      <c r="R1549" s="1">
        <f>VLOOKUP(A1549,'ADM Details FY17'!$A$3:$W$3515,23,FALSE)</f>
        <v>0</v>
      </c>
      <c r="S1549" s="1">
        <f>VLOOKUP(A1549,'ADM Details FY17'!$A$3:$X$3515,24,FALSE)</f>
        <v>0</v>
      </c>
      <c r="T1549" s="1">
        <f>VLOOKUP(A1549,'ADM Details FY17'!$A$3:$Y$3515,25,FALSE)</f>
        <v>0</v>
      </c>
      <c r="U1549" s="1">
        <f>VLOOKUP(A1549,'ADM Details FY17'!$A$3:$AA$3515,27,FALSE)</f>
        <v>0</v>
      </c>
      <c r="V1549" s="1">
        <f>IFERROR(VLOOKUP(C1549,'eindex _tget pp '!$A$4:$E$615,5,FALSE),0)</f>
        <v>6.7757745547834709</v>
      </c>
      <c r="W1549" s="31">
        <f>IFERROR(VLOOKUP(C1549,'eindex _tget pp '!$A$4:$F$615,6,FALSE),0)</f>
        <v>1.0190333101</v>
      </c>
      <c r="X1549" s="4">
        <f>IFERROR(VLOOKUP(B1549,'eschools 16'!$A$2:$F$25,6,FALSE),1)</f>
        <v>2</v>
      </c>
      <c r="Y1549" s="1">
        <f t="shared" si="120"/>
        <v>0</v>
      </c>
      <c r="Z1549" s="1">
        <f t="shared" si="121"/>
        <v>0</v>
      </c>
      <c r="AA1549" s="31">
        <f>IFERROR(VLOOKUP(C1549,'eindex _tget pp '!$A$4:$G$615,7,FALSE),0)</f>
        <v>0.31807660900000001</v>
      </c>
      <c r="AB1549" s="1">
        <f>VLOOKUP(A1549,'ADM Details FY17'!$A$3:$AB$3515,28,FALSE)</f>
        <v>0</v>
      </c>
      <c r="AC1549" s="1">
        <f t="shared" si="122"/>
        <v>0</v>
      </c>
      <c r="AD1549" s="1">
        <f t="shared" si="123"/>
        <v>3</v>
      </c>
      <c r="AE1549" s="1">
        <f t="shared" si="124"/>
        <v>75</v>
      </c>
    </row>
    <row r="1550" spans="1:31" x14ac:dyDescent="0.25">
      <c r="A1550" t="str">
        <f>B1550&amp;"-"&amp;COUNTIF($B$3:B1550,B1550)</f>
        <v>417-37</v>
      </c>
      <c r="B1550">
        <v>417</v>
      </c>
      <c r="C1550" s="18">
        <f>VLOOKUP(A1550,'ADM Details FY17'!$A$3:$D$3515,4,FALSE)</f>
        <v>46177</v>
      </c>
      <c r="D1550" s="1">
        <f>VLOOKUP(A1550,'ADM Details FY17'!$A$3:$E$3515,5,FALSE)</f>
        <v>0.04</v>
      </c>
      <c r="E1550" s="1">
        <f>VLOOKUP(A1550,'ADM Details FY17'!$A$3:$F$3515,6,FALSE)</f>
        <v>0</v>
      </c>
      <c r="F1550" s="1">
        <f>VLOOKUP(A1550,'ADM Details FY17'!$A$3:$G$3515,7,FALSE)</f>
        <v>0.04</v>
      </c>
      <c r="G1550" s="1">
        <f>VLOOKUP(A1550,'ADM Details FY17'!$A$3:$H$3515,8,FALSE)</f>
        <v>0</v>
      </c>
      <c r="H1550" s="1">
        <f>VLOOKUP(A1550,'ADM Details FY17'!$A$3:$I$3515,9,FALSE)</f>
        <v>0</v>
      </c>
      <c r="I1550" s="1">
        <f>VLOOKUP(A1550,'ADM Details FY17'!$A$3:$J$3517,10,FALSE)</f>
        <v>0</v>
      </c>
      <c r="J1550" s="1">
        <f>VLOOKUP(A1550,'ADM Details FY17'!$A$3:$K$3515,11,FALSE)</f>
        <v>0</v>
      </c>
      <c r="K1550" s="1">
        <f>VLOOKUP(A1550,'ADM Details FY17'!$A$3:$M$3515,13,FALSE)</f>
        <v>0.04</v>
      </c>
      <c r="L1550" s="1">
        <f>VLOOKUP(A1550,'ADM Details FY17'!$A$3:$O$3515,15,FALSE)</f>
        <v>0</v>
      </c>
      <c r="M1550" s="1">
        <f>VLOOKUP(A1550,'ADM Details FY17'!$A$3:$P$3515,16,FALSE)</f>
        <v>0</v>
      </c>
      <c r="N1550" s="1">
        <f>VLOOKUP(A1550,'ADM Details FY17'!$A$3:$Q$3515,17,FALSE)</f>
        <v>0</v>
      </c>
      <c r="O1550" s="1">
        <f>VLOOKUP(A1550,'ADM Details FY17'!$A$3:$S$3515,19,FALSE)</f>
        <v>0</v>
      </c>
      <c r="P1550" s="1">
        <f>VLOOKUP(A1550,'ADM Details FY17'!$A$3:$U$3515,21,FALSE)</f>
        <v>0</v>
      </c>
      <c r="Q1550" s="1">
        <f>VLOOKUP(A1550,'ADM Details FY17'!$A$3:$V$3515,22,FALSE)</f>
        <v>0</v>
      </c>
      <c r="R1550" s="1">
        <f>VLOOKUP(A1550,'ADM Details FY17'!$A$3:$W$3515,23,FALSE)</f>
        <v>0</v>
      </c>
      <c r="S1550" s="1">
        <f>VLOOKUP(A1550,'ADM Details FY17'!$A$3:$X$3515,24,FALSE)</f>
        <v>0</v>
      </c>
      <c r="T1550" s="1">
        <f>VLOOKUP(A1550,'ADM Details FY17'!$A$3:$Y$3515,25,FALSE)</f>
        <v>0</v>
      </c>
      <c r="U1550" s="1">
        <f>VLOOKUP(A1550,'ADM Details FY17'!$A$3:$AA$3515,27,FALSE)</f>
        <v>0</v>
      </c>
      <c r="V1550" s="1">
        <f>IFERROR(VLOOKUP(C1550,'eindex _tget pp '!$A$4:$E$615,5,FALSE),0)</f>
        <v>118.50473572559682</v>
      </c>
      <c r="W1550" s="31">
        <f>IFERROR(VLOOKUP(C1550,'eindex _tget pp '!$A$4:$F$615,6,FALSE),0)</f>
        <v>1.2908612124000001</v>
      </c>
      <c r="X1550" s="4">
        <f>IFERROR(VLOOKUP(B1550,'eschools 16'!$A$2:$F$25,6,FALSE),1)</f>
        <v>2</v>
      </c>
      <c r="Y1550" s="1">
        <f t="shared" si="120"/>
        <v>0</v>
      </c>
      <c r="Z1550" s="1">
        <f t="shared" si="121"/>
        <v>0</v>
      </c>
      <c r="AA1550" s="31">
        <f>IFERROR(VLOOKUP(C1550,'eindex _tget pp '!$A$4:$G$615,7,FALSE),0)</f>
        <v>0.393166442</v>
      </c>
      <c r="AB1550" s="1">
        <f>VLOOKUP(A1550,'ADM Details FY17'!$A$3:$AB$3515,28,FALSE)</f>
        <v>0</v>
      </c>
      <c r="AC1550" s="1">
        <f t="shared" si="122"/>
        <v>0</v>
      </c>
      <c r="AD1550" s="1">
        <f t="shared" si="123"/>
        <v>0.04</v>
      </c>
      <c r="AE1550" s="1">
        <f t="shared" si="124"/>
        <v>1</v>
      </c>
    </row>
    <row r="1551" spans="1:31" x14ac:dyDescent="0.25">
      <c r="A1551" t="str">
        <f>B1551&amp;"-"&amp;COUNTIF($B$3:B1551,B1551)</f>
        <v>417-38</v>
      </c>
      <c r="B1551">
        <v>417</v>
      </c>
      <c r="C1551" s="18">
        <f>VLOOKUP(A1551,'ADM Details FY17'!$A$3:$D$3515,4,FALSE)</f>
        <v>43661</v>
      </c>
      <c r="D1551" s="1">
        <f>VLOOKUP(A1551,'ADM Details FY17'!$A$3:$E$3515,5,FALSE)</f>
        <v>0.22</v>
      </c>
      <c r="E1551" s="1">
        <f>VLOOKUP(A1551,'ADM Details FY17'!$A$3:$F$3515,6,FALSE)</f>
        <v>0</v>
      </c>
      <c r="F1551" s="1">
        <f>VLOOKUP(A1551,'ADM Details FY17'!$A$3:$G$3515,7,FALSE)</f>
        <v>0.22</v>
      </c>
      <c r="G1551" s="1">
        <f>VLOOKUP(A1551,'ADM Details FY17'!$A$3:$H$3515,8,FALSE)</f>
        <v>0</v>
      </c>
      <c r="H1551" s="1">
        <f>VLOOKUP(A1551,'ADM Details FY17'!$A$3:$I$3515,9,FALSE)</f>
        <v>0</v>
      </c>
      <c r="I1551" s="1">
        <f>VLOOKUP(A1551,'ADM Details FY17'!$A$3:$J$3517,10,FALSE)</f>
        <v>0</v>
      </c>
      <c r="J1551" s="1">
        <f>VLOOKUP(A1551,'ADM Details FY17'!$A$3:$K$3515,11,FALSE)</f>
        <v>0</v>
      </c>
      <c r="K1551" s="1">
        <f>VLOOKUP(A1551,'ADM Details FY17'!$A$3:$M$3515,13,FALSE)</f>
        <v>0.22</v>
      </c>
      <c r="L1551" s="1">
        <f>VLOOKUP(A1551,'ADM Details FY17'!$A$3:$O$3515,15,FALSE)</f>
        <v>0</v>
      </c>
      <c r="M1551" s="1">
        <f>VLOOKUP(A1551,'ADM Details FY17'!$A$3:$P$3515,16,FALSE)</f>
        <v>0</v>
      </c>
      <c r="N1551" s="1">
        <f>VLOOKUP(A1551,'ADM Details FY17'!$A$3:$Q$3515,17,FALSE)</f>
        <v>0</v>
      </c>
      <c r="O1551" s="1">
        <f>VLOOKUP(A1551,'ADM Details FY17'!$A$3:$S$3515,19,FALSE)</f>
        <v>0</v>
      </c>
      <c r="P1551" s="1">
        <f>VLOOKUP(A1551,'ADM Details FY17'!$A$3:$U$3515,21,FALSE)</f>
        <v>0</v>
      </c>
      <c r="Q1551" s="1">
        <f>VLOOKUP(A1551,'ADM Details FY17'!$A$3:$V$3515,22,FALSE)</f>
        <v>0</v>
      </c>
      <c r="R1551" s="1">
        <f>VLOOKUP(A1551,'ADM Details FY17'!$A$3:$W$3515,23,FALSE)</f>
        <v>0</v>
      </c>
      <c r="S1551" s="1">
        <f>VLOOKUP(A1551,'ADM Details FY17'!$A$3:$X$3515,24,FALSE)</f>
        <v>0</v>
      </c>
      <c r="T1551" s="1">
        <f>VLOOKUP(A1551,'ADM Details FY17'!$A$3:$Y$3515,25,FALSE)</f>
        <v>0</v>
      </c>
      <c r="U1551" s="1">
        <f>VLOOKUP(A1551,'ADM Details FY17'!$A$3:$AA$3515,27,FALSE)</f>
        <v>0</v>
      </c>
      <c r="V1551" s="1">
        <f>IFERROR(VLOOKUP(C1551,'eindex _tget pp '!$A$4:$E$615,5,FALSE),0)</f>
        <v>232.40700048490416</v>
      </c>
      <c r="W1551" s="31">
        <f>IFERROR(VLOOKUP(C1551,'eindex _tget pp '!$A$4:$F$615,6,FALSE),0)</f>
        <v>0.2385473209</v>
      </c>
      <c r="X1551" s="4">
        <f>IFERROR(VLOOKUP(B1551,'eschools 16'!$A$2:$F$25,6,FALSE),1)</f>
        <v>2</v>
      </c>
      <c r="Y1551" s="1">
        <f t="shared" si="120"/>
        <v>0</v>
      </c>
      <c r="Z1551" s="1">
        <f t="shared" si="121"/>
        <v>0</v>
      </c>
      <c r="AA1551" s="31">
        <f>IFERROR(VLOOKUP(C1551,'eindex _tget pp '!$A$4:$G$615,7,FALSE),0)</f>
        <v>0.468449002</v>
      </c>
      <c r="AB1551" s="1">
        <f>VLOOKUP(A1551,'ADM Details FY17'!$A$3:$AB$3515,28,FALSE)</f>
        <v>0</v>
      </c>
      <c r="AC1551" s="1">
        <f t="shared" si="122"/>
        <v>0</v>
      </c>
      <c r="AD1551" s="1">
        <f t="shared" si="123"/>
        <v>0.22</v>
      </c>
      <c r="AE1551" s="1">
        <f t="shared" si="124"/>
        <v>5.5</v>
      </c>
    </row>
    <row r="1552" spans="1:31" x14ac:dyDescent="0.25">
      <c r="A1552" t="str">
        <f>B1552&amp;"-"&amp;COUNTIF($B$3:B1552,B1552)</f>
        <v>417-39</v>
      </c>
      <c r="B1552">
        <v>417</v>
      </c>
      <c r="C1552" s="18">
        <f>VLOOKUP(A1552,'ADM Details FY17'!$A$3:$D$3515,4,FALSE)</f>
        <v>45856</v>
      </c>
      <c r="D1552" s="1">
        <f>VLOOKUP(A1552,'ADM Details FY17'!$A$3:$E$3515,5,FALSE)</f>
        <v>1.34</v>
      </c>
      <c r="E1552" s="1">
        <f>VLOOKUP(A1552,'ADM Details FY17'!$A$3:$F$3515,6,FALSE)</f>
        <v>0</v>
      </c>
      <c r="F1552" s="1">
        <f>VLOOKUP(A1552,'ADM Details FY17'!$A$3:$G$3515,7,FALSE)</f>
        <v>0.22</v>
      </c>
      <c r="G1552" s="1">
        <f>VLOOKUP(A1552,'ADM Details FY17'!$A$3:$H$3515,8,FALSE)</f>
        <v>0</v>
      </c>
      <c r="H1552" s="1">
        <f>VLOOKUP(A1552,'ADM Details FY17'!$A$3:$I$3515,9,FALSE)</f>
        <v>0</v>
      </c>
      <c r="I1552" s="1">
        <f>VLOOKUP(A1552,'ADM Details FY17'!$A$3:$J$3517,10,FALSE)</f>
        <v>0</v>
      </c>
      <c r="J1552" s="1">
        <f>VLOOKUP(A1552,'ADM Details FY17'!$A$3:$K$3515,11,FALSE)</f>
        <v>0</v>
      </c>
      <c r="K1552" s="1">
        <f>VLOOKUP(A1552,'ADM Details FY17'!$A$3:$M$3515,13,FALSE)</f>
        <v>0</v>
      </c>
      <c r="L1552" s="1">
        <f>VLOOKUP(A1552,'ADM Details FY17'!$A$3:$O$3515,15,FALSE)</f>
        <v>0</v>
      </c>
      <c r="M1552" s="1">
        <f>VLOOKUP(A1552,'ADM Details FY17'!$A$3:$P$3515,16,FALSE)</f>
        <v>0</v>
      </c>
      <c r="N1552" s="1">
        <f>VLOOKUP(A1552,'ADM Details FY17'!$A$3:$Q$3515,17,FALSE)</f>
        <v>0</v>
      </c>
      <c r="O1552" s="1">
        <f>VLOOKUP(A1552,'ADM Details FY17'!$A$3:$S$3515,19,FALSE)</f>
        <v>0</v>
      </c>
      <c r="P1552" s="1">
        <f>VLOOKUP(A1552,'ADM Details FY17'!$A$3:$U$3515,21,FALSE)</f>
        <v>0</v>
      </c>
      <c r="Q1552" s="1">
        <f>VLOOKUP(A1552,'ADM Details FY17'!$A$3:$V$3515,22,FALSE)</f>
        <v>0</v>
      </c>
      <c r="R1552" s="1">
        <f>VLOOKUP(A1552,'ADM Details FY17'!$A$3:$W$3515,23,FALSE)</f>
        <v>0</v>
      </c>
      <c r="S1552" s="1">
        <f>VLOOKUP(A1552,'ADM Details FY17'!$A$3:$X$3515,24,FALSE)</f>
        <v>0</v>
      </c>
      <c r="T1552" s="1">
        <f>VLOOKUP(A1552,'ADM Details FY17'!$A$3:$Y$3515,25,FALSE)</f>
        <v>0</v>
      </c>
      <c r="U1552" s="1">
        <f>VLOOKUP(A1552,'ADM Details FY17'!$A$3:$AA$3515,27,FALSE)</f>
        <v>0</v>
      </c>
      <c r="V1552" s="1">
        <f>IFERROR(VLOOKUP(C1552,'eindex _tget pp '!$A$4:$E$615,5,FALSE),0)</f>
        <v>333.08078758645331</v>
      </c>
      <c r="W1552" s="31">
        <f>IFERROR(VLOOKUP(C1552,'eindex _tget pp '!$A$4:$F$615,6,FALSE),0)</f>
        <v>1.1322056169000001</v>
      </c>
      <c r="X1552" s="4">
        <f>IFERROR(VLOOKUP(B1552,'eschools 16'!$A$2:$F$25,6,FALSE),1)</f>
        <v>2</v>
      </c>
      <c r="Y1552" s="1">
        <f t="shared" si="120"/>
        <v>0</v>
      </c>
      <c r="Z1552" s="1">
        <f t="shared" si="121"/>
        <v>0</v>
      </c>
      <c r="AA1552" s="31">
        <f>IFERROR(VLOOKUP(C1552,'eindex _tget pp '!$A$4:$G$615,7,FALSE),0)</f>
        <v>0.47464993100000002</v>
      </c>
      <c r="AB1552" s="1">
        <f>VLOOKUP(A1552,'ADM Details FY17'!$A$3:$AB$3515,28,FALSE)</f>
        <v>0</v>
      </c>
      <c r="AC1552" s="1">
        <f t="shared" si="122"/>
        <v>0</v>
      </c>
      <c r="AD1552" s="1">
        <f t="shared" si="123"/>
        <v>1.34</v>
      </c>
      <c r="AE1552" s="1">
        <f t="shared" si="124"/>
        <v>33.5</v>
      </c>
    </row>
    <row r="1553" spans="1:31" x14ac:dyDescent="0.25">
      <c r="A1553" t="str">
        <f>B1553&amp;"-"&amp;COUNTIF($B$3:B1553,B1553)</f>
        <v>417-40</v>
      </c>
      <c r="B1553">
        <v>417</v>
      </c>
      <c r="C1553" s="18">
        <f>VLOOKUP(A1553,'ADM Details FY17'!$A$3:$D$3515,4,FALSE)</f>
        <v>48470</v>
      </c>
      <c r="D1553" s="1">
        <f>VLOOKUP(A1553,'ADM Details FY17'!$A$3:$E$3515,5,FALSE)</f>
        <v>3</v>
      </c>
      <c r="E1553" s="1">
        <f>VLOOKUP(A1553,'ADM Details FY17'!$A$3:$F$3515,6,FALSE)</f>
        <v>0</v>
      </c>
      <c r="F1553" s="1">
        <f>VLOOKUP(A1553,'ADM Details FY17'!$A$3:$G$3515,7,FALSE)</f>
        <v>0</v>
      </c>
      <c r="G1553" s="1">
        <f>VLOOKUP(A1553,'ADM Details FY17'!$A$3:$H$3515,8,FALSE)</f>
        <v>0</v>
      </c>
      <c r="H1553" s="1">
        <f>VLOOKUP(A1553,'ADM Details FY17'!$A$3:$I$3515,9,FALSE)</f>
        <v>0</v>
      </c>
      <c r="I1553" s="1">
        <f>VLOOKUP(A1553,'ADM Details FY17'!$A$3:$J$3517,10,FALSE)</f>
        <v>0</v>
      </c>
      <c r="J1553" s="1">
        <f>VLOOKUP(A1553,'ADM Details FY17'!$A$3:$K$3515,11,FALSE)</f>
        <v>0</v>
      </c>
      <c r="K1553" s="1">
        <f>VLOOKUP(A1553,'ADM Details FY17'!$A$3:$M$3515,13,FALSE)</f>
        <v>3</v>
      </c>
      <c r="L1553" s="1">
        <f>VLOOKUP(A1553,'ADM Details FY17'!$A$3:$O$3515,15,FALSE)</f>
        <v>0</v>
      </c>
      <c r="M1553" s="1">
        <f>VLOOKUP(A1553,'ADM Details FY17'!$A$3:$P$3515,16,FALSE)</f>
        <v>0</v>
      </c>
      <c r="N1553" s="1">
        <f>VLOOKUP(A1553,'ADM Details FY17'!$A$3:$Q$3515,17,FALSE)</f>
        <v>0</v>
      </c>
      <c r="O1553" s="1">
        <f>VLOOKUP(A1553,'ADM Details FY17'!$A$3:$S$3515,19,FALSE)</f>
        <v>0</v>
      </c>
      <c r="P1553" s="1">
        <f>VLOOKUP(A1553,'ADM Details FY17'!$A$3:$U$3515,21,FALSE)</f>
        <v>0</v>
      </c>
      <c r="Q1553" s="1">
        <f>VLOOKUP(A1553,'ADM Details FY17'!$A$3:$V$3515,22,FALSE)</f>
        <v>0</v>
      </c>
      <c r="R1553" s="1">
        <f>VLOOKUP(A1553,'ADM Details FY17'!$A$3:$W$3515,23,FALSE)</f>
        <v>0</v>
      </c>
      <c r="S1553" s="1">
        <f>VLOOKUP(A1553,'ADM Details FY17'!$A$3:$X$3515,24,FALSE)</f>
        <v>0</v>
      </c>
      <c r="T1553" s="1">
        <f>VLOOKUP(A1553,'ADM Details FY17'!$A$3:$Y$3515,25,FALSE)</f>
        <v>0</v>
      </c>
      <c r="U1553" s="1">
        <f>VLOOKUP(A1553,'ADM Details FY17'!$A$3:$AA$3515,27,FALSE)</f>
        <v>0.5</v>
      </c>
      <c r="V1553" s="1">
        <f>IFERROR(VLOOKUP(C1553,'eindex _tget pp '!$A$4:$E$615,5,FALSE),0)</f>
        <v>0</v>
      </c>
      <c r="W1553" s="31">
        <f>IFERROR(VLOOKUP(C1553,'eindex _tget pp '!$A$4:$F$615,6,FALSE),0)</f>
        <v>0.1766471687</v>
      </c>
      <c r="X1553" s="4">
        <f>IFERROR(VLOOKUP(B1553,'eschools 16'!$A$2:$F$25,6,FALSE),1)</f>
        <v>2</v>
      </c>
      <c r="Y1553" s="1">
        <f t="shared" si="120"/>
        <v>0</v>
      </c>
      <c r="Z1553" s="1">
        <f t="shared" si="121"/>
        <v>0</v>
      </c>
      <c r="AA1553" s="31">
        <f>IFERROR(VLOOKUP(C1553,'eindex _tget pp '!$A$4:$G$615,7,FALSE),0)</f>
        <v>0.274044766</v>
      </c>
      <c r="AB1553" s="1">
        <f>VLOOKUP(A1553,'ADM Details FY17'!$A$3:$AB$3515,28,FALSE)</f>
        <v>0</v>
      </c>
      <c r="AC1553" s="1">
        <f t="shared" si="122"/>
        <v>0</v>
      </c>
      <c r="AD1553" s="1">
        <f t="shared" si="123"/>
        <v>3.1</v>
      </c>
      <c r="AE1553" s="1">
        <f t="shared" si="124"/>
        <v>77.5</v>
      </c>
    </row>
    <row r="1554" spans="1:31" x14ac:dyDescent="0.25">
      <c r="A1554" t="str">
        <f>B1554&amp;"-"&amp;COUNTIF($B$3:B1554,B1554)</f>
        <v>417-41</v>
      </c>
      <c r="B1554">
        <v>417</v>
      </c>
      <c r="C1554" s="18">
        <f>VLOOKUP(A1554,'ADM Details FY17'!$A$3:$D$3515,4,FALSE)</f>
        <v>47787</v>
      </c>
      <c r="D1554" s="1">
        <f>VLOOKUP(A1554,'ADM Details FY17'!$A$3:$E$3515,5,FALSE)</f>
        <v>8.2200000000000006</v>
      </c>
      <c r="E1554" s="1">
        <f>VLOOKUP(A1554,'ADM Details FY17'!$A$3:$F$3515,6,FALSE)</f>
        <v>0</v>
      </c>
      <c r="F1554" s="1">
        <f>VLOOKUP(A1554,'ADM Details FY17'!$A$3:$G$3515,7,FALSE)</f>
        <v>0</v>
      </c>
      <c r="G1554" s="1">
        <f>VLOOKUP(A1554,'ADM Details FY17'!$A$3:$H$3515,8,FALSE)</f>
        <v>0</v>
      </c>
      <c r="H1554" s="1">
        <f>VLOOKUP(A1554,'ADM Details FY17'!$A$3:$I$3515,9,FALSE)</f>
        <v>0</v>
      </c>
      <c r="I1554" s="1">
        <f>VLOOKUP(A1554,'ADM Details FY17'!$A$3:$J$3517,10,FALSE)</f>
        <v>1</v>
      </c>
      <c r="J1554" s="1">
        <f>VLOOKUP(A1554,'ADM Details FY17'!$A$3:$K$3515,11,FALSE)</f>
        <v>0.82</v>
      </c>
      <c r="K1554" s="1">
        <f>VLOOKUP(A1554,'ADM Details FY17'!$A$3:$M$3515,13,FALSE)</f>
        <v>4</v>
      </c>
      <c r="L1554" s="1">
        <f>VLOOKUP(A1554,'ADM Details FY17'!$A$3:$O$3515,15,FALSE)</f>
        <v>0</v>
      </c>
      <c r="M1554" s="1">
        <f>VLOOKUP(A1554,'ADM Details FY17'!$A$3:$P$3515,16,FALSE)</f>
        <v>0</v>
      </c>
      <c r="N1554" s="1">
        <f>VLOOKUP(A1554,'ADM Details FY17'!$A$3:$Q$3515,17,FALSE)</f>
        <v>0</v>
      </c>
      <c r="O1554" s="1">
        <f>VLOOKUP(A1554,'ADM Details FY17'!$A$3:$S$3515,19,FALSE)</f>
        <v>0</v>
      </c>
      <c r="P1554" s="1">
        <f>VLOOKUP(A1554,'ADM Details FY17'!$A$3:$U$3515,21,FALSE)</f>
        <v>0</v>
      </c>
      <c r="Q1554" s="1">
        <f>VLOOKUP(A1554,'ADM Details FY17'!$A$3:$V$3515,22,FALSE)</f>
        <v>0</v>
      </c>
      <c r="R1554" s="1">
        <f>VLOOKUP(A1554,'ADM Details FY17'!$A$3:$W$3515,23,FALSE)</f>
        <v>0</v>
      </c>
      <c r="S1554" s="1">
        <f>VLOOKUP(A1554,'ADM Details FY17'!$A$3:$X$3515,24,FALSE)</f>
        <v>0</v>
      </c>
      <c r="T1554" s="1">
        <f>VLOOKUP(A1554,'ADM Details FY17'!$A$3:$Y$3515,25,FALSE)</f>
        <v>0</v>
      </c>
      <c r="U1554" s="1">
        <f>VLOOKUP(A1554,'ADM Details FY17'!$A$3:$AA$3515,27,FALSE)</f>
        <v>0</v>
      </c>
      <c r="V1554" s="1">
        <f>IFERROR(VLOOKUP(C1554,'eindex _tget pp '!$A$4:$E$615,5,FALSE),0)</f>
        <v>190.5587262358454</v>
      </c>
      <c r="W1554" s="31">
        <f>IFERROR(VLOOKUP(C1554,'eindex _tget pp '!$A$4:$F$615,6,FALSE),0)</f>
        <v>1.6085776633</v>
      </c>
      <c r="X1554" s="4">
        <f>IFERROR(VLOOKUP(B1554,'eschools 16'!$A$2:$F$25,6,FALSE),1)</f>
        <v>2</v>
      </c>
      <c r="Y1554" s="1">
        <f t="shared" si="120"/>
        <v>0</v>
      </c>
      <c r="Z1554" s="1">
        <f t="shared" si="121"/>
        <v>0</v>
      </c>
      <c r="AA1554" s="31">
        <f>IFERROR(VLOOKUP(C1554,'eindex _tget pp '!$A$4:$G$615,7,FALSE),0)</f>
        <v>0.39414794199999997</v>
      </c>
      <c r="AB1554" s="1">
        <f>VLOOKUP(A1554,'ADM Details FY17'!$A$3:$AB$3515,28,FALSE)</f>
        <v>0</v>
      </c>
      <c r="AC1554" s="1">
        <f t="shared" si="122"/>
        <v>0</v>
      </c>
      <c r="AD1554" s="1">
        <f t="shared" si="123"/>
        <v>8.2200000000000006</v>
      </c>
      <c r="AE1554" s="1">
        <f t="shared" si="124"/>
        <v>205.50000000000003</v>
      </c>
    </row>
    <row r="1555" spans="1:31" x14ac:dyDescent="0.25">
      <c r="A1555" t="str">
        <f>B1555&amp;"-"&amp;COUNTIF($B$3:B1555,B1555)</f>
        <v>417-42</v>
      </c>
      <c r="B1555">
        <v>417</v>
      </c>
      <c r="C1555" s="18">
        <f>VLOOKUP(A1555,'ADM Details FY17'!$A$3:$D$3515,4,FALSE)</f>
        <v>46755</v>
      </c>
      <c r="D1555" s="1">
        <f>VLOOKUP(A1555,'ADM Details FY17'!$A$3:$E$3515,5,FALSE)</f>
        <v>2</v>
      </c>
      <c r="E1555" s="1">
        <f>VLOOKUP(A1555,'ADM Details FY17'!$A$3:$F$3515,6,FALSE)</f>
        <v>0</v>
      </c>
      <c r="F1555" s="1">
        <f>VLOOKUP(A1555,'ADM Details FY17'!$A$3:$G$3515,7,FALSE)</f>
        <v>0</v>
      </c>
      <c r="G1555" s="1">
        <f>VLOOKUP(A1555,'ADM Details FY17'!$A$3:$H$3515,8,FALSE)</f>
        <v>0</v>
      </c>
      <c r="H1555" s="1">
        <f>VLOOKUP(A1555,'ADM Details FY17'!$A$3:$I$3515,9,FALSE)</f>
        <v>0</v>
      </c>
      <c r="I1555" s="1">
        <f>VLOOKUP(A1555,'ADM Details FY17'!$A$3:$J$3517,10,FALSE)</f>
        <v>0</v>
      </c>
      <c r="J1555" s="1">
        <f>VLOOKUP(A1555,'ADM Details FY17'!$A$3:$K$3515,11,FALSE)</f>
        <v>0</v>
      </c>
      <c r="K1555" s="1">
        <f>VLOOKUP(A1555,'ADM Details FY17'!$A$3:$M$3515,13,FALSE)</f>
        <v>0</v>
      </c>
      <c r="L1555" s="1">
        <f>VLOOKUP(A1555,'ADM Details FY17'!$A$3:$O$3515,15,FALSE)</f>
        <v>0</v>
      </c>
      <c r="M1555" s="1">
        <f>VLOOKUP(A1555,'ADM Details FY17'!$A$3:$P$3515,16,FALSE)</f>
        <v>0</v>
      </c>
      <c r="N1555" s="1">
        <f>VLOOKUP(A1555,'ADM Details FY17'!$A$3:$Q$3515,17,FALSE)</f>
        <v>0</v>
      </c>
      <c r="O1555" s="1">
        <f>VLOOKUP(A1555,'ADM Details FY17'!$A$3:$S$3515,19,FALSE)</f>
        <v>0</v>
      </c>
      <c r="P1555" s="1">
        <f>VLOOKUP(A1555,'ADM Details FY17'!$A$3:$U$3515,21,FALSE)</f>
        <v>0</v>
      </c>
      <c r="Q1555" s="1">
        <f>VLOOKUP(A1555,'ADM Details FY17'!$A$3:$V$3515,22,FALSE)</f>
        <v>0</v>
      </c>
      <c r="R1555" s="1">
        <f>VLOOKUP(A1555,'ADM Details FY17'!$A$3:$W$3515,23,FALSE)</f>
        <v>0</v>
      </c>
      <c r="S1555" s="1">
        <f>VLOOKUP(A1555,'ADM Details FY17'!$A$3:$X$3515,24,FALSE)</f>
        <v>0</v>
      </c>
      <c r="T1555" s="1">
        <f>VLOOKUP(A1555,'ADM Details FY17'!$A$3:$Y$3515,25,FALSE)</f>
        <v>0</v>
      </c>
      <c r="U1555" s="1">
        <f>VLOOKUP(A1555,'ADM Details FY17'!$A$3:$AA$3515,27,FALSE)</f>
        <v>0.5</v>
      </c>
      <c r="V1555" s="1">
        <f>IFERROR(VLOOKUP(C1555,'eindex _tget pp '!$A$4:$E$615,5,FALSE),0)</f>
        <v>0</v>
      </c>
      <c r="W1555" s="31">
        <f>IFERROR(VLOOKUP(C1555,'eindex _tget pp '!$A$4:$F$615,6,FALSE),0)</f>
        <v>0.2268967046</v>
      </c>
      <c r="X1555" s="4">
        <f>IFERROR(VLOOKUP(B1555,'eschools 16'!$A$2:$F$25,6,FALSE),1)</f>
        <v>2</v>
      </c>
      <c r="Y1555" s="1">
        <f t="shared" si="120"/>
        <v>0</v>
      </c>
      <c r="Z1555" s="1">
        <f t="shared" si="121"/>
        <v>0</v>
      </c>
      <c r="AA1555" s="31">
        <f>IFERROR(VLOOKUP(C1555,'eindex _tget pp '!$A$4:$G$615,7,FALSE),0)</f>
        <v>0.15186519200000001</v>
      </c>
      <c r="AB1555" s="1">
        <f>VLOOKUP(A1555,'ADM Details FY17'!$A$3:$AB$3515,28,FALSE)</f>
        <v>0</v>
      </c>
      <c r="AC1555" s="1">
        <f t="shared" si="122"/>
        <v>0</v>
      </c>
      <c r="AD1555" s="1">
        <f t="shared" si="123"/>
        <v>2.1</v>
      </c>
      <c r="AE1555" s="1">
        <f t="shared" si="124"/>
        <v>52.5</v>
      </c>
    </row>
    <row r="1556" spans="1:31" x14ac:dyDescent="0.25">
      <c r="A1556" t="str">
        <f>B1556&amp;"-"&amp;COUNTIF($B$3:B1556,B1556)</f>
        <v>417-43</v>
      </c>
      <c r="B1556">
        <v>417</v>
      </c>
      <c r="C1556" s="18">
        <f>VLOOKUP(A1556,'ADM Details FY17'!$A$3:$D$3515,4,FALSE)</f>
        <v>43695</v>
      </c>
      <c r="D1556" s="1">
        <f>VLOOKUP(A1556,'ADM Details FY17'!$A$3:$E$3515,5,FALSE)</f>
        <v>1</v>
      </c>
      <c r="E1556" s="1">
        <f>VLOOKUP(A1556,'ADM Details FY17'!$A$3:$F$3515,6,FALSE)</f>
        <v>0</v>
      </c>
      <c r="F1556" s="1">
        <f>VLOOKUP(A1556,'ADM Details FY17'!$A$3:$G$3515,7,FALSE)</f>
        <v>1</v>
      </c>
      <c r="G1556" s="1">
        <f>VLOOKUP(A1556,'ADM Details FY17'!$A$3:$H$3515,8,FALSE)</f>
        <v>0</v>
      </c>
      <c r="H1556" s="1">
        <f>VLOOKUP(A1556,'ADM Details FY17'!$A$3:$I$3515,9,FALSE)</f>
        <v>0</v>
      </c>
      <c r="I1556" s="1">
        <f>VLOOKUP(A1556,'ADM Details FY17'!$A$3:$J$3517,10,FALSE)</f>
        <v>0</v>
      </c>
      <c r="J1556" s="1">
        <f>VLOOKUP(A1556,'ADM Details FY17'!$A$3:$K$3515,11,FALSE)</f>
        <v>0</v>
      </c>
      <c r="K1556" s="1">
        <f>VLOOKUP(A1556,'ADM Details FY17'!$A$3:$M$3515,13,FALSE)</f>
        <v>1</v>
      </c>
      <c r="L1556" s="1">
        <f>VLOOKUP(A1556,'ADM Details FY17'!$A$3:$O$3515,15,FALSE)</f>
        <v>0</v>
      </c>
      <c r="M1556" s="1">
        <f>VLOOKUP(A1556,'ADM Details FY17'!$A$3:$P$3515,16,FALSE)</f>
        <v>0</v>
      </c>
      <c r="N1556" s="1">
        <f>VLOOKUP(A1556,'ADM Details FY17'!$A$3:$Q$3515,17,FALSE)</f>
        <v>0</v>
      </c>
      <c r="O1556" s="1">
        <f>VLOOKUP(A1556,'ADM Details FY17'!$A$3:$S$3515,19,FALSE)</f>
        <v>0</v>
      </c>
      <c r="P1556" s="1">
        <f>VLOOKUP(A1556,'ADM Details FY17'!$A$3:$U$3515,21,FALSE)</f>
        <v>0</v>
      </c>
      <c r="Q1556" s="1">
        <f>VLOOKUP(A1556,'ADM Details FY17'!$A$3:$V$3515,22,FALSE)</f>
        <v>0</v>
      </c>
      <c r="R1556" s="1">
        <f>VLOOKUP(A1556,'ADM Details FY17'!$A$3:$W$3515,23,FALSE)</f>
        <v>0</v>
      </c>
      <c r="S1556" s="1">
        <f>VLOOKUP(A1556,'ADM Details FY17'!$A$3:$X$3515,24,FALSE)</f>
        <v>0</v>
      </c>
      <c r="T1556" s="1">
        <f>VLOOKUP(A1556,'ADM Details FY17'!$A$3:$Y$3515,25,FALSE)</f>
        <v>0</v>
      </c>
      <c r="U1556" s="1">
        <f>VLOOKUP(A1556,'ADM Details FY17'!$A$3:$AA$3515,27,FALSE)</f>
        <v>0</v>
      </c>
      <c r="V1556" s="1">
        <f>IFERROR(VLOOKUP(C1556,'eindex _tget pp '!$A$4:$E$615,5,FALSE),0)</f>
        <v>650.65274469349583</v>
      </c>
      <c r="W1556" s="31">
        <f>IFERROR(VLOOKUP(C1556,'eindex _tget pp '!$A$4:$F$615,6,FALSE),0)</f>
        <v>1.3356187754</v>
      </c>
      <c r="X1556" s="4">
        <f>IFERROR(VLOOKUP(B1556,'eschools 16'!$A$2:$F$25,6,FALSE),1)</f>
        <v>2</v>
      </c>
      <c r="Y1556" s="1">
        <f t="shared" si="120"/>
        <v>0</v>
      </c>
      <c r="Z1556" s="1">
        <f t="shared" si="121"/>
        <v>0</v>
      </c>
      <c r="AA1556" s="31">
        <f>IFERROR(VLOOKUP(C1556,'eindex _tget pp '!$A$4:$G$615,7,FALSE),0)</f>
        <v>0.64295860599999999</v>
      </c>
      <c r="AB1556" s="1">
        <f>VLOOKUP(A1556,'ADM Details FY17'!$A$3:$AB$3515,28,FALSE)</f>
        <v>0</v>
      </c>
      <c r="AC1556" s="1">
        <f t="shared" si="122"/>
        <v>0</v>
      </c>
      <c r="AD1556" s="1">
        <f t="shared" si="123"/>
        <v>1</v>
      </c>
      <c r="AE1556" s="1">
        <f t="shared" si="124"/>
        <v>25</v>
      </c>
    </row>
    <row r="1557" spans="1:31" x14ac:dyDescent="0.25">
      <c r="A1557" t="str">
        <f>B1557&amp;"-"&amp;COUNTIF($B$3:B1557,B1557)</f>
        <v>417-44</v>
      </c>
      <c r="B1557">
        <v>417</v>
      </c>
      <c r="C1557" s="18">
        <f>VLOOKUP(A1557,'ADM Details FY17'!$A$3:$D$3515,4,FALSE)</f>
        <v>43703</v>
      </c>
      <c r="D1557" s="1">
        <f>VLOOKUP(A1557,'ADM Details FY17'!$A$3:$E$3515,5,FALSE)</f>
        <v>4.88</v>
      </c>
      <c r="E1557" s="1">
        <f>VLOOKUP(A1557,'ADM Details FY17'!$A$3:$F$3515,6,FALSE)</f>
        <v>0</v>
      </c>
      <c r="F1557" s="1">
        <f>VLOOKUP(A1557,'ADM Details FY17'!$A$3:$G$3515,7,FALSE)</f>
        <v>0.66</v>
      </c>
      <c r="G1557" s="1">
        <f>VLOOKUP(A1557,'ADM Details FY17'!$A$3:$H$3515,8,FALSE)</f>
        <v>0</v>
      </c>
      <c r="H1557" s="1">
        <f>VLOOKUP(A1557,'ADM Details FY17'!$A$3:$I$3515,9,FALSE)</f>
        <v>0</v>
      </c>
      <c r="I1557" s="1">
        <f>VLOOKUP(A1557,'ADM Details FY17'!$A$3:$J$3517,10,FALSE)</f>
        <v>0</v>
      </c>
      <c r="J1557" s="1">
        <f>VLOOKUP(A1557,'ADM Details FY17'!$A$3:$K$3515,11,FALSE)</f>
        <v>0</v>
      </c>
      <c r="K1557" s="1">
        <f>VLOOKUP(A1557,'ADM Details FY17'!$A$3:$M$3515,13,FALSE)</f>
        <v>4.88</v>
      </c>
      <c r="L1557" s="1">
        <f>VLOOKUP(A1557,'ADM Details FY17'!$A$3:$O$3515,15,FALSE)</f>
        <v>0</v>
      </c>
      <c r="M1557" s="1">
        <f>VLOOKUP(A1557,'ADM Details FY17'!$A$3:$P$3515,16,FALSE)</f>
        <v>0</v>
      </c>
      <c r="N1557" s="1">
        <f>VLOOKUP(A1557,'ADM Details FY17'!$A$3:$Q$3515,17,FALSE)</f>
        <v>0</v>
      </c>
      <c r="O1557" s="1">
        <f>VLOOKUP(A1557,'ADM Details FY17'!$A$3:$S$3515,19,FALSE)</f>
        <v>0</v>
      </c>
      <c r="P1557" s="1">
        <f>VLOOKUP(A1557,'ADM Details FY17'!$A$3:$U$3515,21,FALSE)</f>
        <v>0</v>
      </c>
      <c r="Q1557" s="1">
        <f>VLOOKUP(A1557,'ADM Details FY17'!$A$3:$V$3515,22,FALSE)</f>
        <v>0</v>
      </c>
      <c r="R1557" s="1">
        <f>VLOOKUP(A1557,'ADM Details FY17'!$A$3:$W$3515,23,FALSE)</f>
        <v>0</v>
      </c>
      <c r="S1557" s="1">
        <f>VLOOKUP(A1557,'ADM Details FY17'!$A$3:$X$3515,24,FALSE)</f>
        <v>0</v>
      </c>
      <c r="T1557" s="1">
        <f>VLOOKUP(A1557,'ADM Details FY17'!$A$3:$Y$3515,25,FALSE)</f>
        <v>0</v>
      </c>
      <c r="U1557" s="1">
        <f>VLOOKUP(A1557,'ADM Details FY17'!$A$3:$AA$3515,27,FALSE)</f>
        <v>0</v>
      </c>
      <c r="V1557" s="1">
        <f>IFERROR(VLOOKUP(C1557,'eindex _tget pp '!$A$4:$E$615,5,FALSE),0)</f>
        <v>1735.0450837576154</v>
      </c>
      <c r="W1557" s="31">
        <f>IFERROR(VLOOKUP(C1557,'eindex _tget pp '!$A$4:$F$615,6,FALSE),0)</f>
        <v>2.8748521451000002</v>
      </c>
      <c r="X1557" s="4">
        <f>IFERROR(VLOOKUP(B1557,'eschools 16'!$A$2:$F$25,6,FALSE),1)</f>
        <v>2</v>
      </c>
      <c r="Y1557" s="1">
        <f t="shared" si="120"/>
        <v>0</v>
      </c>
      <c r="Z1557" s="1">
        <f t="shared" si="121"/>
        <v>0</v>
      </c>
      <c r="AA1557" s="31">
        <f>IFERROR(VLOOKUP(C1557,'eindex _tget pp '!$A$4:$G$615,7,FALSE),0)</f>
        <v>0.9</v>
      </c>
      <c r="AB1557" s="1">
        <f>VLOOKUP(A1557,'ADM Details FY17'!$A$3:$AB$3515,28,FALSE)</f>
        <v>0</v>
      </c>
      <c r="AC1557" s="1">
        <f t="shared" si="122"/>
        <v>0</v>
      </c>
      <c r="AD1557" s="1">
        <f t="shared" si="123"/>
        <v>4.88</v>
      </c>
      <c r="AE1557" s="1">
        <f t="shared" si="124"/>
        <v>122</v>
      </c>
    </row>
    <row r="1558" spans="1:31" x14ac:dyDescent="0.25">
      <c r="A1558" t="str">
        <f>B1558&amp;"-"&amp;COUNTIF($B$3:B1558,B1558)</f>
        <v>417-45</v>
      </c>
      <c r="B1558">
        <v>417</v>
      </c>
      <c r="C1558" s="18">
        <f>VLOOKUP(A1558,'ADM Details FY17'!$A$3:$D$3515,4,FALSE)</f>
        <v>43711</v>
      </c>
      <c r="D1558" s="1">
        <f>VLOOKUP(A1558,'ADM Details FY17'!$A$3:$E$3515,5,FALSE)</f>
        <v>1.04</v>
      </c>
      <c r="E1558" s="1">
        <f>VLOOKUP(A1558,'ADM Details FY17'!$A$3:$F$3515,6,FALSE)</f>
        <v>0</v>
      </c>
      <c r="F1558" s="1">
        <f>VLOOKUP(A1558,'ADM Details FY17'!$A$3:$G$3515,7,FALSE)</f>
        <v>0</v>
      </c>
      <c r="G1558" s="1">
        <f>VLOOKUP(A1558,'ADM Details FY17'!$A$3:$H$3515,8,FALSE)</f>
        <v>0</v>
      </c>
      <c r="H1558" s="1">
        <f>VLOOKUP(A1558,'ADM Details FY17'!$A$3:$I$3515,9,FALSE)</f>
        <v>0</v>
      </c>
      <c r="I1558" s="1">
        <f>VLOOKUP(A1558,'ADM Details FY17'!$A$3:$J$3517,10,FALSE)</f>
        <v>0</v>
      </c>
      <c r="J1558" s="1">
        <f>VLOOKUP(A1558,'ADM Details FY17'!$A$3:$K$3515,11,FALSE)</f>
        <v>0</v>
      </c>
      <c r="K1558" s="1">
        <f>VLOOKUP(A1558,'ADM Details FY17'!$A$3:$M$3515,13,FALSE)</f>
        <v>0</v>
      </c>
      <c r="L1558" s="1">
        <f>VLOOKUP(A1558,'ADM Details FY17'!$A$3:$O$3515,15,FALSE)</f>
        <v>0</v>
      </c>
      <c r="M1558" s="1">
        <f>VLOOKUP(A1558,'ADM Details FY17'!$A$3:$P$3515,16,FALSE)</f>
        <v>0</v>
      </c>
      <c r="N1558" s="1">
        <f>VLOOKUP(A1558,'ADM Details FY17'!$A$3:$Q$3515,17,FALSE)</f>
        <v>0</v>
      </c>
      <c r="O1558" s="1">
        <f>VLOOKUP(A1558,'ADM Details FY17'!$A$3:$S$3515,19,FALSE)</f>
        <v>0</v>
      </c>
      <c r="P1558" s="1">
        <f>VLOOKUP(A1558,'ADM Details FY17'!$A$3:$U$3515,21,FALSE)</f>
        <v>0</v>
      </c>
      <c r="Q1558" s="1">
        <f>VLOOKUP(A1558,'ADM Details FY17'!$A$3:$V$3515,22,FALSE)</f>
        <v>0</v>
      </c>
      <c r="R1558" s="1">
        <f>VLOOKUP(A1558,'ADM Details FY17'!$A$3:$W$3515,23,FALSE)</f>
        <v>0</v>
      </c>
      <c r="S1558" s="1">
        <f>VLOOKUP(A1558,'ADM Details FY17'!$A$3:$X$3515,24,FALSE)</f>
        <v>0</v>
      </c>
      <c r="T1558" s="1">
        <f>VLOOKUP(A1558,'ADM Details FY17'!$A$3:$Y$3515,25,FALSE)</f>
        <v>0</v>
      </c>
      <c r="U1558" s="1">
        <f>VLOOKUP(A1558,'ADM Details FY17'!$A$3:$AA$3515,27,FALSE)</f>
        <v>0</v>
      </c>
      <c r="V1558" s="1">
        <f>IFERROR(VLOOKUP(C1558,'eindex _tget pp '!$A$4:$E$615,5,FALSE),0)</f>
        <v>2087.8037771290442</v>
      </c>
      <c r="W1558" s="31">
        <f>IFERROR(VLOOKUP(C1558,'eindex _tget pp '!$A$4:$F$615,6,FALSE),0)</f>
        <v>3.9465661832999999</v>
      </c>
      <c r="X1558" s="4">
        <f>IFERROR(VLOOKUP(B1558,'eschools 16'!$A$2:$F$25,6,FALSE),1)</f>
        <v>2</v>
      </c>
      <c r="Y1558" s="1">
        <f t="shared" si="120"/>
        <v>0</v>
      </c>
      <c r="Z1558" s="1">
        <f t="shared" si="121"/>
        <v>0</v>
      </c>
      <c r="AA1558" s="31">
        <f>IFERROR(VLOOKUP(C1558,'eindex _tget pp '!$A$4:$G$615,7,FALSE),0)</f>
        <v>0.88313376700000001</v>
      </c>
      <c r="AB1558" s="1">
        <f>VLOOKUP(A1558,'ADM Details FY17'!$A$3:$AB$3515,28,FALSE)</f>
        <v>0</v>
      </c>
      <c r="AC1558" s="1">
        <f t="shared" si="122"/>
        <v>0</v>
      </c>
      <c r="AD1558" s="1">
        <f t="shared" si="123"/>
        <v>1.04</v>
      </c>
      <c r="AE1558" s="1">
        <f t="shared" si="124"/>
        <v>26</v>
      </c>
    </row>
    <row r="1559" spans="1:31" x14ac:dyDescent="0.25">
      <c r="A1559" t="str">
        <f>B1559&amp;"-"&amp;COUNTIF($B$3:B1559,B1559)</f>
        <v>417-46</v>
      </c>
      <c r="B1559">
        <v>417</v>
      </c>
      <c r="C1559" s="18">
        <f>VLOOKUP(A1559,'ADM Details FY17'!$A$3:$D$3515,4,FALSE)</f>
        <v>49833</v>
      </c>
      <c r="D1559" s="1">
        <f>VLOOKUP(A1559,'ADM Details FY17'!$A$3:$E$3515,5,FALSE)</f>
        <v>3.77</v>
      </c>
      <c r="E1559" s="1">
        <f>VLOOKUP(A1559,'ADM Details FY17'!$A$3:$F$3515,6,FALSE)</f>
        <v>0</v>
      </c>
      <c r="F1559" s="1">
        <f>VLOOKUP(A1559,'ADM Details FY17'!$A$3:$G$3515,7,FALSE)</f>
        <v>0.76</v>
      </c>
      <c r="G1559" s="1">
        <f>VLOOKUP(A1559,'ADM Details FY17'!$A$3:$H$3515,8,FALSE)</f>
        <v>0</v>
      </c>
      <c r="H1559" s="1">
        <f>VLOOKUP(A1559,'ADM Details FY17'!$A$3:$I$3515,9,FALSE)</f>
        <v>0</v>
      </c>
      <c r="I1559" s="1">
        <f>VLOOKUP(A1559,'ADM Details FY17'!$A$3:$J$3517,10,FALSE)</f>
        <v>0</v>
      </c>
      <c r="J1559" s="1">
        <f>VLOOKUP(A1559,'ADM Details FY17'!$A$3:$K$3515,11,FALSE)</f>
        <v>0</v>
      </c>
      <c r="K1559" s="1">
        <f>VLOOKUP(A1559,'ADM Details FY17'!$A$3:$M$3515,13,FALSE)</f>
        <v>3.77</v>
      </c>
      <c r="L1559" s="1">
        <f>VLOOKUP(A1559,'ADM Details FY17'!$A$3:$O$3515,15,FALSE)</f>
        <v>0</v>
      </c>
      <c r="M1559" s="1">
        <f>VLOOKUP(A1559,'ADM Details FY17'!$A$3:$P$3515,16,FALSE)</f>
        <v>0</v>
      </c>
      <c r="N1559" s="1">
        <f>VLOOKUP(A1559,'ADM Details FY17'!$A$3:$Q$3515,17,FALSE)</f>
        <v>0</v>
      </c>
      <c r="O1559" s="1">
        <f>VLOOKUP(A1559,'ADM Details FY17'!$A$3:$S$3515,19,FALSE)</f>
        <v>0</v>
      </c>
      <c r="P1559" s="1">
        <f>VLOOKUP(A1559,'ADM Details FY17'!$A$3:$U$3515,21,FALSE)</f>
        <v>0</v>
      </c>
      <c r="Q1559" s="1">
        <f>VLOOKUP(A1559,'ADM Details FY17'!$A$3:$V$3515,22,FALSE)</f>
        <v>0</v>
      </c>
      <c r="R1559" s="1">
        <f>VLOOKUP(A1559,'ADM Details FY17'!$A$3:$W$3515,23,FALSE)</f>
        <v>0</v>
      </c>
      <c r="S1559" s="1">
        <f>VLOOKUP(A1559,'ADM Details FY17'!$A$3:$X$3515,24,FALSE)</f>
        <v>0</v>
      </c>
      <c r="T1559" s="1">
        <f>VLOOKUP(A1559,'ADM Details FY17'!$A$3:$Y$3515,25,FALSE)</f>
        <v>0</v>
      </c>
      <c r="U1559" s="1">
        <f>VLOOKUP(A1559,'ADM Details FY17'!$A$3:$AA$3515,27,FALSE)</f>
        <v>0</v>
      </c>
      <c r="V1559" s="1">
        <f>IFERROR(VLOOKUP(C1559,'eindex _tget pp '!$A$4:$E$615,5,FALSE),0)</f>
        <v>389.71980340888132</v>
      </c>
      <c r="W1559" s="31">
        <f>IFERROR(VLOOKUP(C1559,'eindex _tget pp '!$A$4:$F$615,6,FALSE),0)</f>
        <v>2.8577936839999998</v>
      </c>
      <c r="X1559" s="4">
        <f>IFERROR(VLOOKUP(B1559,'eschools 16'!$A$2:$F$25,6,FALSE),1)</f>
        <v>2</v>
      </c>
      <c r="Y1559" s="1">
        <f t="shared" si="120"/>
        <v>0</v>
      </c>
      <c r="Z1559" s="1">
        <f t="shared" si="121"/>
        <v>0</v>
      </c>
      <c r="AA1559" s="31">
        <f>IFERROR(VLOOKUP(C1559,'eindex _tget pp '!$A$4:$G$615,7,FALSE),0)</f>
        <v>0.489675258</v>
      </c>
      <c r="AB1559" s="1">
        <f>VLOOKUP(A1559,'ADM Details FY17'!$A$3:$AB$3515,28,FALSE)</f>
        <v>0</v>
      </c>
      <c r="AC1559" s="1">
        <f t="shared" si="122"/>
        <v>0</v>
      </c>
      <c r="AD1559" s="1">
        <f t="shared" si="123"/>
        <v>3.77</v>
      </c>
      <c r="AE1559" s="1">
        <f t="shared" si="124"/>
        <v>94.25</v>
      </c>
    </row>
    <row r="1560" spans="1:31" x14ac:dyDescent="0.25">
      <c r="A1560" t="str">
        <f>B1560&amp;"-"&amp;COUNTIF($B$3:B1560,B1560)</f>
        <v>417-47</v>
      </c>
      <c r="B1560">
        <v>417</v>
      </c>
      <c r="C1560" s="18">
        <f>VLOOKUP(A1560,'ADM Details FY17'!$A$3:$D$3515,4,FALSE)</f>
        <v>47175</v>
      </c>
      <c r="D1560" s="1">
        <f>VLOOKUP(A1560,'ADM Details FY17'!$A$3:$E$3515,5,FALSE)</f>
        <v>1</v>
      </c>
      <c r="E1560" s="1">
        <f>VLOOKUP(A1560,'ADM Details FY17'!$A$3:$F$3515,6,FALSE)</f>
        <v>0</v>
      </c>
      <c r="F1560" s="1">
        <f>VLOOKUP(A1560,'ADM Details FY17'!$A$3:$G$3515,7,FALSE)</f>
        <v>0</v>
      </c>
      <c r="G1560" s="1">
        <f>VLOOKUP(A1560,'ADM Details FY17'!$A$3:$H$3515,8,FALSE)</f>
        <v>0</v>
      </c>
      <c r="H1560" s="1">
        <f>VLOOKUP(A1560,'ADM Details FY17'!$A$3:$I$3515,9,FALSE)</f>
        <v>0</v>
      </c>
      <c r="I1560" s="1">
        <f>VLOOKUP(A1560,'ADM Details FY17'!$A$3:$J$3517,10,FALSE)</f>
        <v>0</v>
      </c>
      <c r="J1560" s="1">
        <f>VLOOKUP(A1560,'ADM Details FY17'!$A$3:$K$3515,11,FALSE)</f>
        <v>0</v>
      </c>
      <c r="K1560" s="1">
        <f>VLOOKUP(A1560,'ADM Details FY17'!$A$3:$M$3515,13,FALSE)</f>
        <v>0</v>
      </c>
      <c r="L1560" s="1">
        <f>VLOOKUP(A1560,'ADM Details FY17'!$A$3:$O$3515,15,FALSE)</f>
        <v>0</v>
      </c>
      <c r="M1560" s="1">
        <f>VLOOKUP(A1560,'ADM Details FY17'!$A$3:$P$3515,16,FALSE)</f>
        <v>0</v>
      </c>
      <c r="N1560" s="1">
        <f>VLOOKUP(A1560,'ADM Details FY17'!$A$3:$Q$3515,17,FALSE)</f>
        <v>0</v>
      </c>
      <c r="O1560" s="1">
        <f>VLOOKUP(A1560,'ADM Details FY17'!$A$3:$S$3515,19,FALSE)</f>
        <v>0</v>
      </c>
      <c r="P1560" s="1">
        <f>VLOOKUP(A1560,'ADM Details FY17'!$A$3:$U$3515,21,FALSE)</f>
        <v>0</v>
      </c>
      <c r="Q1560" s="1">
        <f>VLOOKUP(A1560,'ADM Details FY17'!$A$3:$V$3515,22,FALSE)</f>
        <v>0</v>
      </c>
      <c r="R1560" s="1">
        <f>VLOOKUP(A1560,'ADM Details FY17'!$A$3:$W$3515,23,FALSE)</f>
        <v>0</v>
      </c>
      <c r="S1560" s="1">
        <f>VLOOKUP(A1560,'ADM Details FY17'!$A$3:$X$3515,24,FALSE)</f>
        <v>0</v>
      </c>
      <c r="T1560" s="1">
        <f>VLOOKUP(A1560,'ADM Details FY17'!$A$3:$Y$3515,25,FALSE)</f>
        <v>0</v>
      </c>
      <c r="U1560" s="1">
        <f>VLOOKUP(A1560,'ADM Details FY17'!$A$3:$AA$3515,27,FALSE)</f>
        <v>0</v>
      </c>
      <c r="V1560" s="1">
        <f>IFERROR(VLOOKUP(C1560,'eindex _tget pp '!$A$4:$E$615,5,FALSE),0)</f>
        <v>0</v>
      </c>
      <c r="W1560" s="31">
        <f>IFERROR(VLOOKUP(C1560,'eindex _tget pp '!$A$4:$F$615,6,FALSE),0)</f>
        <v>0.80238064419999999</v>
      </c>
      <c r="X1560" s="4">
        <f>IFERROR(VLOOKUP(B1560,'eschools 16'!$A$2:$F$25,6,FALSE),1)</f>
        <v>2</v>
      </c>
      <c r="Y1560" s="1">
        <f t="shared" si="120"/>
        <v>0</v>
      </c>
      <c r="Z1560" s="1">
        <f t="shared" si="121"/>
        <v>0</v>
      </c>
      <c r="AA1560" s="31">
        <f>IFERROR(VLOOKUP(C1560,'eindex _tget pp '!$A$4:$G$615,7,FALSE),0)</f>
        <v>0.207131339</v>
      </c>
      <c r="AB1560" s="1">
        <f>VLOOKUP(A1560,'ADM Details FY17'!$A$3:$AB$3515,28,FALSE)</f>
        <v>0</v>
      </c>
      <c r="AC1560" s="1">
        <f t="shared" si="122"/>
        <v>0</v>
      </c>
      <c r="AD1560" s="1">
        <f t="shared" si="123"/>
        <v>1</v>
      </c>
      <c r="AE1560" s="1">
        <f t="shared" si="124"/>
        <v>25</v>
      </c>
    </row>
    <row r="1561" spans="1:31" x14ac:dyDescent="0.25">
      <c r="A1561" t="str">
        <f>B1561&amp;"-"&amp;COUNTIF($B$3:B1561,B1561)</f>
        <v>417-48</v>
      </c>
      <c r="B1561">
        <v>417</v>
      </c>
      <c r="C1561" s="18">
        <f>VLOOKUP(A1561,'ADM Details FY17'!$A$3:$D$3515,4,FALSE)</f>
        <v>50419</v>
      </c>
      <c r="D1561" s="1">
        <f>VLOOKUP(A1561,'ADM Details FY17'!$A$3:$E$3515,5,FALSE)</f>
        <v>1</v>
      </c>
      <c r="E1561" s="1">
        <f>VLOOKUP(A1561,'ADM Details FY17'!$A$3:$F$3515,6,FALSE)</f>
        <v>0</v>
      </c>
      <c r="F1561" s="1">
        <f>VLOOKUP(A1561,'ADM Details FY17'!$A$3:$G$3515,7,FALSE)</f>
        <v>0</v>
      </c>
      <c r="G1561" s="1">
        <f>VLOOKUP(A1561,'ADM Details FY17'!$A$3:$H$3515,8,FALSE)</f>
        <v>0</v>
      </c>
      <c r="H1561" s="1">
        <f>VLOOKUP(A1561,'ADM Details FY17'!$A$3:$I$3515,9,FALSE)</f>
        <v>0</v>
      </c>
      <c r="I1561" s="1">
        <f>VLOOKUP(A1561,'ADM Details FY17'!$A$3:$J$3517,10,FALSE)</f>
        <v>0</v>
      </c>
      <c r="J1561" s="1">
        <f>VLOOKUP(A1561,'ADM Details FY17'!$A$3:$K$3515,11,FALSE)</f>
        <v>0</v>
      </c>
      <c r="K1561" s="1">
        <f>VLOOKUP(A1561,'ADM Details FY17'!$A$3:$M$3515,13,FALSE)</f>
        <v>0</v>
      </c>
      <c r="L1561" s="1">
        <f>VLOOKUP(A1561,'ADM Details FY17'!$A$3:$O$3515,15,FALSE)</f>
        <v>0</v>
      </c>
      <c r="M1561" s="1">
        <f>VLOOKUP(A1561,'ADM Details FY17'!$A$3:$P$3515,16,FALSE)</f>
        <v>0</v>
      </c>
      <c r="N1561" s="1">
        <f>VLOOKUP(A1561,'ADM Details FY17'!$A$3:$Q$3515,17,FALSE)</f>
        <v>0</v>
      </c>
      <c r="O1561" s="1">
        <f>VLOOKUP(A1561,'ADM Details FY17'!$A$3:$S$3515,19,FALSE)</f>
        <v>0</v>
      </c>
      <c r="P1561" s="1">
        <f>VLOOKUP(A1561,'ADM Details FY17'!$A$3:$U$3515,21,FALSE)</f>
        <v>0</v>
      </c>
      <c r="Q1561" s="1">
        <f>VLOOKUP(A1561,'ADM Details FY17'!$A$3:$V$3515,22,FALSE)</f>
        <v>0</v>
      </c>
      <c r="R1561" s="1">
        <f>VLOOKUP(A1561,'ADM Details FY17'!$A$3:$W$3515,23,FALSE)</f>
        <v>0</v>
      </c>
      <c r="S1561" s="1">
        <f>VLOOKUP(A1561,'ADM Details FY17'!$A$3:$X$3515,24,FALSE)</f>
        <v>0</v>
      </c>
      <c r="T1561" s="1">
        <f>VLOOKUP(A1561,'ADM Details FY17'!$A$3:$Y$3515,25,FALSE)</f>
        <v>0</v>
      </c>
      <c r="U1561" s="1">
        <f>VLOOKUP(A1561,'ADM Details FY17'!$A$3:$AA$3515,27,FALSE)</f>
        <v>0</v>
      </c>
      <c r="V1561" s="1">
        <f>IFERROR(VLOOKUP(C1561,'eindex _tget pp '!$A$4:$E$615,5,FALSE),0)</f>
        <v>626.13781844132063</v>
      </c>
      <c r="W1561" s="31">
        <f>IFERROR(VLOOKUP(C1561,'eindex _tget pp '!$A$4:$F$615,6,FALSE),0)</f>
        <v>0.55997459790000004</v>
      </c>
      <c r="X1561" s="4">
        <f>IFERROR(VLOOKUP(B1561,'eschools 16'!$A$2:$F$25,6,FALSE),1)</f>
        <v>2</v>
      </c>
      <c r="Y1561" s="1">
        <f t="shared" si="120"/>
        <v>0</v>
      </c>
      <c r="Z1561" s="1">
        <f t="shared" si="121"/>
        <v>0</v>
      </c>
      <c r="AA1561" s="31">
        <f>IFERROR(VLOOKUP(C1561,'eindex _tget pp '!$A$4:$G$615,7,FALSE),0)</f>
        <v>0.61155008399999999</v>
      </c>
      <c r="AB1561" s="1">
        <f>VLOOKUP(A1561,'ADM Details FY17'!$A$3:$AB$3515,28,FALSE)</f>
        <v>0</v>
      </c>
      <c r="AC1561" s="1">
        <f t="shared" si="122"/>
        <v>0</v>
      </c>
      <c r="AD1561" s="1">
        <f t="shared" si="123"/>
        <v>1</v>
      </c>
      <c r="AE1561" s="1">
        <f t="shared" si="124"/>
        <v>25</v>
      </c>
    </row>
    <row r="1562" spans="1:31" x14ac:dyDescent="0.25">
      <c r="A1562" t="str">
        <f>B1562&amp;"-"&amp;COUNTIF($B$3:B1562,B1562)</f>
        <v>417-49</v>
      </c>
      <c r="B1562">
        <v>417</v>
      </c>
      <c r="C1562" s="18">
        <f>VLOOKUP(A1562,'ADM Details FY17'!$A$3:$D$3515,4,FALSE)</f>
        <v>45278</v>
      </c>
      <c r="D1562" s="1">
        <f>VLOOKUP(A1562,'ADM Details FY17'!$A$3:$E$3515,5,FALSE)</f>
        <v>6.71</v>
      </c>
      <c r="E1562" s="1">
        <f>VLOOKUP(A1562,'ADM Details FY17'!$A$3:$F$3515,6,FALSE)</f>
        <v>0</v>
      </c>
      <c r="F1562" s="1">
        <f>VLOOKUP(A1562,'ADM Details FY17'!$A$3:$G$3515,7,FALSE)</f>
        <v>0.83</v>
      </c>
      <c r="G1562" s="1">
        <f>VLOOKUP(A1562,'ADM Details FY17'!$A$3:$H$3515,8,FALSE)</f>
        <v>0</v>
      </c>
      <c r="H1562" s="1">
        <f>VLOOKUP(A1562,'ADM Details FY17'!$A$3:$I$3515,9,FALSE)</f>
        <v>0</v>
      </c>
      <c r="I1562" s="1">
        <f>VLOOKUP(A1562,'ADM Details FY17'!$A$3:$J$3517,10,FALSE)</f>
        <v>0</v>
      </c>
      <c r="J1562" s="1">
        <f>VLOOKUP(A1562,'ADM Details FY17'!$A$3:$K$3515,11,FALSE)</f>
        <v>0</v>
      </c>
      <c r="K1562" s="1">
        <f>VLOOKUP(A1562,'ADM Details FY17'!$A$3:$M$3515,13,FALSE)</f>
        <v>5.71</v>
      </c>
      <c r="L1562" s="1">
        <f>VLOOKUP(A1562,'ADM Details FY17'!$A$3:$O$3515,15,FALSE)</f>
        <v>0</v>
      </c>
      <c r="M1562" s="1">
        <f>VLOOKUP(A1562,'ADM Details FY17'!$A$3:$P$3515,16,FALSE)</f>
        <v>0</v>
      </c>
      <c r="N1562" s="1">
        <f>VLOOKUP(A1562,'ADM Details FY17'!$A$3:$Q$3515,17,FALSE)</f>
        <v>0</v>
      </c>
      <c r="O1562" s="1">
        <f>VLOOKUP(A1562,'ADM Details FY17'!$A$3:$S$3515,19,FALSE)</f>
        <v>0</v>
      </c>
      <c r="P1562" s="1">
        <f>VLOOKUP(A1562,'ADM Details FY17'!$A$3:$U$3515,21,FALSE)</f>
        <v>0</v>
      </c>
      <c r="Q1562" s="1">
        <f>VLOOKUP(A1562,'ADM Details FY17'!$A$3:$V$3515,22,FALSE)</f>
        <v>0</v>
      </c>
      <c r="R1562" s="1">
        <f>VLOOKUP(A1562,'ADM Details FY17'!$A$3:$W$3515,23,FALSE)</f>
        <v>0</v>
      </c>
      <c r="S1562" s="1">
        <f>VLOOKUP(A1562,'ADM Details FY17'!$A$3:$X$3515,24,FALSE)</f>
        <v>0</v>
      </c>
      <c r="T1562" s="1">
        <f>VLOOKUP(A1562,'ADM Details FY17'!$A$3:$Y$3515,25,FALSE)</f>
        <v>0</v>
      </c>
      <c r="U1562" s="1">
        <f>VLOOKUP(A1562,'ADM Details FY17'!$A$3:$AA$3515,27,FALSE)</f>
        <v>0</v>
      </c>
      <c r="V1562" s="1">
        <f>IFERROR(VLOOKUP(C1562,'eindex _tget pp '!$A$4:$E$615,5,FALSE),0)</f>
        <v>130.79850528567658</v>
      </c>
      <c r="W1562" s="31">
        <f>IFERROR(VLOOKUP(C1562,'eindex _tget pp '!$A$4:$F$615,6,FALSE),0)</f>
        <v>0.47059598889999998</v>
      </c>
      <c r="X1562" s="4">
        <f>IFERROR(VLOOKUP(B1562,'eschools 16'!$A$2:$F$25,6,FALSE),1)</f>
        <v>2</v>
      </c>
      <c r="Y1562" s="1">
        <f t="shared" si="120"/>
        <v>0</v>
      </c>
      <c r="Z1562" s="1">
        <f t="shared" si="121"/>
        <v>0</v>
      </c>
      <c r="AA1562" s="31">
        <f>IFERROR(VLOOKUP(C1562,'eindex _tget pp '!$A$4:$G$615,7,FALSE),0)</f>
        <v>0.38791700499999998</v>
      </c>
      <c r="AB1562" s="1">
        <f>VLOOKUP(A1562,'ADM Details FY17'!$A$3:$AB$3515,28,FALSE)</f>
        <v>0</v>
      </c>
      <c r="AC1562" s="1">
        <f t="shared" si="122"/>
        <v>0</v>
      </c>
      <c r="AD1562" s="1">
        <f t="shared" si="123"/>
        <v>6.71</v>
      </c>
      <c r="AE1562" s="1">
        <f t="shared" si="124"/>
        <v>167.75</v>
      </c>
    </row>
    <row r="1563" spans="1:31" x14ac:dyDescent="0.25">
      <c r="A1563" t="str">
        <f>B1563&amp;"-"&amp;COUNTIF($B$3:B1563,B1563)</f>
        <v>417-50</v>
      </c>
      <c r="B1563">
        <v>417</v>
      </c>
      <c r="C1563" s="18">
        <f>VLOOKUP(A1563,'ADM Details FY17'!$A$3:$D$3515,4,FALSE)</f>
        <v>46714</v>
      </c>
      <c r="D1563" s="1">
        <f>VLOOKUP(A1563,'ADM Details FY17'!$A$3:$E$3515,5,FALSE)</f>
        <v>2</v>
      </c>
      <c r="E1563" s="1">
        <f>VLOOKUP(A1563,'ADM Details FY17'!$A$3:$F$3515,6,FALSE)</f>
        <v>0</v>
      </c>
      <c r="F1563" s="1">
        <f>VLOOKUP(A1563,'ADM Details FY17'!$A$3:$G$3515,7,FALSE)</f>
        <v>0</v>
      </c>
      <c r="G1563" s="1">
        <f>VLOOKUP(A1563,'ADM Details FY17'!$A$3:$H$3515,8,FALSE)</f>
        <v>0</v>
      </c>
      <c r="H1563" s="1">
        <f>VLOOKUP(A1563,'ADM Details FY17'!$A$3:$I$3515,9,FALSE)</f>
        <v>0</v>
      </c>
      <c r="I1563" s="1">
        <f>VLOOKUP(A1563,'ADM Details FY17'!$A$3:$J$3517,10,FALSE)</f>
        <v>0</v>
      </c>
      <c r="J1563" s="1">
        <f>VLOOKUP(A1563,'ADM Details FY17'!$A$3:$K$3515,11,FALSE)</f>
        <v>0</v>
      </c>
      <c r="K1563" s="1">
        <f>VLOOKUP(A1563,'ADM Details FY17'!$A$3:$M$3515,13,FALSE)</f>
        <v>1</v>
      </c>
      <c r="L1563" s="1">
        <f>VLOOKUP(A1563,'ADM Details FY17'!$A$3:$O$3515,15,FALSE)</f>
        <v>0</v>
      </c>
      <c r="M1563" s="1">
        <f>VLOOKUP(A1563,'ADM Details FY17'!$A$3:$P$3515,16,FALSE)</f>
        <v>0</v>
      </c>
      <c r="N1563" s="1">
        <f>VLOOKUP(A1563,'ADM Details FY17'!$A$3:$Q$3515,17,FALSE)</f>
        <v>0</v>
      </c>
      <c r="O1563" s="1">
        <f>VLOOKUP(A1563,'ADM Details FY17'!$A$3:$S$3515,19,FALSE)</f>
        <v>0</v>
      </c>
      <c r="P1563" s="1">
        <f>VLOOKUP(A1563,'ADM Details FY17'!$A$3:$U$3515,21,FALSE)</f>
        <v>0</v>
      </c>
      <c r="Q1563" s="1">
        <f>VLOOKUP(A1563,'ADM Details FY17'!$A$3:$V$3515,22,FALSE)</f>
        <v>0</v>
      </c>
      <c r="R1563" s="1">
        <f>VLOOKUP(A1563,'ADM Details FY17'!$A$3:$W$3515,23,FALSE)</f>
        <v>0</v>
      </c>
      <c r="S1563" s="1">
        <f>VLOOKUP(A1563,'ADM Details FY17'!$A$3:$X$3515,24,FALSE)</f>
        <v>0</v>
      </c>
      <c r="T1563" s="1">
        <f>VLOOKUP(A1563,'ADM Details FY17'!$A$3:$Y$3515,25,FALSE)</f>
        <v>0</v>
      </c>
      <c r="U1563" s="1">
        <f>VLOOKUP(A1563,'ADM Details FY17'!$A$3:$AA$3515,27,FALSE)</f>
        <v>0</v>
      </c>
      <c r="V1563" s="1">
        <f>IFERROR(VLOOKUP(C1563,'eindex _tget pp '!$A$4:$E$615,5,FALSE),0)</f>
        <v>526.88893364792546</v>
      </c>
      <c r="W1563" s="31">
        <f>IFERROR(VLOOKUP(C1563,'eindex _tget pp '!$A$4:$F$615,6,FALSE),0)</f>
        <v>0.52882071310000001</v>
      </c>
      <c r="X1563" s="4">
        <f>IFERROR(VLOOKUP(B1563,'eschools 16'!$A$2:$F$25,6,FALSE),1)</f>
        <v>2</v>
      </c>
      <c r="Y1563" s="1">
        <f t="shared" si="120"/>
        <v>0</v>
      </c>
      <c r="Z1563" s="1">
        <f t="shared" si="121"/>
        <v>0</v>
      </c>
      <c r="AA1563" s="31">
        <f>IFERROR(VLOOKUP(C1563,'eindex _tget pp '!$A$4:$G$615,7,FALSE),0)</f>
        <v>0.51303895099999997</v>
      </c>
      <c r="AB1563" s="1">
        <f>VLOOKUP(A1563,'ADM Details FY17'!$A$3:$AB$3515,28,FALSE)</f>
        <v>0</v>
      </c>
      <c r="AC1563" s="1">
        <f t="shared" si="122"/>
        <v>0</v>
      </c>
      <c r="AD1563" s="1">
        <f t="shared" si="123"/>
        <v>2</v>
      </c>
      <c r="AE1563" s="1">
        <f t="shared" si="124"/>
        <v>50</v>
      </c>
    </row>
    <row r="1564" spans="1:31" x14ac:dyDescent="0.25">
      <c r="A1564" t="str">
        <f>B1564&amp;"-"&amp;COUNTIF($B$3:B1564,B1564)</f>
        <v>417-51</v>
      </c>
      <c r="B1564">
        <v>417</v>
      </c>
      <c r="C1564" s="18">
        <f>VLOOKUP(A1564,'ADM Details FY17'!$A$3:$D$3515,4,FALSE)</f>
        <v>50138</v>
      </c>
      <c r="D1564" s="1">
        <f>VLOOKUP(A1564,'ADM Details FY17'!$A$3:$E$3515,5,FALSE)</f>
        <v>2.91</v>
      </c>
      <c r="E1564" s="1">
        <f>VLOOKUP(A1564,'ADM Details FY17'!$A$3:$F$3515,6,FALSE)</f>
        <v>0</v>
      </c>
      <c r="F1564" s="1">
        <f>VLOOKUP(A1564,'ADM Details FY17'!$A$3:$G$3515,7,FALSE)</f>
        <v>0.55000000000000004</v>
      </c>
      <c r="G1564" s="1">
        <f>VLOOKUP(A1564,'ADM Details FY17'!$A$3:$H$3515,8,FALSE)</f>
        <v>0</v>
      </c>
      <c r="H1564" s="1">
        <f>VLOOKUP(A1564,'ADM Details FY17'!$A$3:$I$3515,9,FALSE)</f>
        <v>0</v>
      </c>
      <c r="I1564" s="1">
        <f>VLOOKUP(A1564,'ADM Details FY17'!$A$3:$J$3517,10,FALSE)</f>
        <v>0</v>
      </c>
      <c r="J1564" s="1">
        <f>VLOOKUP(A1564,'ADM Details FY17'!$A$3:$K$3515,11,FALSE)</f>
        <v>0</v>
      </c>
      <c r="K1564" s="1">
        <f>VLOOKUP(A1564,'ADM Details FY17'!$A$3:$M$3515,13,FALSE)</f>
        <v>1</v>
      </c>
      <c r="L1564" s="1">
        <f>VLOOKUP(A1564,'ADM Details FY17'!$A$3:$O$3515,15,FALSE)</f>
        <v>0</v>
      </c>
      <c r="M1564" s="1">
        <f>VLOOKUP(A1564,'ADM Details FY17'!$A$3:$P$3515,16,FALSE)</f>
        <v>0</v>
      </c>
      <c r="N1564" s="1">
        <f>VLOOKUP(A1564,'ADM Details FY17'!$A$3:$Q$3515,17,FALSE)</f>
        <v>0</v>
      </c>
      <c r="O1564" s="1">
        <f>VLOOKUP(A1564,'ADM Details FY17'!$A$3:$S$3515,19,FALSE)</f>
        <v>0</v>
      </c>
      <c r="P1564" s="1">
        <f>VLOOKUP(A1564,'ADM Details FY17'!$A$3:$U$3515,21,FALSE)</f>
        <v>0</v>
      </c>
      <c r="Q1564" s="1">
        <f>VLOOKUP(A1564,'ADM Details FY17'!$A$3:$V$3515,22,FALSE)</f>
        <v>0</v>
      </c>
      <c r="R1564" s="1">
        <f>VLOOKUP(A1564,'ADM Details FY17'!$A$3:$W$3515,23,FALSE)</f>
        <v>0</v>
      </c>
      <c r="S1564" s="1">
        <f>VLOOKUP(A1564,'ADM Details FY17'!$A$3:$X$3515,24,FALSE)</f>
        <v>0</v>
      </c>
      <c r="T1564" s="1">
        <f>VLOOKUP(A1564,'ADM Details FY17'!$A$3:$Y$3515,25,FALSE)</f>
        <v>0</v>
      </c>
      <c r="U1564" s="1">
        <f>VLOOKUP(A1564,'ADM Details FY17'!$A$3:$AA$3515,27,FALSE)</f>
        <v>0</v>
      </c>
      <c r="V1564" s="1">
        <f>IFERROR(VLOOKUP(C1564,'eindex _tget pp '!$A$4:$E$615,5,FALSE),0)</f>
        <v>376.96875848156975</v>
      </c>
      <c r="W1564" s="31">
        <f>IFERROR(VLOOKUP(C1564,'eindex _tget pp '!$A$4:$F$615,6,FALSE),0)</f>
        <v>0.42948453590000002</v>
      </c>
      <c r="X1564" s="4">
        <f>IFERROR(VLOOKUP(B1564,'eschools 16'!$A$2:$F$25,6,FALSE),1)</f>
        <v>2</v>
      </c>
      <c r="Y1564" s="1">
        <f t="shared" si="120"/>
        <v>0</v>
      </c>
      <c r="Z1564" s="1">
        <f t="shared" si="121"/>
        <v>0</v>
      </c>
      <c r="AA1564" s="31">
        <f>IFERROR(VLOOKUP(C1564,'eindex _tget pp '!$A$4:$G$615,7,FALSE),0)</f>
        <v>0.567383584</v>
      </c>
      <c r="AB1564" s="1">
        <f>VLOOKUP(A1564,'ADM Details FY17'!$A$3:$AB$3515,28,FALSE)</f>
        <v>0</v>
      </c>
      <c r="AC1564" s="1">
        <f t="shared" si="122"/>
        <v>0</v>
      </c>
      <c r="AD1564" s="1">
        <f t="shared" si="123"/>
        <v>2.91</v>
      </c>
      <c r="AE1564" s="1">
        <f t="shared" si="124"/>
        <v>72.75</v>
      </c>
    </row>
    <row r="1565" spans="1:31" x14ac:dyDescent="0.25">
      <c r="A1565" t="str">
        <f>B1565&amp;"-"&amp;COUNTIF($B$3:B1565,B1565)</f>
        <v>417-52</v>
      </c>
      <c r="B1565">
        <v>417</v>
      </c>
      <c r="C1565" s="18">
        <f>VLOOKUP(A1565,'ADM Details FY17'!$A$3:$D$3515,4,FALSE)</f>
        <v>47183</v>
      </c>
      <c r="D1565" s="1">
        <f>VLOOKUP(A1565,'ADM Details FY17'!$A$3:$E$3515,5,FALSE)</f>
        <v>6.43</v>
      </c>
      <c r="E1565" s="1">
        <f>VLOOKUP(A1565,'ADM Details FY17'!$A$3:$F$3515,6,FALSE)</f>
        <v>0</v>
      </c>
      <c r="F1565" s="1">
        <f>VLOOKUP(A1565,'ADM Details FY17'!$A$3:$G$3515,7,FALSE)</f>
        <v>1</v>
      </c>
      <c r="G1565" s="1">
        <f>VLOOKUP(A1565,'ADM Details FY17'!$A$3:$H$3515,8,FALSE)</f>
        <v>0</v>
      </c>
      <c r="H1565" s="1">
        <f>VLOOKUP(A1565,'ADM Details FY17'!$A$3:$I$3515,9,FALSE)</f>
        <v>0</v>
      </c>
      <c r="I1565" s="1">
        <f>VLOOKUP(A1565,'ADM Details FY17'!$A$3:$J$3517,10,FALSE)</f>
        <v>0</v>
      </c>
      <c r="J1565" s="1">
        <f>VLOOKUP(A1565,'ADM Details FY17'!$A$3:$K$3515,11,FALSE)</f>
        <v>0</v>
      </c>
      <c r="K1565" s="1">
        <f>VLOOKUP(A1565,'ADM Details FY17'!$A$3:$M$3515,13,FALSE)</f>
        <v>0</v>
      </c>
      <c r="L1565" s="1">
        <f>VLOOKUP(A1565,'ADM Details FY17'!$A$3:$O$3515,15,FALSE)</f>
        <v>0</v>
      </c>
      <c r="M1565" s="1">
        <f>VLOOKUP(A1565,'ADM Details FY17'!$A$3:$P$3515,16,FALSE)</f>
        <v>0</v>
      </c>
      <c r="N1565" s="1">
        <f>VLOOKUP(A1565,'ADM Details FY17'!$A$3:$Q$3515,17,FALSE)</f>
        <v>0</v>
      </c>
      <c r="O1565" s="1">
        <f>VLOOKUP(A1565,'ADM Details FY17'!$A$3:$S$3515,19,FALSE)</f>
        <v>0</v>
      </c>
      <c r="P1565" s="1">
        <f>VLOOKUP(A1565,'ADM Details FY17'!$A$3:$U$3515,21,FALSE)</f>
        <v>0</v>
      </c>
      <c r="Q1565" s="1">
        <f>VLOOKUP(A1565,'ADM Details FY17'!$A$3:$V$3515,22,FALSE)</f>
        <v>0</v>
      </c>
      <c r="R1565" s="1">
        <f>VLOOKUP(A1565,'ADM Details FY17'!$A$3:$W$3515,23,FALSE)</f>
        <v>0</v>
      </c>
      <c r="S1565" s="1">
        <f>VLOOKUP(A1565,'ADM Details FY17'!$A$3:$X$3515,24,FALSE)</f>
        <v>0</v>
      </c>
      <c r="T1565" s="1">
        <f>VLOOKUP(A1565,'ADM Details FY17'!$A$3:$Y$3515,25,FALSE)</f>
        <v>0</v>
      </c>
      <c r="U1565" s="1">
        <f>VLOOKUP(A1565,'ADM Details FY17'!$A$3:$AA$3515,27,FALSE)</f>
        <v>0.5</v>
      </c>
      <c r="V1565" s="1">
        <f>IFERROR(VLOOKUP(C1565,'eindex _tget pp '!$A$4:$E$615,5,FALSE),0)</f>
        <v>0</v>
      </c>
      <c r="W1565" s="31">
        <f>IFERROR(VLOOKUP(C1565,'eindex _tget pp '!$A$4:$F$615,6,FALSE),0)</f>
        <v>0.1233459631</v>
      </c>
      <c r="X1565" s="4">
        <f>IFERROR(VLOOKUP(B1565,'eschools 16'!$A$2:$F$25,6,FALSE),1)</f>
        <v>2</v>
      </c>
      <c r="Y1565" s="1">
        <f t="shared" si="120"/>
        <v>0</v>
      </c>
      <c r="Z1565" s="1">
        <f t="shared" si="121"/>
        <v>0</v>
      </c>
      <c r="AA1565" s="31">
        <f>IFERROR(VLOOKUP(C1565,'eindex _tget pp '!$A$4:$G$615,7,FALSE),0)</f>
        <v>0.21191821</v>
      </c>
      <c r="AB1565" s="1">
        <f>VLOOKUP(A1565,'ADM Details FY17'!$A$3:$AB$3515,28,FALSE)</f>
        <v>0</v>
      </c>
      <c r="AC1565" s="1">
        <f t="shared" si="122"/>
        <v>0</v>
      </c>
      <c r="AD1565" s="1">
        <f t="shared" si="123"/>
        <v>6.5299999999999994</v>
      </c>
      <c r="AE1565" s="1">
        <f t="shared" si="124"/>
        <v>163.24999999999997</v>
      </c>
    </row>
    <row r="1566" spans="1:31" x14ac:dyDescent="0.25">
      <c r="A1566" t="str">
        <f>B1566&amp;"-"&amp;COUNTIF($B$3:B1566,B1566)</f>
        <v>417-53</v>
      </c>
      <c r="B1566">
        <v>417</v>
      </c>
      <c r="C1566" s="18">
        <f>VLOOKUP(A1566,'ADM Details FY17'!$A$3:$D$3515,4,FALSE)</f>
        <v>45294</v>
      </c>
      <c r="D1566" s="1">
        <f>VLOOKUP(A1566,'ADM Details FY17'!$A$3:$E$3515,5,FALSE)</f>
        <v>1</v>
      </c>
      <c r="E1566" s="1">
        <f>VLOOKUP(A1566,'ADM Details FY17'!$A$3:$F$3515,6,FALSE)</f>
        <v>0</v>
      </c>
      <c r="F1566" s="1">
        <f>VLOOKUP(A1566,'ADM Details FY17'!$A$3:$G$3515,7,FALSE)</f>
        <v>0</v>
      </c>
      <c r="G1566" s="1">
        <f>VLOOKUP(A1566,'ADM Details FY17'!$A$3:$H$3515,8,FALSE)</f>
        <v>0</v>
      </c>
      <c r="H1566" s="1">
        <f>VLOOKUP(A1566,'ADM Details FY17'!$A$3:$I$3515,9,FALSE)</f>
        <v>0</v>
      </c>
      <c r="I1566" s="1">
        <f>VLOOKUP(A1566,'ADM Details FY17'!$A$3:$J$3517,10,FALSE)</f>
        <v>0</v>
      </c>
      <c r="J1566" s="1">
        <f>VLOOKUP(A1566,'ADM Details FY17'!$A$3:$K$3515,11,FALSE)</f>
        <v>0</v>
      </c>
      <c r="K1566" s="1">
        <f>VLOOKUP(A1566,'ADM Details FY17'!$A$3:$M$3515,13,FALSE)</f>
        <v>1</v>
      </c>
      <c r="L1566" s="1">
        <f>VLOOKUP(A1566,'ADM Details FY17'!$A$3:$O$3515,15,FALSE)</f>
        <v>0</v>
      </c>
      <c r="M1566" s="1">
        <f>VLOOKUP(A1566,'ADM Details FY17'!$A$3:$P$3515,16,FALSE)</f>
        <v>0</v>
      </c>
      <c r="N1566" s="1">
        <f>VLOOKUP(A1566,'ADM Details FY17'!$A$3:$Q$3515,17,FALSE)</f>
        <v>0</v>
      </c>
      <c r="O1566" s="1">
        <f>VLOOKUP(A1566,'ADM Details FY17'!$A$3:$S$3515,19,FALSE)</f>
        <v>0</v>
      </c>
      <c r="P1566" s="1">
        <f>VLOOKUP(A1566,'ADM Details FY17'!$A$3:$U$3515,21,FALSE)</f>
        <v>0</v>
      </c>
      <c r="Q1566" s="1">
        <f>VLOOKUP(A1566,'ADM Details FY17'!$A$3:$V$3515,22,FALSE)</f>
        <v>0</v>
      </c>
      <c r="R1566" s="1">
        <f>VLOOKUP(A1566,'ADM Details FY17'!$A$3:$W$3515,23,FALSE)</f>
        <v>0</v>
      </c>
      <c r="S1566" s="1">
        <f>VLOOKUP(A1566,'ADM Details FY17'!$A$3:$X$3515,24,FALSE)</f>
        <v>0</v>
      </c>
      <c r="T1566" s="1">
        <f>VLOOKUP(A1566,'ADM Details FY17'!$A$3:$Y$3515,25,FALSE)</f>
        <v>0</v>
      </c>
      <c r="U1566" s="1">
        <f>VLOOKUP(A1566,'ADM Details FY17'!$A$3:$AA$3515,27,FALSE)</f>
        <v>0</v>
      </c>
      <c r="V1566" s="1">
        <f>IFERROR(VLOOKUP(C1566,'eindex _tget pp '!$A$4:$E$615,5,FALSE),0)</f>
        <v>795.60594147719303</v>
      </c>
      <c r="W1566" s="31">
        <f>IFERROR(VLOOKUP(C1566,'eindex _tget pp '!$A$4:$F$615,6,FALSE),0)</f>
        <v>1.3970150262000001</v>
      </c>
      <c r="X1566" s="4">
        <f>IFERROR(VLOOKUP(B1566,'eschools 16'!$A$2:$F$25,6,FALSE),1)</f>
        <v>2</v>
      </c>
      <c r="Y1566" s="1">
        <f t="shared" si="120"/>
        <v>0</v>
      </c>
      <c r="Z1566" s="1">
        <f t="shared" si="121"/>
        <v>0</v>
      </c>
      <c r="AA1566" s="31">
        <f>IFERROR(VLOOKUP(C1566,'eindex _tget pp '!$A$4:$G$615,7,FALSE),0)</f>
        <v>0.68416059299999998</v>
      </c>
      <c r="AB1566" s="1">
        <f>VLOOKUP(A1566,'ADM Details FY17'!$A$3:$AB$3515,28,FALSE)</f>
        <v>0</v>
      </c>
      <c r="AC1566" s="1">
        <f t="shared" si="122"/>
        <v>0</v>
      </c>
      <c r="AD1566" s="1">
        <f t="shared" si="123"/>
        <v>1</v>
      </c>
      <c r="AE1566" s="1">
        <f t="shared" si="124"/>
        <v>25</v>
      </c>
    </row>
    <row r="1567" spans="1:31" x14ac:dyDescent="0.25">
      <c r="A1567" t="str">
        <f>B1567&amp;"-"&amp;COUNTIF($B$3:B1567,B1567)</f>
        <v>417-54</v>
      </c>
      <c r="B1567">
        <v>417</v>
      </c>
      <c r="C1567" s="18">
        <f>VLOOKUP(A1567,'ADM Details FY17'!$A$3:$D$3515,4,FALSE)</f>
        <v>43752</v>
      </c>
      <c r="D1567" s="1">
        <f>VLOOKUP(A1567,'ADM Details FY17'!$A$3:$E$3515,5,FALSE)</f>
        <v>7.63</v>
      </c>
      <c r="E1567" s="1">
        <f>VLOOKUP(A1567,'ADM Details FY17'!$A$3:$F$3515,6,FALSE)</f>
        <v>0</v>
      </c>
      <c r="F1567" s="1">
        <f>VLOOKUP(A1567,'ADM Details FY17'!$A$3:$G$3515,7,FALSE)</f>
        <v>2</v>
      </c>
      <c r="G1567" s="1">
        <f>VLOOKUP(A1567,'ADM Details FY17'!$A$3:$H$3515,8,FALSE)</f>
        <v>0</v>
      </c>
      <c r="H1567" s="1">
        <f>VLOOKUP(A1567,'ADM Details FY17'!$A$3:$I$3515,9,FALSE)</f>
        <v>0</v>
      </c>
      <c r="I1567" s="1">
        <f>VLOOKUP(A1567,'ADM Details FY17'!$A$3:$J$3517,10,FALSE)</f>
        <v>0</v>
      </c>
      <c r="J1567" s="1">
        <f>VLOOKUP(A1567,'ADM Details FY17'!$A$3:$K$3515,11,FALSE)</f>
        <v>0</v>
      </c>
      <c r="K1567" s="1">
        <f>VLOOKUP(A1567,'ADM Details FY17'!$A$3:$M$3515,13,FALSE)</f>
        <v>1.63</v>
      </c>
      <c r="L1567" s="1">
        <f>VLOOKUP(A1567,'ADM Details FY17'!$A$3:$O$3515,15,FALSE)</f>
        <v>0</v>
      </c>
      <c r="M1567" s="1">
        <f>VLOOKUP(A1567,'ADM Details FY17'!$A$3:$P$3515,16,FALSE)</f>
        <v>0</v>
      </c>
      <c r="N1567" s="1">
        <f>VLOOKUP(A1567,'ADM Details FY17'!$A$3:$Q$3515,17,FALSE)</f>
        <v>0</v>
      </c>
      <c r="O1567" s="1">
        <f>VLOOKUP(A1567,'ADM Details FY17'!$A$3:$S$3515,19,FALSE)</f>
        <v>0</v>
      </c>
      <c r="P1567" s="1">
        <f>VLOOKUP(A1567,'ADM Details FY17'!$A$3:$U$3515,21,FALSE)</f>
        <v>0</v>
      </c>
      <c r="Q1567" s="1">
        <f>VLOOKUP(A1567,'ADM Details FY17'!$A$3:$V$3515,22,FALSE)</f>
        <v>0</v>
      </c>
      <c r="R1567" s="1">
        <f>VLOOKUP(A1567,'ADM Details FY17'!$A$3:$W$3515,23,FALSE)</f>
        <v>0</v>
      </c>
      <c r="S1567" s="1">
        <f>VLOOKUP(A1567,'ADM Details FY17'!$A$3:$X$3515,24,FALSE)</f>
        <v>0</v>
      </c>
      <c r="T1567" s="1">
        <f>VLOOKUP(A1567,'ADM Details FY17'!$A$3:$Y$3515,25,FALSE)</f>
        <v>0</v>
      </c>
      <c r="U1567" s="1">
        <f>VLOOKUP(A1567,'ADM Details FY17'!$A$3:$AA$3515,27,FALSE)</f>
        <v>0</v>
      </c>
      <c r="V1567" s="1">
        <f>IFERROR(VLOOKUP(C1567,'eindex _tget pp '!$A$4:$E$615,5,FALSE),0)</f>
        <v>195.16110414154781</v>
      </c>
      <c r="W1567" s="31">
        <f>IFERROR(VLOOKUP(C1567,'eindex _tget pp '!$A$4:$F$615,6,FALSE),0)</f>
        <v>1.2931511515</v>
      </c>
      <c r="X1567" s="4">
        <f>IFERROR(VLOOKUP(B1567,'eschools 16'!$A$2:$F$25,6,FALSE),1)</f>
        <v>2</v>
      </c>
      <c r="Y1567" s="1">
        <f t="shared" si="120"/>
        <v>0</v>
      </c>
      <c r="Z1567" s="1">
        <f t="shared" si="121"/>
        <v>0</v>
      </c>
      <c r="AA1567" s="31">
        <f>IFERROR(VLOOKUP(C1567,'eindex _tget pp '!$A$4:$G$615,7,FALSE),0)</f>
        <v>0.46646849499999998</v>
      </c>
      <c r="AB1567" s="1">
        <f>VLOOKUP(A1567,'ADM Details FY17'!$A$3:$AB$3515,28,FALSE)</f>
        <v>0</v>
      </c>
      <c r="AC1567" s="1">
        <f t="shared" si="122"/>
        <v>0</v>
      </c>
      <c r="AD1567" s="1">
        <f t="shared" si="123"/>
        <v>7.63</v>
      </c>
      <c r="AE1567" s="1">
        <f t="shared" si="124"/>
        <v>190.75</v>
      </c>
    </row>
    <row r="1568" spans="1:31" x14ac:dyDescent="0.25">
      <c r="A1568" t="str">
        <f>B1568&amp;"-"&amp;COUNTIF($B$3:B1568,B1568)</f>
        <v>417-55</v>
      </c>
      <c r="B1568">
        <v>417</v>
      </c>
      <c r="C1568" s="18">
        <f>VLOOKUP(A1568,'ADM Details FY17'!$A$3:$D$3515,4,FALSE)</f>
        <v>49411</v>
      </c>
      <c r="D1568" s="1">
        <f>VLOOKUP(A1568,'ADM Details FY17'!$A$3:$E$3515,5,FALSE)</f>
        <v>2</v>
      </c>
      <c r="E1568" s="1">
        <f>VLOOKUP(A1568,'ADM Details FY17'!$A$3:$F$3515,6,FALSE)</f>
        <v>0</v>
      </c>
      <c r="F1568" s="1">
        <f>VLOOKUP(A1568,'ADM Details FY17'!$A$3:$G$3515,7,FALSE)</f>
        <v>0</v>
      </c>
      <c r="G1568" s="1">
        <f>VLOOKUP(A1568,'ADM Details FY17'!$A$3:$H$3515,8,FALSE)</f>
        <v>0</v>
      </c>
      <c r="H1568" s="1">
        <f>VLOOKUP(A1568,'ADM Details FY17'!$A$3:$I$3515,9,FALSE)</f>
        <v>0</v>
      </c>
      <c r="I1568" s="1">
        <f>VLOOKUP(A1568,'ADM Details FY17'!$A$3:$J$3517,10,FALSE)</f>
        <v>0</v>
      </c>
      <c r="J1568" s="1">
        <f>VLOOKUP(A1568,'ADM Details FY17'!$A$3:$K$3515,11,FALSE)</f>
        <v>0</v>
      </c>
      <c r="K1568" s="1">
        <f>VLOOKUP(A1568,'ADM Details FY17'!$A$3:$M$3515,13,FALSE)</f>
        <v>2</v>
      </c>
      <c r="L1568" s="1">
        <f>VLOOKUP(A1568,'ADM Details FY17'!$A$3:$O$3515,15,FALSE)</f>
        <v>0</v>
      </c>
      <c r="M1568" s="1">
        <f>VLOOKUP(A1568,'ADM Details FY17'!$A$3:$P$3515,16,FALSE)</f>
        <v>0</v>
      </c>
      <c r="N1568" s="1">
        <f>VLOOKUP(A1568,'ADM Details FY17'!$A$3:$Q$3515,17,FALSE)</f>
        <v>0</v>
      </c>
      <c r="O1568" s="1">
        <f>VLOOKUP(A1568,'ADM Details FY17'!$A$3:$S$3515,19,FALSE)</f>
        <v>0</v>
      </c>
      <c r="P1568" s="1">
        <f>VLOOKUP(A1568,'ADM Details FY17'!$A$3:$U$3515,21,FALSE)</f>
        <v>0</v>
      </c>
      <c r="Q1568" s="1">
        <f>VLOOKUP(A1568,'ADM Details FY17'!$A$3:$V$3515,22,FALSE)</f>
        <v>0</v>
      </c>
      <c r="R1568" s="1">
        <f>VLOOKUP(A1568,'ADM Details FY17'!$A$3:$W$3515,23,FALSE)</f>
        <v>0</v>
      </c>
      <c r="S1568" s="1">
        <f>VLOOKUP(A1568,'ADM Details FY17'!$A$3:$X$3515,24,FALSE)</f>
        <v>0</v>
      </c>
      <c r="T1568" s="1">
        <f>VLOOKUP(A1568,'ADM Details FY17'!$A$3:$Y$3515,25,FALSE)</f>
        <v>0</v>
      </c>
      <c r="U1568" s="1">
        <f>VLOOKUP(A1568,'ADM Details FY17'!$A$3:$AA$3515,27,FALSE)</f>
        <v>0</v>
      </c>
      <c r="V1568" s="1">
        <f>IFERROR(VLOOKUP(C1568,'eindex _tget pp '!$A$4:$E$615,5,FALSE),0)</f>
        <v>379.95657150507043</v>
      </c>
      <c r="W1568" s="31">
        <f>IFERROR(VLOOKUP(C1568,'eindex _tget pp '!$A$4:$F$615,6,FALSE),0)</f>
        <v>0.63887628799999996</v>
      </c>
      <c r="X1568" s="4">
        <f>IFERROR(VLOOKUP(B1568,'eschools 16'!$A$2:$F$25,6,FALSE),1)</f>
        <v>2</v>
      </c>
      <c r="Y1568" s="1">
        <f t="shared" si="120"/>
        <v>0</v>
      </c>
      <c r="Z1568" s="1">
        <f t="shared" si="121"/>
        <v>0</v>
      </c>
      <c r="AA1568" s="31">
        <f>IFERROR(VLOOKUP(C1568,'eindex _tget pp '!$A$4:$G$615,7,FALSE),0)</f>
        <v>0.494880969</v>
      </c>
      <c r="AB1568" s="1">
        <f>VLOOKUP(A1568,'ADM Details FY17'!$A$3:$AB$3515,28,FALSE)</f>
        <v>0</v>
      </c>
      <c r="AC1568" s="1">
        <f t="shared" si="122"/>
        <v>0</v>
      </c>
      <c r="AD1568" s="1">
        <f t="shared" si="123"/>
        <v>2</v>
      </c>
      <c r="AE1568" s="1">
        <f t="shared" si="124"/>
        <v>50</v>
      </c>
    </row>
    <row r="1569" spans="1:31" x14ac:dyDescent="0.25">
      <c r="A1569" t="str">
        <f>B1569&amp;"-"&amp;COUNTIF($B$3:B1569,B1569)</f>
        <v>417-56</v>
      </c>
      <c r="B1569">
        <v>417</v>
      </c>
      <c r="C1569" s="18">
        <f>VLOOKUP(A1569,'ADM Details FY17'!$A$3:$D$3515,4,FALSE)</f>
        <v>43786</v>
      </c>
      <c r="D1569" s="1">
        <f>VLOOKUP(A1569,'ADM Details FY17'!$A$3:$E$3515,5,FALSE)</f>
        <v>18.09</v>
      </c>
      <c r="E1569" s="1">
        <f>VLOOKUP(A1569,'ADM Details FY17'!$A$3:$F$3515,6,FALSE)</f>
        <v>0</v>
      </c>
      <c r="F1569" s="1">
        <f>VLOOKUP(A1569,'ADM Details FY17'!$A$3:$G$3515,7,FALSE)</f>
        <v>2</v>
      </c>
      <c r="G1569" s="1">
        <f>VLOOKUP(A1569,'ADM Details FY17'!$A$3:$H$3515,8,FALSE)</f>
        <v>0</v>
      </c>
      <c r="H1569" s="1">
        <f>VLOOKUP(A1569,'ADM Details FY17'!$A$3:$I$3515,9,FALSE)</f>
        <v>0</v>
      </c>
      <c r="I1569" s="1">
        <f>VLOOKUP(A1569,'ADM Details FY17'!$A$3:$J$3517,10,FALSE)</f>
        <v>0</v>
      </c>
      <c r="J1569" s="1">
        <f>VLOOKUP(A1569,'ADM Details FY17'!$A$3:$K$3515,11,FALSE)</f>
        <v>0</v>
      </c>
      <c r="K1569" s="1">
        <f>VLOOKUP(A1569,'ADM Details FY17'!$A$3:$M$3515,13,FALSE)</f>
        <v>11</v>
      </c>
      <c r="L1569" s="1">
        <f>VLOOKUP(A1569,'ADM Details FY17'!$A$3:$O$3515,15,FALSE)</f>
        <v>0</v>
      </c>
      <c r="M1569" s="1">
        <f>VLOOKUP(A1569,'ADM Details FY17'!$A$3:$P$3515,16,FALSE)</f>
        <v>0</v>
      </c>
      <c r="N1569" s="1">
        <f>VLOOKUP(A1569,'ADM Details FY17'!$A$3:$Q$3515,17,FALSE)</f>
        <v>0</v>
      </c>
      <c r="O1569" s="1">
        <f>VLOOKUP(A1569,'ADM Details FY17'!$A$3:$S$3515,19,FALSE)</f>
        <v>0</v>
      </c>
      <c r="P1569" s="1">
        <f>VLOOKUP(A1569,'ADM Details FY17'!$A$3:$U$3515,21,FALSE)</f>
        <v>0</v>
      </c>
      <c r="Q1569" s="1">
        <f>VLOOKUP(A1569,'ADM Details FY17'!$A$3:$V$3515,22,FALSE)</f>
        <v>0</v>
      </c>
      <c r="R1569" s="1">
        <f>VLOOKUP(A1569,'ADM Details FY17'!$A$3:$W$3515,23,FALSE)</f>
        <v>0</v>
      </c>
      <c r="S1569" s="1">
        <f>VLOOKUP(A1569,'ADM Details FY17'!$A$3:$X$3515,24,FALSE)</f>
        <v>0</v>
      </c>
      <c r="T1569" s="1">
        <f>VLOOKUP(A1569,'ADM Details FY17'!$A$3:$Y$3515,25,FALSE)</f>
        <v>0</v>
      </c>
      <c r="U1569" s="1">
        <f>VLOOKUP(A1569,'ADM Details FY17'!$A$3:$AA$3515,27,FALSE)</f>
        <v>0</v>
      </c>
      <c r="V1569" s="1">
        <f>IFERROR(VLOOKUP(C1569,'eindex _tget pp '!$A$4:$E$615,5,FALSE),0)</f>
        <v>1095.3886443246988</v>
      </c>
      <c r="W1569" s="31">
        <f>IFERROR(VLOOKUP(C1569,'eindex _tget pp '!$A$4:$F$615,6,FALSE),0)</f>
        <v>3.9572566881000002</v>
      </c>
      <c r="X1569" s="4">
        <f>IFERROR(VLOOKUP(B1569,'eschools 16'!$A$2:$F$25,6,FALSE),1)</f>
        <v>2</v>
      </c>
      <c r="Y1569" s="1">
        <f t="shared" si="120"/>
        <v>0</v>
      </c>
      <c r="Z1569" s="1">
        <f t="shared" si="121"/>
        <v>0</v>
      </c>
      <c r="AA1569" s="31">
        <f>IFERROR(VLOOKUP(C1569,'eindex _tget pp '!$A$4:$G$615,7,FALSE),0)</f>
        <v>0.76547957700000002</v>
      </c>
      <c r="AB1569" s="1">
        <f>VLOOKUP(A1569,'ADM Details FY17'!$A$3:$AB$3515,28,FALSE)</f>
        <v>0</v>
      </c>
      <c r="AC1569" s="1">
        <f t="shared" si="122"/>
        <v>0</v>
      </c>
      <c r="AD1569" s="1">
        <f t="shared" si="123"/>
        <v>18.09</v>
      </c>
      <c r="AE1569" s="1">
        <f t="shared" si="124"/>
        <v>452.25</v>
      </c>
    </row>
    <row r="1570" spans="1:31" x14ac:dyDescent="0.25">
      <c r="A1570" t="str">
        <f>B1570&amp;"-"&amp;COUNTIF($B$3:B1570,B1570)</f>
        <v>417-57</v>
      </c>
      <c r="B1570">
        <v>417</v>
      </c>
      <c r="C1570" s="18">
        <f>VLOOKUP(A1570,'ADM Details FY17'!$A$3:$D$3515,4,FALSE)</f>
        <v>48488</v>
      </c>
      <c r="D1570" s="1">
        <f>VLOOKUP(A1570,'ADM Details FY17'!$A$3:$E$3515,5,FALSE)</f>
        <v>1.38</v>
      </c>
      <c r="E1570" s="1">
        <f>VLOOKUP(A1570,'ADM Details FY17'!$A$3:$F$3515,6,FALSE)</f>
        <v>0</v>
      </c>
      <c r="F1570" s="1">
        <f>VLOOKUP(A1570,'ADM Details FY17'!$A$3:$G$3515,7,FALSE)</f>
        <v>1</v>
      </c>
      <c r="G1570" s="1">
        <f>VLOOKUP(A1570,'ADM Details FY17'!$A$3:$H$3515,8,FALSE)</f>
        <v>0</v>
      </c>
      <c r="H1570" s="1">
        <f>VLOOKUP(A1570,'ADM Details FY17'!$A$3:$I$3515,9,FALSE)</f>
        <v>0</v>
      </c>
      <c r="I1570" s="1">
        <f>VLOOKUP(A1570,'ADM Details FY17'!$A$3:$J$3517,10,FALSE)</f>
        <v>0</v>
      </c>
      <c r="J1570" s="1">
        <f>VLOOKUP(A1570,'ADM Details FY17'!$A$3:$K$3515,11,FALSE)</f>
        <v>0</v>
      </c>
      <c r="K1570" s="1">
        <f>VLOOKUP(A1570,'ADM Details FY17'!$A$3:$M$3515,13,FALSE)</f>
        <v>1</v>
      </c>
      <c r="L1570" s="1">
        <f>VLOOKUP(A1570,'ADM Details FY17'!$A$3:$O$3515,15,FALSE)</f>
        <v>0</v>
      </c>
      <c r="M1570" s="1">
        <f>VLOOKUP(A1570,'ADM Details FY17'!$A$3:$P$3515,16,FALSE)</f>
        <v>0</v>
      </c>
      <c r="N1570" s="1">
        <f>VLOOKUP(A1570,'ADM Details FY17'!$A$3:$Q$3515,17,FALSE)</f>
        <v>0</v>
      </c>
      <c r="O1570" s="1">
        <f>VLOOKUP(A1570,'ADM Details FY17'!$A$3:$S$3515,19,FALSE)</f>
        <v>0</v>
      </c>
      <c r="P1570" s="1">
        <f>VLOOKUP(A1570,'ADM Details FY17'!$A$3:$U$3515,21,FALSE)</f>
        <v>0</v>
      </c>
      <c r="Q1570" s="1">
        <f>VLOOKUP(A1570,'ADM Details FY17'!$A$3:$V$3515,22,FALSE)</f>
        <v>0</v>
      </c>
      <c r="R1570" s="1">
        <f>VLOOKUP(A1570,'ADM Details FY17'!$A$3:$W$3515,23,FALSE)</f>
        <v>0</v>
      </c>
      <c r="S1570" s="1">
        <f>VLOOKUP(A1570,'ADM Details FY17'!$A$3:$X$3515,24,FALSE)</f>
        <v>0</v>
      </c>
      <c r="T1570" s="1">
        <f>VLOOKUP(A1570,'ADM Details FY17'!$A$3:$Y$3515,25,FALSE)</f>
        <v>0</v>
      </c>
      <c r="U1570" s="1">
        <f>VLOOKUP(A1570,'ADM Details FY17'!$A$3:$AA$3515,27,FALSE)</f>
        <v>0</v>
      </c>
      <c r="V1570" s="1">
        <f>IFERROR(VLOOKUP(C1570,'eindex _tget pp '!$A$4:$E$615,5,FALSE),0)</f>
        <v>0</v>
      </c>
      <c r="W1570" s="31">
        <f>IFERROR(VLOOKUP(C1570,'eindex _tget pp '!$A$4:$F$615,6,FALSE),0)</f>
        <v>0.49367996260000002</v>
      </c>
      <c r="X1570" s="4">
        <f>IFERROR(VLOOKUP(B1570,'eschools 16'!$A$2:$F$25,6,FALSE),1)</f>
        <v>2</v>
      </c>
      <c r="Y1570" s="1">
        <f t="shared" si="120"/>
        <v>0</v>
      </c>
      <c r="Z1570" s="1">
        <f t="shared" si="121"/>
        <v>0</v>
      </c>
      <c r="AA1570" s="31">
        <f>IFERROR(VLOOKUP(C1570,'eindex _tget pp '!$A$4:$G$615,7,FALSE),0)</f>
        <v>0.32777998600000002</v>
      </c>
      <c r="AB1570" s="1">
        <f>VLOOKUP(A1570,'ADM Details FY17'!$A$3:$AB$3515,28,FALSE)</f>
        <v>0</v>
      </c>
      <c r="AC1570" s="1">
        <f t="shared" si="122"/>
        <v>0</v>
      </c>
      <c r="AD1570" s="1">
        <f t="shared" si="123"/>
        <v>1.38</v>
      </c>
      <c r="AE1570" s="1">
        <f t="shared" si="124"/>
        <v>34.5</v>
      </c>
    </row>
    <row r="1571" spans="1:31" x14ac:dyDescent="0.25">
      <c r="A1571" t="str">
        <f>B1571&amp;"-"&amp;COUNTIF($B$3:B1571,B1571)</f>
        <v>417-58</v>
      </c>
      <c r="B1571">
        <v>417</v>
      </c>
      <c r="C1571" s="18">
        <f>VLOOKUP(A1571,'ADM Details FY17'!$A$3:$D$3515,4,FALSE)</f>
        <v>45302</v>
      </c>
      <c r="D1571" s="1">
        <f>VLOOKUP(A1571,'ADM Details FY17'!$A$3:$E$3515,5,FALSE)</f>
        <v>1</v>
      </c>
      <c r="E1571" s="1">
        <f>VLOOKUP(A1571,'ADM Details FY17'!$A$3:$F$3515,6,FALSE)</f>
        <v>0</v>
      </c>
      <c r="F1571" s="1">
        <f>VLOOKUP(A1571,'ADM Details FY17'!$A$3:$G$3515,7,FALSE)</f>
        <v>0</v>
      </c>
      <c r="G1571" s="1">
        <f>VLOOKUP(A1571,'ADM Details FY17'!$A$3:$H$3515,8,FALSE)</f>
        <v>0</v>
      </c>
      <c r="H1571" s="1">
        <f>VLOOKUP(A1571,'ADM Details FY17'!$A$3:$I$3515,9,FALSE)</f>
        <v>0</v>
      </c>
      <c r="I1571" s="1">
        <f>VLOOKUP(A1571,'ADM Details FY17'!$A$3:$J$3517,10,FALSE)</f>
        <v>0</v>
      </c>
      <c r="J1571" s="1">
        <f>VLOOKUP(A1571,'ADM Details FY17'!$A$3:$K$3515,11,FALSE)</f>
        <v>0</v>
      </c>
      <c r="K1571" s="1">
        <f>VLOOKUP(A1571,'ADM Details FY17'!$A$3:$M$3515,13,FALSE)</f>
        <v>1</v>
      </c>
      <c r="L1571" s="1">
        <f>VLOOKUP(A1571,'ADM Details FY17'!$A$3:$O$3515,15,FALSE)</f>
        <v>0</v>
      </c>
      <c r="M1571" s="1">
        <f>VLOOKUP(A1571,'ADM Details FY17'!$A$3:$P$3515,16,FALSE)</f>
        <v>0</v>
      </c>
      <c r="N1571" s="1">
        <f>VLOOKUP(A1571,'ADM Details FY17'!$A$3:$Q$3515,17,FALSE)</f>
        <v>0</v>
      </c>
      <c r="O1571" s="1">
        <f>VLOOKUP(A1571,'ADM Details FY17'!$A$3:$S$3515,19,FALSE)</f>
        <v>0</v>
      </c>
      <c r="P1571" s="1">
        <f>VLOOKUP(A1571,'ADM Details FY17'!$A$3:$U$3515,21,FALSE)</f>
        <v>0</v>
      </c>
      <c r="Q1571" s="1">
        <f>VLOOKUP(A1571,'ADM Details FY17'!$A$3:$V$3515,22,FALSE)</f>
        <v>0</v>
      </c>
      <c r="R1571" s="1">
        <f>VLOOKUP(A1571,'ADM Details FY17'!$A$3:$W$3515,23,FALSE)</f>
        <v>0</v>
      </c>
      <c r="S1571" s="1">
        <f>VLOOKUP(A1571,'ADM Details FY17'!$A$3:$X$3515,24,FALSE)</f>
        <v>0</v>
      </c>
      <c r="T1571" s="1">
        <f>VLOOKUP(A1571,'ADM Details FY17'!$A$3:$Y$3515,25,FALSE)</f>
        <v>0</v>
      </c>
      <c r="U1571" s="1">
        <f>VLOOKUP(A1571,'ADM Details FY17'!$A$3:$AA$3515,27,FALSE)</f>
        <v>0</v>
      </c>
      <c r="V1571" s="1">
        <f>IFERROR(VLOOKUP(C1571,'eindex _tget pp '!$A$4:$E$615,5,FALSE),0)</f>
        <v>792.39355459625131</v>
      </c>
      <c r="W1571" s="31">
        <f>IFERROR(VLOOKUP(C1571,'eindex _tget pp '!$A$4:$F$615,6,FALSE),0)</f>
        <v>0.83319618009999996</v>
      </c>
      <c r="X1571" s="4">
        <f>IFERROR(VLOOKUP(B1571,'eschools 16'!$A$2:$F$25,6,FALSE),1)</f>
        <v>2</v>
      </c>
      <c r="Y1571" s="1">
        <f t="shared" si="120"/>
        <v>0</v>
      </c>
      <c r="Z1571" s="1">
        <f t="shared" si="121"/>
        <v>0</v>
      </c>
      <c r="AA1571" s="31">
        <f>IFERROR(VLOOKUP(C1571,'eindex _tget pp '!$A$4:$G$615,7,FALSE),0)</f>
        <v>0.63832943799999997</v>
      </c>
      <c r="AB1571" s="1">
        <f>VLOOKUP(A1571,'ADM Details FY17'!$A$3:$AB$3515,28,FALSE)</f>
        <v>0</v>
      </c>
      <c r="AC1571" s="1">
        <f t="shared" si="122"/>
        <v>0</v>
      </c>
      <c r="AD1571" s="1">
        <f t="shared" si="123"/>
        <v>1</v>
      </c>
      <c r="AE1571" s="1">
        <f t="shared" si="124"/>
        <v>25</v>
      </c>
    </row>
    <row r="1572" spans="1:31" x14ac:dyDescent="0.25">
      <c r="A1572" t="str">
        <f>B1572&amp;"-"&amp;COUNTIF($B$3:B1572,B1572)</f>
        <v>417-59</v>
      </c>
      <c r="B1572">
        <v>417</v>
      </c>
      <c r="C1572" s="18">
        <f>VLOOKUP(A1572,'ADM Details FY17'!$A$3:$D$3515,4,FALSE)</f>
        <v>45328</v>
      </c>
      <c r="D1572" s="1">
        <f>VLOOKUP(A1572,'ADM Details FY17'!$A$3:$E$3515,5,FALSE)</f>
        <v>4.4400000000000004</v>
      </c>
      <c r="E1572" s="1">
        <f>VLOOKUP(A1572,'ADM Details FY17'!$A$3:$F$3515,6,FALSE)</f>
        <v>0</v>
      </c>
      <c r="F1572" s="1">
        <f>VLOOKUP(A1572,'ADM Details FY17'!$A$3:$G$3515,7,FALSE)</f>
        <v>0</v>
      </c>
      <c r="G1572" s="1">
        <f>VLOOKUP(A1572,'ADM Details FY17'!$A$3:$H$3515,8,FALSE)</f>
        <v>0</v>
      </c>
      <c r="H1572" s="1">
        <f>VLOOKUP(A1572,'ADM Details FY17'!$A$3:$I$3515,9,FALSE)</f>
        <v>0</v>
      </c>
      <c r="I1572" s="1">
        <f>VLOOKUP(A1572,'ADM Details FY17'!$A$3:$J$3517,10,FALSE)</f>
        <v>0</v>
      </c>
      <c r="J1572" s="1">
        <f>VLOOKUP(A1572,'ADM Details FY17'!$A$3:$K$3515,11,FALSE)</f>
        <v>0</v>
      </c>
      <c r="K1572" s="1">
        <f>VLOOKUP(A1572,'ADM Details FY17'!$A$3:$M$3515,13,FALSE)</f>
        <v>2.44</v>
      </c>
      <c r="L1572" s="1">
        <f>VLOOKUP(A1572,'ADM Details FY17'!$A$3:$O$3515,15,FALSE)</f>
        <v>0</v>
      </c>
      <c r="M1572" s="1">
        <f>VLOOKUP(A1572,'ADM Details FY17'!$A$3:$P$3515,16,FALSE)</f>
        <v>0</v>
      </c>
      <c r="N1572" s="1">
        <f>VLOOKUP(A1572,'ADM Details FY17'!$A$3:$Q$3515,17,FALSE)</f>
        <v>0</v>
      </c>
      <c r="O1572" s="1">
        <f>VLOOKUP(A1572,'ADM Details FY17'!$A$3:$S$3515,19,FALSE)</f>
        <v>0</v>
      </c>
      <c r="P1572" s="1">
        <f>VLOOKUP(A1572,'ADM Details FY17'!$A$3:$U$3515,21,FALSE)</f>
        <v>0</v>
      </c>
      <c r="Q1572" s="1">
        <f>VLOOKUP(A1572,'ADM Details FY17'!$A$3:$V$3515,22,FALSE)</f>
        <v>0</v>
      </c>
      <c r="R1572" s="1">
        <f>VLOOKUP(A1572,'ADM Details FY17'!$A$3:$W$3515,23,FALSE)</f>
        <v>0</v>
      </c>
      <c r="S1572" s="1">
        <f>VLOOKUP(A1572,'ADM Details FY17'!$A$3:$X$3515,24,FALSE)</f>
        <v>0</v>
      </c>
      <c r="T1572" s="1">
        <f>VLOOKUP(A1572,'ADM Details FY17'!$A$3:$Y$3515,25,FALSE)</f>
        <v>0</v>
      </c>
      <c r="U1572" s="1">
        <f>VLOOKUP(A1572,'ADM Details FY17'!$A$3:$AA$3515,27,FALSE)</f>
        <v>0</v>
      </c>
      <c r="V1572" s="1">
        <f>IFERROR(VLOOKUP(C1572,'eindex _tget pp '!$A$4:$E$615,5,FALSE),0)</f>
        <v>98.673114025208363</v>
      </c>
      <c r="W1572" s="31">
        <f>IFERROR(VLOOKUP(C1572,'eindex _tget pp '!$A$4:$F$615,6,FALSE),0)</f>
        <v>0.51251765299999996</v>
      </c>
      <c r="X1572" s="4">
        <f>IFERROR(VLOOKUP(B1572,'eschools 16'!$A$2:$F$25,6,FALSE),1)</f>
        <v>2</v>
      </c>
      <c r="Y1572" s="1">
        <f t="shared" si="120"/>
        <v>0</v>
      </c>
      <c r="Z1572" s="1">
        <f t="shared" si="121"/>
        <v>0</v>
      </c>
      <c r="AA1572" s="31">
        <f>IFERROR(VLOOKUP(C1572,'eindex _tget pp '!$A$4:$G$615,7,FALSE),0)</f>
        <v>0.3783628</v>
      </c>
      <c r="AB1572" s="1">
        <f>VLOOKUP(A1572,'ADM Details FY17'!$A$3:$AB$3515,28,FALSE)</f>
        <v>0</v>
      </c>
      <c r="AC1572" s="1">
        <f t="shared" si="122"/>
        <v>0</v>
      </c>
      <c r="AD1572" s="1">
        <f t="shared" si="123"/>
        <v>4.4400000000000004</v>
      </c>
      <c r="AE1572" s="1">
        <f t="shared" si="124"/>
        <v>111.00000000000001</v>
      </c>
    </row>
    <row r="1573" spans="1:31" x14ac:dyDescent="0.25">
      <c r="A1573" t="str">
        <f>B1573&amp;"-"&amp;COUNTIF($B$3:B1573,B1573)</f>
        <v>417-60</v>
      </c>
      <c r="B1573">
        <v>417</v>
      </c>
      <c r="C1573" s="18">
        <f>VLOOKUP(A1573,'ADM Details FY17'!$A$3:$D$3515,4,FALSE)</f>
        <v>43802</v>
      </c>
      <c r="D1573" s="1">
        <f>VLOOKUP(A1573,'ADM Details FY17'!$A$3:$E$3515,5,FALSE)</f>
        <v>18.53</v>
      </c>
      <c r="E1573" s="1">
        <f>VLOOKUP(A1573,'ADM Details FY17'!$A$3:$F$3515,6,FALSE)</f>
        <v>0</v>
      </c>
      <c r="F1573" s="1">
        <f>VLOOKUP(A1573,'ADM Details FY17'!$A$3:$G$3515,7,FALSE)</f>
        <v>4.55</v>
      </c>
      <c r="G1573" s="1">
        <f>VLOOKUP(A1573,'ADM Details FY17'!$A$3:$H$3515,8,FALSE)</f>
        <v>0</v>
      </c>
      <c r="H1573" s="1">
        <f>VLOOKUP(A1573,'ADM Details FY17'!$A$3:$I$3515,9,FALSE)</f>
        <v>0</v>
      </c>
      <c r="I1573" s="1">
        <f>VLOOKUP(A1573,'ADM Details FY17'!$A$3:$J$3517,10,FALSE)</f>
        <v>1</v>
      </c>
      <c r="J1573" s="1">
        <f>VLOOKUP(A1573,'ADM Details FY17'!$A$3:$K$3515,11,FALSE)</f>
        <v>1</v>
      </c>
      <c r="K1573" s="1">
        <f>VLOOKUP(A1573,'ADM Details FY17'!$A$3:$M$3515,13,FALSE)</f>
        <v>11.11</v>
      </c>
      <c r="L1573" s="1">
        <f>VLOOKUP(A1573,'ADM Details FY17'!$A$3:$O$3515,15,FALSE)</f>
        <v>0</v>
      </c>
      <c r="M1573" s="1">
        <f>VLOOKUP(A1573,'ADM Details FY17'!$A$3:$P$3515,16,FALSE)</f>
        <v>0</v>
      </c>
      <c r="N1573" s="1">
        <f>VLOOKUP(A1573,'ADM Details FY17'!$A$3:$Q$3515,17,FALSE)</f>
        <v>0</v>
      </c>
      <c r="O1573" s="1">
        <f>VLOOKUP(A1573,'ADM Details FY17'!$A$3:$S$3515,19,FALSE)</f>
        <v>0</v>
      </c>
      <c r="P1573" s="1">
        <f>VLOOKUP(A1573,'ADM Details FY17'!$A$3:$U$3515,21,FALSE)</f>
        <v>0</v>
      </c>
      <c r="Q1573" s="1">
        <f>VLOOKUP(A1573,'ADM Details FY17'!$A$3:$V$3515,22,FALSE)</f>
        <v>0</v>
      </c>
      <c r="R1573" s="1">
        <f>VLOOKUP(A1573,'ADM Details FY17'!$A$3:$W$3515,23,FALSE)</f>
        <v>0</v>
      </c>
      <c r="S1573" s="1">
        <f>VLOOKUP(A1573,'ADM Details FY17'!$A$3:$X$3515,24,FALSE)</f>
        <v>0</v>
      </c>
      <c r="T1573" s="1">
        <f>VLOOKUP(A1573,'ADM Details FY17'!$A$3:$Y$3515,25,FALSE)</f>
        <v>0</v>
      </c>
      <c r="U1573" s="1">
        <f>VLOOKUP(A1573,'ADM Details FY17'!$A$3:$AA$3515,27,FALSE)</f>
        <v>0</v>
      </c>
      <c r="V1573" s="1">
        <f>IFERROR(VLOOKUP(C1573,'eindex _tget pp '!$A$4:$E$615,5,FALSE),0)</f>
        <v>454.00578141101448</v>
      </c>
      <c r="W1573" s="31">
        <f>IFERROR(VLOOKUP(C1573,'eindex _tget pp '!$A$4:$F$615,6,FALSE),0)</f>
        <v>3.6729279115</v>
      </c>
      <c r="X1573" s="4">
        <f>IFERROR(VLOOKUP(B1573,'eschools 16'!$A$2:$F$25,6,FALSE),1)</f>
        <v>2</v>
      </c>
      <c r="Y1573" s="1">
        <f t="shared" si="120"/>
        <v>0</v>
      </c>
      <c r="Z1573" s="1">
        <f t="shared" si="121"/>
        <v>0</v>
      </c>
      <c r="AA1573" s="31">
        <f>IFERROR(VLOOKUP(C1573,'eindex _tget pp '!$A$4:$G$615,7,FALSE),0)</f>
        <v>0.53438618000000004</v>
      </c>
      <c r="AB1573" s="1">
        <f>VLOOKUP(A1573,'ADM Details FY17'!$A$3:$AB$3515,28,FALSE)</f>
        <v>0</v>
      </c>
      <c r="AC1573" s="1">
        <f t="shared" si="122"/>
        <v>0</v>
      </c>
      <c r="AD1573" s="1">
        <f t="shared" si="123"/>
        <v>18.53</v>
      </c>
      <c r="AE1573" s="1">
        <f t="shared" si="124"/>
        <v>463.25</v>
      </c>
    </row>
    <row r="1574" spans="1:31" x14ac:dyDescent="0.25">
      <c r="A1574" t="str">
        <f>B1574&amp;"-"&amp;COUNTIF($B$3:B1574,B1574)</f>
        <v>417-61</v>
      </c>
      <c r="B1574">
        <v>417</v>
      </c>
      <c r="C1574" s="18">
        <f>VLOOKUP(A1574,'ADM Details FY17'!$A$3:$D$3515,4,FALSE)</f>
        <v>43810</v>
      </c>
      <c r="D1574" s="1">
        <f>VLOOKUP(A1574,'ADM Details FY17'!$A$3:$E$3515,5,FALSE)</f>
        <v>9.32</v>
      </c>
      <c r="E1574" s="1">
        <f>VLOOKUP(A1574,'ADM Details FY17'!$A$3:$F$3515,6,FALSE)</f>
        <v>0.88</v>
      </c>
      <c r="F1574" s="1">
        <f>VLOOKUP(A1574,'ADM Details FY17'!$A$3:$G$3515,7,FALSE)</f>
        <v>0</v>
      </c>
      <c r="G1574" s="1">
        <f>VLOOKUP(A1574,'ADM Details FY17'!$A$3:$H$3515,8,FALSE)</f>
        <v>0</v>
      </c>
      <c r="H1574" s="1">
        <f>VLOOKUP(A1574,'ADM Details FY17'!$A$3:$I$3515,9,FALSE)</f>
        <v>0</v>
      </c>
      <c r="I1574" s="1">
        <f>VLOOKUP(A1574,'ADM Details FY17'!$A$3:$J$3517,10,FALSE)</f>
        <v>0</v>
      </c>
      <c r="J1574" s="1">
        <f>VLOOKUP(A1574,'ADM Details FY17'!$A$3:$K$3515,11,FALSE)</f>
        <v>0</v>
      </c>
      <c r="K1574" s="1">
        <f>VLOOKUP(A1574,'ADM Details FY17'!$A$3:$M$3515,13,FALSE)</f>
        <v>5.21</v>
      </c>
      <c r="L1574" s="1">
        <f>VLOOKUP(A1574,'ADM Details FY17'!$A$3:$O$3515,15,FALSE)</f>
        <v>0</v>
      </c>
      <c r="M1574" s="1">
        <f>VLOOKUP(A1574,'ADM Details FY17'!$A$3:$P$3515,16,FALSE)</f>
        <v>0</v>
      </c>
      <c r="N1574" s="1">
        <f>VLOOKUP(A1574,'ADM Details FY17'!$A$3:$Q$3515,17,FALSE)</f>
        <v>0</v>
      </c>
      <c r="O1574" s="1">
        <f>VLOOKUP(A1574,'ADM Details FY17'!$A$3:$S$3515,19,FALSE)</f>
        <v>0</v>
      </c>
      <c r="P1574" s="1">
        <f>VLOOKUP(A1574,'ADM Details FY17'!$A$3:$U$3515,21,FALSE)</f>
        <v>0</v>
      </c>
      <c r="Q1574" s="1">
        <f>VLOOKUP(A1574,'ADM Details FY17'!$A$3:$V$3515,22,FALSE)</f>
        <v>0</v>
      </c>
      <c r="R1574" s="1">
        <f>VLOOKUP(A1574,'ADM Details FY17'!$A$3:$W$3515,23,FALSE)</f>
        <v>0</v>
      </c>
      <c r="S1574" s="1">
        <f>VLOOKUP(A1574,'ADM Details FY17'!$A$3:$X$3515,24,FALSE)</f>
        <v>0</v>
      </c>
      <c r="T1574" s="1">
        <f>VLOOKUP(A1574,'ADM Details FY17'!$A$3:$Y$3515,25,FALSE)</f>
        <v>0</v>
      </c>
      <c r="U1574" s="1">
        <f>VLOOKUP(A1574,'ADM Details FY17'!$A$3:$AA$3515,27,FALSE)</f>
        <v>0</v>
      </c>
      <c r="V1574" s="1">
        <f>IFERROR(VLOOKUP(C1574,'eindex _tget pp '!$A$4:$E$615,5,FALSE),0)</f>
        <v>568.02677854202227</v>
      </c>
      <c r="W1574" s="31">
        <f>IFERROR(VLOOKUP(C1574,'eindex _tget pp '!$A$4:$F$615,6,FALSE),0)</f>
        <v>1.3119631057000001</v>
      </c>
      <c r="X1574" s="4">
        <f>IFERROR(VLOOKUP(B1574,'eschools 16'!$A$2:$F$25,6,FALSE),1)</f>
        <v>2</v>
      </c>
      <c r="Y1574" s="1">
        <f t="shared" si="120"/>
        <v>0</v>
      </c>
      <c r="Z1574" s="1">
        <f t="shared" si="121"/>
        <v>0</v>
      </c>
      <c r="AA1574" s="31">
        <f>IFERROR(VLOOKUP(C1574,'eindex _tget pp '!$A$4:$G$615,7,FALSE),0)</f>
        <v>0.57594952899999996</v>
      </c>
      <c r="AB1574" s="1">
        <f>VLOOKUP(A1574,'ADM Details FY17'!$A$3:$AB$3515,28,FALSE)</f>
        <v>0</v>
      </c>
      <c r="AC1574" s="1">
        <f t="shared" si="122"/>
        <v>0</v>
      </c>
      <c r="AD1574" s="1">
        <f t="shared" si="123"/>
        <v>9.32</v>
      </c>
      <c r="AE1574" s="1">
        <f t="shared" si="124"/>
        <v>233</v>
      </c>
    </row>
    <row r="1575" spans="1:31" x14ac:dyDescent="0.25">
      <c r="A1575" t="str">
        <f>B1575&amp;"-"&amp;COUNTIF($B$3:B1575,B1575)</f>
        <v>417-62</v>
      </c>
      <c r="B1575">
        <v>417</v>
      </c>
      <c r="C1575" s="18">
        <f>VLOOKUP(A1575,'ADM Details FY17'!$A$3:$D$3515,4,FALSE)</f>
        <v>49981</v>
      </c>
      <c r="D1575" s="1">
        <f>VLOOKUP(A1575,'ADM Details FY17'!$A$3:$E$3515,5,FALSE)</f>
        <v>1</v>
      </c>
      <c r="E1575" s="1">
        <f>VLOOKUP(A1575,'ADM Details FY17'!$A$3:$F$3515,6,FALSE)</f>
        <v>0</v>
      </c>
      <c r="F1575" s="1">
        <f>VLOOKUP(A1575,'ADM Details FY17'!$A$3:$G$3515,7,FALSE)</f>
        <v>0.99</v>
      </c>
      <c r="G1575" s="1">
        <f>VLOOKUP(A1575,'ADM Details FY17'!$A$3:$H$3515,8,FALSE)</f>
        <v>0</v>
      </c>
      <c r="H1575" s="1">
        <f>VLOOKUP(A1575,'ADM Details FY17'!$A$3:$I$3515,9,FALSE)</f>
        <v>0</v>
      </c>
      <c r="I1575" s="1">
        <f>VLOOKUP(A1575,'ADM Details FY17'!$A$3:$J$3517,10,FALSE)</f>
        <v>0</v>
      </c>
      <c r="J1575" s="1">
        <f>VLOOKUP(A1575,'ADM Details FY17'!$A$3:$K$3515,11,FALSE)</f>
        <v>0</v>
      </c>
      <c r="K1575" s="1">
        <f>VLOOKUP(A1575,'ADM Details FY17'!$A$3:$M$3515,13,FALSE)</f>
        <v>0</v>
      </c>
      <c r="L1575" s="1">
        <f>VLOOKUP(A1575,'ADM Details FY17'!$A$3:$O$3515,15,FALSE)</f>
        <v>0</v>
      </c>
      <c r="M1575" s="1">
        <f>VLOOKUP(A1575,'ADM Details FY17'!$A$3:$P$3515,16,FALSE)</f>
        <v>0</v>
      </c>
      <c r="N1575" s="1">
        <f>VLOOKUP(A1575,'ADM Details FY17'!$A$3:$Q$3515,17,FALSE)</f>
        <v>0</v>
      </c>
      <c r="O1575" s="1">
        <f>VLOOKUP(A1575,'ADM Details FY17'!$A$3:$S$3515,19,FALSE)</f>
        <v>0</v>
      </c>
      <c r="P1575" s="1">
        <f>VLOOKUP(A1575,'ADM Details FY17'!$A$3:$U$3515,21,FALSE)</f>
        <v>0</v>
      </c>
      <c r="Q1575" s="1">
        <f>VLOOKUP(A1575,'ADM Details FY17'!$A$3:$V$3515,22,FALSE)</f>
        <v>0</v>
      </c>
      <c r="R1575" s="1">
        <f>VLOOKUP(A1575,'ADM Details FY17'!$A$3:$W$3515,23,FALSE)</f>
        <v>0</v>
      </c>
      <c r="S1575" s="1">
        <f>VLOOKUP(A1575,'ADM Details FY17'!$A$3:$X$3515,24,FALSE)</f>
        <v>0</v>
      </c>
      <c r="T1575" s="1">
        <f>VLOOKUP(A1575,'ADM Details FY17'!$A$3:$Y$3515,25,FALSE)</f>
        <v>0</v>
      </c>
      <c r="U1575" s="1">
        <f>VLOOKUP(A1575,'ADM Details FY17'!$A$3:$AA$3515,27,FALSE)</f>
        <v>0</v>
      </c>
      <c r="V1575" s="1">
        <f>IFERROR(VLOOKUP(C1575,'eindex _tget pp '!$A$4:$E$615,5,FALSE),0)</f>
        <v>0</v>
      </c>
      <c r="W1575" s="31">
        <f>IFERROR(VLOOKUP(C1575,'eindex _tget pp '!$A$4:$F$615,6,FALSE),0)</f>
        <v>0.1503247378</v>
      </c>
      <c r="X1575" s="4">
        <f>IFERROR(VLOOKUP(B1575,'eschools 16'!$A$2:$F$25,6,FALSE),1)</f>
        <v>2</v>
      </c>
      <c r="Y1575" s="1">
        <f t="shared" si="120"/>
        <v>0</v>
      </c>
      <c r="Z1575" s="1">
        <f t="shared" si="121"/>
        <v>0</v>
      </c>
      <c r="AA1575" s="31">
        <f>IFERROR(VLOOKUP(C1575,'eindex _tget pp '!$A$4:$G$615,7,FALSE),0)</f>
        <v>9.4803908000000006E-2</v>
      </c>
      <c r="AB1575" s="1">
        <f>VLOOKUP(A1575,'ADM Details FY17'!$A$3:$AB$3515,28,FALSE)</f>
        <v>0</v>
      </c>
      <c r="AC1575" s="1">
        <f t="shared" si="122"/>
        <v>0</v>
      </c>
      <c r="AD1575" s="1">
        <f t="shared" si="123"/>
        <v>1</v>
      </c>
      <c r="AE1575" s="1">
        <f t="shared" si="124"/>
        <v>25</v>
      </c>
    </row>
    <row r="1576" spans="1:31" x14ac:dyDescent="0.25">
      <c r="A1576" t="str">
        <f>B1576&amp;"-"&amp;COUNTIF($B$3:B1576,B1576)</f>
        <v>417-63</v>
      </c>
      <c r="B1576">
        <v>417</v>
      </c>
      <c r="C1576" s="18">
        <f>VLOOKUP(A1576,'ADM Details FY17'!$A$3:$D$3515,4,FALSE)</f>
        <v>49999</v>
      </c>
      <c r="D1576" s="1">
        <f>VLOOKUP(A1576,'ADM Details FY17'!$A$3:$E$3515,5,FALSE)</f>
        <v>2.4300000000000002</v>
      </c>
      <c r="E1576" s="1">
        <f>VLOOKUP(A1576,'ADM Details FY17'!$A$3:$F$3515,6,FALSE)</f>
        <v>0</v>
      </c>
      <c r="F1576" s="1">
        <f>VLOOKUP(A1576,'ADM Details FY17'!$A$3:$G$3515,7,FALSE)</f>
        <v>0</v>
      </c>
      <c r="G1576" s="1">
        <f>VLOOKUP(A1576,'ADM Details FY17'!$A$3:$H$3515,8,FALSE)</f>
        <v>0</v>
      </c>
      <c r="H1576" s="1">
        <f>VLOOKUP(A1576,'ADM Details FY17'!$A$3:$I$3515,9,FALSE)</f>
        <v>0</v>
      </c>
      <c r="I1576" s="1">
        <f>VLOOKUP(A1576,'ADM Details FY17'!$A$3:$J$3517,10,FALSE)</f>
        <v>0</v>
      </c>
      <c r="J1576" s="1">
        <f>VLOOKUP(A1576,'ADM Details FY17'!$A$3:$K$3515,11,FALSE)</f>
        <v>0</v>
      </c>
      <c r="K1576" s="1">
        <f>VLOOKUP(A1576,'ADM Details FY17'!$A$3:$M$3515,13,FALSE)</f>
        <v>1</v>
      </c>
      <c r="L1576" s="1">
        <f>VLOOKUP(A1576,'ADM Details FY17'!$A$3:$O$3515,15,FALSE)</f>
        <v>0</v>
      </c>
      <c r="M1576" s="1">
        <f>VLOOKUP(A1576,'ADM Details FY17'!$A$3:$P$3515,16,FALSE)</f>
        <v>0</v>
      </c>
      <c r="N1576" s="1">
        <f>VLOOKUP(A1576,'ADM Details FY17'!$A$3:$Q$3515,17,FALSE)</f>
        <v>0</v>
      </c>
      <c r="O1576" s="1">
        <f>VLOOKUP(A1576,'ADM Details FY17'!$A$3:$S$3515,19,FALSE)</f>
        <v>0</v>
      </c>
      <c r="P1576" s="1">
        <f>VLOOKUP(A1576,'ADM Details FY17'!$A$3:$U$3515,21,FALSE)</f>
        <v>0</v>
      </c>
      <c r="Q1576" s="1">
        <f>VLOOKUP(A1576,'ADM Details FY17'!$A$3:$V$3515,22,FALSE)</f>
        <v>0</v>
      </c>
      <c r="R1576" s="1">
        <f>VLOOKUP(A1576,'ADM Details FY17'!$A$3:$W$3515,23,FALSE)</f>
        <v>0</v>
      </c>
      <c r="S1576" s="1">
        <f>VLOOKUP(A1576,'ADM Details FY17'!$A$3:$X$3515,24,FALSE)</f>
        <v>0</v>
      </c>
      <c r="T1576" s="1">
        <f>VLOOKUP(A1576,'ADM Details FY17'!$A$3:$Y$3515,25,FALSE)</f>
        <v>0</v>
      </c>
      <c r="U1576" s="1">
        <f>VLOOKUP(A1576,'ADM Details FY17'!$A$3:$AA$3515,27,FALSE)</f>
        <v>0</v>
      </c>
      <c r="V1576" s="1">
        <f>IFERROR(VLOOKUP(C1576,'eindex _tget pp '!$A$4:$E$615,5,FALSE),0)</f>
        <v>0</v>
      </c>
      <c r="W1576" s="31">
        <f>IFERROR(VLOOKUP(C1576,'eindex _tget pp '!$A$4:$F$615,6,FALSE),0)</f>
        <v>0.71262628090000002</v>
      </c>
      <c r="X1576" s="4">
        <f>IFERROR(VLOOKUP(B1576,'eschools 16'!$A$2:$F$25,6,FALSE),1)</f>
        <v>2</v>
      </c>
      <c r="Y1576" s="1">
        <f t="shared" si="120"/>
        <v>0</v>
      </c>
      <c r="Z1576" s="1">
        <f t="shared" si="121"/>
        <v>0</v>
      </c>
      <c r="AA1576" s="31">
        <f>IFERROR(VLOOKUP(C1576,'eindex _tget pp '!$A$4:$G$615,7,FALSE),0)</f>
        <v>0.323266261</v>
      </c>
      <c r="AB1576" s="1">
        <f>VLOOKUP(A1576,'ADM Details FY17'!$A$3:$AB$3515,28,FALSE)</f>
        <v>0</v>
      </c>
      <c r="AC1576" s="1">
        <f t="shared" si="122"/>
        <v>0</v>
      </c>
      <c r="AD1576" s="1">
        <f t="shared" si="123"/>
        <v>2.4300000000000002</v>
      </c>
      <c r="AE1576" s="1">
        <f t="shared" si="124"/>
        <v>60.750000000000007</v>
      </c>
    </row>
    <row r="1577" spans="1:31" x14ac:dyDescent="0.25">
      <c r="A1577" t="str">
        <f>B1577&amp;"-"&amp;COUNTIF($B$3:B1577,B1577)</f>
        <v>417-64</v>
      </c>
      <c r="B1577">
        <v>417</v>
      </c>
      <c r="C1577" s="18">
        <f>VLOOKUP(A1577,'ADM Details FY17'!$A$3:$D$3515,4,FALSE)</f>
        <v>49429</v>
      </c>
      <c r="D1577" s="1">
        <f>VLOOKUP(A1577,'ADM Details FY17'!$A$3:$E$3515,5,FALSE)</f>
        <v>2</v>
      </c>
      <c r="E1577" s="1">
        <f>VLOOKUP(A1577,'ADM Details FY17'!$A$3:$F$3515,6,FALSE)</f>
        <v>0</v>
      </c>
      <c r="F1577" s="1">
        <f>VLOOKUP(A1577,'ADM Details FY17'!$A$3:$G$3515,7,FALSE)</f>
        <v>0</v>
      </c>
      <c r="G1577" s="1">
        <f>VLOOKUP(A1577,'ADM Details FY17'!$A$3:$H$3515,8,FALSE)</f>
        <v>0</v>
      </c>
      <c r="H1577" s="1">
        <f>VLOOKUP(A1577,'ADM Details FY17'!$A$3:$I$3515,9,FALSE)</f>
        <v>0</v>
      </c>
      <c r="I1577" s="1">
        <f>VLOOKUP(A1577,'ADM Details FY17'!$A$3:$J$3517,10,FALSE)</f>
        <v>0</v>
      </c>
      <c r="J1577" s="1">
        <f>VLOOKUP(A1577,'ADM Details FY17'!$A$3:$K$3515,11,FALSE)</f>
        <v>0</v>
      </c>
      <c r="K1577" s="1">
        <f>VLOOKUP(A1577,'ADM Details FY17'!$A$3:$M$3515,13,FALSE)</f>
        <v>0</v>
      </c>
      <c r="L1577" s="1">
        <f>VLOOKUP(A1577,'ADM Details FY17'!$A$3:$O$3515,15,FALSE)</f>
        <v>0</v>
      </c>
      <c r="M1577" s="1">
        <f>VLOOKUP(A1577,'ADM Details FY17'!$A$3:$P$3515,16,FALSE)</f>
        <v>0</v>
      </c>
      <c r="N1577" s="1">
        <f>VLOOKUP(A1577,'ADM Details FY17'!$A$3:$Q$3515,17,FALSE)</f>
        <v>0</v>
      </c>
      <c r="O1577" s="1">
        <f>VLOOKUP(A1577,'ADM Details FY17'!$A$3:$S$3515,19,FALSE)</f>
        <v>0</v>
      </c>
      <c r="P1577" s="1">
        <f>VLOOKUP(A1577,'ADM Details FY17'!$A$3:$U$3515,21,FALSE)</f>
        <v>0</v>
      </c>
      <c r="Q1577" s="1">
        <f>VLOOKUP(A1577,'ADM Details FY17'!$A$3:$V$3515,22,FALSE)</f>
        <v>0</v>
      </c>
      <c r="R1577" s="1">
        <f>VLOOKUP(A1577,'ADM Details FY17'!$A$3:$W$3515,23,FALSE)</f>
        <v>0</v>
      </c>
      <c r="S1577" s="1">
        <f>VLOOKUP(A1577,'ADM Details FY17'!$A$3:$X$3515,24,FALSE)</f>
        <v>0</v>
      </c>
      <c r="T1577" s="1">
        <f>VLOOKUP(A1577,'ADM Details FY17'!$A$3:$Y$3515,25,FALSE)</f>
        <v>0</v>
      </c>
      <c r="U1577" s="1">
        <f>VLOOKUP(A1577,'ADM Details FY17'!$A$3:$AA$3515,27,FALSE)</f>
        <v>0</v>
      </c>
      <c r="V1577" s="1">
        <f>IFERROR(VLOOKUP(C1577,'eindex _tget pp '!$A$4:$E$615,5,FALSE),0)</f>
        <v>726.76847094642505</v>
      </c>
      <c r="W1577" s="31">
        <f>IFERROR(VLOOKUP(C1577,'eindex _tget pp '!$A$4:$F$615,6,FALSE),0)</f>
        <v>0.7377526056</v>
      </c>
      <c r="X1577" s="4">
        <f>IFERROR(VLOOKUP(B1577,'eschools 16'!$A$2:$F$25,6,FALSE),1)</f>
        <v>2</v>
      </c>
      <c r="Y1577" s="1">
        <f t="shared" si="120"/>
        <v>0</v>
      </c>
      <c r="Z1577" s="1">
        <f t="shared" si="121"/>
        <v>0</v>
      </c>
      <c r="AA1577" s="31">
        <f>IFERROR(VLOOKUP(C1577,'eindex _tget pp '!$A$4:$G$615,7,FALSE),0)</f>
        <v>0.59395842099999996</v>
      </c>
      <c r="AB1577" s="1">
        <f>VLOOKUP(A1577,'ADM Details FY17'!$A$3:$AB$3515,28,FALSE)</f>
        <v>0</v>
      </c>
      <c r="AC1577" s="1">
        <f t="shared" si="122"/>
        <v>0</v>
      </c>
      <c r="AD1577" s="1">
        <f t="shared" si="123"/>
        <v>2</v>
      </c>
      <c r="AE1577" s="1">
        <f t="shared" si="124"/>
        <v>50</v>
      </c>
    </row>
    <row r="1578" spans="1:31" x14ac:dyDescent="0.25">
      <c r="A1578" t="str">
        <f>B1578&amp;"-"&amp;COUNTIF($B$3:B1578,B1578)</f>
        <v>417-65</v>
      </c>
      <c r="B1578">
        <v>417</v>
      </c>
      <c r="C1578" s="18">
        <f>VLOOKUP(A1578,'ADM Details FY17'!$A$3:$D$3515,4,FALSE)</f>
        <v>46433</v>
      </c>
      <c r="D1578" s="1">
        <f>VLOOKUP(A1578,'ADM Details FY17'!$A$3:$E$3515,5,FALSE)</f>
        <v>2.2999999999999998</v>
      </c>
      <c r="E1578" s="1">
        <f>VLOOKUP(A1578,'ADM Details FY17'!$A$3:$F$3515,6,FALSE)</f>
        <v>0</v>
      </c>
      <c r="F1578" s="1">
        <f>VLOOKUP(A1578,'ADM Details FY17'!$A$3:$G$3515,7,FALSE)</f>
        <v>1</v>
      </c>
      <c r="G1578" s="1">
        <f>VLOOKUP(A1578,'ADM Details FY17'!$A$3:$H$3515,8,FALSE)</f>
        <v>0</v>
      </c>
      <c r="H1578" s="1">
        <f>VLOOKUP(A1578,'ADM Details FY17'!$A$3:$I$3515,9,FALSE)</f>
        <v>0</v>
      </c>
      <c r="I1578" s="1">
        <f>VLOOKUP(A1578,'ADM Details FY17'!$A$3:$J$3517,10,FALSE)</f>
        <v>0</v>
      </c>
      <c r="J1578" s="1">
        <f>VLOOKUP(A1578,'ADM Details FY17'!$A$3:$K$3515,11,FALSE)</f>
        <v>0</v>
      </c>
      <c r="K1578" s="1">
        <f>VLOOKUP(A1578,'ADM Details FY17'!$A$3:$M$3515,13,FALSE)</f>
        <v>1.1000000000000001</v>
      </c>
      <c r="L1578" s="1">
        <f>VLOOKUP(A1578,'ADM Details FY17'!$A$3:$O$3515,15,FALSE)</f>
        <v>0</v>
      </c>
      <c r="M1578" s="1">
        <f>VLOOKUP(A1578,'ADM Details FY17'!$A$3:$P$3515,16,FALSE)</f>
        <v>0</v>
      </c>
      <c r="N1578" s="1">
        <f>VLOOKUP(A1578,'ADM Details FY17'!$A$3:$Q$3515,17,FALSE)</f>
        <v>0</v>
      </c>
      <c r="O1578" s="1">
        <f>VLOOKUP(A1578,'ADM Details FY17'!$A$3:$S$3515,19,FALSE)</f>
        <v>0</v>
      </c>
      <c r="P1578" s="1">
        <f>VLOOKUP(A1578,'ADM Details FY17'!$A$3:$U$3515,21,FALSE)</f>
        <v>0</v>
      </c>
      <c r="Q1578" s="1">
        <f>VLOOKUP(A1578,'ADM Details FY17'!$A$3:$V$3515,22,FALSE)</f>
        <v>0</v>
      </c>
      <c r="R1578" s="1">
        <f>VLOOKUP(A1578,'ADM Details FY17'!$A$3:$W$3515,23,FALSE)</f>
        <v>0</v>
      </c>
      <c r="S1578" s="1">
        <f>VLOOKUP(A1578,'ADM Details FY17'!$A$3:$X$3515,24,FALSE)</f>
        <v>0</v>
      </c>
      <c r="T1578" s="1">
        <f>VLOOKUP(A1578,'ADM Details FY17'!$A$3:$Y$3515,25,FALSE)</f>
        <v>0</v>
      </c>
      <c r="U1578" s="1">
        <f>VLOOKUP(A1578,'ADM Details FY17'!$A$3:$AA$3515,27,FALSE)</f>
        <v>0</v>
      </c>
      <c r="V1578" s="1">
        <f>IFERROR(VLOOKUP(C1578,'eindex _tget pp '!$A$4:$E$615,5,FALSE),0)</f>
        <v>497.38418528633792</v>
      </c>
      <c r="W1578" s="31">
        <f>IFERROR(VLOOKUP(C1578,'eindex _tget pp '!$A$4:$F$615,6,FALSE),0)</f>
        <v>0.68084522380000001</v>
      </c>
      <c r="X1578" s="4">
        <f>IFERROR(VLOOKUP(B1578,'eschools 16'!$A$2:$F$25,6,FALSE),1)</f>
        <v>2</v>
      </c>
      <c r="Y1578" s="1">
        <f t="shared" si="120"/>
        <v>0</v>
      </c>
      <c r="Z1578" s="1">
        <f t="shared" si="121"/>
        <v>0</v>
      </c>
      <c r="AA1578" s="31">
        <f>IFERROR(VLOOKUP(C1578,'eindex _tget pp '!$A$4:$G$615,7,FALSE),0)</f>
        <v>0.56944188200000001</v>
      </c>
      <c r="AB1578" s="1">
        <f>VLOOKUP(A1578,'ADM Details FY17'!$A$3:$AB$3515,28,FALSE)</f>
        <v>0</v>
      </c>
      <c r="AC1578" s="1">
        <f t="shared" si="122"/>
        <v>0</v>
      </c>
      <c r="AD1578" s="1">
        <f t="shared" si="123"/>
        <v>2.2999999999999998</v>
      </c>
      <c r="AE1578" s="1">
        <f t="shared" si="124"/>
        <v>57.499999999999993</v>
      </c>
    </row>
    <row r="1579" spans="1:31" x14ac:dyDescent="0.25">
      <c r="A1579" t="str">
        <f>B1579&amp;"-"&amp;COUNTIF($B$3:B1579,B1579)</f>
        <v>417-66</v>
      </c>
      <c r="B1579">
        <v>417</v>
      </c>
      <c r="C1579" s="18">
        <f>VLOOKUP(A1579,'ADM Details FY17'!$A$3:$D$3515,4,FALSE)</f>
        <v>43836</v>
      </c>
      <c r="D1579" s="1">
        <f>VLOOKUP(A1579,'ADM Details FY17'!$A$3:$E$3515,5,FALSE)</f>
        <v>5</v>
      </c>
      <c r="E1579" s="1">
        <f>VLOOKUP(A1579,'ADM Details FY17'!$A$3:$F$3515,6,FALSE)</f>
        <v>0</v>
      </c>
      <c r="F1579" s="1">
        <f>VLOOKUP(A1579,'ADM Details FY17'!$A$3:$G$3515,7,FALSE)</f>
        <v>0</v>
      </c>
      <c r="G1579" s="1">
        <f>VLOOKUP(A1579,'ADM Details FY17'!$A$3:$H$3515,8,FALSE)</f>
        <v>0</v>
      </c>
      <c r="H1579" s="1">
        <f>VLOOKUP(A1579,'ADM Details FY17'!$A$3:$I$3515,9,FALSE)</f>
        <v>0</v>
      </c>
      <c r="I1579" s="1">
        <f>VLOOKUP(A1579,'ADM Details FY17'!$A$3:$J$3517,10,FALSE)</f>
        <v>1</v>
      </c>
      <c r="J1579" s="1">
        <f>VLOOKUP(A1579,'ADM Details FY17'!$A$3:$K$3515,11,FALSE)</f>
        <v>0</v>
      </c>
      <c r="K1579" s="1">
        <f>VLOOKUP(A1579,'ADM Details FY17'!$A$3:$M$3515,13,FALSE)</f>
        <v>3</v>
      </c>
      <c r="L1579" s="1">
        <f>VLOOKUP(A1579,'ADM Details FY17'!$A$3:$O$3515,15,FALSE)</f>
        <v>0</v>
      </c>
      <c r="M1579" s="1">
        <f>VLOOKUP(A1579,'ADM Details FY17'!$A$3:$P$3515,16,FALSE)</f>
        <v>0</v>
      </c>
      <c r="N1579" s="1">
        <f>VLOOKUP(A1579,'ADM Details FY17'!$A$3:$Q$3515,17,FALSE)</f>
        <v>0</v>
      </c>
      <c r="O1579" s="1">
        <f>VLOOKUP(A1579,'ADM Details FY17'!$A$3:$S$3515,19,FALSE)</f>
        <v>0</v>
      </c>
      <c r="P1579" s="1">
        <f>VLOOKUP(A1579,'ADM Details FY17'!$A$3:$U$3515,21,FALSE)</f>
        <v>0</v>
      </c>
      <c r="Q1579" s="1">
        <f>VLOOKUP(A1579,'ADM Details FY17'!$A$3:$V$3515,22,FALSE)</f>
        <v>0</v>
      </c>
      <c r="R1579" s="1">
        <f>VLOOKUP(A1579,'ADM Details FY17'!$A$3:$W$3515,23,FALSE)</f>
        <v>0</v>
      </c>
      <c r="S1579" s="1">
        <f>VLOOKUP(A1579,'ADM Details FY17'!$A$3:$X$3515,24,FALSE)</f>
        <v>0</v>
      </c>
      <c r="T1579" s="1">
        <f>VLOOKUP(A1579,'ADM Details FY17'!$A$3:$Y$3515,25,FALSE)</f>
        <v>0</v>
      </c>
      <c r="U1579" s="1">
        <f>VLOOKUP(A1579,'ADM Details FY17'!$A$3:$AA$3515,27,FALSE)</f>
        <v>0</v>
      </c>
      <c r="V1579" s="1">
        <f>IFERROR(VLOOKUP(C1579,'eindex _tget pp '!$A$4:$E$615,5,FALSE),0)</f>
        <v>111.29046648000877</v>
      </c>
      <c r="W1579" s="31">
        <f>IFERROR(VLOOKUP(C1579,'eindex _tget pp '!$A$4:$F$615,6,FALSE),0)</f>
        <v>0.78889559840000001</v>
      </c>
      <c r="X1579" s="4">
        <f>IFERROR(VLOOKUP(B1579,'eschools 16'!$A$2:$F$25,6,FALSE),1)</f>
        <v>2</v>
      </c>
      <c r="Y1579" s="1">
        <f t="shared" si="120"/>
        <v>0</v>
      </c>
      <c r="Z1579" s="1">
        <f t="shared" si="121"/>
        <v>0</v>
      </c>
      <c r="AA1579" s="31">
        <f>IFERROR(VLOOKUP(C1579,'eindex _tget pp '!$A$4:$G$615,7,FALSE),0)</f>
        <v>0.41413637399999997</v>
      </c>
      <c r="AB1579" s="1">
        <f>VLOOKUP(A1579,'ADM Details FY17'!$A$3:$AB$3515,28,FALSE)</f>
        <v>0</v>
      </c>
      <c r="AC1579" s="1">
        <f t="shared" si="122"/>
        <v>0</v>
      </c>
      <c r="AD1579" s="1">
        <f t="shared" si="123"/>
        <v>5</v>
      </c>
      <c r="AE1579" s="1">
        <f t="shared" si="124"/>
        <v>125</v>
      </c>
    </row>
    <row r="1580" spans="1:31" x14ac:dyDescent="0.25">
      <c r="A1580" t="str">
        <f>B1580&amp;"-"&amp;COUNTIF($B$3:B1580,B1580)</f>
        <v>417-67</v>
      </c>
      <c r="B1580">
        <v>417</v>
      </c>
      <c r="C1580" s="18">
        <f>VLOOKUP(A1580,'ADM Details FY17'!$A$3:$D$3515,4,FALSE)</f>
        <v>46557</v>
      </c>
      <c r="D1580" s="1">
        <f>VLOOKUP(A1580,'ADM Details FY17'!$A$3:$E$3515,5,FALSE)</f>
        <v>1</v>
      </c>
      <c r="E1580" s="1">
        <f>VLOOKUP(A1580,'ADM Details FY17'!$A$3:$F$3515,6,FALSE)</f>
        <v>0</v>
      </c>
      <c r="F1580" s="1">
        <f>VLOOKUP(A1580,'ADM Details FY17'!$A$3:$G$3515,7,FALSE)</f>
        <v>0</v>
      </c>
      <c r="G1580" s="1">
        <f>VLOOKUP(A1580,'ADM Details FY17'!$A$3:$H$3515,8,FALSE)</f>
        <v>0</v>
      </c>
      <c r="H1580" s="1">
        <f>VLOOKUP(A1580,'ADM Details FY17'!$A$3:$I$3515,9,FALSE)</f>
        <v>0</v>
      </c>
      <c r="I1580" s="1">
        <f>VLOOKUP(A1580,'ADM Details FY17'!$A$3:$J$3517,10,FALSE)</f>
        <v>0</v>
      </c>
      <c r="J1580" s="1">
        <f>VLOOKUP(A1580,'ADM Details FY17'!$A$3:$K$3515,11,FALSE)</f>
        <v>0</v>
      </c>
      <c r="K1580" s="1">
        <f>VLOOKUP(A1580,'ADM Details FY17'!$A$3:$M$3515,13,FALSE)</f>
        <v>0</v>
      </c>
      <c r="L1580" s="1">
        <f>VLOOKUP(A1580,'ADM Details FY17'!$A$3:$O$3515,15,FALSE)</f>
        <v>0</v>
      </c>
      <c r="M1580" s="1">
        <f>VLOOKUP(A1580,'ADM Details FY17'!$A$3:$P$3515,16,FALSE)</f>
        <v>0</v>
      </c>
      <c r="N1580" s="1">
        <f>VLOOKUP(A1580,'ADM Details FY17'!$A$3:$Q$3515,17,FALSE)</f>
        <v>0</v>
      </c>
      <c r="O1580" s="1">
        <f>VLOOKUP(A1580,'ADM Details FY17'!$A$3:$S$3515,19,FALSE)</f>
        <v>0</v>
      </c>
      <c r="P1580" s="1">
        <f>VLOOKUP(A1580,'ADM Details FY17'!$A$3:$U$3515,21,FALSE)</f>
        <v>0</v>
      </c>
      <c r="Q1580" s="1">
        <f>VLOOKUP(A1580,'ADM Details FY17'!$A$3:$V$3515,22,FALSE)</f>
        <v>0</v>
      </c>
      <c r="R1580" s="1">
        <f>VLOOKUP(A1580,'ADM Details FY17'!$A$3:$W$3515,23,FALSE)</f>
        <v>0</v>
      </c>
      <c r="S1580" s="1">
        <f>VLOOKUP(A1580,'ADM Details FY17'!$A$3:$X$3515,24,FALSE)</f>
        <v>0</v>
      </c>
      <c r="T1580" s="1">
        <f>VLOOKUP(A1580,'ADM Details FY17'!$A$3:$Y$3515,25,FALSE)</f>
        <v>0</v>
      </c>
      <c r="U1580" s="1">
        <f>VLOOKUP(A1580,'ADM Details FY17'!$A$3:$AA$3515,27,FALSE)</f>
        <v>0</v>
      </c>
      <c r="V1580" s="1">
        <f>IFERROR(VLOOKUP(C1580,'eindex _tget pp '!$A$4:$E$615,5,FALSE),0)</f>
        <v>0</v>
      </c>
      <c r="W1580" s="31">
        <f>IFERROR(VLOOKUP(C1580,'eindex _tget pp '!$A$4:$F$615,6,FALSE),0)</f>
        <v>0.28864632699999998</v>
      </c>
      <c r="X1580" s="4">
        <f>IFERROR(VLOOKUP(B1580,'eschools 16'!$A$2:$F$25,6,FALSE),1)</f>
        <v>2</v>
      </c>
      <c r="Y1580" s="1">
        <f t="shared" si="120"/>
        <v>0</v>
      </c>
      <c r="Z1580" s="1">
        <f t="shared" si="121"/>
        <v>0</v>
      </c>
      <c r="AA1580" s="31">
        <f>IFERROR(VLOOKUP(C1580,'eindex _tget pp '!$A$4:$G$615,7,FALSE),0)</f>
        <v>0.05</v>
      </c>
      <c r="AB1580" s="1">
        <f>VLOOKUP(A1580,'ADM Details FY17'!$A$3:$AB$3515,28,FALSE)</f>
        <v>0</v>
      </c>
      <c r="AC1580" s="1">
        <f t="shared" si="122"/>
        <v>0</v>
      </c>
      <c r="AD1580" s="1">
        <f t="shared" si="123"/>
        <v>1</v>
      </c>
      <c r="AE1580" s="1">
        <f t="shared" si="124"/>
        <v>25</v>
      </c>
    </row>
    <row r="1581" spans="1:31" x14ac:dyDescent="0.25">
      <c r="A1581" t="str">
        <f>B1581&amp;"-"&amp;COUNTIF($B$3:B1581,B1581)</f>
        <v>417-68</v>
      </c>
      <c r="B1581">
        <v>417</v>
      </c>
      <c r="C1581" s="18">
        <f>VLOOKUP(A1581,'ADM Details FY17'!$A$3:$D$3515,4,FALSE)</f>
        <v>48934</v>
      </c>
      <c r="D1581" s="1">
        <f>VLOOKUP(A1581,'ADM Details FY17'!$A$3:$E$3515,5,FALSE)</f>
        <v>2</v>
      </c>
      <c r="E1581" s="1">
        <f>VLOOKUP(A1581,'ADM Details FY17'!$A$3:$F$3515,6,FALSE)</f>
        <v>0</v>
      </c>
      <c r="F1581" s="1">
        <f>VLOOKUP(A1581,'ADM Details FY17'!$A$3:$G$3515,7,FALSE)</f>
        <v>1</v>
      </c>
      <c r="G1581" s="1">
        <f>VLOOKUP(A1581,'ADM Details FY17'!$A$3:$H$3515,8,FALSE)</f>
        <v>0</v>
      </c>
      <c r="H1581" s="1">
        <f>VLOOKUP(A1581,'ADM Details FY17'!$A$3:$I$3515,9,FALSE)</f>
        <v>0</v>
      </c>
      <c r="I1581" s="1">
        <f>VLOOKUP(A1581,'ADM Details FY17'!$A$3:$J$3517,10,FALSE)</f>
        <v>0</v>
      </c>
      <c r="J1581" s="1">
        <f>VLOOKUP(A1581,'ADM Details FY17'!$A$3:$K$3515,11,FALSE)</f>
        <v>0</v>
      </c>
      <c r="K1581" s="1">
        <f>VLOOKUP(A1581,'ADM Details FY17'!$A$3:$M$3515,13,FALSE)</f>
        <v>0</v>
      </c>
      <c r="L1581" s="1">
        <f>VLOOKUP(A1581,'ADM Details FY17'!$A$3:$O$3515,15,FALSE)</f>
        <v>0</v>
      </c>
      <c r="M1581" s="1">
        <f>VLOOKUP(A1581,'ADM Details FY17'!$A$3:$P$3515,16,FALSE)</f>
        <v>0</v>
      </c>
      <c r="N1581" s="1">
        <f>VLOOKUP(A1581,'ADM Details FY17'!$A$3:$Q$3515,17,FALSE)</f>
        <v>0</v>
      </c>
      <c r="O1581" s="1">
        <f>VLOOKUP(A1581,'ADM Details FY17'!$A$3:$S$3515,19,FALSE)</f>
        <v>0</v>
      </c>
      <c r="P1581" s="1">
        <f>VLOOKUP(A1581,'ADM Details FY17'!$A$3:$U$3515,21,FALSE)</f>
        <v>0</v>
      </c>
      <c r="Q1581" s="1">
        <f>VLOOKUP(A1581,'ADM Details FY17'!$A$3:$V$3515,22,FALSE)</f>
        <v>0</v>
      </c>
      <c r="R1581" s="1">
        <f>VLOOKUP(A1581,'ADM Details FY17'!$A$3:$W$3515,23,FALSE)</f>
        <v>0</v>
      </c>
      <c r="S1581" s="1">
        <f>VLOOKUP(A1581,'ADM Details FY17'!$A$3:$X$3515,24,FALSE)</f>
        <v>0</v>
      </c>
      <c r="T1581" s="1">
        <f>VLOOKUP(A1581,'ADM Details FY17'!$A$3:$Y$3515,25,FALSE)</f>
        <v>0</v>
      </c>
      <c r="U1581" s="1">
        <f>VLOOKUP(A1581,'ADM Details FY17'!$A$3:$AA$3515,27,FALSE)</f>
        <v>0</v>
      </c>
      <c r="V1581" s="1">
        <f>IFERROR(VLOOKUP(C1581,'eindex _tget pp '!$A$4:$E$615,5,FALSE),0)</f>
        <v>0</v>
      </c>
      <c r="W1581" s="31">
        <f>IFERROR(VLOOKUP(C1581,'eindex _tget pp '!$A$4:$F$615,6,FALSE),0)</f>
        <v>0.40946958999999999</v>
      </c>
      <c r="X1581" s="4">
        <f>IFERROR(VLOOKUP(B1581,'eschools 16'!$A$2:$F$25,6,FALSE),1)</f>
        <v>2</v>
      </c>
      <c r="Y1581" s="1">
        <f t="shared" si="120"/>
        <v>0</v>
      </c>
      <c r="Z1581" s="1">
        <f t="shared" si="121"/>
        <v>0</v>
      </c>
      <c r="AA1581" s="31">
        <f>IFERROR(VLOOKUP(C1581,'eindex _tget pp '!$A$4:$G$615,7,FALSE),0)</f>
        <v>0.05</v>
      </c>
      <c r="AB1581" s="1">
        <f>VLOOKUP(A1581,'ADM Details FY17'!$A$3:$AB$3515,28,FALSE)</f>
        <v>0</v>
      </c>
      <c r="AC1581" s="1">
        <f t="shared" si="122"/>
        <v>0</v>
      </c>
      <c r="AD1581" s="1">
        <f t="shared" si="123"/>
        <v>2</v>
      </c>
      <c r="AE1581" s="1">
        <f t="shared" si="124"/>
        <v>50</v>
      </c>
    </row>
    <row r="1582" spans="1:31" x14ac:dyDescent="0.25">
      <c r="A1582" t="str">
        <f>B1582&amp;"-"&amp;COUNTIF($B$3:B1582,B1582)</f>
        <v>417-69</v>
      </c>
      <c r="B1582">
        <v>417</v>
      </c>
      <c r="C1582" s="18">
        <f>VLOOKUP(A1582,'ADM Details FY17'!$A$3:$D$3515,4,FALSE)</f>
        <v>43844</v>
      </c>
      <c r="D1582" s="1">
        <f>VLOOKUP(A1582,'ADM Details FY17'!$A$3:$E$3515,5,FALSE)</f>
        <v>3</v>
      </c>
      <c r="E1582" s="1">
        <f>VLOOKUP(A1582,'ADM Details FY17'!$A$3:$F$3515,6,FALSE)</f>
        <v>0</v>
      </c>
      <c r="F1582" s="1">
        <f>VLOOKUP(A1582,'ADM Details FY17'!$A$3:$G$3515,7,FALSE)</f>
        <v>0</v>
      </c>
      <c r="G1582" s="1">
        <f>VLOOKUP(A1582,'ADM Details FY17'!$A$3:$H$3515,8,FALSE)</f>
        <v>0</v>
      </c>
      <c r="H1582" s="1">
        <f>VLOOKUP(A1582,'ADM Details FY17'!$A$3:$I$3515,9,FALSE)</f>
        <v>0</v>
      </c>
      <c r="I1582" s="1">
        <f>VLOOKUP(A1582,'ADM Details FY17'!$A$3:$J$3517,10,FALSE)</f>
        <v>0</v>
      </c>
      <c r="J1582" s="1">
        <f>VLOOKUP(A1582,'ADM Details FY17'!$A$3:$K$3515,11,FALSE)</f>
        <v>0</v>
      </c>
      <c r="K1582" s="1">
        <f>VLOOKUP(A1582,'ADM Details FY17'!$A$3:$M$3515,13,FALSE)</f>
        <v>3</v>
      </c>
      <c r="L1582" s="1">
        <f>VLOOKUP(A1582,'ADM Details FY17'!$A$3:$O$3515,15,FALSE)</f>
        <v>0</v>
      </c>
      <c r="M1582" s="1">
        <f>VLOOKUP(A1582,'ADM Details FY17'!$A$3:$P$3515,16,FALSE)</f>
        <v>0</v>
      </c>
      <c r="N1582" s="1">
        <f>VLOOKUP(A1582,'ADM Details FY17'!$A$3:$Q$3515,17,FALSE)</f>
        <v>0</v>
      </c>
      <c r="O1582" s="1">
        <f>VLOOKUP(A1582,'ADM Details FY17'!$A$3:$S$3515,19,FALSE)</f>
        <v>0</v>
      </c>
      <c r="P1582" s="1">
        <f>VLOOKUP(A1582,'ADM Details FY17'!$A$3:$U$3515,21,FALSE)</f>
        <v>0</v>
      </c>
      <c r="Q1582" s="1">
        <f>VLOOKUP(A1582,'ADM Details FY17'!$A$3:$V$3515,22,FALSE)</f>
        <v>0</v>
      </c>
      <c r="R1582" s="1">
        <f>VLOOKUP(A1582,'ADM Details FY17'!$A$3:$W$3515,23,FALSE)</f>
        <v>0</v>
      </c>
      <c r="S1582" s="1">
        <f>VLOOKUP(A1582,'ADM Details FY17'!$A$3:$X$3515,24,FALSE)</f>
        <v>0</v>
      </c>
      <c r="T1582" s="1">
        <f>VLOOKUP(A1582,'ADM Details FY17'!$A$3:$Y$3515,25,FALSE)</f>
        <v>0</v>
      </c>
      <c r="U1582" s="1">
        <f>VLOOKUP(A1582,'ADM Details FY17'!$A$3:$AA$3515,27,FALSE)</f>
        <v>0</v>
      </c>
      <c r="V1582" s="1">
        <f>IFERROR(VLOOKUP(C1582,'eindex _tget pp '!$A$4:$E$615,5,FALSE),0)</f>
        <v>1635.2245477017691</v>
      </c>
      <c r="W1582" s="31">
        <f>IFERROR(VLOOKUP(C1582,'eindex _tget pp '!$A$4:$F$615,6,FALSE),0)</f>
        <v>3.3804575904999998</v>
      </c>
      <c r="X1582" s="4">
        <f>IFERROR(VLOOKUP(B1582,'eschools 16'!$A$2:$F$25,6,FALSE),1)</f>
        <v>2</v>
      </c>
      <c r="Y1582" s="1">
        <f t="shared" si="120"/>
        <v>0</v>
      </c>
      <c r="Z1582" s="1">
        <f t="shared" si="121"/>
        <v>0</v>
      </c>
      <c r="AA1582" s="31">
        <f>IFERROR(VLOOKUP(C1582,'eindex _tget pp '!$A$4:$G$615,7,FALSE),0)</f>
        <v>0.84118838500000004</v>
      </c>
      <c r="AB1582" s="1">
        <f>VLOOKUP(A1582,'ADM Details FY17'!$A$3:$AB$3515,28,FALSE)</f>
        <v>0</v>
      </c>
      <c r="AC1582" s="1">
        <f t="shared" si="122"/>
        <v>0</v>
      </c>
      <c r="AD1582" s="1">
        <f t="shared" si="123"/>
        <v>3</v>
      </c>
      <c r="AE1582" s="1">
        <f t="shared" si="124"/>
        <v>75</v>
      </c>
    </row>
    <row r="1583" spans="1:31" x14ac:dyDescent="0.25">
      <c r="A1583" t="str">
        <f>B1583&amp;"-"&amp;COUNTIF($B$3:B1583,B1583)</f>
        <v>417-70</v>
      </c>
      <c r="B1583">
        <v>417</v>
      </c>
      <c r="C1583" s="18">
        <f>VLOOKUP(A1583,'ADM Details FY17'!$A$3:$D$3515,4,FALSE)</f>
        <v>43851</v>
      </c>
      <c r="D1583" s="1">
        <f>VLOOKUP(A1583,'ADM Details FY17'!$A$3:$E$3515,5,FALSE)</f>
        <v>0.98</v>
      </c>
      <c r="E1583" s="1">
        <f>VLOOKUP(A1583,'ADM Details FY17'!$A$3:$F$3515,6,FALSE)</f>
        <v>0</v>
      </c>
      <c r="F1583" s="1">
        <f>VLOOKUP(A1583,'ADM Details FY17'!$A$3:$G$3515,7,FALSE)</f>
        <v>0</v>
      </c>
      <c r="G1583" s="1">
        <f>VLOOKUP(A1583,'ADM Details FY17'!$A$3:$H$3515,8,FALSE)</f>
        <v>0</v>
      </c>
      <c r="H1583" s="1">
        <f>VLOOKUP(A1583,'ADM Details FY17'!$A$3:$I$3515,9,FALSE)</f>
        <v>0</v>
      </c>
      <c r="I1583" s="1">
        <f>VLOOKUP(A1583,'ADM Details FY17'!$A$3:$J$3517,10,FALSE)</f>
        <v>0</v>
      </c>
      <c r="J1583" s="1">
        <f>VLOOKUP(A1583,'ADM Details FY17'!$A$3:$K$3515,11,FALSE)</f>
        <v>0</v>
      </c>
      <c r="K1583" s="1">
        <f>VLOOKUP(A1583,'ADM Details FY17'!$A$3:$M$3515,13,FALSE)</f>
        <v>0</v>
      </c>
      <c r="L1583" s="1">
        <f>VLOOKUP(A1583,'ADM Details FY17'!$A$3:$O$3515,15,FALSE)</f>
        <v>0</v>
      </c>
      <c r="M1583" s="1">
        <f>VLOOKUP(A1583,'ADM Details FY17'!$A$3:$P$3515,16,FALSE)</f>
        <v>0</v>
      </c>
      <c r="N1583" s="1">
        <f>VLOOKUP(A1583,'ADM Details FY17'!$A$3:$Q$3515,17,FALSE)</f>
        <v>0</v>
      </c>
      <c r="O1583" s="1">
        <f>VLOOKUP(A1583,'ADM Details FY17'!$A$3:$S$3515,19,FALSE)</f>
        <v>0</v>
      </c>
      <c r="P1583" s="1">
        <f>VLOOKUP(A1583,'ADM Details FY17'!$A$3:$U$3515,21,FALSE)</f>
        <v>0</v>
      </c>
      <c r="Q1583" s="1">
        <f>VLOOKUP(A1583,'ADM Details FY17'!$A$3:$V$3515,22,FALSE)</f>
        <v>0</v>
      </c>
      <c r="R1583" s="1">
        <f>VLOOKUP(A1583,'ADM Details FY17'!$A$3:$W$3515,23,FALSE)</f>
        <v>0</v>
      </c>
      <c r="S1583" s="1">
        <f>VLOOKUP(A1583,'ADM Details FY17'!$A$3:$X$3515,24,FALSE)</f>
        <v>0</v>
      </c>
      <c r="T1583" s="1">
        <f>VLOOKUP(A1583,'ADM Details FY17'!$A$3:$Y$3515,25,FALSE)</f>
        <v>0</v>
      </c>
      <c r="U1583" s="1">
        <f>VLOOKUP(A1583,'ADM Details FY17'!$A$3:$AA$3515,27,FALSE)</f>
        <v>0</v>
      </c>
      <c r="V1583" s="1">
        <f>IFERROR(VLOOKUP(C1583,'eindex _tget pp '!$A$4:$E$615,5,FALSE),0)</f>
        <v>0</v>
      </c>
      <c r="W1583" s="31">
        <f>IFERROR(VLOOKUP(C1583,'eindex _tget pp '!$A$4:$F$615,6,FALSE),0)</f>
        <v>0.76052690519999999</v>
      </c>
      <c r="X1583" s="4">
        <f>IFERROR(VLOOKUP(B1583,'eschools 16'!$A$2:$F$25,6,FALSE),1)</f>
        <v>2</v>
      </c>
      <c r="Y1583" s="1">
        <f t="shared" si="120"/>
        <v>0</v>
      </c>
      <c r="Z1583" s="1">
        <f t="shared" si="121"/>
        <v>0</v>
      </c>
      <c r="AA1583" s="31">
        <f>IFERROR(VLOOKUP(C1583,'eindex _tget pp '!$A$4:$G$615,7,FALSE),0)</f>
        <v>0.34193079300000001</v>
      </c>
      <c r="AB1583" s="1">
        <f>VLOOKUP(A1583,'ADM Details FY17'!$A$3:$AB$3515,28,FALSE)</f>
        <v>0</v>
      </c>
      <c r="AC1583" s="1">
        <f t="shared" si="122"/>
        <v>0</v>
      </c>
      <c r="AD1583" s="1">
        <f t="shared" si="123"/>
        <v>0.98</v>
      </c>
      <c r="AE1583" s="1">
        <f t="shared" si="124"/>
        <v>24.5</v>
      </c>
    </row>
    <row r="1584" spans="1:31" x14ac:dyDescent="0.25">
      <c r="A1584" t="str">
        <f>B1584&amp;"-"&amp;COUNTIF($B$3:B1584,B1584)</f>
        <v>417-71</v>
      </c>
      <c r="B1584">
        <v>417</v>
      </c>
      <c r="C1584" s="18">
        <f>VLOOKUP(A1584,'ADM Details FY17'!$A$3:$D$3515,4,FALSE)</f>
        <v>43877</v>
      </c>
      <c r="D1584" s="1">
        <f>VLOOKUP(A1584,'ADM Details FY17'!$A$3:$E$3515,5,FALSE)</f>
        <v>2.44</v>
      </c>
      <c r="E1584" s="1">
        <f>VLOOKUP(A1584,'ADM Details FY17'!$A$3:$F$3515,6,FALSE)</f>
        <v>0</v>
      </c>
      <c r="F1584" s="1">
        <f>VLOOKUP(A1584,'ADM Details FY17'!$A$3:$G$3515,7,FALSE)</f>
        <v>0</v>
      </c>
      <c r="G1584" s="1">
        <f>VLOOKUP(A1584,'ADM Details FY17'!$A$3:$H$3515,8,FALSE)</f>
        <v>1</v>
      </c>
      <c r="H1584" s="1">
        <f>VLOOKUP(A1584,'ADM Details FY17'!$A$3:$I$3515,9,FALSE)</f>
        <v>0</v>
      </c>
      <c r="I1584" s="1">
        <f>VLOOKUP(A1584,'ADM Details FY17'!$A$3:$J$3517,10,FALSE)</f>
        <v>1</v>
      </c>
      <c r="J1584" s="1">
        <f>VLOOKUP(A1584,'ADM Details FY17'!$A$3:$K$3515,11,FALSE)</f>
        <v>0</v>
      </c>
      <c r="K1584" s="1">
        <f>VLOOKUP(A1584,'ADM Details FY17'!$A$3:$M$3515,13,FALSE)</f>
        <v>2</v>
      </c>
      <c r="L1584" s="1">
        <f>VLOOKUP(A1584,'ADM Details FY17'!$A$3:$O$3515,15,FALSE)</f>
        <v>0</v>
      </c>
      <c r="M1584" s="1">
        <f>VLOOKUP(A1584,'ADM Details FY17'!$A$3:$P$3515,16,FALSE)</f>
        <v>0</v>
      </c>
      <c r="N1584" s="1">
        <f>VLOOKUP(A1584,'ADM Details FY17'!$A$3:$Q$3515,17,FALSE)</f>
        <v>0</v>
      </c>
      <c r="O1584" s="1">
        <f>VLOOKUP(A1584,'ADM Details FY17'!$A$3:$S$3515,19,FALSE)</f>
        <v>0</v>
      </c>
      <c r="P1584" s="1">
        <f>VLOOKUP(A1584,'ADM Details FY17'!$A$3:$U$3515,21,FALSE)</f>
        <v>0</v>
      </c>
      <c r="Q1584" s="1">
        <f>VLOOKUP(A1584,'ADM Details FY17'!$A$3:$V$3515,22,FALSE)</f>
        <v>0</v>
      </c>
      <c r="R1584" s="1">
        <f>VLOOKUP(A1584,'ADM Details FY17'!$A$3:$W$3515,23,FALSE)</f>
        <v>0</v>
      </c>
      <c r="S1584" s="1">
        <f>VLOOKUP(A1584,'ADM Details FY17'!$A$3:$X$3515,24,FALSE)</f>
        <v>0</v>
      </c>
      <c r="T1584" s="1">
        <f>VLOOKUP(A1584,'ADM Details FY17'!$A$3:$Y$3515,25,FALSE)</f>
        <v>0</v>
      </c>
      <c r="U1584" s="1">
        <f>VLOOKUP(A1584,'ADM Details FY17'!$A$3:$AA$3515,27,FALSE)</f>
        <v>0</v>
      </c>
      <c r="V1584" s="1">
        <f>IFERROR(VLOOKUP(C1584,'eindex _tget pp '!$A$4:$E$615,5,FALSE),0)</f>
        <v>368.29343461474542</v>
      </c>
      <c r="W1584" s="31">
        <f>IFERROR(VLOOKUP(C1584,'eindex _tget pp '!$A$4:$F$615,6,FALSE),0)</f>
        <v>0.64318991780000001</v>
      </c>
      <c r="X1584" s="4">
        <f>IFERROR(VLOOKUP(B1584,'eschools 16'!$A$2:$F$25,6,FALSE),1)</f>
        <v>2</v>
      </c>
      <c r="Y1584" s="1">
        <f t="shared" si="120"/>
        <v>0</v>
      </c>
      <c r="Z1584" s="1">
        <f t="shared" si="121"/>
        <v>0</v>
      </c>
      <c r="AA1584" s="31">
        <f>IFERROR(VLOOKUP(C1584,'eindex _tget pp '!$A$4:$G$615,7,FALSE),0)</f>
        <v>0.48889373899999999</v>
      </c>
      <c r="AB1584" s="1">
        <f>VLOOKUP(A1584,'ADM Details FY17'!$A$3:$AB$3515,28,FALSE)</f>
        <v>0</v>
      </c>
      <c r="AC1584" s="1">
        <f t="shared" si="122"/>
        <v>0</v>
      </c>
      <c r="AD1584" s="1">
        <f t="shared" si="123"/>
        <v>2.44</v>
      </c>
      <c r="AE1584" s="1">
        <f t="shared" si="124"/>
        <v>61</v>
      </c>
    </row>
    <row r="1585" spans="1:31" x14ac:dyDescent="0.25">
      <c r="A1585" t="str">
        <f>B1585&amp;"-"&amp;COUNTIF($B$3:B1585,B1585)</f>
        <v>417-72</v>
      </c>
      <c r="B1585">
        <v>417</v>
      </c>
      <c r="C1585" s="18">
        <f>VLOOKUP(A1585,'ADM Details FY17'!$A$3:$D$3515,4,FALSE)</f>
        <v>47027</v>
      </c>
      <c r="D1585" s="1">
        <f>VLOOKUP(A1585,'ADM Details FY17'!$A$3:$E$3515,5,FALSE)</f>
        <v>3.6</v>
      </c>
      <c r="E1585" s="1">
        <f>VLOOKUP(A1585,'ADM Details FY17'!$A$3:$F$3515,6,FALSE)</f>
        <v>0</v>
      </c>
      <c r="F1585" s="1">
        <f>VLOOKUP(A1585,'ADM Details FY17'!$A$3:$G$3515,7,FALSE)</f>
        <v>0</v>
      </c>
      <c r="G1585" s="1">
        <f>VLOOKUP(A1585,'ADM Details FY17'!$A$3:$H$3515,8,FALSE)</f>
        <v>0</v>
      </c>
      <c r="H1585" s="1">
        <f>VLOOKUP(A1585,'ADM Details FY17'!$A$3:$I$3515,9,FALSE)</f>
        <v>0</v>
      </c>
      <c r="I1585" s="1">
        <f>VLOOKUP(A1585,'ADM Details FY17'!$A$3:$J$3517,10,FALSE)</f>
        <v>0</v>
      </c>
      <c r="J1585" s="1">
        <f>VLOOKUP(A1585,'ADM Details FY17'!$A$3:$K$3515,11,FALSE)</f>
        <v>0</v>
      </c>
      <c r="K1585" s="1">
        <f>VLOOKUP(A1585,'ADM Details FY17'!$A$3:$M$3515,13,FALSE)</f>
        <v>1.6</v>
      </c>
      <c r="L1585" s="1">
        <f>VLOOKUP(A1585,'ADM Details FY17'!$A$3:$O$3515,15,FALSE)</f>
        <v>0</v>
      </c>
      <c r="M1585" s="1">
        <f>VLOOKUP(A1585,'ADM Details FY17'!$A$3:$P$3515,16,FALSE)</f>
        <v>0</v>
      </c>
      <c r="N1585" s="1">
        <f>VLOOKUP(A1585,'ADM Details FY17'!$A$3:$Q$3515,17,FALSE)</f>
        <v>0</v>
      </c>
      <c r="O1585" s="1">
        <f>VLOOKUP(A1585,'ADM Details FY17'!$A$3:$S$3515,19,FALSE)</f>
        <v>0</v>
      </c>
      <c r="P1585" s="1">
        <f>VLOOKUP(A1585,'ADM Details FY17'!$A$3:$U$3515,21,FALSE)</f>
        <v>0</v>
      </c>
      <c r="Q1585" s="1">
        <f>VLOOKUP(A1585,'ADM Details FY17'!$A$3:$V$3515,22,FALSE)</f>
        <v>0</v>
      </c>
      <c r="R1585" s="1">
        <f>VLOOKUP(A1585,'ADM Details FY17'!$A$3:$W$3515,23,FALSE)</f>
        <v>0</v>
      </c>
      <c r="S1585" s="1">
        <f>VLOOKUP(A1585,'ADM Details FY17'!$A$3:$X$3515,24,FALSE)</f>
        <v>0</v>
      </c>
      <c r="T1585" s="1">
        <f>VLOOKUP(A1585,'ADM Details FY17'!$A$3:$Y$3515,25,FALSE)</f>
        <v>0</v>
      </c>
      <c r="U1585" s="1">
        <f>VLOOKUP(A1585,'ADM Details FY17'!$A$3:$AA$3515,27,FALSE)</f>
        <v>0</v>
      </c>
      <c r="V1585" s="1">
        <f>IFERROR(VLOOKUP(C1585,'eindex _tget pp '!$A$4:$E$615,5,FALSE),0)</f>
        <v>0</v>
      </c>
      <c r="W1585" s="31">
        <f>IFERROR(VLOOKUP(C1585,'eindex _tget pp '!$A$4:$F$615,6,FALSE),0)</f>
        <v>9.4266410999999994E-2</v>
      </c>
      <c r="X1585" s="4">
        <f>IFERROR(VLOOKUP(B1585,'eschools 16'!$A$2:$F$25,6,FALSE),1)</f>
        <v>2</v>
      </c>
      <c r="Y1585" s="1">
        <f t="shared" si="120"/>
        <v>0</v>
      </c>
      <c r="Z1585" s="1">
        <f t="shared" si="121"/>
        <v>0</v>
      </c>
      <c r="AA1585" s="31">
        <f>IFERROR(VLOOKUP(C1585,'eindex _tget pp '!$A$4:$G$615,7,FALSE),0)</f>
        <v>0.22631918000000001</v>
      </c>
      <c r="AB1585" s="1">
        <f>VLOOKUP(A1585,'ADM Details FY17'!$A$3:$AB$3515,28,FALSE)</f>
        <v>0</v>
      </c>
      <c r="AC1585" s="1">
        <f t="shared" si="122"/>
        <v>0</v>
      </c>
      <c r="AD1585" s="1">
        <f t="shared" si="123"/>
        <v>3.6</v>
      </c>
      <c r="AE1585" s="1">
        <f t="shared" si="124"/>
        <v>90</v>
      </c>
    </row>
    <row r="1586" spans="1:31" x14ac:dyDescent="0.25">
      <c r="A1586" t="str">
        <f>B1586&amp;"-"&amp;COUNTIF($B$3:B1586,B1586)</f>
        <v>417-73</v>
      </c>
      <c r="B1586">
        <v>417</v>
      </c>
      <c r="C1586" s="18">
        <f>VLOOKUP(A1586,'ADM Details FY17'!$A$3:$D$3515,4,FALSE)</f>
        <v>43901</v>
      </c>
      <c r="D1586" s="1">
        <f>VLOOKUP(A1586,'ADM Details FY17'!$A$3:$E$3515,5,FALSE)</f>
        <v>2</v>
      </c>
      <c r="E1586" s="1">
        <f>VLOOKUP(A1586,'ADM Details FY17'!$A$3:$F$3515,6,FALSE)</f>
        <v>0</v>
      </c>
      <c r="F1586" s="1">
        <f>VLOOKUP(A1586,'ADM Details FY17'!$A$3:$G$3515,7,FALSE)</f>
        <v>0</v>
      </c>
      <c r="G1586" s="1">
        <f>VLOOKUP(A1586,'ADM Details FY17'!$A$3:$H$3515,8,FALSE)</f>
        <v>0</v>
      </c>
      <c r="H1586" s="1">
        <f>VLOOKUP(A1586,'ADM Details FY17'!$A$3:$I$3515,9,FALSE)</f>
        <v>0</v>
      </c>
      <c r="I1586" s="1">
        <f>VLOOKUP(A1586,'ADM Details FY17'!$A$3:$J$3517,10,FALSE)</f>
        <v>0</v>
      </c>
      <c r="J1586" s="1">
        <f>VLOOKUP(A1586,'ADM Details FY17'!$A$3:$K$3515,11,FALSE)</f>
        <v>0</v>
      </c>
      <c r="K1586" s="1">
        <f>VLOOKUP(A1586,'ADM Details FY17'!$A$3:$M$3515,13,FALSE)</f>
        <v>0</v>
      </c>
      <c r="L1586" s="1">
        <f>VLOOKUP(A1586,'ADM Details FY17'!$A$3:$O$3515,15,FALSE)</f>
        <v>0</v>
      </c>
      <c r="M1586" s="1">
        <f>VLOOKUP(A1586,'ADM Details FY17'!$A$3:$P$3515,16,FALSE)</f>
        <v>0</v>
      </c>
      <c r="N1586" s="1">
        <f>VLOOKUP(A1586,'ADM Details FY17'!$A$3:$Q$3515,17,FALSE)</f>
        <v>0</v>
      </c>
      <c r="O1586" s="1">
        <f>VLOOKUP(A1586,'ADM Details FY17'!$A$3:$S$3515,19,FALSE)</f>
        <v>0</v>
      </c>
      <c r="P1586" s="1">
        <f>VLOOKUP(A1586,'ADM Details FY17'!$A$3:$U$3515,21,FALSE)</f>
        <v>0</v>
      </c>
      <c r="Q1586" s="1">
        <f>VLOOKUP(A1586,'ADM Details FY17'!$A$3:$V$3515,22,FALSE)</f>
        <v>0</v>
      </c>
      <c r="R1586" s="1">
        <f>VLOOKUP(A1586,'ADM Details FY17'!$A$3:$W$3515,23,FALSE)</f>
        <v>0</v>
      </c>
      <c r="S1586" s="1">
        <f>VLOOKUP(A1586,'ADM Details FY17'!$A$3:$X$3515,24,FALSE)</f>
        <v>0</v>
      </c>
      <c r="T1586" s="1">
        <f>VLOOKUP(A1586,'ADM Details FY17'!$A$3:$Y$3515,25,FALSE)</f>
        <v>0</v>
      </c>
      <c r="U1586" s="1">
        <f>VLOOKUP(A1586,'ADM Details FY17'!$A$3:$AA$3515,27,FALSE)</f>
        <v>0</v>
      </c>
      <c r="V1586" s="1">
        <f>IFERROR(VLOOKUP(C1586,'eindex _tget pp '!$A$4:$E$615,5,FALSE),0)</f>
        <v>1665.9332201790639</v>
      </c>
      <c r="W1586" s="31">
        <f>IFERROR(VLOOKUP(C1586,'eindex _tget pp '!$A$4:$F$615,6,FALSE),0)</f>
        <v>3.7293898327999999</v>
      </c>
      <c r="X1586" s="4">
        <f>IFERROR(VLOOKUP(B1586,'eschools 16'!$A$2:$F$25,6,FALSE),1)</f>
        <v>2</v>
      </c>
      <c r="Y1586" s="1">
        <f t="shared" si="120"/>
        <v>0</v>
      </c>
      <c r="Z1586" s="1">
        <f t="shared" si="121"/>
        <v>0</v>
      </c>
      <c r="AA1586" s="31">
        <f>IFERROR(VLOOKUP(C1586,'eindex _tget pp '!$A$4:$G$615,7,FALSE),0)</f>
        <v>0.79655707600000003</v>
      </c>
      <c r="AB1586" s="1">
        <f>VLOOKUP(A1586,'ADM Details FY17'!$A$3:$AB$3515,28,FALSE)</f>
        <v>0</v>
      </c>
      <c r="AC1586" s="1">
        <f t="shared" si="122"/>
        <v>0</v>
      </c>
      <c r="AD1586" s="1">
        <f t="shared" si="123"/>
        <v>2</v>
      </c>
      <c r="AE1586" s="1">
        <f t="shared" si="124"/>
        <v>50</v>
      </c>
    </row>
    <row r="1587" spans="1:31" x14ac:dyDescent="0.25">
      <c r="A1587" t="str">
        <f>B1587&amp;"-"&amp;COUNTIF($B$3:B1587,B1587)</f>
        <v>417-74</v>
      </c>
      <c r="B1587">
        <v>417</v>
      </c>
      <c r="C1587" s="18">
        <f>VLOOKUP(A1587,'ADM Details FY17'!$A$3:$D$3515,4,FALSE)</f>
        <v>47845</v>
      </c>
      <c r="D1587" s="1">
        <f>VLOOKUP(A1587,'ADM Details FY17'!$A$3:$E$3515,5,FALSE)</f>
        <v>2</v>
      </c>
      <c r="E1587" s="1">
        <f>VLOOKUP(A1587,'ADM Details FY17'!$A$3:$F$3515,6,FALSE)</f>
        <v>0</v>
      </c>
      <c r="F1587" s="1">
        <f>VLOOKUP(A1587,'ADM Details FY17'!$A$3:$G$3515,7,FALSE)</f>
        <v>0</v>
      </c>
      <c r="G1587" s="1">
        <f>VLOOKUP(A1587,'ADM Details FY17'!$A$3:$H$3515,8,FALSE)</f>
        <v>0</v>
      </c>
      <c r="H1587" s="1">
        <f>VLOOKUP(A1587,'ADM Details FY17'!$A$3:$I$3515,9,FALSE)</f>
        <v>0</v>
      </c>
      <c r="I1587" s="1">
        <f>VLOOKUP(A1587,'ADM Details FY17'!$A$3:$J$3517,10,FALSE)</f>
        <v>0</v>
      </c>
      <c r="J1587" s="1">
        <f>VLOOKUP(A1587,'ADM Details FY17'!$A$3:$K$3515,11,FALSE)</f>
        <v>0</v>
      </c>
      <c r="K1587" s="1">
        <f>VLOOKUP(A1587,'ADM Details FY17'!$A$3:$M$3515,13,FALSE)</f>
        <v>0</v>
      </c>
      <c r="L1587" s="1">
        <f>VLOOKUP(A1587,'ADM Details FY17'!$A$3:$O$3515,15,FALSE)</f>
        <v>0</v>
      </c>
      <c r="M1587" s="1">
        <f>VLOOKUP(A1587,'ADM Details FY17'!$A$3:$P$3515,16,FALSE)</f>
        <v>0</v>
      </c>
      <c r="N1587" s="1">
        <f>VLOOKUP(A1587,'ADM Details FY17'!$A$3:$Q$3515,17,FALSE)</f>
        <v>0</v>
      </c>
      <c r="O1587" s="1">
        <f>VLOOKUP(A1587,'ADM Details FY17'!$A$3:$S$3515,19,FALSE)</f>
        <v>0</v>
      </c>
      <c r="P1587" s="1">
        <f>VLOOKUP(A1587,'ADM Details FY17'!$A$3:$U$3515,21,FALSE)</f>
        <v>0</v>
      </c>
      <c r="Q1587" s="1">
        <f>VLOOKUP(A1587,'ADM Details FY17'!$A$3:$V$3515,22,FALSE)</f>
        <v>0</v>
      </c>
      <c r="R1587" s="1">
        <f>VLOOKUP(A1587,'ADM Details FY17'!$A$3:$W$3515,23,FALSE)</f>
        <v>0</v>
      </c>
      <c r="S1587" s="1">
        <f>VLOOKUP(A1587,'ADM Details FY17'!$A$3:$X$3515,24,FALSE)</f>
        <v>0</v>
      </c>
      <c r="T1587" s="1">
        <f>VLOOKUP(A1587,'ADM Details FY17'!$A$3:$Y$3515,25,FALSE)</f>
        <v>0</v>
      </c>
      <c r="U1587" s="1">
        <f>VLOOKUP(A1587,'ADM Details FY17'!$A$3:$AA$3515,27,FALSE)</f>
        <v>0</v>
      </c>
      <c r="V1587" s="1">
        <f>IFERROR(VLOOKUP(C1587,'eindex _tget pp '!$A$4:$E$615,5,FALSE),0)</f>
        <v>18.849802509699746</v>
      </c>
      <c r="W1587" s="31">
        <f>IFERROR(VLOOKUP(C1587,'eindex _tget pp '!$A$4:$F$615,6,FALSE),0)</f>
        <v>0.39707610510000002</v>
      </c>
      <c r="X1587" s="4">
        <f>IFERROR(VLOOKUP(B1587,'eschools 16'!$A$2:$F$25,6,FALSE),1)</f>
        <v>2</v>
      </c>
      <c r="Y1587" s="1">
        <f t="shared" si="120"/>
        <v>0</v>
      </c>
      <c r="Z1587" s="1">
        <f t="shared" si="121"/>
        <v>0</v>
      </c>
      <c r="AA1587" s="31">
        <f>IFERROR(VLOOKUP(C1587,'eindex _tget pp '!$A$4:$G$615,7,FALSE),0)</f>
        <v>0.320619553</v>
      </c>
      <c r="AB1587" s="1">
        <f>VLOOKUP(A1587,'ADM Details FY17'!$A$3:$AB$3515,28,FALSE)</f>
        <v>0</v>
      </c>
      <c r="AC1587" s="1">
        <f t="shared" si="122"/>
        <v>0</v>
      </c>
      <c r="AD1587" s="1">
        <f t="shared" si="123"/>
        <v>2</v>
      </c>
      <c r="AE1587" s="1">
        <f t="shared" si="124"/>
        <v>50</v>
      </c>
    </row>
    <row r="1588" spans="1:31" x14ac:dyDescent="0.25">
      <c r="A1588" t="str">
        <f>B1588&amp;"-"&amp;COUNTIF($B$3:B1588,B1588)</f>
        <v>417-75</v>
      </c>
      <c r="B1588">
        <v>417</v>
      </c>
      <c r="C1588" s="18">
        <f>VLOOKUP(A1588,'ADM Details FY17'!$A$3:$D$3515,4,FALSE)</f>
        <v>43919</v>
      </c>
      <c r="D1588" s="1">
        <f>VLOOKUP(A1588,'ADM Details FY17'!$A$3:$E$3515,5,FALSE)</f>
        <v>53.71</v>
      </c>
      <c r="E1588" s="1">
        <f>VLOOKUP(A1588,'ADM Details FY17'!$A$3:$F$3515,6,FALSE)</f>
        <v>0.35</v>
      </c>
      <c r="F1588" s="1">
        <f>VLOOKUP(A1588,'ADM Details FY17'!$A$3:$G$3515,7,FALSE)</f>
        <v>16.7</v>
      </c>
      <c r="G1588" s="1">
        <f>VLOOKUP(A1588,'ADM Details FY17'!$A$3:$H$3515,8,FALSE)</f>
        <v>0.03</v>
      </c>
      <c r="H1588" s="1">
        <f>VLOOKUP(A1588,'ADM Details FY17'!$A$3:$I$3515,9,FALSE)</f>
        <v>0</v>
      </c>
      <c r="I1588" s="1">
        <f>VLOOKUP(A1588,'ADM Details FY17'!$A$3:$J$3517,10,FALSE)</f>
        <v>0</v>
      </c>
      <c r="J1588" s="1">
        <f>VLOOKUP(A1588,'ADM Details FY17'!$A$3:$K$3515,11,FALSE)</f>
        <v>0.49</v>
      </c>
      <c r="K1588" s="1">
        <f>VLOOKUP(A1588,'ADM Details FY17'!$A$3:$M$3515,13,FALSE)</f>
        <v>34.880000000000003</v>
      </c>
      <c r="L1588" s="1">
        <f>VLOOKUP(A1588,'ADM Details FY17'!$A$3:$O$3515,15,FALSE)</f>
        <v>0</v>
      </c>
      <c r="M1588" s="1">
        <f>VLOOKUP(A1588,'ADM Details FY17'!$A$3:$P$3515,16,FALSE)</f>
        <v>0</v>
      </c>
      <c r="N1588" s="1">
        <f>VLOOKUP(A1588,'ADM Details FY17'!$A$3:$Q$3515,17,FALSE)</f>
        <v>0</v>
      </c>
      <c r="O1588" s="1">
        <f>VLOOKUP(A1588,'ADM Details FY17'!$A$3:$S$3515,19,FALSE)</f>
        <v>0</v>
      </c>
      <c r="P1588" s="1">
        <f>VLOOKUP(A1588,'ADM Details FY17'!$A$3:$U$3515,21,FALSE)</f>
        <v>0</v>
      </c>
      <c r="Q1588" s="1">
        <f>VLOOKUP(A1588,'ADM Details FY17'!$A$3:$V$3515,22,FALSE)</f>
        <v>0</v>
      </c>
      <c r="R1588" s="1">
        <f>VLOOKUP(A1588,'ADM Details FY17'!$A$3:$W$3515,23,FALSE)</f>
        <v>0</v>
      </c>
      <c r="S1588" s="1">
        <f>VLOOKUP(A1588,'ADM Details FY17'!$A$3:$X$3515,24,FALSE)</f>
        <v>0</v>
      </c>
      <c r="T1588" s="1">
        <f>VLOOKUP(A1588,'ADM Details FY17'!$A$3:$Y$3515,25,FALSE)</f>
        <v>0</v>
      </c>
      <c r="U1588" s="1">
        <f>VLOOKUP(A1588,'ADM Details FY17'!$A$3:$AA$3515,27,FALSE)</f>
        <v>0</v>
      </c>
      <c r="V1588" s="1">
        <f>IFERROR(VLOOKUP(C1588,'eindex _tget pp '!$A$4:$E$615,5,FALSE),0)</f>
        <v>1245.0982197954263</v>
      </c>
      <c r="W1588" s="31">
        <f>IFERROR(VLOOKUP(C1588,'eindex _tget pp '!$A$4:$F$615,6,FALSE),0)</f>
        <v>2.4779993368</v>
      </c>
      <c r="X1588" s="4">
        <f>IFERROR(VLOOKUP(B1588,'eschools 16'!$A$2:$F$25,6,FALSE),1)</f>
        <v>2</v>
      </c>
      <c r="Y1588" s="1">
        <f t="shared" si="120"/>
        <v>0</v>
      </c>
      <c r="Z1588" s="1">
        <f t="shared" si="121"/>
        <v>0</v>
      </c>
      <c r="AA1588" s="31">
        <f>IFERROR(VLOOKUP(C1588,'eindex _tget pp '!$A$4:$G$615,7,FALSE),0)</f>
        <v>0.82203365799999994</v>
      </c>
      <c r="AB1588" s="1">
        <f>VLOOKUP(A1588,'ADM Details FY17'!$A$3:$AB$3515,28,FALSE)</f>
        <v>0</v>
      </c>
      <c r="AC1588" s="1">
        <f t="shared" si="122"/>
        <v>0</v>
      </c>
      <c r="AD1588" s="1">
        <f t="shared" si="123"/>
        <v>53.71</v>
      </c>
      <c r="AE1588" s="1">
        <f t="shared" si="124"/>
        <v>1342.75</v>
      </c>
    </row>
    <row r="1589" spans="1:31" x14ac:dyDescent="0.25">
      <c r="A1589" t="str">
        <f>B1589&amp;"-"&amp;COUNTIF($B$3:B1589,B1589)</f>
        <v>417-76</v>
      </c>
      <c r="B1589">
        <v>417</v>
      </c>
      <c r="C1589" s="18">
        <f>VLOOKUP(A1589,'ADM Details FY17'!$A$3:$D$3515,4,FALSE)</f>
        <v>48835</v>
      </c>
      <c r="D1589" s="1">
        <f>VLOOKUP(A1589,'ADM Details FY17'!$A$3:$E$3515,5,FALSE)</f>
        <v>1</v>
      </c>
      <c r="E1589" s="1">
        <f>VLOOKUP(A1589,'ADM Details FY17'!$A$3:$F$3515,6,FALSE)</f>
        <v>0</v>
      </c>
      <c r="F1589" s="1">
        <f>VLOOKUP(A1589,'ADM Details FY17'!$A$3:$G$3515,7,FALSE)</f>
        <v>0</v>
      </c>
      <c r="G1589" s="1">
        <f>VLOOKUP(A1589,'ADM Details FY17'!$A$3:$H$3515,8,FALSE)</f>
        <v>0</v>
      </c>
      <c r="H1589" s="1">
        <f>VLOOKUP(A1589,'ADM Details FY17'!$A$3:$I$3515,9,FALSE)</f>
        <v>0</v>
      </c>
      <c r="I1589" s="1">
        <f>VLOOKUP(A1589,'ADM Details FY17'!$A$3:$J$3517,10,FALSE)</f>
        <v>0</v>
      </c>
      <c r="J1589" s="1">
        <f>VLOOKUP(A1589,'ADM Details FY17'!$A$3:$K$3515,11,FALSE)</f>
        <v>1</v>
      </c>
      <c r="K1589" s="1">
        <f>VLOOKUP(A1589,'ADM Details FY17'!$A$3:$M$3515,13,FALSE)</f>
        <v>1</v>
      </c>
      <c r="L1589" s="1">
        <f>VLOOKUP(A1589,'ADM Details FY17'!$A$3:$O$3515,15,FALSE)</f>
        <v>0</v>
      </c>
      <c r="M1589" s="1">
        <f>VLOOKUP(A1589,'ADM Details FY17'!$A$3:$P$3515,16,FALSE)</f>
        <v>0</v>
      </c>
      <c r="N1589" s="1">
        <f>VLOOKUP(A1589,'ADM Details FY17'!$A$3:$Q$3515,17,FALSE)</f>
        <v>0</v>
      </c>
      <c r="O1589" s="1">
        <f>VLOOKUP(A1589,'ADM Details FY17'!$A$3:$S$3515,19,FALSE)</f>
        <v>0</v>
      </c>
      <c r="P1589" s="1">
        <f>VLOOKUP(A1589,'ADM Details FY17'!$A$3:$U$3515,21,FALSE)</f>
        <v>0</v>
      </c>
      <c r="Q1589" s="1">
        <f>VLOOKUP(A1589,'ADM Details FY17'!$A$3:$V$3515,22,FALSE)</f>
        <v>0</v>
      </c>
      <c r="R1589" s="1">
        <f>VLOOKUP(A1589,'ADM Details FY17'!$A$3:$W$3515,23,FALSE)</f>
        <v>0</v>
      </c>
      <c r="S1589" s="1">
        <f>VLOOKUP(A1589,'ADM Details FY17'!$A$3:$X$3515,24,FALSE)</f>
        <v>0</v>
      </c>
      <c r="T1589" s="1">
        <f>VLOOKUP(A1589,'ADM Details FY17'!$A$3:$Y$3515,25,FALSE)</f>
        <v>0</v>
      </c>
      <c r="U1589" s="1">
        <f>VLOOKUP(A1589,'ADM Details FY17'!$A$3:$AA$3515,27,FALSE)</f>
        <v>0</v>
      </c>
      <c r="V1589" s="1">
        <f>IFERROR(VLOOKUP(C1589,'eindex _tget pp '!$A$4:$E$615,5,FALSE),0)</f>
        <v>324.59445608297995</v>
      </c>
      <c r="W1589" s="31">
        <f>IFERROR(VLOOKUP(C1589,'eindex _tget pp '!$A$4:$F$615,6,FALSE),0)</f>
        <v>0.74745377719999995</v>
      </c>
      <c r="X1589" s="4">
        <f>IFERROR(VLOOKUP(B1589,'eschools 16'!$A$2:$F$25,6,FALSE),1)</f>
        <v>2</v>
      </c>
      <c r="Y1589" s="1">
        <f t="shared" si="120"/>
        <v>0</v>
      </c>
      <c r="Z1589" s="1">
        <f t="shared" si="121"/>
        <v>0</v>
      </c>
      <c r="AA1589" s="31">
        <f>IFERROR(VLOOKUP(C1589,'eindex _tget pp '!$A$4:$G$615,7,FALSE),0)</f>
        <v>0.46013860499999998</v>
      </c>
      <c r="AB1589" s="1">
        <f>VLOOKUP(A1589,'ADM Details FY17'!$A$3:$AB$3515,28,FALSE)</f>
        <v>0</v>
      </c>
      <c r="AC1589" s="1">
        <f t="shared" si="122"/>
        <v>0</v>
      </c>
      <c r="AD1589" s="1">
        <f t="shared" si="123"/>
        <v>1</v>
      </c>
      <c r="AE1589" s="1">
        <f t="shared" si="124"/>
        <v>25</v>
      </c>
    </row>
    <row r="1590" spans="1:31" x14ac:dyDescent="0.25">
      <c r="A1590" t="str">
        <f>B1590&amp;"-"&amp;COUNTIF($B$3:B1590,B1590)</f>
        <v>417-77</v>
      </c>
      <c r="B1590">
        <v>417</v>
      </c>
      <c r="C1590" s="18">
        <f>VLOOKUP(A1590,'ADM Details FY17'!$A$3:$D$3515,4,FALSE)</f>
        <v>43927</v>
      </c>
      <c r="D1590" s="1">
        <f>VLOOKUP(A1590,'ADM Details FY17'!$A$3:$E$3515,5,FALSE)</f>
        <v>9.14</v>
      </c>
      <c r="E1590" s="1">
        <f>VLOOKUP(A1590,'ADM Details FY17'!$A$3:$F$3515,6,FALSE)</f>
        <v>0</v>
      </c>
      <c r="F1590" s="1">
        <f>VLOOKUP(A1590,'ADM Details FY17'!$A$3:$G$3515,7,FALSE)</f>
        <v>2.85</v>
      </c>
      <c r="G1590" s="1">
        <f>VLOOKUP(A1590,'ADM Details FY17'!$A$3:$H$3515,8,FALSE)</f>
        <v>0</v>
      </c>
      <c r="H1590" s="1">
        <f>VLOOKUP(A1590,'ADM Details FY17'!$A$3:$I$3515,9,FALSE)</f>
        <v>0</v>
      </c>
      <c r="I1590" s="1">
        <f>VLOOKUP(A1590,'ADM Details FY17'!$A$3:$J$3517,10,FALSE)</f>
        <v>0</v>
      </c>
      <c r="J1590" s="1">
        <f>VLOOKUP(A1590,'ADM Details FY17'!$A$3:$K$3515,11,FALSE)</f>
        <v>1</v>
      </c>
      <c r="K1590" s="1">
        <f>VLOOKUP(A1590,'ADM Details FY17'!$A$3:$M$3515,13,FALSE)</f>
        <v>6.87</v>
      </c>
      <c r="L1590" s="1">
        <f>VLOOKUP(A1590,'ADM Details FY17'!$A$3:$O$3515,15,FALSE)</f>
        <v>0</v>
      </c>
      <c r="M1590" s="1">
        <f>VLOOKUP(A1590,'ADM Details FY17'!$A$3:$P$3515,16,FALSE)</f>
        <v>0</v>
      </c>
      <c r="N1590" s="1">
        <f>VLOOKUP(A1590,'ADM Details FY17'!$A$3:$Q$3515,17,FALSE)</f>
        <v>0</v>
      </c>
      <c r="O1590" s="1">
        <f>VLOOKUP(A1590,'ADM Details FY17'!$A$3:$S$3515,19,FALSE)</f>
        <v>0</v>
      </c>
      <c r="P1590" s="1">
        <f>VLOOKUP(A1590,'ADM Details FY17'!$A$3:$U$3515,21,FALSE)</f>
        <v>0</v>
      </c>
      <c r="Q1590" s="1">
        <f>VLOOKUP(A1590,'ADM Details FY17'!$A$3:$V$3515,22,FALSE)</f>
        <v>0</v>
      </c>
      <c r="R1590" s="1">
        <f>VLOOKUP(A1590,'ADM Details FY17'!$A$3:$W$3515,23,FALSE)</f>
        <v>0</v>
      </c>
      <c r="S1590" s="1">
        <f>VLOOKUP(A1590,'ADM Details FY17'!$A$3:$X$3515,24,FALSE)</f>
        <v>0</v>
      </c>
      <c r="T1590" s="1">
        <f>VLOOKUP(A1590,'ADM Details FY17'!$A$3:$Y$3515,25,FALSE)</f>
        <v>0</v>
      </c>
      <c r="U1590" s="1">
        <f>VLOOKUP(A1590,'ADM Details FY17'!$A$3:$AA$3515,27,FALSE)</f>
        <v>0</v>
      </c>
      <c r="V1590" s="1">
        <f>IFERROR(VLOOKUP(C1590,'eindex _tget pp '!$A$4:$E$615,5,FALSE),0)</f>
        <v>671.97824902595255</v>
      </c>
      <c r="W1590" s="31">
        <f>IFERROR(VLOOKUP(C1590,'eindex _tget pp '!$A$4:$F$615,6,FALSE),0)</f>
        <v>1.0605266900999999</v>
      </c>
      <c r="X1590" s="4">
        <f>IFERROR(VLOOKUP(B1590,'eschools 16'!$A$2:$F$25,6,FALSE),1)</f>
        <v>2</v>
      </c>
      <c r="Y1590" s="1">
        <f t="shared" si="120"/>
        <v>0</v>
      </c>
      <c r="Z1590" s="1">
        <f t="shared" si="121"/>
        <v>0</v>
      </c>
      <c r="AA1590" s="31">
        <f>IFERROR(VLOOKUP(C1590,'eindex _tget pp '!$A$4:$G$615,7,FALSE),0)</f>
        <v>0.64636322499999999</v>
      </c>
      <c r="AB1590" s="1">
        <f>VLOOKUP(A1590,'ADM Details FY17'!$A$3:$AB$3515,28,FALSE)</f>
        <v>0</v>
      </c>
      <c r="AC1590" s="1">
        <f t="shared" si="122"/>
        <v>0</v>
      </c>
      <c r="AD1590" s="1">
        <f t="shared" si="123"/>
        <v>9.14</v>
      </c>
      <c r="AE1590" s="1">
        <f t="shared" si="124"/>
        <v>228.5</v>
      </c>
    </row>
    <row r="1591" spans="1:31" x14ac:dyDescent="0.25">
      <c r="A1591" t="str">
        <f>B1591&amp;"-"&amp;COUNTIF($B$3:B1591,B1591)</f>
        <v>417-78</v>
      </c>
      <c r="B1591">
        <v>417</v>
      </c>
      <c r="C1591" s="18">
        <f>VLOOKUP(A1591,'ADM Details FY17'!$A$3:$D$3515,4,FALSE)</f>
        <v>47795</v>
      </c>
      <c r="D1591" s="1">
        <f>VLOOKUP(A1591,'ADM Details FY17'!$A$3:$E$3515,5,FALSE)</f>
        <v>23.5</v>
      </c>
      <c r="E1591" s="1">
        <f>VLOOKUP(A1591,'ADM Details FY17'!$A$3:$F$3515,6,FALSE)</f>
        <v>1</v>
      </c>
      <c r="F1591" s="1">
        <f>VLOOKUP(A1591,'ADM Details FY17'!$A$3:$G$3515,7,FALSE)</f>
        <v>5.72</v>
      </c>
      <c r="G1591" s="1">
        <f>VLOOKUP(A1591,'ADM Details FY17'!$A$3:$H$3515,8,FALSE)</f>
        <v>0.56000000000000005</v>
      </c>
      <c r="H1591" s="1">
        <f>VLOOKUP(A1591,'ADM Details FY17'!$A$3:$I$3515,9,FALSE)</f>
        <v>0</v>
      </c>
      <c r="I1591" s="1">
        <f>VLOOKUP(A1591,'ADM Details FY17'!$A$3:$J$3517,10,FALSE)</f>
        <v>0</v>
      </c>
      <c r="J1591" s="1">
        <f>VLOOKUP(A1591,'ADM Details FY17'!$A$3:$K$3515,11,FALSE)</f>
        <v>0</v>
      </c>
      <c r="K1591" s="1">
        <f>VLOOKUP(A1591,'ADM Details FY17'!$A$3:$M$3515,13,FALSE)</f>
        <v>11.08</v>
      </c>
      <c r="L1591" s="1">
        <f>VLOOKUP(A1591,'ADM Details FY17'!$A$3:$O$3515,15,FALSE)</f>
        <v>0</v>
      </c>
      <c r="M1591" s="1">
        <f>VLOOKUP(A1591,'ADM Details FY17'!$A$3:$P$3515,16,FALSE)</f>
        <v>0</v>
      </c>
      <c r="N1591" s="1">
        <f>VLOOKUP(A1591,'ADM Details FY17'!$A$3:$Q$3515,17,FALSE)</f>
        <v>0</v>
      </c>
      <c r="O1591" s="1">
        <f>VLOOKUP(A1591,'ADM Details FY17'!$A$3:$S$3515,19,FALSE)</f>
        <v>0</v>
      </c>
      <c r="P1591" s="1">
        <f>VLOOKUP(A1591,'ADM Details FY17'!$A$3:$U$3515,21,FALSE)</f>
        <v>0</v>
      </c>
      <c r="Q1591" s="1">
        <f>VLOOKUP(A1591,'ADM Details FY17'!$A$3:$V$3515,22,FALSE)</f>
        <v>0</v>
      </c>
      <c r="R1591" s="1">
        <f>VLOOKUP(A1591,'ADM Details FY17'!$A$3:$W$3515,23,FALSE)</f>
        <v>0</v>
      </c>
      <c r="S1591" s="1">
        <f>VLOOKUP(A1591,'ADM Details FY17'!$A$3:$X$3515,24,FALSE)</f>
        <v>0</v>
      </c>
      <c r="T1591" s="1">
        <f>VLOOKUP(A1591,'ADM Details FY17'!$A$3:$Y$3515,25,FALSE)</f>
        <v>0</v>
      </c>
      <c r="U1591" s="1">
        <f>VLOOKUP(A1591,'ADM Details FY17'!$A$3:$AA$3515,27,FALSE)</f>
        <v>0</v>
      </c>
      <c r="V1591" s="1">
        <f>IFERROR(VLOOKUP(C1591,'eindex _tget pp '!$A$4:$E$615,5,FALSE),0)</f>
        <v>61.872566153570389</v>
      </c>
      <c r="W1591" s="31">
        <f>IFERROR(VLOOKUP(C1591,'eindex _tget pp '!$A$4:$F$615,6,FALSE),0)</f>
        <v>1.1103360429</v>
      </c>
      <c r="X1591" s="4">
        <f>IFERROR(VLOOKUP(B1591,'eschools 16'!$A$2:$F$25,6,FALSE),1)</f>
        <v>2</v>
      </c>
      <c r="Y1591" s="1">
        <f t="shared" si="120"/>
        <v>0</v>
      </c>
      <c r="Z1591" s="1">
        <f t="shared" si="121"/>
        <v>0</v>
      </c>
      <c r="AA1591" s="31">
        <f>IFERROR(VLOOKUP(C1591,'eindex _tget pp '!$A$4:$G$615,7,FALSE),0)</f>
        <v>0.37445986399999998</v>
      </c>
      <c r="AB1591" s="1">
        <f>VLOOKUP(A1591,'ADM Details FY17'!$A$3:$AB$3515,28,FALSE)</f>
        <v>0</v>
      </c>
      <c r="AC1591" s="1">
        <f t="shared" si="122"/>
        <v>0</v>
      </c>
      <c r="AD1591" s="1">
        <f t="shared" si="123"/>
        <v>23.5</v>
      </c>
      <c r="AE1591" s="1">
        <f t="shared" si="124"/>
        <v>587.5</v>
      </c>
    </row>
    <row r="1592" spans="1:31" x14ac:dyDescent="0.25">
      <c r="A1592" t="str">
        <f>B1592&amp;"-"&amp;COUNTIF($B$3:B1592,B1592)</f>
        <v>417-79</v>
      </c>
      <c r="B1592">
        <v>417</v>
      </c>
      <c r="C1592" s="18">
        <f>VLOOKUP(A1592,'ADM Details FY17'!$A$3:$D$3515,4,FALSE)</f>
        <v>46789</v>
      </c>
      <c r="D1592" s="1">
        <f>VLOOKUP(A1592,'ADM Details FY17'!$A$3:$E$3515,5,FALSE)</f>
        <v>2</v>
      </c>
      <c r="E1592" s="1">
        <f>VLOOKUP(A1592,'ADM Details FY17'!$A$3:$F$3515,6,FALSE)</f>
        <v>0</v>
      </c>
      <c r="F1592" s="1">
        <f>VLOOKUP(A1592,'ADM Details FY17'!$A$3:$G$3515,7,FALSE)</f>
        <v>0</v>
      </c>
      <c r="G1592" s="1">
        <f>VLOOKUP(A1592,'ADM Details FY17'!$A$3:$H$3515,8,FALSE)</f>
        <v>0</v>
      </c>
      <c r="H1592" s="1">
        <f>VLOOKUP(A1592,'ADM Details FY17'!$A$3:$I$3515,9,FALSE)</f>
        <v>0</v>
      </c>
      <c r="I1592" s="1">
        <f>VLOOKUP(A1592,'ADM Details FY17'!$A$3:$J$3517,10,FALSE)</f>
        <v>0</v>
      </c>
      <c r="J1592" s="1">
        <f>VLOOKUP(A1592,'ADM Details FY17'!$A$3:$K$3515,11,FALSE)</f>
        <v>0</v>
      </c>
      <c r="K1592" s="1">
        <f>VLOOKUP(A1592,'ADM Details FY17'!$A$3:$M$3515,13,FALSE)</f>
        <v>0</v>
      </c>
      <c r="L1592" s="1">
        <f>VLOOKUP(A1592,'ADM Details FY17'!$A$3:$O$3515,15,FALSE)</f>
        <v>0</v>
      </c>
      <c r="M1592" s="1">
        <f>VLOOKUP(A1592,'ADM Details FY17'!$A$3:$P$3515,16,FALSE)</f>
        <v>0</v>
      </c>
      <c r="N1592" s="1">
        <f>VLOOKUP(A1592,'ADM Details FY17'!$A$3:$Q$3515,17,FALSE)</f>
        <v>0</v>
      </c>
      <c r="O1592" s="1">
        <f>VLOOKUP(A1592,'ADM Details FY17'!$A$3:$S$3515,19,FALSE)</f>
        <v>0</v>
      </c>
      <c r="P1592" s="1">
        <f>VLOOKUP(A1592,'ADM Details FY17'!$A$3:$U$3515,21,FALSE)</f>
        <v>0</v>
      </c>
      <c r="Q1592" s="1">
        <f>VLOOKUP(A1592,'ADM Details FY17'!$A$3:$V$3515,22,FALSE)</f>
        <v>0</v>
      </c>
      <c r="R1592" s="1">
        <f>VLOOKUP(A1592,'ADM Details FY17'!$A$3:$W$3515,23,FALSE)</f>
        <v>0</v>
      </c>
      <c r="S1592" s="1">
        <f>VLOOKUP(A1592,'ADM Details FY17'!$A$3:$X$3515,24,FALSE)</f>
        <v>0</v>
      </c>
      <c r="T1592" s="1">
        <f>VLOOKUP(A1592,'ADM Details FY17'!$A$3:$Y$3515,25,FALSE)</f>
        <v>0</v>
      </c>
      <c r="U1592" s="1">
        <f>VLOOKUP(A1592,'ADM Details FY17'!$A$3:$AA$3515,27,FALSE)</f>
        <v>0</v>
      </c>
      <c r="V1592" s="1">
        <f>IFERROR(VLOOKUP(C1592,'eindex _tget pp '!$A$4:$E$615,5,FALSE),0)</f>
        <v>128.74725307988015</v>
      </c>
      <c r="W1592" s="31">
        <f>IFERROR(VLOOKUP(C1592,'eindex _tget pp '!$A$4:$F$615,6,FALSE),0)</f>
        <v>0.50311946819999998</v>
      </c>
      <c r="X1592" s="4">
        <f>IFERROR(VLOOKUP(B1592,'eschools 16'!$A$2:$F$25,6,FALSE),1)</f>
        <v>2</v>
      </c>
      <c r="Y1592" s="1">
        <f t="shared" si="120"/>
        <v>0</v>
      </c>
      <c r="Z1592" s="1">
        <f t="shared" si="121"/>
        <v>0</v>
      </c>
      <c r="AA1592" s="31">
        <f>IFERROR(VLOOKUP(C1592,'eindex _tget pp '!$A$4:$G$615,7,FALSE),0)</f>
        <v>0.41694651399999999</v>
      </c>
      <c r="AB1592" s="1">
        <f>VLOOKUP(A1592,'ADM Details FY17'!$A$3:$AB$3515,28,FALSE)</f>
        <v>0</v>
      </c>
      <c r="AC1592" s="1">
        <f t="shared" si="122"/>
        <v>0</v>
      </c>
      <c r="AD1592" s="1">
        <f t="shared" si="123"/>
        <v>2</v>
      </c>
      <c r="AE1592" s="1">
        <f t="shared" si="124"/>
        <v>50</v>
      </c>
    </row>
    <row r="1593" spans="1:31" x14ac:dyDescent="0.25">
      <c r="A1593" t="str">
        <f>B1593&amp;"-"&amp;COUNTIF($B$3:B1593,B1593)</f>
        <v>417-80</v>
      </c>
      <c r="B1593">
        <v>417</v>
      </c>
      <c r="C1593" s="18">
        <f>VLOOKUP(A1593,'ADM Details FY17'!$A$3:$D$3515,4,FALSE)</f>
        <v>50682</v>
      </c>
      <c r="D1593" s="1">
        <f>VLOOKUP(A1593,'ADM Details FY17'!$A$3:$E$3515,5,FALSE)</f>
        <v>1</v>
      </c>
      <c r="E1593" s="1">
        <f>VLOOKUP(A1593,'ADM Details FY17'!$A$3:$F$3515,6,FALSE)</f>
        <v>0</v>
      </c>
      <c r="F1593" s="1">
        <f>VLOOKUP(A1593,'ADM Details FY17'!$A$3:$G$3515,7,FALSE)</f>
        <v>1</v>
      </c>
      <c r="G1593" s="1">
        <f>VLOOKUP(A1593,'ADM Details FY17'!$A$3:$H$3515,8,FALSE)</f>
        <v>0</v>
      </c>
      <c r="H1593" s="1">
        <f>VLOOKUP(A1593,'ADM Details FY17'!$A$3:$I$3515,9,FALSE)</f>
        <v>0</v>
      </c>
      <c r="I1593" s="1">
        <f>VLOOKUP(A1593,'ADM Details FY17'!$A$3:$J$3517,10,FALSE)</f>
        <v>0</v>
      </c>
      <c r="J1593" s="1">
        <f>VLOOKUP(A1593,'ADM Details FY17'!$A$3:$K$3515,11,FALSE)</f>
        <v>0</v>
      </c>
      <c r="K1593" s="1">
        <f>VLOOKUP(A1593,'ADM Details FY17'!$A$3:$M$3515,13,FALSE)</f>
        <v>0</v>
      </c>
      <c r="L1593" s="1">
        <f>VLOOKUP(A1593,'ADM Details FY17'!$A$3:$O$3515,15,FALSE)</f>
        <v>0</v>
      </c>
      <c r="M1593" s="1">
        <f>VLOOKUP(A1593,'ADM Details FY17'!$A$3:$P$3515,16,FALSE)</f>
        <v>0</v>
      </c>
      <c r="N1593" s="1">
        <f>VLOOKUP(A1593,'ADM Details FY17'!$A$3:$Q$3515,17,FALSE)</f>
        <v>0</v>
      </c>
      <c r="O1593" s="1">
        <f>VLOOKUP(A1593,'ADM Details FY17'!$A$3:$S$3515,19,FALSE)</f>
        <v>0</v>
      </c>
      <c r="P1593" s="1">
        <f>VLOOKUP(A1593,'ADM Details FY17'!$A$3:$U$3515,21,FALSE)</f>
        <v>0</v>
      </c>
      <c r="Q1593" s="1">
        <f>VLOOKUP(A1593,'ADM Details FY17'!$A$3:$V$3515,22,FALSE)</f>
        <v>0</v>
      </c>
      <c r="R1593" s="1">
        <f>VLOOKUP(A1593,'ADM Details FY17'!$A$3:$W$3515,23,FALSE)</f>
        <v>0</v>
      </c>
      <c r="S1593" s="1">
        <f>VLOOKUP(A1593,'ADM Details FY17'!$A$3:$X$3515,24,FALSE)</f>
        <v>0</v>
      </c>
      <c r="T1593" s="1">
        <f>VLOOKUP(A1593,'ADM Details FY17'!$A$3:$Y$3515,25,FALSE)</f>
        <v>0</v>
      </c>
      <c r="U1593" s="1">
        <f>VLOOKUP(A1593,'ADM Details FY17'!$A$3:$AA$3515,27,FALSE)</f>
        <v>0</v>
      </c>
      <c r="V1593" s="1">
        <f>IFERROR(VLOOKUP(C1593,'eindex _tget pp '!$A$4:$E$615,5,FALSE),0)</f>
        <v>547.85282623995261</v>
      </c>
      <c r="W1593" s="31">
        <f>IFERROR(VLOOKUP(C1593,'eindex _tget pp '!$A$4:$F$615,6,FALSE),0)</f>
        <v>0.41976404070000001</v>
      </c>
      <c r="X1593" s="4">
        <f>IFERROR(VLOOKUP(B1593,'eschools 16'!$A$2:$F$25,6,FALSE),1)</f>
        <v>2</v>
      </c>
      <c r="Y1593" s="1">
        <f t="shared" si="120"/>
        <v>0</v>
      </c>
      <c r="Z1593" s="1">
        <f t="shared" si="121"/>
        <v>0</v>
      </c>
      <c r="AA1593" s="31">
        <f>IFERROR(VLOOKUP(C1593,'eindex _tget pp '!$A$4:$G$615,7,FALSE),0)</f>
        <v>0.52175245800000003</v>
      </c>
      <c r="AB1593" s="1">
        <f>VLOOKUP(A1593,'ADM Details FY17'!$A$3:$AB$3515,28,FALSE)</f>
        <v>0</v>
      </c>
      <c r="AC1593" s="1">
        <f t="shared" si="122"/>
        <v>0</v>
      </c>
      <c r="AD1593" s="1">
        <f t="shared" si="123"/>
        <v>1</v>
      </c>
      <c r="AE1593" s="1">
        <f t="shared" si="124"/>
        <v>25</v>
      </c>
    </row>
    <row r="1594" spans="1:31" x14ac:dyDescent="0.25">
      <c r="A1594" t="str">
        <f>B1594&amp;"-"&amp;COUNTIF($B$3:B1594,B1594)</f>
        <v>417-81</v>
      </c>
      <c r="B1594">
        <v>417</v>
      </c>
      <c r="C1594" s="18">
        <f>VLOOKUP(A1594,'ADM Details FY17'!$A$3:$D$3515,4,FALSE)</f>
        <v>43943</v>
      </c>
      <c r="D1594" s="1">
        <f>VLOOKUP(A1594,'ADM Details FY17'!$A$3:$E$3515,5,FALSE)</f>
        <v>3.65</v>
      </c>
      <c r="E1594" s="1">
        <f>VLOOKUP(A1594,'ADM Details FY17'!$A$3:$F$3515,6,FALSE)</f>
        <v>0</v>
      </c>
      <c r="F1594" s="1">
        <f>VLOOKUP(A1594,'ADM Details FY17'!$A$3:$G$3515,7,FALSE)</f>
        <v>0</v>
      </c>
      <c r="G1594" s="1">
        <f>VLOOKUP(A1594,'ADM Details FY17'!$A$3:$H$3515,8,FALSE)</f>
        <v>0</v>
      </c>
      <c r="H1594" s="1">
        <f>VLOOKUP(A1594,'ADM Details FY17'!$A$3:$I$3515,9,FALSE)</f>
        <v>0</v>
      </c>
      <c r="I1594" s="1">
        <f>VLOOKUP(A1594,'ADM Details FY17'!$A$3:$J$3517,10,FALSE)</f>
        <v>0</v>
      </c>
      <c r="J1594" s="1">
        <f>VLOOKUP(A1594,'ADM Details FY17'!$A$3:$K$3515,11,FALSE)</f>
        <v>1</v>
      </c>
      <c r="K1594" s="1">
        <f>VLOOKUP(A1594,'ADM Details FY17'!$A$3:$M$3515,13,FALSE)</f>
        <v>3</v>
      </c>
      <c r="L1594" s="1">
        <f>VLOOKUP(A1594,'ADM Details FY17'!$A$3:$O$3515,15,FALSE)</f>
        <v>0</v>
      </c>
      <c r="M1594" s="1">
        <f>VLOOKUP(A1594,'ADM Details FY17'!$A$3:$P$3515,16,FALSE)</f>
        <v>0</v>
      </c>
      <c r="N1594" s="1">
        <f>VLOOKUP(A1594,'ADM Details FY17'!$A$3:$Q$3515,17,FALSE)</f>
        <v>0</v>
      </c>
      <c r="O1594" s="1">
        <f>VLOOKUP(A1594,'ADM Details FY17'!$A$3:$S$3515,19,FALSE)</f>
        <v>0</v>
      </c>
      <c r="P1594" s="1">
        <f>VLOOKUP(A1594,'ADM Details FY17'!$A$3:$U$3515,21,FALSE)</f>
        <v>0</v>
      </c>
      <c r="Q1594" s="1">
        <f>VLOOKUP(A1594,'ADM Details FY17'!$A$3:$V$3515,22,FALSE)</f>
        <v>0</v>
      </c>
      <c r="R1594" s="1">
        <f>VLOOKUP(A1594,'ADM Details FY17'!$A$3:$W$3515,23,FALSE)</f>
        <v>0</v>
      </c>
      <c r="S1594" s="1">
        <f>VLOOKUP(A1594,'ADM Details FY17'!$A$3:$X$3515,24,FALSE)</f>
        <v>0</v>
      </c>
      <c r="T1594" s="1">
        <f>VLOOKUP(A1594,'ADM Details FY17'!$A$3:$Y$3515,25,FALSE)</f>
        <v>0</v>
      </c>
      <c r="U1594" s="1">
        <f>VLOOKUP(A1594,'ADM Details FY17'!$A$3:$AA$3515,27,FALSE)</f>
        <v>0</v>
      </c>
      <c r="V1594" s="1">
        <f>IFERROR(VLOOKUP(C1594,'eindex _tget pp '!$A$4:$E$615,5,FALSE),0)</f>
        <v>612.49029482281071</v>
      </c>
      <c r="W1594" s="31">
        <f>IFERROR(VLOOKUP(C1594,'eindex _tget pp '!$A$4:$F$615,6,FALSE),0)</f>
        <v>2.0590288838999999</v>
      </c>
      <c r="X1594" s="4">
        <f>IFERROR(VLOOKUP(B1594,'eschools 16'!$A$2:$F$25,6,FALSE),1)</f>
        <v>2</v>
      </c>
      <c r="Y1594" s="1">
        <f t="shared" si="120"/>
        <v>0</v>
      </c>
      <c r="Z1594" s="1">
        <f t="shared" si="121"/>
        <v>0</v>
      </c>
      <c r="AA1594" s="31">
        <f>IFERROR(VLOOKUP(C1594,'eindex _tget pp '!$A$4:$G$615,7,FALSE),0)</f>
        <v>0.58984914499999996</v>
      </c>
      <c r="AB1594" s="1">
        <f>VLOOKUP(A1594,'ADM Details FY17'!$A$3:$AB$3515,28,FALSE)</f>
        <v>0</v>
      </c>
      <c r="AC1594" s="1">
        <f t="shared" si="122"/>
        <v>0</v>
      </c>
      <c r="AD1594" s="1">
        <f t="shared" si="123"/>
        <v>3.65</v>
      </c>
      <c r="AE1594" s="1">
        <f t="shared" si="124"/>
        <v>91.25</v>
      </c>
    </row>
    <row r="1595" spans="1:31" x14ac:dyDescent="0.25">
      <c r="A1595" t="str">
        <f>B1595&amp;"-"&amp;COUNTIF($B$3:B1595,B1595)</f>
        <v>417-82</v>
      </c>
      <c r="B1595">
        <v>417</v>
      </c>
      <c r="C1595" s="18">
        <f>VLOOKUP(A1595,'ADM Details FY17'!$A$3:$D$3515,4,FALSE)</f>
        <v>43950</v>
      </c>
      <c r="D1595" s="1">
        <f>VLOOKUP(A1595,'ADM Details FY17'!$A$3:$E$3515,5,FALSE)</f>
        <v>4.12</v>
      </c>
      <c r="E1595" s="1">
        <f>VLOOKUP(A1595,'ADM Details FY17'!$A$3:$F$3515,6,FALSE)</f>
        <v>0</v>
      </c>
      <c r="F1595" s="1">
        <f>VLOOKUP(A1595,'ADM Details FY17'!$A$3:$G$3515,7,FALSE)</f>
        <v>1</v>
      </c>
      <c r="G1595" s="1">
        <f>VLOOKUP(A1595,'ADM Details FY17'!$A$3:$H$3515,8,FALSE)</f>
        <v>0</v>
      </c>
      <c r="H1595" s="1">
        <f>VLOOKUP(A1595,'ADM Details FY17'!$A$3:$I$3515,9,FALSE)</f>
        <v>0</v>
      </c>
      <c r="I1595" s="1">
        <f>VLOOKUP(A1595,'ADM Details FY17'!$A$3:$J$3517,10,FALSE)</f>
        <v>0</v>
      </c>
      <c r="J1595" s="1">
        <f>VLOOKUP(A1595,'ADM Details FY17'!$A$3:$K$3515,11,FALSE)</f>
        <v>0</v>
      </c>
      <c r="K1595" s="1">
        <f>VLOOKUP(A1595,'ADM Details FY17'!$A$3:$M$3515,13,FALSE)</f>
        <v>1.61</v>
      </c>
      <c r="L1595" s="1">
        <f>VLOOKUP(A1595,'ADM Details FY17'!$A$3:$O$3515,15,FALSE)</f>
        <v>0</v>
      </c>
      <c r="M1595" s="1">
        <f>VLOOKUP(A1595,'ADM Details FY17'!$A$3:$P$3515,16,FALSE)</f>
        <v>0</v>
      </c>
      <c r="N1595" s="1">
        <f>VLOOKUP(A1595,'ADM Details FY17'!$A$3:$Q$3515,17,FALSE)</f>
        <v>0</v>
      </c>
      <c r="O1595" s="1">
        <f>VLOOKUP(A1595,'ADM Details FY17'!$A$3:$S$3515,19,FALSE)</f>
        <v>0</v>
      </c>
      <c r="P1595" s="1">
        <f>VLOOKUP(A1595,'ADM Details FY17'!$A$3:$U$3515,21,FALSE)</f>
        <v>0</v>
      </c>
      <c r="Q1595" s="1">
        <f>VLOOKUP(A1595,'ADM Details FY17'!$A$3:$V$3515,22,FALSE)</f>
        <v>0</v>
      </c>
      <c r="R1595" s="1">
        <f>VLOOKUP(A1595,'ADM Details FY17'!$A$3:$W$3515,23,FALSE)</f>
        <v>0</v>
      </c>
      <c r="S1595" s="1">
        <f>VLOOKUP(A1595,'ADM Details FY17'!$A$3:$X$3515,24,FALSE)</f>
        <v>0</v>
      </c>
      <c r="T1595" s="1">
        <f>VLOOKUP(A1595,'ADM Details FY17'!$A$3:$Y$3515,25,FALSE)</f>
        <v>0</v>
      </c>
      <c r="U1595" s="1">
        <f>VLOOKUP(A1595,'ADM Details FY17'!$A$3:$AA$3515,27,FALSE)</f>
        <v>0</v>
      </c>
      <c r="V1595" s="1">
        <f>IFERROR(VLOOKUP(C1595,'eindex _tget pp '!$A$4:$E$615,5,FALSE),0)</f>
        <v>1071.5962627888343</v>
      </c>
      <c r="W1595" s="31">
        <f>IFERROR(VLOOKUP(C1595,'eindex _tget pp '!$A$4:$F$615,6,FALSE),0)</f>
        <v>2.2047811682999998</v>
      </c>
      <c r="X1595" s="4">
        <f>IFERROR(VLOOKUP(B1595,'eschools 16'!$A$2:$F$25,6,FALSE),1)</f>
        <v>2</v>
      </c>
      <c r="Y1595" s="1">
        <f t="shared" si="120"/>
        <v>0</v>
      </c>
      <c r="Z1595" s="1">
        <f t="shared" si="121"/>
        <v>0</v>
      </c>
      <c r="AA1595" s="31">
        <f>IFERROR(VLOOKUP(C1595,'eindex _tget pp '!$A$4:$G$615,7,FALSE),0)</f>
        <v>0.74142154400000004</v>
      </c>
      <c r="AB1595" s="1">
        <f>VLOOKUP(A1595,'ADM Details FY17'!$A$3:$AB$3515,28,FALSE)</f>
        <v>0</v>
      </c>
      <c r="AC1595" s="1">
        <f t="shared" si="122"/>
        <v>0</v>
      </c>
      <c r="AD1595" s="1">
        <f t="shared" si="123"/>
        <v>4.12</v>
      </c>
      <c r="AE1595" s="1">
        <f t="shared" si="124"/>
        <v>103</v>
      </c>
    </row>
    <row r="1596" spans="1:31" x14ac:dyDescent="0.25">
      <c r="A1596" t="str">
        <f>B1596&amp;"-"&amp;COUNTIF($B$3:B1596,B1596)</f>
        <v>417-83</v>
      </c>
      <c r="B1596">
        <v>417</v>
      </c>
      <c r="C1596" s="18">
        <f>VLOOKUP(A1596,'ADM Details FY17'!$A$3:$D$3515,4,FALSE)</f>
        <v>47050</v>
      </c>
      <c r="D1596" s="1">
        <f>VLOOKUP(A1596,'ADM Details FY17'!$A$3:$E$3515,5,FALSE)</f>
        <v>1</v>
      </c>
      <c r="E1596" s="1">
        <f>VLOOKUP(A1596,'ADM Details FY17'!$A$3:$F$3515,6,FALSE)</f>
        <v>0</v>
      </c>
      <c r="F1596" s="1">
        <f>VLOOKUP(A1596,'ADM Details FY17'!$A$3:$G$3515,7,FALSE)</f>
        <v>0</v>
      </c>
      <c r="G1596" s="1">
        <f>VLOOKUP(A1596,'ADM Details FY17'!$A$3:$H$3515,8,FALSE)</f>
        <v>0</v>
      </c>
      <c r="H1596" s="1">
        <f>VLOOKUP(A1596,'ADM Details FY17'!$A$3:$I$3515,9,FALSE)</f>
        <v>0</v>
      </c>
      <c r="I1596" s="1">
        <f>VLOOKUP(A1596,'ADM Details FY17'!$A$3:$J$3517,10,FALSE)</f>
        <v>0</v>
      </c>
      <c r="J1596" s="1">
        <f>VLOOKUP(A1596,'ADM Details FY17'!$A$3:$K$3515,11,FALSE)</f>
        <v>0</v>
      </c>
      <c r="K1596" s="1">
        <f>VLOOKUP(A1596,'ADM Details FY17'!$A$3:$M$3515,13,FALSE)</f>
        <v>0</v>
      </c>
      <c r="L1596" s="1">
        <f>VLOOKUP(A1596,'ADM Details FY17'!$A$3:$O$3515,15,FALSE)</f>
        <v>0</v>
      </c>
      <c r="M1596" s="1">
        <f>VLOOKUP(A1596,'ADM Details FY17'!$A$3:$P$3515,16,FALSE)</f>
        <v>0</v>
      </c>
      <c r="N1596" s="1">
        <f>VLOOKUP(A1596,'ADM Details FY17'!$A$3:$Q$3515,17,FALSE)</f>
        <v>0</v>
      </c>
      <c r="O1596" s="1">
        <f>VLOOKUP(A1596,'ADM Details FY17'!$A$3:$S$3515,19,FALSE)</f>
        <v>0</v>
      </c>
      <c r="P1596" s="1">
        <f>VLOOKUP(A1596,'ADM Details FY17'!$A$3:$U$3515,21,FALSE)</f>
        <v>0</v>
      </c>
      <c r="Q1596" s="1">
        <f>VLOOKUP(A1596,'ADM Details FY17'!$A$3:$V$3515,22,FALSE)</f>
        <v>0</v>
      </c>
      <c r="R1596" s="1">
        <f>VLOOKUP(A1596,'ADM Details FY17'!$A$3:$W$3515,23,FALSE)</f>
        <v>0</v>
      </c>
      <c r="S1596" s="1">
        <f>VLOOKUP(A1596,'ADM Details FY17'!$A$3:$X$3515,24,FALSE)</f>
        <v>0</v>
      </c>
      <c r="T1596" s="1">
        <f>VLOOKUP(A1596,'ADM Details FY17'!$A$3:$Y$3515,25,FALSE)</f>
        <v>0</v>
      </c>
      <c r="U1596" s="1">
        <f>VLOOKUP(A1596,'ADM Details FY17'!$A$3:$AA$3515,27,FALSE)</f>
        <v>0</v>
      </c>
      <c r="V1596" s="1">
        <f>IFERROR(VLOOKUP(C1596,'eindex _tget pp '!$A$4:$E$615,5,FALSE),0)</f>
        <v>113.50599716301869</v>
      </c>
      <c r="W1596" s="31">
        <f>IFERROR(VLOOKUP(C1596,'eindex _tget pp '!$A$4:$F$615,6,FALSE),0)</f>
        <v>0.4111541447</v>
      </c>
      <c r="X1596" s="4">
        <f>IFERROR(VLOOKUP(B1596,'eschools 16'!$A$2:$F$25,6,FALSE),1)</f>
        <v>2</v>
      </c>
      <c r="Y1596" s="1">
        <f t="shared" si="120"/>
        <v>0</v>
      </c>
      <c r="Z1596" s="1">
        <f t="shared" si="121"/>
        <v>0</v>
      </c>
      <c r="AA1596" s="31">
        <f>IFERROR(VLOOKUP(C1596,'eindex _tget pp '!$A$4:$G$615,7,FALSE),0)</f>
        <v>0.36741190899999998</v>
      </c>
      <c r="AB1596" s="1">
        <f>VLOOKUP(A1596,'ADM Details FY17'!$A$3:$AB$3515,28,FALSE)</f>
        <v>0</v>
      </c>
      <c r="AC1596" s="1">
        <f t="shared" si="122"/>
        <v>0</v>
      </c>
      <c r="AD1596" s="1">
        <f t="shared" si="123"/>
        <v>1</v>
      </c>
      <c r="AE1596" s="1">
        <f t="shared" si="124"/>
        <v>25</v>
      </c>
    </row>
    <row r="1597" spans="1:31" x14ac:dyDescent="0.25">
      <c r="A1597" t="str">
        <f>B1597&amp;"-"&amp;COUNTIF($B$3:B1597,B1597)</f>
        <v>417-84</v>
      </c>
      <c r="B1597">
        <v>417</v>
      </c>
      <c r="C1597" s="18">
        <f>VLOOKUP(A1597,'ADM Details FY17'!$A$3:$D$3515,4,FALSE)</f>
        <v>47621</v>
      </c>
      <c r="D1597" s="1">
        <f>VLOOKUP(A1597,'ADM Details FY17'!$A$3:$E$3515,5,FALSE)</f>
        <v>1</v>
      </c>
      <c r="E1597" s="1">
        <f>VLOOKUP(A1597,'ADM Details FY17'!$A$3:$F$3515,6,FALSE)</f>
        <v>0</v>
      </c>
      <c r="F1597" s="1">
        <f>VLOOKUP(A1597,'ADM Details FY17'!$A$3:$G$3515,7,FALSE)</f>
        <v>0</v>
      </c>
      <c r="G1597" s="1">
        <f>VLOOKUP(A1597,'ADM Details FY17'!$A$3:$H$3515,8,FALSE)</f>
        <v>0</v>
      </c>
      <c r="H1597" s="1">
        <f>VLOOKUP(A1597,'ADM Details FY17'!$A$3:$I$3515,9,FALSE)</f>
        <v>0</v>
      </c>
      <c r="I1597" s="1">
        <f>VLOOKUP(A1597,'ADM Details FY17'!$A$3:$J$3517,10,FALSE)</f>
        <v>0</v>
      </c>
      <c r="J1597" s="1">
        <f>VLOOKUP(A1597,'ADM Details FY17'!$A$3:$K$3515,11,FALSE)</f>
        <v>0</v>
      </c>
      <c r="K1597" s="1">
        <f>VLOOKUP(A1597,'ADM Details FY17'!$A$3:$M$3515,13,FALSE)</f>
        <v>1</v>
      </c>
      <c r="L1597" s="1">
        <f>VLOOKUP(A1597,'ADM Details FY17'!$A$3:$O$3515,15,FALSE)</f>
        <v>0</v>
      </c>
      <c r="M1597" s="1">
        <f>VLOOKUP(A1597,'ADM Details FY17'!$A$3:$P$3515,16,FALSE)</f>
        <v>0</v>
      </c>
      <c r="N1597" s="1">
        <f>VLOOKUP(A1597,'ADM Details FY17'!$A$3:$Q$3515,17,FALSE)</f>
        <v>0</v>
      </c>
      <c r="O1597" s="1">
        <f>VLOOKUP(A1597,'ADM Details FY17'!$A$3:$S$3515,19,FALSE)</f>
        <v>0</v>
      </c>
      <c r="P1597" s="1">
        <f>VLOOKUP(A1597,'ADM Details FY17'!$A$3:$U$3515,21,FALSE)</f>
        <v>0</v>
      </c>
      <c r="Q1597" s="1">
        <f>VLOOKUP(A1597,'ADM Details FY17'!$A$3:$V$3515,22,FALSE)</f>
        <v>0</v>
      </c>
      <c r="R1597" s="1">
        <f>VLOOKUP(A1597,'ADM Details FY17'!$A$3:$W$3515,23,FALSE)</f>
        <v>0</v>
      </c>
      <c r="S1597" s="1">
        <f>VLOOKUP(A1597,'ADM Details FY17'!$A$3:$X$3515,24,FALSE)</f>
        <v>0</v>
      </c>
      <c r="T1597" s="1">
        <f>VLOOKUP(A1597,'ADM Details FY17'!$A$3:$Y$3515,25,FALSE)</f>
        <v>0</v>
      </c>
      <c r="U1597" s="1">
        <f>VLOOKUP(A1597,'ADM Details FY17'!$A$3:$AA$3515,27,FALSE)</f>
        <v>0</v>
      </c>
      <c r="V1597" s="1">
        <f>IFERROR(VLOOKUP(C1597,'eindex _tget pp '!$A$4:$E$615,5,FALSE),0)</f>
        <v>1131.7659701624684</v>
      </c>
      <c r="W1597" s="31">
        <f>IFERROR(VLOOKUP(C1597,'eindex _tget pp '!$A$4:$F$615,6,FALSE),0)</f>
        <v>0.64158361760000004</v>
      </c>
      <c r="X1597" s="4">
        <f>IFERROR(VLOOKUP(B1597,'eschools 16'!$A$2:$F$25,6,FALSE),1)</f>
        <v>2</v>
      </c>
      <c r="Y1597" s="1">
        <f t="shared" si="120"/>
        <v>0</v>
      </c>
      <c r="Z1597" s="1">
        <f t="shared" si="121"/>
        <v>0</v>
      </c>
      <c r="AA1597" s="31">
        <f>IFERROR(VLOOKUP(C1597,'eindex _tget pp '!$A$4:$G$615,7,FALSE),0)</f>
        <v>0.74023916400000001</v>
      </c>
      <c r="AB1597" s="1">
        <f>VLOOKUP(A1597,'ADM Details FY17'!$A$3:$AB$3515,28,FALSE)</f>
        <v>0</v>
      </c>
      <c r="AC1597" s="1">
        <f t="shared" si="122"/>
        <v>0</v>
      </c>
      <c r="AD1597" s="1">
        <f t="shared" si="123"/>
        <v>1</v>
      </c>
      <c r="AE1597" s="1">
        <f t="shared" si="124"/>
        <v>25</v>
      </c>
    </row>
    <row r="1598" spans="1:31" x14ac:dyDescent="0.25">
      <c r="A1598" t="str">
        <f>B1598&amp;"-"&amp;COUNTIF($B$3:B1598,B1598)</f>
        <v>417-85</v>
      </c>
      <c r="B1598">
        <v>417</v>
      </c>
      <c r="C1598" s="18">
        <f>VLOOKUP(A1598,'ADM Details FY17'!$A$3:$D$3515,4,FALSE)</f>
        <v>46102</v>
      </c>
      <c r="D1598" s="1">
        <f>VLOOKUP(A1598,'ADM Details FY17'!$A$3:$E$3515,5,FALSE)</f>
        <v>5.82</v>
      </c>
      <c r="E1598" s="1">
        <f>VLOOKUP(A1598,'ADM Details FY17'!$A$3:$F$3515,6,FALSE)</f>
        <v>0</v>
      </c>
      <c r="F1598" s="1">
        <f>VLOOKUP(A1598,'ADM Details FY17'!$A$3:$G$3515,7,FALSE)</f>
        <v>0</v>
      </c>
      <c r="G1598" s="1">
        <f>VLOOKUP(A1598,'ADM Details FY17'!$A$3:$H$3515,8,FALSE)</f>
        <v>0</v>
      </c>
      <c r="H1598" s="1">
        <f>VLOOKUP(A1598,'ADM Details FY17'!$A$3:$I$3515,9,FALSE)</f>
        <v>0</v>
      </c>
      <c r="I1598" s="1">
        <f>VLOOKUP(A1598,'ADM Details FY17'!$A$3:$J$3517,10,FALSE)</f>
        <v>0</v>
      </c>
      <c r="J1598" s="1">
        <f>VLOOKUP(A1598,'ADM Details FY17'!$A$3:$K$3515,11,FALSE)</f>
        <v>0</v>
      </c>
      <c r="K1598" s="1">
        <f>VLOOKUP(A1598,'ADM Details FY17'!$A$3:$M$3515,13,FALSE)</f>
        <v>1.83</v>
      </c>
      <c r="L1598" s="1">
        <f>VLOOKUP(A1598,'ADM Details FY17'!$A$3:$O$3515,15,FALSE)</f>
        <v>0</v>
      </c>
      <c r="M1598" s="1">
        <f>VLOOKUP(A1598,'ADM Details FY17'!$A$3:$P$3515,16,FALSE)</f>
        <v>0</v>
      </c>
      <c r="N1598" s="1">
        <f>VLOOKUP(A1598,'ADM Details FY17'!$A$3:$Q$3515,17,FALSE)</f>
        <v>0</v>
      </c>
      <c r="O1598" s="1">
        <f>VLOOKUP(A1598,'ADM Details FY17'!$A$3:$S$3515,19,FALSE)</f>
        <v>0</v>
      </c>
      <c r="P1598" s="1">
        <f>VLOOKUP(A1598,'ADM Details FY17'!$A$3:$U$3515,21,FALSE)</f>
        <v>0</v>
      </c>
      <c r="Q1598" s="1">
        <f>VLOOKUP(A1598,'ADM Details FY17'!$A$3:$V$3515,22,FALSE)</f>
        <v>0</v>
      </c>
      <c r="R1598" s="1">
        <f>VLOOKUP(A1598,'ADM Details FY17'!$A$3:$W$3515,23,FALSE)</f>
        <v>0</v>
      </c>
      <c r="S1598" s="1">
        <f>VLOOKUP(A1598,'ADM Details FY17'!$A$3:$X$3515,24,FALSE)</f>
        <v>0</v>
      </c>
      <c r="T1598" s="1">
        <f>VLOOKUP(A1598,'ADM Details FY17'!$A$3:$Y$3515,25,FALSE)</f>
        <v>0</v>
      </c>
      <c r="U1598" s="1">
        <f>VLOOKUP(A1598,'ADM Details FY17'!$A$3:$AA$3515,27,FALSE)</f>
        <v>0</v>
      </c>
      <c r="V1598" s="1">
        <f>IFERROR(VLOOKUP(C1598,'eindex _tget pp '!$A$4:$E$615,5,FALSE),0)</f>
        <v>192.46256589455538</v>
      </c>
      <c r="W1598" s="31">
        <f>IFERROR(VLOOKUP(C1598,'eindex _tget pp '!$A$4:$F$615,6,FALSE),0)</f>
        <v>0.58606617930000005</v>
      </c>
      <c r="X1598" s="4">
        <f>IFERROR(VLOOKUP(B1598,'eschools 16'!$A$2:$F$25,6,FALSE),1)</f>
        <v>2</v>
      </c>
      <c r="Y1598" s="1">
        <f t="shared" si="120"/>
        <v>0</v>
      </c>
      <c r="Z1598" s="1">
        <f t="shared" si="121"/>
        <v>0</v>
      </c>
      <c r="AA1598" s="31">
        <f>IFERROR(VLOOKUP(C1598,'eindex _tget pp '!$A$4:$G$615,7,FALSE),0)</f>
        <v>0.44250292000000002</v>
      </c>
      <c r="AB1598" s="1">
        <f>VLOOKUP(A1598,'ADM Details FY17'!$A$3:$AB$3515,28,FALSE)</f>
        <v>0</v>
      </c>
      <c r="AC1598" s="1">
        <f t="shared" si="122"/>
        <v>0</v>
      </c>
      <c r="AD1598" s="1">
        <f t="shared" si="123"/>
        <v>5.82</v>
      </c>
      <c r="AE1598" s="1">
        <f t="shared" si="124"/>
        <v>145.5</v>
      </c>
    </row>
    <row r="1599" spans="1:31" x14ac:dyDescent="0.25">
      <c r="A1599" t="str">
        <f>B1599&amp;"-"&amp;COUNTIF($B$3:B1599,B1599)</f>
        <v>417-86</v>
      </c>
      <c r="B1599">
        <v>417</v>
      </c>
      <c r="C1599" s="18">
        <f>VLOOKUP(A1599,'ADM Details FY17'!$A$3:$D$3515,4,FALSE)</f>
        <v>49197</v>
      </c>
      <c r="D1599" s="1">
        <f>VLOOKUP(A1599,'ADM Details FY17'!$A$3:$E$3515,5,FALSE)</f>
        <v>3</v>
      </c>
      <c r="E1599" s="1">
        <f>VLOOKUP(A1599,'ADM Details FY17'!$A$3:$F$3515,6,FALSE)</f>
        <v>0</v>
      </c>
      <c r="F1599" s="1">
        <f>VLOOKUP(A1599,'ADM Details FY17'!$A$3:$G$3515,7,FALSE)</f>
        <v>2</v>
      </c>
      <c r="G1599" s="1">
        <f>VLOOKUP(A1599,'ADM Details FY17'!$A$3:$H$3515,8,FALSE)</f>
        <v>0</v>
      </c>
      <c r="H1599" s="1">
        <f>VLOOKUP(A1599,'ADM Details FY17'!$A$3:$I$3515,9,FALSE)</f>
        <v>0</v>
      </c>
      <c r="I1599" s="1">
        <f>VLOOKUP(A1599,'ADM Details FY17'!$A$3:$J$3517,10,FALSE)</f>
        <v>0</v>
      </c>
      <c r="J1599" s="1">
        <f>VLOOKUP(A1599,'ADM Details FY17'!$A$3:$K$3515,11,FALSE)</f>
        <v>0</v>
      </c>
      <c r="K1599" s="1">
        <f>VLOOKUP(A1599,'ADM Details FY17'!$A$3:$M$3515,13,FALSE)</f>
        <v>3</v>
      </c>
      <c r="L1599" s="1">
        <f>VLOOKUP(A1599,'ADM Details FY17'!$A$3:$O$3515,15,FALSE)</f>
        <v>0</v>
      </c>
      <c r="M1599" s="1">
        <f>VLOOKUP(A1599,'ADM Details FY17'!$A$3:$P$3515,16,FALSE)</f>
        <v>0</v>
      </c>
      <c r="N1599" s="1">
        <f>VLOOKUP(A1599,'ADM Details FY17'!$A$3:$Q$3515,17,FALSE)</f>
        <v>0</v>
      </c>
      <c r="O1599" s="1">
        <f>VLOOKUP(A1599,'ADM Details FY17'!$A$3:$S$3515,19,FALSE)</f>
        <v>0</v>
      </c>
      <c r="P1599" s="1">
        <f>VLOOKUP(A1599,'ADM Details FY17'!$A$3:$U$3515,21,FALSE)</f>
        <v>0</v>
      </c>
      <c r="Q1599" s="1">
        <f>VLOOKUP(A1599,'ADM Details FY17'!$A$3:$V$3515,22,FALSE)</f>
        <v>0</v>
      </c>
      <c r="R1599" s="1">
        <f>VLOOKUP(A1599,'ADM Details FY17'!$A$3:$W$3515,23,FALSE)</f>
        <v>0</v>
      </c>
      <c r="S1599" s="1">
        <f>VLOOKUP(A1599,'ADM Details FY17'!$A$3:$X$3515,24,FALSE)</f>
        <v>0</v>
      </c>
      <c r="T1599" s="1">
        <f>VLOOKUP(A1599,'ADM Details FY17'!$A$3:$Y$3515,25,FALSE)</f>
        <v>0</v>
      </c>
      <c r="U1599" s="1">
        <f>VLOOKUP(A1599,'ADM Details FY17'!$A$3:$AA$3515,27,FALSE)</f>
        <v>0</v>
      </c>
      <c r="V1599" s="1">
        <f>IFERROR(VLOOKUP(C1599,'eindex _tget pp '!$A$4:$E$615,5,FALSE),0)</f>
        <v>102.42571989060239</v>
      </c>
      <c r="W1599" s="31">
        <f>IFERROR(VLOOKUP(C1599,'eindex _tget pp '!$A$4:$F$615,6,FALSE),0)</f>
        <v>0.3889436409</v>
      </c>
      <c r="X1599" s="4">
        <f>IFERROR(VLOOKUP(B1599,'eschools 16'!$A$2:$F$25,6,FALSE),1)</f>
        <v>2</v>
      </c>
      <c r="Y1599" s="1">
        <f t="shared" si="120"/>
        <v>0</v>
      </c>
      <c r="Z1599" s="1">
        <f t="shared" si="121"/>
        <v>0</v>
      </c>
      <c r="AA1599" s="31">
        <f>IFERROR(VLOOKUP(C1599,'eindex _tget pp '!$A$4:$G$615,7,FALSE),0)</f>
        <v>0.38721988000000002</v>
      </c>
      <c r="AB1599" s="1">
        <f>VLOOKUP(A1599,'ADM Details FY17'!$A$3:$AB$3515,28,FALSE)</f>
        <v>0</v>
      </c>
      <c r="AC1599" s="1">
        <f t="shared" si="122"/>
        <v>0</v>
      </c>
      <c r="AD1599" s="1">
        <f t="shared" si="123"/>
        <v>3</v>
      </c>
      <c r="AE1599" s="1">
        <f t="shared" si="124"/>
        <v>75</v>
      </c>
    </row>
    <row r="1600" spans="1:31" x14ac:dyDescent="0.25">
      <c r="A1600" t="str">
        <f>B1600&amp;"-"&amp;COUNTIF($B$3:B1600,B1600)</f>
        <v>417-87</v>
      </c>
      <c r="B1600">
        <v>417</v>
      </c>
      <c r="C1600" s="18">
        <f>VLOOKUP(A1600,'ADM Details FY17'!$A$3:$D$3515,4,FALSE)</f>
        <v>48157</v>
      </c>
      <c r="D1600" s="1">
        <f>VLOOKUP(A1600,'ADM Details FY17'!$A$3:$E$3515,5,FALSE)</f>
        <v>2</v>
      </c>
      <c r="E1600" s="1">
        <f>VLOOKUP(A1600,'ADM Details FY17'!$A$3:$F$3515,6,FALSE)</f>
        <v>0</v>
      </c>
      <c r="F1600" s="1">
        <f>VLOOKUP(A1600,'ADM Details FY17'!$A$3:$G$3515,7,FALSE)</f>
        <v>0</v>
      </c>
      <c r="G1600" s="1">
        <f>VLOOKUP(A1600,'ADM Details FY17'!$A$3:$H$3515,8,FALSE)</f>
        <v>0.99</v>
      </c>
      <c r="H1600" s="1">
        <f>VLOOKUP(A1600,'ADM Details FY17'!$A$3:$I$3515,9,FALSE)</f>
        <v>0</v>
      </c>
      <c r="I1600" s="1">
        <f>VLOOKUP(A1600,'ADM Details FY17'!$A$3:$J$3517,10,FALSE)</f>
        <v>0</v>
      </c>
      <c r="J1600" s="1">
        <f>VLOOKUP(A1600,'ADM Details FY17'!$A$3:$K$3515,11,FALSE)</f>
        <v>0</v>
      </c>
      <c r="K1600" s="1">
        <f>VLOOKUP(A1600,'ADM Details FY17'!$A$3:$M$3515,13,FALSE)</f>
        <v>0</v>
      </c>
      <c r="L1600" s="1">
        <f>VLOOKUP(A1600,'ADM Details FY17'!$A$3:$O$3515,15,FALSE)</f>
        <v>0</v>
      </c>
      <c r="M1600" s="1">
        <f>VLOOKUP(A1600,'ADM Details FY17'!$A$3:$P$3515,16,FALSE)</f>
        <v>0</v>
      </c>
      <c r="N1600" s="1">
        <f>VLOOKUP(A1600,'ADM Details FY17'!$A$3:$Q$3515,17,FALSE)</f>
        <v>0</v>
      </c>
      <c r="O1600" s="1">
        <f>VLOOKUP(A1600,'ADM Details FY17'!$A$3:$S$3515,19,FALSE)</f>
        <v>0</v>
      </c>
      <c r="P1600" s="1">
        <f>VLOOKUP(A1600,'ADM Details FY17'!$A$3:$U$3515,21,FALSE)</f>
        <v>0</v>
      </c>
      <c r="Q1600" s="1">
        <f>VLOOKUP(A1600,'ADM Details FY17'!$A$3:$V$3515,22,FALSE)</f>
        <v>0</v>
      </c>
      <c r="R1600" s="1">
        <f>VLOOKUP(A1600,'ADM Details FY17'!$A$3:$W$3515,23,FALSE)</f>
        <v>0</v>
      </c>
      <c r="S1600" s="1">
        <f>VLOOKUP(A1600,'ADM Details FY17'!$A$3:$X$3515,24,FALSE)</f>
        <v>0</v>
      </c>
      <c r="T1600" s="1">
        <f>VLOOKUP(A1600,'ADM Details FY17'!$A$3:$Y$3515,25,FALSE)</f>
        <v>0</v>
      </c>
      <c r="U1600" s="1">
        <f>VLOOKUP(A1600,'ADM Details FY17'!$A$3:$AA$3515,27,FALSE)</f>
        <v>0</v>
      </c>
      <c r="V1600" s="1">
        <f>IFERROR(VLOOKUP(C1600,'eindex _tget pp '!$A$4:$E$615,5,FALSE),0)</f>
        <v>0</v>
      </c>
      <c r="W1600" s="31">
        <f>IFERROR(VLOOKUP(C1600,'eindex _tget pp '!$A$4:$F$615,6,FALSE),0)</f>
        <v>0.36782285910000001</v>
      </c>
      <c r="X1600" s="4">
        <f>IFERROR(VLOOKUP(B1600,'eschools 16'!$A$2:$F$25,6,FALSE),1)</f>
        <v>2</v>
      </c>
      <c r="Y1600" s="1">
        <f t="shared" si="120"/>
        <v>0</v>
      </c>
      <c r="Z1600" s="1">
        <f t="shared" si="121"/>
        <v>0</v>
      </c>
      <c r="AA1600" s="31">
        <f>IFERROR(VLOOKUP(C1600,'eindex _tget pp '!$A$4:$G$615,7,FALSE),0)</f>
        <v>0.33572492500000001</v>
      </c>
      <c r="AB1600" s="1">
        <f>VLOOKUP(A1600,'ADM Details FY17'!$A$3:$AB$3515,28,FALSE)</f>
        <v>0</v>
      </c>
      <c r="AC1600" s="1">
        <f t="shared" si="122"/>
        <v>0</v>
      </c>
      <c r="AD1600" s="1">
        <f t="shared" si="123"/>
        <v>2</v>
      </c>
      <c r="AE1600" s="1">
        <f t="shared" si="124"/>
        <v>50</v>
      </c>
    </row>
    <row r="1601" spans="1:31" x14ac:dyDescent="0.25">
      <c r="A1601" t="str">
        <f>B1601&amp;"-"&amp;COUNTIF($B$3:B1601,B1601)</f>
        <v>417-88</v>
      </c>
      <c r="B1601">
        <v>417</v>
      </c>
      <c r="C1601" s="18">
        <f>VLOOKUP(A1601,'ADM Details FY17'!$A$3:$D$3515,4,FALSE)</f>
        <v>43992</v>
      </c>
      <c r="D1601" s="1">
        <f>VLOOKUP(A1601,'ADM Details FY17'!$A$3:$E$3515,5,FALSE)</f>
        <v>4</v>
      </c>
      <c r="E1601" s="1">
        <f>VLOOKUP(A1601,'ADM Details FY17'!$A$3:$F$3515,6,FALSE)</f>
        <v>0</v>
      </c>
      <c r="F1601" s="1">
        <f>VLOOKUP(A1601,'ADM Details FY17'!$A$3:$G$3515,7,FALSE)</f>
        <v>0</v>
      </c>
      <c r="G1601" s="1">
        <f>VLOOKUP(A1601,'ADM Details FY17'!$A$3:$H$3515,8,FALSE)</f>
        <v>0</v>
      </c>
      <c r="H1601" s="1">
        <f>VLOOKUP(A1601,'ADM Details FY17'!$A$3:$I$3515,9,FALSE)</f>
        <v>0</v>
      </c>
      <c r="I1601" s="1">
        <f>VLOOKUP(A1601,'ADM Details FY17'!$A$3:$J$3517,10,FALSE)</f>
        <v>0</v>
      </c>
      <c r="J1601" s="1">
        <f>VLOOKUP(A1601,'ADM Details FY17'!$A$3:$K$3515,11,FALSE)</f>
        <v>0</v>
      </c>
      <c r="K1601" s="1">
        <f>VLOOKUP(A1601,'ADM Details FY17'!$A$3:$M$3515,13,FALSE)</f>
        <v>2</v>
      </c>
      <c r="L1601" s="1">
        <f>VLOOKUP(A1601,'ADM Details FY17'!$A$3:$O$3515,15,FALSE)</f>
        <v>0</v>
      </c>
      <c r="M1601" s="1">
        <f>VLOOKUP(A1601,'ADM Details FY17'!$A$3:$P$3515,16,FALSE)</f>
        <v>0</v>
      </c>
      <c r="N1601" s="1">
        <f>VLOOKUP(A1601,'ADM Details FY17'!$A$3:$Q$3515,17,FALSE)</f>
        <v>0</v>
      </c>
      <c r="O1601" s="1">
        <f>VLOOKUP(A1601,'ADM Details FY17'!$A$3:$S$3515,19,FALSE)</f>
        <v>0</v>
      </c>
      <c r="P1601" s="1">
        <f>VLOOKUP(A1601,'ADM Details FY17'!$A$3:$U$3515,21,FALSE)</f>
        <v>0</v>
      </c>
      <c r="Q1601" s="1">
        <f>VLOOKUP(A1601,'ADM Details FY17'!$A$3:$V$3515,22,FALSE)</f>
        <v>0</v>
      </c>
      <c r="R1601" s="1">
        <f>VLOOKUP(A1601,'ADM Details FY17'!$A$3:$W$3515,23,FALSE)</f>
        <v>0</v>
      </c>
      <c r="S1601" s="1">
        <f>VLOOKUP(A1601,'ADM Details FY17'!$A$3:$X$3515,24,FALSE)</f>
        <v>0</v>
      </c>
      <c r="T1601" s="1">
        <f>VLOOKUP(A1601,'ADM Details FY17'!$A$3:$Y$3515,25,FALSE)</f>
        <v>0</v>
      </c>
      <c r="U1601" s="1">
        <f>VLOOKUP(A1601,'ADM Details FY17'!$A$3:$AA$3515,27,FALSE)</f>
        <v>0</v>
      </c>
      <c r="V1601" s="1">
        <f>IFERROR(VLOOKUP(C1601,'eindex _tget pp '!$A$4:$E$615,5,FALSE),0)</f>
        <v>1195.7218357967952</v>
      </c>
      <c r="W1601" s="31">
        <f>IFERROR(VLOOKUP(C1601,'eindex _tget pp '!$A$4:$F$615,6,FALSE),0)</f>
        <v>2.3291505586999999</v>
      </c>
      <c r="X1601" s="4">
        <f>IFERROR(VLOOKUP(B1601,'eschools 16'!$A$2:$F$25,6,FALSE),1)</f>
        <v>2</v>
      </c>
      <c r="Y1601" s="1">
        <f t="shared" si="120"/>
        <v>0</v>
      </c>
      <c r="Z1601" s="1">
        <f t="shared" si="121"/>
        <v>0</v>
      </c>
      <c r="AA1601" s="31">
        <f>IFERROR(VLOOKUP(C1601,'eindex _tget pp '!$A$4:$G$615,7,FALSE),0)</f>
        <v>0.75225593899999998</v>
      </c>
      <c r="AB1601" s="1">
        <f>VLOOKUP(A1601,'ADM Details FY17'!$A$3:$AB$3515,28,FALSE)</f>
        <v>0</v>
      </c>
      <c r="AC1601" s="1">
        <f t="shared" si="122"/>
        <v>0</v>
      </c>
      <c r="AD1601" s="1">
        <f t="shared" si="123"/>
        <v>4</v>
      </c>
      <c r="AE1601" s="1">
        <f t="shared" si="124"/>
        <v>100</v>
      </c>
    </row>
    <row r="1602" spans="1:31" x14ac:dyDescent="0.25">
      <c r="A1602" t="str">
        <f>B1602&amp;"-"&amp;COUNTIF($B$3:B1602,B1602)</f>
        <v>417-89</v>
      </c>
      <c r="B1602">
        <v>417</v>
      </c>
      <c r="C1602" s="18">
        <f>VLOOKUP(A1602,'ADM Details FY17'!$A$3:$D$3515,4,FALSE)</f>
        <v>47852</v>
      </c>
      <c r="D1602" s="1">
        <f>VLOOKUP(A1602,'ADM Details FY17'!$A$3:$E$3515,5,FALSE)</f>
        <v>1</v>
      </c>
      <c r="E1602" s="1">
        <f>VLOOKUP(A1602,'ADM Details FY17'!$A$3:$F$3515,6,FALSE)</f>
        <v>0</v>
      </c>
      <c r="F1602" s="1">
        <f>VLOOKUP(A1602,'ADM Details FY17'!$A$3:$G$3515,7,FALSE)</f>
        <v>0</v>
      </c>
      <c r="G1602" s="1">
        <f>VLOOKUP(A1602,'ADM Details FY17'!$A$3:$H$3515,8,FALSE)</f>
        <v>0</v>
      </c>
      <c r="H1602" s="1">
        <f>VLOOKUP(A1602,'ADM Details FY17'!$A$3:$I$3515,9,FALSE)</f>
        <v>0</v>
      </c>
      <c r="I1602" s="1">
        <f>VLOOKUP(A1602,'ADM Details FY17'!$A$3:$J$3517,10,FALSE)</f>
        <v>0</v>
      </c>
      <c r="J1602" s="1">
        <f>VLOOKUP(A1602,'ADM Details FY17'!$A$3:$K$3515,11,FALSE)</f>
        <v>0</v>
      </c>
      <c r="K1602" s="1">
        <f>VLOOKUP(A1602,'ADM Details FY17'!$A$3:$M$3515,13,FALSE)</f>
        <v>0</v>
      </c>
      <c r="L1602" s="1">
        <f>VLOOKUP(A1602,'ADM Details FY17'!$A$3:$O$3515,15,FALSE)</f>
        <v>0</v>
      </c>
      <c r="M1602" s="1">
        <f>VLOOKUP(A1602,'ADM Details FY17'!$A$3:$P$3515,16,FALSE)</f>
        <v>0</v>
      </c>
      <c r="N1602" s="1">
        <f>VLOOKUP(A1602,'ADM Details FY17'!$A$3:$Q$3515,17,FALSE)</f>
        <v>0</v>
      </c>
      <c r="O1602" s="1">
        <f>VLOOKUP(A1602,'ADM Details FY17'!$A$3:$S$3515,19,FALSE)</f>
        <v>0</v>
      </c>
      <c r="P1602" s="1">
        <f>VLOOKUP(A1602,'ADM Details FY17'!$A$3:$U$3515,21,FALSE)</f>
        <v>0</v>
      </c>
      <c r="Q1602" s="1">
        <f>VLOOKUP(A1602,'ADM Details FY17'!$A$3:$V$3515,22,FALSE)</f>
        <v>0</v>
      </c>
      <c r="R1602" s="1">
        <f>VLOOKUP(A1602,'ADM Details FY17'!$A$3:$W$3515,23,FALSE)</f>
        <v>0</v>
      </c>
      <c r="S1602" s="1">
        <f>VLOOKUP(A1602,'ADM Details FY17'!$A$3:$X$3515,24,FALSE)</f>
        <v>0</v>
      </c>
      <c r="T1602" s="1">
        <f>VLOOKUP(A1602,'ADM Details FY17'!$A$3:$Y$3515,25,FALSE)</f>
        <v>0</v>
      </c>
      <c r="U1602" s="1">
        <f>VLOOKUP(A1602,'ADM Details FY17'!$A$3:$AA$3515,27,FALSE)</f>
        <v>0</v>
      </c>
      <c r="V1602" s="1">
        <f>IFERROR(VLOOKUP(C1602,'eindex _tget pp '!$A$4:$E$615,5,FALSE),0)</f>
        <v>398.89755592147867</v>
      </c>
      <c r="W1602" s="31">
        <f>IFERROR(VLOOKUP(C1602,'eindex _tget pp '!$A$4:$F$615,6,FALSE),0)</f>
        <v>0.59952899530000003</v>
      </c>
      <c r="X1602" s="4">
        <f>IFERROR(VLOOKUP(B1602,'eschools 16'!$A$2:$F$25,6,FALSE),1)</f>
        <v>2</v>
      </c>
      <c r="Y1602" s="1">
        <f t="shared" si="120"/>
        <v>0</v>
      </c>
      <c r="Z1602" s="1">
        <f t="shared" si="121"/>
        <v>0</v>
      </c>
      <c r="AA1602" s="31">
        <f>IFERROR(VLOOKUP(C1602,'eindex _tget pp '!$A$4:$G$615,7,FALSE),0)</f>
        <v>0.47257331200000002</v>
      </c>
      <c r="AB1602" s="1">
        <f>VLOOKUP(A1602,'ADM Details FY17'!$A$3:$AB$3515,28,FALSE)</f>
        <v>0</v>
      </c>
      <c r="AC1602" s="1">
        <f t="shared" si="122"/>
        <v>0</v>
      </c>
      <c r="AD1602" s="1">
        <f t="shared" si="123"/>
        <v>1</v>
      </c>
      <c r="AE1602" s="1">
        <f t="shared" si="124"/>
        <v>25</v>
      </c>
    </row>
    <row r="1603" spans="1:31" x14ac:dyDescent="0.25">
      <c r="A1603" t="str">
        <f>B1603&amp;"-"&amp;COUNTIF($B$3:B1603,B1603)</f>
        <v>417-90</v>
      </c>
      <c r="B1603">
        <v>417</v>
      </c>
      <c r="C1603" s="18">
        <f>VLOOKUP(A1603,'ADM Details FY17'!$A$3:$D$3515,4,FALSE)</f>
        <v>44024</v>
      </c>
      <c r="D1603" s="1">
        <f>VLOOKUP(A1603,'ADM Details FY17'!$A$3:$E$3515,5,FALSE)</f>
        <v>1</v>
      </c>
      <c r="E1603" s="1">
        <f>VLOOKUP(A1603,'ADM Details FY17'!$A$3:$F$3515,6,FALSE)</f>
        <v>0</v>
      </c>
      <c r="F1603" s="1">
        <f>VLOOKUP(A1603,'ADM Details FY17'!$A$3:$G$3515,7,FALSE)</f>
        <v>0</v>
      </c>
      <c r="G1603" s="1">
        <f>VLOOKUP(A1603,'ADM Details FY17'!$A$3:$H$3515,8,FALSE)</f>
        <v>0</v>
      </c>
      <c r="H1603" s="1">
        <f>VLOOKUP(A1603,'ADM Details FY17'!$A$3:$I$3515,9,FALSE)</f>
        <v>0</v>
      </c>
      <c r="I1603" s="1">
        <f>VLOOKUP(A1603,'ADM Details FY17'!$A$3:$J$3517,10,FALSE)</f>
        <v>0</v>
      </c>
      <c r="J1603" s="1">
        <f>VLOOKUP(A1603,'ADM Details FY17'!$A$3:$K$3515,11,FALSE)</f>
        <v>0</v>
      </c>
      <c r="K1603" s="1">
        <f>VLOOKUP(A1603,'ADM Details FY17'!$A$3:$M$3515,13,FALSE)</f>
        <v>1</v>
      </c>
      <c r="L1603" s="1">
        <f>VLOOKUP(A1603,'ADM Details FY17'!$A$3:$O$3515,15,FALSE)</f>
        <v>0</v>
      </c>
      <c r="M1603" s="1">
        <f>VLOOKUP(A1603,'ADM Details FY17'!$A$3:$P$3515,16,FALSE)</f>
        <v>0</v>
      </c>
      <c r="N1603" s="1">
        <f>VLOOKUP(A1603,'ADM Details FY17'!$A$3:$Q$3515,17,FALSE)</f>
        <v>0</v>
      </c>
      <c r="O1603" s="1">
        <f>VLOOKUP(A1603,'ADM Details FY17'!$A$3:$S$3515,19,FALSE)</f>
        <v>0</v>
      </c>
      <c r="P1603" s="1">
        <f>VLOOKUP(A1603,'ADM Details FY17'!$A$3:$U$3515,21,FALSE)</f>
        <v>0</v>
      </c>
      <c r="Q1603" s="1">
        <f>VLOOKUP(A1603,'ADM Details FY17'!$A$3:$V$3515,22,FALSE)</f>
        <v>0</v>
      </c>
      <c r="R1603" s="1">
        <f>VLOOKUP(A1603,'ADM Details FY17'!$A$3:$W$3515,23,FALSE)</f>
        <v>0</v>
      </c>
      <c r="S1603" s="1">
        <f>VLOOKUP(A1603,'ADM Details FY17'!$A$3:$X$3515,24,FALSE)</f>
        <v>0</v>
      </c>
      <c r="T1603" s="1">
        <f>VLOOKUP(A1603,'ADM Details FY17'!$A$3:$Y$3515,25,FALSE)</f>
        <v>0</v>
      </c>
      <c r="U1603" s="1">
        <f>VLOOKUP(A1603,'ADM Details FY17'!$A$3:$AA$3515,27,FALSE)</f>
        <v>0</v>
      </c>
      <c r="V1603" s="1">
        <f>IFERROR(VLOOKUP(C1603,'eindex _tget pp '!$A$4:$E$615,5,FALSE),0)</f>
        <v>913.93367022503844</v>
      </c>
      <c r="W1603" s="31">
        <f>IFERROR(VLOOKUP(C1603,'eindex _tget pp '!$A$4:$F$615,6,FALSE),0)</f>
        <v>1.4950613266999999</v>
      </c>
      <c r="X1603" s="4">
        <f>IFERROR(VLOOKUP(B1603,'eschools 16'!$A$2:$F$25,6,FALSE),1)</f>
        <v>2</v>
      </c>
      <c r="Y1603" s="1">
        <f t="shared" si="120"/>
        <v>0</v>
      </c>
      <c r="Z1603" s="1">
        <f t="shared" si="121"/>
        <v>0</v>
      </c>
      <c r="AA1603" s="31">
        <f>IFERROR(VLOOKUP(C1603,'eindex _tget pp '!$A$4:$G$615,7,FALSE),0)</f>
        <v>0.75637217700000003</v>
      </c>
      <c r="AB1603" s="1">
        <f>VLOOKUP(A1603,'ADM Details FY17'!$A$3:$AB$3515,28,FALSE)</f>
        <v>0</v>
      </c>
      <c r="AC1603" s="1">
        <f t="shared" si="122"/>
        <v>0</v>
      </c>
      <c r="AD1603" s="1">
        <f t="shared" si="123"/>
        <v>1</v>
      </c>
      <c r="AE1603" s="1">
        <f t="shared" si="124"/>
        <v>25</v>
      </c>
    </row>
    <row r="1604" spans="1:31" x14ac:dyDescent="0.25">
      <c r="A1604" t="str">
        <f>B1604&amp;"-"&amp;COUNTIF($B$3:B1604,B1604)</f>
        <v>417-91</v>
      </c>
      <c r="B1604">
        <v>417</v>
      </c>
      <c r="C1604" s="18">
        <f>VLOOKUP(A1604,'ADM Details FY17'!$A$3:$D$3515,4,FALSE)</f>
        <v>65680</v>
      </c>
      <c r="D1604" s="1">
        <f>VLOOKUP(A1604,'ADM Details FY17'!$A$3:$E$3515,5,FALSE)</f>
        <v>2</v>
      </c>
      <c r="E1604" s="1">
        <f>VLOOKUP(A1604,'ADM Details FY17'!$A$3:$F$3515,6,FALSE)</f>
        <v>0</v>
      </c>
      <c r="F1604" s="1">
        <f>VLOOKUP(A1604,'ADM Details FY17'!$A$3:$G$3515,7,FALSE)</f>
        <v>0</v>
      </c>
      <c r="G1604" s="1">
        <f>VLOOKUP(A1604,'ADM Details FY17'!$A$3:$H$3515,8,FALSE)</f>
        <v>0</v>
      </c>
      <c r="H1604" s="1">
        <f>VLOOKUP(A1604,'ADM Details FY17'!$A$3:$I$3515,9,FALSE)</f>
        <v>0</v>
      </c>
      <c r="I1604" s="1">
        <f>VLOOKUP(A1604,'ADM Details FY17'!$A$3:$J$3517,10,FALSE)</f>
        <v>0</v>
      </c>
      <c r="J1604" s="1">
        <f>VLOOKUP(A1604,'ADM Details FY17'!$A$3:$K$3515,11,FALSE)</f>
        <v>0</v>
      </c>
      <c r="K1604" s="1">
        <f>VLOOKUP(A1604,'ADM Details FY17'!$A$3:$M$3515,13,FALSE)</f>
        <v>0</v>
      </c>
      <c r="L1604" s="1">
        <f>VLOOKUP(A1604,'ADM Details FY17'!$A$3:$O$3515,15,FALSE)</f>
        <v>0</v>
      </c>
      <c r="M1604" s="1">
        <f>VLOOKUP(A1604,'ADM Details FY17'!$A$3:$P$3515,16,FALSE)</f>
        <v>0</v>
      </c>
      <c r="N1604" s="1">
        <f>VLOOKUP(A1604,'ADM Details FY17'!$A$3:$Q$3515,17,FALSE)</f>
        <v>0</v>
      </c>
      <c r="O1604" s="1">
        <f>VLOOKUP(A1604,'ADM Details FY17'!$A$3:$S$3515,19,FALSE)</f>
        <v>0</v>
      </c>
      <c r="P1604" s="1">
        <f>VLOOKUP(A1604,'ADM Details FY17'!$A$3:$U$3515,21,FALSE)</f>
        <v>0</v>
      </c>
      <c r="Q1604" s="1">
        <f>VLOOKUP(A1604,'ADM Details FY17'!$A$3:$V$3515,22,FALSE)</f>
        <v>0</v>
      </c>
      <c r="R1604" s="1">
        <f>VLOOKUP(A1604,'ADM Details FY17'!$A$3:$W$3515,23,FALSE)</f>
        <v>0</v>
      </c>
      <c r="S1604" s="1">
        <f>VLOOKUP(A1604,'ADM Details FY17'!$A$3:$X$3515,24,FALSE)</f>
        <v>0</v>
      </c>
      <c r="T1604" s="1">
        <f>VLOOKUP(A1604,'ADM Details FY17'!$A$3:$Y$3515,25,FALSE)</f>
        <v>0</v>
      </c>
      <c r="U1604" s="1">
        <f>VLOOKUP(A1604,'ADM Details FY17'!$A$3:$AA$3515,27,FALSE)</f>
        <v>0</v>
      </c>
      <c r="V1604" s="1">
        <f>IFERROR(VLOOKUP(C1604,'eindex _tget pp '!$A$4:$E$615,5,FALSE),0)</f>
        <v>171.36932755823253</v>
      </c>
      <c r="W1604" s="31">
        <f>IFERROR(VLOOKUP(C1604,'eindex _tget pp '!$A$4:$F$615,6,FALSE),0)</f>
        <v>3.3796680907000001</v>
      </c>
      <c r="X1604" s="4">
        <f>IFERROR(VLOOKUP(B1604,'eschools 16'!$A$2:$F$25,6,FALSE),1)</f>
        <v>2</v>
      </c>
      <c r="Y1604" s="1">
        <f t="shared" ref="Y1604:Y1667" si="125">ROUND(IF(X1604=2,0,(AD1604*0.25*V1604)),2)</f>
        <v>0</v>
      </c>
      <c r="Z1604" s="1">
        <f t="shared" ref="Z1604:Z1667" si="126">ROUND(IF(X1604=2,0,(K1604*272*W1604)),2)</f>
        <v>0</v>
      </c>
      <c r="AA1604" s="31">
        <f>IFERROR(VLOOKUP(C1604,'eindex _tget pp '!$A$4:$G$615,7,FALSE),0)</f>
        <v>0.34834730000000003</v>
      </c>
      <c r="AB1604" s="1">
        <f>VLOOKUP(A1604,'ADM Details FY17'!$A$3:$AB$3515,28,FALSE)</f>
        <v>0</v>
      </c>
      <c r="AC1604" s="1">
        <f t="shared" ref="AC1604:AC1667" si="127">ROUND((AA1604*AB1604*923.6758),2)</f>
        <v>0</v>
      </c>
      <c r="AD1604" s="1">
        <f t="shared" ref="AD1604:AD1667" si="128">D1604+(U1604*0.2)</f>
        <v>2</v>
      </c>
      <c r="AE1604" s="1">
        <f t="shared" ref="AE1604:AE1667" si="129">IF(X1604=2,(AD1604*25),(AD1604*150))</f>
        <v>50</v>
      </c>
    </row>
    <row r="1605" spans="1:31" x14ac:dyDescent="0.25">
      <c r="A1605" t="str">
        <f>B1605&amp;"-"&amp;COUNTIF($B$3:B1605,B1605)</f>
        <v>417-92</v>
      </c>
      <c r="B1605">
        <v>417</v>
      </c>
      <c r="C1605" s="18">
        <f>VLOOKUP(A1605,'ADM Details FY17'!$A$3:$D$3515,4,FALSE)</f>
        <v>44032</v>
      </c>
      <c r="D1605" s="1">
        <f>VLOOKUP(A1605,'ADM Details FY17'!$A$3:$E$3515,5,FALSE)</f>
        <v>1</v>
      </c>
      <c r="E1605" s="1">
        <f>VLOOKUP(A1605,'ADM Details FY17'!$A$3:$F$3515,6,FALSE)</f>
        <v>0</v>
      </c>
      <c r="F1605" s="1">
        <f>VLOOKUP(A1605,'ADM Details FY17'!$A$3:$G$3515,7,FALSE)</f>
        <v>0</v>
      </c>
      <c r="G1605" s="1">
        <f>VLOOKUP(A1605,'ADM Details FY17'!$A$3:$H$3515,8,FALSE)</f>
        <v>0</v>
      </c>
      <c r="H1605" s="1">
        <f>VLOOKUP(A1605,'ADM Details FY17'!$A$3:$I$3515,9,FALSE)</f>
        <v>0</v>
      </c>
      <c r="I1605" s="1">
        <f>VLOOKUP(A1605,'ADM Details FY17'!$A$3:$J$3517,10,FALSE)</f>
        <v>0</v>
      </c>
      <c r="J1605" s="1">
        <f>VLOOKUP(A1605,'ADM Details FY17'!$A$3:$K$3515,11,FALSE)</f>
        <v>0</v>
      </c>
      <c r="K1605" s="1">
        <f>VLOOKUP(A1605,'ADM Details FY17'!$A$3:$M$3515,13,FALSE)</f>
        <v>0</v>
      </c>
      <c r="L1605" s="1">
        <f>VLOOKUP(A1605,'ADM Details FY17'!$A$3:$O$3515,15,FALSE)</f>
        <v>0</v>
      </c>
      <c r="M1605" s="1">
        <f>VLOOKUP(A1605,'ADM Details FY17'!$A$3:$P$3515,16,FALSE)</f>
        <v>0</v>
      </c>
      <c r="N1605" s="1">
        <f>VLOOKUP(A1605,'ADM Details FY17'!$A$3:$Q$3515,17,FALSE)</f>
        <v>0</v>
      </c>
      <c r="O1605" s="1">
        <f>VLOOKUP(A1605,'ADM Details FY17'!$A$3:$S$3515,19,FALSE)</f>
        <v>0</v>
      </c>
      <c r="P1605" s="1">
        <f>VLOOKUP(A1605,'ADM Details FY17'!$A$3:$U$3515,21,FALSE)</f>
        <v>0</v>
      </c>
      <c r="Q1605" s="1">
        <f>VLOOKUP(A1605,'ADM Details FY17'!$A$3:$V$3515,22,FALSE)</f>
        <v>0</v>
      </c>
      <c r="R1605" s="1">
        <f>VLOOKUP(A1605,'ADM Details FY17'!$A$3:$W$3515,23,FALSE)</f>
        <v>0</v>
      </c>
      <c r="S1605" s="1">
        <f>VLOOKUP(A1605,'ADM Details FY17'!$A$3:$X$3515,24,FALSE)</f>
        <v>0</v>
      </c>
      <c r="T1605" s="1">
        <f>VLOOKUP(A1605,'ADM Details FY17'!$A$3:$Y$3515,25,FALSE)</f>
        <v>0</v>
      </c>
      <c r="U1605" s="1">
        <f>VLOOKUP(A1605,'ADM Details FY17'!$A$3:$AA$3515,27,FALSE)</f>
        <v>0</v>
      </c>
      <c r="V1605" s="1">
        <f>IFERROR(VLOOKUP(C1605,'eindex _tget pp '!$A$4:$E$615,5,FALSE),0)</f>
        <v>520.61522394412907</v>
      </c>
      <c r="W1605" s="31">
        <f>IFERROR(VLOOKUP(C1605,'eindex _tget pp '!$A$4:$F$615,6,FALSE),0)</f>
        <v>1.5931173686</v>
      </c>
      <c r="X1605" s="4">
        <f>IFERROR(VLOOKUP(B1605,'eschools 16'!$A$2:$F$25,6,FALSE),1)</f>
        <v>2</v>
      </c>
      <c r="Y1605" s="1">
        <f t="shared" si="125"/>
        <v>0</v>
      </c>
      <c r="Z1605" s="1">
        <f t="shared" si="126"/>
        <v>0</v>
      </c>
      <c r="AA1605" s="31">
        <f>IFERROR(VLOOKUP(C1605,'eindex _tget pp '!$A$4:$G$615,7,FALSE),0)</f>
        <v>0.54067535600000005</v>
      </c>
      <c r="AB1605" s="1">
        <f>VLOOKUP(A1605,'ADM Details FY17'!$A$3:$AB$3515,28,FALSE)</f>
        <v>0</v>
      </c>
      <c r="AC1605" s="1">
        <f t="shared" si="127"/>
        <v>0</v>
      </c>
      <c r="AD1605" s="1">
        <f t="shared" si="128"/>
        <v>1</v>
      </c>
      <c r="AE1605" s="1">
        <f t="shared" si="129"/>
        <v>25</v>
      </c>
    </row>
    <row r="1606" spans="1:31" x14ac:dyDescent="0.25">
      <c r="A1606" t="str">
        <f>B1606&amp;"-"&amp;COUNTIF($B$3:B1606,B1606)</f>
        <v>417-93</v>
      </c>
      <c r="B1606">
        <v>417</v>
      </c>
      <c r="C1606" s="18">
        <f>VLOOKUP(A1606,'ADM Details FY17'!$A$3:$D$3515,4,FALSE)</f>
        <v>44040</v>
      </c>
      <c r="D1606" s="1">
        <f>VLOOKUP(A1606,'ADM Details FY17'!$A$3:$E$3515,5,FALSE)</f>
        <v>1.75</v>
      </c>
      <c r="E1606" s="1">
        <f>VLOOKUP(A1606,'ADM Details FY17'!$A$3:$F$3515,6,FALSE)</f>
        <v>0</v>
      </c>
      <c r="F1606" s="1">
        <f>VLOOKUP(A1606,'ADM Details FY17'!$A$3:$G$3515,7,FALSE)</f>
        <v>0</v>
      </c>
      <c r="G1606" s="1">
        <f>VLOOKUP(A1606,'ADM Details FY17'!$A$3:$H$3515,8,FALSE)</f>
        <v>0</v>
      </c>
      <c r="H1606" s="1">
        <f>VLOOKUP(A1606,'ADM Details FY17'!$A$3:$I$3515,9,FALSE)</f>
        <v>0</v>
      </c>
      <c r="I1606" s="1">
        <f>VLOOKUP(A1606,'ADM Details FY17'!$A$3:$J$3517,10,FALSE)</f>
        <v>0</v>
      </c>
      <c r="J1606" s="1">
        <f>VLOOKUP(A1606,'ADM Details FY17'!$A$3:$K$3515,11,FALSE)</f>
        <v>0</v>
      </c>
      <c r="K1606" s="1">
        <f>VLOOKUP(A1606,'ADM Details FY17'!$A$3:$M$3515,13,FALSE)</f>
        <v>1.75</v>
      </c>
      <c r="L1606" s="1">
        <f>VLOOKUP(A1606,'ADM Details FY17'!$A$3:$O$3515,15,FALSE)</f>
        <v>0</v>
      </c>
      <c r="M1606" s="1">
        <f>VLOOKUP(A1606,'ADM Details FY17'!$A$3:$P$3515,16,FALSE)</f>
        <v>0</v>
      </c>
      <c r="N1606" s="1">
        <f>VLOOKUP(A1606,'ADM Details FY17'!$A$3:$Q$3515,17,FALSE)</f>
        <v>0</v>
      </c>
      <c r="O1606" s="1">
        <f>VLOOKUP(A1606,'ADM Details FY17'!$A$3:$S$3515,19,FALSE)</f>
        <v>0</v>
      </c>
      <c r="P1606" s="1">
        <f>VLOOKUP(A1606,'ADM Details FY17'!$A$3:$U$3515,21,FALSE)</f>
        <v>0</v>
      </c>
      <c r="Q1606" s="1">
        <f>VLOOKUP(A1606,'ADM Details FY17'!$A$3:$V$3515,22,FALSE)</f>
        <v>0</v>
      </c>
      <c r="R1606" s="1">
        <f>VLOOKUP(A1606,'ADM Details FY17'!$A$3:$W$3515,23,FALSE)</f>
        <v>0</v>
      </c>
      <c r="S1606" s="1">
        <f>VLOOKUP(A1606,'ADM Details FY17'!$A$3:$X$3515,24,FALSE)</f>
        <v>0</v>
      </c>
      <c r="T1606" s="1">
        <f>VLOOKUP(A1606,'ADM Details FY17'!$A$3:$Y$3515,25,FALSE)</f>
        <v>0</v>
      </c>
      <c r="U1606" s="1">
        <f>VLOOKUP(A1606,'ADM Details FY17'!$A$3:$AA$3515,27,FALSE)</f>
        <v>0</v>
      </c>
      <c r="V1606" s="1">
        <f>IFERROR(VLOOKUP(C1606,'eindex _tget pp '!$A$4:$E$615,5,FALSE),0)</f>
        <v>992.12530306095016</v>
      </c>
      <c r="W1606" s="31">
        <f>IFERROR(VLOOKUP(C1606,'eindex _tget pp '!$A$4:$F$615,6,FALSE),0)</f>
        <v>2.2657848934999998</v>
      </c>
      <c r="X1606" s="4">
        <f>IFERROR(VLOOKUP(B1606,'eschools 16'!$A$2:$F$25,6,FALSE),1)</f>
        <v>2</v>
      </c>
      <c r="Y1606" s="1">
        <f t="shared" si="125"/>
        <v>0</v>
      </c>
      <c r="Z1606" s="1">
        <f t="shared" si="126"/>
        <v>0</v>
      </c>
      <c r="AA1606" s="31">
        <f>IFERROR(VLOOKUP(C1606,'eindex _tget pp '!$A$4:$G$615,7,FALSE),0)</f>
        <v>0.72055886300000005</v>
      </c>
      <c r="AB1606" s="1">
        <f>VLOOKUP(A1606,'ADM Details FY17'!$A$3:$AB$3515,28,FALSE)</f>
        <v>0</v>
      </c>
      <c r="AC1606" s="1">
        <f t="shared" si="127"/>
        <v>0</v>
      </c>
      <c r="AD1606" s="1">
        <f t="shared" si="128"/>
        <v>1.75</v>
      </c>
      <c r="AE1606" s="1">
        <f t="shared" si="129"/>
        <v>43.75</v>
      </c>
    </row>
    <row r="1607" spans="1:31" x14ac:dyDescent="0.25">
      <c r="A1607" t="str">
        <f>B1607&amp;"-"&amp;COUNTIF($B$3:B1607,B1607)</f>
        <v>417-94</v>
      </c>
      <c r="B1607">
        <v>417</v>
      </c>
      <c r="C1607" s="18">
        <f>VLOOKUP(A1607,'ADM Details FY17'!$A$3:$D$3515,4,FALSE)</f>
        <v>44057</v>
      </c>
      <c r="D1607" s="1">
        <f>VLOOKUP(A1607,'ADM Details FY17'!$A$3:$E$3515,5,FALSE)</f>
        <v>8.9499999999999993</v>
      </c>
      <c r="E1607" s="1">
        <f>VLOOKUP(A1607,'ADM Details FY17'!$A$3:$F$3515,6,FALSE)</f>
        <v>0</v>
      </c>
      <c r="F1607" s="1">
        <f>VLOOKUP(A1607,'ADM Details FY17'!$A$3:$G$3515,7,FALSE)</f>
        <v>0</v>
      </c>
      <c r="G1607" s="1">
        <f>VLOOKUP(A1607,'ADM Details FY17'!$A$3:$H$3515,8,FALSE)</f>
        <v>0</v>
      </c>
      <c r="H1607" s="1">
        <f>VLOOKUP(A1607,'ADM Details FY17'!$A$3:$I$3515,9,FALSE)</f>
        <v>0</v>
      </c>
      <c r="I1607" s="1">
        <f>VLOOKUP(A1607,'ADM Details FY17'!$A$3:$J$3517,10,FALSE)</f>
        <v>0</v>
      </c>
      <c r="J1607" s="1">
        <f>VLOOKUP(A1607,'ADM Details FY17'!$A$3:$K$3515,11,FALSE)</f>
        <v>0.95</v>
      </c>
      <c r="K1607" s="1">
        <f>VLOOKUP(A1607,'ADM Details FY17'!$A$3:$M$3515,13,FALSE)</f>
        <v>5</v>
      </c>
      <c r="L1607" s="1">
        <f>VLOOKUP(A1607,'ADM Details FY17'!$A$3:$O$3515,15,FALSE)</f>
        <v>0</v>
      </c>
      <c r="M1607" s="1">
        <f>VLOOKUP(A1607,'ADM Details FY17'!$A$3:$P$3515,16,FALSE)</f>
        <v>0</v>
      </c>
      <c r="N1607" s="1">
        <f>VLOOKUP(A1607,'ADM Details FY17'!$A$3:$Q$3515,17,FALSE)</f>
        <v>0</v>
      </c>
      <c r="O1607" s="1">
        <f>VLOOKUP(A1607,'ADM Details FY17'!$A$3:$S$3515,19,FALSE)</f>
        <v>0</v>
      </c>
      <c r="P1607" s="1">
        <f>VLOOKUP(A1607,'ADM Details FY17'!$A$3:$U$3515,21,FALSE)</f>
        <v>0</v>
      </c>
      <c r="Q1607" s="1">
        <f>VLOOKUP(A1607,'ADM Details FY17'!$A$3:$V$3515,22,FALSE)</f>
        <v>0</v>
      </c>
      <c r="R1607" s="1">
        <f>VLOOKUP(A1607,'ADM Details FY17'!$A$3:$W$3515,23,FALSE)</f>
        <v>0</v>
      </c>
      <c r="S1607" s="1">
        <f>VLOOKUP(A1607,'ADM Details FY17'!$A$3:$X$3515,24,FALSE)</f>
        <v>0</v>
      </c>
      <c r="T1607" s="1">
        <f>VLOOKUP(A1607,'ADM Details FY17'!$A$3:$Y$3515,25,FALSE)</f>
        <v>0</v>
      </c>
      <c r="U1607" s="1">
        <f>VLOOKUP(A1607,'ADM Details FY17'!$A$3:$AA$3515,27,FALSE)</f>
        <v>0</v>
      </c>
      <c r="V1607" s="1">
        <f>IFERROR(VLOOKUP(C1607,'eindex _tget pp '!$A$4:$E$615,5,FALSE),0)</f>
        <v>297.07131574615016</v>
      </c>
      <c r="W1607" s="31">
        <f>IFERROR(VLOOKUP(C1607,'eindex _tget pp '!$A$4:$F$615,6,FALSE),0)</f>
        <v>1.1020732274</v>
      </c>
      <c r="X1607" s="4">
        <f>IFERROR(VLOOKUP(B1607,'eschools 16'!$A$2:$F$25,6,FALSE),1)</f>
        <v>2</v>
      </c>
      <c r="Y1607" s="1">
        <f t="shared" si="125"/>
        <v>0</v>
      </c>
      <c r="Z1607" s="1">
        <f t="shared" si="126"/>
        <v>0</v>
      </c>
      <c r="AA1607" s="31">
        <f>IFERROR(VLOOKUP(C1607,'eindex _tget pp '!$A$4:$G$615,7,FALSE),0)</f>
        <v>0.45942944099999999</v>
      </c>
      <c r="AB1607" s="1">
        <f>VLOOKUP(A1607,'ADM Details FY17'!$A$3:$AB$3515,28,FALSE)</f>
        <v>0</v>
      </c>
      <c r="AC1607" s="1">
        <f t="shared" si="127"/>
        <v>0</v>
      </c>
      <c r="AD1607" s="1">
        <f t="shared" si="128"/>
        <v>8.9499999999999993</v>
      </c>
      <c r="AE1607" s="1">
        <f t="shared" si="129"/>
        <v>223.74999999999997</v>
      </c>
    </row>
    <row r="1608" spans="1:31" x14ac:dyDescent="0.25">
      <c r="A1608" t="str">
        <f>B1608&amp;"-"&amp;COUNTIF($B$3:B1608,B1608)</f>
        <v>417-95</v>
      </c>
      <c r="B1608">
        <v>417</v>
      </c>
      <c r="C1608" s="18">
        <f>VLOOKUP(A1608,'ADM Details FY17'!$A$3:$D$3515,4,FALSE)</f>
        <v>44065</v>
      </c>
      <c r="D1608" s="1">
        <f>VLOOKUP(A1608,'ADM Details FY17'!$A$3:$E$3515,5,FALSE)</f>
        <v>10</v>
      </c>
      <c r="E1608" s="1">
        <f>VLOOKUP(A1608,'ADM Details FY17'!$A$3:$F$3515,6,FALSE)</f>
        <v>0</v>
      </c>
      <c r="F1608" s="1">
        <f>VLOOKUP(A1608,'ADM Details FY17'!$A$3:$G$3515,7,FALSE)</f>
        <v>1</v>
      </c>
      <c r="G1608" s="1">
        <f>VLOOKUP(A1608,'ADM Details FY17'!$A$3:$H$3515,8,FALSE)</f>
        <v>0</v>
      </c>
      <c r="H1608" s="1">
        <f>VLOOKUP(A1608,'ADM Details FY17'!$A$3:$I$3515,9,FALSE)</f>
        <v>0</v>
      </c>
      <c r="I1608" s="1">
        <f>VLOOKUP(A1608,'ADM Details FY17'!$A$3:$J$3517,10,FALSE)</f>
        <v>1</v>
      </c>
      <c r="J1608" s="1">
        <f>VLOOKUP(A1608,'ADM Details FY17'!$A$3:$K$3515,11,FALSE)</f>
        <v>0</v>
      </c>
      <c r="K1608" s="1">
        <f>VLOOKUP(A1608,'ADM Details FY17'!$A$3:$M$3515,13,FALSE)</f>
        <v>5</v>
      </c>
      <c r="L1608" s="1">
        <f>VLOOKUP(A1608,'ADM Details FY17'!$A$3:$O$3515,15,FALSE)</f>
        <v>0</v>
      </c>
      <c r="M1608" s="1">
        <f>VLOOKUP(A1608,'ADM Details FY17'!$A$3:$P$3515,16,FALSE)</f>
        <v>0</v>
      </c>
      <c r="N1608" s="1">
        <f>VLOOKUP(A1608,'ADM Details FY17'!$A$3:$Q$3515,17,FALSE)</f>
        <v>0</v>
      </c>
      <c r="O1608" s="1">
        <f>VLOOKUP(A1608,'ADM Details FY17'!$A$3:$S$3515,19,FALSE)</f>
        <v>0</v>
      </c>
      <c r="P1608" s="1">
        <f>VLOOKUP(A1608,'ADM Details FY17'!$A$3:$U$3515,21,FALSE)</f>
        <v>0</v>
      </c>
      <c r="Q1608" s="1">
        <f>VLOOKUP(A1608,'ADM Details FY17'!$A$3:$V$3515,22,FALSE)</f>
        <v>0</v>
      </c>
      <c r="R1608" s="1">
        <f>VLOOKUP(A1608,'ADM Details FY17'!$A$3:$W$3515,23,FALSE)</f>
        <v>0</v>
      </c>
      <c r="S1608" s="1">
        <f>VLOOKUP(A1608,'ADM Details FY17'!$A$3:$X$3515,24,FALSE)</f>
        <v>0</v>
      </c>
      <c r="T1608" s="1">
        <f>VLOOKUP(A1608,'ADM Details FY17'!$A$3:$Y$3515,25,FALSE)</f>
        <v>0</v>
      </c>
      <c r="U1608" s="1">
        <f>VLOOKUP(A1608,'ADM Details FY17'!$A$3:$AA$3515,27,FALSE)</f>
        <v>0</v>
      </c>
      <c r="V1608" s="1">
        <f>IFERROR(VLOOKUP(C1608,'eindex _tget pp '!$A$4:$E$615,5,FALSE),0)</f>
        <v>847.46670284167612</v>
      </c>
      <c r="W1608" s="31">
        <f>IFERROR(VLOOKUP(C1608,'eindex _tget pp '!$A$4:$F$615,6,FALSE),0)</f>
        <v>1.6753001692</v>
      </c>
      <c r="X1608" s="4">
        <f>IFERROR(VLOOKUP(B1608,'eschools 16'!$A$2:$F$25,6,FALSE),1)</f>
        <v>2</v>
      </c>
      <c r="Y1608" s="1">
        <f t="shared" si="125"/>
        <v>0</v>
      </c>
      <c r="Z1608" s="1">
        <f t="shared" si="126"/>
        <v>0</v>
      </c>
      <c r="AA1608" s="31">
        <f>IFERROR(VLOOKUP(C1608,'eindex _tget pp '!$A$4:$G$615,7,FALSE),0)</f>
        <v>0.74669839299999996</v>
      </c>
      <c r="AB1608" s="1">
        <f>VLOOKUP(A1608,'ADM Details FY17'!$A$3:$AB$3515,28,FALSE)</f>
        <v>0</v>
      </c>
      <c r="AC1608" s="1">
        <f t="shared" si="127"/>
        <v>0</v>
      </c>
      <c r="AD1608" s="1">
        <f t="shared" si="128"/>
        <v>10</v>
      </c>
      <c r="AE1608" s="1">
        <f t="shared" si="129"/>
        <v>250</v>
      </c>
    </row>
    <row r="1609" spans="1:31" x14ac:dyDescent="0.25">
      <c r="A1609" t="str">
        <f>B1609&amp;"-"&amp;COUNTIF($B$3:B1609,B1609)</f>
        <v>417-96</v>
      </c>
      <c r="B1609">
        <v>417</v>
      </c>
      <c r="C1609" s="18">
        <f>VLOOKUP(A1609,'ADM Details FY17'!$A$3:$D$3515,4,FALSE)</f>
        <v>45864</v>
      </c>
      <c r="D1609" s="1">
        <f>VLOOKUP(A1609,'ADM Details FY17'!$A$3:$E$3515,5,FALSE)</f>
        <v>3</v>
      </c>
      <c r="E1609" s="1">
        <f>VLOOKUP(A1609,'ADM Details FY17'!$A$3:$F$3515,6,FALSE)</f>
        <v>1.94</v>
      </c>
      <c r="F1609" s="1">
        <f>VLOOKUP(A1609,'ADM Details FY17'!$A$3:$G$3515,7,FALSE)</f>
        <v>0</v>
      </c>
      <c r="G1609" s="1">
        <f>VLOOKUP(A1609,'ADM Details FY17'!$A$3:$H$3515,8,FALSE)</f>
        <v>0</v>
      </c>
      <c r="H1609" s="1">
        <f>VLOOKUP(A1609,'ADM Details FY17'!$A$3:$I$3515,9,FALSE)</f>
        <v>0</v>
      </c>
      <c r="I1609" s="1">
        <f>VLOOKUP(A1609,'ADM Details FY17'!$A$3:$J$3517,10,FALSE)</f>
        <v>0</v>
      </c>
      <c r="J1609" s="1">
        <f>VLOOKUP(A1609,'ADM Details FY17'!$A$3:$K$3515,11,FALSE)</f>
        <v>0</v>
      </c>
      <c r="K1609" s="1">
        <f>VLOOKUP(A1609,'ADM Details FY17'!$A$3:$M$3515,13,FALSE)</f>
        <v>0</v>
      </c>
      <c r="L1609" s="1">
        <f>VLOOKUP(A1609,'ADM Details FY17'!$A$3:$O$3515,15,FALSE)</f>
        <v>0</v>
      </c>
      <c r="M1609" s="1">
        <f>VLOOKUP(A1609,'ADM Details FY17'!$A$3:$P$3515,16,FALSE)</f>
        <v>0</v>
      </c>
      <c r="N1609" s="1">
        <f>VLOOKUP(A1609,'ADM Details FY17'!$A$3:$Q$3515,17,FALSE)</f>
        <v>0</v>
      </c>
      <c r="O1609" s="1">
        <f>VLOOKUP(A1609,'ADM Details FY17'!$A$3:$S$3515,19,FALSE)</f>
        <v>0</v>
      </c>
      <c r="P1609" s="1">
        <f>VLOOKUP(A1609,'ADM Details FY17'!$A$3:$U$3515,21,FALSE)</f>
        <v>0</v>
      </c>
      <c r="Q1609" s="1">
        <f>VLOOKUP(A1609,'ADM Details FY17'!$A$3:$V$3515,22,FALSE)</f>
        <v>0</v>
      </c>
      <c r="R1609" s="1">
        <f>VLOOKUP(A1609,'ADM Details FY17'!$A$3:$W$3515,23,FALSE)</f>
        <v>0</v>
      </c>
      <c r="S1609" s="1">
        <f>VLOOKUP(A1609,'ADM Details FY17'!$A$3:$X$3515,24,FALSE)</f>
        <v>0</v>
      </c>
      <c r="T1609" s="1">
        <f>VLOOKUP(A1609,'ADM Details FY17'!$A$3:$Y$3515,25,FALSE)</f>
        <v>0</v>
      </c>
      <c r="U1609" s="1">
        <f>VLOOKUP(A1609,'ADM Details FY17'!$A$3:$AA$3515,27,FALSE)</f>
        <v>0</v>
      </c>
      <c r="V1609" s="1">
        <f>IFERROR(VLOOKUP(C1609,'eindex _tget pp '!$A$4:$E$615,5,FALSE),0)</f>
        <v>406.77845244862453</v>
      </c>
      <c r="W1609" s="31">
        <f>IFERROR(VLOOKUP(C1609,'eindex _tget pp '!$A$4:$F$615,6,FALSE),0)</f>
        <v>1.0356516593</v>
      </c>
      <c r="X1609" s="4">
        <f>IFERROR(VLOOKUP(B1609,'eschools 16'!$A$2:$F$25,6,FALSE),1)</f>
        <v>2</v>
      </c>
      <c r="Y1609" s="1">
        <f t="shared" si="125"/>
        <v>0</v>
      </c>
      <c r="Z1609" s="1">
        <f t="shared" si="126"/>
        <v>0</v>
      </c>
      <c r="AA1609" s="31">
        <f>IFERROR(VLOOKUP(C1609,'eindex _tget pp '!$A$4:$G$615,7,FALSE),0)</f>
        <v>0.50439069800000003</v>
      </c>
      <c r="AB1609" s="1">
        <f>VLOOKUP(A1609,'ADM Details FY17'!$A$3:$AB$3515,28,FALSE)</f>
        <v>0</v>
      </c>
      <c r="AC1609" s="1">
        <f t="shared" si="127"/>
        <v>0</v>
      </c>
      <c r="AD1609" s="1">
        <f t="shared" si="128"/>
        <v>3</v>
      </c>
      <c r="AE1609" s="1">
        <f t="shared" si="129"/>
        <v>75</v>
      </c>
    </row>
    <row r="1610" spans="1:31" x14ac:dyDescent="0.25">
      <c r="A1610" t="str">
        <f>B1610&amp;"-"&amp;COUNTIF($B$3:B1610,B1610)</f>
        <v>417-97</v>
      </c>
      <c r="B1610">
        <v>417</v>
      </c>
      <c r="C1610" s="18">
        <f>VLOOKUP(A1610,'ADM Details FY17'!$A$3:$D$3515,4,FALSE)</f>
        <v>45393</v>
      </c>
      <c r="D1610" s="1">
        <f>VLOOKUP(A1610,'ADM Details FY17'!$A$3:$E$3515,5,FALSE)</f>
        <v>1.91</v>
      </c>
      <c r="E1610" s="1">
        <f>VLOOKUP(A1610,'ADM Details FY17'!$A$3:$F$3515,6,FALSE)</f>
        <v>0</v>
      </c>
      <c r="F1610" s="1">
        <f>VLOOKUP(A1610,'ADM Details FY17'!$A$3:$G$3515,7,FALSE)</f>
        <v>0</v>
      </c>
      <c r="G1610" s="1">
        <f>VLOOKUP(A1610,'ADM Details FY17'!$A$3:$H$3515,8,FALSE)</f>
        <v>0</v>
      </c>
      <c r="H1610" s="1">
        <f>VLOOKUP(A1610,'ADM Details FY17'!$A$3:$I$3515,9,FALSE)</f>
        <v>0</v>
      </c>
      <c r="I1610" s="1">
        <f>VLOOKUP(A1610,'ADM Details FY17'!$A$3:$J$3517,10,FALSE)</f>
        <v>0</v>
      </c>
      <c r="J1610" s="1">
        <f>VLOOKUP(A1610,'ADM Details FY17'!$A$3:$K$3515,11,FALSE)</f>
        <v>0</v>
      </c>
      <c r="K1610" s="1">
        <f>VLOOKUP(A1610,'ADM Details FY17'!$A$3:$M$3515,13,FALSE)</f>
        <v>0</v>
      </c>
      <c r="L1610" s="1">
        <f>VLOOKUP(A1610,'ADM Details FY17'!$A$3:$O$3515,15,FALSE)</f>
        <v>0</v>
      </c>
      <c r="M1610" s="1">
        <f>VLOOKUP(A1610,'ADM Details FY17'!$A$3:$P$3515,16,FALSE)</f>
        <v>0</v>
      </c>
      <c r="N1610" s="1">
        <f>VLOOKUP(A1610,'ADM Details FY17'!$A$3:$Q$3515,17,FALSE)</f>
        <v>0</v>
      </c>
      <c r="O1610" s="1">
        <f>VLOOKUP(A1610,'ADM Details FY17'!$A$3:$S$3515,19,FALSE)</f>
        <v>0</v>
      </c>
      <c r="P1610" s="1">
        <f>VLOOKUP(A1610,'ADM Details FY17'!$A$3:$U$3515,21,FALSE)</f>
        <v>0</v>
      </c>
      <c r="Q1610" s="1">
        <f>VLOOKUP(A1610,'ADM Details FY17'!$A$3:$V$3515,22,FALSE)</f>
        <v>0</v>
      </c>
      <c r="R1610" s="1">
        <f>VLOOKUP(A1610,'ADM Details FY17'!$A$3:$W$3515,23,FALSE)</f>
        <v>0</v>
      </c>
      <c r="S1610" s="1">
        <f>VLOOKUP(A1610,'ADM Details FY17'!$A$3:$X$3515,24,FALSE)</f>
        <v>0</v>
      </c>
      <c r="T1610" s="1">
        <f>VLOOKUP(A1610,'ADM Details FY17'!$A$3:$Y$3515,25,FALSE)</f>
        <v>0</v>
      </c>
      <c r="U1610" s="1">
        <f>VLOOKUP(A1610,'ADM Details FY17'!$A$3:$AA$3515,27,FALSE)</f>
        <v>0</v>
      </c>
      <c r="V1610" s="1">
        <f>IFERROR(VLOOKUP(C1610,'eindex _tget pp '!$A$4:$E$615,5,FALSE),0)</f>
        <v>0</v>
      </c>
      <c r="W1610" s="31">
        <f>IFERROR(VLOOKUP(C1610,'eindex _tget pp '!$A$4:$F$615,6,FALSE),0)</f>
        <v>1.06065989E-2</v>
      </c>
      <c r="X1610" s="4">
        <f>IFERROR(VLOOKUP(B1610,'eschools 16'!$A$2:$F$25,6,FALSE),1)</f>
        <v>2</v>
      </c>
      <c r="Y1610" s="1">
        <f t="shared" si="125"/>
        <v>0</v>
      </c>
      <c r="Z1610" s="1">
        <f t="shared" si="126"/>
        <v>0</v>
      </c>
      <c r="AA1610" s="31">
        <f>IFERROR(VLOOKUP(C1610,'eindex _tget pp '!$A$4:$G$615,7,FALSE),0)</f>
        <v>0.31002519299999998</v>
      </c>
      <c r="AB1610" s="1">
        <f>VLOOKUP(A1610,'ADM Details FY17'!$A$3:$AB$3515,28,FALSE)</f>
        <v>0</v>
      </c>
      <c r="AC1610" s="1">
        <f t="shared" si="127"/>
        <v>0</v>
      </c>
      <c r="AD1610" s="1">
        <f t="shared" si="128"/>
        <v>1.91</v>
      </c>
      <c r="AE1610" s="1">
        <f t="shared" si="129"/>
        <v>47.75</v>
      </c>
    </row>
    <row r="1611" spans="1:31" x14ac:dyDescent="0.25">
      <c r="A1611" t="str">
        <f>B1611&amp;"-"&amp;COUNTIF($B$3:B1611,B1611)</f>
        <v>417-98</v>
      </c>
      <c r="B1611">
        <v>417</v>
      </c>
      <c r="C1611" s="18">
        <f>VLOOKUP(A1611,'ADM Details FY17'!$A$3:$D$3515,4,FALSE)</f>
        <v>50013</v>
      </c>
      <c r="D1611" s="1">
        <f>VLOOKUP(A1611,'ADM Details FY17'!$A$3:$E$3515,5,FALSE)</f>
        <v>3.88</v>
      </c>
      <c r="E1611" s="1">
        <f>VLOOKUP(A1611,'ADM Details FY17'!$A$3:$F$3515,6,FALSE)</f>
        <v>0</v>
      </c>
      <c r="F1611" s="1">
        <f>VLOOKUP(A1611,'ADM Details FY17'!$A$3:$G$3515,7,FALSE)</f>
        <v>0.67</v>
      </c>
      <c r="G1611" s="1">
        <f>VLOOKUP(A1611,'ADM Details FY17'!$A$3:$H$3515,8,FALSE)</f>
        <v>0</v>
      </c>
      <c r="H1611" s="1">
        <f>VLOOKUP(A1611,'ADM Details FY17'!$A$3:$I$3515,9,FALSE)</f>
        <v>0</v>
      </c>
      <c r="I1611" s="1">
        <f>VLOOKUP(A1611,'ADM Details FY17'!$A$3:$J$3517,10,FALSE)</f>
        <v>0</v>
      </c>
      <c r="J1611" s="1">
        <f>VLOOKUP(A1611,'ADM Details FY17'!$A$3:$K$3515,11,FALSE)</f>
        <v>0</v>
      </c>
      <c r="K1611" s="1">
        <f>VLOOKUP(A1611,'ADM Details FY17'!$A$3:$M$3515,13,FALSE)</f>
        <v>1</v>
      </c>
      <c r="L1611" s="1">
        <f>VLOOKUP(A1611,'ADM Details FY17'!$A$3:$O$3515,15,FALSE)</f>
        <v>0</v>
      </c>
      <c r="M1611" s="1">
        <f>VLOOKUP(A1611,'ADM Details FY17'!$A$3:$P$3515,16,FALSE)</f>
        <v>0</v>
      </c>
      <c r="N1611" s="1">
        <f>VLOOKUP(A1611,'ADM Details FY17'!$A$3:$Q$3515,17,FALSE)</f>
        <v>0</v>
      </c>
      <c r="O1611" s="1">
        <f>VLOOKUP(A1611,'ADM Details FY17'!$A$3:$S$3515,19,FALSE)</f>
        <v>0</v>
      </c>
      <c r="P1611" s="1">
        <f>VLOOKUP(A1611,'ADM Details FY17'!$A$3:$U$3515,21,FALSE)</f>
        <v>0</v>
      </c>
      <c r="Q1611" s="1">
        <f>VLOOKUP(A1611,'ADM Details FY17'!$A$3:$V$3515,22,FALSE)</f>
        <v>0</v>
      </c>
      <c r="R1611" s="1">
        <f>VLOOKUP(A1611,'ADM Details FY17'!$A$3:$W$3515,23,FALSE)</f>
        <v>0</v>
      </c>
      <c r="S1611" s="1">
        <f>VLOOKUP(A1611,'ADM Details FY17'!$A$3:$X$3515,24,FALSE)</f>
        <v>0</v>
      </c>
      <c r="T1611" s="1">
        <f>VLOOKUP(A1611,'ADM Details FY17'!$A$3:$Y$3515,25,FALSE)</f>
        <v>0</v>
      </c>
      <c r="U1611" s="1">
        <f>VLOOKUP(A1611,'ADM Details FY17'!$A$3:$AA$3515,27,FALSE)</f>
        <v>0</v>
      </c>
      <c r="V1611" s="1">
        <f>IFERROR(VLOOKUP(C1611,'eindex _tget pp '!$A$4:$E$615,5,FALSE),0)</f>
        <v>36.614144254340779</v>
      </c>
      <c r="W1611" s="31">
        <f>IFERROR(VLOOKUP(C1611,'eindex _tget pp '!$A$4:$F$615,6,FALSE),0)</f>
        <v>0.1883805986</v>
      </c>
      <c r="X1611" s="4">
        <f>IFERROR(VLOOKUP(B1611,'eschools 16'!$A$2:$F$25,6,FALSE),1)</f>
        <v>2</v>
      </c>
      <c r="Y1611" s="1">
        <f t="shared" si="125"/>
        <v>0</v>
      </c>
      <c r="Z1611" s="1">
        <f t="shared" si="126"/>
        <v>0</v>
      </c>
      <c r="AA1611" s="31">
        <f>IFERROR(VLOOKUP(C1611,'eindex _tget pp '!$A$4:$G$615,7,FALSE),0)</f>
        <v>0.37219681900000001</v>
      </c>
      <c r="AB1611" s="1">
        <f>VLOOKUP(A1611,'ADM Details FY17'!$A$3:$AB$3515,28,FALSE)</f>
        <v>0</v>
      </c>
      <c r="AC1611" s="1">
        <f t="shared" si="127"/>
        <v>0</v>
      </c>
      <c r="AD1611" s="1">
        <f t="shared" si="128"/>
        <v>3.88</v>
      </c>
      <c r="AE1611" s="1">
        <f t="shared" si="129"/>
        <v>97</v>
      </c>
    </row>
    <row r="1612" spans="1:31" x14ac:dyDescent="0.25">
      <c r="A1612" t="str">
        <f>B1612&amp;"-"&amp;COUNTIF($B$3:B1612,B1612)</f>
        <v>417-99</v>
      </c>
      <c r="B1612">
        <v>417</v>
      </c>
      <c r="C1612" s="18">
        <f>VLOOKUP(A1612,'ADM Details FY17'!$A$3:$D$3515,4,FALSE)</f>
        <v>47266</v>
      </c>
      <c r="D1612" s="1">
        <f>VLOOKUP(A1612,'ADM Details FY17'!$A$3:$E$3515,5,FALSE)</f>
        <v>0.63</v>
      </c>
      <c r="E1612" s="1">
        <f>VLOOKUP(A1612,'ADM Details FY17'!$A$3:$F$3515,6,FALSE)</f>
        <v>0</v>
      </c>
      <c r="F1612" s="1">
        <f>VLOOKUP(A1612,'ADM Details FY17'!$A$3:$G$3515,7,FALSE)</f>
        <v>0</v>
      </c>
      <c r="G1612" s="1">
        <f>VLOOKUP(A1612,'ADM Details FY17'!$A$3:$H$3515,8,FALSE)</f>
        <v>0</v>
      </c>
      <c r="H1612" s="1">
        <f>VLOOKUP(A1612,'ADM Details FY17'!$A$3:$I$3515,9,FALSE)</f>
        <v>0</v>
      </c>
      <c r="I1612" s="1">
        <f>VLOOKUP(A1612,'ADM Details FY17'!$A$3:$J$3517,10,FALSE)</f>
        <v>0.63</v>
      </c>
      <c r="J1612" s="1">
        <f>VLOOKUP(A1612,'ADM Details FY17'!$A$3:$K$3515,11,FALSE)</f>
        <v>0</v>
      </c>
      <c r="K1612" s="1">
        <f>VLOOKUP(A1612,'ADM Details FY17'!$A$3:$M$3515,13,FALSE)</f>
        <v>0.63</v>
      </c>
      <c r="L1612" s="1">
        <f>VLOOKUP(A1612,'ADM Details FY17'!$A$3:$O$3515,15,FALSE)</f>
        <v>0</v>
      </c>
      <c r="M1612" s="1">
        <f>VLOOKUP(A1612,'ADM Details FY17'!$A$3:$P$3515,16,FALSE)</f>
        <v>0</v>
      </c>
      <c r="N1612" s="1">
        <f>VLOOKUP(A1612,'ADM Details FY17'!$A$3:$Q$3515,17,FALSE)</f>
        <v>0</v>
      </c>
      <c r="O1612" s="1">
        <f>VLOOKUP(A1612,'ADM Details FY17'!$A$3:$S$3515,19,FALSE)</f>
        <v>0</v>
      </c>
      <c r="P1612" s="1">
        <f>VLOOKUP(A1612,'ADM Details FY17'!$A$3:$U$3515,21,FALSE)</f>
        <v>0</v>
      </c>
      <c r="Q1612" s="1">
        <f>VLOOKUP(A1612,'ADM Details FY17'!$A$3:$V$3515,22,FALSE)</f>
        <v>0</v>
      </c>
      <c r="R1612" s="1">
        <f>VLOOKUP(A1612,'ADM Details FY17'!$A$3:$W$3515,23,FALSE)</f>
        <v>0</v>
      </c>
      <c r="S1612" s="1">
        <f>VLOOKUP(A1612,'ADM Details FY17'!$A$3:$X$3515,24,FALSE)</f>
        <v>0</v>
      </c>
      <c r="T1612" s="1">
        <f>VLOOKUP(A1612,'ADM Details FY17'!$A$3:$Y$3515,25,FALSE)</f>
        <v>0</v>
      </c>
      <c r="U1612" s="1">
        <f>VLOOKUP(A1612,'ADM Details FY17'!$A$3:$AA$3515,27,FALSE)</f>
        <v>0</v>
      </c>
      <c r="V1612" s="1">
        <f>IFERROR(VLOOKUP(C1612,'eindex _tget pp '!$A$4:$E$615,5,FALSE),0)</f>
        <v>175.10482925087967</v>
      </c>
      <c r="W1612" s="31">
        <f>IFERROR(VLOOKUP(C1612,'eindex _tget pp '!$A$4:$F$615,6,FALSE),0)</f>
        <v>0.46706830599999999</v>
      </c>
      <c r="X1612" s="4">
        <f>IFERROR(VLOOKUP(B1612,'eschools 16'!$A$2:$F$25,6,FALSE),1)</f>
        <v>2</v>
      </c>
      <c r="Y1612" s="1">
        <f t="shared" si="125"/>
        <v>0</v>
      </c>
      <c r="Z1612" s="1">
        <f t="shared" si="126"/>
        <v>0</v>
      </c>
      <c r="AA1612" s="31">
        <f>IFERROR(VLOOKUP(C1612,'eindex _tget pp '!$A$4:$G$615,7,FALSE),0)</f>
        <v>0.38382363400000002</v>
      </c>
      <c r="AB1612" s="1">
        <f>VLOOKUP(A1612,'ADM Details FY17'!$A$3:$AB$3515,28,FALSE)</f>
        <v>0</v>
      </c>
      <c r="AC1612" s="1">
        <f t="shared" si="127"/>
        <v>0</v>
      </c>
      <c r="AD1612" s="1">
        <f t="shared" si="128"/>
        <v>0.63</v>
      </c>
      <c r="AE1612" s="1">
        <f t="shared" si="129"/>
        <v>15.75</v>
      </c>
    </row>
    <row r="1613" spans="1:31" x14ac:dyDescent="0.25">
      <c r="A1613" t="str">
        <f>B1613&amp;"-"&amp;COUNTIF($B$3:B1613,B1613)</f>
        <v>417-100</v>
      </c>
      <c r="B1613">
        <v>417</v>
      </c>
      <c r="C1613" s="18">
        <f>VLOOKUP(A1613,'ADM Details FY17'!$A$3:$D$3515,4,FALSE)</f>
        <v>44099</v>
      </c>
      <c r="D1613" s="1">
        <f>VLOOKUP(A1613,'ADM Details FY17'!$A$3:$E$3515,5,FALSE)</f>
        <v>1</v>
      </c>
      <c r="E1613" s="1">
        <f>VLOOKUP(A1613,'ADM Details FY17'!$A$3:$F$3515,6,FALSE)</f>
        <v>0</v>
      </c>
      <c r="F1613" s="1">
        <f>VLOOKUP(A1613,'ADM Details FY17'!$A$3:$G$3515,7,FALSE)</f>
        <v>1</v>
      </c>
      <c r="G1613" s="1">
        <f>VLOOKUP(A1613,'ADM Details FY17'!$A$3:$H$3515,8,FALSE)</f>
        <v>0</v>
      </c>
      <c r="H1613" s="1">
        <f>VLOOKUP(A1613,'ADM Details FY17'!$A$3:$I$3515,9,FALSE)</f>
        <v>0</v>
      </c>
      <c r="I1613" s="1">
        <f>VLOOKUP(A1613,'ADM Details FY17'!$A$3:$J$3517,10,FALSE)</f>
        <v>0</v>
      </c>
      <c r="J1613" s="1">
        <f>VLOOKUP(A1613,'ADM Details FY17'!$A$3:$K$3515,11,FALSE)</f>
        <v>0</v>
      </c>
      <c r="K1613" s="1">
        <f>VLOOKUP(A1613,'ADM Details FY17'!$A$3:$M$3515,13,FALSE)</f>
        <v>1</v>
      </c>
      <c r="L1613" s="1">
        <f>VLOOKUP(A1613,'ADM Details FY17'!$A$3:$O$3515,15,FALSE)</f>
        <v>0</v>
      </c>
      <c r="M1613" s="1">
        <f>VLOOKUP(A1613,'ADM Details FY17'!$A$3:$P$3515,16,FALSE)</f>
        <v>0</v>
      </c>
      <c r="N1613" s="1">
        <f>VLOOKUP(A1613,'ADM Details FY17'!$A$3:$Q$3515,17,FALSE)</f>
        <v>0</v>
      </c>
      <c r="O1613" s="1">
        <f>VLOOKUP(A1613,'ADM Details FY17'!$A$3:$S$3515,19,FALSE)</f>
        <v>0</v>
      </c>
      <c r="P1613" s="1">
        <f>VLOOKUP(A1613,'ADM Details FY17'!$A$3:$U$3515,21,FALSE)</f>
        <v>0</v>
      </c>
      <c r="Q1613" s="1">
        <f>VLOOKUP(A1613,'ADM Details FY17'!$A$3:$V$3515,22,FALSE)</f>
        <v>0</v>
      </c>
      <c r="R1613" s="1">
        <f>VLOOKUP(A1613,'ADM Details FY17'!$A$3:$W$3515,23,FALSE)</f>
        <v>0</v>
      </c>
      <c r="S1613" s="1">
        <f>VLOOKUP(A1613,'ADM Details FY17'!$A$3:$X$3515,24,FALSE)</f>
        <v>0</v>
      </c>
      <c r="T1613" s="1">
        <f>VLOOKUP(A1613,'ADM Details FY17'!$A$3:$Y$3515,25,FALSE)</f>
        <v>0</v>
      </c>
      <c r="U1613" s="1">
        <f>VLOOKUP(A1613,'ADM Details FY17'!$A$3:$AA$3515,27,FALSE)</f>
        <v>0</v>
      </c>
      <c r="V1613" s="1">
        <f>IFERROR(VLOOKUP(C1613,'eindex _tget pp '!$A$4:$E$615,5,FALSE),0)</f>
        <v>352.4905985925061</v>
      </c>
      <c r="W1613" s="31">
        <f>IFERROR(VLOOKUP(C1613,'eindex _tget pp '!$A$4:$F$615,6,FALSE),0)</f>
        <v>0.99687572290000004</v>
      </c>
      <c r="X1613" s="4">
        <f>IFERROR(VLOOKUP(B1613,'eschools 16'!$A$2:$F$25,6,FALSE),1)</f>
        <v>2</v>
      </c>
      <c r="Y1613" s="1">
        <f t="shared" si="125"/>
        <v>0</v>
      </c>
      <c r="Z1613" s="1">
        <f t="shared" si="126"/>
        <v>0</v>
      </c>
      <c r="AA1613" s="31">
        <f>IFERROR(VLOOKUP(C1613,'eindex _tget pp '!$A$4:$G$615,7,FALSE),0)</f>
        <v>0.47599376500000001</v>
      </c>
      <c r="AB1613" s="1">
        <f>VLOOKUP(A1613,'ADM Details FY17'!$A$3:$AB$3515,28,FALSE)</f>
        <v>0</v>
      </c>
      <c r="AC1613" s="1">
        <f t="shared" si="127"/>
        <v>0</v>
      </c>
      <c r="AD1613" s="1">
        <f t="shared" si="128"/>
        <v>1</v>
      </c>
      <c r="AE1613" s="1">
        <f t="shared" si="129"/>
        <v>25</v>
      </c>
    </row>
    <row r="1614" spans="1:31" x14ac:dyDescent="0.25">
      <c r="A1614" t="str">
        <f>B1614&amp;"-"&amp;COUNTIF($B$3:B1614,B1614)</f>
        <v>417-101</v>
      </c>
      <c r="B1614">
        <v>417</v>
      </c>
      <c r="C1614" s="18">
        <f>VLOOKUP(A1614,'ADM Details FY17'!$A$3:$D$3515,4,FALSE)</f>
        <v>46979</v>
      </c>
      <c r="D1614" s="1">
        <f>VLOOKUP(A1614,'ADM Details FY17'!$A$3:$E$3515,5,FALSE)</f>
        <v>5.16</v>
      </c>
      <c r="E1614" s="1">
        <f>VLOOKUP(A1614,'ADM Details FY17'!$A$3:$F$3515,6,FALSE)</f>
        <v>0</v>
      </c>
      <c r="F1614" s="1">
        <f>VLOOKUP(A1614,'ADM Details FY17'!$A$3:$G$3515,7,FALSE)</f>
        <v>0</v>
      </c>
      <c r="G1614" s="1">
        <f>VLOOKUP(A1614,'ADM Details FY17'!$A$3:$H$3515,8,FALSE)</f>
        <v>0</v>
      </c>
      <c r="H1614" s="1">
        <f>VLOOKUP(A1614,'ADM Details FY17'!$A$3:$I$3515,9,FALSE)</f>
        <v>0</v>
      </c>
      <c r="I1614" s="1">
        <f>VLOOKUP(A1614,'ADM Details FY17'!$A$3:$J$3517,10,FALSE)</f>
        <v>0</v>
      </c>
      <c r="J1614" s="1">
        <f>VLOOKUP(A1614,'ADM Details FY17'!$A$3:$K$3515,11,FALSE)</f>
        <v>0</v>
      </c>
      <c r="K1614" s="1">
        <f>VLOOKUP(A1614,'ADM Details FY17'!$A$3:$M$3515,13,FALSE)</f>
        <v>2.66</v>
      </c>
      <c r="L1614" s="1">
        <f>VLOOKUP(A1614,'ADM Details FY17'!$A$3:$O$3515,15,FALSE)</f>
        <v>0</v>
      </c>
      <c r="M1614" s="1">
        <f>VLOOKUP(A1614,'ADM Details FY17'!$A$3:$P$3515,16,FALSE)</f>
        <v>0</v>
      </c>
      <c r="N1614" s="1">
        <f>VLOOKUP(A1614,'ADM Details FY17'!$A$3:$Q$3515,17,FALSE)</f>
        <v>0</v>
      </c>
      <c r="O1614" s="1">
        <f>VLOOKUP(A1614,'ADM Details FY17'!$A$3:$S$3515,19,FALSE)</f>
        <v>0</v>
      </c>
      <c r="P1614" s="1">
        <f>VLOOKUP(A1614,'ADM Details FY17'!$A$3:$U$3515,21,FALSE)</f>
        <v>0</v>
      </c>
      <c r="Q1614" s="1">
        <f>VLOOKUP(A1614,'ADM Details FY17'!$A$3:$V$3515,22,FALSE)</f>
        <v>0</v>
      </c>
      <c r="R1614" s="1">
        <f>VLOOKUP(A1614,'ADM Details FY17'!$A$3:$W$3515,23,FALSE)</f>
        <v>0</v>
      </c>
      <c r="S1614" s="1">
        <f>VLOOKUP(A1614,'ADM Details FY17'!$A$3:$X$3515,24,FALSE)</f>
        <v>0</v>
      </c>
      <c r="T1614" s="1">
        <f>VLOOKUP(A1614,'ADM Details FY17'!$A$3:$Y$3515,25,FALSE)</f>
        <v>0</v>
      </c>
      <c r="U1614" s="1">
        <f>VLOOKUP(A1614,'ADM Details FY17'!$A$3:$AA$3515,27,FALSE)</f>
        <v>0</v>
      </c>
      <c r="V1614" s="1">
        <f>IFERROR(VLOOKUP(C1614,'eindex _tget pp '!$A$4:$E$615,5,FALSE),0)</f>
        <v>769.10153769067654</v>
      </c>
      <c r="W1614" s="31">
        <f>IFERROR(VLOOKUP(C1614,'eindex _tget pp '!$A$4:$F$615,6,FALSE),0)</f>
        <v>1.9955521261</v>
      </c>
      <c r="X1614" s="4">
        <f>IFERROR(VLOOKUP(B1614,'eschools 16'!$A$2:$F$25,6,FALSE),1)</f>
        <v>2</v>
      </c>
      <c r="Y1614" s="1">
        <f t="shared" si="125"/>
        <v>0</v>
      </c>
      <c r="Z1614" s="1">
        <f t="shared" si="126"/>
        <v>0</v>
      </c>
      <c r="AA1614" s="31">
        <f>IFERROR(VLOOKUP(C1614,'eindex _tget pp '!$A$4:$G$615,7,FALSE),0)</f>
        <v>0.60733533799999995</v>
      </c>
      <c r="AB1614" s="1">
        <f>VLOOKUP(A1614,'ADM Details FY17'!$A$3:$AB$3515,28,FALSE)</f>
        <v>0</v>
      </c>
      <c r="AC1614" s="1">
        <f t="shared" si="127"/>
        <v>0</v>
      </c>
      <c r="AD1614" s="1">
        <f t="shared" si="128"/>
        <v>5.16</v>
      </c>
      <c r="AE1614" s="1">
        <f t="shared" si="129"/>
        <v>129</v>
      </c>
    </row>
    <row r="1615" spans="1:31" x14ac:dyDescent="0.25">
      <c r="A1615" t="str">
        <f>B1615&amp;"-"&amp;COUNTIF($B$3:B1615,B1615)</f>
        <v>417-102</v>
      </c>
      <c r="B1615">
        <v>417</v>
      </c>
      <c r="C1615" s="18">
        <f>VLOOKUP(A1615,'ADM Details FY17'!$A$3:$D$3515,4,FALSE)</f>
        <v>44107</v>
      </c>
      <c r="D1615" s="1">
        <f>VLOOKUP(A1615,'ADM Details FY17'!$A$3:$E$3515,5,FALSE)</f>
        <v>1.1299999999999999</v>
      </c>
      <c r="E1615" s="1">
        <f>VLOOKUP(A1615,'ADM Details FY17'!$A$3:$F$3515,6,FALSE)</f>
        <v>0</v>
      </c>
      <c r="F1615" s="1">
        <f>VLOOKUP(A1615,'ADM Details FY17'!$A$3:$G$3515,7,FALSE)</f>
        <v>0</v>
      </c>
      <c r="G1615" s="1">
        <f>VLOOKUP(A1615,'ADM Details FY17'!$A$3:$H$3515,8,FALSE)</f>
        <v>0</v>
      </c>
      <c r="H1615" s="1">
        <f>VLOOKUP(A1615,'ADM Details FY17'!$A$3:$I$3515,9,FALSE)</f>
        <v>0</v>
      </c>
      <c r="I1615" s="1">
        <f>VLOOKUP(A1615,'ADM Details FY17'!$A$3:$J$3517,10,FALSE)</f>
        <v>0</v>
      </c>
      <c r="J1615" s="1">
        <f>VLOOKUP(A1615,'ADM Details FY17'!$A$3:$K$3515,11,FALSE)</f>
        <v>0</v>
      </c>
      <c r="K1615" s="1">
        <f>VLOOKUP(A1615,'ADM Details FY17'!$A$3:$M$3515,13,FALSE)</f>
        <v>1</v>
      </c>
      <c r="L1615" s="1">
        <f>VLOOKUP(A1615,'ADM Details FY17'!$A$3:$O$3515,15,FALSE)</f>
        <v>0</v>
      </c>
      <c r="M1615" s="1">
        <f>VLOOKUP(A1615,'ADM Details FY17'!$A$3:$P$3515,16,FALSE)</f>
        <v>0</v>
      </c>
      <c r="N1615" s="1">
        <f>VLOOKUP(A1615,'ADM Details FY17'!$A$3:$Q$3515,17,FALSE)</f>
        <v>0</v>
      </c>
      <c r="O1615" s="1">
        <f>VLOOKUP(A1615,'ADM Details FY17'!$A$3:$S$3515,19,FALSE)</f>
        <v>0</v>
      </c>
      <c r="P1615" s="1">
        <f>VLOOKUP(A1615,'ADM Details FY17'!$A$3:$U$3515,21,FALSE)</f>
        <v>0</v>
      </c>
      <c r="Q1615" s="1">
        <f>VLOOKUP(A1615,'ADM Details FY17'!$A$3:$V$3515,22,FALSE)</f>
        <v>0</v>
      </c>
      <c r="R1615" s="1">
        <f>VLOOKUP(A1615,'ADM Details FY17'!$A$3:$W$3515,23,FALSE)</f>
        <v>0</v>
      </c>
      <c r="S1615" s="1">
        <f>VLOOKUP(A1615,'ADM Details FY17'!$A$3:$X$3515,24,FALSE)</f>
        <v>0</v>
      </c>
      <c r="T1615" s="1">
        <f>VLOOKUP(A1615,'ADM Details FY17'!$A$3:$Y$3515,25,FALSE)</f>
        <v>0</v>
      </c>
      <c r="U1615" s="1">
        <f>VLOOKUP(A1615,'ADM Details FY17'!$A$3:$AA$3515,27,FALSE)</f>
        <v>0</v>
      </c>
      <c r="V1615" s="1">
        <f>IFERROR(VLOOKUP(C1615,'eindex _tget pp '!$A$4:$E$615,5,FALSE),0)</f>
        <v>1204.0890565193797</v>
      </c>
      <c r="W1615" s="31">
        <f>IFERROR(VLOOKUP(C1615,'eindex _tget pp '!$A$4:$F$615,6,FALSE),0)</f>
        <v>2.1707065658000002</v>
      </c>
      <c r="X1615" s="4">
        <f>IFERROR(VLOOKUP(B1615,'eschools 16'!$A$2:$F$25,6,FALSE),1)</f>
        <v>2</v>
      </c>
      <c r="Y1615" s="1">
        <f t="shared" si="125"/>
        <v>0</v>
      </c>
      <c r="Z1615" s="1">
        <f t="shared" si="126"/>
        <v>0</v>
      </c>
      <c r="AA1615" s="31">
        <f>IFERROR(VLOOKUP(C1615,'eindex _tget pp '!$A$4:$G$615,7,FALSE),0)</f>
        <v>0.75171929299999996</v>
      </c>
      <c r="AB1615" s="1">
        <f>VLOOKUP(A1615,'ADM Details FY17'!$A$3:$AB$3515,28,FALSE)</f>
        <v>0</v>
      </c>
      <c r="AC1615" s="1">
        <f t="shared" si="127"/>
        <v>0</v>
      </c>
      <c r="AD1615" s="1">
        <f t="shared" si="128"/>
        <v>1.1299999999999999</v>
      </c>
      <c r="AE1615" s="1">
        <f t="shared" si="129"/>
        <v>28.249999999999996</v>
      </c>
    </row>
    <row r="1616" spans="1:31" x14ac:dyDescent="0.25">
      <c r="A1616" t="str">
        <f>B1616&amp;"-"&amp;COUNTIF($B$3:B1616,B1616)</f>
        <v>417-103</v>
      </c>
      <c r="B1616">
        <v>417</v>
      </c>
      <c r="C1616" s="18">
        <f>VLOOKUP(A1616,'ADM Details FY17'!$A$3:$D$3515,4,FALSE)</f>
        <v>45245</v>
      </c>
      <c r="D1616" s="1">
        <f>VLOOKUP(A1616,'ADM Details FY17'!$A$3:$E$3515,5,FALSE)</f>
        <v>1.75</v>
      </c>
      <c r="E1616" s="1">
        <f>VLOOKUP(A1616,'ADM Details FY17'!$A$3:$F$3515,6,FALSE)</f>
        <v>0</v>
      </c>
      <c r="F1616" s="1">
        <f>VLOOKUP(A1616,'ADM Details FY17'!$A$3:$G$3515,7,FALSE)</f>
        <v>0</v>
      </c>
      <c r="G1616" s="1">
        <f>VLOOKUP(A1616,'ADM Details FY17'!$A$3:$H$3515,8,FALSE)</f>
        <v>0</v>
      </c>
      <c r="H1616" s="1">
        <f>VLOOKUP(A1616,'ADM Details FY17'!$A$3:$I$3515,9,FALSE)</f>
        <v>0</v>
      </c>
      <c r="I1616" s="1">
        <f>VLOOKUP(A1616,'ADM Details FY17'!$A$3:$J$3517,10,FALSE)</f>
        <v>0</v>
      </c>
      <c r="J1616" s="1">
        <f>VLOOKUP(A1616,'ADM Details FY17'!$A$3:$K$3515,11,FALSE)</f>
        <v>0</v>
      </c>
      <c r="K1616" s="1">
        <f>VLOOKUP(A1616,'ADM Details FY17'!$A$3:$M$3515,13,FALSE)</f>
        <v>1</v>
      </c>
      <c r="L1616" s="1">
        <f>VLOOKUP(A1616,'ADM Details FY17'!$A$3:$O$3515,15,FALSE)</f>
        <v>0</v>
      </c>
      <c r="M1616" s="1">
        <f>VLOOKUP(A1616,'ADM Details FY17'!$A$3:$P$3515,16,FALSE)</f>
        <v>0</v>
      </c>
      <c r="N1616" s="1">
        <f>VLOOKUP(A1616,'ADM Details FY17'!$A$3:$Q$3515,17,FALSE)</f>
        <v>0</v>
      </c>
      <c r="O1616" s="1">
        <f>VLOOKUP(A1616,'ADM Details FY17'!$A$3:$S$3515,19,FALSE)</f>
        <v>0</v>
      </c>
      <c r="P1616" s="1">
        <f>VLOOKUP(A1616,'ADM Details FY17'!$A$3:$U$3515,21,FALSE)</f>
        <v>0</v>
      </c>
      <c r="Q1616" s="1">
        <f>VLOOKUP(A1616,'ADM Details FY17'!$A$3:$V$3515,22,FALSE)</f>
        <v>0</v>
      </c>
      <c r="R1616" s="1">
        <f>VLOOKUP(A1616,'ADM Details FY17'!$A$3:$W$3515,23,FALSE)</f>
        <v>0</v>
      </c>
      <c r="S1616" s="1">
        <f>VLOOKUP(A1616,'ADM Details FY17'!$A$3:$X$3515,24,FALSE)</f>
        <v>0</v>
      </c>
      <c r="T1616" s="1">
        <f>VLOOKUP(A1616,'ADM Details FY17'!$A$3:$Y$3515,25,FALSE)</f>
        <v>0</v>
      </c>
      <c r="U1616" s="1">
        <f>VLOOKUP(A1616,'ADM Details FY17'!$A$3:$AA$3515,27,FALSE)</f>
        <v>0</v>
      </c>
      <c r="V1616" s="1">
        <f>IFERROR(VLOOKUP(C1616,'eindex _tget pp '!$A$4:$E$615,5,FALSE),0)</f>
        <v>213.43673181068991</v>
      </c>
      <c r="W1616" s="31">
        <f>IFERROR(VLOOKUP(C1616,'eindex _tget pp '!$A$4:$F$615,6,FALSE),0)</f>
        <v>1.0916318813000001</v>
      </c>
      <c r="X1616" s="4">
        <f>IFERROR(VLOOKUP(B1616,'eschools 16'!$A$2:$F$25,6,FALSE),1)</f>
        <v>2</v>
      </c>
      <c r="Y1616" s="1">
        <f t="shared" si="125"/>
        <v>0</v>
      </c>
      <c r="Z1616" s="1">
        <f t="shared" si="126"/>
        <v>0</v>
      </c>
      <c r="AA1616" s="31">
        <f>IFERROR(VLOOKUP(C1616,'eindex _tget pp '!$A$4:$G$615,7,FALSE),0)</f>
        <v>0.43214031200000003</v>
      </c>
      <c r="AB1616" s="1">
        <f>VLOOKUP(A1616,'ADM Details FY17'!$A$3:$AB$3515,28,FALSE)</f>
        <v>0</v>
      </c>
      <c r="AC1616" s="1">
        <f t="shared" si="127"/>
        <v>0</v>
      </c>
      <c r="AD1616" s="1">
        <f t="shared" si="128"/>
        <v>1.75</v>
      </c>
      <c r="AE1616" s="1">
        <f t="shared" si="129"/>
        <v>43.75</v>
      </c>
    </row>
    <row r="1617" spans="1:31" x14ac:dyDescent="0.25">
      <c r="A1617" t="str">
        <f>B1617&amp;"-"&amp;COUNTIF($B$3:B1617,B1617)</f>
        <v>417-104</v>
      </c>
      <c r="B1617">
        <v>417</v>
      </c>
      <c r="C1617" s="18">
        <f>VLOOKUP(A1617,'ADM Details FY17'!$A$3:$D$3515,4,FALSE)</f>
        <v>48801</v>
      </c>
      <c r="D1617" s="1">
        <f>VLOOKUP(A1617,'ADM Details FY17'!$A$3:$E$3515,5,FALSE)</f>
        <v>2</v>
      </c>
      <c r="E1617" s="1">
        <f>VLOOKUP(A1617,'ADM Details FY17'!$A$3:$F$3515,6,FALSE)</f>
        <v>0</v>
      </c>
      <c r="F1617" s="1">
        <f>VLOOKUP(A1617,'ADM Details FY17'!$A$3:$G$3515,7,FALSE)</f>
        <v>0</v>
      </c>
      <c r="G1617" s="1">
        <f>VLOOKUP(A1617,'ADM Details FY17'!$A$3:$H$3515,8,FALSE)</f>
        <v>0</v>
      </c>
      <c r="H1617" s="1">
        <f>VLOOKUP(A1617,'ADM Details FY17'!$A$3:$I$3515,9,FALSE)</f>
        <v>0</v>
      </c>
      <c r="I1617" s="1">
        <f>VLOOKUP(A1617,'ADM Details FY17'!$A$3:$J$3517,10,FALSE)</f>
        <v>0</v>
      </c>
      <c r="J1617" s="1">
        <f>VLOOKUP(A1617,'ADM Details FY17'!$A$3:$K$3515,11,FALSE)</f>
        <v>0</v>
      </c>
      <c r="K1617" s="1">
        <f>VLOOKUP(A1617,'ADM Details FY17'!$A$3:$M$3515,13,FALSE)</f>
        <v>0</v>
      </c>
      <c r="L1617" s="1">
        <f>VLOOKUP(A1617,'ADM Details FY17'!$A$3:$O$3515,15,FALSE)</f>
        <v>0</v>
      </c>
      <c r="M1617" s="1">
        <f>VLOOKUP(A1617,'ADM Details FY17'!$A$3:$P$3515,16,FALSE)</f>
        <v>0</v>
      </c>
      <c r="N1617" s="1">
        <f>VLOOKUP(A1617,'ADM Details FY17'!$A$3:$Q$3515,17,FALSE)</f>
        <v>0</v>
      </c>
      <c r="O1617" s="1">
        <f>VLOOKUP(A1617,'ADM Details FY17'!$A$3:$S$3515,19,FALSE)</f>
        <v>0</v>
      </c>
      <c r="P1617" s="1">
        <f>VLOOKUP(A1617,'ADM Details FY17'!$A$3:$U$3515,21,FALSE)</f>
        <v>0</v>
      </c>
      <c r="Q1617" s="1">
        <f>VLOOKUP(A1617,'ADM Details FY17'!$A$3:$V$3515,22,FALSE)</f>
        <v>0</v>
      </c>
      <c r="R1617" s="1">
        <f>VLOOKUP(A1617,'ADM Details FY17'!$A$3:$W$3515,23,FALSE)</f>
        <v>0</v>
      </c>
      <c r="S1617" s="1">
        <f>VLOOKUP(A1617,'ADM Details FY17'!$A$3:$X$3515,24,FALSE)</f>
        <v>0</v>
      </c>
      <c r="T1617" s="1">
        <f>VLOOKUP(A1617,'ADM Details FY17'!$A$3:$Y$3515,25,FALSE)</f>
        <v>0</v>
      </c>
      <c r="U1617" s="1">
        <f>VLOOKUP(A1617,'ADM Details FY17'!$A$3:$AA$3515,27,FALSE)</f>
        <v>0</v>
      </c>
      <c r="V1617" s="1">
        <f>IFERROR(VLOOKUP(C1617,'eindex _tget pp '!$A$4:$E$615,5,FALSE),0)</f>
        <v>665.80629884924872</v>
      </c>
      <c r="W1617" s="31">
        <f>IFERROR(VLOOKUP(C1617,'eindex _tget pp '!$A$4:$F$615,6,FALSE),0)</f>
        <v>0.20004281500000001</v>
      </c>
      <c r="X1617" s="4">
        <f>IFERROR(VLOOKUP(B1617,'eschools 16'!$A$2:$F$25,6,FALSE),1)</f>
        <v>2</v>
      </c>
      <c r="Y1617" s="1">
        <f t="shared" si="125"/>
        <v>0</v>
      </c>
      <c r="Z1617" s="1">
        <f t="shared" si="126"/>
        <v>0</v>
      </c>
      <c r="AA1617" s="31">
        <f>IFERROR(VLOOKUP(C1617,'eindex _tget pp '!$A$4:$G$615,7,FALSE),0)</f>
        <v>0.52946393400000002</v>
      </c>
      <c r="AB1617" s="1">
        <f>VLOOKUP(A1617,'ADM Details FY17'!$A$3:$AB$3515,28,FALSE)</f>
        <v>0</v>
      </c>
      <c r="AC1617" s="1">
        <f t="shared" si="127"/>
        <v>0</v>
      </c>
      <c r="AD1617" s="1">
        <f t="shared" si="128"/>
        <v>2</v>
      </c>
      <c r="AE1617" s="1">
        <f t="shared" si="129"/>
        <v>50</v>
      </c>
    </row>
    <row r="1618" spans="1:31" x14ac:dyDescent="0.25">
      <c r="A1618" t="str">
        <f>B1618&amp;"-"&amp;COUNTIF($B$3:B1618,B1618)</f>
        <v>417-105</v>
      </c>
      <c r="B1618">
        <v>417</v>
      </c>
      <c r="C1618" s="18">
        <f>VLOOKUP(A1618,'ADM Details FY17'!$A$3:$D$3515,4,FALSE)</f>
        <v>48496</v>
      </c>
      <c r="D1618" s="1">
        <f>VLOOKUP(A1618,'ADM Details FY17'!$A$3:$E$3515,5,FALSE)</f>
        <v>1</v>
      </c>
      <c r="E1618" s="1">
        <f>VLOOKUP(A1618,'ADM Details FY17'!$A$3:$F$3515,6,FALSE)</f>
        <v>0</v>
      </c>
      <c r="F1618" s="1">
        <f>VLOOKUP(A1618,'ADM Details FY17'!$A$3:$G$3515,7,FALSE)</f>
        <v>0</v>
      </c>
      <c r="G1618" s="1">
        <f>VLOOKUP(A1618,'ADM Details FY17'!$A$3:$H$3515,8,FALSE)</f>
        <v>0</v>
      </c>
      <c r="H1618" s="1">
        <f>VLOOKUP(A1618,'ADM Details FY17'!$A$3:$I$3515,9,FALSE)</f>
        <v>0</v>
      </c>
      <c r="I1618" s="1">
        <f>VLOOKUP(A1618,'ADM Details FY17'!$A$3:$J$3517,10,FALSE)</f>
        <v>0</v>
      </c>
      <c r="J1618" s="1">
        <f>VLOOKUP(A1618,'ADM Details FY17'!$A$3:$K$3515,11,FALSE)</f>
        <v>0</v>
      </c>
      <c r="K1618" s="1">
        <f>VLOOKUP(A1618,'ADM Details FY17'!$A$3:$M$3515,13,FALSE)</f>
        <v>0</v>
      </c>
      <c r="L1618" s="1">
        <f>VLOOKUP(A1618,'ADM Details FY17'!$A$3:$O$3515,15,FALSE)</f>
        <v>0</v>
      </c>
      <c r="M1618" s="1">
        <f>VLOOKUP(A1618,'ADM Details FY17'!$A$3:$P$3515,16,FALSE)</f>
        <v>0</v>
      </c>
      <c r="N1618" s="1">
        <f>VLOOKUP(A1618,'ADM Details FY17'!$A$3:$Q$3515,17,FALSE)</f>
        <v>0</v>
      </c>
      <c r="O1618" s="1">
        <f>VLOOKUP(A1618,'ADM Details FY17'!$A$3:$S$3515,19,FALSE)</f>
        <v>0</v>
      </c>
      <c r="P1618" s="1">
        <f>VLOOKUP(A1618,'ADM Details FY17'!$A$3:$U$3515,21,FALSE)</f>
        <v>0</v>
      </c>
      <c r="Q1618" s="1">
        <f>VLOOKUP(A1618,'ADM Details FY17'!$A$3:$V$3515,22,FALSE)</f>
        <v>0</v>
      </c>
      <c r="R1618" s="1">
        <f>VLOOKUP(A1618,'ADM Details FY17'!$A$3:$W$3515,23,FALSE)</f>
        <v>0</v>
      </c>
      <c r="S1618" s="1">
        <f>VLOOKUP(A1618,'ADM Details FY17'!$A$3:$X$3515,24,FALSE)</f>
        <v>0</v>
      </c>
      <c r="T1618" s="1">
        <f>VLOOKUP(A1618,'ADM Details FY17'!$A$3:$Y$3515,25,FALSE)</f>
        <v>0</v>
      </c>
      <c r="U1618" s="1">
        <f>VLOOKUP(A1618,'ADM Details FY17'!$A$3:$AA$3515,27,FALSE)</f>
        <v>0</v>
      </c>
      <c r="V1618" s="1">
        <f>IFERROR(VLOOKUP(C1618,'eindex _tget pp '!$A$4:$E$615,5,FALSE),0)</f>
        <v>0</v>
      </c>
      <c r="W1618" s="31">
        <f>IFERROR(VLOOKUP(C1618,'eindex _tget pp '!$A$4:$F$615,6,FALSE),0)</f>
        <v>3.0227901599999999E-2</v>
      </c>
      <c r="X1618" s="4">
        <f>IFERROR(VLOOKUP(B1618,'eschools 16'!$A$2:$F$25,6,FALSE),1)</f>
        <v>2</v>
      </c>
      <c r="Y1618" s="1">
        <f t="shared" si="125"/>
        <v>0</v>
      </c>
      <c r="Z1618" s="1">
        <f t="shared" si="126"/>
        <v>0</v>
      </c>
      <c r="AA1618" s="31">
        <f>IFERROR(VLOOKUP(C1618,'eindex _tget pp '!$A$4:$G$615,7,FALSE),0)</f>
        <v>0.15641527899999999</v>
      </c>
      <c r="AB1618" s="1">
        <f>VLOOKUP(A1618,'ADM Details FY17'!$A$3:$AB$3515,28,FALSE)</f>
        <v>0</v>
      </c>
      <c r="AC1618" s="1">
        <f t="shared" si="127"/>
        <v>0</v>
      </c>
      <c r="AD1618" s="1">
        <f t="shared" si="128"/>
        <v>1</v>
      </c>
      <c r="AE1618" s="1">
        <f t="shared" si="129"/>
        <v>25</v>
      </c>
    </row>
    <row r="1619" spans="1:31" x14ac:dyDescent="0.25">
      <c r="A1619" t="str">
        <f>B1619&amp;"-"&amp;COUNTIF($B$3:B1619,B1619)</f>
        <v>417-106</v>
      </c>
      <c r="B1619">
        <v>417</v>
      </c>
      <c r="C1619" s="18">
        <f>VLOOKUP(A1619,'ADM Details FY17'!$A$3:$D$3515,4,FALSE)</f>
        <v>47019</v>
      </c>
      <c r="D1619" s="1">
        <f>VLOOKUP(A1619,'ADM Details FY17'!$A$3:$E$3515,5,FALSE)</f>
        <v>3.51</v>
      </c>
      <c r="E1619" s="1">
        <f>VLOOKUP(A1619,'ADM Details FY17'!$A$3:$F$3515,6,FALSE)</f>
        <v>0</v>
      </c>
      <c r="F1619" s="1">
        <f>VLOOKUP(A1619,'ADM Details FY17'!$A$3:$G$3515,7,FALSE)</f>
        <v>1</v>
      </c>
      <c r="G1619" s="1">
        <f>VLOOKUP(A1619,'ADM Details FY17'!$A$3:$H$3515,8,FALSE)</f>
        <v>0</v>
      </c>
      <c r="H1619" s="1">
        <f>VLOOKUP(A1619,'ADM Details FY17'!$A$3:$I$3515,9,FALSE)</f>
        <v>0</v>
      </c>
      <c r="I1619" s="1">
        <f>VLOOKUP(A1619,'ADM Details FY17'!$A$3:$J$3517,10,FALSE)</f>
        <v>0</v>
      </c>
      <c r="J1619" s="1">
        <f>VLOOKUP(A1619,'ADM Details FY17'!$A$3:$K$3515,11,FALSE)</f>
        <v>0</v>
      </c>
      <c r="K1619" s="1">
        <f>VLOOKUP(A1619,'ADM Details FY17'!$A$3:$M$3515,13,FALSE)</f>
        <v>2.5099999999999998</v>
      </c>
      <c r="L1619" s="1">
        <f>VLOOKUP(A1619,'ADM Details FY17'!$A$3:$O$3515,15,FALSE)</f>
        <v>0</v>
      </c>
      <c r="M1619" s="1">
        <f>VLOOKUP(A1619,'ADM Details FY17'!$A$3:$P$3515,16,FALSE)</f>
        <v>0</v>
      </c>
      <c r="N1619" s="1">
        <f>VLOOKUP(A1619,'ADM Details FY17'!$A$3:$Q$3515,17,FALSE)</f>
        <v>0</v>
      </c>
      <c r="O1619" s="1">
        <f>VLOOKUP(A1619,'ADM Details FY17'!$A$3:$S$3515,19,FALSE)</f>
        <v>0</v>
      </c>
      <c r="P1619" s="1">
        <f>VLOOKUP(A1619,'ADM Details FY17'!$A$3:$U$3515,21,FALSE)</f>
        <v>0</v>
      </c>
      <c r="Q1619" s="1">
        <f>VLOOKUP(A1619,'ADM Details FY17'!$A$3:$V$3515,22,FALSE)</f>
        <v>0</v>
      </c>
      <c r="R1619" s="1">
        <f>VLOOKUP(A1619,'ADM Details FY17'!$A$3:$W$3515,23,FALSE)</f>
        <v>0</v>
      </c>
      <c r="S1619" s="1">
        <f>VLOOKUP(A1619,'ADM Details FY17'!$A$3:$X$3515,24,FALSE)</f>
        <v>0</v>
      </c>
      <c r="T1619" s="1">
        <f>VLOOKUP(A1619,'ADM Details FY17'!$A$3:$Y$3515,25,FALSE)</f>
        <v>0</v>
      </c>
      <c r="U1619" s="1">
        <f>VLOOKUP(A1619,'ADM Details FY17'!$A$3:$AA$3515,27,FALSE)</f>
        <v>0</v>
      </c>
      <c r="V1619" s="1">
        <f>IFERROR(VLOOKUP(C1619,'eindex _tget pp '!$A$4:$E$615,5,FALSE),0)</f>
        <v>156.24796476641458</v>
      </c>
      <c r="W1619" s="31">
        <f>IFERROR(VLOOKUP(C1619,'eindex _tget pp '!$A$4:$F$615,6,FALSE),0)</f>
        <v>0.28475252620000002</v>
      </c>
      <c r="X1619" s="4">
        <f>IFERROR(VLOOKUP(B1619,'eschools 16'!$A$2:$F$25,6,FALSE),1)</f>
        <v>2</v>
      </c>
      <c r="Y1619" s="1">
        <f t="shared" si="125"/>
        <v>0</v>
      </c>
      <c r="Z1619" s="1">
        <f t="shared" si="126"/>
        <v>0</v>
      </c>
      <c r="AA1619" s="31">
        <f>IFERROR(VLOOKUP(C1619,'eindex _tget pp '!$A$4:$G$615,7,FALSE),0)</f>
        <v>0.40680514600000001</v>
      </c>
      <c r="AB1619" s="1">
        <f>VLOOKUP(A1619,'ADM Details FY17'!$A$3:$AB$3515,28,FALSE)</f>
        <v>0</v>
      </c>
      <c r="AC1619" s="1">
        <f t="shared" si="127"/>
        <v>0</v>
      </c>
      <c r="AD1619" s="1">
        <f t="shared" si="128"/>
        <v>3.51</v>
      </c>
      <c r="AE1619" s="1">
        <f t="shared" si="129"/>
        <v>87.75</v>
      </c>
    </row>
    <row r="1620" spans="1:31" x14ac:dyDescent="0.25">
      <c r="A1620" t="str">
        <f>B1620&amp;"-"&amp;COUNTIF($B$3:B1620,B1620)</f>
        <v>417-107</v>
      </c>
      <c r="B1620">
        <v>417</v>
      </c>
      <c r="C1620" s="18">
        <f>VLOOKUP(A1620,'ADM Details FY17'!$A$3:$D$3515,4,FALSE)</f>
        <v>50161</v>
      </c>
      <c r="D1620" s="1">
        <f>VLOOKUP(A1620,'ADM Details FY17'!$A$3:$E$3515,5,FALSE)</f>
        <v>7.87</v>
      </c>
      <c r="E1620" s="1">
        <f>VLOOKUP(A1620,'ADM Details FY17'!$A$3:$F$3515,6,FALSE)</f>
        <v>0</v>
      </c>
      <c r="F1620" s="1">
        <f>VLOOKUP(A1620,'ADM Details FY17'!$A$3:$G$3515,7,FALSE)</f>
        <v>0.79</v>
      </c>
      <c r="G1620" s="1">
        <f>VLOOKUP(A1620,'ADM Details FY17'!$A$3:$H$3515,8,FALSE)</f>
        <v>0</v>
      </c>
      <c r="H1620" s="1">
        <f>VLOOKUP(A1620,'ADM Details FY17'!$A$3:$I$3515,9,FALSE)</f>
        <v>0</v>
      </c>
      <c r="I1620" s="1">
        <f>VLOOKUP(A1620,'ADM Details FY17'!$A$3:$J$3517,10,FALSE)</f>
        <v>0</v>
      </c>
      <c r="J1620" s="1">
        <f>VLOOKUP(A1620,'ADM Details FY17'!$A$3:$K$3515,11,FALSE)</f>
        <v>0</v>
      </c>
      <c r="K1620" s="1">
        <f>VLOOKUP(A1620,'ADM Details FY17'!$A$3:$M$3515,13,FALSE)</f>
        <v>4.41</v>
      </c>
      <c r="L1620" s="1">
        <f>VLOOKUP(A1620,'ADM Details FY17'!$A$3:$O$3515,15,FALSE)</f>
        <v>0</v>
      </c>
      <c r="M1620" s="1">
        <f>VLOOKUP(A1620,'ADM Details FY17'!$A$3:$P$3515,16,FALSE)</f>
        <v>0</v>
      </c>
      <c r="N1620" s="1">
        <f>VLOOKUP(A1620,'ADM Details FY17'!$A$3:$Q$3515,17,FALSE)</f>
        <v>0</v>
      </c>
      <c r="O1620" s="1">
        <f>VLOOKUP(A1620,'ADM Details FY17'!$A$3:$S$3515,19,FALSE)</f>
        <v>0</v>
      </c>
      <c r="P1620" s="1">
        <f>VLOOKUP(A1620,'ADM Details FY17'!$A$3:$U$3515,21,FALSE)</f>
        <v>0</v>
      </c>
      <c r="Q1620" s="1">
        <f>VLOOKUP(A1620,'ADM Details FY17'!$A$3:$V$3515,22,FALSE)</f>
        <v>0</v>
      </c>
      <c r="R1620" s="1">
        <f>VLOOKUP(A1620,'ADM Details FY17'!$A$3:$W$3515,23,FALSE)</f>
        <v>0</v>
      </c>
      <c r="S1620" s="1">
        <f>VLOOKUP(A1620,'ADM Details FY17'!$A$3:$X$3515,24,FALSE)</f>
        <v>0</v>
      </c>
      <c r="T1620" s="1">
        <f>VLOOKUP(A1620,'ADM Details FY17'!$A$3:$Y$3515,25,FALSE)</f>
        <v>0</v>
      </c>
      <c r="U1620" s="1">
        <f>VLOOKUP(A1620,'ADM Details FY17'!$A$3:$AA$3515,27,FALSE)</f>
        <v>0</v>
      </c>
      <c r="V1620" s="1">
        <f>IFERROR(VLOOKUP(C1620,'eindex _tget pp '!$A$4:$E$615,5,FALSE),0)</f>
        <v>0</v>
      </c>
      <c r="W1620" s="31">
        <f>IFERROR(VLOOKUP(C1620,'eindex _tget pp '!$A$4:$F$615,6,FALSE),0)</f>
        <v>0.78539920559999998</v>
      </c>
      <c r="X1620" s="4">
        <f>IFERROR(VLOOKUP(B1620,'eschools 16'!$A$2:$F$25,6,FALSE),1)</f>
        <v>2</v>
      </c>
      <c r="Y1620" s="1">
        <f t="shared" si="125"/>
        <v>0</v>
      </c>
      <c r="Z1620" s="1">
        <f t="shared" si="126"/>
        <v>0</v>
      </c>
      <c r="AA1620" s="31">
        <f>IFERROR(VLOOKUP(C1620,'eindex _tget pp '!$A$4:$G$615,7,FALSE),0)</f>
        <v>0.32772964700000001</v>
      </c>
      <c r="AB1620" s="1">
        <f>VLOOKUP(A1620,'ADM Details FY17'!$A$3:$AB$3515,28,FALSE)</f>
        <v>0</v>
      </c>
      <c r="AC1620" s="1">
        <f t="shared" si="127"/>
        <v>0</v>
      </c>
      <c r="AD1620" s="1">
        <f t="shared" si="128"/>
        <v>7.87</v>
      </c>
      <c r="AE1620" s="1">
        <f t="shared" si="129"/>
        <v>196.75</v>
      </c>
    </row>
    <row r="1621" spans="1:31" x14ac:dyDescent="0.25">
      <c r="A1621" t="str">
        <f>B1621&amp;"-"&amp;COUNTIF($B$3:B1621,B1621)</f>
        <v>417-108</v>
      </c>
      <c r="B1621">
        <v>417</v>
      </c>
      <c r="C1621" s="18">
        <f>VLOOKUP(A1621,'ADM Details FY17'!$A$3:$D$3515,4,FALSE)</f>
        <v>45427</v>
      </c>
      <c r="D1621" s="1">
        <f>VLOOKUP(A1621,'ADM Details FY17'!$A$3:$E$3515,5,FALSE)</f>
        <v>9.0299999999999994</v>
      </c>
      <c r="E1621" s="1">
        <f>VLOOKUP(A1621,'ADM Details FY17'!$A$3:$F$3515,6,FALSE)</f>
        <v>0</v>
      </c>
      <c r="F1621" s="1">
        <f>VLOOKUP(A1621,'ADM Details FY17'!$A$3:$G$3515,7,FALSE)</f>
        <v>0</v>
      </c>
      <c r="G1621" s="1">
        <f>VLOOKUP(A1621,'ADM Details FY17'!$A$3:$H$3515,8,FALSE)</f>
        <v>0</v>
      </c>
      <c r="H1621" s="1">
        <f>VLOOKUP(A1621,'ADM Details FY17'!$A$3:$I$3515,9,FALSE)</f>
        <v>0</v>
      </c>
      <c r="I1621" s="1">
        <f>VLOOKUP(A1621,'ADM Details FY17'!$A$3:$J$3517,10,FALSE)</f>
        <v>0</v>
      </c>
      <c r="J1621" s="1">
        <f>VLOOKUP(A1621,'ADM Details FY17'!$A$3:$K$3515,11,FALSE)</f>
        <v>0</v>
      </c>
      <c r="K1621" s="1">
        <f>VLOOKUP(A1621,'ADM Details FY17'!$A$3:$M$3515,13,FALSE)</f>
        <v>3.03</v>
      </c>
      <c r="L1621" s="1">
        <f>VLOOKUP(A1621,'ADM Details FY17'!$A$3:$O$3515,15,FALSE)</f>
        <v>0</v>
      </c>
      <c r="M1621" s="1">
        <f>VLOOKUP(A1621,'ADM Details FY17'!$A$3:$P$3515,16,FALSE)</f>
        <v>0</v>
      </c>
      <c r="N1621" s="1">
        <f>VLOOKUP(A1621,'ADM Details FY17'!$A$3:$Q$3515,17,FALSE)</f>
        <v>0</v>
      </c>
      <c r="O1621" s="1">
        <f>VLOOKUP(A1621,'ADM Details FY17'!$A$3:$S$3515,19,FALSE)</f>
        <v>0</v>
      </c>
      <c r="P1621" s="1">
        <f>VLOOKUP(A1621,'ADM Details FY17'!$A$3:$U$3515,21,FALSE)</f>
        <v>0</v>
      </c>
      <c r="Q1621" s="1">
        <f>VLOOKUP(A1621,'ADM Details FY17'!$A$3:$V$3515,22,FALSE)</f>
        <v>0</v>
      </c>
      <c r="R1621" s="1">
        <f>VLOOKUP(A1621,'ADM Details FY17'!$A$3:$W$3515,23,FALSE)</f>
        <v>0</v>
      </c>
      <c r="S1621" s="1">
        <f>VLOOKUP(A1621,'ADM Details FY17'!$A$3:$X$3515,24,FALSE)</f>
        <v>0</v>
      </c>
      <c r="T1621" s="1">
        <f>VLOOKUP(A1621,'ADM Details FY17'!$A$3:$Y$3515,25,FALSE)</f>
        <v>0</v>
      </c>
      <c r="U1621" s="1">
        <f>VLOOKUP(A1621,'ADM Details FY17'!$A$3:$AA$3515,27,FALSE)</f>
        <v>0</v>
      </c>
      <c r="V1621" s="1">
        <f>IFERROR(VLOOKUP(C1621,'eindex _tget pp '!$A$4:$E$615,5,FALSE),0)</f>
        <v>402.44144082017334</v>
      </c>
      <c r="W1621" s="31">
        <f>IFERROR(VLOOKUP(C1621,'eindex _tget pp '!$A$4:$F$615,6,FALSE),0)</f>
        <v>0.74306999929999995</v>
      </c>
      <c r="X1621" s="4">
        <f>IFERROR(VLOOKUP(B1621,'eschools 16'!$A$2:$F$25,6,FALSE),1)</f>
        <v>2</v>
      </c>
      <c r="Y1621" s="1">
        <f t="shared" si="125"/>
        <v>0</v>
      </c>
      <c r="Z1621" s="1">
        <f t="shared" si="126"/>
        <v>0</v>
      </c>
      <c r="AA1621" s="31">
        <f>IFERROR(VLOOKUP(C1621,'eindex _tget pp '!$A$4:$G$615,7,FALSE),0)</f>
        <v>0.58405900899999996</v>
      </c>
      <c r="AB1621" s="1">
        <f>VLOOKUP(A1621,'ADM Details FY17'!$A$3:$AB$3515,28,FALSE)</f>
        <v>0</v>
      </c>
      <c r="AC1621" s="1">
        <f t="shared" si="127"/>
        <v>0</v>
      </c>
      <c r="AD1621" s="1">
        <f t="shared" si="128"/>
        <v>9.0299999999999994</v>
      </c>
      <c r="AE1621" s="1">
        <f t="shared" si="129"/>
        <v>225.74999999999997</v>
      </c>
    </row>
    <row r="1622" spans="1:31" x14ac:dyDescent="0.25">
      <c r="A1622" t="str">
        <f>B1622&amp;"-"&amp;COUNTIF($B$3:B1622,B1622)</f>
        <v>417-109</v>
      </c>
      <c r="B1622">
        <v>417</v>
      </c>
      <c r="C1622" s="18">
        <f>VLOOKUP(A1622,'ADM Details FY17'!$A$3:$D$3515,4,FALSE)</f>
        <v>48751</v>
      </c>
      <c r="D1622" s="1">
        <f>VLOOKUP(A1622,'ADM Details FY17'!$A$3:$E$3515,5,FALSE)</f>
        <v>0.65</v>
      </c>
      <c r="E1622" s="1">
        <f>VLOOKUP(A1622,'ADM Details FY17'!$A$3:$F$3515,6,FALSE)</f>
        <v>0</v>
      </c>
      <c r="F1622" s="1">
        <f>VLOOKUP(A1622,'ADM Details FY17'!$A$3:$G$3515,7,FALSE)</f>
        <v>0</v>
      </c>
      <c r="G1622" s="1">
        <f>VLOOKUP(A1622,'ADM Details FY17'!$A$3:$H$3515,8,FALSE)</f>
        <v>0</v>
      </c>
      <c r="H1622" s="1">
        <f>VLOOKUP(A1622,'ADM Details FY17'!$A$3:$I$3515,9,FALSE)</f>
        <v>0</v>
      </c>
      <c r="I1622" s="1">
        <f>VLOOKUP(A1622,'ADM Details FY17'!$A$3:$J$3517,10,FALSE)</f>
        <v>0</v>
      </c>
      <c r="J1622" s="1">
        <f>VLOOKUP(A1622,'ADM Details FY17'!$A$3:$K$3515,11,FALSE)</f>
        <v>0</v>
      </c>
      <c r="K1622" s="1">
        <f>VLOOKUP(A1622,'ADM Details FY17'!$A$3:$M$3515,13,FALSE)</f>
        <v>0.65</v>
      </c>
      <c r="L1622" s="1">
        <f>VLOOKUP(A1622,'ADM Details FY17'!$A$3:$O$3515,15,FALSE)</f>
        <v>0</v>
      </c>
      <c r="M1622" s="1">
        <f>VLOOKUP(A1622,'ADM Details FY17'!$A$3:$P$3515,16,FALSE)</f>
        <v>0</v>
      </c>
      <c r="N1622" s="1">
        <f>VLOOKUP(A1622,'ADM Details FY17'!$A$3:$Q$3515,17,FALSE)</f>
        <v>0</v>
      </c>
      <c r="O1622" s="1">
        <f>VLOOKUP(A1622,'ADM Details FY17'!$A$3:$S$3515,19,FALSE)</f>
        <v>0</v>
      </c>
      <c r="P1622" s="1">
        <f>VLOOKUP(A1622,'ADM Details FY17'!$A$3:$U$3515,21,FALSE)</f>
        <v>0</v>
      </c>
      <c r="Q1622" s="1">
        <f>VLOOKUP(A1622,'ADM Details FY17'!$A$3:$V$3515,22,FALSE)</f>
        <v>0</v>
      </c>
      <c r="R1622" s="1">
        <f>VLOOKUP(A1622,'ADM Details FY17'!$A$3:$W$3515,23,FALSE)</f>
        <v>0</v>
      </c>
      <c r="S1622" s="1">
        <f>VLOOKUP(A1622,'ADM Details FY17'!$A$3:$X$3515,24,FALSE)</f>
        <v>0</v>
      </c>
      <c r="T1622" s="1">
        <f>VLOOKUP(A1622,'ADM Details FY17'!$A$3:$Y$3515,25,FALSE)</f>
        <v>0</v>
      </c>
      <c r="U1622" s="1">
        <f>VLOOKUP(A1622,'ADM Details FY17'!$A$3:$AA$3515,27,FALSE)</f>
        <v>0</v>
      </c>
      <c r="V1622" s="1">
        <f>IFERROR(VLOOKUP(C1622,'eindex _tget pp '!$A$4:$E$615,5,FALSE),0)</f>
        <v>552.95009786741275</v>
      </c>
      <c r="W1622" s="31">
        <f>IFERROR(VLOOKUP(C1622,'eindex _tget pp '!$A$4:$F$615,6,FALSE),0)</f>
        <v>1.0961041440999999</v>
      </c>
      <c r="X1622" s="4">
        <f>IFERROR(VLOOKUP(B1622,'eschools 16'!$A$2:$F$25,6,FALSE),1)</f>
        <v>2</v>
      </c>
      <c r="Y1622" s="1">
        <f t="shared" si="125"/>
        <v>0</v>
      </c>
      <c r="Z1622" s="1">
        <f t="shared" si="126"/>
        <v>0</v>
      </c>
      <c r="AA1622" s="31">
        <f>IFERROR(VLOOKUP(C1622,'eindex _tget pp '!$A$4:$G$615,7,FALSE),0)</f>
        <v>0.61078917499999996</v>
      </c>
      <c r="AB1622" s="1">
        <f>VLOOKUP(A1622,'ADM Details FY17'!$A$3:$AB$3515,28,FALSE)</f>
        <v>0</v>
      </c>
      <c r="AC1622" s="1">
        <f t="shared" si="127"/>
        <v>0</v>
      </c>
      <c r="AD1622" s="1">
        <f t="shared" si="128"/>
        <v>0.65</v>
      </c>
      <c r="AE1622" s="1">
        <f t="shared" si="129"/>
        <v>16.25</v>
      </c>
    </row>
    <row r="1623" spans="1:31" x14ac:dyDescent="0.25">
      <c r="A1623" t="str">
        <f>B1623&amp;"-"&amp;COUNTIF($B$3:B1623,B1623)</f>
        <v>417-110</v>
      </c>
      <c r="B1623">
        <v>417</v>
      </c>
      <c r="C1623" s="18">
        <f>VLOOKUP(A1623,'ADM Details FY17'!$A$3:$D$3515,4,FALSE)</f>
        <v>47803</v>
      </c>
      <c r="D1623" s="1">
        <f>VLOOKUP(A1623,'ADM Details FY17'!$A$3:$E$3515,5,FALSE)</f>
        <v>16.57</v>
      </c>
      <c r="E1623" s="1">
        <f>VLOOKUP(A1623,'ADM Details FY17'!$A$3:$F$3515,6,FALSE)</f>
        <v>0</v>
      </c>
      <c r="F1623" s="1">
        <f>VLOOKUP(A1623,'ADM Details FY17'!$A$3:$G$3515,7,FALSE)</f>
        <v>2.5499999999999998</v>
      </c>
      <c r="G1623" s="1">
        <f>VLOOKUP(A1623,'ADM Details FY17'!$A$3:$H$3515,8,FALSE)</f>
        <v>0</v>
      </c>
      <c r="H1623" s="1">
        <f>VLOOKUP(A1623,'ADM Details FY17'!$A$3:$I$3515,9,FALSE)</f>
        <v>0</v>
      </c>
      <c r="I1623" s="1">
        <f>VLOOKUP(A1623,'ADM Details FY17'!$A$3:$J$3517,10,FALSE)</f>
        <v>0</v>
      </c>
      <c r="J1623" s="1">
        <f>VLOOKUP(A1623,'ADM Details FY17'!$A$3:$K$3515,11,FALSE)</f>
        <v>0.76</v>
      </c>
      <c r="K1623" s="1">
        <f>VLOOKUP(A1623,'ADM Details FY17'!$A$3:$M$3515,13,FALSE)</f>
        <v>7.81</v>
      </c>
      <c r="L1623" s="1">
        <f>VLOOKUP(A1623,'ADM Details FY17'!$A$3:$O$3515,15,FALSE)</f>
        <v>0.43</v>
      </c>
      <c r="M1623" s="1">
        <f>VLOOKUP(A1623,'ADM Details FY17'!$A$3:$P$3515,16,FALSE)</f>
        <v>0</v>
      </c>
      <c r="N1623" s="1">
        <f>VLOOKUP(A1623,'ADM Details FY17'!$A$3:$Q$3515,17,FALSE)</f>
        <v>0</v>
      </c>
      <c r="O1623" s="1">
        <f>VLOOKUP(A1623,'ADM Details FY17'!$A$3:$S$3515,19,FALSE)</f>
        <v>0</v>
      </c>
      <c r="P1623" s="1">
        <f>VLOOKUP(A1623,'ADM Details FY17'!$A$3:$U$3515,21,FALSE)</f>
        <v>0</v>
      </c>
      <c r="Q1623" s="1">
        <f>VLOOKUP(A1623,'ADM Details FY17'!$A$3:$V$3515,22,FALSE)</f>
        <v>0</v>
      </c>
      <c r="R1623" s="1">
        <f>VLOOKUP(A1623,'ADM Details FY17'!$A$3:$W$3515,23,FALSE)</f>
        <v>0</v>
      </c>
      <c r="S1623" s="1">
        <f>VLOOKUP(A1623,'ADM Details FY17'!$A$3:$X$3515,24,FALSE)</f>
        <v>0</v>
      </c>
      <c r="T1623" s="1">
        <f>VLOOKUP(A1623,'ADM Details FY17'!$A$3:$Y$3515,25,FALSE)</f>
        <v>0</v>
      </c>
      <c r="U1623" s="1">
        <f>VLOOKUP(A1623,'ADM Details FY17'!$A$3:$AA$3515,27,FALSE)</f>
        <v>0</v>
      </c>
      <c r="V1623" s="1">
        <f>IFERROR(VLOOKUP(C1623,'eindex _tget pp '!$A$4:$E$615,5,FALSE),0)</f>
        <v>189.45022864590564</v>
      </c>
      <c r="W1623" s="31">
        <f>IFERROR(VLOOKUP(C1623,'eindex _tget pp '!$A$4:$F$615,6,FALSE),0)</f>
        <v>1.2337201324</v>
      </c>
      <c r="X1623" s="4">
        <f>IFERROR(VLOOKUP(B1623,'eschools 16'!$A$2:$F$25,6,FALSE),1)</f>
        <v>2</v>
      </c>
      <c r="Y1623" s="1">
        <f t="shared" si="125"/>
        <v>0</v>
      </c>
      <c r="Z1623" s="1">
        <f t="shared" si="126"/>
        <v>0</v>
      </c>
      <c r="AA1623" s="31">
        <f>IFERROR(VLOOKUP(C1623,'eindex _tget pp '!$A$4:$G$615,7,FALSE),0)</f>
        <v>0.44489909700000002</v>
      </c>
      <c r="AB1623" s="1">
        <f>VLOOKUP(A1623,'ADM Details FY17'!$A$3:$AB$3515,28,FALSE)</f>
        <v>0</v>
      </c>
      <c r="AC1623" s="1">
        <f t="shared" si="127"/>
        <v>0</v>
      </c>
      <c r="AD1623" s="1">
        <f t="shared" si="128"/>
        <v>16.57</v>
      </c>
      <c r="AE1623" s="1">
        <f t="shared" si="129"/>
        <v>414.25</v>
      </c>
    </row>
    <row r="1624" spans="1:31" x14ac:dyDescent="0.25">
      <c r="A1624" t="str">
        <f>B1624&amp;"-"&amp;COUNTIF($B$3:B1624,B1624)</f>
        <v>417-111</v>
      </c>
      <c r="B1624">
        <v>417</v>
      </c>
      <c r="C1624" s="18">
        <f>VLOOKUP(A1624,'ADM Details FY17'!$A$3:$D$3515,4,FALSE)</f>
        <v>48322</v>
      </c>
      <c r="D1624" s="1">
        <f>VLOOKUP(A1624,'ADM Details FY17'!$A$3:$E$3515,5,FALSE)</f>
        <v>3.13</v>
      </c>
      <c r="E1624" s="1">
        <f>VLOOKUP(A1624,'ADM Details FY17'!$A$3:$F$3515,6,FALSE)</f>
        <v>0</v>
      </c>
      <c r="F1624" s="1">
        <f>VLOOKUP(A1624,'ADM Details FY17'!$A$3:$G$3515,7,FALSE)</f>
        <v>0</v>
      </c>
      <c r="G1624" s="1">
        <f>VLOOKUP(A1624,'ADM Details FY17'!$A$3:$H$3515,8,FALSE)</f>
        <v>0</v>
      </c>
      <c r="H1624" s="1">
        <f>VLOOKUP(A1624,'ADM Details FY17'!$A$3:$I$3515,9,FALSE)</f>
        <v>0</v>
      </c>
      <c r="I1624" s="1">
        <f>VLOOKUP(A1624,'ADM Details FY17'!$A$3:$J$3517,10,FALSE)</f>
        <v>1</v>
      </c>
      <c r="J1624" s="1">
        <f>VLOOKUP(A1624,'ADM Details FY17'!$A$3:$K$3515,11,FALSE)</f>
        <v>0</v>
      </c>
      <c r="K1624" s="1">
        <f>VLOOKUP(A1624,'ADM Details FY17'!$A$3:$M$3515,13,FALSE)</f>
        <v>3.13</v>
      </c>
      <c r="L1624" s="1">
        <f>VLOOKUP(A1624,'ADM Details FY17'!$A$3:$O$3515,15,FALSE)</f>
        <v>0</v>
      </c>
      <c r="M1624" s="1">
        <f>VLOOKUP(A1624,'ADM Details FY17'!$A$3:$P$3515,16,FALSE)</f>
        <v>0</v>
      </c>
      <c r="N1624" s="1">
        <f>VLOOKUP(A1624,'ADM Details FY17'!$A$3:$Q$3515,17,FALSE)</f>
        <v>0</v>
      </c>
      <c r="O1624" s="1">
        <f>VLOOKUP(A1624,'ADM Details FY17'!$A$3:$S$3515,19,FALSE)</f>
        <v>0</v>
      </c>
      <c r="P1624" s="1">
        <f>VLOOKUP(A1624,'ADM Details FY17'!$A$3:$U$3515,21,FALSE)</f>
        <v>0</v>
      </c>
      <c r="Q1624" s="1">
        <f>VLOOKUP(A1624,'ADM Details FY17'!$A$3:$V$3515,22,FALSE)</f>
        <v>0</v>
      </c>
      <c r="R1624" s="1">
        <f>VLOOKUP(A1624,'ADM Details FY17'!$A$3:$W$3515,23,FALSE)</f>
        <v>0</v>
      </c>
      <c r="S1624" s="1">
        <f>VLOOKUP(A1624,'ADM Details FY17'!$A$3:$X$3515,24,FALSE)</f>
        <v>0</v>
      </c>
      <c r="T1624" s="1">
        <f>VLOOKUP(A1624,'ADM Details FY17'!$A$3:$Y$3515,25,FALSE)</f>
        <v>0</v>
      </c>
      <c r="U1624" s="1">
        <f>VLOOKUP(A1624,'ADM Details FY17'!$A$3:$AA$3515,27,FALSE)</f>
        <v>0</v>
      </c>
      <c r="V1624" s="1">
        <f>IFERROR(VLOOKUP(C1624,'eindex _tget pp '!$A$4:$E$615,5,FALSE),0)</f>
        <v>0</v>
      </c>
      <c r="W1624" s="31">
        <f>IFERROR(VLOOKUP(C1624,'eindex _tget pp '!$A$4:$F$615,6,FALSE),0)</f>
        <v>0.1788098581</v>
      </c>
      <c r="X1624" s="4">
        <f>IFERROR(VLOOKUP(B1624,'eschools 16'!$A$2:$F$25,6,FALSE),1)</f>
        <v>2</v>
      </c>
      <c r="Y1624" s="1">
        <f t="shared" si="125"/>
        <v>0</v>
      </c>
      <c r="Z1624" s="1">
        <f t="shared" si="126"/>
        <v>0</v>
      </c>
      <c r="AA1624" s="31">
        <f>IFERROR(VLOOKUP(C1624,'eindex _tget pp '!$A$4:$G$615,7,FALSE),0)</f>
        <v>0.23363634799999999</v>
      </c>
      <c r="AB1624" s="1">
        <f>VLOOKUP(A1624,'ADM Details FY17'!$A$3:$AB$3515,28,FALSE)</f>
        <v>0</v>
      </c>
      <c r="AC1624" s="1">
        <f t="shared" si="127"/>
        <v>0</v>
      </c>
      <c r="AD1624" s="1">
        <f t="shared" si="128"/>
        <v>3.13</v>
      </c>
      <c r="AE1624" s="1">
        <f t="shared" si="129"/>
        <v>78.25</v>
      </c>
    </row>
    <row r="1625" spans="1:31" x14ac:dyDescent="0.25">
      <c r="A1625" t="str">
        <f>B1625&amp;"-"&amp;COUNTIF($B$3:B1625,B1625)</f>
        <v>417-112</v>
      </c>
      <c r="B1625">
        <v>417</v>
      </c>
      <c r="C1625" s="18">
        <f>VLOOKUP(A1625,'ADM Details FY17'!$A$3:$D$3515,4,FALSE)</f>
        <v>49205</v>
      </c>
      <c r="D1625" s="1">
        <f>VLOOKUP(A1625,'ADM Details FY17'!$A$3:$E$3515,5,FALSE)</f>
        <v>0.46</v>
      </c>
      <c r="E1625" s="1">
        <f>VLOOKUP(A1625,'ADM Details FY17'!$A$3:$F$3515,6,FALSE)</f>
        <v>0</v>
      </c>
      <c r="F1625" s="1">
        <f>VLOOKUP(A1625,'ADM Details FY17'!$A$3:$G$3515,7,FALSE)</f>
        <v>0.45</v>
      </c>
      <c r="G1625" s="1">
        <f>VLOOKUP(A1625,'ADM Details FY17'!$A$3:$H$3515,8,FALSE)</f>
        <v>0</v>
      </c>
      <c r="H1625" s="1">
        <f>VLOOKUP(A1625,'ADM Details FY17'!$A$3:$I$3515,9,FALSE)</f>
        <v>0</v>
      </c>
      <c r="I1625" s="1">
        <f>VLOOKUP(A1625,'ADM Details FY17'!$A$3:$J$3517,10,FALSE)</f>
        <v>0</v>
      </c>
      <c r="J1625" s="1">
        <f>VLOOKUP(A1625,'ADM Details FY17'!$A$3:$K$3515,11,FALSE)</f>
        <v>0</v>
      </c>
      <c r="K1625" s="1">
        <f>VLOOKUP(A1625,'ADM Details FY17'!$A$3:$M$3515,13,FALSE)</f>
        <v>0.46</v>
      </c>
      <c r="L1625" s="1">
        <f>VLOOKUP(A1625,'ADM Details FY17'!$A$3:$O$3515,15,FALSE)</f>
        <v>0</v>
      </c>
      <c r="M1625" s="1">
        <f>VLOOKUP(A1625,'ADM Details FY17'!$A$3:$P$3515,16,FALSE)</f>
        <v>0</v>
      </c>
      <c r="N1625" s="1">
        <f>VLOOKUP(A1625,'ADM Details FY17'!$A$3:$Q$3515,17,FALSE)</f>
        <v>0</v>
      </c>
      <c r="O1625" s="1">
        <f>VLOOKUP(A1625,'ADM Details FY17'!$A$3:$S$3515,19,FALSE)</f>
        <v>0</v>
      </c>
      <c r="P1625" s="1">
        <f>VLOOKUP(A1625,'ADM Details FY17'!$A$3:$U$3515,21,FALSE)</f>
        <v>0</v>
      </c>
      <c r="Q1625" s="1">
        <f>VLOOKUP(A1625,'ADM Details FY17'!$A$3:$V$3515,22,FALSE)</f>
        <v>0</v>
      </c>
      <c r="R1625" s="1">
        <f>VLOOKUP(A1625,'ADM Details FY17'!$A$3:$W$3515,23,FALSE)</f>
        <v>0</v>
      </c>
      <c r="S1625" s="1">
        <f>VLOOKUP(A1625,'ADM Details FY17'!$A$3:$X$3515,24,FALSE)</f>
        <v>0</v>
      </c>
      <c r="T1625" s="1">
        <f>VLOOKUP(A1625,'ADM Details FY17'!$A$3:$Y$3515,25,FALSE)</f>
        <v>0</v>
      </c>
      <c r="U1625" s="1">
        <f>VLOOKUP(A1625,'ADM Details FY17'!$A$3:$AA$3515,27,FALSE)</f>
        <v>0</v>
      </c>
      <c r="V1625" s="1">
        <f>IFERROR(VLOOKUP(C1625,'eindex _tget pp '!$A$4:$E$615,5,FALSE),0)</f>
        <v>451.6254411467483</v>
      </c>
      <c r="W1625" s="31">
        <f>IFERROR(VLOOKUP(C1625,'eindex _tget pp '!$A$4:$F$615,6,FALSE),0)</f>
        <v>0.75972454970000003</v>
      </c>
      <c r="X1625" s="4">
        <f>IFERROR(VLOOKUP(B1625,'eschools 16'!$A$2:$F$25,6,FALSE),1)</f>
        <v>2</v>
      </c>
      <c r="Y1625" s="1">
        <f t="shared" si="125"/>
        <v>0</v>
      </c>
      <c r="Z1625" s="1">
        <f t="shared" si="126"/>
        <v>0</v>
      </c>
      <c r="AA1625" s="31">
        <f>IFERROR(VLOOKUP(C1625,'eindex _tget pp '!$A$4:$G$615,7,FALSE),0)</f>
        <v>0.53776284200000002</v>
      </c>
      <c r="AB1625" s="1">
        <f>VLOOKUP(A1625,'ADM Details FY17'!$A$3:$AB$3515,28,FALSE)</f>
        <v>0</v>
      </c>
      <c r="AC1625" s="1">
        <f t="shared" si="127"/>
        <v>0</v>
      </c>
      <c r="AD1625" s="1">
        <f t="shared" si="128"/>
        <v>0.46</v>
      </c>
      <c r="AE1625" s="1">
        <f t="shared" si="129"/>
        <v>11.5</v>
      </c>
    </row>
    <row r="1626" spans="1:31" x14ac:dyDescent="0.25">
      <c r="A1626" t="str">
        <f>B1626&amp;"-"&amp;COUNTIF($B$3:B1626,B1626)</f>
        <v>417-113</v>
      </c>
      <c r="B1626">
        <v>417</v>
      </c>
      <c r="C1626" s="18">
        <f>VLOOKUP(A1626,'ADM Details FY17'!$A$3:$D$3515,4,FALSE)</f>
        <v>45872</v>
      </c>
      <c r="D1626" s="1">
        <f>VLOOKUP(A1626,'ADM Details FY17'!$A$3:$E$3515,5,FALSE)</f>
        <v>2.33</v>
      </c>
      <c r="E1626" s="1">
        <f>VLOOKUP(A1626,'ADM Details FY17'!$A$3:$F$3515,6,FALSE)</f>
        <v>0</v>
      </c>
      <c r="F1626" s="1">
        <f>VLOOKUP(A1626,'ADM Details FY17'!$A$3:$G$3515,7,FALSE)</f>
        <v>2</v>
      </c>
      <c r="G1626" s="1">
        <f>VLOOKUP(A1626,'ADM Details FY17'!$A$3:$H$3515,8,FALSE)</f>
        <v>0</v>
      </c>
      <c r="H1626" s="1">
        <f>VLOOKUP(A1626,'ADM Details FY17'!$A$3:$I$3515,9,FALSE)</f>
        <v>0</v>
      </c>
      <c r="I1626" s="1">
        <f>VLOOKUP(A1626,'ADM Details FY17'!$A$3:$J$3517,10,FALSE)</f>
        <v>0</v>
      </c>
      <c r="J1626" s="1">
        <f>VLOOKUP(A1626,'ADM Details FY17'!$A$3:$K$3515,11,FALSE)</f>
        <v>0</v>
      </c>
      <c r="K1626" s="1">
        <f>VLOOKUP(A1626,'ADM Details FY17'!$A$3:$M$3515,13,FALSE)</f>
        <v>1</v>
      </c>
      <c r="L1626" s="1">
        <f>VLOOKUP(A1626,'ADM Details FY17'!$A$3:$O$3515,15,FALSE)</f>
        <v>0</v>
      </c>
      <c r="M1626" s="1">
        <f>VLOOKUP(A1626,'ADM Details FY17'!$A$3:$P$3515,16,FALSE)</f>
        <v>0</v>
      </c>
      <c r="N1626" s="1">
        <f>VLOOKUP(A1626,'ADM Details FY17'!$A$3:$Q$3515,17,FALSE)</f>
        <v>0</v>
      </c>
      <c r="O1626" s="1">
        <f>VLOOKUP(A1626,'ADM Details FY17'!$A$3:$S$3515,19,FALSE)</f>
        <v>0</v>
      </c>
      <c r="P1626" s="1">
        <f>VLOOKUP(A1626,'ADM Details FY17'!$A$3:$U$3515,21,FALSE)</f>
        <v>0</v>
      </c>
      <c r="Q1626" s="1">
        <f>VLOOKUP(A1626,'ADM Details FY17'!$A$3:$V$3515,22,FALSE)</f>
        <v>0</v>
      </c>
      <c r="R1626" s="1">
        <f>VLOOKUP(A1626,'ADM Details FY17'!$A$3:$W$3515,23,FALSE)</f>
        <v>0</v>
      </c>
      <c r="S1626" s="1">
        <f>VLOOKUP(A1626,'ADM Details FY17'!$A$3:$X$3515,24,FALSE)</f>
        <v>0</v>
      </c>
      <c r="T1626" s="1">
        <f>VLOOKUP(A1626,'ADM Details FY17'!$A$3:$Y$3515,25,FALSE)</f>
        <v>0</v>
      </c>
      <c r="U1626" s="1">
        <f>VLOOKUP(A1626,'ADM Details FY17'!$A$3:$AA$3515,27,FALSE)</f>
        <v>0</v>
      </c>
      <c r="V1626" s="1">
        <f>IFERROR(VLOOKUP(C1626,'eindex _tget pp '!$A$4:$E$615,5,FALSE),0)</f>
        <v>331.08486926161589</v>
      </c>
      <c r="W1626" s="31">
        <f>IFERROR(VLOOKUP(C1626,'eindex _tget pp '!$A$4:$F$615,6,FALSE),0)</f>
        <v>0.92820364550000001</v>
      </c>
      <c r="X1626" s="4">
        <f>IFERROR(VLOOKUP(B1626,'eschools 16'!$A$2:$F$25,6,FALSE),1)</f>
        <v>2</v>
      </c>
      <c r="Y1626" s="1">
        <f t="shared" si="125"/>
        <v>0</v>
      </c>
      <c r="Z1626" s="1">
        <f t="shared" si="126"/>
        <v>0</v>
      </c>
      <c r="AA1626" s="31">
        <f>IFERROR(VLOOKUP(C1626,'eindex _tget pp '!$A$4:$G$615,7,FALSE),0)</f>
        <v>0.47433434600000002</v>
      </c>
      <c r="AB1626" s="1">
        <f>VLOOKUP(A1626,'ADM Details FY17'!$A$3:$AB$3515,28,FALSE)</f>
        <v>0</v>
      </c>
      <c r="AC1626" s="1">
        <f t="shared" si="127"/>
        <v>0</v>
      </c>
      <c r="AD1626" s="1">
        <f t="shared" si="128"/>
        <v>2.33</v>
      </c>
      <c r="AE1626" s="1">
        <f t="shared" si="129"/>
        <v>58.25</v>
      </c>
    </row>
    <row r="1627" spans="1:31" x14ac:dyDescent="0.25">
      <c r="A1627" t="str">
        <f>B1627&amp;"-"&amp;COUNTIF($B$3:B1627,B1627)</f>
        <v>417-114</v>
      </c>
      <c r="B1627">
        <v>417</v>
      </c>
      <c r="C1627" s="18">
        <f>VLOOKUP(A1627,'ADM Details FY17'!$A$3:$D$3515,4,FALSE)</f>
        <v>47985</v>
      </c>
      <c r="D1627" s="1">
        <f>VLOOKUP(A1627,'ADM Details FY17'!$A$3:$E$3515,5,FALSE)</f>
        <v>3.09</v>
      </c>
      <c r="E1627" s="1">
        <f>VLOOKUP(A1627,'ADM Details FY17'!$A$3:$F$3515,6,FALSE)</f>
        <v>0</v>
      </c>
      <c r="F1627" s="1">
        <f>VLOOKUP(A1627,'ADM Details FY17'!$A$3:$G$3515,7,FALSE)</f>
        <v>0</v>
      </c>
      <c r="G1627" s="1">
        <f>VLOOKUP(A1627,'ADM Details FY17'!$A$3:$H$3515,8,FALSE)</f>
        <v>0</v>
      </c>
      <c r="H1627" s="1">
        <f>VLOOKUP(A1627,'ADM Details FY17'!$A$3:$I$3515,9,FALSE)</f>
        <v>0</v>
      </c>
      <c r="I1627" s="1">
        <f>VLOOKUP(A1627,'ADM Details FY17'!$A$3:$J$3517,10,FALSE)</f>
        <v>0</v>
      </c>
      <c r="J1627" s="1">
        <f>VLOOKUP(A1627,'ADM Details FY17'!$A$3:$K$3515,11,FALSE)</f>
        <v>0</v>
      </c>
      <c r="K1627" s="1">
        <f>VLOOKUP(A1627,'ADM Details FY17'!$A$3:$M$3515,13,FALSE)</f>
        <v>1.0900000000000001</v>
      </c>
      <c r="L1627" s="1">
        <f>VLOOKUP(A1627,'ADM Details FY17'!$A$3:$O$3515,15,FALSE)</f>
        <v>0</v>
      </c>
      <c r="M1627" s="1">
        <f>VLOOKUP(A1627,'ADM Details FY17'!$A$3:$P$3515,16,FALSE)</f>
        <v>0</v>
      </c>
      <c r="N1627" s="1">
        <f>VLOOKUP(A1627,'ADM Details FY17'!$A$3:$Q$3515,17,FALSE)</f>
        <v>0</v>
      </c>
      <c r="O1627" s="1">
        <f>VLOOKUP(A1627,'ADM Details FY17'!$A$3:$S$3515,19,FALSE)</f>
        <v>0</v>
      </c>
      <c r="P1627" s="1">
        <f>VLOOKUP(A1627,'ADM Details FY17'!$A$3:$U$3515,21,FALSE)</f>
        <v>0</v>
      </c>
      <c r="Q1627" s="1">
        <f>VLOOKUP(A1627,'ADM Details FY17'!$A$3:$V$3515,22,FALSE)</f>
        <v>0</v>
      </c>
      <c r="R1627" s="1">
        <f>VLOOKUP(A1627,'ADM Details FY17'!$A$3:$W$3515,23,FALSE)</f>
        <v>0</v>
      </c>
      <c r="S1627" s="1">
        <f>VLOOKUP(A1627,'ADM Details FY17'!$A$3:$X$3515,24,FALSE)</f>
        <v>0</v>
      </c>
      <c r="T1627" s="1">
        <f>VLOOKUP(A1627,'ADM Details FY17'!$A$3:$Y$3515,25,FALSE)</f>
        <v>0</v>
      </c>
      <c r="U1627" s="1">
        <f>VLOOKUP(A1627,'ADM Details FY17'!$A$3:$AA$3515,27,FALSE)</f>
        <v>0</v>
      </c>
      <c r="V1627" s="1">
        <f>IFERROR(VLOOKUP(C1627,'eindex _tget pp '!$A$4:$E$615,5,FALSE),0)</f>
        <v>157.85415157126371</v>
      </c>
      <c r="W1627" s="31">
        <f>IFERROR(VLOOKUP(C1627,'eindex _tget pp '!$A$4:$F$615,6,FALSE),0)</f>
        <v>0.211347543</v>
      </c>
      <c r="X1627" s="4">
        <f>IFERROR(VLOOKUP(B1627,'eschools 16'!$A$2:$F$25,6,FALSE),1)</f>
        <v>2</v>
      </c>
      <c r="Y1627" s="1">
        <f t="shared" si="125"/>
        <v>0</v>
      </c>
      <c r="Z1627" s="1">
        <f t="shared" si="126"/>
        <v>0</v>
      </c>
      <c r="AA1627" s="31">
        <f>IFERROR(VLOOKUP(C1627,'eindex _tget pp '!$A$4:$G$615,7,FALSE),0)</f>
        <v>0.36948985499999998</v>
      </c>
      <c r="AB1627" s="1">
        <f>VLOOKUP(A1627,'ADM Details FY17'!$A$3:$AB$3515,28,FALSE)</f>
        <v>0</v>
      </c>
      <c r="AC1627" s="1">
        <f t="shared" si="127"/>
        <v>0</v>
      </c>
      <c r="AD1627" s="1">
        <f t="shared" si="128"/>
        <v>3.09</v>
      </c>
      <c r="AE1627" s="1">
        <f t="shared" si="129"/>
        <v>77.25</v>
      </c>
    </row>
    <row r="1628" spans="1:31" x14ac:dyDescent="0.25">
      <c r="A1628" t="str">
        <f>B1628&amp;"-"&amp;COUNTIF($B$3:B1628,B1628)</f>
        <v>417-115</v>
      </c>
      <c r="B1628">
        <v>417</v>
      </c>
      <c r="C1628" s="18">
        <f>VLOOKUP(A1628,'ADM Details FY17'!$A$3:$D$3515,4,FALSE)</f>
        <v>50179</v>
      </c>
      <c r="D1628" s="1">
        <f>VLOOKUP(A1628,'ADM Details FY17'!$A$3:$E$3515,5,FALSE)</f>
        <v>2</v>
      </c>
      <c r="E1628" s="1">
        <f>VLOOKUP(A1628,'ADM Details FY17'!$A$3:$F$3515,6,FALSE)</f>
        <v>0</v>
      </c>
      <c r="F1628" s="1">
        <f>VLOOKUP(A1628,'ADM Details FY17'!$A$3:$G$3515,7,FALSE)</f>
        <v>0</v>
      </c>
      <c r="G1628" s="1">
        <f>VLOOKUP(A1628,'ADM Details FY17'!$A$3:$H$3515,8,FALSE)</f>
        <v>0</v>
      </c>
      <c r="H1628" s="1">
        <f>VLOOKUP(A1628,'ADM Details FY17'!$A$3:$I$3515,9,FALSE)</f>
        <v>0</v>
      </c>
      <c r="I1628" s="1">
        <f>VLOOKUP(A1628,'ADM Details FY17'!$A$3:$J$3517,10,FALSE)</f>
        <v>0</v>
      </c>
      <c r="J1628" s="1">
        <f>VLOOKUP(A1628,'ADM Details FY17'!$A$3:$K$3515,11,FALSE)</f>
        <v>0</v>
      </c>
      <c r="K1628" s="1">
        <f>VLOOKUP(A1628,'ADM Details FY17'!$A$3:$M$3515,13,FALSE)</f>
        <v>1</v>
      </c>
      <c r="L1628" s="1">
        <f>VLOOKUP(A1628,'ADM Details FY17'!$A$3:$O$3515,15,FALSE)</f>
        <v>0</v>
      </c>
      <c r="M1628" s="1">
        <f>VLOOKUP(A1628,'ADM Details FY17'!$A$3:$P$3515,16,FALSE)</f>
        <v>0</v>
      </c>
      <c r="N1628" s="1">
        <f>VLOOKUP(A1628,'ADM Details FY17'!$A$3:$Q$3515,17,FALSE)</f>
        <v>0</v>
      </c>
      <c r="O1628" s="1">
        <f>VLOOKUP(A1628,'ADM Details FY17'!$A$3:$S$3515,19,FALSE)</f>
        <v>0</v>
      </c>
      <c r="P1628" s="1">
        <f>VLOOKUP(A1628,'ADM Details FY17'!$A$3:$U$3515,21,FALSE)</f>
        <v>0</v>
      </c>
      <c r="Q1628" s="1">
        <f>VLOOKUP(A1628,'ADM Details FY17'!$A$3:$V$3515,22,FALSE)</f>
        <v>0</v>
      </c>
      <c r="R1628" s="1">
        <f>VLOOKUP(A1628,'ADM Details FY17'!$A$3:$W$3515,23,FALSE)</f>
        <v>0</v>
      </c>
      <c r="S1628" s="1">
        <f>VLOOKUP(A1628,'ADM Details FY17'!$A$3:$X$3515,24,FALSE)</f>
        <v>0</v>
      </c>
      <c r="T1628" s="1">
        <f>VLOOKUP(A1628,'ADM Details FY17'!$A$3:$Y$3515,25,FALSE)</f>
        <v>0</v>
      </c>
      <c r="U1628" s="1">
        <f>VLOOKUP(A1628,'ADM Details FY17'!$A$3:$AA$3515,27,FALSE)</f>
        <v>0</v>
      </c>
      <c r="V1628" s="1">
        <f>IFERROR(VLOOKUP(C1628,'eindex _tget pp '!$A$4:$E$615,5,FALSE),0)</f>
        <v>154.88079169059927</v>
      </c>
      <c r="W1628" s="31">
        <f>IFERROR(VLOOKUP(C1628,'eindex _tget pp '!$A$4:$F$615,6,FALSE),0)</f>
        <v>0.78672789499999995</v>
      </c>
      <c r="X1628" s="4">
        <f>IFERROR(VLOOKUP(B1628,'eschools 16'!$A$2:$F$25,6,FALSE),1)</f>
        <v>2</v>
      </c>
      <c r="Y1628" s="1">
        <f t="shared" si="125"/>
        <v>0</v>
      </c>
      <c r="Z1628" s="1">
        <f t="shared" si="126"/>
        <v>0</v>
      </c>
      <c r="AA1628" s="31">
        <f>IFERROR(VLOOKUP(C1628,'eindex _tget pp '!$A$4:$G$615,7,FALSE),0)</f>
        <v>0.47799794299999998</v>
      </c>
      <c r="AB1628" s="1">
        <f>VLOOKUP(A1628,'ADM Details FY17'!$A$3:$AB$3515,28,FALSE)</f>
        <v>0</v>
      </c>
      <c r="AC1628" s="1">
        <f t="shared" si="127"/>
        <v>0</v>
      </c>
      <c r="AD1628" s="1">
        <f t="shared" si="128"/>
        <v>2</v>
      </c>
      <c r="AE1628" s="1">
        <f t="shared" si="129"/>
        <v>50</v>
      </c>
    </row>
    <row r="1629" spans="1:31" x14ac:dyDescent="0.25">
      <c r="A1629" t="str">
        <f>B1629&amp;"-"&amp;COUNTIF($B$3:B1629,B1629)</f>
        <v>417-116</v>
      </c>
      <c r="B1629">
        <v>417</v>
      </c>
      <c r="C1629" s="18">
        <f>VLOOKUP(A1629,'ADM Details FY17'!$A$3:$D$3515,4,FALSE)</f>
        <v>44164</v>
      </c>
      <c r="D1629" s="1">
        <f>VLOOKUP(A1629,'ADM Details FY17'!$A$3:$E$3515,5,FALSE)</f>
        <v>4</v>
      </c>
      <c r="E1629" s="1">
        <f>VLOOKUP(A1629,'ADM Details FY17'!$A$3:$F$3515,6,FALSE)</f>
        <v>0</v>
      </c>
      <c r="F1629" s="1">
        <f>VLOOKUP(A1629,'ADM Details FY17'!$A$3:$G$3515,7,FALSE)</f>
        <v>1</v>
      </c>
      <c r="G1629" s="1">
        <f>VLOOKUP(A1629,'ADM Details FY17'!$A$3:$H$3515,8,FALSE)</f>
        <v>0</v>
      </c>
      <c r="H1629" s="1">
        <f>VLOOKUP(A1629,'ADM Details FY17'!$A$3:$I$3515,9,FALSE)</f>
        <v>0</v>
      </c>
      <c r="I1629" s="1">
        <f>VLOOKUP(A1629,'ADM Details FY17'!$A$3:$J$3517,10,FALSE)</f>
        <v>0</v>
      </c>
      <c r="J1629" s="1">
        <f>VLOOKUP(A1629,'ADM Details FY17'!$A$3:$K$3515,11,FALSE)</f>
        <v>0</v>
      </c>
      <c r="K1629" s="1">
        <f>VLOOKUP(A1629,'ADM Details FY17'!$A$3:$M$3515,13,FALSE)</f>
        <v>0</v>
      </c>
      <c r="L1629" s="1">
        <f>VLOOKUP(A1629,'ADM Details FY17'!$A$3:$O$3515,15,FALSE)</f>
        <v>0</v>
      </c>
      <c r="M1629" s="1">
        <f>VLOOKUP(A1629,'ADM Details FY17'!$A$3:$P$3515,16,FALSE)</f>
        <v>0</v>
      </c>
      <c r="N1629" s="1">
        <f>VLOOKUP(A1629,'ADM Details FY17'!$A$3:$Q$3515,17,FALSE)</f>
        <v>0</v>
      </c>
      <c r="O1629" s="1">
        <f>VLOOKUP(A1629,'ADM Details FY17'!$A$3:$S$3515,19,FALSE)</f>
        <v>0</v>
      </c>
      <c r="P1629" s="1">
        <f>VLOOKUP(A1629,'ADM Details FY17'!$A$3:$U$3515,21,FALSE)</f>
        <v>0</v>
      </c>
      <c r="Q1629" s="1">
        <f>VLOOKUP(A1629,'ADM Details FY17'!$A$3:$V$3515,22,FALSE)</f>
        <v>0</v>
      </c>
      <c r="R1629" s="1">
        <f>VLOOKUP(A1629,'ADM Details FY17'!$A$3:$W$3515,23,FALSE)</f>
        <v>0</v>
      </c>
      <c r="S1629" s="1">
        <f>VLOOKUP(A1629,'ADM Details FY17'!$A$3:$X$3515,24,FALSE)</f>
        <v>0</v>
      </c>
      <c r="T1629" s="1">
        <f>VLOOKUP(A1629,'ADM Details FY17'!$A$3:$Y$3515,25,FALSE)</f>
        <v>0</v>
      </c>
      <c r="U1629" s="1">
        <f>VLOOKUP(A1629,'ADM Details FY17'!$A$3:$AA$3515,27,FALSE)</f>
        <v>0</v>
      </c>
      <c r="V1629" s="1">
        <f>IFERROR(VLOOKUP(C1629,'eindex _tget pp '!$A$4:$E$615,5,FALSE),0)</f>
        <v>121.62741511176152</v>
      </c>
      <c r="W1629" s="31">
        <f>IFERROR(VLOOKUP(C1629,'eindex _tget pp '!$A$4:$F$615,6,FALSE),0)</f>
        <v>0.90201776879999995</v>
      </c>
      <c r="X1629" s="4">
        <f>IFERROR(VLOOKUP(B1629,'eschools 16'!$A$2:$F$25,6,FALSE),1)</f>
        <v>2</v>
      </c>
      <c r="Y1629" s="1">
        <f t="shared" si="125"/>
        <v>0</v>
      </c>
      <c r="Z1629" s="1">
        <f t="shared" si="126"/>
        <v>0</v>
      </c>
      <c r="AA1629" s="31">
        <f>IFERROR(VLOOKUP(C1629,'eindex _tget pp '!$A$4:$G$615,7,FALSE),0)</f>
        <v>0.487310097</v>
      </c>
      <c r="AB1629" s="1">
        <f>VLOOKUP(A1629,'ADM Details FY17'!$A$3:$AB$3515,28,FALSE)</f>
        <v>0</v>
      </c>
      <c r="AC1629" s="1">
        <f t="shared" si="127"/>
        <v>0</v>
      </c>
      <c r="AD1629" s="1">
        <f t="shared" si="128"/>
        <v>4</v>
      </c>
      <c r="AE1629" s="1">
        <f t="shared" si="129"/>
        <v>100</v>
      </c>
    </row>
    <row r="1630" spans="1:31" x14ac:dyDescent="0.25">
      <c r="A1630" t="str">
        <f>B1630&amp;"-"&amp;COUNTIF($B$3:B1630,B1630)</f>
        <v>417-117</v>
      </c>
      <c r="B1630">
        <v>417</v>
      </c>
      <c r="C1630" s="18">
        <f>VLOOKUP(A1630,'ADM Details FY17'!$A$3:$D$3515,4,FALSE)</f>
        <v>44180</v>
      </c>
      <c r="D1630" s="1">
        <f>VLOOKUP(A1630,'ADM Details FY17'!$A$3:$E$3515,5,FALSE)</f>
        <v>1.61</v>
      </c>
      <c r="E1630" s="1">
        <f>VLOOKUP(A1630,'ADM Details FY17'!$A$3:$F$3515,6,FALSE)</f>
        <v>0</v>
      </c>
      <c r="F1630" s="1">
        <f>VLOOKUP(A1630,'ADM Details FY17'!$A$3:$G$3515,7,FALSE)</f>
        <v>0.5</v>
      </c>
      <c r="G1630" s="1">
        <f>VLOOKUP(A1630,'ADM Details FY17'!$A$3:$H$3515,8,FALSE)</f>
        <v>0</v>
      </c>
      <c r="H1630" s="1">
        <f>VLOOKUP(A1630,'ADM Details FY17'!$A$3:$I$3515,9,FALSE)</f>
        <v>0</v>
      </c>
      <c r="I1630" s="1">
        <f>VLOOKUP(A1630,'ADM Details FY17'!$A$3:$J$3517,10,FALSE)</f>
        <v>0</v>
      </c>
      <c r="J1630" s="1">
        <f>VLOOKUP(A1630,'ADM Details FY17'!$A$3:$K$3515,11,FALSE)</f>
        <v>0</v>
      </c>
      <c r="K1630" s="1">
        <f>VLOOKUP(A1630,'ADM Details FY17'!$A$3:$M$3515,13,FALSE)</f>
        <v>0.67</v>
      </c>
      <c r="L1630" s="1">
        <f>VLOOKUP(A1630,'ADM Details FY17'!$A$3:$O$3515,15,FALSE)</f>
        <v>0</v>
      </c>
      <c r="M1630" s="1">
        <f>VLOOKUP(A1630,'ADM Details FY17'!$A$3:$P$3515,16,FALSE)</f>
        <v>0</v>
      </c>
      <c r="N1630" s="1">
        <f>VLOOKUP(A1630,'ADM Details FY17'!$A$3:$Q$3515,17,FALSE)</f>
        <v>0</v>
      </c>
      <c r="O1630" s="1">
        <f>VLOOKUP(A1630,'ADM Details FY17'!$A$3:$S$3515,19,FALSE)</f>
        <v>0</v>
      </c>
      <c r="P1630" s="1">
        <f>VLOOKUP(A1630,'ADM Details FY17'!$A$3:$U$3515,21,FALSE)</f>
        <v>0</v>
      </c>
      <c r="Q1630" s="1">
        <f>VLOOKUP(A1630,'ADM Details FY17'!$A$3:$V$3515,22,FALSE)</f>
        <v>0</v>
      </c>
      <c r="R1630" s="1">
        <f>VLOOKUP(A1630,'ADM Details FY17'!$A$3:$W$3515,23,FALSE)</f>
        <v>0</v>
      </c>
      <c r="S1630" s="1">
        <f>VLOOKUP(A1630,'ADM Details FY17'!$A$3:$X$3515,24,FALSE)</f>
        <v>0</v>
      </c>
      <c r="T1630" s="1">
        <f>VLOOKUP(A1630,'ADM Details FY17'!$A$3:$Y$3515,25,FALSE)</f>
        <v>0</v>
      </c>
      <c r="U1630" s="1">
        <f>VLOOKUP(A1630,'ADM Details FY17'!$A$3:$AA$3515,27,FALSE)</f>
        <v>0</v>
      </c>
      <c r="V1630" s="1">
        <f>IFERROR(VLOOKUP(C1630,'eindex _tget pp '!$A$4:$E$615,5,FALSE),0)</f>
        <v>9.825272079576445</v>
      </c>
      <c r="W1630" s="31">
        <f>IFERROR(VLOOKUP(C1630,'eindex _tget pp '!$A$4:$F$615,6,FALSE),0)</f>
        <v>0.78455399329999997</v>
      </c>
      <c r="X1630" s="4">
        <f>IFERROR(VLOOKUP(B1630,'eschools 16'!$A$2:$F$25,6,FALSE),1)</f>
        <v>2</v>
      </c>
      <c r="Y1630" s="1">
        <f t="shared" si="125"/>
        <v>0</v>
      </c>
      <c r="Z1630" s="1">
        <f t="shared" si="126"/>
        <v>0</v>
      </c>
      <c r="AA1630" s="31">
        <f>IFERROR(VLOOKUP(C1630,'eindex _tget pp '!$A$4:$G$615,7,FALSE),0)</f>
        <v>0.34891477100000001</v>
      </c>
      <c r="AB1630" s="1">
        <f>VLOOKUP(A1630,'ADM Details FY17'!$A$3:$AB$3515,28,FALSE)</f>
        <v>0</v>
      </c>
      <c r="AC1630" s="1">
        <f t="shared" si="127"/>
        <v>0</v>
      </c>
      <c r="AD1630" s="1">
        <f t="shared" si="128"/>
        <v>1.61</v>
      </c>
      <c r="AE1630" s="1">
        <f t="shared" si="129"/>
        <v>40.25</v>
      </c>
    </row>
    <row r="1631" spans="1:31" x14ac:dyDescent="0.25">
      <c r="A1631" t="str">
        <f>B1631&amp;"-"&amp;COUNTIF($B$3:B1631,B1631)</f>
        <v>417-118</v>
      </c>
      <c r="B1631">
        <v>417</v>
      </c>
      <c r="C1631" s="18">
        <f>VLOOKUP(A1631,'ADM Details FY17'!$A$3:$D$3515,4,FALSE)</f>
        <v>48165</v>
      </c>
      <c r="D1631" s="1">
        <f>VLOOKUP(A1631,'ADM Details FY17'!$A$3:$E$3515,5,FALSE)</f>
        <v>0.5</v>
      </c>
      <c r="E1631" s="1">
        <f>VLOOKUP(A1631,'ADM Details FY17'!$A$3:$F$3515,6,FALSE)</f>
        <v>0</v>
      </c>
      <c r="F1631" s="1">
        <f>VLOOKUP(A1631,'ADM Details FY17'!$A$3:$G$3515,7,FALSE)</f>
        <v>0</v>
      </c>
      <c r="G1631" s="1">
        <f>VLOOKUP(A1631,'ADM Details FY17'!$A$3:$H$3515,8,FALSE)</f>
        <v>0</v>
      </c>
      <c r="H1631" s="1">
        <f>VLOOKUP(A1631,'ADM Details FY17'!$A$3:$I$3515,9,FALSE)</f>
        <v>0</v>
      </c>
      <c r="I1631" s="1">
        <f>VLOOKUP(A1631,'ADM Details FY17'!$A$3:$J$3517,10,FALSE)</f>
        <v>0</v>
      </c>
      <c r="J1631" s="1">
        <f>VLOOKUP(A1631,'ADM Details FY17'!$A$3:$K$3515,11,FALSE)</f>
        <v>0</v>
      </c>
      <c r="K1631" s="1">
        <f>VLOOKUP(A1631,'ADM Details FY17'!$A$3:$M$3515,13,FALSE)</f>
        <v>0.5</v>
      </c>
      <c r="L1631" s="1">
        <f>VLOOKUP(A1631,'ADM Details FY17'!$A$3:$O$3515,15,FALSE)</f>
        <v>0</v>
      </c>
      <c r="M1631" s="1">
        <f>VLOOKUP(A1631,'ADM Details FY17'!$A$3:$P$3515,16,FALSE)</f>
        <v>0</v>
      </c>
      <c r="N1631" s="1">
        <f>VLOOKUP(A1631,'ADM Details FY17'!$A$3:$Q$3515,17,FALSE)</f>
        <v>0</v>
      </c>
      <c r="O1631" s="1">
        <f>VLOOKUP(A1631,'ADM Details FY17'!$A$3:$S$3515,19,FALSE)</f>
        <v>0</v>
      </c>
      <c r="P1631" s="1">
        <f>VLOOKUP(A1631,'ADM Details FY17'!$A$3:$U$3515,21,FALSE)</f>
        <v>0</v>
      </c>
      <c r="Q1631" s="1">
        <f>VLOOKUP(A1631,'ADM Details FY17'!$A$3:$V$3515,22,FALSE)</f>
        <v>0</v>
      </c>
      <c r="R1631" s="1">
        <f>VLOOKUP(A1631,'ADM Details FY17'!$A$3:$W$3515,23,FALSE)</f>
        <v>0</v>
      </c>
      <c r="S1631" s="1">
        <f>VLOOKUP(A1631,'ADM Details FY17'!$A$3:$X$3515,24,FALSE)</f>
        <v>0</v>
      </c>
      <c r="T1631" s="1">
        <f>VLOOKUP(A1631,'ADM Details FY17'!$A$3:$Y$3515,25,FALSE)</f>
        <v>0</v>
      </c>
      <c r="U1631" s="1">
        <f>VLOOKUP(A1631,'ADM Details FY17'!$A$3:$AA$3515,27,FALSE)</f>
        <v>0</v>
      </c>
      <c r="V1631" s="1">
        <f>IFERROR(VLOOKUP(C1631,'eindex _tget pp '!$A$4:$E$615,5,FALSE),0)</f>
        <v>58.260554046713736</v>
      </c>
      <c r="W1631" s="31">
        <f>IFERROR(VLOOKUP(C1631,'eindex _tget pp '!$A$4:$F$615,6,FALSE),0)</f>
        <v>0.35976371239999999</v>
      </c>
      <c r="X1631" s="4">
        <f>IFERROR(VLOOKUP(B1631,'eschools 16'!$A$2:$F$25,6,FALSE),1)</f>
        <v>2</v>
      </c>
      <c r="Y1631" s="1">
        <f t="shared" si="125"/>
        <v>0</v>
      </c>
      <c r="Z1631" s="1">
        <f t="shared" si="126"/>
        <v>0</v>
      </c>
      <c r="AA1631" s="31">
        <f>IFERROR(VLOOKUP(C1631,'eindex _tget pp '!$A$4:$G$615,7,FALSE),0)</f>
        <v>0.404641327</v>
      </c>
      <c r="AB1631" s="1">
        <f>VLOOKUP(A1631,'ADM Details FY17'!$A$3:$AB$3515,28,FALSE)</f>
        <v>0</v>
      </c>
      <c r="AC1631" s="1">
        <f t="shared" si="127"/>
        <v>0</v>
      </c>
      <c r="AD1631" s="1">
        <f t="shared" si="128"/>
        <v>0.5</v>
      </c>
      <c r="AE1631" s="1">
        <f t="shared" si="129"/>
        <v>12.5</v>
      </c>
    </row>
    <row r="1632" spans="1:31" x14ac:dyDescent="0.25">
      <c r="A1632" t="str">
        <f>B1632&amp;"-"&amp;COUNTIF($B$3:B1632,B1632)</f>
        <v>417-119</v>
      </c>
      <c r="B1632">
        <v>417</v>
      </c>
      <c r="C1632" s="18">
        <f>VLOOKUP(A1632,'ADM Details FY17'!$A$3:$D$3515,4,FALSE)</f>
        <v>50245</v>
      </c>
      <c r="D1632" s="1">
        <f>VLOOKUP(A1632,'ADM Details FY17'!$A$3:$E$3515,5,FALSE)</f>
        <v>4.68</v>
      </c>
      <c r="E1632" s="1">
        <f>VLOOKUP(A1632,'ADM Details FY17'!$A$3:$F$3515,6,FALSE)</f>
        <v>0</v>
      </c>
      <c r="F1632" s="1">
        <f>VLOOKUP(A1632,'ADM Details FY17'!$A$3:$G$3515,7,FALSE)</f>
        <v>0</v>
      </c>
      <c r="G1632" s="1">
        <f>VLOOKUP(A1632,'ADM Details FY17'!$A$3:$H$3515,8,FALSE)</f>
        <v>0</v>
      </c>
      <c r="H1632" s="1">
        <f>VLOOKUP(A1632,'ADM Details FY17'!$A$3:$I$3515,9,FALSE)</f>
        <v>0</v>
      </c>
      <c r="I1632" s="1">
        <f>VLOOKUP(A1632,'ADM Details FY17'!$A$3:$J$3517,10,FALSE)</f>
        <v>0</v>
      </c>
      <c r="J1632" s="1">
        <f>VLOOKUP(A1632,'ADM Details FY17'!$A$3:$K$3515,11,FALSE)</f>
        <v>0</v>
      </c>
      <c r="K1632" s="1">
        <f>VLOOKUP(A1632,'ADM Details FY17'!$A$3:$M$3515,13,FALSE)</f>
        <v>4.68</v>
      </c>
      <c r="L1632" s="1">
        <f>VLOOKUP(A1632,'ADM Details FY17'!$A$3:$O$3515,15,FALSE)</f>
        <v>0</v>
      </c>
      <c r="M1632" s="1">
        <f>VLOOKUP(A1632,'ADM Details FY17'!$A$3:$P$3515,16,FALSE)</f>
        <v>0</v>
      </c>
      <c r="N1632" s="1">
        <f>VLOOKUP(A1632,'ADM Details FY17'!$A$3:$Q$3515,17,FALSE)</f>
        <v>0</v>
      </c>
      <c r="O1632" s="1">
        <f>VLOOKUP(A1632,'ADM Details FY17'!$A$3:$S$3515,19,FALSE)</f>
        <v>0</v>
      </c>
      <c r="P1632" s="1">
        <f>VLOOKUP(A1632,'ADM Details FY17'!$A$3:$U$3515,21,FALSE)</f>
        <v>0</v>
      </c>
      <c r="Q1632" s="1">
        <f>VLOOKUP(A1632,'ADM Details FY17'!$A$3:$V$3515,22,FALSE)</f>
        <v>0</v>
      </c>
      <c r="R1632" s="1">
        <f>VLOOKUP(A1632,'ADM Details FY17'!$A$3:$W$3515,23,FALSE)</f>
        <v>0</v>
      </c>
      <c r="S1632" s="1">
        <f>VLOOKUP(A1632,'ADM Details FY17'!$A$3:$X$3515,24,FALSE)</f>
        <v>0</v>
      </c>
      <c r="T1632" s="1">
        <f>VLOOKUP(A1632,'ADM Details FY17'!$A$3:$Y$3515,25,FALSE)</f>
        <v>0</v>
      </c>
      <c r="U1632" s="1">
        <f>VLOOKUP(A1632,'ADM Details FY17'!$A$3:$AA$3515,27,FALSE)</f>
        <v>0</v>
      </c>
      <c r="V1632" s="1">
        <f>IFERROR(VLOOKUP(C1632,'eindex _tget pp '!$A$4:$E$615,5,FALSE),0)</f>
        <v>762.21112380880425</v>
      </c>
      <c r="W1632" s="31">
        <f>IFERROR(VLOOKUP(C1632,'eindex _tget pp '!$A$4:$F$615,6,FALSE),0)</f>
        <v>1.7493663763</v>
      </c>
      <c r="X1632" s="4">
        <f>IFERROR(VLOOKUP(B1632,'eschools 16'!$A$2:$F$25,6,FALSE),1)</f>
        <v>2</v>
      </c>
      <c r="Y1632" s="1">
        <f t="shared" si="125"/>
        <v>0</v>
      </c>
      <c r="Z1632" s="1">
        <f t="shared" si="126"/>
        <v>0</v>
      </c>
      <c r="AA1632" s="31">
        <f>IFERROR(VLOOKUP(C1632,'eindex _tget pp '!$A$4:$G$615,7,FALSE),0)</f>
        <v>0.67873425499999995</v>
      </c>
      <c r="AB1632" s="1">
        <f>VLOOKUP(A1632,'ADM Details FY17'!$A$3:$AB$3515,28,FALSE)</f>
        <v>0</v>
      </c>
      <c r="AC1632" s="1">
        <f t="shared" si="127"/>
        <v>0</v>
      </c>
      <c r="AD1632" s="1">
        <f t="shared" si="128"/>
        <v>4.68</v>
      </c>
      <c r="AE1632" s="1">
        <f t="shared" si="129"/>
        <v>117</v>
      </c>
    </row>
    <row r="1633" spans="1:31" x14ac:dyDescent="0.25">
      <c r="A1633" t="str">
        <f>B1633&amp;"-"&amp;COUNTIF($B$3:B1633,B1633)</f>
        <v>417-120</v>
      </c>
      <c r="B1633">
        <v>417</v>
      </c>
      <c r="C1633" s="18">
        <f>VLOOKUP(A1633,'ADM Details FY17'!$A$3:$D$3515,4,FALSE)</f>
        <v>49866</v>
      </c>
      <c r="D1633" s="1">
        <f>VLOOKUP(A1633,'ADM Details FY17'!$A$3:$E$3515,5,FALSE)</f>
        <v>1.6</v>
      </c>
      <c r="E1633" s="1">
        <f>VLOOKUP(A1633,'ADM Details FY17'!$A$3:$F$3515,6,FALSE)</f>
        <v>0</v>
      </c>
      <c r="F1633" s="1">
        <f>VLOOKUP(A1633,'ADM Details FY17'!$A$3:$G$3515,7,FALSE)</f>
        <v>0</v>
      </c>
      <c r="G1633" s="1">
        <f>VLOOKUP(A1633,'ADM Details FY17'!$A$3:$H$3515,8,FALSE)</f>
        <v>0</v>
      </c>
      <c r="H1633" s="1">
        <f>VLOOKUP(A1633,'ADM Details FY17'!$A$3:$I$3515,9,FALSE)</f>
        <v>0</v>
      </c>
      <c r="I1633" s="1">
        <f>VLOOKUP(A1633,'ADM Details FY17'!$A$3:$J$3517,10,FALSE)</f>
        <v>0</v>
      </c>
      <c r="J1633" s="1">
        <f>VLOOKUP(A1633,'ADM Details FY17'!$A$3:$K$3515,11,FALSE)</f>
        <v>0</v>
      </c>
      <c r="K1633" s="1">
        <f>VLOOKUP(A1633,'ADM Details FY17'!$A$3:$M$3515,13,FALSE)</f>
        <v>1.6</v>
      </c>
      <c r="L1633" s="1">
        <f>VLOOKUP(A1633,'ADM Details FY17'!$A$3:$O$3515,15,FALSE)</f>
        <v>0</v>
      </c>
      <c r="M1633" s="1">
        <f>VLOOKUP(A1633,'ADM Details FY17'!$A$3:$P$3515,16,FALSE)</f>
        <v>1.06</v>
      </c>
      <c r="N1633" s="1">
        <f>VLOOKUP(A1633,'ADM Details FY17'!$A$3:$Q$3515,17,FALSE)</f>
        <v>0</v>
      </c>
      <c r="O1633" s="1">
        <f>VLOOKUP(A1633,'ADM Details FY17'!$A$3:$S$3515,19,FALSE)</f>
        <v>0</v>
      </c>
      <c r="P1633" s="1">
        <f>VLOOKUP(A1633,'ADM Details FY17'!$A$3:$U$3515,21,FALSE)</f>
        <v>0</v>
      </c>
      <c r="Q1633" s="1">
        <f>VLOOKUP(A1633,'ADM Details FY17'!$A$3:$V$3515,22,FALSE)</f>
        <v>0</v>
      </c>
      <c r="R1633" s="1">
        <f>VLOOKUP(A1633,'ADM Details FY17'!$A$3:$W$3515,23,FALSE)</f>
        <v>0</v>
      </c>
      <c r="S1633" s="1">
        <f>VLOOKUP(A1633,'ADM Details FY17'!$A$3:$X$3515,24,FALSE)</f>
        <v>0</v>
      </c>
      <c r="T1633" s="1">
        <f>VLOOKUP(A1633,'ADM Details FY17'!$A$3:$Y$3515,25,FALSE)</f>
        <v>0</v>
      </c>
      <c r="U1633" s="1">
        <f>VLOOKUP(A1633,'ADM Details FY17'!$A$3:$AA$3515,27,FALSE)</f>
        <v>0</v>
      </c>
      <c r="V1633" s="1">
        <f>IFERROR(VLOOKUP(C1633,'eindex _tget pp '!$A$4:$E$615,5,FALSE),0)</f>
        <v>433.69639068902381</v>
      </c>
      <c r="W1633" s="31">
        <f>IFERROR(VLOOKUP(C1633,'eindex _tget pp '!$A$4:$F$615,6,FALSE),0)</f>
        <v>0.1274819402</v>
      </c>
      <c r="X1633" s="4">
        <f>IFERROR(VLOOKUP(B1633,'eschools 16'!$A$2:$F$25,6,FALSE),1)</f>
        <v>2</v>
      </c>
      <c r="Y1633" s="1">
        <f t="shared" si="125"/>
        <v>0</v>
      </c>
      <c r="Z1633" s="1">
        <f t="shared" si="126"/>
        <v>0</v>
      </c>
      <c r="AA1633" s="31">
        <f>IFERROR(VLOOKUP(C1633,'eindex _tget pp '!$A$4:$G$615,7,FALSE),0)</f>
        <v>0.56991119000000001</v>
      </c>
      <c r="AB1633" s="1">
        <f>VLOOKUP(A1633,'ADM Details FY17'!$A$3:$AB$3515,28,FALSE)</f>
        <v>0</v>
      </c>
      <c r="AC1633" s="1">
        <f t="shared" si="127"/>
        <v>0</v>
      </c>
      <c r="AD1633" s="1">
        <f t="shared" si="128"/>
        <v>1.6</v>
      </c>
      <c r="AE1633" s="1">
        <f t="shared" si="129"/>
        <v>40</v>
      </c>
    </row>
    <row r="1634" spans="1:31" x14ac:dyDescent="0.25">
      <c r="A1634" t="str">
        <f>B1634&amp;"-"&amp;COUNTIF($B$3:B1634,B1634)</f>
        <v>417-121</v>
      </c>
      <c r="B1634">
        <v>417</v>
      </c>
      <c r="C1634" s="18">
        <f>VLOOKUP(A1634,'ADM Details FY17'!$A$3:$D$3515,4,FALSE)</f>
        <v>50187</v>
      </c>
      <c r="D1634" s="1">
        <f>VLOOKUP(A1634,'ADM Details FY17'!$A$3:$E$3515,5,FALSE)</f>
        <v>0.27</v>
      </c>
      <c r="E1634" s="1">
        <f>VLOOKUP(A1634,'ADM Details FY17'!$A$3:$F$3515,6,FALSE)</f>
        <v>0</v>
      </c>
      <c r="F1634" s="1">
        <f>VLOOKUP(A1634,'ADM Details FY17'!$A$3:$G$3515,7,FALSE)</f>
        <v>0.27</v>
      </c>
      <c r="G1634" s="1">
        <f>VLOOKUP(A1634,'ADM Details FY17'!$A$3:$H$3515,8,FALSE)</f>
        <v>0</v>
      </c>
      <c r="H1634" s="1">
        <f>VLOOKUP(A1634,'ADM Details FY17'!$A$3:$I$3515,9,FALSE)</f>
        <v>0</v>
      </c>
      <c r="I1634" s="1">
        <f>VLOOKUP(A1634,'ADM Details FY17'!$A$3:$J$3517,10,FALSE)</f>
        <v>0</v>
      </c>
      <c r="J1634" s="1">
        <f>VLOOKUP(A1634,'ADM Details FY17'!$A$3:$K$3515,11,FALSE)</f>
        <v>0</v>
      </c>
      <c r="K1634" s="1">
        <f>VLOOKUP(A1634,'ADM Details FY17'!$A$3:$M$3515,13,FALSE)</f>
        <v>0.27</v>
      </c>
      <c r="L1634" s="1">
        <f>VLOOKUP(A1634,'ADM Details FY17'!$A$3:$O$3515,15,FALSE)</f>
        <v>0</v>
      </c>
      <c r="M1634" s="1">
        <f>VLOOKUP(A1634,'ADM Details FY17'!$A$3:$P$3515,16,FALSE)</f>
        <v>0</v>
      </c>
      <c r="N1634" s="1">
        <f>VLOOKUP(A1634,'ADM Details FY17'!$A$3:$Q$3515,17,FALSE)</f>
        <v>0</v>
      </c>
      <c r="O1634" s="1">
        <f>VLOOKUP(A1634,'ADM Details FY17'!$A$3:$S$3515,19,FALSE)</f>
        <v>0</v>
      </c>
      <c r="P1634" s="1">
        <f>VLOOKUP(A1634,'ADM Details FY17'!$A$3:$U$3515,21,FALSE)</f>
        <v>0</v>
      </c>
      <c r="Q1634" s="1">
        <f>VLOOKUP(A1634,'ADM Details FY17'!$A$3:$V$3515,22,FALSE)</f>
        <v>0</v>
      </c>
      <c r="R1634" s="1">
        <f>VLOOKUP(A1634,'ADM Details FY17'!$A$3:$W$3515,23,FALSE)</f>
        <v>0</v>
      </c>
      <c r="S1634" s="1">
        <f>VLOOKUP(A1634,'ADM Details FY17'!$A$3:$X$3515,24,FALSE)</f>
        <v>0</v>
      </c>
      <c r="T1634" s="1">
        <f>VLOOKUP(A1634,'ADM Details FY17'!$A$3:$Y$3515,25,FALSE)</f>
        <v>0</v>
      </c>
      <c r="U1634" s="1">
        <f>VLOOKUP(A1634,'ADM Details FY17'!$A$3:$AA$3515,27,FALSE)</f>
        <v>0</v>
      </c>
      <c r="V1634" s="1">
        <f>IFERROR(VLOOKUP(C1634,'eindex _tget pp '!$A$4:$E$615,5,FALSE),0)</f>
        <v>107.77292769218997</v>
      </c>
      <c r="W1634" s="31">
        <f>IFERROR(VLOOKUP(C1634,'eindex _tget pp '!$A$4:$F$615,6,FALSE),0)</f>
        <v>0.4273324999</v>
      </c>
      <c r="X1634" s="4">
        <f>IFERROR(VLOOKUP(B1634,'eschools 16'!$A$2:$F$25,6,FALSE),1)</f>
        <v>2</v>
      </c>
      <c r="Y1634" s="1">
        <f t="shared" si="125"/>
        <v>0</v>
      </c>
      <c r="Z1634" s="1">
        <f t="shared" si="126"/>
        <v>0</v>
      </c>
      <c r="AA1634" s="31">
        <f>IFERROR(VLOOKUP(C1634,'eindex _tget pp '!$A$4:$G$615,7,FALSE),0)</f>
        <v>0.42945377000000001</v>
      </c>
      <c r="AB1634" s="1">
        <f>VLOOKUP(A1634,'ADM Details FY17'!$A$3:$AB$3515,28,FALSE)</f>
        <v>0</v>
      </c>
      <c r="AC1634" s="1">
        <f t="shared" si="127"/>
        <v>0</v>
      </c>
      <c r="AD1634" s="1">
        <f t="shared" si="128"/>
        <v>0.27</v>
      </c>
      <c r="AE1634" s="1">
        <f t="shared" si="129"/>
        <v>6.75</v>
      </c>
    </row>
    <row r="1635" spans="1:31" x14ac:dyDescent="0.25">
      <c r="A1635" t="str">
        <f>B1635&amp;"-"&amp;COUNTIF($B$3:B1635,B1635)</f>
        <v>417-122</v>
      </c>
      <c r="B1635">
        <v>417</v>
      </c>
      <c r="C1635" s="18">
        <f>VLOOKUP(A1635,'ADM Details FY17'!$A$3:$D$3515,4,FALSE)</f>
        <v>44198</v>
      </c>
      <c r="D1635" s="1">
        <f>VLOOKUP(A1635,'ADM Details FY17'!$A$3:$E$3515,5,FALSE)</f>
        <v>1.44</v>
      </c>
      <c r="E1635" s="1">
        <f>VLOOKUP(A1635,'ADM Details FY17'!$A$3:$F$3515,6,FALSE)</f>
        <v>0</v>
      </c>
      <c r="F1635" s="1">
        <f>VLOOKUP(A1635,'ADM Details FY17'!$A$3:$G$3515,7,FALSE)</f>
        <v>0.3</v>
      </c>
      <c r="G1635" s="1">
        <f>VLOOKUP(A1635,'ADM Details FY17'!$A$3:$H$3515,8,FALSE)</f>
        <v>0</v>
      </c>
      <c r="H1635" s="1">
        <f>VLOOKUP(A1635,'ADM Details FY17'!$A$3:$I$3515,9,FALSE)</f>
        <v>0</v>
      </c>
      <c r="I1635" s="1">
        <f>VLOOKUP(A1635,'ADM Details FY17'!$A$3:$J$3517,10,FALSE)</f>
        <v>0</v>
      </c>
      <c r="J1635" s="1">
        <f>VLOOKUP(A1635,'ADM Details FY17'!$A$3:$K$3515,11,FALSE)</f>
        <v>0</v>
      </c>
      <c r="K1635" s="1">
        <f>VLOOKUP(A1635,'ADM Details FY17'!$A$3:$M$3515,13,FALSE)</f>
        <v>1.3</v>
      </c>
      <c r="L1635" s="1">
        <f>VLOOKUP(A1635,'ADM Details FY17'!$A$3:$O$3515,15,FALSE)</f>
        <v>0</v>
      </c>
      <c r="M1635" s="1">
        <f>VLOOKUP(A1635,'ADM Details FY17'!$A$3:$P$3515,16,FALSE)</f>
        <v>0</v>
      </c>
      <c r="N1635" s="1">
        <f>VLOOKUP(A1635,'ADM Details FY17'!$A$3:$Q$3515,17,FALSE)</f>
        <v>0</v>
      </c>
      <c r="O1635" s="1">
        <f>VLOOKUP(A1635,'ADM Details FY17'!$A$3:$S$3515,19,FALSE)</f>
        <v>0</v>
      </c>
      <c r="P1635" s="1">
        <f>VLOOKUP(A1635,'ADM Details FY17'!$A$3:$U$3515,21,FALSE)</f>
        <v>0</v>
      </c>
      <c r="Q1635" s="1">
        <f>VLOOKUP(A1635,'ADM Details FY17'!$A$3:$V$3515,22,FALSE)</f>
        <v>0</v>
      </c>
      <c r="R1635" s="1">
        <f>VLOOKUP(A1635,'ADM Details FY17'!$A$3:$W$3515,23,FALSE)</f>
        <v>0</v>
      </c>
      <c r="S1635" s="1">
        <f>VLOOKUP(A1635,'ADM Details FY17'!$A$3:$X$3515,24,FALSE)</f>
        <v>0</v>
      </c>
      <c r="T1635" s="1">
        <f>VLOOKUP(A1635,'ADM Details FY17'!$A$3:$Y$3515,25,FALSE)</f>
        <v>0</v>
      </c>
      <c r="U1635" s="1">
        <f>VLOOKUP(A1635,'ADM Details FY17'!$A$3:$AA$3515,27,FALSE)</f>
        <v>0</v>
      </c>
      <c r="V1635" s="1">
        <f>IFERROR(VLOOKUP(C1635,'eindex _tget pp '!$A$4:$E$615,5,FALSE),0)</f>
        <v>0</v>
      </c>
      <c r="W1635" s="31">
        <f>IFERROR(VLOOKUP(C1635,'eindex _tget pp '!$A$4:$F$615,6,FALSE),0)</f>
        <v>0.90873213090000005</v>
      </c>
      <c r="X1635" s="4">
        <f>IFERROR(VLOOKUP(B1635,'eschools 16'!$A$2:$F$25,6,FALSE),1)</f>
        <v>2</v>
      </c>
      <c r="Y1635" s="1">
        <f t="shared" si="125"/>
        <v>0</v>
      </c>
      <c r="Z1635" s="1">
        <f t="shared" si="126"/>
        <v>0</v>
      </c>
      <c r="AA1635" s="31">
        <f>IFERROR(VLOOKUP(C1635,'eindex _tget pp '!$A$4:$G$615,7,FALSE),0)</f>
        <v>0.39353611799999999</v>
      </c>
      <c r="AB1635" s="1">
        <f>VLOOKUP(A1635,'ADM Details FY17'!$A$3:$AB$3515,28,FALSE)</f>
        <v>0</v>
      </c>
      <c r="AC1635" s="1">
        <f t="shared" si="127"/>
        <v>0</v>
      </c>
      <c r="AD1635" s="1">
        <f t="shared" si="128"/>
        <v>1.44</v>
      </c>
      <c r="AE1635" s="1">
        <f t="shared" si="129"/>
        <v>36</v>
      </c>
    </row>
    <row r="1636" spans="1:31" x14ac:dyDescent="0.25">
      <c r="A1636" t="str">
        <f>B1636&amp;"-"&amp;COUNTIF($B$3:B1636,B1636)</f>
        <v>417-123</v>
      </c>
      <c r="B1636">
        <v>417</v>
      </c>
      <c r="C1636" s="18">
        <f>VLOOKUP(A1636,'ADM Details FY17'!$A$3:$D$3515,4,FALSE)</f>
        <v>47993</v>
      </c>
      <c r="D1636" s="1">
        <f>VLOOKUP(A1636,'ADM Details FY17'!$A$3:$E$3515,5,FALSE)</f>
        <v>1.93</v>
      </c>
      <c r="E1636" s="1">
        <f>VLOOKUP(A1636,'ADM Details FY17'!$A$3:$F$3515,6,FALSE)</f>
        <v>0</v>
      </c>
      <c r="F1636" s="1">
        <f>VLOOKUP(A1636,'ADM Details FY17'!$A$3:$G$3515,7,FALSE)</f>
        <v>0.65</v>
      </c>
      <c r="G1636" s="1">
        <f>VLOOKUP(A1636,'ADM Details FY17'!$A$3:$H$3515,8,FALSE)</f>
        <v>0</v>
      </c>
      <c r="H1636" s="1">
        <f>VLOOKUP(A1636,'ADM Details FY17'!$A$3:$I$3515,9,FALSE)</f>
        <v>0</v>
      </c>
      <c r="I1636" s="1">
        <f>VLOOKUP(A1636,'ADM Details FY17'!$A$3:$J$3517,10,FALSE)</f>
        <v>0</v>
      </c>
      <c r="J1636" s="1">
        <f>VLOOKUP(A1636,'ADM Details FY17'!$A$3:$K$3515,11,FALSE)</f>
        <v>0</v>
      </c>
      <c r="K1636" s="1">
        <f>VLOOKUP(A1636,'ADM Details FY17'!$A$3:$M$3515,13,FALSE)</f>
        <v>0.93</v>
      </c>
      <c r="L1636" s="1">
        <f>VLOOKUP(A1636,'ADM Details FY17'!$A$3:$O$3515,15,FALSE)</f>
        <v>0</v>
      </c>
      <c r="M1636" s="1">
        <f>VLOOKUP(A1636,'ADM Details FY17'!$A$3:$P$3515,16,FALSE)</f>
        <v>0</v>
      </c>
      <c r="N1636" s="1">
        <f>VLOOKUP(A1636,'ADM Details FY17'!$A$3:$Q$3515,17,FALSE)</f>
        <v>0</v>
      </c>
      <c r="O1636" s="1">
        <f>VLOOKUP(A1636,'ADM Details FY17'!$A$3:$S$3515,19,FALSE)</f>
        <v>0</v>
      </c>
      <c r="P1636" s="1">
        <f>VLOOKUP(A1636,'ADM Details FY17'!$A$3:$U$3515,21,FALSE)</f>
        <v>0</v>
      </c>
      <c r="Q1636" s="1">
        <f>VLOOKUP(A1636,'ADM Details FY17'!$A$3:$V$3515,22,FALSE)</f>
        <v>0</v>
      </c>
      <c r="R1636" s="1">
        <f>VLOOKUP(A1636,'ADM Details FY17'!$A$3:$W$3515,23,FALSE)</f>
        <v>0</v>
      </c>
      <c r="S1636" s="1">
        <f>VLOOKUP(A1636,'ADM Details FY17'!$A$3:$X$3515,24,FALSE)</f>
        <v>0</v>
      </c>
      <c r="T1636" s="1">
        <f>VLOOKUP(A1636,'ADM Details FY17'!$A$3:$Y$3515,25,FALSE)</f>
        <v>0</v>
      </c>
      <c r="U1636" s="1">
        <f>VLOOKUP(A1636,'ADM Details FY17'!$A$3:$AA$3515,27,FALSE)</f>
        <v>0</v>
      </c>
      <c r="V1636" s="1">
        <f>IFERROR(VLOOKUP(C1636,'eindex _tget pp '!$A$4:$E$615,5,FALSE),0)</f>
        <v>0</v>
      </c>
      <c r="W1636" s="31">
        <f>IFERROR(VLOOKUP(C1636,'eindex _tget pp '!$A$4:$F$615,6,FALSE),0)</f>
        <v>0.86496359649999999</v>
      </c>
      <c r="X1636" s="4">
        <f>IFERROR(VLOOKUP(B1636,'eschools 16'!$A$2:$F$25,6,FALSE),1)</f>
        <v>2</v>
      </c>
      <c r="Y1636" s="1">
        <f t="shared" si="125"/>
        <v>0</v>
      </c>
      <c r="Z1636" s="1">
        <f t="shared" si="126"/>
        <v>0</v>
      </c>
      <c r="AA1636" s="31">
        <f>IFERROR(VLOOKUP(C1636,'eindex _tget pp '!$A$4:$G$615,7,FALSE),0)</f>
        <v>0.28522771000000002</v>
      </c>
      <c r="AB1636" s="1">
        <f>VLOOKUP(A1636,'ADM Details FY17'!$A$3:$AB$3515,28,FALSE)</f>
        <v>0</v>
      </c>
      <c r="AC1636" s="1">
        <f t="shared" si="127"/>
        <v>0</v>
      </c>
      <c r="AD1636" s="1">
        <f t="shared" si="128"/>
        <v>1.93</v>
      </c>
      <c r="AE1636" s="1">
        <f t="shared" si="129"/>
        <v>48.25</v>
      </c>
    </row>
    <row r="1637" spans="1:31" x14ac:dyDescent="0.25">
      <c r="A1637" t="str">
        <f>B1637&amp;"-"&amp;COUNTIF($B$3:B1637,B1637)</f>
        <v>417-124</v>
      </c>
      <c r="B1637">
        <v>417</v>
      </c>
      <c r="C1637" s="18">
        <f>VLOOKUP(A1637,'ADM Details FY17'!$A$3:$D$3515,4,FALSE)</f>
        <v>46110</v>
      </c>
      <c r="D1637" s="1">
        <f>VLOOKUP(A1637,'ADM Details FY17'!$A$3:$E$3515,5,FALSE)</f>
        <v>2</v>
      </c>
      <c r="E1637" s="1">
        <f>VLOOKUP(A1637,'ADM Details FY17'!$A$3:$F$3515,6,FALSE)</f>
        <v>0</v>
      </c>
      <c r="F1637" s="1">
        <f>VLOOKUP(A1637,'ADM Details FY17'!$A$3:$G$3515,7,FALSE)</f>
        <v>0</v>
      </c>
      <c r="G1637" s="1">
        <f>VLOOKUP(A1637,'ADM Details FY17'!$A$3:$H$3515,8,FALSE)</f>
        <v>0</v>
      </c>
      <c r="H1637" s="1">
        <f>VLOOKUP(A1637,'ADM Details FY17'!$A$3:$I$3515,9,FALSE)</f>
        <v>0</v>
      </c>
      <c r="I1637" s="1">
        <f>VLOOKUP(A1637,'ADM Details FY17'!$A$3:$J$3517,10,FALSE)</f>
        <v>0</v>
      </c>
      <c r="J1637" s="1">
        <f>VLOOKUP(A1637,'ADM Details FY17'!$A$3:$K$3515,11,FALSE)</f>
        <v>0</v>
      </c>
      <c r="K1637" s="1">
        <f>VLOOKUP(A1637,'ADM Details FY17'!$A$3:$M$3515,13,FALSE)</f>
        <v>0</v>
      </c>
      <c r="L1637" s="1">
        <f>VLOOKUP(A1637,'ADM Details FY17'!$A$3:$O$3515,15,FALSE)</f>
        <v>0</v>
      </c>
      <c r="M1637" s="1">
        <f>VLOOKUP(A1637,'ADM Details FY17'!$A$3:$P$3515,16,FALSE)</f>
        <v>0</v>
      </c>
      <c r="N1637" s="1">
        <f>VLOOKUP(A1637,'ADM Details FY17'!$A$3:$Q$3515,17,FALSE)</f>
        <v>0</v>
      </c>
      <c r="O1637" s="1">
        <f>VLOOKUP(A1637,'ADM Details FY17'!$A$3:$S$3515,19,FALSE)</f>
        <v>0</v>
      </c>
      <c r="P1637" s="1">
        <f>VLOOKUP(A1637,'ADM Details FY17'!$A$3:$U$3515,21,FALSE)</f>
        <v>0</v>
      </c>
      <c r="Q1637" s="1">
        <f>VLOOKUP(A1637,'ADM Details FY17'!$A$3:$V$3515,22,FALSE)</f>
        <v>0</v>
      </c>
      <c r="R1637" s="1">
        <f>VLOOKUP(A1637,'ADM Details FY17'!$A$3:$W$3515,23,FALSE)</f>
        <v>0</v>
      </c>
      <c r="S1637" s="1">
        <f>VLOOKUP(A1637,'ADM Details FY17'!$A$3:$X$3515,24,FALSE)</f>
        <v>0</v>
      </c>
      <c r="T1637" s="1">
        <f>VLOOKUP(A1637,'ADM Details FY17'!$A$3:$Y$3515,25,FALSE)</f>
        <v>0</v>
      </c>
      <c r="U1637" s="1">
        <f>VLOOKUP(A1637,'ADM Details FY17'!$A$3:$AA$3515,27,FALSE)</f>
        <v>0</v>
      </c>
      <c r="V1637" s="1">
        <f>IFERROR(VLOOKUP(C1637,'eindex _tget pp '!$A$4:$E$615,5,FALSE),0)</f>
        <v>0</v>
      </c>
      <c r="W1637" s="31">
        <f>IFERROR(VLOOKUP(C1637,'eindex _tget pp '!$A$4:$F$615,6,FALSE),0)</f>
        <v>0.18024565880000001</v>
      </c>
      <c r="X1637" s="4">
        <f>IFERROR(VLOOKUP(B1637,'eschools 16'!$A$2:$F$25,6,FALSE),1)</f>
        <v>2</v>
      </c>
      <c r="Y1637" s="1">
        <f t="shared" si="125"/>
        <v>0</v>
      </c>
      <c r="Z1637" s="1">
        <f t="shared" si="126"/>
        <v>0</v>
      </c>
      <c r="AA1637" s="31">
        <f>IFERROR(VLOOKUP(C1637,'eindex _tget pp '!$A$4:$G$615,7,FALSE),0)</f>
        <v>0.38358814600000002</v>
      </c>
      <c r="AB1637" s="1">
        <f>VLOOKUP(A1637,'ADM Details FY17'!$A$3:$AB$3515,28,FALSE)</f>
        <v>0</v>
      </c>
      <c r="AC1637" s="1">
        <f t="shared" si="127"/>
        <v>0</v>
      </c>
      <c r="AD1637" s="1">
        <f t="shared" si="128"/>
        <v>2</v>
      </c>
      <c r="AE1637" s="1">
        <f t="shared" si="129"/>
        <v>50</v>
      </c>
    </row>
    <row r="1638" spans="1:31" x14ac:dyDescent="0.25">
      <c r="A1638" t="str">
        <f>B1638&amp;"-"&amp;COUNTIF($B$3:B1638,B1638)</f>
        <v>417-125</v>
      </c>
      <c r="B1638">
        <v>417</v>
      </c>
      <c r="C1638" s="18">
        <f>VLOOKUP(A1638,'ADM Details FY17'!$A$3:$D$3515,4,FALSE)</f>
        <v>44206</v>
      </c>
      <c r="D1638" s="1">
        <f>VLOOKUP(A1638,'ADM Details FY17'!$A$3:$E$3515,5,FALSE)</f>
        <v>3.05</v>
      </c>
      <c r="E1638" s="1">
        <f>VLOOKUP(A1638,'ADM Details FY17'!$A$3:$F$3515,6,FALSE)</f>
        <v>0</v>
      </c>
      <c r="F1638" s="1">
        <f>VLOOKUP(A1638,'ADM Details FY17'!$A$3:$G$3515,7,FALSE)</f>
        <v>0</v>
      </c>
      <c r="G1638" s="1">
        <f>VLOOKUP(A1638,'ADM Details FY17'!$A$3:$H$3515,8,FALSE)</f>
        <v>0</v>
      </c>
      <c r="H1638" s="1">
        <f>VLOOKUP(A1638,'ADM Details FY17'!$A$3:$I$3515,9,FALSE)</f>
        <v>0</v>
      </c>
      <c r="I1638" s="1">
        <f>VLOOKUP(A1638,'ADM Details FY17'!$A$3:$J$3517,10,FALSE)</f>
        <v>0</v>
      </c>
      <c r="J1638" s="1">
        <f>VLOOKUP(A1638,'ADM Details FY17'!$A$3:$K$3515,11,FALSE)</f>
        <v>0</v>
      </c>
      <c r="K1638" s="1">
        <f>VLOOKUP(A1638,'ADM Details FY17'!$A$3:$M$3515,13,FALSE)</f>
        <v>0</v>
      </c>
      <c r="L1638" s="1">
        <f>VLOOKUP(A1638,'ADM Details FY17'!$A$3:$O$3515,15,FALSE)</f>
        <v>0</v>
      </c>
      <c r="M1638" s="1">
        <f>VLOOKUP(A1638,'ADM Details FY17'!$A$3:$P$3515,16,FALSE)</f>
        <v>0</v>
      </c>
      <c r="N1638" s="1">
        <f>VLOOKUP(A1638,'ADM Details FY17'!$A$3:$Q$3515,17,FALSE)</f>
        <v>0</v>
      </c>
      <c r="O1638" s="1">
        <f>VLOOKUP(A1638,'ADM Details FY17'!$A$3:$S$3515,19,FALSE)</f>
        <v>0</v>
      </c>
      <c r="P1638" s="1">
        <f>VLOOKUP(A1638,'ADM Details FY17'!$A$3:$U$3515,21,FALSE)</f>
        <v>0</v>
      </c>
      <c r="Q1638" s="1">
        <f>VLOOKUP(A1638,'ADM Details FY17'!$A$3:$V$3515,22,FALSE)</f>
        <v>0</v>
      </c>
      <c r="R1638" s="1">
        <f>VLOOKUP(A1638,'ADM Details FY17'!$A$3:$W$3515,23,FALSE)</f>
        <v>0</v>
      </c>
      <c r="S1638" s="1">
        <f>VLOOKUP(A1638,'ADM Details FY17'!$A$3:$X$3515,24,FALSE)</f>
        <v>0</v>
      </c>
      <c r="T1638" s="1">
        <f>VLOOKUP(A1638,'ADM Details FY17'!$A$3:$Y$3515,25,FALSE)</f>
        <v>0</v>
      </c>
      <c r="U1638" s="1">
        <f>VLOOKUP(A1638,'ADM Details FY17'!$A$3:$AA$3515,27,FALSE)</f>
        <v>0</v>
      </c>
      <c r="V1638" s="1">
        <f>IFERROR(VLOOKUP(C1638,'eindex _tget pp '!$A$4:$E$615,5,FALSE),0)</f>
        <v>441.80911839531092</v>
      </c>
      <c r="W1638" s="31">
        <f>IFERROR(VLOOKUP(C1638,'eindex _tget pp '!$A$4:$F$615,6,FALSE),0)</f>
        <v>1.4212847398999999</v>
      </c>
      <c r="X1638" s="4">
        <f>IFERROR(VLOOKUP(B1638,'eschools 16'!$A$2:$F$25,6,FALSE),1)</f>
        <v>2</v>
      </c>
      <c r="Y1638" s="1">
        <f t="shared" si="125"/>
        <v>0</v>
      </c>
      <c r="Z1638" s="1">
        <f t="shared" si="126"/>
        <v>0</v>
      </c>
      <c r="AA1638" s="31">
        <f>IFERROR(VLOOKUP(C1638,'eindex _tget pp '!$A$4:$G$615,7,FALSE),0)</f>
        <v>0.483796646</v>
      </c>
      <c r="AB1638" s="1">
        <f>VLOOKUP(A1638,'ADM Details FY17'!$A$3:$AB$3515,28,FALSE)</f>
        <v>0</v>
      </c>
      <c r="AC1638" s="1">
        <f t="shared" si="127"/>
        <v>0</v>
      </c>
      <c r="AD1638" s="1">
        <f t="shared" si="128"/>
        <v>3.05</v>
      </c>
      <c r="AE1638" s="1">
        <f t="shared" si="129"/>
        <v>76.25</v>
      </c>
    </row>
    <row r="1639" spans="1:31" x14ac:dyDescent="0.25">
      <c r="A1639" t="str">
        <f>B1639&amp;"-"&amp;COUNTIF($B$3:B1639,B1639)</f>
        <v>417-126</v>
      </c>
      <c r="B1639">
        <v>417</v>
      </c>
      <c r="C1639" s="18">
        <f>VLOOKUP(A1639,'ADM Details FY17'!$A$3:$D$3515,4,FALSE)</f>
        <v>44214</v>
      </c>
      <c r="D1639" s="1">
        <f>VLOOKUP(A1639,'ADM Details FY17'!$A$3:$E$3515,5,FALSE)</f>
        <v>0.86</v>
      </c>
      <c r="E1639" s="1">
        <f>VLOOKUP(A1639,'ADM Details FY17'!$A$3:$F$3515,6,FALSE)</f>
        <v>0</v>
      </c>
      <c r="F1639" s="1">
        <f>VLOOKUP(A1639,'ADM Details FY17'!$A$3:$G$3515,7,FALSE)</f>
        <v>0</v>
      </c>
      <c r="G1639" s="1">
        <f>VLOOKUP(A1639,'ADM Details FY17'!$A$3:$H$3515,8,FALSE)</f>
        <v>0</v>
      </c>
      <c r="H1639" s="1">
        <f>VLOOKUP(A1639,'ADM Details FY17'!$A$3:$I$3515,9,FALSE)</f>
        <v>0</v>
      </c>
      <c r="I1639" s="1">
        <f>VLOOKUP(A1639,'ADM Details FY17'!$A$3:$J$3517,10,FALSE)</f>
        <v>0</v>
      </c>
      <c r="J1639" s="1">
        <f>VLOOKUP(A1639,'ADM Details FY17'!$A$3:$K$3515,11,FALSE)</f>
        <v>0</v>
      </c>
      <c r="K1639" s="1">
        <f>VLOOKUP(A1639,'ADM Details FY17'!$A$3:$M$3515,13,FALSE)</f>
        <v>0.44</v>
      </c>
      <c r="L1639" s="1">
        <f>VLOOKUP(A1639,'ADM Details FY17'!$A$3:$O$3515,15,FALSE)</f>
        <v>0</v>
      </c>
      <c r="M1639" s="1">
        <f>VLOOKUP(A1639,'ADM Details FY17'!$A$3:$P$3515,16,FALSE)</f>
        <v>0</v>
      </c>
      <c r="N1639" s="1">
        <f>VLOOKUP(A1639,'ADM Details FY17'!$A$3:$Q$3515,17,FALSE)</f>
        <v>0</v>
      </c>
      <c r="O1639" s="1">
        <f>VLOOKUP(A1639,'ADM Details FY17'!$A$3:$S$3515,19,FALSE)</f>
        <v>0</v>
      </c>
      <c r="P1639" s="1">
        <f>VLOOKUP(A1639,'ADM Details FY17'!$A$3:$U$3515,21,FALSE)</f>
        <v>0</v>
      </c>
      <c r="Q1639" s="1">
        <f>VLOOKUP(A1639,'ADM Details FY17'!$A$3:$V$3515,22,FALSE)</f>
        <v>0</v>
      </c>
      <c r="R1639" s="1">
        <f>VLOOKUP(A1639,'ADM Details FY17'!$A$3:$W$3515,23,FALSE)</f>
        <v>0</v>
      </c>
      <c r="S1639" s="1">
        <f>VLOOKUP(A1639,'ADM Details FY17'!$A$3:$X$3515,24,FALSE)</f>
        <v>0</v>
      </c>
      <c r="T1639" s="1">
        <f>VLOOKUP(A1639,'ADM Details FY17'!$A$3:$Y$3515,25,FALSE)</f>
        <v>0</v>
      </c>
      <c r="U1639" s="1">
        <f>VLOOKUP(A1639,'ADM Details FY17'!$A$3:$AA$3515,27,FALSE)</f>
        <v>0</v>
      </c>
      <c r="V1639" s="1">
        <f>IFERROR(VLOOKUP(C1639,'eindex _tget pp '!$A$4:$E$615,5,FALSE),0)</f>
        <v>223.47476593386986</v>
      </c>
      <c r="W1639" s="31">
        <f>IFERROR(VLOOKUP(C1639,'eindex _tget pp '!$A$4:$F$615,6,FALSE),0)</f>
        <v>0.2165453779</v>
      </c>
      <c r="X1639" s="4">
        <f>IFERROR(VLOOKUP(B1639,'eschools 16'!$A$2:$F$25,6,FALSE),1)</f>
        <v>2</v>
      </c>
      <c r="Y1639" s="1">
        <f t="shared" si="125"/>
        <v>0</v>
      </c>
      <c r="Z1639" s="1">
        <f t="shared" si="126"/>
        <v>0</v>
      </c>
      <c r="AA1639" s="31">
        <f>IFERROR(VLOOKUP(C1639,'eindex _tget pp '!$A$4:$G$615,7,FALSE),0)</f>
        <v>0.46179216099999998</v>
      </c>
      <c r="AB1639" s="1">
        <f>VLOOKUP(A1639,'ADM Details FY17'!$A$3:$AB$3515,28,FALSE)</f>
        <v>0</v>
      </c>
      <c r="AC1639" s="1">
        <f t="shared" si="127"/>
        <v>0</v>
      </c>
      <c r="AD1639" s="1">
        <f t="shared" si="128"/>
        <v>0.86</v>
      </c>
      <c r="AE1639" s="1">
        <f t="shared" si="129"/>
        <v>21.5</v>
      </c>
    </row>
    <row r="1640" spans="1:31" x14ac:dyDescent="0.25">
      <c r="A1640" t="str">
        <f>B1640&amp;"-"&amp;COUNTIF($B$3:B1640,B1640)</f>
        <v>417-127</v>
      </c>
      <c r="B1640">
        <v>417</v>
      </c>
      <c r="C1640" s="18">
        <f>VLOOKUP(A1640,'ADM Details FY17'!$A$3:$D$3515,4,FALSE)</f>
        <v>45443</v>
      </c>
      <c r="D1640" s="1">
        <f>VLOOKUP(A1640,'ADM Details FY17'!$A$3:$E$3515,5,FALSE)</f>
        <v>6.89</v>
      </c>
      <c r="E1640" s="1">
        <f>VLOOKUP(A1640,'ADM Details FY17'!$A$3:$F$3515,6,FALSE)</f>
        <v>0</v>
      </c>
      <c r="F1640" s="1">
        <f>VLOOKUP(A1640,'ADM Details FY17'!$A$3:$G$3515,7,FALSE)</f>
        <v>3.62</v>
      </c>
      <c r="G1640" s="1">
        <f>VLOOKUP(A1640,'ADM Details FY17'!$A$3:$H$3515,8,FALSE)</f>
        <v>0</v>
      </c>
      <c r="H1640" s="1">
        <f>VLOOKUP(A1640,'ADM Details FY17'!$A$3:$I$3515,9,FALSE)</f>
        <v>0</v>
      </c>
      <c r="I1640" s="1">
        <f>VLOOKUP(A1640,'ADM Details FY17'!$A$3:$J$3517,10,FALSE)</f>
        <v>0</v>
      </c>
      <c r="J1640" s="1">
        <f>VLOOKUP(A1640,'ADM Details FY17'!$A$3:$K$3515,11,FALSE)</f>
        <v>0</v>
      </c>
      <c r="K1640" s="1">
        <f>VLOOKUP(A1640,'ADM Details FY17'!$A$3:$M$3515,13,FALSE)</f>
        <v>4.8899999999999997</v>
      </c>
      <c r="L1640" s="1">
        <f>VLOOKUP(A1640,'ADM Details FY17'!$A$3:$O$3515,15,FALSE)</f>
        <v>0</v>
      </c>
      <c r="M1640" s="1">
        <f>VLOOKUP(A1640,'ADM Details FY17'!$A$3:$P$3515,16,FALSE)</f>
        <v>0</v>
      </c>
      <c r="N1640" s="1">
        <f>VLOOKUP(A1640,'ADM Details FY17'!$A$3:$Q$3515,17,FALSE)</f>
        <v>0</v>
      </c>
      <c r="O1640" s="1">
        <f>VLOOKUP(A1640,'ADM Details FY17'!$A$3:$S$3515,19,FALSE)</f>
        <v>0</v>
      </c>
      <c r="P1640" s="1">
        <f>VLOOKUP(A1640,'ADM Details FY17'!$A$3:$U$3515,21,FALSE)</f>
        <v>0</v>
      </c>
      <c r="Q1640" s="1">
        <f>VLOOKUP(A1640,'ADM Details FY17'!$A$3:$V$3515,22,FALSE)</f>
        <v>0</v>
      </c>
      <c r="R1640" s="1">
        <f>VLOOKUP(A1640,'ADM Details FY17'!$A$3:$W$3515,23,FALSE)</f>
        <v>0</v>
      </c>
      <c r="S1640" s="1">
        <f>VLOOKUP(A1640,'ADM Details FY17'!$A$3:$X$3515,24,FALSE)</f>
        <v>0</v>
      </c>
      <c r="T1640" s="1">
        <f>VLOOKUP(A1640,'ADM Details FY17'!$A$3:$Y$3515,25,FALSE)</f>
        <v>0</v>
      </c>
      <c r="U1640" s="1">
        <f>VLOOKUP(A1640,'ADM Details FY17'!$A$3:$AA$3515,27,FALSE)</f>
        <v>0</v>
      </c>
      <c r="V1640" s="1">
        <f>IFERROR(VLOOKUP(C1640,'eindex _tget pp '!$A$4:$E$615,5,FALSE),0)</f>
        <v>742.20998116760836</v>
      </c>
      <c r="W1640" s="31">
        <f>IFERROR(VLOOKUP(C1640,'eindex _tget pp '!$A$4:$F$615,6,FALSE),0)</f>
        <v>0.74050389189999999</v>
      </c>
      <c r="X1640" s="4">
        <f>IFERROR(VLOOKUP(B1640,'eschools 16'!$A$2:$F$25,6,FALSE),1)</f>
        <v>2</v>
      </c>
      <c r="Y1640" s="1">
        <f t="shared" si="125"/>
        <v>0</v>
      </c>
      <c r="Z1640" s="1">
        <f t="shared" si="126"/>
        <v>0</v>
      </c>
      <c r="AA1640" s="31">
        <f>IFERROR(VLOOKUP(C1640,'eindex _tget pp '!$A$4:$G$615,7,FALSE),0)</f>
        <v>0.65366880999999999</v>
      </c>
      <c r="AB1640" s="1">
        <f>VLOOKUP(A1640,'ADM Details FY17'!$A$3:$AB$3515,28,FALSE)</f>
        <v>0</v>
      </c>
      <c r="AC1640" s="1">
        <f t="shared" si="127"/>
        <v>0</v>
      </c>
      <c r="AD1640" s="1">
        <f t="shared" si="128"/>
        <v>6.89</v>
      </c>
      <c r="AE1640" s="1">
        <f t="shared" si="129"/>
        <v>172.25</v>
      </c>
    </row>
    <row r="1641" spans="1:31" x14ac:dyDescent="0.25">
      <c r="A1641" t="str">
        <f>B1641&amp;"-"&amp;COUNTIF($B$3:B1641,B1641)</f>
        <v>417-128</v>
      </c>
      <c r="B1641">
        <v>417</v>
      </c>
      <c r="C1641" s="18">
        <f>VLOOKUP(A1641,'ADM Details FY17'!$A$3:$D$3515,4,FALSE)</f>
        <v>49437</v>
      </c>
      <c r="D1641" s="1">
        <f>VLOOKUP(A1641,'ADM Details FY17'!$A$3:$E$3515,5,FALSE)</f>
        <v>3</v>
      </c>
      <c r="E1641" s="1">
        <f>VLOOKUP(A1641,'ADM Details FY17'!$A$3:$F$3515,6,FALSE)</f>
        <v>0</v>
      </c>
      <c r="F1641" s="1">
        <f>VLOOKUP(A1641,'ADM Details FY17'!$A$3:$G$3515,7,FALSE)</f>
        <v>1</v>
      </c>
      <c r="G1641" s="1">
        <f>VLOOKUP(A1641,'ADM Details FY17'!$A$3:$H$3515,8,FALSE)</f>
        <v>0</v>
      </c>
      <c r="H1641" s="1">
        <f>VLOOKUP(A1641,'ADM Details FY17'!$A$3:$I$3515,9,FALSE)</f>
        <v>0</v>
      </c>
      <c r="I1641" s="1">
        <f>VLOOKUP(A1641,'ADM Details FY17'!$A$3:$J$3517,10,FALSE)</f>
        <v>0</v>
      </c>
      <c r="J1641" s="1">
        <f>VLOOKUP(A1641,'ADM Details FY17'!$A$3:$K$3515,11,FALSE)</f>
        <v>0</v>
      </c>
      <c r="K1641" s="1">
        <f>VLOOKUP(A1641,'ADM Details FY17'!$A$3:$M$3515,13,FALSE)</f>
        <v>1</v>
      </c>
      <c r="L1641" s="1">
        <f>VLOOKUP(A1641,'ADM Details FY17'!$A$3:$O$3515,15,FALSE)</f>
        <v>0</v>
      </c>
      <c r="M1641" s="1">
        <f>VLOOKUP(A1641,'ADM Details FY17'!$A$3:$P$3515,16,FALSE)</f>
        <v>0</v>
      </c>
      <c r="N1641" s="1">
        <f>VLOOKUP(A1641,'ADM Details FY17'!$A$3:$Q$3515,17,FALSE)</f>
        <v>0</v>
      </c>
      <c r="O1641" s="1">
        <f>VLOOKUP(A1641,'ADM Details FY17'!$A$3:$S$3515,19,FALSE)</f>
        <v>0</v>
      </c>
      <c r="P1641" s="1">
        <f>VLOOKUP(A1641,'ADM Details FY17'!$A$3:$U$3515,21,FALSE)</f>
        <v>0</v>
      </c>
      <c r="Q1641" s="1">
        <f>VLOOKUP(A1641,'ADM Details FY17'!$A$3:$V$3515,22,FALSE)</f>
        <v>0</v>
      </c>
      <c r="R1641" s="1">
        <f>VLOOKUP(A1641,'ADM Details FY17'!$A$3:$W$3515,23,FALSE)</f>
        <v>0</v>
      </c>
      <c r="S1641" s="1">
        <f>VLOOKUP(A1641,'ADM Details FY17'!$A$3:$X$3515,24,FALSE)</f>
        <v>0</v>
      </c>
      <c r="T1641" s="1">
        <f>VLOOKUP(A1641,'ADM Details FY17'!$A$3:$Y$3515,25,FALSE)</f>
        <v>0</v>
      </c>
      <c r="U1641" s="1">
        <f>VLOOKUP(A1641,'ADM Details FY17'!$A$3:$AA$3515,27,FALSE)</f>
        <v>0</v>
      </c>
      <c r="V1641" s="1">
        <f>IFERROR(VLOOKUP(C1641,'eindex _tget pp '!$A$4:$E$615,5,FALSE),0)</f>
        <v>208.49392792496295</v>
      </c>
      <c r="W1641" s="31">
        <f>IFERROR(VLOOKUP(C1641,'eindex _tget pp '!$A$4:$F$615,6,FALSE),0)</f>
        <v>0.37149405299999999</v>
      </c>
      <c r="X1641" s="4">
        <f>IFERROR(VLOOKUP(B1641,'eschools 16'!$A$2:$F$25,6,FALSE),1)</f>
        <v>2</v>
      </c>
      <c r="Y1641" s="1">
        <f t="shared" si="125"/>
        <v>0</v>
      </c>
      <c r="Z1641" s="1">
        <f t="shared" si="126"/>
        <v>0</v>
      </c>
      <c r="AA1641" s="31">
        <f>IFERROR(VLOOKUP(C1641,'eindex _tget pp '!$A$4:$G$615,7,FALSE),0)</f>
        <v>0.478649665</v>
      </c>
      <c r="AB1641" s="1">
        <f>VLOOKUP(A1641,'ADM Details FY17'!$A$3:$AB$3515,28,FALSE)</f>
        <v>0</v>
      </c>
      <c r="AC1641" s="1">
        <f t="shared" si="127"/>
        <v>0</v>
      </c>
      <c r="AD1641" s="1">
        <f t="shared" si="128"/>
        <v>3</v>
      </c>
      <c r="AE1641" s="1">
        <f t="shared" si="129"/>
        <v>75</v>
      </c>
    </row>
    <row r="1642" spans="1:31" x14ac:dyDescent="0.25">
      <c r="A1642" t="str">
        <f>B1642&amp;"-"&amp;COUNTIF($B$3:B1642,B1642)</f>
        <v>417-129</v>
      </c>
      <c r="B1642">
        <v>417</v>
      </c>
      <c r="C1642" s="18">
        <f>VLOOKUP(A1642,'ADM Details FY17'!$A$3:$D$3515,4,FALSE)</f>
        <v>50195</v>
      </c>
      <c r="D1642" s="1">
        <f>VLOOKUP(A1642,'ADM Details FY17'!$A$3:$E$3515,5,FALSE)</f>
        <v>0.99</v>
      </c>
      <c r="E1642" s="1">
        <f>VLOOKUP(A1642,'ADM Details FY17'!$A$3:$F$3515,6,FALSE)</f>
        <v>0</v>
      </c>
      <c r="F1642" s="1">
        <f>VLOOKUP(A1642,'ADM Details FY17'!$A$3:$G$3515,7,FALSE)</f>
        <v>0</v>
      </c>
      <c r="G1642" s="1">
        <f>VLOOKUP(A1642,'ADM Details FY17'!$A$3:$H$3515,8,FALSE)</f>
        <v>0</v>
      </c>
      <c r="H1642" s="1">
        <f>VLOOKUP(A1642,'ADM Details FY17'!$A$3:$I$3515,9,FALSE)</f>
        <v>0</v>
      </c>
      <c r="I1642" s="1">
        <f>VLOOKUP(A1642,'ADM Details FY17'!$A$3:$J$3517,10,FALSE)</f>
        <v>0</v>
      </c>
      <c r="J1642" s="1">
        <f>VLOOKUP(A1642,'ADM Details FY17'!$A$3:$K$3515,11,FALSE)</f>
        <v>0</v>
      </c>
      <c r="K1642" s="1">
        <f>VLOOKUP(A1642,'ADM Details FY17'!$A$3:$M$3515,13,FALSE)</f>
        <v>0.45</v>
      </c>
      <c r="L1642" s="1">
        <f>VLOOKUP(A1642,'ADM Details FY17'!$A$3:$O$3515,15,FALSE)</f>
        <v>0</v>
      </c>
      <c r="M1642" s="1">
        <f>VLOOKUP(A1642,'ADM Details FY17'!$A$3:$P$3515,16,FALSE)</f>
        <v>0</v>
      </c>
      <c r="N1642" s="1">
        <f>VLOOKUP(A1642,'ADM Details FY17'!$A$3:$Q$3515,17,FALSE)</f>
        <v>0</v>
      </c>
      <c r="O1642" s="1">
        <f>VLOOKUP(A1642,'ADM Details FY17'!$A$3:$S$3515,19,FALSE)</f>
        <v>0</v>
      </c>
      <c r="P1642" s="1">
        <f>VLOOKUP(A1642,'ADM Details FY17'!$A$3:$U$3515,21,FALSE)</f>
        <v>0</v>
      </c>
      <c r="Q1642" s="1">
        <f>VLOOKUP(A1642,'ADM Details FY17'!$A$3:$V$3515,22,FALSE)</f>
        <v>0</v>
      </c>
      <c r="R1642" s="1">
        <f>VLOOKUP(A1642,'ADM Details FY17'!$A$3:$W$3515,23,FALSE)</f>
        <v>0</v>
      </c>
      <c r="S1642" s="1">
        <f>VLOOKUP(A1642,'ADM Details FY17'!$A$3:$X$3515,24,FALSE)</f>
        <v>0</v>
      </c>
      <c r="T1642" s="1">
        <f>VLOOKUP(A1642,'ADM Details FY17'!$A$3:$Y$3515,25,FALSE)</f>
        <v>0</v>
      </c>
      <c r="U1642" s="1">
        <f>VLOOKUP(A1642,'ADM Details FY17'!$A$3:$AA$3515,27,FALSE)</f>
        <v>0</v>
      </c>
      <c r="V1642" s="1">
        <f>IFERROR(VLOOKUP(C1642,'eindex _tget pp '!$A$4:$E$615,5,FALSE),0)</f>
        <v>11.031734259729108</v>
      </c>
      <c r="W1642" s="31">
        <f>IFERROR(VLOOKUP(C1642,'eindex _tget pp '!$A$4:$F$615,6,FALSE),0)</f>
        <v>1.4626995698</v>
      </c>
      <c r="X1642" s="4">
        <f>IFERROR(VLOOKUP(B1642,'eschools 16'!$A$2:$F$25,6,FALSE),1)</f>
        <v>2</v>
      </c>
      <c r="Y1642" s="1">
        <f t="shared" si="125"/>
        <v>0</v>
      </c>
      <c r="Z1642" s="1">
        <f t="shared" si="126"/>
        <v>0</v>
      </c>
      <c r="AA1642" s="31">
        <f>IFERROR(VLOOKUP(C1642,'eindex _tget pp '!$A$4:$G$615,7,FALSE),0)</f>
        <v>0.37869462599999998</v>
      </c>
      <c r="AB1642" s="1">
        <f>VLOOKUP(A1642,'ADM Details FY17'!$A$3:$AB$3515,28,FALSE)</f>
        <v>0</v>
      </c>
      <c r="AC1642" s="1">
        <f t="shared" si="127"/>
        <v>0</v>
      </c>
      <c r="AD1642" s="1">
        <f t="shared" si="128"/>
        <v>0.99</v>
      </c>
      <c r="AE1642" s="1">
        <f t="shared" si="129"/>
        <v>24.75</v>
      </c>
    </row>
    <row r="1643" spans="1:31" x14ac:dyDescent="0.25">
      <c r="A1643" t="str">
        <f>B1643&amp;"-"&amp;COUNTIF($B$3:B1643,B1643)</f>
        <v>417-130</v>
      </c>
      <c r="B1643">
        <v>417</v>
      </c>
      <c r="C1643" s="18">
        <f>VLOOKUP(A1643,'ADM Details FY17'!$A$3:$D$3515,4,FALSE)</f>
        <v>48009</v>
      </c>
      <c r="D1643" s="1">
        <f>VLOOKUP(A1643,'ADM Details FY17'!$A$3:$E$3515,5,FALSE)</f>
        <v>5.96</v>
      </c>
      <c r="E1643" s="1">
        <f>VLOOKUP(A1643,'ADM Details FY17'!$A$3:$F$3515,6,FALSE)</f>
        <v>0</v>
      </c>
      <c r="F1643" s="1">
        <f>VLOOKUP(A1643,'ADM Details FY17'!$A$3:$G$3515,7,FALSE)</f>
        <v>1</v>
      </c>
      <c r="G1643" s="1">
        <f>VLOOKUP(A1643,'ADM Details FY17'!$A$3:$H$3515,8,FALSE)</f>
        <v>0</v>
      </c>
      <c r="H1643" s="1">
        <f>VLOOKUP(A1643,'ADM Details FY17'!$A$3:$I$3515,9,FALSE)</f>
        <v>0</v>
      </c>
      <c r="I1643" s="1">
        <f>VLOOKUP(A1643,'ADM Details FY17'!$A$3:$J$3517,10,FALSE)</f>
        <v>0</v>
      </c>
      <c r="J1643" s="1">
        <f>VLOOKUP(A1643,'ADM Details FY17'!$A$3:$K$3515,11,FALSE)</f>
        <v>0</v>
      </c>
      <c r="K1643" s="1">
        <f>VLOOKUP(A1643,'ADM Details FY17'!$A$3:$M$3515,13,FALSE)</f>
        <v>3.96</v>
      </c>
      <c r="L1643" s="1">
        <f>VLOOKUP(A1643,'ADM Details FY17'!$A$3:$O$3515,15,FALSE)</f>
        <v>0</v>
      </c>
      <c r="M1643" s="1">
        <f>VLOOKUP(A1643,'ADM Details FY17'!$A$3:$P$3515,16,FALSE)</f>
        <v>0</v>
      </c>
      <c r="N1643" s="1">
        <f>VLOOKUP(A1643,'ADM Details FY17'!$A$3:$Q$3515,17,FALSE)</f>
        <v>0</v>
      </c>
      <c r="O1643" s="1">
        <f>VLOOKUP(A1643,'ADM Details FY17'!$A$3:$S$3515,19,FALSE)</f>
        <v>0</v>
      </c>
      <c r="P1643" s="1">
        <f>VLOOKUP(A1643,'ADM Details FY17'!$A$3:$U$3515,21,FALSE)</f>
        <v>0</v>
      </c>
      <c r="Q1643" s="1">
        <f>VLOOKUP(A1643,'ADM Details FY17'!$A$3:$V$3515,22,FALSE)</f>
        <v>0</v>
      </c>
      <c r="R1643" s="1">
        <f>VLOOKUP(A1643,'ADM Details FY17'!$A$3:$W$3515,23,FALSE)</f>
        <v>0</v>
      </c>
      <c r="S1643" s="1">
        <f>VLOOKUP(A1643,'ADM Details FY17'!$A$3:$X$3515,24,FALSE)</f>
        <v>0</v>
      </c>
      <c r="T1643" s="1">
        <f>VLOOKUP(A1643,'ADM Details FY17'!$A$3:$Y$3515,25,FALSE)</f>
        <v>0</v>
      </c>
      <c r="U1643" s="1">
        <f>VLOOKUP(A1643,'ADM Details FY17'!$A$3:$AA$3515,27,FALSE)</f>
        <v>0</v>
      </c>
      <c r="V1643" s="1">
        <f>IFERROR(VLOOKUP(C1643,'eindex _tget pp '!$A$4:$E$615,5,FALSE),0)</f>
        <v>468.28425942335389</v>
      </c>
      <c r="W1643" s="31">
        <f>IFERROR(VLOOKUP(C1643,'eindex _tget pp '!$A$4:$F$615,6,FALSE),0)</f>
        <v>0.35964185119999997</v>
      </c>
      <c r="X1643" s="4">
        <f>IFERROR(VLOOKUP(B1643,'eschools 16'!$A$2:$F$25,6,FALSE),1)</f>
        <v>2</v>
      </c>
      <c r="Y1643" s="1">
        <f t="shared" si="125"/>
        <v>0</v>
      </c>
      <c r="Z1643" s="1">
        <f t="shared" si="126"/>
        <v>0</v>
      </c>
      <c r="AA1643" s="31">
        <f>IFERROR(VLOOKUP(C1643,'eindex _tget pp '!$A$4:$G$615,7,FALSE),0)</f>
        <v>0.49280977799999998</v>
      </c>
      <c r="AB1643" s="1">
        <f>VLOOKUP(A1643,'ADM Details FY17'!$A$3:$AB$3515,28,FALSE)</f>
        <v>0</v>
      </c>
      <c r="AC1643" s="1">
        <f t="shared" si="127"/>
        <v>0</v>
      </c>
      <c r="AD1643" s="1">
        <f t="shared" si="128"/>
        <v>5.96</v>
      </c>
      <c r="AE1643" s="1">
        <f t="shared" si="129"/>
        <v>149</v>
      </c>
    </row>
    <row r="1644" spans="1:31" x14ac:dyDescent="0.25">
      <c r="A1644" t="str">
        <f>B1644&amp;"-"&amp;COUNTIF($B$3:B1644,B1644)</f>
        <v>417-131</v>
      </c>
      <c r="B1644">
        <v>417</v>
      </c>
      <c r="C1644" s="18">
        <f>VLOOKUP(A1644,'ADM Details FY17'!$A$3:$D$3515,4,FALSE)</f>
        <v>45450</v>
      </c>
      <c r="D1644" s="1">
        <f>VLOOKUP(A1644,'ADM Details FY17'!$A$3:$E$3515,5,FALSE)</f>
        <v>8.2899999999999991</v>
      </c>
      <c r="E1644" s="1">
        <f>VLOOKUP(A1644,'ADM Details FY17'!$A$3:$F$3515,6,FALSE)</f>
        <v>0</v>
      </c>
      <c r="F1644" s="1">
        <f>VLOOKUP(A1644,'ADM Details FY17'!$A$3:$G$3515,7,FALSE)</f>
        <v>0</v>
      </c>
      <c r="G1644" s="1">
        <f>VLOOKUP(A1644,'ADM Details FY17'!$A$3:$H$3515,8,FALSE)</f>
        <v>0</v>
      </c>
      <c r="H1644" s="1">
        <f>VLOOKUP(A1644,'ADM Details FY17'!$A$3:$I$3515,9,FALSE)</f>
        <v>0</v>
      </c>
      <c r="I1644" s="1">
        <f>VLOOKUP(A1644,'ADM Details FY17'!$A$3:$J$3517,10,FALSE)</f>
        <v>0</v>
      </c>
      <c r="J1644" s="1">
        <f>VLOOKUP(A1644,'ADM Details FY17'!$A$3:$K$3515,11,FALSE)</f>
        <v>0</v>
      </c>
      <c r="K1644" s="1">
        <f>VLOOKUP(A1644,'ADM Details FY17'!$A$3:$M$3515,13,FALSE)</f>
        <v>3.76</v>
      </c>
      <c r="L1644" s="1">
        <f>VLOOKUP(A1644,'ADM Details FY17'!$A$3:$O$3515,15,FALSE)</f>
        <v>0</v>
      </c>
      <c r="M1644" s="1">
        <f>VLOOKUP(A1644,'ADM Details FY17'!$A$3:$P$3515,16,FALSE)</f>
        <v>0</v>
      </c>
      <c r="N1644" s="1">
        <f>VLOOKUP(A1644,'ADM Details FY17'!$A$3:$Q$3515,17,FALSE)</f>
        <v>0</v>
      </c>
      <c r="O1644" s="1">
        <f>VLOOKUP(A1644,'ADM Details FY17'!$A$3:$S$3515,19,FALSE)</f>
        <v>0</v>
      </c>
      <c r="P1644" s="1">
        <f>VLOOKUP(A1644,'ADM Details FY17'!$A$3:$U$3515,21,FALSE)</f>
        <v>0</v>
      </c>
      <c r="Q1644" s="1">
        <f>VLOOKUP(A1644,'ADM Details FY17'!$A$3:$V$3515,22,FALSE)</f>
        <v>0</v>
      </c>
      <c r="R1644" s="1">
        <f>VLOOKUP(A1644,'ADM Details FY17'!$A$3:$W$3515,23,FALSE)</f>
        <v>0</v>
      </c>
      <c r="S1644" s="1">
        <f>VLOOKUP(A1644,'ADM Details FY17'!$A$3:$X$3515,24,FALSE)</f>
        <v>0</v>
      </c>
      <c r="T1644" s="1">
        <f>VLOOKUP(A1644,'ADM Details FY17'!$A$3:$Y$3515,25,FALSE)</f>
        <v>0</v>
      </c>
      <c r="U1644" s="1">
        <f>VLOOKUP(A1644,'ADM Details FY17'!$A$3:$AA$3515,27,FALSE)</f>
        <v>0</v>
      </c>
      <c r="V1644" s="1">
        <f>IFERROR(VLOOKUP(C1644,'eindex _tget pp '!$A$4:$E$615,5,FALSE),0)</f>
        <v>623.35998097788672</v>
      </c>
      <c r="W1644" s="31">
        <f>IFERROR(VLOOKUP(C1644,'eindex _tget pp '!$A$4:$F$615,6,FALSE),0)</f>
        <v>1.4069867881</v>
      </c>
      <c r="X1644" s="4">
        <f>IFERROR(VLOOKUP(B1644,'eschools 16'!$A$2:$F$25,6,FALSE),1)</f>
        <v>2</v>
      </c>
      <c r="Y1644" s="1">
        <f t="shared" si="125"/>
        <v>0</v>
      </c>
      <c r="Z1644" s="1">
        <f t="shared" si="126"/>
        <v>0</v>
      </c>
      <c r="AA1644" s="31">
        <f>IFERROR(VLOOKUP(C1644,'eindex _tget pp '!$A$4:$G$615,7,FALSE),0)</f>
        <v>0.61336295600000001</v>
      </c>
      <c r="AB1644" s="1">
        <f>VLOOKUP(A1644,'ADM Details FY17'!$A$3:$AB$3515,28,FALSE)</f>
        <v>0</v>
      </c>
      <c r="AC1644" s="1">
        <f t="shared" si="127"/>
        <v>0</v>
      </c>
      <c r="AD1644" s="1">
        <f t="shared" si="128"/>
        <v>8.2899999999999991</v>
      </c>
      <c r="AE1644" s="1">
        <f t="shared" si="129"/>
        <v>207.24999999999997</v>
      </c>
    </row>
    <row r="1645" spans="1:31" x14ac:dyDescent="0.25">
      <c r="A1645" t="str">
        <f>B1645&amp;"-"&amp;COUNTIF($B$3:B1645,B1645)</f>
        <v>417-132</v>
      </c>
      <c r="B1645">
        <v>417</v>
      </c>
      <c r="C1645" s="18">
        <f>VLOOKUP(A1645,'ADM Details FY17'!$A$3:$D$3515,4,FALSE)</f>
        <v>50443</v>
      </c>
      <c r="D1645" s="1">
        <f>VLOOKUP(A1645,'ADM Details FY17'!$A$3:$E$3515,5,FALSE)</f>
        <v>1</v>
      </c>
      <c r="E1645" s="1">
        <f>VLOOKUP(A1645,'ADM Details FY17'!$A$3:$F$3515,6,FALSE)</f>
        <v>0</v>
      </c>
      <c r="F1645" s="1">
        <f>VLOOKUP(A1645,'ADM Details FY17'!$A$3:$G$3515,7,FALSE)</f>
        <v>1</v>
      </c>
      <c r="G1645" s="1">
        <f>VLOOKUP(A1645,'ADM Details FY17'!$A$3:$H$3515,8,FALSE)</f>
        <v>0</v>
      </c>
      <c r="H1645" s="1">
        <f>VLOOKUP(A1645,'ADM Details FY17'!$A$3:$I$3515,9,FALSE)</f>
        <v>0</v>
      </c>
      <c r="I1645" s="1">
        <f>VLOOKUP(A1645,'ADM Details FY17'!$A$3:$J$3517,10,FALSE)</f>
        <v>0</v>
      </c>
      <c r="J1645" s="1">
        <f>VLOOKUP(A1645,'ADM Details FY17'!$A$3:$K$3515,11,FALSE)</f>
        <v>0</v>
      </c>
      <c r="K1645" s="1">
        <f>VLOOKUP(A1645,'ADM Details FY17'!$A$3:$M$3515,13,FALSE)</f>
        <v>0</v>
      </c>
      <c r="L1645" s="1">
        <f>VLOOKUP(A1645,'ADM Details FY17'!$A$3:$O$3515,15,FALSE)</f>
        <v>0</v>
      </c>
      <c r="M1645" s="1">
        <f>VLOOKUP(A1645,'ADM Details FY17'!$A$3:$P$3515,16,FALSE)</f>
        <v>0</v>
      </c>
      <c r="N1645" s="1">
        <f>VLOOKUP(A1645,'ADM Details FY17'!$A$3:$Q$3515,17,FALSE)</f>
        <v>0</v>
      </c>
      <c r="O1645" s="1">
        <f>VLOOKUP(A1645,'ADM Details FY17'!$A$3:$S$3515,19,FALSE)</f>
        <v>0</v>
      </c>
      <c r="P1645" s="1">
        <f>VLOOKUP(A1645,'ADM Details FY17'!$A$3:$U$3515,21,FALSE)</f>
        <v>0</v>
      </c>
      <c r="Q1645" s="1">
        <f>VLOOKUP(A1645,'ADM Details FY17'!$A$3:$V$3515,22,FALSE)</f>
        <v>0</v>
      </c>
      <c r="R1645" s="1">
        <f>VLOOKUP(A1645,'ADM Details FY17'!$A$3:$W$3515,23,FALSE)</f>
        <v>0</v>
      </c>
      <c r="S1645" s="1">
        <f>VLOOKUP(A1645,'ADM Details FY17'!$A$3:$X$3515,24,FALSE)</f>
        <v>0</v>
      </c>
      <c r="T1645" s="1">
        <f>VLOOKUP(A1645,'ADM Details FY17'!$A$3:$Y$3515,25,FALSE)</f>
        <v>0</v>
      </c>
      <c r="U1645" s="1">
        <f>VLOOKUP(A1645,'ADM Details FY17'!$A$3:$AA$3515,27,FALSE)</f>
        <v>0</v>
      </c>
      <c r="V1645" s="1">
        <f>IFERROR(VLOOKUP(C1645,'eindex _tget pp '!$A$4:$E$615,5,FALSE),0)</f>
        <v>0</v>
      </c>
      <c r="W1645" s="31">
        <f>IFERROR(VLOOKUP(C1645,'eindex _tget pp '!$A$4:$F$615,6,FALSE),0)</f>
        <v>0.1820992625</v>
      </c>
      <c r="X1645" s="4">
        <f>IFERROR(VLOOKUP(B1645,'eschools 16'!$A$2:$F$25,6,FALSE),1)</f>
        <v>2</v>
      </c>
      <c r="Y1645" s="1">
        <f t="shared" si="125"/>
        <v>0</v>
      </c>
      <c r="Z1645" s="1">
        <f t="shared" si="126"/>
        <v>0</v>
      </c>
      <c r="AA1645" s="31">
        <f>IFERROR(VLOOKUP(C1645,'eindex _tget pp '!$A$4:$G$615,7,FALSE),0)</f>
        <v>0.32501585</v>
      </c>
      <c r="AB1645" s="1">
        <f>VLOOKUP(A1645,'ADM Details FY17'!$A$3:$AB$3515,28,FALSE)</f>
        <v>0</v>
      </c>
      <c r="AC1645" s="1">
        <f t="shared" si="127"/>
        <v>0</v>
      </c>
      <c r="AD1645" s="1">
        <f t="shared" si="128"/>
        <v>1</v>
      </c>
      <c r="AE1645" s="1">
        <f t="shared" si="129"/>
        <v>25</v>
      </c>
    </row>
    <row r="1646" spans="1:31" x14ac:dyDescent="0.25">
      <c r="A1646" t="str">
        <f>B1646&amp;"-"&amp;COUNTIF($B$3:B1646,B1646)</f>
        <v>417-133</v>
      </c>
      <c r="B1646">
        <v>417</v>
      </c>
      <c r="C1646" s="18">
        <f>VLOOKUP(A1646,'ADM Details FY17'!$A$3:$D$3515,4,FALSE)</f>
        <v>44248</v>
      </c>
      <c r="D1646" s="1">
        <f>VLOOKUP(A1646,'ADM Details FY17'!$A$3:$E$3515,5,FALSE)</f>
        <v>0.93</v>
      </c>
      <c r="E1646" s="1">
        <f>VLOOKUP(A1646,'ADM Details FY17'!$A$3:$F$3515,6,FALSE)</f>
        <v>0</v>
      </c>
      <c r="F1646" s="1">
        <f>VLOOKUP(A1646,'ADM Details FY17'!$A$3:$G$3515,7,FALSE)</f>
        <v>0</v>
      </c>
      <c r="G1646" s="1">
        <f>VLOOKUP(A1646,'ADM Details FY17'!$A$3:$H$3515,8,FALSE)</f>
        <v>0</v>
      </c>
      <c r="H1646" s="1">
        <f>VLOOKUP(A1646,'ADM Details FY17'!$A$3:$I$3515,9,FALSE)</f>
        <v>0</v>
      </c>
      <c r="I1646" s="1">
        <f>VLOOKUP(A1646,'ADM Details FY17'!$A$3:$J$3517,10,FALSE)</f>
        <v>0</v>
      </c>
      <c r="J1646" s="1">
        <f>VLOOKUP(A1646,'ADM Details FY17'!$A$3:$K$3515,11,FALSE)</f>
        <v>0</v>
      </c>
      <c r="K1646" s="1">
        <f>VLOOKUP(A1646,'ADM Details FY17'!$A$3:$M$3515,13,FALSE)</f>
        <v>0</v>
      </c>
      <c r="L1646" s="1">
        <f>VLOOKUP(A1646,'ADM Details FY17'!$A$3:$O$3515,15,FALSE)</f>
        <v>0</v>
      </c>
      <c r="M1646" s="1">
        <f>VLOOKUP(A1646,'ADM Details FY17'!$A$3:$P$3515,16,FALSE)</f>
        <v>0</v>
      </c>
      <c r="N1646" s="1">
        <f>VLOOKUP(A1646,'ADM Details FY17'!$A$3:$Q$3515,17,FALSE)</f>
        <v>0</v>
      </c>
      <c r="O1646" s="1">
        <f>VLOOKUP(A1646,'ADM Details FY17'!$A$3:$S$3515,19,FALSE)</f>
        <v>0</v>
      </c>
      <c r="P1646" s="1">
        <f>VLOOKUP(A1646,'ADM Details FY17'!$A$3:$U$3515,21,FALSE)</f>
        <v>0</v>
      </c>
      <c r="Q1646" s="1">
        <f>VLOOKUP(A1646,'ADM Details FY17'!$A$3:$V$3515,22,FALSE)</f>
        <v>0</v>
      </c>
      <c r="R1646" s="1">
        <f>VLOOKUP(A1646,'ADM Details FY17'!$A$3:$W$3515,23,FALSE)</f>
        <v>0</v>
      </c>
      <c r="S1646" s="1">
        <f>VLOOKUP(A1646,'ADM Details FY17'!$A$3:$X$3515,24,FALSE)</f>
        <v>0</v>
      </c>
      <c r="T1646" s="1">
        <f>VLOOKUP(A1646,'ADM Details FY17'!$A$3:$Y$3515,25,FALSE)</f>
        <v>0</v>
      </c>
      <c r="U1646" s="1">
        <f>VLOOKUP(A1646,'ADM Details FY17'!$A$3:$AA$3515,27,FALSE)</f>
        <v>0</v>
      </c>
      <c r="V1646" s="1">
        <f>IFERROR(VLOOKUP(C1646,'eindex _tget pp '!$A$4:$E$615,5,FALSE),0)</f>
        <v>615.91956097521256</v>
      </c>
      <c r="W1646" s="31">
        <f>IFERROR(VLOOKUP(C1646,'eindex _tget pp '!$A$4:$F$615,6,FALSE),0)</f>
        <v>1.3266247564</v>
      </c>
      <c r="X1646" s="4">
        <f>IFERROR(VLOOKUP(B1646,'eschools 16'!$A$2:$F$25,6,FALSE),1)</f>
        <v>2</v>
      </c>
      <c r="Y1646" s="1">
        <f t="shared" si="125"/>
        <v>0</v>
      </c>
      <c r="Z1646" s="1">
        <f t="shared" si="126"/>
        <v>0</v>
      </c>
      <c r="AA1646" s="31">
        <f>IFERROR(VLOOKUP(C1646,'eindex _tget pp '!$A$4:$G$615,7,FALSE),0)</f>
        <v>0.55138567900000002</v>
      </c>
      <c r="AB1646" s="1">
        <f>VLOOKUP(A1646,'ADM Details FY17'!$A$3:$AB$3515,28,FALSE)</f>
        <v>0</v>
      </c>
      <c r="AC1646" s="1">
        <f t="shared" si="127"/>
        <v>0</v>
      </c>
      <c r="AD1646" s="1">
        <f t="shared" si="128"/>
        <v>0.93</v>
      </c>
      <c r="AE1646" s="1">
        <f t="shared" si="129"/>
        <v>23.25</v>
      </c>
    </row>
    <row r="1647" spans="1:31" x14ac:dyDescent="0.25">
      <c r="A1647" t="str">
        <f>B1647&amp;"-"&amp;COUNTIF($B$3:B1647,B1647)</f>
        <v>417-134</v>
      </c>
      <c r="B1647">
        <v>417</v>
      </c>
      <c r="C1647" s="18">
        <f>VLOOKUP(A1647,'ADM Details FY17'!$A$3:$D$3515,4,FALSE)</f>
        <v>44263</v>
      </c>
      <c r="D1647" s="1">
        <f>VLOOKUP(A1647,'ADM Details FY17'!$A$3:$E$3515,5,FALSE)</f>
        <v>2.48</v>
      </c>
      <c r="E1647" s="1">
        <f>VLOOKUP(A1647,'ADM Details FY17'!$A$3:$F$3515,6,FALSE)</f>
        <v>0</v>
      </c>
      <c r="F1647" s="1">
        <f>VLOOKUP(A1647,'ADM Details FY17'!$A$3:$G$3515,7,FALSE)</f>
        <v>2</v>
      </c>
      <c r="G1647" s="1">
        <f>VLOOKUP(A1647,'ADM Details FY17'!$A$3:$H$3515,8,FALSE)</f>
        <v>0</v>
      </c>
      <c r="H1647" s="1">
        <f>VLOOKUP(A1647,'ADM Details FY17'!$A$3:$I$3515,9,FALSE)</f>
        <v>0</v>
      </c>
      <c r="I1647" s="1">
        <f>VLOOKUP(A1647,'ADM Details FY17'!$A$3:$J$3517,10,FALSE)</f>
        <v>0</v>
      </c>
      <c r="J1647" s="1">
        <f>VLOOKUP(A1647,'ADM Details FY17'!$A$3:$K$3515,11,FALSE)</f>
        <v>0</v>
      </c>
      <c r="K1647" s="1">
        <f>VLOOKUP(A1647,'ADM Details FY17'!$A$3:$M$3515,13,FALSE)</f>
        <v>0.48</v>
      </c>
      <c r="L1647" s="1">
        <f>VLOOKUP(A1647,'ADM Details FY17'!$A$3:$O$3515,15,FALSE)</f>
        <v>0</v>
      </c>
      <c r="M1647" s="1">
        <f>VLOOKUP(A1647,'ADM Details FY17'!$A$3:$P$3515,16,FALSE)</f>
        <v>0</v>
      </c>
      <c r="N1647" s="1">
        <f>VLOOKUP(A1647,'ADM Details FY17'!$A$3:$Q$3515,17,FALSE)</f>
        <v>0</v>
      </c>
      <c r="O1647" s="1">
        <f>VLOOKUP(A1647,'ADM Details FY17'!$A$3:$S$3515,19,FALSE)</f>
        <v>0</v>
      </c>
      <c r="P1647" s="1">
        <f>VLOOKUP(A1647,'ADM Details FY17'!$A$3:$U$3515,21,FALSE)</f>
        <v>0</v>
      </c>
      <c r="Q1647" s="1">
        <f>VLOOKUP(A1647,'ADM Details FY17'!$A$3:$V$3515,22,FALSE)</f>
        <v>0</v>
      </c>
      <c r="R1647" s="1">
        <f>VLOOKUP(A1647,'ADM Details FY17'!$A$3:$W$3515,23,FALSE)</f>
        <v>0</v>
      </c>
      <c r="S1647" s="1">
        <f>VLOOKUP(A1647,'ADM Details FY17'!$A$3:$X$3515,24,FALSE)</f>
        <v>0</v>
      </c>
      <c r="T1647" s="1">
        <f>VLOOKUP(A1647,'ADM Details FY17'!$A$3:$Y$3515,25,FALSE)</f>
        <v>0</v>
      </c>
      <c r="U1647" s="1">
        <f>VLOOKUP(A1647,'ADM Details FY17'!$A$3:$AA$3515,27,FALSE)</f>
        <v>0</v>
      </c>
      <c r="V1647" s="1">
        <f>IFERROR(VLOOKUP(C1647,'eindex _tget pp '!$A$4:$E$615,5,FALSE),0)</f>
        <v>1889.6722909461323</v>
      </c>
      <c r="W1647" s="31">
        <f>IFERROR(VLOOKUP(C1647,'eindex _tget pp '!$A$4:$F$615,6,FALSE),0)</f>
        <v>2.8797159787000002</v>
      </c>
      <c r="X1647" s="4">
        <f>IFERROR(VLOOKUP(B1647,'eschools 16'!$A$2:$F$25,6,FALSE),1)</f>
        <v>2</v>
      </c>
      <c r="Y1647" s="1">
        <f t="shared" si="125"/>
        <v>0</v>
      </c>
      <c r="Z1647" s="1">
        <f t="shared" si="126"/>
        <v>0</v>
      </c>
      <c r="AA1647" s="31">
        <f>IFERROR(VLOOKUP(C1647,'eindex _tget pp '!$A$4:$G$615,7,FALSE),0)</f>
        <v>0.85659459800000004</v>
      </c>
      <c r="AB1647" s="1">
        <f>VLOOKUP(A1647,'ADM Details FY17'!$A$3:$AB$3515,28,FALSE)</f>
        <v>0</v>
      </c>
      <c r="AC1647" s="1">
        <f t="shared" si="127"/>
        <v>0</v>
      </c>
      <c r="AD1647" s="1">
        <f t="shared" si="128"/>
        <v>2.48</v>
      </c>
      <c r="AE1647" s="1">
        <f t="shared" si="129"/>
        <v>62</v>
      </c>
    </row>
    <row r="1648" spans="1:31" x14ac:dyDescent="0.25">
      <c r="A1648" t="str">
        <f>B1648&amp;"-"&amp;COUNTIF($B$3:B1648,B1648)</f>
        <v>417-135</v>
      </c>
      <c r="B1648">
        <v>417</v>
      </c>
      <c r="C1648" s="18">
        <f>VLOOKUP(A1648,'ADM Details FY17'!$A$3:$D$3515,4,FALSE)</f>
        <v>48330</v>
      </c>
      <c r="D1648" s="1">
        <f>VLOOKUP(A1648,'ADM Details FY17'!$A$3:$E$3515,5,FALSE)</f>
        <v>1</v>
      </c>
      <c r="E1648" s="1">
        <f>VLOOKUP(A1648,'ADM Details FY17'!$A$3:$F$3515,6,FALSE)</f>
        <v>0</v>
      </c>
      <c r="F1648" s="1">
        <f>VLOOKUP(A1648,'ADM Details FY17'!$A$3:$G$3515,7,FALSE)</f>
        <v>0</v>
      </c>
      <c r="G1648" s="1">
        <f>VLOOKUP(A1648,'ADM Details FY17'!$A$3:$H$3515,8,FALSE)</f>
        <v>0</v>
      </c>
      <c r="H1648" s="1">
        <f>VLOOKUP(A1648,'ADM Details FY17'!$A$3:$I$3515,9,FALSE)</f>
        <v>0</v>
      </c>
      <c r="I1648" s="1">
        <f>VLOOKUP(A1648,'ADM Details FY17'!$A$3:$J$3517,10,FALSE)</f>
        <v>0</v>
      </c>
      <c r="J1648" s="1">
        <f>VLOOKUP(A1648,'ADM Details FY17'!$A$3:$K$3515,11,FALSE)</f>
        <v>0</v>
      </c>
      <c r="K1648" s="1">
        <f>VLOOKUP(A1648,'ADM Details FY17'!$A$3:$M$3515,13,FALSE)</f>
        <v>0</v>
      </c>
      <c r="L1648" s="1">
        <f>VLOOKUP(A1648,'ADM Details FY17'!$A$3:$O$3515,15,FALSE)</f>
        <v>0</v>
      </c>
      <c r="M1648" s="1">
        <f>VLOOKUP(A1648,'ADM Details FY17'!$A$3:$P$3515,16,FALSE)</f>
        <v>0</v>
      </c>
      <c r="N1648" s="1">
        <f>VLOOKUP(A1648,'ADM Details FY17'!$A$3:$Q$3515,17,FALSE)</f>
        <v>0</v>
      </c>
      <c r="O1648" s="1">
        <f>VLOOKUP(A1648,'ADM Details FY17'!$A$3:$S$3515,19,FALSE)</f>
        <v>0</v>
      </c>
      <c r="P1648" s="1">
        <f>VLOOKUP(A1648,'ADM Details FY17'!$A$3:$U$3515,21,FALSE)</f>
        <v>0</v>
      </c>
      <c r="Q1648" s="1">
        <f>VLOOKUP(A1648,'ADM Details FY17'!$A$3:$V$3515,22,FALSE)</f>
        <v>0</v>
      </c>
      <c r="R1648" s="1">
        <f>VLOOKUP(A1648,'ADM Details FY17'!$A$3:$W$3515,23,FALSE)</f>
        <v>0</v>
      </c>
      <c r="S1648" s="1">
        <f>VLOOKUP(A1648,'ADM Details FY17'!$A$3:$X$3515,24,FALSE)</f>
        <v>0</v>
      </c>
      <c r="T1648" s="1">
        <f>VLOOKUP(A1648,'ADM Details FY17'!$A$3:$Y$3515,25,FALSE)</f>
        <v>0</v>
      </c>
      <c r="U1648" s="1">
        <f>VLOOKUP(A1648,'ADM Details FY17'!$A$3:$AA$3515,27,FALSE)</f>
        <v>0</v>
      </c>
      <c r="V1648" s="1">
        <f>IFERROR(VLOOKUP(C1648,'eindex _tget pp '!$A$4:$E$615,5,FALSE),0)</f>
        <v>313.10465461013939</v>
      </c>
      <c r="W1648" s="31">
        <f>IFERROR(VLOOKUP(C1648,'eindex _tget pp '!$A$4:$F$615,6,FALSE),0)</f>
        <v>0.3848012999</v>
      </c>
      <c r="X1648" s="4">
        <f>IFERROR(VLOOKUP(B1648,'eschools 16'!$A$2:$F$25,6,FALSE),1)</f>
        <v>2</v>
      </c>
      <c r="Y1648" s="1">
        <f t="shared" si="125"/>
        <v>0</v>
      </c>
      <c r="Z1648" s="1">
        <f t="shared" si="126"/>
        <v>0</v>
      </c>
      <c r="AA1648" s="31">
        <f>IFERROR(VLOOKUP(C1648,'eindex _tget pp '!$A$4:$G$615,7,FALSE),0)</f>
        <v>0.51979744699999997</v>
      </c>
      <c r="AB1648" s="1">
        <f>VLOOKUP(A1648,'ADM Details FY17'!$A$3:$AB$3515,28,FALSE)</f>
        <v>0</v>
      </c>
      <c r="AC1648" s="1">
        <f t="shared" si="127"/>
        <v>0</v>
      </c>
      <c r="AD1648" s="1">
        <f t="shared" si="128"/>
        <v>1</v>
      </c>
      <c r="AE1648" s="1">
        <f t="shared" si="129"/>
        <v>25</v>
      </c>
    </row>
    <row r="1649" spans="1:31" x14ac:dyDescent="0.25">
      <c r="A1649" t="str">
        <f>B1649&amp;"-"&amp;COUNTIF($B$3:B1649,B1649)</f>
        <v>417-136</v>
      </c>
      <c r="B1649">
        <v>417</v>
      </c>
      <c r="C1649" s="18">
        <f>VLOOKUP(A1649,'ADM Details FY17'!$A$3:$D$3515,4,FALSE)</f>
        <v>48702</v>
      </c>
      <c r="D1649" s="1">
        <f>VLOOKUP(A1649,'ADM Details FY17'!$A$3:$E$3515,5,FALSE)</f>
        <v>0.08</v>
      </c>
      <c r="E1649" s="1">
        <f>VLOOKUP(A1649,'ADM Details FY17'!$A$3:$F$3515,6,FALSE)</f>
        <v>0</v>
      </c>
      <c r="F1649" s="1">
        <f>VLOOKUP(A1649,'ADM Details FY17'!$A$3:$G$3515,7,FALSE)</f>
        <v>0.08</v>
      </c>
      <c r="G1649" s="1">
        <f>VLOOKUP(A1649,'ADM Details FY17'!$A$3:$H$3515,8,FALSE)</f>
        <v>0</v>
      </c>
      <c r="H1649" s="1">
        <f>VLOOKUP(A1649,'ADM Details FY17'!$A$3:$I$3515,9,FALSE)</f>
        <v>0</v>
      </c>
      <c r="I1649" s="1">
        <f>VLOOKUP(A1649,'ADM Details FY17'!$A$3:$J$3517,10,FALSE)</f>
        <v>0</v>
      </c>
      <c r="J1649" s="1">
        <f>VLOOKUP(A1649,'ADM Details FY17'!$A$3:$K$3515,11,FALSE)</f>
        <v>0</v>
      </c>
      <c r="K1649" s="1">
        <f>VLOOKUP(A1649,'ADM Details FY17'!$A$3:$M$3515,13,FALSE)</f>
        <v>0</v>
      </c>
      <c r="L1649" s="1">
        <f>VLOOKUP(A1649,'ADM Details FY17'!$A$3:$O$3515,15,FALSE)</f>
        <v>0</v>
      </c>
      <c r="M1649" s="1">
        <f>VLOOKUP(A1649,'ADM Details FY17'!$A$3:$P$3515,16,FALSE)</f>
        <v>0</v>
      </c>
      <c r="N1649" s="1">
        <f>VLOOKUP(A1649,'ADM Details FY17'!$A$3:$Q$3515,17,FALSE)</f>
        <v>0</v>
      </c>
      <c r="O1649" s="1">
        <f>VLOOKUP(A1649,'ADM Details FY17'!$A$3:$S$3515,19,FALSE)</f>
        <v>0</v>
      </c>
      <c r="P1649" s="1">
        <f>VLOOKUP(A1649,'ADM Details FY17'!$A$3:$U$3515,21,FALSE)</f>
        <v>0</v>
      </c>
      <c r="Q1649" s="1">
        <f>VLOOKUP(A1649,'ADM Details FY17'!$A$3:$V$3515,22,FALSE)</f>
        <v>0</v>
      </c>
      <c r="R1649" s="1">
        <f>VLOOKUP(A1649,'ADM Details FY17'!$A$3:$W$3515,23,FALSE)</f>
        <v>0</v>
      </c>
      <c r="S1649" s="1">
        <f>VLOOKUP(A1649,'ADM Details FY17'!$A$3:$X$3515,24,FALSE)</f>
        <v>0</v>
      </c>
      <c r="T1649" s="1">
        <f>VLOOKUP(A1649,'ADM Details FY17'!$A$3:$Y$3515,25,FALSE)</f>
        <v>0</v>
      </c>
      <c r="U1649" s="1">
        <f>VLOOKUP(A1649,'ADM Details FY17'!$A$3:$AA$3515,27,FALSE)</f>
        <v>0</v>
      </c>
      <c r="V1649" s="1">
        <f>IFERROR(VLOOKUP(C1649,'eindex _tget pp '!$A$4:$E$615,5,FALSE),0)</f>
        <v>1185.2952812025621</v>
      </c>
      <c r="W1649" s="31">
        <f>IFERROR(VLOOKUP(C1649,'eindex _tget pp '!$A$4:$F$615,6,FALSE),0)</f>
        <v>1.8289560841000001</v>
      </c>
      <c r="X1649" s="4">
        <f>IFERROR(VLOOKUP(B1649,'eschools 16'!$A$2:$F$25,6,FALSE),1)</f>
        <v>2</v>
      </c>
      <c r="Y1649" s="1">
        <f t="shared" si="125"/>
        <v>0</v>
      </c>
      <c r="Z1649" s="1">
        <f t="shared" si="126"/>
        <v>0</v>
      </c>
      <c r="AA1649" s="31">
        <f>IFERROR(VLOOKUP(C1649,'eindex _tget pp '!$A$4:$G$615,7,FALSE),0)</f>
        <v>0.78987808599999998</v>
      </c>
      <c r="AB1649" s="1">
        <f>VLOOKUP(A1649,'ADM Details FY17'!$A$3:$AB$3515,28,FALSE)</f>
        <v>0</v>
      </c>
      <c r="AC1649" s="1">
        <f t="shared" si="127"/>
        <v>0</v>
      </c>
      <c r="AD1649" s="1">
        <f t="shared" si="128"/>
        <v>0.08</v>
      </c>
      <c r="AE1649" s="1">
        <f t="shared" si="129"/>
        <v>2</v>
      </c>
    </row>
    <row r="1650" spans="1:31" x14ac:dyDescent="0.25">
      <c r="A1650" t="str">
        <f>B1650&amp;"-"&amp;COUNTIF($B$3:B1650,B1650)</f>
        <v>417-137</v>
      </c>
      <c r="B1650">
        <v>417</v>
      </c>
      <c r="C1650" s="18">
        <f>VLOOKUP(A1650,'ADM Details FY17'!$A$3:$D$3515,4,FALSE)</f>
        <v>47886</v>
      </c>
      <c r="D1650" s="1">
        <f>VLOOKUP(A1650,'ADM Details FY17'!$A$3:$E$3515,5,FALSE)</f>
        <v>3</v>
      </c>
      <c r="E1650" s="1">
        <f>VLOOKUP(A1650,'ADM Details FY17'!$A$3:$F$3515,6,FALSE)</f>
        <v>0</v>
      </c>
      <c r="F1650" s="1">
        <f>VLOOKUP(A1650,'ADM Details FY17'!$A$3:$G$3515,7,FALSE)</f>
        <v>0</v>
      </c>
      <c r="G1650" s="1">
        <f>VLOOKUP(A1650,'ADM Details FY17'!$A$3:$H$3515,8,FALSE)</f>
        <v>0</v>
      </c>
      <c r="H1650" s="1">
        <f>VLOOKUP(A1650,'ADM Details FY17'!$A$3:$I$3515,9,FALSE)</f>
        <v>0</v>
      </c>
      <c r="I1650" s="1">
        <f>VLOOKUP(A1650,'ADM Details FY17'!$A$3:$J$3517,10,FALSE)</f>
        <v>0</v>
      </c>
      <c r="J1650" s="1">
        <f>VLOOKUP(A1650,'ADM Details FY17'!$A$3:$K$3515,11,FALSE)</f>
        <v>0</v>
      </c>
      <c r="K1650" s="1">
        <f>VLOOKUP(A1650,'ADM Details FY17'!$A$3:$M$3515,13,FALSE)</f>
        <v>0</v>
      </c>
      <c r="L1650" s="1">
        <f>VLOOKUP(A1650,'ADM Details FY17'!$A$3:$O$3515,15,FALSE)</f>
        <v>0</v>
      </c>
      <c r="M1650" s="1">
        <f>VLOOKUP(A1650,'ADM Details FY17'!$A$3:$P$3515,16,FALSE)</f>
        <v>0</v>
      </c>
      <c r="N1650" s="1">
        <f>VLOOKUP(A1650,'ADM Details FY17'!$A$3:$Q$3515,17,FALSE)</f>
        <v>0</v>
      </c>
      <c r="O1650" s="1">
        <f>VLOOKUP(A1650,'ADM Details FY17'!$A$3:$S$3515,19,FALSE)</f>
        <v>0</v>
      </c>
      <c r="P1650" s="1">
        <f>VLOOKUP(A1650,'ADM Details FY17'!$A$3:$U$3515,21,FALSE)</f>
        <v>0</v>
      </c>
      <c r="Q1650" s="1">
        <f>VLOOKUP(A1650,'ADM Details FY17'!$A$3:$V$3515,22,FALSE)</f>
        <v>0</v>
      </c>
      <c r="R1650" s="1">
        <f>VLOOKUP(A1650,'ADM Details FY17'!$A$3:$W$3515,23,FALSE)</f>
        <v>0</v>
      </c>
      <c r="S1650" s="1">
        <f>VLOOKUP(A1650,'ADM Details FY17'!$A$3:$X$3515,24,FALSE)</f>
        <v>0</v>
      </c>
      <c r="T1650" s="1">
        <f>VLOOKUP(A1650,'ADM Details FY17'!$A$3:$Y$3515,25,FALSE)</f>
        <v>0</v>
      </c>
      <c r="U1650" s="1">
        <f>VLOOKUP(A1650,'ADM Details FY17'!$A$3:$AA$3515,27,FALSE)</f>
        <v>0</v>
      </c>
      <c r="V1650" s="1">
        <f>IFERROR(VLOOKUP(C1650,'eindex _tget pp '!$A$4:$E$615,5,FALSE),0)</f>
        <v>389.61150001885864</v>
      </c>
      <c r="W1650" s="31">
        <f>IFERROR(VLOOKUP(C1650,'eindex _tget pp '!$A$4:$F$615,6,FALSE),0)</f>
        <v>0.91752770539999995</v>
      </c>
      <c r="X1650" s="4">
        <f>IFERROR(VLOOKUP(B1650,'eschools 16'!$A$2:$F$25,6,FALSE),1)</f>
        <v>2</v>
      </c>
      <c r="Y1650" s="1">
        <f t="shared" si="125"/>
        <v>0</v>
      </c>
      <c r="Z1650" s="1">
        <f t="shared" si="126"/>
        <v>0</v>
      </c>
      <c r="AA1650" s="31">
        <f>IFERROR(VLOOKUP(C1650,'eindex _tget pp '!$A$4:$G$615,7,FALSE),0)</f>
        <v>0.49879873000000002</v>
      </c>
      <c r="AB1650" s="1">
        <f>VLOOKUP(A1650,'ADM Details FY17'!$A$3:$AB$3515,28,FALSE)</f>
        <v>0</v>
      </c>
      <c r="AC1650" s="1">
        <f t="shared" si="127"/>
        <v>0</v>
      </c>
      <c r="AD1650" s="1">
        <f t="shared" si="128"/>
        <v>3</v>
      </c>
      <c r="AE1650" s="1">
        <f t="shared" si="129"/>
        <v>75</v>
      </c>
    </row>
    <row r="1651" spans="1:31" x14ac:dyDescent="0.25">
      <c r="A1651" t="str">
        <f>B1651&amp;"-"&amp;COUNTIF($B$3:B1651,B1651)</f>
        <v>417-138</v>
      </c>
      <c r="B1651">
        <v>417</v>
      </c>
      <c r="C1651" s="18">
        <f>VLOOKUP(A1651,'ADM Details FY17'!$A$3:$D$3515,4,FALSE)</f>
        <v>49452</v>
      </c>
      <c r="D1651" s="1">
        <f>VLOOKUP(A1651,'ADM Details FY17'!$A$3:$E$3515,5,FALSE)</f>
        <v>0.99</v>
      </c>
      <c r="E1651" s="1">
        <f>VLOOKUP(A1651,'ADM Details FY17'!$A$3:$F$3515,6,FALSE)</f>
        <v>0</v>
      </c>
      <c r="F1651" s="1">
        <f>VLOOKUP(A1651,'ADM Details FY17'!$A$3:$G$3515,7,FALSE)</f>
        <v>0</v>
      </c>
      <c r="G1651" s="1">
        <f>VLOOKUP(A1651,'ADM Details FY17'!$A$3:$H$3515,8,FALSE)</f>
        <v>0</v>
      </c>
      <c r="H1651" s="1">
        <f>VLOOKUP(A1651,'ADM Details FY17'!$A$3:$I$3515,9,FALSE)</f>
        <v>0</v>
      </c>
      <c r="I1651" s="1">
        <f>VLOOKUP(A1651,'ADM Details FY17'!$A$3:$J$3517,10,FALSE)</f>
        <v>0</v>
      </c>
      <c r="J1651" s="1">
        <f>VLOOKUP(A1651,'ADM Details FY17'!$A$3:$K$3515,11,FALSE)</f>
        <v>0</v>
      </c>
      <c r="K1651" s="1">
        <f>VLOOKUP(A1651,'ADM Details FY17'!$A$3:$M$3515,13,FALSE)</f>
        <v>0</v>
      </c>
      <c r="L1651" s="1">
        <f>VLOOKUP(A1651,'ADM Details FY17'!$A$3:$O$3515,15,FALSE)</f>
        <v>0</v>
      </c>
      <c r="M1651" s="1">
        <f>VLOOKUP(A1651,'ADM Details FY17'!$A$3:$P$3515,16,FALSE)</f>
        <v>0</v>
      </c>
      <c r="N1651" s="1">
        <f>VLOOKUP(A1651,'ADM Details FY17'!$A$3:$Q$3515,17,FALSE)</f>
        <v>0</v>
      </c>
      <c r="O1651" s="1">
        <f>VLOOKUP(A1651,'ADM Details FY17'!$A$3:$S$3515,19,FALSE)</f>
        <v>0</v>
      </c>
      <c r="P1651" s="1">
        <f>VLOOKUP(A1651,'ADM Details FY17'!$A$3:$U$3515,21,FALSE)</f>
        <v>0</v>
      </c>
      <c r="Q1651" s="1">
        <f>VLOOKUP(A1651,'ADM Details FY17'!$A$3:$V$3515,22,FALSE)</f>
        <v>0</v>
      </c>
      <c r="R1651" s="1">
        <f>VLOOKUP(A1651,'ADM Details FY17'!$A$3:$W$3515,23,FALSE)</f>
        <v>0</v>
      </c>
      <c r="S1651" s="1">
        <f>VLOOKUP(A1651,'ADM Details FY17'!$A$3:$X$3515,24,FALSE)</f>
        <v>0</v>
      </c>
      <c r="T1651" s="1">
        <f>VLOOKUP(A1651,'ADM Details FY17'!$A$3:$Y$3515,25,FALSE)</f>
        <v>0</v>
      </c>
      <c r="U1651" s="1">
        <f>VLOOKUP(A1651,'ADM Details FY17'!$A$3:$AA$3515,27,FALSE)</f>
        <v>0</v>
      </c>
      <c r="V1651" s="1">
        <f>IFERROR(VLOOKUP(C1651,'eindex _tget pp '!$A$4:$E$615,5,FALSE),0)</f>
        <v>766.68283871135725</v>
      </c>
      <c r="W1651" s="31">
        <f>IFERROR(VLOOKUP(C1651,'eindex _tget pp '!$A$4:$F$615,6,FALSE),0)</f>
        <v>1.3779795312000001</v>
      </c>
      <c r="X1651" s="4">
        <f>IFERROR(VLOOKUP(B1651,'eschools 16'!$A$2:$F$25,6,FALSE),1)</f>
        <v>2</v>
      </c>
      <c r="Y1651" s="1">
        <f t="shared" si="125"/>
        <v>0</v>
      </c>
      <c r="Z1651" s="1">
        <f t="shared" si="126"/>
        <v>0</v>
      </c>
      <c r="AA1651" s="31">
        <f>IFERROR(VLOOKUP(C1651,'eindex _tget pp '!$A$4:$G$615,7,FALSE),0)</f>
        <v>0.65588011199999996</v>
      </c>
      <c r="AB1651" s="1">
        <f>VLOOKUP(A1651,'ADM Details FY17'!$A$3:$AB$3515,28,FALSE)</f>
        <v>0</v>
      </c>
      <c r="AC1651" s="1">
        <f t="shared" si="127"/>
        <v>0</v>
      </c>
      <c r="AD1651" s="1">
        <f t="shared" si="128"/>
        <v>0.99</v>
      </c>
      <c r="AE1651" s="1">
        <f t="shared" si="129"/>
        <v>24.75</v>
      </c>
    </row>
    <row r="1652" spans="1:31" x14ac:dyDescent="0.25">
      <c r="A1652" t="str">
        <f>B1652&amp;"-"&amp;COUNTIF($B$3:B1652,B1652)</f>
        <v>417-139</v>
      </c>
      <c r="B1652">
        <v>417</v>
      </c>
      <c r="C1652" s="18">
        <f>VLOOKUP(A1652,'ADM Details FY17'!$A$3:$D$3515,4,FALSE)</f>
        <v>50005</v>
      </c>
      <c r="D1652" s="1">
        <f>VLOOKUP(A1652,'ADM Details FY17'!$A$3:$E$3515,5,FALSE)</f>
        <v>3</v>
      </c>
      <c r="E1652" s="1">
        <f>VLOOKUP(A1652,'ADM Details FY17'!$A$3:$F$3515,6,FALSE)</f>
        <v>0</v>
      </c>
      <c r="F1652" s="1">
        <f>VLOOKUP(A1652,'ADM Details FY17'!$A$3:$G$3515,7,FALSE)</f>
        <v>0</v>
      </c>
      <c r="G1652" s="1">
        <f>VLOOKUP(A1652,'ADM Details FY17'!$A$3:$H$3515,8,FALSE)</f>
        <v>0</v>
      </c>
      <c r="H1652" s="1">
        <f>VLOOKUP(A1652,'ADM Details FY17'!$A$3:$I$3515,9,FALSE)</f>
        <v>0</v>
      </c>
      <c r="I1652" s="1">
        <f>VLOOKUP(A1652,'ADM Details FY17'!$A$3:$J$3517,10,FALSE)</f>
        <v>0</v>
      </c>
      <c r="J1652" s="1">
        <f>VLOOKUP(A1652,'ADM Details FY17'!$A$3:$K$3515,11,FALSE)</f>
        <v>0</v>
      </c>
      <c r="K1652" s="1">
        <f>VLOOKUP(A1652,'ADM Details FY17'!$A$3:$M$3515,13,FALSE)</f>
        <v>0</v>
      </c>
      <c r="L1652" s="1">
        <f>VLOOKUP(A1652,'ADM Details FY17'!$A$3:$O$3515,15,FALSE)</f>
        <v>0</v>
      </c>
      <c r="M1652" s="1">
        <f>VLOOKUP(A1652,'ADM Details FY17'!$A$3:$P$3515,16,FALSE)</f>
        <v>0</v>
      </c>
      <c r="N1652" s="1">
        <f>VLOOKUP(A1652,'ADM Details FY17'!$A$3:$Q$3515,17,FALSE)</f>
        <v>0</v>
      </c>
      <c r="O1652" s="1">
        <f>VLOOKUP(A1652,'ADM Details FY17'!$A$3:$S$3515,19,FALSE)</f>
        <v>0</v>
      </c>
      <c r="P1652" s="1">
        <f>VLOOKUP(A1652,'ADM Details FY17'!$A$3:$U$3515,21,FALSE)</f>
        <v>0</v>
      </c>
      <c r="Q1652" s="1">
        <f>VLOOKUP(A1652,'ADM Details FY17'!$A$3:$V$3515,22,FALSE)</f>
        <v>0</v>
      </c>
      <c r="R1652" s="1">
        <f>VLOOKUP(A1652,'ADM Details FY17'!$A$3:$W$3515,23,FALSE)</f>
        <v>0</v>
      </c>
      <c r="S1652" s="1">
        <f>VLOOKUP(A1652,'ADM Details FY17'!$A$3:$X$3515,24,FALSE)</f>
        <v>0</v>
      </c>
      <c r="T1652" s="1">
        <f>VLOOKUP(A1652,'ADM Details FY17'!$A$3:$Y$3515,25,FALSE)</f>
        <v>0</v>
      </c>
      <c r="U1652" s="1">
        <f>VLOOKUP(A1652,'ADM Details FY17'!$A$3:$AA$3515,27,FALSE)</f>
        <v>0</v>
      </c>
      <c r="V1652" s="1">
        <f>IFERROR(VLOOKUP(C1652,'eindex _tget pp '!$A$4:$E$615,5,FALSE),0)</f>
        <v>214.51875958062479</v>
      </c>
      <c r="W1652" s="31">
        <f>IFERROR(VLOOKUP(C1652,'eindex _tget pp '!$A$4:$F$615,6,FALSE),0)</f>
        <v>0.27583902370000002</v>
      </c>
      <c r="X1652" s="4">
        <f>IFERROR(VLOOKUP(B1652,'eschools 16'!$A$2:$F$25,6,FALSE),1)</f>
        <v>2</v>
      </c>
      <c r="Y1652" s="1">
        <f t="shared" si="125"/>
        <v>0</v>
      </c>
      <c r="Z1652" s="1">
        <f t="shared" si="126"/>
        <v>0</v>
      </c>
      <c r="AA1652" s="31">
        <f>IFERROR(VLOOKUP(C1652,'eindex _tget pp '!$A$4:$G$615,7,FALSE),0)</f>
        <v>0.44505355000000002</v>
      </c>
      <c r="AB1652" s="1">
        <f>VLOOKUP(A1652,'ADM Details FY17'!$A$3:$AB$3515,28,FALSE)</f>
        <v>0</v>
      </c>
      <c r="AC1652" s="1">
        <f t="shared" si="127"/>
        <v>0</v>
      </c>
      <c r="AD1652" s="1">
        <f t="shared" si="128"/>
        <v>3</v>
      </c>
      <c r="AE1652" s="1">
        <f t="shared" si="129"/>
        <v>75</v>
      </c>
    </row>
    <row r="1653" spans="1:31" x14ac:dyDescent="0.25">
      <c r="A1653" t="str">
        <f>B1653&amp;"-"&amp;COUNTIF($B$3:B1653,B1653)</f>
        <v>417-140</v>
      </c>
      <c r="B1653">
        <v>417</v>
      </c>
      <c r="C1653" s="18">
        <f>VLOOKUP(A1653,'ADM Details FY17'!$A$3:$D$3515,4,FALSE)</f>
        <v>44305</v>
      </c>
      <c r="D1653" s="1">
        <f>VLOOKUP(A1653,'ADM Details FY17'!$A$3:$E$3515,5,FALSE)</f>
        <v>2</v>
      </c>
      <c r="E1653" s="1">
        <f>VLOOKUP(A1653,'ADM Details FY17'!$A$3:$F$3515,6,FALSE)</f>
        <v>0</v>
      </c>
      <c r="F1653" s="1">
        <f>VLOOKUP(A1653,'ADM Details FY17'!$A$3:$G$3515,7,FALSE)</f>
        <v>0</v>
      </c>
      <c r="G1653" s="1">
        <f>VLOOKUP(A1653,'ADM Details FY17'!$A$3:$H$3515,8,FALSE)</f>
        <v>0</v>
      </c>
      <c r="H1653" s="1">
        <f>VLOOKUP(A1653,'ADM Details FY17'!$A$3:$I$3515,9,FALSE)</f>
        <v>0</v>
      </c>
      <c r="I1653" s="1">
        <f>VLOOKUP(A1653,'ADM Details FY17'!$A$3:$J$3517,10,FALSE)</f>
        <v>0</v>
      </c>
      <c r="J1653" s="1">
        <f>VLOOKUP(A1653,'ADM Details FY17'!$A$3:$K$3515,11,FALSE)</f>
        <v>0</v>
      </c>
      <c r="K1653" s="1">
        <f>VLOOKUP(A1653,'ADM Details FY17'!$A$3:$M$3515,13,FALSE)</f>
        <v>2</v>
      </c>
      <c r="L1653" s="1">
        <f>VLOOKUP(A1653,'ADM Details FY17'!$A$3:$O$3515,15,FALSE)</f>
        <v>0</v>
      </c>
      <c r="M1653" s="1">
        <f>VLOOKUP(A1653,'ADM Details FY17'!$A$3:$P$3515,16,FALSE)</f>
        <v>0</v>
      </c>
      <c r="N1653" s="1">
        <f>VLOOKUP(A1653,'ADM Details FY17'!$A$3:$Q$3515,17,FALSE)</f>
        <v>0</v>
      </c>
      <c r="O1653" s="1">
        <f>VLOOKUP(A1653,'ADM Details FY17'!$A$3:$S$3515,19,FALSE)</f>
        <v>0</v>
      </c>
      <c r="P1653" s="1">
        <f>VLOOKUP(A1653,'ADM Details FY17'!$A$3:$U$3515,21,FALSE)</f>
        <v>0</v>
      </c>
      <c r="Q1653" s="1">
        <f>VLOOKUP(A1653,'ADM Details FY17'!$A$3:$V$3515,22,FALSE)</f>
        <v>0</v>
      </c>
      <c r="R1653" s="1">
        <f>VLOOKUP(A1653,'ADM Details FY17'!$A$3:$W$3515,23,FALSE)</f>
        <v>0</v>
      </c>
      <c r="S1653" s="1">
        <f>VLOOKUP(A1653,'ADM Details FY17'!$A$3:$X$3515,24,FALSE)</f>
        <v>0</v>
      </c>
      <c r="T1653" s="1">
        <f>VLOOKUP(A1653,'ADM Details FY17'!$A$3:$Y$3515,25,FALSE)</f>
        <v>0</v>
      </c>
      <c r="U1653" s="1">
        <f>VLOOKUP(A1653,'ADM Details FY17'!$A$3:$AA$3515,27,FALSE)</f>
        <v>0</v>
      </c>
      <c r="V1653" s="1">
        <f>IFERROR(VLOOKUP(C1653,'eindex _tget pp '!$A$4:$E$615,5,FALSE),0)</f>
        <v>1417.3491487132028</v>
      </c>
      <c r="W1653" s="31">
        <f>IFERROR(VLOOKUP(C1653,'eindex _tget pp '!$A$4:$F$615,6,FALSE),0)</f>
        <v>0.94235080029999996</v>
      </c>
      <c r="X1653" s="4">
        <f>IFERROR(VLOOKUP(B1653,'eschools 16'!$A$2:$F$25,6,FALSE),1)</f>
        <v>2</v>
      </c>
      <c r="Y1653" s="1">
        <f t="shared" si="125"/>
        <v>0</v>
      </c>
      <c r="Z1653" s="1">
        <f t="shared" si="126"/>
        <v>0</v>
      </c>
      <c r="AA1653" s="31">
        <f>IFERROR(VLOOKUP(C1653,'eindex _tget pp '!$A$4:$G$615,7,FALSE),0)</f>
        <v>0.78123944300000003</v>
      </c>
      <c r="AB1653" s="1">
        <f>VLOOKUP(A1653,'ADM Details FY17'!$A$3:$AB$3515,28,FALSE)</f>
        <v>0</v>
      </c>
      <c r="AC1653" s="1">
        <f t="shared" si="127"/>
        <v>0</v>
      </c>
      <c r="AD1653" s="1">
        <f t="shared" si="128"/>
        <v>2</v>
      </c>
      <c r="AE1653" s="1">
        <f t="shared" si="129"/>
        <v>50</v>
      </c>
    </row>
    <row r="1654" spans="1:31" x14ac:dyDescent="0.25">
      <c r="A1654" t="str">
        <f>B1654&amp;"-"&amp;COUNTIF($B$3:B1654,B1654)</f>
        <v>417-141</v>
      </c>
      <c r="B1654">
        <v>417</v>
      </c>
      <c r="C1654" s="18">
        <f>VLOOKUP(A1654,'ADM Details FY17'!$A$3:$D$3515,4,FALSE)</f>
        <v>44347</v>
      </c>
      <c r="D1654" s="1">
        <f>VLOOKUP(A1654,'ADM Details FY17'!$A$3:$E$3515,5,FALSE)</f>
        <v>5.43</v>
      </c>
      <c r="E1654" s="1">
        <f>VLOOKUP(A1654,'ADM Details FY17'!$A$3:$F$3515,6,FALSE)</f>
        <v>0</v>
      </c>
      <c r="F1654" s="1">
        <f>VLOOKUP(A1654,'ADM Details FY17'!$A$3:$G$3515,7,FALSE)</f>
        <v>2</v>
      </c>
      <c r="G1654" s="1">
        <f>VLOOKUP(A1654,'ADM Details FY17'!$A$3:$H$3515,8,FALSE)</f>
        <v>0</v>
      </c>
      <c r="H1654" s="1">
        <f>VLOOKUP(A1654,'ADM Details FY17'!$A$3:$I$3515,9,FALSE)</f>
        <v>0</v>
      </c>
      <c r="I1654" s="1">
        <f>VLOOKUP(A1654,'ADM Details FY17'!$A$3:$J$3517,10,FALSE)</f>
        <v>0</v>
      </c>
      <c r="J1654" s="1">
        <f>VLOOKUP(A1654,'ADM Details FY17'!$A$3:$K$3515,11,FALSE)</f>
        <v>1</v>
      </c>
      <c r="K1654" s="1">
        <f>VLOOKUP(A1654,'ADM Details FY17'!$A$3:$M$3515,13,FALSE)</f>
        <v>4.43</v>
      </c>
      <c r="L1654" s="1">
        <f>VLOOKUP(A1654,'ADM Details FY17'!$A$3:$O$3515,15,FALSE)</f>
        <v>0</v>
      </c>
      <c r="M1654" s="1">
        <f>VLOOKUP(A1654,'ADM Details FY17'!$A$3:$P$3515,16,FALSE)</f>
        <v>0</v>
      </c>
      <c r="N1654" s="1">
        <f>VLOOKUP(A1654,'ADM Details FY17'!$A$3:$Q$3515,17,FALSE)</f>
        <v>0</v>
      </c>
      <c r="O1654" s="1">
        <f>VLOOKUP(A1654,'ADM Details FY17'!$A$3:$S$3515,19,FALSE)</f>
        <v>0</v>
      </c>
      <c r="P1654" s="1">
        <f>VLOOKUP(A1654,'ADM Details FY17'!$A$3:$U$3515,21,FALSE)</f>
        <v>0</v>
      </c>
      <c r="Q1654" s="1">
        <f>VLOOKUP(A1654,'ADM Details FY17'!$A$3:$V$3515,22,FALSE)</f>
        <v>0</v>
      </c>
      <c r="R1654" s="1">
        <f>VLOOKUP(A1654,'ADM Details FY17'!$A$3:$W$3515,23,FALSE)</f>
        <v>0</v>
      </c>
      <c r="S1654" s="1">
        <f>VLOOKUP(A1654,'ADM Details FY17'!$A$3:$X$3515,24,FALSE)</f>
        <v>0</v>
      </c>
      <c r="T1654" s="1">
        <f>VLOOKUP(A1654,'ADM Details FY17'!$A$3:$Y$3515,25,FALSE)</f>
        <v>0</v>
      </c>
      <c r="U1654" s="1">
        <f>VLOOKUP(A1654,'ADM Details FY17'!$A$3:$AA$3515,27,FALSE)</f>
        <v>0</v>
      </c>
      <c r="V1654" s="1">
        <f>IFERROR(VLOOKUP(C1654,'eindex _tget pp '!$A$4:$E$615,5,FALSE),0)</f>
        <v>692.46941250449163</v>
      </c>
      <c r="W1654" s="31">
        <f>IFERROR(VLOOKUP(C1654,'eindex _tget pp '!$A$4:$F$615,6,FALSE),0)</f>
        <v>1.2873556423000001</v>
      </c>
      <c r="X1654" s="4">
        <f>IFERROR(VLOOKUP(B1654,'eschools 16'!$A$2:$F$25,6,FALSE),1)</f>
        <v>2</v>
      </c>
      <c r="Y1654" s="1">
        <f t="shared" si="125"/>
        <v>0</v>
      </c>
      <c r="Z1654" s="1">
        <f t="shared" si="126"/>
        <v>0</v>
      </c>
      <c r="AA1654" s="31">
        <f>IFERROR(VLOOKUP(C1654,'eindex _tget pp '!$A$4:$G$615,7,FALSE),0)</f>
        <v>0.70867025699999997</v>
      </c>
      <c r="AB1654" s="1">
        <f>VLOOKUP(A1654,'ADM Details FY17'!$A$3:$AB$3515,28,FALSE)</f>
        <v>0</v>
      </c>
      <c r="AC1654" s="1">
        <f t="shared" si="127"/>
        <v>0</v>
      </c>
      <c r="AD1654" s="1">
        <f t="shared" si="128"/>
        <v>5.43</v>
      </c>
      <c r="AE1654" s="1">
        <f t="shared" si="129"/>
        <v>135.75</v>
      </c>
    </row>
    <row r="1655" spans="1:31" x14ac:dyDescent="0.25">
      <c r="A1655" t="str">
        <f>B1655&amp;"-"&amp;COUNTIF($B$3:B1655,B1655)</f>
        <v>417-142</v>
      </c>
      <c r="B1655">
        <v>417</v>
      </c>
      <c r="C1655" s="18">
        <f>VLOOKUP(A1655,'ADM Details FY17'!$A$3:$D$3515,4,FALSE)</f>
        <v>45476</v>
      </c>
      <c r="D1655" s="1">
        <f>VLOOKUP(A1655,'ADM Details FY17'!$A$3:$E$3515,5,FALSE)</f>
        <v>1</v>
      </c>
      <c r="E1655" s="1">
        <f>VLOOKUP(A1655,'ADM Details FY17'!$A$3:$F$3515,6,FALSE)</f>
        <v>0</v>
      </c>
      <c r="F1655" s="1">
        <f>VLOOKUP(A1655,'ADM Details FY17'!$A$3:$G$3515,7,FALSE)</f>
        <v>0</v>
      </c>
      <c r="G1655" s="1">
        <f>VLOOKUP(A1655,'ADM Details FY17'!$A$3:$H$3515,8,FALSE)</f>
        <v>0</v>
      </c>
      <c r="H1655" s="1">
        <f>VLOOKUP(A1655,'ADM Details FY17'!$A$3:$I$3515,9,FALSE)</f>
        <v>0</v>
      </c>
      <c r="I1655" s="1">
        <f>VLOOKUP(A1655,'ADM Details FY17'!$A$3:$J$3517,10,FALSE)</f>
        <v>0</v>
      </c>
      <c r="J1655" s="1">
        <f>VLOOKUP(A1655,'ADM Details FY17'!$A$3:$K$3515,11,FALSE)</f>
        <v>0</v>
      </c>
      <c r="K1655" s="1">
        <f>VLOOKUP(A1655,'ADM Details FY17'!$A$3:$M$3515,13,FALSE)</f>
        <v>0</v>
      </c>
      <c r="L1655" s="1">
        <f>VLOOKUP(A1655,'ADM Details FY17'!$A$3:$O$3515,15,FALSE)</f>
        <v>0</v>
      </c>
      <c r="M1655" s="1">
        <f>VLOOKUP(A1655,'ADM Details FY17'!$A$3:$P$3515,16,FALSE)</f>
        <v>0</v>
      </c>
      <c r="N1655" s="1">
        <f>VLOOKUP(A1655,'ADM Details FY17'!$A$3:$Q$3515,17,FALSE)</f>
        <v>0</v>
      </c>
      <c r="O1655" s="1">
        <f>VLOOKUP(A1655,'ADM Details FY17'!$A$3:$S$3515,19,FALSE)</f>
        <v>0</v>
      </c>
      <c r="P1655" s="1">
        <f>VLOOKUP(A1655,'ADM Details FY17'!$A$3:$U$3515,21,FALSE)</f>
        <v>0</v>
      </c>
      <c r="Q1655" s="1">
        <f>VLOOKUP(A1655,'ADM Details FY17'!$A$3:$V$3515,22,FALSE)</f>
        <v>0</v>
      </c>
      <c r="R1655" s="1">
        <f>VLOOKUP(A1655,'ADM Details FY17'!$A$3:$W$3515,23,FALSE)</f>
        <v>0</v>
      </c>
      <c r="S1655" s="1">
        <f>VLOOKUP(A1655,'ADM Details FY17'!$A$3:$X$3515,24,FALSE)</f>
        <v>0</v>
      </c>
      <c r="T1655" s="1">
        <f>VLOOKUP(A1655,'ADM Details FY17'!$A$3:$Y$3515,25,FALSE)</f>
        <v>0</v>
      </c>
      <c r="U1655" s="1">
        <f>VLOOKUP(A1655,'ADM Details FY17'!$A$3:$AA$3515,27,FALSE)</f>
        <v>0</v>
      </c>
      <c r="V1655" s="1">
        <f>IFERROR(VLOOKUP(C1655,'eindex _tget pp '!$A$4:$E$615,5,FALSE),0)</f>
        <v>408.33117339325418</v>
      </c>
      <c r="W1655" s="31">
        <f>IFERROR(VLOOKUP(C1655,'eindex _tget pp '!$A$4:$F$615,6,FALSE),0)</f>
        <v>0.2709221322</v>
      </c>
      <c r="X1655" s="4">
        <f>IFERROR(VLOOKUP(B1655,'eschools 16'!$A$2:$F$25,6,FALSE),1)</f>
        <v>2</v>
      </c>
      <c r="Y1655" s="1">
        <f t="shared" si="125"/>
        <v>0</v>
      </c>
      <c r="Z1655" s="1">
        <f t="shared" si="126"/>
        <v>0</v>
      </c>
      <c r="AA1655" s="31">
        <f>IFERROR(VLOOKUP(C1655,'eindex _tget pp '!$A$4:$G$615,7,FALSE),0)</f>
        <v>0.48444025899999998</v>
      </c>
      <c r="AB1655" s="1">
        <f>VLOOKUP(A1655,'ADM Details FY17'!$A$3:$AB$3515,28,FALSE)</f>
        <v>0</v>
      </c>
      <c r="AC1655" s="1">
        <f t="shared" si="127"/>
        <v>0</v>
      </c>
      <c r="AD1655" s="1">
        <f t="shared" si="128"/>
        <v>1</v>
      </c>
      <c r="AE1655" s="1">
        <f t="shared" si="129"/>
        <v>25</v>
      </c>
    </row>
    <row r="1656" spans="1:31" x14ac:dyDescent="0.25">
      <c r="A1656" t="str">
        <f>B1656&amp;"-"&amp;COUNTIF($B$3:B1656,B1656)</f>
        <v>417-143</v>
      </c>
      <c r="B1656">
        <v>417</v>
      </c>
      <c r="C1656" s="18">
        <f>VLOOKUP(A1656,'ADM Details FY17'!$A$3:$D$3515,4,FALSE)</f>
        <v>44354</v>
      </c>
      <c r="D1656" s="1">
        <f>VLOOKUP(A1656,'ADM Details FY17'!$A$3:$E$3515,5,FALSE)</f>
        <v>0.96</v>
      </c>
      <c r="E1656" s="1">
        <f>VLOOKUP(A1656,'ADM Details FY17'!$A$3:$F$3515,6,FALSE)</f>
        <v>0</v>
      </c>
      <c r="F1656" s="1">
        <f>VLOOKUP(A1656,'ADM Details FY17'!$A$3:$G$3515,7,FALSE)</f>
        <v>0</v>
      </c>
      <c r="G1656" s="1">
        <f>VLOOKUP(A1656,'ADM Details FY17'!$A$3:$H$3515,8,FALSE)</f>
        <v>0</v>
      </c>
      <c r="H1656" s="1">
        <f>VLOOKUP(A1656,'ADM Details FY17'!$A$3:$I$3515,9,FALSE)</f>
        <v>0</v>
      </c>
      <c r="I1656" s="1">
        <f>VLOOKUP(A1656,'ADM Details FY17'!$A$3:$J$3517,10,FALSE)</f>
        <v>0</v>
      </c>
      <c r="J1656" s="1">
        <f>VLOOKUP(A1656,'ADM Details FY17'!$A$3:$K$3515,11,FALSE)</f>
        <v>0</v>
      </c>
      <c r="K1656" s="1">
        <f>VLOOKUP(A1656,'ADM Details FY17'!$A$3:$M$3515,13,FALSE)</f>
        <v>0</v>
      </c>
      <c r="L1656" s="1">
        <f>VLOOKUP(A1656,'ADM Details FY17'!$A$3:$O$3515,15,FALSE)</f>
        <v>0</v>
      </c>
      <c r="M1656" s="1">
        <f>VLOOKUP(A1656,'ADM Details FY17'!$A$3:$P$3515,16,FALSE)</f>
        <v>0</v>
      </c>
      <c r="N1656" s="1">
        <f>VLOOKUP(A1656,'ADM Details FY17'!$A$3:$Q$3515,17,FALSE)</f>
        <v>0</v>
      </c>
      <c r="O1656" s="1">
        <f>VLOOKUP(A1656,'ADM Details FY17'!$A$3:$S$3515,19,FALSE)</f>
        <v>0</v>
      </c>
      <c r="P1656" s="1">
        <f>VLOOKUP(A1656,'ADM Details FY17'!$A$3:$U$3515,21,FALSE)</f>
        <v>0</v>
      </c>
      <c r="Q1656" s="1">
        <f>VLOOKUP(A1656,'ADM Details FY17'!$A$3:$V$3515,22,FALSE)</f>
        <v>0</v>
      </c>
      <c r="R1656" s="1">
        <f>VLOOKUP(A1656,'ADM Details FY17'!$A$3:$W$3515,23,FALSE)</f>
        <v>0</v>
      </c>
      <c r="S1656" s="1">
        <f>VLOOKUP(A1656,'ADM Details FY17'!$A$3:$X$3515,24,FALSE)</f>
        <v>0</v>
      </c>
      <c r="T1656" s="1">
        <f>VLOOKUP(A1656,'ADM Details FY17'!$A$3:$Y$3515,25,FALSE)</f>
        <v>0</v>
      </c>
      <c r="U1656" s="1">
        <f>VLOOKUP(A1656,'ADM Details FY17'!$A$3:$AA$3515,27,FALSE)</f>
        <v>0</v>
      </c>
      <c r="V1656" s="1">
        <f>IFERROR(VLOOKUP(C1656,'eindex _tget pp '!$A$4:$E$615,5,FALSE),0)</f>
        <v>874.50014570635483</v>
      </c>
      <c r="W1656" s="31">
        <f>IFERROR(VLOOKUP(C1656,'eindex _tget pp '!$A$4:$F$615,6,FALSE),0)</f>
        <v>4.1427509063999999</v>
      </c>
      <c r="X1656" s="4">
        <f>IFERROR(VLOOKUP(B1656,'eschools 16'!$A$2:$F$25,6,FALSE),1)</f>
        <v>2</v>
      </c>
      <c r="Y1656" s="1">
        <f t="shared" si="125"/>
        <v>0</v>
      </c>
      <c r="Z1656" s="1">
        <f t="shared" si="126"/>
        <v>0</v>
      </c>
      <c r="AA1656" s="31">
        <f>IFERROR(VLOOKUP(C1656,'eindex _tget pp '!$A$4:$G$615,7,FALSE),0)</f>
        <v>0.69234221500000004</v>
      </c>
      <c r="AB1656" s="1">
        <f>VLOOKUP(A1656,'ADM Details FY17'!$A$3:$AB$3515,28,FALSE)</f>
        <v>0</v>
      </c>
      <c r="AC1656" s="1">
        <f t="shared" si="127"/>
        <v>0</v>
      </c>
      <c r="AD1656" s="1">
        <f t="shared" si="128"/>
        <v>0.96</v>
      </c>
      <c r="AE1656" s="1">
        <f t="shared" si="129"/>
        <v>24</v>
      </c>
    </row>
    <row r="1657" spans="1:31" x14ac:dyDescent="0.25">
      <c r="A1657" t="str">
        <f>B1657&amp;"-"&amp;COUNTIF($B$3:B1657,B1657)</f>
        <v>417-144</v>
      </c>
      <c r="B1657">
        <v>417</v>
      </c>
      <c r="C1657" s="18">
        <f>VLOOKUP(A1657,'ADM Details FY17'!$A$3:$D$3515,4,FALSE)</f>
        <v>50153</v>
      </c>
      <c r="D1657" s="1">
        <f>VLOOKUP(A1657,'ADM Details FY17'!$A$3:$E$3515,5,FALSE)</f>
        <v>7.9</v>
      </c>
      <c r="E1657" s="1">
        <f>VLOOKUP(A1657,'ADM Details FY17'!$A$3:$F$3515,6,FALSE)</f>
        <v>0</v>
      </c>
      <c r="F1657" s="1">
        <f>VLOOKUP(A1657,'ADM Details FY17'!$A$3:$G$3515,7,FALSE)</f>
        <v>1</v>
      </c>
      <c r="G1657" s="1">
        <f>VLOOKUP(A1657,'ADM Details FY17'!$A$3:$H$3515,8,FALSE)</f>
        <v>0</v>
      </c>
      <c r="H1657" s="1">
        <f>VLOOKUP(A1657,'ADM Details FY17'!$A$3:$I$3515,9,FALSE)</f>
        <v>0</v>
      </c>
      <c r="I1657" s="1">
        <f>VLOOKUP(A1657,'ADM Details FY17'!$A$3:$J$3517,10,FALSE)</f>
        <v>0</v>
      </c>
      <c r="J1657" s="1">
        <f>VLOOKUP(A1657,'ADM Details FY17'!$A$3:$K$3515,11,FALSE)</f>
        <v>0</v>
      </c>
      <c r="K1657" s="1">
        <f>VLOOKUP(A1657,'ADM Details FY17'!$A$3:$M$3515,13,FALSE)</f>
        <v>2.9</v>
      </c>
      <c r="L1657" s="1">
        <f>VLOOKUP(A1657,'ADM Details FY17'!$A$3:$O$3515,15,FALSE)</f>
        <v>0</v>
      </c>
      <c r="M1657" s="1">
        <f>VLOOKUP(A1657,'ADM Details FY17'!$A$3:$P$3515,16,FALSE)</f>
        <v>0</v>
      </c>
      <c r="N1657" s="1">
        <f>VLOOKUP(A1657,'ADM Details FY17'!$A$3:$Q$3515,17,FALSE)</f>
        <v>0</v>
      </c>
      <c r="O1657" s="1">
        <f>VLOOKUP(A1657,'ADM Details FY17'!$A$3:$S$3515,19,FALSE)</f>
        <v>0</v>
      </c>
      <c r="P1657" s="1">
        <f>VLOOKUP(A1657,'ADM Details FY17'!$A$3:$U$3515,21,FALSE)</f>
        <v>0</v>
      </c>
      <c r="Q1657" s="1">
        <f>VLOOKUP(A1657,'ADM Details FY17'!$A$3:$V$3515,22,FALSE)</f>
        <v>0</v>
      </c>
      <c r="R1657" s="1">
        <f>VLOOKUP(A1657,'ADM Details FY17'!$A$3:$W$3515,23,FALSE)</f>
        <v>0</v>
      </c>
      <c r="S1657" s="1">
        <f>VLOOKUP(A1657,'ADM Details FY17'!$A$3:$X$3515,24,FALSE)</f>
        <v>0</v>
      </c>
      <c r="T1657" s="1">
        <f>VLOOKUP(A1657,'ADM Details FY17'!$A$3:$Y$3515,25,FALSE)</f>
        <v>0</v>
      </c>
      <c r="U1657" s="1">
        <f>VLOOKUP(A1657,'ADM Details FY17'!$A$3:$AA$3515,27,FALSE)</f>
        <v>0</v>
      </c>
      <c r="V1657" s="1">
        <f>IFERROR(VLOOKUP(C1657,'eindex _tget pp '!$A$4:$E$615,5,FALSE),0)</f>
        <v>0</v>
      </c>
      <c r="W1657" s="31">
        <f>IFERROR(VLOOKUP(C1657,'eindex _tget pp '!$A$4:$F$615,6,FALSE),0)</f>
        <v>0.50996426630000002</v>
      </c>
      <c r="X1657" s="4">
        <f>IFERROR(VLOOKUP(B1657,'eschools 16'!$A$2:$F$25,6,FALSE),1)</f>
        <v>2</v>
      </c>
      <c r="Y1657" s="1">
        <f t="shared" si="125"/>
        <v>0</v>
      </c>
      <c r="Z1657" s="1">
        <f t="shared" si="126"/>
        <v>0</v>
      </c>
      <c r="AA1657" s="31">
        <f>IFERROR(VLOOKUP(C1657,'eindex _tget pp '!$A$4:$G$615,7,FALSE),0)</f>
        <v>0.29255151000000001</v>
      </c>
      <c r="AB1657" s="1">
        <f>VLOOKUP(A1657,'ADM Details FY17'!$A$3:$AB$3515,28,FALSE)</f>
        <v>0</v>
      </c>
      <c r="AC1657" s="1">
        <f t="shared" si="127"/>
        <v>0</v>
      </c>
      <c r="AD1657" s="1">
        <f t="shared" si="128"/>
        <v>7.9</v>
      </c>
      <c r="AE1657" s="1">
        <f t="shared" si="129"/>
        <v>197.5</v>
      </c>
    </row>
    <row r="1658" spans="1:31" x14ac:dyDescent="0.25">
      <c r="A1658" t="str">
        <f>B1658&amp;"-"&amp;COUNTIF($B$3:B1658,B1658)</f>
        <v>417-145</v>
      </c>
      <c r="B1658">
        <v>417</v>
      </c>
      <c r="C1658" s="18">
        <f>VLOOKUP(A1658,'ADM Details FY17'!$A$3:$D$3515,4,FALSE)</f>
        <v>44370</v>
      </c>
      <c r="D1658" s="1">
        <f>VLOOKUP(A1658,'ADM Details FY17'!$A$3:$E$3515,5,FALSE)</f>
        <v>0.5</v>
      </c>
      <c r="E1658" s="1">
        <f>VLOOKUP(A1658,'ADM Details FY17'!$A$3:$F$3515,6,FALSE)</f>
        <v>0</v>
      </c>
      <c r="F1658" s="1">
        <f>VLOOKUP(A1658,'ADM Details FY17'!$A$3:$G$3515,7,FALSE)</f>
        <v>0</v>
      </c>
      <c r="G1658" s="1">
        <f>VLOOKUP(A1658,'ADM Details FY17'!$A$3:$H$3515,8,FALSE)</f>
        <v>0</v>
      </c>
      <c r="H1658" s="1">
        <f>VLOOKUP(A1658,'ADM Details FY17'!$A$3:$I$3515,9,FALSE)</f>
        <v>0</v>
      </c>
      <c r="I1658" s="1">
        <f>VLOOKUP(A1658,'ADM Details FY17'!$A$3:$J$3517,10,FALSE)</f>
        <v>0</v>
      </c>
      <c r="J1658" s="1">
        <f>VLOOKUP(A1658,'ADM Details FY17'!$A$3:$K$3515,11,FALSE)</f>
        <v>0</v>
      </c>
      <c r="K1658" s="1">
        <f>VLOOKUP(A1658,'ADM Details FY17'!$A$3:$M$3515,13,FALSE)</f>
        <v>0</v>
      </c>
      <c r="L1658" s="1">
        <f>VLOOKUP(A1658,'ADM Details FY17'!$A$3:$O$3515,15,FALSE)</f>
        <v>0</v>
      </c>
      <c r="M1658" s="1">
        <f>VLOOKUP(A1658,'ADM Details FY17'!$A$3:$P$3515,16,FALSE)</f>
        <v>0</v>
      </c>
      <c r="N1658" s="1">
        <f>VLOOKUP(A1658,'ADM Details FY17'!$A$3:$Q$3515,17,FALSE)</f>
        <v>0</v>
      </c>
      <c r="O1658" s="1">
        <f>VLOOKUP(A1658,'ADM Details FY17'!$A$3:$S$3515,19,FALSE)</f>
        <v>0</v>
      </c>
      <c r="P1658" s="1">
        <f>VLOOKUP(A1658,'ADM Details FY17'!$A$3:$U$3515,21,FALSE)</f>
        <v>0</v>
      </c>
      <c r="Q1658" s="1">
        <f>VLOOKUP(A1658,'ADM Details FY17'!$A$3:$V$3515,22,FALSE)</f>
        <v>0</v>
      </c>
      <c r="R1658" s="1">
        <f>VLOOKUP(A1658,'ADM Details FY17'!$A$3:$W$3515,23,FALSE)</f>
        <v>0</v>
      </c>
      <c r="S1658" s="1">
        <f>VLOOKUP(A1658,'ADM Details FY17'!$A$3:$X$3515,24,FALSE)</f>
        <v>0</v>
      </c>
      <c r="T1658" s="1">
        <f>VLOOKUP(A1658,'ADM Details FY17'!$A$3:$Y$3515,25,FALSE)</f>
        <v>0</v>
      </c>
      <c r="U1658" s="1">
        <f>VLOOKUP(A1658,'ADM Details FY17'!$A$3:$AA$3515,27,FALSE)</f>
        <v>0</v>
      </c>
      <c r="V1658" s="1">
        <f>IFERROR(VLOOKUP(C1658,'eindex _tget pp '!$A$4:$E$615,5,FALSE),0)</f>
        <v>0</v>
      </c>
      <c r="W1658" s="31">
        <f>IFERROR(VLOOKUP(C1658,'eindex _tget pp '!$A$4:$F$615,6,FALSE),0)</f>
        <v>0.25999994539999999</v>
      </c>
      <c r="X1658" s="4">
        <f>IFERROR(VLOOKUP(B1658,'eschools 16'!$A$2:$F$25,6,FALSE),1)</f>
        <v>2</v>
      </c>
      <c r="Y1658" s="1">
        <f t="shared" si="125"/>
        <v>0</v>
      </c>
      <c r="Z1658" s="1">
        <f t="shared" si="126"/>
        <v>0</v>
      </c>
      <c r="AA1658" s="31">
        <f>IFERROR(VLOOKUP(C1658,'eindex _tget pp '!$A$4:$G$615,7,FALSE),0)</f>
        <v>0.05</v>
      </c>
      <c r="AB1658" s="1">
        <f>VLOOKUP(A1658,'ADM Details FY17'!$A$3:$AB$3515,28,FALSE)</f>
        <v>0</v>
      </c>
      <c r="AC1658" s="1">
        <f t="shared" si="127"/>
        <v>0</v>
      </c>
      <c r="AD1658" s="1">
        <f t="shared" si="128"/>
        <v>0.5</v>
      </c>
      <c r="AE1658" s="1">
        <f t="shared" si="129"/>
        <v>12.5</v>
      </c>
    </row>
    <row r="1659" spans="1:31" x14ac:dyDescent="0.25">
      <c r="A1659" t="str">
        <f>B1659&amp;"-"&amp;COUNTIF($B$3:B1659,B1659)</f>
        <v>417-146</v>
      </c>
      <c r="B1659">
        <v>417</v>
      </c>
      <c r="C1659" s="18">
        <f>VLOOKUP(A1659,'ADM Details FY17'!$A$3:$D$3515,4,FALSE)</f>
        <v>50229</v>
      </c>
      <c r="D1659" s="1">
        <f>VLOOKUP(A1659,'ADM Details FY17'!$A$3:$E$3515,5,FALSE)</f>
        <v>2</v>
      </c>
      <c r="E1659" s="1">
        <f>VLOOKUP(A1659,'ADM Details FY17'!$A$3:$F$3515,6,FALSE)</f>
        <v>0</v>
      </c>
      <c r="F1659" s="1">
        <f>VLOOKUP(A1659,'ADM Details FY17'!$A$3:$G$3515,7,FALSE)</f>
        <v>0</v>
      </c>
      <c r="G1659" s="1">
        <f>VLOOKUP(A1659,'ADM Details FY17'!$A$3:$H$3515,8,FALSE)</f>
        <v>0</v>
      </c>
      <c r="H1659" s="1">
        <f>VLOOKUP(A1659,'ADM Details FY17'!$A$3:$I$3515,9,FALSE)</f>
        <v>0</v>
      </c>
      <c r="I1659" s="1">
        <f>VLOOKUP(A1659,'ADM Details FY17'!$A$3:$J$3517,10,FALSE)</f>
        <v>0</v>
      </c>
      <c r="J1659" s="1">
        <f>VLOOKUP(A1659,'ADM Details FY17'!$A$3:$K$3515,11,FALSE)</f>
        <v>0</v>
      </c>
      <c r="K1659" s="1">
        <f>VLOOKUP(A1659,'ADM Details FY17'!$A$3:$M$3515,13,FALSE)</f>
        <v>1</v>
      </c>
      <c r="L1659" s="1">
        <f>VLOOKUP(A1659,'ADM Details FY17'!$A$3:$O$3515,15,FALSE)</f>
        <v>0</v>
      </c>
      <c r="M1659" s="1">
        <f>VLOOKUP(A1659,'ADM Details FY17'!$A$3:$P$3515,16,FALSE)</f>
        <v>0</v>
      </c>
      <c r="N1659" s="1">
        <f>VLOOKUP(A1659,'ADM Details FY17'!$A$3:$Q$3515,17,FALSE)</f>
        <v>0</v>
      </c>
      <c r="O1659" s="1">
        <f>VLOOKUP(A1659,'ADM Details FY17'!$A$3:$S$3515,19,FALSE)</f>
        <v>0</v>
      </c>
      <c r="P1659" s="1">
        <f>VLOOKUP(A1659,'ADM Details FY17'!$A$3:$U$3515,21,FALSE)</f>
        <v>0</v>
      </c>
      <c r="Q1659" s="1">
        <f>VLOOKUP(A1659,'ADM Details FY17'!$A$3:$V$3515,22,FALSE)</f>
        <v>0</v>
      </c>
      <c r="R1659" s="1">
        <f>VLOOKUP(A1659,'ADM Details FY17'!$A$3:$W$3515,23,FALSE)</f>
        <v>0</v>
      </c>
      <c r="S1659" s="1">
        <f>VLOOKUP(A1659,'ADM Details FY17'!$A$3:$X$3515,24,FALSE)</f>
        <v>0</v>
      </c>
      <c r="T1659" s="1">
        <f>VLOOKUP(A1659,'ADM Details FY17'!$A$3:$Y$3515,25,FALSE)</f>
        <v>0</v>
      </c>
      <c r="U1659" s="1">
        <f>VLOOKUP(A1659,'ADM Details FY17'!$A$3:$AA$3515,27,FALSE)</f>
        <v>0</v>
      </c>
      <c r="V1659" s="1">
        <f>IFERROR(VLOOKUP(C1659,'eindex _tget pp '!$A$4:$E$615,5,FALSE),0)</f>
        <v>877.53866498362027</v>
      </c>
      <c r="W1659" s="31">
        <f>IFERROR(VLOOKUP(C1659,'eindex _tget pp '!$A$4:$F$615,6,FALSE),0)</f>
        <v>0.44558645959999998</v>
      </c>
      <c r="X1659" s="4">
        <f>IFERROR(VLOOKUP(B1659,'eschools 16'!$A$2:$F$25,6,FALSE),1)</f>
        <v>2</v>
      </c>
      <c r="Y1659" s="1">
        <f t="shared" si="125"/>
        <v>0</v>
      </c>
      <c r="Z1659" s="1">
        <f t="shared" si="126"/>
        <v>0</v>
      </c>
      <c r="AA1659" s="31">
        <f>IFERROR(VLOOKUP(C1659,'eindex _tget pp '!$A$4:$G$615,7,FALSE),0)</f>
        <v>0.767624957</v>
      </c>
      <c r="AB1659" s="1">
        <f>VLOOKUP(A1659,'ADM Details FY17'!$A$3:$AB$3515,28,FALSE)</f>
        <v>0</v>
      </c>
      <c r="AC1659" s="1">
        <f t="shared" si="127"/>
        <v>0</v>
      </c>
      <c r="AD1659" s="1">
        <f t="shared" si="128"/>
        <v>2</v>
      </c>
      <c r="AE1659" s="1">
        <f t="shared" si="129"/>
        <v>50</v>
      </c>
    </row>
    <row r="1660" spans="1:31" x14ac:dyDescent="0.25">
      <c r="A1660" t="str">
        <f>B1660&amp;"-"&amp;COUNTIF($B$3:B1660,B1660)</f>
        <v>417-147</v>
      </c>
      <c r="B1660">
        <v>417</v>
      </c>
      <c r="C1660" s="18">
        <f>VLOOKUP(A1660,'ADM Details FY17'!$A$3:$D$3515,4,FALSE)</f>
        <v>44388</v>
      </c>
      <c r="D1660" s="1">
        <f>VLOOKUP(A1660,'ADM Details FY17'!$A$3:$E$3515,5,FALSE)</f>
        <v>9.61</v>
      </c>
      <c r="E1660" s="1">
        <f>VLOOKUP(A1660,'ADM Details FY17'!$A$3:$F$3515,6,FALSE)</f>
        <v>0</v>
      </c>
      <c r="F1660" s="1">
        <f>VLOOKUP(A1660,'ADM Details FY17'!$A$3:$G$3515,7,FALSE)</f>
        <v>2</v>
      </c>
      <c r="G1660" s="1">
        <f>VLOOKUP(A1660,'ADM Details FY17'!$A$3:$H$3515,8,FALSE)</f>
        <v>0</v>
      </c>
      <c r="H1660" s="1">
        <f>VLOOKUP(A1660,'ADM Details FY17'!$A$3:$I$3515,9,FALSE)</f>
        <v>0</v>
      </c>
      <c r="I1660" s="1">
        <f>VLOOKUP(A1660,'ADM Details FY17'!$A$3:$J$3517,10,FALSE)</f>
        <v>0</v>
      </c>
      <c r="J1660" s="1">
        <f>VLOOKUP(A1660,'ADM Details FY17'!$A$3:$K$3515,11,FALSE)</f>
        <v>1</v>
      </c>
      <c r="K1660" s="1">
        <f>VLOOKUP(A1660,'ADM Details FY17'!$A$3:$M$3515,13,FALSE)</f>
        <v>1.8</v>
      </c>
      <c r="L1660" s="1">
        <f>VLOOKUP(A1660,'ADM Details FY17'!$A$3:$O$3515,15,FALSE)</f>
        <v>0</v>
      </c>
      <c r="M1660" s="1">
        <f>VLOOKUP(A1660,'ADM Details FY17'!$A$3:$P$3515,16,FALSE)</f>
        <v>0</v>
      </c>
      <c r="N1660" s="1">
        <f>VLOOKUP(A1660,'ADM Details FY17'!$A$3:$Q$3515,17,FALSE)</f>
        <v>0</v>
      </c>
      <c r="O1660" s="1">
        <f>VLOOKUP(A1660,'ADM Details FY17'!$A$3:$S$3515,19,FALSE)</f>
        <v>0</v>
      </c>
      <c r="P1660" s="1">
        <f>VLOOKUP(A1660,'ADM Details FY17'!$A$3:$U$3515,21,FALSE)</f>
        <v>0</v>
      </c>
      <c r="Q1660" s="1">
        <f>VLOOKUP(A1660,'ADM Details FY17'!$A$3:$V$3515,22,FALSE)</f>
        <v>0</v>
      </c>
      <c r="R1660" s="1">
        <f>VLOOKUP(A1660,'ADM Details FY17'!$A$3:$W$3515,23,FALSE)</f>
        <v>0</v>
      </c>
      <c r="S1660" s="1">
        <f>VLOOKUP(A1660,'ADM Details FY17'!$A$3:$X$3515,24,FALSE)</f>
        <v>0</v>
      </c>
      <c r="T1660" s="1">
        <f>VLOOKUP(A1660,'ADM Details FY17'!$A$3:$Y$3515,25,FALSE)</f>
        <v>0</v>
      </c>
      <c r="U1660" s="1">
        <f>VLOOKUP(A1660,'ADM Details FY17'!$A$3:$AA$3515,27,FALSE)</f>
        <v>0</v>
      </c>
      <c r="V1660" s="1">
        <f>IFERROR(VLOOKUP(C1660,'eindex _tget pp '!$A$4:$E$615,5,FALSE),0)</f>
        <v>0</v>
      </c>
      <c r="W1660" s="31">
        <f>IFERROR(VLOOKUP(C1660,'eindex _tget pp '!$A$4:$F$615,6,FALSE),0)</f>
        <v>0.14820848419999999</v>
      </c>
      <c r="X1660" s="4">
        <f>IFERROR(VLOOKUP(B1660,'eschools 16'!$A$2:$F$25,6,FALSE),1)</f>
        <v>2</v>
      </c>
      <c r="Y1660" s="1">
        <f t="shared" si="125"/>
        <v>0</v>
      </c>
      <c r="Z1660" s="1">
        <f t="shared" si="126"/>
        <v>0</v>
      </c>
      <c r="AA1660" s="31">
        <f>IFERROR(VLOOKUP(C1660,'eindex _tget pp '!$A$4:$G$615,7,FALSE),0)</f>
        <v>0.34951396600000001</v>
      </c>
      <c r="AB1660" s="1">
        <f>VLOOKUP(A1660,'ADM Details FY17'!$A$3:$AB$3515,28,FALSE)</f>
        <v>0</v>
      </c>
      <c r="AC1660" s="1">
        <f t="shared" si="127"/>
        <v>0</v>
      </c>
      <c r="AD1660" s="1">
        <f t="shared" si="128"/>
        <v>9.61</v>
      </c>
      <c r="AE1660" s="1">
        <f t="shared" si="129"/>
        <v>240.25</v>
      </c>
    </row>
    <row r="1661" spans="1:31" x14ac:dyDescent="0.25">
      <c r="A1661" t="str">
        <f>B1661&amp;"-"&amp;COUNTIF($B$3:B1661,B1661)</f>
        <v>417-148</v>
      </c>
      <c r="B1661">
        <v>417</v>
      </c>
      <c r="C1661" s="18">
        <f>VLOOKUP(A1661,'ADM Details FY17'!$A$3:$D$3515,4,FALSE)</f>
        <v>48520</v>
      </c>
      <c r="D1661" s="1">
        <f>VLOOKUP(A1661,'ADM Details FY17'!$A$3:$E$3515,5,FALSE)</f>
        <v>1</v>
      </c>
      <c r="E1661" s="1">
        <f>VLOOKUP(A1661,'ADM Details FY17'!$A$3:$F$3515,6,FALSE)</f>
        <v>0</v>
      </c>
      <c r="F1661" s="1">
        <f>VLOOKUP(A1661,'ADM Details FY17'!$A$3:$G$3515,7,FALSE)</f>
        <v>0</v>
      </c>
      <c r="G1661" s="1">
        <f>VLOOKUP(A1661,'ADM Details FY17'!$A$3:$H$3515,8,FALSE)</f>
        <v>0</v>
      </c>
      <c r="H1661" s="1">
        <f>VLOOKUP(A1661,'ADM Details FY17'!$A$3:$I$3515,9,FALSE)</f>
        <v>0</v>
      </c>
      <c r="I1661" s="1">
        <f>VLOOKUP(A1661,'ADM Details FY17'!$A$3:$J$3517,10,FALSE)</f>
        <v>0</v>
      </c>
      <c r="J1661" s="1">
        <f>VLOOKUP(A1661,'ADM Details FY17'!$A$3:$K$3515,11,FALSE)</f>
        <v>0</v>
      </c>
      <c r="K1661" s="1">
        <f>VLOOKUP(A1661,'ADM Details FY17'!$A$3:$M$3515,13,FALSE)</f>
        <v>1</v>
      </c>
      <c r="L1661" s="1">
        <f>VLOOKUP(A1661,'ADM Details FY17'!$A$3:$O$3515,15,FALSE)</f>
        <v>0</v>
      </c>
      <c r="M1661" s="1">
        <f>VLOOKUP(A1661,'ADM Details FY17'!$A$3:$P$3515,16,FALSE)</f>
        <v>0</v>
      </c>
      <c r="N1661" s="1">
        <f>VLOOKUP(A1661,'ADM Details FY17'!$A$3:$Q$3515,17,FALSE)</f>
        <v>0</v>
      </c>
      <c r="O1661" s="1">
        <f>VLOOKUP(A1661,'ADM Details FY17'!$A$3:$S$3515,19,FALSE)</f>
        <v>0</v>
      </c>
      <c r="P1661" s="1">
        <f>VLOOKUP(A1661,'ADM Details FY17'!$A$3:$U$3515,21,FALSE)</f>
        <v>0</v>
      </c>
      <c r="Q1661" s="1">
        <f>VLOOKUP(A1661,'ADM Details FY17'!$A$3:$V$3515,22,FALSE)</f>
        <v>0</v>
      </c>
      <c r="R1661" s="1">
        <f>VLOOKUP(A1661,'ADM Details FY17'!$A$3:$W$3515,23,FALSE)</f>
        <v>0</v>
      </c>
      <c r="S1661" s="1">
        <f>VLOOKUP(A1661,'ADM Details FY17'!$A$3:$X$3515,24,FALSE)</f>
        <v>0</v>
      </c>
      <c r="T1661" s="1">
        <f>VLOOKUP(A1661,'ADM Details FY17'!$A$3:$Y$3515,25,FALSE)</f>
        <v>0</v>
      </c>
      <c r="U1661" s="1">
        <f>VLOOKUP(A1661,'ADM Details FY17'!$A$3:$AA$3515,27,FALSE)</f>
        <v>0</v>
      </c>
      <c r="V1661" s="1">
        <f>IFERROR(VLOOKUP(C1661,'eindex _tget pp '!$A$4:$E$615,5,FALSE),0)</f>
        <v>1241.1654051610556</v>
      </c>
      <c r="W1661" s="31">
        <f>IFERROR(VLOOKUP(C1661,'eindex _tget pp '!$A$4:$F$615,6,FALSE),0)</f>
        <v>3.6556332150999999</v>
      </c>
      <c r="X1661" s="4">
        <f>IFERROR(VLOOKUP(B1661,'eschools 16'!$A$2:$F$25,6,FALSE),1)</f>
        <v>2</v>
      </c>
      <c r="Y1661" s="1">
        <f t="shared" si="125"/>
        <v>0</v>
      </c>
      <c r="Z1661" s="1">
        <f t="shared" si="126"/>
        <v>0</v>
      </c>
      <c r="AA1661" s="31">
        <f>IFERROR(VLOOKUP(C1661,'eindex _tget pp '!$A$4:$G$615,7,FALSE),0)</f>
        <v>0.73166000499999995</v>
      </c>
      <c r="AB1661" s="1">
        <f>VLOOKUP(A1661,'ADM Details FY17'!$A$3:$AB$3515,28,FALSE)</f>
        <v>0</v>
      </c>
      <c r="AC1661" s="1">
        <f t="shared" si="127"/>
        <v>0</v>
      </c>
      <c r="AD1661" s="1">
        <f t="shared" si="128"/>
        <v>1</v>
      </c>
      <c r="AE1661" s="1">
        <f t="shared" si="129"/>
        <v>25</v>
      </c>
    </row>
    <row r="1662" spans="1:31" x14ac:dyDescent="0.25">
      <c r="A1662" t="str">
        <f>B1662&amp;"-"&amp;COUNTIF($B$3:B1662,B1662)</f>
        <v>417-149</v>
      </c>
      <c r="B1662">
        <v>417</v>
      </c>
      <c r="C1662" s="18">
        <f>VLOOKUP(A1662,'ADM Details FY17'!$A$3:$D$3515,4,FALSE)</f>
        <v>45492</v>
      </c>
      <c r="D1662" s="1">
        <f>VLOOKUP(A1662,'ADM Details FY17'!$A$3:$E$3515,5,FALSE)</f>
        <v>4.43</v>
      </c>
      <c r="E1662" s="1">
        <f>VLOOKUP(A1662,'ADM Details FY17'!$A$3:$F$3515,6,FALSE)</f>
        <v>0</v>
      </c>
      <c r="F1662" s="1">
        <f>VLOOKUP(A1662,'ADM Details FY17'!$A$3:$G$3515,7,FALSE)</f>
        <v>0</v>
      </c>
      <c r="G1662" s="1">
        <f>VLOOKUP(A1662,'ADM Details FY17'!$A$3:$H$3515,8,FALSE)</f>
        <v>0</v>
      </c>
      <c r="H1662" s="1">
        <f>VLOOKUP(A1662,'ADM Details FY17'!$A$3:$I$3515,9,FALSE)</f>
        <v>0</v>
      </c>
      <c r="I1662" s="1">
        <f>VLOOKUP(A1662,'ADM Details FY17'!$A$3:$J$3517,10,FALSE)</f>
        <v>0</v>
      </c>
      <c r="J1662" s="1">
        <f>VLOOKUP(A1662,'ADM Details FY17'!$A$3:$K$3515,11,FALSE)</f>
        <v>0</v>
      </c>
      <c r="K1662" s="1">
        <f>VLOOKUP(A1662,'ADM Details FY17'!$A$3:$M$3515,13,FALSE)</f>
        <v>2.4300000000000002</v>
      </c>
      <c r="L1662" s="1">
        <f>VLOOKUP(A1662,'ADM Details FY17'!$A$3:$O$3515,15,FALSE)</f>
        <v>0</v>
      </c>
      <c r="M1662" s="1">
        <f>VLOOKUP(A1662,'ADM Details FY17'!$A$3:$P$3515,16,FALSE)</f>
        <v>0</v>
      </c>
      <c r="N1662" s="1">
        <f>VLOOKUP(A1662,'ADM Details FY17'!$A$3:$Q$3515,17,FALSE)</f>
        <v>0</v>
      </c>
      <c r="O1662" s="1">
        <f>VLOOKUP(A1662,'ADM Details FY17'!$A$3:$S$3515,19,FALSE)</f>
        <v>0</v>
      </c>
      <c r="P1662" s="1">
        <f>VLOOKUP(A1662,'ADM Details FY17'!$A$3:$U$3515,21,FALSE)</f>
        <v>0</v>
      </c>
      <c r="Q1662" s="1">
        <f>VLOOKUP(A1662,'ADM Details FY17'!$A$3:$V$3515,22,FALSE)</f>
        <v>0</v>
      </c>
      <c r="R1662" s="1">
        <f>VLOOKUP(A1662,'ADM Details FY17'!$A$3:$W$3515,23,FALSE)</f>
        <v>0</v>
      </c>
      <c r="S1662" s="1">
        <f>VLOOKUP(A1662,'ADM Details FY17'!$A$3:$X$3515,24,FALSE)</f>
        <v>0</v>
      </c>
      <c r="T1662" s="1">
        <f>VLOOKUP(A1662,'ADM Details FY17'!$A$3:$Y$3515,25,FALSE)</f>
        <v>0</v>
      </c>
      <c r="U1662" s="1">
        <f>VLOOKUP(A1662,'ADM Details FY17'!$A$3:$AA$3515,27,FALSE)</f>
        <v>0</v>
      </c>
      <c r="V1662" s="1">
        <f>IFERROR(VLOOKUP(C1662,'eindex _tget pp '!$A$4:$E$615,5,FALSE),0)</f>
        <v>0</v>
      </c>
      <c r="W1662" s="31">
        <f>IFERROR(VLOOKUP(C1662,'eindex _tget pp '!$A$4:$F$615,6,FALSE),0)</f>
        <v>0.46750882760000001</v>
      </c>
      <c r="X1662" s="4">
        <f>IFERROR(VLOOKUP(B1662,'eschools 16'!$A$2:$F$25,6,FALSE),1)</f>
        <v>2</v>
      </c>
      <c r="Y1662" s="1">
        <f t="shared" si="125"/>
        <v>0</v>
      </c>
      <c r="Z1662" s="1">
        <f t="shared" si="126"/>
        <v>0</v>
      </c>
      <c r="AA1662" s="31">
        <f>IFERROR(VLOOKUP(C1662,'eindex _tget pp '!$A$4:$G$615,7,FALSE),0)</f>
        <v>0.23046270999999999</v>
      </c>
      <c r="AB1662" s="1">
        <f>VLOOKUP(A1662,'ADM Details FY17'!$A$3:$AB$3515,28,FALSE)</f>
        <v>0</v>
      </c>
      <c r="AC1662" s="1">
        <f t="shared" si="127"/>
        <v>0</v>
      </c>
      <c r="AD1662" s="1">
        <f t="shared" si="128"/>
        <v>4.43</v>
      </c>
      <c r="AE1662" s="1">
        <f t="shared" si="129"/>
        <v>110.75</v>
      </c>
    </row>
    <row r="1663" spans="1:31" x14ac:dyDescent="0.25">
      <c r="A1663" t="str">
        <f>B1663&amp;"-"&amp;COUNTIF($B$3:B1663,B1663)</f>
        <v>417-150</v>
      </c>
      <c r="B1663">
        <v>417</v>
      </c>
      <c r="C1663" s="18">
        <f>VLOOKUP(A1663,'ADM Details FY17'!$A$3:$D$3515,4,FALSE)</f>
        <v>46920</v>
      </c>
      <c r="D1663" s="1">
        <f>VLOOKUP(A1663,'ADM Details FY17'!$A$3:$E$3515,5,FALSE)</f>
        <v>0.47</v>
      </c>
      <c r="E1663" s="1">
        <f>VLOOKUP(A1663,'ADM Details FY17'!$A$3:$F$3515,6,FALSE)</f>
        <v>0</v>
      </c>
      <c r="F1663" s="1">
        <f>VLOOKUP(A1663,'ADM Details FY17'!$A$3:$G$3515,7,FALSE)</f>
        <v>0</v>
      </c>
      <c r="G1663" s="1">
        <f>VLOOKUP(A1663,'ADM Details FY17'!$A$3:$H$3515,8,FALSE)</f>
        <v>0</v>
      </c>
      <c r="H1663" s="1">
        <f>VLOOKUP(A1663,'ADM Details FY17'!$A$3:$I$3515,9,FALSE)</f>
        <v>0</v>
      </c>
      <c r="I1663" s="1">
        <f>VLOOKUP(A1663,'ADM Details FY17'!$A$3:$J$3517,10,FALSE)</f>
        <v>0</v>
      </c>
      <c r="J1663" s="1">
        <f>VLOOKUP(A1663,'ADM Details FY17'!$A$3:$K$3515,11,FALSE)</f>
        <v>0</v>
      </c>
      <c r="K1663" s="1">
        <f>VLOOKUP(A1663,'ADM Details FY17'!$A$3:$M$3515,13,FALSE)</f>
        <v>0.47</v>
      </c>
      <c r="L1663" s="1">
        <f>VLOOKUP(A1663,'ADM Details FY17'!$A$3:$O$3515,15,FALSE)</f>
        <v>0</v>
      </c>
      <c r="M1663" s="1">
        <f>VLOOKUP(A1663,'ADM Details FY17'!$A$3:$P$3515,16,FALSE)</f>
        <v>0</v>
      </c>
      <c r="N1663" s="1">
        <f>VLOOKUP(A1663,'ADM Details FY17'!$A$3:$Q$3515,17,FALSE)</f>
        <v>0</v>
      </c>
      <c r="O1663" s="1">
        <f>VLOOKUP(A1663,'ADM Details FY17'!$A$3:$S$3515,19,FALSE)</f>
        <v>0</v>
      </c>
      <c r="P1663" s="1">
        <f>VLOOKUP(A1663,'ADM Details FY17'!$A$3:$U$3515,21,FALSE)</f>
        <v>0</v>
      </c>
      <c r="Q1663" s="1">
        <f>VLOOKUP(A1663,'ADM Details FY17'!$A$3:$V$3515,22,FALSE)</f>
        <v>0</v>
      </c>
      <c r="R1663" s="1">
        <f>VLOOKUP(A1663,'ADM Details FY17'!$A$3:$W$3515,23,FALSE)</f>
        <v>0</v>
      </c>
      <c r="S1663" s="1">
        <f>VLOOKUP(A1663,'ADM Details FY17'!$A$3:$X$3515,24,FALSE)</f>
        <v>0</v>
      </c>
      <c r="T1663" s="1">
        <f>VLOOKUP(A1663,'ADM Details FY17'!$A$3:$Y$3515,25,FALSE)</f>
        <v>0</v>
      </c>
      <c r="U1663" s="1">
        <f>VLOOKUP(A1663,'ADM Details FY17'!$A$3:$AA$3515,27,FALSE)</f>
        <v>0</v>
      </c>
      <c r="V1663" s="1">
        <f>IFERROR(VLOOKUP(C1663,'eindex _tget pp '!$A$4:$E$615,5,FALSE),0)</f>
        <v>175.2969581430427</v>
      </c>
      <c r="W1663" s="31">
        <f>IFERROR(VLOOKUP(C1663,'eindex _tget pp '!$A$4:$F$615,6,FALSE),0)</f>
        <v>1.2193024433999999</v>
      </c>
      <c r="X1663" s="4">
        <f>IFERROR(VLOOKUP(B1663,'eschools 16'!$A$2:$F$25,6,FALSE),1)</f>
        <v>2</v>
      </c>
      <c r="Y1663" s="1">
        <f t="shared" si="125"/>
        <v>0</v>
      </c>
      <c r="Z1663" s="1">
        <f t="shared" si="126"/>
        <v>0</v>
      </c>
      <c r="AA1663" s="31">
        <f>IFERROR(VLOOKUP(C1663,'eindex _tget pp '!$A$4:$G$615,7,FALSE),0)</f>
        <v>0.360902528</v>
      </c>
      <c r="AB1663" s="1">
        <f>VLOOKUP(A1663,'ADM Details FY17'!$A$3:$AB$3515,28,FALSE)</f>
        <v>0</v>
      </c>
      <c r="AC1663" s="1">
        <f t="shared" si="127"/>
        <v>0</v>
      </c>
      <c r="AD1663" s="1">
        <f t="shared" si="128"/>
        <v>0.47</v>
      </c>
      <c r="AE1663" s="1">
        <f t="shared" si="129"/>
        <v>11.75</v>
      </c>
    </row>
    <row r="1664" spans="1:31" x14ac:dyDescent="0.25">
      <c r="A1664" t="str">
        <f>B1664&amp;"-"&amp;COUNTIF($B$3:B1664,B1664)</f>
        <v>417-151</v>
      </c>
      <c r="B1664">
        <v>417</v>
      </c>
      <c r="C1664" s="18">
        <f>VLOOKUP(A1664,'ADM Details FY17'!$A$3:$D$3515,4,FALSE)</f>
        <v>44396</v>
      </c>
      <c r="D1664" s="1">
        <f>VLOOKUP(A1664,'ADM Details FY17'!$A$3:$E$3515,5,FALSE)</f>
        <v>1.06</v>
      </c>
      <c r="E1664" s="1">
        <f>VLOOKUP(A1664,'ADM Details FY17'!$A$3:$F$3515,6,FALSE)</f>
        <v>0</v>
      </c>
      <c r="F1664" s="1">
        <f>VLOOKUP(A1664,'ADM Details FY17'!$A$3:$G$3515,7,FALSE)</f>
        <v>0.06</v>
      </c>
      <c r="G1664" s="1">
        <f>VLOOKUP(A1664,'ADM Details FY17'!$A$3:$H$3515,8,FALSE)</f>
        <v>0</v>
      </c>
      <c r="H1664" s="1">
        <f>VLOOKUP(A1664,'ADM Details FY17'!$A$3:$I$3515,9,FALSE)</f>
        <v>0</v>
      </c>
      <c r="I1664" s="1">
        <f>VLOOKUP(A1664,'ADM Details FY17'!$A$3:$J$3517,10,FALSE)</f>
        <v>0</v>
      </c>
      <c r="J1664" s="1">
        <f>VLOOKUP(A1664,'ADM Details FY17'!$A$3:$K$3515,11,FALSE)</f>
        <v>0</v>
      </c>
      <c r="K1664" s="1">
        <f>VLOOKUP(A1664,'ADM Details FY17'!$A$3:$M$3515,13,FALSE)</f>
        <v>0</v>
      </c>
      <c r="L1664" s="1">
        <f>VLOOKUP(A1664,'ADM Details FY17'!$A$3:$O$3515,15,FALSE)</f>
        <v>0</v>
      </c>
      <c r="M1664" s="1">
        <f>VLOOKUP(A1664,'ADM Details FY17'!$A$3:$P$3515,16,FALSE)</f>
        <v>0</v>
      </c>
      <c r="N1664" s="1">
        <f>VLOOKUP(A1664,'ADM Details FY17'!$A$3:$Q$3515,17,FALSE)</f>
        <v>0</v>
      </c>
      <c r="O1664" s="1">
        <f>VLOOKUP(A1664,'ADM Details FY17'!$A$3:$S$3515,19,FALSE)</f>
        <v>0</v>
      </c>
      <c r="P1664" s="1">
        <f>VLOOKUP(A1664,'ADM Details FY17'!$A$3:$U$3515,21,FALSE)</f>
        <v>0</v>
      </c>
      <c r="Q1664" s="1">
        <f>VLOOKUP(A1664,'ADM Details FY17'!$A$3:$V$3515,22,FALSE)</f>
        <v>0</v>
      </c>
      <c r="R1664" s="1">
        <f>VLOOKUP(A1664,'ADM Details FY17'!$A$3:$W$3515,23,FALSE)</f>
        <v>0</v>
      </c>
      <c r="S1664" s="1">
        <f>VLOOKUP(A1664,'ADM Details FY17'!$A$3:$X$3515,24,FALSE)</f>
        <v>0</v>
      </c>
      <c r="T1664" s="1">
        <f>VLOOKUP(A1664,'ADM Details FY17'!$A$3:$Y$3515,25,FALSE)</f>
        <v>0</v>
      </c>
      <c r="U1664" s="1">
        <f>VLOOKUP(A1664,'ADM Details FY17'!$A$3:$AA$3515,27,FALSE)</f>
        <v>0.77</v>
      </c>
      <c r="V1664" s="1">
        <f>IFERROR(VLOOKUP(C1664,'eindex _tget pp '!$A$4:$E$615,5,FALSE),0)</f>
        <v>145.47924093771991</v>
      </c>
      <c r="W1664" s="31">
        <f>IFERROR(VLOOKUP(C1664,'eindex _tget pp '!$A$4:$F$615,6,FALSE),0)</f>
        <v>0.59669372279999999</v>
      </c>
      <c r="X1664" s="4">
        <f>IFERROR(VLOOKUP(B1664,'eschools 16'!$A$2:$F$25,6,FALSE),1)</f>
        <v>2</v>
      </c>
      <c r="Y1664" s="1">
        <f t="shared" si="125"/>
        <v>0</v>
      </c>
      <c r="Z1664" s="1">
        <f t="shared" si="126"/>
        <v>0</v>
      </c>
      <c r="AA1664" s="31">
        <f>IFERROR(VLOOKUP(C1664,'eindex _tget pp '!$A$4:$G$615,7,FALSE),0)</f>
        <v>0.39980179999999998</v>
      </c>
      <c r="AB1664" s="1">
        <f>VLOOKUP(A1664,'ADM Details FY17'!$A$3:$AB$3515,28,FALSE)</f>
        <v>0</v>
      </c>
      <c r="AC1664" s="1">
        <f t="shared" si="127"/>
        <v>0</v>
      </c>
      <c r="AD1664" s="1">
        <f t="shared" si="128"/>
        <v>1.214</v>
      </c>
      <c r="AE1664" s="1">
        <f t="shared" si="129"/>
        <v>30.349999999999998</v>
      </c>
    </row>
    <row r="1665" spans="1:31" x14ac:dyDescent="0.25">
      <c r="A1665" t="str">
        <f>B1665&amp;"-"&amp;COUNTIF($B$3:B1665,B1665)</f>
        <v>417-152</v>
      </c>
      <c r="B1665">
        <v>417</v>
      </c>
      <c r="C1665" s="18">
        <f>VLOOKUP(A1665,'ADM Details FY17'!$A$3:$D$3515,4,FALSE)</f>
        <v>49890</v>
      </c>
      <c r="D1665" s="1">
        <f>VLOOKUP(A1665,'ADM Details FY17'!$A$3:$E$3515,5,FALSE)</f>
        <v>4.1900000000000004</v>
      </c>
      <c r="E1665" s="1">
        <f>VLOOKUP(A1665,'ADM Details FY17'!$A$3:$F$3515,6,FALSE)</f>
        <v>0</v>
      </c>
      <c r="F1665" s="1">
        <f>VLOOKUP(A1665,'ADM Details FY17'!$A$3:$G$3515,7,FALSE)</f>
        <v>0</v>
      </c>
      <c r="G1665" s="1">
        <f>VLOOKUP(A1665,'ADM Details FY17'!$A$3:$H$3515,8,FALSE)</f>
        <v>0</v>
      </c>
      <c r="H1665" s="1">
        <f>VLOOKUP(A1665,'ADM Details FY17'!$A$3:$I$3515,9,FALSE)</f>
        <v>0</v>
      </c>
      <c r="I1665" s="1">
        <f>VLOOKUP(A1665,'ADM Details FY17'!$A$3:$J$3517,10,FALSE)</f>
        <v>0</v>
      </c>
      <c r="J1665" s="1">
        <f>VLOOKUP(A1665,'ADM Details FY17'!$A$3:$K$3515,11,FALSE)</f>
        <v>0</v>
      </c>
      <c r="K1665" s="1">
        <f>VLOOKUP(A1665,'ADM Details FY17'!$A$3:$M$3515,13,FALSE)</f>
        <v>1.98</v>
      </c>
      <c r="L1665" s="1">
        <f>VLOOKUP(A1665,'ADM Details FY17'!$A$3:$O$3515,15,FALSE)</f>
        <v>0</v>
      </c>
      <c r="M1665" s="1">
        <f>VLOOKUP(A1665,'ADM Details FY17'!$A$3:$P$3515,16,FALSE)</f>
        <v>0</v>
      </c>
      <c r="N1665" s="1">
        <f>VLOOKUP(A1665,'ADM Details FY17'!$A$3:$Q$3515,17,FALSE)</f>
        <v>0</v>
      </c>
      <c r="O1665" s="1">
        <f>VLOOKUP(A1665,'ADM Details FY17'!$A$3:$S$3515,19,FALSE)</f>
        <v>0</v>
      </c>
      <c r="P1665" s="1">
        <f>VLOOKUP(A1665,'ADM Details FY17'!$A$3:$U$3515,21,FALSE)</f>
        <v>0</v>
      </c>
      <c r="Q1665" s="1">
        <f>VLOOKUP(A1665,'ADM Details FY17'!$A$3:$V$3515,22,FALSE)</f>
        <v>0</v>
      </c>
      <c r="R1665" s="1">
        <f>VLOOKUP(A1665,'ADM Details FY17'!$A$3:$W$3515,23,FALSE)</f>
        <v>0</v>
      </c>
      <c r="S1665" s="1">
        <f>VLOOKUP(A1665,'ADM Details FY17'!$A$3:$X$3515,24,FALSE)</f>
        <v>0</v>
      </c>
      <c r="T1665" s="1">
        <f>VLOOKUP(A1665,'ADM Details FY17'!$A$3:$Y$3515,25,FALSE)</f>
        <v>0</v>
      </c>
      <c r="U1665" s="1">
        <f>VLOOKUP(A1665,'ADM Details FY17'!$A$3:$AA$3515,27,FALSE)</f>
        <v>0</v>
      </c>
      <c r="V1665" s="1">
        <f>IFERROR(VLOOKUP(C1665,'eindex _tget pp '!$A$4:$E$615,5,FALSE),0)</f>
        <v>585.16280243670201</v>
      </c>
      <c r="W1665" s="31">
        <f>IFERROR(VLOOKUP(C1665,'eindex _tget pp '!$A$4:$F$615,6,FALSE),0)</f>
        <v>1.1545116059</v>
      </c>
      <c r="X1665" s="4">
        <f>IFERROR(VLOOKUP(B1665,'eschools 16'!$A$2:$F$25,6,FALSE),1)</f>
        <v>2</v>
      </c>
      <c r="Y1665" s="1">
        <f t="shared" si="125"/>
        <v>0</v>
      </c>
      <c r="Z1665" s="1">
        <f t="shared" si="126"/>
        <v>0</v>
      </c>
      <c r="AA1665" s="31">
        <f>IFERROR(VLOOKUP(C1665,'eindex _tget pp '!$A$4:$G$615,7,FALSE),0)</f>
        <v>0.62492408399999999</v>
      </c>
      <c r="AB1665" s="1">
        <f>VLOOKUP(A1665,'ADM Details FY17'!$A$3:$AB$3515,28,FALSE)</f>
        <v>0</v>
      </c>
      <c r="AC1665" s="1">
        <f t="shared" si="127"/>
        <v>0</v>
      </c>
      <c r="AD1665" s="1">
        <f t="shared" si="128"/>
        <v>4.1900000000000004</v>
      </c>
      <c r="AE1665" s="1">
        <f t="shared" si="129"/>
        <v>104.75000000000001</v>
      </c>
    </row>
    <row r="1666" spans="1:31" x14ac:dyDescent="0.25">
      <c r="A1666" t="str">
        <f>B1666&amp;"-"&amp;COUNTIF($B$3:B1666,B1666)</f>
        <v>417-153</v>
      </c>
      <c r="B1666">
        <v>417</v>
      </c>
      <c r="C1666" s="18">
        <f>VLOOKUP(A1666,'ADM Details FY17'!$A$3:$D$3515,4,FALSE)</f>
        <v>44412</v>
      </c>
      <c r="D1666" s="1">
        <f>VLOOKUP(A1666,'ADM Details FY17'!$A$3:$E$3515,5,FALSE)</f>
        <v>4.46</v>
      </c>
      <c r="E1666" s="1">
        <f>VLOOKUP(A1666,'ADM Details FY17'!$A$3:$F$3515,6,FALSE)</f>
        <v>0</v>
      </c>
      <c r="F1666" s="1">
        <f>VLOOKUP(A1666,'ADM Details FY17'!$A$3:$G$3515,7,FALSE)</f>
        <v>1</v>
      </c>
      <c r="G1666" s="1">
        <f>VLOOKUP(A1666,'ADM Details FY17'!$A$3:$H$3515,8,FALSE)</f>
        <v>0</v>
      </c>
      <c r="H1666" s="1">
        <f>VLOOKUP(A1666,'ADM Details FY17'!$A$3:$I$3515,9,FALSE)</f>
        <v>0</v>
      </c>
      <c r="I1666" s="1">
        <f>VLOOKUP(A1666,'ADM Details FY17'!$A$3:$J$3517,10,FALSE)</f>
        <v>0</v>
      </c>
      <c r="J1666" s="1">
        <f>VLOOKUP(A1666,'ADM Details FY17'!$A$3:$K$3515,11,FALSE)</f>
        <v>1</v>
      </c>
      <c r="K1666" s="1">
        <f>VLOOKUP(A1666,'ADM Details FY17'!$A$3:$M$3515,13,FALSE)</f>
        <v>2.46</v>
      </c>
      <c r="L1666" s="1">
        <f>VLOOKUP(A1666,'ADM Details FY17'!$A$3:$O$3515,15,FALSE)</f>
        <v>0</v>
      </c>
      <c r="M1666" s="1">
        <f>VLOOKUP(A1666,'ADM Details FY17'!$A$3:$P$3515,16,FALSE)</f>
        <v>0</v>
      </c>
      <c r="N1666" s="1">
        <f>VLOOKUP(A1666,'ADM Details FY17'!$A$3:$Q$3515,17,FALSE)</f>
        <v>0</v>
      </c>
      <c r="O1666" s="1">
        <f>VLOOKUP(A1666,'ADM Details FY17'!$A$3:$S$3515,19,FALSE)</f>
        <v>0</v>
      </c>
      <c r="P1666" s="1">
        <f>VLOOKUP(A1666,'ADM Details FY17'!$A$3:$U$3515,21,FALSE)</f>
        <v>0</v>
      </c>
      <c r="Q1666" s="1">
        <f>VLOOKUP(A1666,'ADM Details FY17'!$A$3:$V$3515,22,FALSE)</f>
        <v>0</v>
      </c>
      <c r="R1666" s="1">
        <f>VLOOKUP(A1666,'ADM Details FY17'!$A$3:$W$3515,23,FALSE)</f>
        <v>0</v>
      </c>
      <c r="S1666" s="1">
        <f>VLOOKUP(A1666,'ADM Details FY17'!$A$3:$X$3515,24,FALSE)</f>
        <v>0</v>
      </c>
      <c r="T1666" s="1">
        <f>VLOOKUP(A1666,'ADM Details FY17'!$A$3:$Y$3515,25,FALSE)</f>
        <v>0</v>
      </c>
      <c r="U1666" s="1">
        <f>VLOOKUP(A1666,'ADM Details FY17'!$A$3:$AA$3515,27,FALSE)</f>
        <v>0</v>
      </c>
      <c r="V1666" s="1">
        <f>IFERROR(VLOOKUP(C1666,'eindex _tget pp '!$A$4:$E$615,5,FALSE),0)</f>
        <v>1173.7675101870461</v>
      </c>
      <c r="W1666" s="31">
        <f>IFERROR(VLOOKUP(C1666,'eindex _tget pp '!$A$4:$F$615,6,FALSE),0)</f>
        <v>0.9689045906</v>
      </c>
      <c r="X1666" s="4">
        <f>IFERROR(VLOOKUP(B1666,'eschools 16'!$A$2:$F$25,6,FALSE),1)</f>
        <v>2</v>
      </c>
      <c r="Y1666" s="1">
        <f t="shared" si="125"/>
        <v>0</v>
      </c>
      <c r="Z1666" s="1">
        <f t="shared" si="126"/>
        <v>0</v>
      </c>
      <c r="AA1666" s="31">
        <f>IFERROR(VLOOKUP(C1666,'eindex _tget pp '!$A$4:$G$615,7,FALSE),0)</f>
        <v>0.76093659300000005</v>
      </c>
      <c r="AB1666" s="1">
        <f>VLOOKUP(A1666,'ADM Details FY17'!$A$3:$AB$3515,28,FALSE)</f>
        <v>0</v>
      </c>
      <c r="AC1666" s="1">
        <f t="shared" si="127"/>
        <v>0</v>
      </c>
      <c r="AD1666" s="1">
        <f t="shared" si="128"/>
        <v>4.46</v>
      </c>
      <c r="AE1666" s="1">
        <f t="shared" si="129"/>
        <v>111.5</v>
      </c>
    </row>
    <row r="1667" spans="1:31" x14ac:dyDescent="0.25">
      <c r="A1667" t="str">
        <f>B1667&amp;"-"&amp;COUNTIF($B$3:B1667,B1667)</f>
        <v>417-154</v>
      </c>
      <c r="B1667">
        <v>417</v>
      </c>
      <c r="C1667" s="18">
        <f>VLOOKUP(A1667,'ADM Details FY17'!$A$3:$D$3515,4,FALSE)</f>
        <v>44487</v>
      </c>
      <c r="D1667" s="1">
        <f>VLOOKUP(A1667,'ADM Details FY17'!$A$3:$E$3515,5,FALSE)</f>
        <v>1</v>
      </c>
      <c r="E1667" s="1">
        <f>VLOOKUP(A1667,'ADM Details FY17'!$A$3:$F$3515,6,FALSE)</f>
        <v>0</v>
      </c>
      <c r="F1667" s="1">
        <f>VLOOKUP(A1667,'ADM Details FY17'!$A$3:$G$3515,7,FALSE)</f>
        <v>1</v>
      </c>
      <c r="G1667" s="1">
        <f>VLOOKUP(A1667,'ADM Details FY17'!$A$3:$H$3515,8,FALSE)</f>
        <v>0</v>
      </c>
      <c r="H1667" s="1">
        <f>VLOOKUP(A1667,'ADM Details FY17'!$A$3:$I$3515,9,FALSE)</f>
        <v>0</v>
      </c>
      <c r="I1667" s="1">
        <f>VLOOKUP(A1667,'ADM Details FY17'!$A$3:$J$3517,10,FALSE)</f>
        <v>0</v>
      </c>
      <c r="J1667" s="1">
        <f>VLOOKUP(A1667,'ADM Details FY17'!$A$3:$K$3515,11,FALSE)</f>
        <v>0</v>
      </c>
      <c r="K1667" s="1">
        <f>VLOOKUP(A1667,'ADM Details FY17'!$A$3:$M$3515,13,FALSE)</f>
        <v>0</v>
      </c>
      <c r="L1667" s="1">
        <f>VLOOKUP(A1667,'ADM Details FY17'!$A$3:$O$3515,15,FALSE)</f>
        <v>0</v>
      </c>
      <c r="M1667" s="1">
        <f>VLOOKUP(A1667,'ADM Details FY17'!$A$3:$P$3515,16,FALSE)</f>
        <v>0</v>
      </c>
      <c r="N1667" s="1">
        <f>VLOOKUP(A1667,'ADM Details FY17'!$A$3:$Q$3515,17,FALSE)</f>
        <v>0</v>
      </c>
      <c r="O1667" s="1">
        <f>VLOOKUP(A1667,'ADM Details FY17'!$A$3:$S$3515,19,FALSE)</f>
        <v>0</v>
      </c>
      <c r="P1667" s="1">
        <f>VLOOKUP(A1667,'ADM Details FY17'!$A$3:$U$3515,21,FALSE)</f>
        <v>0</v>
      </c>
      <c r="Q1667" s="1">
        <f>VLOOKUP(A1667,'ADM Details FY17'!$A$3:$V$3515,22,FALSE)</f>
        <v>0</v>
      </c>
      <c r="R1667" s="1">
        <f>VLOOKUP(A1667,'ADM Details FY17'!$A$3:$W$3515,23,FALSE)</f>
        <v>0</v>
      </c>
      <c r="S1667" s="1">
        <f>VLOOKUP(A1667,'ADM Details FY17'!$A$3:$X$3515,24,FALSE)</f>
        <v>0</v>
      </c>
      <c r="T1667" s="1">
        <f>VLOOKUP(A1667,'ADM Details FY17'!$A$3:$Y$3515,25,FALSE)</f>
        <v>0</v>
      </c>
      <c r="U1667" s="1">
        <f>VLOOKUP(A1667,'ADM Details FY17'!$A$3:$AA$3515,27,FALSE)</f>
        <v>0</v>
      </c>
      <c r="V1667" s="1">
        <f>IFERROR(VLOOKUP(C1667,'eindex _tget pp '!$A$4:$E$615,5,FALSE),0)</f>
        <v>289.46394512297138</v>
      </c>
      <c r="W1667" s="31">
        <f>IFERROR(VLOOKUP(C1667,'eindex _tget pp '!$A$4:$F$615,6,FALSE),0)</f>
        <v>0.57808013629999999</v>
      </c>
      <c r="X1667" s="4">
        <f>IFERROR(VLOOKUP(B1667,'eschools 16'!$A$2:$F$25,6,FALSE),1)</f>
        <v>2</v>
      </c>
      <c r="Y1667" s="1">
        <f t="shared" si="125"/>
        <v>0</v>
      </c>
      <c r="Z1667" s="1">
        <f t="shared" si="126"/>
        <v>0</v>
      </c>
      <c r="AA1667" s="31">
        <f>IFERROR(VLOOKUP(C1667,'eindex _tget pp '!$A$4:$G$615,7,FALSE),0)</f>
        <v>0.47758995300000001</v>
      </c>
      <c r="AB1667" s="1">
        <f>VLOOKUP(A1667,'ADM Details FY17'!$A$3:$AB$3515,28,FALSE)</f>
        <v>0</v>
      </c>
      <c r="AC1667" s="1">
        <f t="shared" si="127"/>
        <v>0</v>
      </c>
      <c r="AD1667" s="1">
        <f t="shared" si="128"/>
        <v>1</v>
      </c>
      <c r="AE1667" s="1">
        <f t="shared" si="129"/>
        <v>25</v>
      </c>
    </row>
    <row r="1668" spans="1:31" x14ac:dyDescent="0.25">
      <c r="A1668" t="str">
        <f>B1668&amp;"-"&amp;COUNTIF($B$3:B1668,B1668)</f>
        <v>417-155</v>
      </c>
      <c r="B1668">
        <v>417</v>
      </c>
      <c r="C1668" s="18">
        <f>VLOOKUP(A1668,'ADM Details FY17'!$A$3:$D$3515,4,FALSE)</f>
        <v>45559</v>
      </c>
      <c r="D1668" s="1">
        <f>VLOOKUP(A1668,'ADM Details FY17'!$A$3:$E$3515,5,FALSE)</f>
        <v>3</v>
      </c>
      <c r="E1668" s="1">
        <f>VLOOKUP(A1668,'ADM Details FY17'!$A$3:$F$3515,6,FALSE)</f>
        <v>0</v>
      </c>
      <c r="F1668" s="1">
        <f>VLOOKUP(A1668,'ADM Details FY17'!$A$3:$G$3515,7,FALSE)</f>
        <v>0</v>
      </c>
      <c r="G1668" s="1">
        <f>VLOOKUP(A1668,'ADM Details FY17'!$A$3:$H$3515,8,FALSE)</f>
        <v>0</v>
      </c>
      <c r="H1668" s="1">
        <f>VLOOKUP(A1668,'ADM Details FY17'!$A$3:$I$3515,9,FALSE)</f>
        <v>0</v>
      </c>
      <c r="I1668" s="1">
        <f>VLOOKUP(A1668,'ADM Details FY17'!$A$3:$J$3517,10,FALSE)</f>
        <v>0</v>
      </c>
      <c r="J1668" s="1">
        <f>VLOOKUP(A1668,'ADM Details FY17'!$A$3:$K$3515,11,FALSE)</f>
        <v>0</v>
      </c>
      <c r="K1668" s="1">
        <f>VLOOKUP(A1668,'ADM Details FY17'!$A$3:$M$3515,13,FALSE)</f>
        <v>0</v>
      </c>
      <c r="L1668" s="1">
        <f>VLOOKUP(A1668,'ADM Details FY17'!$A$3:$O$3515,15,FALSE)</f>
        <v>0</v>
      </c>
      <c r="M1668" s="1">
        <f>VLOOKUP(A1668,'ADM Details FY17'!$A$3:$P$3515,16,FALSE)</f>
        <v>0</v>
      </c>
      <c r="N1668" s="1">
        <f>VLOOKUP(A1668,'ADM Details FY17'!$A$3:$Q$3515,17,FALSE)</f>
        <v>0</v>
      </c>
      <c r="O1668" s="1">
        <f>VLOOKUP(A1668,'ADM Details FY17'!$A$3:$S$3515,19,FALSE)</f>
        <v>0</v>
      </c>
      <c r="P1668" s="1">
        <f>VLOOKUP(A1668,'ADM Details FY17'!$A$3:$U$3515,21,FALSE)</f>
        <v>0</v>
      </c>
      <c r="Q1668" s="1">
        <f>VLOOKUP(A1668,'ADM Details FY17'!$A$3:$V$3515,22,FALSE)</f>
        <v>0</v>
      </c>
      <c r="R1668" s="1">
        <f>VLOOKUP(A1668,'ADM Details FY17'!$A$3:$W$3515,23,FALSE)</f>
        <v>0</v>
      </c>
      <c r="S1668" s="1">
        <f>VLOOKUP(A1668,'ADM Details FY17'!$A$3:$X$3515,24,FALSE)</f>
        <v>0</v>
      </c>
      <c r="T1668" s="1">
        <f>VLOOKUP(A1668,'ADM Details FY17'!$A$3:$Y$3515,25,FALSE)</f>
        <v>0</v>
      </c>
      <c r="U1668" s="1">
        <f>VLOOKUP(A1668,'ADM Details FY17'!$A$3:$AA$3515,27,FALSE)</f>
        <v>0</v>
      </c>
      <c r="V1668" s="1">
        <f>IFERROR(VLOOKUP(C1668,'eindex _tget pp '!$A$4:$E$615,5,FALSE),0)</f>
        <v>0</v>
      </c>
      <c r="W1668" s="31">
        <f>IFERROR(VLOOKUP(C1668,'eindex _tget pp '!$A$4:$F$615,6,FALSE),0)</f>
        <v>0.74838971519999997</v>
      </c>
      <c r="X1668" s="4">
        <f>IFERROR(VLOOKUP(B1668,'eschools 16'!$A$2:$F$25,6,FALSE),1)</f>
        <v>2</v>
      </c>
      <c r="Y1668" s="1">
        <f t="shared" ref="Y1668:Y1731" si="130">ROUND(IF(X1668=2,0,(AD1668*0.25*V1668)),2)</f>
        <v>0</v>
      </c>
      <c r="Z1668" s="1">
        <f t="shared" ref="Z1668:Z1731" si="131">ROUND(IF(X1668=2,0,(K1668*272*W1668)),2)</f>
        <v>0</v>
      </c>
      <c r="AA1668" s="31">
        <f>IFERROR(VLOOKUP(C1668,'eindex _tget pp '!$A$4:$G$615,7,FALSE),0)</f>
        <v>0.18905559199999999</v>
      </c>
      <c r="AB1668" s="1">
        <f>VLOOKUP(A1668,'ADM Details FY17'!$A$3:$AB$3515,28,FALSE)</f>
        <v>0</v>
      </c>
      <c r="AC1668" s="1">
        <f t="shared" ref="AC1668:AC1731" si="132">ROUND((AA1668*AB1668*923.6758),2)</f>
        <v>0</v>
      </c>
      <c r="AD1668" s="1">
        <f t="shared" ref="AD1668:AD1731" si="133">D1668+(U1668*0.2)</f>
        <v>3</v>
      </c>
      <c r="AE1668" s="1">
        <f t="shared" ref="AE1668:AE1731" si="134">IF(X1668=2,(AD1668*25),(AD1668*150))</f>
        <v>75</v>
      </c>
    </row>
    <row r="1669" spans="1:31" x14ac:dyDescent="0.25">
      <c r="A1669" t="str">
        <f>B1669&amp;"-"&amp;COUNTIF($B$3:B1669,B1669)</f>
        <v>417-156</v>
      </c>
      <c r="B1669">
        <v>417</v>
      </c>
      <c r="C1669" s="18">
        <f>VLOOKUP(A1669,'ADM Details FY17'!$A$3:$D$3515,4,FALSE)</f>
        <v>44453</v>
      </c>
      <c r="D1669" s="1">
        <f>VLOOKUP(A1669,'ADM Details FY17'!$A$3:$E$3515,5,FALSE)</f>
        <v>4.32</v>
      </c>
      <c r="E1669" s="1">
        <f>VLOOKUP(A1669,'ADM Details FY17'!$A$3:$F$3515,6,FALSE)</f>
        <v>0</v>
      </c>
      <c r="F1669" s="1">
        <f>VLOOKUP(A1669,'ADM Details FY17'!$A$3:$G$3515,7,FALSE)</f>
        <v>1.32</v>
      </c>
      <c r="G1669" s="1">
        <f>VLOOKUP(A1669,'ADM Details FY17'!$A$3:$H$3515,8,FALSE)</f>
        <v>0</v>
      </c>
      <c r="H1669" s="1">
        <f>VLOOKUP(A1669,'ADM Details FY17'!$A$3:$I$3515,9,FALSE)</f>
        <v>0</v>
      </c>
      <c r="I1669" s="1">
        <f>VLOOKUP(A1669,'ADM Details FY17'!$A$3:$J$3517,10,FALSE)</f>
        <v>0</v>
      </c>
      <c r="J1669" s="1">
        <f>VLOOKUP(A1669,'ADM Details FY17'!$A$3:$K$3515,11,FALSE)</f>
        <v>0</v>
      </c>
      <c r="K1669" s="1">
        <f>VLOOKUP(A1669,'ADM Details FY17'!$A$3:$M$3515,13,FALSE)</f>
        <v>1</v>
      </c>
      <c r="L1669" s="1">
        <f>VLOOKUP(A1669,'ADM Details FY17'!$A$3:$O$3515,15,FALSE)</f>
        <v>0</v>
      </c>
      <c r="M1669" s="1">
        <f>VLOOKUP(A1669,'ADM Details FY17'!$A$3:$P$3515,16,FALSE)</f>
        <v>0</v>
      </c>
      <c r="N1669" s="1">
        <f>VLOOKUP(A1669,'ADM Details FY17'!$A$3:$Q$3515,17,FALSE)</f>
        <v>0</v>
      </c>
      <c r="O1669" s="1">
        <f>VLOOKUP(A1669,'ADM Details FY17'!$A$3:$S$3515,19,FALSE)</f>
        <v>0</v>
      </c>
      <c r="P1669" s="1">
        <f>VLOOKUP(A1669,'ADM Details FY17'!$A$3:$U$3515,21,FALSE)</f>
        <v>0</v>
      </c>
      <c r="Q1669" s="1">
        <f>VLOOKUP(A1669,'ADM Details FY17'!$A$3:$V$3515,22,FALSE)</f>
        <v>0</v>
      </c>
      <c r="R1669" s="1">
        <f>VLOOKUP(A1669,'ADM Details FY17'!$A$3:$W$3515,23,FALSE)</f>
        <v>0</v>
      </c>
      <c r="S1669" s="1">
        <f>VLOOKUP(A1669,'ADM Details FY17'!$A$3:$X$3515,24,FALSE)</f>
        <v>0</v>
      </c>
      <c r="T1669" s="1">
        <f>VLOOKUP(A1669,'ADM Details FY17'!$A$3:$Y$3515,25,FALSE)</f>
        <v>0</v>
      </c>
      <c r="U1669" s="1">
        <f>VLOOKUP(A1669,'ADM Details FY17'!$A$3:$AA$3515,27,FALSE)</f>
        <v>0</v>
      </c>
      <c r="V1669" s="1">
        <f>IFERROR(VLOOKUP(C1669,'eindex _tget pp '!$A$4:$E$615,5,FALSE),0)</f>
        <v>619.34967114587289</v>
      </c>
      <c r="W1669" s="31">
        <f>IFERROR(VLOOKUP(C1669,'eindex _tget pp '!$A$4:$F$615,6,FALSE),0)</f>
        <v>1.6817848263999999</v>
      </c>
      <c r="X1669" s="4">
        <f>IFERROR(VLOOKUP(B1669,'eschools 16'!$A$2:$F$25,6,FALSE),1)</f>
        <v>2</v>
      </c>
      <c r="Y1669" s="1">
        <f t="shared" si="130"/>
        <v>0</v>
      </c>
      <c r="Z1669" s="1">
        <f t="shared" si="131"/>
        <v>0</v>
      </c>
      <c r="AA1669" s="31">
        <f>IFERROR(VLOOKUP(C1669,'eindex _tget pp '!$A$4:$G$615,7,FALSE),0)</f>
        <v>0.57930011599999998</v>
      </c>
      <c r="AB1669" s="1">
        <f>VLOOKUP(A1669,'ADM Details FY17'!$A$3:$AB$3515,28,FALSE)</f>
        <v>0</v>
      </c>
      <c r="AC1669" s="1">
        <f t="shared" si="132"/>
        <v>0</v>
      </c>
      <c r="AD1669" s="1">
        <f t="shared" si="133"/>
        <v>4.32</v>
      </c>
      <c r="AE1669" s="1">
        <f t="shared" si="134"/>
        <v>108</v>
      </c>
    </row>
    <row r="1670" spans="1:31" x14ac:dyDescent="0.25">
      <c r="A1670" t="str">
        <f>B1670&amp;"-"&amp;COUNTIF($B$3:B1670,B1670)</f>
        <v>417-157</v>
      </c>
      <c r="B1670">
        <v>417</v>
      </c>
      <c r="C1670" s="18">
        <f>VLOOKUP(A1670,'ADM Details FY17'!$A$3:$D$3515,4,FALSE)</f>
        <v>47217</v>
      </c>
      <c r="D1670" s="1">
        <f>VLOOKUP(A1670,'ADM Details FY17'!$A$3:$E$3515,5,FALSE)</f>
        <v>1.58</v>
      </c>
      <c r="E1670" s="1">
        <f>VLOOKUP(A1670,'ADM Details FY17'!$A$3:$F$3515,6,FALSE)</f>
        <v>0</v>
      </c>
      <c r="F1670" s="1">
        <f>VLOOKUP(A1670,'ADM Details FY17'!$A$3:$G$3515,7,FALSE)</f>
        <v>1</v>
      </c>
      <c r="G1670" s="1">
        <f>VLOOKUP(A1670,'ADM Details FY17'!$A$3:$H$3515,8,FALSE)</f>
        <v>0</v>
      </c>
      <c r="H1670" s="1">
        <f>VLOOKUP(A1670,'ADM Details FY17'!$A$3:$I$3515,9,FALSE)</f>
        <v>0</v>
      </c>
      <c r="I1670" s="1">
        <f>VLOOKUP(A1670,'ADM Details FY17'!$A$3:$J$3517,10,FALSE)</f>
        <v>0</v>
      </c>
      <c r="J1670" s="1">
        <f>VLOOKUP(A1670,'ADM Details FY17'!$A$3:$K$3515,11,FALSE)</f>
        <v>0</v>
      </c>
      <c r="K1670" s="1">
        <f>VLOOKUP(A1670,'ADM Details FY17'!$A$3:$M$3515,13,FALSE)</f>
        <v>1</v>
      </c>
      <c r="L1670" s="1">
        <f>VLOOKUP(A1670,'ADM Details FY17'!$A$3:$O$3515,15,FALSE)</f>
        <v>0</v>
      </c>
      <c r="M1670" s="1">
        <f>VLOOKUP(A1670,'ADM Details FY17'!$A$3:$P$3515,16,FALSE)</f>
        <v>0</v>
      </c>
      <c r="N1670" s="1">
        <f>VLOOKUP(A1670,'ADM Details FY17'!$A$3:$Q$3515,17,FALSE)</f>
        <v>0</v>
      </c>
      <c r="O1670" s="1">
        <f>VLOOKUP(A1670,'ADM Details FY17'!$A$3:$S$3515,19,FALSE)</f>
        <v>0</v>
      </c>
      <c r="P1670" s="1">
        <f>VLOOKUP(A1670,'ADM Details FY17'!$A$3:$U$3515,21,FALSE)</f>
        <v>0</v>
      </c>
      <c r="Q1670" s="1">
        <f>VLOOKUP(A1670,'ADM Details FY17'!$A$3:$V$3515,22,FALSE)</f>
        <v>0</v>
      </c>
      <c r="R1670" s="1">
        <f>VLOOKUP(A1670,'ADM Details FY17'!$A$3:$W$3515,23,FALSE)</f>
        <v>0</v>
      </c>
      <c r="S1670" s="1">
        <f>VLOOKUP(A1670,'ADM Details FY17'!$A$3:$X$3515,24,FALSE)</f>
        <v>0</v>
      </c>
      <c r="T1670" s="1">
        <f>VLOOKUP(A1670,'ADM Details FY17'!$A$3:$Y$3515,25,FALSE)</f>
        <v>0</v>
      </c>
      <c r="U1670" s="1">
        <f>VLOOKUP(A1670,'ADM Details FY17'!$A$3:$AA$3515,27,FALSE)</f>
        <v>0</v>
      </c>
      <c r="V1670" s="1">
        <f>IFERROR(VLOOKUP(C1670,'eindex _tget pp '!$A$4:$E$615,5,FALSE),0)</f>
        <v>0</v>
      </c>
      <c r="W1670" s="31">
        <f>IFERROR(VLOOKUP(C1670,'eindex _tget pp '!$A$4:$F$615,6,FALSE),0)</f>
        <v>0.41756921990000001</v>
      </c>
      <c r="X1670" s="4">
        <f>IFERROR(VLOOKUP(B1670,'eschools 16'!$A$2:$F$25,6,FALSE),1)</f>
        <v>2</v>
      </c>
      <c r="Y1670" s="1">
        <f t="shared" si="130"/>
        <v>0</v>
      </c>
      <c r="Z1670" s="1">
        <f t="shared" si="131"/>
        <v>0</v>
      </c>
      <c r="AA1670" s="31">
        <f>IFERROR(VLOOKUP(C1670,'eindex _tget pp '!$A$4:$G$615,7,FALSE),0)</f>
        <v>0.05</v>
      </c>
      <c r="AB1670" s="1">
        <f>VLOOKUP(A1670,'ADM Details FY17'!$A$3:$AB$3515,28,FALSE)</f>
        <v>0</v>
      </c>
      <c r="AC1670" s="1">
        <f t="shared" si="132"/>
        <v>0</v>
      </c>
      <c r="AD1670" s="1">
        <f t="shared" si="133"/>
        <v>1.58</v>
      </c>
      <c r="AE1670" s="1">
        <f t="shared" si="134"/>
        <v>39.5</v>
      </c>
    </row>
    <row r="1671" spans="1:31" x14ac:dyDescent="0.25">
      <c r="A1671" t="str">
        <f>B1671&amp;"-"&amp;COUNTIF($B$3:B1671,B1671)</f>
        <v>417-158</v>
      </c>
      <c r="B1671">
        <v>417</v>
      </c>
      <c r="C1671" s="18">
        <f>VLOOKUP(A1671,'ADM Details FY17'!$A$3:$D$3515,4,FALSE)</f>
        <v>45567</v>
      </c>
      <c r="D1671" s="1">
        <f>VLOOKUP(A1671,'ADM Details FY17'!$A$3:$E$3515,5,FALSE)</f>
        <v>1.1599999999999999</v>
      </c>
      <c r="E1671" s="1">
        <f>VLOOKUP(A1671,'ADM Details FY17'!$A$3:$F$3515,6,FALSE)</f>
        <v>0</v>
      </c>
      <c r="F1671" s="1">
        <f>VLOOKUP(A1671,'ADM Details FY17'!$A$3:$G$3515,7,FALSE)</f>
        <v>1</v>
      </c>
      <c r="G1671" s="1">
        <f>VLOOKUP(A1671,'ADM Details FY17'!$A$3:$H$3515,8,FALSE)</f>
        <v>0</v>
      </c>
      <c r="H1671" s="1">
        <f>VLOOKUP(A1671,'ADM Details FY17'!$A$3:$I$3515,9,FALSE)</f>
        <v>0</v>
      </c>
      <c r="I1671" s="1">
        <f>VLOOKUP(A1671,'ADM Details FY17'!$A$3:$J$3517,10,FALSE)</f>
        <v>0</v>
      </c>
      <c r="J1671" s="1">
        <f>VLOOKUP(A1671,'ADM Details FY17'!$A$3:$K$3515,11,FALSE)</f>
        <v>0</v>
      </c>
      <c r="K1671" s="1">
        <f>VLOOKUP(A1671,'ADM Details FY17'!$A$3:$M$3515,13,FALSE)</f>
        <v>0</v>
      </c>
      <c r="L1671" s="1">
        <f>VLOOKUP(A1671,'ADM Details FY17'!$A$3:$O$3515,15,FALSE)</f>
        <v>0</v>
      </c>
      <c r="M1671" s="1">
        <f>VLOOKUP(A1671,'ADM Details FY17'!$A$3:$P$3515,16,FALSE)</f>
        <v>0</v>
      </c>
      <c r="N1671" s="1">
        <f>VLOOKUP(A1671,'ADM Details FY17'!$A$3:$Q$3515,17,FALSE)</f>
        <v>0</v>
      </c>
      <c r="O1671" s="1">
        <f>VLOOKUP(A1671,'ADM Details FY17'!$A$3:$S$3515,19,FALSE)</f>
        <v>0</v>
      </c>
      <c r="P1671" s="1">
        <f>VLOOKUP(A1671,'ADM Details FY17'!$A$3:$U$3515,21,FALSE)</f>
        <v>0</v>
      </c>
      <c r="Q1671" s="1">
        <f>VLOOKUP(A1671,'ADM Details FY17'!$A$3:$V$3515,22,FALSE)</f>
        <v>0</v>
      </c>
      <c r="R1671" s="1">
        <f>VLOOKUP(A1671,'ADM Details FY17'!$A$3:$W$3515,23,FALSE)</f>
        <v>0</v>
      </c>
      <c r="S1671" s="1">
        <f>VLOOKUP(A1671,'ADM Details FY17'!$A$3:$X$3515,24,FALSE)</f>
        <v>0</v>
      </c>
      <c r="T1671" s="1">
        <f>VLOOKUP(A1671,'ADM Details FY17'!$A$3:$Y$3515,25,FALSE)</f>
        <v>0</v>
      </c>
      <c r="U1671" s="1">
        <f>VLOOKUP(A1671,'ADM Details FY17'!$A$3:$AA$3515,27,FALSE)</f>
        <v>0</v>
      </c>
      <c r="V1671" s="1">
        <f>IFERROR(VLOOKUP(C1671,'eindex _tget pp '!$A$4:$E$615,5,FALSE),0)</f>
        <v>570.54830782496231</v>
      </c>
      <c r="W1671" s="31">
        <f>IFERROR(VLOOKUP(C1671,'eindex _tget pp '!$A$4:$F$615,6,FALSE),0)</f>
        <v>1.2173294558000001</v>
      </c>
      <c r="X1671" s="4">
        <f>IFERROR(VLOOKUP(B1671,'eschools 16'!$A$2:$F$25,6,FALSE),1)</f>
        <v>2</v>
      </c>
      <c r="Y1671" s="1">
        <f t="shared" si="130"/>
        <v>0</v>
      </c>
      <c r="Z1671" s="1">
        <f t="shared" si="131"/>
        <v>0</v>
      </c>
      <c r="AA1671" s="31">
        <f>IFERROR(VLOOKUP(C1671,'eindex _tget pp '!$A$4:$G$615,7,FALSE),0)</f>
        <v>0.65073253099999995</v>
      </c>
      <c r="AB1671" s="1">
        <f>VLOOKUP(A1671,'ADM Details FY17'!$A$3:$AB$3515,28,FALSE)</f>
        <v>0</v>
      </c>
      <c r="AC1671" s="1">
        <f t="shared" si="132"/>
        <v>0</v>
      </c>
      <c r="AD1671" s="1">
        <f t="shared" si="133"/>
        <v>1.1599999999999999</v>
      </c>
      <c r="AE1671" s="1">
        <f t="shared" si="134"/>
        <v>28.999999999999996</v>
      </c>
    </row>
    <row r="1672" spans="1:31" x14ac:dyDescent="0.25">
      <c r="A1672" t="str">
        <f>B1672&amp;"-"&amp;COUNTIF($B$3:B1672,B1672)</f>
        <v>417-159</v>
      </c>
      <c r="B1672">
        <v>417</v>
      </c>
      <c r="C1672" s="18">
        <f>VLOOKUP(A1672,'ADM Details FY17'!$A$3:$D$3515,4,FALSE)</f>
        <v>44495</v>
      </c>
      <c r="D1672" s="1">
        <f>VLOOKUP(A1672,'ADM Details FY17'!$A$3:$E$3515,5,FALSE)</f>
        <v>9.2200000000000006</v>
      </c>
      <c r="E1672" s="1">
        <f>VLOOKUP(A1672,'ADM Details FY17'!$A$3:$F$3515,6,FALSE)</f>
        <v>0</v>
      </c>
      <c r="F1672" s="1">
        <f>VLOOKUP(A1672,'ADM Details FY17'!$A$3:$G$3515,7,FALSE)</f>
        <v>0.19</v>
      </c>
      <c r="G1672" s="1">
        <f>VLOOKUP(A1672,'ADM Details FY17'!$A$3:$H$3515,8,FALSE)</f>
        <v>0</v>
      </c>
      <c r="H1672" s="1">
        <f>VLOOKUP(A1672,'ADM Details FY17'!$A$3:$I$3515,9,FALSE)</f>
        <v>0</v>
      </c>
      <c r="I1672" s="1">
        <f>VLOOKUP(A1672,'ADM Details FY17'!$A$3:$J$3517,10,FALSE)</f>
        <v>1</v>
      </c>
      <c r="J1672" s="1">
        <f>VLOOKUP(A1672,'ADM Details FY17'!$A$3:$K$3515,11,FALSE)</f>
        <v>0</v>
      </c>
      <c r="K1672" s="1">
        <f>VLOOKUP(A1672,'ADM Details FY17'!$A$3:$M$3515,13,FALSE)</f>
        <v>7.4</v>
      </c>
      <c r="L1672" s="1">
        <f>VLOOKUP(A1672,'ADM Details FY17'!$A$3:$O$3515,15,FALSE)</f>
        <v>0</v>
      </c>
      <c r="M1672" s="1">
        <f>VLOOKUP(A1672,'ADM Details FY17'!$A$3:$P$3515,16,FALSE)</f>
        <v>0</v>
      </c>
      <c r="N1672" s="1">
        <f>VLOOKUP(A1672,'ADM Details FY17'!$A$3:$Q$3515,17,FALSE)</f>
        <v>0</v>
      </c>
      <c r="O1672" s="1">
        <f>VLOOKUP(A1672,'ADM Details FY17'!$A$3:$S$3515,19,FALSE)</f>
        <v>0</v>
      </c>
      <c r="P1672" s="1">
        <f>VLOOKUP(A1672,'ADM Details FY17'!$A$3:$U$3515,21,FALSE)</f>
        <v>0</v>
      </c>
      <c r="Q1672" s="1">
        <f>VLOOKUP(A1672,'ADM Details FY17'!$A$3:$V$3515,22,FALSE)</f>
        <v>0</v>
      </c>
      <c r="R1672" s="1">
        <f>VLOOKUP(A1672,'ADM Details FY17'!$A$3:$W$3515,23,FALSE)</f>
        <v>0</v>
      </c>
      <c r="S1672" s="1">
        <f>VLOOKUP(A1672,'ADM Details FY17'!$A$3:$X$3515,24,FALSE)</f>
        <v>0</v>
      </c>
      <c r="T1672" s="1">
        <f>VLOOKUP(A1672,'ADM Details FY17'!$A$3:$Y$3515,25,FALSE)</f>
        <v>0</v>
      </c>
      <c r="U1672" s="1">
        <f>VLOOKUP(A1672,'ADM Details FY17'!$A$3:$AA$3515,27,FALSE)</f>
        <v>0</v>
      </c>
      <c r="V1672" s="1">
        <f>IFERROR(VLOOKUP(C1672,'eindex _tget pp '!$A$4:$E$615,5,FALSE),0)</f>
        <v>792.78210067708721</v>
      </c>
      <c r="W1672" s="31">
        <f>IFERROR(VLOOKUP(C1672,'eindex _tget pp '!$A$4:$F$615,6,FALSE),0)</f>
        <v>2.0293145146999998</v>
      </c>
      <c r="X1672" s="4">
        <f>IFERROR(VLOOKUP(B1672,'eschools 16'!$A$2:$F$25,6,FALSE),1)</f>
        <v>2</v>
      </c>
      <c r="Y1672" s="1">
        <f t="shared" si="130"/>
        <v>0</v>
      </c>
      <c r="Z1672" s="1">
        <f t="shared" si="131"/>
        <v>0</v>
      </c>
      <c r="AA1672" s="31">
        <f>IFERROR(VLOOKUP(C1672,'eindex _tget pp '!$A$4:$G$615,7,FALSE),0)</f>
        <v>0.708195778</v>
      </c>
      <c r="AB1672" s="1">
        <f>VLOOKUP(A1672,'ADM Details FY17'!$A$3:$AB$3515,28,FALSE)</f>
        <v>0</v>
      </c>
      <c r="AC1672" s="1">
        <f t="shared" si="132"/>
        <v>0</v>
      </c>
      <c r="AD1672" s="1">
        <f t="shared" si="133"/>
        <v>9.2200000000000006</v>
      </c>
      <c r="AE1672" s="1">
        <f t="shared" si="134"/>
        <v>230.50000000000003</v>
      </c>
    </row>
    <row r="1673" spans="1:31" x14ac:dyDescent="0.25">
      <c r="A1673" t="str">
        <f>B1673&amp;"-"&amp;COUNTIF($B$3:B1673,B1673)</f>
        <v>417-160</v>
      </c>
      <c r="B1673">
        <v>417</v>
      </c>
      <c r="C1673" s="18">
        <f>VLOOKUP(A1673,'ADM Details FY17'!$A$3:$D$3515,4,FALSE)</f>
        <v>50047</v>
      </c>
      <c r="D1673" s="1">
        <f>VLOOKUP(A1673,'ADM Details FY17'!$A$3:$E$3515,5,FALSE)</f>
        <v>4.9400000000000004</v>
      </c>
      <c r="E1673" s="1">
        <f>VLOOKUP(A1673,'ADM Details FY17'!$A$3:$F$3515,6,FALSE)</f>
        <v>0</v>
      </c>
      <c r="F1673" s="1">
        <f>VLOOKUP(A1673,'ADM Details FY17'!$A$3:$G$3515,7,FALSE)</f>
        <v>1</v>
      </c>
      <c r="G1673" s="1">
        <f>VLOOKUP(A1673,'ADM Details FY17'!$A$3:$H$3515,8,FALSE)</f>
        <v>0.18</v>
      </c>
      <c r="H1673" s="1">
        <f>VLOOKUP(A1673,'ADM Details FY17'!$A$3:$I$3515,9,FALSE)</f>
        <v>0</v>
      </c>
      <c r="I1673" s="1">
        <f>VLOOKUP(A1673,'ADM Details FY17'!$A$3:$J$3517,10,FALSE)</f>
        <v>0</v>
      </c>
      <c r="J1673" s="1">
        <f>VLOOKUP(A1673,'ADM Details FY17'!$A$3:$K$3515,11,FALSE)</f>
        <v>0</v>
      </c>
      <c r="K1673" s="1">
        <f>VLOOKUP(A1673,'ADM Details FY17'!$A$3:$M$3515,13,FALSE)</f>
        <v>0</v>
      </c>
      <c r="L1673" s="1">
        <f>VLOOKUP(A1673,'ADM Details FY17'!$A$3:$O$3515,15,FALSE)</f>
        <v>0</v>
      </c>
      <c r="M1673" s="1">
        <f>VLOOKUP(A1673,'ADM Details FY17'!$A$3:$P$3515,16,FALSE)</f>
        <v>0</v>
      </c>
      <c r="N1673" s="1">
        <f>VLOOKUP(A1673,'ADM Details FY17'!$A$3:$Q$3515,17,FALSE)</f>
        <v>0</v>
      </c>
      <c r="O1673" s="1">
        <f>VLOOKUP(A1673,'ADM Details FY17'!$A$3:$S$3515,19,FALSE)</f>
        <v>0</v>
      </c>
      <c r="P1673" s="1">
        <f>VLOOKUP(A1673,'ADM Details FY17'!$A$3:$U$3515,21,FALSE)</f>
        <v>0</v>
      </c>
      <c r="Q1673" s="1">
        <f>VLOOKUP(A1673,'ADM Details FY17'!$A$3:$V$3515,22,FALSE)</f>
        <v>0</v>
      </c>
      <c r="R1673" s="1">
        <f>VLOOKUP(A1673,'ADM Details FY17'!$A$3:$W$3515,23,FALSE)</f>
        <v>0</v>
      </c>
      <c r="S1673" s="1">
        <f>VLOOKUP(A1673,'ADM Details FY17'!$A$3:$X$3515,24,FALSE)</f>
        <v>0</v>
      </c>
      <c r="T1673" s="1">
        <f>VLOOKUP(A1673,'ADM Details FY17'!$A$3:$Y$3515,25,FALSE)</f>
        <v>0</v>
      </c>
      <c r="U1673" s="1">
        <f>VLOOKUP(A1673,'ADM Details FY17'!$A$3:$AA$3515,27,FALSE)</f>
        <v>0</v>
      </c>
      <c r="V1673" s="1">
        <f>IFERROR(VLOOKUP(C1673,'eindex _tget pp '!$A$4:$E$615,5,FALSE),0)</f>
        <v>0</v>
      </c>
      <c r="W1673" s="31">
        <f>IFERROR(VLOOKUP(C1673,'eindex _tget pp '!$A$4:$F$615,6,FALSE),0)</f>
        <v>5.8071529999999998E-4</v>
      </c>
      <c r="X1673" s="4">
        <f>IFERROR(VLOOKUP(B1673,'eschools 16'!$A$2:$F$25,6,FALSE),1)</f>
        <v>2</v>
      </c>
      <c r="Y1673" s="1">
        <f t="shared" si="130"/>
        <v>0</v>
      </c>
      <c r="Z1673" s="1">
        <f t="shared" si="131"/>
        <v>0</v>
      </c>
      <c r="AA1673" s="31">
        <f>IFERROR(VLOOKUP(C1673,'eindex _tget pp '!$A$4:$G$615,7,FALSE),0)</f>
        <v>0.10978089000000001</v>
      </c>
      <c r="AB1673" s="1">
        <f>VLOOKUP(A1673,'ADM Details FY17'!$A$3:$AB$3515,28,FALSE)</f>
        <v>0</v>
      </c>
      <c r="AC1673" s="1">
        <f t="shared" si="132"/>
        <v>0</v>
      </c>
      <c r="AD1673" s="1">
        <f t="shared" si="133"/>
        <v>4.9400000000000004</v>
      </c>
      <c r="AE1673" s="1">
        <f t="shared" si="134"/>
        <v>123.50000000000001</v>
      </c>
    </row>
    <row r="1674" spans="1:31" x14ac:dyDescent="0.25">
      <c r="A1674" t="str">
        <f>B1674&amp;"-"&amp;COUNTIF($B$3:B1674,B1674)</f>
        <v>417-161</v>
      </c>
      <c r="B1674">
        <v>417</v>
      </c>
      <c r="C1674" s="18">
        <f>VLOOKUP(A1674,'ADM Details FY17'!$A$3:$D$3515,4,FALSE)</f>
        <v>44503</v>
      </c>
      <c r="D1674" s="1">
        <f>VLOOKUP(A1674,'ADM Details FY17'!$A$3:$E$3515,5,FALSE)</f>
        <v>2</v>
      </c>
      <c r="E1674" s="1">
        <f>VLOOKUP(A1674,'ADM Details FY17'!$A$3:$F$3515,6,FALSE)</f>
        <v>0</v>
      </c>
      <c r="F1674" s="1">
        <f>VLOOKUP(A1674,'ADM Details FY17'!$A$3:$G$3515,7,FALSE)</f>
        <v>0</v>
      </c>
      <c r="G1674" s="1">
        <f>VLOOKUP(A1674,'ADM Details FY17'!$A$3:$H$3515,8,FALSE)</f>
        <v>0</v>
      </c>
      <c r="H1674" s="1">
        <f>VLOOKUP(A1674,'ADM Details FY17'!$A$3:$I$3515,9,FALSE)</f>
        <v>0</v>
      </c>
      <c r="I1674" s="1">
        <f>VLOOKUP(A1674,'ADM Details FY17'!$A$3:$J$3517,10,FALSE)</f>
        <v>0</v>
      </c>
      <c r="J1674" s="1">
        <f>VLOOKUP(A1674,'ADM Details FY17'!$A$3:$K$3515,11,FALSE)</f>
        <v>0</v>
      </c>
      <c r="K1674" s="1">
        <f>VLOOKUP(A1674,'ADM Details FY17'!$A$3:$M$3515,13,FALSE)</f>
        <v>0</v>
      </c>
      <c r="L1674" s="1">
        <f>VLOOKUP(A1674,'ADM Details FY17'!$A$3:$O$3515,15,FALSE)</f>
        <v>0</v>
      </c>
      <c r="M1674" s="1">
        <f>VLOOKUP(A1674,'ADM Details FY17'!$A$3:$P$3515,16,FALSE)</f>
        <v>0</v>
      </c>
      <c r="N1674" s="1">
        <f>VLOOKUP(A1674,'ADM Details FY17'!$A$3:$Q$3515,17,FALSE)</f>
        <v>0</v>
      </c>
      <c r="O1674" s="1">
        <f>VLOOKUP(A1674,'ADM Details FY17'!$A$3:$S$3515,19,FALSE)</f>
        <v>0</v>
      </c>
      <c r="P1674" s="1">
        <f>VLOOKUP(A1674,'ADM Details FY17'!$A$3:$U$3515,21,FALSE)</f>
        <v>0</v>
      </c>
      <c r="Q1674" s="1">
        <f>VLOOKUP(A1674,'ADM Details FY17'!$A$3:$V$3515,22,FALSE)</f>
        <v>0</v>
      </c>
      <c r="R1674" s="1">
        <f>VLOOKUP(A1674,'ADM Details FY17'!$A$3:$W$3515,23,FALSE)</f>
        <v>0</v>
      </c>
      <c r="S1674" s="1">
        <f>VLOOKUP(A1674,'ADM Details FY17'!$A$3:$X$3515,24,FALSE)</f>
        <v>0</v>
      </c>
      <c r="T1674" s="1">
        <f>VLOOKUP(A1674,'ADM Details FY17'!$A$3:$Y$3515,25,FALSE)</f>
        <v>0</v>
      </c>
      <c r="U1674" s="1">
        <f>VLOOKUP(A1674,'ADM Details FY17'!$A$3:$AA$3515,27,FALSE)</f>
        <v>0</v>
      </c>
      <c r="V1674" s="1">
        <f>IFERROR(VLOOKUP(C1674,'eindex _tget pp '!$A$4:$E$615,5,FALSE),0)</f>
        <v>100.41975638091075</v>
      </c>
      <c r="W1674" s="31">
        <f>IFERROR(VLOOKUP(C1674,'eindex _tget pp '!$A$4:$F$615,6,FALSE),0)</f>
        <v>0.1835559484</v>
      </c>
      <c r="X1674" s="4">
        <f>IFERROR(VLOOKUP(B1674,'eschools 16'!$A$2:$F$25,6,FALSE),1)</f>
        <v>2</v>
      </c>
      <c r="Y1674" s="1">
        <f t="shared" si="130"/>
        <v>0</v>
      </c>
      <c r="Z1674" s="1">
        <f t="shared" si="131"/>
        <v>0</v>
      </c>
      <c r="AA1674" s="31">
        <f>IFERROR(VLOOKUP(C1674,'eindex _tget pp '!$A$4:$G$615,7,FALSE),0)</f>
        <v>0.45004889799999998</v>
      </c>
      <c r="AB1674" s="1">
        <f>VLOOKUP(A1674,'ADM Details FY17'!$A$3:$AB$3515,28,FALSE)</f>
        <v>0</v>
      </c>
      <c r="AC1674" s="1">
        <f t="shared" si="132"/>
        <v>0</v>
      </c>
      <c r="AD1674" s="1">
        <f t="shared" si="133"/>
        <v>2</v>
      </c>
      <c r="AE1674" s="1">
        <f t="shared" si="134"/>
        <v>50</v>
      </c>
    </row>
    <row r="1675" spans="1:31" x14ac:dyDescent="0.25">
      <c r="A1675" t="str">
        <f>B1675&amp;"-"&amp;COUNTIF($B$3:B1675,B1675)</f>
        <v>417-162</v>
      </c>
      <c r="B1675">
        <v>417</v>
      </c>
      <c r="C1675" s="18">
        <f>VLOOKUP(A1675,'ADM Details FY17'!$A$3:$D$3515,4,FALSE)</f>
        <v>48025</v>
      </c>
      <c r="D1675" s="1">
        <f>VLOOKUP(A1675,'ADM Details FY17'!$A$3:$E$3515,5,FALSE)</f>
        <v>1</v>
      </c>
      <c r="E1675" s="1">
        <f>VLOOKUP(A1675,'ADM Details FY17'!$A$3:$F$3515,6,FALSE)</f>
        <v>0</v>
      </c>
      <c r="F1675" s="1">
        <f>VLOOKUP(A1675,'ADM Details FY17'!$A$3:$G$3515,7,FALSE)</f>
        <v>0</v>
      </c>
      <c r="G1675" s="1">
        <f>VLOOKUP(A1675,'ADM Details FY17'!$A$3:$H$3515,8,FALSE)</f>
        <v>0</v>
      </c>
      <c r="H1675" s="1">
        <f>VLOOKUP(A1675,'ADM Details FY17'!$A$3:$I$3515,9,FALSE)</f>
        <v>0</v>
      </c>
      <c r="I1675" s="1">
        <f>VLOOKUP(A1675,'ADM Details FY17'!$A$3:$J$3517,10,FALSE)</f>
        <v>0</v>
      </c>
      <c r="J1675" s="1">
        <f>VLOOKUP(A1675,'ADM Details FY17'!$A$3:$K$3515,11,FALSE)</f>
        <v>0</v>
      </c>
      <c r="K1675" s="1">
        <f>VLOOKUP(A1675,'ADM Details FY17'!$A$3:$M$3515,13,FALSE)</f>
        <v>0</v>
      </c>
      <c r="L1675" s="1">
        <f>VLOOKUP(A1675,'ADM Details FY17'!$A$3:$O$3515,15,FALSE)</f>
        <v>0</v>
      </c>
      <c r="M1675" s="1">
        <f>VLOOKUP(A1675,'ADM Details FY17'!$A$3:$P$3515,16,FALSE)</f>
        <v>0</v>
      </c>
      <c r="N1675" s="1">
        <f>VLOOKUP(A1675,'ADM Details FY17'!$A$3:$Q$3515,17,FALSE)</f>
        <v>0</v>
      </c>
      <c r="O1675" s="1">
        <f>VLOOKUP(A1675,'ADM Details FY17'!$A$3:$S$3515,19,FALSE)</f>
        <v>0</v>
      </c>
      <c r="P1675" s="1">
        <f>VLOOKUP(A1675,'ADM Details FY17'!$A$3:$U$3515,21,FALSE)</f>
        <v>0</v>
      </c>
      <c r="Q1675" s="1">
        <f>VLOOKUP(A1675,'ADM Details FY17'!$A$3:$V$3515,22,FALSE)</f>
        <v>0</v>
      </c>
      <c r="R1675" s="1">
        <f>VLOOKUP(A1675,'ADM Details FY17'!$A$3:$W$3515,23,FALSE)</f>
        <v>0</v>
      </c>
      <c r="S1675" s="1">
        <f>VLOOKUP(A1675,'ADM Details FY17'!$A$3:$X$3515,24,FALSE)</f>
        <v>0</v>
      </c>
      <c r="T1675" s="1">
        <f>VLOOKUP(A1675,'ADM Details FY17'!$A$3:$Y$3515,25,FALSE)</f>
        <v>0</v>
      </c>
      <c r="U1675" s="1">
        <f>VLOOKUP(A1675,'ADM Details FY17'!$A$3:$AA$3515,27,FALSE)</f>
        <v>0</v>
      </c>
      <c r="V1675" s="1">
        <f>IFERROR(VLOOKUP(C1675,'eindex _tget pp '!$A$4:$E$615,5,FALSE),0)</f>
        <v>327.50029904695037</v>
      </c>
      <c r="W1675" s="31">
        <f>IFERROR(VLOOKUP(C1675,'eindex _tget pp '!$A$4:$F$615,6,FALSE),0)</f>
        <v>0.84953125740000002</v>
      </c>
      <c r="X1675" s="4">
        <f>IFERROR(VLOOKUP(B1675,'eschools 16'!$A$2:$F$25,6,FALSE),1)</f>
        <v>2</v>
      </c>
      <c r="Y1675" s="1">
        <f t="shared" si="130"/>
        <v>0</v>
      </c>
      <c r="Z1675" s="1">
        <f t="shared" si="131"/>
        <v>0</v>
      </c>
      <c r="AA1675" s="31">
        <f>IFERROR(VLOOKUP(C1675,'eindex _tget pp '!$A$4:$G$615,7,FALSE),0)</f>
        <v>0.454795159</v>
      </c>
      <c r="AB1675" s="1">
        <f>VLOOKUP(A1675,'ADM Details FY17'!$A$3:$AB$3515,28,FALSE)</f>
        <v>0</v>
      </c>
      <c r="AC1675" s="1">
        <f t="shared" si="132"/>
        <v>0</v>
      </c>
      <c r="AD1675" s="1">
        <f t="shared" si="133"/>
        <v>1</v>
      </c>
      <c r="AE1675" s="1">
        <f t="shared" si="134"/>
        <v>25</v>
      </c>
    </row>
    <row r="1676" spans="1:31" x14ac:dyDescent="0.25">
      <c r="A1676" t="str">
        <f>B1676&amp;"-"&amp;COUNTIF($B$3:B1676,B1676)</f>
        <v>417-163</v>
      </c>
      <c r="B1676">
        <v>417</v>
      </c>
      <c r="C1676" s="18">
        <f>VLOOKUP(A1676,'ADM Details FY17'!$A$3:$D$3515,4,FALSE)</f>
        <v>44529</v>
      </c>
      <c r="D1676" s="1">
        <f>VLOOKUP(A1676,'ADM Details FY17'!$A$3:$E$3515,5,FALSE)</f>
        <v>0.51</v>
      </c>
      <c r="E1676" s="1">
        <f>VLOOKUP(A1676,'ADM Details FY17'!$A$3:$F$3515,6,FALSE)</f>
        <v>0</v>
      </c>
      <c r="F1676" s="1">
        <f>VLOOKUP(A1676,'ADM Details FY17'!$A$3:$G$3515,7,FALSE)</f>
        <v>0</v>
      </c>
      <c r="G1676" s="1">
        <f>VLOOKUP(A1676,'ADM Details FY17'!$A$3:$H$3515,8,FALSE)</f>
        <v>0</v>
      </c>
      <c r="H1676" s="1">
        <f>VLOOKUP(A1676,'ADM Details FY17'!$A$3:$I$3515,9,FALSE)</f>
        <v>0</v>
      </c>
      <c r="I1676" s="1">
        <f>VLOOKUP(A1676,'ADM Details FY17'!$A$3:$J$3517,10,FALSE)</f>
        <v>0</v>
      </c>
      <c r="J1676" s="1">
        <f>VLOOKUP(A1676,'ADM Details FY17'!$A$3:$K$3515,11,FALSE)</f>
        <v>0</v>
      </c>
      <c r="K1676" s="1">
        <f>VLOOKUP(A1676,'ADM Details FY17'!$A$3:$M$3515,13,FALSE)</f>
        <v>0.51</v>
      </c>
      <c r="L1676" s="1">
        <f>VLOOKUP(A1676,'ADM Details FY17'!$A$3:$O$3515,15,FALSE)</f>
        <v>0</v>
      </c>
      <c r="M1676" s="1">
        <f>VLOOKUP(A1676,'ADM Details FY17'!$A$3:$P$3515,16,FALSE)</f>
        <v>0</v>
      </c>
      <c r="N1676" s="1">
        <f>VLOOKUP(A1676,'ADM Details FY17'!$A$3:$Q$3515,17,FALSE)</f>
        <v>0</v>
      </c>
      <c r="O1676" s="1">
        <f>VLOOKUP(A1676,'ADM Details FY17'!$A$3:$S$3515,19,FALSE)</f>
        <v>0</v>
      </c>
      <c r="P1676" s="1">
        <f>VLOOKUP(A1676,'ADM Details FY17'!$A$3:$U$3515,21,FALSE)</f>
        <v>0</v>
      </c>
      <c r="Q1676" s="1">
        <f>VLOOKUP(A1676,'ADM Details FY17'!$A$3:$V$3515,22,FALSE)</f>
        <v>0</v>
      </c>
      <c r="R1676" s="1">
        <f>VLOOKUP(A1676,'ADM Details FY17'!$A$3:$W$3515,23,FALSE)</f>
        <v>0</v>
      </c>
      <c r="S1676" s="1">
        <f>VLOOKUP(A1676,'ADM Details FY17'!$A$3:$X$3515,24,FALSE)</f>
        <v>0</v>
      </c>
      <c r="T1676" s="1">
        <f>VLOOKUP(A1676,'ADM Details FY17'!$A$3:$Y$3515,25,FALSE)</f>
        <v>0</v>
      </c>
      <c r="U1676" s="1">
        <f>VLOOKUP(A1676,'ADM Details FY17'!$A$3:$AA$3515,27,FALSE)</f>
        <v>0</v>
      </c>
      <c r="V1676" s="1">
        <f>IFERROR(VLOOKUP(C1676,'eindex _tget pp '!$A$4:$E$615,5,FALSE),0)</f>
        <v>0</v>
      </c>
      <c r="W1676" s="31">
        <f>IFERROR(VLOOKUP(C1676,'eindex _tget pp '!$A$4:$F$615,6,FALSE),0)</f>
        <v>0.69265282159999997</v>
      </c>
      <c r="X1676" s="4">
        <f>IFERROR(VLOOKUP(B1676,'eschools 16'!$A$2:$F$25,6,FALSE),1)</f>
        <v>2</v>
      </c>
      <c r="Y1676" s="1">
        <f t="shared" si="130"/>
        <v>0</v>
      </c>
      <c r="Z1676" s="1">
        <f t="shared" si="131"/>
        <v>0</v>
      </c>
      <c r="AA1676" s="31">
        <f>IFERROR(VLOOKUP(C1676,'eindex _tget pp '!$A$4:$G$615,7,FALSE),0)</f>
        <v>0.27890359999999997</v>
      </c>
      <c r="AB1676" s="1">
        <f>VLOOKUP(A1676,'ADM Details FY17'!$A$3:$AB$3515,28,FALSE)</f>
        <v>0</v>
      </c>
      <c r="AC1676" s="1">
        <f t="shared" si="132"/>
        <v>0</v>
      </c>
      <c r="AD1676" s="1">
        <f t="shared" si="133"/>
        <v>0.51</v>
      </c>
      <c r="AE1676" s="1">
        <f t="shared" si="134"/>
        <v>12.75</v>
      </c>
    </row>
    <row r="1677" spans="1:31" x14ac:dyDescent="0.25">
      <c r="A1677" t="str">
        <f>B1677&amp;"-"&amp;COUNTIF($B$3:B1677,B1677)</f>
        <v>417-164</v>
      </c>
      <c r="B1677">
        <v>417</v>
      </c>
      <c r="C1677" s="18">
        <f>VLOOKUP(A1677,'ADM Details FY17'!$A$3:$D$3515,4,FALSE)</f>
        <v>44537</v>
      </c>
      <c r="D1677" s="1">
        <f>VLOOKUP(A1677,'ADM Details FY17'!$A$3:$E$3515,5,FALSE)</f>
        <v>2</v>
      </c>
      <c r="E1677" s="1">
        <f>VLOOKUP(A1677,'ADM Details FY17'!$A$3:$F$3515,6,FALSE)</f>
        <v>0</v>
      </c>
      <c r="F1677" s="1">
        <f>VLOOKUP(A1677,'ADM Details FY17'!$A$3:$G$3515,7,FALSE)</f>
        <v>0</v>
      </c>
      <c r="G1677" s="1">
        <f>VLOOKUP(A1677,'ADM Details FY17'!$A$3:$H$3515,8,FALSE)</f>
        <v>0</v>
      </c>
      <c r="H1677" s="1">
        <f>VLOOKUP(A1677,'ADM Details FY17'!$A$3:$I$3515,9,FALSE)</f>
        <v>0</v>
      </c>
      <c r="I1677" s="1">
        <f>VLOOKUP(A1677,'ADM Details FY17'!$A$3:$J$3517,10,FALSE)</f>
        <v>0</v>
      </c>
      <c r="J1677" s="1">
        <f>VLOOKUP(A1677,'ADM Details FY17'!$A$3:$K$3515,11,FALSE)</f>
        <v>0</v>
      </c>
      <c r="K1677" s="1">
        <f>VLOOKUP(A1677,'ADM Details FY17'!$A$3:$M$3515,13,FALSE)</f>
        <v>1</v>
      </c>
      <c r="L1677" s="1">
        <f>VLOOKUP(A1677,'ADM Details FY17'!$A$3:$O$3515,15,FALSE)</f>
        <v>0</v>
      </c>
      <c r="M1677" s="1">
        <f>VLOOKUP(A1677,'ADM Details FY17'!$A$3:$P$3515,16,FALSE)</f>
        <v>0</v>
      </c>
      <c r="N1677" s="1">
        <f>VLOOKUP(A1677,'ADM Details FY17'!$A$3:$Q$3515,17,FALSE)</f>
        <v>0</v>
      </c>
      <c r="O1677" s="1">
        <f>VLOOKUP(A1677,'ADM Details FY17'!$A$3:$S$3515,19,FALSE)</f>
        <v>0</v>
      </c>
      <c r="P1677" s="1">
        <f>VLOOKUP(A1677,'ADM Details FY17'!$A$3:$U$3515,21,FALSE)</f>
        <v>0</v>
      </c>
      <c r="Q1677" s="1">
        <f>VLOOKUP(A1677,'ADM Details FY17'!$A$3:$V$3515,22,FALSE)</f>
        <v>0</v>
      </c>
      <c r="R1677" s="1">
        <f>VLOOKUP(A1677,'ADM Details FY17'!$A$3:$W$3515,23,FALSE)</f>
        <v>0</v>
      </c>
      <c r="S1677" s="1">
        <f>VLOOKUP(A1677,'ADM Details FY17'!$A$3:$X$3515,24,FALSE)</f>
        <v>0</v>
      </c>
      <c r="T1677" s="1">
        <f>VLOOKUP(A1677,'ADM Details FY17'!$A$3:$Y$3515,25,FALSE)</f>
        <v>0</v>
      </c>
      <c r="U1677" s="1">
        <f>VLOOKUP(A1677,'ADM Details FY17'!$A$3:$AA$3515,27,FALSE)</f>
        <v>0</v>
      </c>
      <c r="V1677" s="1">
        <f>IFERROR(VLOOKUP(C1677,'eindex _tget pp '!$A$4:$E$615,5,FALSE),0)</f>
        <v>44.790809569609294</v>
      </c>
      <c r="W1677" s="31">
        <f>IFERROR(VLOOKUP(C1677,'eindex _tget pp '!$A$4:$F$615,6,FALSE),0)</f>
        <v>0.30340189629999997</v>
      </c>
      <c r="X1677" s="4">
        <f>IFERROR(VLOOKUP(B1677,'eschools 16'!$A$2:$F$25,6,FALSE),1)</f>
        <v>2</v>
      </c>
      <c r="Y1677" s="1">
        <f t="shared" si="130"/>
        <v>0</v>
      </c>
      <c r="Z1677" s="1">
        <f t="shared" si="131"/>
        <v>0</v>
      </c>
      <c r="AA1677" s="31">
        <f>IFERROR(VLOOKUP(C1677,'eindex _tget pp '!$A$4:$G$615,7,FALSE),0)</f>
        <v>0.350595506</v>
      </c>
      <c r="AB1677" s="1">
        <f>VLOOKUP(A1677,'ADM Details FY17'!$A$3:$AB$3515,28,FALSE)</f>
        <v>0</v>
      </c>
      <c r="AC1677" s="1">
        <f t="shared" si="132"/>
        <v>0</v>
      </c>
      <c r="AD1677" s="1">
        <f t="shared" si="133"/>
        <v>2</v>
      </c>
      <c r="AE1677" s="1">
        <f t="shared" si="134"/>
        <v>50</v>
      </c>
    </row>
    <row r="1678" spans="1:31" x14ac:dyDescent="0.25">
      <c r="A1678" t="str">
        <f>B1678&amp;"-"&amp;COUNTIF($B$3:B1678,B1678)</f>
        <v>417-165</v>
      </c>
      <c r="B1678">
        <v>417</v>
      </c>
      <c r="C1678" s="18">
        <f>VLOOKUP(A1678,'ADM Details FY17'!$A$3:$D$3515,4,FALSE)</f>
        <v>44545</v>
      </c>
      <c r="D1678" s="1">
        <f>VLOOKUP(A1678,'ADM Details FY17'!$A$3:$E$3515,5,FALSE)</f>
        <v>0.4</v>
      </c>
      <c r="E1678" s="1">
        <f>VLOOKUP(A1678,'ADM Details FY17'!$A$3:$F$3515,6,FALSE)</f>
        <v>0</v>
      </c>
      <c r="F1678" s="1">
        <f>VLOOKUP(A1678,'ADM Details FY17'!$A$3:$G$3515,7,FALSE)</f>
        <v>0</v>
      </c>
      <c r="G1678" s="1">
        <f>VLOOKUP(A1678,'ADM Details FY17'!$A$3:$H$3515,8,FALSE)</f>
        <v>0</v>
      </c>
      <c r="H1678" s="1">
        <f>VLOOKUP(A1678,'ADM Details FY17'!$A$3:$I$3515,9,FALSE)</f>
        <v>0</v>
      </c>
      <c r="I1678" s="1">
        <f>VLOOKUP(A1678,'ADM Details FY17'!$A$3:$J$3517,10,FALSE)</f>
        <v>0</v>
      </c>
      <c r="J1678" s="1">
        <f>VLOOKUP(A1678,'ADM Details FY17'!$A$3:$K$3515,11,FALSE)</f>
        <v>0</v>
      </c>
      <c r="K1678" s="1">
        <f>VLOOKUP(A1678,'ADM Details FY17'!$A$3:$M$3515,13,FALSE)</f>
        <v>0.4</v>
      </c>
      <c r="L1678" s="1">
        <f>VLOOKUP(A1678,'ADM Details FY17'!$A$3:$O$3515,15,FALSE)</f>
        <v>0</v>
      </c>
      <c r="M1678" s="1">
        <f>VLOOKUP(A1678,'ADM Details FY17'!$A$3:$P$3515,16,FALSE)</f>
        <v>0</v>
      </c>
      <c r="N1678" s="1">
        <f>VLOOKUP(A1678,'ADM Details FY17'!$A$3:$Q$3515,17,FALSE)</f>
        <v>0</v>
      </c>
      <c r="O1678" s="1">
        <f>VLOOKUP(A1678,'ADM Details FY17'!$A$3:$S$3515,19,FALSE)</f>
        <v>0</v>
      </c>
      <c r="P1678" s="1">
        <f>VLOOKUP(A1678,'ADM Details FY17'!$A$3:$U$3515,21,FALSE)</f>
        <v>0</v>
      </c>
      <c r="Q1678" s="1">
        <f>VLOOKUP(A1678,'ADM Details FY17'!$A$3:$V$3515,22,FALSE)</f>
        <v>0</v>
      </c>
      <c r="R1678" s="1">
        <f>VLOOKUP(A1678,'ADM Details FY17'!$A$3:$W$3515,23,FALSE)</f>
        <v>0</v>
      </c>
      <c r="S1678" s="1">
        <f>VLOOKUP(A1678,'ADM Details FY17'!$A$3:$X$3515,24,FALSE)</f>
        <v>0</v>
      </c>
      <c r="T1678" s="1">
        <f>VLOOKUP(A1678,'ADM Details FY17'!$A$3:$Y$3515,25,FALSE)</f>
        <v>0</v>
      </c>
      <c r="U1678" s="1">
        <f>VLOOKUP(A1678,'ADM Details FY17'!$A$3:$AA$3515,27,FALSE)</f>
        <v>0</v>
      </c>
      <c r="V1678" s="1">
        <f>IFERROR(VLOOKUP(C1678,'eindex _tget pp '!$A$4:$E$615,5,FALSE),0)</f>
        <v>0</v>
      </c>
      <c r="W1678" s="31">
        <f>IFERROR(VLOOKUP(C1678,'eindex _tget pp '!$A$4:$F$615,6,FALSE),0)</f>
        <v>0.14788429389999999</v>
      </c>
      <c r="X1678" s="4">
        <f>IFERROR(VLOOKUP(B1678,'eschools 16'!$A$2:$F$25,6,FALSE),1)</f>
        <v>2</v>
      </c>
      <c r="Y1678" s="1">
        <f t="shared" si="130"/>
        <v>0</v>
      </c>
      <c r="Z1678" s="1">
        <f t="shared" si="131"/>
        <v>0</v>
      </c>
      <c r="AA1678" s="31">
        <f>IFERROR(VLOOKUP(C1678,'eindex _tget pp '!$A$4:$G$615,7,FALSE),0)</f>
        <v>0.14643116</v>
      </c>
      <c r="AB1678" s="1">
        <f>VLOOKUP(A1678,'ADM Details FY17'!$A$3:$AB$3515,28,FALSE)</f>
        <v>0</v>
      </c>
      <c r="AC1678" s="1">
        <f t="shared" si="132"/>
        <v>0</v>
      </c>
      <c r="AD1678" s="1">
        <f t="shared" si="133"/>
        <v>0.4</v>
      </c>
      <c r="AE1678" s="1">
        <f t="shared" si="134"/>
        <v>10</v>
      </c>
    </row>
    <row r="1679" spans="1:31" x14ac:dyDescent="0.25">
      <c r="A1679" t="str">
        <f>B1679&amp;"-"&amp;COUNTIF($B$3:B1679,B1679)</f>
        <v>417-166</v>
      </c>
      <c r="B1679">
        <v>417</v>
      </c>
      <c r="C1679" s="18">
        <f>VLOOKUP(A1679,'ADM Details FY17'!$A$3:$D$3515,4,FALSE)</f>
        <v>46722</v>
      </c>
      <c r="D1679" s="1">
        <f>VLOOKUP(A1679,'ADM Details FY17'!$A$3:$E$3515,5,FALSE)</f>
        <v>0.7</v>
      </c>
      <c r="E1679" s="1">
        <f>VLOOKUP(A1679,'ADM Details FY17'!$A$3:$F$3515,6,FALSE)</f>
        <v>0</v>
      </c>
      <c r="F1679" s="1">
        <f>VLOOKUP(A1679,'ADM Details FY17'!$A$3:$G$3515,7,FALSE)</f>
        <v>0</v>
      </c>
      <c r="G1679" s="1">
        <f>VLOOKUP(A1679,'ADM Details FY17'!$A$3:$H$3515,8,FALSE)</f>
        <v>0</v>
      </c>
      <c r="H1679" s="1">
        <f>VLOOKUP(A1679,'ADM Details FY17'!$A$3:$I$3515,9,FALSE)</f>
        <v>0</v>
      </c>
      <c r="I1679" s="1">
        <f>VLOOKUP(A1679,'ADM Details FY17'!$A$3:$J$3517,10,FALSE)</f>
        <v>0</v>
      </c>
      <c r="J1679" s="1">
        <f>VLOOKUP(A1679,'ADM Details FY17'!$A$3:$K$3515,11,FALSE)</f>
        <v>0</v>
      </c>
      <c r="K1679" s="1">
        <f>VLOOKUP(A1679,'ADM Details FY17'!$A$3:$M$3515,13,FALSE)</f>
        <v>0</v>
      </c>
      <c r="L1679" s="1">
        <f>VLOOKUP(A1679,'ADM Details FY17'!$A$3:$O$3515,15,FALSE)</f>
        <v>0</v>
      </c>
      <c r="M1679" s="1">
        <f>VLOOKUP(A1679,'ADM Details FY17'!$A$3:$P$3515,16,FALSE)</f>
        <v>0</v>
      </c>
      <c r="N1679" s="1">
        <f>VLOOKUP(A1679,'ADM Details FY17'!$A$3:$Q$3515,17,FALSE)</f>
        <v>0</v>
      </c>
      <c r="O1679" s="1">
        <f>VLOOKUP(A1679,'ADM Details FY17'!$A$3:$S$3515,19,FALSE)</f>
        <v>0</v>
      </c>
      <c r="P1679" s="1">
        <f>VLOOKUP(A1679,'ADM Details FY17'!$A$3:$U$3515,21,FALSE)</f>
        <v>0</v>
      </c>
      <c r="Q1679" s="1">
        <f>VLOOKUP(A1679,'ADM Details FY17'!$A$3:$V$3515,22,FALSE)</f>
        <v>0</v>
      </c>
      <c r="R1679" s="1">
        <f>VLOOKUP(A1679,'ADM Details FY17'!$A$3:$W$3515,23,FALSE)</f>
        <v>0</v>
      </c>
      <c r="S1679" s="1">
        <f>VLOOKUP(A1679,'ADM Details FY17'!$A$3:$X$3515,24,FALSE)</f>
        <v>0</v>
      </c>
      <c r="T1679" s="1">
        <f>VLOOKUP(A1679,'ADM Details FY17'!$A$3:$Y$3515,25,FALSE)</f>
        <v>0</v>
      </c>
      <c r="U1679" s="1">
        <f>VLOOKUP(A1679,'ADM Details FY17'!$A$3:$AA$3515,27,FALSE)</f>
        <v>0</v>
      </c>
      <c r="V1679" s="1">
        <f>IFERROR(VLOOKUP(C1679,'eindex _tget pp '!$A$4:$E$615,5,FALSE),0)</f>
        <v>0</v>
      </c>
      <c r="W1679" s="31">
        <f>IFERROR(VLOOKUP(C1679,'eindex _tget pp '!$A$4:$F$615,6,FALSE),0)</f>
        <v>0.19134530159999999</v>
      </c>
      <c r="X1679" s="4">
        <f>IFERROR(VLOOKUP(B1679,'eschools 16'!$A$2:$F$25,6,FALSE),1)</f>
        <v>2</v>
      </c>
      <c r="Y1679" s="1">
        <f t="shared" si="130"/>
        <v>0</v>
      </c>
      <c r="Z1679" s="1">
        <f t="shared" si="131"/>
        <v>0</v>
      </c>
      <c r="AA1679" s="31">
        <f>IFERROR(VLOOKUP(C1679,'eindex _tget pp '!$A$4:$G$615,7,FALSE),0)</f>
        <v>0.25893670099999999</v>
      </c>
      <c r="AB1679" s="1">
        <f>VLOOKUP(A1679,'ADM Details FY17'!$A$3:$AB$3515,28,FALSE)</f>
        <v>0</v>
      </c>
      <c r="AC1679" s="1">
        <f t="shared" si="132"/>
        <v>0</v>
      </c>
      <c r="AD1679" s="1">
        <f t="shared" si="133"/>
        <v>0.7</v>
      </c>
      <c r="AE1679" s="1">
        <f t="shared" si="134"/>
        <v>17.5</v>
      </c>
    </row>
    <row r="1680" spans="1:31" x14ac:dyDescent="0.25">
      <c r="A1680" t="str">
        <f>B1680&amp;"-"&amp;COUNTIF($B$3:B1680,B1680)</f>
        <v>417-167</v>
      </c>
      <c r="B1680">
        <v>417</v>
      </c>
      <c r="C1680" s="18">
        <f>VLOOKUP(A1680,'ADM Details FY17'!$A$3:$D$3515,4,FALSE)</f>
        <v>48819</v>
      </c>
      <c r="D1680" s="1">
        <f>VLOOKUP(A1680,'ADM Details FY17'!$A$3:$E$3515,5,FALSE)</f>
        <v>1</v>
      </c>
      <c r="E1680" s="1">
        <f>VLOOKUP(A1680,'ADM Details FY17'!$A$3:$F$3515,6,FALSE)</f>
        <v>0</v>
      </c>
      <c r="F1680" s="1">
        <f>VLOOKUP(A1680,'ADM Details FY17'!$A$3:$G$3515,7,FALSE)</f>
        <v>0</v>
      </c>
      <c r="G1680" s="1">
        <f>VLOOKUP(A1680,'ADM Details FY17'!$A$3:$H$3515,8,FALSE)</f>
        <v>0</v>
      </c>
      <c r="H1680" s="1">
        <f>VLOOKUP(A1680,'ADM Details FY17'!$A$3:$I$3515,9,FALSE)</f>
        <v>0</v>
      </c>
      <c r="I1680" s="1">
        <f>VLOOKUP(A1680,'ADM Details FY17'!$A$3:$J$3517,10,FALSE)</f>
        <v>1</v>
      </c>
      <c r="J1680" s="1">
        <f>VLOOKUP(A1680,'ADM Details FY17'!$A$3:$K$3515,11,FALSE)</f>
        <v>0</v>
      </c>
      <c r="K1680" s="1">
        <f>VLOOKUP(A1680,'ADM Details FY17'!$A$3:$M$3515,13,FALSE)</f>
        <v>0</v>
      </c>
      <c r="L1680" s="1">
        <f>VLOOKUP(A1680,'ADM Details FY17'!$A$3:$O$3515,15,FALSE)</f>
        <v>0</v>
      </c>
      <c r="M1680" s="1">
        <f>VLOOKUP(A1680,'ADM Details FY17'!$A$3:$P$3515,16,FALSE)</f>
        <v>0</v>
      </c>
      <c r="N1680" s="1">
        <f>VLOOKUP(A1680,'ADM Details FY17'!$A$3:$Q$3515,17,FALSE)</f>
        <v>0</v>
      </c>
      <c r="O1680" s="1">
        <f>VLOOKUP(A1680,'ADM Details FY17'!$A$3:$S$3515,19,FALSE)</f>
        <v>0</v>
      </c>
      <c r="P1680" s="1">
        <f>VLOOKUP(A1680,'ADM Details FY17'!$A$3:$U$3515,21,FALSE)</f>
        <v>0</v>
      </c>
      <c r="Q1680" s="1">
        <f>VLOOKUP(A1680,'ADM Details FY17'!$A$3:$V$3515,22,FALSE)</f>
        <v>0</v>
      </c>
      <c r="R1680" s="1">
        <f>VLOOKUP(A1680,'ADM Details FY17'!$A$3:$W$3515,23,FALSE)</f>
        <v>0</v>
      </c>
      <c r="S1680" s="1">
        <f>VLOOKUP(A1680,'ADM Details FY17'!$A$3:$X$3515,24,FALSE)</f>
        <v>0</v>
      </c>
      <c r="T1680" s="1">
        <f>VLOOKUP(A1680,'ADM Details FY17'!$A$3:$Y$3515,25,FALSE)</f>
        <v>0</v>
      </c>
      <c r="U1680" s="1">
        <f>VLOOKUP(A1680,'ADM Details FY17'!$A$3:$AA$3515,27,FALSE)</f>
        <v>0</v>
      </c>
      <c r="V1680" s="1">
        <f>IFERROR(VLOOKUP(C1680,'eindex _tget pp '!$A$4:$E$615,5,FALSE),0)</f>
        <v>348.93662800470668</v>
      </c>
      <c r="W1680" s="31">
        <f>IFERROR(VLOOKUP(C1680,'eindex _tget pp '!$A$4:$F$615,6,FALSE),0)</f>
        <v>0.9055988841</v>
      </c>
      <c r="X1680" s="4">
        <f>IFERROR(VLOOKUP(B1680,'eschools 16'!$A$2:$F$25,6,FALSE),1)</f>
        <v>2</v>
      </c>
      <c r="Y1680" s="1">
        <f t="shared" si="130"/>
        <v>0</v>
      </c>
      <c r="Z1680" s="1">
        <f t="shared" si="131"/>
        <v>0</v>
      </c>
      <c r="AA1680" s="31">
        <f>IFERROR(VLOOKUP(C1680,'eindex _tget pp '!$A$4:$G$615,7,FALSE),0)</f>
        <v>0.45647973400000003</v>
      </c>
      <c r="AB1680" s="1">
        <f>VLOOKUP(A1680,'ADM Details FY17'!$A$3:$AB$3515,28,FALSE)</f>
        <v>0</v>
      </c>
      <c r="AC1680" s="1">
        <f t="shared" si="132"/>
        <v>0</v>
      </c>
      <c r="AD1680" s="1">
        <f t="shared" si="133"/>
        <v>1</v>
      </c>
      <c r="AE1680" s="1">
        <f t="shared" si="134"/>
        <v>25</v>
      </c>
    </row>
    <row r="1681" spans="1:31" x14ac:dyDescent="0.25">
      <c r="A1681" t="str">
        <f>B1681&amp;"-"&amp;COUNTIF($B$3:B1681,B1681)</f>
        <v>417-168</v>
      </c>
      <c r="B1681">
        <v>417</v>
      </c>
      <c r="C1681" s="18">
        <f>VLOOKUP(A1681,'ADM Details FY17'!$A$3:$D$3515,4,FALSE)</f>
        <v>48033</v>
      </c>
      <c r="D1681" s="1">
        <f>VLOOKUP(A1681,'ADM Details FY17'!$A$3:$E$3515,5,FALSE)</f>
        <v>1</v>
      </c>
      <c r="E1681" s="1">
        <f>VLOOKUP(A1681,'ADM Details FY17'!$A$3:$F$3515,6,FALSE)</f>
        <v>0</v>
      </c>
      <c r="F1681" s="1">
        <f>VLOOKUP(A1681,'ADM Details FY17'!$A$3:$G$3515,7,FALSE)</f>
        <v>0</v>
      </c>
      <c r="G1681" s="1">
        <f>VLOOKUP(A1681,'ADM Details FY17'!$A$3:$H$3515,8,FALSE)</f>
        <v>0</v>
      </c>
      <c r="H1681" s="1">
        <f>VLOOKUP(A1681,'ADM Details FY17'!$A$3:$I$3515,9,FALSE)</f>
        <v>0</v>
      </c>
      <c r="I1681" s="1">
        <f>VLOOKUP(A1681,'ADM Details FY17'!$A$3:$J$3517,10,FALSE)</f>
        <v>0</v>
      </c>
      <c r="J1681" s="1">
        <f>VLOOKUP(A1681,'ADM Details FY17'!$A$3:$K$3515,11,FALSE)</f>
        <v>0</v>
      </c>
      <c r="K1681" s="1">
        <f>VLOOKUP(A1681,'ADM Details FY17'!$A$3:$M$3515,13,FALSE)</f>
        <v>0</v>
      </c>
      <c r="L1681" s="1">
        <f>VLOOKUP(A1681,'ADM Details FY17'!$A$3:$O$3515,15,FALSE)</f>
        <v>0</v>
      </c>
      <c r="M1681" s="1">
        <f>VLOOKUP(A1681,'ADM Details FY17'!$A$3:$P$3515,16,FALSE)</f>
        <v>0</v>
      </c>
      <c r="N1681" s="1">
        <f>VLOOKUP(A1681,'ADM Details FY17'!$A$3:$Q$3515,17,FALSE)</f>
        <v>0</v>
      </c>
      <c r="O1681" s="1">
        <f>VLOOKUP(A1681,'ADM Details FY17'!$A$3:$S$3515,19,FALSE)</f>
        <v>0</v>
      </c>
      <c r="P1681" s="1">
        <f>VLOOKUP(A1681,'ADM Details FY17'!$A$3:$U$3515,21,FALSE)</f>
        <v>0</v>
      </c>
      <c r="Q1681" s="1">
        <f>VLOOKUP(A1681,'ADM Details FY17'!$A$3:$V$3515,22,FALSE)</f>
        <v>0</v>
      </c>
      <c r="R1681" s="1">
        <f>VLOOKUP(A1681,'ADM Details FY17'!$A$3:$W$3515,23,FALSE)</f>
        <v>0</v>
      </c>
      <c r="S1681" s="1">
        <f>VLOOKUP(A1681,'ADM Details FY17'!$A$3:$X$3515,24,FALSE)</f>
        <v>0</v>
      </c>
      <c r="T1681" s="1">
        <f>VLOOKUP(A1681,'ADM Details FY17'!$A$3:$Y$3515,25,FALSE)</f>
        <v>0</v>
      </c>
      <c r="U1681" s="1">
        <f>VLOOKUP(A1681,'ADM Details FY17'!$A$3:$AA$3515,27,FALSE)</f>
        <v>0</v>
      </c>
      <c r="V1681" s="1">
        <f>IFERROR(VLOOKUP(C1681,'eindex _tget pp '!$A$4:$E$615,5,FALSE),0)</f>
        <v>19.784028413336806</v>
      </c>
      <c r="W1681" s="31">
        <f>IFERROR(VLOOKUP(C1681,'eindex _tget pp '!$A$4:$F$615,6,FALSE),0)</f>
        <v>0.34353676309999998</v>
      </c>
      <c r="X1681" s="4">
        <f>IFERROR(VLOOKUP(B1681,'eschools 16'!$A$2:$F$25,6,FALSE),1)</f>
        <v>2</v>
      </c>
      <c r="Y1681" s="1">
        <f t="shared" si="130"/>
        <v>0</v>
      </c>
      <c r="Z1681" s="1">
        <f t="shared" si="131"/>
        <v>0</v>
      </c>
      <c r="AA1681" s="31">
        <f>IFERROR(VLOOKUP(C1681,'eindex _tget pp '!$A$4:$G$615,7,FALSE),0)</f>
        <v>0.31385861199999998</v>
      </c>
      <c r="AB1681" s="1">
        <f>VLOOKUP(A1681,'ADM Details FY17'!$A$3:$AB$3515,28,FALSE)</f>
        <v>0</v>
      </c>
      <c r="AC1681" s="1">
        <f t="shared" si="132"/>
        <v>0</v>
      </c>
      <c r="AD1681" s="1">
        <f t="shared" si="133"/>
        <v>1</v>
      </c>
      <c r="AE1681" s="1">
        <f t="shared" si="134"/>
        <v>25</v>
      </c>
    </row>
    <row r="1682" spans="1:31" x14ac:dyDescent="0.25">
      <c r="A1682" t="str">
        <f>B1682&amp;"-"&amp;COUNTIF($B$3:B1682,B1682)</f>
        <v>417-169</v>
      </c>
      <c r="B1682">
        <v>417</v>
      </c>
      <c r="C1682" s="18">
        <f>VLOOKUP(A1682,'ADM Details FY17'!$A$3:$D$3515,4,FALSE)</f>
        <v>49908</v>
      </c>
      <c r="D1682" s="1">
        <f>VLOOKUP(A1682,'ADM Details FY17'!$A$3:$E$3515,5,FALSE)</f>
        <v>6</v>
      </c>
      <c r="E1682" s="1">
        <f>VLOOKUP(A1682,'ADM Details FY17'!$A$3:$F$3515,6,FALSE)</f>
        <v>0</v>
      </c>
      <c r="F1682" s="1">
        <f>VLOOKUP(A1682,'ADM Details FY17'!$A$3:$G$3515,7,FALSE)</f>
        <v>2</v>
      </c>
      <c r="G1682" s="1">
        <f>VLOOKUP(A1682,'ADM Details FY17'!$A$3:$H$3515,8,FALSE)</f>
        <v>0</v>
      </c>
      <c r="H1682" s="1">
        <f>VLOOKUP(A1682,'ADM Details FY17'!$A$3:$I$3515,9,FALSE)</f>
        <v>0</v>
      </c>
      <c r="I1682" s="1">
        <f>VLOOKUP(A1682,'ADM Details FY17'!$A$3:$J$3517,10,FALSE)</f>
        <v>0</v>
      </c>
      <c r="J1682" s="1">
        <f>VLOOKUP(A1682,'ADM Details FY17'!$A$3:$K$3515,11,FALSE)</f>
        <v>0</v>
      </c>
      <c r="K1682" s="1">
        <f>VLOOKUP(A1682,'ADM Details FY17'!$A$3:$M$3515,13,FALSE)</f>
        <v>6</v>
      </c>
      <c r="L1682" s="1">
        <f>VLOOKUP(A1682,'ADM Details FY17'!$A$3:$O$3515,15,FALSE)</f>
        <v>0</v>
      </c>
      <c r="M1682" s="1">
        <f>VLOOKUP(A1682,'ADM Details FY17'!$A$3:$P$3515,16,FALSE)</f>
        <v>0</v>
      </c>
      <c r="N1682" s="1">
        <f>VLOOKUP(A1682,'ADM Details FY17'!$A$3:$Q$3515,17,FALSE)</f>
        <v>0</v>
      </c>
      <c r="O1682" s="1">
        <f>VLOOKUP(A1682,'ADM Details FY17'!$A$3:$S$3515,19,FALSE)</f>
        <v>0</v>
      </c>
      <c r="P1682" s="1">
        <f>VLOOKUP(A1682,'ADM Details FY17'!$A$3:$U$3515,21,FALSE)</f>
        <v>0</v>
      </c>
      <c r="Q1682" s="1">
        <f>VLOOKUP(A1682,'ADM Details FY17'!$A$3:$V$3515,22,FALSE)</f>
        <v>0</v>
      </c>
      <c r="R1682" s="1">
        <f>VLOOKUP(A1682,'ADM Details FY17'!$A$3:$W$3515,23,FALSE)</f>
        <v>0</v>
      </c>
      <c r="S1682" s="1">
        <f>VLOOKUP(A1682,'ADM Details FY17'!$A$3:$X$3515,24,FALSE)</f>
        <v>0</v>
      </c>
      <c r="T1682" s="1">
        <f>VLOOKUP(A1682,'ADM Details FY17'!$A$3:$Y$3515,25,FALSE)</f>
        <v>0</v>
      </c>
      <c r="U1682" s="1">
        <f>VLOOKUP(A1682,'ADM Details FY17'!$A$3:$AA$3515,27,FALSE)</f>
        <v>0</v>
      </c>
      <c r="V1682" s="1">
        <f>IFERROR(VLOOKUP(C1682,'eindex _tget pp '!$A$4:$E$615,5,FALSE),0)</f>
        <v>287.05788788191239</v>
      </c>
      <c r="W1682" s="31">
        <f>IFERROR(VLOOKUP(C1682,'eindex _tget pp '!$A$4:$F$615,6,FALSE),0)</f>
        <v>0.42257612950000001</v>
      </c>
      <c r="X1682" s="4">
        <f>IFERROR(VLOOKUP(B1682,'eschools 16'!$A$2:$F$25,6,FALSE),1)</f>
        <v>2</v>
      </c>
      <c r="Y1682" s="1">
        <f t="shared" si="130"/>
        <v>0</v>
      </c>
      <c r="Z1682" s="1">
        <f t="shared" si="131"/>
        <v>0</v>
      </c>
      <c r="AA1682" s="31">
        <f>IFERROR(VLOOKUP(C1682,'eindex _tget pp '!$A$4:$G$615,7,FALSE),0)</f>
        <v>0.53024532599999996</v>
      </c>
      <c r="AB1682" s="1">
        <f>VLOOKUP(A1682,'ADM Details FY17'!$A$3:$AB$3515,28,FALSE)</f>
        <v>0</v>
      </c>
      <c r="AC1682" s="1">
        <f t="shared" si="132"/>
        <v>0</v>
      </c>
      <c r="AD1682" s="1">
        <f t="shared" si="133"/>
        <v>6</v>
      </c>
      <c r="AE1682" s="1">
        <f t="shared" si="134"/>
        <v>150</v>
      </c>
    </row>
    <row r="1683" spans="1:31" x14ac:dyDescent="0.25">
      <c r="A1683" t="str">
        <f>B1683&amp;"-"&amp;COUNTIF($B$3:B1683,B1683)</f>
        <v>417-170</v>
      </c>
      <c r="B1683">
        <v>417</v>
      </c>
      <c r="C1683" s="18">
        <f>VLOOKUP(A1683,'ADM Details FY17'!$A$3:$D$3515,4,FALSE)</f>
        <v>47365</v>
      </c>
      <c r="D1683" s="1">
        <f>VLOOKUP(A1683,'ADM Details FY17'!$A$3:$E$3515,5,FALSE)</f>
        <v>1</v>
      </c>
      <c r="E1683" s="1">
        <f>VLOOKUP(A1683,'ADM Details FY17'!$A$3:$F$3515,6,FALSE)</f>
        <v>0</v>
      </c>
      <c r="F1683" s="1">
        <f>VLOOKUP(A1683,'ADM Details FY17'!$A$3:$G$3515,7,FALSE)</f>
        <v>0</v>
      </c>
      <c r="G1683" s="1">
        <f>VLOOKUP(A1683,'ADM Details FY17'!$A$3:$H$3515,8,FALSE)</f>
        <v>0</v>
      </c>
      <c r="H1683" s="1">
        <f>VLOOKUP(A1683,'ADM Details FY17'!$A$3:$I$3515,9,FALSE)</f>
        <v>0</v>
      </c>
      <c r="I1683" s="1">
        <f>VLOOKUP(A1683,'ADM Details FY17'!$A$3:$J$3517,10,FALSE)</f>
        <v>0</v>
      </c>
      <c r="J1683" s="1">
        <f>VLOOKUP(A1683,'ADM Details FY17'!$A$3:$K$3515,11,FALSE)</f>
        <v>0</v>
      </c>
      <c r="K1683" s="1">
        <f>VLOOKUP(A1683,'ADM Details FY17'!$A$3:$M$3515,13,FALSE)</f>
        <v>0</v>
      </c>
      <c r="L1683" s="1">
        <f>VLOOKUP(A1683,'ADM Details FY17'!$A$3:$O$3515,15,FALSE)</f>
        <v>0</v>
      </c>
      <c r="M1683" s="1">
        <f>VLOOKUP(A1683,'ADM Details FY17'!$A$3:$P$3515,16,FALSE)</f>
        <v>0</v>
      </c>
      <c r="N1683" s="1">
        <f>VLOOKUP(A1683,'ADM Details FY17'!$A$3:$Q$3515,17,FALSE)</f>
        <v>0</v>
      </c>
      <c r="O1683" s="1">
        <f>VLOOKUP(A1683,'ADM Details FY17'!$A$3:$S$3515,19,FALSE)</f>
        <v>0</v>
      </c>
      <c r="P1683" s="1">
        <f>VLOOKUP(A1683,'ADM Details FY17'!$A$3:$U$3515,21,FALSE)</f>
        <v>0</v>
      </c>
      <c r="Q1683" s="1">
        <f>VLOOKUP(A1683,'ADM Details FY17'!$A$3:$V$3515,22,FALSE)</f>
        <v>0</v>
      </c>
      <c r="R1683" s="1">
        <f>VLOOKUP(A1683,'ADM Details FY17'!$A$3:$W$3515,23,FALSE)</f>
        <v>0</v>
      </c>
      <c r="S1683" s="1">
        <f>VLOOKUP(A1683,'ADM Details FY17'!$A$3:$X$3515,24,FALSE)</f>
        <v>0</v>
      </c>
      <c r="T1683" s="1">
        <f>VLOOKUP(A1683,'ADM Details FY17'!$A$3:$Y$3515,25,FALSE)</f>
        <v>0</v>
      </c>
      <c r="U1683" s="1">
        <f>VLOOKUP(A1683,'ADM Details FY17'!$A$3:$AA$3515,27,FALSE)</f>
        <v>0</v>
      </c>
      <c r="V1683" s="1">
        <f>IFERROR(VLOOKUP(C1683,'eindex _tget pp '!$A$4:$E$615,5,FALSE),0)</f>
        <v>4.5108715147415159</v>
      </c>
      <c r="W1683" s="31">
        <f>IFERROR(VLOOKUP(C1683,'eindex _tget pp '!$A$4:$F$615,6,FALSE),0)</f>
        <v>1.4056938290000001</v>
      </c>
      <c r="X1683" s="4">
        <f>IFERROR(VLOOKUP(B1683,'eschools 16'!$A$2:$F$25,6,FALSE),1)</f>
        <v>2</v>
      </c>
      <c r="Y1683" s="1">
        <f t="shared" si="130"/>
        <v>0</v>
      </c>
      <c r="Z1683" s="1">
        <f t="shared" si="131"/>
        <v>0</v>
      </c>
      <c r="AA1683" s="31">
        <f>IFERROR(VLOOKUP(C1683,'eindex _tget pp '!$A$4:$G$615,7,FALSE),0)</f>
        <v>0.39014385400000001</v>
      </c>
      <c r="AB1683" s="1">
        <f>VLOOKUP(A1683,'ADM Details FY17'!$A$3:$AB$3515,28,FALSE)</f>
        <v>0</v>
      </c>
      <c r="AC1683" s="1">
        <f t="shared" si="132"/>
        <v>0</v>
      </c>
      <c r="AD1683" s="1">
        <f t="shared" si="133"/>
        <v>1</v>
      </c>
      <c r="AE1683" s="1">
        <f t="shared" si="134"/>
        <v>25</v>
      </c>
    </row>
    <row r="1684" spans="1:31" x14ac:dyDescent="0.25">
      <c r="A1684" t="str">
        <f>B1684&amp;"-"&amp;COUNTIF($B$3:B1684,B1684)</f>
        <v>417-171</v>
      </c>
      <c r="B1684">
        <v>417</v>
      </c>
      <c r="C1684" s="18">
        <f>VLOOKUP(A1684,'ADM Details FY17'!$A$3:$D$3515,4,FALSE)</f>
        <v>44560</v>
      </c>
      <c r="D1684" s="1">
        <f>VLOOKUP(A1684,'ADM Details FY17'!$A$3:$E$3515,5,FALSE)</f>
        <v>1.74</v>
      </c>
      <c r="E1684" s="1">
        <f>VLOOKUP(A1684,'ADM Details FY17'!$A$3:$F$3515,6,FALSE)</f>
        <v>0</v>
      </c>
      <c r="F1684" s="1">
        <f>VLOOKUP(A1684,'ADM Details FY17'!$A$3:$G$3515,7,FALSE)</f>
        <v>0</v>
      </c>
      <c r="G1684" s="1">
        <f>VLOOKUP(A1684,'ADM Details FY17'!$A$3:$H$3515,8,FALSE)</f>
        <v>0</v>
      </c>
      <c r="H1684" s="1">
        <f>VLOOKUP(A1684,'ADM Details FY17'!$A$3:$I$3515,9,FALSE)</f>
        <v>0</v>
      </c>
      <c r="I1684" s="1">
        <f>VLOOKUP(A1684,'ADM Details FY17'!$A$3:$J$3517,10,FALSE)</f>
        <v>0</v>
      </c>
      <c r="J1684" s="1">
        <f>VLOOKUP(A1684,'ADM Details FY17'!$A$3:$K$3515,11,FALSE)</f>
        <v>0</v>
      </c>
      <c r="K1684" s="1">
        <f>VLOOKUP(A1684,'ADM Details FY17'!$A$3:$M$3515,13,FALSE)</f>
        <v>0.8</v>
      </c>
      <c r="L1684" s="1">
        <f>VLOOKUP(A1684,'ADM Details FY17'!$A$3:$O$3515,15,FALSE)</f>
        <v>0</v>
      </c>
      <c r="M1684" s="1">
        <f>VLOOKUP(A1684,'ADM Details FY17'!$A$3:$P$3515,16,FALSE)</f>
        <v>0</v>
      </c>
      <c r="N1684" s="1">
        <f>VLOOKUP(A1684,'ADM Details FY17'!$A$3:$Q$3515,17,FALSE)</f>
        <v>0</v>
      </c>
      <c r="O1684" s="1">
        <f>VLOOKUP(A1684,'ADM Details FY17'!$A$3:$S$3515,19,FALSE)</f>
        <v>0</v>
      </c>
      <c r="P1684" s="1">
        <f>VLOOKUP(A1684,'ADM Details FY17'!$A$3:$U$3515,21,FALSE)</f>
        <v>0</v>
      </c>
      <c r="Q1684" s="1">
        <f>VLOOKUP(A1684,'ADM Details FY17'!$A$3:$V$3515,22,FALSE)</f>
        <v>0</v>
      </c>
      <c r="R1684" s="1">
        <f>VLOOKUP(A1684,'ADM Details FY17'!$A$3:$W$3515,23,FALSE)</f>
        <v>0</v>
      </c>
      <c r="S1684" s="1">
        <f>VLOOKUP(A1684,'ADM Details FY17'!$A$3:$X$3515,24,FALSE)</f>
        <v>0</v>
      </c>
      <c r="T1684" s="1">
        <f>VLOOKUP(A1684,'ADM Details FY17'!$A$3:$Y$3515,25,FALSE)</f>
        <v>0</v>
      </c>
      <c r="U1684" s="1">
        <f>VLOOKUP(A1684,'ADM Details FY17'!$A$3:$AA$3515,27,FALSE)</f>
        <v>0</v>
      </c>
      <c r="V1684" s="1">
        <f>IFERROR(VLOOKUP(C1684,'eindex _tget pp '!$A$4:$E$615,5,FALSE),0)</f>
        <v>560.92646926469263</v>
      </c>
      <c r="W1684" s="31">
        <f>IFERROR(VLOOKUP(C1684,'eindex _tget pp '!$A$4:$F$615,6,FALSE),0)</f>
        <v>1.2017079374999999</v>
      </c>
      <c r="X1684" s="4">
        <f>IFERROR(VLOOKUP(B1684,'eschools 16'!$A$2:$F$25,6,FALSE),1)</f>
        <v>2</v>
      </c>
      <c r="Y1684" s="1">
        <f t="shared" si="130"/>
        <v>0</v>
      </c>
      <c r="Z1684" s="1">
        <f t="shared" si="131"/>
        <v>0</v>
      </c>
      <c r="AA1684" s="31">
        <f>IFERROR(VLOOKUP(C1684,'eindex _tget pp '!$A$4:$G$615,7,FALSE),0)</f>
        <v>0.60750912999999995</v>
      </c>
      <c r="AB1684" s="1">
        <f>VLOOKUP(A1684,'ADM Details FY17'!$A$3:$AB$3515,28,FALSE)</f>
        <v>0</v>
      </c>
      <c r="AC1684" s="1">
        <f t="shared" si="132"/>
        <v>0</v>
      </c>
      <c r="AD1684" s="1">
        <f t="shared" si="133"/>
        <v>1.74</v>
      </c>
      <c r="AE1684" s="1">
        <f t="shared" si="134"/>
        <v>43.5</v>
      </c>
    </row>
    <row r="1685" spans="1:31" x14ac:dyDescent="0.25">
      <c r="A1685" t="str">
        <f>B1685&amp;"-"&amp;COUNTIF($B$3:B1685,B1685)</f>
        <v>417-172</v>
      </c>
      <c r="B1685">
        <v>417</v>
      </c>
      <c r="C1685" s="18">
        <f>VLOOKUP(A1685,'ADM Details FY17'!$A$3:$D$3515,4,FALSE)</f>
        <v>47373</v>
      </c>
      <c r="D1685" s="1">
        <f>VLOOKUP(A1685,'ADM Details FY17'!$A$3:$E$3515,5,FALSE)</f>
        <v>6</v>
      </c>
      <c r="E1685" s="1">
        <f>VLOOKUP(A1685,'ADM Details FY17'!$A$3:$F$3515,6,FALSE)</f>
        <v>0</v>
      </c>
      <c r="F1685" s="1">
        <f>VLOOKUP(A1685,'ADM Details FY17'!$A$3:$G$3515,7,FALSE)</f>
        <v>1.97</v>
      </c>
      <c r="G1685" s="1">
        <f>VLOOKUP(A1685,'ADM Details FY17'!$A$3:$H$3515,8,FALSE)</f>
        <v>0</v>
      </c>
      <c r="H1685" s="1">
        <f>VLOOKUP(A1685,'ADM Details FY17'!$A$3:$I$3515,9,FALSE)</f>
        <v>0</v>
      </c>
      <c r="I1685" s="1">
        <f>VLOOKUP(A1685,'ADM Details FY17'!$A$3:$J$3517,10,FALSE)</f>
        <v>0</v>
      </c>
      <c r="J1685" s="1">
        <f>VLOOKUP(A1685,'ADM Details FY17'!$A$3:$K$3515,11,FALSE)</f>
        <v>0</v>
      </c>
      <c r="K1685" s="1">
        <f>VLOOKUP(A1685,'ADM Details FY17'!$A$3:$M$3515,13,FALSE)</f>
        <v>3</v>
      </c>
      <c r="L1685" s="1">
        <f>VLOOKUP(A1685,'ADM Details FY17'!$A$3:$O$3515,15,FALSE)</f>
        <v>0</v>
      </c>
      <c r="M1685" s="1">
        <f>VLOOKUP(A1685,'ADM Details FY17'!$A$3:$P$3515,16,FALSE)</f>
        <v>0</v>
      </c>
      <c r="N1685" s="1">
        <f>VLOOKUP(A1685,'ADM Details FY17'!$A$3:$Q$3515,17,FALSE)</f>
        <v>0</v>
      </c>
      <c r="O1685" s="1">
        <f>VLOOKUP(A1685,'ADM Details FY17'!$A$3:$S$3515,19,FALSE)</f>
        <v>0</v>
      </c>
      <c r="P1685" s="1">
        <f>VLOOKUP(A1685,'ADM Details FY17'!$A$3:$U$3515,21,FALSE)</f>
        <v>0</v>
      </c>
      <c r="Q1685" s="1">
        <f>VLOOKUP(A1685,'ADM Details FY17'!$A$3:$V$3515,22,FALSE)</f>
        <v>0</v>
      </c>
      <c r="R1685" s="1">
        <f>VLOOKUP(A1685,'ADM Details FY17'!$A$3:$W$3515,23,FALSE)</f>
        <v>0</v>
      </c>
      <c r="S1685" s="1">
        <f>VLOOKUP(A1685,'ADM Details FY17'!$A$3:$X$3515,24,FALSE)</f>
        <v>0</v>
      </c>
      <c r="T1685" s="1">
        <f>VLOOKUP(A1685,'ADM Details FY17'!$A$3:$Y$3515,25,FALSE)</f>
        <v>0</v>
      </c>
      <c r="U1685" s="1">
        <f>VLOOKUP(A1685,'ADM Details FY17'!$A$3:$AA$3515,27,FALSE)</f>
        <v>0</v>
      </c>
      <c r="V1685" s="1">
        <f>IFERROR(VLOOKUP(C1685,'eindex _tget pp '!$A$4:$E$615,5,FALSE),0)</f>
        <v>0</v>
      </c>
      <c r="W1685" s="31">
        <f>IFERROR(VLOOKUP(C1685,'eindex _tget pp '!$A$4:$F$615,6,FALSE),0)</f>
        <v>0.19909788989999999</v>
      </c>
      <c r="X1685" s="4">
        <f>IFERROR(VLOOKUP(B1685,'eschools 16'!$A$2:$F$25,6,FALSE),1)</f>
        <v>2</v>
      </c>
      <c r="Y1685" s="1">
        <f t="shared" si="130"/>
        <v>0</v>
      </c>
      <c r="Z1685" s="1">
        <f t="shared" si="131"/>
        <v>0</v>
      </c>
      <c r="AA1685" s="31">
        <f>IFERROR(VLOOKUP(C1685,'eindex _tget pp '!$A$4:$G$615,7,FALSE),0)</f>
        <v>0.45282181300000002</v>
      </c>
      <c r="AB1685" s="1">
        <f>VLOOKUP(A1685,'ADM Details FY17'!$A$3:$AB$3515,28,FALSE)</f>
        <v>0</v>
      </c>
      <c r="AC1685" s="1">
        <f t="shared" si="132"/>
        <v>0</v>
      </c>
      <c r="AD1685" s="1">
        <f t="shared" si="133"/>
        <v>6</v>
      </c>
      <c r="AE1685" s="1">
        <f t="shared" si="134"/>
        <v>150</v>
      </c>
    </row>
    <row r="1686" spans="1:31" x14ac:dyDescent="0.25">
      <c r="A1686" t="str">
        <f>B1686&amp;"-"&amp;COUNTIF($B$3:B1686,B1686)</f>
        <v>417-173</v>
      </c>
      <c r="B1686">
        <v>417</v>
      </c>
      <c r="C1686" s="18">
        <f>VLOOKUP(A1686,'ADM Details FY17'!$A$3:$D$3515,4,FALSE)</f>
        <v>44594</v>
      </c>
      <c r="D1686" s="1">
        <f>VLOOKUP(A1686,'ADM Details FY17'!$A$3:$E$3515,5,FALSE)</f>
        <v>1</v>
      </c>
      <c r="E1686" s="1">
        <f>VLOOKUP(A1686,'ADM Details FY17'!$A$3:$F$3515,6,FALSE)</f>
        <v>0</v>
      </c>
      <c r="F1686" s="1">
        <f>VLOOKUP(A1686,'ADM Details FY17'!$A$3:$G$3515,7,FALSE)</f>
        <v>0</v>
      </c>
      <c r="G1686" s="1">
        <f>VLOOKUP(A1686,'ADM Details FY17'!$A$3:$H$3515,8,FALSE)</f>
        <v>0</v>
      </c>
      <c r="H1686" s="1">
        <f>VLOOKUP(A1686,'ADM Details FY17'!$A$3:$I$3515,9,FALSE)</f>
        <v>0</v>
      </c>
      <c r="I1686" s="1">
        <f>VLOOKUP(A1686,'ADM Details FY17'!$A$3:$J$3517,10,FALSE)</f>
        <v>0</v>
      </c>
      <c r="J1686" s="1">
        <f>VLOOKUP(A1686,'ADM Details FY17'!$A$3:$K$3515,11,FALSE)</f>
        <v>0</v>
      </c>
      <c r="K1686" s="1">
        <f>VLOOKUP(A1686,'ADM Details FY17'!$A$3:$M$3515,13,FALSE)</f>
        <v>0</v>
      </c>
      <c r="L1686" s="1">
        <f>VLOOKUP(A1686,'ADM Details FY17'!$A$3:$O$3515,15,FALSE)</f>
        <v>0</v>
      </c>
      <c r="M1686" s="1">
        <f>VLOOKUP(A1686,'ADM Details FY17'!$A$3:$P$3515,16,FALSE)</f>
        <v>0</v>
      </c>
      <c r="N1686" s="1">
        <f>VLOOKUP(A1686,'ADM Details FY17'!$A$3:$Q$3515,17,FALSE)</f>
        <v>0</v>
      </c>
      <c r="O1686" s="1">
        <f>VLOOKUP(A1686,'ADM Details FY17'!$A$3:$S$3515,19,FALSE)</f>
        <v>0</v>
      </c>
      <c r="P1686" s="1">
        <f>VLOOKUP(A1686,'ADM Details FY17'!$A$3:$U$3515,21,FALSE)</f>
        <v>0</v>
      </c>
      <c r="Q1686" s="1">
        <f>VLOOKUP(A1686,'ADM Details FY17'!$A$3:$V$3515,22,FALSE)</f>
        <v>0</v>
      </c>
      <c r="R1686" s="1">
        <f>VLOOKUP(A1686,'ADM Details FY17'!$A$3:$W$3515,23,FALSE)</f>
        <v>0</v>
      </c>
      <c r="S1686" s="1">
        <f>VLOOKUP(A1686,'ADM Details FY17'!$A$3:$X$3515,24,FALSE)</f>
        <v>0</v>
      </c>
      <c r="T1686" s="1">
        <f>VLOOKUP(A1686,'ADM Details FY17'!$A$3:$Y$3515,25,FALSE)</f>
        <v>0</v>
      </c>
      <c r="U1686" s="1">
        <f>VLOOKUP(A1686,'ADM Details FY17'!$A$3:$AA$3515,27,FALSE)</f>
        <v>0</v>
      </c>
      <c r="V1686" s="1">
        <f>IFERROR(VLOOKUP(C1686,'eindex _tget pp '!$A$4:$E$615,5,FALSE),0)</f>
        <v>0</v>
      </c>
      <c r="W1686" s="31">
        <f>IFERROR(VLOOKUP(C1686,'eindex _tget pp '!$A$4:$F$615,6,FALSE),0)</f>
        <v>1.0899232851</v>
      </c>
      <c r="X1686" s="4">
        <f>IFERROR(VLOOKUP(B1686,'eschools 16'!$A$2:$F$25,6,FALSE),1)</f>
        <v>2</v>
      </c>
      <c r="Y1686" s="1">
        <f t="shared" si="130"/>
        <v>0</v>
      </c>
      <c r="Z1686" s="1">
        <f t="shared" si="131"/>
        <v>0</v>
      </c>
      <c r="AA1686" s="31">
        <f>IFERROR(VLOOKUP(C1686,'eindex _tget pp '!$A$4:$G$615,7,FALSE),0)</f>
        <v>0.42687536199999998</v>
      </c>
      <c r="AB1686" s="1">
        <f>VLOOKUP(A1686,'ADM Details FY17'!$A$3:$AB$3515,28,FALSE)</f>
        <v>0</v>
      </c>
      <c r="AC1686" s="1">
        <f t="shared" si="132"/>
        <v>0</v>
      </c>
      <c r="AD1686" s="1">
        <f t="shared" si="133"/>
        <v>1</v>
      </c>
      <c r="AE1686" s="1">
        <f t="shared" si="134"/>
        <v>25</v>
      </c>
    </row>
    <row r="1687" spans="1:31" x14ac:dyDescent="0.25">
      <c r="A1687" t="str">
        <f>B1687&amp;"-"&amp;COUNTIF($B$3:B1687,B1687)</f>
        <v>417-174</v>
      </c>
      <c r="B1687">
        <v>417</v>
      </c>
      <c r="C1687" s="18">
        <f>VLOOKUP(A1687,'ADM Details FY17'!$A$3:$D$3515,4,FALSE)</f>
        <v>46573</v>
      </c>
      <c r="D1687" s="1">
        <f>VLOOKUP(A1687,'ADM Details FY17'!$A$3:$E$3515,5,FALSE)</f>
        <v>4</v>
      </c>
      <c r="E1687" s="1">
        <f>VLOOKUP(A1687,'ADM Details FY17'!$A$3:$F$3515,6,FALSE)</f>
        <v>0</v>
      </c>
      <c r="F1687" s="1">
        <f>VLOOKUP(A1687,'ADM Details FY17'!$A$3:$G$3515,7,FALSE)</f>
        <v>0</v>
      </c>
      <c r="G1687" s="1">
        <f>VLOOKUP(A1687,'ADM Details FY17'!$A$3:$H$3515,8,FALSE)</f>
        <v>0</v>
      </c>
      <c r="H1687" s="1">
        <f>VLOOKUP(A1687,'ADM Details FY17'!$A$3:$I$3515,9,FALSE)</f>
        <v>0</v>
      </c>
      <c r="I1687" s="1">
        <f>VLOOKUP(A1687,'ADM Details FY17'!$A$3:$J$3517,10,FALSE)</f>
        <v>0</v>
      </c>
      <c r="J1687" s="1">
        <f>VLOOKUP(A1687,'ADM Details FY17'!$A$3:$K$3515,11,FALSE)</f>
        <v>0</v>
      </c>
      <c r="K1687" s="1">
        <f>VLOOKUP(A1687,'ADM Details FY17'!$A$3:$M$3515,13,FALSE)</f>
        <v>1</v>
      </c>
      <c r="L1687" s="1">
        <f>VLOOKUP(A1687,'ADM Details FY17'!$A$3:$O$3515,15,FALSE)</f>
        <v>0</v>
      </c>
      <c r="M1687" s="1">
        <f>VLOOKUP(A1687,'ADM Details FY17'!$A$3:$P$3515,16,FALSE)</f>
        <v>0</v>
      </c>
      <c r="N1687" s="1">
        <f>VLOOKUP(A1687,'ADM Details FY17'!$A$3:$Q$3515,17,FALSE)</f>
        <v>0</v>
      </c>
      <c r="O1687" s="1">
        <f>VLOOKUP(A1687,'ADM Details FY17'!$A$3:$S$3515,19,FALSE)</f>
        <v>0</v>
      </c>
      <c r="P1687" s="1">
        <f>VLOOKUP(A1687,'ADM Details FY17'!$A$3:$U$3515,21,FALSE)</f>
        <v>0</v>
      </c>
      <c r="Q1687" s="1">
        <f>VLOOKUP(A1687,'ADM Details FY17'!$A$3:$V$3515,22,FALSE)</f>
        <v>0</v>
      </c>
      <c r="R1687" s="1">
        <f>VLOOKUP(A1687,'ADM Details FY17'!$A$3:$W$3515,23,FALSE)</f>
        <v>0</v>
      </c>
      <c r="S1687" s="1">
        <f>VLOOKUP(A1687,'ADM Details FY17'!$A$3:$X$3515,24,FALSE)</f>
        <v>0</v>
      </c>
      <c r="T1687" s="1">
        <f>VLOOKUP(A1687,'ADM Details FY17'!$A$3:$Y$3515,25,FALSE)</f>
        <v>0</v>
      </c>
      <c r="U1687" s="1">
        <f>VLOOKUP(A1687,'ADM Details FY17'!$A$3:$AA$3515,27,FALSE)</f>
        <v>0</v>
      </c>
      <c r="V1687" s="1">
        <f>IFERROR(VLOOKUP(C1687,'eindex _tget pp '!$A$4:$E$615,5,FALSE),0)</f>
        <v>85.777997209466307</v>
      </c>
      <c r="W1687" s="31">
        <f>IFERROR(VLOOKUP(C1687,'eindex _tget pp '!$A$4:$F$615,6,FALSE),0)</f>
        <v>0.10110862299999999</v>
      </c>
      <c r="X1687" s="4">
        <f>IFERROR(VLOOKUP(B1687,'eschools 16'!$A$2:$F$25,6,FALSE),1)</f>
        <v>2</v>
      </c>
      <c r="Y1687" s="1">
        <f t="shared" si="130"/>
        <v>0</v>
      </c>
      <c r="Z1687" s="1">
        <f t="shared" si="131"/>
        <v>0</v>
      </c>
      <c r="AA1687" s="31">
        <f>IFERROR(VLOOKUP(C1687,'eindex _tget pp '!$A$4:$G$615,7,FALSE),0)</f>
        <v>0.45184674699999999</v>
      </c>
      <c r="AB1687" s="1">
        <f>VLOOKUP(A1687,'ADM Details FY17'!$A$3:$AB$3515,28,FALSE)</f>
        <v>0</v>
      </c>
      <c r="AC1687" s="1">
        <f t="shared" si="132"/>
        <v>0</v>
      </c>
      <c r="AD1687" s="1">
        <f t="shared" si="133"/>
        <v>4</v>
      </c>
      <c r="AE1687" s="1">
        <f t="shared" si="134"/>
        <v>100</v>
      </c>
    </row>
    <row r="1688" spans="1:31" x14ac:dyDescent="0.25">
      <c r="A1688" t="str">
        <f>B1688&amp;"-"&amp;COUNTIF($B$3:B1688,B1688)</f>
        <v>417-175</v>
      </c>
      <c r="B1688">
        <v>417</v>
      </c>
      <c r="C1688" s="18">
        <f>VLOOKUP(A1688,'ADM Details FY17'!$A$3:$D$3515,4,FALSE)</f>
        <v>49478</v>
      </c>
      <c r="D1688" s="1">
        <f>VLOOKUP(A1688,'ADM Details FY17'!$A$3:$E$3515,5,FALSE)</f>
        <v>1</v>
      </c>
      <c r="E1688" s="1">
        <f>VLOOKUP(A1688,'ADM Details FY17'!$A$3:$F$3515,6,FALSE)</f>
        <v>0</v>
      </c>
      <c r="F1688" s="1">
        <f>VLOOKUP(A1688,'ADM Details FY17'!$A$3:$G$3515,7,FALSE)</f>
        <v>0</v>
      </c>
      <c r="G1688" s="1">
        <f>VLOOKUP(A1688,'ADM Details FY17'!$A$3:$H$3515,8,FALSE)</f>
        <v>0</v>
      </c>
      <c r="H1688" s="1">
        <f>VLOOKUP(A1688,'ADM Details FY17'!$A$3:$I$3515,9,FALSE)</f>
        <v>0</v>
      </c>
      <c r="I1688" s="1">
        <f>VLOOKUP(A1688,'ADM Details FY17'!$A$3:$J$3517,10,FALSE)</f>
        <v>0</v>
      </c>
      <c r="J1688" s="1">
        <f>VLOOKUP(A1688,'ADM Details FY17'!$A$3:$K$3515,11,FALSE)</f>
        <v>0</v>
      </c>
      <c r="K1688" s="1">
        <f>VLOOKUP(A1688,'ADM Details FY17'!$A$3:$M$3515,13,FALSE)</f>
        <v>0</v>
      </c>
      <c r="L1688" s="1">
        <f>VLOOKUP(A1688,'ADM Details FY17'!$A$3:$O$3515,15,FALSE)</f>
        <v>0</v>
      </c>
      <c r="M1688" s="1">
        <f>VLOOKUP(A1688,'ADM Details FY17'!$A$3:$P$3515,16,FALSE)</f>
        <v>0</v>
      </c>
      <c r="N1688" s="1">
        <f>VLOOKUP(A1688,'ADM Details FY17'!$A$3:$Q$3515,17,FALSE)</f>
        <v>0</v>
      </c>
      <c r="O1688" s="1">
        <f>VLOOKUP(A1688,'ADM Details FY17'!$A$3:$S$3515,19,FALSE)</f>
        <v>0</v>
      </c>
      <c r="P1688" s="1">
        <f>VLOOKUP(A1688,'ADM Details FY17'!$A$3:$U$3515,21,FALSE)</f>
        <v>0</v>
      </c>
      <c r="Q1688" s="1">
        <f>VLOOKUP(A1688,'ADM Details FY17'!$A$3:$V$3515,22,FALSE)</f>
        <v>0</v>
      </c>
      <c r="R1688" s="1">
        <f>VLOOKUP(A1688,'ADM Details FY17'!$A$3:$W$3515,23,FALSE)</f>
        <v>0</v>
      </c>
      <c r="S1688" s="1">
        <f>VLOOKUP(A1688,'ADM Details FY17'!$A$3:$X$3515,24,FALSE)</f>
        <v>0</v>
      </c>
      <c r="T1688" s="1">
        <f>VLOOKUP(A1688,'ADM Details FY17'!$A$3:$Y$3515,25,FALSE)</f>
        <v>0</v>
      </c>
      <c r="U1688" s="1">
        <f>VLOOKUP(A1688,'ADM Details FY17'!$A$3:$AA$3515,27,FALSE)</f>
        <v>0</v>
      </c>
      <c r="V1688" s="1">
        <f>IFERROR(VLOOKUP(C1688,'eindex _tget pp '!$A$4:$E$615,5,FALSE),0)</f>
        <v>147.75749648059647</v>
      </c>
      <c r="W1688" s="31">
        <f>IFERROR(VLOOKUP(C1688,'eindex _tget pp '!$A$4:$F$615,6,FALSE),0)</f>
        <v>0.5961267066</v>
      </c>
      <c r="X1688" s="4">
        <f>IFERROR(VLOOKUP(B1688,'eschools 16'!$A$2:$F$25,6,FALSE),1)</f>
        <v>2</v>
      </c>
      <c r="Y1688" s="1">
        <f t="shared" si="130"/>
        <v>0</v>
      </c>
      <c r="Z1688" s="1">
        <f t="shared" si="131"/>
        <v>0</v>
      </c>
      <c r="AA1688" s="31">
        <f>IFERROR(VLOOKUP(C1688,'eindex _tget pp '!$A$4:$G$615,7,FALSE),0)</f>
        <v>0.40415134000000003</v>
      </c>
      <c r="AB1688" s="1">
        <f>VLOOKUP(A1688,'ADM Details FY17'!$A$3:$AB$3515,28,FALSE)</f>
        <v>0</v>
      </c>
      <c r="AC1688" s="1">
        <f t="shared" si="132"/>
        <v>0</v>
      </c>
      <c r="AD1688" s="1">
        <f t="shared" si="133"/>
        <v>1</v>
      </c>
      <c r="AE1688" s="1">
        <f t="shared" si="134"/>
        <v>25</v>
      </c>
    </row>
    <row r="1689" spans="1:31" x14ac:dyDescent="0.25">
      <c r="A1689" t="str">
        <f>B1689&amp;"-"&amp;COUNTIF($B$3:B1689,B1689)</f>
        <v>417-176</v>
      </c>
      <c r="B1689">
        <v>417</v>
      </c>
      <c r="C1689" s="18">
        <f>VLOOKUP(A1689,'ADM Details FY17'!$A$3:$D$3515,4,FALSE)</f>
        <v>44610</v>
      </c>
      <c r="D1689" s="1">
        <f>VLOOKUP(A1689,'ADM Details FY17'!$A$3:$E$3515,5,FALSE)</f>
        <v>2</v>
      </c>
      <c r="E1689" s="1">
        <f>VLOOKUP(A1689,'ADM Details FY17'!$A$3:$F$3515,6,FALSE)</f>
        <v>0</v>
      </c>
      <c r="F1689" s="1">
        <f>VLOOKUP(A1689,'ADM Details FY17'!$A$3:$G$3515,7,FALSE)</f>
        <v>0</v>
      </c>
      <c r="G1689" s="1">
        <f>VLOOKUP(A1689,'ADM Details FY17'!$A$3:$H$3515,8,FALSE)</f>
        <v>0</v>
      </c>
      <c r="H1689" s="1">
        <f>VLOOKUP(A1689,'ADM Details FY17'!$A$3:$I$3515,9,FALSE)</f>
        <v>0</v>
      </c>
      <c r="I1689" s="1">
        <f>VLOOKUP(A1689,'ADM Details FY17'!$A$3:$J$3517,10,FALSE)</f>
        <v>0</v>
      </c>
      <c r="J1689" s="1">
        <f>VLOOKUP(A1689,'ADM Details FY17'!$A$3:$K$3515,11,FALSE)</f>
        <v>0</v>
      </c>
      <c r="K1689" s="1">
        <f>VLOOKUP(A1689,'ADM Details FY17'!$A$3:$M$3515,13,FALSE)</f>
        <v>0</v>
      </c>
      <c r="L1689" s="1">
        <f>VLOOKUP(A1689,'ADM Details FY17'!$A$3:$O$3515,15,FALSE)</f>
        <v>0</v>
      </c>
      <c r="M1689" s="1">
        <f>VLOOKUP(A1689,'ADM Details FY17'!$A$3:$P$3515,16,FALSE)</f>
        <v>0</v>
      </c>
      <c r="N1689" s="1">
        <f>VLOOKUP(A1689,'ADM Details FY17'!$A$3:$Q$3515,17,FALSE)</f>
        <v>0</v>
      </c>
      <c r="O1689" s="1">
        <f>VLOOKUP(A1689,'ADM Details FY17'!$A$3:$S$3515,19,FALSE)</f>
        <v>0</v>
      </c>
      <c r="P1689" s="1">
        <f>VLOOKUP(A1689,'ADM Details FY17'!$A$3:$U$3515,21,FALSE)</f>
        <v>0</v>
      </c>
      <c r="Q1689" s="1">
        <f>VLOOKUP(A1689,'ADM Details FY17'!$A$3:$V$3515,22,FALSE)</f>
        <v>0</v>
      </c>
      <c r="R1689" s="1">
        <f>VLOOKUP(A1689,'ADM Details FY17'!$A$3:$W$3515,23,FALSE)</f>
        <v>0</v>
      </c>
      <c r="S1689" s="1">
        <f>VLOOKUP(A1689,'ADM Details FY17'!$A$3:$X$3515,24,FALSE)</f>
        <v>0</v>
      </c>
      <c r="T1689" s="1">
        <f>VLOOKUP(A1689,'ADM Details FY17'!$A$3:$Y$3515,25,FALSE)</f>
        <v>0</v>
      </c>
      <c r="U1689" s="1">
        <f>VLOOKUP(A1689,'ADM Details FY17'!$A$3:$AA$3515,27,FALSE)</f>
        <v>0</v>
      </c>
      <c r="V1689" s="1">
        <f>IFERROR(VLOOKUP(C1689,'eindex _tget pp '!$A$4:$E$615,5,FALSE),0)</f>
        <v>351.07929447656159</v>
      </c>
      <c r="W1689" s="31">
        <f>IFERROR(VLOOKUP(C1689,'eindex _tget pp '!$A$4:$F$615,6,FALSE),0)</f>
        <v>1.2533849424000001</v>
      </c>
      <c r="X1689" s="4">
        <f>IFERROR(VLOOKUP(B1689,'eschools 16'!$A$2:$F$25,6,FALSE),1)</f>
        <v>2</v>
      </c>
      <c r="Y1689" s="1">
        <f t="shared" si="130"/>
        <v>0</v>
      </c>
      <c r="Z1689" s="1">
        <f t="shared" si="131"/>
        <v>0</v>
      </c>
      <c r="AA1689" s="31">
        <f>IFERROR(VLOOKUP(C1689,'eindex _tget pp '!$A$4:$G$615,7,FALSE),0)</f>
        <v>0.47183749600000002</v>
      </c>
      <c r="AB1689" s="1">
        <f>VLOOKUP(A1689,'ADM Details FY17'!$A$3:$AB$3515,28,FALSE)</f>
        <v>0</v>
      </c>
      <c r="AC1689" s="1">
        <f t="shared" si="132"/>
        <v>0</v>
      </c>
      <c r="AD1689" s="1">
        <f t="shared" si="133"/>
        <v>2</v>
      </c>
      <c r="AE1689" s="1">
        <f t="shared" si="134"/>
        <v>50</v>
      </c>
    </row>
    <row r="1690" spans="1:31" x14ac:dyDescent="0.25">
      <c r="A1690" t="str">
        <f>B1690&amp;"-"&amp;COUNTIF($B$3:B1690,B1690)</f>
        <v>417-177</v>
      </c>
      <c r="B1690">
        <v>417</v>
      </c>
      <c r="C1690" s="18">
        <f>VLOOKUP(A1690,'ADM Details FY17'!$A$3:$D$3515,4,FALSE)</f>
        <v>44636</v>
      </c>
      <c r="D1690" s="1">
        <f>VLOOKUP(A1690,'ADM Details FY17'!$A$3:$E$3515,5,FALSE)</f>
        <v>12.45</v>
      </c>
      <c r="E1690" s="1">
        <f>VLOOKUP(A1690,'ADM Details FY17'!$A$3:$F$3515,6,FALSE)</f>
        <v>0.78</v>
      </c>
      <c r="F1690" s="1">
        <f>VLOOKUP(A1690,'ADM Details FY17'!$A$3:$G$3515,7,FALSE)</f>
        <v>1.34</v>
      </c>
      <c r="G1690" s="1">
        <f>VLOOKUP(A1690,'ADM Details FY17'!$A$3:$H$3515,8,FALSE)</f>
        <v>0</v>
      </c>
      <c r="H1690" s="1">
        <f>VLOOKUP(A1690,'ADM Details FY17'!$A$3:$I$3515,9,FALSE)</f>
        <v>0</v>
      </c>
      <c r="I1690" s="1">
        <f>VLOOKUP(A1690,'ADM Details FY17'!$A$3:$J$3517,10,FALSE)</f>
        <v>0</v>
      </c>
      <c r="J1690" s="1">
        <f>VLOOKUP(A1690,'ADM Details FY17'!$A$3:$K$3515,11,FALSE)</f>
        <v>0</v>
      </c>
      <c r="K1690" s="1">
        <f>VLOOKUP(A1690,'ADM Details FY17'!$A$3:$M$3515,13,FALSE)</f>
        <v>9.89</v>
      </c>
      <c r="L1690" s="1">
        <f>VLOOKUP(A1690,'ADM Details FY17'!$A$3:$O$3515,15,FALSE)</f>
        <v>0</v>
      </c>
      <c r="M1690" s="1">
        <f>VLOOKUP(A1690,'ADM Details FY17'!$A$3:$P$3515,16,FALSE)</f>
        <v>0</v>
      </c>
      <c r="N1690" s="1">
        <f>VLOOKUP(A1690,'ADM Details FY17'!$A$3:$Q$3515,17,FALSE)</f>
        <v>0</v>
      </c>
      <c r="O1690" s="1">
        <f>VLOOKUP(A1690,'ADM Details FY17'!$A$3:$S$3515,19,FALSE)</f>
        <v>0</v>
      </c>
      <c r="P1690" s="1">
        <f>VLOOKUP(A1690,'ADM Details FY17'!$A$3:$U$3515,21,FALSE)</f>
        <v>0</v>
      </c>
      <c r="Q1690" s="1">
        <f>VLOOKUP(A1690,'ADM Details FY17'!$A$3:$V$3515,22,FALSE)</f>
        <v>0</v>
      </c>
      <c r="R1690" s="1">
        <f>VLOOKUP(A1690,'ADM Details FY17'!$A$3:$W$3515,23,FALSE)</f>
        <v>0</v>
      </c>
      <c r="S1690" s="1">
        <f>VLOOKUP(A1690,'ADM Details FY17'!$A$3:$X$3515,24,FALSE)</f>
        <v>0</v>
      </c>
      <c r="T1690" s="1">
        <f>VLOOKUP(A1690,'ADM Details FY17'!$A$3:$Y$3515,25,FALSE)</f>
        <v>0</v>
      </c>
      <c r="U1690" s="1">
        <f>VLOOKUP(A1690,'ADM Details FY17'!$A$3:$AA$3515,27,FALSE)</f>
        <v>0</v>
      </c>
      <c r="V1690" s="1">
        <f>IFERROR(VLOOKUP(C1690,'eindex _tget pp '!$A$4:$E$615,5,FALSE),0)</f>
        <v>43.906157988799308</v>
      </c>
      <c r="W1690" s="31">
        <f>IFERROR(VLOOKUP(C1690,'eindex _tget pp '!$A$4:$F$615,6,FALSE),0)</f>
        <v>1.1094406107999999</v>
      </c>
      <c r="X1690" s="4">
        <f>IFERROR(VLOOKUP(B1690,'eschools 16'!$A$2:$F$25,6,FALSE),1)</f>
        <v>2</v>
      </c>
      <c r="Y1690" s="1">
        <f t="shared" si="130"/>
        <v>0</v>
      </c>
      <c r="Z1690" s="1">
        <f t="shared" si="131"/>
        <v>0</v>
      </c>
      <c r="AA1690" s="31">
        <f>IFERROR(VLOOKUP(C1690,'eindex _tget pp '!$A$4:$G$615,7,FALSE),0)</f>
        <v>0.37422767899999998</v>
      </c>
      <c r="AB1690" s="1">
        <f>VLOOKUP(A1690,'ADM Details FY17'!$A$3:$AB$3515,28,FALSE)</f>
        <v>0</v>
      </c>
      <c r="AC1690" s="1">
        <f t="shared" si="132"/>
        <v>0</v>
      </c>
      <c r="AD1690" s="1">
        <f t="shared" si="133"/>
        <v>12.45</v>
      </c>
      <c r="AE1690" s="1">
        <f t="shared" si="134"/>
        <v>311.25</v>
      </c>
    </row>
    <row r="1691" spans="1:31" x14ac:dyDescent="0.25">
      <c r="A1691" t="str">
        <f>B1691&amp;"-"&amp;COUNTIF($B$3:B1691,B1691)</f>
        <v>417-178</v>
      </c>
      <c r="B1691">
        <v>417</v>
      </c>
      <c r="C1691" s="18">
        <f>VLOOKUP(A1691,'ADM Details FY17'!$A$3:$D$3515,4,FALSE)</f>
        <v>45575</v>
      </c>
      <c r="D1691" s="1">
        <f>VLOOKUP(A1691,'ADM Details FY17'!$A$3:$E$3515,5,FALSE)</f>
        <v>3.26</v>
      </c>
      <c r="E1691" s="1">
        <f>VLOOKUP(A1691,'ADM Details FY17'!$A$3:$F$3515,6,FALSE)</f>
        <v>0</v>
      </c>
      <c r="F1691" s="1">
        <f>VLOOKUP(A1691,'ADM Details FY17'!$A$3:$G$3515,7,FALSE)</f>
        <v>1.26</v>
      </c>
      <c r="G1691" s="1">
        <f>VLOOKUP(A1691,'ADM Details FY17'!$A$3:$H$3515,8,FALSE)</f>
        <v>0</v>
      </c>
      <c r="H1691" s="1">
        <f>VLOOKUP(A1691,'ADM Details FY17'!$A$3:$I$3515,9,FALSE)</f>
        <v>0</v>
      </c>
      <c r="I1691" s="1">
        <f>VLOOKUP(A1691,'ADM Details FY17'!$A$3:$J$3517,10,FALSE)</f>
        <v>0</v>
      </c>
      <c r="J1691" s="1">
        <f>VLOOKUP(A1691,'ADM Details FY17'!$A$3:$K$3515,11,FALSE)</f>
        <v>0</v>
      </c>
      <c r="K1691" s="1">
        <f>VLOOKUP(A1691,'ADM Details FY17'!$A$3:$M$3515,13,FALSE)</f>
        <v>0</v>
      </c>
      <c r="L1691" s="1">
        <f>VLOOKUP(A1691,'ADM Details FY17'!$A$3:$O$3515,15,FALSE)</f>
        <v>0</v>
      </c>
      <c r="M1691" s="1">
        <f>VLOOKUP(A1691,'ADM Details FY17'!$A$3:$P$3515,16,FALSE)</f>
        <v>0</v>
      </c>
      <c r="N1691" s="1">
        <f>VLOOKUP(A1691,'ADM Details FY17'!$A$3:$Q$3515,17,FALSE)</f>
        <v>0</v>
      </c>
      <c r="O1691" s="1">
        <f>VLOOKUP(A1691,'ADM Details FY17'!$A$3:$S$3515,19,FALSE)</f>
        <v>0</v>
      </c>
      <c r="P1691" s="1">
        <f>VLOOKUP(A1691,'ADM Details FY17'!$A$3:$U$3515,21,FALSE)</f>
        <v>0</v>
      </c>
      <c r="Q1691" s="1">
        <f>VLOOKUP(A1691,'ADM Details FY17'!$A$3:$V$3515,22,FALSE)</f>
        <v>0</v>
      </c>
      <c r="R1691" s="1">
        <f>VLOOKUP(A1691,'ADM Details FY17'!$A$3:$W$3515,23,FALSE)</f>
        <v>0</v>
      </c>
      <c r="S1691" s="1">
        <f>VLOOKUP(A1691,'ADM Details FY17'!$A$3:$X$3515,24,FALSE)</f>
        <v>0</v>
      </c>
      <c r="T1691" s="1">
        <f>VLOOKUP(A1691,'ADM Details FY17'!$A$3:$Y$3515,25,FALSE)</f>
        <v>0</v>
      </c>
      <c r="U1691" s="1">
        <f>VLOOKUP(A1691,'ADM Details FY17'!$A$3:$AA$3515,27,FALSE)</f>
        <v>0</v>
      </c>
      <c r="V1691" s="1">
        <f>IFERROR(VLOOKUP(C1691,'eindex _tget pp '!$A$4:$E$615,5,FALSE),0)</f>
        <v>586.10016697770357</v>
      </c>
      <c r="W1691" s="31">
        <f>IFERROR(VLOOKUP(C1691,'eindex _tget pp '!$A$4:$F$615,6,FALSE),0)</f>
        <v>1.0612961505</v>
      </c>
      <c r="X1691" s="4">
        <f>IFERROR(VLOOKUP(B1691,'eschools 16'!$A$2:$F$25,6,FALSE),1)</f>
        <v>2</v>
      </c>
      <c r="Y1691" s="1">
        <f t="shared" si="130"/>
        <v>0</v>
      </c>
      <c r="Z1691" s="1">
        <f t="shared" si="131"/>
        <v>0</v>
      </c>
      <c r="AA1691" s="31">
        <f>IFERROR(VLOOKUP(C1691,'eindex _tget pp '!$A$4:$G$615,7,FALSE),0)</f>
        <v>0.54080969700000003</v>
      </c>
      <c r="AB1691" s="1">
        <f>VLOOKUP(A1691,'ADM Details FY17'!$A$3:$AB$3515,28,FALSE)</f>
        <v>0</v>
      </c>
      <c r="AC1691" s="1">
        <f t="shared" si="132"/>
        <v>0</v>
      </c>
      <c r="AD1691" s="1">
        <f t="shared" si="133"/>
        <v>3.26</v>
      </c>
      <c r="AE1691" s="1">
        <f t="shared" si="134"/>
        <v>81.5</v>
      </c>
    </row>
    <row r="1692" spans="1:31" x14ac:dyDescent="0.25">
      <c r="A1692" t="str">
        <f>B1692&amp;"-"&amp;COUNTIF($B$3:B1692,B1692)</f>
        <v>417-179</v>
      </c>
      <c r="B1692">
        <v>417</v>
      </c>
      <c r="C1692" s="18">
        <f>VLOOKUP(A1692,'ADM Details FY17'!$A$3:$D$3515,4,FALSE)</f>
        <v>46813</v>
      </c>
      <c r="D1692" s="1">
        <f>VLOOKUP(A1692,'ADM Details FY17'!$A$3:$E$3515,5,FALSE)</f>
        <v>1.79</v>
      </c>
      <c r="E1692" s="1">
        <f>VLOOKUP(A1692,'ADM Details FY17'!$A$3:$F$3515,6,FALSE)</f>
        <v>0</v>
      </c>
      <c r="F1692" s="1">
        <f>VLOOKUP(A1692,'ADM Details FY17'!$A$3:$G$3515,7,FALSE)</f>
        <v>0</v>
      </c>
      <c r="G1692" s="1">
        <f>VLOOKUP(A1692,'ADM Details FY17'!$A$3:$H$3515,8,FALSE)</f>
        <v>0</v>
      </c>
      <c r="H1692" s="1">
        <f>VLOOKUP(A1692,'ADM Details FY17'!$A$3:$I$3515,9,FALSE)</f>
        <v>0</v>
      </c>
      <c r="I1692" s="1">
        <f>VLOOKUP(A1692,'ADM Details FY17'!$A$3:$J$3517,10,FALSE)</f>
        <v>0</v>
      </c>
      <c r="J1692" s="1">
        <f>VLOOKUP(A1692,'ADM Details FY17'!$A$3:$K$3515,11,FALSE)</f>
        <v>0</v>
      </c>
      <c r="K1692" s="1">
        <f>VLOOKUP(A1692,'ADM Details FY17'!$A$3:$M$3515,13,FALSE)</f>
        <v>0</v>
      </c>
      <c r="L1692" s="1">
        <f>VLOOKUP(A1692,'ADM Details FY17'!$A$3:$O$3515,15,FALSE)</f>
        <v>0</v>
      </c>
      <c r="M1692" s="1">
        <f>VLOOKUP(A1692,'ADM Details FY17'!$A$3:$P$3515,16,FALSE)</f>
        <v>0</v>
      </c>
      <c r="N1692" s="1">
        <f>VLOOKUP(A1692,'ADM Details FY17'!$A$3:$Q$3515,17,FALSE)</f>
        <v>0</v>
      </c>
      <c r="O1692" s="1">
        <f>VLOOKUP(A1692,'ADM Details FY17'!$A$3:$S$3515,19,FALSE)</f>
        <v>0</v>
      </c>
      <c r="P1692" s="1">
        <f>VLOOKUP(A1692,'ADM Details FY17'!$A$3:$U$3515,21,FALSE)</f>
        <v>0</v>
      </c>
      <c r="Q1692" s="1">
        <f>VLOOKUP(A1692,'ADM Details FY17'!$A$3:$V$3515,22,FALSE)</f>
        <v>0</v>
      </c>
      <c r="R1692" s="1">
        <f>VLOOKUP(A1692,'ADM Details FY17'!$A$3:$W$3515,23,FALSE)</f>
        <v>0</v>
      </c>
      <c r="S1692" s="1">
        <f>VLOOKUP(A1692,'ADM Details FY17'!$A$3:$X$3515,24,FALSE)</f>
        <v>0</v>
      </c>
      <c r="T1692" s="1">
        <f>VLOOKUP(A1692,'ADM Details FY17'!$A$3:$Y$3515,25,FALSE)</f>
        <v>0</v>
      </c>
      <c r="U1692" s="1">
        <f>VLOOKUP(A1692,'ADM Details FY17'!$A$3:$AA$3515,27,FALSE)</f>
        <v>0</v>
      </c>
      <c r="V1692" s="1">
        <f>IFERROR(VLOOKUP(C1692,'eindex _tget pp '!$A$4:$E$615,5,FALSE),0)</f>
        <v>0</v>
      </c>
      <c r="W1692" s="31">
        <f>IFERROR(VLOOKUP(C1692,'eindex _tget pp '!$A$4:$F$615,6,FALSE),0)</f>
        <v>0.3417674812</v>
      </c>
      <c r="X1692" s="4">
        <f>IFERROR(VLOOKUP(B1692,'eschools 16'!$A$2:$F$25,6,FALSE),1)</f>
        <v>2</v>
      </c>
      <c r="Y1692" s="1">
        <f t="shared" si="130"/>
        <v>0</v>
      </c>
      <c r="Z1692" s="1">
        <f t="shared" si="131"/>
        <v>0</v>
      </c>
      <c r="AA1692" s="31">
        <f>IFERROR(VLOOKUP(C1692,'eindex _tget pp '!$A$4:$G$615,7,FALSE),0)</f>
        <v>0.232887647</v>
      </c>
      <c r="AB1692" s="1">
        <f>VLOOKUP(A1692,'ADM Details FY17'!$A$3:$AB$3515,28,FALSE)</f>
        <v>0</v>
      </c>
      <c r="AC1692" s="1">
        <f t="shared" si="132"/>
        <v>0</v>
      </c>
      <c r="AD1692" s="1">
        <f t="shared" si="133"/>
        <v>1.79</v>
      </c>
      <c r="AE1692" s="1">
        <f t="shared" si="134"/>
        <v>44.75</v>
      </c>
    </row>
    <row r="1693" spans="1:31" x14ac:dyDescent="0.25">
      <c r="A1693" t="str">
        <f>B1693&amp;"-"&amp;COUNTIF($B$3:B1693,B1693)</f>
        <v>417-180</v>
      </c>
      <c r="B1693">
        <v>417</v>
      </c>
      <c r="C1693" s="18">
        <f>VLOOKUP(A1693,'ADM Details FY17'!$A$3:$D$3515,4,FALSE)</f>
        <v>45583</v>
      </c>
      <c r="D1693" s="1">
        <f>VLOOKUP(A1693,'ADM Details FY17'!$A$3:$E$3515,5,FALSE)</f>
        <v>1.82</v>
      </c>
      <c r="E1693" s="1">
        <f>VLOOKUP(A1693,'ADM Details FY17'!$A$3:$F$3515,6,FALSE)</f>
        <v>0</v>
      </c>
      <c r="F1693" s="1">
        <f>VLOOKUP(A1693,'ADM Details FY17'!$A$3:$G$3515,7,FALSE)</f>
        <v>0</v>
      </c>
      <c r="G1693" s="1">
        <f>VLOOKUP(A1693,'ADM Details FY17'!$A$3:$H$3515,8,FALSE)</f>
        <v>0</v>
      </c>
      <c r="H1693" s="1">
        <f>VLOOKUP(A1693,'ADM Details FY17'!$A$3:$I$3515,9,FALSE)</f>
        <v>0</v>
      </c>
      <c r="I1693" s="1">
        <f>VLOOKUP(A1693,'ADM Details FY17'!$A$3:$J$3517,10,FALSE)</f>
        <v>0</v>
      </c>
      <c r="J1693" s="1">
        <f>VLOOKUP(A1693,'ADM Details FY17'!$A$3:$K$3515,11,FALSE)</f>
        <v>0</v>
      </c>
      <c r="K1693" s="1">
        <f>VLOOKUP(A1693,'ADM Details FY17'!$A$3:$M$3515,13,FALSE)</f>
        <v>1.82</v>
      </c>
      <c r="L1693" s="1">
        <f>VLOOKUP(A1693,'ADM Details FY17'!$A$3:$O$3515,15,FALSE)</f>
        <v>0</v>
      </c>
      <c r="M1693" s="1">
        <f>VLOOKUP(A1693,'ADM Details FY17'!$A$3:$P$3515,16,FALSE)</f>
        <v>0</v>
      </c>
      <c r="N1693" s="1">
        <f>VLOOKUP(A1693,'ADM Details FY17'!$A$3:$Q$3515,17,FALSE)</f>
        <v>0</v>
      </c>
      <c r="O1693" s="1">
        <f>VLOOKUP(A1693,'ADM Details FY17'!$A$3:$S$3515,19,FALSE)</f>
        <v>0</v>
      </c>
      <c r="P1693" s="1">
        <f>VLOOKUP(A1693,'ADM Details FY17'!$A$3:$U$3515,21,FALSE)</f>
        <v>0</v>
      </c>
      <c r="Q1693" s="1">
        <f>VLOOKUP(A1693,'ADM Details FY17'!$A$3:$V$3515,22,FALSE)</f>
        <v>0</v>
      </c>
      <c r="R1693" s="1">
        <f>VLOOKUP(A1693,'ADM Details FY17'!$A$3:$W$3515,23,FALSE)</f>
        <v>0</v>
      </c>
      <c r="S1693" s="1">
        <f>VLOOKUP(A1693,'ADM Details FY17'!$A$3:$X$3515,24,FALSE)</f>
        <v>0</v>
      </c>
      <c r="T1693" s="1">
        <f>VLOOKUP(A1693,'ADM Details FY17'!$A$3:$Y$3515,25,FALSE)</f>
        <v>0</v>
      </c>
      <c r="U1693" s="1">
        <f>VLOOKUP(A1693,'ADM Details FY17'!$A$3:$AA$3515,27,FALSE)</f>
        <v>0</v>
      </c>
      <c r="V1693" s="1">
        <f>IFERROR(VLOOKUP(C1693,'eindex _tget pp '!$A$4:$E$615,5,FALSE),0)</f>
        <v>0</v>
      </c>
      <c r="W1693" s="31">
        <f>IFERROR(VLOOKUP(C1693,'eindex _tget pp '!$A$4:$F$615,6,FALSE),0)</f>
        <v>5.6680554000000001E-2</v>
      </c>
      <c r="X1693" s="4">
        <f>IFERROR(VLOOKUP(B1693,'eschools 16'!$A$2:$F$25,6,FALSE),1)</f>
        <v>2</v>
      </c>
      <c r="Y1693" s="1">
        <f t="shared" si="130"/>
        <v>0</v>
      </c>
      <c r="Z1693" s="1">
        <f t="shared" si="131"/>
        <v>0</v>
      </c>
      <c r="AA1693" s="31">
        <f>IFERROR(VLOOKUP(C1693,'eindex _tget pp '!$A$4:$G$615,7,FALSE),0)</f>
        <v>0.37168026999999998</v>
      </c>
      <c r="AB1693" s="1">
        <f>VLOOKUP(A1693,'ADM Details FY17'!$A$3:$AB$3515,28,FALSE)</f>
        <v>0</v>
      </c>
      <c r="AC1693" s="1">
        <f t="shared" si="132"/>
        <v>0</v>
      </c>
      <c r="AD1693" s="1">
        <f t="shared" si="133"/>
        <v>1.82</v>
      </c>
      <c r="AE1693" s="1">
        <f t="shared" si="134"/>
        <v>45.5</v>
      </c>
    </row>
    <row r="1694" spans="1:31" x14ac:dyDescent="0.25">
      <c r="A1694" t="str">
        <f>B1694&amp;"-"&amp;COUNTIF($B$3:B1694,B1694)</f>
        <v>417-181</v>
      </c>
      <c r="B1694">
        <v>417</v>
      </c>
      <c r="C1694" s="18">
        <f>VLOOKUP(A1694,'ADM Details FY17'!$A$3:$D$3515,4,FALSE)</f>
        <v>46896</v>
      </c>
      <c r="D1694" s="1">
        <f>VLOOKUP(A1694,'ADM Details FY17'!$A$3:$E$3515,5,FALSE)</f>
        <v>2</v>
      </c>
      <c r="E1694" s="1">
        <f>VLOOKUP(A1694,'ADM Details FY17'!$A$3:$F$3515,6,FALSE)</f>
        <v>0</v>
      </c>
      <c r="F1694" s="1">
        <f>VLOOKUP(A1694,'ADM Details FY17'!$A$3:$G$3515,7,FALSE)</f>
        <v>0</v>
      </c>
      <c r="G1694" s="1">
        <f>VLOOKUP(A1694,'ADM Details FY17'!$A$3:$H$3515,8,FALSE)</f>
        <v>0</v>
      </c>
      <c r="H1694" s="1">
        <f>VLOOKUP(A1694,'ADM Details FY17'!$A$3:$I$3515,9,FALSE)</f>
        <v>0</v>
      </c>
      <c r="I1694" s="1">
        <f>VLOOKUP(A1694,'ADM Details FY17'!$A$3:$J$3517,10,FALSE)</f>
        <v>0</v>
      </c>
      <c r="J1694" s="1">
        <f>VLOOKUP(A1694,'ADM Details FY17'!$A$3:$K$3515,11,FALSE)</f>
        <v>0</v>
      </c>
      <c r="K1694" s="1">
        <f>VLOOKUP(A1694,'ADM Details FY17'!$A$3:$M$3515,13,FALSE)</f>
        <v>0</v>
      </c>
      <c r="L1694" s="1">
        <f>VLOOKUP(A1694,'ADM Details FY17'!$A$3:$O$3515,15,FALSE)</f>
        <v>0</v>
      </c>
      <c r="M1694" s="1">
        <f>VLOOKUP(A1694,'ADM Details FY17'!$A$3:$P$3515,16,FALSE)</f>
        <v>0</v>
      </c>
      <c r="N1694" s="1">
        <f>VLOOKUP(A1694,'ADM Details FY17'!$A$3:$Q$3515,17,FALSE)</f>
        <v>0</v>
      </c>
      <c r="O1694" s="1">
        <f>VLOOKUP(A1694,'ADM Details FY17'!$A$3:$S$3515,19,FALSE)</f>
        <v>0</v>
      </c>
      <c r="P1694" s="1">
        <f>VLOOKUP(A1694,'ADM Details FY17'!$A$3:$U$3515,21,FALSE)</f>
        <v>0</v>
      </c>
      <c r="Q1694" s="1">
        <f>VLOOKUP(A1694,'ADM Details FY17'!$A$3:$V$3515,22,FALSE)</f>
        <v>0</v>
      </c>
      <c r="R1694" s="1">
        <f>VLOOKUP(A1694,'ADM Details FY17'!$A$3:$W$3515,23,FALSE)</f>
        <v>0</v>
      </c>
      <c r="S1694" s="1">
        <f>VLOOKUP(A1694,'ADM Details FY17'!$A$3:$X$3515,24,FALSE)</f>
        <v>0</v>
      </c>
      <c r="T1694" s="1">
        <f>VLOOKUP(A1694,'ADM Details FY17'!$A$3:$Y$3515,25,FALSE)</f>
        <v>0</v>
      </c>
      <c r="U1694" s="1">
        <f>VLOOKUP(A1694,'ADM Details FY17'!$A$3:$AA$3515,27,FALSE)</f>
        <v>0</v>
      </c>
      <c r="V1694" s="1">
        <f>IFERROR(VLOOKUP(C1694,'eindex _tget pp '!$A$4:$E$615,5,FALSE),0)</f>
        <v>533.48519593357275</v>
      </c>
      <c r="W1694" s="31">
        <f>IFERROR(VLOOKUP(C1694,'eindex _tget pp '!$A$4:$F$615,6,FALSE),0)</f>
        <v>0.31646637080000001</v>
      </c>
      <c r="X1694" s="4">
        <f>IFERROR(VLOOKUP(B1694,'eschools 16'!$A$2:$F$25,6,FALSE),1)</f>
        <v>2</v>
      </c>
      <c r="Y1694" s="1">
        <f t="shared" si="130"/>
        <v>0</v>
      </c>
      <c r="Z1694" s="1">
        <f t="shared" si="131"/>
        <v>0</v>
      </c>
      <c r="AA1694" s="31">
        <f>IFERROR(VLOOKUP(C1694,'eindex _tget pp '!$A$4:$G$615,7,FALSE),0)</f>
        <v>0.584336415</v>
      </c>
      <c r="AB1694" s="1">
        <f>VLOOKUP(A1694,'ADM Details FY17'!$A$3:$AB$3515,28,FALSE)</f>
        <v>0</v>
      </c>
      <c r="AC1694" s="1">
        <f t="shared" si="132"/>
        <v>0</v>
      </c>
      <c r="AD1694" s="1">
        <f t="shared" si="133"/>
        <v>2</v>
      </c>
      <c r="AE1694" s="1">
        <f t="shared" si="134"/>
        <v>50</v>
      </c>
    </row>
    <row r="1695" spans="1:31" x14ac:dyDescent="0.25">
      <c r="A1695" t="str">
        <f>B1695&amp;"-"&amp;COUNTIF($B$3:B1695,B1695)</f>
        <v>417-182</v>
      </c>
      <c r="B1695">
        <v>417</v>
      </c>
      <c r="C1695" s="18">
        <f>VLOOKUP(A1695,'ADM Details FY17'!$A$3:$D$3515,4,FALSE)</f>
        <v>49932</v>
      </c>
      <c r="D1695" s="1">
        <f>VLOOKUP(A1695,'ADM Details FY17'!$A$3:$E$3515,5,FALSE)</f>
        <v>6.31</v>
      </c>
      <c r="E1695" s="1">
        <f>VLOOKUP(A1695,'ADM Details FY17'!$A$3:$F$3515,6,FALSE)</f>
        <v>0</v>
      </c>
      <c r="F1695" s="1">
        <f>VLOOKUP(A1695,'ADM Details FY17'!$A$3:$G$3515,7,FALSE)</f>
        <v>2</v>
      </c>
      <c r="G1695" s="1">
        <f>VLOOKUP(A1695,'ADM Details FY17'!$A$3:$H$3515,8,FALSE)</f>
        <v>0</v>
      </c>
      <c r="H1695" s="1">
        <f>VLOOKUP(A1695,'ADM Details FY17'!$A$3:$I$3515,9,FALSE)</f>
        <v>0</v>
      </c>
      <c r="I1695" s="1">
        <f>VLOOKUP(A1695,'ADM Details FY17'!$A$3:$J$3517,10,FALSE)</f>
        <v>0</v>
      </c>
      <c r="J1695" s="1">
        <f>VLOOKUP(A1695,'ADM Details FY17'!$A$3:$K$3515,11,FALSE)</f>
        <v>0</v>
      </c>
      <c r="K1695" s="1">
        <f>VLOOKUP(A1695,'ADM Details FY17'!$A$3:$M$3515,13,FALSE)</f>
        <v>4.3099999999999996</v>
      </c>
      <c r="L1695" s="1">
        <f>VLOOKUP(A1695,'ADM Details FY17'!$A$3:$O$3515,15,FALSE)</f>
        <v>0</v>
      </c>
      <c r="M1695" s="1">
        <f>VLOOKUP(A1695,'ADM Details FY17'!$A$3:$P$3515,16,FALSE)</f>
        <v>0</v>
      </c>
      <c r="N1695" s="1">
        <f>VLOOKUP(A1695,'ADM Details FY17'!$A$3:$Q$3515,17,FALSE)</f>
        <v>0</v>
      </c>
      <c r="O1695" s="1">
        <f>VLOOKUP(A1695,'ADM Details FY17'!$A$3:$S$3515,19,FALSE)</f>
        <v>0</v>
      </c>
      <c r="P1695" s="1">
        <f>VLOOKUP(A1695,'ADM Details FY17'!$A$3:$U$3515,21,FALSE)</f>
        <v>0</v>
      </c>
      <c r="Q1695" s="1">
        <f>VLOOKUP(A1695,'ADM Details FY17'!$A$3:$V$3515,22,FALSE)</f>
        <v>0</v>
      </c>
      <c r="R1695" s="1">
        <f>VLOOKUP(A1695,'ADM Details FY17'!$A$3:$W$3515,23,FALSE)</f>
        <v>0</v>
      </c>
      <c r="S1695" s="1">
        <f>VLOOKUP(A1695,'ADM Details FY17'!$A$3:$X$3515,24,FALSE)</f>
        <v>0</v>
      </c>
      <c r="T1695" s="1">
        <f>VLOOKUP(A1695,'ADM Details FY17'!$A$3:$Y$3515,25,FALSE)</f>
        <v>0</v>
      </c>
      <c r="U1695" s="1">
        <f>VLOOKUP(A1695,'ADM Details FY17'!$A$3:$AA$3515,27,FALSE)</f>
        <v>0</v>
      </c>
      <c r="V1695" s="1">
        <f>IFERROR(VLOOKUP(C1695,'eindex _tget pp '!$A$4:$E$615,5,FALSE),0)</f>
        <v>115.42484365395407</v>
      </c>
      <c r="W1695" s="31">
        <f>IFERROR(VLOOKUP(C1695,'eindex _tget pp '!$A$4:$F$615,6,FALSE),0)</f>
        <v>0.93683407340000002</v>
      </c>
      <c r="X1695" s="4">
        <f>IFERROR(VLOOKUP(B1695,'eschools 16'!$A$2:$F$25,6,FALSE),1)</f>
        <v>2</v>
      </c>
      <c r="Y1695" s="1">
        <f t="shared" si="130"/>
        <v>0</v>
      </c>
      <c r="Z1695" s="1">
        <f t="shared" si="131"/>
        <v>0</v>
      </c>
      <c r="AA1695" s="31">
        <f>IFERROR(VLOOKUP(C1695,'eindex _tget pp '!$A$4:$G$615,7,FALSE),0)</f>
        <v>0.42547585999999998</v>
      </c>
      <c r="AB1695" s="1">
        <f>VLOOKUP(A1695,'ADM Details FY17'!$A$3:$AB$3515,28,FALSE)</f>
        <v>0</v>
      </c>
      <c r="AC1695" s="1">
        <f t="shared" si="132"/>
        <v>0</v>
      </c>
      <c r="AD1695" s="1">
        <f t="shared" si="133"/>
        <v>6.31</v>
      </c>
      <c r="AE1695" s="1">
        <f t="shared" si="134"/>
        <v>157.75</v>
      </c>
    </row>
    <row r="1696" spans="1:31" x14ac:dyDescent="0.25">
      <c r="A1696" t="str">
        <f>B1696&amp;"-"&amp;COUNTIF($B$3:B1696,B1696)</f>
        <v>417-183</v>
      </c>
      <c r="B1696">
        <v>417</v>
      </c>
      <c r="C1696" s="18">
        <f>VLOOKUP(A1696,'ADM Details FY17'!$A$3:$D$3515,4,FALSE)</f>
        <v>48348</v>
      </c>
      <c r="D1696" s="1">
        <f>VLOOKUP(A1696,'ADM Details FY17'!$A$3:$E$3515,5,FALSE)</f>
        <v>4.05</v>
      </c>
      <c r="E1696" s="1">
        <f>VLOOKUP(A1696,'ADM Details FY17'!$A$3:$F$3515,6,FALSE)</f>
        <v>0</v>
      </c>
      <c r="F1696" s="1">
        <f>VLOOKUP(A1696,'ADM Details FY17'!$A$3:$G$3515,7,FALSE)</f>
        <v>0.46</v>
      </c>
      <c r="G1696" s="1">
        <f>VLOOKUP(A1696,'ADM Details FY17'!$A$3:$H$3515,8,FALSE)</f>
        <v>0</v>
      </c>
      <c r="H1696" s="1">
        <f>VLOOKUP(A1696,'ADM Details FY17'!$A$3:$I$3515,9,FALSE)</f>
        <v>0</v>
      </c>
      <c r="I1696" s="1">
        <f>VLOOKUP(A1696,'ADM Details FY17'!$A$3:$J$3517,10,FALSE)</f>
        <v>0</v>
      </c>
      <c r="J1696" s="1">
        <f>VLOOKUP(A1696,'ADM Details FY17'!$A$3:$K$3515,11,FALSE)</f>
        <v>0</v>
      </c>
      <c r="K1696" s="1">
        <f>VLOOKUP(A1696,'ADM Details FY17'!$A$3:$M$3515,13,FALSE)</f>
        <v>0.97</v>
      </c>
      <c r="L1696" s="1">
        <f>VLOOKUP(A1696,'ADM Details FY17'!$A$3:$O$3515,15,FALSE)</f>
        <v>0</v>
      </c>
      <c r="M1696" s="1">
        <f>VLOOKUP(A1696,'ADM Details FY17'!$A$3:$P$3515,16,FALSE)</f>
        <v>0</v>
      </c>
      <c r="N1696" s="1">
        <f>VLOOKUP(A1696,'ADM Details FY17'!$A$3:$Q$3515,17,FALSE)</f>
        <v>0</v>
      </c>
      <c r="O1696" s="1">
        <f>VLOOKUP(A1696,'ADM Details FY17'!$A$3:$S$3515,19,FALSE)</f>
        <v>0</v>
      </c>
      <c r="P1696" s="1">
        <f>VLOOKUP(A1696,'ADM Details FY17'!$A$3:$U$3515,21,FALSE)</f>
        <v>0</v>
      </c>
      <c r="Q1696" s="1">
        <f>VLOOKUP(A1696,'ADM Details FY17'!$A$3:$V$3515,22,FALSE)</f>
        <v>0</v>
      </c>
      <c r="R1696" s="1">
        <f>VLOOKUP(A1696,'ADM Details FY17'!$A$3:$W$3515,23,FALSE)</f>
        <v>0</v>
      </c>
      <c r="S1696" s="1">
        <f>VLOOKUP(A1696,'ADM Details FY17'!$A$3:$X$3515,24,FALSE)</f>
        <v>0</v>
      </c>
      <c r="T1696" s="1">
        <f>VLOOKUP(A1696,'ADM Details FY17'!$A$3:$Y$3515,25,FALSE)</f>
        <v>0</v>
      </c>
      <c r="U1696" s="1">
        <f>VLOOKUP(A1696,'ADM Details FY17'!$A$3:$AA$3515,27,FALSE)</f>
        <v>0</v>
      </c>
      <c r="V1696" s="1">
        <f>IFERROR(VLOOKUP(C1696,'eindex _tget pp '!$A$4:$E$615,5,FALSE),0)</f>
        <v>0</v>
      </c>
      <c r="W1696" s="31">
        <f>IFERROR(VLOOKUP(C1696,'eindex _tget pp '!$A$4:$F$615,6,FALSE),0)</f>
        <v>0.1666259122</v>
      </c>
      <c r="X1696" s="4">
        <f>IFERROR(VLOOKUP(B1696,'eschools 16'!$A$2:$F$25,6,FALSE),1)</f>
        <v>2</v>
      </c>
      <c r="Y1696" s="1">
        <f t="shared" si="130"/>
        <v>0</v>
      </c>
      <c r="Z1696" s="1">
        <f t="shared" si="131"/>
        <v>0</v>
      </c>
      <c r="AA1696" s="31">
        <f>IFERROR(VLOOKUP(C1696,'eindex _tget pp '!$A$4:$G$615,7,FALSE),0)</f>
        <v>0.332291226</v>
      </c>
      <c r="AB1696" s="1">
        <f>VLOOKUP(A1696,'ADM Details FY17'!$A$3:$AB$3515,28,FALSE)</f>
        <v>0</v>
      </c>
      <c r="AC1696" s="1">
        <f t="shared" si="132"/>
        <v>0</v>
      </c>
      <c r="AD1696" s="1">
        <f t="shared" si="133"/>
        <v>4.05</v>
      </c>
      <c r="AE1696" s="1">
        <f t="shared" si="134"/>
        <v>101.25</v>
      </c>
    </row>
    <row r="1697" spans="1:31" x14ac:dyDescent="0.25">
      <c r="A1697" t="str">
        <f>B1697&amp;"-"&amp;COUNTIF($B$3:B1697,B1697)</f>
        <v>417-184</v>
      </c>
      <c r="B1697">
        <v>417</v>
      </c>
      <c r="C1697" s="18">
        <f>VLOOKUP(A1697,'ADM Details FY17'!$A$3:$D$3515,4,FALSE)</f>
        <v>45880</v>
      </c>
      <c r="D1697" s="1">
        <f>VLOOKUP(A1697,'ADM Details FY17'!$A$3:$E$3515,5,FALSE)</f>
        <v>2.1</v>
      </c>
      <c r="E1697" s="1">
        <f>VLOOKUP(A1697,'ADM Details FY17'!$A$3:$F$3515,6,FALSE)</f>
        <v>0</v>
      </c>
      <c r="F1697" s="1">
        <f>VLOOKUP(A1697,'ADM Details FY17'!$A$3:$G$3515,7,FALSE)</f>
        <v>0</v>
      </c>
      <c r="G1697" s="1">
        <f>VLOOKUP(A1697,'ADM Details FY17'!$A$3:$H$3515,8,FALSE)</f>
        <v>0</v>
      </c>
      <c r="H1697" s="1">
        <f>VLOOKUP(A1697,'ADM Details FY17'!$A$3:$I$3515,9,FALSE)</f>
        <v>0</v>
      </c>
      <c r="I1697" s="1">
        <f>VLOOKUP(A1697,'ADM Details FY17'!$A$3:$J$3517,10,FALSE)</f>
        <v>0</v>
      </c>
      <c r="J1697" s="1">
        <f>VLOOKUP(A1697,'ADM Details FY17'!$A$3:$K$3515,11,FALSE)</f>
        <v>0</v>
      </c>
      <c r="K1697" s="1">
        <f>VLOOKUP(A1697,'ADM Details FY17'!$A$3:$M$3515,13,FALSE)</f>
        <v>0</v>
      </c>
      <c r="L1697" s="1">
        <f>VLOOKUP(A1697,'ADM Details FY17'!$A$3:$O$3515,15,FALSE)</f>
        <v>0</v>
      </c>
      <c r="M1697" s="1">
        <f>VLOOKUP(A1697,'ADM Details FY17'!$A$3:$P$3515,16,FALSE)</f>
        <v>0</v>
      </c>
      <c r="N1697" s="1">
        <f>VLOOKUP(A1697,'ADM Details FY17'!$A$3:$Q$3515,17,FALSE)</f>
        <v>0</v>
      </c>
      <c r="O1697" s="1">
        <f>VLOOKUP(A1697,'ADM Details FY17'!$A$3:$S$3515,19,FALSE)</f>
        <v>0</v>
      </c>
      <c r="P1697" s="1">
        <f>VLOOKUP(A1697,'ADM Details FY17'!$A$3:$U$3515,21,FALSE)</f>
        <v>0</v>
      </c>
      <c r="Q1697" s="1">
        <f>VLOOKUP(A1697,'ADM Details FY17'!$A$3:$V$3515,22,FALSE)</f>
        <v>0</v>
      </c>
      <c r="R1697" s="1">
        <f>VLOOKUP(A1697,'ADM Details FY17'!$A$3:$W$3515,23,FALSE)</f>
        <v>0</v>
      </c>
      <c r="S1697" s="1">
        <f>VLOOKUP(A1697,'ADM Details FY17'!$A$3:$X$3515,24,FALSE)</f>
        <v>0</v>
      </c>
      <c r="T1697" s="1">
        <f>VLOOKUP(A1697,'ADM Details FY17'!$A$3:$Y$3515,25,FALSE)</f>
        <v>0</v>
      </c>
      <c r="U1697" s="1">
        <f>VLOOKUP(A1697,'ADM Details FY17'!$A$3:$AA$3515,27,FALSE)</f>
        <v>0</v>
      </c>
      <c r="V1697" s="1">
        <f>IFERROR(VLOOKUP(C1697,'eindex _tget pp '!$A$4:$E$615,5,FALSE),0)</f>
        <v>654.79050410710397</v>
      </c>
      <c r="W1697" s="31">
        <f>IFERROR(VLOOKUP(C1697,'eindex _tget pp '!$A$4:$F$615,6,FALSE),0)</f>
        <v>1.6327330888</v>
      </c>
      <c r="X1697" s="4">
        <f>IFERROR(VLOOKUP(B1697,'eschools 16'!$A$2:$F$25,6,FALSE),1)</f>
        <v>2</v>
      </c>
      <c r="Y1697" s="1">
        <f t="shared" si="130"/>
        <v>0</v>
      </c>
      <c r="Z1697" s="1">
        <f t="shared" si="131"/>
        <v>0</v>
      </c>
      <c r="AA1697" s="31">
        <f>IFERROR(VLOOKUP(C1697,'eindex _tget pp '!$A$4:$G$615,7,FALSE),0)</f>
        <v>0.56661868400000004</v>
      </c>
      <c r="AB1697" s="1">
        <f>VLOOKUP(A1697,'ADM Details FY17'!$A$3:$AB$3515,28,FALSE)</f>
        <v>0</v>
      </c>
      <c r="AC1697" s="1">
        <f t="shared" si="132"/>
        <v>0</v>
      </c>
      <c r="AD1697" s="1">
        <f t="shared" si="133"/>
        <v>2.1</v>
      </c>
      <c r="AE1697" s="1">
        <f t="shared" si="134"/>
        <v>52.5</v>
      </c>
    </row>
    <row r="1698" spans="1:31" x14ac:dyDescent="0.25">
      <c r="A1698" t="str">
        <f>B1698&amp;"-"&amp;COUNTIF($B$3:B1698,B1698)</f>
        <v>417-185</v>
      </c>
      <c r="B1698">
        <v>417</v>
      </c>
      <c r="C1698" s="18">
        <f>VLOOKUP(A1698,'ADM Details FY17'!$A$3:$D$3515,4,FALSE)</f>
        <v>44685</v>
      </c>
      <c r="D1698" s="1">
        <f>VLOOKUP(A1698,'ADM Details FY17'!$A$3:$E$3515,5,FALSE)</f>
        <v>2.77</v>
      </c>
      <c r="E1698" s="1">
        <f>VLOOKUP(A1698,'ADM Details FY17'!$A$3:$F$3515,6,FALSE)</f>
        <v>0</v>
      </c>
      <c r="F1698" s="1">
        <f>VLOOKUP(A1698,'ADM Details FY17'!$A$3:$G$3515,7,FALSE)</f>
        <v>0</v>
      </c>
      <c r="G1698" s="1">
        <f>VLOOKUP(A1698,'ADM Details FY17'!$A$3:$H$3515,8,FALSE)</f>
        <v>0</v>
      </c>
      <c r="H1698" s="1">
        <f>VLOOKUP(A1698,'ADM Details FY17'!$A$3:$I$3515,9,FALSE)</f>
        <v>0</v>
      </c>
      <c r="I1698" s="1">
        <f>VLOOKUP(A1698,'ADM Details FY17'!$A$3:$J$3517,10,FALSE)</f>
        <v>0</v>
      </c>
      <c r="J1698" s="1">
        <f>VLOOKUP(A1698,'ADM Details FY17'!$A$3:$K$3515,11,FALSE)</f>
        <v>0</v>
      </c>
      <c r="K1698" s="1">
        <f>VLOOKUP(A1698,'ADM Details FY17'!$A$3:$M$3515,13,FALSE)</f>
        <v>1.77</v>
      </c>
      <c r="L1698" s="1">
        <f>VLOOKUP(A1698,'ADM Details FY17'!$A$3:$O$3515,15,FALSE)</f>
        <v>0</v>
      </c>
      <c r="M1698" s="1">
        <f>VLOOKUP(A1698,'ADM Details FY17'!$A$3:$P$3515,16,FALSE)</f>
        <v>0</v>
      </c>
      <c r="N1698" s="1">
        <f>VLOOKUP(A1698,'ADM Details FY17'!$A$3:$Q$3515,17,FALSE)</f>
        <v>0</v>
      </c>
      <c r="O1698" s="1">
        <f>VLOOKUP(A1698,'ADM Details FY17'!$A$3:$S$3515,19,FALSE)</f>
        <v>0</v>
      </c>
      <c r="P1698" s="1">
        <f>VLOOKUP(A1698,'ADM Details FY17'!$A$3:$U$3515,21,FALSE)</f>
        <v>0</v>
      </c>
      <c r="Q1698" s="1">
        <f>VLOOKUP(A1698,'ADM Details FY17'!$A$3:$V$3515,22,FALSE)</f>
        <v>0</v>
      </c>
      <c r="R1698" s="1">
        <f>VLOOKUP(A1698,'ADM Details FY17'!$A$3:$W$3515,23,FALSE)</f>
        <v>0</v>
      </c>
      <c r="S1698" s="1">
        <f>VLOOKUP(A1698,'ADM Details FY17'!$A$3:$X$3515,24,FALSE)</f>
        <v>0</v>
      </c>
      <c r="T1698" s="1">
        <f>VLOOKUP(A1698,'ADM Details FY17'!$A$3:$Y$3515,25,FALSE)</f>
        <v>0</v>
      </c>
      <c r="U1698" s="1">
        <f>VLOOKUP(A1698,'ADM Details FY17'!$A$3:$AA$3515,27,FALSE)</f>
        <v>0</v>
      </c>
      <c r="V1698" s="1">
        <f>IFERROR(VLOOKUP(C1698,'eindex _tget pp '!$A$4:$E$615,5,FALSE),0)</f>
        <v>547.87772208712238</v>
      </c>
      <c r="W1698" s="31">
        <f>IFERROR(VLOOKUP(C1698,'eindex _tget pp '!$A$4:$F$615,6,FALSE),0)</f>
        <v>3.7147421595000001</v>
      </c>
      <c r="X1698" s="4">
        <f>IFERROR(VLOOKUP(B1698,'eschools 16'!$A$2:$F$25,6,FALSE),1)</f>
        <v>2</v>
      </c>
      <c r="Y1698" s="1">
        <f t="shared" si="130"/>
        <v>0</v>
      </c>
      <c r="Z1698" s="1">
        <f t="shared" si="131"/>
        <v>0</v>
      </c>
      <c r="AA1698" s="31">
        <f>IFERROR(VLOOKUP(C1698,'eindex _tget pp '!$A$4:$G$615,7,FALSE),0)</f>
        <v>0.59611453800000003</v>
      </c>
      <c r="AB1698" s="1">
        <f>VLOOKUP(A1698,'ADM Details FY17'!$A$3:$AB$3515,28,FALSE)</f>
        <v>0</v>
      </c>
      <c r="AC1698" s="1">
        <f t="shared" si="132"/>
        <v>0</v>
      </c>
      <c r="AD1698" s="1">
        <f t="shared" si="133"/>
        <v>2.77</v>
      </c>
      <c r="AE1698" s="1">
        <f t="shared" si="134"/>
        <v>69.25</v>
      </c>
    </row>
    <row r="1699" spans="1:31" x14ac:dyDescent="0.25">
      <c r="A1699" t="str">
        <f>B1699&amp;"-"&amp;COUNTIF($B$3:B1699,B1699)</f>
        <v>417-186</v>
      </c>
      <c r="B1699">
        <v>417</v>
      </c>
      <c r="C1699" s="18">
        <f>VLOOKUP(A1699,'ADM Details FY17'!$A$3:$D$3515,4,FALSE)</f>
        <v>50054</v>
      </c>
      <c r="D1699" s="1">
        <f>VLOOKUP(A1699,'ADM Details FY17'!$A$3:$E$3515,5,FALSE)</f>
        <v>0.34</v>
      </c>
      <c r="E1699" s="1">
        <f>VLOOKUP(A1699,'ADM Details FY17'!$A$3:$F$3515,6,FALSE)</f>
        <v>0</v>
      </c>
      <c r="F1699" s="1">
        <f>VLOOKUP(A1699,'ADM Details FY17'!$A$3:$G$3515,7,FALSE)</f>
        <v>0</v>
      </c>
      <c r="G1699" s="1">
        <f>VLOOKUP(A1699,'ADM Details FY17'!$A$3:$H$3515,8,FALSE)</f>
        <v>0</v>
      </c>
      <c r="H1699" s="1">
        <f>VLOOKUP(A1699,'ADM Details FY17'!$A$3:$I$3515,9,FALSE)</f>
        <v>0</v>
      </c>
      <c r="I1699" s="1">
        <f>VLOOKUP(A1699,'ADM Details FY17'!$A$3:$J$3517,10,FALSE)</f>
        <v>0</v>
      </c>
      <c r="J1699" s="1">
        <f>VLOOKUP(A1699,'ADM Details FY17'!$A$3:$K$3515,11,FALSE)</f>
        <v>0</v>
      </c>
      <c r="K1699" s="1">
        <f>VLOOKUP(A1699,'ADM Details FY17'!$A$3:$M$3515,13,FALSE)</f>
        <v>0.34</v>
      </c>
      <c r="L1699" s="1">
        <f>VLOOKUP(A1699,'ADM Details FY17'!$A$3:$O$3515,15,FALSE)</f>
        <v>0</v>
      </c>
      <c r="M1699" s="1">
        <f>VLOOKUP(A1699,'ADM Details FY17'!$A$3:$P$3515,16,FALSE)</f>
        <v>0</v>
      </c>
      <c r="N1699" s="1">
        <f>VLOOKUP(A1699,'ADM Details FY17'!$A$3:$Q$3515,17,FALSE)</f>
        <v>0</v>
      </c>
      <c r="O1699" s="1">
        <f>VLOOKUP(A1699,'ADM Details FY17'!$A$3:$S$3515,19,FALSE)</f>
        <v>0</v>
      </c>
      <c r="P1699" s="1">
        <f>VLOOKUP(A1699,'ADM Details FY17'!$A$3:$U$3515,21,FALSE)</f>
        <v>0</v>
      </c>
      <c r="Q1699" s="1">
        <f>VLOOKUP(A1699,'ADM Details FY17'!$A$3:$V$3515,22,FALSE)</f>
        <v>0</v>
      </c>
      <c r="R1699" s="1">
        <f>VLOOKUP(A1699,'ADM Details FY17'!$A$3:$W$3515,23,FALSE)</f>
        <v>0</v>
      </c>
      <c r="S1699" s="1">
        <f>VLOOKUP(A1699,'ADM Details FY17'!$A$3:$X$3515,24,FALSE)</f>
        <v>0</v>
      </c>
      <c r="T1699" s="1">
        <f>VLOOKUP(A1699,'ADM Details FY17'!$A$3:$Y$3515,25,FALSE)</f>
        <v>0</v>
      </c>
      <c r="U1699" s="1">
        <f>VLOOKUP(A1699,'ADM Details FY17'!$A$3:$AA$3515,27,FALSE)</f>
        <v>0</v>
      </c>
      <c r="V1699" s="1">
        <f>IFERROR(VLOOKUP(C1699,'eindex _tget pp '!$A$4:$E$615,5,FALSE),0)</f>
        <v>0</v>
      </c>
      <c r="W1699" s="31">
        <f>IFERROR(VLOOKUP(C1699,'eindex _tget pp '!$A$4:$F$615,6,FALSE),0)</f>
        <v>2.3555298200000001E-2</v>
      </c>
      <c r="X1699" s="4">
        <f>IFERROR(VLOOKUP(B1699,'eschools 16'!$A$2:$F$25,6,FALSE),1)</f>
        <v>2</v>
      </c>
      <c r="Y1699" s="1">
        <f t="shared" si="130"/>
        <v>0</v>
      </c>
      <c r="Z1699" s="1">
        <f t="shared" si="131"/>
        <v>0</v>
      </c>
      <c r="AA1699" s="31">
        <f>IFERROR(VLOOKUP(C1699,'eindex _tget pp '!$A$4:$G$615,7,FALSE),0)</f>
        <v>0.05</v>
      </c>
      <c r="AB1699" s="1">
        <f>VLOOKUP(A1699,'ADM Details FY17'!$A$3:$AB$3515,28,FALSE)</f>
        <v>0</v>
      </c>
      <c r="AC1699" s="1">
        <f t="shared" si="132"/>
        <v>0</v>
      </c>
      <c r="AD1699" s="1">
        <f t="shared" si="133"/>
        <v>0.34</v>
      </c>
      <c r="AE1699" s="1">
        <f t="shared" si="134"/>
        <v>8.5</v>
      </c>
    </row>
    <row r="1700" spans="1:31" x14ac:dyDescent="0.25">
      <c r="A1700" t="str">
        <f>B1700&amp;"-"&amp;COUNTIF($B$3:B1700,B1700)</f>
        <v>417-187</v>
      </c>
      <c r="B1700">
        <v>417</v>
      </c>
      <c r="C1700" s="18">
        <f>VLOOKUP(A1700,'ADM Details FY17'!$A$3:$D$3515,4,FALSE)</f>
        <v>47001</v>
      </c>
      <c r="D1700" s="1">
        <f>VLOOKUP(A1700,'ADM Details FY17'!$A$3:$E$3515,5,FALSE)</f>
        <v>1</v>
      </c>
      <c r="E1700" s="1">
        <f>VLOOKUP(A1700,'ADM Details FY17'!$A$3:$F$3515,6,FALSE)</f>
        <v>0</v>
      </c>
      <c r="F1700" s="1">
        <f>VLOOKUP(A1700,'ADM Details FY17'!$A$3:$G$3515,7,FALSE)</f>
        <v>0</v>
      </c>
      <c r="G1700" s="1">
        <f>VLOOKUP(A1700,'ADM Details FY17'!$A$3:$H$3515,8,FALSE)</f>
        <v>0</v>
      </c>
      <c r="H1700" s="1">
        <f>VLOOKUP(A1700,'ADM Details FY17'!$A$3:$I$3515,9,FALSE)</f>
        <v>0</v>
      </c>
      <c r="I1700" s="1">
        <f>VLOOKUP(A1700,'ADM Details FY17'!$A$3:$J$3517,10,FALSE)</f>
        <v>0</v>
      </c>
      <c r="J1700" s="1">
        <f>VLOOKUP(A1700,'ADM Details FY17'!$A$3:$K$3515,11,FALSE)</f>
        <v>0</v>
      </c>
      <c r="K1700" s="1">
        <f>VLOOKUP(A1700,'ADM Details FY17'!$A$3:$M$3515,13,FALSE)</f>
        <v>1</v>
      </c>
      <c r="L1700" s="1">
        <f>VLOOKUP(A1700,'ADM Details FY17'!$A$3:$O$3515,15,FALSE)</f>
        <v>0</v>
      </c>
      <c r="M1700" s="1">
        <f>VLOOKUP(A1700,'ADM Details FY17'!$A$3:$P$3515,16,FALSE)</f>
        <v>0</v>
      </c>
      <c r="N1700" s="1">
        <f>VLOOKUP(A1700,'ADM Details FY17'!$A$3:$Q$3515,17,FALSE)</f>
        <v>0</v>
      </c>
      <c r="O1700" s="1">
        <f>VLOOKUP(A1700,'ADM Details FY17'!$A$3:$S$3515,19,FALSE)</f>
        <v>0</v>
      </c>
      <c r="P1700" s="1">
        <f>VLOOKUP(A1700,'ADM Details FY17'!$A$3:$U$3515,21,FALSE)</f>
        <v>0</v>
      </c>
      <c r="Q1700" s="1">
        <f>VLOOKUP(A1700,'ADM Details FY17'!$A$3:$V$3515,22,FALSE)</f>
        <v>0</v>
      </c>
      <c r="R1700" s="1">
        <f>VLOOKUP(A1700,'ADM Details FY17'!$A$3:$W$3515,23,FALSE)</f>
        <v>0</v>
      </c>
      <c r="S1700" s="1">
        <f>VLOOKUP(A1700,'ADM Details FY17'!$A$3:$X$3515,24,FALSE)</f>
        <v>0</v>
      </c>
      <c r="T1700" s="1">
        <f>VLOOKUP(A1700,'ADM Details FY17'!$A$3:$Y$3515,25,FALSE)</f>
        <v>0</v>
      </c>
      <c r="U1700" s="1">
        <f>VLOOKUP(A1700,'ADM Details FY17'!$A$3:$AA$3515,27,FALSE)</f>
        <v>0</v>
      </c>
      <c r="V1700" s="1">
        <f>IFERROR(VLOOKUP(C1700,'eindex _tget pp '!$A$4:$E$615,5,FALSE),0)</f>
        <v>594.36588471020877</v>
      </c>
      <c r="W1700" s="31">
        <f>IFERROR(VLOOKUP(C1700,'eindex _tget pp '!$A$4:$F$615,6,FALSE),0)</f>
        <v>1.1539599354000001</v>
      </c>
      <c r="X1700" s="4">
        <f>IFERROR(VLOOKUP(B1700,'eschools 16'!$A$2:$F$25,6,FALSE),1)</f>
        <v>2</v>
      </c>
      <c r="Y1700" s="1">
        <f t="shared" si="130"/>
        <v>0</v>
      </c>
      <c r="Z1700" s="1">
        <f t="shared" si="131"/>
        <v>0</v>
      </c>
      <c r="AA1700" s="31">
        <f>IFERROR(VLOOKUP(C1700,'eindex _tget pp '!$A$4:$G$615,7,FALSE),0)</f>
        <v>0.60739051300000002</v>
      </c>
      <c r="AB1700" s="1">
        <f>VLOOKUP(A1700,'ADM Details FY17'!$A$3:$AB$3515,28,FALSE)</f>
        <v>0</v>
      </c>
      <c r="AC1700" s="1">
        <f t="shared" si="132"/>
        <v>0</v>
      </c>
      <c r="AD1700" s="1">
        <f t="shared" si="133"/>
        <v>1</v>
      </c>
      <c r="AE1700" s="1">
        <f t="shared" si="134"/>
        <v>25</v>
      </c>
    </row>
    <row r="1701" spans="1:31" x14ac:dyDescent="0.25">
      <c r="A1701" t="str">
        <f>B1701&amp;"-"&amp;COUNTIF($B$3:B1701,B1701)</f>
        <v>417-188</v>
      </c>
      <c r="B1701">
        <v>417</v>
      </c>
      <c r="C1701" s="18">
        <f>VLOOKUP(A1701,'ADM Details FY17'!$A$3:$D$3515,4,FALSE)</f>
        <v>46474</v>
      </c>
      <c r="D1701" s="1">
        <f>VLOOKUP(A1701,'ADM Details FY17'!$A$3:$E$3515,5,FALSE)</f>
        <v>0.99</v>
      </c>
      <c r="E1701" s="1">
        <f>VLOOKUP(A1701,'ADM Details FY17'!$A$3:$F$3515,6,FALSE)</f>
        <v>0</v>
      </c>
      <c r="F1701" s="1">
        <f>VLOOKUP(A1701,'ADM Details FY17'!$A$3:$G$3515,7,FALSE)</f>
        <v>0</v>
      </c>
      <c r="G1701" s="1">
        <f>VLOOKUP(A1701,'ADM Details FY17'!$A$3:$H$3515,8,FALSE)</f>
        <v>0</v>
      </c>
      <c r="H1701" s="1">
        <f>VLOOKUP(A1701,'ADM Details FY17'!$A$3:$I$3515,9,FALSE)</f>
        <v>0</v>
      </c>
      <c r="I1701" s="1">
        <f>VLOOKUP(A1701,'ADM Details FY17'!$A$3:$J$3517,10,FALSE)</f>
        <v>0</v>
      </c>
      <c r="J1701" s="1">
        <f>VLOOKUP(A1701,'ADM Details FY17'!$A$3:$K$3515,11,FALSE)</f>
        <v>0</v>
      </c>
      <c r="K1701" s="1">
        <f>VLOOKUP(A1701,'ADM Details FY17'!$A$3:$M$3515,13,FALSE)</f>
        <v>0.86</v>
      </c>
      <c r="L1701" s="1">
        <f>VLOOKUP(A1701,'ADM Details FY17'!$A$3:$O$3515,15,FALSE)</f>
        <v>0</v>
      </c>
      <c r="M1701" s="1">
        <f>VLOOKUP(A1701,'ADM Details FY17'!$A$3:$P$3515,16,FALSE)</f>
        <v>0</v>
      </c>
      <c r="N1701" s="1">
        <f>VLOOKUP(A1701,'ADM Details FY17'!$A$3:$Q$3515,17,FALSE)</f>
        <v>0</v>
      </c>
      <c r="O1701" s="1">
        <f>VLOOKUP(A1701,'ADM Details FY17'!$A$3:$S$3515,19,FALSE)</f>
        <v>0</v>
      </c>
      <c r="P1701" s="1">
        <f>VLOOKUP(A1701,'ADM Details FY17'!$A$3:$U$3515,21,FALSE)</f>
        <v>0</v>
      </c>
      <c r="Q1701" s="1">
        <f>VLOOKUP(A1701,'ADM Details FY17'!$A$3:$V$3515,22,FALSE)</f>
        <v>0</v>
      </c>
      <c r="R1701" s="1">
        <f>VLOOKUP(A1701,'ADM Details FY17'!$A$3:$W$3515,23,FALSE)</f>
        <v>0</v>
      </c>
      <c r="S1701" s="1">
        <f>VLOOKUP(A1701,'ADM Details FY17'!$A$3:$X$3515,24,FALSE)</f>
        <v>0</v>
      </c>
      <c r="T1701" s="1">
        <f>VLOOKUP(A1701,'ADM Details FY17'!$A$3:$Y$3515,25,FALSE)</f>
        <v>0</v>
      </c>
      <c r="U1701" s="1">
        <f>VLOOKUP(A1701,'ADM Details FY17'!$A$3:$AA$3515,27,FALSE)</f>
        <v>0</v>
      </c>
      <c r="V1701" s="1">
        <f>IFERROR(VLOOKUP(C1701,'eindex _tget pp '!$A$4:$E$615,5,FALSE),0)</f>
        <v>661.61378330993011</v>
      </c>
      <c r="W1701" s="31">
        <f>IFERROR(VLOOKUP(C1701,'eindex _tget pp '!$A$4:$F$615,6,FALSE),0)</f>
        <v>1.6316090087999999</v>
      </c>
      <c r="X1701" s="4">
        <f>IFERROR(VLOOKUP(B1701,'eschools 16'!$A$2:$F$25,6,FALSE),1)</f>
        <v>2</v>
      </c>
      <c r="Y1701" s="1">
        <f t="shared" si="130"/>
        <v>0</v>
      </c>
      <c r="Z1701" s="1">
        <f t="shared" si="131"/>
        <v>0</v>
      </c>
      <c r="AA1701" s="31">
        <f>IFERROR(VLOOKUP(C1701,'eindex _tget pp '!$A$4:$G$615,7,FALSE),0)</f>
        <v>0.59683500700000003</v>
      </c>
      <c r="AB1701" s="1">
        <f>VLOOKUP(A1701,'ADM Details FY17'!$A$3:$AB$3515,28,FALSE)</f>
        <v>0</v>
      </c>
      <c r="AC1701" s="1">
        <f t="shared" si="132"/>
        <v>0</v>
      </c>
      <c r="AD1701" s="1">
        <f t="shared" si="133"/>
        <v>0.99</v>
      </c>
      <c r="AE1701" s="1">
        <f t="shared" si="134"/>
        <v>24.75</v>
      </c>
    </row>
    <row r="1702" spans="1:31" x14ac:dyDescent="0.25">
      <c r="A1702" t="str">
        <f>B1702&amp;"-"&amp;COUNTIF($B$3:B1702,B1702)</f>
        <v>417-189</v>
      </c>
      <c r="B1702">
        <v>417</v>
      </c>
      <c r="C1702" s="18">
        <f>VLOOKUP(A1702,'ADM Details FY17'!$A$3:$D$3515,4,FALSE)</f>
        <v>47894</v>
      </c>
      <c r="D1702" s="1">
        <f>VLOOKUP(A1702,'ADM Details FY17'!$A$3:$E$3515,5,FALSE)</f>
        <v>3.9</v>
      </c>
      <c r="E1702" s="1">
        <f>VLOOKUP(A1702,'ADM Details FY17'!$A$3:$F$3515,6,FALSE)</f>
        <v>0</v>
      </c>
      <c r="F1702" s="1">
        <f>VLOOKUP(A1702,'ADM Details FY17'!$A$3:$G$3515,7,FALSE)</f>
        <v>2</v>
      </c>
      <c r="G1702" s="1">
        <f>VLOOKUP(A1702,'ADM Details FY17'!$A$3:$H$3515,8,FALSE)</f>
        <v>0</v>
      </c>
      <c r="H1702" s="1">
        <f>VLOOKUP(A1702,'ADM Details FY17'!$A$3:$I$3515,9,FALSE)</f>
        <v>0</v>
      </c>
      <c r="I1702" s="1">
        <f>VLOOKUP(A1702,'ADM Details FY17'!$A$3:$J$3517,10,FALSE)</f>
        <v>0</v>
      </c>
      <c r="J1702" s="1">
        <f>VLOOKUP(A1702,'ADM Details FY17'!$A$3:$K$3515,11,FALSE)</f>
        <v>0</v>
      </c>
      <c r="K1702" s="1">
        <f>VLOOKUP(A1702,'ADM Details FY17'!$A$3:$M$3515,13,FALSE)</f>
        <v>1</v>
      </c>
      <c r="L1702" s="1">
        <f>VLOOKUP(A1702,'ADM Details FY17'!$A$3:$O$3515,15,FALSE)</f>
        <v>0</v>
      </c>
      <c r="M1702" s="1">
        <f>VLOOKUP(A1702,'ADM Details FY17'!$A$3:$P$3515,16,FALSE)</f>
        <v>0</v>
      </c>
      <c r="N1702" s="1">
        <f>VLOOKUP(A1702,'ADM Details FY17'!$A$3:$Q$3515,17,FALSE)</f>
        <v>0</v>
      </c>
      <c r="O1702" s="1">
        <f>VLOOKUP(A1702,'ADM Details FY17'!$A$3:$S$3515,19,FALSE)</f>
        <v>0</v>
      </c>
      <c r="P1702" s="1">
        <f>VLOOKUP(A1702,'ADM Details FY17'!$A$3:$U$3515,21,FALSE)</f>
        <v>0</v>
      </c>
      <c r="Q1702" s="1">
        <f>VLOOKUP(A1702,'ADM Details FY17'!$A$3:$V$3515,22,FALSE)</f>
        <v>0</v>
      </c>
      <c r="R1702" s="1">
        <f>VLOOKUP(A1702,'ADM Details FY17'!$A$3:$W$3515,23,FALSE)</f>
        <v>0</v>
      </c>
      <c r="S1702" s="1">
        <f>VLOOKUP(A1702,'ADM Details FY17'!$A$3:$X$3515,24,FALSE)</f>
        <v>0</v>
      </c>
      <c r="T1702" s="1">
        <f>VLOOKUP(A1702,'ADM Details FY17'!$A$3:$Y$3515,25,FALSE)</f>
        <v>0</v>
      </c>
      <c r="U1702" s="1">
        <f>VLOOKUP(A1702,'ADM Details FY17'!$A$3:$AA$3515,27,FALSE)</f>
        <v>0.5</v>
      </c>
      <c r="V1702" s="1">
        <f>IFERROR(VLOOKUP(C1702,'eindex _tget pp '!$A$4:$E$615,5,FALSE),0)</f>
        <v>0</v>
      </c>
      <c r="W1702" s="31">
        <f>IFERROR(VLOOKUP(C1702,'eindex _tget pp '!$A$4:$F$615,6,FALSE),0)</f>
        <v>0.33520351980000002</v>
      </c>
      <c r="X1702" s="4">
        <f>IFERROR(VLOOKUP(B1702,'eschools 16'!$A$2:$F$25,6,FALSE),1)</f>
        <v>2</v>
      </c>
      <c r="Y1702" s="1">
        <f t="shared" si="130"/>
        <v>0</v>
      </c>
      <c r="Z1702" s="1">
        <f t="shared" si="131"/>
        <v>0</v>
      </c>
      <c r="AA1702" s="31">
        <f>IFERROR(VLOOKUP(C1702,'eindex _tget pp '!$A$4:$G$615,7,FALSE),0)</f>
        <v>0.22500991300000001</v>
      </c>
      <c r="AB1702" s="1">
        <f>VLOOKUP(A1702,'ADM Details FY17'!$A$3:$AB$3515,28,FALSE)</f>
        <v>0</v>
      </c>
      <c r="AC1702" s="1">
        <f t="shared" si="132"/>
        <v>0</v>
      </c>
      <c r="AD1702" s="1">
        <f t="shared" si="133"/>
        <v>4</v>
      </c>
      <c r="AE1702" s="1">
        <f t="shared" si="134"/>
        <v>100</v>
      </c>
    </row>
    <row r="1703" spans="1:31" x14ac:dyDescent="0.25">
      <c r="A1703" t="str">
        <f>B1703&amp;"-"&amp;COUNTIF($B$3:B1703,B1703)</f>
        <v>417-190</v>
      </c>
      <c r="B1703">
        <v>417</v>
      </c>
      <c r="C1703" s="18">
        <f>VLOOKUP(A1703,'ADM Details FY17'!$A$3:$D$3515,4,FALSE)</f>
        <v>44701</v>
      </c>
      <c r="D1703" s="1">
        <f>VLOOKUP(A1703,'ADM Details FY17'!$A$3:$E$3515,5,FALSE)</f>
        <v>1.68</v>
      </c>
      <c r="E1703" s="1">
        <f>VLOOKUP(A1703,'ADM Details FY17'!$A$3:$F$3515,6,FALSE)</f>
        <v>0</v>
      </c>
      <c r="F1703" s="1">
        <f>VLOOKUP(A1703,'ADM Details FY17'!$A$3:$G$3515,7,FALSE)</f>
        <v>0.19</v>
      </c>
      <c r="G1703" s="1">
        <f>VLOOKUP(A1703,'ADM Details FY17'!$A$3:$H$3515,8,FALSE)</f>
        <v>0</v>
      </c>
      <c r="H1703" s="1">
        <f>VLOOKUP(A1703,'ADM Details FY17'!$A$3:$I$3515,9,FALSE)</f>
        <v>0</v>
      </c>
      <c r="I1703" s="1">
        <f>VLOOKUP(A1703,'ADM Details FY17'!$A$3:$J$3517,10,FALSE)</f>
        <v>0</v>
      </c>
      <c r="J1703" s="1">
        <f>VLOOKUP(A1703,'ADM Details FY17'!$A$3:$K$3515,11,FALSE)</f>
        <v>0</v>
      </c>
      <c r="K1703" s="1">
        <f>VLOOKUP(A1703,'ADM Details FY17'!$A$3:$M$3515,13,FALSE)</f>
        <v>0.19</v>
      </c>
      <c r="L1703" s="1">
        <f>VLOOKUP(A1703,'ADM Details FY17'!$A$3:$O$3515,15,FALSE)</f>
        <v>0</v>
      </c>
      <c r="M1703" s="1">
        <f>VLOOKUP(A1703,'ADM Details FY17'!$A$3:$P$3515,16,FALSE)</f>
        <v>0</v>
      </c>
      <c r="N1703" s="1">
        <f>VLOOKUP(A1703,'ADM Details FY17'!$A$3:$Q$3515,17,FALSE)</f>
        <v>0</v>
      </c>
      <c r="O1703" s="1">
        <f>VLOOKUP(A1703,'ADM Details FY17'!$A$3:$S$3515,19,FALSE)</f>
        <v>0</v>
      </c>
      <c r="P1703" s="1">
        <f>VLOOKUP(A1703,'ADM Details FY17'!$A$3:$U$3515,21,FALSE)</f>
        <v>0</v>
      </c>
      <c r="Q1703" s="1">
        <f>VLOOKUP(A1703,'ADM Details FY17'!$A$3:$V$3515,22,FALSE)</f>
        <v>0</v>
      </c>
      <c r="R1703" s="1">
        <f>VLOOKUP(A1703,'ADM Details FY17'!$A$3:$W$3515,23,FALSE)</f>
        <v>0</v>
      </c>
      <c r="S1703" s="1">
        <f>VLOOKUP(A1703,'ADM Details FY17'!$A$3:$X$3515,24,FALSE)</f>
        <v>0</v>
      </c>
      <c r="T1703" s="1">
        <f>VLOOKUP(A1703,'ADM Details FY17'!$A$3:$Y$3515,25,FALSE)</f>
        <v>0</v>
      </c>
      <c r="U1703" s="1">
        <f>VLOOKUP(A1703,'ADM Details FY17'!$A$3:$AA$3515,27,FALSE)</f>
        <v>0</v>
      </c>
      <c r="V1703" s="1">
        <f>IFERROR(VLOOKUP(C1703,'eindex _tget pp '!$A$4:$E$615,5,FALSE),0)</f>
        <v>0</v>
      </c>
      <c r="W1703" s="31">
        <f>IFERROR(VLOOKUP(C1703,'eindex _tget pp '!$A$4:$F$615,6,FALSE),0)</f>
        <v>7.9896708600000005E-2</v>
      </c>
      <c r="X1703" s="4">
        <f>IFERROR(VLOOKUP(B1703,'eschools 16'!$A$2:$F$25,6,FALSE),1)</f>
        <v>2</v>
      </c>
      <c r="Y1703" s="1">
        <f t="shared" si="130"/>
        <v>0</v>
      </c>
      <c r="Z1703" s="1">
        <f t="shared" si="131"/>
        <v>0</v>
      </c>
      <c r="AA1703" s="31">
        <f>IFERROR(VLOOKUP(C1703,'eindex _tget pp '!$A$4:$G$615,7,FALSE),0)</f>
        <v>0.05</v>
      </c>
      <c r="AB1703" s="1">
        <f>VLOOKUP(A1703,'ADM Details FY17'!$A$3:$AB$3515,28,FALSE)</f>
        <v>0</v>
      </c>
      <c r="AC1703" s="1">
        <f t="shared" si="132"/>
        <v>0</v>
      </c>
      <c r="AD1703" s="1">
        <f t="shared" si="133"/>
        <v>1.68</v>
      </c>
      <c r="AE1703" s="1">
        <f t="shared" si="134"/>
        <v>42</v>
      </c>
    </row>
    <row r="1704" spans="1:31" x14ac:dyDescent="0.25">
      <c r="A1704" t="str">
        <f>B1704&amp;"-"&amp;COUNTIF($B$3:B1704,B1704)</f>
        <v>417-191</v>
      </c>
      <c r="B1704">
        <v>417</v>
      </c>
      <c r="C1704" s="18">
        <f>VLOOKUP(A1704,'ADM Details FY17'!$A$3:$D$3515,4,FALSE)</f>
        <v>47308</v>
      </c>
      <c r="D1704" s="1">
        <f>VLOOKUP(A1704,'ADM Details FY17'!$A$3:$E$3515,5,FALSE)</f>
        <v>1</v>
      </c>
      <c r="E1704" s="1">
        <f>VLOOKUP(A1704,'ADM Details FY17'!$A$3:$F$3515,6,FALSE)</f>
        <v>0</v>
      </c>
      <c r="F1704" s="1">
        <f>VLOOKUP(A1704,'ADM Details FY17'!$A$3:$G$3515,7,FALSE)</f>
        <v>0</v>
      </c>
      <c r="G1704" s="1">
        <f>VLOOKUP(A1704,'ADM Details FY17'!$A$3:$H$3515,8,FALSE)</f>
        <v>1</v>
      </c>
      <c r="H1704" s="1">
        <f>VLOOKUP(A1704,'ADM Details FY17'!$A$3:$I$3515,9,FALSE)</f>
        <v>0</v>
      </c>
      <c r="I1704" s="1">
        <f>VLOOKUP(A1704,'ADM Details FY17'!$A$3:$J$3517,10,FALSE)</f>
        <v>0</v>
      </c>
      <c r="J1704" s="1">
        <f>VLOOKUP(A1704,'ADM Details FY17'!$A$3:$K$3515,11,FALSE)</f>
        <v>0</v>
      </c>
      <c r="K1704" s="1">
        <f>VLOOKUP(A1704,'ADM Details FY17'!$A$3:$M$3515,13,FALSE)</f>
        <v>0</v>
      </c>
      <c r="L1704" s="1">
        <f>VLOOKUP(A1704,'ADM Details FY17'!$A$3:$O$3515,15,FALSE)</f>
        <v>0</v>
      </c>
      <c r="M1704" s="1">
        <f>VLOOKUP(A1704,'ADM Details FY17'!$A$3:$P$3515,16,FALSE)</f>
        <v>0</v>
      </c>
      <c r="N1704" s="1">
        <f>VLOOKUP(A1704,'ADM Details FY17'!$A$3:$Q$3515,17,FALSE)</f>
        <v>0</v>
      </c>
      <c r="O1704" s="1">
        <f>VLOOKUP(A1704,'ADM Details FY17'!$A$3:$S$3515,19,FALSE)</f>
        <v>0</v>
      </c>
      <c r="P1704" s="1">
        <f>VLOOKUP(A1704,'ADM Details FY17'!$A$3:$U$3515,21,FALSE)</f>
        <v>0</v>
      </c>
      <c r="Q1704" s="1">
        <f>VLOOKUP(A1704,'ADM Details FY17'!$A$3:$V$3515,22,FALSE)</f>
        <v>0</v>
      </c>
      <c r="R1704" s="1">
        <f>VLOOKUP(A1704,'ADM Details FY17'!$A$3:$W$3515,23,FALSE)</f>
        <v>0</v>
      </c>
      <c r="S1704" s="1">
        <f>VLOOKUP(A1704,'ADM Details FY17'!$A$3:$X$3515,24,FALSE)</f>
        <v>0</v>
      </c>
      <c r="T1704" s="1">
        <f>VLOOKUP(A1704,'ADM Details FY17'!$A$3:$Y$3515,25,FALSE)</f>
        <v>0</v>
      </c>
      <c r="U1704" s="1">
        <f>VLOOKUP(A1704,'ADM Details FY17'!$A$3:$AA$3515,27,FALSE)</f>
        <v>0</v>
      </c>
      <c r="V1704" s="1">
        <f>IFERROR(VLOOKUP(C1704,'eindex _tget pp '!$A$4:$E$615,5,FALSE),0)</f>
        <v>425.9892152255639</v>
      </c>
      <c r="W1704" s="31">
        <f>IFERROR(VLOOKUP(C1704,'eindex _tget pp '!$A$4:$F$615,6,FALSE),0)</f>
        <v>1.3515448922</v>
      </c>
      <c r="X1704" s="4">
        <f>IFERROR(VLOOKUP(B1704,'eschools 16'!$A$2:$F$25,6,FALSE),1)</f>
        <v>2</v>
      </c>
      <c r="Y1704" s="1">
        <f t="shared" si="130"/>
        <v>0</v>
      </c>
      <c r="Z1704" s="1">
        <f t="shared" si="131"/>
        <v>0</v>
      </c>
      <c r="AA1704" s="31">
        <f>IFERROR(VLOOKUP(C1704,'eindex _tget pp '!$A$4:$G$615,7,FALSE),0)</f>
        <v>0.50520379100000001</v>
      </c>
      <c r="AB1704" s="1">
        <f>VLOOKUP(A1704,'ADM Details FY17'!$A$3:$AB$3515,28,FALSE)</f>
        <v>0</v>
      </c>
      <c r="AC1704" s="1">
        <f t="shared" si="132"/>
        <v>0</v>
      </c>
      <c r="AD1704" s="1">
        <f t="shared" si="133"/>
        <v>1</v>
      </c>
      <c r="AE1704" s="1">
        <f t="shared" si="134"/>
        <v>25</v>
      </c>
    </row>
    <row r="1705" spans="1:31" x14ac:dyDescent="0.25">
      <c r="A1705" t="str">
        <f>B1705&amp;"-"&amp;COUNTIF($B$3:B1705,B1705)</f>
        <v>417-192</v>
      </c>
      <c r="B1705">
        <v>417</v>
      </c>
      <c r="C1705" s="18">
        <f>VLOOKUP(A1705,'ADM Details FY17'!$A$3:$D$3515,4,FALSE)</f>
        <v>46144</v>
      </c>
      <c r="D1705" s="1">
        <f>VLOOKUP(A1705,'ADM Details FY17'!$A$3:$E$3515,5,FALSE)</f>
        <v>1</v>
      </c>
      <c r="E1705" s="1">
        <f>VLOOKUP(A1705,'ADM Details FY17'!$A$3:$F$3515,6,FALSE)</f>
        <v>0</v>
      </c>
      <c r="F1705" s="1">
        <f>VLOOKUP(A1705,'ADM Details FY17'!$A$3:$G$3515,7,FALSE)</f>
        <v>0</v>
      </c>
      <c r="G1705" s="1">
        <f>VLOOKUP(A1705,'ADM Details FY17'!$A$3:$H$3515,8,FALSE)</f>
        <v>0</v>
      </c>
      <c r="H1705" s="1">
        <f>VLOOKUP(A1705,'ADM Details FY17'!$A$3:$I$3515,9,FALSE)</f>
        <v>0</v>
      </c>
      <c r="I1705" s="1">
        <f>VLOOKUP(A1705,'ADM Details FY17'!$A$3:$J$3517,10,FALSE)</f>
        <v>0</v>
      </c>
      <c r="J1705" s="1">
        <f>VLOOKUP(A1705,'ADM Details FY17'!$A$3:$K$3515,11,FALSE)</f>
        <v>0</v>
      </c>
      <c r="K1705" s="1">
        <f>VLOOKUP(A1705,'ADM Details FY17'!$A$3:$M$3515,13,FALSE)</f>
        <v>0</v>
      </c>
      <c r="L1705" s="1">
        <f>VLOOKUP(A1705,'ADM Details FY17'!$A$3:$O$3515,15,FALSE)</f>
        <v>0</v>
      </c>
      <c r="M1705" s="1">
        <f>VLOOKUP(A1705,'ADM Details FY17'!$A$3:$P$3515,16,FALSE)</f>
        <v>0</v>
      </c>
      <c r="N1705" s="1">
        <f>VLOOKUP(A1705,'ADM Details FY17'!$A$3:$Q$3515,17,FALSE)</f>
        <v>0</v>
      </c>
      <c r="O1705" s="1">
        <f>VLOOKUP(A1705,'ADM Details FY17'!$A$3:$S$3515,19,FALSE)</f>
        <v>0</v>
      </c>
      <c r="P1705" s="1">
        <f>VLOOKUP(A1705,'ADM Details FY17'!$A$3:$U$3515,21,FALSE)</f>
        <v>0</v>
      </c>
      <c r="Q1705" s="1">
        <f>VLOOKUP(A1705,'ADM Details FY17'!$A$3:$V$3515,22,FALSE)</f>
        <v>0</v>
      </c>
      <c r="R1705" s="1">
        <f>VLOOKUP(A1705,'ADM Details FY17'!$A$3:$W$3515,23,FALSE)</f>
        <v>0</v>
      </c>
      <c r="S1705" s="1">
        <f>VLOOKUP(A1705,'ADM Details FY17'!$A$3:$X$3515,24,FALSE)</f>
        <v>0</v>
      </c>
      <c r="T1705" s="1">
        <f>VLOOKUP(A1705,'ADM Details FY17'!$A$3:$Y$3515,25,FALSE)</f>
        <v>0</v>
      </c>
      <c r="U1705" s="1">
        <f>VLOOKUP(A1705,'ADM Details FY17'!$A$3:$AA$3515,27,FALSE)</f>
        <v>0</v>
      </c>
      <c r="V1705" s="1">
        <f>IFERROR(VLOOKUP(C1705,'eindex _tget pp '!$A$4:$E$615,5,FALSE),0)</f>
        <v>224.72215541565475</v>
      </c>
      <c r="W1705" s="31">
        <f>IFERROR(VLOOKUP(C1705,'eindex _tget pp '!$A$4:$F$615,6,FALSE),0)</f>
        <v>0.36301748960000002</v>
      </c>
      <c r="X1705" s="4">
        <f>IFERROR(VLOOKUP(B1705,'eschools 16'!$A$2:$F$25,6,FALSE),1)</f>
        <v>2</v>
      </c>
      <c r="Y1705" s="1">
        <f t="shared" si="130"/>
        <v>0</v>
      </c>
      <c r="Z1705" s="1">
        <f t="shared" si="131"/>
        <v>0</v>
      </c>
      <c r="AA1705" s="31">
        <f>IFERROR(VLOOKUP(C1705,'eindex _tget pp '!$A$4:$G$615,7,FALSE),0)</f>
        <v>0.44660889199999998</v>
      </c>
      <c r="AB1705" s="1">
        <f>VLOOKUP(A1705,'ADM Details FY17'!$A$3:$AB$3515,28,FALSE)</f>
        <v>0</v>
      </c>
      <c r="AC1705" s="1">
        <f t="shared" si="132"/>
        <v>0</v>
      </c>
      <c r="AD1705" s="1">
        <f t="shared" si="133"/>
        <v>1</v>
      </c>
      <c r="AE1705" s="1">
        <f t="shared" si="134"/>
        <v>25</v>
      </c>
    </row>
    <row r="1706" spans="1:31" x14ac:dyDescent="0.25">
      <c r="A1706" t="str">
        <f>B1706&amp;"-"&amp;COUNTIF($B$3:B1706,B1706)</f>
        <v>417-193</v>
      </c>
      <c r="B1706">
        <v>417</v>
      </c>
      <c r="C1706" s="18">
        <f>VLOOKUP(A1706,'ADM Details FY17'!$A$3:$D$3515,4,FALSE)</f>
        <v>44735</v>
      </c>
      <c r="D1706" s="1">
        <f>VLOOKUP(A1706,'ADM Details FY17'!$A$3:$E$3515,5,FALSE)</f>
        <v>14.92</v>
      </c>
      <c r="E1706" s="1">
        <f>VLOOKUP(A1706,'ADM Details FY17'!$A$3:$F$3515,6,FALSE)</f>
        <v>0</v>
      </c>
      <c r="F1706" s="1">
        <f>VLOOKUP(A1706,'ADM Details FY17'!$A$3:$G$3515,7,FALSE)</f>
        <v>2.25</v>
      </c>
      <c r="G1706" s="1">
        <f>VLOOKUP(A1706,'ADM Details FY17'!$A$3:$H$3515,8,FALSE)</f>
        <v>0</v>
      </c>
      <c r="H1706" s="1">
        <f>VLOOKUP(A1706,'ADM Details FY17'!$A$3:$I$3515,9,FALSE)</f>
        <v>0</v>
      </c>
      <c r="I1706" s="1">
        <f>VLOOKUP(A1706,'ADM Details FY17'!$A$3:$J$3517,10,FALSE)</f>
        <v>1</v>
      </c>
      <c r="J1706" s="1">
        <f>VLOOKUP(A1706,'ADM Details FY17'!$A$3:$K$3515,11,FALSE)</f>
        <v>0.45</v>
      </c>
      <c r="K1706" s="1">
        <f>VLOOKUP(A1706,'ADM Details FY17'!$A$3:$M$3515,13,FALSE)</f>
        <v>9.09</v>
      </c>
      <c r="L1706" s="1">
        <f>VLOOKUP(A1706,'ADM Details FY17'!$A$3:$O$3515,15,FALSE)</f>
        <v>0</v>
      </c>
      <c r="M1706" s="1">
        <f>VLOOKUP(A1706,'ADM Details FY17'!$A$3:$P$3515,16,FALSE)</f>
        <v>0</v>
      </c>
      <c r="N1706" s="1">
        <f>VLOOKUP(A1706,'ADM Details FY17'!$A$3:$Q$3515,17,FALSE)</f>
        <v>0</v>
      </c>
      <c r="O1706" s="1">
        <f>VLOOKUP(A1706,'ADM Details FY17'!$A$3:$S$3515,19,FALSE)</f>
        <v>0</v>
      </c>
      <c r="P1706" s="1">
        <f>VLOOKUP(A1706,'ADM Details FY17'!$A$3:$U$3515,21,FALSE)</f>
        <v>0</v>
      </c>
      <c r="Q1706" s="1">
        <f>VLOOKUP(A1706,'ADM Details FY17'!$A$3:$V$3515,22,FALSE)</f>
        <v>0</v>
      </c>
      <c r="R1706" s="1">
        <f>VLOOKUP(A1706,'ADM Details FY17'!$A$3:$W$3515,23,FALSE)</f>
        <v>0</v>
      </c>
      <c r="S1706" s="1">
        <f>VLOOKUP(A1706,'ADM Details FY17'!$A$3:$X$3515,24,FALSE)</f>
        <v>0</v>
      </c>
      <c r="T1706" s="1">
        <f>VLOOKUP(A1706,'ADM Details FY17'!$A$3:$Y$3515,25,FALSE)</f>
        <v>0</v>
      </c>
      <c r="U1706" s="1">
        <f>VLOOKUP(A1706,'ADM Details FY17'!$A$3:$AA$3515,27,FALSE)</f>
        <v>0</v>
      </c>
      <c r="V1706" s="1">
        <f>IFERROR(VLOOKUP(C1706,'eindex _tget pp '!$A$4:$E$615,5,FALSE),0)</f>
        <v>346.28875077463101</v>
      </c>
      <c r="W1706" s="31">
        <f>IFERROR(VLOOKUP(C1706,'eindex _tget pp '!$A$4:$F$615,6,FALSE),0)</f>
        <v>1.1321607963</v>
      </c>
      <c r="X1706" s="4">
        <f>IFERROR(VLOOKUP(B1706,'eschools 16'!$A$2:$F$25,6,FALSE),1)</f>
        <v>2</v>
      </c>
      <c r="Y1706" s="1">
        <f t="shared" si="130"/>
        <v>0</v>
      </c>
      <c r="Z1706" s="1">
        <f t="shared" si="131"/>
        <v>0</v>
      </c>
      <c r="AA1706" s="31">
        <f>IFERROR(VLOOKUP(C1706,'eindex _tget pp '!$A$4:$G$615,7,FALSE),0)</f>
        <v>0.487040576</v>
      </c>
      <c r="AB1706" s="1">
        <f>VLOOKUP(A1706,'ADM Details FY17'!$A$3:$AB$3515,28,FALSE)</f>
        <v>0</v>
      </c>
      <c r="AC1706" s="1">
        <f t="shared" si="132"/>
        <v>0</v>
      </c>
      <c r="AD1706" s="1">
        <f t="shared" si="133"/>
        <v>14.92</v>
      </c>
      <c r="AE1706" s="1">
        <f t="shared" si="134"/>
        <v>373</v>
      </c>
    </row>
    <row r="1707" spans="1:31" x14ac:dyDescent="0.25">
      <c r="A1707" t="str">
        <f>B1707&amp;"-"&amp;COUNTIF($B$3:B1707,B1707)</f>
        <v>417-194</v>
      </c>
      <c r="B1707">
        <v>417</v>
      </c>
      <c r="C1707" s="18">
        <f>VLOOKUP(A1707,'ADM Details FY17'!$A$3:$D$3515,4,FALSE)</f>
        <v>49940</v>
      </c>
      <c r="D1707" s="1">
        <f>VLOOKUP(A1707,'ADM Details FY17'!$A$3:$E$3515,5,FALSE)</f>
        <v>0.96</v>
      </c>
      <c r="E1707" s="1">
        <f>VLOOKUP(A1707,'ADM Details FY17'!$A$3:$F$3515,6,FALSE)</f>
        <v>0</v>
      </c>
      <c r="F1707" s="1">
        <f>VLOOKUP(A1707,'ADM Details FY17'!$A$3:$G$3515,7,FALSE)</f>
        <v>0.96</v>
      </c>
      <c r="G1707" s="1">
        <f>VLOOKUP(A1707,'ADM Details FY17'!$A$3:$H$3515,8,FALSE)</f>
        <v>0</v>
      </c>
      <c r="H1707" s="1">
        <f>VLOOKUP(A1707,'ADM Details FY17'!$A$3:$I$3515,9,FALSE)</f>
        <v>0</v>
      </c>
      <c r="I1707" s="1">
        <f>VLOOKUP(A1707,'ADM Details FY17'!$A$3:$J$3517,10,FALSE)</f>
        <v>0</v>
      </c>
      <c r="J1707" s="1">
        <f>VLOOKUP(A1707,'ADM Details FY17'!$A$3:$K$3515,11,FALSE)</f>
        <v>0</v>
      </c>
      <c r="K1707" s="1">
        <f>VLOOKUP(A1707,'ADM Details FY17'!$A$3:$M$3515,13,FALSE)</f>
        <v>0.96</v>
      </c>
      <c r="L1707" s="1">
        <f>VLOOKUP(A1707,'ADM Details FY17'!$A$3:$O$3515,15,FALSE)</f>
        <v>0</v>
      </c>
      <c r="M1707" s="1">
        <f>VLOOKUP(A1707,'ADM Details FY17'!$A$3:$P$3515,16,FALSE)</f>
        <v>0</v>
      </c>
      <c r="N1707" s="1">
        <f>VLOOKUP(A1707,'ADM Details FY17'!$A$3:$Q$3515,17,FALSE)</f>
        <v>0</v>
      </c>
      <c r="O1707" s="1">
        <f>VLOOKUP(A1707,'ADM Details FY17'!$A$3:$S$3515,19,FALSE)</f>
        <v>0</v>
      </c>
      <c r="P1707" s="1">
        <f>VLOOKUP(A1707,'ADM Details FY17'!$A$3:$U$3515,21,FALSE)</f>
        <v>0</v>
      </c>
      <c r="Q1707" s="1">
        <f>VLOOKUP(A1707,'ADM Details FY17'!$A$3:$V$3515,22,FALSE)</f>
        <v>0</v>
      </c>
      <c r="R1707" s="1">
        <f>VLOOKUP(A1707,'ADM Details FY17'!$A$3:$W$3515,23,FALSE)</f>
        <v>0</v>
      </c>
      <c r="S1707" s="1">
        <f>VLOOKUP(A1707,'ADM Details FY17'!$A$3:$X$3515,24,FALSE)</f>
        <v>0</v>
      </c>
      <c r="T1707" s="1">
        <f>VLOOKUP(A1707,'ADM Details FY17'!$A$3:$Y$3515,25,FALSE)</f>
        <v>0</v>
      </c>
      <c r="U1707" s="1">
        <f>VLOOKUP(A1707,'ADM Details FY17'!$A$3:$AA$3515,27,FALSE)</f>
        <v>0</v>
      </c>
      <c r="V1707" s="1">
        <f>IFERROR(VLOOKUP(C1707,'eindex _tget pp '!$A$4:$E$615,5,FALSE),0)</f>
        <v>829.93677325055535</v>
      </c>
      <c r="W1707" s="31">
        <f>IFERROR(VLOOKUP(C1707,'eindex _tget pp '!$A$4:$F$615,6,FALSE),0)</f>
        <v>1.1916533364999999</v>
      </c>
      <c r="X1707" s="4">
        <f>IFERROR(VLOOKUP(B1707,'eschools 16'!$A$2:$F$25,6,FALSE),1)</f>
        <v>2</v>
      </c>
      <c r="Y1707" s="1">
        <f t="shared" si="130"/>
        <v>0</v>
      </c>
      <c r="Z1707" s="1">
        <f t="shared" si="131"/>
        <v>0</v>
      </c>
      <c r="AA1707" s="31">
        <f>IFERROR(VLOOKUP(C1707,'eindex _tget pp '!$A$4:$G$615,7,FALSE),0)</f>
        <v>0.66314835699999997</v>
      </c>
      <c r="AB1707" s="1">
        <f>VLOOKUP(A1707,'ADM Details FY17'!$A$3:$AB$3515,28,FALSE)</f>
        <v>0</v>
      </c>
      <c r="AC1707" s="1">
        <f t="shared" si="132"/>
        <v>0</v>
      </c>
      <c r="AD1707" s="1">
        <f t="shared" si="133"/>
        <v>0.96</v>
      </c>
      <c r="AE1707" s="1">
        <f t="shared" si="134"/>
        <v>24</v>
      </c>
    </row>
    <row r="1708" spans="1:31" x14ac:dyDescent="0.25">
      <c r="A1708" t="str">
        <f>B1708&amp;"-"&amp;COUNTIF($B$3:B1708,B1708)</f>
        <v>417-195</v>
      </c>
      <c r="B1708">
        <v>417</v>
      </c>
      <c r="C1708" s="18">
        <f>VLOOKUP(A1708,'ADM Details FY17'!$A$3:$D$3515,4,FALSE)</f>
        <v>48355</v>
      </c>
      <c r="D1708" s="1">
        <f>VLOOKUP(A1708,'ADM Details FY17'!$A$3:$E$3515,5,FALSE)</f>
        <v>1</v>
      </c>
      <c r="E1708" s="1">
        <f>VLOOKUP(A1708,'ADM Details FY17'!$A$3:$F$3515,6,FALSE)</f>
        <v>0</v>
      </c>
      <c r="F1708" s="1">
        <f>VLOOKUP(A1708,'ADM Details FY17'!$A$3:$G$3515,7,FALSE)</f>
        <v>0</v>
      </c>
      <c r="G1708" s="1">
        <f>VLOOKUP(A1708,'ADM Details FY17'!$A$3:$H$3515,8,FALSE)</f>
        <v>0</v>
      </c>
      <c r="H1708" s="1">
        <f>VLOOKUP(A1708,'ADM Details FY17'!$A$3:$I$3515,9,FALSE)</f>
        <v>0</v>
      </c>
      <c r="I1708" s="1">
        <f>VLOOKUP(A1708,'ADM Details FY17'!$A$3:$J$3517,10,FALSE)</f>
        <v>0</v>
      </c>
      <c r="J1708" s="1">
        <f>VLOOKUP(A1708,'ADM Details FY17'!$A$3:$K$3515,11,FALSE)</f>
        <v>0</v>
      </c>
      <c r="K1708" s="1">
        <f>VLOOKUP(A1708,'ADM Details FY17'!$A$3:$M$3515,13,FALSE)</f>
        <v>1</v>
      </c>
      <c r="L1708" s="1">
        <f>VLOOKUP(A1708,'ADM Details FY17'!$A$3:$O$3515,15,FALSE)</f>
        <v>0</v>
      </c>
      <c r="M1708" s="1">
        <f>VLOOKUP(A1708,'ADM Details FY17'!$A$3:$P$3515,16,FALSE)</f>
        <v>0</v>
      </c>
      <c r="N1708" s="1">
        <f>VLOOKUP(A1708,'ADM Details FY17'!$A$3:$Q$3515,17,FALSE)</f>
        <v>0</v>
      </c>
      <c r="O1708" s="1">
        <f>VLOOKUP(A1708,'ADM Details FY17'!$A$3:$S$3515,19,FALSE)</f>
        <v>0</v>
      </c>
      <c r="P1708" s="1">
        <f>VLOOKUP(A1708,'ADM Details FY17'!$A$3:$U$3515,21,FALSE)</f>
        <v>0</v>
      </c>
      <c r="Q1708" s="1">
        <f>VLOOKUP(A1708,'ADM Details FY17'!$A$3:$V$3515,22,FALSE)</f>
        <v>0</v>
      </c>
      <c r="R1708" s="1">
        <f>VLOOKUP(A1708,'ADM Details FY17'!$A$3:$W$3515,23,FALSE)</f>
        <v>0</v>
      </c>
      <c r="S1708" s="1">
        <f>VLOOKUP(A1708,'ADM Details FY17'!$A$3:$X$3515,24,FALSE)</f>
        <v>0</v>
      </c>
      <c r="T1708" s="1">
        <f>VLOOKUP(A1708,'ADM Details FY17'!$A$3:$Y$3515,25,FALSE)</f>
        <v>0</v>
      </c>
      <c r="U1708" s="1">
        <f>VLOOKUP(A1708,'ADM Details FY17'!$A$3:$AA$3515,27,FALSE)</f>
        <v>0</v>
      </c>
      <c r="V1708" s="1">
        <f>IFERROR(VLOOKUP(C1708,'eindex _tget pp '!$A$4:$E$615,5,FALSE),0)</f>
        <v>998.81001770354612</v>
      </c>
      <c r="W1708" s="31">
        <f>IFERROR(VLOOKUP(C1708,'eindex _tget pp '!$A$4:$F$615,6,FALSE),0)</f>
        <v>1.8022872480000001</v>
      </c>
      <c r="X1708" s="4">
        <f>IFERROR(VLOOKUP(B1708,'eschools 16'!$A$2:$F$25,6,FALSE),1)</f>
        <v>2</v>
      </c>
      <c r="Y1708" s="1">
        <f t="shared" si="130"/>
        <v>0</v>
      </c>
      <c r="Z1708" s="1">
        <f t="shared" si="131"/>
        <v>0</v>
      </c>
      <c r="AA1708" s="31">
        <f>IFERROR(VLOOKUP(C1708,'eindex _tget pp '!$A$4:$G$615,7,FALSE),0)</f>
        <v>0.77582217200000003</v>
      </c>
      <c r="AB1708" s="1">
        <f>VLOOKUP(A1708,'ADM Details FY17'!$A$3:$AB$3515,28,FALSE)</f>
        <v>0</v>
      </c>
      <c r="AC1708" s="1">
        <f t="shared" si="132"/>
        <v>0</v>
      </c>
      <c r="AD1708" s="1">
        <f t="shared" si="133"/>
        <v>1</v>
      </c>
      <c r="AE1708" s="1">
        <f t="shared" si="134"/>
        <v>25</v>
      </c>
    </row>
    <row r="1709" spans="1:31" x14ac:dyDescent="0.25">
      <c r="A1709" t="str">
        <f>B1709&amp;"-"&amp;COUNTIF($B$3:B1709,B1709)</f>
        <v>417-196</v>
      </c>
      <c r="B1709">
        <v>417</v>
      </c>
      <c r="C1709" s="18">
        <f>VLOOKUP(A1709,'ADM Details FY17'!$A$3:$D$3515,4,FALSE)</f>
        <v>49684</v>
      </c>
      <c r="D1709" s="1">
        <f>VLOOKUP(A1709,'ADM Details FY17'!$A$3:$E$3515,5,FALSE)</f>
        <v>4.43</v>
      </c>
      <c r="E1709" s="1">
        <f>VLOOKUP(A1709,'ADM Details FY17'!$A$3:$F$3515,6,FALSE)</f>
        <v>0</v>
      </c>
      <c r="F1709" s="1">
        <f>VLOOKUP(A1709,'ADM Details FY17'!$A$3:$G$3515,7,FALSE)</f>
        <v>0</v>
      </c>
      <c r="G1709" s="1">
        <f>VLOOKUP(A1709,'ADM Details FY17'!$A$3:$H$3515,8,FALSE)</f>
        <v>0</v>
      </c>
      <c r="H1709" s="1">
        <f>VLOOKUP(A1709,'ADM Details FY17'!$A$3:$I$3515,9,FALSE)</f>
        <v>0</v>
      </c>
      <c r="I1709" s="1">
        <f>VLOOKUP(A1709,'ADM Details FY17'!$A$3:$J$3517,10,FALSE)</f>
        <v>0</v>
      </c>
      <c r="J1709" s="1">
        <f>VLOOKUP(A1709,'ADM Details FY17'!$A$3:$K$3515,11,FALSE)</f>
        <v>0</v>
      </c>
      <c r="K1709" s="1">
        <f>VLOOKUP(A1709,'ADM Details FY17'!$A$3:$M$3515,13,FALSE)</f>
        <v>4.43</v>
      </c>
      <c r="L1709" s="1">
        <f>VLOOKUP(A1709,'ADM Details FY17'!$A$3:$O$3515,15,FALSE)</f>
        <v>0</v>
      </c>
      <c r="M1709" s="1">
        <f>VLOOKUP(A1709,'ADM Details FY17'!$A$3:$P$3515,16,FALSE)</f>
        <v>0</v>
      </c>
      <c r="N1709" s="1">
        <f>VLOOKUP(A1709,'ADM Details FY17'!$A$3:$Q$3515,17,FALSE)</f>
        <v>0</v>
      </c>
      <c r="O1709" s="1">
        <f>VLOOKUP(A1709,'ADM Details FY17'!$A$3:$S$3515,19,FALSE)</f>
        <v>0</v>
      </c>
      <c r="P1709" s="1">
        <f>VLOOKUP(A1709,'ADM Details FY17'!$A$3:$U$3515,21,FALSE)</f>
        <v>0</v>
      </c>
      <c r="Q1709" s="1">
        <f>VLOOKUP(A1709,'ADM Details FY17'!$A$3:$V$3515,22,FALSE)</f>
        <v>0</v>
      </c>
      <c r="R1709" s="1">
        <f>VLOOKUP(A1709,'ADM Details FY17'!$A$3:$W$3515,23,FALSE)</f>
        <v>0</v>
      </c>
      <c r="S1709" s="1">
        <f>VLOOKUP(A1709,'ADM Details FY17'!$A$3:$X$3515,24,FALSE)</f>
        <v>0</v>
      </c>
      <c r="T1709" s="1">
        <f>VLOOKUP(A1709,'ADM Details FY17'!$A$3:$Y$3515,25,FALSE)</f>
        <v>0</v>
      </c>
      <c r="U1709" s="1">
        <f>VLOOKUP(A1709,'ADM Details FY17'!$A$3:$AA$3515,27,FALSE)</f>
        <v>0</v>
      </c>
      <c r="V1709" s="1">
        <f>IFERROR(VLOOKUP(C1709,'eindex _tget pp '!$A$4:$E$615,5,FALSE),0)</f>
        <v>308.63637794322375</v>
      </c>
      <c r="W1709" s="31">
        <f>IFERROR(VLOOKUP(C1709,'eindex _tget pp '!$A$4:$F$615,6,FALSE),0)</f>
        <v>0.4597019275</v>
      </c>
      <c r="X1709" s="4">
        <f>IFERROR(VLOOKUP(B1709,'eschools 16'!$A$2:$F$25,6,FALSE),1)</f>
        <v>2</v>
      </c>
      <c r="Y1709" s="1">
        <f t="shared" si="130"/>
        <v>0</v>
      </c>
      <c r="Z1709" s="1">
        <f t="shared" si="131"/>
        <v>0</v>
      </c>
      <c r="AA1709" s="31">
        <f>IFERROR(VLOOKUP(C1709,'eindex _tget pp '!$A$4:$G$615,7,FALSE),0)</f>
        <v>0.436851561</v>
      </c>
      <c r="AB1709" s="1">
        <f>VLOOKUP(A1709,'ADM Details FY17'!$A$3:$AB$3515,28,FALSE)</f>
        <v>0</v>
      </c>
      <c r="AC1709" s="1">
        <f t="shared" si="132"/>
        <v>0</v>
      </c>
      <c r="AD1709" s="1">
        <f t="shared" si="133"/>
        <v>4.43</v>
      </c>
      <c r="AE1709" s="1">
        <f t="shared" si="134"/>
        <v>110.75</v>
      </c>
    </row>
    <row r="1710" spans="1:31" x14ac:dyDescent="0.25">
      <c r="A1710" t="str">
        <f>B1710&amp;"-"&amp;COUNTIF($B$3:B1710,B1710)</f>
        <v>417-197</v>
      </c>
      <c r="B1710">
        <v>417</v>
      </c>
      <c r="C1710" s="18">
        <f>VLOOKUP(A1710,'ADM Details FY17'!$A$3:$D$3515,4,FALSE)</f>
        <v>44776</v>
      </c>
      <c r="D1710" s="1">
        <f>VLOOKUP(A1710,'ADM Details FY17'!$A$3:$E$3515,5,FALSE)</f>
        <v>1</v>
      </c>
      <c r="E1710" s="1">
        <f>VLOOKUP(A1710,'ADM Details FY17'!$A$3:$F$3515,6,FALSE)</f>
        <v>0</v>
      </c>
      <c r="F1710" s="1">
        <f>VLOOKUP(A1710,'ADM Details FY17'!$A$3:$G$3515,7,FALSE)</f>
        <v>0</v>
      </c>
      <c r="G1710" s="1">
        <f>VLOOKUP(A1710,'ADM Details FY17'!$A$3:$H$3515,8,FALSE)</f>
        <v>0</v>
      </c>
      <c r="H1710" s="1">
        <f>VLOOKUP(A1710,'ADM Details FY17'!$A$3:$I$3515,9,FALSE)</f>
        <v>0</v>
      </c>
      <c r="I1710" s="1">
        <f>VLOOKUP(A1710,'ADM Details FY17'!$A$3:$J$3517,10,FALSE)</f>
        <v>0</v>
      </c>
      <c r="J1710" s="1">
        <f>VLOOKUP(A1710,'ADM Details FY17'!$A$3:$K$3515,11,FALSE)</f>
        <v>0</v>
      </c>
      <c r="K1710" s="1">
        <f>VLOOKUP(A1710,'ADM Details FY17'!$A$3:$M$3515,13,FALSE)</f>
        <v>1</v>
      </c>
      <c r="L1710" s="1">
        <f>VLOOKUP(A1710,'ADM Details FY17'!$A$3:$O$3515,15,FALSE)</f>
        <v>0</v>
      </c>
      <c r="M1710" s="1">
        <f>VLOOKUP(A1710,'ADM Details FY17'!$A$3:$P$3515,16,FALSE)</f>
        <v>0</v>
      </c>
      <c r="N1710" s="1">
        <f>VLOOKUP(A1710,'ADM Details FY17'!$A$3:$Q$3515,17,FALSE)</f>
        <v>0</v>
      </c>
      <c r="O1710" s="1">
        <f>VLOOKUP(A1710,'ADM Details FY17'!$A$3:$S$3515,19,FALSE)</f>
        <v>0</v>
      </c>
      <c r="P1710" s="1">
        <f>VLOOKUP(A1710,'ADM Details FY17'!$A$3:$U$3515,21,FALSE)</f>
        <v>0</v>
      </c>
      <c r="Q1710" s="1">
        <f>VLOOKUP(A1710,'ADM Details FY17'!$A$3:$V$3515,22,FALSE)</f>
        <v>0</v>
      </c>
      <c r="R1710" s="1">
        <f>VLOOKUP(A1710,'ADM Details FY17'!$A$3:$W$3515,23,FALSE)</f>
        <v>0</v>
      </c>
      <c r="S1710" s="1">
        <f>VLOOKUP(A1710,'ADM Details FY17'!$A$3:$X$3515,24,FALSE)</f>
        <v>0</v>
      </c>
      <c r="T1710" s="1">
        <f>VLOOKUP(A1710,'ADM Details FY17'!$A$3:$Y$3515,25,FALSE)</f>
        <v>0</v>
      </c>
      <c r="U1710" s="1">
        <f>VLOOKUP(A1710,'ADM Details FY17'!$A$3:$AA$3515,27,FALSE)</f>
        <v>0</v>
      </c>
      <c r="V1710" s="1">
        <f>IFERROR(VLOOKUP(C1710,'eindex _tget pp '!$A$4:$E$615,5,FALSE),0)</f>
        <v>551.59062809445754</v>
      </c>
      <c r="W1710" s="31">
        <f>IFERROR(VLOOKUP(C1710,'eindex _tget pp '!$A$4:$F$615,6,FALSE),0)</f>
        <v>1.2563935094000001</v>
      </c>
      <c r="X1710" s="4">
        <f>IFERROR(VLOOKUP(B1710,'eschools 16'!$A$2:$F$25,6,FALSE),1)</f>
        <v>2</v>
      </c>
      <c r="Y1710" s="1">
        <f t="shared" si="130"/>
        <v>0</v>
      </c>
      <c r="Z1710" s="1">
        <f t="shared" si="131"/>
        <v>0</v>
      </c>
      <c r="AA1710" s="31">
        <f>IFERROR(VLOOKUP(C1710,'eindex _tget pp '!$A$4:$G$615,7,FALSE),0)</f>
        <v>0.61438593500000005</v>
      </c>
      <c r="AB1710" s="1">
        <f>VLOOKUP(A1710,'ADM Details FY17'!$A$3:$AB$3515,28,FALSE)</f>
        <v>0</v>
      </c>
      <c r="AC1710" s="1">
        <f t="shared" si="132"/>
        <v>0</v>
      </c>
      <c r="AD1710" s="1">
        <f t="shared" si="133"/>
        <v>1</v>
      </c>
      <c r="AE1710" s="1">
        <f t="shared" si="134"/>
        <v>25</v>
      </c>
    </row>
    <row r="1711" spans="1:31" x14ac:dyDescent="0.25">
      <c r="A1711" t="str">
        <f>B1711&amp;"-"&amp;COUNTIF($B$3:B1711,B1711)</f>
        <v>417-198</v>
      </c>
      <c r="B1711">
        <v>417</v>
      </c>
      <c r="C1711" s="18">
        <f>VLOOKUP(A1711,'ADM Details FY17'!$A$3:$D$3515,4,FALSE)</f>
        <v>48363</v>
      </c>
      <c r="D1711" s="1">
        <f>VLOOKUP(A1711,'ADM Details FY17'!$A$3:$E$3515,5,FALSE)</f>
        <v>1</v>
      </c>
      <c r="E1711" s="1">
        <f>VLOOKUP(A1711,'ADM Details FY17'!$A$3:$F$3515,6,FALSE)</f>
        <v>0</v>
      </c>
      <c r="F1711" s="1">
        <f>VLOOKUP(A1711,'ADM Details FY17'!$A$3:$G$3515,7,FALSE)</f>
        <v>0</v>
      </c>
      <c r="G1711" s="1">
        <f>VLOOKUP(A1711,'ADM Details FY17'!$A$3:$H$3515,8,FALSE)</f>
        <v>0</v>
      </c>
      <c r="H1711" s="1">
        <f>VLOOKUP(A1711,'ADM Details FY17'!$A$3:$I$3515,9,FALSE)</f>
        <v>0</v>
      </c>
      <c r="I1711" s="1">
        <f>VLOOKUP(A1711,'ADM Details FY17'!$A$3:$J$3517,10,FALSE)</f>
        <v>0</v>
      </c>
      <c r="J1711" s="1">
        <f>VLOOKUP(A1711,'ADM Details FY17'!$A$3:$K$3515,11,FALSE)</f>
        <v>0</v>
      </c>
      <c r="K1711" s="1">
        <f>VLOOKUP(A1711,'ADM Details FY17'!$A$3:$M$3515,13,FALSE)</f>
        <v>0</v>
      </c>
      <c r="L1711" s="1">
        <f>VLOOKUP(A1711,'ADM Details FY17'!$A$3:$O$3515,15,FALSE)</f>
        <v>0</v>
      </c>
      <c r="M1711" s="1">
        <f>VLOOKUP(A1711,'ADM Details FY17'!$A$3:$P$3515,16,FALSE)</f>
        <v>0</v>
      </c>
      <c r="N1711" s="1">
        <f>VLOOKUP(A1711,'ADM Details FY17'!$A$3:$Q$3515,17,FALSE)</f>
        <v>0</v>
      </c>
      <c r="O1711" s="1">
        <f>VLOOKUP(A1711,'ADM Details FY17'!$A$3:$S$3515,19,FALSE)</f>
        <v>0</v>
      </c>
      <c r="P1711" s="1">
        <f>VLOOKUP(A1711,'ADM Details FY17'!$A$3:$U$3515,21,FALSE)</f>
        <v>0</v>
      </c>
      <c r="Q1711" s="1">
        <f>VLOOKUP(A1711,'ADM Details FY17'!$A$3:$V$3515,22,FALSE)</f>
        <v>0</v>
      </c>
      <c r="R1711" s="1">
        <f>VLOOKUP(A1711,'ADM Details FY17'!$A$3:$W$3515,23,FALSE)</f>
        <v>0</v>
      </c>
      <c r="S1711" s="1">
        <f>VLOOKUP(A1711,'ADM Details FY17'!$A$3:$X$3515,24,FALSE)</f>
        <v>0</v>
      </c>
      <c r="T1711" s="1">
        <f>VLOOKUP(A1711,'ADM Details FY17'!$A$3:$Y$3515,25,FALSE)</f>
        <v>0</v>
      </c>
      <c r="U1711" s="1">
        <f>VLOOKUP(A1711,'ADM Details FY17'!$A$3:$AA$3515,27,FALSE)</f>
        <v>0</v>
      </c>
      <c r="V1711" s="1">
        <f>IFERROR(VLOOKUP(C1711,'eindex _tget pp '!$A$4:$E$615,5,FALSE),0)</f>
        <v>82.026220386139443</v>
      </c>
      <c r="W1711" s="31">
        <f>IFERROR(VLOOKUP(C1711,'eindex _tget pp '!$A$4:$F$615,6,FALSE),0)</f>
        <v>0.30319736559999999</v>
      </c>
      <c r="X1711" s="4">
        <f>IFERROR(VLOOKUP(B1711,'eschools 16'!$A$2:$F$25,6,FALSE),1)</f>
        <v>2</v>
      </c>
      <c r="Y1711" s="1">
        <f t="shared" si="130"/>
        <v>0</v>
      </c>
      <c r="Z1711" s="1">
        <f t="shared" si="131"/>
        <v>0</v>
      </c>
      <c r="AA1711" s="31">
        <f>IFERROR(VLOOKUP(C1711,'eindex _tget pp '!$A$4:$G$615,7,FALSE),0)</f>
        <v>0.39908719300000001</v>
      </c>
      <c r="AB1711" s="1">
        <f>VLOOKUP(A1711,'ADM Details FY17'!$A$3:$AB$3515,28,FALSE)</f>
        <v>0</v>
      </c>
      <c r="AC1711" s="1">
        <f t="shared" si="132"/>
        <v>0</v>
      </c>
      <c r="AD1711" s="1">
        <f t="shared" si="133"/>
        <v>1</v>
      </c>
      <c r="AE1711" s="1">
        <f t="shared" si="134"/>
        <v>25</v>
      </c>
    </row>
    <row r="1712" spans="1:31" x14ac:dyDescent="0.25">
      <c r="A1712" t="str">
        <f>B1712&amp;"-"&amp;COUNTIF($B$3:B1712,B1712)</f>
        <v>417-199</v>
      </c>
      <c r="B1712">
        <v>417</v>
      </c>
      <c r="C1712" s="18">
        <f>VLOOKUP(A1712,'ADM Details FY17'!$A$3:$D$3515,4,FALSE)</f>
        <v>44800</v>
      </c>
      <c r="D1712" s="1">
        <f>VLOOKUP(A1712,'ADM Details FY17'!$A$3:$E$3515,5,FALSE)</f>
        <v>1.53</v>
      </c>
      <c r="E1712" s="1">
        <f>VLOOKUP(A1712,'ADM Details FY17'!$A$3:$F$3515,6,FALSE)</f>
        <v>0</v>
      </c>
      <c r="F1712" s="1">
        <f>VLOOKUP(A1712,'ADM Details FY17'!$A$3:$G$3515,7,FALSE)</f>
        <v>0</v>
      </c>
      <c r="G1712" s="1">
        <f>VLOOKUP(A1712,'ADM Details FY17'!$A$3:$H$3515,8,FALSE)</f>
        <v>0</v>
      </c>
      <c r="H1712" s="1">
        <f>VLOOKUP(A1712,'ADM Details FY17'!$A$3:$I$3515,9,FALSE)</f>
        <v>0</v>
      </c>
      <c r="I1712" s="1">
        <f>VLOOKUP(A1712,'ADM Details FY17'!$A$3:$J$3517,10,FALSE)</f>
        <v>0</v>
      </c>
      <c r="J1712" s="1">
        <f>VLOOKUP(A1712,'ADM Details FY17'!$A$3:$K$3515,11,FALSE)</f>
        <v>0</v>
      </c>
      <c r="K1712" s="1">
        <f>VLOOKUP(A1712,'ADM Details FY17'!$A$3:$M$3515,13,FALSE)</f>
        <v>0.53</v>
      </c>
      <c r="L1712" s="1">
        <f>VLOOKUP(A1712,'ADM Details FY17'!$A$3:$O$3515,15,FALSE)</f>
        <v>0</v>
      </c>
      <c r="M1712" s="1">
        <f>VLOOKUP(A1712,'ADM Details FY17'!$A$3:$P$3515,16,FALSE)</f>
        <v>0</v>
      </c>
      <c r="N1712" s="1">
        <f>VLOOKUP(A1712,'ADM Details FY17'!$A$3:$Q$3515,17,FALSE)</f>
        <v>0</v>
      </c>
      <c r="O1712" s="1">
        <f>VLOOKUP(A1712,'ADM Details FY17'!$A$3:$S$3515,19,FALSE)</f>
        <v>0</v>
      </c>
      <c r="P1712" s="1">
        <f>VLOOKUP(A1712,'ADM Details FY17'!$A$3:$U$3515,21,FALSE)</f>
        <v>0</v>
      </c>
      <c r="Q1712" s="1">
        <f>VLOOKUP(A1712,'ADM Details FY17'!$A$3:$V$3515,22,FALSE)</f>
        <v>0</v>
      </c>
      <c r="R1712" s="1">
        <f>VLOOKUP(A1712,'ADM Details FY17'!$A$3:$W$3515,23,FALSE)</f>
        <v>0</v>
      </c>
      <c r="S1712" s="1">
        <f>VLOOKUP(A1712,'ADM Details FY17'!$A$3:$X$3515,24,FALSE)</f>
        <v>0</v>
      </c>
      <c r="T1712" s="1">
        <f>VLOOKUP(A1712,'ADM Details FY17'!$A$3:$Y$3515,25,FALSE)</f>
        <v>0</v>
      </c>
      <c r="U1712" s="1">
        <f>VLOOKUP(A1712,'ADM Details FY17'!$A$3:$AA$3515,27,FALSE)</f>
        <v>0</v>
      </c>
      <c r="V1712" s="1">
        <f>IFERROR(VLOOKUP(C1712,'eindex _tget pp '!$A$4:$E$615,5,FALSE),0)</f>
        <v>751.72908667041872</v>
      </c>
      <c r="W1712" s="31">
        <f>IFERROR(VLOOKUP(C1712,'eindex _tget pp '!$A$4:$F$615,6,FALSE),0)</f>
        <v>1.7261732700000001</v>
      </c>
      <c r="X1712" s="4">
        <f>IFERROR(VLOOKUP(B1712,'eschools 16'!$A$2:$F$25,6,FALSE),1)</f>
        <v>2</v>
      </c>
      <c r="Y1712" s="1">
        <f t="shared" si="130"/>
        <v>0</v>
      </c>
      <c r="Z1712" s="1">
        <f t="shared" si="131"/>
        <v>0</v>
      </c>
      <c r="AA1712" s="31">
        <f>IFERROR(VLOOKUP(C1712,'eindex _tget pp '!$A$4:$G$615,7,FALSE),0)</f>
        <v>0.59243781699999998</v>
      </c>
      <c r="AB1712" s="1">
        <f>VLOOKUP(A1712,'ADM Details FY17'!$A$3:$AB$3515,28,FALSE)</f>
        <v>0</v>
      </c>
      <c r="AC1712" s="1">
        <f t="shared" si="132"/>
        <v>0</v>
      </c>
      <c r="AD1712" s="1">
        <f t="shared" si="133"/>
        <v>1.53</v>
      </c>
      <c r="AE1712" s="1">
        <f t="shared" si="134"/>
        <v>38.25</v>
      </c>
    </row>
    <row r="1713" spans="1:31" x14ac:dyDescent="0.25">
      <c r="A1713" t="str">
        <f>B1713&amp;"-"&amp;COUNTIF($B$3:B1713,B1713)</f>
        <v>417-200</v>
      </c>
      <c r="B1713">
        <v>417</v>
      </c>
      <c r="C1713" s="18">
        <f>VLOOKUP(A1713,'ADM Details FY17'!$A$3:$D$3515,4,FALSE)</f>
        <v>49221</v>
      </c>
      <c r="D1713" s="1">
        <f>VLOOKUP(A1713,'ADM Details FY17'!$A$3:$E$3515,5,FALSE)</f>
        <v>1</v>
      </c>
      <c r="E1713" s="1">
        <f>VLOOKUP(A1713,'ADM Details FY17'!$A$3:$F$3515,6,FALSE)</f>
        <v>0</v>
      </c>
      <c r="F1713" s="1">
        <f>VLOOKUP(A1713,'ADM Details FY17'!$A$3:$G$3515,7,FALSE)</f>
        <v>0</v>
      </c>
      <c r="G1713" s="1">
        <f>VLOOKUP(A1713,'ADM Details FY17'!$A$3:$H$3515,8,FALSE)</f>
        <v>0</v>
      </c>
      <c r="H1713" s="1">
        <f>VLOOKUP(A1713,'ADM Details FY17'!$A$3:$I$3515,9,FALSE)</f>
        <v>0</v>
      </c>
      <c r="I1713" s="1">
        <f>VLOOKUP(A1713,'ADM Details FY17'!$A$3:$J$3517,10,FALSE)</f>
        <v>0</v>
      </c>
      <c r="J1713" s="1">
        <f>VLOOKUP(A1713,'ADM Details FY17'!$A$3:$K$3515,11,FALSE)</f>
        <v>0</v>
      </c>
      <c r="K1713" s="1">
        <f>VLOOKUP(A1713,'ADM Details FY17'!$A$3:$M$3515,13,FALSE)</f>
        <v>0</v>
      </c>
      <c r="L1713" s="1">
        <f>VLOOKUP(A1713,'ADM Details FY17'!$A$3:$O$3515,15,FALSE)</f>
        <v>0</v>
      </c>
      <c r="M1713" s="1">
        <f>VLOOKUP(A1713,'ADM Details FY17'!$A$3:$P$3515,16,FALSE)</f>
        <v>0</v>
      </c>
      <c r="N1713" s="1">
        <f>VLOOKUP(A1713,'ADM Details FY17'!$A$3:$Q$3515,17,FALSE)</f>
        <v>0</v>
      </c>
      <c r="O1713" s="1">
        <f>VLOOKUP(A1713,'ADM Details FY17'!$A$3:$S$3515,19,FALSE)</f>
        <v>0</v>
      </c>
      <c r="P1713" s="1">
        <f>VLOOKUP(A1713,'ADM Details FY17'!$A$3:$U$3515,21,FALSE)</f>
        <v>0</v>
      </c>
      <c r="Q1713" s="1">
        <f>VLOOKUP(A1713,'ADM Details FY17'!$A$3:$V$3515,22,FALSE)</f>
        <v>0</v>
      </c>
      <c r="R1713" s="1">
        <f>VLOOKUP(A1713,'ADM Details FY17'!$A$3:$W$3515,23,FALSE)</f>
        <v>0</v>
      </c>
      <c r="S1713" s="1">
        <f>VLOOKUP(A1713,'ADM Details FY17'!$A$3:$X$3515,24,FALSE)</f>
        <v>0</v>
      </c>
      <c r="T1713" s="1">
        <f>VLOOKUP(A1713,'ADM Details FY17'!$A$3:$Y$3515,25,FALSE)</f>
        <v>0</v>
      </c>
      <c r="U1713" s="1">
        <f>VLOOKUP(A1713,'ADM Details FY17'!$A$3:$AA$3515,27,FALSE)</f>
        <v>0</v>
      </c>
      <c r="V1713" s="1">
        <f>IFERROR(VLOOKUP(C1713,'eindex _tget pp '!$A$4:$E$615,5,FALSE),0)</f>
        <v>390.18712239015127</v>
      </c>
      <c r="W1713" s="31">
        <f>IFERROR(VLOOKUP(C1713,'eindex _tget pp '!$A$4:$F$615,6,FALSE),0)</f>
        <v>0.81822278510000002</v>
      </c>
      <c r="X1713" s="4">
        <f>IFERROR(VLOOKUP(B1713,'eschools 16'!$A$2:$F$25,6,FALSE),1)</f>
        <v>2</v>
      </c>
      <c r="Y1713" s="1">
        <f t="shared" si="130"/>
        <v>0</v>
      </c>
      <c r="Z1713" s="1">
        <f t="shared" si="131"/>
        <v>0</v>
      </c>
      <c r="AA1713" s="31">
        <f>IFERROR(VLOOKUP(C1713,'eindex _tget pp '!$A$4:$G$615,7,FALSE),0)</f>
        <v>0.52811921699999997</v>
      </c>
      <c r="AB1713" s="1">
        <f>VLOOKUP(A1713,'ADM Details FY17'!$A$3:$AB$3515,28,FALSE)</f>
        <v>0</v>
      </c>
      <c r="AC1713" s="1">
        <f t="shared" si="132"/>
        <v>0</v>
      </c>
      <c r="AD1713" s="1">
        <f t="shared" si="133"/>
        <v>1</v>
      </c>
      <c r="AE1713" s="1">
        <f t="shared" si="134"/>
        <v>25</v>
      </c>
    </row>
    <row r="1714" spans="1:31" x14ac:dyDescent="0.25">
      <c r="A1714" t="str">
        <f>B1714&amp;"-"&amp;COUNTIF($B$3:B1714,B1714)</f>
        <v>417-201</v>
      </c>
      <c r="B1714">
        <v>417</v>
      </c>
      <c r="C1714" s="18">
        <f>VLOOKUP(A1714,'ADM Details FY17'!$A$3:$D$3515,4,FALSE)</f>
        <v>46441</v>
      </c>
      <c r="D1714" s="1">
        <f>VLOOKUP(A1714,'ADM Details FY17'!$A$3:$E$3515,5,FALSE)</f>
        <v>5.95</v>
      </c>
      <c r="E1714" s="1">
        <f>VLOOKUP(A1714,'ADM Details FY17'!$A$3:$F$3515,6,FALSE)</f>
        <v>0</v>
      </c>
      <c r="F1714" s="1">
        <f>VLOOKUP(A1714,'ADM Details FY17'!$A$3:$G$3515,7,FALSE)</f>
        <v>0.57999999999999996</v>
      </c>
      <c r="G1714" s="1">
        <f>VLOOKUP(A1714,'ADM Details FY17'!$A$3:$H$3515,8,FALSE)</f>
        <v>1</v>
      </c>
      <c r="H1714" s="1">
        <f>VLOOKUP(A1714,'ADM Details FY17'!$A$3:$I$3515,9,FALSE)</f>
        <v>0</v>
      </c>
      <c r="I1714" s="1">
        <f>VLOOKUP(A1714,'ADM Details FY17'!$A$3:$J$3517,10,FALSE)</f>
        <v>0</v>
      </c>
      <c r="J1714" s="1">
        <f>VLOOKUP(A1714,'ADM Details FY17'!$A$3:$K$3515,11,FALSE)</f>
        <v>0</v>
      </c>
      <c r="K1714" s="1">
        <f>VLOOKUP(A1714,'ADM Details FY17'!$A$3:$M$3515,13,FALSE)</f>
        <v>3.44</v>
      </c>
      <c r="L1714" s="1">
        <f>VLOOKUP(A1714,'ADM Details FY17'!$A$3:$O$3515,15,FALSE)</f>
        <v>0</v>
      </c>
      <c r="M1714" s="1">
        <f>VLOOKUP(A1714,'ADM Details FY17'!$A$3:$P$3515,16,FALSE)</f>
        <v>0</v>
      </c>
      <c r="N1714" s="1">
        <f>VLOOKUP(A1714,'ADM Details FY17'!$A$3:$Q$3515,17,FALSE)</f>
        <v>0</v>
      </c>
      <c r="O1714" s="1">
        <f>VLOOKUP(A1714,'ADM Details FY17'!$A$3:$S$3515,19,FALSE)</f>
        <v>0</v>
      </c>
      <c r="P1714" s="1">
        <f>VLOOKUP(A1714,'ADM Details FY17'!$A$3:$U$3515,21,FALSE)</f>
        <v>0</v>
      </c>
      <c r="Q1714" s="1">
        <f>VLOOKUP(A1714,'ADM Details FY17'!$A$3:$V$3515,22,FALSE)</f>
        <v>0</v>
      </c>
      <c r="R1714" s="1">
        <f>VLOOKUP(A1714,'ADM Details FY17'!$A$3:$W$3515,23,FALSE)</f>
        <v>0</v>
      </c>
      <c r="S1714" s="1">
        <f>VLOOKUP(A1714,'ADM Details FY17'!$A$3:$X$3515,24,FALSE)</f>
        <v>0</v>
      </c>
      <c r="T1714" s="1">
        <f>VLOOKUP(A1714,'ADM Details FY17'!$A$3:$Y$3515,25,FALSE)</f>
        <v>0</v>
      </c>
      <c r="U1714" s="1">
        <f>VLOOKUP(A1714,'ADM Details FY17'!$A$3:$AA$3515,27,FALSE)</f>
        <v>0</v>
      </c>
      <c r="V1714" s="1">
        <f>IFERROR(VLOOKUP(C1714,'eindex _tget pp '!$A$4:$E$615,5,FALSE),0)</f>
        <v>804.34213395107997</v>
      </c>
      <c r="W1714" s="31">
        <f>IFERROR(VLOOKUP(C1714,'eindex _tget pp '!$A$4:$F$615,6,FALSE),0)</f>
        <v>1.5608930963000001</v>
      </c>
      <c r="X1714" s="4">
        <f>IFERROR(VLOOKUP(B1714,'eschools 16'!$A$2:$F$25,6,FALSE),1)</f>
        <v>2</v>
      </c>
      <c r="Y1714" s="1">
        <f t="shared" si="130"/>
        <v>0</v>
      </c>
      <c r="Z1714" s="1">
        <f t="shared" si="131"/>
        <v>0</v>
      </c>
      <c r="AA1714" s="31">
        <f>IFERROR(VLOOKUP(C1714,'eindex _tget pp '!$A$4:$G$615,7,FALSE),0)</f>
        <v>0.68666831900000003</v>
      </c>
      <c r="AB1714" s="1">
        <f>VLOOKUP(A1714,'ADM Details FY17'!$A$3:$AB$3515,28,FALSE)</f>
        <v>0</v>
      </c>
      <c r="AC1714" s="1">
        <f t="shared" si="132"/>
        <v>0</v>
      </c>
      <c r="AD1714" s="1">
        <f t="shared" si="133"/>
        <v>5.95</v>
      </c>
      <c r="AE1714" s="1">
        <f t="shared" si="134"/>
        <v>148.75</v>
      </c>
    </row>
    <row r="1715" spans="1:31" x14ac:dyDescent="0.25">
      <c r="A1715" t="str">
        <f>B1715&amp;"-"&amp;COUNTIF($B$3:B1715,B1715)</f>
        <v>417-202</v>
      </c>
      <c r="B1715">
        <v>417</v>
      </c>
      <c r="C1715" s="18">
        <f>VLOOKUP(A1715,'ADM Details FY17'!$A$3:$D$3515,4,FALSE)</f>
        <v>47381</v>
      </c>
      <c r="D1715" s="1">
        <f>VLOOKUP(A1715,'ADM Details FY17'!$A$3:$E$3515,5,FALSE)</f>
        <v>2.57</v>
      </c>
      <c r="E1715" s="1">
        <f>VLOOKUP(A1715,'ADM Details FY17'!$A$3:$F$3515,6,FALSE)</f>
        <v>0</v>
      </c>
      <c r="F1715" s="1">
        <f>VLOOKUP(A1715,'ADM Details FY17'!$A$3:$G$3515,7,FALSE)</f>
        <v>0</v>
      </c>
      <c r="G1715" s="1">
        <f>VLOOKUP(A1715,'ADM Details FY17'!$A$3:$H$3515,8,FALSE)</f>
        <v>0</v>
      </c>
      <c r="H1715" s="1">
        <f>VLOOKUP(A1715,'ADM Details FY17'!$A$3:$I$3515,9,FALSE)</f>
        <v>0</v>
      </c>
      <c r="I1715" s="1">
        <f>VLOOKUP(A1715,'ADM Details FY17'!$A$3:$J$3517,10,FALSE)</f>
        <v>0</v>
      </c>
      <c r="J1715" s="1">
        <f>VLOOKUP(A1715,'ADM Details FY17'!$A$3:$K$3515,11,FALSE)</f>
        <v>0</v>
      </c>
      <c r="K1715" s="1">
        <f>VLOOKUP(A1715,'ADM Details FY17'!$A$3:$M$3515,13,FALSE)</f>
        <v>0.72</v>
      </c>
      <c r="L1715" s="1">
        <f>VLOOKUP(A1715,'ADM Details FY17'!$A$3:$O$3515,15,FALSE)</f>
        <v>0</v>
      </c>
      <c r="M1715" s="1">
        <f>VLOOKUP(A1715,'ADM Details FY17'!$A$3:$P$3515,16,FALSE)</f>
        <v>0</v>
      </c>
      <c r="N1715" s="1">
        <f>VLOOKUP(A1715,'ADM Details FY17'!$A$3:$Q$3515,17,FALSE)</f>
        <v>0</v>
      </c>
      <c r="O1715" s="1">
        <f>VLOOKUP(A1715,'ADM Details FY17'!$A$3:$S$3515,19,FALSE)</f>
        <v>0</v>
      </c>
      <c r="P1715" s="1">
        <f>VLOOKUP(A1715,'ADM Details FY17'!$A$3:$U$3515,21,FALSE)</f>
        <v>0</v>
      </c>
      <c r="Q1715" s="1">
        <f>VLOOKUP(A1715,'ADM Details FY17'!$A$3:$V$3515,22,FALSE)</f>
        <v>0</v>
      </c>
      <c r="R1715" s="1">
        <f>VLOOKUP(A1715,'ADM Details FY17'!$A$3:$W$3515,23,FALSE)</f>
        <v>0</v>
      </c>
      <c r="S1715" s="1">
        <f>VLOOKUP(A1715,'ADM Details FY17'!$A$3:$X$3515,24,FALSE)</f>
        <v>0</v>
      </c>
      <c r="T1715" s="1">
        <f>VLOOKUP(A1715,'ADM Details FY17'!$A$3:$Y$3515,25,FALSE)</f>
        <v>0</v>
      </c>
      <c r="U1715" s="1">
        <f>VLOOKUP(A1715,'ADM Details FY17'!$A$3:$AA$3515,27,FALSE)</f>
        <v>0</v>
      </c>
      <c r="V1715" s="1">
        <f>IFERROR(VLOOKUP(C1715,'eindex _tget pp '!$A$4:$E$615,5,FALSE),0)</f>
        <v>295.30296097688921</v>
      </c>
      <c r="W1715" s="31">
        <f>IFERROR(VLOOKUP(C1715,'eindex _tget pp '!$A$4:$F$615,6,FALSE),0)</f>
        <v>0.71449310180000003</v>
      </c>
      <c r="X1715" s="4">
        <f>IFERROR(VLOOKUP(B1715,'eschools 16'!$A$2:$F$25,6,FALSE),1)</f>
        <v>2</v>
      </c>
      <c r="Y1715" s="1">
        <f t="shared" si="130"/>
        <v>0</v>
      </c>
      <c r="Z1715" s="1">
        <f t="shared" si="131"/>
        <v>0</v>
      </c>
      <c r="AA1715" s="31">
        <f>IFERROR(VLOOKUP(C1715,'eindex _tget pp '!$A$4:$G$615,7,FALSE),0)</f>
        <v>0.44319075099999999</v>
      </c>
      <c r="AB1715" s="1">
        <f>VLOOKUP(A1715,'ADM Details FY17'!$A$3:$AB$3515,28,FALSE)</f>
        <v>0</v>
      </c>
      <c r="AC1715" s="1">
        <f t="shared" si="132"/>
        <v>0</v>
      </c>
      <c r="AD1715" s="1">
        <f t="shared" si="133"/>
        <v>2.57</v>
      </c>
      <c r="AE1715" s="1">
        <f t="shared" si="134"/>
        <v>64.25</v>
      </c>
    </row>
    <row r="1716" spans="1:31" x14ac:dyDescent="0.25">
      <c r="A1716" t="str">
        <f>B1716&amp;"-"&amp;COUNTIF($B$3:B1716,B1716)</f>
        <v>417-203</v>
      </c>
      <c r="B1716">
        <v>417</v>
      </c>
      <c r="C1716" s="18">
        <f>VLOOKUP(A1716,'ADM Details FY17'!$A$3:$D$3515,4,FALSE)</f>
        <v>48041</v>
      </c>
      <c r="D1716" s="1">
        <f>VLOOKUP(A1716,'ADM Details FY17'!$A$3:$E$3515,5,FALSE)</f>
        <v>2</v>
      </c>
      <c r="E1716" s="1">
        <f>VLOOKUP(A1716,'ADM Details FY17'!$A$3:$F$3515,6,FALSE)</f>
        <v>0</v>
      </c>
      <c r="F1716" s="1">
        <f>VLOOKUP(A1716,'ADM Details FY17'!$A$3:$G$3515,7,FALSE)</f>
        <v>1</v>
      </c>
      <c r="G1716" s="1">
        <f>VLOOKUP(A1716,'ADM Details FY17'!$A$3:$H$3515,8,FALSE)</f>
        <v>0</v>
      </c>
      <c r="H1716" s="1">
        <f>VLOOKUP(A1716,'ADM Details FY17'!$A$3:$I$3515,9,FALSE)</f>
        <v>0</v>
      </c>
      <c r="I1716" s="1">
        <f>VLOOKUP(A1716,'ADM Details FY17'!$A$3:$J$3517,10,FALSE)</f>
        <v>0</v>
      </c>
      <c r="J1716" s="1">
        <f>VLOOKUP(A1716,'ADM Details FY17'!$A$3:$K$3515,11,FALSE)</f>
        <v>0</v>
      </c>
      <c r="K1716" s="1">
        <f>VLOOKUP(A1716,'ADM Details FY17'!$A$3:$M$3515,13,FALSE)</f>
        <v>0</v>
      </c>
      <c r="L1716" s="1">
        <f>VLOOKUP(A1716,'ADM Details FY17'!$A$3:$O$3515,15,FALSE)</f>
        <v>0</v>
      </c>
      <c r="M1716" s="1">
        <f>VLOOKUP(A1716,'ADM Details FY17'!$A$3:$P$3515,16,FALSE)</f>
        <v>0</v>
      </c>
      <c r="N1716" s="1">
        <f>VLOOKUP(A1716,'ADM Details FY17'!$A$3:$Q$3515,17,FALSE)</f>
        <v>0</v>
      </c>
      <c r="O1716" s="1">
        <f>VLOOKUP(A1716,'ADM Details FY17'!$A$3:$S$3515,19,FALSE)</f>
        <v>0</v>
      </c>
      <c r="P1716" s="1">
        <f>VLOOKUP(A1716,'ADM Details FY17'!$A$3:$U$3515,21,FALSE)</f>
        <v>0</v>
      </c>
      <c r="Q1716" s="1">
        <f>VLOOKUP(A1716,'ADM Details FY17'!$A$3:$V$3515,22,FALSE)</f>
        <v>0</v>
      </c>
      <c r="R1716" s="1">
        <f>VLOOKUP(A1716,'ADM Details FY17'!$A$3:$W$3515,23,FALSE)</f>
        <v>0</v>
      </c>
      <c r="S1716" s="1">
        <f>VLOOKUP(A1716,'ADM Details FY17'!$A$3:$X$3515,24,FALSE)</f>
        <v>0</v>
      </c>
      <c r="T1716" s="1">
        <f>VLOOKUP(A1716,'ADM Details FY17'!$A$3:$Y$3515,25,FALSE)</f>
        <v>0</v>
      </c>
      <c r="U1716" s="1">
        <f>VLOOKUP(A1716,'ADM Details FY17'!$A$3:$AA$3515,27,FALSE)</f>
        <v>0</v>
      </c>
      <c r="V1716" s="1">
        <f>IFERROR(VLOOKUP(C1716,'eindex _tget pp '!$A$4:$E$615,5,FALSE),0)</f>
        <v>309.40398549356848</v>
      </c>
      <c r="W1716" s="31">
        <f>IFERROR(VLOOKUP(C1716,'eindex _tget pp '!$A$4:$F$615,6,FALSE),0)</f>
        <v>0.42147832419999998</v>
      </c>
      <c r="X1716" s="4">
        <f>IFERROR(VLOOKUP(B1716,'eschools 16'!$A$2:$F$25,6,FALSE),1)</f>
        <v>2</v>
      </c>
      <c r="Y1716" s="1">
        <f t="shared" si="130"/>
        <v>0</v>
      </c>
      <c r="Z1716" s="1">
        <f t="shared" si="131"/>
        <v>0</v>
      </c>
      <c r="AA1716" s="31">
        <f>IFERROR(VLOOKUP(C1716,'eindex _tget pp '!$A$4:$G$615,7,FALSE),0)</f>
        <v>0.454842511</v>
      </c>
      <c r="AB1716" s="1">
        <f>VLOOKUP(A1716,'ADM Details FY17'!$A$3:$AB$3515,28,FALSE)</f>
        <v>0</v>
      </c>
      <c r="AC1716" s="1">
        <f t="shared" si="132"/>
        <v>0</v>
      </c>
      <c r="AD1716" s="1">
        <f t="shared" si="133"/>
        <v>2</v>
      </c>
      <c r="AE1716" s="1">
        <f t="shared" si="134"/>
        <v>50</v>
      </c>
    </row>
    <row r="1717" spans="1:31" x14ac:dyDescent="0.25">
      <c r="A1717" t="str">
        <f>B1717&amp;"-"&amp;COUNTIF($B$3:B1717,B1717)</f>
        <v>417-204</v>
      </c>
      <c r="B1717">
        <v>417</v>
      </c>
      <c r="C1717" s="18">
        <f>VLOOKUP(A1717,'ADM Details FY17'!$A$3:$D$3515,4,FALSE)</f>
        <v>48371</v>
      </c>
      <c r="D1717" s="1">
        <f>VLOOKUP(A1717,'ADM Details FY17'!$A$3:$E$3515,5,FALSE)</f>
        <v>7.7</v>
      </c>
      <c r="E1717" s="1">
        <f>VLOOKUP(A1717,'ADM Details FY17'!$A$3:$F$3515,6,FALSE)</f>
        <v>0</v>
      </c>
      <c r="F1717" s="1">
        <f>VLOOKUP(A1717,'ADM Details FY17'!$A$3:$G$3515,7,FALSE)</f>
        <v>0</v>
      </c>
      <c r="G1717" s="1">
        <f>VLOOKUP(A1717,'ADM Details FY17'!$A$3:$H$3515,8,FALSE)</f>
        <v>0</v>
      </c>
      <c r="H1717" s="1">
        <f>VLOOKUP(A1717,'ADM Details FY17'!$A$3:$I$3515,9,FALSE)</f>
        <v>0</v>
      </c>
      <c r="I1717" s="1">
        <f>VLOOKUP(A1717,'ADM Details FY17'!$A$3:$J$3517,10,FALSE)</f>
        <v>0</v>
      </c>
      <c r="J1717" s="1">
        <f>VLOOKUP(A1717,'ADM Details FY17'!$A$3:$K$3515,11,FALSE)</f>
        <v>0.78</v>
      </c>
      <c r="K1717" s="1">
        <f>VLOOKUP(A1717,'ADM Details FY17'!$A$3:$M$3515,13,FALSE)</f>
        <v>0</v>
      </c>
      <c r="L1717" s="1">
        <f>VLOOKUP(A1717,'ADM Details FY17'!$A$3:$O$3515,15,FALSE)</f>
        <v>0</v>
      </c>
      <c r="M1717" s="1">
        <f>VLOOKUP(A1717,'ADM Details FY17'!$A$3:$P$3515,16,FALSE)</f>
        <v>0</v>
      </c>
      <c r="N1717" s="1">
        <f>VLOOKUP(A1717,'ADM Details FY17'!$A$3:$Q$3515,17,FALSE)</f>
        <v>0</v>
      </c>
      <c r="O1717" s="1">
        <f>VLOOKUP(A1717,'ADM Details FY17'!$A$3:$S$3515,19,FALSE)</f>
        <v>0</v>
      </c>
      <c r="P1717" s="1">
        <f>VLOOKUP(A1717,'ADM Details FY17'!$A$3:$U$3515,21,FALSE)</f>
        <v>0</v>
      </c>
      <c r="Q1717" s="1">
        <f>VLOOKUP(A1717,'ADM Details FY17'!$A$3:$V$3515,22,FALSE)</f>
        <v>0</v>
      </c>
      <c r="R1717" s="1">
        <f>VLOOKUP(A1717,'ADM Details FY17'!$A$3:$W$3515,23,FALSE)</f>
        <v>0</v>
      </c>
      <c r="S1717" s="1">
        <f>VLOOKUP(A1717,'ADM Details FY17'!$A$3:$X$3515,24,FALSE)</f>
        <v>0</v>
      </c>
      <c r="T1717" s="1">
        <f>VLOOKUP(A1717,'ADM Details FY17'!$A$3:$Y$3515,25,FALSE)</f>
        <v>0</v>
      </c>
      <c r="U1717" s="1">
        <f>VLOOKUP(A1717,'ADM Details FY17'!$A$3:$AA$3515,27,FALSE)</f>
        <v>0</v>
      </c>
      <c r="V1717" s="1">
        <f>IFERROR(VLOOKUP(C1717,'eindex _tget pp '!$A$4:$E$615,5,FALSE),0)</f>
        <v>162.41233944954129</v>
      </c>
      <c r="W1717" s="31">
        <f>IFERROR(VLOOKUP(C1717,'eindex _tget pp '!$A$4:$F$615,6,FALSE),0)</f>
        <v>0.45015736550000002</v>
      </c>
      <c r="X1717" s="4">
        <f>IFERROR(VLOOKUP(B1717,'eschools 16'!$A$2:$F$25,6,FALSE),1)</f>
        <v>2</v>
      </c>
      <c r="Y1717" s="1">
        <f t="shared" si="130"/>
        <v>0</v>
      </c>
      <c r="Z1717" s="1">
        <f t="shared" si="131"/>
        <v>0</v>
      </c>
      <c r="AA1717" s="31">
        <f>IFERROR(VLOOKUP(C1717,'eindex _tget pp '!$A$4:$G$615,7,FALSE),0)</f>
        <v>0.41025845999999999</v>
      </c>
      <c r="AB1717" s="1">
        <f>VLOOKUP(A1717,'ADM Details FY17'!$A$3:$AB$3515,28,FALSE)</f>
        <v>0</v>
      </c>
      <c r="AC1717" s="1">
        <f t="shared" si="132"/>
        <v>0</v>
      </c>
      <c r="AD1717" s="1">
        <f t="shared" si="133"/>
        <v>7.7</v>
      </c>
      <c r="AE1717" s="1">
        <f t="shared" si="134"/>
        <v>192.5</v>
      </c>
    </row>
    <row r="1718" spans="1:31" x14ac:dyDescent="0.25">
      <c r="A1718" t="str">
        <f>B1718&amp;"-"&amp;COUNTIF($B$3:B1718,B1718)</f>
        <v>417-205</v>
      </c>
      <c r="B1718">
        <v>417</v>
      </c>
      <c r="C1718" s="18">
        <f>VLOOKUP(A1718,'ADM Details FY17'!$A$3:$D$3515,4,FALSE)</f>
        <v>50062</v>
      </c>
      <c r="D1718" s="1">
        <f>VLOOKUP(A1718,'ADM Details FY17'!$A$3:$E$3515,5,FALSE)</f>
        <v>2.2599999999999998</v>
      </c>
      <c r="E1718" s="1">
        <f>VLOOKUP(A1718,'ADM Details FY17'!$A$3:$F$3515,6,FALSE)</f>
        <v>0</v>
      </c>
      <c r="F1718" s="1">
        <f>VLOOKUP(A1718,'ADM Details FY17'!$A$3:$G$3515,7,FALSE)</f>
        <v>0</v>
      </c>
      <c r="G1718" s="1">
        <f>VLOOKUP(A1718,'ADM Details FY17'!$A$3:$H$3515,8,FALSE)</f>
        <v>0.97</v>
      </c>
      <c r="H1718" s="1">
        <f>VLOOKUP(A1718,'ADM Details FY17'!$A$3:$I$3515,9,FALSE)</f>
        <v>0</v>
      </c>
      <c r="I1718" s="1">
        <f>VLOOKUP(A1718,'ADM Details FY17'!$A$3:$J$3517,10,FALSE)</f>
        <v>0</v>
      </c>
      <c r="J1718" s="1">
        <f>VLOOKUP(A1718,'ADM Details FY17'!$A$3:$K$3515,11,FALSE)</f>
        <v>0</v>
      </c>
      <c r="K1718" s="1">
        <f>VLOOKUP(A1718,'ADM Details FY17'!$A$3:$M$3515,13,FALSE)</f>
        <v>1.26</v>
      </c>
      <c r="L1718" s="1">
        <f>VLOOKUP(A1718,'ADM Details FY17'!$A$3:$O$3515,15,FALSE)</f>
        <v>0</v>
      </c>
      <c r="M1718" s="1">
        <f>VLOOKUP(A1718,'ADM Details FY17'!$A$3:$P$3515,16,FALSE)</f>
        <v>0</v>
      </c>
      <c r="N1718" s="1">
        <f>VLOOKUP(A1718,'ADM Details FY17'!$A$3:$Q$3515,17,FALSE)</f>
        <v>0</v>
      </c>
      <c r="O1718" s="1">
        <f>VLOOKUP(A1718,'ADM Details FY17'!$A$3:$S$3515,19,FALSE)</f>
        <v>0</v>
      </c>
      <c r="P1718" s="1">
        <f>VLOOKUP(A1718,'ADM Details FY17'!$A$3:$U$3515,21,FALSE)</f>
        <v>0</v>
      </c>
      <c r="Q1718" s="1">
        <f>VLOOKUP(A1718,'ADM Details FY17'!$A$3:$V$3515,22,FALSE)</f>
        <v>0</v>
      </c>
      <c r="R1718" s="1">
        <f>VLOOKUP(A1718,'ADM Details FY17'!$A$3:$W$3515,23,FALSE)</f>
        <v>0</v>
      </c>
      <c r="S1718" s="1">
        <f>VLOOKUP(A1718,'ADM Details FY17'!$A$3:$X$3515,24,FALSE)</f>
        <v>0</v>
      </c>
      <c r="T1718" s="1">
        <f>VLOOKUP(A1718,'ADM Details FY17'!$A$3:$Y$3515,25,FALSE)</f>
        <v>0</v>
      </c>
      <c r="U1718" s="1">
        <f>VLOOKUP(A1718,'ADM Details FY17'!$A$3:$AA$3515,27,FALSE)</f>
        <v>0</v>
      </c>
      <c r="V1718" s="1">
        <f>IFERROR(VLOOKUP(C1718,'eindex _tget pp '!$A$4:$E$615,5,FALSE),0)</f>
        <v>211.76986022508626</v>
      </c>
      <c r="W1718" s="31">
        <f>IFERROR(VLOOKUP(C1718,'eindex _tget pp '!$A$4:$F$615,6,FALSE),0)</f>
        <v>1.1341027796000001</v>
      </c>
      <c r="X1718" s="4">
        <f>IFERROR(VLOOKUP(B1718,'eschools 16'!$A$2:$F$25,6,FALSE),1)</f>
        <v>2</v>
      </c>
      <c r="Y1718" s="1">
        <f t="shared" si="130"/>
        <v>0</v>
      </c>
      <c r="Z1718" s="1">
        <f t="shared" si="131"/>
        <v>0</v>
      </c>
      <c r="AA1718" s="31">
        <f>IFERROR(VLOOKUP(C1718,'eindex _tget pp '!$A$4:$G$615,7,FALSE),0)</f>
        <v>0.44289541599999999</v>
      </c>
      <c r="AB1718" s="1">
        <f>VLOOKUP(A1718,'ADM Details FY17'!$A$3:$AB$3515,28,FALSE)</f>
        <v>0</v>
      </c>
      <c r="AC1718" s="1">
        <f t="shared" si="132"/>
        <v>0</v>
      </c>
      <c r="AD1718" s="1">
        <f t="shared" si="133"/>
        <v>2.2599999999999998</v>
      </c>
      <c r="AE1718" s="1">
        <f t="shared" si="134"/>
        <v>56.499999999999993</v>
      </c>
    </row>
    <row r="1719" spans="1:31" x14ac:dyDescent="0.25">
      <c r="A1719" t="str">
        <f>B1719&amp;"-"&amp;COUNTIF($B$3:B1719,B1719)</f>
        <v>417-206</v>
      </c>
      <c r="B1719">
        <v>417</v>
      </c>
      <c r="C1719" s="18">
        <f>VLOOKUP(A1719,'ADM Details FY17'!$A$3:$D$3515,4,FALSE)</f>
        <v>45997</v>
      </c>
      <c r="D1719" s="1">
        <f>VLOOKUP(A1719,'ADM Details FY17'!$A$3:$E$3515,5,FALSE)</f>
        <v>8</v>
      </c>
      <c r="E1719" s="1">
        <f>VLOOKUP(A1719,'ADM Details FY17'!$A$3:$F$3515,6,FALSE)</f>
        <v>0</v>
      </c>
      <c r="F1719" s="1">
        <f>VLOOKUP(A1719,'ADM Details FY17'!$A$3:$G$3515,7,FALSE)</f>
        <v>1</v>
      </c>
      <c r="G1719" s="1">
        <f>VLOOKUP(A1719,'ADM Details FY17'!$A$3:$H$3515,8,FALSE)</f>
        <v>0</v>
      </c>
      <c r="H1719" s="1">
        <f>VLOOKUP(A1719,'ADM Details FY17'!$A$3:$I$3515,9,FALSE)</f>
        <v>0</v>
      </c>
      <c r="I1719" s="1">
        <f>VLOOKUP(A1719,'ADM Details FY17'!$A$3:$J$3517,10,FALSE)</f>
        <v>0</v>
      </c>
      <c r="J1719" s="1">
        <f>VLOOKUP(A1719,'ADM Details FY17'!$A$3:$K$3515,11,FALSE)</f>
        <v>1</v>
      </c>
      <c r="K1719" s="1">
        <f>VLOOKUP(A1719,'ADM Details FY17'!$A$3:$M$3515,13,FALSE)</f>
        <v>4</v>
      </c>
      <c r="L1719" s="1">
        <f>VLOOKUP(A1719,'ADM Details FY17'!$A$3:$O$3515,15,FALSE)</f>
        <v>0</v>
      </c>
      <c r="M1719" s="1">
        <f>VLOOKUP(A1719,'ADM Details FY17'!$A$3:$P$3515,16,FALSE)</f>
        <v>0</v>
      </c>
      <c r="N1719" s="1">
        <f>VLOOKUP(A1719,'ADM Details FY17'!$A$3:$Q$3515,17,FALSE)</f>
        <v>0</v>
      </c>
      <c r="O1719" s="1">
        <f>VLOOKUP(A1719,'ADM Details FY17'!$A$3:$S$3515,19,FALSE)</f>
        <v>0</v>
      </c>
      <c r="P1719" s="1">
        <f>VLOOKUP(A1719,'ADM Details FY17'!$A$3:$U$3515,21,FALSE)</f>
        <v>0</v>
      </c>
      <c r="Q1719" s="1">
        <f>VLOOKUP(A1719,'ADM Details FY17'!$A$3:$V$3515,22,FALSE)</f>
        <v>0</v>
      </c>
      <c r="R1719" s="1">
        <f>VLOOKUP(A1719,'ADM Details FY17'!$A$3:$W$3515,23,FALSE)</f>
        <v>0</v>
      </c>
      <c r="S1719" s="1">
        <f>VLOOKUP(A1719,'ADM Details FY17'!$A$3:$X$3515,24,FALSE)</f>
        <v>0</v>
      </c>
      <c r="T1719" s="1">
        <f>VLOOKUP(A1719,'ADM Details FY17'!$A$3:$Y$3515,25,FALSE)</f>
        <v>0</v>
      </c>
      <c r="U1719" s="1">
        <f>VLOOKUP(A1719,'ADM Details FY17'!$A$3:$AA$3515,27,FALSE)</f>
        <v>0</v>
      </c>
      <c r="V1719" s="1">
        <f>IFERROR(VLOOKUP(C1719,'eindex _tget pp '!$A$4:$E$615,5,FALSE),0)</f>
        <v>0</v>
      </c>
      <c r="W1719" s="31">
        <f>IFERROR(VLOOKUP(C1719,'eindex _tget pp '!$A$4:$F$615,6,FALSE),0)</f>
        <v>0.36635944009999999</v>
      </c>
      <c r="X1719" s="4">
        <f>IFERROR(VLOOKUP(B1719,'eschools 16'!$A$2:$F$25,6,FALSE),1)</f>
        <v>2</v>
      </c>
      <c r="Y1719" s="1">
        <f t="shared" si="130"/>
        <v>0</v>
      </c>
      <c r="Z1719" s="1">
        <f t="shared" si="131"/>
        <v>0</v>
      </c>
      <c r="AA1719" s="31">
        <f>IFERROR(VLOOKUP(C1719,'eindex _tget pp '!$A$4:$G$615,7,FALSE),0)</f>
        <v>0.19771261100000001</v>
      </c>
      <c r="AB1719" s="1">
        <f>VLOOKUP(A1719,'ADM Details FY17'!$A$3:$AB$3515,28,FALSE)</f>
        <v>0</v>
      </c>
      <c r="AC1719" s="1">
        <f t="shared" si="132"/>
        <v>0</v>
      </c>
      <c r="AD1719" s="1">
        <f t="shared" si="133"/>
        <v>8</v>
      </c>
      <c r="AE1719" s="1">
        <f t="shared" si="134"/>
        <v>200</v>
      </c>
    </row>
    <row r="1720" spans="1:31" x14ac:dyDescent="0.25">
      <c r="A1720" t="str">
        <f>B1720&amp;"-"&amp;COUNTIF($B$3:B1720,B1720)</f>
        <v>417-207</v>
      </c>
      <c r="B1720">
        <v>417</v>
      </c>
      <c r="C1720" s="18">
        <f>VLOOKUP(A1720,'ADM Details FY17'!$A$3:$D$3515,4,FALSE)</f>
        <v>44826</v>
      </c>
      <c r="D1720" s="1">
        <f>VLOOKUP(A1720,'ADM Details FY17'!$A$3:$E$3515,5,FALSE)</f>
        <v>5.85</v>
      </c>
      <c r="E1720" s="1">
        <f>VLOOKUP(A1720,'ADM Details FY17'!$A$3:$F$3515,6,FALSE)</f>
        <v>0</v>
      </c>
      <c r="F1720" s="1">
        <f>VLOOKUP(A1720,'ADM Details FY17'!$A$3:$G$3515,7,FALSE)</f>
        <v>0</v>
      </c>
      <c r="G1720" s="1">
        <f>VLOOKUP(A1720,'ADM Details FY17'!$A$3:$H$3515,8,FALSE)</f>
        <v>0</v>
      </c>
      <c r="H1720" s="1">
        <f>VLOOKUP(A1720,'ADM Details FY17'!$A$3:$I$3515,9,FALSE)</f>
        <v>0</v>
      </c>
      <c r="I1720" s="1">
        <f>VLOOKUP(A1720,'ADM Details FY17'!$A$3:$J$3517,10,FALSE)</f>
        <v>0</v>
      </c>
      <c r="J1720" s="1">
        <f>VLOOKUP(A1720,'ADM Details FY17'!$A$3:$K$3515,11,FALSE)</f>
        <v>0</v>
      </c>
      <c r="K1720" s="1">
        <f>VLOOKUP(A1720,'ADM Details FY17'!$A$3:$M$3515,13,FALSE)</f>
        <v>1.71</v>
      </c>
      <c r="L1720" s="1">
        <f>VLOOKUP(A1720,'ADM Details FY17'!$A$3:$O$3515,15,FALSE)</f>
        <v>0</v>
      </c>
      <c r="M1720" s="1">
        <f>VLOOKUP(A1720,'ADM Details FY17'!$A$3:$P$3515,16,FALSE)</f>
        <v>0</v>
      </c>
      <c r="N1720" s="1">
        <f>VLOOKUP(A1720,'ADM Details FY17'!$A$3:$Q$3515,17,FALSE)</f>
        <v>0</v>
      </c>
      <c r="O1720" s="1">
        <f>VLOOKUP(A1720,'ADM Details FY17'!$A$3:$S$3515,19,FALSE)</f>
        <v>0</v>
      </c>
      <c r="P1720" s="1">
        <f>VLOOKUP(A1720,'ADM Details FY17'!$A$3:$U$3515,21,FALSE)</f>
        <v>0</v>
      </c>
      <c r="Q1720" s="1">
        <f>VLOOKUP(A1720,'ADM Details FY17'!$A$3:$V$3515,22,FALSE)</f>
        <v>0</v>
      </c>
      <c r="R1720" s="1">
        <f>VLOOKUP(A1720,'ADM Details FY17'!$A$3:$W$3515,23,FALSE)</f>
        <v>0</v>
      </c>
      <c r="S1720" s="1">
        <f>VLOOKUP(A1720,'ADM Details FY17'!$A$3:$X$3515,24,FALSE)</f>
        <v>0</v>
      </c>
      <c r="T1720" s="1">
        <f>VLOOKUP(A1720,'ADM Details FY17'!$A$3:$Y$3515,25,FALSE)</f>
        <v>0</v>
      </c>
      <c r="U1720" s="1">
        <f>VLOOKUP(A1720,'ADM Details FY17'!$A$3:$AA$3515,27,FALSE)</f>
        <v>0</v>
      </c>
      <c r="V1720" s="1">
        <f>IFERROR(VLOOKUP(C1720,'eindex _tget pp '!$A$4:$E$615,5,FALSE),0)</f>
        <v>890.3652775258231</v>
      </c>
      <c r="W1720" s="31">
        <f>IFERROR(VLOOKUP(C1720,'eindex _tget pp '!$A$4:$F$615,6,FALSE),0)</f>
        <v>1.0074306976</v>
      </c>
      <c r="X1720" s="4">
        <f>IFERROR(VLOOKUP(B1720,'eschools 16'!$A$2:$F$25,6,FALSE),1)</f>
        <v>2</v>
      </c>
      <c r="Y1720" s="1">
        <f t="shared" si="130"/>
        <v>0</v>
      </c>
      <c r="Z1720" s="1">
        <f t="shared" si="131"/>
        <v>0</v>
      </c>
      <c r="AA1720" s="31">
        <f>IFERROR(VLOOKUP(C1720,'eindex _tget pp '!$A$4:$G$615,7,FALSE),0)</f>
        <v>0.73575950499999998</v>
      </c>
      <c r="AB1720" s="1">
        <f>VLOOKUP(A1720,'ADM Details FY17'!$A$3:$AB$3515,28,FALSE)</f>
        <v>0</v>
      </c>
      <c r="AC1720" s="1">
        <f t="shared" si="132"/>
        <v>0</v>
      </c>
      <c r="AD1720" s="1">
        <f t="shared" si="133"/>
        <v>5.85</v>
      </c>
      <c r="AE1720" s="1">
        <f t="shared" si="134"/>
        <v>146.25</v>
      </c>
    </row>
    <row r="1721" spans="1:31" x14ac:dyDescent="0.25">
      <c r="A1721" t="str">
        <f>B1721&amp;"-"&amp;COUNTIF($B$3:B1721,B1721)</f>
        <v>417-208</v>
      </c>
      <c r="B1721">
        <v>417</v>
      </c>
      <c r="C1721" s="18">
        <f>VLOOKUP(A1721,'ADM Details FY17'!$A$3:$D$3515,4,FALSE)</f>
        <v>44834</v>
      </c>
      <c r="D1721" s="1">
        <f>VLOOKUP(A1721,'ADM Details FY17'!$A$3:$E$3515,5,FALSE)</f>
        <v>2</v>
      </c>
      <c r="E1721" s="1">
        <f>VLOOKUP(A1721,'ADM Details FY17'!$A$3:$F$3515,6,FALSE)</f>
        <v>0</v>
      </c>
      <c r="F1721" s="1">
        <f>VLOOKUP(A1721,'ADM Details FY17'!$A$3:$G$3515,7,FALSE)</f>
        <v>0</v>
      </c>
      <c r="G1721" s="1">
        <f>VLOOKUP(A1721,'ADM Details FY17'!$A$3:$H$3515,8,FALSE)</f>
        <v>0</v>
      </c>
      <c r="H1721" s="1">
        <f>VLOOKUP(A1721,'ADM Details FY17'!$A$3:$I$3515,9,FALSE)</f>
        <v>0</v>
      </c>
      <c r="I1721" s="1">
        <f>VLOOKUP(A1721,'ADM Details FY17'!$A$3:$J$3517,10,FALSE)</f>
        <v>0</v>
      </c>
      <c r="J1721" s="1">
        <f>VLOOKUP(A1721,'ADM Details FY17'!$A$3:$K$3515,11,FALSE)</f>
        <v>0</v>
      </c>
      <c r="K1721" s="1">
        <f>VLOOKUP(A1721,'ADM Details FY17'!$A$3:$M$3515,13,FALSE)</f>
        <v>1</v>
      </c>
      <c r="L1721" s="1">
        <f>VLOOKUP(A1721,'ADM Details FY17'!$A$3:$O$3515,15,FALSE)</f>
        <v>0</v>
      </c>
      <c r="M1721" s="1">
        <f>VLOOKUP(A1721,'ADM Details FY17'!$A$3:$P$3515,16,FALSE)</f>
        <v>0</v>
      </c>
      <c r="N1721" s="1">
        <f>VLOOKUP(A1721,'ADM Details FY17'!$A$3:$Q$3515,17,FALSE)</f>
        <v>0</v>
      </c>
      <c r="O1721" s="1">
        <f>VLOOKUP(A1721,'ADM Details FY17'!$A$3:$S$3515,19,FALSE)</f>
        <v>0</v>
      </c>
      <c r="P1721" s="1">
        <f>VLOOKUP(A1721,'ADM Details FY17'!$A$3:$U$3515,21,FALSE)</f>
        <v>0</v>
      </c>
      <c r="Q1721" s="1">
        <f>VLOOKUP(A1721,'ADM Details FY17'!$A$3:$V$3515,22,FALSE)</f>
        <v>0</v>
      </c>
      <c r="R1721" s="1">
        <f>VLOOKUP(A1721,'ADM Details FY17'!$A$3:$W$3515,23,FALSE)</f>
        <v>0</v>
      </c>
      <c r="S1721" s="1">
        <f>VLOOKUP(A1721,'ADM Details FY17'!$A$3:$X$3515,24,FALSE)</f>
        <v>0</v>
      </c>
      <c r="T1721" s="1">
        <f>VLOOKUP(A1721,'ADM Details FY17'!$A$3:$Y$3515,25,FALSE)</f>
        <v>0</v>
      </c>
      <c r="U1721" s="1">
        <f>VLOOKUP(A1721,'ADM Details FY17'!$A$3:$AA$3515,27,FALSE)</f>
        <v>0</v>
      </c>
      <c r="V1721" s="1">
        <f>IFERROR(VLOOKUP(C1721,'eindex _tget pp '!$A$4:$E$615,5,FALSE),0)</f>
        <v>0</v>
      </c>
      <c r="W1721" s="31">
        <f>IFERROR(VLOOKUP(C1721,'eindex _tget pp '!$A$4:$F$615,6,FALSE),0)</f>
        <v>0.29165159229999998</v>
      </c>
      <c r="X1721" s="4">
        <f>IFERROR(VLOOKUP(B1721,'eschools 16'!$A$2:$F$25,6,FALSE),1)</f>
        <v>2</v>
      </c>
      <c r="Y1721" s="1">
        <f t="shared" si="130"/>
        <v>0</v>
      </c>
      <c r="Z1721" s="1">
        <f t="shared" si="131"/>
        <v>0</v>
      </c>
      <c r="AA1721" s="31">
        <f>IFERROR(VLOOKUP(C1721,'eindex _tget pp '!$A$4:$G$615,7,FALSE),0)</f>
        <v>0.30794382300000001</v>
      </c>
      <c r="AB1721" s="1">
        <f>VLOOKUP(A1721,'ADM Details FY17'!$A$3:$AB$3515,28,FALSE)</f>
        <v>0</v>
      </c>
      <c r="AC1721" s="1">
        <f t="shared" si="132"/>
        <v>0</v>
      </c>
      <c r="AD1721" s="1">
        <f t="shared" si="133"/>
        <v>2</v>
      </c>
      <c r="AE1721" s="1">
        <f t="shared" si="134"/>
        <v>50</v>
      </c>
    </row>
    <row r="1722" spans="1:31" x14ac:dyDescent="0.25">
      <c r="A1722" t="str">
        <f>B1722&amp;"-"&amp;COUNTIF($B$3:B1722,B1722)</f>
        <v>417-209</v>
      </c>
      <c r="B1722">
        <v>417</v>
      </c>
      <c r="C1722" s="18">
        <f>VLOOKUP(A1722,'ADM Details FY17'!$A$3:$D$3515,4,FALSE)</f>
        <v>44842</v>
      </c>
      <c r="D1722" s="1">
        <f>VLOOKUP(A1722,'ADM Details FY17'!$A$3:$E$3515,5,FALSE)</f>
        <v>1.69</v>
      </c>
      <c r="E1722" s="1">
        <f>VLOOKUP(A1722,'ADM Details FY17'!$A$3:$F$3515,6,FALSE)</f>
        <v>0</v>
      </c>
      <c r="F1722" s="1">
        <f>VLOOKUP(A1722,'ADM Details FY17'!$A$3:$G$3515,7,FALSE)</f>
        <v>0</v>
      </c>
      <c r="G1722" s="1">
        <f>VLOOKUP(A1722,'ADM Details FY17'!$A$3:$H$3515,8,FALSE)</f>
        <v>0</v>
      </c>
      <c r="H1722" s="1">
        <f>VLOOKUP(A1722,'ADM Details FY17'!$A$3:$I$3515,9,FALSE)</f>
        <v>0</v>
      </c>
      <c r="I1722" s="1">
        <f>VLOOKUP(A1722,'ADM Details FY17'!$A$3:$J$3517,10,FALSE)</f>
        <v>0</v>
      </c>
      <c r="J1722" s="1">
        <f>VLOOKUP(A1722,'ADM Details FY17'!$A$3:$K$3515,11,FALSE)</f>
        <v>0</v>
      </c>
      <c r="K1722" s="1">
        <f>VLOOKUP(A1722,'ADM Details FY17'!$A$3:$M$3515,13,FALSE)</f>
        <v>0</v>
      </c>
      <c r="L1722" s="1">
        <f>VLOOKUP(A1722,'ADM Details FY17'!$A$3:$O$3515,15,FALSE)</f>
        <v>0</v>
      </c>
      <c r="M1722" s="1">
        <f>VLOOKUP(A1722,'ADM Details FY17'!$A$3:$P$3515,16,FALSE)</f>
        <v>0</v>
      </c>
      <c r="N1722" s="1">
        <f>VLOOKUP(A1722,'ADM Details FY17'!$A$3:$Q$3515,17,FALSE)</f>
        <v>0</v>
      </c>
      <c r="O1722" s="1">
        <f>VLOOKUP(A1722,'ADM Details FY17'!$A$3:$S$3515,19,FALSE)</f>
        <v>0</v>
      </c>
      <c r="P1722" s="1">
        <f>VLOOKUP(A1722,'ADM Details FY17'!$A$3:$U$3515,21,FALSE)</f>
        <v>0</v>
      </c>
      <c r="Q1722" s="1">
        <f>VLOOKUP(A1722,'ADM Details FY17'!$A$3:$V$3515,22,FALSE)</f>
        <v>0</v>
      </c>
      <c r="R1722" s="1">
        <f>VLOOKUP(A1722,'ADM Details FY17'!$A$3:$W$3515,23,FALSE)</f>
        <v>0</v>
      </c>
      <c r="S1722" s="1">
        <f>VLOOKUP(A1722,'ADM Details FY17'!$A$3:$X$3515,24,FALSE)</f>
        <v>0</v>
      </c>
      <c r="T1722" s="1">
        <f>VLOOKUP(A1722,'ADM Details FY17'!$A$3:$Y$3515,25,FALSE)</f>
        <v>0</v>
      </c>
      <c r="U1722" s="1">
        <f>VLOOKUP(A1722,'ADM Details FY17'!$A$3:$AA$3515,27,FALSE)</f>
        <v>0</v>
      </c>
      <c r="V1722" s="1">
        <f>IFERROR(VLOOKUP(C1722,'eindex _tget pp '!$A$4:$E$615,5,FALSE),0)</f>
        <v>0</v>
      </c>
      <c r="W1722" s="31">
        <f>IFERROR(VLOOKUP(C1722,'eindex _tget pp '!$A$4:$F$615,6,FALSE),0)</f>
        <v>0.16543769990000001</v>
      </c>
      <c r="X1722" s="4">
        <f>IFERROR(VLOOKUP(B1722,'eschools 16'!$A$2:$F$25,6,FALSE),1)</f>
        <v>2</v>
      </c>
      <c r="Y1722" s="1">
        <f t="shared" si="130"/>
        <v>0</v>
      </c>
      <c r="Z1722" s="1">
        <f t="shared" si="131"/>
        <v>0</v>
      </c>
      <c r="AA1722" s="31">
        <f>IFERROR(VLOOKUP(C1722,'eindex _tget pp '!$A$4:$G$615,7,FALSE),0)</f>
        <v>9.3527971000000001E-2</v>
      </c>
      <c r="AB1722" s="1">
        <f>VLOOKUP(A1722,'ADM Details FY17'!$A$3:$AB$3515,28,FALSE)</f>
        <v>0</v>
      </c>
      <c r="AC1722" s="1">
        <f t="shared" si="132"/>
        <v>0</v>
      </c>
      <c r="AD1722" s="1">
        <f t="shared" si="133"/>
        <v>1.69</v>
      </c>
      <c r="AE1722" s="1">
        <f t="shared" si="134"/>
        <v>42.25</v>
      </c>
    </row>
    <row r="1723" spans="1:31" x14ac:dyDescent="0.25">
      <c r="A1723" t="str">
        <f>B1723&amp;"-"&amp;COUNTIF($B$3:B1723,B1723)</f>
        <v>417-210</v>
      </c>
      <c r="B1723">
        <v>417</v>
      </c>
      <c r="C1723" s="18">
        <f>VLOOKUP(A1723,'ADM Details FY17'!$A$3:$D$3515,4,FALSE)</f>
        <v>44859</v>
      </c>
      <c r="D1723" s="1">
        <f>VLOOKUP(A1723,'ADM Details FY17'!$A$3:$E$3515,5,FALSE)</f>
        <v>7.11</v>
      </c>
      <c r="E1723" s="1">
        <f>VLOOKUP(A1723,'ADM Details FY17'!$A$3:$F$3515,6,FALSE)</f>
        <v>1</v>
      </c>
      <c r="F1723" s="1">
        <f>VLOOKUP(A1723,'ADM Details FY17'!$A$3:$G$3515,7,FALSE)</f>
        <v>2.0299999999999998</v>
      </c>
      <c r="G1723" s="1">
        <f>VLOOKUP(A1723,'ADM Details FY17'!$A$3:$H$3515,8,FALSE)</f>
        <v>0</v>
      </c>
      <c r="H1723" s="1">
        <f>VLOOKUP(A1723,'ADM Details FY17'!$A$3:$I$3515,9,FALSE)</f>
        <v>0</v>
      </c>
      <c r="I1723" s="1">
        <f>VLOOKUP(A1723,'ADM Details FY17'!$A$3:$J$3517,10,FALSE)</f>
        <v>0</v>
      </c>
      <c r="J1723" s="1">
        <f>VLOOKUP(A1723,'ADM Details FY17'!$A$3:$K$3515,11,FALSE)</f>
        <v>0</v>
      </c>
      <c r="K1723" s="1">
        <f>VLOOKUP(A1723,'ADM Details FY17'!$A$3:$M$3515,13,FALSE)</f>
        <v>6.11</v>
      </c>
      <c r="L1723" s="1">
        <f>VLOOKUP(A1723,'ADM Details FY17'!$A$3:$O$3515,15,FALSE)</f>
        <v>0</v>
      </c>
      <c r="M1723" s="1">
        <f>VLOOKUP(A1723,'ADM Details FY17'!$A$3:$P$3515,16,FALSE)</f>
        <v>0</v>
      </c>
      <c r="N1723" s="1">
        <f>VLOOKUP(A1723,'ADM Details FY17'!$A$3:$Q$3515,17,FALSE)</f>
        <v>0</v>
      </c>
      <c r="O1723" s="1">
        <f>VLOOKUP(A1723,'ADM Details FY17'!$A$3:$S$3515,19,FALSE)</f>
        <v>0</v>
      </c>
      <c r="P1723" s="1">
        <f>VLOOKUP(A1723,'ADM Details FY17'!$A$3:$U$3515,21,FALSE)</f>
        <v>0</v>
      </c>
      <c r="Q1723" s="1">
        <f>VLOOKUP(A1723,'ADM Details FY17'!$A$3:$V$3515,22,FALSE)</f>
        <v>0</v>
      </c>
      <c r="R1723" s="1">
        <f>VLOOKUP(A1723,'ADM Details FY17'!$A$3:$W$3515,23,FALSE)</f>
        <v>0</v>
      </c>
      <c r="S1723" s="1">
        <f>VLOOKUP(A1723,'ADM Details FY17'!$A$3:$X$3515,24,FALSE)</f>
        <v>0</v>
      </c>
      <c r="T1723" s="1">
        <f>VLOOKUP(A1723,'ADM Details FY17'!$A$3:$Y$3515,25,FALSE)</f>
        <v>0</v>
      </c>
      <c r="U1723" s="1">
        <f>VLOOKUP(A1723,'ADM Details FY17'!$A$3:$AA$3515,27,FALSE)</f>
        <v>0</v>
      </c>
      <c r="V1723" s="1">
        <f>IFERROR(VLOOKUP(C1723,'eindex _tget pp '!$A$4:$E$615,5,FALSE),0)</f>
        <v>945.27972049291793</v>
      </c>
      <c r="W1723" s="31">
        <f>IFERROR(VLOOKUP(C1723,'eindex _tget pp '!$A$4:$F$615,6,FALSE),0)</f>
        <v>1.3466937730999999</v>
      </c>
      <c r="X1723" s="4">
        <f>IFERROR(VLOOKUP(B1723,'eschools 16'!$A$2:$F$25,6,FALSE),1)</f>
        <v>2</v>
      </c>
      <c r="Y1723" s="1">
        <f t="shared" si="130"/>
        <v>0</v>
      </c>
      <c r="Z1723" s="1">
        <f t="shared" si="131"/>
        <v>0</v>
      </c>
      <c r="AA1723" s="31">
        <f>IFERROR(VLOOKUP(C1723,'eindex _tget pp '!$A$4:$G$615,7,FALSE),0)</f>
        <v>0.75351930600000006</v>
      </c>
      <c r="AB1723" s="1">
        <f>VLOOKUP(A1723,'ADM Details FY17'!$A$3:$AB$3515,28,FALSE)</f>
        <v>0</v>
      </c>
      <c r="AC1723" s="1">
        <f t="shared" si="132"/>
        <v>0</v>
      </c>
      <c r="AD1723" s="1">
        <f t="shared" si="133"/>
        <v>7.11</v>
      </c>
      <c r="AE1723" s="1">
        <f t="shared" si="134"/>
        <v>177.75</v>
      </c>
    </row>
    <row r="1724" spans="1:31" x14ac:dyDescent="0.25">
      <c r="A1724" t="str">
        <f>B1724&amp;"-"&amp;COUNTIF($B$3:B1724,B1724)</f>
        <v>417-211</v>
      </c>
      <c r="B1724">
        <v>417</v>
      </c>
      <c r="C1724" s="18">
        <f>VLOOKUP(A1724,'ADM Details FY17'!$A$3:$D$3515,4,FALSE)</f>
        <v>48652</v>
      </c>
      <c r="D1724" s="1">
        <f>VLOOKUP(A1724,'ADM Details FY17'!$A$3:$E$3515,5,FALSE)</f>
        <v>3</v>
      </c>
      <c r="E1724" s="1">
        <f>VLOOKUP(A1724,'ADM Details FY17'!$A$3:$F$3515,6,FALSE)</f>
        <v>0</v>
      </c>
      <c r="F1724" s="1">
        <f>VLOOKUP(A1724,'ADM Details FY17'!$A$3:$G$3515,7,FALSE)</f>
        <v>1</v>
      </c>
      <c r="G1724" s="1">
        <f>VLOOKUP(A1724,'ADM Details FY17'!$A$3:$H$3515,8,FALSE)</f>
        <v>0</v>
      </c>
      <c r="H1724" s="1">
        <f>VLOOKUP(A1724,'ADM Details FY17'!$A$3:$I$3515,9,FALSE)</f>
        <v>0</v>
      </c>
      <c r="I1724" s="1">
        <f>VLOOKUP(A1724,'ADM Details FY17'!$A$3:$J$3517,10,FALSE)</f>
        <v>0</v>
      </c>
      <c r="J1724" s="1">
        <f>VLOOKUP(A1724,'ADM Details FY17'!$A$3:$K$3515,11,FALSE)</f>
        <v>0</v>
      </c>
      <c r="K1724" s="1">
        <f>VLOOKUP(A1724,'ADM Details FY17'!$A$3:$M$3515,13,FALSE)</f>
        <v>1</v>
      </c>
      <c r="L1724" s="1">
        <f>VLOOKUP(A1724,'ADM Details FY17'!$A$3:$O$3515,15,FALSE)</f>
        <v>0</v>
      </c>
      <c r="M1724" s="1">
        <f>VLOOKUP(A1724,'ADM Details FY17'!$A$3:$P$3515,16,FALSE)</f>
        <v>0</v>
      </c>
      <c r="N1724" s="1">
        <f>VLOOKUP(A1724,'ADM Details FY17'!$A$3:$Q$3515,17,FALSE)</f>
        <v>0</v>
      </c>
      <c r="O1724" s="1">
        <f>VLOOKUP(A1724,'ADM Details FY17'!$A$3:$S$3515,19,FALSE)</f>
        <v>0</v>
      </c>
      <c r="P1724" s="1">
        <f>VLOOKUP(A1724,'ADM Details FY17'!$A$3:$U$3515,21,FALSE)</f>
        <v>0</v>
      </c>
      <c r="Q1724" s="1">
        <f>VLOOKUP(A1724,'ADM Details FY17'!$A$3:$V$3515,22,FALSE)</f>
        <v>0</v>
      </c>
      <c r="R1724" s="1">
        <f>VLOOKUP(A1724,'ADM Details FY17'!$A$3:$W$3515,23,FALSE)</f>
        <v>0</v>
      </c>
      <c r="S1724" s="1">
        <f>VLOOKUP(A1724,'ADM Details FY17'!$A$3:$X$3515,24,FALSE)</f>
        <v>0</v>
      </c>
      <c r="T1724" s="1">
        <f>VLOOKUP(A1724,'ADM Details FY17'!$A$3:$Y$3515,25,FALSE)</f>
        <v>0</v>
      </c>
      <c r="U1724" s="1">
        <f>VLOOKUP(A1724,'ADM Details FY17'!$A$3:$AA$3515,27,FALSE)</f>
        <v>0</v>
      </c>
      <c r="V1724" s="1">
        <f>IFERROR(VLOOKUP(C1724,'eindex _tget pp '!$A$4:$E$615,5,FALSE),0)</f>
        <v>73.06839687211253</v>
      </c>
      <c r="W1724" s="31">
        <f>IFERROR(VLOOKUP(C1724,'eindex _tget pp '!$A$4:$F$615,6,FALSE),0)</f>
        <v>1.4708224256</v>
      </c>
      <c r="X1724" s="4">
        <f>IFERROR(VLOOKUP(B1724,'eschools 16'!$A$2:$F$25,6,FALSE),1)</f>
        <v>2</v>
      </c>
      <c r="Y1724" s="1">
        <f t="shared" si="130"/>
        <v>0</v>
      </c>
      <c r="Z1724" s="1">
        <f t="shared" si="131"/>
        <v>0</v>
      </c>
      <c r="AA1724" s="31">
        <f>IFERROR(VLOOKUP(C1724,'eindex _tget pp '!$A$4:$G$615,7,FALSE),0)</f>
        <v>0.38022619299999999</v>
      </c>
      <c r="AB1724" s="1">
        <f>VLOOKUP(A1724,'ADM Details FY17'!$A$3:$AB$3515,28,FALSE)</f>
        <v>0</v>
      </c>
      <c r="AC1724" s="1">
        <f t="shared" si="132"/>
        <v>0</v>
      </c>
      <c r="AD1724" s="1">
        <f t="shared" si="133"/>
        <v>3</v>
      </c>
      <c r="AE1724" s="1">
        <f t="shared" si="134"/>
        <v>75</v>
      </c>
    </row>
    <row r="1725" spans="1:31" x14ac:dyDescent="0.25">
      <c r="A1725" t="str">
        <f>B1725&amp;"-"&amp;COUNTIF($B$3:B1725,B1725)</f>
        <v>417-212</v>
      </c>
      <c r="B1725">
        <v>417</v>
      </c>
      <c r="C1725" s="18">
        <f>VLOOKUP(A1725,'ADM Details FY17'!$A$3:$D$3515,4,FALSE)</f>
        <v>49098</v>
      </c>
      <c r="D1725" s="1">
        <f>VLOOKUP(A1725,'ADM Details FY17'!$A$3:$E$3515,5,FALSE)</f>
        <v>0.53</v>
      </c>
      <c r="E1725" s="1">
        <f>VLOOKUP(A1725,'ADM Details FY17'!$A$3:$F$3515,6,FALSE)</f>
        <v>0</v>
      </c>
      <c r="F1725" s="1">
        <f>VLOOKUP(A1725,'ADM Details FY17'!$A$3:$G$3515,7,FALSE)</f>
        <v>0</v>
      </c>
      <c r="G1725" s="1">
        <f>VLOOKUP(A1725,'ADM Details FY17'!$A$3:$H$3515,8,FALSE)</f>
        <v>0</v>
      </c>
      <c r="H1725" s="1">
        <f>VLOOKUP(A1725,'ADM Details FY17'!$A$3:$I$3515,9,FALSE)</f>
        <v>0</v>
      </c>
      <c r="I1725" s="1">
        <f>VLOOKUP(A1725,'ADM Details FY17'!$A$3:$J$3517,10,FALSE)</f>
        <v>0</v>
      </c>
      <c r="J1725" s="1">
        <f>VLOOKUP(A1725,'ADM Details FY17'!$A$3:$K$3515,11,FALSE)</f>
        <v>0</v>
      </c>
      <c r="K1725" s="1">
        <f>VLOOKUP(A1725,'ADM Details FY17'!$A$3:$M$3515,13,FALSE)</f>
        <v>0</v>
      </c>
      <c r="L1725" s="1">
        <f>VLOOKUP(A1725,'ADM Details FY17'!$A$3:$O$3515,15,FALSE)</f>
        <v>0</v>
      </c>
      <c r="M1725" s="1">
        <f>VLOOKUP(A1725,'ADM Details FY17'!$A$3:$P$3515,16,FALSE)</f>
        <v>0</v>
      </c>
      <c r="N1725" s="1">
        <f>VLOOKUP(A1725,'ADM Details FY17'!$A$3:$Q$3515,17,FALSE)</f>
        <v>0</v>
      </c>
      <c r="O1725" s="1">
        <f>VLOOKUP(A1725,'ADM Details FY17'!$A$3:$S$3515,19,FALSE)</f>
        <v>0</v>
      </c>
      <c r="P1725" s="1">
        <f>VLOOKUP(A1725,'ADM Details FY17'!$A$3:$U$3515,21,FALSE)</f>
        <v>0</v>
      </c>
      <c r="Q1725" s="1">
        <f>VLOOKUP(A1725,'ADM Details FY17'!$A$3:$V$3515,22,FALSE)</f>
        <v>0</v>
      </c>
      <c r="R1725" s="1">
        <f>VLOOKUP(A1725,'ADM Details FY17'!$A$3:$W$3515,23,FALSE)</f>
        <v>0</v>
      </c>
      <c r="S1725" s="1">
        <f>VLOOKUP(A1725,'ADM Details FY17'!$A$3:$X$3515,24,FALSE)</f>
        <v>0</v>
      </c>
      <c r="T1725" s="1">
        <f>VLOOKUP(A1725,'ADM Details FY17'!$A$3:$Y$3515,25,FALSE)</f>
        <v>0</v>
      </c>
      <c r="U1725" s="1">
        <f>VLOOKUP(A1725,'ADM Details FY17'!$A$3:$AA$3515,27,FALSE)</f>
        <v>0</v>
      </c>
      <c r="V1725" s="1">
        <f>IFERROR(VLOOKUP(C1725,'eindex _tget pp '!$A$4:$E$615,5,FALSE),0)</f>
        <v>606.2892002873632</v>
      </c>
      <c r="W1725" s="31">
        <f>IFERROR(VLOOKUP(C1725,'eindex _tget pp '!$A$4:$F$615,6,FALSE),0)</f>
        <v>0.58631960949999995</v>
      </c>
      <c r="X1725" s="4">
        <f>IFERROR(VLOOKUP(B1725,'eschools 16'!$A$2:$F$25,6,FALSE),1)</f>
        <v>2</v>
      </c>
      <c r="Y1725" s="1">
        <f t="shared" si="130"/>
        <v>0</v>
      </c>
      <c r="Z1725" s="1">
        <f t="shared" si="131"/>
        <v>0</v>
      </c>
      <c r="AA1725" s="31">
        <f>IFERROR(VLOOKUP(C1725,'eindex _tget pp '!$A$4:$G$615,7,FALSE),0)</f>
        <v>0.51607146299999995</v>
      </c>
      <c r="AB1725" s="1">
        <f>VLOOKUP(A1725,'ADM Details FY17'!$A$3:$AB$3515,28,FALSE)</f>
        <v>0</v>
      </c>
      <c r="AC1725" s="1">
        <f t="shared" si="132"/>
        <v>0</v>
      </c>
      <c r="AD1725" s="1">
        <f t="shared" si="133"/>
        <v>0.53</v>
      </c>
      <c r="AE1725" s="1">
        <f t="shared" si="134"/>
        <v>13.25</v>
      </c>
    </row>
    <row r="1726" spans="1:31" x14ac:dyDescent="0.25">
      <c r="A1726" t="str">
        <f>B1726&amp;"-"&amp;COUNTIF($B$3:B1726,B1726)</f>
        <v>417-213</v>
      </c>
      <c r="B1726">
        <v>417</v>
      </c>
      <c r="C1726" s="18">
        <f>VLOOKUP(A1726,'ADM Details FY17'!$A$3:$D$3515,4,FALSE)</f>
        <v>46243</v>
      </c>
      <c r="D1726" s="1">
        <f>VLOOKUP(A1726,'ADM Details FY17'!$A$3:$E$3515,5,FALSE)</f>
        <v>1</v>
      </c>
      <c r="E1726" s="1">
        <f>VLOOKUP(A1726,'ADM Details FY17'!$A$3:$F$3515,6,FALSE)</f>
        <v>0</v>
      </c>
      <c r="F1726" s="1">
        <f>VLOOKUP(A1726,'ADM Details FY17'!$A$3:$G$3515,7,FALSE)</f>
        <v>0</v>
      </c>
      <c r="G1726" s="1">
        <f>VLOOKUP(A1726,'ADM Details FY17'!$A$3:$H$3515,8,FALSE)</f>
        <v>0</v>
      </c>
      <c r="H1726" s="1">
        <f>VLOOKUP(A1726,'ADM Details FY17'!$A$3:$I$3515,9,FALSE)</f>
        <v>0</v>
      </c>
      <c r="I1726" s="1">
        <f>VLOOKUP(A1726,'ADM Details FY17'!$A$3:$J$3517,10,FALSE)</f>
        <v>0</v>
      </c>
      <c r="J1726" s="1">
        <f>VLOOKUP(A1726,'ADM Details FY17'!$A$3:$K$3515,11,FALSE)</f>
        <v>0</v>
      </c>
      <c r="K1726" s="1">
        <f>VLOOKUP(A1726,'ADM Details FY17'!$A$3:$M$3515,13,FALSE)</f>
        <v>0</v>
      </c>
      <c r="L1726" s="1">
        <f>VLOOKUP(A1726,'ADM Details FY17'!$A$3:$O$3515,15,FALSE)</f>
        <v>0</v>
      </c>
      <c r="M1726" s="1">
        <f>VLOOKUP(A1726,'ADM Details FY17'!$A$3:$P$3515,16,FALSE)</f>
        <v>0</v>
      </c>
      <c r="N1726" s="1">
        <f>VLOOKUP(A1726,'ADM Details FY17'!$A$3:$Q$3515,17,FALSE)</f>
        <v>0</v>
      </c>
      <c r="O1726" s="1">
        <f>VLOOKUP(A1726,'ADM Details FY17'!$A$3:$S$3515,19,FALSE)</f>
        <v>0</v>
      </c>
      <c r="P1726" s="1">
        <f>VLOOKUP(A1726,'ADM Details FY17'!$A$3:$U$3515,21,FALSE)</f>
        <v>0</v>
      </c>
      <c r="Q1726" s="1">
        <f>VLOOKUP(A1726,'ADM Details FY17'!$A$3:$V$3515,22,FALSE)</f>
        <v>0</v>
      </c>
      <c r="R1726" s="1">
        <f>VLOOKUP(A1726,'ADM Details FY17'!$A$3:$W$3515,23,FALSE)</f>
        <v>0</v>
      </c>
      <c r="S1726" s="1">
        <f>VLOOKUP(A1726,'ADM Details FY17'!$A$3:$X$3515,24,FALSE)</f>
        <v>0</v>
      </c>
      <c r="T1726" s="1">
        <f>VLOOKUP(A1726,'ADM Details FY17'!$A$3:$Y$3515,25,FALSE)</f>
        <v>0</v>
      </c>
      <c r="U1726" s="1">
        <f>VLOOKUP(A1726,'ADM Details FY17'!$A$3:$AA$3515,27,FALSE)</f>
        <v>0</v>
      </c>
      <c r="V1726" s="1">
        <f>IFERROR(VLOOKUP(C1726,'eindex _tget pp '!$A$4:$E$615,5,FALSE),0)</f>
        <v>760.42910854936429</v>
      </c>
      <c r="W1726" s="31">
        <f>IFERROR(VLOOKUP(C1726,'eindex _tget pp '!$A$4:$F$615,6,FALSE),0)</f>
        <v>0.93715947769999997</v>
      </c>
      <c r="X1726" s="4">
        <f>IFERROR(VLOOKUP(B1726,'eschools 16'!$A$2:$F$25,6,FALSE),1)</f>
        <v>2</v>
      </c>
      <c r="Y1726" s="1">
        <f t="shared" si="130"/>
        <v>0</v>
      </c>
      <c r="Z1726" s="1">
        <f t="shared" si="131"/>
        <v>0</v>
      </c>
      <c r="AA1726" s="31">
        <f>IFERROR(VLOOKUP(C1726,'eindex _tget pp '!$A$4:$G$615,7,FALSE),0)</f>
        <v>0.68866103700000003</v>
      </c>
      <c r="AB1726" s="1">
        <f>VLOOKUP(A1726,'ADM Details FY17'!$A$3:$AB$3515,28,FALSE)</f>
        <v>0</v>
      </c>
      <c r="AC1726" s="1">
        <f t="shared" si="132"/>
        <v>0</v>
      </c>
      <c r="AD1726" s="1">
        <f t="shared" si="133"/>
        <v>1</v>
      </c>
      <c r="AE1726" s="1">
        <f t="shared" si="134"/>
        <v>25</v>
      </c>
    </row>
    <row r="1727" spans="1:31" x14ac:dyDescent="0.25">
      <c r="A1727" t="str">
        <f>B1727&amp;"-"&amp;COUNTIF($B$3:B1727,B1727)</f>
        <v>417-214</v>
      </c>
      <c r="B1727">
        <v>417</v>
      </c>
      <c r="C1727" s="18">
        <f>VLOOKUP(A1727,'ADM Details FY17'!$A$3:$D$3515,4,FALSE)</f>
        <v>47399</v>
      </c>
      <c r="D1727" s="1">
        <f>VLOOKUP(A1727,'ADM Details FY17'!$A$3:$E$3515,5,FALSE)</f>
        <v>2.69</v>
      </c>
      <c r="E1727" s="1">
        <f>VLOOKUP(A1727,'ADM Details FY17'!$A$3:$F$3515,6,FALSE)</f>
        <v>0.48</v>
      </c>
      <c r="F1727" s="1">
        <f>VLOOKUP(A1727,'ADM Details FY17'!$A$3:$G$3515,7,FALSE)</f>
        <v>0.78</v>
      </c>
      <c r="G1727" s="1">
        <f>VLOOKUP(A1727,'ADM Details FY17'!$A$3:$H$3515,8,FALSE)</f>
        <v>0.04</v>
      </c>
      <c r="H1727" s="1">
        <f>VLOOKUP(A1727,'ADM Details FY17'!$A$3:$I$3515,9,FALSE)</f>
        <v>0</v>
      </c>
      <c r="I1727" s="1">
        <f>VLOOKUP(A1727,'ADM Details FY17'!$A$3:$J$3517,10,FALSE)</f>
        <v>0</v>
      </c>
      <c r="J1727" s="1">
        <f>VLOOKUP(A1727,'ADM Details FY17'!$A$3:$K$3515,11,FALSE)</f>
        <v>0</v>
      </c>
      <c r="K1727" s="1">
        <f>VLOOKUP(A1727,'ADM Details FY17'!$A$3:$M$3515,13,FALSE)</f>
        <v>1.97</v>
      </c>
      <c r="L1727" s="1">
        <f>VLOOKUP(A1727,'ADM Details FY17'!$A$3:$O$3515,15,FALSE)</f>
        <v>0</v>
      </c>
      <c r="M1727" s="1">
        <f>VLOOKUP(A1727,'ADM Details FY17'!$A$3:$P$3515,16,FALSE)</f>
        <v>0</v>
      </c>
      <c r="N1727" s="1">
        <f>VLOOKUP(A1727,'ADM Details FY17'!$A$3:$Q$3515,17,FALSE)</f>
        <v>0</v>
      </c>
      <c r="O1727" s="1">
        <f>VLOOKUP(A1727,'ADM Details FY17'!$A$3:$S$3515,19,FALSE)</f>
        <v>0</v>
      </c>
      <c r="P1727" s="1">
        <f>VLOOKUP(A1727,'ADM Details FY17'!$A$3:$U$3515,21,FALSE)</f>
        <v>0</v>
      </c>
      <c r="Q1727" s="1">
        <f>VLOOKUP(A1727,'ADM Details FY17'!$A$3:$V$3515,22,FALSE)</f>
        <v>0</v>
      </c>
      <c r="R1727" s="1">
        <f>VLOOKUP(A1727,'ADM Details FY17'!$A$3:$W$3515,23,FALSE)</f>
        <v>0</v>
      </c>
      <c r="S1727" s="1">
        <f>VLOOKUP(A1727,'ADM Details FY17'!$A$3:$X$3515,24,FALSE)</f>
        <v>0</v>
      </c>
      <c r="T1727" s="1">
        <f>VLOOKUP(A1727,'ADM Details FY17'!$A$3:$Y$3515,25,FALSE)</f>
        <v>0</v>
      </c>
      <c r="U1727" s="1">
        <f>VLOOKUP(A1727,'ADM Details FY17'!$A$3:$AA$3515,27,FALSE)</f>
        <v>0</v>
      </c>
      <c r="V1727" s="1">
        <f>IFERROR(VLOOKUP(C1727,'eindex _tget pp '!$A$4:$E$615,5,FALSE),0)</f>
        <v>0</v>
      </c>
      <c r="W1727" s="31">
        <f>IFERROR(VLOOKUP(C1727,'eindex _tget pp '!$A$4:$F$615,6,FALSE),0)</f>
        <v>0.56256886930000005</v>
      </c>
      <c r="X1727" s="4">
        <f>IFERROR(VLOOKUP(B1727,'eschools 16'!$A$2:$F$25,6,FALSE),1)</f>
        <v>2</v>
      </c>
      <c r="Y1727" s="1">
        <f t="shared" si="130"/>
        <v>0</v>
      </c>
      <c r="Z1727" s="1">
        <f t="shared" si="131"/>
        <v>0</v>
      </c>
      <c r="AA1727" s="31">
        <f>IFERROR(VLOOKUP(C1727,'eindex _tget pp '!$A$4:$G$615,7,FALSE),0)</f>
        <v>0.235405594</v>
      </c>
      <c r="AB1727" s="1">
        <f>VLOOKUP(A1727,'ADM Details FY17'!$A$3:$AB$3515,28,FALSE)</f>
        <v>0</v>
      </c>
      <c r="AC1727" s="1">
        <f t="shared" si="132"/>
        <v>0</v>
      </c>
      <c r="AD1727" s="1">
        <f t="shared" si="133"/>
        <v>2.69</v>
      </c>
      <c r="AE1727" s="1">
        <f t="shared" si="134"/>
        <v>67.25</v>
      </c>
    </row>
    <row r="1728" spans="1:31" x14ac:dyDescent="0.25">
      <c r="A1728" t="str">
        <f>B1728&amp;"-"&amp;COUNTIF($B$3:B1728,B1728)</f>
        <v>417-215</v>
      </c>
      <c r="B1728">
        <v>417</v>
      </c>
      <c r="C1728" s="18">
        <f>VLOOKUP(A1728,'ADM Details FY17'!$A$3:$D$3515,4,FALSE)</f>
        <v>44909</v>
      </c>
      <c r="D1728" s="1">
        <f>VLOOKUP(A1728,'ADM Details FY17'!$A$3:$E$3515,5,FALSE)</f>
        <v>11.79</v>
      </c>
      <c r="E1728" s="1">
        <f>VLOOKUP(A1728,'ADM Details FY17'!$A$3:$F$3515,6,FALSE)</f>
        <v>0</v>
      </c>
      <c r="F1728" s="1">
        <f>VLOOKUP(A1728,'ADM Details FY17'!$A$3:$G$3515,7,FALSE)</f>
        <v>3.54</v>
      </c>
      <c r="G1728" s="1">
        <f>VLOOKUP(A1728,'ADM Details FY17'!$A$3:$H$3515,8,FALSE)</f>
        <v>0</v>
      </c>
      <c r="H1728" s="1">
        <f>VLOOKUP(A1728,'ADM Details FY17'!$A$3:$I$3515,9,FALSE)</f>
        <v>0</v>
      </c>
      <c r="I1728" s="1">
        <f>VLOOKUP(A1728,'ADM Details FY17'!$A$3:$J$3517,10,FALSE)</f>
        <v>0</v>
      </c>
      <c r="J1728" s="1">
        <f>VLOOKUP(A1728,'ADM Details FY17'!$A$3:$K$3515,11,FALSE)</f>
        <v>0</v>
      </c>
      <c r="K1728" s="1">
        <f>VLOOKUP(A1728,'ADM Details FY17'!$A$3:$M$3515,13,FALSE)</f>
        <v>6.79</v>
      </c>
      <c r="L1728" s="1">
        <f>VLOOKUP(A1728,'ADM Details FY17'!$A$3:$O$3515,15,FALSE)</f>
        <v>0</v>
      </c>
      <c r="M1728" s="1">
        <f>VLOOKUP(A1728,'ADM Details FY17'!$A$3:$P$3515,16,FALSE)</f>
        <v>0</v>
      </c>
      <c r="N1728" s="1">
        <f>VLOOKUP(A1728,'ADM Details FY17'!$A$3:$Q$3515,17,FALSE)</f>
        <v>0</v>
      </c>
      <c r="O1728" s="1">
        <f>VLOOKUP(A1728,'ADM Details FY17'!$A$3:$S$3515,19,FALSE)</f>
        <v>0</v>
      </c>
      <c r="P1728" s="1">
        <f>VLOOKUP(A1728,'ADM Details FY17'!$A$3:$U$3515,21,FALSE)</f>
        <v>0</v>
      </c>
      <c r="Q1728" s="1">
        <f>VLOOKUP(A1728,'ADM Details FY17'!$A$3:$V$3515,22,FALSE)</f>
        <v>0</v>
      </c>
      <c r="R1728" s="1">
        <f>VLOOKUP(A1728,'ADM Details FY17'!$A$3:$W$3515,23,FALSE)</f>
        <v>0</v>
      </c>
      <c r="S1728" s="1">
        <f>VLOOKUP(A1728,'ADM Details FY17'!$A$3:$X$3515,24,FALSE)</f>
        <v>0</v>
      </c>
      <c r="T1728" s="1">
        <f>VLOOKUP(A1728,'ADM Details FY17'!$A$3:$Y$3515,25,FALSE)</f>
        <v>0</v>
      </c>
      <c r="U1728" s="1">
        <f>VLOOKUP(A1728,'ADM Details FY17'!$A$3:$AA$3515,27,FALSE)</f>
        <v>0</v>
      </c>
      <c r="V1728" s="1">
        <f>IFERROR(VLOOKUP(C1728,'eindex _tget pp '!$A$4:$E$615,5,FALSE),0)</f>
        <v>1232.9868147958166</v>
      </c>
      <c r="W1728" s="31">
        <f>IFERROR(VLOOKUP(C1728,'eindex _tget pp '!$A$4:$F$615,6,FALSE),0)</f>
        <v>1.8922585448</v>
      </c>
      <c r="X1728" s="4">
        <f>IFERROR(VLOOKUP(B1728,'eschools 16'!$A$2:$F$25,6,FALSE),1)</f>
        <v>2</v>
      </c>
      <c r="Y1728" s="1">
        <f t="shared" si="130"/>
        <v>0</v>
      </c>
      <c r="Z1728" s="1">
        <f t="shared" si="131"/>
        <v>0</v>
      </c>
      <c r="AA1728" s="31">
        <f>IFERROR(VLOOKUP(C1728,'eindex _tget pp '!$A$4:$G$615,7,FALSE),0)</f>
        <v>0.78552379999999999</v>
      </c>
      <c r="AB1728" s="1">
        <f>VLOOKUP(A1728,'ADM Details FY17'!$A$3:$AB$3515,28,FALSE)</f>
        <v>0</v>
      </c>
      <c r="AC1728" s="1">
        <f t="shared" si="132"/>
        <v>0</v>
      </c>
      <c r="AD1728" s="1">
        <f t="shared" si="133"/>
        <v>11.79</v>
      </c>
      <c r="AE1728" s="1">
        <f t="shared" si="134"/>
        <v>294.75</v>
      </c>
    </row>
    <row r="1729" spans="1:31" x14ac:dyDescent="0.25">
      <c r="A1729" t="str">
        <f>B1729&amp;"-"&amp;COUNTIF($B$3:B1729,B1729)</f>
        <v>417-216</v>
      </c>
      <c r="B1729">
        <v>417</v>
      </c>
      <c r="C1729" s="18">
        <f>VLOOKUP(A1729,'ADM Details FY17'!$A$3:$D$3515,4,FALSE)</f>
        <v>44917</v>
      </c>
      <c r="D1729" s="1">
        <f>VLOOKUP(A1729,'ADM Details FY17'!$A$3:$E$3515,5,FALSE)</f>
        <v>1.98</v>
      </c>
      <c r="E1729" s="1">
        <f>VLOOKUP(A1729,'ADM Details FY17'!$A$3:$F$3515,6,FALSE)</f>
        <v>0</v>
      </c>
      <c r="F1729" s="1">
        <f>VLOOKUP(A1729,'ADM Details FY17'!$A$3:$G$3515,7,FALSE)</f>
        <v>0.94</v>
      </c>
      <c r="G1729" s="1">
        <f>VLOOKUP(A1729,'ADM Details FY17'!$A$3:$H$3515,8,FALSE)</f>
        <v>0</v>
      </c>
      <c r="H1729" s="1">
        <f>VLOOKUP(A1729,'ADM Details FY17'!$A$3:$I$3515,9,FALSE)</f>
        <v>0</v>
      </c>
      <c r="I1729" s="1">
        <f>VLOOKUP(A1729,'ADM Details FY17'!$A$3:$J$3517,10,FALSE)</f>
        <v>0.06</v>
      </c>
      <c r="J1729" s="1">
        <f>VLOOKUP(A1729,'ADM Details FY17'!$A$3:$K$3515,11,FALSE)</f>
        <v>0</v>
      </c>
      <c r="K1729" s="1">
        <f>VLOOKUP(A1729,'ADM Details FY17'!$A$3:$M$3515,13,FALSE)</f>
        <v>1.98</v>
      </c>
      <c r="L1729" s="1">
        <f>VLOOKUP(A1729,'ADM Details FY17'!$A$3:$O$3515,15,FALSE)</f>
        <v>0</v>
      </c>
      <c r="M1729" s="1">
        <f>VLOOKUP(A1729,'ADM Details FY17'!$A$3:$P$3515,16,FALSE)</f>
        <v>0</v>
      </c>
      <c r="N1729" s="1">
        <f>VLOOKUP(A1729,'ADM Details FY17'!$A$3:$Q$3515,17,FALSE)</f>
        <v>0</v>
      </c>
      <c r="O1729" s="1">
        <f>VLOOKUP(A1729,'ADM Details FY17'!$A$3:$S$3515,19,FALSE)</f>
        <v>0</v>
      </c>
      <c r="P1729" s="1">
        <f>VLOOKUP(A1729,'ADM Details FY17'!$A$3:$U$3515,21,FALSE)</f>
        <v>0</v>
      </c>
      <c r="Q1729" s="1">
        <f>VLOOKUP(A1729,'ADM Details FY17'!$A$3:$V$3515,22,FALSE)</f>
        <v>0</v>
      </c>
      <c r="R1729" s="1">
        <f>VLOOKUP(A1729,'ADM Details FY17'!$A$3:$W$3515,23,FALSE)</f>
        <v>0</v>
      </c>
      <c r="S1729" s="1">
        <f>VLOOKUP(A1729,'ADM Details FY17'!$A$3:$X$3515,24,FALSE)</f>
        <v>0</v>
      </c>
      <c r="T1729" s="1">
        <f>VLOOKUP(A1729,'ADM Details FY17'!$A$3:$Y$3515,25,FALSE)</f>
        <v>0</v>
      </c>
      <c r="U1729" s="1">
        <f>VLOOKUP(A1729,'ADM Details FY17'!$A$3:$AA$3515,27,FALSE)</f>
        <v>0</v>
      </c>
      <c r="V1729" s="1">
        <f>IFERROR(VLOOKUP(C1729,'eindex _tget pp '!$A$4:$E$615,5,FALSE),0)</f>
        <v>742.47272824761058</v>
      </c>
      <c r="W1729" s="31">
        <f>IFERROR(VLOOKUP(C1729,'eindex _tget pp '!$A$4:$F$615,6,FALSE),0)</f>
        <v>1.8337481573000001</v>
      </c>
      <c r="X1729" s="4">
        <f>IFERROR(VLOOKUP(B1729,'eschools 16'!$A$2:$F$25,6,FALSE),1)</f>
        <v>2</v>
      </c>
      <c r="Y1729" s="1">
        <f t="shared" si="130"/>
        <v>0</v>
      </c>
      <c r="Z1729" s="1">
        <f t="shared" si="131"/>
        <v>0</v>
      </c>
      <c r="AA1729" s="31">
        <f>IFERROR(VLOOKUP(C1729,'eindex _tget pp '!$A$4:$G$615,7,FALSE),0)</f>
        <v>0.73082110300000003</v>
      </c>
      <c r="AB1729" s="1">
        <f>VLOOKUP(A1729,'ADM Details FY17'!$A$3:$AB$3515,28,FALSE)</f>
        <v>0</v>
      </c>
      <c r="AC1729" s="1">
        <f t="shared" si="132"/>
        <v>0</v>
      </c>
      <c r="AD1729" s="1">
        <f t="shared" si="133"/>
        <v>1.98</v>
      </c>
      <c r="AE1729" s="1">
        <f t="shared" si="134"/>
        <v>49.5</v>
      </c>
    </row>
    <row r="1730" spans="1:31" x14ac:dyDescent="0.25">
      <c r="A1730" t="str">
        <f>B1730&amp;"-"&amp;COUNTIF($B$3:B1730,B1730)</f>
        <v>417-217</v>
      </c>
      <c r="B1730">
        <v>417</v>
      </c>
      <c r="C1730" s="18">
        <f>VLOOKUP(A1730,'ADM Details FY17'!$A$3:$D$3515,4,FALSE)</f>
        <v>48694</v>
      </c>
      <c r="D1730" s="1">
        <f>VLOOKUP(A1730,'ADM Details FY17'!$A$3:$E$3515,5,FALSE)</f>
        <v>0.89</v>
      </c>
      <c r="E1730" s="1">
        <f>VLOOKUP(A1730,'ADM Details FY17'!$A$3:$F$3515,6,FALSE)</f>
        <v>0</v>
      </c>
      <c r="F1730" s="1">
        <f>VLOOKUP(A1730,'ADM Details FY17'!$A$3:$G$3515,7,FALSE)</f>
        <v>0</v>
      </c>
      <c r="G1730" s="1">
        <f>VLOOKUP(A1730,'ADM Details FY17'!$A$3:$H$3515,8,FALSE)</f>
        <v>0</v>
      </c>
      <c r="H1730" s="1">
        <f>VLOOKUP(A1730,'ADM Details FY17'!$A$3:$I$3515,9,FALSE)</f>
        <v>0</v>
      </c>
      <c r="I1730" s="1">
        <f>VLOOKUP(A1730,'ADM Details FY17'!$A$3:$J$3517,10,FALSE)</f>
        <v>0</v>
      </c>
      <c r="J1730" s="1">
        <f>VLOOKUP(A1730,'ADM Details FY17'!$A$3:$K$3515,11,FALSE)</f>
        <v>0</v>
      </c>
      <c r="K1730" s="1">
        <f>VLOOKUP(A1730,'ADM Details FY17'!$A$3:$M$3515,13,FALSE)</f>
        <v>0.89</v>
      </c>
      <c r="L1730" s="1">
        <f>VLOOKUP(A1730,'ADM Details FY17'!$A$3:$O$3515,15,FALSE)</f>
        <v>0</v>
      </c>
      <c r="M1730" s="1">
        <f>VLOOKUP(A1730,'ADM Details FY17'!$A$3:$P$3515,16,FALSE)</f>
        <v>0</v>
      </c>
      <c r="N1730" s="1">
        <f>VLOOKUP(A1730,'ADM Details FY17'!$A$3:$Q$3515,17,FALSE)</f>
        <v>0</v>
      </c>
      <c r="O1730" s="1">
        <f>VLOOKUP(A1730,'ADM Details FY17'!$A$3:$S$3515,19,FALSE)</f>
        <v>0</v>
      </c>
      <c r="P1730" s="1">
        <f>VLOOKUP(A1730,'ADM Details FY17'!$A$3:$U$3515,21,FALSE)</f>
        <v>0</v>
      </c>
      <c r="Q1730" s="1">
        <f>VLOOKUP(A1730,'ADM Details FY17'!$A$3:$V$3515,22,FALSE)</f>
        <v>0</v>
      </c>
      <c r="R1730" s="1">
        <f>VLOOKUP(A1730,'ADM Details FY17'!$A$3:$W$3515,23,FALSE)</f>
        <v>0</v>
      </c>
      <c r="S1730" s="1">
        <f>VLOOKUP(A1730,'ADM Details FY17'!$A$3:$X$3515,24,FALSE)</f>
        <v>0</v>
      </c>
      <c r="T1730" s="1">
        <f>VLOOKUP(A1730,'ADM Details FY17'!$A$3:$Y$3515,25,FALSE)</f>
        <v>0</v>
      </c>
      <c r="U1730" s="1">
        <f>VLOOKUP(A1730,'ADM Details FY17'!$A$3:$AA$3515,27,FALSE)</f>
        <v>0</v>
      </c>
      <c r="V1730" s="1">
        <f>IFERROR(VLOOKUP(C1730,'eindex _tget pp '!$A$4:$E$615,5,FALSE),0)</f>
        <v>1248.7247346686736</v>
      </c>
      <c r="W1730" s="31">
        <f>IFERROR(VLOOKUP(C1730,'eindex _tget pp '!$A$4:$F$615,6,FALSE),0)</f>
        <v>3.9918988903999999</v>
      </c>
      <c r="X1730" s="4">
        <f>IFERROR(VLOOKUP(B1730,'eschools 16'!$A$2:$F$25,6,FALSE),1)</f>
        <v>2</v>
      </c>
      <c r="Y1730" s="1">
        <f t="shared" si="130"/>
        <v>0</v>
      </c>
      <c r="Z1730" s="1">
        <f t="shared" si="131"/>
        <v>0</v>
      </c>
      <c r="AA1730" s="31">
        <f>IFERROR(VLOOKUP(C1730,'eindex _tget pp '!$A$4:$G$615,7,FALSE),0)</f>
        <v>0.78548638900000001</v>
      </c>
      <c r="AB1730" s="1">
        <f>VLOOKUP(A1730,'ADM Details FY17'!$A$3:$AB$3515,28,FALSE)</f>
        <v>0</v>
      </c>
      <c r="AC1730" s="1">
        <f t="shared" si="132"/>
        <v>0</v>
      </c>
      <c r="AD1730" s="1">
        <f t="shared" si="133"/>
        <v>0.89</v>
      </c>
      <c r="AE1730" s="1">
        <f t="shared" si="134"/>
        <v>22.25</v>
      </c>
    </row>
    <row r="1731" spans="1:31" x14ac:dyDescent="0.25">
      <c r="A1731" t="str">
        <f>B1731&amp;"-"&amp;COUNTIF($B$3:B1731,B1731)</f>
        <v>417-218</v>
      </c>
      <c r="B1731">
        <v>417</v>
      </c>
      <c r="C1731" s="18">
        <f>VLOOKUP(A1731,'ADM Details FY17'!$A$3:$D$3515,4,FALSE)</f>
        <v>50302</v>
      </c>
      <c r="D1731" s="1">
        <f>VLOOKUP(A1731,'ADM Details FY17'!$A$3:$E$3515,5,FALSE)</f>
        <v>3</v>
      </c>
      <c r="E1731" s="1">
        <f>VLOOKUP(A1731,'ADM Details FY17'!$A$3:$F$3515,6,FALSE)</f>
        <v>0</v>
      </c>
      <c r="F1731" s="1">
        <f>VLOOKUP(A1731,'ADM Details FY17'!$A$3:$G$3515,7,FALSE)</f>
        <v>0</v>
      </c>
      <c r="G1731" s="1">
        <f>VLOOKUP(A1731,'ADM Details FY17'!$A$3:$H$3515,8,FALSE)</f>
        <v>0</v>
      </c>
      <c r="H1731" s="1">
        <f>VLOOKUP(A1731,'ADM Details FY17'!$A$3:$I$3515,9,FALSE)</f>
        <v>0</v>
      </c>
      <c r="I1731" s="1">
        <f>VLOOKUP(A1731,'ADM Details FY17'!$A$3:$J$3517,10,FALSE)</f>
        <v>0</v>
      </c>
      <c r="J1731" s="1">
        <f>VLOOKUP(A1731,'ADM Details FY17'!$A$3:$K$3515,11,FALSE)</f>
        <v>0</v>
      </c>
      <c r="K1731" s="1">
        <f>VLOOKUP(A1731,'ADM Details FY17'!$A$3:$M$3515,13,FALSE)</f>
        <v>3</v>
      </c>
      <c r="L1731" s="1">
        <f>VLOOKUP(A1731,'ADM Details FY17'!$A$3:$O$3515,15,FALSE)</f>
        <v>0</v>
      </c>
      <c r="M1731" s="1">
        <f>VLOOKUP(A1731,'ADM Details FY17'!$A$3:$P$3515,16,FALSE)</f>
        <v>0</v>
      </c>
      <c r="N1731" s="1">
        <f>VLOOKUP(A1731,'ADM Details FY17'!$A$3:$Q$3515,17,FALSE)</f>
        <v>0</v>
      </c>
      <c r="O1731" s="1">
        <f>VLOOKUP(A1731,'ADM Details FY17'!$A$3:$S$3515,19,FALSE)</f>
        <v>0</v>
      </c>
      <c r="P1731" s="1">
        <f>VLOOKUP(A1731,'ADM Details FY17'!$A$3:$U$3515,21,FALSE)</f>
        <v>0</v>
      </c>
      <c r="Q1731" s="1">
        <f>VLOOKUP(A1731,'ADM Details FY17'!$A$3:$V$3515,22,FALSE)</f>
        <v>0</v>
      </c>
      <c r="R1731" s="1">
        <f>VLOOKUP(A1731,'ADM Details FY17'!$A$3:$W$3515,23,FALSE)</f>
        <v>0</v>
      </c>
      <c r="S1731" s="1">
        <f>VLOOKUP(A1731,'ADM Details FY17'!$A$3:$X$3515,24,FALSE)</f>
        <v>0</v>
      </c>
      <c r="T1731" s="1">
        <f>VLOOKUP(A1731,'ADM Details FY17'!$A$3:$Y$3515,25,FALSE)</f>
        <v>0</v>
      </c>
      <c r="U1731" s="1">
        <f>VLOOKUP(A1731,'ADM Details FY17'!$A$3:$AA$3515,27,FALSE)</f>
        <v>0</v>
      </c>
      <c r="V1731" s="1">
        <f>IFERROR(VLOOKUP(C1731,'eindex _tget pp '!$A$4:$E$615,5,FALSE),0)</f>
        <v>202.3171499644634</v>
      </c>
      <c r="W1731" s="31">
        <f>IFERROR(VLOOKUP(C1731,'eindex _tget pp '!$A$4:$F$615,6,FALSE),0)</f>
        <v>0.33964996650000001</v>
      </c>
      <c r="X1731" s="4">
        <f>IFERROR(VLOOKUP(B1731,'eschools 16'!$A$2:$F$25,6,FALSE),1)</f>
        <v>2</v>
      </c>
      <c r="Y1731" s="1">
        <f t="shared" si="130"/>
        <v>0</v>
      </c>
      <c r="Z1731" s="1">
        <f t="shared" si="131"/>
        <v>0</v>
      </c>
      <c r="AA1731" s="31">
        <f>IFERROR(VLOOKUP(C1731,'eindex _tget pp '!$A$4:$G$615,7,FALSE),0)</f>
        <v>0.46883412200000002</v>
      </c>
      <c r="AB1731" s="1">
        <f>VLOOKUP(A1731,'ADM Details FY17'!$A$3:$AB$3515,28,FALSE)</f>
        <v>0</v>
      </c>
      <c r="AC1731" s="1">
        <f t="shared" si="132"/>
        <v>0</v>
      </c>
      <c r="AD1731" s="1">
        <f t="shared" si="133"/>
        <v>3</v>
      </c>
      <c r="AE1731" s="1">
        <f t="shared" si="134"/>
        <v>75</v>
      </c>
    </row>
    <row r="1732" spans="1:31" x14ac:dyDescent="0.25">
      <c r="A1732" t="str">
        <f>B1732&amp;"-"&amp;COUNTIF($B$3:B1732,B1732)</f>
        <v>417-219</v>
      </c>
      <c r="B1732">
        <v>417</v>
      </c>
      <c r="C1732" s="18">
        <f>VLOOKUP(A1732,'ADM Details FY17'!$A$3:$D$3515,4,FALSE)</f>
        <v>49957</v>
      </c>
      <c r="D1732" s="1">
        <f>VLOOKUP(A1732,'ADM Details FY17'!$A$3:$E$3515,5,FALSE)</f>
        <v>1</v>
      </c>
      <c r="E1732" s="1">
        <f>VLOOKUP(A1732,'ADM Details FY17'!$A$3:$F$3515,6,FALSE)</f>
        <v>0</v>
      </c>
      <c r="F1732" s="1">
        <f>VLOOKUP(A1732,'ADM Details FY17'!$A$3:$G$3515,7,FALSE)</f>
        <v>0</v>
      </c>
      <c r="G1732" s="1">
        <f>VLOOKUP(A1732,'ADM Details FY17'!$A$3:$H$3515,8,FALSE)</f>
        <v>0</v>
      </c>
      <c r="H1732" s="1">
        <f>VLOOKUP(A1732,'ADM Details FY17'!$A$3:$I$3515,9,FALSE)</f>
        <v>0</v>
      </c>
      <c r="I1732" s="1">
        <f>VLOOKUP(A1732,'ADM Details FY17'!$A$3:$J$3517,10,FALSE)</f>
        <v>0</v>
      </c>
      <c r="J1732" s="1">
        <f>VLOOKUP(A1732,'ADM Details FY17'!$A$3:$K$3515,11,FALSE)</f>
        <v>0</v>
      </c>
      <c r="K1732" s="1">
        <f>VLOOKUP(A1732,'ADM Details FY17'!$A$3:$M$3515,13,FALSE)</f>
        <v>0</v>
      </c>
      <c r="L1732" s="1">
        <f>VLOOKUP(A1732,'ADM Details FY17'!$A$3:$O$3515,15,FALSE)</f>
        <v>0</v>
      </c>
      <c r="M1732" s="1">
        <f>VLOOKUP(A1732,'ADM Details FY17'!$A$3:$P$3515,16,FALSE)</f>
        <v>0</v>
      </c>
      <c r="N1732" s="1">
        <f>VLOOKUP(A1732,'ADM Details FY17'!$A$3:$Q$3515,17,FALSE)</f>
        <v>0</v>
      </c>
      <c r="O1732" s="1">
        <f>VLOOKUP(A1732,'ADM Details FY17'!$A$3:$S$3515,19,FALSE)</f>
        <v>0</v>
      </c>
      <c r="P1732" s="1">
        <f>VLOOKUP(A1732,'ADM Details FY17'!$A$3:$U$3515,21,FALSE)</f>
        <v>0</v>
      </c>
      <c r="Q1732" s="1">
        <f>VLOOKUP(A1732,'ADM Details FY17'!$A$3:$V$3515,22,FALSE)</f>
        <v>0</v>
      </c>
      <c r="R1732" s="1">
        <f>VLOOKUP(A1732,'ADM Details FY17'!$A$3:$W$3515,23,FALSE)</f>
        <v>0</v>
      </c>
      <c r="S1732" s="1">
        <f>VLOOKUP(A1732,'ADM Details FY17'!$A$3:$X$3515,24,FALSE)</f>
        <v>0</v>
      </c>
      <c r="T1732" s="1">
        <f>VLOOKUP(A1732,'ADM Details FY17'!$A$3:$Y$3515,25,FALSE)</f>
        <v>0</v>
      </c>
      <c r="U1732" s="1">
        <f>VLOOKUP(A1732,'ADM Details FY17'!$A$3:$AA$3515,27,FALSE)</f>
        <v>0</v>
      </c>
      <c r="V1732" s="1">
        <f>IFERROR(VLOOKUP(C1732,'eindex _tget pp '!$A$4:$E$615,5,FALSE),0)</f>
        <v>269.80492852489169</v>
      </c>
      <c r="W1732" s="31">
        <f>IFERROR(VLOOKUP(C1732,'eindex _tget pp '!$A$4:$F$615,6,FALSE),0)</f>
        <v>0.39200252619999998</v>
      </c>
      <c r="X1732" s="4">
        <f>IFERROR(VLOOKUP(B1732,'eschools 16'!$A$2:$F$25,6,FALSE),1)</f>
        <v>2</v>
      </c>
      <c r="Y1732" s="1">
        <f t="shared" ref="Y1732:Y1795" si="135">ROUND(IF(X1732=2,0,(AD1732*0.25*V1732)),2)</f>
        <v>0</v>
      </c>
      <c r="Z1732" s="1">
        <f t="shared" ref="Z1732:Z1795" si="136">ROUND(IF(X1732=2,0,(K1732*272*W1732)),2)</f>
        <v>0</v>
      </c>
      <c r="AA1732" s="31">
        <f>IFERROR(VLOOKUP(C1732,'eindex _tget pp '!$A$4:$G$615,7,FALSE),0)</f>
        <v>0.49205801799999999</v>
      </c>
      <c r="AB1732" s="1">
        <f>VLOOKUP(A1732,'ADM Details FY17'!$A$3:$AB$3515,28,FALSE)</f>
        <v>0</v>
      </c>
      <c r="AC1732" s="1">
        <f t="shared" ref="AC1732:AC1795" si="137">ROUND((AA1732*AB1732*923.6758),2)</f>
        <v>0</v>
      </c>
      <c r="AD1732" s="1">
        <f t="shared" ref="AD1732:AD1795" si="138">D1732+(U1732*0.2)</f>
        <v>1</v>
      </c>
      <c r="AE1732" s="1">
        <f t="shared" ref="AE1732:AE1795" si="139">IF(X1732=2,(AD1732*25),(AD1732*150))</f>
        <v>25</v>
      </c>
    </row>
    <row r="1733" spans="1:31" x14ac:dyDescent="0.25">
      <c r="A1733" t="str">
        <f>B1733&amp;"-"&amp;COUNTIF($B$3:B1733,B1733)</f>
        <v>417-220</v>
      </c>
      <c r="B1733">
        <v>417</v>
      </c>
      <c r="C1733" s="18">
        <f>VLOOKUP(A1733,'ADM Details FY17'!$A$3:$D$3515,4,FALSE)</f>
        <v>45625</v>
      </c>
      <c r="D1733" s="1">
        <f>VLOOKUP(A1733,'ADM Details FY17'!$A$3:$E$3515,5,FALSE)</f>
        <v>2</v>
      </c>
      <c r="E1733" s="1">
        <f>VLOOKUP(A1733,'ADM Details FY17'!$A$3:$F$3515,6,FALSE)</f>
        <v>0</v>
      </c>
      <c r="F1733" s="1">
        <f>VLOOKUP(A1733,'ADM Details FY17'!$A$3:$G$3515,7,FALSE)</f>
        <v>0</v>
      </c>
      <c r="G1733" s="1">
        <f>VLOOKUP(A1733,'ADM Details FY17'!$A$3:$H$3515,8,FALSE)</f>
        <v>0</v>
      </c>
      <c r="H1733" s="1">
        <f>VLOOKUP(A1733,'ADM Details FY17'!$A$3:$I$3515,9,FALSE)</f>
        <v>0</v>
      </c>
      <c r="I1733" s="1">
        <f>VLOOKUP(A1733,'ADM Details FY17'!$A$3:$J$3517,10,FALSE)</f>
        <v>0</v>
      </c>
      <c r="J1733" s="1">
        <f>VLOOKUP(A1733,'ADM Details FY17'!$A$3:$K$3515,11,FALSE)</f>
        <v>0</v>
      </c>
      <c r="K1733" s="1">
        <f>VLOOKUP(A1733,'ADM Details FY17'!$A$3:$M$3515,13,FALSE)</f>
        <v>1</v>
      </c>
      <c r="L1733" s="1">
        <f>VLOOKUP(A1733,'ADM Details FY17'!$A$3:$O$3515,15,FALSE)</f>
        <v>0</v>
      </c>
      <c r="M1733" s="1">
        <f>VLOOKUP(A1733,'ADM Details FY17'!$A$3:$P$3515,16,FALSE)</f>
        <v>0</v>
      </c>
      <c r="N1733" s="1">
        <f>VLOOKUP(A1733,'ADM Details FY17'!$A$3:$Q$3515,17,FALSE)</f>
        <v>0</v>
      </c>
      <c r="O1733" s="1">
        <f>VLOOKUP(A1733,'ADM Details FY17'!$A$3:$S$3515,19,FALSE)</f>
        <v>0</v>
      </c>
      <c r="P1733" s="1">
        <f>VLOOKUP(A1733,'ADM Details FY17'!$A$3:$U$3515,21,FALSE)</f>
        <v>0</v>
      </c>
      <c r="Q1733" s="1">
        <f>VLOOKUP(A1733,'ADM Details FY17'!$A$3:$V$3515,22,FALSE)</f>
        <v>0</v>
      </c>
      <c r="R1733" s="1">
        <f>VLOOKUP(A1733,'ADM Details FY17'!$A$3:$W$3515,23,FALSE)</f>
        <v>0</v>
      </c>
      <c r="S1733" s="1">
        <f>VLOOKUP(A1733,'ADM Details FY17'!$A$3:$X$3515,24,FALSE)</f>
        <v>0</v>
      </c>
      <c r="T1733" s="1">
        <f>VLOOKUP(A1733,'ADM Details FY17'!$A$3:$Y$3515,25,FALSE)</f>
        <v>0</v>
      </c>
      <c r="U1733" s="1">
        <f>VLOOKUP(A1733,'ADM Details FY17'!$A$3:$AA$3515,27,FALSE)</f>
        <v>0</v>
      </c>
      <c r="V1733" s="1">
        <f>IFERROR(VLOOKUP(C1733,'eindex _tget pp '!$A$4:$E$615,5,FALSE),0)</f>
        <v>253.490412427688</v>
      </c>
      <c r="W1733" s="31">
        <f>IFERROR(VLOOKUP(C1733,'eindex _tget pp '!$A$4:$F$615,6,FALSE),0)</f>
        <v>0.62276061569999996</v>
      </c>
      <c r="X1733" s="4">
        <f>IFERROR(VLOOKUP(B1733,'eschools 16'!$A$2:$F$25,6,FALSE),1)</f>
        <v>2</v>
      </c>
      <c r="Y1733" s="1">
        <f t="shared" si="135"/>
        <v>0</v>
      </c>
      <c r="Z1733" s="1">
        <f t="shared" si="136"/>
        <v>0</v>
      </c>
      <c r="AA1733" s="31">
        <f>IFERROR(VLOOKUP(C1733,'eindex _tget pp '!$A$4:$G$615,7,FALSE),0)</f>
        <v>0.430202741</v>
      </c>
      <c r="AB1733" s="1">
        <f>VLOOKUP(A1733,'ADM Details FY17'!$A$3:$AB$3515,28,FALSE)</f>
        <v>0</v>
      </c>
      <c r="AC1733" s="1">
        <f t="shared" si="137"/>
        <v>0</v>
      </c>
      <c r="AD1733" s="1">
        <f t="shared" si="138"/>
        <v>2</v>
      </c>
      <c r="AE1733" s="1">
        <f t="shared" si="139"/>
        <v>50</v>
      </c>
    </row>
    <row r="1734" spans="1:31" x14ac:dyDescent="0.25">
      <c r="A1734" t="str">
        <f>B1734&amp;"-"&amp;COUNTIF($B$3:B1734,B1734)</f>
        <v>417-221</v>
      </c>
      <c r="B1734">
        <v>417</v>
      </c>
      <c r="C1734" s="18">
        <f>VLOOKUP(A1734,'ADM Details FY17'!$A$3:$D$3515,4,FALSE)</f>
        <v>46011</v>
      </c>
      <c r="D1734" s="1">
        <f>VLOOKUP(A1734,'ADM Details FY17'!$A$3:$E$3515,5,FALSE)</f>
        <v>3.36</v>
      </c>
      <c r="E1734" s="1">
        <f>VLOOKUP(A1734,'ADM Details FY17'!$A$3:$F$3515,6,FALSE)</f>
        <v>0</v>
      </c>
      <c r="F1734" s="1">
        <f>VLOOKUP(A1734,'ADM Details FY17'!$A$3:$G$3515,7,FALSE)</f>
        <v>0</v>
      </c>
      <c r="G1734" s="1">
        <f>VLOOKUP(A1734,'ADM Details FY17'!$A$3:$H$3515,8,FALSE)</f>
        <v>0</v>
      </c>
      <c r="H1734" s="1">
        <f>VLOOKUP(A1734,'ADM Details FY17'!$A$3:$I$3515,9,FALSE)</f>
        <v>0</v>
      </c>
      <c r="I1734" s="1">
        <f>VLOOKUP(A1734,'ADM Details FY17'!$A$3:$J$3517,10,FALSE)</f>
        <v>0</v>
      </c>
      <c r="J1734" s="1">
        <f>VLOOKUP(A1734,'ADM Details FY17'!$A$3:$K$3515,11,FALSE)</f>
        <v>0</v>
      </c>
      <c r="K1734" s="1">
        <f>VLOOKUP(A1734,'ADM Details FY17'!$A$3:$M$3515,13,FALSE)</f>
        <v>1.36</v>
      </c>
      <c r="L1734" s="1">
        <f>VLOOKUP(A1734,'ADM Details FY17'!$A$3:$O$3515,15,FALSE)</f>
        <v>0</v>
      </c>
      <c r="M1734" s="1">
        <f>VLOOKUP(A1734,'ADM Details FY17'!$A$3:$P$3515,16,FALSE)</f>
        <v>0</v>
      </c>
      <c r="N1734" s="1">
        <f>VLOOKUP(A1734,'ADM Details FY17'!$A$3:$Q$3515,17,FALSE)</f>
        <v>0</v>
      </c>
      <c r="O1734" s="1">
        <f>VLOOKUP(A1734,'ADM Details FY17'!$A$3:$S$3515,19,FALSE)</f>
        <v>0</v>
      </c>
      <c r="P1734" s="1">
        <f>VLOOKUP(A1734,'ADM Details FY17'!$A$3:$U$3515,21,FALSE)</f>
        <v>0</v>
      </c>
      <c r="Q1734" s="1">
        <f>VLOOKUP(A1734,'ADM Details FY17'!$A$3:$V$3515,22,FALSE)</f>
        <v>0</v>
      </c>
      <c r="R1734" s="1">
        <f>VLOOKUP(A1734,'ADM Details FY17'!$A$3:$W$3515,23,FALSE)</f>
        <v>0</v>
      </c>
      <c r="S1734" s="1">
        <f>VLOOKUP(A1734,'ADM Details FY17'!$A$3:$X$3515,24,FALSE)</f>
        <v>0</v>
      </c>
      <c r="T1734" s="1">
        <f>VLOOKUP(A1734,'ADM Details FY17'!$A$3:$Y$3515,25,FALSE)</f>
        <v>0</v>
      </c>
      <c r="U1734" s="1">
        <f>VLOOKUP(A1734,'ADM Details FY17'!$A$3:$AA$3515,27,FALSE)</f>
        <v>0</v>
      </c>
      <c r="V1734" s="1">
        <f>IFERROR(VLOOKUP(C1734,'eindex _tget pp '!$A$4:$E$615,5,FALSE),0)</f>
        <v>367.66017609812599</v>
      </c>
      <c r="W1734" s="31">
        <f>IFERROR(VLOOKUP(C1734,'eindex _tget pp '!$A$4:$F$615,6,FALSE),0)</f>
        <v>0.46507363860000001</v>
      </c>
      <c r="X1734" s="4">
        <f>IFERROR(VLOOKUP(B1734,'eschools 16'!$A$2:$F$25,6,FALSE),1)</f>
        <v>2</v>
      </c>
      <c r="Y1734" s="1">
        <f t="shared" si="135"/>
        <v>0</v>
      </c>
      <c r="Z1734" s="1">
        <f t="shared" si="136"/>
        <v>0</v>
      </c>
      <c r="AA1734" s="31">
        <f>IFERROR(VLOOKUP(C1734,'eindex _tget pp '!$A$4:$G$615,7,FALSE),0)</f>
        <v>0.56579017499999995</v>
      </c>
      <c r="AB1734" s="1">
        <f>VLOOKUP(A1734,'ADM Details FY17'!$A$3:$AB$3515,28,FALSE)</f>
        <v>0</v>
      </c>
      <c r="AC1734" s="1">
        <f t="shared" si="137"/>
        <v>0</v>
      </c>
      <c r="AD1734" s="1">
        <f t="shared" si="138"/>
        <v>3.36</v>
      </c>
      <c r="AE1734" s="1">
        <f t="shared" si="139"/>
        <v>84</v>
      </c>
    </row>
    <row r="1735" spans="1:31" x14ac:dyDescent="0.25">
      <c r="A1735" t="str">
        <f>B1735&amp;"-"&amp;COUNTIF($B$3:B1735,B1735)</f>
        <v>417-222</v>
      </c>
      <c r="B1735">
        <v>417</v>
      </c>
      <c r="C1735" s="18">
        <f>VLOOKUP(A1735,'ADM Details FY17'!$A$3:$D$3515,4,FALSE)</f>
        <v>46458</v>
      </c>
      <c r="D1735" s="1">
        <f>VLOOKUP(A1735,'ADM Details FY17'!$A$3:$E$3515,5,FALSE)</f>
        <v>4.6900000000000004</v>
      </c>
      <c r="E1735" s="1">
        <f>VLOOKUP(A1735,'ADM Details FY17'!$A$3:$F$3515,6,FALSE)</f>
        <v>0</v>
      </c>
      <c r="F1735" s="1">
        <f>VLOOKUP(A1735,'ADM Details FY17'!$A$3:$G$3515,7,FALSE)</f>
        <v>0.77</v>
      </c>
      <c r="G1735" s="1">
        <f>VLOOKUP(A1735,'ADM Details FY17'!$A$3:$H$3515,8,FALSE)</f>
        <v>0</v>
      </c>
      <c r="H1735" s="1">
        <f>VLOOKUP(A1735,'ADM Details FY17'!$A$3:$I$3515,9,FALSE)</f>
        <v>0</v>
      </c>
      <c r="I1735" s="1">
        <f>VLOOKUP(A1735,'ADM Details FY17'!$A$3:$J$3517,10,FALSE)</f>
        <v>0</v>
      </c>
      <c r="J1735" s="1">
        <f>VLOOKUP(A1735,'ADM Details FY17'!$A$3:$K$3515,11,FALSE)</f>
        <v>0</v>
      </c>
      <c r="K1735" s="1">
        <f>VLOOKUP(A1735,'ADM Details FY17'!$A$3:$M$3515,13,FALSE)</f>
        <v>3.37</v>
      </c>
      <c r="L1735" s="1">
        <f>VLOOKUP(A1735,'ADM Details FY17'!$A$3:$O$3515,15,FALSE)</f>
        <v>0</v>
      </c>
      <c r="M1735" s="1">
        <f>VLOOKUP(A1735,'ADM Details FY17'!$A$3:$P$3515,16,FALSE)</f>
        <v>0</v>
      </c>
      <c r="N1735" s="1">
        <f>VLOOKUP(A1735,'ADM Details FY17'!$A$3:$Q$3515,17,FALSE)</f>
        <v>0</v>
      </c>
      <c r="O1735" s="1">
        <f>VLOOKUP(A1735,'ADM Details FY17'!$A$3:$S$3515,19,FALSE)</f>
        <v>0</v>
      </c>
      <c r="P1735" s="1">
        <f>VLOOKUP(A1735,'ADM Details FY17'!$A$3:$U$3515,21,FALSE)</f>
        <v>0</v>
      </c>
      <c r="Q1735" s="1">
        <f>VLOOKUP(A1735,'ADM Details FY17'!$A$3:$V$3515,22,FALSE)</f>
        <v>0</v>
      </c>
      <c r="R1735" s="1">
        <f>VLOOKUP(A1735,'ADM Details FY17'!$A$3:$W$3515,23,FALSE)</f>
        <v>0</v>
      </c>
      <c r="S1735" s="1">
        <f>VLOOKUP(A1735,'ADM Details FY17'!$A$3:$X$3515,24,FALSE)</f>
        <v>0</v>
      </c>
      <c r="T1735" s="1">
        <f>VLOOKUP(A1735,'ADM Details FY17'!$A$3:$Y$3515,25,FALSE)</f>
        <v>0</v>
      </c>
      <c r="U1735" s="1">
        <f>VLOOKUP(A1735,'ADM Details FY17'!$A$3:$AA$3515,27,FALSE)</f>
        <v>0</v>
      </c>
      <c r="V1735" s="1">
        <f>IFERROR(VLOOKUP(C1735,'eindex _tget pp '!$A$4:$E$615,5,FALSE),0)</f>
        <v>397.97313380830565</v>
      </c>
      <c r="W1735" s="31">
        <f>IFERROR(VLOOKUP(C1735,'eindex _tget pp '!$A$4:$F$615,6,FALSE),0)</f>
        <v>0.80005481779999998</v>
      </c>
      <c r="X1735" s="4">
        <f>IFERROR(VLOOKUP(B1735,'eschools 16'!$A$2:$F$25,6,FALSE),1)</f>
        <v>2</v>
      </c>
      <c r="Y1735" s="1">
        <f t="shared" si="135"/>
        <v>0</v>
      </c>
      <c r="Z1735" s="1">
        <f t="shared" si="136"/>
        <v>0</v>
      </c>
      <c r="AA1735" s="31">
        <f>IFERROR(VLOOKUP(C1735,'eindex _tget pp '!$A$4:$G$615,7,FALSE),0)</f>
        <v>0.54510407100000002</v>
      </c>
      <c r="AB1735" s="1">
        <f>VLOOKUP(A1735,'ADM Details FY17'!$A$3:$AB$3515,28,FALSE)</f>
        <v>0</v>
      </c>
      <c r="AC1735" s="1">
        <f t="shared" si="137"/>
        <v>0</v>
      </c>
      <c r="AD1735" s="1">
        <f t="shared" si="138"/>
        <v>4.6900000000000004</v>
      </c>
      <c r="AE1735" s="1">
        <f t="shared" si="139"/>
        <v>117.25000000000001</v>
      </c>
    </row>
    <row r="1736" spans="1:31" x14ac:dyDescent="0.25">
      <c r="A1736" t="str">
        <f>B1736&amp;"-"&amp;COUNTIF($B$3:B1736,B1736)</f>
        <v>417-223</v>
      </c>
      <c r="B1736">
        <v>417</v>
      </c>
      <c r="C1736" s="18">
        <f>VLOOKUP(A1736,'ADM Details FY17'!$A$3:$D$3515,4,FALSE)</f>
        <v>46821</v>
      </c>
      <c r="D1736" s="1">
        <f>VLOOKUP(A1736,'ADM Details FY17'!$A$3:$E$3515,5,FALSE)</f>
        <v>1</v>
      </c>
      <c r="E1736" s="1">
        <f>VLOOKUP(A1736,'ADM Details FY17'!$A$3:$F$3515,6,FALSE)</f>
        <v>0</v>
      </c>
      <c r="F1736" s="1">
        <f>VLOOKUP(A1736,'ADM Details FY17'!$A$3:$G$3515,7,FALSE)</f>
        <v>0</v>
      </c>
      <c r="G1736" s="1">
        <f>VLOOKUP(A1736,'ADM Details FY17'!$A$3:$H$3515,8,FALSE)</f>
        <v>0</v>
      </c>
      <c r="H1736" s="1">
        <f>VLOOKUP(A1736,'ADM Details FY17'!$A$3:$I$3515,9,FALSE)</f>
        <v>0</v>
      </c>
      <c r="I1736" s="1">
        <f>VLOOKUP(A1736,'ADM Details FY17'!$A$3:$J$3517,10,FALSE)</f>
        <v>0</v>
      </c>
      <c r="J1736" s="1">
        <f>VLOOKUP(A1736,'ADM Details FY17'!$A$3:$K$3515,11,FALSE)</f>
        <v>0</v>
      </c>
      <c r="K1736" s="1">
        <f>VLOOKUP(A1736,'ADM Details FY17'!$A$3:$M$3515,13,FALSE)</f>
        <v>0</v>
      </c>
      <c r="L1736" s="1">
        <f>VLOOKUP(A1736,'ADM Details FY17'!$A$3:$O$3515,15,FALSE)</f>
        <v>0</v>
      </c>
      <c r="M1736" s="1">
        <f>VLOOKUP(A1736,'ADM Details FY17'!$A$3:$P$3515,16,FALSE)</f>
        <v>0</v>
      </c>
      <c r="N1736" s="1">
        <f>VLOOKUP(A1736,'ADM Details FY17'!$A$3:$Q$3515,17,FALSE)</f>
        <v>0</v>
      </c>
      <c r="O1736" s="1">
        <f>VLOOKUP(A1736,'ADM Details FY17'!$A$3:$S$3515,19,FALSE)</f>
        <v>0</v>
      </c>
      <c r="P1736" s="1">
        <f>VLOOKUP(A1736,'ADM Details FY17'!$A$3:$U$3515,21,FALSE)</f>
        <v>0</v>
      </c>
      <c r="Q1736" s="1">
        <f>VLOOKUP(A1736,'ADM Details FY17'!$A$3:$V$3515,22,FALSE)</f>
        <v>0</v>
      </c>
      <c r="R1736" s="1">
        <f>VLOOKUP(A1736,'ADM Details FY17'!$A$3:$W$3515,23,FALSE)</f>
        <v>0</v>
      </c>
      <c r="S1736" s="1">
        <f>VLOOKUP(A1736,'ADM Details FY17'!$A$3:$X$3515,24,FALSE)</f>
        <v>0</v>
      </c>
      <c r="T1736" s="1">
        <f>VLOOKUP(A1736,'ADM Details FY17'!$A$3:$Y$3515,25,FALSE)</f>
        <v>0</v>
      </c>
      <c r="U1736" s="1">
        <f>VLOOKUP(A1736,'ADM Details FY17'!$A$3:$AA$3515,27,FALSE)</f>
        <v>0</v>
      </c>
      <c r="V1736" s="1">
        <f>IFERROR(VLOOKUP(C1736,'eindex _tget pp '!$A$4:$E$615,5,FALSE),0)</f>
        <v>0</v>
      </c>
      <c r="W1736" s="31">
        <f>IFERROR(VLOOKUP(C1736,'eindex _tget pp '!$A$4:$F$615,6,FALSE),0)</f>
        <v>0.66245574569999999</v>
      </c>
      <c r="X1736" s="4">
        <f>IFERROR(VLOOKUP(B1736,'eschools 16'!$A$2:$F$25,6,FALSE),1)</f>
        <v>2</v>
      </c>
      <c r="Y1736" s="1">
        <f t="shared" si="135"/>
        <v>0</v>
      </c>
      <c r="Z1736" s="1">
        <f t="shared" si="136"/>
        <v>0</v>
      </c>
      <c r="AA1736" s="31">
        <f>IFERROR(VLOOKUP(C1736,'eindex _tget pp '!$A$4:$G$615,7,FALSE),0)</f>
        <v>0.28725098300000002</v>
      </c>
      <c r="AB1736" s="1">
        <f>VLOOKUP(A1736,'ADM Details FY17'!$A$3:$AB$3515,28,FALSE)</f>
        <v>0</v>
      </c>
      <c r="AC1736" s="1">
        <f t="shared" si="137"/>
        <v>0</v>
      </c>
      <c r="AD1736" s="1">
        <f t="shared" si="138"/>
        <v>1</v>
      </c>
      <c r="AE1736" s="1">
        <f t="shared" si="139"/>
        <v>25</v>
      </c>
    </row>
    <row r="1737" spans="1:31" x14ac:dyDescent="0.25">
      <c r="A1737" t="str">
        <f>B1737&amp;"-"&amp;COUNTIF($B$3:B1737,B1737)</f>
        <v>417-224</v>
      </c>
      <c r="B1737">
        <v>417</v>
      </c>
      <c r="C1737" s="18">
        <f>VLOOKUP(A1737,'ADM Details FY17'!$A$3:$D$3515,4,FALSE)</f>
        <v>44974</v>
      </c>
      <c r="D1737" s="1">
        <f>VLOOKUP(A1737,'ADM Details FY17'!$A$3:$E$3515,5,FALSE)</f>
        <v>1</v>
      </c>
      <c r="E1737" s="1">
        <f>VLOOKUP(A1737,'ADM Details FY17'!$A$3:$F$3515,6,FALSE)</f>
        <v>0</v>
      </c>
      <c r="F1737" s="1">
        <f>VLOOKUP(A1737,'ADM Details FY17'!$A$3:$G$3515,7,FALSE)</f>
        <v>0</v>
      </c>
      <c r="G1737" s="1">
        <f>VLOOKUP(A1737,'ADM Details FY17'!$A$3:$H$3515,8,FALSE)</f>
        <v>0</v>
      </c>
      <c r="H1737" s="1">
        <f>VLOOKUP(A1737,'ADM Details FY17'!$A$3:$I$3515,9,FALSE)</f>
        <v>0</v>
      </c>
      <c r="I1737" s="1">
        <f>VLOOKUP(A1737,'ADM Details FY17'!$A$3:$J$3517,10,FALSE)</f>
        <v>0</v>
      </c>
      <c r="J1737" s="1">
        <f>VLOOKUP(A1737,'ADM Details FY17'!$A$3:$K$3515,11,FALSE)</f>
        <v>0</v>
      </c>
      <c r="K1737" s="1">
        <f>VLOOKUP(A1737,'ADM Details FY17'!$A$3:$M$3515,13,FALSE)</f>
        <v>0</v>
      </c>
      <c r="L1737" s="1">
        <f>VLOOKUP(A1737,'ADM Details FY17'!$A$3:$O$3515,15,FALSE)</f>
        <v>0</v>
      </c>
      <c r="M1737" s="1">
        <f>VLOOKUP(A1737,'ADM Details FY17'!$A$3:$P$3515,16,FALSE)</f>
        <v>0</v>
      </c>
      <c r="N1737" s="1">
        <f>VLOOKUP(A1737,'ADM Details FY17'!$A$3:$Q$3515,17,FALSE)</f>
        <v>0</v>
      </c>
      <c r="O1737" s="1">
        <f>VLOOKUP(A1737,'ADM Details FY17'!$A$3:$S$3515,19,FALSE)</f>
        <v>0</v>
      </c>
      <c r="P1737" s="1">
        <f>VLOOKUP(A1737,'ADM Details FY17'!$A$3:$U$3515,21,FALSE)</f>
        <v>0</v>
      </c>
      <c r="Q1737" s="1">
        <f>VLOOKUP(A1737,'ADM Details FY17'!$A$3:$V$3515,22,FALSE)</f>
        <v>0</v>
      </c>
      <c r="R1737" s="1">
        <f>VLOOKUP(A1737,'ADM Details FY17'!$A$3:$W$3515,23,FALSE)</f>
        <v>0</v>
      </c>
      <c r="S1737" s="1">
        <f>VLOOKUP(A1737,'ADM Details FY17'!$A$3:$X$3515,24,FALSE)</f>
        <v>0</v>
      </c>
      <c r="T1737" s="1">
        <f>VLOOKUP(A1737,'ADM Details FY17'!$A$3:$Y$3515,25,FALSE)</f>
        <v>0</v>
      </c>
      <c r="U1737" s="1">
        <f>VLOOKUP(A1737,'ADM Details FY17'!$A$3:$AA$3515,27,FALSE)</f>
        <v>0</v>
      </c>
      <c r="V1737" s="1">
        <f>IFERROR(VLOOKUP(C1737,'eindex _tget pp '!$A$4:$E$615,5,FALSE),0)</f>
        <v>326.58521855642078</v>
      </c>
      <c r="W1737" s="31">
        <f>IFERROR(VLOOKUP(C1737,'eindex _tget pp '!$A$4:$F$615,6,FALSE),0)</f>
        <v>0.20087097000000001</v>
      </c>
      <c r="X1737" s="4">
        <f>IFERROR(VLOOKUP(B1737,'eschools 16'!$A$2:$F$25,6,FALSE),1)</f>
        <v>2</v>
      </c>
      <c r="Y1737" s="1">
        <f t="shared" si="135"/>
        <v>0</v>
      </c>
      <c r="Z1737" s="1">
        <f t="shared" si="136"/>
        <v>0</v>
      </c>
      <c r="AA1737" s="31">
        <f>IFERROR(VLOOKUP(C1737,'eindex _tget pp '!$A$4:$G$615,7,FALSE),0)</f>
        <v>0.48188691299999997</v>
      </c>
      <c r="AB1737" s="1">
        <f>VLOOKUP(A1737,'ADM Details FY17'!$A$3:$AB$3515,28,FALSE)</f>
        <v>0</v>
      </c>
      <c r="AC1737" s="1">
        <f t="shared" si="137"/>
        <v>0</v>
      </c>
      <c r="AD1737" s="1">
        <f t="shared" si="138"/>
        <v>1</v>
      </c>
      <c r="AE1737" s="1">
        <f t="shared" si="139"/>
        <v>25</v>
      </c>
    </row>
    <row r="1738" spans="1:31" x14ac:dyDescent="0.25">
      <c r="A1738" t="str">
        <f>B1738&amp;"-"&amp;COUNTIF($B$3:B1738,B1738)</f>
        <v>417-225</v>
      </c>
      <c r="B1738">
        <v>417</v>
      </c>
      <c r="C1738" s="18">
        <f>VLOOKUP(A1738,'ADM Details FY17'!$A$3:$D$3515,4,FALSE)</f>
        <v>46904</v>
      </c>
      <c r="D1738" s="1">
        <f>VLOOKUP(A1738,'ADM Details FY17'!$A$3:$E$3515,5,FALSE)</f>
        <v>1</v>
      </c>
      <c r="E1738" s="1">
        <f>VLOOKUP(A1738,'ADM Details FY17'!$A$3:$F$3515,6,FALSE)</f>
        <v>0</v>
      </c>
      <c r="F1738" s="1">
        <f>VLOOKUP(A1738,'ADM Details FY17'!$A$3:$G$3515,7,FALSE)</f>
        <v>0</v>
      </c>
      <c r="G1738" s="1">
        <f>VLOOKUP(A1738,'ADM Details FY17'!$A$3:$H$3515,8,FALSE)</f>
        <v>0</v>
      </c>
      <c r="H1738" s="1">
        <f>VLOOKUP(A1738,'ADM Details FY17'!$A$3:$I$3515,9,FALSE)</f>
        <v>0</v>
      </c>
      <c r="I1738" s="1">
        <f>VLOOKUP(A1738,'ADM Details FY17'!$A$3:$J$3517,10,FALSE)</f>
        <v>0</v>
      </c>
      <c r="J1738" s="1">
        <f>VLOOKUP(A1738,'ADM Details FY17'!$A$3:$K$3515,11,FALSE)</f>
        <v>0</v>
      </c>
      <c r="K1738" s="1">
        <f>VLOOKUP(A1738,'ADM Details FY17'!$A$3:$M$3515,13,FALSE)</f>
        <v>0</v>
      </c>
      <c r="L1738" s="1">
        <f>VLOOKUP(A1738,'ADM Details FY17'!$A$3:$O$3515,15,FALSE)</f>
        <v>0</v>
      </c>
      <c r="M1738" s="1">
        <f>VLOOKUP(A1738,'ADM Details FY17'!$A$3:$P$3515,16,FALSE)</f>
        <v>0</v>
      </c>
      <c r="N1738" s="1">
        <f>VLOOKUP(A1738,'ADM Details FY17'!$A$3:$Q$3515,17,FALSE)</f>
        <v>0</v>
      </c>
      <c r="O1738" s="1">
        <f>VLOOKUP(A1738,'ADM Details FY17'!$A$3:$S$3515,19,FALSE)</f>
        <v>0</v>
      </c>
      <c r="P1738" s="1">
        <f>VLOOKUP(A1738,'ADM Details FY17'!$A$3:$U$3515,21,FALSE)</f>
        <v>0</v>
      </c>
      <c r="Q1738" s="1">
        <f>VLOOKUP(A1738,'ADM Details FY17'!$A$3:$V$3515,22,FALSE)</f>
        <v>0</v>
      </c>
      <c r="R1738" s="1">
        <f>VLOOKUP(A1738,'ADM Details FY17'!$A$3:$W$3515,23,FALSE)</f>
        <v>0</v>
      </c>
      <c r="S1738" s="1">
        <f>VLOOKUP(A1738,'ADM Details FY17'!$A$3:$X$3515,24,FALSE)</f>
        <v>0</v>
      </c>
      <c r="T1738" s="1">
        <f>VLOOKUP(A1738,'ADM Details FY17'!$A$3:$Y$3515,25,FALSE)</f>
        <v>0</v>
      </c>
      <c r="U1738" s="1">
        <f>VLOOKUP(A1738,'ADM Details FY17'!$A$3:$AA$3515,27,FALSE)</f>
        <v>0</v>
      </c>
      <c r="V1738" s="1">
        <f>IFERROR(VLOOKUP(C1738,'eindex _tget pp '!$A$4:$E$615,5,FALSE),0)</f>
        <v>0</v>
      </c>
      <c r="W1738" s="31">
        <f>IFERROR(VLOOKUP(C1738,'eindex _tget pp '!$A$4:$F$615,6,FALSE),0)</f>
        <v>1.1222606594</v>
      </c>
      <c r="X1738" s="4">
        <f>IFERROR(VLOOKUP(B1738,'eschools 16'!$A$2:$F$25,6,FALSE),1)</f>
        <v>2</v>
      </c>
      <c r="Y1738" s="1">
        <f t="shared" si="135"/>
        <v>0</v>
      </c>
      <c r="Z1738" s="1">
        <f t="shared" si="136"/>
        <v>0</v>
      </c>
      <c r="AA1738" s="31">
        <f>IFERROR(VLOOKUP(C1738,'eindex _tget pp '!$A$4:$G$615,7,FALSE),0)</f>
        <v>0.23603475500000001</v>
      </c>
      <c r="AB1738" s="1">
        <f>VLOOKUP(A1738,'ADM Details FY17'!$A$3:$AB$3515,28,FALSE)</f>
        <v>0</v>
      </c>
      <c r="AC1738" s="1">
        <f t="shared" si="137"/>
        <v>0</v>
      </c>
      <c r="AD1738" s="1">
        <f t="shared" si="138"/>
        <v>1</v>
      </c>
      <c r="AE1738" s="1">
        <f t="shared" si="139"/>
        <v>25</v>
      </c>
    </row>
    <row r="1739" spans="1:31" x14ac:dyDescent="0.25">
      <c r="A1739" t="str">
        <f>B1739&amp;"-"&amp;COUNTIF($B$3:B1739,B1739)</f>
        <v>417-226</v>
      </c>
      <c r="B1739">
        <v>417</v>
      </c>
      <c r="C1739" s="18">
        <f>VLOOKUP(A1739,'ADM Details FY17'!$A$3:$D$3515,4,FALSE)</f>
        <v>44990</v>
      </c>
      <c r="D1739" s="1">
        <f>VLOOKUP(A1739,'ADM Details FY17'!$A$3:$E$3515,5,FALSE)</f>
        <v>12.61</v>
      </c>
      <c r="E1739" s="1">
        <f>VLOOKUP(A1739,'ADM Details FY17'!$A$3:$F$3515,6,FALSE)</f>
        <v>0</v>
      </c>
      <c r="F1739" s="1">
        <f>VLOOKUP(A1739,'ADM Details FY17'!$A$3:$G$3515,7,FALSE)</f>
        <v>1.8</v>
      </c>
      <c r="G1739" s="1">
        <f>VLOOKUP(A1739,'ADM Details FY17'!$A$3:$H$3515,8,FALSE)</f>
        <v>0</v>
      </c>
      <c r="H1739" s="1">
        <f>VLOOKUP(A1739,'ADM Details FY17'!$A$3:$I$3515,9,FALSE)</f>
        <v>0</v>
      </c>
      <c r="I1739" s="1">
        <f>VLOOKUP(A1739,'ADM Details FY17'!$A$3:$J$3517,10,FALSE)</f>
        <v>0.85</v>
      </c>
      <c r="J1739" s="1">
        <f>VLOOKUP(A1739,'ADM Details FY17'!$A$3:$K$3515,11,FALSE)</f>
        <v>0</v>
      </c>
      <c r="K1739" s="1">
        <f>VLOOKUP(A1739,'ADM Details FY17'!$A$3:$M$3515,13,FALSE)</f>
        <v>10.79</v>
      </c>
      <c r="L1739" s="1">
        <f>VLOOKUP(A1739,'ADM Details FY17'!$A$3:$O$3515,15,FALSE)</f>
        <v>0</v>
      </c>
      <c r="M1739" s="1">
        <f>VLOOKUP(A1739,'ADM Details FY17'!$A$3:$P$3515,16,FALSE)</f>
        <v>0</v>
      </c>
      <c r="N1739" s="1">
        <f>VLOOKUP(A1739,'ADM Details FY17'!$A$3:$Q$3515,17,FALSE)</f>
        <v>0</v>
      </c>
      <c r="O1739" s="1">
        <f>VLOOKUP(A1739,'ADM Details FY17'!$A$3:$S$3515,19,FALSE)</f>
        <v>0</v>
      </c>
      <c r="P1739" s="1">
        <f>VLOOKUP(A1739,'ADM Details FY17'!$A$3:$U$3515,21,FALSE)</f>
        <v>0</v>
      </c>
      <c r="Q1739" s="1">
        <f>VLOOKUP(A1739,'ADM Details FY17'!$A$3:$V$3515,22,FALSE)</f>
        <v>0</v>
      </c>
      <c r="R1739" s="1">
        <f>VLOOKUP(A1739,'ADM Details FY17'!$A$3:$W$3515,23,FALSE)</f>
        <v>0</v>
      </c>
      <c r="S1739" s="1">
        <f>VLOOKUP(A1739,'ADM Details FY17'!$A$3:$X$3515,24,FALSE)</f>
        <v>0</v>
      </c>
      <c r="T1739" s="1">
        <f>VLOOKUP(A1739,'ADM Details FY17'!$A$3:$Y$3515,25,FALSE)</f>
        <v>0</v>
      </c>
      <c r="U1739" s="1">
        <f>VLOOKUP(A1739,'ADM Details FY17'!$A$3:$AA$3515,27,FALSE)</f>
        <v>0</v>
      </c>
      <c r="V1739" s="1">
        <f>IFERROR(VLOOKUP(C1739,'eindex _tget pp '!$A$4:$E$615,5,FALSE),0)</f>
        <v>1752.8093870776477</v>
      </c>
      <c r="W1739" s="31">
        <f>IFERROR(VLOOKUP(C1739,'eindex _tget pp '!$A$4:$F$615,6,FALSE),0)</f>
        <v>3.7240436833000001</v>
      </c>
      <c r="X1739" s="4">
        <f>IFERROR(VLOOKUP(B1739,'eschools 16'!$A$2:$F$25,6,FALSE),1)</f>
        <v>2</v>
      </c>
      <c r="Y1739" s="1">
        <f t="shared" si="135"/>
        <v>0</v>
      </c>
      <c r="Z1739" s="1">
        <f t="shared" si="136"/>
        <v>0</v>
      </c>
      <c r="AA1739" s="31">
        <f>IFERROR(VLOOKUP(C1739,'eindex _tget pp '!$A$4:$G$615,7,FALSE),0)</f>
        <v>0.87796335700000006</v>
      </c>
      <c r="AB1739" s="1">
        <f>VLOOKUP(A1739,'ADM Details FY17'!$A$3:$AB$3515,28,FALSE)</f>
        <v>0</v>
      </c>
      <c r="AC1739" s="1">
        <f t="shared" si="137"/>
        <v>0</v>
      </c>
      <c r="AD1739" s="1">
        <f t="shared" si="138"/>
        <v>12.61</v>
      </c>
      <c r="AE1739" s="1">
        <f t="shared" si="139"/>
        <v>315.25</v>
      </c>
    </row>
    <row r="1740" spans="1:31" x14ac:dyDescent="0.25">
      <c r="A1740" t="str">
        <f>B1740&amp;"-"&amp;COUNTIF($B$3:B1740,B1740)</f>
        <v>417-227</v>
      </c>
      <c r="B1740">
        <v>417</v>
      </c>
      <c r="C1740" s="18">
        <f>VLOOKUP(A1740,'ADM Details FY17'!$A$3:$D$3515,4,FALSE)</f>
        <v>45005</v>
      </c>
      <c r="D1740" s="1">
        <f>VLOOKUP(A1740,'ADM Details FY17'!$A$3:$E$3515,5,FALSE)</f>
        <v>2</v>
      </c>
      <c r="E1740" s="1">
        <f>VLOOKUP(A1740,'ADM Details FY17'!$A$3:$F$3515,6,FALSE)</f>
        <v>0</v>
      </c>
      <c r="F1740" s="1">
        <f>VLOOKUP(A1740,'ADM Details FY17'!$A$3:$G$3515,7,FALSE)</f>
        <v>0</v>
      </c>
      <c r="G1740" s="1">
        <f>VLOOKUP(A1740,'ADM Details FY17'!$A$3:$H$3515,8,FALSE)</f>
        <v>0</v>
      </c>
      <c r="H1740" s="1">
        <f>VLOOKUP(A1740,'ADM Details FY17'!$A$3:$I$3515,9,FALSE)</f>
        <v>0</v>
      </c>
      <c r="I1740" s="1">
        <f>VLOOKUP(A1740,'ADM Details FY17'!$A$3:$J$3517,10,FALSE)</f>
        <v>0</v>
      </c>
      <c r="J1740" s="1">
        <f>VLOOKUP(A1740,'ADM Details FY17'!$A$3:$K$3515,11,FALSE)</f>
        <v>0</v>
      </c>
      <c r="K1740" s="1">
        <f>VLOOKUP(A1740,'ADM Details FY17'!$A$3:$M$3515,13,FALSE)</f>
        <v>2</v>
      </c>
      <c r="L1740" s="1">
        <f>VLOOKUP(A1740,'ADM Details FY17'!$A$3:$O$3515,15,FALSE)</f>
        <v>0</v>
      </c>
      <c r="M1740" s="1">
        <f>VLOOKUP(A1740,'ADM Details FY17'!$A$3:$P$3515,16,FALSE)</f>
        <v>0</v>
      </c>
      <c r="N1740" s="1">
        <f>VLOOKUP(A1740,'ADM Details FY17'!$A$3:$Q$3515,17,FALSE)</f>
        <v>0</v>
      </c>
      <c r="O1740" s="1">
        <f>VLOOKUP(A1740,'ADM Details FY17'!$A$3:$S$3515,19,FALSE)</f>
        <v>0</v>
      </c>
      <c r="P1740" s="1">
        <f>VLOOKUP(A1740,'ADM Details FY17'!$A$3:$U$3515,21,FALSE)</f>
        <v>0</v>
      </c>
      <c r="Q1740" s="1">
        <f>VLOOKUP(A1740,'ADM Details FY17'!$A$3:$V$3515,22,FALSE)</f>
        <v>0</v>
      </c>
      <c r="R1740" s="1">
        <f>VLOOKUP(A1740,'ADM Details FY17'!$A$3:$W$3515,23,FALSE)</f>
        <v>0</v>
      </c>
      <c r="S1740" s="1">
        <f>VLOOKUP(A1740,'ADM Details FY17'!$A$3:$X$3515,24,FALSE)</f>
        <v>0</v>
      </c>
      <c r="T1740" s="1">
        <f>VLOOKUP(A1740,'ADM Details FY17'!$A$3:$Y$3515,25,FALSE)</f>
        <v>0</v>
      </c>
      <c r="U1740" s="1">
        <f>VLOOKUP(A1740,'ADM Details FY17'!$A$3:$AA$3515,27,FALSE)</f>
        <v>0</v>
      </c>
      <c r="V1740" s="1">
        <f>IFERROR(VLOOKUP(C1740,'eindex _tget pp '!$A$4:$E$615,5,FALSE),0)</f>
        <v>325.59139187654893</v>
      </c>
      <c r="W1740" s="31">
        <f>IFERROR(VLOOKUP(C1740,'eindex _tget pp '!$A$4:$F$615,6,FALSE),0)</f>
        <v>1.7679598572999999</v>
      </c>
      <c r="X1740" s="4">
        <f>IFERROR(VLOOKUP(B1740,'eschools 16'!$A$2:$F$25,6,FALSE),1)</f>
        <v>2</v>
      </c>
      <c r="Y1740" s="1">
        <f t="shared" si="135"/>
        <v>0</v>
      </c>
      <c r="Z1740" s="1">
        <f t="shared" si="136"/>
        <v>0</v>
      </c>
      <c r="AA1740" s="31">
        <f>IFERROR(VLOOKUP(C1740,'eindex _tget pp '!$A$4:$G$615,7,FALSE),0)</f>
        <v>0.39817260300000001</v>
      </c>
      <c r="AB1740" s="1">
        <f>VLOOKUP(A1740,'ADM Details FY17'!$A$3:$AB$3515,28,FALSE)</f>
        <v>0</v>
      </c>
      <c r="AC1740" s="1">
        <f t="shared" si="137"/>
        <v>0</v>
      </c>
      <c r="AD1740" s="1">
        <f t="shared" si="138"/>
        <v>2</v>
      </c>
      <c r="AE1740" s="1">
        <f t="shared" si="139"/>
        <v>50</v>
      </c>
    </row>
    <row r="1741" spans="1:31" x14ac:dyDescent="0.25">
      <c r="A1741" t="str">
        <f>B1741&amp;"-"&amp;COUNTIF($B$3:B1741,B1741)</f>
        <v>417-228</v>
      </c>
      <c r="B1741">
        <v>417</v>
      </c>
      <c r="C1741" s="18">
        <f>VLOOKUP(A1741,'ADM Details FY17'!$A$3:$D$3515,4,FALSE)</f>
        <v>45641</v>
      </c>
      <c r="D1741" s="1">
        <f>VLOOKUP(A1741,'ADM Details FY17'!$A$3:$E$3515,5,FALSE)</f>
        <v>1</v>
      </c>
      <c r="E1741" s="1">
        <f>VLOOKUP(A1741,'ADM Details FY17'!$A$3:$F$3515,6,FALSE)</f>
        <v>0</v>
      </c>
      <c r="F1741" s="1">
        <f>VLOOKUP(A1741,'ADM Details FY17'!$A$3:$G$3515,7,FALSE)</f>
        <v>0</v>
      </c>
      <c r="G1741" s="1">
        <f>VLOOKUP(A1741,'ADM Details FY17'!$A$3:$H$3515,8,FALSE)</f>
        <v>0</v>
      </c>
      <c r="H1741" s="1">
        <f>VLOOKUP(A1741,'ADM Details FY17'!$A$3:$I$3515,9,FALSE)</f>
        <v>0</v>
      </c>
      <c r="I1741" s="1">
        <f>VLOOKUP(A1741,'ADM Details FY17'!$A$3:$J$3517,10,FALSE)</f>
        <v>0</v>
      </c>
      <c r="J1741" s="1">
        <f>VLOOKUP(A1741,'ADM Details FY17'!$A$3:$K$3515,11,FALSE)</f>
        <v>0</v>
      </c>
      <c r="K1741" s="1">
        <f>VLOOKUP(A1741,'ADM Details FY17'!$A$3:$M$3515,13,FALSE)</f>
        <v>1</v>
      </c>
      <c r="L1741" s="1">
        <f>VLOOKUP(A1741,'ADM Details FY17'!$A$3:$O$3515,15,FALSE)</f>
        <v>0</v>
      </c>
      <c r="M1741" s="1">
        <f>VLOOKUP(A1741,'ADM Details FY17'!$A$3:$P$3515,16,FALSE)</f>
        <v>0</v>
      </c>
      <c r="N1741" s="1">
        <f>VLOOKUP(A1741,'ADM Details FY17'!$A$3:$Q$3515,17,FALSE)</f>
        <v>0</v>
      </c>
      <c r="O1741" s="1">
        <f>VLOOKUP(A1741,'ADM Details FY17'!$A$3:$S$3515,19,FALSE)</f>
        <v>0</v>
      </c>
      <c r="P1741" s="1">
        <f>VLOOKUP(A1741,'ADM Details FY17'!$A$3:$U$3515,21,FALSE)</f>
        <v>0</v>
      </c>
      <c r="Q1741" s="1">
        <f>VLOOKUP(A1741,'ADM Details FY17'!$A$3:$V$3515,22,FALSE)</f>
        <v>0</v>
      </c>
      <c r="R1741" s="1">
        <f>VLOOKUP(A1741,'ADM Details FY17'!$A$3:$W$3515,23,FALSE)</f>
        <v>0</v>
      </c>
      <c r="S1741" s="1">
        <f>VLOOKUP(A1741,'ADM Details FY17'!$A$3:$X$3515,24,FALSE)</f>
        <v>0</v>
      </c>
      <c r="T1741" s="1">
        <f>VLOOKUP(A1741,'ADM Details FY17'!$A$3:$Y$3515,25,FALSE)</f>
        <v>0</v>
      </c>
      <c r="U1741" s="1">
        <f>VLOOKUP(A1741,'ADM Details FY17'!$A$3:$AA$3515,27,FALSE)</f>
        <v>0</v>
      </c>
      <c r="V1741" s="1">
        <f>IFERROR(VLOOKUP(C1741,'eindex _tget pp '!$A$4:$E$615,5,FALSE),0)</f>
        <v>726.96970407986555</v>
      </c>
      <c r="W1741" s="31">
        <f>IFERROR(VLOOKUP(C1741,'eindex _tget pp '!$A$4:$F$615,6,FALSE),0)</f>
        <v>0.59415658680000005</v>
      </c>
      <c r="X1741" s="4">
        <f>IFERROR(VLOOKUP(B1741,'eschools 16'!$A$2:$F$25,6,FALSE),1)</f>
        <v>2</v>
      </c>
      <c r="Y1741" s="1">
        <f t="shared" si="135"/>
        <v>0</v>
      </c>
      <c r="Z1741" s="1">
        <f t="shared" si="136"/>
        <v>0</v>
      </c>
      <c r="AA1741" s="31">
        <f>IFERROR(VLOOKUP(C1741,'eindex _tget pp '!$A$4:$G$615,7,FALSE),0)</f>
        <v>0.62937138500000001</v>
      </c>
      <c r="AB1741" s="1">
        <f>VLOOKUP(A1741,'ADM Details FY17'!$A$3:$AB$3515,28,FALSE)</f>
        <v>0</v>
      </c>
      <c r="AC1741" s="1">
        <f t="shared" si="137"/>
        <v>0</v>
      </c>
      <c r="AD1741" s="1">
        <f t="shared" si="138"/>
        <v>1</v>
      </c>
      <c r="AE1741" s="1">
        <f t="shared" si="139"/>
        <v>25</v>
      </c>
    </row>
    <row r="1742" spans="1:31" x14ac:dyDescent="0.25">
      <c r="A1742" t="str">
        <f>B1742&amp;"-"&amp;COUNTIF($B$3:B1742,B1742)</f>
        <v>417-229</v>
      </c>
      <c r="B1742">
        <v>417</v>
      </c>
      <c r="C1742" s="18">
        <f>VLOOKUP(A1742,'ADM Details FY17'!$A$3:$D$3515,4,FALSE)</f>
        <v>50252</v>
      </c>
      <c r="D1742" s="1">
        <f>VLOOKUP(A1742,'ADM Details FY17'!$A$3:$E$3515,5,FALSE)</f>
        <v>1</v>
      </c>
      <c r="E1742" s="1">
        <f>VLOOKUP(A1742,'ADM Details FY17'!$A$3:$F$3515,6,FALSE)</f>
        <v>0</v>
      </c>
      <c r="F1742" s="1">
        <f>VLOOKUP(A1742,'ADM Details FY17'!$A$3:$G$3515,7,FALSE)</f>
        <v>0</v>
      </c>
      <c r="G1742" s="1">
        <f>VLOOKUP(A1742,'ADM Details FY17'!$A$3:$H$3515,8,FALSE)</f>
        <v>0</v>
      </c>
      <c r="H1742" s="1">
        <f>VLOOKUP(A1742,'ADM Details FY17'!$A$3:$I$3515,9,FALSE)</f>
        <v>0</v>
      </c>
      <c r="I1742" s="1">
        <f>VLOOKUP(A1742,'ADM Details FY17'!$A$3:$J$3517,10,FALSE)</f>
        <v>0</v>
      </c>
      <c r="J1742" s="1">
        <f>VLOOKUP(A1742,'ADM Details FY17'!$A$3:$K$3515,11,FALSE)</f>
        <v>0</v>
      </c>
      <c r="K1742" s="1">
        <f>VLOOKUP(A1742,'ADM Details FY17'!$A$3:$M$3515,13,FALSE)</f>
        <v>1</v>
      </c>
      <c r="L1742" s="1">
        <f>VLOOKUP(A1742,'ADM Details FY17'!$A$3:$O$3515,15,FALSE)</f>
        <v>0</v>
      </c>
      <c r="M1742" s="1">
        <f>VLOOKUP(A1742,'ADM Details FY17'!$A$3:$P$3515,16,FALSE)</f>
        <v>0</v>
      </c>
      <c r="N1742" s="1">
        <f>VLOOKUP(A1742,'ADM Details FY17'!$A$3:$Q$3515,17,FALSE)</f>
        <v>0</v>
      </c>
      <c r="O1742" s="1">
        <f>VLOOKUP(A1742,'ADM Details FY17'!$A$3:$S$3515,19,FALSE)</f>
        <v>0</v>
      </c>
      <c r="P1742" s="1">
        <f>VLOOKUP(A1742,'ADM Details FY17'!$A$3:$U$3515,21,FALSE)</f>
        <v>0</v>
      </c>
      <c r="Q1742" s="1">
        <f>VLOOKUP(A1742,'ADM Details FY17'!$A$3:$V$3515,22,FALSE)</f>
        <v>0</v>
      </c>
      <c r="R1742" s="1">
        <f>VLOOKUP(A1742,'ADM Details FY17'!$A$3:$W$3515,23,FALSE)</f>
        <v>0</v>
      </c>
      <c r="S1742" s="1">
        <f>VLOOKUP(A1742,'ADM Details FY17'!$A$3:$X$3515,24,FALSE)</f>
        <v>0</v>
      </c>
      <c r="T1742" s="1">
        <f>VLOOKUP(A1742,'ADM Details FY17'!$A$3:$Y$3515,25,FALSE)</f>
        <v>0</v>
      </c>
      <c r="U1742" s="1">
        <f>VLOOKUP(A1742,'ADM Details FY17'!$A$3:$AA$3515,27,FALSE)</f>
        <v>0</v>
      </c>
      <c r="V1742" s="1">
        <f>IFERROR(VLOOKUP(C1742,'eindex _tget pp '!$A$4:$E$615,5,FALSE),0)</f>
        <v>344.95448763459939</v>
      </c>
      <c r="W1742" s="31">
        <f>IFERROR(VLOOKUP(C1742,'eindex _tget pp '!$A$4:$F$615,6,FALSE),0)</f>
        <v>1.2012153998999999</v>
      </c>
      <c r="X1742" s="4">
        <f>IFERROR(VLOOKUP(B1742,'eschools 16'!$A$2:$F$25,6,FALSE),1)</f>
        <v>2</v>
      </c>
      <c r="Y1742" s="1">
        <f t="shared" si="135"/>
        <v>0</v>
      </c>
      <c r="Z1742" s="1">
        <f t="shared" si="136"/>
        <v>0</v>
      </c>
      <c r="AA1742" s="31">
        <f>IFERROR(VLOOKUP(C1742,'eindex _tget pp '!$A$4:$G$615,7,FALSE),0)</f>
        <v>0.55655145100000003</v>
      </c>
      <c r="AB1742" s="1">
        <f>VLOOKUP(A1742,'ADM Details FY17'!$A$3:$AB$3515,28,FALSE)</f>
        <v>0</v>
      </c>
      <c r="AC1742" s="1">
        <f t="shared" si="137"/>
        <v>0</v>
      </c>
      <c r="AD1742" s="1">
        <f t="shared" si="138"/>
        <v>1</v>
      </c>
      <c r="AE1742" s="1">
        <f t="shared" si="139"/>
        <v>25</v>
      </c>
    </row>
    <row r="1743" spans="1:31" x14ac:dyDescent="0.25">
      <c r="A1743" t="str">
        <f>B1743&amp;"-"&amp;COUNTIF($B$3:B1743,B1743)</f>
        <v>417-230</v>
      </c>
      <c r="B1743">
        <v>417</v>
      </c>
      <c r="C1743" s="18">
        <f>VLOOKUP(A1743,'ADM Details FY17'!$A$3:$D$3515,4,FALSE)</f>
        <v>45039</v>
      </c>
      <c r="D1743" s="1">
        <f>VLOOKUP(A1743,'ADM Details FY17'!$A$3:$E$3515,5,FALSE)</f>
        <v>18.5</v>
      </c>
      <c r="E1743" s="1">
        <f>VLOOKUP(A1743,'ADM Details FY17'!$A$3:$F$3515,6,FALSE)</f>
        <v>0</v>
      </c>
      <c r="F1743" s="1">
        <f>VLOOKUP(A1743,'ADM Details FY17'!$A$3:$G$3515,7,FALSE)</f>
        <v>2.97</v>
      </c>
      <c r="G1743" s="1">
        <f>VLOOKUP(A1743,'ADM Details FY17'!$A$3:$H$3515,8,FALSE)</f>
        <v>0.37</v>
      </c>
      <c r="H1743" s="1">
        <f>VLOOKUP(A1743,'ADM Details FY17'!$A$3:$I$3515,9,FALSE)</f>
        <v>0</v>
      </c>
      <c r="I1743" s="1">
        <f>VLOOKUP(A1743,'ADM Details FY17'!$A$3:$J$3517,10,FALSE)</f>
        <v>0</v>
      </c>
      <c r="J1743" s="1">
        <f>VLOOKUP(A1743,'ADM Details FY17'!$A$3:$K$3515,11,FALSE)</f>
        <v>1</v>
      </c>
      <c r="K1743" s="1">
        <f>VLOOKUP(A1743,'ADM Details FY17'!$A$3:$M$3515,13,FALSE)</f>
        <v>9.31</v>
      </c>
      <c r="L1743" s="1">
        <f>VLOOKUP(A1743,'ADM Details FY17'!$A$3:$O$3515,15,FALSE)</f>
        <v>0</v>
      </c>
      <c r="M1743" s="1">
        <f>VLOOKUP(A1743,'ADM Details FY17'!$A$3:$P$3515,16,FALSE)</f>
        <v>0</v>
      </c>
      <c r="N1743" s="1">
        <f>VLOOKUP(A1743,'ADM Details FY17'!$A$3:$Q$3515,17,FALSE)</f>
        <v>0</v>
      </c>
      <c r="O1743" s="1">
        <f>VLOOKUP(A1743,'ADM Details FY17'!$A$3:$S$3515,19,FALSE)</f>
        <v>0</v>
      </c>
      <c r="P1743" s="1">
        <f>VLOOKUP(A1743,'ADM Details FY17'!$A$3:$U$3515,21,FALSE)</f>
        <v>0</v>
      </c>
      <c r="Q1743" s="1">
        <f>VLOOKUP(A1743,'ADM Details FY17'!$A$3:$V$3515,22,FALSE)</f>
        <v>0</v>
      </c>
      <c r="R1743" s="1">
        <f>VLOOKUP(A1743,'ADM Details FY17'!$A$3:$W$3515,23,FALSE)</f>
        <v>0</v>
      </c>
      <c r="S1743" s="1">
        <f>VLOOKUP(A1743,'ADM Details FY17'!$A$3:$X$3515,24,FALSE)</f>
        <v>0</v>
      </c>
      <c r="T1743" s="1">
        <f>VLOOKUP(A1743,'ADM Details FY17'!$A$3:$Y$3515,25,FALSE)</f>
        <v>0</v>
      </c>
      <c r="U1743" s="1">
        <f>VLOOKUP(A1743,'ADM Details FY17'!$A$3:$AA$3515,27,FALSE)</f>
        <v>0</v>
      </c>
      <c r="V1743" s="1">
        <f>IFERROR(VLOOKUP(C1743,'eindex _tget pp '!$A$4:$E$615,5,FALSE),0)</f>
        <v>1546.5927172582619</v>
      </c>
      <c r="W1743" s="31">
        <f>IFERROR(VLOOKUP(C1743,'eindex _tget pp '!$A$4:$F$615,6,FALSE),0)</f>
        <v>2.1393677732</v>
      </c>
      <c r="X1743" s="4">
        <f>IFERROR(VLOOKUP(B1743,'eschools 16'!$A$2:$F$25,6,FALSE),1)</f>
        <v>2</v>
      </c>
      <c r="Y1743" s="1">
        <f t="shared" si="135"/>
        <v>0</v>
      </c>
      <c r="Z1743" s="1">
        <f t="shared" si="136"/>
        <v>0</v>
      </c>
      <c r="AA1743" s="31">
        <f>IFERROR(VLOOKUP(C1743,'eindex _tget pp '!$A$4:$G$615,7,FALSE),0)</f>
        <v>0.86331086800000001</v>
      </c>
      <c r="AB1743" s="1">
        <f>VLOOKUP(A1743,'ADM Details FY17'!$A$3:$AB$3515,28,FALSE)</f>
        <v>0</v>
      </c>
      <c r="AC1743" s="1">
        <f t="shared" si="137"/>
        <v>0</v>
      </c>
      <c r="AD1743" s="1">
        <f t="shared" si="138"/>
        <v>18.5</v>
      </c>
      <c r="AE1743" s="1">
        <f t="shared" si="139"/>
        <v>462.5</v>
      </c>
    </row>
    <row r="1744" spans="1:31" x14ac:dyDescent="0.25">
      <c r="A1744" t="str">
        <f>B1744&amp;"-"&amp;COUNTIF($B$3:B1744,B1744)</f>
        <v>417-231</v>
      </c>
      <c r="B1744">
        <v>417</v>
      </c>
      <c r="C1744" s="18">
        <f>VLOOKUP(A1744,'ADM Details FY17'!$A$3:$D$3515,4,FALSE)</f>
        <v>48389</v>
      </c>
      <c r="D1744" s="1">
        <f>VLOOKUP(A1744,'ADM Details FY17'!$A$3:$E$3515,5,FALSE)</f>
        <v>5.01</v>
      </c>
      <c r="E1744" s="1">
        <f>VLOOKUP(A1744,'ADM Details FY17'!$A$3:$F$3515,6,FALSE)</f>
        <v>0</v>
      </c>
      <c r="F1744" s="1">
        <f>VLOOKUP(A1744,'ADM Details FY17'!$A$3:$G$3515,7,FALSE)</f>
        <v>1</v>
      </c>
      <c r="G1744" s="1">
        <f>VLOOKUP(A1744,'ADM Details FY17'!$A$3:$H$3515,8,FALSE)</f>
        <v>1</v>
      </c>
      <c r="H1744" s="1">
        <f>VLOOKUP(A1744,'ADM Details FY17'!$A$3:$I$3515,9,FALSE)</f>
        <v>0</v>
      </c>
      <c r="I1744" s="1">
        <f>VLOOKUP(A1744,'ADM Details FY17'!$A$3:$J$3517,10,FALSE)</f>
        <v>0</v>
      </c>
      <c r="J1744" s="1">
        <f>VLOOKUP(A1744,'ADM Details FY17'!$A$3:$K$3515,11,FALSE)</f>
        <v>0</v>
      </c>
      <c r="K1744" s="1">
        <f>VLOOKUP(A1744,'ADM Details FY17'!$A$3:$M$3515,13,FALSE)</f>
        <v>2.0099999999999998</v>
      </c>
      <c r="L1744" s="1">
        <f>VLOOKUP(A1744,'ADM Details FY17'!$A$3:$O$3515,15,FALSE)</f>
        <v>0</v>
      </c>
      <c r="M1744" s="1">
        <f>VLOOKUP(A1744,'ADM Details FY17'!$A$3:$P$3515,16,FALSE)</f>
        <v>0</v>
      </c>
      <c r="N1744" s="1">
        <f>VLOOKUP(A1744,'ADM Details FY17'!$A$3:$Q$3515,17,FALSE)</f>
        <v>0</v>
      </c>
      <c r="O1744" s="1">
        <f>VLOOKUP(A1744,'ADM Details FY17'!$A$3:$S$3515,19,FALSE)</f>
        <v>0</v>
      </c>
      <c r="P1744" s="1">
        <f>VLOOKUP(A1744,'ADM Details FY17'!$A$3:$U$3515,21,FALSE)</f>
        <v>0</v>
      </c>
      <c r="Q1744" s="1">
        <f>VLOOKUP(A1744,'ADM Details FY17'!$A$3:$V$3515,22,FALSE)</f>
        <v>0</v>
      </c>
      <c r="R1744" s="1">
        <f>VLOOKUP(A1744,'ADM Details FY17'!$A$3:$W$3515,23,FALSE)</f>
        <v>0</v>
      </c>
      <c r="S1744" s="1">
        <f>VLOOKUP(A1744,'ADM Details FY17'!$A$3:$X$3515,24,FALSE)</f>
        <v>0</v>
      </c>
      <c r="T1744" s="1">
        <f>VLOOKUP(A1744,'ADM Details FY17'!$A$3:$Y$3515,25,FALSE)</f>
        <v>0</v>
      </c>
      <c r="U1744" s="1">
        <f>VLOOKUP(A1744,'ADM Details FY17'!$A$3:$AA$3515,27,FALSE)</f>
        <v>0</v>
      </c>
      <c r="V1744" s="1">
        <f>IFERROR(VLOOKUP(C1744,'eindex _tget pp '!$A$4:$E$615,5,FALSE),0)</f>
        <v>368.10142868895167</v>
      </c>
      <c r="W1744" s="31">
        <f>IFERROR(VLOOKUP(C1744,'eindex _tget pp '!$A$4:$F$615,6,FALSE),0)</f>
        <v>0.70788949310000004</v>
      </c>
      <c r="X1744" s="4">
        <f>IFERROR(VLOOKUP(B1744,'eschools 16'!$A$2:$F$25,6,FALSE),1)</f>
        <v>2</v>
      </c>
      <c r="Y1744" s="1">
        <f t="shared" si="135"/>
        <v>0</v>
      </c>
      <c r="Z1744" s="1">
        <f t="shared" si="136"/>
        <v>0</v>
      </c>
      <c r="AA1744" s="31">
        <f>IFERROR(VLOOKUP(C1744,'eindex _tget pp '!$A$4:$G$615,7,FALSE),0)</f>
        <v>0.52017896699999999</v>
      </c>
      <c r="AB1744" s="1">
        <f>VLOOKUP(A1744,'ADM Details FY17'!$A$3:$AB$3515,28,FALSE)</f>
        <v>0</v>
      </c>
      <c r="AC1744" s="1">
        <f t="shared" si="137"/>
        <v>0</v>
      </c>
      <c r="AD1744" s="1">
        <f t="shared" si="138"/>
        <v>5.01</v>
      </c>
      <c r="AE1744" s="1">
        <f t="shared" si="139"/>
        <v>125.25</v>
      </c>
    </row>
    <row r="1745" spans="1:31" x14ac:dyDescent="0.25">
      <c r="A1745" t="str">
        <f>B1745&amp;"-"&amp;COUNTIF($B$3:B1745,B1745)</f>
        <v>417-232</v>
      </c>
      <c r="B1745">
        <v>417</v>
      </c>
      <c r="C1745" s="18">
        <f>VLOOKUP(A1745,'ADM Details FY17'!$A$3:$D$3515,4,FALSE)</f>
        <v>45054</v>
      </c>
      <c r="D1745" s="1">
        <f>VLOOKUP(A1745,'ADM Details FY17'!$A$3:$E$3515,5,FALSE)</f>
        <v>0.73</v>
      </c>
      <c r="E1745" s="1">
        <f>VLOOKUP(A1745,'ADM Details FY17'!$A$3:$F$3515,6,FALSE)</f>
        <v>0</v>
      </c>
      <c r="F1745" s="1">
        <f>VLOOKUP(A1745,'ADM Details FY17'!$A$3:$G$3515,7,FALSE)</f>
        <v>0</v>
      </c>
      <c r="G1745" s="1">
        <f>VLOOKUP(A1745,'ADM Details FY17'!$A$3:$H$3515,8,FALSE)</f>
        <v>0</v>
      </c>
      <c r="H1745" s="1">
        <f>VLOOKUP(A1745,'ADM Details FY17'!$A$3:$I$3515,9,FALSE)</f>
        <v>0</v>
      </c>
      <c r="I1745" s="1">
        <f>VLOOKUP(A1745,'ADM Details FY17'!$A$3:$J$3517,10,FALSE)</f>
        <v>0</v>
      </c>
      <c r="J1745" s="1">
        <f>VLOOKUP(A1745,'ADM Details FY17'!$A$3:$K$3515,11,FALSE)</f>
        <v>0</v>
      </c>
      <c r="K1745" s="1">
        <f>VLOOKUP(A1745,'ADM Details FY17'!$A$3:$M$3515,13,FALSE)</f>
        <v>0.73</v>
      </c>
      <c r="L1745" s="1">
        <f>VLOOKUP(A1745,'ADM Details FY17'!$A$3:$O$3515,15,FALSE)</f>
        <v>0</v>
      </c>
      <c r="M1745" s="1">
        <f>VLOOKUP(A1745,'ADM Details FY17'!$A$3:$P$3515,16,FALSE)</f>
        <v>0</v>
      </c>
      <c r="N1745" s="1">
        <f>VLOOKUP(A1745,'ADM Details FY17'!$A$3:$Q$3515,17,FALSE)</f>
        <v>0</v>
      </c>
      <c r="O1745" s="1">
        <f>VLOOKUP(A1745,'ADM Details FY17'!$A$3:$S$3515,19,FALSE)</f>
        <v>0</v>
      </c>
      <c r="P1745" s="1">
        <f>VLOOKUP(A1745,'ADM Details FY17'!$A$3:$U$3515,21,FALSE)</f>
        <v>0</v>
      </c>
      <c r="Q1745" s="1">
        <f>VLOOKUP(A1745,'ADM Details FY17'!$A$3:$V$3515,22,FALSE)</f>
        <v>0</v>
      </c>
      <c r="R1745" s="1">
        <f>VLOOKUP(A1745,'ADM Details FY17'!$A$3:$W$3515,23,FALSE)</f>
        <v>0</v>
      </c>
      <c r="S1745" s="1">
        <f>VLOOKUP(A1745,'ADM Details FY17'!$A$3:$X$3515,24,FALSE)</f>
        <v>0</v>
      </c>
      <c r="T1745" s="1">
        <f>VLOOKUP(A1745,'ADM Details FY17'!$A$3:$Y$3515,25,FALSE)</f>
        <v>0</v>
      </c>
      <c r="U1745" s="1">
        <f>VLOOKUP(A1745,'ADM Details FY17'!$A$3:$AA$3515,27,FALSE)</f>
        <v>0</v>
      </c>
      <c r="V1745" s="1">
        <f>IFERROR(VLOOKUP(C1745,'eindex _tget pp '!$A$4:$E$615,5,FALSE),0)</f>
        <v>621.43583407768529</v>
      </c>
      <c r="W1745" s="31">
        <f>IFERROR(VLOOKUP(C1745,'eindex _tget pp '!$A$4:$F$615,6,FALSE),0)</f>
        <v>1.4793474798999999</v>
      </c>
      <c r="X1745" s="4">
        <f>IFERROR(VLOOKUP(B1745,'eschools 16'!$A$2:$F$25,6,FALSE),1)</f>
        <v>2</v>
      </c>
      <c r="Y1745" s="1">
        <f t="shared" si="135"/>
        <v>0</v>
      </c>
      <c r="Z1745" s="1">
        <f t="shared" si="136"/>
        <v>0</v>
      </c>
      <c r="AA1745" s="31">
        <f>IFERROR(VLOOKUP(C1745,'eindex _tget pp '!$A$4:$G$615,7,FALSE),0)</f>
        <v>0.63639511400000004</v>
      </c>
      <c r="AB1745" s="1">
        <f>VLOOKUP(A1745,'ADM Details FY17'!$A$3:$AB$3515,28,FALSE)</f>
        <v>0</v>
      </c>
      <c r="AC1745" s="1">
        <f t="shared" si="137"/>
        <v>0</v>
      </c>
      <c r="AD1745" s="1">
        <f t="shared" si="138"/>
        <v>0.73</v>
      </c>
      <c r="AE1745" s="1">
        <f t="shared" si="139"/>
        <v>18.25</v>
      </c>
    </row>
    <row r="1746" spans="1:31" x14ac:dyDescent="0.25">
      <c r="A1746" t="str">
        <f>B1746&amp;"-"&amp;COUNTIF($B$3:B1746,B1746)</f>
        <v>417-233</v>
      </c>
      <c r="B1746">
        <v>417</v>
      </c>
      <c r="C1746" s="18">
        <f>VLOOKUP(A1746,'ADM Details FY17'!$A$3:$D$3515,4,FALSE)</f>
        <v>46359</v>
      </c>
      <c r="D1746" s="1">
        <f>VLOOKUP(A1746,'ADM Details FY17'!$A$3:$E$3515,5,FALSE)</f>
        <v>3.66</v>
      </c>
      <c r="E1746" s="1">
        <f>VLOOKUP(A1746,'ADM Details FY17'!$A$3:$F$3515,6,FALSE)</f>
        <v>0</v>
      </c>
      <c r="F1746" s="1">
        <f>VLOOKUP(A1746,'ADM Details FY17'!$A$3:$G$3515,7,FALSE)</f>
        <v>1</v>
      </c>
      <c r="G1746" s="1">
        <f>VLOOKUP(A1746,'ADM Details FY17'!$A$3:$H$3515,8,FALSE)</f>
        <v>0</v>
      </c>
      <c r="H1746" s="1">
        <f>VLOOKUP(A1746,'ADM Details FY17'!$A$3:$I$3515,9,FALSE)</f>
        <v>0</v>
      </c>
      <c r="I1746" s="1">
        <f>VLOOKUP(A1746,'ADM Details FY17'!$A$3:$J$3517,10,FALSE)</f>
        <v>0</v>
      </c>
      <c r="J1746" s="1">
        <f>VLOOKUP(A1746,'ADM Details FY17'!$A$3:$K$3515,11,FALSE)</f>
        <v>0</v>
      </c>
      <c r="K1746" s="1">
        <f>VLOOKUP(A1746,'ADM Details FY17'!$A$3:$M$3515,13,FALSE)</f>
        <v>0</v>
      </c>
      <c r="L1746" s="1">
        <f>VLOOKUP(A1746,'ADM Details FY17'!$A$3:$O$3515,15,FALSE)</f>
        <v>0</v>
      </c>
      <c r="M1746" s="1">
        <f>VLOOKUP(A1746,'ADM Details FY17'!$A$3:$P$3515,16,FALSE)</f>
        <v>0</v>
      </c>
      <c r="N1746" s="1">
        <f>VLOOKUP(A1746,'ADM Details FY17'!$A$3:$Q$3515,17,FALSE)</f>
        <v>0</v>
      </c>
      <c r="O1746" s="1">
        <f>VLOOKUP(A1746,'ADM Details FY17'!$A$3:$S$3515,19,FALSE)</f>
        <v>0</v>
      </c>
      <c r="P1746" s="1">
        <f>VLOOKUP(A1746,'ADM Details FY17'!$A$3:$U$3515,21,FALSE)</f>
        <v>0</v>
      </c>
      <c r="Q1746" s="1">
        <f>VLOOKUP(A1746,'ADM Details FY17'!$A$3:$V$3515,22,FALSE)</f>
        <v>0</v>
      </c>
      <c r="R1746" s="1">
        <f>VLOOKUP(A1746,'ADM Details FY17'!$A$3:$W$3515,23,FALSE)</f>
        <v>0</v>
      </c>
      <c r="S1746" s="1">
        <f>VLOOKUP(A1746,'ADM Details FY17'!$A$3:$X$3515,24,FALSE)</f>
        <v>0</v>
      </c>
      <c r="T1746" s="1">
        <f>VLOOKUP(A1746,'ADM Details FY17'!$A$3:$Y$3515,25,FALSE)</f>
        <v>0</v>
      </c>
      <c r="U1746" s="1">
        <f>VLOOKUP(A1746,'ADM Details FY17'!$A$3:$AA$3515,27,FALSE)</f>
        <v>0.24</v>
      </c>
      <c r="V1746" s="1">
        <f>IFERROR(VLOOKUP(C1746,'eindex _tget pp '!$A$4:$E$615,5,FALSE),0)</f>
        <v>95.940921356350984</v>
      </c>
      <c r="W1746" s="31">
        <f>IFERROR(VLOOKUP(C1746,'eindex _tget pp '!$A$4:$F$615,6,FALSE),0)</f>
        <v>0.55633709860000002</v>
      </c>
      <c r="X1746" s="4">
        <f>IFERROR(VLOOKUP(B1746,'eschools 16'!$A$2:$F$25,6,FALSE),1)</f>
        <v>2</v>
      </c>
      <c r="Y1746" s="1">
        <f t="shared" si="135"/>
        <v>0</v>
      </c>
      <c r="Z1746" s="1">
        <f t="shared" si="136"/>
        <v>0</v>
      </c>
      <c r="AA1746" s="31">
        <f>IFERROR(VLOOKUP(C1746,'eindex _tget pp '!$A$4:$G$615,7,FALSE),0)</f>
        <v>0.42032972200000002</v>
      </c>
      <c r="AB1746" s="1">
        <f>VLOOKUP(A1746,'ADM Details FY17'!$A$3:$AB$3515,28,FALSE)</f>
        <v>0</v>
      </c>
      <c r="AC1746" s="1">
        <f t="shared" si="137"/>
        <v>0</v>
      </c>
      <c r="AD1746" s="1">
        <f t="shared" si="138"/>
        <v>3.7080000000000002</v>
      </c>
      <c r="AE1746" s="1">
        <f t="shared" si="139"/>
        <v>92.7</v>
      </c>
    </row>
    <row r="1747" spans="1:31" x14ac:dyDescent="0.25">
      <c r="A1747" t="str">
        <f>B1747&amp;"-"&amp;COUNTIF($B$3:B1747,B1747)</f>
        <v>417-234</v>
      </c>
      <c r="B1747">
        <v>417</v>
      </c>
      <c r="C1747" s="18">
        <f>VLOOKUP(A1747,'ADM Details FY17'!$A$3:$D$3515,4,FALSE)</f>
        <v>47225</v>
      </c>
      <c r="D1747" s="1">
        <f>VLOOKUP(A1747,'ADM Details FY17'!$A$3:$E$3515,5,FALSE)</f>
        <v>1</v>
      </c>
      <c r="E1747" s="1">
        <f>VLOOKUP(A1747,'ADM Details FY17'!$A$3:$F$3515,6,FALSE)</f>
        <v>0</v>
      </c>
      <c r="F1747" s="1">
        <f>VLOOKUP(A1747,'ADM Details FY17'!$A$3:$G$3515,7,FALSE)</f>
        <v>0</v>
      </c>
      <c r="G1747" s="1">
        <f>VLOOKUP(A1747,'ADM Details FY17'!$A$3:$H$3515,8,FALSE)</f>
        <v>0</v>
      </c>
      <c r="H1747" s="1">
        <f>VLOOKUP(A1747,'ADM Details FY17'!$A$3:$I$3515,9,FALSE)</f>
        <v>0</v>
      </c>
      <c r="I1747" s="1">
        <f>VLOOKUP(A1747,'ADM Details FY17'!$A$3:$J$3517,10,FALSE)</f>
        <v>0</v>
      </c>
      <c r="J1747" s="1">
        <f>VLOOKUP(A1747,'ADM Details FY17'!$A$3:$K$3515,11,FALSE)</f>
        <v>0</v>
      </c>
      <c r="K1747" s="1">
        <f>VLOOKUP(A1747,'ADM Details FY17'!$A$3:$M$3515,13,FALSE)</f>
        <v>0</v>
      </c>
      <c r="L1747" s="1">
        <f>VLOOKUP(A1747,'ADM Details FY17'!$A$3:$O$3515,15,FALSE)</f>
        <v>0</v>
      </c>
      <c r="M1747" s="1">
        <f>VLOOKUP(A1747,'ADM Details FY17'!$A$3:$P$3515,16,FALSE)</f>
        <v>0</v>
      </c>
      <c r="N1747" s="1">
        <f>VLOOKUP(A1747,'ADM Details FY17'!$A$3:$Q$3515,17,FALSE)</f>
        <v>0</v>
      </c>
      <c r="O1747" s="1">
        <f>VLOOKUP(A1747,'ADM Details FY17'!$A$3:$S$3515,19,FALSE)</f>
        <v>0</v>
      </c>
      <c r="P1747" s="1">
        <f>VLOOKUP(A1747,'ADM Details FY17'!$A$3:$U$3515,21,FALSE)</f>
        <v>0</v>
      </c>
      <c r="Q1747" s="1">
        <f>VLOOKUP(A1747,'ADM Details FY17'!$A$3:$V$3515,22,FALSE)</f>
        <v>0</v>
      </c>
      <c r="R1747" s="1">
        <f>VLOOKUP(A1747,'ADM Details FY17'!$A$3:$W$3515,23,FALSE)</f>
        <v>0</v>
      </c>
      <c r="S1747" s="1">
        <f>VLOOKUP(A1747,'ADM Details FY17'!$A$3:$X$3515,24,FALSE)</f>
        <v>0</v>
      </c>
      <c r="T1747" s="1">
        <f>VLOOKUP(A1747,'ADM Details FY17'!$A$3:$Y$3515,25,FALSE)</f>
        <v>0</v>
      </c>
      <c r="U1747" s="1">
        <f>VLOOKUP(A1747,'ADM Details FY17'!$A$3:$AA$3515,27,FALSE)</f>
        <v>0</v>
      </c>
      <c r="V1747" s="1">
        <f>IFERROR(VLOOKUP(C1747,'eindex _tget pp '!$A$4:$E$615,5,FALSE),0)</f>
        <v>0</v>
      </c>
      <c r="W1747" s="31">
        <f>IFERROR(VLOOKUP(C1747,'eindex _tget pp '!$A$4:$F$615,6,FALSE),0)</f>
        <v>4.22576998E-2</v>
      </c>
      <c r="X1747" s="4">
        <f>IFERROR(VLOOKUP(B1747,'eschools 16'!$A$2:$F$25,6,FALSE),1)</f>
        <v>2</v>
      </c>
      <c r="Y1747" s="1">
        <f t="shared" si="135"/>
        <v>0</v>
      </c>
      <c r="Z1747" s="1">
        <f t="shared" si="136"/>
        <v>0</v>
      </c>
      <c r="AA1747" s="31">
        <f>IFERROR(VLOOKUP(C1747,'eindex _tget pp '!$A$4:$G$615,7,FALSE),0)</f>
        <v>0.05</v>
      </c>
      <c r="AB1747" s="1">
        <f>VLOOKUP(A1747,'ADM Details FY17'!$A$3:$AB$3515,28,FALSE)</f>
        <v>0</v>
      </c>
      <c r="AC1747" s="1">
        <f t="shared" si="137"/>
        <v>0</v>
      </c>
      <c r="AD1747" s="1">
        <f t="shared" si="138"/>
        <v>1</v>
      </c>
      <c r="AE1747" s="1">
        <f t="shared" si="139"/>
        <v>25</v>
      </c>
    </row>
    <row r="1748" spans="1:31" x14ac:dyDescent="0.25">
      <c r="A1748" t="str">
        <f>B1748&amp;"-"&amp;COUNTIF($B$3:B1748,B1748)</f>
        <v>417-235</v>
      </c>
      <c r="B1748">
        <v>417</v>
      </c>
      <c r="C1748" s="18">
        <f>VLOOKUP(A1748,'ADM Details FY17'!$A$3:$D$3515,4,FALSE)</f>
        <v>48884</v>
      </c>
      <c r="D1748" s="1">
        <f>VLOOKUP(A1748,'ADM Details FY17'!$A$3:$E$3515,5,FALSE)</f>
        <v>4</v>
      </c>
      <c r="E1748" s="1">
        <f>VLOOKUP(A1748,'ADM Details FY17'!$A$3:$F$3515,6,FALSE)</f>
        <v>0</v>
      </c>
      <c r="F1748" s="1">
        <f>VLOOKUP(A1748,'ADM Details FY17'!$A$3:$G$3515,7,FALSE)</f>
        <v>0</v>
      </c>
      <c r="G1748" s="1">
        <f>VLOOKUP(A1748,'ADM Details FY17'!$A$3:$H$3515,8,FALSE)</f>
        <v>0</v>
      </c>
      <c r="H1748" s="1">
        <f>VLOOKUP(A1748,'ADM Details FY17'!$A$3:$I$3515,9,FALSE)</f>
        <v>0</v>
      </c>
      <c r="I1748" s="1">
        <f>VLOOKUP(A1748,'ADM Details FY17'!$A$3:$J$3517,10,FALSE)</f>
        <v>0</v>
      </c>
      <c r="J1748" s="1">
        <f>VLOOKUP(A1748,'ADM Details FY17'!$A$3:$K$3515,11,FALSE)</f>
        <v>0</v>
      </c>
      <c r="K1748" s="1">
        <f>VLOOKUP(A1748,'ADM Details FY17'!$A$3:$M$3515,13,FALSE)</f>
        <v>4</v>
      </c>
      <c r="L1748" s="1">
        <f>VLOOKUP(A1748,'ADM Details FY17'!$A$3:$O$3515,15,FALSE)</f>
        <v>0</v>
      </c>
      <c r="M1748" s="1">
        <f>VLOOKUP(A1748,'ADM Details FY17'!$A$3:$P$3515,16,FALSE)</f>
        <v>0</v>
      </c>
      <c r="N1748" s="1">
        <f>VLOOKUP(A1748,'ADM Details FY17'!$A$3:$Q$3515,17,FALSE)</f>
        <v>0</v>
      </c>
      <c r="O1748" s="1">
        <f>VLOOKUP(A1748,'ADM Details FY17'!$A$3:$S$3515,19,FALSE)</f>
        <v>0</v>
      </c>
      <c r="P1748" s="1">
        <f>VLOOKUP(A1748,'ADM Details FY17'!$A$3:$U$3515,21,FALSE)</f>
        <v>0</v>
      </c>
      <c r="Q1748" s="1">
        <f>VLOOKUP(A1748,'ADM Details FY17'!$A$3:$V$3515,22,FALSE)</f>
        <v>0</v>
      </c>
      <c r="R1748" s="1">
        <f>VLOOKUP(A1748,'ADM Details FY17'!$A$3:$W$3515,23,FALSE)</f>
        <v>0</v>
      </c>
      <c r="S1748" s="1">
        <f>VLOOKUP(A1748,'ADM Details FY17'!$A$3:$X$3515,24,FALSE)</f>
        <v>0</v>
      </c>
      <c r="T1748" s="1">
        <f>VLOOKUP(A1748,'ADM Details FY17'!$A$3:$Y$3515,25,FALSE)</f>
        <v>0</v>
      </c>
      <c r="U1748" s="1">
        <f>VLOOKUP(A1748,'ADM Details FY17'!$A$3:$AA$3515,27,FALSE)</f>
        <v>0</v>
      </c>
      <c r="V1748" s="1">
        <f>IFERROR(VLOOKUP(C1748,'eindex _tget pp '!$A$4:$E$615,5,FALSE),0)</f>
        <v>0</v>
      </c>
      <c r="W1748" s="31">
        <f>IFERROR(VLOOKUP(C1748,'eindex _tget pp '!$A$4:$F$615,6,FALSE),0)</f>
        <v>0.87573358940000001</v>
      </c>
      <c r="X1748" s="4">
        <f>IFERROR(VLOOKUP(B1748,'eschools 16'!$A$2:$F$25,6,FALSE),1)</f>
        <v>2</v>
      </c>
      <c r="Y1748" s="1">
        <f t="shared" si="135"/>
        <v>0</v>
      </c>
      <c r="Z1748" s="1">
        <f t="shared" si="136"/>
        <v>0</v>
      </c>
      <c r="AA1748" s="31">
        <f>IFERROR(VLOOKUP(C1748,'eindex _tget pp '!$A$4:$G$615,7,FALSE),0)</f>
        <v>0.315482496</v>
      </c>
      <c r="AB1748" s="1">
        <f>VLOOKUP(A1748,'ADM Details FY17'!$A$3:$AB$3515,28,FALSE)</f>
        <v>0</v>
      </c>
      <c r="AC1748" s="1">
        <f t="shared" si="137"/>
        <v>0</v>
      </c>
      <c r="AD1748" s="1">
        <f t="shared" si="138"/>
        <v>4</v>
      </c>
      <c r="AE1748" s="1">
        <f t="shared" si="139"/>
        <v>100</v>
      </c>
    </row>
    <row r="1749" spans="1:31" x14ac:dyDescent="0.25">
      <c r="A1749" t="str">
        <f>B1749&amp;"-"&amp;COUNTIF($B$3:B1749,B1749)</f>
        <v>417-236</v>
      </c>
      <c r="B1749">
        <v>417</v>
      </c>
      <c r="C1749" s="18">
        <f>VLOOKUP(A1749,'ADM Details FY17'!$A$3:$D$3515,4,FALSE)</f>
        <v>47746</v>
      </c>
      <c r="D1749" s="1">
        <f>VLOOKUP(A1749,'ADM Details FY17'!$A$3:$E$3515,5,FALSE)</f>
        <v>2</v>
      </c>
      <c r="E1749" s="1">
        <f>VLOOKUP(A1749,'ADM Details FY17'!$A$3:$F$3515,6,FALSE)</f>
        <v>0</v>
      </c>
      <c r="F1749" s="1">
        <f>VLOOKUP(A1749,'ADM Details FY17'!$A$3:$G$3515,7,FALSE)</f>
        <v>0</v>
      </c>
      <c r="G1749" s="1">
        <f>VLOOKUP(A1749,'ADM Details FY17'!$A$3:$H$3515,8,FALSE)</f>
        <v>0</v>
      </c>
      <c r="H1749" s="1">
        <f>VLOOKUP(A1749,'ADM Details FY17'!$A$3:$I$3515,9,FALSE)</f>
        <v>0</v>
      </c>
      <c r="I1749" s="1">
        <f>VLOOKUP(A1749,'ADM Details FY17'!$A$3:$J$3517,10,FALSE)</f>
        <v>0</v>
      </c>
      <c r="J1749" s="1">
        <f>VLOOKUP(A1749,'ADM Details FY17'!$A$3:$K$3515,11,FALSE)</f>
        <v>0</v>
      </c>
      <c r="K1749" s="1">
        <f>VLOOKUP(A1749,'ADM Details FY17'!$A$3:$M$3515,13,FALSE)</f>
        <v>0</v>
      </c>
      <c r="L1749" s="1">
        <f>VLOOKUP(A1749,'ADM Details FY17'!$A$3:$O$3515,15,FALSE)</f>
        <v>0</v>
      </c>
      <c r="M1749" s="1">
        <f>VLOOKUP(A1749,'ADM Details FY17'!$A$3:$P$3515,16,FALSE)</f>
        <v>0</v>
      </c>
      <c r="N1749" s="1">
        <f>VLOOKUP(A1749,'ADM Details FY17'!$A$3:$Q$3515,17,FALSE)</f>
        <v>0</v>
      </c>
      <c r="O1749" s="1">
        <f>VLOOKUP(A1749,'ADM Details FY17'!$A$3:$S$3515,19,FALSE)</f>
        <v>0</v>
      </c>
      <c r="P1749" s="1">
        <f>VLOOKUP(A1749,'ADM Details FY17'!$A$3:$U$3515,21,FALSE)</f>
        <v>0</v>
      </c>
      <c r="Q1749" s="1">
        <f>VLOOKUP(A1749,'ADM Details FY17'!$A$3:$V$3515,22,FALSE)</f>
        <v>0</v>
      </c>
      <c r="R1749" s="1">
        <f>VLOOKUP(A1749,'ADM Details FY17'!$A$3:$W$3515,23,FALSE)</f>
        <v>0</v>
      </c>
      <c r="S1749" s="1">
        <f>VLOOKUP(A1749,'ADM Details FY17'!$A$3:$X$3515,24,FALSE)</f>
        <v>0</v>
      </c>
      <c r="T1749" s="1">
        <f>VLOOKUP(A1749,'ADM Details FY17'!$A$3:$Y$3515,25,FALSE)</f>
        <v>0</v>
      </c>
      <c r="U1749" s="1">
        <f>VLOOKUP(A1749,'ADM Details FY17'!$A$3:$AA$3515,27,FALSE)</f>
        <v>0</v>
      </c>
      <c r="V1749" s="1">
        <f>IFERROR(VLOOKUP(C1749,'eindex _tget pp '!$A$4:$E$615,5,FALSE),0)</f>
        <v>505.19178743029158</v>
      </c>
      <c r="W1749" s="31">
        <f>IFERROR(VLOOKUP(C1749,'eindex _tget pp '!$A$4:$F$615,6,FALSE),0)</f>
        <v>0.60734886070000005</v>
      </c>
      <c r="X1749" s="4">
        <f>IFERROR(VLOOKUP(B1749,'eschools 16'!$A$2:$F$25,6,FALSE),1)</f>
        <v>2</v>
      </c>
      <c r="Y1749" s="1">
        <f t="shared" si="135"/>
        <v>0</v>
      </c>
      <c r="Z1749" s="1">
        <f t="shared" si="136"/>
        <v>0</v>
      </c>
      <c r="AA1749" s="31">
        <f>IFERROR(VLOOKUP(C1749,'eindex _tget pp '!$A$4:$G$615,7,FALSE),0)</f>
        <v>0.567047525</v>
      </c>
      <c r="AB1749" s="1">
        <f>VLOOKUP(A1749,'ADM Details FY17'!$A$3:$AB$3515,28,FALSE)</f>
        <v>0</v>
      </c>
      <c r="AC1749" s="1">
        <f t="shared" si="137"/>
        <v>0</v>
      </c>
      <c r="AD1749" s="1">
        <f t="shared" si="138"/>
        <v>2</v>
      </c>
      <c r="AE1749" s="1">
        <f t="shared" si="139"/>
        <v>50</v>
      </c>
    </row>
    <row r="1750" spans="1:31" x14ac:dyDescent="0.25">
      <c r="A1750" t="str">
        <f>B1750&amp;"-"&amp;COUNTIF($B$3:B1750,B1750)</f>
        <v>417-237</v>
      </c>
      <c r="B1750">
        <v>417</v>
      </c>
      <c r="C1750" s="18">
        <f>VLOOKUP(A1750,'ADM Details FY17'!$A$3:$D$3515,4,FALSE)</f>
        <v>48397</v>
      </c>
      <c r="D1750" s="1">
        <f>VLOOKUP(A1750,'ADM Details FY17'!$A$3:$E$3515,5,FALSE)</f>
        <v>2</v>
      </c>
      <c r="E1750" s="1">
        <f>VLOOKUP(A1750,'ADM Details FY17'!$A$3:$F$3515,6,FALSE)</f>
        <v>0</v>
      </c>
      <c r="F1750" s="1">
        <f>VLOOKUP(A1750,'ADM Details FY17'!$A$3:$G$3515,7,FALSE)</f>
        <v>0</v>
      </c>
      <c r="G1750" s="1">
        <f>VLOOKUP(A1750,'ADM Details FY17'!$A$3:$H$3515,8,FALSE)</f>
        <v>0</v>
      </c>
      <c r="H1750" s="1">
        <f>VLOOKUP(A1750,'ADM Details FY17'!$A$3:$I$3515,9,FALSE)</f>
        <v>0</v>
      </c>
      <c r="I1750" s="1">
        <f>VLOOKUP(A1750,'ADM Details FY17'!$A$3:$J$3517,10,FALSE)</f>
        <v>0</v>
      </c>
      <c r="J1750" s="1">
        <f>VLOOKUP(A1750,'ADM Details FY17'!$A$3:$K$3515,11,FALSE)</f>
        <v>0</v>
      </c>
      <c r="K1750" s="1">
        <f>VLOOKUP(A1750,'ADM Details FY17'!$A$3:$M$3515,13,FALSE)</f>
        <v>2</v>
      </c>
      <c r="L1750" s="1">
        <f>VLOOKUP(A1750,'ADM Details FY17'!$A$3:$O$3515,15,FALSE)</f>
        <v>0</v>
      </c>
      <c r="M1750" s="1">
        <f>VLOOKUP(A1750,'ADM Details FY17'!$A$3:$P$3515,16,FALSE)</f>
        <v>0</v>
      </c>
      <c r="N1750" s="1">
        <f>VLOOKUP(A1750,'ADM Details FY17'!$A$3:$Q$3515,17,FALSE)</f>
        <v>0</v>
      </c>
      <c r="O1750" s="1">
        <f>VLOOKUP(A1750,'ADM Details FY17'!$A$3:$S$3515,19,FALSE)</f>
        <v>0</v>
      </c>
      <c r="P1750" s="1">
        <f>VLOOKUP(A1750,'ADM Details FY17'!$A$3:$U$3515,21,FALSE)</f>
        <v>0</v>
      </c>
      <c r="Q1750" s="1">
        <f>VLOOKUP(A1750,'ADM Details FY17'!$A$3:$V$3515,22,FALSE)</f>
        <v>0</v>
      </c>
      <c r="R1750" s="1">
        <f>VLOOKUP(A1750,'ADM Details FY17'!$A$3:$W$3515,23,FALSE)</f>
        <v>0</v>
      </c>
      <c r="S1750" s="1">
        <f>VLOOKUP(A1750,'ADM Details FY17'!$A$3:$X$3515,24,FALSE)</f>
        <v>0</v>
      </c>
      <c r="T1750" s="1">
        <f>VLOOKUP(A1750,'ADM Details FY17'!$A$3:$Y$3515,25,FALSE)</f>
        <v>0</v>
      </c>
      <c r="U1750" s="1">
        <f>VLOOKUP(A1750,'ADM Details FY17'!$A$3:$AA$3515,27,FALSE)</f>
        <v>0</v>
      </c>
      <c r="V1750" s="1">
        <f>IFERROR(VLOOKUP(C1750,'eindex _tget pp '!$A$4:$E$615,5,FALSE),0)</f>
        <v>0</v>
      </c>
      <c r="W1750" s="31">
        <f>IFERROR(VLOOKUP(C1750,'eindex _tget pp '!$A$4:$F$615,6,FALSE),0)</f>
        <v>0.35150435340000002</v>
      </c>
      <c r="X1750" s="4">
        <f>IFERROR(VLOOKUP(B1750,'eschools 16'!$A$2:$F$25,6,FALSE),1)</f>
        <v>2</v>
      </c>
      <c r="Y1750" s="1">
        <f t="shared" si="135"/>
        <v>0</v>
      </c>
      <c r="Z1750" s="1">
        <f t="shared" si="136"/>
        <v>0</v>
      </c>
      <c r="AA1750" s="31">
        <f>IFERROR(VLOOKUP(C1750,'eindex _tget pp '!$A$4:$G$615,7,FALSE),0)</f>
        <v>0.332895673</v>
      </c>
      <c r="AB1750" s="1">
        <f>VLOOKUP(A1750,'ADM Details FY17'!$A$3:$AB$3515,28,FALSE)</f>
        <v>0</v>
      </c>
      <c r="AC1750" s="1">
        <f t="shared" si="137"/>
        <v>0</v>
      </c>
      <c r="AD1750" s="1">
        <f t="shared" si="138"/>
        <v>2</v>
      </c>
      <c r="AE1750" s="1">
        <f t="shared" si="139"/>
        <v>50</v>
      </c>
    </row>
    <row r="1751" spans="1:31" x14ac:dyDescent="0.25">
      <c r="A1751" t="str">
        <f>B1751&amp;"-"&amp;COUNTIF($B$3:B1751,B1751)</f>
        <v>417-238</v>
      </c>
      <c r="B1751">
        <v>417</v>
      </c>
      <c r="C1751" s="18">
        <f>VLOOKUP(A1751,'ADM Details FY17'!$A$3:$D$3515,4,FALSE)</f>
        <v>45047</v>
      </c>
      <c r="D1751" s="1">
        <f>VLOOKUP(A1751,'ADM Details FY17'!$A$3:$E$3515,5,FALSE)</f>
        <v>2.98</v>
      </c>
      <c r="E1751" s="1">
        <f>VLOOKUP(A1751,'ADM Details FY17'!$A$3:$F$3515,6,FALSE)</f>
        <v>0</v>
      </c>
      <c r="F1751" s="1">
        <f>VLOOKUP(A1751,'ADM Details FY17'!$A$3:$G$3515,7,FALSE)</f>
        <v>0</v>
      </c>
      <c r="G1751" s="1">
        <f>VLOOKUP(A1751,'ADM Details FY17'!$A$3:$H$3515,8,FALSE)</f>
        <v>0</v>
      </c>
      <c r="H1751" s="1">
        <f>VLOOKUP(A1751,'ADM Details FY17'!$A$3:$I$3515,9,FALSE)</f>
        <v>0</v>
      </c>
      <c r="I1751" s="1">
        <f>VLOOKUP(A1751,'ADM Details FY17'!$A$3:$J$3517,10,FALSE)</f>
        <v>0</v>
      </c>
      <c r="J1751" s="1">
        <f>VLOOKUP(A1751,'ADM Details FY17'!$A$3:$K$3515,11,FALSE)</f>
        <v>0</v>
      </c>
      <c r="K1751" s="1">
        <f>VLOOKUP(A1751,'ADM Details FY17'!$A$3:$M$3515,13,FALSE)</f>
        <v>0</v>
      </c>
      <c r="L1751" s="1">
        <f>VLOOKUP(A1751,'ADM Details FY17'!$A$3:$O$3515,15,FALSE)</f>
        <v>0</v>
      </c>
      <c r="M1751" s="1">
        <f>VLOOKUP(A1751,'ADM Details FY17'!$A$3:$P$3515,16,FALSE)</f>
        <v>0</v>
      </c>
      <c r="N1751" s="1">
        <f>VLOOKUP(A1751,'ADM Details FY17'!$A$3:$Q$3515,17,FALSE)</f>
        <v>0</v>
      </c>
      <c r="O1751" s="1">
        <f>VLOOKUP(A1751,'ADM Details FY17'!$A$3:$S$3515,19,FALSE)</f>
        <v>0</v>
      </c>
      <c r="P1751" s="1">
        <f>VLOOKUP(A1751,'ADM Details FY17'!$A$3:$U$3515,21,FALSE)</f>
        <v>0</v>
      </c>
      <c r="Q1751" s="1">
        <f>VLOOKUP(A1751,'ADM Details FY17'!$A$3:$V$3515,22,FALSE)</f>
        <v>0</v>
      </c>
      <c r="R1751" s="1">
        <f>VLOOKUP(A1751,'ADM Details FY17'!$A$3:$W$3515,23,FALSE)</f>
        <v>0</v>
      </c>
      <c r="S1751" s="1">
        <f>VLOOKUP(A1751,'ADM Details FY17'!$A$3:$X$3515,24,FALSE)</f>
        <v>0</v>
      </c>
      <c r="T1751" s="1">
        <f>VLOOKUP(A1751,'ADM Details FY17'!$A$3:$Y$3515,25,FALSE)</f>
        <v>0</v>
      </c>
      <c r="U1751" s="1">
        <f>VLOOKUP(A1751,'ADM Details FY17'!$A$3:$AA$3515,27,FALSE)</f>
        <v>0</v>
      </c>
      <c r="V1751" s="1">
        <f>IFERROR(VLOOKUP(C1751,'eindex _tget pp '!$A$4:$E$615,5,FALSE),0)</f>
        <v>83.620651896782661</v>
      </c>
      <c r="W1751" s="31">
        <f>IFERROR(VLOOKUP(C1751,'eindex _tget pp '!$A$4:$F$615,6,FALSE),0)</f>
        <v>0.66135081969999998</v>
      </c>
      <c r="X1751" s="4">
        <f>IFERROR(VLOOKUP(B1751,'eschools 16'!$A$2:$F$25,6,FALSE),1)</f>
        <v>2</v>
      </c>
      <c r="Y1751" s="1">
        <f t="shared" si="135"/>
        <v>0</v>
      </c>
      <c r="Z1751" s="1">
        <f t="shared" si="136"/>
        <v>0</v>
      </c>
      <c r="AA1751" s="31">
        <f>IFERROR(VLOOKUP(C1751,'eindex _tget pp '!$A$4:$G$615,7,FALSE),0)</f>
        <v>0.38829070799999998</v>
      </c>
      <c r="AB1751" s="1">
        <f>VLOOKUP(A1751,'ADM Details FY17'!$A$3:$AB$3515,28,FALSE)</f>
        <v>0</v>
      </c>
      <c r="AC1751" s="1">
        <f t="shared" si="137"/>
        <v>0</v>
      </c>
      <c r="AD1751" s="1">
        <f t="shared" si="138"/>
        <v>2.98</v>
      </c>
      <c r="AE1751" s="1">
        <f t="shared" si="139"/>
        <v>74.5</v>
      </c>
    </row>
    <row r="1752" spans="1:31" x14ac:dyDescent="0.25">
      <c r="A1752" t="str">
        <f>B1752&amp;"-"&amp;COUNTIF($B$3:B1752,B1752)</f>
        <v>417-239</v>
      </c>
      <c r="B1752">
        <v>417</v>
      </c>
      <c r="C1752" s="18">
        <f>VLOOKUP(A1752,'ADM Details FY17'!$A$3:$D$3515,4,FALSE)</f>
        <v>45070</v>
      </c>
      <c r="D1752" s="1">
        <f>VLOOKUP(A1752,'ADM Details FY17'!$A$3:$E$3515,5,FALSE)</f>
        <v>1</v>
      </c>
      <c r="E1752" s="1">
        <f>VLOOKUP(A1752,'ADM Details FY17'!$A$3:$F$3515,6,FALSE)</f>
        <v>0</v>
      </c>
      <c r="F1752" s="1">
        <f>VLOOKUP(A1752,'ADM Details FY17'!$A$3:$G$3515,7,FALSE)</f>
        <v>0</v>
      </c>
      <c r="G1752" s="1">
        <f>VLOOKUP(A1752,'ADM Details FY17'!$A$3:$H$3515,8,FALSE)</f>
        <v>0</v>
      </c>
      <c r="H1752" s="1">
        <f>VLOOKUP(A1752,'ADM Details FY17'!$A$3:$I$3515,9,FALSE)</f>
        <v>0</v>
      </c>
      <c r="I1752" s="1">
        <f>VLOOKUP(A1752,'ADM Details FY17'!$A$3:$J$3517,10,FALSE)</f>
        <v>0</v>
      </c>
      <c r="J1752" s="1">
        <f>VLOOKUP(A1752,'ADM Details FY17'!$A$3:$K$3515,11,FALSE)</f>
        <v>0</v>
      </c>
      <c r="K1752" s="1">
        <f>VLOOKUP(A1752,'ADM Details FY17'!$A$3:$M$3515,13,FALSE)</f>
        <v>1</v>
      </c>
      <c r="L1752" s="1">
        <f>VLOOKUP(A1752,'ADM Details FY17'!$A$3:$O$3515,15,FALSE)</f>
        <v>0</v>
      </c>
      <c r="M1752" s="1">
        <f>VLOOKUP(A1752,'ADM Details FY17'!$A$3:$P$3515,16,FALSE)</f>
        <v>0</v>
      </c>
      <c r="N1752" s="1">
        <f>VLOOKUP(A1752,'ADM Details FY17'!$A$3:$Q$3515,17,FALSE)</f>
        <v>0</v>
      </c>
      <c r="O1752" s="1">
        <f>VLOOKUP(A1752,'ADM Details FY17'!$A$3:$S$3515,19,FALSE)</f>
        <v>0</v>
      </c>
      <c r="P1752" s="1">
        <f>VLOOKUP(A1752,'ADM Details FY17'!$A$3:$U$3515,21,FALSE)</f>
        <v>0</v>
      </c>
      <c r="Q1752" s="1">
        <f>VLOOKUP(A1752,'ADM Details FY17'!$A$3:$V$3515,22,FALSE)</f>
        <v>0</v>
      </c>
      <c r="R1752" s="1">
        <f>VLOOKUP(A1752,'ADM Details FY17'!$A$3:$W$3515,23,FALSE)</f>
        <v>0</v>
      </c>
      <c r="S1752" s="1">
        <f>VLOOKUP(A1752,'ADM Details FY17'!$A$3:$X$3515,24,FALSE)</f>
        <v>0</v>
      </c>
      <c r="T1752" s="1">
        <f>VLOOKUP(A1752,'ADM Details FY17'!$A$3:$Y$3515,25,FALSE)</f>
        <v>0</v>
      </c>
      <c r="U1752" s="1">
        <f>VLOOKUP(A1752,'ADM Details FY17'!$A$3:$AA$3515,27,FALSE)</f>
        <v>0</v>
      </c>
      <c r="V1752" s="1">
        <f>IFERROR(VLOOKUP(C1752,'eindex _tget pp '!$A$4:$E$615,5,FALSE),0)</f>
        <v>1923.466170566644</v>
      </c>
      <c r="W1752" s="31">
        <f>IFERROR(VLOOKUP(C1752,'eindex _tget pp '!$A$4:$F$615,6,FALSE),0)</f>
        <v>1.0213142019000001</v>
      </c>
      <c r="X1752" s="4">
        <f>IFERROR(VLOOKUP(B1752,'eschools 16'!$A$2:$F$25,6,FALSE),1)</f>
        <v>2</v>
      </c>
      <c r="Y1752" s="1">
        <f t="shared" si="135"/>
        <v>0</v>
      </c>
      <c r="Z1752" s="1">
        <f t="shared" si="136"/>
        <v>0</v>
      </c>
      <c r="AA1752" s="31">
        <f>IFERROR(VLOOKUP(C1752,'eindex _tget pp '!$A$4:$G$615,7,FALSE),0)</f>
        <v>0.84270771099999997</v>
      </c>
      <c r="AB1752" s="1">
        <f>VLOOKUP(A1752,'ADM Details FY17'!$A$3:$AB$3515,28,FALSE)</f>
        <v>0</v>
      </c>
      <c r="AC1752" s="1">
        <f t="shared" si="137"/>
        <v>0</v>
      </c>
      <c r="AD1752" s="1">
        <f t="shared" si="138"/>
        <v>1</v>
      </c>
      <c r="AE1752" s="1">
        <f t="shared" si="139"/>
        <v>25</v>
      </c>
    </row>
    <row r="1753" spans="1:31" x14ac:dyDescent="0.25">
      <c r="A1753" t="str">
        <f>B1753&amp;"-"&amp;COUNTIF($B$3:B1753,B1753)</f>
        <v>417-240</v>
      </c>
      <c r="B1753">
        <v>417</v>
      </c>
      <c r="C1753" s="18">
        <f>VLOOKUP(A1753,'ADM Details FY17'!$A$3:$D$3515,4,FALSE)</f>
        <v>45088</v>
      </c>
      <c r="D1753" s="1">
        <f>VLOOKUP(A1753,'ADM Details FY17'!$A$3:$E$3515,5,FALSE)</f>
        <v>2</v>
      </c>
      <c r="E1753" s="1">
        <f>VLOOKUP(A1753,'ADM Details FY17'!$A$3:$F$3515,6,FALSE)</f>
        <v>0</v>
      </c>
      <c r="F1753" s="1">
        <f>VLOOKUP(A1753,'ADM Details FY17'!$A$3:$G$3515,7,FALSE)</f>
        <v>1</v>
      </c>
      <c r="G1753" s="1">
        <f>VLOOKUP(A1753,'ADM Details FY17'!$A$3:$H$3515,8,FALSE)</f>
        <v>0</v>
      </c>
      <c r="H1753" s="1">
        <f>VLOOKUP(A1753,'ADM Details FY17'!$A$3:$I$3515,9,FALSE)</f>
        <v>0</v>
      </c>
      <c r="I1753" s="1">
        <f>VLOOKUP(A1753,'ADM Details FY17'!$A$3:$J$3517,10,FALSE)</f>
        <v>0</v>
      </c>
      <c r="J1753" s="1">
        <f>VLOOKUP(A1753,'ADM Details FY17'!$A$3:$K$3515,11,FALSE)</f>
        <v>0</v>
      </c>
      <c r="K1753" s="1">
        <f>VLOOKUP(A1753,'ADM Details FY17'!$A$3:$M$3515,13,FALSE)</f>
        <v>0</v>
      </c>
      <c r="L1753" s="1">
        <f>VLOOKUP(A1753,'ADM Details FY17'!$A$3:$O$3515,15,FALSE)</f>
        <v>0</v>
      </c>
      <c r="M1753" s="1">
        <f>VLOOKUP(A1753,'ADM Details FY17'!$A$3:$P$3515,16,FALSE)</f>
        <v>0</v>
      </c>
      <c r="N1753" s="1">
        <f>VLOOKUP(A1753,'ADM Details FY17'!$A$3:$Q$3515,17,FALSE)</f>
        <v>0</v>
      </c>
      <c r="O1753" s="1">
        <f>VLOOKUP(A1753,'ADM Details FY17'!$A$3:$S$3515,19,FALSE)</f>
        <v>0</v>
      </c>
      <c r="P1753" s="1">
        <f>VLOOKUP(A1753,'ADM Details FY17'!$A$3:$U$3515,21,FALSE)</f>
        <v>0</v>
      </c>
      <c r="Q1753" s="1">
        <f>VLOOKUP(A1753,'ADM Details FY17'!$A$3:$V$3515,22,FALSE)</f>
        <v>0</v>
      </c>
      <c r="R1753" s="1">
        <f>VLOOKUP(A1753,'ADM Details FY17'!$A$3:$W$3515,23,FALSE)</f>
        <v>0</v>
      </c>
      <c r="S1753" s="1">
        <f>VLOOKUP(A1753,'ADM Details FY17'!$A$3:$X$3515,24,FALSE)</f>
        <v>0</v>
      </c>
      <c r="T1753" s="1">
        <f>VLOOKUP(A1753,'ADM Details FY17'!$A$3:$Y$3515,25,FALSE)</f>
        <v>0</v>
      </c>
      <c r="U1753" s="1">
        <f>VLOOKUP(A1753,'ADM Details FY17'!$A$3:$AA$3515,27,FALSE)</f>
        <v>0</v>
      </c>
      <c r="V1753" s="1">
        <f>IFERROR(VLOOKUP(C1753,'eindex _tget pp '!$A$4:$E$615,5,FALSE),0)</f>
        <v>0</v>
      </c>
      <c r="W1753" s="31">
        <f>IFERROR(VLOOKUP(C1753,'eindex _tget pp '!$A$4:$F$615,6,FALSE),0)</f>
        <v>0.2988324295</v>
      </c>
      <c r="X1753" s="4">
        <f>IFERROR(VLOOKUP(B1753,'eschools 16'!$A$2:$F$25,6,FALSE),1)</f>
        <v>2</v>
      </c>
      <c r="Y1753" s="1">
        <f t="shared" si="135"/>
        <v>0</v>
      </c>
      <c r="Z1753" s="1">
        <f t="shared" si="136"/>
        <v>0</v>
      </c>
      <c r="AA1753" s="31">
        <f>IFERROR(VLOOKUP(C1753,'eindex _tget pp '!$A$4:$G$615,7,FALSE),0)</f>
        <v>0.32562941299999998</v>
      </c>
      <c r="AB1753" s="1">
        <f>VLOOKUP(A1753,'ADM Details FY17'!$A$3:$AB$3515,28,FALSE)</f>
        <v>0</v>
      </c>
      <c r="AC1753" s="1">
        <f t="shared" si="137"/>
        <v>0</v>
      </c>
      <c r="AD1753" s="1">
        <f t="shared" si="138"/>
        <v>2</v>
      </c>
      <c r="AE1753" s="1">
        <f t="shared" si="139"/>
        <v>50</v>
      </c>
    </row>
    <row r="1754" spans="1:31" x14ac:dyDescent="0.25">
      <c r="A1754" t="str">
        <f>B1754&amp;"-"&amp;COUNTIF($B$3:B1754,B1754)</f>
        <v>417-241</v>
      </c>
      <c r="B1754">
        <v>417</v>
      </c>
      <c r="C1754" s="18">
        <f>VLOOKUP(A1754,'ADM Details FY17'!$A$3:$D$3515,4,FALSE)</f>
        <v>45104</v>
      </c>
      <c r="D1754" s="1">
        <f>VLOOKUP(A1754,'ADM Details FY17'!$A$3:$E$3515,5,FALSE)</f>
        <v>4.49</v>
      </c>
      <c r="E1754" s="1">
        <f>VLOOKUP(A1754,'ADM Details FY17'!$A$3:$F$3515,6,FALSE)</f>
        <v>0</v>
      </c>
      <c r="F1754" s="1">
        <f>VLOOKUP(A1754,'ADM Details FY17'!$A$3:$G$3515,7,FALSE)</f>
        <v>0</v>
      </c>
      <c r="G1754" s="1">
        <f>VLOOKUP(A1754,'ADM Details FY17'!$A$3:$H$3515,8,FALSE)</f>
        <v>0</v>
      </c>
      <c r="H1754" s="1">
        <f>VLOOKUP(A1754,'ADM Details FY17'!$A$3:$I$3515,9,FALSE)</f>
        <v>0</v>
      </c>
      <c r="I1754" s="1">
        <f>VLOOKUP(A1754,'ADM Details FY17'!$A$3:$J$3517,10,FALSE)</f>
        <v>0</v>
      </c>
      <c r="J1754" s="1">
        <f>VLOOKUP(A1754,'ADM Details FY17'!$A$3:$K$3515,11,FALSE)</f>
        <v>0</v>
      </c>
      <c r="K1754" s="1">
        <f>VLOOKUP(A1754,'ADM Details FY17'!$A$3:$M$3515,13,FALSE)</f>
        <v>1</v>
      </c>
      <c r="L1754" s="1">
        <f>VLOOKUP(A1754,'ADM Details FY17'!$A$3:$O$3515,15,FALSE)</f>
        <v>0</v>
      </c>
      <c r="M1754" s="1">
        <f>VLOOKUP(A1754,'ADM Details FY17'!$A$3:$P$3515,16,FALSE)</f>
        <v>0</v>
      </c>
      <c r="N1754" s="1">
        <f>VLOOKUP(A1754,'ADM Details FY17'!$A$3:$Q$3515,17,FALSE)</f>
        <v>0</v>
      </c>
      <c r="O1754" s="1">
        <f>VLOOKUP(A1754,'ADM Details FY17'!$A$3:$S$3515,19,FALSE)</f>
        <v>0</v>
      </c>
      <c r="P1754" s="1">
        <f>VLOOKUP(A1754,'ADM Details FY17'!$A$3:$U$3515,21,FALSE)</f>
        <v>0</v>
      </c>
      <c r="Q1754" s="1">
        <f>VLOOKUP(A1754,'ADM Details FY17'!$A$3:$V$3515,22,FALSE)</f>
        <v>0</v>
      </c>
      <c r="R1754" s="1">
        <f>VLOOKUP(A1754,'ADM Details FY17'!$A$3:$W$3515,23,FALSE)</f>
        <v>0</v>
      </c>
      <c r="S1754" s="1">
        <f>VLOOKUP(A1754,'ADM Details FY17'!$A$3:$X$3515,24,FALSE)</f>
        <v>0</v>
      </c>
      <c r="T1754" s="1">
        <f>VLOOKUP(A1754,'ADM Details FY17'!$A$3:$Y$3515,25,FALSE)</f>
        <v>0</v>
      </c>
      <c r="U1754" s="1">
        <f>VLOOKUP(A1754,'ADM Details FY17'!$A$3:$AA$3515,27,FALSE)</f>
        <v>0</v>
      </c>
      <c r="V1754" s="1">
        <f>IFERROR(VLOOKUP(C1754,'eindex _tget pp '!$A$4:$E$615,5,FALSE),0)</f>
        <v>0</v>
      </c>
      <c r="W1754" s="31">
        <f>IFERROR(VLOOKUP(C1754,'eindex _tget pp '!$A$4:$F$615,6,FALSE),0)</f>
        <v>0.63577925459999995</v>
      </c>
      <c r="X1754" s="4">
        <f>IFERROR(VLOOKUP(B1754,'eschools 16'!$A$2:$F$25,6,FALSE),1)</f>
        <v>2</v>
      </c>
      <c r="Y1754" s="1">
        <f t="shared" si="135"/>
        <v>0</v>
      </c>
      <c r="Z1754" s="1">
        <f t="shared" si="136"/>
        <v>0</v>
      </c>
      <c r="AA1754" s="31">
        <f>IFERROR(VLOOKUP(C1754,'eindex _tget pp '!$A$4:$G$615,7,FALSE),0)</f>
        <v>0.32598799899999997</v>
      </c>
      <c r="AB1754" s="1">
        <f>VLOOKUP(A1754,'ADM Details FY17'!$A$3:$AB$3515,28,FALSE)</f>
        <v>0</v>
      </c>
      <c r="AC1754" s="1">
        <f t="shared" si="137"/>
        <v>0</v>
      </c>
      <c r="AD1754" s="1">
        <f t="shared" si="138"/>
        <v>4.49</v>
      </c>
      <c r="AE1754" s="1">
        <f t="shared" si="139"/>
        <v>112.25</v>
      </c>
    </row>
    <row r="1755" spans="1:31" x14ac:dyDescent="0.25">
      <c r="A1755" t="str">
        <f>B1755&amp;"-"&amp;COUNTIF($B$3:B1755,B1755)</f>
        <v>417-242</v>
      </c>
      <c r="B1755">
        <v>417</v>
      </c>
      <c r="C1755" s="18">
        <f>VLOOKUP(A1755,'ADM Details FY17'!$A$3:$D$3515,4,FALSE)</f>
        <v>49973</v>
      </c>
      <c r="D1755" s="1">
        <f>VLOOKUP(A1755,'ADM Details FY17'!$A$3:$E$3515,5,FALSE)</f>
        <v>1</v>
      </c>
      <c r="E1755" s="1">
        <f>VLOOKUP(A1755,'ADM Details FY17'!$A$3:$F$3515,6,FALSE)</f>
        <v>0</v>
      </c>
      <c r="F1755" s="1">
        <f>VLOOKUP(A1755,'ADM Details FY17'!$A$3:$G$3515,7,FALSE)</f>
        <v>0</v>
      </c>
      <c r="G1755" s="1">
        <f>VLOOKUP(A1755,'ADM Details FY17'!$A$3:$H$3515,8,FALSE)</f>
        <v>0</v>
      </c>
      <c r="H1755" s="1">
        <f>VLOOKUP(A1755,'ADM Details FY17'!$A$3:$I$3515,9,FALSE)</f>
        <v>0</v>
      </c>
      <c r="I1755" s="1">
        <f>VLOOKUP(A1755,'ADM Details FY17'!$A$3:$J$3517,10,FALSE)</f>
        <v>0</v>
      </c>
      <c r="J1755" s="1">
        <f>VLOOKUP(A1755,'ADM Details FY17'!$A$3:$K$3515,11,FALSE)</f>
        <v>0</v>
      </c>
      <c r="K1755" s="1">
        <f>VLOOKUP(A1755,'ADM Details FY17'!$A$3:$M$3515,13,FALSE)</f>
        <v>0</v>
      </c>
      <c r="L1755" s="1">
        <f>VLOOKUP(A1755,'ADM Details FY17'!$A$3:$O$3515,15,FALSE)</f>
        <v>0</v>
      </c>
      <c r="M1755" s="1">
        <f>VLOOKUP(A1755,'ADM Details FY17'!$A$3:$P$3515,16,FALSE)</f>
        <v>0</v>
      </c>
      <c r="N1755" s="1">
        <f>VLOOKUP(A1755,'ADM Details FY17'!$A$3:$Q$3515,17,FALSE)</f>
        <v>0</v>
      </c>
      <c r="O1755" s="1">
        <f>VLOOKUP(A1755,'ADM Details FY17'!$A$3:$S$3515,19,FALSE)</f>
        <v>0</v>
      </c>
      <c r="P1755" s="1">
        <f>VLOOKUP(A1755,'ADM Details FY17'!$A$3:$U$3515,21,FALSE)</f>
        <v>0</v>
      </c>
      <c r="Q1755" s="1">
        <f>VLOOKUP(A1755,'ADM Details FY17'!$A$3:$V$3515,22,FALSE)</f>
        <v>0</v>
      </c>
      <c r="R1755" s="1">
        <f>VLOOKUP(A1755,'ADM Details FY17'!$A$3:$W$3515,23,FALSE)</f>
        <v>0</v>
      </c>
      <c r="S1755" s="1">
        <f>VLOOKUP(A1755,'ADM Details FY17'!$A$3:$X$3515,24,FALSE)</f>
        <v>0</v>
      </c>
      <c r="T1755" s="1">
        <f>VLOOKUP(A1755,'ADM Details FY17'!$A$3:$Y$3515,25,FALSE)</f>
        <v>0</v>
      </c>
      <c r="U1755" s="1">
        <f>VLOOKUP(A1755,'ADM Details FY17'!$A$3:$AA$3515,27,FALSE)</f>
        <v>0</v>
      </c>
      <c r="V1755" s="1">
        <f>IFERROR(VLOOKUP(C1755,'eindex _tget pp '!$A$4:$E$615,5,FALSE),0)</f>
        <v>0</v>
      </c>
      <c r="W1755" s="31">
        <f>IFERROR(VLOOKUP(C1755,'eindex _tget pp '!$A$4:$F$615,6,FALSE),0)</f>
        <v>0.31017412799999999</v>
      </c>
      <c r="X1755" s="4">
        <f>IFERROR(VLOOKUP(B1755,'eschools 16'!$A$2:$F$25,6,FALSE),1)</f>
        <v>2</v>
      </c>
      <c r="Y1755" s="1">
        <f t="shared" si="135"/>
        <v>0</v>
      </c>
      <c r="Z1755" s="1">
        <f t="shared" si="136"/>
        <v>0</v>
      </c>
      <c r="AA1755" s="31">
        <f>IFERROR(VLOOKUP(C1755,'eindex _tget pp '!$A$4:$G$615,7,FALSE),0)</f>
        <v>0.187755644</v>
      </c>
      <c r="AB1755" s="1">
        <f>VLOOKUP(A1755,'ADM Details FY17'!$A$3:$AB$3515,28,FALSE)</f>
        <v>0</v>
      </c>
      <c r="AC1755" s="1">
        <f t="shared" si="137"/>
        <v>0</v>
      </c>
      <c r="AD1755" s="1">
        <f t="shared" si="138"/>
        <v>1</v>
      </c>
      <c r="AE1755" s="1">
        <f t="shared" si="139"/>
        <v>25</v>
      </c>
    </row>
    <row r="1756" spans="1:31" x14ac:dyDescent="0.25">
      <c r="A1756" t="str">
        <f>B1756&amp;"-"&amp;COUNTIF($B$3:B1756,B1756)</f>
        <v>417-243</v>
      </c>
      <c r="B1756">
        <v>417</v>
      </c>
      <c r="C1756" s="18">
        <f>VLOOKUP(A1756,'ADM Details FY17'!$A$3:$D$3515,4,FALSE)</f>
        <v>45120</v>
      </c>
      <c r="D1756" s="1">
        <f>VLOOKUP(A1756,'ADM Details FY17'!$A$3:$E$3515,5,FALSE)</f>
        <v>2</v>
      </c>
      <c r="E1756" s="1">
        <f>VLOOKUP(A1756,'ADM Details FY17'!$A$3:$F$3515,6,FALSE)</f>
        <v>0</v>
      </c>
      <c r="F1756" s="1">
        <f>VLOOKUP(A1756,'ADM Details FY17'!$A$3:$G$3515,7,FALSE)</f>
        <v>0</v>
      </c>
      <c r="G1756" s="1">
        <f>VLOOKUP(A1756,'ADM Details FY17'!$A$3:$H$3515,8,FALSE)</f>
        <v>0</v>
      </c>
      <c r="H1756" s="1">
        <f>VLOOKUP(A1756,'ADM Details FY17'!$A$3:$I$3515,9,FALSE)</f>
        <v>0</v>
      </c>
      <c r="I1756" s="1">
        <f>VLOOKUP(A1756,'ADM Details FY17'!$A$3:$J$3517,10,FALSE)</f>
        <v>0</v>
      </c>
      <c r="J1756" s="1">
        <f>VLOOKUP(A1756,'ADM Details FY17'!$A$3:$K$3515,11,FALSE)</f>
        <v>0</v>
      </c>
      <c r="K1756" s="1">
        <f>VLOOKUP(A1756,'ADM Details FY17'!$A$3:$M$3515,13,FALSE)</f>
        <v>0</v>
      </c>
      <c r="L1756" s="1">
        <f>VLOOKUP(A1756,'ADM Details FY17'!$A$3:$O$3515,15,FALSE)</f>
        <v>0</v>
      </c>
      <c r="M1756" s="1">
        <f>VLOOKUP(A1756,'ADM Details FY17'!$A$3:$P$3515,16,FALSE)</f>
        <v>0</v>
      </c>
      <c r="N1756" s="1">
        <f>VLOOKUP(A1756,'ADM Details FY17'!$A$3:$Q$3515,17,FALSE)</f>
        <v>0</v>
      </c>
      <c r="O1756" s="1">
        <f>VLOOKUP(A1756,'ADM Details FY17'!$A$3:$S$3515,19,FALSE)</f>
        <v>0</v>
      </c>
      <c r="P1756" s="1">
        <f>VLOOKUP(A1756,'ADM Details FY17'!$A$3:$U$3515,21,FALSE)</f>
        <v>0</v>
      </c>
      <c r="Q1756" s="1">
        <f>VLOOKUP(A1756,'ADM Details FY17'!$A$3:$V$3515,22,FALSE)</f>
        <v>0</v>
      </c>
      <c r="R1756" s="1">
        <f>VLOOKUP(A1756,'ADM Details FY17'!$A$3:$W$3515,23,FALSE)</f>
        <v>0</v>
      </c>
      <c r="S1756" s="1">
        <f>VLOOKUP(A1756,'ADM Details FY17'!$A$3:$X$3515,24,FALSE)</f>
        <v>0</v>
      </c>
      <c r="T1756" s="1">
        <f>VLOOKUP(A1756,'ADM Details FY17'!$A$3:$Y$3515,25,FALSE)</f>
        <v>0</v>
      </c>
      <c r="U1756" s="1">
        <f>VLOOKUP(A1756,'ADM Details FY17'!$A$3:$AA$3515,27,FALSE)</f>
        <v>0</v>
      </c>
      <c r="V1756" s="1">
        <f>IFERROR(VLOOKUP(C1756,'eindex _tget pp '!$A$4:$E$615,5,FALSE),0)</f>
        <v>85.124003181045353</v>
      </c>
      <c r="W1756" s="31">
        <f>IFERROR(VLOOKUP(C1756,'eindex _tget pp '!$A$4:$F$615,6,FALSE),0)</f>
        <v>1.0744250469000001</v>
      </c>
      <c r="X1756" s="4">
        <f>IFERROR(VLOOKUP(B1756,'eschools 16'!$A$2:$F$25,6,FALSE),1)</f>
        <v>2</v>
      </c>
      <c r="Y1756" s="1">
        <f t="shared" si="135"/>
        <v>0</v>
      </c>
      <c r="Z1756" s="1">
        <f t="shared" si="136"/>
        <v>0</v>
      </c>
      <c r="AA1756" s="31">
        <f>IFERROR(VLOOKUP(C1756,'eindex _tget pp '!$A$4:$G$615,7,FALSE),0)</f>
        <v>0.40508573799999997</v>
      </c>
      <c r="AB1756" s="1">
        <f>VLOOKUP(A1756,'ADM Details FY17'!$A$3:$AB$3515,28,FALSE)</f>
        <v>0</v>
      </c>
      <c r="AC1756" s="1">
        <f t="shared" si="137"/>
        <v>0</v>
      </c>
      <c r="AD1756" s="1">
        <f t="shared" si="138"/>
        <v>2</v>
      </c>
      <c r="AE1756" s="1">
        <f t="shared" si="139"/>
        <v>50</v>
      </c>
    </row>
    <row r="1757" spans="1:31" x14ac:dyDescent="0.25">
      <c r="A1757" t="str">
        <f>B1757&amp;"-"&amp;COUNTIF($B$3:B1757,B1757)</f>
        <v>417-244</v>
      </c>
      <c r="B1757">
        <v>417</v>
      </c>
      <c r="C1757" s="18">
        <f>VLOOKUP(A1757,'ADM Details FY17'!$A$3:$D$3515,4,FALSE)</f>
        <v>45146</v>
      </c>
      <c r="D1757" s="1">
        <f>VLOOKUP(A1757,'ADM Details FY17'!$A$3:$E$3515,5,FALSE)</f>
        <v>0.45</v>
      </c>
      <c r="E1757" s="1">
        <f>VLOOKUP(A1757,'ADM Details FY17'!$A$3:$F$3515,6,FALSE)</f>
        <v>0</v>
      </c>
      <c r="F1757" s="1">
        <f>VLOOKUP(A1757,'ADM Details FY17'!$A$3:$G$3515,7,FALSE)</f>
        <v>0</v>
      </c>
      <c r="G1757" s="1">
        <f>VLOOKUP(A1757,'ADM Details FY17'!$A$3:$H$3515,8,FALSE)</f>
        <v>0</v>
      </c>
      <c r="H1757" s="1">
        <f>VLOOKUP(A1757,'ADM Details FY17'!$A$3:$I$3515,9,FALSE)</f>
        <v>0</v>
      </c>
      <c r="I1757" s="1">
        <f>VLOOKUP(A1757,'ADM Details FY17'!$A$3:$J$3517,10,FALSE)</f>
        <v>0</v>
      </c>
      <c r="J1757" s="1">
        <f>VLOOKUP(A1757,'ADM Details FY17'!$A$3:$K$3515,11,FALSE)</f>
        <v>0</v>
      </c>
      <c r="K1757" s="1">
        <f>VLOOKUP(A1757,'ADM Details FY17'!$A$3:$M$3515,13,FALSE)</f>
        <v>0</v>
      </c>
      <c r="L1757" s="1">
        <f>VLOOKUP(A1757,'ADM Details FY17'!$A$3:$O$3515,15,FALSE)</f>
        <v>0</v>
      </c>
      <c r="M1757" s="1">
        <f>VLOOKUP(A1757,'ADM Details FY17'!$A$3:$P$3515,16,FALSE)</f>
        <v>0</v>
      </c>
      <c r="N1757" s="1">
        <f>VLOOKUP(A1757,'ADM Details FY17'!$A$3:$Q$3515,17,FALSE)</f>
        <v>0</v>
      </c>
      <c r="O1757" s="1">
        <f>VLOOKUP(A1757,'ADM Details FY17'!$A$3:$S$3515,19,FALSE)</f>
        <v>0</v>
      </c>
      <c r="P1757" s="1">
        <f>VLOOKUP(A1757,'ADM Details FY17'!$A$3:$U$3515,21,FALSE)</f>
        <v>0</v>
      </c>
      <c r="Q1757" s="1">
        <f>VLOOKUP(A1757,'ADM Details FY17'!$A$3:$V$3515,22,FALSE)</f>
        <v>0</v>
      </c>
      <c r="R1757" s="1">
        <f>VLOOKUP(A1757,'ADM Details FY17'!$A$3:$W$3515,23,FALSE)</f>
        <v>0</v>
      </c>
      <c r="S1757" s="1">
        <f>VLOOKUP(A1757,'ADM Details FY17'!$A$3:$X$3515,24,FALSE)</f>
        <v>0</v>
      </c>
      <c r="T1757" s="1">
        <f>VLOOKUP(A1757,'ADM Details FY17'!$A$3:$Y$3515,25,FALSE)</f>
        <v>0</v>
      </c>
      <c r="U1757" s="1">
        <f>VLOOKUP(A1757,'ADM Details FY17'!$A$3:$AA$3515,27,FALSE)</f>
        <v>0</v>
      </c>
      <c r="V1757" s="1">
        <f>IFERROR(VLOOKUP(C1757,'eindex _tget pp '!$A$4:$E$615,5,FALSE),0)</f>
        <v>0</v>
      </c>
      <c r="W1757" s="31">
        <f>IFERROR(VLOOKUP(C1757,'eindex _tget pp '!$A$4:$F$615,6,FALSE),0)</f>
        <v>1.30463438E-2</v>
      </c>
      <c r="X1757" s="4">
        <f>IFERROR(VLOOKUP(B1757,'eschools 16'!$A$2:$F$25,6,FALSE),1)</f>
        <v>2</v>
      </c>
      <c r="Y1757" s="1">
        <f t="shared" si="135"/>
        <v>0</v>
      </c>
      <c r="Z1757" s="1">
        <f t="shared" si="136"/>
        <v>0</v>
      </c>
      <c r="AA1757" s="31">
        <f>IFERROR(VLOOKUP(C1757,'eindex _tget pp '!$A$4:$G$615,7,FALSE),0)</f>
        <v>0.42408246999999999</v>
      </c>
      <c r="AB1757" s="1">
        <f>VLOOKUP(A1757,'ADM Details FY17'!$A$3:$AB$3515,28,FALSE)</f>
        <v>0</v>
      </c>
      <c r="AC1757" s="1">
        <f t="shared" si="137"/>
        <v>0</v>
      </c>
      <c r="AD1757" s="1">
        <f t="shared" si="138"/>
        <v>0.45</v>
      </c>
      <c r="AE1757" s="1">
        <f t="shared" si="139"/>
        <v>11.25</v>
      </c>
    </row>
    <row r="1758" spans="1:31" x14ac:dyDescent="0.25">
      <c r="A1758" t="str">
        <f>B1758&amp;"-"&amp;COUNTIF($B$3:B1758,B1758)</f>
        <v>417-245</v>
      </c>
      <c r="B1758">
        <v>417</v>
      </c>
      <c r="C1758" s="18">
        <f>VLOOKUP(A1758,'ADM Details FY17'!$A$3:$D$3515,4,FALSE)</f>
        <v>45153</v>
      </c>
      <c r="D1758" s="1">
        <f>VLOOKUP(A1758,'ADM Details FY17'!$A$3:$E$3515,5,FALSE)</f>
        <v>2</v>
      </c>
      <c r="E1758" s="1">
        <f>VLOOKUP(A1758,'ADM Details FY17'!$A$3:$F$3515,6,FALSE)</f>
        <v>0</v>
      </c>
      <c r="F1758" s="1">
        <f>VLOOKUP(A1758,'ADM Details FY17'!$A$3:$G$3515,7,FALSE)</f>
        <v>0</v>
      </c>
      <c r="G1758" s="1">
        <f>VLOOKUP(A1758,'ADM Details FY17'!$A$3:$H$3515,8,FALSE)</f>
        <v>0</v>
      </c>
      <c r="H1758" s="1">
        <f>VLOOKUP(A1758,'ADM Details FY17'!$A$3:$I$3515,9,FALSE)</f>
        <v>0</v>
      </c>
      <c r="I1758" s="1">
        <f>VLOOKUP(A1758,'ADM Details FY17'!$A$3:$J$3517,10,FALSE)</f>
        <v>0</v>
      </c>
      <c r="J1758" s="1">
        <f>VLOOKUP(A1758,'ADM Details FY17'!$A$3:$K$3515,11,FALSE)</f>
        <v>0</v>
      </c>
      <c r="K1758" s="1">
        <f>VLOOKUP(A1758,'ADM Details FY17'!$A$3:$M$3515,13,FALSE)</f>
        <v>0</v>
      </c>
      <c r="L1758" s="1">
        <f>VLOOKUP(A1758,'ADM Details FY17'!$A$3:$O$3515,15,FALSE)</f>
        <v>0</v>
      </c>
      <c r="M1758" s="1">
        <f>VLOOKUP(A1758,'ADM Details FY17'!$A$3:$P$3515,16,FALSE)</f>
        <v>0</v>
      </c>
      <c r="N1758" s="1">
        <f>VLOOKUP(A1758,'ADM Details FY17'!$A$3:$Q$3515,17,FALSE)</f>
        <v>0</v>
      </c>
      <c r="O1758" s="1">
        <f>VLOOKUP(A1758,'ADM Details FY17'!$A$3:$S$3515,19,FALSE)</f>
        <v>0</v>
      </c>
      <c r="P1758" s="1">
        <f>VLOOKUP(A1758,'ADM Details FY17'!$A$3:$U$3515,21,FALSE)</f>
        <v>0</v>
      </c>
      <c r="Q1758" s="1">
        <f>VLOOKUP(A1758,'ADM Details FY17'!$A$3:$V$3515,22,FALSE)</f>
        <v>0</v>
      </c>
      <c r="R1758" s="1">
        <f>VLOOKUP(A1758,'ADM Details FY17'!$A$3:$W$3515,23,FALSE)</f>
        <v>0</v>
      </c>
      <c r="S1758" s="1">
        <f>VLOOKUP(A1758,'ADM Details FY17'!$A$3:$X$3515,24,FALSE)</f>
        <v>0</v>
      </c>
      <c r="T1758" s="1">
        <f>VLOOKUP(A1758,'ADM Details FY17'!$A$3:$Y$3515,25,FALSE)</f>
        <v>0</v>
      </c>
      <c r="U1758" s="1">
        <f>VLOOKUP(A1758,'ADM Details FY17'!$A$3:$AA$3515,27,FALSE)</f>
        <v>0</v>
      </c>
      <c r="V1758" s="1">
        <f>IFERROR(VLOOKUP(C1758,'eindex _tget pp '!$A$4:$E$615,5,FALSE),0)</f>
        <v>328.08909753919994</v>
      </c>
      <c r="W1758" s="31">
        <f>IFERROR(VLOOKUP(C1758,'eindex _tget pp '!$A$4:$F$615,6,FALSE),0)</f>
        <v>1.4471382725999999</v>
      </c>
      <c r="X1758" s="4">
        <f>IFERROR(VLOOKUP(B1758,'eschools 16'!$A$2:$F$25,6,FALSE),1)</f>
        <v>2</v>
      </c>
      <c r="Y1758" s="1">
        <f t="shared" si="135"/>
        <v>0</v>
      </c>
      <c r="Z1758" s="1">
        <f t="shared" si="136"/>
        <v>0</v>
      </c>
      <c r="AA1758" s="31">
        <f>IFERROR(VLOOKUP(C1758,'eindex _tget pp '!$A$4:$G$615,7,FALSE),0)</f>
        <v>0.47848379000000002</v>
      </c>
      <c r="AB1758" s="1">
        <f>VLOOKUP(A1758,'ADM Details FY17'!$A$3:$AB$3515,28,FALSE)</f>
        <v>0</v>
      </c>
      <c r="AC1758" s="1">
        <f t="shared" si="137"/>
        <v>0</v>
      </c>
      <c r="AD1758" s="1">
        <f t="shared" si="138"/>
        <v>2</v>
      </c>
      <c r="AE1758" s="1">
        <f t="shared" si="139"/>
        <v>50</v>
      </c>
    </row>
    <row r="1759" spans="1:31" x14ac:dyDescent="0.25">
      <c r="A1759" t="str">
        <f>B1759&amp;"-"&amp;COUNTIF($B$3:B1759,B1759)</f>
        <v>417-246</v>
      </c>
      <c r="B1759">
        <v>417</v>
      </c>
      <c r="C1759" s="18">
        <f>VLOOKUP(A1759,'ADM Details FY17'!$A$3:$D$3515,4,FALSE)</f>
        <v>45161</v>
      </c>
      <c r="D1759" s="1">
        <f>VLOOKUP(A1759,'ADM Details FY17'!$A$3:$E$3515,5,FALSE)</f>
        <v>21.15</v>
      </c>
      <c r="E1759" s="1">
        <f>VLOOKUP(A1759,'ADM Details FY17'!$A$3:$F$3515,6,FALSE)</f>
        <v>0.48</v>
      </c>
      <c r="F1759" s="1">
        <f>VLOOKUP(A1759,'ADM Details FY17'!$A$3:$G$3515,7,FALSE)</f>
        <v>4.92</v>
      </c>
      <c r="G1759" s="1">
        <f>VLOOKUP(A1759,'ADM Details FY17'!$A$3:$H$3515,8,FALSE)</f>
        <v>1.39</v>
      </c>
      <c r="H1759" s="1">
        <f>VLOOKUP(A1759,'ADM Details FY17'!$A$3:$I$3515,9,FALSE)</f>
        <v>0</v>
      </c>
      <c r="I1759" s="1">
        <f>VLOOKUP(A1759,'ADM Details FY17'!$A$3:$J$3517,10,FALSE)</f>
        <v>0</v>
      </c>
      <c r="J1759" s="1">
        <f>VLOOKUP(A1759,'ADM Details FY17'!$A$3:$K$3515,11,FALSE)</f>
        <v>0</v>
      </c>
      <c r="K1759" s="1">
        <f>VLOOKUP(A1759,'ADM Details FY17'!$A$3:$M$3515,13,FALSE)</f>
        <v>13.46</v>
      </c>
      <c r="L1759" s="1">
        <f>VLOOKUP(A1759,'ADM Details FY17'!$A$3:$O$3515,15,FALSE)</f>
        <v>0</v>
      </c>
      <c r="M1759" s="1">
        <f>VLOOKUP(A1759,'ADM Details FY17'!$A$3:$P$3515,16,FALSE)</f>
        <v>0</v>
      </c>
      <c r="N1759" s="1">
        <f>VLOOKUP(A1759,'ADM Details FY17'!$A$3:$Q$3515,17,FALSE)</f>
        <v>0</v>
      </c>
      <c r="O1759" s="1">
        <f>VLOOKUP(A1759,'ADM Details FY17'!$A$3:$S$3515,19,FALSE)</f>
        <v>0</v>
      </c>
      <c r="P1759" s="1">
        <f>VLOOKUP(A1759,'ADM Details FY17'!$A$3:$U$3515,21,FALSE)</f>
        <v>0</v>
      </c>
      <c r="Q1759" s="1">
        <f>VLOOKUP(A1759,'ADM Details FY17'!$A$3:$V$3515,22,FALSE)</f>
        <v>0</v>
      </c>
      <c r="R1759" s="1">
        <f>VLOOKUP(A1759,'ADM Details FY17'!$A$3:$W$3515,23,FALSE)</f>
        <v>0</v>
      </c>
      <c r="S1759" s="1">
        <f>VLOOKUP(A1759,'ADM Details FY17'!$A$3:$X$3515,24,FALSE)</f>
        <v>0</v>
      </c>
      <c r="T1759" s="1">
        <f>VLOOKUP(A1759,'ADM Details FY17'!$A$3:$Y$3515,25,FALSE)</f>
        <v>0</v>
      </c>
      <c r="U1759" s="1">
        <f>VLOOKUP(A1759,'ADM Details FY17'!$A$3:$AA$3515,27,FALSE)</f>
        <v>0</v>
      </c>
      <c r="V1759" s="1">
        <f>IFERROR(VLOOKUP(C1759,'eindex _tget pp '!$A$4:$E$615,5,FALSE),0)</f>
        <v>2089.5999301616803</v>
      </c>
      <c r="W1759" s="31">
        <f>IFERROR(VLOOKUP(C1759,'eindex _tget pp '!$A$4:$F$615,6,FALSE),0)</f>
        <v>2.9232169881000001</v>
      </c>
      <c r="X1759" s="4">
        <f>IFERROR(VLOOKUP(B1759,'eschools 16'!$A$2:$F$25,6,FALSE),1)</f>
        <v>2</v>
      </c>
      <c r="Y1759" s="1">
        <f t="shared" si="135"/>
        <v>0</v>
      </c>
      <c r="Z1759" s="1">
        <f t="shared" si="136"/>
        <v>0</v>
      </c>
      <c r="AA1759" s="31">
        <f>IFERROR(VLOOKUP(C1759,'eindex _tget pp '!$A$4:$G$615,7,FALSE),0)</f>
        <v>0.9</v>
      </c>
      <c r="AB1759" s="1">
        <f>VLOOKUP(A1759,'ADM Details FY17'!$A$3:$AB$3515,28,FALSE)</f>
        <v>0</v>
      </c>
      <c r="AC1759" s="1">
        <f t="shared" si="137"/>
        <v>0</v>
      </c>
      <c r="AD1759" s="1">
        <f t="shared" si="138"/>
        <v>21.15</v>
      </c>
      <c r="AE1759" s="1">
        <f t="shared" si="139"/>
        <v>528.75</v>
      </c>
    </row>
    <row r="1760" spans="1:31" x14ac:dyDescent="0.25">
      <c r="A1760" t="str">
        <f>B1760&amp;"-"&amp;COUNTIF($B$3:B1760,B1760)</f>
        <v>417-247</v>
      </c>
      <c r="B1760">
        <v>417</v>
      </c>
      <c r="C1760" s="18">
        <f>VLOOKUP(A1760,'ADM Details FY17'!$A$3:$D$3515,4,FALSE)</f>
        <v>45179</v>
      </c>
      <c r="D1760" s="1">
        <f>VLOOKUP(A1760,'ADM Details FY17'!$A$3:$E$3515,5,FALSE)</f>
        <v>1</v>
      </c>
      <c r="E1760" s="1">
        <f>VLOOKUP(A1760,'ADM Details FY17'!$A$3:$F$3515,6,FALSE)</f>
        <v>0</v>
      </c>
      <c r="F1760" s="1">
        <f>VLOOKUP(A1760,'ADM Details FY17'!$A$3:$G$3515,7,FALSE)</f>
        <v>0</v>
      </c>
      <c r="G1760" s="1">
        <f>VLOOKUP(A1760,'ADM Details FY17'!$A$3:$H$3515,8,FALSE)</f>
        <v>0</v>
      </c>
      <c r="H1760" s="1">
        <f>VLOOKUP(A1760,'ADM Details FY17'!$A$3:$I$3515,9,FALSE)</f>
        <v>0</v>
      </c>
      <c r="I1760" s="1">
        <f>VLOOKUP(A1760,'ADM Details FY17'!$A$3:$J$3517,10,FALSE)</f>
        <v>0</v>
      </c>
      <c r="J1760" s="1">
        <f>VLOOKUP(A1760,'ADM Details FY17'!$A$3:$K$3515,11,FALSE)</f>
        <v>0</v>
      </c>
      <c r="K1760" s="1">
        <f>VLOOKUP(A1760,'ADM Details FY17'!$A$3:$M$3515,13,FALSE)</f>
        <v>0</v>
      </c>
      <c r="L1760" s="1">
        <f>VLOOKUP(A1760,'ADM Details FY17'!$A$3:$O$3515,15,FALSE)</f>
        <v>0</v>
      </c>
      <c r="M1760" s="1">
        <f>VLOOKUP(A1760,'ADM Details FY17'!$A$3:$P$3515,16,FALSE)</f>
        <v>0</v>
      </c>
      <c r="N1760" s="1">
        <f>VLOOKUP(A1760,'ADM Details FY17'!$A$3:$Q$3515,17,FALSE)</f>
        <v>0</v>
      </c>
      <c r="O1760" s="1">
        <f>VLOOKUP(A1760,'ADM Details FY17'!$A$3:$S$3515,19,FALSE)</f>
        <v>0</v>
      </c>
      <c r="P1760" s="1">
        <f>VLOOKUP(A1760,'ADM Details FY17'!$A$3:$U$3515,21,FALSE)</f>
        <v>0</v>
      </c>
      <c r="Q1760" s="1">
        <f>VLOOKUP(A1760,'ADM Details FY17'!$A$3:$V$3515,22,FALSE)</f>
        <v>0</v>
      </c>
      <c r="R1760" s="1">
        <f>VLOOKUP(A1760,'ADM Details FY17'!$A$3:$W$3515,23,FALSE)</f>
        <v>0</v>
      </c>
      <c r="S1760" s="1">
        <f>VLOOKUP(A1760,'ADM Details FY17'!$A$3:$X$3515,24,FALSE)</f>
        <v>0</v>
      </c>
      <c r="T1760" s="1">
        <f>VLOOKUP(A1760,'ADM Details FY17'!$A$3:$Y$3515,25,FALSE)</f>
        <v>0</v>
      </c>
      <c r="U1760" s="1">
        <f>VLOOKUP(A1760,'ADM Details FY17'!$A$3:$AA$3515,27,FALSE)</f>
        <v>0</v>
      </c>
      <c r="V1760" s="1">
        <f>IFERROR(VLOOKUP(C1760,'eindex _tget pp '!$A$4:$E$615,5,FALSE),0)</f>
        <v>1180.1012551006691</v>
      </c>
      <c r="W1760" s="31">
        <f>IFERROR(VLOOKUP(C1760,'eindex _tget pp '!$A$4:$F$615,6,FALSE),0)</f>
        <v>3.5501410545000001</v>
      </c>
      <c r="X1760" s="4">
        <f>IFERROR(VLOOKUP(B1760,'eschools 16'!$A$2:$F$25,6,FALSE),1)</f>
        <v>2</v>
      </c>
      <c r="Y1760" s="1">
        <f t="shared" si="135"/>
        <v>0</v>
      </c>
      <c r="Z1760" s="1">
        <f t="shared" si="136"/>
        <v>0</v>
      </c>
      <c r="AA1760" s="31">
        <f>IFERROR(VLOOKUP(C1760,'eindex _tget pp '!$A$4:$G$615,7,FALSE),0)</f>
        <v>0.72442221299999998</v>
      </c>
      <c r="AB1760" s="1">
        <f>VLOOKUP(A1760,'ADM Details FY17'!$A$3:$AB$3515,28,FALSE)</f>
        <v>0</v>
      </c>
      <c r="AC1760" s="1">
        <f t="shared" si="137"/>
        <v>0</v>
      </c>
      <c r="AD1760" s="1">
        <f t="shared" si="138"/>
        <v>1</v>
      </c>
      <c r="AE1760" s="1">
        <f t="shared" si="139"/>
        <v>25</v>
      </c>
    </row>
    <row r="1761" spans="1:31" x14ac:dyDescent="0.25">
      <c r="A1761" t="str">
        <f>B1761&amp;"-"&amp;COUNTIF($B$3:B1761,B1761)</f>
        <v>417-248</v>
      </c>
      <c r="B1761">
        <v>417</v>
      </c>
      <c r="C1761" s="18">
        <f>VLOOKUP(A1761,'ADM Details FY17'!$A$3:$D$3515,4,FALSE)</f>
        <v>0</v>
      </c>
      <c r="D1761" s="1">
        <f>VLOOKUP(A1761,'ADM Details FY17'!$A$3:$E$3515,5,FALSE)</f>
        <v>0</v>
      </c>
      <c r="E1761" s="1">
        <f>VLOOKUP(A1761,'ADM Details FY17'!$A$3:$F$3515,6,FALSE)</f>
        <v>0</v>
      </c>
      <c r="F1761" s="1">
        <f>VLOOKUP(A1761,'ADM Details FY17'!$A$3:$G$3515,7,FALSE)</f>
        <v>0</v>
      </c>
      <c r="G1761" s="1">
        <f>VLOOKUP(A1761,'ADM Details FY17'!$A$3:$H$3515,8,FALSE)</f>
        <v>0</v>
      </c>
      <c r="H1761" s="1">
        <f>VLOOKUP(A1761,'ADM Details FY17'!$A$3:$I$3515,9,FALSE)</f>
        <v>0</v>
      </c>
      <c r="I1761" s="1">
        <f>VLOOKUP(A1761,'ADM Details FY17'!$A$3:$J$3517,10,FALSE)</f>
        <v>0</v>
      </c>
      <c r="J1761" s="1">
        <f>VLOOKUP(A1761,'ADM Details FY17'!$A$3:$K$3515,11,FALSE)</f>
        <v>0</v>
      </c>
      <c r="K1761" s="1">
        <f>VLOOKUP(A1761,'ADM Details FY17'!$A$3:$M$3515,13,FALSE)</f>
        <v>0</v>
      </c>
      <c r="L1761" s="1">
        <f>VLOOKUP(A1761,'ADM Details FY17'!$A$3:$O$3515,15,FALSE)</f>
        <v>0</v>
      </c>
      <c r="M1761" s="1">
        <f>VLOOKUP(A1761,'ADM Details FY17'!$A$3:$P$3515,16,FALSE)</f>
        <v>0</v>
      </c>
      <c r="N1761" s="1">
        <f>VLOOKUP(A1761,'ADM Details FY17'!$A$3:$Q$3515,17,FALSE)</f>
        <v>0</v>
      </c>
      <c r="O1761" s="1">
        <f>VLOOKUP(A1761,'ADM Details FY17'!$A$3:$S$3515,19,FALSE)</f>
        <v>0</v>
      </c>
      <c r="P1761" s="1">
        <f>VLOOKUP(A1761,'ADM Details FY17'!$A$3:$U$3515,21,FALSE)</f>
        <v>0</v>
      </c>
      <c r="Q1761" s="1">
        <f>VLOOKUP(A1761,'ADM Details FY17'!$A$3:$V$3515,22,FALSE)</f>
        <v>0</v>
      </c>
      <c r="R1761" s="1">
        <f>VLOOKUP(A1761,'ADM Details FY17'!$A$3:$W$3515,23,FALSE)</f>
        <v>0</v>
      </c>
      <c r="S1761" s="1">
        <f>VLOOKUP(A1761,'ADM Details FY17'!$A$3:$X$3515,24,FALSE)</f>
        <v>0</v>
      </c>
      <c r="T1761" s="1">
        <f>VLOOKUP(A1761,'ADM Details FY17'!$A$3:$Y$3515,25,FALSE)</f>
        <v>0</v>
      </c>
      <c r="U1761" s="1">
        <f>VLOOKUP(A1761,'ADM Details FY17'!$A$3:$AA$3515,27,FALSE)</f>
        <v>0</v>
      </c>
      <c r="V1761" s="1">
        <f>IFERROR(VLOOKUP(C1761,'eindex _tget pp '!$A$4:$E$615,5,FALSE),0)</f>
        <v>0</v>
      </c>
      <c r="W1761" s="31">
        <f>IFERROR(VLOOKUP(C1761,'eindex _tget pp '!$A$4:$F$615,6,FALSE),0)</f>
        <v>0</v>
      </c>
      <c r="X1761" s="4">
        <f>IFERROR(VLOOKUP(B1761,'eschools 16'!$A$2:$F$25,6,FALSE),1)</f>
        <v>2</v>
      </c>
      <c r="Y1761" s="1">
        <f t="shared" si="135"/>
        <v>0</v>
      </c>
      <c r="Z1761" s="1">
        <f t="shared" si="136"/>
        <v>0</v>
      </c>
      <c r="AA1761" s="31">
        <f>IFERROR(VLOOKUP(C1761,'eindex _tget pp '!$A$4:$G$615,7,FALSE),0)</f>
        <v>0</v>
      </c>
      <c r="AB1761" s="1">
        <f>VLOOKUP(A1761,'ADM Details FY17'!$A$3:$AB$3515,28,FALSE)</f>
        <v>0</v>
      </c>
      <c r="AC1761" s="1">
        <f t="shared" si="137"/>
        <v>0</v>
      </c>
      <c r="AD1761" s="1">
        <f t="shared" si="138"/>
        <v>0</v>
      </c>
      <c r="AE1761" s="1">
        <f t="shared" si="139"/>
        <v>0</v>
      </c>
    </row>
    <row r="1762" spans="1:31" x14ac:dyDescent="0.25">
      <c r="A1762" t="str">
        <f>B1762&amp;"-"&amp;COUNTIF($B$3:B1762,B1762)</f>
        <v>417-249</v>
      </c>
      <c r="B1762">
        <v>417</v>
      </c>
      <c r="C1762" s="18">
        <f>VLOOKUP(A1762,'ADM Details FY17'!$A$3:$D$3515,4,FALSE)</f>
        <v>0</v>
      </c>
      <c r="D1762" s="1">
        <f>VLOOKUP(A1762,'ADM Details FY17'!$A$3:$E$3515,5,FALSE)</f>
        <v>0</v>
      </c>
      <c r="E1762" s="1">
        <f>VLOOKUP(A1762,'ADM Details FY17'!$A$3:$F$3515,6,FALSE)</f>
        <v>0</v>
      </c>
      <c r="F1762" s="1">
        <f>VLOOKUP(A1762,'ADM Details FY17'!$A$3:$G$3515,7,FALSE)</f>
        <v>0</v>
      </c>
      <c r="G1762" s="1">
        <f>VLOOKUP(A1762,'ADM Details FY17'!$A$3:$H$3515,8,FALSE)</f>
        <v>0</v>
      </c>
      <c r="H1762" s="1">
        <f>VLOOKUP(A1762,'ADM Details FY17'!$A$3:$I$3515,9,FALSE)</f>
        <v>0</v>
      </c>
      <c r="I1762" s="1">
        <f>VLOOKUP(A1762,'ADM Details FY17'!$A$3:$J$3517,10,FALSE)</f>
        <v>0</v>
      </c>
      <c r="J1762" s="1">
        <f>VLOOKUP(A1762,'ADM Details FY17'!$A$3:$K$3515,11,FALSE)</f>
        <v>0</v>
      </c>
      <c r="K1762" s="1">
        <f>VLOOKUP(A1762,'ADM Details FY17'!$A$3:$M$3515,13,FALSE)</f>
        <v>0</v>
      </c>
      <c r="L1762" s="1">
        <f>VLOOKUP(A1762,'ADM Details FY17'!$A$3:$O$3515,15,FALSE)</f>
        <v>0</v>
      </c>
      <c r="M1762" s="1">
        <f>VLOOKUP(A1762,'ADM Details FY17'!$A$3:$P$3515,16,FALSE)</f>
        <v>0</v>
      </c>
      <c r="N1762" s="1">
        <f>VLOOKUP(A1762,'ADM Details FY17'!$A$3:$Q$3515,17,FALSE)</f>
        <v>0</v>
      </c>
      <c r="O1762" s="1">
        <f>VLOOKUP(A1762,'ADM Details FY17'!$A$3:$S$3515,19,FALSE)</f>
        <v>0</v>
      </c>
      <c r="P1762" s="1">
        <f>VLOOKUP(A1762,'ADM Details FY17'!$A$3:$U$3515,21,FALSE)</f>
        <v>0</v>
      </c>
      <c r="Q1762" s="1">
        <f>VLOOKUP(A1762,'ADM Details FY17'!$A$3:$V$3515,22,FALSE)</f>
        <v>0</v>
      </c>
      <c r="R1762" s="1">
        <f>VLOOKUP(A1762,'ADM Details FY17'!$A$3:$W$3515,23,FALSE)</f>
        <v>0</v>
      </c>
      <c r="S1762" s="1">
        <f>VLOOKUP(A1762,'ADM Details FY17'!$A$3:$X$3515,24,FALSE)</f>
        <v>0</v>
      </c>
      <c r="T1762" s="1">
        <f>VLOOKUP(A1762,'ADM Details FY17'!$A$3:$Y$3515,25,FALSE)</f>
        <v>0</v>
      </c>
      <c r="U1762" s="1">
        <f>VLOOKUP(A1762,'ADM Details FY17'!$A$3:$AA$3515,27,FALSE)</f>
        <v>0</v>
      </c>
      <c r="V1762" s="1">
        <f>IFERROR(VLOOKUP(C1762,'eindex _tget pp '!$A$4:$E$615,5,FALSE),0)</f>
        <v>0</v>
      </c>
      <c r="W1762" s="31">
        <f>IFERROR(VLOOKUP(C1762,'eindex _tget pp '!$A$4:$F$615,6,FALSE),0)</f>
        <v>0</v>
      </c>
      <c r="X1762" s="4">
        <f>IFERROR(VLOOKUP(B1762,'eschools 16'!$A$2:$F$25,6,FALSE),1)</f>
        <v>2</v>
      </c>
      <c r="Y1762" s="1">
        <f t="shared" si="135"/>
        <v>0</v>
      </c>
      <c r="Z1762" s="1">
        <f t="shared" si="136"/>
        <v>0</v>
      </c>
      <c r="AA1762" s="31">
        <f>IFERROR(VLOOKUP(C1762,'eindex _tget pp '!$A$4:$G$615,7,FALSE),0)</f>
        <v>0</v>
      </c>
      <c r="AB1762" s="1">
        <f>VLOOKUP(A1762,'ADM Details FY17'!$A$3:$AB$3515,28,FALSE)</f>
        <v>0</v>
      </c>
      <c r="AC1762" s="1">
        <f t="shared" si="137"/>
        <v>0</v>
      </c>
      <c r="AD1762" s="1">
        <f t="shared" si="138"/>
        <v>0</v>
      </c>
      <c r="AE1762" s="1">
        <f t="shared" si="139"/>
        <v>0</v>
      </c>
    </row>
    <row r="1763" spans="1:31" x14ac:dyDescent="0.25">
      <c r="A1763" t="str">
        <f>B1763&amp;"-"&amp;COUNTIF($B$3:B1763,B1763)</f>
        <v>417-250</v>
      </c>
      <c r="B1763">
        <v>417</v>
      </c>
      <c r="C1763" s="18">
        <f>VLOOKUP(A1763,'ADM Details FY17'!$A$3:$D$3515,4,FALSE)</f>
        <v>0</v>
      </c>
      <c r="D1763" s="1">
        <f>VLOOKUP(A1763,'ADM Details FY17'!$A$3:$E$3515,5,FALSE)</f>
        <v>0</v>
      </c>
      <c r="E1763" s="1">
        <f>VLOOKUP(A1763,'ADM Details FY17'!$A$3:$F$3515,6,FALSE)</f>
        <v>0</v>
      </c>
      <c r="F1763" s="1">
        <f>VLOOKUP(A1763,'ADM Details FY17'!$A$3:$G$3515,7,FALSE)</f>
        <v>0</v>
      </c>
      <c r="G1763" s="1">
        <f>VLOOKUP(A1763,'ADM Details FY17'!$A$3:$H$3515,8,FALSE)</f>
        <v>0</v>
      </c>
      <c r="H1763" s="1">
        <f>VLOOKUP(A1763,'ADM Details FY17'!$A$3:$I$3515,9,FALSE)</f>
        <v>0</v>
      </c>
      <c r="I1763" s="1">
        <f>VLOOKUP(A1763,'ADM Details FY17'!$A$3:$J$3517,10,FALSE)</f>
        <v>0</v>
      </c>
      <c r="J1763" s="1">
        <f>VLOOKUP(A1763,'ADM Details FY17'!$A$3:$K$3515,11,FALSE)</f>
        <v>0</v>
      </c>
      <c r="K1763" s="1">
        <f>VLOOKUP(A1763,'ADM Details FY17'!$A$3:$M$3515,13,FALSE)</f>
        <v>0</v>
      </c>
      <c r="L1763" s="1">
        <f>VLOOKUP(A1763,'ADM Details FY17'!$A$3:$O$3515,15,FALSE)</f>
        <v>0</v>
      </c>
      <c r="M1763" s="1">
        <f>VLOOKUP(A1763,'ADM Details FY17'!$A$3:$P$3515,16,FALSE)</f>
        <v>0</v>
      </c>
      <c r="N1763" s="1">
        <f>VLOOKUP(A1763,'ADM Details FY17'!$A$3:$Q$3515,17,FALSE)</f>
        <v>0</v>
      </c>
      <c r="O1763" s="1">
        <f>VLOOKUP(A1763,'ADM Details FY17'!$A$3:$S$3515,19,FALSE)</f>
        <v>0</v>
      </c>
      <c r="P1763" s="1">
        <f>VLOOKUP(A1763,'ADM Details FY17'!$A$3:$U$3515,21,FALSE)</f>
        <v>0</v>
      </c>
      <c r="Q1763" s="1">
        <f>VLOOKUP(A1763,'ADM Details FY17'!$A$3:$V$3515,22,FALSE)</f>
        <v>0</v>
      </c>
      <c r="R1763" s="1">
        <f>VLOOKUP(A1763,'ADM Details FY17'!$A$3:$W$3515,23,FALSE)</f>
        <v>0</v>
      </c>
      <c r="S1763" s="1">
        <f>VLOOKUP(A1763,'ADM Details FY17'!$A$3:$X$3515,24,FALSE)</f>
        <v>0</v>
      </c>
      <c r="T1763" s="1">
        <f>VLOOKUP(A1763,'ADM Details FY17'!$A$3:$Y$3515,25,FALSE)</f>
        <v>0</v>
      </c>
      <c r="U1763" s="1">
        <f>VLOOKUP(A1763,'ADM Details FY17'!$A$3:$AA$3515,27,FALSE)</f>
        <v>0</v>
      </c>
      <c r="V1763" s="1">
        <f>IFERROR(VLOOKUP(C1763,'eindex _tget pp '!$A$4:$E$615,5,FALSE),0)</f>
        <v>0</v>
      </c>
      <c r="W1763" s="31">
        <f>IFERROR(VLOOKUP(C1763,'eindex _tget pp '!$A$4:$F$615,6,FALSE),0)</f>
        <v>0</v>
      </c>
      <c r="X1763" s="4">
        <f>IFERROR(VLOOKUP(B1763,'eschools 16'!$A$2:$F$25,6,FALSE),1)</f>
        <v>2</v>
      </c>
      <c r="Y1763" s="1">
        <f t="shared" si="135"/>
        <v>0</v>
      </c>
      <c r="Z1763" s="1">
        <f t="shared" si="136"/>
        <v>0</v>
      </c>
      <c r="AA1763" s="31">
        <f>IFERROR(VLOOKUP(C1763,'eindex _tget pp '!$A$4:$G$615,7,FALSE),0)</f>
        <v>0</v>
      </c>
      <c r="AB1763" s="1">
        <f>VLOOKUP(A1763,'ADM Details FY17'!$A$3:$AB$3515,28,FALSE)</f>
        <v>0</v>
      </c>
      <c r="AC1763" s="1">
        <f t="shared" si="137"/>
        <v>0</v>
      </c>
      <c r="AD1763" s="1">
        <f t="shared" si="138"/>
        <v>0</v>
      </c>
      <c r="AE1763" s="1">
        <f t="shared" si="139"/>
        <v>0</v>
      </c>
    </row>
    <row r="1764" spans="1:31" x14ac:dyDescent="0.25">
      <c r="A1764" t="str">
        <f>B1764&amp;"-"&amp;COUNTIF($B$3:B1764,B1764)</f>
        <v>417-251</v>
      </c>
      <c r="B1764">
        <v>417</v>
      </c>
      <c r="C1764" s="18">
        <f>VLOOKUP(A1764,'ADM Details FY17'!$A$3:$D$3515,4,FALSE)</f>
        <v>0</v>
      </c>
      <c r="D1764" s="1">
        <f>VLOOKUP(A1764,'ADM Details FY17'!$A$3:$E$3515,5,FALSE)</f>
        <v>0</v>
      </c>
      <c r="E1764" s="1">
        <f>VLOOKUP(A1764,'ADM Details FY17'!$A$3:$F$3515,6,FALSE)</f>
        <v>0</v>
      </c>
      <c r="F1764" s="1">
        <f>VLOOKUP(A1764,'ADM Details FY17'!$A$3:$G$3515,7,FALSE)</f>
        <v>0</v>
      </c>
      <c r="G1764" s="1">
        <f>VLOOKUP(A1764,'ADM Details FY17'!$A$3:$H$3515,8,FALSE)</f>
        <v>0</v>
      </c>
      <c r="H1764" s="1">
        <f>VLOOKUP(A1764,'ADM Details FY17'!$A$3:$I$3515,9,FALSE)</f>
        <v>0</v>
      </c>
      <c r="I1764" s="1">
        <f>VLOOKUP(A1764,'ADM Details FY17'!$A$3:$J$3517,10,FALSE)</f>
        <v>0</v>
      </c>
      <c r="J1764" s="1">
        <f>VLOOKUP(A1764,'ADM Details FY17'!$A$3:$K$3515,11,FALSE)</f>
        <v>0</v>
      </c>
      <c r="K1764" s="1">
        <f>VLOOKUP(A1764,'ADM Details FY17'!$A$3:$M$3515,13,FALSE)</f>
        <v>0</v>
      </c>
      <c r="L1764" s="1">
        <f>VLOOKUP(A1764,'ADM Details FY17'!$A$3:$O$3515,15,FALSE)</f>
        <v>0</v>
      </c>
      <c r="M1764" s="1">
        <f>VLOOKUP(A1764,'ADM Details FY17'!$A$3:$P$3515,16,FALSE)</f>
        <v>0</v>
      </c>
      <c r="N1764" s="1">
        <f>VLOOKUP(A1764,'ADM Details FY17'!$A$3:$Q$3515,17,FALSE)</f>
        <v>0</v>
      </c>
      <c r="O1764" s="1">
        <f>VLOOKUP(A1764,'ADM Details FY17'!$A$3:$S$3515,19,FALSE)</f>
        <v>0</v>
      </c>
      <c r="P1764" s="1">
        <f>VLOOKUP(A1764,'ADM Details FY17'!$A$3:$U$3515,21,FALSE)</f>
        <v>0</v>
      </c>
      <c r="Q1764" s="1">
        <f>VLOOKUP(A1764,'ADM Details FY17'!$A$3:$V$3515,22,FALSE)</f>
        <v>0</v>
      </c>
      <c r="R1764" s="1">
        <f>VLOOKUP(A1764,'ADM Details FY17'!$A$3:$W$3515,23,FALSE)</f>
        <v>0</v>
      </c>
      <c r="S1764" s="1">
        <f>VLOOKUP(A1764,'ADM Details FY17'!$A$3:$X$3515,24,FALSE)</f>
        <v>0</v>
      </c>
      <c r="T1764" s="1">
        <f>VLOOKUP(A1764,'ADM Details FY17'!$A$3:$Y$3515,25,FALSE)</f>
        <v>0</v>
      </c>
      <c r="U1764" s="1">
        <f>VLOOKUP(A1764,'ADM Details FY17'!$A$3:$AA$3515,27,FALSE)</f>
        <v>0</v>
      </c>
      <c r="V1764" s="1">
        <f>IFERROR(VLOOKUP(C1764,'eindex _tget pp '!$A$4:$E$615,5,FALSE),0)</f>
        <v>0</v>
      </c>
      <c r="W1764" s="31">
        <f>IFERROR(VLOOKUP(C1764,'eindex _tget pp '!$A$4:$F$615,6,FALSE),0)</f>
        <v>0</v>
      </c>
      <c r="X1764" s="4">
        <f>IFERROR(VLOOKUP(B1764,'eschools 16'!$A$2:$F$25,6,FALSE),1)</f>
        <v>2</v>
      </c>
      <c r="Y1764" s="1">
        <f t="shared" si="135"/>
        <v>0</v>
      </c>
      <c r="Z1764" s="1">
        <f t="shared" si="136"/>
        <v>0</v>
      </c>
      <c r="AA1764" s="31">
        <f>IFERROR(VLOOKUP(C1764,'eindex _tget pp '!$A$4:$G$615,7,FALSE),0)</f>
        <v>0</v>
      </c>
      <c r="AB1764" s="1">
        <f>VLOOKUP(A1764,'ADM Details FY17'!$A$3:$AB$3515,28,FALSE)</f>
        <v>0</v>
      </c>
      <c r="AC1764" s="1">
        <f t="shared" si="137"/>
        <v>0</v>
      </c>
      <c r="AD1764" s="1">
        <f t="shared" si="138"/>
        <v>0</v>
      </c>
      <c r="AE1764" s="1">
        <f t="shared" si="139"/>
        <v>0</v>
      </c>
    </row>
    <row r="1765" spans="1:31" x14ac:dyDescent="0.25">
      <c r="A1765" t="str">
        <f>B1765&amp;"-"&amp;COUNTIF($B$3:B1765,B1765)</f>
        <v>417-252</v>
      </c>
      <c r="B1765">
        <v>417</v>
      </c>
      <c r="C1765" s="18">
        <f>VLOOKUP(A1765,'ADM Details FY17'!$A$3:$D$3515,4,FALSE)</f>
        <v>0</v>
      </c>
      <c r="D1765" s="1">
        <f>VLOOKUP(A1765,'ADM Details FY17'!$A$3:$E$3515,5,FALSE)</f>
        <v>0</v>
      </c>
      <c r="E1765" s="1">
        <f>VLOOKUP(A1765,'ADM Details FY17'!$A$3:$F$3515,6,FALSE)</f>
        <v>0</v>
      </c>
      <c r="F1765" s="1">
        <f>VLOOKUP(A1765,'ADM Details FY17'!$A$3:$G$3515,7,FALSE)</f>
        <v>0</v>
      </c>
      <c r="G1765" s="1">
        <f>VLOOKUP(A1765,'ADM Details FY17'!$A$3:$H$3515,8,FALSE)</f>
        <v>0</v>
      </c>
      <c r="H1765" s="1">
        <f>VLOOKUP(A1765,'ADM Details FY17'!$A$3:$I$3515,9,FALSE)</f>
        <v>0</v>
      </c>
      <c r="I1765" s="1">
        <f>VLOOKUP(A1765,'ADM Details FY17'!$A$3:$J$3517,10,FALSE)</f>
        <v>0</v>
      </c>
      <c r="J1765" s="1">
        <f>VLOOKUP(A1765,'ADM Details FY17'!$A$3:$K$3515,11,FALSE)</f>
        <v>0</v>
      </c>
      <c r="K1765" s="1">
        <f>VLOOKUP(A1765,'ADM Details FY17'!$A$3:$M$3515,13,FALSE)</f>
        <v>0</v>
      </c>
      <c r="L1765" s="1">
        <f>VLOOKUP(A1765,'ADM Details FY17'!$A$3:$O$3515,15,FALSE)</f>
        <v>0</v>
      </c>
      <c r="M1765" s="1">
        <f>VLOOKUP(A1765,'ADM Details FY17'!$A$3:$P$3515,16,FALSE)</f>
        <v>0</v>
      </c>
      <c r="N1765" s="1">
        <f>VLOOKUP(A1765,'ADM Details FY17'!$A$3:$Q$3515,17,FALSE)</f>
        <v>0</v>
      </c>
      <c r="O1765" s="1">
        <f>VLOOKUP(A1765,'ADM Details FY17'!$A$3:$S$3515,19,FALSE)</f>
        <v>0</v>
      </c>
      <c r="P1765" s="1">
        <f>VLOOKUP(A1765,'ADM Details FY17'!$A$3:$U$3515,21,FALSE)</f>
        <v>0</v>
      </c>
      <c r="Q1765" s="1">
        <f>VLOOKUP(A1765,'ADM Details FY17'!$A$3:$V$3515,22,FALSE)</f>
        <v>0</v>
      </c>
      <c r="R1765" s="1">
        <f>VLOOKUP(A1765,'ADM Details FY17'!$A$3:$W$3515,23,FALSE)</f>
        <v>0</v>
      </c>
      <c r="S1765" s="1">
        <f>VLOOKUP(A1765,'ADM Details FY17'!$A$3:$X$3515,24,FALSE)</f>
        <v>0</v>
      </c>
      <c r="T1765" s="1">
        <f>VLOOKUP(A1765,'ADM Details FY17'!$A$3:$Y$3515,25,FALSE)</f>
        <v>0</v>
      </c>
      <c r="U1765" s="1">
        <f>VLOOKUP(A1765,'ADM Details FY17'!$A$3:$AA$3515,27,FALSE)</f>
        <v>0</v>
      </c>
      <c r="V1765" s="1">
        <f>IFERROR(VLOOKUP(C1765,'eindex _tget pp '!$A$4:$E$615,5,FALSE),0)</f>
        <v>0</v>
      </c>
      <c r="W1765" s="31">
        <f>IFERROR(VLOOKUP(C1765,'eindex _tget pp '!$A$4:$F$615,6,FALSE),0)</f>
        <v>0</v>
      </c>
      <c r="X1765" s="4">
        <f>IFERROR(VLOOKUP(B1765,'eschools 16'!$A$2:$F$25,6,FALSE),1)</f>
        <v>2</v>
      </c>
      <c r="Y1765" s="1">
        <f t="shared" si="135"/>
        <v>0</v>
      </c>
      <c r="Z1765" s="1">
        <f t="shared" si="136"/>
        <v>0</v>
      </c>
      <c r="AA1765" s="31">
        <f>IFERROR(VLOOKUP(C1765,'eindex _tget pp '!$A$4:$G$615,7,FALSE),0)</f>
        <v>0</v>
      </c>
      <c r="AB1765" s="1">
        <f>VLOOKUP(A1765,'ADM Details FY17'!$A$3:$AB$3515,28,FALSE)</f>
        <v>0</v>
      </c>
      <c r="AC1765" s="1">
        <f t="shared" si="137"/>
        <v>0</v>
      </c>
      <c r="AD1765" s="1">
        <f t="shared" si="138"/>
        <v>0</v>
      </c>
      <c r="AE1765" s="1">
        <f t="shared" si="139"/>
        <v>0</v>
      </c>
    </row>
    <row r="1766" spans="1:31" x14ac:dyDescent="0.25">
      <c r="A1766" t="str">
        <f>B1766&amp;"-"&amp;COUNTIF($B$3:B1766,B1766)</f>
        <v>417-253</v>
      </c>
      <c r="B1766">
        <v>417</v>
      </c>
      <c r="C1766" s="18">
        <f>VLOOKUP(A1766,'ADM Details FY17'!$A$3:$D$3515,4,FALSE)</f>
        <v>0</v>
      </c>
      <c r="D1766" s="1">
        <f>VLOOKUP(A1766,'ADM Details FY17'!$A$3:$E$3515,5,FALSE)</f>
        <v>0</v>
      </c>
      <c r="E1766" s="1">
        <f>VLOOKUP(A1766,'ADM Details FY17'!$A$3:$F$3515,6,FALSE)</f>
        <v>0</v>
      </c>
      <c r="F1766" s="1">
        <f>VLOOKUP(A1766,'ADM Details FY17'!$A$3:$G$3515,7,FALSE)</f>
        <v>0</v>
      </c>
      <c r="G1766" s="1">
        <f>VLOOKUP(A1766,'ADM Details FY17'!$A$3:$H$3515,8,FALSE)</f>
        <v>0</v>
      </c>
      <c r="H1766" s="1">
        <f>VLOOKUP(A1766,'ADM Details FY17'!$A$3:$I$3515,9,FALSE)</f>
        <v>0</v>
      </c>
      <c r="I1766" s="1">
        <f>VLOOKUP(A1766,'ADM Details FY17'!$A$3:$J$3517,10,FALSE)</f>
        <v>0</v>
      </c>
      <c r="J1766" s="1">
        <f>VLOOKUP(A1766,'ADM Details FY17'!$A$3:$K$3515,11,FALSE)</f>
        <v>0</v>
      </c>
      <c r="K1766" s="1">
        <f>VLOOKUP(A1766,'ADM Details FY17'!$A$3:$M$3515,13,FALSE)</f>
        <v>0</v>
      </c>
      <c r="L1766" s="1">
        <f>VLOOKUP(A1766,'ADM Details FY17'!$A$3:$O$3515,15,FALSE)</f>
        <v>0</v>
      </c>
      <c r="M1766" s="1">
        <f>VLOOKUP(A1766,'ADM Details FY17'!$A$3:$P$3515,16,FALSE)</f>
        <v>0</v>
      </c>
      <c r="N1766" s="1">
        <f>VLOOKUP(A1766,'ADM Details FY17'!$A$3:$Q$3515,17,FALSE)</f>
        <v>0</v>
      </c>
      <c r="O1766" s="1">
        <f>VLOOKUP(A1766,'ADM Details FY17'!$A$3:$S$3515,19,FALSE)</f>
        <v>0</v>
      </c>
      <c r="P1766" s="1">
        <f>VLOOKUP(A1766,'ADM Details FY17'!$A$3:$U$3515,21,FALSE)</f>
        <v>0</v>
      </c>
      <c r="Q1766" s="1">
        <f>VLOOKUP(A1766,'ADM Details FY17'!$A$3:$V$3515,22,FALSE)</f>
        <v>0</v>
      </c>
      <c r="R1766" s="1">
        <f>VLOOKUP(A1766,'ADM Details FY17'!$A$3:$W$3515,23,FALSE)</f>
        <v>0</v>
      </c>
      <c r="S1766" s="1">
        <f>VLOOKUP(A1766,'ADM Details FY17'!$A$3:$X$3515,24,FALSE)</f>
        <v>0</v>
      </c>
      <c r="T1766" s="1">
        <f>VLOOKUP(A1766,'ADM Details FY17'!$A$3:$Y$3515,25,FALSE)</f>
        <v>0</v>
      </c>
      <c r="U1766" s="1">
        <f>VLOOKUP(A1766,'ADM Details FY17'!$A$3:$AA$3515,27,FALSE)</f>
        <v>0</v>
      </c>
      <c r="V1766" s="1">
        <f>IFERROR(VLOOKUP(C1766,'eindex _tget pp '!$A$4:$E$615,5,FALSE),0)</f>
        <v>0</v>
      </c>
      <c r="W1766" s="31">
        <f>IFERROR(VLOOKUP(C1766,'eindex _tget pp '!$A$4:$F$615,6,FALSE),0)</f>
        <v>0</v>
      </c>
      <c r="X1766" s="4">
        <f>IFERROR(VLOOKUP(B1766,'eschools 16'!$A$2:$F$25,6,FALSE),1)</f>
        <v>2</v>
      </c>
      <c r="Y1766" s="1">
        <f t="shared" si="135"/>
        <v>0</v>
      </c>
      <c r="Z1766" s="1">
        <f t="shared" si="136"/>
        <v>0</v>
      </c>
      <c r="AA1766" s="31">
        <f>IFERROR(VLOOKUP(C1766,'eindex _tget pp '!$A$4:$G$615,7,FALSE),0)</f>
        <v>0</v>
      </c>
      <c r="AB1766" s="1">
        <f>VLOOKUP(A1766,'ADM Details FY17'!$A$3:$AB$3515,28,FALSE)</f>
        <v>0</v>
      </c>
      <c r="AC1766" s="1">
        <f t="shared" si="137"/>
        <v>0</v>
      </c>
      <c r="AD1766" s="1">
        <f t="shared" si="138"/>
        <v>0</v>
      </c>
      <c r="AE1766" s="1">
        <f t="shared" si="139"/>
        <v>0</v>
      </c>
    </row>
    <row r="1767" spans="1:31" x14ac:dyDescent="0.25">
      <c r="A1767" t="str">
        <f>B1767&amp;"-"&amp;COUNTIF($B$3:B1767,B1767)</f>
        <v>417-254</v>
      </c>
      <c r="B1767">
        <v>417</v>
      </c>
      <c r="C1767" s="18">
        <f>VLOOKUP(A1767,'ADM Details FY17'!$A$3:$D$3515,4,FALSE)</f>
        <v>0</v>
      </c>
      <c r="D1767" s="1">
        <f>VLOOKUP(A1767,'ADM Details FY17'!$A$3:$E$3515,5,FALSE)</f>
        <v>0</v>
      </c>
      <c r="E1767" s="1">
        <f>VLOOKUP(A1767,'ADM Details FY17'!$A$3:$F$3515,6,FALSE)</f>
        <v>0</v>
      </c>
      <c r="F1767" s="1">
        <f>VLOOKUP(A1767,'ADM Details FY17'!$A$3:$G$3515,7,FALSE)</f>
        <v>0</v>
      </c>
      <c r="G1767" s="1">
        <f>VLOOKUP(A1767,'ADM Details FY17'!$A$3:$H$3515,8,FALSE)</f>
        <v>0</v>
      </c>
      <c r="H1767" s="1">
        <f>VLOOKUP(A1767,'ADM Details FY17'!$A$3:$I$3515,9,FALSE)</f>
        <v>0</v>
      </c>
      <c r="I1767" s="1">
        <f>VLOOKUP(A1767,'ADM Details FY17'!$A$3:$J$3517,10,FALSE)</f>
        <v>0</v>
      </c>
      <c r="J1767" s="1">
        <f>VLOOKUP(A1767,'ADM Details FY17'!$A$3:$K$3515,11,FALSE)</f>
        <v>0</v>
      </c>
      <c r="K1767" s="1">
        <f>VLOOKUP(A1767,'ADM Details FY17'!$A$3:$M$3515,13,FALSE)</f>
        <v>0</v>
      </c>
      <c r="L1767" s="1">
        <f>VLOOKUP(A1767,'ADM Details FY17'!$A$3:$O$3515,15,FALSE)</f>
        <v>0</v>
      </c>
      <c r="M1767" s="1">
        <f>VLOOKUP(A1767,'ADM Details FY17'!$A$3:$P$3515,16,FALSE)</f>
        <v>0</v>
      </c>
      <c r="N1767" s="1">
        <f>VLOOKUP(A1767,'ADM Details FY17'!$A$3:$Q$3515,17,FALSE)</f>
        <v>0</v>
      </c>
      <c r="O1767" s="1">
        <f>VLOOKUP(A1767,'ADM Details FY17'!$A$3:$S$3515,19,FALSE)</f>
        <v>0</v>
      </c>
      <c r="P1767" s="1">
        <f>VLOOKUP(A1767,'ADM Details FY17'!$A$3:$U$3515,21,FALSE)</f>
        <v>0</v>
      </c>
      <c r="Q1767" s="1">
        <f>VLOOKUP(A1767,'ADM Details FY17'!$A$3:$V$3515,22,FALSE)</f>
        <v>0</v>
      </c>
      <c r="R1767" s="1">
        <f>VLOOKUP(A1767,'ADM Details FY17'!$A$3:$W$3515,23,FALSE)</f>
        <v>0</v>
      </c>
      <c r="S1767" s="1">
        <f>VLOOKUP(A1767,'ADM Details FY17'!$A$3:$X$3515,24,FALSE)</f>
        <v>0</v>
      </c>
      <c r="T1767" s="1">
        <f>VLOOKUP(A1767,'ADM Details FY17'!$A$3:$Y$3515,25,FALSE)</f>
        <v>0</v>
      </c>
      <c r="U1767" s="1">
        <f>VLOOKUP(A1767,'ADM Details FY17'!$A$3:$AA$3515,27,FALSE)</f>
        <v>0</v>
      </c>
      <c r="V1767" s="1">
        <f>IFERROR(VLOOKUP(C1767,'eindex _tget pp '!$A$4:$E$615,5,FALSE),0)</f>
        <v>0</v>
      </c>
      <c r="W1767" s="31">
        <f>IFERROR(VLOOKUP(C1767,'eindex _tget pp '!$A$4:$F$615,6,FALSE),0)</f>
        <v>0</v>
      </c>
      <c r="X1767" s="4">
        <f>IFERROR(VLOOKUP(B1767,'eschools 16'!$A$2:$F$25,6,FALSE),1)</f>
        <v>2</v>
      </c>
      <c r="Y1767" s="1">
        <f t="shared" si="135"/>
        <v>0</v>
      </c>
      <c r="Z1767" s="1">
        <f t="shared" si="136"/>
        <v>0</v>
      </c>
      <c r="AA1767" s="31">
        <f>IFERROR(VLOOKUP(C1767,'eindex _tget pp '!$A$4:$G$615,7,FALSE),0)</f>
        <v>0</v>
      </c>
      <c r="AB1767" s="1">
        <f>VLOOKUP(A1767,'ADM Details FY17'!$A$3:$AB$3515,28,FALSE)</f>
        <v>0</v>
      </c>
      <c r="AC1767" s="1">
        <f t="shared" si="137"/>
        <v>0</v>
      </c>
      <c r="AD1767" s="1">
        <f t="shared" si="138"/>
        <v>0</v>
      </c>
      <c r="AE1767" s="1">
        <f t="shared" si="139"/>
        <v>0</v>
      </c>
    </row>
    <row r="1768" spans="1:31" x14ac:dyDescent="0.25">
      <c r="A1768" t="str">
        <f>B1768&amp;"-"&amp;COUNTIF($B$3:B1768,B1768)</f>
        <v>417-255</v>
      </c>
      <c r="B1768">
        <v>417</v>
      </c>
      <c r="C1768" s="18">
        <f>VLOOKUP(A1768,'ADM Details FY17'!$A$3:$D$3515,4,FALSE)</f>
        <v>0</v>
      </c>
      <c r="D1768" s="1">
        <f>VLOOKUP(A1768,'ADM Details FY17'!$A$3:$E$3515,5,FALSE)</f>
        <v>0</v>
      </c>
      <c r="E1768" s="1">
        <f>VLOOKUP(A1768,'ADM Details FY17'!$A$3:$F$3515,6,FALSE)</f>
        <v>0</v>
      </c>
      <c r="F1768" s="1">
        <f>VLOOKUP(A1768,'ADM Details FY17'!$A$3:$G$3515,7,FALSE)</f>
        <v>0</v>
      </c>
      <c r="G1768" s="1">
        <f>VLOOKUP(A1768,'ADM Details FY17'!$A$3:$H$3515,8,FALSE)</f>
        <v>0</v>
      </c>
      <c r="H1768" s="1">
        <f>VLOOKUP(A1768,'ADM Details FY17'!$A$3:$I$3515,9,FALSE)</f>
        <v>0</v>
      </c>
      <c r="I1768" s="1">
        <f>VLOOKUP(A1768,'ADM Details FY17'!$A$3:$J$3517,10,FALSE)</f>
        <v>0</v>
      </c>
      <c r="J1768" s="1">
        <f>VLOOKUP(A1768,'ADM Details FY17'!$A$3:$K$3515,11,FALSE)</f>
        <v>0</v>
      </c>
      <c r="K1768" s="1">
        <f>VLOOKUP(A1768,'ADM Details FY17'!$A$3:$M$3515,13,FALSE)</f>
        <v>0</v>
      </c>
      <c r="L1768" s="1">
        <f>VLOOKUP(A1768,'ADM Details FY17'!$A$3:$O$3515,15,FALSE)</f>
        <v>0</v>
      </c>
      <c r="M1768" s="1">
        <f>VLOOKUP(A1768,'ADM Details FY17'!$A$3:$P$3515,16,FALSE)</f>
        <v>0</v>
      </c>
      <c r="N1768" s="1">
        <f>VLOOKUP(A1768,'ADM Details FY17'!$A$3:$Q$3515,17,FALSE)</f>
        <v>0</v>
      </c>
      <c r="O1768" s="1">
        <f>VLOOKUP(A1768,'ADM Details FY17'!$A$3:$S$3515,19,FALSE)</f>
        <v>0</v>
      </c>
      <c r="P1768" s="1">
        <f>VLOOKUP(A1768,'ADM Details FY17'!$A$3:$U$3515,21,FALSE)</f>
        <v>0</v>
      </c>
      <c r="Q1768" s="1">
        <f>VLOOKUP(A1768,'ADM Details FY17'!$A$3:$V$3515,22,FALSE)</f>
        <v>0</v>
      </c>
      <c r="R1768" s="1">
        <f>VLOOKUP(A1768,'ADM Details FY17'!$A$3:$W$3515,23,FALSE)</f>
        <v>0</v>
      </c>
      <c r="S1768" s="1">
        <f>VLOOKUP(A1768,'ADM Details FY17'!$A$3:$X$3515,24,FALSE)</f>
        <v>0</v>
      </c>
      <c r="T1768" s="1">
        <f>VLOOKUP(A1768,'ADM Details FY17'!$A$3:$Y$3515,25,FALSE)</f>
        <v>0</v>
      </c>
      <c r="U1768" s="1">
        <f>VLOOKUP(A1768,'ADM Details FY17'!$A$3:$AA$3515,27,FALSE)</f>
        <v>0</v>
      </c>
      <c r="V1768" s="1">
        <f>IFERROR(VLOOKUP(C1768,'eindex _tget pp '!$A$4:$E$615,5,FALSE),0)</f>
        <v>0</v>
      </c>
      <c r="W1768" s="31">
        <f>IFERROR(VLOOKUP(C1768,'eindex _tget pp '!$A$4:$F$615,6,FALSE),0)</f>
        <v>0</v>
      </c>
      <c r="X1768" s="4">
        <f>IFERROR(VLOOKUP(B1768,'eschools 16'!$A$2:$F$25,6,FALSE),1)</f>
        <v>2</v>
      </c>
      <c r="Y1768" s="1">
        <f t="shared" si="135"/>
        <v>0</v>
      </c>
      <c r="Z1768" s="1">
        <f t="shared" si="136"/>
        <v>0</v>
      </c>
      <c r="AA1768" s="31">
        <f>IFERROR(VLOOKUP(C1768,'eindex _tget pp '!$A$4:$G$615,7,FALSE),0)</f>
        <v>0</v>
      </c>
      <c r="AB1768" s="1">
        <f>VLOOKUP(A1768,'ADM Details FY17'!$A$3:$AB$3515,28,FALSE)</f>
        <v>0</v>
      </c>
      <c r="AC1768" s="1">
        <f t="shared" si="137"/>
        <v>0</v>
      </c>
      <c r="AD1768" s="1">
        <f t="shared" si="138"/>
        <v>0</v>
      </c>
      <c r="AE1768" s="1">
        <f t="shared" si="139"/>
        <v>0</v>
      </c>
    </row>
    <row r="1769" spans="1:31" x14ac:dyDescent="0.25">
      <c r="A1769" t="str">
        <f>B1769&amp;"-"&amp;COUNTIF($B$3:B1769,B1769)</f>
        <v>417-256</v>
      </c>
      <c r="B1769">
        <v>417</v>
      </c>
      <c r="C1769" s="18">
        <f>VLOOKUP(A1769,'ADM Details FY17'!$A$3:$D$3515,4,FALSE)</f>
        <v>0</v>
      </c>
      <c r="D1769" s="1">
        <f>VLOOKUP(A1769,'ADM Details FY17'!$A$3:$E$3515,5,FALSE)</f>
        <v>0</v>
      </c>
      <c r="E1769" s="1">
        <f>VLOOKUP(A1769,'ADM Details FY17'!$A$3:$F$3515,6,FALSE)</f>
        <v>0</v>
      </c>
      <c r="F1769" s="1">
        <f>VLOOKUP(A1769,'ADM Details FY17'!$A$3:$G$3515,7,FALSE)</f>
        <v>0</v>
      </c>
      <c r="G1769" s="1">
        <f>VLOOKUP(A1769,'ADM Details FY17'!$A$3:$H$3515,8,FALSE)</f>
        <v>0</v>
      </c>
      <c r="H1769" s="1">
        <f>VLOOKUP(A1769,'ADM Details FY17'!$A$3:$I$3515,9,FALSE)</f>
        <v>0</v>
      </c>
      <c r="I1769" s="1">
        <f>VLOOKUP(A1769,'ADM Details FY17'!$A$3:$J$3517,10,FALSE)</f>
        <v>0</v>
      </c>
      <c r="J1769" s="1">
        <f>VLOOKUP(A1769,'ADM Details FY17'!$A$3:$K$3515,11,FALSE)</f>
        <v>0</v>
      </c>
      <c r="K1769" s="1">
        <f>VLOOKUP(A1769,'ADM Details FY17'!$A$3:$M$3515,13,FALSE)</f>
        <v>0</v>
      </c>
      <c r="L1769" s="1">
        <f>VLOOKUP(A1769,'ADM Details FY17'!$A$3:$O$3515,15,FALSE)</f>
        <v>0</v>
      </c>
      <c r="M1769" s="1">
        <f>VLOOKUP(A1769,'ADM Details FY17'!$A$3:$P$3515,16,FALSE)</f>
        <v>0</v>
      </c>
      <c r="N1769" s="1">
        <f>VLOOKUP(A1769,'ADM Details FY17'!$A$3:$Q$3515,17,FALSE)</f>
        <v>0</v>
      </c>
      <c r="O1769" s="1">
        <f>VLOOKUP(A1769,'ADM Details FY17'!$A$3:$S$3515,19,FALSE)</f>
        <v>0</v>
      </c>
      <c r="P1769" s="1">
        <f>VLOOKUP(A1769,'ADM Details FY17'!$A$3:$U$3515,21,FALSE)</f>
        <v>0</v>
      </c>
      <c r="Q1769" s="1">
        <f>VLOOKUP(A1769,'ADM Details FY17'!$A$3:$V$3515,22,FALSE)</f>
        <v>0</v>
      </c>
      <c r="R1769" s="1">
        <f>VLOOKUP(A1769,'ADM Details FY17'!$A$3:$W$3515,23,FALSE)</f>
        <v>0</v>
      </c>
      <c r="S1769" s="1">
        <f>VLOOKUP(A1769,'ADM Details FY17'!$A$3:$X$3515,24,FALSE)</f>
        <v>0</v>
      </c>
      <c r="T1769" s="1">
        <f>VLOOKUP(A1769,'ADM Details FY17'!$A$3:$Y$3515,25,FALSE)</f>
        <v>0</v>
      </c>
      <c r="U1769" s="1">
        <f>VLOOKUP(A1769,'ADM Details FY17'!$A$3:$AA$3515,27,FALSE)</f>
        <v>0</v>
      </c>
      <c r="V1769" s="1">
        <f>IFERROR(VLOOKUP(C1769,'eindex _tget pp '!$A$4:$E$615,5,FALSE),0)</f>
        <v>0</v>
      </c>
      <c r="W1769" s="31">
        <f>IFERROR(VLOOKUP(C1769,'eindex _tget pp '!$A$4:$F$615,6,FALSE),0)</f>
        <v>0</v>
      </c>
      <c r="X1769" s="4">
        <f>IFERROR(VLOOKUP(B1769,'eschools 16'!$A$2:$F$25,6,FALSE),1)</f>
        <v>2</v>
      </c>
      <c r="Y1769" s="1">
        <f t="shared" si="135"/>
        <v>0</v>
      </c>
      <c r="Z1769" s="1">
        <f t="shared" si="136"/>
        <v>0</v>
      </c>
      <c r="AA1769" s="31">
        <f>IFERROR(VLOOKUP(C1769,'eindex _tget pp '!$A$4:$G$615,7,FALSE),0)</f>
        <v>0</v>
      </c>
      <c r="AB1769" s="1">
        <f>VLOOKUP(A1769,'ADM Details FY17'!$A$3:$AB$3515,28,FALSE)</f>
        <v>0</v>
      </c>
      <c r="AC1769" s="1">
        <f t="shared" si="137"/>
        <v>0</v>
      </c>
      <c r="AD1769" s="1">
        <f t="shared" si="138"/>
        <v>0</v>
      </c>
      <c r="AE1769" s="1">
        <f t="shared" si="139"/>
        <v>0</v>
      </c>
    </row>
    <row r="1770" spans="1:31" x14ac:dyDescent="0.25">
      <c r="A1770" t="str">
        <f>B1770&amp;"-"&amp;COUNTIF($B$3:B1770,B1770)</f>
        <v>417-257</v>
      </c>
      <c r="B1770">
        <v>417</v>
      </c>
      <c r="C1770" s="18">
        <f>VLOOKUP(A1770,'ADM Details FY17'!$A$3:$D$3515,4,FALSE)</f>
        <v>0</v>
      </c>
      <c r="D1770" s="1">
        <f>VLOOKUP(A1770,'ADM Details FY17'!$A$3:$E$3515,5,FALSE)</f>
        <v>0</v>
      </c>
      <c r="E1770" s="1">
        <f>VLOOKUP(A1770,'ADM Details FY17'!$A$3:$F$3515,6,FALSE)</f>
        <v>0</v>
      </c>
      <c r="F1770" s="1">
        <f>VLOOKUP(A1770,'ADM Details FY17'!$A$3:$G$3515,7,FALSE)</f>
        <v>0</v>
      </c>
      <c r="G1770" s="1">
        <f>VLOOKUP(A1770,'ADM Details FY17'!$A$3:$H$3515,8,FALSE)</f>
        <v>0</v>
      </c>
      <c r="H1770" s="1">
        <f>VLOOKUP(A1770,'ADM Details FY17'!$A$3:$I$3515,9,FALSE)</f>
        <v>0</v>
      </c>
      <c r="I1770" s="1">
        <f>VLOOKUP(A1770,'ADM Details FY17'!$A$3:$J$3517,10,FALSE)</f>
        <v>0</v>
      </c>
      <c r="J1770" s="1">
        <f>VLOOKUP(A1770,'ADM Details FY17'!$A$3:$K$3515,11,FALSE)</f>
        <v>0</v>
      </c>
      <c r="K1770" s="1">
        <f>VLOOKUP(A1770,'ADM Details FY17'!$A$3:$M$3515,13,FALSE)</f>
        <v>0</v>
      </c>
      <c r="L1770" s="1">
        <f>VLOOKUP(A1770,'ADM Details FY17'!$A$3:$O$3515,15,FALSE)</f>
        <v>0</v>
      </c>
      <c r="M1770" s="1">
        <f>VLOOKUP(A1770,'ADM Details FY17'!$A$3:$P$3515,16,FALSE)</f>
        <v>0</v>
      </c>
      <c r="N1770" s="1">
        <f>VLOOKUP(A1770,'ADM Details FY17'!$A$3:$Q$3515,17,FALSE)</f>
        <v>0</v>
      </c>
      <c r="O1770" s="1">
        <f>VLOOKUP(A1770,'ADM Details FY17'!$A$3:$S$3515,19,FALSE)</f>
        <v>0</v>
      </c>
      <c r="P1770" s="1">
        <f>VLOOKUP(A1770,'ADM Details FY17'!$A$3:$U$3515,21,FALSE)</f>
        <v>0</v>
      </c>
      <c r="Q1770" s="1">
        <f>VLOOKUP(A1770,'ADM Details FY17'!$A$3:$V$3515,22,FALSE)</f>
        <v>0</v>
      </c>
      <c r="R1770" s="1">
        <f>VLOOKUP(A1770,'ADM Details FY17'!$A$3:$W$3515,23,FALSE)</f>
        <v>0</v>
      </c>
      <c r="S1770" s="1">
        <f>VLOOKUP(A1770,'ADM Details FY17'!$A$3:$X$3515,24,FALSE)</f>
        <v>0</v>
      </c>
      <c r="T1770" s="1">
        <f>VLOOKUP(A1770,'ADM Details FY17'!$A$3:$Y$3515,25,FALSE)</f>
        <v>0</v>
      </c>
      <c r="U1770" s="1">
        <f>VLOOKUP(A1770,'ADM Details FY17'!$A$3:$AA$3515,27,FALSE)</f>
        <v>0</v>
      </c>
      <c r="V1770" s="1">
        <f>IFERROR(VLOOKUP(C1770,'eindex _tget pp '!$A$4:$E$615,5,FALSE),0)</f>
        <v>0</v>
      </c>
      <c r="W1770" s="31">
        <f>IFERROR(VLOOKUP(C1770,'eindex _tget pp '!$A$4:$F$615,6,FALSE),0)</f>
        <v>0</v>
      </c>
      <c r="X1770" s="4">
        <f>IFERROR(VLOOKUP(B1770,'eschools 16'!$A$2:$F$25,6,FALSE),1)</f>
        <v>2</v>
      </c>
      <c r="Y1770" s="1">
        <f t="shared" si="135"/>
        <v>0</v>
      </c>
      <c r="Z1770" s="1">
        <f t="shared" si="136"/>
        <v>0</v>
      </c>
      <c r="AA1770" s="31">
        <f>IFERROR(VLOOKUP(C1770,'eindex _tget pp '!$A$4:$G$615,7,FALSE),0)</f>
        <v>0</v>
      </c>
      <c r="AB1770" s="1">
        <f>VLOOKUP(A1770,'ADM Details FY17'!$A$3:$AB$3515,28,FALSE)</f>
        <v>0</v>
      </c>
      <c r="AC1770" s="1">
        <f t="shared" si="137"/>
        <v>0</v>
      </c>
      <c r="AD1770" s="1">
        <f t="shared" si="138"/>
        <v>0</v>
      </c>
      <c r="AE1770" s="1">
        <f t="shared" si="139"/>
        <v>0</v>
      </c>
    </row>
    <row r="1771" spans="1:31" x14ac:dyDescent="0.25">
      <c r="A1771" t="str">
        <f>B1771&amp;"-"&amp;COUNTIF($B$3:B1771,B1771)</f>
        <v>417-258</v>
      </c>
      <c r="B1771">
        <v>417</v>
      </c>
      <c r="C1771" s="18">
        <f>VLOOKUP(A1771,'ADM Details FY17'!$A$3:$D$3515,4,FALSE)</f>
        <v>0</v>
      </c>
      <c r="D1771" s="1">
        <f>VLOOKUP(A1771,'ADM Details FY17'!$A$3:$E$3515,5,FALSE)</f>
        <v>0</v>
      </c>
      <c r="E1771" s="1">
        <f>VLOOKUP(A1771,'ADM Details FY17'!$A$3:$F$3515,6,FALSE)</f>
        <v>0</v>
      </c>
      <c r="F1771" s="1">
        <f>VLOOKUP(A1771,'ADM Details FY17'!$A$3:$G$3515,7,FALSE)</f>
        <v>0</v>
      </c>
      <c r="G1771" s="1">
        <f>VLOOKUP(A1771,'ADM Details FY17'!$A$3:$H$3515,8,FALSE)</f>
        <v>0</v>
      </c>
      <c r="H1771" s="1">
        <f>VLOOKUP(A1771,'ADM Details FY17'!$A$3:$I$3515,9,FALSE)</f>
        <v>0</v>
      </c>
      <c r="I1771" s="1">
        <f>VLOOKUP(A1771,'ADM Details FY17'!$A$3:$J$3517,10,FALSE)</f>
        <v>0</v>
      </c>
      <c r="J1771" s="1">
        <f>VLOOKUP(A1771,'ADM Details FY17'!$A$3:$K$3515,11,FALSE)</f>
        <v>0</v>
      </c>
      <c r="K1771" s="1">
        <f>VLOOKUP(A1771,'ADM Details FY17'!$A$3:$M$3515,13,FALSE)</f>
        <v>0</v>
      </c>
      <c r="L1771" s="1">
        <f>VLOOKUP(A1771,'ADM Details FY17'!$A$3:$O$3515,15,FALSE)</f>
        <v>0</v>
      </c>
      <c r="M1771" s="1">
        <f>VLOOKUP(A1771,'ADM Details FY17'!$A$3:$P$3515,16,FALSE)</f>
        <v>0</v>
      </c>
      <c r="N1771" s="1">
        <f>VLOOKUP(A1771,'ADM Details FY17'!$A$3:$Q$3515,17,FALSE)</f>
        <v>0</v>
      </c>
      <c r="O1771" s="1">
        <f>VLOOKUP(A1771,'ADM Details FY17'!$A$3:$S$3515,19,FALSE)</f>
        <v>0</v>
      </c>
      <c r="P1771" s="1">
        <f>VLOOKUP(A1771,'ADM Details FY17'!$A$3:$U$3515,21,FALSE)</f>
        <v>0</v>
      </c>
      <c r="Q1771" s="1">
        <f>VLOOKUP(A1771,'ADM Details FY17'!$A$3:$V$3515,22,FALSE)</f>
        <v>0</v>
      </c>
      <c r="R1771" s="1">
        <f>VLOOKUP(A1771,'ADM Details FY17'!$A$3:$W$3515,23,FALSE)</f>
        <v>0</v>
      </c>
      <c r="S1771" s="1">
        <f>VLOOKUP(A1771,'ADM Details FY17'!$A$3:$X$3515,24,FALSE)</f>
        <v>0</v>
      </c>
      <c r="T1771" s="1">
        <f>VLOOKUP(A1771,'ADM Details FY17'!$A$3:$Y$3515,25,FALSE)</f>
        <v>0</v>
      </c>
      <c r="U1771" s="1">
        <f>VLOOKUP(A1771,'ADM Details FY17'!$A$3:$AA$3515,27,FALSE)</f>
        <v>0</v>
      </c>
      <c r="V1771" s="1">
        <f>IFERROR(VLOOKUP(C1771,'eindex _tget pp '!$A$4:$E$615,5,FALSE),0)</f>
        <v>0</v>
      </c>
      <c r="W1771" s="31">
        <f>IFERROR(VLOOKUP(C1771,'eindex _tget pp '!$A$4:$F$615,6,FALSE),0)</f>
        <v>0</v>
      </c>
      <c r="X1771" s="4">
        <f>IFERROR(VLOOKUP(B1771,'eschools 16'!$A$2:$F$25,6,FALSE),1)</f>
        <v>2</v>
      </c>
      <c r="Y1771" s="1">
        <f t="shared" si="135"/>
        <v>0</v>
      </c>
      <c r="Z1771" s="1">
        <f t="shared" si="136"/>
        <v>0</v>
      </c>
      <c r="AA1771" s="31">
        <f>IFERROR(VLOOKUP(C1771,'eindex _tget pp '!$A$4:$G$615,7,FALSE),0)</f>
        <v>0</v>
      </c>
      <c r="AB1771" s="1">
        <f>VLOOKUP(A1771,'ADM Details FY17'!$A$3:$AB$3515,28,FALSE)</f>
        <v>0</v>
      </c>
      <c r="AC1771" s="1">
        <f t="shared" si="137"/>
        <v>0</v>
      </c>
      <c r="AD1771" s="1">
        <f t="shared" si="138"/>
        <v>0</v>
      </c>
      <c r="AE1771" s="1">
        <f t="shared" si="139"/>
        <v>0</v>
      </c>
    </row>
    <row r="1772" spans="1:31" x14ac:dyDescent="0.25">
      <c r="A1772" t="str">
        <f>B1772&amp;"-"&amp;COUNTIF($B$3:B1772,B1772)</f>
        <v>417-259</v>
      </c>
      <c r="B1772">
        <v>417</v>
      </c>
      <c r="C1772" s="18">
        <f>VLOOKUP(A1772,'ADM Details FY17'!$A$3:$D$3515,4,FALSE)</f>
        <v>0</v>
      </c>
      <c r="D1772" s="1">
        <f>VLOOKUP(A1772,'ADM Details FY17'!$A$3:$E$3515,5,FALSE)</f>
        <v>0</v>
      </c>
      <c r="E1772" s="1">
        <f>VLOOKUP(A1772,'ADM Details FY17'!$A$3:$F$3515,6,FALSE)</f>
        <v>0</v>
      </c>
      <c r="F1772" s="1">
        <f>VLOOKUP(A1772,'ADM Details FY17'!$A$3:$G$3515,7,FALSE)</f>
        <v>0</v>
      </c>
      <c r="G1772" s="1">
        <f>VLOOKUP(A1772,'ADM Details FY17'!$A$3:$H$3515,8,FALSE)</f>
        <v>0</v>
      </c>
      <c r="H1772" s="1">
        <f>VLOOKUP(A1772,'ADM Details FY17'!$A$3:$I$3515,9,FALSE)</f>
        <v>0</v>
      </c>
      <c r="I1772" s="1">
        <f>VLOOKUP(A1772,'ADM Details FY17'!$A$3:$J$3517,10,FALSE)</f>
        <v>0</v>
      </c>
      <c r="J1772" s="1">
        <f>VLOOKUP(A1772,'ADM Details FY17'!$A$3:$K$3515,11,FALSE)</f>
        <v>0</v>
      </c>
      <c r="K1772" s="1">
        <f>VLOOKUP(A1772,'ADM Details FY17'!$A$3:$M$3515,13,FALSE)</f>
        <v>0</v>
      </c>
      <c r="L1772" s="1">
        <f>VLOOKUP(A1772,'ADM Details FY17'!$A$3:$O$3515,15,FALSE)</f>
        <v>0</v>
      </c>
      <c r="M1772" s="1">
        <f>VLOOKUP(A1772,'ADM Details FY17'!$A$3:$P$3515,16,FALSE)</f>
        <v>0</v>
      </c>
      <c r="N1772" s="1">
        <f>VLOOKUP(A1772,'ADM Details FY17'!$A$3:$Q$3515,17,FALSE)</f>
        <v>0</v>
      </c>
      <c r="O1772" s="1">
        <f>VLOOKUP(A1772,'ADM Details FY17'!$A$3:$S$3515,19,FALSE)</f>
        <v>0</v>
      </c>
      <c r="P1772" s="1">
        <f>VLOOKUP(A1772,'ADM Details FY17'!$A$3:$U$3515,21,FALSE)</f>
        <v>0</v>
      </c>
      <c r="Q1772" s="1">
        <f>VLOOKUP(A1772,'ADM Details FY17'!$A$3:$V$3515,22,FALSE)</f>
        <v>0</v>
      </c>
      <c r="R1772" s="1">
        <f>VLOOKUP(A1772,'ADM Details FY17'!$A$3:$W$3515,23,FALSE)</f>
        <v>0</v>
      </c>
      <c r="S1772" s="1">
        <f>VLOOKUP(A1772,'ADM Details FY17'!$A$3:$X$3515,24,FALSE)</f>
        <v>0</v>
      </c>
      <c r="T1772" s="1">
        <f>VLOOKUP(A1772,'ADM Details FY17'!$A$3:$Y$3515,25,FALSE)</f>
        <v>0</v>
      </c>
      <c r="U1772" s="1">
        <f>VLOOKUP(A1772,'ADM Details FY17'!$A$3:$AA$3515,27,FALSE)</f>
        <v>0</v>
      </c>
      <c r="V1772" s="1">
        <f>IFERROR(VLOOKUP(C1772,'eindex _tget pp '!$A$4:$E$615,5,FALSE),0)</f>
        <v>0</v>
      </c>
      <c r="W1772" s="31">
        <f>IFERROR(VLOOKUP(C1772,'eindex _tget pp '!$A$4:$F$615,6,FALSE),0)</f>
        <v>0</v>
      </c>
      <c r="X1772" s="4">
        <f>IFERROR(VLOOKUP(B1772,'eschools 16'!$A$2:$F$25,6,FALSE),1)</f>
        <v>2</v>
      </c>
      <c r="Y1772" s="1">
        <f t="shared" si="135"/>
        <v>0</v>
      </c>
      <c r="Z1772" s="1">
        <f t="shared" si="136"/>
        <v>0</v>
      </c>
      <c r="AA1772" s="31">
        <f>IFERROR(VLOOKUP(C1772,'eindex _tget pp '!$A$4:$G$615,7,FALSE),0)</f>
        <v>0</v>
      </c>
      <c r="AB1772" s="1">
        <f>VLOOKUP(A1772,'ADM Details FY17'!$A$3:$AB$3515,28,FALSE)</f>
        <v>0</v>
      </c>
      <c r="AC1772" s="1">
        <f t="shared" si="137"/>
        <v>0</v>
      </c>
      <c r="AD1772" s="1">
        <f t="shared" si="138"/>
        <v>0</v>
      </c>
      <c r="AE1772" s="1">
        <f t="shared" si="139"/>
        <v>0</v>
      </c>
    </row>
    <row r="1773" spans="1:31" x14ac:dyDescent="0.25">
      <c r="A1773" t="str">
        <f>B1773&amp;"-"&amp;COUNTIF($B$3:B1773,B1773)</f>
        <v>417-260</v>
      </c>
      <c r="B1773">
        <v>417</v>
      </c>
      <c r="C1773" s="18">
        <f>VLOOKUP(A1773,'ADM Details FY17'!$A$3:$D$3515,4,FALSE)</f>
        <v>0</v>
      </c>
      <c r="D1773" s="1">
        <f>VLOOKUP(A1773,'ADM Details FY17'!$A$3:$E$3515,5,FALSE)</f>
        <v>0</v>
      </c>
      <c r="E1773" s="1">
        <f>VLOOKUP(A1773,'ADM Details FY17'!$A$3:$F$3515,6,FALSE)</f>
        <v>0</v>
      </c>
      <c r="F1773" s="1">
        <f>VLOOKUP(A1773,'ADM Details FY17'!$A$3:$G$3515,7,FALSE)</f>
        <v>0</v>
      </c>
      <c r="G1773" s="1">
        <f>VLOOKUP(A1773,'ADM Details FY17'!$A$3:$H$3515,8,FALSE)</f>
        <v>0</v>
      </c>
      <c r="H1773" s="1">
        <f>VLOOKUP(A1773,'ADM Details FY17'!$A$3:$I$3515,9,FALSE)</f>
        <v>0</v>
      </c>
      <c r="I1773" s="1">
        <f>VLOOKUP(A1773,'ADM Details FY17'!$A$3:$J$3517,10,FALSE)</f>
        <v>0</v>
      </c>
      <c r="J1773" s="1">
        <f>VLOOKUP(A1773,'ADM Details FY17'!$A$3:$K$3515,11,FALSE)</f>
        <v>0</v>
      </c>
      <c r="K1773" s="1">
        <f>VLOOKUP(A1773,'ADM Details FY17'!$A$3:$M$3515,13,FALSE)</f>
        <v>0</v>
      </c>
      <c r="L1773" s="1">
        <f>VLOOKUP(A1773,'ADM Details FY17'!$A$3:$O$3515,15,FALSE)</f>
        <v>0</v>
      </c>
      <c r="M1773" s="1">
        <f>VLOOKUP(A1773,'ADM Details FY17'!$A$3:$P$3515,16,FALSE)</f>
        <v>0</v>
      </c>
      <c r="N1773" s="1">
        <f>VLOOKUP(A1773,'ADM Details FY17'!$A$3:$Q$3515,17,FALSE)</f>
        <v>0</v>
      </c>
      <c r="O1773" s="1">
        <f>VLOOKUP(A1773,'ADM Details FY17'!$A$3:$S$3515,19,FALSE)</f>
        <v>0</v>
      </c>
      <c r="P1773" s="1">
        <f>VLOOKUP(A1773,'ADM Details FY17'!$A$3:$U$3515,21,FALSE)</f>
        <v>0</v>
      </c>
      <c r="Q1773" s="1">
        <f>VLOOKUP(A1773,'ADM Details FY17'!$A$3:$V$3515,22,FALSE)</f>
        <v>0</v>
      </c>
      <c r="R1773" s="1">
        <f>VLOOKUP(A1773,'ADM Details FY17'!$A$3:$W$3515,23,FALSE)</f>
        <v>0</v>
      </c>
      <c r="S1773" s="1">
        <f>VLOOKUP(A1773,'ADM Details FY17'!$A$3:$X$3515,24,FALSE)</f>
        <v>0</v>
      </c>
      <c r="T1773" s="1">
        <f>VLOOKUP(A1773,'ADM Details FY17'!$A$3:$Y$3515,25,FALSE)</f>
        <v>0</v>
      </c>
      <c r="U1773" s="1">
        <f>VLOOKUP(A1773,'ADM Details FY17'!$A$3:$AA$3515,27,FALSE)</f>
        <v>0</v>
      </c>
      <c r="V1773" s="1">
        <f>IFERROR(VLOOKUP(C1773,'eindex _tget pp '!$A$4:$E$615,5,FALSE),0)</f>
        <v>0</v>
      </c>
      <c r="W1773" s="31">
        <f>IFERROR(VLOOKUP(C1773,'eindex _tget pp '!$A$4:$F$615,6,FALSE),0)</f>
        <v>0</v>
      </c>
      <c r="X1773" s="4">
        <f>IFERROR(VLOOKUP(B1773,'eschools 16'!$A$2:$F$25,6,FALSE),1)</f>
        <v>2</v>
      </c>
      <c r="Y1773" s="1">
        <f t="shared" si="135"/>
        <v>0</v>
      </c>
      <c r="Z1773" s="1">
        <f t="shared" si="136"/>
        <v>0</v>
      </c>
      <c r="AA1773" s="31">
        <f>IFERROR(VLOOKUP(C1773,'eindex _tget pp '!$A$4:$G$615,7,FALSE),0)</f>
        <v>0</v>
      </c>
      <c r="AB1773" s="1">
        <f>VLOOKUP(A1773,'ADM Details FY17'!$A$3:$AB$3515,28,FALSE)</f>
        <v>0</v>
      </c>
      <c r="AC1773" s="1">
        <f t="shared" si="137"/>
        <v>0</v>
      </c>
      <c r="AD1773" s="1">
        <f t="shared" si="138"/>
        <v>0</v>
      </c>
      <c r="AE1773" s="1">
        <f t="shared" si="139"/>
        <v>0</v>
      </c>
    </row>
    <row r="1774" spans="1:31" x14ac:dyDescent="0.25">
      <c r="A1774" t="str">
        <f>B1774&amp;"-"&amp;COUNTIF($B$3:B1774,B1774)</f>
        <v>420-1</v>
      </c>
      <c r="B1774">
        <v>420</v>
      </c>
      <c r="C1774" s="18">
        <f>VLOOKUP(A1774,'ADM Details FY17'!$A$3:$D$3515,4,FALSE)</f>
        <v>43802</v>
      </c>
      <c r="D1774" s="1">
        <f>VLOOKUP(A1774,'ADM Details FY17'!$A$3:$E$3515,5,FALSE)</f>
        <v>107.32</v>
      </c>
      <c r="E1774" s="1">
        <f>VLOOKUP(A1774,'ADM Details FY17'!$A$3:$F$3515,6,FALSE)</f>
        <v>4</v>
      </c>
      <c r="F1774" s="1">
        <f>VLOOKUP(A1774,'ADM Details FY17'!$A$3:$G$3515,7,FALSE)</f>
        <v>11.64</v>
      </c>
      <c r="G1774" s="1">
        <f>VLOOKUP(A1774,'ADM Details FY17'!$A$3:$H$3515,8,FALSE)</f>
        <v>0</v>
      </c>
      <c r="H1774" s="1">
        <f>VLOOKUP(A1774,'ADM Details FY17'!$A$3:$I$3515,9,FALSE)</f>
        <v>0</v>
      </c>
      <c r="I1774" s="1">
        <f>VLOOKUP(A1774,'ADM Details FY17'!$A$3:$J$3517,10,FALSE)</f>
        <v>1.46</v>
      </c>
      <c r="J1774" s="1">
        <f>VLOOKUP(A1774,'ADM Details FY17'!$A$3:$K$3515,11,FALSE)</f>
        <v>0</v>
      </c>
      <c r="K1774" s="1">
        <f>VLOOKUP(A1774,'ADM Details FY17'!$A$3:$M$3515,13,FALSE)</f>
        <v>102.3</v>
      </c>
      <c r="L1774" s="1">
        <f>VLOOKUP(A1774,'ADM Details FY17'!$A$3:$O$3515,15,FALSE)</f>
        <v>2.21</v>
      </c>
      <c r="M1774" s="1">
        <f>VLOOKUP(A1774,'ADM Details FY17'!$A$3:$P$3515,16,FALSE)</f>
        <v>48.02</v>
      </c>
      <c r="N1774" s="1">
        <f>VLOOKUP(A1774,'ADM Details FY17'!$A$3:$Q$3515,17,FALSE)</f>
        <v>5.43</v>
      </c>
      <c r="O1774" s="1">
        <f>VLOOKUP(A1774,'ADM Details FY17'!$A$3:$S$3515,19,FALSE)</f>
        <v>58.27</v>
      </c>
      <c r="P1774" s="1">
        <f>VLOOKUP(A1774,'ADM Details FY17'!$A$3:$U$3515,21,FALSE)</f>
        <v>0</v>
      </c>
      <c r="Q1774" s="1">
        <f>VLOOKUP(A1774,'ADM Details FY17'!$A$3:$V$3515,22,FALSE)</f>
        <v>0</v>
      </c>
      <c r="R1774" s="1">
        <f>VLOOKUP(A1774,'ADM Details FY17'!$A$3:$W$3515,23,FALSE)</f>
        <v>0</v>
      </c>
      <c r="S1774" s="1">
        <f>VLOOKUP(A1774,'ADM Details FY17'!$A$3:$X$3515,24,FALSE)</f>
        <v>0</v>
      </c>
      <c r="T1774" s="1">
        <f>VLOOKUP(A1774,'ADM Details FY17'!$A$3:$Y$3515,25,FALSE)</f>
        <v>0</v>
      </c>
      <c r="U1774" s="1">
        <f>VLOOKUP(A1774,'ADM Details FY17'!$A$3:$AA$3515,27,FALSE)</f>
        <v>0</v>
      </c>
      <c r="V1774" s="1">
        <f>IFERROR(VLOOKUP(C1774,'eindex _tget pp '!$A$4:$E$615,5,FALSE),0)</f>
        <v>454.00578141101448</v>
      </c>
      <c r="W1774" s="31">
        <f>IFERROR(VLOOKUP(C1774,'eindex _tget pp '!$A$4:$F$615,6,FALSE),0)</f>
        <v>3.6729279115</v>
      </c>
      <c r="X1774" s="4">
        <f>IFERROR(VLOOKUP(B1774,'eschools 16'!$A$2:$F$25,6,FALSE),1)</f>
        <v>1</v>
      </c>
      <c r="Y1774" s="1">
        <f t="shared" si="135"/>
        <v>12180.98</v>
      </c>
      <c r="Z1774" s="1">
        <f t="shared" si="136"/>
        <v>102201.42</v>
      </c>
      <c r="AA1774" s="31">
        <f>IFERROR(VLOOKUP(C1774,'eindex _tget pp '!$A$4:$G$615,7,FALSE),0)</f>
        <v>0.53438618000000004</v>
      </c>
      <c r="AB1774" s="1">
        <f>VLOOKUP(A1774,'ADM Details FY17'!$A$3:$AB$3515,28,FALSE)</f>
        <v>0</v>
      </c>
      <c r="AC1774" s="1">
        <f t="shared" si="137"/>
        <v>0</v>
      </c>
      <c r="AD1774" s="1">
        <f t="shared" si="138"/>
        <v>107.32</v>
      </c>
      <c r="AE1774" s="1">
        <f t="shared" si="139"/>
        <v>16097.999999999998</v>
      </c>
    </row>
    <row r="1775" spans="1:31" x14ac:dyDescent="0.25">
      <c r="A1775" t="str">
        <f>B1775&amp;"-"&amp;COUNTIF($B$3:B1775,B1775)</f>
        <v>420-2</v>
      </c>
      <c r="B1775">
        <v>420</v>
      </c>
      <c r="C1775" s="18">
        <f>VLOOKUP(A1775,'ADM Details FY17'!$A$3:$D$3515,4,FALSE)</f>
        <v>44800</v>
      </c>
      <c r="D1775" s="1">
        <f>VLOOKUP(A1775,'ADM Details FY17'!$A$3:$E$3515,5,FALSE)</f>
        <v>67.28</v>
      </c>
      <c r="E1775" s="1">
        <f>VLOOKUP(A1775,'ADM Details FY17'!$A$3:$F$3515,6,FALSE)</f>
        <v>3.43</v>
      </c>
      <c r="F1775" s="1">
        <f>VLOOKUP(A1775,'ADM Details FY17'!$A$3:$G$3515,7,FALSE)</f>
        <v>6</v>
      </c>
      <c r="G1775" s="1">
        <f>VLOOKUP(A1775,'ADM Details FY17'!$A$3:$H$3515,8,FALSE)</f>
        <v>0</v>
      </c>
      <c r="H1775" s="1">
        <f>VLOOKUP(A1775,'ADM Details FY17'!$A$3:$I$3515,9,FALSE)</f>
        <v>0</v>
      </c>
      <c r="I1775" s="1">
        <f>VLOOKUP(A1775,'ADM Details FY17'!$A$3:$J$3517,10,FALSE)</f>
        <v>0</v>
      </c>
      <c r="J1775" s="1">
        <f>VLOOKUP(A1775,'ADM Details FY17'!$A$3:$K$3515,11,FALSE)</f>
        <v>0</v>
      </c>
      <c r="K1775" s="1">
        <f>VLOOKUP(A1775,'ADM Details FY17'!$A$3:$M$3515,13,FALSE)</f>
        <v>66.69</v>
      </c>
      <c r="L1775" s="1">
        <f>VLOOKUP(A1775,'ADM Details FY17'!$A$3:$O$3515,15,FALSE)</f>
        <v>0.55000000000000004</v>
      </c>
      <c r="M1775" s="1">
        <f>VLOOKUP(A1775,'ADM Details FY17'!$A$3:$P$3515,16,FALSE)</f>
        <v>42.51</v>
      </c>
      <c r="N1775" s="1">
        <f>VLOOKUP(A1775,'ADM Details FY17'!$A$3:$Q$3515,17,FALSE)</f>
        <v>7.57</v>
      </c>
      <c r="O1775" s="1">
        <f>VLOOKUP(A1775,'ADM Details FY17'!$A$3:$S$3515,19,FALSE)</f>
        <v>45.93</v>
      </c>
      <c r="P1775" s="1">
        <f>VLOOKUP(A1775,'ADM Details FY17'!$A$3:$U$3515,21,FALSE)</f>
        <v>0</v>
      </c>
      <c r="Q1775" s="1">
        <f>VLOOKUP(A1775,'ADM Details FY17'!$A$3:$V$3515,22,FALSE)</f>
        <v>0</v>
      </c>
      <c r="R1775" s="1">
        <f>VLOOKUP(A1775,'ADM Details FY17'!$A$3:$W$3515,23,FALSE)</f>
        <v>0</v>
      </c>
      <c r="S1775" s="1">
        <f>VLOOKUP(A1775,'ADM Details FY17'!$A$3:$X$3515,24,FALSE)</f>
        <v>0</v>
      </c>
      <c r="T1775" s="1">
        <f>VLOOKUP(A1775,'ADM Details FY17'!$A$3:$Y$3515,25,FALSE)</f>
        <v>0</v>
      </c>
      <c r="U1775" s="1">
        <f>VLOOKUP(A1775,'ADM Details FY17'!$A$3:$AA$3515,27,FALSE)</f>
        <v>0</v>
      </c>
      <c r="V1775" s="1">
        <f>IFERROR(VLOOKUP(C1775,'eindex _tget pp '!$A$4:$E$615,5,FALSE),0)</f>
        <v>751.72908667041872</v>
      </c>
      <c r="W1775" s="31">
        <f>IFERROR(VLOOKUP(C1775,'eindex _tget pp '!$A$4:$F$615,6,FALSE),0)</f>
        <v>1.7261732700000001</v>
      </c>
      <c r="X1775" s="4">
        <f>IFERROR(VLOOKUP(B1775,'eschools 16'!$A$2:$F$25,6,FALSE),1)</f>
        <v>1</v>
      </c>
      <c r="Y1775" s="1">
        <f t="shared" si="135"/>
        <v>12644.08</v>
      </c>
      <c r="Z1775" s="1">
        <f t="shared" si="136"/>
        <v>31312.23</v>
      </c>
      <c r="AA1775" s="31">
        <f>IFERROR(VLOOKUP(C1775,'eindex _tget pp '!$A$4:$G$615,7,FALSE),0)</f>
        <v>0.59243781699999998</v>
      </c>
      <c r="AB1775" s="1">
        <f>VLOOKUP(A1775,'ADM Details FY17'!$A$3:$AB$3515,28,FALSE)</f>
        <v>0</v>
      </c>
      <c r="AC1775" s="1">
        <f t="shared" si="137"/>
        <v>0</v>
      </c>
      <c r="AD1775" s="1">
        <f t="shared" si="138"/>
        <v>67.28</v>
      </c>
      <c r="AE1775" s="1">
        <f t="shared" si="139"/>
        <v>10092</v>
      </c>
    </row>
    <row r="1776" spans="1:31" x14ac:dyDescent="0.25">
      <c r="A1776" t="str">
        <f>B1776&amp;"-"&amp;COUNTIF($B$3:B1776,B1776)</f>
        <v>420-3</v>
      </c>
      <c r="B1776">
        <v>420</v>
      </c>
      <c r="C1776" s="18">
        <f>VLOOKUP(A1776,'ADM Details FY17'!$A$3:$D$3515,4,FALSE)</f>
        <v>0</v>
      </c>
      <c r="D1776" s="1">
        <f>VLOOKUP(A1776,'ADM Details FY17'!$A$3:$E$3515,5,FALSE)</f>
        <v>0</v>
      </c>
      <c r="E1776" s="1">
        <f>VLOOKUP(A1776,'ADM Details FY17'!$A$3:$F$3515,6,FALSE)</f>
        <v>0</v>
      </c>
      <c r="F1776" s="1">
        <f>VLOOKUP(A1776,'ADM Details FY17'!$A$3:$G$3515,7,FALSE)</f>
        <v>0</v>
      </c>
      <c r="G1776" s="1">
        <f>VLOOKUP(A1776,'ADM Details FY17'!$A$3:$H$3515,8,FALSE)</f>
        <v>0</v>
      </c>
      <c r="H1776" s="1">
        <f>VLOOKUP(A1776,'ADM Details FY17'!$A$3:$I$3515,9,FALSE)</f>
        <v>0</v>
      </c>
      <c r="I1776" s="1">
        <f>VLOOKUP(A1776,'ADM Details FY17'!$A$3:$J$3517,10,FALSE)</f>
        <v>0</v>
      </c>
      <c r="J1776" s="1">
        <f>VLOOKUP(A1776,'ADM Details FY17'!$A$3:$K$3515,11,FALSE)</f>
        <v>0</v>
      </c>
      <c r="K1776" s="1">
        <f>VLOOKUP(A1776,'ADM Details FY17'!$A$3:$M$3515,13,FALSE)</f>
        <v>0</v>
      </c>
      <c r="L1776" s="1">
        <f>VLOOKUP(A1776,'ADM Details FY17'!$A$3:$O$3515,15,FALSE)</f>
        <v>0</v>
      </c>
      <c r="M1776" s="1">
        <f>VLOOKUP(A1776,'ADM Details FY17'!$A$3:$P$3515,16,FALSE)</f>
        <v>0</v>
      </c>
      <c r="N1776" s="1">
        <f>VLOOKUP(A1776,'ADM Details FY17'!$A$3:$Q$3515,17,FALSE)</f>
        <v>0</v>
      </c>
      <c r="O1776" s="1">
        <f>VLOOKUP(A1776,'ADM Details FY17'!$A$3:$S$3515,19,FALSE)</f>
        <v>0</v>
      </c>
      <c r="P1776" s="1">
        <f>VLOOKUP(A1776,'ADM Details FY17'!$A$3:$U$3515,21,FALSE)</f>
        <v>0</v>
      </c>
      <c r="Q1776" s="1">
        <f>VLOOKUP(A1776,'ADM Details FY17'!$A$3:$V$3515,22,FALSE)</f>
        <v>0</v>
      </c>
      <c r="R1776" s="1">
        <f>VLOOKUP(A1776,'ADM Details FY17'!$A$3:$W$3515,23,FALSE)</f>
        <v>0</v>
      </c>
      <c r="S1776" s="1">
        <f>VLOOKUP(A1776,'ADM Details FY17'!$A$3:$X$3515,24,FALSE)</f>
        <v>0</v>
      </c>
      <c r="T1776" s="1">
        <f>VLOOKUP(A1776,'ADM Details FY17'!$A$3:$Y$3515,25,FALSE)</f>
        <v>0</v>
      </c>
      <c r="U1776" s="1">
        <f>VLOOKUP(A1776,'ADM Details FY17'!$A$3:$AA$3515,27,FALSE)</f>
        <v>0</v>
      </c>
      <c r="V1776" s="1">
        <f>IFERROR(VLOOKUP(C1776,'eindex _tget pp '!$A$4:$E$615,5,FALSE),0)</f>
        <v>0</v>
      </c>
      <c r="W1776" s="31">
        <f>IFERROR(VLOOKUP(C1776,'eindex _tget pp '!$A$4:$F$615,6,FALSE),0)</f>
        <v>0</v>
      </c>
      <c r="X1776" s="4">
        <f>IFERROR(VLOOKUP(B1776,'eschools 16'!$A$2:$F$25,6,FALSE),1)</f>
        <v>1</v>
      </c>
      <c r="Y1776" s="1">
        <f t="shared" si="135"/>
        <v>0</v>
      </c>
      <c r="Z1776" s="1">
        <f t="shared" si="136"/>
        <v>0</v>
      </c>
      <c r="AA1776" s="31">
        <f>IFERROR(VLOOKUP(C1776,'eindex _tget pp '!$A$4:$G$615,7,FALSE),0)</f>
        <v>0</v>
      </c>
      <c r="AB1776" s="1">
        <f>VLOOKUP(A1776,'ADM Details FY17'!$A$3:$AB$3515,28,FALSE)</f>
        <v>0</v>
      </c>
      <c r="AC1776" s="1">
        <f t="shared" si="137"/>
        <v>0</v>
      </c>
      <c r="AD1776" s="1">
        <f t="shared" si="138"/>
        <v>0</v>
      </c>
      <c r="AE1776" s="1">
        <f t="shared" si="139"/>
        <v>0</v>
      </c>
    </row>
    <row r="1777" spans="1:31" x14ac:dyDescent="0.25">
      <c r="A1777" t="str">
        <f>B1777&amp;"-"&amp;COUNTIF($B$3:B1777,B1777)</f>
        <v>420-4</v>
      </c>
      <c r="B1777">
        <v>420</v>
      </c>
      <c r="C1777" s="18">
        <f>VLOOKUP(A1777,'ADM Details FY17'!$A$3:$D$3515,4,FALSE)</f>
        <v>0</v>
      </c>
      <c r="D1777" s="1">
        <f>VLOOKUP(A1777,'ADM Details FY17'!$A$3:$E$3515,5,FALSE)</f>
        <v>0</v>
      </c>
      <c r="E1777" s="1">
        <f>VLOOKUP(A1777,'ADM Details FY17'!$A$3:$F$3515,6,FALSE)</f>
        <v>0</v>
      </c>
      <c r="F1777" s="1">
        <f>VLOOKUP(A1777,'ADM Details FY17'!$A$3:$G$3515,7,FALSE)</f>
        <v>0</v>
      </c>
      <c r="G1777" s="1">
        <f>VLOOKUP(A1777,'ADM Details FY17'!$A$3:$H$3515,8,FALSE)</f>
        <v>0</v>
      </c>
      <c r="H1777" s="1">
        <f>VLOOKUP(A1777,'ADM Details FY17'!$A$3:$I$3515,9,FALSE)</f>
        <v>0</v>
      </c>
      <c r="I1777" s="1">
        <f>VLOOKUP(A1777,'ADM Details FY17'!$A$3:$J$3517,10,FALSE)</f>
        <v>0</v>
      </c>
      <c r="J1777" s="1">
        <f>VLOOKUP(A1777,'ADM Details FY17'!$A$3:$K$3515,11,FALSE)</f>
        <v>0</v>
      </c>
      <c r="K1777" s="1">
        <f>VLOOKUP(A1777,'ADM Details FY17'!$A$3:$M$3515,13,FALSE)</f>
        <v>0</v>
      </c>
      <c r="L1777" s="1">
        <f>VLOOKUP(A1777,'ADM Details FY17'!$A$3:$O$3515,15,FALSE)</f>
        <v>0</v>
      </c>
      <c r="M1777" s="1">
        <f>VLOOKUP(A1777,'ADM Details FY17'!$A$3:$P$3515,16,FALSE)</f>
        <v>0</v>
      </c>
      <c r="N1777" s="1">
        <f>VLOOKUP(A1777,'ADM Details FY17'!$A$3:$Q$3515,17,FALSE)</f>
        <v>0</v>
      </c>
      <c r="O1777" s="1">
        <f>VLOOKUP(A1777,'ADM Details FY17'!$A$3:$S$3515,19,FALSE)</f>
        <v>0</v>
      </c>
      <c r="P1777" s="1">
        <f>VLOOKUP(A1777,'ADM Details FY17'!$A$3:$U$3515,21,FALSE)</f>
        <v>0</v>
      </c>
      <c r="Q1777" s="1">
        <f>VLOOKUP(A1777,'ADM Details FY17'!$A$3:$V$3515,22,FALSE)</f>
        <v>0</v>
      </c>
      <c r="R1777" s="1">
        <f>VLOOKUP(A1777,'ADM Details FY17'!$A$3:$W$3515,23,FALSE)</f>
        <v>0</v>
      </c>
      <c r="S1777" s="1">
        <f>VLOOKUP(A1777,'ADM Details FY17'!$A$3:$X$3515,24,FALSE)</f>
        <v>0</v>
      </c>
      <c r="T1777" s="1">
        <f>VLOOKUP(A1777,'ADM Details FY17'!$A$3:$Y$3515,25,FALSE)</f>
        <v>0</v>
      </c>
      <c r="U1777" s="1">
        <f>VLOOKUP(A1777,'ADM Details FY17'!$A$3:$AA$3515,27,FALSE)</f>
        <v>0</v>
      </c>
      <c r="V1777" s="1">
        <f>IFERROR(VLOOKUP(C1777,'eindex _tget pp '!$A$4:$E$615,5,FALSE),0)</f>
        <v>0</v>
      </c>
      <c r="W1777" s="31">
        <f>IFERROR(VLOOKUP(C1777,'eindex _tget pp '!$A$4:$F$615,6,FALSE),0)</f>
        <v>0</v>
      </c>
      <c r="X1777" s="4">
        <f>IFERROR(VLOOKUP(B1777,'eschools 16'!$A$2:$F$25,6,FALSE),1)</f>
        <v>1</v>
      </c>
      <c r="Y1777" s="1">
        <f t="shared" si="135"/>
        <v>0</v>
      </c>
      <c r="Z1777" s="1">
        <f t="shared" si="136"/>
        <v>0</v>
      </c>
      <c r="AA1777" s="31">
        <f>IFERROR(VLOOKUP(C1777,'eindex _tget pp '!$A$4:$G$615,7,FALSE),0)</f>
        <v>0</v>
      </c>
      <c r="AB1777" s="1">
        <f>VLOOKUP(A1777,'ADM Details FY17'!$A$3:$AB$3515,28,FALSE)</f>
        <v>0</v>
      </c>
      <c r="AC1777" s="1">
        <f t="shared" si="137"/>
        <v>0</v>
      </c>
      <c r="AD1777" s="1">
        <f t="shared" si="138"/>
        <v>0</v>
      </c>
      <c r="AE1777" s="1">
        <f t="shared" si="139"/>
        <v>0</v>
      </c>
    </row>
    <row r="1778" spans="1:31" x14ac:dyDescent="0.25">
      <c r="A1778" t="str">
        <f>B1778&amp;"-"&amp;COUNTIF($B$3:B1778,B1778)</f>
        <v>420-5</v>
      </c>
      <c r="B1778">
        <v>420</v>
      </c>
      <c r="C1778" s="18">
        <f>VLOOKUP(A1778,'ADM Details FY17'!$A$3:$D$3515,4,FALSE)</f>
        <v>0</v>
      </c>
      <c r="D1778" s="1">
        <f>VLOOKUP(A1778,'ADM Details FY17'!$A$3:$E$3515,5,FALSE)</f>
        <v>0</v>
      </c>
      <c r="E1778" s="1">
        <f>VLOOKUP(A1778,'ADM Details FY17'!$A$3:$F$3515,6,FALSE)</f>
        <v>0</v>
      </c>
      <c r="F1778" s="1">
        <f>VLOOKUP(A1778,'ADM Details FY17'!$A$3:$G$3515,7,FALSE)</f>
        <v>0</v>
      </c>
      <c r="G1778" s="1">
        <f>VLOOKUP(A1778,'ADM Details FY17'!$A$3:$H$3515,8,FALSE)</f>
        <v>0</v>
      </c>
      <c r="H1778" s="1">
        <f>VLOOKUP(A1778,'ADM Details FY17'!$A$3:$I$3515,9,FALSE)</f>
        <v>0</v>
      </c>
      <c r="I1778" s="1">
        <f>VLOOKUP(A1778,'ADM Details FY17'!$A$3:$J$3517,10,FALSE)</f>
        <v>0</v>
      </c>
      <c r="J1778" s="1">
        <f>VLOOKUP(A1778,'ADM Details FY17'!$A$3:$K$3515,11,FALSE)</f>
        <v>0</v>
      </c>
      <c r="K1778" s="1">
        <f>VLOOKUP(A1778,'ADM Details FY17'!$A$3:$M$3515,13,FALSE)</f>
        <v>0</v>
      </c>
      <c r="L1778" s="1">
        <f>VLOOKUP(A1778,'ADM Details FY17'!$A$3:$O$3515,15,FALSE)</f>
        <v>0</v>
      </c>
      <c r="M1778" s="1">
        <f>VLOOKUP(A1778,'ADM Details FY17'!$A$3:$P$3515,16,FALSE)</f>
        <v>0</v>
      </c>
      <c r="N1778" s="1">
        <f>VLOOKUP(A1778,'ADM Details FY17'!$A$3:$Q$3515,17,FALSE)</f>
        <v>0</v>
      </c>
      <c r="O1778" s="1">
        <f>VLOOKUP(A1778,'ADM Details FY17'!$A$3:$S$3515,19,FALSE)</f>
        <v>0</v>
      </c>
      <c r="P1778" s="1">
        <f>VLOOKUP(A1778,'ADM Details FY17'!$A$3:$U$3515,21,FALSE)</f>
        <v>0</v>
      </c>
      <c r="Q1778" s="1">
        <f>VLOOKUP(A1778,'ADM Details FY17'!$A$3:$V$3515,22,FALSE)</f>
        <v>0</v>
      </c>
      <c r="R1778" s="1">
        <f>VLOOKUP(A1778,'ADM Details FY17'!$A$3:$W$3515,23,FALSE)</f>
        <v>0</v>
      </c>
      <c r="S1778" s="1">
        <f>VLOOKUP(A1778,'ADM Details FY17'!$A$3:$X$3515,24,FALSE)</f>
        <v>0</v>
      </c>
      <c r="T1778" s="1">
        <f>VLOOKUP(A1778,'ADM Details FY17'!$A$3:$Y$3515,25,FALSE)</f>
        <v>0</v>
      </c>
      <c r="U1778" s="1">
        <f>VLOOKUP(A1778,'ADM Details FY17'!$A$3:$AA$3515,27,FALSE)</f>
        <v>0</v>
      </c>
      <c r="V1778" s="1">
        <f>IFERROR(VLOOKUP(C1778,'eindex _tget pp '!$A$4:$E$615,5,FALSE),0)</f>
        <v>0</v>
      </c>
      <c r="W1778" s="31">
        <f>IFERROR(VLOOKUP(C1778,'eindex _tget pp '!$A$4:$F$615,6,FALSE),0)</f>
        <v>0</v>
      </c>
      <c r="X1778" s="4">
        <f>IFERROR(VLOOKUP(B1778,'eschools 16'!$A$2:$F$25,6,FALSE),1)</f>
        <v>1</v>
      </c>
      <c r="Y1778" s="1">
        <f t="shared" si="135"/>
        <v>0</v>
      </c>
      <c r="Z1778" s="1">
        <f t="shared" si="136"/>
        <v>0</v>
      </c>
      <c r="AA1778" s="31">
        <f>IFERROR(VLOOKUP(C1778,'eindex _tget pp '!$A$4:$G$615,7,FALSE),0)</f>
        <v>0</v>
      </c>
      <c r="AB1778" s="1">
        <f>VLOOKUP(A1778,'ADM Details FY17'!$A$3:$AB$3515,28,FALSE)</f>
        <v>0</v>
      </c>
      <c r="AC1778" s="1">
        <f t="shared" si="137"/>
        <v>0</v>
      </c>
      <c r="AD1778" s="1">
        <f t="shared" si="138"/>
        <v>0</v>
      </c>
      <c r="AE1778" s="1">
        <f t="shared" si="139"/>
        <v>0</v>
      </c>
    </row>
    <row r="1779" spans="1:31" x14ac:dyDescent="0.25">
      <c r="A1779" t="str">
        <f>B1779&amp;"-"&amp;COUNTIF($B$3:B1779,B1779)</f>
        <v>420-6</v>
      </c>
      <c r="B1779">
        <v>420</v>
      </c>
      <c r="C1779" s="18">
        <f>VLOOKUP(A1779,'ADM Details FY17'!$A$3:$D$3515,4,FALSE)</f>
        <v>0</v>
      </c>
      <c r="D1779" s="1">
        <f>VLOOKUP(A1779,'ADM Details FY17'!$A$3:$E$3515,5,FALSE)</f>
        <v>0</v>
      </c>
      <c r="E1779" s="1">
        <f>VLOOKUP(A1779,'ADM Details FY17'!$A$3:$F$3515,6,FALSE)</f>
        <v>0</v>
      </c>
      <c r="F1779" s="1">
        <f>VLOOKUP(A1779,'ADM Details FY17'!$A$3:$G$3515,7,FALSE)</f>
        <v>0</v>
      </c>
      <c r="G1779" s="1">
        <f>VLOOKUP(A1779,'ADM Details FY17'!$A$3:$H$3515,8,FALSE)</f>
        <v>0</v>
      </c>
      <c r="H1779" s="1">
        <f>VLOOKUP(A1779,'ADM Details FY17'!$A$3:$I$3515,9,FALSE)</f>
        <v>0</v>
      </c>
      <c r="I1779" s="1">
        <f>VLOOKUP(A1779,'ADM Details FY17'!$A$3:$J$3517,10,FALSE)</f>
        <v>0</v>
      </c>
      <c r="J1779" s="1">
        <f>VLOOKUP(A1779,'ADM Details FY17'!$A$3:$K$3515,11,FALSE)</f>
        <v>0</v>
      </c>
      <c r="K1779" s="1">
        <f>VLOOKUP(A1779,'ADM Details FY17'!$A$3:$M$3515,13,FALSE)</f>
        <v>0</v>
      </c>
      <c r="L1779" s="1">
        <f>VLOOKUP(A1779,'ADM Details FY17'!$A$3:$O$3515,15,FALSE)</f>
        <v>0</v>
      </c>
      <c r="M1779" s="1">
        <f>VLOOKUP(A1779,'ADM Details FY17'!$A$3:$P$3515,16,FALSE)</f>
        <v>0</v>
      </c>
      <c r="N1779" s="1">
        <f>VLOOKUP(A1779,'ADM Details FY17'!$A$3:$Q$3515,17,FALSE)</f>
        <v>0</v>
      </c>
      <c r="O1779" s="1">
        <f>VLOOKUP(A1779,'ADM Details FY17'!$A$3:$S$3515,19,FALSE)</f>
        <v>0</v>
      </c>
      <c r="P1779" s="1">
        <f>VLOOKUP(A1779,'ADM Details FY17'!$A$3:$U$3515,21,FALSE)</f>
        <v>0</v>
      </c>
      <c r="Q1779" s="1">
        <f>VLOOKUP(A1779,'ADM Details FY17'!$A$3:$V$3515,22,FALSE)</f>
        <v>0</v>
      </c>
      <c r="R1779" s="1">
        <f>VLOOKUP(A1779,'ADM Details FY17'!$A$3:$W$3515,23,FALSE)</f>
        <v>0</v>
      </c>
      <c r="S1779" s="1">
        <f>VLOOKUP(A1779,'ADM Details FY17'!$A$3:$X$3515,24,FALSE)</f>
        <v>0</v>
      </c>
      <c r="T1779" s="1">
        <f>VLOOKUP(A1779,'ADM Details FY17'!$A$3:$Y$3515,25,FALSE)</f>
        <v>0</v>
      </c>
      <c r="U1779" s="1">
        <f>VLOOKUP(A1779,'ADM Details FY17'!$A$3:$AA$3515,27,FALSE)</f>
        <v>0</v>
      </c>
      <c r="V1779" s="1">
        <f>IFERROR(VLOOKUP(C1779,'eindex _tget pp '!$A$4:$E$615,5,FALSE),0)</f>
        <v>0</v>
      </c>
      <c r="W1779" s="31">
        <f>IFERROR(VLOOKUP(C1779,'eindex _tget pp '!$A$4:$F$615,6,FALSE),0)</f>
        <v>0</v>
      </c>
      <c r="X1779" s="4">
        <f>IFERROR(VLOOKUP(B1779,'eschools 16'!$A$2:$F$25,6,FALSE),1)</f>
        <v>1</v>
      </c>
      <c r="Y1779" s="1">
        <f t="shared" si="135"/>
        <v>0</v>
      </c>
      <c r="Z1779" s="1">
        <f t="shared" si="136"/>
        <v>0</v>
      </c>
      <c r="AA1779" s="31">
        <f>IFERROR(VLOOKUP(C1779,'eindex _tget pp '!$A$4:$G$615,7,FALSE),0)</f>
        <v>0</v>
      </c>
      <c r="AB1779" s="1">
        <f>VLOOKUP(A1779,'ADM Details FY17'!$A$3:$AB$3515,28,FALSE)</f>
        <v>0</v>
      </c>
      <c r="AC1779" s="1">
        <f t="shared" si="137"/>
        <v>0</v>
      </c>
      <c r="AD1779" s="1">
        <f t="shared" si="138"/>
        <v>0</v>
      </c>
      <c r="AE1779" s="1">
        <f t="shared" si="139"/>
        <v>0</v>
      </c>
    </row>
    <row r="1780" spans="1:31" x14ac:dyDescent="0.25">
      <c r="A1780" t="str">
        <f>B1780&amp;"-"&amp;COUNTIF($B$3:B1780,B1780)</f>
        <v>420-7</v>
      </c>
      <c r="B1780">
        <v>420</v>
      </c>
      <c r="C1780" s="18">
        <f>VLOOKUP(A1780,'ADM Details FY17'!$A$3:$D$3515,4,FALSE)</f>
        <v>0</v>
      </c>
      <c r="D1780" s="1">
        <f>VLOOKUP(A1780,'ADM Details FY17'!$A$3:$E$3515,5,FALSE)</f>
        <v>0</v>
      </c>
      <c r="E1780" s="1">
        <f>VLOOKUP(A1780,'ADM Details FY17'!$A$3:$F$3515,6,FALSE)</f>
        <v>0</v>
      </c>
      <c r="F1780" s="1">
        <f>VLOOKUP(A1780,'ADM Details FY17'!$A$3:$G$3515,7,FALSE)</f>
        <v>0</v>
      </c>
      <c r="G1780" s="1">
        <f>VLOOKUP(A1780,'ADM Details FY17'!$A$3:$H$3515,8,FALSE)</f>
        <v>0</v>
      </c>
      <c r="H1780" s="1">
        <f>VLOOKUP(A1780,'ADM Details FY17'!$A$3:$I$3515,9,FALSE)</f>
        <v>0</v>
      </c>
      <c r="I1780" s="1">
        <f>VLOOKUP(A1780,'ADM Details FY17'!$A$3:$J$3517,10,FALSE)</f>
        <v>0</v>
      </c>
      <c r="J1780" s="1">
        <f>VLOOKUP(A1780,'ADM Details FY17'!$A$3:$K$3515,11,FALSE)</f>
        <v>0</v>
      </c>
      <c r="K1780" s="1">
        <f>VLOOKUP(A1780,'ADM Details FY17'!$A$3:$M$3515,13,FALSE)</f>
        <v>0</v>
      </c>
      <c r="L1780" s="1">
        <f>VLOOKUP(A1780,'ADM Details FY17'!$A$3:$O$3515,15,FALSE)</f>
        <v>0</v>
      </c>
      <c r="M1780" s="1">
        <f>VLOOKUP(A1780,'ADM Details FY17'!$A$3:$P$3515,16,FALSE)</f>
        <v>0</v>
      </c>
      <c r="N1780" s="1">
        <f>VLOOKUP(A1780,'ADM Details FY17'!$A$3:$Q$3515,17,FALSE)</f>
        <v>0</v>
      </c>
      <c r="O1780" s="1">
        <f>VLOOKUP(A1780,'ADM Details FY17'!$A$3:$S$3515,19,FALSE)</f>
        <v>0</v>
      </c>
      <c r="P1780" s="1">
        <f>VLOOKUP(A1780,'ADM Details FY17'!$A$3:$U$3515,21,FALSE)</f>
        <v>0</v>
      </c>
      <c r="Q1780" s="1">
        <f>VLOOKUP(A1780,'ADM Details FY17'!$A$3:$V$3515,22,FALSE)</f>
        <v>0</v>
      </c>
      <c r="R1780" s="1">
        <f>VLOOKUP(A1780,'ADM Details FY17'!$A$3:$W$3515,23,FALSE)</f>
        <v>0</v>
      </c>
      <c r="S1780" s="1">
        <f>VLOOKUP(A1780,'ADM Details FY17'!$A$3:$X$3515,24,FALSE)</f>
        <v>0</v>
      </c>
      <c r="T1780" s="1">
        <f>VLOOKUP(A1780,'ADM Details FY17'!$A$3:$Y$3515,25,FALSE)</f>
        <v>0</v>
      </c>
      <c r="U1780" s="1">
        <f>VLOOKUP(A1780,'ADM Details FY17'!$A$3:$AA$3515,27,FALSE)</f>
        <v>0</v>
      </c>
      <c r="V1780" s="1">
        <f>IFERROR(VLOOKUP(C1780,'eindex _tget pp '!$A$4:$E$615,5,FALSE),0)</f>
        <v>0</v>
      </c>
      <c r="W1780" s="31">
        <f>IFERROR(VLOOKUP(C1780,'eindex _tget pp '!$A$4:$F$615,6,FALSE),0)</f>
        <v>0</v>
      </c>
      <c r="X1780" s="4">
        <f>IFERROR(VLOOKUP(B1780,'eschools 16'!$A$2:$F$25,6,FALSE),1)</f>
        <v>1</v>
      </c>
      <c r="Y1780" s="1">
        <f t="shared" si="135"/>
        <v>0</v>
      </c>
      <c r="Z1780" s="1">
        <f t="shared" si="136"/>
        <v>0</v>
      </c>
      <c r="AA1780" s="31">
        <f>IFERROR(VLOOKUP(C1780,'eindex _tget pp '!$A$4:$G$615,7,FALSE),0)</f>
        <v>0</v>
      </c>
      <c r="AB1780" s="1">
        <f>VLOOKUP(A1780,'ADM Details FY17'!$A$3:$AB$3515,28,FALSE)</f>
        <v>0</v>
      </c>
      <c r="AC1780" s="1">
        <f t="shared" si="137"/>
        <v>0</v>
      </c>
      <c r="AD1780" s="1">
        <f t="shared" si="138"/>
        <v>0</v>
      </c>
      <c r="AE1780" s="1">
        <f t="shared" si="139"/>
        <v>0</v>
      </c>
    </row>
    <row r="1781" spans="1:31" x14ac:dyDescent="0.25">
      <c r="A1781" t="str">
        <f>B1781&amp;"-"&amp;COUNTIF($B$3:B1781,B1781)</f>
        <v>420-8</v>
      </c>
      <c r="B1781">
        <v>420</v>
      </c>
      <c r="C1781" s="18">
        <f>VLOOKUP(A1781,'ADM Details FY17'!$A$3:$D$3515,4,FALSE)</f>
        <v>0</v>
      </c>
      <c r="D1781" s="1">
        <f>VLOOKUP(A1781,'ADM Details FY17'!$A$3:$E$3515,5,FALSE)</f>
        <v>0</v>
      </c>
      <c r="E1781" s="1">
        <f>VLOOKUP(A1781,'ADM Details FY17'!$A$3:$F$3515,6,FALSE)</f>
        <v>0</v>
      </c>
      <c r="F1781" s="1">
        <f>VLOOKUP(A1781,'ADM Details FY17'!$A$3:$G$3515,7,FALSE)</f>
        <v>0</v>
      </c>
      <c r="G1781" s="1">
        <f>VLOOKUP(A1781,'ADM Details FY17'!$A$3:$H$3515,8,FALSE)</f>
        <v>0</v>
      </c>
      <c r="H1781" s="1">
        <f>VLOOKUP(A1781,'ADM Details FY17'!$A$3:$I$3515,9,FALSE)</f>
        <v>0</v>
      </c>
      <c r="I1781" s="1">
        <f>VLOOKUP(A1781,'ADM Details FY17'!$A$3:$J$3517,10,FALSE)</f>
        <v>0</v>
      </c>
      <c r="J1781" s="1">
        <f>VLOOKUP(A1781,'ADM Details FY17'!$A$3:$K$3515,11,FALSE)</f>
        <v>0</v>
      </c>
      <c r="K1781" s="1">
        <f>VLOOKUP(A1781,'ADM Details FY17'!$A$3:$M$3515,13,FALSE)</f>
        <v>0</v>
      </c>
      <c r="L1781" s="1">
        <f>VLOOKUP(A1781,'ADM Details FY17'!$A$3:$O$3515,15,FALSE)</f>
        <v>0</v>
      </c>
      <c r="M1781" s="1">
        <f>VLOOKUP(A1781,'ADM Details FY17'!$A$3:$P$3515,16,FALSE)</f>
        <v>0</v>
      </c>
      <c r="N1781" s="1">
        <f>VLOOKUP(A1781,'ADM Details FY17'!$A$3:$Q$3515,17,FALSE)</f>
        <v>0</v>
      </c>
      <c r="O1781" s="1">
        <f>VLOOKUP(A1781,'ADM Details FY17'!$A$3:$S$3515,19,FALSE)</f>
        <v>0</v>
      </c>
      <c r="P1781" s="1">
        <f>VLOOKUP(A1781,'ADM Details FY17'!$A$3:$U$3515,21,FALSE)</f>
        <v>0</v>
      </c>
      <c r="Q1781" s="1">
        <f>VLOOKUP(A1781,'ADM Details FY17'!$A$3:$V$3515,22,FALSE)</f>
        <v>0</v>
      </c>
      <c r="R1781" s="1">
        <f>VLOOKUP(A1781,'ADM Details FY17'!$A$3:$W$3515,23,FALSE)</f>
        <v>0</v>
      </c>
      <c r="S1781" s="1">
        <f>VLOOKUP(A1781,'ADM Details FY17'!$A$3:$X$3515,24,FALSE)</f>
        <v>0</v>
      </c>
      <c r="T1781" s="1">
        <f>VLOOKUP(A1781,'ADM Details FY17'!$A$3:$Y$3515,25,FALSE)</f>
        <v>0</v>
      </c>
      <c r="U1781" s="1">
        <f>VLOOKUP(A1781,'ADM Details FY17'!$A$3:$AA$3515,27,FALSE)</f>
        <v>0</v>
      </c>
      <c r="V1781" s="1">
        <f>IFERROR(VLOOKUP(C1781,'eindex _tget pp '!$A$4:$E$615,5,FALSE),0)</f>
        <v>0</v>
      </c>
      <c r="W1781" s="31">
        <f>IFERROR(VLOOKUP(C1781,'eindex _tget pp '!$A$4:$F$615,6,FALSE),0)</f>
        <v>0</v>
      </c>
      <c r="X1781" s="4">
        <f>IFERROR(VLOOKUP(B1781,'eschools 16'!$A$2:$F$25,6,FALSE),1)</f>
        <v>1</v>
      </c>
      <c r="Y1781" s="1">
        <f t="shared" si="135"/>
        <v>0</v>
      </c>
      <c r="Z1781" s="1">
        <f t="shared" si="136"/>
        <v>0</v>
      </c>
      <c r="AA1781" s="31">
        <f>IFERROR(VLOOKUP(C1781,'eindex _tget pp '!$A$4:$G$615,7,FALSE),0)</f>
        <v>0</v>
      </c>
      <c r="AB1781" s="1">
        <f>VLOOKUP(A1781,'ADM Details FY17'!$A$3:$AB$3515,28,FALSE)</f>
        <v>0</v>
      </c>
      <c r="AC1781" s="1">
        <f t="shared" si="137"/>
        <v>0</v>
      </c>
      <c r="AD1781" s="1">
        <f t="shared" si="138"/>
        <v>0</v>
      </c>
      <c r="AE1781" s="1">
        <f t="shared" si="139"/>
        <v>0</v>
      </c>
    </row>
    <row r="1782" spans="1:31" x14ac:dyDescent="0.25">
      <c r="A1782" t="str">
        <f>B1782&amp;"-"&amp;COUNTIF($B$3:B1782,B1782)</f>
        <v>509-1</v>
      </c>
      <c r="B1782">
        <v>509</v>
      </c>
      <c r="C1782" s="18">
        <f>VLOOKUP(A1782,'ADM Details FY17'!$A$3:$D$3515,4,FALSE)</f>
        <v>43620</v>
      </c>
      <c r="D1782" s="1">
        <f>VLOOKUP(A1782,'ADM Details FY17'!$A$3:$E$3515,5,FALSE)</f>
        <v>0.28000000000000003</v>
      </c>
      <c r="E1782" s="1">
        <f>VLOOKUP(A1782,'ADM Details FY17'!$A$3:$F$3515,6,FALSE)</f>
        <v>0</v>
      </c>
      <c r="F1782" s="1">
        <f>VLOOKUP(A1782,'ADM Details FY17'!$A$3:$G$3515,7,FALSE)</f>
        <v>0</v>
      </c>
      <c r="G1782" s="1">
        <f>VLOOKUP(A1782,'ADM Details FY17'!$A$3:$H$3515,8,FALSE)</f>
        <v>0</v>
      </c>
      <c r="H1782" s="1">
        <f>VLOOKUP(A1782,'ADM Details FY17'!$A$3:$I$3515,9,FALSE)</f>
        <v>0</v>
      </c>
      <c r="I1782" s="1">
        <f>VLOOKUP(A1782,'ADM Details FY17'!$A$3:$J$3517,10,FALSE)</f>
        <v>0</v>
      </c>
      <c r="J1782" s="1">
        <f>VLOOKUP(A1782,'ADM Details FY17'!$A$3:$K$3515,11,FALSE)</f>
        <v>0</v>
      </c>
      <c r="K1782" s="1">
        <f>VLOOKUP(A1782,'ADM Details FY17'!$A$3:$M$3515,13,FALSE)</f>
        <v>0.28000000000000003</v>
      </c>
      <c r="L1782" s="1">
        <f>VLOOKUP(A1782,'ADM Details FY17'!$A$3:$O$3515,15,FALSE)</f>
        <v>0</v>
      </c>
      <c r="M1782" s="1">
        <f>VLOOKUP(A1782,'ADM Details FY17'!$A$3:$P$3515,16,FALSE)</f>
        <v>0</v>
      </c>
      <c r="N1782" s="1">
        <f>VLOOKUP(A1782,'ADM Details FY17'!$A$3:$Q$3515,17,FALSE)</f>
        <v>0</v>
      </c>
      <c r="O1782" s="1">
        <f>VLOOKUP(A1782,'ADM Details FY17'!$A$3:$S$3515,19,FALSE)</f>
        <v>0.28000000000000003</v>
      </c>
      <c r="P1782" s="1">
        <f>VLOOKUP(A1782,'ADM Details FY17'!$A$3:$U$3515,21,FALSE)</f>
        <v>0</v>
      </c>
      <c r="Q1782" s="1">
        <f>VLOOKUP(A1782,'ADM Details FY17'!$A$3:$V$3515,22,FALSE)</f>
        <v>0</v>
      </c>
      <c r="R1782" s="1">
        <f>VLOOKUP(A1782,'ADM Details FY17'!$A$3:$W$3515,23,FALSE)</f>
        <v>0</v>
      </c>
      <c r="S1782" s="1">
        <f>VLOOKUP(A1782,'ADM Details FY17'!$A$3:$X$3515,24,FALSE)</f>
        <v>0</v>
      </c>
      <c r="T1782" s="1">
        <f>VLOOKUP(A1782,'ADM Details FY17'!$A$3:$Y$3515,25,FALSE)</f>
        <v>0</v>
      </c>
      <c r="U1782" s="1">
        <f>VLOOKUP(A1782,'ADM Details FY17'!$A$3:$AA$3515,27,FALSE)</f>
        <v>0</v>
      </c>
      <c r="V1782" s="1">
        <f>IFERROR(VLOOKUP(C1782,'eindex _tget pp '!$A$4:$E$615,5,FALSE),0)</f>
        <v>0</v>
      </c>
      <c r="W1782" s="31">
        <f>IFERROR(VLOOKUP(C1782,'eindex _tget pp '!$A$4:$F$615,6,FALSE),0)</f>
        <v>5.65505881E-2</v>
      </c>
      <c r="X1782" s="4">
        <f>IFERROR(VLOOKUP(B1782,'eschools 16'!$A$2:$F$25,6,FALSE),1)</f>
        <v>1</v>
      </c>
      <c r="Y1782" s="1">
        <f t="shared" si="135"/>
        <v>0</v>
      </c>
      <c r="Z1782" s="1">
        <f t="shared" si="136"/>
        <v>4.3099999999999996</v>
      </c>
      <c r="AA1782" s="31">
        <f>IFERROR(VLOOKUP(C1782,'eindex _tget pp '!$A$4:$G$615,7,FALSE),0)</f>
        <v>0.199475819</v>
      </c>
      <c r="AB1782" s="1">
        <f>VLOOKUP(A1782,'ADM Details FY17'!$A$3:$AB$3515,28,FALSE)</f>
        <v>0</v>
      </c>
      <c r="AC1782" s="1">
        <f t="shared" si="137"/>
        <v>0</v>
      </c>
      <c r="AD1782" s="1">
        <f t="shared" si="138"/>
        <v>0.28000000000000003</v>
      </c>
      <c r="AE1782" s="1">
        <f t="shared" si="139"/>
        <v>42.000000000000007</v>
      </c>
    </row>
    <row r="1783" spans="1:31" x14ac:dyDescent="0.25">
      <c r="A1783" t="str">
        <f>B1783&amp;"-"&amp;COUNTIF($B$3:B1783,B1783)</f>
        <v>509-2</v>
      </c>
      <c r="B1783">
        <v>509</v>
      </c>
      <c r="C1783" s="18">
        <f>VLOOKUP(A1783,'ADM Details FY17'!$A$3:$D$3515,4,FALSE)</f>
        <v>46946</v>
      </c>
      <c r="D1783" s="1">
        <f>VLOOKUP(A1783,'ADM Details FY17'!$A$3:$E$3515,5,FALSE)</f>
        <v>2</v>
      </c>
      <c r="E1783" s="1">
        <f>VLOOKUP(A1783,'ADM Details FY17'!$A$3:$F$3515,6,FALSE)</f>
        <v>0</v>
      </c>
      <c r="F1783" s="1">
        <f>VLOOKUP(A1783,'ADM Details FY17'!$A$3:$G$3515,7,FALSE)</f>
        <v>0</v>
      </c>
      <c r="G1783" s="1">
        <f>VLOOKUP(A1783,'ADM Details FY17'!$A$3:$H$3515,8,FALSE)</f>
        <v>0</v>
      </c>
      <c r="H1783" s="1">
        <f>VLOOKUP(A1783,'ADM Details FY17'!$A$3:$I$3515,9,FALSE)</f>
        <v>0</v>
      </c>
      <c r="I1783" s="1">
        <f>VLOOKUP(A1783,'ADM Details FY17'!$A$3:$J$3517,10,FALSE)</f>
        <v>0</v>
      </c>
      <c r="J1783" s="1">
        <f>VLOOKUP(A1783,'ADM Details FY17'!$A$3:$K$3515,11,FALSE)</f>
        <v>0</v>
      </c>
      <c r="K1783" s="1">
        <f>VLOOKUP(A1783,'ADM Details FY17'!$A$3:$M$3515,13,FALSE)</f>
        <v>2</v>
      </c>
      <c r="L1783" s="1">
        <f>VLOOKUP(A1783,'ADM Details FY17'!$A$3:$O$3515,15,FALSE)</f>
        <v>0</v>
      </c>
      <c r="M1783" s="1">
        <f>VLOOKUP(A1783,'ADM Details FY17'!$A$3:$P$3515,16,FALSE)</f>
        <v>0</v>
      </c>
      <c r="N1783" s="1">
        <f>VLOOKUP(A1783,'ADM Details FY17'!$A$3:$Q$3515,17,FALSE)</f>
        <v>0</v>
      </c>
      <c r="O1783" s="1">
        <f>VLOOKUP(A1783,'ADM Details FY17'!$A$3:$S$3515,19,FALSE)</f>
        <v>2</v>
      </c>
      <c r="P1783" s="1">
        <f>VLOOKUP(A1783,'ADM Details FY17'!$A$3:$U$3515,21,FALSE)</f>
        <v>0</v>
      </c>
      <c r="Q1783" s="1">
        <f>VLOOKUP(A1783,'ADM Details FY17'!$A$3:$V$3515,22,FALSE)</f>
        <v>0</v>
      </c>
      <c r="R1783" s="1">
        <f>VLOOKUP(A1783,'ADM Details FY17'!$A$3:$W$3515,23,FALSE)</f>
        <v>0</v>
      </c>
      <c r="S1783" s="1">
        <f>VLOOKUP(A1783,'ADM Details FY17'!$A$3:$X$3515,24,FALSE)</f>
        <v>0</v>
      </c>
      <c r="T1783" s="1">
        <f>VLOOKUP(A1783,'ADM Details FY17'!$A$3:$Y$3515,25,FALSE)</f>
        <v>0</v>
      </c>
      <c r="U1783" s="1">
        <f>VLOOKUP(A1783,'ADM Details FY17'!$A$3:$AA$3515,27,FALSE)</f>
        <v>0</v>
      </c>
      <c r="V1783" s="1">
        <f>IFERROR(VLOOKUP(C1783,'eindex _tget pp '!$A$4:$E$615,5,FALSE),0)</f>
        <v>610.7199959476801</v>
      </c>
      <c r="W1783" s="31">
        <f>IFERROR(VLOOKUP(C1783,'eindex _tget pp '!$A$4:$F$615,6,FALSE),0)</f>
        <v>0.41647474870000001</v>
      </c>
      <c r="X1783" s="4">
        <f>IFERROR(VLOOKUP(B1783,'eschools 16'!$A$2:$F$25,6,FALSE),1)</f>
        <v>1</v>
      </c>
      <c r="Y1783" s="1">
        <f t="shared" si="135"/>
        <v>305.36</v>
      </c>
      <c r="Z1783" s="1">
        <f t="shared" si="136"/>
        <v>226.56</v>
      </c>
      <c r="AA1783" s="31">
        <f>IFERROR(VLOOKUP(C1783,'eindex _tget pp '!$A$4:$G$615,7,FALSE),0)</f>
        <v>0.574723663</v>
      </c>
      <c r="AB1783" s="1">
        <f>VLOOKUP(A1783,'ADM Details FY17'!$A$3:$AB$3515,28,FALSE)</f>
        <v>0</v>
      </c>
      <c r="AC1783" s="1">
        <f t="shared" si="137"/>
        <v>0</v>
      </c>
      <c r="AD1783" s="1">
        <f t="shared" si="138"/>
        <v>2</v>
      </c>
      <c r="AE1783" s="1">
        <f t="shared" si="139"/>
        <v>300</v>
      </c>
    </row>
    <row r="1784" spans="1:31" x14ac:dyDescent="0.25">
      <c r="A1784" t="str">
        <f>B1784&amp;"-"&amp;COUNTIF($B$3:B1784,B1784)</f>
        <v>509-3</v>
      </c>
      <c r="B1784">
        <v>509</v>
      </c>
      <c r="C1784" s="18">
        <f>VLOOKUP(A1784,'ADM Details FY17'!$A$3:$D$3515,4,FALSE)</f>
        <v>43802</v>
      </c>
      <c r="D1784" s="1">
        <f>VLOOKUP(A1784,'ADM Details FY17'!$A$3:$E$3515,5,FALSE)</f>
        <v>219.83</v>
      </c>
      <c r="E1784" s="1">
        <f>VLOOKUP(A1784,'ADM Details FY17'!$A$3:$F$3515,6,FALSE)</f>
        <v>1.27</v>
      </c>
      <c r="F1784" s="1">
        <f>VLOOKUP(A1784,'ADM Details FY17'!$A$3:$G$3515,7,FALSE)</f>
        <v>37.590000000000003</v>
      </c>
      <c r="G1784" s="1">
        <f>VLOOKUP(A1784,'ADM Details FY17'!$A$3:$H$3515,8,FALSE)</f>
        <v>0.28999999999999998</v>
      </c>
      <c r="H1784" s="1">
        <f>VLOOKUP(A1784,'ADM Details FY17'!$A$3:$I$3515,9,FALSE)</f>
        <v>0</v>
      </c>
      <c r="I1784" s="1">
        <f>VLOOKUP(A1784,'ADM Details FY17'!$A$3:$J$3517,10,FALSE)</f>
        <v>0</v>
      </c>
      <c r="J1784" s="1">
        <f>VLOOKUP(A1784,'ADM Details FY17'!$A$3:$K$3515,11,FALSE)</f>
        <v>0</v>
      </c>
      <c r="K1784" s="1">
        <f>VLOOKUP(A1784,'ADM Details FY17'!$A$3:$M$3515,13,FALSE)</f>
        <v>219.83</v>
      </c>
      <c r="L1784" s="1">
        <f>VLOOKUP(A1784,'ADM Details FY17'!$A$3:$O$3515,15,FALSE)</f>
        <v>5</v>
      </c>
      <c r="M1784" s="1">
        <f>VLOOKUP(A1784,'ADM Details FY17'!$A$3:$P$3515,16,FALSE)</f>
        <v>14</v>
      </c>
      <c r="N1784" s="1">
        <f>VLOOKUP(A1784,'ADM Details FY17'!$A$3:$Q$3515,17,FALSE)</f>
        <v>1</v>
      </c>
      <c r="O1784" s="1">
        <f>VLOOKUP(A1784,'ADM Details FY17'!$A$3:$S$3515,19,FALSE)</f>
        <v>106.66</v>
      </c>
      <c r="P1784" s="1">
        <f>VLOOKUP(A1784,'ADM Details FY17'!$A$3:$U$3515,21,FALSE)</f>
        <v>0</v>
      </c>
      <c r="Q1784" s="1">
        <f>VLOOKUP(A1784,'ADM Details FY17'!$A$3:$V$3515,22,FALSE)</f>
        <v>0</v>
      </c>
      <c r="R1784" s="1">
        <f>VLOOKUP(A1784,'ADM Details FY17'!$A$3:$W$3515,23,FALSE)</f>
        <v>0</v>
      </c>
      <c r="S1784" s="1">
        <f>VLOOKUP(A1784,'ADM Details FY17'!$A$3:$X$3515,24,FALSE)</f>
        <v>0</v>
      </c>
      <c r="T1784" s="1">
        <f>VLOOKUP(A1784,'ADM Details FY17'!$A$3:$Y$3515,25,FALSE)</f>
        <v>0</v>
      </c>
      <c r="U1784" s="1">
        <f>VLOOKUP(A1784,'ADM Details FY17'!$A$3:$AA$3515,27,FALSE)</f>
        <v>0</v>
      </c>
      <c r="V1784" s="1">
        <f>IFERROR(VLOOKUP(C1784,'eindex _tget pp '!$A$4:$E$615,5,FALSE),0)</f>
        <v>454.00578141101448</v>
      </c>
      <c r="W1784" s="31">
        <f>IFERROR(VLOOKUP(C1784,'eindex _tget pp '!$A$4:$F$615,6,FALSE),0)</f>
        <v>3.6729279115</v>
      </c>
      <c r="X1784" s="4">
        <f>IFERROR(VLOOKUP(B1784,'eschools 16'!$A$2:$F$25,6,FALSE),1)</f>
        <v>1</v>
      </c>
      <c r="Y1784" s="1">
        <f t="shared" si="135"/>
        <v>24951.02</v>
      </c>
      <c r="Z1784" s="1">
        <f t="shared" si="136"/>
        <v>219618.17</v>
      </c>
      <c r="AA1784" s="31">
        <f>IFERROR(VLOOKUP(C1784,'eindex _tget pp '!$A$4:$G$615,7,FALSE),0)</f>
        <v>0.53438618000000004</v>
      </c>
      <c r="AB1784" s="1">
        <f>VLOOKUP(A1784,'ADM Details FY17'!$A$3:$AB$3515,28,FALSE)</f>
        <v>0</v>
      </c>
      <c r="AC1784" s="1">
        <f t="shared" si="137"/>
        <v>0</v>
      </c>
      <c r="AD1784" s="1">
        <f t="shared" si="138"/>
        <v>219.83</v>
      </c>
      <c r="AE1784" s="1">
        <f t="shared" si="139"/>
        <v>32974.5</v>
      </c>
    </row>
    <row r="1785" spans="1:31" x14ac:dyDescent="0.25">
      <c r="A1785" t="str">
        <f>B1785&amp;"-"&amp;COUNTIF($B$3:B1785,B1785)</f>
        <v>509-4</v>
      </c>
      <c r="B1785">
        <v>509</v>
      </c>
      <c r="C1785" s="18">
        <f>VLOOKUP(A1785,'ADM Details FY17'!$A$3:$D$3515,4,FALSE)</f>
        <v>46961</v>
      </c>
      <c r="D1785" s="1">
        <f>VLOOKUP(A1785,'ADM Details FY17'!$A$3:$E$3515,5,FALSE)</f>
        <v>0.94</v>
      </c>
      <c r="E1785" s="1">
        <f>VLOOKUP(A1785,'ADM Details FY17'!$A$3:$F$3515,6,FALSE)</f>
        <v>0</v>
      </c>
      <c r="F1785" s="1">
        <f>VLOOKUP(A1785,'ADM Details FY17'!$A$3:$G$3515,7,FALSE)</f>
        <v>0</v>
      </c>
      <c r="G1785" s="1">
        <f>VLOOKUP(A1785,'ADM Details FY17'!$A$3:$H$3515,8,FALSE)</f>
        <v>0</v>
      </c>
      <c r="H1785" s="1">
        <f>VLOOKUP(A1785,'ADM Details FY17'!$A$3:$I$3515,9,FALSE)</f>
        <v>0</v>
      </c>
      <c r="I1785" s="1">
        <f>VLOOKUP(A1785,'ADM Details FY17'!$A$3:$J$3517,10,FALSE)</f>
        <v>0</v>
      </c>
      <c r="J1785" s="1">
        <f>VLOOKUP(A1785,'ADM Details FY17'!$A$3:$K$3515,11,FALSE)</f>
        <v>0</v>
      </c>
      <c r="K1785" s="1">
        <f>VLOOKUP(A1785,'ADM Details FY17'!$A$3:$M$3515,13,FALSE)</f>
        <v>0.94</v>
      </c>
      <c r="L1785" s="1">
        <f>VLOOKUP(A1785,'ADM Details FY17'!$A$3:$O$3515,15,FALSE)</f>
        <v>0</v>
      </c>
      <c r="M1785" s="1">
        <f>VLOOKUP(A1785,'ADM Details FY17'!$A$3:$P$3515,16,FALSE)</f>
        <v>0</v>
      </c>
      <c r="N1785" s="1">
        <f>VLOOKUP(A1785,'ADM Details FY17'!$A$3:$Q$3515,17,FALSE)</f>
        <v>0</v>
      </c>
      <c r="O1785" s="1">
        <f>VLOOKUP(A1785,'ADM Details FY17'!$A$3:$S$3515,19,FALSE)</f>
        <v>0.94</v>
      </c>
      <c r="P1785" s="1">
        <f>VLOOKUP(A1785,'ADM Details FY17'!$A$3:$U$3515,21,FALSE)</f>
        <v>0</v>
      </c>
      <c r="Q1785" s="1">
        <f>VLOOKUP(A1785,'ADM Details FY17'!$A$3:$V$3515,22,FALSE)</f>
        <v>0</v>
      </c>
      <c r="R1785" s="1">
        <f>VLOOKUP(A1785,'ADM Details FY17'!$A$3:$W$3515,23,FALSE)</f>
        <v>0</v>
      </c>
      <c r="S1785" s="1">
        <f>VLOOKUP(A1785,'ADM Details FY17'!$A$3:$X$3515,24,FALSE)</f>
        <v>0</v>
      </c>
      <c r="T1785" s="1">
        <f>VLOOKUP(A1785,'ADM Details FY17'!$A$3:$Y$3515,25,FALSE)</f>
        <v>0</v>
      </c>
      <c r="U1785" s="1">
        <f>VLOOKUP(A1785,'ADM Details FY17'!$A$3:$AA$3515,27,FALSE)</f>
        <v>0</v>
      </c>
      <c r="V1785" s="1">
        <f>IFERROR(VLOOKUP(C1785,'eindex _tget pp '!$A$4:$E$615,5,FALSE),0)</f>
        <v>0</v>
      </c>
      <c r="W1785" s="31">
        <f>IFERROR(VLOOKUP(C1785,'eindex _tget pp '!$A$4:$F$615,6,FALSE),0)</f>
        <v>0.31863044439999999</v>
      </c>
      <c r="X1785" s="4">
        <f>IFERROR(VLOOKUP(B1785,'eschools 16'!$A$2:$F$25,6,FALSE),1)</f>
        <v>1</v>
      </c>
      <c r="Y1785" s="1">
        <f t="shared" si="135"/>
        <v>0</v>
      </c>
      <c r="Z1785" s="1">
        <f t="shared" si="136"/>
        <v>81.47</v>
      </c>
      <c r="AA1785" s="31">
        <f>IFERROR(VLOOKUP(C1785,'eindex _tget pp '!$A$4:$G$615,7,FALSE),0)</f>
        <v>0.273342056</v>
      </c>
      <c r="AB1785" s="1">
        <f>VLOOKUP(A1785,'ADM Details FY17'!$A$3:$AB$3515,28,FALSE)</f>
        <v>0</v>
      </c>
      <c r="AC1785" s="1">
        <f t="shared" si="137"/>
        <v>0</v>
      </c>
      <c r="AD1785" s="1">
        <f t="shared" si="138"/>
        <v>0.94</v>
      </c>
      <c r="AE1785" s="1">
        <f t="shared" si="139"/>
        <v>141</v>
      </c>
    </row>
    <row r="1786" spans="1:31" x14ac:dyDescent="0.25">
      <c r="A1786" t="str">
        <f>B1786&amp;"-"&amp;COUNTIF($B$3:B1786,B1786)</f>
        <v>509-5</v>
      </c>
      <c r="B1786">
        <v>509</v>
      </c>
      <c r="C1786" s="18">
        <f>VLOOKUP(A1786,'ADM Details FY17'!$A$3:$D$3515,4,FALSE)</f>
        <v>46979</v>
      </c>
      <c r="D1786" s="1">
        <f>VLOOKUP(A1786,'ADM Details FY17'!$A$3:$E$3515,5,FALSE)</f>
        <v>6.49</v>
      </c>
      <c r="E1786" s="1">
        <f>VLOOKUP(A1786,'ADM Details FY17'!$A$3:$F$3515,6,FALSE)</f>
        <v>0</v>
      </c>
      <c r="F1786" s="1">
        <f>VLOOKUP(A1786,'ADM Details FY17'!$A$3:$G$3515,7,FALSE)</f>
        <v>1</v>
      </c>
      <c r="G1786" s="1">
        <f>VLOOKUP(A1786,'ADM Details FY17'!$A$3:$H$3515,8,FALSE)</f>
        <v>0</v>
      </c>
      <c r="H1786" s="1">
        <f>VLOOKUP(A1786,'ADM Details FY17'!$A$3:$I$3515,9,FALSE)</f>
        <v>0</v>
      </c>
      <c r="I1786" s="1">
        <f>VLOOKUP(A1786,'ADM Details FY17'!$A$3:$J$3517,10,FALSE)</f>
        <v>0</v>
      </c>
      <c r="J1786" s="1">
        <f>VLOOKUP(A1786,'ADM Details FY17'!$A$3:$K$3515,11,FALSE)</f>
        <v>0</v>
      </c>
      <c r="K1786" s="1">
        <f>VLOOKUP(A1786,'ADM Details FY17'!$A$3:$M$3515,13,FALSE)</f>
        <v>6.49</v>
      </c>
      <c r="L1786" s="1">
        <f>VLOOKUP(A1786,'ADM Details FY17'!$A$3:$O$3515,15,FALSE)</f>
        <v>0</v>
      </c>
      <c r="M1786" s="1">
        <f>VLOOKUP(A1786,'ADM Details FY17'!$A$3:$P$3515,16,FALSE)</f>
        <v>0</v>
      </c>
      <c r="N1786" s="1">
        <f>VLOOKUP(A1786,'ADM Details FY17'!$A$3:$Q$3515,17,FALSE)</f>
        <v>0</v>
      </c>
      <c r="O1786" s="1">
        <f>VLOOKUP(A1786,'ADM Details FY17'!$A$3:$S$3515,19,FALSE)</f>
        <v>4.49</v>
      </c>
      <c r="P1786" s="1">
        <f>VLOOKUP(A1786,'ADM Details FY17'!$A$3:$U$3515,21,FALSE)</f>
        <v>0</v>
      </c>
      <c r="Q1786" s="1">
        <f>VLOOKUP(A1786,'ADM Details FY17'!$A$3:$V$3515,22,FALSE)</f>
        <v>0</v>
      </c>
      <c r="R1786" s="1">
        <f>VLOOKUP(A1786,'ADM Details FY17'!$A$3:$W$3515,23,FALSE)</f>
        <v>0</v>
      </c>
      <c r="S1786" s="1">
        <f>VLOOKUP(A1786,'ADM Details FY17'!$A$3:$X$3515,24,FALSE)</f>
        <v>0</v>
      </c>
      <c r="T1786" s="1">
        <f>VLOOKUP(A1786,'ADM Details FY17'!$A$3:$Y$3515,25,FALSE)</f>
        <v>0</v>
      </c>
      <c r="U1786" s="1">
        <f>VLOOKUP(A1786,'ADM Details FY17'!$A$3:$AA$3515,27,FALSE)</f>
        <v>0</v>
      </c>
      <c r="V1786" s="1">
        <f>IFERROR(VLOOKUP(C1786,'eindex _tget pp '!$A$4:$E$615,5,FALSE),0)</f>
        <v>769.10153769067654</v>
      </c>
      <c r="W1786" s="31">
        <f>IFERROR(VLOOKUP(C1786,'eindex _tget pp '!$A$4:$F$615,6,FALSE),0)</f>
        <v>1.9955521261</v>
      </c>
      <c r="X1786" s="4">
        <f>IFERROR(VLOOKUP(B1786,'eschools 16'!$A$2:$F$25,6,FALSE),1)</f>
        <v>1</v>
      </c>
      <c r="Y1786" s="1">
        <f t="shared" si="135"/>
        <v>1247.8699999999999</v>
      </c>
      <c r="Z1786" s="1">
        <f t="shared" si="136"/>
        <v>3522.71</v>
      </c>
      <c r="AA1786" s="31">
        <f>IFERROR(VLOOKUP(C1786,'eindex _tget pp '!$A$4:$G$615,7,FALSE),0)</f>
        <v>0.60733533799999995</v>
      </c>
      <c r="AB1786" s="1">
        <f>VLOOKUP(A1786,'ADM Details FY17'!$A$3:$AB$3515,28,FALSE)</f>
        <v>0</v>
      </c>
      <c r="AC1786" s="1">
        <f t="shared" si="137"/>
        <v>0</v>
      </c>
      <c r="AD1786" s="1">
        <f t="shared" si="138"/>
        <v>6.49</v>
      </c>
      <c r="AE1786" s="1">
        <f t="shared" si="139"/>
        <v>973.5</v>
      </c>
    </row>
    <row r="1787" spans="1:31" x14ac:dyDescent="0.25">
      <c r="A1787" t="str">
        <f>B1787&amp;"-"&amp;COUNTIF($B$3:B1787,B1787)</f>
        <v>509-6</v>
      </c>
      <c r="B1787">
        <v>509</v>
      </c>
      <c r="C1787" s="18">
        <f>VLOOKUP(A1787,'ADM Details FY17'!$A$3:$D$3515,4,FALSE)</f>
        <v>46953</v>
      </c>
      <c r="D1787" s="1">
        <f>VLOOKUP(A1787,'ADM Details FY17'!$A$3:$E$3515,5,FALSE)</f>
        <v>0.24</v>
      </c>
      <c r="E1787" s="1">
        <f>VLOOKUP(A1787,'ADM Details FY17'!$A$3:$F$3515,6,FALSE)</f>
        <v>0</v>
      </c>
      <c r="F1787" s="1">
        <f>VLOOKUP(A1787,'ADM Details FY17'!$A$3:$G$3515,7,FALSE)</f>
        <v>0</v>
      </c>
      <c r="G1787" s="1">
        <f>VLOOKUP(A1787,'ADM Details FY17'!$A$3:$H$3515,8,FALSE)</f>
        <v>0</v>
      </c>
      <c r="H1787" s="1">
        <f>VLOOKUP(A1787,'ADM Details FY17'!$A$3:$I$3515,9,FALSE)</f>
        <v>0</v>
      </c>
      <c r="I1787" s="1">
        <f>VLOOKUP(A1787,'ADM Details FY17'!$A$3:$J$3517,10,FALSE)</f>
        <v>0</v>
      </c>
      <c r="J1787" s="1">
        <f>VLOOKUP(A1787,'ADM Details FY17'!$A$3:$K$3515,11,FALSE)</f>
        <v>0</v>
      </c>
      <c r="K1787" s="1">
        <f>VLOOKUP(A1787,'ADM Details FY17'!$A$3:$M$3515,13,FALSE)</f>
        <v>0.24</v>
      </c>
      <c r="L1787" s="1">
        <f>VLOOKUP(A1787,'ADM Details FY17'!$A$3:$O$3515,15,FALSE)</f>
        <v>0</v>
      </c>
      <c r="M1787" s="1">
        <f>VLOOKUP(A1787,'ADM Details FY17'!$A$3:$P$3515,16,FALSE)</f>
        <v>0</v>
      </c>
      <c r="N1787" s="1">
        <f>VLOOKUP(A1787,'ADM Details FY17'!$A$3:$Q$3515,17,FALSE)</f>
        <v>0</v>
      </c>
      <c r="O1787" s="1">
        <f>VLOOKUP(A1787,'ADM Details FY17'!$A$3:$S$3515,19,FALSE)</f>
        <v>0.24</v>
      </c>
      <c r="P1787" s="1">
        <f>VLOOKUP(A1787,'ADM Details FY17'!$A$3:$U$3515,21,FALSE)</f>
        <v>0</v>
      </c>
      <c r="Q1787" s="1">
        <f>VLOOKUP(A1787,'ADM Details FY17'!$A$3:$V$3515,22,FALSE)</f>
        <v>0</v>
      </c>
      <c r="R1787" s="1">
        <f>VLOOKUP(A1787,'ADM Details FY17'!$A$3:$W$3515,23,FALSE)</f>
        <v>0</v>
      </c>
      <c r="S1787" s="1">
        <f>VLOOKUP(A1787,'ADM Details FY17'!$A$3:$X$3515,24,FALSE)</f>
        <v>0</v>
      </c>
      <c r="T1787" s="1">
        <f>VLOOKUP(A1787,'ADM Details FY17'!$A$3:$Y$3515,25,FALSE)</f>
        <v>0</v>
      </c>
      <c r="U1787" s="1">
        <f>VLOOKUP(A1787,'ADM Details FY17'!$A$3:$AA$3515,27,FALSE)</f>
        <v>0</v>
      </c>
      <c r="V1787" s="1">
        <f>IFERROR(VLOOKUP(C1787,'eindex _tget pp '!$A$4:$E$615,5,FALSE),0)</f>
        <v>1684.2348410919162</v>
      </c>
      <c r="W1787" s="31">
        <f>IFERROR(VLOOKUP(C1787,'eindex _tget pp '!$A$4:$F$615,6,FALSE),0)</f>
        <v>2.2177521208000002</v>
      </c>
      <c r="X1787" s="4">
        <f>IFERROR(VLOOKUP(B1787,'eschools 16'!$A$2:$F$25,6,FALSE),1)</f>
        <v>1</v>
      </c>
      <c r="Y1787" s="1">
        <f t="shared" si="135"/>
        <v>101.05</v>
      </c>
      <c r="Z1787" s="1">
        <f t="shared" si="136"/>
        <v>144.77000000000001</v>
      </c>
      <c r="AA1787" s="31">
        <f>IFERROR(VLOOKUP(C1787,'eindex _tget pp '!$A$4:$G$615,7,FALSE),0)</f>
        <v>0.81904988700000003</v>
      </c>
      <c r="AB1787" s="1">
        <f>VLOOKUP(A1787,'ADM Details FY17'!$A$3:$AB$3515,28,FALSE)</f>
        <v>0</v>
      </c>
      <c r="AC1787" s="1">
        <f t="shared" si="137"/>
        <v>0</v>
      </c>
      <c r="AD1787" s="1">
        <f t="shared" si="138"/>
        <v>0.24</v>
      </c>
      <c r="AE1787" s="1">
        <f t="shared" si="139"/>
        <v>36</v>
      </c>
    </row>
    <row r="1788" spans="1:31" x14ac:dyDescent="0.25">
      <c r="A1788" t="str">
        <f>B1788&amp;"-"&amp;COUNTIF($B$3:B1788,B1788)</f>
        <v>509-7</v>
      </c>
      <c r="B1788">
        <v>509</v>
      </c>
      <c r="C1788" s="18">
        <f>VLOOKUP(A1788,'ADM Details FY17'!$A$3:$D$3515,4,FALSE)</f>
        <v>44297</v>
      </c>
      <c r="D1788" s="1">
        <f>VLOOKUP(A1788,'ADM Details FY17'!$A$3:$E$3515,5,FALSE)</f>
        <v>1</v>
      </c>
      <c r="E1788" s="1">
        <f>VLOOKUP(A1788,'ADM Details FY17'!$A$3:$F$3515,6,FALSE)</f>
        <v>0</v>
      </c>
      <c r="F1788" s="1">
        <f>VLOOKUP(A1788,'ADM Details FY17'!$A$3:$G$3515,7,FALSE)</f>
        <v>0</v>
      </c>
      <c r="G1788" s="1">
        <f>VLOOKUP(A1788,'ADM Details FY17'!$A$3:$H$3515,8,FALSE)</f>
        <v>0</v>
      </c>
      <c r="H1788" s="1">
        <f>VLOOKUP(A1788,'ADM Details FY17'!$A$3:$I$3515,9,FALSE)</f>
        <v>0</v>
      </c>
      <c r="I1788" s="1">
        <f>VLOOKUP(A1788,'ADM Details FY17'!$A$3:$J$3517,10,FALSE)</f>
        <v>0</v>
      </c>
      <c r="J1788" s="1">
        <f>VLOOKUP(A1788,'ADM Details FY17'!$A$3:$K$3515,11,FALSE)</f>
        <v>0</v>
      </c>
      <c r="K1788" s="1">
        <f>VLOOKUP(A1788,'ADM Details FY17'!$A$3:$M$3515,13,FALSE)</f>
        <v>1</v>
      </c>
      <c r="L1788" s="1">
        <f>VLOOKUP(A1788,'ADM Details FY17'!$A$3:$O$3515,15,FALSE)</f>
        <v>0</v>
      </c>
      <c r="M1788" s="1">
        <f>VLOOKUP(A1788,'ADM Details FY17'!$A$3:$P$3515,16,FALSE)</f>
        <v>0</v>
      </c>
      <c r="N1788" s="1">
        <f>VLOOKUP(A1788,'ADM Details FY17'!$A$3:$Q$3515,17,FALSE)</f>
        <v>0</v>
      </c>
      <c r="O1788" s="1">
        <f>VLOOKUP(A1788,'ADM Details FY17'!$A$3:$S$3515,19,FALSE)</f>
        <v>1</v>
      </c>
      <c r="P1788" s="1">
        <f>VLOOKUP(A1788,'ADM Details FY17'!$A$3:$U$3515,21,FALSE)</f>
        <v>0</v>
      </c>
      <c r="Q1788" s="1">
        <f>VLOOKUP(A1788,'ADM Details FY17'!$A$3:$V$3515,22,FALSE)</f>
        <v>0</v>
      </c>
      <c r="R1788" s="1">
        <f>VLOOKUP(A1788,'ADM Details FY17'!$A$3:$W$3515,23,FALSE)</f>
        <v>0</v>
      </c>
      <c r="S1788" s="1">
        <f>VLOOKUP(A1788,'ADM Details FY17'!$A$3:$X$3515,24,FALSE)</f>
        <v>0</v>
      </c>
      <c r="T1788" s="1">
        <f>VLOOKUP(A1788,'ADM Details FY17'!$A$3:$Y$3515,25,FALSE)</f>
        <v>0</v>
      </c>
      <c r="U1788" s="1">
        <f>VLOOKUP(A1788,'ADM Details FY17'!$A$3:$AA$3515,27,FALSE)</f>
        <v>0</v>
      </c>
      <c r="V1788" s="1">
        <f>IFERROR(VLOOKUP(C1788,'eindex _tget pp '!$A$4:$E$615,5,FALSE),0)</f>
        <v>1063.7302032921527</v>
      </c>
      <c r="W1788" s="31">
        <f>IFERROR(VLOOKUP(C1788,'eindex _tget pp '!$A$4:$F$615,6,FALSE),0)</f>
        <v>2.6250218156999998</v>
      </c>
      <c r="X1788" s="4">
        <f>IFERROR(VLOOKUP(B1788,'eschools 16'!$A$2:$F$25,6,FALSE),1)</f>
        <v>1</v>
      </c>
      <c r="Y1788" s="1">
        <f t="shared" si="135"/>
        <v>265.93</v>
      </c>
      <c r="Z1788" s="1">
        <f t="shared" si="136"/>
        <v>714.01</v>
      </c>
      <c r="AA1788" s="31">
        <f>IFERROR(VLOOKUP(C1788,'eindex _tget pp '!$A$4:$G$615,7,FALSE),0)</f>
        <v>0.73337430400000003</v>
      </c>
      <c r="AB1788" s="1">
        <f>VLOOKUP(A1788,'ADM Details FY17'!$A$3:$AB$3515,28,FALSE)</f>
        <v>0</v>
      </c>
      <c r="AC1788" s="1">
        <f t="shared" si="137"/>
        <v>0</v>
      </c>
      <c r="AD1788" s="1">
        <f t="shared" si="138"/>
        <v>1</v>
      </c>
      <c r="AE1788" s="1">
        <f t="shared" si="139"/>
        <v>150</v>
      </c>
    </row>
    <row r="1789" spans="1:31" x14ac:dyDescent="0.25">
      <c r="A1789" t="str">
        <f>B1789&amp;"-"&amp;COUNTIF($B$3:B1789,B1789)</f>
        <v>509-8</v>
      </c>
      <c r="B1789">
        <v>509</v>
      </c>
      <c r="C1789" s="18">
        <f>VLOOKUP(A1789,'ADM Details FY17'!$A$3:$D$3515,4,FALSE)</f>
        <v>46896</v>
      </c>
      <c r="D1789" s="1">
        <f>VLOOKUP(A1789,'ADM Details FY17'!$A$3:$E$3515,5,FALSE)</f>
        <v>1</v>
      </c>
      <c r="E1789" s="1">
        <f>VLOOKUP(A1789,'ADM Details FY17'!$A$3:$F$3515,6,FALSE)</f>
        <v>0</v>
      </c>
      <c r="F1789" s="1">
        <f>VLOOKUP(A1789,'ADM Details FY17'!$A$3:$G$3515,7,FALSE)</f>
        <v>0</v>
      </c>
      <c r="G1789" s="1">
        <f>VLOOKUP(A1789,'ADM Details FY17'!$A$3:$H$3515,8,FALSE)</f>
        <v>0</v>
      </c>
      <c r="H1789" s="1">
        <f>VLOOKUP(A1789,'ADM Details FY17'!$A$3:$I$3515,9,FALSE)</f>
        <v>0</v>
      </c>
      <c r="I1789" s="1">
        <f>VLOOKUP(A1789,'ADM Details FY17'!$A$3:$J$3517,10,FALSE)</f>
        <v>0</v>
      </c>
      <c r="J1789" s="1">
        <f>VLOOKUP(A1789,'ADM Details FY17'!$A$3:$K$3515,11,FALSE)</f>
        <v>0</v>
      </c>
      <c r="K1789" s="1">
        <f>VLOOKUP(A1789,'ADM Details FY17'!$A$3:$M$3515,13,FALSE)</f>
        <v>1</v>
      </c>
      <c r="L1789" s="1">
        <f>VLOOKUP(A1789,'ADM Details FY17'!$A$3:$O$3515,15,FALSE)</f>
        <v>0</v>
      </c>
      <c r="M1789" s="1">
        <f>VLOOKUP(A1789,'ADM Details FY17'!$A$3:$P$3515,16,FALSE)</f>
        <v>0</v>
      </c>
      <c r="N1789" s="1">
        <f>VLOOKUP(A1789,'ADM Details FY17'!$A$3:$Q$3515,17,FALSE)</f>
        <v>0</v>
      </c>
      <c r="O1789" s="1">
        <f>VLOOKUP(A1789,'ADM Details FY17'!$A$3:$S$3515,19,FALSE)</f>
        <v>0</v>
      </c>
      <c r="P1789" s="1">
        <f>VLOOKUP(A1789,'ADM Details FY17'!$A$3:$U$3515,21,FALSE)</f>
        <v>0</v>
      </c>
      <c r="Q1789" s="1">
        <f>VLOOKUP(A1789,'ADM Details FY17'!$A$3:$V$3515,22,FALSE)</f>
        <v>0</v>
      </c>
      <c r="R1789" s="1">
        <f>VLOOKUP(A1789,'ADM Details FY17'!$A$3:$W$3515,23,FALSE)</f>
        <v>0</v>
      </c>
      <c r="S1789" s="1">
        <f>VLOOKUP(A1789,'ADM Details FY17'!$A$3:$X$3515,24,FALSE)</f>
        <v>0</v>
      </c>
      <c r="T1789" s="1">
        <f>VLOOKUP(A1789,'ADM Details FY17'!$A$3:$Y$3515,25,FALSE)</f>
        <v>0</v>
      </c>
      <c r="U1789" s="1">
        <f>VLOOKUP(A1789,'ADM Details FY17'!$A$3:$AA$3515,27,FALSE)</f>
        <v>0</v>
      </c>
      <c r="V1789" s="1">
        <f>IFERROR(VLOOKUP(C1789,'eindex _tget pp '!$A$4:$E$615,5,FALSE),0)</f>
        <v>533.48519593357275</v>
      </c>
      <c r="W1789" s="31">
        <f>IFERROR(VLOOKUP(C1789,'eindex _tget pp '!$A$4:$F$615,6,FALSE),0)</f>
        <v>0.31646637080000001</v>
      </c>
      <c r="X1789" s="4">
        <f>IFERROR(VLOOKUP(B1789,'eschools 16'!$A$2:$F$25,6,FALSE),1)</f>
        <v>1</v>
      </c>
      <c r="Y1789" s="1">
        <f t="shared" si="135"/>
        <v>133.37</v>
      </c>
      <c r="Z1789" s="1">
        <f t="shared" si="136"/>
        <v>86.08</v>
      </c>
      <c r="AA1789" s="31">
        <f>IFERROR(VLOOKUP(C1789,'eindex _tget pp '!$A$4:$G$615,7,FALSE),0)</f>
        <v>0.584336415</v>
      </c>
      <c r="AB1789" s="1">
        <f>VLOOKUP(A1789,'ADM Details FY17'!$A$3:$AB$3515,28,FALSE)</f>
        <v>0</v>
      </c>
      <c r="AC1789" s="1">
        <f t="shared" si="137"/>
        <v>0</v>
      </c>
      <c r="AD1789" s="1">
        <f t="shared" si="138"/>
        <v>1</v>
      </c>
      <c r="AE1789" s="1">
        <f t="shared" si="139"/>
        <v>150</v>
      </c>
    </row>
    <row r="1790" spans="1:31" x14ac:dyDescent="0.25">
      <c r="A1790" t="str">
        <f>B1790&amp;"-"&amp;COUNTIF($B$3:B1790,B1790)</f>
        <v>509-9</v>
      </c>
      <c r="B1790">
        <v>509</v>
      </c>
      <c r="C1790" s="18">
        <f>VLOOKUP(A1790,'ADM Details FY17'!$A$3:$D$3515,4,FALSE)</f>
        <v>47001</v>
      </c>
      <c r="D1790" s="1">
        <f>VLOOKUP(A1790,'ADM Details FY17'!$A$3:$E$3515,5,FALSE)</f>
        <v>5</v>
      </c>
      <c r="E1790" s="1">
        <f>VLOOKUP(A1790,'ADM Details FY17'!$A$3:$F$3515,6,FALSE)</f>
        <v>0</v>
      </c>
      <c r="F1790" s="1">
        <f>VLOOKUP(A1790,'ADM Details FY17'!$A$3:$G$3515,7,FALSE)</f>
        <v>0</v>
      </c>
      <c r="G1790" s="1">
        <f>VLOOKUP(A1790,'ADM Details FY17'!$A$3:$H$3515,8,FALSE)</f>
        <v>0</v>
      </c>
      <c r="H1790" s="1">
        <f>VLOOKUP(A1790,'ADM Details FY17'!$A$3:$I$3515,9,FALSE)</f>
        <v>0</v>
      </c>
      <c r="I1790" s="1">
        <f>VLOOKUP(A1790,'ADM Details FY17'!$A$3:$J$3517,10,FALSE)</f>
        <v>0</v>
      </c>
      <c r="J1790" s="1">
        <f>VLOOKUP(A1790,'ADM Details FY17'!$A$3:$K$3515,11,FALSE)</f>
        <v>0</v>
      </c>
      <c r="K1790" s="1">
        <f>VLOOKUP(A1790,'ADM Details FY17'!$A$3:$M$3515,13,FALSE)</f>
        <v>5</v>
      </c>
      <c r="L1790" s="1">
        <f>VLOOKUP(A1790,'ADM Details FY17'!$A$3:$O$3515,15,FALSE)</f>
        <v>0</v>
      </c>
      <c r="M1790" s="1">
        <f>VLOOKUP(A1790,'ADM Details FY17'!$A$3:$P$3515,16,FALSE)</f>
        <v>0</v>
      </c>
      <c r="N1790" s="1">
        <f>VLOOKUP(A1790,'ADM Details FY17'!$A$3:$Q$3515,17,FALSE)</f>
        <v>0</v>
      </c>
      <c r="O1790" s="1">
        <f>VLOOKUP(A1790,'ADM Details FY17'!$A$3:$S$3515,19,FALSE)</f>
        <v>5</v>
      </c>
      <c r="P1790" s="1">
        <f>VLOOKUP(A1790,'ADM Details FY17'!$A$3:$U$3515,21,FALSE)</f>
        <v>0</v>
      </c>
      <c r="Q1790" s="1">
        <f>VLOOKUP(A1790,'ADM Details FY17'!$A$3:$V$3515,22,FALSE)</f>
        <v>0</v>
      </c>
      <c r="R1790" s="1">
        <f>VLOOKUP(A1790,'ADM Details FY17'!$A$3:$W$3515,23,FALSE)</f>
        <v>0</v>
      </c>
      <c r="S1790" s="1">
        <f>VLOOKUP(A1790,'ADM Details FY17'!$A$3:$X$3515,24,FALSE)</f>
        <v>0</v>
      </c>
      <c r="T1790" s="1">
        <f>VLOOKUP(A1790,'ADM Details FY17'!$A$3:$Y$3515,25,FALSE)</f>
        <v>0</v>
      </c>
      <c r="U1790" s="1">
        <f>VLOOKUP(A1790,'ADM Details FY17'!$A$3:$AA$3515,27,FALSE)</f>
        <v>0</v>
      </c>
      <c r="V1790" s="1">
        <f>IFERROR(VLOOKUP(C1790,'eindex _tget pp '!$A$4:$E$615,5,FALSE),0)</f>
        <v>594.36588471020877</v>
      </c>
      <c r="W1790" s="31">
        <f>IFERROR(VLOOKUP(C1790,'eindex _tget pp '!$A$4:$F$615,6,FALSE),0)</f>
        <v>1.1539599354000001</v>
      </c>
      <c r="X1790" s="4">
        <f>IFERROR(VLOOKUP(B1790,'eschools 16'!$A$2:$F$25,6,FALSE),1)</f>
        <v>1</v>
      </c>
      <c r="Y1790" s="1">
        <f t="shared" si="135"/>
        <v>742.96</v>
      </c>
      <c r="Z1790" s="1">
        <f t="shared" si="136"/>
        <v>1569.39</v>
      </c>
      <c r="AA1790" s="31">
        <f>IFERROR(VLOOKUP(C1790,'eindex _tget pp '!$A$4:$G$615,7,FALSE),0)</f>
        <v>0.60739051300000002</v>
      </c>
      <c r="AB1790" s="1">
        <f>VLOOKUP(A1790,'ADM Details FY17'!$A$3:$AB$3515,28,FALSE)</f>
        <v>0</v>
      </c>
      <c r="AC1790" s="1">
        <f t="shared" si="137"/>
        <v>0</v>
      </c>
      <c r="AD1790" s="1">
        <f t="shared" si="138"/>
        <v>5</v>
      </c>
      <c r="AE1790" s="1">
        <f t="shared" si="139"/>
        <v>750</v>
      </c>
    </row>
    <row r="1791" spans="1:31" x14ac:dyDescent="0.25">
      <c r="A1791" t="str">
        <f>B1791&amp;"-"&amp;COUNTIF($B$3:B1791,B1791)</f>
        <v>509-10</v>
      </c>
      <c r="B1791">
        <v>509</v>
      </c>
      <c r="C1791" s="18">
        <f>VLOOKUP(A1791,'ADM Details FY17'!$A$3:$D$3515,4,FALSE)</f>
        <v>44990</v>
      </c>
      <c r="D1791" s="1">
        <f>VLOOKUP(A1791,'ADM Details FY17'!$A$3:$E$3515,5,FALSE)</f>
        <v>1</v>
      </c>
      <c r="E1791" s="1">
        <f>VLOOKUP(A1791,'ADM Details FY17'!$A$3:$F$3515,6,FALSE)</f>
        <v>0</v>
      </c>
      <c r="F1791" s="1">
        <f>VLOOKUP(A1791,'ADM Details FY17'!$A$3:$G$3515,7,FALSE)</f>
        <v>0</v>
      </c>
      <c r="G1791" s="1">
        <f>VLOOKUP(A1791,'ADM Details FY17'!$A$3:$H$3515,8,FALSE)</f>
        <v>0</v>
      </c>
      <c r="H1791" s="1">
        <f>VLOOKUP(A1791,'ADM Details FY17'!$A$3:$I$3515,9,FALSE)</f>
        <v>0</v>
      </c>
      <c r="I1791" s="1">
        <f>VLOOKUP(A1791,'ADM Details FY17'!$A$3:$J$3517,10,FALSE)</f>
        <v>0</v>
      </c>
      <c r="J1791" s="1">
        <f>VLOOKUP(A1791,'ADM Details FY17'!$A$3:$K$3515,11,FALSE)</f>
        <v>0</v>
      </c>
      <c r="K1791" s="1">
        <f>VLOOKUP(A1791,'ADM Details FY17'!$A$3:$M$3515,13,FALSE)</f>
        <v>1</v>
      </c>
      <c r="L1791" s="1">
        <f>VLOOKUP(A1791,'ADM Details FY17'!$A$3:$O$3515,15,FALSE)</f>
        <v>0</v>
      </c>
      <c r="M1791" s="1">
        <f>VLOOKUP(A1791,'ADM Details FY17'!$A$3:$P$3515,16,FALSE)</f>
        <v>0</v>
      </c>
      <c r="N1791" s="1">
        <f>VLOOKUP(A1791,'ADM Details FY17'!$A$3:$Q$3515,17,FALSE)</f>
        <v>0</v>
      </c>
      <c r="O1791" s="1">
        <f>VLOOKUP(A1791,'ADM Details FY17'!$A$3:$S$3515,19,FALSE)</f>
        <v>0</v>
      </c>
      <c r="P1791" s="1">
        <f>VLOOKUP(A1791,'ADM Details FY17'!$A$3:$U$3515,21,FALSE)</f>
        <v>0</v>
      </c>
      <c r="Q1791" s="1">
        <f>VLOOKUP(A1791,'ADM Details FY17'!$A$3:$V$3515,22,FALSE)</f>
        <v>0</v>
      </c>
      <c r="R1791" s="1">
        <f>VLOOKUP(A1791,'ADM Details FY17'!$A$3:$W$3515,23,FALSE)</f>
        <v>0</v>
      </c>
      <c r="S1791" s="1">
        <f>VLOOKUP(A1791,'ADM Details FY17'!$A$3:$X$3515,24,FALSE)</f>
        <v>0</v>
      </c>
      <c r="T1791" s="1">
        <f>VLOOKUP(A1791,'ADM Details FY17'!$A$3:$Y$3515,25,FALSE)</f>
        <v>0</v>
      </c>
      <c r="U1791" s="1">
        <f>VLOOKUP(A1791,'ADM Details FY17'!$A$3:$AA$3515,27,FALSE)</f>
        <v>0</v>
      </c>
      <c r="V1791" s="1">
        <f>IFERROR(VLOOKUP(C1791,'eindex _tget pp '!$A$4:$E$615,5,FALSE),0)</f>
        <v>1752.8093870776477</v>
      </c>
      <c r="W1791" s="31">
        <f>IFERROR(VLOOKUP(C1791,'eindex _tget pp '!$A$4:$F$615,6,FALSE),0)</f>
        <v>3.7240436833000001</v>
      </c>
      <c r="X1791" s="4">
        <f>IFERROR(VLOOKUP(B1791,'eschools 16'!$A$2:$F$25,6,FALSE),1)</f>
        <v>1</v>
      </c>
      <c r="Y1791" s="1">
        <f t="shared" si="135"/>
        <v>438.2</v>
      </c>
      <c r="Z1791" s="1">
        <f t="shared" si="136"/>
        <v>1012.94</v>
      </c>
      <c r="AA1791" s="31">
        <f>IFERROR(VLOOKUP(C1791,'eindex _tget pp '!$A$4:$G$615,7,FALSE),0)</f>
        <v>0.87796335700000006</v>
      </c>
      <c r="AB1791" s="1">
        <f>VLOOKUP(A1791,'ADM Details FY17'!$A$3:$AB$3515,28,FALSE)</f>
        <v>0</v>
      </c>
      <c r="AC1791" s="1">
        <f t="shared" si="137"/>
        <v>0</v>
      </c>
      <c r="AD1791" s="1">
        <f t="shared" si="138"/>
        <v>1</v>
      </c>
      <c r="AE1791" s="1">
        <f t="shared" si="139"/>
        <v>150</v>
      </c>
    </row>
    <row r="1792" spans="1:31" x14ac:dyDescent="0.25">
      <c r="A1792" t="str">
        <f>B1792&amp;"-"&amp;COUNTIF($B$3:B1792,B1792)</f>
        <v>509-11</v>
      </c>
      <c r="B1792">
        <v>509</v>
      </c>
      <c r="C1792" s="18">
        <f>VLOOKUP(A1792,'ADM Details FY17'!$A$3:$D$3515,4,FALSE)</f>
        <v>45070</v>
      </c>
      <c r="D1792" s="1">
        <f>VLOOKUP(A1792,'ADM Details FY17'!$A$3:$E$3515,5,FALSE)</f>
        <v>29.09</v>
      </c>
      <c r="E1792" s="1">
        <f>VLOOKUP(A1792,'ADM Details FY17'!$A$3:$F$3515,6,FALSE)</f>
        <v>2.39</v>
      </c>
      <c r="F1792" s="1">
        <f>VLOOKUP(A1792,'ADM Details FY17'!$A$3:$G$3515,7,FALSE)</f>
        <v>3.33</v>
      </c>
      <c r="G1792" s="1">
        <f>VLOOKUP(A1792,'ADM Details FY17'!$A$3:$H$3515,8,FALSE)</f>
        <v>0</v>
      </c>
      <c r="H1792" s="1">
        <f>VLOOKUP(A1792,'ADM Details FY17'!$A$3:$I$3515,9,FALSE)</f>
        <v>0</v>
      </c>
      <c r="I1792" s="1">
        <f>VLOOKUP(A1792,'ADM Details FY17'!$A$3:$J$3517,10,FALSE)</f>
        <v>0</v>
      </c>
      <c r="J1792" s="1">
        <f>VLOOKUP(A1792,'ADM Details FY17'!$A$3:$K$3515,11,FALSE)</f>
        <v>0</v>
      </c>
      <c r="K1792" s="1">
        <f>VLOOKUP(A1792,'ADM Details FY17'!$A$3:$M$3515,13,FALSE)</f>
        <v>29.09</v>
      </c>
      <c r="L1792" s="1">
        <f>VLOOKUP(A1792,'ADM Details FY17'!$A$3:$O$3515,15,FALSE)</f>
        <v>0</v>
      </c>
      <c r="M1792" s="1">
        <f>VLOOKUP(A1792,'ADM Details FY17'!$A$3:$P$3515,16,FALSE)</f>
        <v>1.9</v>
      </c>
      <c r="N1792" s="1">
        <f>VLOOKUP(A1792,'ADM Details FY17'!$A$3:$Q$3515,17,FALSE)</f>
        <v>0</v>
      </c>
      <c r="O1792" s="1">
        <f>VLOOKUP(A1792,'ADM Details FY17'!$A$3:$S$3515,19,FALSE)</f>
        <v>18.89</v>
      </c>
      <c r="P1792" s="1">
        <f>VLOOKUP(A1792,'ADM Details FY17'!$A$3:$U$3515,21,FALSE)</f>
        <v>0</v>
      </c>
      <c r="Q1792" s="1">
        <f>VLOOKUP(A1792,'ADM Details FY17'!$A$3:$V$3515,22,FALSE)</f>
        <v>0</v>
      </c>
      <c r="R1792" s="1">
        <f>VLOOKUP(A1792,'ADM Details FY17'!$A$3:$W$3515,23,FALSE)</f>
        <v>0</v>
      </c>
      <c r="S1792" s="1">
        <f>VLOOKUP(A1792,'ADM Details FY17'!$A$3:$X$3515,24,FALSE)</f>
        <v>0</v>
      </c>
      <c r="T1792" s="1">
        <f>VLOOKUP(A1792,'ADM Details FY17'!$A$3:$Y$3515,25,FALSE)</f>
        <v>0</v>
      </c>
      <c r="U1792" s="1">
        <f>VLOOKUP(A1792,'ADM Details FY17'!$A$3:$AA$3515,27,FALSE)</f>
        <v>0</v>
      </c>
      <c r="V1792" s="1">
        <f>IFERROR(VLOOKUP(C1792,'eindex _tget pp '!$A$4:$E$615,5,FALSE),0)</f>
        <v>1923.466170566644</v>
      </c>
      <c r="W1792" s="31">
        <f>IFERROR(VLOOKUP(C1792,'eindex _tget pp '!$A$4:$F$615,6,FALSE),0)</f>
        <v>1.0213142019000001</v>
      </c>
      <c r="X1792" s="4">
        <f>IFERROR(VLOOKUP(B1792,'eschools 16'!$A$2:$F$25,6,FALSE),1)</f>
        <v>1</v>
      </c>
      <c r="Y1792" s="1">
        <f t="shared" si="135"/>
        <v>13988.41</v>
      </c>
      <c r="Z1792" s="1">
        <f t="shared" si="136"/>
        <v>8081.13</v>
      </c>
      <c r="AA1792" s="31">
        <f>IFERROR(VLOOKUP(C1792,'eindex _tget pp '!$A$4:$G$615,7,FALSE),0)</f>
        <v>0.84270771099999997</v>
      </c>
      <c r="AB1792" s="1">
        <f>VLOOKUP(A1792,'ADM Details FY17'!$A$3:$AB$3515,28,FALSE)</f>
        <v>0</v>
      </c>
      <c r="AC1792" s="1">
        <f t="shared" si="137"/>
        <v>0</v>
      </c>
      <c r="AD1792" s="1">
        <f t="shared" si="138"/>
        <v>29.09</v>
      </c>
      <c r="AE1792" s="1">
        <f t="shared" si="139"/>
        <v>4363.5</v>
      </c>
    </row>
    <row r="1793" spans="1:31" x14ac:dyDescent="0.25">
      <c r="A1793" t="str">
        <f>B1793&amp;"-"&amp;COUNTIF($B$3:B1793,B1793)</f>
        <v>509-12</v>
      </c>
      <c r="B1793">
        <v>509</v>
      </c>
      <c r="C1793" s="18">
        <f>VLOOKUP(A1793,'ADM Details FY17'!$A$3:$D$3515,4,FALSE)</f>
        <v>0</v>
      </c>
      <c r="D1793" s="1">
        <f>VLOOKUP(A1793,'ADM Details FY17'!$A$3:$E$3515,5,FALSE)</f>
        <v>0</v>
      </c>
      <c r="E1793" s="1">
        <f>VLOOKUP(A1793,'ADM Details FY17'!$A$3:$F$3515,6,FALSE)</f>
        <v>0</v>
      </c>
      <c r="F1793" s="1">
        <f>VLOOKUP(A1793,'ADM Details FY17'!$A$3:$G$3515,7,FALSE)</f>
        <v>0</v>
      </c>
      <c r="G1793" s="1">
        <f>VLOOKUP(A1793,'ADM Details FY17'!$A$3:$H$3515,8,FALSE)</f>
        <v>0</v>
      </c>
      <c r="H1793" s="1">
        <f>VLOOKUP(A1793,'ADM Details FY17'!$A$3:$I$3515,9,FALSE)</f>
        <v>0</v>
      </c>
      <c r="I1793" s="1">
        <f>VLOOKUP(A1793,'ADM Details FY17'!$A$3:$J$3517,10,FALSE)</f>
        <v>0</v>
      </c>
      <c r="J1793" s="1">
        <f>VLOOKUP(A1793,'ADM Details FY17'!$A$3:$K$3515,11,FALSE)</f>
        <v>0</v>
      </c>
      <c r="K1793" s="1">
        <f>VLOOKUP(A1793,'ADM Details FY17'!$A$3:$M$3515,13,FALSE)</f>
        <v>0</v>
      </c>
      <c r="L1793" s="1">
        <f>VLOOKUP(A1793,'ADM Details FY17'!$A$3:$O$3515,15,FALSE)</f>
        <v>0</v>
      </c>
      <c r="M1793" s="1">
        <f>VLOOKUP(A1793,'ADM Details FY17'!$A$3:$P$3515,16,FALSE)</f>
        <v>0</v>
      </c>
      <c r="N1793" s="1">
        <f>VLOOKUP(A1793,'ADM Details FY17'!$A$3:$Q$3515,17,FALSE)</f>
        <v>0</v>
      </c>
      <c r="O1793" s="1">
        <f>VLOOKUP(A1793,'ADM Details FY17'!$A$3:$S$3515,19,FALSE)</f>
        <v>0</v>
      </c>
      <c r="P1793" s="1">
        <f>VLOOKUP(A1793,'ADM Details FY17'!$A$3:$U$3515,21,FALSE)</f>
        <v>0</v>
      </c>
      <c r="Q1793" s="1">
        <f>VLOOKUP(A1793,'ADM Details FY17'!$A$3:$V$3515,22,FALSE)</f>
        <v>0</v>
      </c>
      <c r="R1793" s="1">
        <f>VLOOKUP(A1793,'ADM Details FY17'!$A$3:$W$3515,23,FALSE)</f>
        <v>0</v>
      </c>
      <c r="S1793" s="1">
        <f>VLOOKUP(A1793,'ADM Details FY17'!$A$3:$X$3515,24,FALSE)</f>
        <v>0</v>
      </c>
      <c r="T1793" s="1">
        <f>VLOOKUP(A1793,'ADM Details FY17'!$A$3:$Y$3515,25,FALSE)</f>
        <v>0</v>
      </c>
      <c r="U1793" s="1">
        <f>VLOOKUP(A1793,'ADM Details FY17'!$A$3:$AA$3515,27,FALSE)</f>
        <v>0</v>
      </c>
      <c r="V1793" s="1">
        <f>IFERROR(VLOOKUP(C1793,'eindex _tget pp '!$A$4:$E$615,5,FALSE),0)</f>
        <v>0</v>
      </c>
      <c r="W1793" s="31">
        <f>IFERROR(VLOOKUP(C1793,'eindex _tget pp '!$A$4:$F$615,6,FALSE),0)</f>
        <v>0</v>
      </c>
      <c r="X1793" s="4">
        <f>IFERROR(VLOOKUP(B1793,'eschools 16'!$A$2:$F$25,6,FALSE),1)</f>
        <v>1</v>
      </c>
      <c r="Y1793" s="1">
        <f t="shared" si="135"/>
        <v>0</v>
      </c>
      <c r="Z1793" s="1">
        <f t="shared" si="136"/>
        <v>0</v>
      </c>
      <c r="AA1793" s="31">
        <f>IFERROR(VLOOKUP(C1793,'eindex _tget pp '!$A$4:$G$615,7,FALSE),0)</f>
        <v>0</v>
      </c>
      <c r="AB1793" s="1">
        <f>VLOOKUP(A1793,'ADM Details FY17'!$A$3:$AB$3515,28,FALSE)</f>
        <v>0</v>
      </c>
      <c r="AC1793" s="1">
        <f t="shared" si="137"/>
        <v>0</v>
      </c>
      <c r="AD1793" s="1">
        <f t="shared" si="138"/>
        <v>0</v>
      </c>
      <c r="AE1793" s="1">
        <f t="shared" si="139"/>
        <v>0</v>
      </c>
    </row>
    <row r="1794" spans="1:31" x14ac:dyDescent="0.25">
      <c r="A1794" t="str">
        <f>B1794&amp;"-"&amp;COUNTIF($B$3:B1794,B1794)</f>
        <v>509-13</v>
      </c>
      <c r="B1794">
        <v>509</v>
      </c>
      <c r="C1794" s="18">
        <f>VLOOKUP(A1794,'ADM Details FY17'!$A$3:$D$3515,4,FALSE)</f>
        <v>0</v>
      </c>
      <c r="D1794" s="1">
        <f>VLOOKUP(A1794,'ADM Details FY17'!$A$3:$E$3515,5,FALSE)</f>
        <v>0</v>
      </c>
      <c r="E1794" s="1">
        <f>VLOOKUP(A1794,'ADM Details FY17'!$A$3:$F$3515,6,FALSE)</f>
        <v>0</v>
      </c>
      <c r="F1794" s="1">
        <f>VLOOKUP(A1794,'ADM Details FY17'!$A$3:$G$3515,7,FALSE)</f>
        <v>0</v>
      </c>
      <c r="G1794" s="1">
        <f>VLOOKUP(A1794,'ADM Details FY17'!$A$3:$H$3515,8,FALSE)</f>
        <v>0</v>
      </c>
      <c r="H1794" s="1">
        <f>VLOOKUP(A1794,'ADM Details FY17'!$A$3:$I$3515,9,FALSE)</f>
        <v>0</v>
      </c>
      <c r="I1794" s="1">
        <f>VLOOKUP(A1794,'ADM Details FY17'!$A$3:$J$3517,10,FALSE)</f>
        <v>0</v>
      </c>
      <c r="J1794" s="1">
        <f>VLOOKUP(A1794,'ADM Details FY17'!$A$3:$K$3515,11,FALSE)</f>
        <v>0</v>
      </c>
      <c r="K1794" s="1">
        <f>VLOOKUP(A1794,'ADM Details FY17'!$A$3:$M$3515,13,FALSE)</f>
        <v>0</v>
      </c>
      <c r="L1794" s="1">
        <f>VLOOKUP(A1794,'ADM Details FY17'!$A$3:$O$3515,15,FALSE)</f>
        <v>0</v>
      </c>
      <c r="M1794" s="1">
        <f>VLOOKUP(A1794,'ADM Details FY17'!$A$3:$P$3515,16,FALSE)</f>
        <v>0</v>
      </c>
      <c r="N1794" s="1">
        <f>VLOOKUP(A1794,'ADM Details FY17'!$A$3:$Q$3515,17,FALSE)</f>
        <v>0</v>
      </c>
      <c r="O1794" s="1">
        <f>VLOOKUP(A1794,'ADM Details FY17'!$A$3:$S$3515,19,FALSE)</f>
        <v>0</v>
      </c>
      <c r="P1794" s="1">
        <f>VLOOKUP(A1794,'ADM Details FY17'!$A$3:$U$3515,21,FALSE)</f>
        <v>0</v>
      </c>
      <c r="Q1794" s="1">
        <f>VLOOKUP(A1794,'ADM Details FY17'!$A$3:$V$3515,22,FALSE)</f>
        <v>0</v>
      </c>
      <c r="R1794" s="1">
        <f>VLOOKUP(A1794,'ADM Details FY17'!$A$3:$W$3515,23,FALSE)</f>
        <v>0</v>
      </c>
      <c r="S1794" s="1">
        <f>VLOOKUP(A1794,'ADM Details FY17'!$A$3:$X$3515,24,FALSE)</f>
        <v>0</v>
      </c>
      <c r="T1794" s="1">
        <f>VLOOKUP(A1794,'ADM Details FY17'!$A$3:$Y$3515,25,FALSE)</f>
        <v>0</v>
      </c>
      <c r="U1794" s="1">
        <f>VLOOKUP(A1794,'ADM Details FY17'!$A$3:$AA$3515,27,FALSE)</f>
        <v>0</v>
      </c>
      <c r="V1794" s="1">
        <f>IFERROR(VLOOKUP(C1794,'eindex _tget pp '!$A$4:$E$615,5,FALSE),0)</f>
        <v>0</v>
      </c>
      <c r="W1794" s="31">
        <f>IFERROR(VLOOKUP(C1794,'eindex _tget pp '!$A$4:$F$615,6,FALSE),0)</f>
        <v>0</v>
      </c>
      <c r="X1794" s="4">
        <f>IFERROR(VLOOKUP(B1794,'eschools 16'!$A$2:$F$25,6,FALSE),1)</f>
        <v>1</v>
      </c>
      <c r="Y1794" s="1">
        <f t="shared" si="135"/>
        <v>0</v>
      </c>
      <c r="Z1794" s="1">
        <f t="shared" si="136"/>
        <v>0</v>
      </c>
      <c r="AA1794" s="31">
        <f>IFERROR(VLOOKUP(C1794,'eindex _tget pp '!$A$4:$G$615,7,FALSE),0)</f>
        <v>0</v>
      </c>
      <c r="AB1794" s="1">
        <f>VLOOKUP(A1794,'ADM Details FY17'!$A$3:$AB$3515,28,FALSE)</f>
        <v>0</v>
      </c>
      <c r="AC1794" s="1">
        <f t="shared" si="137"/>
        <v>0</v>
      </c>
      <c r="AD1794" s="1">
        <f t="shared" si="138"/>
        <v>0</v>
      </c>
      <c r="AE1794" s="1">
        <f t="shared" si="139"/>
        <v>0</v>
      </c>
    </row>
    <row r="1795" spans="1:31" x14ac:dyDescent="0.25">
      <c r="A1795" t="str">
        <f>B1795&amp;"-"&amp;COUNTIF($B$3:B1795,B1795)</f>
        <v>509-14</v>
      </c>
      <c r="B1795">
        <v>509</v>
      </c>
      <c r="C1795" s="18">
        <f>VLOOKUP(A1795,'ADM Details FY17'!$A$3:$D$3515,4,FALSE)</f>
        <v>0</v>
      </c>
      <c r="D1795" s="1">
        <f>VLOOKUP(A1795,'ADM Details FY17'!$A$3:$E$3515,5,FALSE)</f>
        <v>0</v>
      </c>
      <c r="E1795" s="1">
        <f>VLOOKUP(A1795,'ADM Details FY17'!$A$3:$F$3515,6,FALSE)</f>
        <v>0</v>
      </c>
      <c r="F1795" s="1">
        <f>VLOOKUP(A1795,'ADM Details FY17'!$A$3:$G$3515,7,FALSE)</f>
        <v>0</v>
      </c>
      <c r="G1795" s="1">
        <f>VLOOKUP(A1795,'ADM Details FY17'!$A$3:$H$3515,8,FALSE)</f>
        <v>0</v>
      </c>
      <c r="H1795" s="1">
        <f>VLOOKUP(A1795,'ADM Details FY17'!$A$3:$I$3515,9,FALSE)</f>
        <v>0</v>
      </c>
      <c r="I1795" s="1">
        <f>VLOOKUP(A1795,'ADM Details FY17'!$A$3:$J$3517,10,FALSE)</f>
        <v>0</v>
      </c>
      <c r="J1795" s="1">
        <f>VLOOKUP(A1795,'ADM Details FY17'!$A$3:$K$3515,11,FALSE)</f>
        <v>0</v>
      </c>
      <c r="K1795" s="1">
        <f>VLOOKUP(A1795,'ADM Details FY17'!$A$3:$M$3515,13,FALSE)</f>
        <v>0</v>
      </c>
      <c r="L1795" s="1">
        <f>VLOOKUP(A1795,'ADM Details FY17'!$A$3:$O$3515,15,FALSE)</f>
        <v>0</v>
      </c>
      <c r="M1795" s="1">
        <f>VLOOKUP(A1795,'ADM Details FY17'!$A$3:$P$3515,16,FALSE)</f>
        <v>0</v>
      </c>
      <c r="N1795" s="1">
        <f>VLOOKUP(A1795,'ADM Details FY17'!$A$3:$Q$3515,17,FALSE)</f>
        <v>0</v>
      </c>
      <c r="O1795" s="1">
        <f>VLOOKUP(A1795,'ADM Details FY17'!$A$3:$S$3515,19,FALSE)</f>
        <v>0</v>
      </c>
      <c r="P1795" s="1">
        <f>VLOOKUP(A1795,'ADM Details FY17'!$A$3:$U$3515,21,FALSE)</f>
        <v>0</v>
      </c>
      <c r="Q1795" s="1">
        <f>VLOOKUP(A1795,'ADM Details FY17'!$A$3:$V$3515,22,FALSE)</f>
        <v>0</v>
      </c>
      <c r="R1795" s="1">
        <f>VLOOKUP(A1795,'ADM Details FY17'!$A$3:$W$3515,23,FALSE)</f>
        <v>0</v>
      </c>
      <c r="S1795" s="1">
        <f>VLOOKUP(A1795,'ADM Details FY17'!$A$3:$X$3515,24,FALSE)</f>
        <v>0</v>
      </c>
      <c r="T1795" s="1">
        <f>VLOOKUP(A1795,'ADM Details FY17'!$A$3:$Y$3515,25,FALSE)</f>
        <v>0</v>
      </c>
      <c r="U1795" s="1">
        <f>VLOOKUP(A1795,'ADM Details FY17'!$A$3:$AA$3515,27,FALSE)</f>
        <v>0</v>
      </c>
      <c r="V1795" s="1">
        <f>IFERROR(VLOOKUP(C1795,'eindex _tget pp '!$A$4:$E$615,5,FALSE),0)</f>
        <v>0</v>
      </c>
      <c r="W1795" s="31">
        <f>IFERROR(VLOOKUP(C1795,'eindex _tget pp '!$A$4:$F$615,6,FALSE),0)</f>
        <v>0</v>
      </c>
      <c r="X1795" s="4">
        <f>IFERROR(VLOOKUP(B1795,'eschools 16'!$A$2:$F$25,6,FALSE),1)</f>
        <v>1</v>
      </c>
      <c r="Y1795" s="1">
        <f t="shared" si="135"/>
        <v>0</v>
      </c>
      <c r="Z1795" s="1">
        <f t="shared" si="136"/>
        <v>0</v>
      </c>
      <c r="AA1795" s="31">
        <f>IFERROR(VLOOKUP(C1795,'eindex _tget pp '!$A$4:$G$615,7,FALSE),0)</f>
        <v>0</v>
      </c>
      <c r="AB1795" s="1">
        <f>VLOOKUP(A1795,'ADM Details FY17'!$A$3:$AB$3515,28,FALSE)</f>
        <v>0</v>
      </c>
      <c r="AC1795" s="1">
        <f t="shared" si="137"/>
        <v>0</v>
      </c>
      <c r="AD1795" s="1">
        <f t="shared" si="138"/>
        <v>0</v>
      </c>
      <c r="AE1795" s="1">
        <f t="shared" si="139"/>
        <v>0</v>
      </c>
    </row>
    <row r="1796" spans="1:31" x14ac:dyDescent="0.25">
      <c r="A1796" t="str">
        <f>B1796&amp;"-"&amp;COUNTIF($B$3:B1796,B1796)</f>
        <v>509-15</v>
      </c>
      <c r="B1796">
        <v>509</v>
      </c>
      <c r="C1796" s="18">
        <f>VLOOKUP(A1796,'ADM Details FY17'!$A$3:$D$3515,4,FALSE)</f>
        <v>0</v>
      </c>
      <c r="D1796" s="1">
        <f>VLOOKUP(A1796,'ADM Details FY17'!$A$3:$E$3515,5,FALSE)</f>
        <v>0</v>
      </c>
      <c r="E1796" s="1">
        <f>VLOOKUP(A1796,'ADM Details FY17'!$A$3:$F$3515,6,FALSE)</f>
        <v>0</v>
      </c>
      <c r="F1796" s="1">
        <f>VLOOKUP(A1796,'ADM Details FY17'!$A$3:$G$3515,7,FALSE)</f>
        <v>0</v>
      </c>
      <c r="G1796" s="1">
        <f>VLOOKUP(A1796,'ADM Details FY17'!$A$3:$H$3515,8,FALSE)</f>
        <v>0</v>
      </c>
      <c r="H1796" s="1">
        <f>VLOOKUP(A1796,'ADM Details FY17'!$A$3:$I$3515,9,FALSE)</f>
        <v>0</v>
      </c>
      <c r="I1796" s="1">
        <f>VLOOKUP(A1796,'ADM Details FY17'!$A$3:$J$3517,10,FALSE)</f>
        <v>0</v>
      </c>
      <c r="J1796" s="1">
        <f>VLOOKUP(A1796,'ADM Details FY17'!$A$3:$K$3515,11,FALSE)</f>
        <v>0</v>
      </c>
      <c r="K1796" s="1">
        <f>VLOOKUP(A1796,'ADM Details FY17'!$A$3:$M$3515,13,FALSE)</f>
        <v>0</v>
      </c>
      <c r="L1796" s="1">
        <f>VLOOKUP(A1796,'ADM Details FY17'!$A$3:$O$3515,15,FALSE)</f>
        <v>0</v>
      </c>
      <c r="M1796" s="1">
        <f>VLOOKUP(A1796,'ADM Details FY17'!$A$3:$P$3515,16,FALSE)</f>
        <v>0</v>
      </c>
      <c r="N1796" s="1">
        <f>VLOOKUP(A1796,'ADM Details FY17'!$A$3:$Q$3515,17,FALSE)</f>
        <v>0</v>
      </c>
      <c r="O1796" s="1">
        <f>VLOOKUP(A1796,'ADM Details FY17'!$A$3:$S$3515,19,FALSE)</f>
        <v>0</v>
      </c>
      <c r="P1796" s="1">
        <f>VLOOKUP(A1796,'ADM Details FY17'!$A$3:$U$3515,21,FALSE)</f>
        <v>0</v>
      </c>
      <c r="Q1796" s="1">
        <f>VLOOKUP(A1796,'ADM Details FY17'!$A$3:$V$3515,22,FALSE)</f>
        <v>0</v>
      </c>
      <c r="R1796" s="1">
        <f>VLOOKUP(A1796,'ADM Details FY17'!$A$3:$W$3515,23,FALSE)</f>
        <v>0</v>
      </c>
      <c r="S1796" s="1">
        <f>VLOOKUP(A1796,'ADM Details FY17'!$A$3:$X$3515,24,FALSE)</f>
        <v>0</v>
      </c>
      <c r="T1796" s="1">
        <f>VLOOKUP(A1796,'ADM Details FY17'!$A$3:$Y$3515,25,FALSE)</f>
        <v>0</v>
      </c>
      <c r="U1796" s="1">
        <f>VLOOKUP(A1796,'ADM Details FY17'!$A$3:$AA$3515,27,FALSE)</f>
        <v>0</v>
      </c>
      <c r="V1796" s="1">
        <f>IFERROR(VLOOKUP(C1796,'eindex _tget pp '!$A$4:$E$615,5,FALSE),0)</f>
        <v>0</v>
      </c>
      <c r="W1796" s="31">
        <f>IFERROR(VLOOKUP(C1796,'eindex _tget pp '!$A$4:$F$615,6,FALSE),0)</f>
        <v>0</v>
      </c>
      <c r="X1796" s="4">
        <f>IFERROR(VLOOKUP(B1796,'eschools 16'!$A$2:$F$25,6,FALSE),1)</f>
        <v>1</v>
      </c>
      <c r="Y1796" s="1">
        <f t="shared" ref="Y1796:Y1859" si="140">ROUND(IF(X1796=2,0,(AD1796*0.25*V1796)),2)</f>
        <v>0</v>
      </c>
      <c r="Z1796" s="1">
        <f t="shared" ref="Z1796:Z1859" si="141">ROUND(IF(X1796=2,0,(K1796*272*W1796)),2)</f>
        <v>0</v>
      </c>
      <c r="AA1796" s="31">
        <f>IFERROR(VLOOKUP(C1796,'eindex _tget pp '!$A$4:$G$615,7,FALSE),0)</f>
        <v>0</v>
      </c>
      <c r="AB1796" s="1">
        <f>VLOOKUP(A1796,'ADM Details FY17'!$A$3:$AB$3515,28,FALSE)</f>
        <v>0</v>
      </c>
      <c r="AC1796" s="1">
        <f t="shared" ref="AC1796:AC1859" si="142">ROUND((AA1796*AB1796*923.6758),2)</f>
        <v>0</v>
      </c>
      <c r="AD1796" s="1">
        <f t="shared" ref="AD1796:AD1859" si="143">D1796+(U1796*0.2)</f>
        <v>0</v>
      </c>
      <c r="AE1796" s="1">
        <f t="shared" ref="AE1796:AE1859" si="144">IF(X1796=2,(AD1796*25),(AD1796*150))</f>
        <v>0</v>
      </c>
    </row>
    <row r="1797" spans="1:31" x14ac:dyDescent="0.25">
      <c r="A1797" t="str">
        <f>B1797&amp;"-"&amp;COUNTIF($B$3:B1797,B1797)</f>
        <v>509-16</v>
      </c>
      <c r="B1797">
        <v>509</v>
      </c>
      <c r="C1797" s="18">
        <f>VLOOKUP(A1797,'ADM Details FY17'!$A$3:$D$3515,4,FALSE)</f>
        <v>0</v>
      </c>
      <c r="D1797" s="1">
        <f>VLOOKUP(A1797,'ADM Details FY17'!$A$3:$E$3515,5,FALSE)</f>
        <v>0</v>
      </c>
      <c r="E1797" s="1">
        <f>VLOOKUP(A1797,'ADM Details FY17'!$A$3:$F$3515,6,FALSE)</f>
        <v>0</v>
      </c>
      <c r="F1797" s="1">
        <f>VLOOKUP(A1797,'ADM Details FY17'!$A$3:$G$3515,7,FALSE)</f>
        <v>0</v>
      </c>
      <c r="G1797" s="1">
        <f>VLOOKUP(A1797,'ADM Details FY17'!$A$3:$H$3515,8,FALSE)</f>
        <v>0</v>
      </c>
      <c r="H1797" s="1">
        <f>VLOOKUP(A1797,'ADM Details FY17'!$A$3:$I$3515,9,FALSE)</f>
        <v>0</v>
      </c>
      <c r="I1797" s="1">
        <f>VLOOKUP(A1797,'ADM Details FY17'!$A$3:$J$3517,10,FALSE)</f>
        <v>0</v>
      </c>
      <c r="J1797" s="1">
        <f>VLOOKUP(A1797,'ADM Details FY17'!$A$3:$K$3515,11,FALSE)</f>
        <v>0</v>
      </c>
      <c r="K1797" s="1">
        <f>VLOOKUP(A1797,'ADM Details FY17'!$A$3:$M$3515,13,FALSE)</f>
        <v>0</v>
      </c>
      <c r="L1797" s="1">
        <f>VLOOKUP(A1797,'ADM Details FY17'!$A$3:$O$3515,15,FALSE)</f>
        <v>0</v>
      </c>
      <c r="M1797" s="1">
        <f>VLOOKUP(A1797,'ADM Details FY17'!$A$3:$P$3515,16,FALSE)</f>
        <v>0</v>
      </c>
      <c r="N1797" s="1">
        <f>VLOOKUP(A1797,'ADM Details FY17'!$A$3:$Q$3515,17,FALSE)</f>
        <v>0</v>
      </c>
      <c r="O1797" s="1">
        <f>VLOOKUP(A1797,'ADM Details FY17'!$A$3:$S$3515,19,FALSE)</f>
        <v>0</v>
      </c>
      <c r="P1797" s="1">
        <f>VLOOKUP(A1797,'ADM Details FY17'!$A$3:$U$3515,21,FALSE)</f>
        <v>0</v>
      </c>
      <c r="Q1797" s="1">
        <f>VLOOKUP(A1797,'ADM Details FY17'!$A$3:$V$3515,22,FALSE)</f>
        <v>0</v>
      </c>
      <c r="R1797" s="1">
        <f>VLOOKUP(A1797,'ADM Details FY17'!$A$3:$W$3515,23,FALSE)</f>
        <v>0</v>
      </c>
      <c r="S1797" s="1">
        <f>VLOOKUP(A1797,'ADM Details FY17'!$A$3:$X$3515,24,FALSE)</f>
        <v>0</v>
      </c>
      <c r="T1797" s="1">
        <f>VLOOKUP(A1797,'ADM Details FY17'!$A$3:$Y$3515,25,FALSE)</f>
        <v>0</v>
      </c>
      <c r="U1797" s="1">
        <f>VLOOKUP(A1797,'ADM Details FY17'!$A$3:$AA$3515,27,FALSE)</f>
        <v>0</v>
      </c>
      <c r="V1797" s="1">
        <f>IFERROR(VLOOKUP(C1797,'eindex _tget pp '!$A$4:$E$615,5,FALSE),0)</f>
        <v>0</v>
      </c>
      <c r="W1797" s="31">
        <f>IFERROR(VLOOKUP(C1797,'eindex _tget pp '!$A$4:$F$615,6,FALSE),0)</f>
        <v>0</v>
      </c>
      <c r="X1797" s="4">
        <f>IFERROR(VLOOKUP(B1797,'eschools 16'!$A$2:$F$25,6,FALSE),1)</f>
        <v>1</v>
      </c>
      <c r="Y1797" s="1">
        <f t="shared" si="140"/>
        <v>0</v>
      </c>
      <c r="Z1797" s="1">
        <f t="shared" si="141"/>
        <v>0</v>
      </c>
      <c r="AA1797" s="31">
        <f>IFERROR(VLOOKUP(C1797,'eindex _tget pp '!$A$4:$G$615,7,FALSE),0)</f>
        <v>0</v>
      </c>
      <c r="AB1797" s="1">
        <f>VLOOKUP(A1797,'ADM Details FY17'!$A$3:$AB$3515,28,FALSE)</f>
        <v>0</v>
      </c>
      <c r="AC1797" s="1">
        <f t="shared" si="142"/>
        <v>0</v>
      </c>
      <c r="AD1797" s="1">
        <f t="shared" si="143"/>
        <v>0</v>
      </c>
      <c r="AE1797" s="1">
        <f t="shared" si="144"/>
        <v>0</v>
      </c>
    </row>
    <row r="1798" spans="1:31" x14ac:dyDescent="0.25">
      <c r="A1798" t="str">
        <f>B1798&amp;"-"&amp;COUNTIF($B$3:B1798,B1798)</f>
        <v>509-17</v>
      </c>
      <c r="B1798">
        <v>509</v>
      </c>
      <c r="C1798" s="18">
        <f>VLOOKUP(A1798,'ADM Details FY17'!$A$3:$D$3515,4,FALSE)</f>
        <v>0</v>
      </c>
      <c r="D1798" s="1">
        <f>VLOOKUP(A1798,'ADM Details FY17'!$A$3:$E$3515,5,FALSE)</f>
        <v>0</v>
      </c>
      <c r="E1798" s="1">
        <f>VLOOKUP(A1798,'ADM Details FY17'!$A$3:$F$3515,6,FALSE)</f>
        <v>0</v>
      </c>
      <c r="F1798" s="1">
        <f>VLOOKUP(A1798,'ADM Details FY17'!$A$3:$G$3515,7,FALSE)</f>
        <v>0</v>
      </c>
      <c r="G1798" s="1">
        <f>VLOOKUP(A1798,'ADM Details FY17'!$A$3:$H$3515,8,FALSE)</f>
        <v>0</v>
      </c>
      <c r="H1798" s="1">
        <f>VLOOKUP(A1798,'ADM Details FY17'!$A$3:$I$3515,9,FALSE)</f>
        <v>0</v>
      </c>
      <c r="I1798" s="1">
        <f>VLOOKUP(A1798,'ADM Details FY17'!$A$3:$J$3517,10,FALSE)</f>
        <v>0</v>
      </c>
      <c r="J1798" s="1">
        <f>VLOOKUP(A1798,'ADM Details FY17'!$A$3:$K$3515,11,FALSE)</f>
        <v>0</v>
      </c>
      <c r="K1798" s="1">
        <f>VLOOKUP(A1798,'ADM Details FY17'!$A$3:$M$3515,13,FALSE)</f>
        <v>0</v>
      </c>
      <c r="L1798" s="1">
        <f>VLOOKUP(A1798,'ADM Details FY17'!$A$3:$O$3515,15,FALSE)</f>
        <v>0</v>
      </c>
      <c r="M1798" s="1">
        <f>VLOOKUP(A1798,'ADM Details FY17'!$A$3:$P$3515,16,FALSE)</f>
        <v>0</v>
      </c>
      <c r="N1798" s="1">
        <f>VLOOKUP(A1798,'ADM Details FY17'!$A$3:$Q$3515,17,FALSE)</f>
        <v>0</v>
      </c>
      <c r="O1798" s="1">
        <f>VLOOKUP(A1798,'ADM Details FY17'!$A$3:$S$3515,19,FALSE)</f>
        <v>0</v>
      </c>
      <c r="P1798" s="1">
        <f>VLOOKUP(A1798,'ADM Details FY17'!$A$3:$U$3515,21,FALSE)</f>
        <v>0</v>
      </c>
      <c r="Q1798" s="1">
        <f>VLOOKUP(A1798,'ADM Details FY17'!$A$3:$V$3515,22,FALSE)</f>
        <v>0</v>
      </c>
      <c r="R1798" s="1">
        <f>VLOOKUP(A1798,'ADM Details FY17'!$A$3:$W$3515,23,FALSE)</f>
        <v>0</v>
      </c>
      <c r="S1798" s="1">
        <f>VLOOKUP(A1798,'ADM Details FY17'!$A$3:$X$3515,24,FALSE)</f>
        <v>0</v>
      </c>
      <c r="T1798" s="1">
        <f>VLOOKUP(A1798,'ADM Details FY17'!$A$3:$Y$3515,25,FALSE)</f>
        <v>0</v>
      </c>
      <c r="U1798" s="1">
        <f>VLOOKUP(A1798,'ADM Details FY17'!$A$3:$AA$3515,27,FALSE)</f>
        <v>0</v>
      </c>
      <c r="V1798" s="1">
        <f>IFERROR(VLOOKUP(C1798,'eindex _tget pp '!$A$4:$E$615,5,FALSE),0)</f>
        <v>0</v>
      </c>
      <c r="W1798" s="31">
        <f>IFERROR(VLOOKUP(C1798,'eindex _tget pp '!$A$4:$F$615,6,FALSE),0)</f>
        <v>0</v>
      </c>
      <c r="X1798" s="4">
        <f>IFERROR(VLOOKUP(B1798,'eschools 16'!$A$2:$F$25,6,FALSE),1)</f>
        <v>1</v>
      </c>
      <c r="Y1798" s="1">
        <f t="shared" si="140"/>
        <v>0</v>
      </c>
      <c r="Z1798" s="1">
        <f t="shared" si="141"/>
        <v>0</v>
      </c>
      <c r="AA1798" s="31">
        <f>IFERROR(VLOOKUP(C1798,'eindex _tget pp '!$A$4:$G$615,7,FALSE),0)</f>
        <v>0</v>
      </c>
      <c r="AB1798" s="1">
        <f>VLOOKUP(A1798,'ADM Details FY17'!$A$3:$AB$3515,28,FALSE)</f>
        <v>0</v>
      </c>
      <c r="AC1798" s="1">
        <f t="shared" si="142"/>
        <v>0</v>
      </c>
      <c r="AD1798" s="1">
        <f t="shared" si="143"/>
        <v>0</v>
      </c>
      <c r="AE1798" s="1">
        <f t="shared" si="144"/>
        <v>0</v>
      </c>
    </row>
    <row r="1799" spans="1:31" x14ac:dyDescent="0.25">
      <c r="A1799" t="str">
        <f>B1799&amp;"-"&amp;COUNTIF($B$3:B1799,B1799)</f>
        <v>509-18</v>
      </c>
      <c r="B1799">
        <v>509</v>
      </c>
      <c r="C1799" s="18">
        <f>VLOOKUP(A1799,'ADM Details FY17'!$A$3:$D$3515,4,FALSE)</f>
        <v>0</v>
      </c>
      <c r="D1799" s="1">
        <f>VLOOKUP(A1799,'ADM Details FY17'!$A$3:$E$3515,5,FALSE)</f>
        <v>0</v>
      </c>
      <c r="E1799" s="1">
        <f>VLOOKUP(A1799,'ADM Details FY17'!$A$3:$F$3515,6,FALSE)</f>
        <v>0</v>
      </c>
      <c r="F1799" s="1">
        <f>VLOOKUP(A1799,'ADM Details FY17'!$A$3:$G$3515,7,FALSE)</f>
        <v>0</v>
      </c>
      <c r="G1799" s="1">
        <f>VLOOKUP(A1799,'ADM Details FY17'!$A$3:$H$3515,8,FALSE)</f>
        <v>0</v>
      </c>
      <c r="H1799" s="1">
        <f>VLOOKUP(A1799,'ADM Details FY17'!$A$3:$I$3515,9,FALSE)</f>
        <v>0</v>
      </c>
      <c r="I1799" s="1">
        <f>VLOOKUP(A1799,'ADM Details FY17'!$A$3:$J$3517,10,FALSE)</f>
        <v>0</v>
      </c>
      <c r="J1799" s="1">
        <f>VLOOKUP(A1799,'ADM Details FY17'!$A$3:$K$3515,11,FALSE)</f>
        <v>0</v>
      </c>
      <c r="K1799" s="1">
        <f>VLOOKUP(A1799,'ADM Details FY17'!$A$3:$M$3515,13,FALSE)</f>
        <v>0</v>
      </c>
      <c r="L1799" s="1">
        <f>VLOOKUP(A1799,'ADM Details FY17'!$A$3:$O$3515,15,FALSE)</f>
        <v>0</v>
      </c>
      <c r="M1799" s="1">
        <f>VLOOKUP(A1799,'ADM Details FY17'!$A$3:$P$3515,16,FALSE)</f>
        <v>0</v>
      </c>
      <c r="N1799" s="1">
        <f>VLOOKUP(A1799,'ADM Details FY17'!$A$3:$Q$3515,17,FALSE)</f>
        <v>0</v>
      </c>
      <c r="O1799" s="1">
        <f>VLOOKUP(A1799,'ADM Details FY17'!$A$3:$S$3515,19,FALSE)</f>
        <v>0</v>
      </c>
      <c r="P1799" s="1">
        <f>VLOOKUP(A1799,'ADM Details FY17'!$A$3:$U$3515,21,FALSE)</f>
        <v>0</v>
      </c>
      <c r="Q1799" s="1">
        <f>VLOOKUP(A1799,'ADM Details FY17'!$A$3:$V$3515,22,FALSE)</f>
        <v>0</v>
      </c>
      <c r="R1799" s="1">
        <f>VLOOKUP(A1799,'ADM Details FY17'!$A$3:$W$3515,23,FALSE)</f>
        <v>0</v>
      </c>
      <c r="S1799" s="1">
        <f>VLOOKUP(A1799,'ADM Details FY17'!$A$3:$X$3515,24,FALSE)</f>
        <v>0</v>
      </c>
      <c r="T1799" s="1">
        <f>VLOOKUP(A1799,'ADM Details FY17'!$A$3:$Y$3515,25,FALSE)</f>
        <v>0</v>
      </c>
      <c r="U1799" s="1">
        <f>VLOOKUP(A1799,'ADM Details FY17'!$A$3:$AA$3515,27,FALSE)</f>
        <v>0</v>
      </c>
      <c r="V1799" s="1">
        <f>IFERROR(VLOOKUP(C1799,'eindex _tget pp '!$A$4:$E$615,5,FALSE),0)</f>
        <v>0</v>
      </c>
      <c r="W1799" s="31">
        <f>IFERROR(VLOOKUP(C1799,'eindex _tget pp '!$A$4:$F$615,6,FALSE),0)</f>
        <v>0</v>
      </c>
      <c r="X1799" s="4">
        <f>IFERROR(VLOOKUP(B1799,'eschools 16'!$A$2:$F$25,6,FALSE),1)</f>
        <v>1</v>
      </c>
      <c r="Y1799" s="1">
        <f t="shared" si="140"/>
        <v>0</v>
      </c>
      <c r="Z1799" s="1">
        <f t="shared" si="141"/>
        <v>0</v>
      </c>
      <c r="AA1799" s="31">
        <f>IFERROR(VLOOKUP(C1799,'eindex _tget pp '!$A$4:$G$615,7,FALSE),0)</f>
        <v>0</v>
      </c>
      <c r="AB1799" s="1">
        <f>VLOOKUP(A1799,'ADM Details FY17'!$A$3:$AB$3515,28,FALSE)</f>
        <v>0</v>
      </c>
      <c r="AC1799" s="1">
        <f t="shared" si="142"/>
        <v>0</v>
      </c>
      <c r="AD1799" s="1">
        <f t="shared" si="143"/>
        <v>0</v>
      </c>
      <c r="AE1799" s="1">
        <f t="shared" si="144"/>
        <v>0</v>
      </c>
    </row>
    <row r="1800" spans="1:31" x14ac:dyDescent="0.25">
      <c r="A1800" t="str">
        <f>B1800&amp;"-"&amp;COUNTIF($B$3:B1800,B1800)</f>
        <v>509-19</v>
      </c>
      <c r="B1800">
        <v>509</v>
      </c>
      <c r="C1800" s="18">
        <f>VLOOKUP(A1800,'ADM Details FY17'!$A$3:$D$3515,4,FALSE)</f>
        <v>0</v>
      </c>
      <c r="D1800" s="1">
        <f>VLOOKUP(A1800,'ADM Details FY17'!$A$3:$E$3515,5,FALSE)</f>
        <v>0</v>
      </c>
      <c r="E1800" s="1">
        <f>VLOOKUP(A1800,'ADM Details FY17'!$A$3:$F$3515,6,FALSE)</f>
        <v>0</v>
      </c>
      <c r="F1800" s="1">
        <f>VLOOKUP(A1800,'ADM Details FY17'!$A$3:$G$3515,7,FALSE)</f>
        <v>0</v>
      </c>
      <c r="G1800" s="1">
        <f>VLOOKUP(A1800,'ADM Details FY17'!$A$3:$H$3515,8,FALSE)</f>
        <v>0</v>
      </c>
      <c r="H1800" s="1">
        <f>VLOOKUP(A1800,'ADM Details FY17'!$A$3:$I$3515,9,FALSE)</f>
        <v>0</v>
      </c>
      <c r="I1800" s="1">
        <f>VLOOKUP(A1800,'ADM Details FY17'!$A$3:$J$3517,10,FALSE)</f>
        <v>0</v>
      </c>
      <c r="J1800" s="1">
        <f>VLOOKUP(A1800,'ADM Details FY17'!$A$3:$K$3515,11,FALSE)</f>
        <v>0</v>
      </c>
      <c r="K1800" s="1">
        <f>VLOOKUP(A1800,'ADM Details FY17'!$A$3:$M$3515,13,FALSE)</f>
        <v>0</v>
      </c>
      <c r="L1800" s="1">
        <f>VLOOKUP(A1800,'ADM Details FY17'!$A$3:$O$3515,15,FALSE)</f>
        <v>0</v>
      </c>
      <c r="M1800" s="1">
        <f>VLOOKUP(A1800,'ADM Details FY17'!$A$3:$P$3515,16,FALSE)</f>
        <v>0</v>
      </c>
      <c r="N1800" s="1">
        <f>VLOOKUP(A1800,'ADM Details FY17'!$A$3:$Q$3515,17,FALSE)</f>
        <v>0</v>
      </c>
      <c r="O1800" s="1">
        <f>VLOOKUP(A1800,'ADM Details FY17'!$A$3:$S$3515,19,FALSE)</f>
        <v>0</v>
      </c>
      <c r="P1800" s="1">
        <f>VLOOKUP(A1800,'ADM Details FY17'!$A$3:$U$3515,21,FALSE)</f>
        <v>0</v>
      </c>
      <c r="Q1800" s="1">
        <f>VLOOKUP(A1800,'ADM Details FY17'!$A$3:$V$3515,22,FALSE)</f>
        <v>0</v>
      </c>
      <c r="R1800" s="1">
        <f>VLOOKUP(A1800,'ADM Details FY17'!$A$3:$W$3515,23,FALSE)</f>
        <v>0</v>
      </c>
      <c r="S1800" s="1">
        <f>VLOOKUP(A1800,'ADM Details FY17'!$A$3:$X$3515,24,FALSE)</f>
        <v>0</v>
      </c>
      <c r="T1800" s="1">
        <f>VLOOKUP(A1800,'ADM Details FY17'!$A$3:$Y$3515,25,FALSE)</f>
        <v>0</v>
      </c>
      <c r="U1800" s="1">
        <f>VLOOKUP(A1800,'ADM Details FY17'!$A$3:$AA$3515,27,FALSE)</f>
        <v>0</v>
      </c>
      <c r="V1800" s="1">
        <f>IFERROR(VLOOKUP(C1800,'eindex _tget pp '!$A$4:$E$615,5,FALSE),0)</f>
        <v>0</v>
      </c>
      <c r="W1800" s="31">
        <f>IFERROR(VLOOKUP(C1800,'eindex _tget pp '!$A$4:$F$615,6,FALSE),0)</f>
        <v>0</v>
      </c>
      <c r="X1800" s="4">
        <f>IFERROR(VLOOKUP(B1800,'eschools 16'!$A$2:$F$25,6,FALSE),1)</f>
        <v>1</v>
      </c>
      <c r="Y1800" s="1">
        <f t="shared" si="140"/>
        <v>0</v>
      </c>
      <c r="Z1800" s="1">
        <f t="shared" si="141"/>
        <v>0</v>
      </c>
      <c r="AA1800" s="31">
        <f>IFERROR(VLOOKUP(C1800,'eindex _tget pp '!$A$4:$G$615,7,FALSE),0)</f>
        <v>0</v>
      </c>
      <c r="AB1800" s="1">
        <f>VLOOKUP(A1800,'ADM Details FY17'!$A$3:$AB$3515,28,FALSE)</f>
        <v>0</v>
      </c>
      <c r="AC1800" s="1">
        <f t="shared" si="142"/>
        <v>0</v>
      </c>
      <c r="AD1800" s="1">
        <f t="shared" si="143"/>
        <v>0</v>
      </c>
      <c r="AE1800" s="1">
        <f t="shared" si="144"/>
        <v>0</v>
      </c>
    </row>
    <row r="1801" spans="1:31" x14ac:dyDescent="0.25">
      <c r="A1801" t="str">
        <f>B1801&amp;"-"&amp;COUNTIF($B$3:B1801,B1801)</f>
        <v>509-20</v>
      </c>
      <c r="B1801">
        <v>509</v>
      </c>
      <c r="C1801" s="18">
        <f>VLOOKUP(A1801,'ADM Details FY17'!$A$3:$D$3515,4,FALSE)</f>
        <v>0</v>
      </c>
      <c r="D1801" s="1">
        <f>VLOOKUP(A1801,'ADM Details FY17'!$A$3:$E$3515,5,FALSE)</f>
        <v>0</v>
      </c>
      <c r="E1801" s="1">
        <f>VLOOKUP(A1801,'ADM Details FY17'!$A$3:$F$3515,6,FALSE)</f>
        <v>0</v>
      </c>
      <c r="F1801" s="1">
        <f>VLOOKUP(A1801,'ADM Details FY17'!$A$3:$G$3515,7,FALSE)</f>
        <v>0</v>
      </c>
      <c r="G1801" s="1">
        <f>VLOOKUP(A1801,'ADM Details FY17'!$A$3:$H$3515,8,FALSE)</f>
        <v>0</v>
      </c>
      <c r="H1801" s="1">
        <f>VLOOKUP(A1801,'ADM Details FY17'!$A$3:$I$3515,9,FALSE)</f>
        <v>0</v>
      </c>
      <c r="I1801" s="1">
        <f>VLOOKUP(A1801,'ADM Details FY17'!$A$3:$J$3517,10,FALSE)</f>
        <v>0</v>
      </c>
      <c r="J1801" s="1">
        <f>VLOOKUP(A1801,'ADM Details FY17'!$A$3:$K$3515,11,FALSE)</f>
        <v>0</v>
      </c>
      <c r="K1801" s="1">
        <f>VLOOKUP(A1801,'ADM Details FY17'!$A$3:$M$3515,13,FALSE)</f>
        <v>0</v>
      </c>
      <c r="L1801" s="1">
        <f>VLOOKUP(A1801,'ADM Details FY17'!$A$3:$O$3515,15,FALSE)</f>
        <v>0</v>
      </c>
      <c r="M1801" s="1">
        <f>VLOOKUP(A1801,'ADM Details FY17'!$A$3:$P$3515,16,FALSE)</f>
        <v>0</v>
      </c>
      <c r="N1801" s="1">
        <f>VLOOKUP(A1801,'ADM Details FY17'!$A$3:$Q$3515,17,FALSE)</f>
        <v>0</v>
      </c>
      <c r="O1801" s="1">
        <f>VLOOKUP(A1801,'ADM Details FY17'!$A$3:$S$3515,19,FALSE)</f>
        <v>0</v>
      </c>
      <c r="P1801" s="1">
        <f>VLOOKUP(A1801,'ADM Details FY17'!$A$3:$U$3515,21,FALSE)</f>
        <v>0</v>
      </c>
      <c r="Q1801" s="1">
        <f>VLOOKUP(A1801,'ADM Details FY17'!$A$3:$V$3515,22,FALSE)</f>
        <v>0</v>
      </c>
      <c r="R1801" s="1">
        <f>VLOOKUP(A1801,'ADM Details FY17'!$A$3:$W$3515,23,FALSE)</f>
        <v>0</v>
      </c>
      <c r="S1801" s="1">
        <f>VLOOKUP(A1801,'ADM Details FY17'!$A$3:$X$3515,24,FALSE)</f>
        <v>0</v>
      </c>
      <c r="T1801" s="1">
        <f>VLOOKUP(A1801,'ADM Details FY17'!$A$3:$Y$3515,25,FALSE)</f>
        <v>0</v>
      </c>
      <c r="U1801" s="1">
        <f>VLOOKUP(A1801,'ADM Details FY17'!$A$3:$AA$3515,27,FALSE)</f>
        <v>0</v>
      </c>
      <c r="V1801" s="1">
        <f>IFERROR(VLOOKUP(C1801,'eindex _tget pp '!$A$4:$E$615,5,FALSE),0)</f>
        <v>0</v>
      </c>
      <c r="W1801" s="31">
        <f>IFERROR(VLOOKUP(C1801,'eindex _tget pp '!$A$4:$F$615,6,FALSE),0)</f>
        <v>0</v>
      </c>
      <c r="X1801" s="4">
        <f>IFERROR(VLOOKUP(B1801,'eschools 16'!$A$2:$F$25,6,FALSE),1)</f>
        <v>1</v>
      </c>
      <c r="Y1801" s="1">
        <f t="shared" si="140"/>
        <v>0</v>
      </c>
      <c r="Z1801" s="1">
        <f t="shared" si="141"/>
        <v>0</v>
      </c>
      <c r="AA1801" s="31">
        <f>IFERROR(VLOOKUP(C1801,'eindex _tget pp '!$A$4:$G$615,7,FALSE),0)</f>
        <v>0</v>
      </c>
      <c r="AB1801" s="1">
        <f>VLOOKUP(A1801,'ADM Details FY17'!$A$3:$AB$3515,28,FALSE)</f>
        <v>0</v>
      </c>
      <c r="AC1801" s="1">
        <f t="shared" si="142"/>
        <v>0</v>
      </c>
      <c r="AD1801" s="1">
        <f t="shared" si="143"/>
        <v>0</v>
      </c>
      <c r="AE1801" s="1">
        <f t="shared" si="144"/>
        <v>0</v>
      </c>
    </row>
    <row r="1802" spans="1:31" x14ac:dyDescent="0.25">
      <c r="A1802" t="str">
        <f>B1802&amp;"-"&amp;COUNTIF($B$3:B1802,B1802)</f>
        <v>509-21</v>
      </c>
      <c r="B1802">
        <v>509</v>
      </c>
      <c r="C1802" s="18">
        <f>VLOOKUP(A1802,'ADM Details FY17'!$A$3:$D$3515,4,FALSE)</f>
        <v>0</v>
      </c>
      <c r="D1802" s="1">
        <f>VLOOKUP(A1802,'ADM Details FY17'!$A$3:$E$3515,5,FALSE)</f>
        <v>0</v>
      </c>
      <c r="E1802" s="1">
        <f>VLOOKUP(A1802,'ADM Details FY17'!$A$3:$F$3515,6,FALSE)</f>
        <v>0</v>
      </c>
      <c r="F1802" s="1">
        <f>VLOOKUP(A1802,'ADM Details FY17'!$A$3:$G$3515,7,FALSE)</f>
        <v>0</v>
      </c>
      <c r="G1802" s="1">
        <f>VLOOKUP(A1802,'ADM Details FY17'!$A$3:$H$3515,8,FALSE)</f>
        <v>0</v>
      </c>
      <c r="H1802" s="1">
        <f>VLOOKUP(A1802,'ADM Details FY17'!$A$3:$I$3515,9,FALSE)</f>
        <v>0</v>
      </c>
      <c r="I1802" s="1">
        <f>VLOOKUP(A1802,'ADM Details FY17'!$A$3:$J$3517,10,FALSE)</f>
        <v>0</v>
      </c>
      <c r="J1802" s="1">
        <f>VLOOKUP(A1802,'ADM Details FY17'!$A$3:$K$3515,11,FALSE)</f>
        <v>0</v>
      </c>
      <c r="K1802" s="1">
        <f>VLOOKUP(A1802,'ADM Details FY17'!$A$3:$M$3515,13,FALSE)</f>
        <v>0</v>
      </c>
      <c r="L1802" s="1">
        <f>VLOOKUP(A1802,'ADM Details FY17'!$A$3:$O$3515,15,FALSE)</f>
        <v>0</v>
      </c>
      <c r="M1802" s="1">
        <f>VLOOKUP(A1802,'ADM Details FY17'!$A$3:$P$3515,16,FALSE)</f>
        <v>0</v>
      </c>
      <c r="N1802" s="1">
        <f>VLOOKUP(A1802,'ADM Details FY17'!$A$3:$Q$3515,17,FALSE)</f>
        <v>0</v>
      </c>
      <c r="O1802" s="1">
        <f>VLOOKUP(A1802,'ADM Details FY17'!$A$3:$S$3515,19,FALSE)</f>
        <v>0</v>
      </c>
      <c r="P1802" s="1">
        <f>VLOOKUP(A1802,'ADM Details FY17'!$A$3:$U$3515,21,FALSE)</f>
        <v>0</v>
      </c>
      <c r="Q1802" s="1">
        <f>VLOOKUP(A1802,'ADM Details FY17'!$A$3:$V$3515,22,FALSE)</f>
        <v>0</v>
      </c>
      <c r="R1802" s="1">
        <f>VLOOKUP(A1802,'ADM Details FY17'!$A$3:$W$3515,23,FALSE)</f>
        <v>0</v>
      </c>
      <c r="S1802" s="1">
        <f>VLOOKUP(A1802,'ADM Details FY17'!$A$3:$X$3515,24,FALSE)</f>
        <v>0</v>
      </c>
      <c r="T1802" s="1">
        <f>VLOOKUP(A1802,'ADM Details FY17'!$A$3:$Y$3515,25,FALSE)</f>
        <v>0</v>
      </c>
      <c r="U1802" s="1">
        <f>VLOOKUP(A1802,'ADM Details FY17'!$A$3:$AA$3515,27,FALSE)</f>
        <v>0</v>
      </c>
      <c r="V1802" s="1">
        <f>IFERROR(VLOOKUP(C1802,'eindex _tget pp '!$A$4:$E$615,5,FALSE),0)</f>
        <v>0</v>
      </c>
      <c r="W1802" s="31">
        <f>IFERROR(VLOOKUP(C1802,'eindex _tget pp '!$A$4:$F$615,6,FALSE),0)</f>
        <v>0</v>
      </c>
      <c r="X1802" s="4">
        <f>IFERROR(VLOOKUP(B1802,'eschools 16'!$A$2:$F$25,6,FALSE),1)</f>
        <v>1</v>
      </c>
      <c r="Y1802" s="1">
        <f t="shared" si="140"/>
        <v>0</v>
      </c>
      <c r="Z1802" s="1">
        <f t="shared" si="141"/>
        <v>0</v>
      </c>
      <c r="AA1802" s="31">
        <f>IFERROR(VLOOKUP(C1802,'eindex _tget pp '!$A$4:$G$615,7,FALSE),0)</f>
        <v>0</v>
      </c>
      <c r="AB1802" s="1">
        <f>VLOOKUP(A1802,'ADM Details FY17'!$A$3:$AB$3515,28,FALSE)</f>
        <v>0</v>
      </c>
      <c r="AC1802" s="1">
        <f t="shared" si="142"/>
        <v>0</v>
      </c>
      <c r="AD1802" s="1">
        <f t="shared" si="143"/>
        <v>0</v>
      </c>
      <c r="AE1802" s="1">
        <f t="shared" si="144"/>
        <v>0</v>
      </c>
    </row>
    <row r="1803" spans="1:31" x14ac:dyDescent="0.25">
      <c r="A1803" t="str">
        <f>B1803&amp;"-"&amp;COUNTIF($B$3:B1803,B1803)</f>
        <v>509-22</v>
      </c>
      <c r="B1803">
        <v>509</v>
      </c>
      <c r="C1803" s="18">
        <f>VLOOKUP(A1803,'ADM Details FY17'!$A$3:$D$3515,4,FALSE)</f>
        <v>0</v>
      </c>
      <c r="D1803" s="1">
        <f>VLOOKUP(A1803,'ADM Details FY17'!$A$3:$E$3515,5,FALSE)</f>
        <v>0</v>
      </c>
      <c r="E1803" s="1">
        <f>VLOOKUP(A1803,'ADM Details FY17'!$A$3:$F$3515,6,FALSE)</f>
        <v>0</v>
      </c>
      <c r="F1803" s="1">
        <f>VLOOKUP(A1803,'ADM Details FY17'!$A$3:$G$3515,7,FALSE)</f>
        <v>0</v>
      </c>
      <c r="G1803" s="1">
        <f>VLOOKUP(A1803,'ADM Details FY17'!$A$3:$H$3515,8,FALSE)</f>
        <v>0</v>
      </c>
      <c r="H1803" s="1">
        <f>VLOOKUP(A1803,'ADM Details FY17'!$A$3:$I$3515,9,FALSE)</f>
        <v>0</v>
      </c>
      <c r="I1803" s="1">
        <f>VLOOKUP(A1803,'ADM Details FY17'!$A$3:$J$3517,10,FALSE)</f>
        <v>0</v>
      </c>
      <c r="J1803" s="1">
        <f>VLOOKUP(A1803,'ADM Details FY17'!$A$3:$K$3515,11,FALSE)</f>
        <v>0</v>
      </c>
      <c r="K1803" s="1">
        <f>VLOOKUP(A1803,'ADM Details FY17'!$A$3:$M$3515,13,FALSE)</f>
        <v>0</v>
      </c>
      <c r="L1803" s="1">
        <f>VLOOKUP(A1803,'ADM Details FY17'!$A$3:$O$3515,15,FALSE)</f>
        <v>0</v>
      </c>
      <c r="M1803" s="1">
        <f>VLOOKUP(A1803,'ADM Details FY17'!$A$3:$P$3515,16,FALSE)</f>
        <v>0</v>
      </c>
      <c r="N1803" s="1">
        <f>VLOOKUP(A1803,'ADM Details FY17'!$A$3:$Q$3515,17,FALSE)</f>
        <v>0</v>
      </c>
      <c r="O1803" s="1">
        <f>VLOOKUP(A1803,'ADM Details FY17'!$A$3:$S$3515,19,FALSE)</f>
        <v>0</v>
      </c>
      <c r="P1803" s="1">
        <f>VLOOKUP(A1803,'ADM Details FY17'!$A$3:$U$3515,21,FALSE)</f>
        <v>0</v>
      </c>
      <c r="Q1803" s="1">
        <f>VLOOKUP(A1803,'ADM Details FY17'!$A$3:$V$3515,22,FALSE)</f>
        <v>0</v>
      </c>
      <c r="R1803" s="1">
        <f>VLOOKUP(A1803,'ADM Details FY17'!$A$3:$W$3515,23,FALSE)</f>
        <v>0</v>
      </c>
      <c r="S1803" s="1">
        <f>VLOOKUP(A1803,'ADM Details FY17'!$A$3:$X$3515,24,FALSE)</f>
        <v>0</v>
      </c>
      <c r="T1803" s="1">
        <f>VLOOKUP(A1803,'ADM Details FY17'!$A$3:$Y$3515,25,FALSE)</f>
        <v>0</v>
      </c>
      <c r="U1803" s="1">
        <f>VLOOKUP(A1803,'ADM Details FY17'!$A$3:$AA$3515,27,FALSE)</f>
        <v>0</v>
      </c>
      <c r="V1803" s="1">
        <f>IFERROR(VLOOKUP(C1803,'eindex _tget pp '!$A$4:$E$615,5,FALSE),0)</f>
        <v>0</v>
      </c>
      <c r="W1803" s="31">
        <f>IFERROR(VLOOKUP(C1803,'eindex _tget pp '!$A$4:$F$615,6,FALSE),0)</f>
        <v>0</v>
      </c>
      <c r="X1803" s="4">
        <f>IFERROR(VLOOKUP(B1803,'eschools 16'!$A$2:$F$25,6,FALSE),1)</f>
        <v>1</v>
      </c>
      <c r="Y1803" s="1">
        <f t="shared" si="140"/>
        <v>0</v>
      </c>
      <c r="Z1803" s="1">
        <f t="shared" si="141"/>
        <v>0</v>
      </c>
      <c r="AA1803" s="31">
        <f>IFERROR(VLOOKUP(C1803,'eindex _tget pp '!$A$4:$G$615,7,FALSE),0)</f>
        <v>0</v>
      </c>
      <c r="AB1803" s="1">
        <f>VLOOKUP(A1803,'ADM Details FY17'!$A$3:$AB$3515,28,FALSE)</f>
        <v>0</v>
      </c>
      <c r="AC1803" s="1">
        <f t="shared" si="142"/>
        <v>0</v>
      </c>
      <c r="AD1803" s="1">
        <f t="shared" si="143"/>
        <v>0</v>
      </c>
      <c r="AE1803" s="1">
        <f t="shared" si="144"/>
        <v>0</v>
      </c>
    </row>
    <row r="1804" spans="1:31" x14ac:dyDescent="0.25">
      <c r="A1804" t="str">
        <f>B1804&amp;"-"&amp;COUNTIF($B$3:B1804,B1804)</f>
        <v>510-1</v>
      </c>
      <c r="B1804">
        <v>510</v>
      </c>
      <c r="C1804" s="18">
        <f>VLOOKUP(A1804,'ADM Details FY17'!$A$3:$D$3515,4,FALSE)</f>
        <v>47258</v>
      </c>
      <c r="D1804" s="1">
        <f>VLOOKUP(A1804,'ADM Details FY17'!$A$3:$E$3515,5,FALSE)</f>
        <v>1</v>
      </c>
      <c r="E1804" s="1">
        <f>VLOOKUP(A1804,'ADM Details FY17'!$A$3:$F$3515,6,FALSE)</f>
        <v>0</v>
      </c>
      <c r="F1804" s="1">
        <f>VLOOKUP(A1804,'ADM Details FY17'!$A$3:$G$3515,7,FALSE)</f>
        <v>0</v>
      </c>
      <c r="G1804" s="1">
        <f>VLOOKUP(A1804,'ADM Details FY17'!$A$3:$H$3515,8,FALSE)</f>
        <v>0</v>
      </c>
      <c r="H1804" s="1">
        <f>VLOOKUP(A1804,'ADM Details FY17'!$A$3:$I$3515,9,FALSE)</f>
        <v>0</v>
      </c>
      <c r="I1804" s="1">
        <f>VLOOKUP(A1804,'ADM Details FY17'!$A$3:$J$3517,10,FALSE)</f>
        <v>0</v>
      </c>
      <c r="J1804" s="1">
        <f>VLOOKUP(A1804,'ADM Details FY17'!$A$3:$K$3515,11,FALSE)</f>
        <v>0</v>
      </c>
      <c r="K1804" s="1">
        <f>VLOOKUP(A1804,'ADM Details FY17'!$A$3:$M$3515,13,FALSE)</f>
        <v>1</v>
      </c>
      <c r="L1804" s="1">
        <f>VLOOKUP(A1804,'ADM Details FY17'!$A$3:$O$3515,15,FALSE)</f>
        <v>0</v>
      </c>
      <c r="M1804" s="1">
        <f>VLOOKUP(A1804,'ADM Details FY17'!$A$3:$P$3515,16,FALSE)</f>
        <v>0</v>
      </c>
      <c r="N1804" s="1">
        <f>VLOOKUP(A1804,'ADM Details FY17'!$A$3:$Q$3515,17,FALSE)</f>
        <v>0</v>
      </c>
      <c r="O1804" s="1">
        <f>VLOOKUP(A1804,'ADM Details FY17'!$A$3:$S$3515,19,FALSE)</f>
        <v>1</v>
      </c>
      <c r="P1804" s="1">
        <f>VLOOKUP(A1804,'ADM Details FY17'!$A$3:$U$3515,21,FALSE)</f>
        <v>0</v>
      </c>
      <c r="Q1804" s="1">
        <f>VLOOKUP(A1804,'ADM Details FY17'!$A$3:$V$3515,22,FALSE)</f>
        <v>0</v>
      </c>
      <c r="R1804" s="1">
        <f>VLOOKUP(A1804,'ADM Details FY17'!$A$3:$W$3515,23,FALSE)</f>
        <v>0</v>
      </c>
      <c r="S1804" s="1">
        <f>VLOOKUP(A1804,'ADM Details FY17'!$A$3:$X$3515,24,FALSE)</f>
        <v>0</v>
      </c>
      <c r="T1804" s="1">
        <f>VLOOKUP(A1804,'ADM Details FY17'!$A$3:$Y$3515,25,FALSE)</f>
        <v>0</v>
      </c>
      <c r="U1804" s="1">
        <f>VLOOKUP(A1804,'ADM Details FY17'!$A$3:$AA$3515,27,FALSE)</f>
        <v>0</v>
      </c>
      <c r="V1804" s="1">
        <f>IFERROR(VLOOKUP(C1804,'eindex _tget pp '!$A$4:$E$615,5,FALSE),0)</f>
        <v>21.027094873550343</v>
      </c>
      <c r="W1804" s="31">
        <f>IFERROR(VLOOKUP(C1804,'eindex _tget pp '!$A$4:$F$615,6,FALSE),0)</f>
        <v>0.25102112780000002</v>
      </c>
      <c r="X1804" s="4">
        <f>IFERROR(VLOOKUP(B1804,'eschools 16'!$A$2:$F$25,6,FALSE),1)</f>
        <v>1</v>
      </c>
      <c r="Y1804" s="1">
        <f t="shared" si="140"/>
        <v>5.26</v>
      </c>
      <c r="Z1804" s="1">
        <f t="shared" si="141"/>
        <v>68.28</v>
      </c>
      <c r="AA1804" s="31">
        <f>IFERROR(VLOOKUP(C1804,'eindex _tget pp '!$A$4:$G$615,7,FALSE),0)</f>
        <v>0.34473381199999997</v>
      </c>
      <c r="AB1804" s="1">
        <f>VLOOKUP(A1804,'ADM Details FY17'!$A$3:$AB$3515,28,FALSE)</f>
        <v>0</v>
      </c>
      <c r="AC1804" s="1">
        <f t="shared" si="142"/>
        <v>0</v>
      </c>
      <c r="AD1804" s="1">
        <f t="shared" si="143"/>
        <v>1</v>
      </c>
      <c r="AE1804" s="1">
        <f t="shared" si="144"/>
        <v>150</v>
      </c>
    </row>
    <row r="1805" spans="1:31" x14ac:dyDescent="0.25">
      <c r="A1805" t="str">
        <f>B1805&amp;"-"&amp;COUNTIF($B$3:B1805,B1805)</f>
        <v>510-2</v>
      </c>
      <c r="B1805">
        <v>510</v>
      </c>
      <c r="C1805" s="18">
        <f>VLOOKUP(A1805,'ADM Details FY17'!$A$3:$D$3515,4,FALSE)</f>
        <v>46284</v>
      </c>
      <c r="D1805" s="1">
        <f>VLOOKUP(A1805,'ADM Details FY17'!$A$3:$E$3515,5,FALSE)</f>
        <v>2</v>
      </c>
      <c r="E1805" s="1">
        <f>VLOOKUP(A1805,'ADM Details FY17'!$A$3:$F$3515,6,FALSE)</f>
        <v>0</v>
      </c>
      <c r="F1805" s="1">
        <f>VLOOKUP(A1805,'ADM Details FY17'!$A$3:$G$3515,7,FALSE)</f>
        <v>0</v>
      </c>
      <c r="G1805" s="1">
        <f>VLOOKUP(A1805,'ADM Details FY17'!$A$3:$H$3515,8,FALSE)</f>
        <v>0</v>
      </c>
      <c r="H1805" s="1">
        <f>VLOOKUP(A1805,'ADM Details FY17'!$A$3:$I$3515,9,FALSE)</f>
        <v>0</v>
      </c>
      <c r="I1805" s="1">
        <f>VLOOKUP(A1805,'ADM Details FY17'!$A$3:$J$3517,10,FALSE)</f>
        <v>0</v>
      </c>
      <c r="J1805" s="1">
        <f>VLOOKUP(A1805,'ADM Details FY17'!$A$3:$K$3515,11,FALSE)</f>
        <v>0</v>
      </c>
      <c r="K1805" s="1">
        <f>VLOOKUP(A1805,'ADM Details FY17'!$A$3:$M$3515,13,FALSE)</f>
        <v>2</v>
      </c>
      <c r="L1805" s="1">
        <f>VLOOKUP(A1805,'ADM Details FY17'!$A$3:$O$3515,15,FALSE)</f>
        <v>0</v>
      </c>
      <c r="M1805" s="1">
        <f>VLOOKUP(A1805,'ADM Details FY17'!$A$3:$P$3515,16,FALSE)</f>
        <v>0</v>
      </c>
      <c r="N1805" s="1">
        <f>VLOOKUP(A1805,'ADM Details FY17'!$A$3:$Q$3515,17,FALSE)</f>
        <v>0</v>
      </c>
      <c r="O1805" s="1">
        <f>VLOOKUP(A1805,'ADM Details FY17'!$A$3:$S$3515,19,FALSE)</f>
        <v>2</v>
      </c>
      <c r="P1805" s="1">
        <f>VLOOKUP(A1805,'ADM Details FY17'!$A$3:$U$3515,21,FALSE)</f>
        <v>0</v>
      </c>
      <c r="Q1805" s="1">
        <f>VLOOKUP(A1805,'ADM Details FY17'!$A$3:$V$3515,22,FALSE)</f>
        <v>0</v>
      </c>
      <c r="R1805" s="1">
        <f>VLOOKUP(A1805,'ADM Details FY17'!$A$3:$W$3515,23,FALSE)</f>
        <v>0</v>
      </c>
      <c r="S1805" s="1">
        <f>VLOOKUP(A1805,'ADM Details FY17'!$A$3:$X$3515,24,FALSE)</f>
        <v>0</v>
      </c>
      <c r="T1805" s="1">
        <f>VLOOKUP(A1805,'ADM Details FY17'!$A$3:$Y$3515,25,FALSE)</f>
        <v>0</v>
      </c>
      <c r="U1805" s="1">
        <f>VLOOKUP(A1805,'ADM Details FY17'!$A$3:$AA$3515,27,FALSE)</f>
        <v>0</v>
      </c>
      <c r="V1805" s="1">
        <f>IFERROR(VLOOKUP(C1805,'eindex _tget pp '!$A$4:$E$615,5,FALSE),0)</f>
        <v>157.6495852769155</v>
      </c>
      <c r="W1805" s="31">
        <f>IFERROR(VLOOKUP(C1805,'eindex _tget pp '!$A$4:$F$615,6,FALSE),0)</f>
        <v>0.62513308999999995</v>
      </c>
      <c r="X1805" s="4">
        <f>IFERROR(VLOOKUP(B1805,'eschools 16'!$A$2:$F$25,6,FALSE),1)</f>
        <v>1</v>
      </c>
      <c r="Y1805" s="1">
        <f t="shared" si="140"/>
        <v>78.819999999999993</v>
      </c>
      <c r="Z1805" s="1">
        <f t="shared" si="141"/>
        <v>340.07</v>
      </c>
      <c r="AA1805" s="31">
        <f>IFERROR(VLOOKUP(C1805,'eindex _tget pp '!$A$4:$G$615,7,FALSE),0)</f>
        <v>0.410113214</v>
      </c>
      <c r="AB1805" s="1">
        <f>VLOOKUP(A1805,'ADM Details FY17'!$A$3:$AB$3515,28,FALSE)</f>
        <v>0</v>
      </c>
      <c r="AC1805" s="1">
        <f t="shared" si="142"/>
        <v>0</v>
      </c>
      <c r="AD1805" s="1">
        <f t="shared" si="143"/>
        <v>2</v>
      </c>
      <c r="AE1805" s="1">
        <f t="shared" si="144"/>
        <v>300</v>
      </c>
    </row>
    <row r="1806" spans="1:31" x14ac:dyDescent="0.25">
      <c r="A1806" t="str">
        <f>B1806&amp;"-"&amp;COUNTIF($B$3:B1806,B1806)</f>
        <v>510-3</v>
      </c>
      <c r="B1806">
        <v>510</v>
      </c>
      <c r="C1806" s="18">
        <f>VLOOKUP(A1806,'ADM Details FY17'!$A$3:$D$3515,4,FALSE)</f>
        <v>43968</v>
      </c>
      <c r="D1806" s="1">
        <f>VLOOKUP(A1806,'ADM Details FY17'!$A$3:$E$3515,5,FALSE)</f>
        <v>2</v>
      </c>
      <c r="E1806" s="1">
        <f>VLOOKUP(A1806,'ADM Details FY17'!$A$3:$F$3515,6,FALSE)</f>
        <v>0</v>
      </c>
      <c r="F1806" s="1">
        <f>VLOOKUP(A1806,'ADM Details FY17'!$A$3:$G$3515,7,FALSE)</f>
        <v>0</v>
      </c>
      <c r="G1806" s="1">
        <f>VLOOKUP(A1806,'ADM Details FY17'!$A$3:$H$3515,8,FALSE)</f>
        <v>0</v>
      </c>
      <c r="H1806" s="1">
        <f>VLOOKUP(A1806,'ADM Details FY17'!$A$3:$I$3515,9,FALSE)</f>
        <v>0</v>
      </c>
      <c r="I1806" s="1">
        <f>VLOOKUP(A1806,'ADM Details FY17'!$A$3:$J$3517,10,FALSE)</f>
        <v>0</v>
      </c>
      <c r="J1806" s="1">
        <f>VLOOKUP(A1806,'ADM Details FY17'!$A$3:$K$3515,11,FALSE)</f>
        <v>0</v>
      </c>
      <c r="K1806" s="1">
        <f>VLOOKUP(A1806,'ADM Details FY17'!$A$3:$M$3515,13,FALSE)</f>
        <v>2</v>
      </c>
      <c r="L1806" s="1">
        <f>VLOOKUP(A1806,'ADM Details FY17'!$A$3:$O$3515,15,FALSE)</f>
        <v>0</v>
      </c>
      <c r="M1806" s="1">
        <f>VLOOKUP(A1806,'ADM Details FY17'!$A$3:$P$3515,16,FALSE)</f>
        <v>0</v>
      </c>
      <c r="N1806" s="1">
        <f>VLOOKUP(A1806,'ADM Details FY17'!$A$3:$Q$3515,17,FALSE)</f>
        <v>0</v>
      </c>
      <c r="O1806" s="1">
        <f>VLOOKUP(A1806,'ADM Details FY17'!$A$3:$S$3515,19,FALSE)</f>
        <v>1</v>
      </c>
      <c r="P1806" s="1">
        <f>VLOOKUP(A1806,'ADM Details FY17'!$A$3:$U$3515,21,FALSE)</f>
        <v>0</v>
      </c>
      <c r="Q1806" s="1">
        <f>VLOOKUP(A1806,'ADM Details FY17'!$A$3:$V$3515,22,FALSE)</f>
        <v>0</v>
      </c>
      <c r="R1806" s="1">
        <f>VLOOKUP(A1806,'ADM Details FY17'!$A$3:$W$3515,23,FALSE)</f>
        <v>0</v>
      </c>
      <c r="S1806" s="1">
        <f>VLOOKUP(A1806,'ADM Details FY17'!$A$3:$X$3515,24,FALSE)</f>
        <v>0</v>
      </c>
      <c r="T1806" s="1">
        <f>VLOOKUP(A1806,'ADM Details FY17'!$A$3:$Y$3515,25,FALSE)</f>
        <v>0</v>
      </c>
      <c r="U1806" s="1">
        <f>VLOOKUP(A1806,'ADM Details FY17'!$A$3:$AA$3515,27,FALSE)</f>
        <v>0</v>
      </c>
      <c r="V1806" s="1">
        <f>IFERROR(VLOOKUP(C1806,'eindex _tget pp '!$A$4:$E$615,5,FALSE),0)</f>
        <v>280.02811566539827</v>
      </c>
      <c r="W1806" s="31">
        <f>IFERROR(VLOOKUP(C1806,'eindex _tget pp '!$A$4:$F$615,6,FALSE),0)</f>
        <v>1.0261045919</v>
      </c>
      <c r="X1806" s="4">
        <f>IFERROR(VLOOKUP(B1806,'eschools 16'!$A$2:$F$25,6,FALSE),1)</f>
        <v>1</v>
      </c>
      <c r="Y1806" s="1">
        <f t="shared" si="140"/>
        <v>140.01</v>
      </c>
      <c r="Z1806" s="1">
        <f t="shared" si="141"/>
        <v>558.20000000000005</v>
      </c>
      <c r="AA1806" s="31">
        <f>IFERROR(VLOOKUP(C1806,'eindex _tget pp '!$A$4:$G$615,7,FALSE),0)</f>
        <v>0.484240057</v>
      </c>
      <c r="AB1806" s="1">
        <f>VLOOKUP(A1806,'ADM Details FY17'!$A$3:$AB$3515,28,FALSE)</f>
        <v>0</v>
      </c>
      <c r="AC1806" s="1">
        <f t="shared" si="142"/>
        <v>0</v>
      </c>
      <c r="AD1806" s="1">
        <f t="shared" si="143"/>
        <v>2</v>
      </c>
      <c r="AE1806" s="1">
        <f t="shared" si="144"/>
        <v>300</v>
      </c>
    </row>
    <row r="1807" spans="1:31" x14ac:dyDescent="0.25">
      <c r="A1807" t="str">
        <f>B1807&amp;"-"&amp;COUNTIF($B$3:B1807,B1807)</f>
        <v>510-4</v>
      </c>
      <c r="B1807">
        <v>510</v>
      </c>
      <c r="C1807" s="18">
        <f>VLOOKUP(A1807,'ADM Details FY17'!$A$3:$D$3515,4,FALSE)</f>
        <v>46235</v>
      </c>
      <c r="D1807" s="1">
        <f>VLOOKUP(A1807,'ADM Details FY17'!$A$3:$E$3515,5,FALSE)</f>
        <v>1</v>
      </c>
      <c r="E1807" s="1">
        <f>VLOOKUP(A1807,'ADM Details FY17'!$A$3:$F$3515,6,FALSE)</f>
        <v>0</v>
      </c>
      <c r="F1807" s="1">
        <f>VLOOKUP(A1807,'ADM Details FY17'!$A$3:$G$3515,7,FALSE)</f>
        <v>0</v>
      </c>
      <c r="G1807" s="1">
        <f>VLOOKUP(A1807,'ADM Details FY17'!$A$3:$H$3515,8,FALSE)</f>
        <v>0</v>
      </c>
      <c r="H1807" s="1">
        <f>VLOOKUP(A1807,'ADM Details FY17'!$A$3:$I$3515,9,FALSE)</f>
        <v>0</v>
      </c>
      <c r="I1807" s="1">
        <f>VLOOKUP(A1807,'ADM Details FY17'!$A$3:$J$3517,10,FALSE)</f>
        <v>0</v>
      </c>
      <c r="J1807" s="1">
        <f>VLOOKUP(A1807,'ADM Details FY17'!$A$3:$K$3515,11,FALSE)</f>
        <v>0</v>
      </c>
      <c r="K1807" s="1">
        <f>VLOOKUP(A1807,'ADM Details FY17'!$A$3:$M$3515,13,FALSE)</f>
        <v>1</v>
      </c>
      <c r="L1807" s="1">
        <f>VLOOKUP(A1807,'ADM Details FY17'!$A$3:$O$3515,15,FALSE)</f>
        <v>0</v>
      </c>
      <c r="M1807" s="1">
        <f>VLOOKUP(A1807,'ADM Details FY17'!$A$3:$P$3515,16,FALSE)</f>
        <v>0</v>
      </c>
      <c r="N1807" s="1">
        <f>VLOOKUP(A1807,'ADM Details FY17'!$A$3:$Q$3515,17,FALSE)</f>
        <v>0</v>
      </c>
      <c r="O1807" s="1">
        <f>VLOOKUP(A1807,'ADM Details FY17'!$A$3:$S$3515,19,FALSE)</f>
        <v>1</v>
      </c>
      <c r="P1807" s="1">
        <f>VLOOKUP(A1807,'ADM Details FY17'!$A$3:$U$3515,21,FALSE)</f>
        <v>0</v>
      </c>
      <c r="Q1807" s="1">
        <f>VLOOKUP(A1807,'ADM Details FY17'!$A$3:$V$3515,22,FALSE)</f>
        <v>0</v>
      </c>
      <c r="R1807" s="1">
        <f>VLOOKUP(A1807,'ADM Details FY17'!$A$3:$W$3515,23,FALSE)</f>
        <v>0</v>
      </c>
      <c r="S1807" s="1">
        <f>VLOOKUP(A1807,'ADM Details FY17'!$A$3:$X$3515,24,FALSE)</f>
        <v>0</v>
      </c>
      <c r="T1807" s="1">
        <f>VLOOKUP(A1807,'ADM Details FY17'!$A$3:$Y$3515,25,FALSE)</f>
        <v>0</v>
      </c>
      <c r="U1807" s="1">
        <f>VLOOKUP(A1807,'ADM Details FY17'!$A$3:$AA$3515,27,FALSE)</f>
        <v>0</v>
      </c>
      <c r="V1807" s="1">
        <f>IFERROR(VLOOKUP(C1807,'eindex _tget pp '!$A$4:$E$615,5,FALSE),0)</f>
        <v>125.18317143623626</v>
      </c>
      <c r="W1807" s="31">
        <f>IFERROR(VLOOKUP(C1807,'eindex _tget pp '!$A$4:$F$615,6,FALSE),0)</f>
        <v>0.44202886790000001</v>
      </c>
      <c r="X1807" s="4">
        <f>IFERROR(VLOOKUP(B1807,'eschools 16'!$A$2:$F$25,6,FALSE),1)</f>
        <v>1</v>
      </c>
      <c r="Y1807" s="1">
        <f t="shared" si="140"/>
        <v>31.3</v>
      </c>
      <c r="Z1807" s="1">
        <f t="shared" si="141"/>
        <v>120.23</v>
      </c>
      <c r="AA1807" s="31">
        <f>IFERROR(VLOOKUP(C1807,'eindex _tget pp '!$A$4:$G$615,7,FALSE),0)</f>
        <v>0.42300343899999998</v>
      </c>
      <c r="AB1807" s="1">
        <f>VLOOKUP(A1807,'ADM Details FY17'!$A$3:$AB$3515,28,FALSE)</f>
        <v>0</v>
      </c>
      <c r="AC1807" s="1">
        <f t="shared" si="142"/>
        <v>0</v>
      </c>
      <c r="AD1807" s="1">
        <f t="shared" si="143"/>
        <v>1</v>
      </c>
      <c r="AE1807" s="1">
        <f t="shared" si="144"/>
        <v>150</v>
      </c>
    </row>
    <row r="1808" spans="1:31" x14ac:dyDescent="0.25">
      <c r="A1808" t="str">
        <f>B1808&amp;"-"&amp;COUNTIF($B$3:B1808,B1808)</f>
        <v>510-5</v>
      </c>
      <c r="B1808">
        <v>510</v>
      </c>
      <c r="C1808" s="18">
        <f>VLOOKUP(A1808,'ADM Details FY17'!$A$3:$D$3515,4,FALSE)</f>
        <v>44107</v>
      </c>
      <c r="D1808" s="1">
        <f>VLOOKUP(A1808,'ADM Details FY17'!$A$3:$E$3515,5,FALSE)</f>
        <v>0.38</v>
      </c>
      <c r="E1808" s="1">
        <f>VLOOKUP(A1808,'ADM Details FY17'!$A$3:$F$3515,6,FALSE)</f>
        <v>0</v>
      </c>
      <c r="F1808" s="1">
        <f>VLOOKUP(A1808,'ADM Details FY17'!$A$3:$G$3515,7,FALSE)</f>
        <v>0</v>
      </c>
      <c r="G1808" s="1">
        <f>VLOOKUP(A1808,'ADM Details FY17'!$A$3:$H$3515,8,FALSE)</f>
        <v>0.38</v>
      </c>
      <c r="H1808" s="1">
        <f>VLOOKUP(A1808,'ADM Details FY17'!$A$3:$I$3515,9,FALSE)</f>
        <v>0</v>
      </c>
      <c r="I1808" s="1">
        <f>VLOOKUP(A1808,'ADM Details FY17'!$A$3:$J$3517,10,FALSE)</f>
        <v>0</v>
      </c>
      <c r="J1808" s="1">
        <f>VLOOKUP(A1808,'ADM Details FY17'!$A$3:$K$3515,11,FALSE)</f>
        <v>0</v>
      </c>
      <c r="K1808" s="1">
        <f>VLOOKUP(A1808,'ADM Details FY17'!$A$3:$M$3515,13,FALSE)</f>
        <v>0.38</v>
      </c>
      <c r="L1808" s="1">
        <f>VLOOKUP(A1808,'ADM Details FY17'!$A$3:$O$3515,15,FALSE)</f>
        <v>0</v>
      </c>
      <c r="M1808" s="1">
        <f>VLOOKUP(A1808,'ADM Details FY17'!$A$3:$P$3515,16,FALSE)</f>
        <v>0</v>
      </c>
      <c r="N1808" s="1">
        <f>VLOOKUP(A1808,'ADM Details FY17'!$A$3:$Q$3515,17,FALSE)</f>
        <v>0</v>
      </c>
      <c r="O1808" s="1">
        <f>VLOOKUP(A1808,'ADM Details FY17'!$A$3:$S$3515,19,FALSE)</f>
        <v>0</v>
      </c>
      <c r="P1808" s="1">
        <f>VLOOKUP(A1808,'ADM Details FY17'!$A$3:$U$3515,21,FALSE)</f>
        <v>0</v>
      </c>
      <c r="Q1808" s="1">
        <f>VLOOKUP(A1808,'ADM Details FY17'!$A$3:$V$3515,22,FALSE)</f>
        <v>0</v>
      </c>
      <c r="R1808" s="1">
        <f>VLOOKUP(A1808,'ADM Details FY17'!$A$3:$W$3515,23,FALSE)</f>
        <v>0</v>
      </c>
      <c r="S1808" s="1">
        <f>VLOOKUP(A1808,'ADM Details FY17'!$A$3:$X$3515,24,FALSE)</f>
        <v>0</v>
      </c>
      <c r="T1808" s="1">
        <f>VLOOKUP(A1808,'ADM Details FY17'!$A$3:$Y$3515,25,FALSE)</f>
        <v>0</v>
      </c>
      <c r="U1808" s="1">
        <f>VLOOKUP(A1808,'ADM Details FY17'!$A$3:$AA$3515,27,FALSE)</f>
        <v>0</v>
      </c>
      <c r="V1808" s="1">
        <f>IFERROR(VLOOKUP(C1808,'eindex _tget pp '!$A$4:$E$615,5,FALSE),0)</f>
        <v>1204.0890565193797</v>
      </c>
      <c r="W1808" s="31">
        <f>IFERROR(VLOOKUP(C1808,'eindex _tget pp '!$A$4:$F$615,6,FALSE),0)</f>
        <v>2.1707065658000002</v>
      </c>
      <c r="X1808" s="4">
        <f>IFERROR(VLOOKUP(B1808,'eschools 16'!$A$2:$F$25,6,FALSE),1)</f>
        <v>1</v>
      </c>
      <c r="Y1808" s="1">
        <f t="shared" si="140"/>
        <v>114.39</v>
      </c>
      <c r="Z1808" s="1">
        <f t="shared" si="141"/>
        <v>224.36</v>
      </c>
      <c r="AA1808" s="31">
        <f>IFERROR(VLOOKUP(C1808,'eindex _tget pp '!$A$4:$G$615,7,FALSE),0)</f>
        <v>0.75171929299999996</v>
      </c>
      <c r="AB1808" s="1">
        <f>VLOOKUP(A1808,'ADM Details FY17'!$A$3:$AB$3515,28,FALSE)</f>
        <v>0</v>
      </c>
      <c r="AC1808" s="1">
        <f t="shared" si="142"/>
        <v>0</v>
      </c>
      <c r="AD1808" s="1">
        <f t="shared" si="143"/>
        <v>0.38</v>
      </c>
      <c r="AE1808" s="1">
        <f t="shared" si="144"/>
        <v>57</v>
      </c>
    </row>
    <row r="1809" spans="1:31" x14ac:dyDescent="0.25">
      <c r="A1809" t="str">
        <f>B1809&amp;"-"&amp;COUNTIF($B$3:B1809,B1809)</f>
        <v>510-6</v>
      </c>
      <c r="B1809">
        <v>510</v>
      </c>
      <c r="C1809" s="18">
        <f>VLOOKUP(A1809,'ADM Details FY17'!$A$3:$D$3515,4,FALSE)</f>
        <v>46250</v>
      </c>
      <c r="D1809" s="1">
        <f>VLOOKUP(A1809,'ADM Details FY17'!$A$3:$E$3515,5,FALSE)</f>
        <v>2</v>
      </c>
      <c r="E1809" s="1">
        <f>VLOOKUP(A1809,'ADM Details FY17'!$A$3:$F$3515,6,FALSE)</f>
        <v>0</v>
      </c>
      <c r="F1809" s="1">
        <f>VLOOKUP(A1809,'ADM Details FY17'!$A$3:$G$3515,7,FALSE)</f>
        <v>2</v>
      </c>
      <c r="G1809" s="1">
        <f>VLOOKUP(A1809,'ADM Details FY17'!$A$3:$H$3515,8,FALSE)</f>
        <v>0</v>
      </c>
      <c r="H1809" s="1">
        <f>VLOOKUP(A1809,'ADM Details FY17'!$A$3:$I$3515,9,FALSE)</f>
        <v>0</v>
      </c>
      <c r="I1809" s="1">
        <f>VLOOKUP(A1809,'ADM Details FY17'!$A$3:$J$3517,10,FALSE)</f>
        <v>0</v>
      </c>
      <c r="J1809" s="1">
        <f>VLOOKUP(A1809,'ADM Details FY17'!$A$3:$K$3515,11,FALSE)</f>
        <v>0</v>
      </c>
      <c r="K1809" s="1">
        <f>VLOOKUP(A1809,'ADM Details FY17'!$A$3:$M$3515,13,FALSE)</f>
        <v>2</v>
      </c>
      <c r="L1809" s="1">
        <f>VLOOKUP(A1809,'ADM Details FY17'!$A$3:$O$3515,15,FALSE)</f>
        <v>0</v>
      </c>
      <c r="M1809" s="1">
        <f>VLOOKUP(A1809,'ADM Details FY17'!$A$3:$P$3515,16,FALSE)</f>
        <v>0</v>
      </c>
      <c r="N1809" s="1">
        <f>VLOOKUP(A1809,'ADM Details FY17'!$A$3:$Q$3515,17,FALSE)</f>
        <v>0</v>
      </c>
      <c r="O1809" s="1">
        <f>VLOOKUP(A1809,'ADM Details FY17'!$A$3:$S$3515,19,FALSE)</f>
        <v>0</v>
      </c>
      <c r="P1809" s="1">
        <f>VLOOKUP(A1809,'ADM Details FY17'!$A$3:$U$3515,21,FALSE)</f>
        <v>0</v>
      </c>
      <c r="Q1809" s="1">
        <f>VLOOKUP(A1809,'ADM Details FY17'!$A$3:$V$3515,22,FALSE)</f>
        <v>0</v>
      </c>
      <c r="R1809" s="1">
        <f>VLOOKUP(A1809,'ADM Details FY17'!$A$3:$W$3515,23,FALSE)</f>
        <v>0</v>
      </c>
      <c r="S1809" s="1">
        <f>VLOOKUP(A1809,'ADM Details FY17'!$A$3:$X$3515,24,FALSE)</f>
        <v>0</v>
      </c>
      <c r="T1809" s="1">
        <f>VLOOKUP(A1809,'ADM Details FY17'!$A$3:$Y$3515,25,FALSE)</f>
        <v>0</v>
      </c>
      <c r="U1809" s="1">
        <f>VLOOKUP(A1809,'ADM Details FY17'!$A$3:$AA$3515,27,FALSE)</f>
        <v>0</v>
      </c>
      <c r="V1809" s="1">
        <f>IFERROR(VLOOKUP(C1809,'eindex _tget pp '!$A$4:$E$615,5,FALSE),0)</f>
        <v>226.85740467947096</v>
      </c>
      <c r="W1809" s="31">
        <f>IFERROR(VLOOKUP(C1809,'eindex _tget pp '!$A$4:$F$615,6,FALSE),0)</f>
        <v>0.42084812329999999</v>
      </c>
      <c r="X1809" s="4">
        <f>IFERROR(VLOOKUP(B1809,'eschools 16'!$A$2:$F$25,6,FALSE),1)</f>
        <v>1</v>
      </c>
      <c r="Y1809" s="1">
        <f t="shared" si="140"/>
        <v>113.43</v>
      </c>
      <c r="Z1809" s="1">
        <f t="shared" si="141"/>
        <v>228.94</v>
      </c>
      <c r="AA1809" s="31">
        <f>IFERROR(VLOOKUP(C1809,'eindex _tget pp '!$A$4:$G$615,7,FALSE),0)</f>
        <v>0.455310253</v>
      </c>
      <c r="AB1809" s="1">
        <f>VLOOKUP(A1809,'ADM Details FY17'!$A$3:$AB$3515,28,FALSE)</f>
        <v>0</v>
      </c>
      <c r="AC1809" s="1">
        <f t="shared" si="142"/>
        <v>0</v>
      </c>
      <c r="AD1809" s="1">
        <f t="shared" si="143"/>
        <v>2</v>
      </c>
      <c r="AE1809" s="1">
        <f t="shared" si="144"/>
        <v>300</v>
      </c>
    </row>
    <row r="1810" spans="1:31" x14ac:dyDescent="0.25">
      <c r="A1810" t="str">
        <f>B1810&amp;"-"&amp;COUNTIF($B$3:B1810,B1810)</f>
        <v>510-7</v>
      </c>
      <c r="B1810">
        <v>510</v>
      </c>
      <c r="C1810" s="18">
        <f>VLOOKUP(A1810,'ADM Details FY17'!$A$3:$D$3515,4,FALSE)</f>
        <v>46268</v>
      </c>
      <c r="D1810" s="1">
        <f>VLOOKUP(A1810,'ADM Details FY17'!$A$3:$E$3515,5,FALSE)</f>
        <v>1</v>
      </c>
      <c r="E1810" s="1">
        <f>VLOOKUP(A1810,'ADM Details FY17'!$A$3:$F$3515,6,FALSE)</f>
        <v>0</v>
      </c>
      <c r="F1810" s="1">
        <f>VLOOKUP(A1810,'ADM Details FY17'!$A$3:$G$3515,7,FALSE)</f>
        <v>1</v>
      </c>
      <c r="G1810" s="1">
        <f>VLOOKUP(A1810,'ADM Details FY17'!$A$3:$H$3515,8,FALSE)</f>
        <v>0</v>
      </c>
      <c r="H1810" s="1">
        <f>VLOOKUP(A1810,'ADM Details FY17'!$A$3:$I$3515,9,FALSE)</f>
        <v>0</v>
      </c>
      <c r="I1810" s="1">
        <f>VLOOKUP(A1810,'ADM Details FY17'!$A$3:$J$3517,10,FALSE)</f>
        <v>0</v>
      </c>
      <c r="J1810" s="1">
        <f>VLOOKUP(A1810,'ADM Details FY17'!$A$3:$K$3515,11,FALSE)</f>
        <v>0</v>
      </c>
      <c r="K1810" s="1">
        <f>VLOOKUP(A1810,'ADM Details FY17'!$A$3:$M$3515,13,FALSE)</f>
        <v>1</v>
      </c>
      <c r="L1810" s="1">
        <f>VLOOKUP(A1810,'ADM Details FY17'!$A$3:$O$3515,15,FALSE)</f>
        <v>0</v>
      </c>
      <c r="M1810" s="1">
        <f>VLOOKUP(A1810,'ADM Details FY17'!$A$3:$P$3515,16,FALSE)</f>
        <v>0</v>
      </c>
      <c r="N1810" s="1">
        <f>VLOOKUP(A1810,'ADM Details FY17'!$A$3:$Q$3515,17,FALSE)</f>
        <v>0</v>
      </c>
      <c r="O1810" s="1">
        <f>VLOOKUP(A1810,'ADM Details FY17'!$A$3:$S$3515,19,FALSE)</f>
        <v>0</v>
      </c>
      <c r="P1810" s="1">
        <f>VLOOKUP(A1810,'ADM Details FY17'!$A$3:$U$3515,21,FALSE)</f>
        <v>0</v>
      </c>
      <c r="Q1810" s="1">
        <f>VLOOKUP(A1810,'ADM Details FY17'!$A$3:$V$3515,22,FALSE)</f>
        <v>0</v>
      </c>
      <c r="R1810" s="1">
        <f>VLOOKUP(A1810,'ADM Details FY17'!$A$3:$W$3515,23,FALSE)</f>
        <v>0</v>
      </c>
      <c r="S1810" s="1">
        <f>VLOOKUP(A1810,'ADM Details FY17'!$A$3:$X$3515,24,FALSE)</f>
        <v>0</v>
      </c>
      <c r="T1810" s="1">
        <f>VLOOKUP(A1810,'ADM Details FY17'!$A$3:$Y$3515,25,FALSE)</f>
        <v>0</v>
      </c>
      <c r="U1810" s="1">
        <f>VLOOKUP(A1810,'ADM Details FY17'!$A$3:$AA$3515,27,FALSE)</f>
        <v>0</v>
      </c>
      <c r="V1810" s="1">
        <f>IFERROR(VLOOKUP(C1810,'eindex _tget pp '!$A$4:$E$615,5,FALSE),0)</f>
        <v>252.73805001687526</v>
      </c>
      <c r="W1810" s="31">
        <f>IFERROR(VLOOKUP(C1810,'eindex _tget pp '!$A$4:$F$615,6,FALSE),0)</f>
        <v>0.44831146669999999</v>
      </c>
      <c r="X1810" s="4">
        <f>IFERROR(VLOOKUP(B1810,'eschools 16'!$A$2:$F$25,6,FALSE),1)</f>
        <v>1</v>
      </c>
      <c r="Y1810" s="1">
        <f t="shared" si="140"/>
        <v>63.18</v>
      </c>
      <c r="Z1810" s="1">
        <f t="shared" si="141"/>
        <v>121.94</v>
      </c>
      <c r="AA1810" s="31">
        <f>IFERROR(VLOOKUP(C1810,'eindex _tget pp '!$A$4:$G$615,7,FALSE),0)</f>
        <v>0.47441617400000002</v>
      </c>
      <c r="AB1810" s="1">
        <f>VLOOKUP(A1810,'ADM Details FY17'!$A$3:$AB$3515,28,FALSE)</f>
        <v>0</v>
      </c>
      <c r="AC1810" s="1">
        <f t="shared" si="142"/>
        <v>0</v>
      </c>
      <c r="AD1810" s="1">
        <f t="shared" si="143"/>
        <v>1</v>
      </c>
      <c r="AE1810" s="1">
        <f t="shared" si="144"/>
        <v>150</v>
      </c>
    </row>
    <row r="1811" spans="1:31" x14ac:dyDescent="0.25">
      <c r="A1811" t="str">
        <f>B1811&amp;"-"&amp;COUNTIF($B$3:B1811,B1811)</f>
        <v>510-8</v>
      </c>
      <c r="B1811">
        <v>510</v>
      </c>
      <c r="C1811" s="18">
        <f>VLOOKUP(A1811,'ADM Details FY17'!$A$3:$D$3515,4,FALSE)</f>
        <v>44818</v>
      </c>
      <c r="D1811" s="1">
        <f>VLOOKUP(A1811,'ADM Details FY17'!$A$3:$E$3515,5,FALSE)</f>
        <v>156.18</v>
      </c>
      <c r="E1811" s="1">
        <f>VLOOKUP(A1811,'ADM Details FY17'!$A$3:$F$3515,6,FALSE)</f>
        <v>5.6</v>
      </c>
      <c r="F1811" s="1">
        <f>VLOOKUP(A1811,'ADM Details FY17'!$A$3:$G$3515,7,FALSE)</f>
        <v>43.47</v>
      </c>
      <c r="G1811" s="1">
        <f>VLOOKUP(A1811,'ADM Details FY17'!$A$3:$H$3515,8,FALSE)</f>
        <v>2</v>
      </c>
      <c r="H1811" s="1">
        <f>VLOOKUP(A1811,'ADM Details FY17'!$A$3:$I$3515,9,FALSE)</f>
        <v>1</v>
      </c>
      <c r="I1811" s="1">
        <f>VLOOKUP(A1811,'ADM Details FY17'!$A$3:$J$3517,10,FALSE)</f>
        <v>0</v>
      </c>
      <c r="J1811" s="1">
        <f>VLOOKUP(A1811,'ADM Details FY17'!$A$3:$K$3515,11,FALSE)</f>
        <v>0</v>
      </c>
      <c r="K1811" s="1">
        <f>VLOOKUP(A1811,'ADM Details FY17'!$A$3:$M$3515,13,FALSE)</f>
        <v>156.18</v>
      </c>
      <c r="L1811" s="1">
        <f>VLOOKUP(A1811,'ADM Details FY17'!$A$3:$O$3515,15,FALSE)</f>
        <v>1</v>
      </c>
      <c r="M1811" s="1">
        <f>VLOOKUP(A1811,'ADM Details FY17'!$A$3:$P$3515,16,FALSE)</f>
        <v>0</v>
      </c>
      <c r="N1811" s="1">
        <f>VLOOKUP(A1811,'ADM Details FY17'!$A$3:$Q$3515,17,FALSE)</f>
        <v>0</v>
      </c>
      <c r="O1811" s="1">
        <f>VLOOKUP(A1811,'ADM Details FY17'!$A$3:$S$3515,19,FALSE)</f>
        <v>74.430000000000007</v>
      </c>
      <c r="P1811" s="1">
        <f>VLOOKUP(A1811,'ADM Details FY17'!$A$3:$U$3515,21,FALSE)</f>
        <v>0</v>
      </c>
      <c r="Q1811" s="1">
        <f>VLOOKUP(A1811,'ADM Details FY17'!$A$3:$V$3515,22,FALSE)</f>
        <v>0</v>
      </c>
      <c r="R1811" s="1">
        <f>VLOOKUP(A1811,'ADM Details FY17'!$A$3:$W$3515,23,FALSE)</f>
        <v>0</v>
      </c>
      <c r="S1811" s="1">
        <f>VLOOKUP(A1811,'ADM Details FY17'!$A$3:$X$3515,24,FALSE)</f>
        <v>0</v>
      </c>
      <c r="T1811" s="1">
        <f>VLOOKUP(A1811,'ADM Details FY17'!$A$3:$Y$3515,25,FALSE)</f>
        <v>0</v>
      </c>
      <c r="U1811" s="1">
        <f>VLOOKUP(A1811,'ADM Details FY17'!$A$3:$AA$3515,27,FALSE)</f>
        <v>0</v>
      </c>
      <c r="V1811" s="1">
        <f>IFERROR(VLOOKUP(C1811,'eindex _tget pp '!$A$4:$E$615,5,FALSE),0)</f>
        <v>1549.4697971546582</v>
      </c>
      <c r="W1811" s="31">
        <f>IFERROR(VLOOKUP(C1811,'eindex _tget pp '!$A$4:$F$615,6,FALSE),0)</f>
        <v>3.5531068430000001</v>
      </c>
      <c r="X1811" s="4">
        <f>IFERROR(VLOOKUP(B1811,'eschools 16'!$A$2:$F$25,6,FALSE),1)</f>
        <v>1</v>
      </c>
      <c r="Y1811" s="1">
        <f t="shared" si="140"/>
        <v>60499.05</v>
      </c>
      <c r="Z1811" s="1">
        <f t="shared" si="141"/>
        <v>150939.39000000001</v>
      </c>
      <c r="AA1811" s="31">
        <f>IFERROR(VLOOKUP(C1811,'eindex _tget pp '!$A$4:$G$615,7,FALSE),0)</f>
        <v>0.81118270000000003</v>
      </c>
      <c r="AB1811" s="1">
        <f>VLOOKUP(A1811,'ADM Details FY17'!$A$3:$AB$3515,28,FALSE)</f>
        <v>0</v>
      </c>
      <c r="AC1811" s="1">
        <f t="shared" si="142"/>
        <v>0</v>
      </c>
      <c r="AD1811" s="1">
        <f t="shared" si="143"/>
        <v>156.18</v>
      </c>
      <c r="AE1811" s="1">
        <f t="shared" si="144"/>
        <v>23427</v>
      </c>
    </row>
    <row r="1812" spans="1:31" x14ac:dyDescent="0.25">
      <c r="A1812" t="str">
        <f>B1812&amp;"-"&amp;COUNTIF($B$3:B1812,B1812)</f>
        <v>510-9</v>
      </c>
      <c r="B1812">
        <v>510</v>
      </c>
      <c r="C1812" s="18">
        <f>VLOOKUP(A1812,'ADM Details FY17'!$A$3:$D$3515,4,FALSE)</f>
        <v>46243</v>
      </c>
      <c r="D1812" s="1">
        <f>VLOOKUP(A1812,'ADM Details FY17'!$A$3:$E$3515,5,FALSE)</f>
        <v>3.99</v>
      </c>
      <c r="E1812" s="1">
        <f>VLOOKUP(A1812,'ADM Details FY17'!$A$3:$F$3515,6,FALSE)</f>
        <v>0.78</v>
      </c>
      <c r="F1812" s="1">
        <f>VLOOKUP(A1812,'ADM Details FY17'!$A$3:$G$3515,7,FALSE)</f>
        <v>1.93</v>
      </c>
      <c r="G1812" s="1">
        <f>VLOOKUP(A1812,'ADM Details FY17'!$A$3:$H$3515,8,FALSE)</f>
        <v>0</v>
      </c>
      <c r="H1812" s="1">
        <f>VLOOKUP(A1812,'ADM Details FY17'!$A$3:$I$3515,9,FALSE)</f>
        <v>0</v>
      </c>
      <c r="I1812" s="1">
        <f>VLOOKUP(A1812,'ADM Details FY17'!$A$3:$J$3517,10,FALSE)</f>
        <v>0</v>
      </c>
      <c r="J1812" s="1">
        <f>VLOOKUP(A1812,'ADM Details FY17'!$A$3:$K$3515,11,FALSE)</f>
        <v>0</v>
      </c>
      <c r="K1812" s="1">
        <f>VLOOKUP(A1812,'ADM Details FY17'!$A$3:$M$3515,13,FALSE)</f>
        <v>3.99</v>
      </c>
      <c r="L1812" s="1">
        <f>VLOOKUP(A1812,'ADM Details FY17'!$A$3:$O$3515,15,FALSE)</f>
        <v>0</v>
      </c>
      <c r="M1812" s="1">
        <f>VLOOKUP(A1812,'ADM Details FY17'!$A$3:$P$3515,16,FALSE)</f>
        <v>0</v>
      </c>
      <c r="N1812" s="1">
        <f>VLOOKUP(A1812,'ADM Details FY17'!$A$3:$Q$3515,17,FALSE)</f>
        <v>0</v>
      </c>
      <c r="O1812" s="1">
        <f>VLOOKUP(A1812,'ADM Details FY17'!$A$3:$S$3515,19,FALSE)</f>
        <v>1</v>
      </c>
      <c r="P1812" s="1">
        <f>VLOOKUP(A1812,'ADM Details FY17'!$A$3:$U$3515,21,FALSE)</f>
        <v>0</v>
      </c>
      <c r="Q1812" s="1">
        <f>VLOOKUP(A1812,'ADM Details FY17'!$A$3:$V$3515,22,FALSE)</f>
        <v>0</v>
      </c>
      <c r="R1812" s="1">
        <f>VLOOKUP(A1812,'ADM Details FY17'!$A$3:$W$3515,23,FALSE)</f>
        <v>0</v>
      </c>
      <c r="S1812" s="1">
        <f>VLOOKUP(A1812,'ADM Details FY17'!$A$3:$X$3515,24,FALSE)</f>
        <v>0</v>
      </c>
      <c r="T1812" s="1">
        <f>VLOOKUP(A1812,'ADM Details FY17'!$A$3:$Y$3515,25,FALSE)</f>
        <v>0</v>
      </c>
      <c r="U1812" s="1">
        <f>VLOOKUP(A1812,'ADM Details FY17'!$A$3:$AA$3515,27,FALSE)</f>
        <v>0</v>
      </c>
      <c r="V1812" s="1">
        <f>IFERROR(VLOOKUP(C1812,'eindex _tget pp '!$A$4:$E$615,5,FALSE),0)</f>
        <v>760.42910854936429</v>
      </c>
      <c r="W1812" s="31">
        <f>IFERROR(VLOOKUP(C1812,'eindex _tget pp '!$A$4:$F$615,6,FALSE),0)</f>
        <v>0.93715947769999997</v>
      </c>
      <c r="X1812" s="4">
        <f>IFERROR(VLOOKUP(B1812,'eschools 16'!$A$2:$F$25,6,FALSE),1)</f>
        <v>1</v>
      </c>
      <c r="Y1812" s="1">
        <f t="shared" si="140"/>
        <v>758.53</v>
      </c>
      <c r="Z1812" s="1">
        <f t="shared" si="141"/>
        <v>1017.08</v>
      </c>
      <c r="AA1812" s="31">
        <f>IFERROR(VLOOKUP(C1812,'eindex _tget pp '!$A$4:$G$615,7,FALSE),0)</f>
        <v>0.68866103700000003</v>
      </c>
      <c r="AB1812" s="1">
        <f>VLOOKUP(A1812,'ADM Details FY17'!$A$3:$AB$3515,28,FALSE)</f>
        <v>0</v>
      </c>
      <c r="AC1812" s="1">
        <f t="shared" si="142"/>
        <v>0</v>
      </c>
      <c r="AD1812" s="1">
        <f t="shared" si="143"/>
        <v>3.99</v>
      </c>
      <c r="AE1812" s="1">
        <f t="shared" si="144"/>
        <v>598.5</v>
      </c>
    </row>
    <row r="1813" spans="1:31" x14ac:dyDescent="0.25">
      <c r="A1813" t="str">
        <f>B1813&amp;"-"&amp;COUNTIF($B$3:B1813,B1813)</f>
        <v>510-10</v>
      </c>
      <c r="B1813">
        <v>510</v>
      </c>
      <c r="C1813" s="18">
        <f>VLOOKUP(A1813,'ADM Details FY17'!$A$3:$D$3515,4,FALSE)</f>
        <v>0</v>
      </c>
      <c r="D1813" s="1">
        <f>VLOOKUP(A1813,'ADM Details FY17'!$A$3:$E$3515,5,FALSE)</f>
        <v>0</v>
      </c>
      <c r="E1813" s="1">
        <f>VLOOKUP(A1813,'ADM Details FY17'!$A$3:$F$3515,6,FALSE)</f>
        <v>0</v>
      </c>
      <c r="F1813" s="1">
        <f>VLOOKUP(A1813,'ADM Details FY17'!$A$3:$G$3515,7,FALSE)</f>
        <v>0</v>
      </c>
      <c r="G1813" s="1">
        <f>VLOOKUP(A1813,'ADM Details FY17'!$A$3:$H$3515,8,FALSE)</f>
        <v>0</v>
      </c>
      <c r="H1813" s="1">
        <f>VLOOKUP(A1813,'ADM Details FY17'!$A$3:$I$3515,9,FALSE)</f>
        <v>0</v>
      </c>
      <c r="I1813" s="1">
        <f>VLOOKUP(A1813,'ADM Details FY17'!$A$3:$J$3517,10,FALSE)</f>
        <v>0</v>
      </c>
      <c r="J1813" s="1">
        <f>VLOOKUP(A1813,'ADM Details FY17'!$A$3:$K$3515,11,FALSE)</f>
        <v>0</v>
      </c>
      <c r="K1813" s="1">
        <f>VLOOKUP(A1813,'ADM Details FY17'!$A$3:$M$3515,13,FALSE)</f>
        <v>0</v>
      </c>
      <c r="L1813" s="1">
        <f>VLOOKUP(A1813,'ADM Details FY17'!$A$3:$O$3515,15,FALSE)</f>
        <v>0</v>
      </c>
      <c r="M1813" s="1">
        <f>VLOOKUP(A1813,'ADM Details FY17'!$A$3:$P$3515,16,FALSE)</f>
        <v>0</v>
      </c>
      <c r="N1813" s="1">
        <f>VLOOKUP(A1813,'ADM Details FY17'!$A$3:$Q$3515,17,FALSE)</f>
        <v>0</v>
      </c>
      <c r="O1813" s="1">
        <f>VLOOKUP(A1813,'ADM Details FY17'!$A$3:$S$3515,19,FALSE)</f>
        <v>0</v>
      </c>
      <c r="P1813" s="1">
        <f>VLOOKUP(A1813,'ADM Details FY17'!$A$3:$U$3515,21,FALSE)</f>
        <v>0</v>
      </c>
      <c r="Q1813" s="1">
        <f>VLOOKUP(A1813,'ADM Details FY17'!$A$3:$V$3515,22,FALSE)</f>
        <v>0</v>
      </c>
      <c r="R1813" s="1">
        <f>VLOOKUP(A1813,'ADM Details FY17'!$A$3:$W$3515,23,FALSE)</f>
        <v>0</v>
      </c>
      <c r="S1813" s="1">
        <f>VLOOKUP(A1813,'ADM Details FY17'!$A$3:$X$3515,24,FALSE)</f>
        <v>0</v>
      </c>
      <c r="T1813" s="1">
        <f>VLOOKUP(A1813,'ADM Details FY17'!$A$3:$Y$3515,25,FALSE)</f>
        <v>0</v>
      </c>
      <c r="U1813" s="1">
        <f>VLOOKUP(A1813,'ADM Details FY17'!$A$3:$AA$3515,27,FALSE)</f>
        <v>0</v>
      </c>
      <c r="V1813" s="1">
        <f>IFERROR(VLOOKUP(C1813,'eindex _tget pp '!$A$4:$E$615,5,FALSE),0)</f>
        <v>0</v>
      </c>
      <c r="W1813" s="31">
        <f>IFERROR(VLOOKUP(C1813,'eindex _tget pp '!$A$4:$F$615,6,FALSE),0)</f>
        <v>0</v>
      </c>
      <c r="X1813" s="4">
        <f>IFERROR(VLOOKUP(B1813,'eschools 16'!$A$2:$F$25,6,FALSE),1)</f>
        <v>1</v>
      </c>
      <c r="Y1813" s="1">
        <f t="shared" si="140"/>
        <v>0</v>
      </c>
      <c r="Z1813" s="1">
        <f t="shared" si="141"/>
        <v>0</v>
      </c>
      <c r="AA1813" s="31">
        <f>IFERROR(VLOOKUP(C1813,'eindex _tget pp '!$A$4:$G$615,7,FALSE),0)</f>
        <v>0</v>
      </c>
      <c r="AB1813" s="1">
        <f>VLOOKUP(A1813,'ADM Details FY17'!$A$3:$AB$3515,28,FALSE)</f>
        <v>0</v>
      </c>
      <c r="AC1813" s="1">
        <f t="shared" si="142"/>
        <v>0</v>
      </c>
      <c r="AD1813" s="1">
        <f t="shared" si="143"/>
        <v>0</v>
      </c>
      <c r="AE1813" s="1">
        <f t="shared" si="144"/>
        <v>0</v>
      </c>
    </row>
    <row r="1814" spans="1:31" x14ac:dyDescent="0.25">
      <c r="A1814" t="str">
        <f>B1814&amp;"-"&amp;COUNTIF($B$3:B1814,B1814)</f>
        <v>510-11</v>
      </c>
      <c r="B1814">
        <v>510</v>
      </c>
      <c r="C1814" s="18">
        <f>VLOOKUP(A1814,'ADM Details FY17'!$A$3:$D$3515,4,FALSE)</f>
        <v>0</v>
      </c>
      <c r="D1814" s="1">
        <f>VLOOKUP(A1814,'ADM Details FY17'!$A$3:$E$3515,5,FALSE)</f>
        <v>0</v>
      </c>
      <c r="E1814" s="1">
        <f>VLOOKUP(A1814,'ADM Details FY17'!$A$3:$F$3515,6,FALSE)</f>
        <v>0</v>
      </c>
      <c r="F1814" s="1">
        <f>VLOOKUP(A1814,'ADM Details FY17'!$A$3:$G$3515,7,FALSE)</f>
        <v>0</v>
      </c>
      <c r="G1814" s="1">
        <f>VLOOKUP(A1814,'ADM Details FY17'!$A$3:$H$3515,8,FALSE)</f>
        <v>0</v>
      </c>
      <c r="H1814" s="1">
        <f>VLOOKUP(A1814,'ADM Details FY17'!$A$3:$I$3515,9,FALSE)</f>
        <v>0</v>
      </c>
      <c r="I1814" s="1">
        <f>VLOOKUP(A1814,'ADM Details FY17'!$A$3:$J$3517,10,FALSE)</f>
        <v>0</v>
      </c>
      <c r="J1814" s="1">
        <f>VLOOKUP(A1814,'ADM Details FY17'!$A$3:$K$3515,11,FALSE)</f>
        <v>0</v>
      </c>
      <c r="K1814" s="1">
        <f>VLOOKUP(A1814,'ADM Details FY17'!$A$3:$M$3515,13,FALSE)</f>
        <v>0</v>
      </c>
      <c r="L1814" s="1">
        <f>VLOOKUP(A1814,'ADM Details FY17'!$A$3:$O$3515,15,FALSE)</f>
        <v>0</v>
      </c>
      <c r="M1814" s="1">
        <f>VLOOKUP(A1814,'ADM Details FY17'!$A$3:$P$3515,16,FALSE)</f>
        <v>0</v>
      </c>
      <c r="N1814" s="1">
        <f>VLOOKUP(A1814,'ADM Details FY17'!$A$3:$Q$3515,17,FALSE)</f>
        <v>0</v>
      </c>
      <c r="O1814" s="1">
        <f>VLOOKUP(A1814,'ADM Details FY17'!$A$3:$S$3515,19,FALSE)</f>
        <v>0</v>
      </c>
      <c r="P1814" s="1">
        <f>VLOOKUP(A1814,'ADM Details FY17'!$A$3:$U$3515,21,FALSE)</f>
        <v>0</v>
      </c>
      <c r="Q1814" s="1">
        <f>VLOOKUP(A1814,'ADM Details FY17'!$A$3:$V$3515,22,FALSE)</f>
        <v>0</v>
      </c>
      <c r="R1814" s="1">
        <f>VLOOKUP(A1814,'ADM Details FY17'!$A$3:$W$3515,23,FALSE)</f>
        <v>0</v>
      </c>
      <c r="S1814" s="1">
        <f>VLOOKUP(A1814,'ADM Details FY17'!$A$3:$X$3515,24,FALSE)</f>
        <v>0</v>
      </c>
      <c r="T1814" s="1">
        <f>VLOOKUP(A1814,'ADM Details FY17'!$A$3:$Y$3515,25,FALSE)</f>
        <v>0</v>
      </c>
      <c r="U1814" s="1">
        <f>VLOOKUP(A1814,'ADM Details FY17'!$A$3:$AA$3515,27,FALSE)</f>
        <v>0</v>
      </c>
      <c r="V1814" s="1">
        <f>IFERROR(VLOOKUP(C1814,'eindex _tget pp '!$A$4:$E$615,5,FALSE),0)</f>
        <v>0</v>
      </c>
      <c r="W1814" s="31">
        <f>IFERROR(VLOOKUP(C1814,'eindex _tget pp '!$A$4:$F$615,6,FALSE),0)</f>
        <v>0</v>
      </c>
      <c r="X1814" s="4">
        <f>IFERROR(VLOOKUP(B1814,'eschools 16'!$A$2:$F$25,6,FALSE),1)</f>
        <v>1</v>
      </c>
      <c r="Y1814" s="1">
        <f t="shared" si="140"/>
        <v>0</v>
      </c>
      <c r="Z1814" s="1">
        <f t="shared" si="141"/>
        <v>0</v>
      </c>
      <c r="AA1814" s="31">
        <f>IFERROR(VLOOKUP(C1814,'eindex _tget pp '!$A$4:$G$615,7,FALSE),0)</f>
        <v>0</v>
      </c>
      <c r="AB1814" s="1">
        <f>VLOOKUP(A1814,'ADM Details FY17'!$A$3:$AB$3515,28,FALSE)</f>
        <v>0</v>
      </c>
      <c r="AC1814" s="1">
        <f t="shared" si="142"/>
        <v>0</v>
      </c>
      <c r="AD1814" s="1">
        <f t="shared" si="143"/>
        <v>0</v>
      </c>
      <c r="AE1814" s="1">
        <f t="shared" si="144"/>
        <v>0</v>
      </c>
    </row>
    <row r="1815" spans="1:31" x14ac:dyDescent="0.25">
      <c r="A1815" t="str">
        <f>B1815&amp;"-"&amp;COUNTIF($B$3:B1815,B1815)</f>
        <v>510-12</v>
      </c>
      <c r="B1815">
        <v>510</v>
      </c>
      <c r="C1815" s="18">
        <f>VLOOKUP(A1815,'ADM Details FY17'!$A$3:$D$3515,4,FALSE)</f>
        <v>0</v>
      </c>
      <c r="D1815" s="1">
        <f>VLOOKUP(A1815,'ADM Details FY17'!$A$3:$E$3515,5,FALSE)</f>
        <v>0</v>
      </c>
      <c r="E1815" s="1">
        <f>VLOOKUP(A1815,'ADM Details FY17'!$A$3:$F$3515,6,FALSE)</f>
        <v>0</v>
      </c>
      <c r="F1815" s="1">
        <f>VLOOKUP(A1815,'ADM Details FY17'!$A$3:$G$3515,7,FALSE)</f>
        <v>0</v>
      </c>
      <c r="G1815" s="1">
        <f>VLOOKUP(A1815,'ADM Details FY17'!$A$3:$H$3515,8,FALSE)</f>
        <v>0</v>
      </c>
      <c r="H1815" s="1">
        <f>VLOOKUP(A1815,'ADM Details FY17'!$A$3:$I$3515,9,FALSE)</f>
        <v>0</v>
      </c>
      <c r="I1815" s="1">
        <f>VLOOKUP(A1815,'ADM Details FY17'!$A$3:$J$3517,10,FALSE)</f>
        <v>0</v>
      </c>
      <c r="J1815" s="1">
        <f>VLOOKUP(A1815,'ADM Details FY17'!$A$3:$K$3515,11,FALSE)</f>
        <v>0</v>
      </c>
      <c r="K1815" s="1">
        <f>VLOOKUP(A1815,'ADM Details FY17'!$A$3:$M$3515,13,FALSE)</f>
        <v>0</v>
      </c>
      <c r="L1815" s="1">
        <f>VLOOKUP(A1815,'ADM Details FY17'!$A$3:$O$3515,15,FALSE)</f>
        <v>0</v>
      </c>
      <c r="M1815" s="1">
        <f>VLOOKUP(A1815,'ADM Details FY17'!$A$3:$P$3515,16,FALSE)</f>
        <v>0</v>
      </c>
      <c r="N1815" s="1">
        <f>VLOOKUP(A1815,'ADM Details FY17'!$A$3:$Q$3515,17,FALSE)</f>
        <v>0</v>
      </c>
      <c r="O1815" s="1">
        <f>VLOOKUP(A1815,'ADM Details FY17'!$A$3:$S$3515,19,FALSE)</f>
        <v>0</v>
      </c>
      <c r="P1815" s="1">
        <f>VLOOKUP(A1815,'ADM Details FY17'!$A$3:$U$3515,21,FALSE)</f>
        <v>0</v>
      </c>
      <c r="Q1815" s="1">
        <f>VLOOKUP(A1815,'ADM Details FY17'!$A$3:$V$3515,22,FALSE)</f>
        <v>0</v>
      </c>
      <c r="R1815" s="1">
        <f>VLOOKUP(A1815,'ADM Details FY17'!$A$3:$W$3515,23,FALSE)</f>
        <v>0</v>
      </c>
      <c r="S1815" s="1">
        <f>VLOOKUP(A1815,'ADM Details FY17'!$A$3:$X$3515,24,FALSE)</f>
        <v>0</v>
      </c>
      <c r="T1815" s="1">
        <f>VLOOKUP(A1815,'ADM Details FY17'!$A$3:$Y$3515,25,FALSE)</f>
        <v>0</v>
      </c>
      <c r="U1815" s="1">
        <f>VLOOKUP(A1815,'ADM Details FY17'!$A$3:$AA$3515,27,FALSE)</f>
        <v>0</v>
      </c>
      <c r="V1815" s="1">
        <f>IFERROR(VLOOKUP(C1815,'eindex _tget pp '!$A$4:$E$615,5,FALSE),0)</f>
        <v>0</v>
      </c>
      <c r="W1815" s="31">
        <f>IFERROR(VLOOKUP(C1815,'eindex _tget pp '!$A$4:$F$615,6,FALSE),0)</f>
        <v>0</v>
      </c>
      <c r="X1815" s="4">
        <f>IFERROR(VLOOKUP(B1815,'eschools 16'!$A$2:$F$25,6,FALSE),1)</f>
        <v>1</v>
      </c>
      <c r="Y1815" s="1">
        <f t="shared" si="140"/>
        <v>0</v>
      </c>
      <c r="Z1815" s="1">
        <f t="shared" si="141"/>
        <v>0</v>
      </c>
      <c r="AA1815" s="31">
        <f>IFERROR(VLOOKUP(C1815,'eindex _tget pp '!$A$4:$G$615,7,FALSE),0)</f>
        <v>0</v>
      </c>
      <c r="AB1815" s="1">
        <f>VLOOKUP(A1815,'ADM Details FY17'!$A$3:$AB$3515,28,FALSE)</f>
        <v>0</v>
      </c>
      <c r="AC1815" s="1">
        <f t="shared" si="142"/>
        <v>0</v>
      </c>
      <c r="AD1815" s="1">
        <f t="shared" si="143"/>
        <v>0</v>
      </c>
      <c r="AE1815" s="1">
        <f t="shared" si="144"/>
        <v>0</v>
      </c>
    </row>
    <row r="1816" spans="1:31" x14ac:dyDescent="0.25">
      <c r="A1816" t="str">
        <f>B1816&amp;"-"&amp;COUNTIF($B$3:B1816,B1816)</f>
        <v>510-13</v>
      </c>
      <c r="B1816">
        <v>510</v>
      </c>
      <c r="C1816" s="18">
        <f>VLOOKUP(A1816,'ADM Details FY17'!$A$3:$D$3515,4,FALSE)</f>
        <v>0</v>
      </c>
      <c r="D1816" s="1">
        <f>VLOOKUP(A1816,'ADM Details FY17'!$A$3:$E$3515,5,FALSE)</f>
        <v>0</v>
      </c>
      <c r="E1816" s="1">
        <f>VLOOKUP(A1816,'ADM Details FY17'!$A$3:$F$3515,6,FALSE)</f>
        <v>0</v>
      </c>
      <c r="F1816" s="1">
        <f>VLOOKUP(A1816,'ADM Details FY17'!$A$3:$G$3515,7,FALSE)</f>
        <v>0</v>
      </c>
      <c r="G1816" s="1">
        <f>VLOOKUP(A1816,'ADM Details FY17'!$A$3:$H$3515,8,FALSE)</f>
        <v>0</v>
      </c>
      <c r="H1816" s="1">
        <f>VLOOKUP(A1816,'ADM Details FY17'!$A$3:$I$3515,9,FALSE)</f>
        <v>0</v>
      </c>
      <c r="I1816" s="1">
        <f>VLOOKUP(A1816,'ADM Details FY17'!$A$3:$J$3517,10,FALSE)</f>
        <v>0</v>
      </c>
      <c r="J1816" s="1">
        <f>VLOOKUP(A1816,'ADM Details FY17'!$A$3:$K$3515,11,FALSE)</f>
        <v>0</v>
      </c>
      <c r="K1816" s="1">
        <f>VLOOKUP(A1816,'ADM Details FY17'!$A$3:$M$3515,13,FALSE)</f>
        <v>0</v>
      </c>
      <c r="L1816" s="1">
        <f>VLOOKUP(A1816,'ADM Details FY17'!$A$3:$O$3515,15,FALSE)</f>
        <v>0</v>
      </c>
      <c r="M1816" s="1">
        <f>VLOOKUP(A1816,'ADM Details FY17'!$A$3:$P$3515,16,FALSE)</f>
        <v>0</v>
      </c>
      <c r="N1816" s="1">
        <f>VLOOKUP(A1816,'ADM Details FY17'!$A$3:$Q$3515,17,FALSE)</f>
        <v>0</v>
      </c>
      <c r="O1816" s="1">
        <f>VLOOKUP(A1816,'ADM Details FY17'!$A$3:$S$3515,19,FALSE)</f>
        <v>0</v>
      </c>
      <c r="P1816" s="1">
        <f>VLOOKUP(A1816,'ADM Details FY17'!$A$3:$U$3515,21,FALSE)</f>
        <v>0</v>
      </c>
      <c r="Q1816" s="1">
        <f>VLOOKUP(A1816,'ADM Details FY17'!$A$3:$V$3515,22,FALSE)</f>
        <v>0</v>
      </c>
      <c r="R1816" s="1">
        <f>VLOOKUP(A1816,'ADM Details FY17'!$A$3:$W$3515,23,FALSE)</f>
        <v>0</v>
      </c>
      <c r="S1816" s="1">
        <f>VLOOKUP(A1816,'ADM Details FY17'!$A$3:$X$3515,24,FALSE)</f>
        <v>0</v>
      </c>
      <c r="T1816" s="1">
        <f>VLOOKUP(A1816,'ADM Details FY17'!$A$3:$Y$3515,25,FALSE)</f>
        <v>0</v>
      </c>
      <c r="U1816" s="1">
        <f>VLOOKUP(A1816,'ADM Details FY17'!$A$3:$AA$3515,27,FALSE)</f>
        <v>0</v>
      </c>
      <c r="V1816" s="1">
        <f>IFERROR(VLOOKUP(C1816,'eindex _tget pp '!$A$4:$E$615,5,FALSE),0)</f>
        <v>0</v>
      </c>
      <c r="W1816" s="31">
        <f>IFERROR(VLOOKUP(C1816,'eindex _tget pp '!$A$4:$F$615,6,FALSE),0)</f>
        <v>0</v>
      </c>
      <c r="X1816" s="4">
        <f>IFERROR(VLOOKUP(B1816,'eschools 16'!$A$2:$F$25,6,FALSE),1)</f>
        <v>1</v>
      </c>
      <c r="Y1816" s="1">
        <f t="shared" si="140"/>
        <v>0</v>
      </c>
      <c r="Z1816" s="1">
        <f t="shared" si="141"/>
        <v>0</v>
      </c>
      <c r="AA1816" s="31">
        <f>IFERROR(VLOOKUP(C1816,'eindex _tget pp '!$A$4:$G$615,7,FALSE),0)</f>
        <v>0</v>
      </c>
      <c r="AB1816" s="1">
        <f>VLOOKUP(A1816,'ADM Details FY17'!$A$3:$AB$3515,28,FALSE)</f>
        <v>0</v>
      </c>
      <c r="AC1816" s="1">
        <f t="shared" si="142"/>
        <v>0</v>
      </c>
      <c r="AD1816" s="1">
        <f t="shared" si="143"/>
        <v>0</v>
      </c>
      <c r="AE1816" s="1">
        <f t="shared" si="144"/>
        <v>0</v>
      </c>
    </row>
    <row r="1817" spans="1:31" x14ac:dyDescent="0.25">
      <c r="A1817" t="str">
        <f>B1817&amp;"-"&amp;COUNTIF($B$3:B1817,B1817)</f>
        <v>510-14</v>
      </c>
      <c r="B1817">
        <v>510</v>
      </c>
      <c r="C1817" s="18">
        <f>VLOOKUP(A1817,'ADM Details FY17'!$A$3:$D$3515,4,FALSE)</f>
        <v>0</v>
      </c>
      <c r="D1817" s="1">
        <f>VLOOKUP(A1817,'ADM Details FY17'!$A$3:$E$3515,5,FALSE)</f>
        <v>0</v>
      </c>
      <c r="E1817" s="1">
        <f>VLOOKUP(A1817,'ADM Details FY17'!$A$3:$F$3515,6,FALSE)</f>
        <v>0</v>
      </c>
      <c r="F1817" s="1">
        <f>VLOOKUP(A1817,'ADM Details FY17'!$A$3:$G$3515,7,FALSE)</f>
        <v>0</v>
      </c>
      <c r="G1817" s="1">
        <f>VLOOKUP(A1817,'ADM Details FY17'!$A$3:$H$3515,8,FALSE)</f>
        <v>0</v>
      </c>
      <c r="H1817" s="1">
        <f>VLOOKUP(A1817,'ADM Details FY17'!$A$3:$I$3515,9,FALSE)</f>
        <v>0</v>
      </c>
      <c r="I1817" s="1">
        <f>VLOOKUP(A1817,'ADM Details FY17'!$A$3:$J$3517,10,FALSE)</f>
        <v>0</v>
      </c>
      <c r="J1817" s="1">
        <f>VLOOKUP(A1817,'ADM Details FY17'!$A$3:$K$3515,11,FALSE)</f>
        <v>0</v>
      </c>
      <c r="K1817" s="1">
        <f>VLOOKUP(A1817,'ADM Details FY17'!$A$3:$M$3515,13,FALSE)</f>
        <v>0</v>
      </c>
      <c r="L1817" s="1">
        <f>VLOOKUP(A1817,'ADM Details FY17'!$A$3:$O$3515,15,FALSE)</f>
        <v>0</v>
      </c>
      <c r="M1817" s="1">
        <f>VLOOKUP(A1817,'ADM Details FY17'!$A$3:$P$3515,16,FALSE)</f>
        <v>0</v>
      </c>
      <c r="N1817" s="1">
        <f>VLOOKUP(A1817,'ADM Details FY17'!$A$3:$Q$3515,17,FALSE)</f>
        <v>0</v>
      </c>
      <c r="O1817" s="1">
        <f>VLOOKUP(A1817,'ADM Details FY17'!$A$3:$S$3515,19,FALSE)</f>
        <v>0</v>
      </c>
      <c r="P1817" s="1">
        <f>VLOOKUP(A1817,'ADM Details FY17'!$A$3:$U$3515,21,FALSE)</f>
        <v>0</v>
      </c>
      <c r="Q1817" s="1">
        <f>VLOOKUP(A1817,'ADM Details FY17'!$A$3:$V$3515,22,FALSE)</f>
        <v>0</v>
      </c>
      <c r="R1817" s="1">
        <f>VLOOKUP(A1817,'ADM Details FY17'!$A$3:$W$3515,23,FALSE)</f>
        <v>0</v>
      </c>
      <c r="S1817" s="1">
        <f>VLOOKUP(A1817,'ADM Details FY17'!$A$3:$X$3515,24,FALSE)</f>
        <v>0</v>
      </c>
      <c r="T1817" s="1">
        <f>VLOOKUP(A1817,'ADM Details FY17'!$A$3:$Y$3515,25,FALSE)</f>
        <v>0</v>
      </c>
      <c r="U1817" s="1">
        <f>VLOOKUP(A1817,'ADM Details FY17'!$A$3:$AA$3515,27,FALSE)</f>
        <v>0</v>
      </c>
      <c r="V1817" s="1">
        <f>IFERROR(VLOOKUP(C1817,'eindex _tget pp '!$A$4:$E$615,5,FALSE),0)</f>
        <v>0</v>
      </c>
      <c r="W1817" s="31">
        <f>IFERROR(VLOOKUP(C1817,'eindex _tget pp '!$A$4:$F$615,6,FALSE),0)</f>
        <v>0</v>
      </c>
      <c r="X1817" s="4">
        <f>IFERROR(VLOOKUP(B1817,'eschools 16'!$A$2:$F$25,6,FALSE),1)</f>
        <v>1</v>
      </c>
      <c r="Y1817" s="1">
        <f t="shared" si="140"/>
        <v>0</v>
      </c>
      <c r="Z1817" s="1">
        <f t="shared" si="141"/>
        <v>0</v>
      </c>
      <c r="AA1817" s="31">
        <f>IFERROR(VLOOKUP(C1817,'eindex _tget pp '!$A$4:$G$615,7,FALSE),0)</f>
        <v>0</v>
      </c>
      <c r="AB1817" s="1">
        <f>VLOOKUP(A1817,'ADM Details FY17'!$A$3:$AB$3515,28,FALSE)</f>
        <v>0</v>
      </c>
      <c r="AC1817" s="1">
        <f t="shared" si="142"/>
        <v>0</v>
      </c>
      <c r="AD1817" s="1">
        <f t="shared" si="143"/>
        <v>0</v>
      </c>
      <c r="AE1817" s="1">
        <f t="shared" si="144"/>
        <v>0</v>
      </c>
    </row>
    <row r="1818" spans="1:31" x14ac:dyDescent="0.25">
      <c r="A1818" t="str">
        <f>B1818&amp;"-"&amp;COUNTIF($B$3:B1818,B1818)</f>
        <v>510-15</v>
      </c>
      <c r="B1818">
        <v>510</v>
      </c>
      <c r="C1818" s="18">
        <f>VLOOKUP(A1818,'ADM Details FY17'!$A$3:$D$3515,4,FALSE)</f>
        <v>0</v>
      </c>
      <c r="D1818" s="1">
        <f>VLOOKUP(A1818,'ADM Details FY17'!$A$3:$E$3515,5,FALSE)</f>
        <v>0</v>
      </c>
      <c r="E1818" s="1">
        <f>VLOOKUP(A1818,'ADM Details FY17'!$A$3:$F$3515,6,FALSE)</f>
        <v>0</v>
      </c>
      <c r="F1818" s="1">
        <f>VLOOKUP(A1818,'ADM Details FY17'!$A$3:$G$3515,7,FALSE)</f>
        <v>0</v>
      </c>
      <c r="G1818" s="1">
        <f>VLOOKUP(A1818,'ADM Details FY17'!$A$3:$H$3515,8,FALSE)</f>
        <v>0</v>
      </c>
      <c r="H1818" s="1">
        <f>VLOOKUP(A1818,'ADM Details FY17'!$A$3:$I$3515,9,FALSE)</f>
        <v>0</v>
      </c>
      <c r="I1818" s="1">
        <f>VLOOKUP(A1818,'ADM Details FY17'!$A$3:$J$3517,10,FALSE)</f>
        <v>0</v>
      </c>
      <c r="J1818" s="1">
        <f>VLOOKUP(A1818,'ADM Details FY17'!$A$3:$K$3515,11,FALSE)</f>
        <v>0</v>
      </c>
      <c r="K1818" s="1">
        <f>VLOOKUP(A1818,'ADM Details FY17'!$A$3:$M$3515,13,FALSE)</f>
        <v>0</v>
      </c>
      <c r="L1818" s="1">
        <f>VLOOKUP(A1818,'ADM Details FY17'!$A$3:$O$3515,15,FALSE)</f>
        <v>0</v>
      </c>
      <c r="M1818" s="1">
        <f>VLOOKUP(A1818,'ADM Details FY17'!$A$3:$P$3515,16,FALSE)</f>
        <v>0</v>
      </c>
      <c r="N1818" s="1">
        <f>VLOOKUP(A1818,'ADM Details FY17'!$A$3:$Q$3515,17,FALSE)</f>
        <v>0</v>
      </c>
      <c r="O1818" s="1">
        <f>VLOOKUP(A1818,'ADM Details FY17'!$A$3:$S$3515,19,FALSE)</f>
        <v>0</v>
      </c>
      <c r="P1818" s="1">
        <f>VLOOKUP(A1818,'ADM Details FY17'!$A$3:$U$3515,21,FALSE)</f>
        <v>0</v>
      </c>
      <c r="Q1818" s="1">
        <f>VLOOKUP(A1818,'ADM Details FY17'!$A$3:$V$3515,22,FALSE)</f>
        <v>0</v>
      </c>
      <c r="R1818" s="1">
        <f>VLOOKUP(A1818,'ADM Details FY17'!$A$3:$W$3515,23,FALSE)</f>
        <v>0</v>
      </c>
      <c r="S1818" s="1">
        <f>VLOOKUP(A1818,'ADM Details FY17'!$A$3:$X$3515,24,FALSE)</f>
        <v>0</v>
      </c>
      <c r="T1818" s="1">
        <f>VLOOKUP(A1818,'ADM Details FY17'!$A$3:$Y$3515,25,FALSE)</f>
        <v>0</v>
      </c>
      <c r="U1818" s="1">
        <f>VLOOKUP(A1818,'ADM Details FY17'!$A$3:$AA$3515,27,FALSE)</f>
        <v>0</v>
      </c>
      <c r="V1818" s="1">
        <f>IFERROR(VLOOKUP(C1818,'eindex _tget pp '!$A$4:$E$615,5,FALSE),0)</f>
        <v>0</v>
      </c>
      <c r="W1818" s="31">
        <f>IFERROR(VLOOKUP(C1818,'eindex _tget pp '!$A$4:$F$615,6,FALSE),0)</f>
        <v>0</v>
      </c>
      <c r="X1818" s="4">
        <f>IFERROR(VLOOKUP(B1818,'eschools 16'!$A$2:$F$25,6,FALSE),1)</f>
        <v>1</v>
      </c>
      <c r="Y1818" s="1">
        <f t="shared" si="140"/>
        <v>0</v>
      </c>
      <c r="Z1818" s="1">
        <f t="shared" si="141"/>
        <v>0</v>
      </c>
      <c r="AA1818" s="31">
        <f>IFERROR(VLOOKUP(C1818,'eindex _tget pp '!$A$4:$G$615,7,FALSE),0)</f>
        <v>0</v>
      </c>
      <c r="AB1818" s="1">
        <f>VLOOKUP(A1818,'ADM Details FY17'!$A$3:$AB$3515,28,FALSE)</f>
        <v>0</v>
      </c>
      <c r="AC1818" s="1">
        <f t="shared" si="142"/>
        <v>0</v>
      </c>
      <c r="AD1818" s="1">
        <f t="shared" si="143"/>
        <v>0</v>
      </c>
      <c r="AE1818" s="1">
        <f t="shared" si="144"/>
        <v>0</v>
      </c>
    </row>
    <row r="1819" spans="1:31" x14ac:dyDescent="0.25">
      <c r="A1819" t="str">
        <f>B1819&amp;"-"&amp;COUNTIF($B$3:B1819,B1819)</f>
        <v>510-16</v>
      </c>
      <c r="B1819">
        <v>510</v>
      </c>
      <c r="C1819" s="18">
        <f>VLOOKUP(A1819,'ADM Details FY17'!$A$3:$D$3515,4,FALSE)</f>
        <v>0</v>
      </c>
      <c r="D1819" s="1">
        <f>VLOOKUP(A1819,'ADM Details FY17'!$A$3:$E$3515,5,FALSE)</f>
        <v>0</v>
      </c>
      <c r="E1819" s="1">
        <f>VLOOKUP(A1819,'ADM Details FY17'!$A$3:$F$3515,6,FALSE)</f>
        <v>0</v>
      </c>
      <c r="F1819" s="1">
        <f>VLOOKUP(A1819,'ADM Details FY17'!$A$3:$G$3515,7,FALSE)</f>
        <v>0</v>
      </c>
      <c r="G1819" s="1">
        <f>VLOOKUP(A1819,'ADM Details FY17'!$A$3:$H$3515,8,FALSE)</f>
        <v>0</v>
      </c>
      <c r="H1819" s="1">
        <f>VLOOKUP(A1819,'ADM Details FY17'!$A$3:$I$3515,9,FALSE)</f>
        <v>0</v>
      </c>
      <c r="I1819" s="1">
        <f>VLOOKUP(A1819,'ADM Details FY17'!$A$3:$J$3517,10,FALSE)</f>
        <v>0</v>
      </c>
      <c r="J1819" s="1">
        <f>VLOOKUP(A1819,'ADM Details FY17'!$A$3:$K$3515,11,FALSE)</f>
        <v>0</v>
      </c>
      <c r="K1819" s="1">
        <f>VLOOKUP(A1819,'ADM Details FY17'!$A$3:$M$3515,13,FALSE)</f>
        <v>0</v>
      </c>
      <c r="L1819" s="1">
        <f>VLOOKUP(A1819,'ADM Details FY17'!$A$3:$O$3515,15,FALSE)</f>
        <v>0</v>
      </c>
      <c r="M1819" s="1">
        <f>VLOOKUP(A1819,'ADM Details FY17'!$A$3:$P$3515,16,FALSE)</f>
        <v>0</v>
      </c>
      <c r="N1819" s="1">
        <f>VLOOKUP(A1819,'ADM Details FY17'!$A$3:$Q$3515,17,FALSE)</f>
        <v>0</v>
      </c>
      <c r="O1819" s="1">
        <f>VLOOKUP(A1819,'ADM Details FY17'!$A$3:$S$3515,19,FALSE)</f>
        <v>0</v>
      </c>
      <c r="P1819" s="1">
        <f>VLOOKUP(A1819,'ADM Details FY17'!$A$3:$U$3515,21,FALSE)</f>
        <v>0</v>
      </c>
      <c r="Q1819" s="1">
        <f>VLOOKUP(A1819,'ADM Details FY17'!$A$3:$V$3515,22,FALSE)</f>
        <v>0</v>
      </c>
      <c r="R1819" s="1">
        <f>VLOOKUP(A1819,'ADM Details FY17'!$A$3:$W$3515,23,FALSE)</f>
        <v>0</v>
      </c>
      <c r="S1819" s="1">
        <f>VLOOKUP(A1819,'ADM Details FY17'!$A$3:$X$3515,24,FALSE)</f>
        <v>0</v>
      </c>
      <c r="T1819" s="1">
        <f>VLOOKUP(A1819,'ADM Details FY17'!$A$3:$Y$3515,25,FALSE)</f>
        <v>0</v>
      </c>
      <c r="U1819" s="1">
        <f>VLOOKUP(A1819,'ADM Details FY17'!$A$3:$AA$3515,27,FALSE)</f>
        <v>0</v>
      </c>
      <c r="V1819" s="1">
        <f>IFERROR(VLOOKUP(C1819,'eindex _tget pp '!$A$4:$E$615,5,FALSE),0)</f>
        <v>0</v>
      </c>
      <c r="W1819" s="31">
        <f>IFERROR(VLOOKUP(C1819,'eindex _tget pp '!$A$4:$F$615,6,FALSE),0)</f>
        <v>0</v>
      </c>
      <c r="X1819" s="4">
        <f>IFERROR(VLOOKUP(B1819,'eschools 16'!$A$2:$F$25,6,FALSE),1)</f>
        <v>1</v>
      </c>
      <c r="Y1819" s="1">
        <f t="shared" si="140"/>
        <v>0</v>
      </c>
      <c r="Z1819" s="1">
        <f t="shared" si="141"/>
        <v>0</v>
      </c>
      <c r="AA1819" s="31">
        <f>IFERROR(VLOOKUP(C1819,'eindex _tget pp '!$A$4:$G$615,7,FALSE),0)</f>
        <v>0</v>
      </c>
      <c r="AB1819" s="1">
        <f>VLOOKUP(A1819,'ADM Details FY17'!$A$3:$AB$3515,28,FALSE)</f>
        <v>0</v>
      </c>
      <c r="AC1819" s="1">
        <f t="shared" si="142"/>
        <v>0</v>
      </c>
      <c r="AD1819" s="1">
        <f t="shared" si="143"/>
        <v>0</v>
      </c>
      <c r="AE1819" s="1">
        <f t="shared" si="144"/>
        <v>0</v>
      </c>
    </row>
    <row r="1820" spans="1:31" x14ac:dyDescent="0.25">
      <c r="A1820" t="str">
        <f>B1820&amp;"-"&amp;COUNTIF($B$3:B1820,B1820)</f>
        <v>510-17</v>
      </c>
      <c r="B1820">
        <v>510</v>
      </c>
      <c r="C1820" s="18">
        <f>VLOOKUP(A1820,'ADM Details FY17'!$A$3:$D$3515,4,FALSE)</f>
        <v>0</v>
      </c>
      <c r="D1820" s="1">
        <f>VLOOKUP(A1820,'ADM Details FY17'!$A$3:$E$3515,5,FALSE)</f>
        <v>0</v>
      </c>
      <c r="E1820" s="1">
        <f>VLOOKUP(A1820,'ADM Details FY17'!$A$3:$F$3515,6,FALSE)</f>
        <v>0</v>
      </c>
      <c r="F1820" s="1">
        <f>VLOOKUP(A1820,'ADM Details FY17'!$A$3:$G$3515,7,FALSE)</f>
        <v>0</v>
      </c>
      <c r="G1820" s="1">
        <f>VLOOKUP(A1820,'ADM Details FY17'!$A$3:$H$3515,8,FALSE)</f>
        <v>0</v>
      </c>
      <c r="H1820" s="1">
        <f>VLOOKUP(A1820,'ADM Details FY17'!$A$3:$I$3515,9,FALSE)</f>
        <v>0</v>
      </c>
      <c r="I1820" s="1">
        <f>VLOOKUP(A1820,'ADM Details FY17'!$A$3:$J$3517,10,FALSE)</f>
        <v>0</v>
      </c>
      <c r="J1820" s="1">
        <f>VLOOKUP(A1820,'ADM Details FY17'!$A$3:$K$3515,11,FALSE)</f>
        <v>0</v>
      </c>
      <c r="K1820" s="1">
        <f>VLOOKUP(A1820,'ADM Details FY17'!$A$3:$M$3515,13,FALSE)</f>
        <v>0</v>
      </c>
      <c r="L1820" s="1">
        <f>VLOOKUP(A1820,'ADM Details FY17'!$A$3:$O$3515,15,FALSE)</f>
        <v>0</v>
      </c>
      <c r="M1820" s="1">
        <f>VLOOKUP(A1820,'ADM Details FY17'!$A$3:$P$3515,16,FALSE)</f>
        <v>0</v>
      </c>
      <c r="N1820" s="1">
        <f>VLOOKUP(A1820,'ADM Details FY17'!$A$3:$Q$3515,17,FALSE)</f>
        <v>0</v>
      </c>
      <c r="O1820" s="1">
        <f>VLOOKUP(A1820,'ADM Details FY17'!$A$3:$S$3515,19,FALSE)</f>
        <v>0</v>
      </c>
      <c r="P1820" s="1">
        <f>VLOOKUP(A1820,'ADM Details FY17'!$A$3:$U$3515,21,FALSE)</f>
        <v>0</v>
      </c>
      <c r="Q1820" s="1">
        <f>VLOOKUP(A1820,'ADM Details FY17'!$A$3:$V$3515,22,FALSE)</f>
        <v>0</v>
      </c>
      <c r="R1820" s="1">
        <f>VLOOKUP(A1820,'ADM Details FY17'!$A$3:$W$3515,23,FALSE)</f>
        <v>0</v>
      </c>
      <c r="S1820" s="1">
        <f>VLOOKUP(A1820,'ADM Details FY17'!$A$3:$X$3515,24,FALSE)</f>
        <v>0</v>
      </c>
      <c r="T1820" s="1">
        <f>VLOOKUP(A1820,'ADM Details FY17'!$A$3:$Y$3515,25,FALSE)</f>
        <v>0</v>
      </c>
      <c r="U1820" s="1">
        <f>VLOOKUP(A1820,'ADM Details FY17'!$A$3:$AA$3515,27,FALSE)</f>
        <v>0</v>
      </c>
      <c r="V1820" s="1">
        <f>IFERROR(VLOOKUP(C1820,'eindex _tget pp '!$A$4:$E$615,5,FALSE),0)</f>
        <v>0</v>
      </c>
      <c r="W1820" s="31">
        <f>IFERROR(VLOOKUP(C1820,'eindex _tget pp '!$A$4:$F$615,6,FALSE),0)</f>
        <v>0</v>
      </c>
      <c r="X1820" s="4">
        <f>IFERROR(VLOOKUP(B1820,'eschools 16'!$A$2:$F$25,6,FALSE),1)</f>
        <v>1</v>
      </c>
      <c r="Y1820" s="1">
        <f t="shared" si="140"/>
        <v>0</v>
      </c>
      <c r="Z1820" s="1">
        <f t="shared" si="141"/>
        <v>0</v>
      </c>
      <c r="AA1820" s="31">
        <f>IFERROR(VLOOKUP(C1820,'eindex _tget pp '!$A$4:$G$615,7,FALSE),0)</f>
        <v>0</v>
      </c>
      <c r="AB1820" s="1">
        <f>VLOOKUP(A1820,'ADM Details FY17'!$A$3:$AB$3515,28,FALSE)</f>
        <v>0</v>
      </c>
      <c r="AC1820" s="1">
        <f t="shared" si="142"/>
        <v>0</v>
      </c>
      <c r="AD1820" s="1">
        <f t="shared" si="143"/>
        <v>0</v>
      </c>
      <c r="AE1820" s="1">
        <f t="shared" si="144"/>
        <v>0</v>
      </c>
    </row>
    <row r="1821" spans="1:31" x14ac:dyDescent="0.25">
      <c r="A1821" t="str">
        <f>B1821&amp;"-"&amp;COUNTIF($B$3:B1821,B1821)</f>
        <v>510-18</v>
      </c>
      <c r="B1821">
        <v>510</v>
      </c>
      <c r="C1821" s="18">
        <f>VLOOKUP(A1821,'ADM Details FY17'!$A$3:$D$3515,4,FALSE)</f>
        <v>0</v>
      </c>
      <c r="D1821" s="1">
        <f>VLOOKUP(A1821,'ADM Details FY17'!$A$3:$E$3515,5,FALSE)</f>
        <v>0</v>
      </c>
      <c r="E1821" s="1">
        <f>VLOOKUP(A1821,'ADM Details FY17'!$A$3:$F$3515,6,FALSE)</f>
        <v>0</v>
      </c>
      <c r="F1821" s="1">
        <f>VLOOKUP(A1821,'ADM Details FY17'!$A$3:$G$3515,7,FALSE)</f>
        <v>0</v>
      </c>
      <c r="G1821" s="1">
        <f>VLOOKUP(A1821,'ADM Details FY17'!$A$3:$H$3515,8,FALSE)</f>
        <v>0</v>
      </c>
      <c r="H1821" s="1">
        <f>VLOOKUP(A1821,'ADM Details FY17'!$A$3:$I$3515,9,FALSE)</f>
        <v>0</v>
      </c>
      <c r="I1821" s="1">
        <f>VLOOKUP(A1821,'ADM Details FY17'!$A$3:$J$3517,10,FALSE)</f>
        <v>0</v>
      </c>
      <c r="J1821" s="1">
        <f>VLOOKUP(A1821,'ADM Details FY17'!$A$3:$K$3515,11,FALSE)</f>
        <v>0</v>
      </c>
      <c r="K1821" s="1">
        <f>VLOOKUP(A1821,'ADM Details FY17'!$A$3:$M$3515,13,FALSE)</f>
        <v>0</v>
      </c>
      <c r="L1821" s="1">
        <f>VLOOKUP(A1821,'ADM Details FY17'!$A$3:$O$3515,15,FALSE)</f>
        <v>0</v>
      </c>
      <c r="M1821" s="1">
        <f>VLOOKUP(A1821,'ADM Details FY17'!$A$3:$P$3515,16,FALSE)</f>
        <v>0</v>
      </c>
      <c r="N1821" s="1">
        <f>VLOOKUP(A1821,'ADM Details FY17'!$A$3:$Q$3515,17,FALSE)</f>
        <v>0</v>
      </c>
      <c r="O1821" s="1">
        <f>VLOOKUP(A1821,'ADM Details FY17'!$A$3:$S$3515,19,FALSE)</f>
        <v>0</v>
      </c>
      <c r="P1821" s="1">
        <f>VLOOKUP(A1821,'ADM Details FY17'!$A$3:$U$3515,21,FALSE)</f>
        <v>0</v>
      </c>
      <c r="Q1821" s="1">
        <f>VLOOKUP(A1821,'ADM Details FY17'!$A$3:$V$3515,22,FALSE)</f>
        <v>0</v>
      </c>
      <c r="R1821" s="1">
        <f>VLOOKUP(A1821,'ADM Details FY17'!$A$3:$W$3515,23,FALSE)</f>
        <v>0</v>
      </c>
      <c r="S1821" s="1">
        <f>VLOOKUP(A1821,'ADM Details FY17'!$A$3:$X$3515,24,FALSE)</f>
        <v>0</v>
      </c>
      <c r="T1821" s="1">
        <f>VLOOKUP(A1821,'ADM Details FY17'!$A$3:$Y$3515,25,FALSE)</f>
        <v>0</v>
      </c>
      <c r="U1821" s="1">
        <f>VLOOKUP(A1821,'ADM Details FY17'!$A$3:$AA$3515,27,FALSE)</f>
        <v>0</v>
      </c>
      <c r="V1821" s="1">
        <f>IFERROR(VLOOKUP(C1821,'eindex _tget pp '!$A$4:$E$615,5,FALSE),0)</f>
        <v>0</v>
      </c>
      <c r="W1821" s="31">
        <f>IFERROR(VLOOKUP(C1821,'eindex _tget pp '!$A$4:$F$615,6,FALSE),0)</f>
        <v>0</v>
      </c>
      <c r="X1821" s="4">
        <f>IFERROR(VLOOKUP(B1821,'eschools 16'!$A$2:$F$25,6,FALSE),1)</f>
        <v>1</v>
      </c>
      <c r="Y1821" s="1">
        <f t="shared" si="140"/>
        <v>0</v>
      </c>
      <c r="Z1821" s="1">
        <f t="shared" si="141"/>
        <v>0</v>
      </c>
      <c r="AA1821" s="31">
        <f>IFERROR(VLOOKUP(C1821,'eindex _tget pp '!$A$4:$G$615,7,FALSE),0)</f>
        <v>0</v>
      </c>
      <c r="AB1821" s="1">
        <f>VLOOKUP(A1821,'ADM Details FY17'!$A$3:$AB$3515,28,FALSE)</f>
        <v>0</v>
      </c>
      <c r="AC1821" s="1">
        <f t="shared" si="142"/>
        <v>0</v>
      </c>
      <c r="AD1821" s="1">
        <f t="shared" si="143"/>
        <v>0</v>
      </c>
      <c r="AE1821" s="1">
        <f t="shared" si="144"/>
        <v>0</v>
      </c>
    </row>
    <row r="1822" spans="1:31" x14ac:dyDescent="0.25">
      <c r="A1822" t="str">
        <f>B1822&amp;"-"&amp;COUNTIF($B$3:B1822,B1822)</f>
        <v>511-1</v>
      </c>
      <c r="B1822">
        <v>511</v>
      </c>
      <c r="C1822" s="18">
        <f>VLOOKUP(A1822,'ADM Details FY17'!$A$3:$D$3515,4,FALSE)</f>
        <v>43802</v>
      </c>
      <c r="D1822" s="1">
        <f>VLOOKUP(A1822,'ADM Details FY17'!$A$3:$E$3515,5,FALSE)</f>
        <v>290.77</v>
      </c>
      <c r="E1822" s="1">
        <f>VLOOKUP(A1822,'ADM Details FY17'!$A$3:$F$3515,6,FALSE)</f>
        <v>1.69</v>
      </c>
      <c r="F1822" s="1">
        <f>VLOOKUP(A1822,'ADM Details FY17'!$A$3:$G$3515,7,FALSE)</f>
        <v>35.96</v>
      </c>
      <c r="G1822" s="1">
        <f>VLOOKUP(A1822,'ADM Details FY17'!$A$3:$H$3515,8,FALSE)</f>
        <v>1</v>
      </c>
      <c r="H1822" s="1">
        <f>VLOOKUP(A1822,'ADM Details FY17'!$A$3:$I$3515,9,FALSE)</f>
        <v>0</v>
      </c>
      <c r="I1822" s="1">
        <f>VLOOKUP(A1822,'ADM Details FY17'!$A$3:$J$3517,10,FALSE)</f>
        <v>0.39</v>
      </c>
      <c r="J1822" s="1">
        <f>VLOOKUP(A1822,'ADM Details FY17'!$A$3:$K$3515,11,FALSE)</f>
        <v>0</v>
      </c>
      <c r="K1822" s="1">
        <f>VLOOKUP(A1822,'ADM Details FY17'!$A$3:$M$3515,13,FALSE)</f>
        <v>222.61</v>
      </c>
      <c r="L1822" s="1">
        <f>VLOOKUP(A1822,'ADM Details FY17'!$A$3:$O$3515,15,FALSE)</f>
        <v>7.94</v>
      </c>
      <c r="M1822" s="1">
        <f>VLOOKUP(A1822,'ADM Details FY17'!$A$3:$P$3515,16,FALSE)</f>
        <v>33.24</v>
      </c>
      <c r="N1822" s="1">
        <f>VLOOKUP(A1822,'ADM Details FY17'!$A$3:$Q$3515,17,FALSE)</f>
        <v>19</v>
      </c>
      <c r="O1822" s="1">
        <f>VLOOKUP(A1822,'ADM Details FY17'!$A$3:$S$3515,19,FALSE)</f>
        <v>149.94</v>
      </c>
      <c r="P1822" s="1">
        <f>VLOOKUP(A1822,'ADM Details FY17'!$A$3:$U$3515,21,FALSE)</f>
        <v>0</v>
      </c>
      <c r="Q1822" s="1">
        <f>VLOOKUP(A1822,'ADM Details FY17'!$A$3:$V$3515,22,FALSE)</f>
        <v>0</v>
      </c>
      <c r="R1822" s="1">
        <f>VLOOKUP(A1822,'ADM Details FY17'!$A$3:$W$3515,23,FALSE)</f>
        <v>0</v>
      </c>
      <c r="S1822" s="1">
        <f>VLOOKUP(A1822,'ADM Details FY17'!$A$3:$X$3515,24,FALSE)</f>
        <v>0</v>
      </c>
      <c r="T1822" s="1">
        <f>VLOOKUP(A1822,'ADM Details FY17'!$A$3:$Y$3515,25,FALSE)</f>
        <v>0</v>
      </c>
      <c r="U1822" s="1">
        <f>VLOOKUP(A1822,'ADM Details FY17'!$A$3:$AA$3515,27,FALSE)</f>
        <v>0</v>
      </c>
      <c r="V1822" s="1">
        <f>IFERROR(VLOOKUP(C1822,'eindex _tget pp '!$A$4:$E$615,5,FALSE),0)</f>
        <v>454.00578141101448</v>
      </c>
      <c r="W1822" s="31">
        <f>IFERROR(VLOOKUP(C1822,'eindex _tget pp '!$A$4:$F$615,6,FALSE),0)</f>
        <v>3.6729279115</v>
      </c>
      <c r="X1822" s="4">
        <f>IFERROR(VLOOKUP(B1822,'eschools 16'!$A$2:$F$25,6,FALSE),1)</f>
        <v>1</v>
      </c>
      <c r="Y1822" s="1">
        <f t="shared" si="140"/>
        <v>33002.82</v>
      </c>
      <c r="Z1822" s="1">
        <f t="shared" si="141"/>
        <v>222395.49</v>
      </c>
      <c r="AA1822" s="31">
        <f>IFERROR(VLOOKUP(C1822,'eindex _tget pp '!$A$4:$G$615,7,FALSE),0)</f>
        <v>0.53438618000000004</v>
      </c>
      <c r="AB1822" s="1">
        <f>VLOOKUP(A1822,'ADM Details FY17'!$A$3:$AB$3515,28,FALSE)</f>
        <v>0</v>
      </c>
      <c r="AC1822" s="1">
        <f t="shared" si="142"/>
        <v>0</v>
      </c>
      <c r="AD1822" s="1">
        <f t="shared" si="143"/>
        <v>290.77</v>
      </c>
      <c r="AE1822" s="1">
        <f t="shared" si="144"/>
        <v>43615.5</v>
      </c>
    </row>
    <row r="1823" spans="1:31" x14ac:dyDescent="0.25">
      <c r="A1823" t="str">
        <f>B1823&amp;"-"&amp;COUNTIF($B$3:B1823,B1823)</f>
        <v>511-2</v>
      </c>
      <c r="B1823">
        <v>511</v>
      </c>
      <c r="C1823" s="18">
        <f>VLOOKUP(A1823,'ADM Details FY17'!$A$3:$D$3515,4,FALSE)</f>
        <v>47027</v>
      </c>
      <c r="D1823" s="1">
        <f>VLOOKUP(A1823,'ADM Details FY17'!$A$3:$E$3515,5,FALSE)</f>
        <v>3</v>
      </c>
      <c r="E1823" s="1">
        <f>VLOOKUP(A1823,'ADM Details FY17'!$A$3:$F$3515,6,FALSE)</f>
        <v>0</v>
      </c>
      <c r="F1823" s="1">
        <f>VLOOKUP(A1823,'ADM Details FY17'!$A$3:$G$3515,7,FALSE)</f>
        <v>2</v>
      </c>
      <c r="G1823" s="1">
        <f>VLOOKUP(A1823,'ADM Details FY17'!$A$3:$H$3515,8,FALSE)</f>
        <v>0</v>
      </c>
      <c r="H1823" s="1">
        <f>VLOOKUP(A1823,'ADM Details FY17'!$A$3:$I$3515,9,FALSE)</f>
        <v>0</v>
      </c>
      <c r="I1823" s="1">
        <f>VLOOKUP(A1823,'ADM Details FY17'!$A$3:$J$3517,10,FALSE)</f>
        <v>0</v>
      </c>
      <c r="J1823" s="1">
        <f>VLOOKUP(A1823,'ADM Details FY17'!$A$3:$K$3515,11,FALSE)</f>
        <v>0</v>
      </c>
      <c r="K1823" s="1">
        <f>VLOOKUP(A1823,'ADM Details FY17'!$A$3:$M$3515,13,FALSE)</f>
        <v>3</v>
      </c>
      <c r="L1823" s="1">
        <f>VLOOKUP(A1823,'ADM Details FY17'!$A$3:$O$3515,15,FALSE)</f>
        <v>0</v>
      </c>
      <c r="M1823" s="1">
        <f>VLOOKUP(A1823,'ADM Details FY17'!$A$3:$P$3515,16,FALSE)</f>
        <v>3</v>
      </c>
      <c r="N1823" s="1">
        <f>VLOOKUP(A1823,'ADM Details FY17'!$A$3:$Q$3515,17,FALSE)</f>
        <v>0</v>
      </c>
      <c r="O1823" s="1">
        <f>VLOOKUP(A1823,'ADM Details FY17'!$A$3:$S$3515,19,FALSE)</f>
        <v>2</v>
      </c>
      <c r="P1823" s="1">
        <f>VLOOKUP(A1823,'ADM Details FY17'!$A$3:$U$3515,21,FALSE)</f>
        <v>0</v>
      </c>
      <c r="Q1823" s="1">
        <f>VLOOKUP(A1823,'ADM Details FY17'!$A$3:$V$3515,22,FALSE)</f>
        <v>0</v>
      </c>
      <c r="R1823" s="1">
        <f>VLOOKUP(A1823,'ADM Details FY17'!$A$3:$W$3515,23,FALSE)</f>
        <v>0</v>
      </c>
      <c r="S1823" s="1">
        <f>VLOOKUP(A1823,'ADM Details FY17'!$A$3:$X$3515,24,FALSE)</f>
        <v>0</v>
      </c>
      <c r="T1823" s="1">
        <f>VLOOKUP(A1823,'ADM Details FY17'!$A$3:$Y$3515,25,FALSE)</f>
        <v>0</v>
      </c>
      <c r="U1823" s="1">
        <f>VLOOKUP(A1823,'ADM Details FY17'!$A$3:$AA$3515,27,FALSE)</f>
        <v>0</v>
      </c>
      <c r="V1823" s="1">
        <f>IFERROR(VLOOKUP(C1823,'eindex _tget pp '!$A$4:$E$615,5,FALSE),0)</f>
        <v>0</v>
      </c>
      <c r="W1823" s="31">
        <f>IFERROR(VLOOKUP(C1823,'eindex _tget pp '!$A$4:$F$615,6,FALSE),0)</f>
        <v>9.4266410999999994E-2</v>
      </c>
      <c r="X1823" s="4">
        <f>IFERROR(VLOOKUP(B1823,'eschools 16'!$A$2:$F$25,6,FALSE),1)</f>
        <v>1</v>
      </c>
      <c r="Y1823" s="1">
        <f t="shared" si="140"/>
        <v>0</v>
      </c>
      <c r="Z1823" s="1">
        <f t="shared" si="141"/>
        <v>76.92</v>
      </c>
      <c r="AA1823" s="31">
        <f>IFERROR(VLOOKUP(C1823,'eindex _tget pp '!$A$4:$G$615,7,FALSE),0)</f>
        <v>0.22631918000000001</v>
      </c>
      <c r="AB1823" s="1">
        <f>VLOOKUP(A1823,'ADM Details FY17'!$A$3:$AB$3515,28,FALSE)</f>
        <v>0</v>
      </c>
      <c r="AC1823" s="1">
        <f t="shared" si="142"/>
        <v>0</v>
      </c>
      <c r="AD1823" s="1">
        <f t="shared" si="143"/>
        <v>3</v>
      </c>
      <c r="AE1823" s="1">
        <f t="shared" si="144"/>
        <v>450</v>
      </c>
    </row>
    <row r="1824" spans="1:31" x14ac:dyDescent="0.25">
      <c r="A1824" t="str">
        <f>B1824&amp;"-"&amp;COUNTIF($B$3:B1824,B1824)</f>
        <v>511-3</v>
      </c>
      <c r="B1824">
        <v>511</v>
      </c>
      <c r="C1824" s="18">
        <f>VLOOKUP(A1824,'ADM Details FY17'!$A$3:$D$3515,4,FALSE)</f>
        <v>44511</v>
      </c>
      <c r="D1824" s="1">
        <f>VLOOKUP(A1824,'ADM Details FY17'!$A$3:$E$3515,5,FALSE)</f>
        <v>0.75</v>
      </c>
      <c r="E1824" s="1">
        <f>VLOOKUP(A1824,'ADM Details FY17'!$A$3:$F$3515,6,FALSE)</f>
        <v>0</v>
      </c>
      <c r="F1824" s="1">
        <f>VLOOKUP(A1824,'ADM Details FY17'!$A$3:$G$3515,7,FALSE)</f>
        <v>0</v>
      </c>
      <c r="G1824" s="1">
        <f>VLOOKUP(A1824,'ADM Details FY17'!$A$3:$H$3515,8,FALSE)</f>
        <v>0</v>
      </c>
      <c r="H1824" s="1">
        <f>VLOOKUP(A1824,'ADM Details FY17'!$A$3:$I$3515,9,FALSE)</f>
        <v>0</v>
      </c>
      <c r="I1824" s="1">
        <f>VLOOKUP(A1824,'ADM Details FY17'!$A$3:$J$3517,10,FALSE)</f>
        <v>0</v>
      </c>
      <c r="J1824" s="1">
        <f>VLOOKUP(A1824,'ADM Details FY17'!$A$3:$K$3515,11,FALSE)</f>
        <v>0</v>
      </c>
      <c r="K1824" s="1">
        <f>VLOOKUP(A1824,'ADM Details FY17'!$A$3:$M$3515,13,FALSE)</f>
        <v>0</v>
      </c>
      <c r="L1824" s="1">
        <f>VLOOKUP(A1824,'ADM Details FY17'!$A$3:$O$3515,15,FALSE)</f>
        <v>0</v>
      </c>
      <c r="M1824" s="1">
        <f>VLOOKUP(A1824,'ADM Details FY17'!$A$3:$P$3515,16,FALSE)</f>
        <v>0</v>
      </c>
      <c r="N1824" s="1">
        <f>VLOOKUP(A1824,'ADM Details FY17'!$A$3:$Q$3515,17,FALSE)</f>
        <v>0</v>
      </c>
      <c r="O1824" s="1">
        <f>VLOOKUP(A1824,'ADM Details FY17'!$A$3:$S$3515,19,FALSE)</f>
        <v>0</v>
      </c>
      <c r="P1824" s="1">
        <f>VLOOKUP(A1824,'ADM Details FY17'!$A$3:$U$3515,21,FALSE)</f>
        <v>0</v>
      </c>
      <c r="Q1824" s="1">
        <f>VLOOKUP(A1824,'ADM Details FY17'!$A$3:$V$3515,22,FALSE)</f>
        <v>0</v>
      </c>
      <c r="R1824" s="1">
        <f>VLOOKUP(A1824,'ADM Details FY17'!$A$3:$W$3515,23,FALSE)</f>
        <v>0</v>
      </c>
      <c r="S1824" s="1">
        <f>VLOOKUP(A1824,'ADM Details FY17'!$A$3:$X$3515,24,FALSE)</f>
        <v>0</v>
      </c>
      <c r="T1824" s="1">
        <f>VLOOKUP(A1824,'ADM Details FY17'!$A$3:$Y$3515,25,FALSE)</f>
        <v>0</v>
      </c>
      <c r="U1824" s="1">
        <f>VLOOKUP(A1824,'ADM Details FY17'!$A$3:$AA$3515,27,FALSE)</f>
        <v>0</v>
      </c>
      <c r="V1824" s="1">
        <f>IFERROR(VLOOKUP(C1824,'eindex _tget pp '!$A$4:$E$615,5,FALSE),0)</f>
        <v>1269.6174486830321</v>
      </c>
      <c r="W1824" s="31">
        <f>IFERROR(VLOOKUP(C1824,'eindex _tget pp '!$A$4:$F$615,6,FALSE),0)</f>
        <v>1.5678650262</v>
      </c>
      <c r="X1824" s="4">
        <f>IFERROR(VLOOKUP(B1824,'eschools 16'!$A$2:$F$25,6,FALSE),1)</f>
        <v>1</v>
      </c>
      <c r="Y1824" s="1">
        <f t="shared" si="140"/>
        <v>238.05</v>
      </c>
      <c r="Z1824" s="1">
        <f t="shared" si="141"/>
        <v>0</v>
      </c>
      <c r="AA1824" s="31">
        <f>IFERROR(VLOOKUP(C1824,'eindex _tget pp '!$A$4:$G$615,7,FALSE),0)</f>
        <v>0.79408692999999997</v>
      </c>
      <c r="AB1824" s="1">
        <f>VLOOKUP(A1824,'ADM Details FY17'!$A$3:$AB$3515,28,FALSE)</f>
        <v>0</v>
      </c>
      <c r="AC1824" s="1">
        <f t="shared" si="142"/>
        <v>0</v>
      </c>
      <c r="AD1824" s="1">
        <f t="shared" si="143"/>
        <v>0.75</v>
      </c>
      <c r="AE1824" s="1">
        <f t="shared" si="144"/>
        <v>112.5</v>
      </c>
    </row>
    <row r="1825" spans="1:31" x14ac:dyDescent="0.25">
      <c r="A1825" t="str">
        <f>B1825&amp;"-"&amp;COUNTIF($B$3:B1825,B1825)</f>
        <v>511-4</v>
      </c>
      <c r="B1825">
        <v>511</v>
      </c>
      <c r="C1825" s="18">
        <f>VLOOKUP(A1825,'ADM Details FY17'!$A$3:$D$3515,4,FALSE)</f>
        <v>44800</v>
      </c>
      <c r="D1825" s="1">
        <f>VLOOKUP(A1825,'ADM Details FY17'!$A$3:$E$3515,5,FALSE)</f>
        <v>2</v>
      </c>
      <c r="E1825" s="1">
        <f>VLOOKUP(A1825,'ADM Details FY17'!$A$3:$F$3515,6,FALSE)</f>
        <v>0</v>
      </c>
      <c r="F1825" s="1">
        <f>VLOOKUP(A1825,'ADM Details FY17'!$A$3:$G$3515,7,FALSE)</f>
        <v>0</v>
      </c>
      <c r="G1825" s="1">
        <f>VLOOKUP(A1825,'ADM Details FY17'!$A$3:$H$3515,8,FALSE)</f>
        <v>0</v>
      </c>
      <c r="H1825" s="1">
        <f>VLOOKUP(A1825,'ADM Details FY17'!$A$3:$I$3515,9,FALSE)</f>
        <v>0</v>
      </c>
      <c r="I1825" s="1">
        <f>VLOOKUP(A1825,'ADM Details FY17'!$A$3:$J$3517,10,FALSE)</f>
        <v>0</v>
      </c>
      <c r="J1825" s="1">
        <f>VLOOKUP(A1825,'ADM Details FY17'!$A$3:$K$3515,11,FALSE)</f>
        <v>0</v>
      </c>
      <c r="K1825" s="1">
        <f>VLOOKUP(A1825,'ADM Details FY17'!$A$3:$M$3515,13,FALSE)</f>
        <v>2</v>
      </c>
      <c r="L1825" s="1">
        <f>VLOOKUP(A1825,'ADM Details FY17'!$A$3:$O$3515,15,FALSE)</f>
        <v>0</v>
      </c>
      <c r="M1825" s="1">
        <f>VLOOKUP(A1825,'ADM Details FY17'!$A$3:$P$3515,16,FALSE)</f>
        <v>0</v>
      </c>
      <c r="N1825" s="1">
        <f>VLOOKUP(A1825,'ADM Details FY17'!$A$3:$Q$3515,17,FALSE)</f>
        <v>0</v>
      </c>
      <c r="O1825" s="1">
        <f>VLOOKUP(A1825,'ADM Details FY17'!$A$3:$S$3515,19,FALSE)</f>
        <v>1.99</v>
      </c>
      <c r="P1825" s="1">
        <f>VLOOKUP(A1825,'ADM Details FY17'!$A$3:$U$3515,21,FALSE)</f>
        <v>0</v>
      </c>
      <c r="Q1825" s="1">
        <f>VLOOKUP(A1825,'ADM Details FY17'!$A$3:$V$3515,22,FALSE)</f>
        <v>0</v>
      </c>
      <c r="R1825" s="1">
        <f>VLOOKUP(A1825,'ADM Details FY17'!$A$3:$W$3515,23,FALSE)</f>
        <v>0</v>
      </c>
      <c r="S1825" s="1">
        <f>VLOOKUP(A1825,'ADM Details FY17'!$A$3:$X$3515,24,FALSE)</f>
        <v>0</v>
      </c>
      <c r="T1825" s="1">
        <f>VLOOKUP(A1825,'ADM Details FY17'!$A$3:$Y$3515,25,FALSE)</f>
        <v>0</v>
      </c>
      <c r="U1825" s="1">
        <f>VLOOKUP(A1825,'ADM Details FY17'!$A$3:$AA$3515,27,FALSE)</f>
        <v>0</v>
      </c>
      <c r="V1825" s="1">
        <f>IFERROR(VLOOKUP(C1825,'eindex _tget pp '!$A$4:$E$615,5,FALSE),0)</f>
        <v>751.72908667041872</v>
      </c>
      <c r="W1825" s="31">
        <f>IFERROR(VLOOKUP(C1825,'eindex _tget pp '!$A$4:$F$615,6,FALSE),0)</f>
        <v>1.7261732700000001</v>
      </c>
      <c r="X1825" s="4">
        <f>IFERROR(VLOOKUP(B1825,'eschools 16'!$A$2:$F$25,6,FALSE),1)</f>
        <v>1</v>
      </c>
      <c r="Y1825" s="1">
        <f t="shared" si="140"/>
        <v>375.86</v>
      </c>
      <c r="Z1825" s="1">
        <f t="shared" si="141"/>
        <v>939.04</v>
      </c>
      <c r="AA1825" s="31">
        <f>IFERROR(VLOOKUP(C1825,'eindex _tget pp '!$A$4:$G$615,7,FALSE),0)</f>
        <v>0.59243781699999998</v>
      </c>
      <c r="AB1825" s="1">
        <f>VLOOKUP(A1825,'ADM Details FY17'!$A$3:$AB$3515,28,FALSE)</f>
        <v>0</v>
      </c>
      <c r="AC1825" s="1">
        <f t="shared" si="142"/>
        <v>0</v>
      </c>
      <c r="AD1825" s="1">
        <f t="shared" si="143"/>
        <v>2</v>
      </c>
      <c r="AE1825" s="1">
        <f t="shared" si="144"/>
        <v>300</v>
      </c>
    </row>
    <row r="1826" spans="1:31" x14ac:dyDescent="0.25">
      <c r="A1826" t="str">
        <f>B1826&amp;"-"&amp;COUNTIF($B$3:B1826,B1826)</f>
        <v>511-5</v>
      </c>
      <c r="B1826">
        <v>511</v>
      </c>
      <c r="C1826" s="18">
        <f>VLOOKUP(A1826,'ADM Details FY17'!$A$3:$D$3515,4,FALSE)</f>
        <v>45047</v>
      </c>
      <c r="D1826" s="1">
        <f>VLOOKUP(A1826,'ADM Details FY17'!$A$3:$E$3515,5,FALSE)</f>
        <v>2.5</v>
      </c>
      <c r="E1826" s="1">
        <f>VLOOKUP(A1826,'ADM Details FY17'!$A$3:$F$3515,6,FALSE)</f>
        <v>0</v>
      </c>
      <c r="F1826" s="1">
        <f>VLOOKUP(A1826,'ADM Details FY17'!$A$3:$G$3515,7,FALSE)</f>
        <v>0</v>
      </c>
      <c r="G1826" s="1">
        <f>VLOOKUP(A1826,'ADM Details FY17'!$A$3:$H$3515,8,FALSE)</f>
        <v>0</v>
      </c>
      <c r="H1826" s="1">
        <f>VLOOKUP(A1826,'ADM Details FY17'!$A$3:$I$3515,9,FALSE)</f>
        <v>0</v>
      </c>
      <c r="I1826" s="1">
        <f>VLOOKUP(A1826,'ADM Details FY17'!$A$3:$J$3517,10,FALSE)</f>
        <v>0</v>
      </c>
      <c r="J1826" s="1">
        <f>VLOOKUP(A1826,'ADM Details FY17'!$A$3:$K$3515,11,FALSE)</f>
        <v>0</v>
      </c>
      <c r="K1826" s="1">
        <f>VLOOKUP(A1826,'ADM Details FY17'!$A$3:$M$3515,13,FALSE)</f>
        <v>1.5</v>
      </c>
      <c r="L1826" s="1">
        <f>VLOOKUP(A1826,'ADM Details FY17'!$A$3:$O$3515,15,FALSE)</f>
        <v>0</v>
      </c>
      <c r="M1826" s="1">
        <f>VLOOKUP(A1826,'ADM Details FY17'!$A$3:$P$3515,16,FALSE)</f>
        <v>0</v>
      </c>
      <c r="N1826" s="1">
        <f>VLOOKUP(A1826,'ADM Details FY17'!$A$3:$Q$3515,17,FALSE)</f>
        <v>0</v>
      </c>
      <c r="O1826" s="1">
        <f>VLOOKUP(A1826,'ADM Details FY17'!$A$3:$S$3515,19,FALSE)</f>
        <v>2</v>
      </c>
      <c r="P1826" s="1">
        <f>VLOOKUP(A1826,'ADM Details FY17'!$A$3:$U$3515,21,FALSE)</f>
        <v>0</v>
      </c>
      <c r="Q1826" s="1">
        <f>VLOOKUP(A1826,'ADM Details FY17'!$A$3:$V$3515,22,FALSE)</f>
        <v>0</v>
      </c>
      <c r="R1826" s="1">
        <f>VLOOKUP(A1826,'ADM Details FY17'!$A$3:$W$3515,23,FALSE)</f>
        <v>0</v>
      </c>
      <c r="S1826" s="1">
        <f>VLOOKUP(A1826,'ADM Details FY17'!$A$3:$X$3515,24,FALSE)</f>
        <v>0</v>
      </c>
      <c r="T1826" s="1">
        <f>VLOOKUP(A1826,'ADM Details FY17'!$A$3:$Y$3515,25,FALSE)</f>
        <v>0</v>
      </c>
      <c r="U1826" s="1">
        <f>VLOOKUP(A1826,'ADM Details FY17'!$A$3:$AA$3515,27,FALSE)</f>
        <v>0</v>
      </c>
      <c r="V1826" s="1">
        <f>IFERROR(VLOOKUP(C1826,'eindex _tget pp '!$A$4:$E$615,5,FALSE),0)</f>
        <v>83.620651896782661</v>
      </c>
      <c r="W1826" s="31">
        <f>IFERROR(VLOOKUP(C1826,'eindex _tget pp '!$A$4:$F$615,6,FALSE),0)</f>
        <v>0.66135081969999998</v>
      </c>
      <c r="X1826" s="4">
        <f>IFERROR(VLOOKUP(B1826,'eschools 16'!$A$2:$F$25,6,FALSE),1)</f>
        <v>1</v>
      </c>
      <c r="Y1826" s="1">
        <f t="shared" si="140"/>
        <v>52.26</v>
      </c>
      <c r="Z1826" s="1">
        <f t="shared" si="141"/>
        <v>269.83</v>
      </c>
      <c r="AA1826" s="31">
        <f>IFERROR(VLOOKUP(C1826,'eindex _tget pp '!$A$4:$G$615,7,FALSE),0)</f>
        <v>0.38829070799999998</v>
      </c>
      <c r="AB1826" s="1">
        <f>VLOOKUP(A1826,'ADM Details FY17'!$A$3:$AB$3515,28,FALSE)</f>
        <v>0</v>
      </c>
      <c r="AC1826" s="1">
        <f t="shared" si="142"/>
        <v>0</v>
      </c>
      <c r="AD1826" s="1">
        <f t="shared" si="143"/>
        <v>2.5</v>
      </c>
      <c r="AE1826" s="1">
        <f t="shared" si="144"/>
        <v>375</v>
      </c>
    </row>
    <row r="1827" spans="1:31" x14ac:dyDescent="0.25">
      <c r="A1827" t="str">
        <f>B1827&amp;"-"&amp;COUNTIF($B$3:B1827,B1827)</f>
        <v>511-6</v>
      </c>
      <c r="B1827">
        <v>511</v>
      </c>
      <c r="C1827" s="18">
        <f>VLOOKUP(A1827,'ADM Details FY17'!$A$3:$D$3515,4,FALSE)</f>
        <v>45138</v>
      </c>
      <c r="D1827" s="1">
        <f>VLOOKUP(A1827,'ADM Details FY17'!$A$3:$E$3515,5,FALSE)</f>
        <v>2</v>
      </c>
      <c r="E1827" s="1">
        <f>VLOOKUP(A1827,'ADM Details FY17'!$A$3:$F$3515,6,FALSE)</f>
        <v>0</v>
      </c>
      <c r="F1827" s="1">
        <f>VLOOKUP(A1827,'ADM Details FY17'!$A$3:$G$3515,7,FALSE)</f>
        <v>0</v>
      </c>
      <c r="G1827" s="1">
        <f>VLOOKUP(A1827,'ADM Details FY17'!$A$3:$H$3515,8,FALSE)</f>
        <v>0</v>
      </c>
      <c r="H1827" s="1">
        <f>VLOOKUP(A1827,'ADM Details FY17'!$A$3:$I$3515,9,FALSE)</f>
        <v>0</v>
      </c>
      <c r="I1827" s="1">
        <f>VLOOKUP(A1827,'ADM Details FY17'!$A$3:$J$3517,10,FALSE)</f>
        <v>0</v>
      </c>
      <c r="J1827" s="1">
        <f>VLOOKUP(A1827,'ADM Details FY17'!$A$3:$K$3515,11,FALSE)</f>
        <v>0</v>
      </c>
      <c r="K1827" s="1">
        <f>VLOOKUP(A1827,'ADM Details FY17'!$A$3:$M$3515,13,FALSE)</f>
        <v>1</v>
      </c>
      <c r="L1827" s="1">
        <f>VLOOKUP(A1827,'ADM Details FY17'!$A$3:$O$3515,15,FALSE)</f>
        <v>1</v>
      </c>
      <c r="M1827" s="1">
        <f>VLOOKUP(A1827,'ADM Details FY17'!$A$3:$P$3515,16,FALSE)</f>
        <v>0</v>
      </c>
      <c r="N1827" s="1">
        <f>VLOOKUP(A1827,'ADM Details FY17'!$A$3:$Q$3515,17,FALSE)</f>
        <v>0</v>
      </c>
      <c r="O1827" s="1">
        <f>VLOOKUP(A1827,'ADM Details FY17'!$A$3:$S$3515,19,FALSE)</f>
        <v>2</v>
      </c>
      <c r="P1827" s="1">
        <f>VLOOKUP(A1827,'ADM Details FY17'!$A$3:$U$3515,21,FALSE)</f>
        <v>0</v>
      </c>
      <c r="Q1827" s="1">
        <f>VLOOKUP(A1827,'ADM Details FY17'!$A$3:$V$3515,22,FALSE)</f>
        <v>0</v>
      </c>
      <c r="R1827" s="1">
        <f>VLOOKUP(A1827,'ADM Details FY17'!$A$3:$W$3515,23,FALSE)</f>
        <v>0</v>
      </c>
      <c r="S1827" s="1">
        <f>VLOOKUP(A1827,'ADM Details FY17'!$A$3:$X$3515,24,FALSE)</f>
        <v>0</v>
      </c>
      <c r="T1827" s="1">
        <f>VLOOKUP(A1827,'ADM Details FY17'!$A$3:$Y$3515,25,FALSE)</f>
        <v>0</v>
      </c>
      <c r="U1827" s="1">
        <f>VLOOKUP(A1827,'ADM Details FY17'!$A$3:$AA$3515,27,FALSE)</f>
        <v>0</v>
      </c>
      <c r="V1827" s="1">
        <f>IFERROR(VLOOKUP(C1827,'eindex _tget pp '!$A$4:$E$615,5,FALSE),0)</f>
        <v>0</v>
      </c>
      <c r="W1827" s="31">
        <f>IFERROR(VLOOKUP(C1827,'eindex _tget pp '!$A$4:$F$615,6,FALSE),0)</f>
        <v>0.27267687219999998</v>
      </c>
      <c r="X1827" s="4">
        <f>IFERROR(VLOOKUP(B1827,'eschools 16'!$A$2:$F$25,6,FALSE),1)</f>
        <v>1</v>
      </c>
      <c r="Y1827" s="1">
        <f t="shared" si="140"/>
        <v>0</v>
      </c>
      <c r="Z1827" s="1">
        <f t="shared" si="141"/>
        <v>74.17</v>
      </c>
      <c r="AA1827" s="31">
        <f>IFERROR(VLOOKUP(C1827,'eindex _tget pp '!$A$4:$G$615,7,FALSE),0)</f>
        <v>0.27726853299999998</v>
      </c>
      <c r="AB1827" s="1">
        <f>VLOOKUP(A1827,'ADM Details FY17'!$A$3:$AB$3515,28,FALSE)</f>
        <v>0</v>
      </c>
      <c r="AC1827" s="1">
        <f t="shared" si="142"/>
        <v>0</v>
      </c>
      <c r="AD1827" s="1">
        <f t="shared" si="143"/>
        <v>2</v>
      </c>
      <c r="AE1827" s="1">
        <f t="shared" si="144"/>
        <v>300</v>
      </c>
    </row>
    <row r="1828" spans="1:31" x14ac:dyDescent="0.25">
      <c r="A1828" t="str">
        <f>B1828&amp;"-"&amp;COUNTIF($B$3:B1828,B1828)</f>
        <v>511-7</v>
      </c>
      <c r="B1828">
        <v>511</v>
      </c>
      <c r="C1828" s="18">
        <f>VLOOKUP(A1828,'ADM Details FY17'!$A$3:$D$3515,4,FALSE)</f>
        <v>0</v>
      </c>
      <c r="D1828" s="1">
        <f>VLOOKUP(A1828,'ADM Details FY17'!$A$3:$E$3515,5,FALSE)</f>
        <v>0</v>
      </c>
      <c r="E1828" s="1">
        <f>VLOOKUP(A1828,'ADM Details FY17'!$A$3:$F$3515,6,FALSE)</f>
        <v>0</v>
      </c>
      <c r="F1828" s="1">
        <f>VLOOKUP(A1828,'ADM Details FY17'!$A$3:$G$3515,7,FALSE)</f>
        <v>0</v>
      </c>
      <c r="G1828" s="1">
        <f>VLOOKUP(A1828,'ADM Details FY17'!$A$3:$H$3515,8,FALSE)</f>
        <v>0</v>
      </c>
      <c r="H1828" s="1">
        <f>VLOOKUP(A1828,'ADM Details FY17'!$A$3:$I$3515,9,FALSE)</f>
        <v>0</v>
      </c>
      <c r="I1828" s="1">
        <f>VLOOKUP(A1828,'ADM Details FY17'!$A$3:$J$3517,10,FALSE)</f>
        <v>0</v>
      </c>
      <c r="J1828" s="1">
        <f>VLOOKUP(A1828,'ADM Details FY17'!$A$3:$K$3515,11,FALSE)</f>
        <v>0</v>
      </c>
      <c r="K1828" s="1">
        <f>VLOOKUP(A1828,'ADM Details FY17'!$A$3:$M$3515,13,FALSE)</f>
        <v>0</v>
      </c>
      <c r="L1828" s="1">
        <f>VLOOKUP(A1828,'ADM Details FY17'!$A$3:$O$3515,15,FALSE)</f>
        <v>0</v>
      </c>
      <c r="M1828" s="1">
        <f>VLOOKUP(A1828,'ADM Details FY17'!$A$3:$P$3515,16,FALSE)</f>
        <v>0</v>
      </c>
      <c r="N1828" s="1">
        <f>VLOOKUP(A1828,'ADM Details FY17'!$A$3:$Q$3515,17,FALSE)</f>
        <v>0</v>
      </c>
      <c r="O1828" s="1">
        <f>VLOOKUP(A1828,'ADM Details FY17'!$A$3:$S$3515,19,FALSE)</f>
        <v>0</v>
      </c>
      <c r="P1828" s="1">
        <f>VLOOKUP(A1828,'ADM Details FY17'!$A$3:$U$3515,21,FALSE)</f>
        <v>0</v>
      </c>
      <c r="Q1828" s="1">
        <f>VLOOKUP(A1828,'ADM Details FY17'!$A$3:$V$3515,22,FALSE)</f>
        <v>0</v>
      </c>
      <c r="R1828" s="1">
        <f>VLOOKUP(A1828,'ADM Details FY17'!$A$3:$W$3515,23,FALSE)</f>
        <v>0</v>
      </c>
      <c r="S1828" s="1">
        <f>VLOOKUP(A1828,'ADM Details FY17'!$A$3:$X$3515,24,FALSE)</f>
        <v>0</v>
      </c>
      <c r="T1828" s="1">
        <f>VLOOKUP(A1828,'ADM Details FY17'!$A$3:$Y$3515,25,FALSE)</f>
        <v>0</v>
      </c>
      <c r="U1828" s="1">
        <f>VLOOKUP(A1828,'ADM Details FY17'!$A$3:$AA$3515,27,FALSE)</f>
        <v>0</v>
      </c>
      <c r="V1828" s="1">
        <f>IFERROR(VLOOKUP(C1828,'eindex _tget pp '!$A$4:$E$615,5,FALSE),0)</f>
        <v>0</v>
      </c>
      <c r="W1828" s="31">
        <f>IFERROR(VLOOKUP(C1828,'eindex _tget pp '!$A$4:$F$615,6,FALSE),0)</f>
        <v>0</v>
      </c>
      <c r="X1828" s="4">
        <f>IFERROR(VLOOKUP(B1828,'eschools 16'!$A$2:$F$25,6,FALSE),1)</f>
        <v>1</v>
      </c>
      <c r="Y1828" s="1">
        <f t="shared" si="140"/>
        <v>0</v>
      </c>
      <c r="Z1828" s="1">
        <f t="shared" si="141"/>
        <v>0</v>
      </c>
      <c r="AA1828" s="31">
        <f>IFERROR(VLOOKUP(C1828,'eindex _tget pp '!$A$4:$G$615,7,FALSE),0)</f>
        <v>0</v>
      </c>
      <c r="AB1828" s="1">
        <f>VLOOKUP(A1828,'ADM Details FY17'!$A$3:$AB$3515,28,FALSE)</f>
        <v>0</v>
      </c>
      <c r="AC1828" s="1">
        <f t="shared" si="142"/>
        <v>0</v>
      </c>
      <c r="AD1828" s="1">
        <f t="shared" si="143"/>
        <v>0</v>
      </c>
      <c r="AE1828" s="1">
        <f t="shared" si="144"/>
        <v>0</v>
      </c>
    </row>
    <row r="1829" spans="1:31" x14ac:dyDescent="0.25">
      <c r="A1829" t="str">
        <f>B1829&amp;"-"&amp;COUNTIF($B$3:B1829,B1829)</f>
        <v>511-8</v>
      </c>
      <c r="B1829">
        <v>511</v>
      </c>
      <c r="C1829" s="18">
        <f>VLOOKUP(A1829,'ADM Details FY17'!$A$3:$D$3515,4,FALSE)</f>
        <v>0</v>
      </c>
      <c r="D1829" s="1">
        <f>VLOOKUP(A1829,'ADM Details FY17'!$A$3:$E$3515,5,FALSE)</f>
        <v>0</v>
      </c>
      <c r="E1829" s="1">
        <f>VLOOKUP(A1829,'ADM Details FY17'!$A$3:$F$3515,6,FALSE)</f>
        <v>0</v>
      </c>
      <c r="F1829" s="1">
        <f>VLOOKUP(A1829,'ADM Details FY17'!$A$3:$G$3515,7,FALSE)</f>
        <v>0</v>
      </c>
      <c r="G1829" s="1">
        <f>VLOOKUP(A1829,'ADM Details FY17'!$A$3:$H$3515,8,FALSE)</f>
        <v>0</v>
      </c>
      <c r="H1829" s="1">
        <f>VLOOKUP(A1829,'ADM Details FY17'!$A$3:$I$3515,9,FALSE)</f>
        <v>0</v>
      </c>
      <c r="I1829" s="1">
        <f>VLOOKUP(A1829,'ADM Details FY17'!$A$3:$J$3517,10,FALSE)</f>
        <v>0</v>
      </c>
      <c r="J1829" s="1">
        <f>VLOOKUP(A1829,'ADM Details FY17'!$A$3:$K$3515,11,FALSE)</f>
        <v>0</v>
      </c>
      <c r="K1829" s="1">
        <f>VLOOKUP(A1829,'ADM Details FY17'!$A$3:$M$3515,13,FALSE)</f>
        <v>0</v>
      </c>
      <c r="L1829" s="1">
        <f>VLOOKUP(A1829,'ADM Details FY17'!$A$3:$O$3515,15,FALSE)</f>
        <v>0</v>
      </c>
      <c r="M1829" s="1">
        <f>VLOOKUP(A1829,'ADM Details FY17'!$A$3:$P$3515,16,FALSE)</f>
        <v>0</v>
      </c>
      <c r="N1829" s="1">
        <f>VLOOKUP(A1829,'ADM Details FY17'!$A$3:$Q$3515,17,FALSE)</f>
        <v>0</v>
      </c>
      <c r="O1829" s="1">
        <f>VLOOKUP(A1829,'ADM Details FY17'!$A$3:$S$3515,19,FALSE)</f>
        <v>0</v>
      </c>
      <c r="P1829" s="1">
        <f>VLOOKUP(A1829,'ADM Details FY17'!$A$3:$U$3515,21,FALSE)</f>
        <v>0</v>
      </c>
      <c r="Q1829" s="1">
        <f>VLOOKUP(A1829,'ADM Details FY17'!$A$3:$V$3515,22,FALSE)</f>
        <v>0</v>
      </c>
      <c r="R1829" s="1">
        <f>VLOOKUP(A1829,'ADM Details FY17'!$A$3:$W$3515,23,FALSE)</f>
        <v>0</v>
      </c>
      <c r="S1829" s="1">
        <f>VLOOKUP(A1829,'ADM Details FY17'!$A$3:$X$3515,24,FALSE)</f>
        <v>0</v>
      </c>
      <c r="T1829" s="1">
        <f>VLOOKUP(A1829,'ADM Details FY17'!$A$3:$Y$3515,25,FALSE)</f>
        <v>0</v>
      </c>
      <c r="U1829" s="1">
        <f>VLOOKUP(A1829,'ADM Details FY17'!$A$3:$AA$3515,27,FALSE)</f>
        <v>0</v>
      </c>
      <c r="V1829" s="1">
        <f>IFERROR(VLOOKUP(C1829,'eindex _tget pp '!$A$4:$E$615,5,FALSE),0)</f>
        <v>0</v>
      </c>
      <c r="W1829" s="31">
        <f>IFERROR(VLOOKUP(C1829,'eindex _tget pp '!$A$4:$F$615,6,FALSE),0)</f>
        <v>0</v>
      </c>
      <c r="X1829" s="4">
        <f>IFERROR(VLOOKUP(B1829,'eschools 16'!$A$2:$F$25,6,FALSE),1)</f>
        <v>1</v>
      </c>
      <c r="Y1829" s="1">
        <f t="shared" si="140"/>
        <v>0</v>
      </c>
      <c r="Z1829" s="1">
        <f t="shared" si="141"/>
        <v>0</v>
      </c>
      <c r="AA1829" s="31">
        <f>IFERROR(VLOOKUP(C1829,'eindex _tget pp '!$A$4:$G$615,7,FALSE),0)</f>
        <v>0</v>
      </c>
      <c r="AB1829" s="1">
        <f>VLOOKUP(A1829,'ADM Details FY17'!$A$3:$AB$3515,28,FALSE)</f>
        <v>0</v>
      </c>
      <c r="AC1829" s="1">
        <f t="shared" si="142"/>
        <v>0</v>
      </c>
      <c r="AD1829" s="1">
        <f t="shared" si="143"/>
        <v>0</v>
      </c>
      <c r="AE1829" s="1">
        <f t="shared" si="144"/>
        <v>0</v>
      </c>
    </row>
    <row r="1830" spans="1:31" x14ac:dyDescent="0.25">
      <c r="A1830" t="str">
        <f>B1830&amp;"-"&amp;COUNTIF($B$3:B1830,B1830)</f>
        <v>511-9</v>
      </c>
      <c r="B1830">
        <v>511</v>
      </c>
      <c r="C1830" s="18">
        <f>VLOOKUP(A1830,'ADM Details FY17'!$A$3:$D$3515,4,FALSE)</f>
        <v>0</v>
      </c>
      <c r="D1830" s="1">
        <f>VLOOKUP(A1830,'ADM Details FY17'!$A$3:$E$3515,5,FALSE)</f>
        <v>0</v>
      </c>
      <c r="E1830" s="1">
        <f>VLOOKUP(A1830,'ADM Details FY17'!$A$3:$F$3515,6,FALSE)</f>
        <v>0</v>
      </c>
      <c r="F1830" s="1">
        <f>VLOOKUP(A1830,'ADM Details FY17'!$A$3:$G$3515,7,FALSE)</f>
        <v>0</v>
      </c>
      <c r="G1830" s="1">
        <f>VLOOKUP(A1830,'ADM Details FY17'!$A$3:$H$3515,8,FALSE)</f>
        <v>0</v>
      </c>
      <c r="H1830" s="1">
        <f>VLOOKUP(A1830,'ADM Details FY17'!$A$3:$I$3515,9,FALSE)</f>
        <v>0</v>
      </c>
      <c r="I1830" s="1">
        <f>VLOOKUP(A1830,'ADM Details FY17'!$A$3:$J$3517,10,FALSE)</f>
        <v>0</v>
      </c>
      <c r="J1830" s="1">
        <f>VLOOKUP(A1830,'ADM Details FY17'!$A$3:$K$3515,11,FALSE)</f>
        <v>0</v>
      </c>
      <c r="K1830" s="1">
        <f>VLOOKUP(A1830,'ADM Details FY17'!$A$3:$M$3515,13,FALSE)</f>
        <v>0</v>
      </c>
      <c r="L1830" s="1">
        <f>VLOOKUP(A1830,'ADM Details FY17'!$A$3:$O$3515,15,FALSE)</f>
        <v>0</v>
      </c>
      <c r="M1830" s="1">
        <f>VLOOKUP(A1830,'ADM Details FY17'!$A$3:$P$3515,16,FALSE)</f>
        <v>0</v>
      </c>
      <c r="N1830" s="1">
        <f>VLOOKUP(A1830,'ADM Details FY17'!$A$3:$Q$3515,17,FALSE)</f>
        <v>0</v>
      </c>
      <c r="O1830" s="1">
        <f>VLOOKUP(A1830,'ADM Details FY17'!$A$3:$S$3515,19,FALSE)</f>
        <v>0</v>
      </c>
      <c r="P1830" s="1">
        <f>VLOOKUP(A1830,'ADM Details FY17'!$A$3:$U$3515,21,FALSE)</f>
        <v>0</v>
      </c>
      <c r="Q1830" s="1">
        <f>VLOOKUP(A1830,'ADM Details FY17'!$A$3:$V$3515,22,FALSE)</f>
        <v>0</v>
      </c>
      <c r="R1830" s="1">
        <f>VLOOKUP(A1830,'ADM Details FY17'!$A$3:$W$3515,23,FALSE)</f>
        <v>0</v>
      </c>
      <c r="S1830" s="1">
        <f>VLOOKUP(A1830,'ADM Details FY17'!$A$3:$X$3515,24,FALSE)</f>
        <v>0</v>
      </c>
      <c r="T1830" s="1">
        <f>VLOOKUP(A1830,'ADM Details FY17'!$A$3:$Y$3515,25,FALSE)</f>
        <v>0</v>
      </c>
      <c r="U1830" s="1">
        <f>VLOOKUP(A1830,'ADM Details FY17'!$A$3:$AA$3515,27,FALSE)</f>
        <v>0</v>
      </c>
      <c r="V1830" s="1">
        <f>IFERROR(VLOOKUP(C1830,'eindex _tget pp '!$A$4:$E$615,5,FALSE),0)</f>
        <v>0</v>
      </c>
      <c r="W1830" s="31">
        <f>IFERROR(VLOOKUP(C1830,'eindex _tget pp '!$A$4:$F$615,6,FALSE),0)</f>
        <v>0</v>
      </c>
      <c r="X1830" s="4">
        <f>IFERROR(VLOOKUP(B1830,'eschools 16'!$A$2:$F$25,6,FALSE),1)</f>
        <v>1</v>
      </c>
      <c r="Y1830" s="1">
        <f t="shared" si="140"/>
        <v>0</v>
      </c>
      <c r="Z1830" s="1">
        <f t="shared" si="141"/>
        <v>0</v>
      </c>
      <c r="AA1830" s="31">
        <f>IFERROR(VLOOKUP(C1830,'eindex _tget pp '!$A$4:$G$615,7,FALSE),0)</f>
        <v>0</v>
      </c>
      <c r="AB1830" s="1">
        <f>VLOOKUP(A1830,'ADM Details FY17'!$A$3:$AB$3515,28,FALSE)</f>
        <v>0</v>
      </c>
      <c r="AC1830" s="1">
        <f t="shared" si="142"/>
        <v>0</v>
      </c>
      <c r="AD1830" s="1">
        <f t="shared" si="143"/>
        <v>0</v>
      </c>
      <c r="AE1830" s="1">
        <f t="shared" si="144"/>
        <v>0</v>
      </c>
    </row>
    <row r="1831" spans="1:31" x14ac:dyDescent="0.25">
      <c r="A1831" t="str">
        <f>B1831&amp;"-"&amp;COUNTIF($B$3:B1831,B1831)</f>
        <v>511-10</v>
      </c>
      <c r="B1831">
        <v>511</v>
      </c>
      <c r="C1831" s="18">
        <f>VLOOKUP(A1831,'ADM Details FY17'!$A$3:$D$3515,4,FALSE)</f>
        <v>0</v>
      </c>
      <c r="D1831" s="1">
        <f>VLOOKUP(A1831,'ADM Details FY17'!$A$3:$E$3515,5,FALSE)</f>
        <v>0</v>
      </c>
      <c r="E1831" s="1">
        <f>VLOOKUP(A1831,'ADM Details FY17'!$A$3:$F$3515,6,FALSE)</f>
        <v>0</v>
      </c>
      <c r="F1831" s="1">
        <f>VLOOKUP(A1831,'ADM Details FY17'!$A$3:$G$3515,7,FALSE)</f>
        <v>0</v>
      </c>
      <c r="G1831" s="1">
        <f>VLOOKUP(A1831,'ADM Details FY17'!$A$3:$H$3515,8,FALSE)</f>
        <v>0</v>
      </c>
      <c r="H1831" s="1">
        <f>VLOOKUP(A1831,'ADM Details FY17'!$A$3:$I$3515,9,FALSE)</f>
        <v>0</v>
      </c>
      <c r="I1831" s="1">
        <f>VLOOKUP(A1831,'ADM Details FY17'!$A$3:$J$3517,10,FALSE)</f>
        <v>0</v>
      </c>
      <c r="J1831" s="1">
        <f>VLOOKUP(A1831,'ADM Details FY17'!$A$3:$K$3515,11,FALSE)</f>
        <v>0</v>
      </c>
      <c r="K1831" s="1">
        <f>VLOOKUP(A1831,'ADM Details FY17'!$A$3:$M$3515,13,FALSE)</f>
        <v>0</v>
      </c>
      <c r="L1831" s="1">
        <f>VLOOKUP(A1831,'ADM Details FY17'!$A$3:$O$3515,15,FALSE)</f>
        <v>0</v>
      </c>
      <c r="M1831" s="1">
        <f>VLOOKUP(A1831,'ADM Details FY17'!$A$3:$P$3515,16,FALSE)</f>
        <v>0</v>
      </c>
      <c r="N1831" s="1">
        <f>VLOOKUP(A1831,'ADM Details FY17'!$A$3:$Q$3515,17,FALSE)</f>
        <v>0</v>
      </c>
      <c r="O1831" s="1">
        <f>VLOOKUP(A1831,'ADM Details FY17'!$A$3:$S$3515,19,FALSE)</f>
        <v>0</v>
      </c>
      <c r="P1831" s="1">
        <f>VLOOKUP(A1831,'ADM Details FY17'!$A$3:$U$3515,21,FALSE)</f>
        <v>0</v>
      </c>
      <c r="Q1831" s="1">
        <f>VLOOKUP(A1831,'ADM Details FY17'!$A$3:$V$3515,22,FALSE)</f>
        <v>0</v>
      </c>
      <c r="R1831" s="1">
        <f>VLOOKUP(A1831,'ADM Details FY17'!$A$3:$W$3515,23,FALSE)</f>
        <v>0</v>
      </c>
      <c r="S1831" s="1">
        <f>VLOOKUP(A1831,'ADM Details FY17'!$A$3:$X$3515,24,FALSE)</f>
        <v>0</v>
      </c>
      <c r="T1831" s="1">
        <f>VLOOKUP(A1831,'ADM Details FY17'!$A$3:$Y$3515,25,FALSE)</f>
        <v>0</v>
      </c>
      <c r="U1831" s="1">
        <f>VLOOKUP(A1831,'ADM Details FY17'!$A$3:$AA$3515,27,FALSE)</f>
        <v>0</v>
      </c>
      <c r="V1831" s="1">
        <f>IFERROR(VLOOKUP(C1831,'eindex _tget pp '!$A$4:$E$615,5,FALSE),0)</f>
        <v>0</v>
      </c>
      <c r="W1831" s="31">
        <f>IFERROR(VLOOKUP(C1831,'eindex _tget pp '!$A$4:$F$615,6,FALSE),0)</f>
        <v>0</v>
      </c>
      <c r="X1831" s="4">
        <f>IFERROR(VLOOKUP(B1831,'eschools 16'!$A$2:$F$25,6,FALSE),1)</f>
        <v>1</v>
      </c>
      <c r="Y1831" s="1">
        <f t="shared" si="140"/>
        <v>0</v>
      </c>
      <c r="Z1831" s="1">
        <f t="shared" si="141"/>
        <v>0</v>
      </c>
      <c r="AA1831" s="31">
        <f>IFERROR(VLOOKUP(C1831,'eindex _tget pp '!$A$4:$G$615,7,FALSE),0)</f>
        <v>0</v>
      </c>
      <c r="AB1831" s="1">
        <f>VLOOKUP(A1831,'ADM Details FY17'!$A$3:$AB$3515,28,FALSE)</f>
        <v>0</v>
      </c>
      <c r="AC1831" s="1">
        <f t="shared" si="142"/>
        <v>0</v>
      </c>
      <c r="AD1831" s="1">
        <f t="shared" si="143"/>
        <v>0</v>
      </c>
      <c r="AE1831" s="1">
        <f t="shared" si="144"/>
        <v>0</v>
      </c>
    </row>
    <row r="1832" spans="1:31" x14ac:dyDescent="0.25">
      <c r="A1832" t="str">
        <f>B1832&amp;"-"&amp;COUNTIF($B$3:B1832,B1832)</f>
        <v>511-11</v>
      </c>
      <c r="B1832">
        <v>511</v>
      </c>
      <c r="C1832" s="18">
        <f>VLOOKUP(A1832,'ADM Details FY17'!$A$3:$D$3515,4,FALSE)</f>
        <v>0</v>
      </c>
      <c r="D1832" s="1">
        <f>VLOOKUP(A1832,'ADM Details FY17'!$A$3:$E$3515,5,FALSE)</f>
        <v>0</v>
      </c>
      <c r="E1832" s="1">
        <f>VLOOKUP(A1832,'ADM Details FY17'!$A$3:$F$3515,6,FALSE)</f>
        <v>0</v>
      </c>
      <c r="F1832" s="1">
        <f>VLOOKUP(A1832,'ADM Details FY17'!$A$3:$G$3515,7,FALSE)</f>
        <v>0</v>
      </c>
      <c r="G1832" s="1">
        <f>VLOOKUP(A1832,'ADM Details FY17'!$A$3:$H$3515,8,FALSE)</f>
        <v>0</v>
      </c>
      <c r="H1832" s="1">
        <f>VLOOKUP(A1832,'ADM Details FY17'!$A$3:$I$3515,9,FALSE)</f>
        <v>0</v>
      </c>
      <c r="I1832" s="1">
        <f>VLOOKUP(A1832,'ADM Details FY17'!$A$3:$J$3517,10,FALSE)</f>
        <v>0</v>
      </c>
      <c r="J1832" s="1">
        <f>VLOOKUP(A1832,'ADM Details FY17'!$A$3:$K$3515,11,FALSE)</f>
        <v>0</v>
      </c>
      <c r="K1832" s="1">
        <f>VLOOKUP(A1832,'ADM Details FY17'!$A$3:$M$3515,13,FALSE)</f>
        <v>0</v>
      </c>
      <c r="L1832" s="1">
        <f>VLOOKUP(A1832,'ADM Details FY17'!$A$3:$O$3515,15,FALSE)</f>
        <v>0</v>
      </c>
      <c r="M1832" s="1">
        <f>VLOOKUP(A1832,'ADM Details FY17'!$A$3:$P$3515,16,FALSE)</f>
        <v>0</v>
      </c>
      <c r="N1832" s="1">
        <f>VLOOKUP(A1832,'ADM Details FY17'!$A$3:$Q$3515,17,FALSE)</f>
        <v>0</v>
      </c>
      <c r="O1832" s="1">
        <f>VLOOKUP(A1832,'ADM Details FY17'!$A$3:$S$3515,19,FALSE)</f>
        <v>0</v>
      </c>
      <c r="P1832" s="1">
        <f>VLOOKUP(A1832,'ADM Details FY17'!$A$3:$U$3515,21,FALSE)</f>
        <v>0</v>
      </c>
      <c r="Q1832" s="1">
        <f>VLOOKUP(A1832,'ADM Details FY17'!$A$3:$V$3515,22,FALSE)</f>
        <v>0</v>
      </c>
      <c r="R1832" s="1">
        <f>VLOOKUP(A1832,'ADM Details FY17'!$A$3:$W$3515,23,FALSE)</f>
        <v>0</v>
      </c>
      <c r="S1832" s="1">
        <f>VLOOKUP(A1832,'ADM Details FY17'!$A$3:$X$3515,24,FALSE)</f>
        <v>0</v>
      </c>
      <c r="T1832" s="1">
        <f>VLOOKUP(A1832,'ADM Details FY17'!$A$3:$Y$3515,25,FALSE)</f>
        <v>0</v>
      </c>
      <c r="U1832" s="1">
        <f>VLOOKUP(A1832,'ADM Details FY17'!$A$3:$AA$3515,27,FALSE)</f>
        <v>0</v>
      </c>
      <c r="V1832" s="1">
        <f>IFERROR(VLOOKUP(C1832,'eindex _tget pp '!$A$4:$E$615,5,FALSE),0)</f>
        <v>0</v>
      </c>
      <c r="W1832" s="31">
        <f>IFERROR(VLOOKUP(C1832,'eindex _tget pp '!$A$4:$F$615,6,FALSE),0)</f>
        <v>0</v>
      </c>
      <c r="X1832" s="4">
        <f>IFERROR(VLOOKUP(B1832,'eschools 16'!$A$2:$F$25,6,FALSE),1)</f>
        <v>1</v>
      </c>
      <c r="Y1832" s="1">
        <f t="shared" si="140"/>
        <v>0</v>
      </c>
      <c r="Z1832" s="1">
        <f t="shared" si="141"/>
        <v>0</v>
      </c>
      <c r="AA1832" s="31">
        <f>IFERROR(VLOOKUP(C1832,'eindex _tget pp '!$A$4:$G$615,7,FALSE),0)</f>
        <v>0</v>
      </c>
      <c r="AB1832" s="1">
        <f>VLOOKUP(A1832,'ADM Details FY17'!$A$3:$AB$3515,28,FALSE)</f>
        <v>0</v>
      </c>
      <c r="AC1832" s="1">
        <f t="shared" si="142"/>
        <v>0</v>
      </c>
      <c r="AD1832" s="1">
        <f t="shared" si="143"/>
        <v>0</v>
      </c>
      <c r="AE1832" s="1">
        <f t="shared" si="144"/>
        <v>0</v>
      </c>
    </row>
    <row r="1833" spans="1:31" x14ac:dyDescent="0.25">
      <c r="A1833" t="str">
        <f>B1833&amp;"-"&amp;COUNTIF($B$3:B1833,B1833)</f>
        <v>511-12</v>
      </c>
      <c r="B1833">
        <v>511</v>
      </c>
      <c r="C1833" s="18">
        <f>VLOOKUP(A1833,'ADM Details FY17'!$A$3:$D$3515,4,FALSE)</f>
        <v>0</v>
      </c>
      <c r="D1833" s="1">
        <f>VLOOKUP(A1833,'ADM Details FY17'!$A$3:$E$3515,5,FALSE)</f>
        <v>0</v>
      </c>
      <c r="E1833" s="1">
        <f>VLOOKUP(A1833,'ADM Details FY17'!$A$3:$F$3515,6,FALSE)</f>
        <v>0</v>
      </c>
      <c r="F1833" s="1">
        <f>VLOOKUP(A1833,'ADM Details FY17'!$A$3:$G$3515,7,FALSE)</f>
        <v>0</v>
      </c>
      <c r="G1833" s="1">
        <f>VLOOKUP(A1833,'ADM Details FY17'!$A$3:$H$3515,8,FALSE)</f>
        <v>0</v>
      </c>
      <c r="H1833" s="1">
        <f>VLOOKUP(A1833,'ADM Details FY17'!$A$3:$I$3515,9,FALSE)</f>
        <v>0</v>
      </c>
      <c r="I1833" s="1">
        <f>VLOOKUP(A1833,'ADM Details FY17'!$A$3:$J$3517,10,FALSE)</f>
        <v>0</v>
      </c>
      <c r="J1833" s="1">
        <f>VLOOKUP(A1833,'ADM Details FY17'!$A$3:$K$3515,11,FALSE)</f>
        <v>0</v>
      </c>
      <c r="K1833" s="1">
        <f>VLOOKUP(A1833,'ADM Details FY17'!$A$3:$M$3515,13,FALSE)</f>
        <v>0</v>
      </c>
      <c r="L1833" s="1">
        <f>VLOOKUP(A1833,'ADM Details FY17'!$A$3:$O$3515,15,FALSE)</f>
        <v>0</v>
      </c>
      <c r="M1833" s="1">
        <f>VLOOKUP(A1833,'ADM Details FY17'!$A$3:$P$3515,16,FALSE)</f>
        <v>0</v>
      </c>
      <c r="N1833" s="1">
        <f>VLOOKUP(A1833,'ADM Details FY17'!$A$3:$Q$3515,17,FALSE)</f>
        <v>0</v>
      </c>
      <c r="O1833" s="1">
        <f>VLOOKUP(A1833,'ADM Details FY17'!$A$3:$S$3515,19,FALSE)</f>
        <v>0</v>
      </c>
      <c r="P1833" s="1">
        <f>VLOOKUP(A1833,'ADM Details FY17'!$A$3:$U$3515,21,FALSE)</f>
        <v>0</v>
      </c>
      <c r="Q1833" s="1">
        <f>VLOOKUP(A1833,'ADM Details FY17'!$A$3:$V$3515,22,FALSE)</f>
        <v>0</v>
      </c>
      <c r="R1833" s="1">
        <f>VLOOKUP(A1833,'ADM Details FY17'!$A$3:$W$3515,23,FALSE)</f>
        <v>0</v>
      </c>
      <c r="S1833" s="1">
        <f>VLOOKUP(A1833,'ADM Details FY17'!$A$3:$X$3515,24,FALSE)</f>
        <v>0</v>
      </c>
      <c r="T1833" s="1">
        <f>VLOOKUP(A1833,'ADM Details FY17'!$A$3:$Y$3515,25,FALSE)</f>
        <v>0</v>
      </c>
      <c r="U1833" s="1">
        <f>VLOOKUP(A1833,'ADM Details FY17'!$A$3:$AA$3515,27,FALSE)</f>
        <v>0</v>
      </c>
      <c r="V1833" s="1">
        <f>IFERROR(VLOOKUP(C1833,'eindex _tget pp '!$A$4:$E$615,5,FALSE),0)</f>
        <v>0</v>
      </c>
      <c r="W1833" s="31">
        <f>IFERROR(VLOOKUP(C1833,'eindex _tget pp '!$A$4:$F$615,6,FALSE),0)</f>
        <v>0</v>
      </c>
      <c r="X1833" s="4">
        <f>IFERROR(VLOOKUP(B1833,'eschools 16'!$A$2:$F$25,6,FALSE),1)</f>
        <v>1</v>
      </c>
      <c r="Y1833" s="1">
        <f t="shared" si="140"/>
        <v>0</v>
      </c>
      <c r="Z1833" s="1">
        <f t="shared" si="141"/>
        <v>0</v>
      </c>
      <c r="AA1833" s="31">
        <f>IFERROR(VLOOKUP(C1833,'eindex _tget pp '!$A$4:$G$615,7,FALSE),0)</f>
        <v>0</v>
      </c>
      <c r="AB1833" s="1">
        <f>VLOOKUP(A1833,'ADM Details FY17'!$A$3:$AB$3515,28,FALSE)</f>
        <v>0</v>
      </c>
      <c r="AC1833" s="1">
        <f t="shared" si="142"/>
        <v>0</v>
      </c>
      <c r="AD1833" s="1">
        <f t="shared" si="143"/>
        <v>0</v>
      </c>
      <c r="AE1833" s="1">
        <f t="shared" si="144"/>
        <v>0</v>
      </c>
    </row>
    <row r="1834" spans="1:31" x14ac:dyDescent="0.25">
      <c r="A1834" t="str">
        <f>B1834&amp;"-"&amp;COUNTIF($B$3:B1834,B1834)</f>
        <v>525-1</v>
      </c>
      <c r="B1834">
        <v>525</v>
      </c>
      <c r="C1834" s="18">
        <f>VLOOKUP(A1834,'ADM Details FY17'!$A$3:$D$3515,4,FALSE)</f>
        <v>43497</v>
      </c>
      <c r="D1834" s="1">
        <f>VLOOKUP(A1834,'ADM Details FY17'!$A$3:$E$3515,5,FALSE)</f>
        <v>3.61</v>
      </c>
      <c r="E1834" s="1">
        <f>VLOOKUP(A1834,'ADM Details FY17'!$A$3:$F$3515,6,FALSE)</f>
        <v>0</v>
      </c>
      <c r="F1834" s="1">
        <f>VLOOKUP(A1834,'ADM Details FY17'!$A$3:$G$3515,7,FALSE)</f>
        <v>0.13</v>
      </c>
      <c r="G1834" s="1">
        <f>VLOOKUP(A1834,'ADM Details FY17'!$A$3:$H$3515,8,FALSE)</f>
        <v>0</v>
      </c>
      <c r="H1834" s="1">
        <f>VLOOKUP(A1834,'ADM Details FY17'!$A$3:$I$3515,9,FALSE)</f>
        <v>0</v>
      </c>
      <c r="I1834" s="1">
        <f>VLOOKUP(A1834,'ADM Details FY17'!$A$3:$J$3517,10,FALSE)</f>
        <v>0</v>
      </c>
      <c r="J1834" s="1">
        <f>VLOOKUP(A1834,'ADM Details FY17'!$A$3:$K$3515,11,FALSE)</f>
        <v>0</v>
      </c>
      <c r="K1834" s="1">
        <f>VLOOKUP(A1834,'ADM Details FY17'!$A$3:$M$3515,13,FALSE)</f>
        <v>3.61</v>
      </c>
      <c r="L1834" s="1">
        <f>VLOOKUP(A1834,'ADM Details FY17'!$A$3:$O$3515,15,FALSE)</f>
        <v>0</v>
      </c>
      <c r="M1834" s="1">
        <f>VLOOKUP(A1834,'ADM Details FY17'!$A$3:$P$3515,16,FALSE)</f>
        <v>0</v>
      </c>
      <c r="N1834" s="1">
        <f>VLOOKUP(A1834,'ADM Details FY17'!$A$3:$Q$3515,17,FALSE)</f>
        <v>0</v>
      </c>
      <c r="O1834" s="1">
        <f>VLOOKUP(A1834,'ADM Details FY17'!$A$3:$S$3515,19,FALSE)</f>
        <v>0</v>
      </c>
      <c r="P1834" s="1">
        <f>VLOOKUP(A1834,'ADM Details FY17'!$A$3:$U$3515,21,FALSE)</f>
        <v>0</v>
      </c>
      <c r="Q1834" s="1">
        <f>VLOOKUP(A1834,'ADM Details FY17'!$A$3:$V$3515,22,FALSE)</f>
        <v>0</v>
      </c>
      <c r="R1834" s="1">
        <f>VLOOKUP(A1834,'ADM Details FY17'!$A$3:$W$3515,23,FALSE)</f>
        <v>0.78</v>
      </c>
      <c r="S1834" s="1">
        <f>VLOOKUP(A1834,'ADM Details FY17'!$A$3:$X$3515,24,FALSE)</f>
        <v>0</v>
      </c>
      <c r="T1834" s="1">
        <f>VLOOKUP(A1834,'ADM Details FY17'!$A$3:$Y$3515,25,FALSE)</f>
        <v>0</v>
      </c>
      <c r="U1834" s="1">
        <f>VLOOKUP(A1834,'ADM Details FY17'!$A$3:$AA$3515,27,FALSE)</f>
        <v>0</v>
      </c>
      <c r="V1834" s="1">
        <f>IFERROR(VLOOKUP(C1834,'eindex _tget pp '!$A$4:$E$615,5,FALSE),0)</f>
        <v>1259.2039600535525</v>
      </c>
      <c r="W1834" s="31">
        <f>IFERROR(VLOOKUP(C1834,'eindex _tget pp '!$A$4:$F$615,6,FALSE),0)</f>
        <v>4.0470793072999998</v>
      </c>
      <c r="X1834" s="4">
        <f>IFERROR(VLOOKUP(B1834,'eschools 16'!$A$2:$F$25,6,FALSE),1)</f>
        <v>1</v>
      </c>
      <c r="Y1834" s="1">
        <f t="shared" si="140"/>
        <v>1136.43</v>
      </c>
      <c r="Z1834" s="1">
        <f t="shared" si="141"/>
        <v>3973.91</v>
      </c>
      <c r="AA1834" s="31">
        <f>IFERROR(VLOOKUP(C1834,'eindex _tget pp '!$A$4:$G$615,7,FALSE),0)</f>
        <v>0.792450761</v>
      </c>
      <c r="AB1834" s="1">
        <f>VLOOKUP(A1834,'ADM Details FY17'!$A$3:$AB$3515,28,FALSE)</f>
        <v>0</v>
      </c>
      <c r="AC1834" s="1">
        <f t="shared" si="142"/>
        <v>0</v>
      </c>
      <c r="AD1834" s="1">
        <f t="shared" si="143"/>
        <v>3.61</v>
      </c>
      <c r="AE1834" s="1">
        <f t="shared" si="144"/>
        <v>541.5</v>
      </c>
    </row>
    <row r="1835" spans="1:31" x14ac:dyDescent="0.25">
      <c r="A1835" t="str">
        <f>B1835&amp;"-"&amp;COUNTIF($B$3:B1835,B1835)</f>
        <v>525-2</v>
      </c>
      <c r="B1835">
        <v>525</v>
      </c>
      <c r="C1835" s="18">
        <f>VLOOKUP(A1835,'ADM Details FY17'!$A$3:$D$3515,4,FALSE)</f>
        <v>49833</v>
      </c>
      <c r="D1835" s="1">
        <f>VLOOKUP(A1835,'ADM Details FY17'!$A$3:$E$3515,5,FALSE)</f>
        <v>1.76</v>
      </c>
      <c r="E1835" s="1">
        <f>VLOOKUP(A1835,'ADM Details FY17'!$A$3:$F$3515,6,FALSE)</f>
        <v>0</v>
      </c>
      <c r="F1835" s="1">
        <f>VLOOKUP(A1835,'ADM Details FY17'!$A$3:$G$3515,7,FALSE)</f>
        <v>0.64</v>
      </c>
      <c r="G1835" s="1">
        <f>VLOOKUP(A1835,'ADM Details FY17'!$A$3:$H$3515,8,FALSE)</f>
        <v>0</v>
      </c>
      <c r="H1835" s="1">
        <f>VLOOKUP(A1835,'ADM Details FY17'!$A$3:$I$3515,9,FALSE)</f>
        <v>0</v>
      </c>
      <c r="I1835" s="1">
        <f>VLOOKUP(A1835,'ADM Details FY17'!$A$3:$J$3517,10,FALSE)</f>
        <v>0</v>
      </c>
      <c r="J1835" s="1">
        <f>VLOOKUP(A1835,'ADM Details FY17'!$A$3:$K$3515,11,FALSE)</f>
        <v>0</v>
      </c>
      <c r="K1835" s="1">
        <f>VLOOKUP(A1835,'ADM Details FY17'!$A$3:$M$3515,13,FALSE)</f>
        <v>1.1200000000000001</v>
      </c>
      <c r="L1835" s="1">
        <f>VLOOKUP(A1835,'ADM Details FY17'!$A$3:$O$3515,15,FALSE)</f>
        <v>0</v>
      </c>
      <c r="M1835" s="1">
        <f>VLOOKUP(A1835,'ADM Details FY17'!$A$3:$P$3515,16,FALSE)</f>
        <v>0</v>
      </c>
      <c r="N1835" s="1">
        <f>VLOOKUP(A1835,'ADM Details FY17'!$A$3:$Q$3515,17,FALSE)</f>
        <v>0</v>
      </c>
      <c r="O1835" s="1">
        <f>VLOOKUP(A1835,'ADM Details FY17'!$A$3:$S$3515,19,FALSE)</f>
        <v>0</v>
      </c>
      <c r="P1835" s="1">
        <f>VLOOKUP(A1835,'ADM Details FY17'!$A$3:$U$3515,21,FALSE)</f>
        <v>0</v>
      </c>
      <c r="Q1835" s="1">
        <f>VLOOKUP(A1835,'ADM Details FY17'!$A$3:$V$3515,22,FALSE)</f>
        <v>0</v>
      </c>
      <c r="R1835" s="1">
        <f>VLOOKUP(A1835,'ADM Details FY17'!$A$3:$W$3515,23,FALSE)</f>
        <v>0.56000000000000005</v>
      </c>
      <c r="S1835" s="1">
        <f>VLOOKUP(A1835,'ADM Details FY17'!$A$3:$X$3515,24,FALSE)</f>
        <v>0</v>
      </c>
      <c r="T1835" s="1">
        <f>VLOOKUP(A1835,'ADM Details FY17'!$A$3:$Y$3515,25,FALSE)</f>
        <v>0</v>
      </c>
      <c r="U1835" s="1">
        <f>VLOOKUP(A1835,'ADM Details FY17'!$A$3:$AA$3515,27,FALSE)</f>
        <v>0</v>
      </c>
      <c r="V1835" s="1">
        <f>IFERROR(VLOOKUP(C1835,'eindex _tget pp '!$A$4:$E$615,5,FALSE),0)</f>
        <v>389.71980340888132</v>
      </c>
      <c r="W1835" s="31">
        <f>IFERROR(VLOOKUP(C1835,'eindex _tget pp '!$A$4:$F$615,6,FALSE),0)</f>
        <v>2.8577936839999998</v>
      </c>
      <c r="X1835" s="4">
        <f>IFERROR(VLOOKUP(B1835,'eschools 16'!$A$2:$F$25,6,FALSE),1)</f>
        <v>1</v>
      </c>
      <c r="Y1835" s="1">
        <f t="shared" si="140"/>
        <v>171.48</v>
      </c>
      <c r="Z1835" s="1">
        <f t="shared" si="141"/>
        <v>870.6</v>
      </c>
      <c r="AA1835" s="31">
        <f>IFERROR(VLOOKUP(C1835,'eindex _tget pp '!$A$4:$G$615,7,FALSE),0)</f>
        <v>0.489675258</v>
      </c>
      <c r="AB1835" s="1">
        <f>VLOOKUP(A1835,'ADM Details FY17'!$A$3:$AB$3515,28,FALSE)</f>
        <v>0</v>
      </c>
      <c r="AC1835" s="1">
        <f t="shared" si="142"/>
        <v>0</v>
      </c>
      <c r="AD1835" s="1">
        <f t="shared" si="143"/>
        <v>1.76</v>
      </c>
      <c r="AE1835" s="1">
        <f t="shared" si="144"/>
        <v>264</v>
      </c>
    </row>
    <row r="1836" spans="1:31" x14ac:dyDescent="0.25">
      <c r="A1836" t="str">
        <f>B1836&amp;"-"&amp;COUNTIF($B$3:B1836,B1836)</f>
        <v>525-3</v>
      </c>
      <c r="B1836">
        <v>525</v>
      </c>
      <c r="C1836" s="18">
        <f>VLOOKUP(A1836,'ADM Details FY17'!$A$3:$D$3515,4,FALSE)</f>
        <v>43711</v>
      </c>
      <c r="D1836" s="1">
        <f>VLOOKUP(A1836,'ADM Details FY17'!$A$3:$E$3515,5,FALSE)</f>
        <v>53.43</v>
      </c>
      <c r="E1836" s="1">
        <f>VLOOKUP(A1836,'ADM Details FY17'!$A$3:$F$3515,6,FALSE)</f>
        <v>0</v>
      </c>
      <c r="F1836" s="1">
        <f>VLOOKUP(A1836,'ADM Details FY17'!$A$3:$G$3515,7,FALSE)</f>
        <v>10.67</v>
      </c>
      <c r="G1836" s="1">
        <f>VLOOKUP(A1836,'ADM Details FY17'!$A$3:$H$3515,8,FALSE)</f>
        <v>1.86</v>
      </c>
      <c r="H1836" s="1">
        <f>VLOOKUP(A1836,'ADM Details FY17'!$A$3:$I$3515,9,FALSE)</f>
        <v>0</v>
      </c>
      <c r="I1836" s="1">
        <f>VLOOKUP(A1836,'ADM Details FY17'!$A$3:$J$3517,10,FALSE)</f>
        <v>0</v>
      </c>
      <c r="J1836" s="1">
        <f>VLOOKUP(A1836,'ADM Details FY17'!$A$3:$K$3515,11,FALSE)</f>
        <v>0</v>
      </c>
      <c r="K1836" s="1">
        <f>VLOOKUP(A1836,'ADM Details FY17'!$A$3:$M$3515,13,FALSE)</f>
        <v>45.85</v>
      </c>
      <c r="L1836" s="1">
        <f>VLOOKUP(A1836,'ADM Details FY17'!$A$3:$O$3515,15,FALSE)</f>
        <v>0</v>
      </c>
      <c r="M1836" s="1">
        <f>VLOOKUP(A1836,'ADM Details FY17'!$A$3:$P$3515,16,FALSE)</f>
        <v>0.57999999999999996</v>
      </c>
      <c r="N1836" s="1">
        <f>VLOOKUP(A1836,'ADM Details FY17'!$A$3:$Q$3515,17,FALSE)</f>
        <v>0</v>
      </c>
      <c r="O1836" s="1">
        <f>VLOOKUP(A1836,'ADM Details FY17'!$A$3:$S$3515,19,FALSE)</f>
        <v>0</v>
      </c>
      <c r="P1836" s="1">
        <f>VLOOKUP(A1836,'ADM Details FY17'!$A$3:$U$3515,21,FALSE)</f>
        <v>0</v>
      </c>
      <c r="Q1836" s="1">
        <f>VLOOKUP(A1836,'ADM Details FY17'!$A$3:$V$3515,22,FALSE)</f>
        <v>0</v>
      </c>
      <c r="R1836" s="1">
        <f>VLOOKUP(A1836,'ADM Details FY17'!$A$3:$W$3515,23,FALSE)</f>
        <v>34.15</v>
      </c>
      <c r="S1836" s="1">
        <f>VLOOKUP(A1836,'ADM Details FY17'!$A$3:$X$3515,24,FALSE)</f>
        <v>0</v>
      </c>
      <c r="T1836" s="1">
        <f>VLOOKUP(A1836,'ADM Details FY17'!$A$3:$Y$3515,25,FALSE)</f>
        <v>0</v>
      </c>
      <c r="U1836" s="1">
        <f>VLOOKUP(A1836,'ADM Details FY17'!$A$3:$AA$3515,27,FALSE)</f>
        <v>0</v>
      </c>
      <c r="V1836" s="1">
        <f>IFERROR(VLOOKUP(C1836,'eindex _tget pp '!$A$4:$E$615,5,FALSE),0)</f>
        <v>2087.8037771290442</v>
      </c>
      <c r="W1836" s="31">
        <f>IFERROR(VLOOKUP(C1836,'eindex _tget pp '!$A$4:$F$615,6,FALSE),0)</f>
        <v>3.9465661832999999</v>
      </c>
      <c r="X1836" s="4">
        <f>IFERROR(VLOOKUP(B1836,'eschools 16'!$A$2:$F$25,6,FALSE),1)</f>
        <v>1</v>
      </c>
      <c r="Y1836" s="1">
        <f t="shared" si="140"/>
        <v>27887.84</v>
      </c>
      <c r="Z1836" s="1">
        <f t="shared" si="141"/>
        <v>49218.42</v>
      </c>
      <c r="AA1836" s="31">
        <f>IFERROR(VLOOKUP(C1836,'eindex _tget pp '!$A$4:$G$615,7,FALSE),0)</f>
        <v>0.88313376700000001</v>
      </c>
      <c r="AB1836" s="1">
        <f>VLOOKUP(A1836,'ADM Details FY17'!$A$3:$AB$3515,28,FALSE)</f>
        <v>0</v>
      </c>
      <c r="AC1836" s="1">
        <f t="shared" si="142"/>
        <v>0</v>
      </c>
      <c r="AD1836" s="1">
        <f t="shared" si="143"/>
        <v>53.43</v>
      </c>
      <c r="AE1836" s="1">
        <f t="shared" si="144"/>
        <v>8014.5</v>
      </c>
    </row>
    <row r="1837" spans="1:31" x14ac:dyDescent="0.25">
      <c r="A1837" t="str">
        <f>B1837&amp;"-"&amp;COUNTIF($B$3:B1837,B1837)</f>
        <v>525-4</v>
      </c>
      <c r="B1837">
        <v>525</v>
      </c>
      <c r="C1837" s="18">
        <f>VLOOKUP(A1837,'ADM Details FY17'!$A$3:$D$3515,4,FALSE)</f>
        <v>49841</v>
      </c>
      <c r="D1837" s="1">
        <f>VLOOKUP(A1837,'ADM Details FY17'!$A$3:$E$3515,5,FALSE)</f>
        <v>0.49</v>
      </c>
      <c r="E1837" s="1">
        <f>VLOOKUP(A1837,'ADM Details FY17'!$A$3:$F$3515,6,FALSE)</f>
        <v>0</v>
      </c>
      <c r="F1837" s="1">
        <f>VLOOKUP(A1837,'ADM Details FY17'!$A$3:$G$3515,7,FALSE)</f>
        <v>0</v>
      </c>
      <c r="G1837" s="1">
        <f>VLOOKUP(A1837,'ADM Details FY17'!$A$3:$H$3515,8,FALSE)</f>
        <v>0</v>
      </c>
      <c r="H1837" s="1">
        <f>VLOOKUP(A1837,'ADM Details FY17'!$A$3:$I$3515,9,FALSE)</f>
        <v>0</v>
      </c>
      <c r="I1837" s="1">
        <f>VLOOKUP(A1837,'ADM Details FY17'!$A$3:$J$3517,10,FALSE)</f>
        <v>0</v>
      </c>
      <c r="J1837" s="1">
        <f>VLOOKUP(A1837,'ADM Details FY17'!$A$3:$K$3515,11,FALSE)</f>
        <v>0</v>
      </c>
      <c r="K1837" s="1">
        <f>VLOOKUP(A1837,'ADM Details FY17'!$A$3:$M$3515,13,FALSE)</f>
        <v>0.49</v>
      </c>
      <c r="L1837" s="1">
        <f>VLOOKUP(A1837,'ADM Details FY17'!$A$3:$O$3515,15,FALSE)</f>
        <v>0</v>
      </c>
      <c r="M1837" s="1">
        <f>VLOOKUP(A1837,'ADM Details FY17'!$A$3:$P$3515,16,FALSE)</f>
        <v>0</v>
      </c>
      <c r="N1837" s="1">
        <f>VLOOKUP(A1837,'ADM Details FY17'!$A$3:$Q$3515,17,FALSE)</f>
        <v>0</v>
      </c>
      <c r="O1837" s="1">
        <f>VLOOKUP(A1837,'ADM Details FY17'!$A$3:$S$3515,19,FALSE)</f>
        <v>0</v>
      </c>
      <c r="P1837" s="1">
        <f>VLOOKUP(A1837,'ADM Details FY17'!$A$3:$U$3515,21,FALSE)</f>
        <v>0</v>
      </c>
      <c r="Q1837" s="1">
        <f>VLOOKUP(A1837,'ADM Details FY17'!$A$3:$V$3515,22,FALSE)</f>
        <v>0</v>
      </c>
      <c r="R1837" s="1">
        <f>VLOOKUP(A1837,'ADM Details FY17'!$A$3:$W$3515,23,FALSE)</f>
        <v>0</v>
      </c>
      <c r="S1837" s="1">
        <f>VLOOKUP(A1837,'ADM Details FY17'!$A$3:$X$3515,24,FALSE)</f>
        <v>0</v>
      </c>
      <c r="T1837" s="1">
        <f>VLOOKUP(A1837,'ADM Details FY17'!$A$3:$Y$3515,25,FALSE)</f>
        <v>0</v>
      </c>
      <c r="U1837" s="1">
        <f>VLOOKUP(A1837,'ADM Details FY17'!$A$3:$AA$3515,27,FALSE)</f>
        <v>0</v>
      </c>
      <c r="V1837" s="1">
        <f>IFERROR(VLOOKUP(C1837,'eindex _tget pp '!$A$4:$E$615,5,FALSE),0)</f>
        <v>510.39354389461721</v>
      </c>
      <c r="W1837" s="31">
        <f>IFERROR(VLOOKUP(C1837,'eindex _tget pp '!$A$4:$F$615,6,FALSE),0)</f>
        <v>1.0204935436</v>
      </c>
      <c r="X1837" s="4">
        <f>IFERROR(VLOOKUP(B1837,'eschools 16'!$A$2:$F$25,6,FALSE),1)</f>
        <v>1</v>
      </c>
      <c r="Y1837" s="1">
        <f t="shared" si="140"/>
        <v>62.52</v>
      </c>
      <c r="Z1837" s="1">
        <f t="shared" si="141"/>
        <v>136.01</v>
      </c>
      <c r="AA1837" s="31">
        <f>IFERROR(VLOOKUP(C1837,'eindex _tget pp '!$A$4:$G$615,7,FALSE),0)</f>
        <v>0.59994565200000005</v>
      </c>
      <c r="AB1837" s="1">
        <f>VLOOKUP(A1837,'ADM Details FY17'!$A$3:$AB$3515,28,FALSE)</f>
        <v>0</v>
      </c>
      <c r="AC1837" s="1">
        <f t="shared" si="142"/>
        <v>0</v>
      </c>
      <c r="AD1837" s="1">
        <f t="shared" si="143"/>
        <v>0.49</v>
      </c>
      <c r="AE1837" s="1">
        <f t="shared" si="144"/>
        <v>73.5</v>
      </c>
    </row>
    <row r="1838" spans="1:31" x14ac:dyDescent="0.25">
      <c r="A1838" t="str">
        <f>B1838&amp;"-"&amp;COUNTIF($B$3:B1838,B1838)</f>
        <v>525-5</v>
      </c>
      <c r="B1838">
        <v>525</v>
      </c>
      <c r="C1838" s="18">
        <f>VLOOKUP(A1838,'ADM Details FY17'!$A$3:$D$3515,4,FALSE)</f>
        <v>44164</v>
      </c>
      <c r="D1838" s="1">
        <f>VLOOKUP(A1838,'ADM Details FY17'!$A$3:$E$3515,5,FALSE)</f>
        <v>0.16</v>
      </c>
      <c r="E1838" s="1">
        <f>VLOOKUP(A1838,'ADM Details FY17'!$A$3:$F$3515,6,FALSE)</f>
        <v>0</v>
      </c>
      <c r="F1838" s="1">
        <f>VLOOKUP(A1838,'ADM Details FY17'!$A$3:$G$3515,7,FALSE)</f>
        <v>0</v>
      </c>
      <c r="G1838" s="1">
        <f>VLOOKUP(A1838,'ADM Details FY17'!$A$3:$H$3515,8,FALSE)</f>
        <v>0</v>
      </c>
      <c r="H1838" s="1">
        <f>VLOOKUP(A1838,'ADM Details FY17'!$A$3:$I$3515,9,FALSE)</f>
        <v>0</v>
      </c>
      <c r="I1838" s="1">
        <f>VLOOKUP(A1838,'ADM Details FY17'!$A$3:$J$3517,10,FALSE)</f>
        <v>0</v>
      </c>
      <c r="J1838" s="1">
        <f>VLOOKUP(A1838,'ADM Details FY17'!$A$3:$K$3515,11,FALSE)</f>
        <v>0</v>
      </c>
      <c r="K1838" s="1">
        <f>VLOOKUP(A1838,'ADM Details FY17'!$A$3:$M$3515,13,FALSE)</f>
        <v>0</v>
      </c>
      <c r="L1838" s="1">
        <f>VLOOKUP(A1838,'ADM Details FY17'!$A$3:$O$3515,15,FALSE)</f>
        <v>0</v>
      </c>
      <c r="M1838" s="1">
        <f>VLOOKUP(A1838,'ADM Details FY17'!$A$3:$P$3515,16,FALSE)</f>
        <v>0</v>
      </c>
      <c r="N1838" s="1">
        <f>VLOOKUP(A1838,'ADM Details FY17'!$A$3:$Q$3515,17,FALSE)</f>
        <v>0</v>
      </c>
      <c r="O1838" s="1">
        <f>VLOOKUP(A1838,'ADM Details FY17'!$A$3:$S$3515,19,FALSE)</f>
        <v>0</v>
      </c>
      <c r="P1838" s="1">
        <f>VLOOKUP(A1838,'ADM Details FY17'!$A$3:$U$3515,21,FALSE)</f>
        <v>0</v>
      </c>
      <c r="Q1838" s="1">
        <f>VLOOKUP(A1838,'ADM Details FY17'!$A$3:$V$3515,22,FALSE)</f>
        <v>0</v>
      </c>
      <c r="R1838" s="1">
        <f>VLOOKUP(A1838,'ADM Details FY17'!$A$3:$W$3515,23,FALSE)</f>
        <v>0</v>
      </c>
      <c r="S1838" s="1">
        <f>VLOOKUP(A1838,'ADM Details FY17'!$A$3:$X$3515,24,FALSE)</f>
        <v>0</v>
      </c>
      <c r="T1838" s="1">
        <f>VLOOKUP(A1838,'ADM Details FY17'!$A$3:$Y$3515,25,FALSE)</f>
        <v>0</v>
      </c>
      <c r="U1838" s="1">
        <f>VLOOKUP(A1838,'ADM Details FY17'!$A$3:$AA$3515,27,FALSE)</f>
        <v>0</v>
      </c>
      <c r="V1838" s="1">
        <f>IFERROR(VLOOKUP(C1838,'eindex _tget pp '!$A$4:$E$615,5,FALSE),0)</f>
        <v>121.62741511176152</v>
      </c>
      <c r="W1838" s="31">
        <f>IFERROR(VLOOKUP(C1838,'eindex _tget pp '!$A$4:$F$615,6,FALSE),0)</f>
        <v>0.90201776879999995</v>
      </c>
      <c r="X1838" s="4">
        <f>IFERROR(VLOOKUP(B1838,'eschools 16'!$A$2:$F$25,6,FALSE),1)</f>
        <v>1</v>
      </c>
      <c r="Y1838" s="1">
        <f t="shared" si="140"/>
        <v>4.87</v>
      </c>
      <c r="Z1838" s="1">
        <f t="shared" si="141"/>
        <v>0</v>
      </c>
      <c r="AA1838" s="31">
        <f>IFERROR(VLOOKUP(C1838,'eindex _tget pp '!$A$4:$G$615,7,FALSE),0)</f>
        <v>0.487310097</v>
      </c>
      <c r="AB1838" s="1">
        <f>VLOOKUP(A1838,'ADM Details FY17'!$A$3:$AB$3515,28,FALSE)</f>
        <v>0</v>
      </c>
      <c r="AC1838" s="1">
        <f t="shared" si="142"/>
        <v>0</v>
      </c>
      <c r="AD1838" s="1">
        <f t="shared" si="143"/>
        <v>0.16</v>
      </c>
      <c r="AE1838" s="1">
        <f t="shared" si="144"/>
        <v>24</v>
      </c>
    </row>
    <row r="1839" spans="1:31" x14ac:dyDescent="0.25">
      <c r="A1839" t="str">
        <f>B1839&amp;"-"&amp;COUNTIF($B$3:B1839,B1839)</f>
        <v>525-6</v>
      </c>
      <c r="B1839">
        <v>525</v>
      </c>
      <c r="C1839" s="18">
        <f>VLOOKUP(A1839,'ADM Details FY17'!$A$3:$D$3515,4,FALSE)</f>
        <v>49874</v>
      </c>
      <c r="D1839" s="1">
        <f>VLOOKUP(A1839,'ADM Details FY17'!$A$3:$E$3515,5,FALSE)</f>
        <v>0.39</v>
      </c>
      <c r="E1839" s="1">
        <f>VLOOKUP(A1839,'ADM Details FY17'!$A$3:$F$3515,6,FALSE)</f>
        <v>0</v>
      </c>
      <c r="F1839" s="1">
        <f>VLOOKUP(A1839,'ADM Details FY17'!$A$3:$G$3515,7,FALSE)</f>
        <v>0.24</v>
      </c>
      <c r="G1839" s="1">
        <f>VLOOKUP(A1839,'ADM Details FY17'!$A$3:$H$3515,8,FALSE)</f>
        <v>0</v>
      </c>
      <c r="H1839" s="1">
        <f>VLOOKUP(A1839,'ADM Details FY17'!$A$3:$I$3515,9,FALSE)</f>
        <v>0</v>
      </c>
      <c r="I1839" s="1">
        <f>VLOOKUP(A1839,'ADM Details FY17'!$A$3:$J$3517,10,FALSE)</f>
        <v>0</v>
      </c>
      <c r="J1839" s="1">
        <f>VLOOKUP(A1839,'ADM Details FY17'!$A$3:$K$3515,11,FALSE)</f>
        <v>0</v>
      </c>
      <c r="K1839" s="1">
        <f>VLOOKUP(A1839,'ADM Details FY17'!$A$3:$M$3515,13,FALSE)</f>
        <v>0.39</v>
      </c>
      <c r="L1839" s="1">
        <f>VLOOKUP(A1839,'ADM Details FY17'!$A$3:$O$3515,15,FALSE)</f>
        <v>0</v>
      </c>
      <c r="M1839" s="1">
        <f>VLOOKUP(A1839,'ADM Details FY17'!$A$3:$P$3515,16,FALSE)</f>
        <v>0</v>
      </c>
      <c r="N1839" s="1">
        <f>VLOOKUP(A1839,'ADM Details FY17'!$A$3:$Q$3515,17,FALSE)</f>
        <v>0</v>
      </c>
      <c r="O1839" s="1">
        <f>VLOOKUP(A1839,'ADM Details FY17'!$A$3:$S$3515,19,FALSE)</f>
        <v>0</v>
      </c>
      <c r="P1839" s="1">
        <f>VLOOKUP(A1839,'ADM Details FY17'!$A$3:$U$3515,21,FALSE)</f>
        <v>0</v>
      </c>
      <c r="Q1839" s="1">
        <f>VLOOKUP(A1839,'ADM Details FY17'!$A$3:$V$3515,22,FALSE)</f>
        <v>0</v>
      </c>
      <c r="R1839" s="1">
        <f>VLOOKUP(A1839,'ADM Details FY17'!$A$3:$W$3515,23,FALSE)</f>
        <v>0</v>
      </c>
      <c r="S1839" s="1">
        <f>VLOOKUP(A1839,'ADM Details FY17'!$A$3:$X$3515,24,FALSE)</f>
        <v>0</v>
      </c>
      <c r="T1839" s="1">
        <f>VLOOKUP(A1839,'ADM Details FY17'!$A$3:$Y$3515,25,FALSE)</f>
        <v>0</v>
      </c>
      <c r="U1839" s="1">
        <f>VLOOKUP(A1839,'ADM Details FY17'!$A$3:$AA$3515,27,FALSE)</f>
        <v>0</v>
      </c>
      <c r="V1839" s="1">
        <f>IFERROR(VLOOKUP(C1839,'eindex _tget pp '!$A$4:$E$615,5,FALSE),0)</f>
        <v>454.21894113564395</v>
      </c>
      <c r="W1839" s="31">
        <f>IFERROR(VLOOKUP(C1839,'eindex _tget pp '!$A$4:$F$615,6,FALSE),0)</f>
        <v>0.66252967389999995</v>
      </c>
      <c r="X1839" s="4">
        <f>IFERROR(VLOOKUP(B1839,'eschools 16'!$A$2:$F$25,6,FALSE),1)</f>
        <v>1</v>
      </c>
      <c r="Y1839" s="1">
        <f t="shared" si="140"/>
        <v>44.29</v>
      </c>
      <c r="Z1839" s="1">
        <f t="shared" si="141"/>
        <v>70.28</v>
      </c>
      <c r="AA1839" s="31">
        <f>IFERROR(VLOOKUP(C1839,'eindex _tget pp '!$A$4:$G$615,7,FALSE),0)</f>
        <v>0.59555899400000001</v>
      </c>
      <c r="AB1839" s="1">
        <f>VLOOKUP(A1839,'ADM Details FY17'!$A$3:$AB$3515,28,FALSE)</f>
        <v>0</v>
      </c>
      <c r="AC1839" s="1">
        <f t="shared" si="142"/>
        <v>0</v>
      </c>
      <c r="AD1839" s="1">
        <f t="shared" si="143"/>
        <v>0.39</v>
      </c>
      <c r="AE1839" s="1">
        <f t="shared" si="144"/>
        <v>58.5</v>
      </c>
    </row>
    <row r="1840" spans="1:31" x14ac:dyDescent="0.25">
      <c r="A1840" t="str">
        <f>B1840&amp;"-"&amp;COUNTIF($B$3:B1840,B1840)</f>
        <v>525-7</v>
      </c>
      <c r="B1840">
        <v>525</v>
      </c>
      <c r="C1840" s="18">
        <f>VLOOKUP(A1840,'ADM Details FY17'!$A$3:$D$3515,4,FALSE)</f>
        <v>49882</v>
      </c>
      <c r="D1840" s="1">
        <f>VLOOKUP(A1840,'ADM Details FY17'!$A$3:$E$3515,5,FALSE)</f>
        <v>2.19</v>
      </c>
      <c r="E1840" s="1">
        <f>VLOOKUP(A1840,'ADM Details FY17'!$A$3:$F$3515,6,FALSE)</f>
        <v>0</v>
      </c>
      <c r="F1840" s="1">
        <f>VLOOKUP(A1840,'ADM Details FY17'!$A$3:$G$3515,7,FALSE)</f>
        <v>1.56</v>
      </c>
      <c r="G1840" s="1">
        <f>VLOOKUP(A1840,'ADM Details FY17'!$A$3:$H$3515,8,FALSE)</f>
        <v>0</v>
      </c>
      <c r="H1840" s="1">
        <f>VLOOKUP(A1840,'ADM Details FY17'!$A$3:$I$3515,9,FALSE)</f>
        <v>0</v>
      </c>
      <c r="I1840" s="1">
        <f>VLOOKUP(A1840,'ADM Details FY17'!$A$3:$J$3517,10,FALSE)</f>
        <v>0</v>
      </c>
      <c r="J1840" s="1">
        <f>VLOOKUP(A1840,'ADM Details FY17'!$A$3:$K$3515,11,FALSE)</f>
        <v>0</v>
      </c>
      <c r="K1840" s="1">
        <f>VLOOKUP(A1840,'ADM Details FY17'!$A$3:$M$3515,13,FALSE)</f>
        <v>2.19</v>
      </c>
      <c r="L1840" s="1">
        <f>VLOOKUP(A1840,'ADM Details FY17'!$A$3:$O$3515,15,FALSE)</f>
        <v>0</v>
      </c>
      <c r="M1840" s="1">
        <f>VLOOKUP(A1840,'ADM Details FY17'!$A$3:$P$3515,16,FALSE)</f>
        <v>0</v>
      </c>
      <c r="N1840" s="1">
        <f>VLOOKUP(A1840,'ADM Details FY17'!$A$3:$Q$3515,17,FALSE)</f>
        <v>0</v>
      </c>
      <c r="O1840" s="1">
        <f>VLOOKUP(A1840,'ADM Details FY17'!$A$3:$S$3515,19,FALSE)</f>
        <v>0</v>
      </c>
      <c r="P1840" s="1">
        <f>VLOOKUP(A1840,'ADM Details FY17'!$A$3:$U$3515,21,FALSE)</f>
        <v>0</v>
      </c>
      <c r="Q1840" s="1">
        <f>VLOOKUP(A1840,'ADM Details FY17'!$A$3:$V$3515,22,FALSE)</f>
        <v>0</v>
      </c>
      <c r="R1840" s="1">
        <f>VLOOKUP(A1840,'ADM Details FY17'!$A$3:$W$3515,23,FALSE)</f>
        <v>2.2400000000000002</v>
      </c>
      <c r="S1840" s="1">
        <f>VLOOKUP(A1840,'ADM Details FY17'!$A$3:$X$3515,24,FALSE)</f>
        <v>0</v>
      </c>
      <c r="T1840" s="1">
        <f>VLOOKUP(A1840,'ADM Details FY17'!$A$3:$Y$3515,25,FALSE)</f>
        <v>0</v>
      </c>
      <c r="U1840" s="1">
        <f>VLOOKUP(A1840,'ADM Details FY17'!$A$3:$AA$3515,27,FALSE)</f>
        <v>0</v>
      </c>
      <c r="V1840" s="1">
        <f>IFERROR(VLOOKUP(C1840,'eindex _tget pp '!$A$4:$E$615,5,FALSE),0)</f>
        <v>296.57822374158764</v>
      </c>
      <c r="W1840" s="31">
        <f>IFERROR(VLOOKUP(C1840,'eindex _tget pp '!$A$4:$F$615,6,FALSE),0)</f>
        <v>0.80135968300000004</v>
      </c>
      <c r="X1840" s="4">
        <f>IFERROR(VLOOKUP(B1840,'eschools 16'!$A$2:$F$25,6,FALSE),1)</f>
        <v>1</v>
      </c>
      <c r="Y1840" s="1">
        <f t="shared" si="140"/>
        <v>162.38</v>
      </c>
      <c r="Z1840" s="1">
        <f t="shared" si="141"/>
        <v>477.35</v>
      </c>
      <c r="AA1840" s="31">
        <f>IFERROR(VLOOKUP(C1840,'eindex _tget pp '!$A$4:$G$615,7,FALSE),0)</f>
        <v>0.47627330499999998</v>
      </c>
      <c r="AB1840" s="1">
        <f>VLOOKUP(A1840,'ADM Details FY17'!$A$3:$AB$3515,28,FALSE)</f>
        <v>0</v>
      </c>
      <c r="AC1840" s="1">
        <f t="shared" si="142"/>
        <v>0</v>
      </c>
      <c r="AD1840" s="1">
        <f t="shared" si="143"/>
        <v>2.19</v>
      </c>
      <c r="AE1840" s="1">
        <f t="shared" si="144"/>
        <v>328.5</v>
      </c>
    </row>
    <row r="1841" spans="1:31" x14ac:dyDescent="0.25">
      <c r="A1841" t="str">
        <f>B1841&amp;"-"&amp;COUNTIF($B$3:B1841,B1841)</f>
        <v>525-8</v>
      </c>
      <c r="B1841">
        <v>525</v>
      </c>
      <c r="C1841" s="18">
        <f>VLOOKUP(A1841,'ADM Details FY17'!$A$3:$D$3515,4,FALSE)</f>
        <v>44354</v>
      </c>
      <c r="D1841" s="1">
        <f>VLOOKUP(A1841,'ADM Details FY17'!$A$3:$E$3515,5,FALSE)</f>
        <v>2.91</v>
      </c>
      <c r="E1841" s="1">
        <f>VLOOKUP(A1841,'ADM Details FY17'!$A$3:$F$3515,6,FALSE)</f>
        <v>0</v>
      </c>
      <c r="F1841" s="1">
        <f>VLOOKUP(A1841,'ADM Details FY17'!$A$3:$G$3515,7,FALSE)</f>
        <v>0.97</v>
      </c>
      <c r="G1841" s="1">
        <f>VLOOKUP(A1841,'ADM Details FY17'!$A$3:$H$3515,8,FALSE)</f>
        <v>0.42</v>
      </c>
      <c r="H1841" s="1">
        <f>VLOOKUP(A1841,'ADM Details FY17'!$A$3:$I$3515,9,FALSE)</f>
        <v>0</v>
      </c>
      <c r="I1841" s="1">
        <f>VLOOKUP(A1841,'ADM Details FY17'!$A$3:$J$3517,10,FALSE)</f>
        <v>0</v>
      </c>
      <c r="J1841" s="1">
        <f>VLOOKUP(A1841,'ADM Details FY17'!$A$3:$K$3515,11,FALSE)</f>
        <v>0</v>
      </c>
      <c r="K1841" s="1">
        <f>VLOOKUP(A1841,'ADM Details FY17'!$A$3:$M$3515,13,FALSE)</f>
        <v>2.2799999999999998</v>
      </c>
      <c r="L1841" s="1">
        <f>VLOOKUP(A1841,'ADM Details FY17'!$A$3:$O$3515,15,FALSE)</f>
        <v>0</v>
      </c>
      <c r="M1841" s="1">
        <f>VLOOKUP(A1841,'ADM Details FY17'!$A$3:$P$3515,16,FALSE)</f>
        <v>0</v>
      </c>
      <c r="N1841" s="1">
        <f>VLOOKUP(A1841,'ADM Details FY17'!$A$3:$Q$3515,17,FALSE)</f>
        <v>0</v>
      </c>
      <c r="O1841" s="1">
        <f>VLOOKUP(A1841,'ADM Details FY17'!$A$3:$S$3515,19,FALSE)</f>
        <v>0</v>
      </c>
      <c r="P1841" s="1">
        <f>VLOOKUP(A1841,'ADM Details FY17'!$A$3:$U$3515,21,FALSE)</f>
        <v>0</v>
      </c>
      <c r="Q1841" s="1">
        <f>VLOOKUP(A1841,'ADM Details FY17'!$A$3:$V$3515,22,FALSE)</f>
        <v>0</v>
      </c>
      <c r="R1841" s="1">
        <f>VLOOKUP(A1841,'ADM Details FY17'!$A$3:$W$3515,23,FALSE)</f>
        <v>0.96</v>
      </c>
      <c r="S1841" s="1">
        <f>VLOOKUP(A1841,'ADM Details FY17'!$A$3:$X$3515,24,FALSE)</f>
        <v>0</v>
      </c>
      <c r="T1841" s="1">
        <f>VLOOKUP(A1841,'ADM Details FY17'!$A$3:$Y$3515,25,FALSE)</f>
        <v>0</v>
      </c>
      <c r="U1841" s="1">
        <f>VLOOKUP(A1841,'ADM Details FY17'!$A$3:$AA$3515,27,FALSE)</f>
        <v>0</v>
      </c>
      <c r="V1841" s="1">
        <f>IFERROR(VLOOKUP(C1841,'eindex _tget pp '!$A$4:$E$615,5,FALSE),0)</f>
        <v>874.50014570635483</v>
      </c>
      <c r="W1841" s="31">
        <f>IFERROR(VLOOKUP(C1841,'eindex _tget pp '!$A$4:$F$615,6,FALSE),0)</f>
        <v>4.1427509063999999</v>
      </c>
      <c r="X1841" s="4">
        <f>IFERROR(VLOOKUP(B1841,'eschools 16'!$A$2:$F$25,6,FALSE),1)</f>
        <v>1</v>
      </c>
      <c r="Y1841" s="1">
        <f t="shared" si="140"/>
        <v>636.20000000000005</v>
      </c>
      <c r="Z1841" s="1">
        <f t="shared" si="141"/>
        <v>2569.17</v>
      </c>
      <c r="AA1841" s="31">
        <f>IFERROR(VLOOKUP(C1841,'eindex _tget pp '!$A$4:$G$615,7,FALSE),0)</f>
        <v>0.69234221500000004</v>
      </c>
      <c r="AB1841" s="1">
        <f>VLOOKUP(A1841,'ADM Details FY17'!$A$3:$AB$3515,28,FALSE)</f>
        <v>0</v>
      </c>
      <c r="AC1841" s="1">
        <f t="shared" si="142"/>
        <v>0</v>
      </c>
      <c r="AD1841" s="1">
        <f t="shared" si="143"/>
        <v>2.91</v>
      </c>
      <c r="AE1841" s="1">
        <f t="shared" si="144"/>
        <v>436.5</v>
      </c>
    </row>
    <row r="1842" spans="1:31" x14ac:dyDescent="0.25">
      <c r="A1842" t="str">
        <f>B1842&amp;"-"&amp;COUNTIF($B$3:B1842,B1842)</f>
        <v>525-9</v>
      </c>
      <c r="B1842">
        <v>525</v>
      </c>
      <c r="C1842" s="18">
        <f>VLOOKUP(A1842,'ADM Details FY17'!$A$3:$D$3515,4,FALSE)</f>
        <v>49890</v>
      </c>
      <c r="D1842" s="1">
        <f>VLOOKUP(A1842,'ADM Details FY17'!$A$3:$E$3515,5,FALSE)</f>
        <v>0.68</v>
      </c>
      <c r="E1842" s="1">
        <f>VLOOKUP(A1842,'ADM Details FY17'!$A$3:$F$3515,6,FALSE)</f>
        <v>0</v>
      </c>
      <c r="F1842" s="1">
        <f>VLOOKUP(A1842,'ADM Details FY17'!$A$3:$G$3515,7,FALSE)</f>
        <v>0.68</v>
      </c>
      <c r="G1842" s="1">
        <f>VLOOKUP(A1842,'ADM Details FY17'!$A$3:$H$3515,8,FALSE)</f>
        <v>0</v>
      </c>
      <c r="H1842" s="1">
        <f>VLOOKUP(A1842,'ADM Details FY17'!$A$3:$I$3515,9,FALSE)</f>
        <v>0</v>
      </c>
      <c r="I1842" s="1">
        <f>VLOOKUP(A1842,'ADM Details FY17'!$A$3:$J$3517,10,FALSE)</f>
        <v>0</v>
      </c>
      <c r="J1842" s="1">
        <f>VLOOKUP(A1842,'ADM Details FY17'!$A$3:$K$3515,11,FALSE)</f>
        <v>0</v>
      </c>
      <c r="K1842" s="1">
        <f>VLOOKUP(A1842,'ADM Details FY17'!$A$3:$M$3515,13,FALSE)</f>
        <v>0.68</v>
      </c>
      <c r="L1842" s="1">
        <f>VLOOKUP(A1842,'ADM Details FY17'!$A$3:$O$3515,15,FALSE)</f>
        <v>0</v>
      </c>
      <c r="M1842" s="1">
        <f>VLOOKUP(A1842,'ADM Details FY17'!$A$3:$P$3515,16,FALSE)</f>
        <v>0</v>
      </c>
      <c r="N1842" s="1">
        <f>VLOOKUP(A1842,'ADM Details FY17'!$A$3:$Q$3515,17,FALSE)</f>
        <v>0</v>
      </c>
      <c r="O1842" s="1">
        <f>VLOOKUP(A1842,'ADM Details FY17'!$A$3:$S$3515,19,FALSE)</f>
        <v>0</v>
      </c>
      <c r="P1842" s="1">
        <f>VLOOKUP(A1842,'ADM Details FY17'!$A$3:$U$3515,21,FALSE)</f>
        <v>0</v>
      </c>
      <c r="Q1842" s="1">
        <f>VLOOKUP(A1842,'ADM Details FY17'!$A$3:$V$3515,22,FALSE)</f>
        <v>0</v>
      </c>
      <c r="R1842" s="1">
        <f>VLOOKUP(A1842,'ADM Details FY17'!$A$3:$W$3515,23,FALSE)</f>
        <v>0</v>
      </c>
      <c r="S1842" s="1">
        <f>VLOOKUP(A1842,'ADM Details FY17'!$A$3:$X$3515,24,FALSE)</f>
        <v>0</v>
      </c>
      <c r="T1842" s="1">
        <f>VLOOKUP(A1842,'ADM Details FY17'!$A$3:$Y$3515,25,FALSE)</f>
        <v>0</v>
      </c>
      <c r="U1842" s="1">
        <f>VLOOKUP(A1842,'ADM Details FY17'!$A$3:$AA$3515,27,FALSE)</f>
        <v>0</v>
      </c>
      <c r="V1842" s="1">
        <f>IFERROR(VLOOKUP(C1842,'eindex _tget pp '!$A$4:$E$615,5,FALSE),0)</f>
        <v>585.16280243670201</v>
      </c>
      <c r="W1842" s="31">
        <f>IFERROR(VLOOKUP(C1842,'eindex _tget pp '!$A$4:$F$615,6,FALSE),0)</f>
        <v>1.1545116059</v>
      </c>
      <c r="X1842" s="4">
        <f>IFERROR(VLOOKUP(B1842,'eschools 16'!$A$2:$F$25,6,FALSE),1)</f>
        <v>1</v>
      </c>
      <c r="Y1842" s="1">
        <f t="shared" si="140"/>
        <v>99.48</v>
      </c>
      <c r="Z1842" s="1">
        <f t="shared" si="141"/>
        <v>213.54</v>
      </c>
      <c r="AA1842" s="31">
        <f>IFERROR(VLOOKUP(C1842,'eindex _tget pp '!$A$4:$G$615,7,FALSE),0)</f>
        <v>0.62492408399999999</v>
      </c>
      <c r="AB1842" s="1">
        <f>VLOOKUP(A1842,'ADM Details FY17'!$A$3:$AB$3515,28,FALSE)</f>
        <v>0</v>
      </c>
      <c r="AC1842" s="1">
        <f t="shared" si="142"/>
        <v>0</v>
      </c>
      <c r="AD1842" s="1">
        <f t="shared" si="143"/>
        <v>0.68</v>
      </c>
      <c r="AE1842" s="1">
        <f t="shared" si="144"/>
        <v>102.00000000000001</v>
      </c>
    </row>
    <row r="1843" spans="1:31" x14ac:dyDescent="0.25">
      <c r="A1843" t="str">
        <f>B1843&amp;"-"&amp;COUNTIF($B$3:B1843,B1843)</f>
        <v>525-10</v>
      </c>
      <c r="B1843">
        <v>525</v>
      </c>
      <c r="C1843" s="18">
        <f>VLOOKUP(A1843,'ADM Details FY17'!$A$3:$D$3515,4,FALSE)</f>
        <v>44503</v>
      </c>
      <c r="D1843" s="1">
        <f>VLOOKUP(A1843,'ADM Details FY17'!$A$3:$E$3515,5,FALSE)</f>
        <v>2</v>
      </c>
      <c r="E1843" s="1">
        <f>VLOOKUP(A1843,'ADM Details FY17'!$A$3:$F$3515,6,FALSE)</f>
        <v>0</v>
      </c>
      <c r="F1843" s="1">
        <f>VLOOKUP(A1843,'ADM Details FY17'!$A$3:$G$3515,7,FALSE)</f>
        <v>0</v>
      </c>
      <c r="G1843" s="1">
        <f>VLOOKUP(A1843,'ADM Details FY17'!$A$3:$H$3515,8,FALSE)</f>
        <v>1</v>
      </c>
      <c r="H1843" s="1">
        <f>VLOOKUP(A1843,'ADM Details FY17'!$A$3:$I$3515,9,FALSE)</f>
        <v>0</v>
      </c>
      <c r="I1843" s="1">
        <f>VLOOKUP(A1843,'ADM Details FY17'!$A$3:$J$3517,10,FALSE)</f>
        <v>0</v>
      </c>
      <c r="J1843" s="1">
        <f>VLOOKUP(A1843,'ADM Details FY17'!$A$3:$K$3515,11,FALSE)</f>
        <v>0</v>
      </c>
      <c r="K1843" s="1">
        <f>VLOOKUP(A1843,'ADM Details FY17'!$A$3:$M$3515,13,FALSE)</f>
        <v>0</v>
      </c>
      <c r="L1843" s="1">
        <f>VLOOKUP(A1843,'ADM Details FY17'!$A$3:$O$3515,15,FALSE)</f>
        <v>0</v>
      </c>
      <c r="M1843" s="1">
        <f>VLOOKUP(A1843,'ADM Details FY17'!$A$3:$P$3515,16,FALSE)</f>
        <v>0</v>
      </c>
      <c r="N1843" s="1">
        <f>VLOOKUP(A1843,'ADM Details FY17'!$A$3:$Q$3515,17,FALSE)</f>
        <v>0</v>
      </c>
      <c r="O1843" s="1">
        <f>VLOOKUP(A1843,'ADM Details FY17'!$A$3:$S$3515,19,FALSE)</f>
        <v>0</v>
      </c>
      <c r="P1843" s="1">
        <f>VLOOKUP(A1843,'ADM Details FY17'!$A$3:$U$3515,21,FALSE)</f>
        <v>0</v>
      </c>
      <c r="Q1843" s="1">
        <f>VLOOKUP(A1843,'ADM Details FY17'!$A$3:$V$3515,22,FALSE)</f>
        <v>0</v>
      </c>
      <c r="R1843" s="1">
        <f>VLOOKUP(A1843,'ADM Details FY17'!$A$3:$W$3515,23,FALSE)</f>
        <v>1.67</v>
      </c>
      <c r="S1843" s="1">
        <f>VLOOKUP(A1843,'ADM Details FY17'!$A$3:$X$3515,24,FALSE)</f>
        <v>0</v>
      </c>
      <c r="T1843" s="1">
        <f>VLOOKUP(A1843,'ADM Details FY17'!$A$3:$Y$3515,25,FALSE)</f>
        <v>0</v>
      </c>
      <c r="U1843" s="1">
        <f>VLOOKUP(A1843,'ADM Details FY17'!$A$3:$AA$3515,27,FALSE)</f>
        <v>0</v>
      </c>
      <c r="V1843" s="1">
        <f>IFERROR(VLOOKUP(C1843,'eindex _tget pp '!$A$4:$E$615,5,FALSE),0)</f>
        <v>100.41975638091075</v>
      </c>
      <c r="W1843" s="31">
        <f>IFERROR(VLOOKUP(C1843,'eindex _tget pp '!$A$4:$F$615,6,FALSE),0)</f>
        <v>0.1835559484</v>
      </c>
      <c r="X1843" s="4">
        <f>IFERROR(VLOOKUP(B1843,'eschools 16'!$A$2:$F$25,6,FALSE),1)</f>
        <v>1</v>
      </c>
      <c r="Y1843" s="1">
        <f t="shared" si="140"/>
        <v>50.21</v>
      </c>
      <c r="Z1843" s="1">
        <f t="shared" si="141"/>
        <v>0</v>
      </c>
      <c r="AA1843" s="31">
        <f>IFERROR(VLOOKUP(C1843,'eindex _tget pp '!$A$4:$G$615,7,FALSE),0)</f>
        <v>0.45004889799999998</v>
      </c>
      <c r="AB1843" s="1">
        <f>VLOOKUP(A1843,'ADM Details FY17'!$A$3:$AB$3515,28,FALSE)</f>
        <v>0</v>
      </c>
      <c r="AC1843" s="1">
        <f t="shared" si="142"/>
        <v>0</v>
      </c>
      <c r="AD1843" s="1">
        <f t="shared" si="143"/>
        <v>2</v>
      </c>
      <c r="AE1843" s="1">
        <f t="shared" si="144"/>
        <v>300</v>
      </c>
    </row>
    <row r="1844" spans="1:31" x14ac:dyDescent="0.25">
      <c r="A1844" t="str">
        <f>B1844&amp;"-"&amp;COUNTIF($B$3:B1844,B1844)</f>
        <v>525-11</v>
      </c>
      <c r="B1844">
        <v>525</v>
      </c>
      <c r="C1844" s="18">
        <f>VLOOKUP(A1844,'ADM Details FY17'!$A$3:$D$3515,4,FALSE)</f>
        <v>49916</v>
      </c>
      <c r="D1844" s="1">
        <f>VLOOKUP(A1844,'ADM Details FY17'!$A$3:$E$3515,5,FALSE)</f>
        <v>1.06</v>
      </c>
      <c r="E1844" s="1">
        <f>VLOOKUP(A1844,'ADM Details FY17'!$A$3:$F$3515,6,FALSE)</f>
        <v>0</v>
      </c>
      <c r="F1844" s="1">
        <f>VLOOKUP(A1844,'ADM Details FY17'!$A$3:$G$3515,7,FALSE)</f>
        <v>0</v>
      </c>
      <c r="G1844" s="1">
        <f>VLOOKUP(A1844,'ADM Details FY17'!$A$3:$H$3515,8,FALSE)</f>
        <v>0.95</v>
      </c>
      <c r="H1844" s="1">
        <f>VLOOKUP(A1844,'ADM Details FY17'!$A$3:$I$3515,9,FALSE)</f>
        <v>0</v>
      </c>
      <c r="I1844" s="1">
        <f>VLOOKUP(A1844,'ADM Details FY17'!$A$3:$J$3517,10,FALSE)</f>
        <v>0</v>
      </c>
      <c r="J1844" s="1">
        <f>VLOOKUP(A1844,'ADM Details FY17'!$A$3:$K$3515,11,FALSE)</f>
        <v>0</v>
      </c>
      <c r="K1844" s="1">
        <f>VLOOKUP(A1844,'ADM Details FY17'!$A$3:$M$3515,13,FALSE)</f>
        <v>0.95</v>
      </c>
      <c r="L1844" s="1">
        <f>VLOOKUP(A1844,'ADM Details FY17'!$A$3:$O$3515,15,FALSE)</f>
        <v>0</v>
      </c>
      <c r="M1844" s="1">
        <f>VLOOKUP(A1844,'ADM Details FY17'!$A$3:$P$3515,16,FALSE)</f>
        <v>0</v>
      </c>
      <c r="N1844" s="1">
        <f>VLOOKUP(A1844,'ADM Details FY17'!$A$3:$Q$3515,17,FALSE)</f>
        <v>0</v>
      </c>
      <c r="O1844" s="1">
        <f>VLOOKUP(A1844,'ADM Details FY17'!$A$3:$S$3515,19,FALSE)</f>
        <v>0</v>
      </c>
      <c r="P1844" s="1">
        <f>VLOOKUP(A1844,'ADM Details FY17'!$A$3:$U$3515,21,FALSE)</f>
        <v>0</v>
      </c>
      <c r="Q1844" s="1">
        <f>VLOOKUP(A1844,'ADM Details FY17'!$A$3:$V$3515,22,FALSE)</f>
        <v>0</v>
      </c>
      <c r="R1844" s="1">
        <f>VLOOKUP(A1844,'ADM Details FY17'!$A$3:$W$3515,23,FALSE)</f>
        <v>2.75</v>
      </c>
      <c r="S1844" s="1">
        <f>VLOOKUP(A1844,'ADM Details FY17'!$A$3:$X$3515,24,FALSE)</f>
        <v>0</v>
      </c>
      <c r="T1844" s="1">
        <f>VLOOKUP(A1844,'ADM Details FY17'!$A$3:$Y$3515,25,FALSE)</f>
        <v>0</v>
      </c>
      <c r="U1844" s="1">
        <f>VLOOKUP(A1844,'ADM Details FY17'!$A$3:$AA$3515,27,FALSE)</f>
        <v>0</v>
      </c>
      <c r="V1844" s="1">
        <f>IFERROR(VLOOKUP(C1844,'eindex _tget pp '!$A$4:$E$615,5,FALSE),0)</f>
        <v>539.86350404177961</v>
      </c>
      <c r="W1844" s="31">
        <f>IFERROR(VLOOKUP(C1844,'eindex _tget pp '!$A$4:$F$615,6,FALSE),0)</f>
        <v>0.89465486900000002</v>
      </c>
      <c r="X1844" s="4">
        <f>IFERROR(VLOOKUP(B1844,'eschools 16'!$A$2:$F$25,6,FALSE),1)</f>
        <v>1</v>
      </c>
      <c r="Y1844" s="1">
        <f t="shared" si="140"/>
        <v>143.06</v>
      </c>
      <c r="Z1844" s="1">
        <f t="shared" si="141"/>
        <v>231.18</v>
      </c>
      <c r="AA1844" s="31">
        <f>IFERROR(VLOOKUP(C1844,'eindex _tget pp '!$A$4:$G$615,7,FALSE),0)</f>
        <v>0.59383651000000004</v>
      </c>
      <c r="AB1844" s="1">
        <f>VLOOKUP(A1844,'ADM Details FY17'!$A$3:$AB$3515,28,FALSE)</f>
        <v>0</v>
      </c>
      <c r="AC1844" s="1">
        <f t="shared" si="142"/>
        <v>0</v>
      </c>
      <c r="AD1844" s="1">
        <f t="shared" si="143"/>
        <v>1.06</v>
      </c>
      <c r="AE1844" s="1">
        <f t="shared" si="144"/>
        <v>159</v>
      </c>
    </row>
    <row r="1845" spans="1:31" x14ac:dyDescent="0.25">
      <c r="A1845" t="str">
        <f>B1845&amp;"-"&amp;COUNTIF($B$3:B1845,B1845)</f>
        <v>525-12</v>
      </c>
      <c r="B1845">
        <v>525</v>
      </c>
      <c r="C1845" s="18">
        <f>VLOOKUP(A1845,'ADM Details FY17'!$A$3:$D$3515,4,FALSE)</f>
        <v>49924</v>
      </c>
      <c r="D1845" s="1">
        <f>VLOOKUP(A1845,'ADM Details FY17'!$A$3:$E$3515,5,FALSE)</f>
        <v>2.5299999999999998</v>
      </c>
      <c r="E1845" s="1">
        <f>VLOOKUP(A1845,'ADM Details FY17'!$A$3:$F$3515,6,FALSE)</f>
        <v>0</v>
      </c>
      <c r="F1845" s="1">
        <f>VLOOKUP(A1845,'ADM Details FY17'!$A$3:$G$3515,7,FALSE)</f>
        <v>0.63</v>
      </c>
      <c r="G1845" s="1">
        <f>VLOOKUP(A1845,'ADM Details FY17'!$A$3:$H$3515,8,FALSE)</f>
        <v>0</v>
      </c>
      <c r="H1845" s="1">
        <f>VLOOKUP(A1845,'ADM Details FY17'!$A$3:$I$3515,9,FALSE)</f>
        <v>0</v>
      </c>
      <c r="I1845" s="1">
        <f>VLOOKUP(A1845,'ADM Details FY17'!$A$3:$J$3517,10,FALSE)</f>
        <v>0</v>
      </c>
      <c r="J1845" s="1">
        <f>VLOOKUP(A1845,'ADM Details FY17'!$A$3:$K$3515,11,FALSE)</f>
        <v>0</v>
      </c>
      <c r="K1845" s="1">
        <f>VLOOKUP(A1845,'ADM Details FY17'!$A$3:$M$3515,13,FALSE)</f>
        <v>2.0099999999999998</v>
      </c>
      <c r="L1845" s="1">
        <f>VLOOKUP(A1845,'ADM Details FY17'!$A$3:$O$3515,15,FALSE)</f>
        <v>0</v>
      </c>
      <c r="M1845" s="1">
        <f>VLOOKUP(A1845,'ADM Details FY17'!$A$3:$P$3515,16,FALSE)</f>
        <v>0</v>
      </c>
      <c r="N1845" s="1">
        <f>VLOOKUP(A1845,'ADM Details FY17'!$A$3:$Q$3515,17,FALSE)</f>
        <v>0</v>
      </c>
      <c r="O1845" s="1">
        <f>VLOOKUP(A1845,'ADM Details FY17'!$A$3:$S$3515,19,FALSE)</f>
        <v>0</v>
      </c>
      <c r="P1845" s="1">
        <f>VLOOKUP(A1845,'ADM Details FY17'!$A$3:$U$3515,21,FALSE)</f>
        <v>0</v>
      </c>
      <c r="Q1845" s="1">
        <f>VLOOKUP(A1845,'ADM Details FY17'!$A$3:$V$3515,22,FALSE)</f>
        <v>0</v>
      </c>
      <c r="R1845" s="1">
        <f>VLOOKUP(A1845,'ADM Details FY17'!$A$3:$W$3515,23,FALSE)</f>
        <v>3.17</v>
      </c>
      <c r="S1845" s="1">
        <f>VLOOKUP(A1845,'ADM Details FY17'!$A$3:$X$3515,24,FALSE)</f>
        <v>0</v>
      </c>
      <c r="T1845" s="1">
        <f>VLOOKUP(A1845,'ADM Details FY17'!$A$3:$Y$3515,25,FALSE)</f>
        <v>0</v>
      </c>
      <c r="U1845" s="1">
        <f>VLOOKUP(A1845,'ADM Details FY17'!$A$3:$AA$3515,27,FALSE)</f>
        <v>0</v>
      </c>
      <c r="V1845" s="1">
        <f>IFERROR(VLOOKUP(C1845,'eindex _tget pp '!$A$4:$E$615,5,FALSE),0)</f>
        <v>406.33951631053634</v>
      </c>
      <c r="W1845" s="31">
        <f>IFERROR(VLOOKUP(C1845,'eindex _tget pp '!$A$4:$F$615,6,FALSE),0)</f>
        <v>0.63215170399999998</v>
      </c>
      <c r="X1845" s="4">
        <f>IFERROR(VLOOKUP(B1845,'eschools 16'!$A$2:$F$25,6,FALSE),1)</f>
        <v>1</v>
      </c>
      <c r="Y1845" s="1">
        <f t="shared" si="140"/>
        <v>257.01</v>
      </c>
      <c r="Z1845" s="1">
        <f t="shared" si="141"/>
        <v>345.61</v>
      </c>
      <c r="AA1845" s="31">
        <f>IFERROR(VLOOKUP(C1845,'eindex _tget pp '!$A$4:$G$615,7,FALSE),0)</f>
        <v>0.50774609800000003</v>
      </c>
      <c r="AB1845" s="1">
        <f>VLOOKUP(A1845,'ADM Details FY17'!$A$3:$AB$3515,28,FALSE)</f>
        <v>0</v>
      </c>
      <c r="AC1845" s="1">
        <f t="shared" si="142"/>
        <v>0</v>
      </c>
      <c r="AD1845" s="1">
        <f t="shared" si="143"/>
        <v>2.5299999999999998</v>
      </c>
      <c r="AE1845" s="1">
        <f t="shared" si="144"/>
        <v>379.49999999999994</v>
      </c>
    </row>
    <row r="1846" spans="1:31" x14ac:dyDescent="0.25">
      <c r="A1846" t="str">
        <f>B1846&amp;"-"&amp;COUNTIF($B$3:B1846,B1846)</f>
        <v>525-13</v>
      </c>
      <c r="B1846">
        <v>525</v>
      </c>
      <c r="C1846" s="18">
        <f>VLOOKUP(A1846,'ADM Details FY17'!$A$3:$D$3515,4,FALSE)</f>
        <v>49932</v>
      </c>
      <c r="D1846" s="1">
        <f>VLOOKUP(A1846,'ADM Details FY17'!$A$3:$E$3515,5,FALSE)</f>
        <v>25.86</v>
      </c>
      <c r="E1846" s="1">
        <f>VLOOKUP(A1846,'ADM Details FY17'!$A$3:$F$3515,6,FALSE)</f>
        <v>0</v>
      </c>
      <c r="F1846" s="1">
        <f>VLOOKUP(A1846,'ADM Details FY17'!$A$3:$G$3515,7,FALSE)</f>
        <v>7.82</v>
      </c>
      <c r="G1846" s="1">
        <f>VLOOKUP(A1846,'ADM Details FY17'!$A$3:$H$3515,8,FALSE)</f>
        <v>0.67</v>
      </c>
      <c r="H1846" s="1">
        <f>VLOOKUP(A1846,'ADM Details FY17'!$A$3:$I$3515,9,FALSE)</f>
        <v>0</v>
      </c>
      <c r="I1846" s="1">
        <f>VLOOKUP(A1846,'ADM Details FY17'!$A$3:$J$3517,10,FALSE)</f>
        <v>0</v>
      </c>
      <c r="J1846" s="1">
        <f>VLOOKUP(A1846,'ADM Details FY17'!$A$3:$K$3515,11,FALSE)</f>
        <v>0</v>
      </c>
      <c r="K1846" s="1">
        <f>VLOOKUP(A1846,'ADM Details FY17'!$A$3:$M$3515,13,FALSE)</f>
        <v>20.86</v>
      </c>
      <c r="L1846" s="1">
        <f>VLOOKUP(A1846,'ADM Details FY17'!$A$3:$O$3515,15,FALSE)</f>
        <v>0</v>
      </c>
      <c r="M1846" s="1">
        <f>VLOOKUP(A1846,'ADM Details FY17'!$A$3:$P$3515,16,FALSE)</f>
        <v>0</v>
      </c>
      <c r="N1846" s="1">
        <f>VLOOKUP(A1846,'ADM Details FY17'!$A$3:$Q$3515,17,FALSE)</f>
        <v>0</v>
      </c>
      <c r="O1846" s="1">
        <f>VLOOKUP(A1846,'ADM Details FY17'!$A$3:$S$3515,19,FALSE)</f>
        <v>0</v>
      </c>
      <c r="P1846" s="1">
        <f>VLOOKUP(A1846,'ADM Details FY17'!$A$3:$U$3515,21,FALSE)</f>
        <v>0</v>
      </c>
      <c r="Q1846" s="1">
        <f>VLOOKUP(A1846,'ADM Details FY17'!$A$3:$V$3515,22,FALSE)</f>
        <v>0</v>
      </c>
      <c r="R1846" s="1">
        <f>VLOOKUP(A1846,'ADM Details FY17'!$A$3:$W$3515,23,FALSE)</f>
        <v>17.260000000000002</v>
      </c>
      <c r="S1846" s="1">
        <f>VLOOKUP(A1846,'ADM Details FY17'!$A$3:$X$3515,24,FALSE)</f>
        <v>0</v>
      </c>
      <c r="T1846" s="1">
        <f>VLOOKUP(A1846,'ADM Details FY17'!$A$3:$Y$3515,25,FALSE)</f>
        <v>0</v>
      </c>
      <c r="U1846" s="1">
        <f>VLOOKUP(A1846,'ADM Details FY17'!$A$3:$AA$3515,27,FALSE)</f>
        <v>0</v>
      </c>
      <c r="V1846" s="1">
        <f>IFERROR(VLOOKUP(C1846,'eindex _tget pp '!$A$4:$E$615,5,FALSE),0)</f>
        <v>115.42484365395407</v>
      </c>
      <c r="W1846" s="31">
        <f>IFERROR(VLOOKUP(C1846,'eindex _tget pp '!$A$4:$F$615,6,FALSE),0)</f>
        <v>0.93683407340000002</v>
      </c>
      <c r="X1846" s="4">
        <f>IFERROR(VLOOKUP(B1846,'eschools 16'!$A$2:$F$25,6,FALSE),1)</f>
        <v>1</v>
      </c>
      <c r="Y1846" s="1">
        <f t="shared" si="140"/>
        <v>746.22</v>
      </c>
      <c r="Z1846" s="1">
        <f t="shared" si="141"/>
        <v>5315.52</v>
      </c>
      <c r="AA1846" s="31">
        <f>IFERROR(VLOOKUP(C1846,'eindex _tget pp '!$A$4:$G$615,7,FALSE),0)</f>
        <v>0.42547585999999998</v>
      </c>
      <c r="AB1846" s="1">
        <f>VLOOKUP(A1846,'ADM Details FY17'!$A$3:$AB$3515,28,FALSE)</f>
        <v>0</v>
      </c>
      <c r="AC1846" s="1">
        <f t="shared" si="142"/>
        <v>0</v>
      </c>
      <c r="AD1846" s="1">
        <f t="shared" si="143"/>
        <v>25.86</v>
      </c>
      <c r="AE1846" s="1">
        <f t="shared" si="144"/>
        <v>3879</v>
      </c>
    </row>
    <row r="1847" spans="1:31" x14ac:dyDescent="0.25">
      <c r="A1847" t="str">
        <f>B1847&amp;"-"&amp;COUNTIF($B$3:B1847,B1847)</f>
        <v>525-14</v>
      </c>
      <c r="B1847">
        <v>525</v>
      </c>
      <c r="C1847" s="18">
        <f>VLOOKUP(A1847,'ADM Details FY17'!$A$3:$D$3515,4,FALSE)</f>
        <v>0</v>
      </c>
      <c r="D1847" s="1">
        <f>VLOOKUP(A1847,'ADM Details FY17'!$A$3:$E$3515,5,FALSE)</f>
        <v>0</v>
      </c>
      <c r="E1847" s="1">
        <f>VLOOKUP(A1847,'ADM Details FY17'!$A$3:$F$3515,6,FALSE)</f>
        <v>0</v>
      </c>
      <c r="F1847" s="1">
        <f>VLOOKUP(A1847,'ADM Details FY17'!$A$3:$G$3515,7,FALSE)</f>
        <v>0</v>
      </c>
      <c r="G1847" s="1">
        <f>VLOOKUP(A1847,'ADM Details FY17'!$A$3:$H$3515,8,FALSE)</f>
        <v>0</v>
      </c>
      <c r="H1847" s="1">
        <f>VLOOKUP(A1847,'ADM Details FY17'!$A$3:$I$3515,9,FALSE)</f>
        <v>0</v>
      </c>
      <c r="I1847" s="1">
        <f>VLOOKUP(A1847,'ADM Details FY17'!$A$3:$J$3517,10,FALSE)</f>
        <v>0</v>
      </c>
      <c r="J1847" s="1">
        <f>VLOOKUP(A1847,'ADM Details FY17'!$A$3:$K$3515,11,FALSE)</f>
        <v>0</v>
      </c>
      <c r="K1847" s="1">
        <f>VLOOKUP(A1847,'ADM Details FY17'!$A$3:$M$3515,13,FALSE)</f>
        <v>0</v>
      </c>
      <c r="L1847" s="1">
        <f>VLOOKUP(A1847,'ADM Details FY17'!$A$3:$O$3515,15,FALSE)</f>
        <v>0</v>
      </c>
      <c r="M1847" s="1">
        <f>VLOOKUP(A1847,'ADM Details FY17'!$A$3:$P$3515,16,FALSE)</f>
        <v>0</v>
      </c>
      <c r="N1847" s="1">
        <f>VLOOKUP(A1847,'ADM Details FY17'!$A$3:$Q$3515,17,FALSE)</f>
        <v>0</v>
      </c>
      <c r="O1847" s="1">
        <f>VLOOKUP(A1847,'ADM Details FY17'!$A$3:$S$3515,19,FALSE)</f>
        <v>0</v>
      </c>
      <c r="P1847" s="1">
        <f>VLOOKUP(A1847,'ADM Details FY17'!$A$3:$U$3515,21,FALSE)</f>
        <v>0</v>
      </c>
      <c r="Q1847" s="1">
        <f>VLOOKUP(A1847,'ADM Details FY17'!$A$3:$V$3515,22,FALSE)</f>
        <v>0</v>
      </c>
      <c r="R1847" s="1">
        <f>VLOOKUP(A1847,'ADM Details FY17'!$A$3:$W$3515,23,FALSE)</f>
        <v>0</v>
      </c>
      <c r="S1847" s="1">
        <f>VLOOKUP(A1847,'ADM Details FY17'!$A$3:$X$3515,24,FALSE)</f>
        <v>0</v>
      </c>
      <c r="T1847" s="1">
        <f>VLOOKUP(A1847,'ADM Details FY17'!$A$3:$Y$3515,25,FALSE)</f>
        <v>0</v>
      </c>
      <c r="U1847" s="1">
        <f>VLOOKUP(A1847,'ADM Details FY17'!$A$3:$AA$3515,27,FALSE)</f>
        <v>0</v>
      </c>
      <c r="V1847" s="1">
        <f>IFERROR(VLOOKUP(C1847,'eindex _tget pp '!$A$4:$E$615,5,FALSE),0)</f>
        <v>0</v>
      </c>
      <c r="W1847" s="31">
        <f>IFERROR(VLOOKUP(C1847,'eindex _tget pp '!$A$4:$F$615,6,FALSE),0)</f>
        <v>0</v>
      </c>
      <c r="X1847" s="4">
        <f>IFERROR(VLOOKUP(B1847,'eschools 16'!$A$2:$F$25,6,FALSE),1)</f>
        <v>1</v>
      </c>
      <c r="Y1847" s="1">
        <f t="shared" si="140"/>
        <v>0</v>
      </c>
      <c r="Z1847" s="1">
        <f t="shared" si="141"/>
        <v>0</v>
      </c>
      <c r="AA1847" s="31">
        <f>IFERROR(VLOOKUP(C1847,'eindex _tget pp '!$A$4:$G$615,7,FALSE),0)</f>
        <v>0</v>
      </c>
      <c r="AB1847" s="1">
        <f>VLOOKUP(A1847,'ADM Details FY17'!$A$3:$AB$3515,28,FALSE)</f>
        <v>0</v>
      </c>
      <c r="AC1847" s="1">
        <f t="shared" si="142"/>
        <v>0</v>
      </c>
      <c r="AD1847" s="1">
        <f t="shared" si="143"/>
        <v>0</v>
      </c>
      <c r="AE1847" s="1">
        <f t="shared" si="144"/>
        <v>0</v>
      </c>
    </row>
    <row r="1848" spans="1:31" x14ac:dyDescent="0.25">
      <c r="A1848" t="str">
        <f>B1848&amp;"-"&amp;COUNTIF($B$3:B1848,B1848)</f>
        <v>525-15</v>
      </c>
      <c r="B1848">
        <v>525</v>
      </c>
      <c r="C1848" s="18">
        <f>VLOOKUP(A1848,'ADM Details FY17'!$A$3:$D$3515,4,FALSE)</f>
        <v>0</v>
      </c>
      <c r="D1848" s="1">
        <f>VLOOKUP(A1848,'ADM Details FY17'!$A$3:$E$3515,5,FALSE)</f>
        <v>0</v>
      </c>
      <c r="E1848" s="1">
        <f>VLOOKUP(A1848,'ADM Details FY17'!$A$3:$F$3515,6,FALSE)</f>
        <v>0</v>
      </c>
      <c r="F1848" s="1">
        <f>VLOOKUP(A1848,'ADM Details FY17'!$A$3:$G$3515,7,FALSE)</f>
        <v>0</v>
      </c>
      <c r="G1848" s="1">
        <f>VLOOKUP(A1848,'ADM Details FY17'!$A$3:$H$3515,8,FALSE)</f>
        <v>0</v>
      </c>
      <c r="H1848" s="1">
        <f>VLOOKUP(A1848,'ADM Details FY17'!$A$3:$I$3515,9,FALSE)</f>
        <v>0</v>
      </c>
      <c r="I1848" s="1">
        <f>VLOOKUP(A1848,'ADM Details FY17'!$A$3:$J$3517,10,FALSE)</f>
        <v>0</v>
      </c>
      <c r="J1848" s="1">
        <f>VLOOKUP(A1848,'ADM Details FY17'!$A$3:$K$3515,11,FALSE)</f>
        <v>0</v>
      </c>
      <c r="K1848" s="1">
        <f>VLOOKUP(A1848,'ADM Details FY17'!$A$3:$M$3515,13,FALSE)</f>
        <v>0</v>
      </c>
      <c r="L1848" s="1">
        <f>VLOOKUP(A1848,'ADM Details FY17'!$A$3:$O$3515,15,FALSE)</f>
        <v>0</v>
      </c>
      <c r="M1848" s="1">
        <f>VLOOKUP(A1848,'ADM Details FY17'!$A$3:$P$3515,16,FALSE)</f>
        <v>0</v>
      </c>
      <c r="N1848" s="1">
        <f>VLOOKUP(A1848,'ADM Details FY17'!$A$3:$Q$3515,17,FALSE)</f>
        <v>0</v>
      </c>
      <c r="O1848" s="1">
        <f>VLOOKUP(A1848,'ADM Details FY17'!$A$3:$S$3515,19,FALSE)</f>
        <v>0</v>
      </c>
      <c r="P1848" s="1">
        <f>VLOOKUP(A1848,'ADM Details FY17'!$A$3:$U$3515,21,FALSE)</f>
        <v>0</v>
      </c>
      <c r="Q1848" s="1">
        <f>VLOOKUP(A1848,'ADM Details FY17'!$A$3:$V$3515,22,FALSE)</f>
        <v>0</v>
      </c>
      <c r="R1848" s="1">
        <f>VLOOKUP(A1848,'ADM Details FY17'!$A$3:$W$3515,23,FALSE)</f>
        <v>0</v>
      </c>
      <c r="S1848" s="1">
        <f>VLOOKUP(A1848,'ADM Details FY17'!$A$3:$X$3515,24,FALSE)</f>
        <v>0</v>
      </c>
      <c r="T1848" s="1">
        <f>VLOOKUP(A1848,'ADM Details FY17'!$A$3:$Y$3515,25,FALSE)</f>
        <v>0</v>
      </c>
      <c r="U1848" s="1">
        <f>VLOOKUP(A1848,'ADM Details FY17'!$A$3:$AA$3515,27,FALSE)</f>
        <v>0</v>
      </c>
      <c r="V1848" s="1">
        <f>IFERROR(VLOOKUP(C1848,'eindex _tget pp '!$A$4:$E$615,5,FALSE),0)</f>
        <v>0</v>
      </c>
      <c r="W1848" s="31">
        <f>IFERROR(VLOOKUP(C1848,'eindex _tget pp '!$A$4:$F$615,6,FALSE),0)</f>
        <v>0</v>
      </c>
      <c r="X1848" s="4">
        <f>IFERROR(VLOOKUP(B1848,'eschools 16'!$A$2:$F$25,6,FALSE),1)</f>
        <v>1</v>
      </c>
      <c r="Y1848" s="1">
        <f t="shared" si="140"/>
        <v>0</v>
      </c>
      <c r="Z1848" s="1">
        <f t="shared" si="141"/>
        <v>0</v>
      </c>
      <c r="AA1848" s="31">
        <f>IFERROR(VLOOKUP(C1848,'eindex _tget pp '!$A$4:$G$615,7,FALSE),0)</f>
        <v>0</v>
      </c>
      <c r="AB1848" s="1">
        <f>VLOOKUP(A1848,'ADM Details FY17'!$A$3:$AB$3515,28,FALSE)</f>
        <v>0</v>
      </c>
      <c r="AC1848" s="1">
        <f t="shared" si="142"/>
        <v>0</v>
      </c>
      <c r="AD1848" s="1">
        <f t="shared" si="143"/>
        <v>0</v>
      </c>
      <c r="AE1848" s="1">
        <f t="shared" si="144"/>
        <v>0</v>
      </c>
    </row>
    <row r="1849" spans="1:31" x14ac:dyDescent="0.25">
      <c r="A1849" t="str">
        <f>B1849&amp;"-"&amp;COUNTIF($B$3:B1849,B1849)</f>
        <v>525-16</v>
      </c>
      <c r="B1849">
        <v>525</v>
      </c>
      <c r="C1849" s="18">
        <f>VLOOKUP(A1849,'ADM Details FY17'!$A$3:$D$3515,4,FALSE)</f>
        <v>0</v>
      </c>
      <c r="D1849" s="1">
        <f>VLOOKUP(A1849,'ADM Details FY17'!$A$3:$E$3515,5,FALSE)</f>
        <v>0</v>
      </c>
      <c r="E1849" s="1">
        <f>VLOOKUP(A1849,'ADM Details FY17'!$A$3:$F$3515,6,FALSE)</f>
        <v>0</v>
      </c>
      <c r="F1849" s="1">
        <f>VLOOKUP(A1849,'ADM Details FY17'!$A$3:$G$3515,7,FALSE)</f>
        <v>0</v>
      </c>
      <c r="G1849" s="1">
        <f>VLOOKUP(A1849,'ADM Details FY17'!$A$3:$H$3515,8,FALSE)</f>
        <v>0</v>
      </c>
      <c r="H1849" s="1">
        <f>VLOOKUP(A1849,'ADM Details FY17'!$A$3:$I$3515,9,FALSE)</f>
        <v>0</v>
      </c>
      <c r="I1849" s="1">
        <f>VLOOKUP(A1849,'ADM Details FY17'!$A$3:$J$3517,10,FALSE)</f>
        <v>0</v>
      </c>
      <c r="J1849" s="1">
        <f>VLOOKUP(A1849,'ADM Details FY17'!$A$3:$K$3515,11,FALSE)</f>
        <v>0</v>
      </c>
      <c r="K1849" s="1">
        <f>VLOOKUP(A1849,'ADM Details FY17'!$A$3:$M$3515,13,FALSE)</f>
        <v>0</v>
      </c>
      <c r="L1849" s="1">
        <f>VLOOKUP(A1849,'ADM Details FY17'!$A$3:$O$3515,15,FALSE)</f>
        <v>0</v>
      </c>
      <c r="M1849" s="1">
        <f>VLOOKUP(A1849,'ADM Details FY17'!$A$3:$P$3515,16,FALSE)</f>
        <v>0</v>
      </c>
      <c r="N1849" s="1">
        <f>VLOOKUP(A1849,'ADM Details FY17'!$A$3:$Q$3515,17,FALSE)</f>
        <v>0</v>
      </c>
      <c r="O1849" s="1">
        <f>VLOOKUP(A1849,'ADM Details FY17'!$A$3:$S$3515,19,FALSE)</f>
        <v>0</v>
      </c>
      <c r="P1849" s="1">
        <f>VLOOKUP(A1849,'ADM Details FY17'!$A$3:$U$3515,21,FALSE)</f>
        <v>0</v>
      </c>
      <c r="Q1849" s="1">
        <f>VLOOKUP(A1849,'ADM Details FY17'!$A$3:$V$3515,22,FALSE)</f>
        <v>0</v>
      </c>
      <c r="R1849" s="1">
        <f>VLOOKUP(A1849,'ADM Details FY17'!$A$3:$W$3515,23,FALSE)</f>
        <v>0</v>
      </c>
      <c r="S1849" s="1">
        <f>VLOOKUP(A1849,'ADM Details FY17'!$A$3:$X$3515,24,FALSE)</f>
        <v>0</v>
      </c>
      <c r="T1849" s="1">
        <f>VLOOKUP(A1849,'ADM Details FY17'!$A$3:$Y$3515,25,FALSE)</f>
        <v>0</v>
      </c>
      <c r="U1849" s="1">
        <f>VLOOKUP(A1849,'ADM Details FY17'!$A$3:$AA$3515,27,FALSE)</f>
        <v>0</v>
      </c>
      <c r="V1849" s="1">
        <f>IFERROR(VLOOKUP(C1849,'eindex _tget pp '!$A$4:$E$615,5,FALSE),0)</f>
        <v>0</v>
      </c>
      <c r="W1849" s="31">
        <f>IFERROR(VLOOKUP(C1849,'eindex _tget pp '!$A$4:$F$615,6,FALSE),0)</f>
        <v>0</v>
      </c>
      <c r="X1849" s="4">
        <f>IFERROR(VLOOKUP(B1849,'eschools 16'!$A$2:$F$25,6,FALSE),1)</f>
        <v>1</v>
      </c>
      <c r="Y1849" s="1">
        <f t="shared" si="140"/>
        <v>0</v>
      </c>
      <c r="Z1849" s="1">
        <f t="shared" si="141"/>
        <v>0</v>
      </c>
      <c r="AA1849" s="31">
        <f>IFERROR(VLOOKUP(C1849,'eindex _tget pp '!$A$4:$G$615,7,FALSE),0)</f>
        <v>0</v>
      </c>
      <c r="AB1849" s="1">
        <f>VLOOKUP(A1849,'ADM Details FY17'!$A$3:$AB$3515,28,FALSE)</f>
        <v>0</v>
      </c>
      <c r="AC1849" s="1">
        <f t="shared" si="142"/>
        <v>0</v>
      </c>
      <c r="AD1849" s="1">
        <f t="shared" si="143"/>
        <v>0</v>
      </c>
      <c r="AE1849" s="1">
        <f t="shared" si="144"/>
        <v>0</v>
      </c>
    </row>
    <row r="1850" spans="1:31" x14ac:dyDescent="0.25">
      <c r="A1850" t="str">
        <f>B1850&amp;"-"&amp;COUNTIF($B$3:B1850,B1850)</f>
        <v>525-17</v>
      </c>
      <c r="B1850">
        <v>525</v>
      </c>
      <c r="C1850" s="18">
        <f>VLOOKUP(A1850,'ADM Details FY17'!$A$3:$D$3515,4,FALSE)</f>
        <v>0</v>
      </c>
      <c r="D1850" s="1">
        <f>VLOOKUP(A1850,'ADM Details FY17'!$A$3:$E$3515,5,FALSE)</f>
        <v>0</v>
      </c>
      <c r="E1850" s="1">
        <f>VLOOKUP(A1850,'ADM Details FY17'!$A$3:$F$3515,6,FALSE)</f>
        <v>0</v>
      </c>
      <c r="F1850" s="1">
        <f>VLOOKUP(A1850,'ADM Details FY17'!$A$3:$G$3515,7,FALSE)</f>
        <v>0</v>
      </c>
      <c r="G1850" s="1">
        <f>VLOOKUP(A1850,'ADM Details FY17'!$A$3:$H$3515,8,FALSE)</f>
        <v>0</v>
      </c>
      <c r="H1850" s="1">
        <f>VLOOKUP(A1850,'ADM Details FY17'!$A$3:$I$3515,9,FALSE)</f>
        <v>0</v>
      </c>
      <c r="I1850" s="1">
        <f>VLOOKUP(A1850,'ADM Details FY17'!$A$3:$J$3517,10,FALSE)</f>
        <v>0</v>
      </c>
      <c r="J1850" s="1">
        <f>VLOOKUP(A1850,'ADM Details FY17'!$A$3:$K$3515,11,FALSE)</f>
        <v>0</v>
      </c>
      <c r="K1850" s="1">
        <f>VLOOKUP(A1850,'ADM Details FY17'!$A$3:$M$3515,13,FALSE)</f>
        <v>0</v>
      </c>
      <c r="L1850" s="1">
        <f>VLOOKUP(A1850,'ADM Details FY17'!$A$3:$O$3515,15,FALSE)</f>
        <v>0</v>
      </c>
      <c r="M1850" s="1">
        <f>VLOOKUP(A1850,'ADM Details FY17'!$A$3:$P$3515,16,FALSE)</f>
        <v>0</v>
      </c>
      <c r="N1850" s="1">
        <f>VLOOKUP(A1850,'ADM Details FY17'!$A$3:$Q$3515,17,FALSE)</f>
        <v>0</v>
      </c>
      <c r="O1850" s="1">
        <f>VLOOKUP(A1850,'ADM Details FY17'!$A$3:$S$3515,19,FALSE)</f>
        <v>0</v>
      </c>
      <c r="P1850" s="1">
        <f>VLOOKUP(A1850,'ADM Details FY17'!$A$3:$U$3515,21,FALSE)</f>
        <v>0</v>
      </c>
      <c r="Q1850" s="1">
        <f>VLOOKUP(A1850,'ADM Details FY17'!$A$3:$V$3515,22,FALSE)</f>
        <v>0</v>
      </c>
      <c r="R1850" s="1">
        <f>VLOOKUP(A1850,'ADM Details FY17'!$A$3:$W$3515,23,FALSE)</f>
        <v>0</v>
      </c>
      <c r="S1850" s="1">
        <f>VLOOKUP(A1850,'ADM Details FY17'!$A$3:$X$3515,24,FALSE)</f>
        <v>0</v>
      </c>
      <c r="T1850" s="1">
        <f>VLOOKUP(A1850,'ADM Details FY17'!$A$3:$Y$3515,25,FALSE)</f>
        <v>0</v>
      </c>
      <c r="U1850" s="1">
        <f>VLOOKUP(A1850,'ADM Details FY17'!$A$3:$AA$3515,27,FALSE)</f>
        <v>0</v>
      </c>
      <c r="V1850" s="1">
        <f>IFERROR(VLOOKUP(C1850,'eindex _tget pp '!$A$4:$E$615,5,FALSE),0)</f>
        <v>0</v>
      </c>
      <c r="W1850" s="31">
        <f>IFERROR(VLOOKUP(C1850,'eindex _tget pp '!$A$4:$F$615,6,FALSE),0)</f>
        <v>0</v>
      </c>
      <c r="X1850" s="4">
        <f>IFERROR(VLOOKUP(B1850,'eschools 16'!$A$2:$F$25,6,FALSE),1)</f>
        <v>1</v>
      </c>
      <c r="Y1850" s="1">
        <f t="shared" si="140"/>
        <v>0</v>
      </c>
      <c r="Z1850" s="1">
        <f t="shared" si="141"/>
        <v>0</v>
      </c>
      <c r="AA1850" s="31">
        <f>IFERROR(VLOOKUP(C1850,'eindex _tget pp '!$A$4:$G$615,7,FALSE),0)</f>
        <v>0</v>
      </c>
      <c r="AB1850" s="1">
        <f>VLOOKUP(A1850,'ADM Details FY17'!$A$3:$AB$3515,28,FALSE)</f>
        <v>0</v>
      </c>
      <c r="AC1850" s="1">
        <f t="shared" si="142"/>
        <v>0</v>
      </c>
      <c r="AD1850" s="1">
        <f t="shared" si="143"/>
        <v>0</v>
      </c>
      <c r="AE1850" s="1">
        <f t="shared" si="144"/>
        <v>0</v>
      </c>
    </row>
    <row r="1851" spans="1:31" x14ac:dyDescent="0.25">
      <c r="A1851" t="str">
        <f>B1851&amp;"-"&amp;COUNTIF($B$3:B1851,B1851)</f>
        <v>525-18</v>
      </c>
      <c r="B1851">
        <v>525</v>
      </c>
      <c r="C1851" s="18">
        <f>VLOOKUP(A1851,'ADM Details FY17'!$A$3:$D$3515,4,FALSE)</f>
        <v>0</v>
      </c>
      <c r="D1851" s="1">
        <f>VLOOKUP(A1851,'ADM Details FY17'!$A$3:$E$3515,5,FALSE)</f>
        <v>0</v>
      </c>
      <c r="E1851" s="1">
        <f>VLOOKUP(A1851,'ADM Details FY17'!$A$3:$F$3515,6,FALSE)</f>
        <v>0</v>
      </c>
      <c r="F1851" s="1">
        <f>VLOOKUP(A1851,'ADM Details FY17'!$A$3:$G$3515,7,FALSE)</f>
        <v>0</v>
      </c>
      <c r="G1851" s="1">
        <f>VLOOKUP(A1851,'ADM Details FY17'!$A$3:$H$3515,8,FALSE)</f>
        <v>0</v>
      </c>
      <c r="H1851" s="1">
        <f>VLOOKUP(A1851,'ADM Details FY17'!$A$3:$I$3515,9,FALSE)</f>
        <v>0</v>
      </c>
      <c r="I1851" s="1">
        <f>VLOOKUP(A1851,'ADM Details FY17'!$A$3:$J$3517,10,FALSE)</f>
        <v>0</v>
      </c>
      <c r="J1851" s="1">
        <f>VLOOKUP(A1851,'ADM Details FY17'!$A$3:$K$3515,11,FALSE)</f>
        <v>0</v>
      </c>
      <c r="K1851" s="1">
        <f>VLOOKUP(A1851,'ADM Details FY17'!$A$3:$M$3515,13,FALSE)</f>
        <v>0</v>
      </c>
      <c r="L1851" s="1">
        <f>VLOOKUP(A1851,'ADM Details FY17'!$A$3:$O$3515,15,FALSE)</f>
        <v>0</v>
      </c>
      <c r="M1851" s="1">
        <f>VLOOKUP(A1851,'ADM Details FY17'!$A$3:$P$3515,16,FALSE)</f>
        <v>0</v>
      </c>
      <c r="N1851" s="1">
        <f>VLOOKUP(A1851,'ADM Details FY17'!$A$3:$Q$3515,17,FALSE)</f>
        <v>0</v>
      </c>
      <c r="O1851" s="1">
        <f>VLOOKUP(A1851,'ADM Details FY17'!$A$3:$S$3515,19,FALSE)</f>
        <v>0</v>
      </c>
      <c r="P1851" s="1">
        <f>VLOOKUP(A1851,'ADM Details FY17'!$A$3:$U$3515,21,FALSE)</f>
        <v>0</v>
      </c>
      <c r="Q1851" s="1">
        <f>VLOOKUP(A1851,'ADM Details FY17'!$A$3:$V$3515,22,FALSE)</f>
        <v>0</v>
      </c>
      <c r="R1851" s="1">
        <f>VLOOKUP(A1851,'ADM Details FY17'!$A$3:$W$3515,23,FALSE)</f>
        <v>0</v>
      </c>
      <c r="S1851" s="1">
        <f>VLOOKUP(A1851,'ADM Details FY17'!$A$3:$X$3515,24,FALSE)</f>
        <v>0</v>
      </c>
      <c r="T1851" s="1">
        <f>VLOOKUP(A1851,'ADM Details FY17'!$A$3:$Y$3515,25,FALSE)</f>
        <v>0</v>
      </c>
      <c r="U1851" s="1">
        <f>VLOOKUP(A1851,'ADM Details FY17'!$A$3:$AA$3515,27,FALSE)</f>
        <v>0</v>
      </c>
      <c r="V1851" s="1">
        <f>IFERROR(VLOOKUP(C1851,'eindex _tget pp '!$A$4:$E$615,5,FALSE),0)</f>
        <v>0</v>
      </c>
      <c r="W1851" s="31">
        <f>IFERROR(VLOOKUP(C1851,'eindex _tget pp '!$A$4:$F$615,6,FALSE),0)</f>
        <v>0</v>
      </c>
      <c r="X1851" s="4">
        <f>IFERROR(VLOOKUP(B1851,'eschools 16'!$A$2:$F$25,6,FALSE),1)</f>
        <v>1</v>
      </c>
      <c r="Y1851" s="1">
        <f t="shared" si="140"/>
        <v>0</v>
      </c>
      <c r="Z1851" s="1">
        <f t="shared" si="141"/>
        <v>0</v>
      </c>
      <c r="AA1851" s="31">
        <f>IFERROR(VLOOKUP(C1851,'eindex _tget pp '!$A$4:$G$615,7,FALSE),0)</f>
        <v>0</v>
      </c>
      <c r="AB1851" s="1">
        <f>VLOOKUP(A1851,'ADM Details FY17'!$A$3:$AB$3515,28,FALSE)</f>
        <v>0</v>
      </c>
      <c r="AC1851" s="1">
        <f t="shared" si="142"/>
        <v>0</v>
      </c>
      <c r="AD1851" s="1">
        <f t="shared" si="143"/>
        <v>0</v>
      </c>
      <c r="AE1851" s="1">
        <f t="shared" si="144"/>
        <v>0</v>
      </c>
    </row>
    <row r="1852" spans="1:31" x14ac:dyDescent="0.25">
      <c r="A1852" t="str">
        <f>B1852&amp;"-"&amp;COUNTIF($B$3:B1852,B1852)</f>
        <v>525-19</v>
      </c>
      <c r="B1852">
        <v>525</v>
      </c>
      <c r="C1852" s="18">
        <f>VLOOKUP(A1852,'ADM Details FY17'!$A$3:$D$3515,4,FALSE)</f>
        <v>0</v>
      </c>
      <c r="D1852" s="1">
        <f>VLOOKUP(A1852,'ADM Details FY17'!$A$3:$E$3515,5,FALSE)</f>
        <v>0</v>
      </c>
      <c r="E1852" s="1">
        <f>VLOOKUP(A1852,'ADM Details FY17'!$A$3:$F$3515,6,FALSE)</f>
        <v>0</v>
      </c>
      <c r="F1852" s="1">
        <f>VLOOKUP(A1852,'ADM Details FY17'!$A$3:$G$3515,7,FALSE)</f>
        <v>0</v>
      </c>
      <c r="G1852" s="1">
        <f>VLOOKUP(A1852,'ADM Details FY17'!$A$3:$H$3515,8,FALSE)</f>
        <v>0</v>
      </c>
      <c r="H1852" s="1">
        <f>VLOOKUP(A1852,'ADM Details FY17'!$A$3:$I$3515,9,FALSE)</f>
        <v>0</v>
      </c>
      <c r="I1852" s="1">
        <f>VLOOKUP(A1852,'ADM Details FY17'!$A$3:$J$3517,10,FALSE)</f>
        <v>0</v>
      </c>
      <c r="J1852" s="1">
        <f>VLOOKUP(A1852,'ADM Details FY17'!$A$3:$K$3515,11,FALSE)</f>
        <v>0</v>
      </c>
      <c r="K1852" s="1">
        <f>VLOOKUP(A1852,'ADM Details FY17'!$A$3:$M$3515,13,FALSE)</f>
        <v>0</v>
      </c>
      <c r="L1852" s="1">
        <f>VLOOKUP(A1852,'ADM Details FY17'!$A$3:$O$3515,15,FALSE)</f>
        <v>0</v>
      </c>
      <c r="M1852" s="1">
        <f>VLOOKUP(A1852,'ADM Details FY17'!$A$3:$P$3515,16,FALSE)</f>
        <v>0</v>
      </c>
      <c r="N1852" s="1">
        <f>VLOOKUP(A1852,'ADM Details FY17'!$A$3:$Q$3515,17,FALSE)</f>
        <v>0</v>
      </c>
      <c r="O1852" s="1">
        <f>VLOOKUP(A1852,'ADM Details FY17'!$A$3:$S$3515,19,FALSE)</f>
        <v>0</v>
      </c>
      <c r="P1852" s="1">
        <f>VLOOKUP(A1852,'ADM Details FY17'!$A$3:$U$3515,21,FALSE)</f>
        <v>0</v>
      </c>
      <c r="Q1852" s="1">
        <f>VLOOKUP(A1852,'ADM Details FY17'!$A$3:$V$3515,22,FALSE)</f>
        <v>0</v>
      </c>
      <c r="R1852" s="1">
        <f>VLOOKUP(A1852,'ADM Details FY17'!$A$3:$W$3515,23,FALSE)</f>
        <v>0</v>
      </c>
      <c r="S1852" s="1">
        <f>VLOOKUP(A1852,'ADM Details FY17'!$A$3:$X$3515,24,FALSE)</f>
        <v>0</v>
      </c>
      <c r="T1852" s="1">
        <f>VLOOKUP(A1852,'ADM Details FY17'!$A$3:$Y$3515,25,FALSE)</f>
        <v>0</v>
      </c>
      <c r="U1852" s="1">
        <f>VLOOKUP(A1852,'ADM Details FY17'!$A$3:$AA$3515,27,FALSE)</f>
        <v>0</v>
      </c>
      <c r="V1852" s="1">
        <f>IFERROR(VLOOKUP(C1852,'eindex _tget pp '!$A$4:$E$615,5,FALSE),0)</f>
        <v>0</v>
      </c>
      <c r="W1852" s="31">
        <f>IFERROR(VLOOKUP(C1852,'eindex _tget pp '!$A$4:$F$615,6,FALSE),0)</f>
        <v>0</v>
      </c>
      <c r="X1852" s="4">
        <f>IFERROR(VLOOKUP(B1852,'eschools 16'!$A$2:$F$25,6,FALSE),1)</f>
        <v>1</v>
      </c>
      <c r="Y1852" s="1">
        <f t="shared" si="140"/>
        <v>0</v>
      </c>
      <c r="Z1852" s="1">
        <f t="shared" si="141"/>
        <v>0</v>
      </c>
      <c r="AA1852" s="31">
        <f>IFERROR(VLOOKUP(C1852,'eindex _tget pp '!$A$4:$G$615,7,FALSE),0)</f>
        <v>0</v>
      </c>
      <c r="AB1852" s="1">
        <f>VLOOKUP(A1852,'ADM Details FY17'!$A$3:$AB$3515,28,FALSE)</f>
        <v>0</v>
      </c>
      <c r="AC1852" s="1">
        <f t="shared" si="142"/>
        <v>0</v>
      </c>
      <c r="AD1852" s="1">
        <f t="shared" si="143"/>
        <v>0</v>
      </c>
      <c r="AE1852" s="1">
        <f t="shared" si="144"/>
        <v>0</v>
      </c>
    </row>
    <row r="1853" spans="1:31" x14ac:dyDescent="0.25">
      <c r="A1853" t="str">
        <f>B1853&amp;"-"&amp;COUNTIF($B$3:B1853,B1853)</f>
        <v>525-20</v>
      </c>
      <c r="B1853">
        <v>525</v>
      </c>
      <c r="C1853" s="18">
        <f>VLOOKUP(A1853,'ADM Details FY17'!$A$3:$D$3515,4,FALSE)</f>
        <v>0</v>
      </c>
      <c r="D1853" s="1">
        <f>VLOOKUP(A1853,'ADM Details FY17'!$A$3:$E$3515,5,FALSE)</f>
        <v>0</v>
      </c>
      <c r="E1853" s="1">
        <f>VLOOKUP(A1853,'ADM Details FY17'!$A$3:$F$3515,6,FALSE)</f>
        <v>0</v>
      </c>
      <c r="F1853" s="1">
        <f>VLOOKUP(A1853,'ADM Details FY17'!$A$3:$G$3515,7,FALSE)</f>
        <v>0</v>
      </c>
      <c r="G1853" s="1">
        <f>VLOOKUP(A1853,'ADM Details FY17'!$A$3:$H$3515,8,FALSE)</f>
        <v>0</v>
      </c>
      <c r="H1853" s="1">
        <f>VLOOKUP(A1853,'ADM Details FY17'!$A$3:$I$3515,9,FALSE)</f>
        <v>0</v>
      </c>
      <c r="I1853" s="1">
        <f>VLOOKUP(A1853,'ADM Details FY17'!$A$3:$J$3517,10,FALSE)</f>
        <v>0</v>
      </c>
      <c r="J1853" s="1">
        <f>VLOOKUP(A1853,'ADM Details FY17'!$A$3:$K$3515,11,FALSE)</f>
        <v>0</v>
      </c>
      <c r="K1853" s="1">
        <f>VLOOKUP(A1853,'ADM Details FY17'!$A$3:$M$3515,13,FALSE)</f>
        <v>0</v>
      </c>
      <c r="L1853" s="1">
        <f>VLOOKUP(A1853,'ADM Details FY17'!$A$3:$O$3515,15,FALSE)</f>
        <v>0</v>
      </c>
      <c r="M1853" s="1">
        <f>VLOOKUP(A1853,'ADM Details FY17'!$A$3:$P$3515,16,FALSE)</f>
        <v>0</v>
      </c>
      <c r="N1853" s="1">
        <f>VLOOKUP(A1853,'ADM Details FY17'!$A$3:$Q$3515,17,FALSE)</f>
        <v>0</v>
      </c>
      <c r="O1853" s="1">
        <f>VLOOKUP(A1853,'ADM Details FY17'!$A$3:$S$3515,19,FALSE)</f>
        <v>0</v>
      </c>
      <c r="P1853" s="1">
        <f>VLOOKUP(A1853,'ADM Details FY17'!$A$3:$U$3515,21,FALSE)</f>
        <v>0</v>
      </c>
      <c r="Q1853" s="1">
        <f>VLOOKUP(A1853,'ADM Details FY17'!$A$3:$V$3515,22,FALSE)</f>
        <v>0</v>
      </c>
      <c r="R1853" s="1">
        <f>VLOOKUP(A1853,'ADM Details FY17'!$A$3:$W$3515,23,FALSE)</f>
        <v>0</v>
      </c>
      <c r="S1853" s="1">
        <f>VLOOKUP(A1853,'ADM Details FY17'!$A$3:$X$3515,24,FALSE)</f>
        <v>0</v>
      </c>
      <c r="T1853" s="1">
        <f>VLOOKUP(A1853,'ADM Details FY17'!$A$3:$Y$3515,25,FALSE)</f>
        <v>0</v>
      </c>
      <c r="U1853" s="1">
        <f>VLOOKUP(A1853,'ADM Details FY17'!$A$3:$AA$3515,27,FALSE)</f>
        <v>0</v>
      </c>
      <c r="V1853" s="1">
        <f>IFERROR(VLOOKUP(C1853,'eindex _tget pp '!$A$4:$E$615,5,FALSE),0)</f>
        <v>0</v>
      </c>
      <c r="W1853" s="31">
        <f>IFERROR(VLOOKUP(C1853,'eindex _tget pp '!$A$4:$F$615,6,FALSE),0)</f>
        <v>0</v>
      </c>
      <c r="X1853" s="4">
        <f>IFERROR(VLOOKUP(B1853,'eschools 16'!$A$2:$F$25,6,FALSE),1)</f>
        <v>1</v>
      </c>
      <c r="Y1853" s="1">
        <f t="shared" si="140"/>
        <v>0</v>
      </c>
      <c r="Z1853" s="1">
        <f t="shared" si="141"/>
        <v>0</v>
      </c>
      <c r="AA1853" s="31">
        <f>IFERROR(VLOOKUP(C1853,'eindex _tget pp '!$A$4:$G$615,7,FALSE),0)</f>
        <v>0</v>
      </c>
      <c r="AB1853" s="1">
        <f>VLOOKUP(A1853,'ADM Details FY17'!$A$3:$AB$3515,28,FALSE)</f>
        <v>0</v>
      </c>
      <c r="AC1853" s="1">
        <f t="shared" si="142"/>
        <v>0</v>
      </c>
      <c r="AD1853" s="1">
        <f t="shared" si="143"/>
        <v>0</v>
      </c>
      <c r="AE1853" s="1">
        <f t="shared" si="144"/>
        <v>0</v>
      </c>
    </row>
    <row r="1854" spans="1:31" x14ac:dyDescent="0.25">
      <c r="A1854" t="str">
        <f>B1854&amp;"-"&amp;COUNTIF($B$3:B1854,B1854)</f>
        <v>525-21</v>
      </c>
      <c r="B1854">
        <v>525</v>
      </c>
      <c r="C1854" s="18">
        <f>VLOOKUP(A1854,'ADM Details FY17'!$A$3:$D$3515,4,FALSE)</f>
        <v>0</v>
      </c>
      <c r="D1854" s="1">
        <f>VLOOKUP(A1854,'ADM Details FY17'!$A$3:$E$3515,5,FALSE)</f>
        <v>0</v>
      </c>
      <c r="E1854" s="1">
        <f>VLOOKUP(A1854,'ADM Details FY17'!$A$3:$F$3515,6,FALSE)</f>
        <v>0</v>
      </c>
      <c r="F1854" s="1">
        <f>VLOOKUP(A1854,'ADM Details FY17'!$A$3:$G$3515,7,FALSE)</f>
        <v>0</v>
      </c>
      <c r="G1854" s="1">
        <f>VLOOKUP(A1854,'ADM Details FY17'!$A$3:$H$3515,8,FALSE)</f>
        <v>0</v>
      </c>
      <c r="H1854" s="1">
        <f>VLOOKUP(A1854,'ADM Details FY17'!$A$3:$I$3515,9,FALSE)</f>
        <v>0</v>
      </c>
      <c r="I1854" s="1">
        <f>VLOOKUP(A1854,'ADM Details FY17'!$A$3:$J$3517,10,FALSE)</f>
        <v>0</v>
      </c>
      <c r="J1854" s="1">
        <f>VLOOKUP(A1854,'ADM Details FY17'!$A$3:$K$3515,11,FALSE)</f>
        <v>0</v>
      </c>
      <c r="K1854" s="1">
        <f>VLOOKUP(A1854,'ADM Details FY17'!$A$3:$M$3515,13,FALSE)</f>
        <v>0</v>
      </c>
      <c r="L1854" s="1">
        <f>VLOOKUP(A1854,'ADM Details FY17'!$A$3:$O$3515,15,FALSE)</f>
        <v>0</v>
      </c>
      <c r="M1854" s="1">
        <f>VLOOKUP(A1854,'ADM Details FY17'!$A$3:$P$3515,16,FALSE)</f>
        <v>0</v>
      </c>
      <c r="N1854" s="1">
        <f>VLOOKUP(A1854,'ADM Details FY17'!$A$3:$Q$3515,17,FALSE)</f>
        <v>0</v>
      </c>
      <c r="O1854" s="1">
        <f>VLOOKUP(A1854,'ADM Details FY17'!$A$3:$S$3515,19,FALSE)</f>
        <v>0</v>
      </c>
      <c r="P1854" s="1">
        <f>VLOOKUP(A1854,'ADM Details FY17'!$A$3:$U$3515,21,FALSE)</f>
        <v>0</v>
      </c>
      <c r="Q1854" s="1">
        <f>VLOOKUP(A1854,'ADM Details FY17'!$A$3:$V$3515,22,FALSE)</f>
        <v>0</v>
      </c>
      <c r="R1854" s="1">
        <f>VLOOKUP(A1854,'ADM Details FY17'!$A$3:$W$3515,23,FALSE)</f>
        <v>0</v>
      </c>
      <c r="S1854" s="1">
        <f>VLOOKUP(A1854,'ADM Details FY17'!$A$3:$X$3515,24,FALSE)</f>
        <v>0</v>
      </c>
      <c r="T1854" s="1">
        <f>VLOOKUP(A1854,'ADM Details FY17'!$A$3:$Y$3515,25,FALSE)</f>
        <v>0</v>
      </c>
      <c r="U1854" s="1">
        <f>VLOOKUP(A1854,'ADM Details FY17'!$A$3:$AA$3515,27,FALSE)</f>
        <v>0</v>
      </c>
      <c r="V1854" s="1">
        <f>IFERROR(VLOOKUP(C1854,'eindex _tget pp '!$A$4:$E$615,5,FALSE),0)</f>
        <v>0</v>
      </c>
      <c r="W1854" s="31">
        <f>IFERROR(VLOOKUP(C1854,'eindex _tget pp '!$A$4:$F$615,6,FALSE),0)</f>
        <v>0</v>
      </c>
      <c r="X1854" s="4">
        <f>IFERROR(VLOOKUP(B1854,'eschools 16'!$A$2:$F$25,6,FALSE),1)</f>
        <v>1</v>
      </c>
      <c r="Y1854" s="1">
        <f t="shared" si="140"/>
        <v>0</v>
      </c>
      <c r="Z1854" s="1">
        <f t="shared" si="141"/>
        <v>0</v>
      </c>
      <c r="AA1854" s="31">
        <f>IFERROR(VLOOKUP(C1854,'eindex _tget pp '!$A$4:$G$615,7,FALSE),0)</f>
        <v>0</v>
      </c>
      <c r="AB1854" s="1">
        <f>VLOOKUP(A1854,'ADM Details FY17'!$A$3:$AB$3515,28,FALSE)</f>
        <v>0</v>
      </c>
      <c r="AC1854" s="1">
        <f t="shared" si="142"/>
        <v>0</v>
      </c>
      <c r="AD1854" s="1">
        <f t="shared" si="143"/>
        <v>0</v>
      </c>
      <c r="AE1854" s="1">
        <f t="shared" si="144"/>
        <v>0</v>
      </c>
    </row>
    <row r="1855" spans="1:31" x14ac:dyDescent="0.25">
      <c r="A1855" t="str">
        <f>B1855&amp;"-"&amp;COUNTIF($B$3:B1855,B1855)</f>
        <v>525-22</v>
      </c>
      <c r="B1855">
        <v>525</v>
      </c>
      <c r="C1855" s="18">
        <f>VLOOKUP(A1855,'ADM Details FY17'!$A$3:$D$3515,4,FALSE)</f>
        <v>0</v>
      </c>
      <c r="D1855" s="1">
        <f>VLOOKUP(A1855,'ADM Details FY17'!$A$3:$E$3515,5,FALSE)</f>
        <v>0</v>
      </c>
      <c r="E1855" s="1">
        <f>VLOOKUP(A1855,'ADM Details FY17'!$A$3:$F$3515,6,FALSE)</f>
        <v>0</v>
      </c>
      <c r="F1855" s="1">
        <f>VLOOKUP(A1855,'ADM Details FY17'!$A$3:$G$3515,7,FALSE)</f>
        <v>0</v>
      </c>
      <c r="G1855" s="1">
        <f>VLOOKUP(A1855,'ADM Details FY17'!$A$3:$H$3515,8,FALSE)</f>
        <v>0</v>
      </c>
      <c r="H1855" s="1">
        <f>VLOOKUP(A1855,'ADM Details FY17'!$A$3:$I$3515,9,FALSE)</f>
        <v>0</v>
      </c>
      <c r="I1855" s="1">
        <f>VLOOKUP(A1855,'ADM Details FY17'!$A$3:$J$3517,10,FALSE)</f>
        <v>0</v>
      </c>
      <c r="J1855" s="1">
        <f>VLOOKUP(A1855,'ADM Details FY17'!$A$3:$K$3515,11,FALSE)</f>
        <v>0</v>
      </c>
      <c r="K1855" s="1">
        <f>VLOOKUP(A1855,'ADM Details FY17'!$A$3:$M$3515,13,FALSE)</f>
        <v>0</v>
      </c>
      <c r="L1855" s="1">
        <f>VLOOKUP(A1855,'ADM Details FY17'!$A$3:$O$3515,15,FALSE)</f>
        <v>0</v>
      </c>
      <c r="M1855" s="1">
        <f>VLOOKUP(A1855,'ADM Details FY17'!$A$3:$P$3515,16,FALSE)</f>
        <v>0</v>
      </c>
      <c r="N1855" s="1">
        <f>VLOOKUP(A1855,'ADM Details FY17'!$A$3:$Q$3515,17,FALSE)</f>
        <v>0</v>
      </c>
      <c r="O1855" s="1">
        <f>VLOOKUP(A1855,'ADM Details FY17'!$A$3:$S$3515,19,FALSE)</f>
        <v>0</v>
      </c>
      <c r="P1855" s="1">
        <f>VLOOKUP(A1855,'ADM Details FY17'!$A$3:$U$3515,21,FALSE)</f>
        <v>0</v>
      </c>
      <c r="Q1855" s="1">
        <f>VLOOKUP(A1855,'ADM Details FY17'!$A$3:$V$3515,22,FALSE)</f>
        <v>0</v>
      </c>
      <c r="R1855" s="1">
        <f>VLOOKUP(A1855,'ADM Details FY17'!$A$3:$W$3515,23,FALSE)</f>
        <v>0</v>
      </c>
      <c r="S1855" s="1">
        <f>VLOOKUP(A1855,'ADM Details FY17'!$A$3:$X$3515,24,FALSE)</f>
        <v>0</v>
      </c>
      <c r="T1855" s="1">
        <f>VLOOKUP(A1855,'ADM Details FY17'!$A$3:$Y$3515,25,FALSE)</f>
        <v>0</v>
      </c>
      <c r="U1855" s="1">
        <f>VLOOKUP(A1855,'ADM Details FY17'!$A$3:$AA$3515,27,FALSE)</f>
        <v>0</v>
      </c>
      <c r="V1855" s="1">
        <f>IFERROR(VLOOKUP(C1855,'eindex _tget pp '!$A$4:$E$615,5,FALSE),0)</f>
        <v>0</v>
      </c>
      <c r="W1855" s="31">
        <f>IFERROR(VLOOKUP(C1855,'eindex _tget pp '!$A$4:$F$615,6,FALSE),0)</f>
        <v>0</v>
      </c>
      <c r="X1855" s="4">
        <f>IFERROR(VLOOKUP(B1855,'eschools 16'!$A$2:$F$25,6,FALSE),1)</f>
        <v>1</v>
      </c>
      <c r="Y1855" s="1">
        <f t="shared" si="140"/>
        <v>0</v>
      </c>
      <c r="Z1855" s="1">
        <f t="shared" si="141"/>
        <v>0</v>
      </c>
      <c r="AA1855" s="31">
        <f>IFERROR(VLOOKUP(C1855,'eindex _tget pp '!$A$4:$G$615,7,FALSE),0)</f>
        <v>0</v>
      </c>
      <c r="AB1855" s="1">
        <f>VLOOKUP(A1855,'ADM Details FY17'!$A$3:$AB$3515,28,FALSE)</f>
        <v>0</v>
      </c>
      <c r="AC1855" s="1">
        <f t="shared" si="142"/>
        <v>0</v>
      </c>
      <c r="AD1855" s="1">
        <f t="shared" si="143"/>
        <v>0</v>
      </c>
      <c r="AE1855" s="1">
        <f t="shared" si="144"/>
        <v>0</v>
      </c>
    </row>
    <row r="1856" spans="1:31" x14ac:dyDescent="0.25">
      <c r="A1856" t="str">
        <f>B1856&amp;"-"&amp;COUNTIF($B$3:B1856,B1856)</f>
        <v>525-23</v>
      </c>
      <c r="B1856">
        <v>525</v>
      </c>
      <c r="C1856" s="18">
        <f>VLOOKUP(A1856,'ADM Details FY17'!$A$3:$D$3515,4,FALSE)</f>
        <v>0</v>
      </c>
      <c r="D1856" s="1">
        <f>VLOOKUP(A1856,'ADM Details FY17'!$A$3:$E$3515,5,FALSE)</f>
        <v>0</v>
      </c>
      <c r="E1856" s="1">
        <f>VLOOKUP(A1856,'ADM Details FY17'!$A$3:$F$3515,6,FALSE)</f>
        <v>0</v>
      </c>
      <c r="F1856" s="1">
        <f>VLOOKUP(A1856,'ADM Details FY17'!$A$3:$G$3515,7,FALSE)</f>
        <v>0</v>
      </c>
      <c r="G1856" s="1">
        <f>VLOOKUP(A1856,'ADM Details FY17'!$A$3:$H$3515,8,FALSE)</f>
        <v>0</v>
      </c>
      <c r="H1856" s="1">
        <f>VLOOKUP(A1856,'ADM Details FY17'!$A$3:$I$3515,9,FALSE)</f>
        <v>0</v>
      </c>
      <c r="I1856" s="1">
        <f>VLOOKUP(A1856,'ADM Details FY17'!$A$3:$J$3517,10,FALSE)</f>
        <v>0</v>
      </c>
      <c r="J1856" s="1">
        <f>VLOOKUP(A1856,'ADM Details FY17'!$A$3:$K$3515,11,FALSE)</f>
        <v>0</v>
      </c>
      <c r="K1856" s="1">
        <f>VLOOKUP(A1856,'ADM Details FY17'!$A$3:$M$3515,13,FALSE)</f>
        <v>0</v>
      </c>
      <c r="L1856" s="1">
        <f>VLOOKUP(A1856,'ADM Details FY17'!$A$3:$O$3515,15,FALSE)</f>
        <v>0</v>
      </c>
      <c r="M1856" s="1">
        <f>VLOOKUP(A1856,'ADM Details FY17'!$A$3:$P$3515,16,FALSE)</f>
        <v>0</v>
      </c>
      <c r="N1856" s="1">
        <f>VLOOKUP(A1856,'ADM Details FY17'!$A$3:$Q$3515,17,FALSE)</f>
        <v>0</v>
      </c>
      <c r="O1856" s="1">
        <f>VLOOKUP(A1856,'ADM Details FY17'!$A$3:$S$3515,19,FALSE)</f>
        <v>0</v>
      </c>
      <c r="P1856" s="1">
        <f>VLOOKUP(A1856,'ADM Details FY17'!$A$3:$U$3515,21,FALSE)</f>
        <v>0</v>
      </c>
      <c r="Q1856" s="1">
        <f>VLOOKUP(A1856,'ADM Details FY17'!$A$3:$V$3515,22,FALSE)</f>
        <v>0</v>
      </c>
      <c r="R1856" s="1">
        <f>VLOOKUP(A1856,'ADM Details FY17'!$A$3:$W$3515,23,FALSE)</f>
        <v>0</v>
      </c>
      <c r="S1856" s="1">
        <f>VLOOKUP(A1856,'ADM Details FY17'!$A$3:$X$3515,24,FALSE)</f>
        <v>0</v>
      </c>
      <c r="T1856" s="1">
        <f>VLOOKUP(A1856,'ADM Details FY17'!$A$3:$Y$3515,25,FALSE)</f>
        <v>0</v>
      </c>
      <c r="U1856" s="1">
        <f>VLOOKUP(A1856,'ADM Details FY17'!$A$3:$AA$3515,27,FALSE)</f>
        <v>0</v>
      </c>
      <c r="V1856" s="1">
        <f>IFERROR(VLOOKUP(C1856,'eindex _tget pp '!$A$4:$E$615,5,FALSE),0)</f>
        <v>0</v>
      </c>
      <c r="W1856" s="31">
        <f>IFERROR(VLOOKUP(C1856,'eindex _tget pp '!$A$4:$F$615,6,FALSE),0)</f>
        <v>0</v>
      </c>
      <c r="X1856" s="4">
        <f>IFERROR(VLOOKUP(B1856,'eschools 16'!$A$2:$F$25,6,FALSE),1)</f>
        <v>1</v>
      </c>
      <c r="Y1856" s="1">
        <f t="shared" si="140"/>
        <v>0</v>
      </c>
      <c r="Z1856" s="1">
        <f t="shared" si="141"/>
        <v>0</v>
      </c>
      <c r="AA1856" s="31">
        <f>IFERROR(VLOOKUP(C1856,'eindex _tget pp '!$A$4:$G$615,7,FALSE),0)</f>
        <v>0</v>
      </c>
      <c r="AB1856" s="1">
        <f>VLOOKUP(A1856,'ADM Details FY17'!$A$3:$AB$3515,28,FALSE)</f>
        <v>0</v>
      </c>
      <c r="AC1856" s="1">
        <f t="shared" si="142"/>
        <v>0</v>
      </c>
      <c r="AD1856" s="1">
        <f t="shared" si="143"/>
        <v>0</v>
      </c>
      <c r="AE1856" s="1">
        <f t="shared" si="144"/>
        <v>0</v>
      </c>
    </row>
    <row r="1857" spans="1:31" x14ac:dyDescent="0.25">
      <c r="A1857" t="str">
        <f>B1857&amp;"-"&amp;COUNTIF($B$3:B1857,B1857)</f>
        <v>525-24</v>
      </c>
      <c r="B1857">
        <v>525</v>
      </c>
      <c r="C1857" s="18">
        <f>VLOOKUP(A1857,'ADM Details FY17'!$A$3:$D$3515,4,FALSE)</f>
        <v>0</v>
      </c>
      <c r="D1857" s="1">
        <f>VLOOKUP(A1857,'ADM Details FY17'!$A$3:$E$3515,5,FALSE)</f>
        <v>0</v>
      </c>
      <c r="E1857" s="1">
        <f>VLOOKUP(A1857,'ADM Details FY17'!$A$3:$F$3515,6,FALSE)</f>
        <v>0</v>
      </c>
      <c r="F1857" s="1">
        <f>VLOOKUP(A1857,'ADM Details FY17'!$A$3:$G$3515,7,FALSE)</f>
        <v>0</v>
      </c>
      <c r="G1857" s="1">
        <f>VLOOKUP(A1857,'ADM Details FY17'!$A$3:$H$3515,8,FALSE)</f>
        <v>0</v>
      </c>
      <c r="H1857" s="1">
        <f>VLOOKUP(A1857,'ADM Details FY17'!$A$3:$I$3515,9,FALSE)</f>
        <v>0</v>
      </c>
      <c r="I1857" s="1">
        <f>VLOOKUP(A1857,'ADM Details FY17'!$A$3:$J$3517,10,FALSE)</f>
        <v>0</v>
      </c>
      <c r="J1857" s="1">
        <f>VLOOKUP(A1857,'ADM Details FY17'!$A$3:$K$3515,11,FALSE)</f>
        <v>0</v>
      </c>
      <c r="K1857" s="1">
        <f>VLOOKUP(A1857,'ADM Details FY17'!$A$3:$M$3515,13,FALSE)</f>
        <v>0</v>
      </c>
      <c r="L1857" s="1">
        <f>VLOOKUP(A1857,'ADM Details FY17'!$A$3:$O$3515,15,FALSE)</f>
        <v>0</v>
      </c>
      <c r="M1857" s="1">
        <f>VLOOKUP(A1857,'ADM Details FY17'!$A$3:$P$3515,16,FALSE)</f>
        <v>0</v>
      </c>
      <c r="N1857" s="1">
        <f>VLOOKUP(A1857,'ADM Details FY17'!$A$3:$Q$3515,17,FALSE)</f>
        <v>0</v>
      </c>
      <c r="O1857" s="1">
        <f>VLOOKUP(A1857,'ADM Details FY17'!$A$3:$S$3515,19,FALSE)</f>
        <v>0</v>
      </c>
      <c r="P1857" s="1">
        <f>VLOOKUP(A1857,'ADM Details FY17'!$A$3:$U$3515,21,FALSE)</f>
        <v>0</v>
      </c>
      <c r="Q1857" s="1">
        <f>VLOOKUP(A1857,'ADM Details FY17'!$A$3:$V$3515,22,FALSE)</f>
        <v>0</v>
      </c>
      <c r="R1857" s="1">
        <f>VLOOKUP(A1857,'ADM Details FY17'!$A$3:$W$3515,23,FALSE)</f>
        <v>0</v>
      </c>
      <c r="S1857" s="1">
        <f>VLOOKUP(A1857,'ADM Details FY17'!$A$3:$X$3515,24,FALSE)</f>
        <v>0</v>
      </c>
      <c r="T1857" s="1">
        <f>VLOOKUP(A1857,'ADM Details FY17'!$A$3:$Y$3515,25,FALSE)</f>
        <v>0</v>
      </c>
      <c r="U1857" s="1">
        <f>VLOOKUP(A1857,'ADM Details FY17'!$A$3:$AA$3515,27,FALSE)</f>
        <v>0</v>
      </c>
      <c r="V1857" s="1">
        <f>IFERROR(VLOOKUP(C1857,'eindex _tget pp '!$A$4:$E$615,5,FALSE),0)</f>
        <v>0</v>
      </c>
      <c r="W1857" s="31">
        <f>IFERROR(VLOOKUP(C1857,'eindex _tget pp '!$A$4:$F$615,6,FALSE),0)</f>
        <v>0</v>
      </c>
      <c r="X1857" s="4">
        <f>IFERROR(VLOOKUP(B1857,'eschools 16'!$A$2:$F$25,6,FALSE),1)</f>
        <v>1</v>
      </c>
      <c r="Y1857" s="1">
        <f t="shared" si="140"/>
        <v>0</v>
      </c>
      <c r="Z1857" s="1">
        <f t="shared" si="141"/>
        <v>0</v>
      </c>
      <c r="AA1857" s="31">
        <f>IFERROR(VLOOKUP(C1857,'eindex _tget pp '!$A$4:$G$615,7,FALSE),0)</f>
        <v>0</v>
      </c>
      <c r="AB1857" s="1">
        <f>VLOOKUP(A1857,'ADM Details FY17'!$A$3:$AB$3515,28,FALSE)</f>
        <v>0</v>
      </c>
      <c r="AC1857" s="1">
        <f t="shared" si="142"/>
        <v>0</v>
      </c>
      <c r="AD1857" s="1">
        <f t="shared" si="143"/>
        <v>0</v>
      </c>
      <c r="AE1857" s="1">
        <f t="shared" si="144"/>
        <v>0</v>
      </c>
    </row>
    <row r="1858" spans="1:31" x14ac:dyDescent="0.25">
      <c r="A1858" t="str">
        <f>B1858&amp;"-"&amp;COUNTIF($B$3:B1858,B1858)</f>
        <v>525-25</v>
      </c>
      <c r="B1858">
        <v>525</v>
      </c>
      <c r="C1858" s="18">
        <f>VLOOKUP(A1858,'ADM Details FY17'!$A$3:$D$3515,4,FALSE)</f>
        <v>0</v>
      </c>
      <c r="D1858" s="1">
        <f>VLOOKUP(A1858,'ADM Details FY17'!$A$3:$E$3515,5,FALSE)</f>
        <v>0</v>
      </c>
      <c r="E1858" s="1">
        <f>VLOOKUP(A1858,'ADM Details FY17'!$A$3:$F$3515,6,FALSE)</f>
        <v>0</v>
      </c>
      <c r="F1858" s="1">
        <f>VLOOKUP(A1858,'ADM Details FY17'!$A$3:$G$3515,7,FALSE)</f>
        <v>0</v>
      </c>
      <c r="G1858" s="1">
        <f>VLOOKUP(A1858,'ADM Details FY17'!$A$3:$H$3515,8,FALSE)</f>
        <v>0</v>
      </c>
      <c r="H1858" s="1">
        <f>VLOOKUP(A1858,'ADM Details FY17'!$A$3:$I$3515,9,FALSE)</f>
        <v>0</v>
      </c>
      <c r="I1858" s="1">
        <f>VLOOKUP(A1858,'ADM Details FY17'!$A$3:$J$3517,10,FALSE)</f>
        <v>0</v>
      </c>
      <c r="J1858" s="1">
        <f>VLOOKUP(A1858,'ADM Details FY17'!$A$3:$K$3515,11,FALSE)</f>
        <v>0</v>
      </c>
      <c r="K1858" s="1">
        <f>VLOOKUP(A1858,'ADM Details FY17'!$A$3:$M$3515,13,FALSE)</f>
        <v>0</v>
      </c>
      <c r="L1858" s="1">
        <f>VLOOKUP(A1858,'ADM Details FY17'!$A$3:$O$3515,15,FALSE)</f>
        <v>0</v>
      </c>
      <c r="M1858" s="1">
        <f>VLOOKUP(A1858,'ADM Details FY17'!$A$3:$P$3515,16,FALSE)</f>
        <v>0</v>
      </c>
      <c r="N1858" s="1">
        <f>VLOOKUP(A1858,'ADM Details FY17'!$A$3:$Q$3515,17,FALSE)</f>
        <v>0</v>
      </c>
      <c r="O1858" s="1">
        <f>VLOOKUP(A1858,'ADM Details FY17'!$A$3:$S$3515,19,FALSE)</f>
        <v>0</v>
      </c>
      <c r="P1858" s="1">
        <f>VLOOKUP(A1858,'ADM Details FY17'!$A$3:$U$3515,21,FALSE)</f>
        <v>0</v>
      </c>
      <c r="Q1858" s="1">
        <f>VLOOKUP(A1858,'ADM Details FY17'!$A$3:$V$3515,22,FALSE)</f>
        <v>0</v>
      </c>
      <c r="R1858" s="1">
        <f>VLOOKUP(A1858,'ADM Details FY17'!$A$3:$W$3515,23,FALSE)</f>
        <v>0</v>
      </c>
      <c r="S1858" s="1">
        <f>VLOOKUP(A1858,'ADM Details FY17'!$A$3:$X$3515,24,FALSE)</f>
        <v>0</v>
      </c>
      <c r="T1858" s="1">
        <f>VLOOKUP(A1858,'ADM Details FY17'!$A$3:$Y$3515,25,FALSE)</f>
        <v>0</v>
      </c>
      <c r="U1858" s="1">
        <f>VLOOKUP(A1858,'ADM Details FY17'!$A$3:$AA$3515,27,FALSE)</f>
        <v>0</v>
      </c>
      <c r="V1858" s="1">
        <f>IFERROR(VLOOKUP(C1858,'eindex _tget pp '!$A$4:$E$615,5,FALSE),0)</f>
        <v>0</v>
      </c>
      <c r="W1858" s="31">
        <f>IFERROR(VLOOKUP(C1858,'eindex _tget pp '!$A$4:$F$615,6,FALSE),0)</f>
        <v>0</v>
      </c>
      <c r="X1858" s="4">
        <f>IFERROR(VLOOKUP(B1858,'eschools 16'!$A$2:$F$25,6,FALSE),1)</f>
        <v>1</v>
      </c>
      <c r="Y1858" s="1">
        <f t="shared" si="140"/>
        <v>0</v>
      </c>
      <c r="Z1858" s="1">
        <f t="shared" si="141"/>
        <v>0</v>
      </c>
      <c r="AA1858" s="31">
        <f>IFERROR(VLOOKUP(C1858,'eindex _tget pp '!$A$4:$G$615,7,FALSE),0)</f>
        <v>0</v>
      </c>
      <c r="AB1858" s="1">
        <f>VLOOKUP(A1858,'ADM Details FY17'!$A$3:$AB$3515,28,FALSE)</f>
        <v>0</v>
      </c>
      <c r="AC1858" s="1">
        <f t="shared" si="142"/>
        <v>0</v>
      </c>
      <c r="AD1858" s="1">
        <f t="shared" si="143"/>
        <v>0</v>
      </c>
      <c r="AE1858" s="1">
        <f t="shared" si="144"/>
        <v>0</v>
      </c>
    </row>
    <row r="1859" spans="1:31" x14ac:dyDescent="0.25">
      <c r="A1859" t="str">
        <f>B1859&amp;"-"&amp;COUNTIF($B$3:B1859,B1859)</f>
        <v>525-26</v>
      </c>
      <c r="B1859">
        <v>525</v>
      </c>
      <c r="C1859" s="18">
        <f>VLOOKUP(A1859,'ADM Details FY17'!$A$3:$D$3515,4,FALSE)</f>
        <v>0</v>
      </c>
      <c r="D1859" s="1">
        <f>VLOOKUP(A1859,'ADM Details FY17'!$A$3:$E$3515,5,FALSE)</f>
        <v>0</v>
      </c>
      <c r="E1859" s="1">
        <f>VLOOKUP(A1859,'ADM Details FY17'!$A$3:$F$3515,6,FALSE)</f>
        <v>0</v>
      </c>
      <c r="F1859" s="1">
        <f>VLOOKUP(A1859,'ADM Details FY17'!$A$3:$G$3515,7,FALSE)</f>
        <v>0</v>
      </c>
      <c r="G1859" s="1">
        <f>VLOOKUP(A1859,'ADM Details FY17'!$A$3:$H$3515,8,FALSE)</f>
        <v>0</v>
      </c>
      <c r="H1859" s="1">
        <f>VLOOKUP(A1859,'ADM Details FY17'!$A$3:$I$3515,9,FALSE)</f>
        <v>0</v>
      </c>
      <c r="I1859" s="1">
        <f>VLOOKUP(A1859,'ADM Details FY17'!$A$3:$J$3517,10,FALSE)</f>
        <v>0</v>
      </c>
      <c r="J1859" s="1">
        <f>VLOOKUP(A1859,'ADM Details FY17'!$A$3:$K$3515,11,FALSE)</f>
        <v>0</v>
      </c>
      <c r="K1859" s="1">
        <f>VLOOKUP(A1859,'ADM Details FY17'!$A$3:$M$3515,13,FALSE)</f>
        <v>0</v>
      </c>
      <c r="L1859" s="1">
        <f>VLOOKUP(A1859,'ADM Details FY17'!$A$3:$O$3515,15,FALSE)</f>
        <v>0</v>
      </c>
      <c r="M1859" s="1">
        <f>VLOOKUP(A1859,'ADM Details FY17'!$A$3:$P$3515,16,FALSE)</f>
        <v>0</v>
      </c>
      <c r="N1859" s="1">
        <f>VLOOKUP(A1859,'ADM Details FY17'!$A$3:$Q$3515,17,FALSE)</f>
        <v>0</v>
      </c>
      <c r="O1859" s="1">
        <f>VLOOKUP(A1859,'ADM Details FY17'!$A$3:$S$3515,19,FALSE)</f>
        <v>0</v>
      </c>
      <c r="P1859" s="1">
        <f>VLOOKUP(A1859,'ADM Details FY17'!$A$3:$U$3515,21,FALSE)</f>
        <v>0</v>
      </c>
      <c r="Q1859" s="1">
        <f>VLOOKUP(A1859,'ADM Details FY17'!$A$3:$V$3515,22,FALSE)</f>
        <v>0</v>
      </c>
      <c r="R1859" s="1">
        <f>VLOOKUP(A1859,'ADM Details FY17'!$A$3:$W$3515,23,FALSE)</f>
        <v>0</v>
      </c>
      <c r="S1859" s="1">
        <f>VLOOKUP(A1859,'ADM Details FY17'!$A$3:$X$3515,24,FALSE)</f>
        <v>0</v>
      </c>
      <c r="T1859" s="1">
        <f>VLOOKUP(A1859,'ADM Details FY17'!$A$3:$Y$3515,25,FALSE)</f>
        <v>0</v>
      </c>
      <c r="U1859" s="1">
        <f>VLOOKUP(A1859,'ADM Details FY17'!$A$3:$AA$3515,27,FALSE)</f>
        <v>0</v>
      </c>
      <c r="V1859" s="1">
        <f>IFERROR(VLOOKUP(C1859,'eindex _tget pp '!$A$4:$E$615,5,FALSE),0)</f>
        <v>0</v>
      </c>
      <c r="W1859" s="31">
        <f>IFERROR(VLOOKUP(C1859,'eindex _tget pp '!$A$4:$F$615,6,FALSE),0)</f>
        <v>0</v>
      </c>
      <c r="X1859" s="4">
        <f>IFERROR(VLOOKUP(B1859,'eschools 16'!$A$2:$F$25,6,FALSE),1)</f>
        <v>1</v>
      </c>
      <c r="Y1859" s="1">
        <f t="shared" si="140"/>
        <v>0</v>
      </c>
      <c r="Z1859" s="1">
        <f t="shared" si="141"/>
        <v>0</v>
      </c>
      <c r="AA1859" s="31">
        <f>IFERROR(VLOOKUP(C1859,'eindex _tget pp '!$A$4:$G$615,7,FALSE),0)</f>
        <v>0</v>
      </c>
      <c r="AB1859" s="1">
        <f>VLOOKUP(A1859,'ADM Details FY17'!$A$3:$AB$3515,28,FALSE)</f>
        <v>0</v>
      </c>
      <c r="AC1859" s="1">
        <f t="shared" si="142"/>
        <v>0</v>
      </c>
      <c r="AD1859" s="1">
        <f t="shared" si="143"/>
        <v>0</v>
      </c>
      <c r="AE1859" s="1">
        <f t="shared" si="144"/>
        <v>0</v>
      </c>
    </row>
    <row r="1860" spans="1:31" x14ac:dyDescent="0.25">
      <c r="A1860" t="str">
        <f>B1860&amp;"-"&amp;COUNTIF($B$3:B1860,B1860)</f>
        <v>527-1</v>
      </c>
      <c r="B1860">
        <v>527</v>
      </c>
      <c r="C1860" s="18">
        <f>VLOOKUP(A1860,'ADM Details FY17'!$A$3:$D$3515,4,FALSE)</f>
        <v>43794</v>
      </c>
      <c r="D1860" s="1">
        <f>VLOOKUP(A1860,'ADM Details FY17'!$A$3:$E$3515,5,FALSE)</f>
        <v>2</v>
      </c>
      <c r="E1860" s="1">
        <f>VLOOKUP(A1860,'ADM Details FY17'!$A$3:$F$3515,6,FALSE)</f>
        <v>0</v>
      </c>
      <c r="F1860" s="1">
        <f>VLOOKUP(A1860,'ADM Details FY17'!$A$3:$G$3515,7,FALSE)</f>
        <v>0</v>
      </c>
      <c r="G1860" s="1">
        <f>VLOOKUP(A1860,'ADM Details FY17'!$A$3:$H$3515,8,FALSE)</f>
        <v>0</v>
      </c>
      <c r="H1860" s="1">
        <f>VLOOKUP(A1860,'ADM Details FY17'!$A$3:$I$3515,9,FALSE)</f>
        <v>0</v>
      </c>
      <c r="I1860" s="1">
        <f>VLOOKUP(A1860,'ADM Details FY17'!$A$3:$J$3517,10,FALSE)</f>
        <v>0</v>
      </c>
      <c r="J1860" s="1">
        <f>VLOOKUP(A1860,'ADM Details FY17'!$A$3:$K$3515,11,FALSE)</f>
        <v>0</v>
      </c>
      <c r="K1860" s="1">
        <f>VLOOKUP(A1860,'ADM Details FY17'!$A$3:$M$3515,13,FALSE)</f>
        <v>2</v>
      </c>
      <c r="L1860" s="1">
        <f>VLOOKUP(A1860,'ADM Details FY17'!$A$3:$O$3515,15,FALSE)</f>
        <v>0</v>
      </c>
      <c r="M1860" s="1">
        <f>VLOOKUP(A1860,'ADM Details FY17'!$A$3:$P$3515,16,FALSE)</f>
        <v>0</v>
      </c>
      <c r="N1860" s="1">
        <f>VLOOKUP(A1860,'ADM Details FY17'!$A$3:$Q$3515,17,FALSE)</f>
        <v>0</v>
      </c>
      <c r="O1860" s="1">
        <f>VLOOKUP(A1860,'ADM Details FY17'!$A$3:$S$3515,19,FALSE)</f>
        <v>0</v>
      </c>
      <c r="P1860" s="1">
        <f>VLOOKUP(A1860,'ADM Details FY17'!$A$3:$U$3515,21,FALSE)</f>
        <v>0</v>
      </c>
      <c r="Q1860" s="1">
        <f>VLOOKUP(A1860,'ADM Details FY17'!$A$3:$V$3515,22,FALSE)</f>
        <v>0</v>
      </c>
      <c r="R1860" s="1">
        <f>VLOOKUP(A1860,'ADM Details FY17'!$A$3:$W$3515,23,FALSE)</f>
        <v>0</v>
      </c>
      <c r="S1860" s="1">
        <f>VLOOKUP(A1860,'ADM Details FY17'!$A$3:$X$3515,24,FALSE)</f>
        <v>0</v>
      </c>
      <c r="T1860" s="1">
        <f>VLOOKUP(A1860,'ADM Details FY17'!$A$3:$Y$3515,25,FALSE)</f>
        <v>0</v>
      </c>
      <c r="U1860" s="1">
        <f>VLOOKUP(A1860,'ADM Details FY17'!$A$3:$AA$3515,27,FALSE)</f>
        <v>0</v>
      </c>
      <c r="V1860" s="1">
        <f>IFERROR(VLOOKUP(C1860,'eindex _tget pp '!$A$4:$E$615,5,FALSE),0)</f>
        <v>0</v>
      </c>
      <c r="W1860" s="31">
        <f>IFERROR(VLOOKUP(C1860,'eindex _tget pp '!$A$4:$F$615,6,FALSE),0)</f>
        <v>1.6929575363</v>
      </c>
      <c r="X1860" s="4">
        <f>IFERROR(VLOOKUP(B1860,'eschools 16'!$A$2:$F$25,6,FALSE),1)</f>
        <v>1</v>
      </c>
      <c r="Y1860" s="1">
        <f t="shared" ref="Y1860:Y1923" si="145">ROUND(IF(X1860=2,0,(AD1860*0.25*V1860)),2)</f>
        <v>0</v>
      </c>
      <c r="Z1860" s="1">
        <f t="shared" ref="Z1860:Z1923" si="146">ROUND(IF(X1860=2,0,(K1860*272*W1860)),2)</f>
        <v>920.97</v>
      </c>
      <c r="AA1860" s="31">
        <f>IFERROR(VLOOKUP(C1860,'eindex _tget pp '!$A$4:$G$615,7,FALSE),0)</f>
        <v>0.30967760799999999</v>
      </c>
      <c r="AB1860" s="1">
        <f>VLOOKUP(A1860,'ADM Details FY17'!$A$3:$AB$3515,28,FALSE)</f>
        <v>0</v>
      </c>
      <c r="AC1860" s="1">
        <f t="shared" ref="AC1860:AC1923" si="147">ROUND((AA1860*AB1860*923.6758),2)</f>
        <v>0</v>
      </c>
      <c r="AD1860" s="1">
        <f t="shared" ref="AD1860:AD1923" si="148">D1860+(U1860*0.2)</f>
        <v>2</v>
      </c>
      <c r="AE1860" s="1">
        <f t="shared" ref="AE1860:AE1923" si="149">IF(X1860=2,(AD1860*25),(AD1860*150))</f>
        <v>300</v>
      </c>
    </row>
    <row r="1861" spans="1:31" x14ac:dyDescent="0.25">
      <c r="A1861" t="str">
        <f>B1861&amp;"-"&amp;COUNTIF($B$3:B1861,B1861)</f>
        <v>527-2</v>
      </c>
      <c r="B1861">
        <v>527</v>
      </c>
      <c r="C1861" s="18">
        <f>VLOOKUP(A1861,'ADM Details FY17'!$A$3:$D$3515,4,FALSE)</f>
        <v>43786</v>
      </c>
      <c r="D1861" s="1">
        <f>VLOOKUP(A1861,'ADM Details FY17'!$A$3:$E$3515,5,FALSE)</f>
        <v>168.24</v>
      </c>
      <c r="E1861" s="1">
        <f>VLOOKUP(A1861,'ADM Details FY17'!$A$3:$F$3515,6,FALSE)</f>
        <v>0</v>
      </c>
      <c r="F1861" s="1">
        <f>VLOOKUP(A1861,'ADM Details FY17'!$A$3:$G$3515,7,FALSE)</f>
        <v>23.15</v>
      </c>
      <c r="G1861" s="1">
        <f>VLOOKUP(A1861,'ADM Details FY17'!$A$3:$H$3515,8,FALSE)</f>
        <v>3.89</v>
      </c>
      <c r="H1861" s="1">
        <f>VLOOKUP(A1861,'ADM Details FY17'!$A$3:$I$3515,9,FALSE)</f>
        <v>0</v>
      </c>
      <c r="I1861" s="1">
        <f>VLOOKUP(A1861,'ADM Details FY17'!$A$3:$J$3517,10,FALSE)</f>
        <v>0</v>
      </c>
      <c r="J1861" s="1">
        <f>VLOOKUP(A1861,'ADM Details FY17'!$A$3:$K$3515,11,FALSE)</f>
        <v>0</v>
      </c>
      <c r="K1861" s="1">
        <f>VLOOKUP(A1861,'ADM Details FY17'!$A$3:$M$3515,13,FALSE)</f>
        <v>168.24</v>
      </c>
      <c r="L1861" s="1">
        <f>VLOOKUP(A1861,'ADM Details FY17'!$A$3:$O$3515,15,FALSE)</f>
        <v>0</v>
      </c>
      <c r="M1861" s="1">
        <f>VLOOKUP(A1861,'ADM Details FY17'!$A$3:$P$3515,16,FALSE)</f>
        <v>0</v>
      </c>
      <c r="N1861" s="1">
        <f>VLOOKUP(A1861,'ADM Details FY17'!$A$3:$Q$3515,17,FALSE)</f>
        <v>0</v>
      </c>
      <c r="O1861" s="1">
        <f>VLOOKUP(A1861,'ADM Details FY17'!$A$3:$S$3515,19,FALSE)</f>
        <v>0</v>
      </c>
      <c r="P1861" s="1">
        <f>VLOOKUP(A1861,'ADM Details FY17'!$A$3:$U$3515,21,FALSE)</f>
        <v>0</v>
      </c>
      <c r="Q1861" s="1">
        <f>VLOOKUP(A1861,'ADM Details FY17'!$A$3:$V$3515,22,FALSE)</f>
        <v>0</v>
      </c>
      <c r="R1861" s="1">
        <f>VLOOKUP(A1861,'ADM Details FY17'!$A$3:$W$3515,23,FALSE)</f>
        <v>0</v>
      </c>
      <c r="S1861" s="1">
        <f>VLOOKUP(A1861,'ADM Details FY17'!$A$3:$X$3515,24,FALSE)</f>
        <v>0</v>
      </c>
      <c r="T1861" s="1">
        <f>VLOOKUP(A1861,'ADM Details FY17'!$A$3:$Y$3515,25,FALSE)</f>
        <v>0</v>
      </c>
      <c r="U1861" s="1">
        <f>VLOOKUP(A1861,'ADM Details FY17'!$A$3:$AA$3515,27,FALSE)</f>
        <v>0</v>
      </c>
      <c r="V1861" s="1">
        <f>IFERROR(VLOOKUP(C1861,'eindex _tget pp '!$A$4:$E$615,5,FALSE),0)</f>
        <v>1095.3886443246988</v>
      </c>
      <c r="W1861" s="31">
        <f>IFERROR(VLOOKUP(C1861,'eindex _tget pp '!$A$4:$F$615,6,FALSE),0)</f>
        <v>3.9572566881000002</v>
      </c>
      <c r="X1861" s="4">
        <f>IFERROR(VLOOKUP(B1861,'eschools 16'!$A$2:$F$25,6,FALSE),1)</f>
        <v>1</v>
      </c>
      <c r="Y1861" s="1">
        <f t="shared" si="145"/>
        <v>46072.05</v>
      </c>
      <c r="Z1861" s="1">
        <f t="shared" si="146"/>
        <v>181089.13</v>
      </c>
      <c r="AA1861" s="31">
        <f>IFERROR(VLOOKUP(C1861,'eindex _tget pp '!$A$4:$G$615,7,FALSE),0)</f>
        <v>0.76547957700000002</v>
      </c>
      <c r="AB1861" s="1">
        <f>VLOOKUP(A1861,'ADM Details FY17'!$A$3:$AB$3515,28,FALSE)</f>
        <v>0</v>
      </c>
      <c r="AC1861" s="1">
        <f t="shared" si="147"/>
        <v>0</v>
      </c>
      <c r="AD1861" s="1">
        <f t="shared" si="148"/>
        <v>168.24</v>
      </c>
      <c r="AE1861" s="1">
        <f t="shared" si="149"/>
        <v>25236</v>
      </c>
    </row>
    <row r="1862" spans="1:31" x14ac:dyDescent="0.25">
      <c r="A1862" t="str">
        <f>B1862&amp;"-"&amp;COUNTIF($B$3:B1862,B1862)</f>
        <v>527-3</v>
      </c>
      <c r="B1862">
        <v>527</v>
      </c>
      <c r="C1862" s="18">
        <f>VLOOKUP(A1862,'ADM Details FY17'!$A$3:$D$3515,4,FALSE)</f>
        <v>43901</v>
      </c>
      <c r="D1862" s="1">
        <f>VLOOKUP(A1862,'ADM Details FY17'!$A$3:$E$3515,5,FALSE)</f>
        <v>7.91</v>
      </c>
      <c r="E1862" s="1">
        <f>VLOOKUP(A1862,'ADM Details FY17'!$A$3:$F$3515,6,FALSE)</f>
        <v>0</v>
      </c>
      <c r="F1862" s="1">
        <f>VLOOKUP(A1862,'ADM Details FY17'!$A$3:$G$3515,7,FALSE)</f>
        <v>2</v>
      </c>
      <c r="G1862" s="1">
        <f>VLOOKUP(A1862,'ADM Details FY17'!$A$3:$H$3515,8,FALSE)</f>
        <v>0</v>
      </c>
      <c r="H1862" s="1">
        <f>VLOOKUP(A1862,'ADM Details FY17'!$A$3:$I$3515,9,FALSE)</f>
        <v>0</v>
      </c>
      <c r="I1862" s="1">
        <f>VLOOKUP(A1862,'ADM Details FY17'!$A$3:$J$3517,10,FALSE)</f>
        <v>0</v>
      </c>
      <c r="J1862" s="1">
        <f>VLOOKUP(A1862,'ADM Details FY17'!$A$3:$K$3515,11,FALSE)</f>
        <v>0</v>
      </c>
      <c r="K1862" s="1">
        <f>VLOOKUP(A1862,'ADM Details FY17'!$A$3:$M$3515,13,FALSE)</f>
        <v>7.91</v>
      </c>
      <c r="L1862" s="1">
        <f>VLOOKUP(A1862,'ADM Details FY17'!$A$3:$O$3515,15,FALSE)</f>
        <v>0</v>
      </c>
      <c r="M1862" s="1">
        <f>VLOOKUP(A1862,'ADM Details FY17'!$A$3:$P$3515,16,FALSE)</f>
        <v>0</v>
      </c>
      <c r="N1862" s="1">
        <f>VLOOKUP(A1862,'ADM Details FY17'!$A$3:$Q$3515,17,FALSE)</f>
        <v>0</v>
      </c>
      <c r="O1862" s="1">
        <f>VLOOKUP(A1862,'ADM Details FY17'!$A$3:$S$3515,19,FALSE)</f>
        <v>0</v>
      </c>
      <c r="P1862" s="1">
        <f>VLOOKUP(A1862,'ADM Details FY17'!$A$3:$U$3515,21,FALSE)</f>
        <v>0</v>
      </c>
      <c r="Q1862" s="1">
        <f>VLOOKUP(A1862,'ADM Details FY17'!$A$3:$V$3515,22,FALSE)</f>
        <v>0</v>
      </c>
      <c r="R1862" s="1">
        <f>VLOOKUP(A1862,'ADM Details FY17'!$A$3:$W$3515,23,FALSE)</f>
        <v>0</v>
      </c>
      <c r="S1862" s="1">
        <f>VLOOKUP(A1862,'ADM Details FY17'!$A$3:$X$3515,24,FALSE)</f>
        <v>0</v>
      </c>
      <c r="T1862" s="1">
        <f>VLOOKUP(A1862,'ADM Details FY17'!$A$3:$Y$3515,25,FALSE)</f>
        <v>0</v>
      </c>
      <c r="U1862" s="1">
        <f>VLOOKUP(A1862,'ADM Details FY17'!$A$3:$AA$3515,27,FALSE)</f>
        <v>0</v>
      </c>
      <c r="V1862" s="1">
        <f>IFERROR(VLOOKUP(C1862,'eindex _tget pp '!$A$4:$E$615,5,FALSE),0)</f>
        <v>1665.9332201790639</v>
      </c>
      <c r="W1862" s="31">
        <f>IFERROR(VLOOKUP(C1862,'eindex _tget pp '!$A$4:$F$615,6,FALSE),0)</f>
        <v>3.7293898327999999</v>
      </c>
      <c r="X1862" s="4">
        <f>IFERROR(VLOOKUP(B1862,'eschools 16'!$A$2:$F$25,6,FALSE),1)</f>
        <v>1</v>
      </c>
      <c r="Y1862" s="1">
        <f t="shared" si="145"/>
        <v>3294.38</v>
      </c>
      <c r="Z1862" s="1">
        <f t="shared" si="146"/>
        <v>8023.86</v>
      </c>
      <c r="AA1862" s="31">
        <f>IFERROR(VLOOKUP(C1862,'eindex _tget pp '!$A$4:$G$615,7,FALSE),0)</f>
        <v>0.79655707600000003</v>
      </c>
      <c r="AB1862" s="1">
        <f>VLOOKUP(A1862,'ADM Details FY17'!$A$3:$AB$3515,28,FALSE)</f>
        <v>0</v>
      </c>
      <c r="AC1862" s="1">
        <f t="shared" si="147"/>
        <v>0</v>
      </c>
      <c r="AD1862" s="1">
        <f t="shared" si="148"/>
        <v>7.91</v>
      </c>
      <c r="AE1862" s="1">
        <f t="shared" si="149"/>
        <v>1186.5</v>
      </c>
    </row>
    <row r="1863" spans="1:31" x14ac:dyDescent="0.25">
      <c r="A1863" t="str">
        <f>B1863&amp;"-"&amp;COUNTIF($B$3:B1863,B1863)</f>
        <v>527-4</v>
      </c>
      <c r="B1863">
        <v>527</v>
      </c>
      <c r="C1863" s="18">
        <f>VLOOKUP(A1863,'ADM Details FY17'!$A$3:$D$3515,4,FALSE)</f>
        <v>43950</v>
      </c>
      <c r="D1863" s="1">
        <f>VLOOKUP(A1863,'ADM Details FY17'!$A$3:$E$3515,5,FALSE)</f>
        <v>10.35</v>
      </c>
      <c r="E1863" s="1">
        <f>VLOOKUP(A1863,'ADM Details FY17'!$A$3:$F$3515,6,FALSE)</f>
        <v>0</v>
      </c>
      <c r="F1863" s="1">
        <f>VLOOKUP(A1863,'ADM Details FY17'!$A$3:$G$3515,7,FALSE)</f>
        <v>3</v>
      </c>
      <c r="G1863" s="1">
        <f>VLOOKUP(A1863,'ADM Details FY17'!$A$3:$H$3515,8,FALSE)</f>
        <v>0</v>
      </c>
      <c r="H1863" s="1">
        <f>VLOOKUP(A1863,'ADM Details FY17'!$A$3:$I$3515,9,FALSE)</f>
        <v>0</v>
      </c>
      <c r="I1863" s="1">
        <f>VLOOKUP(A1863,'ADM Details FY17'!$A$3:$J$3517,10,FALSE)</f>
        <v>0</v>
      </c>
      <c r="J1863" s="1">
        <f>VLOOKUP(A1863,'ADM Details FY17'!$A$3:$K$3515,11,FALSE)</f>
        <v>0</v>
      </c>
      <c r="K1863" s="1">
        <f>VLOOKUP(A1863,'ADM Details FY17'!$A$3:$M$3515,13,FALSE)</f>
        <v>10.35</v>
      </c>
      <c r="L1863" s="1">
        <f>VLOOKUP(A1863,'ADM Details FY17'!$A$3:$O$3515,15,FALSE)</f>
        <v>0</v>
      </c>
      <c r="M1863" s="1">
        <f>VLOOKUP(A1863,'ADM Details FY17'!$A$3:$P$3515,16,FALSE)</f>
        <v>0</v>
      </c>
      <c r="N1863" s="1">
        <f>VLOOKUP(A1863,'ADM Details FY17'!$A$3:$Q$3515,17,FALSE)</f>
        <v>0</v>
      </c>
      <c r="O1863" s="1">
        <f>VLOOKUP(A1863,'ADM Details FY17'!$A$3:$S$3515,19,FALSE)</f>
        <v>0</v>
      </c>
      <c r="P1863" s="1">
        <f>VLOOKUP(A1863,'ADM Details FY17'!$A$3:$U$3515,21,FALSE)</f>
        <v>0</v>
      </c>
      <c r="Q1863" s="1">
        <f>VLOOKUP(A1863,'ADM Details FY17'!$A$3:$V$3515,22,FALSE)</f>
        <v>0</v>
      </c>
      <c r="R1863" s="1">
        <f>VLOOKUP(A1863,'ADM Details FY17'!$A$3:$W$3515,23,FALSE)</f>
        <v>0</v>
      </c>
      <c r="S1863" s="1">
        <f>VLOOKUP(A1863,'ADM Details FY17'!$A$3:$X$3515,24,FALSE)</f>
        <v>0</v>
      </c>
      <c r="T1863" s="1">
        <f>VLOOKUP(A1863,'ADM Details FY17'!$A$3:$Y$3515,25,FALSE)</f>
        <v>0</v>
      </c>
      <c r="U1863" s="1">
        <f>VLOOKUP(A1863,'ADM Details FY17'!$A$3:$AA$3515,27,FALSE)</f>
        <v>0</v>
      </c>
      <c r="V1863" s="1">
        <f>IFERROR(VLOOKUP(C1863,'eindex _tget pp '!$A$4:$E$615,5,FALSE),0)</f>
        <v>1071.5962627888343</v>
      </c>
      <c r="W1863" s="31">
        <f>IFERROR(VLOOKUP(C1863,'eindex _tget pp '!$A$4:$F$615,6,FALSE),0)</f>
        <v>2.2047811682999998</v>
      </c>
      <c r="X1863" s="4">
        <f>IFERROR(VLOOKUP(B1863,'eschools 16'!$A$2:$F$25,6,FALSE),1)</f>
        <v>1</v>
      </c>
      <c r="Y1863" s="1">
        <f t="shared" si="145"/>
        <v>2772.76</v>
      </c>
      <c r="Z1863" s="1">
        <f t="shared" si="146"/>
        <v>6206.9</v>
      </c>
      <c r="AA1863" s="31">
        <f>IFERROR(VLOOKUP(C1863,'eindex _tget pp '!$A$4:$G$615,7,FALSE),0)</f>
        <v>0.74142154400000004</v>
      </c>
      <c r="AB1863" s="1">
        <f>VLOOKUP(A1863,'ADM Details FY17'!$A$3:$AB$3515,28,FALSE)</f>
        <v>0</v>
      </c>
      <c r="AC1863" s="1">
        <f t="shared" si="147"/>
        <v>0</v>
      </c>
      <c r="AD1863" s="1">
        <f t="shared" si="148"/>
        <v>10.35</v>
      </c>
      <c r="AE1863" s="1">
        <f t="shared" si="149"/>
        <v>1552.5</v>
      </c>
    </row>
    <row r="1864" spans="1:31" x14ac:dyDescent="0.25">
      <c r="A1864" t="str">
        <f>B1864&amp;"-"&amp;COUNTIF($B$3:B1864,B1864)</f>
        <v>527-5</v>
      </c>
      <c r="B1864">
        <v>527</v>
      </c>
      <c r="C1864" s="18">
        <f>VLOOKUP(A1864,'ADM Details FY17'!$A$3:$D$3515,4,FALSE)</f>
        <v>44040</v>
      </c>
      <c r="D1864" s="1">
        <f>VLOOKUP(A1864,'ADM Details FY17'!$A$3:$E$3515,5,FALSE)</f>
        <v>1.86</v>
      </c>
      <c r="E1864" s="1">
        <f>VLOOKUP(A1864,'ADM Details FY17'!$A$3:$F$3515,6,FALSE)</f>
        <v>0</v>
      </c>
      <c r="F1864" s="1">
        <f>VLOOKUP(A1864,'ADM Details FY17'!$A$3:$G$3515,7,FALSE)</f>
        <v>0</v>
      </c>
      <c r="G1864" s="1">
        <f>VLOOKUP(A1864,'ADM Details FY17'!$A$3:$H$3515,8,FALSE)</f>
        <v>0</v>
      </c>
      <c r="H1864" s="1">
        <f>VLOOKUP(A1864,'ADM Details FY17'!$A$3:$I$3515,9,FALSE)</f>
        <v>0</v>
      </c>
      <c r="I1864" s="1">
        <f>VLOOKUP(A1864,'ADM Details FY17'!$A$3:$J$3517,10,FALSE)</f>
        <v>0</v>
      </c>
      <c r="J1864" s="1">
        <f>VLOOKUP(A1864,'ADM Details FY17'!$A$3:$K$3515,11,FALSE)</f>
        <v>0</v>
      </c>
      <c r="K1864" s="1">
        <f>VLOOKUP(A1864,'ADM Details FY17'!$A$3:$M$3515,13,FALSE)</f>
        <v>1.86</v>
      </c>
      <c r="L1864" s="1">
        <f>VLOOKUP(A1864,'ADM Details FY17'!$A$3:$O$3515,15,FALSE)</f>
        <v>0</v>
      </c>
      <c r="M1864" s="1">
        <f>VLOOKUP(A1864,'ADM Details FY17'!$A$3:$P$3515,16,FALSE)</f>
        <v>0</v>
      </c>
      <c r="N1864" s="1">
        <f>VLOOKUP(A1864,'ADM Details FY17'!$A$3:$Q$3515,17,FALSE)</f>
        <v>0</v>
      </c>
      <c r="O1864" s="1">
        <f>VLOOKUP(A1864,'ADM Details FY17'!$A$3:$S$3515,19,FALSE)</f>
        <v>0</v>
      </c>
      <c r="P1864" s="1">
        <f>VLOOKUP(A1864,'ADM Details FY17'!$A$3:$U$3515,21,FALSE)</f>
        <v>0</v>
      </c>
      <c r="Q1864" s="1">
        <f>VLOOKUP(A1864,'ADM Details FY17'!$A$3:$V$3515,22,FALSE)</f>
        <v>0</v>
      </c>
      <c r="R1864" s="1">
        <f>VLOOKUP(A1864,'ADM Details FY17'!$A$3:$W$3515,23,FALSE)</f>
        <v>0</v>
      </c>
      <c r="S1864" s="1">
        <f>VLOOKUP(A1864,'ADM Details FY17'!$A$3:$X$3515,24,FALSE)</f>
        <v>0</v>
      </c>
      <c r="T1864" s="1">
        <f>VLOOKUP(A1864,'ADM Details FY17'!$A$3:$Y$3515,25,FALSE)</f>
        <v>0</v>
      </c>
      <c r="U1864" s="1">
        <f>VLOOKUP(A1864,'ADM Details FY17'!$A$3:$AA$3515,27,FALSE)</f>
        <v>0</v>
      </c>
      <c r="V1864" s="1">
        <f>IFERROR(VLOOKUP(C1864,'eindex _tget pp '!$A$4:$E$615,5,FALSE),0)</f>
        <v>992.12530306095016</v>
      </c>
      <c r="W1864" s="31">
        <f>IFERROR(VLOOKUP(C1864,'eindex _tget pp '!$A$4:$F$615,6,FALSE),0)</f>
        <v>2.2657848934999998</v>
      </c>
      <c r="X1864" s="4">
        <f>IFERROR(VLOOKUP(B1864,'eschools 16'!$A$2:$F$25,6,FALSE),1)</f>
        <v>1</v>
      </c>
      <c r="Y1864" s="1">
        <f t="shared" si="145"/>
        <v>461.34</v>
      </c>
      <c r="Z1864" s="1">
        <f t="shared" si="146"/>
        <v>1146.31</v>
      </c>
      <c r="AA1864" s="31">
        <f>IFERROR(VLOOKUP(C1864,'eindex _tget pp '!$A$4:$G$615,7,FALSE),0)</f>
        <v>0.72055886300000005</v>
      </c>
      <c r="AB1864" s="1">
        <f>VLOOKUP(A1864,'ADM Details FY17'!$A$3:$AB$3515,28,FALSE)</f>
        <v>0</v>
      </c>
      <c r="AC1864" s="1">
        <f t="shared" si="147"/>
        <v>0</v>
      </c>
      <c r="AD1864" s="1">
        <f t="shared" si="148"/>
        <v>1.86</v>
      </c>
      <c r="AE1864" s="1">
        <f t="shared" si="149"/>
        <v>279</v>
      </c>
    </row>
    <row r="1865" spans="1:31" x14ac:dyDescent="0.25">
      <c r="A1865" t="str">
        <f>B1865&amp;"-"&amp;COUNTIF($B$3:B1865,B1865)</f>
        <v>527-6</v>
      </c>
      <c r="B1865">
        <v>527</v>
      </c>
      <c r="C1865" s="18">
        <f>VLOOKUP(A1865,'ADM Details FY17'!$A$3:$D$3515,4,FALSE)</f>
        <v>44305</v>
      </c>
      <c r="D1865" s="1">
        <f>VLOOKUP(A1865,'ADM Details FY17'!$A$3:$E$3515,5,FALSE)</f>
        <v>1.77</v>
      </c>
      <c r="E1865" s="1">
        <f>VLOOKUP(A1865,'ADM Details FY17'!$A$3:$F$3515,6,FALSE)</f>
        <v>0</v>
      </c>
      <c r="F1865" s="1">
        <f>VLOOKUP(A1865,'ADM Details FY17'!$A$3:$G$3515,7,FALSE)</f>
        <v>0</v>
      </c>
      <c r="G1865" s="1">
        <f>VLOOKUP(A1865,'ADM Details FY17'!$A$3:$H$3515,8,FALSE)</f>
        <v>0</v>
      </c>
      <c r="H1865" s="1">
        <f>VLOOKUP(A1865,'ADM Details FY17'!$A$3:$I$3515,9,FALSE)</f>
        <v>0</v>
      </c>
      <c r="I1865" s="1">
        <f>VLOOKUP(A1865,'ADM Details FY17'!$A$3:$J$3517,10,FALSE)</f>
        <v>0</v>
      </c>
      <c r="J1865" s="1">
        <f>VLOOKUP(A1865,'ADM Details FY17'!$A$3:$K$3515,11,FALSE)</f>
        <v>0</v>
      </c>
      <c r="K1865" s="1">
        <f>VLOOKUP(A1865,'ADM Details FY17'!$A$3:$M$3515,13,FALSE)</f>
        <v>1.77</v>
      </c>
      <c r="L1865" s="1">
        <f>VLOOKUP(A1865,'ADM Details FY17'!$A$3:$O$3515,15,FALSE)</f>
        <v>0</v>
      </c>
      <c r="M1865" s="1">
        <f>VLOOKUP(A1865,'ADM Details FY17'!$A$3:$P$3515,16,FALSE)</f>
        <v>0</v>
      </c>
      <c r="N1865" s="1">
        <f>VLOOKUP(A1865,'ADM Details FY17'!$A$3:$Q$3515,17,FALSE)</f>
        <v>0</v>
      </c>
      <c r="O1865" s="1">
        <f>VLOOKUP(A1865,'ADM Details FY17'!$A$3:$S$3515,19,FALSE)</f>
        <v>0</v>
      </c>
      <c r="P1865" s="1">
        <f>VLOOKUP(A1865,'ADM Details FY17'!$A$3:$U$3515,21,FALSE)</f>
        <v>0</v>
      </c>
      <c r="Q1865" s="1">
        <f>VLOOKUP(A1865,'ADM Details FY17'!$A$3:$V$3515,22,FALSE)</f>
        <v>0</v>
      </c>
      <c r="R1865" s="1">
        <f>VLOOKUP(A1865,'ADM Details FY17'!$A$3:$W$3515,23,FALSE)</f>
        <v>0</v>
      </c>
      <c r="S1865" s="1">
        <f>VLOOKUP(A1865,'ADM Details FY17'!$A$3:$X$3515,24,FALSE)</f>
        <v>0</v>
      </c>
      <c r="T1865" s="1">
        <f>VLOOKUP(A1865,'ADM Details FY17'!$A$3:$Y$3515,25,FALSE)</f>
        <v>0</v>
      </c>
      <c r="U1865" s="1">
        <f>VLOOKUP(A1865,'ADM Details FY17'!$A$3:$AA$3515,27,FALSE)</f>
        <v>0</v>
      </c>
      <c r="V1865" s="1">
        <f>IFERROR(VLOOKUP(C1865,'eindex _tget pp '!$A$4:$E$615,5,FALSE),0)</f>
        <v>1417.3491487132028</v>
      </c>
      <c r="W1865" s="31">
        <f>IFERROR(VLOOKUP(C1865,'eindex _tget pp '!$A$4:$F$615,6,FALSE),0)</f>
        <v>0.94235080029999996</v>
      </c>
      <c r="X1865" s="4">
        <f>IFERROR(VLOOKUP(B1865,'eschools 16'!$A$2:$F$25,6,FALSE),1)</f>
        <v>1</v>
      </c>
      <c r="Y1865" s="1">
        <f t="shared" si="145"/>
        <v>627.17999999999995</v>
      </c>
      <c r="Z1865" s="1">
        <f t="shared" si="146"/>
        <v>453.69</v>
      </c>
      <c r="AA1865" s="31">
        <f>IFERROR(VLOOKUP(C1865,'eindex _tget pp '!$A$4:$G$615,7,FALSE),0)</f>
        <v>0.78123944300000003</v>
      </c>
      <c r="AB1865" s="1">
        <f>VLOOKUP(A1865,'ADM Details FY17'!$A$3:$AB$3515,28,FALSE)</f>
        <v>0</v>
      </c>
      <c r="AC1865" s="1">
        <f t="shared" si="147"/>
        <v>0</v>
      </c>
      <c r="AD1865" s="1">
        <f t="shared" si="148"/>
        <v>1.77</v>
      </c>
      <c r="AE1865" s="1">
        <f t="shared" si="149"/>
        <v>265.5</v>
      </c>
    </row>
    <row r="1866" spans="1:31" x14ac:dyDescent="0.25">
      <c r="A1866" t="str">
        <f>B1866&amp;"-"&amp;COUNTIF($B$3:B1866,B1866)</f>
        <v>527-7</v>
      </c>
      <c r="B1866">
        <v>527</v>
      </c>
      <c r="C1866" s="18">
        <f>VLOOKUP(A1866,'ADM Details FY17'!$A$3:$D$3515,4,FALSE)</f>
        <v>44370</v>
      </c>
      <c r="D1866" s="1">
        <f>VLOOKUP(A1866,'ADM Details FY17'!$A$3:$E$3515,5,FALSE)</f>
        <v>0.42</v>
      </c>
      <c r="E1866" s="1">
        <f>VLOOKUP(A1866,'ADM Details FY17'!$A$3:$F$3515,6,FALSE)</f>
        <v>0</v>
      </c>
      <c r="F1866" s="1">
        <f>VLOOKUP(A1866,'ADM Details FY17'!$A$3:$G$3515,7,FALSE)</f>
        <v>0</v>
      </c>
      <c r="G1866" s="1">
        <f>VLOOKUP(A1866,'ADM Details FY17'!$A$3:$H$3515,8,FALSE)</f>
        <v>0</v>
      </c>
      <c r="H1866" s="1">
        <f>VLOOKUP(A1866,'ADM Details FY17'!$A$3:$I$3515,9,FALSE)</f>
        <v>0</v>
      </c>
      <c r="I1866" s="1">
        <f>VLOOKUP(A1866,'ADM Details FY17'!$A$3:$J$3517,10,FALSE)</f>
        <v>0</v>
      </c>
      <c r="J1866" s="1">
        <f>VLOOKUP(A1866,'ADM Details FY17'!$A$3:$K$3515,11,FALSE)</f>
        <v>0</v>
      </c>
      <c r="K1866" s="1">
        <f>VLOOKUP(A1866,'ADM Details FY17'!$A$3:$M$3515,13,FALSE)</f>
        <v>0.42</v>
      </c>
      <c r="L1866" s="1">
        <f>VLOOKUP(A1866,'ADM Details FY17'!$A$3:$O$3515,15,FALSE)</f>
        <v>0</v>
      </c>
      <c r="M1866" s="1">
        <f>VLOOKUP(A1866,'ADM Details FY17'!$A$3:$P$3515,16,FALSE)</f>
        <v>0</v>
      </c>
      <c r="N1866" s="1">
        <f>VLOOKUP(A1866,'ADM Details FY17'!$A$3:$Q$3515,17,FALSE)</f>
        <v>0</v>
      </c>
      <c r="O1866" s="1">
        <f>VLOOKUP(A1866,'ADM Details FY17'!$A$3:$S$3515,19,FALSE)</f>
        <v>0</v>
      </c>
      <c r="P1866" s="1">
        <f>VLOOKUP(A1866,'ADM Details FY17'!$A$3:$U$3515,21,FALSE)</f>
        <v>0</v>
      </c>
      <c r="Q1866" s="1">
        <f>VLOOKUP(A1866,'ADM Details FY17'!$A$3:$V$3515,22,FALSE)</f>
        <v>0</v>
      </c>
      <c r="R1866" s="1">
        <f>VLOOKUP(A1866,'ADM Details FY17'!$A$3:$W$3515,23,FALSE)</f>
        <v>0</v>
      </c>
      <c r="S1866" s="1">
        <f>VLOOKUP(A1866,'ADM Details FY17'!$A$3:$X$3515,24,FALSE)</f>
        <v>0</v>
      </c>
      <c r="T1866" s="1">
        <f>VLOOKUP(A1866,'ADM Details FY17'!$A$3:$Y$3515,25,FALSE)</f>
        <v>0</v>
      </c>
      <c r="U1866" s="1">
        <f>VLOOKUP(A1866,'ADM Details FY17'!$A$3:$AA$3515,27,FALSE)</f>
        <v>0</v>
      </c>
      <c r="V1866" s="1">
        <f>IFERROR(VLOOKUP(C1866,'eindex _tget pp '!$A$4:$E$615,5,FALSE),0)</f>
        <v>0</v>
      </c>
      <c r="W1866" s="31">
        <f>IFERROR(VLOOKUP(C1866,'eindex _tget pp '!$A$4:$F$615,6,FALSE),0)</f>
        <v>0.25999994539999999</v>
      </c>
      <c r="X1866" s="4">
        <f>IFERROR(VLOOKUP(B1866,'eschools 16'!$A$2:$F$25,6,FALSE),1)</f>
        <v>1</v>
      </c>
      <c r="Y1866" s="1">
        <f t="shared" si="145"/>
        <v>0</v>
      </c>
      <c r="Z1866" s="1">
        <f t="shared" si="146"/>
        <v>29.7</v>
      </c>
      <c r="AA1866" s="31">
        <f>IFERROR(VLOOKUP(C1866,'eindex _tget pp '!$A$4:$G$615,7,FALSE),0)</f>
        <v>0.05</v>
      </c>
      <c r="AB1866" s="1">
        <f>VLOOKUP(A1866,'ADM Details FY17'!$A$3:$AB$3515,28,FALSE)</f>
        <v>0</v>
      </c>
      <c r="AC1866" s="1">
        <f t="shared" si="147"/>
        <v>0</v>
      </c>
      <c r="AD1866" s="1">
        <f t="shared" si="148"/>
        <v>0.42</v>
      </c>
      <c r="AE1866" s="1">
        <f t="shared" si="149"/>
        <v>63</v>
      </c>
    </row>
    <row r="1867" spans="1:31" x14ac:dyDescent="0.25">
      <c r="A1867" t="str">
        <f>B1867&amp;"-"&amp;COUNTIF($B$3:B1867,B1867)</f>
        <v>527-8</v>
      </c>
      <c r="B1867">
        <v>527</v>
      </c>
      <c r="C1867" s="18">
        <f>VLOOKUP(A1867,'ADM Details FY17'!$A$3:$D$3515,4,FALSE)</f>
        <v>45005</v>
      </c>
      <c r="D1867" s="1">
        <f>VLOOKUP(A1867,'ADM Details FY17'!$A$3:$E$3515,5,FALSE)</f>
        <v>0.64</v>
      </c>
      <c r="E1867" s="1">
        <f>VLOOKUP(A1867,'ADM Details FY17'!$A$3:$F$3515,6,FALSE)</f>
        <v>0</v>
      </c>
      <c r="F1867" s="1">
        <f>VLOOKUP(A1867,'ADM Details FY17'!$A$3:$G$3515,7,FALSE)</f>
        <v>0</v>
      </c>
      <c r="G1867" s="1">
        <f>VLOOKUP(A1867,'ADM Details FY17'!$A$3:$H$3515,8,FALSE)</f>
        <v>0</v>
      </c>
      <c r="H1867" s="1">
        <f>VLOOKUP(A1867,'ADM Details FY17'!$A$3:$I$3515,9,FALSE)</f>
        <v>0</v>
      </c>
      <c r="I1867" s="1">
        <f>VLOOKUP(A1867,'ADM Details FY17'!$A$3:$J$3517,10,FALSE)</f>
        <v>0</v>
      </c>
      <c r="J1867" s="1">
        <f>VLOOKUP(A1867,'ADM Details FY17'!$A$3:$K$3515,11,FALSE)</f>
        <v>0</v>
      </c>
      <c r="K1867" s="1">
        <f>VLOOKUP(A1867,'ADM Details FY17'!$A$3:$M$3515,13,FALSE)</f>
        <v>0.64</v>
      </c>
      <c r="L1867" s="1">
        <f>VLOOKUP(A1867,'ADM Details FY17'!$A$3:$O$3515,15,FALSE)</f>
        <v>0</v>
      </c>
      <c r="M1867" s="1">
        <f>VLOOKUP(A1867,'ADM Details FY17'!$A$3:$P$3515,16,FALSE)</f>
        <v>0</v>
      </c>
      <c r="N1867" s="1">
        <f>VLOOKUP(A1867,'ADM Details FY17'!$A$3:$Q$3515,17,FALSE)</f>
        <v>0</v>
      </c>
      <c r="O1867" s="1">
        <f>VLOOKUP(A1867,'ADM Details FY17'!$A$3:$S$3515,19,FALSE)</f>
        <v>0</v>
      </c>
      <c r="P1867" s="1">
        <f>VLOOKUP(A1867,'ADM Details FY17'!$A$3:$U$3515,21,FALSE)</f>
        <v>0</v>
      </c>
      <c r="Q1867" s="1">
        <f>VLOOKUP(A1867,'ADM Details FY17'!$A$3:$V$3515,22,FALSE)</f>
        <v>0</v>
      </c>
      <c r="R1867" s="1">
        <f>VLOOKUP(A1867,'ADM Details FY17'!$A$3:$W$3515,23,FALSE)</f>
        <v>0</v>
      </c>
      <c r="S1867" s="1">
        <f>VLOOKUP(A1867,'ADM Details FY17'!$A$3:$X$3515,24,FALSE)</f>
        <v>0</v>
      </c>
      <c r="T1867" s="1">
        <f>VLOOKUP(A1867,'ADM Details FY17'!$A$3:$Y$3515,25,FALSE)</f>
        <v>0</v>
      </c>
      <c r="U1867" s="1">
        <f>VLOOKUP(A1867,'ADM Details FY17'!$A$3:$AA$3515,27,FALSE)</f>
        <v>0</v>
      </c>
      <c r="V1867" s="1">
        <f>IFERROR(VLOOKUP(C1867,'eindex _tget pp '!$A$4:$E$615,5,FALSE),0)</f>
        <v>325.59139187654893</v>
      </c>
      <c r="W1867" s="31">
        <f>IFERROR(VLOOKUP(C1867,'eindex _tget pp '!$A$4:$F$615,6,FALSE),0)</f>
        <v>1.7679598572999999</v>
      </c>
      <c r="X1867" s="4">
        <f>IFERROR(VLOOKUP(B1867,'eschools 16'!$A$2:$F$25,6,FALSE),1)</f>
        <v>1</v>
      </c>
      <c r="Y1867" s="1">
        <f t="shared" si="145"/>
        <v>52.09</v>
      </c>
      <c r="Z1867" s="1">
        <f t="shared" si="146"/>
        <v>307.77</v>
      </c>
      <c r="AA1867" s="31">
        <f>IFERROR(VLOOKUP(C1867,'eindex _tget pp '!$A$4:$G$615,7,FALSE),0)</f>
        <v>0.39817260300000001</v>
      </c>
      <c r="AB1867" s="1">
        <f>VLOOKUP(A1867,'ADM Details FY17'!$A$3:$AB$3515,28,FALSE)</f>
        <v>0</v>
      </c>
      <c r="AC1867" s="1">
        <f t="shared" si="147"/>
        <v>0</v>
      </c>
      <c r="AD1867" s="1">
        <f t="shared" si="148"/>
        <v>0.64</v>
      </c>
      <c r="AE1867" s="1">
        <f t="shared" si="149"/>
        <v>96</v>
      </c>
    </row>
    <row r="1868" spans="1:31" x14ac:dyDescent="0.25">
      <c r="A1868" t="str">
        <f>B1868&amp;"-"&amp;COUNTIF($B$3:B1868,B1868)</f>
        <v>527-9</v>
      </c>
      <c r="B1868">
        <v>527</v>
      </c>
      <c r="C1868" s="18">
        <f>VLOOKUP(A1868,'ADM Details FY17'!$A$3:$D$3515,4,FALSE)</f>
        <v>0</v>
      </c>
      <c r="D1868" s="1">
        <f>VLOOKUP(A1868,'ADM Details FY17'!$A$3:$E$3515,5,FALSE)</f>
        <v>0</v>
      </c>
      <c r="E1868" s="1">
        <f>VLOOKUP(A1868,'ADM Details FY17'!$A$3:$F$3515,6,FALSE)</f>
        <v>0</v>
      </c>
      <c r="F1868" s="1">
        <f>VLOOKUP(A1868,'ADM Details FY17'!$A$3:$G$3515,7,FALSE)</f>
        <v>0</v>
      </c>
      <c r="G1868" s="1">
        <f>VLOOKUP(A1868,'ADM Details FY17'!$A$3:$H$3515,8,FALSE)</f>
        <v>0</v>
      </c>
      <c r="H1868" s="1">
        <f>VLOOKUP(A1868,'ADM Details FY17'!$A$3:$I$3515,9,FALSE)</f>
        <v>0</v>
      </c>
      <c r="I1868" s="1">
        <f>VLOOKUP(A1868,'ADM Details FY17'!$A$3:$J$3517,10,FALSE)</f>
        <v>0</v>
      </c>
      <c r="J1868" s="1">
        <f>VLOOKUP(A1868,'ADM Details FY17'!$A$3:$K$3515,11,FALSE)</f>
        <v>0</v>
      </c>
      <c r="K1868" s="1">
        <f>VLOOKUP(A1868,'ADM Details FY17'!$A$3:$M$3515,13,FALSE)</f>
        <v>0</v>
      </c>
      <c r="L1868" s="1">
        <f>VLOOKUP(A1868,'ADM Details FY17'!$A$3:$O$3515,15,FALSE)</f>
        <v>0</v>
      </c>
      <c r="M1868" s="1">
        <f>VLOOKUP(A1868,'ADM Details FY17'!$A$3:$P$3515,16,FALSE)</f>
        <v>0</v>
      </c>
      <c r="N1868" s="1">
        <f>VLOOKUP(A1868,'ADM Details FY17'!$A$3:$Q$3515,17,FALSE)</f>
        <v>0</v>
      </c>
      <c r="O1868" s="1">
        <f>VLOOKUP(A1868,'ADM Details FY17'!$A$3:$S$3515,19,FALSE)</f>
        <v>0</v>
      </c>
      <c r="P1868" s="1">
        <f>VLOOKUP(A1868,'ADM Details FY17'!$A$3:$U$3515,21,FALSE)</f>
        <v>0</v>
      </c>
      <c r="Q1868" s="1">
        <f>VLOOKUP(A1868,'ADM Details FY17'!$A$3:$V$3515,22,FALSE)</f>
        <v>0</v>
      </c>
      <c r="R1868" s="1">
        <f>VLOOKUP(A1868,'ADM Details FY17'!$A$3:$W$3515,23,FALSE)</f>
        <v>0</v>
      </c>
      <c r="S1868" s="1">
        <f>VLOOKUP(A1868,'ADM Details FY17'!$A$3:$X$3515,24,FALSE)</f>
        <v>0</v>
      </c>
      <c r="T1868" s="1">
        <f>VLOOKUP(A1868,'ADM Details FY17'!$A$3:$Y$3515,25,FALSE)</f>
        <v>0</v>
      </c>
      <c r="U1868" s="1">
        <f>VLOOKUP(A1868,'ADM Details FY17'!$A$3:$AA$3515,27,FALSE)</f>
        <v>0</v>
      </c>
      <c r="V1868" s="1">
        <f>IFERROR(VLOOKUP(C1868,'eindex _tget pp '!$A$4:$E$615,5,FALSE),0)</f>
        <v>0</v>
      </c>
      <c r="W1868" s="31">
        <f>IFERROR(VLOOKUP(C1868,'eindex _tget pp '!$A$4:$F$615,6,FALSE),0)</f>
        <v>0</v>
      </c>
      <c r="X1868" s="4">
        <f>IFERROR(VLOOKUP(B1868,'eschools 16'!$A$2:$F$25,6,FALSE),1)</f>
        <v>1</v>
      </c>
      <c r="Y1868" s="1">
        <f t="shared" si="145"/>
        <v>0</v>
      </c>
      <c r="Z1868" s="1">
        <f t="shared" si="146"/>
        <v>0</v>
      </c>
      <c r="AA1868" s="31">
        <f>IFERROR(VLOOKUP(C1868,'eindex _tget pp '!$A$4:$G$615,7,FALSE),0)</f>
        <v>0</v>
      </c>
      <c r="AB1868" s="1">
        <f>VLOOKUP(A1868,'ADM Details FY17'!$A$3:$AB$3515,28,FALSE)</f>
        <v>0</v>
      </c>
      <c r="AC1868" s="1">
        <f t="shared" si="147"/>
        <v>0</v>
      </c>
      <c r="AD1868" s="1">
        <f t="shared" si="148"/>
        <v>0</v>
      </c>
      <c r="AE1868" s="1">
        <f t="shared" si="149"/>
        <v>0</v>
      </c>
    </row>
    <row r="1869" spans="1:31" x14ac:dyDescent="0.25">
      <c r="A1869" t="str">
        <f>B1869&amp;"-"&amp;COUNTIF($B$3:B1869,B1869)</f>
        <v>527-10</v>
      </c>
      <c r="B1869">
        <v>527</v>
      </c>
      <c r="C1869" s="18">
        <f>VLOOKUP(A1869,'ADM Details FY17'!$A$3:$D$3515,4,FALSE)</f>
        <v>0</v>
      </c>
      <c r="D1869" s="1">
        <f>VLOOKUP(A1869,'ADM Details FY17'!$A$3:$E$3515,5,FALSE)</f>
        <v>0</v>
      </c>
      <c r="E1869" s="1">
        <f>VLOOKUP(A1869,'ADM Details FY17'!$A$3:$F$3515,6,FALSE)</f>
        <v>0</v>
      </c>
      <c r="F1869" s="1">
        <f>VLOOKUP(A1869,'ADM Details FY17'!$A$3:$G$3515,7,FALSE)</f>
        <v>0</v>
      </c>
      <c r="G1869" s="1">
        <f>VLOOKUP(A1869,'ADM Details FY17'!$A$3:$H$3515,8,FALSE)</f>
        <v>0</v>
      </c>
      <c r="H1869" s="1">
        <f>VLOOKUP(A1869,'ADM Details FY17'!$A$3:$I$3515,9,FALSE)</f>
        <v>0</v>
      </c>
      <c r="I1869" s="1">
        <f>VLOOKUP(A1869,'ADM Details FY17'!$A$3:$J$3517,10,FALSE)</f>
        <v>0</v>
      </c>
      <c r="J1869" s="1">
        <f>VLOOKUP(A1869,'ADM Details FY17'!$A$3:$K$3515,11,FALSE)</f>
        <v>0</v>
      </c>
      <c r="K1869" s="1">
        <f>VLOOKUP(A1869,'ADM Details FY17'!$A$3:$M$3515,13,FALSE)</f>
        <v>0</v>
      </c>
      <c r="L1869" s="1">
        <f>VLOOKUP(A1869,'ADM Details FY17'!$A$3:$O$3515,15,FALSE)</f>
        <v>0</v>
      </c>
      <c r="M1869" s="1">
        <f>VLOOKUP(A1869,'ADM Details FY17'!$A$3:$P$3515,16,FALSE)</f>
        <v>0</v>
      </c>
      <c r="N1869" s="1">
        <f>VLOOKUP(A1869,'ADM Details FY17'!$A$3:$Q$3515,17,FALSE)</f>
        <v>0</v>
      </c>
      <c r="O1869" s="1">
        <f>VLOOKUP(A1869,'ADM Details FY17'!$A$3:$S$3515,19,FALSE)</f>
        <v>0</v>
      </c>
      <c r="P1869" s="1">
        <f>VLOOKUP(A1869,'ADM Details FY17'!$A$3:$U$3515,21,FALSE)</f>
        <v>0</v>
      </c>
      <c r="Q1869" s="1">
        <f>VLOOKUP(A1869,'ADM Details FY17'!$A$3:$V$3515,22,FALSE)</f>
        <v>0</v>
      </c>
      <c r="R1869" s="1">
        <f>VLOOKUP(A1869,'ADM Details FY17'!$A$3:$W$3515,23,FALSE)</f>
        <v>0</v>
      </c>
      <c r="S1869" s="1">
        <f>VLOOKUP(A1869,'ADM Details FY17'!$A$3:$X$3515,24,FALSE)</f>
        <v>0</v>
      </c>
      <c r="T1869" s="1">
        <f>VLOOKUP(A1869,'ADM Details FY17'!$A$3:$Y$3515,25,FALSE)</f>
        <v>0</v>
      </c>
      <c r="U1869" s="1">
        <f>VLOOKUP(A1869,'ADM Details FY17'!$A$3:$AA$3515,27,FALSE)</f>
        <v>0</v>
      </c>
      <c r="V1869" s="1">
        <f>IFERROR(VLOOKUP(C1869,'eindex _tget pp '!$A$4:$E$615,5,FALSE),0)</f>
        <v>0</v>
      </c>
      <c r="W1869" s="31">
        <f>IFERROR(VLOOKUP(C1869,'eindex _tget pp '!$A$4:$F$615,6,FALSE),0)</f>
        <v>0</v>
      </c>
      <c r="X1869" s="4">
        <f>IFERROR(VLOOKUP(B1869,'eschools 16'!$A$2:$F$25,6,FALSE),1)</f>
        <v>1</v>
      </c>
      <c r="Y1869" s="1">
        <f t="shared" si="145"/>
        <v>0</v>
      </c>
      <c r="Z1869" s="1">
        <f t="shared" si="146"/>
        <v>0</v>
      </c>
      <c r="AA1869" s="31">
        <f>IFERROR(VLOOKUP(C1869,'eindex _tget pp '!$A$4:$G$615,7,FALSE),0)</f>
        <v>0</v>
      </c>
      <c r="AB1869" s="1">
        <f>VLOOKUP(A1869,'ADM Details FY17'!$A$3:$AB$3515,28,FALSE)</f>
        <v>0</v>
      </c>
      <c r="AC1869" s="1">
        <f t="shared" si="147"/>
        <v>0</v>
      </c>
      <c r="AD1869" s="1">
        <f t="shared" si="148"/>
        <v>0</v>
      </c>
      <c r="AE1869" s="1">
        <f t="shared" si="149"/>
        <v>0</v>
      </c>
    </row>
    <row r="1870" spans="1:31" x14ac:dyDescent="0.25">
      <c r="A1870" t="str">
        <f>B1870&amp;"-"&amp;COUNTIF($B$3:B1870,B1870)</f>
        <v>527-11</v>
      </c>
      <c r="B1870">
        <v>527</v>
      </c>
      <c r="C1870" s="18">
        <f>VLOOKUP(A1870,'ADM Details FY17'!$A$3:$D$3515,4,FALSE)</f>
        <v>0</v>
      </c>
      <c r="D1870" s="1">
        <f>VLOOKUP(A1870,'ADM Details FY17'!$A$3:$E$3515,5,FALSE)</f>
        <v>0</v>
      </c>
      <c r="E1870" s="1">
        <f>VLOOKUP(A1870,'ADM Details FY17'!$A$3:$F$3515,6,FALSE)</f>
        <v>0</v>
      </c>
      <c r="F1870" s="1">
        <f>VLOOKUP(A1870,'ADM Details FY17'!$A$3:$G$3515,7,FALSE)</f>
        <v>0</v>
      </c>
      <c r="G1870" s="1">
        <f>VLOOKUP(A1870,'ADM Details FY17'!$A$3:$H$3515,8,FALSE)</f>
        <v>0</v>
      </c>
      <c r="H1870" s="1">
        <f>VLOOKUP(A1870,'ADM Details FY17'!$A$3:$I$3515,9,FALSE)</f>
        <v>0</v>
      </c>
      <c r="I1870" s="1">
        <f>VLOOKUP(A1870,'ADM Details FY17'!$A$3:$J$3517,10,FALSE)</f>
        <v>0</v>
      </c>
      <c r="J1870" s="1">
        <f>VLOOKUP(A1870,'ADM Details FY17'!$A$3:$K$3515,11,FALSE)</f>
        <v>0</v>
      </c>
      <c r="K1870" s="1">
        <f>VLOOKUP(A1870,'ADM Details FY17'!$A$3:$M$3515,13,FALSE)</f>
        <v>0</v>
      </c>
      <c r="L1870" s="1">
        <f>VLOOKUP(A1870,'ADM Details FY17'!$A$3:$O$3515,15,FALSE)</f>
        <v>0</v>
      </c>
      <c r="M1870" s="1">
        <f>VLOOKUP(A1870,'ADM Details FY17'!$A$3:$P$3515,16,FALSE)</f>
        <v>0</v>
      </c>
      <c r="N1870" s="1">
        <f>VLOOKUP(A1870,'ADM Details FY17'!$A$3:$Q$3515,17,FALSE)</f>
        <v>0</v>
      </c>
      <c r="O1870" s="1">
        <f>VLOOKUP(A1870,'ADM Details FY17'!$A$3:$S$3515,19,FALSE)</f>
        <v>0</v>
      </c>
      <c r="P1870" s="1">
        <f>VLOOKUP(A1870,'ADM Details FY17'!$A$3:$U$3515,21,FALSE)</f>
        <v>0</v>
      </c>
      <c r="Q1870" s="1">
        <f>VLOOKUP(A1870,'ADM Details FY17'!$A$3:$V$3515,22,FALSE)</f>
        <v>0</v>
      </c>
      <c r="R1870" s="1">
        <f>VLOOKUP(A1870,'ADM Details FY17'!$A$3:$W$3515,23,FALSE)</f>
        <v>0</v>
      </c>
      <c r="S1870" s="1">
        <f>VLOOKUP(A1870,'ADM Details FY17'!$A$3:$X$3515,24,FALSE)</f>
        <v>0</v>
      </c>
      <c r="T1870" s="1">
        <f>VLOOKUP(A1870,'ADM Details FY17'!$A$3:$Y$3515,25,FALSE)</f>
        <v>0</v>
      </c>
      <c r="U1870" s="1">
        <f>VLOOKUP(A1870,'ADM Details FY17'!$A$3:$AA$3515,27,FALSE)</f>
        <v>0</v>
      </c>
      <c r="V1870" s="1">
        <f>IFERROR(VLOOKUP(C1870,'eindex _tget pp '!$A$4:$E$615,5,FALSE),0)</f>
        <v>0</v>
      </c>
      <c r="W1870" s="31">
        <f>IFERROR(VLOOKUP(C1870,'eindex _tget pp '!$A$4:$F$615,6,FALSE),0)</f>
        <v>0</v>
      </c>
      <c r="X1870" s="4">
        <f>IFERROR(VLOOKUP(B1870,'eschools 16'!$A$2:$F$25,6,FALSE),1)</f>
        <v>1</v>
      </c>
      <c r="Y1870" s="1">
        <f t="shared" si="145"/>
        <v>0</v>
      </c>
      <c r="Z1870" s="1">
        <f t="shared" si="146"/>
        <v>0</v>
      </c>
      <c r="AA1870" s="31">
        <f>IFERROR(VLOOKUP(C1870,'eindex _tget pp '!$A$4:$G$615,7,FALSE),0)</f>
        <v>0</v>
      </c>
      <c r="AB1870" s="1">
        <f>VLOOKUP(A1870,'ADM Details FY17'!$A$3:$AB$3515,28,FALSE)</f>
        <v>0</v>
      </c>
      <c r="AC1870" s="1">
        <f t="shared" si="147"/>
        <v>0</v>
      </c>
      <c r="AD1870" s="1">
        <f t="shared" si="148"/>
        <v>0</v>
      </c>
      <c r="AE1870" s="1">
        <f t="shared" si="149"/>
        <v>0</v>
      </c>
    </row>
    <row r="1871" spans="1:31" x14ac:dyDescent="0.25">
      <c r="A1871" t="str">
        <f>B1871&amp;"-"&amp;COUNTIF($B$3:B1871,B1871)</f>
        <v>527-12</v>
      </c>
      <c r="B1871">
        <v>527</v>
      </c>
      <c r="C1871" s="18">
        <f>VLOOKUP(A1871,'ADM Details FY17'!$A$3:$D$3515,4,FALSE)</f>
        <v>0</v>
      </c>
      <c r="D1871" s="1">
        <f>VLOOKUP(A1871,'ADM Details FY17'!$A$3:$E$3515,5,FALSE)</f>
        <v>0</v>
      </c>
      <c r="E1871" s="1">
        <f>VLOOKUP(A1871,'ADM Details FY17'!$A$3:$F$3515,6,FALSE)</f>
        <v>0</v>
      </c>
      <c r="F1871" s="1">
        <f>VLOOKUP(A1871,'ADM Details FY17'!$A$3:$G$3515,7,FALSE)</f>
        <v>0</v>
      </c>
      <c r="G1871" s="1">
        <f>VLOOKUP(A1871,'ADM Details FY17'!$A$3:$H$3515,8,FALSE)</f>
        <v>0</v>
      </c>
      <c r="H1871" s="1">
        <f>VLOOKUP(A1871,'ADM Details FY17'!$A$3:$I$3515,9,FALSE)</f>
        <v>0</v>
      </c>
      <c r="I1871" s="1">
        <f>VLOOKUP(A1871,'ADM Details FY17'!$A$3:$J$3517,10,FALSE)</f>
        <v>0</v>
      </c>
      <c r="J1871" s="1">
        <f>VLOOKUP(A1871,'ADM Details FY17'!$A$3:$K$3515,11,FALSE)</f>
        <v>0</v>
      </c>
      <c r="K1871" s="1">
        <f>VLOOKUP(A1871,'ADM Details FY17'!$A$3:$M$3515,13,FALSE)</f>
        <v>0</v>
      </c>
      <c r="L1871" s="1">
        <f>VLOOKUP(A1871,'ADM Details FY17'!$A$3:$O$3515,15,FALSE)</f>
        <v>0</v>
      </c>
      <c r="M1871" s="1">
        <f>VLOOKUP(A1871,'ADM Details FY17'!$A$3:$P$3515,16,FALSE)</f>
        <v>0</v>
      </c>
      <c r="N1871" s="1">
        <f>VLOOKUP(A1871,'ADM Details FY17'!$A$3:$Q$3515,17,FALSE)</f>
        <v>0</v>
      </c>
      <c r="O1871" s="1">
        <f>VLOOKUP(A1871,'ADM Details FY17'!$A$3:$S$3515,19,FALSE)</f>
        <v>0</v>
      </c>
      <c r="P1871" s="1">
        <f>VLOOKUP(A1871,'ADM Details FY17'!$A$3:$U$3515,21,FALSE)</f>
        <v>0</v>
      </c>
      <c r="Q1871" s="1">
        <f>VLOOKUP(A1871,'ADM Details FY17'!$A$3:$V$3515,22,FALSE)</f>
        <v>0</v>
      </c>
      <c r="R1871" s="1">
        <f>VLOOKUP(A1871,'ADM Details FY17'!$A$3:$W$3515,23,FALSE)</f>
        <v>0</v>
      </c>
      <c r="S1871" s="1">
        <f>VLOOKUP(A1871,'ADM Details FY17'!$A$3:$X$3515,24,FALSE)</f>
        <v>0</v>
      </c>
      <c r="T1871" s="1">
        <f>VLOOKUP(A1871,'ADM Details FY17'!$A$3:$Y$3515,25,FALSE)</f>
        <v>0</v>
      </c>
      <c r="U1871" s="1">
        <f>VLOOKUP(A1871,'ADM Details FY17'!$A$3:$AA$3515,27,FALSE)</f>
        <v>0</v>
      </c>
      <c r="V1871" s="1">
        <f>IFERROR(VLOOKUP(C1871,'eindex _tget pp '!$A$4:$E$615,5,FALSE),0)</f>
        <v>0</v>
      </c>
      <c r="W1871" s="31">
        <f>IFERROR(VLOOKUP(C1871,'eindex _tget pp '!$A$4:$F$615,6,FALSE),0)</f>
        <v>0</v>
      </c>
      <c r="X1871" s="4">
        <f>IFERROR(VLOOKUP(B1871,'eschools 16'!$A$2:$F$25,6,FALSE),1)</f>
        <v>1</v>
      </c>
      <c r="Y1871" s="1">
        <f t="shared" si="145"/>
        <v>0</v>
      </c>
      <c r="Z1871" s="1">
        <f t="shared" si="146"/>
        <v>0</v>
      </c>
      <c r="AA1871" s="31">
        <f>IFERROR(VLOOKUP(C1871,'eindex _tget pp '!$A$4:$G$615,7,FALSE),0)</f>
        <v>0</v>
      </c>
      <c r="AB1871" s="1">
        <f>VLOOKUP(A1871,'ADM Details FY17'!$A$3:$AB$3515,28,FALSE)</f>
        <v>0</v>
      </c>
      <c r="AC1871" s="1">
        <f t="shared" si="147"/>
        <v>0</v>
      </c>
      <c r="AD1871" s="1">
        <f t="shared" si="148"/>
        <v>0</v>
      </c>
      <c r="AE1871" s="1">
        <f t="shared" si="149"/>
        <v>0</v>
      </c>
    </row>
    <row r="1872" spans="1:31" x14ac:dyDescent="0.25">
      <c r="A1872" t="str">
        <f>B1872&amp;"-"&amp;COUNTIF($B$3:B1872,B1872)</f>
        <v>527-13</v>
      </c>
      <c r="B1872">
        <v>527</v>
      </c>
      <c r="C1872" s="18">
        <f>VLOOKUP(A1872,'ADM Details FY17'!$A$3:$D$3515,4,FALSE)</f>
        <v>0</v>
      </c>
      <c r="D1872" s="1">
        <f>VLOOKUP(A1872,'ADM Details FY17'!$A$3:$E$3515,5,FALSE)</f>
        <v>0</v>
      </c>
      <c r="E1872" s="1">
        <f>VLOOKUP(A1872,'ADM Details FY17'!$A$3:$F$3515,6,FALSE)</f>
        <v>0</v>
      </c>
      <c r="F1872" s="1">
        <f>VLOOKUP(A1872,'ADM Details FY17'!$A$3:$G$3515,7,FALSE)</f>
        <v>0</v>
      </c>
      <c r="G1872" s="1">
        <f>VLOOKUP(A1872,'ADM Details FY17'!$A$3:$H$3515,8,FALSE)</f>
        <v>0</v>
      </c>
      <c r="H1872" s="1">
        <f>VLOOKUP(A1872,'ADM Details FY17'!$A$3:$I$3515,9,FALSE)</f>
        <v>0</v>
      </c>
      <c r="I1872" s="1">
        <f>VLOOKUP(A1872,'ADM Details FY17'!$A$3:$J$3517,10,FALSE)</f>
        <v>0</v>
      </c>
      <c r="J1872" s="1">
        <f>VLOOKUP(A1872,'ADM Details FY17'!$A$3:$K$3515,11,FALSE)</f>
        <v>0</v>
      </c>
      <c r="K1872" s="1">
        <f>VLOOKUP(A1872,'ADM Details FY17'!$A$3:$M$3515,13,FALSE)</f>
        <v>0</v>
      </c>
      <c r="L1872" s="1">
        <f>VLOOKUP(A1872,'ADM Details FY17'!$A$3:$O$3515,15,FALSE)</f>
        <v>0</v>
      </c>
      <c r="M1872" s="1">
        <f>VLOOKUP(A1872,'ADM Details FY17'!$A$3:$P$3515,16,FALSE)</f>
        <v>0</v>
      </c>
      <c r="N1872" s="1">
        <f>VLOOKUP(A1872,'ADM Details FY17'!$A$3:$Q$3515,17,FALSE)</f>
        <v>0</v>
      </c>
      <c r="O1872" s="1">
        <f>VLOOKUP(A1872,'ADM Details FY17'!$A$3:$S$3515,19,FALSE)</f>
        <v>0</v>
      </c>
      <c r="P1872" s="1">
        <f>VLOOKUP(A1872,'ADM Details FY17'!$A$3:$U$3515,21,FALSE)</f>
        <v>0</v>
      </c>
      <c r="Q1872" s="1">
        <f>VLOOKUP(A1872,'ADM Details FY17'!$A$3:$V$3515,22,FALSE)</f>
        <v>0</v>
      </c>
      <c r="R1872" s="1">
        <f>VLOOKUP(A1872,'ADM Details FY17'!$A$3:$W$3515,23,FALSE)</f>
        <v>0</v>
      </c>
      <c r="S1872" s="1">
        <f>VLOOKUP(A1872,'ADM Details FY17'!$A$3:$X$3515,24,FALSE)</f>
        <v>0</v>
      </c>
      <c r="T1872" s="1">
        <f>VLOOKUP(A1872,'ADM Details FY17'!$A$3:$Y$3515,25,FALSE)</f>
        <v>0</v>
      </c>
      <c r="U1872" s="1">
        <f>VLOOKUP(A1872,'ADM Details FY17'!$A$3:$AA$3515,27,FALSE)</f>
        <v>0</v>
      </c>
      <c r="V1872" s="1">
        <f>IFERROR(VLOOKUP(C1872,'eindex _tget pp '!$A$4:$E$615,5,FALSE),0)</f>
        <v>0</v>
      </c>
      <c r="W1872" s="31">
        <f>IFERROR(VLOOKUP(C1872,'eindex _tget pp '!$A$4:$F$615,6,FALSE),0)</f>
        <v>0</v>
      </c>
      <c r="X1872" s="4">
        <f>IFERROR(VLOOKUP(B1872,'eschools 16'!$A$2:$F$25,6,FALSE),1)</f>
        <v>1</v>
      </c>
      <c r="Y1872" s="1">
        <f t="shared" si="145"/>
        <v>0</v>
      </c>
      <c r="Z1872" s="1">
        <f t="shared" si="146"/>
        <v>0</v>
      </c>
      <c r="AA1872" s="31">
        <f>IFERROR(VLOOKUP(C1872,'eindex _tget pp '!$A$4:$G$615,7,FALSE),0)</f>
        <v>0</v>
      </c>
      <c r="AB1872" s="1">
        <f>VLOOKUP(A1872,'ADM Details FY17'!$A$3:$AB$3515,28,FALSE)</f>
        <v>0</v>
      </c>
      <c r="AC1872" s="1">
        <f t="shared" si="147"/>
        <v>0</v>
      </c>
      <c r="AD1872" s="1">
        <f t="shared" si="148"/>
        <v>0</v>
      </c>
      <c r="AE1872" s="1">
        <f t="shared" si="149"/>
        <v>0</v>
      </c>
    </row>
    <row r="1873" spans="1:31" x14ac:dyDescent="0.25">
      <c r="A1873" t="str">
        <f>B1873&amp;"-"&amp;COUNTIF($B$3:B1873,B1873)</f>
        <v>527-14</v>
      </c>
      <c r="B1873">
        <v>527</v>
      </c>
      <c r="C1873" s="18">
        <f>VLOOKUP(A1873,'ADM Details FY17'!$A$3:$D$3515,4,FALSE)</f>
        <v>0</v>
      </c>
      <c r="D1873" s="1">
        <f>VLOOKUP(A1873,'ADM Details FY17'!$A$3:$E$3515,5,FALSE)</f>
        <v>0</v>
      </c>
      <c r="E1873" s="1">
        <f>VLOOKUP(A1873,'ADM Details FY17'!$A$3:$F$3515,6,FALSE)</f>
        <v>0</v>
      </c>
      <c r="F1873" s="1">
        <f>VLOOKUP(A1873,'ADM Details FY17'!$A$3:$G$3515,7,FALSE)</f>
        <v>0</v>
      </c>
      <c r="G1873" s="1">
        <f>VLOOKUP(A1873,'ADM Details FY17'!$A$3:$H$3515,8,FALSE)</f>
        <v>0</v>
      </c>
      <c r="H1873" s="1">
        <f>VLOOKUP(A1873,'ADM Details FY17'!$A$3:$I$3515,9,FALSE)</f>
        <v>0</v>
      </c>
      <c r="I1873" s="1">
        <f>VLOOKUP(A1873,'ADM Details FY17'!$A$3:$J$3517,10,FALSE)</f>
        <v>0</v>
      </c>
      <c r="J1873" s="1">
        <f>VLOOKUP(A1873,'ADM Details FY17'!$A$3:$K$3515,11,FALSE)</f>
        <v>0</v>
      </c>
      <c r="K1873" s="1">
        <f>VLOOKUP(A1873,'ADM Details FY17'!$A$3:$M$3515,13,FALSE)</f>
        <v>0</v>
      </c>
      <c r="L1873" s="1">
        <f>VLOOKUP(A1873,'ADM Details FY17'!$A$3:$O$3515,15,FALSE)</f>
        <v>0</v>
      </c>
      <c r="M1873" s="1">
        <f>VLOOKUP(A1873,'ADM Details FY17'!$A$3:$P$3515,16,FALSE)</f>
        <v>0</v>
      </c>
      <c r="N1873" s="1">
        <f>VLOOKUP(A1873,'ADM Details FY17'!$A$3:$Q$3515,17,FALSE)</f>
        <v>0</v>
      </c>
      <c r="O1873" s="1">
        <f>VLOOKUP(A1873,'ADM Details FY17'!$A$3:$S$3515,19,FALSE)</f>
        <v>0</v>
      </c>
      <c r="P1873" s="1">
        <f>VLOOKUP(A1873,'ADM Details FY17'!$A$3:$U$3515,21,FALSE)</f>
        <v>0</v>
      </c>
      <c r="Q1873" s="1">
        <f>VLOOKUP(A1873,'ADM Details FY17'!$A$3:$V$3515,22,FALSE)</f>
        <v>0</v>
      </c>
      <c r="R1873" s="1">
        <f>VLOOKUP(A1873,'ADM Details FY17'!$A$3:$W$3515,23,FALSE)</f>
        <v>0</v>
      </c>
      <c r="S1873" s="1">
        <f>VLOOKUP(A1873,'ADM Details FY17'!$A$3:$X$3515,24,FALSE)</f>
        <v>0</v>
      </c>
      <c r="T1873" s="1">
        <f>VLOOKUP(A1873,'ADM Details FY17'!$A$3:$Y$3515,25,FALSE)</f>
        <v>0</v>
      </c>
      <c r="U1873" s="1">
        <f>VLOOKUP(A1873,'ADM Details FY17'!$A$3:$AA$3515,27,FALSE)</f>
        <v>0</v>
      </c>
      <c r="V1873" s="1">
        <f>IFERROR(VLOOKUP(C1873,'eindex _tget pp '!$A$4:$E$615,5,FALSE),0)</f>
        <v>0</v>
      </c>
      <c r="W1873" s="31">
        <f>IFERROR(VLOOKUP(C1873,'eindex _tget pp '!$A$4:$F$615,6,FALSE),0)</f>
        <v>0</v>
      </c>
      <c r="X1873" s="4">
        <f>IFERROR(VLOOKUP(B1873,'eschools 16'!$A$2:$F$25,6,FALSE),1)</f>
        <v>1</v>
      </c>
      <c r="Y1873" s="1">
        <f t="shared" si="145"/>
        <v>0</v>
      </c>
      <c r="Z1873" s="1">
        <f t="shared" si="146"/>
        <v>0</v>
      </c>
      <c r="AA1873" s="31">
        <f>IFERROR(VLOOKUP(C1873,'eindex _tget pp '!$A$4:$G$615,7,FALSE),0)</f>
        <v>0</v>
      </c>
      <c r="AB1873" s="1">
        <f>VLOOKUP(A1873,'ADM Details FY17'!$A$3:$AB$3515,28,FALSE)</f>
        <v>0</v>
      </c>
      <c r="AC1873" s="1">
        <f t="shared" si="147"/>
        <v>0</v>
      </c>
      <c r="AD1873" s="1">
        <f t="shared" si="148"/>
        <v>0</v>
      </c>
      <c r="AE1873" s="1">
        <f t="shared" si="149"/>
        <v>0</v>
      </c>
    </row>
    <row r="1874" spans="1:31" x14ac:dyDescent="0.25">
      <c r="A1874" t="str">
        <f>B1874&amp;"-"&amp;COUNTIF($B$3:B1874,B1874)</f>
        <v>527-15</v>
      </c>
      <c r="B1874">
        <v>527</v>
      </c>
      <c r="C1874" s="18">
        <f>VLOOKUP(A1874,'ADM Details FY17'!$A$3:$D$3515,4,FALSE)</f>
        <v>0</v>
      </c>
      <c r="D1874" s="1">
        <f>VLOOKUP(A1874,'ADM Details FY17'!$A$3:$E$3515,5,FALSE)</f>
        <v>0</v>
      </c>
      <c r="E1874" s="1">
        <f>VLOOKUP(A1874,'ADM Details FY17'!$A$3:$F$3515,6,FALSE)</f>
        <v>0</v>
      </c>
      <c r="F1874" s="1">
        <f>VLOOKUP(A1874,'ADM Details FY17'!$A$3:$G$3515,7,FALSE)</f>
        <v>0</v>
      </c>
      <c r="G1874" s="1">
        <f>VLOOKUP(A1874,'ADM Details FY17'!$A$3:$H$3515,8,FALSE)</f>
        <v>0</v>
      </c>
      <c r="H1874" s="1">
        <f>VLOOKUP(A1874,'ADM Details FY17'!$A$3:$I$3515,9,FALSE)</f>
        <v>0</v>
      </c>
      <c r="I1874" s="1">
        <f>VLOOKUP(A1874,'ADM Details FY17'!$A$3:$J$3517,10,FALSE)</f>
        <v>0</v>
      </c>
      <c r="J1874" s="1">
        <f>VLOOKUP(A1874,'ADM Details FY17'!$A$3:$K$3515,11,FALSE)</f>
        <v>0</v>
      </c>
      <c r="K1874" s="1">
        <f>VLOOKUP(A1874,'ADM Details FY17'!$A$3:$M$3515,13,FALSE)</f>
        <v>0</v>
      </c>
      <c r="L1874" s="1">
        <f>VLOOKUP(A1874,'ADM Details FY17'!$A$3:$O$3515,15,FALSE)</f>
        <v>0</v>
      </c>
      <c r="M1874" s="1">
        <f>VLOOKUP(A1874,'ADM Details FY17'!$A$3:$P$3515,16,FALSE)</f>
        <v>0</v>
      </c>
      <c r="N1874" s="1">
        <f>VLOOKUP(A1874,'ADM Details FY17'!$A$3:$Q$3515,17,FALSE)</f>
        <v>0</v>
      </c>
      <c r="O1874" s="1">
        <f>VLOOKUP(A1874,'ADM Details FY17'!$A$3:$S$3515,19,FALSE)</f>
        <v>0</v>
      </c>
      <c r="P1874" s="1">
        <f>VLOOKUP(A1874,'ADM Details FY17'!$A$3:$U$3515,21,FALSE)</f>
        <v>0</v>
      </c>
      <c r="Q1874" s="1">
        <f>VLOOKUP(A1874,'ADM Details FY17'!$A$3:$V$3515,22,FALSE)</f>
        <v>0</v>
      </c>
      <c r="R1874" s="1">
        <f>VLOOKUP(A1874,'ADM Details FY17'!$A$3:$W$3515,23,FALSE)</f>
        <v>0</v>
      </c>
      <c r="S1874" s="1">
        <f>VLOOKUP(A1874,'ADM Details FY17'!$A$3:$X$3515,24,FALSE)</f>
        <v>0</v>
      </c>
      <c r="T1874" s="1">
        <f>VLOOKUP(A1874,'ADM Details FY17'!$A$3:$Y$3515,25,FALSE)</f>
        <v>0</v>
      </c>
      <c r="U1874" s="1">
        <f>VLOOKUP(A1874,'ADM Details FY17'!$A$3:$AA$3515,27,FALSE)</f>
        <v>0</v>
      </c>
      <c r="V1874" s="1">
        <f>IFERROR(VLOOKUP(C1874,'eindex _tget pp '!$A$4:$E$615,5,FALSE),0)</f>
        <v>0</v>
      </c>
      <c r="W1874" s="31">
        <f>IFERROR(VLOOKUP(C1874,'eindex _tget pp '!$A$4:$F$615,6,FALSE),0)</f>
        <v>0</v>
      </c>
      <c r="X1874" s="4">
        <f>IFERROR(VLOOKUP(B1874,'eschools 16'!$A$2:$F$25,6,FALSE),1)</f>
        <v>1</v>
      </c>
      <c r="Y1874" s="1">
        <f t="shared" si="145"/>
        <v>0</v>
      </c>
      <c r="Z1874" s="1">
        <f t="shared" si="146"/>
        <v>0</v>
      </c>
      <c r="AA1874" s="31">
        <f>IFERROR(VLOOKUP(C1874,'eindex _tget pp '!$A$4:$G$615,7,FALSE),0)</f>
        <v>0</v>
      </c>
      <c r="AB1874" s="1">
        <f>VLOOKUP(A1874,'ADM Details FY17'!$A$3:$AB$3515,28,FALSE)</f>
        <v>0</v>
      </c>
      <c r="AC1874" s="1">
        <f t="shared" si="147"/>
        <v>0</v>
      </c>
      <c r="AD1874" s="1">
        <f t="shared" si="148"/>
        <v>0</v>
      </c>
      <c r="AE1874" s="1">
        <f t="shared" si="149"/>
        <v>0</v>
      </c>
    </row>
    <row r="1875" spans="1:31" x14ac:dyDescent="0.25">
      <c r="A1875" t="str">
        <f>B1875&amp;"-"&amp;COUNTIF($B$3:B1875,B1875)</f>
        <v>527-16</v>
      </c>
      <c r="B1875">
        <v>527</v>
      </c>
      <c r="C1875" s="18">
        <f>VLOOKUP(A1875,'ADM Details FY17'!$A$3:$D$3515,4,FALSE)</f>
        <v>0</v>
      </c>
      <c r="D1875" s="1">
        <f>VLOOKUP(A1875,'ADM Details FY17'!$A$3:$E$3515,5,FALSE)</f>
        <v>0</v>
      </c>
      <c r="E1875" s="1">
        <f>VLOOKUP(A1875,'ADM Details FY17'!$A$3:$F$3515,6,FALSE)</f>
        <v>0</v>
      </c>
      <c r="F1875" s="1">
        <f>VLOOKUP(A1875,'ADM Details FY17'!$A$3:$G$3515,7,FALSE)</f>
        <v>0</v>
      </c>
      <c r="G1875" s="1">
        <f>VLOOKUP(A1875,'ADM Details FY17'!$A$3:$H$3515,8,FALSE)</f>
        <v>0</v>
      </c>
      <c r="H1875" s="1">
        <f>VLOOKUP(A1875,'ADM Details FY17'!$A$3:$I$3515,9,FALSE)</f>
        <v>0</v>
      </c>
      <c r="I1875" s="1">
        <f>VLOOKUP(A1875,'ADM Details FY17'!$A$3:$J$3517,10,FALSE)</f>
        <v>0</v>
      </c>
      <c r="J1875" s="1">
        <f>VLOOKUP(A1875,'ADM Details FY17'!$A$3:$K$3515,11,FALSE)</f>
        <v>0</v>
      </c>
      <c r="K1875" s="1">
        <f>VLOOKUP(A1875,'ADM Details FY17'!$A$3:$M$3515,13,FALSE)</f>
        <v>0</v>
      </c>
      <c r="L1875" s="1">
        <f>VLOOKUP(A1875,'ADM Details FY17'!$A$3:$O$3515,15,FALSE)</f>
        <v>0</v>
      </c>
      <c r="M1875" s="1">
        <f>VLOOKUP(A1875,'ADM Details FY17'!$A$3:$P$3515,16,FALSE)</f>
        <v>0</v>
      </c>
      <c r="N1875" s="1">
        <f>VLOOKUP(A1875,'ADM Details FY17'!$A$3:$Q$3515,17,FALSE)</f>
        <v>0</v>
      </c>
      <c r="O1875" s="1">
        <f>VLOOKUP(A1875,'ADM Details FY17'!$A$3:$S$3515,19,FALSE)</f>
        <v>0</v>
      </c>
      <c r="P1875" s="1">
        <f>VLOOKUP(A1875,'ADM Details FY17'!$A$3:$U$3515,21,FALSE)</f>
        <v>0</v>
      </c>
      <c r="Q1875" s="1">
        <f>VLOOKUP(A1875,'ADM Details FY17'!$A$3:$V$3515,22,FALSE)</f>
        <v>0</v>
      </c>
      <c r="R1875" s="1">
        <f>VLOOKUP(A1875,'ADM Details FY17'!$A$3:$W$3515,23,FALSE)</f>
        <v>0</v>
      </c>
      <c r="S1875" s="1">
        <f>VLOOKUP(A1875,'ADM Details FY17'!$A$3:$X$3515,24,FALSE)</f>
        <v>0</v>
      </c>
      <c r="T1875" s="1">
        <f>VLOOKUP(A1875,'ADM Details FY17'!$A$3:$Y$3515,25,FALSE)</f>
        <v>0</v>
      </c>
      <c r="U1875" s="1">
        <f>VLOOKUP(A1875,'ADM Details FY17'!$A$3:$AA$3515,27,FALSE)</f>
        <v>0</v>
      </c>
      <c r="V1875" s="1">
        <f>IFERROR(VLOOKUP(C1875,'eindex _tget pp '!$A$4:$E$615,5,FALSE),0)</f>
        <v>0</v>
      </c>
      <c r="W1875" s="31">
        <f>IFERROR(VLOOKUP(C1875,'eindex _tget pp '!$A$4:$F$615,6,FALSE),0)</f>
        <v>0</v>
      </c>
      <c r="X1875" s="4">
        <f>IFERROR(VLOOKUP(B1875,'eschools 16'!$A$2:$F$25,6,FALSE),1)</f>
        <v>1</v>
      </c>
      <c r="Y1875" s="1">
        <f t="shared" si="145"/>
        <v>0</v>
      </c>
      <c r="Z1875" s="1">
        <f t="shared" si="146"/>
        <v>0</v>
      </c>
      <c r="AA1875" s="31">
        <f>IFERROR(VLOOKUP(C1875,'eindex _tget pp '!$A$4:$G$615,7,FALSE),0)</f>
        <v>0</v>
      </c>
      <c r="AB1875" s="1">
        <f>VLOOKUP(A1875,'ADM Details FY17'!$A$3:$AB$3515,28,FALSE)</f>
        <v>0</v>
      </c>
      <c r="AC1875" s="1">
        <f t="shared" si="147"/>
        <v>0</v>
      </c>
      <c r="AD1875" s="1">
        <f t="shared" si="148"/>
        <v>0</v>
      </c>
      <c r="AE1875" s="1">
        <f t="shared" si="149"/>
        <v>0</v>
      </c>
    </row>
    <row r="1876" spans="1:31" x14ac:dyDescent="0.25">
      <c r="A1876" t="str">
        <f>B1876&amp;"-"&amp;COUNTIF($B$3:B1876,B1876)</f>
        <v>534-1</v>
      </c>
      <c r="B1876">
        <v>534</v>
      </c>
      <c r="C1876" s="18">
        <f>VLOOKUP(A1876,'ADM Details FY17'!$A$3:$D$3515,4,FALSE)</f>
        <v>43612</v>
      </c>
      <c r="D1876" s="1">
        <f>VLOOKUP(A1876,'ADM Details FY17'!$A$3:$E$3515,5,FALSE)</f>
        <v>1</v>
      </c>
      <c r="E1876" s="1">
        <f>VLOOKUP(A1876,'ADM Details FY17'!$A$3:$F$3515,6,FALSE)</f>
        <v>0</v>
      </c>
      <c r="F1876" s="1">
        <f>VLOOKUP(A1876,'ADM Details FY17'!$A$3:$G$3515,7,FALSE)</f>
        <v>0</v>
      </c>
      <c r="G1876" s="1">
        <f>VLOOKUP(A1876,'ADM Details FY17'!$A$3:$H$3515,8,FALSE)</f>
        <v>0</v>
      </c>
      <c r="H1876" s="1">
        <f>VLOOKUP(A1876,'ADM Details FY17'!$A$3:$I$3515,9,FALSE)</f>
        <v>0</v>
      </c>
      <c r="I1876" s="1">
        <f>VLOOKUP(A1876,'ADM Details FY17'!$A$3:$J$3517,10,FALSE)</f>
        <v>0</v>
      </c>
      <c r="J1876" s="1">
        <f>VLOOKUP(A1876,'ADM Details FY17'!$A$3:$K$3515,11,FALSE)</f>
        <v>0</v>
      </c>
      <c r="K1876" s="1">
        <f>VLOOKUP(A1876,'ADM Details FY17'!$A$3:$M$3515,13,FALSE)</f>
        <v>1</v>
      </c>
      <c r="L1876" s="1">
        <f>VLOOKUP(A1876,'ADM Details FY17'!$A$3:$O$3515,15,FALSE)</f>
        <v>0</v>
      </c>
      <c r="M1876" s="1">
        <f>VLOOKUP(A1876,'ADM Details FY17'!$A$3:$P$3515,16,FALSE)</f>
        <v>0</v>
      </c>
      <c r="N1876" s="1">
        <f>VLOOKUP(A1876,'ADM Details FY17'!$A$3:$Q$3515,17,FALSE)</f>
        <v>0</v>
      </c>
      <c r="O1876" s="1">
        <f>VLOOKUP(A1876,'ADM Details FY17'!$A$3:$S$3515,19,FALSE)</f>
        <v>0</v>
      </c>
      <c r="P1876" s="1">
        <f>VLOOKUP(A1876,'ADM Details FY17'!$A$3:$U$3515,21,FALSE)</f>
        <v>0</v>
      </c>
      <c r="Q1876" s="1">
        <f>VLOOKUP(A1876,'ADM Details FY17'!$A$3:$V$3515,22,FALSE)</f>
        <v>0</v>
      </c>
      <c r="R1876" s="1">
        <f>VLOOKUP(A1876,'ADM Details FY17'!$A$3:$W$3515,23,FALSE)</f>
        <v>0</v>
      </c>
      <c r="S1876" s="1">
        <f>VLOOKUP(A1876,'ADM Details FY17'!$A$3:$X$3515,24,FALSE)</f>
        <v>0</v>
      </c>
      <c r="T1876" s="1">
        <f>VLOOKUP(A1876,'ADM Details FY17'!$A$3:$Y$3515,25,FALSE)</f>
        <v>0</v>
      </c>
      <c r="U1876" s="1">
        <f>VLOOKUP(A1876,'ADM Details FY17'!$A$3:$AA$3515,27,FALSE)</f>
        <v>0</v>
      </c>
      <c r="V1876" s="1">
        <f>IFERROR(VLOOKUP(C1876,'eindex _tget pp '!$A$4:$E$615,5,FALSE),0)</f>
        <v>0</v>
      </c>
      <c r="W1876" s="31">
        <f>IFERROR(VLOOKUP(C1876,'eindex _tget pp '!$A$4:$F$615,6,FALSE),0)</f>
        <v>0.45239227970000001</v>
      </c>
      <c r="X1876" s="4">
        <f>IFERROR(VLOOKUP(B1876,'eschools 16'!$A$2:$F$25,6,FALSE),1)</f>
        <v>1</v>
      </c>
      <c r="Y1876" s="1">
        <f t="shared" si="145"/>
        <v>0</v>
      </c>
      <c r="Z1876" s="1">
        <f t="shared" si="146"/>
        <v>123.05</v>
      </c>
      <c r="AA1876" s="31">
        <f>IFERROR(VLOOKUP(C1876,'eindex _tget pp '!$A$4:$G$615,7,FALSE),0)</f>
        <v>0.29592442099999999</v>
      </c>
      <c r="AB1876" s="1">
        <f>VLOOKUP(A1876,'ADM Details FY17'!$A$3:$AB$3515,28,FALSE)</f>
        <v>0</v>
      </c>
      <c r="AC1876" s="1">
        <f t="shared" si="147"/>
        <v>0</v>
      </c>
      <c r="AD1876" s="1">
        <f t="shared" si="148"/>
        <v>1</v>
      </c>
      <c r="AE1876" s="1">
        <f t="shared" si="149"/>
        <v>150</v>
      </c>
    </row>
    <row r="1877" spans="1:31" x14ac:dyDescent="0.25">
      <c r="A1877" t="str">
        <f>B1877&amp;"-"&amp;COUNTIF($B$3:B1877,B1877)</f>
        <v>534-2</v>
      </c>
      <c r="B1877">
        <v>534</v>
      </c>
      <c r="C1877" s="18">
        <f>VLOOKUP(A1877,'ADM Details FY17'!$A$3:$D$3515,4,FALSE)</f>
        <v>43653</v>
      </c>
      <c r="D1877" s="1">
        <f>VLOOKUP(A1877,'ADM Details FY17'!$A$3:$E$3515,5,FALSE)</f>
        <v>1</v>
      </c>
      <c r="E1877" s="1">
        <f>VLOOKUP(A1877,'ADM Details FY17'!$A$3:$F$3515,6,FALSE)</f>
        <v>0</v>
      </c>
      <c r="F1877" s="1">
        <f>VLOOKUP(A1877,'ADM Details FY17'!$A$3:$G$3515,7,FALSE)</f>
        <v>0</v>
      </c>
      <c r="G1877" s="1">
        <f>VLOOKUP(A1877,'ADM Details FY17'!$A$3:$H$3515,8,FALSE)</f>
        <v>0</v>
      </c>
      <c r="H1877" s="1">
        <f>VLOOKUP(A1877,'ADM Details FY17'!$A$3:$I$3515,9,FALSE)</f>
        <v>0</v>
      </c>
      <c r="I1877" s="1">
        <f>VLOOKUP(A1877,'ADM Details FY17'!$A$3:$J$3517,10,FALSE)</f>
        <v>0</v>
      </c>
      <c r="J1877" s="1">
        <f>VLOOKUP(A1877,'ADM Details FY17'!$A$3:$K$3515,11,FALSE)</f>
        <v>0</v>
      </c>
      <c r="K1877" s="1">
        <f>VLOOKUP(A1877,'ADM Details FY17'!$A$3:$M$3515,13,FALSE)</f>
        <v>1</v>
      </c>
      <c r="L1877" s="1">
        <f>VLOOKUP(A1877,'ADM Details FY17'!$A$3:$O$3515,15,FALSE)</f>
        <v>0</v>
      </c>
      <c r="M1877" s="1">
        <f>VLOOKUP(A1877,'ADM Details FY17'!$A$3:$P$3515,16,FALSE)</f>
        <v>0</v>
      </c>
      <c r="N1877" s="1">
        <f>VLOOKUP(A1877,'ADM Details FY17'!$A$3:$Q$3515,17,FALSE)</f>
        <v>0</v>
      </c>
      <c r="O1877" s="1">
        <f>VLOOKUP(A1877,'ADM Details FY17'!$A$3:$S$3515,19,FALSE)</f>
        <v>0</v>
      </c>
      <c r="P1877" s="1">
        <f>VLOOKUP(A1877,'ADM Details FY17'!$A$3:$U$3515,21,FALSE)</f>
        <v>0</v>
      </c>
      <c r="Q1877" s="1">
        <f>VLOOKUP(A1877,'ADM Details FY17'!$A$3:$V$3515,22,FALSE)</f>
        <v>0</v>
      </c>
      <c r="R1877" s="1">
        <f>VLOOKUP(A1877,'ADM Details FY17'!$A$3:$W$3515,23,FALSE)</f>
        <v>0</v>
      </c>
      <c r="S1877" s="1">
        <f>VLOOKUP(A1877,'ADM Details FY17'!$A$3:$X$3515,24,FALSE)</f>
        <v>0</v>
      </c>
      <c r="T1877" s="1">
        <f>VLOOKUP(A1877,'ADM Details FY17'!$A$3:$Y$3515,25,FALSE)</f>
        <v>0</v>
      </c>
      <c r="U1877" s="1">
        <f>VLOOKUP(A1877,'ADM Details FY17'!$A$3:$AA$3515,27,FALSE)</f>
        <v>0</v>
      </c>
      <c r="V1877" s="1">
        <f>IFERROR(VLOOKUP(C1877,'eindex _tget pp '!$A$4:$E$615,5,FALSE),0)</f>
        <v>6.7757745547834709</v>
      </c>
      <c r="W1877" s="31">
        <f>IFERROR(VLOOKUP(C1877,'eindex _tget pp '!$A$4:$F$615,6,FALSE),0)</f>
        <v>1.0190333101</v>
      </c>
      <c r="X1877" s="4">
        <f>IFERROR(VLOOKUP(B1877,'eschools 16'!$A$2:$F$25,6,FALSE),1)</f>
        <v>1</v>
      </c>
      <c r="Y1877" s="1">
        <f t="shared" si="145"/>
        <v>1.69</v>
      </c>
      <c r="Z1877" s="1">
        <f t="shared" si="146"/>
        <v>277.18</v>
      </c>
      <c r="AA1877" s="31">
        <f>IFERROR(VLOOKUP(C1877,'eindex _tget pp '!$A$4:$G$615,7,FALSE),0)</f>
        <v>0.31807660900000001</v>
      </c>
      <c r="AB1877" s="1">
        <f>VLOOKUP(A1877,'ADM Details FY17'!$A$3:$AB$3515,28,FALSE)</f>
        <v>0</v>
      </c>
      <c r="AC1877" s="1">
        <f t="shared" si="147"/>
        <v>0</v>
      </c>
      <c r="AD1877" s="1">
        <f t="shared" si="148"/>
        <v>1</v>
      </c>
      <c r="AE1877" s="1">
        <f t="shared" si="149"/>
        <v>150</v>
      </c>
    </row>
    <row r="1878" spans="1:31" x14ac:dyDescent="0.25">
      <c r="A1878" t="str">
        <f>B1878&amp;"-"&amp;COUNTIF($B$3:B1878,B1878)</f>
        <v>534-3</v>
      </c>
      <c r="B1878">
        <v>534</v>
      </c>
      <c r="C1878" s="18">
        <f>VLOOKUP(A1878,'ADM Details FY17'!$A$3:$D$3515,4,FALSE)</f>
        <v>43786</v>
      </c>
      <c r="D1878" s="1">
        <f>VLOOKUP(A1878,'ADM Details FY17'!$A$3:$E$3515,5,FALSE)</f>
        <v>127.4</v>
      </c>
      <c r="E1878" s="1">
        <f>VLOOKUP(A1878,'ADM Details FY17'!$A$3:$F$3515,6,FALSE)</f>
        <v>0.49</v>
      </c>
      <c r="F1878" s="1">
        <f>VLOOKUP(A1878,'ADM Details FY17'!$A$3:$G$3515,7,FALSE)</f>
        <v>20.52</v>
      </c>
      <c r="G1878" s="1">
        <f>VLOOKUP(A1878,'ADM Details FY17'!$A$3:$H$3515,8,FALSE)</f>
        <v>0</v>
      </c>
      <c r="H1878" s="1">
        <f>VLOOKUP(A1878,'ADM Details FY17'!$A$3:$I$3515,9,FALSE)</f>
        <v>0</v>
      </c>
      <c r="I1878" s="1">
        <f>VLOOKUP(A1878,'ADM Details FY17'!$A$3:$J$3517,10,FALSE)</f>
        <v>0</v>
      </c>
      <c r="J1878" s="1">
        <f>VLOOKUP(A1878,'ADM Details FY17'!$A$3:$K$3515,11,FALSE)</f>
        <v>0</v>
      </c>
      <c r="K1878" s="1">
        <f>VLOOKUP(A1878,'ADM Details FY17'!$A$3:$M$3515,13,FALSE)</f>
        <v>87.9</v>
      </c>
      <c r="L1878" s="1">
        <f>VLOOKUP(A1878,'ADM Details FY17'!$A$3:$O$3515,15,FALSE)</f>
        <v>0</v>
      </c>
      <c r="M1878" s="1">
        <f>VLOOKUP(A1878,'ADM Details FY17'!$A$3:$P$3515,16,FALSE)</f>
        <v>0</v>
      </c>
      <c r="N1878" s="1">
        <f>VLOOKUP(A1878,'ADM Details FY17'!$A$3:$Q$3515,17,FALSE)</f>
        <v>0</v>
      </c>
      <c r="O1878" s="1">
        <f>VLOOKUP(A1878,'ADM Details FY17'!$A$3:$S$3515,19,FALSE)</f>
        <v>0</v>
      </c>
      <c r="P1878" s="1">
        <f>VLOOKUP(A1878,'ADM Details FY17'!$A$3:$U$3515,21,FALSE)</f>
        <v>0</v>
      </c>
      <c r="Q1878" s="1">
        <f>VLOOKUP(A1878,'ADM Details FY17'!$A$3:$V$3515,22,FALSE)</f>
        <v>0</v>
      </c>
      <c r="R1878" s="1">
        <f>VLOOKUP(A1878,'ADM Details FY17'!$A$3:$W$3515,23,FALSE)</f>
        <v>0</v>
      </c>
      <c r="S1878" s="1">
        <f>VLOOKUP(A1878,'ADM Details FY17'!$A$3:$X$3515,24,FALSE)</f>
        <v>0</v>
      </c>
      <c r="T1878" s="1">
        <f>VLOOKUP(A1878,'ADM Details FY17'!$A$3:$Y$3515,25,FALSE)</f>
        <v>0</v>
      </c>
      <c r="U1878" s="1">
        <f>VLOOKUP(A1878,'ADM Details FY17'!$A$3:$AA$3515,27,FALSE)</f>
        <v>0</v>
      </c>
      <c r="V1878" s="1">
        <f>IFERROR(VLOOKUP(C1878,'eindex _tget pp '!$A$4:$E$615,5,FALSE),0)</f>
        <v>1095.3886443246988</v>
      </c>
      <c r="W1878" s="31">
        <f>IFERROR(VLOOKUP(C1878,'eindex _tget pp '!$A$4:$F$615,6,FALSE),0)</f>
        <v>3.9572566881000002</v>
      </c>
      <c r="X1878" s="4">
        <f>IFERROR(VLOOKUP(B1878,'eschools 16'!$A$2:$F$25,6,FALSE),1)</f>
        <v>1</v>
      </c>
      <c r="Y1878" s="1">
        <f t="shared" si="145"/>
        <v>34888.129999999997</v>
      </c>
      <c r="Z1878" s="1">
        <f t="shared" si="146"/>
        <v>94613.26</v>
      </c>
      <c r="AA1878" s="31">
        <f>IFERROR(VLOOKUP(C1878,'eindex _tget pp '!$A$4:$G$615,7,FALSE),0)</f>
        <v>0.76547957700000002</v>
      </c>
      <c r="AB1878" s="1">
        <f>VLOOKUP(A1878,'ADM Details FY17'!$A$3:$AB$3515,28,FALSE)</f>
        <v>0</v>
      </c>
      <c r="AC1878" s="1">
        <f t="shared" si="147"/>
        <v>0</v>
      </c>
      <c r="AD1878" s="1">
        <f t="shared" si="148"/>
        <v>127.4</v>
      </c>
      <c r="AE1878" s="1">
        <f t="shared" si="149"/>
        <v>19110</v>
      </c>
    </row>
    <row r="1879" spans="1:31" x14ac:dyDescent="0.25">
      <c r="A1879" t="str">
        <f>B1879&amp;"-"&amp;COUNTIF($B$3:B1879,B1879)</f>
        <v>534-4</v>
      </c>
      <c r="B1879">
        <v>534</v>
      </c>
      <c r="C1879" s="18">
        <f>VLOOKUP(A1879,'ADM Details FY17'!$A$3:$D$3515,4,FALSE)</f>
        <v>43943</v>
      </c>
      <c r="D1879" s="1">
        <f>VLOOKUP(A1879,'ADM Details FY17'!$A$3:$E$3515,5,FALSE)</f>
        <v>1</v>
      </c>
      <c r="E1879" s="1">
        <f>VLOOKUP(A1879,'ADM Details FY17'!$A$3:$F$3515,6,FALSE)</f>
        <v>0</v>
      </c>
      <c r="F1879" s="1">
        <f>VLOOKUP(A1879,'ADM Details FY17'!$A$3:$G$3515,7,FALSE)</f>
        <v>0</v>
      </c>
      <c r="G1879" s="1">
        <f>VLOOKUP(A1879,'ADM Details FY17'!$A$3:$H$3515,8,FALSE)</f>
        <v>0</v>
      </c>
      <c r="H1879" s="1">
        <f>VLOOKUP(A1879,'ADM Details FY17'!$A$3:$I$3515,9,FALSE)</f>
        <v>0</v>
      </c>
      <c r="I1879" s="1">
        <f>VLOOKUP(A1879,'ADM Details FY17'!$A$3:$J$3517,10,FALSE)</f>
        <v>0</v>
      </c>
      <c r="J1879" s="1">
        <f>VLOOKUP(A1879,'ADM Details FY17'!$A$3:$K$3515,11,FALSE)</f>
        <v>0</v>
      </c>
      <c r="K1879" s="1">
        <f>VLOOKUP(A1879,'ADM Details FY17'!$A$3:$M$3515,13,FALSE)</f>
        <v>1</v>
      </c>
      <c r="L1879" s="1">
        <f>VLOOKUP(A1879,'ADM Details FY17'!$A$3:$O$3515,15,FALSE)</f>
        <v>0</v>
      </c>
      <c r="M1879" s="1">
        <f>VLOOKUP(A1879,'ADM Details FY17'!$A$3:$P$3515,16,FALSE)</f>
        <v>0</v>
      </c>
      <c r="N1879" s="1">
        <f>VLOOKUP(A1879,'ADM Details FY17'!$A$3:$Q$3515,17,FALSE)</f>
        <v>0</v>
      </c>
      <c r="O1879" s="1">
        <f>VLOOKUP(A1879,'ADM Details FY17'!$A$3:$S$3515,19,FALSE)</f>
        <v>0</v>
      </c>
      <c r="P1879" s="1">
        <f>VLOOKUP(A1879,'ADM Details FY17'!$A$3:$U$3515,21,FALSE)</f>
        <v>0</v>
      </c>
      <c r="Q1879" s="1">
        <f>VLOOKUP(A1879,'ADM Details FY17'!$A$3:$V$3515,22,FALSE)</f>
        <v>0</v>
      </c>
      <c r="R1879" s="1">
        <f>VLOOKUP(A1879,'ADM Details FY17'!$A$3:$W$3515,23,FALSE)</f>
        <v>0</v>
      </c>
      <c r="S1879" s="1">
        <f>VLOOKUP(A1879,'ADM Details FY17'!$A$3:$X$3515,24,FALSE)</f>
        <v>0</v>
      </c>
      <c r="T1879" s="1">
        <f>VLOOKUP(A1879,'ADM Details FY17'!$A$3:$Y$3515,25,FALSE)</f>
        <v>0</v>
      </c>
      <c r="U1879" s="1">
        <f>VLOOKUP(A1879,'ADM Details FY17'!$A$3:$AA$3515,27,FALSE)</f>
        <v>0</v>
      </c>
      <c r="V1879" s="1">
        <f>IFERROR(VLOOKUP(C1879,'eindex _tget pp '!$A$4:$E$615,5,FALSE),0)</f>
        <v>612.49029482281071</v>
      </c>
      <c r="W1879" s="31">
        <f>IFERROR(VLOOKUP(C1879,'eindex _tget pp '!$A$4:$F$615,6,FALSE),0)</f>
        <v>2.0590288838999999</v>
      </c>
      <c r="X1879" s="4">
        <f>IFERROR(VLOOKUP(B1879,'eschools 16'!$A$2:$F$25,6,FALSE),1)</f>
        <v>1</v>
      </c>
      <c r="Y1879" s="1">
        <f t="shared" si="145"/>
        <v>153.12</v>
      </c>
      <c r="Z1879" s="1">
        <f t="shared" si="146"/>
        <v>560.05999999999995</v>
      </c>
      <c r="AA1879" s="31">
        <f>IFERROR(VLOOKUP(C1879,'eindex _tget pp '!$A$4:$G$615,7,FALSE),0)</f>
        <v>0.58984914499999996</v>
      </c>
      <c r="AB1879" s="1">
        <f>VLOOKUP(A1879,'ADM Details FY17'!$A$3:$AB$3515,28,FALSE)</f>
        <v>0</v>
      </c>
      <c r="AC1879" s="1">
        <f t="shared" si="147"/>
        <v>0</v>
      </c>
      <c r="AD1879" s="1">
        <f t="shared" si="148"/>
        <v>1</v>
      </c>
      <c r="AE1879" s="1">
        <f t="shared" si="149"/>
        <v>150</v>
      </c>
    </row>
    <row r="1880" spans="1:31" x14ac:dyDescent="0.25">
      <c r="A1880" t="str">
        <f>B1880&amp;"-"&amp;COUNTIF($B$3:B1880,B1880)</f>
        <v>534-5</v>
      </c>
      <c r="B1880">
        <v>534</v>
      </c>
      <c r="C1880" s="18">
        <f>VLOOKUP(A1880,'ADM Details FY17'!$A$3:$D$3515,4,FALSE)</f>
        <v>44040</v>
      </c>
      <c r="D1880" s="1">
        <f>VLOOKUP(A1880,'ADM Details FY17'!$A$3:$E$3515,5,FALSE)</f>
        <v>1.1200000000000001</v>
      </c>
      <c r="E1880" s="1">
        <f>VLOOKUP(A1880,'ADM Details FY17'!$A$3:$F$3515,6,FALSE)</f>
        <v>0</v>
      </c>
      <c r="F1880" s="1">
        <f>VLOOKUP(A1880,'ADM Details FY17'!$A$3:$G$3515,7,FALSE)</f>
        <v>0</v>
      </c>
      <c r="G1880" s="1">
        <f>VLOOKUP(A1880,'ADM Details FY17'!$A$3:$H$3515,8,FALSE)</f>
        <v>0</v>
      </c>
      <c r="H1880" s="1">
        <f>VLOOKUP(A1880,'ADM Details FY17'!$A$3:$I$3515,9,FALSE)</f>
        <v>0</v>
      </c>
      <c r="I1880" s="1">
        <f>VLOOKUP(A1880,'ADM Details FY17'!$A$3:$J$3517,10,FALSE)</f>
        <v>0</v>
      </c>
      <c r="J1880" s="1">
        <f>VLOOKUP(A1880,'ADM Details FY17'!$A$3:$K$3515,11,FALSE)</f>
        <v>0</v>
      </c>
      <c r="K1880" s="1">
        <f>VLOOKUP(A1880,'ADM Details FY17'!$A$3:$M$3515,13,FALSE)</f>
        <v>1.1200000000000001</v>
      </c>
      <c r="L1880" s="1">
        <f>VLOOKUP(A1880,'ADM Details FY17'!$A$3:$O$3515,15,FALSE)</f>
        <v>0</v>
      </c>
      <c r="M1880" s="1">
        <f>VLOOKUP(A1880,'ADM Details FY17'!$A$3:$P$3515,16,FALSE)</f>
        <v>0</v>
      </c>
      <c r="N1880" s="1">
        <f>VLOOKUP(A1880,'ADM Details FY17'!$A$3:$Q$3515,17,FALSE)</f>
        <v>0</v>
      </c>
      <c r="O1880" s="1">
        <f>VLOOKUP(A1880,'ADM Details FY17'!$A$3:$S$3515,19,FALSE)</f>
        <v>0</v>
      </c>
      <c r="P1880" s="1">
        <f>VLOOKUP(A1880,'ADM Details FY17'!$A$3:$U$3515,21,FALSE)</f>
        <v>0</v>
      </c>
      <c r="Q1880" s="1">
        <f>VLOOKUP(A1880,'ADM Details FY17'!$A$3:$V$3515,22,FALSE)</f>
        <v>0</v>
      </c>
      <c r="R1880" s="1">
        <f>VLOOKUP(A1880,'ADM Details FY17'!$A$3:$W$3515,23,FALSE)</f>
        <v>0</v>
      </c>
      <c r="S1880" s="1">
        <f>VLOOKUP(A1880,'ADM Details FY17'!$A$3:$X$3515,24,FALSE)</f>
        <v>0</v>
      </c>
      <c r="T1880" s="1">
        <f>VLOOKUP(A1880,'ADM Details FY17'!$A$3:$Y$3515,25,FALSE)</f>
        <v>0</v>
      </c>
      <c r="U1880" s="1">
        <f>VLOOKUP(A1880,'ADM Details FY17'!$A$3:$AA$3515,27,FALSE)</f>
        <v>0</v>
      </c>
      <c r="V1880" s="1">
        <f>IFERROR(VLOOKUP(C1880,'eindex _tget pp '!$A$4:$E$615,5,FALSE),0)</f>
        <v>992.12530306095016</v>
      </c>
      <c r="W1880" s="31">
        <f>IFERROR(VLOOKUP(C1880,'eindex _tget pp '!$A$4:$F$615,6,FALSE),0)</f>
        <v>2.2657848934999998</v>
      </c>
      <c r="X1880" s="4">
        <f>IFERROR(VLOOKUP(B1880,'eschools 16'!$A$2:$F$25,6,FALSE),1)</f>
        <v>1</v>
      </c>
      <c r="Y1880" s="1">
        <f t="shared" si="145"/>
        <v>277.8</v>
      </c>
      <c r="Z1880" s="1">
        <f t="shared" si="146"/>
        <v>690.25</v>
      </c>
      <c r="AA1880" s="31">
        <f>IFERROR(VLOOKUP(C1880,'eindex _tget pp '!$A$4:$G$615,7,FALSE),0)</f>
        <v>0.72055886300000005</v>
      </c>
      <c r="AB1880" s="1">
        <f>VLOOKUP(A1880,'ADM Details FY17'!$A$3:$AB$3515,28,FALSE)</f>
        <v>0</v>
      </c>
      <c r="AC1880" s="1">
        <f t="shared" si="147"/>
        <v>0</v>
      </c>
      <c r="AD1880" s="1">
        <f t="shared" si="148"/>
        <v>1.1200000000000001</v>
      </c>
      <c r="AE1880" s="1">
        <f t="shared" si="149"/>
        <v>168.00000000000003</v>
      </c>
    </row>
    <row r="1881" spans="1:31" x14ac:dyDescent="0.25">
      <c r="A1881" t="str">
        <f>B1881&amp;"-"&amp;COUNTIF($B$3:B1881,B1881)</f>
        <v>534-6</v>
      </c>
      <c r="B1881">
        <v>534</v>
      </c>
      <c r="C1881" s="18">
        <f>VLOOKUP(A1881,'ADM Details FY17'!$A$3:$D$3515,4,FALSE)</f>
        <v>44529</v>
      </c>
      <c r="D1881" s="1">
        <f>VLOOKUP(A1881,'ADM Details FY17'!$A$3:$E$3515,5,FALSE)</f>
        <v>0.84</v>
      </c>
      <c r="E1881" s="1">
        <f>VLOOKUP(A1881,'ADM Details FY17'!$A$3:$F$3515,6,FALSE)</f>
        <v>0</v>
      </c>
      <c r="F1881" s="1">
        <f>VLOOKUP(A1881,'ADM Details FY17'!$A$3:$G$3515,7,FALSE)</f>
        <v>0</v>
      </c>
      <c r="G1881" s="1">
        <f>VLOOKUP(A1881,'ADM Details FY17'!$A$3:$H$3515,8,FALSE)</f>
        <v>0</v>
      </c>
      <c r="H1881" s="1">
        <f>VLOOKUP(A1881,'ADM Details FY17'!$A$3:$I$3515,9,FALSE)</f>
        <v>0</v>
      </c>
      <c r="I1881" s="1">
        <f>VLOOKUP(A1881,'ADM Details FY17'!$A$3:$J$3517,10,FALSE)</f>
        <v>0</v>
      </c>
      <c r="J1881" s="1">
        <f>VLOOKUP(A1881,'ADM Details FY17'!$A$3:$K$3515,11,FALSE)</f>
        <v>0</v>
      </c>
      <c r="K1881" s="1">
        <f>VLOOKUP(A1881,'ADM Details FY17'!$A$3:$M$3515,13,FALSE)</f>
        <v>0</v>
      </c>
      <c r="L1881" s="1">
        <f>VLOOKUP(A1881,'ADM Details FY17'!$A$3:$O$3515,15,FALSE)</f>
        <v>0</v>
      </c>
      <c r="M1881" s="1">
        <f>VLOOKUP(A1881,'ADM Details FY17'!$A$3:$P$3515,16,FALSE)</f>
        <v>0</v>
      </c>
      <c r="N1881" s="1">
        <f>VLOOKUP(A1881,'ADM Details FY17'!$A$3:$Q$3515,17,FALSE)</f>
        <v>0</v>
      </c>
      <c r="O1881" s="1">
        <f>VLOOKUP(A1881,'ADM Details FY17'!$A$3:$S$3515,19,FALSE)</f>
        <v>0</v>
      </c>
      <c r="P1881" s="1">
        <f>VLOOKUP(A1881,'ADM Details FY17'!$A$3:$U$3515,21,FALSE)</f>
        <v>0</v>
      </c>
      <c r="Q1881" s="1">
        <f>VLOOKUP(A1881,'ADM Details FY17'!$A$3:$V$3515,22,FALSE)</f>
        <v>0</v>
      </c>
      <c r="R1881" s="1">
        <f>VLOOKUP(A1881,'ADM Details FY17'!$A$3:$W$3515,23,FALSE)</f>
        <v>0</v>
      </c>
      <c r="S1881" s="1">
        <f>VLOOKUP(A1881,'ADM Details FY17'!$A$3:$X$3515,24,FALSE)</f>
        <v>0</v>
      </c>
      <c r="T1881" s="1">
        <f>VLOOKUP(A1881,'ADM Details FY17'!$A$3:$Y$3515,25,FALSE)</f>
        <v>0</v>
      </c>
      <c r="U1881" s="1">
        <f>VLOOKUP(A1881,'ADM Details FY17'!$A$3:$AA$3515,27,FALSE)</f>
        <v>0</v>
      </c>
      <c r="V1881" s="1">
        <f>IFERROR(VLOOKUP(C1881,'eindex _tget pp '!$A$4:$E$615,5,FALSE),0)</f>
        <v>0</v>
      </c>
      <c r="W1881" s="31">
        <f>IFERROR(VLOOKUP(C1881,'eindex _tget pp '!$A$4:$F$615,6,FALSE),0)</f>
        <v>0.69265282159999997</v>
      </c>
      <c r="X1881" s="4">
        <f>IFERROR(VLOOKUP(B1881,'eschools 16'!$A$2:$F$25,6,FALSE),1)</f>
        <v>1</v>
      </c>
      <c r="Y1881" s="1">
        <f t="shared" si="145"/>
        <v>0</v>
      </c>
      <c r="Z1881" s="1">
        <f t="shared" si="146"/>
        <v>0</v>
      </c>
      <c r="AA1881" s="31">
        <f>IFERROR(VLOOKUP(C1881,'eindex _tget pp '!$A$4:$G$615,7,FALSE),0)</f>
        <v>0.27890359999999997</v>
      </c>
      <c r="AB1881" s="1">
        <f>VLOOKUP(A1881,'ADM Details FY17'!$A$3:$AB$3515,28,FALSE)</f>
        <v>0</v>
      </c>
      <c r="AC1881" s="1">
        <f t="shared" si="147"/>
        <v>0</v>
      </c>
      <c r="AD1881" s="1">
        <f t="shared" si="148"/>
        <v>0.84</v>
      </c>
      <c r="AE1881" s="1">
        <f t="shared" si="149"/>
        <v>126</v>
      </c>
    </row>
    <row r="1882" spans="1:31" x14ac:dyDescent="0.25">
      <c r="A1882" t="str">
        <f>B1882&amp;"-"&amp;COUNTIF($B$3:B1882,B1882)</f>
        <v>534-7</v>
      </c>
      <c r="B1882">
        <v>534</v>
      </c>
      <c r="C1882" s="18">
        <f>VLOOKUP(A1882,'ADM Details FY17'!$A$3:$D$3515,4,FALSE)</f>
        <v>44636</v>
      </c>
      <c r="D1882" s="1">
        <f>VLOOKUP(A1882,'ADM Details FY17'!$A$3:$E$3515,5,FALSE)</f>
        <v>1</v>
      </c>
      <c r="E1882" s="1">
        <f>VLOOKUP(A1882,'ADM Details FY17'!$A$3:$F$3515,6,FALSE)</f>
        <v>0</v>
      </c>
      <c r="F1882" s="1">
        <f>VLOOKUP(A1882,'ADM Details FY17'!$A$3:$G$3515,7,FALSE)</f>
        <v>0</v>
      </c>
      <c r="G1882" s="1">
        <f>VLOOKUP(A1882,'ADM Details FY17'!$A$3:$H$3515,8,FALSE)</f>
        <v>0</v>
      </c>
      <c r="H1882" s="1">
        <f>VLOOKUP(A1882,'ADM Details FY17'!$A$3:$I$3515,9,FALSE)</f>
        <v>0</v>
      </c>
      <c r="I1882" s="1">
        <f>VLOOKUP(A1882,'ADM Details FY17'!$A$3:$J$3517,10,FALSE)</f>
        <v>0</v>
      </c>
      <c r="J1882" s="1">
        <f>VLOOKUP(A1882,'ADM Details FY17'!$A$3:$K$3515,11,FALSE)</f>
        <v>0</v>
      </c>
      <c r="K1882" s="1">
        <f>VLOOKUP(A1882,'ADM Details FY17'!$A$3:$M$3515,13,FALSE)</f>
        <v>1</v>
      </c>
      <c r="L1882" s="1">
        <f>VLOOKUP(A1882,'ADM Details FY17'!$A$3:$O$3515,15,FALSE)</f>
        <v>0</v>
      </c>
      <c r="M1882" s="1">
        <f>VLOOKUP(A1882,'ADM Details FY17'!$A$3:$P$3515,16,FALSE)</f>
        <v>0</v>
      </c>
      <c r="N1882" s="1">
        <f>VLOOKUP(A1882,'ADM Details FY17'!$A$3:$Q$3515,17,FALSE)</f>
        <v>0</v>
      </c>
      <c r="O1882" s="1">
        <f>VLOOKUP(A1882,'ADM Details FY17'!$A$3:$S$3515,19,FALSE)</f>
        <v>0</v>
      </c>
      <c r="P1882" s="1">
        <f>VLOOKUP(A1882,'ADM Details FY17'!$A$3:$U$3515,21,FALSE)</f>
        <v>0</v>
      </c>
      <c r="Q1882" s="1">
        <f>VLOOKUP(A1882,'ADM Details FY17'!$A$3:$V$3515,22,FALSE)</f>
        <v>0</v>
      </c>
      <c r="R1882" s="1">
        <f>VLOOKUP(A1882,'ADM Details FY17'!$A$3:$W$3515,23,FALSE)</f>
        <v>0</v>
      </c>
      <c r="S1882" s="1">
        <f>VLOOKUP(A1882,'ADM Details FY17'!$A$3:$X$3515,24,FALSE)</f>
        <v>0</v>
      </c>
      <c r="T1882" s="1">
        <f>VLOOKUP(A1882,'ADM Details FY17'!$A$3:$Y$3515,25,FALSE)</f>
        <v>0</v>
      </c>
      <c r="U1882" s="1">
        <f>VLOOKUP(A1882,'ADM Details FY17'!$A$3:$AA$3515,27,FALSE)</f>
        <v>0</v>
      </c>
      <c r="V1882" s="1">
        <f>IFERROR(VLOOKUP(C1882,'eindex _tget pp '!$A$4:$E$615,5,FALSE),0)</f>
        <v>43.906157988799308</v>
      </c>
      <c r="W1882" s="31">
        <f>IFERROR(VLOOKUP(C1882,'eindex _tget pp '!$A$4:$F$615,6,FALSE),0)</f>
        <v>1.1094406107999999</v>
      </c>
      <c r="X1882" s="4">
        <f>IFERROR(VLOOKUP(B1882,'eschools 16'!$A$2:$F$25,6,FALSE),1)</f>
        <v>1</v>
      </c>
      <c r="Y1882" s="1">
        <f t="shared" si="145"/>
        <v>10.98</v>
      </c>
      <c r="Z1882" s="1">
        <f t="shared" si="146"/>
        <v>301.77</v>
      </c>
      <c r="AA1882" s="31">
        <f>IFERROR(VLOOKUP(C1882,'eindex _tget pp '!$A$4:$G$615,7,FALSE),0)</f>
        <v>0.37422767899999998</v>
      </c>
      <c r="AB1882" s="1">
        <f>VLOOKUP(A1882,'ADM Details FY17'!$A$3:$AB$3515,28,FALSE)</f>
        <v>0</v>
      </c>
      <c r="AC1882" s="1">
        <f t="shared" si="147"/>
        <v>0</v>
      </c>
      <c r="AD1882" s="1">
        <f t="shared" si="148"/>
        <v>1</v>
      </c>
      <c r="AE1882" s="1">
        <f t="shared" si="149"/>
        <v>150</v>
      </c>
    </row>
    <row r="1883" spans="1:31" x14ac:dyDescent="0.25">
      <c r="A1883" t="str">
        <f>B1883&amp;"-"&amp;COUNTIF($B$3:B1883,B1883)</f>
        <v>534-8</v>
      </c>
      <c r="B1883">
        <v>534</v>
      </c>
      <c r="C1883" s="18">
        <f>VLOOKUP(A1883,'ADM Details FY17'!$A$3:$D$3515,4,FALSE)</f>
        <v>45104</v>
      </c>
      <c r="D1883" s="1">
        <f>VLOOKUP(A1883,'ADM Details FY17'!$A$3:$E$3515,5,FALSE)</f>
        <v>1.1100000000000001</v>
      </c>
      <c r="E1883" s="1">
        <f>VLOOKUP(A1883,'ADM Details FY17'!$A$3:$F$3515,6,FALSE)</f>
        <v>0</v>
      </c>
      <c r="F1883" s="1">
        <f>VLOOKUP(A1883,'ADM Details FY17'!$A$3:$G$3515,7,FALSE)</f>
        <v>0</v>
      </c>
      <c r="G1883" s="1">
        <f>VLOOKUP(A1883,'ADM Details FY17'!$A$3:$H$3515,8,FALSE)</f>
        <v>0</v>
      </c>
      <c r="H1883" s="1">
        <f>VLOOKUP(A1883,'ADM Details FY17'!$A$3:$I$3515,9,FALSE)</f>
        <v>0</v>
      </c>
      <c r="I1883" s="1">
        <f>VLOOKUP(A1883,'ADM Details FY17'!$A$3:$J$3517,10,FALSE)</f>
        <v>0</v>
      </c>
      <c r="J1883" s="1">
        <f>VLOOKUP(A1883,'ADM Details FY17'!$A$3:$K$3515,11,FALSE)</f>
        <v>0</v>
      </c>
      <c r="K1883" s="1">
        <f>VLOOKUP(A1883,'ADM Details FY17'!$A$3:$M$3515,13,FALSE)</f>
        <v>1</v>
      </c>
      <c r="L1883" s="1">
        <f>VLOOKUP(A1883,'ADM Details FY17'!$A$3:$O$3515,15,FALSE)</f>
        <v>0</v>
      </c>
      <c r="M1883" s="1">
        <f>VLOOKUP(A1883,'ADM Details FY17'!$A$3:$P$3515,16,FALSE)</f>
        <v>0</v>
      </c>
      <c r="N1883" s="1">
        <f>VLOOKUP(A1883,'ADM Details FY17'!$A$3:$Q$3515,17,FALSE)</f>
        <v>0</v>
      </c>
      <c r="O1883" s="1">
        <f>VLOOKUP(A1883,'ADM Details FY17'!$A$3:$S$3515,19,FALSE)</f>
        <v>0</v>
      </c>
      <c r="P1883" s="1">
        <f>VLOOKUP(A1883,'ADM Details FY17'!$A$3:$U$3515,21,FALSE)</f>
        <v>0</v>
      </c>
      <c r="Q1883" s="1">
        <f>VLOOKUP(A1883,'ADM Details FY17'!$A$3:$V$3515,22,FALSE)</f>
        <v>0</v>
      </c>
      <c r="R1883" s="1">
        <f>VLOOKUP(A1883,'ADM Details FY17'!$A$3:$W$3515,23,FALSE)</f>
        <v>0</v>
      </c>
      <c r="S1883" s="1">
        <f>VLOOKUP(A1883,'ADM Details FY17'!$A$3:$X$3515,24,FALSE)</f>
        <v>0</v>
      </c>
      <c r="T1883" s="1">
        <f>VLOOKUP(A1883,'ADM Details FY17'!$A$3:$Y$3515,25,FALSE)</f>
        <v>0</v>
      </c>
      <c r="U1883" s="1">
        <f>VLOOKUP(A1883,'ADM Details FY17'!$A$3:$AA$3515,27,FALSE)</f>
        <v>0</v>
      </c>
      <c r="V1883" s="1">
        <f>IFERROR(VLOOKUP(C1883,'eindex _tget pp '!$A$4:$E$615,5,FALSE),0)</f>
        <v>0</v>
      </c>
      <c r="W1883" s="31">
        <f>IFERROR(VLOOKUP(C1883,'eindex _tget pp '!$A$4:$F$615,6,FALSE),0)</f>
        <v>0.63577925459999995</v>
      </c>
      <c r="X1883" s="4">
        <f>IFERROR(VLOOKUP(B1883,'eschools 16'!$A$2:$F$25,6,FALSE),1)</f>
        <v>1</v>
      </c>
      <c r="Y1883" s="1">
        <f t="shared" si="145"/>
        <v>0</v>
      </c>
      <c r="Z1883" s="1">
        <f t="shared" si="146"/>
        <v>172.93</v>
      </c>
      <c r="AA1883" s="31">
        <f>IFERROR(VLOOKUP(C1883,'eindex _tget pp '!$A$4:$G$615,7,FALSE),0)</f>
        <v>0.32598799899999997</v>
      </c>
      <c r="AB1883" s="1">
        <f>VLOOKUP(A1883,'ADM Details FY17'!$A$3:$AB$3515,28,FALSE)</f>
        <v>0</v>
      </c>
      <c r="AC1883" s="1">
        <f t="shared" si="147"/>
        <v>0</v>
      </c>
      <c r="AD1883" s="1">
        <f t="shared" si="148"/>
        <v>1.1100000000000001</v>
      </c>
      <c r="AE1883" s="1">
        <f t="shared" si="149"/>
        <v>166.50000000000003</v>
      </c>
    </row>
    <row r="1884" spans="1:31" x14ac:dyDescent="0.25">
      <c r="A1884" t="str">
        <f>B1884&amp;"-"&amp;COUNTIF($B$3:B1884,B1884)</f>
        <v>534-9</v>
      </c>
      <c r="B1884">
        <v>534</v>
      </c>
      <c r="C1884" s="18">
        <f>VLOOKUP(A1884,'ADM Details FY17'!$A$3:$D$3515,4,FALSE)</f>
        <v>0</v>
      </c>
      <c r="D1884" s="1">
        <f>VLOOKUP(A1884,'ADM Details FY17'!$A$3:$E$3515,5,FALSE)</f>
        <v>0</v>
      </c>
      <c r="E1884" s="1">
        <f>VLOOKUP(A1884,'ADM Details FY17'!$A$3:$F$3515,6,FALSE)</f>
        <v>0</v>
      </c>
      <c r="F1884" s="1">
        <f>VLOOKUP(A1884,'ADM Details FY17'!$A$3:$G$3515,7,FALSE)</f>
        <v>0</v>
      </c>
      <c r="G1884" s="1">
        <f>VLOOKUP(A1884,'ADM Details FY17'!$A$3:$H$3515,8,FALSE)</f>
        <v>0</v>
      </c>
      <c r="H1884" s="1">
        <f>VLOOKUP(A1884,'ADM Details FY17'!$A$3:$I$3515,9,FALSE)</f>
        <v>0</v>
      </c>
      <c r="I1884" s="1">
        <f>VLOOKUP(A1884,'ADM Details FY17'!$A$3:$J$3517,10,FALSE)</f>
        <v>0</v>
      </c>
      <c r="J1884" s="1">
        <f>VLOOKUP(A1884,'ADM Details FY17'!$A$3:$K$3515,11,FALSE)</f>
        <v>0</v>
      </c>
      <c r="K1884" s="1">
        <f>VLOOKUP(A1884,'ADM Details FY17'!$A$3:$M$3515,13,FALSE)</f>
        <v>0</v>
      </c>
      <c r="L1884" s="1">
        <f>VLOOKUP(A1884,'ADM Details FY17'!$A$3:$O$3515,15,FALSE)</f>
        <v>0</v>
      </c>
      <c r="M1884" s="1">
        <f>VLOOKUP(A1884,'ADM Details FY17'!$A$3:$P$3515,16,FALSE)</f>
        <v>0</v>
      </c>
      <c r="N1884" s="1">
        <f>VLOOKUP(A1884,'ADM Details FY17'!$A$3:$Q$3515,17,FALSE)</f>
        <v>0</v>
      </c>
      <c r="O1884" s="1">
        <f>VLOOKUP(A1884,'ADM Details FY17'!$A$3:$S$3515,19,FALSE)</f>
        <v>0</v>
      </c>
      <c r="P1884" s="1">
        <f>VLOOKUP(A1884,'ADM Details FY17'!$A$3:$U$3515,21,FALSE)</f>
        <v>0</v>
      </c>
      <c r="Q1884" s="1">
        <f>VLOOKUP(A1884,'ADM Details FY17'!$A$3:$V$3515,22,FALSE)</f>
        <v>0</v>
      </c>
      <c r="R1884" s="1">
        <f>VLOOKUP(A1884,'ADM Details FY17'!$A$3:$W$3515,23,FALSE)</f>
        <v>0</v>
      </c>
      <c r="S1884" s="1">
        <f>VLOOKUP(A1884,'ADM Details FY17'!$A$3:$X$3515,24,FALSE)</f>
        <v>0</v>
      </c>
      <c r="T1884" s="1">
        <f>VLOOKUP(A1884,'ADM Details FY17'!$A$3:$Y$3515,25,FALSE)</f>
        <v>0</v>
      </c>
      <c r="U1884" s="1">
        <f>VLOOKUP(A1884,'ADM Details FY17'!$A$3:$AA$3515,27,FALSE)</f>
        <v>0</v>
      </c>
      <c r="V1884" s="1">
        <f>IFERROR(VLOOKUP(C1884,'eindex _tget pp '!$A$4:$E$615,5,FALSE),0)</f>
        <v>0</v>
      </c>
      <c r="W1884" s="31">
        <f>IFERROR(VLOOKUP(C1884,'eindex _tget pp '!$A$4:$F$615,6,FALSE),0)</f>
        <v>0</v>
      </c>
      <c r="X1884" s="4">
        <f>IFERROR(VLOOKUP(B1884,'eschools 16'!$A$2:$F$25,6,FALSE),1)</f>
        <v>1</v>
      </c>
      <c r="Y1884" s="1">
        <f t="shared" si="145"/>
        <v>0</v>
      </c>
      <c r="Z1884" s="1">
        <f t="shared" si="146"/>
        <v>0</v>
      </c>
      <c r="AA1884" s="31">
        <f>IFERROR(VLOOKUP(C1884,'eindex _tget pp '!$A$4:$G$615,7,FALSE),0)</f>
        <v>0</v>
      </c>
      <c r="AB1884" s="1">
        <f>VLOOKUP(A1884,'ADM Details FY17'!$A$3:$AB$3515,28,FALSE)</f>
        <v>0</v>
      </c>
      <c r="AC1884" s="1">
        <f t="shared" si="147"/>
        <v>0</v>
      </c>
      <c r="AD1884" s="1">
        <f t="shared" si="148"/>
        <v>0</v>
      </c>
      <c r="AE1884" s="1">
        <f t="shared" si="149"/>
        <v>0</v>
      </c>
    </row>
    <row r="1885" spans="1:31" x14ac:dyDescent="0.25">
      <c r="A1885" t="str">
        <f>B1885&amp;"-"&amp;COUNTIF($B$3:B1885,B1885)</f>
        <v>534-10</v>
      </c>
      <c r="B1885">
        <v>534</v>
      </c>
      <c r="C1885" s="18">
        <f>VLOOKUP(A1885,'ADM Details FY17'!$A$3:$D$3515,4,FALSE)</f>
        <v>0</v>
      </c>
      <c r="D1885" s="1">
        <f>VLOOKUP(A1885,'ADM Details FY17'!$A$3:$E$3515,5,FALSE)</f>
        <v>0</v>
      </c>
      <c r="E1885" s="1">
        <f>VLOOKUP(A1885,'ADM Details FY17'!$A$3:$F$3515,6,FALSE)</f>
        <v>0</v>
      </c>
      <c r="F1885" s="1">
        <f>VLOOKUP(A1885,'ADM Details FY17'!$A$3:$G$3515,7,FALSE)</f>
        <v>0</v>
      </c>
      <c r="G1885" s="1">
        <f>VLOOKUP(A1885,'ADM Details FY17'!$A$3:$H$3515,8,FALSE)</f>
        <v>0</v>
      </c>
      <c r="H1885" s="1">
        <f>VLOOKUP(A1885,'ADM Details FY17'!$A$3:$I$3515,9,FALSE)</f>
        <v>0</v>
      </c>
      <c r="I1885" s="1">
        <f>VLOOKUP(A1885,'ADM Details FY17'!$A$3:$J$3517,10,FALSE)</f>
        <v>0</v>
      </c>
      <c r="J1885" s="1">
        <f>VLOOKUP(A1885,'ADM Details FY17'!$A$3:$K$3515,11,FALSE)</f>
        <v>0</v>
      </c>
      <c r="K1885" s="1">
        <f>VLOOKUP(A1885,'ADM Details FY17'!$A$3:$M$3515,13,FALSE)</f>
        <v>0</v>
      </c>
      <c r="L1885" s="1">
        <f>VLOOKUP(A1885,'ADM Details FY17'!$A$3:$O$3515,15,FALSE)</f>
        <v>0</v>
      </c>
      <c r="M1885" s="1">
        <f>VLOOKUP(A1885,'ADM Details FY17'!$A$3:$P$3515,16,FALSE)</f>
        <v>0</v>
      </c>
      <c r="N1885" s="1">
        <f>VLOOKUP(A1885,'ADM Details FY17'!$A$3:$Q$3515,17,FALSE)</f>
        <v>0</v>
      </c>
      <c r="O1885" s="1">
        <f>VLOOKUP(A1885,'ADM Details FY17'!$A$3:$S$3515,19,FALSE)</f>
        <v>0</v>
      </c>
      <c r="P1885" s="1">
        <f>VLOOKUP(A1885,'ADM Details FY17'!$A$3:$U$3515,21,FALSE)</f>
        <v>0</v>
      </c>
      <c r="Q1885" s="1">
        <f>VLOOKUP(A1885,'ADM Details FY17'!$A$3:$V$3515,22,FALSE)</f>
        <v>0</v>
      </c>
      <c r="R1885" s="1">
        <f>VLOOKUP(A1885,'ADM Details FY17'!$A$3:$W$3515,23,FALSE)</f>
        <v>0</v>
      </c>
      <c r="S1885" s="1">
        <f>VLOOKUP(A1885,'ADM Details FY17'!$A$3:$X$3515,24,FALSE)</f>
        <v>0</v>
      </c>
      <c r="T1885" s="1">
        <f>VLOOKUP(A1885,'ADM Details FY17'!$A$3:$Y$3515,25,FALSE)</f>
        <v>0</v>
      </c>
      <c r="U1885" s="1">
        <f>VLOOKUP(A1885,'ADM Details FY17'!$A$3:$AA$3515,27,FALSE)</f>
        <v>0</v>
      </c>
      <c r="V1885" s="1">
        <f>IFERROR(VLOOKUP(C1885,'eindex _tget pp '!$A$4:$E$615,5,FALSE),0)</f>
        <v>0</v>
      </c>
      <c r="W1885" s="31">
        <f>IFERROR(VLOOKUP(C1885,'eindex _tget pp '!$A$4:$F$615,6,FALSE),0)</f>
        <v>0</v>
      </c>
      <c r="X1885" s="4">
        <f>IFERROR(VLOOKUP(B1885,'eschools 16'!$A$2:$F$25,6,FALSE),1)</f>
        <v>1</v>
      </c>
      <c r="Y1885" s="1">
        <f t="shared" si="145"/>
        <v>0</v>
      </c>
      <c r="Z1885" s="1">
        <f t="shared" si="146"/>
        <v>0</v>
      </c>
      <c r="AA1885" s="31">
        <f>IFERROR(VLOOKUP(C1885,'eindex _tget pp '!$A$4:$G$615,7,FALSE),0)</f>
        <v>0</v>
      </c>
      <c r="AB1885" s="1">
        <f>VLOOKUP(A1885,'ADM Details FY17'!$A$3:$AB$3515,28,FALSE)</f>
        <v>0</v>
      </c>
      <c r="AC1885" s="1">
        <f t="shared" si="147"/>
        <v>0</v>
      </c>
      <c r="AD1885" s="1">
        <f t="shared" si="148"/>
        <v>0</v>
      </c>
      <c r="AE1885" s="1">
        <f t="shared" si="149"/>
        <v>0</v>
      </c>
    </row>
    <row r="1886" spans="1:31" x14ac:dyDescent="0.25">
      <c r="A1886" t="str">
        <f>B1886&amp;"-"&amp;COUNTIF($B$3:B1886,B1886)</f>
        <v>534-11</v>
      </c>
      <c r="B1886">
        <v>534</v>
      </c>
      <c r="C1886" s="18">
        <f>VLOOKUP(A1886,'ADM Details FY17'!$A$3:$D$3515,4,FALSE)</f>
        <v>0</v>
      </c>
      <c r="D1886" s="1">
        <f>VLOOKUP(A1886,'ADM Details FY17'!$A$3:$E$3515,5,FALSE)</f>
        <v>0</v>
      </c>
      <c r="E1886" s="1">
        <f>VLOOKUP(A1886,'ADM Details FY17'!$A$3:$F$3515,6,FALSE)</f>
        <v>0</v>
      </c>
      <c r="F1886" s="1">
        <f>VLOOKUP(A1886,'ADM Details FY17'!$A$3:$G$3515,7,FALSE)</f>
        <v>0</v>
      </c>
      <c r="G1886" s="1">
        <f>VLOOKUP(A1886,'ADM Details FY17'!$A$3:$H$3515,8,FALSE)</f>
        <v>0</v>
      </c>
      <c r="H1886" s="1">
        <f>VLOOKUP(A1886,'ADM Details FY17'!$A$3:$I$3515,9,FALSE)</f>
        <v>0</v>
      </c>
      <c r="I1886" s="1">
        <f>VLOOKUP(A1886,'ADM Details FY17'!$A$3:$J$3517,10,FALSE)</f>
        <v>0</v>
      </c>
      <c r="J1886" s="1">
        <f>VLOOKUP(A1886,'ADM Details FY17'!$A$3:$K$3515,11,FALSE)</f>
        <v>0</v>
      </c>
      <c r="K1886" s="1">
        <f>VLOOKUP(A1886,'ADM Details FY17'!$A$3:$M$3515,13,FALSE)</f>
        <v>0</v>
      </c>
      <c r="L1886" s="1">
        <f>VLOOKUP(A1886,'ADM Details FY17'!$A$3:$O$3515,15,FALSE)</f>
        <v>0</v>
      </c>
      <c r="M1886" s="1">
        <f>VLOOKUP(A1886,'ADM Details FY17'!$A$3:$P$3515,16,FALSE)</f>
        <v>0</v>
      </c>
      <c r="N1886" s="1">
        <f>VLOOKUP(A1886,'ADM Details FY17'!$A$3:$Q$3515,17,FALSE)</f>
        <v>0</v>
      </c>
      <c r="O1886" s="1">
        <f>VLOOKUP(A1886,'ADM Details FY17'!$A$3:$S$3515,19,FALSE)</f>
        <v>0</v>
      </c>
      <c r="P1886" s="1">
        <f>VLOOKUP(A1886,'ADM Details FY17'!$A$3:$U$3515,21,FALSE)</f>
        <v>0</v>
      </c>
      <c r="Q1886" s="1">
        <f>VLOOKUP(A1886,'ADM Details FY17'!$A$3:$V$3515,22,FALSE)</f>
        <v>0</v>
      </c>
      <c r="R1886" s="1">
        <f>VLOOKUP(A1886,'ADM Details FY17'!$A$3:$W$3515,23,FALSE)</f>
        <v>0</v>
      </c>
      <c r="S1886" s="1">
        <f>VLOOKUP(A1886,'ADM Details FY17'!$A$3:$X$3515,24,FALSE)</f>
        <v>0</v>
      </c>
      <c r="T1886" s="1">
        <f>VLOOKUP(A1886,'ADM Details FY17'!$A$3:$Y$3515,25,FALSE)</f>
        <v>0</v>
      </c>
      <c r="U1886" s="1">
        <f>VLOOKUP(A1886,'ADM Details FY17'!$A$3:$AA$3515,27,FALSE)</f>
        <v>0</v>
      </c>
      <c r="V1886" s="1">
        <f>IFERROR(VLOOKUP(C1886,'eindex _tget pp '!$A$4:$E$615,5,FALSE),0)</f>
        <v>0</v>
      </c>
      <c r="W1886" s="31">
        <f>IFERROR(VLOOKUP(C1886,'eindex _tget pp '!$A$4:$F$615,6,FALSE),0)</f>
        <v>0</v>
      </c>
      <c r="X1886" s="4">
        <f>IFERROR(VLOOKUP(B1886,'eschools 16'!$A$2:$F$25,6,FALSE),1)</f>
        <v>1</v>
      </c>
      <c r="Y1886" s="1">
        <f t="shared" si="145"/>
        <v>0</v>
      </c>
      <c r="Z1886" s="1">
        <f t="shared" si="146"/>
        <v>0</v>
      </c>
      <c r="AA1886" s="31">
        <f>IFERROR(VLOOKUP(C1886,'eindex _tget pp '!$A$4:$G$615,7,FALSE),0)</f>
        <v>0</v>
      </c>
      <c r="AB1886" s="1">
        <f>VLOOKUP(A1886,'ADM Details FY17'!$A$3:$AB$3515,28,FALSE)</f>
        <v>0</v>
      </c>
      <c r="AC1886" s="1">
        <f t="shared" si="147"/>
        <v>0</v>
      </c>
      <c r="AD1886" s="1">
        <f t="shared" si="148"/>
        <v>0</v>
      </c>
      <c r="AE1886" s="1">
        <f t="shared" si="149"/>
        <v>0</v>
      </c>
    </row>
    <row r="1887" spans="1:31" x14ac:dyDescent="0.25">
      <c r="A1887" t="str">
        <f>B1887&amp;"-"&amp;COUNTIF($B$3:B1887,B1887)</f>
        <v>534-12</v>
      </c>
      <c r="B1887">
        <v>534</v>
      </c>
      <c r="C1887" s="18">
        <f>VLOOKUP(A1887,'ADM Details FY17'!$A$3:$D$3515,4,FALSE)</f>
        <v>0</v>
      </c>
      <c r="D1887" s="1">
        <f>VLOOKUP(A1887,'ADM Details FY17'!$A$3:$E$3515,5,FALSE)</f>
        <v>0</v>
      </c>
      <c r="E1887" s="1">
        <f>VLOOKUP(A1887,'ADM Details FY17'!$A$3:$F$3515,6,FALSE)</f>
        <v>0</v>
      </c>
      <c r="F1887" s="1">
        <f>VLOOKUP(A1887,'ADM Details FY17'!$A$3:$G$3515,7,FALSE)</f>
        <v>0</v>
      </c>
      <c r="G1887" s="1">
        <f>VLOOKUP(A1887,'ADM Details FY17'!$A$3:$H$3515,8,FALSE)</f>
        <v>0</v>
      </c>
      <c r="H1887" s="1">
        <f>VLOOKUP(A1887,'ADM Details FY17'!$A$3:$I$3515,9,FALSE)</f>
        <v>0</v>
      </c>
      <c r="I1887" s="1">
        <f>VLOOKUP(A1887,'ADM Details FY17'!$A$3:$J$3517,10,FALSE)</f>
        <v>0</v>
      </c>
      <c r="J1887" s="1">
        <f>VLOOKUP(A1887,'ADM Details FY17'!$A$3:$K$3515,11,FALSE)</f>
        <v>0</v>
      </c>
      <c r="K1887" s="1">
        <f>VLOOKUP(A1887,'ADM Details FY17'!$A$3:$M$3515,13,FALSE)</f>
        <v>0</v>
      </c>
      <c r="L1887" s="1">
        <f>VLOOKUP(A1887,'ADM Details FY17'!$A$3:$O$3515,15,FALSE)</f>
        <v>0</v>
      </c>
      <c r="M1887" s="1">
        <f>VLOOKUP(A1887,'ADM Details FY17'!$A$3:$P$3515,16,FALSE)</f>
        <v>0</v>
      </c>
      <c r="N1887" s="1">
        <f>VLOOKUP(A1887,'ADM Details FY17'!$A$3:$Q$3515,17,FALSE)</f>
        <v>0</v>
      </c>
      <c r="O1887" s="1">
        <f>VLOOKUP(A1887,'ADM Details FY17'!$A$3:$S$3515,19,FALSE)</f>
        <v>0</v>
      </c>
      <c r="P1887" s="1">
        <f>VLOOKUP(A1887,'ADM Details FY17'!$A$3:$U$3515,21,FALSE)</f>
        <v>0</v>
      </c>
      <c r="Q1887" s="1">
        <f>VLOOKUP(A1887,'ADM Details FY17'!$A$3:$V$3515,22,FALSE)</f>
        <v>0</v>
      </c>
      <c r="R1887" s="1">
        <f>VLOOKUP(A1887,'ADM Details FY17'!$A$3:$W$3515,23,FALSE)</f>
        <v>0</v>
      </c>
      <c r="S1887" s="1">
        <f>VLOOKUP(A1887,'ADM Details FY17'!$A$3:$X$3515,24,FALSE)</f>
        <v>0</v>
      </c>
      <c r="T1887" s="1">
        <f>VLOOKUP(A1887,'ADM Details FY17'!$A$3:$Y$3515,25,FALSE)</f>
        <v>0</v>
      </c>
      <c r="U1887" s="1">
        <f>VLOOKUP(A1887,'ADM Details FY17'!$A$3:$AA$3515,27,FALSE)</f>
        <v>0</v>
      </c>
      <c r="V1887" s="1">
        <f>IFERROR(VLOOKUP(C1887,'eindex _tget pp '!$A$4:$E$615,5,FALSE),0)</f>
        <v>0</v>
      </c>
      <c r="W1887" s="31">
        <f>IFERROR(VLOOKUP(C1887,'eindex _tget pp '!$A$4:$F$615,6,FALSE),0)</f>
        <v>0</v>
      </c>
      <c r="X1887" s="4">
        <f>IFERROR(VLOOKUP(B1887,'eschools 16'!$A$2:$F$25,6,FALSE),1)</f>
        <v>1</v>
      </c>
      <c r="Y1887" s="1">
        <f t="shared" si="145"/>
        <v>0</v>
      </c>
      <c r="Z1887" s="1">
        <f t="shared" si="146"/>
        <v>0</v>
      </c>
      <c r="AA1887" s="31">
        <f>IFERROR(VLOOKUP(C1887,'eindex _tget pp '!$A$4:$G$615,7,FALSE),0)</f>
        <v>0</v>
      </c>
      <c r="AB1887" s="1">
        <f>VLOOKUP(A1887,'ADM Details FY17'!$A$3:$AB$3515,28,FALSE)</f>
        <v>0</v>
      </c>
      <c r="AC1887" s="1">
        <f t="shared" si="147"/>
        <v>0</v>
      </c>
      <c r="AD1887" s="1">
        <f t="shared" si="148"/>
        <v>0</v>
      </c>
      <c r="AE1887" s="1">
        <f t="shared" si="149"/>
        <v>0</v>
      </c>
    </row>
    <row r="1888" spans="1:31" x14ac:dyDescent="0.25">
      <c r="A1888" t="str">
        <f>B1888&amp;"-"&amp;COUNTIF($B$3:B1888,B1888)</f>
        <v>534-13</v>
      </c>
      <c r="B1888">
        <v>534</v>
      </c>
      <c r="C1888" s="18">
        <f>VLOOKUP(A1888,'ADM Details FY17'!$A$3:$D$3515,4,FALSE)</f>
        <v>0</v>
      </c>
      <c r="D1888" s="1">
        <f>VLOOKUP(A1888,'ADM Details FY17'!$A$3:$E$3515,5,FALSE)</f>
        <v>0</v>
      </c>
      <c r="E1888" s="1">
        <f>VLOOKUP(A1888,'ADM Details FY17'!$A$3:$F$3515,6,FALSE)</f>
        <v>0</v>
      </c>
      <c r="F1888" s="1">
        <f>VLOOKUP(A1888,'ADM Details FY17'!$A$3:$G$3515,7,FALSE)</f>
        <v>0</v>
      </c>
      <c r="G1888" s="1">
        <f>VLOOKUP(A1888,'ADM Details FY17'!$A$3:$H$3515,8,FALSE)</f>
        <v>0</v>
      </c>
      <c r="H1888" s="1">
        <f>VLOOKUP(A1888,'ADM Details FY17'!$A$3:$I$3515,9,FALSE)</f>
        <v>0</v>
      </c>
      <c r="I1888" s="1">
        <f>VLOOKUP(A1888,'ADM Details FY17'!$A$3:$J$3517,10,FALSE)</f>
        <v>0</v>
      </c>
      <c r="J1888" s="1">
        <f>VLOOKUP(A1888,'ADM Details FY17'!$A$3:$K$3515,11,FALSE)</f>
        <v>0</v>
      </c>
      <c r="K1888" s="1">
        <f>VLOOKUP(A1888,'ADM Details FY17'!$A$3:$M$3515,13,FALSE)</f>
        <v>0</v>
      </c>
      <c r="L1888" s="1">
        <f>VLOOKUP(A1888,'ADM Details FY17'!$A$3:$O$3515,15,FALSE)</f>
        <v>0</v>
      </c>
      <c r="M1888" s="1">
        <f>VLOOKUP(A1888,'ADM Details FY17'!$A$3:$P$3515,16,FALSE)</f>
        <v>0</v>
      </c>
      <c r="N1888" s="1">
        <f>VLOOKUP(A1888,'ADM Details FY17'!$A$3:$Q$3515,17,FALSE)</f>
        <v>0</v>
      </c>
      <c r="O1888" s="1">
        <f>VLOOKUP(A1888,'ADM Details FY17'!$A$3:$S$3515,19,FALSE)</f>
        <v>0</v>
      </c>
      <c r="P1888" s="1">
        <f>VLOOKUP(A1888,'ADM Details FY17'!$A$3:$U$3515,21,FALSE)</f>
        <v>0</v>
      </c>
      <c r="Q1888" s="1">
        <f>VLOOKUP(A1888,'ADM Details FY17'!$A$3:$V$3515,22,FALSE)</f>
        <v>0</v>
      </c>
      <c r="R1888" s="1">
        <f>VLOOKUP(A1888,'ADM Details FY17'!$A$3:$W$3515,23,FALSE)</f>
        <v>0</v>
      </c>
      <c r="S1888" s="1">
        <f>VLOOKUP(A1888,'ADM Details FY17'!$A$3:$X$3515,24,FALSE)</f>
        <v>0</v>
      </c>
      <c r="T1888" s="1">
        <f>VLOOKUP(A1888,'ADM Details FY17'!$A$3:$Y$3515,25,FALSE)</f>
        <v>0</v>
      </c>
      <c r="U1888" s="1">
        <f>VLOOKUP(A1888,'ADM Details FY17'!$A$3:$AA$3515,27,FALSE)</f>
        <v>0</v>
      </c>
      <c r="V1888" s="1">
        <f>IFERROR(VLOOKUP(C1888,'eindex _tget pp '!$A$4:$E$615,5,FALSE),0)</f>
        <v>0</v>
      </c>
      <c r="W1888" s="31">
        <f>IFERROR(VLOOKUP(C1888,'eindex _tget pp '!$A$4:$F$615,6,FALSE),0)</f>
        <v>0</v>
      </c>
      <c r="X1888" s="4">
        <f>IFERROR(VLOOKUP(B1888,'eschools 16'!$A$2:$F$25,6,FALSE),1)</f>
        <v>1</v>
      </c>
      <c r="Y1888" s="1">
        <f t="shared" si="145"/>
        <v>0</v>
      </c>
      <c r="Z1888" s="1">
        <f t="shared" si="146"/>
        <v>0</v>
      </c>
      <c r="AA1888" s="31">
        <f>IFERROR(VLOOKUP(C1888,'eindex _tget pp '!$A$4:$G$615,7,FALSE),0)</f>
        <v>0</v>
      </c>
      <c r="AB1888" s="1">
        <f>VLOOKUP(A1888,'ADM Details FY17'!$A$3:$AB$3515,28,FALSE)</f>
        <v>0</v>
      </c>
      <c r="AC1888" s="1">
        <f t="shared" si="147"/>
        <v>0</v>
      </c>
      <c r="AD1888" s="1">
        <f t="shared" si="148"/>
        <v>0</v>
      </c>
      <c r="AE1888" s="1">
        <f t="shared" si="149"/>
        <v>0</v>
      </c>
    </row>
    <row r="1889" spans="1:31" x14ac:dyDescent="0.25">
      <c r="A1889" t="str">
        <f>B1889&amp;"-"&amp;COUNTIF($B$3:B1889,B1889)</f>
        <v>534-14</v>
      </c>
      <c r="B1889">
        <v>534</v>
      </c>
      <c r="C1889" s="18">
        <f>VLOOKUP(A1889,'ADM Details FY17'!$A$3:$D$3515,4,FALSE)</f>
        <v>0</v>
      </c>
      <c r="D1889" s="1">
        <f>VLOOKUP(A1889,'ADM Details FY17'!$A$3:$E$3515,5,FALSE)</f>
        <v>0</v>
      </c>
      <c r="E1889" s="1">
        <f>VLOOKUP(A1889,'ADM Details FY17'!$A$3:$F$3515,6,FALSE)</f>
        <v>0</v>
      </c>
      <c r="F1889" s="1">
        <f>VLOOKUP(A1889,'ADM Details FY17'!$A$3:$G$3515,7,FALSE)</f>
        <v>0</v>
      </c>
      <c r="G1889" s="1">
        <f>VLOOKUP(A1889,'ADM Details FY17'!$A$3:$H$3515,8,FALSE)</f>
        <v>0</v>
      </c>
      <c r="H1889" s="1">
        <f>VLOOKUP(A1889,'ADM Details FY17'!$A$3:$I$3515,9,FALSE)</f>
        <v>0</v>
      </c>
      <c r="I1889" s="1">
        <f>VLOOKUP(A1889,'ADM Details FY17'!$A$3:$J$3517,10,FALSE)</f>
        <v>0</v>
      </c>
      <c r="J1889" s="1">
        <f>VLOOKUP(A1889,'ADM Details FY17'!$A$3:$K$3515,11,FALSE)</f>
        <v>0</v>
      </c>
      <c r="K1889" s="1">
        <f>VLOOKUP(A1889,'ADM Details FY17'!$A$3:$M$3515,13,FALSE)</f>
        <v>0</v>
      </c>
      <c r="L1889" s="1">
        <f>VLOOKUP(A1889,'ADM Details FY17'!$A$3:$O$3515,15,FALSE)</f>
        <v>0</v>
      </c>
      <c r="M1889" s="1">
        <f>VLOOKUP(A1889,'ADM Details FY17'!$A$3:$P$3515,16,FALSE)</f>
        <v>0</v>
      </c>
      <c r="N1889" s="1">
        <f>VLOOKUP(A1889,'ADM Details FY17'!$A$3:$Q$3515,17,FALSE)</f>
        <v>0</v>
      </c>
      <c r="O1889" s="1">
        <f>VLOOKUP(A1889,'ADM Details FY17'!$A$3:$S$3515,19,FALSE)</f>
        <v>0</v>
      </c>
      <c r="P1889" s="1">
        <f>VLOOKUP(A1889,'ADM Details FY17'!$A$3:$U$3515,21,FALSE)</f>
        <v>0</v>
      </c>
      <c r="Q1889" s="1">
        <f>VLOOKUP(A1889,'ADM Details FY17'!$A$3:$V$3515,22,FALSE)</f>
        <v>0</v>
      </c>
      <c r="R1889" s="1">
        <f>VLOOKUP(A1889,'ADM Details FY17'!$A$3:$W$3515,23,FALSE)</f>
        <v>0</v>
      </c>
      <c r="S1889" s="1">
        <f>VLOOKUP(A1889,'ADM Details FY17'!$A$3:$X$3515,24,FALSE)</f>
        <v>0</v>
      </c>
      <c r="T1889" s="1">
        <f>VLOOKUP(A1889,'ADM Details FY17'!$A$3:$Y$3515,25,FALSE)</f>
        <v>0</v>
      </c>
      <c r="U1889" s="1">
        <f>VLOOKUP(A1889,'ADM Details FY17'!$A$3:$AA$3515,27,FALSE)</f>
        <v>0</v>
      </c>
      <c r="V1889" s="1">
        <f>IFERROR(VLOOKUP(C1889,'eindex _tget pp '!$A$4:$E$615,5,FALSE),0)</f>
        <v>0</v>
      </c>
      <c r="W1889" s="31">
        <f>IFERROR(VLOOKUP(C1889,'eindex _tget pp '!$A$4:$F$615,6,FALSE),0)</f>
        <v>0</v>
      </c>
      <c r="X1889" s="4">
        <f>IFERROR(VLOOKUP(B1889,'eschools 16'!$A$2:$F$25,6,FALSE),1)</f>
        <v>1</v>
      </c>
      <c r="Y1889" s="1">
        <f t="shared" si="145"/>
        <v>0</v>
      </c>
      <c r="Z1889" s="1">
        <f t="shared" si="146"/>
        <v>0</v>
      </c>
      <c r="AA1889" s="31">
        <f>IFERROR(VLOOKUP(C1889,'eindex _tget pp '!$A$4:$G$615,7,FALSE),0)</f>
        <v>0</v>
      </c>
      <c r="AB1889" s="1">
        <f>VLOOKUP(A1889,'ADM Details FY17'!$A$3:$AB$3515,28,FALSE)</f>
        <v>0</v>
      </c>
      <c r="AC1889" s="1">
        <f t="shared" si="147"/>
        <v>0</v>
      </c>
      <c r="AD1889" s="1">
        <f t="shared" si="148"/>
        <v>0</v>
      </c>
      <c r="AE1889" s="1">
        <f t="shared" si="149"/>
        <v>0</v>
      </c>
    </row>
    <row r="1890" spans="1:31" x14ac:dyDescent="0.25">
      <c r="A1890" t="str">
        <f>B1890&amp;"-"&amp;COUNTIF($B$3:B1890,B1890)</f>
        <v>534-15</v>
      </c>
      <c r="B1890">
        <v>534</v>
      </c>
      <c r="C1890" s="18">
        <f>VLOOKUP(A1890,'ADM Details FY17'!$A$3:$D$3515,4,FALSE)</f>
        <v>0</v>
      </c>
      <c r="D1890" s="1">
        <f>VLOOKUP(A1890,'ADM Details FY17'!$A$3:$E$3515,5,FALSE)</f>
        <v>0</v>
      </c>
      <c r="E1890" s="1">
        <f>VLOOKUP(A1890,'ADM Details FY17'!$A$3:$F$3515,6,FALSE)</f>
        <v>0</v>
      </c>
      <c r="F1890" s="1">
        <f>VLOOKUP(A1890,'ADM Details FY17'!$A$3:$G$3515,7,FALSE)</f>
        <v>0</v>
      </c>
      <c r="G1890" s="1">
        <f>VLOOKUP(A1890,'ADM Details FY17'!$A$3:$H$3515,8,FALSE)</f>
        <v>0</v>
      </c>
      <c r="H1890" s="1">
        <f>VLOOKUP(A1890,'ADM Details FY17'!$A$3:$I$3515,9,FALSE)</f>
        <v>0</v>
      </c>
      <c r="I1890" s="1">
        <f>VLOOKUP(A1890,'ADM Details FY17'!$A$3:$J$3517,10,FALSE)</f>
        <v>0</v>
      </c>
      <c r="J1890" s="1">
        <f>VLOOKUP(A1890,'ADM Details FY17'!$A$3:$K$3515,11,FALSE)</f>
        <v>0</v>
      </c>
      <c r="K1890" s="1">
        <f>VLOOKUP(A1890,'ADM Details FY17'!$A$3:$M$3515,13,FALSE)</f>
        <v>0</v>
      </c>
      <c r="L1890" s="1">
        <f>VLOOKUP(A1890,'ADM Details FY17'!$A$3:$O$3515,15,FALSE)</f>
        <v>0</v>
      </c>
      <c r="M1890" s="1">
        <f>VLOOKUP(A1890,'ADM Details FY17'!$A$3:$P$3515,16,FALSE)</f>
        <v>0</v>
      </c>
      <c r="N1890" s="1">
        <f>VLOOKUP(A1890,'ADM Details FY17'!$A$3:$Q$3515,17,FALSE)</f>
        <v>0</v>
      </c>
      <c r="O1890" s="1">
        <f>VLOOKUP(A1890,'ADM Details FY17'!$A$3:$S$3515,19,FALSE)</f>
        <v>0</v>
      </c>
      <c r="P1890" s="1">
        <f>VLOOKUP(A1890,'ADM Details FY17'!$A$3:$U$3515,21,FALSE)</f>
        <v>0</v>
      </c>
      <c r="Q1890" s="1">
        <f>VLOOKUP(A1890,'ADM Details FY17'!$A$3:$V$3515,22,FALSE)</f>
        <v>0</v>
      </c>
      <c r="R1890" s="1">
        <f>VLOOKUP(A1890,'ADM Details FY17'!$A$3:$W$3515,23,FALSE)</f>
        <v>0</v>
      </c>
      <c r="S1890" s="1">
        <f>VLOOKUP(A1890,'ADM Details FY17'!$A$3:$X$3515,24,FALSE)</f>
        <v>0</v>
      </c>
      <c r="T1890" s="1">
        <f>VLOOKUP(A1890,'ADM Details FY17'!$A$3:$Y$3515,25,FALSE)</f>
        <v>0</v>
      </c>
      <c r="U1890" s="1">
        <f>VLOOKUP(A1890,'ADM Details FY17'!$A$3:$AA$3515,27,FALSE)</f>
        <v>0</v>
      </c>
      <c r="V1890" s="1">
        <f>IFERROR(VLOOKUP(C1890,'eindex _tget pp '!$A$4:$E$615,5,FALSE),0)</f>
        <v>0</v>
      </c>
      <c r="W1890" s="31">
        <f>IFERROR(VLOOKUP(C1890,'eindex _tget pp '!$A$4:$F$615,6,FALSE),0)</f>
        <v>0</v>
      </c>
      <c r="X1890" s="4">
        <f>IFERROR(VLOOKUP(B1890,'eschools 16'!$A$2:$F$25,6,FALSE),1)</f>
        <v>1</v>
      </c>
      <c r="Y1890" s="1">
        <f t="shared" si="145"/>
        <v>0</v>
      </c>
      <c r="Z1890" s="1">
        <f t="shared" si="146"/>
        <v>0</v>
      </c>
      <c r="AA1890" s="31">
        <f>IFERROR(VLOOKUP(C1890,'eindex _tget pp '!$A$4:$G$615,7,FALSE),0)</f>
        <v>0</v>
      </c>
      <c r="AB1890" s="1">
        <f>VLOOKUP(A1890,'ADM Details FY17'!$A$3:$AB$3515,28,FALSE)</f>
        <v>0</v>
      </c>
      <c r="AC1890" s="1">
        <f t="shared" si="147"/>
        <v>0</v>
      </c>
      <c r="AD1890" s="1">
        <f t="shared" si="148"/>
        <v>0</v>
      </c>
      <c r="AE1890" s="1">
        <f t="shared" si="149"/>
        <v>0</v>
      </c>
    </row>
    <row r="1891" spans="1:31" x14ac:dyDescent="0.25">
      <c r="A1891" t="str">
        <f>B1891&amp;"-"&amp;COUNTIF($B$3:B1891,B1891)</f>
        <v>534-16</v>
      </c>
      <c r="B1891">
        <v>534</v>
      </c>
      <c r="C1891" s="18">
        <f>VLOOKUP(A1891,'ADM Details FY17'!$A$3:$D$3515,4,FALSE)</f>
        <v>0</v>
      </c>
      <c r="D1891" s="1">
        <f>VLOOKUP(A1891,'ADM Details FY17'!$A$3:$E$3515,5,FALSE)</f>
        <v>0</v>
      </c>
      <c r="E1891" s="1">
        <f>VLOOKUP(A1891,'ADM Details FY17'!$A$3:$F$3515,6,FALSE)</f>
        <v>0</v>
      </c>
      <c r="F1891" s="1">
        <f>VLOOKUP(A1891,'ADM Details FY17'!$A$3:$G$3515,7,FALSE)</f>
        <v>0</v>
      </c>
      <c r="G1891" s="1">
        <f>VLOOKUP(A1891,'ADM Details FY17'!$A$3:$H$3515,8,FALSE)</f>
        <v>0</v>
      </c>
      <c r="H1891" s="1">
        <f>VLOOKUP(A1891,'ADM Details FY17'!$A$3:$I$3515,9,FALSE)</f>
        <v>0</v>
      </c>
      <c r="I1891" s="1">
        <f>VLOOKUP(A1891,'ADM Details FY17'!$A$3:$J$3517,10,FALSE)</f>
        <v>0</v>
      </c>
      <c r="J1891" s="1">
        <f>VLOOKUP(A1891,'ADM Details FY17'!$A$3:$K$3515,11,FALSE)</f>
        <v>0</v>
      </c>
      <c r="K1891" s="1">
        <f>VLOOKUP(A1891,'ADM Details FY17'!$A$3:$M$3515,13,FALSE)</f>
        <v>0</v>
      </c>
      <c r="L1891" s="1">
        <f>VLOOKUP(A1891,'ADM Details FY17'!$A$3:$O$3515,15,FALSE)</f>
        <v>0</v>
      </c>
      <c r="M1891" s="1">
        <f>VLOOKUP(A1891,'ADM Details FY17'!$A$3:$P$3515,16,FALSE)</f>
        <v>0</v>
      </c>
      <c r="N1891" s="1">
        <f>VLOOKUP(A1891,'ADM Details FY17'!$A$3:$Q$3515,17,FALSE)</f>
        <v>0</v>
      </c>
      <c r="O1891" s="1">
        <f>VLOOKUP(A1891,'ADM Details FY17'!$A$3:$S$3515,19,FALSE)</f>
        <v>0</v>
      </c>
      <c r="P1891" s="1">
        <f>VLOOKUP(A1891,'ADM Details FY17'!$A$3:$U$3515,21,FALSE)</f>
        <v>0</v>
      </c>
      <c r="Q1891" s="1">
        <f>VLOOKUP(A1891,'ADM Details FY17'!$A$3:$V$3515,22,FALSE)</f>
        <v>0</v>
      </c>
      <c r="R1891" s="1">
        <f>VLOOKUP(A1891,'ADM Details FY17'!$A$3:$W$3515,23,FALSE)</f>
        <v>0</v>
      </c>
      <c r="S1891" s="1">
        <f>VLOOKUP(A1891,'ADM Details FY17'!$A$3:$X$3515,24,FALSE)</f>
        <v>0</v>
      </c>
      <c r="T1891" s="1">
        <f>VLOOKUP(A1891,'ADM Details FY17'!$A$3:$Y$3515,25,FALSE)</f>
        <v>0</v>
      </c>
      <c r="U1891" s="1">
        <f>VLOOKUP(A1891,'ADM Details FY17'!$A$3:$AA$3515,27,FALSE)</f>
        <v>0</v>
      </c>
      <c r="V1891" s="1">
        <f>IFERROR(VLOOKUP(C1891,'eindex _tget pp '!$A$4:$E$615,5,FALSE),0)</f>
        <v>0</v>
      </c>
      <c r="W1891" s="31">
        <f>IFERROR(VLOOKUP(C1891,'eindex _tget pp '!$A$4:$F$615,6,FALSE),0)</f>
        <v>0</v>
      </c>
      <c r="X1891" s="4">
        <f>IFERROR(VLOOKUP(B1891,'eschools 16'!$A$2:$F$25,6,FALSE),1)</f>
        <v>1</v>
      </c>
      <c r="Y1891" s="1">
        <f t="shared" si="145"/>
        <v>0</v>
      </c>
      <c r="Z1891" s="1">
        <f t="shared" si="146"/>
        <v>0</v>
      </c>
      <c r="AA1891" s="31">
        <f>IFERROR(VLOOKUP(C1891,'eindex _tget pp '!$A$4:$G$615,7,FALSE),0)</f>
        <v>0</v>
      </c>
      <c r="AB1891" s="1">
        <f>VLOOKUP(A1891,'ADM Details FY17'!$A$3:$AB$3515,28,FALSE)</f>
        <v>0</v>
      </c>
      <c r="AC1891" s="1">
        <f t="shared" si="147"/>
        <v>0</v>
      </c>
      <c r="AD1891" s="1">
        <f t="shared" si="148"/>
        <v>0</v>
      </c>
      <c r="AE1891" s="1">
        <f t="shared" si="149"/>
        <v>0</v>
      </c>
    </row>
    <row r="1892" spans="1:31" x14ac:dyDescent="0.25">
      <c r="A1892" t="str">
        <f>B1892&amp;"-"&amp;COUNTIF($B$3:B1892,B1892)</f>
        <v>541-1</v>
      </c>
      <c r="B1892">
        <v>541</v>
      </c>
      <c r="C1892" s="18">
        <f>VLOOKUP(A1892,'ADM Details FY17'!$A$3:$D$3515,4,FALSE)</f>
        <v>43489</v>
      </c>
      <c r="D1892" s="1">
        <f>VLOOKUP(A1892,'ADM Details FY17'!$A$3:$E$3515,5,FALSE)</f>
        <v>1</v>
      </c>
      <c r="E1892" s="1">
        <f>VLOOKUP(A1892,'ADM Details FY17'!$A$3:$F$3515,6,FALSE)</f>
        <v>0</v>
      </c>
      <c r="F1892" s="1">
        <f>VLOOKUP(A1892,'ADM Details FY17'!$A$3:$G$3515,7,FALSE)</f>
        <v>0</v>
      </c>
      <c r="G1892" s="1">
        <f>VLOOKUP(A1892,'ADM Details FY17'!$A$3:$H$3515,8,FALSE)</f>
        <v>0</v>
      </c>
      <c r="H1892" s="1">
        <f>VLOOKUP(A1892,'ADM Details FY17'!$A$3:$I$3515,9,FALSE)</f>
        <v>0</v>
      </c>
      <c r="I1892" s="1">
        <f>VLOOKUP(A1892,'ADM Details FY17'!$A$3:$J$3517,10,FALSE)</f>
        <v>0</v>
      </c>
      <c r="J1892" s="1">
        <f>VLOOKUP(A1892,'ADM Details FY17'!$A$3:$K$3515,11,FALSE)</f>
        <v>1</v>
      </c>
      <c r="K1892" s="1">
        <f>VLOOKUP(A1892,'ADM Details FY17'!$A$3:$M$3515,13,FALSE)</f>
        <v>0</v>
      </c>
      <c r="L1892" s="1">
        <f>VLOOKUP(A1892,'ADM Details FY17'!$A$3:$O$3515,15,FALSE)</f>
        <v>0</v>
      </c>
      <c r="M1892" s="1">
        <f>VLOOKUP(A1892,'ADM Details FY17'!$A$3:$P$3515,16,FALSE)</f>
        <v>0</v>
      </c>
      <c r="N1892" s="1">
        <f>VLOOKUP(A1892,'ADM Details FY17'!$A$3:$Q$3515,17,FALSE)</f>
        <v>0</v>
      </c>
      <c r="O1892" s="1">
        <f>VLOOKUP(A1892,'ADM Details FY17'!$A$3:$S$3515,19,FALSE)</f>
        <v>0</v>
      </c>
      <c r="P1892" s="1">
        <f>VLOOKUP(A1892,'ADM Details FY17'!$A$3:$U$3515,21,FALSE)</f>
        <v>0</v>
      </c>
      <c r="Q1892" s="1">
        <f>VLOOKUP(A1892,'ADM Details FY17'!$A$3:$V$3515,22,FALSE)</f>
        <v>0</v>
      </c>
      <c r="R1892" s="1">
        <f>VLOOKUP(A1892,'ADM Details FY17'!$A$3:$W$3515,23,FALSE)</f>
        <v>0</v>
      </c>
      <c r="S1892" s="1">
        <f>VLOOKUP(A1892,'ADM Details FY17'!$A$3:$X$3515,24,FALSE)</f>
        <v>0</v>
      </c>
      <c r="T1892" s="1">
        <f>VLOOKUP(A1892,'ADM Details FY17'!$A$3:$Y$3515,25,FALSE)</f>
        <v>0</v>
      </c>
      <c r="U1892" s="1">
        <f>VLOOKUP(A1892,'ADM Details FY17'!$A$3:$AA$3515,27,FALSE)</f>
        <v>0</v>
      </c>
      <c r="V1892" s="1">
        <f>IFERROR(VLOOKUP(C1892,'eindex _tget pp '!$A$4:$E$615,5,FALSE),0)</f>
        <v>965.83149339195813</v>
      </c>
      <c r="W1892" s="31">
        <f>IFERROR(VLOOKUP(C1892,'eindex _tget pp '!$A$4:$F$615,6,FALSE),0)</f>
        <v>3.72042677</v>
      </c>
      <c r="X1892" s="4">
        <f>IFERROR(VLOOKUP(B1892,'eschools 16'!$A$2:$F$25,6,FALSE),1)</f>
        <v>1</v>
      </c>
      <c r="Y1892" s="1">
        <f t="shared" si="145"/>
        <v>241.46</v>
      </c>
      <c r="Z1892" s="1">
        <f t="shared" si="146"/>
        <v>0</v>
      </c>
      <c r="AA1892" s="31">
        <f>IFERROR(VLOOKUP(C1892,'eindex _tget pp '!$A$4:$G$615,7,FALSE),0)</f>
        <v>0.698126252</v>
      </c>
      <c r="AB1892" s="1">
        <f>VLOOKUP(A1892,'ADM Details FY17'!$A$3:$AB$3515,28,FALSE)</f>
        <v>0</v>
      </c>
      <c r="AC1892" s="1">
        <f t="shared" si="147"/>
        <v>0</v>
      </c>
      <c r="AD1892" s="1">
        <f t="shared" si="148"/>
        <v>1</v>
      </c>
      <c r="AE1892" s="1">
        <f t="shared" si="149"/>
        <v>150</v>
      </c>
    </row>
    <row r="1893" spans="1:31" x14ac:dyDescent="0.25">
      <c r="A1893" t="str">
        <f>B1893&amp;"-"&amp;COUNTIF($B$3:B1893,B1893)</f>
        <v>541-2</v>
      </c>
      <c r="B1893">
        <v>541</v>
      </c>
      <c r="C1893" s="18">
        <f>VLOOKUP(A1893,'ADM Details FY17'!$A$3:$D$3515,4,FALSE)</f>
        <v>45195</v>
      </c>
      <c r="D1893" s="1">
        <f>VLOOKUP(A1893,'ADM Details FY17'!$A$3:$E$3515,5,FALSE)</f>
        <v>1</v>
      </c>
      <c r="E1893" s="1">
        <f>VLOOKUP(A1893,'ADM Details FY17'!$A$3:$F$3515,6,FALSE)</f>
        <v>0</v>
      </c>
      <c r="F1893" s="1">
        <f>VLOOKUP(A1893,'ADM Details FY17'!$A$3:$G$3515,7,FALSE)</f>
        <v>0</v>
      </c>
      <c r="G1893" s="1">
        <f>VLOOKUP(A1893,'ADM Details FY17'!$A$3:$H$3515,8,FALSE)</f>
        <v>0</v>
      </c>
      <c r="H1893" s="1">
        <f>VLOOKUP(A1893,'ADM Details FY17'!$A$3:$I$3515,9,FALSE)</f>
        <v>0</v>
      </c>
      <c r="I1893" s="1">
        <f>VLOOKUP(A1893,'ADM Details FY17'!$A$3:$J$3517,10,FALSE)</f>
        <v>0</v>
      </c>
      <c r="J1893" s="1">
        <f>VLOOKUP(A1893,'ADM Details FY17'!$A$3:$K$3515,11,FALSE)</f>
        <v>1</v>
      </c>
      <c r="K1893" s="1">
        <f>VLOOKUP(A1893,'ADM Details FY17'!$A$3:$M$3515,13,FALSE)</f>
        <v>0</v>
      </c>
      <c r="L1893" s="1">
        <f>VLOOKUP(A1893,'ADM Details FY17'!$A$3:$O$3515,15,FALSE)</f>
        <v>0</v>
      </c>
      <c r="M1893" s="1">
        <f>VLOOKUP(A1893,'ADM Details FY17'!$A$3:$P$3515,16,FALSE)</f>
        <v>0</v>
      </c>
      <c r="N1893" s="1">
        <f>VLOOKUP(A1893,'ADM Details FY17'!$A$3:$Q$3515,17,FALSE)</f>
        <v>0</v>
      </c>
      <c r="O1893" s="1">
        <f>VLOOKUP(A1893,'ADM Details FY17'!$A$3:$S$3515,19,FALSE)</f>
        <v>0</v>
      </c>
      <c r="P1893" s="1">
        <f>VLOOKUP(A1893,'ADM Details FY17'!$A$3:$U$3515,21,FALSE)</f>
        <v>0</v>
      </c>
      <c r="Q1893" s="1">
        <f>VLOOKUP(A1893,'ADM Details FY17'!$A$3:$V$3515,22,FALSE)</f>
        <v>0</v>
      </c>
      <c r="R1893" s="1">
        <f>VLOOKUP(A1893,'ADM Details FY17'!$A$3:$W$3515,23,FALSE)</f>
        <v>0</v>
      </c>
      <c r="S1893" s="1">
        <f>VLOOKUP(A1893,'ADM Details FY17'!$A$3:$X$3515,24,FALSE)</f>
        <v>0</v>
      </c>
      <c r="T1893" s="1">
        <f>VLOOKUP(A1893,'ADM Details FY17'!$A$3:$Y$3515,25,FALSE)</f>
        <v>0</v>
      </c>
      <c r="U1893" s="1">
        <f>VLOOKUP(A1893,'ADM Details FY17'!$A$3:$AA$3515,27,FALSE)</f>
        <v>0</v>
      </c>
      <c r="V1893" s="1">
        <f>IFERROR(VLOOKUP(C1893,'eindex _tget pp '!$A$4:$E$615,5,FALSE),0)</f>
        <v>221.68844804605411</v>
      </c>
      <c r="W1893" s="31">
        <f>IFERROR(VLOOKUP(C1893,'eindex _tget pp '!$A$4:$F$615,6,FALSE),0)</f>
        <v>0.23748123939999999</v>
      </c>
      <c r="X1893" s="4">
        <f>IFERROR(VLOOKUP(B1893,'eschools 16'!$A$2:$F$25,6,FALSE),1)</f>
        <v>1</v>
      </c>
      <c r="Y1893" s="1">
        <f t="shared" si="145"/>
        <v>55.42</v>
      </c>
      <c r="Z1893" s="1">
        <f t="shared" si="146"/>
        <v>0</v>
      </c>
      <c r="AA1893" s="31">
        <f>IFERROR(VLOOKUP(C1893,'eindex _tget pp '!$A$4:$G$615,7,FALSE),0)</f>
        <v>0.446612911</v>
      </c>
      <c r="AB1893" s="1">
        <f>VLOOKUP(A1893,'ADM Details FY17'!$A$3:$AB$3515,28,FALSE)</f>
        <v>0</v>
      </c>
      <c r="AC1893" s="1">
        <f t="shared" si="147"/>
        <v>0</v>
      </c>
      <c r="AD1893" s="1">
        <f t="shared" si="148"/>
        <v>1</v>
      </c>
      <c r="AE1893" s="1">
        <f t="shared" si="149"/>
        <v>150</v>
      </c>
    </row>
    <row r="1894" spans="1:31" x14ac:dyDescent="0.25">
      <c r="A1894" t="str">
        <f>B1894&amp;"-"&amp;COUNTIF($B$3:B1894,B1894)</f>
        <v>541-3</v>
      </c>
      <c r="B1894">
        <v>541</v>
      </c>
      <c r="C1894" s="18">
        <f>VLOOKUP(A1894,'ADM Details FY17'!$A$3:$D$3515,4,FALSE)</f>
        <v>43554</v>
      </c>
      <c r="D1894" s="1">
        <f>VLOOKUP(A1894,'ADM Details FY17'!$A$3:$E$3515,5,FALSE)</f>
        <v>1</v>
      </c>
      <c r="E1894" s="1">
        <f>VLOOKUP(A1894,'ADM Details FY17'!$A$3:$F$3515,6,FALSE)</f>
        <v>0</v>
      </c>
      <c r="F1894" s="1">
        <f>VLOOKUP(A1894,'ADM Details FY17'!$A$3:$G$3515,7,FALSE)</f>
        <v>0</v>
      </c>
      <c r="G1894" s="1">
        <f>VLOOKUP(A1894,'ADM Details FY17'!$A$3:$H$3515,8,FALSE)</f>
        <v>0</v>
      </c>
      <c r="H1894" s="1">
        <f>VLOOKUP(A1894,'ADM Details FY17'!$A$3:$I$3515,9,FALSE)</f>
        <v>0</v>
      </c>
      <c r="I1894" s="1">
        <f>VLOOKUP(A1894,'ADM Details FY17'!$A$3:$J$3517,10,FALSE)</f>
        <v>1</v>
      </c>
      <c r="J1894" s="1">
        <f>VLOOKUP(A1894,'ADM Details FY17'!$A$3:$K$3515,11,FALSE)</f>
        <v>0</v>
      </c>
      <c r="K1894" s="1">
        <f>VLOOKUP(A1894,'ADM Details FY17'!$A$3:$M$3515,13,FALSE)</f>
        <v>0</v>
      </c>
      <c r="L1894" s="1">
        <f>VLOOKUP(A1894,'ADM Details FY17'!$A$3:$O$3515,15,FALSE)</f>
        <v>0</v>
      </c>
      <c r="M1894" s="1">
        <f>VLOOKUP(A1894,'ADM Details FY17'!$A$3:$P$3515,16,FALSE)</f>
        <v>0</v>
      </c>
      <c r="N1894" s="1">
        <f>VLOOKUP(A1894,'ADM Details FY17'!$A$3:$Q$3515,17,FALSE)</f>
        <v>0</v>
      </c>
      <c r="O1894" s="1">
        <f>VLOOKUP(A1894,'ADM Details FY17'!$A$3:$S$3515,19,FALSE)</f>
        <v>0</v>
      </c>
      <c r="P1894" s="1">
        <f>VLOOKUP(A1894,'ADM Details FY17'!$A$3:$U$3515,21,FALSE)</f>
        <v>0</v>
      </c>
      <c r="Q1894" s="1">
        <f>VLOOKUP(A1894,'ADM Details FY17'!$A$3:$V$3515,22,FALSE)</f>
        <v>0</v>
      </c>
      <c r="R1894" s="1">
        <f>VLOOKUP(A1894,'ADM Details FY17'!$A$3:$W$3515,23,FALSE)</f>
        <v>0</v>
      </c>
      <c r="S1894" s="1">
        <f>VLOOKUP(A1894,'ADM Details FY17'!$A$3:$X$3515,24,FALSE)</f>
        <v>0</v>
      </c>
      <c r="T1894" s="1">
        <f>VLOOKUP(A1894,'ADM Details FY17'!$A$3:$Y$3515,25,FALSE)</f>
        <v>0</v>
      </c>
      <c r="U1894" s="1">
        <f>VLOOKUP(A1894,'ADM Details FY17'!$A$3:$AA$3515,27,FALSE)</f>
        <v>0</v>
      </c>
      <c r="V1894" s="1">
        <f>IFERROR(VLOOKUP(C1894,'eindex _tget pp '!$A$4:$E$615,5,FALSE),0)</f>
        <v>0</v>
      </c>
      <c r="W1894" s="31">
        <f>IFERROR(VLOOKUP(C1894,'eindex _tget pp '!$A$4:$F$615,6,FALSE),0)</f>
        <v>3.0754671599999998E-2</v>
      </c>
      <c r="X1894" s="4">
        <f>IFERROR(VLOOKUP(B1894,'eschools 16'!$A$2:$F$25,6,FALSE),1)</f>
        <v>1</v>
      </c>
      <c r="Y1894" s="1">
        <f t="shared" si="145"/>
        <v>0</v>
      </c>
      <c r="Z1894" s="1">
        <f t="shared" si="146"/>
        <v>0</v>
      </c>
      <c r="AA1894" s="31">
        <f>IFERROR(VLOOKUP(C1894,'eindex _tget pp '!$A$4:$G$615,7,FALSE),0)</f>
        <v>0.05</v>
      </c>
      <c r="AB1894" s="1">
        <f>VLOOKUP(A1894,'ADM Details FY17'!$A$3:$AB$3515,28,FALSE)</f>
        <v>0</v>
      </c>
      <c r="AC1894" s="1">
        <f t="shared" si="147"/>
        <v>0</v>
      </c>
      <c r="AD1894" s="1">
        <f t="shared" si="148"/>
        <v>1</v>
      </c>
      <c r="AE1894" s="1">
        <f t="shared" si="149"/>
        <v>150</v>
      </c>
    </row>
    <row r="1895" spans="1:31" x14ac:dyDescent="0.25">
      <c r="A1895" t="str">
        <f>B1895&amp;"-"&amp;COUNTIF($B$3:B1895,B1895)</f>
        <v>541-4</v>
      </c>
      <c r="B1895">
        <v>541</v>
      </c>
      <c r="C1895" s="18">
        <f>VLOOKUP(A1895,'ADM Details FY17'!$A$3:$D$3515,4,FALSE)</f>
        <v>48306</v>
      </c>
      <c r="D1895" s="1">
        <f>VLOOKUP(A1895,'ADM Details FY17'!$A$3:$E$3515,5,FALSE)</f>
        <v>1.22</v>
      </c>
      <c r="E1895" s="1">
        <f>VLOOKUP(A1895,'ADM Details FY17'!$A$3:$F$3515,6,FALSE)</f>
        <v>0</v>
      </c>
      <c r="F1895" s="1">
        <f>VLOOKUP(A1895,'ADM Details FY17'!$A$3:$G$3515,7,FALSE)</f>
        <v>0</v>
      </c>
      <c r="G1895" s="1">
        <f>VLOOKUP(A1895,'ADM Details FY17'!$A$3:$H$3515,8,FALSE)</f>
        <v>0</v>
      </c>
      <c r="H1895" s="1">
        <f>VLOOKUP(A1895,'ADM Details FY17'!$A$3:$I$3515,9,FALSE)</f>
        <v>0</v>
      </c>
      <c r="I1895" s="1">
        <f>VLOOKUP(A1895,'ADM Details FY17'!$A$3:$J$3517,10,FALSE)</f>
        <v>0.22</v>
      </c>
      <c r="J1895" s="1">
        <f>VLOOKUP(A1895,'ADM Details FY17'!$A$3:$K$3515,11,FALSE)</f>
        <v>1</v>
      </c>
      <c r="K1895" s="1">
        <f>VLOOKUP(A1895,'ADM Details FY17'!$A$3:$M$3515,13,FALSE)</f>
        <v>0</v>
      </c>
      <c r="L1895" s="1">
        <f>VLOOKUP(A1895,'ADM Details FY17'!$A$3:$O$3515,15,FALSE)</f>
        <v>0</v>
      </c>
      <c r="M1895" s="1">
        <f>VLOOKUP(A1895,'ADM Details FY17'!$A$3:$P$3515,16,FALSE)</f>
        <v>0</v>
      </c>
      <c r="N1895" s="1">
        <f>VLOOKUP(A1895,'ADM Details FY17'!$A$3:$Q$3515,17,FALSE)</f>
        <v>0</v>
      </c>
      <c r="O1895" s="1">
        <f>VLOOKUP(A1895,'ADM Details FY17'!$A$3:$S$3515,19,FALSE)</f>
        <v>1</v>
      </c>
      <c r="P1895" s="1">
        <f>VLOOKUP(A1895,'ADM Details FY17'!$A$3:$U$3515,21,FALSE)</f>
        <v>0</v>
      </c>
      <c r="Q1895" s="1">
        <f>VLOOKUP(A1895,'ADM Details FY17'!$A$3:$V$3515,22,FALSE)</f>
        <v>0</v>
      </c>
      <c r="R1895" s="1">
        <f>VLOOKUP(A1895,'ADM Details FY17'!$A$3:$W$3515,23,FALSE)</f>
        <v>0</v>
      </c>
      <c r="S1895" s="1">
        <f>VLOOKUP(A1895,'ADM Details FY17'!$A$3:$X$3515,24,FALSE)</f>
        <v>0</v>
      </c>
      <c r="T1895" s="1">
        <f>VLOOKUP(A1895,'ADM Details FY17'!$A$3:$Y$3515,25,FALSE)</f>
        <v>0</v>
      </c>
      <c r="U1895" s="1">
        <f>VLOOKUP(A1895,'ADM Details FY17'!$A$3:$AA$3515,27,FALSE)</f>
        <v>0</v>
      </c>
      <c r="V1895" s="1">
        <f>IFERROR(VLOOKUP(C1895,'eindex _tget pp '!$A$4:$E$615,5,FALSE),0)</f>
        <v>0</v>
      </c>
      <c r="W1895" s="31">
        <f>IFERROR(VLOOKUP(C1895,'eindex _tget pp '!$A$4:$F$615,6,FALSE),0)</f>
        <v>0.59733024670000001</v>
      </c>
      <c r="X1895" s="4">
        <f>IFERROR(VLOOKUP(B1895,'eschools 16'!$A$2:$F$25,6,FALSE),1)</f>
        <v>1</v>
      </c>
      <c r="Y1895" s="1">
        <f t="shared" si="145"/>
        <v>0</v>
      </c>
      <c r="Z1895" s="1">
        <f t="shared" si="146"/>
        <v>0</v>
      </c>
      <c r="AA1895" s="31">
        <f>IFERROR(VLOOKUP(C1895,'eindex _tget pp '!$A$4:$G$615,7,FALSE),0)</f>
        <v>0.34628678499999999</v>
      </c>
      <c r="AB1895" s="1">
        <f>VLOOKUP(A1895,'ADM Details FY17'!$A$3:$AB$3515,28,FALSE)</f>
        <v>0</v>
      </c>
      <c r="AC1895" s="1">
        <f t="shared" si="147"/>
        <v>0</v>
      </c>
      <c r="AD1895" s="1">
        <f t="shared" si="148"/>
        <v>1.22</v>
      </c>
      <c r="AE1895" s="1">
        <f t="shared" si="149"/>
        <v>183</v>
      </c>
    </row>
    <row r="1896" spans="1:31" x14ac:dyDescent="0.25">
      <c r="A1896" t="str">
        <f>B1896&amp;"-"&amp;COUNTIF($B$3:B1896,B1896)</f>
        <v>541-5</v>
      </c>
      <c r="B1896">
        <v>541</v>
      </c>
      <c r="C1896" s="18">
        <f>VLOOKUP(A1896,'ADM Details FY17'!$A$3:$D$3515,4,FALSE)</f>
        <v>43646</v>
      </c>
      <c r="D1896" s="1">
        <f>VLOOKUP(A1896,'ADM Details FY17'!$A$3:$E$3515,5,FALSE)</f>
        <v>1</v>
      </c>
      <c r="E1896" s="1">
        <f>VLOOKUP(A1896,'ADM Details FY17'!$A$3:$F$3515,6,FALSE)</f>
        <v>0</v>
      </c>
      <c r="F1896" s="1">
        <f>VLOOKUP(A1896,'ADM Details FY17'!$A$3:$G$3515,7,FALSE)</f>
        <v>0</v>
      </c>
      <c r="G1896" s="1">
        <f>VLOOKUP(A1896,'ADM Details FY17'!$A$3:$H$3515,8,FALSE)</f>
        <v>0</v>
      </c>
      <c r="H1896" s="1">
        <f>VLOOKUP(A1896,'ADM Details FY17'!$A$3:$I$3515,9,FALSE)</f>
        <v>0</v>
      </c>
      <c r="I1896" s="1">
        <f>VLOOKUP(A1896,'ADM Details FY17'!$A$3:$J$3517,10,FALSE)</f>
        <v>0</v>
      </c>
      <c r="J1896" s="1">
        <f>VLOOKUP(A1896,'ADM Details FY17'!$A$3:$K$3515,11,FALSE)</f>
        <v>1</v>
      </c>
      <c r="K1896" s="1">
        <f>VLOOKUP(A1896,'ADM Details FY17'!$A$3:$M$3515,13,FALSE)</f>
        <v>0</v>
      </c>
      <c r="L1896" s="1">
        <f>VLOOKUP(A1896,'ADM Details FY17'!$A$3:$O$3515,15,FALSE)</f>
        <v>0</v>
      </c>
      <c r="M1896" s="1">
        <f>VLOOKUP(A1896,'ADM Details FY17'!$A$3:$P$3515,16,FALSE)</f>
        <v>0</v>
      </c>
      <c r="N1896" s="1">
        <f>VLOOKUP(A1896,'ADM Details FY17'!$A$3:$Q$3515,17,FALSE)</f>
        <v>0</v>
      </c>
      <c r="O1896" s="1">
        <f>VLOOKUP(A1896,'ADM Details FY17'!$A$3:$S$3515,19,FALSE)</f>
        <v>0</v>
      </c>
      <c r="P1896" s="1">
        <f>VLOOKUP(A1896,'ADM Details FY17'!$A$3:$U$3515,21,FALSE)</f>
        <v>0</v>
      </c>
      <c r="Q1896" s="1">
        <f>VLOOKUP(A1896,'ADM Details FY17'!$A$3:$V$3515,22,FALSE)</f>
        <v>0</v>
      </c>
      <c r="R1896" s="1">
        <f>VLOOKUP(A1896,'ADM Details FY17'!$A$3:$W$3515,23,FALSE)</f>
        <v>0</v>
      </c>
      <c r="S1896" s="1">
        <f>VLOOKUP(A1896,'ADM Details FY17'!$A$3:$X$3515,24,FALSE)</f>
        <v>0</v>
      </c>
      <c r="T1896" s="1">
        <f>VLOOKUP(A1896,'ADM Details FY17'!$A$3:$Y$3515,25,FALSE)</f>
        <v>0</v>
      </c>
      <c r="U1896" s="1">
        <f>VLOOKUP(A1896,'ADM Details FY17'!$A$3:$AA$3515,27,FALSE)</f>
        <v>0</v>
      </c>
      <c r="V1896" s="1">
        <f>IFERROR(VLOOKUP(C1896,'eindex _tget pp '!$A$4:$E$615,5,FALSE),0)</f>
        <v>0</v>
      </c>
      <c r="W1896" s="31">
        <f>IFERROR(VLOOKUP(C1896,'eindex _tget pp '!$A$4:$F$615,6,FALSE),0)</f>
        <v>4.9482196800000003E-2</v>
      </c>
      <c r="X1896" s="4">
        <f>IFERROR(VLOOKUP(B1896,'eschools 16'!$A$2:$F$25,6,FALSE),1)</f>
        <v>1</v>
      </c>
      <c r="Y1896" s="1">
        <f t="shared" si="145"/>
        <v>0</v>
      </c>
      <c r="Z1896" s="1">
        <f t="shared" si="146"/>
        <v>0</v>
      </c>
      <c r="AA1896" s="31">
        <f>IFERROR(VLOOKUP(C1896,'eindex _tget pp '!$A$4:$G$615,7,FALSE),0)</f>
        <v>6.4183744000000001E-2</v>
      </c>
      <c r="AB1896" s="1">
        <f>VLOOKUP(A1896,'ADM Details FY17'!$A$3:$AB$3515,28,FALSE)</f>
        <v>0</v>
      </c>
      <c r="AC1896" s="1">
        <f t="shared" si="147"/>
        <v>0</v>
      </c>
      <c r="AD1896" s="1">
        <f t="shared" si="148"/>
        <v>1</v>
      </c>
      <c r="AE1896" s="1">
        <f t="shared" si="149"/>
        <v>150</v>
      </c>
    </row>
    <row r="1897" spans="1:31" x14ac:dyDescent="0.25">
      <c r="A1897" t="str">
        <f>B1897&amp;"-"&amp;COUNTIF($B$3:B1897,B1897)</f>
        <v>541-6</v>
      </c>
      <c r="B1897">
        <v>541</v>
      </c>
      <c r="C1897" s="18">
        <f>VLOOKUP(A1897,'ADM Details FY17'!$A$3:$D$3515,4,FALSE)</f>
        <v>43794</v>
      </c>
      <c r="D1897" s="1">
        <f>VLOOKUP(A1897,'ADM Details FY17'!$A$3:$E$3515,5,FALSE)</f>
        <v>1</v>
      </c>
      <c r="E1897" s="1">
        <f>VLOOKUP(A1897,'ADM Details FY17'!$A$3:$F$3515,6,FALSE)</f>
        <v>0</v>
      </c>
      <c r="F1897" s="1">
        <f>VLOOKUP(A1897,'ADM Details FY17'!$A$3:$G$3515,7,FALSE)</f>
        <v>0</v>
      </c>
      <c r="G1897" s="1">
        <f>VLOOKUP(A1897,'ADM Details FY17'!$A$3:$H$3515,8,FALSE)</f>
        <v>0</v>
      </c>
      <c r="H1897" s="1">
        <f>VLOOKUP(A1897,'ADM Details FY17'!$A$3:$I$3515,9,FALSE)</f>
        <v>0</v>
      </c>
      <c r="I1897" s="1">
        <f>VLOOKUP(A1897,'ADM Details FY17'!$A$3:$J$3517,10,FALSE)</f>
        <v>1</v>
      </c>
      <c r="J1897" s="1">
        <f>VLOOKUP(A1897,'ADM Details FY17'!$A$3:$K$3515,11,FALSE)</f>
        <v>0</v>
      </c>
      <c r="K1897" s="1">
        <f>VLOOKUP(A1897,'ADM Details FY17'!$A$3:$M$3515,13,FALSE)</f>
        <v>0</v>
      </c>
      <c r="L1897" s="1">
        <f>VLOOKUP(A1897,'ADM Details FY17'!$A$3:$O$3515,15,FALSE)</f>
        <v>0</v>
      </c>
      <c r="M1897" s="1">
        <f>VLOOKUP(A1897,'ADM Details FY17'!$A$3:$P$3515,16,FALSE)</f>
        <v>0</v>
      </c>
      <c r="N1897" s="1">
        <f>VLOOKUP(A1897,'ADM Details FY17'!$A$3:$Q$3515,17,FALSE)</f>
        <v>0</v>
      </c>
      <c r="O1897" s="1">
        <f>VLOOKUP(A1897,'ADM Details FY17'!$A$3:$S$3515,19,FALSE)</f>
        <v>0</v>
      </c>
      <c r="P1897" s="1">
        <f>VLOOKUP(A1897,'ADM Details FY17'!$A$3:$U$3515,21,FALSE)</f>
        <v>0</v>
      </c>
      <c r="Q1897" s="1">
        <f>VLOOKUP(A1897,'ADM Details FY17'!$A$3:$V$3515,22,FALSE)</f>
        <v>0</v>
      </c>
      <c r="R1897" s="1">
        <f>VLOOKUP(A1897,'ADM Details FY17'!$A$3:$W$3515,23,FALSE)</f>
        <v>0</v>
      </c>
      <c r="S1897" s="1">
        <f>VLOOKUP(A1897,'ADM Details FY17'!$A$3:$X$3515,24,FALSE)</f>
        <v>0</v>
      </c>
      <c r="T1897" s="1">
        <f>VLOOKUP(A1897,'ADM Details FY17'!$A$3:$Y$3515,25,FALSE)</f>
        <v>0</v>
      </c>
      <c r="U1897" s="1">
        <f>VLOOKUP(A1897,'ADM Details FY17'!$A$3:$AA$3515,27,FALSE)</f>
        <v>0</v>
      </c>
      <c r="V1897" s="1">
        <f>IFERROR(VLOOKUP(C1897,'eindex _tget pp '!$A$4:$E$615,5,FALSE),0)</f>
        <v>0</v>
      </c>
      <c r="W1897" s="31">
        <f>IFERROR(VLOOKUP(C1897,'eindex _tget pp '!$A$4:$F$615,6,FALSE),0)</f>
        <v>1.6929575363</v>
      </c>
      <c r="X1897" s="4">
        <f>IFERROR(VLOOKUP(B1897,'eschools 16'!$A$2:$F$25,6,FALSE),1)</f>
        <v>1</v>
      </c>
      <c r="Y1897" s="1">
        <f t="shared" si="145"/>
        <v>0</v>
      </c>
      <c r="Z1897" s="1">
        <f t="shared" si="146"/>
        <v>0</v>
      </c>
      <c r="AA1897" s="31">
        <f>IFERROR(VLOOKUP(C1897,'eindex _tget pp '!$A$4:$G$615,7,FALSE),0)</f>
        <v>0.30967760799999999</v>
      </c>
      <c r="AB1897" s="1">
        <f>VLOOKUP(A1897,'ADM Details FY17'!$A$3:$AB$3515,28,FALSE)</f>
        <v>0</v>
      </c>
      <c r="AC1897" s="1">
        <f t="shared" si="147"/>
        <v>0</v>
      </c>
      <c r="AD1897" s="1">
        <f t="shared" si="148"/>
        <v>1</v>
      </c>
      <c r="AE1897" s="1">
        <f t="shared" si="149"/>
        <v>150</v>
      </c>
    </row>
    <row r="1898" spans="1:31" x14ac:dyDescent="0.25">
      <c r="A1898" t="str">
        <f>B1898&amp;"-"&amp;COUNTIF($B$3:B1898,B1898)</f>
        <v>541-7</v>
      </c>
      <c r="B1898">
        <v>541</v>
      </c>
      <c r="C1898" s="18">
        <f>VLOOKUP(A1898,'ADM Details FY17'!$A$3:$D$3515,4,FALSE)</f>
        <v>43786</v>
      </c>
      <c r="D1898" s="1">
        <f>VLOOKUP(A1898,'ADM Details FY17'!$A$3:$E$3515,5,FALSE)</f>
        <v>1.6</v>
      </c>
      <c r="E1898" s="1">
        <f>VLOOKUP(A1898,'ADM Details FY17'!$A$3:$F$3515,6,FALSE)</f>
        <v>0</v>
      </c>
      <c r="F1898" s="1">
        <f>VLOOKUP(A1898,'ADM Details FY17'!$A$3:$G$3515,7,FALSE)</f>
        <v>0</v>
      </c>
      <c r="G1898" s="1">
        <f>VLOOKUP(A1898,'ADM Details FY17'!$A$3:$H$3515,8,FALSE)</f>
        <v>0</v>
      </c>
      <c r="H1898" s="1">
        <f>VLOOKUP(A1898,'ADM Details FY17'!$A$3:$I$3515,9,FALSE)</f>
        <v>0</v>
      </c>
      <c r="I1898" s="1">
        <f>VLOOKUP(A1898,'ADM Details FY17'!$A$3:$J$3517,10,FALSE)</f>
        <v>0.6</v>
      </c>
      <c r="J1898" s="1">
        <f>VLOOKUP(A1898,'ADM Details FY17'!$A$3:$K$3515,11,FALSE)</f>
        <v>1</v>
      </c>
      <c r="K1898" s="1">
        <f>VLOOKUP(A1898,'ADM Details FY17'!$A$3:$M$3515,13,FALSE)</f>
        <v>0</v>
      </c>
      <c r="L1898" s="1">
        <f>VLOOKUP(A1898,'ADM Details FY17'!$A$3:$O$3515,15,FALSE)</f>
        <v>0</v>
      </c>
      <c r="M1898" s="1">
        <f>VLOOKUP(A1898,'ADM Details FY17'!$A$3:$P$3515,16,FALSE)</f>
        <v>0</v>
      </c>
      <c r="N1898" s="1">
        <f>VLOOKUP(A1898,'ADM Details FY17'!$A$3:$Q$3515,17,FALSE)</f>
        <v>0</v>
      </c>
      <c r="O1898" s="1">
        <f>VLOOKUP(A1898,'ADM Details FY17'!$A$3:$S$3515,19,FALSE)</f>
        <v>1.06</v>
      </c>
      <c r="P1898" s="1">
        <f>VLOOKUP(A1898,'ADM Details FY17'!$A$3:$U$3515,21,FALSE)</f>
        <v>0</v>
      </c>
      <c r="Q1898" s="1">
        <f>VLOOKUP(A1898,'ADM Details FY17'!$A$3:$V$3515,22,FALSE)</f>
        <v>0</v>
      </c>
      <c r="R1898" s="1">
        <f>VLOOKUP(A1898,'ADM Details FY17'!$A$3:$W$3515,23,FALSE)</f>
        <v>0</v>
      </c>
      <c r="S1898" s="1">
        <f>VLOOKUP(A1898,'ADM Details FY17'!$A$3:$X$3515,24,FALSE)</f>
        <v>0</v>
      </c>
      <c r="T1898" s="1">
        <f>VLOOKUP(A1898,'ADM Details FY17'!$A$3:$Y$3515,25,FALSE)</f>
        <v>0</v>
      </c>
      <c r="U1898" s="1">
        <f>VLOOKUP(A1898,'ADM Details FY17'!$A$3:$AA$3515,27,FALSE)</f>
        <v>0</v>
      </c>
      <c r="V1898" s="1">
        <f>IFERROR(VLOOKUP(C1898,'eindex _tget pp '!$A$4:$E$615,5,FALSE),0)</f>
        <v>1095.3886443246988</v>
      </c>
      <c r="W1898" s="31">
        <f>IFERROR(VLOOKUP(C1898,'eindex _tget pp '!$A$4:$F$615,6,FALSE),0)</f>
        <v>3.9572566881000002</v>
      </c>
      <c r="X1898" s="4">
        <f>IFERROR(VLOOKUP(B1898,'eschools 16'!$A$2:$F$25,6,FALSE),1)</f>
        <v>1</v>
      </c>
      <c r="Y1898" s="1">
        <f t="shared" si="145"/>
        <v>438.16</v>
      </c>
      <c r="Z1898" s="1">
        <f t="shared" si="146"/>
        <v>0</v>
      </c>
      <c r="AA1898" s="31">
        <f>IFERROR(VLOOKUP(C1898,'eindex _tget pp '!$A$4:$G$615,7,FALSE),0)</f>
        <v>0.76547957700000002</v>
      </c>
      <c r="AB1898" s="1">
        <f>VLOOKUP(A1898,'ADM Details FY17'!$A$3:$AB$3515,28,FALSE)</f>
        <v>0</v>
      </c>
      <c r="AC1898" s="1">
        <f t="shared" si="147"/>
        <v>0</v>
      </c>
      <c r="AD1898" s="1">
        <f t="shared" si="148"/>
        <v>1.6</v>
      </c>
      <c r="AE1898" s="1">
        <f t="shared" si="149"/>
        <v>240</v>
      </c>
    </row>
    <row r="1899" spans="1:31" x14ac:dyDescent="0.25">
      <c r="A1899" t="str">
        <f>B1899&amp;"-"&amp;COUNTIF($B$3:B1899,B1899)</f>
        <v>541-8</v>
      </c>
      <c r="B1899">
        <v>541</v>
      </c>
      <c r="C1899" s="18">
        <f>VLOOKUP(A1899,'ADM Details FY17'!$A$3:$D$3515,4,FALSE)</f>
        <v>43828</v>
      </c>
      <c r="D1899" s="1">
        <f>VLOOKUP(A1899,'ADM Details FY17'!$A$3:$E$3515,5,FALSE)</f>
        <v>1</v>
      </c>
      <c r="E1899" s="1">
        <f>VLOOKUP(A1899,'ADM Details FY17'!$A$3:$F$3515,6,FALSE)</f>
        <v>0</v>
      </c>
      <c r="F1899" s="1">
        <f>VLOOKUP(A1899,'ADM Details FY17'!$A$3:$G$3515,7,FALSE)</f>
        <v>0</v>
      </c>
      <c r="G1899" s="1">
        <f>VLOOKUP(A1899,'ADM Details FY17'!$A$3:$H$3515,8,FALSE)</f>
        <v>0</v>
      </c>
      <c r="H1899" s="1">
        <f>VLOOKUP(A1899,'ADM Details FY17'!$A$3:$I$3515,9,FALSE)</f>
        <v>0</v>
      </c>
      <c r="I1899" s="1">
        <f>VLOOKUP(A1899,'ADM Details FY17'!$A$3:$J$3517,10,FALSE)</f>
        <v>0</v>
      </c>
      <c r="J1899" s="1">
        <f>VLOOKUP(A1899,'ADM Details FY17'!$A$3:$K$3515,11,FALSE)</f>
        <v>1</v>
      </c>
      <c r="K1899" s="1">
        <f>VLOOKUP(A1899,'ADM Details FY17'!$A$3:$M$3515,13,FALSE)</f>
        <v>0</v>
      </c>
      <c r="L1899" s="1">
        <f>VLOOKUP(A1899,'ADM Details FY17'!$A$3:$O$3515,15,FALSE)</f>
        <v>0</v>
      </c>
      <c r="M1899" s="1">
        <f>VLOOKUP(A1899,'ADM Details FY17'!$A$3:$P$3515,16,FALSE)</f>
        <v>0</v>
      </c>
      <c r="N1899" s="1">
        <f>VLOOKUP(A1899,'ADM Details FY17'!$A$3:$Q$3515,17,FALSE)</f>
        <v>0</v>
      </c>
      <c r="O1899" s="1">
        <f>VLOOKUP(A1899,'ADM Details FY17'!$A$3:$S$3515,19,FALSE)</f>
        <v>0</v>
      </c>
      <c r="P1899" s="1">
        <f>VLOOKUP(A1899,'ADM Details FY17'!$A$3:$U$3515,21,FALSE)</f>
        <v>0</v>
      </c>
      <c r="Q1899" s="1">
        <f>VLOOKUP(A1899,'ADM Details FY17'!$A$3:$V$3515,22,FALSE)</f>
        <v>0</v>
      </c>
      <c r="R1899" s="1">
        <f>VLOOKUP(A1899,'ADM Details FY17'!$A$3:$W$3515,23,FALSE)</f>
        <v>0</v>
      </c>
      <c r="S1899" s="1">
        <f>VLOOKUP(A1899,'ADM Details FY17'!$A$3:$X$3515,24,FALSE)</f>
        <v>0</v>
      </c>
      <c r="T1899" s="1">
        <f>VLOOKUP(A1899,'ADM Details FY17'!$A$3:$Y$3515,25,FALSE)</f>
        <v>0</v>
      </c>
      <c r="U1899" s="1">
        <f>VLOOKUP(A1899,'ADM Details FY17'!$A$3:$AA$3515,27,FALSE)</f>
        <v>0</v>
      </c>
      <c r="V1899" s="1">
        <f>IFERROR(VLOOKUP(C1899,'eindex _tget pp '!$A$4:$E$615,5,FALSE),0)</f>
        <v>774.3963307331494</v>
      </c>
      <c r="W1899" s="31">
        <f>IFERROR(VLOOKUP(C1899,'eindex _tget pp '!$A$4:$F$615,6,FALSE),0)</f>
        <v>4.0067891804000002</v>
      </c>
      <c r="X1899" s="4">
        <f>IFERROR(VLOOKUP(B1899,'eschools 16'!$A$2:$F$25,6,FALSE),1)</f>
        <v>1</v>
      </c>
      <c r="Y1899" s="1">
        <f t="shared" si="145"/>
        <v>193.6</v>
      </c>
      <c r="Z1899" s="1">
        <f t="shared" si="146"/>
        <v>0</v>
      </c>
      <c r="AA1899" s="31">
        <f>IFERROR(VLOOKUP(C1899,'eindex _tget pp '!$A$4:$G$615,7,FALSE),0)</f>
        <v>0.65649090899999996</v>
      </c>
      <c r="AB1899" s="1">
        <f>VLOOKUP(A1899,'ADM Details FY17'!$A$3:$AB$3515,28,FALSE)</f>
        <v>0</v>
      </c>
      <c r="AC1899" s="1">
        <f t="shared" si="147"/>
        <v>0</v>
      </c>
      <c r="AD1899" s="1">
        <f t="shared" si="148"/>
        <v>1</v>
      </c>
      <c r="AE1899" s="1">
        <f t="shared" si="149"/>
        <v>150</v>
      </c>
    </row>
    <row r="1900" spans="1:31" x14ac:dyDescent="0.25">
      <c r="A1900" t="str">
        <f>B1900&amp;"-"&amp;COUNTIF($B$3:B1900,B1900)</f>
        <v>541-9</v>
      </c>
      <c r="B1900">
        <v>541</v>
      </c>
      <c r="C1900" s="18">
        <f>VLOOKUP(A1900,'ADM Details FY17'!$A$3:$D$3515,4,FALSE)</f>
        <v>45344</v>
      </c>
      <c r="D1900" s="1">
        <f>VLOOKUP(A1900,'ADM Details FY17'!$A$3:$E$3515,5,FALSE)</f>
        <v>1</v>
      </c>
      <c r="E1900" s="1">
        <f>VLOOKUP(A1900,'ADM Details FY17'!$A$3:$F$3515,6,FALSE)</f>
        <v>0</v>
      </c>
      <c r="F1900" s="1">
        <f>VLOOKUP(A1900,'ADM Details FY17'!$A$3:$G$3515,7,FALSE)</f>
        <v>0</v>
      </c>
      <c r="G1900" s="1">
        <f>VLOOKUP(A1900,'ADM Details FY17'!$A$3:$H$3515,8,FALSE)</f>
        <v>0</v>
      </c>
      <c r="H1900" s="1">
        <f>VLOOKUP(A1900,'ADM Details FY17'!$A$3:$I$3515,9,FALSE)</f>
        <v>0</v>
      </c>
      <c r="I1900" s="1">
        <f>VLOOKUP(A1900,'ADM Details FY17'!$A$3:$J$3517,10,FALSE)</f>
        <v>0</v>
      </c>
      <c r="J1900" s="1">
        <f>VLOOKUP(A1900,'ADM Details FY17'!$A$3:$K$3515,11,FALSE)</f>
        <v>1</v>
      </c>
      <c r="K1900" s="1">
        <f>VLOOKUP(A1900,'ADM Details FY17'!$A$3:$M$3515,13,FALSE)</f>
        <v>0</v>
      </c>
      <c r="L1900" s="1">
        <f>VLOOKUP(A1900,'ADM Details FY17'!$A$3:$O$3515,15,FALSE)</f>
        <v>0</v>
      </c>
      <c r="M1900" s="1">
        <f>VLOOKUP(A1900,'ADM Details FY17'!$A$3:$P$3515,16,FALSE)</f>
        <v>0</v>
      </c>
      <c r="N1900" s="1">
        <f>VLOOKUP(A1900,'ADM Details FY17'!$A$3:$Q$3515,17,FALSE)</f>
        <v>0</v>
      </c>
      <c r="O1900" s="1">
        <f>VLOOKUP(A1900,'ADM Details FY17'!$A$3:$S$3515,19,FALSE)</f>
        <v>1</v>
      </c>
      <c r="P1900" s="1">
        <f>VLOOKUP(A1900,'ADM Details FY17'!$A$3:$U$3515,21,FALSE)</f>
        <v>0</v>
      </c>
      <c r="Q1900" s="1">
        <f>VLOOKUP(A1900,'ADM Details FY17'!$A$3:$V$3515,22,FALSE)</f>
        <v>0</v>
      </c>
      <c r="R1900" s="1">
        <f>VLOOKUP(A1900,'ADM Details FY17'!$A$3:$W$3515,23,FALSE)</f>
        <v>0</v>
      </c>
      <c r="S1900" s="1">
        <f>VLOOKUP(A1900,'ADM Details FY17'!$A$3:$X$3515,24,FALSE)</f>
        <v>0</v>
      </c>
      <c r="T1900" s="1">
        <f>VLOOKUP(A1900,'ADM Details FY17'!$A$3:$Y$3515,25,FALSE)</f>
        <v>0</v>
      </c>
      <c r="U1900" s="1">
        <f>VLOOKUP(A1900,'ADM Details FY17'!$A$3:$AA$3515,27,FALSE)</f>
        <v>0</v>
      </c>
      <c r="V1900" s="1">
        <f>IFERROR(VLOOKUP(C1900,'eindex _tget pp '!$A$4:$E$615,5,FALSE),0)</f>
        <v>926.58930131327645</v>
      </c>
      <c r="W1900" s="31">
        <f>IFERROR(VLOOKUP(C1900,'eindex _tget pp '!$A$4:$F$615,6,FALSE),0)</f>
        <v>3.3217123651999998</v>
      </c>
      <c r="X1900" s="4">
        <f>IFERROR(VLOOKUP(B1900,'eschools 16'!$A$2:$F$25,6,FALSE),1)</f>
        <v>1</v>
      </c>
      <c r="Y1900" s="1">
        <f t="shared" si="145"/>
        <v>231.65</v>
      </c>
      <c r="Z1900" s="1">
        <f t="shared" si="146"/>
        <v>0</v>
      </c>
      <c r="AA1900" s="31">
        <f>IFERROR(VLOOKUP(C1900,'eindex _tget pp '!$A$4:$G$615,7,FALSE),0)</f>
        <v>0.74547341600000006</v>
      </c>
      <c r="AB1900" s="1">
        <f>VLOOKUP(A1900,'ADM Details FY17'!$A$3:$AB$3515,28,FALSE)</f>
        <v>0</v>
      </c>
      <c r="AC1900" s="1">
        <f t="shared" si="147"/>
        <v>0</v>
      </c>
      <c r="AD1900" s="1">
        <f t="shared" si="148"/>
        <v>1</v>
      </c>
      <c r="AE1900" s="1">
        <f t="shared" si="149"/>
        <v>150</v>
      </c>
    </row>
    <row r="1901" spans="1:31" x14ac:dyDescent="0.25">
      <c r="A1901" t="str">
        <f>B1901&amp;"-"&amp;COUNTIF($B$3:B1901,B1901)</f>
        <v>541-10</v>
      </c>
      <c r="B1901">
        <v>541</v>
      </c>
      <c r="C1901" s="18">
        <f>VLOOKUP(A1901,'ADM Details FY17'!$A$3:$D$3515,4,FALSE)</f>
        <v>46102</v>
      </c>
      <c r="D1901" s="1">
        <f>VLOOKUP(A1901,'ADM Details FY17'!$A$3:$E$3515,5,FALSE)</f>
        <v>2</v>
      </c>
      <c r="E1901" s="1">
        <f>VLOOKUP(A1901,'ADM Details FY17'!$A$3:$F$3515,6,FALSE)</f>
        <v>0</v>
      </c>
      <c r="F1901" s="1">
        <f>VLOOKUP(A1901,'ADM Details FY17'!$A$3:$G$3515,7,FALSE)</f>
        <v>0</v>
      </c>
      <c r="G1901" s="1">
        <f>VLOOKUP(A1901,'ADM Details FY17'!$A$3:$H$3515,8,FALSE)</f>
        <v>0</v>
      </c>
      <c r="H1901" s="1">
        <f>VLOOKUP(A1901,'ADM Details FY17'!$A$3:$I$3515,9,FALSE)</f>
        <v>0</v>
      </c>
      <c r="I1901" s="1">
        <f>VLOOKUP(A1901,'ADM Details FY17'!$A$3:$J$3517,10,FALSE)</f>
        <v>0</v>
      </c>
      <c r="J1901" s="1">
        <f>VLOOKUP(A1901,'ADM Details FY17'!$A$3:$K$3515,11,FALSE)</f>
        <v>2</v>
      </c>
      <c r="K1901" s="1">
        <f>VLOOKUP(A1901,'ADM Details FY17'!$A$3:$M$3515,13,FALSE)</f>
        <v>0</v>
      </c>
      <c r="L1901" s="1">
        <f>VLOOKUP(A1901,'ADM Details FY17'!$A$3:$O$3515,15,FALSE)</f>
        <v>0</v>
      </c>
      <c r="M1901" s="1">
        <f>VLOOKUP(A1901,'ADM Details FY17'!$A$3:$P$3515,16,FALSE)</f>
        <v>0</v>
      </c>
      <c r="N1901" s="1">
        <f>VLOOKUP(A1901,'ADM Details FY17'!$A$3:$Q$3515,17,FALSE)</f>
        <v>0</v>
      </c>
      <c r="O1901" s="1">
        <f>VLOOKUP(A1901,'ADM Details FY17'!$A$3:$S$3515,19,FALSE)</f>
        <v>0</v>
      </c>
      <c r="P1901" s="1">
        <f>VLOOKUP(A1901,'ADM Details FY17'!$A$3:$U$3515,21,FALSE)</f>
        <v>0</v>
      </c>
      <c r="Q1901" s="1">
        <f>VLOOKUP(A1901,'ADM Details FY17'!$A$3:$V$3515,22,FALSE)</f>
        <v>0</v>
      </c>
      <c r="R1901" s="1">
        <f>VLOOKUP(A1901,'ADM Details FY17'!$A$3:$W$3515,23,FALSE)</f>
        <v>0</v>
      </c>
      <c r="S1901" s="1">
        <f>VLOOKUP(A1901,'ADM Details FY17'!$A$3:$X$3515,24,FALSE)</f>
        <v>0</v>
      </c>
      <c r="T1901" s="1">
        <f>VLOOKUP(A1901,'ADM Details FY17'!$A$3:$Y$3515,25,FALSE)</f>
        <v>0</v>
      </c>
      <c r="U1901" s="1">
        <f>VLOOKUP(A1901,'ADM Details FY17'!$A$3:$AA$3515,27,FALSE)</f>
        <v>0</v>
      </c>
      <c r="V1901" s="1">
        <f>IFERROR(VLOOKUP(C1901,'eindex _tget pp '!$A$4:$E$615,5,FALSE),0)</f>
        <v>192.46256589455538</v>
      </c>
      <c r="W1901" s="31">
        <f>IFERROR(VLOOKUP(C1901,'eindex _tget pp '!$A$4:$F$615,6,FALSE),0)</f>
        <v>0.58606617930000005</v>
      </c>
      <c r="X1901" s="4">
        <f>IFERROR(VLOOKUP(B1901,'eschools 16'!$A$2:$F$25,6,FALSE),1)</f>
        <v>1</v>
      </c>
      <c r="Y1901" s="1">
        <f t="shared" si="145"/>
        <v>96.23</v>
      </c>
      <c r="Z1901" s="1">
        <f t="shared" si="146"/>
        <v>0</v>
      </c>
      <c r="AA1901" s="31">
        <f>IFERROR(VLOOKUP(C1901,'eindex _tget pp '!$A$4:$G$615,7,FALSE),0)</f>
        <v>0.44250292000000002</v>
      </c>
      <c r="AB1901" s="1">
        <f>VLOOKUP(A1901,'ADM Details FY17'!$A$3:$AB$3515,28,FALSE)</f>
        <v>0</v>
      </c>
      <c r="AC1901" s="1">
        <f t="shared" si="147"/>
        <v>0</v>
      </c>
      <c r="AD1901" s="1">
        <f t="shared" si="148"/>
        <v>2</v>
      </c>
      <c r="AE1901" s="1">
        <f t="shared" si="149"/>
        <v>300</v>
      </c>
    </row>
    <row r="1902" spans="1:31" x14ac:dyDescent="0.25">
      <c r="A1902" t="str">
        <f>B1902&amp;"-"&amp;COUNTIF($B$3:B1902,B1902)</f>
        <v>541-11</v>
      </c>
      <c r="B1902">
        <v>541</v>
      </c>
      <c r="C1902" s="18">
        <f>VLOOKUP(A1902,'ADM Details FY17'!$A$3:$D$3515,4,FALSE)</f>
        <v>44057</v>
      </c>
      <c r="D1902" s="1">
        <f>VLOOKUP(A1902,'ADM Details FY17'!$A$3:$E$3515,5,FALSE)</f>
        <v>1</v>
      </c>
      <c r="E1902" s="1">
        <f>VLOOKUP(A1902,'ADM Details FY17'!$A$3:$F$3515,6,FALSE)</f>
        <v>0</v>
      </c>
      <c r="F1902" s="1">
        <f>VLOOKUP(A1902,'ADM Details FY17'!$A$3:$G$3515,7,FALSE)</f>
        <v>0</v>
      </c>
      <c r="G1902" s="1">
        <f>VLOOKUP(A1902,'ADM Details FY17'!$A$3:$H$3515,8,FALSE)</f>
        <v>0</v>
      </c>
      <c r="H1902" s="1">
        <f>VLOOKUP(A1902,'ADM Details FY17'!$A$3:$I$3515,9,FALSE)</f>
        <v>0</v>
      </c>
      <c r="I1902" s="1">
        <f>VLOOKUP(A1902,'ADM Details FY17'!$A$3:$J$3517,10,FALSE)</f>
        <v>0</v>
      </c>
      <c r="J1902" s="1">
        <f>VLOOKUP(A1902,'ADM Details FY17'!$A$3:$K$3515,11,FALSE)</f>
        <v>1</v>
      </c>
      <c r="K1902" s="1">
        <f>VLOOKUP(A1902,'ADM Details FY17'!$A$3:$M$3515,13,FALSE)</f>
        <v>0</v>
      </c>
      <c r="L1902" s="1">
        <f>VLOOKUP(A1902,'ADM Details FY17'!$A$3:$O$3515,15,FALSE)</f>
        <v>0</v>
      </c>
      <c r="M1902" s="1">
        <f>VLOOKUP(A1902,'ADM Details FY17'!$A$3:$P$3515,16,FALSE)</f>
        <v>0</v>
      </c>
      <c r="N1902" s="1">
        <f>VLOOKUP(A1902,'ADM Details FY17'!$A$3:$Q$3515,17,FALSE)</f>
        <v>0</v>
      </c>
      <c r="O1902" s="1">
        <f>VLOOKUP(A1902,'ADM Details FY17'!$A$3:$S$3515,19,FALSE)</f>
        <v>0</v>
      </c>
      <c r="P1902" s="1">
        <f>VLOOKUP(A1902,'ADM Details FY17'!$A$3:$U$3515,21,FALSE)</f>
        <v>0</v>
      </c>
      <c r="Q1902" s="1">
        <f>VLOOKUP(A1902,'ADM Details FY17'!$A$3:$V$3515,22,FALSE)</f>
        <v>0</v>
      </c>
      <c r="R1902" s="1">
        <f>VLOOKUP(A1902,'ADM Details FY17'!$A$3:$W$3515,23,FALSE)</f>
        <v>0</v>
      </c>
      <c r="S1902" s="1">
        <f>VLOOKUP(A1902,'ADM Details FY17'!$A$3:$X$3515,24,FALSE)</f>
        <v>0</v>
      </c>
      <c r="T1902" s="1">
        <f>VLOOKUP(A1902,'ADM Details FY17'!$A$3:$Y$3515,25,FALSE)</f>
        <v>0</v>
      </c>
      <c r="U1902" s="1">
        <f>VLOOKUP(A1902,'ADM Details FY17'!$A$3:$AA$3515,27,FALSE)</f>
        <v>0</v>
      </c>
      <c r="V1902" s="1">
        <f>IFERROR(VLOOKUP(C1902,'eindex _tget pp '!$A$4:$E$615,5,FALSE),0)</f>
        <v>297.07131574615016</v>
      </c>
      <c r="W1902" s="31">
        <f>IFERROR(VLOOKUP(C1902,'eindex _tget pp '!$A$4:$F$615,6,FALSE),0)</f>
        <v>1.1020732274</v>
      </c>
      <c r="X1902" s="4">
        <f>IFERROR(VLOOKUP(B1902,'eschools 16'!$A$2:$F$25,6,FALSE),1)</f>
        <v>1</v>
      </c>
      <c r="Y1902" s="1">
        <f t="shared" si="145"/>
        <v>74.27</v>
      </c>
      <c r="Z1902" s="1">
        <f t="shared" si="146"/>
        <v>0</v>
      </c>
      <c r="AA1902" s="31">
        <f>IFERROR(VLOOKUP(C1902,'eindex _tget pp '!$A$4:$G$615,7,FALSE),0)</f>
        <v>0.45942944099999999</v>
      </c>
      <c r="AB1902" s="1">
        <f>VLOOKUP(A1902,'ADM Details FY17'!$A$3:$AB$3515,28,FALSE)</f>
        <v>0</v>
      </c>
      <c r="AC1902" s="1">
        <f t="shared" si="147"/>
        <v>0</v>
      </c>
      <c r="AD1902" s="1">
        <f t="shared" si="148"/>
        <v>1</v>
      </c>
      <c r="AE1902" s="1">
        <f t="shared" si="149"/>
        <v>150</v>
      </c>
    </row>
    <row r="1903" spans="1:31" x14ac:dyDescent="0.25">
      <c r="A1903" t="str">
        <f>B1903&amp;"-"&amp;COUNTIF($B$3:B1903,B1903)</f>
        <v>541-12</v>
      </c>
      <c r="B1903">
        <v>541</v>
      </c>
      <c r="C1903" s="18">
        <f>VLOOKUP(A1903,'ADM Details FY17'!$A$3:$D$3515,4,FALSE)</f>
        <v>47019</v>
      </c>
      <c r="D1903" s="1">
        <f>VLOOKUP(A1903,'ADM Details FY17'!$A$3:$E$3515,5,FALSE)</f>
        <v>0.78</v>
      </c>
      <c r="E1903" s="1">
        <f>VLOOKUP(A1903,'ADM Details FY17'!$A$3:$F$3515,6,FALSE)</f>
        <v>0</v>
      </c>
      <c r="F1903" s="1">
        <f>VLOOKUP(A1903,'ADM Details FY17'!$A$3:$G$3515,7,FALSE)</f>
        <v>0</v>
      </c>
      <c r="G1903" s="1">
        <f>VLOOKUP(A1903,'ADM Details FY17'!$A$3:$H$3515,8,FALSE)</f>
        <v>0</v>
      </c>
      <c r="H1903" s="1">
        <f>VLOOKUP(A1903,'ADM Details FY17'!$A$3:$I$3515,9,FALSE)</f>
        <v>0</v>
      </c>
      <c r="I1903" s="1">
        <f>VLOOKUP(A1903,'ADM Details FY17'!$A$3:$J$3517,10,FALSE)</f>
        <v>0.78</v>
      </c>
      <c r="J1903" s="1">
        <f>VLOOKUP(A1903,'ADM Details FY17'!$A$3:$K$3515,11,FALSE)</f>
        <v>0</v>
      </c>
      <c r="K1903" s="1">
        <f>VLOOKUP(A1903,'ADM Details FY17'!$A$3:$M$3515,13,FALSE)</f>
        <v>0</v>
      </c>
      <c r="L1903" s="1">
        <f>VLOOKUP(A1903,'ADM Details FY17'!$A$3:$O$3515,15,FALSE)</f>
        <v>0</v>
      </c>
      <c r="M1903" s="1">
        <f>VLOOKUP(A1903,'ADM Details FY17'!$A$3:$P$3515,16,FALSE)</f>
        <v>0</v>
      </c>
      <c r="N1903" s="1">
        <f>VLOOKUP(A1903,'ADM Details FY17'!$A$3:$Q$3515,17,FALSE)</f>
        <v>0</v>
      </c>
      <c r="O1903" s="1">
        <f>VLOOKUP(A1903,'ADM Details FY17'!$A$3:$S$3515,19,FALSE)</f>
        <v>0</v>
      </c>
      <c r="P1903" s="1">
        <f>VLOOKUP(A1903,'ADM Details FY17'!$A$3:$U$3515,21,FALSE)</f>
        <v>0</v>
      </c>
      <c r="Q1903" s="1">
        <f>VLOOKUP(A1903,'ADM Details FY17'!$A$3:$V$3515,22,FALSE)</f>
        <v>0</v>
      </c>
      <c r="R1903" s="1">
        <f>VLOOKUP(A1903,'ADM Details FY17'!$A$3:$W$3515,23,FALSE)</f>
        <v>0</v>
      </c>
      <c r="S1903" s="1">
        <f>VLOOKUP(A1903,'ADM Details FY17'!$A$3:$X$3515,24,FALSE)</f>
        <v>0</v>
      </c>
      <c r="T1903" s="1">
        <f>VLOOKUP(A1903,'ADM Details FY17'!$A$3:$Y$3515,25,FALSE)</f>
        <v>0</v>
      </c>
      <c r="U1903" s="1">
        <f>VLOOKUP(A1903,'ADM Details FY17'!$A$3:$AA$3515,27,FALSE)</f>
        <v>0</v>
      </c>
      <c r="V1903" s="1">
        <f>IFERROR(VLOOKUP(C1903,'eindex _tget pp '!$A$4:$E$615,5,FALSE),0)</f>
        <v>156.24796476641458</v>
      </c>
      <c r="W1903" s="31">
        <f>IFERROR(VLOOKUP(C1903,'eindex _tget pp '!$A$4:$F$615,6,FALSE),0)</f>
        <v>0.28475252620000002</v>
      </c>
      <c r="X1903" s="4">
        <f>IFERROR(VLOOKUP(B1903,'eschools 16'!$A$2:$F$25,6,FALSE),1)</f>
        <v>1</v>
      </c>
      <c r="Y1903" s="1">
        <f t="shared" si="145"/>
        <v>30.47</v>
      </c>
      <c r="Z1903" s="1">
        <f t="shared" si="146"/>
        <v>0</v>
      </c>
      <c r="AA1903" s="31">
        <f>IFERROR(VLOOKUP(C1903,'eindex _tget pp '!$A$4:$G$615,7,FALSE),0)</f>
        <v>0.40680514600000001</v>
      </c>
      <c r="AB1903" s="1">
        <f>VLOOKUP(A1903,'ADM Details FY17'!$A$3:$AB$3515,28,FALSE)</f>
        <v>0</v>
      </c>
      <c r="AC1903" s="1">
        <f t="shared" si="147"/>
        <v>0</v>
      </c>
      <c r="AD1903" s="1">
        <f t="shared" si="148"/>
        <v>0.78</v>
      </c>
      <c r="AE1903" s="1">
        <f t="shared" si="149"/>
        <v>117</v>
      </c>
    </row>
    <row r="1904" spans="1:31" x14ac:dyDescent="0.25">
      <c r="A1904" t="str">
        <f>B1904&amp;"-"&amp;COUNTIF($B$3:B1904,B1904)</f>
        <v>541-13</v>
      </c>
      <c r="B1904">
        <v>541</v>
      </c>
      <c r="C1904" s="18">
        <f>VLOOKUP(A1904,'ADM Details FY17'!$A$3:$D$3515,4,FALSE)</f>
        <v>50161</v>
      </c>
      <c r="D1904" s="1">
        <f>VLOOKUP(A1904,'ADM Details FY17'!$A$3:$E$3515,5,FALSE)</f>
        <v>1</v>
      </c>
      <c r="E1904" s="1">
        <f>VLOOKUP(A1904,'ADM Details FY17'!$A$3:$F$3515,6,FALSE)</f>
        <v>0</v>
      </c>
      <c r="F1904" s="1">
        <f>VLOOKUP(A1904,'ADM Details FY17'!$A$3:$G$3515,7,FALSE)</f>
        <v>0</v>
      </c>
      <c r="G1904" s="1">
        <f>VLOOKUP(A1904,'ADM Details FY17'!$A$3:$H$3515,8,FALSE)</f>
        <v>0</v>
      </c>
      <c r="H1904" s="1">
        <f>VLOOKUP(A1904,'ADM Details FY17'!$A$3:$I$3515,9,FALSE)</f>
        <v>0</v>
      </c>
      <c r="I1904" s="1">
        <f>VLOOKUP(A1904,'ADM Details FY17'!$A$3:$J$3517,10,FALSE)</f>
        <v>1</v>
      </c>
      <c r="J1904" s="1">
        <f>VLOOKUP(A1904,'ADM Details FY17'!$A$3:$K$3515,11,FALSE)</f>
        <v>0</v>
      </c>
      <c r="K1904" s="1">
        <f>VLOOKUP(A1904,'ADM Details FY17'!$A$3:$M$3515,13,FALSE)</f>
        <v>0</v>
      </c>
      <c r="L1904" s="1">
        <f>VLOOKUP(A1904,'ADM Details FY17'!$A$3:$O$3515,15,FALSE)</f>
        <v>0</v>
      </c>
      <c r="M1904" s="1">
        <f>VLOOKUP(A1904,'ADM Details FY17'!$A$3:$P$3515,16,FALSE)</f>
        <v>0</v>
      </c>
      <c r="N1904" s="1">
        <f>VLOOKUP(A1904,'ADM Details FY17'!$A$3:$Q$3515,17,FALSE)</f>
        <v>0</v>
      </c>
      <c r="O1904" s="1">
        <f>VLOOKUP(A1904,'ADM Details FY17'!$A$3:$S$3515,19,FALSE)</f>
        <v>0</v>
      </c>
      <c r="P1904" s="1">
        <f>VLOOKUP(A1904,'ADM Details FY17'!$A$3:$U$3515,21,FALSE)</f>
        <v>0</v>
      </c>
      <c r="Q1904" s="1">
        <f>VLOOKUP(A1904,'ADM Details FY17'!$A$3:$V$3515,22,FALSE)</f>
        <v>0</v>
      </c>
      <c r="R1904" s="1">
        <f>VLOOKUP(A1904,'ADM Details FY17'!$A$3:$W$3515,23,FALSE)</f>
        <v>0</v>
      </c>
      <c r="S1904" s="1">
        <f>VLOOKUP(A1904,'ADM Details FY17'!$A$3:$X$3515,24,FALSE)</f>
        <v>0</v>
      </c>
      <c r="T1904" s="1">
        <f>VLOOKUP(A1904,'ADM Details FY17'!$A$3:$Y$3515,25,FALSE)</f>
        <v>0</v>
      </c>
      <c r="U1904" s="1">
        <f>VLOOKUP(A1904,'ADM Details FY17'!$A$3:$AA$3515,27,FALSE)</f>
        <v>0</v>
      </c>
      <c r="V1904" s="1">
        <f>IFERROR(VLOOKUP(C1904,'eindex _tget pp '!$A$4:$E$615,5,FALSE),0)</f>
        <v>0</v>
      </c>
      <c r="W1904" s="31">
        <f>IFERROR(VLOOKUP(C1904,'eindex _tget pp '!$A$4:$F$615,6,FALSE),0)</f>
        <v>0.78539920559999998</v>
      </c>
      <c r="X1904" s="4">
        <f>IFERROR(VLOOKUP(B1904,'eschools 16'!$A$2:$F$25,6,FALSE),1)</f>
        <v>1</v>
      </c>
      <c r="Y1904" s="1">
        <f t="shared" si="145"/>
        <v>0</v>
      </c>
      <c r="Z1904" s="1">
        <f t="shared" si="146"/>
        <v>0</v>
      </c>
      <c r="AA1904" s="31">
        <f>IFERROR(VLOOKUP(C1904,'eindex _tget pp '!$A$4:$G$615,7,FALSE),0)</f>
        <v>0.32772964700000001</v>
      </c>
      <c r="AB1904" s="1">
        <f>VLOOKUP(A1904,'ADM Details FY17'!$A$3:$AB$3515,28,FALSE)</f>
        <v>0</v>
      </c>
      <c r="AC1904" s="1">
        <f t="shared" si="147"/>
        <v>0</v>
      </c>
      <c r="AD1904" s="1">
        <f t="shared" si="148"/>
        <v>1</v>
      </c>
      <c r="AE1904" s="1">
        <f t="shared" si="149"/>
        <v>150</v>
      </c>
    </row>
    <row r="1905" spans="1:31" x14ac:dyDescent="0.25">
      <c r="A1905" t="str">
        <f>B1905&amp;"-"&amp;COUNTIF($B$3:B1905,B1905)</f>
        <v>541-14</v>
      </c>
      <c r="B1905">
        <v>541</v>
      </c>
      <c r="C1905" s="18">
        <f>VLOOKUP(A1905,'ADM Details FY17'!$A$3:$D$3515,4,FALSE)</f>
        <v>44164</v>
      </c>
      <c r="D1905" s="1">
        <f>VLOOKUP(A1905,'ADM Details FY17'!$A$3:$E$3515,5,FALSE)</f>
        <v>0.94</v>
      </c>
      <c r="E1905" s="1">
        <f>VLOOKUP(A1905,'ADM Details FY17'!$A$3:$F$3515,6,FALSE)</f>
        <v>0</v>
      </c>
      <c r="F1905" s="1">
        <f>VLOOKUP(A1905,'ADM Details FY17'!$A$3:$G$3515,7,FALSE)</f>
        <v>0</v>
      </c>
      <c r="G1905" s="1">
        <f>VLOOKUP(A1905,'ADM Details FY17'!$A$3:$H$3515,8,FALSE)</f>
        <v>0</v>
      </c>
      <c r="H1905" s="1">
        <f>VLOOKUP(A1905,'ADM Details FY17'!$A$3:$I$3515,9,FALSE)</f>
        <v>0</v>
      </c>
      <c r="I1905" s="1">
        <f>VLOOKUP(A1905,'ADM Details FY17'!$A$3:$J$3517,10,FALSE)</f>
        <v>0.94</v>
      </c>
      <c r="J1905" s="1">
        <f>VLOOKUP(A1905,'ADM Details FY17'!$A$3:$K$3515,11,FALSE)</f>
        <v>0</v>
      </c>
      <c r="K1905" s="1">
        <f>VLOOKUP(A1905,'ADM Details FY17'!$A$3:$M$3515,13,FALSE)</f>
        <v>0</v>
      </c>
      <c r="L1905" s="1">
        <f>VLOOKUP(A1905,'ADM Details FY17'!$A$3:$O$3515,15,FALSE)</f>
        <v>0</v>
      </c>
      <c r="M1905" s="1">
        <f>VLOOKUP(A1905,'ADM Details FY17'!$A$3:$P$3515,16,FALSE)</f>
        <v>0</v>
      </c>
      <c r="N1905" s="1">
        <f>VLOOKUP(A1905,'ADM Details FY17'!$A$3:$Q$3515,17,FALSE)</f>
        <v>0</v>
      </c>
      <c r="O1905" s="1">
        <f>VLOOKUP(A1905,'ADM Details FY17'!$A$3:$S$3515,19,FALSE)</f>
        <v>0.94</v>
      </c>
      <c r="P1905" s="1">
        <f>VLOOKUP(A1905,'ADM Details FY17'!$A$3:$U$3515,21,FALSE)</f>
        <v>0</v>
      </c>
      <c r="Q1905" s="1">
        <f>VLOOKUP(A1905,'ADM Details FY17'!$A$3:$V$3515,22,FALSE)</f>
        <v>0</v>
      </c>
      <c r="R1905" s="1">
        <f>VLOOKUP(A1905,'ADM Details FY17'!$A$3:$W$3515,23,FALSE)</f>
        <v>0</v>
      </c>
      <c r="S1905" s="1">
        <f>VLOOKUP(A1905,'ADM Details FY17'!$A$3:$X$3515,24,FALSE)</f>
        <v>0</v>
      </c>
      <c r="T1905" s="1">
        <f>VLOOKUP(A1905,'ADM Details FY17'!$A$3:$Y$3515,25,FALSE)</f>
        <v>0</v>
      </c>
      <c r="U1905" s="1">
        <f>VLOOKUP(A1905,'ADM Details FY17'!$A$3:$AA$3515,27,FALSE)</f>
        <v>0</v>
      </c>
      <c r="V1905" s="1">
        <f>IFERROR(VLOOKUP(C1905,'eindex _tget pp '!$A$4:$E$615,5,FALSE),0)</f>
        <v>121.62741511176152</v>
      </c>
      <c r="W1905" s="31">
        <f>IFERROR(VLOOKUP(C1905,'eindex _tget pp '!$A$4:$F$615,6,FALSE),0)</f>
        <v>0.90201776879999995</v>
      </c>
      <c r="X1905" s="4">
        <f>IFERROR(VLOOKUP(B1905,'eschools 16'!$A$2:$F$25,6,FALSE),1)</f>
        <v>1</v>
      </c>
      <c r="Y1905" s="1">
        <f t="shared" si="145"/>
        <v>28.58</v>
      </c>
      <c r="Z1905" s="1">
        <f t="shared" si="146"/>
        <v>0</v>
      </c>
      <c r="AA1905" s="31">
        <f>IFERROR(VLOOKUP(C1905,'eindex _tget pp '!$A$4:$G$615,7,FALSE),0)</f>
        <v>0.487310097</v>
      </c>
      <c r="AB1905" s="1">
        <f>VLOOKUP(A1905,'ADM Details FY17'!$A$3:$AB$3515,28,FALSE)</f>
        <v>0</v>
      </c>
      <c r="AC1905" s="1">
        <f t="shared" si="147"/>
        <v>0</v>
      </c>
      <c r="AD1905" s="1">
        <f t="shared" si="148"/>
        <v>0.94</v>
      </c>
      <c r="AE1905" s="1">
        <f t="shared" si="149"/>
        <v>141</v>
      </c>
    </row>
    <row r="1906" spans="1:31" x14ac:dyDescent="0.25">
      <c r="A1906" t="str">
        <f>B1906&amp;"-"&amp;COUNTIF($B$3:B1906,B1906)</f>
        <v>541-15</v>
      </c>
      <c r="B1906">
        <v>541</v>
      </c>
      <c r="C1906" s="18">
        <f>VLOOKUP(A1906,'ADM Details FY17'!$A$3:$D$3515,4,FALSE)</f>
        <v>47878</v>
      </c>
      <c r="D1906" s="1">
        <f>VLOOKUP(A1906,'ADM Details FY17'!$A$3:$E$3515,5,FALSE)</f>
        <v>1</v>
      </c>
      <c r="E1906" s="1">
        <f>VLOOKUP(A1906,'ADM Details FY17'!$A$3:$F$3515,6,FALSE)</f>
        <v>0</v>
      </c>
      <c r="F1906" s="1">
        <f>VLOOKUP(A1906,'ADM Details FY17'!$A$3:$G$3515,7,FALSE)</f>
        <v>0</v>
      </c>
      <c r="G1906" s="1">
        <f>VLOOKUP(A1906,'ADM Details FY17'!$A$3:$H$3515,8,FALSE)</f>
        <v>0</v>
      </c>
      <c r="H1906" s="1">
        <f>VLOOKUP(A1906,'ADM Details FY17'!$A$3:$I$3515,9,FALSE)</f>
        <v>0</v>
      </c>
      <c r="I1906" s="1">
        <f>VLOOKUP(A1906,'ADM Details FY17'!$A$3:$J$3517,10,FALSE)</f>
        <v>0</v>
      </c>
      <c r="J1906" s="1">
        <f>VLOOKUP(A1906,'ADM Details FY17'!$A$3:$K$3515,11,FALSE)</f>
        <v>1</v>
      </c>
      <c r="K1906" s="1">
        <f>VLOOKUP(A1906,'ADM Details FY17'!$A$3:$M$3515,13,FALSE)</f>
        <v>0</v>
      </c>
      <c r="L1906" s="1">
        <f>VLOOKUP(A1906,'ADM Details FY17'!$A$3:$O$3515,15,FALSE)</f>
        <v>0</v>
      </c>
      <c r="M1906" s="1">
        <f>VLOOKUP(A1906,'ADM Details FY17'!$A$3:$P$3515,16,FALSE)</f>
        <v>0</v>
      </c>
      <c r="N1906" s="1">
        <f>VLOOKUP(A1906,'ADM Details FY17'!$A$3:$Q$3515,17,FALSE)</f>
        <v>0</v>
      </c>
      <c r="O1906" s="1">
        <f>VLOOKUP(A1906,'ADM Details FY17'!$A$3:$S$3515,19,FALSE)</f>
        <v>0</v>
      </c>
      <c r="P1906" s="1">
        <f>VLOOKUP(A1906,'ADM Details FY17'!$A$3:$U$3515,21,FALSE)</f>
        <v>0</v>
      </c>
      <c r="Q1906" s="1">
        <f>VLOOKUP(A1906,'ADM Details FY17'!$A$3:$V$3515,22,FALSE)</f>
        <v>0</v>
      </c>
      <c r="R1906" s="1">
        <f>VLOOKUP(A1906,'ADM Details FY17'!$A$3:$W$3515,23,FALSE)</f>
        <v>0</v>
      </c>
      <c r="S1906" s="1">
        <f>VLOOKUP(A1906,'ADM Details FY17'!$A$3:$X$3515,24,FALSE)</f>
        <v>0</v>
      </c>
      <c r="T1906" s="1">
        <f>VLOOKUP(A1906,'ADM Details FY17'!$A$3:$Y$3515,25,FALSE)</f>
        <v>0</v>
      </c>
      <c r="U1906" s="1">
        <f>VLOOKUP(A1906,'ADM Details FY17'!$A$3:$AA$3515,27,FALSE)</f>
        <v>0</v>
      </c>
      <c r="V1906" s="1">
        <f>IFERROR(VLOOKUP(C1906,'eindex _tget pp '!$A$4:$E$615,5,FALSE),0)</f>
        <v>0</v>
      </c>
      <c r="W1906" s="31">
        <f>IFERROR(VLOOKUP(C1906,'eindex _tget pp '!$A$4:$F$615,6,FALSE),0)</f>
        <v>2.9440986700000001E-2</v>
      </c>
      <c r="X1906" s="4">
        <f>IFERROR(VLOOKUP(B1906,'eschools 16'!$A$2:$F$25,6,FALSE),1)</f>
        <v>1</v>
      </c>
      <c r="Y1906" s="1">
        <f t="shared" si="145"/>
        <v>0</v>
      </c>
      <c r="Z1906" s="1">
        <f t="shared" si="146"/>
        <v>0</v>
      </c>
      <c r="AA1906" s="31">
        <f>IFERROR(VLOOKUP(C1906,'eindex _tget pp '!$A$4:$G$615,7,FALSE),0)</f>
        <v>0.05</v>
      </c>
      <c r="AB1906" s="1">
        <f>VLOOKUP(A1906,'ADM Details FY17'!$A$3:$AB$3515,28,FALSE)</f>
        <v>0</v>
      </c>
      <c r="AC1906" s="1">
        <f t="shared" si="147"/>
        <v>0</v>
      </c>
      <c r="AD1906" s="1">
        <f t="shared" si="148"/>
        <v>1</v>
      </c>
      <c r="AE1906" s="1">
        <f t="shared" si="149"/>
        <v>150</v>
      </c>
    </row>
    <row r="1907" spans="1:31" x14ac:dyDescent="0.25">
      <c r="A1907" t="str">
        <f>B1907&amp;"-"&amp;COUNTIF($B$3:B1907,B1907)</f>
        <v>541-16</v>
      </c>
      <c r="B1907">
        <v>541</v>
      </c>
      <c r="C1907" s="18">
        <f>VLOOKUP(A1907,'ADM Details FY17'!$A$3:$D$3515,4,FALSE)</f>
        <v>44305</v>
      </c>
      <c r="D1907" s="1">
        <f>VLOOKUP(A1907,'ADM Details FY17'!$A$3:$E$3515,5,FALSE)</f>
        <v>0.79</v>
      </c>
      <c r="E1907" s="1">
        <f>VLOOKUP(A1907,'ADM Details FY17'!$A$3:$F$3515,6,FALSE)</f>
        <v>0</v>
      </c>
      <c r="F1907" s="1">
        <f>VLOOKUP(A1907,'ADM Details FY17'!$A$3:$G$3515,7,FALSE)</f>
        <v>0</v>
      </c>
      <c r="G1907" s="1">
        <f>VLOOKUP(A1907,'ADM Details FY17'!$A$3:$H$3515,8,FALSE)</f>
        <v>0</v>
      </c>
      <c r="H1907" s="1">
        <f>VLOOKUP(A1907,'ADM Details FY17'!$A$3:$I$3515,9,FALSE)</f>
        <v>0</v>
      </c>
      <c r="I1907" s="1">
        <f>VLOOKUP(A1907,'ADM Details FY17'!$A$3:$J$3517,10,FALSE)</f>
        <v>0.79</v>
      </c>
      <c r="J1907" s="1">
        <f>VLOOKUP(A1907,'ADM Details FY17'!$A$3:$K$3515,11,FALSE)</f>
        <v>0</v>
      </c>
      <c r="K1907" s="1">
        <f>VLOOKUP(A1907,'ADM Details FY17'!$A$3:$M$3515,13,FALSE)</f>
        <v>0</v>
      </c>
      <c r="L1907" s="1">
        <f>VLOOKUP(A1907,'ADM Details FY17'!$A$3:$O$3515,15,FALSE)</f>
        <v>0</v>
      </c>
      <c r="M1907" s="1">
        <f>VLOOKUP(A1907,'ADM Details FY17'!$A$3:$P$3515,16,FALSE)</f>
        <v>0</v>
      </c>
      <c r="N1907" s="1">
        <f>VLOOKUP(A1907,'ADM Details FY17'!$A$3:$Q$3515,17,FALSE)</f>
        <v>0</v>
      </c>
      <c r="O1907" s="1">
        <f>VLOOKUP(A1907,'ADM Details FY17'!$A$3:$S$3515,19,FALSE)</f>
        <v>0</v>
      </c>
      <c r="P1907" s="1">
        <f>VLOOKUP(A1907,'ADM Details FY17'!$A$3:$U$3515,21,FALSE)</f>
        <v>0</v>
      </c>
      <c r="Q1907" s="1">
        <f>VLOOKUP(A1907,'ADM Details FY17'!$A$3:$V$3515,22,FALSE)</f>
        <v>0</v>
      </c>
      <c r="R1907" s="1">
        <f>VLOOKUP(A1907,'ADM Details FY17'!$A$3:$W$3515,23,FALSE)</f>
        <v>0</v>
      </c>
      <c r="S1907" s="1">
        <f>VLOOKUP(A1907,'ADM Details FY17'!$A$3:$X$3515,24,FALSE)</f>
        <v>0</v>
      </c>
      <c r="T1907" s="1">
        <f>VLOOKUP(A1907,'ADM Details FY17'!$A$3:$Y$3515,25,FALSE)</f>
        <v>0</v>
      </c>
      <c r="U1907" s="1">
        <f>VLOOKUP(A1907,'ADM Details FY17'!$A$3:$AA$3515,27,FALSE)</f>
        <v>0</v>
      </c>
      <c r="V1907" s="1">
        <f>IFERROR(VLOOKUP(C1907,'eindex _tget pp '!$A$4:$E$615,5,FALSE),0)</f>
        <v>1417.3491487132028</v>
      </c>
      <c r="W1907" s="31">
        <f>IFERROR(VLOOKUP(C1907,'eindex _tget pp '!$A$4:$F$615,6,FALSE),0)</f>
        <v>0.94235080029999996</v>
      </c>
      <c r="X1907" s="4">
        <f>IFERROR(VLOOKUP(B1907,'eschools 16'!$A$2:$F$25,6,FALSE),1)</f>
        <v>1</v>
      </c>
      <c r="Y1907" s="1">
        <f t="shared" si="145"/>
        <v>279.93</v>
      </c>
      <c r="Z1907" s="1">
        <f t="shared" si="146"/>
        <v>0</v>
      </c>
      <c r="AA1907" s="31">
        <f>IFERROR(VLOOKUP(C1907,'eindex _tget pp '!$A$4:$G$615,7,FALSE),0)</f>
        <v>0.78123944300000003</v>
      </c>
      <c r="AB1907" s="1">
        <f>VLOOKUP(A1907,'ADM Details FY17'!$A$3:$AB$3515,28,FALSE)</f>
        <v>0</v>
      </c>
      <c r="AC1907" s="1">
        <f t="shared" si="147"/>
        <v>0</v>
      </c>
      <c r="AD1907" s="1">
        <f t="shared" si="148"/>
        <v>0.79</v>
      </c>
      <c r="AE1907" s="1">
        <f t="shared" si="149"/>
        <v>118.5</v>
      </c>
    </row>
    <row r="1908" spans="1:31" x14ac:dyDescent="0.25">
      <c r="A1908" t="str">
        <f>B1908&amp;"-"&amp;COUNTIF($B$3:B1908,B1908)</f>
        <v>541-17</v>
      </c>
      <c r="B1908">
        <v>541</v>
      </c>
      <c r="C1908" s="18">
        <f>VLOOKUP(A1908,'ADM Details FY17'!$A$3:$D$3515,4,FALSE)</f>
        <v>44354</v>
      </c>
      <c r="D1908" s="1">
        <f>VLOOKUP(A1908,'ADM Details FY17'!$A$3:$E$3515,5,FALSE)</f>
        <v>1</v>
      </c>
      <c r="E1908" s="1">
        <f>VLOOKUP(A1908,'ADM Details FY17'!$A$3:$F$3515,6,FALSE)</f>
        <v>0</v>
      </c>
      <c r="F1908" s="1">
        <f>VLOOKUP(A1908,'ADM Details FY17'!$A$3:$G$3515,7,FALSE)</f>
        <v>0</v>
      </c>
      <c r="G1908" s="1">
        <f>VLOOKUP(A1908,'ADM Details FY17'!$A$3:$H$3515,8,FALSE)</f>
        <v>0</v>
      </c>
      <c r="H1908" s="1">
        <f>VLOOKUP(A1908,'ADM Details FY17'!$A$3:$I$3515,9,FALSE)</f>
        <v>0</v>
      </c>
      <c r="I1908" s="1">
        <f>VLOOKUP(A1908,'ADM Details FY17'!$A$3:$J$3517,10,FALSE)</f>
        <v>1</v>
      </c>
      <c r="J1908" s="1">
        <f>VLOOKUP(A1908,'ADM Details FY17'!$A$3:$K$3515,11,FALSE)</f>
        <v>0</v>
      </c>
      <c r="K1908" s="1">
        <f>VLOOKUP(A1908,'ADM Details FY17'!$A$3:$M$3515,13,FALSE)</f>
        <v>0</v>
      </c>
      <c r="L1908" s="1">
        <f>VLOOKUP(A1908,'ADM Details FY17'!$A$3:$O$3515,15,FALSE)</f>
        <v>0</v>
      </c>
      <c r="M1908" s="1">
        <f>VLOOKUP(A1908,'ADM Details FY17'!$A$3:$P$3515,16,FALSE)</f>
        <v>0</v>
      </c>
      <c r="N1908" s="1">
        <f>VLOOKUP(A1908,'ADM Details FY17'!$A$3:$Q$3515,17,FALSE)</f>
        <v>0</v>
      </c>
      <c r="O1908" s="1">
        <f>VLOOKUP(A1908,'ADM Details FY17'!$A$3:$S$3515,19,FALSE)</f>
        <v>0</v>
      </c>
      <c r="P1908" s="1">
        <f>VLOOKUP(A1908,'ADM Details FY17'!$A$3:$U$3515,21,FALSE)</f>
        <v>0</v>
      </c>
      <c r="Q1908" s="1">
        <f>VLOOKUP(A1908,'ADM Details FY17'!$A$3:$V$3515,22,FALSE)</f>
        <v>0</v>
      </c>
      <c r="R1908" s="1">
        <f>VLOOKUP(A1908,'ADM Details FY17'!$A$3:$W$3515,23,FALSE)</f>
        <v>0</v>
      </c>
      <c r="S1908" s="1">
        <f>VLOOKUP(A1908,'ADM Details FY17'!$A$3:$X$3515,24,FALSE)</f>
        <v>0</v>
      </c>
      <c r="T1908" s="1">
        <f>VLOOKUP(A1908,'ADM Details FY17'!$A$3:$Y$3515,25,FALSE)</f>
        <v>0</v>
      </c>
      <c r="U1908" s="1">
        <f>VLOOKUP(A1908,'ADM Details FY17'!$A$3:$AA$3515,27,FALSE)</f>
        <v>0</v>
      </c>
      <c r="V1908" s="1">
        <f>IFERROR(VLOOKUP(C1908,'eindex _tget pp '!$A$4:$E$615,5,FALSE),0)</f>
        <v>874.50014570635483</v>
      </c>
      <c r="W1908" s="31">
        <f>IFERROR(VLOOKUP(C1908,'eindex _tget pp '!$A$4:$F$615,6,FALSE),0)</f>
        <v>4.1427509063999999</v>
      </c>
      <c r="X1908" s="4">
        <f>IFERROR(VLOOKUP(B1908,'eschools 16'!$A$2:$F$25,6,FALSE),1)</f>
        <v>1</v>
      </c>
      <c r="Y1908" s="1">
        <f t="shared" si="145"/>
        <v>218.63</v>
      </c>
      <c r="Z1908" s="1">
        <f t="shared" si="146"/>
        <v>0</v>
      </c>
      <c r="AA1908" s="31">
        <f>IFERROR(VLOOKUP(C1908,'eindex _tget pp '!$A$4:$G$615,7,FALSE),0)</f>
        <v>0.69234221500000004</v>
      </c>
      <c r="AB1908" s="1">
        <f>VLOOKUP(A1908,'ADM Details FY17'!$A$3:$AB$3515,28,FALSE)</f>
        <v>0</v>
      </c>
      <c r="AC1908" s="1">
        <f t="shared" si="147"/>
        <v>0</v>
      </c>
      <c r="AD1908" s="1">
        <f t="shared" si="148"/>
        <v>1</v>
      </c>
      <c r="AE1908" s="1">
        <f t="shared" si="149"/>
        <v>150</v>
      </c>
    </row>
    <row r="1909" spans="1:31" x14ac:dyDescent="0.25">
      <c r="A1909" t="str">
        <f>B1909&amp;"-"&amp;COUNTIF($B$3:B1909,B1909)</f>
        <v>541-18</v>
      </c>
      <c r="B1909">
        <v>541</v>
      </c>
      <c r="C1909" s="18">
        <f>VLOOKUP(A1909,'ADM Details FY17'!$A$3:$D$3515,4,FALSE)</f>
        <v>45492</v>
      </c>
      <c r="D1909" s="1">
        <f>VLOOKUP(A1909,'ADM Details FY17'!$A$3:$E$3515,5,FALSE)</f>
        <v>1</v>
      </c>
      <c r="E1909" s="1">
        <f>VLOOKUP(A1909,'ADM Details FY17'!$A$3:$F$3515,6,FALSE)</f>
        <v>0</v>
      </c>
      <c r="F1909" s="1">
        <f>VLOOKUP(A1909,'ADM Details FY17'!$A$3:$G$3515,7,FALSE)</f>
        <v>0</v>
      </c>
      <c r="G1909" s="1">
        <f>VLOOKUP(A1909,'ADM Details FY17'!$A$3:$H$3515,8,FALSE)</f>
        <v>0</v>
      </c>
      <c r="H1909" s="1">
        <f>VLOOKUP(A1909,'ADM Details FY17'!$A$3:$I$3515,9,FALSE)</f>
        <v>0</v>
      </c>
      <c r="I1909" s="1">
        <f>VLOOKUP(A1909,'ADM Details FY17'!$A$3:$J$3517,10,FALSE)</f>
        <v>0</v>
      </c>
      <c r="J1909" s="1">
        <f>VLOOKUP(A1909,'ADM Details FY17'!$A$3:$K$3515,11,FALSE)</f>
        <v>1</v>
      </c>
      <c r="K1909" s="1">
        <f>VLOOKUP(A1909,'ADM Details FY17'!$A$3:$M$3515,13,FALSE)</f>
        <v>0</v>
      </c>
      <c r="L1909" s="1">
        <f>VLOOKUP(A1909,'ADM Details FY17'!$A$3:$O$3515,15,FALSE)</f>
        <v>0</v>
      </c>
      <c r="M1909" s="1">
        <f>VLOOKUP(A1909,'ADM Details FY17'!$A$3:$P$3515,16,FALSE)</f>
        <v>0</v>
      </c>
      <c r="N1909" s="1">
        <f>VLOOKUP(A1909,'ADM Details FY17'!$A$3:$Q$3515,17,FALSE)</f>
        <v>0</v>
      </c>
      <c r="O1909" s="1">
        <f>VLOOKUP(A1909,'ADM Details FY17'!$A$3:$S$3515,19,FALSE)</f>
        <v>0</v>
      </c>
      <c r="P1909" s="1">
        <f>VLOOKUP(A1909,'ADM Details FY17'!$A$3:$U$3515,21,FALSE)</f>
        <v>0</v>
      </c>
      <c r="Q1909" s="1">
        <f>VLOOKUP(A1909,'ADM Details FY17'!$A$3:$V$3515,22,FALSE)</f>
        <v>0</v>
      </c>
      <c r="R1909" s="1">
        <f>VLOOKUP(A1909,'ADM Details FY17'!$A$3:$W$3515,23,FALSE)</f>
        <v>0</v>
      </c>
      <c r="S1909" s="1">
        <f>VLOOKUP(A1909,'ADM Details FY17'!$A$3:$X$3515,24,FALSE)</f>
        <v>0</v>
      </c>
      <c r="T1909" s="1">
        <f>VLOOKUP(A1909,'ADM Details FY17'!$A$3:$Y$3515,25,FALSE)</f>
        <v>0</v>
      </c>
      <c r="U1909" s="1">
        <f>VLOOKUP(A1909,'ADM Details FY17'!$A$3:$AA$3515,27,FALSE)</f>
        <v>0</v>
      </c>
      <c r="V1909" s="1">
        <f>IFERROR(VLOOKUP(C1909,'eindex _tget pp '!$A$4:$E$615,5,FALSE),0)</f>
        <v>0</v>
      </c>
      <c r="W1909" s="31">
        <f>IFERROR(VLOOKUP(C1909,'eindex _tget pp '!$A$4:$F$615,6,FALSE),0)</f>
        <v>0.46750882760000001</v>
      </c>
      <c r="X1909" s="4">
        <f>IFERROR(VLOOKUP(B1909,'eschools 16'!$A$2:$F$25,6,FALSE),1)</f>
        <v>1</v>
      </c>
      <c r="Y1909" s="1">
        <f t="shared" si="145"/>
        <v>0</v>
      </c>
      <c r="Z1909" s="1">
        <f t="shared" si="146"/>
        <v>0</v>
      </c>
      <c r="AA1909" s="31">
        <f>IFERROR(VLOOKUP(C1909,'eindex _tget pp '!$A$4:$G$615,7,FALSE),0)</f>
        <v>0.23046270999999999</v>
      </c>
      <c r="AB1909" s="1">
        <f>VLOOKUP(A1909,'ADM Details FY17'!$A$3:$AB$3515,28,FALSE)</f>
        <v>0</v>
      </c>
      <c r="AC1909" s="1">
        <f t="shared" si="147"/>
        <v>0</v>
      </c>
      <c r="AD1909" s="1">
        <f t="shared" si="148"/>
        <v>1</v>
      </c>
      <c r="AE1909" s="1">
        <f t="shared" si="149"/>
        <v>150</v>
      </c>
    </row>
    <row r="1910" spans="1:31" x14ac:dyDescent="0.25">
      <c r="A1910" t="str">
        <f>B1910&amp;"-"&amp;COUNTIF($B$3:B1910,B1910)</f>
        <v>541-19</v>
      </c>
      <c r="B1910">
        <v>541</v>
      </c>
      <c r="C1910" s="18">
        <f>VLOOKUP(A1910,'ADM Details FY17'!$A$3:$D$3515,4,FALSE)</f>
        <v>49478</v>
      </c>
      <c r="D1910" s="1">
        <f>VLOOKUP(A1910,'ADM Details FY17'!$A$3:$E$3515,5,FALSE)</f>
        <v>0.78</v>
      </c>
      <c r="E1910" s="1">
        <f>VLOOKUP(A1910,'ADM Details FY17'!$A$3:$F$3515,6,FALSE)</f>
        <v>0</v>
      </c>
      <c r="F1910" s="1">
        <f>VLOOKUP(A1910,'ADM Details FY17'!$A$3:$G$3515,7,FALSE)</f>
        <v>0</v>
      </c>
      <c r="G1910" s="1">
        <f>VLOOKUP(A1910,'ADM Details FY17'!$A$3:$H$3515,8,FALSE)</f>
        <v>0</v>
      </c>
      <c r="H1910" s="1">
        <f>VLOOKUP(A1910,'ADM Details FY17'!$A$3:$I$3515,9,FALSE)</f>
        <v>0</v>
      </c>
      <c r="I1910" s="1">
        <f>VLOOKUP(A1910,'ADM Details FY17'!$A$3:$J$3517,10,FALSE)</f>
        <v>0.78</v>
      </c>
      <c r="J1910" s="1">
        <f>VLOOKUP(A1910,'ADM Details FY17'!$A$3:$K$3515,11,FALSE)</f>
        <v>0</v>
      </c>
      <c r="K1910" s="1">
        <f>VLOOKUP(A1910,'ADM Details FY17'!$A$3:$M$3515,13,FALSE)</f>
        <v>0</v>
      </c>
      <c r="L1910" s="1">
        <f>VLOOKUP(A1910,'ADM Details FY17'!$A$3:$O$3515,15,FALSE)</f>
        <v>0</v>
      </c>
      <c r="M1910" s="1">
        <f>VLOOKUP(A1910,'ADM Details FY17'!$A$3:$P$3515,16,FALSE)</f>
        <v>0</v>
      </c>
      <c r="N1910" s="1">
        <f>VLOOKUP(A1910,'ADM Details FY17'!$A$3:$Q$3515,17,FALSE)</f>
        <v>0</v>
      </c>
      <c r="O1910" s="1">
        <f>VLOOKUP(A1910,'ADM Details FY17'!$A$3:$S$3515,19,FALSE)</f>
        <v>0.78</v>
      </c>
      <c r="P1910" s="1">
        <f>VLOOKUP(A1910,'ADM Details FY17'!$A$3:$U$3515,21,FALSE)</f>
        <v>0</v>
      </c>
      <c r="Q1910" s="1">
        <f>VLOOKUP(A1910,'ADM Details FY17'!$A$3:$V$3515,22,FALSE)</f>
        <v>0</v>
      </c>
      <c r="R1910" s="1">
        <f>VLOOKUP(A1910,'ADM Details FY17'!$A$3:$W$3515,23,FALSE)</f>
        <v>0</v>
      </c>
      <c r="S1910" s="1">
        <f>VLOOKUP(A1910,'ADM Details FY17'!$A$3:$X$3515,24,FALSE)</f>
        <v>0</v>
      </c>
      <c r="T1910" s="1">
        <f>VLOOKUP(A1910,'ADM Details FY17'!$A$3:$Y$3515,25,FALSE)</f>
        <v>0</v>
      </c>
      <c r="U1910" s="1">
        <f>VLOOKUP(A1910,'ADM Details FY17'!$A$3:$AA$3515,27,FALSE)</f>
        <v>0</v>
      </c>
      <c r="V1910" s="1">
        <f>IFERROR(VLOOKUP(C1910,'eindex _tget pp '!$A$4:$E$615,5,FALSE),0)</f>
        <v>147.75749648059647</v>
      </c>
      <c r="W1910" s="31">
        <f>IFERROR(VLOOKUP(C1910,'eindex _tget pp '!$A$4:$F$615,6,FALSE),0)</f>
        <v>0.5961267066</v>
      </c>
      <c r="X1910" s="4">
        <f>IFERROR(VLOOKUP(B1910,'eschools 16'!$A$2:$F$25,6,FALSE),1)</f>
        <v>1</v>
      </c>
      <c r="Y1910" s="1">
        <f t="shared" si="145"/>
        <v>28.81</v>
      </c>
      <c r="Z1910" s="1">
        <f t="shared" si="146"/>
        <v>0</v>
      </c>
      <c r="AA1910" s="31">
        <f>IFERROR(VLOOKUP(C1910,'eindex _tget pp '!$A$4:$G$615,7,FALSE),0)</f>
        <v>0.40415134000000003</v>
      </c>
      <c r="AB1910" s="1">
        <f>VLOOKUP(A1910,'ADM Details FY17'!$A$3:$AB$3515,28,FALSE)</f>
        <v>0</v>
      </c>
      <c r="AC1910" s="1">
        <f t="shared" si="147"/>
        <v>0</v>
      </c>
      <c r="AD1910" s="1">
        <f t="shared" si="148"/>
        <v>0.78</v>
      </c>
      <c r="AE1910" s="1">
        <f t="shared" si="149"/>
        <v>117</v>
      </c>
    </row>
    <row r="1911" spans="1:31" x14ac:dyDescent="0.25">
      <c r="A1911" t="str">
        <f>B1911&amp;"-"&amp;COUNTIF($B$3:B1911,B1911)</f>
        <v>541-20</v>
      </c>
      <c r="B1911">
        <v>541</v>
      </c>
      <c r="C1911" s="18">
        <f>VLOOKUP(A1911,'ADM Details FY17'!$A$3:$D$3515,4,FALSE)</f>
        <v>44636</v>
      </c>
      <c r="D1911" s="1">
        <f>VLOOKUP(A1911,'ADM Details FY17'!$A$3:$E$3515,5,FALSE)</f>
        <v>1</v>
      </c>
      <c r="E1911" s="1">
        <f>VLOOKUP(A1911,'ADM Details FY17'!$A$3:$F$3515,6,FALSE)</f>
        <v>0</v>
      </c>
      <c r="F1911" s="1">
        <f>VLOOKUP(A1911,'ADM Details FY17'!$A$3:$G$3515,7,FALSE)</f>
        <v>0</v>
      </c>
      <c r="G1911" s="1">
        <f>VLOOKUP(A1911,'ADM Details FY17'!$A$3:$H$3515,8,FALSE)</f>
        <v>0</v>
      </c>
      <c r="H1911" s="1">
        <f>VLOOKUP(A1911,'ADM Details FY17'!$A$3:$I$3515,9,FALSE)</f>
        <v>0</v>
      </c>
      <c r="I1911" s="1">
        <f>VLOOKUP(A1911,'ADM Details FY17'!$A$3:$J$3517,10,FALSE)</f>
        <v>0</v>
      </c>
      <c r="J1911" s="1">
        <f>VLOOKUP(A1911,'ADM Details FY17'!$A$3:$K$3515,11,FALSE)</f>
        <v>1</v>
      </c>
      <c r="K1911" s="1">
        <f>VLOOKUP(A1911,'ADM Details FY17'!$A$3:$M$3515,13,FALSE)</f>
        <v>0</v>
      </c>
      <c r="L1911" s="1">
        <f>VLOOKUP(A1911,'ADM Details FY17'!$A$3:$O$3515,15,FALSE)</f>
        <v>0</v>
      </c>
      <c r="M1911" s="1">
        <f>VLOOKUP(A1911,'ADM Details FY17'!$A$3:$P$3515,16,FALSE)</f>
        <v>0</v>
      </c>
      <c r="N1911" s="1">
        <f>VLOOKUP(A1911,'ADM Details FY17'!$A$3:$Q$3515,17,FALSE)</f>
        <v>0</v>
      </c>
      <c r="O1911" s="1">
        <f>VLOOKUP(A1911,'ADM Details FY17'!$A$3:$S$3515,19,FALSE)</f>
        <v>0</v>
      </c>
      <c r="P1911" s="1">
        <f>VLOOKUP(A1911,'ADM Details FY17'!$A$3:$U$3515,21,FALSE)</f>
        <v>0</v>
      </c>
      <c r="Q1911" s="1">
        <f>VLOOKUP(A1911,'ADM Details FY17'!$A$3:$V$3515,22,FALSE)</f>
        <v>0</v>
      </c>
      <c r="R1911" s="1">
        <f>VLOOKUP(A1911,'ADM Details FY17'!$A$3:$W$3515,23,FALSE)</f>
        <v>0</v>
      </c>
      <c r="S1911" s="1">
        <f>VLOOKUP(A1911,'ADM Details FY17'!$A$3:$X$3515,24,FALSE)</f>
        <v>0</v>
      </c>
      <c r="T1911" s="1">
        <f>VLOOKUP(A1911,'ADM Details FY17'!$A$3:$Y$3515,25,FALSE)</f>
        <v>0</v>
      </c>
      <c r="U1911" s="1">
        <f>VLOOKUP(A1911,'ADM Details FY17'!$A$3:$AA$3515,27,FALSE)</f>
        <v>0</v>
      </c>
      <c r="V1911" s="1">
        <f>IFERROR(VLOOKUP(C1911,'eindex _tget pp '!$A$4:$E$615,5,FALSE),0)</f>
        <v>43.906157988799308</v>
      </c>
      <c r="W1911" s="31">
        <f>IFERROR(VLOOKUP(C1911,'eindex _tget pp '!$A$4:$F$615,6,FALSE),0)</f>
        <v>1.1094406107999999</v>
      </c>
      <c r="X1911" s="4">
        <f>IFERROR(VLOOKUP(B1911,'eschools 16'!$A$2:$F$25,6,FALSE),1)</f>
        <v>1</v>
      </c>
      <c r="Y1911" s="1">
        <f t="shared" si="145"/>
        <v>10.98</v>
      </c>
      <c r="Z1911" s="1">
        <f t="shared" si="146"/>
        <v>0</v>
      </c>
      <c r="AA1911" s="31">
        <f>IFERROR(VLOOKUP(C1911,'eindex _tget pp '!$A$4:$G$615,7,FALSE),0)</f>
        <v>0.37422767899999998</v>
      </c>
      <c r="AB1911" s="1">
        <f>VLOOKUP(A1911,'ADM Details FY17'!$A$3:$AB$3515,28,FALSE)</f>
        <v>0</v>
      </c>
      <c r="AC1911" s="1">
        <f t="shared" si="147"/>
        <v>0</v>
      </c>
      <c r="AD1911" s="1">
        <f t="shared" si="148"/>
        <v>1</v>
      </c>
      <c r="AE1911" s="1">
        <f t="shared" si="149"/>
        <v>150</v>
      </c>
    </row>
    <row r="1912" spans="1:31" x14ac:dyDescent="0.25">
      <c r="A1912" t="str">
        <f>B1912&amp;"-"&amp;COUNTIF($B$3:B1912,B1912)</f>
        <v>541-21</v>
      </c>
      <c r="B1912">
        <v>541</v>
      </c>
      <c r="C1912" s="18">
        <f>VLOOKUP(A1912,'ADM Details FY17'!$A$3:$D$3515,4,FALSE)</f>
        <v>49932</v>
      </c>
      <c r="D1912" s="1">
        <f>VLOOKUP(A1912,'ADM Details FY17'!$A$3:$E$3515,5,FALSE)</f>
        <v>1</v>
      </c>
      <c r="E1912" s="1">
        <f>VLOOKUP(A1912,'ADM Details FY17'!$A$3:$F$3515,6,FALSE)</f>
        <v>0</v>
      </c>
      <c r="F1912" s="1">
        <f>VLOOKUP(A1912,'ADM Details FY17'!$A$3:$G$3515,7,FALSE)</f>
        <v>0</v>
      </c>
      <c r="G1912" s="1">
        <f>VLOOKUP(A1912,'ADM Details FY17'!$A$3:$H$3515,8,FALSE)</f>
        <v>0</v>
      </c>
      <c r="H1912" s="1">
        <f>VLOOKUP(A1912,'ADM Details FY17'!$A$3:$I$3515,9,FALSE)</f>
        <v>0</v>
      </c>
      <c r="I1912" s="1">
        <f>VLOOKUP(A1912,'ADM Details FY17'!$A$3:$J$3517,10,FALSE)</f>
        <v>1</v>
      </c>
      <c r="J1912" s="1">
        <f>VLOOKUP(A1912,'ADM Details FY17'!$A$3:$K$3515,11,FALSE)</f>
        <v>0</v>
      </c>
      <c r="K1912" s="1">
        <f>VLOOKUP(A1912,'ADM Details FY17'!$A$3:$M$3515,13,FALSE)</f>
        <v>0</v>
      </c>
      <c r="L1912" s="1">
        <f>VLOOKUP(A1912,'ADM Details FY17'!$A$3:$O$3515,15,FALSE)</f>
        <v>0</v>
      </c>
      <c r="M1912" s="1">
        <f>VLOOKUP(A1912,'ADM Details FY17'!$A$3:$P$3515,16,FALSE)</f>
        <v>0</v>
      </c>
      <c r="N1912" s="1">
        <f>VLOOKUP(A1912,'ADM Details FY17'!$A$3:$Q$3515,17,FALSE)</f>
        <v>0</v>
      </c>
      <c r="O1912" s="1">
        <f>VLOOKUP(A1912,'ADM Details FY17'!$A$3:$S$3515,19,FALSE)</f>
        <v>0</v>
      </c>
      <c r="P1912" s="1">
        <f>VLOOKUP(A1912,'ADM Details FY17'!$A$3:$U$3515,21,FALSE)</f>
        <v>0</v>
      </c>
      <c r="Q1912" s="1">
        <f>VLOOKUP(A1912,'ADM Details FY17'!$A$3:$V$3515,22,FALSE)</f>
        <v>0</v>
      </c>
      <c r="R1912" s="1">
        <f>VLOOKUP(A1912,'ADM Details FY17'!$A$3:$W$3515,23,FALSE)</f>
        <v>0</v>
      </c>
      <c r="S1912" s="1">
        <f>VLOOKUP(A1912,'ADM Details FY17'!$A$3:$X$3515,24,FALSE)</f>
        <v>0</v>
      </c>
      <c r="T1912" s="1">
        <f>VLOOKUP(A1912,'ADM Details FY17'!$A$3:$Y$3515,25,FALSE)</f>
        <v>0</v>
      </c>
      <c r="U1912" s="1">
        <f>VLOOKUP(A1912,'ADM Details FY17'!$A$3:$AA$3515,27,FALSE)</f>
        <v>0</v>
      </c>
      <c r="V1912" s="1">
        <f>IFERROR(VLOOKUP(C1912,'eindex _tget pp '!$A$4:$E$615,5,FALSE),0)</f>
        <v>115.42484365395407</v>
      </c>
      <c r="W1912" s="31">
        <f>IFERROR(VLOOKUP(C1912,'eindex _tget pp '!$A$4:$F$615,6,FALSE),0)</f>
        <v>0.93683407340000002</v>
      </c>
      <c r="X1912" s="4">
        <f>IFERROR(VLOOKUP(B1912,'eschools 16'!$A$2:$F$25,6,FALSE),1)</f>
        <v>1</v>
      </c>
      <c r="Y1912" s="1">
        <f t="shared" si="145"/>
        <v>28.86</v>
      </c>
      <c r="Z1912" s="1">
        <f t="shared" si="146"/>
        <v>0</v>
      </c>
      <c r="AA1912" s="31">
        <f>IFERROR(VLOOKUP(C1912,'eindex _tget pp '!$A$4:$G$615,7,FALSE),0)</f>
        <v>0.42547585999999998</v>
      </c>
      <c r="AB1912" s="1">
        <f>VLOOKUP(A1912,'ADM Details FY17'!$A$3:$AB$3515,28,FALSE)</f>
        <v>0</v>
      </c>
      <c r="AC1912" s="1">
        <f t="shared" si="147"/>
        <v>0</v>
      </c>
      <c r="AD1912" s="1">
        <f t="shared" si="148"/>
        <v>1</v>
      </c>
      <c r="AE1912" s="1">
        <f t="shared" si="149"/>
        <v>150</v>
      </c>
    </row>
    <row r="1913" spans="1:31" x14ac:dyDescent="0.25">
      <c r="A1913" t="str">
        <f>B1913&amp;"-"&amp;COUNTIF($B$3:B1913,B1913)</f>
        <v>541-22</v>
      </c>
      <c r="B1913">
        <v>541</v>
      </c>
      <c r="C1913" s="18">
        <f>VLOOKUP(A1913,'ADM Details FY17'!$A$3:$D$3515,4,FALSE)</f>
        <v>44701</v>
      </c>
      <c r="D1913" s="1">
        <f>VLOOKUP(A1913,'ADM Details FY17'!$A$3:$E$3515,5,FALSE)</f>
        <v>2</v>
      </c>
      <c r="E1913" s="1">
        <f>VLOOKUP(A1913,'ADM Details FY17'!$A$3:$F$3515,6,FALSE)</f>
        <v>0</v>
      </c>
      <c r="F1913" s="1">
        <f>VLOOKUP(A1913,'ADM Details FY17'!$A$3:$G$3515,7,FALSE)</f>
        <v>0</v>
      </c>
      <c r="G1913" s="1">
        <f>VLOOKUP(A1913,'ADM Details FY17'!$A$3:$H$3515,8,FALSE)</f>
        <v>0</v>
      </c>
      <c r="H1913" s="1">
        <f>VLOOKUP(A1913,'ADM Details FY17'!$A$3:$I$3515,9,FALSE)</f>
        <v>0</v>
      </c>
      <c r="I1913" s="1">
        <f>VLOOKUP(A1913,'ADM Details FY17'!$A$3:$J$3517,10,FALSE)</f>
        <v>1</v>
      </c>
      <c r="J1913" s="1">
        <f>VLOOKUP(A1913,'ADM Details FY17'!$A$3:$K$3515,11,FALSE)</f>
        <v>1</v>
      </c>
      <c r="K1913" s="1">
        <f>VLOOKUP(A1913,'ADM Details FY17'!$A$3:$M$3515,13,FALSE)</f>
        <v>0</v>
      </c>
      <c r="L1913" s="1">
        <f>VLOOKUP(A1913,'ADM Details FY17'!$A$3:$O$3515,15,FALSE)</f>
        <v>0</v>
      </c>
      <c r="M1913" s="1">
        <f>VLOOKUP(A1913,'ADM Details FY17'!$A$3:$P$3515,16,FALSE)</f>
        <v>0</v>
      </c>
      <c r="N1913" s="1">
        <f>VLOOKUP(A1913,'ADM Details FY17'!$A$3:$Q$3515,17,FALSE)</f>
        <v>0</v>
      </c>
      <c r="O1913" s="1">
        <f>VLOOKUP(A1913,'ADM Details FY17'!$A$3:$S$3515,19,FALSE)</f>
        <v>1</v>
      </c>
      <c r="P1913" s="1">
        <f>VLOOKUP(A1913,'ADM Details FY17'!$A$3:$U$3515,21,FALSE)</f>
        <v>0</v>
      </c>
      <c r="Q1913" s="1">
        <f>VLOOKUP(A1913,'ADM Details FY17'!$A$3:$V$3515,22,FALSE)</f>
        <v>0</v>
      </c>
      <c r="R1913" s="1">
        <f>VLOOKUP(A1913,'ADM Details FY17'!$A$3:$W$3515,23,FALSE)</f>
        <v>0</v>
      </c>
      <c r="S1913" s="1">
        <f>VLOOKUP(A1913,'ADM Details FY17'!$A$3:$X$3515,24,FALSE)</f>
        <v>0</v>
      </c>
      <c r="T1913" s="1">
        <f>VLOOKUP(A1913,'ADM Details FY17'!$A$3:$Y$3515,25,FALSE)</f>
        <v>0</v>
      </c>
      <c r="U1913" s="1">
        <f>VLOOKUP(A1913,'ADM Details FY17'!$A$3:$AA$3515,27,FALSE)</f>
        <v>0</v>
      </c>
      <c r="V1913" s="1">
        <f>IFERROR(VLOOKUP(C1913,'eindex _tget pp '!$A$4:$E$615,5,FALSE),0)</f>
        <v>0</v>
      </c>
      <c r="W1913" s="31">
        <f>IFERROR(VLOOKUP(C1913,'eindex _tget pp '!$A$4:$F$615,6,FALSE),0)</f>
        <v>7.9896708600000005E-2</v>
      </c>
      <c r="X1913" s="4">
        <f>IFERROR(VLOOKUP(B1913,'eschools 16'!$A$2:$F$25,6,FALSE),1)</f>
        <v>1</v>
      </c>
      <c r="Y1913" s="1">
        <f t="shared" si="145"/>
        <v>0</v>
      </c>
      <c r="Z1913" s="1">
        <f t="shared" si="146"/>
        <v>0</v>
      </c>
      <c r="AA1913" s="31">
        <f>IFERROR(VLOOKUP(C1913,'eindex _tget pp '!$A$4:$G$615,7,FALSE),0)</f>
        <v>0.05</v>
      </c>
      <c r="AB1913" s="1">
        <f>VLOOKUP(A1913,'ADM Details FY17'!$A$3:$AB$3515,28,FALSE)</f>
        <v>0</v>
      </c>
      <c r="AC1913" s="1">
        <f t="shared" si="147"/>
        <v>0</v>
      </c>
      <c r="AD1913" s="1">
        <f t="shared" si="148"/>
        <v>2</v>
      </c>
      <c r="AE1913" s="1">
        <f t="shared" si="149"/>
        <v>300</v>
      </c>
    </row>
    <row r="1914" spans="1:31" x14ac:dyDescent="0.25">
      <c r="A1914" t="str">
        <f>B1914&amp;"-"&amp;COUNTIF($B$3:B1914,B1914)</f>
        <v>541-23</v>
      </c>
      <c r="B1914">
        <v>541</v>
      </c>
      <c r="C1914" s="18">
        <f>VLOOKUP(A1914,'ADM Details FY17'!$A$3:$D$3515,4,FALSE)</f>
        <v>44974</v>
      </c>
      <c r="D1914" s="1">
        <f>VLOOKUP(A1914,'ADM Details FY17'!$A$3:$E$3515,5,FALSE)</f>
        <v>1</v>
      </c>
      <c r="E1914" s="1">
        <f>VLOOKUP(A1914,'ADM Details FY17'!$A$3:$F$3515,6,FALSE)</f>
        <v>0</v>
      </c>
      <c r="F1914" s="1">
        <f>VLOOKUP(A1914,'ADM Details FY17'!$A$3:$G$3515,7,FALSE)</f>
        <v>0</v>
      </c>
      <c r="G1914" s="1">
        <f>VLOOKUP(A1914,'ADM Details FY17'!$A$3:$H$3515,8,FALSE)</f>
        <v>0</v>
      </c>
      <c r="H1914" s="1">
        <f>VLOOKUP(A1914,'ADM Details FY17'!$A$3:$I$3515,9,FALSE)</f>
        <v>0</v>
      </c>
      <c r="I1914" s="1">
        <f>VLOOKUP(A1914,'ADM Details FY17'!$A$3:$J$3517,10,FALSE)</f>
        <v>1</v>
      </c>
      <c r="J1914" s="1">
        <f>VLOOKUP(A1914,'ADM Details FY17'!$A$3:$K$3515,11,FALSE)</f>
        <v>0</v>
      </c>
      <c r="K1914" s="1">
        <f>VLOOKUP(A1914,'ADM Details FY17'!$A$3:$M$3515,13,FALSE)</f>
        <v>0</v>
      </c>
      <c r="L1914" s="1">
        <f>VLOOKUP(A1914,'ADM Details FY17'!$A$3:$O$3515,15,FALSE)</f>
        <v>0</v>
      </c>
      <c r="M1914" s="1">
        <f>VLOOKUP(A1914,'ADM Details FY17'!$A$3:$P$3515,16,FALSE)</f>
        <v>0</v>
      </c>
      <c r="N1914" s="1">
        <f>VLOOKUP(A1914,'ADM Details FY17'!$A$3:$Q$3515,17,FALSE)</f>
        <v>0</v>
      </c>
      <c r="O1914" s="1">
        <f>VLOOKUP(A1914,'ADM Details FY17'!$A$3:$S$3515,19,FALSE)</f>
        <v>0</v>
      </c>
      <c r="P1914" s="1">
        <f>VLOOKUP(A1914,'ADM Details FY17'!$A$3:$U$3515,21,FALSE)</f>
        <v>0</v>
      </c>
      <c r="Q1914" s="1">
        <f>VLOOKUP(A1914,'ADM Details FY17'!$A$3:$V$3515,22,FALSE)</f>
        <v>0</v>
      </c>
      <c r="R1914" s="1">
        <f>VLOOKUP(A1914,'ADM Details FY17'!$A$3:$W$3515,23,FALSE)</f>
        <v>0</v>
      </c>
      <c r="S1914" s="1">
        <f>VLOOKUP(A1914,'ADM Details FY17'!$A$3:$X$3515,24,FALSE)</f>
        <v>0</v>
      </c>
      <c r="T1914" s="1">
        <f>VLOOKUP(A1914,'ADM Details FY17'!$A$3:$Y$3515,25,FALSE)</f>
        <v>0</v>
      </c>
      <c r="U1914" s="1">
        <f>VLOOKUP(A1914,'ADM Details FY17'!$A$3:$AA$3515,27,FALSE)</f>
        <v>0</v>
      </c>
      <c r="V1914" s="1">
        <f>IFERROR(VLOOKUP(C1914,'eindex _tget pp '!$A$4:$E$615,5,FALSE),0)</f>
        <v>326.58521855642078</v>
      </c>
      <c r="W1914" s="31">
        <f>IFERROR(VLOOKUP(C1914,'eindex _tget pp '!$A$4:$F$615,6,FALSE),0)</f>
        <v>0.20087097000000001</v>
      </c>
      <c r="X1914" s="4">
        <f>IFERROR(VLOOKUP(B1914,'eschools 16'!$A$2:$F$25,6,FALSE),1)</f>
        <v>1</v>
      </c>
      <c r="Y1914" s="1">
        <f t="shared" si="145"/>
        <v>81.650000000000006</v>
      </c>
      <c r="Z1914" s="1">
        <f t="shared" si="146"/>
        <v>0</v>
      </c>
      <c r="AA1914" s="31">
        <f>IFERROR(VLOOKUP(C1914,'eindex _tget pp '!$A$4:$G$615,7,FALSE),0)</f>
        <v>0.48188691299999997</v>
      </c>
      <c r="AB1914" s="1">
        <f>VLOOKUP(A1914,'ADM Details FY17'!$A$3:$AB$3515,28,FALSE)</f>
        <v>0</v>
      </c>
      <c r="AC1914" s="1">
        <f t="shared" si="147"/>
        <v>0</v>
      </c>
      <c r="AD1914" s="1">
        <f t="shared" si="148"/>
        <v>1</v>
      </c>
      <c r="AE1914" s="1">
        <f t="shared" si="149"/>
        <v>150</v>
      </c>
    </row>
    <row r="1915" spans="1:31" x14ac:dyDescent="0.25">
      <c r="A1915" t="str">
        <f>B1915&amp;"-"&amp;COUNTIF($B$3:B1915,B1915)</f>
        <v>541-24</v>
      </c>
      <c r="B1915">
        <v>541</v>
      </c>
      <c r="C1915" s="18">
        <f>VLOOKUP(A1915,'ADM Details FY17'!$A$3:$D$3515,4,FALSE)</f>
        <v>45062</v>
      </c>
      <c r="D1915" s="1">
        <f>VLOOKUP(A1915,'ADM Details FY17'!$A$3:$E$3515,5,FALSE)</f>
        <v>0.79</v>
      </c>
      <c r="E1915" s="1">
        <f>VLOOKUP(A1915,'ADM Details FY17'!$A$3:$F$3515,6,FALSE)</f>
        <v>0</v>
      </c>
      <c r="F1915" s="1">
        <f>VLOOKUP(A1915,'ADM Details FY17'!$A$3:$G$3515,7,FALSE)</f>
        <v>0</v>
      </c>
      <c r="G1915" s="1">
        <f>VLOOKUP(A1915,'ADM Details FY17'!$A$3:$H$3515,8,FALSE)</f>
        <v>0</v>
      </c>
      <c r="H1915" s="1">
        <f>VLOOKUP(A1915,'ADM Details FY17'!$A$3:$I$3515,9,FALSE)</f>
        <v>0</v>
      </c>
      <c r="I1915" s="1">
        <f>VLOOKUP(A1915,'ADM Details FY17'!$A$3:$J$3517,10,FALSE)</f>
        <v>0.79</v>
      </c>
      <c r="J1915" s="1">
        <f>VLOOKUP(A1915,'ADM Details FY17'!$A$3:$K$3515,11,FALSE)</f>
        <v>0</v>
      </c>
      <c r="K1915" s="1">
        <f>VLOOKUP(A1915,'ADM Details FY17'!$A$3:$M$3515,13,FALSE)</f>
        <v>0</v>
      </c>
      <c r="L1915" s="1">
        <f>VLOOKUP(A1915,'ADM Details FY17'!$A$3:$O$3515,15,FALSE)</f>
        <v>0</v>
      </c>
      <c r="M1915" s="1">
        <f>VLOOKUP(A1915,'ADM Details FY17'!$A$3:$P$3515,16,FALSE)</f>
        <v>0</v>
      </c>
      <c r="N1915" s="1">
        <f>VLOOKUP(A1915,'ADM Details FY17'!$A$3:$Q$3515,17,FALSE)</f>
        <v>0</v>
      </c>
      <c r="O1915" s="1">
        <f>VLOOKUP(A1915,'ADM Details FY17'!$A$3:$S$3515,19,FALSE)</f>
        <v>0</v>
      </c>
      <c r="P1915" s="1">
        <f>VLOOKUP(A1915,'ADM Details FY17'!$A$3:$U$3515,21,FALSE)</f>
        <v>0</v>
      </c>
      <c r="Q1915" s="1">
        <f>VLOOKUP(A1915,'ADM Details FY17'!$A$3:$V$3515,22,FALSE)</f>
        <v>0</v>
      </c>
      <c r="R1915" s="1">
        <f>VLOOKUP(A1915,'ADM Details FY17'!$A$3:$W$3515,23,FALSE)</f>
        <v>0</v>
      </c>
      <c r="S1915" s="1">
        <f>VLOOKUP(A1915,'ADM Details FY17'!$A$3:$X$3515,24,FALSE)</f>
        <v>0</v>
      </c>
      <c r="T1915" s="1">
        <f>VLOOKUP(A1915,'ADM Details FY17'!$A$3:$Y$3515,25,FALSE)</f>
        <v>0</v>
      </c>
      <c r="U1915" s="1">
        <f>VLOOKUP(A1915,'ADM Details FY17'!$A$3:$AA$3515,27,FALSE)</f>
        <v>0</v>
      </c>
      <c r="V1915" s="1">
        <f>IFERROR(VLOOKUP(C1915,'eindex _tget pp '!$A$4:$E$615,5,FALSE),0)</f>
        <v>0</v>
      </c>
      <c r="W1915" s="31">
        <f>IFERROR(VLOOKUP(C1915,'eindex _tget pp '!$A$4:$F$615,6,FALSE),0)</f>
        <v>0.17463541390000001</v>
      </c>
      <c r="X1915" s="4">
        <f>IFERROR(VLOOKUP(B1915,'eschools 16'!$A$2:$F$25,6,FALSE),1)</f>
        <v>1</v>
      </c>
      <c r="Y1915" s="1">
        <f t="shared" si="145"/>
        <v>0</v>
      </c>
      <c r="Z1915" s="1">
        <f t="shared" si="146"/>
        <v>0</v>
      </c>
      <c r="AA1915" s="31">
        <f>IFERROR(VLOOKUP(C1915,'eindex _tget pp '!$A$4:$G$615,7,FALSE),0)</f>
        <v>0.05</v>
      </c>
      <c r="AB1915" s="1">
        <f>VLOOKUP(A1915,'ADM Details FY17'!$A$3:$AB$3515,28,FALSE)</f>
        <v>0</v>
      </c>
      <c r="AC1915" s="1">
        <f t="shared" si="147"/>
        <v>0</v>
      </c>
      <c r="AD1915" s="1">
        <f t="shared" si="148"/>
        <v>0.79</v>
      </c>
      <c r="AE1915" s="1">
        <f t="shared" si="149"/>
        <v>118.5</v>
      </c>
    </row>
    <row r="1916" spans="1:31" x14ac:dyDescent="0.25">
      <c r="A1916" t="str">
        <f>B1916&amp;"-"&amp;COUNTIF($B$3:B1916,B1916)</f>
        <v>541-25</v>
      </c>
      <c r="B1916">
        <v>541</v>
      </c>
      <c r="C1916" s="18">
        <f>VLOOKUP(A1916,'ADM Details FY17'!$A$3:$D$3515,4,FALSE)</f>
        <v>45088</v>
      </c>
      <c r="D1916" s="1">
        <f>VLOOKUP(A1916,'ADM Details FY17'!$A$3:$E$3515,5,FALSE)</f>
        <v>1</v>
      </c>
      <c r="E1916" s="1">
        <f>VLOOKUP(A1916,'ADM Details FY17'!$A$3:$F$3515,6,FALSE)</f>
        <v>0</v>
      </c>
      <c r="F1916" s="1">
        <f>VLOOKUP(A1916,'ADM Details FY17'!$A$3:$G$3515,7,FALSE)</f>
        <v>0</v>
      </c>
      <c r="G1916" s="1">
        <f>VLOOKUP(A1916,'ADM Details FY17'!$A$3:$H$3515,8,FALSE)</f>
        <v>0</v>
      </c>
      <c r="H1916" s="1">
        <f>VLOOKUP(A1916,'ADM Details FY17'!$A$3:$I$3515,9,FALSE)</f>
        <v>0</v>
      </c>
      <c r="I1916" s="1">
        <f>VLOOKUP(A1916,'ADM Details FY17'!$A$3:$J$3517,10,FALSE)</f>
        <v>1</v>
      </c>
      <c r="J1916" s="1">
        <f>VLOOKUP(A1916,'ADM Details FY17'!$A$3:$K$3515,11,FALSE)</f>
        <v>0</v>
      </c>
      <c r="K1916" s="1">
        <f>VLOOKUP(A1916,'ADM Details FY17'!$A$3:$M$3515,13,FALSE)</f>
        <v>0</v>
      </c>
      <c r="L1916" s="1">
        <f>VLOOKUP(A1916,'ADM Details FY17'!$A$3:$O$3515,15,FALSE)</f>
        <v>0</v>
      </c>
      <c r="M1916" s="1">
        <f>VLOOKUP(A1916,'ADM Details FY17'!$A$3:$P$3515,16,FALSE)</f>
        <v>0</v>
      </c>
      <c r="N1916" s="1">
        <f>VLOOKUP(A1916,'ADM Details FY17'!$A$3:$Q$3515,17,FALSE)</f>
        <v>0</v>
      </c>
      <c r="O1916" s="1">
        <f>VLOOKUP(A1916,'ADM Details FY17'!$A$3:$S$3515,19,FALSE)</f>
        <v>1</v>
      </c>
      <c r="P1916" s="1">
        <f>VLOOKUP(A1916,'ADM Details FY17'!$A$3:$U$3515,21,FALSE)</f>
        <v>0</v>
      </c>
      <c r="Q1916" s="1">
        <f>VLOOKUP(A1916,'ADM Details FY17'!$A$3:$V$3515,22,FALSE)</f>
        <v>0</v>
      </c>
      <c r="R1916" s="1">
        <f>VLOOKUP(A1916,'ADM Details FY17'!$A$3:$W$3515,23,FALSE)</f>
        <v>0</v>
      </c>
      <c r="S1916" s="1">
        <f>VLOOKUP(A1916,'ADM Details FY17'!$A$3:$X$3515,24,FALSE)</f>
        <v>0</v>
      </c>
      <c r="T1916" s="1">
        <f>VLOOKUP(A1916,'ADM Details FY17'!$A$3:$Y$3515,25,FALSE)</f>
        <v>0</v>
      </c>
      <c r="U1916" s="1">
        <f>VLOOKUP(A1916,'ADM Details FY17'!$A$3:$AA$3515,27,FALSE)</f>
        <v>0</v>
      </c>
      <c r="V1916" s="1">
        <f>IFERROR(VLOOKUP(C1916,'eindex _tget pp '!$A$4:$E$615,5,FALSE),0)</f>
        <v>0</v>
      </c>
      <c r="W1916" s="31">
        <f>IFERROR(VLOOKUP(C1916,'eindex _tget pp '!$A$4:$F$615,6,FALSE),0)</f>
        <v>0.2988324295</v>
      </c>
      <c r="X1916" s="4">
        <f>IFERROR(VLOOKUP(B1916,'eschools 16'!$A$2:$F$25,6,FALSE),1)</f>
        <v>1</v>
      </c>
      <c r="Y1916" s="1">
        <f t="shared" si="145"/>
        <v>0</v>
      </c>
      <c r="Z1916" s="1">
        <f t="shared" si="146"/>
        <v>0</v>
      </c>
      <c r="AA1916" s="31">
        <f>IFERROR(VLOOKUP(C1916,'eindex _tget pp '!$A$4:$G$615,7,FALSE),0)</f>
        <v>0.32562941299999998</v>
      </c>
      <c r="AB1916" s="1">
        <f>VLOOKUP(A1916,'ADM Details FY17'!$A$3:$AB$3515,28,FALSE)</f>
        <v>0</v>
      </c>
      <c r="AC1916" s="1">
        <f t="shared" si="147"/>
        <v>0</v>
      </c>
      <c r="AD1916" s="1">
        <f t="shared" si="148"/>
        <v>1</v>
      </c>
      <c r="AE1916" s="1">
        <f t="shared" si="149"/>
        <v>150</v>
      </c>
    </row>
    <row r="1917" spans="1:31" x14ac:dyDescent="0.25">
      <c r="A1917" t="str">
        <f>B1917&amp;"-"&amp;COUNTIF($B$3:B1917,B1917)</f>
        <v>541-26</v>
      </c>
      <c r="B1917">
        <v>541</v>
      </c>
      <c r="C1917" s="18">
        <f>VLOOKUP(A1917,'ADM Details FY17'!$A$3:$D$3515,4,FALSE)</f>
        <v>45104</v>
      </c>
      <c r="D1917" s="1">
        <f>VLOOKUP(A1917,'ADM Details FY17'!$A$3:$E$3515,5,FALSE)</f>
        <v>0.25</v>
      </c>
      <c r="E1917" s="1">
        <f>VLOOKUP(A1917,'ADM Details FY17'!$A$3:$F$3515,6,FALSE)</f>
        <v>0</v>
      </c>
      <c r="F1917" s="1">
        <f>VLOOKUP(A1917,'ADM Details FY17'!$A$3:$G$3515,7,FALSE)</f>
        <v>0</v>
      </c>
      <c r="G1917" s="1">
        <f>VLOOKUP(A1917,'ADM Details FY17'!$A$3:$H$3515,8,FALSE)</f>
        <v>0</v>
      </c>
      <c r="H1917" s="1">
        <f>VLOOKUP(A1917,'ADM Details FY17'!$A$3:$I$3515,9,FALSE)</f>
        <v>0</v>
      </c>
      <c r="I1917" s="1">
        <f>VLOOKUP(A1917,'ADM Details FY17'!$A$3:$J$3517,10,FALSE)</f>
        <v>0</v>
      </c>
      <c r="J1917" s="1">
        <f>VLOOKUP(A1917,'ADM Details FY17'!$A$3:$K$3515,11,FALSE)</f>
        <v>0.25</v>
      </c>
      <c r="K1917" s="1">
        <f>VLOOKUP(A1917,'ADM Details FY17'!$A$3:$M$3515,13,FALSE)</f>
        <v>0</v>
      </c>
      <c r="L1917" s="1">
        <f>VLOOKUP(A1917,'ADM Details FY17'!$A$3:$O$3515,15,FALSE)</f>
        <v>0</v>
      </c>
      <c r="M1917" s="1">
        <f>VLOOKUP(A1917,'ADM Details FY17'!$A$3:$P$3515,16,FALSE)</f>
        <v>0</v>
      </c>
      <c r="N1917" s="1">
        <f>VLOOKUP(A1917,'ADM Details FY17'!$A$3:$Q$3515,17,FALSE)</f>
        <v>0</v>
      </c>
      <c r="O1917" s="1">
        <f>VLOOKUP(A1917,'ADM Details FY17'!$A$3:$S$3515,19,FALSE)</f>
        <v>0</v>
      </c>
      <c r="P1917" s="1">
        <f>VLOOKUP(A1917,'ADM Details FY17'!$A$3:$U$3515,21,FALSE)</f>
        <v>0</v>
      </c>
      <c r="Q1917" s="1">
        <f>VLOOKUP(A1917,'ADM Details FY17'!$A$3:$V$3515,22,FALSE)</f>
        <v>0</v>
      </c>
      <c r="R1917" s="1">
        <f>VLOOKUP(A1917,'ADM Details FY17'!$A$3:$W$3515,23,FALSE)</f>
        <v>0</v>
      </c>
      <c r="S1917" s="1">
        <f>VLOOKUP(A1917,'ADM Details FY17'!$A$3:$X$3515,24,FALSE)</f>
        <v>0</v>
      </c>
      <c r="T1917" s="1">
        <f>VLOOKUP(A1917,'ADM Details FY17'!$A$3:$Y$3515,25,FALSE)</f>
        <v>0</v>
      </c>
      <c r="U1917" s="1">
        <f>VLOOKUP(A1917,'ADM Details FY17'!$A$3:$AA$3515,27,FALSE)</f>
        <v>0</v>
      </c>
      <c r="V1917" s="1">
        <f>IFERROR(VLOOKUP(C1917,'eindex _tget pp '!$A$4:$E$615,5,FALSE),0)</f>
        <v>0</v>
      </c>
      <c r="W1917" s="31">
        <f>IFERROR(VLOOKUP(C1917,'eindex _tget pp '!$A$4:$F$615,6,FALSE),0)</f>
        <v>0.63577925459999995</v>
      </c>
      <c r="X1917" s="4">
        <f>IFERROR(VLOOKUP(B1917,'eschools 16'!$A$2:$F$25,6,FALSE),1)</f>
        <v>1</v>
      </c>
      <c r="Y1917" s="1">
        <f t="shared" si="145"/>
        <v>0</v>
      </c>
      <c r="Z1917" s="1">
        <f t="shared" si="146"/>
        <v>0</v>
      </c>
      <c r="AA1917" s="31">
        <f>IFERROR(VLOOKUP(C1917,'eindex _tget pp '!$A$4:$G$615,7,FALSE),0)</f>
        <v>0.32598799899999997</v>
      </c>
      <c r="AB1917" s="1">
        <f>VLOOKUP(A1917,'ADM Details FY17'!$A$3:$AB$3515,28,FALSE)</f>
        <v>0</v>
      </c>
      <c r="AC1917" s="1">
        <f t="shared" si="147"/>
        <v>0</v>
      </c>
      <c r="AD1917" s="1">
        <f t="shared" si="148"/>
        <v>0.25</v>
      </c>
      <c r="AE1917" s="1">
        <f t="shared" si="149"/>
        <v>37.5</v>
      </c>
    </row>
    <row r="1918" spans="1:31" x14ac:dyDescent="0.25">
      <c r="A1918" t="str">
        <f>B1918&amp;"-"&amp;COUNTIF($B$3:B1918,B1918)</f>
        <v>541-27</v>
      </c>
      <c r="B1918">
        <v>541</v>
      </c>
      <c r="C1918" s="18">
        <f>VLOOKUP(A1918,'ADM Details FY17'!$A$3:$D$3515,4,FALSE)</f>
        <v>0</v>
      </c>
      <c r="D1918" s="1">
        <f>VLOOKUP(A1918,'ADM Details FY17'!$A$3:$E$3515,5,FALSE)</f>
        <v>0</v>
      </c>
      <c r="E1918" s="1">
        <f>VLOOKUP(A1918,'ADM Details FY17'!$A$3:$F$3515,6,FALSE)</f>
        <v>0</v>
      </c>
      <c r="F1918" s="1">
        <f>VLOOKUP(A1918,'ADM Details FY17'!$A$3:$G$3515,7,FALSE)</f>
        <v>0</v>
      </c>
      <c r="G1918" s="1">
        <f>VLOOKUP(A1918,'ADM Details FY17'!$A$3:$H$3515,8,FALSE)</f>
        <v>0</v>
      </c>
      <c r="H1918" s="1">
        <f>VLOOKUP(A1918,'ADM Details FY17'!$A$3:$I$3515,9,FALSE)</f>
        <v>0</v>
      </c>
      <c r="I1918" s="1">
        <f>VLOOKUP(A1918,'ADM Details FY17'!$A$3:$J$3517,10,FALSE)</f>
        <v>0</v>
      </c>
      <c r="J1918" s="1">
        <f>VLOOKUP(A1918,'ADM Details FY17'!$A$3:$K$3515,11,FALSE)</f>
        <v>0</v>
      </c>
      <c r="K1918" s="1">
        <f>VLOOKUP(A1918,'ADM Details FY17'!$A$3:$M$3515,13,FALSE)</f>
        <v>0</v>
      </c>
      <c r="L1918" s="1">
        <f>VLOOKUP(A1918,'ADM Details FY17'!$A$3:$O$3515,15,FALSE)</f>
        <v>0</v>
      </c>
      <c r="M1918" s="1">
        <f>VLOOKUP(A1918,'ADM Details FY17'!$A$3:$P$3515,16,FALSE)</f>
        <v>0</v>
      </c>
      <c r="N1918" s="1">
        <f>VLOOKUP(A1918,'ADM Details FY17'!$A$3:$Q$3515,17,FALSE)</f>
        <v>0</v>
      </c>
      <c r="O1918" s="1">
        <f>VLOOKUP(A1918,'ADM Details FY17'!$A$3:$S$3515,19,FALSE)</f>
        <v>0</v>
      </c>
      <c r="P1918" s="1">
        <f>VLOOKUP(A1918,'ADM Details FY17'!$A$3:$U$3515,21,FALSE)</f>
        <v>0</v>
      </c>
      <c r="Q1918" s="1">
        <f>VLOOKUP(A1918,'ADM Details FY17'!$A$3:$V$3515,22,FALSE)</f>
        <v>0</v>
      </c>
      <c r="R1918" s="1">
        <f>VLOOKUP(A1918,'ADM Details FY17'!$A$3:$W$3515,23,FALSE)</f>
        <v>0</v>
      </c>
      <c r="S1918" s="1">
        <f>VLOOKUP(A1918,'ADM Details FY17'!$A$3:$X$3515,24,FALSE)</f>
        <v>0</v>
      </c>
      <c r="T1918" s="1">
        <f>VLOOKUP(A1918,'ADM Details FY17'!$A$3:$Y$3515,25,FALSE)</f>
        <v>0</v>
      </c>
      <c r="U1918" s="1">
        <f>VLOOKUP(A1918,'ADM Details FY17'!$A$3:$AA$3515,27,FALSE)</f>
        <v>0</v>
      </c>
      <c r="V1918" s="1">
        <f>IFERROR(VLOOKUP(C1918,'eindex _tget pp '!$A$4:$E$615,5,FALSE),0)</f>
        <v>0</v>
      </c>
      <c r="W1918" s="31">
        <f>IFERROR(VLOOKUP(C1918,'eindex _tget pp '!$A$4:$F$615,6,FALSE),0)</f>
        <v>0</v>
      </c>
      <c r="X1918" s="4">
        <f>IFERROR(VLOOKUP(B1918,'eschools 16'!$A$2:$F$25,6,FALSE),1)</f>
        <v>1</v>
      </c>
      <c r="Y1918" s="1">
        <f t="shared" si="145"/>
        <v>0</v>
      </c>
      <c r="Z1918" s="1">
        <f t="shared" si="146"/>
        <v>0</v>
      </c>
      <c r="AA1918" s="31">
        <f>IFERROR(VLOOKUP(C1918,'eindex _tget pp '!$A$4:$G$615,7,FALSE),0)</f>
        <v>0</v>
      </c>
      <c r="AB1918" s="1">
        <f>VLOOKUP(A1918,'ADM Details FY17'!$A$3:$AB$3515,28,FALSE)</f>
        <v>0</v>
      </c>
      <c r="AC1918" s="1">
        <f t="shared" si="147"/>
        <v>0</v>
      </c>
      <c r="AD1918" s="1">
        <f t="shared" si="148"/>
        <v>0</v>
      </c>
      <c r="AE1918" s="1">
        <f t="shared" si="149"/>
        <v>0</v>
      </c>
    </row>
    <row r="1919" spans="1:31" x14ac:dyDescent="0.25">
      <c r="A1919" t="str">
        <f>B1919&amp;"-"&amp;COUNTIF($B$3:B1919,B1919)</f>
        <v>541-28</v>
      </c>
      <c r="B1919">
        <v>541</v>
      </c>
      <c r="C1919" s="18">
        <f>VLOOKUP(A1919,'ADM Details FY17'!$A$3:$D$3515,4,FALSE)</f>
        <v>0</v>
      </c>
      <c r="D1919" s="1">
        <f>VLOOKUP(A1919,'ADM Details FY17'!$A$3:$E$3515,5,FALSE)</f>
        <v>0</v>
      </c>
      <c r="E1919" s="1">
        <f>VLOOKUP(A1919,'ADM Details FY17'!$A$3:$F$3515,6,FALSE)</f>
        <v>0</v>
      </c>
      <c r="F1919" s="1">
        <f>VLOOKUP(A1919,'ADM Details FY17'!$A$3:$G$3515,7,FALSE)</f>
        <v>0</v>
      </c>
      <c r="G1919" s="1">
        <f>VLOOKUP(A1919,'ADM Details FY17'!$A$3:$H$3515,8,FALSE)</f>
        <v>0</v>
      </c>
      <c r="H1919" s="1">
        <f>VLOOKUP(A1919,'ADM Details FY17'!$A$3:$I$3515,9,FALSE)</f>
        <v>0</v>
      </c>
      <c r="I1919" s="1">
        <f>VLOOKUP(A1919,'ADM Details FY17'!$A$3:$J$3517,10,FALSE)</f>
        <v>0</v>
      </c>
      <c r="J1919" s="1">
        <f>VLOOKUP(A1919,'ADM Details FY17'!$A$3:$K$3515,11,FALSE)</f>
        <v>0</v>
      </c>
      <c r="K1919" s="1">
        <f>VLOOKUP(A1919,'ADM Details FY17'!$A$3:$M$3515,13,FALSE)</f>
        <v>0</v>
      </c>
      <c r="L1919" s="1">
        <f>VLOOKUP(A1919,'ADM Details FY17'!$A$3:$O$3515,15,FALSE)</f>
        <v>0</v>
      </c>
      <c r="M1919" s="1">
        <f>VLOOKUP(A1919,'ADM Details FY17'!$A$3:$P$3515,16,FALSE)</f>
        <v>0</v>
      </c>
      <c r="N1919" s="1">
        <f>VLOOKUP(A1919,'ADM Details FY17'!$A$3:$Q$3515,17,FALSE)</f>
        <v>0</v>
      </c>
      <c r="O1919" s="1">
        <f>VLOOKUP(A1919,'ADM Details FY17'!$A$3:$S$3515,19,FALSE)</f>
        <v>0</v>
      </c>
      <c r="P1919" s="1">
        <f>VLOOKUP(A1919,'ADM Details FY17'!$A$3:$U$3515,21,FALSE)</f>
        <v>0</v>
      </c>
      <c r="Q1919" s="1">
        <f>VLOOKUP(A1919,'ADM Details FY17'!$A$3:$V$3515,22,FALSE)</f>
        <v>0</v>
      </c>
      <c r="R1919" s="1">
        <f>VLOOKUP(A1919,'ADM Details FY17'!$A$3:$W$3515,23,FALSE)</f>
        <v>0</v>
      </c>
      <c r="S1919" s="1">
        <f>VLOOKUP(A1919,'ADM Details FY17'!$A$3:$X$3515,24,FALSE)</f>
        <v>0</v>
      </c>
      <c r="T1919" s="1">
        <f>VLOOKUP(A1919,'ADM Details FY17'!$A$3:$Y$3515,25,FALSE)</f>
        <v>0</v>
      </c>
      <c r="U1919" s="1">
        <f>VLOOKUP(A1919,'ADM Details FY17'!$A$3:$AA$3515,27,FALSE)</f>
        <v>0</v>
      </c>
      <c r="V1919" s="1">
        <f>IFERROR(VLOOKUP(C1919,'eindex _tget pp '!$A$4:$E$615,5,FALSE),0)</f>
        <v>0</v>
      </c>
      <c r="W1919" s="31">
        <f>IFERROR(VLOOKUP(C1919,'eindex _tget pp '!$A$4:$F$615,6,FALSE),0)</f>
        <v>0</v>
      </c>
      <c r="X1919" s="4">
        <f>IFERROR(VLOOKUP(B1919,'eschools 16'!$A$2:$F$25,6,FALSE),1)</f>
        <v>1</v>
      </c>
      <c r="Y1919" s="1">
        <f t="shared" si="145"/>
        <v>0</v>
      </c>
      <c r="Z1919" s="1">
        <f t="shared" si="146"/>
        <v>0</v>
      </c>
      <c r="AA1919" s="31">
        <f>IFERROR(VLOOKUP(C1919,'eindex _tget pp '!$A$4:$G$615,7,FALSE),0)</f>
        <v>0</v>
      </c>
      <c r="AB1919" s="1">
        <f>VLOOKUP(A1919,'ADM Details FY17'!$A$3:$AB$3515,28,FALSE)</f>
        <v>0</v>
      </c>
      <c r="AC1919" s="1">
        <f t="shared" si="147"/>
        <v>0</v>
      </c>
      <c r="AD1919" s="1">
        <f t="shared" si="148"/>
        <v>0</v>
      </c>
      <c r="AE1919" s="1">
        <f t="shared" si="149"/>
        <v>0</v>
      </c>
    </row>
    <row r="1920" spans="1:31" x14ac:dyDescent="0.25">
      <c r="A1920" t="str">
        <f>B1920&amp;"-"&amp;COUNTIF($B$3:B1920,B1920)</f>
        <v>541-29</v>
      </c>
      <c r="B1920">
        <v>541</v>
      </c>
      <c r="C1920" s="18">
        <f>VLOOKUP(A1920,'ADM Details FY17'!$A$3:$D$3515,4,FALSE)</f>
        <v>0</v>
      </c>
      <c r="D1920" s="1">
        <f>VLOOKUP(A1920,'ADM Details FY17'!$A$3:$E$3515,5,FALSE)</f>
        <v>0</v>
      </c>
      <c r="E1920" s="1">
        <f>VLOOKUP(A1920,'ADM Details FY17'!$A$3:$F$3515,6,FALSE)</f>
        <v>0</v>
      </c>
      <c r="F1920" s="1">
        <f>VLOOKUP(A1920,'ADM Details FY17'!$A$3:$G$3515,7,FALSE)</f>
        <v>0</v>
      </c>
      <c r="G1920" s="1">
        <f>VLOOKUP(A1920,'ADM Details FY17'!$A$3:$H$3515,8,FALSE)</f>
        <v>0</v>
      </c>
      <c r="H1920" s="1">
        <f>VLOOKUP(A1920,'ADM Details FY17'!$A$3:$I$3515,9,FALSE)</f>
        <v>0</v>
      </c>
      <c r="I1920" s="1">
        <f>VLOOKUP(A1920,'ADM Details FY17'!$A$3:$J$3517,10,FALSE)</f>
        <v>0</v>
      </c>
      <c r="J1920" s="1">
        <f>VLOOKUP(A1920,'ADM Details FY17'!$A$3:$K$3515,11,FALSE)</f>
        <v>0</v>
      </c>
      <c r="K1920" s="1">
        <f>VLOOKUP(A1920,'ADM Details FY17'!$A$3:$M$3515,13,FALSE)</f>
        <v>0</v>
      </c>
      <c r="L1920" s="1">
        <f>VLOOKUP(A1920,'ADM Details FY17'!$A$3:$O$3515,15,FALSE)</f>
        <v>0</v>
      </c>
      <c r="M1920" s="1">
        <f>VLOOKUP(A1920,'ADM Details FY17'!$A$3:$P$3515,16,FALSE)</f>
        <v>0</v>
      </c>
      <c r="N1920" s="1">
        <f>VLOOKUP(A1920,'ADM Details FY17'!$A$3:$Q$3515,17,FALSE)</f>
        <v>0</v>
      </c>
      <c r="O1920" s="1">
        <f>VLOOKUP(A1920,'ADM Details FY17'!$A$3:$S$3515,19,FALSE)</f>
        <v>0</v>
      </c>
      <c r="P1920" s="1">
        <f>VLOOKUP(A1920,'ADM Details FY17'!$A$3:$U$3515,21,FALSE)</f>
        <v>0</v>
      </c>
      <c r="Q1920" s="1">
        <f>VLOOKUP(A1920,'ADM Details FY17'!$A$3:$V$3515,22,FALSE)</f>
        <v>0</v>
      </c>
      <c r="R1920" s="1">
        <f>VLOOKUP(A1920,'ADM Details FY17'!$A$3:$W$3515,23,FALSE)</f>
        <v>0</v>
      </c>
      <c r="S1920" s="1">
        <f>VLOOKUP(A1920,'ADM Details FY17'!$A$3:$X$3515,24,FALSE)</f>
        <v>0</v>
      </c>
      <c r="T1920" s="1">
        <f>VLOOKUP(A1920,'ADM Details FY17'!$A$3:$Y$3515,25,FALSE)</f>
        <v>0</v>
      </c>
      <c r="U1920" s="1">
        <f>VLOOKUP(A1920,'ADM Details FY17'!$A$3:$AA$3515,27,FALSE)</f>
        <v>0</v>
      </c>
      <c r="V1920" s="1">
        <f>IFERROR(VLOOKUP(C1920,'eindex _tget pp '!$A$4:$E$615,5,FALSE),0)</f>
        <v>0</v>
      </c>
      <c r="W1920" s="31">
        <f>IFERROR(VLOOKUP(C1920,'eindex _tget pp '!$A$4:$F$615,6,FALSE),0)</f>
        <v>0</v>
      </c>
      <c r="X1920" s="4">
        <f>IFERROR(VLOOKUP(B1920,'eschools 16'!$A$2:$F$25,6,FALSE),1)</f>
        <v>1</v>
      </c>
      <c r="Y1920" s="1">
        <f t="shared" si="145"/>
        <v>0</v>
      </c>
      <c r="Z1920" s="1">
        <f t="shared" si="146"/>
        <v>0</v>
      </c>
      <c r="AA1920" s="31">
        <f>IFERROR(VLOOKUP(C1920,'eindex _tget pp '!$A$4:$G$615,7,FALSE),0)</f>
        <v>0</v>
      </c>
      <c r="AB1920" s="1">
        <f>VLOOKUP(A1920,'ADM Details FY17'!$A$3:$AB$3515,28,FALSE)</f>
        <v>0</v>
      </c>
      <c r="AC1920" s="1">
        <f t="shared" si="147"/>
        <v>0</v>
      </c>
      <c r="AD1920" s="1">
        <f t="shared" si="148"/>
        <v>0</v>
      </c>
      <c r="AE1920" s="1">
        <f t="shared" si="149"/>
        <v>0</v>
      </c>
    </row>
    <row r="1921" spans="1:31" x14ac:dyDescent="0.25">
      <c r="A1921" t="str">
        <f>B1921&amp;"-"&amp;COUNTIF($B$3:B1921,B1921)</f>
        <v>541-30</v>
      </c>
      <c r="B1921">
        <v>541</v>
      </c>
      <c r="C1921" s="18">
        <f>VLOOKUP(A1921,'ADM Details FY17'!$A$3:$D$3515,4,FALSE)</f>
        <v>0</v>
      </c>
      <c r="D1921" s="1">
        <f>VLOOKUP(A1921,'ADM Details FY17'!$A$3:$E$3515,5,FALSE)</f>
        <v>0</v>
      </c>
      <c r="E1921" s="1">
        <f>VLOOKUP(A1921,'ADM Details FY17'!$A$3:$F$3515,6,FALSE)</f>
        <v>0</v>
      </c>
      <c r="F1921" s="1">
        <f>VLOOKUP(A1921,'ADM Details FY17'!$A$3:$G$3515,7,FALSE)</f>
        <v>0</v>
      </c>
      <c r="G1921" s="1">
        <f>VLOOKUP(A1921,'ADM Details FY17'!$A$3:$H$3515,8,FALSE)</f>
        <v>0</v>
      </c>
      <c r="H1921" s="1">
        <f>VLOOKUP(A1921,'ADM Details FY17'!$A$3:$I$3515,9,FALSE)</f>
        <v>0</v>
      </c>
      <c r="I1921" s="1">
        <f>VLOOKUP(A1921,'ADM Details FY17'!$A$3:$J$3517,10,FALSE)</f>
        <v>0</v>
      </c>
      <c r="J1921" s="1">
        <f>VLOOKUP(A1921,'ADM Details FY17'!$A$3:$K$3515,11,FALSE)</f>
        <v>0</v>
      </c>
      <c r="K1921" s="1">
        <f>VLOOKUP(A1921,'ADM Details FY17'!$A$3:$M$3515,13,FALSE)</f>
        <v>0</v>
      </c>
      <c r="L1921" s="1">
        <f>VLOOKUP(A1921,'ADM Details FY17'!$A$3:$O$3515,15,FALSE)</f>
        <v>0</v>
      </c>
      <c r="M1921" s="1">
        <f>VLOOKUP(A1921,'ADM Details FY17'!$A$3:$P$3515,16,FALSE)</f>
        <v>0</v>
      </c>
      <c r="N1921" s="1">
        <f>VLOOKUP(A1921,'ADM Details FY17'!$A$3:$Q$3515,17,FALSE)</f>
        <v>0</v>
      </c>
      <c r="O1921" s="1">
        <f>VLOOKUP(A1921,'ADM Details FY17'!$A$3:$S$3515,19,FALSE)</f>
        <v>0</v>
      </c>
      <c r="P1921" s="1">
        <f>VLOOKUP(A1921,'ADM Details FY17'!$A$3:$U$3515,21,FALSE)</f>
        <v>0</v>
      </c>
      <c r="Q1921" s="1">
        <f>VLOOKUP(A1921,'ADM Details FY17'!$A$3:$V$3515,22,FALSE)</f>
        <v>0</v>
      </c>
      <c r="R1921" s="1">
        <f>VLOOKUP(A1921,'ADM Details FY17'!$A$3:$W$3515,23,FALSE)</f>
        <v>0</v>
      </c>
      <c r="S1921" s="1">
        <f>VLOOKUP(A1921,'ADM Details FY17'!$A$3:$X$3515,24,FALSE)</f>
        <v>0</v>
      </c>
      <c r="T1921" s="1">
        <f>VLOOKUP(A1921,'ADM Details FY17'!$A$3:$Y$3515,25,FALSE)</f>
        <v>0</v>
      </c>
      <c r="U1921" s="1">
        <f>VLOOKUP(A1921,'ADM Details FY17'!$A$3:$AA$3515,27,FALSE)</f>
        <v>0</v>
      </c>
      <c r="V1921" s="1">
        <f>IFERROR(VLOOKUP(C1921,'eindex _tget pp '!$A$4:$E$615,5,FALSE),0)</f>
        <v>0</v>
      </c>
      <c r="W1921" s="31">
        <f>IFERROR(VLOOKUP(C1921,'eindex _tget pp '!$A$4:$F$615,6,FALSE),0)</f>
        <v>0</v>
      </c>
      <c r="X1921" s="4">
        <f>IFERROR(VLOOKUP(B1921,'eschools 16'!$A$2:$F$25,6,FALSE),1)</f>
        <v>1</v>
      </c>
      <c r="Y1921" s="1">
        <f t="shared" si="145"/>
        <v>0</v>
      </c>
      <c r="Z1921" s="1">
        <f t="shared" si="146"/>
        <v>0</v>
      </c>
      <c r="AA1921" s="31">
        <f>IFERROR(VLOOKUP(C1921,'eindex _tget pp '!$A$4:$G$615,7,FALSE),0)</f>
        <v>0</v>
      </c>
      <c r="AB1921" s="1">
        <f>VLOOKUP(A1921,'ADM Details FY17'!$A$3:$AB$3515,28,FALSE)</f>
        <v>0</v>
      </c>
      <c r="AC1921" s="1">
        <f t="shared" si="147"/>
        <v>0</v>
      </c>
      <c r="AD1921" s="1">
        <f t="shared" si="148"/>
        <v>0</v>
      </c>
      <c r="AE1921" s="1">
        <f t="shared" si="149"/>
        <v>0</v>
      </c>
    </row>
    <row r="1922" spans="1:31" x14ac:dyDescent="0.25">
      <c r="A1922" t="str">
        <f>B1922&amp;"-"&amp;COUNTIF($B$3:B1922,B1922)</f>
        <v>541-31</v>
      </c>
      <c r="B1922">
        <v>541</v>
      </c>
      <c r="C1922" s="18">
        <f>VLOOKUP(A1922,'ADM Details FY17'!$A$3:$D$3515,4,FALSE)</f>
        <v>0</v>
      </c>
      <c r="D1922" s="1">
        <f>VLOOKUP(A1922,'ADM Details FY17'!$A$3:$E$3515,5,FALSE)</f>
        <v>0</v>
      </c>
      <c r="E1922" s="1">
        <f>VLOOKUP(A1922,'ADM Details FY17'!$A$3:$F$3515,6,FALSE)</f>
        <v>0</v>
      </c>
      <c r="F1922" s="1">
        <f>VLOOKUP(A1922,'ADM Details FY17'!$A$3:$G$3515,7,FALSE)</f>
        <v>0</v>
      </c>
      <c r="G1922" s="1">
        <f>VLOOKUP(A1922,'ADM Details FY17'!$A$3:$H$3515,8,FALSE)</f>
        <v>0</v>
      </c>
      <c r="H1922" s="1">
        <f>VLOOKUP(A1922,'ADM Details FY17'!$A$3:$I$3515,9,FALSE)</f>
        <v>0</v>
      </c>
      <c r="I1922" s="1">
        <f>VLOOKUP(A1922,'ADM Details FY17'!$A$3:$J$3517,10,FALSE)</f>
        <v>0</v>
      </c>
      <c r="J1922" s="1">
        <f>VLOOKUP(A1922,'ADM Details FY17'!$A$3:$K$3515,11,FALSE)</f>
        <v>0</v>
      </c>
      <c r="K1922" s="1">
        <f>VLOOKUP(A1922,'ADM Details FY17'!$A$3:$M$3515,13,FALSE)</f>
        <v>0</v>
      </c>
      <c r="L1922" s="1">
        <f>VLOOKUP(A1922,'ADM Details FY17'!$A$3:$O$3515,15,FALSE)</f>
        <v>0</v>
      </c>
      <c r="M1922" s="1">
        <f>VLOOKUP(A1922,'ADM Details FY17'!$A$3:$P$3515,16,FALSE)</f>
        <v>0</v>
      </c>
      <c r="N1922" s="1">
        <f>VLOOKUP(A1922,'ADM Details FY17'!$A$3:$Q$3515,17,FALSE)</f>
        <v>0</v>
      </c>
      <c r="O1922" s="1">
        <f>VLOOKUP(A1922,'ADM Details FY17'!$A$3:$S$3515,19,FALSE)</f>
        <v>0</v>
      </c>
      <c r="P1922" s="1">
        <f>VLOOKUP(A1922,'ADM Details FY17'!$A$3:$U$3515,21,FALSE)</f>
        <v>0</v>
      </c>
      <c r="Q1922" s="1">
        <f>VLOOKUP(A1922,'ADM Details FY17'!$A$3:$V$3515,22,FALSE)</f>
        <v>0</v>
      </c>
      <c r="R1922" s="1">
        <f>VLOOKUP(A1922,'ADM Details FY17'!$A$3:$W$3515,23,FALSE)</f>
        <v>0</v>
      </c>
      <c r="S1922" s="1">
        <f>VLOOKUP(A1922,'ADM Details FY17'!$A$3:$X$3515,24,FALSE)</f>
        <v>0</v>
      </c>
      <c r="T1922" s="1">
        <f>VLOOKUP(A1922,'ADM Details FY17'!$A$3:$Y$3515,25,FALSE)</f>
        <v>0</v>
      </c>
      <c r="U1922" s="1">
        <f>VLOOKUP(A1922,'ADM Details FY17'!$A$3:$AA$3515,27,FALSE)</f>
        <v>0</v>
      </c>
      <c r="V1922" s="1">
        <f>IFERROR(VLOOKUP(C1922,'eindex _tget pp '!$A$4:$E$615,5,FALSE),0)</f>
        <v>0</v>
      </c>
      <c r="W1922" s="31">
        <f>IFERROR(VLOOKUP(C1922,'eindex _tget pp '!$A$4:$F$615,6,FALSE),0)</f>
        <v>0</v>
      </c>
      <c r="X1922" s="4">
        <f>IFERROR(VLOOKUP(B1922,'eschools 16'!$A$2:$F$25,6,FALSE),1)</f>
        <v>1</v>
      </c>
      <c r="Y1922" s="1">
        <f t="shared" si="145"/>
        <v>0</v>
      </c>
      <c r="Z1922" s="1">
        <f t="shared" si="146"/>
        <v>0</v>
      </c>
      <c r="AA1922" s="31">
        <f>IFERROR(VLOOKUP(C1922,'eindex _tget pp '!$A$4:$G$615,7,FALSE),0)</f>
        <v>0</v>
      </c>
      <c r="AB1922" s="1">
        <f>VLOOKUP(A1922,'ADM Details FY17'!$A$3:$AB$3515,28,FALSE)</f>
        <v>0</v>
      </c>
      <c r="AC1922" s="1">
        <f t="shared" si="147"/>
        <v>0</v>
      </c>
      <c r="AD1922" s="1">
        <f t="shared" si="148"/>
        <v>0</v>
      </c>
      <c r="AE1922" s="1">
        <f t="shared" si="149"/>
        <v>0</v>
      </c>
    </row>
    <row r="1923" spans="1:31" x14ac:dyDescent="0.25">
      <c r="A1923" t="str">
        <f>B1923&amp;"-"&amp;COUNTIF($B$3:B1923,B1923)</f>
        <v>541-32</v>
      </c>
      <c r="B1923">
        <v>541</v>
      </c>
      <c r="C1923" s="18">
        <f>VLOOKUP(A1923,'ADM Details FY17'!$A$3:$D$3515,4,FALSE)</f>
        <v>0</v>
      </c>
      <c r="D1923" s="1">
        <f>VLOOKUP(A1923,'ADM Details FY17'!$A$3:$E$3515,5,FALSE)</f>
        <v>0</v>
      </c>
      <c r="E1923" s="1">
        <f>VLOOKUP(A1923,'ADM Details FY17'!$A$3:$F$3515,6,FALSE)</f>
        <v>0</v>
      </c>
      <c r="F1923" s="1">
        <f>VLOOKUP(A1923,'ADM Details FY17'!$A$3:$G$3515,7,FALSE)</f>
        <v>0</v>
      </c>
      <c r="G1923" s="1">
        <f>VLOOKUP(A1923,'ADM Details FY17'!$A$3:$H$3515,8,FALSE)</f>
        <v>0</v>
      </c>
      <c r="H1923" s="1">
        <f>VLOOKUP(A1923,'ADM Details FY17'!$A$3:$I$3515,9,FALSE)</f>
        <v>0</v>
      </c>
      <c r="I1923" s="1">
        <f>VLOOKUP(A1923,'ADM Details FY17'!$A$3:$J$3517,10,FALSE)</f>
        <v>0</v>
      </c>
      <c r="J1923" s="1">
        <f>VLOOKUP(A1923,'ADM Details FY17'!$A$3:$K$3515,11,FALSE)</f>
        <v>0</v>
      </c>
      <c r="K1923" s="1">
        <f>VLOOKUP(A1923,'ADM Details FY17'!$A$3:$M$3515,13,FALSE)</f>
        <v>0</v>
      </c>
      <c r="L1923" s="1">
        <f>VLOOKUP(A1923,'ADM Details FY17'!$A$3:$O$3515,15,FALSE)</f>
        <v>0</v>
      </c>
      <c r="M1923" s="1">
        <f>VLOOKUP(A1923,'ADM Details FY17'!$A$3:$P$3515,16,FALSE)</f>
        <v>0</v>
      </c>
      <c r="N1923" s="1">
        <f>VLOOKUP(A1923,'ADM Details FY17'!$A$3:$Q$3515,17,FALSE)</f>
        <v>0</v>
      </c>
      <c r="O1923" s="1">
        <f>VLOOKUP(A1923,'ADM Details FY17'!$A$3:$S$3515,19,FALSE)</f>
        <v>0</v>
      </c>
      <c r="P1923" s="1">
        <f>VLOOKUP(A1923,'ADM Details FY17'!$A$3:$U$3515,21,FALSE)</f>
        <v>0</v>
      </c>
      <c r="Q1923" s="1">
        <f>VLOOKUP(A1923,'ADM Details FY17'!$A$3:$V$3515,22,FALSE)</f>
        <v>0</v>
      </c>
      <c r="R1923" s="1">
        <f>VLOOKUP(A1923,'ADM Details FY17'!$A$3:$W$3515,23,FALSE)</f>
        <v>0</v>
      </c>
      <c r="S1923" s="1">
        <f>VLOOKUP(A1923,'ADM Details FY17'!$A$3:$X$3515,24,FALSE)</f>
        <v>0</v>
      </c>
      <c r="T1923" s="1">
        <f>VLOOKUP(A1923,'ADM Details FY17'!$A$3:$Y$3515,25,FALSE)</f>
        <v>0</v>
      </c>
      <c r="U1923" s="1">
        <f>VLOOKUP(A1923,'ADM Details FY17'!$A$3:$AA$3515,27,FALSE)</f>
        <v>0</v>
      </c>
      <c r="V1923" s="1">
        <f>IFERROR(VLOOKUP(C1923,'eindex _tget pp '!$A$4:$E$615,5,FALSE),0)</f>
        <v>0</v>
      </c>
      <c r="W1923" s="31">
        <f>IFERROR(VLOOKUP(C1923,'eindex _tget pp '!$A$4:$F$615,6,FALSE),0)</f>
        <v>0</v>
      </c>
      <c r="X1923" s="4">
        <f>IFERROR(VLOOKUP(B1923,'eschools 16'!$A$2:$F$25,6,FALSE),1)</f>
        <v>1</v>
      </c>
      <c r="Y1923" s="1">
        <f t="shared" si="145"/>
        <v>0</v>
      </c>
      <c r="Z1923" s="1">
        <f t="shared" si="146"/>
        <v>0</v>
      </c>
      <c r="AA1923" s="31">
        <f>IFERROR(VLOOKUP(C1923,'eindex _tget pp '!$A$4:$G$615,7,FALSE),0)</f>
        <v>0</v>
      </c>
      <c r="AB1923" s="1">
        <f>VLOOKUP(A1923,'ADM Details FY17'!$A$3:$AB$3515,28,FALSE)</f>
        <v>0</v>
      </c>
      <c r="AC1923" s="1">
        <f t="shared" si="147"/>
        <v>0</v>
      </c>
      <c r="AD1923" s="1">
        <f t="shared" si="148"/>
        <v>0</v>
      </c>
      <c r="AE1923" s="1">
        <f t="shared" si="149"/>
        <v>0</v>
      </c>
    </row>
    <row r="1924" spans="1:31" x14ac:dyDescent="0.25">
      <c r="A1924" t="str">
        <f>B1924&amp;"-"&amp;COUNTIF($B$3:B1924,B1924)</f>
        <v>541-33</v>
      </c>
      <c r="B1924">
        <v>541</v>
      </c>
      <c r="C1924" s="18">
        <f>VLOOKUP(A1924,'ADM Details FY17'!$A$3:$D$3515,4,FALSE)</f>
        <v>0</v>
      </c>
      <c r="D1924" s="1">
        <f>VLOOKUP(A1924,'ADM Details FY17'!$A$3:$E$3515,5,FALSE)</f>
        <v>0</v>
      </c>
      <c r="E1924" s="1">
        <f>VLOOKUP(A1924,'ADM Details FY17'!$A$3:$F$3515,6,FALSE)</f>
        <v>0</v>
      </c>
      <c r="F1924" s="1">
        <f>VLOOKUP(A1924,'ADM Details FY17'!$A$3:$G$3515,7,FALSE)</f>
        <v>0</v>
      </c>
      <c r="G1924" s="1">
        <f>VLOOKUP(A1924,'ADM Details FY17'!$A$3:$H$3515,8,FALSE)</f>
        <v>0</v>
      </c>
      <c r="H1924" s="1">
        <f>VLOOKUP(A1924,'ADM Details FY17'!$A$3:$I$3515,9,FALSE)</f>
        <v>0</v>
      </c>
      <c r="I1924" s="1">
        <f>VLOOKUP(A1924,'ADM Details FY17'!$A$3:$J$3517,10,FALSE)</f>
        <v>0</v>
      </c>
      <c r="J1924" s="1">
        <f>VLOOKUP(A1924,'ADM Details FY17'!$A$3:$K$3515,11,FALSE)</f>
        <v>0</v>
      </c>
      <c r="K1924" s="1">
        <f>VLOOKUP(A1924,'ADM Details FY17'!$A$3:$M$3515,13,FALSE)</f>
        <v>0</v>
      </c>
      <c r="L1924" s="1">
        <f>VLOOKUP(A1924,'ADM Details FY17'!$A$3:$O$3515,15,FALSE)</f>
        <v>0</v>
      </c>
      <c r="M1924" s="1">
        <f>VLOOKUP(A1924,'ADM Details FY17'!$A$3:$P$3515,16,FALSE)</f>
        <v>0</v>
      </c>
      <c r="N1924" s="1">
        <f>VLOOKUP(A1924,'ADM Details FY17'!$A$3:$Q$3515,17,FALSE)</f>
        <v>0</v>
      </c>
      <c r="O1924" s="1">
        <f>VLOOKUP(A1924,'ADM Details FY17'!$A$3:$S$3515,19,FALSE)</f>
        <v>0</v>
      </c>
      <c r="P1924" s="1">
        <f>VLOOKUP(A1924,'ADM Details FY17'!$A$3:$U$3515,21,FALSE)</f>
        <v>0</v>
      </c>
      <c r="Q1924" s="1">
        <f>VLOOKUP(A1924,'ADM Details FY17'!$A$3:$V$3515,22,FALSE)</f>
        <v>0</v>
      </c>
      <c r="R1924" s="1">
        <f>VLOOKUP(A1924,'ADM Details FY17'!$A$3:$W$3515,23,FALSE)</f>
        <v>0</v>
      </c>
      <c r="S1924" s="1">
        <f>VLOOKUP(A1924,'ADM Details FY17'!$A$3:$X$3515,24,FALSE)</f>
        <v>0</v>
      </c>
      <c r="T1924" s="1">
        <f>VLOOKUP(A1924,'ADM Details FY17'!$A$3:$Y$3515,25,FALSE)</f>
        <v>0</v>
      </c>
      <c r="U1924" s="1">
        <f>VLOOKUP(A1924,'ADM Details FY17'!$A$3:$AA$3515,27,FALSE)</f>
        <v>0</v>
      </c>
      <c r="V1924" s="1">
        <f>IFERROR(VLOOKUP(C1924,'eindex _tget pp '!$A$4:$E$615,5,FALSE),0)</f>
        <v>0</v>
      </c>
      <c r="W1924" s="31">
        <f>IFERROR(VLOOKUP(C1924,'eindex _tget pp '!$A$4:$F$615,6,FALSE),0)</f>
        <v>0</v>
      </c>
      <c r="X1924" s="4">
        <f>IFERROR(VLOOKUP(B1924,'eschools 16'!$A$2:$F$25,6,FALSE),1)</f>
        <v>1</v>
      </c>
      <c r="Y1924" s="1">
        <f t="shared" ref="Y1924:Y1987" si="150">ROUND(IF(X1924=2,0,(AD1924*0.25*V1924)),2)</f>
        <v>0</v>
      </c>
      <c r="Z1924" s="1">
        <f t="shared" ref="Z1924:Z1987" si="151">ROUND(IF(X1924=2,0,(K1924*272*W1924)),2)</f>
        <v>0</v>
      </c>
      <c r="AA1924" s="31">
        <f>IFERROR(VLOOKUP(C1924,'eindex _tget pp '!$A$4:$G$615,7,FALSE),0)</f>
        <v>0</v>
      </c>
      <c r="AB1924" s="1">
        <f>VLOOKUP(A1924,'ADM Details FY17'!$A$3:$AB$3515,28,FALSE)</f>
        <v>0</v>
      </c>
      <c r="AC1924" s="1">
        <f t="shared" ref="AC1924:AC1987" si="152">ROUND((AA1924*AB1924*923.6758),2)</f>
        <v>0</v>
      </c>
      <c r="AD1924" s="1">
        <f t="shared" ref="AD1924:AD1987" si="153">D1924+(U1924*0.2)</f>
        <v>0</v>
      </c>
      <c r="AE1924" s="1">
        <f t="shared" ref="AE1924:AE1987" si="154">IF(X1924=2,(AD1924*25),(AD1924*150))</f>
        <v>0</v>
      </c>
    </row>
    <row r="1925" spans="1:31" x14ac:dyDescent="0.25">
      <c r="A1925" t="str">
        <f>B1925&amp;"-"&amp;COUNTIF($B$3:B1925,B1925)</f>
        <v>541-34</v>
      </c>
      <c r="B1925">
        <v>541</v>
      </c>
      <c r="C1925" s="18">
        <f>VLOOKUP(A1925,'ADM Details FY17'!$A$3:$D$3515,4,FALSE)</f>
        <v>0</v>
      </c>
      <c r="D1925" s="1">
        <f>VLOOKUP(A1925,'ADM Details FY17'!$A$3:$E$3515,5,FALSE)</f>
        <v>0</v>
      </c>
      <c r="E1925" s="1">
        <f>VLOOKUP(A1925,'ADM Details FY17'!$A$3:$F$3515,6,FALSE)</f>
        <v>0</v>
      </c>
      <c r="F1925" s="1">
        <f>VLOOKUP(A1925,'ADM Details FY17'!$A$3:$G$3515,7,FALSE)</f>
        <v>0</v>
      </c>
      <c r="G1925" s="1">
        <f>VLOOKUP(A1925,'ADM Details FY17'!$A$3:$H$3515,8,FALSE)</f>
        <v>0</v>
      </c>
      <c r="H1925" s="1">
        <f>VLOOKUP(A1925,'ADM Details FY17'!$A$3:$I$3515,9,FALSE)</f>
        <v>0</v>
      </c>
      <c r="I1925" s="1">
        <f>VLOOKUP(A1925,'ADM Details FY17'!$A$3:$J$3517,10,FALSE)</f>
        <v>0</v>
      </c>
      <c r="J1925" s="1">
        <f>VLOOKUP(A1925,'ADM Details FY17'!$A$3:$K$3515,11,FALSE)</f>
        <v>0</v>
      </c>
      <c r="K1925" s="1">
        <f>VLOOKUP(A1925,'ADM Details FY17'!$A$3:$M$3515,13,FALSE)</f>
        <v>0</v>
      </c>
      <c r="L1925" s="1">
        <f>VLOOKUP(A1925,'ADM Details FY17'!$A$3:$O$3515,15,FALSE)</f>
        <v>0</v>
      </c>
      <c r="M1925" s="1">
        <f>VLOOKUP(A1925,'ADM Details FY17'!$A$3:$P$3515,16,FALSE)</f>
        <v>0</v>
      </c>
      <c r="N1925" s="1">
        <f>VLOOKUP(A1925,'ADM Details FY17'!$A$3:$Q$3515,17,FALSE)</f>
        <v>0</v>
      </c>
      <c r="O1925" s="1">
        <f>VLOOKUP(A1925,'ADM Details FY17'!$A$3:$S$3515,19,FALSE)</f>
        <v>0</v>
      </c>
      <c r="P1925" s="1">
        <f>VLOOKUP(A1925,'ADM Details FY17'!$A$3:$U$3515,21,FALSE)</f>
        <v>0</v>
      </c>
      <c r="Q1925" s="1">
        <f>VLOOKUP(A1925,'ADM Details FY17'!$A$3:$V$3515,22,FALSE)</f>
        <v>0</v>
      </c>
      <c r="R1925" s="1">
        <f>VLOOKUP(A1925,'ADM Details FY17'!$A$3:$W$3515,23,FALSE)</f>
        <v>0</v>
      </c>
      <c r="S1925" s="1">
        <f>VLOOKUP(A1925,'ADM Details FY17'!$A$3:$X$3515,24,FALSE)</f>
        <v>0</v>
      </c>
      <c r="T1925" s="1">
        <f>VLOOKUP(A1925,'ADM Details FY17'!$A$3:$Y$3515,25,FALSE)</f>
        <v>0</v>
      </c>
      <c r="U1925" s="1">
        <f>VLOOKUP(A1925,'ADM Details FY17'!$A$3:$AA$3515,27,FALSE)</f>
        <v>0</v>
      </c>
      <c r="V1925" s="1">
        <f>IFERROR(VLOOKUP(C1925,'eindex _tget pp '!$A$4:$E$615,5,FALSE),0)</f>
        <v>0</v>
      </c>
      <c r="W1925" s="31">
        <f>IFERROR(VLOOKUP(C1925,'eindex _tget pp '!$A$4:$F$615,6,FALSE),0)</f>
        <v>0</v>
      </c>
      <c r="X1925" s="4">
        <f>IFERROR(VLOOKUP(B1925,'eschools 16'!$A$2:$F$25,6,FALSE),1)</f>
        <v>1</v>
      </c>
      <c r="Y1925" s="1">
        <f t="shared" si="150"/>
        <v>0</v>
      </c>
      <c r="Z1925" s="1">
        <f t="shared" si="151"/>
        <v>0</v>
      </c>
      <c r="AA1925" s="31">
        <f>IFERROR(VLOOKUP(C1925,'eindex _tget pp '!$A$4:$G$615,7,FALSE),0)</f>
        <v>0</v>
      </c>
      <c r="AB1925" s="1">
        <f>VLOOKUP(A1925,'ADM Details FY17'!$A$3:$AB$3515,28,FALSE)</f>
        <v>0</v>
      </c>
      <c r="AC1925" s="1">
        <f t="shared" si="152"/>
        <v>0</v>
      </c>
      <c r="AD1925" s="1">
        <f t="shared" si="153"/>
        <v>0</v>
      </c>
      <c r="AE1925" s="1">
        <f t="shared" si="154"/>
        <v>0</v>
      </c>
    </row>
    <row r="1926" spans="1:31" x14ac:dyDescent="0.25">
      <c r="A1926" t="str">
        <f>B1926&amp;"-"&amp;COUNTIF($B$3:B1926,B1926)</f>
        <v>541-35</v>
      </c>
      <c r="B1926">
        <v>541</v>
      </c>
      <c r="C1926" s="18">
        <f>VLOOKUP(A1926,'ADM Details FY17'!$A$3:$D$3515,4,FALSE)</f>
        <v>0</v>
      </c>
      <c r="D1926" s="1">
        <f>VLOOKUP(A1926,'ADM Details FY17'!$A$3:$E$3515,5,FALSE)</f>
        <v>0</v>
      </c>
      <c r="E1926" s="1">
        <f>VLOOKUP(A1926,'ADM Details FY17'!$A$3:$F$3515,6,FALSE)</f>
        <v>0</v>
      </c>
      <c r="F1926" s="1">
        <f>VLOOKUP(A1926,'ADM Details FY17'!$A$3:$G$3515,7,FALSE)</f>
        <v>0</v>
      </c>
      <c r="G1926" s="1">
        <f>VLOOKUP(A1926,'ADM Details FY17'!$A$3:$H$3515,8,FALSE)</f>
        <v>0</v>
      </c>
      <c r="H1926" s="1">
        <f>VLOOKUP(A1926,'ADM Details FY17'!$A$3:$I$3515,9,FALSE)</f>
        <v>0</v>
      </c>
      <c r="I1926" s="1">
        <f>VLOOKUP(A1926,'ADM Details FY17'!$A$3:$J$3517,10,FALSE)</f>
        <v>0</v>
      </c>
      <c r="J1926" s="1">
        <f>VLOOKUP(A1926,'ADM Details FY17'!$A$3:$K$3515,11,FALSE)</f>
        <v>0</v>
      </c>
      <c r="K1926" s="1">
        <f>VLOOKUP(A1926,'ADM Details FY17'!$A$3:$M$3515,13,FALSE)</f>
        <v>0</v>
      </c>
      <c r="L1926" s="1">
        <f>VLOOKUP(A1926,'ADM Details FY17'!$A$3:$O$3515,15,FALSE)</f>
        <v>0</v>
      </c>
      <c r="M1926" s="1">
        <f>VLOOKUP(A1926,'ADM Details FY17'!$A$3:$P$3515,16,FALSE)</f>
        <v>0</v>
      </c>
      <c r="N1926" s="1">
        <f>VLOOKUP(A1926,'ADM Details FY17'!$A$3:$Q$3515,17,FALSE)</f>
        <v>0</v>
      </c>
      <c r="O1926" s="1">
        <f>VLOOKUP(A1926,'ADM Details FY17'!$A$3:$S$3515,19,FALSE)</f>
        <v>0</v>
      </c>
      <c r="P1926" s="1">
        <f>VLOOKUP(A1926,'ADM Details FY17'!$A$3:$U$3515,21,FALSE)</f>
        <v>0</v>
      </c>
      <c r="Q1926" s="1">
        <f>VLOOKUP(A1926,'ADM Details FY17'!$A$3:$V$3515,22,FALSE)</f>
        <v>0</v>
      </c>
      <c r="R1926" s="1">
        <f>VLOOKUP(A1926,'ADM Details FY17'!$A$3:$W$3515,23,FALSE)</f>
        <v>0</v>
      </c>
      <c r="S1926" s="1">
        <f>VLOOKUP(A1926,'ADM Details FY17'!$A$3:$X$3515,24,FALSE)</f>
        <v>0</v>
      </c>
      <c r="T1926" s="1">
        <f>VLOOKUP(A1926,'ADM Details FY17'!$A$3:$Y$3515,25,FALSE)</f>
        <v>0</v>
      </c>
      <c r="U1926" s="1">
        <f>VLOOKUP(A1926,'ADM Details FY17'!$A$3:$AA$3515,27,FALSE)</f>
        <v>0</v>
      </c>
      <c r="V1926" s="1">
        <f>IFERROR(VLOOKUP(C1926,'eindex _tget pp '!$A$4:$E$615,5,FALSE),0)</f>
        <v>0</v>
      </c>
      <c r="W1926" s="31">
        <f>IFERROR(VLOOKUP(C1926,'eindex _tget pp '!$A$4:$F$615,6,FALSE),0)</f>
        <v>0</v>
      </c>
      <c r="X1926" s="4">
        <f>IFERROR(VLOOKUP(B1926,'eschools 16'!$A$2:$F$25,6,FALSE),1)</f>
        <v>1</v>
      </c>
      <c r="Y1926" s="1">
        <f t="shared" si="150"/>
        <v>0</v>
      </c>
      <c r="Z1926" s="1">
        <f t="shared" si="151"/>
        <v>0</v>
      </c>
      <c r="AA1926" s="31">
        <f>IFERROR(VLOOKUP(C1926,'eindex _tget pp '!$A$4:$G$615,7,FALSE),0)</f>
        <v>0</v>
      </c>
      <c r="AB1926" s="1">
        <f>VLOOKUP(A1926,'ADM Details FY17'!$A$3:$AB$3515,28,FALSE)</f>
        <v>0</v>
      </c>
      <c r="AC1926" s="1">
        <f t="shared" si="152"/>
        <v>0</v>
      </c>
      <c r="AD1926" s="1">
        <f t="shared" si="153"/>
        <v>0</v>
      </c>
      <c r="AE1926" s="1">
        <f t="shared" si="154"/>
        <v>0</v>
      </c>
    </row>
    <row r="1927" spans="1:31" x14ac:dyDescent="0.25">
      <c r="A1927" t="str">
        <f>B1927&amp;"-"&amp;COUNTIF($B$3:B1927,B1927)</f>
        <v>541-36</v>
      </c>
      <c r="B1927">
        <v>541</v>
      </c>
      <c r="C1927" s="18">
        <f>VLOOKUP(A1927,'ADM Details FY17'!$A$3:$D$3515,4,FALSE)</f>
        <v>0</v>
      </c>
      <c r="D1927" s="1">
        <f>VLOOKUP(A1927,'ADM Details FY17'!$A$3:$E$3515,5,FALSE)</f>
        <v>0</v>
      </c>
      <c r="E1927" s="1">
        <f>VLOOKUP(A1927,'ADM Details FY17'!$A$3:$F$3515,6,FALSE)</f>
        <v>0</v>
      </c>
      <c r="F1927" s="1">
        <f>VLOOKUP(A1927,'ADM Details FY17'!$A$3:$G$3515,7,FALSE)</f>
        <v>0</v>
      </c>
      <c r="G1927" s="1">
        <f>VLOOKUP(A1927,'ADM Details FY17'!$A$3:$H$3515,8,FALSE)</f>
        <v>0</v>
      </c>
      <c r="H1927" s="1">
        <f>VLOOKUP(A1927,'ADM Details FY17'!$A$3:$I$3515,9,FALSE)</f>
        <v>0</v>
      </c>
      <c r="I1927" s="1">
        <f>VLOOKUP(A1927,'ADM Details FY17'!$A$3:$J$3517,10,FALSE)</f>
        <v>0</v>
      </c>
      <c r="J1927" s="1">
        <f>VLOOKUP(A1927,'ADM Details FY17'!$A$3:$K$3515,11,FALSE)</f>
        <v>0</v>
      </c>
      <c r="K1927" s="1">
        <f>VLOOKUP(A1927,'ADM Details FY17'!$A$3:$M$3515,13,FALSE)</f>
        <v>0</v>
      </c>
      <c r="L1927" s="1">
        <f>VLOOKUP(A1927,'ADM Details FY17'!$A$3:$O$3515,15,FALSE)</f>
        <v>0</v>
      </c>
      <c r="M1927" s="1">
        <f>VLOOKUP(A1927,'ADM Details FY17'!$A$3:$P$3515,16,FALSE)</f>
        <v>0</v>
      </c>
      <c r="N1927" s="1">
        <f>VLOOKUP(A1927,'ADM Details FY17'!$A$3:$Q$3515,17,FALSE)</f>
        <v>0</v>
      </c>
      <c r="O1927" s="1">
        <f>VLOOKUP(A1927,'ADM Details FY17'!$A$3:$S$3515,19,FALSE)</f>
        <v>0</v>
      </c>
      <c r="P1927" s="1">
        <f>VLOOKUP(A1927,'ADM Details FY17'!$A$3:$U$3515,21,FALSE)</f>
        <v>0</v>
      </c>
      <c r="Q1927" s="1">
        <f>VLOOKUP(A1927,'ADM Details FY17'!$A$3:$V$3515,22,FALSE)</f>
        <v>0</v>
      </c>
      <c r="R1927" s="1">
        <f>VLOOKUP(A1927,'ADM Details FY17'!$A$3:$W$3515,23,FALSE)</f>
        <v>0</v>
      </c>
      <c r="S1927" s="1">
        <f>VLOOKUP(A1927,'ADM Details FY17'!$A$3:$X$3515,24,FALSE)</f>
        <v>0</v>
      </c>
      <c r="T1927" s="1">
        <f>VLOOKUP(A1927,'ADM Details FY17'!$A$3:$Y$3515,25,FALSE)</f>
        <v>0</v>
      </c>
      <c r="U1927" s="1">
        <f>VLOOKUP(A1927,'ADM Details FY17'!$A$3:$AA$3515,27,FALSE)</f>
        <v>0</v>
      </c>
      <c r="V1927" s="1">
        <f>IFERROR(VLOOKUP(C1927,'eindex _tget pp '!$A$4:$E$615,5,FALSE),0)</f>
        <v>0</v>
      </c>
      <c r="W1927" s="31">
        <f>IFERROR(VLOOKUP(C1927,'eindex _tget pp '!$A$4:$F$615,6,FALSE),0)</f>
        <v>0</v>
      </c>
      <c r="X1927" s="4">
        <f>IFERROR(VLOOKUP(B1927,'eschools 16'!$A$2:$F$25,6,FALSE),1)</f>
        <v>1</v>
      </c>
      <c r="Y1927" s="1">
        <f t="shared" si="150"/>
        <v>0</v>
      </c>
      <c r="Z1927" s="1">
        <f t="shared" si="151"/>
        <v>0</v>
      </c>
      <c r="AA1927" s="31">
        <f>IFERROR(VLOOKUP(C1927,'eindex _tget pp '!$A$4:$G$615,7,FALSE),0)</f>
        <v>0</v>
      </c>
      <c r="AB1927" s="1">
        <f>VLOOKUP(A1927,'ADM Details FY17'!$A$3:$AB$3515,28,FALSE)</f>
        <v>0</v>
      </c>
      <c r="AC1927" s="1">
        <f t="shared" si="152"/>
        <v>0</v>
      </c>
      <c r="AD1927" s="1">
        <f t="shared" si="153"/>
        <v>0</v>
      </c>
      <c r="AE1927" s="1">
        <f t="shared" si="154"/>
        <v>0</v>
      </c>
    </row>
    <row r="1928" spans="1:31" x14ac:dyDescent="0.25">
      <c r="A1928" t="str">
        <f>B1928&amp;"-"&amp;COUNTIF($B$3:B1928,B1928)</f>
        <v>541-37</v>
      </c>
      <c r="B1928">
        <v>541</v>
      </c>
      <c r="C1928" s="18">
        <f>VLOOKUP(A1928,'ADM Details FY17'!$A$3:$D$3515,4,FALSE)</f>
        <v>0</v>
      </c>
      <c r="D1928" s="1">
        <f>VLOOKUP(A1928,'ADM Details FY17'!$A$3:$E$3515,5,FALSE)</f>
        <v>0</v>
      </c>
      <c r="E1928" s="1">
        <f>VLOOKUP(A1928,'ADM Details FY17'!$A$3:$F$3515,6,FALSE)</f>
        <v>0</v>
      </c>
      <c r="F1928" s="1">
        <f>VLOOKUP(A1928,'ADM Details FY17'!$A$3:$G$3515,7,FALSE)</f>
        <v>0</v>
      </c>
      <c r="G1928" s="1">
        <f>VLOOKUP(A1928,'ADM Details FY17'!$A$3:$H$3515,8,FALSE)</f>
        <v>0</v>
      </c>
      <c r="H1928" s="1">
        <f>VLOOKUP(A1928,'ADM Details FY17'!$A$3:$I$3515,9,FALSE)</f>
        <v>0</v>
      </c>
      <c r="I1928" s="1">
        <f>VLOOKUP(A1928,'ADM Details FY17'!$A$3:$J$3517,10,FALSE)</f>
        <v>0</v>
      </c>
      <c r="J1928" s="1">
        <f>VLOOKUP(A1928,'ADM Details FY17'!$A$3:$K$3515,11,FALSE)</f>
        <v>0</v>
      </c>
      <c r="K1928" s="1">
        <f>VLOOKUP(A1928,'ADM Details FY17'!$A$3:$M$3515,13,FALSE)</f>
        <v>0</v>
      </c>
      <c r="L1928" s="1">
        <f>VLOOKUP(A1928,'ADM Details FY17'!$A$3:$O$3515,15,FALSE)</f>
        <v>0</v>
      </c>
      <c r="M1928" s="1">
        <f>VLOOKUP(A1928,'ADM Details FY17'!$A$3:$P$3515,16,FALSE)</f>
        <v>0</v>
      </c>
      <c r="N1928" s="1">
        <f>VLOOKUP(A1928,'ADM Details FY17'!$A$3:$Q$3515,17,FALSE)</f>
        <v>0</v>
      </c>
      <c r="O1928" s="1">
        <f>VLOOKUP(A1928,'ADM Details FY17'!$A$3:$S$3515,19,FALSE)</f>
        <v>0</v>
      </c>
      <c r="P1928" s="1">
        <f>VLOOKUP(A1928,'ADM Details FY17'!$A$3:$U$3515,21,FALSE)</f>
        <v>0</v>
      </c>
      <c r="Q1928" s="1">
        <f>VLOOKUP(A1928,'ADM Details FY17'!$A$3:$V$3515,22,FALSE)</f>
        <v>0</v>
      </c>
      <c r="R1928" s="1">
        <f>VLOOKUP(A1928,'ADM Details FY17'!$A$3:$W$3515,23,FALSE)</f>
        <v>0</v>
      </c>
      <c r="S1928" s="1">
        <f>VLOOKUP(A1928,'ADM Details FY17'!$A$3:$X$3515,24,FALSE)</f>
        <v>0</v>
      </c>
      <c r="T1928" s="1">
        <f>VLOOKUP(A1928,'ADM Details FY17'!$A$3:$Y$3515,25,FALSE)</f>
        <v>0</v>
      </c>
      <c r="U1928" s="1">
        <f>VLOOKUP(A1928,'ADM Details FY17'!$A$3:$AA$3515,27,FALSE)</f>
        <v>0</v>
      </c>
      <c r="V1928" s="1">
        <f>IFERROR(VLOOKUP(C1928,'eindex _tget pp '!$A$4:$E$615,5,FALSE),0)</f>
        <v>0</v>
      </c>
      <c r="W1928" s="31">
        <f>IFERROR(VLOOKUP(C1928,'eindex _tget pp '!$A$4:$F$615,6,FALSE),0)</f>
        <v>0</v>
      </c>
      <c r="X1928" s="4">
        <f>IFERROR(VLOOKUP(B1928,'eschools 16'!$A$2:$F$25,6,FALSE),1)</f>
        <v>1</v>
      </c>
      <c r="Y1928" s="1">
        <f t="shared" si="150"/>
        <v>0</v>
      </c>
      <c r="Z1928" s="1">
        <f t="shared" si="151"/>
        <v>0</v>
      </c>
      <c r="AA1928" s="31">
        <f>IFERROR(VLOOKUP(C1928,'eindex _tget pp '!$A$4:$G$615,7,FALSE),0)</f>
        <v>0</v>
      </c>
      <c r="AB1928" s="1">
        <f>VLOOKUP(A1928,'ADM Details FY17'!$A$3:$AB$3515,28,FALSE)</f>
        <v>0</v>
      </c>
      <c r="AC1928" s="1">
        <f t="shared" si="152"/>
        <v>0</v>
      </c>
      <c r="AD1928" s="1">
        <f t="shared" si="153"/>
        <v>0</v>
      </c>
      <c r="AE1928" s="1">
        <f t="shared" si="154"/>
        <v>0</v>
      </c>
    </row>
    <row r="1929" spans="1:31" x14ac:dyDescent="0.25">
      <c r="A1929" t="str">
        <f>B1929&amp;"-"&amp;COUNTIF($B$3:B1929,B1929)</f>
        <v>541-38</v>
      </c>
      <c r="B1929">
        <v>541</v>
      </c>
      <c r="C1929" s="18">
        <f>VLOOKUP(A1929,'ADM Details FY17'!$A$3:$D$3515,4,FALSE)</f>
        <v>0</v>
      </c>
      <c r="D1929" s="1">
        <f>VLOOKUP(A1929,'ADM Details FY17'!$A$3:$E$3515,5,FALSE)</f>
        <v>0</v>
      </c>
      <c r="E1929" s="1">
        <f>VLOOKUP(A1929,'ADM Details FY17'!$A$3:$F$3515,6,FALSE)</f>
        <v>0</v>
      </c>
      <c r="F1929" s="1">
        <f>VLOOKUP(A1929,'ADM Details FY17'!$A$3:$G$3515,7,FALSE)</f>
        <v>0</v>
      </c>
      <c r="G1929" s="1">
        <f>VLOOKUP(A1929,'ADM Details FY17'!$A$3:$H$3515,8,FALSE)</f>
        <v>0</v>
      </c>
      <c r="H1929" s="1">
        <f>VLOOKUP(A1929,'ADM Details FY17'!$A$3:$I$3515,9,FALSE)</f>
        <v>0</v>
      </c>
      <c r="I1929" s="1">
        <f>VLOOKUP(A1929,'ADM Details FY17'!$A$3:$J$3517,10,FALSE)</f>
        <v>0</v>
      </c>
      <c r="J1929" s="1">
        <f>VLOOKUP(A1929,'ADM Details FY17'!$A$3:$K$3515,11,FALSE)</f>
        <v>0</v>
      </c>
      <c r="K1929" s="1">
        <f>VLOOKUP(A1929,'ADM Details FY17'!$A$3:$M$3515,13,FALSE)</f>
        <v>0</v>
      </c>
      <c r="L1929" s="1">
        <f>VLOOKUP(A1929,'ADM Details FY17'!$A$3:$O$3515,15,FALSE)</f>
        <v>0</v>
      </c>
      <c r="M1929" s="1">
        <f>VLOOKUP(A1929,'ADM Details FY17'!$A$3:$P$3515,16,FALSE)</f>
        <v>0</v>
      </c>
      <c r="N1929" s="1">
        <f>VLOOKUP(A1929,'ADM Details FY17'!$A$3:$Q$3515,17,FALSE)</f>
        <v>0</v>
      </c>
      <c r="O1929" s="1">
        <f>VLOOKUP(A1929,'ADM Details FY17'!$A$3:$S$3515,19,FALSE)</f>
        <v>0</v>
      </c>
      <c r="P1929" s="1">
        <f>VLOOKUP(A1929,'ADM Details FY17'!$A$3:$U$3515,21,FALSE)</f>
        <v>0</v>
      </c>
      <c r="Q1929" s="1">
        <f>VLOOKUP(A1929,'ADM Details FY17'!$A$3:$V$3515,22,FALSE)</f>
        <v>0</v>
      </c>
      <c r="R1929" s="1">
        <f>VLOOKUP(A1929,'ADM Details FY17'!$A$3:$W$3515,23,FALSE)</f>
        <v>0</v>
      </c>
      <c r="S1929" s="1">
        <f>VLOOKUP(A1929,'ADM Details FY17'!$A$3:$X$3515,24,FALSE)</f>
        <v>0</v>
      </c>
      <c r="T1929" s="1">
        <f>VLOOKUP(A1929,'ADM Details FY17'!$A$3:$Y$3515,25,FALSE)</f>
        <v>0</v>
      </c>
      <c r="U1929" s="1">
        <f>VLOOKUP(A1929,'ADM Details FY17'!$A$3:$AA$3515,27,FALSE)</f>
        <v>0</v>
      </c>
      <c r="V1929" s="1">
        <f>IFERROR(VLOOKUP(C1929,'eindex _tget pp '!$A$4:$E$615,5,FALSE),0)</f>
        <v>0</v>
      </c>
      <c r="W1929" s="31">
        <f>IFERROR(VLOOKUP(C1929,'eindex _tget pp '!$A$4:$F$615,6,FALSE),0)</f>
        <v>0</v>
      </c>
      <c r="X1929" s="4">
        <f>IFERROR(VLOOKUP(B1929,'eschools 16'!$A$2:$F$25,6,FALSE),1)</f>
        <v>1</v>
      </c>
      <c r="Y1929" s="1">
        <f t="shared" si="150"/>
        <v>0</v>
      </c>
      <c r="Z1929" s="1">
        <f t="shared" si="151"/>
        <v>0</v>
      </c>
      <c r="AA1929" s="31">
        <f>IFERROR(VLOOKUP(C1929,'eindex _tget pp '!$A$4:$G$615,7,FALSE),0)</f>
        <v>0</v>
      </c>
      <c r="AB1929" s="1">
        <f>VLOOKUP(A1929,'ADM Details FY17'!$A$3:$AB$3515,28,FALSE)</f>
        <v>0</v>
      </c>
      <c r="AC1929" s="1">
        <f t="shared" si="152"/>
        <v>0</v>
      </c>
      <c r="AD1929" s="1">
        <f t="shared" si="153"/>
        <v>0</v>
      </c>
      <c r="AE1929" s="1">
        <f t="shared" si="154"/>
        <v>0</v>
      </c>
    </row>
    <row r="1930" spans="1:31" x14ac:dyDescent="0.25">
      <c r="A1930" t="str">
        <f>B1930&amp;"-"&amp;COUNTIF($B$3:B1930,B1930)</f>
        <v>541-39</v>
      </c>
      <c r="B1930">
        <v>541</v>
      </c>
      <c r="C1930" s="18">
        <f>VLOOKUP(A1930,'ADM Details FY17'!$A$3:$D$3515,4,FALSE)</f>
        <v>0</v>
      </c>
      <c r="D1930" s="1">
        <f>VLOOKUP(A1930,'ADM Details FY17'!$A$3:$E$3515,5,FALSE)</f>
        <v>0</v>
      </c>
      <c r="E1930" s="1">
        <f>VLOOKUP(A1930,'ADM Details FY17'!$A$3:$F$3515,6,FALSE)</f>
        <v>0</v>
      </c>
      <c r="F1930" s="1">
        <f>VLOOKUP(A1930,'ADM Details FY17'!$A$3:$G$3515,7,FALSE)</f>
        <v>0</v>
      </c>
      <c r="G1930" s="1">
        <f>VLOOKUP(A1930,'ADM Details FY17'!$A$3:$H$3515,8,FALSE)</f>
        <v>0</v>
      </c>
      <c r="H1930" s="1">
        <f>VLOOKUP(A1930,'ADM Details FY17'!$A$3:$I$3515,9,FALSE)</f>
        <v>0</v>
      </c>
      <c r="I1930" s="1">
        <f>VLOOKUP(A1930,'ADM Details FY17'!$A$3:$J$3517,10,FALSE)</f>
        <v>0</v>
      </c>
      <c r="J1930" s="1">
        <f>VLOOKUP(A1930,'ADM Details FY17'!$A$3:$K$3515,11,FALSE)</f>
        <v>0</v>
      </c>
      <c r="K1930" s="1">
        <f>VLOOKUP(A1930,'ADM Details FY17'!$A$3:$M$3515,13,FALSE)</f>
        <v>0</v>
      </c>
      <c r="L1930" s="1">
        <f>VLOOKUP(A1930,'ADM Details FY17'!$A$3:$O$3515,15,FALSE)</f>
        <v>0</v>
      </c>
      <c r="M1930" s="1">
        <f>VLOOKUP(A1930,'ADM Details FY17'!$A$3:$P$3515,16,FALSE)</f>
        <v>0</v>
      </c>
      <c r="N1930" s="1">
        <f>VLOOKUP(A1930,'ADM Details FY17'!$A$3:$Q$3515,17,FALSE)</f>
        <v>0</v>
      </c>
      <c r="O1930" s="1">
        <f>VLOOKUP(A1930,'ADM Details FY17'!$A$3:$S$3515,19,FALSE)</f>
        <v>0</v>
      </c>
      <c r="P1930" s="1">
        <f>VLOOKUP(A1930,'ADM Details FY17'!$A$3:$U$3515,21,FALSE)</f>
        <v>0</v>
      </c>
      <c r="Q1930" s="1">
        <f>VLOOKUP(A1930,'ADM Details FY17'!$A$3:$V$3515,22,FALSE)</f>
        <v>0</v>
      </c>
      <c r="R1930" s="1">
        <f>VLOOKUP(A1930,'ADM Details FY17'!$A$3:$W$3515,23,FALSE)</f>
        <v>0</v>
      </c>
      <c r="S1930" s="1">
        <f>VLOOKUP(A1930,'ADM Details FY17'!$A$3:$X$3515,24,FALSE)</f>
        <v>0</v>
      </c>
      <c r="T1930" s="1">
        <f>VLOOKUP(A1930,'ADM Details FY17'!$A$3:$Y$3515,25,FALSE)</f>
        <v>0</v>
      </c>
      <c r="U1930" s="1">
        <f>VLOOKUP(A1930,'ADM Details FY17'!$A$3:$AA$3515,27,FALSE)</f>
        <v>0</v>
      </c>
      <c r="V1930" s="1">
        <f>IFERROR(VLOOKUP(C1930,'eindex _tget pp '!$A$4:$E$615,5,FALSE),0)</f>
        <v>0</v>
      </c>
      <c r="W1930" s="31">
        <f>IFERROR(VLOOKUP(C1930,'eindex _tget pp '!$A$4:$F$615,6,FALSE),0)</f>
        <v>0</v>
      </c>
      <c r="X1930" s="4">
        <f>IFERROR(VLOOKUP(B1930,'eschools 16'!$A$2:$F$25,6,FALSE),1)</f>
        <v>1</v>
      </c>
      <c r="Y1930" s="1">
        <f t="shared" si="150"/>
        <v>0</v>
      </c>
      <c r="Z1930" s="1">
        <f t="shared" si="151"/>
        <v>0</v>
      </c>
      <c r="AA1930" s="31">
        <f>IFERROR(VLOOKUP(C1930,'eindex _tget pp '!$A$4:$G$615,7,FALSE),0)</f>
        <v>0</v>
      </c>
      <c r="AB1930" s="1">
        <f>VLOOKUP(A1930,'ADM Details FY17'!$A$3:$AB$3515,28,FALSE)</f>
        <v>0</v>
      </c>
      <c r="AC1930" s="1">
        <f t="shared" si="152"/>
        <v>0</v>
      </c>
      <c r="AD1930" s="1">
        <f t="shared" si="153"/>
        <v>0</v>
      </c>
      <c r="AE1930" s="1">
        <f t="shared" si="154"/>
        <v>0</v>
      </c>
    </row>
    <row r="1931" spans="1:31" x14ac:dyDescent="0.25">
      <c r="A1931" t="str">
        <f>B1931&amp;"-"&amp;COUNTIF($B$3:B1931,B1931)</f>
        <v>541-40</v>
      </c>
      <c r="B1931">
        <v>541</v>
      </c>
      <c r="C1931" s="18">
        <f>VLOOKUP(A1931,'ADM Details FY17'!$A$3:$D$3515,4,FALSE)</f>
        <v>0</v>
      </c>
      <c r="D1931" s="1">
        <f>VLOOKUP(A1931,'ADM Details FY17'!$A$3:$E$3515,5,FALSE)</f>
        <v>0</v>
      </c>
      <c r="E1931" s="1">
        <f>VLOOKUP(A1931,'ADM Details FY17'!$A$3:$F$3515,6,FALSE)</f>
        <v>0</v>
      </c>
      <c r="F1931" s="1">
        <f>VLOOKUP(A1931,'ADM Details FY17'!$A$3:$G$3515,7,FALSE)</f>
        <v>0</v>
      </c>
      <c r="G1931" s="1">
        <f>VLOOKUP(A1931,'ADM Details FY17'!$A$3:$H$3515,8,FALSE)</f>
        <v>0</v>
      </c>
      <c r="H1931" s="1">
        <f>VLOOKUP(A1931,'ADM Details FY17'!$A$3:$I$3515,9,FALSE)</f>
        <v>0</v>
      </c>
      <c r="I1931" s="1">
        <f>VLOOKUP(A1931,'ADM Details FY17'!$A$3:$J$3517,10,FALSE)</f>
        <v>0</v>
      </c>
      <c r="J1931" s="1">
        <f>VLOOKUP(A1931,'ADM Details FY17'!$A$3:$K$3515,11,FALSE)</f>
        <v>0</v>
      </c>
      <c r="K1931" s="1">
        <f>VLOOKUP(A1931,'ADM Details FY17'!$A$3:$M$3515,13,FALSE)</f>
        <v>0</v>
      </c>
      <c r="L1931" s="1">
        <f>VLOOKUP(A1931,'ADM Details FY17'!$A$3:$O$3515,15,FALSE)</f>
        <v>0</v>
      </c>
      <c r="M1931" s="1">
        <f>VLOOKUP(A1931,'ADM Details FY17'!$A$3:$P$3515,16,FALSE)</f>
        <v>0</v>
      </c>
      <c r="N1931" s="1">
        <f>VLOOKUP(A1931,'ADM Details FY17'!$A$3:$Q$3515,17,FALSE)</f>
        <v>0</v>
      </c>
      <c r="O1931" s="1">
        <f>VLOOKUP(A1931,'ADM Details FY17'!$A$3:$S$3515,19,FALSE)</f>
        <v>0</v>
      </c>
      <c r="P1931" s="1">
        <f>VLOOKUP(A1931,'ADM Details FY17'!$A$3:$U$3515,21,FALSE)</f>
        <v>0</v>
      </c>
      <c r="Q1931" s="1">
        <f>VLOOKUP(A1931,'ADM Details FY17'!$A$3:$V$3515,22,FALSE)</f>
        <v>0</v>
      </c>
      <c r="R1931" s="1">
        <f>VLOOKUP(A1931,'ADM Details FY17'!$A$3:$W$3515,23,FALSE)</f>
        <v>0</v>
      </c>
      <c r="S1931" s="1">
        <f>VLOOKUP(A1931,'ADM Details FY17'!$A$3:$X$3515,24,FALSE)</f>
        <v>0</v>
      </c>
      <c r="T1931" s="1">
        <f>VLOOKUP(A1931,'ADM Details FY17'!$A$3:$Y$3515,25,FALSE)</f>
        <v>0</v>
      </c>
      <c r="U1931" s="1">
        <f>VLOOKUP(A1931,'ADM Details FY17'!$A$3:$AA$3515,27,FALSE)</f>
        <v>0</v>
      </c>
      <c r="V1931" s="1">
        <f>IFERROR(VLOOKUP(C1931,'eindex _tget pp '!$A$4:$E$615,5,FALSE),0)</f>
        <v>0</v>
      </c>
      <c r="W1931" s="31">
        <f>IFERROR(VLOOKUP(C1931,'eindex _tget pp '!$A$4:$F$615,6,FALSE),0)</f>
        <v>0</v>
      </c>
      <c r="X1931" s="4">
        <f>IFERROR(VLOOKUP(B1931,'eschools 16'!$A$2:$F$25,6,FALSE),1)</f>
        <v>1</v>
      </c>
      <c r="Y1931" s="1">
        <f t="shared" si="150"/>
        <v>0</v>
      </c>
      <c r="Z1931" s="1">
        <f t="shared" si="151"/>
        <v>0</v>
      </c>
      <c r="AA1931" s="31">
        <f>IFERROR(VLOOKUP(C1931,'eindex _tget pp '!$A$4:$G$615,7,FALSE),0)</f>
        <v>0</v>
      </c>
      <c r="AB1931" s="1">
        <f>VLOOKUP(A1931,'ADM Details FY17'!$A$3:$AB$3515,28,FALSE)</f>
        <v>0</v>
      </c>
      <c r="AC1931" s="1">
        <f t="shared" si="152"/>
        <v>0</v>
      </c>
      <c r="AD1931" s="1">
        <f t="shared" si="153"/>
        <v>0</v>
      </c>
      <c r="AE1931" s="1">
        <f t="shared" si="154"/>
        <v>0</v>
      </c>
    </row>
    <row r="1932" spans="1:31" x14ac:dyDescent="0.25">
      <c r="A1932" t="str">
        <f>B1932&amp;"-"&amp;COUNTIF($B$3:B1932,B1932)</f>
        <v>543-1</v>
      </c>
      <c r="B1932">
        <v>543</v>
      </c>
      <c r="C1932" s="18">
        <f>VLOOKUP(A1932,'ADM Details FY17'!$A$3:$D$3515,4,FALSE)</f>
        <v>43794</v>
      </c>
      <c r="D1932" s="1">
        <f>VLOOKUP(A1932,'ADM Details FY17'!$A$3:$E$3515,5,FALSE)</f>
        <v>4</v>
      </c>
      <c r="E1932" s="1">
        <f>VLOOKUP(A1932,'ADM Details FY17'!$A$3:$F$3515,6,FALSE)</f>
        <v>0</v>
      </c>
      <c r="F1932" s="1">
        <f>VLOOKUP(A1932,'ADM Details FY17'!$A$3:$G$3515,7,FALSE)</f>
        <v>0</v>
      </c>
      <c r="G1932" s="1">
        <f>VLOOKUP(A1932,'ADM Details FY17'!$A$3:$H$3515,8,FALSE)</f>
        <v>0</v>
      </c>
      <c r="H1932" s="1">
        <f>VLOOKUP(A1932,'ADM Details FY17'!$A$3:$I$3515,9,FALSE)</f>
        <v>0</v>
      </c>
      <c r="I1932" s="1">
        <f>VLOOKUP(A1932,'ADM Details FY17'!$A$3:$J$3517,10,FALSE)</f>
        <v>0</v>
      </c>
      <c r="J1932" s="1">
        <f>VLOOKUP(A1932,'ADM Details FY17'!$A$3:$K$3515,11,FALSE)</f>
        <v>0</v>
      </c>
      <c r="K1932" s="1">
        <f>VLOOKUP(A1932,'ADM Details FY17'!$A$3:$M$3515,13,FALSE)</f>
        <v>2</v>
      </c>
      <c r="L1932" s="1">
        <f>VLOOKUP(A1932,'ADM Details FY17'!$A$3:$O$3515,15,FALSE)</f>
        <v>0</v>
      </c>
      <c r="M1932" s="1">
        <f>VLOOKUP(A1932,'ADM Details FY17'!$A$3:$P$3515,16,FALSE)</f>
        <v>0</v>
      </c>
      <c r="N1932" s="1">
        <f>VLOOKUP(A1932,'ADM Details FY17'!$A$3:$Q$3515,17,FALSE)</f>
        <v>0</v>
      </c>
      <c r="O1932" s="1">
        <f>VLOOKUP(A1932,'ADM Details FY17'!$A$3:$S$3515,19,FALSE)</f>
        <v>1</v>
      </c>
      <c r="P1932" s="1">
        <f>VLOOKUP(A1932,'ADM Details FY17'!$A$3:$U$3515,21,FALSE)</f>
        <v>0</v>
      </c>
      <c r="Q1932" s="1">
        <f>VLOOKUP(A1932,'ADM Details FY17'!$A$3:$V$3515,22,FALSE)</f>
        <v>0</v>
      </c>
      <c r="R1932" s="1">
        <f>VLOOKUP(A1932,'ADM Details FY17'!$A$3:$W$3515,23,FALSE)</f>
        <v>0</v>
      </c>
      <c r="S1932" s="1">
        <f>VLOOKUP(A1932,'ADM Details FY17'!$A$3:$X$3515,24,FALSE)</f>
        <v>0</v>
      </c>
      <c r="T1932" s="1">
        <f>VLOOKUP(A1932,'ADM Details FY17'!$A$3:$Y$3515,25,FALSE)</f>
        <v>0</v>
      </c>
      <c r="U1932" s="1">
        <f>VLOOKUP(A1932,'ADM Details FY17'!$A$3:$AA$3515,27,FALSE)</f>
        <v>0</v>
      </c>
      <c r="V1932" s="1">
        <f>IFERROR(VLOOKUP(C1932,'eindex _tget pp '!$A$4:$E$615,5,FALSE),0)</f>
        <v>0</v>
      </c>
      <c r="W1932" s="31">
        <f>IFERROR(VLOOKUP(C1932,'eindex _tget pp '!$A$4:$F$615,6,FALSE),0)</f>
        <v>1.6929575363</v>
      </c>
      <c r="X1932" s="4">
        <f>IFERROR(VLOOKUP(B1932,'eschools 16'!$A$2:$F$25,6,FALSE),1)</f>
        <v>1</v>
      </c>
      <c r="Y1932" s="1">
        <f t="shared" si="150"/>
        <v>0</v>
      </c>
      <c r="Z1932" s="1">
        <f t="shared" si="151"/>
        <v>920.97</v>
      </c>
      <c r="AA1932" s="31">
        <f>IFERROR(VLOOKUP(C1932,'eindex _tget pp '!$A$4:$G$615,7,FALSE),0)</f>
        <v>0.30967760799999999</v>
      </c>
      <c r="AB1932" s="1">
        <f>VLOOKUP(A1932,'ADM Details FY17'!$A$3:$AB$3515,28,FALSE)</f>
        <v>0</v>
      </c>
      <c r="AC1932" s="1">
        <f t="shared" si="152"/>
        <v>0</v>
      </c>
      <c r="AD1932" s="1">
        <f t="shared" si="153"/>
        <v>4</v>
      </c>
      <c r="AE1932" s="1">
        <f t="shared" si="154"/>
        <v>600</v>
      </c>
    </row>
    <row r="1933" spans="1:31" x14ac:dyDescent="0.25">
      <c r="A1933" t="str">
        <f>B1933&amp;"-"&amp;COUNTIF($B$3:B1933,B1933)</f>
        <v>543-2</v>
      </c>
      <c r="B1933">
        <v>543</v>
      </c>
      <c r="C1933" s="18">
        <f>VLOOKUP(A1933,'ADM Details FY17'!$A$3:$D$3515,4,FALSE)</f>
        <v>43786</v>
      </c>
      <c r="D1933" s="1">
        <f>VLOOKUP(A1933,'ADM Details FY17'!$A$3:$E$3515,5,FALSE)</f>
        <v>192.36</v>
      </c>
      <c r="E1933" s="1">
        <f>VLOOKUP(A1933,'ADM Details FY17'!$A$3:$F$3515,6,FALSE)</f>
        <v>0</v>
      </c>
      <c r="F1933" s="1">
        <f>VLOOKUP(A1933,'ADM Details FY17'!$A$3:$G$3515,7,FALSE)</f>
        <v>0</v>
      </c>
      <c r="G1933" s="1">
        <f>VLOOKUP(A1933,'ADM Details FY17'!$A$3:$H$3515,8,FALSE)</f>
        <v>0</v>
      </c>
      <c r="H1933" s="1">
        <f>VLOOKUP(A1933,'ADM Details FY17'!$A$3:$I$3515,9,FALSE)</f>
        <v>0</v>
      </c>
      <c r="I1933" s="1">
        <f>VLOOKUP(A1933,'ADM Details FY17'!$A$3:$J$3517,10,FALSE)</f>
        <v>0</v>
      </c>
      <c r="J1933" s="1">
        <f>VLOOKUP(A1933,'ADM Details FY17'!$A$3:$K$3515,11,FALSE)</f>
        <v>0</v>
      </c>
      <c r="K1933" s="1">
        <f>VLOOKUP(A1933,'ADM Details FY17'!$A$3:$M$3515,13,FALSE)</f>
        <v>187.4</v>
      </c>
      <c r="L1933" s="1">
        <f>VLOOKUP(A1933,'ADM Details FY17'!$A$3:$O$3515,15,FALSE)</f>
        <v>0</v>
      </c>
      <c r="M1933" s="1">
        <f>VLOOKUP(A1933,'ADM Details FY17'!$A$3:$P$3515,16,FALSE)</f>
        <v>0</v>
      </c>
      <c r="N1933" s="1">
        <f>VLOOKUP(A1933,'ADM Details FY17'!$A$3:$Q$3515,17,FALSE)</f>
        <v>0</v>
      </c>
      <c r="O1933" s="1">
        <f>VLOOKUP(A1933,'ADM Details FY17'!$A$3:$S$3515,19,FALSE)</f>
        <v>74.900000000000006</v>
      </c>
      <c r="P1933" s="1">
        <f>VLOOKUP(A1933,'ADM Details FY17'!$A$3:$U$3515,21,FALSE)</f>
        <v>0</v>
      </c>
      <c r="Q1933" s="1">
        <f>VLOOKUP(A1933,'ADM Details FY17'!$A$3:$V$3515,22,FALSE)</f>
        <v>0</v>
      </c>
      <c r="R1933" s="1">
        <f>VLOOKUP(A1933,'ADM Details FY17'!$A$3:$W$3515,23,FALSE)</f>
        <v>0</v>
      </c>
      <c r="S1933" s="1">
        <f>VLOOKUP(A1933,'ADM Details FY17'!$A$3:$X$3515,24,FALSE)</f>
        <v>0</v>
      </c>
      <c r="T1933" s="1">
        <f>VLOOKUP(A1933,'ADM Details FY17'!$A$3:$Y$3515,25,FALSE)</f>
        <v>0</v>
      </c>
      <c r="U1933" s="1">
        <f>VLOOKUP(A1933,'ADM Details FY17'!$A$3:$AA$3515,27,FALSE)</f>
        <v>0</v>
      </c>
      <c r="V1933" s="1">
        <f>IFERROR(VLOOKUP(C1933,'eindex _tget pp '!$A$4:$E$615,5,FALSE),0)</f>
        <v>1095.3886443246988</v>
      </c>
      <c r="W1933" s="31">
        <f>IFERROR(VLOOKUP(C1933,'eindex _tget pp '!$A$4:$F$615,6,FALSE),0)</f>
        <v>3.9572566881000002</v>
      </c>
      <c r="X1933" s="4">
        <f>IFERROR(VLOOKUP(B1933,'eschools 16'!$A$2:$F$25,6,FALSE),1)</f>
        <v>1</v>
      </c>
      <c r="Y1933" s="1">
        <f t="shared" si="150"/>
        <v>52677.24</v>
      </c>
      <c r="Z1933" s="1">
        <f t="shared" si="151"/>
        <v>201712.45</v>
      </c>
      <c r="AA1933" s="31">
        <f>IFERROR(VLOOKUP(C1933,'eindex _tget pp '!$A$4:$G$615,7,FALSE),0)</f>
        <v>0.76547957700000002</v>
      </c>
      <c r="AB1933" s="1">
        <f>VLOOKUP(A1933,'ADM Details FY17'!$A$3:$AB$3515,28,FALSE)</f>
        <v>0</v>
      </c>
      <c r="AC1933" s="1">
        <f t="shared" si="152"/>
        <v>0</v>
      </c>
      <c r="AD1933" s="1">
        <f t="shared" si="153"/>
        <v>192.36</v>
      </c>
      <c r="AE1933" s="1">
        <f t="shared" si="154"/>
        <v>28854.000000000004</v>
      </c>
    </row>
    <row r="1934" spans="1:31" x14ac:dyDescent="0.25">
      <c r="A1934" t="str">
        <f>B1934&amp;"-"&amp;COUNTIF($B$3:B1934,B1934)</f>
        <v>543-3</v>
      </c>
      <c r="B1934">
        <v>543</v>
      </c>
      <c r="C1934" s="18">
        <f>VLOOKUP(A1934,'ADM Details FY17'!$A$3:$D$3515,4,FALSE)</f>
        <v>43901</v>
      </c>
      <c r="D1934" s="1">
        <f>VLOOKUP(A1934,'ADM Details FY17'!$A$3:$E$3515,5,FALSE)</f>
        <v>20.29</v>
      </c>
      <c r="E1934" s="1">
        <f>VLOOKUP(A1934,'ADM Details FY17'!$A$3:$F$3515,6,FALSE)</f>
        <v>0</v>
      </c>
      <c r="F1934" s="1">
        <f>VLOOKUP(A1934,'ADM Details FY17'!$A$3:$G$3515,7,FALSE)</f>
        <v>0</v>
      </c>
      <c r="G1934" s="1">
        <f>VLOOKUP(A1934,'ADM Details FY17'!$A$3:$H$3515,8,FALSE)</f>
        <v>0</v>
      </c>
      <c r="H1934" s="1">
        <f>VLOOKUP(A1934,'ADM Details FY17'!$A$3:$I$3515,9,FALSE)</f>
        <v>0</v>
      </c>
      <c r="I1934" s="1">
        <f>VLOOKUP(A1934,'ADM Details FY17'!$A$3:$J$3517,10,FALSE)</f>
        <v>0</v>
      </c>
      <c r="J1934" s="1">
        <f>VLOOKUP(A1934,'ADM Details FY17'!$A$3:$K$3515,11,FALSE)</f>
        <v>0</v>
      </c>
      <c r="K1934" s="1">
        <f>VLOOKUP(A1934,'ADM Details FY17'!$A$3:$M$3515,13,FALSE)</f>
        <v>20.29</v>
      </c>
      <c r="L1934" s="1">
        <f>VLOOKUP(A1934,'ADM Details FY17'!$A$3:$O$3515,15,FALSE)</f>
        <v>0</v>
      </c>
      <c r="M1934" s="1">
        <f>VLOOKUP(A1934,'ADM Details FY17'!$A$3:$P$3515,16,FALSE)</f>
        <v>0</v>
      </c>
      <c r="N1934" s="1">
        <f>VLOOKUP(A1934,'ADM Details FY17'!$A$3:$Q$3515,17,FALSE)</f>
        <v>0</v>
      </c>
      <c r="O1934" s="1">
        <f>VLOOKUP(A1934,'ADM Details FY17'!$A$3:$S$3515,19,FALSE)</f>
        <v>12.3</v>
      </c>
      <c r="P1934" s="1">
        <f>VLOOKUP(A1934,'ADM Details FY17'!$A$3:$U$3515,21,FALSE)</f>
        <v>0</v>
      </c>
      <c r="Q1934" s="1">
        <f>VLOOKUP(A1934,'ADM Details FY17'!$A$3:$V$3515,22,FALSE)</f>
        <v>0</v>
      </c>
      <c r="R1934" s="1">
        <f>VLOOKUP(A1934,'ADM Details FY17'!$A$3:$W$3515,23,FALSE)</f>
        <v>0</v>
      </c>
      <c r="S1934" s="1">
        <f>VLOOKUP(A1934,'ADM Details FY17'!$A$3:$X$3515,24,FALSE)</f>
        <v>0</v>
      </c>
      <c r="T1934" s="1">
        <f>VLOOKUP(A1934,'ADM Details FY17'!$A$3:$Y$3515,25,FALSE)</f>
        <v>0</v>
      </c>
      <c r="U1934" s="1">
        <f>VLOOKUP(A1934,'ADM Details FY17'!$A$3:$AA$3515,27,FALSE)</f>
        <v>0</v>
      </c>
      <c r="V1934" s="1">
        <f>IFERROR(VLOOKUP(C1934,'eindex _tget pp '!$A$4:$E$615,5,FALSE),0)</f>
        <v>1665.9332201790639</v>
      </c>
      <c r="W1934" s="31">
        <f>IFERROR(VLOOKUP(C1934,'eindex _tget pp '!$A$4:$F$615,6,FALSE),0)</f>
        <v>3.7293898327999999</v>
      </c>
      <c r="X1934" s="4">
        <f>IFERROR(VLOOKUP(B1934,'eschools 16'!$A$2:$F$25,6,FALSE),1)</f>
        <v>1</v>
      </c>
      <c r="Y1934" s="1">
        <f t="shared" si="150"/>
        <v>8450.4500000000007</v>
      </c>
      <c r="Z1934" s="1">
        <f t="shared" si="151"/>
        <v>20582.05</v>
      </c>
      <c r="AA1934" s="31">
        <f>IFERROR(VLOOKUP(C1934,'eindex _tget pp '!$A$4:$G$615,7,FALSE),0)</f>
        <v>0.79655707600000003</v>
      </c>
      <c r="AB1934" s="1">
        <f>VLOOKUP(A1934,'ADM Details FY17'!$A$3:$AB$3515,28,FALSE)</f>
        <v>0</v>
      </c>
      <c r="AC1934" s="1">
        <f t="shared" si="152"/>
        <v>0</v>
      </c>
      <c r="AD1934" s="1">
        <f t="shared" si="153"/>
        <v>20.29</v>
      </c>
      <c r="AE1934" s="1">
        <f t="shared" si="154"/>
        <v>3043.5</v>
      </c>
    </row>
    <row r="1935" spans="1:31" x14ac:dyDescent="0.25">
      <c r="A1935" t="str">
        <f>B1935&amp;"-"&amp;COUNTIF($B$3:B1935,B1935)</f>
        <v>543-4</v>
      </c>
      <c r="B1935">
        <v>543</v>
      </c>
      <c r="C1935" s="18">
        <f>VLOOKUP(A1935,'ADM Details FY17'!$A$3:$D$3515,4,FALSE)</f>
        <v>43943</v>
      </c>
      <c r="D1935" s="1">
        <f>VLOOKUP(A1935,'ADM Details FY17'!$A$3:$E$3515,5,FALSE)</f>
        <v>2</v>
      </c>
      <c r="E1935" s="1">
        <f>VLOOKUP(A1935,'ADM Details FY17'!$A$3:$F$3515,6,FALSE)</f>
        <v>0</v>
      </c>
      <c r="F1935" s="1">
        <f>VLOOKUP(A1935,'ADM Details FY17'!$A$3:$G$3515,7,FALSE)</f>
        <v>0</v>
      </c>
      <c r="G1935" s="1">
        <f>VLOOKUP(A1935,'ADM Details FY17'!$A$3:$H$3515,8,FALSE)</f>
        <v>0</v>
      </c>
      <c r="H1935" s="1">
        <f>VLOOKUP(A1935,'ADM Details FY17'!$A$3:$I$3515,9,FALSE)</f>
        <v>0</v>
      </c>
      <c r="I1935" s="1">
        <f>VLOOKUP(A1935,'ADM Details FY17'!$A$3:$J$3517,10,FALSE)</f>
        <v>0</v>
      </c>
      <c r="J1935" s="1">
        <f>VLOOKUP(A1935,'ADM Details FY17'!$A$3:$K$3515,11,FALSE)</f>
        <v>0</v>
      </c>
      <c r="K1935" s="1">
        <f>VLOOKUP(A1935,'ADM Details FY17'!$A$3:$M$3515,13,FALSE)</f>
        <v>2</v>
      </c>
      <c r="L1935" s="1">
        <f>VLOOKUP(A1935,'ADM Details FY17'!$A$3:$O$3515,15,FALSE)</f>
        <v>0</v>
      </c>
      <c r="M1935" s="1">
        <f>VLOOKUP(A1935,'ADM Details FY17'!$A$3:$P$3515,16,FALSE)</f>
        <v>0</v>
      </c>
      <c r="N1935" s="1">
        <f>VLOOKUP(A1935,'ADM Details FY17'!$A$3:$Q$3515,17,FALSE)</f>
        <v>0</v>
      </c>
      <c r="O1935" s="1">
        <f>VLOOKUP(A1935,'ADM Details FY17'!$A$3:$S$3515,19,FALSE)</f>
        <v>1</v>
      </c>
      <c r="P1935" s="1">
        <f>VLOOKUP(A1935,'ADM Details FY17'!$A$3:$U$3515,21,FALSE)</f>
        <v>0</v>
      </c>
      <c r="Q1935" s="1">
        <f>VLOOKUP(A1935,'ADM Details FY17'!$A$3:$V$3515,22,FALSE)</f>
        <v>0</v>
      </c>
      <c r="R1935" s="1">
        <f>VLOOKUP(A1935,'ADM Details FY17'!$A$3:$W$3515,23,FALSE)</f>
        <v>0</v>
      </c>
      <c r="S1935" s="1">
        <f>VLOOKUP(A1935,'ADM Details FY17'!$A$3:$X$3515,24,FALSE)</f>
        <v>0</v>
      </c>
      <c r="T1935" s="1">
        <f>VLOOKUP(A1935,'ADM Details FY17'!$A$3:$Y$3515,25,FALSE)</f>
        <v>0</v>
      </c>
      <c r="U1935" s="1">
        <f>VLOOKUP(A1935,'ADM Details FY17'!$A$3:$AA$3515,27,FALSE)</f>
        <v>0</v>
      </c>
      <c r="V1935" s="1">
        <f>IFERROR(VLOOKUP(C1935,'eindex _tget pp '!$A$4:$E$615,5,FALSE),0)</f>
        <v>612.49029482281071</v>
      </c>
      <c r="W1935" s="31">
        <f>IFERROR(VLOOKUP(C1935,'eindex _tget pp '!$A$4:$F$615,6,FALSE),0)</f>
        <v>2.0590288838999999</v>
      </c>
      <c r="X1935" s="4">
        <f>IFERROR(VLOOKUP(B1935,'eschools 16'!$A$2:$F$25,6,FALSE),1)</f>
        <v>1</v>
      </c>
      <c r="Y1935" s="1">
        <f t="shared" si="150"/>
        <v>306.25</v>
      </c>
      <c r="Z1935" s="1">
        <f t="shared" si="151"/>
        <v>1120.1099999999999</v>
      </c>
      <c r="AA1935" s="31">
        <f>IFERROR(VLOOKUP(C1935,'eindex _tget pp '!$A$4:$G$615,7,FALSE),0)</f>
        <v>0.58984914499999996</v>
      </c>
      <c r="AB1935" s="1">
        <f>VLOOKUP(A1935,'ADM Details FY17'!$A$3:$AB$3515,28,FALSE)</f>
        <v>0</v>
      </c>
      <c r="AC1935" s="1">
        <f t="shared" si="152"/>
        <v>0</v>
      </c>
      <c r="AD1935" s="1">
        <f t="shared" si="153"/>
        <v>2</v>
      </c>
      <c r="AE1935" s="1">
        <f t="shared" si="154"/>
        <v>300</v>
      </c>
    </row>
    <row r="1936" spans="1:31" x14ac:dyDescent="0.25">
      <c r="A1936" t="str">
        <f>B1936&amp;"-"&amp;COUNTIF($B$3:B1936,B1936)</f>
        <v>543-5</v>
      </c>
      <c r="B1936">
        <v>543</v>
      </c>
      <c r="C1936" s="18">
        <f>VLOOKUP(A1936,'ADM Details FY17'!$A$3:$D$3515,4,FALSE)</f>
        <v>43950</v>
      </c>
      <c r="D1936" s="1">
        <f>VLOOKUP(A1936,'ADM Details FY17'!$A$3:$E$3515,5,FALSE)</f>
        <v>466.32</v>
      </c>
      <c r="E1936" s="1">
        <f>VLOOKUP(A1936,'ADM Details FY17'!$A$3:$F$3515,6,FALSE)</f>
        <v>0</v>
      </c>
      <c r="F1936" s="1">
        <f>VLOOKUP(A1936,'ADM Details FY17'!$A$3:$G$3515,7,FALSE)</f>
        <v>0</v>
      </c>
      <c r="G1936" s="1">
        <f>VLOOKUP(A1936,'ADM Details FY17'!$A$3:$H$3515,8,FALSE)</f>
        <v>0</v>
      </c>
      <c r="H1936" s="1">
        <f>VLOOKUP(A1936,'ADM Details FY17'!$A$3:$I$3515,9,FALSE)</f>
        <v>0</v>
      </c>
      <c r="I1936" s="1">
        <f>VLOOKUP(A1936,'ADM Details FY17'!$A$3:$J$3517,10,FALSE)</f>
        <v>0</v>
      </c>
      <c r="J1936" s="1">
        <f>VLOOKUP(A1936,'ADM Details FY17'!$A$3:$K$3515,11,FALSE)</f>
        <v>0</v>
      </c>
      <c r="K1936" s="1">
        <f>VLOOKUP(A1936,'ADM Details FY17'!$A$3:$M$3515,13,FALSE)</f>
        <v>441.35</v>
      </c>
      <c r="L1936" s="1">
        <f>VLOOKUP(A1936,'ADM Details FY17'!$A$3:$O$3515,15,FALSE)</f>
        <v>0</v>
      </c>
      <c r="M1936" s="1">
        <f>VLOOKUP(A1936,'ADM Details FY17'!$A$3:$P$3515,16,FALSE)</f>
        <v>0</v>
      </c>
      <c r="N1936" s="1">
        <f>VLOOKUP(A1936,'ADM Details FY17'!$A$3:$Q$3515,17,FALSE)</f>
        <v>0</v>
      </c>
      <c r="O1936" s="1">
        <f>VLOOKUP(A1936,'ADM Details FY17'!$A$3:$S$3515,19,FALSE)</f>
        <v>224.92</v>
      </c>
      <c r="P1936" s="1">
        <f>VLOOKUP(A1936,'ADM Details FY17'!$A$3:$U$3515,21,FALSE)</f>
        <v>0</v>
      </c>
      <c r="Q1936" s="1">
        <f>VLOOKUP(A1936,'ADM Details FY17'!$A$3:$V$3515,22,FALSE)</f>
        <v>0</v>
      </c>
      <c r="R1936" s="1">
        <f>VLOOKUP(A1936,'ADM Details FY17'!$A$3:$W$3515,23,FALSE)</f>
        <v>0</v>
      </c>
      <c r="S1936" s="1">
        <f>VLOOKUP(A1936,'ADM Details FY17'!$A$3:$X$3515,24,FALSE)</f>
        <v>0</v>
      </c>
      <c r="T1936" s="1">
        <f>VLOOKUP(A1936,'ADM Details FY17'!$A$3:$Y$3515,25,FALSE)</f>
        <v>0</v>
      </c>
      <c r="U1936" s="1">
        <f>VLOOKUP(A1936,'ADM Details FY17'!$A$3:$AA$3515,27,FALSE)</f>
        <v>0</v>
      </c>
      <c r="V1936" s="1">
        <f>IFERROR(VLOOKUP(C1936,'eindex _tget pp '!$A$4:$E$615,5,FALSE),0)</f>
        <v>1071.5962627888343</v>
      </c>
      <c r="W1936" s="31">
        <f>IFERROR(VLOOKUP(C1936,'eindex _tget pp '!$A$4:$F$615,6,FALSE),0)</f>
        <v>2.2047811682999998</v>
      </c>
      <c r="X1936" s="4">
        <f>IFERROR(VLOOKUP(B1936,'eschools 16'!$A$2:$F$25,6,FALSE),1)</f>
        <v>1</v>
      </c>
      <c r="Y1936" s="1">
        <f t="shared" si="150"/>
        <v>124926.69</v>
      </c>
      <c r="Z1936" s="1">
        <f t="shared" si="151"/>
        <v>264677.81</v>
      </c>
      <c r="AA1936" s="31">
        <f>IFERROR(VLOOKUP(C1936,'eindex _tget pp '!$A$4:$G$615,7,FALSE),0)</f>
        <v>0.74142154400000004</v>
      </c>
      <c r="AB1936" s="1">
        <f>VLOOKUP(A1936,'ADM Details FY17'!$A$3:$AB$3515,28,FALSE)</f>
        <v>0</v>
      </c>
      <c r="AC1936" s="1">
        <f t="shared" si="152"/>
        <v>0</v>
      </c>
      <c r="AD1936" s="1">
        <f t="shared" si="153"/>
        <v>466.32</v>
      </c>
      <c r="AE1936" s="1">
        <f t="shared" si="154"/>
        <v>69948</v>
      </c>
    </row>
    <row r="1937" spans="1:31" x14ac:dyDescent="0.25">
      <c r="A1937" t="str">
        <f>B1937&amp;"-"&amp;COUNTIF($B$3:B1937,B1937)</f>
        <v>543-6</v>
      </c>
      <c r="B1937">
        <v>543</v>
      </c>
      <c r="C1937" s="18">
        <f>VLOOKUP(A1937,'ADM Details FY17'!$A$3:$D$3515,4,FALSE)</f>
        <v>44305</v>
      </c>
      <c r="D1937" s="1">
        <f>VLOOKUP(A1937,'ADM Details FY17'!$A$3:$E$3515,5,FALSE)</f>
        <v>0.19</v>
      </c>
      <c r="E1937" s="1">
        <f>VLOOKUP(A1937,'ADM Details FY17'!$A$3:$F$3515,6,FALSE)</f>
        <v>0</v>
      </c>
      <c r="F1937" s="1">
        <f>VLOOKUP(A1937,'ADM Details FY17'!$A$3:$G$3515,7,FALSE)</f>
        <v>0</v>
      </c>
      <c r="G1937" s="1">
        <f>VLOOKUP(A1937,'ADM Details FY17'!$A$3:$H$3515,8,FALSE)</f>
        <v>0</v>
      </c>
      <c r="H1937" s="1">
        <f>VLOOKUP(A1937,'ADM Details FY17'!$A$3:$I$3515,9,FALSE)</f>
        <v>0</v>
      </c>
      <c r="I1937" s="1">
        <f>VLOOKUP(A1937,'ADM Details FY17'!$A$3:$J$3517,10,FALSE)</f>
        <v>0</v>
      </c>
      <c r="J1937" s="1">
        <f>VLOOKUP(A1937,'ADM Details FY17'!$A$3:$K$3515,11,FALSE)</f>
        <v>0</v>
      </c>
      <c r="K1937" s="1">
        <f>VLOOKUP(A1937,'ADM Details FY17'!$A$3:$M$3515,13,FALSE)</f>
        <v>0.19</v>
      </c>
      <c r="L1937" s="1">
        <f>VLOOKUP(A1937,'ADM Details FY17'!$A$3:$O$3515,15,FALSE)</f>
        <v>0</v>
      </c>
      <c r="M1937" s="1">
        <f>VLOOKUP(A1937,'ADM Details FY17'!$A$3:$P$3515,16,FALSE)</f>
        <v>0</v>
      </c>
      <c r="N1937" s="1">
        <f>VLOOKUP(A1937,'ADM Details FY17'!$A$3:$Q$3515,17,FALSE)</f>
        <v>0</v>
      </c>
      <c r="O1937" s="1">
        <f>VLOOKUP(A1937,'ADM Details FY17'!$A$3:$S$3515,19,FALSE)</f>
        <v>0.19</v>
      </c>
      <c r="P1937" s="1">
        <f>VLOOKUP(A1937,'ADM Details FY17'!$A$3:$U$3515,21,FALSE)</f>
        <v>0</v>
      </c>
      <c r="Q1937" s="1">
        <f>VLOOKUP(A1937,'ADM Details FY17'!$A$3:$V$3515,22,FALSE)</f>
        <v>0</v>
      </c>
      <c r="R1937" s="1">
        <f>VLOOKUP(A1937,'ADM Details FY17'!$A$3:$W$3515,23,FALSE)</f>
        <v>0</v>
      </c>
      <c r="S1937" s="1">
        <f>VLOOKUP(A1937,'ADM Details FY17'!$A$3:$X$3515,24,FALSE)</f>
        <v>0</v>
      </c>
      <c r="T1937" s="1">
        <f>VLOOKUP(A1937,'ADM Details FY17'!$A$3:$Y$3515,25,FALSE)</f>
        <v>0</v>
      </c>
      <c r="U1937" s="1">
        <f>VLOOKUP(A1937,'ADM Details FY17'!$A$3:$AA$3515,27,FALSE)</f>
        <v>0</v>
      </c>
      <c r="V1937" s="1">
        <f>IFERROR(VLOOKUP(C1937,'eindex _tget pp '!$A$4:$E$615,5,FALSE),0)</f>
        <v>1417.3491487132028</v>
      </c>
      <c r="W1937" s="31">
        <f>IFERROR(VLOOKUP(C1937,'eindex _tget pp '!$A$4:$F$615,6,FALSE),0)</f>
        <v>0.94235080029999996</v>
      </c>
      <c r="X1937" s="4">
        <f>IFERROR(VLOOKUP(B1937,'eschools 16'!$A$2:$F$25,6,FALSE),1)</f>
        <v>1</v>
      </c>
      <c r="Y1937" s="1">
        <f t="shared" si="150"/>
        <v>67.319999999999993</v>
      </c>
      <c r="Z1937" s="1">
        <f t="shared" si="151"/>
        <v>48.7</v>
      </c>
      <c r="AA1937" s="31">
        <f>IFERROR(VLOOKUP(C1937,'eindex _tget pp '!$A$4:$G$615,7,FALSE),0)</f>
        <v>0.78123944300000003</v>
      </c>
      <c r="AB1937" s="1">
        <f>VLOOKUP(A1937,'ADM Details FY17'!$A$3:$AB$3515,28,FALSE)</f>
        <v>0</v>
      </c>
      <c r="AC1937" s="1">
        <f t="shared" si="152"/>
        <v>0</v>
      </c>
      <c r="AD1937" s="1">
        <f t="shared" si="153"/>
        <v>0.19</v>
      </c>
      <c r="AE1937" s="1">
        <f t="shared" si="154"/>
        <v>28.5</v>
      </c>
    </row>
    <row r="1938" spans="1:31" x14ac:dyDescent="0.25">
      <c r="A1938" t="str">
        <f>B1938&amp;"-"&amp;COUNTIF($B$3:B1938,B1938)</f>
        <v>543-7</v>
      </c>
      <c r="B1938">
        <v>543</v>
      </c>
      <c r="C1938" s="18">
        <f>VLOOKUP(A1938,'ADM Details FY17'!$A$3:$D$3515,4,FALSE)</f>
        <v>44370</v>
      </c>
      <c r="D1938" s="1">
        <f>VLOOKUP(A1938,'ADM Details FY17'!$A$3:$E$3515,5,FALSE)</f>
        <v>0.98</v>
      </c>
      <c r="E1938" s="1">
        <f>VLOOKUP(A1938,'ADM Details FY17'!$A$3:$F$3515,6,FALSE)</f>
        <v>0</v>
      </c>
      <c r="F1938" s="1">
        <f>VLOOKUP(A1938,'ADM Details FY17'!$A$3:$G$3515,7,FALSE)</f>
        <v>0</v>
      </c>
      <c r="G1938" s="1">
        <f>VLOOKUP(A1938,'ADM Details FY17'!$A$3:$H$3515,8,FALSE)</f>
        <v>0</v>
      </c>
      <c r="H1938" s="1">
        <f>VLOOKUP(A1938,'ADM Details FY17'!$A$3:$I$3515,9,FALSE)</f>
        <v>0</v>
      </c>
      <c r="I1938" s="1">
        <f>VLOOKUP(A1938,'ADM Details FY17'!$A$3:$J$3517,10,FALSE)</f>
        <v>0</v>
      </c>
      <c r="J1938" s="1">
        <f>VLOOKUP(A1938,'ADM Details FY17'!$A$3:$K$3515,11,FALSE)</f>
        <v>0</v>
      </c>
      <c r="K1938" s="1">
        <f>VLOOKUP(A1938,'ADM Details FY17'!$A$3:$M$3515,13,FALSE)</f>
        <v>0.98</v>
      </c>
      <c r="L1938" s="1">
        <f>VLOOKUP(A1938,'ADM Details FY17'!$A$3:$O$3515,15,FALSE)</f>
        <v>0</v>
      </c>
      <c r="M1938" s="1">
        <f>VLOOKUP(A1938,'ADM Details FY17'!$A$3:$P$3515,16,FALSE)</f>
        <v>0</v>
      </c>
      <c r="N1938" s="1">
        <f>VLOOKUP(A1938,'ADM Details FY17'!$A$3:$Q$3515,17,FALSE)</f>
        <v>0</v>
      </c>
      <c r="O1938" s="1">
        <f>VLOOKUP(A1938,'ADM Details FY17'!$A$3:$S$3515,19,FALSE)</f>
        <v>0.98</v>
      </c>
      <c r="P1938" s="1">
        <f>VLOOKUP(A1938,'ADM Details FY17'!$A$3:$U$3515,21,FALSE)</f>
        <v>0</v>
      </c>
      <c r="Q1938" s="1">
        <f>VLOOKUP(A1938,'ADM Details FY17'!$A$3:$V$3515,22,FALSE)</f>
        <v>0</v>
      </c>
      <c r="R1938" s="1">
        <f>VLOOKUP(A1938,'ADM Details FY17'!$A$3:$W$3515,23,FALSE)</f>
        <v>0</v>
      </c>
      <c r="S1938" s="1">
        <f>VLOOKUP(A1938,'ADM Details FY17'!$A$3:$X$3515,24,FALSE)</f>
        <v>0</v>
      </c>
      <c r="T1938" s="1">
        <f>VLOOKUP(A1938,'ADM Details FY17'!$A$3:$Y$3515,25,FALSE)</f>
        <v>0</v>
      </c>
      <c r="U1938" s="1">
        <f>VLOOKUP(A1938,'ADM Details FY17'!$A$3:$AA$3515,27,FALSE)</f>
        <v>0</v>
      </c>
      <c r="V1938" s="1">
        <f>IFERROR(VLOOKUP(C1938,'eindex _tget pp '!$A$4:$E$615,5,FALSE),0)</f>
        <v>0</v>
      </c>
      <c r="W1938" s="31">
        <f>IFERROR(VLOOKUP(C1938,'eindex _tget pp '!$A$4:$F$615,6,FALSE),0)</f>
        <v>0.25999994539999999</v>
      </c>
      <c r="X1938" s="4">
        <f>IFERROR(VLOOKUP(B1938,'eschools 16'!$A$2:$F$25,6,FALSE),1)</f>
        <v>1</v>
      </c>
      <c r="Y1938" s="1">
        <f t="shared" si="150"/>
        <v>0</v>
      </c>
      <c r="Z1938" s="1">
        <f t="shared" si="151"/>
        <v>69.31</v>
      </c>
      <c r="AA1938" s="31">
        <f>IFERROR(VLOOKUP(C1938,'eindex _tget pp '!$A$4:$G$615,7,FALSE),0)</f>
        <v>0.05</v>
      </c>
      <c r="AB1938" s="1">
        <f>VLOOKUP(A1938,'ADM Details FY17'!$A$3:$AB$3515,28,FALSE)</f>
        <v>0</v>
      </c>
      <c r="AC1938" s="1">
        <f t="shared" si="152"/>
        <v>0</v>
      </c>
      <c r="AD1938" s="1">
        <f t="shared" si="153"/>
        <v>0.98</v>
      </c>
      <c r="AE1938" s="1">
        <f t="shared" si="154"/>
        <v>147</v>
      </c>
    </row>
    <row r="1939" spans="1:31" x14ac:dyDescent="0.25">
      <c r="A1939" t="str">
        <f>B1939&amp;"-"&amp;COUNTIF($B$3:B1939,B1939)</f>
        <v>543-8</v>
      </c>
      <c r="B1939">
        <v>543</v>
      </c>
      <c r="C1939" s="18">
        <f>VLOOKUP(A1939,'ADM Details FY17'!$A$3:$D$3515,4,FALSE)</f>
        <v>44628</v>
      </c>
      <c r="D1939" s="1">
        <f>VLOOKUP(A1939,'ADM Details FY17'!$A$3:$E$3515,5,FALSE)</f>
        <v>0.47</v>
      </c>
      <c r="E1939" s="1">
        <f>VLOOKUP(A1939,'ADM Details FY17'!$A$3:$F$3515,6,FALSE)</f>
        <v>0</v>
      </c>
      <c r="F1939" s="1">
        <f>VLOOKUP(A1939,'ADM Details FY17'!$A$3:$G$3515,7,FALSE)</f>
        <v>0</v>
      </c>
      <c r="G1939" s="1">
        <f>VLOOKUP(A1939,'ADM Details FY17'!$A$3:$H$3515,8,FALSE)</f>
        <v>0</v>
      </c>
      <c r="H1939" s="1">
        <f>VLOOKUP(A1939,'ADM Details FY17'!$A$3:$I$3515,9,FALSE)</f>
        <v>0</v>
      </c>
      <c r="I1939" s="1">
        <f>VLOOKUP(A1939,'ADM Details FY17'!$A$3:$J$3517,10,FALSE)</f>
        <v>0</v>
      </c>
      <c r="J1939" s="1">
        <f>VLOOKUP(A1939,'ADM Details FY17'!$A$3:$K$3515,11,FALSE)</f>
        <v>0</v>
      </c>
      <c r="K1939" s="1">
        <f>VLOOKUP(A1939,'ADM Details FY17'!$A$3:$M$3515,13,FALSE)</f>
        <v>0.47</v>
      </c>
      <c r="L1939" s="1">
        <f>VLOOKUP(A1939,'ADM Details FY17'!$A$3:$O$3515,15,FALSE)</f>
        <v>0</v>
      </c>
      <c r="M1939" s="1">
        <f>VLOOKUP(A1939,'ADM Details FY17'!$A$3:$P$3515,16,FALSE)</f>
        <v>0</v>
      </c>
      <c r="N1939" s="1">
        <f>VLOOKUP(A1939,'ADM Details FY17'!$A$3:$Q$3515,17,FALSE)</f>
        <v>0</v>
      </c>
      <c r="O1939" s="1">
        <f>VLOOKUP(A1939,'ADM Details FY17'!$A$3:$S$3515,19,FALSE)</f>
        <v>0.47</v>
      </c>
      <c r="P1939" s="1">
        <f>VLOOKUP(A1939,'ADM Details FY17'!$A$3:$U$3515,21,FALSE)</f>
        <v>0</v>
      </c>
      <c r="Q1939" s="1">
        <f>VLOOKUP(A1939,'ADM Details FY17'!$A$3:$V$3515,22,FALSE)</f>
        <v>0</v>
      </c>
      <c r="R1939" s="1">
        <f>VLOOKUP(A1939,'ADM Details FY17'!$A$3:$W$3515,23,FALSE)</f>
        <v>0</v>
      </c>
      <c r="S1939" s="1">
        <f>VLOOKUP(A1939,'ADM Details FY17'!$A$3:$X$3515,24,FALSE)</f>
        <v>0</v>
      </c>
      <c r="T1939" s="1">
        <f>VLOOKUP(A1939,'ADM Details FY17'!$A$3:$Y$3515,25,FALSE)</f>
        <v>0</v>
      </c>
      <c r="U1939" s="1">
        <f>VLOOKUP(A1939,'ADM Details FY17'!$A$3:$AA$3515,27,FALSE)</f>
        <v>0</v>
      </c>
      <c r="V1939" s="1">
        <f>IFERROR(VLOOKUP(C1939,'eindex _tget pp '!$A$4:$E$615,5,FALSE),0)</f>
        <v>1995.9066048984539</v>
      </c>
      <c r="W1939" s="31">
        <f>IFERROR(VLOOKUP(C1939,'eindex _tget pp '!$A$4:$F$615,6,FALSE),0)</f>
        <v>3.7018549199000002</v>
      </c>
      <c r="X1939" s="4">
        <f>IFERROR(VLOOKUP(B1939,'eschools 16'!$A$2:$F$25,6,FALSE),1)</f>
        <v>1</v>
      </c>
      <c r="Y1939" s="1">
        <f t="shared" si="150"/>
        <v>234.52</v>
      </c>
      <c r="Z1939" s="1">
        <f t="shared" si="151"/>
        <v>473.25</v>
      </c>
      <c r="AA1939" s="31">
        <f>IFERROR(VLOOKUP(C1939,'eindex _tget pp '!$A$4:$G$615,7,FALSE),0)</f>
        <v>0.86605431399999999</v>
      </c>
      <c r="AB1939" s="1">
        <f>VLOOKUP(A1939,'ADM Details FY17'!$A$3:$AB$3515,28,FALSE)</f>
        <v>0</v>
      </c>
      <c r="AC1939" s="1">
        <f t="shared" si="152"/>
        <v>0</v>
      </c>
      <c r="AD1939" s="1">
        <f t="shared" si="153"/>
        <v>0.47</v>
      </c>
      <c r="AE1939" s="1">
        <f t="shared" si="154"/>
        <v>70.5</v>
      </c>
    </row>
    <row r="1940" spans="1:31" x14ac:dyDescent="0.25">
      <c r="A1940" t="str">
        <f>B1940&amp;"-"&amp;COUNTIF($B$3:B1940,B1940)</f>
        <v>543-9</v>
      </c>
      <c r="B1940">
        <v>543</v>
      </c>
      <c r="C1940" s="18">
        <f>VLOOKUP(A1940,'ADM Details FY17'!$A$3:$D$3515,4,FALSE)</f>
        <v>46599</v>
      </c>
      <c r="D1940" s="1">
        <f>VLOOKUP(A1940,'ADM Details FY17'!$A$3:$E$3515,5,FALSE)</f>
        <v>3.44</v>
      </c>
      <c r="E1940" s="1">
        <f>VLOOKUP(A1940,'ADM Details FY17'!$A$3:$F$3515,6,FALSE)</f>
        <v>0</v>
      </c>
      <c r="F1940" s="1">
        <f>VLOOKUP(A1940,'ADM Details FY17'!$A$3:$G$3515,7,FALSE)</f>
        <v>0</v>
      </c>
      <c r="G1940" s="1">
        <f>VLOOKUP(A1940,'ADM Details FY17'!$A$3:$H$3515,8,FALSE)</f>
        <v>0</v>
      </c>
      <c r="H1940" s="1">
        <f>VLOOKUP(A1940,'ADM Details FY17'!$A$3:$I$3515,9,FALSE)</f>
        <v>0</v>
      </c>
      <c r="I1940" s="1">
        <f>VLOOKUP(A1940,'ADM Details FY17'!$A$3:$J$3517,10,FALSE)</f>
        <v>0</v>
      </c>
      <c r="J1940" s="1">
        <f>VLOOKUP(A1940,'ADM Details FY17'!$A$3:$K$3515,11,FALSE)</f>
        <v>0</v>
      </c>
      <c r="K1940" s="1">
        <f>VLOOKUP(A1940,'ADM Details FY17'!$A$3:$M$3515,13,FALSE)</f>
        <v>3.44</v>
      </c>
      <c r="L1940" s="1">
        <f>VLOOKUP(A1940,'ADM Details FY17'!$A$3:$O$3515,15,FALSE)</f>
        <v>0</v>
      </c>
      <c r="M1940" s="1">
        <f>VLOOKUP(A1940,'ADM Details FY17'!$A$3:$P$3515,16,FALSE)</f>
        <v>0</v>
      </c>
      <c r="N1940" s="1">
        <f>VLOOKUP(A1940,'ADM Details FY17'!$A$3:$Q$3515,17,FALSE)</f>
        <v>0</v>
      </c>
      <c r="O1940" s="1">
        <f>VLOOKUP(A1940,'ADM Details FY17'!$A$3:$S$3515,19,FALSE)</f>
        <v>2.44</v>
      </c>
      <c r="P1940" s="1">
        <f>VLOOKUP(A1940,'ADM Details FY17'!$A$3:$U$3515,21,FALSE)</f>
        <v>0</v>
      </c>
      <c r="Q1940" s="1">
        <f>VLOOKUP(A1940,'ADM Details FY17'!$A$3:$V$3515,22,FALSE)</f>
        <v>0</v>
      </c>
      <c r="R1940" s="1">
        <f>VLOOKUP(A1940,'ADM Details FY17'!$A$3:$W$3515,23,FALSE)</f>
        <v>0</v>
      </c>
      <c r="S1940" s="1">
        <f>VLOOKUP(A1940,'ADM Details FY17'!$A$3:$X$3515,24,FALSE)</f>
        <v>0</v>
      </c>
      <c r="T1940" s="1">
        <f>VLOOKUP(A1940,'ADM Details FY17'!$A$3:$Y$3515,25,FALSE)</f>
        <v>0</v>
      </c>
      <c r="U1940" s="1">
        <f>VLOOKUP(A1940,'ADM Details FY17'!$A$3:$AA$3515,27,FALSE)</f>
        <v>0</v>
      </c>
      <c r="V1940" s="1">
        <f>IFERROR(VLOOKUP(C1940,'eindex _tget pp '!$A$4:$E$615,5,FALSE),0)</f>
        <v>0</v>
      </c>
      <c r="W1940" s="31">
        <f>IFERROR(VLOOKUP(C1940,'eindex _tget pp '!$A$4:$F$615,6,FALSE),0)</f>
        <v>1.1728536673000001</v>
      </c>
      <c r="X1940" s="4">
        <f>IFERROR(VLOOKUP(B1940,'eschools 16'!$A$2:$F$25,6,FALSE),1)</f>
        <v>1</v>
      </c>
      <c r="Y1940" s="1">
        <f t="shared" si="150"/>
        <v>0</v>
      </c>
      <c r="Z1940" s="1">
        <f t="shared" si="151"/>
        <v>1097.42</v>
      </c>
      <c r="AA1940" s="31">
        <f>IFERROR(VLOOKUP(C1940,'eindex _tget pp '!$A$4:$G$615,7,FALSE),0)</f>
        <v>0.206627749</v>
      </c>
      <c r="AB1940" s="1">
        <f>VLOOKUP(A1940,'ADM Details FY17'!$A$3:$AB$3515,28,FALSE)</f>
        <v>0</v>
      </c>
      <c r="AC1940" s="1">
        <f t="shared" si="152"/>
        <v>0</v>
      </c>
      <c r="AD1940" s="1">
        <f t="shared" si="153"/>
        <v>3.44</v>
      </c>
      <c r="AE1940" s="1">
        <f t="shared" si="154"/>
        <v>516</v>
      </c>
    </row>
    <row r="1941" spans="1:31" x14ac:dyDescent="0.25">
      <c r="A1941" t="str">
        <f>B1941&amp;"-"&amp;COUNTIF($B$3:B1941,B1941)</f>
        <v>543-10</v>
      </c>
      <c r="B1941">
        <v>543</v>
      </c>
      <c r="C1941" s="18">
        <f>VLOOKUP(A1941,'ADM Details FY17'!$A$3:$D$3515,4,FALSE)</f>
        <v>44750</v>
      </c>
      <c r="D1941" s="1">
        <f>VLOOKUP(A1941,'ADM Details FY17'!$A$3:$E$3515,5,FALSE)</f>
        <v>0.94</v>
      </c>
      <c r="E1941" s="1">
        <f>VLOOKUP(A1941,'ADM Details FY17'!$A$3:$F$3515,6,FALSE)</f>
        <v>0</v>
      </c>
      <c r="F1941" s="1">
        <f>VLOOKUP(A1941,'ADM Details FY17'!$A$3:$G$3515,7,FALSE)</f>
        <v>0</v>
      </c>
      <c r="G1941" s="1">
        <f>VLOOKUP(A1941,'ADM Details FY17'!$A$3:$H$3515,8,FALSE)</f>
        <v>0</v>
      </c>
      <c r="H1941" s="1">
        <f>VLOOKUP(A1941,'ADM Details FY17'!$A$3:$I$3515,9,FALSE)</f>
        <v>0</v>
      </c>
      <c r="I1941" s="1">
        <f>VLOOKUP(A1941,'ADM Details FY17'!$A$3:$J$3517,10,FALSE)</f>
        <v>0</v>
      </c>
      <c r="J1941" s="1">
        <f>VLOOKUP(A1941,'ADM Details FY17'!$A$3:$K$3515,11,FALSE)</f>
        <v>0</v>
      </c>
      <c r="K1941" s="1">
        <f>VLOOKUP(A1941,'ADM Details FY17'!$A$3:$M$3515,13,FALSE)</f>
        <v>0.94</v>
      </c>
      <c r="L1941" s="1">
        <f>VLOOKUP(A1941,'ADM Details FY17'!$A$3:$O$3515,15,FALSE)</f>
        <v>0</v>
      </c>
      <c r="M1941" s="1">
        <f>VLOOKUP(A1941,'ADM Details FY17'!$A$3:$P$3515,16,FALSE)</f>
        <v>0</v>
      </c>
      <c r="N1941" s="1">
        <f>VLOOKUP(A1941,'ADM Details FY17'!$A$3:$Q$3515,17,FALSE)</f>
        <v>0</v>
      </c>
      <c r="O1941" s="1">
        <f>VLOOKUP(A1941,'ADM Details FY17'!$A$3:$S$3515,19,FALSE)</f>
        <v>0.94</v>
      </c>
      <c r="P1941" s="1">
        <f>VLOOKUP(A1941,'ADM Details FY17'!$A$3:$U$3515,21,FALSE)</f>
        <v>0</v>
      </c>
      <c r="Q1941" s="1">
        <f>VLOOKUP(A1941,'ADM Details FY17'!$A$3:$V$3515,22,FALSE)</f>
        <v>0</v>
      </c>
      <c r="R1941" s="1">
        <f>VLOOKUP(A1941,'ADM Details FY17'!$A$3:$W$3515,23,FALSE)</f>
        <v>0</v>
      </c>
      <c r="S1941" s="1">
        <f>VLOOKUP(A1941,'ADM Details FY17'!$A$3:$X$3515,24,FALSE)</f>
        <v>0</v>
      </c>
      <c r="T1941" s="1">
        <f>VLOOKUP(A1941,'ADM Details FY17'!$A$3:$Y$3515,25,FALSE)</f>
        <v>0</v>
      </c>
      <c r="U1941" s="1">
        <f>VLOOKUP(A1941,'ADM Details FY17'!$A$3:$AA$3515,27,FALSE)</f>
        <v>0</v>
      </c>
      <c r="V1941" s="1">
        <f>IFERROR(VLOOKUP(C1941,'eindex _tget pp '!$A$4:$E$615,5,FALSE),0)</f>
        <v>0</v>
      </c>
      <c r="W1941" s="31">
        <f>IFERROR(VLOOKUP(C1941,'eindex _tget pp '!$A$4:$F$615,6,FALSE),0)</f>
        <v>0.62225380509999995</v>
      </c>
      <c r="X1941" s="4">
        <f>IFERROR(VLOOKUP(B1941,'eschools 16'!$A$2:$F$25,6,FALSE),1)</f>
        <v>1</v>
      </c>
      <c r="Y1941" s="1">
        <f t="shared" si="150"/>
        <v>0</v>
      </c>
      <c r="Z1941" s="1">
        <f t="shared" si="151"/>
        <v>159.1</v>
      </c>
      <c r="AA1941" s="31">
        <f>IFERROR(VLOOKUP(C1941,'eindex _tget pp '!$A$4:$G$615,7,FALSE),0)</f>
        <v>0.425171886</v>
      </c>
      <c r="AB1941" s="1">
        <f>VLOOKUP(A1941,'ADM Details FY17'!$A$3:$AB$3515,28,FALSE)</f>
        <v>0</v>
      </c>
      <c r="AC1941" s="1">
        <f t="shared" si="152"/>
        <v>0</v>
      </c>
      <c r="AD1941" s="1">
        <f t="shared" si="153"/>
        <v>0.94</v>
      </c>
      <c r="AE1941" s="1">
        <f t="shared" si="154"/>
        <v>141</v>
      </c>
    </row>
    <row r="1942" spans="1:31" x14ac:dyDescent="0.25">
      <c r="A1942" t="str">
        <f>B1942&amp;"-"&amp;COUNTIF($B$3:B1942,B1942)</f>
        <v>543-11</v>
      </c>
      <c r="B1942">
        <v>543</v>
      </c>
      <c r="C1942" s="18">
        <f>VLOOKUP(A1942,'ADM Details FY17'!$A$3:$D$3515,4,FALSE)</f>
        <v>44792</v>
      </c>
      <c r="D1942" s="1">
        <f>VLOOKUP(A1942,'ADM Details FY17'!$A$3:$E$3515,5,FALSE)</f>
        <v>2</v>
      </c>
      <c r="E1942" s="1">
        <f>VLOOKUP(A1942,'ADM Details FY17'!$A$3:$F$3515,6,FALSE)</f>
        <v>0</v>
      </c>
      <c r="F1942" s="1">
        <f>VLOOKUP(A1942,'ADM Details FY17'!$A$3:$G$3515,7,FALSE)</f>
        <v>0</v>
      </c>
      <c r="G1942" s="1">
        <f>VLOOKUP(A1942,'ADM Details FY17'!$A$3:$H$3515,8,FALSE)</f>
        <v>0</v>
      </c>
      <c r="H1942" s="1">
        <f>VLOOKUP(A1942,'ADM Details FY17'!$A$3:$I$3515,9,FALSE)</f>
        <v>0</v>
      </c>
      <c r="I1942" s="1">
        <f>VLOOKUP(A1942,'ADM Details FY17'!$A$3:$J$3517,10,FALSE)</f>
        <v>0</v>
      </c>
      <c r="J1942" s="1">
        <f>VLOOKUP(A1942,'ADM Details FY17'!$A$3:$K$3515,11,FALSE)</f>
        <v>0</v>
      </c>
      <c r="K1942" s="1">
        <f>VLOOKUP(A1942,'ADM Details FY17'!$A$3:$M$3515,13,FALSE)</f>
        <v>1</v>
      </c>
      <c r="L1942" s="1">
        <f>VLOOKUP(A1942,'ADM Details FY17'!$A$3:$O$3515,15,FALSE)</f>
        <v>0</v>
      </c>
      <c r="M1942" s="1">
        <f>VLOOKUP(A1942,'ADM Details FY17'!$A$3:$P$3515,16,FALSE)</f>
        <v>0</v>
      </c>
      <c r="N1942" s="1">
        <f>VLOOKUP(A1942,'ADM Details FY17'!$A$3:$Q$3515,17,FALSE)</f>
        <v>0</v>
      </c>
      <c r="O1942" s="1">
        <f>VLOOKUP(A1942,'ADM Details FY17'!$A$3:$S$3515,19,FALSE)</f>
        <v>0</v>
      </c>
      <c r="P1942" s="1">
        <f>VLOOKUP(A1942,'ADM Details FY17'!$A$3:$U$3515,21,FALSE)</f>
        <v>0</v>
      </c>
      <c r="Q1942" s="1">
        <f>VLOOKUP(A1942,'ADM Details FY17'!$A$3:$V$3515,22,FALSE)</f>
        <v>0</v>
      </c>
      <c r="R1942" s="1">
        <f>VLOOKUP(A1942,'ADM Details FY17'!$A$3:$W$3515,23,FALSE)</f>
        <v>0</v>
      </c>
      <c r="S1942" s="1">
        <f>VLOOKUP(A1942,'ADM Details FY17'!$A$3:$X$3515,24,FALSE)</f>
        <v>0</v>
      </c>
      <c r="T1942" s="1">
        <f>VLOOKUP(A1942,'ADM Details FY17'!$A$3:$Y$3515,25,FALSE)</f>
        <v>0</v>
      </c>
      <c r="U1942" s="1">
        <f>VLOOKUP(A1942,'ADM Details FY17'!$A$3:$AA$3515,27,FALSE)</f>
        <v>0</v>
      </c>
      <c r="V1942" s="1">
        <f>IFERROR(VLOOKUP(C1942,'eindex _tget pp '!$A$4:$E$615,5,FALSE),0)</f>
        <v>0</v>
      </c>
      <c r="W1942" s="31">
        <f>IFERROR(VLOOKUP(C1942,'eindex _tget pp '!$A$4:$F$615,6,FALSE),0)</f>
        <v>1.3296847086000001</v>
      </c>
      <c r="X1942" s="4">
        <f>IFERROR(VLOOKUP(B1942,'eschools 16'!$A$2:$F$25,6,FALSE),1)</f>
        <v>1</v>
      </c>
      <c r="Y1942" s="1">
        <f t="shared" si="150"/>
        <v>0</v>
      </c>
      <c r="Z1942" s="1">
        <f t="shared" si="151"/>
        <v>361.67</v>
      </c>
      <c r="AA1942" s="31">
        <f>IFERROR(VLOOKUP(C1942,'eindex _tget pp '!$A$4:$G$615,7,FALSE),0)</f>
        <v>0.249404495</v>
      </c>
      <c r="AB1942" s="1">
        <f>VLOOKUP(A1942,'ADM Details FY17'!$A$3:$AB$3515,28,FALSE)</f>
        <v>0</v>
      </c>
      <c r="AC1942" s="1">
        <f t="shared" si="152"/>
        <v>0</v>
      </c>
      <c r="AD1942" s="1">
        <f t="shared" si="153"/>
        <v>2</v>
      </c>
      <c r="AE1942" s="1">
        <f t="shared" si="154"/>
        <v>300</v>
      </c>
    </row>
    <row r="1943" spans="1:31" x14ac:dyDescent="0.25">
      <c r="A1943" t="str">
        <f>B1943&amp;"-"&amp;COUNTIF($B$3:B1943,B1943)</f>
        <v>543-12</v>
      </c>
      <c r="B1943">
        <v>543</v>
      </c>
      <c r="C1943" s="18">
        <f>VLOOKUP(A1943,'ADM Details FY17'!$A$3:$D$3515,4,FALSE)</f>
        <v>45005</v>
      </c>
      <c r="D1943" s="1">
        <f>VLOOKUP(A1943,'ADM Details FY17'!$A$3:$E$3515,5,FALSE)</f>
        <v>2</v>
      </c>
      <c r="E1943" s="1">
        <f>VLOOKUP(A1943,'ADM Details FY17'!$A$3:$F$3515,6,FALSE)</f>
        <v>0</v>
      </c>
      <c r="F1943" s="1">
        <f>VLOOKUP(A1943,'ADM Details FY17'!$A$3:$G$3515,7,FALSE)</f>
        <v>0</v>
      </c>
      <c r="G1943" s="1">
        <f>VLOOKUP(A1943,'ADM Details FY17'!$A$3:$H$3515,8,FALSE)</f>
        <v>0</v>
      </c>
      <c r="H1943" s="1">
        <f>VLOOKUP(A1943,'ADM Details FY17'!$A$3:$I$3515,9,FALSE)</f>
        <v>0</v>
      </c>
      <c r="I1943" s="1">
        <f>VLOOKUP(A1943,'ADM Details FY17'!$A$3:$J$3517,10,FALSE)</f>
        <v>0</v>
      </c>
      <c r="J1943" s="1">
        <f>VLOOKUP(A1943,'ADM Details FY17'!$A$3:$K$3515,11,FALSE)</f>
        <v>0</v>
      </c>
      <c r="K1943" s="1">
        <f>VLOOKUP(A1943,'ADM Details FY17'!$A$3:$M$3515,13,FALSE)</f>
        <v>2</v>
      </c>
      <c r="L1943" s="1">
        <f>VLOOKUP(A1943,'ADM Details FY17'!$A$3:$O$3515,15,FALSE)</f>
        <v>0</v>
      </c>
      <c r="M1943" s="1">
        <f>VLOOKUP(A1943,'ADM Details FY17'!$A$3:$P$3515,16,FALSE)</f>
        <v>0</v>
      </c>
      <c r="N1943" s="1">
        <f>VLOOKUP(A1943,'ADM Details FY17'!$A$3:$Q$3515,17,FALSE)</f>
        <v>0</v>
      </c>
      <c r="O1943" s="1">
        <f>VLOOKUP(A1943,'ADM Details FY17'!$A$3:$S$3515,19,FALSE)</f>
        <v>1</v>
      </c>
      <c r="P1943" s="1">
        <f>VLOOKUP(A1943,'ADM Details FY17'!$A$3:$U$3515,21,FALSE)</f>
        <v>0</v>
      </c>
      <c r="Q1943" s="1">
        <f>VLOOKUP(A1943,'ADM Details FY17'!$A$3:$V$3515,22,FALSE)</f>
        <v>0</v>
      </c>
      <c r="R1943" s="1">
        <f>VLOOKUP(A1943,'ADM Details FY17'!$A$3:$W$3515,23,FALSE)</f>
        <v>0</v>
      </c>
      <c r="S1943" s="1">
        <f>VLOOKUP(A1943,'ADM Details FY17'!$A$3:$X$3515,24,FALSE)</f>
        <v>0</v>
      </c>
      <c r="T1943" s="1">
        <f>VLOOKUP(A1943,'ADM Details FY17'!$A$3:$Y$3515,25,FALSE)</f>
        <v>0</v>
      </c>
      <c r="U1943" s="1">
        <f>VLOOKUP(A1943,'ADM Details FY17'!$A$3:$AA$3515,27,FALSE)</f>
        <v>0</v>
      </c>
      <c r="V1943" s="1">
        <f>IFERROR(VLOOKUP(C1943,'eindex _tget pp '!$A$4:$E$615,5,FALSE),0)</f>
        <v>325.59139187654893</v>
      </c>
      <c r="W1943" s="31">
        <f>IFERROR(VLOOKUP(C1943,'eindex _tget pp '!$A$4:$F$615,6,FALSE),0)</f>
        <v>1.7679598572999999</v>
      </c>
      <c r="X1943" s="4">
        <f>IFERROR(VLOOKUP(B1943,'eschools 16'!$A$2:$F$25,6,FALSE),1)</f>
        <v>1</v>
      </c>
      <c r="Y1943" s="1">
        <f t="shared" si="150"/>
        <v>162.80000000000001</v>
      </c>
      <c r="Z1943" s="1">
        <f t="shared" si="151"/>
        <v>961.77</v>
      </c>
      <c r="AA1943" s="31">
        <f>IFERROR(VLOOKUP(C1943,'eindex _tget pp '!$A$4:$G$615,7,FALSE),0)</f>
        <v>0.39817260300000001</v>
      </c>
      <c r="AB1943" s="1">
        <f>VLOOKUP(A1943,'ADM Details FY17'!$A$3:$AB$3515,28,FALSE)</f>
        <v>0</v>
      </c>
      <c r="AC1943" s="1">
        <f t="shared" si="152"/>
        <v>0</v>
      </c>
      <c r="AD1943" s="1">
        <f t="shared" si="153"/>
        <v>2</v>
      </c>
      <c r="AE1943" s="1">
        <f t="shared" si="154"/>
        <v>300</v>
      </c>
    </row>
    <row r="1944" spans="1:31" x14ac:dyDescent="0.25">
      <c r="A1944" t="str">
        <f>B1944&amp;"-"&amp;COUNTIF($B$3:B1944,B1944)</f>
        <v>543-13</v>
      </c>
      <c r="B1944">
        <v>543</v>
      </c>
      <c r="C1944" s="18">
        <f>VLOOKUP(A1944,'ADM Details FY17'!$A$3:$D$3515,4,FALSE)</f>
        <v>45104</v>
      </c>
      <c r="D1944" s="1">
        <f>VLOOKUP(A1944,'ADM Details FY17'!$A$3:$E$3515,5,FALSE)</f>
        <v>5</v>
      </c>
      <c r="E1944" s="1">
        <f>VLOOKUP(A1944,'ADM Details FY17'!$A$3:$F$3515,6,FALSE)</f>
        <v>0</v>
      </c>
      <c r="F1944" s="1">
        <f>VLOOKUP(A1944,'ADM Details FY17'!$A$3:$G$3515,7,FALSE)</f>
        <v>0</v>
      </c>
      <c r="G1944" s="1">
        <f>VLOOKUP(A1944,'ADM Details FY17'!$A$3:$H$3515,8,FALSE)</f>
        <v>0</v>
      </c>
      <c r="H1944" s="1">
        <f>VLOOKUP(A1944,'ADM Details FY17'!$A$3:$I$3515,9,FALSE)</f>
        <v>0</v>
      </c>
      <c r="I1944" s="1">
        <f>VLOOKUP(A1944,'ADM Details FY17'!$A$3:$J$3517,10,FALSE)</f>
        <v>0</v>
      </c>
      <c r="J1944" s="1">
        <f>VLOOKUP(A1944,'ADM Details FY17'!$A$3:$K$3515,11,FALSE)</f>
        <v>0</v>
      </c>
      <c r="K1944" s="1">
        <f>VLOOKUP(A1944,'ADM Details FY17'!$A$3:$M$3515,13,FALSE)</f>
        <v>5</v>
      </c>
      <c r="L1944" s="1">
        <f>VLOOKUP(A1944,'ADM Details FY17'!$A$3:$O$3515,15,FALSE)</f>
        <v>0</v>
      </c>
      <c r="M1944" s="1">
        <f>VLOOKUP(A1944,'ADM Details FY17'!$A$3:$P$3515,16,FALSE)</f>
        <v>0</v>
      </c>
      <c r="N1944" s="1">
        <f>VLOOKUP(A1944,'ADM Details FY17'!$A$3:$Q$3515,17,FALSE)</f>
        <v>0</v>
      </c>
      <c r="O1944" s="1">
        <f>VLOOKUP(A1944,'ADM Details FY17'!$A$3:$S$3515,19,FALSE)</f>
        <v>3</v>
      </c>
      <c r="P1944" s="1">
        <f>VLOOKUP(A1944,'ADM Details FY17'!$A$3:$U$3515,21,FALSE)</f>
        <v>0</v>
      </c>
      <c r="Q1944" s="1">
        <f>VLOOKUP(A1944,'ADM Details FY17'!$A$3:$V$3515,22,FALSE)</f>
        <v>0</v>
      </c>
      <c r="R1944" s="1">
        <f>VLOOKUP(A1944,'ADM Details FY17'!$A$3:$W$3515,23,FALSE)</f>
        <v>0</v>
      </c>
      <c r="S1944" s="1">
        <f>VLOOKUP(A1944,'ADM Details FY17'!$A$3:$X$3515,24,FALSE)</f>
        <v>0</v>
      </c>
      <c r="T1944" s="1">
        <f>VLOOKUP(A1944,'ADM Details FY17'!$A$3:$Y$3515,25,FALSE)</f>
        <v>0</v>
      </c>
      <c r="U1944" s="1">
        <f>VLOOKUP(A1944,'ADM Details FY17'!$A$3:$AA$3515,27,FALSE)</f>
        <v>0</v>
      </c>
      <c r="V1944" s="1">
        <f>IFERROR(VLOOKUP(C1944,'eindex _tget pp '!$A$4:$E$615,5,FALSE),0)</f>
        <v>0</v>
      </c>
      <c r="W1944" s="31">
        <f>IFERROR(VLOOKUP(C1944,'eindex _tget pp '!$A$4:$F$615,6,FALSE),0)</f>
        <v>0.63577925459999995</v>
      </c>
      <c r="X1944" s="4">
        <f>IFERROR(VLOOKUP(B1944,'eschools 16'!$A$2:$F$25,6,FALSE),1)</f>
        <v>1</v>
      </c>
      <c r="Y1944" s="1">
        <f t="shared" si="150"/>
        <v>0</v>
      </c>
      <c r="Z1944" s="1">
        <f t="shared" si="151"/>
        <v>864.66</v>
      </c>
      <c r="AA1944" s="31">
        <f>IFERROR(VLOOKUP(C1944,'eindex _tget pp '!$A$4:$G$615,7,FALSE),0)</f>
        <v>0.32598799899999997</v>
      </c>
      <c r="AB1944" s="1">
        <f>VLOOKUP(A1944,'ADM Details FY17'!$A$3:$AB$3515,28,FALSE)</f>
        <v>0</v>
      </c>
      <c r="AC1944" s="1">
        <f t="shared" si="152"/>
        <v>0</v>
      </c>
      <c r="AD1944" s="1">
        <f t="shared" si="153"/>
        <v>5</v>
      </c>
      <c r="AE1944" s="1">
        <f t="shared" si="154"/>
        <v>750</v>
      </c>
    </row>
    <row r="1945" spans="1:31" x14ac:dyDescent="0.25">
      <c r="A1945" t="str">
        <f>B1945&amp;"-"&amp;COUNTIF($B$3:B1945,B1945)</f>
        <v>543-14</v>
      </c>
      <c r="B1945">
        <v>543</v>
      </c>
      <c r="C1945" s="18">
        <f>VLOOKUP(A1945,'ADM Details FY17'!$A$3:$D$3515,4,FALSE)</f>
        <v>0</v>
      </c>
      <c r="D1945" s="1">
        <f>VLOOKUP(A1945,'ADM Details FY17'!$A$3:$E$3515,5,FALSE)</f>
        <v>0</v>
      </c>
      <c r="E1945" s="1">
        <f>VLOOKUP(A1945,'ADM Details FY17'!$A$3:$F$3515,6,FALSE)</f>
        <v>0</v>
      </c>
      <c r="F1945" s="1">
        <f>VLOOKUP(A1945,'ADM Details FY17'!$A$3:$G$3515,7,FALSE)</f>
        <v>0</v>
      </c>
      <c r="G1945" s="1">
        <f>VLOOKUP(A1945,'ADM Details FY17'!$A$3:$H$3515,8,FALSE)</f>
        <v>0</v>
      </c>
      <c r="H1945" s="1">
        <f>VLOOKUP(A1945,'ADM Details FY17'!$A$3:$I$3515,9,FALSE)</f>
        <v>0</v>
      </c>
      <c r="I1945" s="1">
        <f>VLOOKUP(A1945,'ADM Details FY17'!$A$3:$J$3517,10,FALSE)</f>
        <v>0</v>
      </c>
      <c r="J1945" s="1">
        <f>VLOOKUP(A1945,'ADM Details FY17'!$A$3:$K$3515,11,FALSE)</f>
        <v>0</v>
      </c>
      <c r="K1945" s="1">
        <f>VLOOKUP(A1945,'ADM Details FY17'!$A$3:$M$3515,13,FALSE)</f>
        <v>0</v>
      </c>
      <c r="L1945" s="1">
        <f>VLOOKUP(A1945,'ADM Details FY17'!$A$3:$O$3515,15,FALSE)</f>
        <v>0</v>
      </c>
      <c r="M1945" s="1">
        <f>VLOOKUP(A1945,'ADM Details FY17'!$A$3:$P$3515,16,FALSE)</f>
        <v>0</v>
      </c>
      <c r="N1945" s="1">
        <f>VLOOKUP(A1945,'ADM Details FY17'!$A$3:$Q$3515,17,FALSE)</f>
        <v>0</v>
      </c>
      <c r="O1945" s="1">
        <f>VLOOKUP(A1945,'ADM Details FY17'!$A$3:$S$3515,19,FALSE)</f>
        <v>0</v>
      </c>
      <c r="P1945" s="1">
        <f>VLOOKUP(A1945,'ADM Details FY17'!$A$3:$U$3515,21,FALSE)</f>
        <v>0</v>
      </c>
      <c r="Q1945" s="1">
        <f>VLOOKUP(A1945,'ADM Details FY17'!$A$3:$V$3515,22,FALSE)</f>
        <v>0</v>
      </c>
      <c r="R1945" s="1">
        <f>VLOOKUP(A1945,'ADM Details FY17'!$A$3:$W$3515,23,FALSE)</f>
        <v>0</v>
      </c>
      <c r="S1945" s="1">
        <f>VLOOKUP(A1945,'ADM Details FY17'!$A$3:$X$3515,24,FALSE)</f>
        <v>0</v>
      </c>
      <c r="T1945" s="1">
        <f>VLOOKUP(A1945,'ADM Details FY17'!$A$3:$Y$3515,25,FALSE)</f>
        <v>0</v>
      </c>
      <c r="U1945" s="1">
        <f>VLOOKUP(A1945,'ADM Details FY17'!$A$3:$AA$3515,27,FALSE)</f>
        <v>0</v>
      </c>
      <c r="V1945" s="1">
        <f>IFERROR(VLOOKUP(C1945,'eindex _tget pp '!$A$4:$E$615,5,FALSE),0)</f>
        <v>0</v>
      </c>
      <c r="W1945" s="31">
        <f>IFERROR(VLOOKUP(C1945,'eindex _tget pp '!$A$4:$F$615,6,FALSE),0)</f>
        <v>0</v>
      </c>
      <c r="X1945" s="4">
        <f>IFERROR(VLOOKUP(B1945,'eschools 16'!$A$2:$F$25,6,FALSE),1)</f>
        <v>1</v>
      </c>
      <c r="Y1945" s="1">
        <f t="shared" si="150"/>
        <v>0</v>
      </c>
      <c r="Z1945" s="1">
        <f t="shared" si="151"/>
        <v>0</v>
      </c>
      <c r="AA1945" s="31">
        <f>IFERROR(VLOOKUP(C1945,'eindex _tget pp '!$A$4:$G$615,7,FALSE),0)</f>
        <v>0</v>
      </c>
      <c r="AB1945" s="1">
        <f>VLOOKUP(A1945,'ADM Details FY17'!$A$3:$AB$3515,28,FALSE)</f>
        <v>0</v>
      </c>
      <c r="AC1945" s="1">
        <f t="shared" si="152"/>
        <v>0</v>
      </c>
      <c r="AD1945" s="1">
        <f t="shared" si="153"/>
        <v>0</v>
      </c>
      <c r="AE1945" s="1">
        <f t="shared" si="154"/>
        <v>0</v>
      </c>
    </row>
    <row r="1946" spans="1:31" x14ac:dyDescent="0.25">
      <c r="A1946" t="str">
        <f>B1946&amp;"-"&amp;COUNTIF($B$3:B1946,B1946)</f>
        <v>543-15</v>
      </c>
      <c r="B1946">
        <v>543</v>
      </c>
      <c r="C1946" s="18">
        <f>VLOOKUP(A1946,'ADM Details FY17'!$A$3:$D$3515,4,FALSE)</f>
        <v>0</v>
      </c>
      <c r="D1946" s="1">
        <f>VLOOKUP(A1946,'ADM Details FY17'!$A$3:$E$3515,5,FALSE)</f>
        <v>0</v>
      </c>
      <c r="E1946" s="1">
        <f>VLOOKUP(A1946,'ADM Details FY17'!$A$3:$F$3515,6,FALSE)</f>
        <v>0</v>
      </c>
      <c r="F1946" s="1">
        <f>VLOOKUP(A1946,'ADM Details FY17'!$A$3:$G$3515,7,FALSE)</f>
        <v>0</v>
      </c>
      <c r="G1946" s="1">
        <f>VLOOKUP(A1946,'ADM Details FY17'!$A$3:$H$3515,8,FALSE)</f>
        <v>0</v>
      </c>
      <c r="H1946" s="1">
        <f>VLOOKUP(A1946,'ADM Details FY17'!$A$3:$I$3515,9,FALSE)</f>
        <v>0</v>
      </c>
      <c r="I1946" s="1">
        <f>VLOOKUP(A1946,'ADM Details FY17'!$A$3:$J$3517,10,FALSE)</f>
        <v>0</v>
      </c>
      <c r="J1946" s="1">
        <f>VLOOKUP(A1946,'ADM Details FY17'!$A$3:$K$3515,11,FALSE)</f>
        <v>0</v>
      </c>
      <c r="K1946" s="1">
        <f>VLOOKUP(A1946,'ADM Details FY17'!$A$3:$M$3515,13,FALSE)</f>
        <v>0</v>
      </c>
      <c r="L1946" s="1">
        <f>VLOOKUP(A1946,'ADM Details FY17'!$A$3:$O$3515,15,FALSE)</f>
        <v>0</v>
      </c>
      <c r="M1946" s="1">
        <f>VLOOKUP(A1946,'ADM Details FY17'!$A$3:$P$3515,16,FALSE)</f>
        <v>0</v>
      </c>
      <c r="N1946" s="1">
        <f>VLOOKUP(A1946,'ADM Details FY17'!$A$3:$Q$3515,17,FALSE)</f>
        <v>0</v>
      </c>
      <c r="O1946" s="1">
        <f>VLOOKUP(A1946,'ADM Details FY17'!$A$3:$S$3515,19,FALSE)</f>
        <v>0</v>
      </c>
      <c r="P1946" s="1">
        <f>VLOOKUP(A1946,'ADM Details FY17'!$A$3:$U$3515,21,FALSE)</f>
        <v>0</v>
      </c>
      <c r="Q1946" s="1">
        <f>VLOOKUP(A1946,'ADM Details FY17'!$A$3:$V$3515,22,FALSE)</f>
        <v>0</v>
      </c>
      <c r="R1946" s="1">
        <f>VLOOKUP(A1946,'ADM Details FY17'!$A$3:$W$3515,23,FALSE)</f>
        <v>0</v>
      </c>
      <c r="S1946" s="1">
        <f>VLOOKUP(A1946,'ADM Details FY17'!$A$3:$X$3515,24,FALSE)</f>
        <v>0</v>
      </c>
      <c r="T1946" s="1">
        <f>VLOOKUP(A1946,'ADM Details FY17'!$A$3:$Y$3515,25,FALSE)</f>
        <v>0</v>
      </c>
      <c r="U1946" s="1">
        <f>VLOOKUP(A1946,'ADM Details FY17'!$A$3:$AA$3515,27,FALSE)</f>
        <v>0</v>
      </c>
      <c r="V1946" s="1">
        <f>IFERROR(VLOOKUP(C1946,'eindex _tget pp '!$A$4:$E$615,5,FALSE),0)</f>
        <v>0</v>
      </c>
      <c r="W1946" s="31">
        <f>IFERROR(VLOOKUP(C1946,'eindex _tget pp '!$A$4:$F$615,6,FALSE),0)</f>
        <v>0</v>
      </c>
      <c r="X1946" s="4">
        <f>IFERROR(VLOOKUP(B1946,'eschools 16'!$A$2:$F$25,6,FALSE),1)</f>
        <v>1</v>
      </c>
      <c r="Y1946" s="1">
        <f t="shared" si="150"/>
        <v>0</v>
      </c>
      <c r="Z1946" s="1">
        <f t="shared" si="151"/>
        <v>0</v>
      </c>
      <c r="AA1946" s="31">
        <f>IFERROR(VLOOKUP(C1946,'eindex _tget pp '!$A$4:$G$615,7,FALSE),0)</f>
        <v>0</v>
      </c>
      <c r="AB1946" s="1">
        <f>VLOOKUP(A1946,'ADM Details FY17'!$A$3:$AB$3515,28,FALSE)</f>
        <v>0</v>
      </c>
      <c r="AC1946" s="1">
        <f t="shared" si="152"/>
        <v>0</v>
      </c>
      <c r="AD1946" s="1">
        <f t="shared" si="153"/>
        <v>0</v>
      </c>
      <c r="AE1946" s="1">
        <f t="shared" si="154"/>
        <v>0</v>
      </c>
    </row>
    <row r="1947" spans="1:31" x14ac:dyDescent="0.25">
      <c r="A1947" t="str">
        <f>B1947&amp;"-"&amp;COUNTIF($B$3:B1947,B1947)</f>
        <v>543-16</v>
      </c>
      <c r="B1947">
        <v>543</v>
      </c>
      <c r="C1947" s="18">
        <f>VLOOKUP(A1947,'ADM Details FY17'!$A$3:$D$3515,4,FALSE)</f>
        <v>0</v>
      </c>
      <c r="D1947" s="1">
        <f>VLOOKUP(A1947,'ADM Details FY17'!$A$3:$E$3515,5,FALSE)</f>
        <v>0</v>
      </c>
      <c r="E1947" s="1">
        <f>VLOOKUP(A1947,'ADM Details FY17'!$A$3:$F$3515,6,FALSE)</f>
        <v>0</v>
      </c>
      <c r="F1947" s="1">
        <f>VLOOKUP(A1947,'ADM Details FY17'!$A$3:$G$3515,7,FALSE)</f>
        <v>0</v>
      </c>
      <c r="G1947" s="1">
        <f>VLOOKUP(A1947,'ADM Details FY17'!$A$3:$H$3515,8,FALSE)</f>
        <v>0</v>
      </c>
      <c r="H1947" s="1">
        <f>VLOOKUP(A1947,'ADM Details FY17'!$A$3:$I$3515,9,FALSE)</f>
        <v>0</v>
      </c>
      <c r="I1947" s="1">
        <f>VLOOKUP(A1947,'ADM Details FY17'!$A$3:$J$3517,10,FALSE)</f>
        <v>0</v>
      </c>
      <c r="J1947" s="1">
        <f>VLOOKUP(A1947,'ADM Details FY17'!$A$3:$K$3515,11,FALSE)</f>
        <v>0</v>
      </c>
      <c r="K1947" s="1">
        <f>VLOOKUP(A1947,'ADM Details FY17'!$A$3:$M$3515,13,FALSE)</f>
        <v>0</v>
      </c>
      <c r="L1947" s="1">
        <f>VLOOKUP(A1947,'ADM Details FY17'!$A$3:$O$3515,15,FALSE)</f>
        <v>0</v>
      </c>
      <c r="M1947" s="1">
        <f>VLOOKUP(A1947,'ADM Details FY17'!$A$3:$P$3515,16,FALSE)</f>
        <v>0</v>
      </c>
      <c r="N1947" s="1">
        <f>VLOOKUP(A1947,'ADM Details FY17'!$A$3:$Q$3515,17,FALSE)</f>
        <v>0</v>
      </c>
      <c r="O1947" s="1">
        <f>VLOOKUP(A1947,'ADM Details FY17'!$A$3:$S$3515,19,FALSE)</f>
        <v>0</v>
      </c>
      <c r="P1947" s="1">
        <f>VLOOKUP(A1947,'ADM Details FY17'!$A$3:$U$3515,21,FALSE)</f>
        <v>0</v>
      </c>
      <c r="Q1947" s="1">
        <f>VLOOKUP(A1947,'ADM Details FY17'!$A$3:$V$3515,22,FALSE)</f>
        <v>0</v>
      </c>
      <c r="R1947" s="1">
        <f>VLOOKUP(A1947,'ADM Details FY17'!$A$3:$W$3515,23,FALSE)</f>
        <v>0</v>
      </c>
      <c r="S1947" s="1">
        <f>VLOOKUP(A1947,'ADM Details FY17'!$A$3:$X$3515,24,FALSE)</f>
        <v>0</v>
      </c>
      <c r="T1947" s="1">
        <f>VLOOKUP(A1947,'ADM Details FY17'!$A$3:$Y$3515,25,FALSE)</f>
        <v>0</v>
      </c>
      <c r="U1947" s="1">
        <f>VLOOKUP(A1947,'ADM Details FY17'!$A$3:$AA$3515,27,FALSE)</f>
        <v>0</v>
      </c>
      <c r="V1947" s="1">
        <f>IFERROR(VLOOKUP(C1947,'eindex _tget pp '!$A$4:$E$615,5,FALSE),0)</f>
        <v>0</v>
      </c>
      <c r="W1947" s="31">
        <f>IFERROR(VLOOKUP(C1947,'eindex _tget pp '!$A$4:$F$615,6,FALSE),0)</f>
        <v>0</v>
      </c>
      <c r="X1947" s="4">
        <f>IFERROR(VLOOKUP(B1947,'eschools 16'!$A$2:$F$25,6,FALSE),1)</f>
        <v>1</v>
      </c>
      <c r="Y1947" s="1">
        <f t="shared" si="150"/>
        <v>0</v>
      </c>
      <c r="Z1947" s="1">
        <f t="shared" si="151"/>
        <v>0</v>
      </c>
      <c r="AA1947" s="31">
        <f>IFERROR(VLOOKUP(C1947,'eindex _tget pp '!$A$4:$G$615,7,FALSE),0)</f>
        <v>0</v>
      </c>
      <c r="AB1947" s="1">
        <f>VLOOKUP(A1947,'ADM Details FY17'!$A$3:$AB$3515,28,FALSE)</f>
        <v>0</v>
      </c>
      <c r="AC1947" s="1">
        <f t="shared" si="152"/>
        <v>0</v>
      </c>
      <c r="AD1947" s="1">
        <f t="shared" si="153"/>
        <v>0</v>
      </c>
      <c r="AE1947" s="1">
        <f t="shared" si="154"/>
        <v>0</v>
      </c>
    </row>
    <row r="1948" spans="1:31" x14ac:dyDescent="0.25">
      <c r="A1948" t="str">
        <f>B1948&amp;"-"&amp;COUNTIF($B$3:B1948,B1948)</f>
        <v>543-17</v>
      </c>
      <c r="B1948">
        <v>543</v>
      </c>
      <c r="C1948" s="18">
        <f>VLOOKUP(A1948,'ADM Details FY17'!$A$3:$D$3515,4,FALSE)</f>
        <v>0</v>
      </c>
      <c r="D1948" s="1">
        <f>VLOOKUP(A1948,'ADM Details FY17'!$A$3:$E$3515,5,FALSE)</f>
        <v>0</v>
      </c>
      <c r="E1948" s="1">
        <f>VLOOKUP(A1948,'ADM Details FY17'!$A$3:$F$3515,6,FALSE)</f>
        <v>0</v>
      </c>
      <c r="F1948" s="1">
        <f>VLOOKUP(A1948,'ADM Details FY17'!$A$3:$G$3515,7,FALSE)</f>
        <v>0</v>
      </c>
      <c r="G1948" s="1">
        <f>VLOOKUP(A1948,'ADM Details FY17'!$A$3:$H$3515,8,FALSE)</f>
        <v>0</v>
      </c>
      <c r="H1948" s="1">
        <f>VLOOKUP(A1948,'ADM Details FY17'!$A$3:$I$3515,9,FALSE)</f>
        <v>0</v>
      </c>
      <c r="I1948" s="1">
        <f>VLOOKUP(A1948,'ADM Details FY17'!$A$3:$J$3517,10,FALSE)</f>
        <v>0</v>
      </c>
      <c r="J1948" s="1">
        <f>VLOOKUP(A1948,'ADM Details FY17'!$A$3:$K$3515,11,FALSE)</f>
        <v>0</v>
      </c>
      <c r="K1948" s="1">
        <f>VLOOKUP(A1948,'ADM Details FY17'!$A$3:$M$3515,13,FALSE)</f>
        <v>0</v>
      </c>
      <c r="L1948" s="1">
        <f>VLOOKUP(A1948,'ADM Details FY17'!$A$3:$O$3515,15,FALSE)</f>
        <v>0</v>
      </c>
      <c r="M1948" s="1">
        <f>VLOOKUP(A1948,'ADM Details FY17'!$A$3:$P$3515,16,FALSE)</f>
        <v>0</v>
      </c>
      <c r="N1948" s="1">
        <f>VLOOKUP(A1948,'ADM Details FY17'!$A$3:$Q$3515,17,FALSE)</f>
        <v>0</v>
      </c>
      <c r="O1948" s="1">
        <f>VLOOKUP(A1948,'ADM Details FY17'!$A$3:$S$3515,19,FALSE)</f>
        <v>0</v>
      </c>
      <c r="P1948" s="1">
        <f>VLOOKUP(A1948,'ADM Details FY17'!$A$3:$U$3515,21,FALSE)</f>
        <v>0</v>
      </c>
      <c r="Q1948" s="1">
        <f>VLOOKUP(A1948,'ADM Details FY17'!$A$3:$V$3515,22,FALSE)</f>
        <v>0</v>
      </c>
      <c r="R1948" s="1">
        <f>VLOOKUP(A1948,'ADM Details FY17'!$A$3:$W$3515,23,FALSE)</f>
        <v>0</v>
      </c>
      <c r="S1948" s="1">
        <f>VLOOKUP(A1948,'ADM Details FY17'!$A$3:$X$3515,24,FALSE)</f>
        <v>0</v>
      </c>
      <c r="T1948" s="1">
        <f>VLOOKUP(A1948,'ADM Details FY17'!$A$3:$Y$3515,25,FALSE)</f>
        <v>0</v>
      </c>
      <c r="U1948" s="1">
        <f>VLOOKUP(A1948,'ADM Details FY17'!$A$3:$AA$3515,27,FALSE)</f>
        <v>0</v>
      </c>
      <c r="V1948" s="1">
        <f>IFERROR(VLOOKUP(C1948,'eindex _tget pp '!$A$4:$E$615,5,FALSE),0)</f>
        <v>0</v>
      </c>
      <c r="W1948" s="31">
        <f>IFERROR(VLOOKUP(C1948,'eindex _tget pp '!$A$4:$F$615,6,FALSE),0)</f>
        <v>0</v>
      </c>
      <c r="X1948" s="4">
        <f>IFERROR(VLOOKUP(B1948,'eschools 16'!$A$2:$F$25,6,FALSE),1)</f>
        <v>1</v>
      </c>
      <c r="Y1948" s="1">
        <f t="shared" si="150"/>
        <v>0</v>
      </c>
      <c r="Z1948" s="1">
        <f t="shared" si="151"/>
        <v>0</v>
      </c>
      <c r="AA1948" s="31">
        <f>IFERROR(VLOOKUP(C1948,'eindex _tget pp '!$A$4:$G$615,7,FALSE),0)</f>
        <v>0</v>
      </c>
      <c r="AB1948" s="1">
        <f>VLOOKUP(A1948,'ADM Details FY17'!$A$3:$AB$3515,28,FALSE)</f>
        <v>0</v>
      </c>
      <c r="AC1948" s="1">
        <f t="shared" si="152"/>
        <v>0</v>
      </c>
      <c r="AD1948" s="1">
        <f t="shared" si="153"/>
        <v>0</v>
      </c>
      <c r="AE1948" s="1">
        <f t="shared" si="154"/>
        <v>0</v>
      </c>
    </row>
    <row r="1949" spans="1:31" x14ac:dyDescent="0.25">
      <c r="A1949" t="str">
        <f>B1949&amp;"-"&amp;COUNTIF($B$3:B1949,B1949)</f>
        <v>543-18</v>
      </c>
      <c r="B1949">
        <v>543</v>
      </c>
      <c r="C1949" s="18">
        <f>VLOOKUP(A1949,'ADM Details FY17'!$A$3:$D$3515,4,FALSE)</f>
        <v>0</v>
      </c>
      <c r="D1949" s="1">
        <f>VLOOKUP(A1949,'ADM Details FY17'!$A$3:$E$3515,5,FALSE)</f>
        <v>0</v>
      </c>
      <c r="E1949" s="1">
        <f>VLOOKUP(A1949,'ADM Details FY17'!$A$3:$F$3515,6,FALSE)</f>
        <v>0</v>
      </c>
      <c r="F1949" s="1">
        <f>VLOOKUP(A1949,'ADM Details FY17'!$A$3:$G$3515,7,FALSE)</f>
        <v>0</v>
      </c>
      <c r="G1949" s="1">
        <f>VLOOKUP(A1949,'ADM Details FY17'!$A$3:$H$3515,8,FALSE)</f>
        <v>0</v>
      </c>
      <c r="H1949" s="1">
        <f>VLOOKUP(A1949,'ADM Details FY17'!$A$3:$I$3515,9,FALSE)</f>
        <v>0</v>
      </c>
      <c r="I1949" s="1">
        <f>VLOOKUP(A1949,'ADM Details FY17'!$A$3:$J$3517,10,FALSE)</f>
        <v>0</v>
      </c>
      <c r="J1949" s="1">
        <f>VLOOKUP(A1949,'ADM Details FY17'!$A$3:$K$3515,11,FALSE)</f>
        <v>0</v>
      </c>
      <c r="K1949" s="1">
        <f>VLOOKUP(A1949,'ADM Details FY17'!$A$3:$M$3515,13,FALSE)</f>
        <v>0</v>
      </c>
      <c r="L1949" s="1">
        <f>VLOOKUP(A1949,'ADM Details FY17'!$A$3:$O$3515,15,FALSE)</f>
        <v>0</v>
      </c>
      <c r="M1949" s="1">
        <f>VLOOKUP(A1949,'ADM Details FY17'!$A$3:$P$3515,16,FALSE)</f>
        <v>0</v>
      </c>
      <c r="N1949" s="1">
        <f>VLOOKUP(A1949,'ADM Details FY17'!$A$3:$Q$3515,17,FALSE)</f>
        <v>0</v>
      </c>
      <c r="O1949" s="1">
        <f>VLOOKUP(A1949,'ADM Details FY17'!$A$3:$S$3515,19,FALSE)</f>
        <v>0</v>
      </c>
      <c r="P1949" s="1">
        <f>VLOOKUP(A1949,'ADM Details FY17'!$A$3:$U$3515,21,FALSE)</f>
        <v>0</v>
      </c>
      <c r="Q1949" s="1">
        <f>VLOOKUP(A1949,'ADM Details FY17'!$A$3:$V$3515,22,FALSE)</f>
        <v>0</v>
      </c>
      <c r="R1949" s="1">
        <f>VLOOKUP(A1949,'ADM Details FY17'!$A$3:$W$3515,23,FALSE)</f>
        <v>0</v>
      </c>
      <c r="S1949" s="1">
        <f>VLOOKUP(A1949,'ADM Details FY17'!$A$3:$X$3515,24,FALSE)</f>
        <v>0</v>
      </c>
      <c r="T1949" s="1">
        <f>VLOOKUP(A1949,'ADM Details FY17'!$A$3:$Y$3515,25,FALSE)</f>
        <v>0</v>
      </c>
      <c r="U1949" s="1">
        <f>VLOOKUP(A1949,'ADM Details FY17'!$A$3:$AA$3515,27,FALSE)</f>
        <v>0</v>
      </c>
      <c r="V1949" s="1">
        <f>IFERROR(VLOOKUP(C1949,'eindex _tget pp '!$A$4:$E$615,5,FALSE),0)</f>
        <v>0</v>
      </c>
      <c r="W1949" s="31">
        <f>IFERROR(VLOOKUP(C1949,'eindex _tget pp '!$A$4:$F$615,6,FALSE),0)</f>
        <v>0</v>
      </c>
      <c r="X1949" s="4">
        <f>IFERROR(VLOOKUP(B1949,'eschools 16'!$A$2:$F$25,6,FALSE),1)</f>
        <v>1</v>
      </c>
      <c r="Y1949" s="1">
        <f t="shared" si="150"/>
        <v>0</v>
      </c>
      <c r="Z1949" s="1">
        <f t="shared" si="151"/>
        <v>0</v>
      </c>
      <c r="AA1949" s="31">
        <f>IFERROR(VLOOKUP(C1949,'eindex _tget pp '!$A$4:$G$615,7,FALSE),0)</f>
        <v>0</v>
      </c>
      <c r="AB1949" s="1">
        <f>VLOOKUP(A1949,'ADM Details FY17'!$A$3:$AB$3515,28,FALSE)</f>
        <v>0</v>
      </c>
      <c r="AC1949" s="1">
        <f t="shared" si="152"/>
        <v>0</v>
      </c>
      <c r="AD1949" s="1">
        <f t="shared" si="153"/>
        <v>0</v>
      </c>
      <c r="AE1949" s="1">
        <f t="shared" si="154"/>
        <v>0</v>
      </c>
    </row>
    <row r="1950" spans="1:31" x14ac:dyDescent="0.25">
      <c r="A1950" t="str">
        <f>B1950&amp;"-"&amp;COUNTIF($B$3:B1950,B1950)</f>
        <v>543-19</v>
      </c>
      <c r="B1950">
        <v>543</v>
      </c>
      <c r="C1950" s="18">
        <f>VLOOKUP(A1950,'ADM Details FY17'!$A$3:$D$3515,4,FALSE)</f>
        <v>0</v>
      </c>
      <c r="D1950" s="1">
        <f>VLOOKUP(A1950,'ADM Details FY17'!$A$3:$E$3515,5,FALSE)</f>
        <v>0</v>
      </c>
      <c r="E1950" s="1">
        <f>VLOOKUP(A1950,'ADM Details FY17'!$A$3:$F$3515,6,FALSE)</f>
        <v>0</v>
      </c>
      <c r="F1950" s="1">
        <f>VLOOKUP(A1950,'ADM Details FY17'!$A$3:$G$3515,7,FALSE)</f>
        <v>0</v>
      </c>
      <c r="G1950" s="1">
        <f>VLOOKUP(A1950,'ADM Details FY17'!$A$3:$H$3515,8,FALSE)</f>
        <v>0</v>
      </c>
      <c r="H1950" s="1">
        <f>VLOOKUP(A1950,'ADM Details FY17'!$A$3:$I$3515,9,FALSE)</f>
        <v>0</v>
      </c>
      <c r="I1950" s="1">
        <f>VLOOKUP(A1950,'ADM Details FY17'!$A$3:$J$3517,10,FALSE)</f>
        <v>0</v>
      </c>
      <c r="J1950" s="1">
        <f>VLOOKUP(A1950,'ADM Details FY17'!$A$3:$K$3515,11,FALSE)</f>
        <v>0</v>
      </c>
      <c r="K1950" s="1">
        <f>VLOOKUP(A1950,'ADM Details FY17'!$A$3:$M$3515,13,FALSE)</f>
        <v>0</v>
      </c>
      <c r="L1950" s="1">
        <f>VLOOKUP(A1950,'ADM Details FY17'!$A$3:$O$3515,15,FALSE)</f>
        <v>0</v>
      </c>
      <c r="M1950" s="1">
        <f>VLOOKUP(A1950,'ADM Details FY17'!$A$3:$P$3515,16,FALSE)</f>
        <v>0</v>
      </c>
      <c r="N1950" s="1">
        <f>VLOOKUP(A1950,'ADM Details FY17'!$A$3:$Q$3515,17,FALSE)</f>
        <v>0</v>
      </c>
      <c r="O1950" s="1">
        <f>VLOOKUP(A1950,'ADM Details FY17'!$A$3:$S$3515,19,FALSE)</f>
        <v>0</v>
      </c>
      <c r="P1950" s="1">
        <f>VLOOKUP(A1950,'ADM Details FY17'!$A$3:$U$3515,21,FALSE)</f>
        <v>0</v>
      </c>
      <c r="Q1950" s="1">
        <f>VLOOKUP(A1950,'ADM Details FY17'!$A$3:$V$3515,22,FALSE)</f>
        <v>0</v>
      </c>
      <c r="R1950" s="1">
        <f>VLOOKUP(A1950,'ADM Details FY17'!$A$3:$W$3515,23,FALSE)</f>
        <v>0</v>
      </c>
      <c r="S1950" s="1">
        <f>VLOOKUP(A1950,'ADM Details FY17'!$A$3:$X$3515,24,FALSE)</f>
        <v>0</v>
      </c>
      <c r="T1950" s="1">
        <f>VLOOKUP(A1950,'ADM Details FY17'!$A$3:$Y$3515,25,FALSE)</f>
        <v>0</v>
      </c>
      <c r="U1950" s="1">
        <f>VLOOKUP(A1950,'ADM Details FY17'!$A$3:$AA$3515,27,FALSE)</f>
        <v>0</v>
      </c>
      <c r="V1950" s="1">
        <f>IFERROR(VLOOKUP(C1950,'eindex _tget pp '!$A$4:$E$615,5,FALSE),0)</f>
        <v>0</v>
      </c>
      <c r="W1950" s="31">
        <f>IFERROR(VLOOKUP(C1950,'eindex _tget pp '!$A$4:$F$615,6,FALSE),0)</f>
        <v>0</v>
      </c>
      <c r="X1950" s="4">
        <f>IFERROR(VLOOKUP(B1950,'eschools 16'!$A$2:$F$25,6,FALSE),1)</f>
        <v>1</v>
      </c>
      <c r="Y1950" s="1">
        <f t="shared" si="150"/>
        <v>0</v>
      </c>
      <c r="Z1950" s="1">
        <f t="shared" si="151"/>
        <v>0</v>
      </c>
      <c r="AA1950" s="31">
        <f>IFERROR(VLOOKUP(C1950,'eindex _tget pp '!$A$4:$G$615,7,FALSE),0)</f>
        <v>0</v>
      </c>
      <c r="AB1950" s="1">
        <f>VLOOKUP(A1950,'ADM Details FY17'!$A$3:$AB$3515,28,FALSE)</f>
        <v>0</v>
      </c>
      <c r="AC1950" s="1">
        <f t="shared" si="152"/>
        <v>0</v>
      </c>
      <c r="AD1950" s="1">
        <f t="shared" si="153"/>
        <v>0</v>
      </c>
      <c r="AE1950" s="1">
        <f t="shared" si="154"/>
        <v>0</v>
      </c>
    </row>
    <row r="1951" spans="1:31" x14ac:dyDescent="0.25">
      <c r="A1951" t="str">
        <f>B1951&amp;"-"&amp;COUNTIF($B$3:B1951,B1951)</f>
        <v>543-20</v>
      </c>
      <c r="B1951">
        <v>543</v>
      </c>
      <c r="C1951" s="18">
        <f>VLOOKUP(A1951,'ADM Details FY17'!$A$3:$D$3515,4,FALSE)</f>
        <v>0</v>
      </c>
      <c r="D1951" s="1">
        <f>VLOOKUP(A1951,'ADM Details FY17'!$A$3:$E$3515,5,FALSE)</f>
        <v>0</v>
      </c>
      <c r="E1951" s="1">
        <f>VLOOKUP(A1951,'ADM Details FY17'!$A$3:$F$3515,6,FALSE)</f>
        <v>0</v>
      </c>
      <c r="F1951" s="1">
        <f>VLOOKUP(A1951,'ADM Details FY17'!$A$3:$G$3515,7,FALSE)</f>
        <v>0</v>
      </c>
      <c r="G1951" s="1">
        <f>VLOOKUP(A1951,'ADM Details FY17'!$A$3:$H$3515,8,FALSE)</f>
        <v>0</v>
      </c>
      <c r="H1951" s="1">
        <f>VLOOKUP(A1951,'ADM Details FY17'!$A$3:$I$3515,9,FALSE)</f>
        <v>0</v>
      </c>
      <c r="I1951" s="1">
        <f>VLOOKUP(A1951,'ADM Details FY17'!$A$3:$J$3517,10,FALSE)</f>
        <v>0</v>
      </c>
      <c r="J1951" s="1">
        <f>VLOOKUP(A1951,'ADM Details FY17'!$A$3:$K$3515,11,FALSE)</f>
        <v>0</v>
      </c>
      <c r="K1951" s="1">
        <f>VLOOKUP(A1951,'ADM Details FY17'!$A$3:$M$3515,13,FALSE)</f>
        <v>0</v>
      </c>
      <c r="L1951" s="1">
        <f>VLOOKUP(A1951,'ADM Details FY17'!$A$3:$O$3515,15,FALSE)</f>
        <v>0</v>
      </c>
      <c r="M1951" s="1">
        <f>VLOOKUP(A1951,'ADM Details FY17'!$A$3:$P$3515,16,FALSE)</f>
        <v>0</v>
      </c>
      <c r="N1951" s="1">
        <f>VLOOKUP(A1951,'ADM Details FY17'!$A$3:$Q$3515,17,FALSE)</f>
        <v>0</v>
      </c>
      <c r="O1951" s="1">
        <f>VLOOKUP(A1951,'ADM Details FY17'!$A$3:$S$3515,19,FALSE)</f>
        <v>0</v>
      </c>
      <c r="P1951" s="1">
        <f>VLOOKUP(A1951,'ADM Details FY17'!$A$3:$U$3515,21,FALSE)</f>
        <v>0</v>
      </c>
      <c r="Q1951" s="1">
        <f>VLOOKUP(A1951,'ADM Details FY17'!$A$3:$V$3515,22,FALSE)</f>
        <v>0</v>
      </c>
      <c r="R1951" s="1">
        <f>VLOOKUP(A1951,'ADM Details FY17'!$A$3:$W$3515,23,FALSE)</f>
        <v>0</v>
      </c>
      <c r="S1951" s="1">
        <f>VLOOKUP(A1951,'ADM Details FY17'!$A$3:$X$3515,24,FALSE)</f>
        <v>0</v>
      </c>
      <c r="T1951" s="1">
        <f>VLOOKUP(A1951,'ADM Details FY17'!$A$3:$Y$3515,25,FALSE)</f>
        <v>0</v>
      </c>
      <c r="U1951" s="1">
        <f>VLOOKUP(A1951,'ADM Details FY17'!$A$3:$AA$3515,27,FALSE)</f>
        <v>0</v>
      </c>
      <c r="V1951" s="1">
        <f>IFERROR(VLOOKUP(C1951,'eindex _tget pp '!$A$4:$E$615,5,FALSE),0)</f>
        <v>0</v>
      </c>
      <c r="W1951" s="31">
        <f>IFERROR(VLOOKUP(C1951,'eindex _tget pp '!$A$4:$F$615,6,FALSE),0)</f>
        <v>0</v>
      </c>
      <c r="X1951" s="4">
        <f>IFERROR(VLOOKUP(B1951,'eschools 16'!$A$2:$F$25,6,FALSE),1)</f>
        <v>1</v>
      </c>
      <c r="Y1951" s="1">
        <f t="shared" si="150"/>
        <v>0</v>
      </c>
      <c r="Z1951" s="1">
        <f t="shared" si="151"/>
        <v>0</v>
      </c>
      <c r="AA1951" s="31">
        <f>IFERROR(VLOOKUP(C1951,'eindex _tget pp '!$A$4:$G$615,7,FALSE),0)</f>
        <v>0</v>
      </c>
      <c r="AB1951" s="1">
        <f>VLOOKUP(A1951,'ADM Details FY17'!$A$3:$AB$3515,28,FALSE)</f>
        <v>0</v>
      </c>
      <c r="AC1951" s="1">
        <f t="shared" si="152"/>
        <v>0</v>
      </c>
      <c r="AD1951" s="1">
        <f t="shared" si="153"/>
        <v>0</v>
      </c>
      <c r="AE1951" s="1">
        <f t="shared" si="154"/>
        <v>0</v>
      </c>
    </row>
    <row r="1952" spans="1:31" x14ac:dyDescent="0.25">
      <c r="A1952" t="str">
        <f>B1952&amp;"-"&amp;COUNTIF($B$3:B1952,B1952)</f>
        <v>543-21</v>
      </c>
      <c r="B1952">
        <v>543</v>
      </c>
      <c r="C1952" s="18">
        <f>VLOOKUP(A1952,'ADM Details FY17'!$A$3:$D$3515,4,FALSE)</f>
        <v>0</v>
      </c>
      <c r="D1952" s="1">
        <f>VLOOKUP(A1952,'ADM Details FY17'!$A$3:$E$3515,5,FALSE)</f>
        <v>0</v>
      </c>
      <c r="E1952" s="1">
        <f>VLOOKUP(A1952,'ADM Details FY17'!$A$3:$F$3515,6,FALSE)</f>
        <v>0</v>
      </c>
      <c r="F1952" s="1">
        <f>VLOOKUP(A1952,'ADM Details FY17'!$A$3:$G$3515,7,FALSE)</f>
        <v>0</v>
      </c>
      <c r="G1952" s="1">
        <f>VLOOKUP(A1952,'ADM Details FY17'!$A$3:$H$3515,8,FALSE)</f>
        <v>0</v>
      </c>
      <c r="H1952" s="1">
        <f>VLOOKUP(A1952,'ADM Details FY17'!$A$3:$I$3515,9,FALSE)</f>
        <v>0</v>
      </c>
      <c r="I1952" s="1">
        <f>VLOOKUP(A1952,'ADM Details FY17'!$A$3:$J$3517,10,FALSE)</f>
        <v>0</v>
      </c>
      <c r="J1952" s="1">
        <f>VLOOKUP(A1952,'ADM Details FY17'!$A$3:$K$3515,11,FALSE)</f>
        <v>0</v>
      </c>
      <c r="K1952" s="1">
        <f>VLOOKUP(A1952,'ADM Details FY17'!$A$3:$M$3515,13,FALSE)</f>
        <v>0</v>
      </c>
      <c r="L1952" s="1">
        <f>VLOOKUP(A1952,'ADM Details FY17'!$A$3:$O$3515,15,FALSE)</f>
        <v>0</v>
      </c>
      <c r="M1952" s="1">
        <f>VLOOKUP(A1952,'ADM Details FY17'!$A$3:$P$3515,16,FALSE)</f>
        <v>0</v>
      </c>
      <c r="N1952" s="1">
        <f>VLOOKUP(A1952,'ADM Details FY17'!$A$3:$Q$3515,17,FALSE)</f>
        <v>0</v>
      </c>
      <c r="O1952" s="1">
        <f>VLOOKUP(A1952,'ADM Details FY17'!$A$3:$S$3515,19,FALSE)</f>
        <v>0</v>
      </c>
      <c r="P1952" s="1">
        <f>VLOOKUP(A1952,'ADM Details FY17'!$A$3:$U$3515,21,FALSE)</f>
        <v>0</v>
      </c>
      <c r="Q1952" s="1">
        <f>VLOOKUP(A1952,'ADM Details FY17'!$A$3:$V$3515,22,FALSE)</f>
        <v>0</v>
      </c>
      <c r="R1952" s="1">
        <f>VLOOKUP(A1952,'ADM Details FY17'!$A$3:$W$3515,23,FALSE)</f>
        <v>0</v>
      </c>
      <c r="S1952" s="1">
        <f>VLOOKUP(A1952,'ADM Details FY17'!$A$3:$X$3515,24,FALSE)</f>
        <v>0</v>
      </c>
      <c r="T1952" s="1">
        <f>VLOOKUP(A1952,'ADM Details FY17'!$A$3:$Y$3515,25,FALSE)</f>
        <v>0</v>
      </c>
      <c r="U1952" s="1">
        <f>VLOOKUP(A1952,'ADM Details FY17'!$A$3:$AA$3515,27,FALSE)</f>
        <v>0</v>
      </c>
      <c r="V1952" s="1">
        <f>IFERROR(VLOOKUP(C1952,'eindex _tget pp '!$A$4:$E$615,5,FALSE),0)</f>
        <v>0</v>
      </c>
      <c r="W1952" s="31">
        <f>IFERROR(VLOOKUP(C1952,'eindex _tget pp '!$A$4:$F$615,6,FALSE),0)</f>
        <v>0</v>
      </c>
      <c r="X1952" s="4">
        <f>IFERROR(VLOOKUP(B1952,'eschools 16'!$A$2:$F$25,6,FALSE),1)</f>
        <v>1</v>
      </c>
      <c r="Y1952" s="1">
        <f t="shared" si="150"/>
        <v>0</v>
      </c>
      <c r="Z1952" s="1">
        <f t="shared" si="151"/>
        <v>0</v>
      </c>
      <c r="AA1952" s="31">
        <f>IFERROR(VLOOKUP(C1952,'eindex _tget pp '!$A$4:$G$615,7,FALSE),0)</f>
        <v>0</v>
      </c>
      <c r="AB1952" s="1">
        <f>VLOOKUP(A1952,'ADM Details FY17'!$A$3:$AB$3515,28,FALSE)</f>
        <v>0</v>
      </c>
      <c r="AC1952" s="1">
        <f t="shared" si="152"/>
        <v>0</v>
      </c>
      <c r="AD1952" s="1">
        <f t="shared" si="153"/>
        <v>0</v>
      </c>
      <c r="AE1952" s="1">
        <f t="shared" si="154"/>
        <v>0</v>
      </c>
    </row>
    <row r="1953" spans="1:31" x14ac:dyDescent="0.25">
      <c r="A1953" t="str">
        <f>B1953&amp;"-"&amp;COUNTIF($B$3:B1953,B1953)</f>
        <v>543-22</v>
      </c>
      <c r="B1953">
        <v>543</v>
      </c>
      <c r="C1953" s="18">
        <f>VLOOKUP(A1953,'ADM Details FY17'!$A$3:$D$3515,4,FALSE)</f>
        <v>0</v>
      </c>
      <c r="D1953" s="1">
        <f>VLOOKUP(A1953,'ADM Details FY17'!$A$3:$E$3515,5,FALSE)</f>
        <v>0</v>
      </c>
      <c r="E1953" s="1">
        <f>VLOOKUP(A1953,'ADM Details FY17'!$A$3:$F$3515,6,FALSE)</f>
        <v>0</v>
      </c>
      <c r="F1953" s="1">
        <f>VLOOKUP(A1953,'ADM Details FY17'!$A$3:$G$3515,7,FALSE)</f>
        <v>0</v>
      </c>
      <c r="G1953" s="1">
        <f>VLOOKUP(A1953,'ADM Details FY17'!$A$3:$H$3515,8,FALSE)</f>
        <v>0</v>
      </c>
      <c r="H1953" s="1">
        <f>VLOOKUP(A1953,'ADM Details FY17'!$A$3:$I$3515,9,FALSE)</f>
        <v>0</v>
      </c>
      <c r="I1953" s="1">
        <f>VLOOKUP(A1953,'ADM Details FY17'!$A$3:$J$3517,10,FALSE)</f>
        <v>0</v>
      </c>
      <c r="J1953" s="1">
        <f>VLOOKUP(A1953,'ADM Details FY17'!$A$3:$K$3515,11,FALSE)</f>
        <v>0</v>
      </c>
      <c r="K1953" s="1">
        <f>VLOOKUP(A1953,'ADM Details FY17'!$A$3:$M$3515,13,FALSE)</f>
        <v>0</v>
      </c>
      <c r="L1953" s="1">
        <f>VLOOKUP(A1953,'ADM Details FY17'!$A$3:$O$3515,15,FALSE)</f>
        <v>0</v>
      </c>
      <c r="M1953" s="1">
        <f>VLOOKUP(A1953,'ADM Details FY17'!$A$3:$P$3515,16,FALSE)</f>
        <v>0</v>
      </c>
      <c r="N1953" s="1">
        <f>VLOOKUP(A1953,'ADM Details FY17'!$A$3:$Q$3515,17,FALSE)</f>
        <v>0</v>
      </c>
      <c r="O1953" s="1">
        <f>VLOOKUP(A1953,'ADM Details FY17'!$A$3:$S$3515,19,FALSE)</f>
        <v>0</v>
      </c>
      <c r="P1953" s="1">
        <f>VLOOKUP(A1953,'ADM Details FY17'!$A$3:$U$3515,21,FALSE)</f>
        <v>0</v>
      </c>
      <c r="Q1953" s="1">
        <f>VLOOKUP(A1953,'ADM Details FY17'!$A$3:$V$3515,22,FALSE)</f>
        <v>0</v>
      </c>
      <c r="R1953" s="1">
        <f>VLOOKUP(A1953,'ADM Details FY17'!$A$3:$W$3515,23,FALSE)</f>
        <v>0</v>
      </c>
      <c r="S1953" s="1">
        <f>VLOOKUP(A1953,'ADM Details FY17'!$A$3:$X$3515,24,FALSE)</f>
        <v>0</v>
      </c>
      <c r="T1953" s="1">
        <f>VLOOKUP(A1953,'ADM Details FY17'!$A$3:$Y$3515,25,FALSE)</f>
        <v>0</v>
      </c>
      <c r="U1953" s="1">
        <f>VLOOKUP(A1953,'ADM Details FY17'!$A$3:$AA$3515,27,FALSE)</f>
        <v>0</v>
      </c>
      <c r="V1953" s="1">
        <f>IFERROR(VLOOKUP(C1953,'eindex _tget pp '!$A$4:$E$615,5,FALSE),0)</f>
        <v>0</v>
      </c>
      <c r="W1953" s="31">
        <f>IFERROR(VLOOKUP(C1953,'eindex _tget pp '!$A$4:$F$615,6,FALSE),0)</f>
        <v>0</v>
      </c>
      <c r="X1953" s="4">
        <f>IFERROR(VLOOKUP(B1953,'eschools 16'!$A$2:$F$25,6,FALSE),1)</f>
        <v>1</v>
      </c>
      <c r="Y1953" s="1">
        <f t="shared" si="150"/>
        <v>0</v>
      </c>
      <c r="Z1953" s="1">
        <f t="shared" si="151"/>
        <v>0</v>
      </c>
      <c r="AA1953" s="31">
        <f>IFERROR(VLOOKUP(C1953,'eindex _tget pp '!$A$4:$G$615,7,FALSE),0)</f>
        <v>0</v>
      </c>
      <c r="AB1953" s="1">
        <f>VLOOKUP(A1953,'ADM Details FY17'!$A$3:$AB$3515,28,FALSE)</f>
        <v>0</v>
      </c>
      <c r="AC1953" s="1">
        <f t="shared" si="152"/>
        <v>0</v>
      </c>
      <c r="AD1953" s="1">
        <f t="shared" si="153"/>
        <v>0</v>
      </c>
      <c r="AE1953" s="1">
        <f t="shared" si="154"/>
        <v>0</v>
      </c>
    </row>
    <row r="1954" spans="1:31" x14ac:dyDescent="0.25">
      <c r="A1954" t="str">
        <f>B1954&amp;"-"&amp;COUNTIF($B$3:B1954,B1954)</f>
        <v>543-23</v>
      </c>
      <c r="B1954">
        <v>543</v>
      </c>
      <c r="C1954" s="18">
        <f>VLOOKUP(A1954,'ADM Details FY17'!$A$3:$D$3515,4,FALSE)</f>
        <v>0</v>
      </c>
      <c r="D1954" s="1">
        <f>VLOOKUP(A1954,'ADM Details FY17'!$A$3:$E$3515,5,FALSE)</f>
        <v>0</v>
      </c>
      <c r="E1954" s="1">
        <f>VLOOKUP(A1954,'ADM Details FY17'!$A$3:$F$3515,6,FALSE)</f>
        <v>0</v>
      </c>
      <c r="F1954" s="1">
        <f>VLOOKUP(A1954,'ADM Details FY17'!$A$3:$G$3515,7,FALSE)</f>
        <v>0</v>
      </c>
      <c r="G1954" s="1">
        <f>VLOOKUP(A1954,'ADM Details FY17'!$A$3:$H$3515,8,FALSE)</f>
        <v>0</v>
      </c>
      <c r="H1954" s="1">
        <f>VLOOKUP(A1954,'ADM Details FY17'!$A$3:$I$3515,9,FALSE)</f>
        <v>0</v>
      </c>
      <c r="I1954" s="1">
        <f>VLOOKUP(A1954,'ADM Details FY17'!$A$3:$J$3517,10,FALSE)</f>
        <v>0</v>
      </c>
      <c r="J1954" s="1">
        <f>VLOOKUP(A1954,'ADM Details FY17'!$A$3:$K$3515,11,FALSE)</f>
        <v>0</v>
      </c>
      <c r="K1954" s="1">
        <f>VLOOKUP(A1954,'ADM Details FY17'!$A$3:$M$3515,13,FALSE)</f>
        <v>0</v>
      </c>
      <c r="L1954" s="1">
        <f>VLOOKUP(A1954,'ADM Details FY17'!$A$3:$O$3515,15,FALSE)</f>
        <v>0</v>
      </c>
      <c r="M1954" s="1">
        <f>VLOOKUP(A1954,'ADM Details FY17'!$A$3:$P$3515,16,FALSE)</f>
        <v>0</v>
      </c>
      <c r="N1954" s="1">
        <f>VLOOKUP(A1954,'ADM Details FY17'!$A$3:$Q$3515,17,FALSE)</f>
        <v>0</v>
      </c>
      <c r="O1954" s="1">
        <f>VLOOKUP(A1954,'ADM Details FY17'!$A$3:$S$3515,19,FALSE)</f>
        <v>0</v>
      </c>
      <c r="P1954" s="1">
        <f>VLOOKUP(A1954,'ADM Details FY17'!$A$3:$U$3515,21,FALSE)</f>
        <v>0</v>
      </c>
      <c r="Q1954" s="1">
        <f>VLOOKUP(A1954,'ADM Details FY17'!$A$3:$V$3515,22,FALSE)</f>
        <v>0</v>
      </c>
      <c r="R1954" s="1">
        <f>VLOOKUP(A1954,'ADM Details FY17'!$A$3:$W$3515,23,FALSE)</f>
        <v>0</v>
      </c>
      <c r="S1954" s="1">
        <f>VLOOKUP(A1954,'ADM Details FY17'!$A$3:$X$3515,24,FALSE)</f>
        <v>0</v>
      </c>
      <c r="T1954" s="1">
        <f>VLOOKUP(A1954,'ADM Details FY17'!$A$3:$Y$3515,25,FALSE)</f>
        <v>0</v>
      </c>
      <c r="U1954" s="1">
        <f>VLOOKUP(A1954,'ADM Details FY17'!$A$3:$AA$3515,27,FALSE)</f>
        <v>0</v>
      </c>
      <c r="V1954" s="1">
        <f>IFERROR(VLOOKUP(C1954,'eindex _tget pp '!$A$4:$E$615,5,FALSE),0)</f>
        <v>0</v>
      </c>
      <c r="W1954" s="31">
        <f>IFERROR(VLOOKUP(C1954,'eindex _tget pp '!$A$4:$F$615,6,FALSE),0)</f>
        <v>0</v>
      </c>
      <c r="X1954" s="4">
        <f>IFERROR(VLOOKUP(B1954,'eschools 16'!$A$2:$F$25,6,FALSE),1)</f>
        <v>1</v>
      </c>
      <c r="Y1954" s="1">
        <f t="shared" si="150"/>
        <v>0</v>
      </c>
      <c r="Z1954" s="1">
        <f t="shared" si="151"/>
        <v>0</v>
      </c>
      <c r="AA1954" s="31">
        <f>IFERROR(VLOOKUP(C1954,'eindex _tget pp '!$A$4:$G$615,7,FALSE),0)</f>
        <v>0</v>
      </c>
      <c r="AB1954" s="1">
        <f>VLOOKUP(A1954,'ADM Details FY17'!$A$3:$AB$3515,28,FALSE)</f>
        <v>0</v>
      </c>
      <c r="AC1954" s="1">
        <f t="shared" si="152"/>
        <v>0</v>
      </c>
      <c r="AD1954" s="1">
        <f t="shared" si="153"/>
        <v>0</v>
      </c>
      <c r="AE1954" s="1">
        <f t="shared" si="154"/>
        <v>0</v>
      </c>
    </row>
    <row r="1955" spans="1:31" x14ac:dyDescent="0.25">
      <c r="A1955" t="str">
        <f>B1955&amp;"-"&amp;COUNTIF($B$3:B1955,B1955)</f>
        <v>543-24</v>
      </c>
      <c r="B1955">
        <v>543</v>
      </c>
      <c r="C1955" s="18">
        <f>VLOOKUP(A1955,'ADM Details FY17'!$A$3:$D$3515,4,FALSE)</f>
        <v>0</v>
      </c>
      <c r="D1955" s="1">
        <f>VLOOKUP(A1955,'ADM Details FY17'!$A$3:$E$3515,5,FALSE)</f>
        <v>0</v>
      </c>
      <c r="E1955" s="1">
        <f>VLOOKUP(A1955,'ADM Details FY17'!$A$3:$F$3515,6,FALSE)</f>
        <v>0</v>
      </c>
      <c r="F1955" s="1">
        <f>VLOOKUP(A1955,'ADM Details FY17'!$A$3:$G$3515,7,FALSE)</f>
        <v>0</v>
      </c>
      <c r="G1955" s="1">
        <f>VLOOKUP(A1955,'ADM Details FY17'!$A$3:$H$3515,8,FALSE)</f>
        <v>0</v>
      </c>
      <c r="H1955" s="1">
        <f>VLOOKUP(A1955,'ADM Details FY17'!$A$3:$I$3515,9,FALSE)</f>
        <v>0</v>
      </c>
      <c r="I1955" s="1">
        <f>VLOOKUP(A1955,'ADM Details FY17'!$A$3:$J$3517,10,FALSE)</f>
        <v>0</v>
      </c>
      <c r="J1955" s="1">
        <f>VLOOKUP(A1955,'ADM Details FY17'!$A$3:$K$3515,11,FALSE)</f>
        <v>0</v>
      </c>
      <c r="K1955" s="1">
        <f>VLOOKUP(A1955,'ADM Details FY17'!$A$3:$M$3515,13,FALSE)</f>
        <v>0</v>
      </c>
      <c r="L1955" s="1">
        <f>VLOOKUP(A1955,'ADM Details FY17'!$A$3:$O$3515,15,FALSE)</f>
        <v>0</v>
      </c>
      <c r="M1955" s="1">
        <f>VLOOKUP(A1955,'ADM Details FY17'!$A$3:$P$3515,16,FALSE)</f>
        <v>0</v>
      </c>
      <c r="N1955" s="1">
        <f>VLOOKUP(A1955,'ADM Details FY17'!$A$3:$Q$3515,17,FALSE)</f>
        <v>0</v>
      </c>
      <c r="O1955" s="1">
        <f>VLOOKUP(A1955,'ADM Details FY17'!$A$3:$S$3515,19,FALSE)</f>
        <v>0</v>
      </c>
      <c r="P1955" s="1">
        <f>VLOOKUP(A1955,'ADM Details FY17'!$A$3:$U$3515,21,FALSE)</f>
        <v>0</v>
      </c>
      <c r="Q1955" s="1">
        <f>VLOOKUP(A1955,'ADM Details FY17'!$A$3:$V$3515,22,FALSE)</f>
        <v>0</v>
      </c>
      <c r="R1955" s="1">
        <f>VLOOKUP(A1955,'ADM Details FY17'!$A$3:$W$3515,23,FALSE)</f>
        <v>0</v>
      </c>
      <c r="S1955" s="1">
        <f>VLOOKUP(A1955,'ADM Details FY17'!$A$3:$X$3515,24,FALSE)</f>
        <v>0</v>
      </c>
      <c r="T1955" s="1">
        <f>VLOOKUP(A1955,'ADM Details FY17'!$A$3:$Y$3515,25,FALSE)</f>
        <v>0</v>
      </c>
      <c r="U1955" s="1">
        <f>VLOOKUP(A1955,'ADM Details FY17'!$A$3:$AA$3515,27,FALSE)</f>
        <v>0</v>
      </c>
      <c r="V1955" s="1">
        <f>IFERROR(VLOOKUP(C1955,'eindex _tget pp '!$A$4:$E$615,5,FALSE),0)</f>
        <v>0</v>
      </c>
      <c r="W1955" s="31">
        <f>IFERROR(VLOOKUP(C1955,'eindex _tget pp '!$A$4:$F$615,6,FALSE),0)</f>
        <v>0</v>
      </c>
      <c r="X1955" s="4">
        <f>IFERROR(VLOOKUP(B1955,'eschools 16'!$A$2:$F$25,6,FALSE),1)</f>
        <v>1</v>
      </c>
      <c r="Y1955" s="1">
        <f t="shared" si="150"/>
        <v>0</v>
      </c>
      <c r="Z1955" s="1">
        <f t="shared" si="151"/>
        <v>0</v>
      </c>
      <c r="AA1955" s="31">
        <f>IFERROR(VLOOKUP(C1955,'eindex _tget pp '!$A$4:$G$615,7,FALSE),0)</f>
        <v>0</v>
      </c>
      <c r="AB1955" s="1">
        <f>VLOOKUP(A1955,'ADM Details FY17'!$A$3:$AB$3515,28,FALSE)</f>
        <v>0</v>
      </c>
      <c r="AC1955" s="1">
        <f t="shared" si="152"/>
        <v>0</v>
      </c>
      <c r="AD1955" s="1">
        <f t="shared" si="153"/>
        <v>0</v>
      </c>
      <c r="AE1955" s="1">
        <f t="shared" si="154"/>
        <v>0</v>
      </c>
    </row>
    <row r="1956" spans="1:31" x14ac:dyDescent="0.25">
      <c r="A1956" t="str">
        <f>B1956&amp;"-"&amp;COUNTIF($B$3:B1956,B1956)</f>
        <v>543-25</v>
      </c>
      <c r="B1956">
        <v>543</v>
      </c>
      <c r="C1956" s="18">
        <f>VLOOKUP(A1956,'ADM Details FY17'!$A$3:$D$3515,4,FALSE)</f>
        <v>0</v>
      </c>
      <c r="D1956" s="1">
        <f>VLOOKUP(A1956,'ADM Details FY17'!$A$3:$E$3515,5,FALSE)</f>
        <v>0</v>
      </c>
      <c r="E1956" s="1">
        <f>VLOOKUP(A1956,'ADM Details FY17'!$A$3:$F$3515,6,FALSE)</f>
        <v>0</v>
      </c>
      <c r="F1956" s="1">
        <f>VLOOKUP(A1956,'ADM Details FY17'!$A$3:$G$3515,7,FALSE)</f>
        <v>0</v>
      </c>
      <c r="G1956" s="1">
        <f>VLOOKUP(A1956,'ADM Details FY17'!$A$3:$H$3515,8,FALSE)</f>
        <v>0</v>
      </c>
      <c r="H1956" s="1">
        <f>VLOOKUP(A1956,'ADM Details FY17'!$A$3:$I$3515,9,FALSE)</f>
        <v>0</v>
      </c>
      <c r="I1956" s="1">
        <f>VLOOKUP(A1956,'ADM Details FY17'!$A$3:$J$3517,10,FALSE)</f>
        <v>0</v>
      </c>
      <c r="J1956" s="1">
        <f>VLOOKUP(A1956,'ADM Details FY17'!$A$3:$K$3515,11,FALSE)</f>
        <v>0</v>
      </c>
      <c r="K1956" s="1">
        <f>VLOOKUP(A1956,'ADM Details FY17'!$A$3:$M$3515,13,FALSE)</f>
        <v>0</v>
      </c>
      <c r="L1956" s="1">
        <f>VLOOKUP(A1956,'ADM Details FY17'!$A$3:$O$3515,15,FALSE)</f>
        <v>0</v>
      </c>
      <c r="M1956" s="1">
        <f>VLOOKUP(A1956,'ADM Details FY17'!$A$3:$P$3515,16,FALSE)</f>
        <v>0</v>
      </c>
      <c r="N1956" s="1">
        <f>VLOOKUP(A1956,'ADM Details FY17'!$A$3:$Q$3515,17,FALSE)</f>
        <v>0</v>
      </c>
      <c r="O1956" s="1">
        <f>VLOOKUP(A1956,'ADM Details FY17'!$A$3:$S$3515,19,FALSE)</f>
        <v>0</v>
      </c>
      <c r="P1956" s="1">
        <f>VLOOKUP(A1956,'ADM Details FY17'!$A$3:$U$3515,21,FALSE)</f>
        <v>0</v>
      </c>
      <c r="Q1956" s="1">
        <f>VLOOKUP(A1956,'ADM Details FY17'!$A$3:$V$3515,22,FALSE)</f>
        <v>0</v>
      </c>
      <c r="R1956" s="1">
        <f>VLOOKUP(A1956,'ADM Details FY17'!$A$3:$W$3515,23,FALSE)</f>
        <v>0</v>
      </c>
      <c r="S1956" s="1">
        <f>VLOOKUP(A1956,'ADM Details FY17'!$A$3:$X$3515,24,FALSE)</f>
        <v>0</v>
      </c>
      <c r="T1956" s="1">
        <f>VLOOKUP(A1956,'ADM Details FY17'!$A$3:$Y$3515,25,FALSE)</f>
        <v>0</v>
      </c>
      <c r="U1956" s="1">
        <f>VLOOKUP(A1956,'ADM Details FY17'!$A$3:$AA$3515,27,FALSE)</f>
        <v>0</v>
      </c>
      <c r="V1956" s="1">
        <f>IFERROR(VLOOKUP(C1956,'eindex _tget pp '!$A$4:$E$615,5,FALSE),0)</f>
        <v>0</v>
      </c>
      <c r="W1956" s="31">
        <f>IFERROR(VLOOKUP(C1956,'eindex _tget pp '!$A$4:$F$615,6,FALSE),0)</f>
        <v>0</v>
      </c>
      <c r="X1956" s="4">
        <f>IFERROR(VLOOKUP(B1956,'eschools 16'!$A$2:$F$25,6,FALSE),1)</f>
        <v>1</v>
      </c>
      <c r="Y1956" s="1">
        <f t="shared" si="150"/>
        <v>0</v>
      </c>
      <c r="Z1956" s="1">
        <f t="shared" si="151"/>
        <v>0</v>
      </c>
      <c r="AA1956" s="31">
        <f>IFERROR(VLOOKUP(C1956,'eindex _tget pp '!$A$4:$G$615,7,FALSE),0)</f>
        <v>0</v>
      </c>
      <c r="AB1956" s="1">
        <f>VLOOKUP(A1956,'ADM Details FY17'!$A$3:$AB$3515,28,FALSE)</f>
        <v>0</v>
      </c>
      <c r="AC1956" s="1">
        <f t="shared" si="152"/>
        <v>0</v>
      </c>
      <c r="AD1956" s="1">
        <f t="shared" si="153"/>
        <v>0</v>
      </c>
      <c r="AE1956" s="1">
        <f t="shared" si="154"/>
        <v>0</v>
      </c>
    </row>
    <row r="1957" spans="1:31" x14ac:dyDescent="0.25">
      <c r="A1957" t="str">
        <f>B1957&amp;"-"&amp;COUNTIF($B$3:B1957,B1957)</f>
        <v>543-26</v>
      </c>
      <c r="B1957">
        <v>543</v>
      </c>
      <c r="C1957" s="18">
        <f>VLOOKUP(A1957,'ADM Details FY17'!$A$3:$D$3515,4,FALSE)</f>
        <v>0</v>
      </c>
      <c r="D1957" s="1">
        <f>VLOOKUP(A1957,'ADM Details FY17'!$A$3:$E$3515,5,FALSE)</f>
        <v>0</v>
      </c>
      <c r="E1957" s="1">
        <f>VLOOKUP(A1957,'ADM Details FY17'!$A$3:$F$3515,6,FALSE)</f>
        <v>0</v>
      </c>
      <c r="F1957" s="1">
        <f>VLOOKUP(A1957,'ADM Details FY17'!$A$3:$G$3515,7,FALSE)</f>
        <v>0</v>
      </c>
      <c r="G1957" s="1">
        <f>VLOOKUP(A1957,'ADM Details FY17'!$A$3:$H$3515,8,FALSE)</f>
        <v>0</v>
      </c>
      <c r="H1957" s="1">
        <f>VLOOKUP(A1957,'ADM Details FY17'!$A$3:$I$3515,9,FALSE)</f>
        <v>0</v>
      </c>
      <c r="I1957" s="1">
        <f>VLOOKUP(A1957,'ADM Details FY17'!$A$3:$J$3517,10,FALSE)</f>
        <v>0</v>
      </c>
      <c r="J1957" s="1">
        <f>VLOOKUP(A1957,'ADM Details FY17'!$A$3:$K$3515,11,FALSE)</f>
        <v>0</v>
      </c>
      <c r="K1957" s="1">
        <f>VLOOKUP(A1957,'ADM Details FY17'!$A$3:$M$3515,13,FALSE)</f>
        <v>0</v>
      </c>
      <c r="L1957" s="1">
        <f>VLOOKUP(A1957,'ADM Details FY17'!$A$3:$O$3515,15,FALSE)</f>
        <v>0</v>
      </c>
      <c r="M1957" s="1">
        <f>VLOOKUP(A1957,'ADM Details FY17'!$A$3:$P$3515,16,FALSE)</f>
        <v>0</v>
      </c>
      <c r="N1957" s="1">
        <f>VLOOKUP(A1957,'ADM Details FY17'!$A$3:$Q$3515,17,FALSE)</f>
        <v>0</v>
      </c>
      <c r="O1957" s="1">
        <f>VLOOKUP(A1957,'ADM Details FY17'!$A$3:$S$3515,19,FALSE)</f>
        <v>0</v>
      </c>
      <c r="P1957" s="1">
        <f>VLOOKUP(A1957,'ADM Details FY17'!$A$3:$U$3515,21,FALSE)</f>
        <v>0</v>
      </c>
      <c r="Q1957" s="1">
        <f>VLOOKUP(A1957,'ADM Details FY17'!$A$3:$V$3515,22,FALSE)</f>
        <v>0</v>
      </c>
      <c r="R1957" s="1">
        <f>VLOOKUP(A1957,'ADM Details FY17'!$A$3:$W$3515,23,FALSE)</f>
        <v>0</v>
      </c>
      <c r="S1957" s="1">
        <f>VLOOKUP(A1957,'ADM Details FY17'!$A$3:$X$3515,24,FALSE)</f>
        <v>0</v>
      </c>
      <c r="T1957" s="1">
        <f>VLOOKUP(A1957,'ADM Details FY17'!$A$3:$Y$3515,25,FALSE)</f>
        <v>0</v>
      </c>
      <c r="U1957" s="1">
        <f>VLOOKUP(A1957,'ADM Details FY17'!$A$3:$AA$3515,27,FALSE)</f>
        <v>0</v>
      </c>
      <c r="V1957" s="1">
        <f>IFERROR(VLOOKUP(C1957,'eindex _tget pp '!$A$4:$E$615,5,FALSE),0)</f>
        <v>0</v>
      </c>
      <c r="W1957" s="31">
        <f>IFERROR(VLOOKUP(C1957,'eindex _tget pp '!$A$4:$F$615,6,FALSE),0)</f>
        <v>0</v>
      </c>
      <c r="X1957" s="4">
        <f>IFERROR(VLOOKUP(B1957,'eschools 16'!$A$2:$F$25,6,FALSE),1)</f>
        <v>1</v>
      </c>
      <c r="Y1957" s="1">
        <f t="shared" si="150"/>
        <v>0</v>
      </c>
      <c r="Z1957" s="1">
        <f t="shared" si="151"/>
        <v>0</v>
      </c>
      <c r="AA1957" s="31">
        <f>IFERROR(VLOOKUP(C1957,'eindex _tget pp '!$A$4:$G$615,7,FALSE),0)</f>
        <v>0</v>
      </c>
      <c r="AB1957" s="1">
        <f>VLOOKUP(A1957,'ADM Details FY17'!$A$3:$AB$3515,28,FALSE)</f>
        <v>0</v>
      </c>
      <c r="AC1957" s="1">
        <f t="shared" si="152"/>
        <v>0</v>
      </c>
      <c r="AD1957" s="1">
        <f t="shared" si="153"/>
        <v>0</v>
      </c>
      <c r="AE1957" s="1">
        <f t="shared" si="154"/>
        <v>0</v>
      </c>
    </row>
    <row r="1958" spans="1:31" x14ac:dyDescent="0.25">
      <c r="A1958" t="str">
        <f>B1958&amp;"-"&amp;COUNTIF($B$3:B1958,B1958)</f>
        <v>546-1</v>
      </c>
      <c r="B1958">
        <v>546</v>
      </c>
      <c r="C1958" s="18">
        <f>VLOOKUP(A1958,'ADM Details FY17'!$A$3:$D$3515,4,FALSE)</f>
        <v>43786</v>
      </c>
      <c r="D1958" s="1">
        <f>VLOOKUP(A1958,'ADM Details FY17'!$A$3:$E$3515,5,FALSE)</f>
        <v>1</v>
      </c>
      <c r="E1958" s="1">
        <f>VLOOKUP(A1958,'ADM Details FY17'!$A$3:$F$3515,6,FALSE)</f>
        <v>0</v>
      </c>
      <c r="F1958" s="1">
        <f>VLOOKUP(A1958,'ADM Details FY17'!$A$3:$G$3515,7,FALSE)</f>
        <v>0</v>
      </c>
      <c r="G1958" s="1">
        <f>VLOOKUP(A1958,'ADM Details FY17'!$A$3:$H$3515,8,FALSE)</f>
        <v>0</v>
      </c>
      <c r="H1958" s="1">
        <f>VLOOKUP(A1958,'ADM Details FY17'!$A$3:$I$3515,9,FALSE)</f>
        <v>0</v>
      </c>
      <c r="I1958" s="1">
        <f>VLOOKUP(A1958,'ADM Details FY17'!$A$3:$J$3517,10,FALSE)</f>
        <v>0</v>
      </c>
      <c r="J1958" s="1">
        <f>VLOOKUP(A1958,'ADM Details FY17'!$A$3:$K$3515,11,FALSE)</f>
        <v>0</v>
      </c>
      <c r="K1958" s="1">
        <f>VLOOKUP(A1958,'ADM Details FY17'!$A$3:$M$3515,13,FALSE)</f>
        <v>1</v>
      </c>
      <c r="L1958" s="1">
        <f>VLOOKUP(A1958,'ADM Details FY17'!$A$3:$O$3515,15,FALSE)</f>
        <v>0</v>
      </c>
      <c r="M1958" s="1">
        <f>VLOOKUP(A1958,'ADM Details FY17'!$A$3:$P$3515,16,FALSE)</f>
        <v>0</v>
      </c>
      <c r="N1958" s="1">
        <f>VLOOKUP(A1958,'ADM Details FY17'!$A$3:$Q$3515,17,FALSE)</f>
        <v>0</v>
      </c>
      <c r="O1958" s="1">
        <f>VLOOKUP(A1958,'ADM Details FY17'!$A$3:$S$3515,19,FALSE)</f>
        <v>1</v>
      </c>
      <c r="P1958" s="1">
        <f>VLOOKUP(A1958,'ADM Details FY17'!$A$3:$U$3515,21,FALSE)</f>
        <v>0</v>
      </c>
      <c r="Q1958" s="1">
        <f>VLOOKUP(A1958,'ADM Details FY17'!$A$3:$V$3515,22,FALSE)</f>
        <v>0</v>
      </c>
      <c r="R1958" s="1">
        <f>VLOOKUP(A1958,'ADM Details FY17'!$A$3:$W$3515,23,FALSE)</f>
        <v>0</v>
      </c>
      <c r="S1958" s="1">
        <f>VLOOKUP(A1958,'ADM Details FY17'!$A$3:$X$3515,24,FALSE)</f>
        <v>0</v>
      </c>
      <c r="T1958" s="1">
        <f>VLOOKUP(A1958,'ADM Details FY17'!$A$3:$Y$3515,25,FALSE)</f>
        <v>0</v>
      </c>
      <c r="U1958" s="1">
        <f>VLOOKUP(A1958,'ADM Details FY17'!$A$3:$AA$3515,27,FALSE)</f>
        <v>0</v>
      </c>
      <c r="V1958" s="1">
        <f>IFERROR(VLOOKUP(C1958,'eindex _tget pp '!$A$4:$E$615,5,FALSE),0)</f>
        <v>1095.3886443246988</v>
      </c>
      <c r="W1958" s="31">
        <f>IFERROR(VLOOKUP(C1958,'eindex _tget pp '!$A$4:$F$615,6,FALSE),0)</f>
        <v>3.9572566881000002</v>
      </c>
      <c r="X1958" s="4">
        <f>IFERROR(VLOOKUP(B1958,'eschools 16'!$A$2:$F$25,6,FALSE),1)</f>
        <v>1</v>
      </c>
      <c r="Y1958" s="1">
        <f t="shared" si="150"/>
        <v>273.85000000000002</v>
      </c>
      <c r="Z1958" s="1">
        <f t="shared" si="151"/>
        <v>1076.3699999999999</v>
      </c>
      <c r="AA1958" s="31">
        <f>IFERROR(VLOOKUP(C1958,'eindex _tget pp '!$A$4:$G$615,7,FALSE),0)</f>
        <v>0.76547957700000002</v>
      </c>
      <c r="AB1958" s="1">
        <f>VLOOKUP(A1958,'ADM Details FY17'!$A$3:$AB$3515,28,FALSE)</f>
        <v>0</v>
      </c>
      <c r="AC1958" s="1">
        <f t="shared" si="152"/>
        <v>0</v>
      </c>
      <c r="AD1958" s="1">
        <f t="shared" si="153"/>
        <v>1</v>
      </c>
      <c r="AE1958" s="1">
        <f t="shared" si="154"/>
        <v>150</v>
      </c>
    </row>
    <row r="1959" spans="1:31" x14ac:dyDescent="0.25">
      <c r="A1959" t="str">
        <f>B1959&amp;"-"&amp;COUNTIF($B$3:B1959,B1959)</f>
        <v>546-2</v>
      </c>
      <c r="B1959">
        <v>546</v>
      </c>
      <c r="C1959" s="18">
        <f>VLOOKUP(A1959,'ADM Details FY17'!$A$3:$D$3515,4,FALSE)</f>
        <v>44016</v>
      </c>
      <c r="D1959" s="1">
        <f>VLOOKUP(A1959,'ADM Details FY17'!$A$3:$E$3515,5,FALSE)</f>
        <v>0.24</v>
      </c>
      <c r="E1959" s="1">
        <f>VLOOKUP(A1959,'ADM Details FY17'!$A$3:$F$3515,6,FALSE)</f>
        <v>0</v>
      </c>
      <c r="F1959" s="1">
        <f>VLOOKUP(A1959,'ADM Details FY17'!$A$3:$G$3515,7,FALSE)</f>
        <v>0</v>
      </c>
      <c r="G1959" s="1">
        <f>VLOOKUP(A1959,'ADM Details FY17'!$A$3:$H$3515,8,FALSE)</f>
        <v>0</v>
      </c>
      <c r="H1959" s="1">
        <f>VLOOKUP(A1959,'ADM Details FY17'!$A$3:$I$3515,9,FALSE)</f>
        <v>0</v>
      </c>
      <c r="I1959" s="1">
        <f>VLOOKUP(A1959,'ADM Details FY17'!$A$3:$J$3517,10,FALSE)</f>
        <v>0</v>
      </c>
      <c r="J1959" s="1">
        <f>VLOOKUP(A1959,'ADM Details FY17'!$A$3:$K$3515,11,FALSE)</f>
        <v>0</v>
      </c>
      <c r="K1959" s="1">
        <f>VLOOKUP(A1959,'ADM Details FY17'!$A$3:$M$3515,13,FALSE)</f>
        <v>0.24</v>
      </c>
      <c r="L1959" s="1">
        <f>VLOOKUP(A1959,'ADM Details FY17'!$A$3:$O$3515,15,FALSE)</f>
        <v>0</v>
      </c>
      <c r="M1959" s="1">
        <f>VLOOKUP(A1959,'ADM Details FY17'!$A$3:$P$3515,16,FALSE)</f>
        <v>0</v>
      </c>
      <c r="N1959" s="1">
        <f>VLOOKUP(A1959,'ADM Details FY17'!$A$3:$Q$3515,17,FALSE)</f>
        <v>0</v>
      </c>
      <c r="O1959" s="1">
        <f>VLOOKUP(A1959,'ADM Details FY17'!$A$3:$S$3515,19,FALSE)</f>
        <v>0.24</v>
      </c>
      <c r="P1959" s="1">
        <f>VLOOKUP(A1959,'ADM Details FY17'!$A$3:$U$3515,21,FALSE)</f>
        <v>0</v>
      </c>
      <c r="Q1959" s="1">
        <f>VLOOKUP(A1959,'ADM Details FY17'!$A$3:$V$3515,22,FALSE)</f>
        <v>0</v>
      </c>
      <c r="R1959" s="1">
        <f>VLOOKUP(A1959,'ADM Details FY17'!$A$3:$W$3515,23,FALSE)</f>
        <v>0</v>
      </c>
      <c r="S1959" s="1">
        <f>VLOOKUP(A1959,'ADM Details FY17'!$A$3:$X$3515,24,FALSE)</f>
        <v>0</v>
      </c>
      <c r="T1959" s="1">
        <f>VLOOKUP(A1959,'ADM Details FY17'!$A$3:$Y$3515,25,FALSE)</f>
        <v>0</v>
      </c>
      <c r="U1959" s="1">
        <f>VLOOKUP(A1959,'ADM Details FY17'!$A$3:$AA$3515,27,FALSE)</f>
        <v>0</v>
      </c>
      <c r="V1959" s="1">
        <f>IFERROR(VLOOKUP(C1959,'eindex _tget pp '!$A$4:$E$615,5,FALSE),0)</f>
        <v>395.36461971179216</v>
      </c>
      <c r="W1959" s="31">
        <f>IFERROR(VLOOKUP(C1959,'eindex _tget pp '!$A$4:$F$615,6,FALSE),0)</f>
        <v>2.1192865638999998</v>
      </c>
      <c r="X1959" s="4">
        <f>IFERROR(VLOOKUP(B1959,'eschools 16'!$A$2:$F$25,6,FALSE),1)</f>
        <v>1</v>
      </c>
      <c r="Y1959" s="1">
        <f t="shared" si="150"/>
        <v>23.72</v>
      </c>
      <c r="Z1959" s="1">
        <f t="shared" si="151"/>
        <v>138.35</v>
      </c>
      <c r="AA1959" s="31">
        <f>IFERROR(VLOOKUP(C1959,'eindex _tget pp '!$A$4:$G$615,7,FALSE),0)</f>
        <v>0.49516841</v>
      </c>
      <c r="AB1959" s="1">
        <f>VLOOKUP(A1959,'ADM Details FY17'!$A$3:$AB$3515,28,FALSE)</f>
        <v>0</v>
      </c>
      <c r="AC1959" s="1">
        <f t="shared" si="152"/>
        <v>0</v>
      </c>
      <c r="AD1959" s="1">
        <f t="shared" si="153"/>
        <v>0.24</v>
      </c>
      <c r="AE1959" s="1">
        <f t="shared" si="154"/>
        <v>36</v>
      </c>
    </row>
    <row r="1960" spans="1:31" x14ac:dyDescent="0.25">
      <c r="A1960" t="str">
        <f>B1960&amp;"-"&amp;COUNTIF($B$3:B1960,B1960)</f>
        <v>546-3</v>
      </c>
      <c r="B1960">
        <v>546</v>
      </c>
      <c r="C1960" s="18">
        <f>VLOOKUP(A1960,'ADM Details FY17'!$A$3:$D$3515,4,FALSE)</f>
        <v>44362</v>
      </c>
      <c r="D1960" s="1">
        <f>VLOOKUP(A1960,'ADM Details FY17'!$A$3:$E$3515,5,FALSE)</f>
        <v>13.36</v>
      </c>
      <c r="E1960" s="1">
        <f>VLOOKUP(A1960,'ADM Details FY17'!$A$3:$F$3515,6,FALSE)</f>
        <v>0</v>
      </c>
      <c r="F1960" s="1">
        <f>VLOOKUP(A1960,'ADM Details FY17'!$A$3:$G$3515,7,FALSE)</f>
        <v>0</v>
      </c>
      <c r="G1960" s="1">
        <f>VLOOKUP(A1960,'ADM Details FY17'!$A$3:$H$3515,8,FALSE)</f>
        <v>0</v>
      </c>
      <c r="H1960" s="1">
        <f>VLOOKUP(A1960,'ADM Details FY17'!$A$3:$I$3515,9,FALSE)</f>
        <v>0</v>
      </c>
      <c r="I1960" s="1">
        <f>VLOOKUP(A1960,'ADM Details FY17'!$A$3:$J$3517,10,FALSE)</f>
        <v>0</v>
      </c>
      <c r="J1960" s="1">
        <f>VLOOKUP(A1960,'ADM Details FY17'!$A$3:$K$3515,11,FALSE)</f>
        <v>0</v>
      </c>
      <c r="K1960" s="1">
        <f>VLOOKUP(A1960,'ADM Details FY17'!$A$3:$M$3515,13,FALSE)</f>
        <v>13.36</v>
      </c>
      <c r="L1960" s="1">
        <f>VLOOKUP(A1960,'ADM Details FY17'!$A$3:$O$3515,15,FALSE)</f>
        <v>0</v>
      </c>
      <c r="M1960" s="1">
        <f>VLOOKUP(A1960,'ADM Details FY17'!$A$3:$P$3515,16,FALSE)</f>
        <v>0</v>
      </c>
      <c r="N1960" s="1">
        <f>VLOOKUP(A1960,'ADM Details FY17'!$A$3:$Q$3515,17,FALSE)</f>
        <v>0</v>
      </c>
      <c r="O1960" s="1">
        <f>VLOOKUP(A1960,'ADM Details FY17'!$A$3:$S$3515,19,FALSE)</f>
        <v>7.37</v>
      </c>
      <c r="P1960" s="1">
        <f>VLOOKUP(A1960,'ADM Details FY17'!$A$3:$U$3515,21,FALSE)</f>
        <v>0</v>
      </c>
      <c r="Q1960" s="1">
        <f>VLOOKUP(A1960,'ADM Details FY17'!$A$3:$V$3515,22,FALSE)</f>
        <v>0</v>
      </c>
      <c r="R1960" s="1">
        <f>VLOOKUP(A1960,'ADM Details FY17'!$A$3:$W$3515,23,FALSE)</f>
        <v>0</v>
      </c>
      <c r="S1960" s="1">
        <f>VLOOKUP(A1960,'ADM Details FY17'!$A$3:$X$3515,24,FALSE)</f>
        <v>0</v>
      </c>
      <c r="T1960" s="1">
        <f>VLOOKUP(A1960,'ADM Details FY17'!$A$3:$Y$3515,25,FALSE)</f>
        <v>0</v>
      </c>
      <c r="U1960" s="1">
        <f>VLOOKUP(A1960,'ADM Details FY17'!$A$3:$AA$3515,27,FALSE)</f>
        <v>0</v>
      </c>
      <c r="V1960" s="1">
        <f>IFERROR(VLOOKUP(C1960,'eindex _tget pp '!$A$4:$E$615,5,FALSE),0)</f>
        <v>94.869008809635275</v>
      </c>
      <c r="W1960" s="31">
        <f>IFERROR(VLOOKUP(C1960,'eindex _tget pp '!$A$4:$F$615,6,FALSE),0)</f>
        <v>0.52077289439999996</v>
      </c>
      <c r="X1960" s="4">
        <f>IFERROR(VLOOKUP(B1960,'eschools 16'!$A$2:$F$25,6,FALSE),1)</f>
        <v>1</v>
      </c>
      <c r="Y1960" s="1">
        <f t="shared" si="150"/>
        <v>316.86</v>
      </c>
      <c r="Z1960" s="1">
        <f t="shared" si="151"/>
        <v>1892.45</v>
      </c>
      <c r="AA1960" s="31">
        <f>IFERROR(VLOOKUP(C1960,'eindex _tget pp '!$A$4:$G$615,7,FALSE),0)</f>
        <v>0.40103628899999999</v>
      </c>
      <c r="AB1960" s="1">
        <f>VLOOKUP(A1960,'ADM Details FY17'!$A$3:$AB$3515,28,FALSE)</f>
        <v>0</v>
      </c>
      <c r="AC1960" s="1">
        <f t="shared" si="152"/>
        <v>0</v>
      </c>
      <c r="AD1960" s="1">
        <f t="shared" si="153"/>
        <v>13.36</v>
      </c>
      <c r="AE1960" s="1">
        <f t="shared" si="154"/>
        <v>2004</v>
      </c>
    </row>
    <row r="1961" spans="1:31" x14ac:dyDescent="0.25">
      <c r="A1961" t="str">
        <f>B1961&amp;"-"&amp;COUNTIF($B$3:B1961,B1961)</f>
        <v>546-4</v>
      </c>
      <c r="B1961">
        <v>546</v>
      </c>
      <c r="C1961" s="18">
        <f>VLOOKUP(A1961,'ADM Details FY17'!$A$3:$D$3515,4,FALSE)</f>
        <v>48223</v>
      </c>
      <c r="D1961" s="1">
        <f>VLOOKUP(A1961,'ADM Details FY17'!$A$3:$E$3515,5,FALSE)</f>
        <v>17.079999999999998</v>
      </c>
      <c r="E1961" s="1">
        <f>VLOOKUP(A1961,'ADM Details FY17'!$A$3:$F$3515,6,FALSE)</f>
        <v>0</v>
      </c>
      <c r="F1961" s="1">
        <f>VLOOKUP(A1961,'ADM Details FY17'!$A$3:$G$3515,7,FALSE)</f>
        <v>0</v>
      </c>
      <c r="G1961" s="1">
        <f>VLOOKUP(A1961,'ADM Details FY17'!$A$3:$H$3515,8,FALSE)</f>
        <v>0</v>
      </c>
      <c r="H1961" s="1">
        <f>VLOOKUP(A1961,'ADM Details FY17'!$A$3:$I$3515,9,FALSE)</f>
        <v>0</v>
      </c>
      <c r="I1961" s="1">
        <f>VLOOKUP(A1961,'ADM Details FY17'!$A$3:$J$3517,10,FALSE)</f>
        <v>0</v>
      </c>
      <c r="J1961" s="1">
        <f>VLOOKUP(A1961,'ADM Details FY17'!$A$3:$K$3515,11,FALSE)</f>
        <v>0</v>
      </c>
      <c r="K1961" s="1">
        <f>VLOOKUP(A1961,'ADM Details FY17'!$A$3:$M$3515,13,FALSE)</f>
        <v>17.079999999999998</v>
      </c>
      <c r="L1961" s="1">
        <f>VLOOKUP(A1961,'ADM Details FY17'!$A$3:$O$3515,15,FALSE)</f>
        <v>0</v>
      </c>
      <c r="M1961" s="1">
        <f>VLOOKUP(A1961,'ADM Details FY17'!$A$3:$P$3515,16,FALSE)</f>
        <v>0</v>
      </c>
      <c r="N1961" s="1">
        <f>VLOOKUP(A1961,'ADM Details FY17'!$A$3:$Q$3515,17,FALSE)</f>
        <v>0</v>
      </c>
      <c r="O1961" s="1">
        <f>VLOOKUP(A1961,'ADM Details FY17'!$A$3:$S$3515,19,FALSE)</f>
        <v>12.99</v>
      </c>
      <c r="P1961" s="1">
        <f>VLOOKUP(A1961,'ADM Details FY17'!$A$3:$U$3515,21,FALSE)</f>
        <v>0</v>
      </c>
      <c r="Q1961" s="1">
        <f>VLOOKUP(A1961,'ADM Details FY17'!$A$3:$V$3515,22,FALSE)</f>
        <v>0</v>
      </c>
      <c r="R1961" s="1">
        <f>VLOOKUP(A1961,'ADM Details FY17'!$A$3:$W$3515,23,FALSE)</f>
        <v>0</v>
      </c>
      <c r="S1961" s="1">
        <f>VLOOKUP(A1961,'ADM Details FY17'!$A$3:$X$3515,24,FALSE)</f>
        <v>0</v>
      </c>
      <c r="T1961" s="1">
        <f>VLOOKUP(A1961,'ADM Details FY17'!$A$3:$Y$3515,25,FALSE)</f>
        <v>0</v>
      </c>
      <c r="U1961" s="1">
        <f>VLOOKUP(A1961,'ADM Details FY17'!$A$3:$AA$3515,27,FALSE)</f>
        <v>0</v>
      </c>
      <c r="V1961" s="1">
        <f>IFERROR(VLOOKUP(C1961,'eindex _tget pp '!$A$4:$E$615,5,FALSE),0)</f>
        <v>26.219830439533272</v>
      </c>
      <c r="W1961" s="31">
        <f>IFERROR(VLOOKUP(C1961,'eindex _tget pp '!$A$4:$F$615,6,FALSE),0)</f>
        <v>0.88910344330000002</v>
      </c>
      <c r="X1961" s="4">
        <f>IFERROR(VLOOKUP(B1961,'eschools 16'!$A$2:$F$25,6,FALSE),1)</f>
        <v>1</v>
      </c>
      <c r="Y1961" s="1">
        <f t="shared" si="150"/>
        <v>111.96</v>
      </c>
      <c r="Z1961" s="1">
        <f t="shared" si="151"/>
        <v>4130.5600000000004</v>
      </c>
      <c r="AA1961" s="31">
        <f>IFERROR(VLOOKUP(C1961,'eindex _tget pp '!$A$4:$G$615,7,FALSE),0)</f>
        <v>0.40948401499999998</v>
      </c>
      <c r="AB1961" s="1">
        <f>VLOOKUP(A1961,'ADM Details FY17'!$A$3:$AB$3515,28,FALSE)</f>
        <v>0</v>
      </c>
      <c r="AC1961" s="1">
        <f t="shared" si="152"/>
        <v>0</v>
      </c>
      <c r="AD1961" s="1">
        <f t="shared" si="153"/>
        <v>17.079999999999998</v>
      </c>
      <c r="AE1961" s="1">
        <f t="shared" si="154"/>
        <v>2561.9999999999995</v>
      </c>
    </row>
    <row r="1962" spans="1:31" x14ac:dyDescent="0.25">
      <c r="A1962" t="str">
        <f>B1962&amp;"-"&amp;COUNTIF($B$3:B1962,B1962)</f>
        <v>546-5</v>
      </c>
      <c r="B1962">
        <v>546</v>
      </c>
      <c r="C1962" s="18">
        <f>VLOOKUP(A1962,'ADM Details FY17'!$A$3:$D$3515,4,FALSE)</f>
        <v>44909</v>
      </c>
      <c r="D1962" s="1">
        <f>VLOOKUP(A1962,'ADM Details FY17'!$A$3:$E$3515,5,FALSE)</f>
        <v>450.71</v>
      </c>
      <c r="E1962" s="1">
        <f>VLOOKUP(A1962,'ADM Details FY17'!$A$3:$F$3515,6,FALSE)</f>
        <v>0</v>
      </c>
      <c r="F1962" s="1">
        <f>VLOOKUP(A1962,'ADM Details FY17'!$A$3:$G$3515,7,FALSE)</f>
        <v>0</v>
      </c>
      <c r="G1962" s="1">
        <f>VLOOKUP(A1962,'ADM Details FY17'!$A$3:$H$3515,8,FALSE)</f>
        <v>0</v>
      </c>
      <c r="H1962" s="1">
        <f>VLOOKUP(A1962,'ADM Details FY17'!$A$3:$I$3515,9,FALSE)</f>
        <v>0</v>
      </c>
      <c r="I1962" s="1">
        <f>VLOOKUP(A1962,'ADM Details FY17'!$A$3:$J$3517,10,FALSE)</f>
        <v>0</v>
      </c>
      <c r="J1962" s="1">
        <f>VLOOKUP(A1962,'ADM Details FY17'!$A$3:$K$3515,11,FALSE)</f>
        <v>0</v>
      </c>
      <c r="K1962" s="1">
        <f>VLOOKUP(A1962,'ADM Details FY17'!$A$3:$M$3515,13,FALSE)</f>
        <v>450.71</v>
      </c>
      <c r="L1962" s="1">
        <f>VLOOKUP(A1962,'ADM Details FY17'!$A$3:$O$3515,15,FALSE)</f>
        <v>0</v>
      </c>
      <c r="M1962" s="1">
        <f>VLOOKUP(A1962,'ADM Details FY17'!$A$3:$P$3515,16,FALSE)</f>
        <v>0</v>
      </c>
      <c r="N1962" s="1">
        <f>VLOOKUP(A1962,'ADM Details FY17'!$A$3:$Q$3515,17,FALSE)</f>
        <v>0</v>
      </c>
      <c r="O1962" s="1">
        <f>VLOOKUP(A1962,'ADM Details FY17'!$A$3:$S$3515,19,FALSE)</f>
        <v>230.19</v>
      </c>
      <c r="P1962" s="1">
        <f>VLOOKUP(A1962,'ADM Details FY17'!$A$3:$U$3515,21,FALSE)</f>
        <v>0</v>
      </c>
      <c r="Q1962" s="1">
        <f>VLOOKUP(A1962,'ADM Details FY17'!$A$3:$V$3515,22,FALSE)</f>
        <v>0</v>
      </c>
      <c r="R1962" s="1">
        <f>VLOOKUP(A1962,'ADM Details FY17'!$A$3:$W$3515,23,FALSE)</f>
        <v>0</v>
      </c>
      <c r="S1962" s="1">
        <f>VLOOKUP(A1962,'ADM Details FY17'!$A$3:$X$3515,24,FALSE)</f>
        <v>0</v>
      </c>
      <c r="T1962" s="1">
        <f>VLOOKUP(A1962,'ADM Details FY17'!$A$3:$Y$3515,25,FALSE)</f>
        <v>0</v>
      </c>
      <c r="U1962" s="1">
        <f>VLOOKUP(A1962,'ADM Details FY17'!$A$3:$AA$3515,27,FALSE)</f>
        <v>0</v>
      </c>
      <c r="V1962" s="1">
        <f>IFERROR(VLOOKUP(C1962,'eindex _tget pp '!$A$4:$E$615,5,FALSE),0)</f>
        <v>1232.9868147958166</v>
      </c>
      <c r="W1962" s="31">
        <f>IFERROR(VLOOKUP(C1962,'eindex _tget pp '!$A$4:$F$615,6,FALSE),0)</f>
        <v>1.8922585448</v>
      </c>
      <c r="X1962" s="4">
        <f>IFERROR(VLOOKUP(B1962,'eschools 16'!$A$2:$F$25,6,FALSE),1)</f>
        <v>1</v>
      </c>
      <c r="Y1962" s="1">
        <f t="shared" si="150"/>
        <v>138929.87</v>
      </c>
      <c r="Z1962" s="1">
        <f t="shared" si="151"/>
        <v>231977.88</v>
      </c>
      <c r="AA1962" s="31">
        <f>IFERROR(VLOOKUP(C1962,'eindex _tget pp '!$A$4:$G$615,7,FALSE),0)</f>
        <v>0.78552379999999999</v>
      </c>
      <c r="AB1962" s="1">
        <f>VLOOKUP(A1962,'ADM Details FY17'!$A$3:$AB$3515,28,FALSE)</f>
        <v>0</v>
      </c>
      <c r="AC1962" s="1">
        <f t="shared" si="152"/>
        <v>0</v>
      </c>
      <c r="AD1962" s="1">
        <f t="shared" si="153"/>
        <v>450.71</v>
      </c>
      <c r="AE1962" s="1">
        <f t="shared" si="154"/>
        <v>67606.5</v>
      </c>
    </row>
    <row r="1963" spans="1:31" x14ac:dyDescent="0.25">
      <c r="A1963" t="str">
        <f>B1963&amp;"-"&amp;COUNTIF($B$3:B1963,B1963)</f>
        <v>546-6</v>
      </c>
      <c r="B1963">
        <v>546</v>
      </c>
      <c r="C1963" s="18">
        <f>VLOOKUP(A1963,'ADM Details FY17'!$A$3:$D$3515,4,FALSE)</f>
        <v>48231</v>
      </c>
      <c r="D1963" s="1">
        <f>VLOOKUP(A1963,'ADM Details FY17'!$A$3:$E$3515,5,FALSE)</f>
        <v>1.0900000000000001</v>
      </c>
      <c r="E1963" s="1">
        <f>VLOOKUP(A1963,'ADM Details FY17'!$A$3:$F$3515,6,FALSE)</f>
        <v>0</v>
      </c>
      <c r="F1963" s="1">
        <f>VLOOKUP(A1963,'ADM Details FY17'!$A$3:$G$3515,7,FALSE)</f>
        <v>0</v>
      </c>
      <c r="G1963" s="1">
        <f>VLOOKUP(A1963,'ADM Details FY17'!$A$3:$H$3515,8,FALSE)</f>
        <v>0</v>
      </c>
      <c r="H1963" s="1">
        <f>VLOOKUP(A1963,'ADM Details FY17'!$A$3:$I$3515,9,FALSE)</f>
        <v>0</v>
      </c>
      <c r="I1963" s="1">
        <f>VLOOKUP(A1963,'ADM Details FY17'!$A$3:$J$3517,10,FALSE)</f>
        <v>0</v>
      </c>
      <c r="J1963" s="1">
        <f>VLOOKUP(A1963,'ADM Details FY17'!$A$3:$K$3515,11,FALSE)</f>
        <v>0</v>
      </c>
      <c r="K1963" s="1">
        <f>VLOOKUP(A1963,'ADM Details FY17'!$A$3:$M$3515,13,FALSE)</f>
        <v>1.0900000000000001</v>
      </c>
      <c r="L1963" s="1">
        <f>VLOOKUP(A1963,'ADM Details FY17'!$A$3:$O$3515,15,FALSE)</f>
        <v>0</v>
      </c>
      <c r="M1963" s="1">
        <f>VLOOKUP(A1963,'ADM Details FY17'!$A$3:$P$3515,16,FALSE)</f>
        <v>0</v>
      </c>
      <c r="N1963" s="1">
        <f>VLOOKUP(A1963,'ADM Details FY17'!$A$3:$Q$3515,17,FALSE)</f>
        <v>0</v>
      </c>
      <c r="O1963" s="1">
        <f>VLOOKUP(A1963,'ADM Details FY17'!$A$3:$S$3515,19,FALSE)</f>
        <v>0.05</v>
      </c>
      <c r="P1963" s="1">
        <f>VLOOKUP(A1963,'ADM Details FY17'!$A$3:$U$3515,21,FALSE)</f>
        <v>0</v>
      </c>
      <c r="Q1963" s="1">
        <f>VLOOKUP(A1963,'ADM Details FY17'!$A$3:$V$3515,22,FALSE)</f>
        <v>0</v>
      </c>
      <c r="R1963" s="1">
        <f>VLOOKUP(A1963,'ADM Details FY17'!$A$3:$W$3515,23,FALSE)</f>
        <v>0</v>
      </c>
      <c r="S1963" s="1">
        <f>VLOOKUP(A1963,'ADM Details FY17'!$A$3:$X$3515,24,FALSE)</f>
        <v>0</v>
      </c>
      <c r="T1963" s="1">
        <f>VLOOKUP(A1963,'ADM Details FY17'!$A$3:$Y$3515,25,FALSE)</f>
        <v>0</v>
      </c>
      <c r="U1963" s="1">
        <f>VLOOKUP(A1963,'ADM Details FY17'!$A$3:$AA$3515,27,FALSE)</f>
        <v>0</v>
      </c>
      <c r="V1963" s="1">
        <f>IFERROR(VLOOKUP(C1963,'eindex _tget pp '!$A$4:$E$615,5,FALSE),0)</f>
        <v>710.46474099151123</v>
      </c>
      <c r="W1963" s="31">
        <f>IFERROR(VLOOKUP(C1963,'eindex _tget pp '!$A$4:$F$615,6,FALSE),0)</f>
        <v>1.3976599478</v>
      </c>
      <c r="X1963" s="4">
        <f>IFERROR(VLOOKUP(B1963,'eschools 16'!$A$2:$F$25,6,FALSE),1)</f>
        <v>1</v>
      </c>
      <c r="Y1963" s="1">
        <f t="shared" si="150"/>
        <v>193.6</v>
      </c>
      <c r="Z1963" s="1">
        <f t="shared" si="151"/>
        <v>414.38</v>
      </c>
      <c r="AA1963" s="31">
        <f>IFERROR(VLOOKUP(C1963,'eindex _tget pp '!$A$4:$G$615,7,FALSE),0)</f>
        <v>0.59894108400000001</v>
      </c>
      <c r="AB1963" s="1">
        <f>VLOOKUP(A1963,'ADM Details FY17'!$A$3:$AB$3515,28,FALSE)</f>
        <v>0</v>
      </c>
      <c r="AC1963" s="1">
        <f t="shared" si="152"/>
        <v>0</v>
      </c>
      <c r="AD1963" s="1">
        <f t="shared" si="153"/>
        <v>1.0900000000000001</v>
      </c>
      <c r="AE1963" s="1">
        <f t="shared" si="154"/>
        <v>163.5</v>
      </c>
    </row>
    <row r="1964" spans="1:31" x14ac:dyDescent="0.25">
      <c r="A1964" t="str">
        <f>B1964&amp;"-"&amp;COUNTIF($B$3:B1964,B1964)</f>
        <v>546-7</v>
      </c>
      <c r="B1964">
        <v>546</v>
      </c>
      <c r="C1964" s="18">
        <f>VLOOKUP(A1964,'ADM Details FY17'!$A$3:$D$3515,4,FALSE)</f>
        <v>0</v>
      </c>
      <c r="D1964" s="1">
        <f>VLOOKUP(A1964,'ADM Details FY17'!$A$3:$E$3515,5,FALSE)</f>
        <v>0</v>
      </c>
      <c r="E1964" s="1">
        <f>VLOOKUP(A1964,'ADM Details FY17'!$A$3:$F$3515,6,FALSE)</f>
        <v>0</v>
      </c>
      <c r="F1964" s="1">
        <f>VLOOKUP(A1964,'ADM Details FY17'!$A$3:$G$3515,7,FALSE)</f>
        <v>0</v>
      </c>
      <c r="G1964" s="1">
        <f>VLOOKUP(A1964,'ADM Details FY17'!$A$3:$H$3515,8,FALSE)</f>
        <v>0</v>
      </c>
      <c r="H1964" s="1">
        <f>VLOOKUP(A1964,'ADM Details FY17'!$A$3:$I$3515,9,FALSE)</f>
        <v>0</v>
      </c>
      <c r="I1964" s="1">
        <f>VLOOKUP(A1964,'ADM Details FY17'!$A$3:$J$3517,10,FALSE)</f>
        <v>0</v>
      </c>
      <c r="J1964" s="1">
        <f>VLOOKUP(A1964,'ADM Details FY17'!$A$3:$K$3515,11,FALSE)</f>
        <v>0</v>
      </c>
      <c r="K1964" s="1">
        <f>VLOOKUP(A1964,'ADM Details FY17'!$A$3:$M$3515,13,FALSE)</f>
        <v>0</v>
      </c>
      <c r="L1964" s="1">
        <f>VLOOKUP(A1964,'ADM Details FY17'!$A$3:$O$3515,15,FALSE)</f>
        <v>0</v>
      </c>
      <c r="M1964" s="1">
        <f>VLOOKUP(A1964,'ADM Details FY17'!$A$3:$P$3515,16,FALSE)</f>
        <v>0</v>
      </c>
      <c r="N1964" s="1">
        <f>VLOOKUP(A1964,'ADM Details FY17'!$A$3:$Q$3515,17,FALSE)</f>
        <v>0</v>
      </c>
      <c r="O1964" s="1">
        <f>VLOOKUP(A1964,'ADM Details FY17'!$A$3:$S$3515,19,FALSE)</f>
        <v>0</v>
      </c>
      <c r="P1964" s="1">
        <f>VLOOKUP(A1964,'ADM Details FY17'!$A$3:$U$3515,21,FALSE)</f>
        <v>0</v>
      </c>
      <c r="Q1964" s="1">
        <f>VLOOKUP(A1964,'ADM Details FY17'!$A$3:$V$3515,22,FALSE)</f>
        <v>0</v>
      </c>
      <c r="R1964" s="1">
        <f>VLOOKUP(A1964,'ADM Details FY17'!$A$3:$W$3515,23,FALSE)</f>
        <v>0</v>
      </c>
      <c r="S1964" s="1">
        <f>VLOOKUP(A1964,'ADM Details FY17'!$A$3:$X$3515,24,FALSE)</f>
        <v>0</v>
      </c>
      <c r="T1964" s="1">
        <f>VLOOKUP(A1964,'ADM Details FY17'!$A$3:$Y$3515,25,FALSE)</f>
        <v>0</v>
      </c>
      <c r="U1964" s="1">
        <f>VLOOKUP(A1964,'ADM Details FY17'!$A$3:$AA$3515,27,FALSE)</f>
        <v>0</v>
      </c>
      <c r="V1964" s="1">
        <f>IFERROR(VLOOKUP(C1964,'eindex _tget pp '!$A$4:$E$615,5,FALSE),0)</f>
        <v>0</v>
      </c>
      <c r="W1964" s="31">
        <f>IFERROR(VLOOKUP(C1964,'eindex _tget pp '!$A$4:$F$615,6,FALSE),0)</f>
        <v>0</v>
      </c>
      <c r="X1964" s="4">
        <f>IFERROR(VLOOKUP(B1964,'eschools 16'!$A$2:$F$25,6,FALSE),1)</f>
        <v>1</v>
      </c>
      <c r="Y1964" s="1">
        <f t="shared" si="150"/>
        <v>0</v>
      </c>
      <c r="Z1964" s="1">
        <f t="shared" si="151"/>
        <v>0</v>
      </c>
      <c r="AA1964" s="31">
        <f>IFERROR(VLOOKUP(C1964,'eindex _tget pp '!$A$4:$G$615,7,FALSE),0)</f>
        <v>0</v>
      </c>
      <c r="AB1964" s="1">
        <f>VLOOKUP(A1964,'ADM Details FY17'!$A$3:$AB$3515,28,FALSE)</f>
        <v>0</v>
      </c>
      <c r="AC1964" s="1">
        <f t="shared" si="152"/>
        <v>0</v>
      </c>
      <c r="AD1964" s="1">
        <f t="shared" si="153"/>
        <v>0</v>
      </c>
      <c r="AE1964" s="1">
        <f t="shared" si="154"/>
        <v>0</v>
      </c>
    </row>
    <row r="1965" spans="1:31" x14ac:dyDescent="0.25">
      <c r="A1965" t="str">
        <f>B1965&amp;"-"&amp;COUNTIF($B$3:B1965,B1965)</f>
        <v>546-8</v>
      </c>
      <c r="B1965">
        <v>546</v>
      </c>
      <c r="C1965" s="18">
        <f>VLOOKUP(A1965,'ADM Details FY17'!$A$3:$D$3515,4,FALSE)</f>
        <v>0</v>
      </c>
      <c r="D1965" s="1">
        <f>VLOOKUP(A1965,'ADM Details FY17'!$A$3:$E$3515,5,FALSE)</f>
        <v>0</v>
      </c>
      <c r="E1965" s="1">
        <f>VLOOKUP(A1965,'ADM Details FY17'!$A$3:$F$3515,6,FALSE)</f>
        <v>0</v>
      </c>
      <c r="F1965" s="1">
        <f>VLOOKUP(A1965,'ADM Details FY17'!$A$3:$G$3515,7,FALSE)</f>
        <v>0</v>
      </c>
      <c r="G1965" s="1">
        <f>VLOOKUP(A1965,'ADM Details FY17'!$A$3:$H$3515,8,FALSE)</f>
        <v>0</v>
      </c>
      <c r="H1965" s="1">
        <f>VLOOKUP(A1965,'ADM Details FY17'!$A$3:$I$3515,9,FALSE)</f>
        <v>0</v>
      </c>
      <c r="I1965" s="1">
        <f>VLOOKUP(A1965,'ADM Details FY17'!$A$3:$J$3517,10,FALSE)</f>
        <v>0</v>
      </c>
      <c r="J1965" s="1">
        <f>VLOOKUP(A1965,'ADM Details FY17'!$A$3:$K$3515,11,FALSE)</f>
        <v>0</v>
      </c>
      <c r="K1965" s="1">
        <f>VLOOKUP(A1965,'ADM Details FY17'!$A$3:$M$3515,13,FALSE)</f>
        <v>0</v>
      </c>
      <c r="L1965" s="1">
        <f>VLOOKUP(A1965,'ADM Details FY17'!$A$3:$O$3515,15,FALSE)</f>
        <v>0</v>
      </c>
      <c r="M1965" s="1">
        <f>VLOOKUP(A1965,'ADM Details FY17'!$A$3:$P$3515,16,FALSE)</f>
        <v>0</v>
      </c>
      <c r="N1965" s="1">
        <f>VLOOKUP(A1965,'ADM Details FY17'!$A$3:$Q$3515,17,FALSE)</f>
        <v>0</v>
      </c>
      <c r="O1965" s="1">
        <f>VLOOKUP(A1965,'ADM Details FY17'!$A$3:$S$3515,19,FALSE)</f>
        <v>0</v>
      </c>
      <c r="P1965" s="1">
        <f>VLOOKUP(A1965,'ADM Details FY17'!$A$3:$U$3515,21,FALSE)</f>
        <v>0</v>
      </c>
      <c r="Q1965" s="1">
        <f>VLOOKUP(A1965,'ADM Details FY17'!$A$3:$V$3515,22,FALSE)</f>
        <v>0</v>
      </c>
      <c r="R1965" s="1">
        <f>VLOOKUP(A1965,'ADM Details FY17'!$A$3:$W$3515,23,FALSE)</f>
        <v>0</v>
      </c>
      <c r="S1965" s="1">
        <f>VLOOKUP(A1965,'ADM Details FY17'!$A$3:$X$3515,24,FALSE)</f>
        <v>0</v>
      </c>
      <c r="T1965" s="1">
        <f>VLOOKUP(A1965,'ADM Details FY17'!$A$3:$Y$3515,25,FALSE)</f>
        <v>0</v>
      </c>
      <c r="U1965" s="1">
        <f>VLOOKUP(A1965,'ADM Details FY17'!$A$3:$AA$3515,27,FALSE)</f>
        <v>0</v>
      </c>
      <c r="V1965" s="1">
        <f>IFERROR(VLOOKUP(C1965,'eindex _tget pp '!$A$4:$E$615,5,FALSE),0)</f>
        <v>0</v>
      </c>
      <c r="W1965" s="31">
        <f>IFERROR(VLOOKUP(C1965,'eindex _tget pp '!$A$4:$F$615,6,FALSE),0)</f>
        <v>0</v>
      </c>
      <c r="X1965" s="4">
        <f>IFERROR(VLOOKUP(B1965,'eschools 16'!$A$2:$F$25,6,FALSE),1)</f>
        <v>1</v>
      </c>
      <c r="Y1965" s="1">
        <f t="shared" si="150"/>
        <v>0</v>
      </c>
      <c r="Z1965" s="1">
        <f t="shared" si="151"/>
        <v>0</v>
      </c>
      <c r="AA1965" s="31">
        <f>IFERROR(VLOOKUP(C1965,'eindex _tget pp '!$A$4:$G$615,7,FALSE),0)</f>
        <v>0</v>
      </c>
      <c r="AB1965" s="1">
        <f>VLOOKUP(A1965,'ADM Details FY17'!$A$3:$AB$3515,28,FALSE)</f>
        <v>0</v>
      </c>
      <c r="AC1965" s="1">
        <f t="shared" si="152"/>
        <v>0</v>
      </c>
      <c r="AD1965" s="1">
        <f t="shared" si="153"/>
        <v>0</v>
      </c>
      <c r="AE1965" s="1">
        <f t="shared" si="154"/>
        <v>0</v>
      </c>
    </row>
    <row r="1966" spans="1:31" x14ac:dyDescent="0.25">
      <c r="A1966" t="str">
        <f>B1966&amp;"-"&amp;COUNTIF($B$3:B1966,B1966)</f>
        <v>546-9</v>
      </c>
      <c r="B1966">
        <v>546</v>
      </c>
      <c r="C1966" s="18">
        <f>VLOOKUP(A1966,'ADM Details FY17'!$A$3:$D$3515,4,FALSE)</f>
        <v>0</v>
      </c>
      <c r="D1966" s="1">
        <f>VLOOKUP(A1966,'ADM Details FY17'!$A$3:$E$3515,5,FALSE)</f>
        <v>0</v>
      </c>
      <c r="E1966" s="1">
        <f>VLOOKUP(A1966,'ADM Details FY17'!$A$3:$F$3515,6,FALSE)</f>
        <v>0</v>
      </c>
      <c r="F1966" s="1">
        <f>VLOOKUP(A1966,'ADM Details FY17'!$A$3:$G$3515,7,FALSE)</f>
        <v>0</v>
      </c>
      <c r="G1966" s="1">
        <f>VLOOKUP(A1966,'ADM Details FY17'!$A$3:$H$3515,8,FALSE)</f>
        <v>0</v>
      </c>
      <c r="H1966" s="1">
        <f>VLOOKUP(A1966,'ADM Details FY17'!$A$3:$I$3515,9,FALSE)</f>
        <v>0</v>
      </c>
      <c r="I1966" s="1">
        <f>VLOOKUP(A1966,'ADM Details FY17'!$A$3:$J$3517,10,FALSE)</f>
        <v>0</v>
      </c>
      <c r="J1966" s="1">
        <f>VLOOKUP(A1966,'ADM Details FY17'!$A$3:$K$3515,11,FALSE)</f>
        <v>0</v>
      </c>
      <c r="K1966" s="1">
        <f>VLOOKUP(A1966,'ADM Details FY17'!$A$3:$M$3515,13,FALSE)</f>
        <v>0</v>
      </c>
      <c r="L1966" s="1">
        <f>VLOOKUP(A1966,'ADM Details FY17'!$A$3:$O$3515,15,FALSE)</f>
        <v>0</v>
      </c>
      <c r="M1966" s="1">
        <f>VLOOKUP(A1966,'ADM Details FY17'!$A$3:$P$3515,16,FALSE)</f>
        <v>0</v>
      </c>
      <c r="N1966" s="1">
        <f>VLOOKUP(A1966,'ADM Details FY17'!$A$3:$Q$3515,17,FALSE)</f>
        <v>0</v>
      </c>
      <c r="O1966" s="1">
        <f>VLOOKUP(A1966,'ADM Details FY17'!$A$3:$S$3515,19,FALSE)</f>
        <v>0</v>
      </c>
      <c r="P1966" s="1">
        <f>VLOOKUP(A1966,'ADM Details FY17'!$A$3:$U$3515,21,FALSE)</f>
        <v>0</v>
      </c>
      <c r="Q1966" s="1">
        <f>VLOOKUP(A1966,'ADM Details FY17'!$A$3:$V$3515,22,FALSE)</f>
        <v>0</v>
      </c>
      <c r="R1966" s="1">
        <f>VLOOKUP(A1966,'ADM Details FY17'!$A$3:$W$3515,23,FALSE)</f>
        <v>0</v>
      </c>
      <c r="S1966" s="1">
        <f>VLOOKUP(A1966,'ADM Details FY17'!$A$3:$X$3515,24,FALSE)</f>
        <v>0</v>
      </c>
      <c r="T1966" s="1">
        <f>VLOOKUP(A1966,'ADM Details FY17'!$A$3:$Y$3515,25,FALSE)</f>
        <v>0</v>
      </c>
      <c r="U1966" s="1">
        <f>VLOOKUP(A1966,'ADM Details FY17'!$A$3:$AA$3515,27,FALSE)</f>
        <v>0</v>
      </c>
      <c r="V1966" s="1">
        <f>IFERROR(VLOOKUP(C1966,'eindex _tget pp '!$A$4:$E$615,5,FALSE),0)</f>
        <v>0</v>
      </c>
      <c r="W1966" s="31">
        <f>IFERROR(VLOOKUP(C1966,'eindex _tget pp '!$A$4:$F$615,6,FALSE),0)</f>
        <v>0</v>
      </c>
      <c r="X1966" s="4">
        <f>IFERROR(VLOOKUP(B1966,'eschools 16'!$A$2:$F$25,6,FALSE),1)</f>
        <v>1</v>
      </c>
      <c r="Y1966" s="1">
        <f t="shared" si="150"/>
        <v>0</v>
      </c>
      <c r="Z1966" s="1">
        <f t="shared" si="151"/>
        <v>0</v>
      </c>
      <c r="AA1966" s="31">
        <f>IFERROR(VLOOKUP(C1966,'eindex _tget pp '!$A$4:$G$615,7,FALSE),0)</f>
        <v>0</v>
      </c>
      <c r="AB1966" s="1">
        <f>VLOOKUP(A1966,'ADM Details FY17'!$A$3:$AB$3515,28,FALSE)</f>
        <v>0</v>
      </c>
      <c r="AC1966" s="1">
        <f t="shared" si="152"/>
        <v>0</v>
      </c>
      <c r="AD1966" s="1">
        <f t="shared" si="153"/>
        <v>0</v>
      </c>
      <c r="AE1966" s="1">
        <f t="shared" si="154"/>
        <v>0</v>
      </c>
    </row>
    <row r="1967" spans="1:31" x14ac:dyDescent="0.25">
      <c r="A1967" t="str">
        <f>B1967&amp;"-"&amp;COUNTIF($B$3:B1967,B1967)</f>
        <v>546-10</v>
      </c>
      <c r="B1967">
        <v>546</v>
      </c>
      <c r="C1967" s="18">
        <f>VLOOKUP(A1967,'ADM Details FY17'!$A$3:$D$3515,4,FALSE)</f>
        <v>0</v>
      </c>
      <c r="D1967" s="1">
        <f>VLOOKUP(A1967,'ADM Details FY17'!$A$3:$E$3515,5,FALSE)</f>
        <v>0</v>
      </c>
      <c r="E1967" s="1">
        <f>VLOOKUP(A1967,'ADM Details FY17'!$A$3:$F$3515,6,FALSE)</f>
        <v>0</v>
      </c>
      <c r="F1967" s="1">
        <f>VLOOKUP(A1967,'ADM Details FY17'!$A$3:$G$3515,7,FALSE)</f>
        <v>0</v>
      </c>
      <c r="G1967" s="1">
        <f>VLOOKUP(A1967,'ADM Details FY17'!$A$3:$H$3515,8,FALSE)</f>
        <v>0</v>
      </c>
      <c r="H1967" s="1">
        <f>VLOOKUP(A1967,'ADM Details FY17'!$A$3:$I$3515,9,FALSE)</f>
        <v>0</v>
      </c>
      <c r="I1967" s="1">
        <f>VLOOKUP(A1967,'ADM Details FY17'!$A$3:$J$3517,10,FALSE)</f>
        <v>0</v>
      </c>
      <c r="J1967" s="1">
        <f>VLOOKUP(A1967,'ADM Details FY17'!$A$3:$K$3515,11,FALSE)</f>
        <v>0</v>
      </c>
      <c r="K1967" s="1">
        <f>VLOOKUP(A1967,'ADM Details FY17'!$A$3:$M$3515,13,FALSE)</f>
        <v>0</v>
      </c>
      <c r="L1967" s="1">
        <f>VLOOKUP(A1967,'ADM Details FY17'!$A$3:$O$3515,15,FALSE)</f>
        <v>0</v>
      </c>
      <c r="M1967" s="1">
        <f>VLOOKUP(A1967,'ADM Details FY17'!$A$3:$P$3515,16,FALSE)</f>
        <v>0</v>
      </c>
      <c r="N1967" s="1">
        <f>VLOOKUP(A1967,'ADM Details FY17'!$A$3:$Q$3515,17,FALSE)</f>
        <v>0</v>
      </c>
      <c r="O1967" s="1">
        <f>VLOOKUP(A1967,'ADM Details FY17'!$A$3:$S$3515,19,FALSE)</f>
        <v>0</v>
      </c>
      <c r="P1967" s="1">
        <f>VLOOKUP(A1967,'ADM Details FY17'!$A$3:$U$3515,21,FALSE)</f>
        <v>0</v>
      </c>
      <c r="Q1967" s="1">
        <f>VLOOKUP(A1967,'ADM Details FY17'!$A$3:$V$3515,22,FALSE)</f>
        <v>0</v>
      </c>
      <c r="R1967" s="1">
        <f>VLOOKUP(A1967,'ADM Details FY17'!$A$3:$W$3515,23,FALSE)</f>
        <v>0</v>
      </c>
      <c r="S1967" s="1">
        <f>VLOOKUP(A1967,'ADM Details FY17'!$A$3:$X$3515,24,FALSE)</f>
        <v>0</v>
      </c>
      <c r="T1967" s="1">
        <f>VLOOKUP(A1967,'ADM Details FY17'!$A$3:$Y$3515,25,FALSE)</f>
        <v>0</v>
      </c>
      <c r="U1967" s="1">
        <f>VLOOKUP(A1967,'ADM Details FY17'!$A$3:$AA$3515,27,FALSE)</f>
        <v>0</v>
      </c>
      <c r="V1967" s="1">
        <f>IFERROR(VLOOKUP(C1967,'eindex _tget pp '!$A$4:$E$615,5,FALSE),0)</f>
        <v>0</v>
      </c>
      <c r="W1967" s="31">
        <f>IFERROR(VLOOKUP(C1967,'eindex _tget pp '!$A$4:$F$615,6,FALSE),0)</f>
        <v>0</v>
      </c>
      <c r="X1967" s="4">
        <f>IFERROR(VLOOKUP(B1967,'eschools 16'!$A$2:$F$25,6,FALSE),1)</f>
        <v>1</v>
      </c>
      <c r="Y1967" s="1">
        <f t="shared" si="150"/>
        <v>0</v>
      </c>
      <c r="Z1967" s="1">
        <f t="shared" si="151"/>
        <v>0</v>
      </c>
      <c r="AA1967" s="31">
        <f>IFERROR(VLOOKUP(C1967,'eindex _tget pp '!$A$4:$G$615,7,FALSE),0)</f>
        <v>0</v>
      </c>
      <c r="AB1967" s="1">
        <f>VLOOKUP(A1967,'ADM Details FY17'!$A$3:$AB$3515,28,FALSE)</f>
        <v>0</v>
      </c>
      <c r="AC1967" s="1">
        <f t="shared" si="152"/>
        <v>0</v>
      </c>
      <c r="AD1967" s="1">
        <f t="shared" si="153"/>
        <v>0</v>
      </c>
      <c r="AE1967" s="1">
        <f t="shared" si="154"/>
        <v>0</v>
      </c>
    </row>
    <row r="1968" spans="1:31" x14ac:dyDescent="0.25">
      <c r="A1968" t="str">
        <f>B1968&amp;"-"&amp;COUNTIF($B$3:B1968,B1968)</f>
        <v>546-11</v>
      </c>
      <c r="B1968">
        <v>546</v>
      </c>
      <c r="C1968" s="18">
        <f>VLOOKUP(A1968,'ADM Details FY17'!$A$3:$D$3515,4,FALSE)</f>
        <v>0</v>
      </c>
      <c r="D1968" s="1">
        <f>VLOOKUP(A1968,'ADM Details FY17'!$A$3:$E$3515,5,FALSE)</f>
        <v>0</v>
      </c>
      <c r="E1968" s="1">
        <f>VLOOKUP(A1968,'ADM Details FY17'!$A$3:$F$3515,6,FALSE)</f>
        <v>0</v>
      </c>
      <c r="F1968" s="1">
        <f>VLOOKUP(A1968,'ADM Details FY17'!$A$3:$G$3515,7,FALSE)</f>
        <v>0</v>
      </c>
      <c r="G1968" s="1">
        <f>VLOOKUP(A1968,'ADM Details FY17'!$A$3:$H$3515,8,FALSE)</f>
        <v>0</v>
      </c>
      <c r="H1968" s="1">
        <f>VLOOKUP(A1968,'ADM Details FY17'!$A$3:$I$3515,9,FALSE)</f>
        <v>0</v>
      </c>
      <c r="I1968" s="1">
        <f>VLOOKUP(A1968,'ADM Details FY17'!$A$3:$J$3517,10,FALSE)</f>
        <v>0</v>
      </c>
      <c r="J1968" s="1">
        <f>VLOOKUP(A1968,'ADM Details FY17'!$A$3:$K$3515,11,FALSE)</f>
        <v>0</v>
      </c>
      <c r="K1968" s="1">
        <f>VLOOKUP(A1968,'ADM Details FY17'!$A$3:$M$3515,13,FALSE)</f>
        <v>0</v>
      </c>
      <c r="L1968" s="1">
        <f>VLOOKUP(A1968,'ADM Details FY17'!$A$3:$O$3515,15,FALSE)</f>
        <v>0</v>
      </c>
      <c r="M1968" s="1">
        <f>VLOOKUP(A1968,'ADM Details FY17'!$A$3:$P$3515,16,FALSE)</f>
        <v>0</v>
      </c>
      <c r="N1968" s="1">
        <f>VLOOKUP(A1968,'ADM Details FY17'!$A$3:$Q$3515,17,FALSE)</f>
        <v>0</v>
      </c>
      <c r="O1968" s="1">
        <f>VLOOKUP(A1968,'ADM Details FY17'!$A$3:$S$3515,19,FALSE)</f>
        <v>0</v>
      </c>
      <c r="P1968" s="1">
        <f>VLOOKUP(A1968,'ADM Details FY17'!$A$3:$U$3515,21,FALSE)</f>
        <v>0</v>
      </c>
      <c r="Q1968" s="1">
        <f>VLOOKUP(A1968,'ADM Details FY17'!$A$3:$V$3515,22,FALSE)</f>
        <v>0</v>
      </c>
      <c r="R1968" s="1">
        <f>VLOOKUP(A1968,'ADM Details FY17'!$A$3:$W$3515,23,FALSE)</f>
        <v>0</v>
      </c>
      <c r="S1968" s="1">
        <f>VLOOKUP(A1968,'ADM Details FY17'!$A$3:$X$3515,24,FALSE)</f>
        <v>0</v>
      </c>
      <c r="T1968" s="1">
        <f>VLOOKUP(A1968,'ADM Details FY17'!$A$3:$Y$3515,25,FALSE)</f>
        <v>0</v>
      </c>
      <c r="U1968" s="1">
        <f>VLOOKUP(A1968,'ADM Details FY17'!$A$3:$AA$3515,27,FALSE)</f>
        <v>0</v>
      </c>
      <c r="V1968" s="1">
        <f>IFERROR(VLOOKUP(C1968,'eindex _tget pp '!$A$4:$E$615,5,FALSE),0)</f>
        <v>0</v>
      </c>
      <c r="W1968" s="31">
        <f>IFERROR(VLOOKUP(C1968,'eindex _tget pp '!$A$4:$F$615,6,FALSE),0)</f>
        <v>0</v>
      </c>
      <c r="X1968" s="4">
        <f>IFERROR(VLOOKUP(B1968,'eschools 16'!$A$2:$F$25,6,FALSE),1)</f>
        <v>1</v>
      </c>
      <c r="Y1968" s="1">
        <f t="shared" si="150"/>
        <v>0</v>
      </c>
      <c r="Z1968" s="1">
        <f t="shared" si="151"/>
        <v>0</v>
      </c>
      <c r="AA1968" s="31">
        <f>IFERROR(VLOOKUP(C1968,'eindex _tget pp '!$A$4:$G$615,7,FALSE),0)</f>
        <v>0</v>
      </c>
      <c r="AB1968" s="1">
        <f>VLOOKUP(A1968,'ADM Details FY17'!$A$3:$AB$3515,28,FALSE)</f>
        <v>0</v>
      </c>
      <c r="AC1968" s="1">
        <f t="shared" si="152"/>
        <v>0</v>
      </c>
      <c r="AD1968" s="1">
        <f t="shared" si="153"/>
        <v>0</v>
      </c>
      <c r="AE1968" s="1">
        <f t="shared" si="154"/>
        <v>0</v>
      </c>
    </row>
    <row r="1969" spans="1:31" x14ac:dyDescent="0.25">
      <c r="A1969" t="str">
        <f>B1969&amp;"-"&amp;COUNTIF($B$3:B1969,B1969)</f>
        <v>546-12</v>
      </c>
      <c r="B1969">
        <v>546</v>
      </c>
      <c r="C1969" s="18">
        <f>VLOOKUP(A1969,'ADM Details FY17'!$A$3:$D$3515,4,FALSE)</f>
        <v>0</v>
      </c>
      <c r="D1969" s="1">
        <f>VLOOKUP(A1969,'ADM Details FY17'!$A$3:$E$3515,5,FALSE)</f>
        <v>0</v>
      </c>
      <c r="E1969" s="1">
        <f>VLOOKUP(A1969,'ADM Details FY17'!$A$3:$F$3515,6,FALSE)</f>
        <v>0</v>
      </c>
      <c r="F1969" s="1">
        <f>VLOOKUP(A1969,'ADM Details FY17'!$A$3:$G$3515,7,FALSE)</f>
        <v>0</v>
      </c>
      <c r="G1969" s="1">
        <f>VLOOKUP(A1969,'ADM Details FY17'!$A$3:$H$3515,8,FALSE)</f>
        <v>0</v>
      </c>
      <c r="H1969" s="1">
        <f>VLOOKUP(A1969,'ADM Details FY17'!$A$3:$I$3515,9,FALSE)</f>
        <v>0</v>
      </c>
      <c r="I1969" s="1">
        <f>VLOOKUP(A1969,'ADM Details FY17'!$A$3:$J$3517,10,FALSE)</f>
        <v>0</v>
      </c>
      <c r="J1969" s="1">
        <f>VLOOKUP(A1969,'ADM Details FY17'!$A$3:$K$3515,11,FALSE)</f>
        <v>0</v>
      </c>
      <c r="K1969" s="1">
        <f>VLOOKUP(A1969,'ADM Details FY17'!$A$3:$M$3515,13,FALSE)</f>
        <v>0</v>
      </c>
      <c r="L1969" s="1">
        <f>VLOOKUP(A1969,'ADM Details FY17'!$A$3:$O$3515,15,FALSE)</f>
        <v>0</v>
      </c>
      <c r="M1969" s="1">
        <f>VLOOKUP(A1969,'ADM Details FY17'!$A$3:$P$3515,16,FALSE)</f>
        <v>0</v>
      </c>
      <c r="N1969" s="1">
        <f>VLOOKUP(A1969,'ADM Details FY17'!$A$3:$Q$3515,17,FALSE)</f>
        <v>0</v>
      </c>
      <c r="O1969" s="1">
        <f>VLOOKUP(A1969,'ADM Details FY17'!$A$3:$S$3515,19,FALSE)</f>
        <v>0</v>
      </c>
      <c r="P1969" s="1">
        <f>VLOOKUP(A1969,'ADM Details FY17'!$A$3:$U$3515,21,FALSE)</f>
        <v>0</v>
      </c>
      <c r="Q1969" s="1">
        <f>VLOOKUP(A1969,'ADM Details FY17'!$A$3:$V$3515,22,FALSE)</f>
        <v>0</v>
      </c>
      <c r="R1969" s="1">
        <f>VLOOKUP(A1969,'ADM Details FY17'!$A$3:$W$3515,23,FALSE)</f>
        <v>0</v>
      </c>
      <c r="S1969" s="1">
        <f>VLOOKUP(A1969,'ADM Details FY17'!$A$3:$X$3515,24,FALSE)</f>
        <v>0</v>
      </c>
      <c r="T1969" s="1">
        <f>VLOOKUP(A1969,'ADM Details FY17'!$A$3:$Y$3515,25,FALSE)</f>
        <v>0</v>
      </c>
      <c r="U1969" s="1">
        <f>VLOOKUP(A1969,'ADM Details FY17'!$A$3:$AA$3515,27,FALSE)</f>
        <v>0</v>
      </c>
      <c r="V1969" s="1">
        <f>IFERROR(VLOOKUP(C1969,'eindex _tget pp '!$A$4:$E$615,5,FALSE),0)</f>
        <v>0</v>
      </c>
      <c r="W1969" s="31">
        <f>IFERROR(VLOOKUP(C1969,'eindex _tget pp '!$A$4:$F$615,6,FALSE),0)</f>
        <v>0</v>
      </c>
      <c r="X1969" s="4">
        <f>IFERROR(VLOOKUP(B1969,'eschools 16'!$A$2:$F$25,6,FALSE),1)</f>
        <v>1</v>
      </c>
      <c r="Y1969" s="1">
        <f t="shared" si="150"/>
        <v>0</v>
      </c>
      <c r="Z1969" s="1">
        <f t="shared" si="151"/>
        <v>0</v>
      </c>
      <c r="AA1969" s="31">
        <f>IFERROR(VLOOKUP(C1969,'eindex _tget pp '!$A$4:$G$615,7,FALSE),0)</f>
        <v>0</v>
      </c>
      <c r="AB1969" s="1">
        <f>VLOOKUP(A1969,'ADM Details FY17'!$A$3:$AB$3515,28,FALSE)</f>
        <v>0</v>
      </c>
      <c r="AC1969" s="1">
        <f t="shared" si="152"/>
        <v>0</v>
      </c>
      <c r="AD1969" s="1">
        <f t="shared" si="153"/>
        <v>0</v>
      </c>
      <c r="AE1969" s="1">
        <f t="shared" si="154"/>
        <v>0</v>
      </c>
    </row>
    <row r="1970" spans="1:31" x14ac:dyDescent="0.25">
      <c r="A1970" t="str">
        <f>B1970&amp;"-"&amp;COUNTIF($B$3:B1970,B1970)</f>
        <v>553-1</v>
      </c>
      <c r="B1970">
        <v>553</v>
      </c>
      <c r="C1970" s="18">
        <f>VLOOKUP(A1970,'ADM Details FY17'!$A$3:$D$3515,4,FALSE)</f>
        <v>43802</v>
      </c>
      <c r="D1970" s="1">
        <f>VLOOKUP(A1970,'ADM Details FY17'!$A$3:$E$3515,5,FALSE)</f>
        <v>335.13</v>
      </c>
      <c r="E1970" s="1">
        <f>VLOOKUP(A1970,'ADM Details FY17'!$A$3:$F$3515,6,FALSE)</f>
        <v>5.27</v>
      </c>
      <c r="F1970" s="1">
        <f>VLOOKUP(A1970,'ADM Details FY17'!$A$3:$G$3515,7,FALSE)</f>
        <v>7.35</v>
      </c>
      <c r="G1970" s="1">
        <f>VLOOKUP(A1970,'ADM Details FY17'!$A$3:$H$3515,8,FALSE)</f>
        <v>0</v>
      </c>
      <c r="H1970" s="1">
        <f>VLOOKUP(A1970,'ADM Details FY17'!$A$3:$I$3515,9,FALSE)</f>
        <v>0</v>
      </c>
      <c r="I1970" s="1">
        <f>VLOOKUP(A1970,'ADM Details FY17'!$A$3:$J$3517,10,FALSE)</f>
        <v>0</v>
      </c>
      <c r="J1970" s="1">
        <f>VLOOKUP(A1970,'ADM Details FY17'!$A$3:$K$3515,11,FALSE)</f>
        <v>0</v>
      </c>
      <c r="K1970" s="1">
        <f>VLOOKUP(A1970,'ADM Details FY17'!$A$3:$M$3515,13,FALSE)</f>
        <v>314.93</v>
      </c>
      <c r="L1970" s="1">
        <f>VLOOKUP(A1970,'ADM Details FY17'!$A$3:$O$3515,15,FALSE)</f>
        <v>27.85</v>
      </c>
      <c r="M1970" s="1">
        <f>VLOOKUP(A1970,'ADM Details FY17'!$A$3:$P$3515,16,FALSE)</f>
        <v>99.37</v>
      </c>
      <c r="N1970" s="1">
        <f>VLOOKUP(A1970,'ADM Details FY17'!$A$3:$Q$3515,17,FALSE)</f>
        <v>67.989999999999995</v>
      </c>
      <c r="O1970" s="1">
        <f>VLOOKUP(A1970,'ADM Details FY17'!$A$3:$S$3515,19,FALSE)</f>
        <v>203.19</v>
      </c>
      <c r="P1970" s="1">
        <f>VLOOKUP(A1970,'ADM Details FY17'!$A$3:$U$3515,21,FALSE)</f>
        <v>0</v>
      </c>
      <c r="Q1970" s="1">
        <f>VLOOKUP(A1970,'ADM Details FY17'!$A$3:$V$3515,22,FALSE)</f>
        <v>0</v>
      </c>
      <c r="R1970" s="1">
        <f>VLOOKUP(A1970,'ADM Details FY17'!$A$3:$W$3515,23,FALSE)</f>
        <v>0</v>
      </c>
      <c r="S1970" s="1">
        <f>VLOOKUP(A1970,'ADM Details FY17'!$A$3:$X$3515,24,FALSE)</f>
        <v>0</v>
      </c>
      <c r="T1970" s="1">
        <f>VLOOKUP(A1970,'ADM Details FY17'!$A$3:$Y$3515,25,FALSE)</f>
        <v>0</v>
      </c>
      <c r="U1970" s="1">
        <f>VLOOKUP(A1970,'ADM Details FY17'!$A$3:$AA$3515,27,FALSE)</f>
        <v>0</v>
      </c>
      <c r="V1970" s="1">
        <f>IFERROR(VLOOKUP(C1970,'eindex _tget pp '!$A$4:$E$615,5,FALSE),0)</f>
        <v>454.00578141101448</v>
      </c>
      <c r="W1970" s="31">
        <f>IFERROR(VLOOKUP(C1970,'eindex _tget pp '!$A$4:$F$615,6,FALSE),0)</f>
        <v>3.6729279115</v>
      </c>
      <c r="X1970" s="4">
        <f>IFERROR(VLOOKUP(B1970,'eschools 16'!$A$2:$F$25,6,FALSE),1)</f>
        <v>1</v>
      </c>
      <c r="Y1970" s="1">
        <f t="shared" si="150"/>
        <v>38037.74</v>
      </c>
      <c r="Z1970" s="1">
        <f t="shared" si="151"/>
        <v>314626.53000000003</v>
      </c>
      <c r="AA1970" s="31">
        <f>IFERROR(VLOOKUP(C1970,'eindex _tget pp '!$A$4:$G$615,7,FALSE),0)</f>
        <v>0.53438618000000004</v>
      </c>
      <c r="AB1970" s="1">
        <f>VLOOKUP(A1970,'ADM Details FY17'!$A$3:$AB$3515,28,FALSE)</f>
        <v>0</v>
      </c>
      <c r="AC1970" s="1">
        <f t="shared" si="152"/>
        <v>0</v>
      </c>
      <c r="AD1970" s="1">
        <f t="shared" si="153"/>
        <v>335.13</v>
      </c>
      <c r="AE1970" s="1">
        <f t="shared" si="154"/>
        <v>50269.5</v>
      </c>
    </row>
    <row r="1971" spans="1:31" x14ac:dyDescent="0.25">
      <c r="A1971" t="str">
        <f>B1971&amp;"-"&amp;COUNTIF($B$3:B1971,B1971)</f>
        <v>553-2</v>
      </c>
      <c r="B1971">
        <v>553</v>
      </c>
      <c r="C1971" s="18">
        <f>VLOOKUP(A1971,'ADM Details FY17'!$A$3:$D$3515,4,FALSE)</f>
        <v>46961</v>
      </c>
      <c r="D1971" s="1">
        <f>VLOOKUP(A1971,'ADM Details FY17'!$A$3:$E$3515,5,FALSE)</f>
        <v>1</v>
      </c>
      <c r="E1971" s="1">
        <f>VLOOKUP(A1971,'ADM Details FY17'!$A$3:$F$3515,6,FALSE)</f>
        <v>0</v>
      </c>
      <c r="F1971" s="1">
        <f>VLOOKUP(A1971,'ADM Details FY17'!$A$3:$G$3515,7,FALSE)</f>
        <v>0</v>
      </c>
      <c r="G1971" s="1">
        <f>VLOOKUP(A1971,'ADM Details FY17'!$A$3:$H$3515,8,FALSE)</f>
        <v>0</v>
      </c>
      <c r="H1971" s="1">
        <f>VLOOKUP(A1971,'ADM Details FY17'!$A$3:$I$3515,9,FALSE)</f>
        <v>0</v>
      </c>
      <c r="I1971" s="1">
        <f>VLOOKUP(A1971,'ADM Details FY17'!$A$3:$J$3517,10,FALSE)</f>
        <v>0</v>
      </c>
      <c r="J1971" s="1">
        <f>VLOOKUP(A1971,'ADM Details FY17'!$A$3:$K$3515,11,FALSE)</f>
        <v>0</v>
      </c>
      <c r="K1971" s="1">
        <f>VLOOKUP(A1971,'ADM Details FY17'!$A$3:$M$3515,13,FALSE)</f>
        <v>1</v>
      </c>
      <c r="L1971" s="1">
        <f>VLOOKUP(A1971,'ADM Details FY17'!$A$3:$O$3515,15,FALSE)</f>
        <v>0</v>
      </c>
      <c r="M1971" s="1">
        <f>VLOOKUP(A1971,'ADM Details FY17'!$A$3:$P$3515,16,FALSE)</f>
        <v>0</v>
      </c>
      <c r="N1971" s="1">
        <f>VLOOKUP(A1971,'ADM Details FY17'!$A$3:$Q$3515,17,FALSE)</f>
        <v>0</v>
      </c>
      <c r="O1971" s="1">
        <f>VLOOKUP(A1971,'ADM Details FY17'!$A$3:$S$3515,19,FALSE)</f>
        <v>1</v>
      </c>
      <c r="P1971" s="1">
        <f>VLOOKUP(A1971,'ADM Details FY17'!$A$3:$U$3515,21,FALSE)</f>
        <v>0</v>
      </c>
      <c r="Q1971" s="1">
        <f>VLOOKUP(A1971,'ADM Details FY17'!$A$3:$V$3515,22,FALSE)</f>
        <v>0</v>
      </c>
      <c r="R1971" s="1">
        <f>VLOOKUP(A1971,'ADM Details FY17'!$A$3:$W$3515,23,FALSE)</f>
        <v>0</v>
      </c>
      <c r="S1971" s="1">
        <f>VLOOKUP(A1971,'ADM Details FY17'!$A$3:$X$3515,24,FALSE)</f>
        <v>0</v>
      </c>
      <c r="T1971" s="1">
        <f>VLOOKUP(A1971,'ADM Details FY17'!$A$3:$Y$3515,25,FALSE)</f>
        <v>0</v>
      </c>
      <c r="U1971" s="1">
        <f>VLOOKUP(A1971,'ADM Details FY17'!$A$3:$AA$3515,27,FALSE)</f>
        <v>0</v>
      </c>
      <c r="V1971" s="1">
        <f>IFERROR(VLOOKUP(C1971,'eindex _tget pp '!$A$4:$E$615,5,FALSE),0)</f>
        <v>0</v>
      </c>
      <c r="W1971" s="31">
        <f>IFERROR(VLOOKUP(C1971,'eindex _tget pp '!$A$4:$F$615,6,FALSE),0)</f>
        <v>0.31863044439999999</v>
      </c>
      <c r="X1971" s="4">
        <f>IFERROR(VLOOKUP(B1971,'eschools 16'!$A$2:$F$25,6,FALSE),1)</f>
        <v>1</v>
      </c>
      <c r="Y1971" s="1">
        <f t="shared" si="150"/>
        <v>0</v>
      </c>
      <c r="Z1971" s="1">
        <f t="shared" si="151"/>
        <v>86.67</v>
      </c>
      <c r="AA1971" s="31">
        <f>IFERROR(VLOOKUP(C1971,'eindex _tget pp '!$A$4:$G$615,7,FALSE),0)</f>
        <v>0.273342056</v>
      </c>
      <c r="AB1971" s="1">
        <f>VLOOKUP(A1971,'ADM Details FY17'!$A$3:$AB$3515,28,FALSE)</f>
        <v>0</v>
      </c>
      <c r="AC1971" s="1">
        <f t="shared" si="152"/>
        <v>0</v>
      </c>
      <c r="AD1971" s="1">
        <f t="shared" si="153"/>
        <v>1</v>
      </c>
      <c r="AE1971" s="1">
        <f t="shared" si="154"/>
        <v>150</v>
      </c>
    </row>
    <row r="1972" spans="1:31" x14ac:dyDescent="0.25">
      <c r="A1972" t="str">
        <f>B1972&amp;"-"&amp;COUNTIF($B$3:B1972,B1972)</f>
        <v>553-3</v>
      </c>
      <c r="B1972">
        <v>553</v>
      </c>
      <c r="C1972" s="18">
        <f>VLOOKUP(A1972,'ADM Details FY17'!$A$3:$D$3515,4,FALSE)</f>
        <v>48009</v>
      </c>
      <c r="D1972" s="1">
        <f>VLOOKUP(A1972,'ADM Details FY17'!$A$3:$E$3515,5,FALSE)</f>
        <v>1.1299999999999999</v>
      </c>
      <c r="E1972" s="1">
        <f>VLOOKUP(A1972,'ADM Details FY17'!$A$3:$F$3515,6,FALSE)</f>
        <v>0</v>
      </c>
      <c r="F1972" s="1">
        <f>VLOOKUP(A1972,'ADM Details FY17'!$A$3:$G$3515,7,FALSE)</f>
        <v>0</v>
      </c>
      <c r="G1972" s="1">
        <f>VLOOKUP(A1972,'ADM Details FY17'!$A$3:$H$3515,8,FALSE)</f>
        <v>0</v>
      </c>
      <c r="H1972" s="1">
        <f>VLOOKUP(A1972,'ADM Details FY17'!$A$3:$I$3515,9,FALSE)</f>
        <v>0</v>
      </c>
      <c r="I1972" s="1">
        <f>VLOOKUP(A1972,'ADM Details FY17'!$A$3:$J$3517,10,FALSE)</f>
        <v>0</v>
      </c>
      <c r="J1972" s="1">
        <f>VLOOKUP(A1972,'ADM Details FY17'!$A$3:$K$3515,11,FALSE)</f>
        <v>0</v>
      </c>
      <c r="K1972" s="1">
        <f>VLOOKUP(A1972,'ADM Details FY17'!$A$3:$M$3515,13,FALSE)</f>
        <v>0.13</v>
      </c>
      <c r="L1972" s="1">
        <f>VLOOKUP(A1972,'ADM Details FY17'!$A$3:$O$3515,15,FALSE)</f>
        <v>0</v>
      </c>
      <c r="M1972" s="1">
        <f>VLOOKUP(A1972,'ADM Details FY17'!$A$3:$P$3515,16,FALSE)</f>
        <v>0</v>
      </c>
      <c r="N1972" s="1">
        <f>VLOOKUP(A1972,'ADM Details FY17'!$A$3:$Q$3515,17,FALSE)</f>
        <v>0</v>
      </c>
      <c r="O1972" s="1">
        <f>VLOOKUP(A1972,'ADM Details FY17'!$A$3:$S$3515,19,FALSE)</f>
        <v>0</v>
      </c>
      <c r="P1972" s="1">
        <f>VLOOKUP(A1972,'ADM Details FY17'!$A$3:$U$3515,21,FALSE)</f>
        <v>0</v>
      </c>
      <c r="Q1972" s="1">
        <f>VLOOKUP(A1972,'ADM Details FY17'!$A$3:$V$3515,22,FALSE)</f>
        <v>0</v>
      </c>
      <c r="R1972" s="1">
        <f>VLOOKUP(A1972,'ADM Details FY17'!$A$3:$W$3515,23,FALSE)</f>
        <v>0</v>
      </c>
      <c r="S1972" s="1">
        <f>VLOOKUP(A1972,'ADM Details FY17'!$A$3:$X$3515,24,FALSE)</f>
        <v>0</v>
      </c>
      <c r="T1972" s="1">
        <f>VLOOKUP(A1972,'ADM Details FY17'!$A$3:$Y$3515,25,FALSE)</f>
        <v>0</v>
      </c>
      <c r="U1972" s="1">
        <f>VLOOKUP(A1972,'ADM Details FY17'!$A$3:$AA$3515,27,FALSE)</f>
        <v>0</v>
      </c>
      <c r="V1972" s="1">
        <f>IFERROR(VLOOKUP(C1972,'eindex _tget pp '!$A$4:$E$615,5,FALSE),0)</f>
        <v>468.28425942335389</v>
      </c>
      <c r="W1972" s="31">
        <f>IFERROR(VLOOKUP(C1972,'eindex _tget pp '!$A$4:$F$615,6,FALSE),0)</f>
        <v>0.35964185119999997</v>
      </c>
      <c r="X1972" s="4">
        <f>IFERROR(VLOOKUP(B1972,'eschools 16'!$A$2:$F$25,6,FALSE),1)</f>
        <v>1</v>
      </c>
      <c r="Y1972" s="1">
        <f t="shared" si="150"/>
        <v>132.29</v>
      </c>
      <c r="Z1972" s="1">
        <f t="shared" si="151"/>
        <v>12.72</v>
      </c>
      <c r="AA1972" s="31">
        <f>IFERROR(VLOOKUP(C1972,'eindex _tget pp '!$A$4:$G$615,7,FALSE),0)</f>
        <v>0.49280977799999998</v>
      </c>
      <c r="AB1972" s="1">
        <f>VLOOKUP(A1972,'ADM Details FY17'!$A$3:$AB$3515,28,FALSE)</f>
        <v>0</v>
      </c>
      <c r="AC1972" s="1">
        <f t="shared" si="152"/>
        <v>0</v>
      </c>
      <c r="AD1972" s="1">
        <f t="shared" si="153"/>
        <v>1.1299999999999999</v>
      </c>
      <c r="AE1972" s="1">
        <f t="shared" si="154"/>
        <v>169.49999999999997</v>
      </c>
    </row>
    <row r="1973" spans="1:31" x14ac:dyDescent="0.25">
      <c r="A1973" t="str">
        <f>B1973&amp;"-"&amp;COUNTIF($B$3:B1973,B1973)</f>
        <v>553-4</v>
      </c>
      <c r="B1973">
        <v>553</v>
      </c>
      <c r="C1973" s="18">
        <f>VLOOKUP(A1973,'ADM Details FY17'!$A$3:$D$3515,4,FALSE)</f>
        <v>47001</v>
      </c>
      <c r="D1973" s="1">
        <f>VLOOKUP(A1973,'ADM Details FY17'!$A$3:$E$3515,5,FALSE)</f>
        <v>1</v>
      </c>
      <c r="E1973" s="1">
        <f>VLOOKUP(A1973,'ADM Details FY17'!$A$3:$F$3515,6,FALSE)</f>
        <v>0</v>
      </c>
      <c r="F1973" s="1">
        <f>VLOOKUP(A1973,'ADM Details FY17'!$A$3:$G$3515,7,FALSE)</f>
        <v>0</v>
      </c>
      <c r="G1973" s="1">
        <f>VLOOKUP(A1973,'ADM Details FY17'!$A$3:$H$3515,8,FALSE)</f>
        <v>0</v>
      </c>
      <c r="H1973" s="1">
        <f>VLOOKUP(A1973,'ADM Details FY17'!$A$3:$I$3515,9,FALSE)</f>
        <v>0</v>
      </c>
      <c r="I1973" s="1">
        <f>VLOOKUP(A1973,'ADM Details FY17'!$A$3:$J$3517,10,FALSE)</f>
        <v>0</v>
      </c>
      <c r="J1973" s="1">
        <f>VLOOKUP(A1973,'ADM Details FY17'!$A$3:$K$3515,11,FALSE)</f>
        <v>0</v>
      </c>
      <c r="K1973" s="1">
        <f>VLOOKUP(A1973,'ADM Details FY17'!$A$3:$M$3515,13,FALSE)</f>
        <v>1</v>
      </c>
      <c r="L1973" s="1">
        <f>VLOOKUP(A1973,'ADM Details FY17'!$A$3:$O$3515,15,FALSE)</f>
        <v>0</v>
      </c>
      <c r="M1973" s="1">
        <f>VLOOKUP(A1973,'ADM Details FY17'!$A$3:$P$3515,16,FALSE)</f>
        <v>0</v>
      </c>
      <c r="N1973" s="1">
        <f>VLOOKUP(A1973,'ADM Details FY17'!$A$3:$Q$3515,17,FALSE)</f>
        <v>0</v>
      </c>
      <c r="O1973" s="1">
        <f>VLOOKUP(A1973,'ADM Details FY17'!$A$3:$S$3515,19,FALSE)</f>
        <v>1</v>
      </c>
      <c r="P1973" s="1">
        <f>VLOOKUP(A1973,'ADM Details FY17'!$A$3:$U$3515,21,FALSE)</f>
        <v>0</v>
      </c>
      <c r="Q1973" s="1">
        <f>VLOOKUP(A1973,'ADM Details FY17'!$A$3:$V$3515,22,FALSE)</f>
        <v>0</v>
      </c>
      <c r="R1973" s="1">
        <f>VLOOKUP(A1973,'ADM Details FY17'!$A$3:$W$3515,23,FALSE)</f>
        <v>0</v>
      </c>
      <c r="S1973" s="1">
        <f>VLOOKUP(A1973,'ADM Details FY17'!$A$3:$X$3515,24,FALSE)</f>
        <v>0</v>
      </c>
      <c r="T1973" s="1">
        <f>VLOOKUP(A1973,'ADM Details FY17'!$A$3:$Y$3515,25,FALSE)</f>
        <v>0</v>
      </c>
      <c r="U1973" s="1">
        <f>VLOOKUP(A1973,'ADM Details FY17'!$A$3:$AA$3515,27,FALSE)</f>
        <v>0</v>
      </c>
      <c r="V1973" s="1">
        <f>IFERROR(VLOOKUP(C1973,'eindex _tget pp '!$A$4:$E$615,5,FALSE),0)</f>
        <v>594.36588471020877</v>
      </c>
      <c r="W1973" s="31">
        <f>IFERROR(VLOOKUP(C1973,'eindex _tget pp '!$A$4:$F$615,6,FALSE),0)</f>
        <v>1.1539599354000001</v>
      </c>
      <c r="X1973" s="4">
        <f>IFERROR(VLOOKUP(B1973,'eschools 16'!$A$2:$F$25,6,FALSE),1)</f>
        <v>1</v>
      </c>
      <c r="Y1973" s="1">
        <f t="shared" si="150"/>
        <v>148.59</v>
      </c>
      <c r="Z1973" s="1">
        <f t="shared" si="151"/>
        <v>313.88</v>
      </c>
      <c r="AA1973" s="31">
        <f>IFERROR(VLOOKUP(C1973,'eindex _tget pp '!$A$4:$G$615,7,FALSE),0)</f>
        <v>0.60739051300000002</v>
      </c>
      <c r="AB1973" s="1">
        <f>VLOOKUP(A1973,'ADM Details FY17'!$A$3:$AB$3515,28,FALSE)</f>
        <v>0</v>
      </c>
      <c r="AC1973" s="1">
        <f t="shared" si="152"/>
        <v>0</v>
      </c>
      <c r="AD1973" s="1">
        <f t="shared" si="153"/>
        <v>1</v>
      </c>
      <c r="AE1973" s="1">
        <f t="shared" si="154"/>
        <v>150</v>
      </c>
    </row>
    <row r="1974" spans="1:31" x14ac:dyDescent="0.25">
      <c r="A1974" t="str">
        <f>B1974&amp;"-"&amp;COUNTIF($B$3:B1974,B1974)</f>
        <v>553-5</v>
      </c>
      <c r="B1974">
        <v>553</v>
      </c>
      <c r="C1974" s="18">
        <f>VLOOKUP(A1974,'ADM Details FY17'!$A$3:$D$3515,4,FALSE)</f>
        <v>45047</v>
      </c>
      <c r="D1974" s="1">
        <f>VLOOKUP(A1974,'ADM Details FY17'!$A$3:$E$3515,5,FALSE)</f>
        <v>11.76</v>
      </c>
      <c r="E1974" s="1">
        <f>VLOOKUP(A1974,'ADM Details FY17'!$A$3:$F$3515,6,FALSE)</f>
        <v>0</v>
      </c>
      <c r="F1974" s="1">
        <f>VLOOKUP(A1974,'ADM Details FY17'!$A$3:$G$3515,7,FALSE)</f>
        <v>0</v>
      </c>
      <c r="G1974" s="1">
        <f>VLOOKUP(A1974,'ADM Details FY17'!$A$3:$H$3515,8,FALSE)</f>
        <v>0</v>
      </c>
      <c r="H1974" s="1">
        <f>VLOOKUP(A1974,'ADM Details FY17'!$A$3:$I$3515,9,FALSE)</f>
        <v>0</v>
      </c>
      <c r="I1974" s="1">
        <f>VLOOKUP(A1974,'ADM Details FY17'!$A$3:$J$3517,10,FALSE)</f>
        <v>0</v>
      </c>
      <c r="J1974" s="1">
        <f>VLOOKUP(A1974,'ADM Details FY17'!$A$3:$K$3515,11,FALSE)</f>
        <v>0</v>
      </c>
      <c r="K1974" s="1">
        <f>VLOOKUP(A1974,'ADM Details FY17'!$A$3:$M$3515,13,FALSE)</f>
        <v>10.4</v>
      </c>
      <c r="L1974" s="1">
        <f>VLOOKUP(A1974,'ADM Details FY17'!$A$3:$O$3515,15,FALSE)</f>
        <v>1</v>
      </c>
      <c r="M1974" s="1">
        <f>VLOOKUP(A1974,'ADM Details FY17'!$A$3:$P$3515,16,FALSE)</f>
        <v>1</v>
      </c>
      <c r="N1974" s="1">
        <f>VLOOKUP(A1974,'ADM Details FY17'!$A$3:$Q$3515,17,FALSE)</f>
        <v>3.55</v>
      </c>
      <c r="O1974" s="1">
        <f>VLOOKUP(A1974,'ADM Details FY17'!$A$3:$S$3515,19,FALSE)</f>
        <v>8.76</v>
      </c>
      <c r="P1974" s="1">
        <f>VLOOKUP(A1974,'ADM Details FY17'!$A$3:$U$3515,21,FALSE)</f>
        <v>0</v>
      </c>
      <c r="Q1974" s="1">
        <f>VLOOKUP(A1974,'ADM Details FY17'!$A$3:$V$3515,22,FALSE)</f>
        <v>0</v>
      </c>
      <c r="R1974" s="1">
        <f>VLOOKUP(A1974,'ADM Details FY17'!$A$3:$W$3515,23,FALSE)</f>
        <v>0</v>
      </c>
      <c r="S1974" s="1">
        <f>VLOOKUP(A1974,'ADM Details FY17'!$A$3:$X$3515,24,FALSE)</f>
        <v>0</v>
      </c>
      <c r="T1974" s="1">
        <f>VLOOKUP(A1974,'ADM Details FY17'!$A$3:$Y$3515,25,FALSE)</f>
        <v>0</v>
      </c>
      <c r="U1974" s="1">
        <f>VLOOKUP(A1974,'ADM Details FY17'!$A$3:$AA$3515,27,FALSE)</f>
        <v>0</v>
      </c>
      <c r="V1974" s="1">
        <f>IFERROR(VLOOKUP(C1974,'eindex _tget pp '!$A$4:$E$615,5,FALSE),0)</f>
        <v>83.620651896782661</v>
      </c>
      <c r="W1974" s="31">
        <f>IFERROR(VLOOKUP(C1974,'eindex _tget pp '!$A$4:$F$615,6,FALSE),0)</f>
        <v>0.66135081969999998</v>
      </c>
      <c r="X1974" s="4">
        <f>IFERROR(VLOOKUP(B1974,'eschools 16'!$A$2:$F$25,6,FALSE),1)</f>
        <v>1</v>
      </c>
      <c r="Y1974" s="1">
        <f t="shared" si="150"/>
        <v>245.84</v>
      </c>
      <c r="Z1974" s="1">
        <f t="shared" si="151"/>
        <v>1870.83</v>
      </c>
      <c r="AA1974" s="31">
        <f>IFERROR(VLOOKUP(C1974,'eindex _tget pp '!$A$4:$G$615,7,FALSE),0)</f>
        <v>0.38829070799999998</v>
      </c>
      <c r="AB1974" s="1">
        <f>VLOOKUP(A1974,'ADM Details FY17'!$A$3:$AB$3515,28,FALSE)</f>
        <v>0</v>
      </c>
      <c r="AC1974" s="1">
        <f t="shared" si="152"/>
        <v>0</v>
      </c>
      <c r="AD1974" s="1">
        <f t="shared" si="153"/>
        <v>11.76</v>
      </c>
      <c r="AE1974" s="1">
        <f t="shared" si="154"/>
        <v>1764</v>
      </c>
    </row>
    <row r="1975" spans="1:31" x14ac:dyDescent="0.25">
      <c r="A1975" t="str">
        <f>B1975&amp;"-"&amp;COUNTIF($B$3:B1975,B1975)</f>
        <v>553-6</v>
      </c>
      <c r="B1975">
        <v>553</v>
      </c>
      <c r="C1975" s="18">
        <f>VLOOKUP(A1975,'ADM Details FY17'!$A$3:$D$3515,4,FALSE)</f>
        <v>45070</v>
      </c>
      <c r="D1975" s="1">
        <f>VLOOKUP(A1975,'ADM Details FY17'!$A$3:$E$3515,5,FALSE)</f>
        <v>0.91</v>
      </c>
      <c r="E1975" s="1">
        <f>VLOOKUP(A1975,'ADM Details FY17'!$A$3:$F$3515,6,FALSE)</f>
        <v>0</v>
      </c>
      <c r="F1975" s="1">
        <f>VLOOKUP(A1975,'ADM Details FY17'!$A$3:$G$3515,7,FALSE)</f>
        <v>0</v>
      </c>
      <c r="G1975" s="1">
        <f>VLOOKUP(A1975,'ADM Details FY17'!$A$3:$H$3515,8,FALSE)</f>
        <v>0</v>
      </c>
      <c r="H1975" s="1">
        <f>VLOOKUP(A1975,'ADM Details FY17'!$A$3:$I$3515,9,FALSE)</f>
        <v>0</v>
      </c>
      <c r="I1975" s="1">
        <f>VLOOKUP(A1975,'ADM Details FY17'!$A$3:$J$3517,10,FALSE)</f>
        <v>0</v>
      </c>
      <c r="J1975" s="1">
        <f>VLOOKUP(A1975,'ADM Details FY17'!$A$3:$K$3515,11,FALSE)</f>
        <v>0</v>
      </c>
      <c r="K1975" s="1">
        <f>VLOOKUP(A1975,'ADM Details FY17'!$A$3:$M$3515,13,FALSE)</f>
        <v>0.91</v>
      </c>
      <c r="L1975" s="1">
        <f>VLOOKUP(A1975,'ADM Details FY17'!$A$3:$O$3515,15,FALSE)</f>
        <v>0</v>
      </c>
      <c r="M1975" s="1">
        <f>VLOOKUP(A1975,'ADM Details FY17'!$A$3:$P$3515,16,FALSE)</f>
        <v>0</v>
      </c>
      <c r="N1975" s="1">
        <f>VLOOKUP(A1975,'ADM Details FY17'!$A$3:$Q$3515,17,FALSE)</f>
        <v>0</v>
      </c>
      <c r="O1975" s="1">
        <f>VLOOKUP(A1975,'ADM Details FY17'!$A$3:$S$3515,19,FALSE)</f>
        <v>0.91</v>
      </c>
      <c r="P1975" s="1">
        <f>VLOOKUP(A1975,'ADM Details FY17'!$A$3:$U$3515,21,FALSE)</f>
        <v>0</v>
      </c>
      <c r="Q1975" s="1">
        <f>VLOOKUP(A1975,'ADM Details FY17'!$A$3:$V$3515,22,FALSE)</f>
        <v>0</v>
      </c>
      <c r="R1975" s="1">
        <f>VLOOKUP(A1975,'ADM Details FY17'!$A$3:$W$3515,23,FALSE)</f>
        <v>0</v>
      </c>
      <c r="S1975" s="1">
        <f>VLOOKUP(A1975,'ADM Details FY17'!$A$3:$X$3515,24,FALSE)</f>
        <v>0</v>
      </c>
      <c r="T1975" s="1">
        <f>VLOOKUP(A1975,'ADM Details FY17'!$A$3:$Y$3515,25,FALSE)</f>
        <v>0</v>
      </c>
      <c r="U1975" s="1">
        <f>VLOOKUP(A1975,'ADM Details FY17'!$A$3:$AA$3515,27,FALSE)</f>
        <v>0</v>
      </c>
      <c r="V1975" s="1">
        <f>IFERROR(VLOOKUP(C1975,'eindex _tget pp '!$A$4:$E$615,5,FALSE),0)</f>
        <v>1923.466170566644</v>
      </c>
      <c r="W1975" s="31">
        <f>IFERROR(VLOOKUP(C1975,'eindex _tget pp '!$A$4:$F$615,6,FALSE),0)</f>
        <v>1.0213142019000001</v>
      </c>
      <c r="X1975" s="4">
        <f>IFERROR(VLOOKUP(B1975,'eschools 16'!$A$2:$F$25,6,FALSE),1)</f>
        <v>1</v>
      </c>
      <c r="Y1975" s="1">
        <f t="shared" si="150"/>
        <v>437.59</v>
      </c>
      <c r="Z1975" s="1">
        <f t="shared" si="151"/>
        <v>252.8</v>
      </c>
      <c r="AA1975" s="31">
        <f>IFERROR(VLOOKUP(C1975,'eindex _tget pp '!$A$4:$G$615,7,FALSE),0)</f>
        <v>0.84270771099999997</v>
      </c>
      <c r="AB1975" s="1">
        <f>VLOOKUP(A1975,'ADM Details FY17'!$A$3:$AB$3515,28,FALSE)</f>
        <v>0</v>
      </c>
      <c r="AC1975" s="1">
        <f t="shared" si="152"/>
        <v>0</v>
      </c>
      <c r="AD1975" s="1">
        <f t="shared" si="153"/>
        <v>0.91</v>
      </c>
      <c r="AE1975" s="1">
        <f t="shared" si="154"/>
        <v>136.5</v>
      </c>
    </row>
    <row r="1976" spans="1:31" x14ac:dyDescent="0.25">
      <c r="A1976" t="str">
        <f>B1976&amp;"-"&amp;COUNTIF($B$3:B1976,B1976)</f>
        <v>553-7</v>
      </c>
      <c r="B1976">
        <v>553</v>
      </c>
      <c r="C1976" s="18">
        <f>VLOOKUP(A1976,'ADM Details FY17'!$A$3:$D$3515,4,FALSE)</f>
        <v>45138</v>
      </c>
      <c r="D1976" s="1">
        <f>VLOOKUP(A1976,'ADM Details FY17'!$A$3:$E$3515,5,FALSE)</f>
        <v>1.28</v>
      </c>
      <c r="E1976" s="1">
        <f>VLOOKUP(A1976,'ADM Details FY17'!$A$3:$F$3515,6,FALSE)</f>
        <v>0</v>
      </c>
      <c r="F1976" s="1">
        <f>VLOOKUP(A1976,'ADM Details FY17'!$A$3:$G$3515,7,FALSE)</f>
        <v>0</v>
      </c>
      <c r="G1976" s="1">
        <f>VLOOKUP(A1976,'ADM Details FY17'!$A$3:$H$3515,8,FALSE)</f>
        <v>0</v>
      </c>
      <c r="H1976" s="1">
        <f>VLOOKUP(A1976,'ADM Details FY17'!$A$3:$I$3515,9,FALSE)</f>
        <v>0</v>
      </c>
      <c r="I1976" s="1">
        <f>VLOOKUP(A1976,'ADM Details FY17'!$A$3:$J$3517,10,FALSE)</f>
        <v>0</v>
      </c>
      <c r="J1976" s="1">
        <f>VLOOKUP(A1976,'ADM Details FY17'!$A$3:$K$3515,11,FALSE)</f>
        <v>0</v>
      </c>
      <c r="K1976" s="1">
        <f>VLOOKUP(A1976,'ADM Details FY17'!$A$3:$M$3515,13,FALSE)</f>
        <v>1</v>
      </c>
      <c r="L1976" s="1">
        <f>VLOOKUP(A1976,'ADM Details FY17'!$A$3:$O$3515,15,FALSE)</f>
        <v>0</v>
      </c>
      <c r="M1976" s="1">
        <f>VLOOKUP(A1976,'ADM Details FY17'!$A$3:$P$3515,16,FALSE)</f>
        <v>0</v>
      </c>
      <c r="N1976" s="1">
        <f>VLOOKUP(A1976,'ADM Details FY17'!$A$3:$Q$3515,17,FALSE)</f>
        <v>0</v>
      </c>
      <c r="O1976" s="1">
        <f>VLOOKUP(A1976,'ADM Details FY17'!$A$3:$S$3515,19,FALSE)</f>
        <v>1.28</v>
      </c>
      <c r="P1976" s="1">
        <f>VLOOKUP(A1976,'ADM Details FY17'!$A$3:$U$3515,21,FALSE)</f>
        <v>0</v>
      </c>
      <c r="Q1976" s="1">
        <f>VLOOKUP(A1976,'ADM Details FY17'!$A$3:$V$3515,22,FALSE)</f>
        <v>0</v>
      </c>
      <c r="R1976" s="1">
        <f>VLOOKUP(A1976,'ADM Details FY17'!$A$3:$W$3515,23,FALSE)</f>
        <v>0</v>
      </c>
      <c r="S1976" s="1">
        <f>VLOOKUP(A1976,'ADM Details FY17'!$A$3:$X$3515,24,FALSE)</f>
        <v>0</v>
      </c>
      <c r="T1976" s="1">
        <f>VLOOKUP(A1976,'ADM Details FY17'!$A$3:$Y$3515,25,FALSE)</f>
        <v>0</v>
      </c>
      <c r="U1976" s="1">
        <f>VLOOKUP(A1976,'ADM Details FY17'!$A$3:$AA$3515,27,FALSE)</f>
        <v>0</v>
      </c>
      <c r="V1976" s="1">
        <f>IFERROR(VLOOKUP(C1976,'eindex _tget pp '!$A$4:$E$615,5,FALSE),0)</f>
        <v>0</v>
      </c>
      <c r="W1976" s="31">
        <f>IFERROR(VLOOKUP(C1976,'eindex _tget pp '!$A$4:$F$615,6,FALSE),0)</f>
        <v>0.27267687219999998</v>
      </c>
      <c r="X1976" s="4">
        <f>IFERROR(VLOOKUP(B1976,'eschools 16'!$A$2:$F$25,6,FALSE),1)</f>
        <v>1</v>
      </c>
      <c r="Y1976" s="1">
        <f t="shared" si="150"/>
        <v>0</v>
      </c>
      <c r="Z1976" s="1">
        <f t="shared" si="151"/>
        <v>74.17</v>
      </c>
      <c r="AA1976" s="31">
        <f>IFERROR(VLOOKUP(C1976,'eindex _tget pp '!$A$4:$G$615,7,FALSE),0)</f>
        <v>0.27726853299999998</v>
      </c>
      <c r="AB1976" s="1">
        <f>VLOOKUP(A1976,'ADM Details FY17'!$A$3:$AB$3515,28,FALSE)</f>
        <v>0</v>
      </c>
      <c r="AC1976" s="1">
        <f t="shared" si="152"/>
        <v>0</v>
      </c>
      <c r="AD1976" s="1">
        <f t="shared" si="153"/>
        <v>1.28</v>
      </c>
      <c r="AE1976" s="1">
        <f t="shared" si="154"/>
        <v>192</v>
      </c>
    </row>
    <row r="1977" spans="1:31" x14ac:dyDescent="0.25">
      <c r="A1977" t="str">
        <f>B1977&amp;"-"&amp;COUNTIF($B$3:B1977,B1977)</f>
        <v>553-8</v>
      </c>
      <c r="B1977">
        <v>553</v>
      </c>
      <c r="C1977" s="18">
        <f>VLOOKUP(A1977,'ADM Details FY17'!$A$3:$D$3515,4,FALSE)</f>
        <v>0</v>
      </c>
      <c r="D1977" s="1">
        <f>VLOOKUP(A1977,'ADM Details FY17'!$A$3:$E$3515,5,FALSE)</f>
        <v>0</v>
      </c>
      <c r="E1977" s="1">
        <f>VLOOKUP(A1977,'ADM Details FY17'!$A$3:$F$3515,6,FALSE)</f>
        <v>0</v>
      </c>
      <c r="F1977" s="1">
        <f>VLOOKUP(A1977,'ADM Details FY17'!$A$3:$G$3515,7,FALSE)</f>
        <v>0</v>
      </c>
      <c r="G1977" s="1">
        <f>VLOOKUP(A1977,'ADM Details FY17'!$A$3:$H$3515,8,FALSE)</f>
        <v>0</v>
      </c>
      <c r="H1977" s="1">
        <f>VLOOKUP(A1977,'ADM Details FY17'!$A$3:$I$3515,9,FALSE)</f>
        <v>0</v>
      </c>
      <c r="I1977" s="1">
        <f>VLOOKUP(A1977,'ADM Details FY17'!$A$3:$J$3517,10,FALSE)</f>
        <v>0</v>
      </c>
      <c r="J1977" s="1">
        <f>VLOOKUP(A1977,'ADM Details FY17'!$A$3:$K$3515,11,FALSE)</f>
        <v>0</v>
      </c>
      <c r="K1977" s="1">
        <f>VLOOKUP(A1977,'ADM Details FY17'!$A$3:$M$3515,13,FALSE)</f>
        <v>0</v>
      </c>
      <c r="L1977" s="1">
        <f>VLOOKUP(A1977,'ADM Details FY17'!$A$3:$O$3515,15,FALSE)</f>
        <v>0</v>
      </c>
      <c r="M1977" s="1">
        <f>VLOOKUP(A1977,'ADM Details FY17'!$A$3:$P$3515,16,FALSE)</f>
        <v>0</v>
      </c>
      <c r="N1977" s="1">
        <f>VLOOKUP(A1977,'ADM Details FY17'!$A$3:$Q$3515,17,FALSE)</f>
        <v>0</v>
      </c>
      <c r="O1977" s="1">
        <f>VLOOKUP(A1977,'ADM Details FY17'!$A$3:$S$3515,19,FALSE)</f>
        <v>0</v>
      </c>
      <c r="P1977" s="1">
        <f>VLOOKUP(A1977,'ADM Details FY17'!$A$3:$U$3515,21,FALSE)</f>
        <v>0</v>
      </c>
      <c r="Q1977" s="1">
        <f>VLOOKUP(A1977,'ADM Details FY17'!$A$3:$V$3515,22,FALSE)</f>
        <v>0</v>
      </c>
      <c r="R1977" s="1">
        <f>VLOOKUP(A1977,'ADM Details FY17'!$A$3:$W$3515,23,FALSE)</f>
        <v>0</v>
      </c>
      <c r="S1977" s="1">
        <f>VLOOKUP(A1977,'ADM Details FY17'!$A$3:$X$3515,24,FALSE)</f>
        <v>0</v>
      </c>
      <c r="T1977" s="1">
        <f>VLOOKUP(A1977,'ADM Details FY17'!$A$3:$Y$3515,25,FALSE)</f>
        <v>0</v>
      </c>
      <c r="U1977" s="1">
        <f>VLOOKUP(A1977,'ADM Details FY17'!$A$3:$AA$3515,27,FALSE)</f>
        <v>0</v>
      </c>
      <c r="V1977" s="1">
        <f>IFERROR(VLOOKUP(C1977,'eindex _tget pp '!$A$4:$E$615,5,FALSE),0)</f>
        <v>0</v>
      </c>
      <c r="W1977" s="31">
        <f>IFERROR(VLOOKUP(C1977,'eindex _tget pp '!$A$4:$F$615,6,FALSE),0)</f>
        <v>0</v>
      </c>
      <c r="X1977" s="4">
        <f>IFERROR(VLOOKUP(B1977,'eschools 16'!$A$2:$F$25,6,FALSE),1)</f>
        <v>1</v>
      </c>
      <c r="Y1977" s="1">
        <f t="shared" si="150"/>
        <v>0</v>
      </c>
      <c r="Z1977" s="1">
        <f t="shared" si="151"/>
        <v>0</v>
      </c>
      <c r="AA1977" s="31">
        <f>IFERROR(VLOOKUP(C1977,'eindex _tget pp '!$A$4:$G$615,7,FALSE),0)</f>
        <v>0</v>
      </c>
      <c r="AB1977" s="1">
        <f>VLOOKUP(A1977,'ADM Details FY17'!$A$3:$AB$3515,28,FALSE)</f>
        <v>0</v>
      </c>
      <c r="AC1977" s="1">
        <f t="shared" si="152"/>
        <v>0</v>
      </c>
      <c r="AD1977" s="1">
        <f t="shared" si="153"/>
        <v>0</v>
      </c>
      <c r="AE1977" s="1">
        <f t="shared" si="154"/>
        <v>0</v>
      </c>
    </row>
    <row r="1978" spans="1:31" x14ac:dyDescent="0.25">
      <c r="A1978" t="str">
        <f>B1978&amp;"-"&amp;COUNTIF($B$3:B1978,B1978)</f>
        <v>553-9</v>
      </c>
      <c r="B1978">
        <v>553</v>
      </c>
      <c r="C1978" s="18">
        <f>VLOOKUP(A1978,'ADM Details FY17'!$A$3:$D$3515,4,FALSE)</f>
        <v>0</v>
      </c>
      <c r="D1978" s="1">
        <f>VLOOKUP(A1978,'ADM Details FY17'!$A$3:$E$3515,5,FALSE)</f>
        <v>0</v>
      </c>
      <c r="E1978" s="1">
        <f>VLOOKUP(A1978,'ADM Details FY17'!$A$3:$F$3515,6,FALSE)</f>
        <v>0</v>
      </c>
      <c r="F1978" s="1">
        <f>VLOOKUP(A1978,'ADM Details FY17'!$A$3:$G$3515,7,FALSE)</f>
        <v>0</v>
      </c>
      <c r="G1978" s="1">
        <f>VLOOKUP(A1978,'ADM Details FY17'!$A$3:$H$3515,8,FALSE)</f>
        <v>0</v>
      </c>
      <c r="H1978" s="1">
        <f>VLOOKUP(A1978,'ADM Details FY17'!$A$3:$I$3515,9,FALSE)</f>
        <v>0</v>
      </c>
      <c r="I1978" s="1">
        <f>VLOOKUP(A1978,'ADM Details FY17'!$A$3:$J$3517,10,FALSE)</f>
        <v>0</v>
      </c>
      <c r="J1978" s="1">
        <f>VLOOKUP(A1978,'ADM Details FY17'!$A$3:$K$3515,11,FALSE)</f>
        <v>0</v>
      </c>
      <c r="K1978" s="1">
        <f>VLOOKUP(A1978,'ADM Details FY17'!$A$3:$M$3515,13,FALSE)</f>
        <v>0</v>
      </c>
      <c r="L1978" s="1">
        <f>VLOOKUP(A1978,'ADM Details FY17'!$A$3:$O$3515,15,FALSE)</f>
        <v>0</v>
      </c>
      <c r="M1978" s="1">
        <f>VLOOKUP(A1978,'ADM Details FY17'!$A$3:$P$3515,16,FALSE)</f>
        <v>0</v>
      </c>
      <c r="N1978" s="1">
        <f>VLOOKUP(A1978,'ADM Details FY17'!$A$3:$Q$3515,17,FALSE)</f>
        <v>0</v>
      </c>
      <c r="O1978" s="1">
        <f>VLOOKUP(A1978,'ADM Details FY17'!$A$3:$S$3515,19,FALSE)</f>
        <v>0</v>
      </c>
      <c r="P1978" s="1">
        <f>VLOOKUP(A1978,'ADM Details FY17'!$A$3:$U$3515,21,FALSE)</f>
        <v>0</v>
      </c>
      <c r="Q1978" s="1">
        <f>VLOOKUP(A1978,'ADM Details FY17'!$A$3:$V$3515,22,FALSE)</f>
        <v>0</v>
      </c>
      <c r="R1978" s="1">
        <f>VLOOKUP(A1978,'ADM Details FY17'!$A$3:$W$3515,23,FALSE)</f>
        <v>0</v>
      </c>
      <c r="S1978" s="1">
        <f>VLOOKUP(A1978,'ADM Details FY17'!$A$3:$X$3515,24,FALSE)</f>
        <v>0</v>
      </c>
      <c r="T1978" s="1">
        <f>VLOOKUP(A1978,'ADM Details FY17'!$A$3:$Y$3515,25,FALSE)</f>
        <v>0</v>
      </c>
      <c r="U1978" s="1">
        <f>VLOOKUP(A1978,'ADM Details FY17'!$A$3:$AA$3515,27,FALSE)</f>
        <v>0</v>
      </c>
      <c r="V1978" s="1">
        <f>IFERROR(VLOOKUP(C1978,'eindex _tget pp '!$A$4:$E$615,5,FALSE),0)</f>
        <v>0</v>
      </c>
      <c r="W1978" s="31">
        <f>IFERROR(VLOOKUP(C1978,'eindex _tget pp '!$A$4:$F$615,6,FALSE),0)</f>
        <v>0</v>
      </c>
      <c r="X1978" s="4">
        <f>IFERROR(VLOOKUP(B1978,'eschools 16'!$A$2:$F$25,6,FALSE),1)</f>
        <v>1</v>
      </c>
      <c r="Y1978" s="1">
        <f t="shared" si="150"/>
        <v>0</v>
      </c>
      <c r="Z1978" s="1">
        <f t="shared" si="151"/>
        <v>0</v>
      </c>
      <c r="AA1978" s="31">
        <f>IFERROR(VLOOKUP(C1978,'eindex _tget pp '!$A$4:$G$615,7,FALSE),0)</f>
        <v>0</v>
      </c>
      <c r="AB1978" s="1">
        <f>VLOOKUP(A1978,'ADM Details FY17'!$A$3:$AB$3515,28,FALSE)</f>
        <v>0</v>
      </c>
      <c r="AC1978" s="1">
        <f t="shared" si="152"/>
        <v>0</v>
      </c>
      <c r="AD1978" s="1">
        <f t="shared" si="153"/>
        <v>0</v>
      </c>
      <c r="AE1978" s="1">
        <f t="shared" si="154"/>
        <v>0</v>
      </c>
    </row>
    <row r="1979" spans="1:31" x14ac:dyDescent="0.25">
      <c r="A1979" t="str">
        <f>B1979&amp;"-"&amp;COUNTIF($B$3:B1979,B1979)</f>
        <v>553-10</v>
      </c>
      <c r="B1979">
        <v>553</v>
      </c>
      <c r="C1979" s="18">
        <f>VLOOKUP(A1979,'ADM Details FY17'!$A$3:$D$3515,4,FALSE)</f>
        <v>0</v>
      </c>
      <c r="D1979" s="1">
        <f>VLOOKUP(A1979,'ADM Details FY17'!$A$3:$E$3515,5,FALSE)</f>
        <v>0</v>
      </c>
      <c r="E1979" s="1">
        <f>VLOOKUP(A1979,'ADM Details FY17'!$A$3:$F$3515,6,FALSE)</f>
        <v>0</v>
      </c>
      <c r="F1979" s="1">
        <f>VLOOKUP(A1979,'ADM Details FY17'!$A$3:$G$3515,7,FALSE)</f>
        <v>0</v>
      </c>
      <c r="G1979" s="1">
        <f>VLOOKUP(A1979,'ADM Details FY17'!$A$3:$H$3515,8,FALSE)</f>
        <v>0</v>
      </c>
      <c r="H1979" s="1">
        <f>VLOOKUP(A1979,'ADM Details FY17'!$A$3:$I$3515,9,FALSE)</f>
        <v>0</v>
      </c>
      <c r="I1979" s="1">
        <f>VLOOKUP(A1979,'ADM Details FY17'!$A$3:$J$3517,10,FALSE)</f>
        <v>0</v>
      </c>
      <c r="J1979" s="1">
        <f>VLOOKUP(A1979,'ADM Details FY17'!$A$3:$K$3515,11,FALSE)</f>
        <v>0</v>
      </c>
      <c r="K1979" s="1">
        <f>VLOOKUP(A1979,'ADM Details FY17'!$A$3:$M$3515,13,FALSE)</f>
        <v>0</v>
      </c>
      <c r="L1979" s="1">
        <f>VLOOKUP(A1979,'ADM Details FY17'!$A$3:$O$3515,15,FALSE)</f>
        <v>0</v>
      </c>
      <c r="M1979" s="1">
        <f>VLOOKUP(A1979,'ADM Details FY17'!$A$3:$P$3515,16,FALSE)</f>
        <v>0</v>
      </c>
      <c r="N1979" s="1">
        <f>VLOOKUP(A1979,'ADM Details FY17'!$A$3:$Q$3515,17,FALSE)</f>
        <v>0</v>
      </c>
      <c r="O1979" s="1">
        <f>VLOOKUP(A1979,'ADM Details FY17'!$A$3:$S$3515,19,FALSE)</f>
        <v>0</v>
      </c>
      <c r="P1979" s="1">
        <f>VLOOKUP(A1979,'ADM Details FY17'!$A$3:$U$3515,21,FALSE)</f>
        <v>0</v>
      </c>
      <c r="Q1979" s="1">
        <f>VLOOKUP(A1979,'ADM Details FY17'!$A$3:$V$3515,22,FALSE)</f>
        <v>0</v>
      </c>
      <c r="R1979" s="1">
        <f>VLOOKUP(A1979,'ADM Details FY17'!$A$3:$W$3515,23,FALSE)</f>
        <v>0</v>
      </c>
      <c r="S1979" s="1">
        <f>VLOOKUP(A1979,'ADM Details FY17'!$A$3:$X$3515,24,FALSE)</f>
        <v>0</v>
      </c>
      <c r="T1979" s="1">
        <f>VLOOKUP(A1979,'ADM Details FY17'!$A$3:$Y$3515,25,FALSE)</f>
        <v>0</v>
      </c>
      <c r="U1979" s="1">
        <f>VLOOKUP(A1979,'ADM Details FY17'!$A$3:$AA$3515,27,FALSE)</f>
        <v>0</v>
      </c>
      <c r="V1979" s="1">
        <f>IFERROR(VLOOKUP(C1979,'eindex _tget pp '!$A$4:$E$615,5,FALSE),0)</f>
        <v>0</v>
      </c>
      <c r="W1979" s="31">
        <f>IFERROR(VLOOKUP(C1979,'eindex _tget pp '!$A$4:$F$615,6,FALSE),0)</f>
        <v>0</v>
      </c>
      <c r="X1979" s="4">
        <f>IFERROR(VLOOKUP(B1979,'eschools 16'!$A$2:$F$25,6,FALSE),1)</f>
        <v>1</v>
      </c>
      <c r="Y1979" s="1">
        <f t="shared" si="150"/>
        <v>0</v>
      </c>
      <c r="Z1979" s="1">
        <f t="shared" si="151"/>
        <v>0</v>
      </c>
      <c r="AA1979" s="31">
        <f>IFERROR(VLOOKUP(C1979,'eindex _tget pp '!$A$4:$G$615,7,FALSE),0)</f>
        <v>0</v>
      </c>
      <c r="AB1979" s="1">
        <f>VLOOKUP(A1979,'ADM Details FY17'!$A$3:$AB$3515,28,FALSE)</f>
        <v>0</v>
      </c>
      <c r="AC1979" s="1">
        <f t="shared" si="152"/>
        <v>0</v>
      </c>
      <c r="AD1979" s="1">
        <f t="shared" si="153"/>
        <v>0</v>
      </c>
      <c r="AE1979" s="1">
        <f t="shared" si="154"/>
        <v>0</v>
      </c>
    </row>
    <row r="1980" spans="1:31" x14ac:dyDescent="0.25">
      <c r="A1980" t="str">
        <f>B1980&amp;"-"&amp;COUNTIF($B$3:B1980,B1980)</f>
        <v>553-11</v>
      </c>
      <c r="B1980">
        <v>553</v>
      </c>
      <c r="C1980" s="18">
        <f>VLOOKUP(A1980,'ADM Details FY17'!$A$3:$D$3515,4,FALSE)</f>
        <v>0</v>
      </c>
      <c r="D1980" s="1">
        <f>VLOOKUP(A1980,'ADM Details FY17'!$A$3:$E$3515,5,FALSE)</f>
        <v>0</v>
      </c>
      <c r="E1980" s="1">
        <f>VLOOKUP(A1980,'ADM Details FY17'!$A$3:$F$3515,6,FALSE)</f>
        <v>0</v>
      </c>
      <c r="F1980" s="1">
        <f>VLOOKUP(A1980,'ADM Details FY17'!$A$3:$G$3515,7,FALSE)</f>
        <v>0</v>
      </c>
      <c r="G1980" s="1">
        <f>VLOOKUP(A1980,'ADM Details FY17'!$A$3:$H$3515,8,FALSE)</f>
        <v>0</v>
      </c>
      <c r="H1980" s="1">
        <f>VLOOKUP(A1980,'ADM Details FY17'!$A$3:$I$3515,9,FALSE)</f>
        <v>0</v>
      </c>
      <c r="I1980" s="1">
        <f>VLOOKUP(A1980,'ADM Details FY17'!$A$3:$J$3517,10,FALSE)</f>
        <v>0</v>
      </c>
      <c r="J1980" s="1">
        <f>VLOOKUP(A1980,'ADM Details FY17'!$A$3:$K$3515,11,FALSE)</f>
        <v>0</v>
      </c>
      <c r="K1980" s="1">
        <f>VLOOKUP(A1980,'ADM Details FY17'!$A$3:$M$3515,13,FALSE)</f>
        <v>0</v>
      </c>
      <c r="L1980" s="1">
        <f>VLOOKUP(A1980,'ADM Details FY17'!$A$3:$O$3515,15,FALSE)</f>
        <v>0</v>
      </c>
      <c r="M1980" s="1">
        <f>VLOOKUP(A1980,'ADM Details FY17'!$A$3:$P$3515,16,FALSE)</f>
        <v>0</v>
      </c>
      <c r="N1980" s="1">
        <f>VLOOKUP(A1980,'ADM Details FY17'!$A$3:$Q$3515,17,FALSE)</f>
        <v>0</v>
      </c>
      <c r="O1980" s="1">
        <f>VLOOKUP(A1980,'ADM Details FY17'!$A$3:$S$3515,19,FALSE)</f>
        <v>0</v>
      </c>
      <c r="P1980" s="1">
        <f>VLOOKUP(A1980,'ADM Details FY17'!$A$3:$U$3515,21,FALSE)</f>
        <v>0</v>
      </c>
      <c r="Q1980" s="1">
        <f>VLOOKUP(A1980,'ADM Details FY17'!$A$3:$V$3515,22,FALSE)</f>
        <v>0</v>
      </c>
      <c r="R1980" s="1">
        <f>VLOOKUP(A1980,'ADM Details FY17'!$A$3:$W$3515,23,FALSE)</f>
        <v>0</v>
      </c>
      <c r="S1980" s="1">
        <f>VLOOKUP(A1980,'ADM Details FY17'!$A$3:$X$3515,24,FALSE)</f>
        <v>0</v>
      </c>
      <c r="T1980" s="1">
        <f>VLOOKUP(A1980,'ADM Details FY17'!$A$3:$Y$3515,25,FALSE)</f>
        <v>0</v>
      </c>
      <c r="U1980" s="1">
        <f>VLOOKUP(A1980,'ADM Details FY17'!$A$3:$AA$3515,27,FALSE)</f>
        <v>0</v>
      </c>
      <c r="V1980" s="1">
        <f>IFERROR(VLOOKUP(C1980,'eindex _tget pp '!$A$4:$E$615,5,FALSE),0)</f>
        <v>0</v>
      </c>
      <c r="W1980" s="31">
        <f>IFERROR(VLOOKUP(C1980,'eindex _tget pp '!$A$4:$F$615,6,FALSE),0)</f>
        <v>0</v>
      </c>
      <c r="X1980" s="4">
        <f>IFERROR(VLOOKUP(B1980,'eschools 16'!$A$2:$F$25,6,FALSE),1)</f>
        <v>1</v>
      </c>
      <c r="Y1980" s="1">
        <f t="shared" si="150"/>
        <v>0</v>
      </c>
      <c r="Z1980" s="1">
        <f t="shared" si="151"/>
        <v>0</v>
      </c>
      <c r="AA1980" s="31">
        <f>IFERROR(VLOOKUP(C1980,'eindex _tget pp '!$A$4:$G$615,7,FALSE),0)</f>
        <v>0</v>
      </c>
      <c r="AB1980" s="1">
        <f>VLOOKUP(A1980,'ADM Details FY17'!$A$3:$AB$3515,28,FALSE)</f>
        <v>0</v>
      </c>
      <c r="AC1980" s="1">
        <f t="shared" si="152"/>
        <v>0</v>
      </c>
      <c r="AD1980" s="1">
        <f t="shared" si="153"/>
        <v>0</v>
      </c>
      <c r="AE1980" s="1">
        <f t="shared" si="154"/>
        <v>0</v>
      </c>
    </row>
    <row r="1981" spans="1:31" x14ac:dyDescent="0.25">
      <c r="A1981" t="str">
        <f>B1981&amp;"-"&amp;COUNTIF($B$3:B1981,B1981)</f>
        <v>553-12</v>
      </c>
      <c r="B1981">
        <v>553</v>
      </c>
      <c r="C1981" s="18">
        <f>VLOOKUP(A1981,'ADM Details FY17'!$A$3:$D$3515,4,FALSE)</f>
        <v>0</v>
      </c>
      <c r="D1981" s="1">
        <f>VLOOKUP(A1981,'ADM Details FY17'!$A$3:$E$3515,5,FALSE)</f>
        <v>0</v>
      </c>
      <c r="E1981" s="1">
        <f>VLOOKUP(A1981,'ADM Details FY17'!$A$3:$F$3515,6,FALSE)</f>
        <v>0</v>
      </c>
      <c r="F1981" s="1">
        <f>VLOOKUP(A1981,'ADM Details FY17'!$A$3:$G$3515,7,FALSE)</f>
        <v>0</v>
      </c>
      <c r="G1981" s="1">
        <f>VLOOKUP(A1981,'ADM Details FY17'!$A$3:$H$3515,8,FALSE)</f>
        <v>0</v>
      </c>
      <c r="H1981" s="1">
        <f>VLOOKUP(A1981,'ADM Details FY17'!$A$3:$I$3515,9,FALSE)</f>
        <v>0</v>
      </c>
      <c r="I1981" s="1">
        <f>VLOOKUP(A1981,'ADM Details FY17'!$A$3:$J$3517,10,FALSE)</f>
        <v>0</v>
      </c>
      <c r="J1981" s="1">
        <f>VLOOKUP(A1981,'ADM Details FY17'!$A$3:$K$3515,11,FALSE)</f>
        <v>0</v>
      </c>
      <c r="K1981" s="1">
        <f>VLOOKUP(A1981,'ADM Details FY17'!$A$3:$M$3515,13,FALSE)</f>
        <v>0</v>
      </c>
      <c r="L1981" s="1">
        <f>VLOOKUP(A1981,'ADM Details FY17'!$A$3:$O$3515,15,FALSE)</f>
        <v>0</v>
      </c>
      <c r="M1981" s="1">
        <f>VLOOKUP(A1981,'ADM Details FY17'!$A$3:$P$3515,16,FALSE)</f>
        <v>0</v>
      </c>
      <c r="N1981" s="1">
        <f>VLOOKUP(A1981,'ADM Details FY17'!$A$3:$Q$3515,17,FALSE)</f>
        <v>0</v>
      </c>
      <c r="O1981" s="1">
        <f>VLOOKUP(A1981,'ADM Details FY17'!$A$3:$S$3515,19,FALSE)</f>
        <v>0</v>
      </c>
      <c r="P1981" s="1">
        <f>VLOOKUP(A1981,'ADM Details FY17'!$A$3:$U$3515,21,FALSE)</f>
        <v>0</v>
      </c>
      <c r="Q1981" s="1">
        <f>VLOOKUP(A1981,'ADM Details FY17'!$A$3:$V$3515,22,FALSE)</f>
        <v>0</v>
      </c>
      <c r="R1981" s="1">
        <f>VLOOKUP(A1981,'ADM Details FY17'!$A$3:$W$3515,23,FALSE)</f>
        <v>0</v>
      </c>
      <c r="S1981" s="1">
        <f>VLOOKUP(A1981,'ADM Details FY17'!$A$3:$X$3515,24,FALSE)</f>
        <v>0</v>
      </c>
      <c r="T1981" s="1">
        <f>VLOOKUP(A1981,'ADM Details FY17'!$A$3:$Y$3515,25,FALSE)</f>
        <v>0</v>
      </c>
      <c r="U1981" s="1">
        <f>VLOOKUP(A1981,'ADM Details FY17'!$A$3:$AA$3515,27,FALSE)</f>
        <v>0</v>
      </c>
      <c r="V1981" s="1">
        <f>IFERROR(VLOOKUP(C1981,'eindex _tget pp '!$A$4:$E$615,5,FALSE),0)</f>
        <v>0</v>
      </c>
      <c r="W1981" s="31">
        <f>IFERROR(VLOOKUP(C1981,'eindex _tget pp '!$A$4:$F$615,6,FALSE),0)</f>
        <v>0</v>
      </c>
      <c r="X1981" s="4">
        <f>IFERROR(VLOOKUP(B1981,'eschools 16'!$A$2:$F$25,6,FALSE),1)</f>
        <v>1</v>
      </c>
      <c r="Y1981" s="1">
        <f t="shared" si="150"/>
        <v>0</v>
      </c>
      <c r="Z1981" s="1">
        <f t="shared" si="151"/>
        <v>0</v>
      </c>
      <c r="AA1981" s="31">
        <f>IFERROR(VLOOKUP(C1981,'eindex _tget pp '!$A$4:$G$615,7,FALSE),0)</f>
        <v>0</v>
      </c>
      <c r="AB1981" s="1">
        <f>VLOOKUP(A1981,'ADM Details FY17'!$A$3:$AB$3515,28,FALSE)</f>
        <v>0</v>
      </c>
      <c r="AC1981" s="1">
        <f t="shared" si="152"/>
        <v>0</v>
      </c>
      <c r="AD1981" s="1">
        <f t="shared" si="153"/>
        <v>0</v>
      </c>
      <c r="AE1981" s="1">
        <f t="shared" si="154"/>
        <v>0</v>
      </c>
    </row>
    <row r="1982" spans="1:31" x14ac:dyDescent="0.25">
      <c r="A1982" t="str">
        <f>B1982&amp;"-"&amp;COUNTIF($B$3:B1982,B1982)</f>
        <v>553-13</v>
      </c>
      <c r="B1982">
        <v>553</v>
      </c>
      <c r="C1982" s="18">
        <f>VLOOKUP(A1982,'ADM Details FY17'!$A$3:$D$3515,4,FALSE)</f>
        <v>0</v>
      </c>
      <c r="D1982" s="1">
        <f>VLOOKUP(A1982,'ADM Details FY17'!$A$3:$E$3515,5,FALSE)</f>
        <v>0</v>
      </c>
      <c r="E1982" s="1">
        <f>VLOOKUP(A1982,'ADM Details FY17'!$A$3:$F$3515,6,FALSE)</f>
        <v>0</v>
      </c>
      <c r="F1982" s="1">
        <f>VLOOKUP(A1982,'ADM Details FY17'!$A$3:$G$3515,7,FALSE)</f>
        <v>0</v>
      </c>
      <c r="G1982" s="1">
        <f>VLOOKUP(A1982,'ADM Details FY17'!$A$3:$H$3515,8,FALSE)</f>
        <v>0</v>
      </c>
      <c r="H1982" s="1">
        <f>VLOOKUP(A1982,'ADM Details FY17'!$A$3:$I$3515,9,FALSE)</f>
        <v>0</v>
      </c>
      <c r="I1982" s="1">
        <f>VLOOKUP(A1982,'ADM Details FY17'!$A$3:$J$3517,10,FALSE)</f>
        <v>0</v>
      </c>
      <c r="J1982" s="1">
        <f>VLOOKUP(A1982,'ADM Details FY17'!$A$3:$K$3515,11,FALSE)</f>
        <v>0</v>
      </c>
      <c r="K1982" s="1">
        <f>VLOOKUP(A1982,'ADM Details FY17'!$A$3:$M$3515,13,FALSE)</f>
        <v>0</v>
      </c>
      <c r="L1982" s="1">
        <f>VLOOKUP(A1982,'ADM Details FY17'!$A$3:$O$3515,15,FALSE)</f>
        <v>0</v>
      </c>
      <c r="M1982" s="1">
        <f>VLOOKUP(A1982,'ADM Details FY17'!$A$3:$P$3515,16,FALSE)</f>
        <v>0</v>
      </c>
      <c r="N1982" s="1">
        <f>VLOOKUP(A1982,'ADM Details FY17'!$A$3:$Q$3515,17,FALSE)</f>
        <v>0</v>
      </c>
      <c r="O1982" s="1">
        <f>VLOOKUP(A1982,'ADM Details FY17'!$A$3:$S$3515,19,FALSE)</f>
        <v>0</v>
      </c>
      <c r="P1982" s="1">
        <f>VLOOKUP(A1982,'ADM Details FY17'!$A$3:$U$3515,21,FALSE)</f>
        <v>0</v>
      </c>
      <c r="Q1982" s="1">
        <f>VLOOKUP(A1982,'ADM Details FY17'!$A$3:$V$3515,22,FALSE)</f>
        <v>0</v>
      </c>
      <c r="R1982" s="1">
        <f>VLOOKUP(A1982,'ADM Details FY17'!$A$3:$W$3515,23,FALSE)</f>
        <v>0</v>
      </c>
      <c r="S1982" s="1">
        <f>VLOOKUP(A1982,'ADM Details FY17'!$A$3:$X$3515,24,FALSE)</f>
        <v>0</v>
      </c>
      <c r="T1982" s="1">
        <f>VLOOKUP(A1982,'ADM Details FY17'!$A$3:$Y$3515,25,FALSE)</f>
        <v>0</v>
      </c>
      <c r="U1982" s="1">
        <f>VLOOKUP(A1982,'ADM Details FY17'!$A$3:$AA$3515,27,FALSE)</f>
        <v>0</v>
      </c>
      <c r="V1982" s="1">
        <f>IFERROR(VLOOKUP(C1982,'eindex _tget pp '!$A$4:$E$615,5,FALSE),0)</f>
        <v>0</v>
      </c>
      <c r="W1982" s="31">
        <f>IFERROR(VLOOKUP(C1982,'eindex _tget pp '!$A$4:$F$615,6,FALSE),0)</f>
        <v>0</v>
      </c>
      <c r="X1982" s="4">
        <f>IFERROR(VLOOKUP(B1982,'eschools 16'!$A$2:$F$25,6,FALSE),1)</f>
        <v>1</v>
      </c>
      <c r="Y1982" s="1">
        <f t="shared" si="150"/>
        <v>0</v>
      </c>
      <c r="Z1982" s="1">
        <f t="shared" si="151"/>
        <v>0</v>
      </c>
      <c r="AA1982" s="31">
        <f>IFERROR(VLOOKUP(C1982,'eindex _tget pp '!$A$4:$G$615,7,FALSE),0)</f>
        <v>0</v>
      </c>
      <c r="AB1982" s="1">
        <f>VLOOKUP(A1982,'ADM Details FY17'!$A$3:$AB$3515,28,FALSE)</f>
        <v>0</v>
      </c>
      <c r="AC1982" s="1">
        <f t="shared" si="152"/>
        <v>0</v>
      </c>
      <c r="AD1982" s="1">
        <f t="shared" si="153"/>
        <v>0</v>
      </c>
      <c r="AE1982" s="1">
        <f t="shared" si="154"/>
        <v>0</v>
      </c>
    </row>
    <row r="1983" spans="1:31" x14ac:dyDescent="0.25">
      <c r="A1983" t="str">
        <f>B1983&amp;"-"&amp;COUNTIF($B$3:B1983,B1983)</f>
        <v>553-14</v>
      </c>
      <c r="B1983">
        <v>553</v>
      </c>
      <c r="C1983" s="18">
        <f>VLOOKUP(A1983,'ADM Details FY17'!$A$3:$D$3515,4,FALSE)</f>
        <v>0</v>
      </c>
      <c r="D1983" s="1">
        <f>VLOOKUP(A1983,'ADM Details FY17'!$A$3:$E$3515,5,FALSE)</f>
        <v>0</v>
      </c>
      <c r="E1983" s="1">
        <f>VLOOKUP(A1983,'ADM Details FY17'!$A$3:$F$3515,6,FALSE)</f>
        <v>0</v>
      </c>
      <c r="F1983" s="1">
        <f>VLOOKUP(A1983,'ADM Details FY17'!$A$3:$G$3515,7,FALSE)</f>
        <v>0</v>
      </c>
      <c r="G1983" s="1">
        <f>VLOOKUP(A1983,'ADM Details FY17'!$A$3:$H$3515,8,FALSE)</f>
        <v>0</v>
      </c>
      <c r="H1983" s="1">
        <f>VLOOKUP(A1983,'ADM Details FY17'!$A$3:$I$3515,9,FALSE)</f>
        <v>0</v>
      </c>
      <c r="I1983" s="1">
        <f>VLOOKUP(A1983,'ADM Details FY17'!$A$3:$J$3517,10,FALSE)</f>
        <v>0</v>
      </c>
      <c r="J1983" s="1">
        <f>VLOOKUP(A1983,'ADM Details FY17'!$A$3:$K$3515,11,FALSE)</f>
        <v>0</v>
      </c>
      <c r="K1983" s="1">
        <f>VLOOKUP(A1983,'ADM Details FY17'!$A$3:$M$3515,13,FALSE)</f>
        <v>0</v>
      </c>
      <c r="L1983" s="1">
        <f>VLOOKUP(A1983,'ADM Details FY17'!$A$3:$O$3515,15,FALSE)</f>
        <v>0</v>
      </c>
      <c r="M1983" s="1">
        <f>VLOOKUP(A1983,'ADM Details FY17'!$A$3:$P$3515,16,FALSE)</f>
        <v>0</v>
      </c>
      <c r="N1983" s="1">
        <f>VLOOKUP(A1983,'ADM Details FY17'!$A$3:$Q$3515,17,FALSE)</f>
        <v>0</v>
      </c>
      <c r="O1983" s="1">
        <f>VLOOKUP(A1983,'ADM Details FY17'!$A$3:$S$3515,19,FALSE)</f>
        <v>0</v>
      </c>
      <c r="P1983" s="1">
        <f>VLOOKUP(A1983,'ADM Details FY17'!$A$3:$U$3515,21,FALSE)</f>
        <v>0</v>
      </c>
      <c r="Q1983" s="1">
        <f>VLOOKUP(A1983,'ADM Details FY17'!$A$3:$V$3515,22,FALSE)</f>
        <v>0</v>
      </c>
      <c r="R1983" s="1">
        <f>VLOOKUP(A1983,'ADM Details FY17'!$A$3:$W$3515,23,FALSE)</f>
        <v>0</v>
      </c>
      <c r="S1983" s="1">
        <f>VLOOKUP(A1983,'ADM Details FY17'!$A$3:$X$3515,24,FALSE)</f>
        <v>0</v>
      </c>
      <c r="T1983" s="1">
        <f>VLOOKUP(A1983,'ADM Details FY17'!$A$3:$Y$3515,25,FALSE)</f>
        <v>0</v>
      </c>
      <c r="U1983" s="1">
        <f>VLOOKUP(A1983,'ADM Details FY17'!$A$3:$AA$3515,27,FALSE)</f>
        <v>0</v>
      </c>
      <c r="V1983" s="1">
        <f>IFERROR(VLOOKUP(C1983,'eindex _tget pp '!$A$4:$E$615,5,FALSE),0)</f>
        <v>0</v>
      </c>
      <c r="W1983" s="31">
        <f>IFERROR(VLOOKUP(C1983,'eindex _tget pp '!$A$4:$F$615,6,FALSE),0)</f>
        <v>0</v>
      </c>
      <c r="X1983" s="4">
        <f>IFERROR(VLOOKUP(B1983,'eschools 16'!$A$2:$F$25,6,FALSE),1)</f>
        <v>1</v>
      </c>
      <c r="Y1983" s="1">
        <f t="shared" si="150"/>
        <v>0</v>
      </c>
      <c r="Z1983" s="1">
        <f t="shared" si="151"/>
        <v>0</v>
      </c>
      <c r="AA1983" s="31">
        <f>IFERROR(VLOOKUP(C1983,'eindex _tget pp '!$A$4:$G$615,7,FALSE),0)</f>
        <v>0</v>
      </c>
      <c r="AB1983" s="1">
        <f>VLOOKUP(A1983,'ADM Details FY17'!$A$3:$AB$3515,28,FALSE)</f>
        <v>0</v>
      </c>
      <c r="AC1983" s="1">
        <f t="shared" si="152"/>
        <v>0</v>
      </c>
      <c r="AD1983" s="1">
        <f t="shared" si="153"/>
        <v>0</v>
      </c>
      <c r="AE1983" s="1">
        <f t="shared" si="154"/>
        <v>0</v>
      </c>
    </row>
    <row r="1984" spans="1:31" x14ac:dyDescent="0.25">
      <c r="A1984" t="str">
        <f>B1984&amp;"-"&amp;COUNTIF($B$3:B1984,B1984)</f>
        <v>556-1</v>
      </c>
      <c r="B1984">
        <v>556</v>
      </c>
      <c r="C1984" s="18">
        <f>VLOOKUP(A1984,'ADM Details FY17'!$A$3:$D$3515,4,FALSE)</f>
        <v>46946</v>
      </c>
      <c r="D1984" s="1">
        <f>VLOOKUP(A1984,'ADM Details FY17'!$A$3:$E$3515,5,FALSE)</f>
        <v>1</v>
      </c>
      <c r="E1984" s="1">
        <f>VLOOKUP(A1984,'ADM Details FY17'!$A$3:$F$3515,6,FALSE)</f>
        <v>0</v>
      </c>
      <c r="F1984" s="1">
        <f>VLOOKUP(A1984,'ADM Details FY17'!$A$3:$G$3515,7,FALSE)</f>
        <v>0</v>
      </c>
      <c r="G1984" s="1">
        <f>VLOOKUP(A1984,'ADM Details FY17'!$A$3:$H$3515,8,FALSE)</f>
        <v>0</v>
      </c>
      <c r="H1984" s="1">
        <f>VLOOKUP(A1984,'ADM Details FY17'!$A$3:$I$3515,9,FALSE)</f>
        <v>0</v>
      </c>
      <c r="I1984" s="1">
        <f>VLOOKUP(A1984,'ADM Details FY17'!$A$3:$J$3517,10,FALSE)</f>
        <v>0</v>
      </c>
      <c r="J1984" s="1">
        <f>VLOOKUP(A1984,'ADM Details FY17'!$A$3:$K$3515,11,FALSE)</f>
        <v>0</v>
      </c>
      <c r="K1984" s="1">
        <f>VLOOKUP(A1984,'ADM Details FY17'!$A$3:$M$3515,13,FALSE)</f>
        <v>1</v>
      </c>
      <c r="L1984" s="1">
        <f>VLOOKUP(A1984,'ADM Details FY17'!$A$3:$O$3515,15,FALSE)</f>
        <v>0</v>
      </c>
      <c r="M1984" s="1">
        <f>VLOOKUP(A1984,'ADM Details FY17'!$A$3:$P$3515,16,FALSE)</f>
        <v>0</v>
      </c>
      <c r="N1984" s="1">
        <f>VLOOKUP(A1984,'ADM Details FY17'!$A$3:$Q$3515,17,FALSE)</f>
        <v>0</v>
      </c>
      <c r="O1984" s="1">
        <f>VLOOKUP(A1984,'ADM Details FY17'!$A$3:$S$3515,19,FALSE)</f>
        <v>1</v>
      </c>
      <c r="P1984" s="1">
        <f>VLOOKUP(A1984,'ADM Details FY17'!$A$3:$U$3515,21,FALSE)</f>
        <v>0</v>
      </c>
      <c r="Q1984" s="1">
        <f>VLOOKUP(A1984,'ADM Details FY17'!$A$3:$V$3515,22,FALSE)</f>
        <v>0</v>
      </c>
      <c r="R1984" s="1">
        <f>VLOOKUP(A1984,'ADM Details FY17'!$A$3:$W$3515,23,FALSE)</f>
        <v>0</v>
      </c>
      <c r="S1984" s="1">
        <f>VLOOKUP(A1984,'ADM Details FY17'!$A$3:$X$3515,24,FALSE)</f>
        <v>0</v>
      </c>
      <c r="T1984" s="1">
        <f>VLOOKUP(A1984,'ADM Details FY17'!$A$3:$Y$3515,25,FALSE)</f>
        <v>0</v>
      </c>
      <c r="U1984" s="1">
        <f>VLOOKUP(A1984,'ADM Details FY17'!$A$3:$AA$3515,27,FALSE)</f>
        <v>0</v>
      </c>
      <c r="V1984" s="1">
        <f>IFERROR(VLOOKUP(C1984,'eindex _tget pp '!$A$4:$E$615,5,FALSE),0)</f>
        <v>610.7199959476801</v>
      </c>
      <c r="W1984" s="31">
        <f>IFERROR(VLOOKUP(C1984,'eindex _tget pp '!$A$4:$F$615,6,FALSE),0)</f>
        <v>0.41647474870000001</v>
      </c>
      <c r="X1984" s="4">
        <f>IFERROR(VLOOKUP(B1984,'eschools 16'!$A$2:$F$25,6,FALSE),1)</f>
        <v>1</v>
      </c>
      <c r="Y1984" s="1">
        <f t="shared" si="150"/>
        <v>152.68</v>
      </c>
      <c r="Z1984" s="1">
        <f t="shared" si="151"/>
        <v>113.28</v>
      </c>
      <c r="AA1984" s="31">
        <f>IFERROR(VLOOKUP(C1984,'eindex _tget pp '!$A$4:$G$615,7,FALSE),0)</f>
        <v>0.574723663</v>
      </c>
      <c r="AB1984" s="1">
        <f>VLOOKUP(A1984,'ADM Details FY17'!$A$3:$AB$3515,28,FALSE)</f>
        <v>0</v>
      </c>
      <c r="AC1984" s="1">
        <f t="shared" si="152"/>
        <v>0</v>
      </c>
      <c r="AD1984" s="1">
        <f t="shared" si="153"/>
        <v>1</v>
      </c>
      <c r="AE1984" s="1">
        <f t="shared" si="154"/>
        <v>150</v>
      </c>
    </row>
    <row r="1985" spans="1:31" x14ac:dyDescent="0.25">
      <c r="A1985" t="str">
        <f>B1985&amp;"-"&amp;COUNTIF($B$3:B1985,B1985)</f>
        <v>556-2</v>
      </c>
      <c r="B1985">
        <v>556</v>
      </c>
      <c r="C1985" s="18">
        <f>VLOOKUP(A1985,'ADM Details FY17'!$A$3:$D$3515,4,FALSE)</f>
        <v>43802</v>
      </c>
      <c r="D1985" s="1">
        <f>VLOOKUP(A1985,'ADM Details FY17'!$A$3:$E$3515,5,FALSE)</f>
        <v>605.19000000000005</v>
      </c>
      <c r="E1985" s="1">
        <f>VLOOKUP(A1985,'ADM Details FY17'!$A$3:$F$3515,6,FALSE)</f>
        <v>4.9800000000000004</v>
      </c>
      <c r="F1985" s="1">
        <f>VLOOKUP(A1985,'ADM Details FY17'!$A$3:$G$3515,7,FALSE)</f>
        <v>67.06</v>
      </c>
      <c r="G1985" s="1">
        <f>VLOOKUP(A1985,'ADM Details FY17'!$A$3:$H$3515,8,FALSE)</f>
        <v>5.17</v>
      </c>
      <c r="H1985" s="1">
        <f>VLOOKUP(A1985,'ADM Details FY17'!$A$3:$I$3515,9,FALSE)</f>
        <v>1</v>
      </c>
      <c r="I1985" s="1">
        <f>VLOOKUP(A1985,'ADM Details FY17'!$A$3:$J$3517,10,FALSE)</f>
        <v>0.22</v>
      </c>
      <c r="J1985" s="1">
        <f>VLOOKUP(A1985,'ADM Details FY17'!$A$3:$K$3515,11,FALSE)</f>
        <v>1.93</v>
      </c>
      <c r="K1985" s="1">
        <f>VLOOKUP(A1985,'ADM Details FY17'!$A$3:$M$3515,13,FALSE)</f>
        <v>605.19000000000005</v>
      </c>
      <c r="L1985" s="1">
        <f>VLOOKUP(A1985,'ADM Details FY17'!$A$3:$O$3515,15,FALSE)</f>
        <v>0</v>
      </c>
      <c r="M1985" s="1">
        <f>VLOOKUP(A1985,'ADM Details FY17'!$A$3:$P$3515,16,FALSE)</f>
        <v>0</v>
      </c>
      <c r="N1985" s="1">
        <f>VLOOKUP(A1985,'ADM Details FY17'!$A$3:$Q$3515,17,FALSE)</f>
        <v>0</v>
      </c>
      <c r="O1985" s="1">
        <f>VLOOKUP(A1985,'ADM Details FY17'!$A$3:$S$3515,19,FALSE)</f>
        <v>264.95</v>
      </c>
      <c r="P1985" s="1">
        <f>VLOOKUP(A1985,'ADM Details FY17'!$A$3:$U$3515,21,FALSE)</f>
        <v>0</v>
      </c>
      <c r="Q1985" s="1">
        <f>VLOOKUP(A1985,'ADM Details FY17'!$A$3:$V$3515,22,FALSE)</f>
        <v>0</v>
      </c>
      <c r="R1985" s="1">
        <f>VLOOKUP(A1985,'ADM Details FY17'!$A$3:$W$3515,23,FALSE)</f>
        <v>0</v>
      </c>
      <c r="S1985" s="1">
        <f>VLOOKUP(A1985,'ADM Details FY17'!$A$3:$X$3515,24,FALSE)</f>
        <v>0</v>
      </c>
      <c r="T1985" s="1">
        <f>VLOOKUP(A1985,'ADM Details FY17'!$A$3:$Y$3515,25,FALSE)</f>
        <v>0</v>
      </c>
      <c r="U1985" s="1">
        <f>VLOOKUP(A1985,'ADM Details FY17'!$A$3:$AA$3515,27,FALSE)</f>
        <v>0</v>
      </c>
      <c r="V1985" s="1">
        <f>IFERROR(VLOOKUP(C1985,'eindex _tget pp '!$A$4:$E$615,5,FALSE),0)</f>
        <v>454.00578141101448</v>
      </c>
      <c r="W1985" s="31">
        <f>IFERROR(VLOOKUP(C1985,'eindex _tget pp '!$A$4:$F$615,6,FALSE),0)</f>
        <v>3.6729279115</v>
      </c>
      <c r="X1985" s="4">
        <f>IFERROR(VLOOKUP(B1985,'eschools 16'!$A$2:$F$25,6,FALSE),1)</f>
        <v>1</v>
      </c>
      <c r="Y1985" s="1">
        <f t="shared" si="150"/>
        <v>68689.94</v>
      </c>
      <c r="Z1985" s="1">
        <f t="shared" si="151"/>
        <v>604606.82999999996</v>
      </c>
      <c r="AA1985" s="31">
        <f>IFERROR(VLOOKUP(C1985,'eindex _tget pp '!$A$4:$G$615,7,FALSE),0)</f>
        <v>0.53438618000000004</v>
      </c>
      <c r="AB1985" s="1">
        <f>VLOOKUP(A1985,'ADM Details FY17'!$A$3:$AB$3515,28,FALSE)</f>
        <v>0</v>
      </c>
      <c r="AC1985" s="1">
        <f t="shared" si="152"/>
        <v>0</v>
      </c>
      <c r="AD1985" s="1">
        <f t="shared" si="153"/>
        <v>605.19000000000005</v>
      </c>
      <c r="AE1985" s="1">
        <f t="shared" si="154"/>
        <v>90778.500000000015</v>
      </c>
    </row>
    <row r="1986" spans="1:31" x14ac:dyDescent="0.25">
      <c r="A1986" t="str">
        <f>B1986&amp;"-"&amp;COUNTIF($B$3:B1986,B1986)</f>
        <v>556-3</v>
      </c>
      <c r="B1986">
        <v>556</v>
      </c>
      <c r="C1986" s="18">
        <f>VLOOKUP(A1986,'ADM Details FY17'!$A$3:$D$3515,4,FALSE)</f>
        <v>46979</v>
      </c>
      <c r="D1986" s="1">
        <f>VLOOKUP(A1986,'ADM Details FY17'!$A$3:$E$3515,5,FALSE)</f>
        <v>33.86</v>
      </c>
      <c r="E1986" s="1">
        <f>VLOOKUP(A1986,'ADM Details FY17'!$A$3:$F$3515,6,FALSE)</f>
        <v>0</v>
      </c>
      <c r="F1986" s="1">
        <f>VLOOKUP(A1986,'ADM Details FY17'!$A$3:$G$3515,7,FALSE)</f>
        <v>2</v>
      </c>
      <c r="G1986" s="1">
        <f>VLOOKUP(A1986,'ADM Details FY17'!$A$3:$H$3515,8,FALSE)</f>
        <v>0</v>
      </c>
      <c r="H1986" s="1">
        <f>VLOOKUP(A1986,'ADM Details FY17'!$A$3:$I$3515,9,FALSE)</f>
        <v>0.57999999999999996</v>
      </c>
      <c r="I1986" s="1">
        <f>VLOOKUP(A1986,'ADM Details FY17'!$A$3:$J$3517,10,FALSE)</f>
        <v>0</v>
      </c>
      <c r="J1986" s="1">
        <f>VLOOKUP(A1986,'ADM Details FY17'!$A$3:$K$3515,11,FALSE)</f>
        <v>0</v>
      </c>
      <c r="K1986" s="1">
        <f>VLOOKUP(A1986,'ADM Details FY17'!$A$3:$M$3515,13,FALSE)</f>
        <v>33.86</v>
      </c>
      <c r="L1986" s="1">
        <f>VLOOKUP(A1986,'ADM Details FY17'!$A$3:$O$3515,15,FALSE)</f>
        <v>0</v>
      </c>
      <c r="M1986" s="1">
        <f>VLOOKUP(A1986,'ADM Details FY17'!$A$3:$P$3515,16,FALSE)</f>
        <v>0</v>
      </c>
      <c r="N1986" s="1">
        <f>VLOOKUP(A1986,'ADM Details FY17'!$A$3:$Q$3515,17,FALSE)</f>
        <v>0</v>
      </c>
      <c r="O1986" s="1">
        <f>VLOOKUP(A1986,'ADM Details FY17'!$A$3:$S$3515,19,FALSE)</f>
        <v>23.23</v>
      </c>
      <c r="P1986" s="1">
        <f>VLOOKUP(A1986,'ADM Details FY17'!$A$3:$U$3515,21,FALSE)</f>
        <v>0</v>
      </c>
      <c r="Q1986" s="1">
        <f>VLOOKUP(A1986,'ADM Details FY17'!$A$3:$V$3515,22,FALSE)</f>
        <v>0</v>
      </c>
      <c r="R1986" s="1">
        <f>VLOOKUP(A1986,'ADM Details FY17'!$A$3:$W$3515,23,FALSE)</f>
        <v>0</v>
      </c>
      <c r="S1986" s="1">
        <f>VLOOKUP(A1986,'ADM Details FY17'!$A$3:$X$3515,24,FALSE)</f>
        <v>0</v>
      </c>
      <c r="T1986" s="1">
        <f>VLOOKUP(A1986,'ADM Details FY17'!$A$3:$Y$3515,25,FALSE)</f>
        <v>0</v>
      </c>
      <c r="U1986" s="1">
        <f>VLOOKUP(A1986,'ADM Details FY17'!$A$3:$AA$3515,27,FALSE)</f>
        <v>0</v>
      </c>
      <c r="V1986" s="1">
        <f>IFERROR(VLOOKUP(C1986,'eindex _tget pp '!$A$4:$E$615,5,FALSE),0)</f>
        <v>769.10153769067654</v>
      </c>
      <c r="W1986" s="31">
        <f>IFERROR(VLOOKUP(C1986,'eindex _tget pp '!$A$4:$F$615,6,FALSE),0)</f>
        <v>1.9955521261</v>
      </c>
      <c r="X1986" s="4">
        <f>IFERROR(VLOOKUP(B1986,'eschools 16'!$A$2:$F$25,6,FALSE),1)</f>
        <v>1</v>
      </c>
      <c r="Y1986" s="1">
        <f t="shared" si="150"/>
        <v>6510.44</v>
      </c>
      <c r="Z1986" s="1">
        <f t="shared" si="151"/>
        <v>18378.88</v>
      </c>
      <c r="AA1986" s="31">
        <f>IFERROR(VLOOKUP(C1986,'eindex _tget pp '!$A$4:$G$615,7,FALSE),0)</f>
        <v>0.60733533799999995</v>
      </c>
      <c r="AB1986" s="1">
        <f>VLOOKUP(A1986,'ADM Details FY17'!$A$3:$AB$3515,28,FALSE)</f>
        <v>0</v>
      </c>
      <c r="AC1986" s="1">
        <f t="shared" si="152"/>
        <v>0</v>
      </c>
      <c r="AD1986" s="1">
        <f t="shared" si="153"/>
        <v>33.86</v>
      </c>
      <c r="AE1986" s="1">
        <f t="shared" si="154"/>
        <v>5079</v>
      </c>
    </row>
    <row r="1987" spans="1:31" x14ac:dyDescent="0.25">
      <c r="A1987" t="str">
        <f>B1987&amp;"-"&amp;COUNTIF($B$3:B1987,B1987)</f>
        <v>556-4</v>
      </c>
      <c r="B1987">
        <v>556</v>
      </c>
      <c r="C1987" s="18">
        <f>VLOOKUP(A1987,'ADM Details FY17'!$A$3:$D$3515,4,FALSE)</f>
        <v>48009</v>
      </c>
      <c r="D1987" s="1">
        <f>VLOOKUP(A1987,'ADM Details FY17'!$A$3:$E$3515,5,FALSE)</f>
        <v>1.77</v>
      </c>
      <c r="E1987" s="1">
        <f>VLOOKUP(A1987,'ADM Details FY17'!$A$3:$F$3515,6,FALSE)</f>
        <v>0</v>
      </c>
      <c r="F1987" s="1">
        <f>VLOOKUP(A1987,'ADM Details FY17'!$A$3:$G$3515,7,FALSE)</f>
        <v>0</v>
      </c>
      <c r="G1987" s="1">
        <f>VLOOKUP(A1987,'ADM Details FY17'!$A$3:$H$3515,8,FALSE)</f>
        <v>0</v>
      </c>
      <c r="H1987" s="1">
        <f>VLOOKUP(A1987,'ADM Details FY17'!$A$3:$I$3515,9,FALSE)</f>
        <v>0</v>
      </c>
      <c r="I1987" s="1">
        <f>VLOOKUP(A1987,'ADM Details FY17'!$A$3:$J$3517,10,FALSE)</f>
        <v>0</v>
      </c>
      <c r="J1987" s="1">
        <f>VLOOKUP(A1987,'ADM Details FY17'!$A$3:$K$3515,11,FALSE)</f>
        <v>0</v>
      </c>
      <c r="K1987" s="1">
        <f>VLOOKUP(A1987,'ADM Details FY17'!$A$3:$M$3515,13,FALSE)</f>
        <v>1.77</v>
      </c>
      <c r="L1987" s="1">
        <f>VLOOKUP(A1987,'ADM Details FY17'!$A$3:$O$3515,15,FALSE)</f>
        <v>0</v>
      </c>
      <c r="M1987" s="1">
        <f>VLOOKUP(A1987,'ADM Details FY17'!$A$3:$P$3515,16,FALSE)</f>
        <v>0</v>
      </c>
      <c r="N1987" s="1">
        <f>VLOOKUP(A1987,'ADM Details FY17'!$A$3:$Q$3515,17,FALSE)</f>
        <v>0</v>
      </c>
      <c r="O1987" s="1">
        <f>VLOOKUP(A1987,'ADM Details FY17'!$A$3:$S$3515,19,FALSE)</f>
        <v>1.77</v>
      </c>
      <c r="P1987" s="1">
        <f>VLOOKUP(A1987,'ADM Details FY17'!$A$3:$U$3515,21,FALSE)</f>
        <v>0</v>
      </c>
      <c r="Q1987" s="1">
        <f>VLOOKUP(A1987,'ADM Details FY17'!$A$3:$V$3515,22,FALSE)</f>
        <v>0</v>
      </c>
      <c r="R1987" s="1">
        <f>VLOOKUP(A1987,'ADM Details FY17'!$A$3:$W$3515,23,FALSE)</f>
        <v>0</v>
      </c>
      <c r="S1987" s="1">
        <f>VLOOKUP(A1987,'ADM Details FY17'!$A$3:$X$3515,24,FALSE)</f>
        <v>0</v>
      </c>
      <c r="T1987" s="1">
        <f>VLOOKUP(A1987,'ADM Details FY17'!$A$3:$Y$3515,25,FALSE)</f>
        <v>0</v>
      </c>
      <c r="U1987" s="1">
        <f>VLOOKUP(A1987,'ADM Details FY17'!$A$3:$AA$3515,27,FALSE)</f>
        <v>0</v>
      </c>
      <c r="V1987" s="1">
        <f>IFERROR(VLOOKUP(C1987,'eindex _tget pp '!$A$4:$E$615,5,FALSE),0)</f>
        <v>468.28425942335389</v>
      </c>
      <c r="W1987" s="31">
        <f>IFERROR(VLOOKUP(C1987,'eindex _tget pp '!$A$4:$F$615,6,FALSE),0)</f>
        <v>0.35964185119999997</v>
      </c>
      <c r="X1987" s="4">
        <f>IFERROR(VLOOKUP(B1987,'eschools 16'!$A$2:$F$25,6,FALSE),1)</f>
        <v>1</v>
      </c>
      <c r="Y1987" s="1">
        <f t="shared" si="150"/>
        <v>207.22</v>
      </c>
      <c r="Z1987" s="1">
        <f t="shared" si="151"/>
        <v>173.15</v>
      </c>
      <c r="AA1987" s="31">
        <f>IFERROR(VLOOKUP(C1987,'eindex _tget pp '!$A$4:$G$615,7,FALSE),0)</f>
        <v>0.49280977799999998</v>
      </c>
      <c r="AB1987" s="1">
        <f>VLOOKUP(A1987,'ADM Details FY17'!$A$3:$AB$3515,28,FALSE)</f>
        <v>0</v>
      </c>
      <c r="AC1987" s="1">
        <f t="shared" si="152"/>
        <v>0</v>
      </c>
      <c r="AD1987" s="1">
        <f t="shared" si="153"/>
        <v>1.77</v>
      </c>
      <c r="AE1987" s="1">
        <f t="shared" si="154"/>
        <v>265.5</v>
      </c>
    </row>
    <row r="1988" spans="1:31" x14ac:dyDescent="0.25">
      <c r="A1988" t="str">
        <f>B1988&amp;"-"&amp;COUNTIF($B$3:B1988,B1988)</f>
        <v>556-5</v>
      </c>
      <c r="B1988">
        <v>556</v>
      </c>
      <c r="C1988" s="18">
        <f>VLOOKUP(A1988,'ADM Details FY17'!$A$3:$D$3515,4,FALSE)</f>
        <v>47001</v>
      </c>
      <c r="D1988" s="1">
        <f>VLOOKUP(A1988,'ADM Details FY17'!$A$3:$E$3515,5,FALSE)</f>
        <v>4</v>
      </c>
      <c r="E1988" s="1">
        <f>VLOOKUP(A1988,'ADM Details FY17'!$A$3:$F$3515,6,FALSE)</f>
        <v>0</v>
      </c>
      <c r="F1988" s="1">
        <f>VLOOKUP(A1988,'ADM Details FY17'!$A$3:$G$3515,7,FALSE)</f>
        <v>0</v>
      </c>
      <c r="G1988" s="1">
        <f>VLOOKUP(A1988,'ADM Details FY17'!$A$3:$H$3515,8,FALSE)</f>
        <v>0</v>
      </c>
      <c r="H1988" s="1">
        <f>VLOOKUP(A1988,'ADM Details FY17'!$A$3:$I$3515,9,FALSE)</f>
        <v>0</v>
      </c>
      <c r="I1988" s="1">
        <f>VLOOKUP(A1988,'ADM Details FY17'!$A$3:$J$3517,10,FALSE)</f>
        <v>0</v>
      </c>
      <c r="J1988" s="1">
        <f>VLOOKUP(A1988,'ADM Details FY17'!$A$3:$K$3515,11,FALSE)</f>
        <v>0</v>
      </c>
      <c r="K1988" s="1">
        <f>VLOOKUP(A1988,'ADM Details FY17'!$A$3:$M$3515,13,FALSE)</f>
        <v>4</v>
      </c>
      <c r="L1988" s="1">
        <f>VLOOKUP(A1988,'ADM Details FY17'!$A$3:$O$3515,15,FALSE)</f>
        <v>0</v>
      </c>
      <c r="M1988" s="1">
        <f>VLOOKUP(A1988,'ADM Details FY17'!$A$3:$P$3515,16,FALSE)</f>
        <v>0</v>
      </c>
      <c r="N1988" s="1">
        <f>VLOOKUP(A1988,'ADM Details FY17'!$A$3:$Q$3515,17,FALSE)</f>
        <v>0</v>
      </c>
      <c r="O1988" s="1">
        <f>VLOOKUP(A1988,'ADM Details FY17'!$A$3:$S$3515,19,FALSE)</f>
        <v>2</v>
      </c>
      <c r="P1988" s="1">
        <f>VLOOKUP(A1988,'ADM Details FY17'!$A$3:$U$3515,21,FALSE)</f>
        <v>0</v>
      </c>
      <c r="Q1988" s="1">
        <f>VLOOKUP(A1988,'ADM Details FY17'!$A$3:$V$3515,22,FALSE)</f>
        <v>0</v>
      </c>
      <c r="R1988" s="1">
        <f>VLOOKUP(A1988,'ADM Details FY17'!$A$3:$W$3515,23,FALSE)</f>
        <v>0</v>
      </c>
      <c r="S1988" s="1">
        <f>VLOOKUP(A1988,'ADM Details FY17'!$A$3:$X$3515,24,FALSE)</f>
        <v>0</v>
      </c>
      <c r="T1988" s="1">
        <f>VLOOKUP(A1988,'ADM Details FY17'!$A$3:$Y$3515,25,FALSE)</f>
        <v>0</v>
      </c>
      <c r="U1988" s="1">
        <f>VLOOKUP(A1988,'ADM Details FY17'!$A$3:$AA$3515,27,FALSE)</f>
        <v>0</v>
      </c>
      <c r="V1988" s="1">
        <f>IFERROR(VLOOKUP(C1988,'eindex _tget pp '!$A$4:$E$615,5,FALSE),0)</f>
        <v>594.36588471020877</v>
      </c>
      <c r="W1988" s="31">
        <f>IFERROR(VLOOKUP(C1988,'eindex _tget pp '!$A$4:$F$615,6,FALSE),0)</f>
        <v>1.1539599354000001</v>
      </c>
      <c r="X1988" s="4">
        <f>IFERROR(VLOOKUP(B1988,'eschools 16'!$A$2:$F$25,6,FALSE),1)</f>
        <v>1</v>
      </c>
      <c r="Y1988" s="1">
        <f t="shared" ref="Y1988:Y2051" si="155">ROUND(IF(X1988=2,0,(AD1988*0.25*V1988)),2)</f>
        <v>594.37</v>
      </c>
      <c r="Z1988" s="1">
        <f t="shared" ref="Z1988:Z2051" si="156">ROUND(IF(X1988=2,0,(K1988*272*W1988)),2)</f>
        <v>1255.51</v>
      </c>
      <c r="AA1988" s="31">
        <f>IFERROR(VLOOKUP(C1988,'eindex _tget pp '!$A$4:$G$615,7,FALSE),0)</f>
        <v>0.60739051300000002</v>
      </c>
      <c r="AB1988" s="1">
        <f>VLOOKUP(A1988,'ADM Details FY17'!$A$3:$AB$3515,28,FALSE)</f>
        <v>0</v>
      </c>
      <c r="AC1988" s="1">
        <f t="shared" ref="AC1988:AC2051" si="157">ROUND((AA1988*AB1988*923.6758),2)</f>
        <v>0</v>
      </c>
      <c r="AD1988" s="1">
        <f t="shared" ref="AD1988:AD2051" si="158">D1988+(U1988*0.2)</f>
        <v>4</v>
      </c>
      <c r="AE1988" s="1">
        <f t="shared" ref="AE1988:AE2051" si="159">IF(X1988=2,(AD1988*25),(AD1988*150))</f>
        <v>600</v>
      </c>
    </row>
    <row r="1989" spans="1:31" x14ac:dyDescent="0.25">
      <c r="A1989" t="str">
        <f>B1989&amp;"-"&amp;COUNTIF($B$3:B1989,B1989)</f>
        <v>556-6</v>
      </c>
      <c r="B1989">
        <v>556</v>
      </c>
      <c r="C1989" s="18">
        <f>VLOOKUP(A1989,'ADM Details FY17'!$A$3:$D$3515,4,FALSE)</f>
        <v>44800</v>
      </c>
      <c r="D1989" s="1">
        <f>VLOOKUP(A1989,'ADM Details FY17'!$A$3:$E$3515,5,FALSE)</f>
        <v>1.67</v>
      </c>
      <c r="E1989" s="1">
        <f>VLOOKUP(A1989,'ADM Details FY17'!$A$3:$F$3515,6,FALSE)</f>
        <v>0</v>
      </c>
      <c r="F1989" s="1">
        <f>VLOOKUP(A1989,'ADM Details FY17'!$A$3:$G$3515,7,FALSE)</f>
        <v>0</v>
      </c>
      <c r="G1989" s="1">
        <f>VLOOKUP(A1989,'ADM Details FY17'!$A$3:$H$3515,8,FALSE)</f>
        <v>0</v>
      </c>
      <c r="H1989" s="1">
        <f>VLOOKUP(A1989,'ADM Details FY17'!$A$3:$I$3515,9,FALSE)</f>
        <v>0</v>
      </c>
      <c r="I1989" s="1">
        <f>VLOOKUP(A1989,'ADM Details FY17'!$A$3:$J$3517,10,FALSE)</f>
        <v>0</v>
      </c>
      <c r="J1989" s="1">
        <f>VLOOKUP(A1989,'ADM Details FY17'!$A$3:$K$3515,11,FALSE)</f>
        <v>0</v>
      </c>
      <c r="K1989" s="1">
        <f>VLOOKUP(A1989,'ADM Details FY17'!$A$3:$M$3515,13,FALSE)</f>
        <v>1.67</v>
      </c>
      <c r="L1989" s="1">
        <f>VLOOKUP(A1989,'ADM Details FY17'!$A$3:$O$3515,15,FALSE)</f>
        <v>0</v>
      </c>
      <c r="M1989" s="1">
        <f>VLOOKUP(A1989,'ADM Details FY17'!$A$3:$P$3515,16,FALSE)</f>
        <v>0</v>
      </c>
      <c r="N1989" s="1">
        <f>VLOOKUP(A1989,'ADM Details FY17'!$A$3:$Q$3515,17,FALSE)</f>
        <v>0</v>
      </c>
      <c r="O1989" s="1">
        <f>VLOOKUP(A1989,'ADM Details FY17'!$A$3:$S$3515,19,FALSE)</f>
        <v>1.67</v>
      </c>
      <c r="P1989" s="1">
        <f>VLOOKUP(A1989,'ADM Details FY17'!$A$3:$U$3515,21,FALSE)</f>
        <v>0</v>
      </c>
      <c r="Q1989" s="1">
        <f>VLOOKUP(A1989,'ADM Details FY17'!$A$3:$V$3515,22,FALSE)</f>
        <v>0</v>
      </c>
      <c r="R1989" s="1">
        <f>VLOOKUP(A1989,'ADM Details FY17'!$A$3:$W$3515,23,FALSE)</f>
        <v>0</v>
      </c>
      <c r="S1989" s="1">
        <f>VLOOKUP(A1989,'ADM Details FY17'!$A$3:$X$3515,24,FALSE)</f>
        <v>0</v>
      </c>
      <c r="T1989" s="1">
        <f>VLOOKUP(A1989,'ADM Details FY17'!$A$3:$Y$3515,25,FALSE)</f>
        <v>0</v>
      </c>
      <c r="U1989" s="1">
        <f>VLOOKUP(A1989,'ADM Details FY17'!$A$3:$AA$3515,27,FALSE)</f>
        <v>0</v>
      </c>
      <c r="V1989" s="1">
        <f>IFERROR(VLOOKUP(C1989,'eindex _tget pp '!$A$4:$E$615,5,FALSE),0)</f>
        <v>751.72908667041872</v>
      </c>
      <c r="W1989" s="31">
        <f>IFERROR(VLOOKUP(C1989,'eindex _tget pp '!$A$4:$F$615,6,FALSE),0)</f>
        <v>1.7261732700000001</v>
      </c>
      <c r="X1989" s="4">
        <f>IFERROR(VLOOKUP(B1989,'eschools 16'!$A$2:$F$25,6,FALSE),1)</f>
        <v>1</v>
      </c>
      <c r="Y1989" s="1">
        <f t="shared" si="155"/>
        <v>313.85000000000002</v>
      </c>
      <c r="Z1989" s="1">
        <f t="shared" si="156"/>
        <v>784.1</v>
      </c>
      <c r="AA1989" s="31">
        <f>IFERROR(VLOOKUP(C1989,'eindex _tget pp '!$A$4:$G$615,7,FALSE),0)</f>
        <v>0.59243781699999998</v>
      </c>
      <c r="AB1989" s="1">
        <f>VLOOKUP(A1989,'ADM Details FY17'!$A$3:$AB$3515,28,FALSE)</f>
        <v>0</v>
      </c>
      <c r="AC1989" s="1">
        <f t="shared" si="157"/>
        <v>0</v>
      </c>
      <c r="AD1989" s="1">
        <f t="shared" si="158"/>
        <v>1.67</v>
      </c>
      <c r="AE1989" s="1">
        <f t="shared" si="159"/>
        <v>250.5</v>
      </c>
    </row>
    <row r="1990" spans="1:31" x14ac:dyDescent="0.25">
      <c r="A1990" t="str">
        <f>B1990&amp;"-"&amp;COUNTIF($B$3:B1990,B1990)</f>
        <v>556-7</v>
      </c>
      <c r="B1990">
        <v>556</v>
      </c>
      <c r="C1990" s="18">
        <f>VLOOKUP(A1990,'ADM Details FY17'!$A$3:$D$3515,4,FALSE)</f>
        <v>48041</v>
      </c>
      <c r="D1990" s="1">
        <f>VLOOKUP(A1990,'ADM Details FY17'!$A$3:$E$3515,5,FALSE)</f>
        <v>7.0000000000000007E-2</v>
      </c>
      <c r="E1990" s="1">
        <f>VLOOKUP(A1990,'ADM Details FY17'!$A$3:$F$3515,6,FALSE)</f>
        <v>0</v>
      </c>
      <c r="F1990" s="1">
        <f>VLOOKUP(A1990,'ADM Details FY17'!$A$3:$G$3515,7,FALSE)</f>
        <v>0</v>
      </c>
      <c r="G1990" s="1">
        <f>VLOOKUP(A1990,'ADM Details FY17'!$A$3:$H$3515,8,FALSE)</f>
        <v>0</v>
      </c>
      <c r="H1990" s="1">
        <f>VLOOKUP(A1990,'ADM Details FY17'!$A$3:$I$3515,9,FALSE)</f>
        <v>0</v>
      </c>
      <c r="I1990" s="1">
        <f>VLOOKUP(A1990,'ADM Details FY17'!$A$3:$J$3517,10,FALSE)</f>
        <v>0</v>
      </c>
      <c r="J1990" s="1">
        <f>VLOOKUP(A1990,'ADM Details FY17'!$A$3:$K$3515,11,FALSE)</f>
        <v>0</v>
      </c>
      <c r="K1990" s="1">
        <f>VLOOKUP(A1990,'ADM Details FY17'!$A$3:$M$3515,13,FALSE)</f>
        <v>7.0000000000000007E-2</v>
      </c>
      <c r="L1990" s="1">
        <f>VLOOKUP(A1990,'ADM Details FY17'!$A$3:$O$3515,15,FALSE)</f>
        <v>0</v>
      </c>
      <c r="M1990" s="1">
        <f>VLOOKUP(A1990,'ADM Details FY17'!$A$3:$P$3515,16,FALSE)</f>
        <v>0</v>
      </c>
      <c r="N1990" s="1">
        <f>VLOOKUP(A1990,'ADM Details FY17'!$A$3:$Q$3515,17,FALSE)</f>
        <v>0</v>
      </c>
      <c r="O1990" s="1">
        <f>VLOOKUP(A1990,'ADM Details FY17'!$A$3:$S$3515,19,FALSE)</f>
        <v>7.0000000000000007E-2</v>
      </c>
      <c r="P1990" s="1">
        <f>VLOOKUP(A1990,'ADM Details FY17'!$A$3:$U$3515,21,FALSE)</f>
        <v>0</v>
      </c>
      <c r="Q1990" s="1">
        <f>VLOOKUP(A1990,'ADM Details FY17'!$A$3:$V$3515,22,FALSE)</f>
        <v>0</v>
      </c>
      <c r="R1990" s="1">
        <f>VLOOKUP(A1990,'ADM Details FY17'!$A$3:$W$3515,23,FALSE)</f>
        <v>0</v>
      </c>
      <c r="S1990" s="1">
        <f>VLOOKUP(A1990,'ADM Details FY17'!$A$3:$X$3515,24,FALSE)</f>
        <v>0</v>
      </c>
      <c r="T1990" s="1">
        <f>VLOOKUP(A1990,'ADM Details FY17'!$A$3:$Y$3515,25,FALSE)</f>
        <v>0</v>
      </c>
      <c r="U1990" s="1">
        <f>VLOOKUP(A1990,'ADM Details FY17'!$A$3:$AA$3515,27,FALSE)</f>
        <v>0</v>
      </c>
      <c r="V1990" s="1">
        <f>IFERROR(VLOOKUP(C1990,'eindex _tget pp '!$A$4:$E$615,5,FALSE),0)</f>
        <v>309.40398549356848</v>
      </c>
      <c r="W1990" s="31">
        <f>IFERROR(VLOOKUP(C1990,'eindex _tget pp '!$A$4:$F$615,6,FALSE),0)</f>
        <v>0.42147832419999998</v>
      </c>
      <c r="X1990" s="4">
        <f>IFERROR(VLOOKUP(B1990,'eschools 16'!$A$2:$F$25,6,FALSE),1)</f>
        <v>1</v>
      </c>
      <c r="Y1990" s="1">
        <f t="shared" si="155"/>
        <v>5.41</v>
      </c>
      <c r="Z1990" s="1">
        <f t="shared" si="156"/>
        <v>8.02</v>
      </c>
      <c r="AA1990" s="31">
        <f>IFERROR(VLOOKUP(C1990,'eindex _tget pp '!$A$4:$G$615,7,FALSE),0)</f>
        <v>0.454842511</v>
      </c>
      <c r="AB1990" s="1">
        <f>VLOOKUP(A1990,'ADM Details FY17'!$A$3:$AB$3515,28,FALSE)</f>
        <v>0</v>
      </c>
      <c r="AC1990" s="1">
        <f t="shared" si="157"/>
        <v>0</v>
      </c>
      <c r="AD1990" s="1">
        <f t="shared" si="158"/>
        <v>7.0000000000000007E-2</v>
      </c>
      <c r="AE1990" s="1">
        <f t="shared" si="159"/>
        <v>10.500000000000002</v>
      </c>
    </row>
    <row r="1991" spans="1:31" x14ac:dyDescent="0.25">
      <c r="A1991" t="str">
        <f>B1991&amp;"-"&amp;COUNTIF($B$3:B1991,B1991)</f>
        <v>556-8</v>
      </c>
      <c r="B1991">
        <v>556</v>
      </c>
      <c r="C1991" s="18">
        <f>VLOOKUP(A1991,'ADM Details FY17'!$A$3:$D$3515,4,FALSE)</f>
        <v>45047</v>
      </c>
      <c r="D1991" s="1">
        <f>VLOOKUP(A1991,'ADM Details FY17'!$A$3:$E$3515,5,FALSE)</f>
        <v>3</v>
      </c>
      <c r="E1991" s="1">
        <f>VLOOKUP(A1991,'ADM Details FY17'!$A$3:$F$3515,6,FALSE)</f>
        <v>0</v>
      </c>
      <c r="F1991" s="1">
        <f>VLOOKUP(A1991,'ADM Details FY17'!$A$3:$G$3515,7,FALSE)</f>
        <v>0</v>
      </c>
      <c r="G1991" s="1">
        <f>VLOOKUP(A1991,'ADM Details FY17'!$A$3:$H$3515,8,FALSE)</f>
        <v>0</v>
      </c>
      <c r="H1991" s="1">
        <f>VLOOKUP(A1991,'ADM Details FY17'!$A$3:$I$3515,9,FALSE)</f>
        <v>0</v>
      </c>
      <c r="I1991" s="1">
        <f>VLOOKUP(A1991,'ADM Details FY17'!$A$3:$J$3517,10,FALSE)</f>
        <v>0</v>
      </c>
      <c r="J1991" s="1">
        <f>VLOOKUP(A1991,'ADM Details FY17'!$A$3:$K$3515,11,FALSE)</f>
        <v>0</v>
      </c>
      <c r="K1991" s="1">
        <f>VLOOKUP(A1991,'ADM Details FY17'!$A$3:$M$3515,13,FALSE)</f>
        <v>3</v>
      </c>
      <c r="L1991" s="1">
        <f>VLOOKUP(A1991,'ADM Details FY17'!$A$3:$O$3515,15,FALSE)</f>
        <v>0</v>
      </c>
      <c r="M1991" s="1">
        <f>VLOOKUP(A1991,'ADM Details FY17'!$A$3:$P$3515,16,FALSE)</f>
        <v>0</v>
      </c>
      <c r="N1991" s="1">
        <f>VLOOKUP(A1991,'ADM Details FY17'!$A$3:$Q$3515,17,FALSE)</f>
        <v>0</v>
      </c>
      <c r="O1991" s="1">
        <f>VLOOKUP(A1991,'ADM Details FY17'!$A$3:$S$3515,19,FALSE)</f>
        <v>2</v>
      </c>
      <c r="P1991" s="1">
        <f>VLOOKUP(A1991,'ADM Details FY17'!$A$3:$U$3515,21,FALSE)</f>
        <v>0</v>
      </c>
      <c r="Q1991" s="1">
        <f>VLOOKUP(A1991,'ADM Details FY17'!$A$3:$V$3515,22,FALSE)</f>
        <v>0</v>
      </c>
      <c r="R1991" s="1">
        <f>VLOOKUP(A1991,'ADM Details FY17'!$A$3:$W$3515,23,FALSE)</f>
        <v>0</v>
      </c>
      <c r="S1991" s="1">
        <f>VLOOKUP(A1991,'ADM Details FY17'!$A$3:$X$3515,24,FALSE)</f>
        <v>0</v>
      </c>
      <c r="T1991" s="1">
        <f>VLOOKUP(A1991,'ADM Details FY17'!$A$3:$Y$3515,25,FALSE)</f>
        <v>0</v>
      </c>
      <c r="U1991" s="1">
        <f>VLOOKUP(A1991,'ADM Details FY17'!$A$3:$AA$3515,27,FALSE)</f>
        <v>0</v>
      </c>
      <c r="V1991" s="1">
        <f>IFERROR(VLOOKUP(C1991,'eindex _tget pp '!$A$4:$E$615,5,FALSE),0)</f>
        <v>83.620651896782661</v>
      </c>
      <c r="W1991" s="31">
        <f>IFERROR(VLOOKUP(C1991,'eindex _tget pp '!$A$4:$F$615,6,FALSE),0)</f>
        <v>0.66135081969999998</v>
      </c>
      <c r="X1991" s="4">
        <f>IFERROR(VLOOKUP(B1991,'eschools 16'!$A$2:$F$25,6,FALSE),1)</f>
        <v>1</v>
      </c>
      <c r="Y1991" s="1">
        <f t="shared" si="155"/>
        <v>62.72</v>
      </c>
      <c r="Z1991" s="1">
        <f t="shared" si="156"/>
        <v>539.66</v>
      </c>
      <c r="AA1991" s="31">
        <f>IFERROR(VLOOKUP(C1991,'eindex _tget pp '!$A$4:$G$615,7,FALSE),0)</f>
        <v>0.38829070799999998</v>
      </c>
      <c r="AB1991" s="1">
        <f>VLOOKUP(A1991,'ADM Details FY17'!$A$3:$AB$3515,28,FALSE)</f>
        <v>0</v>
      </c>
      <c r="AC1991" s="1">
        <f t="shared" si="157"/>
        <v>0</v>
      </c>
      <c r="AD1991" s="1">
        <f t="shared" si="158"/>
        <v>3</v>
      </c>
      <c r="AE1991" s="1">
        <f t="shared" si="159"/>
        <v>450</v>
      </c>
    </row>
    <row r="1992" spans="1:31" x14ac:dyDescent="0.25">
      <c r="A1992" t="str">
        <f>B1992&amp;"-"&amp;COUNTIF($B$3:B1992,B1992)</f>
        <v>556-9</v>
      </c>
      <c r="B1992">
        <v>556</v>
      </c>
      <c r="C1992" s="18">
        <f>VLOOKUP(A1992,'ADM Details FY17'!$A$3:$D$3515,4,FALSE)</f>
        <v>45070</v>
      </c>
      <c r="D1992" s="1">
        <f>VLOOKUP(A1992,'ADM Details FY17'!$A$3:$E$3515,5,FALSE)</f>
        <v>15.91</v>
      </c>
      <c r="E1992" s="1">
        <f>VLOOKUP(A1992,'ADM Details FY17'!$A$3:$F$3515,6,FALSE)</f>
        <v>0</v>
      </c>
      <c r="F1992" s="1">
        <f>VLOOKUP(A1992,'ADM Details FY17'!$A$3:$G$3515,7,FALSE)</f>
        <v>3</v>
      </c>
      <c r="G1992" s="1">
        <f>VLOOKUP(A1992,'ADM Details FY17'!$A$3:$H$3515,8,FALSE)</f>
        <v>0</v>
      </c>
      <c r="H1992" s="1">
        <f>VLOOKUP(A1992,'ADM Details FY17'!$A$3:$I$3515,9,FALSE)</f>
        <v>0</v>
      </c>
      <c r="I1992" s="1">
        <f>VLOOKUP(A1992,'ADM Details FY17'!$A$3:$J$3517,10,FALSE)</f>
        <v>0</v>
      </c>
      <c r="J1992" s="1">
        <f>VLOOKUP(A1992,'ADM Details FY17'!$A$3:$K$3515,11,FALSE)</f>
        <v>0</v>
      </c>
      <c r="K1992" s="1">
        <f>VLOOKUP(A1992,'ADM Details FY17'!$A$3:$M$3515,13,FALSE)</f>
        <v>15.91</v>
      </c>
      <c r="L1992" s="1">
        <f>VLOOKUP(A1992,'ADM Details FY17'!$A$3:$O$3515,15,FALSE)</f>
        <v>0</v>
      </c>
      <c r="M1992" s="1">
        <f>VLOOKUP(A1992,'ADM Details FY17'!$A$3:$P$3515,16,FALSE)</f>
        <v>0</v>
      </c>
      <c r="N1992" s="1">
        <f>VLOOKUP(A1992,'ADM Details FY17'!$A$3:$Q$3515,17,FALSE)</f>
        <v>0</v>
      </c>
      <c r="O1992" s="1">
        <f>VLOOKUP(A1992,'ADM Details FY17'!$A$3:$S$3515,19,FALSE)</f>
        <v>4.92</v>
      </c>
      <c r="P1992" s="1">
        <f>VLOOKUP(A1992,'ADM Details FY17'!$A$3:$U$3515,21,FALSE)</f>
        <v>0</v>
      </c>
      <c r="Q1992" s="1">
        <f>VLOOKUP(A1992,'ADM Details FY17'!$A$3:$V$3515,22,FALSE)</f>
        <v>0</v>
      </c>
      <c r="R1992" s="1">
        <f>VLOOKUP(A1992,'ADM Details FY17'!$A$3:$W$3515,23,FALSE)</f>
        <v>0</v>
      </c>
      <c r="S1992" s="1">
        <f>VLOOKUP(A1992,'ADM Details FY17'!$A$3:$X$3515,24,FALSE)</f>
        <v>0</v>
      </c>
      <c r="T1992" s="1">
        <f>VLOOKUP(A1992,'ADM Details FY17'!$A$3:$Y$3515,25,FALSE)</f>
        <v>0</v>
      </c>
      <c r="U1992" s="1">
        <f>VLOOKUP(A1992,'ADM Details FY17'!$A$3:$AA$3515,27,FALSE)</f>
        <v>0</v>
      </c>
      <c r="V1992" s="1">
        <f>IFERROR(VLOOKUP(C1992,'eindex _tget pp '!$A$4:$E$615,5,FALSE),0)</f>
        <v>1923.466170566644</v>
      </c>
      <c r="W1992" s="31">
        <f>IFERROR(VLOOKUP(C1992,'eindex _tget pp '!$A$4:$F$615,6,FALSE),0)</f>
        <v>1.0213142019000001</v>
      </c>
      <c r="X1992" s="4">
        <f>IFERROR(VLOOKUP(B1992,'eschools 16'!$A$2:$F$25,6,FALSE),1)</f>
        <v>1</v>
      </c>
      <c r="Y1992" s="1">
        <f t="shared" si="155"/>
        <v>7650.59</v>
      </c>
      <c r="Z1992" s="1">
        <f t="shared" si="156"/>
        <v>4419.76</v>
      </c>
      <c r="AA1992" s="31">
        <f>IFERROR(VLOOKUP(C1992,'eindex _tget pp '!$A$4:$G$615,7,FALSE),0)</f>
        <v>0.84270771099999997</v>
      </c>
      <c r="AB1992" s="1">
        <f>VLOOKUP(A1992,'ADM Details FY17'!$A$3:$AB$3515,28,FALSE)</f>
        <v>0</v>
      </c>
      <c r="AC1992" s="1">
        <f t="shared" si="157"/>
        <v>0</v>
      </c>
      <c r="AD1992" s="1">
        <f t="shared" si="158"/>
        <v>15.91</v>
      </c>
      <c r="AE1992" s="1">
        <f t="shared" si="159"/>
        <v>2386.5</v>
      </c>
    </row>
    <row r="1993" spans="1:31" x14ac:dyDescent="0.25">
      <c r="A1993" t="str">
        <f>B1993&amp;"-"&amp;COUNTIF($B$3:B1993,B1993)</f>
        <v>556-10</v>
      </c>
      <c r="B1993">
        <v>556</v>
      </c>
      <c r="C1993" s="18">
        <f>VLOOKUP(A1993,'ADM Details FY17'!$A$3:$D$3515,4,FALSE)</f>
        <v>0</v>
      </c>
      <c r="D1993" s="1">
        <f>VLOOKUP(A1993,'ADM Details FY17'!$A$3:$E$3515,5,FALSE)</f>
        <v>0</v>
      </c>
      <c r="E1993" s="1">
        <f>VLOOKUP(A1993,'ADM Details FY17'!$A$3:$F$3515,6,FALSE)</f>
        <v>0</v>
      </c>
      <c r="F1993" s="1">
        <f>VLOOKUP(A1993,'ADM Details FY17'!$A$3:$G$3515,7,FALSE)</f>
        <v>0</v>
      </c>
      <c r="G1993" s="1">
        <f>VLOOKUP(A1993,'ADM Details FY17'!$A$3:$H$3515,8,FALSE)</f>
        <v>0</v>
      </c>
      <c r="H1993" s="1">
        <f>VLOOKUP(A1993,'ADM Details FY17'!$A$3:$I$3515,9,FALSE)</f>
        <v>0</v>
      </c>
      <c r="I1993" s="1">
        <f>VLOOKUP(A1993,'ADM Details FY17'!$A$3:$J$3517,10,FALSE)</f>
        <v>0</v>
      </c>
      <c r="J1993" s="1">
        <f>VLOOKUP(A1993,'ADM Details FY17'!$A$3:$K$3515,11,FALSE)</f>
        <v>0</v>
      </c>
      <c r="K1993" s="1">
        <f>VLOOKUP(A1993,'ADM Details FY17'!$A$3:$M$3515,13,FALSE)</f>
        <v>0</v>
      </c>
      <c r="L1993" s="1">
        <f>VLOOKUP(A1993,'ADM Details FY17'!$A$3:$O$3515,15,FALSE)</f>
        <v>0</v>
      </c>
      <c r="M1993" s="1">
        <f>VLOOKUP(A1993,'ADM Details FY17'!$A$3:$P$3515,16,FALSE)</f>
        <v>0</v>
      </c>
      <c r="N1993" s="1">
        <f>VLOOKUP(A1993,'ADM Details FY17'!$A$3:$Q$3515,17,FALSE)</f>
        <v>0</v>
      </c>
      <c r="O1993" s="1">
        <f>VLOOKUP(A1993,'ADM Details FY17'!$A$3:$S$3515,19,FALSE)</f>
        <v>0</v>
      </c>
      <c r="P1993" s="1">
        <f>VLOOKUP(A1993,'ADM Details FY17'!$A$3:$U$3515,21,FALSE)</f>
        <v>0</v>
      </c>
      <c r="Q1993" s="1">
        <f>VLOOKUP(A1993,'ADM Details FY17'!$A$3:$V$3515,22,FALSE)</f>
        <v>0</v>
      </c>
      <c r="R1993" s="1">
        <f>VLOOKUP(A1993,'ADM Details FY17'!$A$3:$W$3515,23,FALSE)</f>
        <v>0</v>
      </c>
      <c r="S1993" s="1">
        <f>VLOOKUP(A1993,'ADM Details FY17'!$A$3:$X$3515,24,FALSE)</f>
        <v>0</v>
      </c>
      <c r="T1993" s="1">
        <f>VLOOKUP(A1993,'ADM Details FY17'!$A$3:$Y$3515,25,FALSE)</f>
        <v>0</v>
      </c>
      <c r="U1993" s="1">
        <f>VLOOKUP(A1993,'ADM Details FY17'!$A$3:$AA$3515,27,FALSE)</f>
        <v>0</v>
      </c>
      <c r="V1993" s="1">
        <f>IFERROR(VLOOKUP(C1993,'eindex _tget pp '!$A$4:$E$615,5,FALSE),0)</f>
        <v>0</v>
      </c>
      <c r="W1993" s="31">
        <f>IFERROR(VLOOKUP(C1993,'eindex _tget pp '!$A$4:$F$615,6,FALSE),0)</f>
        <v>0</v>
      </c>
      <c r="X1993" s="4">
        <f>IFERROR(VLOOKUP(B1993,'eschools 16'!$A$2:$F$25,6,FALSE),1)</f>
        <v>1</v>
      </c>
      <c r="Y1993" s="1">
        <f t="shared" si="155"/>
        <v>0</v>
      </c>
      <c r="Z1993" s="1">
        <f t="shared" si="156"/>
        <v>0</v>
      </c>
      <c r="AA1993" s="31">
        <f>IFERROR(VLOOKUP(C1993,'eindex _tget pp '!$A$4:$G$615,7,FALSE),0)</f>
        <v>0</v>
      </c>
      <c r="AB1993" s="1">
        <f>VLOOKUP(A1993,'ADM Details FY17'!$A$3:$AB$3515,28,FALSE)</f>
        <v>0</v>
      </c>
      <c r="AC1993" s="1">
        <f t="shared" si="157"/>
        <v>0</v>
      </c>
      <c r="AD1993" s="1">
        <f t="shared" si="158"/>
        <v>0</v>
      </c>
      <c r="AE1993" s="1">
        <f t="shared" si="159"/>
        <v>0</v>
      </c>
    </row>
    <row r="1994" spans="1:31" x14ac:dyDescent="0.25">
      <c r="A1994" t="str">
        <f>B1994&amp;"-"&amp;COUNTIF($B$3:B1994,B1994)</f>
        <v>556-11</v>
      </c>
      <c r="B1994">
        <v>556</v>
      </c>
      <c r="C1994" s="18">
        <f>VLOOKUP(A1994,'ADM Details FY17'!$A$3:$D$3515,4,FALSE)</f>
        <v>0</v>
      </c>
      <c r="D1994" s="1">
        <f>VLOOKUP(A1994,'ADM Details FY17'!$A$3:$E$3515,5,FALSE)</f>
        <v>0</v>
      </c>
      <c r="E1994" s="1">
        <f>VLOOKUP(A1994,'ADM Details FY17'!$A$3:$F$3515,6,FALSE)</f>
        <v>0</v>
      </c>
      <c r="F1994" s="1">
        <f>VLOOKUP(A1994,'ADM Details FY17'!$A$3:$G$3515,7,FALSE)</f>
        <v>0</v>
      </c>
      <c r="G1994" s="1">
        <f>VLOOKUP(A1994,'ADM Details FY17'!$A$3:$H$3515,8,FALSE)</f>
        <v>0</v>
      </c>
      <c r="H1994" s="1">
        <f>VLOOKUP(A1994,'ADM Details FY17'!$A$3:$I$3515,9,FALSE)</f>
        <v>0</v>
      </c>
      <c r="I1994" s="1">
        <f>VLOOKUP(A1994,'ADM Details FY17'!$A$3:$J$3517,10,FALSE)</f>
        <v>0</v>
      </c>
      <c r="J1994" s="1">
        <f>VLOOKUP(A1994,'ADM Details FY17'!$A$3:$K$3515,11,FALSE)</f>
        <v>0</v>
      </c>
      <c r="K1994" s="1">
        <f>VLOOKUP(A1994,'ADM Details FY17'!$A$3:$M$3515,13,FALSE)</f>
        <v>0</v>
      </c>
      <c r="L1994" s="1">
        <f>VLOOKUP(A1994,'ADM Details FY17'!$A$3:$O$3515,15,FALSE)</f>
        <v>0</v>
      </c>
      <c r="M1994" s="1">
        <f>VLOOKUP(A1994,'ADM Details FY17'!$A$3:$P$3515,16,FALSE)</f>
        <v>0</v>
      </c>
      <c r="N1994" s="1">
        <f>VLOOKUP(A1994,'ADM Details FY17'!$A$3:$Q$3515,17,FALSE)</f>
        <v>0</v>
      </c>
      <c r="O1994" s="1">
        <f>VLOOKUP(A1994,'ADM Details FY17'!$A$3:$S$3515,19,FALSE)</f>
        <v>0</v>
      </c>
      <c r="P1994" s="1">
        <f>VLOOKUP(A1994,'ADM Details FY17'!$A$3:$U$3515,21,FALSE)</f>
        <v>0</v>
      </c>
      <c r="Q1994" s="1">
        <f>VLOOKUP(A1994,'ADM Details FY17'!$A$3:$V$3515,22,FALSE)</f>
        <v>0</v>
      </c>
      <c r="R1994" s="1">
        <f>VLOOKUP(A1994,'ADM Details FY17'!$A$3:$W$3515,23,FALSE)</f>
        <v>0</v>
      </c>
      <c r="S1994" s="1">
        <f>VLOOKUP(A1994,'ADM Details FY17'!$A$3:$X$3515,24,FALSE)</f>
        <v>0</v>
      </c>
      <c r="T1994" s="1">
        <f>VLOOKUP(A1994,'ADM Details FY17'!$A$3:$Y$3515,25,FALSE)</f>
        <v>0</v>
      </c>
      <c r="U1994" s="1">
        <f>VLOOKUP(A1994,'ADM Details FY17'!$A$3:$AA$3515,27,FALSE)</f>
        <v>0</v>
      </c>
      <c r="V1994" s="1">
        <f>IFERROR(VLOOKUP(C1994,'eindex _tget pp '!$A$4:$E$615,5,FALSE),0)</f>
        <v>0</v>
      </c>
      <c r="W1994" s="31">
        <f>IFERROR(VLOOKUP(C1994,'eindex _tget pp '!$A$4:$F$615,6,FALSE),0)</f>
        <v>0</v>
      </c>
      <c r="X1994" s="4">
        <f>IFERROR(VLOOKUP(B1994,'eschools 16'!$A$2:$F$25,6,FALSE),1)</f>
        <v>1</v>
      </c>
      <c r="Y1994" s="1">
        <f t="shared" si="155"/>
        <v>0</v>
      </c>
      <c r="Z1994" s="1">
        <f t="shared" si="156"/>
        <v>0</v>
      </c>
      <c r="AA1994" s="31">
        <f>IFERROR(VLOOKUP(C1994,'eindex _tget pp '!$A$4:$G$615,7,FALSE),0)</f>
        <v>0</v>
      </c>
      <c r="AB1994" s="1">
        <f>VLOOKUP(A1994,'ADM Details FY17'!$A$3:$AB$3515,28,FALSE)</f>
        <v>0</v>
      </c>
      <c r="AC1994" s="1">
        <f t="shared" si="157"/>
        <v>0</v>
      </c>
      <c r="AD1994" s="1">
        <f t="shared" si="158"/>
        <v>0</v>
      </c>
      <c r="AE1994" s="1">
        <f t="shared" si="159"/>
        <v>0</v>
      </c>
    </row>
    <row r="1995" spans="1:31" x14ac:dyDescent="0.25">
      <c r="A1995" t="str">
        <f>B1995&amp;"-"&amp;COUNTIF($B$3:B1995,B1995)</f>
        <v>556-12</v>
      </c>
      <c r="B1995">
        <v>556</v>
      </c>
      <c r="C1995" s="18">
        <f>VLOOKUP(A1995,'ADM Details FY17'!$A$3:$D$3515,4,FALSE)</f>
        <v>0</v>
      </c>
      <c r="D1995" s="1">
        <f>VLOOKUP(A1995,'ADM Details FY17'!$A$3:$E$3515,5,FALSE)</f>
        <v>0</v>
      </c>
      <c r="E1995" s="1">
        <f>VLOOKUP(A1995,'ADM Details FY17'!$A$3:$F$3515,6,FALSE)</f>
        <v>0</v>
      </c>
      <c r="F1995" s="1">
        <f>VLOOKUP(A1995,'ADM Details FY17'!$A$3:$G$3515,7,FALSE)</f>
        <v>0</v>
      </c>
      <c r="G1995" s="1">
        <f>VLOOKUP(A1995,'ADM Details FY17'!$A$3:$H$3515,8,FALSE)</f>
        <v>0</v>
      </c>
      <c r="H1995" s="1">
        <f>VLOOKUP(A1995,'ADM Details FY17'!$A$3:$I$3515,9,FALSE)</f>
        <v>0</v>
      </c>
      <c r="I1995" s="1">
        <f>VLOOKUP(A1995,'ADM Details FY17'!$A$3:$J$3517,10,FALSE)</f>
        <v>0</v>
      </c>
      <c r="J1995" s="1">
        <f>VLOOKUP(A1995,'ADM Details FY17'!$A$3:$K$3515,11,FALSE)</f>
        <v>0</v>
      </c>
      <c r="K1995" s="1">
        <f>VLOOKUP(A1995,'ADM Details FY17'!$A$3:$M$3515,13,FALSE)</f>
        <v>0</v>
      </c>
      <c r="L1995" s="1">
        <f>VLOOKUP(A1995,'ADM Details FY17'!$A$3:$O$3515,15,FALSE)</f>
        <v>0</v>
      </c>
      <c r="M1995" s="1">
        <f>VLOOKUP(A1995,'ADM Details FY17'!$A$3:$P$3515,16,FALSE)</f>
        <v>0</v>
      </c>
      <c r="N1995" s="1">
        <f>VLOOKUP(A1995,'ADM Details FY17'!$A$3:$Q$3515,17,FALSE)</f>
        <v>0</v>
      </c>
      <c r="O1995" s="1">
        <f>VLOOKUP(A1995,'ADM Details FY17'!$A$3:$S$3515,19,FALSE)</f>
        <v>0</v>
      </c>
      <c r="P1995" s="1">
        <f>VLOOKUP(A1995,'ADM Details FY17'!$A$3:$U$3515,21,FALSE)</f>
        <v>0</v>
      </c>
      <c r="Q1995" s="1">
        <f>VLOOKUP(A1995,'ADM Details FY17'!$A$3:$V$3515,22,FALSE)</f>
        <v>0</v>
      </c>
      <c r="R1995" s="1">
        <f>VLOOKUP(A1995,'ADM Details FY17'!$A$3:$W$3515,23,FALSE)</f>
        <v>0</v>
      </c>
      <c r="S1995" s="1">
        <f>VLOOKUP(A1995,'ADM Details FY17'!$A$3:$X$3515,24,FALSE)</f>
        <v>0</v>
      </c>
      <c r="T1995" s="1">
        <f>VLOOKUP(A1995,'ADM Details FY17'!$A$3:$Y$3515,25,FALSE)</f>
        <v>0</v>
      </c>
      <c r="U1995" s="1">
        <f>VLOOKUP(A1995,'ADM Details FY17'!$A$3:$AA$3515,27,FALSE)</f>
        <v>0</v>
      </c>
      <c r="V1995" s="1">
        <f>IFERROR(VLOOKUP(C1995,'eindex _tget pp '!$A$4:$E$615,5,FALSE),0)</f>
        <v>0</v>
      </c>
      <c r="W1995" s="31">
        <f>IFERROR(VLOOKUP(C1995,'eindex _tget pp '!$A$4:$F$615,6,FALSE),0)</f>
        <v>0</v>
      </c>
      <c r="X1995" s="4">
        <f>IFERROR(VLOOKUP(B1995,'eschools 16'!$A$2:$F$25,6,FALSE),1)</f>
        <v>1</v>
      </c>
      <c r="Y1995" s="1">
        <f t="shared" si="155"/>
        <v>0</v>
      </c>
      <c r="Z1995" s="1">
        <f t="shared" si="156"/>
        <v>0</v>
      </c>
      <c r="AA1995" s="31">
        <f>IFERROR(VLOOKUP(C1995,'eindex _tget pp '!$A$4:$G$615,7,FALSE),0)</f>
        <v>0</v>
      </c>
      <c r="AB1995" s="1">
        <f>VLOOKUP(A1995,'ADM Details FY17'!$A$3:$AB$3515,28,FALSE)</f>
        <v>0</v>
      </c>
      <c r="AC1995" s="1">
        <f t="shared" si="157"/>
        <v>0</v>
      </c>
      <c r="AD1995" s="1">
        <f t="shared" si="158"/>
        <v>0</v>
      </c>
      <c r="AE1995" s="1">
        <f t="shared" si="159"/>
        <v>0</v>
      </c>
    </row>
    <row r="1996" spans="1:31" x14ac:dyDescent="0.25">
      <c r="A1996" t="str">
        <f>B1996&amp;"-"&amp;COUNTIF($B$3:B1996,B1996)</f>
        <v>556-13</v>
      </c>
      <c r="B1996">
        <v>556</v>
      </c>
      <c r="C1996" s="18">
        <f>VLOOKUP(A1996,'ADM Details FY17'!$A$3:$D$3515,4,FALSE)</f>
        <v>0</v>
      </c>
      <c r="D1996" s="1">
        <f>VLOOKUP(A1996,'ADM Details FY17'!$A$3:$E$3515,5,FALSE)</f>
        <v>0</v>
      </c>
      <c r="E1996" s="1">
        <f>VLOOKUP(A1996,'ADM Details FY17'!$A$3:$F$3515,6,FALSE)</f>
        <v>0</v>
      </c>
      <c r="F1996" s="1">
        <f>VLOOKUP(A1996,'ADM Details FY17'!$A$3:$G$3515,7,FALSE)</f>
        <v>0</v>
      </c>
      <c r="G1996" s="1">
        <f>VLOOKUP(A1996,'ADM Details FY17'!$A$3:$H$3515,8,FALSE)</f>
        <v>0</v>
      </c>
      <c r="H1996" s="1">
        <f>VLOOKUP(A1996,'ADM Details FY17'!$A$3:$I$3515,9,FALSE)</f>
        <v>0</v>
      </c>
      <c r="I1996" s="1">
        <f>VLOOKUP(A1996,'ADM Details FY17'!$A$3:$J$3517,10,FALSE)</f>
        <v>0</v>
      </c>
      <c r="J1996" s="1">
        <f>VLOOKUP(A1996,'ADM Details FY17'!$A$3:$K$3515,11,FALSE)</f>
        <v>0</v>
      </c>
      <c r="K1996" s="1">
        <f>VLOOKUP(A1996,'ADM Details FY17'!$A$3:$M$3515,13,FALSE)</f>
        <v>0</v>
      </c>
      <c r="L1996" s="1">
        <f>VLOOKUP(A1996,'ADM Details FY17'!$A$3:$O$3515,15,FALSE)</f>
        <v>0</v>
      </c>
      <c r="M1996" s="1">
        <f>VLOOKUP(A1996,'ADM Details FY17'!$A$3:$P$3515,16,FALSE)</f>
        <v>0</v>
      </c>
      <c r="N1996" s="1">
        <f>VLOOKUP(A1996,'ADM Details FY17'!$A$3:$Q$3515,17,FALSE)</f>
        <v>0</v>
      </c>
      <c r="O1996" s="1">
        <f>VLOOKUP(A1996,'ADM Details FY17'!$A$3:$S$3515,19,FALSE)</f>
        <v>0</v>
      </c>
      <c r="P1996" s="1">
        <f>VLOOKUP(A1996,'ADM Details FY17'!$A$3:$U$3515,21,FALSE)</f>
        <v>0</v>
      </c>
      <c r="Q1996" s="1">
        <f>VLOOKUP(A1996,'ADM Details FY17'!$A$3:$V$3515,22,FALSE)</f>
        <v>0</v>
      </c>
      <c r="R1996" s="1">
        <f>VLOOKUP(A1996,'ADM Details FY17'!$A$3:$W$3515,23,FALSE)</f>
        <v>0</v>
      </c>
      <c r="S1996" s="1">
        <f>VLOOKUP(A1996,'ADM Details FY17'!$A$3:$X$3515,24,FALSE)</f>
        <v>0</v>
      </c>
      <c r="T1996" s="1">
        <f>VLOOKUP(A1996,'ADM Details FY17'!$A$3:$Y$3515,25,FALSE)</f>
        <v>0</v>
      </c>
      <c r="U1996" s="1">
        <f>VLOOKUP(A1996,'ADM Details FY17'!$A$3:$AA$3515,27,FALSE)</f>
        <v>0</v>
      </c>
      <c r="V1996" s="1">
        <f>IFERROR(VLOOKUP(C1996,'eindex _tget pp '!$A$4:$E$615,5,FALSE),0)</f>
        <v>0</v>
      </c>
      <c r="W1996" s="31">
        <f>IFERROR(VLOOKUP(C1996,'eindex _tget pp '!$A$4:$F$615,6,FALSE),0)</f>
        <v>0</v>
      </c>
      <c r="X1996" s="4">
        <f>IFERROR(VLOOKUP(B1996,'eschools 16'!$A$2:$F$25,6,FALSE),1)</f>
        <v>1</v>
      </c>
      <c r="Y1996" s="1">
        <f t="shared" si="155"/>
        <v>0</v>
      </c>
      <c r="Z1996" s="1">
        <f t="shared" si="156"/>
        <v>0</v>
      </c>
      <c r="AA1996" s="31">
        <f>IFERROR(VLOOKUP(C1996,'eindex _tget pp '!$A$4:$G$615,7,FALSE),0)</f>
        <v>0</v>
      </c>
      <c r="AB1996" s="1">
        <f>VLOOKUP(A1996,'ADM Details FY17'!$A$3:$AB$3515,28,FALSE)</f>
        <v>0</v>
      </c>
      <c r="AC1996" s="1">
        <f t="shared" si="157"/>
        <v>0</v>
      </c>
      <c r="AD1996" s="1">
        <f t="shared" si="158"/>
        <v>0</v>
      </c>
      <c r="AE1996" s="1">
        <f t="shared" si="159"/>
        <v>0</v>
      </c>
    </row>
    <row r="1997" spans="1:31" x14ac:dyDescent="0.25">
      <c r="A1997" t="str">
        <f>B1997&amp;"-"&amp;COUNTIF($B$3:B1997,B1997)</f>
        <v>556-14</v>
      </c>
      <c r="B1997">
        <v>556</v>
      </c>
      <c r="C1997" s="18">
        <f>VLOOKUP(A1997,'ADM Details FY17'!$A$3:$D$3515,4,FALSE)</f>
        <v>0</v>
      </c>
      <c r="D1997" s="1">
        <f>VLOOKUP(A1997,'ADM Details FY17'!$A$3:$E$3515,5,FALSE)</f>
        <v>0</v>
      </c>
      <c r="E1997" s="1">
        <f>VLOOKUP(A1997,'ADM Details FY17'!$A$3:$F$3515,6,FALSE)</f>
        <v>0</v>
      </c>
      <c r="F1997" s="1">
        <f>VLOOKUP(A1997,'ADM Details FY17'!$A$3:$G$3515,7,FALSE)</f>
        <v>0</v>
      </c>
      <c r="G1997" s="1">
        <f>VLOOKUP(A1997,'ADM Details FY17'!$A$3:$H$3515,8,FALSE)</f>
        <v>0</v>
      </c>
      <c r="H1997" s="1">
        <f>VLOOKUP(A1997,'ADM Details FY17'!$A$3:$I$3515,9,FALSE)</f>
        <v>0</v>
      </c>
      <c r="I1997" s="1">
        <f>VLOOKUP(A1997,'ADM Details FY17'!$A$3:$J$3517,10,FALSE)</f>
        <v>0</v>
      </c>
      <c r="J1997" s="1">
        <f>VLOOKUP(A1997,'ADM Details FY17'!$A$3:$K$3515,11,FALSE)</f>
        <v>0</v>
      </c>
      <c r="K1997" s="1">
        <f>VLOOKUP(A1997,'ADM Details FY17'!$A$3:$M$3515,13,FALSE)</f>
        <v>0</v>
      </c>
      <c r="L1997" s="1">
        <f>VLOOKUP(A1997,'ADM Details FY17'!$A$3:$O$3515,15,FALSE)</f>
        <v>0</v>
      </c>
      <c r="M1997" s="1">
        <f>VLOOKUP(A1997,'ADM Details FY17'!$A$3:$P$3515,16,FALSE)</f>
        <v>0</v>
      </c>
      <c r="N1997" s="1">
        <f>VLOOKUP(A1997,'ADM Details FY17'!$A$3:$Q$3515,17,FALSE)</f>
        <v>0</v>
      </c>
      <c r="O1997" s="1">
        <f>VLOOKUP(A1997,'ADM Details FY17'!$A$3:$S$3515,19,FALSE)</f>
        <v>0</v>
      </c>
      <c r="P1997" s="1">
        <f>VLOOKUP(A1997,'ADM Details FY17'!$A$3:$U$3515,21,FALSE)</f>
        <v>0</v>
      </c>
      <c r="Q1997" s="1">
        <f>VLOOKUP(A1997,'ADM Details FY17'!$A$3:$V$3515,22,FALSE)</f>
        <v>0</v>
      </c>
      <c r="R1997" s="1">
        <f>VLOOKUP(A1997,'ADM Details FY17'!$A$3:$W$3515,23,FALSE)</f>
        <v>0</v>
      </c>
      <c r="S1997" s="1">
        <f>VLOOKUP(A1997,'ADM Details FY17'!$A$3:$X$3515,24,FALSE)</f>
        <v>0</v>
      </c>
      <c r="T1997" s="1">
        <f>VLOOKUP(A1997,'ADM Details FY17'!$A$3:$Y$3515,25,FALSE)</f>
        <v>0</v>
      </c>
      <c r="U1997" s="1">
        <f>VLOOKUP(A1997,'ADM Details FY17'!$A$3:$AA$3515,27,FALSE)</f>
        <v>0</v>
      </c>
      <c r="V1997" s="1">
        <f>IFERROR(VLOOKUP(C1997,'eindex _tget pp '!$A$4:$E$615,5,FALSE),0)</f>
        <v>0</v>
      </c>
      <c r="W1997" s="31">
        <f>IFERROR(VLOOKUP(C1997,'eindex _tget pp '!$A$4:$F$615,6,FALSE),0)</f>
        <v>0</v>
      </c>
      <c r="X1997" s="4">
        <f>IFERROR(VLOOKUP(B1997,'eschools 16'!$A$2:$F$25,6,FALSE),1)</f>
        <v>1</v>
      </c>
      <c r="Y1997" s="1">
        <f t="shared" si="155"/>
        <v>0</v>
      </c>
      <c r="Z1997" s="1">
        <f t="shared" si="156"/>
        <v>0</v>
      </c>
      <c r="AA1997" s="31">
        <f>IFERROR(VLOOKUP(C1997,'eindex _tget pp '!$A$4:$G$615,7,FALSE),0)</f>
        <v>0</v>
      </c>
      <c r="AB1997" s="1">
        <f>VLOOKUP(A1997,'ADM Details FY17'!$A$3:$AB$3515,28,FALSE)</f>
        <v>0</v>
      </c>
      <c r="AC1997" s="1">
        <f t="shared" si="157"/>
        <v>0</v>
      </c>
      <c r="AD1997" s="1">
        <f t="shared" si="158"/>
        <v>0</v>
      </c>
      <c r="AE1997" s="1">
        <f t="shared" si="159"/>
        <v>0</v>
      </c>
    </row>
    <row r="1998" spans="1:31" x14ac:dyDescent="0.25">
      <c r="A1998" t="str">
        <f>B1998&amp;"-"&amp;COUNTIF($B$3:B1998,B1998)</f>
        <v>556-15</v>
      </c>
      <c r="B1998">
        <v>556</v>
      </c>
      <c r="C1998" s="18">
        <f>VLOOKUP(A1998,'ADM Details FY17'!$A$3:$D$3515,4,FALSE)</f>
        <v>0</v>
      </c>
      <c r="D1998" s="1">
        <f>VLOOKUP(A1998,'ADM Details FY17'!$A$3:$E$3515,5,FALSE)</f>
        <v>0</v>
      </c>
      <c r="E1998" s="1">
        <f>VLOOKUP(A1998,'ADM Details FY17'!$A$3:$F$3515,6,FALSE)</f>
        <v>0</v>
      </c>
      <c r="F1998" s="1">
        <f>VLOOKUP(A1998,'ADM Details FY17'!$A$3:$G$3515,7,FALSE)</f>
        <v>0</v>
      </c>
      <c r="G1998" s="1">
        <f>VLOOKUP(A1998,'ADM Details FY17'!$A$3:$H$3515,8,FALSE)</f>
        <v>0</v>
      </c>
      <c r="H1998" s="1">
        <f>VLOOKUP(A1998,'ADM Details FY17'!$A$3:$I$3515,9,FALSE)</f>
        <v>0</v>
      </c>
      <c r="I1998" s="1">
        <f>VLOOKUP(A1998,'ADM Details FY17'!$A$3:$J$3517,10,FALSE)</f>
        <v>0</v>
      </c>
      <c r="J1998" s="1">
        <f>VLOOKUP(A1998,'ADM Details FY17'!$A$3:$K$3515,11,FALSE)</f>
        <v>0</v>
      </c>
      <c r="K1998" s="1">
        <f>VLOOKUP(A1998,'ADM Details FY17'!$A$3:$M$3515,13,FALSE)</f>
        <v>0</v>
      </c>
      <c r="L1998" s="1">
        <f>VLOOKUP(A1998,'ADM Details FY17'!$A$3:$O$3515,15,FALSE)</f>
        <v>0</v>
      </c>
      <c r="M1998" s="1">
        <f>VLOOKUP(A1998,'ADM Details FY17'!$A$3:$P$3515,16,FALSE)</f>
        <v>0</v>
      </c>
      <c r="N1998" s="1">
        <f>VLOOKUP(A1998,'ADM Details FY17'!$A$3:$Q$3515,17,FALSE)</f>
        <v>0</v>
      </c>
      <c r="O1998" s="1">
        <f>VLOOKUP(A1998,'ADM Details FY17'!$A$3:$S$3515,19,FALSE)</f>
        <v>0</v>
      </c>
      <c r="P1998" s="1">
        <f>VLOOKUP(A1998,'ADM Details FY17'!$A$3:$U$3515,21,FALSE)</f>
        <v>0</v>
      </c>
      <c r="Q1998" s="1">
        <f>VLOOKUP(A1998,'ADM Details FY17'!$A$3:$V$3515,22,FALSE)</f>
        <v>0</v>
      </c>
      <c r="R1998" s="1">
        <f>VLOOKUP(A1998,'ADM Details FY17'!$A$3:$W$3515,23,FALSE)</f>
        <v>0</v>
      </c>
      <c r="S1998" s="1">
        <f>VLOOKUP(A1998,'ADM Details FY17'!$A$3:$X$3515,24,FALSE)</f>
        <v>0</v>
      </c>
      <c r="T1998" s="1">
        <f>VLOOKUP(A1998,'ADM Details FY17'!$A$3:$Y$3515,25,FALSE)</f>
        <v>0</v>
      </c>
      <c r="U1998" s="1">
        <f>VLOOKUP(A1998,'ADM Details FY17'!$A$3:$AA$3515,27,FALSE)</f>
        <v>0</v>
      </c>
      <c r="V1998" s="1">
        <f>IFERROR(VLOOKUP(C1998,'eindex _tget pp '!$A$4:$E$615,5,FALSE),0)</f>
        <v>0</v>
      </c>
      <c r="W1998" s="31">
        <f>IFERROR(VLOOKUP(C1998,'eindex _tget pp '!$A$4:$F$615,6,FALSE),0)</f>
        <v>0</v>
      </c>
      <c r="X1998" s="4">
        <f>IFERROR(VLOOKUP(B1998,'eschools 16'!$A$2:$F$25,6,FALSE),1)</f>
        <v>1</v>
      </c>
      <c r="Y1998" s="1">
        <f t="shared" si="155"/>
        <v>0</v>
      </c>
      <c r="Z1998" s="1">
        <f t="shared" si="156"/>
        <v>0</v>
      </c>
      <c r="AA1998" s="31">
        <f>IFERROR(VLOOKUP(C1998,'eindex _tget pp '!$A$4:$G$615,7,FALSE),0)</f>
        <v>0</v>
      </c>
      <c r="AB1998" s="1">
        <f>VLOOKUP(A1998,'ADM Details FY17'!$A$3:$AB$3515,28,FALSE)</f>
        <v>0</v>
      </c>
      <c r="AC1998" s="1">
        <f t="shared" si="157"/>
        <v>0</v>
      </c>
      <c r="AD1998" s="1">
        <f t="shared" si="158"/>
        <v>0</v>
      </c>
      <c r="AE1998" s="1">
        <f t="shared" si="159"/>
        <v>0</v>
      </c>
    </row>
    <row r="1999" spans="1:31" x14ac:dyDescent="0.25">
      <c r="A1999" t="str">
        <f>B1999&amp;"-"&amp;COUNTIF($B$3:B1999,B1999)</f>
        <v>556-16</v>
      </c>
      <c r="B1999">
        <v>556</v>
      </c>
      <c r="C1999" s="18">
        <f>VLOOKUP(A1999,'ADM Details FY17'!$A$3:$D$3515,4,FALSE)</f>
        <v>0</v>
      </c>
      <c r="D1999" s="1">
        <f>VLOOKUP(A1999,'ADM Details FY17'!$A$3:$E$3515,5,FALSE)</f>
        <v>0</v>
      </c>
      <c r="E1999" s="1">
        <f>VLOOKUP(A1999,'ADM Details FY17'!$A$3:$F$3515,6,FALSE)</f>
        <v>0</v>
      </c>
      <c r="F1999" s="1">
        <f>VLOOKUP(A1999,'ADM Details FY17'!$A$3:$G$3515,7,FALSE)</f>
        <v>0</v>
      </c>
      <c r="G1999" s="1">
        <f>VLOOKUP(A1999,'ADM Details FY17'!$A$3:$H$3515,8,FALSE)</f>
        <v>0</v>
      </c>
      <c r="H1999" s="1">
        <f>VLOOKUP(A1999,'ADM Details FY17'!$A$3:$I$3515,9,FALSE)</f>
        <v>0</v>
      </c>
      <c r="I1999" s="1">
        <f>VLOOKUP(A1999,'ADM Details FY17'!$A$3:$J$3517,10,FALSE)</f>
        <v>0</v>
      </c>
      <c r="J1999" s="1">
        <f>VLOOKUP(A1999,'ADM Details FY17'!$A$3:$K$3515,11,FALSE)</f>
        <v>0</v>
      </c>
      <c r="K1999" s="1">
        <f>VLOOKUP(A1999,'ADM Details FY17'!$A$3:$M$3515,13,FALSE)</f>
        <v>0</v>
      </c>
      <c r="L1999" s="1">
        <f>VLOOKUP(A1999,'ADM Details FY17'!$A$3:$O$3515,15,FALSE)</f>
        <v>0</v>
      </c>
      <c r="M1999" s="1">
        <f>VLOOKUP(A1999,'ADM Details FY17'!$A$3:$P$3515,16,FALSE)</f>
        <v>0</v>
      </c>
      <c r="N1999" s="1">
        <f>VLOOKUP(A1999,'ADM Details FY17'!$A$3:$Q$3515,17,FALSE)</f>
        <v>0</v>
      </c>
      <c r="O1999" s="1">
        <f>VLOOKUP(A1999,'ADM Details FY17'!$A$3:$S$3515,19,FALSE)</f>
        <v>0</v>
      </c>
      <c r="P1999" s="1">
        <f>VLOOKUP(A1999,'ADM Details FY17'!$A$3:$U$3515,21,FALSE)</f>
        <v>0</v>
      </c>
      <c r="Q1999" s="1">
        <f>VLOOKUP(A1999,'ADM Details FY17'!$A$3:$V$3515,22,FALSE)</f>
        <v>0</v>
      </c>
      <c r="R1999" s="1">
        <f>VLOOKUP(A1999,'ADM Details FY17'!$A$3:$W$3515,23,FALSE)</f>
        <v>0</v>
      </c>
      <c r="S1999" s="1">
        <f>VLOOKUP(A1999,'ADM Details FY17'!$A$3:$X$3515,24,FALSE)</f>
        <v>0</v>
      </c>
      <c r="T1999" s="1">
        <f>VLOOKUP(A1999,'ADM Details FY17'!$A$3:$Y$3515,25,FALSE)</f>
        <v>0</v>
      </c>
      <c r="U1999" s="1">
        <f>VLOOKUP(A1999,'ADM Details FY17'!$A$3:$AA$3515,27,FALSE)</f>
        <v>0</v>
      </c>
      <c r="V1999" s="1">
        <f>IFERROR(VLOOKUP(C1999,'eindex _tget pp '!$A$4:$E$615,5,FALSE),0)</f>
        <v>0</v>
      </c>
      <c r="W1999" s="31">
        <f>IFERROR(VLOOKUP(C1999,'eindex _tget pp '!$A$4:$F$615,6,FALSE),0)</f>
        <v>0</v>
      </c>
      <c r="X1999" s="4">
        <f>IFERROR(VLOOKUP(B1999,'eschools 16'!$A$2:$F$25,6,FALSE),1)</f>
        <v>1</v>
      </c>
      <c r="Y1999" s="1">
        <f t="shared" si="155"/>
        <v>0</v>
      </c>
      <c r="Z1999" s="1">
        <f t="shared" si="156"/>
        <v>0</v>
      </c>
      <c r="AA1999" s="31">
        <f>IFERROR(VLOOKUP(C1999,'eindex _tget pp '!$A$4:$G$615,7,FALSE),0)</f>
        <v>0</v>
      </c>
      <c r="AB1999" s="1">
        <f>VLOOKUP(A1999,'ADM Details FY17'!$A$3:$AB$3515,28,FALSE)</f>
        <v>0</v>
      </c>
      <c r="AC1999" s="1">
        <f t="shared" si="157"/>
        <v>0</v>
      </c>
      <c r="AD1999" s="1">
        <f t="shared" si="158"/>
        <v>0</v>
      </c>
      <c r="AE1999" s="1">
        <f t="shared" si="159"/>
        <v>0</v>
      </c>
    </row>
    <row r="2000" spans="1:31" x14ac:dyDescent="0.25">
      <c r="A2000" t="str">
        <f>B2000&amp;"-"&amp;COUNTIF($B$3:B2000,B2000)</f>
        <v>556-17</v>
      </c>
      <c r="B2000">
        <v>556</v>
      </c>
      <c r="C2000" s="18">
        <f>VLOOKUP(A2000,'ADM Details FY17'!$A$3:$D$3515,4,FALSE)</f>
        <v>0</v>
      </c>
      <c r="D2000" s="1">
        <f>VLOOKUP(A2000,'ADM Details FY17'!$A$3:$E$3515,5,FALSE)</f>
        <v>0</v>
      </c>
      <c r="E2000" s="1">
        <f>VLOOKUP(A2000,'ADM Details FY17'!$A$3:$F$3515,6,FALSE)</f>
        <v>0</v>
      </c>
      <c r="F2000" s="1">
        <f>VLOOKUP(A2000,'ADM Details FY17'!$A$3:$G$3515,7,FALSE)</f>
        <v>0</v>
      </c>
      <c r="G2000" s="1">
        <f>VLOOKUP(A2000,'ADM Details FY17'!$A$3:$H$3515,8,FALSE)</f>
        <v>0</v>
      </c>
      <c r="H2000" s="1">
        <f>VLOOKUP(A2000,'ADM Details FY17'!$A$3:$I$3515,9,FALSE)</f>
        <v>0</v>
      </c>
      <c r="I2000" s="1">
        <f>VLOOKUP(A2000,'ADM Details FY17'!$A$3:$J$3517,10,FALSE)</f>
        <v>0</v>
      </c>
      <c r="J2000" s="1">
        <f>VLOOKUP(A2000,'ADM Details FY17'!$A$3:$K$3515,11,FALSE)</f>
        <v>0</v>
      </c>
      <c r="K2000" s="1">
        <f>VLOOKUP(A2000,'ADM Details FY17'!$A$3:$M$3515,13,FALSE)</f>
        <v>0</v>
      </c>
      <c r="L2000" s="1">
        <f>VLOOKUP(A2000,'ADM Details FY17'!$A$3:$O$3515,15,FALSE)</f>
        <v>0</v>
      </c>
      <c r="M2000" s="1">
        <f>VLOOKUP(A2000,'ADM Details FY17'!$A$3:$P$3515,16,FALSE)</f>
        <v>0</v>
      </c>
      <c r="N2000" s="1">
        <f>VLOOKUP(A2000,'ADM Details FY17'!$A$3:$Q$3515,17,FALSE)</f>
        <v>0</v>
      </c>
      <c r="O2000" s="1">
        <f>VLOOKUP(A2000,'ADM Details FY17'!$A$3:$S$3515,19,FALSE)</f>
        <v>0</v>
      </c>
      <c r="P2000" s="1">
        <f>VLOOKUP(A2000,'ADM Details FY17'!$A$3:$U$3515,21,FALSE)</f>
        <v>0</v>
      </c>
      <c r="Q2000" s="1">
        <f>VLOOKUP(A2000,'ADM Details FY17'!$A$3:$V$3515,22,FALSE)</f>
        <v>0</v>
      </c>
      <c r="R2000" s="1">
        <f>VLOOKUP(A2000,'ADM Details FY17'!$A$3:$W$3515,23,FALSE)</f>
        <v>0</v>
      </c>
      <c r="S2000" s="1">
        <f>VLOOKUP(A2000,'ADM Details FY17'!$A$3:$X$3515,24,FALSE)</f>
        <v>0</v>
      </c>
      <c r="T2000" s="1">
        <f>VLOOKUP(A2000,'ADM Details FY17'!$A$3:$Y$3515,25,FALSE)</f>
        <v>0</v>
      </c>
      <c r="U2000" s="1">
        <f>VLOOKUP(A2000,'ADM Details FY17'!$A$3:$AA$3515,27,FALSE)</f>
        <v>0</v>
      </c>
      <c r="V2000" s="1">
        <f>IFERROR(VLOOKUP(C2000,'eindex _tget pp '!$A$4:$E$615,5,FALSE),0)</f>
        <v>0</v>
      </c>
      <c r="W2000" s="31">
        <f>IFERROR(VLOOKUP(C2000,'eindex _tget pp '!$A$4:$F$615,6,FALSE),0)</f>
        <v>0</v>
      </c>
      <c r="X2000" s="4">
        <f>IFERROR(VLOOKUP(B2000,'eschools 16'!$A$2:$F$25,6,FALSE),1)</f>
        <v>1</v>
      </c>
      <c r="Y2000" s="1">
        <f t="shared" si="155"/>
        <v>0</v>
      </c>
      <c r="Z2000" s="1">
        <f t="shared" si="156"/>
        <v>0</v>
      </c>
      <c r="AA2000" s="31">
        <f>IFERROR(VLOOKUP(C2000,'eindex _tget pp '!$A$4:$G$615,7,FALSE),0)</f>
        <v>0</v>
      </c>
      <c r="AB2000" s="1">
        <f>VLOOKUP(A2000,'ADM Details FY17'!$A$3:$AB$3515,28,FALSE)</f>
        <v>0</v>
      </c>
      <c r="AC2000" s="1">
        <f t="shared" si="157"/>
        <v>0</v>
      </c>
      <c r="AD2000" s="1">
        <f t="shared" si="158"/>
        <v>0</v>
      </c>
      <c r="AE2000" s="1">
        <f t="shared" si="159"/>
        <v>0</v>
      </c>
    </row>
    <row r="2001" spans="1:31" x14ac:dyDescent="0.25">
      <c r="A2001" t="str">
        <f>B2001&amp;"-"&amp;COUNTIF($B$3:B2001,B2001)</f>
        <v>556-18</v>
      </c>
      <c r="B2001">
        <v>556</v>
      </c>
      <c r="C2001" s="18">
        <f>VLOOKUP(A2001,'ADM Details FY17'!$A$3:$D$3515,4,FALSE)</f>
        <v>0</v>
      </c>
      <c r="D2001" s="1">
        <f>VLOOKUP(A2001,'ADM Details FY17'!$A$3:$E$3515,5,FALSE)</f>
        <v>0</v>
      </c>
      <c r="E2001" s="1">
        <f>VLOOKUP(A2001,'ADM Details FY17'!$A$3:$F$3515,6,FALSE)</f>
        <v>0</v>
      </c>
      <c r="F2001" s="1">
        <f>VLOOKUP(A2001,'ADM Details FY17'!$A$3:$G$3515,7,FALSE)</f>
        <v>0</v>
      </c>
      <c r="G2001" s="1">
        <f>VLOOKUP(A2001,'ADM Details FY17'!$A$3:$H$3515,8,FALSE)</f>
        <v>0</v>
      </c>
      <c r="H2001" s="1">
        <f>VLOOKUP(A2001,'ADM Details FY17'!$A$3:$I$3515,9,FALSE)</f>
        <v>0</v>
      </c>
      <c r="I2001" s="1">
        <f>VLOOKUP(A2001,'ADM Details FY17'!$A$3:$J$3517,10,FALSE)</f>
        <v>0</v>
      </c>
      <c r="J2001" s="1">
        <f>VLOOKUP(A2001,'ADM Details FY17'!$A$3:$K$3515,11,FALSE)</f>
        <v>0</v>
      </c>
      <c r="K2001" s="1">
        <f>VLOOKUP(A2001,'ADM Details FY17'!$A$3:$M$3515,13,FALSE)</f>
        <v>0</v>
      </c>
      <c r="L2001" s="1">
        <f>VLOOKUP(A2001,'ADM Details FY17'!$A$3:$O$3515,15,FALSE)</f>
        <v>0</v>
      </c>
      <c r="M2001" s="1">
        <f>VLOOKUP(A2001,'ADM Details FY17'!$A$3:$P$3515,16,FALSE)</f>
        <v>0</v>
      </c>
      <c r="N2001" s="1">
        <f>VLOOKUP(A2001,'ADM Details FY17'!$A$3:$Q$3515,17,FALSE)</f>
        <v>0</v>
      </c>
      <c r="O2001" s="1">
        <f>VLOOKUP(A2001,'ADM Details FY17'!$A$3:$S$3515,19,FALSE)</f>
        <v>0</v>
      </c>
      <c r="P2001" s="1">
        <f>VLOOKUP(A2001,'ADM Details FY17'!$A$3:$U$3515,21,FALSE)</f>
        <v>0</v>
      </c>
      <c r="Q2001" s="1">
        <f>VLOOKUP(A2001,'ADM Details FY17'!$A$3:$V$3515,22,FALSE)</f>
        <v>0</v>
      </c>
      <c r="R2001" s="1">
        <f>VLOOKUP(A2001,'ADM Details FY17'!$A$3:$W$3515,23,FALSE)</f>
        <v>0</v>
      </c>
      <c r="S2001" s="1">
        <f>VLOOKUP(A2001,'ADM Details FY17'!$A$3:$X$3515,24,FALSE)</f>
        <v>0</v>
      </c>
      <c r="T2001" s="1">
        <f>VLOOKUP(A2001,'ADM Details FY17'!$A$3:$Y$3515,25,FALSE)</f>
        <v>0</v>
      </c>
      <c r="U2001" s="1">
        <f>VLOOKUP(A2001,'ADM Details FY17'!$A$3:$AA$3515,27,FALSE)</f>
        <v>0</v>
      </c>
      <c r="V2001" s="1">
        <f>IFERROR(VLOOKUP(C2001,'eindex _tget pp '!$A$4:$E$615,5,FALSE),0)</f>
        <v>0</v>
      </c>
      <c r="W2001" s="31">
        <f>IFERROR(VLOOKUP(C2001,'eindex _tget pp '!$A$4:$F$615,6,FALSE),0)</f>
        <v>0</v>
      </c>
      <c r="X2001" s="4">
        <f>IFERROR(VLOOKUP(B2001,'eschools 16'!$A$2:$F$25,6,FALSE),1)</f>
        <v>1</v>
      </c>
      <c r="Y2001" s="1">
        <f t="shared" si="155"/>
        <v>0</v>
      </c>
      <c r="Z2001" s="1">
        <f t="shared" si="156"/>
        <v>0</v>
      </c>
      <c r="AA2001" s="31">
        <f>IFERROR(VLOOKUP(C2001,'eindex _tget pp '!$A$4:$G$615,7,FALSE),0)</f>
        <v>0</v>
      </c>
      <c r="AB2001" s="1">
        <f>VLOOKUP(A2001,'ADM Details FY17'!$A$3:$AB$3515,28,FALSE)</f>
        <v>0</v>
      </c>
      <c r="AC2001" s="1">
        <f t="shared" si="157"/>
        <v>0</v>
      </c>
      <c r="AD2001" s="1">
        <f t="shared" si="158"/>
        <v>0</v>
      </c>
      <c r="AE2001" s="1">
        <f t="shared" si="159"/>
        <v>0</v>
      </c>
    </row>
    <row r="2002" spans="1:31" x14ac:dyDescent="0.25">
      <c r="A2002" t="str">
        <f>B2002&amp;"-"&amp;COUNTIF($B$3:B2002,B2002)</f>
        <v>557-1</v>
      </c>
      <c r="B2002">
        <v>557</v>
      </c>
      <c r="C2002" s="18">
        <f>VLOOKUP(A2002,'ADM Details FY17'!$A$3:$D$3515,4,FALSE)</f>
        <v>46946</v>
      </c>
      <c r="D2002" s="1">
        <f>VLOOKUP(A2002,'ADM Details FY17'!$A$3:$E$3515,5,FALSE)</f>
        <v>9.0299999999999994</v>
      </c>
      <c r="E2002" s="1">
        <f>VLOOKUP(A2002,'ADM Details FY17'!$A$3:$F$3515,6,FALSE)</f>
        <v>0</v>
      </c>
      <c r="F2002" s="1">
        <f>VLOOKUP(A2002,'ADM Details FY17'!$A$3:$G$3515,7,FALSE)</f>
        <v>0</v>
      </c>
      <c r="G2002" s="1">
        <f>VLOOKUP(A2002,'ADM Details FY17'!$A$3:$H$3515,8,FALSE)</f>
        <v>0</v>
      </c>
      <c r="H2002" s="1">
        <f>VLOOKUP(A2002,'ADM Details FY17'!$A$3:$I$3515,9,FALSE)</f>
        <v>0</v>
      </c>
      <c r="I2002" s="1">
        <f>VLOOKUP(A2002,'ADM Details FY17'!$A$3:$J$3517,10,FALSE)</f>
        <v>0</v>
      </c>
      <c r="J2002" s="1">
        <f>VLOOKUP(A2002,'ADM Details FY17'!$A$3:$K$3515,11,FALSE)</f>
        <v>0</v>
      </c>
      <c r="K2002" s="1">
        <f>VLOOKUP(A2002,'ADM Details FY17'!$A$3:$M$3515,13,FALSE)</f>
        <v>9.0299999999999994</v>
      </c>
      <c r="L2002" s="1">
        <f>VLOOKUP(A2002,'ADM Details FY17'!$A$3:$O$3515,15,FALSE)</f>
        <v>0</v>
      </c>
      <c r="M2002" s="1">
        <f>VLOOKUP(A2002,'ADM Details FY17'!$A$3:$P$3515,16,FALSE)</f>
        <v>0.46</v>
      </c>
      <c r="N2002" s="1">
        <f>VLOOKUP(A2002,'ADM Details FY17'!$A$3:$Q$3515,17,FALSE)</f>
        <v>0</v>
      </c>
      <c r="O2002" s="1">
        <f>VLOOKUP(A2002,'ADM Details FY17'!$A$3:$S$3515,19,FALSE)</f>
        <v>6.03</v>
      </c>
      <c r="P2002" s="1">
        <f>VLOOKUP(A2002,'ADM Details FY17'!$A$3:$U$3515,21,FALSE)</f>
        <v>0</v>
      </c>
      <c r="Q2002" s="1">
        <f>VLOOKUP(A2002,'ADM Details FY17'!$A$3:$V$3515,22,FALSE)</f>
        <v>0</v>
      </c>
      <c r="R2002" s="1">
        <f>VLOOKUP(A2002,'ADM Details FY17'!$A$3:$W$3515,23,FALSE)</f>
        <v>0</v>
      </c>
      <c r="S2002" s="1">
        <f>VLOOKUP(A2002,'ADM Details FY17'!$A$3:$X$3515,24,FALSE)</f>
        <v>0</v>
      </c>
      <c r="T2002" s="1">
        <f>VLOOKUP(A2002,'ADM Details FY17'!$A$3:$Y$3515,25,FALSE)</f>
        <v>0</v>
      </c>
      <c r="U2002" s="1">
        <f>VLOOKUP(A2002,'ADM Details FY17'!$A$3:$AA$3515,27,FALSE)</f>
        <v>0</v>
      </c>
      <c r="V2002" s="1">
        <f>IFERROR(VLOOKUP(C2002,'eindex _tget pp '!$A$4:$E$615,5,FALSE),0)</f>
        <v>610.7199959476801</v>
      </c>
      <c r="W2002" s="31">
        <f>IFERROR(VLOOKUP(C2002,'eindex _tget pp '!$A$4:$F$615,6,FALSE),0)</f>
        <v>0.41647474870000001</v>
      </c>
      <c r="X2002" s="4">
        <f>IFERROR(VLOOKUP(B2002,'eschools 16'!$A$2:$F$25,6,FALSE),1)</f>
        <v>1</v>
      </c>
      <c r="Y2002" s="1">
        <f t="shared" si="155"/>
        <v>1378.7</v>
      </c>
      <c r="Z2002" s="1">
        <f t="shared" si="156"/>
        <v>1022.93</v>
      </c>
      <c r="AA2002" s="31">
        <f>IFERROR(VLOOKUP(C2002,'eindex _tget pp '!$A$4:$G$615,7,FALSE),0)</f>
        <v>0.574723663</v>
      </c>
      <c r="AB2002" s="1">
        <f>VLOOKUP(A2002,'ADM Details FY17'!$A$3:$AB$3515,28,FALSE)</f>
        <v>0</v>
      </c>
      <c r="AC2002" s="1">
        <f t="shared" si="157"/>
        <v>0</v>
      </c>
      <c r="AD2002" s="1">
        <f t="shared" si="158"/>
        <v>9.0299999999999994</v>
      </c>
      <c r="AE2002" s="1">
        <f t="shared" si="159"/>
        <v>1354.5</v>
      </c>
    </row>
    <row r="2003" spans="1:31" x14ac:dyDescent="0.25">
      <c r="A2003" t="str">
        <f>B2003&amp;"-"&amp;COUNTIF($B$3:B2003,B2003)</f>
        <v>557-2</v>
      </c>
      <c r="B2003">
        <v>557</v>
      </c>
      <c r="C2003" s="18">
        <f>VLOOKUP(A2003,'ADM Details FY17'!$A$3:$D$3515,4,FALSE)</f>
        <v>43802</v>
      </c>
      <c r="D2003" s="1">
        <f>VLOOKUP(A2003,'ADM Details FY17'!$A$3:$E$3515,5,FALSE)</f>
        <v>429.75</v>
      </c>
      <c r="E2003" s="1">
        <f>VLOOKUP(A2003,'ADM Details FY17'!$A$3:$F$3515,6,FALSE)</f>
        <v>3.96</v>
      </c>
      <c r="F2003" s="1">
        <f>VLOOKUP(A2003,'ADM Details FY17'!$A$3:$G$3515,7,FALSE)</f>
        <v>28.52</v>
      </c>
      <c r="G2003" s="1">
        <f>VLOOKUP(A2003,'ADM Details FY17'!$A$3:$H$3515,8,FALSE)</f>
        <v>0.54</v>
      </c>
      <c r="H2003" s="1">
        <f>VLOOKUP(A2003,'ADM Details FY17'!$A$3:$I$3515,9,FALSE)</f>
        <v>0</v>
      </c>
      <c r="I2003" s="1">
        <f>VLOOKUP(A2003,'ADM Details FY17'!$A$3:$J$3517,10,FALSE)</f>
        <v>0</v>
      </c>
      <c r="J2003" s="1">
        <f>VLOOKUP(A2003,'ADM Details FY17'!$A$3:$K$3515,11,FALSE)</f>
        <v>0.57999999999999996</v>
      </c>
      <c r="K2003" s="1">
        <f>VLOOKUP(A2003,'ADM Details FY17'!$A$3:$M$3515,13,FALSE)</f>
        <v>429.75</v>
      </c>
      <c r="L2003" s="1">
        <f>VLOOKUP(A2003,'ADM Details FY17'!$A$3:$O$3515,15,FALSE)</f>
        <v>4.0199999999999996</v>
      </c>
      <c r="M2003" s="1">
        <f>VLOOKUP(A2003,'ADM Details FY17'!$A$3:$P$3515,16,FALSE)</f>
        <v>8.6999999999999993</v>
      </c>
      <c r="N2003" s="1">
        <f>VLOOKUP(A2003,'ADM Details FY17'!$A$3:$Q$3515,17,FALSE)</f>
        <v>0.98</v>
      </c>
      <c r="O2003" s="1">
        <f>VLOOKUP(A2003,'ADM Details FY17'!$A$3:$S$3515,19,FALSE)</f>
        <v>194.02</v>
      </c>
      <c r="P2003" s="1">
        <f>VLOOKUP(A2003,'ADM Details FY17'!$A$3:$U$3515,21,FALSE)</f>
        <v>0</v>
      </c>
      <c r="Q2003" s="1">
        <f>VLOOKUP(A2003,'ADM Details FY17'!$A$3:$V$3515,22,FALSE)</f>
        <v>0</v>
      </c>
      <c r="R2003" s="1">
        <f>VLOOKUP(A2003,'ADM Details FY17'!$A$3:$W$3515,23,FALSE)</f>
        <v>0</v>
      </c>
      <c r="S2003" s="1">
        <f>VLOOKUP(A2003,'ADM Details FY17'!$A$3:$X$3515,24,FALSE)</f>
        <v>0</v>
      </c>
      <c r="T2003" s="1">
        <f>VLOOKUP(A2003,'ADM Details FY17'!$A$3:$Y$3515,25,FALSE)</f>
        <v>0</v>
      </c>
      <c r="U2003" s="1">
        <f>VLOOKUP(A2003,'ADM Details FY17'!$A$3:$AA$3515,27,FALSE)</f>
        <v>0</v>
      </c>
      <c r="V2003" s="1">
        <f>IFERROR(VLOOKUP(C2003,'eindex _tget pp '!$A$4:$E$615,5,FALSE),0)</f>
        <v>454.00578141101448</v>
      </c>
      <c r="W2003" s="31">
        <f>IFERROR(VLOOKUP(C2003,'eindex _tget pp '!$A$4:$F$615,6,FALSE),0)</f>
        <v>3.6729279115</v>
      </c>
      <c r="X2003" s="4">
        <f>IFERROR(VLOOKUP(B2003,'eschools 16'!$A$2:$F$25,6,FALSE),1)</f>
        <v>1</v>
      </c>
      <c r="Y2003" s="1">
        <f t="shared" si="155"/>
        <v>48777.25</v>
      </c>
      <c r="Z2003" s="1">
        <f t="shared" si="156"/>
        <v>429335.89</v>
      </c>
      <c r="AA2003" s="31">
        <f>IFERROR(VLOOKUP(C2003,'eindex _tget pp '!$A$4:$G$615,7,FALSE),0)</f>
        <v>0.53438618000000004</v>
      </c>
      <c r="AB2003" s="1">
        <f>VLOOKUP(A2003,'ADM Details FY17'!$A$3:$AB$3515,28,FALSE)</f>
        <v>0</v>
      </c>
      <c r="AC2003" s="1">
        <f t="shared" si="157"/>
        <v>0</v>
      </c>
      <c r="AD2003" s="1">
        <f t="shared" si="158"/>
        <v>429.75</v>
      </c>
      <c r="AE2003" s="1">
        <f t="shared" si="159"/>
        <v>64462.5</v>
      </c>
    </row>
    <row r="2004" spans="1:31" x14ac:dyDescent="0.25">
      <c r="A2004" t="str">
        <f>B2004&amp;"-"&amp;COUNTIF($B$3:B2004,B2004)</f>
        <v>557-3</v>
      </c>
      <c r="B2004">
        <v>557</v>
      </c>
      <c r="C2004" s="18">
        <f>VLOOKUP(A2004,'ADM Details FY17'!$A$3:$D$3515,4,FALSE)</f>
        <v>43950</v>
      </c>
      <c r="D2004" s="1">
        <f>VLOOKUP(A2004,'ADM Details FY17'!$A$3:$E$3515,5,FALSE)</f>
        <v>0.95</v>
      </c>
      <c r="E2004" s="1">
        <f>VLOOKUP(A2004,'ADM Details FY17'!$A$3:$F$3515,6,FALSE)</f>
        <v>0</v>
      </c>
      <c r="F2004" s="1">
        <f>VLOOKUP(A2004,'ADM Details FY17'!$A$3:$G$3515,7,FALSE)</f>
        <v>0</v>
      </c>
      <c r="G2004" s="1">
        <f>VLOOKUP(A2004,'ADM Details FY17'!$A$3:$H$3515,8,FALSE)</f>
        <v>0</v>
      </c>
      <c r="H2004" s="1">
        <f>VLOOKUP(A2004,'ADM Details FY17'!$A$3:$I$3515,9,FALSE)</f>
        <v>0</v>
      </c>
      <c r="I2004" s="1">
        <f>VLOOKUP(A2004,'ADM Details FY17'!$A$3:$J$3517,10,FALSE)</f>
        <v>0</v>
      </c>
      <c r="J2004" s="1">
        <f>VLOOKUP(A2004,'ADM Details FY17'!$A$3:$K$3515,11,FALSE)</f>
        <v>0</v>
      </c>
      <c r="K2004" s="1">
        <f>VLOOKUP(A2004,'ADM Details FY17'!$A$3:$M$3515,13,FALSE)</f>
        <v>0.95</v>
      </c>
      <c r="L2004" s="1">
        <f>VLOOKUP(A2004,'ADM Details FY17'!$A$3:$O$3515,15,FALSE)</f>
        <v>0</v>
      </c>
      <c r="M2004" s="1">
        <f>VLOOKUP(A2004,'ADM Details FY17'!$A$3:$P$3515,16,FALSE)</f>
        <v>0</v>
      </c>
      <c r="N2004" s="1">
        <f>VLOOKUP(A2004,'ADM Details FY17'!$A$3:$Q$3515,17,FALSE)</f>
        <v>0</v>
      </c>
      <c r="O2004" s="1">
        <f>VLOOKUP(A2004,'ADM Details FY17'!$A$3:$S$3515,19,FALSE)</f>
        <v>0</v>
      </c>
      <c r="P2004" s="1">
        <f>VLOOKUP(A2004,'ADM Details FY17'!$A$3:$U$3515,21,FALSE)</f>
        <v>0</v>
      </c>
      <c r="Q2004" s="1">
        <f>VLOOKUP(A2004,'ADM Details FY17'!$A$3:$V$3515,22,FALSE)</f>
        <v>0</v>
      </c>
      <c r="R2004" s="1">
        <f>VLOOKUP(A2004,'ADM Details FY17'!$A$3:$W$3515,23,FALSE)</f>
        <v>0</v>
      </c>
      <c r="S2004" s="1">
        <f>VLOOKUP(A2004,'ADM Details FY17'!$A$3:$X$3515,24,FALSE)</f>
        <v>0</v>
      </c>
      <c r="T2004" s="1">
        <f>VLOOKUP(A2004,'ADM Details FY17'!$A$3:$Y$3515,25,FALSE)</f>
        <v>0</v>
      </c>
      <c r="U2004" s="1">
        <f>VLOOKUP(A2004,'ADM Details FY17'!$A$3:$AA$3515,27,FALSE)</f>
        <v>0</v>
      </c>
      <c r="V2004" s="1">
        <f>IFERROR(VLOOKUP(C2004,'eindex _tget pp '!$A$4:$E$615,5,FALSE),0)</f>
        <v>1071.5962627888343</v>
      </c>
      <c r="W2004" s="31">
        <f>IFERROR(VLOOKUP(C2004,'eindex _tget pp '!$A$4:$F$615,6,FALSE),0)</f>
        <v>2.2047811682999998</v>
      </c>
      <c r="X2004" s="4">
        <f>IFERROR(VLOOKUP(B2004,'eschools 16'!$A$2:$F$25,6,FALSE),1)</f>
        <v>1</v>
      </c>
      <c r="Y2004" s="1">
        <f t="shared" si="155"/>
        <v>254.5</v>
      </c>
      <c r="Z2004" s="1">
        <f t="shared" si="156"/>
        <v>569.72</v>
      </c>
      <c r="AA2004" s="31">
        <f>IFERROR(VLOOKUP(C2004,'eindex _tget pp '!$A$4:$G$615,7,FALSE),0)</f>
        <v>0.74142154400000004</v>
      </c>
      <c r="AB2004" s="1">
        <f>VLOOKUP(A2004,'ADM Details FY17'!$A$3:$AB$3515,28,FALSE)</f>
        <v>0</v>
      </c>
      <c r="AC2004" s="1">
        <f t="shared" si="157"/>
        <v>0</v>
      </c>
      <c r="AD2004" s="1">
        <f t="shared" si="158"/>
        <v>0.95</v>
      </c>
      <c r="AE2004" s="1">
        <f t="shared" si="159"/>
        <v>142.5</v>
      </c>
    </row>
    <row r="2005" spans="1:31" x14ac:dyDescent="0.25">
      <c r="A2005" t="str">
        <f>B2005&amp;"-"&amp;COUNTIF($B$3:B2005,B2005)</f>
        <v>557-4</v>
      </c>
      <c r="B2005">
        <v>557</v>
      </c>
      <c r="C2005" s="18">
        <f>VLOOKUP(A2005,'ADM Details FY17'!$A$3:$D$3515,4,FALSE)</f>
        <v>46961</v>
      </c>
      <c r="D2005" s="1">
        <f>VLOOKUP(A2005,'ADM Details FY17'!$A$3:$E$3515,5,FALSE)</f>
        <v>0.81</v>
      </c>
      <c r="E2005" s="1">
        <f>VLOOKUP(A2005,'ADM Details FY17'!$A$3:$F$3515,6,FALSE)</f>
        <v>0</v>
      </c>
      <c r="F2005" s="1">
        <f>VLOOKUP(A2005,'ADM Details FY17'!$A$3:$G$3515,7,FALSE)</f>
        <v>0</v>
      </c>
      <c r="G2005" s="1">
        <f>VLOOKUP(A2005,'ADM Details FY17'!$A$3:$H$3515,8,FALSE)</f>
        <v>0</v>
      </c>
      <c r="H2005" s="1">
        <f>VLOOKUP(A2005,'ADM Details FY17'!$A$3:$I$3515,9,FALSE)</f>
        <v>0</v>
      </c>
      <c r="I2005" s="1">
        <f>VLOOKUP(A2005,'ADM Details FY17'!$A$3:$J$3517,10,FALSE)</f>
        <v>0</v>
      </c>
      <c r="J2005" s="1">
        <f>VLOOKUP(A2005,'ADM Details FY17'!$A$3:$K$3515,11,FALSE)</f>
        <v>0</v>
      </c>
      <c r="K2005" s="1">
        <f>VLOOKUP(A2005,'ADM Details FY17'!$A$3:$M$3515,13,FALSE)</f>
        <v>0.81</v>
      </c>
      <c r="L2005" s="1">
        <f>VLOOKUP(A2005,'ADM Details FY17'!$A$3:$O$3515,15,FALSE)</f>
        <v>0</v>
      </c>
      <c r="M2005" s="1">
        <f>VLOOKUP(A2005,'ADM Details FY17'!$A$3:$P$3515,16,FALSE)</f>
        <v>0</v>
      </c>
      <c r="N2005" s="1">
        <f>VLOOKUP(A2005,'ADM Details FY17'!$A$3:$Q$3515,17,FALSE)</f>
        <v>0</v>
      </c>
      <c r="O2005" s="1">
        <f>VLOOKUP(A2005,'ADM Details FY17'!$A$3:$S$3515,19,FALSE)</f>
        <v>0.81</v>
      </c>
      <c r="P2005" s="1">
        <f>VLOOKUP(A2005,'ADM Details FY17'!$A$3:$U$3515,21,FALSE)</f>
        <v>0</v>
      </c>
      <c r="Q2005" s="1">
        <f>VLOOKUP(A2005,'ADM Details FY17'!$A$3:$V$3515,22,FALSE)</f>
        <v>0</v>
      </c>
      <c r="R2005" s="1">
        <f>VLOOKUP(A2005,'ADM Details FY17'!$A$3:$W$3515,23,FALSE)</f>
        <v>0</v>
      </c>
      <c r="S2005" s="1">
        <f>VLOOKUP(A2005,'ADM Details FY17'!$A$3:$X$3515,24,FALSE)</f>
        <v>0</v>
      </c>
      <c r="T2005" s="1">
        <f>VLOOKUP(A2005,'ADM Details FY17'!$A$3:$Y$3515,25,FALSE)</f>
        <v>0</v>
      </c>
      <c r="U2005" s="1">
        <f>VLOOKUP(A2005,'ADM Details FY17'!$A$3:$AA$3515,27,FALSE)</f>
        <v>0</v>
      </c>
      <c r="V2005" s="1">
        <f>IFERROR(VLOOKUP(C2005,'eindex _tget pp '!$A$4:$E$615,5,FALSE),0)</f>
        <v>0</v>
      </c>
      <c r="W2005" s="31">
        <f>IFERROR(VLOOKUP(C2005,'eindex _tget pp '!$A$4:$F$615,6,FALSE),0)</f>
        <v>0.31863044439999999</v>
      </c>
      <c r="X2005" s="4">
        <f>IFERROR(VLOOKUP(B2005,'eschools 16'!$A$2:$F$25,6,FALSE),1)</f>
        <v>1</v>
      </c>
      <c r="Y2005" s="1">
        <f t="shared" si="155"/>
        <v>0</v>
      </c>
      <c r="Z2005" s="1">
        <f t="shared" si="156"/>
        <v>70.2</v>
      </c>
      <c r="AA2005" s="31">
        <f>IFERROR(VLOOKUP(C2005,'eindex _tget pp '!$A$4:$G$615,7,FALSE),0)</f>
        <v>0.273342056</v>
      </c>
      <c r="AB2005" s="1">
        <f>VLOOKUP(A2005,'ADM Details FY17'!$A$3:$AB$3515,28,FALSE)</f>
        <v>0</v>
      </c>
      <c r="AC2005" s="1">
        <f t="shared" si="157"/>
        <v>0</v>
      </c>
      <c r="AD2005" s="1">
        <f t="shared" si="158"/>
        <v>0.81</v>
      </c>
      <c r="AE2005" s="1">
        <f t="shared" si="159"/>
        <v>121.50000000000001</v>
      </c>
    </row>
    <row r="2006" spans="1:31" x14ac:dyDescent="0.25">
      <c r="A2006" t="str">
        <f>B2006&amp;"-"&amp;COUNTIF($B$3:B2006,B2006)</f>
        <v>557-5</v>
      </c>
      <c r="B2006">
        <v>557</v>
      </c>
      <c r="C2006" s="18">
        <f>VLOOKUP(A2006,'ADM Details FY17'!$A$3:$D$3515,4,FALSE)</f>
        <v>46979</v>
      </c>
      <c r="D2006" s="1">
        <f>VLOOKUP(A2006,'ADM Details FY17'!$A$3:$E$3515,5,FALSE)</f>
        <v>48.71</v>
      </c>
      <c r="E2006" s="1">
        <f>VLOOKUP(A2006,'ADM Details FY17'!$A$3:$F$3515,6,FALSE)</f>
        <v>0</v>
      </c>
      <c r="F2006" s="1">
        <f>VLOOKUP(A2006,'ADM Details FY17'!$A$3:$G$3515,7,FALSE)</f>
        <v>3</v>
      </c>
      <c r="G2006" s="1">
        <f>VLOOKUP(A2006,'ADM Details FY17'!$A$3:$H$3515,8,FALSE)</f>
        <v>0</v>
      </c>
      <c r="H2006" s="1">
        <f>VLOOKUP(A2006,'ADM Details FY17'!$A$3:$I$3515,9,FALSE)</f>
        <v>0</v>
      </c>
      <c r="I2006" s="1">
        <f>VLOOKUP(A2006,'ADM Details FY17'!$A$3:$J$3517,10,FALSE)</f>
        <v>0</v>
      </c>
      <c r="J2006" s="1">
        <f>VLOOKUP(A2006,'ADM Details FY17'!$A$3:$K$3515,11,FALSE)</f>
        <v>0</v>
      </c>
      <c r="K2006" s="1">
        <f>VLOOKUP(A2006,'ADM Details FY17'!$A$3:$M$3515,13,FALSE)</f>
        <v>48.71</v>
      </c>
      <c r="L2006" s="1">
        <f>VLOOKUP(A2006,'ADM Details FY17'!$A$3:$O$3515,15,FALSE)</f>
        <v>0</v>
      </c>
      <c r="M2006" s="1">
        <f>VLOOKUP(A2006,'ADM Details FY17'!$A$3:$P$3515,16,FALSE)</f>
        <v>1.07</v>
      </c>
      <c r="N2006" s="1">
        <f>VLOOKUP(A2006,'ADM Details FY17'!$A$3:$Q$3515,17,FALSE)</f>
        <v>0.28000000000000003</v>
      </c>
      <c r="O2006" s="1">
        <f>VLOOKUP(A2006,'ADM Details FY17'!$A$3:$S$3515,19,FALSE)</f>
        <v>28.37</v>
      </c>
      <c r="P2006" s="1">
        <f>VLOOKUP(A2006,'ADM Details FY17'!$A$3:$U$3515,21,FALSE)</f>
        <v>0</v>
      </c>
      <c r="Q2006" s="1">
        <f>VLOOKUP(A2006,'ADM Details FY17'!$A$3:$V$3515,22,FALSE)</f>
        <v>0</v>
      </c>
      <c r="R2006" s="1">
        <f>VLOOKUP(A2006,'ADM Details FY17'!$A$3:$W$3515,23,FALSE)</f>
        <v>0</v>
      </c>
      <c r="S2006" s="1">
        <f>VLOOKUP(A2006,'ADM Details FY17'!$A$3:$X$3515,24,FALSE)</f>
        <v>0</v>
      </c>
      <c r="T2006" s="1">
        <f>VLOOKUP(A2006,'ADM Details FY17'!$A$3:$Y$3515,25,FALSE)</f>
        <v>0</v>
      </c>
      <c r="U2006" s="1">
        <f>VLOOKUP(A2006,'ADM Details FY17'!$A$3:$AA$3515,27,FALSE)</f>
        <v>0</v>
      </c>
      <c r="V2006" s="1">
        <f>IFERROR(VLOOKUP(C2006,'eindex _tget pp '!$A$4:$E$615,5,FALSE),0)</f>
        <v>769.10153769067654</v>
      </c>
      <c r="W2006" s="31">
        <f>IFERROR(VLOOKUP(C2006,'eindex _tget pp '!$A$4:$F$615,6,FALSE),0)</f>
        <v>1.9955521261</v>
      </c>
      <c r="X2006" s="4">
        <f>IFERROR(VLOOKUP(B2006,'eschools 16'!$A$2:$F$25,6,FALSE),1)</f>
        <v>1</v>
      </c>
      <c r="Y2006" s="1">
        <f t="shared" si="155"/>
        <v>9365.73</v>
      </c>
      <c r="Z2006" s="1">
        <f t="shared" si="156"/>
        <v>26439.31</v>
      </c>
      <c r="AA2006" s="31">
        <f>IFERROR(VLOOKUP(C2006,'eindex _tget pp '!$A$4:$G$615,7,FALSE),0)</f>
        <v>0.60733533799999995</v>
      </c>
      <c r="AB2006" s="1">
        <f>VLOOKUP(A2006,'ADM Details FY17'!$A$3:$AB$3515,28,FALSE)</f>
        <v>0</v>
      </c>
      <c r="AC2006" s="1">
        <f t="shared" si="157"/>
        <v>0</v>
      </c>
      <c r="AD2006" s="1">
        <f t="shared" si="158"/>
        <v>48.71</v>
      </c>
      <c r="AE2006" s="1">
        <f t="shared" si="159"/>
        <v>7306.5</v>
      </c>
    </row>
    <row r="2007" spans="1:31" x14ac:dyDescent="0.25">
      <c r="A2007" t="str">
        <f>B2007&amp;"-"&amp;COUNTIF($B$3:B2007,B2007)</f>
        <v>557-6</v>
      </c>
      <c r="B2007">
        <v>557</v>
      </c>
      <c r="C2007" s="18">
        <f>VLOOKUP(A2007,'ADM Details FY17'!$A$3:$D$3515,4,FALSE)</f>
        <v>48009</v>
      </c>
      <c r="D2007" s="1">
        <f>VLOOKUP(A2007,'ADM Details FY17'!$A$3:$E$3515,5,FALSE)</f>
        <v>4</v>
      </c>
      <c r="E2007" s="1">
        <f>VLOOKUP(A2007,'ADM Details FY17'!$A$3:$F$3515,6,FALSE)</f>
        <v>0</v>
      </c>
      <c r="F2007" s="1">
        <f>VLOOKUP(A2007,'ADM Details FY17'!$A$3:$G$3515,7,FALSE)</f>
        <v>0</v>
      </c>
      <c r="G2007" s="1">
        <f>VLOOKUP(A2007,'ADM Details FY17'!$A$3:$H$3515,8,FALSE)</f>
        <v>0</v>
      </c>
      <c r="H2007" s="1">
        <f>VLOOKUP(A2007,'ADM Details FY17'!$A$3:$I$3515,9,FALSE)</f>
        <v>0</v>
      </c>
      <c r="I2007" s="1">
        <f>VLOOKUP(A2007,'ADM Details FY17'!$A$3:$J$3517,10,FALSE)</f>
        <v>0</v>
      </c>
      <c r="J2007" s="1">
        <f>VLOOKUP(A2007,'ADM Details FY17'!$A$3:$K$3515,11,FALSE)</f>
        <v>0</v>
      </c>
      <c r="K2007" s="1">
        <f>VLOOKUP(A2007,'ADM Details FY17'!$A$3:$M$3515,13,FALSE)</f>
        <v>4</v>
      </c>
      <c r="L2007" s="1">
        <f>VLOOKUP(A2007,'ADM Details FY17'!$A$3:$O$3515,15,FALSE)</f>
        <v>0</v>
      </c>
      <c r="M2007" s="1">
        <f>VLOOKUP(A2007,'ADM Details FY17'!$A$3:$P$3515,16,FALSE)</f>
        <v>0</v>
      </c>
      <c r="N2007" s="1">
        <f>VLOOKUP(A2007,'ADM Details FY17'!$A$3:$Q$3515,17,FALSE)</f>
        <v>0</v>
      </c>
      <c r="O2007" s="1">
        <f>VLOOKUP(A2007,'ADM Details FY17'!$A$3:$S$3515,19,FALSE)</f>
        <v>3</v>
      </c>
      <c r="P2007" s="1">
        <f>VLOOKUP(A2007,'ADM Details FY17'!$A$3:$U$3515,21,FALSE)</f>
        <v>0</v>
      </c>
      <c r="Q2007" s="1">
        <f>VLOOKUP(A2007,'ADM Details FY17'!$A$3:$V$3515,22,FALSE)</f>
        <v>0</v>
      </c>
      <c r="R2007" s="1">
        <f>VLOOKUP(A2007,'ADM Details FY17'!$A$3:$W$3515,23,FALSE)</f>
        <v>0</v>
      </c>
      <c r="S2007" s="1">
        <f>VLOOKUP(A2007,'ADM Details FY17'!$A$3:$X$3515,24,FALSE)</f>
        <v>0</v>
      </c>
      <c r="T2007" s="1">
        <f>VLOOKUP(A2007,'ADM Details FY17'!$A$3:$Y$3515,25,FALSE)</f>
        <v>0</v>
      </c>
      <c r="U2007" s="1">
        <f>VLOOKUP(A2007,'ADM Details FY17'!$A$3:$AA$3515,27,FALSE)</f>
        <v>0</v>
      </c>
      <c r="V2007" s="1">
        <f>IFERROR(VLOOKUP(C2007,'eindex _tget pp '!$A$4:$E$615,5,FALSE),0)</f>
        <v>468.28425942335389</v>
      </c>
      <c r="W2007" s="31">
        <f>IFERROR(VLOOKUP(C2007,'eindex _tget pp '!$A$4:$F$615,6,FALSE),0)</f>
        <v>0.35964185119999997</v>
      </c>
      <c r="X2007" s="4">
        <f>IFERROR(VLOOKUP(B2007,'eschools 16'!$A$2:$F$25,6,FALSE),1)</f>
        <v>1</v>
      </c>
      <c r="Y2007" s="1">
        <f t="shared" si="155"/>
        <v>468.28</v>
      </c>
      <c r="Z2007" s="1">
        <f t="shared" si="156"/>
        <v>391.29</v>
      </c>
      <c r="AA2007" s="31">
        <f>IFERROR(VLOOKUP(C2007,'eindex _tget pp '!$A$4:$G$615,7,FALSE),0)</f>
        <v>0.49280977799999998</v>
      </c>
      <c r="AB2007" s="1">
        <f>VLOOKUP(A2007,'ADM Details FY17'!$A$3:$AB$3515,28,FALSE)</f>
        <v>0</v>
      </c>
      <c r="AC2007" s="1">
        <f t="shared" si="157"/>
        <v>0</v>
      </c>
      <c r="AD2007" s="1">
        <f t="shared" si="158"/>
        <v>4</v>
      </c>
      <c r="AE2007" s="1">
        <f t="shared" si="159"/>
        <v>600</v>
      </c>
    </row>
    <row r="2008" spans="1:31" x14ac:dyDescent="0.25">
      <c r="A2008" t="str">
        <f>B2008&amp;"-"&amp;COUNTIF($B$3:B2008,B2008)</f>
        <v>557-7</v>
      </c>
      <c r="B2008">
        <v>557</v>
      </c>
      <c r="C2008" s="18">
        <f>VLOOKUP(A2008,'ADM Details FY17'!$A$3:$D$3515,4,FALSE)</f>
        <v>46896</v>
      </c>
      <c r="D2008" s="1">
        <f>VLOOKUP(A2008,'ADM Details FY17'!$A$3:$E$3515,5,FALSE)</f>
        <v>3.69</v>
      </c>
      <c r="E2008" s="1">
        <f>VLOOKUP(A2008,'ADM Details FY17'!$A$3:$F$3515,6,FALSE)</f>
        <v>0</v>
      </c>
      <c r="F2008" s="1">
        <f>VLOOKUP(A2008,'ADM Details FY17'!$A$3:$G$3515,7,FALSE)</f>
        <v>0</v>
      </c>
      <c r="G2008" s="1">
        <f>VLOOKUP(A2008,'ADM Details FY17'!$A$3:$H$3515,8,FALSE)</f>
        <v>0</v>
      </c>
      <c r="H2008" s="1">
        <f>VLOOKUP(A2008,'ADM Details FY17'!$A$3:$I$3515,9,FALSE)</f>
        <v>0</v>
      </c>
      <c r="I2008" s="1">
        <f>VLOOKUP(A2008,'ADM Details FY17'!$A$3:$J$3517,10,FALSE)</f>
        <v>0</v>
      </c>
      <c r="J2008" s="1">
        <f>VLOOKUP(A2008,'ADM Details FY17'!$A$3:$K$3515,11,FALSE)</f>
        <v>0</v>
      </c>
      <c r="K2008" s="1">
        <f>VLOOKUP(A2008,'ADM Details FY17'!$A$3:$M$3515,13,FALSE)</f>
        <v>3.69</v>
      </c>
      <c r="L2008" s="1">
        <f>VLOOKUP(A2008,'ADM Details FY17'!$A$3:$O$3515,15,FALSE)</f>
        <v>0</v>
      </c>
      <c r="M2008" s="1">
        <f>VLOOKUP(A2008,'ADM Details FY17'!$A$3:$P$3515,16,FALSE)</f>
        <v>0</v>
      </c>
      <c r="N2008" s="1">
        <f>VLOOKUP(A2008,'ADM Details FY17'!$A$3:$Q$3515,17,FALSE)</f>
        <v>0</v>
      </c>
      <c r="O2008" s="1">
        <f>VLOOKUP(A2008,'ADM Details FY17'!$A$3:$S$3515,19,FALSE)</f>
        <v>2.69</v>
      </c>
      <c r="P2008" s="1">
        <f>VLOOKUP(A2008,'ADM Details FY17'!$A$3:$U$3515,21,FALSE)</f>
        <v>0</v>
      </c>
      <c r="Q2008" s="1">
        <f>VLOOKUP(A2008,'ADM Details FY17'!$A$3:$V$3515,22,FALSE)</f>
        <v>0</v>
      </c>
      <c r="R2008" s="1">
        <f>VLOOKUP(A2008,'ADM Details FY17'!$A$3:$W$3515,23,FALSE)</f>
        <v>0</v>
      </c>
      <c r="S2008" s="1">
        <f>VLOOKUP(A2008,'ADM Details FY17'!$A$3:$X$3515,24,FALSE)</f>
        <v>0</v>
      </c>
      <c r="T2008" s="1">
        <f>VLOOKUP(A2008,'ADM Details FY17'!$A$3:$Y$3515,25,FALSE)</f>
        <v>0</v>
      </c>
      <c r="U2008" s="1">
        <f>VLOOKUP(A2008,'ADM Details FY17'!$A$3:$AA$3515,27,FALSE)</f>
        <v>0</v>
      </c>
      <c r="V2008" s="1">
        <f>IFERROR(VLOOKUP(C2008,'eindex _tget pp '!$A$4:$E$615,5,FALSE),0)</f>
        <v>533.48519593357275</v>
      </c>
      <c r="W2008" s="31">
        <f>IFERROR(VLOOKUP(C2008,'eindex _tget pp '!$A$4:$F$615,6,FALSE),0)</f>
        <v>0.31646637080000001</v>
      </c>
      <c r="X2008" s="4">
        <f>IFERROR(VLOOKUP(B2008,'eschools 16'!$A$2:$F$25,6,FALSE),1)</f>
        <v>1</v>
      </c>
      <c r="Y2008" s="1">
        <f t="shared" si="155"/>
        <v>492.14</v>
      </c>
      <c r="Z2008" s="1">
        <f t="shared" si="156"/>
        <v>317.63</v>
      </c>
      <c r="AA2008" s="31">
        <f>IFERROR(VLOOKUP(C2008,'eindex _tget pp '!$A$4:$G$615,7,FALSE),0)</f>
        <v>0.584336415</v>
      </c>
      <c r="AB2008" s="1">
        <f>VLOOKUP(A2008,'ADM Details FY17'!$A$3:$AB$3515,28,FALSE)</f>
        <v>0</v>
      </c>
      <c r="AC2008" s="1">
        <f t="shared" si="157"/>
        <v>0</v>
      </c>
      <c r="AD2008" s="1">
        <f t="shared" si="158"/>
        <v>3.69</v>
      </c>
      <c r="AE2008" s="1">
        <f t="shared" si="159"/>
        <v>553.5</v>
      </c>
    </row>
    <row r="2009" spans="1:31" x14ac:dyDescent="0.25">
      <c r="A2009" t="str">
        <f>B2009&amp;"-"&amp;COUNTIF($B$3:B2009,B2009)</f>
        <v>557-8</v>
      </c>
      <c r="B2009">
        <v>557</v>
      </c>
      <c r="C2009" s="18">
        <f>VLOOKUP(A2009,'ADM Details FY17'!$A$3:$D$3515,4,FALSE)</f>
        <v>47001</v>
      </c>
      <c r="D2009" s="1">
        <f>VLOOKUP(A2009,'ADM Details FY17'!$A$3:$E$3515,5,FALSE)</f>
        <v>7.92</v>
      </c>
      <c r="E2009" s="1">
        <f>VLOOKUP(A2009,'ADM Details FY17'!$A$3:$F$3515,6,FALSE)</f>
        <v>0</v>
      </c>
      <c r="F2009" s="1">
        <f>VLOOKUP(A2009,'ADM Details FY17'!$A$3:$G$3515,7,FALSE)</f>
        <v>1</v>
      </c>
      <c r="G2009" s="1">
        <f>VLOOKUP(A2009,'ADM Details FY17'!$A$3:$H$3515,8,FALSE)</f>
        <v>0</v>
      </c>
      <c r="H2009" s="1">
        <f>VLOOKUP(A2009,'ADM Details FY17'!$A$3:$I$3515,9,FALSE)</f>
        <v>0</v>
      </c>
      <c r="I2009" s="1">
        <f>VLOOKUP(A2009,'ADM Details FY17'!$A$3:$J$3517,10,FALSE)</f>
        <v>0</v>
      </c>
      <c r="J2009" s="1">
        <f>VLOOKUP(A2009,'ADM Details FY17'!$A$3:$K$3515,11,FALSE)</f>
        <v>0</v>
      </c>
      <c r="K2009" s="1">
        <f>VLOOKUP(A2009,'ADM Details FY17'!$A$3:$M$3515,13,FALSE)</f>
        <v>7.92</v>
      </c>
      <c r="L2009" s="1">
        <f>VLOOKUP(A2009,'ADM Details FY17'!$A$3:$O$3515,15,FALSE)</f>
        <v>0</v>
      </c>
      <c r="M2009" s="1">
        <f>VLOOKUP(A2009,'ADM Details FY17'!$A$3:$P$3515,16,FALSE)</f>
        <v>0</v>
      </c>
      <c r="N2009" s="1">
        <f>VLOOKUP(A2009,'ADM Details FY17'!$A$3:$Q$3515,17,FALSE)</f>
        <v>0</v>
      </c>
      <c r="O2009" s="1">
        <f>VLOOKUP(A2009,'ADM Details FY17'!$A$3:$S$3515,19,FALSE)</f>
        <v>6.08</v>
      </c>
      <c r="P2009" s="1">
        <f>VLOOKUP(A2009,'ADM Details FY17'!$A$3:$U$3515,21,FALSE)</f>
        <v>0</v>
      </c>
      <c r="Q2009" s="1">
        <f>VLOOKUP(A2009,'ADM Details FY17'!$A$3:$V$3515,22,FALSE)</f>
        <v>0</v>
      </c>
      <c r="R2009" s="1">
        <f>VLOOKUP(A2009,'ADM Details FY17'!$A$3:$W$3515,23,FALSE)</f>
        <v>0</v>
      </c>
      <c r="S2009" s="1">
        <f>VLOOKUP(A2009,'ADM Details FY17'!$A$3:$X$3515,24,FALSE)</f>
        <v>0</v>
      </c>
      <c r="T2009" s="1">
        <f>VLOOKUP(A2009,'ADM Details FY17'!$A$3:$Y$3515,25,FALSE)</f>
        <v>0</v>
      </c>
      <c r="U2009" s="1">
        <f>VLOOKUP(A2009,'ADM Details FY17'!$A$3:$AA$3515,27,FALSE)</f>
        <v>0</v>
      </c>
      <c r="V2009" s="1">
        <f>IFERROR(VLOOKUP(C2009,'eindex _tget pp '!$A$4:$E$615,5,FALSE),0)</f>
        <v>594.36588471020877</v>
      </c>
      <c r="W2009" s="31">
        <f>IFERROR(VLOOKUP(C2009,'eindex _tget pp '!$A$4:$F$615,6,FALSE),0)</f>
        <v>1.1539599354000001</v>
      </c>
      <c r="X2009" s="4">
        <f>IFERROR(VLOOKUP(B2009,'eschools 16'!$A$2:$F$25,6,FALSE),1)</f>
        <v>1</v>
      </c>
      <c r="Y2009" s="1">
        <f t="shared" si="155"/>
        <v>1176.8399999999999</v>
      </c>
      <c r="Z2009" s="1">
        <f t="shared" si="156"/>
        <v>2485.91</v>
      </c>
      <c r="AA2009" s="31">
        <f>IFERROR(VLOOKUP(C2009,'eindex _tget pp '!$A$4:$G$615,7,FALSE),0)</f>
        <v>0.60739051300000002</v>
      </c>
      <c r="AB2009" s="1">
        <f>VLOOKUP(A2009,'ADM Details FY17'!$A$3:$AB$3515,28,FALSE)</f>
        <v>0</v>
      </c>
      <c r="AC2009" s="1">
        <f t="shared" si="157"/>
        <v>0</v>
      </c>
      <c r="AD2009" s="1">
        <f t="shared" si="158"/>
        <v>7.92</v>
      </c>
      <c r="AE2009" s="1">
        <f t="shared" si="159"/>
        <v>1188</v>
      </c>
    </row>
    <row r="2010" spans="1:31" x14ac:dyDescent="0.25">
      <c r="A2010" t="str">
        <f>B2010&amp;"-"&amp;COUNTIF($B$3:B2010,B2010)</f>
        <v>557-9</v>
      </c>
      <c r="B2010">
        <v>557</v>
      </c>
      <c r="C2010" s="18">
        <f>VLOOKUP(A2010,'ADM Details FY17'!$A$3:$D$3515,4,FALSE)</f>
        <v>44800</v>
      </c>
      <c r="D2010" s="1">
        <f>VLOOKUP(A2010,'ADM Details FY17'!$A$3:$E$3515,5,FALSE)</f>
        <v>1.88</v>
      </c>
      <c r="E2010" s="1">
        <f>VLOOKUP(A2010,'ADM Details FY17'!$A$3:$F$3515,6,FALSE)</f>
        <v>0</v>
      </c>
      <c r="F2010" s="1">
        <f>VLOOKUP(A2010,'ADM Details FY17'!$A$3:$G$3515,7,FALSE)</f>
        <v>0</v>
      </c>
      <c r="G2010" s="1">
        <f>VLOOKUP(A2010,'ADM Details FY17'!$A$3:$H$3515,8,FALSE)</f>
        <v>0</v>
      </c>
      <c r="H2010" s="1">
        <f>VLOOKUP(A2010,'ADM Details FY17'!$A$3:$I$3515,9,FALSE)</f>
        <v>0</v>
      </c>
      <c r="I2010" s="1">
        <f>VLOOKUP(A2010,'ADM Details FY17'!$A$3:$J$3517,10,FALSE)</f>
        <v>0</v>
      </c>
      <c r="J2010" s="1">
        <f>VLOOKUP(A2010,'ADM Details FY17'!$A$3:$K$3515,11,FALSE)</f>
        <v>0</v>
      </c>
      <c r="K2010" s="1">
        <f>VLOOKUP(A2010,'ADM Details FY17'!$A$3:$M$3515,13,FALSE)</f>
        <v>1.88</v>
      </c>
      <c r="L2010" s="1">
        <f>VLOOKUP(A2010,'ADM Details FY17'!$A$3:$O$3515,15,FALSE)</f>
        <v>0</v>
      </c>
      <c r="M2010" s="1">
        <f>VLOOKUP(A2010,'ADM Details FY17'!$A$3:$P$3515,16,FALSE)</f>
        <v>0</v>
      </c>
      <c r="N2010" s="1">
        <f>VLOOKUP(A2010,'ADM Details FY17'!$A$3:$Q$3515,17,FALSE)</f>
        <v>0</v>
      </c>
      <c r="O2010" s="1">
        <f>VLOOKUP(A2010,'ADM Details FY17'!$A$3:$S$3515,19,FALSE)</f>
        <v>1.48</v>
      </c>
      <c r="P2010" s="1">
        <f>VLOOKUP(A2010,'ADM Details FY17'!$A$3:$U$3515,21,FALSE)</f>
        <v>0</v>
      </c>
      <c r="Q2010" s="1">
        <f>VLOOKUP(A2010,'ADM Details FY17'!$A$3:$V$3515,22,FALSE)</f>
        <v>0</v>
      </c>
      <c r="R2010" s="1">
        <f>VLOOKUP(A2010,'ADM Details FY17'!$A$3:$W$3515,23,FALSE)</f>
        <v>0</v>
      </c>
      <c r="S2010" s="1">
        <f>VLOOKUP(A2010,'ADM Details FY17'!$A$3:$X$3515,24,FALSE)</f>
        <v>0</v>
      </c>
      <c r="T2010" s="1">
        <f>VLOOKUP(A2010,'ADM Details FY17'!$A$3:$Y$3515,25,FALSE)</f>
        <v>0</v>
      </c>
      <c r="U2010" s="1">
        <f>VLOOKUP(A2010,'ADM Details FY17'!$A$3:$AA$3515,27,FALSE)</f>
        <v>0</v>
      </c>
      <c r="V2010" s="1">
        <f>IFERROR(VLOOKUP(C2010,'eindex _tget pp '!$A$4:$E$615,5,FALSE),0)</f>
        <v>751.72908667041872</v>
      </c>
      <c r="W2010" s="31">
        <f>IFERROR(VLOOKUP(C2010,'eindex _tget pp '!$A$4:$F$615,6,FALSE),0)</f>
        <v>1.7261732700000001</v>
      </c>
      <c r="X2010" s="4">
        <f>IFERROR(VLOOKUP(B2010,'eschools 16'!$A$2:$F$25,6,FALSE),1)</f>
        <v>1</v>
      </c>
      <c r="Y2010" s="1">
        <f t="shared" si="155"/>
        <v>353.31</v>
      </c>
      <c r="Z2010" s="1">
        <f t="shared" si="156"/>
        <v>882.7</v>
      </c>
      <c r="AA2010" s="31">
        <f>IFERROR(VLOOKUP(C2010,'eindex _tget pp '!$A$4:$G$615,7,FALSE),0)</f>
        <v>0.59243781699999998</v>
      </c>
      <c r="AB2010" s="1">
        <f>VLOOKUP(A2010,'ADM Details FY17'!$A$3:$AB$3515,28,FALSE)</f>
        <v>0</v>
      </c>
      <c r="AC2010" s="1">
        <f t="shared" si="157"/>
        <v>0</v>
      </c>
      <c r="AD2010" s="1">
        <f t="shared" si="158"/>
        <v>1.88</v>
      </c>
      <c r="AE2010" s="1">
        <f t="shared" si="159"/>
        <v>282</v>
      </c>
    </row>
    <row r="2011" spans="1:31" x14ac:dyDescent="0.25">
      <c r="A2011" t="str">
        <f>B2011&amp;"-"&amp;COUNTIF($B$3:B2011,B2011)</f>
        <v>557-10</v>
      </c>
      <c r="B2011">
        <v>557</v>
      </c>
      <c r="C2011" s="18">
        <f>VLOOKUP(A2011,'ADM Details FY17'!$A$3:$D$3515,4,FALSE)</f>
        <v>45047</v>
      </c>
      <c r="D2011" s="1">
        <f>VLOOKUP(A2011,'ADM Details FY17'!$A$3:$E$3515,5,FALSE)</f>
        <v>1</v>
      </c>
      <c r="E2011" s="1">
        <f>VLOOKUP(A2011,'ADM Details FY17'!$A$3:$F$3515,6,FALSE)</f>
        <v>0</v>
      </c>
      <c r="F2011" s="1">
        <f>VLOOKUP(A2011,'ADM Details FY17'!$A$3:$G$3515,7,FALSE)</f>
        <v>0</v>
      </c>
      <c r="G2011" s="1">
        <f>VLOOKUP(A2011,'ADM Details FY17'!$A$3:$H$3515,8,FALSE)</f>
        <v>0</v>
      </c>
      <c r="H2011" s="1">
        <f>VLOOKUP(A2011,'ADM Details FY17'!$A$3:$I$3515,9,FALSE)</f>
        <v>0</v>
      </c>
      <c r="I2011" s="1">
        <f>VLOOKUP(A2011,'ADM Details FY17'!$A$3:$J$3517,10,FALSE)</f>
        <v>0</v>
      </c>
      <c r="J2011" s="1">
        <f>VLOOKUP(A2011,'ADM Details FY17'!$A$3:$K$3515,11,FALSE)</f>
        <v>0</v>
      </c>
      <c r="K2011" s="1">
        <f>VLOOKUP(A2011,'ADM Details FY17'!$A$3:$M$3515,13,FALSE)</f>
        <v>1</v>
      </c>
      <c r="L2011" s="1">
        <f>VLOOKUP(A2011,'ADM Details FY17'!$A$3:$O$3515,15,FALSE)</f>
        <v>0</v>
      </c>
      <c r="M2011" s="1">
        <f>VLOOKUP(A2011,'ADM Details FY17'!$A$3:$P$3515,16,FALSE)</f>
        <v>0</v>
      </c>
      <c r="N2011" s="1">
        <f>VLOOKUP(A2011,'ADM Details FY17'!$A$3:$Q$3515,17,FALSE)</f>
        <v>0</v>
      </c>
      <c r="O2011" s="1">
        <f>VLOOKUP(A2011,'ADM Details FY17'!$A$3:$S$3515,19,FALSE)</f>
        <v>1</v>
      </c>
      <c r="P2011" s="1">
        <f>VLOOKUP(A2011,'ADM Details FY17'!$A$3:$U$3515,21,FALSE)</f>
        <v>0</v>
      </c>
      <c r="Q2011" s="1">
        <f>VLOOKUP(A2011,'ADM Details FY17'!$A$3:$V$3515,22,FALSE)</f>
        <v>0</v>
      </c>
      <c r="R2011" s="1">
        <f>VLOOKUP(A2011,'ADM Details FY17'!$A$3:$W$3515,23,FALSE)</f>
        <v>0</v>
      </c>
      <c r="S2011" s="1">
        <f>VLOOKUP(A2011,'ADM Details FY17'!$A$3:$X$3515,24,FALSE)</f>
        <v>0</v>
      </c>
      <c r="T2011" s="1">
        <f>VLOOKUP(A2011,'ADM Details FY17'!$A$3:$Y$3515,25,FALSE)</f>
        <v>0</v>
      </c>
      <c r="U2011" s="1">
        <f>VLOOKUP(A2011,'ADM Details FY17'!$A$3:$AA$3515,27,FALSE)</f>
        <v>0</v>
      </c>
      <c r="V2011" s="1">
        <f>IFERROR(VLOOKUP(C2011,'eindex _tget pp '!$A$4:$E$615,5,FALSE),0)</f>
        <v>83.620651896782661</v>
      </c>
      <c r="W2011" s="31">
        <f>IFERROR(VLOOKUP(C2011,'eindex _tget pp '!$A$4:$F$615,6,FALSE),0)</f>
        <v>0.66135081969999998</v>
      </c>
      <c r="X2011" s="4">
        <f>IFERROR(VLOOKUP(B2011,'eschools 16'!$A$2:$F$25,6,FALSE),1)</f>
        <v>1</v>
      </c>
      <c r="Y2011" s="1">
        <f t="shared" si="155"/>
        <v>20.91</v>
      </c>
      <c r="Z2011" s="1">
        <f t="shared" si="156"/>
        <v>179.89</v>
      </c>
      <c r="AA2011" s="31">
        <f>IFERROR(VLOOKUP(C2011,'eindex _tget pp '!$A$4:$G$615,7,FALSE),0)</f>
        <v>0.38829070799999998</v>
      </c>
      <c r="AB2011" s="1">
        <f>VLOOKUP(A2011,'ADM Details FY17'!$A$3:$AB$3515,28,FALSE)</f>
        <v>0</v>
      </c>
      <c r="AC2011" s="1">
        <f t="shared" si="157"/>
        <v>0</v>
      </c>
      <c r="AD2011" s="1">
        <f t="shared" si="158"/>
        <v>1</v>
      </c>
      <c r="AE2011" s="1">
        <f t="shared" si="159"/>
        <v>150</v>
      </c>
    </row>
    <row r="2012" spans="1:31" x14ac:dyDescent="0.25">
      <c r="A2012" t="str">
        <f>B2012&amp;"-"&amp;COUNTIF($B$3:B2012,B2012)</f>
        <v>557-11</v>
      </c>
      <c r="B2012">
        <v>557</v>
      </c>
      <c r="C2012" s="18">
        <f>VLOOKUP(A2012,'ADM Details FY17'!$A$3:$D$3515,4,FALSE)</f>
        <v>45070</v>
      </c>
      <c r="D2012" s="1">
        <f>VLOOKUP(A2012,'ADM Details FY17'!$A$3:$E$3515,5,FALSE)</f>
        <v>22.22</v>
      </c>
      <c r="E2012" s="1">
        <f>VLOOKUP(A2012,'ADM Details FY17'!$A$3:$F$3515,6,FALSE)</f>
        <v>0</v>
      </c>
      <c r="F2012" s="1">
        <f>VLOOKUP(A2012,'ADM Details FY17'!$A$3:$G$3515,7,FALSE)</f>
        <v>2.97</v>
      </c>
      <c r="G2012" s="1">
        <f>VLOOKUP(A2012,'ADM Details FY17'!$A$3:$H$3515,8,FALSE)</f>
        <v>0</v>
      </c>
      <c r="H2012" s="1">
        <f>VLOOKUP(A2012,'ADM Details FY17'!$A$3:$I$3515,9,FALSE)</f>
        <v>0</v>
      </c>
      <c r="I2012" s="1">
        <f>VLOOKUP(A2012,'ADM Details FY17'!$A$3:$J$3517,10,FALSE)</f>
        <v>0</v>
      </c>
      <c r="J2012" s="1">
        <f>VLOOKUP(A2012,'ADM Details FY17'!$A$3:$K$3515,11,FALSE)</f>
        <v>0</v>
      </c>
      <c r="K2012" s="1">
        <f>VLOOKUP(A2012,'ADM Details FY17'!$A$3:$M$3515,13,FALSE)</f>
        <v>22.22</v>
      </c>
      <c r="L2012" s="1">
        <f>VLOOKUP(A2012,'ADM Details FY17'!$A$3:$O$3515,15,FALSE)</f>
        <v>0</v>
      </c>
      <c r="M2012" s="1">
        <f>VLOOKUP(A2012,'ADM Details FY17'!$A$3:$P$3515,16,FALSE)</f>
        <v>0</v>
      </c>
      <c r="N2012" s="1">
        <f>VLOOKUP(A2012,'ADM Details FY17'!$A$3:$Q$3515,17,FALSE)</f>
        <v>0</v>
      </c>
      <c r="O2012" s="1">
        <f>VLOOKUP(A2012,'ADM Details FY17'!$A$3:$S$3515,19,FALSE)</f>
        <v>8.06</v>
      </c>
      <c r="P2012" s="1">
        <f>VLOOKUP(A2012,'ADM Details FY17'!$A$3:$U$3515,21,FALSE)</f>
        <v>0</v>
      </c>
      <c r="Q2012" s="1">
        <f>VLOOKUP(A2012,'ADM Details FY17'!$A$3:$V$3515,22,FALSE)</f>
        <v>0</v>
      </c>
      <c r="R2012" s="1">
        <f>VLOOKUP(A2012,'ADM Details FY17'!$A$3:$W$3515,23,FALSE)</f>
        <v>0</v>
      </c>
      <c r="S2012" s="1">
        <f>VLOOKUP(A2012,'ADM Details FY17'!$A$3:$X$3515,24,FALSE)</f>
        <v>0</v>
      </c>
      <c r="T2012" s="1">
        <f>VLOOKUP(A2012,'ADM Details FY17'!$A$3:$Y$3515,25,FALSE)</f>
        <v>0</v>
      </c>
      <c r="U2012" s="1">
        <f>VLOOKUP(A2012,'ADM Details FY17'!$A$3:$AA$3515,27,FALSE)</f>
        <v>0</v>
      </c>
      <c r="V2012" s="1">
        <f>IFERROR(VLOOKUP(C2012,'eindex _tget pp '!$A$4:$E$615,5,FALSE),0)</f>
        <v>1923.466170566644</v>
      </c>
      <c r="W2012" s="31">
        <f>IFERROR(VLOOKUP(C2012,'eindex _tget pp '!$A$4:$F$615,6,FALSE),0)</f>
        <v>1.0213142019000001</v>
      </c>
      <c r="X2012" s="4">
        <f>IFERROR(VLOOKUP(B2012,'eschools 16'!$A$2:$F$25,6,FALSE),1)</f>
        <v>1</v>
      </c>
      <c r="Y2012" s="1">
        <f t="shared" si="155"/>
        <v>10684.85</v>
      </c>
      <c r="Z2012" s="1">
        <f t="shared" si="156"/>
        <v>6172.66</v>
      </c>
      <c r="AA2012" s="31">
        <f>IFERROR(VLOOKUP(C2012,'eindex _tget pp '!$A$4:$G$615,7,FALSE),0)</f>
        <v>0.84270771099999997</v>
      </c>
      <c r="AB2012" s="1">
        <f>VLOOKUP(A2012,'ADM Details FY17'!$A$3:$AB$3515,28,FALSE)</f>
        <v>0</v>
      </c>
      <c r="AC2012" s="1">
        <f t="shared" si="157"/>
        <v>0</v>
      </c>
      <c r="AD2012" s="1">
        <f t="shared" si="158"/>
        <v>22.22</v>
      </c>
      <c r="AE2012" s="1">
        <f t="shared" si="159"/>
        <v>3333</v>
      </c>
    </row>
    <row r="2013" spans="1:31" x14ac:dyDescent="0.25">
      <c r="A2013" t="str">
        <f>B2013&amp;"-"&amp;COUNTIF($B$3:B2013,B2013)</f>
        <v>557-12</v>
      </c>
      <c r="B2013">
        <v>557</v>
      </c>
      <c r="C2013" s="18">
        <f>VLOOKUP(A2013,'ADM Details FY17'!$A$3:$D$3515,4,FALSE)</f>
        <v>45138</v>
      </c>
      <c r="D2013" s="1">
        <f>VLOOKUP(A2013,'ADM Details FY17'!$A$3:$E$3515,5,FALSE)</f>
        <v>2</v>
      </c>
      <c r="E2013" s="1">
        <f>VLOOKUP(A2013,'ADM Details FY17'!$A$3:$F$3515,6,FALSE)</f>
        <v>0</v>
      </c>
      <c r="F2013" s="1">
        <f>VLOOKUP(A2013,'ADM Details FY17'!$A$3:$G$3515,7,FALSE)</f>
        <v>0</v>
      </c>
      <c r="G2013" s="1">
        <f>VLOOKUP(A2013,'ADM Details FY17'!$A$3:$H$3515,8,FALSE)</f>
        <v>0</v>
      </c>
      <c r="H2013" s="1">
        <f>VLOOKUP(A2013,'ADM Details FY17'!$A$3:$I$3515,9,FALSE)</f>
        <v>0</v>
      </c>
      <c r="I2013" s="1">
        <f>VLOOKUP(A2013,'ADM Details FY17'!$A$3:$J$3517,10,FALSE)</f>
        <v>0</v>
      </c>
      <c r="J2013" s="1">
        <f>VLOOKUP(A2013,'ADM Details FY17'!$A$3:$K$3515,11,FALSE)</f>
        <v>0</v>
      </c>
      <c r="K2013" s="1">
        <f>VLOOKUP(A2013,'ADM Details FY17'!$A$3:$M$3515,13,FALSE)</f>
        <v>2</v>
      </c>
      <c r="L2013" s="1">
        <f>VLOOKUP(A2013,'ADM Details FY17'!$A$3:$O$3515,15,FALSE)</f>
        <v>0</v>
      </c>
      <c r="M2013" s="1">
        <f>VLOOKUP(A2013,'ADM Details FY17'!$A$3:$P$3515,16,FALSE)</f>
        <v>0</v>
      </c>
      <c r="N2013" s="1">
        <f>VLOOKUP(A2013,'ADM Details FY17'!$A$3:$Q$3515,17,FALSE)</f>
        <v>0</v>
      </c>
      <c r="O2013" s="1">
        <f>VLOOKUP(A2013,'ADM Details FY17'!$A$3:$S$3515,19,FALSE)</f>
        <v>2</v>
      </c>
      <c r="P2013" s="1">
        <f>VLOOKUP(A2013,'ADM Details FY17'!$A$3:$U$3515,21,FALSE)</f>
        <v>0</v>
      </c>
      <c r="Q2013" s="1">
        <f>VLOOKUP(A2013,'ADM Details FY17'!$A$3:$V$3515,22,FALSE)</f>
        <v>0</v>
      </c>
      <c r="R2013" s="1">
        <f>VLOOKUP(A2013,'ADM Details FY17'!$A$3:$W$3515,23,FALSE)</f>
        <v>0</v>
      </c>
      <c r="S2013" s="1">
        <f>VLOOKUP(A2013,'ADM Details FY17'!$A$3:$X$3515,24,FALSE)</f>
        <v>0</v>
      </c>
      <c r="T2013" s="1">
        <f>VLOOKUP(A2013,'ADM Details FY17'!$A$3:$Y$3515,25,FALSE)</f>
        <v>0</v>
      </c>
      <c r="U2013" s="1">
        <f>VLOOKUP(A2013,'ADM Details FY17'!$A$3:$AA$3515,27,FALSE)</f>
        <v>0</v>
      </c>
      <c r="V2013" s="1">
        <f>IFERROR(VLOOKUP(C2013,'eindex _tget pp '!$A$4:$E$615,5,FALSE),0)</f>
        <v>0</v>
      </c>
      <c r="W2013" s="31">
        <f>IFERROR(VLOOKUP(C2013,'eindex _tget pp '!$A$4:$F$615,6,FALSE),0)</f>
        <v>0.27267687219999998</v>
      </c>
      <c r="X2013" s="4">
        <f>IFERROR(VLOOKUP(B2013,'eschools 16'!$A$2:$F$25,6,FALSE),1)</f>
        <v>1</v>
      </c>
      <c r="Y2013" s="1">
        <f t="shared" si="155"/>
        <v>0</v>
      </c>
      <c r="Z2013" s="1">
        <f t="shared" si="156"/>
        <v>148.34</v>
      </c>
      <c r="AA2013" s="31">
        <f>IFERROR(VLOOKUP(C2013,'eindex _tget pp '!$A$4:$G$615,7,FALSE),0)</f>
        <v>0.27726853299999998</v>
      </c>
      <c r="AB2013" s="1">
        <f>VLOOKUP(A2013,'ADM Details FY17'!$A$3:$AB$3515,28,FALSE)</f>
        <v>0</v>
      </c>
      <c r="AC2013" s="1">
        <f t="shared" si="157"/>
        <v>0</v>
      </c>
      <c r="AD2013" s="1">
        <f t="shared" si="158"/>
        <v>2</v>
      </c>
      <c r="AE2013" s="1">
        <f t="shared" si="159"/>
        <v>300</v>
      </c>
    </row>
    <row r="2014" spans="1:31" x14ac:dyDescent="0.25">
      <c r="A2014" t="str">
        <f>B2014&amp;"-"&amp;COUNTIF($B$3:B2014,B2014)</f>
        <v>557-13</v>
      </c>
      <c r="B2014">
        <v>557</v>
      </c>
      <c r="C2014" s="18">
        <f>VLOOKUP(A2014,'ADM Details FY17'!$A$3:$D$3515,4,FALSE)</f>
        <v>0</v>
      </c>
      <c r="D2014" s="1">
        <f>VLOOKUP(A2014,'ADM Details FY17'!$A$3:$E$3515,5,FALSE)</f>
        <v>0</v>
      </c>
      <c r="E2014" s="1">
        <f>VLOOKUP(A2014,'ADM Details FY17'!$A$3:$F$3515,6,FALSE)</f>
        <v>0</v>
      </c>
      <c r="F2014" s="1">
        <f>VLOOKUP(A2014,'ADM Details FY17'!$A$3:$G$3515,7,FALSE)</f>
        <v>0</v>
      </c>
      <c r="G2014" s="1">
        <f>VLOOKUP(A2014,'ADM Details FY17'!$A$3:$H$3515,8,FALSE)</f>
        <v>0</v>
      </c>
      <c r="H2014" s="1">
        <f>VLOOKUP(A2014,'ADM Details FY17'!$A$3:$I$3515,9,FALSE)</f>
        <v>0</v>
      </c>
      <c r="I2014" s="1">
        <f>VLOOKUP(A2014,'ADM Details FY17'!$A$3:$J$3517,10,FALSE)</f>
        <v>0</v>
      </c>
      <c r="J2014" s="1">
        <f>VLOOKUP(A2014,'ADM Details FY17'!$A$3:$K$3515,11,FALSE)</f>
        <v>0</v>
      </c>
      <c r="K2014" s="1">
        <f>VLOOKUP(A2014,'ADM Details FY17'!$A$3:$M$3515,13,FALSE)</f>
        <v>0</v>
      </c>
      <c r="L2014" s="1">
        <f>VLOOKUP(A2014,'ADM Details FY17'!$A$3:$O$3515,15,FALSE)</f>
        <v>0</v>
      </c>
      <c r="M2014" s="1">
        <f>VLOOKUP(A2014,'ADM Details FY17'!$A$3:$P$3515,16,FALSE)</f>
        <v>0</v>
      </c>
      <c r="N2014" s="1">
        <f>VLOOKUP(A2014,'ADM Details FY17'!$A$3:$Q$3515,17,FALSE)</f>
        <v>0</v>
      </c>
      <c r="O2014" s="1">
        <f>VLOOKUP(A2014,'ADM Details FY17'!$A$3:$S$3515,19,FALSE)</f>
        <v>0</v>
      </c>
      <c r="P2014" s="1">
        <f>VLOOKUP(A2014,'ADM Details FY17'!$A$3:$U$3515,21,FALSE)</f>
        <v>0</v>
      </c>
      <c r="Q2014" s="1">
        <f>VLOOKUP(A2014,'ADM Details FY17'!$A$3:$V$3515,22,FALSE)</f>
        <v>0</v>
      </c>
      <c r="R2014" s="1">
        <f>VLOOKUP(A2014,'ADM Details FY17'!$A$3:$W$3515,23,FALSE)</f>
        <v>0</v>
      </c>
      <c r="S2014" s="1">
        <f>VLOOKUP(A2014,'ADM Details FY17'!$A$3:$X$3515,24,FALSE)</f>
        <v>0</v>
      </c>
      <c r="T2014" s="1">
        <f>VLOOKUP(A2014,'ADM Details FY17'!$A$3:$Y$3515,25,FALSE)</f>
        <v>0</v>
      </c>
      <c r="U2014" s="1">
        <f>VLOOKUP(A2014,'ADM Details FY17'!$A$3:$AA$3515,27,FALSE)</f>
        <v>0</v>
      </c>
      <c r="V2014" s="1">
        <f>IFERROR(VLOOKUP(C2014,'eindex _tget pp '!$A$4:$E$615,5,FALSE),0)</f>
        <v>0</v>
      </c>
      <c r="W2014" s="31">
        <f>IFERROR(VLOOKUP(C2014,'eindex _tget pp '!$A$4:$F$615,6,FALSE),0)</f>
        <v>0</v>
      </c>
      <c r="X2014" s="4">
        <f>IFERROR(VLOOKUP(B2014,'eschools 16'!$A$2:$F$25,6,FALSE),1)</f>
        <v>1</v>
      </c>
      <c r="Y2014" s="1">
        <f t="shared" si="155"/>
        <v>0</v>
      </c>
      <c r="Z2014" s="1">
        <f t="shared" si="156"/>
        <v>0</v>
      </c>
      <c r="AA2014" s="31">
        <f>IFERROR(VLOOKUP(C2014,'eindex _tget pp '!$A$4:$G$615,7,FALSE),0)</f>
        <v>0</v>
      </c>
      <c r="AB2014" s="1">
        <f>VLOOKUP(A2014,'ADM Details FY17'!$A$3:$AB$3515,28,FALSE)</f>
        <v>0</v>
      </c>
      <c r="AC2014" s="1">
        <f t="shared" si="157"/>
        <v>0</v>
      </c>
      <c r="AD2014" s="1">
        <f t="shared" si="158"/>
        <v>0</v>
      </c>
      <c r="AE2014" s="1">
        <f t="shared" si="159"/>
        <v>0</v>
      </c>
    </row>
    <row r="2015" spans="1:31" x14ac:dyDescent="0.25">
      <c r="A2015" t="str">
        <f>B2015&amp;"-"&amp;COUNTIF($B$3:B2015,B2015)</f>
        <v>557-14</v>
      </c>
      <c r="B2015">
        <v>557</v>
      </c>
      <c r="C2015" s="18">
        <f>VLOOKUP(A2015,'ADM Details FY17'!$A$3:$D$3515,4,FALSE)</f>
        <v>0</v>
      </c>
      <c r="D2015" s="1">
        <f>VLOOKUP(A2015,'ADM Details FY17'!$A$3:$E$3515,5,FALSE)</f>
        <v>0</v>
      </c>
      <c r="E2015" s="1">
        <f>VLOOKUP(A2015,'ADM Details FY17'!$A$3:$F$3515,6,FALSE)</f>
        <v>0</v>
      </c>
      <c r="F2015" s="1">
        <f>VLOOKUP(A2015,'ADM Details FY17'!$A$3:$G$3515,7,FALSE)</f>
        <v>0</v>
      </c>
      <c r="G2015" s="1">
        <f>VLOOKUP(A2015,'ADM Details FY17'!$A$3:$H$3515,8,FALSE)</f>
        <v>0</v>
      </c>
      <c r="H2015" s="1">
        <f>VLOOKUP(A2015,'ADM Details FY17'!$A$3:$I$3515,9,FALSE)</f>
        <v>0</v>
      </c>
      <c r="I2015" s="1">
        <f>VLOOKUP(A2015,'ADM Details FY17'!$A$3:$J$3517,10,FALSE)</f>
        <v>0</v>
      </c>
      <c r="J2015" s="1">
        <f>VLOOKUP(A2015,'ADM Details FY17'!$A$3:$K$3515,11,FALSE)</f>
        <v>0</v>
      </c>
      <c r="K2015" s="1">
        <f>VLOOKUP(A2015,'ADM Details FY17'!$A$3:$M$3515,13,FALSE)</f>
        <v>0</v>
      </c>
      <c r="L2015" s="1">
        <f>VLOOKUP(A2015,'ADM Details FY17'!$A$3:$O$3515,15,FALSE)</f>
        <v>0</v>
      </c>
      <c r="M2015" s="1">
        <f>VLOOKUP(A2015,'ADM Details FY17'!$A$3:$P$3515,16,FALSE)</f>
        <v>0</v>
      </c>
      <c r="N2015" s="1">
        <f>VLOOKUP(A2015,'ADM Details FY17'!$A$3:$Q$3515,17,FALSE)</f>
        <v>0</v>
      </c>
      <c r="O2015" s="1">
        <f>VLOOKUP(A2015,'ADM Details FY17'!$A$3:$S$3515,19,FALSE)</f>
        <v>0</v>
      </c>
      <c r="P2015" s="1">
        <f>VLOOKUP(A2015,'ADM Details FY17'!$A$3:$U$3515,21,FALSE)</f>
        <v>0</v>
      </c>
      <c r="Q2015" s="1">
        <f>VLOOKUP(A2015,'ADM Details FY17'!$A$3:$V$3515,22,FALSE)</f>
        <v>0</v>
      </c>
      <c r="R2015" s="1">
        <f>VLOOKUP(A2015,'ADM Details FY17'!$A$3:$W$3515,23,FALSE)</f>
        <v>0</v>
      </c>
      <c r="S2015" s="1">
        <f>VLOOKUP(A2015,'ADM Details FY17'!$A$3:$X$3515,24,FALSE)</f>
        <v>0</v>
      </c>
      <c r="T2015" s="1">
        <f>VLOOKUP(A2015,'ADM Details FY17'!$A$3:$Y$3515,25,FALSE)</f>
        <v>0</v>
      </c>
      <c r="U2015" s="1">
        <f>VLOOKUP(A2015,'ADM Details FY17'!$A$3:$AA$3515,27,FALSE)</f>
        <v>0</v>
      </c>
      <c r="V2015" s="1">
        <f>IFERROR(VLOOKUP(C2015,'eindex _tget pp '!$A$4:$E$615,5,FALSE),0)</f>
        <v>0</v>
      </c>
      <c r="W2015" s="31">
        <f>IFERROR(VLOOKUP(C2015,'eindex _tget pp '!$A$4:$F$615,6,FALSE),0)</f>
        <v>0</v>
      </c>
      <c r="X2015" s="4">
        <f>IFERROR(VLOOKUP(B2015,'eschools 16'!$A$2:$F$25,6,FALSE),1)</f>
        <v>1</v>
      </c>
      <c r="Y2015" s="1">
        <f t="shared" si="155"/>
        <v>0</v>
      </c>
      <c r="Z2015" s="1">
        <f t="shared" si="156"/>
        <v>0</v>
      </c>
      <c r="AA2015" s="31">
        <f>IFERROR(VLOOKUP(C2015,'eindex _tget pp '!$A$4:$G$615,7,FALSE),0)</f>
        <v>0</v>
      </c>
      <c r="AB2015" s="1">
        <f>VLOOKUP(A2015,'ADM Details FY17'!$A$3:$AB$3515,28,FALSE)</f>
        <v>0</v>
      </c>
      <c r="AC2015" s="1">
        <f t="shared" si="157"/>
        <v>0</v>
      </c>
      <c r="AD2015" s="1">
        <f t="shared" si="158"/>
        <v>0</v>
      </c>
      <c r="AE2015" s="1">
        <f t="shared" si="159"/>
        <v>0</v>
      </c>
    </row>
    <row r="2016" spans="1:31" x14ac:dyDescent="0.25">
      <c r="A2016" t="str">
        <f>B2016&amp;"-"&amp;COUNTIF($B$3:B2016,B2016)</f>
        <v>557-15</v>
      </c>
      <c r="B2016">
        <v>557</v>
      </c>
      <c r="C2016" s="18">
        <f>VLOOKUP(A2016,'ADM Details FY17'!$A$3:$D$3515,4,FALSE)</f>
        <v>0</v>
      </c>
      <c r="D2016" s="1">
        <f>VLOOKUP(A2016,'ADM Details FY17'!$A$3:$E$3515,5,FALSE)</f>
        <v>0</v>
      </c>
      <c r="E2016" s="1">
        <f>VLOOKUP(A2016,'ADM Details FY17'!$A$3:$F$3515,6,FALSE)</f>
        <v>0</v>
      </c>
      <c r="F2016" s="1">
        <f>VLOOKUP(A2016,'ADM Details FY17'!$A$3:$G$3515,7,FALSE)</f>
        <v>0</v>
      </c>
      <c r="G2016" s="1">
        <f>VLOOKUP(A2016,'ADM Details FY17'!$A$3:$H$3515,8,FALSE)</f>
        <v>0</v>
      </c>
      <c r="H2016" s="1">
        <f>VLOOKUP(A2016,'ADM Details FY17'!$A$3:$I$3515,9,FALSE)</f>
        <v>0</v>
      </c>
      <c r="I2016" s="1">
        <f>VLOOKUP(A2016,'ADM Details FY17'!$A$3:$J$3517,10,FALSE)</f>
        <v>0</v>
      </c>
      <c r="J2016" s="1">
        <f>VLOOKUP(A2016,'ADM Details FY17'!$A$3:$K$3515,11,FALSE)</f>
        <v>0</v>
      </c>
      <c r="K2016" s="1">
        <f>VLOOKUP(A2016,'ADM Details FY17'!$A$3:$M$3515,13,FALSE)</f>
        <v>0</v>
      </c>
      <c r="L2016" s="1">
        <f>VLOOKUP(A2016,'ADM Details FY17'!$A$3:$O$3515,15,FALSE)</f>
        <v>0</v>
      </c>
      <c r="M2016" s="1">
        <f>VLOOKUP(A2016,'ADM Details FY17'!$A$3:$P$3515,16,FALSE)</f>
        <v>0</v>
      </c>
      <c r="N2016" s="1">
        <f>VLOOKUP(A2016,'ADM Details FY17'!$A$3:$Q$3515,17,FALSE)</f>
        <v>0</v>
      </c>
      <c r="O2016" s="1">
        <f>VLOOKUP(A2016,'ADM Details FY17'!$A$3:$S$3515,19,FALSE)</f>
        <v>0</v>
      </c>
      <c r="P2016" s="1">
        <f>VLOOKUP(A2016,'ADM Details FY17'!$A$3:$U$3515,21,FALSE)</f>
        <v>0</v>
      </c>
      <c r="Q2016" s="1">
        <f>VLOOKUP(A2016,'ADM Details FY17'!$A$3:$V$3515,22,FALSE)</f>
        <v>0</v>
      </c>
      <c r="R2016" s="1">
        <f>VLOOKUP(A2016,'ADM Details FY17'!$A$3:$W$3515,23,FALSE)</f>
        <v>0</v>
      </c>
      <c r="S2016" s="1">
        <f>VLOOKUP(A2016,'ADM Details FY17'!$A$3:$X$3515,24,FALSE)</f>
        <v>0</v>
      </c>
      <c r="T2016" s="1">
        <f>VLOOKUP(A2016,'ADM Details FY17'!$A$3:$Y$3515,25,FALSE)</f>
        <v>0</v>
      </c>
      <c r="U2016" s="1">
        <f>VLOOKUP(A2016,'ADM Details FY17'!$A$3:$AA$3515,27,FALSE)</f>
        <v>0</v>
      </c>
      <c r="V2016" s="1">
        <f>IFERROR(VLOOKUP(C2016,'eindex _tget pp '!$A$4:$E$615,5,FALSE),0)</f>
        <v>0</v>
      </c>
      <c r="W2016" s="31">
        <f>IFERROR(VLOOKUP(C2016,'eindex _tget pp '!$A$4:$F$615,6,FALSE),0)</f>
        <v>0</v>
      </c>
      <c r="X2016" s="4">
        <f>IFERROR(VLOOKUP(B2016,'eschools 16'!$A$2:$F$25,6,FALSE),1)</f>
        <v>1</v>
      </c>
      <c r="Y2016" s="1">
        <f t="shared" si="155"/>
        <v>0</v>
      </c>
      <c r="Z2016" s="1">
        <f t="shared" si="156"/>
        <v>0</v>
      </c>
      <c r="AA2016" s="31">
        <f>IFERROR(VLOOKUP(C2016,'eindex _tget pp '!$A$4:$G$615,7,FALSE),0)</f>
        <v>0</v>
      </c>
      <c r="AB2016" s="1">
        <f>VLOOKUP(A2016,'ADM Details FY17'!$A$3:$AB$3515,28,FALSE)</f>
        <v>0</v>
      </c>
      <c r="AC2016" s="1">
        <f t="shared" si="157"/>
        <v>0</v>
      </c>
      <c r="AD2016" s="1">
        <f t="shared" si="158"/>
        <v>0</v>
      </c>
      <c r="AE2016" s="1">
        <f t="shared" si="159"/>
        <v>0</v>
      </c>
    </row>
    <row r="2017" spans="1:31" x14ac:dyDescent="0.25">
      <c r="A2017" t="str">
        <f>B2017&amp;"-"&amp;COUNTIF($B$3:B2017,B2017)</f>
        <v>557-16</v>
      </c>
      <c r="B2017">
        <v>557</v>
      </c>
      <c r="C2017" s="18">
        <f>VLOOKUP(A2017,'ADM Details FY17'!$A$3:$D$3515,4,FALSE)</f>
        <v>0</v>
      </c>
      <c r="D2017" s="1">
        <f>VLOOKUP(A2017,'ADM Details FY17'!$A$3:$E$3515,5,FALSE)</f>
        <v>0</v>
      </c>
      <c r="E2017" s="1">
        <f>VLOOKUP(A2017,'ADM Details FY17'!$A$3:$F$3515,6,FALSE)</f>
        <v>0</v>
      </c>
      <c r="F2017" s="1">
        <f>VLOOKUP(A2017,'ADM Details FY17'!$A$3:$G$3515,7,FALSE)</f>
        <v>0</v>
      </c>
      <c r="G2017" s="1">
        <f>VLOOKUP(A2017,'ADM Details FY17'!$A$3:$H$3515,8,FALSE)</f>
        <v>0</v>
      </c>
      <c r="H2017" s="1">
        <f>VLOOKUP(A2017,'ADM Details FY17'!$A$3:$I$3515,9,FALSE)</f>
        <v>0</v>
      </c>
      <c r="I2017" s="1">
        <f>VLOOKUP(A2017,'ADM Details FY17'!$A$3:$J$3517,10,FALSE)</f>
        <v>0</v>
      </c>
      <c r="J2017" s="1">
        <f>VLOOKUP(A2017,'ADM Details FY17'!$A$3:$K$3515,11,FALSE)</f>
        <v>0</v>
      </c>
      <c r="K2017" s="1">
        <f>VLOOKUP(A2017,'ADM Details FY17'!$A$3:$M$3515,13,FALSE)</f>
        <v>0</v>
      </c>
      <c r="L2017" s="1">
        <f>VLOOKUP(A2017,'ADM Details FY17'!$A$3:$O$3515,15,FALSE)</f>
        <v>0</v>
      </c>
      <c r="M2017" s="1">
        <f>VLOOKUP(A2017,'ADM Details FY17'!$A$3:$P$3515,16,FALSE)</f>
        <v>0</v>
      </c>
      <c r="N2017" s="1">
        <f>VLOOKUP(A2017,'ADM Details FY17'!$A$3:$Q$3515,17,FALSE)</f>
        <v>0</v>
      </c>
      <c r="O2017" s="1">
        <f>VLOOKUP(A2017,'ADM Details FY17'!$A$3:$S$3515,19,FALSE)</f>
        <v>0</v>
      </c>
      <c r="P2017" s="1">
        <f>VLOOKUP(A2017,'ADM Details FY17'!$A$3:$U$3515,21,FALSE)</f>
        <v>0</v>
      </c>
      <c r="Q2017" s="1">
        <f>VLOOKUP(A2017,'ADM Details FY17'!$A$3:$V$3515,22,FALSE)</f>
        <v>0</v>
      </c>
      <c r="R2017" s="1">
        <f>VLOOKUP(A2017,'ADM Details FY17'!$A$3:$W$3515,23,FALSE)</f>
        <v>0</v>
      </c>
      <c r="S2017" s="1">
        <f>VLOOKUP(A2017,'ADM Details FY17'!$A$3:$X$3515,24,FALSE)</f>
        <v>0</v>
      </c>
      <c r="T2017" s="1">
        <f>VLOOKUP(A2017,'ADM Details FY17'!$A$3:$Y$3515,25,FALSE)</f>
        <v>0</v>
      </c>
      <c r="U2017" s="1">
        <f>VLOOKUP(A2017,'ADM Details FY17'!$A$3:$AA$3515,27,FALSE)</f>
        <v>0</v>
      </c>
      <c r="V2017" s="1">
        <f>IFERROR(VLOOKUP(C2017,'eindex _tget pp '!$A$4:$E$615,5,FALSE),0)</f>
        <v>0</v>
      </c>
      <c r="W2017" s="31">
        <f>IFERROR(VLOOKUP(C2017,'eindex _tget pp '!$A$4:$F$615,6,FALSE),0)</f>
        <v>0</v>
      </c>
      <c r="X2017" s="4">
        <f>IFERROR(VLOOKUP(B2017,'eschools 16'!$A$2:$F$25,6,FALSE),1)</f>
        <v>1</v>
      </c>
      <c r="Y2017" s="1">
        <f t="shared" si="155"/>
        <v>0</v>
      </c>
      <c r="Z2017" s="1">
        <f t="shared" si="156"/>
        <v>0</v>
      </c>
      <c r="AA2017" s="31">
        <f>IFERROR(VLOOKUP(C2017,'eindex _tget pp '!$A$4:$G$615,7,FALSE),0)</f>
        <v>0</v>
      </c>
      <c r="AB2017" s="1">
        <f>VLOOKUP(A2017,'ADM Details FY17'!$A$3:$AB$3515,28,FALSE)</f>
        <v>0</v>
      </c>
      <c r="AC2017" s="1">
        <f t="shared" si="157"/>
        <v>0</v>
      </c>
      <c r="AD2017" s="1">
        <f t="shared" si="158"/>
        <v>0</v>
      </c>
      <c r="AE2017" s="1">
        <f t="shared" si="159"/>
        <v>0</v>
      </c>
    </row>
    <row r="2018" spans="1:31" x14ac:dyDescent="0.25">
      <c r="A2018" t="str">
        <f>B2018&amp;"-"&amp;COUNTIF($B$3:B2018,B2018)</f>
        <v>557-17</v>
      </c>
      <c r="B2018">
        <v>557</v>
      </c>
      <c r="C2018" s="18">
        <f>VLOOKUP(A2018,'ADM Details FY17'!$A$3:$D$3515,4,FALSE)</f>
        <v>0</v>
      </c>
      <c r="D2018" s="1">
        <f>VLOOKUP(A2018,'ADM Details FY17'!$A$3:$E$3515,5,FALSE)</f>
        <v>0</v>
      </c>
      <c r="E2018" s="1">
        <f>VLOOKUP(A2018,'ADM Details FY17'!$A$3:$F$3515,6,FALSE)</f>
        <v>0</v>
      </c>
      <c r="F2018" s="1">
        <f>VLOOKUP(A2018,'ADM Details FY17'!$A$3:$G$3515,7,FALSE)</f>
        <v>0</v>
      </c>
      <c r="G2018" s="1">
        <f>VLOOKUP(A2018,'ADM Details FY17'!$A$3:$H$3515,8,FALSE)</f>
        <v>0</v>
      </c>
      <c r="H2018" s="1">
        <f>VLOOKUP(A2018,'ADM Details FY17'!$A$3:$I$3515,9,FALSE)</f>
        <v>0</v>
      </c>
      <c r="I2018" s="1">
        <f>VLOOKUP(A2018,'ADM Details FY17'!$A$3:$J$3517,10,FALSE)</f>
        <v>0</v>
      </c>
      <c r="J2018" s="1">
        <f>VLOOKUP(A2018,'ADM Details FY17'!$A$3:$K$3515,11,FALSE)</f>
        <v>0</v>
      </c>
      <c r="K2018" s="1">
        <f>VLOOKUP(A2018,'ADM Details FY17'!$A$3:$M$3515,13,FALSE)</f>
        <v>0</v>
      </c>
      <c r="L2018" s="1">
        <f>VLOOKUP(A2018,'ADM Details FY17'!$A$3:$O$3515,15,FALSE)</f>
        <v>0</v>
      </c>
      <c r="M2018" s="1">
        <f>VLOOKUP(A2018,'ADM Details FY17'!$A$3:$P$3515,16,FALSE)</f>
        <v>0</v>
      </c>
      <c r="N2018" s="1">
        <f>VLOOKUP(A2018,'ADM Details FY17'!$A$3:$Q$3515,17,FALSE)</f>
        <v>0</v>
      </c>
      <c r="O2018" s="1">
        <f>VLOOKUP(A2018,'ADM Details FY17'!$A$3:$S$3515,19,FALSE)</f>
        <v>0</v>
      </c>
      <c r="P2018" s="1">
        <f>VLOOKUP(A2018,'ADM Details FY17'!$A$3:$U$3515,21,FALSE)</f>
        <v>0</v>
      </c>
      <c r="Q2018" s="1">
        <f>VLOOKUP(A2018,'ADM Details FY17'!$A$3:$V$3515,22,FALSE)</f>
        <v>0</v>
      </c>
      <c r="R2018" s="1">
        <f>VLOOKUP(A2018,'ADM Details FY17'!$A$3:$W$3515,23,FALSE)</f>
        <v>0</v>
      </c>
      <c r="S2018" s="1">
        <f>VLOOKUP(A2018,'ADM Details FY17'!$A$3:$X$3515,24,FALSE)</f>
        <v>0</v>
      </c>
      <c r="T2018" s="1">
        <f>VLOOKUP(A2018,'ADM Details FY17'!$A$3:$Y$3515,25,FALSE)</f>
        <v>0</v>
      </c>
      <c r="U2018" s="1">
        <f>VLOOKUP(A2018,'ADM Details FY17'!$A$3:$AA$3515,27,FALSE)</f>
        <v>0</v>
      </c>
      <c r="V2018" s="1">
        <f>IFERROR(VLOOKUP(C2018,'eindex _tget pp '!$A$4:$E$615,5,FALSE),0)</f>
        <v>0</v>
      </c>
      <c r="W2018" s="31">
        <f>IFERROR(VLOOKUP(C2018,'eindex _tget pp '!$A$4:$F$615,6,FALSE),0)</f>
        <v>0</v>
      </c>
      <c r="X2018" s="4">
        <f>IFERROR(VLOOKUP(B2018,'eschools 16'!$A$2:$F$25,6,FALSE),1)</f>
        <v>1</v>
      </c>
      <c r="Y2018" s="1">
        <f t="shared" si="155"/>
        <v>0</v>
      </c>
      <c r="Z2018" s="1">
        <f t="shared" si="156"/>
        <v>0</v>
      </c>
      <c r="AA2018" s="31">
        <f>IFERROR(VLOOKUP(C2018,'eindex _tget pp '!$A$4:$G$615,7,FALSE),0)</f>
        <v>0</v>
      </c>
      <c r="AB2018" s="1">
        <f>VLOOKUP(A2018,'ADM Details FY17'!$A$3:$AB$3515,28,FALSE)</f>
        <v>0</v>
      </c>
      <c r="AC2018" s="1">
        <f t="shared" si="157"/>
        <v>0</v>
      </c>
      <c r="AD2018" s="1">
        <f t="shared" si="158"/>
        <v>0</v>
      </c>
      <c r="AE2018" s="1">
        <f t="shared" si="159"/>
        <v>0</v>
      </c>
    </row>
    <row r="2019" spans="1:31" x14ac:dyDescent="0.25">
      <c r="A2019" t="str">
        <f>B2019&amp;"-"&amp;COUNTIF($B$3:B2019,B2019)</f>
        <v>557-18</v>
      </c>
      <c r="B2019">
        <v>557</v>
      </c>
      <c r="C2019" s="18">
        <f>VLOOKUP(A2019,'ADM Details FY17'!$A$3:$D$3515,4,FALSE)</f>
        <v>0</v>
      </c>
      <c r="D2019" s="1">
        <f>VLOOKUP(A2019,'ADM Details FY17'!$A$3:$E$3515,5,FALSE)</f>
        <v>0</v>
      </c>
      <c r="E2019" s="1">
        <f>VLOOKUP(A2019,'ADM Details FY17'!$A$3:$F$3515,6,FALSE)</f>
        <v>0</v>
      </c>
      <c r="F2019" s="1">
        <f>VLOOKUP(A2019,'ADM Details FY17'!$A$3:$G$3515,7,FALSE)</f>
        <v>0</v>
      </c>
      <c r="G2019" s="1">
        <f>VLOOKUP(A2019,'ADM Details FY17'!$A$3:$H$3515,8,FALSE)</f>
        <v>0</v>
      </c>
      <c r="H2019" s="1">
        <f>VLOOKUP(A2019,'ADM Details FY17'!$A$3:$I$3515,9,FALSE)</f>
        <v>0</v>
      </c>
      <c r="I2019" s="1">
        <f>VLOOKUP(A2019,'ADM Details FY17'!$A$3:$J$3517,10,FALSE)</f>
        <v>0</v>
      </c>
      <c r="J2019" s="1">
        <f>VLOOKUP(A2019,'ADM Details FY17'!$A$3:$K$3515,11,FALSE)</f>
        <v>0</v>
      </c>
      <c r="K2019" s="1">
        <f>VLOOKUP(A2019,'ADM Details FY17'!$A$3:$M$3515,13,FALSE)</f>
        <v>0</v>
      </c>
      <c r="L2019" s="1">
        <f>VLOOKUP(A2019,'ADM Details FY17'!$A$3:$O$3515,15,FALSE)</f>
        <v>0</v>
      </c>
      <c r="M2019" s="1">
        <f>VLOOKUP(A2019,'ADM Details FY17'!$A$3:$P$3515,16,FALSE)</f>
        <v>0</v>
      </c>
      <c r="N2019" s="1">
        <f>VLOOKUP(A2019,'ADM Details FY17'!$A$3:$Q$3515,17,FALSE)</f>
        <v>0</v>
      </c>
      <c r="O2019" s="1">
        <f>VLOOKUP(A2019,'ADM Details FY17'!$A$3:$S$3515,19,FALSE)</f>
        <v>0</v>
      </c>
      <c r="P2019" s="1">
        <f>VLOOKUP(A2019,'ADM Details FY17'!$A$3:$U$3515,21,FALSE)</f>
        <v>0</v>
      </c>
      <c r="Q2019" s="1">
        <f>VLOOKUP(A2019,'ADM Details FY17'!$A$3:$V$3515,22,FALSE)</f>
        <v>0</v>
      </c>
      <c r="R2019" s="1">
        <f>VLOOKUP(A2019,'ADM Details FY17'!$A$3:$W$3515,23,FALSE)</f>
        <v>0</v>
      </c>
      <c r="S2019" s="1">
        <f>VLOOKUP(A2019,'ADM Details FY17'!$A$3:$X$3515,24,FALSE)</f>
        <v>0</v>
      </c>
      <c r="T2019" s="1">
        <f>VLOOKUP(A2019,'ADM Details FY17'!$A$3:$Y$3515,25,FALSE)</f>
        <v>0</v>
      </c>
      <c r="U2019" s="1">
        <f>VLOOKUP(A2019,'ADM Details FY17'!$A$3:$AA$3515,27,FALSE)</f>
        <v>0</v>
      </c>
      <c r="V2019" s="1">
        <f>IFERROR(VLOOKUP(C2019,'eindex _tget pp '!$A$4:$E$615,5,FALSE),0)</f>
        <v>0</v>
      </c>
      <c r="W2019" s="31">
        <f>IFERROR(VLOOKUP(C2019,'eindex _tget pp '!$A$4:$F$615,6,FALSE),0)</f>
        <v>0</v>
      </c>
      <c r="X2019" s="4">
        <f>IFERROR(VLOOKUP(B2019,'eschools 16'!$A$2:$F$25,6,FALSE),1)</f>
        <v>1</v>
      </c>
      <c r="Y2019" s="1">
        <f t="shared" si="155"/>
        <v>0</v>
      </c>
      <c r="Z2019" s="1">
        <f t="shared" si="156"/>
        <v>0</v>
      </c>
      <c r="AA2019" s="31">
        <f>IFERROR(VLOOKUP(C2019,'eindex _tget pp '!$A$4:$G$615,7,FALSE),0)</f>
        <v>0</v>
      </c>
      <c r="AB2019" s="1">
        <f>VLOOKUP(A2019,'ADM Details FY17'!$A$3:$AB$3515,28,FALSE)</f>
        <v>0</v>
      </c>
      <c r="AC2019" s="1">
        <f t="shared" si="157"/>
        <v>0</v>
      </c>
      <c r="AD2019" s="1">
        <f t="shared" si="158"/>
        <v>0</v>
      </c>
      <c r="AE2019" s="1">
        <f t="shared" si="159"/>
        <v>0</v>
      </c>
    </row>
    <row r="2020" spans="1:31" x14ac:dyDescent="0.25">
      <c r="A2020" t="str">
        <f>B2020&amp;"-"&amp;COUNTIF($B$3:B2020,B2020)</f>
        <v>557-19</v>
      </c>
      <c r="B2020">
        <v>557</v>
      </c>
      <c r="C2020" s="18">
        <f>VLOOKUP(A2020,'ADM Details FY17'!$A$3:$D$3515,4,FALSE)</f>
        <v>0</v>
      </c>
      <c r="D2020" s="1">
        <f>VLOOKUP(A2020,'ADM Details FY17'!$A$3:$E$3515,5,FALSE)</f>
        <v>0</v>
      </c>
      <c r="E2020" s="1">
        <f>VLOOKUP(A2020,'ADM Details FY17'!$A$3:$F$3515,6,FALSE)</f>
        <v>0</v>
      </c>
      <c r="F2020" s="1">
        <f>VLOOKUP(A2020,'ADM Details FY17'!$A$3:$G$3515,7,FALSE)</f>
        <v>0</v>
      </c>
      <c r="G2020" s="1">
        <f>VLOOKUP(A2020,'ADM Details FY17'!$A$3:$H$3515,8,FALSE)</f>
        <v>0</v>
      </c>
      <c r="H2020" s="1">
        <f>VLOOKUP(A2020,'ADM Details FY17'!$A$3:$I$3515,9,FALSE)</f>
        <v>0</v>
      </c>
      <c r="I2020" s="1">
        <f>VLOOKUP(A2020,'ADM Details FY17'!$A$3:$J$3517,10,FALSE)</f>
        <v>0</v>
      </c>
      <c r="J2020" s="1">
        <f>VLOOKUP(A2020,'ADM Details FY17'!$A$3:$K$3515,11,FALSE)</f>
        <v>0</v>
      </c>
      <c r="K2020" s="1">
        <f>VLOOKUP(A2020,'ADM Details FY17'!$A$3:$M$3515,13,FALSE)</f>
        <v>0</v>
      </c>
      <c r="L2020" s="1">
        <f>VLOOKUP(A2020,'ADM Details FY17'!$A$3:$O$3515,15,FALSE)</f>
        <v>0</v>
      </c>
      <c r="M2020" s="1">
        <f>VLOOKUP(A2020,'ADM Details FY17'!$A$3:$P$3515,16,FALSE)</f>
        <v>0</v>
      </c>
      <c r="N2020" s="1">
        <f>VLOOKUP(A2020,'ADM Details FY17'!$A$3:$Q$3515,17,FALSE)</f>
        <v>0</v>
      </c>
      <c r="O2020" s="1">
        <f>VLOOKUP(A2020,'ADM Details FY17'!$A$3:$S$3515,19,FALSE)</f>
        <v>0</v>
      </c>
      <c r="P2020" s="1">
        <f>VLOOKUP(A2020,'ADM Details FY17'!$A$3:$U$3515,21,FALSE)</f>
        <v>0</v>
      </c>
      <c r="Q2020" s="1">
        <f>VLOOKUP(A2020,'ADM Details FY17'!$A$3:$V$3515,22,FALSE)</f>
        <v>0</v>
      </c>
      <c r="R2020" s="1">
        <f>VLOOKUP(A2020,'ADM Details FY17'!$A$3:$W$3515,23,FALSE)</f>
        <v>0</v>
      </c>
      <c r="S2020" s="1">
        <f>VLOOKUP(A2020,'ADM Details FY17'!$A$3:$X$3515,24,FALSE)</f>
        <v>0</v>
      </c>
      <c r="T2020" s="1">
        <f>VLOOKUP(A2020,'ADM Details FY17'!$A$3:$Y$3515,25,FALSE)</f>
        <v>0</v>
      </c>
      <c r="U2020" s="1">
        <f>VLOOKUP(A2020,'ADM Details FY17'!$A$3:$AA$3515,27,FALSE)</f>
        <v>0</v>
      </c>
      <c r="V2020" s="1">
        <f>IFERROR(VLOOKUP(C2020,'eindex _tget pp '!$A$4:$E$615,5,FALSE),0)</f>
        <v>0</v>
      </c>
      <c r="W2020" s="31">
        <f>IFERROR(VLOOKUP(C2020,'eindex _tget pp '!$A$4:$F$615,6,FALSE),0)</f>
        <v>0</v>
      </c>
      <c r="X2020" s="4">
        <f>IFERROR(VLOOKUP(B2020,'eschools 16'!$A$2:$F$25,6,FALSE),1)</f>
        <v>1</v>
      </c>
      <c r="Y2020" s="1">
        <f t="shared" si="155"/>
        <v>0</v>
      </c>
      <c r="Z2020" s="1">
        <f t="shared" si="156"/>
        <v>0</v>
      </c>
      <c r="AA2020" s="31">
        <f>IFERROR(VLOOKUP(C2020,'eindex _tget pp '!$A$4:$G$615,7,FALSE),0)</f>
        <v>0</v>
      </c>
      <c r="AB2020" s="1">
        <f>VLOOKUP(A2020,'ADM Details FY17'!$A$3:$AB$3515,28,FALSE)</f>
        <v>0</v>
      </c>
      <c r="AC2020" s="1">
        <f t="shared" si="157"/>
        <v>0</v>
      </c>
      <c r="AD2020" s="1">
        <f t="shared" si="158"/>
        <v>0</v>
      </c>
      <c r="AE2020" s="1">
        <f t="shared" si="159"/>
        <v>0</v>
      </c>
    </row>
    <row r="2021" spans="1:31" x14ac:dyDescent="0.25">
      <c r="A2021" t="str">
        <f>B2021&amp;"-"&amp;COUNTIF($B$3:B2021,B2021)</f>
        <v>557-20</v>
      </c>
      <c r="B2021">
        <v>557</v>
      </c>
      <c r="C2021" s="18">
        <f>VLOOKUP(A2021,'ADM Details FY17'!$A$3:$D$3515,4,FALSE)</f>
        <v>0</v>
      </c>
      <c r="D2021" s="1">
        <f>VLOOKUP(A2021,'ADM Details FY17'!$A$3:$E$3515,5,FALSE)</f>
        <v>0</v>
      </c>
      <c r="E2021" s="1">
        <f>VLOOKUP(A2021,'ADM Details FY17'!$A$3:$F$3515,6,FALSE)</f>
        <v>0</v>
      </c>
      <c r="F2021" s="1">
        <f>VLOOKUP(A2021,'ADM Details FY17'!$A$3:$G$3515,7,FALSE)</f>
        <v>0</v>
      </c>
      <c r="G2021" s="1">
        <f>VLOOKUP(A2021,'ADM Details FY17'!$A$3:$H$3515,8,FALSE)</f>
        <v>0</v>
      </c>
      <c r="H2021" s="1">
        <f>VLOOKUP(A2021,'ADM Details FY17'!$A$3:$I$3515,9,FALSE)</f>
        <v>0</v>
      </c>
      <c r="I2021" s="1">
        <f>VLOOKUP(A2021,'ADM Details FY17'!$A$3:$J$3517,10,FALSE)</f>
        <v>0</v>
      </c>
      <c r="J2021" s="1">
        <f>VLOOKUP(A2021,'ADM Details FY17'!$A$3:$K$3515,11,FALSE)</f>
        <v>0</v>
      </c>
      <c r="K2021" s="1">
        <f>VLOOKUP(A2021,'ADM Details FY17'!$A$3:$M$3515,13,FALSE)</f>
        <v>0</v>
      </c>
      <c r="L2021" s="1">
        <f>VLOOKUP(A2021,'ADM Details FY17'!$A$3:$O$3515,15,FALSE)</f>
        <v>0</v>
      </c>
      <c r="M2021" s="1">
        <f>VLOOKUP(A2021,'ADM Details FY17'!$A$3:$P$3515,16,FALSE)</f>
        <v>0</v>
      </c>
      <c r="N2021" s="1">
        <f>VLOOKUP(A2021,'ADM Details FY17'!$A$3:$Q$3515,17,FALSE)</f>
        <v>0</v>
      </c>
      <c r="O2021" s="1">
        <f>VLOOKUP(A2021,'ADM Details FY17'!$A$3:$S$3515,19,FALSE)</f>
        <v>0</v>
      </c>
      <c r="P2021" s="1">
        <f>VLOOKUP(A2021,'ADM Details FY17'!$A$3:$U$3515,21,FALSE)</f>
        <v>0</v>
      </c>
      <c r="Q2021" s="1">
        <f>VLOOKUP(A2021,'ADM Details FY17'!$A$3:$V$3515,22,FALSE)</f>
        <v>0</v>
      </c>
      <c r="R2021" s="1">
        <f>VLOOKUP(A2021,'ADM Details FY17'!$A$3:$W$3515,23,FALSE)</f>
        <v>0</v>
      </c>
      <c r="S2021" s="1">
        <f>VLOOKUP(A2021,'ADM Details FY17'!$A$3:$X$3515,24,FALSE)</f>
        <v>0</v>
      </c>
      <c r="T2021" s="1">
        <f>VLOOKUP(A2021,'ADM Details FY17'!$A$3:$Y$3515,25,FALSE)</f>
        <v>0</v>
      </c>
      <c r="U2021" s="1">
        <f>VLOOKUP(A2021,'ADM Details FY17'!$A$3:$AA$3515,27,FALSE)</f>
        <v>0</v>
      </c>
      <c r="V2021" s="1">
        <f>IFERROR(VLOOKUP(C2021,'eindex _tget pp '!$A$4:$E$615,5,FALSE),0)</f>
        <v>0</v>
      </c>
      <c r="W2021" s="31">
        <f>IFERROR(VLOOKUP(C2021,'eindex _tget pp '!$A$4:$F$615,6,FALSE),0)</f>
        <v>0</v>
      </c>
      <c r="X2021" s="4">
        <f>IFERROR(VLOOKUP(B2021,'eschools 16'!$A$2:$F$25,6,FALSE),1)</f>
        <v>1</v>
      </c>
      <c r="Y2021" s="1">
        <f t="shared" si="155"/>
        <v>0</v>
      </c>
      <c r="Z2021" s="1">
        <f t="shared" si="156"/>
        <v>0</v>
      </c>
      <c r="AA2021" s="31">
        <f>IFERROR(VLOOKUP(C2021,'eindex _tget pp '!$A$4:$G$615,7,FALSE),0)</f>
        <v>0</v>
      </c>
      <c r="AB2021" s="1">
        <f>VLOOKUP(A2021,'ADM Details FY17'!$A$3:$AB$3515,28,FALSE)</f>
        <v>0</v>
      </c>
      <c r="AC2021" s="1">
        <f t="shared" si="157"/>
        <v>0</v>
      </c>
      <c r="AD2021" s="1">
        <f t="shared" si="158"/>
        <v>0</v>
      </c>
      <c r="AE2021" s="1">
        <f t="shared" si="159"/>
        <v>0</v>
      </c>
    </row>
    <row r="2022" spans="1:31" x14ac:dyDescent="0.25">
      <c r="A2022" t="str">
        <f>B2022&amp;"-"&amp;COUNTIF($B$3:B2022,B2022)</f>
        <v>557-21</v>
      </c>
      <c r="B2022">
        <v>557</v>
      </c>
      <c r="C2022" s="18">
        <f>VLOOKUP(A2022,'ADM Details FY17'!$A$3:$D$3515,4,FALSE)</f>
        <v>0</v>
      </c>
      <c r="D2022" s="1">
        <f>VLOOKUP(A2022,'ADM Details FY17'!$A$3:$E$3515,5,FALSE)</f>
        <v>0</v>
      </c>
      <c r="E2022" s="1">
        <f>VLOOKUP(A2022,'ADM Details FY17'!$A$3:$F$3515,6,FALSE)</f>
        <v>0</v>
      </c>
      <c r="F2022" s="1">
        <f>VLOOKUP(A2022,'ADM Details FY17'!$A$3:$G$3515,7,FALSE)</f>
        <v>0</v>
      </c>
      <c r="G2022" s="1">
        <f>VLOOKUP(A2022,'ADM Details FY17'!$A$3:$H$3515,8,FALSE)</f>
        <v>0</v>
      </c>
      <c r="H2022" s="1">
        <f>VLOOKUP(A2022,'ADM Details FY17'!$A$3:$I$3515,9,FALSE)</f>
        <v>0</v>
      </c>
      <c r="I2022" s="1">
        <f>VLOOKUP(A2022,'ADM Details FY17'!$A$3:$J$3517,10,FALSE)</f>
        <v>0</v>
      </c>
      <c r="J2022" s="1">
        <f>VLOOKUP(A2022,'ADM Details FY17'!$A$3:$K$3515,11,FALSE)</f>
        <v>0</v>
      </c>
      <c r="K2022" s="1">
        <f>VLOOKUP(A2022,'ADM Details FY17'!$A$3:$M$3515,13,FALSE)</f>
        <v>0</v>
      </c>
      <c r="L2022" s="1">
        <f>VLOOKUP(A2022,'ADM Details FY17'!$A$3:$O$3515,15,FALSE)</f>
        <v>0</v>
      </c>
      <c r="M2022" s="1">
        <f>VLOOKUP(A2022,'ADM Details FY17'!$A$3:$P$3515,16,FALSE)</f>
        <v>0</v>
      </c>
      <c r="N2022" s="1">
        <f>VLOOKUP(A2022,'ADM Details FY17'!$A$3:$Q$3515,17,FALSE)</f>
        <v>0</v>
      </c>
      <c r="O2022" s="1">
        <f>VLOOKUP(A2022,'ADM Details FY17'!$A$3:$S$3515,19,FALSE)</f>
        <v>0</v>
      </c>
      <c r="P2022" s="1">
        <f>VLOOKUP(A2022,'ADM Details FY17'!$A$3:$U$3515,21,FALSE)</f>
        <v>0</v>
      </c>
      <c r="Q2022" s="1">
        <f>VLOOKUP(A2022,'ADM Details FY17'!$A$3:$V$3515,22,FALSE)</f>
        <v>0</v>
      </c>
      <c r="R2022" s="1">
        <f>VLOOKUP(A2022,'ADM Details FY17'!$A$3:$W$3515,23,FALSE)</f>
        <v>0</v>
      </c>
      <c r="S2022" s="1">
        <f>VLOOKUP(A2022,'ADM Details FY17'!$A$3:$X$3515,24,FALSE)</f>
        <v>0</v>
      </c>
      <c r="T2022" s="1">
        <f>VLOOKUP(A2022,'ADM Details FY17'!$A$3:$Y$3515,25,FALSE)</f>
        <v>0</v>
      </c>
      <c r="U2022" s="1">
        <f>VLOOKUP(A2022,'ADM Details FY17'!$A$3:$AA$3515,27,FALSE)</f>
        <v>0</v>
      </c>
      <c r="V2022" s="1">
        <f>IFERROR(VLOOKUP(C2022,'eindex _tget pp '!$A$4:$E$615,5,FALSE),0)</f>
        <v>0</v>
      </c>
      <c r="W2022" s="31">
        <f>IFERROR(VLOOKUP(C2022,'eindex _tget pp '!$A$4:$F$615,6,FALSE),0)</f>
        <v>0</v>
      </c>
      <c r="X2022" s="4">
        <f>IFERROR(VLOOKUP(B2022,'eschools 16'!$A$2:$F$25,6,FALSE),1)</f>
        <v>1</v>
      </c>
      <c r="Y2022" s="1">
        <f t="shared" si="155"/>
        <v>0</v>
      </c>
      <c r="Z2022" s="1">
        <f t="shared" si="156"/>
        <v>0</v>
      </c>
      <c r="AA2022" s="31">
        <f>IFERROR(VLOOKUP(C2022,'eindex _tget pp '!$A$4:$G$615,7,FALSE),0)</f>
        <v>0</v>
      </c>
      <c r="AB2022" s="1">
        <f>VLOOKUP(A2022,'ADM Details FY17'!$A$3:$AB$3515,28,FALSE)</f>
        <v>0</v>
      </c>
      <c r="AC2022" s="1">
        <f t="shared" si="157"/>
        <v>0</v>
      </c>
      <c r="AD2022" s="1">
        <f t="shared" si="158"/>
        <v>0</v>
      </c>
      <c r="AE2022" s="1">
        <f t="shared" si="159"/>
        <v>0</v>
      </c>
    </row>
    <row r="2023" spans="1:31" x14ac:dyDescent="0.25">
      <c r="A2023" t="str">
        <f>B2023&amp;"-"&amp;COUNTIF($B$3:B2023,B2023)</f>
        <v>557-22</v>
      </c>
      <c r="B2023">
        <v>557</v>
      </c>
      <c r="C2023" s="18">
        <f>VLOOKUP(A2023,'ADM Details FY17'!$A$3:$D$3515,4,FALSE)</f>
        <v>0</v>
      </c>
      <c r="D2023" s="1">
        <f>VLOOKUP(A2023,'ADM Details FY17'!$A$3:$E$3515,5,FALSE)</f>
        <v>0</v>
      </c>
      <c r="E2023" s="1">
        <f>VLOOKUP(A2023,'ADM Details FY17'!$A$3:$F$3515,6,FALSE)</f>
        <v>0</v>
      </c>
      <c r="F2023" s="1">
        <f>VLOOKUP(A2023,'ADM Details FY17'!$A$3:$G$3515,7,FALSE)</f>
        <v>0</v>
      </c>
      <c r="G2023" s="1">
        <f>VLOOKUP(A2023,'ADM Details FY17'!$A$3:$H$3515,8,FALSE)</f>
        <v>0</v>
      </c>
      <c r="H2023" s="1">
        <f>VLOOKUP(A2023,'ADM Details FY17'!$A$3:$I$3515,9,FALSE)</f>
        <v>0</v>
      </c>
      <c r="I2023" s="1">
        <f>VLOOKUP(A2023,'ADM Details FY17'!$A$3:$J$3517,10,FALSE)</f>
        <v>0</v>
      </c>
      <c r="J2023" s="1">
        <f>VLOOKUP(A2023,'ADM Details FY17'!$A$3:$K$3515,11,FALSE)</f>
        <v>0</v>
      </c>
      <c r="K2023" s="1">
        <f>VLOOKUP(A2023,'ADM Details FY17'!$A$3:$M$3515,13,FALSE)</f>
        <v>0</v>
      </c>
      <c r="L2023" s="1">
        <f>VLOOKUP(A2023,'ADM Details FY17'!$A$3:$O$3515,15,FALSE)</f>
        <v>0</v>
      </c>
      <c r="M2023" s="1">
        <f>VLOOKUP(A2023,'ADM Details FY17'!$A$3:$P$3515,16,FALSE)</f>
        <v>0</v>
      </c>
      <c r="N2023" s="1">
        <f>VLOOKUP(A2023,'ADM Details FY17'!$A$3:$Q$3515,17,FALSE)</f>
        <v>0</v>
      </c>
      <c r="O2023" s="1">
        <f>VLOOKUP(A2023,'ADM Details FY17'!$A$3:$S$3515,19,FALSE)</f>
        <v>0</v>
      </c>
      <c r="P2023" s="1">
        <f>VLOOKUP(A2023,'ADM Details FY17'!$A$3:$U$3515,21,FALSE)</f>
        <v>0</v>
      </c>
      <c r="Q2023" s="1">
        <f>VLOOKUP(A2023,'ADM Details FY17'!$A$3:$V$3515,22,FALSE)</f>
        <v>0</v>
      </c>
      <c r="R2023" s="1">
        <f>VLOOKUP(A2023,'ADM Details FY17'!$A$3:$W$3515,23,FALSE)</f>
        <v>0</v>
      </c>
      <c r="S2023" s="1">
        <f>VLOOKUP(A2023,'ADM Details FY17'!$A$3:$X$3515,24,FALSE)</f>
        <v>0</v>
      </c>
      <c r="T2023" s="1">
        <f>VLOOKUP(A2023,'ADM Details FY17'!$A$3:$Y$3515,25,FALSE)</f>
        <v>0</v>
      </c>
      <c r="U2023" s="1">
        <f>VLOOKUP(A2023,'ADM Details FY17'!$A$3:$AA$3515,27,FALSE)</f>
        <v>0</v>
      </c>
      <c r="V2023" s="1">
        <f>IFERROR(VLOOKUP(C2023,'eindex _tget pp '!$A$4:$E$615,5,FALSE),0)</f>
        <v>0</v>
      </c>
      <c r="W2023" s="31">
        <f>IFERROR(VLOOKUP(C2023,'eindex _tget pp '!$A$4:$F$615,6,FALSE),0)</f>
        <v>0</v>
      </c>
      <c r="X2023" s="4">
        <f>IFERROR(VLOOKUP(B2023,'eschools 16'!$A$2:$F$25,6,FALSE),1)</f>
        <v>1</v>
      </c>
      <c r="Y2023" s="1">
        <f t="shared" si="155"/>
        <v>0</v>
      </c>
      <c r="Z2023" s="1">
        <f t="shared" si="156"/>
        <v>0</v>
      </c>
      <c r="AA2023" s="31">
        <f>IFERROR(VLOOKUP(C2023,'eindex _tget pp '!$A$4:$G$615,7,FALSE),0)</f>
        <v>0</v>
      </c>
      <c r="AB2023" s="1">
        <f>VLOOKUP(A2023,'ADM Details FY17'!$A$3:$AB$3515,28,FALSE)</f>
        <v>0</v>
      </c>
      <c r="AC2023" s="1">
        <f t="shared" si="157"/>
        <v>0</v>
      </c>
      <c r="AD2023" s="1">
        <f t="shared" si="158"/>
        <v>0</v>
      </c>
      <c r="AE2023" s="1">
        <f t="shared" si="159"/>
        <v>0</v>
      </c>
    </row>
    <row r="2024" spans="1:31" x14ac:dyDescent="0.25">
      <c r="A2024" t="str">
        <f>B2024&amp;"-"&amp;COUNTIF($B$3:B2024,B2024)</f>
        <v>557-23</v>
      </c>
      <c r="B2024">
        <v>557</v>
      </c>
      <c r="C2024" s="18">
        <f>VLOOKUP(A2024,'ADM Details FY17'!$A$3:$D$3515,4,FALSE)</f>
        <v>0</v>
      </c>
      <c r="D2024" s="1">
        <f>VLOOKUP(A2024,'ADM Details FY17'!$A$3:$E$3515,5,FALSE)</f>
        <v>0</v>
      </c>
      <c r="E2024" s="1">
        <f>VLOOKUP(A2024,'ADM Details FY17'!$A$3:$F$3515,6,FALSE)</f>
        <v>0</v>
      </c>
      <c r="F2024" s="1">
        <f>VLOOKUP(A2024,'ADM Details FY17'!$A$3:$G$3515,7,FALSE)</f>
        <v>0</v>
      </c>
      <c r="G2024" s="1">
        <f>VLOOKUP(A2024,'ADM Details FY17'!$A$3:$H$3515,8,FALSE)</f>
        <v>0</v>
      </c>
      <c r="H2024" s="1">
        <f>VLOOKUP(A2024,'ADM Details FY17'!$A$3:$I$3515,9,FALSE)</f>
        <v>0</v>
      </c>
      <c r="I2024" s="1">
        <f>VLOOKUP(A2024,'ADM Details FY17'!$A$3:$J$3517,10,FALSE)</f>
        <v>0</v>
      </c>
      <c r="J2024" s="1">
        <f>VLOOKUP(A2024,'ADM Details FY17'!$A$3:$K$3515,11,FALSE)</f>
        <v>0</v>
      </c>
      <c r="K2024" s="1">
        <f>VLOOKUP(A2024,'ADM Details FY17'!$A$3:$M$3515,13,FALSE)</f>
        <v>0</v>
      </c>
      <c r="L2024" s="1">
        <f>VLOOKUP(A2024,'ADM Details FY17'!$A$3:$O$3515,15,FALSE)</f>
        <v>0</v>
      </c>
      <c r="M2024" s="1">
        <f>VLOOKUP(A2024,'ADM Details FY17'!$A$3:$P$3515,16,FALSE)</f>
        <v>0</v>
      </c>
      <c r="N2024" s="1">
        <f>VLOOKUP(A2024,'ADM Details FY17'!$A$3:$Q$3515,17,FALSE)</f>
        <v>0</v>
      </c>
      <c r="O2024" s="1">
        <f>VLOOKUP(A2024,'ADM Details FY17'!$A$3:$S$3515,19,FALSE)</f>
        <v>0</v>
      </c>
      <c r="P2024" s="1">
        <f>VLOOKUP(A2024,'ADM Details FY17'!$A$3:$U$3515,21,FALSE)</f>
        <v>0</v>
      </c>
      <c r="Q2024" s="1">
        <f>VLOOKUP(A2024,'ADM Details FY17'!$A$3:$V$3515,22,FALSE)</f>
        <v>0</v>
      </c>
      <c r="R2024" s="1">
        <f>VLOOKUP(A2024,'ADM Details FY17'!$A$3:$W$3515,23,FALSE)</f>
        <v>0</v>
      </c>
      <c r="S2024" s="1">
        <f>VLOOKUP(A2024,'ADM Details FY17'!$A$3:$X$3515,24,FALSE)</f>
        <v>0</v>
      </c>
      <c r="T2024" s="1">
        <f>VLOOKUP(A2024,'ADM Details FY17'!$A$3:$Y$3515,25,FALSE)</f>
        <v>0</v>
      </c>
      <c r="U2024" s="1">
        <f>VLOOKUP(A2024,'ADM Details FY17'!$A$3:$AA$3515,27,FALSE)</f>
        <v>0</v>
      </c>
      <c r="V2024" s="1">
        <f>IFERROR(VLOOKUP(C2024,'eindex _tget pp '!$A$4:$E$615,5,FALSE),0)</f>
        <v>0</v>
      </c>
      <c r="W2024" s="31">
        <f>IFERROR(VLOOKUP(C2024,'eindex _tget pp '!$A$4:$F$615,6,FALSE),0)</f>
        <v>0</v>
      </c>
      <c r="X2024" s="4">
        <f>IFERROR(VLOOKUP(B2024,'eschools 16'!$A$2:$F$25,6,FALSE),1)</f>
        <v>1</v>
      </c>
      <c r="Y2024" s="1">
        <f t="shared" si="155"/>
        <v>0</v>
      </c>
      <c r="Z2024" s="1">
        <f t="shared" si="156"/>
        <v>0</v>
      </c>
      <c r="AA2024" s="31">
        <f>IFERROR(VLOOKUP(C2024,'eindex _tget pp '!$A$4:$G$615,7,FALSE),0)</f>
        <v>0</v>
      </c>
      <c r="AB2024" s="1">
        <f>VLOOKUP(A2024,'ADM Details FY17'!$A$3:$AB$3515,28,FALSE)</f>
        <v>0</v>
      </c>
      <c r="AC2024" s="1">
        <f t="shared" si="157"/>
        <v>0</v>
      </c>
      <c r="AD2024" s="1">
        <f t="shared" si="158"/>
        <v>0</v>
      </c>
      <c r="AE2024" s="1">
        <f t="shared" si="159"/>
        <v>0</v>
      </c>
    </row>
    <row r="2025" spans="1:31" x14ac:dyDescent="0.25">
      <c r="A2025" t="str">
        <f>B2025&amp;"-"&amp;COUNTIF($B$3:B2025,B2025)</f>
        <v>557-24</v>
      </c>
      <c r="B2025">
        <v>557</v>
      </c>
      <c r="C2025" s="18">
        <f>VLOOKUP(A2025,'ADM Details FY17'!$A$3:$D$3515,4,FALSE)</f>
        <v>0</v>
      </c>
      <c r="D2025" s="1">
        <f>VLOOKUP(A2025,'ADM Details FY17'!$A$3:$E$3515,5,FALSE)</f>
        <v>0</v>
      </c>
      <c r="E2025" s="1">
        <f>VLOOKUP(A2025,'ADM Details FY17'!$A$3:$F$3515,6,FALSE)</f>
        <v>0</v>
      </c>
      <c r="F2025" s="1">
        <f>VLOOKUP(A2025,'ADM Details FY17'!$A$3:$G$3515,7,FALSE)</f>
        <v>0</v>
      </c>
      <c r="G2025" s="1">
        <f>VLOOKUP(A2025,'ADM Details FY17'!$A$3:$H$3515,8,FALSE)</f>
        <v>0</v>
      </c>
      <c r="H2025" s="1">
        <f>VLOOKUP(A2025,'ADM Details FY17'!$A$3:$I$3515,9,FALSE)</f>
        <v>0</v>
      </c>
      <c r="I2025" s="1">
        <f>VLOOKUP(A2025,'ADM Details FY17'!$A$3:$J$3517,10,FALSE)</f>
        <v>0</v>
      </c>
      <c r="J2025" s="1">
        <f>VLOOKUP(A2025,'ADM Details FY17'!$A$3:$K$3515,11,FALSE)</f>
        <v>0</v>
      </c>
      <c r="K2025" s="1">
        <f>VLOOKUP(A2025,'ADM Details FY17'!$A$3:$M$3515,13,FALSE)</f>
        <v>0</v>
      </c>
      <c r="L2025" s="1">
        <f>VLOOKUP(A2025,'ADM Details FY17'!$A$3:$O$3515,15,FALSE)</f>
        <v>0</v>
      </c>
      <c r="M2025" s="1">
        <f>VLOOKUP(A2025,'ADM Details FY17'!$A$3:$P$3515,16,FALSE)</f>
        <v>0</v>
      </c>
      <c r="N2025" s="1">
        <f>VLOOKUP(A2025,'ADM Details FY17'!$A$3:$Q$3515,17,FALSE)</f>
        <v>0</v>
      </c>
      <c r="O2025" s="1">
        <f>VLOOKUP(A2025,'ADM Details FY17'!$A$3:$S$3515,19,FALSE)</f>
        <v>0</v>
      </c>
      <c r="P2025" s="1">
        <f>VLOOKUP(A2025,'ADM Details FY17'!$A$3:$U$3515,21,FALSE)</f>
        <v>0</v>
      </c>
      <c r="Q2025" s="1">
        <f>VLOOKUP(A2025,'ADM Details FY17'!$A$3:$V$3515,22,FALSE)</f>
        <v>0</v>
      </c>
      <c r="R2025" s="1">
        <f>VLOOKUP(A2025,'ADM Details FY17'!$A$3:$W$3515,23,FALSE)</f>
        <v>0</v>
      </c>
      <c r="S2025" s="1">
        <f>VLOOKUP(A2025,'ADM Details FY17'!$A$3:$X$3515,24,FALSE)</f>
        <v>0</v>
      </c>
      <c r="T2025" s="1">
        <f>VLOOKUP(A2025,'ADM Details FY17'!$A$3:$Y$3515,25,FALSE)</f>
        <v>0</v>
      </c>
      <c r="U2025" s="1">
        <f>VLOOKUP(A2025,'ADM Details FY17'!$A$3:$AA$3515,27,FALSE)</f>
        <v>0</v>
      </c>
      <c r="V2025" s="1">
        <f>IFERROR(VLOOKUP(C2025,'eindex _tget pp '!$A$4:$E$615,5,FALSE),0)</f>
        <v>0</v>
      </c>
      <c r="W2025" s="31">
        <f>IFERROR(VLOOKUP(C2025,'eindex _tget pp '!$A$4:$F$615,6,FALSE),0)</f>
        <v>0</v>
      </c>
      <c r="X2025" s="4">
        <f>IFERROR(VLOOKUP(B2025,'eschools 16'!$A$2:$F$25,6,FALSE),1)</f>
        <v>1</v>
      </c>
      <c r="Y2025" s="1">
        <f t="shared" si="155"/>
        <v>0</v>
      </c>
      <c r="Z2025" s="1">
        <f t="shared" si="156"/>
        <v>0</v>
      </c>
      <c r="AA2025" s="31">
        <f>IFERROR(VLOOKUP(C2025,'eindex _tget pp '!$A$4:$G$615,7,FALSE),0)</f>
        <v>0</v>
      </c>
      <c r="AB2025" s="1">
        <f>VLOOKUP(A2025,'ADM Details FY17'!$A$3:$AB$3515,28,FALSE)</f>
        <v>0</v>
      </c>
      <c r="AC2025" s="1">
        <f t="shared" si="157"/>
        <v>0</v>
      </c>
      <c r="AD2025" s="1">
        <f t="shared" si="158"/>
        <v>0</v>
      </c>
      <c r="AE2025" s="1">
        <f t="shared" si="159"/>
        <v>0</v>
      </c>
    </row>
    <row r="2026" spans="1:31" x14ac:dyDescent="0.25">
      <c r="A2026" t="str">
        <f>B2026&amp;"-"&amp;COUNTIF($B$3:B2026,B2026)</f>
        <v>558-1</v>
      </c>
      <c r="B2026">
        <v>558</v>
      </c>
      <c r="C2026" s="18">
        <f>VLOOKUP(A2026,'ADM Details FY17'!$A$3:$D$3515,4,FALSE)</f>
        <v>46946</v>
      </c>
      <c r="D2026" s="1">
        <f>VLOOKUP(A2026,'ADM Details FY17'!$A$3:$E$3515,5,FALSE)</f>
        <v>1</v>
      </c>
      <c r="E2026" s="1">
        <f>VLOOKUP(A2026,'ADM Details FY17'!$A$3:$F$3515,6,FALSE)</f>
        <v>0</v>
      </c>
      <c r="F2026" s="1">
        <f>VLOOKUP(A2026,'ADM Details FY17'!$A$3:$G$3515,7,FALSE)</f>
        <v>0</v>
      </c>
      <c r="G2026" s="1">
        <f>VLOOKUP(A2026,'ADM Details FY17'!$A$3:$H$3515,8,FALSE)</f>
        <v>0</v>
      </c>
      <c r="H2026" s="1">
        <f>VLOOKUP(A2026,'ADM Details FY17'!$A$3:$I$3515,9,FALSE)</f>
        <v>0</v>
      </c>
      <c r="I2026" s="1">
        <f>VLOOKUP(A2026,'ADM Details FY17'!$A$3:$J$3517,10,FALSE)</f>
        <v>0</v>
      </c>
      <c r="J2026" s="1">
        <f>VLOOKUP(A2026,'ADM Details FY17'!$A$3:$K$3515,11,FALSE)</f>
        <v>0</v>
      </c>
      <c r="K2026" s="1">
        <f>VLOOKUP(A2026,'ADM Details FY17'!$A$3:$M$3515,13,FALSE)</f>
        <v>0</v>
      </c>
      <c r="L2026" s="1">
        <f>VLOOKUP(A2026,'ADM Details FY17'!$A$3:$O$3515,15,FALSE)</f>
        <v>0</v>
      </c>
      <c r="M2026" s="1">
        <f>VLOOKUP(A2026,'ADM Details FY17'!$A$3:$P$3515,16,FALSE)</f>
        <v>0</v>
      </c>
      <c r="N2026" s="1">
        <f>VLOOKUP(A2026,'ADM Details FY17'!$A$3:$Q$3515,17,FALSE)</f>
        <v>0</v>
      </c>
      <c r="O2026" s="1">
        <f>VLOOKUP(A2026,'ADM Details FY17'!$A$3:$S$3515,19,FALSE)</f>
        <v>1</v>
      </c>
      <c r="P2026" s="1">
        <f>VLOOKUP(A2026,'ADM Details FY17'!$A$3:$U$3515,21,FALSE)</f>
        <v>0</v>
      </c>
      <c r="Q2026" s="1">
        <f>VLOOKUP(A2026,'ADM Details FY17'!$A$3:$V$3515,22,FALSE)</f>
        <v>0</v>
      </c>
      <c r="R2026" s="1">
        <f>VLOOKUP(A2026,'ADM Details FY17'!$A$3:$W$3515,23,FALSE)</f>
        <v>0</v>
      </c>
      <c r="S2026" s="1">
        <f>VLOOKUP(A2026,'ADM Details FY17'!$A$3:$X$3515,24,FALSE)</f>
        <v>0</v>
      </c>
      <c r="T2026" s="1">
        <f>VLOOKUP(A2026,'ADM Details FY17'!$A$3:$Y$3515,25,FALSE)</f>
        <v>0</v>
      </c>
      <c r="U2026" s="1">
        <f>VLOOKUP(A2026,'ADM Details FY17'!$A$3:$AA$3515,27,FALSE)</f>
        <v>0</v>
      </c>
      <c r="V2026" s="1">
        <f>IFERROR(VLOOKUP(C2026,'eindex _tget pp '!$A$4:$E$615,5,FALSE),0)</f>
        <v>610.7199959476801</v>
      </c>
      <c r="W2026" s="31">
        <f>IFERROR(VLOOKUP(C2026,'eindex _tget pp '!$A$4:$F$615,6,FALSE),0)</f>
        <v>0.41647474870000001</v>
      </c>
      <c r="X2026" s="4">
        <f>IFERROR(VLOOKUP(B2026,'eschools 16'!$A$2:$F$25,6,FALSE),1)</f>
        <v>1</v>
      </c>
      <c r="Y2026" s="1">
        <f t="shared" si="155"/>
        <v>152.68</v>
      </c>
      <c r="Z2026" s="1">
        <f t="shared" si="156"/>
        <v>0</v>
      </c>
      <c r="AA2026" s="31">
        <f>IFERROR(VLOOKUP(C2026,'eindex _tget pp '!$A$4:$G$615,7,FALSE),0)</f>
        <v>0.574723663</v>
      </c>
      <c r="AB2026" s="1">
        <f>VLOOKUP(A2026,'ADM Details FY17'!$A$3:$AB$3515,28,FALSE)</f>
        <v>0</v>
      </c>
      <c r="AC2026" s="1">
        <f t="shared" si="157"/>
        <v>0</v>
      </c>
      <c r="AD2026" s="1">
        <f t="shared" si="158"/>
        <v>1</v>
      </c>
      <c r="AE2026" s="1">
        <f t="shared" si="159"/>
        <v>150</v>
      </c>
    </row>
    <row r="2027" spans="1:31" x14ac:dyDescent="0.25">
      <c r="A2027" t="str">
        <f>B2027&amp;"-"&amp;COUNTIF($B$3:B2027,B2027)</f>
        <v>558-2</v>
      </c>
      <c r="B2027">
        <v>558</v>
      </c>
      <c r="C2027" s="18">
        <f>VLOOKUP(A2027,'ADM Details FY17'!$A$3:$D$3515,4,FALSE)</f>
        <v>43802</v>
      </c>
      <c r="D2027" s="1">
        <f>VLOOKUP(A2027,'ADM Details FY17'!$A$3:$E$3515,5,FALSE)</f>
        <v>298.47000000000003</v>
      </c>
      <c r="E2027" s="1">
        <f>VLOOKUP(A2027,'ADM Details FY17'!$A$3:$F$3515,6,FALSE)</f>
        <v>2.1</v>
      </c>
      <c r="F2027" s="1">
        <f>VLOOKUP(A2027,'ADM Details FY17'!$A$3:$G$3515,7,FALSE)</f>
        <v>0</v>
      </c>
      <c r="G2027" s="1">
        <f>VLOOKUP(A2027,'ADM Details FY17'!$A$3:$H$3515,8,FALSE)</f>
        <v>0</v>
      </c>
      <c r="H2027" s="1">
        <f>VLOOKUP(A2027,'ADM Details FY17'!$A$3:$I$3515,9,FALSE)</f>
        <v>0</v>
      </c>
      <c r="I2027" s="1">
        <f>VLOOKUP(A2027,'ADM Details FY17'!$A$3:$J$3517,10,FALSE)</f>
        <v>0</v>
      </c>
      <c r="J2027" s="1">
        <f>VLOOKUP(A2027,'ADM Details FY17'!$A$3:$K$3515,11,FALSE)</f>
        <v>0</v>
      </c>
      <c r="K2027" s="1">
        <f>VLOOKUP(A2027,'ADM Details FY17'!$A$3:$M$3515,13,FALSE)</f>
        <v>152.34</v>
      </c>
      <c r="L2027" s="1">
        <f>VLOOKUP(A2027,'ADM Details FY17'!$A$3:$O$3515,15,FALSE)</f>
        <v>14.59</v>
      </c>
      <c r="M2027" s="1">
        <f>VLOOKUP(A2027,'ADM Details FY17'!$A$3:$P$3515,16,FALSE)</f>
        <v>26.1</v>
      </c>
      <c r="N2027" s="1">
        <f>VLOOKUP(A2027,'ADM Details FY17'!$A$3:$Q$3515,17,FALSE)</f>
        <v>5.07</v>
      </c>
      <c r="O2027" s="1">
        <f>VLOOKUP(A2027,'ADM Details FY17'!$A$3:$S$3515,19,FALSE)</f>
        <v>173.27</v>
      </c>
      <c r="P2027" s="1">
        <f>VLOOKUP(A2027,'ADM Details FY17'!$A$3:$U$3515,21,FALSE)</f>
        <v>0</v>
      </c>
      <c r="Q2027" s="1">
        <f>VLOOKUP(A2027,'ADM Details FY17'!$A$3:$V$3515,22,FALSE)</f>
        <v>0</v>
      </c>
      <c r="R2027" s="1">
        <f>VLOOKUP(A2027,'ADM Details FY17'!$A$3:$W$3515,23,FALSE)</f>
        <v>0</v>
      </c>
      <c r="S2027" s="1">
        <f>VLOOKUP(A2027,'ADM Details FY17'!$A$3:$X$3515,24,FALSE)</f>
        <v>0</v>
      </c>
      <c r="T2027" s="1">
        <f>VLOOKUP(A2027,'ADM Details FY17'!$A$3:$Y$3515,25,FALSE)</f>
        <v>0</v>
      </c>
      <c r="U2027" s="1">
        <f>VLOOKUP(A2027,'ADM Details FY17'!$A$3:$AA$3515,27,FALSE)</f>
        <v>0</v>
      </c>
      <c r="V2027" s="1">
        <f>IFERROR(VLOOKUP(C2027,'eindex _tget pp '!$A$4:$E$615,5,FALSE),0)</f>
        <v>454.00578141101448</v>
      </c>
      <c r="W2027" s="31">
        <f>IFERROR(VLOOKUP(C2027,'eindex _tget pp '!$A$4:$F$615,6,FALSE),0)</f>
        <v>3.6729279115</v>
      </c>
      <c r="X2027" s="4">
        <f>IFERROR(VLOOKUP(B2027,'eschools 16'!$A$2:$F$25,6,FALSE),1)</f>
        <v>1</v>
      </c>
      <c r="Y2027" s="1">
        <f t="shared" si="155"/>
        <v>33876.78</v>
      </c>
      <c r="Z2027" s="1">
        <f t="shared" si="156"/>
        <v>152193.20000000001</v>
      </c>
      <c r="AA2027" s="31">
        <f>IFERROR(VLOOKUP(C2027,'eindex _tget pp '!$A$4:$G$615,7,FALSE),0)</f>
        <v>0.53438618000000004</v>
      </c>
      <c r="AB2027" s="1">
        <f>VLOOKUP(A2027,'ADM Details FY17'!$A$3:$AB$3515,28,FALSE)</f>
        <v>0</v>
      </c>
      <c r="AC2027" s="1">
        <f t="shared" si="157"/>
        <v>0</v>
      </c>
      <c r="AD2027" s="1">
        <f t="shared" si="158"/>
        <v>298.47000000000003</v>
      </c>
      <c r="AE2027" s="1">
        <f t="shared" si="159"/>
        <v>44770.500000000007</v>
      </c>
    </row>
    <row r="2028" spans="1:31" x14ac:dyDescent="0.25">
      <c r="A2028" t="str">
        <f>B2028&amp;"-"&amp;COUNTIF($B$3:B2028,B2028)</f>
        <v>558-3</v>
      </c>
      <c r="B2028">
        <v>558</v>
      </c>
      <c r="C2028" s="18">
        <f>VLOOKUP(A2028,'ADM Details FY17'!$A$3:$D$3515,4,FALSE)</f>
        <v>47027</v>
      </c>
      <c r="D2028" s="1">
        <f>VLOOKUP(A2028,'ADM Details FY17'!$A$3:$E$3515,5,FALSE)</f>
        <v>44.38</v>
      </c>
      <c r="E2028" s="1">
        <f>VLOOKUP(A2028,'ADM Details FY17'!$A$3:$F$3515,6,FALSE)</f>
        <v>1</v>
      </c>
      <c r="F2028" s="1">
        <f>VLOOKUP(A2028,'ADM Details FY17'!$A$3:$G$3515,7,FALSE)</f>
        <v>0</v>
      </c>
      <c r="G2028" s="1">
        <f>VLOOKUP(A2028,'ADM Details FY17'!$A$3:$H$3515,8,FALSE)</f>
        <v>0</v>
      </c>
      <c r="H2028" s="1">
        <f>VLOOKUP(A2028,'ADM Details FY17'!$A$3:$I$3515,9,FALSE)</f>
        <v>0</v>
      </c>
      <c r="I2028" s="1">
        <f>VLOOKUP(A2028,'ADM Details FY17'!$A$3:$J$3517,10,FALSE)</f>
        <v>0</v>
      </c>
      <c r="J2028" s="1">
        <f>VLOOKUP(A2028,'ADM Details FY17'!$A$3:$K$3515,11,FALSE)</f>
        <v>0</v>
      </c>
      <c r="K2028" s="1">
        <f>VLOOKUP(A2028,'ADM Details FY17'!$A$3:$M$3515,13,FALSE)</f>
        <v>1</v>
      </c>
      <c r="L2028" s="1">
        <f>VLOOKUP(A2028,'ADM Details FY17'!$A$3:$O$3515,15,FALSE)</f>
        <v>16.93</v>
      </c>
      <c r="M2028" s="1">
        <f>VLOOKUP(A2028,'ADM Details FY17'!$A$3:$P$3515,16,FALSE)</f>
        <v>7.68</v>
      </c>
      <c r="N2028" s="1">
        <f>VLOOKUP(A2028,'ADM Details FY17'!$A$3:$Q$3515,17,FALSE)</f>
        <v>0</v>
      </c>
      <c r="O2028" s="1">
        <f>VLOOKUP(A2028,'ADM Details FY17'!$A$3:$S$3515,19,FALSE)</f>
        <v>33.19</v>
      </c>
      <c r="P2028" s="1">
        <f>VLOOKUP(A2028,'ADM Details FY17'!$A$3:$U$3515,21,FALSE)</f>
        <v>0</v>
      </c>
      <c r="Q2028" s="1">
        <f>VLOOKUP(A2028,'ADM Details FY17'!$A$3:$V$3515,22,FALSE)</f>
        <v>0</v>
      </c>
      <c r="R2028" s="1">
        <f>VLOOKUP(A2028,'ADM Details FY17'!$A$3:$W$3515,23,FALSE)</f>
        <v>0</v>
      </c>
      <c r="S2028" s="1">
        <f>VLOOKUP(A2028,'ADM Details FY17'!$A$3:$X$3515,24,FALSE)</f>
        <v>0</v>
      </c>
      <c r="T2028" s="1">
        <f>VLOOKUP(A2028,'ADM Details FY17'!$A$3:$Y$3515,25,FALSE)</f>
        <v>0</v>
      </c>
      <c r="U2028" s="1">
        <f>VLOOKUP(A2028,'ADM Details FY17'!$A$3:$AA$3515,27,FALSE)</f>
        <v>0</v>
      </c>
      <c r="V2028" s="1">
        <f>IFERROR(VLOOKUP(C2028,'eindex _tget pp '!$A$4:$E$615,5,FALSE),0)</f>
        <v>0</v>
      </c>
      <c r="W2028" s="31">
        <f>IFERROR(VLOOKUP(C2028,'eindex _tget pp '!$A$4:$F$615,6,FALSE),0)</f>
        <v>9.4266410999999994E-2</v>
      </c>
      <c r="X2028" s="4">
        <f>IFERROR(VLOOKUP(B2028,'eschools 16'!$A$2:$F$25,6,FALSE),1)</f>
        <v>1</v>
      </c>
      <c r="Y2028" s="1">
        <f t="shared" si="155"/>
        <v>0</v>
      </c>
      <c r="Z2028" s="1">
        <f t="shared" si="156"/>
        <v>25.64</v>
      </c>
      <c r="AA2028" s="31">
        <f>IFERROR(VLOOKUP(C2028,'eindex _tget pp '!$A$4:$G$615,7,FALSE),0)</f>
        <v>0.22631918000000001</v>
      </c>
      <c r="AB2028" s="1">
        <f>VLOOKUP(A2028,'ADM Details FY17'!$A$3:$AB$3515,28,FALSE)</f>
        <v>0</v>
      </c>
      <c r="AC2028" s="1">
        <f t="shared" si="157"/>
        <v>0</v>
      </c>
      <c r="AD2028" s="1">
        <f t="shared" si="158"/>
        <v>44.38</v>
      </c>
      <c r="AE2028" s="1">
        <f t="shared" si="159"/>
        <v>6657</v>
      </c>
    </row>
    <row r="2029" spans="1:31" x14ac:dyDescent="0.25">
      <c r="A2029" t="str">
        <f>B2029&amp;"-"&amp;COUNTIF($B$3:B2029,B2029)</f>
        <v>558-4</v>
      </c>
      <c r="B2029">
        <v>558</v>
      </c>
      <c r="C2029" s="18">
        <f>VLOOKUP(A2029,'ADM Details FY17'!$A$3:$D$3515,4,FALSE)</f>
        <v>46961</v>
      </c>
      <c r="D2029" s="1">
        <f>VLOOKUP(A2029,'ADM Details FY17'!$A$3:$E$3515,5,FALSE)</f>
        <v>2</v>
      </c>
      <c r="E2029" s="1">
        <f>VLOOKUP(A2029,'ADM Details FY17'!$A$3:$F$3515,6,FALSE)</f>
        <v>0</v>
      </c>
      <c r="F2029" s="1">
        <f>VLOOKUP(A2029,'ADM Details FY17'!$A$3:$G$3515,7,FALSE)</f>
        <v>0</v>
      </c>
      <c r="G2029" s="1">
        <f>VLOOKUP(A2029,'ADM Details FY17'!$A$3:$H$3515,8,FALSE)</f>
        <v>0</v>
      </c>
      <c r="H2029" s="1">
        <f>VLOOKUP(A2029,'ADM Details FY17'!$A$3:$I$3515,9,FALSE)</f>
        <v>0</v>
      </c>
      <c r="I2029" s="1">
        <f>VLOOKUP(A2029,'ADM Details FY17'!$A$3:$J$3517,10,FALSE)</f>
        <v>0</v>
      </c>
      <c r="J2029" s="1">
        <f>VLOOKUP(A2029,'ADM Details FY17'!$A$3:$K$3515,11,FALSE)</f>
        <v>0</v>
      </c>
      <c r="K2029" s="1">
        <f>VLOOKUP(A2029,'ADM Details FY17'!$A$3:$M$3515,13,FALSE)</f>
        <v>0</v>
      </c>
      <c r="L2029" s="1">
        <f>VLOOKUP(A2029,'ADM Details FY17'!$A$3:$O$3515,15,FALSE)</f>
        <v>0</v>
      </c>
      <c r="M2029" s="1">
        <f>VLOOKUP(A2029,'ADM Details FY17'!$A$3:$P$3515,16,FALSE)</f>
        <v>0</v>
      </c>
      <c r="N2029" s="1">
        <f>VLOOKUP(A2029,'ADM Details FY17'!$A$3:$Q$3515,17,FALSE)</f>
        <v>0</v>
      </c>
      <c r="O2029" s="1">
        <f>VLOOKUP(A2029,'ADM Details FY17'!$A$3:$S$3515,19,FALSE)</f>
        <v>2</v>
      </c>
      <c r="P2029" s="1">
        <f>VLOOKUP(A2029,'ADM Details FY17'!$A$3:$U$3515,21,FALSE)</f>
        <v>0</v>
      </c>
      <c r="Q2029" s="1">
        <f>VLOOKUP(A2029,'ADM Details FY17'!$A$3:$V$3515,22,FALSE)</f>
        <v>0</v>
      </c>
      <c r="R2029" s="1">
        <f>VLOOKUP(A2029,'ADM Details FY17'!$A$3:$W$3515,23,FALSE)</f>
        <v>0</v>
      </c>
      <c r="S2029" s="1">
        <f>VLOOKUP(A2029,'ADM Details FY17'!$A$3:$X$3515,24,FALSE)</f>
        <v>0</v>
      </c>
      <c r="T2029" s="1">
        <f>VLOOKUP(A2029,'ADM Details FY17'!$A$3:$Y$3515,25,FALSE)</f>
        <v>0</v>
      </c>
      <c r="U2029" s="1">
        <f>VLOOKUP(A2029,'ADM Details FY17'!$A$3:$AA$3515,27,FALSE)</f>
        <v>0</v>
      </c>
      <c r="V2029" s="1">
        <f>IFERROR(VLOOKUP(C2029,'eindex _tget pp '!$A$4:$E$615,5,FALSE),0)</f>
        <v>0</v>
      </c>
      <c r="W2029" s="31">
        <f>IFERROR(VLOOKUP(C2029,'eindex _tget pp '!$A$4:$F$615,6,FALSE),0)</f>
        <v>0.31863044439999999</v>
      </c>
      <c r="X2029" s="4">
        <f>IFERROR(VLOOKUP(B2029,'eschools 16'!$A$2:$F$25,6,FALSE),1)</f>
        <v>1</v>
      </c>
      <c r="Y2029" s="1">
        <f t="shared" si="155"/>
        <v>0</v>
      </c>
      <c r="Z2029" s="1">
        <f t="shared" si="156"/>
        <v>0</v>
      </c>
      <c r="AA2029" s="31">
        <f>IFERROR(VLOOKUP(C2029,'eindex _tget pp '!$A$4:$G$615,7,FALSE),0)</f>
        <v>0.273342056</v>
      </c>
      <c r="AB2029" s="1">
        <f>VLOOKUP(A2029,'ADM Details FY17'!$A$3:$AB$3515,28,FALSE)</f>
        <v>0</v>
      </c>
      <c r="AC2029" s="1">
        <f t="shared" si="157"/>
        <v>0</v>
      </c>
      <c r="AD2029" s="1">
        <f t="shared" si="158"/>
        <v>2</v>
      </c>
      <c r="AE2029" s="1">
        <f t="shared" si="159"/>
        <v>300</v>
      </c>
    </row>
    <row r="2030" spans="1:31" x14ac:dyDescent="0.25">
      <c r="A2030" t="str">
        <f>B2030&amp;"-"&amp;COUNTIF($B$3:B2030,B2030)</f>
        <v>558-5</v>
      </c>
      <c r="B2030">
        <v>558</v>
      </c>
      <c r="C2030" s="18">
        <f>VLOOKUP(A2030,'ADM Details FY17'!$A$3:$D$3515,4,FALSE)</f>
        <v>46979</v>
      </c>
      <c r="D2030" s="1">
        <f>VLOOKUP(A2030,'ADM Details FY17'!$A$3:$E$3515,5,FALSE)</f>
        <v>2.94</v>
      </c>
      <c r="E2030" s="1">
        <f>VLOOKUP(A2030,'ADM Details FY17'!$A$3:$F$3515,6,FALSE)</f>
        <v>0</v>
      </c>
      <c r="F2030" s="1">
        <f>VLOOKUP(A2030,'ADM Details FY17'!$A$3:$G$3515,7,FALSE)</f>
        <v>0</v>
      </c>
      <c r="G2030" s="1">
        <f>VLOOKUP(A2030,'ADM Details FY17'!$A$3:$H$3515,8,FALSE)</f>
        <v>0</v>
      </c>
      <c r="H2030" s="1">
        <f>VLOOKUP(A2030,'ADM Details FY17'!$A$3:$I$3515,9,FALSE)</f>
        <v>0</v>
      </c>
      <c r="I2030" s="1">
        <f>VLOOKUP(A2030,'ADM Details FY17'!$A$3:$J$3517,10,FALSE)</f>
        <v>0</v>
      </c>
      <c r="J2030" s="1">
        <f>VLOOKUP(A2030,'ADM Details FY17'!$A$3:$K$3515,11,FALSE)</f>
        <v>0</v>
      </c>
      <c r="K2030" s="1">
        <f>VLOOKUP(A2030,'ADM Details FY17'!$A$3:$M$3515,13,FALSE)</f>
        <v>0</v>
      </c>
      <c r="L2030" s="1">
        <f>VLOOKUP(A2030,'ADM Details FY17'!$A$3:$O$3515,15,FALSE)</f>
        <v>1</v>
      </c>
      <c r="M2030" s="1">
        <f>VLOOKUP(A2030,'ADM Details FY17'!$A$3:$P$3515,16,FALSE)</f>
        <v>0</v>
      </c>
      <c r="N2030" s="1">
        <f>VLOOKUP(A2030,'ADM Details FY17'!$A$3:$Q$3515,17,FALSE)</f>
        <v>0</v>
      </c>
      <c r="O2030" s="1">
        <f>VLOOKUP(A2030,'ADM Details FY17'!$A$3:$S$3515,19,FALSE)</f>
        <v>2.4700000000000002</v>
      </c>
      <c r="P2030" s="1">
        <f>VLOOKUP(A2030,'ADM Details FY17'!$A$3:$U$3515,21,FALSE)</f>
        <v>0</v>
      </c>
      <c r="Q2030" s="1">
        <f>VLOOKUP(A2030,'ADM Details FY17'!$A$3:$V$3515,22,FALSE)</f>
        <v>0</v>
      </c>
      <c r="R2030" s="1">
        <f>VLOOKUP(A2030,'ADM Details FY17'!$A$3:$W$3515,23,FALSE)</f>
        <v>0</v>
      </c>
      <c r="S2030" s="1">
        <f>VLOOKUP(A2030,'ADM Details FY17'!$A$3:$X$3515,24,FALSE)</f>
        <v>0</v>
      </c>
      <c r="T2030" s="1">
        <f>VLOOKUP(A2030,'ADM Details FY17'!$A$3:$Y$3515,25,FALSE)</f>
        <v>0</v>
      </c>
      <c r="U2030" s="1">
        <f>VLOOKUP(A2030,'ADM Details FY17'!$A$3:$AA$3515,27,FALSE)</f>
        <v>0</v>
      </c>
      <c r="V2030" s="1">
        <f>IFERROR(VLOOKUP(C2030,'eindex _tget pp '!$A$4:$E$615,5,FALSE),0)</f>
        <v>769.10153769067654</v>
      </c>
      <c r="W2030" s="31">
        <f>IFERROR(VLOOKUP(C2030,'eindex _tget pp '!$A$4:$F$615,6,FALSE),0)</f>
        <v>1.9955521261</v>
      </c>
      <c r="X2030" s="4">
        <f>IFERROR(VLOOKUP(B2030,'eschools 16'!$A$2:$F$25,6,FALSE),1)</f>
        <v>1</v>
      </c>
      <c r="Y2030" s="1">
        <f t="shared" si="155"/>
        <v>565.29</v>
      </c>
      <c r="Z2030" s="1">
        <f t="shared" si="156"/>
        <v>0</v>
      </c>
      <c r="AA2030" s="31">
        <f>IFERROR(VLOOKUP(C2030,'eindex _tget pp '!$A$4:$G$615,7,FALSE),0)</f>
        <v>0.60733533799999995</v>
      </c>
      <c r="AB2030" s="1">
        <f>VLOOKUP(A2030,'ADM Details FY17'!$A$3:$AB$3515,28,FALSE)</f>
        <v>0</v>
      </c>
      <c r="AC2030" s="1">
        <f t="shared" si="157"/>
        <v>0</v>
      </c>
      <c r="AD2030" s="1">
        <f t="shared" si="158"/>
        <v>2.94</v>
      </c>
      <c r="AE2030" s="1">
        <f t="shared" si="159"/>
        <v>441</v>
      </c>
    </row>
    <row r="2031" spans="1:31" x14ac:dyDescent="0.25">
      <c r="A2031" t="str">
        <f>B2031&amp;"-"&amp;COUNTIF($B$3:B2031,B2031)</f>
        <v>558-6</v>
      </c>
      <c r="B2031">
        <v>558</v>
      </c>
      <c r="C2031" s="18">
        <f>VLOOKUP(A2031,'ADM Details FY17'!$A$3:$D$3515,4,FALSE)</f>
        <v>46953</v>
      </c>
      <c r="D2031" s="1">
        <f>VLOOKUP(A2031,'ADM Details FY17'!$A$3:$E$3515,5,FALSE)</f>
        <v>1</v>
      </c>
      <c r="E2031" s="1">
        <f>VLOOKUP(A2031,'ADM Details FY17'!$A$3:$F$3515,6,FALSE)</f>
        <v>0</v>
      </c>
      <c r="F2031" s="1">
        <f>VLOOKUP(A2031,'ADM Details FY17'!$A$3:$G$3515,7,FALSE)</f>
        <v>0</v>
      </c>
      <c r="G2031" s="1">
        <f>VLOOKUP(A2031,'ADM Details FY17'!$A$3:$H$3515,8,FALSE)</f>
        <v>0</v>
      </c>
      <c r="H2031" s="1">
        <f>VLOOKUP(A2031,'ADM Details FY17'!$A$3:$I$3515,9,FALSE)</f>
        <v>0</v>
      </c>
      <c r="I2031" s="1">
        <f>VLOOKUP(A2031,'ADM Details FY17'!$A$3:$J$3517,10,FALSE)</f>
        <v>0</v>
      </c>
      <c r="J2031" s="1">
        <f>VLOOKUP(A2031,'ADM Details FY17'!$A$3:$K$3515,11,FALSE)</f>
        <v>0</v>
      </c>
      <c r="K2031" s="1">
        <f>VLOOKUP(A2031,'ADM Details FY17'!$A$3:$M$3515,13,FALSE)</f>
        <v>0</v>
      </c>
      <c r="L2031" s="1">
        <f>VLOOKUP(A2031,'ADM Details FY17'!$A$3:$O$3515,15,FALSE)</f>
        <v>0</v>
      </c>
      <c r="M2031" s="1">
        <f>VLOOKUP(A2031,'ADM Details FY17'!$A$3:$P$3515,16,FALSE)</f>
        <v>0</v>
      </c>
      <c r="N2031" s="1">
        <f>VLOOKUP(A2031,'ADM Details FY17'!$A$3:$Q$3515,17,FALSE)</f>
        <v>0</v>
      </c>
      <c r="O2031" s="1">
        <f>VLOOKUP(A2031,'ADM Details FY17'!$A$3:$S$3515,19,FALSE)</f>
        <v>0</v>
      </c>
      <c r="P2031" s="1">
        <f>VLOOKUP(A2031,'ADM Details FY17'!$A$3:$U$3515,21,FALSE)</f>
        <v>0</v>
      </c>
      <c r="Q2031" s="1">
        <f>VLOOKUP(A2031,'ADM Details FY17'!$A$3:$V$3515,22,FALSE)</f>
        <v>0</v>
      </c>
      <c r="R2031" s="1">
        <f>VLOOKUP(A2031,'ADM Details FY17'!$A$3:$W$3515,23,FALSE)</f>
        <v>0</v>
      </c>
      <c r="S2031" s="1">
        <f>VLOOKUP(A2031,'ADM Details FY17'!$A$3:$X$3515,24,FALSE)</f>
        <v>0</v>
      </c>
      <c r="T2031" s="1">
        <f>VLOOKUP(A2031,'ADM Details FY17'!$A$3:$Y$3515,25,FALSE)</f>
        <v>0</v>
      </c>
      <c r="U2031" s="1">
        <f>VLOOKUP(A2031,'ADM Details FY17'!$A$3:$AA$3515,27,FALSE)</f>
        <v>0</v>
      </c>
      <c r="V2031" s="1">
        <f>IFERROR(VLOOKUP(C2031,'eindex _tget pp '!$A$4:$E$615,5,FALSE),0)</f>
        <v>1684.2348410919162</v>
      </c>
      <c r="W2031" s="31">
        <f>IFERROR(VLOOKUP(C2031,'eindex _tget pp '!$A$4:$F$615,6,FALSE),0)</f>
        <v>2.2177521208000002</v>
      </c>
      <c r="X2031" s="4">
        <f>IFERROR(VLOOKUP(B2031,'eschools 16'!$A$2:$F$25,6,FALSE),1)</f>
        <v>1</v>
      </c>
      <c r="Y2031" s="1">
        <f t="shared" si="155"/>
        <v>421.06</v>
      </c>
      <c r="Z2031" s="1">
        <f t="shared" si="156"/>
        <v>0</v>
      </c>
      <c r="AA2031" s="31">
        <f>IFERROR(VLOOKUP(C2031,'eindex _tget pp '!$A$4:$G$615,7,FALSE),0)</f>
        <v>0.81904988700000003</v>
      </c>
      <c r="AB2031" s="1">
        <f>VLOOKUP(A2031,'ADM Details FY17'!$A$3:$AB$3515,28,FALSE)</f>
        <v>0</v>
      </c>
      <c r="AC2031" s="1">
        <f t="shared" si="157"/>
        <v>0</v>
      </c>
      <c r="AD2031" s="1">
        <f t="shared" si="158"/>
        <v>1</v>
      </c>
      <c r="AE2031" s="1">
        <f t="shared" si="159"/>
        <v>150</v>
      </c>
    </row>
    <row r="2032" spans="1:31" x14ac:dyDescent="0.25">
      <c r="A2032" t="str">
        <f>B2032&amp;"-"&amp;COUNTIF($B$3:B2032,B2032)</f>
        <v>558-7</v>
      </c>
      <c r="B2032">
        <v>558</v>
      </c>
      <c r="C2032" s="18">
        <f>VLOOKUP(A2032,'ADM Details FY17'!$A$3:$D$3515,4,FALSE)</f>
        <v>47019</v>
      </c>
      <c r="D2032" s="1">
        <f>VLOOKUP(A2032,'ADM Details FY17'!$A$3:$E$3515,5,FALSE)</f>
        <v>72.64</v>
      </c>
      <c r="E2032" s="1">
        <f>VLOOKUP(A2032,'ADM Details FY17'!$A$3:$F$3515,6,FALSE)</f>
        <v>0</v>
      </c>
      <c r="F2032" s="1">
        <f>VLOOKUP(A2032,'ADM Details FY17'!$A$3:$G$3515,7,FALSE)</f>
        <v>0</v>
      </c>
      <c r="G2032" s="1">
        <f>VLOOKUP(A2032,'ADM Details FY17'!$A$3:$H$3515,8,FALSE)</f>
        <v>0</v>
      </c>
      <c r="H2032" s="1">
        <f>VLOOKUP(A2032,'ADM Details FY17'!$A$3:$I$3515,9,FALSE)</f>
        <v>0</v>
      </c>
      <c r="I2032" s="1">
        <f>VLOOKUP(A2032,'ADM Details FY17'!$A$3:$J$3517,10,FALSE)</f>
        <v>0</v>
      </c>
      <c r="J2032" s="1">
        <f>VLOOKUP(A2032,'ADM Details FY17'!$A$3:$K$3515,11,FALSE)</f>
        <v>0</v>
      </c>
      <c r="K2032" s="1">
        <f>VLOOKUP(A2032,'ADM Details FY17'!$A$3:$M$3515,13,FALSE)</f>
        <v>21.58</v>
      </c>
      <c r="L2032" s="1">
        <f>VLOOKUP(A2032,'ADM Details FY17'!$A$3:$O$3515,15,FALSE)</f>
        <v>8.6999999999999993</v>
      </c>
      <c r="M2032" s="1">
        <f>VLOOKUP(A2032,'ADM Details FY17'!$A$3:$P$3515,16,FALSE)</f>
        <v>13.59</v>
      </c>
      <c r="N2032" s="1">
        <f>VLOOKUP(A2032,'ADM Details FY17'!$A$3:$Q$3515,17,FALSE)</f>
        <v>5</v>
      </c>
      <c r="O2032" s="1">
        <f>VLOOKUP(A2032,'ADM Details FY17'!$A$3:$S$3515,19,FALSE)</f>
        <v>52.47</v>
      </c>
      <c r="P2032" s="1">
        <f>VLOOKUP(A2032,'ADM Details FY17'!$A$3:$U$3515,21,FALSE)</f>
        <v>0</v>
      </c>
      <c r="Q2032" s="1">
        <f>VLOOKUP(A2032,'ADM Details FY17'!$A$3:$V$3515,22,FALSE)</f>
        <v>0</v>
      </c>
      <c r="R2032" s="1">
        <f>VLOOKUP(A2032,'ADM Details FY17'!$A$3:$W$3515,23,FALSE)</f>
        <v>0</v>
      </c>
      <c r="S2032" s="1">
        <f>VLOOKUP(A2032,'ADM Details FY17'!$A$3:$X$3515,24,FALSE)</f>
        <v>0</v>
      </c>
      <c r="T2032" s="1">
        <f>VLOOKUP(A2032,'ADM Details FY17'!$A$3:$Y$3515,25,FALSE)</f>
        <v>0</v>
      </c>
      <c r="U2032" s="1">
        <f>VLOOKUP(A2032,'ADM Details FY17'!$A$3:$AA$3515,27,FALSE)</f>
        <v>0</v>
      </c>
      <c r="V2032" s="1">
        <f>IFERROR(VLOOKUP(C2032,'eindex _tget pp '!$A$4:$E$615,5,FALSE),0)</f>
        <v>156.24796476641458</v>
      </c>
      <c r="W2032" s="31">
        <f>IFERROR(VLOOKUP(C2032,'eindex _tget pp '!$A$4:$F$615,6,FALSE),0)</f>
        <v>0.28475252620000002</v>
      </c>
      <c r="X2032" s="4">
        <f>IFERROR(VLOOKUP(B2032,'eschools 16'!$A$2:$F$25,6,FALSE),1)</f>
        <v>1</v>
      </c>
      <c r="Y2032" s="1">
        <f t="shared" si="155"/>
        <v>2837.46</v>
      </c>
      <c r="Z2032" s="1">
        <f t="shared" si="156"/>
        <v>1671.43</v>
      </c>
      <c r="AA2032" s="31">
        <f>IFERROR(VLOOKUP(C2032,'eindex _tget pp '!$A$4:$G$615,7,FALSE),0)</f>
        <v>0.40680514600000001</v>
      </c>
      <c r="AB2032" s="1">
        <f>VLOOKUP(A2032,'ADM Details FY17'!$A$3:$AB$3515,28,FALSE)</f>
        <v>0</v>
      </c>
      <c r="AC2032" s="1">
        <f t="shared" si="157"/>
        <v>0</v>
      </c>
      <c r="AD2032" s="1">
        <f t="shared" si="158"/>
        <v>72.64</v>
      </c>
      <c r="AE2032" s="1">
        <f t="shared" si="159"/>
        <v>10896</v>
      </c>
    </row>
    <row r="2033" spans="1:31" x14ac:dyDescent="0.25">
      <c r="A2033" t="str">
        <f>B2033&amp;"-"&amp;COUNTIF($B$3:B2033,B2033)</f>
        <v>558-8</v>
      </c>
      <c r="B2033">
        <v>558</v>
      </c>
      <c r="C2033" s="18">
        <f>VLOOKUP(A2033,'ADM Details FY17'!$A$3:$D$3515,4,FALSE)</f>
        <v>44255</v>
      </c>
      <c r="D2033" s="1">
        <f>VLOOKUP(A2033,'ADM Details FY17'!$A$3:$E$3515,5,FALSE)</f>
        <v>0.03</v>
      </c>
      <c r="E2033" s="1">
        <f>VLOOKUP(A2033,'ADM Details FY17'!$A$3:$F$3515,6,FALSE)</f>
        <v>0</v>
      </c>
      <c r="F2033" s="1">
        <f>VLOOKUP(A2033,'ADM Details FY17'!$A$3:$G$3515,7,FALSE)</f>
        <v>0</v>
      </c>
      <c r="G2033" s="1">
        <f>VLOOKUP(A2033,'ADM Details FY17'!$A$3:$H$3515,8,FALSE)</f>
        <v>0</v>
      </c>
      <c r="H2033" s="1">
        <f>VLOOKUP(A2033,'ADM Details FY17'!$A$3:$I$3515,9,FALSE)</f>
        <v>0</v>
      </c>
      <c r="I2033" s="1">
        <f>VLOOKUP(A2033,'ADM Details FY17'!$A$3:$J$3517,10,FALSE)</f>
        <v>0</v>
      </c>
      <c r="J2033" s="1">
        <f>VLOOKUP(A2033,'ADM Details FY17'!$A$3:$K$3515,11,FALSE)</f>
        <v>0</v>
      </c>
      <c r="K2033" s="1">
        <f>VLOOKUP(A2033,'ADM Details FY17'!$A$3:$M$3515,13,FALSE)</f>
        <v>0</v>
      </c>
      <c r="L2033" s="1">
        <f>VLOOKUP(A2033,'ADM Details FY17'!$A$3:$O$3515,15,FALSE)</f>
        <v>0</v>
      </c>
      <c r="M2033" s="1">
        <f>VLOOKUP(A2033,'ADM Details FY17'!$A$3:$P$3515,16,FALSE)</f>
        <v>0</v>
      </c>
      <c r="N2033" s="1">
        <f>VLOOKUP(A2033,'ADM Details FY17'!$A$3:$Q$3515,17,FALSE)</f>
        <v>0</v>
      </c>
      <c r="O2033" s="1">
        <f>VLOOKUP(A2033,'ADM Details FY17'!$A$3:$S$3515,19,FALSE)</f>
        <v>0.03</v>
      </c>
      <c r="P2033" s="1">
        <f>VLOOKUP(A2033,'ADM Details FY17'!$A$3:$U$3515,21,FALSE)</f>
        <v>0</v>
      </c>
      <c r="Q2033" s="1">
        <f>VLOOKUP(A2033,'ADM Details FY17'!$A$3:$V$3515,22,FALSE)</f>
        <v>0</v>
      </c>
      <c r="R2033" s="1">
        <f>VLOOKUP(A2033,'ADM Details FY17'!$A$3:$W$3515,23,FALSE)</f>
        <v>0</v>
      </c>
      <c r="S2033" s="1">
        <f>VLOOKUP(A2033,'ADM Details FY17'!$A$3:$X$3515,24,FALSE)</f>
        <v>0</v>
      </c>
      <c r="T2033" s="1">
        <f>VLOOKUP(A2033,'ADM Details FY17'!$A$3:$Y$3515,25,FALSE)</f>
        <v>0</v>
      </c>
      <c r="U2033" s="1">
        <f>VLOOKUP(A2033,'ADM Details FY17'!$A$3:$AA$3515,27,FALSE)</f>
        <v>0</v>
      </c>
      <c r="V2033" s="1">
        <f>IFERROR(VLOOKUP(C2033,'eindex _tget pp '!$A$4:$E$615,5,FALSE),0)</f>
        <v>250.88654384788356</v>
      </c>
      <c r="W2033" s="31">
        <f>IFERROR(VLOOKUP(C2033,'eindex _tget pp '!$A$4:$F$615,6,FALSE),0)</f>
        <v>0.77486146489999996</v>
      </c>
      <c r="X2033" s="4">
        <f>IFERROR(VLOOKUP(B2033,'eschools 16'!$A$2:$F$25,6,FALSE),1)</f>
        <v>1</v>
      </c>
      <c r="Y2033" s="1">
        <f t="shared" si="155"/>
        <v>1.88</v>
      </c>
      <c r="Z2033" s="1">
        <f t="shared" si="156"/>
        <v>0</v>
      </c>
      <c r="AA2033" s="31">
        <f>IFERROR(VLOOKUP(C2033,'eindex _tget pp '!$A$4:$G$615,7,FALSE),0)</f>
        <v>0.44419672999999998</v>
      </c>
      <c r="AB2033" s="1">
        <f>VLOOKUP(A2033,'ADM Details FY17'!$A$3:$AB$3515,28,FALSE)</f>
        <v>0</v>
      </c>
      <c r="AC2033" s="1">
        <f t="shared" si="157"/>
        <v>0</v>
      </c>
      <c r="AD2033" s="1">
        <f t="shared" si="158"/>
        <v>0.03</v>
      </c>
      <c r="AE2033" s="1">
        <f t="shared" si="159"/>
        <v>4.5</v>
      </c>
    </row>
    <row r="2034" spans="1:31" x14ac:dyDescent="0.25">
      <c r="A2034" t="str">
        <f>B2034&amp;"-"&amp;COUNTIF($B$3:B2034,B2034)</f>
        <v>558-9</v>
      </c>
      <c r="B2034">
        <v>558</v>
      </c>
      <c r="C2034" s="18">
        <f>VLOOKUP(A2034,'ADM Details FY17'!$A$3:$D$3515,4,FALSE)</f>
        <v>46995</v>
      </c>
      <c r="D2034" s="1">
        <f>VLOOKUP(A2034,'ADM Details FY17'!$A$3:$E$3515,5,FALSE)</f>
        <v>0.97</v>
      </c>
      <c r="E2034" s="1">
        <f>VLOOKUP(A2034,'ADM Details FY17'!$A$3:$F$3515,6,FALSE)</f>
        <v>0</v>
      </c>
      <c r="F2034" s="1">
        <f>VLOOKUP(A2034,'ADM Details FY17'!$A$3:$G$3515,7,FALSE)</f>
        <v>0</v>
      </c>
      <c r="G2034" s="1">
        <f>VLOOKUP(A2034,'ADM Details FY17'!$A$3:$H$3515,8,FALSE)</f>
        <v>0</v>
      </c>
      <c r="H2034" s="1">
        <f>VLOOKUP(A2034,'ADM Details FY17'!$A$3:$I$3515,9,FALSE)</f>
        <v>0</v>
      </c>
      <c r="I2034" s="1">
        <f>VLOOKUP(A2034,'ADM Details FY17'!$A$3:$J$3517,10,FALSE)</f>
        <v>0</v>
      </c>
      <c r="J2034" s="1">
        <f>VLOOKUP(A2034,'ADM Details FY17'!$A$3:$K$3515,11,FALSE)</f>
        <v>0</v>
      </c>
      <c r="K2034" s="1">
        <f>VLOOKUP(A2034,'ADM Details FY17'!$A$3:$M$3515,13,FALSE)</f>
        <v>0</v>
      </c>
      <c r="L2034" s="1">
        <f>VLOOKUP(A2034,'ADM Details FY17'!$A$3:$O$3515,15,FALSE)</f>
        <v>0</v>
      </c>
      <c r="M2034" s="1">
        <f>VLOOKUP(A2034,'ADM Details FY17'!$A$3:$P$3515,16,FALSE)</f>
        <v>0</v>
      </c>
      <c r="N2034" s="1">
        <f>VLOOKUP(A2034,'ADM Details FY17'!$A$3:$Q$3515,17,FALSE)</f>
        <v>0</v>
      </c>
      <c r="O2034" s="1">
        <f>VLOOKUP(A2034,'ADM Details FY17'!$A$3:$S$3515,19,FALSE)</f>
        <v>0.97</v>
      </c>
      <c r="P2034" s="1">
        <f>VLOOKUP(A2034,'ADM Details FY17'!$A$3:$U$3515,21,FALSE)</f>
        <v>0</v>
      </c>
      <c r="Q2034" s="1">
        <f>VLOOKUP(A2034,'ADM Details FY17'!$A$3:$V$3515,22,FALSE)</f>
        <v>0</v>
      </c>
      <c r="R2034" s="1">
        <f>VLOOKUP(A2034,'ADM Details FY17'!$A$3:$W$3515,23,FALSE)</f>
        <v>0</v>
      </c>
      <c r="S2034" s="1">
        <f>VLOOKUP(A2034,'ADM Details FY17'!$A$3:$X$3515,24,FALSE)</f>
        <v>0</v>
      </c>
      <c r="T2034" s="1">
        <f>VLOOKUP(A2034,'ADM Details FY17'!$A$3:$Y$3515,25,FALSE)</f>
        <v>0</v>
      </c>
      <c r="U2034" s="1">
        <f>VLOOKUP(A2034,'ADM Details FY17'!$A$3:$AA$3515,27,FALSE)</f>
        <v>0</v>
      </c>
      <c r="V2034" s="1">
        <f>IFERROR(VLOOKUP(C2034,'eindex _tget pp '!$A$4:$E$615,5,FALSE),0)</f>
        <v>0</v>
      </c>
      <c r="W2034" s="31">
        <f>IFERROR(VLOOKUP(C2034,'eindex _tget pp '!$A$4:$F$615,6,FALSE),0)</f>
        <v>2.84665827E-2</v>
      </c>
      <c r="X2034" s="4">
        <f>IFERROR(VLOOKUP(B2034,'eschools 16'!$A$2:$F$25,6,FALSE),1)</f>
        <v>1</v>
      </c>
      <c r="Y2034" s="1">
        <f t="shared" si="155"/>
        <v>0</v>
      </c>
      <c r="Z2034" s="1">
        <f t="shared" si="156"/>
        <v>0</v>
      </c>
      <c r="AA2034" s="31">
        <f>IFERROR(VLOOKUP(C2034,'eindex _tget pp '!$A$4:$G$615,7,FALSE),0)</f>
        <v>0.31057968200000002</v>
      </c>
      <c r="AB2034" s="1">
        <f>VLOOKUP(A2034,'ADM Details FY17'!$A$3:$AB$3515,28,FALSE)</f>
        <v>0</v>
      </c>
      <c r="AC2034" s="1">
        <f t="shared" si="157"/>
        <v>0</v>
      </c>
      <c r="AD2034" s="1">
        <f t="shared" si="158"/>
        <v>0.97</v>
      </c>
      <c r="AE2034" s="1">
        <f t="shared" si="159"/>
        <v>145.5</v>
      </c>
    </row>
    <row r="2035" spans="1:31" x14ac:dyDescent="0.25">
      <c r="A2035" t="str">
        <f>B2035&amp;"-"&amp;COUNTIF($B$3:B2035,B2035)</f>
        <v>558-10</v>
      </c>
      <c r="B2035">
        <v>558</v>
      </c>
      <c r="C2035" s="18">
        <f>VLOOKUP(A2035,'ADM Details FY17'!$A$3:$D$3515,4,FALSE)</f>
        <v>46763</v>
      </c>
      <c r="D2035" s="1">
        <f>VLOOKUP(A2035,'ADM Details FY17'!$A$3:$E$3515,5,FALSE)</f>
        <v>2</v>
      </c>
      <c r="E2035" s="1">
        <f>VLOOKUP(A2035,'ADM Details FY17'!$A$3:$F$3515,6,FALSE)</f>
        <v>0</v>
      </c>
      <c r="F2035" s="1">
        <f>VLOOKUP(A2035,'ADM Details FY17'!$A$3:$G$3515,7,FALSE)</f>
        <v>0</v>
      </c>
      <c r="G2035" s="1">
        <f>VLOOKUP(A2035,'ADM Details FY17'!$A$3:$H$3515,8,FALSE)</f>
        <v>0</v>
      </c>
      <c r="H2035" s="1">
        <f>VLOOKUP(A2035,'ADM Details FY17'!$A$3:$I$3515,9,FALSE)</f>
        <v>0</v>
      </c>
      <c r="I2035" s="1">
        <f>VLOOKUP(A2035,'ADM Details FY17'!$A$3:$J$3517,10,FALSE)</f>
        <v>0</v>
      </c>
      <c r="J2035" s="1">
        <f>VLOOKUP(A2035,'ADM Details FY17'!$A$3:$K$3515,11,FALSE)</f>
        <v>0</v>
      </c>
      <c r="K2035" s="1">
        <f>VLOOKUP(A2035,'ADM Details FY17'!$A$3:$M$3515,13,FALSE)</f>
        <v>1</v>
      </c>
      <c r="L2035" s="1">
        <f>VLOOKUP(A2035,'ADM Details FY17'!$A$3:$O$3515,15,FALSE)</f>
        <v>1</v>
      </c>
      <c r="M2035" s="1">
        <f>VLOOKUP(A2035,'ADM Details FY17'!$A$3:$P$3515,16,FALSE)</f>
        <v>0</v>
      </c>
      <c r="N2035" s="1">
        <f>VLOOKUP(A2035,'ADM Details FY17'!$A$3:$Q$3515,17,FALSE)</f>
        <v>0</v>
      </c>
      <c r="O2035" s="1">
        <f>VLOOKUP(A2035,'ADM Details FY17'!$A$3:$S$3515,19,FALSE)</f>
        <v>2</v>
      </c>
      <c r="P2035" s="1">
        <f>VLOOKUP(A2035,'ADM Details FY17'!$A$3:$U$3515,21,FALSE)</f>
        <v>0</v>
      </c>
      <c r="Q2035" s="1">
        <f>VLOOKUP(A2035,'ADM Details FY17'!$A$3:$V$3515,22,FALSE)</f>
        <v>0</v>
      </c>
      <c r="R2035" s="1">
        <f>VLOOKUP(A2035,'ADM Details FY17'!$A$3:$W$3515,23,FALSE)</f>
        <v>0</v>
      </c>
      <c r="S2035" s="1">
        <f>VLOOKUP(A2035,'ADM Details FY17'!$A$3:$X$3515,24,FALSE)</f>
        <v>0</v>
      </c>
      <c r="T2035" s="1">
        <f>VLOOKUP(A2035,'ADM Details FY17'!$A$3:$Y$3515,25,FALSE)</f>
        <v>0</v>
      </c>
      <c r="U2035" s="1">
        <f>VLOOKUP(A2035,'ADM Details FY17'!$A$3:$AA$3515,27,FALSE)</f>
        <v>0</v>
      </c>
      <c r="V2035" s="1">
        <f>IFERROR(VLOOKUP(C2035,'eindex _tget pp '!$A$4:$E$615,5,FALSE),0)</f>
        <v>24.905238530621165</v>
      </c>
      <c r="W2035" s="31">
        <f>IFERROR(VLOOKUP(C2035,'eindex _tget pp '!$A$4:$F$615,6,FALSE),0)</f>
        <v>1.7653588000000001E-2</v>
      </c>
      <c r="X2035" s="4">
        <f>IFERROR(VLOOKUP(B2035,'eschools 16'!$A$2:$F$25,6,FALSE),1)</f>
        <v>1</v>
      </c>
      <c r="Y2035" s="1">
        <f t="shared" si="155"/>
        <v>12.45</v>
      </c>
      <c r="Z2035" s="1">
        <f t="shared" si="156"/>
        <v>4.8</v>
      </c>
      <c r="AA2035" s="31">
        <f>IFERROR(VLOOKUP(C2035,'eindex _tget pp '!$A$4:$G$615,7,FALSE),0)</f>
        <v>0.328230778</v>
      </c>
      <c r="AB2035" s="1">
        <f>VLOOKUP(A2035,'ADM Details FY17'!$A$3:$AB$3515,28,FALSE)</f>
        <v>0</v>
      </c>
      <c r="AC2035" s="1">
        <f t="shared" si="157"/>
        <v>0</v>
      </c>
      <c r="AD2035" s="1">
        <f t="shared" si="158"/>
        <v>2</v>
      </c>
      <c r="AE2035" s="1">
        <f t="shared" si="159"/>
        <v>300</v>
      </c>
    </row>
    <row r="2036" spans="1:31" x14ac:dyDescent="0.25">
      <c r="A2036" t="str">
        <f>B2036&amp;"-"&amp;COUNTIF($B$3:B2036,B2036)</f>
        <v>558-11</v>
      </c>
      <c r="B2036">
        <v>558</v>
      </c>
      <c r="C2036" s="18">
        <f>VLOOKUP(A2036,'ADM Details FY17'!$A$3:$D$3515,4,FALSE)</f>
        <v>44800</v>
      </c>
      <c r="D2036" s="1">
        <f>VLOOKUP(A2036,'ADM Details FY17'!$A$3:$E$3515,5,FALSE)</f>
        <v>241.84</v>
      </c>
      <c r="E2036" s="1">
        <f>VLOOKUP(A2036,'ADM Details FY17'!$A$3:$F$3515,6,FALSE)</f>
        <v>4.3</v>
      </c>
      <c r="F2036" s="1">
        <f>VLOOKUP(A2036,'ADM Details FY17'!$A$3:$G$3515,7,FALSE)</f>
        <v>1</v>
      </c>
      <c r="G2036" s="1">
        <f>VLOOKUP(A2036,'ADM Details FY17'!$A$3:$H$3515,8,FALSE)</f>
        <v>0</v>
      </c>
      <c r="H2036" s="1">
        <f>VLOOKUP(A2036,'ADM Details FY17'!$A$3:$I$3515,9,FALSE)</f>
        <v>0</v>
      </c>
      <c r="I2036" s="1">
        <f>VLOOKUP(A2036,'ADM Details FY17'!$A$3:$J$3517,10,FALSE)</f>
        <v>0</v>
      </c>
      <c r="J2036" s="1">
        <f>VLOOKUP(A2036,'ADM Details FY17'!$A$3:$K$3515,11,FALSE)</f>
        <v>0</v>
      </c>
      <c r="K2036" s="1">
        <f>VLOOKUP(A2036,'ADM Details FY17'!$A$3:$M$3515,13,FALSE)</f>
        <v>121.71</v>
      </c>
      <c r="L2036" s="1">
        <f>VLOOKUP(A2036,'ADM Details FY17'!$A$3:$O$3515,15,FALSE)</f>
        <v>9.81</v>
      </c>
      <c r="M2036" s="1">
        <f>VLOOKUP(A2036,'ADM Details FY17'!$A$3:$P$3515,16,FALSE)</f>
        <v>14.53</v>
      </c>
      <c r="N2036" s="1">
        <f>VLOOKUP(A2036,'ADM Details FY17'!$A$3:$Q$3515,17,FALSE)</f>
        <v>10</v>
      </c>
      <c r="O2036" s="1">
        <f>VLOOKUP(A2036,'ADM Details FY17'!$A$3:$S$3515,19,FALSE)</f>
        <v>146.18</v>
      </c>
      <c r="P2036" s="1">
        <f>VLOOKUP(A2036,'ADM Details FY17'!$A$3:$U$3515,21,FALSE)</f>
        <v>0</v>
      </c>
      <c r="Q2036" s="1">
        <f>VLOOKUP(A2036,'ADM Details FY17'!$A$3:$V$3515,22,FALSE)</f>
        <v>0</v>
      </c>
      <c r="R2036" s="1">
        <f>VLOOKUP(A2036,'ADM Details FY17'!$A$3:$W$3515,23,FALSE)</f>
        <v>0</v>
      </c>
      <c r="S2036" s="1">
        <f>VLOOKUP(A2036,'ADM Details FY17'!$A$3:$X$3515,24,FALSE)</f>
        <v>0</v>
      </c>
      <c r="T2036" s="1">
        <f>VLOOKUP(A2036,'ADM Details FY17'!$A$3:$Y$3515,25,FALSE)</f>
        <v>0</v>
      </c>
      <c r="U2036" s="1">
        <f>VLOOKUP(A2036,'ADM Details FY17'!$A$3:$AA$3515,27,FALSE)</f>
        <v>0</v>
      </c>
      <c r="V2036" s="1">
        <f>IFERROR(VLOOKUP(C2036,'eindex _tget pp '!$A$4:$E$615,5,FALSE),0)</f>
        <v>751.72908667041872</v>
      </c>
      <c r="W2036" s="31">
        <f>IFERROR(VLOOKUP(C2036,'eindex _tget pp '!$A$4:$F$615,6,FALSE),0)</f>
        <v>1.7261732700000001</v>
      </c>
      <c r="X2036" s="4">
        <f>IFERROR(VLOOKUP(B2036,'eschools 16'!$A$2:$F$25,6,FALSE),1)</f>
        <v>1</v>
      </c>
      <c r="Y2036" s="1">
        <f t="shared" si="155"/>
        <v>45449.54</v>
      </c>
      <c r="Z2036" s="1">
        <f t="shared" si="156"/>
        <v>57145.17</v>
      </c>
      <c r="AA2036" s="31">
        <f>IFERROR(VLOOKUP(C2036,'eindex _tget pp '!$A$4:$G$615,7,FALSE),0)</f>
        <v>0.59243781699999998</v>
      </c>
      <c r="AB2036" s="1">
        <f>VLOOKUP(A2036,'ADM Details FY17'!$A$3:$AB$3515,28,FALSE)</f>
        <v>0</v>
      </c>
      <c r="AC2036" s="1">
        <f t="shared" si="157"/>
        <v>0</v>
      </c>
      <c r="AD2036" s="1">
        <f t="shared" si="158"/>
        <v>241.84</v>
      </c>
      <c r="AE2036" s="1">
        <f t="shared" si="159"/>
        <v>36276</v>
      </c>
    </row>
    <row r="2037" spans="1:31" x14ac:dyDescent="0.25">
      <c r="A2037" t="str">
        <f>B2037&amp;"-"&amp;COUNTIF($B$3:B2037,B2037)</f>
        <v>558-12</v>
      </c>
      <c r="B2037">
        <v>558</v>
      </c>
      <c r="C2037" s="18">
        <f>VLOOKUP(A2037,'ADM Details FY17'!$A$3:$D$3515,4,FALSE)</f>
        <v>49098</v>
      </c>
      <c r="D2037" s="1">
        <f>VLOOKUP(A2037,'ADM Details FY17'!$A$3:$E$3515,5,FALSE)</f>
        <v>2</v>
      </c>
      <c r="E2037" s="1">
        <f>VLOOKUP(A2037,'ADM Details FY17'!$A$3:$F$3515,6,FALSE)</f>
        <v>2</v>
      </c>
      <c r="F2037" s="1">
        <f>VLOOKUP(A2037,'ADM Details FY17'!$A$3:$G$3515,7,FALSE)</f>
        <v>0</v>
      </c>
      <c r="G2037" s="1">
        <f>VLOOKUP(A2037,'ADM Details FY17'!$A$3:$H$3515,8,FALSE)</f>
        <v>0</v>
      </c>
      <c r="H2037" s="1">
        <f>VLOOKUP(A2037,'ADM Details FY17'!$A$3:$I$3515,9,FALSE)</f>
        <v>0</v>
      </c>
      <c r="I2037" s="1">
        <f>VLOOKUP(A2037,'ADM Details FY17'!$A$3:$J$3517,10,FALSE)</f>
        <v>0</v>
      </c>
      <c r="J2037" s="1">
        <f>VLOOKUP(A2037,'ADM Details FY17'!$A$3:$K$3515,11,FALSE)</f>
        <v>0</v>
      </c>
      <c r="K2037" s="1">
        <f>VLOOKUP(A2037,'ADM Details FY17'!$A$3:$M$3515,13,FALSE)</f>
        <v>0</v>
      </c>
      <c r="L2037" s="1">
        <f>VLOOKUP(A2037,'ADM Details FY17'!$A$3:$O$3515,15,FALSE)</f>
        <v>0</v>
      </c>
      <c r="M2037" s="1">
        <f>VLOOKUP(A2037,'ADM Details FY17'!$A$3:$P$3515,16,FALSE)</f>
        <v>0</v>
      </c>
      <c r="N2037" s="1">
        <f>VLOOKUP(A2037,'ADM Details FY17'!$A$3:$Q$3515,17,FALSE)</f>
        <v>0</v>
      </c>
      <c r="O2037" s="1">
        <f>VLOOKUP(A2037,'ADM Details FY17'!$A$3:$S$3515,19,FALSE)</f>
        <v>1</v>
      </c>
      <c r="P2037" s="1">
        <f>VLOOKUP(A2037,'ADM Details FY17'!$A$3:$U$3515,21,FALSE)</f>
        <v>0</v>
      </c>
      <c r="Q2037" s="1">
        <f>VLOOKUP(A2037,'ADM Details FY17'!$A$3:$V$3515,22,FALSE)</f>
        <v>0</v>
      </c>
      <c r="R2037" s="1">
        <f>VLOOKUP(A2037,'ADM Details FY17'!$A$3:$W$3515,23,FALSE)</f>
        <v>0</v>
      </c>
      <c r="S2037" s="1">
        <f>VLOOKUP(A2037,'ADM Details FY17'!$A$3:$X$3515,24,FALSE)</f>
        <v>0</v>
      </c>
      <c r="T2037" s="1">
        <f>VLOOKUP(A2037,'ADM Details FY17'!$A$3:$Y$3515,25,FALSE)</f>
        <v>0</v>
      </c>
      <c r="U2037" s="1">
        <f>VLOOKUP(A2037,'ADM Details FY17'!$A$3:$AA$3515,27,FALSE)</f>
        <v>0</v>
      </c>
      <c r="V2037" s="1">
        <f>IFERROR(VLOOKUP(C2037,'eindex _tget pp '!$A$4:$E$615,5,FALSE),0)</f>
        <v>606.2892002873632</v>
      </c>
      <c r="W2037" s="31">
        <f>IFERROR(VLOOKUP(C2037,'eindex _tget pp '!$A$4:$F$615,6,FALSE),0)</f>
        <v>0.58631960949999995</v>
      </c>
      <c r="X2037" s="4">
        <f>IFERROR(VLOOKUP(B2037,'eschools 16'!$A$2:$F$25,6,FALSE),1)</f>
        <v>1</v>
      </c>
      <c r="Y2037" s="1">
        <f t="shared" si="155"/>
        <v>303.14</v>
      </c>
      <c r="Z2037" s="1">
        <f t="shared" si="156"/>
        <v>0</v>
      </c>
      <c r="AA2037" s="31">
        <f>IFERROR(VLOOKUP(C2037,'eindex _tget pp '!$A$4:$G$615,7,FALSE),0)</f>
        <v>0.51607146299999995</v>
      </c>
      <c r="AB2037" s="1">
        <f>VLOOKUP(A2037,'ADM Details FY17'!$A$3:$AB$3515,28,FALSE)</f>
        <v>0</v>
      </c>
      <c r="AC2037" s="1">
        <f t="shared" si="157"/>
        <v>0</v>
      </c>
      <c r="AD2037" s="1">
        <f t="shared" si="158"/>
        <v>2</v>
      </c>
      <c r="AE2037" s="1">
        <f t="shared" si="159"/>
        <v>300</v>
      </c>
    </row>
    <row r="2038" spans="1:31" x14ac:dyDescent="0.25">
      <c r="A2038" t="str">
        <f>B2038&amp;"-"&amp;COUNTIF($B$3:B2038,B2038)</f>
        <v>558-13</v>
      </c>
      <c r="B2038">
        <v>558</v>
      </c>
      <c r="C2038" s="18">
        <f>VLOOKUP(A2038,'ADM Details FY17'!$A$3:$D$3515,4,FALSE)</f>
        <v>44933</v>
      </c>
      <c r="D2038" s="1">
        <f>VLOOKUP(A2038,'ADM Details FY17'!$A$3:$E$3515,5,FALSE)</f>
        <v>6.06</v>
      </c>
      <c r="E2038" s="1">
        <f>VLOOKUP(A2038,'ADM Details FY17'!$A$3:$F$3515,6,FALSE)</f>
        <v>0</v>
      </c>
      <c r="F2038" s="1">
        <f>VLOOKUP(A2038,'ADM Details FY17'!$A$3:$G$3515,7,FALSE)</f>
        <v>0</v>
      </c>
      <c r="G2038" s="1">
        <f>VLOOKUP(A2038,'ADM Details FY17'!$A$3:$H$3515,8,FALSE)</f>
        <v>0</v>
      </c>
      <c r="H2038" s="1">
        <f>VLOOKUP(A2038,'ADM Details FY17'!$A$3:$I$3515,9,FALSE)</f>
        <v>0</v>
      </c>
      <c r="I2038" s="1">
        <f>VLOOKUP(A2038,'ADM Details FY17'!$A$3:$J$3517,10,FALSE)</f>
        <v>0</v>
      </c>
      <c r="J2038" s="1">
        <f>VLOOKUP(A2038,'ADM Details FY17'!$A$3:$K$3515,11,FALSE)</f>
        <v>0</v>
      </c>
      <c r="K2038" s="1">
        <f>VLOOKUP(A2038,'ADM Details FY17'!$A$3:$M$3515,13,FALSE)</f>
        <v>1</v>
      </c>
      <c r="L2038" s="1">
        <f>VLOOKUP(A2038,'ADM Details FY17'!$A$3:$O$3515,15,FALSE)</f>
        <v>3</v>
      </c>
      <c r="M2038" s="1">
        <f>VLOOKUP(A2038,'ADM Details FY17'!$A$3:$P$3515,16,FALSE)</f>
        <v>0.06</v>
      </c>
      <c r="N2038" s="1">
        <f>VLOOKUP(A2038,'ADM Details FY17'!$A$3:$Q$3515,17,FALSE)</f>
        <v>0</v>
      </c>
      <c r="O2038" s="1">
        <f>VLOOKUP(A2038,'ADM Details FY17'!$A$3:$S$3515,19,FALSE)</f>
        <v>6.06</v>
      </c>
      <c r="P2038" s="1">
        <f>VLOOKUP(A2038,'ADM Details FY17'!$A$3:$U$3515,21,FALSE)</f>
        <v>0</v>
      </c>
      <c r="Q2038" s="1">
        <f>VLOOKUP(A2038,'ADM Details FY17'!$A$3:$V$3515,22,FALSE)</f>
        <v>0</v>
      </c>
      <c r="R2038" s="1">
        <f>VLOOKUP(A2038,'ADM Details FY17'!$A$3:$W$3515,23,FALSE)</f>
        <v>0</v>
      </c>
      <c r="S2038" s="1">
        <f>VLOOKUP(A2038,'ADM Details FY17'!$A$3:$X$3515,24,FALSE)</f>
        <v>0</v>
      </c>
      <c r="T2038" s="1">
        <f>VLOOKUP(A2038,'ADM Details FY17'!$A$3:$Y$3515,25,FALSE)</f>
        <v>0</v>
      </c>
      <c r="U2038" s="1">
        <f>VLOOKUP(A2038,'ADM Details FY17'!$A$3:$AA$3515,27,FALSE)</f>
        <v>0</v>
      </c>
      <c r="V2038" s="1">
        <f>IFERROR(VLOOKUP(C2038,'eindex _tget pp '!$A$4:$E$615,5,FALSE),0)</f>
        <v>0</v>
      </c>
      <c r="W2038" s="31">
        <f>IFERROR(VLOOKUP(C2038,'eindex _tget pp '!$A$4:$F$615,6,FALSE),0)</f>
        <v>6.9701099999999998E-4</v>
      </c>
      <c r="X2038" s="4">
        <f>IFERROR(VLOOKUP(B2038,'eschools 16'!$A$2:$F$25,6,FALSE),1)</f>
        <v>1</v>
      </c>
      <c r="Y2038" s="1">
        <f t="shared" si="155"/>
        <v>0</v>
      </c>
      <c r="Z2038" s="1">
        <f t="shared" si="156"/>
        <v>0.19</v>
      </c>
      <c r="AA2038" s="31">
        <f>IFERROR(VLOOKUP(C2038,'eindex _tget pp '!$A$4:$G$615,7,FALSE),0)</f>
        <v>0.05</v>
      </c>
      <c r="AB2038" s="1">
        <f>VLOOKUP(A2038,'ADM Details FY17'!$A$3:$AB$3515,28,FALSE)</f>
        <v>0</v>
      </c>
      <c r="AC2038" s="1">
        <f t="shared" si="157"/>
        <v>0</v>
      </c>
      <c r="AD2038" s="1">
        <f t="shared" si="158"/>
        <v>6.06</v>
      </c>
      <c r="AE2038" s="1">
        <f t="shared" si="159"/>
        <v>908.99999999999989</v>
      </c>
    </row>
    <row r="2039" spans="1:31" x14ac:dyDescent="0.25">
      <c r="A2039" t="str">
        <f>B2039&amp;"-"&amp;COUNTIF($B$3:B2039,B2039)</f>
        <v>558-14</v>
      </c>
      <c r="B2039">
        <v>558</v>
      </c>
      <c r="C2039" s="18">
        <f>VLOOKUP(A2039,'ADM Details FY17'!$A$3:$D$3515,4,FALSE)</f>
        <v>45138</v>
      </c>
      <c r="D2039" s="1">
        <f>VLOOKUP(A2039,'ADM Details FY17'!$A$3:$E$3515,5,FALSE)</f>
        <v>3.13</v>
      </c>
      <c r="E2039" s="1">
        <f>VLOOKUP(A2039,'ADM Details FY17'!$A$3:$F$3515,6,FALSE)</f>
        <v>0</v>
      </c>
      <c r="F2039" s="1">
        <f>VLOOKUP(A2039,'ADM Details FY17'!$A$3:$G$3515,7,FALSE)</f>
        <v>0</v>
      </c>
      <c r="G2039" s="1">
        <f>VLOOKUP(A2039,'ADM Details FY17'!$A$3:$H$3515,8,FALSE)</f>
        <v>0</v>
      </c>
      <c r="H2039" s="1">
        <f>VLOOKUP(A2039,'ADM Details FY17'!$A$3:$I$3515,9,FALSE)</f>
        <v>0</v>
      </c>
      <c r="I2039" s="1">
        <f>VLOOKUP(A2039,'ADM Details FY17'!$A$3:$J$3517,10,FALSE)</f>
        <v>0</v>
      </c>
      <c r="J2039" s="1">
        <f>VLOOKUP(A2039,'ADM Details FY17'!$A$3:$K$3515,11,FALSE)</f>
        <v>0</v>
      </c>
      <c r="K2039" s="1">
        <f>VLOOKUP(A2039,'ADM Details FY17'!$A$3:$M$3515,13,FALSE)</f>
        <v>0</v>
      </c>
      <c r="L2039" s="1">
        <f>VLOOKUP(A2039,'ADM Details FY17'!$A$3:$O$3515,15,FALSE)</f>
        <v>1</v>
      </c>
      <c r="M2039" s="1">
        <f>VLOOKUP(A2039,'ADM Details FY17'!$A$3:$P$3515,16,FALSE)</f>
        <v>0</v>
      </c>
      <c r="N2039" s="1">
        <f>VLOOKUP(A2039,'ADM Details FY17'!$A$3:$Q$3515,17,FALSE)</f>
        <v>0</v>
      </c>
      <c r="O2039" s="1">
        <f>VLOOKUP(A2039,'ADM Details FY17'!$A$3:$S$3515,19,FALSE)</f>
        <v>1.1299999999999999</v>
      </c>
      <c r="P2039" s="1">
        <f>VLOOKUP(A2039,'ADM Details FY17'!$A$3:$U$3515,21,FALSE)</f>
        <v>0</v>
      </c>
      <c r="Q2039" s="1">
        <f>VLOOKUP(A2039,'ADM Details FY17'!$A$3:$V$3515,22,FALSE)</f>
        <v>0</v>
      </c>
      <c r="R2039" s="1">
        <f>VLOOKUP(A2039,'ADM Details FY17'!$A$3:$W$3515,23,FALSE)</f>
        <v>0</v>
      </c>
      <c r="S2039" s="1">
        <f>VLOOKUP(A2039,'ADM Details FY17'!$A$3:$X$3515,24,FALSE)</f>
        <v>0</v>
      </c>
      <c r="T2039" s="1">
        <f>VLOOKUP(A2039,'ADM Details FY17'!$A$3:$Y$3515,25,FALSE)</f>
        <v>0</v>
      </c>
      <c r="U2039" s="1">
        <f>VLOOKUP(A2039,'ADM Details FY17'!$A$3:$AA$3515,27,FALSE)</f>
        <v>0</v>
      </c>
      <c r="V2039" s="1">
        <f>IFERROR(VLOOKUP(C2039,'eindex _tget pp '!$A$4:$E$615,5,FALSE),0)</f>
        <v>0</v>
      </c>
      <c r="W2039" s="31">
        <f>IFERROR(VLOOKUP(C2039,'eindex _tget pp '!$A$4:$F$615,6,FALSE),0)</f>
        <v>0.27267687219999998</v>
      </c>
      <c r="X2039" s="4">
        <f>IFERROR(VLOOKUP(B2039,'eschools 16'!$A$2:$F$25,6,FALSE),1)</f>
        <v>1</v>
      </c>
      <c r="Y2039" s="1">
        <f t="shared" si="155"/>
        <v>0</v>
      </c>
      <c r="Z2039" s="1">
        <f t="shared" si="156"/>
        <v>0</v>
      </c>
      <c r="AA2039" s="31">
        <f>IFERROR(VLOOKUP(C2039,'eindex _tget pp '!$A$4:$G$615,7,FALSE),0)</f>
        <v>0.27726853299999998</v>
      </c>
      <c r="AB2039" s="1">
        <f>VLOOKUP(A2039,'ADM Details FY17'!$A$3:$AB$3515,28,FALSE)</f>
        <v>0</v>
      </c>
      <c r="AC2039" s="1">
        <f t="shared" si="157"/>
        <v>0</v>
      </c>
      <c r="AD2039" s="1">
        <f t="shared" si="158"/>
        <v>3.13</v>
      </c>
      <c r="AE2039" s="1">
        <f t="shared" si="159"/>
        <v>469.5</v>
      </c>
    </row>
    <row r="2040" spans="1:31" x14ac:dyDescent="0.25">
      <c r="A2040" t="str">
        <f>B2040&amp;"-"&amp;COUNTIF($B$3:B2040,B2040)</f>
        <v>558-15</v>
      </c>
      <c r="B2040">
        <v>558</v>
      </c>
      <c r="C2040" s="18">
        <f>VLOOKUP(A2040,'ADM Details FY17'!$A$3:$D$3515,4,FALSE)</f>
        <v>0</v>
      </c>
      <c r="D2040" s="1">
        <f>VLOOKUP(A2040,'ADM Details FY17'!$A$3:$E$3515,5,FALSE)</f>
        <v>0</v>
      </c>
      <c r="E2040" s="1">
        <f>VLOOKUP(A2040,'ADM Details FY17'!$A$3:$F$3515,6,FALSE)</f>
        <v>0</v>
      </c>
      <c r="F2040" s="1">
        <f>VLOOKUP(A2040,'ADM Details FY17'!$A$3:$G$3515,7,FALSE)</f>
        <v>0</v>
      </c>
      <c r="G2040" s="1">
        <f>VLOOKUP(A2040,'ADM Details FY17'!$A$3:$H$3515,8,FALSE)</f>
        <v>0</v>
      </c>
      <c r="H2040" s="1">
        <f>VLOOKUP(A2040,'ADM Details FY17'!$A$3:$I$3515,9,FALSE)</f>
        <v>0</v>
      </c>
      <c r="I2040" s="1">
        <f>VLOOKUP(A2040,'ADM Details FY17'!$A$3:$J$3517,10,FALSE)</f>
        <v>0</v>
      </c>
      <c r="J2040" s="1">
        <f>VLOOKUP(A2040,'ADM Details FY17'!$A$3:$K$3515,11,FALSE)</f>
        <v>0</v>
      </c>
      <c r="K2040" s="1">
        <f>VLOOKUP(A2040,'ADM Details FY17'!$A$3:$M$3515,13,FALSE)</f>
        <v>0</v>
      </c>
      <c r="L2040" s="1">
        <f>VLOOKUP(A2040,'ADM Details FY17'!$A$3:$O$3515,15,FALSE)</f>
        <v>0</v>
      </c>
      <c r="M2040" s="1">
        <f>VLOOKUP(A2040,'ADM Details FY17'!$A$3:$P$3515,16,FALSE)</f>
        <v>0</v>
      </c>
      <c r="N2040" s="1">
        <f>VLOOKUP(A2040,'ADM Details FY17'!$A$3:$Q$3515,17,FALSE)</f>
        <v>0</v>
      </c>
      <c r="O2040" s="1">
        <f>VLOOKUP(A2040,'ADM Details FY17'!$A$3:$S$3515,19,FALSE)</f>
        <v>0</v>
      </c>
      <c r="P2040" s="1">
        <f>VLOOKUP(A2040,'ADM Details FY17'!$A$3:$U$3515,21,FALSE)</f>
        <v>0</v>
      </c>
      <c r="Q2040" s="1">
        <f>VLOOKUP(A2040,'ADM Details FY17'!$A$3:$V$3515,22,FALSE)</f>
        <v>0</v>
      </c>
      <c r="R2040" s="1">
        <f>VLOOKUP(A2040,'ADM Details FY17'!$A$3:$W$3515,23,FALSE)</f>
        <v>0</v>
      </c>
      <c r="S2040" s="1">
        <f>VLOOKUP(A2040,'ADM Details FY17'!$A$3:$X$3515,24,FALSE)</f>
        <v>0</v>
      </c>
      <c r="T2040" s="1">
        <f>VLOOKUP(A2040,'ADM Details FY17'!$A$3:$Y$3515,25,FALSE)</f>
        <v>0</v>
      </c>
      <c r="U2040" s="1">
        <f>VLOOKUP(A2040,'ADM Details FY17'!$A$3:$AA$3515,27,FALSE)</f>
        <v>0</v>
      </c>
      <c r="V2040" s="1">
        <f>IFERROR(VLOOKUP(C2040,'eindex _tget pp '!$A$4:$E$615,5,FALSE),0)</f>
        <v>0</v>
      </c>
      <c r="W2040" s="31">
        <f>IFERROR(VLOOKUP(C2040,'eindex _tget pp '!$A$4:$F$615,6,FALSE),0)</f>
        <v>0</v>
      </c>
      <c r="X2040" s="4">
        <f>IFERROR(VLOOKUP(B2040,'eschools 16'!$A$2:$F$25,6,FALSE),1)</f>
        <v>1</v>
      </c>
      <c r="Y2040" s="1">
        <f t="shared" si="155"/>
        <v>0</v>
      </c>
      <c r="Z2040" s="1">
        <f t="shared" si="156"/>
        <v>0</v>
      </c>
      <c r="AA2040" s="31">
        <f>IFERROR(VLOOKUP(C2040,'eindex _tget pp '!$A$4:$G$615,7,FALSE),0)</f>
        <v>0</v>
      </c>
      <c r="AB2040" s="1">
        <f>VLOOKUP(A2040,'ADM Details FY17'!$A$3:$AB$3515,28,FALSE)</f>
        <v>0</v>
      </c>
      <c r="AC2040" s="1">
        <f t="shared" si="157"/>
        <v>0</v>
      </c>
      <c r="AD2040" s="1">
        <f t="shared" si="158"/>
        <v>0</v>
      </c>
      <c r="AE2040" s="1">
        <f t="shared" si="159"/>
        <v>0</v>
      </c>
    </row>
    <row r="2041" spans="1:31" x14ac:dyDescent="0.25">
      <c r="A2041" t="str">
        <f>B2041&amp;"-"&amp;COUNTIF($B$3:B2041,B2041)</f>
        <v>558-16</v>
      </c>
      <c r="B2041">
        <v>558</v>
      </c>
      <c r="C2041" s="18">
        <f>VLOOKUP(A2041,'ADM Details FY17'!$A$3:$D$3515,4,FALSE)</f>
        <v>0</v>
      </c>
      <c r="D2041" s="1">
        <f>VLOOKUP(A2041,'ADM Details FY17'!$A$3:$E$3515,5,FALSE)</f>
        <v>0</v>
      </c>
      <c r="E2041" s="1">
        <f>VLOOKUP(A2041,'ADM Details FY17'!$A$3:$F$3515,6,FALSE)</f>
        <v>0</v>
      </c>
      <c r="F2041" s="1">
        <f>VLOOKUP(A2041,'ADM Details FY17'!$A$3:$G$3515,7,FALSE)</f>
        <v>0</v>
      </c>
      <c r="G2041" s="1">
        <f>VLOOKUP(A2041,'ADM Details FY17'!$A$3:$H$3515,8,FALSE)</f>
        <v>0</v>
      </c>
      <c r="H2041" s="1">
        <f>VLOOKUP(A2041,'ADM Details FY17'!$A$3:$I$3515,9,FALSE)</f>
        <v>0</v>
      </c>
      <c r="I2041" s="1">
        <f>VLOOKUP(A2041,'ADM Details FY17'!$A$3:$J$3517,10,FALSE)</f>
        <v>0</v>
      </c>
      <c r="J2041" s="1">
        <f>VLOOKUP(A2041,'ADM Details FY17'!$A$3:$K$3515,11,FALSE)</f>
        <v>0</v>
      </c>
      <c r="K2041" s="1">
        <f>VLOOKUP(A2041,'ADM Details FY17'!$A$3:$M$3515,13,FALSE)</f>
        <v>0</v>
      </c>
      <c r="L2041" s="1">
        <f>VLOOKUP(A2041,'ADM Details FY17'!$A$3:$O$3515,15,FALSE)</f>
        <v>0</v>
      </c>
      <c r="M2041" s="1">
        <f>VLOOKUP(A2041,'ADM Details FY17'!$A$3:$P$3515,16,FALSE)</f>
        <v>0</v>
      </c>
      <c r="N2041" s="1">
        <f>VLOOKUP(A2041,'ADM Details FY17'!$A$3:$Q$3515,17,FALSE)</f>
        <v>0</v>
      </c>
      <c r="O2041" s="1">
        <f>VLOOKUP(A2041,'ADM Details FY17'!$A$3:$S$3515,19,FALSE)</f>
        <v>0</v>
      </c>
      <c r="P2041" s="1">
        <f>VLOOKUP(A2041,'ADM Details FY17'!$A$3:$U$3515,21,FALSE)</f>
        <v>0</v>
      </c>
      <c r="Q2041" s="1">
        <f>VLOOKUP(A2041,'ADM Details FY17'!$A$3:$V$3515,22,FALSE)</f>
        <v>0</v>
      </c>
      <c r="R2041" s="1">
        <f>VLOOKUP(A2041,'ADM Details FY17'!$A$3:$W$3515,23,FALSE)</f>
        <v>0</v>
      </c>
      <c r="S2041" s="1">
        <f>VLOOKUP(A2041,'ADM Details FY17'!$A$3:$X$3515,24,FALSE)</f>
        <v>0</v>
      </c>
      <c r="T2041" s="1">
        <f>VLOOKUP(A2041,'ADM Details FY17'!$A$3:$Y$3515,25,FALSE)</f>
        <v>0</v>
      </c>
      <c r="U2041" s="1">
        <f>VLOOKUP(A2041,'ADM Details FY17'!$A$3:$AA$3515,27,FALSE)</f>
        <v>0</v>
      </c>
      <c r="V2041" s="1">
        <f>IFERROR(VLOOKUP(C2041,'eindex _tget pp '!$A$4:$E$615,5,FALSE),0)</f>
        <v>0</v>
      </c>
      <c r="W2041" s="31">
        <f>IFERROR(VLOOKUP(C2041,'eindex _tget pp '!$A$4:$F$615,6,FALSE),0)</f>
        <v>0</v>
      </c>
      <c r="X2041" s="4">
        <f>IFERROR(VLOOKUP(B2041,'eschools 16'!$A$2:$F$25,6,FALSE),1)</f>
        <v>1</v>
      </c>
      <c r="Y2041" s="1">
        <f t="shared" si="155"/>
        <v>0</v>
      </c>
      <c r="Z2041" s="1">
        <f t="shared" si="156"/>
        <v>0</v>
      </c>
      <c r="AA2041" s="31">
        <f>IFERROR(VLOOKUP(C2041,'eindex _tget pp '!$A$4:$G$615,7,FALSE),0)</f>
        <v>0</v>
      </c>
      <c r="AB2041" s="1">
        <f>VLOOKUP(A2041,'ADM Details FY17'!$A$3:$AB$3515,28,FALSE)</f>
        <v>0</v>
      </c>
      <c r="AC2041" s="1">
        <f t="shared" si="157"/>
        <v>0</v>
      </c>
      <c r="AD2041" s="1">
        <f t="shared" si="158"/>
        <v>0</v>
      </c>
      <c r="AE2041" s="1">
        <f t="shared" si="159"/>
        <v>0</v>
      </c>
    </row>
    <row r="2042" spans="1:31" x14ac:dyDescent="0.25">
      <c r="A2042" t="str">
        <f>B2042&amp;"-"&amp;COUNTIF($B$3:B2042,B2042)</f>
        <v>558-17</v>
      </c>
      <c r="B2042">
        <v>558</v>
      </c>
      <c r="C2042" s="18">
        <f>VLOOKUP(A2042,'ADM Details FY17'!$A$3:$D$3515,4,FALSE)</f>
        <v>0</v>
      </c>
      <c r="D2042" s="1">
        <f>VLOOKUP(A2042,'ADM Details FY17'!$A$3:$E$3515,5,FALSE)</f>
        <v>0</v>
      </c>
      <c r="E2042" s="1">
        <f>VLOOKUP(A2042,'ADM Details FY17'!$A$3:$F$3515,6,FALSE)</f>
        <v>0</v>
      </c>
      <c r="F2042" s="1">
        <f>VLOOKUP(A2042,'ADM Details FY17'!$A$3:$G$3515,7,FALSE)</f>
        <v>0</v>
      </c>
      <c r="G2042" s="1">
        <f>VLOOKUP(A2042,'ADM Details FY17'!$A$3:$H$3515,8,FALSE)</f>
        <v>0</v>
      </c>
      <c r="H2042" s="1">
        <f>VLOOKUP(A2042,'ADM Details FY17'!$A$3:$I$3515,9,FALSE)</f>
        <v>0</v>
      </c>
      <c r="I2042" s="1">
        <f>VLOOKUP(A2042,'ADM Details FY17'!$A$3:$J$3517,10,FALSE)</f>
        <v>0</v>
      </c>
      <c r="J2042" s="1">
        <f>VLOOKUP(A2042,'ADM Details FY17'!$A$3:$K$3515,11,FALSE)</f>
        <v>0</v>
      </c>
      <c r="K2042" s="1">
        <f>VLOOKUP(A2042,'ADM Details FY17'!$A$3:$M$3515,13,FALSE)</f>
        <v>0</v>
      </c>
      <c r="L2042" s="1">
        <f>VLOOKUP(A2042,'ADM Details FY17'!$A$3:$O$3515,15,FALSE)</f>
        <v>0</v>
      </c>
      <c r="M2042" s="1">
        <f>VLOOKUP(A2042,'ADM Details FY17'!$A$3:$P$3515,16,FALSE)</f>
        <v>0</v>
      </c>
      <c r="N2042" s="1">
        <f>VLOOKUP(A2042,'ADM Details FY17'!$A$3:$Q$3515,17,FALSE)</f>
        <v>0</v>
      </c>
      <c r="O2042" s="1">
        <f>VLOOKUP(A2042,'ADM Details FY17'!$A$3:$S$3515,19,FALSE)</f>
        <v>0</v>
      </c>
      <c r="P2042" s="1">
        <f>VLOOKUP(A2042,'ADM Details FY17'!$A$3:$U$3515,21,FALSE)</f>
        <v>0</v>
      </c>
      <c r="Q2042" s="1">
        <f>VLOOKUP(A2042,'ADM Details FY17'!$A$3:$V$3515,22,FALSE)</f>
        <v>0</v>
      </c>
      <c r="R2042" s="1">
        <f>VLOOKUP(A2042,'ADM Details FY17'!$A$3:$W$3515,23,FALSE)</f>
        <v>0</v>
      </c>
      <c r="S2042" s="1">
        <f>VLOOKUP(A2042,'ADM Details FY17'!$A$3:$X$3515,24,FALSE)</f>
        <v>0</v>
      </c>
      <c r="T2042" s="1">
        <f>VLOOKUP(A2042,'ADM Details FY17'!$A$3:$Y$3515,25,FALSE)</f>
        <v>0</v>
      </c>
      <c r="U2042" s="1">
        <f>VLOOKUP(A2042,'ADM Details FY17'!$A$3:$AA$3515,27,FALSE)</f>
        <v>0</v>
      </c>
      <c r="V2042" s="1">
        <f>IFERROR(VLOOKUP(C2042,'eindex _tget pp '!$A$4:$E$615,5,FALSE),0)</f>
        <v>0</v>
      </c>
      <c r="W2042" s="31">
        <f>IFERROR(VLOOKUP(C2042,'eindex _tget pp '!$A$4:$F$615,6,FALSE),0)</f>
        <v>0</v>
      </c>
      <c r="X2042" s="4">
        <f>IFERROR(VLOOKUP(B2042,'eschools 16'!$A$2:$F$25,6,FALSE),1)</f>
        <v>1</v>
      </c>
      <c r="Y2042" s="1">
        <f t="shared" si="155"/>
        <v>0</v>
      </c>
      <c r="Z2042" s="1">
        <f t="shared" si="156"/>
        <v>0</v>
      </c>
      <c r="AA2042" s="31">
        <f>IFERROR(VLOOKUP(C2042,'eindex _tget pp '!$A$4:$G$615,7,FALSE),0)</f>
        <v>0</v>
      </c>
      <c r="AB2042" s="1">
        <f>VLOOKUP(A2042,'ADM Details FY17'!$A$3:$AB$3515,28,FALSE)</f>
        <v>0</v>
      </c>
      <c r="AC2042" s="1">
        <f t="shared" si="157"/>
        <v>0</v>
      </c>
      <c r="AD2042" s="1">
        <f t="shared" si="158"/>
        <v>0</v>
      </c>
      <c r="AE2042" s="1">
        <f t="shared" si="159"/>
        <v>0</v>
      </c>
    </row>
    <row r="2043" spans="1:31" x14ac:dyDescent="0.25">
      <c r="A2043" t="str">
        <f>B2043&amp;"-"&amp;COUNTIF($B$3:B2043,B2043)</f>
        <v>558-18</v>
      </c>
      <c r="B2043">
        <v>558</v>
      </c>
      <c r="C2043" s="18">
        <f>VLOOKUP(A2043,'ADM Details FY17'!$A$3:$D$3515,4,FALSE)</f>
        <v>0</v>
      </c>
      <c r="D2043" s="1">
        <f>VLOOKUP(A2043,'ADM Details FY17'!$A$3:$E$3515,5,FALSE)</f>
        <v>0</v>
      </c>
      <c r="E2043" s="1">
        <f>VLOOKUP(A2043,'ADM Details FY17'!$A$3:$F$3515,6,FALSE)</f>
        <v>0</v>
      </c>
      <c r="F2043" s="1">
        <f>VLOOKUP(A2043,'ADM Details FY17'!$A$3:$G$3515,7,FALSE)</f>
        <v>0</v>
      </c>
      <c r="G2043" s="1">
        <f>VLOOKUP(A2043,'ADM Details FY17'!$A$3:$H$3515,8,FALSE)</f>
        <v>0</v>
      </c>
      <c r="H2043" s="1">
        <f>VLOOKUP(A2043,'ADM Details FY17'!$A$3:$I$3515,9,FALSE)</f>
        <v>0</v>
      </c>
      <c r="I2043" s="1">
        <f>VLOOKUP(A2043,'ADM Details FY17'!$A$3:$J$3517,10,FALSE)</f>
        <v>0</v>
      </c>
      <c r="J2043" s="1">
        <f>VLOOKUP(A2043,'ADM Details FY17'!$A$3:$K$3515,11,FALSE)</f>
        <v>0</v>
      </c>
      <c r="K2043" s="1">
        <f>VLOOKUP(A2043,'ADM Details FY17'!$A$3:$M$3515,13,FALSE)</f>
        <v>0</v>
      </c>
      <c r="L2043" s="1">
        <f>VLOOKUP(A2043,'ADM Details FY17'!$A$3:$O$3515,15,FALSE)</f>
        <v>0</v>
      </c>
      <c r="M2043" s="1">
        <f>VLOOKUP(A2043,'ADM Details FY17'!$A$3:$P$3515,16,FALSE)</f>
        <v>0</v>
      </c>
      <c r="N2043" s="1">
        <f>VLOOKUP(A2043,'ADM Details FY17'!$A$3:$Q$3515,17,FALSE)</f>
        <v>0</v>
      </c>
      <c r="O2043" s="1">
        <f>VLOOKUP(A2043,'ADM Details FY17'!$A$3:$S$3515,19,FALSE)</f>
        <v>0</v>
      </c>
      <c r="P2043" s="1">
        <f>VLOOKUP(A2043,'ADM Details FY17'!$A$3:$U$3515,21,FALSE)</f>
        <v>0</v>
      </c>
      <c r="Q2043" s="1">
        <f>VLOOKUP(A2043,'ADM Details FY17'!$A$3:$V$3515,22,FALSE)</f>
        <v>0</v>
      </c>
      <c r="R2043" s="1">
        <f>VLOOKUP(A2043,'ADM Details FY17'!$A$3:$W$3515,23,FALSE)</f>
        <v>0</v>
      </c>
      <c r="S2043" s="1">
        <f>VLOOKUP(A2043,'ADM Details FY17'!$A$3:$X$3515,24,FALSE)</f>
        <v>0</v>
      </c>
      <c r="T2043" s="1">
        <f>VLOOKUP(A2043,'ADM Details FY17'!$A$3:$Y$3515,25,FALSE)</f>
        <v>0</v>
      </c>
      <c r="U2043" s="1">
        <f>VLOOKUP(A2043,'ADM Details FY17'!$A$3:$AA$3515,27,FALSE)</f>
        <v>0</v>
      </c>
      <c r="V2043" s="1">
        <f>IFERROR(VLOOKUP(C2043,'eindex _tget pp '!$A$4:$E$615,5,FALSE),0)</f>
        <v>0</v>
      </c>
      <c r="W2043" s="31">
        <f>IFERROR(VLOOKUP(C2043,'eindex _tget pp '!$A$4:$F$615,6,FALSE),0)</f>
        <v>0</v>
      </c>
      <c r="X2043" s="4">
        <f>IFERROR(VLOOKUP(B2043,'eschools 16'!$A$2:$F$25,6,FALSE),1)</f>
        <v>1</v>
      </c>
      <c r="Y2043" s="1">
        <f t="shared" si="155"/>
        <v>0</v>
      </c>
      <c r="Z2043" s="1">
        <f t="shared" si="156"/>
        <v>0</v>
      </c>
      <c r="AA2043" s="31">
        <f>IFERROR(VLOOKUP(C2043,'eindex _tget pp '!$A$4:$G$615,7,FALSE),0)</f>
        <v>0</v>
      </c>
      <c r="AB2043" s="1">
        <f>VLOOKUP(A2043,'ADM Details FY17'!$A$3:$AB$3515,28,FALSE)</f>
        <v>0</v>
      </c>
      <c r="AC2043" s="1">
        <f t="shared" si="157"/>
        <v>0</v>
      </c>
      <c r="AD2043" s="1">
        <f t="shared" si="158"/>
        <v>0</v>
      </c>
      <c r="AE2043" s="1">
        <f t="shared" si="159"/>
        <v>0</v>
      </c>
    </row>
    <row r="2044" spans="1:31" x14ac:dyDescent="0.25">
      <c r="A2044" t="str">
        <f>B2044&amp;"-"&amp;COUNTIF($B$3:B2044,B2044)</f>
        <v>558-19</v>
      </c>
      <c r="B2044">
        <v>558</v>
      </c>
      <c r="C2044" s="18">
        <f>VLOOKUP(A2044,'ADM Details FY17'!$A$3:$D$3515,4,FALSE)</f>
        <v>0</v>
      </c>
      <c r="D2044" s="1">
        <f>VLOOKUP(A2044,'ADM Details FY17'!$A$3:$E$3515,5,FALSE)</f>
        <v>0</v>
      </c>
      <c r="E2044" s="1">
        <f>VLOOKUP(A2044,'ADM Details FY17'!$A$3:$F$3515,6,FALSE)</f>
        <v>0</v>
      </c>
      <c r="F2044" s="1">
        <f>VLOOKUP(A2044,'ADM Details FY17'!$A$3:$G$3515,7,FALSE)</f>
        <v>0</v>
      </c>
      <c r="G2044" s="1">
        <f>VLOOKUP(A2044,'ADM Details FY17'!$A$3:$H$3515,8,FALSE)</f>
        <v>0</v>
      </c>
      <c r="H2044" s="1">
        <f>VLOOKUP(A2044,'ADM Details FY17'!$A$3:$I$3515,9,FALSE)</f>
        <v>0</v>
      </c>
      <c r="I2044" s="1">
        <f>VLOOKUP(A2044,'ADM Details FY17'!$A$3:$J$3517,10,FALSE)</f>
        <v>0</v>
      </c>
      <c r="J2044" s="1">
        <f>VLOOKUP(A2044,'ADM Details FY17'!$A$3:$K$3515,11,FALSE)</f>
        <v>0</v>
      </c>
      <c r="K2044" s="1">
        <f>VLOOKUP(A2044,'ADM Details FY17'!$A$3:$M$3515,13,FALSE)</f>
        <v>0</v>
      </c>
      <c r="L2044" s="1">
        <f>VLOOKUP(A2044,'ADM Details FY17'!$A$3:$O$3515,15,FALSE)</f>
        <v>0</v>
      </c>
      <c r="M2044" s="1">
        <f>VLOOKUP(A2044,'ADM Details FY17'!$A$3:$P$3515,16,FALSE)</f>
        <v>0</v>
      </c>
      <c r="N2044" s="1">
        <f>VLOOKUP(A2044,'ADM Details FY17'!$A$3:$Q$3515,17,FALSE)</f>
        <v>0</v>
      </c>
      <c r="O2044" s="1">
        <f>VLOOKUP(A2044,'ADM Details FY17'!$A$3:$S$3515,19,FALSE)</f>
        <v>0</v>
      </c>
      <c r="P2044" s="1">
        <f>VLOOKUP(A2044,'ADM Details FY17'!$A$3:$U$3515,21,FALSE)</f>
        <v>0</v>
      </c>
      <c r="Q2044" s="1">
        <f>VLOOKUP(A2044,'ADM Details FY17'!$A$3:$V$3515,22,FALSE)</f>
        <v>0</v>
      </c>
      <c r="R2044" s="1">
        <f>VLOOKUP(A2044,'ADM Details FY17'!$A$3:$W$3515,23,FALSE)</f>
        <v>0</v>
      </c>
      <c r="S2044" s="1">
        <f>VLOOKUP(A2044,'ADM Details FY17'!$A$3:$X$3515,24,FALSE)</f>
        <v>0</v>
      </c>
      <c r="T2044" s="1">
        <f>VLOOKUP(A2044,'ADM Details FY17'!$A$3:$Y$3515,25,FALSE)</f>
        <v>0</v>
      </c>
      <c r="U2044" s="1">
        <f>VLOOKUP(A2044,'ADM Details FY17'!$A$3:$AA$3515,27,FALSE)</f>
        <v>0</v>
      </c>
      <c r="V2044" s="1">
        <f>IFERROR(VLOOKUP(C2044,'eindex _tget pp '!$A$4:$E$615,5,FALSE),0)</f>
        <v>0</v>
      </c>
      <c r="W2044" s="31">
        <f>IFERROR(VLOOKUP(C2044,'eindex _tget pp '!$A$4:$F$615,6,FALSE),0)</f>
        <v>0</v>
      </c>
      <c r="X2044" s="4">
        <f>IFERROR(VLOOKUP(B2044,'eschools 16'!$A$2:$F$25,6,FALSE),1)</f>
        <v>1</v>
      </c>
      <c r="Y2044" s="1">
        <f t="shared" si="155"/>
        <v>0</v>
      </c>
      <c r="Z2044" s="1">
        <f t="shared" si="156"/>
        <v>0</v>
      </c>
      <c r="AA2044" s="31">
        <f>IFERROR(VLOOKUP(C2044,'eindex _tget pp '!$A$4:$G$615,7,FALSE),0)</f>
        <v>0</v>
      </c>
      <c r="AB2044" s="1">
        <f>VLOOKUP(A2044,'ADM Details FY17'!$A$3:$AB$3515,28,FALSE)</f>
        <v>0</v>
      </c>
      <c r="AC2044" s="1">
        <f t="shared" si="157"/>
        <v>0</v>
      </c>
      <c r="AD2044" s="1">
        <f t="shared" si="158"/>
        <v>0</v>
      </c>
      <c r="AE2044" s="1">
        <f t="shared" si="159"/>
        <v>0</v>
      </c>
    </row>
    <row r="2045" spans="1:31" x14ac:dyDescent="0.25">
      <c r="A2045" t="str">
        <f>B2045&amp;"-"&amp;COUNTIF($B$3:B2045,B2045)</f>
        <v>558-20</v>
      </c>
      <c r="B2045">
        <v>558</v>
      </c>
      <c r="C2045" s="18">
        <f>VLOOKUP(A2045,'ADM Details FY17'!$A$3:$D$3515,4,FALSE)</f>
        <v>0</v>
      </c>
      <c r="D2045" s="1">
        <f>VLOOKUP(A2045,'ADM Details FY17'!$A$3:$E$3515,5,FALSE)</f>
        <v>0</v>
      </c>
      <c r="E2045" s="1">
        <f>VLOOKUP(A2045,'ADM Details FY17'!$A$3:$F$3515,6,FALSE)</f>
        <v>0</v>
      </c>
      <c r="F2045" s="1">
        <f>VLOOKUP(A2045,'ADM Details FY17'!$A$3:$G$3515,7,FALSE)</f>
        <v>0</v>
      </c>
      <c r="G2045" s="1">
        <f>VLOOKUP(A2045,'ADM Details FY17'!$A$3:$H$3515,8,FALSE)</f>
        <v>0</v>
      </c>
      <c r="H2045" s="1">
        <f>VLOOKUP(A2045,'ADM Details FY17'!$A$3:$I$3515,9,FALSE)</f>
        <v>0</v>
      </c>
      <c r="I2045" s="1">
        <f>VLOOKUP(A2045,'ADM Details FY17'!$A$3:$J$3517,10,FALSE)</f>
        <v>0</v>
      </c>
      <c r="J2045" s="1">
        <f>VLOOKUP(A2045,'ADM Details FY17'!$A$3:$K$3515,11,FALSE)</f>
        <v>0</v>
      </c>
      <c r="K2045" s="1">
        <f>VLOOKUP(A2045,'ADM Details FY17'!$A$3:$M$3515,13,FALSE)</f>
        <v>0</v>
      </c>
      <c r="L2045" s="1">
        <f>VLOOKUP(A2045,'ADM Details FY17'!$A$3:$O$3515,15,FALSE)</f>
        <v>0</v>
      </c>
      <c r="M2045" s="1">
        <f>VLOOKUP(A2045,'ADM Details FY17'!$A$3:$P$3515,16,FALSE)</f>
        <v>0</v>
      </c>
      <c r="N2045" s="1">
        <f>VLOOKUP(A2045,'ADM Details FY17'!$A$3:$Q$3515,17,FALSE)</f>
        <v>0</v>
      </c>
      <c r="O2045" s="1">
        <f>VLOOKUP(A2045,'ADM Details FY17'!$A$3:$S$3515,19,FALSE)</f>
        <v>0</v>
      </c>
      <c r="P2045" s="1">
        <f>VLOOKUP(A2045,'ADM Details FY17'!$A$3:$U$3515,21,FALSE)</f>
        <v>0</v>
      </c>
      <c r="Q2045" s="1">
        <f>VLOOKUP(A2045,'ADM Details FY17'!$A$3:$V$3515,22,FALSE)</f>
        <v>0</v>
      </c>
      <c r="R2045" s="1">
        <f>VLOOKUP(A2045,'ADM Details FY17'!$A$3:$W$3515,23,FALSE)</f>
        <v>0</v>
      </c>
      <c r="S2045" s="1">
        <f>VLOOKUP(A2045,'ADM Details FY17'!$A$3:$X$3515,24,FALSE)</f>
        <v>0</v>
      </c>
      <c r="T2045" s="1">
        <f>VLOOKUP(A2045,'ADM Details FY17'!$A$3:$Y$3515,25,FALSE)</f>
        <v>0</v>
      </c>
      <c r="U2045" s="1">
        <f>VLOOKUP(A2045,'ADM Details FY17'!$A$3:$AA$3515,27,FALSE)</f>
        <v>0</v>
      </c>
      <c r="V2045" s="1">
        <f>IFERROR(VLOOKUP(C2045,'eindex _tget pp '!$A$4:$E$615,5,FALSE),0)</f>
        <v>0</v>
      </c>
      <c r="W2045" s="31">
        <f>IFERROR(VLOOKUP(C2045,'eindex _tget pp '!$A$4:$F$615,6,FALSE),0)</f>
        <v>0</v>
      </c>
      <c r="X2045" s="4">
        <f>IFERROR(VLOOKUP(B2045,'eschools 16'!$A$2:$F$25,6,FALSE),1)</f>
        <v>1</v>
      </c>
      <c r="Y2045" s="1">
        <f t="shared" si="155"/>
        <v>0</v>
      </c>
      <c r="Z2045" s="1">
        <f t="shared" si="156"/>
        <v>0</v>
      </c>
      <c r="AA2045" s="31">
        <f>IFERROR(VLOOKUP(C2045,'eindex _tget pp '!$A$4:$G$615,7,FALSE),0)</f>
        <v>0</v>
      </c>
      <c r="AB2045" s="1">
        <f>VLOOKUP(A2045,'ADM Details FY17'!$A$3:$AB$3515,28,FALSE)</f>
        <v>0</v>
      </c>
      <c r="AC2045" s="1">
        <f t="shared" si="157"/>
        <v>0</v>
      </c>
      <c r="AD2045" s="1">
        <f t="shared" si="158"/>
        <v>0</v>
      </c>
      <c r="AE2045" s="1">
        <f t="shared" si="159"/>
        <v>0</v>
      </c>
    </row>
    <row r="2046" spans="1:31" x14ac:dyDescent="0.25">
      <c r="A2046" t="str">
        <f>B2046&amp;"-"&amp;COUNTIF($B$3:B2046,B2046)</f>
        <v>558-21</v>
      </c>
      <c r="B2046">
        <v>558</v>
      </c>
      <c r="C2046" s="18">
        <f>VLOOKUP(A2046,'ADM Details FY17'!$A$3:$D$3515,4,FALSE)</f>
        <v>0</v>
      </c>
      <c r="D2046" s="1">
        <f>VLOOKUP(A2046,'ADM Details FY17'!$A$3:$E$3515,5,FALSE)</f>
        <v>0</v>
      </c>
      <c r="E2046" s="1">
        <f>VLOOKUP(A2046,'ADM Details FY17'!$A$3:$F$3515,6,FALSE)</f>
        <v>0</v>
      </c>
      <c r="F2046" s="1">
        <f>VLOOKUP(A2046,'ADM Details FY17'!$A$3:$G$3515,7,FALSE)</f>
        <v>0</v>
      </c>
      <c r="G2046" s="1">
        <f>VLOOKUP(A2046,'ADM Details FY17'!$A$3:$H$3515,8,FALSE)</f>
        <v>0</v>
      </c>
      <c r="H2046" s="1">
        <f>VLOOKUP(A2046,'ADM Details FY17'!$A$3:$I$3515,9,FALSE)</f>
        <v>0</v>
      </c>
      <c r="I2046" s="1">
        <f>VLOOKUP(A2046,'ADM Details FY17'!$A$3:$J$3517,10,FALSE)</f>
        <v>0</v>
      </c>
      <c r="J2046" s="1">
        <f>VLOOKUP(A2046,'ADM Details FY17'!$A$3:$K$3515,11,FALSE)</f>
        <v>0</v>
      </c>
      <c r="K2046" s="1">
        <f>VLOOKUP(A2046,'ADM Details FY17'!$A$3:$M$3515,13,FALSE)</f>
        <v>0</v>
      </c>
      <c r="L2046" s="1">
        <f>VLOOKUP(A2046,'ADM Details FY17'!$A$3:$O$3515,15,FALSE)</f>
        <v>0</v>
      </c>
      <c r="M2046" s="1">
        <f>VLOOKUP(A2046,'ADM Details FY17'!$A$3:$P$3515,16,FALSE)</f>
        <v>0</v>
      </c>
      <c r="N2046" s="1">
        <f>VLOOKUP(A2046,'ADM Details FY17'!$A$3:$Q$3515,17,FALSE)</f>
        <v>0</v>
      </c>
      <c r="O2046" s="1">
        <f>VLOOKUP(A2046,'ADM Details FY17'!$A$3:$S$3515,19,FALSE)</f>
        <v>0</v>
      </c>
      <c r="P2046" s="1">
        <f>VLOOKUP(A2046,'ADM Details FY17'!$A$3:$U$3515,21,FALSE)</f>
        <v>0</v>
      </c>
      <c r="Q2046" s="1">
        <f>VLOOKUP(A2046,'ADM Details FY17'!$A$3:$V$3515,22,FALSE)</f>
        <v>0</v>
      </c>
      <c r="R2046" s="1">
        <f>VLOOKUP(A2046,'ADM Details FY17'!$A$3:$W$3515,23,FALSE)</f>
        <v>0</v>
      </c>
      <c r="S2046" s="1">
        <f>VLOOKUP(A2046,'ADM Details FY17'!$A$3:$X$3515,24,FALSE)</f>
        <v>0</v>
      </c>
      <c r="T2046" s="1">
        <f>VLOOKUP(A2046,'ADM Details FY17'!$A$3:$Y$3515,25,FALSE)</f>
        <v>0</v>
      </c>
      <c r="U2046" s="1">
        <f>VLOOKUP(A2046,'ADM Details FY17'!$A$3:$AA$3515,27,FALSE)</f>
        <v>0</v>
      </c>
      <c r="V2046" s="1">
        <f>IFERROR(VLOOKUP(C2046,'eindex _tget pp '!$A$4:$E$615,5,FALSE),0)</f>
        <v>0</v>
      </c>
      <c r="W2046" s="31">
        <f>IFERROR(VLOOKUP(C2046,'eindex _tget pp '!$A$4:$F$615,6,FALSE),0)</f>
        <v>0</v>
      </c>
      <c r="X2046" s="4">
        <f>IFERROR(VLOOKUP(B2046,'eschools 16'!$A$2:$F$25,6,FALSE),1)</f>
        <v>1</v>
      </c>
      <c r="Y2046" s="1">
        <f t="shared" si="155"/>
        <v>0</v>
      </c>
      <c r="Z2046" s="1">
        <f t="shared" si="156"/>
        <v>0</v>
      </c>
      <c r="AA2046" s="31">
        <f>IFERROR(VLOOKUP(C2046,'eindex _tget pp '!$A$4:$G$615,7,FALSE),0)</f>
        <v>0</v>
      </c>
      <c r="AB2046" s="1">
        <f>VLOOKUP(A2046,'ADM Details FY17'!$A$3:$AB$3515,28,FALSE)</f>
        <v>0</v>
      </c>
      <c r="AC2046" s="1">
        <f t="shared" si="157"/>
        <v>0</v>
      </c>
      <c r="AD2046" s="1">
        <f t="shared" si="158"/>
        <v>0</v>
      </c>
      <c r="AE2046" s="1">
        <f t="shared" si="159"/>
        <v>0</v>
      </c>
    </row>
    <row r="2047" spans="1:31" x14ac:dyDescent="0.25">
      <c r="A2047" t="str">
        <f>B2047&amp;"-"&amp;COUNTIF($B$3:B2047,B2047)</f>
        <v>558-22</v>
      </c>
      <c r="B2047">
        <v>558</v>
      </c>
      <c r="C2047" s="18">
        <f>VLOOKUP(A2047,'ADM Details FY17'!$A$3:$D$3515,4,FALSE)</f>
        <v>0</v>
      </c>
      <c r="D2047" s="1">
        <f>VLOOKUP(A2047,'ADM Details FY17'!$A$3:$E$3515,5,FALSE)</f>
        <v>0</v>
      </c>
      <c r="E2047" s="1">
        <f>VLOOKUP(A2047,'ADM Details FY17'!$A$3:$F$3515,6,FALSE)</f>
        <v>0</v>
      </c>
      <c r="F2047" s="1">
        <f>VLOOKUP(A2047,'ADM Details FY17'!$A$3:$G$3515,7,FALSE)</f>
        <v>0</v>
      </c>
      <c r="G2047" s="1">
        <f>VLOOKUP(A2047,'ADM Details FY17'!$A$3:$H$3515,8,FALSE)</f>
        <v>0</v>
      </c>
      <c r="H2047" s="1">
        <f>VLOOKUP(A2047,'ADM Details FY17'!$A$3:$I$3515,9,FALSE)</f>
        <v>0</v>
      </c>
      <c r="I2047" s="1">
        <f>VLOOKUP(A2047,'ADM Details FY17'!$A$3:$J$3517,10,FALSE)</f>
        <v>0</v>
      </c>
      <c r="J2047" s="1">
        <f>VLOOKUP(A2047,'ADM Details FY17'!$A$3:$K$3515,11,FALSE)</f>
        <v>0</v>
      </c>
      <c r="K2047" s="1">
        <f>VLOOKUP(A2047,'ADM Details FY17'!$A$3:$M$3515,13,FALSE)</f>
        <v>0</v>
      </c>
      <c r="L2047" s="1">
        <f>VLOOKUP(A2047,'ADM Details FY17'!$A$3:$O$3515,15,FALSE)</f>
        <v>0</v>
      </c>
      <c r="M2047" s="1">
        <f>VLOOKUP(A2047,'ADM Details FY17'!$A$3:$P$3515,16,FALSE)</f>
        <v>0</v>
      </c>
      <c r="N2047" s="1">
        <f>VLOOKUP(A2047,'ADM Details FY17'!$A$3:$Q$3515,17,FALSE)</f>
        <v>0</v>
      </c>
      <c r="O2047" s="1">
        <f>VLOOKUP(A2047,'ADM Details FY17'!$A$3:$S$3515,19,FALSE)</f>
        <v>0</v>
      </c>
      <c r="P2047" s="1">
        <f>VLOOKUP(A2047,'ADM Details FY17'!$A$3:$U$3515,21,FALSE)</f>
        <v>0</v>
      </c>
      <c r="Q2047" s="1">
        <f>VLOOKUP(A2047,'ADM Details FY17'!$A$3:$V$3515,22,FALSE)</f>
        <v>0</v>
      </c>
      <c r="R2047" s="1">
        <f>VLOOKUP(A2047,'ADM Details FY17'!$A$3:$W$3515,23,FALSE)</f>
        <v>0</v>
      </c>
      <c r="S2047" s="1">
        <f>VLOOKUP(A2047,'ADM Details FY17'!$A$3:$X$3515,24,FALSE)</f>
        <v>0</v>
      </c>
      <c r="T2047" s="1">
        <f>VLOOKUP(A2047,'ADM Details FY17'!$A$3:$Y$3515,25,FALSE)</f>
        <v>0</v>
      </c>
      <c r="U2047" s="1">
        <f>VLOOKUP(A2047,'ADM Details FY17'!$A$3:$AA$3515,27,FALSE)</f>
        <v>0</v>
      </c>
      <c r="V2047" s="1">
        <f>IFERROR(VLOOKUP(C2047,'eindex _tget pp '!$A$4:$E$615,5,FALSE),0)</f>
        <v>0</v>
      </c>
      <c r="W2047" s="31">
        <f>IFERROR(VLOOKUP(C2047,'eindex _tget pp '!$A$4:$F$615,6,FALSE),0)</f>
        <v>0</v>
      </c>
      <c r="X2047" s="4">
        <f>IFERROR(VLOOKUP(B2047,'eschools 16'!$A$2:$F$25,6,FALSE),1)</f>
        <v>1</v>
      </c>
      <c r="Y2047" s="1">
        <f t="shared" si="155"/>
        <v>0</v>
      </c>
      <c r="Z2047" s="1">
        <f t="shared" si="156"/>
        <v>0</v>
      </c>
      <c r="AA2047" s="31">
        <f>IFERROR(VLOOKUP(C2047,'eindex _tget pp '!$A$4:$G$615,7,FALSE),0)</f>
        <v>0</v>
      </c>
      <c r="AB2047" s="1">
        <f>VLOOKUP(A2047,'ADM Details FY17'!$A$3:$AB$3515,28,FALSE)</f>
        <v>0</v>
      </c>
      <c r="AC2047" s="1">
        <f t="shared" si="157"/>
        <v>0</v>
      </c>
      <c r="AD2047" s="1">
        <f t="shared" si="158"/>
        <v>0</v>
      </c>
      <c r="AE2047" s="1">
        <f t="shared" si="159"/>
        <v>0</v>
      </c>
    </row>
    <row r="2048" spans="1:31" x14ac:dyDescent="0.25">
      <c r="A2048" t="str">
        <f>B2048&amp;"-"&amp;COUNTIF($B$3:B2048,B2048)</f>
        <v>558-23</v>
      </c>
      <c r="B2048">
        <v>558</v>
      </c>
      <c r="C2048" s="18">
        <f>VLOOKUP(A2048,'ADM Details FY17'!$A$3:$D$3515,4,FALSE)</f>
        <v>0</v>
      </c>
      <c r="D2048" s="1">
        <f>VLOOKUP(A2048,'ADM Details FY17'!$A$3:$E$3515,5,FALSE)</f>
        <v>0</v>
      </c>
      <c r="E2048" s="1">
        <f>VLOOKUP(A2048,'ADM Details FY17'!$A$3:$F$3515,6,FALSE)</f>
        <v>0</v>
      </c>
      <c r="F2048" s="1">
        <f>VLOOKUP(A2048,'ADM Details FY17'!$A$3:$G$3515,7,FALSE)</f>
        <v>0</v>
      </c>
      <c r="G2048" s="1">
        <f>VLOOKUP(A2048,'ADM Details FY17'!$A$3:$H$3515,8,FALSE)</f>
        <v>0</v>
      </c>
      <c r="H2048" s="1">
        <f>VLOOKUP(A2048,'ADM Details FY17'!$A$3:$I$3515,9,FALSE)</f>
        <v>0</v>
      </c>
      <c r="I2048" s="1">
        <f>VLOOKUP(A2048,'ADM Details FY17'!$A$3:$J$3517,10,FALSE)</f>
        <v>0</v>
      </c>
      <c r="J2048" s="1">
        <f>VLOOKUP(A2048,'ADM Details FY17'!$A$3:$K$3515,11,FALSE)</f>
        <v>0</v>
      </c>
      <c r="K2048" s="1">
        <f>VLOOKUP(A2048,'ADM Details FY17'!$A$3:$M$3515,13,FALSE)</f>
        <v>0</v>
      </c>
      <c r="L2048" s="1">
        <f>VLOOKUP(A2048,'ADM Details FY17'!$A$3:$O$3515,15,FALSE)</f>
        <v>0</v>
      </c>
      <c r="M2048" s="1">
        <f>VLOOKUP(A2048,'ADM Details FY17'!$A$3:$P$3515,16,FALSE)</f>
        <v>0</v>
      </c>
      <c r="N2048" s="1">
        <f>VLOOKUP(A2048,'ADM Details FY17'!$A$3:$Q$3515,17,FALSE)</f>
        <v>0</v>
      </c>
      <c r="O2048" s="1">
        <f>VLOOKUP(A2048,'ADM Details FY17'!$A$3:$S$3515,19,FALSE)</f>
        <v>0</v>
      </c>
      <c r="P2048" s="1">
        <f>VLOOKUP(A2048,'ADM Details FY17'!$A$3:$U$3515,21,FALSE)</f>
        <v>0</v>
      </c>
      <c r="Q2048" s="1">
        <f>VLOOKUP(A2048,'ADM Details FY17'!$A$3:$V$3515,22,FALSE)</f>
        <v>0</v>
      </c>
      <c r="R2048" s="1">
        <f>VLOOKUP(A2048,'ADM Details FY17'!$A$3:$W$3515,23,FALSE)</f>
        <v>0</v>
      </c>
      <c r="S2048" s="1">
        <f>VLOOKUP(A2048,'ADM Details FY17'!$A$3:$X$3515,24,FALSE)</f>
        <v>0</v>
      </c>
      <c r="T2048" s="1">
        <f>VLOOKUP(A2048,'ADM Details FY17'!$A$3:$Y$3515,25,FALSE)</f>
        <v>0</v>
      </c>
      <c r="U2048" s="1">
        <f>VLOOKUP(A2048,'ADM Details FY17'!$A$3:$AA$3515,27,FALSE)</f>
        <v>0</v>
      </c>
      <c r="V2048" s="1">
        <f>IFERROR(VLOOKUP(C2048,'eindex _tget pp '!$A$4:$E$615,5,FALSE),0)</f>
        <v>0</v>
      </c>
      <c r="W2048" s="31">
        <f>IFERROR(VLOOKUP(C2048,'eindex _tget pp '!$A$4:$F$615,6,FALSE),0)</f>
        <v>0</v>
      </c>
      <c r="X2048" s="4">
        <f>IFERROR(VLOOKUP(B2048,'eschools 16'!$A$2:$F$25,6,FALSE),1)</f>
        <v>1</v>
      </c>
      <c r="Y2048" s="1">
        <f t="shared" si="155"/>
        <v>0</v>
      </c>
      <c r="Z2048" s="1">
        <f t="shared" si="156"/>
        <v>0</v>
      </c>
      <c r="AA2048" s="31">
        <f>IFERROR(VLOOKUP(C2048,'eindex _tget pp '!$A$4:$G$615,7,FALSE),0)</f>
        <v>0</v>
      </c>
      <c r="AB2048" s="1">
        <f>VLOOKUP(A2048,'ADM Details FY17'!$A$3:$AB$3515,28,FALSE)</f>
        <v>0</v>
      </c>
      <c r="AC2048" s="1">
        <f t="shared" si="157"/>
        <v>0</v>
      </c>
      <c r="AD2048" s="1">
        <f t="shared" si="158"/>
        <v>0</v>
      </c>
      <c r="AE2048" s="1">
        <f t="shared" si="159"/>
        <v>0</v>
      </c>
    </row>
    <row r="2049" spans="1:31" x14ac:dyDescent="0.25">
      <c r="A2049" t="str">
        <f>B2049&amp;"-"&amp;COUNTIF($B$3:B2049,B2049)</f>
        <v>558-24</v>
      </c>
      <c r="B2049">
        <v>558</v>
      </c>
      <c r="C2049" s="18">
        <f>VLOOKUP(A2049,'ADM Details FY17'!$A$3:$D$3515,4,FALSE)</f>
        <v>0</v>
      </c>
      <c r="D2049" s="1">
        <f>VLOOKUP(A2049,'ADM Details FY17'!$A$3:$E$3515,5,FALSE)</f>
        <v>0</v>
      </c>
      <c r="E2049" s="1">
        <f>VLOOKUP(A2049,'ADM Details FY17'!$A$3:$F$3515,6,FALSE)</f>
        <v>0</v>
      </c>
      <c r="F2049" s="1">
        <f>VLOOKUP(A2049,'ADM Details FY17'!$A$3:$G$3515,7,FALSE)</f>
        <v>0</v>
      </c>
      <c r="G2049" s="1">
        <f>VLOOKUP(A2049,'ADM Details FY17'!$A$3:$H$3515,8,FALSE)</f>
        <v>0</v>
      </c>
      <c r="H2049" s="1">
        <f>VLOOKUP(A2049,'ADM Details FY17'!$A$3:$I$3515,9,FALSE)</f>
        <v>0</v>
      </c>
      <c r="I2049" s="1">
        <f>VLOOKUP(A2049,'ADM Details FY17'!$A$3:$J$3517,10,FALSE)</f>
        <v>0</v>
      </c>
      <c r="J2049" s="1">
        <f>VLOOKUP(A2049,'ADM Details FY17'!$A$3:$K$3515,11,FALSE)</f>
        <v>0</v>
      </c>
      <c r="K2049" s="1">
        <f>VLOOKUP(A2049,'ADM Details FY17'!$A$3:$M$3515,13,FALSE)</f>
        <v>0</v>
      </c>
      <c r="L2049" s="1">
        <f>VLOOKUP(A2049,'ADM Details FY17'!$A$3:$O$3515,15,FALSE)</f>
        <v>0</v>
      </c>
      <c r="M2049" s="1">
        <f>VLOOKUP(A2049,'ADM Details FY17'!$A$3:$P$3515,16,FALSE)</f>
        <v>0</v>
      </c>
      <c r="N2049" s="1">
        <f>VLOOKUP(A2049,'ADM Details FY17'!$A$3:$Q$3515,17,FALSE)</f>
        <v>0</v>
      </c>
      <c r="O2049" s="1">
        <f>VLOOKUP(A2049,'ADM Details FY17'!$A$3:$S$3515,19,FALSE)</f>
        <v>0</v>
      </c>
      <c r="P2049" s="1">
        <f>VLOOKUP(A2049,'ADM Details FY17'!$A$3:$U$3515,21,FALSE)</f>
        <v>0</v>
      </c>
      <c r="Q2049" s="1">
        <f>VLOOKUP(A2049,'ADM Details FY17'!$A$3:$V$3515,22,FALSE)</f>
        <v>0</v>
      </c>
      <c r="R2049" s="1">
        <f>VLOOKUP(A2049,'ADM Details FY17'!$A$3:$W$3515,23,FALSE)</f>
        <v>0</v>
      </c>
      <c r="S2049" s="1">
        <f>VLOOKUP(A2049,'ADM Details FY17'!$A$3:$X$3515,24,FALSE)</f>
        <v>0</v>
      </c>
      <c r="T2049" s="1">
        <f>VLOOKUP(A2049,'ADM Details FY17'!$A$3:$Y$3515,25,FALSE)</f>
        <v>0</v>
      </c>
      <c r="U2049" s="1">
        <f>VLOOKUP(A2049,'ADM Details FY17'!$A$3:$AA$3515,27,FALSE)</f>
        <v>0</v>
      </c>
      <c r="V2049" s="1">
        <f>IFERROR(VLOOKUP(C2049,'eindex _tget pp '!$A$4:$E$615,5,FALSE),0)</f>
        <v>0</v>
      </c>
      <c r="W2049" s="31">
        <f>IFERROR(VLOOKUP(C2049,'eindex _tget pp '!$A$4:$F$615,6,FALSE),0)</f>
        <v>0</v>
      </c>
      <c r="X2049" s="4">
        <f>IFERROR(VLOOKUP(B2049,'eschools 16'!$A$2:$F$25,6,FALSE),1)</f>
        <v>1</v>
      </c>
      <c r="Y2049" s="1">
        <f t="shared" si="155"/>
        <v>0</v>
      </c>
      <c r="Z2049" s="1">
        <f t="shared" si="156"/>
        <v>0</v>
      </c>
      <c r="AA2049" s="31">
        <f>IFERROR(VLOOKUP(C2049,'eindex _tget pp '!$A$4:$G$615,7,FALSE),0)</f>
        <v>0</v>
      </c>
      <c r="AB2049" s="1">
        <f>VLOOKUP(A2049,'ADM Details FY17'!$A$3:$AB$3515,28,FALSE)</f>
        <v>0</v>
      </c>
      <c r="AC2049" s="1">
        <f t="shared" si="157"/>
        <v>0</v>
      </c>
      <c r="AD2049" s="1">
        <f t="shared" si="158"/>
        <v>0</v>
      </c>
      <c r="AE2049" s="1">
        <f t="shared" si="159"/>
        <v>0</v>
      </c>
    </row>
    <row r="2050" spans="1:31" x14ac:dyDescent="0.25">
      <c r="A2050" t="str">
        <f>B2050&amp;"-"&amp;COUNTIF($B$3:B2050,B2050)</f>
        <v>558-25</v>
      </c>
      <c r="B2050">
        <v>558</v>
      </c>
      <c r="C2050" s="18">
        <f>VLOOKUP(A2050,'ADM Details FY17'!$A$3:$D$3515,4,FALSE)</f>
        <v>0</v>
      </c>
      <c r="D2050" s="1">
        <f>VLOOKUP(A2050,'ADM Details FY17'!$A$3:$E$3515,5,FALSE)</f>
        <v>0</v>
      </c>
      <c r="E2050" s="1">
        <f>VLOOKUP(A2050,'ADM Details FY17'!$A$3:$F$3515,6,FALSE)</f>
        <v>0</v>
      </c>
      <c r="F2050" s="1">
        <f>VLOOKUP(A2050,'ADM Details FY17'!$A$3:$G$3515,7,FALSE)</f>
        <v>0</v>
      </c>
      <c r="G2050" s="1">
        <f>VLOOKUP(A2050,'ADM Details FY17'!$A$3:$H$3515,8,FALSE)</f>
        <v>0</v>
      </c>
      <c r="H2050" s="1">
        <f>VLOOKUP(A2050,'ADM Details FY17'!$A$3:$I$3515,9,FALSE)</f>
        <v>0</v>
      </c>
      <c r="I2050" s="1">
        <f>VLOOKUP(A2050,'ADM Details FY17'!$A$3:$J$3517,10,FALSE)</f>
        <v>0</v>
      </c>
      <c r="J2050" s="1">
        <f>VLOOKUP(A2050,'ADM Details FY17'!$A$3:$K$3515,11,FALSE)</f>
        <v>0</v>
      </c>
      <c r="K2050" s="1">
        <f>VLOOKUP(A2050,'ADM Details FY17'!$A$3:$M$3515,13,FALSE)</f>
        <v>0</v>
      </c>
      <c r="L2050" s="1">
        <f>VLOOKUP(A2050,'ADM Details FY17'!$A$3:$O$3515,15,FALSE)</f>
        <v>0</v>
      </c>
      <c r="M2050" s="1">
        <f>VLOOKUP(A2050,'ADM Details FY17'!$A$3:$P$3515,16,FALSE)</f>
        <v>0</v>
      </c>
      <c r="N2050" s="1">
        <f>VLOOKUP(A2050,'ADM Details FY17'!$A$3:$Q$3515,17,FALSE)</f>
        <v>0</v>
      </c>
      <c r="O2050" s="1">
        <f>VLOOKUP(A2050,'ADM Details FY17'!$A$3:$S$3515,19,FALSE)</f>
        <v>0</v>
      </c>
      <c r="P2050" s="1">
        <f>VLOOKUP(A2050,'ADM Details FY17'!$A$3:$U$3515,21,FALSE)</f>
        <v>0</v>
      </c>
      <c r="Q2050" s="1">
        <f>VLOOKUP(A2050,'ADM Details FY17'!$A$3:$V$3515,22,FALSE)</f>
        <v>0</v>
      </c>
      <c r="R2050" s="1">
        <f>VLOOKUP(A2050,'ADM Details FY17'!$A$3:$W$3515,23,FALSE)</f>
        <v>0</v>
      </c>
      <c r="S2050" s="1">
        <f>VLOOKUP(A2050,'ADM Details FY17'!$A$3:$X$3515,24,FALSE)</f>
        <v>0</v>
      </c>
      <c r="T2050" s="1">
        <f>VLOOKUP(A2050,'ADM Details FY17'!$A$3:$Y$3515,25,FALSE)</f>
        <v>0</v>
      </c>
      <c r="U2050" s="1">
        <f>VLOOKUP(A2050,'ADM Details FY17'!$A$3:$AA$3515,27,FALSE)</f>
        <v>0</v>
      </c>
      <c r="V2050" s="1">
        <f>IFERROR(VLOOKUP(C2050,'eindex _tget pp '!$A$4:$E$615,5,FALSE),0)</f>
        <v>0</v>
      </c>
      <c r="W2050" s="31">
        <f>IFERROR(VLOOKUP(C2050,'eindex _tget pp '!$A$4:$F$615,6,FALSE),0)</f>
        <v>0</v>
      </c>
      <c r="X2050" s="4">
        <f>IFERROR(VLOOKUP(B2050,'eschools 16'!$A$2:$F$25,6,FALSE),1)</f>
        <v>1</v>
      </c>
      <c r="Y2050" s="1">
        <f t="shared" si="155"/>
        <v>0</v>
      </c>
      <c r="Z2050" s="1">
        <f t="shared" si="156"/>
        <v>0</v>
      </c>
      <c r="AA2050" s="31">
        <f>IFERROR(VLOOKUP(C2050,'eindex _tget pp '!$A$4:$G$615,7,FALSE),0)</f>
        <v>0</v>
      </c>
      <c r="AB2050" s="1">
        <f>VLOOKUP(A2050,'ADM Details FY17'!$A$3:$AB$3515,28,FALSE)</f>
        <v>0</v>
      </c>
      <c r="AC2050" s="1">
        <f t="shared" si="157"/>
        <v>0</v>
      </c>
      <c r="AD2050" s="1">
        <f t="shared" si="158"/>
        <v>0</v>
      </c>
      <c r="AE2050" s="1">
        <f t="shared" si="159"/>
        <v>0</v>
      </c>
    </row>
    <row r="2051" spans="1:31" x14ac:dyDescent="0.25">
      <c r="A2051" t="str">
        <f>B2051&amp;"-"&amp;COUNTIF($B$3:B2051,B2051)</f>
        <v>558-26</v>
      </c>
      <c r="B2051">
        <v>558</v>
      </c>
      <c r="C2051" s="18">
        <f>VLOOKUP(A2051,'ADM Details FY17'!$A$3:$D$3515,4,FALSE)</f>
        <v>0</v>
      </c>
      <c r="D2051" s="1">
        <f>VLOOKUP(A2051,'ADM Details FY17'!$A$3:$E$3515,5,FALSE)</f>
        <v>0</v>
      </c>
      <c r="E2051" s="1">
        <f>VLOOKUP(A2051,'ADM Details FY17'!$A$3:$F$3515,6,FALSE)</f>
        <v>0</v>
      </c>
      <c r="F2051" s="1">
        <f>VLOOKUP(A2051,'ADM Details FY17'!$A$3:$G$3515,7,FALSE)</f>
        <v>0</v>
      </c>
      <c r="G2051" s="1">
        <f>VLOOKUP(A2051,'ADM Details FY17'!$A$3:$H$3515,8,FALSE)</f>
        <v>0</v>
      </c>
      <c r="H2051" s="1">
        <f>VLOOKUP(A2051,'ADM Details FY17'!$A$3:$I$3515,9,FALSE)</f>
        <v>0</v>
      </c>
      <c r="I2051" s="1">
        <f>VLOOKUP(A2051,'ADM Details FY17'!$A$3:$J$3517,10,FALSE)</f>
        <v>0</v>
      </c>
      <c r="J2051" s="1">
        <f>VLOOKUP(A2051,'ADM Details FY17'!$A$3:$K$3515,11,FALSE)</f>
        <v>0</v>
      </c>
      <c r="K2051" s="1">
        <f>VLOOKUP(A2051,'ADM Details FY17'!$A$3:$M$3515,13,FALSE)</f>
        <v>0</v>
      </c>
      <c r="L2051" s="1">
        <f>VLOOKUP(A2051,'ADM Details FY17'!$A$3:$O$3515,15,FALSE)</f>
        <v>0</v>
      </c>
      <c r="M2051" s="1">
        <f>VLOOKUP(A2051,'ADM Details FY17'!$A$3:$P$3515,16,FALSE)</f>
        <v>0</v>
      </c>
      <c r="N2051" s="1">
        <f>VLOOKUP(A2051,'ADM Details FY17'!$A$3:$Q$3515,17,FALSE)</f>
        <v>0</v>
      </c>
      <c r="O2051" s="1">
        <f>VLOOKUP(A2051,'ADM Details FY17'!$A$3:$S$3515,19,FALSE)</f>
        <v>0</v>
      </c>
      <c r="P2051" s="1">
        <f>VLOOKUP(A2051,'ADM Details FY17'!$A$3:$U$3515,21,FALSE)</f>
        <v>0</v>
      </c>
      <c r="Q2051" s="1">
        <f>VLOOKUP(A2051,'ADM Details FY17'!$A$3:$V$3515,22,FALSE)</f>
        <v>0</v>
      </c>
      <c r="R2051" s="1">
        <f>VLOOKUP(A2051,'ADM Details FY17'!$A$3:$W$3515,23,FALSE)</f>
        <v>0</v>
      </c>
      <c r="S2051" s="1">
        <f>VLOOKUP(A2051,'ADM Details FY17'!$A$3:$X$3515,24,FALSE)</f>
        <v>0</v>
      </c>
      <c r="T2051" s="1">
        <f>VLOOKUP(A2051,'ADM Details FY17'!$A$3:$Y$3515,25,FALSE)</f>
        <v>0</v>
      </c>
      <c r="U2051" s="1">
        <f>VLOOKUP(A2051,'ADM Details FY17'!$A$3:$AA$3515,27,FALSE)</f>
        <v>0</v>
      </c>
      <c r="V2051" s="1">
        <f>IFERROR(VLOOKUP(C2051,'eindex _tget pp '!$A$4:$E$615,5,FALSE),0)</f>
        <v>0</v>
      </c>
      <c r="W2051" s="31">
        <f>IFERROR(VLOOKUP(C2051,'eindex _tget pp '!$A$4:$F$615,6,FALSE),0)</f>
        <v>0</v>
      </c>
      <c r="X2051" s="4">
        <f>IFERROR(VLOOKUP(B2051,'eschools 16'!$A$2:$F$25,6,FALSE),1)</f>
        <v>1</v>
      </c>
      <c r="Y2051" s="1">
        <f t="shared" si="155"/>
        <v>0</v>
      </c>
      <c r="Z2051" s="1">
        <f t="shared" si="156"/>
        <v>0</v>
      </c>
      <c r="AA2051" s="31">
        <f>IFERROR(VLOOKUP(C2051,'eindex _tget pp '!$A$4:$G$615,7,FALSE),0)</f>
        <v>0</v>
      </c>
      <c r="AB2051" s="1">
        <f>VLOOKUP(A2051,'ADM Details FY17'!$A$3:$AB$3515,28,FALSE)</f>
        <v>0</v>
      </c>
      <c r="AC2051" s="1">
        <f t="shared" si="157"/>
        <v>0</v>
      </c>
      <c r="AD2051" s="1">
        <f t="shared" si="158"/>
        <v>0</v>
      </c>
      <c r="AE2051" s="1">
        <f t="shared" si="159"/>
        <v>0</v>
      </c>
    </row>
    <row r="2052" spans="1:31" x14ac:dyDescent="0.25">
      <c r="A2052" t="str">
        <f>B2052&amp;"-"&amp;COUNTIF($B$3:B2052,B2052)</f>
        <v>558-27</v>
      </c>
      <c r="B2052">
        <v>558</v>
      </c>
      <c r="C2052" s="18">
        <f>VLOOKUP(A2052,'ADM Details FY17'!$A$3:$D$3515,4,FALSE)</f>
        <v>0</v>
      </c>
      <c r="D2052" s="1">
        <f>VLOOKUP(A2052,'ADM Details FY17'!$A$3:$E$3515,5,FALSE)</f>
        <v>0</v>
      </c>
      <c r="E2052" s="1">
        <f>VLOOKUP(A2052,'ADM Details FY17'!$A$3:$F$3515,6,FALSE)</f>
        <v>0</v>
      </c>
      <c r="F2052" s="1">
        <f>VLOOKUP(A2052,'ADM Details FY17'!$A$3:$G$3515,7,FALSE)</f>
        <v>0</v>
      </c>
      <c r="G2052" s="1">
        <f>VLOOKUP(A2052,'ADM Details FY17'!$A$3:$H$3515,8,FALSE)</f>
        <v>0</v>
      </c>
      <c r="H2052" s="1">
        <f>VLOOKUP(A2052,'ADM Details FY17'!$A$3:$I$3515,9,FALSE)</f>
        <v>0</v>
      </c>
      <c r="I2052" s="1">
        <f>VLOOKUP(A2052,'ADM Details FY17'!$A$3:$J$3517,10,FALSE)</f>
        <v>0</v>
      </c>
      <c r="J2052" s="1">
        <f>VLOOKUP(A2052,'ADM Details FY17'!$A$3:$K$3515,11,FALSE)</f>
        <v>0</v>
      </c>
      <c r="K2052" s="1">
        <f>VLOOKUP(A2052,'ADM Details FY17'!$A$3:$M$3515,13,FALSE)</f>
        <v>0</v>
      </c>
      <c r="L2052" s="1">
        <f>VLOOKUP(A2052,'ADM Details FY17'!$A$3:$O$3515,15,FALSE)</f>
        <v>0</v>
      </c>
      <c r="M2052" s="1">
        <f>VLOOKUP(A2052,'ADM Details FY17'!$A$3:$P$3515,16,FALSE)</f>
        <v>0</v>
      </c>
      <c r="N2052" s="1">
        <f>VLOOKUP(A2052,'ADM Details FY17'!$A$3:$Q$3515,17,FALSE)</f>
        <v>0</v>
      </c>
      <c r="O2052" s="1">
        <f>VLOOKUP(A2052,'ADM Details FY17'!$A$3:$S$3515,19,FALSE)</f>
        <v>0</v>
      </c>
      <c r="P2052" s="1">
        <f>VLOOKUP(A2052,'ADM Details FY17'!$A$3:$U$3515,21,FALSE)</f>
        <v>0</v>
      </c>
      <c r="Q2052" s="1">
        <f>VLOOKUP(A2052,'ADM Details FY17'!$A$3:$V$3515,22,FALSE)</f>
        <v>0</v>
      </c>
      <c r="R2052" s="1">
        <f>VLOOKUP(A2052,'ADM Details FY17'!$A$3:$W$3515,23,FALSE)</f>
        <v>0</v>
      </c>
      <c r="S2052" s="1">
        <f>VLOOKUP(A2052,'ADM Details FY17'!$A$3:$X$3515,24,FALSE)</f>
        <v>0</v>
      </c>
      <c r="T2052" s="1">
        <f>VLOOKUP(A2052,'ADM Details FY17'!$A$3:$Y$3515,25,FALSE)</f>
        <v>0</v>
      </c>
      <c r="U2052" s="1">
        <f>VLOOKUP(A2052,'ADM Details FY17'!$A$3:$AA$3515,27,FALSE)</f>
        <v>0</v>
      </c>
      <c r="V2052" s="1">
        <f>IFERROR(VLOOKUP(C2052,'eindex _tget pp '!$A$4:$E$615,5,FALSE),0)</f>
        <v>0</v>
      </c>
      <c r="W2052" s="31">
        <f>IFERROR(VLOOKUP(C2052,'eindex _tget pp '!$A$4:$F$615,6,FALSE),0)</f>
        <v>0</v>
      </c>
      <c r="X2052" s="4">
        <f>IFERROR(VLOOKUP(B2052,'eschools 16'!$A$2:$F$25,6,FALSE),1)</f>
        <v>1</v>
      </c>
      <c r="Y2052" s="1">
        <f t="shared" ref="Y2052:Y2115" si="160">ROUND(IF(X2052=2,0,(AD2052*0.25*V2052)),2)</f>
        <v>0</v>
      </c>
      <c r="Z2052" s="1">
        <f t="shared" ref="Z2052:Z2115" si="161">ROUND(IF(X2052=2,0,(K2052*272*W2052)),2)</f>
        <v>0</v>
      </c>
      <c r="AA2052" s="31">
        <f>IFERROR(VLOOKUP(C2052,'eindex _tget pp '!$A$4:$G$615,7,FALSE),0)</f>
        <v>0</v>
      </c>
      <c r="AB2052" s="1">
        <f>VLOOKUP(A2052,'ADM Details FY17'!$A$3:$AB$3515,28,FALSE)</f>
        <v>0</v>
      </c>
      <c r="AC2052" s="1">
        <f t="shared" ref="AC2052:AC2115" si="162">ROUND((AA2052*AB2052*923.6758),2)</f>
        <v>0</v>
      </c>
      <c r="AD2052" s="1">
        <f t="shared" ref="AD2052:AD2115" si="163">D2052+(U2052*0.2)</f>
        <v>0</v>
      </c>
      <c r="AE2052" s="1">
        <f t="shared" ref="AE2052:AE2115" si="164">IF(X2052=2,(AD2052*25),(AD2052*150))</f>
        <v>0</v>
      </c>
    </row>
    <row r="2053" spans="1:31" x14ac:dyDescent="0.25">
      <c r="A2053" t="str">
        <f>B2053&amp;"-"&amp;COUNTIF($B$3:B2053,B2053)</f>
        <v>558-28</v>
      </c>
      <c r="B2053">
        <v>558</v>
      </c>
      <c r="C2053" s="18">
        <f>VLOOKUP(A2053,'ADM Details FY17'!$A$3:$D$3515,4,FALSE)</f>
        <v>0</v>
      </c>
      <c r="D2053" s="1">
        <f>VLOOKUP(A2053,'ADM Details FY17'!$A$3:$E$3515,5,FALSE)</f>
        <v>0</v>
      </c>
      <c r="E2053" s="1">
        <f>VLOOKUP(A2053,'ADM Details FY17'!$A$3:$F$3515,6,FALSE)</f>
        <v>0</v>
      </c>
      <c r="F2053" s="1">
        <f>VLOOKUP(A2053,'ADM Details FY17'!$A$3:$G$3515,7,FALSE)</f>
        <v>0</v>
      </c>
      <c r="G2053" s="1">
        <f>VLOOKUP(A2053,'ADM Details FY17'!$A$3:$H$3515,8,FALSE)</f>
        <v>0</v>
      </c>
      <c r="H2053" s="1">
        <f>VLOOKUP(A2053,'ADM Details FY17'!$A$3:$I$3515,9,FALSE)</f>
        <v>0</v>
      </c>
      <c r="I2053" s="1">
        <f>VLOOKUP(A2053,'ADM Details FY17'!$A$3:$J$3517,10,FALSE)</f>
        <v>0</v>
      </c>
      <c r="J2053" s="1">
        <f>VLOOKUP(A2053,'ADM Details FY17'!$A$3:$K$3515,11,FALSE)</f>
        <v>0</v>
      </c>
      <c r="K2053" s="1">
        <f>VLOOKUP(A2053,'ADM Details FY17'!$A$3:$M$3515,13,FALSE)</f>
        <v>0</v>
      </c>
      <c r="L2053" s="1">
        <f>VLOOKUP(A2053,'ADM Details FY17'!$A$3:$O$3515,15,FALSE)</f>
        <v>0</v>
      </c>
      <c r="M2053" s="1">
        <f>VLOOKUP(A2053,'ADM Details FY17'!$A$3:$P$3515,16,FALSE)</f>
        <v>0</v>
      </c>
      <c r="N2053" s="1">
        <f>VLOOKUP(A2053,'ADM Details FY17'!$A$3:$Q$3515,17,FALSE)</f>
        <v>0</v>
      </c>
      <c r="O2053" s="1">
        <f>VLOOKUP(A2053,'ADM Details FY17'!$A$3:$S$3515,19,FALSE)</f>
        <v>0</v>
      </c>
      <c r="P2053" s="1">
        <f>VLOOKUP(A2053,'ADM Details FY17'!$A$3:$U$3515,21,FALSE)</f>
        <v>0</v>
      </c>
      <c r="Q2053" s="1">
        <f>VLOOKUP(A2053,'ADM Details FY17'!$A$3:$V$3515,22,FALSE)</f>
        <v>0</v>
      </c>
      <c r="R2053" s="1">
        <f>VLOOKUP(A2053,'ADM Details FY17'!$A$3:$W$3515,23,FALSE)</f>
        <v>0</v>
      </c>
      <c r="S2053" s="1">
        <f>VLOOKUP(A2053,'ADM Details FY17'!$A$3:$X$3515,24,FALSE)</f>
        <v>0</v>
      </c>
      <c r="T2053" s="1">
        <f>VLOOKUP(A2053,'ADM Details FY17'!$A$3:$Y$3515,25,FALSE)</f>
        <v>0</v>
      </c>
      <c r="U2053" s="1">
        <f>VLOOKUP(A2053,'ADM Details FY17'!$A$3:$AA$3515,27,FALSE)</f>
        <v>0</v>
      </c>
      <c r="V2053" s="1">
        <f>IFERROR(VLOOKUP(C2053,'eindex _tget pp '!$A$4:$E$615,5,FALSE),0)</f>
        <v>0</v>
      </c>
      <c r="W2053" s="31">
        <f>IFERROR(VLOOKUP(C2053,'eindex _tget pp '!$A$4:$F$615,6,FALSE),0)</f>
        <v>0</v>
      </c>
      <c r="X2053" s="4">
        <f>IFERROR(VLOOKUP(B2053,'eschools 16'!$A$2:$F$25,6,FALSE),1)</f>
        <v>1</v>
      </c>
      <c r="Y2053" s="1">
        <f t="shared" si="160"/>
        <v>0</v>
      </c>
      <c r="Z2053" s="1">
        <f t="shared" si="161"/>
        <v>0</v>
      </c>
      <c r="AA2053" s="31">
        <f>IFERROR(VLOOKUP(C2053,'eindex _tget pp '!$A$4:$G$615,7,FALSE),0)</f>
        <v>0</v>
      </c>
      <c r="AB2053" s="1">
        <f>VLOOKUP(A2053,'ADM Details FY17'!$A$3:$AB$3515,28,FALSE)</f>
        <v>0</v>
      </c>
      <c r="AC2053" s="1">
        <f t="shared" si="162"/>
        <v>0</v>
      </c>
      <c r="AD2053" s="1">
        <f t="shared" si="163"/>
        <v>0</v>
      </c>
      <c r="AE2053" s="1">
        <f t="shared" si="164"/>
        <v>0</v>
      </c>
    </row>
    <row r="2054" spans="1:31" x14ac:dyDescent="0.25">
      <c r="A2054" t="str">
        <f>B2054&amp;"-"&amp;COUNTIF($B$3:B2054,B2054)</f>
        <v>559-1</v>
      </c>
      <c r="B2054">
        <v>559</v>
      </c>
      <c r="C2054" s="18">
        <f>VLOOKUP(A2054,'ADM Details FY17'!$A$3:$D$3515,4,FALSE)</f>
        <v>43752</v>
      </c>
      <c r="D2054" s="1">
        <f>VLOOKUP(A2054,'ADM Details FY17'!$A$3:$E$3515,5,FALSE)</f>
        <v>486.73</v>
      </c>
      <c r="E2054" s="1">
        <f>VLOOKUP(A2054,'ADM Details FY17'!$A$3:$F$3515,6,FALSE)</f>
        <v>0</v>
      </c>
      <c r="F2054" s="1">
        <f>VLOOKUP(A2054,'ADM Details FY17'!$A$3:$G$3515,7,FALSE)</f>
        <v>0</v>
      </c>
      <c r="G2054" s="1">
        <f>VLOOKUP(A2054,'ADM Details FY17'!$A$3:$H$3515,8,FALSE)</f>
        <v>0</v>
      </c>
      <c r="H2054" s="1">
        <f>VLOOKUP(A2054,'ADM Details FY17'!$A$3:$I$3515,9,FALSE)</f>
        <v>0</v>
      </c>
      <c r="I2054" s="1">
        <f>VLOOKUP(A2054,'ADM Details FY17'!$A$3:$J$3517,10,FALSE)</f>
        <v>0</v>
      </c>
      <c r="J2054" s="1">
        <f>VLOOKUP(A2054,'ADM Details FY17'!$A$3:$K$3515,11,FALSE)</f>
        <v>0</v>
      </c>
      <c r="K2054" s="1">
        <f>VLOOKUP(A2054,'ADM Details FY17'!$A$3:$M$3515,13,FALSE)</f>
        <v>486.73</v>
      </c>
      <c r="L2054" s="1">
        <f>VLOOKUP(A2054,'ADM Details FY17'!$A$3:$O$3515,15,FALSE)</f>
        <v>0</v>
      </c>
      <c r="M2054" s="1">
        <f>VLOOKUP(A2054,'ADM Details FY17'!$A$3:$P$3515,16,FALSE)</f>
        <v>0</v>
      </c>
      <c r="N2054" s="1">
        <f>VLOOKUP(A2054,'ADM Details FY17'!$A$3:$Q$3515,17,FALSE)</f>
        <v>0</v>
      </c>
      <c r="O2054" s="1">
        <f>VLOOKUP(A2054,'ADM Details FY17'!$A$3:$S$3515,19,FALSE)</f>
        <v>267.95999999999998</v>
      </c>
      <c r="P2054" s="1">
        <f>VLOOKUP(A2054,'ADM Details FY17'!$A$3:$U$3515,21,FALSE)</f>
        <v>0</v>
      </c>
      <c r="Q2054" s="1">
        <f>VLOOKUP(A2054,'ADM Details FY17'!$A$3:$V$3515,22,FALSE)</f>
        <v>0</v>
      </c>
      <c r="R2054" s="1">
        <f>VLOOKUP(A2054,'ADM Details FY17'!$A$3:$W$3515,23,FALSE)</f>
        <v>0</v>
      </c>
      <c r="S2054" s="1">
        <f>VLOOKUP(A2054,'ADM Details FY17'!$A$3:$X$3515,24,FALSE)</f>
        <v>0</v>
      </c>
      <c r="T2054" s="1">
        <f>VLOOKUP(A2054,'ADM Details FY17'!$A$3:$Y$3515,25,FALSE)</f>
        <v>0</v>
      </c>
      <c r="U2054" s="1">
        <f>VLOOKUP(A2054,'ADM Details FY17'!$A$3:$AA$3515,27,FALSE)</f>
        <v>0</v>
      </c>
      <c r="V2054" s="1">
        <f>IFERROR(VLOOKUP(C2054,'eindex _tget pp '!$A$4:$E$615,5,FALSE),0)</f>
        <v>195.16110414154781</v>
      </c>
      <c r="W2054" s="31">
        <f>IFERROR(VLOOKUP(C2054,'eindex _tget pp '!$A$4:$F$615,6,FALSE),0)</f>
        <v>1.2931511515</v>
      </c>
      <c r="X2054" s="4">
        <f>IFERROR(VLOOKUP(B2054,'eschools 16'!$A$2:$F$25,6,FALSE),1)</f>
        <v>1</v>
      </c>
      <c r="Y2054" s="1">
        <f t="shared" si="160"/>
        <v>23747.69</v>
      </c>
      <c r="Z2054" s="1">
        <f t="shared" si="161"/>
        <v>171201.01</v>
      </c>
      <c r="AA2054" s="31">
        <f>IFERROR(VLOOKUP(C2054,'eindex _tget pp '!$A$4:$G$615,7,FALSE),0)</f>
        <v>0.46646849499999998</v>
      </c>
      <c r="AB2054" s="1">
        <f>VLOOKUP(A2054,'ADM Details FY17'!$A$3:$AB$3515,28,FALSE)</f>
        <v>0</v>
      </c>
      <c r="AC2054" s="1">
        <f t="shared" si="162"/>
        <v>0</v>
      </c>
      <c r="AD2054" s="1">
        <f t="shared" si="163"/>
        <v>486.73</v>
      </c>
      <c r="AE2054" s="1">
        <f t="shared" si="164"/>
        <v>73009.5</v>
      </c>
    </row>
    <row r="2055" spans="1:31" x14ac:dyDescent="0.25">
      <c r="A2055" t="str">
        <f>B2055&amp;"-"&amp;COUNTIF($B$3:B2055,B2055)</f>
        <v>559-2</v>
      </c>
      <c r="B2055">
        <v>559</v>
      </c>
      <c r="C2055" s="18">
        <f>VLOOKUP(A2055,'ADM Details FY17'!$A$3:$D$3515,4,FALSE)</f>
        <v>47332</v>
      </c>
      <c r="D2055" s="1">
        <f>VLOOKUP(A2055,'ADM Details FY17'!$A$3:$E$3515,5,FALSE)</f>
        <v>1</v>
      </c>
      <c r="E2055" s="1">
        <f>VLOOKUP(A2055,'ADM Details FY17'!$A$3:$F$3515,6,FALSE)</f>
        <v>0</v>
      </c>
      <c r="F2055" s="1">
        <f>VLOOKUP(A2055,'ADM Details FY17'!$A$3:$G$3515,7,FALSE)</f>
        <v>0</v>
      </c>
      <c r="G2055" s="1">
        <f>VLOOKUP(A2055,'ADM Details FY17'!$A$3:$H$3515,8,FALSE)</f>
        <v>0</v>
      </c>
      <c r="H2055" s="1">
        <f>VLOOKUP(A2055,'ADM Details FY17'!$A$3:$I$3515,9,FALSE)</f>
        <v>0</v>
      </c>
      <c r="I2055" s="1">
        <f>VLOOKUP(A2055,'ADM Details FY17'!$A$3:$J$3517,10,FALSE)</f>
        <v>0</v>
      </c>
      <c r="J2055" s="1">
        <f>VLOOKUP(A2055,'ADM Details FY17'!$A$3:$K$3515,11,FALSE)</f>
        <v>0</v>
      </c>
      <c r="K2055" s="1">
        <f>VLOOKUP(A2055,'ADM Details FY17'!$A$3:$M$3515,13,FALSE)</f>
        <v>1</v>
      </c>
      <c r="L2055" s="1">
        <f>VLOOKUP(A2055,'ADM Details FY17'!$A$3:$O$3515,15,FALSE)</f>
        <v>0</v>
      </c>
      <c r="M2055" s="1">
        <f>VLOOKUP(A2055,'ADM Details FY17'!$A$3:$P$3515,16,FALSE)</f>
        <v>0</v>
      </c>
      <c r="N2055" s="1">
        <f>VLOOKUP(A2055,'ADM Details FY17'!$A$3:$Q$3515,17,FALSE)</f>
        <v>0</v>
      </c>
      <c r="O2055" s="1">
        <f>VLOOKUP(A2055,'ADM Details FY17'!$A$3:$S$3515,19,FALSE)</f>
        <v>1</v>
      </c>
      <c r="P2055" s="1">
        <f>VLOOKUP(A2055,'ADM Details FY17'!$A$3:$U$3515,21,FALSE)</f>
        <v>0</v>
      </c>
      <c r="Q2055" s="1">
        <f>VLOOKUP(A2055,'ADM Details FY17'!$A$3:$V$3515,22,FALSE)</f>
        <v>0</v>
      </c>
      <c r="R2055" s="1">
        <f>VLOOKUP(A2055,'ADM Details FY17'!$A$3:$W$3515,23,FALSE)</f>
        <v>0</v>
      </c>
      <c r="S2055" s="1">
        <f>VLOOKUP(A2055,'ADM Details FY17'!$A$3:$X$3515,24,FALSE)</f>
        <v>0</v>
      </c>
      <c r="T2055" s="1">
        <f>VLOOKUP(A2055,'ADM Details FY17'!$A$3:$Y$3515,25,FALSE)</f>
        <v>0</v>
      </c>
      <c r="U2055" s="1">
        <f>VLOOKUP(A2055,'ADM Details FY17'!$A$3:$AA$3515,27,FALSE)</f>
        <v>0</v>
      </c>
      <c r="V2055" s="1">
        <f>IFERROR(VLOOKUP(C2055,'eindex _tget pp '!$A$4:$E$615,5,FALSE),0)</f>
        <v>210.18503737532882</v>
      </c>
      <c r="W2055" s="31">
        <f>IFERROR(VLOOKUP(C2055,'eindex _tget pp '!$A$4:$F$615,6,FALSE),0)</f>
        <v>1.190681876</v>
      </c>
      <c r="X2055" s="4">
        <f>IFERROR(VLOOKUP(B2055,'eschools 16'!$A$2:$F$25,6,FALSE),1)</f>
        <v>1</v>
      </c>
      <c r="Y2055" s="1">
        <f t="shared" si="160"/>
        <v>52.55</v>
      </c>
      <c r="Z2055" s="1">
        <f t="shared" si="161"/>
        <v>323.87</v>
      </c>
      <c r="AA2055" s="31">
        <f>IFERROR(VLOOKUP(C2055,'eindex _tget pp '!$A$4:$G$615,7,FALSE),0)</f>
        <v>0.50355702999999996</v>
      </c>
      <c r="AB2055" s="1">
        <f>VLOOKUP(A2055,'ADM Details FY17'!$A$3:$AB$3515,28,FALSE)</f>
        <v>0</v>
      </c>
      <c r="AC2055" s="1">
        <f t="shared" si="162"/>
        <v>0</v>
      </c>
      <c r="AD2055" s="1">
        <f t="shared" si="163"/>
        <v>1</v>
      </c>
      <c r="AE2055" s="1">
        <f t="shared" si="164"/>
        <v>150</v>
      </c>
    </row>
    <row r="2056" spans="1:31" x14ac:dyDescent="0.25">
      <c r="A2056" t="str">
        <f>B2056&amp;"-"&amp;COUNTIF($B$3:B2056,B2056)</f>
        <v>559-3</v>
      </c>
      <c r="B2056">
        <v>559</v>
      </c>
      <c r="C2056" s="18">
        <f>VLOOKUP(A2056,'ADM Details FY17'!$A$3:$D$3515,4,FALSE)</f>
        <v>44412</v>
      </c>
      <c r="D2056" s="1">
        <f>VLOOKUP(A2056,'ADM Details FY17'!$A$3:$E$3515,5,FALSE)</f>
        <v>1</v>
      </c>
      <c r="E2056" s="1">
        <f>VLOOKUP(A2056,'ADM Details FY17'!$A$3:$F$3515,6,FALSE)</f>
        <v>0</v>
      </c>
      <c r="F2056" s="1">
        <f>VLOOKUP(A2056,'ADM Details FY17'!$A$3:$G$3515,7,FALSE)</f>
        <v>0</v>
      </c>
      <c r="G2056" s="1">
        <f>VLOOKUP(A2056,'ADM Details FY17'!$A$3:$H$3515,8,FALSE)</f>
        <v>0</v>
      </c>
      <c r="H2056" s="1">
        <f>VLOOKUP(A2056,'ADM Details FY17'!$A$3:$I$3515,9,FALSE)</f>
        <v>0</v>
      </c>
      <c r="I2056" s="1">
        <f>VLOOKUP(A2056,'ADM Details FY17'!$A$3:$J$3517,10,FALSE)</f>
        <v>0</v>
      </c>
      <c r="J2056" s="1">
        <f>VLOOKUP(A2056,'ADM Details FY17'!$A$3:$K$3515,11,FALSE)</f>
        <v>0</v>
      </c>
      <c r="K2056" s="1">
        <f>VLOOKUP(A2056,'ADM Details FY17'!$A$3:$M$3515,13,FALSE)</f>
        <v>1</v>
      </c>
      <c r="L2056" s="1">
        <f>VLOOKUP(A2056,'ADM Details FY17'!$A$3:$O$3515,15,FALSE)</f>
        <v>0</v>
      </c>
      <c r="M2056" s="1">
        <f>VLOOKUP(A2056,'ADM Details FY17'!$A$3:$P$3515,16,FALSE)</f>
        <v>0</v>
      </c>
      <c r="N2056" s="1">
        <f>VLOOKUP(A2056,'ADM Details FY17'!$A$3:$Q$3515,17,FALSE)</f>
        <v>0</v>
      </c>
      <c r="O2056" s="1">
        <f>VLOOKUP(A2056,'ADM Details FY17'!$A$3:$S$3515,19,FALSE)</f>
        <v>1</v>
      </c>
      <c r="P2056" s="1">
        <f>VLOOKUP(A2056,'ADM Details FY17'!$A$3:$U$3515,21,FALSE)</f>
        <v>0</v>
      </c>
      <c r="Q2056" s="1">
        <f>VLOOKUP(A2056,'ADM Details FY17'!$A$3:$V$3515,22,FALSE)</f>
        <v>0</v>
      </c>
      <c r="R2056" s="1">
        <f>VLOOKUP(A2056,'ADM Details FY17'!$A$3:$W$3515,23,FALSE)</f>
        <v>0</v>
      </c>
      <c r="S2056" s="1">
        <f>VLOOKUP(A2056,'ADM Details FY17'!$A$3:$X$3515,24,FALSE)</f>
        <v>0</v>
      </c>
      <c r="T2056" s="1">
        <f>VLOOKUP(A2056,'ADM Details FY17'!$A$3:$Y$3515,25,FALSE)</f>
        <v>0</v>
      </c>
      <c r="U2056" s="1">
        <f>VLOOKUP(A2056,'ADM Details FY17'!$A$3:$AA$3515,27,FALSE)</f>
        <v>0</v>
      </c>
      <c r="V2056" s="1">
        <f>IFERROR(VLOOKUP(C2056,'eindex _tget pp '!$A$4:$E$615,5,FALSE),0)</f>
        <v>1173.7675101870461</v>
      </c>
      <c r="W2056" s="31">
        <f>IFERROR(VLOOKUP(C2056,'eindex _tget pp '!$A$4:$F$615,6,FALSE),0)</f>
        <v>0.9689045906</v>
      </c>
      <c r="X2056" s="4">
        <f>IFERROR(VLOOKUP(B2056,'eschools 16'!$A$2:$F$25,6,FALSE),1)</f>
        <v>1</v>
      </c>
      <c r="Y2056" s="1">
        <f t="shared" si="160"/>
        <v>293.44</v>
      </c>
      <c r="Z2056" s="1">
        <f t="shared" si="161"/>
        <v>263.54000000000002</v>
      </c>
      <c r="AA2056" s="31">
        <f>IFERROR(VLOOKUP(C2056,'eindex _tget pp '!$A$4:$G$615,7,FALSE),0)</f>
        <v>0.76093659300000005</v>
      </c>
      <c r="AB2056" s="1">
        <f>VLOOKUP(A2056,'ADM Details FY17'!$A$3:$AB$3515,28,FALSE)</f>
        <v>0</v>
      </c>
      <c r="AC2056" s="1">
        <f t="shared" si="162"/>
        <v>0</v>
      </c>
      <c r="AD2056" s="1">
        <f t="shared" si="163"/>
        <v>1</v>
      </c>
      <c r="AE2056" s="1">
        <f t="shared" si="164"/>
        <v>150</v>
      </c>
    </row>
    <row r="2057" spans="1:31" x14ac:dyDescent="0.25">
      <c r="A2057" t="str">
        <f>B2057&amp;"-"&amp;COUNTIF($B$3:B2057,B2057)</f>
        <v>559-4</v>
      </c>
      <c r="B2057">
        <v>559</v>
      </c>
      <c r="C2057" s="18">
        <f>VLOOKUP(A2057,'ADM Details FY17'!$A$3:$D$3515,4,FALSE)</f>
        <v>44511</v>
      </c>
      <c r="D2057" s="1">
        <f>VLOOKUP(A2057,'ADM Details FY17'!$A$3:$E$3515,5,FALSE)</f>
        <v>0.65</v>
      </c>
      <c r="E2057" s="1">
        <f>VLOOKUP(A2057,'ADM Details FY17'!$A$3:$F$3515,6,FALSE)</f>
        <v>0</v>
      </c>
      <c r="F2057" s="1">
        <f>VLOOKUP(A2057,'ADM Details FY17'!$A$3:$G$3515,7,FALSE)</f>
        <v>0</v>
      </c>
      <c r="G2057" s="1">
        <f>VLOOKUP(A2057,'ADM Details FY17'!$A$3:$H$3515,8,FALSE)</f>
        <v>0</v>
      </c>
      <c r="H2057" s="1">
        <f>VLOOKUP(A2057,'ADM Details FY17'!$A$3:$I$3515,9,FALSE)</f>
        <v>0</v>
      </c>
      <c r="I2057" s="1">
        <f>VLOOKUP(A2057,'ADM Details FY17'!$A$3:$J$3517,10,FALSE)</f>
        <v>0</v>
      </c>
      <c r="J2057" s="1">
        <f>VLOOKUP(A2057,'ADM Details FY17'!$A$3:$K$3515,11,FALSE)</f>
        <v>0</v>
      </c>
      <c r="K2057" s="1">
        <f>VLOOKUP(A2057,'ADM Details FY17'!$A$3:$M$3515,13,FALSE)</f>
        <v>0.65</v>
      </c>
      <c r="L2057" s="1">
        <f>VLOOKUP(A2057,'ADM Details FY17'!$A$3:$O$3515,15,FALSE)</f>
        <v>0</v>
      </c>
      <c r="M2057" s="1">
        <f>VLOOKUP(A2057,'ADM Details FY17'!$A$3:$P$3515,16,FALSE)</f>
        <v>0</v>
      </c>
      <c r="N2057" s="1">
        <f>VLOOKUP(A2057,'ADM Details FY17'!$A$3:$Q$3515,17,FALSE)</f>
        <v>0</v>
      </c>
      <c r="O2057" s="1">
        <f>VLOOKUP(A2057,'ADM Details FY17'!$A$3:$S$3515,19,FALSE)</f>
        <v>0</v>
      </c>
      <c r="P2057" s="1">
        <f>VLOOKUP(A2057,'ADM Details FY17'!$A$3:$U$3515,21,FALSE)</f>
        <v>0</v>
      </c>
      <c r="Q2057" s="1">
        <f>VLOOKUP(A2057,'ADM Details FY17'!$A$3:$V$3515,22,FALSE)</f>
        <v>0</v>
      </c>
      <c r="R2057" s="1">
        <f>VLOOKUP(A2057,'ADM Details FY17'!$A$3:$W$3515,23,FALSE)</f>
        <v>0</v>
      </c>
      <c r="S2057" s="1">
        <f>VLOOKUP(A2057,'ADM Details FY17'!$A$3:$X$3515,24,FALSE)</f>
        <v>0</v>
      </c>
      <c r="T2057" s="1">
        <f>VLOOKUP(A2057,'ADM Details FY17'!$A$3:$Y$3515,25,FALSE)</f>
        <v>0</v>
      </c>
      <c r="U2057" s="1">
        <f>VLOOKUP(A2057,'ADM Details FY17'!$A$3:$AA$3515,27,FALSE)</f>
        <v>0</v>
      </c>
      <c r="V2057" s="1">
        <f>IFERROR(VLOOKUP(C2057,'eindex _tget pp '!$A$4:$E$615,5,FALSE),0)</f>
        <v>1269.6174486830321</v>
      </c>
      <c r="W2057" s="31">
        <f>IFERROR(VLOOKUP(C2057,'eindex _tget pp '!$A$4:$F$615,6,FALSE),0)</f>
        <v>1.5678650262</v>
      </c>
      <c r="X2057" s="4">
        <f>IFERROR(VLOOKUP(B2057,'eschools 16'!$A$2:$F$25,6,FALSE),1)</f>
        <v>1</v>
      </c>
      <c r="Y2057" s="1">
        <f t="shared" si="160"/>
        <v>206.31</v>
      </c>
      <c r="Z2057" s="1">
        <f t="shared" si="161"/>
        <v>277.2</v>
      </c>
      <c r="AA2057" s="31">
        <f>IFERROR(VLOOKUP(C2057,'eindex _tget pp '!$A$4:$G$615,7,FALSE),0)</f>
        <v>0.79408692999999997</v>
      </c>
      <c r="AB2057" s="1">
        <f>VLOOKUP(A2057,'ADM Details FY17'!$A$3:$AB$3515,28,FALSE)</f>
        <v>0</v>
      </c>
      <c r="AC2057" s="1">
        <f t="shared" si="162"/>
        <v>0</v>
      </c>
      <c r="AD2057" s="1">
        <f t="shared" si="163"/>
        <v>0.65</v>
      </c>
      <c r="AE2057" s="1">
        <f t="shared" si="164"/>
        <v>97.5</v>
      </c>
    </row>
    <row r="2058" spans="1:31" x14ac:dyDescent="0.25">
      <c r="A2058" t="str">
        <f>B2058&amp;"-"&amp;COUNTIF($B$3:B2058,B2058)</f>
        <v>559-5</v>
      </c>
      <c r="B2058">
        <v>559</v>
      </c>
      <c r="C2058" s="18">
        <f>VLOOKUP(A2058,'ADM Details FY17'!$A$3:$D$3515,4,FALSE)</f>
        <v>44578</v>
      </c>
      <c r="D2058" s="1">
        <f>VLOOKUP(A2058,'ADM Details FY17'!$A$3:$E$3515,5,FALSE)</f>
        <v>0.74</v>
      </c>
      <c r="E2058" s="1">
        <f>VLOOKUP(A2058,'ADM Details FY17'!$A$3:$F$3515,6,FALSE)</f>
        <v>0</v>
      </c>
      <c r="F2058" s="1">
        <f>VLOOKUP(A2058,'ADM Details FY17'!$A$3:$G$3515,7,FALSE)</f>
        <v>0</v>
      </c>
      <c r="G2058" s="1">
        <f>VLOOKUP(A2058,'ADM Details FY17'!$A$3:$H$3515,8,FALSE)</f>
        <v>0</v>
      </c>
      <c r="H2058" s="1">
        <f>VLOOKUP(A2058,'ADM Details FY17'!$A$3:$I$3515,9,FALSE)</f>
        <v>0</v>
      </c>
      <c r="I2058" s="1">
        <f>VLOOKUP(A2058,'ADM Details FY17'!$A$3:$J$3517,10,FALSE)</f>
        <v>0</v>
      </c>
      <c r="J2058" s="1">
        <f>VLOOKUP(A2058,'ADM Details FY17'!$A$3:$K$3515,11,FALSE)</f>
        <v>0</v>
      </c>
      <c r="K2058" s="1">
        <f>VLOOKUP(A2058,'ADM Details FY17'!$A$3:$M$3515,13,FALSE)</f>
        <v>0.74</v>
      </c>
      <c r="L2058" s="1">
        <f>VLOOKUP(A2058,'ADM Details FY17'!$A$3:$O$3515,15,FALSE)</f>
        <v>0</v>
      </c>
      <c r="M2058" s="1">
        <f>VLOOKUP(A2058,'ADM Details FY17'!$A$3:$P$3515,16,FALSE)</f>
        <v>0</v>
      </c>
      <c r="N2058" s="1">
        <f>VLOOKUP(A2058,'ADM Details FY17'!$A$3:$Q$3515,17,FALSE)</f>
        <v>0</v>
      </c>
      <c r="O2058" s="1">
        <f>VLOOKUP(A2058,'ADM Details FY17'!$A$3:$S$3515,19,FALSE)</f>
        <v>0.74</v>
      </c>
      <c r="P2058" s="1">
        <f>VLOOKUP(A2058,'ADM Details FY17'!$A$3:$U$3515,21,FALSE)</f>
        <v>0</v>
      </c>
      <c r="Q2058" s="1">
        <f>VLOOKUP(A2058,'ADM Details FY17'!$A$3:$V$3515,22,FALSE)</f>
        <v>0</v>
      </c>
      <c r="R2058" s="1">
        <f>VLOOKUP(A2058,'ADM Details FY17'!$A$3:$W$3515,23,FALSE)</f>
        <v>0</v>
      </c>
      <c r="S2058" s="1">
        <f>VLOOKUP(A2058,'ADM Details FY17'!$A$3:$X$3515,24,FALSE)</f>
        <v>0</v>
      </c>
      <c r="T2058" s="1">
        <f>VLOOKUP(A2058,'ADM Details FY17'!$A$3:$Y$3515,25,FALSE)</f>
        <v>0</v>
      </c>
      <c r="U2058" s="1">
        <f>VLOOKUP(A2058,'ADM Details FY17'!$A$3:$AA$3515,27,FALSE)</f>
        <v>0</v>
      </c>
      <c r="V2058" s="1">
        <f>IFERROR(VLOOKUP(C2058,'eindex _tget pp '!$A$4:$E$615,5,FALSE),0)</f>
        <v>161.70979342812737</v>
      </c>
      <c r="W2058" s="31">
        <f>IFERROR(VLOOKUP(C2058,'eindex _tget pp '!$A$4:$F$615,6,FALSE),0)</f>
        <v>1.7628578681</v>
      </c>
      <c r="X2058" s="4">
        <f>IFERROR(VLOOKUP(B2058,'eschools 16'!$A$2:$F$25,6,FALSE),1)</f>
        <v>1</v>
      </c>
      <c r="Y2058" s="1">
        <f t="shared" si="160"/>
        <v>29.92</v>
      </c>
      <c r="Z2058" s="1">
        <f t="shared" si="161"/>
        <v>354.83</v>
      </c>
      <c r="AA2058" s="31">
        <f>IFERROR(VLOOKUP(C2058,'eindex _tget pp '!$A$4:$G$615,7,FALSE),0)</f>
        <v>0.393118878</v>
      </c>
      <c r="AB2058" s="1">
        <f>VLOOKUP(A2058,'ADM Details FY17'!$A$3:$AB$3515,28,FALSE)</f>
        <v>0</v>
      </c>
      <c r="AC2058" s="1">
        <f t="shared" si="162"/>
        <v>0</v>
      </c>
      <c r="AD2058" s="1">
        <f t="shared" si="163"/>
        <v>0.74</v>
      </c>
      <c r="AE2058" s="1">
        <f t="shared" si="164"/>
        <v>111</v>
      </c>
    </row>
    <row r="2059" spans="1:31" x14ac:dyDescent="0.25">
      <c r="A2059" t="str">
        <f>B2059&amp;"-"&amp;COUNTIF($B$3:B2059,B2059)</f>
        <v>559-6</v>
      </c>
      <c r="B2059">
        <v>559</v>
      </c>
      <c r="C2059" s="18">
        <f>VLOOKUP(A2059,'ADM Details FY17'!$A$3:$D$3515,4,FALSE)</f>
        <v>47373</v>
      </c>
      <c r="D2059" s="1">
        <f>VLOOKUP(A2059,'ADM Details FY17'!$A$3:$E$3515,5,FALSE)</f>
        <v>1</v>
      </c>
      <c r="E2059" s="1">
        <f>VLOOKUP(A2059,'ADM Details FY17'!$A$3:$F$3515,6,FALSE)</f>
        <v>0</v>
      </c>
      <c r="F2059" s="1">
        <f>VLOOKUP(A2059,'ADM Details FY17'!$A$3:$G$3515,7,FALSE)</f>
        <v>0</v>
      </c>
      <c r="G2059" s="1">
        <f>VLOOKUP(A2059,'ADM Details FY17'!$A$3:$H$3515,8,FALSE)</f>
        <v>0</v>
      </c>
      <c r="H2059" s="1">
        <f>VLOOKUP(A2059,'ADM Details FY17'!$A$3:$I$3515,9,FALSE)</f>
        <v>0</v>
      </c>
      <c r="I2059" s="1">
        <f>VLOOKUP(A2059,'ADM Details FY17'!$A$3:$J$3517,10,FALSE)</f>
        <v>0</v>
      </c>
      <c r="J2059" s="1">
        <f>VLOOKUP(A2059,'ADM Details FY17'!$A$3:$K$3515,11,FALSE)</f>
        <v>0</v>
      </c>
      <c r="K2059" s="1">
        <f>VLOOKUP(A2059,'ADM Details FY17'!$A$3:$M$3515,13,FALSE)</f>
        <v>1</v>
      </c>
      <c r="L2059" s="1">
        <f>VLOOKUP(A2059,'ADM Details FY17'!$A$3:$O$3515,15,FALSE)</f>
        <v>0</v>
      </c>
      <c r="M2059" s="1">
        <f>VLOOKUP(A2059,'ADM Details FY17'!$A$3:$P$3515,16,FALSE)</f>
        <v>0</v>
      </c>
      <c r="N2059" s="1">
        <f>VLOOKUP(A2059,'ADM Details FY17'!$A$3:$Q$3515,17,FALSE)</f>
        <v>0</v>
      </c>
      <c r="O2059" s="1">
        <f>VLOOKUP(A2059,'ADM Details FY17'!$A$3:$S$3515,19,FALSE)</f>
        <v>0</v>
      </c>
      <c r="P2059" s="1">
        <f>VLOOKUP(A2059,'ADM Details FY17'!$A$3:$U$3515,21,FALSE)</f>
        <v>0</v>
      </c>
      <c r="Q2059" s="1">
        <f>VLOOKUP(A2059,'ADM Details FY17'!$A$3:$V$3515,22,FALSE)</f>
        <v>0</v>
      </c>
      <c r="R2059" s="1">
        <f>VLOOKUP(A2059,'ADM Details FY17'!$A$3:$W$3515,23,FALSE)</f>
        <v>0</v>
      </c>
      <c r="S2059" s="1">
        <f>VLOOKUP(A2059,'ADM Details FY17'!$A$3:$X$3515,24,FALSE)</f>
        <v>0</v>
      </c>
      <c r="T2059" s="1">
        <f>VLOOKUP(A2059,'ADM Details FY17'!$A$3:$Y$3515,25,FALSE)</f>
        <v>0</v>
      </c>
      <c r="U2059" s="1">
        <f>VLOOKUP(A2059,'ADM Details FY17'!$A$3:$AA$3515,27,FALSE)</f>
        <v>0</v>
      </c>
      <c r="V2059" s="1">
        <f>IFERROR(VLOOKUP(C2059,'eindex _tget pp '!$A$4:$E$615,5,FALSE),0)</f>
        <v>0</v>
      </c>
      <c r="W2059" s="31">
        <f>IFERROR(VLOOKUP(C2059,'eindex _tget pp '!$A$4:$F$615,6,FALSE),0)</f>
        <v>0.19909788989999999</v>
      </c>
      <c r="X2059" s="4">
        <f>IFERROR(VLOOKUP(B2059,'eschools 16'!$A$2:$F$25,6,FALSE),1)</f>
        <v>1</v>
      </c>
      <c r="Y2059" s="1">
        <f t="shared" si="160"/>
        <v>0</v>
      </c>
      <c r="Z2059" s="1">
        <f t="shared" si="161"/>
        <v>54.15</v>
      </c>
      <c r="AA2059" s="31">
        <f>IFERROR(VLOOKUP(C2059,'eindex _tget pp '!$A$4:$G$615,7,FALSE),0)</f>
        <v>0.45282181300000002</v>
      </c>
      <c r="AB2059" s="1">
        <f>VLOOKUP(A2059,'ADM Details FY17'!$A$3:$AB$3515,28,FALSE)</f>
        <v>0</v>
      </c>
      <c r="AC2059" s="1">
        <f t="shared" si="162"/>
        <v>0</v>
      </c>
      <c r="AD2059" s="1">
        <f t="shared" si="163"/>
        <v>1</v>
      </c>
      <c r="AE2059" s="1">
        <f t="shared" si="164"/>
        <v>150</v>
      </c>
    </row>
    <row r="2060" spans="1:31" x14ac:dyDescent="0.25">
      <c r="A2060" t="str">
        <f>B2060&amp;"-"&amp;COUNTIF($B$3:B2060,B2060)</f>
        <v>559-7</v>
      </c>
      <c r="B2060">
        <v>559</v>
      </c>
      <c r="C2060" s="18">
        <f>VLOOKUP(A2060,'ADM Details FY17'!$A$3:$D$3515,4,FALSE)</f>
        <v>0</v>
      </c>
      <c r="D2060" s="1">
        <f>VLOOKUP(A2060,'ADM Details FY17'!$A$3:$E$3515,5,FALSE)</f>
        <v>0</v>
      </c>
      <c r="E2060" s="1">
        <f>VLOOKUP(A2060,'ADM Details FY17'!$A$3:$F$3515,6,FALSE)</f>
        <v>0</v>
      </c>
      <c r="F2060" s="1">
        <f>VLOOKUP(A2060,'ADM Details FY17'!$A$3:$G$3515,7,FALSE)</f>
        <v>0</v>
      </c>
      <c r="G2060" s="1">
        <f>VLOOKUP(A2060,'ADM Details FY17'!$A$3:$H$3515,8,FALSE)</f>
        <v>0</v>
      </c>
      <c r="H2060" s="1">
        <f>VLOOKUP(A2060,'ADM Details FY17'!$A$3:$I$3515,9,FALSE)</f>
        <v>0</v>
      </c>
      <c r="I2060" s="1">
        <f>VLOOKUP(A2060,'ADM Details FY17'!$A$3:$J$3517,10,FALSE)</f>
        <v>0</v>
      </c>
      <c r="J2060" s="1">
        <f>VLOOKUP(A2060,'ADM Details FY17'!$A$3:$K$3515,11,FALSE)</f>
        <v>0</v>
      </c>
      <c r="K2060" s="1">
        <f>VLOOKUP(A2060,'ADM Details FY17'!$A$3:$M$3515,13,FALSE)</f>
        <v>0</v>
      </c>
      <c r="L2060" s="1">
        <f>VLOOKUP(A2060,'ADM Details FY17'!$A$3:$O$3515,15,FALSE)</f>
        <v>0</v>
      </c>
      <c r="M2060" s="1">
        <f>VLOOKUP(A2060,'ADM Details FY17'!$A$3:$P$3515,16,FALSE)</f>
        <v>0</v>
      </c>
      <c r="N2060" s="1">
        <f>VLOOKUP(A2060,'ADM Details FY17'!$A$3:$Q$3515,17,FALSE)</f>
        <v>0</v>
      </c>
      <c r="O2060" s="1">
        <f>VLOOKUP(A2060,'ADM Details FY17'!$A$3:$S$3515,19,FALSE)</f>
        <v>0</v>
      </c>
      <c r="P2060" s="1">
        <f>VLOOKUP(A2060,'ADM Details FY17'!$A$3:$U$3515,21,FALSE)</f>
        <v>0</v>
      </c>
      <c r="Q2060" s="1">
        <f>VLOOKUP(A2060,'ADM Details FY17'!$A$3:$V$3515,22,FALSE)</f>
        <v>0</v>
      </c>
      <c r="R2060" s="1">
        <f>VLOOKUP(A2060,'ADM Details FY17'!$A$3:$W$3515,23,FALSE)</f>
        <v>0</v>
      </c>
      <c r="S2060" s="1">
        <f>VLOOKUP(A2060,'ADM Details FY17'!$A$3:$X$3515,24,FALSE)</f>
        <v>0</v>
      </c>
      <c r="T2060" s="1">
        <f>VLOOKUP(A2060,'ADM Details FY17'!$A$3:$Y$3515,25,FALSE)</f>
        <v>0</v>
      </c>
      <c r="U2060" s="1">
        <f>VLOOKUP(A2060,'ADM Details FY17'!$A$3:$AA$3515,27,FALSE)</f>
        <v>0</v>
      </c>
      <c r="V2060" s="1">
        <f>IFERROR(VLOOKUP(C2060,'eindex _tget pp '!$A$4:$E$615,5,FALSE),0)</f>
        <v>0</v>
      </c>
      <c r="W2060" s="31">
        <f>IFERROR(VLOOKUP(C2060,'eindex _tget pp '!$A$4:$F$615,6,FALSE),0)</f>
        <v>0</v>
      </c>
      <c r="X2060" s="4">
        <f>IFERROR(VLOOKUP(B2060,'eschools 16'!$A$2:$F$25,6,FALSE),1)</f>
        <v>1</v>
      </c>
      <c r="Y2060" s="1">
        <f t="shared" si="160"/>
        <v>0</v>
      </c>
      <c r="Z2060" s="1">
        <f t="shared" si="161"/>
        <v>0</v>
      </c>
      <c r="AA2060" s="31">
        <f>IFERROR(VLOOKUP(C2060,'eindex _tget pp '!$A$4:$G$615,7,FALSE),0)</f>
        <v>0</v>
      </c>
      <c r="AB2060" s="1">
        <f>VLOOKUP(A2060,'ADM Details FY17'!$A$3:$AB$3515,28,FALSE)</f>
        <v>0</v>
      </c>
      <c r="AC2060" s="1">
        <f t="shared" si="162"/>
        <v>0</v>
      </c>
      <c r="AD2060" s="1">
        <f t="shared" si="163"/>
        <v>0</v>
      </c>
      <c r="AE2060" s="1">
        <f t="shared" si="164"/>
        <v>0</v>
      </c>
    </row>
    <row r="2061" spans="1:31" x14ac:dyDescent="0.25">
      <c r="A2061" t="str">
        <f>B2061&amp;"-"&amp;COUNTIF($B$3:B2061,B2061)</f>
        <v>559-8</v>
      </c>
      <c r="B2061">
        <v>559</v>
      </c>
      <c r="C2061" s="18">
        <f>VLOOKUP(A2061,'ADM Details FY17'!$A$3:$D$3515,4,FALSE)</f>
        <v>0</v>
      </c>
      <c r="D2061" s="1">
        <f>VLOOKUP(A2061,'ADM Details FY17'!$A$3:$E$3515,5,FALSE)</f>
        <v>0</v>
      </c>
      <c r="E2061" s="1">
        <f>VLOOKUP(A2061,'ADM Details FY17'!$A$3:$F$3515,6,FALSE)</f>
        <v>0</v>
      </c>
      <c r="F2061" s="1">
        <f>VLOOKUP(A2061,'ADM Details FY17'!$A$3:$G$3515,7,FALSE)</f>
        <v>0</v>
      </c>
      <c r="G2061" s="1">
        <f>VLOOKUP(A2061,'ADM Details FY17'!$A$3:$H$3515,8,FALSE)</f>
        <v>0</v>
      </c>
      <c r="H2061" s="1">
        <f>VLOOKUP(A2061,'ADM Details FY17'!$A$3:$I$3515,9,FALSE)</f>
        <v>0</v>
      </c>
      <c r="I2061" s="1">
        <f>VLOOKUP(A2061,'ADM Details FY17'!$A$3:$J$3517,10,FALSE)</f>
        <v>0</v>
      </c>
      <c r="J2061" s="1">
        <f>VLOOKUP(A2061,'ADM Details FY17'!$A$3:$K$3515,11,FALSE)</f>
        <v>0</v>
      </c>
      <c r="K2061" s="1">
        <f>VLOOKUP(A2061,'ADM Details FY17'!$A$3:$M$3515,13,FALSE)</f>
        <v>0</v>
      </c>
      <c r="L2061" s="1">
        <f>VLOOKUP(A2061,'ADM Details FY17'!$A$3:$O$3515,15,FALSE)</f>
        <v>0</v>
      </c>
      <c r="M2061" s="1">
        <f>VLOOKUP(A2061,'ADM Details FY17'!$A$3:$P$3515,16,FALSE)</f>
        <v>0</v>
      </c>
      <c r="N2061" s="1">
        <f>VLOOKUP(A2061,'ADM Details FY17'!$A$3:$Q$3515,17,FALSE)</f>
        <v>0</v>
      </c>
      <c r="O2061" s="1">
        <f>VLOOKUP(A2061,'ADM Details FY17'!$A$3:$S$3515,19,FALSE)</f>
        <v>0</v>
      </c>
      <c r="P2061" s="1">
        <f>VLOOKUP(A2061,'ADM Details FY17'!$A$3:$U$3515,21,FALSE)</f>
        <v>0</v>
      </c>
      <c r="Q2061" s="1">
        <f>VLOOKUP(A2061,'ADM Details FY17'!$A$3:$V$3515,22,FALSE)</f>
        <v>0</v>
      </c>
      <c r="R2061" s="1">
        <f>VLOOKUP(A2061,'ADM Details FY17'!$A$3:$W$3515,23,FALSE)</f>
        <v>0</v>
      </c>
      <c r="S2061" s="1">
        <f>VLOOKUP(A2061,'ADM Details FY17'!$A$3:$X$3515,24,FALSE)</f>
        <v>0</v>
      </c>
      <c r="T2061" s="1">
        <f>VLOOKUP(A2061,'ADM Details FY17'!$A$3:$Y$3515,25,FALSE)</f>
        <v>0</v>
      </c>
      <c r="U2061" s="1">
        <f>VLOOKUP(A2061,'ADM Details FY17'!$A$3:$AA$3515,27,FALSE)</f>
        <v>0</v>
      </c>
      <c r="V2061" s="1">
        <f>IFERROR(VLOOKUP(C2061,'eindex _tget pp '!$A$4:$E$615,5,FALSE),0)</f>
        <v>0</v>
      </c>
      <c r="W2061" s="31">
        <f>IFERROR(VLOOKUP(C2061,'eindex _tget pp '!$A$4:$F$615,6,FALSE),0)</f>
        <v>0</v>
      </c>
      <c r="X2061" s="4">
        <f>IFERROR(VLOOKUP(B2061,'eschools 16'!$A$2:$F$25,6,FALSE),1)</f>
        <v>1</v>
      </c>
      <c r="Y2061" s="1">
        <f t="shared" si="160"/>
        <v>0</v>
      </c>
      <c r="Z2061" s="1">
        <f t="shared" si="161"/>
        <v>0</v>
      </c>
      <c r="AA2061" s="31">
        <f>IFERROR(VLOOKUP(C2061,'eindex _tget pp '!$A$4:$G$615,7,FALSE),0)</f>
        <v>0</v>
      </c>
      <c r="AB2061" s="1">
        <f>VLOOKUP(A2061,'ADM Details FY17'!$A$3:$AB$3515,28,FALSE)</f>
        <v>0</v>
      </c>
      <c r="AC2061" s="1">
        <f t="shared" si="162"/>
        <v>0</v>
      </c>
      <c r="AD2061" s="1">
        <f t="shared" si="163"/>
        <v>0</v>
      </c>
      <c r="AE2061" s="1">
        <f t="shared" si="164"/>
        <v>0</v>
      </c>
    </row>
    <row r="2062" spans="1:31" x14ac:dyDescent="0.25">
      <c r="A2062" t="str">
        <f>B2062&amp;"-"&amp;COUNTIF($B$3:B2062,B2062)</f>
        <v>559-9</v>
      </c>
      <c r="B2062">
        <v>559</v>
      </c>
      <c r="C2062" s="18">
        <f>VLOOKUP(A2062,'ADM Details FY17'!$A$3:$D$3515,4,FALSE)</f>
        <v>0</v>
      </c>
      <c r="D2062" s="1">
        <f>VLOOKUP(A2062,'ADM Details FY17'!$A$3:$E$3515,5,FALSE)</f>
        <v>0</v>
      </c>
      <c r="E2062" s="1">
        <f>VLOOKUP(A2062,'ADM Details FY17'!$A$3:$F$3515,6,FALSE)</f>
        <v>0</v>
      </c>
      <c r="F2062" s="1">
        <f>VLOOKUP(A2062,'ADM Details FY17'!$A$3:$G$3515,7,FALSE)</f>
        <v>0</v>
      </c>
      <c r="G2062" s="1">
        <f>VLOOKUP(A2062,'ADM Details FY17'!$A$3:$H$3515,8,FALSE)</f>
        <v>0</v>
      </c>
      <c r="H2062" s="1">
        <f>VLOOKUP(A2062,'ADM Details FY17'!$A$3:$I$3515,9,FALSE)</f>
        <v>0</v>
      </c>
      <c r="I2062" s="1">
        <f>VLOOKUP(A2062,'ADM Details FY17'!$A$3:$J$3517,10,FALSE)</f>
        <v>0</v>
      </c>
      <c r="J2062" s="1">
        <f>VLOOKUP(A2062,'ADM Details FY17'!$A$3:$K$3515,11,FALSE)</f>
        <v>0</v>
      </c>
      <c r="K2062" s="1">
        <f>VLOOKUP(A2062,'ADM Details FY17'!$A$3:$M$3515,13,FALSE)</f>
        <v>0</v>
      </c>
      <c r="L2062" s="1">
        <f>VLOOKUP(A2062,'ADM Details FY17'!$A$3:$O$3515,15,FALSE)</f>
        <v>0</v>
      </c>
      <c r="M2062" s="1">
        <f>VLOOKUP(A2062,'ADM Details FY17'!$A$3:$P$3515,16,FALSE)</f>
        <v>0</v>
      </c>
      <c r="N2062" s="1">
        <f>VLOOKUP(A2062,'ADM Details FY17'!$A$3:$Q$3515,17,FALSE)</f>
        <v>0</v>
      </c>
      <c r="O2062" s="1">
        <f>VLOOKUP(A2062,'ADM Details FY17'!$A$3:$S$3515,19,FALSE)</f>
        <v>0</v>
      </c>
      <c r="P2062" s="1">
        <f>VLOOKUP(A2062,'ADM Details FY17'!$A$3:$U$3515,21,FALSE)</f>
        <v>0</v>
      </c>
      <c r="Q2062" s="1">
        <f>VLOOKUP(A2062,'ADM Details FY17'!$A$3:$V$3515,22,FALSE)</f>
        <v>0</v>
      </c>
      <c r="R2062" s="1">
        <f>VLOOKUP(A2062,'ADM Details FY17'!$A$3:$W$3515,23,FALSE)</f>
        <v>0</v>
      </c>
      <c r="S2062" s="1">
        <f>VLOOKUP(A2062,'ADM Details FY17'!$A$3:$X$3515,24,FALSE)</f>
        <v>0</v>
      </c>
      <c r="T2062" s="1">
        <f>VLOOKUP(A2062,'ADM Details FY17'!$A$3:$Y$3515,25,FALSE)</f>
        <v>0</v>
      </c>
      <c r="U2062" s="1">
        <f>VLOOKUP(A2062,'ADM Details FY17'!$A$3:$AA$3515,27,FALSE)</f>
        <v>0</v>
      </c>
      <c r="V2062" s="1">
        <f>IFERROR(VLOOKUP(C2062,'eindex _tget pp '!$A$4:$E$615,5,FALSE),0)</f>
        <v>0</v>
      </c>
      <c r="W2062" s="31">
        <f>IFERROR(VLOOKUP(C2062,'eindex _tget pp '!$A$4:$F$615,6,FALSE),0)</f>
        <v>0</v>
      </c>
      <c r="X2062" s="4">
        <f>IFERROR(VLOOKUP(B2062,'eschools 16'!$A$2:$F$25,6,FALSE),1)</f>
        <v>1</v>
      </c>
      <c r="Y2062" s="1">
        <f t="shared" si="160"/>
        <v>0</v>
      </c>
      <c r="Z2062" s="1">
        <f t="shared" si="161"/>
        <v>0</v>
      </c>
      <c r="AA2062" s="31">
        <f>IFERROR(VLOOKUP(C2062,'eindex _tget pp '!$A$4:$G$615,7,FALSE),0)</f>
        <v>0</v>
      </c>
      <c r="AB2062" s="1">
        <f>VLOOKUP(A2062,'ADM Details FY17'!$A$3:$AB$3515,28,FALSE)</f>
        <v>0</v>
      </c>
      <c r="AC2062" s="1">
        <f t="shared" si="162"/>
        <v>0</v>
      </c>
      <c r="AD2062" s="1">
        <f t="shared" si="163"/>
        <v>0</v>
      </c>
      <c r="AE2062" s="1">
        <f t="shared" si="164"/>
        <v>0</v>
      </c>
    </row>
    <row r="2063" spans="1:31" x14ac:dyDescent="0.25">
      <c r="A2063" t="str">
        <f>B2063&amp;"-"&amp;COUNTIF($B$3:B2063,B2063)</f>
        <v>559-10</v>
      </c>
      <c r="B2063">
        <v>559</v>
      </c>
      <c r="C2063" s="18">
        <f>VLOOKUP(A2063,'ADM Details FY17'!$A$3:$D$3515,4,FALSE)</f>
        <v>0</v>
      </c>
      <c r="D2063" s="1">
        <f>VLOOKUP(A2063,'ADM Details FY17'!$A$3:$E$3515,5,FALSE)</f>
        <v>0</v>
      </c>
      <c r="E2063" s="1">
        <f>VLOOKUP(A2063,'ADM Details FY17'!$A$3:$F$3515,6,FALSE)</f>
        <v>0</v>
      </c>
      <c r="F2063" s="1">
        <f>VLOOKUP(A2063,'ADM Details FY17'!$A$3:$G$3515,7,FALSE)</f>
        <v>0</v>
      </c>
      <c r="G2063" s="1">
        <f>VLOOKUP(A2063,'ADM Details FY17'!$A$3:$H$3515,8,FALSE)</f>
        <v>0</v>
      </c>
      <c r="H2063" s="1">
        <f>VLOOKUP(A2063,'ADM Details FY17'!$A$3:$I$3515,9,FALSE)</f>
        <v>0</v>
      </c>
      <c r="I2063" s="1">
        <f>VLOOKUP(A2063,'ADM Details FY17'!$A$3:$J$3517,10,FALSE)</f>
        <v>0</v>
      </c>
      <c r="J2063" s="1">
        <f>VLOOKUP(A2063,'ADM Details FY17'!$A$3:$K$3515,11,FALSE)</f>
        <v>0</v>
      </c>
      <c r="K2063" s="1">
        <f>VLOOKUP(A2063,'ADM Details FY17'!$A$3:$M$3515,13,FALSE)</f>
        <v>0</v>
      </c>
      <c r="L2063" s="1">
        <f>VLOOKUP(A2063,'ADM Details FY17'!$A$3:$O$3515,15,FALSE)</f>
        <v>0</v>
      </c>
      <c r="M2063" s="1">
        <f>VLOOKUP(A2063,'ADM Details FY17'!$A$3:$P$3515,16,FALSE)</f>
        <v>0</v>
      </c>
      <c r="N2063" s="1">
        <f>VLOOKUP(A2063,'ADM Details FY17'!$A$3:$Q$3515,17,FALSE)</f>
        <v>0</v>
      </c>
      <c r="O2063" s="1">
        <f>VLOOKUP(A2063,'ADM Details FY17'!$A$3:$S$3515,19,FALSE)</f>
        <v>0</v>
      </c>
      <c r="P2063" s="1">
        <f>VLOOKUP(A2063,'ADM Details FY17'!$A$3:$U$3515,21,FALSE)</f>
        <v>0</v>
      </c>
      <c r="Q2063" s="1">
        <f>VLOOKUP(A2063,'ADM Details FY17'!$A$3:$V$3515,22,FALSE)</f>
        <v>0</v>
      </c>
      <c r="R2063" s="1">
        <f>VLOOKUP(A2063,'ADM Details FY17'!$A$3:$W$3515,23,FALSE)</f>
        <v>0</v>
      </c>
      <c r="S2063" s="1">
        <f>VLOOKUP(A2063,'ADM Details FY17'!$A$3:$X$3515,24,FALSE)</f>
        <v>0</v>
      </c>
      <c r="T2063" s="1">
        <f>VLOOKUP(A2063,'ADM Details FY17'!$A$3:$Y$3515,25,FALSE)</f>
        <v>0</v>
      </c>
      <c r="U2063" s="1">
        <f>VLOOKUP(A2063,'ADM Details FY17'!$A$3:$AA$3515,27,FALSE)</f>
        <v>0</v>
      </c>
      <c r="V2063" s="1">
        <f>IFERROR(VLOOKUP(C2063,'eindex _tget pp '!$A$4:$E$615,5,FALSE),0)</f>
        <v>0</v>
      </c>
      <c r="W2063" s="31">
        <f>IFERROR(VLOOKUP(C2063,'eindex _tget pp '!$A$4:$F$615,6,FALSE),0)</f>
        <v>0</v>
      </c>
      <c r="X2063" s="4">
        <f>IFERROR(VLOOKUP(B2063,'eschools 16'!$A$2:$F$25,6,FALSE),1)</f>
        <v>1</v>
      </c>
      <c r="Y2063" s="1">
        <f t="shared" si="160"/>
        <v>0</v>
      </c>
      <c r="Z2063" s="1">
        <f t="shared" si="161"/>
        <v>0</v>
      </c>
      <c r="AA2063" s="31">
        <f>IFERROR(VLOOKUP(C2063,'eindex _tget pp '!$A$4:$G$615,7,FALSE),0)</f>
        <v>0</v>
      </c>
      <c r="AB2063" s="1">
        <f>VLOOKUP(A2063,'ADM Details FY17'!$A$3:$AB$3515,28,FALSE)</f>
        <v>0</v>
      </c>
      <c r="AC2063" s="1">
        <f t="shared" si="162"/>
        <v>0</v>
      </c>
      <c r="AD2063" s="1">
        <f t="shared" si="163"/>
        <v>0</v>
      </c>
      <c r="AE2063" s="1">
        <f t="shared" si="164"/>
        <v>0</v>
      </c>
    </row>
    <row r="2064" spans="1:31" x14ac:dyDescent="0.25">
      <c r="A2064" t="str">
        <f>B2064&amp;"-"&amp;COUNTIF($B$3:B2064,B2064)</f>
        <v>559-11</v>
      </c>
      <c r="B2064">
        <v>559</v>
      </c>
      <c r="C2064" s="18">
        <f>VLOOKUP(A2064,'ADM Details FY17'!$A$3:$D$3515,4,FALSE)</f>
        <v>0</v>
      </c>
      <c r="D2064" s="1">
        <f>VLOOKUP(A2064,'ADM Details FY17'!$A$3:$E$3515,5,FALSE)</f>
        <v>0</v>
      </c>
      <c r="E2064" s="1">
        <f>VLOOKUP(A2064,'ADM Details FY17'!$A$3:$F$3515,6,FALSE)</f>
        <v>0</v>
      </c>
      <c r="F2064" s="1">
        <f>VLOOKUP(A2064,'ADM Details FY17'!$A$3:$G$3515,7,FALSE)</f>
        <v>0</v>
      </c>
      <c r="G2064" s="1">
        <f>VLOOKUP(A2064,'ADM Details FY17'!$A$3:$H$3515,8,FALSE)</f>
        <v>0</v>
      </c>
      <c r="H2064" s="1">
        <f>VLOOKUP(A2064,'ADM Details FY17'!$A$3:$I$3515,9,FALSE)</f>
        <v>0</v>
      </c>
      <c r="I2064" s="1">
        <f>VLOOKUP(A2064,'ADM Details FY17'!$A$3:$J$3517,10,FALSE)</f>
        <v>0</v>
      </c>
      <c r="J2064" s="1">
        <f>VLOOKUP(A2064,'ADM Details FY17'!$A$3:$K$3515,11,FALSE)</f>
        <v>0</v>
      </c>
      <c r="K2064" s="1">
        <f>VLOOKUP(A2064,'ADM Details FY17'!$A$3:$M$3515,13,FALSE)</f>
        <v>0</v>
      </c>
      <c r="L2064" s="1">
        <f>VLOOKUP(A2064,'ADM Details FY17'!$A$3:$O$3515,15,FALSE)</f>
        <v>0</v>
      </c>
      <c r="M2064" s="1">
        <f>VLOOKUP(A2064,'ADM Details FY17'!$A$3:$P$3515,16,FALSE)</f>
        <v>0</v>
      </c>
      <c r="N2064" s="1">
        <f>VLOOKUP(A2064,'ADM Details FY17'!$A$3:$Q$3515,17,FALSE)</f>
        <v>0</v>
      </c>
      <c r="O2064" s="1">
        <f>VLOOKUP(A2064,'ADM Details FY17'!$A$3:$S$3515,19,FALSE)</f>
        <v>0</v>
      </c>
      <c r="P2064" s="1">
        <f>VLOOKUP(A2064,'ADM Details FY17'!$A$3:$U$3515,21,FALSE)</f>
        <v>0</v>
      </c>
      <c r="Q2064" s="1">
        <f>VLOOKUP(A2064,'ADM Details FY17'!$A$3:$V$3515,22,FALSE)</f>
        <v>0</v>
      </c>
      <c r="R2064" s="1">
        <f>VLOOKUP(A2064,'ADM Details FY17'!$A$3:$W$3515,23,FALSE)</f>
        <v>0</v>
      </c>
      <c r="S2064" s="1">
        <f>VLOOKUP(A2064,'ADM Details FY17'!$A$3:$X$3515,24,FALSE)</f>
        <v>0</v>
      </c>
      <c r="T2064" s="1">
        <f>VLOOKUP(A2064,'ADM Details FY17'!$A$3:$Y$3515,25,FALSE)</f>
        <v>0</v>
      </c>
      <c r="U2064" s="1">
        <f>VLOOKUP(A2064,'ADM Details FY17'!$A$3:$AA$3515,27,FALSE)</f>
        <v>0</v>
      </c>
      <c r="V2064" s="1">
        <f>IFERROR(VLOOKUP(C2064,'eindex _tget pp '!$A$4:$E$615,5,FALSE),0)</f>
        <v>0</v>
      </c>
      <c r="W2064" s="31">
        <f>IFERROR(VLOOKUP(C2064,'eindex _tget pp '!$A$4:$F$615,6,FALSE),0)</f>
        <v>0</v>
      </c>
      <c r="X2064" s="4">
        <f>IFERROR(VLOOKUP(B2064,'eschools 16'!$A$2:$F$25,6,FALSE),1)</f>
        <v>1</v>
      </c>
      <c r="Y2064" s="1">
        <f t="shared" si="160"/>
        <v>0</v>
      </c>
      <c r="Z2064" s="1">
        <f t="shared" si="161"/>
        <v>0</v>
      </c>
      <c r="AA2064" s="31">
        <f>IFERROR(VLOOKUP(C2064,'eindex _tget pp '!$A$4:$G$615,7,FALSE),0)</f>
        <v>0</v>
      </c>
      <c r="AB2064" s="1">
        <f>VLOOKUP(A2064,'ADM Details FY17'!$A$3:$AB$3515,28,FALSE)</f>
        <v>0</v>
      </c>
      <c r="AC2064" s="1">
        <f t="shared" si="162"/>
        <v>0</v>
      </c>
      <c r="AD2064" s="1">
        <f t="shared" si="163"/>
        <v>0</v>
      </c>
      <c r="AE2064" s="1">
        <f t="shared" si="164"/>
        <v>0</v>
      </c>
    </row>
    <row r="2065" spans="1:31" x14ac:dyDescent="0.25">
      <c r="A2065" t="str">
        <f>B2065&amp;"-"&amp;COUNTIF($B$3:B2065,B2065)</f>
        <v>559-12</v>
      </c>
      <c r="B2065">
        <v>559</v>
      </c>
      <c r="C2065" s="18">
        <f>VLOOKUP(A2065,'ADM Details FY17'!$A$3:$D$3515,4,FALSE)</f>
        <v>0</v>
      </c>
      <c r="D2065" s="1">
        <f>VLOOKUP(A2065,'ADM Details FY17'!$A$3:$E$3515,5,FALSE)</f>
        <v>0</v>
      </c>
      <c r="E2065" s="1">
        <f>VLOOKUP(A2065,'ADM Details FY17'!$A$3:$F$3515,6,FALSE)</f>
        <v>0</v>
      </c>
      <c r="F2065" s="1">
        <f>VLOOKUP(A2065,'ADM Details FY17'!$A$3:$G$3515,7,FALSE)</f>
        <v>0</v>
      </c>
      <c r="G2065" s="1">
        <f>VLOOKUP(A2065,'ADM Details FY17'!$A$3:$H$3515,8,FALSE)</f>
        <v>0</v>
      </c>
      <c r="H2065" s="1">
        <f>VLOOKUP(A2065,'ADM Details FY17'!$A$3:$I$3515,9,FALSE)</f>
        <v>0</v>
      </c>
      <c r="I2065" s="1">
        <f>VLOOKUP(A2065,'ADM Details FY17'!$A$3:$J$3517,10,FALSE)</f>
        <v>0</v>
      </c>
      <c r="J2065" s="1">
        <f>VLOOKUP(A2065,'ADM Details FY17'!$A$3:$K$3515,11,FALSE)</f>
        <v>0</v>
      </c>
      <c r="K2065" s="1">
        <f>VLOOKUP(A2065,'ADM Details FY17'!$A$3:$M$3515,13,FALSE)</f>
        <v>0</v>
      </c>
      <c r="L2065" s="1">
        <f>VLOOKUP(A2065,'ADM Details FY17'!$A$3:$O$3515,15,FALSE)</f>
        <v>0</v>
      </c>
      <c r="M2065" s="1">
        <f>VLOOKUP(A2065,'ADM Details FY17'!$A$3:$P$3515,16,FALSE)</f>
        <v>0</v>
      </c>
      <c r="N2065" s="1">
        <f>VLOOKUP(A2065,'ADM Details FY17'!$A$3:$Q$3515,17,FALSE)</f>
        <v>0</v>
      </c>
      <c r="O2065" s="1">
        <f>VLOOKUP(A2065,'ADM Details FY17'!$A$3:$S$3515,19,FALSE)</f>
        <v>0</v>
      </c>
      <c r="P2065" s="1">
        <f>VLOOKUP(A2065,'ADM Details FY17'!$A$3:$U$3515,21,FALSE)</f>
        <v>0</v>
      </c>
      <c r="Q2065" s="1">
        <f>VLOOKUP(A2065,'ADM Details FY17'!$A$3:$V$3515,22,FALSE)</f>
        <v>0</v>
      </c>
      <c r="R2065" s="1">
        <f>VLOOKUP(A2065,'ADM Details FY17'!$A$3:$W$3515,23,FALSE)</f>
        <v>0</v>
      </c>
      <c r="S2065" s="1">
        <f>VLOOKUP(A2065,'ADM Details FY17'!$A$3:$X$3515,24,FALSE)</f>
        <v>0</v>
      </c>
      <c r="T2065" s="1">
        <f>VLOOKUP(A2065,'ADM Details FY17'!$A$3:$Y$3515,25,FALSE)</f>
        <v>0</v>
      </c>
      <c r="U2065" s="1">
        <f>VLOOKUP(A2065,'ADM Details FY17'!$A$3:$AA$3515,27,FALSE)</f>
        <v>0</v>
      </c>
      <c r="V2065" s="1">
        <f>IFERROR(VLOOKUP(C2065,'eindex _tget pp '!$A$4:$E$615,5,FALSE),0)</f>
        <v>0</v>
      </c>
      <c r="W2065" s="31">
        <f>IFERROR(VLOOKUP(C2065,'eindex _tget pp '!$A$4:$F$615,6,FALSE),0)</f>
        <v>0</v>
      </c>
      <c r="X2065" s="4">
        <f>IFERROR(VLOOKUP(B2065,'eschools 16'!$A$2:$F$25,6,FALSE),1)</f>
        <v>1</v>
      </c>
      <c r="Y2065" s="1">
        <f t="shared" si="160"/>
        <v>0</v>
      </c>
      <c r="Z2065" s="1">
        <f t="shared" si="161"/>
        <v>0</v>
      </c>
      <c r="AA2065" s="31">
        <f>IFERROR(VLOOKUP(C2065,'eindex _tget pp '!$A$4:$G$615,7,FALSE),0)</f>
        <v>0</v>
      </c>
      <c r="AB2065" s="1">
        <f>VLOOKUP(A2065,'ADM Details FY17'!$A$3:$AB$3515,28,FALSE)</f>
        <v>0</v>
      </c>
      <c r="AC2065" s="1">
        <f t="shared" si="162"/>
        <v>0</v>
      </c>
      <c r="AD2065" s="1">
        <f t="shared" si="163"/>
        <v>0</v>
      </c>
      <c r="AE2065" s="1">
        <f t="shared" si="164"/>
        <v>0</v>
      </c>
    </row>
    <row r="2066" spans="1:31" x14ac:dyDescent="0.25">
      <c r="A2066" t="str">
        <f>B2066&amp;"-"&amp;COUNTIF($B$3:B2066,B2066)</f>
        <v>560-1</v>
      </c>
      <c r="B2066">
        <v>560</v>
      </c>
      <c r="C2066" s="18">
        <f>VLOOKUP(A2066,'ADM Details FY17'!$A$3:$D$3515,4,FALSE)</f>
        <v>43794</v>
      </c>
      <c r="D2066" s="1">
        <f>VLOOKUP(A2066,'ADM Details FY17'!$A$3:$E$3515,5,FALSE)</f>
        <v>16.100000000000001</v>
      </c>
      <c r="E2066" s="1">
        <f>VLOOKUP(A2066,'ADM Details FY17'!$A$3:$F$3515,6,FALSE)</f>
        <v>0</v>
      </c>
      <c r="F2066" s="1">
        <f>VLOOKUP(A2066,'ADM Details FY17'!$A$3:$G$3515,7,FALSE)</f>
        <v>0</v>
      </c>
      <c r="G2066" s="1">
        <f>VLOOKUP(A2066,'ADM Details FY17'!$A$3:$H$3515,8,FALSE)</f>
        <v>0</v>
      </c>
      <c r="H2066" s="1">
        <f>VLOOKUP(A2066,'ADM Details FY17'!$A$3:$I$3515,9,FALSE)</f>
        <v>0</v>
      </c>
      <c r="I2066" s="1">
        <f>VLOOKUP(A2066,'ADM Details FY17'!$A$3:$J$3517,10,FALSE)</f>
        <v>0</v>
      </c>
      <c r="J2066" s="1">
        <f>VLOOKUP(A2066,'ADM Details FY17'!$A$3:$K$3515,11,FALSE)</f>
        <v>0</v>
      </c>
      <c r="K2066" s="1">
        <f>VLOOKUP(A2066,'ADM Details FY17'!$A$3:$M$3515,13,FALSE)</f>
        <v>16.100000000000001</v>
      </c>
      <c r="L2066" s="1">
        <f>VLOOKUP(A2066,'ADM Details FY17'!$A$3:$O$3515,15,FALSE)</f>
        <v>0</v>
      </c>
      <c r="M2066" s="1">
        <f>VLOOKUP(A2066,'ADM Details FY17'!$A$3:$P$3515,16,FALSE)</f>
        <v>0</v>
      </c>
      <c r="N2066" s="1">
        <f>VLOOKUP(A2066,'ADM Details FY17'!$A$3:$Q$3515,17,FALSE)</f>
        <v>0</v>
      </c>
      <c r="O2066" s="1">
        <f>VLOOKUP(A2066,'ADM Details FY17'!$A$3:$S$3515,19,FALSE)</f>
        <v>9.44</v>
      </c>
      <c r="P2066" s="1">
        <f>VLOOKUP(A2066,'ADM Details FY17'!$A$3:$U$3515,21,FALSE)</f>
        <v>0</v>
      </c>
      <c r="Q2066" s="1">
        <f>VLOOKUP(A2066,'ADM Details FY17'!$A$3:$V$3515,22,FALSE)</f>
        <v>0</v>
      </c>
      <c r="R2066" s="1">
        <f>VLOOKUP(A2066,'ADM Details FY17'!$A$3:$W$3515,23,FALSE)</f>
        <v>0</v>
      </c>
      <c r="S2066" s="1">
        <f>VLOOKUP(A2066,'ADM Details FY17'!$A$3:$X$3515,24,FALSE)</f>
        <v>0</v>
      </c>
      <c r="T2066" s="1">
        <f>VLOOKUP(A2066,'ADM Details FY17'!$A$3:$Y$3515,25,FALSE)</f>
        <v>0</v>
      </c>
      <c r="U2066" s="1">
        <f>VLOOKUP(A2066,'ADM Details FY17'!$A$3:$AA$3515,27,FALSE)</f>
        <v>0</v>
      </c>
      <c r="V2066" s="1">
        <f>IFERROR(VLOOKUP(C2066,'eindex _tget pp '!$A$4:$E$615,5,FALSE),0)</f>
        <v>0</v>
      </c>
      <c r="W2066" s="31">
        <f>IFERROR(VLOOKUP(C2066,'eindex _tget pp '!$A$4:$F$615,6,FALSE),0)</f>
        <v>1.6929575363</v>
      </c>
      <c r="X2066" s="4">
        <f>IFERROR(VLOOKUP(B2066,'eschools 16'!$A$2:$F$25,6,FALSE),1)</f>
        <v>1</v>
      </c>
      <c r="Y2066" s="1">
        <f t="shared" si="160"/>
        <v>0</v>
      </c>
      <c r="Z2066" s="1">
        <f t="shared" si="161"/>
        <v>7413.8</v>
      </c>
      <c r="AA2066" s="31">
        <f>IFERROR(VLOOKUP(C2066,'eindex _tget pp '!$A$4:$G$615,7,FALSE),0)</f>
        <v>0.30967760799999999</v>
      </c>
      <c r="AB2066" s="1">
        <f>VLOOKUP(A2066,'ADM Details FY17'!$A$3:$AB$3515,28,FALSE)</f>
        <v>0</v>
      </c>
      <c r="AC2066" s="1">
        <f t="shared" si="162"/>
        <v>0</v>
      </c>
      <c r="AD2066" s="1">
        <f t="shared" si="163"/>
        <v>16.100000000000001</v>
      </c>
      <c r="AE2066" s="1">
        <f t="shared" si="164"/>
        <v>2415</v>
      </c>
    </row>
    <row r="2067" spans="1:31" x14ac:dyDescent="0.25">
      <c r="A2067" t="str">
        <f>B2067&amp;"-"&amp;COUNTIF($B$3:B2067,B2067)</f>
        <v>560-2</v>
      </c>
      <c r="B2067">
        <v>560</v>
      </c>
      <c r="C2067" s="18">
        <f>VLOOKUP(A2067,'ADM Details FY17'!$A$3:$D$3515,4,FALSE)</f>
        <v>43786</v>
      </c>
      <c r="D2067" s="1">
        <f>VLOOKUP(A2067,'ADM Details FY17'!$A$3:$E$3515,5,FALSE)</f>
        <v>228.06</v>
      </c>
      <c r="E2067" s="1">
        <f>VLOOKUP(A2067,'ADM Details FY17'!$A$3:$F$3515,6,FALSE)</f>
        <v>0</v>
      </c>
      <c r="F2067" s="1">
        <f>VLOOKUP(A2067,'ADM Details FY17'!$A$3:$G$3515,7,FALSE)</f>
        <v>0</v>
      </c>
      <c r="G2067" s="1">
        <f>VLOOKUP(A2067,'ADM Details FY17'!$A$3:$H$3515,8,FALSE)</f>
        <v>0</v>
      </c>
      <c r="H2067" s="1">
        <f>VLOOKUP(A2067,'ADM Details FY17'!$A$3:$I$3515,9,FALSE)</f>
        <v>0</v>
      </c>
      <c r="I2067" s="1">
        <f>VLOOKUP(A2067,'ADM Details FY17'!$A$3:$J$3517,10,FALSE)</f>
        <v>0</v>
      </c>
      <c r="J2067" s="1">
        <f>VLOOKUP(A2067,'ADM Details FY17'!$A$3:$K$3515,11,FALSE)</f>
        <v>0</v>
      </c>
      <c r="K2067" s="1">
        <f>VLOOKUP(A2067,'ADM Details FY17'!$A$3:$M$3515,13,FALSE)</f>
        <v>228.06</v>
      </c>
      <c r="L2067" s="1">
        <f>VLOOKUP(A2067,'ADM Details FY17'!$A$3:$O$3515,15,FALSE)</f>
        <v>0</v>
      </c>
      <c r="M2067" s="1">
        <f>VLOOKUP(A2067,'ADM Details FY17'!$A$3:$P$3515,16,FALSE)</f>
        <v>0</v>
      </c>
      <c r="N2067" s="1">
        <f>VLOOKUP(A2067,'ADM Details FY17'!$A$3:$Q$3515,17,FALSE)</f>
        <v>0</v>
      </c>
      <c r="O2067" s="1">
        <f>VLOOKUP(A2067,'ADM Details FY17'!$A$3:$S$3515,19,FALSE)</f>
        <v>127.6</v>
      </c>
      <c r="P2067" s="1">
        <f>VLOOKUP(A2067,'ADM Details FY17'!$A$3:$U$3515,21,FALSE)</f>
        <v>0</v>
      </c>
      <c r="Q2067" s="1">
        <f>VLOOKUP(A2067,'ADM Details FY17'!$A$3:$V$3515,22,FALSE)</f>
        <v>0</v>
      </c>
      <c r="R2067" s="1">
        <f>VLOOKUP(A2067,'ADM Details FY17'!$A$3:$W$3515,23,FALSE)</f>
        <v>0</v>
      </c>
      <c r="S2067" s="1">
        <f>VLOOKUP(A2067,'ADM Details FY17'!$A$3:$X$3515,24,FALSE)</f>
        <v>0</v>
      </c>
      <c r="T2067" s="1">
        <f>VLOOKUP(A2067,'ADM Details FY17'!$A$3:$Y$3515,25,FALSE)</f>
        <v>0</v>
      </c>
      <c r="U2067" s="1">
        <f>VLOOKUP(A2067,'ADM Details FY17'!$A$3:$AA$3515,27,FALSE)</f>
        <v>0</v>
      </c>
      <c r="V2067" s="1">
        <f>IFERROR(VLOOKUP(C2067,'eindex _tget pp '!$A$4:$E$615,5,FALSE),0)</f>
        <v>1095.3886443246988</v>
      </c>
      <c r="W2067" s="31">
        <f>IFERROR(VLOOKUP(C2067,'eindex _tget pp '!$A$4:$F$615,6,FALSE),0)</f>
        <v>3.9572566881000002</v>
      </c>
      <c r="X2067" s="4">
        <f>IFERROR(VLOOKUP(B2067,'eschools 16'!$A$2:$F$25,6,FALSE),1)</f>
        <v>1</v>
      </c>
      <c r="Y2067" s="1">
        <f t="shared" si="160"/>
        <v>62453.58</v>
      </c>
      <c r="Z2067" s="1">
        <f t="shared" si="161"/>
        <v>245477.81</v>
      </c>
      <c r="AA2067" s="31">
        <f>IFERROR(VLOOKUP(C2067,'eindex _tget pp '!$A$4:$G$615,7,FALSE),0)</f>
        <v>0.76547957700000002</v>
      </c>
      <c r="AB2067" s="1">
        <f>VLOOKUP(A2067,'ADM Details FY17'!$A$3:$AB$3515,28,FALSE)</f>
        <v>0</v>
      </c>
      <c r="AC2067" s="1">
        <f t="shared" si="162"/>
        <v>0</v>
      </c>
      <c r="AD2067" s="1">
        <f t="shared" si="163"/>
        <v>228.06</v>
      </c>
      <c r="AE2067" s="1">
        <f t="shared" si="164"/>
        <v>34209</v>
      </c>
    </row>
    <row r="2068" spans="1:31" x14ac:dyDescent="0.25">
      <c r="A2068" t="str">
        <f>B2068&amp;"-"&amp;COUNTIF($B$3:B2068,B2068)</f>
        <v>560-3</v>
      </c>
      <c r="B2068">
        <v>560</v>
      </c>
      <c r="C2068" s="18">
        <f>VLOOKUP(A2068,'ADM Details FY17'!$A$3:$D$3515,4,FALSE)</f>
        <v>43901</v>
      </c>
      <c r="D2068" s="1">
        <f>VLOOKUP(A2068,'ADM Details FY17'!$A$3:$E$3515,5,FALSE)</f>
        <v>250.07</v>
      </c>
      <c r="E2068" s="1">
        <f>VLOOKUP(A2068,'ADM Details FY17'!$A$3:$F$3515,6,FALSE)</f>
        <v>0</v>
      </c>
      <c r="F2068" s="1">
        <f>VLOOKUP(A2068,'ADM Details FY17'!$A$3:$G$3515,7,FALSE)</f>
        <v>0</v>
      </c>
      <c r="G2068" s="1">
        <f>VLOOKUP(A2068,'ADM Details FY17'!$A$3:$H$3515,8,FALSE)</f>
        <v>0</v>
      </c>
      <c r="H2068" s="1">
        <f>VLOOKUP(A2068,'ADM Details FY17'!$A$3:$I$3515,9,FALSE)</f>
        <v>0</v>
      </c>
      <c r="I2068" s="1">
        <f>VLOOKUP(A2068,'ADM Details FY17'!$A$3:$J$3517,10,FALSE)</f>
        <v>0</v>
      </c>
      <c r="J2068" s="1">
        <f>VLOOKUP(A2068,'ADM Details FY17'!$A$3:$K$3515,11,FALSE)</f>
        <v>0</v>
      </c>
      <c r="K2068" s="1">
        <f>VLOOKUP(A2068,'ADM Details FY17'!$A$3:$M$3515,13,FALSE)</f>
        <v>250.07</v>
      </c>
      <c r="L2068" s="1">
        <f>VLOOKUP(A2068,'ADM Details FY17'!$A$3:$O$3515,15,FALSE)</f>
        <v>0</v>
      </c>
      <c r="M2068" s="1">
        <f>VLOOKUP(A2068,'ADM Details FY17'!$A$3:$P$3515,16,FALSE)</f>
        <v>0</v>
      </c>
      <c r="N2068" s="1">
        <f>VLOOKUP(A2068,'ADM Details FY17'!$A$3:$Q$3515,17,FALSE)</f>
        <v>0</v>
      </c>
      <c r="O2068" s="1">
        <f>VLOOKUP(A2068,'ADM Details FY17'!$A$3:$S$3515,19,FALSE)</f>
        <v>135.08000000000001</v>
      </c>
      <c r="P2068" s="1">
        <f>VLOOKUP(A2068,'ADM Details FY17'!$A$3:$U$3515,21,FALSE)</f>
        <v>0</v>
      </c>
      <c r="Q2068" s="1">
        <f>VLOOKUP(A2068,'ADM Details FY17'!$A$3:$V$3515,22,FALSE)</f>
        <v>0</v>
      </c>
      <c r="R2068" s="1">
        <f>VLOOKUP(A2068,'ADM Details FY17'!$A$3:$W$3515,23,FALSE)</f>
        <v>0</v>
      </c>
      <c r="S2068" s="1">
        <f>VLOOKUP(A2068,'ADM Details FY17'!$A$3:$X$3515,24,FALSE)</f>
        <v>0</v>
      </c>
      <c r="T2068" s="1">
        <f>VLOOKUP(A2068,'ADM Details FY17'!$A$3:$Y$3515,25,FALSE)</f>
        <v>0</v>
      </c>
      <c r="U2068" s="1">
        <f>VLOOKUP(A2068,'ADM Details FY17'!$A$3:$AA$3515,27,FALSE)</f>
        <v>0</v>
      </c>
      <c r="V2068" s="1">
        <f>IFERROR(VLOOKUP(C2068,'eindex _tget pp '!$A$4:$E$615,5,FALSE),0)</f>
        <v>1665.9332201790639</v>
      </c>
      <c r="W2068" s="31">
        <f>IFERROR(VLOOKUP(C2068,'eindex _tget pp '!$A$4:$F$615,6,FALSE),0)</f>
        <v>3.7293898327999999</v>
      </c>
      <c r="X2068" s="4">
        <f>IFERROR(VLOOKUP(B2068,'eschools 16'!$A$2:$F$25,6,FALSE),1)</f>
        <v>1</v>
      </c>
      <c r="Y2068" s="1">
        <f t="shared" si="160"/>
        <v>104149.98</v>
      </c>
      <c r="Z2068" s="1">
        <f t="shared" si="161"/>
        <v>253669.52</v>
      </c>
      <c r="AA2068" s="31">
        <f>IFERROR(VLOOKUP(C2068,'eindex _tget pp '!$A$4:$G$615,7,FALSE),0)</f>
        <v>0.79655707600000003</v>
      </c>
      <c r="AB2068" s="1">
        <f>VLOOKUP(A2068,'ADM Details FY17'!$A$3:$AB$3515,28,FALSE)</f>
        <v>0</v>
      </c>
      <c r="AC2068" s="1">
        <f t="shared" si="162"/>
        <v>0</v>
      </c>
      <c r="AD2068" s="1">
        <f t="shared" si="163"/>
        <v>250.07</v>
      </c>
      <c r="AE2068" s="1">
        <f t="shared" si="164"/>
        <v>37510.5</v>
      </c>
    </row>
    <row r="2069" spans="1:31" x14ac:dyDescent="0.25">
      <c r="A2069" t="str">
        <f>B2069&amp;"-"&amp;COUNTIF($B$3:B2069,B2069)</f>
        <v>560-4</v>
      </c>
      <c r="B2069">
        <v>560</v>
      </c>
      <c r="C2069" s="18">
        <f>VLOOKUP(A2069,'ADM Details FY17'!$A$3:$D$3515,4,FALSE)</f>
        <v>43950</v>
      </c>
      <c r="D2069" s="1">
        <f>VLOOKUP(A2069,'ADM Details FY17'!$A$3:$E$3515,5,FALSE)</f>
        <v>33.590000000000003</v>
      </c>
      <c r="E2069" s="1">
        <f>VLOOKUP(A2069,'ADM Details FY17'!$A$3:$F$3515,6,FALSE)</f>
        <v>0</v>
      </c>
      <c r="F2069" s="1">
        <f>VLOOKUP(A2069,'ADM Details FY17'!$A$3:$G$3515,7,FALSE)</f>
        <v>0</v>
      </c>
      <c r="G2069" s="1">
        <f>VLOOKUP(A2069,'ADM Details FY17'!$A$3:$H$3515,8,FALSE)</f>
        <v>0</v>
      </c>
      <c r="H2069" s="1">
        <f>VLOOKUP(A2069,'ADM Details FY17'!$A$3:$I$3515,9,FALSE)</f>
        <v>0</v>
      </c>
      <c r="I2069" s="1">
        <f>VLOOKUP(A2069,'ADM Details FY17'!$A$3:$J$3517,10,FALSE)</f>
        <v>0</v>
      </c>
      <c r="J2069" s="1">
        <f>VLOOKUP(A2069,'ADM Details FY17'!$A$3:$K$3515,11,FALSE)</f>
        <v>0</v>
      </c>
      <c r="K2069" s="1">
        <f>VLOOKUP(A2069,'ADM Details FY17'!$A$3:$M$3515,13,FALSE)</f>
        <v>33.590000000000003</v>
      </c>
      <c r="L2069" s="1">
        <f>VLOOKUP(A2069,'ADM Details FY17'!$A$3:$O$3515,15,FALSE)</f>
        <v>0</v>
      </c>
      <c r="M2069" s="1">
        <f>VLOOKUP(A2069,'ADM Details FY17'!$A$3:$P$3515,16,FALSE)</f>
        <v>0</v>
      </c>
      <c r="N2069" s="1">
        <f>VLOOKUP(A2069,'ADM Details FY17'!$A$3:$Q$3515,17,FALSE)</f>
        <v>0</v>
      </c>
      <c r="O2069" s="1">
        <f>VLOOKUP(A2069,'ADM Details FY17'!$A$3:$S$3515,19,FALSE)</f>
        <v>17.420000000000002</v>
      </c>
      <c r="P2069" s="1">
        <f>VLOOKUP(A2069,'ADM Details FY17'!$A$3:$U$3515,21,FALSE)</f>
        <v>0</v>
      </c>
      <c r="Q2069" s="1">
        <f>VLOOKUP(A2069,'ADM Details FY17'!$A$3:$V$3515,22,FALSE)</f>
        <v>0</v>
      </c>
      <c r="R2069" s="1">
        <f>VLOOKUP(A2069,'ADM Details FY17'!$A$3:$W$3515,23,FALSE)</f>
        <v>0</v>
      </c>
      <c r="S2069" s="1">
        <f>VLOOKUP(A2069,'ADM Details FY17'!$A$3:$X$3515,24,FALSE)</f>
        <v>0</v>
      </c>
      <c r="T2069" s="1">
        <f>VLOOKUP(A2069,'ADM Details FY17'!$A$3:$Y$3515,25,FALSE)</f>
        <v>0</v>
      </c>
      <c r="U2069" s="1">
        <f>VLOOKUP(A2069,'ADM Details FY17'!$A$3:$AA$3515,27,FALSE)</f>
        <v>0</v>
      </c>
      <c r="V2069" s="1">
        <f>IFERROR(VLOOKUP(C2069,'eindex _tget pp '!$A$4:$E$615,5,FALSE),0)</f>
        <v>1071.5962627888343</v>
      </c>
      <c r="W2069" s="31">
        <f>IFERROR(VLOOKUP(C2069,'eindex _tget pp '!$A$4:$F$615,6,FALSE),0)</f>
        <v>2.2047811682999998</v>
      </c>
      <c r="X2069" s="4">
        <f>IFERROR(VLOOKUP(B2069,'eschools 16'!$A$2:$F$25,6,FALSE),1)</f>
        <v>1</v>
      </c>
      <c r="Y2069" s="1">
        <f t="shared" si="160"/>
        <v>8998.73</v>
      </c>
      <c r="Z2069" s="1">
        <f t="shared" si="161"/>
        <v>20143.939999999999</v>
      </c>
      <c r="AA2069" s="31">
        <f>IFERROR(VLOOKUP(C2069,'eindex _tget pp '!$A$4:$G$615,7,FALSE),0)</f>
        <v>0.74142154400000004</v>
      </c>
      <c r="AB2069" s="1">
        <f>VLOOKUP(A2069,'ADM Details FY17'!$A$3:$AB$3515,28,FALSE)</f>
        <v>0</v>
      </c>
      <c r="AC2069" s="1">
        <f t="shared" si="162"/>
        <v>0</v>
      </c>
      <c r="AD2069" s="1">
        <f t="shared" si="163"/>
        <v>33.590000000000003</v>
      </c>
      <c r="AE2069" s="1">
        <f t="shared" si="164"/>
        <v>5038.5000000000009</v>
      </c>
    </row>
    <row r="2070" spans="1:31" x14ac:dyDescent="0.25">
      <c r="A2070" t="str">
        <f>B2070&amp;"-"&amp;COUNTIF($B$3:B2070,B2070)</f>
        <v>560-5</v>
      </c>
      <c r="B2070">
        <v>560</v>
      </c>
      <c r="C2070" s="18">
        <f>VLOOKUP(A2070,'ADM Details FY17'!$A$3:$D$3515,4,FALSE)</f>
        <v>44305</v>
      </c>
      <c r="D2070" s="1">
        <f>VLOOKUP(A2070,'ADM Details FY17'!$A$3:$E$3515,5,FALSE)</f>
        <v>3.97</v>
      </c>
      <c r="E2070" s="1">
        <f>VLOOKUP(A2070,'ADM Details FY17'!$A$3:$F$3515,6,FALSE)</f>
        <v>0</v>
      </c>
      <c r="F2070" s="1">
        <f>VLOOKUP(A2070,'ADM Details FY17'!$A$3:$G$3515,7,FALSE)</f>
        <v>0</v>
      </c>
      <c r="G2070" s="1">
        <f>VLOOKUP(A2070,'ADM Details FY17'!$A$3:$H$3515,8,FALSE)</f>
        <v>0</v>
      </c>
      <c r="H2070" s="1">
        <f>VLOOKUP(A2070,'ADM Details FY17'!$A$3:$I$3515,9,FALSE)</f>
        <v>0</v>
      </c>
      <c r="I2070" s="1">
        <f>VLOOKUP(A2070,'ADM Details FY17'!$A$3:$J$3517,10,FALSE)</f>
        <v>0</v>
      </c>
      <c r="J2070" s="1">
        <f>VLOOKUP(A2070,'ADM Details FY17'!$A$3:$K$3515,11,FALSE)</f>
        <v>0</v>
      </c>
      <c r="K2070" s="1">
        <f>VLOOKUP(A2070,'ADM Details FY17'!$A$3:$M$3515,13,FALSE)</f>
        <v>3.97</v>
      </c>
      <c r="L2070" s="1">
        <f>VLOOKUP(A2070,'ADM Details FY17'!$A$3:$O$3515,15,FALSE)</f>
        <v>0</v>
      </c>
      <c r="M2070" s="1">
        <f>VLOOKUP(A2070,'ADM Details FY17'!$A$3:$P$3515,16,FALSE)</f>
        <v>0</v>
      </c>
      <c r="N2070" s="1">
        <f>VLOOKUP(A2070,'ADM Details FY17'!$A$3:$Q$3515,17,FALSE)</f>
        <v>0</v>
      </c>
      <c r="O2070" s="1">
        <f>VLOOKUP(A2070,'ADM Details FY17'!$A$3:$S$3515,19,FALSE)</f>
        <v>2.97</v>
      </c>
      <c r="P2070" s="1">
        <f>VLOOKUP(A2070,'ADM Details FY17'!$A$3:$U$3515,21,FALSE)</f>
        <v>0</v>
      </c>
      <c r="Q2070" s="1">
        <f>VLOOKUP(A2070,'ADM Details FY17'!$A$3:$V$3515,22,FALSE)</f>
        <v>0</v>
      </c>
      <c r="R2070" s="1">
        <f>VLOOKUP(A2070,'ADM Details FY17'!$A$3:$W$3515,23,FALSE)</f>
        <v>0</v>
      </c>
      <c r="S2070" s="1">
        <f>VLOOKUP(A2070,'ADM Details FY17'!$A$3:$X$3515,24,FALSE)</f>
        <v>0</v>
      </c>
      <c r="T2070" s="1">
        <f>VLOOKUP(A2070,'ADM Details FY17'!$A$3:$Y$3515,25,FALSE)</f>
        <v>0</v>
      </c>
      <c r="U2070" s="1">
        <f>VLOOKUP(A2070,'ADM Details FY17'!$A$3:$AA$3515,27,FALSE)</f>
        <v>0</v>
      </c>
      <c r="V2070" s="1">
        <f>IFERROR(VLOOKUP(C2070,'eindex _tget pp '!$A$4:$E$615,5,FALSE),0)</f>
        <v>1417.3491487132028</v>
      </c>
      <c r="W2070" s="31">
        <f>IFERROR(VLOOKUP(C2070,'eindex _tget pp '!$A$4:$F$615,6,FALSE),0)</f>
        <v>0.94235080029999996</v>
      </c>
      <c r="X2070" s="4">
        <f>IFERROR(VLOOKUP(B2070,'eschools 16'!$A$2:$F$25,6,FALSE),1)</f>
        <v>1</v>
      </c>
      <c r="Y2070" s="1">
        <f t="shared" si="160"/>
        <v>1406.72</v>
      </c>
      <c r="Z2070" s="1">
        <f t="shared" si="161"/>
        <v>1017.59</v>
      </c>
      <c r="AA2070" s="31">
        <f>IFERROR(VLOOKUP(C2070,'eindex _tget pp '!$A$4:$G$615,7,FALSE),0)</f>
        <v>0.78123944300000003</v>
      </c>
      <c r="AB2070" s="1">
        <f>VLOOKUP(A2070,'ADM Details FY17'!$A$3:$AB$3515,28,FALSE)</f>
        <v>0</v>
      </c>
      <c r="AC2070" s="1">
        <f t="shared" si="162"/>
        <v>0</v>
      </c>
      <c r="AD2070" s="1">
        <f t="shared" si="163"/>
        <v>3.97</v>
      </c>
      <c r="AE2070" s="1">
        <f t="shared" si="164"/>
        <v>595.5</v>
      </c>
    </row>
    <row r="2071" spans="1:31" x14ac:dyDescent="0.25">
      <c r="A2071" t="str">
        <f>B2071&amp;"-"&amp;COUNTIF($B$3:B2071,B2071)</f>
        <v>560-6</v>
      </c>
      <c r="B2071">
        <v>560</v>
      </c>
      <c r="C2071" s="18">
        <f>VLOOKUP(A2071,'ADM Details FY17'!$A$3:$D$3515,4,FALSE)</f>
        <v>44628</v>
      </c>
      <c r="D2071" s="1">
        <f>VLOOKUP(A2071,'ADM Details FY17'!$A$3:$E$3515,5,FALSE)</f>
        <v>0.13</v>
      </c>
      <c r="E2071" s="1">
        <f>VLOOKUP(A2071,'ADM Details FY17'!$A$3:$F$3515,6,FALSE)</f>
        <v>0</v>
      </c>
      <c r="F2071" s="1">
        <f>VLOOKUP(A2071,'ADM Details FY17'!$A$3:$G$3515,7,FALSE)</f>
        <v>0</v>
      </c>
      <c r="G2071" s="1">
        <f>VLOOKUP(A2071,'ADM Details FY17'!$A$3:$H$3515,8,FALSE)</f>
        <v>0</v>
      </c>
      <c r="H2071" s="1">
        <f>VLOOKUP(A2071,'ADM Details FY17'!$A$3:$I$3515,9,FALSE)</f>
        <v>0</v>
      </c>
      <c r="I2071" s="1">
        <f>VLOOKUP(A2071,'ADM Details FY17'!$A$3:$J$3517,10,FALSE)</f>
        <v>0</v>
      </c>
      <c r="J2071" s="1">
        <f>VLOOKUP(A2071,'ADM Details FY17'!$A$3:$K$3515,11,FALSE)</f>
        <v>0</v>
      </c>
      <c r="K2071" s="1">
        <f>VLOOKUP(A2071,'ADM Details FY17'!$A$3:$M$3515,13,FALSE)</f>
        <v>0.13</v>
      </c>
      <c r="L2071" s="1">
        <f>VLOOKUP(A2071,'ADM Details FY17'!$A$3:$O$3515,15,FALSE)</f>
        <v>0</v>
      </c>
      <c r="M2071" s="1">
        <f>VLOOKUP(A2071,'ADM Details FY17'!$A$3:$P$3515,16,FALSE)</f>
        <v>0</v>
      </c>
      <c r="N2071" s="1">
        <f>VLOOKUP(A2071,'ADM Details FY17'!$A$3:$Q$3515,17,FALSE)</f>
        <v>0</v>
      </c>
      <c r="O2071" s="1">
        <f>VLOOKUP(A2071,'ADM Details FY17'!$A$3:$S$3515,19,FALSE)</f>
        <v>0</v>
      </c>
      <c r="P2071" s="1">
        <f>VLOOKUP(A2071,'ADM Details FY17'!$A$3:$U$3515,21,FALSE)</f>
        <v>0</v>
      </c>
      <c r="Q2071" s="1">
        <f>VLOOKUP(A2071,'ADM Details FY17'!$A$3:$V$3515,22,FALSE)</f>
        <v>0</v>
      </c>
      <c r="R2071" s="1">
        <f>VLOOKUP(A2071,'ADM Details FY17'!$A$3:$W$3515,23,FALSE)</f>
        <v>0</v>
      </c>
      <c r="S2071" s="1">
        <f>VLOOKUP(A2071,'ADM Details FY17'!$A$3:$X$3515,24,FALSE)</f>
        <v>0</v>
      </c>
      <c r="T2071" s="1">
        <f>VLOOKUP(A2071,'ADM Details FY17'!$A$3:$Y$3515,25,FALSE)</f>
        <v>0</v>
      </c>
      <c r="U2071" s="1">
        <f>VLOOKUP(A2071,'ADM Details FY17'!$A$3:$AA$3515,27,FALSE)</f>
        <v>0</v>
      </c>
      <c r="V2071" s="1">
        <f>IFERROR(VLOOKUP(C2071,'eindex _tget pp '!$A$4:$E$615,5,FALSE),0)</f>
        <v>1995.9066048984539</v>
      </c>
      <c r="W2071" s="31">
        <f>IFERROR(VLOOKUP(C2071,'eindex _tget pp '!$A$4:$F$615,6,FALSE),0)</f>
        <v>3.7018549199000002</v>
      </c>
      <c r="X2071" s="4">
        <f>IFERROR(VLOOKUP(B2071,'eschools 16'!$A$2:$F$25,6,FALSE),1)</f>
        <v>1</v>
      </c>
      <c r="Y2071" s="1">
        <f t="shared" si="160"/>
        <v>64.87</v>
      </c>
      <c r="Z2071" s="1">
        <f t="shared" si="161"/>
        <v>130.9</v>
      </c>
      <c r="AA2071" s="31">
        <f>IFERROR(VLOOKUP(C2071,'eindex _tget pp '!$A$4:$G$615,7,FALSE),0)</f>
        <v>0.86605431399999999</v>
      </c>
      <c r="AB2071" s="1">
        <f>VLOOKUP(A2071,'ADM Details FY17'!$A$3:$AB$3515,28,FALSE)</f>
        <v>0</v>
      </c>
      <c r="AC2071" s="1">
        <f t="shared" si="162"/>
        <v>0</v>
      </c>
      <c r="AD2071" s="1">
        <f t="shared" si="163"/>
        <v>0.13</v>
      </c>
      <c r="AE2071" s="1">
        <f t="shared" si="164"/>
        <v>19.5</v>
      </c>
    </row>
    <row r="2072" spans="1:31" x14ac:dyDescent="0.25">
      <c r="A2072" t="str">
        <f>B2072&amp;"-"&amp;COUNTIF($B$3:B2072,B2072)</f>
        <v>560-7</v>
      </c>
      <c r="B2072">
        <v>560</v>
      </c>
      <c r="C2072" s="18">
        <f>VLOOKUP(A2072,'ADM Details FY17'!$A$3:$D$3515,4,FALSE)</f>
        <v>46599</v>
      </c>
      <c r="D2072" s="1">
        <f>VLOOKUP(A2072,'ADM Details FY17'!$A$3:$E$3515,5,FALSE)</f>
        <v>2.99</v>
      </c>
      <c r="E2072" s="1">
        <f>VLOOKUP(A2072,'ADM Details FY17'!$A$3:$F$3515,6,FALSE)</f>
        <v>0</v>
      </c>
      <c r="F2072" s="1">
        <f>VLOOKUP(A2072,'ADM Details FY17'!$A$3:$G$3515,7,FALSE)</f>
        <v>0</v>
      </c>
      <c r="G2072" s="1">
        <f>VLOOKUP(A2072,'ADM Details FY17'!$A$3:$H$3515,8,FALSE)</f>
        <v>0</v>
      </c>
      <c r="H2072" s="1">
        <f>VLOOKUP(A2072,'ADM Details FY17'!$A$3:$I$3515,9,FALSE)</f>
        <v>0</v>
      </c>
      <c r="I2072" s="1">
        <f>VLOOKUP(A2072,'ADM Details FY17'!$A$3:$J$3517,10,FALSE)</f>
        <v>0</v>
      </c>
      <c r="J2072" s="1">
        <f>VLOOKUP(A2072,'ADM Details FY17'!$A$3:$K$3515,11,FALSE)</f>
        <v>0</v>
      </c>
      <c r="K2072" s="1">
        <f>VLOOKUP(A2072,'ADM Details FY17'!$A$3:$M$3515,13,FALSE)</f>
        <v>2.99</v>
      </c>
      <c r="L2072" s="1">
        <f>VLOOKUP(A2072,'ADM Details FY17'!$A$3:$O$3515,15,FALSE)</f>
        <v>0</v>
      </c>
      <c r="M2072" s="1">
        <f>VLOOKUP(A2072,'ADM Details FY17'!$A$3:$P$3515,16,FALSE)</f>
        <v>0</v>
      </c>
      <c r="N2072" s="1">
        <f>VLOOKUP(A2072,'ADM Details FY17'!$A$3:$Q$3515,17,FALSE)</f>
        <v>0</v>
      </c>
      <c r="O2072" s="1">
        <f>VLOOKUP(A2072,'ADM Details FY17'!$A$3:$S$3515,19,FALSE)</f>
        <v>1.99</v>
      </c>
      <c r="P2072" s="1">
        <f>VLOOKUP(A2072,'ADM Details FY17'!$A$3:$U$3515,21,FALSE)</f>
        <v>0</v>
      </c>
      <c r="Q2072" s="1">
        <f>VLOOKUP(A2072,'ADM Details FY17'!$A$3:$V$3515,22,FALSE)</f>
        <v>0</v>
      </c>
      <c r="R2072" s="1">
        <f>VLOOKUP(A2072,'ADM Details FY17'!$A$3:$W$3515,23,FALSE)</f>
        <v>0</v>
      </c>
      <c r="S2072" s="1">
        <f>VLOOKUP(A2072,'ADM Details FY17'!$A$3:$X$3515,24,FALSE)</f>
        <v>0</v>
      </c>
      <c r="T2072" s="1">
        <f>VLOOKUP(A2072,'ADM Details FY17'!$A$3:$Y$3515,25,FALSE)</f>
        <v>0</v>
      </c>
      <c r="U2072" s="1">
        <f>VLOOKUP(A2072,'ADM Details FY17'!$A$3:$AA$3515,27,FALSE)</f>
        <v>0</v>
      </c>
      <c r="V2072" s="1">
        <f>IFERROR(VLOOKUP(C2072,'eindex _tget pp '!$A$4:$E$615,5,FALSE),0)</f>
        <v>0</v>
      </c>
      <c r="W2072" s="31">
        <f>IFERROR(VLOOKUP(C2072,'eindex _tget pp '!$A$4:$F$615,6,FALSE),0)</f>
        <v>1.1728536673000001</v>
      </c>
      <c r="X2072" s="4">
        <f>IFERROR(VLOOKUP(B2072,'eschools 16'!$A$2:$F$25,6,FALSE),1)</f>
        <v>1</v>
      </c>
      <c r="Y2072" s="1">
        <f t="shared" si="160"/>
        <v>0</v>
      </c>
      <c r="Z2072" s="1">
        <f t="shared" si="161"/>
        <v>953.86</v>
      </c>
      <c r="AA2072" s="31">
        <f>IFERROR(VLOOKUP(C2072,'eindex _tget pp '!$A$4:$G$615,7,FALSE),0)</f>
        <v>0.206627749</v>
      </c>
      <c r="AB2072" s="1">
        <f>VLOOKUP(A2072,'ADM Details FY17'!$A$3:$AB$3515,28,FALSE)</f>
        <v>0</v>
      </c>
      <c r="AC2072" s="1">
        <f t="shared" si="162"/>
        <v>0</v>
      </c>
      <c r="AD2072" s="1">
        <f t="shared" si="163"/>
        <v>2.99</v>
      </c>
      <c r="AE2072" s="1">
        <f t="shared" si="164"/>
        <v>448.50000000000006</v>
      </c>
    </row>
    <row r="2073" spans="1:31" x14ac:dyDescent="0.25">
      <c r="A2073" t="str">
        <f>B2073&amp;"-"&amp;COUNTIF($B$3:B2073,B2073)</f>
        <v>560-8</v>
      </c>
      <c r="B2073">
        <v>560</v>
      </c>
      <c r="C2073" s="18">
        <f>VLOOKUP(A2073,'ADM Details FY17'!$A$3:$D$3515,4,FALSE)</f>
        <v>44750</v>
      </c>
      <c r="D2073" s="1">
        <f>VLOOKUP(A2073,'ADM Details FY17'!$A$3:$E$3515,5,FALSE)</f>
        <v>1</v>
      </c>
      <c r="E2073" s="1">
        <f>VLOOKUP(A2073,'ADM Details FY17'!$A$3:$F$3515,6,FALSE)</f>
        <v>0</v>
      </c>
      <c r="F2073" s="1">
        <f>VLOOKUP(A2073,'ADM Details FY17'!$A$3:$G$3515,7,FALSE)</f>
        <v>0</v>
      </c>
      <c r="G2073" s="1">
        <f>VLOOKUP(A2073,'ADM Details FY17'!$A$3:$H$3515,8,FALSE)</f>
        <v>0</v>
      </c>
      <c r="H2073" s="1">
        <f>VLOOKUP(A2073,'ADM Details FY17'!$A$3:$I$3515,9,FALSE)</f>
        <v>0</v>
      </c>
      <c r="I2073" s="1">
        <f>VLOOKUP(A2073,'ADM Details FY17'!$A$3:$J$3517,10,FALSE)</f>
        <v>0</v>
      </c>
      <c r="J2073" s="1">
        <f>VLOOKUP(A2073,'ADM Details FY17'!$A$3:$K$3515,11,FALSE)</f>
        <v>0</v>
      </c>
      <c r="K2073" s="1">
        <f>VLOOKUP(A2073,'ADM Details FY17'!$A$3:$M$3515,13,FALSE)</f>
        <v>1</v>
      </c>
      <c r="L2073" s="1">
        <f>VLOOKUP(A2073,'ADM Details FY17'!$A$3:$O$3515,15,FALSE)</f>
        <v>0</v>
      </c>
      <c r="M2073" s="1">
        <f>VLOOKUP(A2073,'ADM Details FY17'!$A$3:$P$3515,16,FALSE)</f>
        <v>0</v>
      </c>
      <c r="N2073" s="1">
        <f>VLOOKUP(A2073,'ADM Details FY17'!$A$3:$Q$3515,17,FALSE)</f>
        <v>0</v>
      </c>
      <c r="O2073" s="1">
        <f>VLOOKUP(A2073,'ADM Details FY17'!$A$3:$S$3515,19,FALSE)</f>
        <v>0</v>
      </c>
      <c r="P2073" s="1">
        <f>VLOOKUP(A2073,'ADM Details FY17'!$A$3:$U$3515,21,FALSE)</f>
        <v>0</v>
      </c>
      <c r="Q2073" s="1">
        <f>VLOOKUP(A2073,'ADM Details FY17'!$A$3:$V$3515,22,FALSE)</f>
        <v>0</v>
      </c>
      <c r="R2073" s="1">
        <f>VLOOKUP(A2073,'ADM Details FY17'!$A$3:$W$3515,23,FALSE)</f>
        <v>0</v>
      </c>
      <c r="S2073" s="1">
        <f>VLOOKUP(A2073,'ADM Details FY17'!$A$3:$X$3515,24,FALSE)</f>
        <v>0</v>
      </c>
      <c r="T2073" s="1">
        <f>VLOOKUP(A2073,'ADM Details FY17'!$A$3:$Y$3515,25,FALSE)</f>
        <v>0</v>
      </c>
      <c r="U2073" s="1">
        <f>VLOOKUP(A2073,'ADM Details FY17'!$A$3:$AA$3515,27,FALSE)</f>
        <v>0</v>
      </c>
      <c r="V2073" s="1">
        <f>IFERROR(VLOOKUP(C2073,'eindex _tget pp '!$A$4:$E$615,5,FALSE),0)</f>
        <v>0</v>
      </c>
      <c r="W2073" s="31">
        <f>IFERROR(VLOOKUP(C2073,'eindex _tget pp '!$A$4:$F$615,6,FALSE),0)</f>
        <v>0.62225380509999995</v>
      </c>
      <c r="X2073" s="4">
        <f>IFERROR(VLOOKUP(B2073,'eschools 16'!$A$2:$F$25,6,FALSE),1)</f>
        <v>1</v>
      </c>
      <c r="Y2073" s="1">
        <f t="shared" si="160"/>
        <v>0</v>
      </c>
      <c r="Z2073" s="1">
        <f t="shared" si="161"/>
        <v>169.25</v>
      </c>
      <c r="AA2073" s="31">
        <f>IFERROR(VLOOKUP(C2073,'eindex _tget pp '!$A$4:$G$615,7,FALSE),0)</f>
        <v>0.425171886</v>
      </c>
      <c r="AB2073" s="1">
        <f>VLOOKUP(A2073,'ADM Details FY17'!$A$3:$AB$3515,28,FALSE)</f>
        <v>0</v>
      </c>
      <c r="AC2073" s="1">
        <f t="shared" si="162"/>
        <v>0</v>
      </c>
      <c r="AD2073" s="1">
        <f t="shared" si="163"/>
        <v>1</v>
      </c>
      <c r="AE2073" s="1">
        <f t="shared" si="164"/>
        <v>150</v>
      </c>
    </row>
    <row r="2074" spans="1:31" x14ac:dyDescent="0.25">
      <c r="A2074" t="str">
        <f>B2074&amp;"-"&amp;COUNTIF($B$3:B2074,B2074)</f>
        <v>560-9</v>
      </c>
      <c r="B2074">
        <v>560</v>
      </c>
      <c r="C2074" s="18">
        <f>VLOOKUP(A2074,'ADM Details FY17'!$A$3:$D$3515,4,FALSE)</f>
        <v>44792</v>
      </c>
      <c r="D2074" s="1">
        <f>VLOOKUP(A2074,'ADM Details FY17'!$A$3:$E$3515,5,FALSE)</f>
        <v>2</v>
      </c>
      <c r="E2074" s="1">
        <f>VLOOKUP(A2074,'ADM Details FY17'!$A$3:$F$3515,6,FALSE)</f>
        <v>0</v>
      </c>
      <c r="F2074" s="1">
        <f>VLOOKUP(A2074,'ADM Details FY17'!$A$3:$G$3515,7,FALSE)</f>
        <v>0</v>
      </c>
      <c r="G2074" s="1">
        <f>VLOOKUP(A2074,'ADM Details FY17'!$A$3:$H$3515,8,FALSE)</f>
        <v>0</v>
      </c>
      <c r="H2074" s="1">
        <f>VLOOKUP(A2074,'ADM Details FY17'!$A$3:$I$3515,9,FALSE)</f>
        <v>0</v>
      </c>
      <c r="I2074" s="1">
        <f>VLOOKUP(A2074,'ADM Details FY17'!$A$3:$J$3517,10,FALSE)</f>
        <v>0</v>
      </c>
      <c r="J2074" s="1">
        <f>VLOOKUP(A2074,'ADM Details FY17'!$A$3:$K$3515,11,FALSE)</f>
        <v>0</v>
      </c>
      <c r="K2074" s="1">
        <f>VLOOKUP(A2074,'ADM Details FY17'!$A$3:$M$3515,13,FALSE)</f>
        <v>2</v>
      </c>
      <c r="L2074" s="1">
        <f>VLOOKUP(A2074,'ADM Details FY17'!$A$3:$O$3515,15,FALSE)</f>
        <v>0</v>
      </c>
      <c r="M2074" s="1">
        <f>VLOOKUP(A2074,'ADM Details FY17'!$A$3:$P$3515,16,FALSE)</f>
        <v>0</v>
      </c>
      <c r="N2074" s="1">
        <f>VLOOKUP(A2074,'ADM Details FY17'!$A$3:$Q$3515,17,FALSE)</f>
        <v>0</v>
      </c>
      <c r="O2074" s="1">
        <f>VLOOKUP(A2074,'ADM Details FY17'!$A$3:$S$3515,19,FALSE)</f>
        <v>1</v>
      </c>
      <c r="P2074" s="1">
        <f>VLOOKUP(A2074,'ADM Details FY17'!$A$3:$U$3515,21,FALSE)</f>
        <v>0</v>
      </c>
      <c r="Q2074" s="1">
        <f>VLOOKUP(A2074,'ADM Details FY17'!$A$3:$V$3515,22,FALSE)</f>
        <v>0</v>
      </c>
      <c r="R2074" s="1">
        <f>VLOOKUP(A2074,'ADM Details FY17'!$A$3:$W$3515,23,FALSE)</f>
        <v>0</v>
      </c>
      <c r="S2074" s="1">
        <f>VLOOKUP(A2074,'ADM Details FY17'!$A$3:$X$3515,24,FALSE)</f>
        <v>0</v>
      </c>
      <c r="T2074" s="1">
        <f>VLOOKUP(A2074,'ADM Details FY17'!$A$3:$Y$3515,25,FALSE)</f>
        <v>0</v>
      </c>
      <c r="U2074" s="1">
        <f>VLOOKUP(A2074,'ADM Details FY17'!$A$3:$AA$3515,27,FALSE)</f>
        <v>0</v>
      </c>
      <c r="V2074" s="1">
        <f>IFERROR(VLOOKUP(C2074,'eindex _tget pp '!$A$4:$E$615,5,FALSE),0)</f>
        <v>0</v>
      </c>
      <c r="W2074" s="31">
        <f>IFERROR(VLOOKUP(C2074,'eindex _tget pp '!$A$4:$F$615,6,FALSE),0)</f>
        <v>1.3296847086000001</v>
      </c>
      <c r="X2074" s="4">
        <f>IFERROR(VLOOKUP(B2074,'eschools 16'!$A$2:$F$25,6,FALSE),1)</f>
        <v>1</v>
      </c>
      <c r="Y2074" s="1">
        <f t="shared" si="160"/>
        <v>0</v>
      </c>
      <c r="Z2074" s="1">
        <f t="shared" si="161"/>
        <v>723.35</v>
      </c>
      <c r="AA2074" s="31">
        <f>IFERROR(VLOOKUP(C2074,'eindex _tget pp '!$A$4:$G$615,7,FALSE),0)</f>
        <v>0.249404495</v>
      </c>
      <c r="AB2074" s="1">
        <f>VLOOKUP(A2074,'ADM Details FY17'!$A$3:$AB$3515,28,FALSE)</f>
        <v>0</v>
      </c>
      <c r="AC2074" s="1">
        <f t="shared" si="162"/>
        <v>0</v>
      </c>
      <c r="AD2074" s="1">
        <f t="shared" si="163"/>
        <v>2</v>
      </c>
      <c r="AE2074" s="1">
        <f t="shared" si="164"/>
        <v>300</v>
      </c>
    </row>
    <row r="2075" spans="1:31" x14ac:dyDescent="0.25">
      <c r="A2075" t="str">
        <f>B2075&amp;"-"&amp;COUNTIF($B$3:B2075,B2075)</f>
        <v>560-10</v>
      </c>
      <c r="B2075">
        <v>560</v>
      </c>
      <c r="C2075" s="18">
        <f>VLOOKUP(A2075,'ADM Details FY17'!$A$3:$D$3515,4,FALSE)</f>
        <v>45005</v>
      </c>
      <c r="D2075" s="1">
        <f>VLOOKUP(A2075,'ADM Details FY17'!$A$3:$E$3515,5,FALSE)</f>
        <v>1.44</v>
      </c>
      <c r="E2075" s="1">
        <f>VLOOKUP(A2075,'ADM Details FY17'!$A$3:$F$3515,6,FALSE)</f>
        <v>0</v>
      </c>
      <c r="F2075" s="1">
        <f>VLOOKUP(A2075,'ADM Details FY17'!$A$3:$G$3515,7,FALSE)</f>
        <v>0</v>
      </c>
      <c r="G2075" s="1">
        <f>VLOOKUP(A2075,'ADM Details FY17'!$A$3:$H$3515,8,FALSE)</f>
        <v>0</v>
      </c>
      <c r="H2075" s="1">
        <f>VLOOKUP(A2075,'ADM Details FY17'!$A$3:$I$3515,9,FALSE)</f>
        <v>0</v>
      </c>
      <c r="I2075" s="1">
        <f>VLOOKUP(A2075,'ADM Details FY17'!$A$3:$J$3517,10,FALSE)</f>
        <v>0</v>
      </c>
      <c r="J2075" s="1">
        <f>VLOOKUP(A2075,'ADM Details FY17'!$A$3:$K$3515,11,FALSE)</f>
        <v>0</v>
      </c>
      <c r="K2075" s="1">
        <f>VLOOKUP(A2075,'ADM Details FY17'!$A$3:$M$3515,13,FALSE)</f>
        <v>1.44</v>
      </c>
      <c r="L2075" s="1">
        <f>VLOOKUP(A2075,'ADM Details FY17'!$A$3:$O$3515,15,FALSE)</f>
        <v>0</v>
      </c>
      <c r="M2075" s="1">
        <f>VLOOKUP(A2075,'ADM Details FY17'!$A$3:$P$3515,16,FALSE)</f>
        <v>0</v>
      </c>
      <c r="N2075" s="1">
        <f>VLOOKUP(A2075,'ADM Details FY17'!$A$3:$Q$3515,17,FALSE)</f>
        <v>0</v>
      </c>
      <c r="O2075" s="1">
        <f>VLOOKUP(A2075,'ADM Details FY17'!$A$3:$S$3515,19,FALSE)</f>
        <v>1</v>
      </c>
      <c r="P2075" s="1">
        <f>VLOOKUP(A2075,'ADM Details FY17'!$A$3:$U$3515,21,FALSE)</f>
        <v>0</v>
      </c>
      <c r="Q2075" s="1">
        <f>VLOOKUP(A2075,'ADM Details FY17'!$A$3:$V$3515,22,FALSE)</f>
        <v>0</v>
      </c>
      <c r="R2075" s="1">
        <f>VLOOKUP(A2075,'ADM Details FY17'!$A$3:$W$3515,23,FALSE)</f>
        <v>0</v>
      </c>
      <c r="S2075" s="1">
        <f>VLOOKUP(A2075,'ADM Details FY17'!$A$3:$X$3515,24,FALSE)</f>
        <v>0</v>
      </c>
      <c r="T2075" s="1">
        <f>VLOOKUP(A2075,'ADM Details FY17'!$A$3:$Y$3515,25,FALSE)</f>
        <v>0</v>
      </c>
      <c r="U2075" s="1">
        <f>VLOOKUP(A2075,'ADM Details FY17'!$A$3:$AA$3515,27,FALSE)</f>
        <v>0</v>
      </c>
      <c r="V2075" s="1">
        <f>IFERROR(VLOOKUP(C2075,'eindex _tget pp '!$A$4:$E$615,5,FALSE),0)</f>
        <v>325.59139187654893</v>
      </c>
      <c r="W2075" s="31">
        <f>IFERROR(VLOOKUP(C2075,'eindex _tget pp '!$A$4:$F$615,6,FALSE),0)</f>
        <v>1.7679598572999999</v>
      </c>
      <c r="X2075" s="4">
        <f>IFERROR(VLOOKUP(B2075,'eschools 16'!$A$2:$F$25,6,FALSE),1)</f>
        <v>1</v>
      </c>
      <c r="Y2075" s="1">
        <f t="shared" si="160"/>
        <v>117.21</v>
      </c>
      <c r="Z2075" s="1">
        <f t="shared" si="161"/>
        <v>692.47</v>
      </c>
      <c r="AA2075" s="31">
        <f>IFERROR(VLOOKUP(C2075,'eindex _tget pp '!$A$4:$G$615,7,FALSE),0)</f>
        <v>0.39817260300000001</v>
      </c>
      <c r="AB2075" s="1">
        <f>VLOOKUP(A2075,'ADM Details FY17'!$A$3:$AB$3515,28,FALSE)</f>
        <v>0</v>
      </c>
      <c r="AC2075" s="1">
        <f t="shared" si="162"/>
        <v>0</v>
      </c>
      <c r="AD2075" s="1">
        <f t="shared" si="163"/>
        <v>1.44</v>
      </c>
      <c r="AE2075" s="1">
        <f t="shared" si="164"/>
        <v>216</v>
      </c>
    </row>
    <row r="2076" spans="1:31" x14ac:dyDescent="0.25">
      <c r="A2076" t="str">
        <f>B2076&amp;"-"&amp;COUNTIF($B$3:B2076,B2076)</f>
        <v>560-11</v>
      </c>
      <c r="B2076">
        <v>560</v>
      </c>
      <c r="C2076" s="18">
        <f>VLOOKUP(A2076,'ADM Details FY17'!$A$3:$D$3515,4,FALSE)</f>
        <v>0</v>
      </c>
      <c r="D2076" s="1">
        <f>VLOOKUP(A2076,'ADM Details FY17'!$A$3:$E$3515,5,FALSE)</f>
        <v>0</v>
      </c>
      <c r="E2076" s="1">
        <f>VLOOKUP(A2076,'ADM Details FY17'!$A$3:$F$3515,6,FALSE)</f>
        <v>0</v>
      </c>
      <c r="F2076" s="1">
        <f>VLOOKUP(A2076,'ADM Details FY17'!$A$3:$G$3515,7,FALSE)</f>
        <v>0</v>
      </c>
      <c r="G2076" s="1">
        <f>VLOOKUP(A2076,'ADM Details FY17'!$A$3:$H$3515,8,FALSE)</f>
        <v>0</v>
      </c>
      <c r="H2076" s="1">
        <f>VLOOKUP(A2076,'ADM Details FY17'!$A$3:$I$3515,9,FALSE)</f>
        <v>0</v>
      </c>
      <c r="I2076" s="1">
        <f>VLOOKUP(A2076,'ADM Details FY17'!$A$3:$J$3517,10,FALSE)</f>
        <v>0</v>
      </c>
      <c r="J2076" s="1">
        <f>VLOOKUP(A2076,'ADM Details FY17'!$A$3:$K$3515,11,FALSE)</f>
        <v>0</v>
      </c>
      <c r="K2076" s="1">
        <f>VLOOKUP(A2076,'ADM Details FY17'!$A$3:$M$3515,13,FALSE)</f>
        <v>0</v>
      </c>
      <c r="L2076" s="1">
        <f>VLOOKUP(A2076,'ADM Details FY17'!$A$3:$O$3515,15,FALSE)</f>
        <v>0</v>
      </c>
      <c r="M2076" s="1">
        <f>VLOOKUP(A2076,'ADM Details FY17'!$A$3:$P$3515,16,FALSE)</f>
        <v>0</v>
      </c>
      <c r="N2076" s="1">
        <f>VLOOKUP(A2076,'ADM Details FY17'!$A$3:$Q$3515,17,FALSE)</f>
        <v>0</v>
      </c>
      <c r="O2076" s="1">
        <f>VLOOKUP(A2076,'ADM Details FY17'!$A$3:$S$3515,19,FALSE)</f>
        <v>0</v>
      </c>
      <c r="P2076" s="1">
        <f>VLOOKUP(A2076,'ADM Details FY17'!$A$3:$U$3515,21,FALSE)</f>
        <v>0</v>
      </c>
      <c r="Q2076" s="1">
        <f>VLOOKUP(A2076,'ADM Details FY17'!$A$3:$V$3515,22,FALSE)</f>
        <v>0</v>
      </c>
      <c r="R2076" s="1">
        <f>VLOOKUP(A2076,'ADM Details FY17'!$A$3:$W$3515,23,FALSE)</f>
        <v>0</v>
      </c>
      <c r="S2076" s="1">
        <f>VLOOKUP(A2076,'ADM Details FY17'!$A$3:$X$3515,24,FALSE)</f>
        <v>0</v>
      </c>
      <c r="T2076" s="1">
        <f>VLOOKUP(A2076,'ADM Details FY17'!$A$3:$Y$3515,25,FALSE)</f>
        <v>0</v>
      </c>
      <c r="U2076" s="1">
        <f>VLOOKUP(A2076,'ADM Details FY17'!$A$3:$AA$3515,27,FALSE)</f>
        <v>0</v>
      </c>
      <c r="V2076" s="1">
        <f>IFERROR(VLOOKUP(C2076,'eindex _tget pp '!$A$4:$E$615,5,FALSE),0)</f>
        <v>0</v>
      </c>
      <c r="W2076" s="31">
        <f>IFERROR(VLOOKUP(C2076,'eindex _tget pp '!$A$4:$F$615,6,FALSE),0)</f>
        <v>0</v>
      </c>
      <c r="X2076" s="4">
        <f>IFERROR(VLOOKUP(B2076,'eschools 16'!$A$2:$F$25,6,FALSE),1)</f>
        <v>1</v>
      </c>
      <c r="Y2076" s="1">
        <f t="shared" si="160"/>
        <v>0</v>
      </c>
      <c r="Z2076" s="1">
        <f t="shared" si="161"/>
        <v>0</v>
      </c>
      <c r="AA2076" s="31">
        <f>IFERROR(VLOOKUP(C2076,'eindex _tget pp '!$A$4:$G$615,7,FALSE),0)</f>
        <v>0</v>
      </c>
      <c r="AB2076" s="1">
        <f>VLOOKUP(A2076,'ADM Details FY17'!$A$3:$AB$3515,28,FALSE)</f>
        <v>0</v>
      </c>
      <c r="AC2076" s="1">
        <f t="shared" si="162"/>
        <v>0</v>
      </c>
      <c r="AD2076" s="1">
        <f t="shared" si="163"/>
        <v>0</v>
      </c>
      <c r="AE2076" s="1">
        <f t="shared" si="164"/>
        <v>0</v>
      </c>
    </row>
    <row r="2077" spans="1:31" x14ac:dyDescent="0.25">
      <c r="A2077" t="str">
        <f>B2077&amp;"-"&amp;COUNTIF($B$3:B2077,B2077)</f>
        <v>560-12</v>
      </c>
      <c r="B2077">
        <v>560</v>
      </c>
      <c r="C2077" s="18">
        <f>VLOOKUP(A2077,'ADM Details FY17'!$A$3:$D$3515,4,FALSE)</f>
        <v>0</v>
      </c>
      <c r="D2077" s="1">
        <f>VLOOKUP(A2077,'ADM Details FY17'!$A$3:$E$3515,5,FALSE)</f>
        <v>0</v>
      </c>
      <c r="E2077" s="1">
        <f>VLOOKUP(A2077,'ADM Details FY17'!$A$3:$F$3515,6,FALSE)</f>
        <v>0</v>
      </c>
      <c r="F2077" s="1">
        <f>VLOOKUP(A2077,'ADM Details FY17'!$A$3:$G$3515,7,FALSE)</f>
        <v>0</v>
      </c>
      <c r="G2077" s="1">
        <f>VLOOKUP(A2077,'ADM Details FY17'!$A$3:$H$3515,8,FALSE)</f>
        <v>0</v>
      </c>
      <c r="H2077" s="1">
        <f>VLOOKUP(A2077,'ADM Details FY17'!$A$3:$I$3515,9,FALSE)</f>
        <v>0</v>
      </c>
      <c r="I2077" s="1">
        <f>VLOOKUP(A2077,'ADM Details FY17'!$A$3:$J$3517,10,FALSE)</f>
        <v>0</v>
      </c>
      <c r="J2077" s="1">
        <f>VLOOKUP(A2077,'ADM Details FY17'!$A$3:$K$3515,11,FALSE)</f>
        <v>0</v>
      </c>
      <c r="K2077" s="1">
        <f>VLOOKUP(A2077,'ADM Details FY17'!$A$3:$M$3515,13,FALSE)</f>
        <v>0</v>
      </c>
      <c r="L2077" s="1">
        <f>VLOOKUP(A2077,'ADM Details FY17'!$A$3:$O$3515,15,FALSE)</f>
        <v>0</v>
      </c>
      <c r="M2077" s="1">
        <f>VLOOKUP(A2077,'ADM Details FY17'!$A$3:$P$3515,16,FALSE)</f>
        <v>0</v>
      </c>
      <c r="N2077" s="1">
        <f>VLOOKUP(A2077,'ADM Details FY17'!$A$3:$Q$3515,17,FALSE)</f>
        <v>0</v>
      </c>
      <c r="O2077" s="1">
        <f>VLOOKUP(A2077,'ADM Details FY17'!$A$3:$S$3515,19,FALSE)</f>
        <v>0</v>
      </c>
      <c r="P2077" s="1">
        <f>VLOOKUP(A2077,'ADM Details FY17'!$A$3:$U$3515,21,FALSE)</f>
        <v>0</v>
      </c>
      <c r="Q2077" s="1">
        <f>VLOOKUP(A2077,'ADM Details FY17'!$A$3:$V$3515,22,FALSE)</f>
        <v>0</v>
      </c>
      <c r="R2077" s="1">
        <f>VLOOKUP(A2077,'ADM Details FY17'!$A$3:$W$3515,23,FALSE)</f>
        <v>0</v>
      </c>
      <c r="S2077" s="1">
        <f>VLOOKUP(A2077,'ADM Details FY17'!$A$3:$X$3515,24,FALSE)</f>
        <v>0</v>
      </c>
      <c r="T2077" s="1">
        <f>VLOOKUP(A2077,'ADM Details FY17'!$A$3:$Y$3515,25,FALSE)</f>
        <v>0</v>
      </c>
      <c r="U2077" s="1">
        <f>VLOOKUP(A2077,'ADM Details FY17'!$A$3:$AA$3515,27,FALSE)</f>
        <v>0</v>
      </c>
      <c r="V2077" s="1">
        <f>IFERROR(VLOOKUP(C2077,'eindex _tget pp '!$A$4:$E$615,5,FALSE),0)</f>
        <v>0</v>
      </c>
      <c r="W2077" s="31">
        <f>IFERROR(VLOOKUP(C2077,'eindex _tget pp '!$A$4:$F$615,6,FALSE),0)</f>
        <v>0</v>
      </c>
      <c r="X2077" s="4">
        <f>IFERROR(VLOOKUP(B2077,'eschools 16'!$A$2:$F$25,6,FALSE),1)</f>
        <v>1</v>
      </c>
      <c r="Y2077" s="1">
        <f t="shared" si="160"/>
        <v>0</v>
      </c>
      <c r="Z2077" s="1">
        <f t="shared" si="161"/>
        <v>0</v>
      </c>
      <c r="AA2077" s="31">
        <f>IFERROR(VLOOKUP(C2077,'eindex _tget pp '!$A$4:$G$615,7,FALSE),0)</f>
        <v>0</v>
      </c>
      <c r="AB2077" s="1">
        <f>VLOOKUP(A2077,'ADM Details FY17'!$A$3:$AB$3515,28,FALSE)</f>
        <v>0</v>
      </c>
      <c r="AC2077" s="1">
        <f t="shared" si="162"/>
        <v>0</v>
      </c>
      <c r="AD2077" s="1">
        <f t="shared" si="163"/>
        <v>0</v>
      </c>
      <c r="AE2077" s="1">
        <f t="shared" si="164"/>
        <v>0</v>
      </c>
    </row>
    <row r="2078" spans="1:31" x14ac:dyDescent="0.25">
      <c r="A2078" t="str">
        <f>B2078&amp;"-"&amp;COUNTIF($B$3:B2078,B2078)</f>
        <v>560-13</v>
      </c>
      <c r="B2078">
        <v>560</v>
      </c>
      <c r="C2078" s="18">
        <f>VLOOKUP(A2078,'ADM Details FY17'!$A$3:$D$3515,4,FALSE)</f>
        <v>0</v>
      </c>
      <c r="D2078" s="1">
        <f>VLOOKUP(A2078,'ADM Details FY17'!$A$3:$E$3515,5,FALSE)</f>
        <v>0</v>
      </c>
      <c r="E2078" s="1">
        <f>VLOOKUP(A2078,'ADM Details FY17'!$A$3:$F$3515,6,FALSE)</f>
        <v>0</v>
      </c>
      <c r="F2078" s="1">
        <f>VLOOKUP(A2078,'ADM Details FY17'!$A$3:$G$3515,7,FALSE)</f>
        <v>0</v>
      </c>
      <c r="G2078" s="1">
        <f>VLOOKUP(A2078,'ADM Details FY17'!$A$3:$H$3515,8,FALSE)</f>
        <v>0</v>
      </c>
      <c r="H2078" s="1">
        <f>VLOOKUP(A2078,'ADM Details FY17'!$A$3:$I$3515,9,FALSE)</f>
        <v>0</v>
      </c>
      <c r="I2078" s="1">
        <f>VLOOKUP(A2078,'ADM Details FY17'!$A$3:$J$3517,10,FALSE)</f>
        <v>0</v>
      </c>
      <c r="J2078" s="1">
        <f>VLOOKUP(A2078,'ADM Details FY17'!$A$3:$K$3515,11,FALSE)</f>
        <v>0</v>
      </c>
      <c r="K2078" s="1">
        <f>VLOOKUP(A2078,'ADM Details FY17'!$A$3:$M$3515,13,FALSE)</f>
        <v>0</v>
      </c>
      <c r="L2078" s="1">
        <f>VLOOKUP(A2078,'ADM Details FY17'!$A$3:$O$3515,15,FALSE)</f>
        <v>0</v>
      </c>
      <c r="M2078" s="1">
        <f>VLOOKUP(A2078,'ADM Details FY17'!$A$3:$P$3515,16,FALSE)</f>
        <v>0</v>
      </c>
      <c r="N2078" s="1">
        <f>VLOOKUP(A2078,'ADM Details FY17'!$A$3:$Q$3515,17,FALSE)</f>
        <v>0</v>
      </c>
      <c r="O2078" s="1">
        <f>VLOOKUP(A2078,'ADM Details FY17'!$A$3:$S$3515,19,FALSE)</f>
        <v>0</v>
      </c>
      <c r="P2078" s="1">
        <f>VLOOKUP(A2078,'ADM Details FY17'!$A$3:$U$3515,21,FALSE)</f>
        <v>0</v>
      </c>
      <c r="Q2078" s="1">
        <f>VLOOKUP(A2078,'ADM Details FY17'!$A$3:$V$3515,22,FALSE)</f>
        <v>0</v>
      </c>
      <c r="R2078" s="1">
        <f>VLOOKUP(A2078,'ADM Details FY17'!$A$3:$W$3515,23,FALSE)</f>
        <v>0</v>
      </c>
      <c r="S2078" s="1">
        <f>VLOOKUP(A2078,'ADM Details FY17'!$A$3:$X$3515,24,FALSE)</f>
        <v>0</v>
      </c>
      <c r="T2078" s="1">
        <f>VLOOKUP(A2078,'ADM Details FY17'!$A$3:$Y$3515,25,FALSE)</f>
        <v>0</v>
      </c>
      <c r="U2078" s="1">
        <f>VLOOKUP(A2078,'ADM Details FY17'!$A$3:$AA$3515,27,FALSE)</f>
        <v>0</v>
      </c>
      <c r="V2078" s="1">
        <f>IFERROR(VLOOKUP(C2078,'eindex _tget pp '!$A$4:$E$615,5,FALSE),0)</f>
        <v>0</v>
      </c>
      <c r="W2078" s="31">
        <f>IFERROR(VLOOKUP(C2078,'eindex _tget pp '!$A$4:$F$615,6,FALSE),0)</f>
        <v>0</v>
      </c>
      <c r="X2078" s="4">
        <f>IFERROR(VLOOKUP(B2078,'eschools 16'!$A$2:$F$25,6,FALSE),1)</f>
        <v>1</v>
      </c>
      <c r="Y2078" s="1">
        <f t="shared" si="160"/>
        <v>0</v>
      </c>
      <c r="Z2078" s="1">
        <f t="shared" si="161"/>
        <v>0</v>
      </c>
      <c r="AA2078" s="31">
        <f>IFERROR(VLOOKUP(C2078,'eindex _tget pp '!$A$4:$G$615,7,FALSE),0)</f>
        <v>0</v>
      </c>
      <c r="AB2078" s="1">
        <f>VLOOKUP(A2078,'ADM Details FY17'!$A$3:$AB$3515,28,FALSE)</f>
        <v>0</v>
      </c>
      <c r="AC2078" s="1">
        <f t="shared" si="162"/>
        <v>0</v>
      </c>
      <c r="AD2078" s="1">
        <f t="shared" si="163"/>
        <v>0</v>
      </c>
      <c r="AE2078" s="1">
        <f t="shared" si="164"/>
        <v>0</v>
      </c>
    </row>
    <row r="2079" spans="1:31" x14ac:dyDescent="0.25">
      <c r="A2079" t="str">
        <f>B2079&amp;"-"&amp;COUNTIF($B$3:B2079,B2079)</f>
        <v>560-14</v>
      </c>
      <c r="B2079">
        <v>560</v>
      </c>
      <c r="C2079" s="18">
        <f>VLOOKUP(A2079,'ADM Details FY17'!$A$3:$D$3515,4,FALSE)</f>
        <v>0</v>
      </c>
      <c r="D2079" s="1">
        <f>VLOOKUP(A2079,'ADM Details FY17'!$A$3:$E$3515,5,FALSE)</f>
        <v>0</v>
      </c>
      <c r="E2079" s="1">
        <f>VLOOKUP(A2079,'ADM Details FY17'!$A$3:$F$3515,6,FALSE)</f>
        <v>0</v>
      </c>
      <c r="F2079" s="1">
        <f>VLOOKUP(A2079,'ADM Details FY17'!$A$3:$G$3515,7,FALSE)</f>
        <v>0</v>
      </c>
      <c r="G2079" s="1">
        <f>VLOOKUP(A2079,'ADM Details FY17'!$A$3:$H$3515,8,FALSE)</f>
        <v>0</v>
      </c>
      <c r="H2079" s="1">
        <f>VLOOKUP(A2079,'ADM Details FY17'!$A$3:$I$3515,9,FALSE)</f>
        <v>0</v>
      </c>
      <c r="I2079" s="1">
        <f>VLOOKUP(A2079,'ADM Details FY17'!$A$3:$J$3517,10,FALSE)</f>
        <v>0</v>
      </c>
      <c r="J2079" s="1">
        <f>VLOOKUP(A2079,'ADM Details FY17'!$A$3:$K$3515,11,FALSE)</f>
        <v>0</v>
      </c>
      <c r="K2079" s="1">
        <f>VLOOKUP(A2079,'ADM Details FY17'!$A$3:$M$3515,13,FALSE)</f>
        <v>0</v>
      </c>
      <c r="L2079" s="1">
        <f>VLOOKUP(A2079,'ADM Details FY17'!$A$3:$O$3515,15,FALSE)</f>
        <v>0</v>
      </c>
      <c r="M2079" s="1">
        <f>VLOOKUP(A2079,'ADM Details FY17'!$A$3:$P$3515,16,FALSE)</f>
        <v>0</v>
      </c>
      <c r="N2079" s="1">
        <f>VLOOKUP(A2079,'ADM Details FY17'!$A$3:$Q$3515,17,FALSE)</f>
        <v>0</v>
      </c>
      <c r="O2079" s="1">
        <f>VLOOKUP(A2079,'ADM Details FY17'!$A$3:$S$3515,19,FALSE)</f>
        <v>0</v>
      </c>
      <c r="P2079" s="1">
        <f>VLOOKUP(A2079,'ADM Details FY17'!$A$3:$U$3515,21,FALSE)</f>
        <v>0</v>
      </c>
      <c r="Q2079" s="1">
        <f>VLOOKUP(A2079,'ADM Details FY17'!$A$3:$V$3515,22,FALSE)</f>
        <v>0</v>
      </c>
      <c r="R2079" s="1">
        <f>VLOOKUP(A2079,'ADM Details FY17'!$A$3:$W$3515,23,FALSE)</f>
        <v>0</v>
      </c>
      <c r="S2079" s="1">
        <f>VLOOKUP(A2079,'ADM Details FY17'!$A$3:$X$3515,24,FALSE)</f>
        <v>0</v>
      </c>
      <c r="T2079" s="1">
        <f>VLOOKUP(A2079,'ADM Details FY17'!$A$3:$Y$3515,25,FALSE)</f>
        <v>0</v>
      </c>
      <c r="U2079" s="1">
        <f>VLOOKUP(A2079,'ADM Details FY17'!$A$3:$AA$3515,27,FALSE)</f>
        <v>0</v>
      </c>
      <c r="V2079" s="1">
        <f>IFERROR(VLOOKUP(C2079,'eindex _tget pp '!$A$4:$E$615,5,FALSE),0)</f>
        <v>0</v>
      </c>
      <c r="W2079" s="31">
        <f>IFERROR(VLOOKUP(C2079,'eindex _tget pp '!$A$4:$F$615,6,FALSE),0)</f>
        <v>0</v>
      </c>
      <c r="X2079" s="4">
        <f>IFERROR(VLOOKUP(B2079,'eschools 16'!$A$2:$F$25,6,FALSE),1)</f>
        <v>1</v>
      </c>
      <c r="Y2079" s="1">
        <f t="shared" si="160"/>
        <v>0</v>
      </c>
      <c r="Z2079" s="1">
        <f t="shared" si="161"/>
        <v>0</v>
      </c>
      <c r="AA2079" s="31">
        <f>IFERROR(VLOOKUP(C2079,'eindex _tget pp '!$A$4:$G$615,7,FALSE),0)</f>
        <v>0</v>
      </c>
      <c r="AB2079" s="1">
        <f>VLOOKUP(A2079,'ADM Details FY17'!$A$3:$AB$3515,28,FALSE)</f>
        <v>0</v>
      </c>
      <c r="AC2079" s="1">
        <f t="shared" si="162"/>
        <v>0</v>
      </c>
      <c r="AD2079" s="1">
        <f t="shared" si="163"/>
        <v>0</v>
      </c>
      <c r="AE2079" s="1">
        <f t="shared" si="164"/>
        <v>0</v>
      </c>
    </row>
    <row r="2080" spans="1:31" x14ac:dyDescent="0.25">
      <c r="A2080" t="str">
        <f>B2080&amp;"-"&amp;COUNTIF($B$3:B2080,B2080)</f>
        <v>560-15</v>
      </c>
      <c r="B2080">
        <v>560</v>
      </c>
      <c r="C2080" s="18">
        <f>VLOOKUP(A2080,'ADM Details FY17'!$A$3:$D$3515,4,FALSE)</f>
        <v>0</v>
      </c>
      <c r="D2080" s="1">
        <f>VLOOKUP(A2080,'ADM Details FY17'!$A$3:$E$3515,5,FALSE)</f>
        <v>0</v>
      </c>
      <c r="E2080" s="1">
        <f>VLOOKUP(A2080,'ADM Details FY17'!$A$3:$F$3515,6,FALSE)</f>
        <v>0</v>
      </c>
      <c r="F2080" s="1">
        <f>VLOOKUP(A2080,'ADM Details FY17'!$A$3:$G$3515,7,FALSE)</f>
        <v>0</v>
      </c>
      <c r="G2080" s="1">
        <f>VLOOKUP(A2080,'ADM Details FY17'!$A$3:$H$3515,8,FALSE)</f>
        <v>0</v>
      </c>
      <c r="H2080" s="1">
        <f>VLOOKUP(A2080,'ADM Details FY17'!$A$3:$I$3515,9,FALSE)</f>
        <v>0</v>
      </c>
      <c r="I2080" s="1">
        <f>VLOOKUP(A2080,'ADM Details FY17'!$A$3:$J$3517,10,FALSE)</f>
        <v>0</v>
      </c>
      <c r="J2080" s="1">
        <f>VLOOKUP(A2080,'ADM Details FY17'!$A$3:$K$3515,11,FALSE)</f>
        <v>0</v>
      </c>
      <c r="K2080" s="1">
        <f>VLOOKUP(A2080,'ADM Details FY17'!$A$3:$M$3515,13,FALSE)</f>
        <v>0</v>
      </c>
      <c r="L2080" s="1">
        <f>VLOOKUP(A2080,'ADM Details FY17'!$A$3:$O$3515,15,FALSE)</f>
        <v>0</v>
      </c>
      <c r="M2080" s="1">
        <f>VLOOKUP(A2080,'ADM Details FY17'!$A$3:$P$3515,16,FALSE)</f>
        <v>0</v>
      </c>
      <c r="N2080" s="1">
        <f>VLOOKUP(A2080,'ADM Details FY17'!$A$3:$Q$3515,17,FALSE)</f>
        <v>0</v>
      </c>
      <c r="O2080" s="1">
        <f>VLOOKUP(A2080,'ADM Details FY17'!$A$3:$S$3515,19,FALSE)</f>
        <v>0</v>
      </c>
      <c r="P2080" s="1">
        <f>VLOOKUP(A2080,'ADM Details FY17'!$A$3:$U$3515,21,FALSE)</f>
        <v>0</v>
      </c>
      <c r="Q2080" s="1">
        <f>VLOOKUP(A2080,'ADM Details FY17'!$A$3:$V$3515,22,FALSE)</f>
        <v>0</v>
      </c>
      <c r="R2080" s="1">
        <f>VLOOKUP(A2080,'ADM Details FY17'!$A$3:$W$3515,23,FALSE)</f>
        <v>0</v>
      </c>
      <c r="S2080" s="1">
        <f>VLOOKUP(A2080,'ADM Details FY17'!$A$3:$X$3515,24,FALSE)</f>
        <v>0</v>
      </c>
      <c r="T2080" s="1">
        <f>VLOOKUP(A2080,'ADM Details FY17'!$A$3:$Y$3515,25,FALSE)</f>
        <v>0</v>
      </c>
      <c r="U2080" s="1">
        <f>VLOOKUP(A2080,'ADM Details FY17'!$A$3:$AA$3515,27,FALSE)</f>
        <v>0</v>
      </c>
      <c r="V2080" s="1">
        <f>IFERROR(VLOOKUP(C2080,'eindex _tget pp '!$A$4:$E$615,5,FALSE),0)</f>
        <v>0</v>
      </c>
      <c r="W2080" s="31">
        <f>IFERROR(VLOOKUP(C2080,'eindex _tget pp '!$A$4:$F$615,6,FALSE),0)</f>
        <v>0</v>
      </c>
      <c r="X2080" s="4">
        <f>IFERROR(VLOOKUP(B2080,'eschools 16'!$A$2:$F$25,6,FALSE),1)</f>
        <v>1</v>
      </c>
      <c r="Y2080" s="1">
        <f t="shared" si="160"/>
        <v>0</v>
      </c>
      <c r="Z2080" s="1">
        <f t="shared" si="161"/>
        <v>0</v>
      </c>
      <c r="AA2080" s="31">
        <f>IFERROR(VLOOKUP(C2080,'eindex _tget pp '!$A$4:$G$615,7,FALSE),0)</f>
        <v>0</v>
      </c>
      <c r="AB2080" s="1">
        <f>VLOOKUP(A2080,'ADM Details FY17'!$A$3:$AB$3515,28,FALSE)</f>
        <v>0</v>
      </c>
      <c r="AC2080" s="1">
        <f t="shared" si="162"/>
        <v>0</v>
      </c>
      <c r="AD2080" s="1">
        <f t="shared" si="163"/>
        <v>0</v>
      </c>
      <c r="AE2080" s="1">
        <f t="shared" si="164"/>
        <v>0</v>
      </c>
    </row>
    <row r="2081" spans="1:31" x14ac:dyDescent="0.25">
      <c r="A2081" t="str">
        <f>B2081&amp;"-"&amp;COUNTIF($B$3:B2081,B2081)</f>
        <v>560-16</v>
      </c>
      <c r="B2081">
        <v>560</v>
      </c>
      <c r="C2081" s="18">
        <f>VLOOKUP(A2081,'ADM Details FY17'!$A$3:$D$3515,4,FALSE)</f>
        <v>0</v>
      </c>
      <c r="D2081" s="1">
        <f>VLOOKUP(A2081,'ADM Details FY17'!$A$3:$E$3515,5,FALSE)</f>
        <v>0</v>
      </c>
      <c r="E2081" s="1">
        <f>VLOOKUP(A2081,'ADM Details FY17'!$A$3:$F$3515,6,FALSE)</f>
        <v>0</v>
      </c>
      <c r="F2081" s="1">
        <f>VLOOKUP(A2081,'ADM Details FY17'!$A$3:$G$3515,7,FALSE)</f>
        <v>0</v>
      </c>
      <c r="G2081" s="1">
        <f>VLOOKUP(A2081,'ADM Details FY17'!$A$3:$H$3515,8,FALSE)</f>
        <v>0</v>
      </c>
      <c r="H2081" s="1">
        <f>VLOOKUP(A2081,'ADM Details FY17'!$A$3:$I$3515,9,FALSE)</f>
        <v>0</v>
      </c>
      <c r="I2081" s="1">
        <f>VLOOKUP(A2081,'ADM Details FY17'!$A$3:$J$3517,10,FALSE)</f>
        <v>0</v>
      </c>
      <c r="J2081" s="1">
        <f>VLOOKUP(A2081,'ADM Details FY17'!$A$3:$K$3515,11,FALSE)</f>
        <v>0</v>
      </c>
      <c r="K2081" s="1">
        <f>VLOOKUP(A2081,'ADM Details FY17'!$A$3:$M$3515,13,FALSE)</f>
        <v>0</v>
      </c>
      <c r="L2081" s="1">
        <f>VLOOKUP(A2081,'ADM Details FY17'!$A$3:$O$3515,15,FALSE)</f>
        <v>0</v>
      </c>
      <c r="M2081" s="1">
        <f>VLOOKUP(A2081,'ADM Details FY17'!$A$3:$P$3515,16,FALSE)</f>
        <v>0</v>
      </c>
      <c r="N2081" s="1">
        <f>VLOOKUP(A2081,'ADM Details FY17'!$A$3:$Q$3515,17,FALSE)</f>
        <v>0</v>
      </c>
      <c r="O2081" s="1">
        <f>VLOOKUP(A2081,'ADM Details FY17'!$A$3:$S$3515,19,FALSE)</f>
        <v>0</v>
      </c>
      <c r="P2081" s="1">
        <f>VLOOKUP(A2081,'ADM Details FY17'!$A$3:$U$3515,21,FALSE)</f>
        <v>0</v>
      </c>
      <c r="Q2081" s="1">
        <f>VLOOKUP(A2081,'ADM Details FY17'!$A$3:$V$3515,22,FALSE)</f>
        <v>0</v>
      </c>
      <c r="R2081" s="1">
        <f>VLOOKUP(A2081,'ADM Details FY17'!$A$3:$W$3515,23,FALSE)</f>
        <v>0</v>
      </c>
      <c r="S2081" s="1">
        <f>VLOOKUP(A2081,'ADM Details FY17'!$A$3:$X$3515,24,FALSE)</f>
        <v>0</v>
      </c>
      <c r="T2081" s="1">
        <f>VLOOKUP(A2081,'ADM Details FY17'!$A$3:$Y$3515,25,FALSE)</f>
        <v>0</v>
      </c>
      <c r="U2081" s="1">
        <f>VLOOKUP(A2081,'ADM Details FY17'!$A$3:$AA$3515,27,FALSE)</f>
        <v>0</v>
      </c>
      <c r="V2081" s="1">
        <f>IFERROR(VLOOKUP(C2081,'eindex _tget pp '!$A$4:$E$615,5,FALSE),0)</f>
        <v>0</v>
      </c>
      <c r="W2081" s="31">
        <f>IFERROR(VLOOKUP(C2081,'eindex _tget pp '!$A$4:$F$615,6,FALSE),0)</f>
        <v>0</v>
      </c>
      <c r="X2081" s="4">
        <f>IFERROR(VLOOKUP(B2081,'eschools 16'!$A$2:$F$25,6,FALSE),1)</f>
        <v>1</v>
      </c>
      <c r="Y2081" s="1">
        <f t="shared" si="160"/>
        <v>0</v>
      </c>
      <c r="Z2081" s="1">
        <f t="shared" si="161"/>
        <v>0</v>
      </c>
      <c r="AA2081" s="31">
        <f>IFERROR(VLOOKUP(C2081,'eindex _tget pp '!$A$4:$G$615,7,FALSE),0)</f>
        <v>0</v>
      </c>
      <c r="AB2081" s="1">
        <f>VLOOKUP(A2081,'ADM Details FY17'!$A$3:$AB$3515,28,FALSE)</f>
        <v>0</v>
      </c>
      <c r="AC2081" s="1">
        <f t="shared" si="162"/>
        <v>0</v>
      </c>
      <c r="AD2081" s="1">
        <f t="shared" si="163"/>
        <v>0</v>
      </c>
      <c r="AE2081" s="1">
        <f t="shared" si="164"/>
        <v>0</v>
      </c>
    </row>
    <row r="2082" spans="1:31" x14ac:dyDescent="0.25">
      <c r="A2082" t="str">
        <f>B2082&amp;"-"&amp;COUNTIF($B$3:B2082,B2082)</f>
        <v>560-17</v>
      </c>
      <c r="B2082">
        <v>560</v>
      </c>
      <c r="C2082" s="18">
        <f>VLOOKUP(A2082,'ADM Details FY17'!$A$3:$D$3515,4,FALSE)</f>
        <v>0</v>
      </c>
      <c r="D2082" s="1">
        <f>VLOOKUP(A2082,'ADM Details FY17'!$A$3:$E$3515,5,FALSE)</f>
        <v>0</v>
      </c>
      <c r="E2082" s="1">
        <f>VLOOKUP(A2082,'ADM Details FY17'!$A$3:$F$3515,6,FALSE)</f>
        <v>0</v>
      </c>
      <c r="F2082" s="1">
        <f>VLOOKUP(A2082,'ADM Details FY17'!$A$3:$G$3515,7,FALSE)</f>
        <v>0</v>
      </c>
      <c r="G2082" s="1">
        <f>VLOOKUP(A2082,'ADM Details FY17'!$A$3:$H$3515,8,FALSE)</f>
        <v>0</v>
      </c>
      <c r="H2082" s="1">
        <f>VLOOKUP(A2082,'ADM Details FY17'!$A$3:$I$3515,9,FALSE)</f>
        <v>0</v>
      </c>
      <c r="I2082" s="1">
        <f>VLOOKUP(A2082,'ADM Details FY17'!$A$3:$J$3517,10,FALSE)</f>
        <v>0</v>
      </c>
      <c r="J2082" s="1">
        <f>VLOOKUP(A2082,'ADM Details FY17'!$A$3:$K$3515,11,FALSE)</f>
        <v>0</v>
      </c>
      <c r="K2082" s="1">
        <f>VLOOKUP(A2082,'ADM Details FY17'!$A$3:$M$3515,13,FALSE)</f>
        <v>0</v>
      </c>
      <c r="L2082" s="1">
        <f>VLOOKUP(A2082,'ADM Details FY17'!$A$3:$O$3515,15,FALSE)</f>
        <v>0</v>
      </c>
      <c r="M2082" s="1">
        <f>VLOOKUP(A2082,'ADM Details FY17'!$A$3:$P$3515,16,FALSE)</f>
        <v>0</v>
      </c>
      <c r="N2082" s="1">
        <f>VLOOKUP(A2082,'ADM Details FY17'!$A$3:$Q$3515,17,FALSE)</f>
        <v>0</v>
      </c>
      <c r="O2082" s="1">
        <f>VLOOKUP(A2082,'ADM Details FY17'!$A$3:$S$3515,19,FALSE)</f>
        <v>0</v>
      </c>
      <c r="P2082" s="1">
        <f>VLOOKUP(A2082,'ADM Details FY17'!$A$3:$U$3515,21,FALSE)</f>
        <v>0</v>
      </c>
      <c r="Q2082" s="1">
        <f>VLOOKUP(A2082,'ADM Details FY17'!$A$3:$V$3515,22,FALSE)</f>
        <v>0</v>
      </c>
      <c r="R2082" s="1">
        <f>VLOOKUP(A2082,'ADM Details FY17'!$A$3:$W$3515,23,FALSE)</f>
        <v>0</v>
      </c>
      <c r="S2082" s="1">
        <f>VLOOKUP(A2082,'ADM Details FY17'!$A$3:$X$3515,24,FALSE)</f>
        <v>0</v>
      </c>
      <c r="T2082" s="1">
        <f>VLOOKUP(A2082,'ADM Details FY17'!$A$3:$Y$3515,25,FALSE)</f>
        <v>0</v>
      </c>
      <c r="U2082" s="1">
        <f>VLOOKUP(A2082,'ADM Details FY17'!$A$3:$AA$3515,27,FALSE)</f>
        <v>0</v>
      </c>
      <c r="V2082" s="1">
        <f>IFERROR(VLOOKUP(C2082,'eindex _tget pp '!$A$4:$E$615,5,FALSE),0)</f>
        <v>0</v>
      </c>
      <c r="W2082" s="31">
        <f>IFERROR(VLOOKUP(C2082,'eindex _tget pp '!$A$4:$F$615,6,FALSE),0)</f>
        <v>0</v>
      </c>
      <c r="X2082" s="4">
        <f>IFERROR(VLOOKUP(B2082,'eschools 16'!$A$2:$F$25,6,FALSE),1)</f>
        <v>1</v>
      </c>
      <c r="Y2082" s="1">
        <f t="shared" si="160"/>
        <v>0</v>
      </c>
      <c r="Z2082" s="1">
        <f t="shared" si="161"/>
        <v>0</v>
      </c>
      <c r="AA2082" s="31">
        <f>IFERROR(VLOOKUP(C2082,'eindex _tget pp '!$A$4:$G$615,7,FALSE),0)</f>
        <v>0</v>
      </c>
      <c r="AB2082" s="1">
        <f>VLOOKUP(A2082,'ADM Details FY17'!$A$3:$AB$3515,28,FALSE)</f>
        <v>0</v>
      </c>
      <c r="AC2082" s="1">
        <f t="shared" si="162"/>
        <v>0</v>
      </c>
      <c r="AD2082" s="1">
        <f t="shared" si="163"/>
        <v>0</v>
      </c>
      <c r="AE2082" s="1">
        <f t="shared" si="164"/>
        <v>0</v>
      </c>
    </row>
    <row r="2083" spans="1:31" x14ac:dyDescent="0.25">
      <c r="A2083" t="str">
        <f>B2083&amp;"-"&amp;COUNTIF($B$3:B2083,B2083)</f>
        <v>560-18</v>
      </c>
      <c r="B2083">
        <v>560</v>
      </c>
      <c r="C2083" s="18">
        <f>VLOOKUP(A2083,'ADM Details FY17'!$A$3:$D$3515,4,FALSE)</f>
        <v>0</v>
      </c>
      <c r="D2083" s="1">
        <f>VLOOKUP(A2083,'ADM Details FY17'!$A$3:$E$3515,5,FALSE)</f>
        <v>0</v>
      </c>
      <c r="E2083" s="1">
        <f>VLOOKUP(A2083,'ADM Details FY17'!$A$3:$F$3515,6,FALSE)</f>
        <v>0</v>
      </c>
      <c r="F2083" s="1">
        <f>VLOOKUP(A2083,'ADM Details FY17'!$A$3:$G$3515,7,FALSE)</f>
        <v>0</v>
      </c>
      <c r="G2083" s="1">
        <f>VLOOKUP(A2083,'ADM Details FY17'!$A$3:$H$3515,8,FALSE)</f>
        <v>0</v>
      </c>
      <c r="H2083" s="1">
        <f>VLOOKUP(A2083,'ADM Details FY17'!$A$3:$I$3515,9,FALSE)</f>
        <v>0</v>
      </c>
      <c r="I2083" s="1">
        <f>VLOOKUP(A2083,'ADM Details FY17'!$A$3:$J$3517,10,FALSE)</f>
        <v>0</v>
      </c>
      <c r="J2083" s="1">
        <f>VLOOKUP(A2083,'ADM Details FY17'!$A$3:$K$3515,11,FALSE)</f>
        <v>0</v>
      </c>
      <c r="K2083" s="1">
        <f>VLOOKUP(A2083,'ADM Details FY17'!$A$3:$M$3515,13,FALSE)</f>
        <v>0</v>
      </c>
      <c r="L2083" s="1">
        <f>VLOOKUP(A2083,'ADM Details FY17'!$A$3:$O$3515,15,FALSE)</f>
        <v>0</v>
      </c>
      <c r="M2083" s="1">
        <f>VLOOKUP(A2083,'ADM Details FY17'!$A$3:$P$3515,16,FALSE)</f>
        <v>0</v>
      </c>
      <c r="N2083" s="1">
        <f>VLOOKUP(A2083,'ADM Details FY17'!$A$3:$Q$3515,17,FALSE)</f>
        <v>0</v>
      </c>
      <c r="O2083" s="1">
        <f>VLOOKUP(A2083,'ADM Details FY17'!$A$3:$S$3515,19,FALSE)</f>
        <v>0</v>
      </c>
      <c r="P2083" s="1">
        <f>VLOOKUP(A2083,'ADM Details FY17'!$A$3:$U$3515,21,FALSE)</f>
        <v>0</v>
      </c>
      <c r="Q2083" s="1">
        <f>VLOOKUP(A2083,'ADM Details FY17'!$A$3:$V$3515,22,FALSE)</f>
        <v>0</v>
      </c>
      <c r="R2083" s="1">
        <f>VLOOKUP(A2083,'ADM Details FY17'!$A$3:$W$3515,23,FALSE)</f>
        <v>0</v>
      </c>
      <c r="S2083" s="1">
        <f>VLOOKUP(A2083,'ADM Details FY17'!$A$3:$X$3515,24,FALSE)</f>
        <v>0</v>
      </c>
      <c r="T2083" s="1">
        <f>VLOOKUP(A2083,'ADM Details FY17'!$A$3:$Y$3515,25,FALSE)</f>
        <v>0</v>
      </c>
      <c r="U2083" s="1">
        <f>VLOOKUP(A2083,'ADM Details FY17'!$A$3:$AA$3515,27,FALSE)</f>
        <v>0</v>
      </c>
      <c r="V2083" s="1">
        <f>IFERROR(VLOOKUP(C2083,'eindex _tget pp '!$A$4:$E$615,5,FALSE),0)</f>
        <v>0</v>
      </c>
      <c r="W2083" s="31">
        <f>IFERROR(VLOOKUP(C2083,'eindex _tget pp '!$A$4:$F$615,6,FALSE),0)</f>
        <v>0</v>
      </c>
      <c r="X2083" s="4">
        <f>IFERROR(VLOOKUP(B2083,'eschools 16'!$A$2:$F$25,6,FALSE),1)</f>
        <v>1</v>
      </c>
      <c r="Y2083" s="1">
        <f t="shared" si="160"/>
        <v>0</v>
      </c>
      <c r="Z2083" s="1">
        <f t="shared" si="161"/>
        <v>0</v>
      </c>
      <c r="AA2083" s="31">
        <f>IFERROR(VLOOKUP(C2083,'eindex _tget pp '!$A$4:$G$615,7,FALSE),0)</f>
        <v>0</v>
      </c>
      <c r="AB2083" s="1">
        <f>VLOOKUP(A2083,'ADM Details FY17'!$A$3:$AB$3515,28,FALSE)</f>
        <v>0</v>
      </c>
      <c r="AC2083" s="1">
        <f t="shared" si="162"/>
        <v>0</v>
      </c>
      <c r="AD2083" s="1">
        <f t="shared" si="163"/>
        <v>0</v>
      </c>
      <c r="AE2083" s="1">
        <f t="shared" si="164"/>
        <v>0</v>
      </c>
    </row>
    <row r="2084" spans="1:31" x14ac:dyDescent="0.25">
      <c r="A2084" t="str">
        <f>B2084&amp;"-"&amp;COUNTIF($B$3:B2084,B2084)</f>
        <v>560-19</v>
      </c>
      <c r="B2084">
        <v>560</v>
      </c>
      <c r="C2084" s="18">
        <f>VLOOKUP(A2084,'ADM Details FY17'!$A$3:$D$3515,4,FALSE)</f>
        <v>0</v>
      </c>
      <c r="D2084" s="1">
        <f>VLOOKUP(A2084,'ADM Details FY17'!$A$3:$E$3515,5,FALSE)</f>
        <v>0</v>
      </c>
      <c r="E2084" s="1">
        <f>VLOOKUP(A2084,'ADM Details FY17'!$A$3:$F$3515,6,FALSE)</f>
        <v>0</v>
      </c>
      <c r="F2084" s="1">
        <f>VLOOKUP(A2084,'ADM Details FY17'!$A$3:$G$3515,7,FALSE)</f>
        <v>0</v>
      </c>
      <c r="G2084" s="1">
        <f>VLOOKUP(A2084,'ADM Details FY17'!$A$3:$H$3515,8,FALSE)</f>
        <v>0</v>
      </c>
      <c r="H2084" s="1">
        <f>VLOOKUP(A2084,'ADM Details FY17'!$A$3:$I$3515,9,FALSE)</f>
        <v>0</v>
      </c>
      <c r="I2084" s="1">
        <f>VLOOKUP(A2084,'ADM Details FY17'!$A$3:$J$3517,10,FALSE)</f>
        <v>0</v>
      </c>
      <c r="J2084" s="1">
        <f>VLOOKUP(A2084,'ADM Details FY17'!$A$3:$K$3515,11,FALSE)</f>
        <v>0</v>
      </c>
      <c r="K2084" s="1">
        <f>VLOOKUP(A2084,'ADM Details FY17'!$A$3:$M$3515,13,FALSE)</f>
        <v>0</v>
      </c>
      <c r="L2084" s="1">
        <f>VLOOKUP(A2084,'ADM Details FY17'!$A$3:$O$3515,15,FALSE)</f>
        <v>0</v>
      </c>
      <c r="M2084" s="1">
        <f>VLOOKUP(A2084,'ADM Details FY17'!$A$3:$P$3515,16,FALSE)</f>
        <v>0</v>
      </c>
      <c r="N2084" s="1">
        <f>VLOOKUP(A2084,'ADM Details FY17'!$A$3:$Q$3515,17,FALSE)</f>
        <v>0</v>
      </c>
      <c r="O2084" s="1">
        <f>VLOOKUP(A2084,'ADM Details FY17'!$A$3:$S$3515,19,FALSE)</f>
        <v>0</v>
      </c>
      <c r="P2084" s="1">
        <f>VLOOKUP(A2084,'ADM Details FY17'!$A$3:$U$3515,21,FALSE)</f>
        <v>0</v>
      </c>
      <c r="Q2084" s="1">
        <f>VLOOKUP(A2084,'ADM Details FY17'!$A$3:$V$3515,22,FALSE)</f>
        <v>0</v>
      </c>
      <c r="R2084" s="1">
        <f>VLOOKUP(A2084,'ADM Details FY17'!$A$3:$W$3515,23,FALSE)</f>
        <v>0</v>
      </c>
      <c r="S2084" s="1">
        <f>VLOOKUP(A2084,'ADM Details FY17'!$A$3:$X$3515,24,FALSE)</f>
        <v>0</v>
      </c>
      <c r="T2084" s="1">
        <f>VLOOKUP(A2084,'ADM Details FY17'!$A$3:$Y$3515,25,FALSE)</f>
        <v>0</v>
      </c>
      <c r="U2084" s="1">
        <f>VLOOKUP(A2084,'ADM Details FY17'!$A$3:$AA$3515,27,FALSE)</f>
        <v>0</v>
      </c>
      <c r="V2084" s="1">
        <f>IFERROR(VLOOKUP(C2084,'eindex _tget pp '!$A$4:$E$615,5,FALSE),0)</f>
        <v>0</v>
      </c>
      <c r="W2084" s="31">
        <f>IFERROR(VLOOKUP(C2084,'eindex _tget pp '!$A$4:$F$615,6,FALSE),0)</f>
        <v>0</v>
      </c>
      <c r="X2084" s="4">
        <f>IFERROR(VLOOKUP(B2084,'eschools 16'!$A$2:$F$25,6,FALSE),1)</f>
        <v>1</v>
      </c>
      <c r="Y2084" s="1">
        <f t="shared" si="160"/>
        <v>0</v>
      </c>
      <c r="Z2084" s="1">
        <f t="shared" si="161"/>
        <v>0</v>
      </c>
      <c r="AA2084" s="31">
        <f>IFERROR(VLOOKUP(C2084,'eindex _tget pp '!$A$4:$G$615,7,FALSE),0)</f>
        <v>0</v>
      </c>
      <c r="AB2084" s="1">
        <f>VLOOKUP(A2084,'ADM Details FY17'!$A$3:$AB$3515,28,FALSE)</f>
        <v>0</v>
      </c>
      <c r="AC2084" s="1">
        <f t="shared" si="162"/>
        <v>0</v>
      </c>
      <c r="AD2084" s="1">
        <f t="shared" si="163"/>
        <v>0</v>
      </c>
      <c r="AE2084" s="1">
        <f t="shared" si="164"/>
        <v>0</v>
      </c>
    </row>
    <row r="2085" spans="1:31" x14ac:dyDescent="0.25">
      <c r="A2085" t="str">
        <f>B2085&amp;"-"&amp;COUNTIF($B$3:B2085,B2085)</f>
        <v>560-20</v>
      </c>
      <c r="B2085">
        <v>560</v>
      </c>
      <c r="C2085" s="18">
        <f>VLOOKUP(A2085,'ADM Details FY17'!$A$3:$D$3515,4,FALSE)</f>
        <v>0</v>
      </c>
      <c r="D2085" s="1">
        <f>VLOOKUP(A2085,'ADM Details FY17'!$A$3:$E$3515,5,FALSE)</f>
        <v>0</v>
      </c>
      <c r="E2085" s="1">
        <f>VLOOKUP(A2085,'ADM Details FY17'!$A$3:$F$3515,6,FALSE)</f>
        <v>0</v>
      </c>
      <c r="F2085" s="1">
        <f>VLOOKUP(A2085,'ADM Details FY17'!$A$3:$G$3515,7,FALSE)</f>
        <v>0</v>
      </c>
      <c r="G2085" s="1">
        <f>VLOOKUP(A2085,'ADM Details FY17'!$A$3:$H$3515,8,FALSE)</f>
        <v>0</v>
      </c>
      <c r="H2085" s="1">
        <f>VLOOKUP(A2085,'ADM Details FY17'!$A$3:$I$3515,9,FALSE)</f>
        <v>0</v>
      </c>
      <c r="I2085" s="1">
        <f>VLOOKUP(A2085,'ADM Details FY17'!$A$3:$J$3517,10,FALSE)</f>
        <v>0</v>
      </c>
      <c r="J2085" s="1">
        <f>VLOOKUP(A2085,'ADM Details FY17'!$A$3:$K$3515,11,FALSE)</f>
        <v>0</v>
      </c>
      <c r="K2085" s="1">
        <f>VLOOKUP(A2085,'ADM Details FY17'!$A$3:$M$3515,13,FALSE)</f>
        <v>0</v>
      </c>
      <c r="L2085" s="1">
        <f>VLOOKUP(A2085,'ADM Details FY17'!$A$3:$O$3515,15,FALSE)</f>
        <v>0</v>
      </c>
      <c r="M2085" s="1">
        <f>VLOOKUP(A2085,'ADM Details FY17'!$A$3:$P$3515,16,FALSE)</f>
        <v>0</v>
      </c>
      <c r="N2085" s="1">
        <f>VLOOKUP(A2085,'ADM Details FY17'!$A$3:$Q$3515,17,FALSE)</f>
        <v>0</v>
      </c>
      <c r="O2085" s="1">
        <f>VLOOKUP(A2085,'ADM Details FY17'!$A$3:$S$3515,19,FALSE)</f>
        <v>0</v>
      </c>
      <c r="P2085" s="1">
        <f>VLOOKUP(A2085,'ADM Details FY17'!$A$3:$U$3515,21,FALSE)</f>
        <v>0</v>
      </c>
      <c r="Q2085" s="1">
        <f>VLOOKUP(A2085,'ADM Details FY17'!$A$3:$V$3515,22,FALSE)</f>
        <v>0</v>
      </c>
      <c r="R2085" s="1">
        <f>VLOOKUP(A2085,'ADM Details FY17'!$A$3:$W$3515,23,FALSE)</f>
        <v>0</v>
      </c>
      <c r="S2085" s="1">
        <f>VLOOKUP(A2085,'ADM Details FY17'!$A$3:$X$3515,24,FALSE)</f>
        <v>0</v>
      </c>
      <c r="T2085" s="1">
        <f>VLOOKUP(A2085,'ADM Details FY17'!$A$3:$Y$3515,25,FALSE)</f>
        <v>0</v>
      </c>
      <c r="U2085" s="1">
        <f>VLOOKUP(A2085,'ADM Details FY17'!$A$3:$AA$3515,27,FALSE)</f>
        <v>0</v>
      </c>
      <c r="V2085" s="1">
        <f>IFERROR(VLOOKUP(C2085,'eindex _tget pp '!$A$4:$E$615,5,FALSE),0)</f>
        <v>0</v>
      </c>
      <c r="W2085" s="31">
        <f>IFERROR(VLOOKUP(C2085,'eindex _tget pp '!$A$4:$F$615,6,FALSE),0)</f>
        <v>0</v>
      </c>
      <c r="X2085" s="4">
        <f>IFERROR(VLOOKUP(B2085,'eschools 16'!$A$2:$F$25,6,FALSE),1)</f>
        <v>1</v>
      </c>
      <c r="Y2085" s="1">
        <f t="shared" si="160"/>
        <v>0</v>
      </c>
      <c r="Z2085" s="1">
        <f t="shared" si="161"/>
        <v>0</v>
      </c>
      <c r="AA2085" s="31">
        <f>IFERROR(VLOOKUP(C2085,'eindex _tget pp '!$A$4:$G$615,7,FALSE),0)</f>
        <v>0</v>
      </c>
      <c r="AB2085" s="1">
        <f>VLOOKUP(A2085,'ADM Details FY17'!$A$3:$AB$3515,28,FALSE)</f>
        <v>0</v>
      </c>
      <c r="AC2085" s="1">
        <f t="shared" si="162"/>
        <v>0</v>
      </c>
      <c r="AD2085" s="1">
        <f t="shared" si="163"/>
        <v>0</v>
      </c>
      <c r="AE2085" s="1">
        <f t="shared" si="164"/>
        <v>0</v>
      </c>
    </row>
    <row r="2086" spans="1:31" x14ac:dyDescent="0.25">
      <c r="A2086" t="str">
        <f>B2086&amp;"-"&amp;COUNTIF($B$3:B2086,B2086)</f>
        <v>564-1</v>
      </c>
      <c r="B2086">
        <v>564</v>
      </c>
      <c r="C2086" s="18">
        <f>VLOOKUP(A2086,'ADM Details FY17'!$A$3:$D$3515,4,FALSE)</f>
        <v>43554</v>
      </c>
      <c r="D2086" s="1">
        <f>VLOOKUP(A2086,'ADM Details FY17'!$A$3:$E$3515,5,FALSE)</f>
        <v>3</v>
      </c>
      <c r="E2086" s="1">
        <f>VLOOKUP(A2086,'ADM Details FY17'!$A$3:$F$3515,6,FALSE)</f>
        <v>0</v>
      </c>
      <c r="F2086" s="1">
        <f>VLOOKUP(A2086,'ADM Details FY17'!$A$3:$G$3515,7,FALSE)</f>
        <v>2</v>
      </c>
      <c r="G2086" s="1">
        <f>VLOOKUP(A2086,'ADM Details FY17'!$A$3:$H$3515,8,FALSE)</f>
        <v>1</v>
      </c>
      <c r="H2086" s="1">
        <f>VLOOKUP(A2086,'ADM Details FY17'!$A$3:$I$3515,9,FALSE)</f>
        <v>0</v>
      </c>
      <c r="I2086" s="1">
        <f>VLOOKUP(A2086,'ADM Details FY17'!$A$3:$J$3517,10,FALSE)</f>
        <v>0</v>
      </c>
      <c r="J2086" s="1">
        <f>VLOOKUP(A2086,'ADM Details FY17'!$A$3:$K$3515,11,FALSE)</f>
        <v>0</v>
      </c>
      <c r="K2086" s="1">
        <f>VLOOKUP(A2086,'ADM Details FY17'!$A$3:$M$3515,13,FALSE)</f>
        <v>3</v>
      </c>
      <c r="L2086" s="1">
        <f>VLOOKUP(A2086,'ADM Details FY17'!$A$3:$O$3515,15,FALSE)</f>
        <v>0</v>
      </c>
      <c r="M2086" s="1">
        <f>VLOOKUP(A2086,'ADM Details FY17'!$A$3:$P$3515,16,FALSE)</f>
        <v>0</v>
      </c>
      <c r="N2086" s="1">
        <f>VLOOKUP(A2086,'ADM Details FY17'!$A$3:$Q$3515,17,FALSE)</f>
        <v>0</v>
      </c>
      <c r="O2086" s="1">
        <f>VLOOKUP(A2086,'ADM Details FY17'!$A$3:$S$3515,19,FALSE)</f>
        <v>0</v>
      </c>
      <c r="P2086" s="1">
        <f>VLOOKUP(A2086,'ADM Details FY17'!$A$3:$U$3515,21,FALSE)</f>
        <v>0</v>
      </c>
      <c r="Q2086" s="1">
        <f>VLOOKUP(A2086,'ADM Details FY17'!$A$3:$V$3515,22,FALSE)</f>
        <v>0</v>
      </c>
      <c r="R2086" s="1">
        <f>VLOOKUP(A2086,'ADM Details FY17'!$A$3:$W$3515,23,FALSE)</f>
        <v>0</v>
      </c>
      <c r="S2086" s="1">
        <f>VLOOKUP(A2086,'ADM Details FY17'!$A$3:$X$3515,24,FALSE)</f>
        <v>0</v>
      </c>
      <c r="T2086" s="1">
        <f>VLOOKUP(A2086,'ADM Details FY17'!$A$3:$Y$3515,25,FALSE)</f>
        <v>0</v>
      </c>
      <c r="U2086" s="1">
        <f>VLOOKUP(A2086,'ADM Details FY17'!$A$3:$AA$3515,27,FALSE)</f>
        <v>0</v>
      </c>
      <c r="V2086" s="1">
        <f>IFERROR(VLOOKUP(C2086,'eindex _tget pp '!$A$4:$E$615,5,FALSE),0)</f>
        <v>0</v>
      </c>
      <c r="W2086" s="31">
        <f>IFERROR(VLOOKUP(C2086,'eindex _tget pp '!$A$4:$F$615,6,FALSE),0)</f>
        <v>3.0754671599999998E-2</v>
      </c>
      <c r="X2086" s="4">
        <f>IFERROR(VLOOKUP(B2086,'eschools 16'!$A$2:$F$25,6,FALSE),1)</f>
        <v>1</v>
      </c>
      <c r="Y2086" s="1">
        <f t="shared" si="160"/>
        <v>0</v>
      </c>
      <c r="Z2086" s="1">
        <f t="shared" si="161"/>
        <v>25.1</v>
      </c>
      <c r="AA2086" s="31">
        <f>IFERROR(VLOOKUP(C2086,'eindex _tget pp '!$A$4:$G$615,7,FALSE),0)</f>
        <v>0.05</v>
      </c>
      <c r="AB2086" s="1">
        <f>VLOOKUP(A2086,'ADM Details FY17'!$A$3:$AB$3515,28,FALSE)</f>
        <v>0</v>
      </c>
      <c r="AC2086" s="1">
        <f t="shared" si="162"/>
        <v>0</v>
      </c>
      <c r="AD2086" s="1">
        <f t="shared" si="163"/>
        <v>3</v>
      </c>
      <c r="AE2086" s="1">
        <f t="shared" si="164"/>
        <v>450</v>
      </c>
    </row>
    <row r="2087" spans="1:31" x14ac:dyDescent="0.25">
      <c r="A2087" t="str">
        <f>B2087&amp;"-"&amp;COUNTIF($B$3:B2087,B2087)</f>
        <v>564-2</v>
      </c>
      <c r="B2087">
        <v>564</v>
      </c>
      <c r="C2087" s="18">
        <f>VLOOKUP(A2087,'ADM Details FY17'!$A$3:$D$3515,4,FALSE)</f>
        <v>43794</v>
      </c>
      <c r="D2087" s="1">
        <f>VLOOKUP(A2087,'ADM Details FY17'!$A$3:$E$3515,5,FALSE)</f>
        <v>31.81</v>
      </c>
      <c r="E2087" s="1">
        <f>VLOOKUP(A2087,'ADM Details FY17'!$A$3:$F$3515,6,FALSE)</f>
        <v>0</v>
      </c>
      <c r="F2087" s="1">
        <f>VLOOKUP(A2087,'ADM Details FY17'!$A$3:$G$3515,7,FALSE)</f>
        <v>16.309999999999999</v>
      </c>
      <c r="G2087" s="1">
        <f>VLOOKUP(A2087,'ADM Details FY17'!$A$3:$H$3515,8,FALSE)</f>
        <v>10.79</v>
      </c>
      <c r="H2087" s="1">
        <f>VLOOKUP(A2087,'ADM Details FY17'!$A$3:$I$3515,9,FALSE)</f>
        <v>0</v>
      </c>
      <c r="I2087" s="1">
        <f>VLOOKUP(A2087,'ADM Details FY17'!$A$3:$J$3517,10,FALSE)</f>
        <v>1</v>
      </c>
      <c r="J2087" s="1">
        <f>VLOOKUP(A2087,'ADM Details FY17'!$A$3:$K$3515,11,FALSE)</f>
        <v>1.36</v>
      </c>
      <c r="K2087" s="1">
        <f>VLOOKUP(A2087,'ADM Details FY17'!$A$3:$M$3515,13,FALSE)</f>
        <v>31.81</v>
      </c>
      <c r="L2087" s="1">
        <f>VLOOKUP(A2087,'ADM Details FY17'!$A$3:$O$3515,15,FALSE)</f>
        <v>0</v>
      </c>
      <c r="M2087" s="1">
        <f>VLOOKUP(A2087,'ADM Details FY17'!$A$3:$P$3515,16,FALSE)</f>
        <v>0</v>
      </c>
      <c r="N2087" s="1">
        <f>VLOOKUP(A2087,'ADM Details FY17'!$A$3:$Q$3515,17,FALSE)</f>
        <v>0</v>
      </c>
      <c r="O2087" s="1">
        <f>VLOOKUP(A2087,'ADM Details FY17'!$A$3:$S$3515,19,FALSE)</f>
        <v>2</v>
      </c>
      <c r="P2087" s="1">
        <f>VLOOKUP(A2087,'ADM Details FY17'!$A$3:$U$3515,21,FALSE)</f>
        <v>0</v>
      </c>
      <c r="Q2087" s="1">
        <f>VLOOKUP(A2087,'ADM Details FY17'!$A$3:$V$3515,22,FALSE)</f>
        <v>0</v>
      </c>
      <c r="R2087" s="1">
        <f>VLOOKUP(A2087,'ADM Details FY17'!$A$3:$W$3515,23,FALSE)</f>
        <v>0</v>
      </c>
      <c r="S2087" s="1">
        <f>VLOOKUP(A2087,'ADM Details FY17'!$A$3:$X$3515,24,FALSE)</f>
        <v>0</v>
      </c>
      <c r="T2087" s="1">
        <f>VLOOKUP(A2087,'ADM Details FY17'!$A$3:$Y$3515,25,FALSE)</f>
        <v>0</v>
      </c>
      <c r="U2087" s="1">
        <f>VLOOKUP(A2087,'ADM Details FY17'!$A$3:$AA$3515,27,FALSE)</f>
        <v>0</v>
      </c>
      <c r="V2087" s="1">
        <f>IFERROR(VLOOKUP(C2087,'eindex _tget pp '!$A$4:$E$615,5,FALSE),0)</f>
        <v>0</v>
      </c>
      <c r="W2087" s="31">
        <f>IFERROR(VLOOKUP(C2087,'eindex _tget pp '!$A$4:$F$615,6,FALSE),0)</f>
        <v>1.6929575363</v>
      </c>
      <c r="X2087" s="4">
        <f>IFERROR(VLOOKUP(B2087,'eschools 16'!$A$2:$F$25,6,FALSE),1)</f>
        <v>1</v>
      </c>
      <c r="Y2087" s="1">
        <f t="shared" si="160"/>
        <v>0</v>
      </c>
      <c r="Z2087" s="1">
        <f t="shared" si="161"/>
        <v>14648.01</v>
      </c>
      <c r="AA2087" s="31">
        <f>IFERROR(VLOOKUP(C2087,'eindex _tget pp '!$A$4:$G$615,7,FALSE),0)</f>
        <v>0.30967760799999999</v>
      </c>
      <c r="AB2087" s="1">
        <f>VLOOKUP(A2087,'ADM Details FY17'!$A$3:$AB$3515,28,FALSE)</f>
        <v>0</v>
      </c>
      <c r="AC2087" s="1">
        <f t="shared" si="162"/>
        <v>0</v>
      </c>
      <c r="AD2087" s="1">
        <f t="shared" si="163"/>
        <v>31.81</v>
      </c>
      <c r="AE2087" s="1">
        <f t="shared" si="164"/>
        <v>4771.5</v>
      </c>
    </row>
    <row r="2088" spans="1:31" x14ac:dyDescent="0.25">
      <c r="A2088" t="str">
        <f>B2088&amp;"-"&amp;COUNTIF($B$3:B2088,B2088)</f>
        <v>564-3</v>
      </c>
      <c r="B2088">
        <v>564</v>
      </c>
      <c r="C2088" s="18">
        <f>VLOOKUP(A2088,'ADM Details FY17'!$A$3:$D$3515,4,FALSE)</f>
        <v>43786</v>
      </c>
      <c r="D2088" s="1">
        <f>VLOOKUP(A2088,'ADM Details FY17'!$A$3:$E$3515,5,FALSE)</f>
        <v>236.79</v>
      </c>
      <c r="E2088" s="1">
        <f>VLOOKUP(A2088,'ADM Details FY17'!$A$3:$F$3515,6,FALSE)</f>
        <v>1</v>
      </c>
      <c r="F2088" s="1">
        <f>VLOOKUP(A2088,'ADM Details FY17'!$A$3:$G$3515,7,FALSE)</f>
        <v>83.93</v>
      </c>
      <c r="G2088" s="1">
        <f>VLOOKUP(A2088,'ADM Details FY17'!$A$3:$H$3515,8,FALSE)</f>
        <v>51.89</v>
      </c>
      <c r="H2088" s="1">
        <f>VLOOKUP(A2088,'ADM Details FY17'!$A$3:$I$3515,9,FALSE)</f>
        <v>0</v>
      </c>
      <c r="I2088" s="1">
        <f>VLOOKUP(A2088,'ADM Details FY17'!$A$3:$J$3517,10,FALSE)</f>
        <v>2.2400000000000002</v>
      </c>
      <c r="J2088" s="1">
        <f>VLOOKUP(A2088,'ADM Details FY17'!$A$3:$K$3515,11,FALSE)</f>
        <v>3</v>
      </c>
      <c r="K2088" s="1">
        <f>VLOOKUP(A2088,'ADM Details FY17'!$A$3:$M$3515,13,FALSE)</f>
        <v>236.79</v>
      </c>
      <c r="L2088" s="1">
        <f>VLOOKUP(A2088,'ADM Details FY17'!$A$3:$O$3515,15,FALSE)</f>
        <v>0</v>
      </c>
      <c r="M2088" s="1">
        <f>VLOOKUP(A2088,'ADM Details FY17'!$A$3:$P$3515,16,FALSE)</f>
        <v>0</v>
      </c>
      <c r="N2088" s="1">
        <f>VLOOKUP(A2088,'ADM Details FY17'!$A$3:$Q$3515,17,FALSE)</f>
        <v>0</v>
      </c>
      <c r="O2088" s="1">
        <f>VLOOKUP(A2088,'ADM Details FY17'!$A$3:$S$3515,19,FALSE)</f>
        <v>37.630000000000003</v>
      </c>
      <c r="P2088" s="1">
        <f>VLOOKUP(A2088,'ADM Details FY17'!$A$3:$U$3515,21,FALSE)</f>
        <v>0</v>
      </c>
      <c r="Q2088" s="1">
        <f>VLOOKUP(A2088,'ADM Details FY17'!$A$3:$V$3515,22,FALSE)</f>
        <v>0</v>
      </c>
      <c r="R2088" s="1">
        <f>VLOOKUP(A2088,'ADM Details FY17'!$A$3:$W$3515,23,FALSE)</f>
        <v>0</v>
      </c>
      <c r="S2088" s="1">
        <f>VLOOKUP(A2088,'ADM Details FY17'!$A$3:$X$3515,24,FALSE)</f>
        <v>0</v>
      </c>
      <c r="T2088" s="1">
        <f>VLOOKUP(A2088,'ADM Details FY17'!$A$3:$Y$3515,25,FALSE)</f>
        <v>0</v>
      </c>
      <c r="U2088" s="1">
        <f>VLOOKUP(A2088,'ADM Details FY17'!$A$3:$AA$3515,27,FALSE)</f>
        <v>0</v>
      </c>
      <c r="V2088" s="1">
        <f>IFERROR(VLOOKUP(C2088,'eindex _tget pp '!$A$4:$E$615,5,FALSE),0)</f>
        <v>1095.3886443246988</v>
      </c>
      <c r="W2088" s="31">
        <f>IFERROR(VLOOKUP(C2088,'eindex _tget pp '!$A$4:$F$615,6,FALSE),0)</f>
        <v>3.9572566881000002</v>
      </c>
      <c r="X2088" s="4">
        <f>IFERROR(VLOOKUP(B2088,'eschools 16'!$A$2:$F$25,6,FALSE),1)</f>
        <v>1</v>
      </c>
      <c r="Y2088" s="1">
        <f t="shared" si="160"/>
        <v>64844.27</v>
      </c>
      <c r="Z2088" s="1">
        <f t="shared" si="161"/>
        <v>254874.56</v>
      </c>
      <c r="AA2088" s="31">
        <f>IFERROR(VLOOKUP(C2088,'eindex _tget pp '!$A$4:$G$615,7,FALSE),0)</f>
        <v>0.76547957700000002</v>
      </c>
      <c r="AB2088" s="1">
        <f>VLOOKUP(A2088,'ADM Details FY17'!$A$3:$AB$3515,28,FALSE)</f>
        <v>0</v>
      </c>
      <c r="AC2088" s="1">
        <f t="shared" si="162"/>
        <v>0</v>
      </c>
      <c r="AD2088" s="1">
        <f t="shared" si="163"/>
        <v>236.79</v>
      </c>
      <c r="AE2088" s="1">
        <f t="shared" si="164"/>
        <v>35518.5</v>
      </c>
    </row>
    <row r="2089" spans="1:31" x14ac:dyDescent="0.25">
      <c r="A2089" t="str">
        <f>B2089&amp;"-"&amp;COUNTIF($B$3:B2089,B2089)</f>
        <v>564-4</v>
      </c>
      <c r="B2089">
        <v>564</v>
      </c>
      <c r="C2089" s="18">
        <f>VLOOKUP(A2089,'ADM Details FY17'!$A$3:$D$3515,4,FALSE)</f>
        <v>43901</v>
      </c>
      <c r="D2089" s="1">
        <f>VLOOKUP(A2089,'ADM Details FY17'!$A$3:$E$3515,5,FALSE)</f>
        <v>20.49</v>
      </c>
      <c r="E2089" s="1">
        <f>VLOOKUP(A2089,'ADM Details FY17'!$A$3:$F$3515,6,FALSE)</f>
        <v>0</v>
      </c>
      <c r="F2089" s="1">
        <f>VLOOKUP(A2089,'ADM Details FY17'!$A$3:$G$3515,7,FALSE)</f>
        <v>6.45</v>
      </c>
      <c r="G2089" s="1">
        <f>VLOOKUP(A2089,'ADM Details FY17'!$A$3:$H$3515,8,FALSE)</f>
        <v>2.68</v>
      </c>
      <c r="H2089" s="1">
        <f>VLOOKUP(A2089,'ADM Details FY17'!$A$3:$I$3515,9,FALSE)</f>
        <v>0</v>
      </c>
      <c r="I2089" s="1">
        <f>VLOOKUP(A2089,'ADM Details FY17'!$A$3:$J$3517,10,FALSE)</f>
        <v>0</v>
      </c>
      <c r="J2089" s="1">
        <f>VLOOKUP(A2089,'ADM Details FY17'!$A$3:$K$3515,11,FALSE)</f>
        <v>1</v>
      </c>
      <c r="K2089" s="1">
        <f>VLOOKUP(A2089,'ADM Details FY17'!$A$3:$M$3515,13,FALSE)</f>
        <v>20.49</v>
      </c>
      <c r="L2089" s="1">
        <f>VLOOKUP(A2089,'ADM Details FY17'!$A$3:$O$3515,15,FALSE)</f>
        <v>0</v>
      </c>
      <c r="M2089" s="1">
        <f>VLOOKUP(A2089,'ADM Details FY17'!$A$3:$P$3515,16,FALSE)</f>
        <v>0</v>
      </c>
      <c r="N2089" s="1">
        <f>VLOOKUP(A2089,'ADM Details FY17'!$A$3:$Q$3515,17,FALSE)</f>
        <v>0</v>
      </c>
      <c r="O2089" s="1">
        <f>VLOOKUP(A2089,'ADM Details FY17'!$A$3:$S$3515,19,FALSE)</f>
        <v>2.5499999999999998</v>
      </c>
      <c r="P2089" s="1">
        <f>VLOOKUP(A2089,'ADM Details FY17'!$A$3:$U$3515,21,FALSE)</f>
        <v>0</v>
      </c>
      <c r="Q2089" s="1">
        <f>VLOOKUP(A2089,'ADM Details FY17'!$A$3:$V$3515,22,FALSE)</f>
        <v>0</v>
      </c>
      <c r="R2089" s="1">
        <f>VLOOKUP(A2089,'ADM Details FY17'!$A$3:$W$3515,23,FALSE)</f>
        <v>0</v>
      </c>
      <c r="S2089" s="1">
        <f>VLOOKUP(A2089,'ADM Details FY17'!$A$3:$X$3515,24,FALSE)</f>
        <v>0</v>
      </c>
      <c r="T2089" s="1">
        <f>VLOOKUP(A2089,'ADM Details FY17'!$A$3:$Y$3515,25,FALSE)</f>
        <v>0</v>
      </c>
      <c r="U2089" s="1">
        <f>VLOOKUP(A2089,'ADM Details FY17'!$A$3:$AA$3515,27,FALSE)</f>
        <v>0</v>
      </c>
      <c r="V2089" s="1">
        <f>IFERROR(VLOOKUP(C2089,'eindex _tget pp '!$A$4:$E$615,5,FALSE),0)</f>
        <v>1665.9332201790639</v>
      </c>
      <c r="W2089" s="31">
        <f>IFERROR(VLOOKUP(C2089,'eindex _tget pp '!$A$4:$F$615,6,FALSE),0)</f>
        <v>3.7293898327999999</v>
      </c>
      <c r="X2089" s="4">
        <f>IFERROR(VLOOKUP(B2089,'eschools 16'!$A$2:$F$25,6,FALSE),1)</f>
        <v>1</v>
      </c>
      <c r="Y2089" s="1">
        <f t="shared" si="160"/>
        <v>8533.74</v>
      </c>
      <c r="Z2089" s="1">
        <f t="shared" si="161"/>
        <v>20784.93</v>
      </c>
      <c r="AA2089" s="31">
        <f>IFERROR(VLOOKUP(C2089,'eindex _tget pp '!$A$4:$G$615,7,FALSE),0)</f>
        <v>0.79655707600000003</v>
      </c>
      <c r="AB2089" s="1">
        <f>VLOOKUP(A2089,'ADM Details FY17'!$A$3:$AB$3515,28,FALSE)</f>
        <v>0</v>
      </c>
      <c r="AC2089" s="1">
        <f t="shared" si="162"/>
        <v>0</v>
      </c>
      <c r="AD2089" s="1">
        <f t="shared" si="163"/>
        <v>20.49</v>
      </c>
      <c r="AE2089" s="1">
        <f t="shared" si="164"/>
        <v>3073.4999999999995</v>
      </c>
    </row>
    <row r="2090" spans="1:31" x14ac:dyDescent="0.25">
      <c r="A2090" t="str">
        <f>B2090&amp;"-"&amp;COUNTIF($B$3:B2090,B2090)</f>
        <v>564-5</v>
      </c>
      <c r="B2090">
        <v>564</v>
      </c>
      <c r="C2090" s="18">
        <f>VLOOKUP(A2090,'ADM Details FY17'!$A$3:$D$3515,4,FALSE)</f>
        <v>43943</v>
      </c>
      <c r="D2090" s="1">
        <f>VLOOKUP(A2090,'ADM Details FY17'!$A$3:$E$3515,5,FALSE)</f>
        <v>1</v>
      </c>
      <c r="E2090" s="1">
        <f>VLOOKUP(A2090,'ADM Details FY17'!$A$3:$F$3515,6,FALSE)</f>
        <v>0</v>
      </c>
      <c r="F2090" s="1">
        <f>VLOOKUP(A2090,'ADM Details FY17'!$A$3:$G$3515,7,FALSE)</f>
        <v>0</v>
      </c>
      <c r="G2090" s="1">
        <f>VLOOKUP(A2090,'ADM Details FY17'!$A$3:$H$3515,8,FALSE)</f>
        <v>1</v>
      </c>
      <c r="H2090" s="1">
        <f>VLOOKUP(A2090,'ADM Details FY17'!$A$3:$I$3515,9,FALSE)</f>
        <v>0</v>
      </c>
      <c r="I2090" s="1">
        <f>VLOOKUP(A2090,'ADM Details FY17'!$A$3:$J$3517,10,FALSE)</f>
        <v>0</v>
      </c>
      <c r="J2090" s="1">
        <f>VLOOKUP(A2090,'ADM Details FY17'!$A$3:$K$3515,11,FALSE)</f>
        <v>0</v>
      </c>
      <c r="K2090" s="1">
        <f>VLOOKUP(A2090,'ADM Details FY17'!$A$3:$M$3515,13,FALSE)</f>
        <v>1</v>
      </c>
      <c r="L2090" s="1">
        <f>VLOOKUP(A2090,'ADM Details FY17'!$A$3:$O$3515,15,FALSE)</f>
        <v>0</v>
      </c>
      <c r="M2090" s="1">
        <f>VLOOKUP(A2090,'ADM Details FY17'!$A$3:$P$3515,16,FALSE)</f>
        <v>0</v>
      </c>
      <c r="N2090" s="1">
        <f>VLOOKUP(A2090,'ADM Details FY17'!$A$3:$Q$3515,17,FALSE)</f>
        <v>0</v>
      </c>
      <c r="O2090" s="1">
        <f>VLOOKUP(A2090,'ADM Details FY17'!$A$3:$S$3515,19,FALSE)</f>
        <v>0</v>
      </c>
      <c r="P2090" s="1">
        <f>VLOOKUP(A2090,'ADM Details FY17'!$A$3:$U$3515,21,FALSE)</f>
        <v>0</v>
      </c>
      <c r="Q2090" s="1">
        <f>VLOOKUP(A2090,'ADM Details FY17'!$A$3:$V$3515,22,FALSE)</f>
        <v>0</v>
      </c>
      <c r="R2090" s="1">
        <f>VLOOKUP(A2090,'ADM Details FY17'!$A$3:$W$3515,23,FALSE)</f>
        <v>0</v>
      </c>
      <c r="S2090" s="1">
        <f>VLOOKUP(A2090,'ADM Details FY17'!$A$3:$X$3515,24,FALSE)</f>
        <v>0</v>
      </c>
      <c r="T2090" s="1">
        <f>VLOOKUP(A2090,'ADM Details FY17'!$A$3:$Y$3515,25,FALSE)</f>
        <v>0</v>
      </c>
      <c r="U2090" s="1">
        <f>VLOOKUP(A2090,'ADM Details FY17'!$A$3:$AA$3515,27,FALSE)</f>
        <v>0</v>
      </c>
      <c r="V2090" s="1">
        <f>IFERROR(VLOOKUP(C2090,'eindex _tget pp '!$A$4:$E$615,5,FALSE),0)</f>
        <v>612.49029482281071</v>
      </c>
      <c r="W2090" s="31">
        <f>IFERROR(VLOOKUP(C2090,'eindex _tget pp '!$A$4:$F$615,6,FALSE),0)</f>
        <v>2.0590288838999999</v>
      </c>
      <c r="X2090" s="4">
        <f>IFERROR(VLOOKUP(B2090,'eschools 16'!$A$2:$F$25,6,FALSE),1)</f>
        <v>1</v>
      </c>
      <c r="Y2090" s="1">
        <f t="shared" si="160"/>
        <v>153.12</v>
      </c>
      <c r="Z2090" s="1">
        <f t="shared" si="161"/>
        <v>560.05999999999995</v>
      </c>
      <c r="AA2090" s="31">
        <f>IFERROR(VLOOKUP(C2090,'eindex _tget pp '!$A$4:$G$615,7,FALSE),0)</f>
        <v>0.58984914499999996</v>
      </c>
      <c r="AB2090" s="1">
        <f>VLOOKUP(A2090,'ADM Details FY17'!$A$3:$AB$3515,28,FALSE)</f>
        <v>0</v>
      </c>
      <c r="AC2090" s="1">
        <f t="shared" si="162"/>
        <v>0</v>
      </c>
      <c r="AD2090" s="1">
        <f t="shared" si="163"/>
        <v>1</v>
      </c>
      <c r="AE2090" s="1">
        <f t="shared" si="164"/>
        <v>150</v>
      </c>
    </row>
    <row r="2091" spans="1:31" x14ac:dyDescent="0.25">
      <c r="A2091" t="str">
        <f>B2091&amp;"-"&amp;COUNTIF($B$3:B2091,B2091)</f>
        <v>564-6</v>
      </c>
      <c r="B2091">
        <v>564</v>
      </c>
      <c r="C2091" s="18">
        <f>VLOOKUP(A2091,'ADM Details FY17'!$A$3:$D$3515,4,FALSE)</f>
        <v>43950</v>
      </c>
      <c r="D2091" s="1">
        <f>VLOOKUP(A2091,'ADM Details FY17'!$A$3:$E$3515,5,FALSE)</f>
        <v>10.76</v>
      </c>
      <c r="E2091" s="1">
        <f>VLOOKUP(A2091,'ADM Details FY17'!$A$3:$F$3515,6,FALSE)</f>
        <v>0</v>
      </c>
      <c r="F2091" s="1">
        <f>VLOOKUP(A2091,'ADM Details FY17'!$A$3:$G$3515,7,FALSE)</f>
        <v>1.47</v>
      </c>
      <c r="G2091" s="1">
        <f>VLOOKUP(A2091,'ADM Details FY17'!$A$3:$H$3515,8,FALSE)</f>
        <v>5.76</v>
      </c>
      <c r="H2091" s="1">
        <f>VLOOKUP(A2091,'ADM Details FY17'!$A$3:$I$3515,9,FALSE)</f>
        <v>0</v>
      </c>
      <c r="I2091" s="1">
        <f>VLOOKUP(A2091,'ADM Details FY17'!$A$3:$J$3517,10,FALSE)</f>
        <v>0</v>
      </c>
      <c r="J2091" s="1">
        <f>VLOOKUP(A2091,'ADM Details FY17'!$A$3:$K$3515,11,FALSE)</f>
        <v>0</v>
      </c>
      <c r="K2091" s="1">
        <f>VLOOKUP(A2091,'ADM Details FY17'!$A$3:$M$3515,13,FALSE)</f>
        <v>10.76</v>
      </c>
      <c r="L2091" s="1">
        <f>VLOOKUP(A2091,'ADM Details FY17'!$A$3:$O$3515,15,FALSE)</f>
        <v>0</v>
      </c>
      <c r="M2091" s="1">
        <f>VLOOKUP(A2091,'ADM Details FY17'!$A$3:$P$3515,16,FALSE)</f>
        <v>0</v>
      </c>
      <c r="N2091" s="1">
        <f>VLOOKUP(A2091,'ADM Details FY17'!$A$3:$Q$3515,17,FALSE)</f>
        <v>0</v>
      </c>
      <c r="O2091" s="1">
        <f>VLOOKUP(A2091,'ADM Details FY17'!$A$3:$S$3515,19,FALSE)</f>
        <v>1</v>
      </c>
      <c r="P2091" s="1">
        <f>VLOOKUP(A2091,'ADM Details FY17'!$A$3:$U$3515,21,FALSE)</f>
        <v>0</v>
      </c>
      <c r="Q2091" s="1">
        <f>VLOOKUP(A2091,'ADM Details FY17'!$A$3:$V$3515,22,FALSE)</f>
        <v>0</v>
      </c>
      <c r="R2091" s="1">
        <f>VLOOKUP(A2091,'ADM Details FY17'!$A$3:$W$3515,23,FALSE)</f>
        <v>0</v>
      </c>
      <c r="S2091" s="1">
        <f>VLOOKUP(A2091,'ADM Details FY17'!$A$3:$X$3515,24,FALSE)</f>
        <v>0</v>
      </c>
      <c r="T2091" s="1">
        <f>VLOOKUP(A2091,'ADM Details FY17'!$A$3:$Y$3515,25,FALSE)</f>
        <v>0</v>
      </c>
      <c r="U2091" s="1">
        <f>VLOOKUP(A2091,'ADM Details FY17'!$A$3:$AA$3515,27,FALSE)</f>
        <v>0</v>
      </c>
      <c r="V2091" s="1">
        <f>IFERROR(VLOOKUP(C2091,'eindex _tget pp '!$A$4:$E$615,5,FALSE),0)</f>
        <v>1071.5962627888343</v>
      </c>
      <c r="W2091" s="31">
        <f>IFERROR(VLOOKUP(C2091,'eindex _tget pp '!$A$4:$F$615,6,FALSE),0)</f>
        <v>2.2047811682999998</v>
      </c>
      <c r="X2091" s="4">
        <f>IFERROR(VLOOKUP(B2091,'eschools 16'!$A$2:$F$25,6,FALSE),1)</f>
        <v>1</v>
      </c>
      <c r="Y2091" s="1">
        <f t="shared" si="160"/>
        <v>2882.59</v>
      </c>
      <c r="Z2091" s="1">
        <f t="shared" si="161"/>
        <v>6452.78</v>
      </c>
      <c r="AA2091" s="31">
        <f>IFERROR(VLOOKUP(C2091,'eindex _tget pp '!$A$4:$G$615,7,FALSE),0)</f>
        <v>0.74142154400000004</v>
      </c>
      <c r="AB2091" s="1">
        <f>VLOOKUP(A2091,'ADM Details FY17'!$A$3:$AB$3515,28,FALSE)</f>
        <v>0</v>
      </c>
      <c r="AC2091" s="1">
        <f t="shared" si="162"/>
        <v>0</v>
      </c>
      <c r="AD2091" s="1">
        <f t="shared" si="163"/>
        <v>10.76</v>
      </c>
      <c r="AE2091" s="1">
        <f t="shared" si="164"/>
        <v>1614</v>
      </c>
    </row>
    <row r="2092" spans="1:31" x14ac:dyDescent="0.25">
      <c r="A2092" t="str">
        <f>B2092&amp;"-"&amp;COUNTIF($B$3:B2092,B2092)</f>
        <v>564-7</v>
      </c>
      <c r="B2092">
        <v>564</v>
      </c>
      <c r="C2092" s="18">
        <f>VLOOKUP(A2092,'ADM Details FY17'!$A$3:$D$3515,4,FALSE)</f>
        <v>44040</v>
      </c>
      <c r="D2092" s="1">
        <f>VLOOKUP(A2092,'ADM Details FY17'!$A$3:$E$3515,5,FALSE)</f>
        <v>3.61</v>
      </c>
      <c r="E2092" s="1">
        <f>VLOOKUP(A2092,'ADM Details FY17'!$A$3:$F$3515,6,FALSE)</f>
        <v>0</v>
      </c>
      <c r="F2092" s="1">
        <f>VLOOKUP(A2092,'ADM Details FY17'!$A$3:$G$3515,7,FALSE)</f>
        <v>0.83</v>
      </c>
      <c r="G2092" s="1">
        <f>VLOOKUP(A2092,'ADM Details FY17'!$A$3:$H$3515,8,FALSE)</f>
        <v>1</v>
      </c>
      <c r="H2092" s="1">
        <f>VLOOKUP(A2092,'ADM Details FY17'!$A$3:$I$3515,9,FALSE)</f>
        <v>0</v>
      </c>
      <c r="I2092" s="1">
        <f>VLOOKUP(A2092,'ADM Details FY17'!$A$3:$J$3517,10,FALSE)</f>
        <v>1</v>
      </c>
      <c r="J2092" s="1">
        <f>VLOOKUP(A2092,'ADM Details FY17'!$A$3:$K$3515,11,FALSE)</f>
        <v>0</v>
      </c>
      <c r="K2092" s="1">
        <f>VLOOKUP(A2092,'ADM Details FY17'!$A$3:$M$3515,13,FALSE)</f>
        <v>3.61</v>
      </c>
      <c r="L2092" s="1">
        <f>VLOOKUP(A2092,'ADM Details FY17'!$A$3:$O$3515,15,FALSE)</f>
        <v>0</v>
      </c>
      <c r="M2092" s="1">
        <f>VLOOKUP(A2092,'ADM Details FY17'!$A$3:$P$3515,16,FALSE)</f>
        <v>0</v>
      </c>
      <c r="N2092" s="1">
        <f>VLOOKUP(A2092,'ADM Details FY17'!$A$3:$Q$3515,17,FALSE)</f>
        <v>0</v>
      </c>
      <c r="O2092" s="1">
        <f>VLOOKUP(A2092,'ADM Details FY17'!$A$3:$S$3515,19,FALSE)</f>
        <v>0</v>
      </c>
      <c r="P2092" s="1">
        <f>VLOOKUP(A2092,'ADM Details FY17'!$A$3:$U$3515,21,FALSE)</f>
        <v>0</v>
      </c>
      <c r="Q2092" s="1">
        <f>VLOOKUP(A2092,'ADM Details FY17'!$A$3:$V$3515,22,FALSE)</f>
        <v>0</v>
      </c>
      <c r="R2092" s="1">
        <f>VLOOKUP(A2092,'ADM Details FY17'!$A$3:$W$3515,23,FALSE)</f>
        <v>0</v>
      </c>
      <c r="S2092" s="1">
        <f>VLOOKUP(A2092,'ADM Details FY17'!$A$3:$X$3515,24,FALSE)</f>
        <v>0</v>
      </c>
      <c r="T2092" s="1">
        <f>VLOOKUP(A2092,'ADM Details FY17'!$A$3:$Y$3515,25,FALSE)</f>
        <v>0</v>
      </c>
      <c r="U2092" s="1">
        <f>VLOOKUP(A2092,'ADM Details FY17'!$A$3:$AA$3515,27,FALSE)</f>
        <v>0</v>
      </c>
      <c r="V2092" s="1">
        <f>IFERROR(VLOOKUP(C2092,'eindex _tget pp '!$A$4:$E$615,5,FALSE),0)</f>
        <v>992.12530306095016</v>
      </c>
      <c r="W2092" s="31">
        <f>IFERROR(VLOOKUP(C2092,'eindex _tget pp '!$A$4:$F$615,6,FALSE),0)</f>
        <v>2.2657848934999998</v>
      </c>
      <c r="X2092" s="4">
        <f>IFERROR(VLOOKUP(B2092,'eschools 16'!$A$2:$F$25,6,FALSE),1)</f>
        <v>1</v>
      </c>
      <c r="Y2092" s="1">
        <f t="shared" si="160"/>
        <v>895.39</v>
      </c>
      <c r="Z2092" s="1">
        <f t="shared" si="161"/>
        <v>2224.8200000000002</v>
      </c>
      <c r="AA2092" s="31">
        <f>IFERROR(VLOOKUP(C2092,'eindex _tget pp '!$A$4:$G$615,7,FALSE),0)</f>
        <v>0.72055886300000005</v>
      </c>
      <c r="AB2092" s="1">
        <f>VLOOKUP(A2092,'ADM Details FY17'!$A$3:$AB$3515,28,FALSE)</f>
        <v>0</v>
      </c>
      <c r="AC2092" s="1">
        <f t="shared" si="162"/>
        <v>0</v>
      </c>
      <c r="AD2092" s="1">
        <f t="shared" si="163"/>
        <v>3.61</v>
      </c>
      <c r="AE2092" s="1">
        <f t="shared" si="164"/>
        <v>541.5</v>
      </c>
    </row>
    <row r="2093" spans="1:31" x14ac:dyDescent="0.25">
      <c r="A2093" t="str">
        <f>B2093&amp;"-"&amp;COUNTIF($B$3:B2093,B2093)</f>
        <v>564-8</v>
      </c>
      <c r="B2093">
        <v>564</v>
      </c>
      <c r="C2093" s="18">
        <f>VLOOKUP(A2093,'ADM Details FY17'!$A$3:$D$3515,4,FALSE)</f>
        <v>44198</v>
      </c>
      <c r="D2093" s="1">
        <f>VLOOKUP(A2093,'ADM Details FY17'!$A$3:$E$3515,5,FALSE)</f>
        <v>1</v>
      </c>
      <c r="E2093" s="1">
        <f>VLOOKUP(A2093,'ADM Details FY17'!$A$3:$F$3515,6,FALSE)</f>
        <v>0</v>
      </c>
      <c r="F2093" s="1">
        <f>VLOOKUP(A2093,'ADM Details FY17'!$A$3:$G$3515,7,FALSE)</f>
        <v>0</v>
      </c>
      <c r="G2093" s="1">
        <f>VLOOKUP(A2093,'ADM Details FY17'!$A$3:$H$3515,8,FALSE)</f>
        <v>1</v>
      </c>
      <c r="H2093" s="1">
        <f>VLOOKUP(A2093,'ADM Details FY17'!$A$3:$I$3515,9,FALSE)</f>
        <v>0</v>
      </c>
      <c r="I2093" s="1">
        <f>VLOOKUP(A2093,'ADM Details FY17'!$A$3:$J$3517,10,FALSE)</f>
        <v>0</v>
      </c>
      <c r="J2093" s="1">
        <f>VLOOKUP(A2093,'ADM Details FY17'!$A$3:$K$3515,11,FALSE)</f>
        <v>0</v>
      </c>
      <c r="K2093" s="1">
        <f>VLOOKUP(A2093,'ADM Details FY17'!$A$3:$M$3515,13,FALSE)</f>
        <v>1</v>
      </c>
      <c r="L2093" s="1">
        <f>VLOOKUP(A2093,'ADM Details FY17'!$A$3:$O$3515,15,FALSE)</f>
        <v>0</v>
      </c>
      <c r="M2093" s="1">
        <f>VLOOKUP(A2093,'ADM Details FY17'!$A$3:$P$3515,16,FALSE)</f>
        <v>0</v>
      </c>
      <c r="N2093" s="1">
        <f>VLOOKUP(A2093,'ADM Details FY17'!$A$3:$Q$3515,17,FALSE)</f>
        <v>0</v>
      </c>
      <c r="O2093" s="1">
        <f>VLOOKUP(A2093,'ADM Details FY17'!$A$3:$S$3515,19,FALSE)</f>
        <v>0</v>
      </c>
      <c r="P2093" s="1">
        <f>VLOOKUP(A2093,'ADM Details FY17'!$A$3:$U$3515,21,FALSE)</f>
        <v>0</v>
      </c>
      <c r="Q2093" s="1">
        <f>VLOOKUP(A2093,'ADM Details FY17'!$A$3:$V$3515,22,FALSE)</f>
        <v>0</v>
      </c>
      <c r="R2093" s="1">
        <f>VLOOKUP(A2093,'ADM Details FY17'!$A$3:$W$3515,23,FALSE)</f>
        <v>0</v>
      </c>
      <c r="S2093" s="1">
        <f>VLOOKUP(A2093,'ADM Details FY17'!$A$3:$X$3515,24,FALSE)</f>
        <v>0</v>
      </c>
      <c r="T2093" s="1">
        <f>VLOOKUP(A2093,'ADM Details FY17'!$A$3:$Y$3515,25,FALSE)</f>
        <v>0</v>
      </c>
      <c r="U2093" s="1">
        <f>VLOOKUP(A2093,'ADM Details FY17'!$A$3:$AA$3515,27,FALSE)</f>
        <v>0</v>
      </c>
      <c r="V2093" s="1">
        <f>IFERROR(VLOOKUP(C2093,'eindex _tget pp '!$A$4:$E$615,5,FALSE),0)</f>
        <v>0</v>
      </c>
      <c r="W2093" s="31">
        <f>IFERROR(VLOOKUP(C2093,'eindex _tget pp '!$A$4:$F$615,6,FALSE),0)</f>
        <v>0.90873213090000005</v>
      </c>
      <c r="X2093" s="4">
        <f>IFERROR(VLOOKUP(B2093,'eschools 16'!$A$2:$F$25,6,FALSE),1)</f>
        <v>1</v>
      </c>
      <c r="Y2093" s="1">
        <f t="shared" si="160"/>
        <v>0</v>
      </c>
      <c r="Z2093" s="1">
        <f t="shared" si="161"/>
        <v>247.18</v>
      </c>
      <c r="AA2093" s="31">
        <f>IFERROR(VLOOKUP(C2093,'eindex _tget pp '!$A$4:$G$615,7,FALSE),0)</f>
        <v>0.39353611799999999</v>
      </c>
      <c r="AB2093" s="1">
        <f>VLOOKUP(A2093,'ADM Details FY17'!$A$3:$AB$3515,28,FALSE)</f>
        <v>0</v>
      </c>
      <c r="AC2093" s="1">
        <f t="shared" si="162"/>
        <v>0</v>
      </c>
      <c r="AD2093" s="1">
        <f t="shared" si="163"/>
        <v>1</v>
      </c>
      <c r="AE2093" s="1">
        <f t="shared" si="164"/>
        <v>150</v>
      </c>
    </row>
    <row r="2094" spans="1:31" x14ac:dyDescent="0.25">
      <c r="A2094" t="str">
        <f>B2094&amp;"-"&amp;COUNTIF($B$3:B2094,B2094)</f>
        <v>564-9</v>
      </c>
      <c r="B2094">
        <v>564</v>
      </c>
      <c r="C2094" s="18">
        <f>VLOOKUP(A2094,'ADM Details FY17'!$A$3:$D$3515,4,FALSE)</f>
        <v>44305</v>
      </c>
      <c r="D2094" s="1">
        <f>VLOOKUP(A2094,'ADM Details FY17'!$A$3:$E$3515,5,FALSE)</f>
        <v>1</v>
      </c>
      <c r="E2094" s="1">
        <f>VLOOKUP(A2094,'ADM Details FY17'!$A$3:$F$3515,6,FALSE)</f>
        <v>0</v>
      </c>
      <c r="F2094" s="1">
        <f>VLOOKUP(A2094,'ADM Details FY17'!$A$3:$G$3515,7,FALSE)</f>
        <v>0</v>
      </c>
      <c r="G2094" s="1">
        <f>VLOOKUP(A2094,'ADM Details FY17'!$A$3:$H$3515,8,FALSE)</f>
        <v>1</v>
      </c>
      <c r="H2094" s="1">
        <f>VLOOKUP(A2094,'ADM Details FY17'!$A$3:$I$3515,9,FALSE)</f>
        <v>0</v>
      </c>
      <c r="I2094" s="1">
        <f>VLOOKUP(A2094,'ADM Details FY17'!$A$3:$J$3517,10,FALSE)</f>
        <v>0</v>
      </c>
      <c r="J2094" s="1">
        <f>VLOOKUP(A2094,'ADM Details FY17'!$A$3:$K$3515,11,FALSE)</f>
        <v>0</v>
      </c>
      <c r="K2094" s="1">
        <f>VLOOKUP(A2094,'ADM Details FY17'!$A$3:$M$3515,13,FALSE)</f>
        <v>1</v>
      </c>
      <c r="L2094" s="1">
        <f>VLOOKUP(A2094,'ADM Details FY17'!$A$3:$O$3515,15,FALSE)</f>
        <v>0</v>
      </c>
      <c r="M2094" s="1">
        <f>VLOOKUP(A2094,'ADM Details FY17'!$A$3:$P$3515,16,FALSE)</f>
        <v>0</v>
      </c>
      <c r="N2094" s="1">
        <f>VLOOKUP(A2094,'ADM Details FY17'!$A$3:$Q$3515,17,FALSE)</f>
        <v>0</v>
      </c>
      <c r="O2094" s="1">
        <f>VLOOKUP(A2094,'ADM Details FY17'!$A$3:$S$3515,19,FALSE)</f>
        <v>0</v>
      </c>
      <c r="P2094" s="1">
        <f>VLOOKUP(A2094,'ADM Details FY17'!$A$3:$U$3515,21,FALSE)</f>
        <v>0</v>
      </c>
      <c r="Q2094" s="1">
        <f>VLOOKUP(A2094,'ADM Details FY17'!$A$3:$V$3515,22,FALSE)</f>
        <v>0</v>
      </c>
      <c r="R2094" s="1">
        <f>VLOOKUP(A2094,'ADM Details FY17'!$A$3:$W$3515,23,FALSE)</f>
        <v>0</v>
      </c>
      <c r="S2094" s="1">
        <f>VLOOKUP(A2094,'ADM Details FY17'!$A$3:$X$3515,24,FALSE)</f>
        <v>0</v>
      </c>
      <c r="T2094" s="1">
        <f>VLOOKUP(A2094,'ADM Details FY17'!$A$3:$Y$3515,25,FALSE)</f>
        <v>0</v>
      </c>
      <c r="U2094" s="1">
        <f>VLOOKUP(A2094,'ADM Details FY17'!$A$3:$AA$3515,27,FALSE)</f>
        <v>0</v>
      </c>
      <c r="V2094" s="1">
        <f>IFERROR(VLOOKUP(C2094,'eindex _tget pp '!$A$4:$E$615,5,FALSE),0)</f>
        <v>1417.3491487132028</v>
      </c>
      <c r="W2094" s="31">
        <f>IFERROR(VLOOKUP(C2094,'eindex _tget pp '!$A$4:$F$615,6,FALSE),0)</f>
        <v>0.94235080029999996</v>
      </c>
      <c r="X2094" s="4">
        <f>IFERROR(VLOOKUP(B2094,'eschools 16'!$A$2:$F$25,6,FALSE),1)</f>
        <v>1</v>
      </c>
      <c r="Y2094" s="1">
        <f t="shared" si="160"/>
        <v>354.34</v>
      </c>
      <c r="Z2094" s="1">
        <f t="shared" si="161"/>
        <v>256.32</v>
      </c>
      <c r="AA2094" s="31">
        <f>IFERROR(VLOOKUP(C2094,'eindex _tget pp '!$A$4:$G$615,7,FALSE),0)</f>
        <v>0.78123944300000003</v>
      </c>
      <c r="AB2094" s="1">
        <f>VLOOKUP(A2094,'ADM Details FY17'!$A$3:$AB$3515,28,FALSE)</f>
        <v>0</v>
      </c>
      <c r="AC2094" s="1">
        <f t="shared" si="162"/>
        <v>0</v>
      </c>
      <c r="AD2094" s="1">
        <f t="shared" si="163"/>
        <v>1</v>
      </c>
      <c r="AE2094" s="1">
        <f t="shared" si="164"/>
        <v>150</v>
      </c>
    </row>
    <row r="2095" spans="1:31" x14ac:dyDescent="0.25">
      <c r="A2095" t="str">
        <f>B2095&amp;"-"&amp;COUNTIF($B$3:B2095,B2095)</f>
        <v>564-10</v>
      </c>
      <c r="B2095">
        <v>564</v>
      </c>
      <c r="C2095" s="18">
        <f>VLOOKUP(A2095,'ADM Details FY17'!$A$3:$D$3515,4,FALSE)</f>
        <v>44370</v>
      </c>
      <c r="D2095" s="1">
        <f>VLOOKUP(A2095,'ADM Details FY17'!$A$3:$E$3515,5,FALSE)</f>
        <v>2</v>
      </c>
      <c r="E2095" s="1">
        <f>VLOOKUP(A2095,'ADM Details FY17'!$A$3:$F$3515,6,FALSE)</f>
        <v>0</v>
      </c>
      <c r="F2095" s="1">
        <f>VLOOKUP(A2095,'ADM Details FY17'!$A$3:$G$3515,7,FALSE)</f>
        <v>0</v>
      </c>
      <c r="G2095" s="1">
        <f>VLOOKUP(A2095,'ADM Details FY17'!$A$3:$H$3515,8,FALSE)</f>
        <v>2</v>
      </c>
      <c r="H2095" s="1">
        <f>VLOOKUP(A2095,'ADM Details FY17'!$A$3:$I$3515,9,FALSE)</f>
        <v>0</v>
      </c>
      <c r="I2095" s="1">
        <f>VLOOKUP(A2095,'ADM Details FY17'!$A$3:$J$3517,10,FALSE)</f>
        <v>0</v>
      </c>
      <c r="J2095" s="1">
        <f>VLOOKUP(A2095,'ADM Details FY17'!$A$3:$K$3515,11,FALSE)</f>
        <v>0</v>
      </c>
      <c r="K2095" s="1">
        <f>VLOOKUP(A2095,'ADM Details FY17'!$A$3:$M$3515,13,FALSE)</f>
        <v>2</v>
      </c>
      <c r="L2095" s="1">
        <f>VLOOKUP(A2095,'ADM Details FY17'!$A$3:$O$3515,15,FALSE)</f>
        <v>0</v>
      </c>
      <c r="M2095" s="1">
        <f>VLOOKUP(A2095,'ADM Details FY17'!$A$3:$P$3515,16,FALSE)</f>
        <v>0</v>
      </c>
      <c r="N2095" s="1">
        <f>VLOOKUP(A2095,'ADM Details FY17'!$A$3:$Q$3515,17,FALSE)</f>
        <v>0</v>
      </c>
      <c r="O2095" s="1">
        <f>VLOOKUP(A2095,'ADM Details FY17'!$A$3:$S$3515,19,FALSE)</f>
        <v>0</v>
      </c>
      <c r="P2095" s="1">
        <f>VLOOKUP(A2095,'ADM Details FY17'!$A$3:$U$3515,21,FALSE)</f>
        <v>0</v>
      </c>
      <c r="Q2095" s="1">
        <f>VLOOKUP(A2095,'ADM Details FY17'!$A$3:$V$3515,22,FALSE)</f>
        <v>0</v>
      </c>
      <c r="R2095" s="1">
        <f>VLOOKUP(A2095,'ADM Details FY17'!$A$3:$W$3515,23,FALSE)</f>
        <v>0</v>
      </c>
      <c r="S2095" s="1">
        <f>VLOOKUP(A2095,'ADM Details FY17'!$A$3:$X$3515,24,FALSE)</f>
        <v>0</v>
      </c>
      <c r="T2095" s="1">
        <f>VLOOKUP(A2095,'ADM Details FY17'!$A$3:$Y$3515,25,FALSE)</f>
        <v>0</v>
      </c>
      <c r="U2095" s="1">
        <f>VLOOKUP(A2095,'ADM Details FY17'!$A$3:$AA$3515,27,FALSE)</f>
        <v>0</v>
      </c>
      <c r="V2095" s="1">
        <f>IFERROR(VLOOKUP(C2095,'eindex _tget pp '!$A$4:$E$615,5,FALSE),0)</f>
        <v>0</v>
      </c>
      <c r="W2095" s="31">
        <f>IFERROR(VLOOKUP(C2095,'eindex _tget pp '!$A$4:$F$615,6,FALSE),0)</f>
        <v>0.25999994539999999</v>
      </c>
      <c r="X2095" s="4">
        <f>IFERROR(VLOOKUP(B2095,'eschools 16'!$A$2:$F$25,6,FALSE),1)</f>
        <v>1</v>
      </c>
      <c r="Y2095" s="1">
        <f t="shared" si="160"/>
        <v>0</v>
      </c>
      <c r="Z2095" s="1">
        <f t="shared" si="161"/>
        <v>141.44</v>
      </c>
      <c r="AA2095" s="31">
        <f>IFERROR(VLOOKUP(C2095,'eindex _tget pp '!$A$4:$G$615,7,FALSE),0)</f>
        <v>0.05</v>
      </c>
      <c r="AB2095" s="1">
        <f>VLOOKUP(A2095,'ADM Details FY17'!$A$3:$AB$3515,28,FALSE)</f>
        <v>0</v>
      </c>
      <c r="AC2095" s="1">
        <f t="shared" si="162"/>
        <v>0</v>
      </c>
      <c r="AD2095" s="1">
        <f t="shared" si="163"/>
        <v>2</v>
      </c>
      <c r="AE2095" s="1">
        <f t="shared" si="164"/>
        <v>300</v>
      </c>
    </row>
    <row r="2096" spans="1:31" x14ac:dyDescent="0.25">
      <c r="A2096" t="str">
        <f>B2096&amp;"-"&amp;COUNTIF($B$3:B2096,B2096)</f>
        <v>564-11</v>
      </c>
      <c r="B2096">
        <v>564</v>
      </c>
      <c r="C2096" s="18">
        <f>VLOOKUP(A2096,'ADM Details FY17'!$A$3:$D$3515,4,FALSE)</f>
        <v>50039</v>
      </c>
      <c r="D2096" s="1">
        <f>VLOOKUP(A2096,'ADM Details FY17'!$A$3:$E$3515,5,FALSE)</f>
        <v>0.94</v>
      </c>
      <c r="E2096" s="1">
        <f>VLOOKUP(A2096,'ADM Details FY17'!$A$3:$F$3515,6,FALSE)</f>
        <v>0</v>
      </c>
      <c r="F2096" s="1">
        <f>VLOOKUP(A2096,'ADM Details FY17'!$A$3:$G$3515,7,FALSE)</f>
        <v>0</v>
      </c>
      <c r="G2096" s="1">
        <f>VLOOKUP(A2096,'ADM Details FY17'!$A$3:$H$3515,8,FALSE)</f>
        <v>0.94</v>
      </c>
      <c r="H2096" s="1">
        <f>VLOOKUP(A2096,'ADM Details FY17'!$A$3:$I$3515,9,FALSE)</f>
        <v>0</v>
      </c>
      <c r="I2096" s="1">
        <f>VLOOKUP(A2096,'ADM Details FY17'!$A$3:$J$3517,10,FALSE)</f>
        <v>0</v>
      </c>
      <c r="J2096" s="1">
        <f>VLOOKUP(A2096,'ADM Details FY17'!$A$3:$K$3515,11,FALSE)</f>
        <v>0</v>
      </c>
      <c r="K2096" s="1">
        <f>VLOOKUP(A2096,'ADM Details FY17'!$A$3:$M$3515,13,FALSE)</f>
        <v>0.94</v>
      </c>
      <c r="L2096" s="1">
        <f>VLOOKUP(A2096,'ADM Details FY17'!$A$3:$O$3515,15,FALSE)</f>
        <v>0</v>
      </c>
      <c r="M2096" s="1">
        <f>VLOOKUP(A2096,'ADM Details FY17'!$A$3:$P$3515,16,FALSE)</f>
        <v>0</v>
      </c>
      <c r="N2096" s="1">
        <f>VLOOKUP(A2096,'ADM Details FY17'!$A$3:$Q$3515,17,FALSE)</f>
        <v>0</v>
      </c>
      <c r="O2096" s="1">
        <f>VLOOKUP(A2096,'ADM Details FY17'!$A$3:$S$3515,19,FALSE)</f>
        <v>0</v>
      </c>
      <c r="P2096" s="1">
        <f>VLOOKUP(A2096,'ADM Details FY17'!$A$3:$U$3515,21,FALSE)</f>
        <v>0</v>
      </c>
      <c r="Q2096" s="1">
        <f>VLOOKUP(A2096,'ADM Details FY17'!$A$3:$V$3515,22,FALSE)</f>
        <v>0</v>
      </c>
      <c r="R2096" s="1">
        <f>VLOOKUP(A2096,'ADM Details FY17'!$A$3:$W$3515,23,FALSE)</f>
        <v>0</v>
      </c>
      <c r="S2096" s="1">
        <f>VLOOKUP(A2096,'ADM Details FY17'!$A$3:$X$3515,24,FALSE)</f>
        <v>0</v>
      </c>
      <c r="T2096" s="1">
        <f>VLOOKUP(A2096,'ADM Details FY17'!$A$3:$Y$3515,25,FALSE)</f>
        <v>0</v>
      </c>
      <c r="U2096" s="1">
        <f>VLOOKUP(A2096,'ADM Details FY17'!$A$3:$AA$3515,27,FALSE)</f>
        <v>0</v>
      </c>
      <c r="V2096" s="1">
        <f>IFERROR(VLOOKUP(C2096,'eindex _tget pp '!$A$4:$E$615,5,FALSE),0)</f>
        <v>428.64733534644574</v>
      </c>
      <c r="W2096" s="31">
        <f>IFERROR(VLOOKUP(C2096,'eindex _tget pp '!$A$4:$F$615,6,FALSE),0)</f>
        <v>0.53887867950000001</v>
      </c>
      <c r="X2096" s="4">
        <f>IFERROR(VLOOKUP(B2096,'eschools 16'!$A$2:$F$25,6,FALSE),1)</f>
        <v>1</v>
      </c>
      <c r="Y2096" s="1">
        <f t="shared" si="160"/>
        <v>100.73</v>
      </c>
      <c r="Z2096" s="1">
        <f t="shared" si="161"/>
        <v>137.78</v>
      </c>
      <c r="AA2096" s="31">
        <f>IFERROR(VLOOKUP(C2096,'eindex _tget pp '!$A$4:$G$615,7,FALSE),0)</f>
        <v>0.50386079299999997</v>
      </c>
      <c r="AB2096" s="1">
        <f>VLOOKUP(A2096,'ADM Details FY17'!$A$3:$AB$3515,28,FALSE)</f>
        <v>0</v>
      </c>
      <c r="AC2096" s="1">
        <f t="shared" si="162"/>
        <v>0</v>
      </c>
      <c r="AD2096" s="1">
        <f t="shared" si="163"/>
        <v>0.94</v>
      </c>
      <c r="AE2096" s="1">
        <f t="shared" si="164"/>
        <v>141</v>
      </c>
    </row>
    <row r="2097" spans="1:31" x14ac:dyDescent="0.25">
      <c r="A2097" t="str">
        <f>B2097&amp;"-"&amp;COUNTIF($B$3:B2097,B2097)</f>
        <v>564-12</v>
      </c>
      <c r="B2097">
        <v>564</v>
      </c>
      <c r="C2097" s="18">
        <f>VLOOKUP(A2097,'ADM Details FY17'!$A$3:$D$3515,4,FALSE)</f>
        <v>44750</v>
      </c>
      <c r="D2097" s="1">
        <f>VLOOKUP(A2097,'ADM Details FY17'!$A$3:$E$3515,5,FALSE)</f>
        <v>1</v>
      </c>
      <c r="E2097" s="1">
        <f>VLOOKUP(A2097,'ADM Details FY17'!$A$3:$F$3515,6,FALSE)</f>
        <v>0</v>
      </c>
      <c r="F2097" s="1">
        <f>VLOOKUP(A2097,'ADM Details FY17'!$A$3:$G$3515,7,FALSE)</f>
        <v>0</v>
      </c>
      <c r="G2097" s="1">
        <f>VLOOKUP(A2097,'ADM Details FY17'!$A$3:$H$3515,8,FALSE)</f>
        <v>0</v>
      </c>
      <c r="H2097" s="1">
        <f>VLOOKUP(A2097,'ADM Details FY17'!$A$3:$I$3515,9,FALSE)</f>
        <v>0</v>
      </c>
      <c r="I2097" s="1">
        <f>VLOOKUP(A2097,'ADM Details FY17'!$A$3:$J$3517,10,FALSE)</f>
        <v>0</v>
      </c>
      <c r="J2097" s="1">
        <f>VLOOKUP(A2097,'ADM Details FY17'!$A$3:$K$3515,11,FALSE)</f>
        <v>1</v>
      </c>
      <c r="K2097" s="1">
        <f>VLOOKUP(A2097,'ADM Details FY17'!$A$3:$M$3515,13,FALSE)</f>
        <v>1</v>
      </c>
      <c r="L2097" s="1">
        <f>VLOOKUP(A2097,'ADM Details FY17'!$A$3:$O$3515,15,FALSE)</f>
        <v>0</v>
      </c>
      <c r="M2097" s="1">
        <f>VLOOKUP(A2097,'ADM Details FY17'!$A$3:$P$3515,16,FALSE)</f>
        <v>0</v>
      </c>
      <c r="N2097" s="1">
        <f>VLOOKUP(A2097,'ADM Details FY17'!$A$3:$Q$3515,17,FALSE)</f>
        <v>0</v>
      </c>
      <c r="O2097" s="1">
        <f>VLOOKUP(A2097,'ADM Details FY17'!$A$3:$S$3515,19,FALSE)</f>
        <v>0</v>
      </c>
      <c r="P2097" s="1">
        <f>VLOOKUP(A2097,'ADM Details FY17'!$A$3:$U$3515,21,FALSE)</f>
        <v>0</v>
      </c>
      <c r="Q2097" s="1">
        <f>VLOOKUP(A2097,'ADM Details FY17'!$A$3:$V$3515,22,FALSE)</f>
        <v>0</v>
      </c>
      <c r="R2097" s="1">
        <f>VLOOKUP(A2097,'ADM Details FY17'!$A$3:$W$3515,23,FALSE)</f>
        <v>0</v>
      </c>
      <c r="S2097" s="1">
        <f>VLOOKUP(A2097,'ADM Details FY17'!$A$3:$X$3515,24,FALSE)</f>
        <v>0</v>
      </c>
      <c r="T2097" s="1">
        <f>VLOOKUP(A2097,'ADM Details FY17'!$A$3:$Y$3515,25,FALSE)</f>
        <v>0</v>
      </c>
      <c r="U2097" s="1">
        <f>VLOOKUP(A2097,'ADM Details FY17'!$A$3:$AA$3515,27,FALSE)</f>
        <v>0</v>
      </c>
      <c r="V2097" s="1">
        <f>IFERROR(VLOOKUP(C2097,'eindex _tget pp '!$A$4:$E$615,5,FALSE),0)</f>
        <v>0</v>
      </c>
      <c r="W2097" s="31">
        <f>IFERROR(VLOOKUP(C2097,'eindex _tget pp '!$A$4:$F$615,6,FALSE),0)</f>
        <v>0.62225380509999995</v>
      </c>
      <c r="X2097" s="4">
        <f>IFERROR(VLOOKUP(B2097,'eschools 16'!$A$2:$F$25,6,FALSE),1)</f>
        <v>1</v>
      </c>
      <c r="Y2097" s="1">
        <f t="shared" si="160"/>
        <v>0</v>
      </c>
      <c r="Z2097" s="1">
        <f t="shared" si="161"/>
        <v>169.25</v>
      </c>
      <c r="AA2097" s="31">
        <f>IFERROR(VLOOKUP(C2097,'eindex _tget pp '!$A$4:$G$615,7,FALSE),0)</f>
        <v>0.425171886</v>
      </c>
      <c r="AB2097" s="1">
        <f>VLOOKUP(A2097,'ADM Details FY17'!$A$3:$AB$3515,28,FALSE)</f>
        <v>0</v>
      </c>
      <c r="AC2097" s="1">
        <f t="shared" si="162"/>
        <v>0</v>
      </c>
      <c r="AD2097" s="1">
        <f t="shared" si="163"/>
        <v>1</v>
      </c>
      <c r="AE2097" s="1">
        <f t="shared" si="164"/>
        <v>150</v>
      </c>
    </row>
    <row r="2098" spans="1:31" x14ac:dyDescent="0.25">
      <c r="A2098" t="str">
        <f>B2098&amp;"-"&amp;COUNTIF($B$3:B2098,B2098)</f>
        <v>564-13</v>
      </c>
      <c r="B2098">
        <v>564</v>
      </c>
      <c r="C2098" s="18">
        <f>VLOOKUP(A2098,'ADM Details FY17'!$A$3:$D$3515,4,FALSE)</f>
        <v>45005</v>
      </c>
      <c r="D2098" s="1">
        <f>VLOOKUP(A2098,'ADM Details FY17'!$A$3:$E$3515,5,FALSE)</f>
        <v>3.22</v>
      </c>
      <c r="E2098" s="1">
        <f>VLOOKUP(A2098,'ADM Details FY17'!$A$3:$F$3515,6,FALSE)</f>
        <v>0</v>
      </c>
      <c r="F2098" s="1">
        <f>VLOOKUP(A2098,'ADM Details FY17'!$A$3:$G$3515,7,FALSE)</f>
        <v>0</v>
      </c>
      <c r="G2098" s="1">
        <f>VLOOKUP(A2098,'ADM Details FY17'!$A$3:$H$3515,8,FALSE)</f>
        <v>2.71</v>
      </c>
      <c r="H2098" s="1">
        <f>VLOOKUP(A2098,'ADM Details FY17'!$A$3:$I$3515,9,FALSE)</f>
        <v>0</v>
      </c>
      <c r="I2098" s="1">
        <f>VLOOKUP(A2098,'ADM Details FY17'!$A$3:$J$3517,10,FALSE)</f>
        <v>0</v>
      </c>
      <c r="J2098" s="1">
        <f>VLOOKUP(A2098,'ADM Details FY17'!$A$3:$K$3515,11,FALSE)</f>
        <v>0</v>
      </c>
      <c r="K2098" s="1">
        <f>VLOOKUP(A2098,'ADM Details FY17'!$A$3:$M$3515,13,FALSE)</f>
        <v>3.22</v>
      </c>
      <c r="L2098" s="1">
        <f>VLOOKUP(A2098,'ADM Details FY17'!$A$3:$O$3515,15,FALSE)</f>
        <v>0</v>
      </c>
      <c r="M2098" s="1">
        <f>VLOOKUP(A2098,'ADM Details FY17'!$A$3:$P$3515,16,FALSE)</f>
        <v>0</v>
      </c>
      <c r="N2098" s="1">
        <f>VLOOKUP(A2098,'ADM Details FY17'!$A$3:$Q$3515,17,FALSE)</f>
        <v>0</v>
      </c>
      <c r="O2098" s="1">
        <f>VLOOKUP(A2098,'ADM Details FY17'!$A$3:$S$3515,19,FALSE)</f>
        <v>0</v>
      </c>
      <c r="P2098" s="1">
        <f>VLOOKUP(A2098,'ADM Details FY17'!$A$3:$U$3515,21,FALSE)</f>
        <v>0</v>
      </c>
      <c r="Q2098" s="1">
        <f>VLOOKUP(A2098,'ADM Details FY17'!$A$3:$V$3515,22,FALSE)</f>
        <v>0</v>
      </c>
      <c r="R2098" s="1">
        <f>VLOOKUP(A2098,'ADM Details FY17'!$A$3:$W$3515,23,FALSE)</f>
        <v>0</v>
      </c>
      <c r="S2098" s="1">
        <f>VLOOKUP(A2098,'ADM Details FY17'!$A$3:$X$3515,24,FALSE)</f>
        <v>0</v>
      </c>
      <c r="T2098" s="1">
        <f>VLOOKUP(A2098,'ADM Details FY17'!$A$3:$Y$3515,25,FALSE)</f>
        <v>0</v>
      </c>
      <c r="U2098" s="1">
        <f>VLOOKUP(A2098,'ADM Details FY17'!$A$3:$AA$3515,27,FALSE)</f>
        <v>0</v>
      </c>
      <c r="V2098" s="1">
        <f>IFERROR(VLOOKUP(C2098,'eindex _tget pp '!$A$4:$E$615,5,FALSE),0)</f>
        <v>325.59139187654893</v>
      </c>
      <c r="W2098" s="31">
        <f>IFERROR(VLOOKUP(C2098,'eindex _tget pp '!$A$4:$F$615,6,FALSE),0)</f>
        <v>1.7679598572999999</v>
      </c>
      <c r="X2098" s="4">
        <f>IFERROR(VLOOKUP(B2098,'eschools 16'!$A$2:$F$25,6,FALSE),1)</f>
        <v>1</v>
      </c>
      <c r="Y2098" s="1">
        <f t="shared" si="160"/>
        <v>262.10000000000002</v>
      </c>
      <c r="Z2098" s="1">
        <f t="shared" si="161"/>
        <v>1548.45</v>
      </c>
      <c r="AA2098" s="31">
        <f>IFERROR(VLOOKUP(C2098,'eindex _tget pp '!$A$4:$G$615,7,FALSE),0)</f>
        <v>0.39817260300000001</v>
      </c>
      <c r="AB2098" s="1">
        <f>VLOOKUP(A2098,'ADM Details FY17'!$A$3:$AB$3515,28,FALSE)</f>
        <v>0</v>
      </c>
      <c r="AC2098" s="1">
        <f t="shared" si="162"/>
        <v>0</v>
      </c>
      <c r="AD2098" s="1">
        <f t="shared" si="163"/>
        <v>3.22</v>
      </c>
      <c r="AE2098" s="1">
        <f t="shared" si="164"/>
        <v>483.00000000000006</v>
      </c>
    </row>
    <row r="2099" spans="1:31" x14ac:dyDescent="0.25">
      <c r="A2099" t="str">
        <f>B2099&amp;"-"&amp;COUNTIF($B$3:B2099,B2099)</f>
        <v>564-14</v>
      </c>
      <c r="B2099">
        <v>564</v>
      </c>
      <c r="C2099" s="18">
        <f>VLOOKUP(A2099,'ADM Details FY17'!$A$3:$D$3515,4,FALSE)</f>
        <v>45088</v>
      </c>
      <c r="D2099" s="1">
        <f>VLOOKUP(A2099,'ADM Details FY17'!$A$3:$E$3515,5,FALSE)</f>
        <v>5.67</v>
      </c>
      <c r="E2099" s="1">
        <f>VLOOKUP(A2099,'ADM Details FY17'!$A$3:$F$3515,6,FALSE)</f>
        <v>0</v>
      </c>
      <c r="F2099" s="1">
        <f>VLOOKUP(A2099,'ADM Details FY17'!$A$3:$G$3515,7,FALSE)</f>
        <v>3</v>
      </c>
      <c r="G2099" s="1">
        <f>VLOOKUP(A2099,'ADM Details FY17'!$A$3:$H$3515,8,FALSE)</f>
        <v>2</v>
      </c>
      <c r="H2099" s="1">
        <f>VLOOKUP(A2099,'ADM Details FY17'!$A$3:$I$3515,9,FALSE)</f>
        <v>0</v>
      </c>
      <c r="I2099" s="1">
        <f>VLOOKUP(A2099,'ADM Details FY17'!$A$3:$J$3517,10,FALSE)</f>
        <v>0</v>
      </c>
      <c r="J2099" s="1">
        <f>VLOOKUP(A2099,'ADM Details FY17'!$A$3:$K$3515,11,FALSE)</f>
        <v>0</v>
      </c>
      <c r="K2099" s="1">
        <f>VLOOKUP(A2099,'ADM Details FY17'!$A$3:$M$3515,13,FALSE)</f>
        <v>5.67</v>
      </c>
      <c r="L2099" s="1">
        <f>VLOOKUP(A2099,'ADM Details FY17'!$A$3:$O$3515,15,FALSE)</f>
        <v>0</v>
      </c>
      <c r="M2099" s="1">
        <f>VLOOKUP(A2099,'ADM Details FY17'!$A$3:$P$3515,16,FALSE)</f>
        <v>0</v>
      </c>
      <c r="N2099" s="1">
        <f>VLOOKUP(A2099,'ADM Details FY17'!$A$3:$Q$3515,17,FALSE)</f>
        <v>0</v>
      </c>
      <c r="O2099" s="1">
        <f>VLOOKUP(A2099,'ADM Details FY17'!$A$3:$S$3515,19,FALSE)</f>
        <v>0</v>
      </c>
      <c r="P2099" s="1">
        <f>VLOOKUP(A2099,'ADM Details FY17'!$A$3:$U$3515,21,FALSE)</f>
        <v>0</v>
      </c>
      <c r="Q2099" s="1">
        <f>VLOOKUP(A2099,'ADM Details FY17'!$A$3:$V$3515,22,FALSE)</f>
        <v>0</v>
      </c>
      <c r="R2099" s="1">
        <f>VLOOKUP(A2099,'ADM Details FY17'!$A$3:$W$3515,23,FALSE)</f>
        <v>0</v>
      </c>
      <c r="S2099" s="1">
        <f>VLOOKUP(A2099,'ADM Details FY17'!$A$3:$X$3515,24,FALSE)</f>
        <v>0</v>
      </c>
      <c r="T2099" s="1">
        <f>VLOOKUP(A2099,'ADM Details FY17'!$A$3:$Y$3515,25,FALSE)</f>
        <v>0</v>
      </c>
      <c r="U2099" s="1">
        <f>VLOOKUP(A2099,'ADM Details FY17'!$A$3:$AA$3515,27,FALSE)</f>
        <v>0</v>
      </c>
      <c r="V2099" s="1">
        <f>IFERROR(VLOOKUP(C2099,'eindex _tget pp '!$A$4:$E$615,5,FALSE),0)</f>
        <v>0</v>
      </c>
      <c r="W2099" s="31">
        <f>IFERROR(VLOOKUP(C2099,'eindex _tget pp '!$A$4:$F$615,6,FALSE),0)</f>
        <v>0.2988324295</v>
      </c>
      <c r="X2099" s="4">
        <f>IFERROR(VLOOKUP(B2099,'eschools 16'!$A$2:$F$25,6,FALSE),1)</f>
        <v>1</v>
      </c>
      <c r="Y2099" s="1">
        <f t="shared" si="160"/>
        <v>0</v>
      </c>
      <c r="Z2099" s="1">
        <f t="shared" si="161"/>
        <v>460.87</v>
      </c>
      <c r="AA2099" s="31">
        <f>IFERROR(VLOOKUP(C2099,'eindex _tget pp '!$A$4:$G$615,7,FALSE),0)</f>
        <v>0.32562941299999998</v>
      </c>
      <c r="AB2099" s="1">
        <f>VLOOKUP(A2099,'ADM Details FY17'!$A$3:$AB$3515,28,FALSE)</f>
        <v>0</v>
      </c>
      <c r="AC2099" s="1">
        <f t="shared" si="162"/>
        <v>0</v>
      </c>
      <c r="AD2099" s="1">
        <f t="shared" si="163"/>
        <v>5.67</v>
      </c>
      <c r="AE2099" s="1">
        <f t="shared" si="164"/>
        <v>850.5</v>
      </c>
    </row>
    <row r="2100" spans="1:31" x14ac:dyDescent="0.25">
      <c r="A2100" t="str">
        <f>B2100&amp;"-"&amp;COUNTIF($B$3:B2100,B2100)</f>
        <v>564-15</v>
      </c>
      <c r="B2100">
        <v>564</v>
      </c>
      <c r="C2100" s="18">
        <f>VLOOKUP(A2100,'ADM Details FY17'!$A$3:$D$3515,4,FALSE)</f>
        <v>45104</v>
      </c>
      <c r="D2100" s="1">
        <f>VLOOKUP(A2100,'ADM Details FY17'!$A$3:$E$3515,5,FALSE)</f>
        <v>0.71</v>
      </c>
      <c r="E2100" s="1">
        <f>VLOOKUP(A2100,'ADM Details FY17'!$A$3:$F$3515,6,FALSE)</f>
        <v>0</v>
      </c>
      <c r="F2100" s="1">
        <f>VLOOKUP(A2100,'ADM Details FY17'!$A$3:$G$3515,7,FALSE)</f>
        <v>0</v>
      </c>
      <c r="G2100" s="1">
        <f>VLOOKUP(A2100,'ADM Details FY17'!$A$3:$H$3515,8,FALSE)</f>
        <v>0.71</v>
      </c>
      <c r="H2100" s="1">
        <f>VLOOKUP(A2100,'ADM Details FY17'!$A$3:$I$3515,9,FALSE)</f>
        <v>0</v>
      </c>
      <c r="I2100" s="1">
        <f>VLOOKUP(A2100,'ADM Details FY17'!$A$3:$J$3517,10,FALSE)</f>
        <v>0</v>
      </c>
      <c r="J2100" s="1">
        <f>VLOOKUP(A2100,'ADM Details FY17'!$A$3:$K$3515,11,FALSE)</f>
        <v>0</v>
      </c>
      <c r="K2100" s="1">
        <f>VLOOKUP(A2100,'ADM Details FY17'!$A$3:$M$3515,13,FALSE)</f>
        <v>0.71</v>
      </c>
      <c r="L2100" s="1">
        <f>VLOOKUP(A2100,'ADM Details FY17'!$A$3:$O$3515,15,FALSE)</f>
        <v>0</v>
      </c>
      <c r="M2100" s="1">
        <f>VLOOKUP(A2100,'ADM Details FY17'!$A$3:$P$3515,16,FALSE)</f>
        <v>0</v>
      </c>
      <c r="N2100" s="1">
        <f>VLOOKUP(A2100,'ADM Details FY17'!$A$3:$Q$3515,17,FALSE)</f>
        <v>0</v>
      </c>
      <c r="O2100" s="1">
        <f>VLOOKUP(A2100,'ADM Details FY17'!$A$3:$S$3515,19,FALSE)</f>
        <v>0</v>
      </c>
      <c r="P2100" s="1">
        <f>VLOOKUP(A2100,'ADM Details FY17'!$A$3:$U$3515,21,FALSE)</f>
        <v>0</v>
      </c>
      <c r="Q2100" s="1">
        <f>VLOOKUP(A2100,'ADM Details FY17'!$A$3:$V$3515,22,FALSE)</f>
        <v>0</v>
      </c>
      <c r="R2100" s="1">
        <f>VLOOKUP(A2100,'ADM Details FY17'!$A$3:$W$3515,23,FALSE)</f>
        <v>0</v>
      </c>
      <c r="S2100" s="1">
        <f>VLOOKUP(A2100,'ADM Details FY17'!$A$3:$X$3515,24,FALSE)</f>
        <v>0</v>
      </c>
      <c r="T2100" s="1">
        <f>VLOOKUP(A2100,'ADM Details FY17'!$A$3:$Y$3515,25,FALSE)</f>
        <v>0</v>
      </c>
      <c r="U2100" s="1">
        <f>VLOOKUP(A2100,'ADM Details FY17'!$A$3:$AA$3515,27,FALSE)</f>
        <v>0</v>
      </c>
      <c r="V2100" s="1">
        <f>IFERROR(VLOOKUP(C2100,'eindex _tget pp '!$A$4:$E$615,5,FALSE),0)</f>
        <v>0</v>
      </c>
      <c r="W2100" s="31">
        <f>IFERROR(VLOOKUP(C2100,'eindex _tget pp '!$A$4:$F$615,6,FALSE),0)</f>
        <v>0.63577925459999995</v>
      </c>
      <c r="X2100" s="4">
        <f>IFERROR(VLOOKUP(B2100,'eschools 16'!$A$2:$F$25,6,FALSE),1)</f>
        <v>1</v>
      </c>
      <c r="Y2100" s="1">
        <f t="shared" si="160"/>
        <v>0</v>
      </c>
      <c r="Z2100" s="1">
        <f t="shared" si="161"/>
        <v>122.78</v>
      </c>
      <c r="AA2100" s="31">
        <f>IFERROR(VLOOKUP(C2100,'eindex _tget pp '!$A$4:$G$615,7,FALSE),0)</f>
        <v>0.32598799899999997</v>
      </c>
      <c r="AB2100" s="1">
        <f>VLOOKUP(A2100,'ADM Details FY17'!$A$3:$AB$3515,28,FALSE)</f>
        <v>0</v>
      </c>
      <c r="AC2100" s="1">
        <f t="shared" si="162"/>
        <v>0</v>
      </c>
      <c r="AD2100" s="1">
        <f t="shared" si="163"/>
        <v>0.71</v>
      </c>
      <c r="AE2100" s="1">
        <f t="shared" si="164"/>
        <v>106.5</v>
      </c>
    </row>
    <row r="2101" spans="1:31" x14ac:dyDescent="0.25">
      <c r="A2101" t="str">
        <f>B2101&amp;"-"&amp;COUNTIF($B$3:B2101,B2101)</f>
        <v>564-16</v>
      </c>
      <c r="B2101">
        <v>564</v>
      </c>
      <c r="C2101" s="18">
        <f>VLOOKUP(A2101,'ADM Details FY17'!$A$3:$D$3515,4,FALSE)</f>
        <v>0</v>
      </c>
      <c r="D2101" s="1">
        <f>VLOOKUP(A2101,'ADM Details FY17'!$A$3:$E$3515,5,FALSE)</f>
        <v>0</v>
      </c>
      <c r="E2101" s="1">
        <f>VLOOKUP(A2101,'ADM Details FY17'!$A$3:$F$3515,6,FALSE)</f>
        <v>0</v>
      </c>
      <c r="F2101" s="1">
        <f>VLOOKUP(A2101,'ADM Details FY17'!$A$3:$G$3515,7,FALSE)</f>
        <v>0</v>
      </c>
      <c r="G2101" s="1">
        <f>VLOOKUP(A2101,'ADM Details FY17'!$A$3:$H$3515,8,FALSE)</f>
        <v>0</v>
      </c>
      <c r="H2101" s="1">
        <f>VLOOKUP(A2101,'ADM Details FY17'!$A$3:$I$3515,9,FALSE)</f>
        <v>0</v>
      </c>
      <c r="I2101" s="1">
        <f>VLOOKUP(A2101,'ADM Details FY17'!$A$3:$J$3517,10,FALSE)</f>
        <v>0</v>
      </c>
      <c r="J2101" s="1">
        <f>VLOOKUP(A2101,'ADM Details FY17'!$A$3:$K$3515,11,FALSE)</f>
        <v>0</v>
      </c>
      <c r="K2101" s="1">
        <f>VLOOKUP(A2101,'ADM Details FY17'!$A$3:$M$3515,13,FALSE)</f>
        <v>0</v>
      </c>
      <c r="L2101" s="1">
        <f>VLOOKUP(A2101,'ADM Details FY17'!$A$3:$O$3515,15,FALSE)</f>
        <v>0</v>
      </c>
      <c r="M2101" s="1">
        <f>VLOOKUP(A2101,'ADM Details FY17'!$A$3:$P$3515,16,FALSE)</f>
        <v>0</v>
      </c>
      <c r="N2101" s="1">
        <f>VLOOKUP(A2101,'ADM Details FY17'!$A$3:$Q$3515,17,FALSE)</f>
        <v>0</v>
      </c>
      <c r="O2101" s="1">
        <f>VLOOKUP(A2101,'ADM Details FY17'!$A$3:$S$3515,19,FALSE)</f>
        <v>0</v>
      </c>
      <c r="P2101" s="1">
        <f>VLOOKUP(A2101,'ADM Details FY17'!$A$3:$U$3515,21,FALSE)</f>
        <v>0</v>
      </c>
      <c r="Q2101" s="1">
        <f>VLOOKUP(A2101,'ADM Details FY17'!$A$3:$V$3515,22,FALSE)</f>
        <v>0</v>
      </c>
      <c r="R2101" s="1">
        <f>VLOOKUP(A2101,'ADM Details FY17'!$A$3:$W$3515,23,FALSE)</f>
        <v>0</v>
      </c>
      <c r="S2101" s="1">
        <f>VLOOKUP(A2101,'ADM Details FY17'!$A$3:$X$3515,24,FALSE)</f>
        <v>0</v>
      </c>
      <c r="T2101" s="1">
        <f>VLOOKUP(A2101,'ADM Details FY17'!$A$3:$Y$3515,25,FALSE)</f>
        <v>0</v>
      </c>
      <c r="U2101" s="1">
        <f>VLOOKUP(A2101,'ADM Details FY17'!$A$3:$AA$3515,27,FALSE)</f>
        <v>0</v>
      </c>
      <c r="V2101" s="1">
        <f>IFERROR(VLOOKUP(C2101,'eindex _tget pp '!$A$4:$E$615,5,FALSE),0)</f>
        <v>0</v>
      </c>
      <c r="W2101" s="31">
        <f>IFERROR(VLOOKUP(C2101,'eindex _tget pp '!$A$4:$F$615,6,FALSE),0)</f>
        <v>0</v>
      </c>
      <c r="X2101" s="4">
        <f>IFERROR(VLOOKUP(B2101,'eschools 16'!$A$2:$F$25,6,FALSE),1)</f>
        <v>1</v>
      </c>
      <c r="Y2101" s="1">
        <f t="shared" si="160"/>
        <v>0</v>
      </c>
      <c r="Z2101" s="1">
        <f t="shared" si="161"/>
        <v>0</v>
      </c>
      <c r="AA2101" s="31">
        <f>IFERROR(VLOOKUP(C2101,'eindex _tget pp '!$A$4:$G$615,7,FALSE),0)</f>
        <v>0</v>
      </c>
      <c r="AB2101" s="1">
        <f>VLOOKUP(A2101,'ADM Details FY17'!$A$3:$AB$3515,28,FALSE)</f>
        <v>0</v>
      </c>
      <c r="AC2101" s="1">
        <f t="shared" si="162"/>
        <v>0</v>
      </c>
      <c r="AD2101" s="1">
        <f t="shared" si="163"/>
        <v>0</v>
      </c>
      <c r="AE2101" s="1">
        <f t="shared" si="164"/>
        <v>0</v>
      </c>
    </row>
    <row r="2102" spans="1:31" x14ac:dyDescent="0.25">
      <c r="A2102" t="str">
        <f>B2102&amp;"-"&amp;COUNTIF($B$3:B2102,B2102)</f>
        <v>564-17</v>
      </c>
      <c r="B2102">
        <v>564</v>
      </c>
      <c r="C2102" s="18">
        <f>VLOOKUP(A2102,'ADM Details FY17'!$A$3:$D$3515,4,FALSE)</f>
        <v>0</v>
      </c>
      <c r="D2102" s="1">
        <f>VLOOKUP(A2102,'ADM Details FY17'!$A$3:$E$3515,5,FALSE)</f>
        <v>0</v>
      </c>
      <c r="E2102" s="1">
        <f>VLOOKUP(A2102,'ADM Details FY17'!$A$3:$F$3515,6,FALSE)</f>
        <v>0</v>
      </c>
      <c r="F2102" s="1">
        <f>VLOOKUP(A2102,'ADM Details FY17'!$A$3:$G$3515,7,FALSE)</f>
        <v>0</v>
      </c>
      <c r="G2102" s="1">
        <f>VLOOKUP(A2102,'ADM Details FY17'!$A$3:$H$3515,8,FALSE)</f>
        <v>0</v>
      </c>
      <c r="H2102" s="1">
        <f>VLOOKUP(A2102,'ADM Details FY17'!$A$3:$I$3515,9,FALSE)</f>
        <v>0</v>
      </c>
      <c r="I2102" s="1">
        <f>VLOOKUP(A2102,'ADM Details FY17'!$A$3:$J$3517,10,FALSE)</f>
        <v>0</v>
      </c>
      <c r="J2102" s="1">
        <f>VLOOKUP(A2102,'ADM Details FY17'!$A$3:$K$3515,11,FALSE)</f>
        <v>0</v>
      </c>
      <c r="K2102" s="1">
        <f>VLOOKUP(A2102,'ADM Details FY17'!$A$3:$M$3515,13,FALSE)</f>
        <v>0</v>
      </c>
      <c r="L2102" s="1">
        <f>VLOOKUP(A2102,'ADM Details FY17'!$A$3:$O$3515,15,FALSE)</f>
        <v>0</v>
      </c>
      <c r="M2102" s="1">
        <f>VLOOKUP(A2102,'ADM Details FY17'!$A$3:$P$3515,16,FALSE)</f>
        <v>0</v>
      </c>
      <c r="N2102" s="1">
        <f>VLOOKUP(A2102,'ADM Details FY17'!$A$3:$Q$3515,17,FALSE)</f>
        <v>0</v>
      </c>
      <c r="O2102" s="1">
        <f>VLOOKUP(A2102,'ADM Details FY17'!$A$3:$S$3515,19,FALSE)</f>
        <v>0</v>
      </c>
      <c r="P2102" s="1">
        <f>VLOOKUP(A2102,'ADM Details FY17'!$A$3:$U$3515,21,FALSE)</f>
        <v>0</v>
      </c>
      <c r="Q2102" s="1">
        <f>VLOOKUP(A2102,'ADM Details FY17'!$A$3:$V$3515,22,FALSE)</f>
        <v>0</v>
      </c>
      <c r="R2102" s="1">
        <f>VLOOKUP(A2102,'ADM Details FY17'!$A$3:$W$3515,23,FALSE)</f>
        <v>0</v>
      </c>
      <c r="S2102" s="1">
        <f>VLOOKUP(A2102,'ADM Details FY17'!$A$3:$X$3515,24,FALSE)</f>
        <v>0</v>
      </c>
      <c r="T2102" s="1">
        <f>VLOOKUP(A2102,'ADM Details FY17'!$A$3:$Y$3515,25,FALSE)</f>
        <v>0</v>
      </c>
      <c r="U2102" s="1">
        <f>VLOOKUP(A2102,'ADM Details FY17'!$A$3:$AA$3515,27,FALSE)</f>
        <v>0</v>
      </c>
      <c r="V2102" s="1">
        <f>IFERROR(VLOOKUP(C2102,'eindex _tget pp '!$A$4:$E$615,5,FALSE),0)</f>
        <v>0</v>
      </c>
      <c r="W2102" s="31">
        <f>IFERROR(VLOOKUP(C2102,'eindex _tget pp '!$A$4:$F$615,6,FALSE),0)</f>
        <v>0</v>
      </c>
      <c r="X2102" s="4">
        <f>IFERROR(VLOOKUP(B2102,'eschools 16'!$A$2:$F$25,6,FALSE),1)</f>
        <v>1</v>
      </c>
      <c r="Y2102" s="1">
        <f t="shared" si="160"/>
        <v>0</v>
      </c>
      <c r="Z2102" s="1">
        <f t="shared" si="161"/>
        <v>0</v>
      </c>
      <c r="AA2102" s="31">
        <f>IFERROR(VLOOKUP(C2102,'eindex _tget pp '!$A$4:$G$615,7,FALSE),0)</f>
        <v>0</v>
      </c>
      <c r="AB2102" s="1">
        <f>VLOOKUP(A2102,'ADM Details FY17'!$A$3:$AB$3515,28,FALSE)</f>
        <v>0</v>
      </c>
      <c r="AC2102" s="1">
        <f t="shared" si="162"/>
        <v>0</v>
      </c>
      <c r="AD2102" s="1">
        <f t="shared" si="163"/>
        <v>0</v>
      </c>
      <c r="AE2102" s="1">
        <f t="shared" si="164"/>
        <v>0</v>
      </c>
    </row>
    <row r="2103" spans="1:31" x14ac:dyDescent="0.25">
      <c r="A2103" t="str">
        <f>B2103&amp;"-"&amp;COUNTIF($B$3:B2103,B2103)</f>
        <v>564-18</v>
      </c>
      <c r="B2103">
        <v>564</v>
      </c>
      <c r="C2103" s="18">
        <f>VLOOKUP(A2103,'ADM Details FY17'!$A$3:$D$3515,4,FALSE)</f>
        <v>0</v>
      </c>
      <c r="D2103" s="1">
        <f>VLOOKUP(A2103,'ADM Details FY17'!$A$3:$E$3515,5,FALSE)</f>
        <v>0</v>
      </c>
      <c r="E2103" s="1">
        <f>VLOOKUP(A2103,'ADM Details FY17'!$A$3:$F$3515,6,FALSE)</f>
        <v>0</v>
      </c>
      <c r="F2103" s="1">
        <f>VLOOKUP(A2103,'ADM Details FY17'!$A$3:$G$3515,7,FALSE)</f>
        <v>0</v>
      </c>
      <c r="G2103" s="1">
        <f>VLOOKUP(A2103,'ADM Details FY17'!$A$3:$H$3515,8,FALSE)</f>
        <v>0</v>
      </c>
      <c r="H2103" s="1">
        <f>VLOOKUP(A2103,'ADM Details FY17'!$A$3:$I$3515,9,FALSE)</f>
        <v>0</v>
      </c>
      <c r="I2103" s="1">
        <f>VLOOKUP(A2103,'ADM Details FY17'!$A$3:$J$3517,10,FALSE)</f>
        <v>0</v>
      </c>
      <c r="J2103" s="1">
        <f>VLOOKUP(A2103,'ADM Details FY17'!$A$3:$K$3515,11,FALSE)</f>
        <v>0</v>
      </c>
      <c r="K2103" s="1">
        <f>VLOOKUP(A2103,'ADM Details FY17'!$A$3:$M$3515,13,FALSE)</f>
        <v>0</v>
      </c>
      <c r="L2103" s="1">
        <f>VLOOKUP(A2103,'ADM Details FY17'!$A$3:$O$3515,15,FALSE)</f>
        <v>0</v>
      </c>
      <c r="M2103" s="1">
        <f>VLOOKUP(A2103,'ADM Details FY17'!$A$3:$P$3515,16,FALSE)</f>
        <v>0</v>
      </c>
      <c r="N2103" s="1">
        <f>VLOOKUP(A2103,'ADM Details FY17'!$A$3:$Q$3515,17,FALSE)</f>
        <v>0</v>
      </c>
      <c r="O2103" s="1">
        <f>VLOOKUP(A2103,'ADM Details FY17'!$A$3:$S$3515,19,FALSE)</f>
        <v>0</v>
      </c>
      <c r="P2103" s="1">
        <f>VLOOKUP(A2103,'ADM Details FY17'!$A$3:$U$3515,21,FALSE)</f>
        <v>0</v>
      </c>
      <c r="Q2103" s="1">
        <f>VLOOKUP(A2103,'ADM Details FY17'!$A$3:$V$3515,22,FALSE)</f>
        <v>0</v>
      </c>
      <c r="R2103" s="1">
        <f>VLOOKUP(A2103,'ADM Details FY17'!$A$3:$W$3515,23,FALSE)</f>
        <v>0</v>
      </c>
      <c r="S2103" s="1">
        <f>VLOOKUP(A2103,'ADM Details FY17'!$A$3:$X$3515,24,FALSE)</f>
        <v>0</v>
      </c>
      <c r="T2103" s="1">
        <f>VLOOKUP(A2103,'ADM Details FY17'!$A$3:$Y$3515,25,FALSE)</f>
        <v>0</v>
      </c>
      <c r="U2103" s="1">
        <f>VLOOKUP(A2103,'ADM Details FY17'!$A$3:$AA$3515,27,FALSE)</f>
        <v>0</v>
      </c>
      <c r="V2103" s="1">
        <f>IFERROR(VLOOKUP(C2103,'eindex _tget pp '!$A$4:$E$615,5,FALSE),0)</f>
        <v>0</v>
      </c>
      <c r="W2103" s="31">
        <f>IFERROR(VLOOKUP(C2103,'eindex _tget pp '!$A$4:$F$615,6,FALSE),0)</f>
        <v>0</v>
      </c>
      <c r="X2103" s="4">
        <f>IFERROR(VLOOKUP(B2103,'eschools 16'!$A$2:$F$25,6,FALSE),1)</f>
        <v>1</v>
      </c>
      <c r="Y2103" s="1">
        <f t="shared" si="160"/>
        <v>0</v>
      </c>
      <c r="Z2103" s="1">
        <f t="shared" si="161"/>
        <v>0</v>
      </c>
      <c r="AA2103" s="31">
        <f>IFERROR(VLOOKUP(C2103,'eindex _tget pp '!$A$4:$G$615,7,FALSE),0)</f>
        <v>0</v>
      </c>
      <c r="AB2103" s="1">
        <f>VLOOKUP(A2103,'ADM Details FY17'!$A$3:$AB$3515,28,FALSE)</f>
        <v>0</v>
      </c>
      <c r="AC2103" s="1">
        <f t="shared" si="162"/>
        <v>0</v>
      </c>
      <c r="AD2103" s="1">
        <f t="shared" si="163"/>
        <v>0</v>
      </c>
      <c r="AE2103" s="1">
        <f t="shared" si="164"/>
        <v>0</v>
      </c>
    </row>
    <row r="2104" spans="1:31" x14ac:dyDescent="0.25">
      <c r="A2104" t="str">
        <f>B2104&amp;"-"&amp;COUNTIF($B$3:B2104,B2104)</f>
        <v>564-19</v>
      </c>
      <c r="B2104">
        <v>564</v>
      </c>
      <c r="C2104" s="18">
        <f>VLOOKUP(A2104,'ADM Details FY17'!$A$3:$D$3515,4,FALSE)</f>
        <v>0</v>
      </c>
      <c r="D2104" s="1">
        <f>VLOOKUP(A2104,'ADM Details FY17'!$A$3:$E$3515,5,FALSE)</f>
        <v>0</v>
      </c>
      <c r="E2104" s="1">
        <f>VLOOKUP(A2104,'ADM Details FY17'!$A$3:$F$3515,6,FALSE)</f>
        <v>0</v>
      </c>
      <c r="F2104" s="1">
        <f>VLOOKUP(A2104,'ADM Details FY17'!$A$3:$G$3515,7,FALSE)</f>
        <v>0</v>
      </c>
      <c r="G2104" s="1">
        <f>VLOOKUP(A2104,'ADM Details FY17'!$A$3:$H$3515,8,FALSE)</f>
        <v>0</v>
      </c>
      <c r="H2104" s="1">
        <f>VLOOKUP(A2104,'ADM Details FY17'!$A$3:$I$3515,9,FALSE)</f>
        <v>0</v>
      </c>
      <c r="I2104" s="1">
        <f>VLOOKUP(A2104,'ADM Details FY17'!$A$3:$J$3517,10,FALSE)</f>
        <v>0</v>
      </c>
      <c r="J2104" s="1">
        <f>VLOOKUP(A2104,'ADM Details FY17'!$A$3:$K$3515,11,FALSE)</f>
        <v>0</v>
      </c>
      <c r="K2104" s="1">
        <f>VLOOKUP(A2104,'ADM Details FY17'!$A$3:$M$3515,13,FALSE)</f>
        <v>0</v>
      </c>
      <c r="L2104" s="1">
        <f>VLOOKUP(A2104,'ADM Details FY17'!$A$3:$O$3515,15,FALSE)</f>
        <v>0</v>
      </c>
      <c r="M2104" s="1">
        <f>VLOOKUP(A2104,'ADM Details FY17'!$A$3:$P$3515,16,FALSE)</f>
        <v>0</v>
      </c>
      <c r="N2104" s="1">
        <f>VLOOKUP(A2104,'ADM Details FY17'!$A$3:$Q$3515,17,FALSE)</f>
        <v>0</v>
      </c>
      <c r="O2104" s="1">
        <f>VLOOKUP(A2104,'ADM Details FY17'!$A$3:$S$3515,19,FALSE)</f>
        <v>0</v>
      </c>
      <c r="P2104" s="1">
        <f>VLOOKUP(A2104,'ADM Details FY17'!$A$3:$U$3515,21,FALSE)</f>
        <v>0</v>
      </c>
      <c r="Q2104" s="1">
        <f>VLOOKUP(A2104,'ADM Details FY17'!$A$3:$V$3515,22,FALSE)</f>
        <v>0</v>
      </c>
      <c r="R2104" s="1">
        <f>VLOOKUP(A2104,'ADM Details FY17'!$A$3:$W$3515,23,FALSE)</f>
        <v>0</v>
      </c>
      <c r="S2104" s="1">
        <f>VLOOKUP(A2104,'ADM Details FY17'!$A$3:$X$3515,24,FALSE)</f>
        <v>0</v>
      </c>
      <c r="T2104" s="1">
        <f>VLOOKUP(A2104,'ADM Details FY17'!$A$3:$Y$3515,25,FALSE)</f>
        <v>0</v>
      </c>
      <c r="U2104" s="1">
        <f>VLOOKUP(A2104,'ADM Details FY17'!$A$3:$AA$3515,27,FALSE)</f>
        <v>0</v>
      </c>
      <c r="V2104" s="1">
        <f>IFERROR(VLOOKUP(C2104,'eindex _tget pp '!$A$4:$E$615,5,FALSE),0)</f>
        <v>0</v>
      </c>
      <c r="W2104" s="31">
        <f>IFERROR(VLOOKUP(C2104,'eindex _tget pp '!$A$4:$F$615,6,FALSE),0)</f>
        <v>0</v>
      </c>
      <c r="X2104" s="4">
        <f>IFERROR(VLOOKUP(B2104,'eschools 16'!$A$2:$F$25,6,FALSE),1)</f>
        <v>1</v>
      </c>
      <c r="Y2104" s="1">
        <f t="shared" si="160"/>
        <v>0</v>
      </c>
      <c r="Z2104" s="1">
        <f t="shared" si="161"/>
        <v>0</v>
      </c>
      <c r="AA2104" s="31">
        <f>IFERROR(VLOOKUP(C2104,'eindex _tget pp '!$A$4:$G$615,7,FALSE),0)</f>
        <v>0</v>
      </c>
      <c r="AB2104" s="1">
        <f>VLOOKUP(A2104,'ADM Details FY17'!$A$3:$AB$3515,28,FALSE)</f>
        <v>0</v>
      </c>
      <c r="AC2104" s="1">
        <f t="shared" si="162"/>
        <v>0</v>
      </c>
      <c r="AD2104" s="1">
        <f t="shared" si="163"/>
        <v>0</v>
      </c>
      <c r="AE2104" s="1">
        <f t="shared" si="164"/>
        <v>0</v>
      </c>
    </row>
    <row r="2105" spans="1:31" x14ac:dyDescent="0.25">
      <c r="A2105" t="str">
        <f>B2105&amp;"-"&amp;COUNTIF($B$3:B2105,B2105)</f>
        <v>564-20</v>
      </c>
      <c r="B2105">
        <v>564</v>
      </c>
      <c r="C2105" s="18">
        <f>VLOOKUP(A2105,'ADM Details FY17'!$A$3:$D$3515,4,FALSE)</f>
        <v>0</v>
      </c>
      <c r="D2105" s="1">
        <f>VLOOKUP(A2105,'ADM Details FY17'!$A$3:$E$3515,5,FALSE)</f>
        <v>0</v>
      </c>
      <c r="E2105" s="1">
        <f>VLOOKUP(A2105,'ADM Details FY17'!$A$3:$F$3515,6,FALSE)</f>
        <v>0</v>
      </c>
      <c r="F2105" s="1">
        <f>VLOOKUP(A2105,'ADM Details FY17'!$A$3:$G$3515,7,FALSE)</f>
        <v>0</v>
      </c>
      <c r="G2105" s="1">
        <f>VLOOKUP(A2105,'ADM Details FY17'!$A$3:$H$3515,8,FALSE)</f>
        <v>0</v>
      </c>
      <c r="H2105" s="1">
        <f>VLOOKUP(A2105,'ADM Details FY17'!$A$3:$I$3515,9,FALSE)</f>
        <v>0</v>
      </c>
      <c r="I2105" s="1">
        <f>VLOOKUP(A2105,'ADM Details FY17'!$A$3:$J$3517,10,FALSE)</f>
        <v>0</v>
      </c>
      <c r="J2105" s="1">
        <f>VLOOKUP(A2105,'ADM Details FY17'!$A$3:$K$3515,11,FALSE)</f>
        <v>0</v>
      </c>
      <c r="K2105" s="1">
        <f>VLOOKUP(A2105,'ADM Details FY17'!$A$3:$M$3515,13,FALSE)</f>
        <v>0</v>
      </c>
      <c r="L2105" s="1">
        <f>VLOOKUP(A2105,'ADM Details FY17'!$A$3:$O$3515,15,FALSE)</f>
        <v>0</v>
      </c>
      <c r="M2105" s="1">
        <f>VLOOKUP(A2105,'ADM Details FY17'!$A$3:$P$3515,16,FALSE)</f>
        <v>0</v>
      </c>
      <c r="N2105" s="1">
        <f>VLOOKUP(A2105,'ADM Details FY17'!$A$3:$Q$3515,17,FALSE)</f>
        <v>0</v>
      </c>
      <c r="O2105" s="1">
        <f>VLOOKUP(A2105,'ADM Details FY17'!$A$3:$S$3515,19,FALSE)</f>
        <v>0</v>
      </c>
      <c r="P2105" s="1">
        <f>VLOOKUP(A2105,'ADM Details FY17'!$A$3:$U$3515,21,FALSE)</f>
        <v>0</v>
      </c>
      <c r="Q2105" s="1">
        <f>VLOOKUP(A2105,'ADM Details FY17'!$A$3:$V$3515,22,FALSE)</f>
        <v>0</v>
      </c>
      <c r="R2105" s="1">
        <f>VLOOKUP(A2105,'ADM Details FY17'!$A$3:$W$3515,23,FALSE)</f>
        <v>0</v>
      </c>
      <c r="S2105" s="1">
        <f>VLOOKUP(A2105,'ADM Details FY17'!$A$3:$X$3515,24,FALSE)</f>
        <v>0</v>
      </c>
      <c r="T2105" s="1">
        <f>VLOOKUP(A2105,'ADM Details FY17'!$A$3:$Y$3515,25,FALSE)</f>
        <v>0</v>
      </c>
      <c r="U2105" s="1">
        <f>VLOOKUP(A2105,'ADM Details FY17'!$A$3:$AA$3515,27,FALSE)</f>
        <v>0</v>
      </c>
      <c r="V2105" s="1">
        <f>IFERROR(VLOOKUP(C2105,'eindex _tget pp '!$A$4:$E$615,5,FALSE),0)</f>
        <v>0</v>
      </c>
      <c r="W2105" s="31">
        <f>IFERROR(VLOOKUP(C2105,'eindex _tget pp '!$A$4:$F$615,6,FALSE),0)</f>
        <v>0</v>
      </c>
      <c r="X2105" s="4">
        <f>IFERROR(VLOOKUP(B2105,'eschools 16'!$A$2:$F$25,6,FALSE),1)</f>
        <v>1</v>
      </c>
      <c r="Y2105" s="1">
        <f t="shared" si="160"/>
        <v>0</v>
      </c>
      <c r="Z2105" s="1">
        <f t="shared" si="161"/>
        <v>0</v>
      </c>
      <c r="AA2105" s="31">
        <f>IFERROR(VLOOKUP(C2105,'eindex _tget pp '!$A$4:$G$615,7,FALSE),0)</f>
        <v>0</v>
      </c>
      <c r="AB2105" s="1">
        <f>VLOOKUP(A2105,'ADM Details FY17'!$A$3:$AB$3515,28,FALSE)</f>
        <v>0</v>
      </c>
      <c r="AC2105" s="1">
        <f t="shared" si="162"/>
        <v>0</v>
      </c>
      <c r="AD2105" s="1">
        <f t="shared" si="163"/>
        <v>0</v>
      </c>
      <c r="AE2105" s="1">
        <f t="shared" si="164"/>
        <v>0</v>
      </c>
    </row>
    <row r="2106" spans="1:31" x14ac:dyDescent="0.25">
      <c r="A2106" t="str">
        <f>B2106&amp;"-"&amp;COUNTIF($B$3:B2106,B2106)</f>
        <v>564-21</v>
      </c>
      <c r="B2106">
        <v>564</v>
      </c>
      <c r="C2106" s="18">
        <f>VLOOKUP(A2106,'ADM Details FY17'!$A$3:$D$3515,4,FALSE)</f>
        <v>0</v>
      </c>
      <c r="D2106" s="1">
        <f>VLOOKUP(A2106,'ADM Details FY17'!$A$3:$E$3515,5,FALSE)</f>
        <v>0</v>
      </c>
      <c r="E2106" s="1">
        <f>VLOOKUP(A2106,'ADM Details FY17'!$A$3:$F$3515,6,FALSE)</f>
        <v>0</v>
      </c>
      <c r="F2106" s="1">
        <f>VLOOKUP(A2106,'ADM Details FY17'!$A$3:$G$3515,7,FALSE)</f>
        <v>0</v>
      </c>
      <c r="G2106" s="1">
        <f>VLOOKUP(A2106,'ADM Details FY17'!$A$3:$H$3515,8,FALSE)</f>
        <v>0</v>
      </c>
      <c r="H2106" s="1">
        <f>VLOOKUP(A2106,'ADM Details FY17'!$A$3:$I$3515,9,FALSE)</f>
        <v>0</v>
      </c>
      <c r="I2106" s="1">
        <f>VLOOKUP(A2106,'ADM Details FY17'!$A$3:$J$3517,10,FALSE)</f>
        <v>0</v>
      </c>
      <c r="J2106" s="1">
        <f>VLOOKUP(A2106,'ADM Details FY17'!$A$3:$K$3515,11,FALSE)</f>
        <v>0</v>
      </c>
      <c r="K2106" s="1">
        <f>VLOOKUP(A2106,'ADM Details FY17'!$A$3:$M$3515,13,FALSE)</f>
        <v>0</v>
      </c>
      <c r="L2106" s="1">
        <f>VLOOKUP(A2106,'ADM Details FY17'!$A$3:$O$3515,15,FALSE)</f>
        <v>0</v>
      </c>
      <c r="M2106" s="1">
        <f>VLOOKUP(A2106,'ADM Details FY17'!$A$3:$P$3515,16,FALSE)</f>
        <v>0</v>
      </c>
      <c r="N2106" s="1">
        <f>VLOOKUP(A2106,'ADM Details FY17'!$A$3:$Q$3515,17,FALSE)</f>
        <v>0</v>
      </c>
      <c r="O2106" s="1">
        <f>VLOOKUP(A2106,'ADM Details FY17'!$A$3:$S$3515,19,FALSE)</f>
        <v>0</v>
      </c>
      <c r="P2106" s="1">
        <f>VLOOKUP(A2106,'ADM Details FY17'!$A$3:$U$3515,21,FALSE)</f>
        <v>0</v>
      </c>
      <c r="Q2106" s="1">
        <f>VLOOKUP(A2106,'ADM Details FY17'!$A$3:$V$3515,22,FALSE)</f>
        <v>0</v>
      </c>
      <c r="R2106" s="1">
        <f>VLOOKUP(A2106,'ADM Details FY17'!$A$3:$W$3515,23,FALSE)</f>
        <v>0</v>
      </c>
      <c r="S2106" s="1">
        <f>VLOOKUP(A2106,'ADM Details FY17'!$A$3:$X$3515,24,FALSE)</f>
        <v>0</v>
      </c>
      <c r="T2106" s="1">
        <f>VLOOKUP(A2106,'ADM Details FY17'!$A$3:$Y$3515,25,FALSE)</f>
        <v>0</v>
      </c>
      <c r="U2106" s="1">
        <f>VLOOKUP(A2106,'ADM Details FY17'!$A$3:$AA$3515,27,FALSE)</f>
        <v>0</v>
      </c>
      <c r="V2106" s="1">
        <f>IFERROR(VLOOKUP(C2106,'eindex _tget pp '!$A$4:$E$615,5,FALSE),0)</f>
        <v>0</v>
      </c>
      <c r="W2106" s="31">
        <f>IFERROR(VLOOKUP(C2106,'eindex _tget pp '!$A$4:$F$615,6,FALSE),0)</f>
        <v>0</v>
      </c>
      <c r="X2106" s="4">
        <f>IFERROR(VLOOKUP(B2106,'eschools 16'!$A$2:$F$25,6,FALSE),1)</f>
        <v>1</v>
      </c>
      <c r="Y2106" s="1">
        <f t="shared" si="160"/>
        <v>0</v>
      </c>
      <c r="Z2106" s="1">
        <f t="shared" si="161"/>
        <v>0</v>
      </c>
      <c r="AA2106" s="31">
        <f>IFERROR(VLOOKUP(C2106,'eindex _tget pp '!$A$4:$G$615,7,FALSE),0)</f>
        <v>0</v>
      </c>
      <c r="AB2106" s="1">
        <f>VLOOKUP(A2106,'ADM Details FY17'!$A$3:$AB$3515,28,FALSE)</f>
        <v>0</v>
      </c>
      <c r="AC2106" s="1">
        <f t="shared" si="162"/>
        <v>0</v>
      </c>
      <c r="AD2106" s="1">
        <f t="shared" si="163"/>
        <v>0</v>
      </c>
      <c r="AE2106" s="1">
        <f t="shared" si="164"/>
        <v>0</v>
      </c>
    </row>
    <row r="2107" spans="1:31" x14ac:dyDescent="0.25">
      <c r="A2107" t="str">
        <f>B2107&amp;"-"&amp;COUNTIF($B$3:B2107,B2107)</f>
        <v>564-22</v>
      </c>
      <c r="B2107">
        <v>564</v>
      </c>
      <c r="C2107" s="18">
        <f>VLOOKUP(A2107,'ADM Details FY17'!$A$3:$D$3515,4,FALSE)</f>
        <v>0</v>
      </c>
      <c r="D2107" s="1">
        <f>VLOOKUP(A2107,'ADM Details FY17'!$A$3:$E$3515,5,FALSE)</f>
        <v>0</v>
      </c>
      <c r="E2107" s="1">
        <f>VLOOKUP(A2107,'ADM Details FY17'!$A$3:$F$3515,6,FALSE)</f>
        <v>0</v>
      </c>
      <c r="F2107" s="1">
        <f>VLOOKUP(A2107,'ADM Details FY17'!$A$3:$G$3515,7,FALSE)</f>
        <v>0</v>
      </c>
      <c r="G2107" s="1">
        <f>VLOOKUP(A2107,'ADM Details FY17'!$A$3:$H$3515,8,FALSE)</f>
        <v>0</v>
      </c>
      <c r="H2107" s="1">
        <f>VLOOKUP(A2107,'ADM Details FY17'!$A$3:$I$3515,9,FALSE)</f>
        <v>0</v>
      </c>
      <c r="I2107" s="1">
        <f>VLOOKUP(A2107,'ADM Details FY17'!$A$3:$J$3517,10,FALSE)</f>
        <v>0</v>
      </c>
      <c r="J2107" s="1">
        <f>VLOOKUP(A2107,'ADM Details FY17'!$A$3:$K$3515,11,FALSE)</f>
        <v>0</v>
      </c>
      <c r="K2107" s="1">
        <f>VLOOKUP(A2107,'ADM Details FY17'!$A$3:$M$3515,13,FALSE)</f>
        <v>0</v>
      </c>
      <c r="L2107" s="1">
        <f>VLOOKUP(A2107,'ADM Details FY17'!$A$3:$O$3515,15,FALSE)</f>
        <v>0</v>
      </c>
      <c r="M2107" s="1">
        <f>VLOOKUP(A2107,'ADM Details FY17'!$A$3:$P$3515,16,FALSE)</f>
        <v>0</v>
      </c>
      <c r="N2107" s="1">
        <f>VLOOKUP(A2107,'ADM Details FY17'!$A$3:$Q$3515,17,FALSE)</f>
        <v>0</v>
      </c>
      <c r="O2107" s="1">
        <f>VLOOKUP(A2107,'ADM Details FY17'!$A$3:$S$3515,19,FALSE)</f>
        <v>0</v>
      </c>
      <c r="P2107" s="1">
        <f>VLOOKUP(A2107,'ADM Details FY17'!$A$3:$U$3515,21,FALSE)</f>
        <v>0</v>
      </c>
      <c r="Q2107" s="1">
        <f>VLOOKUP(A2107,'ADM Details FY17'!$A$3:$V$3515,22,FALSE)</f>
        <v>0</v>
      </c>
      <c r="R2107" s="1">
        <f>VLOOKUP(A2107,'ADM Details FY17'!$A$3:$W$3515,23,FALSE)</f>
        <v>0</v>
      </c>
      <c r="S2107" s="1">
        <f>VLOOKUP(A2107,'ADM Details FY17'!$A$3:$X$3515,24,FALSE)</f>
        <v>0</v>
      </c>
      <c r="T2107" s="1">
        <f>VLOOKUP(A2107,'ADM Details FY17'!$A$3:$Y$3515,25,FALSE)</f>
        <v>0</v>
      </c>
      <c r="U2107" s="1">
        <f>VLOOKUP(A2107,'ADM Details FY17'!$A$3:$AA$3515,27,FALSE)</f>
        <v>0</v>
      </c>
      <c r="V2107" s="1">
        <f>IFERROR(VLOOKUP(C2107,'eindex _tget pp '!$A$4:$E$615,5,FALSE),0)</f>
        <v>0</v>
      </c>
      <c r="W2107" s="31">
        <f>IFERROR(VLOOKUP(C2107,'eindex _tget pp '!$A$4:$F$615,6,FALSE),0)</f>
        <v>0</v>
      </c>
      <c r="X2107" s="4">
        <f>IFERROR(VLOOKUP(B2107,'eschools 16'!$A$2:$F$25,6,FALSE),1)</f>
        <v>1</v>
      </c>
      <c r="Y2107" s="1">
        <f t="shared" si="160"/>
        <v>0</v>
      </c>
      <c r="Z2107" s="1">
        <f t="shared" si="161"/>
        <v>0</v>
      </c>
      <c r="AA2107" s="31">
        <f>IFERROR(VLOOKUP(C2107,'eindex _tget pp '!$A$4:$G$615,7,FALSE),0)</f>
        <v>0</v>
      </c>
      <c r="AB2107" s="1">
        <f>VLOOKUP(A2107,'ADM Details FY17'!$A$3:$AB$3515,28,FALSE)</f>
        <v>0</v>
      </c>
      <c r="AC2107" s="1">
        <f t="shared" si="162"/>
        <v>0</v>
      </c>
      <c r="AD2107" s="1">
        <f t="shared" si="163"/>
        <v>0</v>
      </c>
      <c r="AE2107" s="1">
        <f t="shared" si="164"/>
        <v>0</v>
      </c>
    </row>
    <row r="2108" spans="1:31" x14ac:dyDescent="0.25">
      <c r="A2108" t="str">
        <f>B2108&amp;"-"&amp;COUNTIF($B$3:B2108,B2108)</f>
        <v>564-23</v>
      </c>
      <c r="B2108">
        <v>564</v>
      </c>
      <c r="C2108" s="18">
        <f>VLOOKUP(A2108,'ADM Details FY17'!$A$3:$D$3515,4,FALSE)</f>
        <v>0</v>
      </c>
      <c r="D2108" s="1">
        <f>VLOOKUP(A2108,'ADM Details FY17'!$A$3:$E$3515,5,FALSE)</f>
        <v>0</v>
      </c>
      <c r="E2108" s="1">
        <f>VLOOKUP(A2108,'ADM Details FY17'!$A$3:$F$3515,6,FALSE)</f>
        <v>0</v>
      </c>
      <c r="F2108" s="1">
        <f>VLOOKUP(A2108,'ADM Details FY17'!$A$3:$G$3515,7,FALSE)</f>
        <v>0</v>
      </c>
      <c r="G2108" s="1">
        <f>VLOOKUP(A2108,'ADM Details FY17'!$A$3:$H$3515,8,FALSE)</f>
        <v>0</v>
      </c>
      <c r="H2108" s="1">
        <f>VLOOKUP(A2108,'ADM Details FY17'!$A$3:$I$3515,9,FALSE)</f>
        <v>0</v>
      </c>
      <c r="I2108" s="1">
        <f>VLOOKUP(A2108,'ADM Details FY17'!$A$3:$J$3517,10,FALSE)</f>
        <v>0</v>
      </c>
      <c r="J2108" s="1">
        <f>VLOOKUP(A2108,'ADM Details FY17'!$A$3:$K$3515,11,FALSE)</f>
        <v>0</v>
      </c>
      <c r="K2108" s="1">
        <f>VLOOKUP(A2108,'ADM Details FY17'!$A$3:$M$3515,13,FALSE)</f>
        <v>0</v>
      </c>
      <c r="L2108" s="1">
        <f>VLOOKUP(A2108,'ADM Details FY17'!$A$3:$O$3515,15,FALSE)</f>
        <v>0</v>
      </c>
      <c r="M2108" s="1">
        <f>VLOOKUP(A2108,'ADM Details FY17'!$A$3:$P$3515,16,FALSE)</f>
        <v>0</v>
      </c>
      <c r="N2108" s="1">
        <f>VLOOKUP(A2108,'ADM Details FY17'!$A$3:$Q$3515,17,FALSE)</f>
        <v>0</v>
      </c>
      <c r="O2108" s="1">
        <f>VLOOKUP(A2108,'ADM Details FY17'!$A$3:$S$3515,19,FALSE)</f>
        <v>0</v>
      </c>
      <c r="P2108" s="1">
        <f>VLOOKUP(A2108,'ADM Details FY17'!$A$3:$U$3515,21,FALSE)</f>
        <v>0</v>
      </c>
      <c r="Q2108" s="1">
        <f>VLOOKUP(A2108,'ADM Details FY17'!$A$3:$V$3515,22,FALSE)</f>
        <v>0</v>
      </c>
      <c r="R2108" s="1">
        <f>VLOOKUP(A2108,'ADM Details FY17'!$A$3:$W$3515,23,FALSE)</f>
        <v>0</v>
      </c>
      <c r="S2108" s="1">
        <f>VLOOKUP(A2108,'ADM Details FY17'!$A$3:$X$3515,24,FALSE)</f>
        <v>0</v>
      </c>
      <c r="T2108" s="1">
        <f>VLOOKUP(A2108,'ADM Details FY17'!$A$3:$Y$3515,25,FALSE)</f>
        <v>0</v>
      </c>
      <c r="U2108" s="1">
        <f>VLOOKUP(A2108,'ADM Details FY17'!$A$3:$AA$3515,27,FALSE)</f>
        <v>0</v>
      </c>
      <c r="V2108" s="1">
        <f>IFERROR(VLOOKUP(C2108,'eindex _tget pp '!$A$4:$E$615,5,FALSE),0)</f>
        <v>0</v>
      </c>
      <c r="W2108" s="31">
        <f>IFERROR(VLOOKUP(C2108,'eindex _tget pp '!$A$4:$F$615,6,FALSE),0)</f>
        <v>0</v>
      </c>
      <c r="X2108" s="4">
        <f>IFERROR(VLOOKUP(B2108,'eschools 16'!$A$2:$F$25,6,FALSE),1)</f>
        <v>1</v>
      </c>
      <c r="Y2108" s="1">
        <f t="shared" si="160"/>
        <v>0</v>
      </c>
      <c r="Z2108" s="1">
        <f t="shared" si="161"/>
        <v>0</v>
      </c>
      <c r="AA2108" s="31">
        <f>IFERROR(VLOOKUP(C2108,'eindex _tget pp '!$A$4:$G$615,7,FALSE),0)</f>
        <v>0</v>
      </c>
      <c r="AB2108" s="1">
        <f>VLOOKUP(A2108,'ADM Details FY17'!$A$3:$AB$3515,28,FALSE)</f>
        <v>0</v>
      </c>
      <c r="AC2108" s="1">
        <f t="shared" si="162"/>
        <v>0</v>
      </c>
      <c r="AD2108" s="1">
        <f t="shared" si="163"/>
        <v>0</v>
      </c>
      <c r="AE2108" s="1">
        <f t="shared" si="164"/>
        <v>0</v>
      </c>
    </row>
    <row r="2109" spans="1:31" x14ac:dyDescent="0.25">
      <c r="A2109" t="str">
        <f>B2109&amp;"-"&amp;COUNTIF($B$3:B2109,B2109)</f>
        <v>564-24</v>
      </c>
      <c r="B2109">
        <v>564</v>
      </c>
      <c r="C2109" s="18">
        <f>VLOOKUP(A2109,'ADM Details FY17'!$A$3:$D$3515,4,FALSE)</f>
        <v>0</v>
      </c>
      <c r="D2109" s="1">
        <f>VLOOKUP(A2109,'ADM Details FY17'!$A$3:$E$3515,5,FALSE)</f>
        <v>0</v>
      </c>
      <c r="E2109" s="1">
        <f>VLOOKUP(A2109,'ADM Details FY17'!$A$3:$F$3515,6,FALSE)</f>
        <v>0</v>
      </c>
      <c r="F2109" s="1">
        <f>VLOOKUP(A2109,'ADM Details FY17'!$A$3:$G$3515,7,FALSE)</f>
        <v>0</v>
      </c>
      <c r="G2109" s="1">
        <f>VLOOKUP(A2109,'ADM Details FY17'!$A$3:$H$3515,8,FALSE)</f>
        <v>0</v>
      </c>
      <c r="H2109" s="1">
        <f>VLOOKUP(A2109,'ADM Details FY17'!$A$3:$I$3515,9,FALSE)</f>
        <v>0</v>
      </c>
      <c r="I2109" s="1">
        <f>VLOOKUP(A2109,'ADM Details FY17'!$A$3:$J$3517,10,FALSE)</f>
        <v>0</v>
      </c>
      <c r="J2109" s="1">
        <f>VLOOKUP(A2109,'ADM Details FY17'!$A$3:$K$3515,11,FALSE)</f>
        <v>0</v>
      </c>
      <c r="K2109" s="1">
        <f>VLOOKUP(A2109,'ADM Details FY17'!$A$3:$M$3515,13,FALSE)</f>
        <v>0</v>
      </c>
      <c r="L2109" s="1">
        <f>VLOOKUP(A2109,'ADM Details FY17'!$A$3:$O$3515,15,FALSE)</f>
        <v>0</v>
      </c>
      <c r="M2109" s="1">
        <f>VLOOKUP(A2109,'ADM Details FY17'!$A$3:$P$3515,16,FALSE)</f>
        <v>0</v>
      </c>
      <c r="N2109" s="1">
        <f>VLOOKUP(A2109,'ADM Details FY17'!$A$3:$Q$3515,17,FALSE)</f>
        <v>0</v>
      </c>
      <c r="O2109" s="1">
        <f>VLOOKUP(A2109,'ADM Details FY17'!$A$3:$S$3515,19,FALSE)</f>
        <v>0</v>
      </c>
      <c r="P2109" s="1">
        <f>VLOOKUP(A2109,'ADM Details FY17'!$A$3:$U$3515,21,FALSE)</f>
        <v>0</v>
      </c>
      <c r="Q2109" s="1">
        <f>VLOOKUP(A2109,'ADM Details FY17'!$A$3:$V$3515,22,FALSE)</f>
        <v>0</v>
      </c>
      <c r="R2109" s="1">
        <f>VLOOKUP(A2109,'ADM Details FY17'!$A$3:$W$3515,23,FALSE)</f>
        <v>0</v>
      </c>
      <c r="S2109" s="1">
        <f>VLOOKUP(A2109,'ADM Details FY17'!$A$3:$X$3515,24,FALSE)</f>
        <v>0</v>
      </c>
      <c r="T2109" s="1">
        <f>VLOOKUP(A2109,'ADM Details FY17'!$A$3:$Y$3515,25,FALSE)</f>
        <v>0</v>
      </c>
      <c r="U2109" s="1">
        <f>VLOOKUP(A2109,'ADM Details FY17'!$A$3:$AA$3515,27,FALSE)</f>
        <v>0</v>
      </c>
      <c r="V2109" s="1">
        <f>IFERROR(VLOOKUP(C2109,'eindex _tget pp '!$A$4:$E$615,5,FALSE),0)</f>
        <v>0</v>
      </c>
      <c r="W2109" s="31">
        <f>IFERROR(VLOOKUP(C2109,'eindex _tget pp '!$A$4:$F$615,6,FALSE),0)</f>
        <v>0</v>
      </c>
      <c r="X2109" s="4">
        <f>IFERROR(VLOOKUP(B2109,'eschools 16'!$A$2:$F$25,6,FALSE),1)</f>
        <v>1</v>
      </c>
      <c r="Y2109" s="1">
        <f t="shared" si="160"/>
        <v>0</v>
      </c>
      <c r="Z2109" s="1">
        <f t="shared" si="161"/>
        <v>0</v>
      </c>
      <c r="AA2109" s="31">
        <f>IFERROR(VLOOKUP(C2109,'eindex _tget pp '!$A$4:$G$615,7,FALSE),0)</f>
        <v>0</v>
      </c>
      <c r="AB2109" s="1">
        <f>VLOOKUP(A2109,'ADM Details FY17'!$A$3:$AB$3515,28,FALSE)</f>
        <v>0</v>
      </c>
      <c r="AC2109" s="1">
        <f t="shared" si="162"/>
        <v>0</v>
      </c>
      <c r="AD2109" s="1">
        <f t="shared" si="163"/>
        <v>0</v>
      </c>
      <c r="AE2109" s="1">
        <f t="shared" si="164"/>
        <v>0</v>
      </c>
    </row>
    <row r="2110" spans="1:31" x14ac:dyDescent="0.25">
      <c r="A2110" t="str">
        <f>B2110&amp;"-"&amp;COUNTIF($B$3:B2110,B2110)</f>
        <v>564-25</v>
      </c>
      <c r="B2110">
        <v>564</v>
      </c>
      <c r="C2110" s="18">
        <f>VLOOKUP(A2110,'ADM Details FY17'!$A$3:$D$3515,4,FALSE)</f>
        <v>0</v>
      </c>
      <c r="D2110" s="1">
        <f>VLOOKUP(A2110,'ADM Details FY17'!$A$3:$E$3515,5,FALSE)</f>
        <v>0</v>
      </c>
      <c r="E2110" s="1">
        <f>VLOOKUP(A2110,'ADM Details FY17'!$A$3:$F$3515,6,FALSE)</f>
        <v>0</v>
      </c>
      <c r="F2110" s="1">
        <f>VLOOKUP(A2110,'ADM Details FY17'!$A$3:$G$3515,7,FALSE)</f>
        <v>0</v>
      </c>
      <c r="G2110" s="1">
        <f>VLOOKUP(A2110,'ADM Details FY17'!$A$3:$H$3515,8,FALSE)</f>
        <v>0</v>
      </c>
      <c r="H2110" s="1">
        <f>VLOOKUP(A2110,'ADM Details FY17'!$A$3:$I$3515,9,FALSE)</f>
        <v>0</v>
      </c>
      <c r="I2110" s="1">
        <f>VLOOKUP(A2110,'ADM Details FY17'!$A$3:$J$3517,10,FALSE)</f>
        <v>0</v>
      </c>
      <c r="J2110" s="1">
        <f>VLOOKUP(A2110,'ADM Details FY17'!$A$3:$K$3515,11,FALSE)</f>
        <v>0</v>
      </c>
      <c r="K2110" s="1">
        <f>VLOOKUP(A2110,'ADM Details FY17'!$A$3:$M$3515,13,FALSE)</f>
        <v>0</v>
      </c>
      <c r="L2110" s="1">
        <f>VLOOKUP(A2110,'ADM Details FY17'!$A$3:$O$3515,15,FALSE)</f>
        <v>0</v>
      </c>
      <c r="M2110" s="1">
        <f>VLOOKUP(A2110,'ADM Details FY17'!$A$3:$P$3515,16,FALSE)</f>
        <v>0</v>
      </c>
      <c r="N2110" s="1">
        <f>VLOOKUP(A2110,'ADM Details FY17'!$A$3:$Q$3515,17,FALSE)</f>
        <v>0</v>
      </c>
      <c r="O2110" s="1">
        <f>VLOOKUP(A2110,'ADM Details FY17'!$A$3:$S$3515,19,FALSE)</f>
        <v>0</v>
      </c>
      <c r="P2110" s="1">
        <f>VLOOKUP(A2110,'ADM Details FY17'!$A$3:$U$3515,21,FALSE)</f>
        <v>0</v>
      </c>
      <c r="Q2110" s="1">
        <f>VLOOKUP(A2110,'ADM Details FY17'!$A$3:$V$3515,22,FALSE)</f>
        <v>0</v>
      </c>
      <c r="R2110" s="1">
        <f>VLOOKUP(A2110,'ADM Details FY17'!$A$3:$W$3515,23,FALSE)</f>
        <v>0</v>
      </c>
      <c r="S2110" s="1">
        <f>VLOOKUP(A2110,'ADM Details FY17'!$A$3:$X$3515,24,FALSE)</f>
        <v>0</v>
      </c>
      <c r="T2110" s="1">
        <f>VLOOKUP(A2110,'ADM Details FY17'!$A$3:$Y$3515,25,FALSE)</f>
        <v>0</v>
      </c>
      <c r="U2110" s="1">
        <f>VLOOKUP(A2110,'ADM Details FY17'!$A$3:$AA$3515,27,FALSE)</f>
        <v>0</v>
      </c>
      <c r="V2110" s="1">
        <f>IFERROR(VLOOKUP(C2110,'eindex _tget pp '!$A$4:$E$615,5,FALSE),0)</f>
        <v>0</v>
      </c>
      <c r="W2110" s="31">
        <f>IFERROR(VLOOKUP(C2110,'eindex _tget pp '!$A$4:$F$615,6,FALSE),0)</f>
        <v>0</v>
      </c>
      <c r="X2110" s="4">
        <f>IFERROR(VLOOKUP(B2110,'eschools 16'!$A$2:$F$25,6,FALSE),1)</f>
        <v>1</v>
      </c>
      <c r="Y2110" s="1">
        <f t="shared" si="160"/>
        <v>0</v>
      </c>
      <c r="Z2110" s="1">
        <f t="shared" si="161"/>
        <v>0</v>
      </c>
      <c r="AA2110" s="31">
        <f>IFERROR(VLOOKUP(C2110,'eindex _tget pp '!$A$4:$G$615,7,FALSE),0)</f>
        <v>0</v>
      </c>
      <c r="AB2110" s="1">
        <f>VLOOKUP(A2110,'ADM Details FY17'!$A$3:$AB$3515,28,FALSE)</f>
        <v>0</v>
      </c>
      <c r="AC2110" s="1">
        <f t="shared" si="162"/>
        <v>0</v>
      </c>
      <c r="AD2110" s="1">
        <f t="shared" si="163"/>
        <v>0</v>
      </c>
      <c r="AE2110" s="1">
        <f t="shared" si="164"/>
        <v>0</v>
      </c>
    </row>
    <row r="2111" spans="1:31" x14ac:dyDescent="0.25">
      <c r="A2111" t="str">
        <f>B2111&amp;"-"&amp;COUNTIF($B$3:B2111,B2111)</f>
        <v>564-26</v>
      </c>
      <c r="B2111">
        <v>564</v>
      </c>
      <c r="C2111" s="18">
        <f>VLOOKUP(A2111,'ADM Details FY17'!$A$3:$D$3515,4,FALSE)</f>
        <v>0</v>
      </c>
      <c r="D2111" s="1">
        <f>VLOOKUP(A2111,'ADM Details FY17'!$A$3:$E$3515,5,FALSE)</f>
        <v>0</v>
      </c>
      <c r="E2111" s="1">
        <f>VLOOKUP(A2111,'ADM Details FY17'!$A$3:$F$3515,6,FALSE)</f>
        <v>0</v>
      </c>
      <c r="F2111" s="1">
        <f>VLOOKUP(A2111,'ADM Details FY17'!$A$3:$G$3515,7,FALSE)</f>
        <v>0</v>
      </c>
      <c r="G2111" s="1">
        <f>VLOOKUP(A2111,'ADM Details FY17'!$A$3:$H$3515,8,FALSE)</f>
        <v>0</v>
      </c>
      <c r="H2111" s="1">
        <f>VLOOKUP(A2111,'ADM Details FY17'!$A$3:$I$3515,9,FALSE)</f>
        <v>0</v>
      </c>
      <c r="I2111" s="1">
        <f>VLOOKUP(A2111,'ADM Details FY17'!$A$3:$J$3517,10,FALSE)</f>
        <v>0</v>
      </c>
      <c r="J2111" s="1">
        <f>VLOOKUP(A2111,'ADM Details FY17'!$A$3:$K$3515,11,FALSE)</f>
        <v>0</v>
      </c>
      <c r="K2111" s="1">
        <f>VLOOKUP(A2111,'ADM Details FY17'!$A$3:$M$3515,13,FALSE)</f>
        <v>0</v>
      </c>
      <c r="L2111" s="1">
        <f>VLOOKUP(A2111,'ADM Details FY17'!$A$3:$O$3515,15,FALSE)</f>
        <v>0</v>
      </c>
      <c r="M2111" s="1">
        <f>VLOOKUP(A2111,'ADM Details FY17'!$A$3:$P$3515,16,FALSE)</f>
        <v>0</v>
      </c>
      <c r="N2111" s="1">
        <f>VLOOKUP(A2111,'ADM Details FY17'!$A$3:$Q$3515,17,FALSE)</f>
        <v>0</v>
      </c>
      <c r="O2111" s="1">
        <f>VLOOKUP(A2111,'ADM Details FY17'!$A$3:$S$3515,19,FALSE)</f>
        <v>0</v>
      </c>
      <c r="P2111" s="1">
        <f>VLOOKUP(A2111,'ADM Details FY17'!$A$3:$U$3515,21,FALSE)</f>
        <v>0</v>
      </c>
      <c r="Q2111" s="1">
        <f>VLOOKUP(A2111,'ADM Details FY17'!$A$3:$V$3515,22,FALSE)</f>
        <v>0</v>
      </c>
      <c r="R2111" s="1">
        <f>VLOOKUP(A2111,'ADM Details FY17'!$A$3:$W$3515,23,FALSE)</f>
        <v>0</v>
      </c>
      <c r="S2111" s="1">
        <f>VLOOKUP(A2111,'ADM Details FY17'!$A$3:$X$3515,24,FALSE)</f>
        <v>0</v>
      </c>
      <c r="T2111" s="1">
        <f>VLOOKUP(A2111,'ADM Details FY17'!$A$3:$Y$3515,25,FALSE)</f>
        <v>0</v>
      </c>
      <c r="U2111" s="1">
        <f>VLOOKUP(A2111,'ADM Details FY17'!$A$3:$AA$3515,27,FALSE)</f>
        <v>0</v>
      </c>
      <c r="V2111" s="1">
        <f>IFERROR(VLOOKUP(C2111,'eindex _tget pp '!$A$4:$E$615,5,FALSE),0)</f>
        <v>0</v>
      </c>
      <c r="W2111" s="31">
        <f>IFERROR(VLOOKUP(C2111,'eindex _tget pp '!$A$4:$F$615,6,FALSE),0)</f>
        <v>0</v>
      </c>
      <c r="X2111" s="4">
        <f>IFERROR(VLOOKUP(B2111,'eschools 16'!$A$2:$F$25,6,FALSE),1)</f>
        <v>1</v>
      </c>
      <c r="Y2111" s="1">
        <f t="shared" si="160"/>
        <v>0</v>
      </c>
      <c r="Z2111" s="1">
        <f t="shared" si="161"/>
        <v>0</v>
      </c>
      <c r="AA2111" s="31">
        <f>IFERROR(VLOOKUP(C2111,'eindex _tget pp '!$A$4:$G$615,7,FALSE),0)</f>
        <v>0</v>
      </c>
      <c r="AB2111" s="1">
        <f>VLOOKUP(A2111,'ADM Details FY17'!$A$3:$AB$3515,28,FALSE)</f>
        <v>0</v>
      </c>
      <c r="AC2111" s="1">
        <f t="shared" si="162"/>
        <v>0</v>
      </c>
      <c r="AD2111" s="1">
        <f t="shared" si="163"/>
        <v>0</v>
      </c>
      <c r="AE2111" s="1">
        <f t="shared" si="164"/>
        <v>0</v>
      </c>
    </row>
    <row r="2112" spans="1:31" x14ac:dyDescent="0.25">
      <c r="A2112" t="str">
        <f>B2112&amp;"-"&amp;COUNTIF($B$3:B2112,B2112)</f>
        <v>564-27</v>
      </c>
      <c r="B2112">
        <v>564</v>
      </c>
      <c r="C2112" s="18">
        <f>VLOOKUP(A2112,'ADM Details FY17'!$A$3:$D$3515,4,FALSE)</f>
        <v>0</v>
      </c>
      <c r="D2112" s="1">
        <f>VLOOKUP(A2112,'ADM Details FY17'!$A$3:$E$3515,5,FALSE)</f>
        <v>0</v>
      </c>
      <c r="E2112" s="1">
        <f>VLOOKUP(A2112,'ADM Details FY17'!$A$3:$F$3515,6,FALSE)</f>
        <v>0</v>
      </c>
      <c r="F2112" s="1">
        <f>VLOOKUP(A2112,'ADM Details FY17'!$A$3:$G$3515,7,FALSE)</f>
        <v>0</v>
      </c>
      <c r="G2112" s="1">
        <f>VLOOKUP(A2112,'ADM Details FY17'!$A$3:$H$3515,8,FALSE)</f>
        <v>0</v>
      </c>
      <c r="H2112" s="1">
        <f>VLOOKUP(A2112,'ADM Details FY17'!$A$3:$I$3515,9,FALSE)</f>
        <v>0</v>
      </c>
      <c r="I2112" s="1">
        <f>VLOOKUP(A2112,'ADM Details FY17'!$A$3:$J$3517,10,FALSE)</f>
        <v>0</v>
      </c>
      <c r="J2112" s="1">
        <f>VLOOKUP(A2112,'ADM Details FY17'!$A$3:$K$3515,11,FALSE)</f>
        <v>0</v>
      </c>
      <c r="K2112" s="1">
        <f>VLOOKUP(A2112,'ADM Details FY17'!$A$3:$M$3515,13,FALSE)</f>
        <v>0</v>
      </c>
      <c r="L2112" s="1">
        <f>VLOOKUP(A2112,'ADM Details FY17'!$A$3:$O$3515,15,FALSE)</f>
        <v>0</v>
      </c>
      <c r="M2112" s="1">
        <f>VLOOKUP(A2112,'ADM Details FY17'!$A$3:$P$3515,16,FALSE)</f>
        <v>0</v>
      </c>
      <c r="N2112" s="1">
        <f>VLOOKUP(A2112,'ADM Details FY17'!$A$3:$Q$3515,17,FALSE)</f>
        <v>0</v>
      </c>
      <c r="O2112" s="1">
        <f>VLOOKUP(A2112,'ADM Details FY17'!$A$3:$S$3515,19,FALSE)</f>
        <v>0</v>
      </c>
      <c r="P2112" s="1">
        <f>VLOOKUP(A2112,'ADM Details FY17'!$A$3:$U$3515,21,FALSE)</f>
        <v>0</v>
      </c>
      <c r="Q2112" s="1">
        <f>VLOOKUP(A2112,'ADM Details FY17'!$A$3:$V$3515,22,FALSE)</f>
        <v>0</v>
      </c>
      <c r="R2112" s="1">
        <f>VLOOKUP(A2112,'ADM Details FY17'!$A$3:$W$3515,23,FALSE)</f>
        <v>0</v>
      </c>
      <c r="S2112" s="1">
        <f>VLOOKUP(A2112,'ADM Details FY17'!$A$3:$X$3515,24,FALSE)</f>
        <v>0</v>
      </c>
      <c r="T2112" s="1">
        <f>VLOOKUP(A2112,'ADM Details FY17'!$A$3:$Y$3515,25,FALSE)</f>
        <v>0</v>
      </c>
      <c r="U2112" s="1">
        <f>VLOOKUP(A2112,'ADM Details FY17'!$A$3:$AA$3515,27,FALSE)</f>
        <v>0</v>
      </c>
      <c r="V2112" s="1">
        <f>IFERROR(VLOOKUP(C2112,'eindex _tget pp '!$A$4:$E$615,5,FALSE),0)</f>
        <v>0</v>
      </c>
      <c r="W2112" s="31">
        <f>IFERROR(VLOOKUP(C2112,'eindex _tget pp '!$A$4:$F$615,6,FALSE),0)</f>
        <v>0</v>
      </c>
      <c r="X2112" s="4">
        <f>IFERROR(VLOOKUP(B2112,'eschools 16'!$A$2:$F$25,6,FALSE),1)</f>
        <v>1</v>
      </c>
      <c r="Y2112" s="1">
        <f t="shared" si="160"/>
        <v>0</v>
      </c>
      <c r="Z2112" s="1">
        <f t="shared" si="161"/>
        <v>0</v>
      </c>
      <c r="AA2112" s="31">
        <f>IFERROR(VLOOKUP(C2112,'eindex _tget pp '!$A$4:$G$615,7,FALSE),0)</f>
        <v>0</v>
      </c>
      <c r="AB2112" s="1">
        <f>VLOOKUP(A2112,'ADM Details FY17'!$A$3:$AB$3515,28,FALSE)</f>
        <v>0</v>
      </c>
      <c r="AC2112" s="1">
        <f t="shared" si="162"/>
        <v>0</v>
      </c>
      <c r="AD2112" s="1">
        <f t="shared" si="163"/>
        <v>0</v>
      </c>
      <c r="AE2112" s="1">
        <f t="shared" si="164"/>
        <v>0</v>
      </c>
    </row>
    <row r="2113" spans="1:31" x14ac:dyDescent="0.25">
      <c r="A2113" t="str">
        <f>B2113&amp;"-"&amp;COUNTIF($B$3:B2113,B2113)</f>
        <v>575-1</v>
      </c>
      <c r="B2113">
        <v>575</v>
      </c>
      <c r="C2113" s="18">
        <f>VLOOKUP(A2113,'ADM Details FY17'!$A$3:$D$3515,4,FALSE)</f>
        <v>43653</v>
      </c>
      <c r="D2113" s="1">
        <f>VLOOKUP(A2113,'ADM Details FY17'!$A$3:$E$3515,5,FALSE)</f>
        <v>2.04</v>
      </c>
      <c r="E2113" s="1">
        <f>VLOOKUP(A2113,'ADM Details FY17'!$A$3:$F$3515,6,FALSE)</f>
        <v>0</v>
      </c>
      <c r="F2113" s="1">
        <f>VLOOKUP(A2113,'ADM Details FY17'!$A$3:$G$3515,7,FALSE)</f>
        <v>0</v>
      </c>
      <c r="G2113" s="1">
        <f>VLOOKUP(A2113,'ADM Details FY17'!$A$3:$H$3515,8,FALSE)</f>
        <v>0</v>
      </c>
      <c r="H2113" s="1">
        <f>VLOOKUP(A2113,'ADM Details FY17'!$A$3:$I$3515,9,FALSE)</f>
        <v>0</v>
      </c>
      <c r="I2113" s="1">
        <f>VLOOKUP(A2113,'ADM Details FY17'!$A$3:$J$3517,10,FALSE)</f>
        <v>0</v>
      </c>
      <c r="J2113" s="1">
        <f>VLOOKUP(A2113,'ADM Details FY17'!$A$3:$K$3515,11,FALSE)</f>
        <v>0</v>
      </c>
      <c r="K2113" s="1">
        <f>VLOOKUP(A2113,'ADM Details FY17'!$A$3:$M$3515,13,FALSE)</f>
        <v>2.04</v>
      </c>
      <c r="L2113" s="1">
        <f>VLOOKUP(A2113,'ADM Details FY17'!$A$3:$O$3515,15,FALSE)</f>
        <v>0</v>
      </c>
      <c r="M2113" s="1">
        <f>VLOOKUP(A2113,'ADM Details FY17'!$A$3:$P$3515,16,FALSE)</f>
        <v>2.04</v>
      </c>
      <c r="N2113" s="1">
        <f>VLOOKUP(A2113,'ADM Details FY17'!$A$3:$Q$3515,17,FALSE)</f>
        <v>0</v>
      </c>
      <c r="O2113" s="1">
        <f>VLOOKUP(A2113,'ADM Details FY17'!$A$3:$S$3515,19,FALSE)</f>
        <v>0.68</v>
      </c>
      <c r="P2113" s="1">
        <f>VLOOKUP(A2113,'ADM Details FY17'!$A$3:$U$3515,21,FALSE)</f>
        <v>0</v>
      </c>
      <c r="Q2113" s="1">
        <f>VLOOKUP(A2113,'ADM Details FY17'!$A$3:$V$3515,22,FALSE)</f>
        <v>0</v>
      </c>
      <c r="R2113" s="1">
        <f>VLOOKUP(A2113,'ADM Details FY17'!$A$3:$W$3515,23,FALSE)</f>
        <v>0</v>
      </c>
      <c r="S2113" s="1">
        <f>VLOOKUP(A2113,'ADM Details FY17'!$A$3:$X$3515,24,FALSE)</f>
        <v>0</v>
      </c>
      <c r="T2113" s="1">
        <f>VLOOKUP(A2113,'ADM Details FY17'!$A$3:$Y$3515,25,FALSE)</f>
        <v>0</v>
      </c>
      <c r="U2113" s="1">
        <f>VLOOKUP(A2113,'ADM Details FY17'!$A$3:$AA$3515,27,FALSE)</f>
        <v>0</v>
      </c>
      <c r="V2113" s="1">
        <f>IFERROR(VLOOKUP(C2113,'eindex _tget pp '!$A$4:$E$615,5,FALSE),0)</f>
        <v>6.7757745547834709</v>
      </c>
      <c r="W2113" s="31">
        <f>IFERROR(VLOOKUP(C2113,'eindex _tget pp '!$A$4:$F$615,6,FALSE),0)</f>
        <v>1.0190333101</v>
      </c>
      <c r="X2113" s="4">
        <f>IFERROR(VLOOKUP(B2113,'eschools 16'!$A$2:$F$25,6,FALSE),1)</f>
        <v>1</v>
      </c>
      <c r="Y2113" s="1">
        <f t="shared" si="160"/>
        <v>3.46</v>
      </c>
      <c r="Z2113" s="1">
        <f t="shared" si="161"/>
        <v>565.44000000000005</v>
      </c>
      <c r="AA2113" s="31">
        <f>IFERROR(VLOOKUP(C2113,'eindex _tget pp '!$A$4:$G$615,7,FALSE),0)</f>
        <v>0.31807660900000001</v>
      </c>
      <c r="AB2113" s="1">
        <f>VLOOKUP(A2113,'ADM Details FY17'!$A$3:$AB$3515,28,FALSE)</f>
        <v>0</v>
      </c>
      <c r="AC2113" s="1">
        <f t="shared" si="162"/>
        <v>0</v>
      </c>
      <c r="AD2113" s="1">
        <f t="shared" si="163"/>
        <v>2.04</v>
      </c>
      <c r="AE2113" s="1">
        <f t="shared" si="164"/>
        <v>306</v>
      </c>
    </row>
    <row r="2114" spans="1:31" x14ac:dyDescent="0.25">
      <c r="A2114" t="str">
        <f>B2114&amp;"-"&amp;COUNTIF($B$3:B2114,B2114)</f>
        <v>575-2</v>
      </c>
      <c r="B2114">
        <v>575</v>
      </c>
      <c r="C2114" s="18">
        <f>VLOOKUP(A2114,'ADM Details FY17'!$A$3:$D$3515,4,FALSE)</f>
        <v>43786</v>
      </c>
      <c r="D2114" s="1">
        <f>VLOOKUP(A2114,'ADM Details FY17'!$A$3:$E$3515,5,FALSE)</f>
        <v>228.75</v>
      </c>
      <c r="E2114" s="1">
        <f>VLOOKUP(A2114,'ADM Details FY17'!$A$3:$F$3515,6,FALSE)</f>
        <v>4</v>
      </c>
      <c r="F2114" s="1">
        <f>VLOOKUP(A2114,'ADM Details FY17'!$A$3:$G$3515,7,FALSE)</f>
        <v>19.84</v>
      </c>
      <c r="G2114" s="1">
        <f>VLOOKUP(A2114,'ADM Details FY17'!$A$3:$H$3515,8,FALSE)</f>
        <v>4.26</v>
      </c>
      <c r="H2114" s="1">
        <f>VLOOKUP(A2114,'ADM Details FY17'!$A$3:$I$3515,9,FALSE)</f>
        <v>0</v>
      </c>
      <c r="I2114" s="1">
        <f>VLOOKUP(A2114,'ADM Details FY17'!$A$3:$J$3517,10,FALSE)</f>
        <v>0</v>
      </c>
      <c r="J2114" s="1">
        <f>VLOOKUP(A2114,'ADM Details FY17'!$A$3:$K$3515,11,FALSE)</f>
        <v>1</v>
      </c>
      <c r="K2114" s="1">
        <f>VLOOKUP(A2114,'ADM Details FY17'!$A$3:$M$3515,13,FALSE)</f>
        <v>228.75</v>
      </c>
      <c r="L2114" s="1">
        <f>VLOOKUP(A2114,'ADM Details FY17'!$A$3:$O$3515,15,FALSE)</f>
        <v>0</v>
      </c>
      <c r="M2114" s="1">
        <f>VLOOKUP(A2114,'ADM Details FY17'!$A$3:$P$3515,16,FALSE)</f>
        <v>19.36</v>
      </c>
      <c r="N2114" s="1">
        <f>VLOOKUP(A2114,'ADM Details FY17'!$A$3:$Q$3515,17,FALSE)</f>
        <v>0</v>
      </c>
      <c r="O2114" s="1">
        <f>VLOOKUP(A2114,'ADM Details FY17'!$A$3:$S$3515,19,FALSE)</f>
        <v>114.36</v>
      </c>
      <c r="P2114" s="1">
        <f>VLOOKUP(A2114,'ADM Details FY17'!$A$3:$U$3515,21,FALSE)</f>
        <v>0</v>
      </c>
      <c r="Q2114" s="1">
        <f>VLOOKUP(A2114,'ADM Details FY17'!$A$3:$V$3515,22,FALSE)</f>
        <v>0</v>
      </c>
      <c r="R2114" s="1">
        <f>VLOOKUP(A2114,'ADM Details FY17'!$A$3:$W$3515,23,FALSE)</f>
        <v>5.9</v>
      </c>
      <c r="S2114" s="1">
        <f>VLOOKUP(A2114,'ADM Details FY17'!$A$3:$X$3515,24,FALSE)</f>
        <v>0</v>
      </c>
      <c r="T2114" s="1">
        <f>VLOOKUP(A2114,'ADM Details FY17'!$A$3:$Y$3515,25,FALSE)</f>
        <v>0</v>
      </c>
      <c r="U2114" s="1">
        <f>VLOOKUP(A2114,'ADM Details FY17'!$A$3:$AA$3515,27,FALSE)</f>
        <v>0</v>
      </c>
      <c r="V2114" s="1">
        <f>IFERROR(VLOOKUP(C2114,'eindex _tget pp '!$A$4:$E$615,5,FALSE),0)</f>
        <v>1095.3886443246988</v>
      </c>
      <c r="W2114" s="31">
        <f>IFERROR(VLOOKUP(C2114,'eindex _tget pp '!$A$4:$F$615,6,FALSE),0)</f>
        <v>3.9572566881000002</v>
      </c>
      <c r="X2114" s="4">
        <f>IFERROR(VLOOKUP(B2114,'eschools 16'!$A$2:$F$25,6,FALSE),1)</f>
        <v>1</v>
      </c>
      <c r="Y2114" s="1">
        <f t="shared" si="160"/>
        <v>62642.54</v>
      </c>
      <c r="Z2114" s="1">
        <f t="shared" si="161"/>
        <v>246220.51</v>
      </c>
      <c r="AA2114" s="31">
        <f>IFERROR(VLOOKUP(C2114,'eindex _tget pp '!$A$4:$G$615,7,FALSE),0)</f>
        <v>0.76547957700000002</v>
      </c>
      <c r="AB2114" s="1">
        <f>VLOOKUP(A2114,'ADM Details FY17'!$A$3:$AB$3515,28,FALSE)</f>
        <v>0</v>
      </c>
      <c r="AC2114" s="1">
        <f t="shared" si="162"/>
        <v>0</v>
      </c>
      <c r="AD2114" s="1">
        <f t="shared" si="163"/>
        <v>228.75</v>
      </c>
      <c r="AE2114" s="1">
        <f t="shared" si="164"/>
        <v>34312.5</v>
      </c>
    </row>
    <row r="2115" spans="1:31" x14ac:dyDescent="0.25">
      <c r="A2115" t="str">
        <f>B2115&amp;"-"&amp;COUNTIF($B$3:B2115,B2115)</f>
        <v>575-3</v>
      </c>
      <c r="B2115">
        <v>575</v>
      </c>
      <c r="C2115" s="18">
        <f>VLOOKUP(A2115,'ADM Details FY17'!$A$3:$D$3515,4,FALSE)</f>
        <v>44198</v>
      </c>
      <c r="D2115" s="1">
        <f>VLOOKUP(A2115,'ADM Details FY17'!$A$3:$E$3515,5,FALSE)</f>
        <v>13.59</v>
      </c>
      <c r="E2115" s="1">
        <f>VLOOKUP(A2115,'ADM Details FY17'!$A$3:$F$3515,6,FALSE)</f>
        <v>1</v>
      </c>
      <c r="F2115" s="1">
        <f>VLOOKUP(A2115,'ADM Details FY17'!$A$3:$G$3515,7,FALSE)</f>
        <v>1.62</v>
      </c>
      <c r="G2115" s="1">
        <f>VLOOKUP(A2115,'ADM Details FY17'!$A$3:$H$3515,8,FALSE)</f>
        <v>0.38</v>
      </c>
      <c r="H2115" s="1">
        <f>VLOOKUP(A2115,'ADM Details FY17'!$A$3:$I$3515,9,FALSE)</f>
        <v>0</v>
      </c>
      <c r="I2115" s="1">
        <f>VLOOKUP(A2115,'ADM Details FY17'!$A$3:$J$3517,10,FALSE)</f>
        <v>0</v>
      </c>
      <c r="J2115" s="1">
        <f>VLOOKUP(A2115,'ADM Details FY17'!$A$3:$K$3515,11,FALSE)</f>
        <v>0</v>
      </c>
      <c r="K2115" s="1">
        <f>VLOOKUP(A2115,'ADM Details FY17'!$A$3:$M$3515,13,FALSE)</f>
        <v>13.59</v>
      </c>
      <c r="L2115" s="1">
        <f>VLOOKUP(A2115,'ADM Details FY17'!$A$3:$O$3515,15,FALSE)</f>
        <v>0</v>
      </c>
      <c r="M2115" s="1">
        <f>VLOOKUP(A2115,'ADM Details FY17'!$A$3:$P$3515,16,FALSE)</f>
        <v>2</v>
      </c>
      <c r="N2115" s="1">
        <f>VLOOKUP(A2115,'ADM Details FY17'!$A$3:$Q$3515,17,FALSE)</f>
        <v>0</v>
      </c>
      <c r="O2115" s="1">
        <f>VLOOKUP(A2115,'ADM Details FY17'!$A$3:$S$3515,19,FALSE)</f>
        <v>6.41</v>
      </c>
      <c r="P2115" s="1">
        <f>VLOOKUP(A2115,'ADM Details FY17'!$A$3:$U$3515,21,FALSE)</f>
        <v>0</v>
      </c>
      <c r="Q2115" s="1">
        <f>VLOOKUP(A2115,'ADM Details FY17'!$A$3:$V$3515,22,FALSE)</f>
        <v>0</v>
      </c>
      <c r="R2115" s="1">
        <f>VLOOKUP(A2115,'ADM Details FY17'!$A$3:$W$3515,23,FALSE)</f>
        <v>0.46</v>
      </c>
      <c r="S2115" s="1">
        <f>VLOOKUP(A2115,'ADM Details FY17'!$A$3:$X$3515,24,FALSE)</f>
        <v>0</v>
      </c>
      <c r="T2115" s="1">
        <f>VLOOKUP(A2115,'ADM Details FY17'!$A$3:$Y$3515,25,FALSE)</f>
        <v>0</v>
      </c>
      <c r="U2115" s="1">
        <f>VLOOKUP(A2115,'ADM Details FY17'!$A$3:$AA$3515,27,FALSE)</f>
        <v>0</v>
      </c>
      <c r="V2115" s="1">
        <f>IFERROR(VLOOKUP(C2115,'eindex _tget pp '!$A$4:$E$615,5,FALSE),0)</f>
        <v>0</v>
      </c>
      <c r="W2115" s="31">
        <f>IFERROR(VLOOKUP(C2115,'eindex _tget pp '!$A$4:$F$615,6,FALSE),0)</f>
        <v>0.90873213090000005</v>
      </c>
      <c r="X2115" s="4">
        <f>IFERROR(VLOOKUP(B2115,'eschools 16'!$A$2:$F$25,6,FALSE),1)</f>
        <v>1</v>
      </c>
      <c r="Y2115" s="1">
        <f t="shared" si="160"/>
        <v>0</v>
      </c>
      <c r="Z2115" s="1">
        <f t="shared" si="161"/>
        <v>3359.11</v>
      </c>
      <c r="AA2115" s="31">
        <f>IFERROR(VLOOKUP(C2115,'eindex _tget pp '!$A$4:$G$615,7,FALSE),0)</f>
        <v>0.39353611799999999</v>
      </c>
      <c r="AB2115" s="1">
        <f>VLOOKUP(A2115,'ADM Details FY17'!$A$3:$AB$3515,28,FALSE)</f>
        <v>0</v>
      </c>
      <c r="AC2115" s="1">
        <f t="shared" si="162"/>
        <v>0</v>
      </c>
      <c r="AD2115" s="1">
        <f t="shared" si="163"/>
        <v>13.59</v>
      </c>
      <c r="AE2115" s="1">
        <f t="shared" si="164"/>
        <v>2038.5</v>
      </c>
    </row>
    <row r="2116" spans="1:31" x14ac:dyDescent="0.25">
      <c r="A2116" t="str">
        <f>B2116&amp;"-"&amp;COUNTIF($B$3:B2116,B2116)</f>
        <v>575-4</v>
      </c>
      <c r="B2116">
        <v>575</v>
      </c>
      <c r="C2116" s="18">
        <f>VLOOKUP(A2116,'ADM Details FY17'!$A$3:$D$3515,4,FALSE)</f>
        <v>50047</v>
      </c>
      <c r="D2116" s="1">
        <f>VLOOKUP(A2116,'ADM Details FY17'!$A$3:$E$3515,5,FALSE)</f>
        <v>0.97</v>
      </c>
      <c r="E2116" s="1">
        <f>VLOOKUP(A2116,'ADM Details FY17'!$A$3:$F$3515,6,FALSE)</f>
        <v>0</v>
      </c>
      <c r="F2116" s="1">
        <f>VLOOKUP(A2116,'ADM Details FY17'!$A$3:$G$3515,7,FALSE)</f>
        <v>0</v>
      </c>
      <c r="G2116" s="1">
        <f>VLOOKUP(A2116,'ADM Details FY17'!$A$3:$H$3515,8,FALSE)</f>
        <v>0</v>
      </c>
      <c r="H2116" s="1">
        <f>VLOOKUP(A2116,'ADM Details FY17'!$A$3:$I$3515,9,FALSE)</f>
        <v>0</v>
      </c>
      <c r="I2116" s="1">
        <f>VLOOKUP(A2116,'ADM Details FY17'!$A$3:$J$3517,10,FALSE)</f>
        <v>0</v>
      </c>
      <c r="J2116" s="1">
        <f>VLOOKUP(A2116,'ADM Details FY17'!$A$3:$K$3515,11,FALSE)</f>
        <v>0</v>
      </c>
      <c r="K2116" s="1">
        <f>VLOOKUP(A2116,'ADM Details FY17'!$A$3:$M$3515,13,FALSE)</f>
        <v>0.97</v>
      </c>
      <c r="L2116" s="1">
        <f>VLOOKUP(A2116,'ADM Details FY17'!$A$3:$O$3515,15,FALSE)</f>
        <v>0</v>
      </c>
      <c r="M2116" s="1">
        <f>VLOOKUP(A2116,'ADM Details FY17'!$A$3:$P$3515,16,FALSE)</f>
        <v>0</v>
      </c>
      <c r="N2116" s="1">
        <f>VLOOKUP(A2116,'ADM Details FY17'!$A$3:$Q$3515,17,FALSE)</f>
        <v>0</v>
      </c>
      <c r="O2116" s="1">
        <f>VLOOKUP(A2116,'ADM Details FY17'!$A$3:$S$3515,19,FALSE)</f>
        <v>0.97</v>
      </c>
      <c r="P2116" s="1">
        <f>VLOOKUP(A2116,'ADM Details FY17'!$A$3:$U$3515,21,FALSE)</f>
        <v>0</v>
      </c>
      <c r="Q2116" s="1">
        <f>VLOOKUP(A2116,'ADM Details FY17'!$A$3:$V$3515,22,FALSE)</f>
        <v>0</v>
      </c>
      <c r="R2116" s="1">
        <f>VLOOKUP(A2116,'ADM Details FY17'!$A$3:$W$3515,23,FALSE)</f>
        <v>0</v>
      </c>
      <c r="S2116" s="1">
        <f>VLOOKUP(A2116,'ADM Details FY17'!$A$3:$X$3515,24,FALSE)</f>
        <v>0</v>
      </c>
      <c r="T2116" s="1">
        <f>VLOOKUP(A2116,'ADM Details FY17'!$A$3:$Y$3515,25,FALSE)</f>
        <v>0</v>
      </c>
      <c r="U2116" s="1">
        <f>VLOOKUP(A2116,'ADM Details FY17'!$A$3:$AA$3515,27,FALSE)</f>
        <v>0</v>
      </c>
      <c r="V2116" s="1">
        <f>IFERROR(VLOOKUP(C2116,'eindex _tget pp '!$A$4:$E$615,5,FALSE),0)</f>
        <v>0</v>
      </c>
      <c r="W2116" s="31">
        <f>IFERROR(VLOOKUP(C2116,'eindex _tget pp '!$A$4:$F$615,6,FALSE),0)</f>
        <v>5.8071529999999998E-4</v>
      </c>
      <c r="X2116" s="4">
        <f>IFERROR(VLOOKUP(B2116,'eschools 16'!$A$2:$F$25,6,FALSE),1)</f>
        <v>1</v>
      </c>
      <c r="Y2116" s="1">
        <f t="shared" ref="Y2116:Y2179" si="165">ROUND(IF(X2116=2,0,(AD2116*0.25*V2116)),2)</f>
        <v>0</v>
      </c>
      <c r="Z2116" s="1">
        <f t="shared" ref="Z2116:Z2179" si="166">ROUND(IF(X2116=2,0,(K2116*272*W2116)),2)</f>
        <v>0.15</v>
      </c>
      <c r="AA2116" s="31">
        <f>IFERROR(VLOOKUP(C2116,'eindex _tget pp '!$A$4:$G$615,7,FALSE),0)</f>
        <v>0.10978089000000001</v>
      </c>
      <c r="AB2116" s="1">
        <f>VLOOKUP(A2116,'ADM Details FY17'!$A$3:$AB$3515,28,FALSE)</f>
        <v>0</v>
      </c>
      <c r="AC2116" s="1">
        <f t="shared" ref="AC2116:AC2179" si="167">ROUND((AA2116*AB2116*923.6758),2)</f>
        <v>0</v>
      </c>
      <c r="AD2116" s="1">
        <f t="shared" ref="AD2116:AD2179" si="168">D2116+(U2116*0.2)</f>
        <v>0.97</v>
      </c>
      <c r="AE2116" s="1">
        <f t="shared" ref="AE2116:AE2179" si="169">IF(X2116=2,(AD2116*25),(AD2116*150))</f>
        <v>145.5</v>
      </c>
    </row>
    <row r="2117" spans="1:31" x14ac:dyDescent="0.25">
      <c r="A2117" t="str">
        <f>B2117&amp;"-"&amp;COUNTIF($B$3:B2117,B2117)</f>
        <v>575-5</v>
      </c>
      <c r="B2117">
        <v>575</v>
      </c>
      <c r="C2117" s="18">
        <f>VLOOKUP(A2117,'ADM Details FY17'!$A$3:$D$3515,4,FALSE)</f>
        <v>44636</v>
      </c>
      <c r="D2117" s="1">
        <f>VLOOKUP(A2117,'ADM Details FY17'!$A$3:$E$3515,5,FALSE)</f>
        <v>3</v>
      </c>
      <c r="E2117" s="1">
        <f>VLOOKUP(A2117,'ADM Details FY17'!$A$3:$F$3515,6,FALSE)</f>
        <v>0</v>
      </c>
      <c r="F2117" s="1">
        <f>VLOOKUP(A2117,'ADM Details FY17'!$A$3:$G$3515,7,FALSE)</f>
        <v>1</v>
      </c>
      <c r="G2117" s="1">
        <f>VLOOKUP(A2117,'ADM Details FY17'!$A$3:$H$3515,8,FALSE)</f>
        <v>0</v>
      </c>
      <c r="H2117" s="1">
        <f>VLOOKUP(A2117,'ADM Details FY17'!$A$3:$I$3515,9,FALSE)</f>
        <v>0</v>
      </c>
      <c r="I2117" s="1">
        <f>VLOOKUP(A2117,'ADM Details FY17'!$A$3:$J$3517,10,FALSE)</f>
        <v>0</v>
      </c>
      <c r="J2117" s="1">
        <f>VLOOKUP(A2117,'ADM Details FY17'!$A$3:$K$3515,11,FALSE)</f>
        <v>0</v>
      </c>
      <c r="K2117" s="1">
        <f>VLOOKUP(A2117,'ADM Details FY17'!$A$3:$M$3515,13,FALSE)</f>
        <v>3</v>
      </c>
      <c r="L2117" s="1">
        <f>VLOOKUP(A2117,'ADM Details FY17'!$A$3:$O$3515,15,FALSE)</f>
        <v>0</v>
      </c>
      <c r="M2117" s="1">
        <f>VLOOKUP(A2117,'ADM Details FY17'!$A$3:$P$3515,16,FALSE)</f>
        <v>0</v>
      </c>
      <c r="N2117" s="1">
        <f>VLOOKUP(A2117,'ADM Details FY17'!$A$3:$Q$3515,17,FALSE)</f>
        <v>0</v>
      </c>
      <c r="O2117" s="1">
        <f>VLOOKUP(A2117,'ADM Details FY17'!$A$3:$S$3515,19,FALSE)</f>
        <v>2</v>
      </c>
      <c r="P2117" s="1">
        <f>VLOOKUP(A2117,'ADM Details FY17'!$A$3:$U$3515,21,FALSE)</f>
        <v>0</v>
      </c>
      <c r="Q2117" s="1">
        <f>VLOOKUP(A2117,'ADM Details FY17'!$A$3:$V$3515,22,FALSE)</f>
        <v>0</v>
      </c>
      <c r="R2117" s="1">
        <f>VLOOKUP(A2117,'ADM Details FY17'!$A$3:$W$3515,23,FALSE)</f>
        <v>0</v>
      </c>
      <c r="S2117" s="1">
        <f>VLOOKUP(A2117,'ADM Details FY17'!$A$3:$X$3515,24,FALSE)</f>
        <v>0</v>
      </c>
      <c r="T2117" s="1">
        <f>VLOOKUP(A2117,'ADM Details FY17'!$A$3:$Y$3515,25,FALSE)</f>
        <v>0</v>
      </c>
      <c r="U2117" s="1">
        <f>VLOOKUP(A2117,'ADM Details FY17'!$A$3:$AA$3515,27,FALSE)</f>
        <v>0</v>
      </c>
      <c r="V2117" s="1">
        <f>IFERROR(VLOOKUP(C2117,'eindex _tget pp '!$A$4:$E$615,5,FALSE),0)</f>
        <v>43.906157988799308</v>
      </c>
      <c r="W2117" s="31">
        <f>IFERROR(VLOOKUP(C2117,'eindex _tget pp '!$A$4:$F$615,6,FALSE),0)</f>
        <v>1.1094406107999999</v>
      </c>
      <c r="X2117" s="4">
        <f>IFERROR(VLOOKUP(B2117,'eschools 16'!$A$2:$F$25,6,FALSE),1)</f>
        <v>1</v>
      </c>
      <c r="Y2117" s="1">
        <f t="shared" si="165"/>
        <v>32.93</v>
      </c>
      <c r="Z2117" s="1">
        <f t="shared" si="166"/>
        <v>905.3</v>
      </c>
      <c r="AA2117" s="31">
        <f>IFERROR(VLOOKUP(C2117,'eindex _tget pp '!$A$4:$G$615,7,FALSE),0)</f>
        <v>0.37422767899999998</v>
      </c>
      <c r="AB2117" s="1">
        <f>VLOOKUP(A2117,'ADM Details FY17'!$A$3:$AB$3515,28,FALSE)</f>
        <v>0</v>
      </c>
      <c r="AC2117" s="1">
        <f t="shared" si="167"/>
        <v>0</v>
      </c>
      <c r="AD2117" s="1">
        <f t="shared" si="168"/>
        <v>3</v>
      </c>
      <c r="AE2117" s="1">
        <f t="shared" si="169"/>
        <v>450</v>
      </c>
    </row>
    <row r="2118" spans="1:31" x14ac:dyDescent="0.25">
      <c r="A2118" t="str">
        <f>B2118&amp;"-"&amp;COUNTIF($B$3:B2118,B2118)</f>
        <v>575-6</v>
      </c>
      <c r="B2118">
        <v>575</v>
      </c>
      <c r="C2118" s="18">
        <f>VLOOKUP(A2118,'ADM Details FY17'!$A$3:$D$3515,4,FALSE)</f>
        <v>0</v>
      </c>
      <c r="D2118" s="1">
        <f>VLOOKUP(A2118,'ADM Details FY17'!$A$3:$E$3515,5,FALSE)</f>
        <v>0</v>
      </c>
      <c r="E2118" s="1">
        <f>VLOOKUP(A2118,'ADM Details FY17'!$A$3:$F$3515,6,FALSE)</f>
        <v>0</v>
      </c>
      <c r="F2118" s="1">
        <f>VLOOKUP(A2118,'ADM Details FY17'!$A$3:$G$3515,7,FALSE)</f>
        <v>0</v>
      </c>
      <c r="G2118" s="1">
        <f>VLOOKUP(A2118,'ADM Details FY17'!$A$3:$H$3515,8,FALSE)</f>
        <v>0</v>
      </c>
      <c r="H2118" s="1">
        <f>VLOOKUP(A2118,'ADM Details FY17'!$A$3:$I$3515,9,FALSE)</f>
        <v>0</v>
      </c>
      <c r="I2118" s="1">
        <f>VLOOKUP(A2118,'ADM Details FY17'!$A$3:$J$3517,10,FALSE)</f>
        <v>0</v>
      </c>
      <c r="J2118" s="1">
        <f>VLOOKUP(A2118,'ADM Details FY17'!$A$3:$K$3515,11,FALSE)</f>
        <v>0</v>
      </c>
      <c r="K2118" s="1">
        <f>VLOOKUP(A2118,'ADM Details FY17'!$A$3:$M$3515,13,FALSE)</f>
        <v>0</v>
      </c>
      <c r="L2118" s="1">
        <f>VLOOKUP(A2118,'ADM Details FY17'!$A$3:$O$3515,15,FALSE)</f>
        <v>0</v>
      </c>
      <c r="M2118" s="1">
        <f>VLOOKUP(A2118,'ADM Details FY17'!$A$3:$P$3515,16,FALSE)</f>
        <v>0</v>
      </c>
      <c r="N2118" s="1">
        <f>VLOOKUP(A2118,'ADM Details FY17'!$A$3:$Q$3515,17,FALSE)</f>
        <v>0</v>
      </c>
      <c r="O2118" s="1">
        <f>VLOOKUP(A2118,'ADM Details FY17'!$A$3:$S$3515,19,FALSE)</f>
        <v>0</v>
      </c>
      <c r="P2118" s="1">
        <f>VLOOKUP(A2118,'ADM Details FY17'!$A$3:$U$3515,21,FALSE)</f>
        <v>0</v>
      </c>
      <c r="Q2118" s="1">
        <f>VLOOKUP(A2118,'ADM Details FY17'!$A$3:$V$3515,22,FALSE)</f>
        <v>0</v>
      </c>
      <c r="R2118" s="1">
        <f>VLOOKUP(A2118,'ADM Details FY17'!$A$3:$W$3515,23,FALSE)</f>
        <v>0</v>
      </c>
      <c r="S2118" s="1">
        <f>VLOOKUP(A2118,'ADM Details FY17'!$A$3:$X$3515,24,FALSE)</f>
        <v>0</v>
      </c>
      <c r="T2118" s="1">
        <f>VLOOKUP(A2118,'ADM Details FY17'!$A$3:$Y$3515,25,FALSE)</f>
        <v>0</v>
      </c>
      <c r="U2118" s="1">
        <f>VLOOKUP(A2118,'ADM Details FY17'!$A$3:$AA$3515,27,FALSE)</f>
        <v>0</v>
      </c>
      <c r="V2118" s="1">
        <f>IFERROR(VLOOKUP(C2118,'eindex _tget pp '!$A$4:$E$615,5,FALSE),0)</f>
        <v>0</v>
      </c>
      <c r="W2118" s="31">
        <f>IFERROR(VLOOKUP(C2118,'eindex _tget pp '!$A$4:$F$615,6,FALSE),0)</f>
        <v>0</v>
      </c>
      <c r="X2118" s="4">
        <f>IFERROR(VLOOKUP(B2118,'eschools 16'!$A$2:$F$25,6,FALSE),1)</f>
        <v>1</v>
      </c>
      <c r="Y2118" s="1">
        <f t="shared" si="165"/>
        <v>0</v>
      </c>
      <c r="Z2118" s="1">
        <f t="shared" si="166"/>
        <v>0</v>
      </c>
      <c r="AA2118" s="31">
        <f>IFERROR(VLOOKUP(C2118,'eindex _tget pp '!$A$4:$G$615,7,FALSE),0)</f>
        <v>0</v>
      </c>
      <c r="AB2118" s="1">
        <f>VLOOKUP(A2118,'ADM Details FY17'!$A$3:$AB$3515,28,FALSE)</f>
        <v>0</v>
      </c>
      <c r="AC2118" s="1">
        <f t="shared" si="167"/>
        <v>0</v>
      </c>
      <c r="AD2118" s="1">
        <f t="shared" si="168"/>
        <v>0</v>
      </c>
      <c r="AE2118" s="1">
        <f t="shared" si="169"/>
        <v>0</v>
      </c>
    </row>
    <row r="2119" spans="1:31" x14ac:dyDescent="0.25">
      <c r="A2119" t="str">
        <f>B2119&amp;"-"&amp;COUNTIF($B$3:B2119,B2119)</f>
        <v>575-7</v>
      </c>
      <c r="B2119">
        <v>575</v>
      </c>
      <c r="C2119" s="18">
        <f>VLOOKUP(A2119,'ADM Details FY17'!$A$3:$D$3515,4,FALSE)</f>
        <v>0</v>
      </c>
      <c r="D2119" s="1">
        <f>VLOOKUP(A2119,'ADM Details FY17'!$A$3:$E$3515,5,FALSE)</f>
        <v>0</v>
      </c>
      <c r="E2119" s="1">
        <f>VLOOKUP(A2119,'ADM Details FY17'!$A$3:$F$3515,6,FALSE)</f>
        <v>0</v>
      </c>
      <c r="F2119" s="1">
        <f>VLOOKUP(A2119,'ADM Details FY17'!$A$3:$G$3515,7,FALSE)</f>
        <v>0</v>
      </c>
      <c r="G2119" s="1">
        <f>VLOOKUP(A2119,'ADM Details FY17'!$A$3:$H$3515,8,FALSE)</f>
        <v>0</v>
      </c>
      <c r="H2119" s="1">
        <f>VLOOKUP(A2119,'ADM Details FY17'!$A$3:$I$3515,9,FALSE)</f>
        <v>0</v>
      </c>
      <c r="I2119" s="1">
        <f>VLOOKUP(A2119,'ADM Details FY17'!$A$3:$J$3517,10,FALSE)</f>
        <v>0</v>
      </c>
      <c r="J2119" s="1">
        <f>VLOOKUP(A2119,'ADM Details FY17'!$A$3:$K$3515,11,FALSE)</f>
        <v>0</v>
      </c>
      <c r="K2119" s="1">
        <f>VLOOKUP(A2119,'ADM Details FY17'!$A$3:$M$3515,13,FALSE)</f>
        <v>0</v>
      </c>
      <c r="L2119" s="1">
        <f>VLOOKUP(A2119,'ADM Details FY17'!$A$3:$O$3515,15,FALSE)</f>
        <v>0</v>
      </c>
      <c r="M2119" s="1">
        <f>VLOOKUP(A2119,'ADM Details FY17'!$A$3:$P$3515,16,FALSE)</f>
        <v>0</v>
      </c>
      <c r="N2119" s="1">
        <f>VLOOKUP(A2119,'ADM Details FY17'!$A$3:$Q$3515,17,FALSE)</f>
        <v>0</v>
      </c>
      <c r="O2119" s="1">
        <f>VLOOKUP(A2119,'ADM Details FY17'!$A$3:$S$3515,19,FALSE)</f>
        <v>0</v>
      </c>
      <c r="P2119" s="1">
        <f>VLOOKUP(A2119,'ADM Details FY17'!$A$3:$U$3515,21,FALSE)</f>
        <v>0</v>
      </c>
      <c r="Q2119" s="1">
        <f>VLOOKUP(A2119,'ADM Details FY17'!$A$3:$V$3515,22,FALSE)</f>
        <v>0</v>
      </c>
      <c r="R2119" s="1">
        <f>VLOOKUP(A2119,'ADM Details FY17'!$A$3:$W$3515,23,FALSE)</f>
        <v>0</v>
      </c>
      <c r="S2119" s="1">
        <f>VLOOKUP(A2119,'ADM Details FY17'!$A$3:$X$3515,24,FALSE)</f>
        <v>0</v>
      </c>
      <c r="T2119" s="1">
        <f>VLOOKUP(A2119,'ADM Details FY17'!$A$3:$Y$3515,25,FALSE)</f>
        <v>0</v>
      </c>
      <c r="U2119" s="1">
        <f>VLOOKUP(A2119,'ADM Details FY17'!$A$3:$AA$3515,27,FALSE)</f>
        <v>0</v>
      </c>
      <c r="V2119" s="1">
        <f>IFERROR(VLOOKUP(C2119,'eindex _tget pp '!$A$4:$E$615,5,FALSE),0)</f>
        <v>0</v>
      </c>
      <c r="W2119" s="31">
        <f>IFERROR(VLOOKUP(C2119,'eindex _tget pp '!$A$4:$F$615,6,FALSE),0)</f>
        <v>0</v>
      </c>
      <c r="X2119" s="4">
        <f>IFERROR(VLOOKUP(B2119,'eschools 16'!$A$2:$F$25,6,FALSE),1)</f>
        <v>1</v>
      </c>
      <c r="Y2119" s="1">
        <f t="shared" si="165"/>
        <v>0</v>
      </c>
      <c r="Z2119" s="1">
        <f t="shared" si="166"/>
        <v>0</v>
      </c>
      <c r="AA2119" s="31">
        <f>IFERROR(VLOOKUP(C2119,'eindex _tget pp '!$A$4:$G$615,7,FALSE),0)</f>
        <v>0</v>
      </c>
      <c r="AB2119" s="1">
        <f>VLOOKUP(A2119,'ADM Details FY17'!$A$3:$AB$3515,28,FALSE)</f>
        <v>0</v>
      </c>
      <c r="AC2119" s="1">
        <f t="shared" si="167"/>
        <v>0</v>
      </c>
      <c r="AD2119" s="1">
        <f t="shared" si="168"/>
        <v>0</v>
      </c>
      <c r="AE2119" s="1">
        <f t="shared" si="169"/>
        <v>0</v>
      </c>
    </row>
    <row r="2120" spans="1:31" x14ac:dyDescent="0.25">
      <c r="A2120" t="str">
        <f>B2120&amp;"-"&amp;COUNTIF($B$3:B2120,B2120)</f>
        <v>575-8</v>
      </c>
      <c r="B2120">
        <v>575</v>
      </c>
      <c r="C2120" s="18">
        <f>VLOOKUP(A2120,'ADM Details FY17'!$A$3:$D$3515,4,FALSE)</f>
        <v>0</v>
      </c>
      <c r="D2120" s="1">
        <f>VLOOKUP(A2120,'ADM Details FY17'!$A$3:$E$3515,5,FALSE)</f>
        <v>0</v>
      </c>
      <c r="E2120" s="1">
        <f>VLOOKUP(A2120,'ADM Details FY17'!$A$3:$F$3515,6,FALSE)</f>
        <v>0</v>
      </c>
      <c r="F2120" s="1">
        <f>VLOOKUP(A2120,'ADM Details FY17'!$A$3:$G$3515,7,FALSE)</f>
        <v>0</v>
      </c>
      <c r="G2120" s="1">
        <f>VLOOKUP(A2120,'ADM Details FY17'!$A$3:$H$3515,8,FALSE)</f>
        <v>0</v>
      </c>
      <c r="H2120" s="1">
        <f>VLOOKUP(A2120,'ADM Details FY17'!$A$3:$I$3515,9,FALSE)</f>
        <v>0</v>
      </c>
      <c r="I2120" s="1">
        <f>VLOOKUP(A2120,'ADM Details FY17'!$A$3:$J$3517,10,FALSE)</f>
        <v>0</v>
      </c>
      <c r="J2120" s="1">
        <f>VLOOKUP(A2120,'ADM Details FY17'!$A$3:$K$3515,11,FALSE)</f>
        <v>0</v>
      </c>
      <c r="K2120" s="1">
        <f>VLOOKUP(A2120,'ADM Details FY17'!$A$3:$M$3515,13,FALSE)</f>
        <v>0</v>
      </c>
      <c r="L2120" s="1">
        <f>VLOOKUP(A2120,'ADM Details FY17'!$A$3:$O$3515,15,FALSE)</f>
        <v>0</v>
      </c>
      <c r="M2120" s="1">
        <f>VLOOKUP(A2120,'ADM Details FY17'!$A$3:$P$3515,16,FALSE)</f>
        <v>0</v>
      </c>
      <c r="N2120" s="1">
        <f>VLOOKUP(A2120,'ADM Details FY17'!$A$3:$Q$3515,17,FALSE)</f>
        <v>0</v>
      </c>
      <c r="O2120" s="1">
        <f>VLOOKUP(A2120,'ADM Details FY17'!$A$3:$S$3515,19,FALSE)</f>
        <v>0</v>
      </c>
      <c r="P2120" s="1">
        <f>VLOOKUP(A2120,'ADM Details FY17'!$A$3:$U$3515,21,FALSE)</f>
        <v>0</v>
      </c>
      <c r="Q2120" s="1">
        <f>VLOOKUP(A2120,'ADM Details FY17'!$A$3:$V$3515,22,FALSE)</f>
        <v>0</v>
      </c>
      <c r="R2120" s="1">
        <f>VLOOKUP(A2120,'ADM Details FY17'!$A$3:$W$3515,23,FALSE)</f>
        <v>0</v>
      </c>
      <c r="S2120" s="1">
        <f>VLOOKUP(A2120,'ADM Details FY17'!$A$3:$X$3515,24,FALSE)</f>
        <v>0</v>
      </c>
      <c r="T2120" s="1">
        <f>VLOOKUP(A2120,'ADM Details FY17'!$A$3:$Y$3515,25,FALSE)</f>
        <v>0</v>
      </c>
      <c r="U2120" s="1">
        <f>VLOOKUP(A2120,'ADM Details FY17'!$A$3:$AA$3515,27,FALSE)</f>
        <v>0</v>
      </c>
      <c r="V2120" s="1">
        <f>IFERROR(VLOOKUP(C2120,'eindex _tget pp '!$A$4:$E$615,5,FALSE),0)</f>
        <v>0</v>
      </c>
      <c r="W2120" s="31">
        <f>IFERROR(VLOOKUP(C2120,'eindex _tget pp '!$A$4:$F$615,6,FALSE),0)</f>
        <v>0</v>
      </c>
      <c r="X2120" s="4">
        <f>IFERROR(VLOOKUP(B2120,'eschools 16'!$A$2:$F$25,6,FALSE),1)</f>
        <v>1</v>
      </c>
      <c r="Y2120" s="1">
        <f t="shared" si="165"/>
        <v>0</v>
      </c>
      <c r="Z2120" s="1">
        <f t="shared" si="166"/>
        <v>0</v>
      </c>
      <c r="AA2120" s="31">
        <f>IFERROR(VLOOKUP(C2120,'eindex _tget pp '!$A$4:$G$615,7,FALSE),0)</f>
        <v>0</v>
      </c>
      <c r="AB2120" s="1">
        <f>VLOOKUP(A2120,'ADM Details FY17'!$A$3:$AB$3515,28,FALSE)</f>
        <v>0</v>
      </c>
      <c r="AC2120" s="1">
        <f t="shared" si="167"/>
        <v>0</v>
      </c>
      <c r="AD2120" s="1">
        <f t="shared" si="168"/>
        <v>0</v>
      </c>
      <c r="AE2120" s="1">
        <f t="shared" si="169"/>
        <v>0</v>
      </c>
    </row>
    <row r="2121" spans="1:31" x14ac:dyDescent="0.25">
      <c r="A2121" t="str">
        <f>B2121&amp;"-"&amp;COUNTIF($B$3:B2121,B2121)</f>
        <v>575-9</v>
      </c>
      <c r="B2121">
        <v>575</v>
      </c>
      <c r="C2121" s="18">
        <f>VLOOKUP(A2121,'ADM Details FY17'!$A$3:$D$3515,4,FALSE)</f>
        <v>0</v>
      </c>
      <c r="D2121" s="1">
        <f>VLOOKUP(A2121,'ADM Details FY17'!$A$3:$E$3515,5,FALSE)</f>
        <v>0</v>
      </c>
      <c r="E2121" s="1">
        <f>VLOOKUP(A2121,'ADM Details FY17'!$A$3:$F$3515,6,FALSE)</f>
        <v>0</v>
      </c>
      <c r="F2121" s="1">
        <f>VLOOKUP(A2121,'ADM Details FY17'!$A$3:$G$3515,7,FALSE)</f>
        <v>0</v>
      </c>
      <c r="G2121" s="1">
        <f>VLOOKUP(A2121,'ADM Details FY17'!$A$3:$H$3515,8,FALSE)</f>
        <v>0</v>
      </c>
      <c r="H2121" s="1">
        <f>VLOOKUP(A2121,'ADM Details FY17'!$A$3:$I$3515,9,FALSE)</f>
        <v>0</v>
      </c>
      <c r="I2121" s="1">
        <f>VLOOKUP(A2121,'ADM Details FY17'!$A$3:$J$3517,10,FALSE)</f>
        <v>0</v>
      </c>
      <c r="J2121" s="1">
        <f>VLOOKUP(A2121,'ADM Details FY17'!$A$3:$K$3515,11,FALSE)</f>
        <v>0</v>
      </c>
      <c r="K2121" s="1">
        <f>VLOOKUP(A2121,'ADM Details FY17'!$A$3:$M$3515,13,FALSE)</f>
        <v>0</v>
      </c>
      <c r="L2121" s="1">
        <f>VLOOKUP(A2121,'ADM Details FY17'!$A$3:$O$3515,15,FALSE)</f>
        <v>0</v>
      </c>
      <c r="M2121" s="1">
        <f>VLOOKUP(A2121,'ADM Details FY17'!$A$3:$P$3515,16,FALSE)</f>
        <v>0</v>
      </c>
      <c r="N2121" s="1">
        <f>VLOOKUP(A2121,'ADM Details FY17'!$A$3:$Q$3515,17,FALSE)</f>
        <v>0</v>
      </c>
      <c r="O2121" s="1">
        <f>VLOOKUP(A2121,'ADM Details FY17'!$A$3:$S$3515,19,FALSE)</f>
        <v>0</v>
      </c>
      <c r="P2121" s="1">
        <f>VLOOKUP(A2121,'ADM Details FY17'!$A$3:$U$3515,21,FALSE)</f>
        <v>0</v>
      </c>
      <c r="Q2121" s="1">
        <f>VLOOKUP(A2121,'ADM Details FY17'!$A$3:$V$3515,22,FALSE)</f>
        <v>0</v>
      </c>
      <c r="R2121" s="1">
        <f>VLOOKUP(A2121,'ADM Details FY17'!$A$3:$W$3515,23,FALSE)</f>
        <v>0</v>
      </c>
      <c r="S2121" s="1">
        <f>VLOOKUP(A2121,'ADM Details FY17'!$A$3:$X$3515,24,FALSE)</f>
        <v>0</v>
      </c>
      <c r="T2121" s="1">
        <f>VLOOKUP(A2121,'ADM Details FY17'!$A$3:$Y$3515,25,FALSE)</f>
        <v>0</v>
      </c>
      <c r="U2121" s="1">
        <f>VLOOKUP(A2121,'ADM Details FY17'!$A$3:$AA$3515,27,FALSE)</f>
        <v>0</v>
      </c>
      <c r="V2121" s="1">
        <f>IFERROR(VLOOKUP(C2121,'eindex _tget pp '!$A$4:$E$615,5,FALSE),0)</f>
        <v>0</v>
      </c>
      <c r="W2121" s="31">
        <f>IFERROR(VLOOKUP(C2121,'eindex _tget pp '!$A$4:$F$615,6,FALSE),0)</f>
        <v>0</v>
      </c>
      <c r="X2121" s="4">
        <f>IFERROR(VLOOKUP(B2121,'eschools 16'!$A$2:$F$25,6,FALSE),1)</f>
        <v>1</v>
      </c>
      <c r="Y2121" s="1">
        <f t="shared" si="165"/>
        <v>0</v>
      </c>
      <c r="Z2121" s="1">
        <f t="shared" si="166"/>
        <v>0</v>
      </c>
      <c r="AA2121" s="31">
        <f>IFERROR(VLOOKUP(C2121,'eindex _tget pp '!$A$4:$G$615,7,FALSE),0)</f>
        <v>0</v>
      </c>
      <c r="AB2121" s="1">
        <f>VLOOKUP(A2121,'ADM Details FY17'!$A$3:$AB$3515,28,FALSE)</f>
        <v>0</v>
      </c>
      <c r="AC2121" s="1">
        <f t="shared" si="167"/>
        <v>0</v>
      </c>
      <c r="AD2121" s="1">
        <f t="shared" si="168"/>
        <v>0</v>
      </c>
      <c r="AE2121" s="1">
        <f t="shared" si="169"/>
        <v>0</v>
      </c>
    </row>
    <row r="2122" spans="1:31" x14ac:dyDescent="0.25">
      <c r="A2122" t="str">
        <f>B2122&amp;"-"&amp;COUNTIF($B$3:B2122,B2122)</f>
        <v>575-10</v>
      </c>
      <c r="B2122">
        <v>575</v>
      </c>
      <c r="C2122" s="18">
        <f>VLOOKUP(A2122,'ADM Details FY17'!$A$3:$D$3515,4,FALSE)</f>
        <v>0</v>
      </c>
      <c r="D2122" s="1">
        <f>VLOOKUP(A2122,'ADM Details FY17'!$A$3:$E$3515,5,FALSE)</f>
        <v>0</v>
      </c>
      <c r="E2122" s="1">
        <f>VLOOKUP(A2122,'ADM Details FY17'!$A$3:$F$3515,6,FALSE)</f>
        <v>0</v>
      </c>
      <c r="F2122" s="1">
        <f>VLOOKUP(A2122,'ADM Details FY17'!$A$3:$G$3515,7,FALSE)</f>
        <v>0</v>
      </c>
      <c r="G2122" s="1">
        <f>VLOOKUP(A2122,'ADM Details FY17'!$A$3:$H$3515,8,FALSE)</f>
        <v>0</v>
      </c>
      <c r="H2122" s="1">
        <f>VLOOKUP(A2122,'ADM Details FY17'!$A$3:$I$3515,9,FALSE)</f>
        <v>0</v>
      </c>
      <c r="I2122" s="1">
        <f>VLOOKUP(A2122,'ADM Details FY17'!$A$3:$J$3517,10,FALSE)</f>
        <v>0</v>
      </c>
      <c r="J2122" s="1">
        <f>VLOOKUP(A2122,'ADM Details FY17'!$A$3:$K$3515,11,FALSE)</f>
        <v>0</v>
      </c>
      <c r="K2122" s="1">
        <f>VLOOKUP(A2122,'ADM Details FY17'!$A$3:$M$3515,13,FALSE)</f>
        <v>0</v>
      </c>
      <c r="L2122" s="1">
        <f>VLOOKUP(A2122,'ADM Details FY17'!$A$3:$O$3515,15,FALSE)</f>
        <v>0</v>
      </c>
      <c r="M2122" s="1">
        <f>VLOOKUP(A2122,'ADM Details FY17'!$A$3:$P$3515,16,FALSE)</f>
        <v>0</v>
      </c>
      <c r="N2122" s="1">
        <f>VLOOKUP(A2122,'ADM Details FY17'!$A$3:$Q$3515,17,FALSE)</f>
        <v>0</v>
      </c>
      <c r="O2122" s="1">
        <f>VLOOKUP(A2122,'ADM Details FY17'!$A$3:$S$3515,19,FALSE)</f>
        <v>0</v>
      </c>
      <c r="P2122" s="1">
        <f>VLOOKUP(A2122,'ADM Details FY17'!$A$3:$U$3515,21,FALSE)</f>
        <v>0</v>
      </c>
      <c r="Q2122" s="1">
        <f>VLOOKUP(A2122,'ADM Details FY17'!$A$3:$V$3515,22,FALSE)</f>
        <v>0</v>
      </c>
      <c r="R2122" s="1">
        <f>VLOOKUP(A2122,'ADM Details FY17'!$A$3:$W$3515,23,FALSE)</f>
        <v>0</v>
      </c>
      <c r="S2122" s="1">
        <f>VLOOKUP(A2122,'ADM Details FY17'!$A$3:$X$3515,24,FALSE)</f>
        <v>0</v>
      </c>
      <c r="T2122" s="1">
        <f>VLOOKUP(A2122,'ADM Details FY17'!$A$3:$Y$3515,25,FALSE)</f>
        <v>0</v>
      </c>
      <c r="U2122" s="1">
        <f>VLOOKUP(A2122,'ADM Details FY17'!$A$3:$AA$3515,27,FALSE)</f>
        <v>0</v>
      </c>
      <c r="V2122" s="1">
        <f>IFERROR(VLOOKUP(C2122,'eindex _tget pp '!$A$4:$E$615,5,FALSE),0)</f>
        <v>0</v>
      </c>
      <c r="W2122" s="31">
        <f>IFERROR(VLOOKUP(C2122,'eindex _tget pp '!$A$4:$F$615,6,FALSE),0)</f>
        <v>0</v>
      </c>
      <c r="X2122" s="4">
        <f>IFERROR(VLOOKUP(B2122,'eschools 16'!$A$2:$F$25,6,FALSE),1)</f>
        <v>1</v>
      </c>
      <c r="Y2122" s="1">
        <f t="shared" si="165"/>
        <v>0</v>
      </c>
      <c r="Z2122" s="1">
        <f t="shared" si="166"/>
        <v>0</v>
      </c>
      <c r="AA2122" s="31">
        <f>IFERROR(VLOOKUP(C2122,'eindex _tget pp '!$A$4:$G$615,7,FALSE),0)</f>
        <v>0</v>
      </c>
      <c r="AB2122" s="1">
        <f>VLOOKUP(A2122,'ADM Details FY17'!$A$3:$AB$3515,28,FALSE)</f>
        <v>0</v>
      </c>
      <c r="AC2122" s="1">
        <f t="shared" si="167"/>
        <v>0</v>
      </c>
      <c r="AD2122" s="1">
        <f t="shared" si="168"/>
        <v>0</v>
      </c>
      <c r="AE2122" s="1">
        <f t="shared" si="169"/>
        <v>0</v>
      </c>
    </row>
    <row r="2123" spans="1:31" x14ac:dyDescent="0.25">
      <c r="A2123" t="str">
        <f>B2123&amp;"-"&amp;COUNTIF($B$3:B2123,B2123)</f>
        <v>576-1</v>
      </c>
      <c r="B2123">
        <v>576</v>
      </c>
      <c r="C2123" s="18">
        <f>VLOOKUP(A2123,'ADM Details FY17'!$A$3:$D$3515,4,FALSE)</f>
        <v>43752</v>
      </c>
      <c r="D2123" s="1">
        <f>VLOOKUP(A2123,'ADM Details FY17'!$A$3:$E$3515,5,FALSE)</f>
        <v>129.33000000000001</v>
      </c>
      <c r="E2123" s="1">
        <f>VLOOKUP(A2123,'ADM Details FY17'!$A$3:$F$3515,6,FALSE)</f>
        <v>1</v>
      </c>
      <c r="F2123" s="1">
        <f>VLOOKUP(A2123,'ADM Details FY17'!$A$3:$G$3515,7,FALSE)</f>
        <v>11.99</v>
      </c>
      <c r="G2123" s="1">
        <f>VLOOKUP(A2123,'ADM Details FY17'!$A$3:$H$3515,8,FALSE)</f>
        <v>1</v>
      </c>
      <c r="H2123" s="1">
        <f>VLOOKUP(A2123,'ADM Details FY17'!$A$3:$I$3515,9,FALSE)</f>
        <v>0</v>
      </c>
      <c r="I2123" s="1">
        <f>VLOOKUP(A2123,'ADM Details FY17'!$A$3:$J$3517,10,FALSE)</f>
        <v>0</v>
      </c>
      <c r="J2123" s="1">
        <f>VLOOKUP(A2123,'ADM Details FY17'!$A$3:$K$3515,11,FALSE)</f>
        <v>0</v>
      </c>
      <c r="K2123" s="1">
        <f>VLOOKUP(A2123,'ADM Details FY17'!$A$3:$M$3515,13,FALSE)</f>
        <v>129.33000000000001</v>
      </c>
      <c r="L2123" s="1">
        <f>VLOOKUP(A2123,'ADM Details FY17'!$A$3:$O$3515,15,FALSE)</f>
        <v>0</v>
      </c>
      <c r="M2123" s="1">
        <f>VLOOKUP(A2123,'ADM Details FY17'!$A$3:$P$3515,16,FALSE)</f>
        <v>0</v>
      </c>
      <c r="N2123" s="1">
        <f>VLOOKUP(A2123,'ADM Details FY17'!$A$3:$Q$3515,17,FALSE)</f>
        <v>0</v>
      </c>
      <c r="O2123" s="1">
        <f>VLOOKUP(A2123,'ADM Details FY17'!$A$3:$S$3515,19,FALSE)</f>
        <v>91.58</v>
      </c>
      <c r="P2123" s="1">
        <f>VLOOKUP(A2123,'ADM Details FY17'!$A$3:$U$3515,21,FALSE)</f>
        <v>0</v>
      </c>
      <c r="Q2123" s="1">
        <f>VLOOKUP(A2123,'ADM Details FY17'!$A$3:$V$3515,22,FALSE)</f>
        <v>0</v>
      </c>
      <c r="R2123" s="1">
        <f>VLOOKUP(A2123,'ADM Details FY17'!$A$3:$W$3515,23,FALSE)</f>
        <v>0</v>
      </c>
      <c r="S2123" s="1">
        <f>VLOOKUP(A2123,'ADM Details FY17'!$A$3:$X$3515,24,FALSE)</f>
        <v>0</v>
      </c>
      <c r="T2123" s="1">
        <f>VLOOKUP(A2123,'ADM Details FY17'!$A$3:$Y$3515,25,FALSE)</f>
        <v>0</v>
      </c>
      <c r="U2123" s="1">
        <f>VLOOKUP(A2123,'ADM Details FY17'!$A$3:$AA$3515,27,FALSE)</f>
        <v>0</v>
      </c>
      <c r="V2123" s="1">
        <f>IFERROR(VLOOKUP(C2123,'eindex _tget pp '!$A$4:$E$615,5,FALSE),0)</f>
        <v>195.16110414154781</v>
      </c>
      <c r="W2123" s="31">
        <f>IFERROR(VLOOKUP(C2123,'eindex _tget pp '!$A$4:$F$615,6,FALSE),0)</f>
        <v>1.2931511515</v>
      </c>
      <c r="X2123" s="4">
        <f>IFERROR(VLOOKUP(B2123,'eschools 16'!$A$2:$F$25,6,FALSE),1)</f>
        <v>1</v>
      </c>
      <c r="Y2123" s="1">
        <f t="shared" si="165"/>
        <v>6310.05</v>
      </c>
      <c r="Z2123" s="1">
        <f t="shared" si="166"/>
        <v>45490.16</v>
      </c>
      <c r="AA2123" s="31">
        <f>IFERROR(VLOOKUP(C2123,'eindex _tget pp '!$A$4:$G$615,7,FALSE),0)</f>
        <v>0.46646849499999998</v>
      </c>
      <c r="AB2123" s="1">
        <f>VLOOKUP(A2123,'ADM Details FY17'!$A$3:$AB$3515,28,FALSE)</f>
        <v>0</v>
      </c>
      <c r="AC2123" s="1">
        <f t="shared" si="167"/>
        <v>0</v>
      </c>
      <c r="AD2123" s="1">
        <f t="shared" si="168"/>
        <v>129.33000000000001</v>
      </c>
      <c r="AE2123" s="1">
        <f t="shared" si="169"/>
        <v>19399.500000000004</v>
      </c>
    </row>
    <row r="2124" spans="1:31" x14ac:dyDescent="0.25">
      <c r="A2124" t="str">
        <f>B2124&amp;"-"&amp;COUNTIF($B$3:B2124,B2124)</f>
        <v>576-2</v>
      </c>
      <c r="B2124">
        <v>576</v>
      </c>
      <c r="C2124" s="18">
        <f>VLOOKUP(A2124,'ADM Details FY17'!$A$3:$D$3515,4,FALSE)</f>
        <v>46102</v>
      </c>
      <c r="D2124" s="1">
        <f>VLOOKUP(A2124,'ADM Details FY17'!$A$3:$E$3515,5,FALSE)</f>
        <v>2</v>
      </c>
      <c r="E2124" s="1">
        <f>VLOOKUP(A2124,'ADM Details FY17'!$A$3:$F$3515,6,FALSE)</f>
        <v>0</v>
      </c>
      <c r="F2124" s="1">
        <f>VLOOKUP(A2124,'ADM Details FY17'!$A$3:$G$3515,7,FALSE)</f>
        <v>0</v>
      </c>
      <c r="G2124" s="1">
        <f>VLOOKUP(A2124,'ADM Details FY17'!$A$3:$H$3515,8,FALSE)</f>
        <v>0</v>
      </c>
      <c r="H2124" s="1">
        <f>VLOOKUP(A2124,'ADM Details FY17'!$A$3:$I$3515,9,FALSE)</f>
        <v>0</v>
      </c>
      <c r="I2124" s="1">
        <f>VLOOKUP(A2124,'ADM Details FY17'!$A$3:$J$3517,10,FALSE)</f>
        <v>0</v>
      </c>
      <c r="J2124" s="1">
        <f>VLOOKUP(A2124,'ADM Details FY17'!$A$3:$K$3515,11,FALSE)</f>
        <v>0</v>
      </c>
      <c r="K2124" s="1">
        <f>VLOOKUP(A2124,'ADM Details FY17'!$A$3:$M$3515,13,FALSE)</f>
        <v>2</v>
      </c>
      <c r="L2124" s="1">
        <f>VLOOKUP(A2124,'ADM Details FY17'!$A$3:$O$3515,15,FALSE)</f>
        <v>0</v>
      </c>
      <c r="M2124" s="1">
        <f>VLOOKUP(A2124,'ADM Details FY17'!$A$3:$P$3515,16,FALSE)</f>
        <v>0</v>
      </c>
      <c r="N2124" s="1">
        <f>VLOOKUP(A2124,'ADM Details FY17'!$A$3:$Q$3515,17,FALSE)</f>
        <v>0</v>
      </c>
      <c r="O2124" s="1">
        <f>VLOOKUP(A2124,'ADM Details FY17'!$A$3:$S$3515,19,FALSE)</f>
        <v>0</v>
      </c>
      <c r="P2124" s="1">
        <f>VLOOKUP(A2124,'ADM Details FY17'!$A$3:$U$3515,21,FALSE)</f>
        <v>0</v>
      </c>
      <c r="Q2124" s="1">
        <f>VLOOKUP(A2124,'ADM Details FY17'!$A$3:$V$3515,22,FALSE)</f>
        <v>0</v>
      </c>
      <c r="R2124" s="1">
        <f>VLOOKUP(A2124,'ADM Details FY17'!$A$3:$W$3515,23,FALSE)</f>
        <v>0</v>
      </c>
      <c r="S2124" s="1">
        <f>VLOOKUP(A2124,'ADM Details FY17'!$A$3:$X$3515,24,FALSE)</f>
        <v>0</v>
      </c>
      <c r="T2124" s="1">
        <f>VLOOKUP(A2124,'ADM Details FY17'!$A$3:$Y$3515,25,FALSE)</f>
        <v>0</v>
      </c>
      <c r="U2124" s="1">
        <f>VLOOKUP(A2124,'ADM Details FY17'!$A$3:$AA$3515,27,FALSE)</f>
        <v>0</v>
      </c>
      <c r="V2124" s="1">
        <f>IFERROR(VLOOKUP(C2124,'eindex _tget pp '!$A$4:$E$615,5,FALSE),0)</f>
        <v>192.46256589455538</v>
      </c>
      <c r="W2124" s="31">
        <f>IFERROR(VLOOKUP(C2124,'eindex _tget pp '!$A$4:$F$615,6,FALSE),0)</f>
        <v>0.58606617930000005</v>
      </c>
      <c r="X2124" s="4">
        <f>IFERROR(VLOOKUP(B2124,'eschools 16'!$A$2:$F$25,6,FALSE),1)</f>
        <v>1</v>
      </c>
      <c r="Y2124" s="1">
        <f t="shared" si="165"/>
        <v>96.23</v>
      </c>
      <c r="Z2124" s="1">
        <f t="shared" si="166"/>
        <v>318.82</v>
      </c>
      <c r="AA2124" s="31">
        <f>IFERROR(VLOOKUP(C2124,'eindex _tget pp '!$A$4:$G$615,7,FALSE),0)</f>
        <v>0.44250292000000002</v>
      </c>
      <c r="AB2124" s="1">
        <f>VLOOKUP(A2124,'ADM Details FY17'!$A$3:$AB$3515,28,FALSE)</f>
        <v>0</v>
      </c>
      <c r="AC2124" s="1">
        <f t="shared" si="167"/>
        <v>0</v>
      </c>
      <c r="AD2124" s="1">
        <f t="shared" si="168"/>
        <v>2</v>
      </c>
      <c r="AE2124" s="1">
        <f t="shared" si="169"/>
        <v>300</v>
      </c>
    </row>
    <row r="2125" spans="1:31" x14ac:dyDescent="0.25">
      <c r="A2125" t="str">
        <f>B2125&amp;"-"&amp;COUNTIF($B$3:B2125,B2125)</f>
        <v>576-3</v>
      </c>
      <c r="B2125">
        <v>576</v>
      </c>
      <c r="C2125" s="18">
        <f>VLOOKUP(A2125,'ADM Details FY17'!$A$3:$D$3515,4,FALSE)</f>
        <v>44412</v>
      </c>
      <c r="D2125" s="1">
        <f>VLOOKUP(A2125,'ADM Details FY17'!$A$3:$E$3515,5,FALSE)</f>
        <v>1</v>
      </c>
      <c r="E2125" s="1">
        <f>VLOOKUP(A2125,'ADM Details FY17'!$A$3:$F$3515,6,FALSE)</f>
        <v>0</v>
      </c>
      <c r="F2125" s="1">
        <f>VLOOKUP(A2125,'ADM Details FY17'!$A$3:$G$3515,7,FALSE)</f>
        <v>1</v>
      </c>
      <c r="G2125" s="1">
        <f>VLOOKUP(A2125,'ADM Details FY17'!$A$3:$H$3515,8,FALSE)</f>
        <v>0</v>
      </c>
      <c r="H2125" s="1">
        <f>VLOOKUP(A2125,'ADM Details FY17'!$A$3:$I$3515,9,FALSE)</f>
        <v>0</v>
      </c>
      <c r="I2125" s="1">
        <f>VLOOKUP(A2125,'ADM Details FY17'!$A$3:$J$3517,10,FALSE)</f>
        <v>0</v>
      </c>
      <c r="J2125" s="1">
        <f>VLOOKUP(A2125,'ADM Details FY17'!$A$3:$K$3515,11,FALSE)</f>
        <v>0</v>
      </c>
      <c r="K2125" s="1">
        <f>VLOOKUP(A2125,'ADM Details FY17'!$A$3:$M$3515,13,FALSE)</f>
        <v>1</v>
      </c>
      <c r="L2125" s="1">
        <f>VLOOKUP(A2125,'ADM Details FY17'!$A$3:$O$3515,15,FALSE)</f>
        <v>0</v>
      </c>
      <c r="M2125" s="1">
        <f>VLOOKUP(A2125,'ADM Details FY17'!$A$3:$P$3515,16,FALSE)</f>
        <v>0</v>
      </c>
      <c r="N2125" s="1">
        <f>VLOOKUP(A2125,'ADM Details FY17'!$A$3:$Q$3515,17,FALSE)</f>
        <v>0</v>
      </c>
      <c r="O2125" s="1">
        <f>VLOOKUP(A2125,'ADM Details FY17'!$A$3:$S$3515,19,FALSE)</f>
        <v>0</v>
      </c>
      <c r="P2125" s="1">
        <f>VLOOKUP(A2125,'ADM Details FY17'!$A$3:$U$3515,21,FALSE)</f>
        <v>0</v>
      </c>
      <c r="Q2125" s="1">
        <f>VLOOKUP(A2125,'ADM Details FY17'!$A$3:$V$3515,22,FALSE)</f>
        <v>0</v>
      </c>
      <c r="R2125" s="1">
        <f>VLOOKUP(A2125,'ADM Details FY17'!$A$3:$W$3515,23,FALSE)</f>
        <v>0</v>
      </c>
      <c r="S2125" s="1">
        <f>VLOOKUP(A2125,'ADM Details FY17'!$A$3:$X$3515,24,FALSE)</f>
        <v>0</v>
      </c>
      <c r="T2125" s="1">
        <f>VLOOKUP(A2125,'ADM Details FY17'!$A$3:$Y$3515,25,FALSE)</f>
        <v>0</v>
      </c>
      <c r="U2125" s="1">
        <f>VLOOKUP(A2125,'ADM Details FY17'!$A$3:$AA$3515,27,FALSE)</f>
        <v>0</v>
      </c>
      <c r="V2125" s="1">
        <f>IFERROR(VLOOKUP(C2125,'eindex _tget pp '!$A$4:$E$615,5,FALSE),0)</f>
        <v>1173.7675101870461</v>
      </c>
      <c r="W2125" s="31">
        <f>IFERROR(VLOOKUP(C2125,'eindex _tget pp '!$A$4:$F$615,6,FALSE),0)</f>
        <v>0.9689045906</v>
      </c>
      <c r="X2125" s="4">
        <f>IFERROR(VLOOKUP(B2125,'eschools 16'!$A$2:$F$25,6,FALSE),1)</f>
        <v>1</v>
      </c>
      <c r="Y2125" s="1">
        <f t="shared" si="165"/>
        <v>293.44</v>
      </c>
      <c r="Z2125" s="1">
        <f t="shared" si="166"/>
        <v>263.54000000000002</v>
      </c>
      <c r="AA2125" s="31">
        <f>IFERROR(VLOOKUP(C2125,'eindex _tget pp '!$A$4:$G$615,7,FALSE),0)</f>
        <v>0.76093659300000005</v>
      </c>
      <c r="AB2125" s="1">
        <f>VLOOKUP(A2125,'ADM Details FY17'!$A$3:$AB$3515,28,FALSE)</f>
        <v>0</v>
      </c>
      <c r="AC2125" s="1">
        <f t="shared" si="167"/>
        <v>0</v>
      </c>
      <c r="AD2125" s="1">
        <f t="shared" si="168"/>
        <v>1</v>
      </c>
      <c r="AE2125" s="1">
        <f t="shared" si="169"/>
        <v>150</v>
      </c>
    </row>
    <row r="2126" spans="1:31" x14ac:dyDescent="0.25">
      <c r="A2126" t="str">
        <f>B2126&amp;"-"&amp;COUNTIF($B$3:B2126,B2126)</f>
        <v>576-4</v>
      </c>
      <c r="B2126">
        <v>576</v>
      </c>
      <c r="C2126" s="18">
        <f>VLOOKUP(A2126,'ADM Details FY17'!$A$3:$D$3515,4,FALSE)</f>
        <v>47365</v>
      </c>
      <c r="D2126" s="1">
        <f>VLOOKUP(A2126,'ADM Details FY17'!$A$3:$E$3515,5,FALSE)</f>
        <v>1.79</v>
      </c>
      <c r="E2126" s="1">
        <f>VLOOKUP(A2126,'ADM Details FY17'!$A$3:$F$3515,6,FALSE)</f>
        <v>0</v>
      </c>
      <c r="F2126" s="1">
        <f>VLOOKUP(A2126,'ADM Details FY17'!$A$3:$G$3515,7,FALSE)</f>
        <v>0</v>
      </c>
      <c r="G2126" s="1">
        <f>VLOOKUP(A2126,'ADM Details FY17'!$A$3:$H$3515,8,FALSE)</f>
        <v>0</v>
      </c>
      <c r="H2126" s="1">
        <f>VLOOKUP(A2126,'ADM Details FY17'!$A$3:$I$3515,9,FALSE)</f>
        <v>0</v>
      </c>
      <c r="I2126" s="1">
        <f>VLOOKUP(A2126,'ADM Details FY17'!$A$3:$J$3517,10,FALSE)</f>
        <v>0</v>
      </c>
      <c r="J2126" s="1">
        <f>VLOOKUP(A2126,'ADM Details FY17'!$A$3:$K$3515,11,FALSE)</f>
        <v>0</v>
      </c>
      <c r="K2126" s="1">
        <f>VLOOKUP(A2126,'ADM Details FY17'!$A$3:$M$3515,13,FALSE)</f>
        <v>1.79</v>
      </c>
      <c r="L2126" s="1">
        <f>VLOOKUP(A2126,'ADM Details FY17'!$A$3:$O$3515,15,FALSE)</f>
        <v>0</v>
      </c>
      <c r="M2126" s="1">
        <f>VLOOKUP(A2126,'ADM Details FY17'!$A$3:$P$3515,16,FALSE)</f>
        <v>0</v>
      </c>
      <c r="N2126" s="1">
        <f>VLOOKUP(A2126,'ADM Details FY17'!$A$3:$Q$3515,17,FALSE)</f>
        <v>0</v>
      </c>
      <c r="O2126" s="1">
        <f>VLOOKUP(A2126,'ADM Details FY17'!$A$3:$S$3515,19,FALSE)</f>
        <v>0.73</v>
      </c>
      <c r="P2126" s="1">
        <f>VLOOKUP(A2126,'ADM Details FY17'!$A$3:$U$3515,21,FALSE)</f>
        <v>0</v>
      </c>
      <c r="Q2126" s="1">
        <f>VLOOKUP(A2126,'ADM Details FY17'!$A$3:$V$3515,22,FALSE)</f>
        <v>0</v>
      </c>
      <c r="R2126" s="1">
        <f>VLOOKUP(A2126,'ADM Details FY17'!$A$3:$W$3515,23,FALSE)</f>
        <v>0</v>
      </c>
      <c r="S2126" s="1">
        <f>VLOOKUP(A2126,'ADM Details FY17'!$A$3:$X$3515,24,FALSE)</f>
        <v>0</v>
      </c>
      <c r="T2126" s="1">
        <f>VLOOKUP(A2126,'ADM Details FY17'!$A$3:$Y$3515,25,FALSE)</f>
        <v>0</v>
      </c>
      <c r="U2126" s="1">
        <f>VLOOKUP(A2126,'ADM Details FY17'!$A$3:$AA$3515,27,FALSE)</f>
        <v>0</v>
      </c>
      <c r="V2126" s="1">
        <f>IFERROR(VLOOKUP(C2126,'eindex _tget pp '!$A$4:$E$615,5,FALSE),0)</f>
        <v>4.5108715147415159</v>
      </c>
      <c r="W2126" s="31">
        <f>IFERROR(VLOOKUP(C2126,'eindex _tget pp '!$A$4:$F$615,6,FALSE),0)</f>
        <v>1.4056938290000001</v>
      </c>
      <c r="X2126" s="4">
        <f>IFERROR(VLOOKUP(B2126,'eschools 16'!$A$2:$F$25,6,FALSE),1)</f>
        <v>1</v>
      </c>
      <c r="Y2126" s="1">
        <f t="shared" si="165"/>
        <v>2.02</v>
      </c>
      <c r="Z2126" s="1">
        <f t="shared" si="166"/>
        <v>684.4</v>
      </c>
      <c r="AA2126" s="31">
        <f>IFERROR(VLOOKUP(C2126,'eindex _tget pp '!$A$4:$G$615,7,FALSE),0)</f>
        <v>0.39014385400000001</v>
      </c>
      <c r="AB2126" s="1">
        <f>VLOOKUP(A2126,'ADM Details FY17'!$A$3:$AB$3515,28,FALSE)</f>
        <v>0</v>
      </c>
      <c r="AC2126" s="1">
        <f t="shared" si="167"/>
        <v>0</v>
      </c>
      <c r="AD2126" s="1">
        <f t="shared" si="168"/>
        <v>1.79</v>
      </c>
      <c r="AE2126" s="1">
        <f t="shared" si="169"/>
        <v>268.5</v>
      </c>
    </row>
    <row r="2127" spans="1:31" x14ac:dyDescent="0.25">
      <c r="A2127" t="str">
        <f>B2127&amp;"-"&amp;COUNTIF($B$3:B2127,B2127)</f>
        <v>576-5</v>
      </c>
      <c r="B2127">
        <v>576</v>
      </c>
      <c r="C2127" s="18">
        <f>VLOOKUP(A2127,'ADM Details FY17'!$A$3:$D$3515,4,FALSE)</f>
        <v>44081</v>
      </c>
      <c r="D2127" s="1">
        <f>VLOOKUP(A2127,'ADM Details FY17'!$A$3:$E$3515,5,FALSE)</f>
        <v>1</v>
      </c>
      <c r="E2127" s="1">
        <f>VLOOKUP(A2127,'ADM Details FY17'!$A$3:$F$3515,6,FALSE)</f>
        <v>0</v>
      </c>
      <c r="F2127" s="1">
        <f>VLOOKUP(A2127,'ADM Details FY17'!$A$3:$G$3515,7,FALSE)</f>
        <v>0</v>
      </c>
      <c r="G2127" s="1">
        <f>VLOOKUP(A2127,'ADM Details FY17'!$A$3:$H$3515,8,FALSE)</f>
        <v>0</v>
      </c>
      <c r="H2127" s="1">
        <f>VLOOKUP(A2127,'ADM Details FY17'!$A$3:$I$3515,9,FALSE)</f>
        <v>0</v>
      </c>
      <c r="I2127" s="1">
        <f>VLOOKUP(A2127,'ADM Details FY17'!$A$3:$J$3517,10,FALSE)</f>
        <v>0</v>
      </c>
      <c r="J2127" s="1">
        <f>VLOOKUP(A2127,'ADM Details FY17'!$A$3:$K$3515,11,FALSE)</f>
        <v>0</v>
      </c>
      <c r="K2127" s="1">
        <f>VLOOKUP(A2127,'ADM Details FY17'!$A$3:$M$3515,13,FALSE)</f>
        <v>1</v>
      </c>
      <c r="L2127" s="1">
        <f>VLOOKUP(A2127,'ADM Details FY17'!$A$3:$O$3515,15,FALSE)</f>
        <v>0</v>
      </c>
      <c r="M2127" s="1">
        <f>VLOOKUP(A2127,'ADM Details FY17'!$A$3:$P$3515,16,FALSE)</f>
        <v>0</v>
      </c>
      <c r="N2127" s="1">
        <f>VLOOKUP(A2127,'ADM Details FY17'!$A$3:$Q$3515,17,FALSE)</f>
        <v>0</v>
      </c>
      <c r="O2127" s="1">
        <f>VLOOKUP(A2127,'ADM Details FY17'!$A$3:$S$3515,19,FALSE)</f>
        <v>0</v>
      </c>
      <c r="P2127" s="1">
        <f>VLOOKUP(A2127,'ADM Details FY17'!$A$3:$U$3515,21,FALSE)</f>
        <v>0</v>
      </c>
      <c r="Q2127" s="1">
        <f>VLOOKUP(A2127,'ADM Details FY17'!$A$3:$V$3515,22,FALSE)</f>
        <v>0</v>
      </c>
      <c r="R2127" s="1">
        <f>VLOOKUP(A2127,'ADM Details FY17'!$A$3:$W$3515,23,FALSE)</f>
        <v>0</v>
      </c>
      <c r="S2127" s="1">
        <f>VLOOKUP(A2127,'ADM Details FY17'!$A$3:$X$3515,24,FALSE)</f>
        <v>0</v>
      </c>
      <c r="T2127" s="1">
        <f>VLOOKUP(A2127,'ADM Details FY17'!$A$3:$Y$3515,25,FALSE)</f>
        <v>0</v>
      </c>
      <c r="U2127" s="1">
        <f>VLOOKUP(A2127,'ADM Details FY17'!$A$3:$AA$3515,27,FALSE)</f>
        <v>0</v>
      </c>
      <c r="V2127" s="1">
        <f>IFERROR(VLOOKUP(C2127,'eindex _tget pp '!$A$4:$E$615,5,FALSE),0)</f>
        <v>399.0659966759705</v>
      </c>
      <c r="W2127" s="31">
        <f>IFERROR(VLOOKUP(C2127,'eindex _tget pp '!$A$4:$F$615,6,FALSE),0)</f>
        <v>1.0846163491</v>
      </c>
      <c r="X2127" s="4">
        <f>IFERROR(VLOOKUP(B2127,'eschools 16'!$A$2:$F$25,6,FALSE),1)</f>
        <v>1</v>
      </c>
      <c r="Y2127" s="1">
        <f t="shared" si="165"/>
        <v>99.77</v>
      </c>
      <c r="Z2127" s="1">
        <f t="shared" si="166"/>
        <v>295.02</v>
      </c>
      <c r="AA2127" s="31">
        <f>IFERROR(VLOOKUP(C2127,'eindex _tget pp '!$A$4:$G$615,7,FALSE),0)</f>
        <v>0.55386638899999996</v>
      </c>
      <c r="AB2127" s="1">
        <f>VLOOKUP(A2127,'ADM Details FY17'!$A$3:$AB$3515,28,FALSE)</f>
        <v>0</v>
      </c>
      <c r="AC2127" s="1">
        <f t="shared" si="167"/>
        <v>0</v>
      </c>
      <c r="AD2127" s="1">
        <f t="shared" si="168"/>
        <v>1</v>
      </c>
      <c r="AE2127" s="1">
        <f t="shared" si="169"/>
        <v>150</v>
      </c>
    </row>
    <row r="2128" spans="1:31" x14ac:dyDescent="0.25">
      <c r="A2128" t="str">
        <f>B2128&amp;"-"&amp;COUNTIF($B$3:B2128,B2128)</f>
        <v>576-6</v>
      </c>
      <c r="B2128">
        <v>576</v>
      </c>
      <c r="C2128" s="18">
        <f>VLOOKUP(A2128,'ADM Details FY17'!$A$3:$D$3515,4,FALSE)</f>
        <v>0</v>
      </c>
      <c r="D2128" s="1">
        <f>VLOOKUP(A2128,'ADM Details FY17'!$A$3:$E$3515,5,FALSE)</f>
        <v>0</v>
      </c>
      <c r="E2128" s="1">
        <f>VLOOKUP(A2128,'ADM Details FY17'!$A$3:$F$3515,6,FALSE)</f>
        <v>0</v>
      </c>
      <c r="F2128" s="1">
        <f>VLOOKUP(A2128,'ADM Details FY17'!$A$3:$G$3515,7,FALSE)</f>
        <v>0</v>
      </c>
      <c r="G2128" s="1">
        <f>VLOOKUP(A2128,'ADM Details FY17'!$A$3:$H$3515,8,FALSE)</f>
        <v>0</v>
      </c>
      <c r="H2128" s="1">
        <f>VLOOKUP(A2128,'ADM Details FY17'!$A$3:$I$3515,9,FALSE)</f>
        <v>0</v>
      </c>
      <c r="I2128" s="1">
        <f>VLOOKUP(A2128,'ADM Details FY17'!$A$3:$J$3517,10,FALSE)</f>
        <v>0</v>
      </c>
      <c r="J2128" s="1">
        <f>VLOOKUP(A2128,'ADM Details FY17'!$A$3:$K$3515,11,FALSE)</f>
        <v>0</v>
      </c>
      <c r="K2128" s="1">
        <f>VLOOKUP(A2128,'ADM Details FY17'!$A$3:$M$3515,13,FALSE)</f>
        <v>0</v>
      </c>
      <c r="L2128" s="1">
        <f>VLOOKUP(A2128,'ADM Details FY17'!$A$3:$O$3515,15,FALSE)</f>
        <v>0</v>
      </c>
      <c r="M2128" s="1">
        <f>VLOOKUP(A2128,'ADM Details FY17'!$A$3:$P$3515,16,FALSE)</f>
        <v>0</v>
      </c>
      <c r="N2128" s="1">
        <f>VLOOKUP(A2128,'ADM Details FY17'!$A$3:$Q$3515,17,FALSE)</f>
        <v>0</v>
      </c>
      <c r="O2128" s="1">
        <f>VLOOKUP(A2128,'ADM Details FY17'!$A$3:$S$3515,19,FALSE)</f>
        <v>0</v>
      </c>
      <c r="P2128" s="1">
        <f>VLOOKUP(A2128,'ADM Details FY17'!$A$3:$U$3515,21,FALSE)</f>
        <v>0</v>
      </c>
      <c r="Q2128" s="1">
        <f>VLOOKUP(A2128,'ADM Details FY17'!$A$3:$V$3515,22,FALSE)</f>
        <v>0</v>
      </c>
      <c r="R2128" s="1">
        <f>VLOOKUP(A2128,'ADM Details FY17'!$A$3:$W$3515,23,FALSE)</f>
        <v>0</v>
      </c>
      <c r="S2128" s="1">
        <f>VLOOKUP(A2128,'ADM Details FY17'!$A$3:$X$3515,24,FALSE)</f>
        <v>0</v>
      </c>
      <c r="T2128" s="1">
        <f>VLOOKUP(A2128,'ADM Details FY17'!$A$3:$Y$3515,25,FALSE)</f>
        <v>0</v>
      </c>
      <c r="U2128" s="1">
        <f>VLOOKUP(A2128,'ADM Details FY17'!$A$3:$AA$3515,27,FALSE)</f>
        <v>0</v>
      </c>
      <c r="V2128" s="1">
        <f>IFERROR(VLOOKUP(C2128,'eindex _tget pp '!$A$4:$E$615,5,FALSE),0)</f>
        <v>0</v>
      </c>
      <c r="W2128" s="31">
        <f>IFERROR(VLOOKUP(C2128,'eindex _tget pp '!$A$4:$F$615,6,FALSE),0)</f>
        <v>0</v>
      </c>
      <c r="X2128" s="4">
        <f>IFERROR(VLOOKUP(B2128,'eschools 16'!$A$2:$F$25,6,FALSE),1)</f>
        <v>1</v>
      </c>
      <c r="Y2128" s="1">
        <f t="shared" si="165"/>
        <v>0</v>
      </c>
      <c r="Z2128" s="1">
        <f t="shared" si="166"/>
        <v>0</v>
      </c>
      <c r="AA2128" s="31">
        <f>IFERROR(VLOOKUP(C2128,'eindex _tget pp '!$A$4:$G$615,7,FALSE),0)</f>
        <v>0</v>
      </c>
      <c r="AB2128" s="1">
        <f>VLOOKUP(A2128,'ADM Details FY17'!$A$3:$AB$3515,28,FALSE)</f>
        <v>0</v>
      </c>
      <c r="AC2128" s="1">
        <f t="shared" si="167"/>
        <v>0</v>
      </c>
      <c r="AD2128" s="1">
        <f t="shared" si="168"/>
        <v>0</v>
      </c>
      <c r="AE2128" s="1">
        <f t="shared" si="169"/>
        <v>0</v>
      </c>
    </row>
    <row r="2129" spans="1:31" x14ac:dyDescent="0.25">
      <c r="A2129" t="str">
        <f>B2129&amp;"-"&amp;COUNTIF($B$3:B2129,B2129)</f>
        <v>576-7</v>
      </c>
      <c r="B2129">
        <v>576</v>
      </c>
      <c r="C2129" s="18">
        <f>VLOOKUP(A2129,'ADM Details FY17'!$A$3:$D$3515,4,FALSE)</f>
        <v>0</v>
      </c>
      <c r="D2129" s="1">
        <f>VLOOKUP(A2129,'ADM Details FY17'!$A$3:$E$3515,5,FALSE)</f>
        <v>0</v>
      </c>
      <c r="E2129" s="1">
        <f>VLOOKUP(A2129,'ADM Details FY17'!$A$3:$F$3515,6,FALSE)</f>
        <v>0</v>
      </c>
      <c r="F2129" s="1">
        <f>VLOOKUP(A2129,'ADM Details FY17'!$A$3:$G$3515,7,FALSE)</f>
        <v>0</v>
      </c>
      <c r="G2129" s="1">
        <f>VLOOKUP(A2129,'ADM Details FY17'!$A$3:$H$3515,8,FALSE)</f>
        <v>0</v>
      </c>
      <c r="H2129" s="1">
        <f>VLOOKUP(A2129,'ADM Details FY17'!$A$3:$I$3515,9,FALSE)</f>
        <v>0</v>
      </c>
      <c r="I2129" s="1">
        <f>VLOOKUP(A2129,'ADM Details FY17'!$A$3:$J$3517,10,FALSE)</f>
        <v>0</v>
      </c>
      <c r="J2129" s="1">
        <f>VLOOKUP(A2129,'ADM Details FY17'!$A$3:$K$3515,11,FALSE)</f>
        <v>0</v>
      </c>
      <c r="K2129" s="1">
        <f>VLOOKUP(A2129,'ADM Details FY17'!$A$3:$M$3515,13,FALSE)</f>
        <v>0</v>
      </c>
      <c r="L2129" s="1">
        <f>VLOOKUP(A2129,'ADM Details FY17'!$A$3:$O$3515,15,FALSE)</f>
        <v>0</v>
      </c>
      <c r="M2129" s="1">
        <f>VLOOKUP(A2129,'ADM Details FY17'!$A$3:$P$3515,16,FALSE)</f>
        <v>0</v>
      </c>
      <c r="N2129" s="1">
        <f>VLOOKUP(A2129,'ADM Details FY17'!$A$3:$Q$3515,17,FALSE)</f>
        <v>0</v>
      </c>
      <c r="O2129" s="1">
        <f>VLOOKUP(A2129,'ADM Details FY17'!$A$3:$S$3515,19,FALSE)</f>
        <v>0</v>
      </c>
      <c r="P2129" s="1">
        <f>VLOOKUP(A2129,'ADM Details FY17'!$A$3:$U$3515,21,FALSE)</f>
        <v>0</v>
      </c>
      <c r="Q2129" s="1">
        <f>VLOOKUP(A2129,'ADM Details FY17'!$A$3:$V$3515,22,FALSE)</f>
        <v>0</v>
      </c>
      <c r="R2129" s="1">
        <f>VLOOKUP(A2129,'ADM Details FY17'!$A$3:$W$3515,23,FALSE)</f>
        <v>0</v>
      </c>
      <c r="S2129" s="1">
        <f>VLOOKUP(A2129,'ADM Details FY17'!$A$3:$X$3515,24,FALSE)</f>
        <v>0</v>
      </c>
      <c r="T2129" s="1">
        <f>VLOOKUP(A2129,'ADM Details FY17'!$A$3:$Y$3515,25,FALSE)</f>
        <v>0</v>
      </c>
      <c r="U2129" s="1">
        <f>VLOOKUP(A2129,'ADM Details FY17'!$A$3:$AA$3515,27,FALSE)</f>
        <v>0</v>
      </c>
      <c r="V2129" s="1">
        <f>IFERROR(VLOOKUP(C2129,'eindex _tget pp '!$A$4:$E$615,5,FALSE),0)</f>
        <v>0</v>
      </c>
      <c r="W2129" s="31">
        <f>IFERROR(VLOOKUP(C2129,'eindex _tget pp '!$A$4:$F$615,6,FALSE),0)</f>
        <v>0</v>
      </c>
      <c r="X2129" s="4">
        <f>IFERROR(VLOOKUP(B2129,'eschools 16'!$A$2:$F$25,6,FALSE),1)</f>
        <v>1</v>
      </c>
      <c r="Y2129" s="1">
        <f t="shared" si="165"/>
        <v>0</v>
      </c>
      <c r="Z2129" s="1">
        <f t="shared" si="166"/>
        <v>0</v>
      </c>
      <c r="AA2129" s="31">
        <f>IFERROR(VLOOKUP(C2129,'eindex _tget pp '!$A$4:$G$615,7,FALSE),0)</f>
        <v>0</v>
      </c>
      <c r="AB2129" s="1">
        <f>VLOOKUP(A2129,'ADM Details FY17'!$A$3:$AB$3515,28,FALSE)</f>
        <v>0</v>
      </c>
      <c r="AC2129" s="1">
        <f t="shared" si="167"/>
        <v>0</v>
      </c>
      <c r="AD2129" s="1">
        <f t="shared" si="168"/>
        <v>0</v>
      </c>
      <c r="AE2129" s="1">
        <f t="shared" si="169"/>
        <v>0</v>
      </c>
    </row>
    <row r="2130" spans="1:31" x14ac:dyDescent="0.25">
      <c r="A2130" t="str">
        <f>B2130&amp;"-"&amp;COUNTIF($B$3:B2130,B2130)</f>
        <v>576-8</v>
      </c>
      <c r="B2130">
        <v>576</v>
      </c>
      <c r="C2130" s="18">
        <f>VLOOKUP(A2130,'ADM Details FY17'!$A$3:$D$3515,4,FALSE)</f>
        <v>0</v>
      </c>
      <c r="D2130" s="1">
        <f>VLOOKUP(A2130,'ADM Details FY17'!$A$3:$E$3515,5,FALSE)</f>
        <v>0</v>
      </c>
      <c r="E2130" s="1">
        <f>VLOOKUP(A2130,'ADM Details FY17'!$A$3:$F$3515,6,FALSE)</f>
        <v>0</v>
      </c>
      <c r="F2130" s="1">
        <f>VLOOKUP(A2130,'ADM Details FY17'!$A$3:$G$3515,7,FALSE)</f>
        <v>0</v>
      </c>
      <c r="G2130" s="1">
        <f>VLOOKUP(A2130,'ADM Details FY17'!$A$3:$H$3515,8,FALSE)</f>
        <v>0</v>
      </c>
      <c r="H2130" s="1">
        <f>VLOOKUP(A2130,'ADM Details FY17'!$A$3:$I$3515,9,FALSE)</f>
        <v>0</v>
      </c>
      <c r="I2130" s="1">
        <f>VLOOKUP(A2130,'ADM Details FY17'!$A$3:$J$3517,10,FALSE)</f>
        <v>0</v>
      </c>
      <c r="J2130" s="1">
        <f>VLOOKUP(A2130,'ADM Details FY17'!$A$3:$K$3515,11,FALSE)</f>
        <v>0</v>
      </c>
      <c r="K2130" s="1">
        <f>VLOOKUP(A2130,'ADM Details FY17'!$A$3:$M$3515,13,FALSE)</f>
        <v>0</v>
      </c>
      <c r="L2130" s="1">
        <f>VLOOKUP(A2130,'ADM Details FY17'!$A$3:$O$3515,15,FALSE)</f>
        <v>0</v>
      </c>
      <c r="M2130" s="1">
        <f>VLOOKUP(A2130,'ADM Details FY17'!$A$3:$P$3515,16,FALSE)</f>
        <v>0</v>
      </c>
      <c r="N2130" s="1">
        <f>VLOOKUP(A2130,'ADM Details FY17'!$A$3:$Q$3515,17,FALSE)</f>
        <v>0</v>
      </c>
      <c r="O2130" s="1">
        <f>VLOOKUP(A2130,'ADM Details FY17'!$A$3:$S$3515,19,FALSE)</f>
        <v>0</v>
      </c>
      <c r="P2130" s="1">
        <f>VLOOKUP(A2130,'ADM Details FY17'!$A$3:$U$3515,21,FALSE)</f>
        <v>0</v>
      </c>
      <c r="Q2130" s="1">
        <f>VLOOKUP(A2130,'ADM Details FY17'!$A$3:$V$3515,22,FALSE)</f>
        <v>0</v>
      </c>
      <c r="R2130" s="1">
        <f>VLOOKUP(A2130,'ADM Details FY17'!$A$3:$W$3515,23,FALSE)</f>
        <v>0</v>
      </c>
      <c r="S2130" s="1">
        <f>VLOOKUP(A2130,'ADM Details FY17'!$A$3:$X$3515,24,FALSE)</f>
        <v>0</v>
      </c>
      <c r="T2130" s="1">
        <f>VLOOKUP(A2130,'ADM Details FY17'!$A$3:$Y$3515,25,FALSE)</f>
        <v>0</v>
      </c>
      <c r="U2130" s="1">
        <f>VLOOKUP(A2130,'ADM Details FY17'!$A$3:$AA$3515,27,FALSE)</f>
        <v>0</v>
      </c>
      <c r="V2130" s="1">
        <f>IFERROR(VLOOKUP(C2130,'eindex _tget pp '!$A$4:$E$615,5,FALSE),0)</f>
        <v>0</v>
      </c>
      <c r="W2130" s="31">
        <f>IFERROR(VLOOKUP(C2130,'eindex _tget pp '!$A$4:$F$615,6,FALSE),0)</f>
        <v>0</v>
      </c>
      <c r="X2130" s="4">
        <f>IFERROR(VLOOKUP(B2130,'eschools 16'!$A$2:$F$25,6,FALSE),1)</f>
        <v>1</v>
      </c>
      <c r="Y2130" s="1">
        <f t="shared" si="165"/>
        <v>0</v>
      </c>
      <c r="Z2130" s="1">
        <f t="shared" si="166"/>
        <v>0</v>
      </c>
      <c r="AA2130" s="31">
        <f>IFERROR(VLOOKUP(C2130,'eindex _tget pp '!$A$4:$G$615,7,FALSE),0)</f>
        <v>0</v>
      </c>
      <c r="AB2130" s="1">
        <f>VLOOKUP(A2130,'ADM Details FY17'!$A$3:$AB$3515,28,FALSE)</f>
        <v>0</v>
      </c>
      <c r="AC2130" s="1">
        <f t="shared" si="167"/>
        <v>0</v>
      </c>
      <c r="AD2130" s="1">
        <f t="shared" si="168"/>
        <v>0</v>
      </c>
      <c r="AE2130" s="1">
        <f t="shared" si="169"/>
        <v>0</v>
      </c>
    </row>
    <row r="2131" spans="1:31" x14ac:dyDescent="0.25">
      <c r="A2131" t="str">
        <f>B2131&amp;"-"&amp;COUNTIF($B$3:B2131,B2131)</f>
        <v>576-9</v>
      </c>
      <c r="B2131">
        <v>576</v>
      </c>
      <c r="C2131" s="18">
        <f>VLOOKUP(A2131,'ADM Details FY17'!$A$3:$D$3515,4,FALSE)</f>
        <v>0</v>
      </c>
      <c r="D2131" s="1">
        <f>VLOOKUP(A2131,'ADM Details FY17'!$A$3:$E$3515,5,FALSE)</f>
        <v>0</v>
      </c>
      <c r="E2131" s="1">
        <f>VLOOKUP(A2131,'ADM Details FY17'!$A$3:$F$3515,6,FALSE)</f>
        <v>0</v>
      </c>
      <c r="F2131" s="1">
        <f>VLOOKUP(A2131,'ADM Details FY17'!$A$3:$G$3515,7,FALSE)</f>
        <v>0</v>
      </c>
      <c r="G2131" s="1">
        <f>VLOOKUP(A2131,'ADM Details FY17'!$A$3:$H$3515,8,FALSE)</f>
        <v>0</v>
      </c>
      <c r="H2131" s="1">
        <f>VLOOKUP(A2131,'ADM Details FY17'!$A$3:$I$3515,9,FALSE)</f>
        <v>0</v>
      </c>
      <c r="I2131" s="1">
        <f>VLOOKUP(A2131,'ADM Details FY17'!$A$3:$J$3517,10,FALSE)</f>
        <v>0</v>
      </c>
      <c r="J2131" s="1">
        <f>VLOOKUP(A2131,'ADM Details FY17'!$A$3:$K$3515,11,FALSE)</f>
        <v>0</v>
      </c>
      <c r="K2131" s="1">
        <f>VLOOKUP(A2131,'ADM Details FY17'!$A$3:$M$3515,13,FALSE)</f>
        <v>0</v>
      </c>
      <c r="L2131" s="1">
        <f>VLOOKUP(A2131,'ADM Details FY17'!$A$3:$O$3515,15,FALSE)</f>
        <v>0</v>
      </c>
      <c r="M2131" s="1">
        <f>VLOOKUP(A2131,'ADM Details FY17'!$A$3:$P$3515,16,FALSE)</f>
        <v>0</v>
      </c>
      <c r="N2131" s="1">
        <f>VLOOKUP(A2131,'ADM Details FY17'!$A$3:$Q$3515,17,FALSE)</f>
        <v>0</v>
      </c>
      <c r="O2131" s="1">
        <f>VLOOKUP(A2131,'ADM Details FY17'!$A$3:$S$3515,19,FALSE)</f>
        <v>0</v>
      </c>
      <c r="P2131" s="1">
        <f>VLOOKUP(A2131,'ADM Details FY17'!$A$3:$U$3515,21,FALSE)</f>
        <v>0</v>
      </c>
      <c r="Q2131" s="1">
        <f>VLOOKUP(A2131,'ADM Details FY17'!$A$3:$V$3515,22,FALSE)</f>
        <v>0</v>
      </c>
      <c r="R2131" s="1">
        <f>VLOOKUP(A2131,'ADM Details FY17'!$A$3:$W$3515,23,FALSE)</f>
        <v>0</v>
      </c>
      <c r="S2131" s="1">
        <f>VLOOKUP(A2131,'ADM Details FY17'!$A$3:$X$3515,24,FALSE)</f>
        <v>0</v>
      </c>
      <c r="T2131" s="1">
        <f>VLOOKUP(A2131,'ADM Details FY17'!$A$3:$Y$3515,25,FALSE)</f>
        <v>0</v>
      </c>
      <c r="U2131" s="1">
        <f>VLOOKUP(A2131,'ADM Details FY17'!$A$3:$AA$3515,27,FALSE)</f>
        <v>0</v>
      </c>
      <c r="V2131" s="1">
        <f>IFERROR(VLOOKUP(C2131,'eindex _tget pp '!$A$4:$E$615,5,FALSE),0)</f>
        <v>0</v>
      </c>
      <c r="W2131" s="31">
        <f>IFERROR(VLOOKUP(C2131,'eindex _tget pp '!$A$4:$F$615,6,FALSE),0)</f>
        <v>0</v>
      </c>
      <c r="X2131" s="4">
        <f>IFERROR(VLOOKUP(B2131,'eschools 16'!$A$2:$F$25,6,FALSE),1)</f>
        <v>1</v>
      </c>
      <c r="Y2131" s="1">
        <f t="shared" si="165"/>
        <v>0</v>
      </c>
      <c r="Z2131" s="1">
        <f t="shared" si="166"/>
        <v>0</v>
      </c>
      <c r="AA2131" s="31">
        <f>IFERROR(VLOOKUP(C2131,'eindex _tget pp '!$A$4:$G$615,7,FALSE),0)</f>
        <v>0</v>
      </c>
      <c r="AB2131" s="1">
        <f>VLOOKUP(A2131,'ADM Details FY17'!$A$3:$AB$3515,28,FALSE)</f>
        <v>0</v>
      </c>
      <c r="AC2131" s="1">
        <f t="shared" si="167"/>
        <v>0</v>
      </c>
      <c r="AD2131" s="1">
        <f t="shared" si="168"/>
        <v>0</v>
      </c>
      <c r="AE2131" s="1">
        <f t="shared" si="169"/>
        <v>0</v>
      </c>
    </row>
    <row r="2132" spans="1:31" x14ac:dyDescent="0.25">
      <c r="A2132" t="str">
        <f>B2132&amp;"-"&amp;COUNTIF($B$3:B2132,B2132)</f>
        <v>576-10</v>
      </c>
      <c r="B2132">
        <v>576</v>
      </c>
      <c r="C2132" s="18">
        <f>VLOOKUP(A2132,'ADM Details FY17'!$A$3:$D$3515,4,FALSE)</f>
        <v>0</v>
      </c>
      <c r="D2132" s="1">
        <f>VLOOKUP(A2132,'ADM Details FY17'!$A$3:$E$3515,5,FALSE)</f>
        <v>0</v>
      </c>
      <c r="E2132" s="1">
        <f>VLOOKUP(A2132,'ADM Details FY17'!$A$3:$F$3515,6,FALSE)</f>
        <v>0</v>
      </c>
      <c r="F2132" s="1">
        <f>VLOOKUP(A2132,'ADM Details FY17'!$A$3:$G$3515,7,FALSE)</f>
        <v>0</v>
      </c>
      <c r="G2132" s="1">
        <f>VLOOKUP(A2132,'ADM Details FY17'!$A$3:$H$3515,8,FALSE)</f>
        <v>0</v>
      </c>
      <c r="H2132" s="1">
        <f>VLOOKUP(A2132,'ADM Details FY17'!$A$3:$I$3515,9,FALSE)</f>
        <v>0</v>
      </c>
      <c r="I2132" s="1">
        <f>VLOOKUP(A2132,'ADM Details FY17'!$A$3:$J$3517,10,FALSE)</f>
        <v>0</v>
      </c>
      <c r="J2132" s="1">
        <f>VLOOKUP(A2132,'ADM Details FY17'!$A$3:$K$3515,11,FALSE)</f>
        <v>0</v>
      </c>
      <c r="K2132" s="1">
        <f>VLOOKUP(A2132,'ADM Details FY17'!$A$3:$M$3515,13,FALSE)</f>
        <v>0</v>
      </c>
      <c r="L2132" s="1">
        <f>VLOOKUP(A2132,'ADM Details FY17'!$A$3:$O$3515,15,FALSE)</f>
        <v>0</v>
      </c>
      <c r="M2132" s="1">
        <f>VLOOKUP(A2132,'ADM Details FY17'!$A$3:$P$3515,16,FALSE)</f>
        <v>0</v>
      </c>
      <c r="N2132" s="1">
        <f>VLOOKUP(A2132,'ADM Details FY17'!$A$3:$Q$3515,17,FALSE)</f>
        <v>0</v>
      </c>
      <c r="O2132" s="1">
        <f>VLOOKUP(A2132,'ADM Details FY17'!$A$3:$S$3515,19,FALSE)</f>
        <v>0</v>
      </c>
      <c r="P2132" s="1">
        <f>VLOOKUP(A2132,'ADM Details FY17'!$A$3:$U$3515,21,FALSE)</f>
        <v>0</v>
      </c>
      <c r="Q2132" s="1">
        <f>VLOOKUP(A2132,'ADM Details FY17'!$A$3:$V$3515,22,FALSE)</f>
        <v>0</v>
      </c>
      <c r="R2132" s="1">
        <f>VLOOKUP(A2132,'ADM Details FY17'!$A$3:$W$3515,23,FALSE)</f>
        <v>0</v>
      </c>
      <c r="S2132" s="1">
        <f>VLOOKUP(A2132,'ADM Details FY17'!$A$3:$X$3515,24,FALSE)</f>
        <v>0</v>
      </c>
      <c r="T2132" s="1">
        <f>VLOOKUP(A2132,'ADM Details FY17'!$A$3:$Y$3515,25,FALSE)</f>
        <v>0</v>
      </c>
      <c r="U2132" s="1">
        <f>VLOOKUP(A2132,'ADM Details FY17'!$A$3:$AA$3515,27,FALSE)</f>
        <v>0</v>
      </c>
      <c r="V2132" s="1">
        <f>IFERROR(VLOOKUP(C2132,'eindex _tget pp '!$A$4:$E$615,5,FALSE),0)</f>
        <v>0</v>
      </c>
      <c r="W2132" s="31">
        <f>IFERROR(VLOOKUP(C2132,'eindex _tget pp '!$A$4:$F$615,6,FALSE),0)</f>
        <v>0</v>
      </c>
      <c r="X2132" s="4">
        <f>IFERROR(VLOOKUP(B2132,'eschools 16'!$A$2:$F$25,6,FALSE),1)</f>
        <v>1</v>
      </c>
      <c r="Y2132" s="1">
        <f t="shared" si="165"/>
        <v>0</v>
      </c>
      <c r="Z2132" s="1">
        <f t="shared" si="166"/>
        <v>0</v>
      </c>
      <c r="AA2132" s="31">
        <f>IFERROR(VLOOKUP(C2132,'eindex _tget pp '!$A$4:$G$615,7,FALSE),0)</f>
        <v>0</v>
      </c>
      <c r="AB2132" s="1">
        <f>VLOOKUP(A2132,'ADM Details FY17'!$A$3:$AB$3515,28,FALSE)</f>
        <v>0</v>
      </c>
      <c r="AC2132" s="1">
        <f t="shared" si="167"/>
        <v>0</v>
      </c>
      <c r="AD2132" s="1">
        <f t="shared" si="168"/>
        <v>0</v>
      </c>
      <c r="AE2132" s="1">
        <f t="shared" si="169"/>
        <v>0</v>
      </c>
    </row>
    <row r="2133" spans="1:31" x14ac:dyDescent="0.25">
      <c r="A2133" t="str">
        <f>B2133&amp;"-"&amp;COUNTIF($B$3:B2133,B2133)</f>
        <v>577-1</v>
      </c>
      <c r="B2133">
        <v>577</v>
      </c>
      <c r="C2133" s="18">
        <f>VLOOKUP(A2133,'ADM Details FY17'!$A$3:$D$3515,4,FALSE)</f>
        <v>47241</v>
      </c>
      <c r="D2133" s="1">
        <f>VLOOKUP(A2133,'ADM Details FY17'!$A$3:$E$3515,5,FALSE)</f>
        <v>2</v>
      </c>
      <c r="E2133" s="1">
        <f>VLOOKUP(A2133,'ADM Details FY17'!$A$3:$F$3515,6,FALSE)</f>
        <v>0</v>
      </c>
      <c r="F2133" s="1">
        <f>VLOOKUP(A2133,'ADM Details FY17'!$A$3:$G$3515,7,FALSE)</f>
        <v>0</v>
      </c>
      <c r="G2133" s="1">
        <f>VLOOKUP(A2133,'ADM Details FY17'!$A$3:$H$3515,8,FALSE)</f>
        <v>0</v>
      </c>
      <c r="H2133" s="1">
        <f>VLOOKUP(A2133,'ADM Details FY17'!$A$3:$I$3515,9,FALSE)</f>
        <v>0</v>
      </c>
      <c r="I2133" s="1">
        <f>VLOOKUP(A2133,'ADM Details FY17'!$A$3:$J$3517,10,FALSE)</f>
        <v>0</v>
      </c>
      <c r="J2133" s="1">
        <f>VLOOKUP(A2133,'ADM Details FY17'!$A$3:$K$3515,11,FALSE)</f>
        <v>0</v>
      </c>
      <c r="K2133" s="1">
        <f>VLOOKUP(A2133,'ADM Details FY17'!$A$3:$M$3515,13,FALSE)</f>
        <v>2</v>
      </c>
      <c r="L2133" s="1">
        <f>VLOOKUP(A2133,'ADM Details FY17'!$A$3:$O$3515,15,FALSE)</f>
        <v>0</v>
      </c>
      <c r="M2133" s="1">
        <f>VLOOKUP(A2133,'ADM Details FY17'!$A$3:$P$3515,16,FALSE)</f>
        <v>0</v>
      </c>
      <c r="N2133" s="1">
        <f>VLOOKUP(A2133,'ADM Details FY17'!$A$3:$Q$3515,17,FALSE)</f>
        <v>0</v>
      </c>
      <c r="O2133" s="1">
        <f>VLOOKUP(A2133,'ADM Details FY17'!$A$3:$S$3515,19,FALSE)</f>
        <v>1</v>
      </c>
      <c r="P2133" s="1">
        <f>VLOOKUP(A2133,'ADM Details FY17'!$A$3:$U$3515,21,FALSE)</f>
        <v>0</v>
      </c>
      <c r="Q2133" s="1">
        <f>VLOOKUP(A2133,'ADM Details FY17'!$A$3:$V$3515,22,FALSE)</f>
        <v>0</v>
      </c>
      <c r="R2133" s="1">
        <f>VLOOKUP(A2133,'ADM Details FY17'!$A$3:$W$3515,23,FALSE)</f>
        <v>0</v>
      </c>
      <c r="S2133" s="1">
        <f>VLOOKUP(A2133,'ADM Details FY17'!$A$3:$X$3515,24,FALSE)</f>
        <v>0</v>
      </c>
      <c r="T2133" s="1">
        <f>VLOOKUP(A2133,'ADM Details FY17'!$A$3:$Y$3515,25,FALSE)</f>
        <v>0</v>
      </c>
      <c r="U2133" s="1">
        <f>VLOOKUP(A2133,'ADM Details FY17'!$A$3:$AA$3515,27,FALSE)</f>
        <v>0</v>
      </c>
      <c r="V2133" s="1">
        <f>IFERROR(VLOOKUP(C2133,'eindex _tget pp '!$A$4:$E$615,5,FALSE),0)</f>
        <v>0</v>
      </c>
      <c r="W2133" s="31">
        <f>IFERROR(VLOOKUP(C2133,'eindex _tget pp '!$A$4:$F$615,6,FALSE),0)</f>
        <v>9.0945514000000005E-2</v>
      </c>
      <c r="X2133" s="4">
        <f>IFERROR(VLOOKUP(B2133,'eschools 16'!$A$2:$F$25,6,FALSE),1)</f>
        <v>1</v>
      </c>
      <c r="Y2133" s="1">
        <f t="shared" si="165"/>
        <v>0</v>
      </c>
      <c r="Z2133" s="1">
        <f t="shared" si="166"/>
        <v>49.47</v>
      </c>
      <c r="AA2133" s="31">
        <f>IFERROR(VLOOKUP(C2133,'eindex _tget pp '!$A$4:$G$615,7,FALSE),0)</f>
        <v>0.16924830799999999</v>
      </c>
      <c r="AB2133" s="1">
        <f>VLOOKUP(A2133,'ADM Details FY17'!$A$3:$AB$3515,28,FALSE)</f>
        <v>0</v>
      </c>
      <c r="AC2133" s="1">
        <f t="shared" si="167"/>
        <v>0</v>
      </c>
      <c r="AD2133" s="1">
        <f t="shared" si="168"/>
        <v>2</v>
      </c>
      <c r="AE2133" s="1">
        <f t="shared" si="169"/>
        <v>300</v>
      </c>
    </row>
    <row r="2134" spans="1:31" x14ac:dyDescent="0.25">
      <c r="A2134" t="str">
        <f>B2134&amp;"-"&amp;COUNTIF($B$3:B2134,B2134)</f>
        <v>577-2</v>
      </c>
      <c r="B2134">
        <v>577</v>
      </c>
      <c r="C2134" s="18">
        <f>VLOOKUP(A2134,'ADM Details FY17'!$A$3:$D$3515,4,FALSE)</f>
        <v>43737</v>
      </c>
      <c r="D2134" s="1">
        <f>VLOOKUP(A2134,'ADM Details FY17'!$A$3:$E$3515,5,FALSE)</f>
        <v>2.12</v>
      </c>
      <c r="E2134" s="1">
        <f>VLOOKUP(A2134,'ADM Details FY17'!$A$3:$F$3515,6,FALSE)</f>
        <v>0</v>
      </c>
      <c r="F2134" s="1">
        <f>VLOOKUP(A2134,'ADM Details FY17'!$A$3:$G$3515,7,FALSE)</f>
        <v>0</v>
      </c>
      <c r="G2134" s="1">
        <f>VLOOKUP(A2134,'ADM Details FY17'!$A$3:$H$3515,8,FALSE)</f>
        <v>0</v>
      </c>
      <c r="H2134" s="1">
        <f>VLOOKUP(A2134,'ADM Details FY17'!$A$3:$I$3515,9,FALSE)</f>
        <v>0</v>
      </c>
      <c r="I2134" s="1">
        <f>VLOOKUP(A2134,'ADM Details FY17'!$A$3:$J$3517,10,FALSE)</f>
        <v>0</v>
      </c>
      <c r="J2134" s="1">
        <f>VLOOKUP(A2134,'ADM Details FY17'!$A$3:$K$3515,11,FALSE)</f>
        <v>0</v>
      </c>
      <c r="K2134" s="1">
        <f>VLOOKUP(A2134,'ADM Details FY17'!$A$3:$M$3515,13,FALSE)</f>
        <v>2.12</v>
      </c>
      <c r="L2134" s="1">
        <f>VLOOKUP(A2134,'ADM Details FY17'!$A$3:$O$3515,15,FALSE)</f>
        <v>0</v>
      </c>
      <c r="M2134" s="1">
        <f>VLOOKUP(A2134,'ADM Details FY17'!$A$3:$P$3515,16,FALSE)</f>
        <v>0</v>
      </c>
      <c r="N2134" s="1">
        <f>VLOOKUP(A2134,'ADM Details FY17'!$A$3:$Q$3515,17,FALSE)</f>
        <v>0</v>
      </c>
      <c r="O2134" s="1">
        <f>VLOOKUP(A2134,'ADM Details FY17'!$A$3:$S$3515,19,FALSE)</f>
        <v>1.1200000000000001</v>
      </c>
      <c r="P2134" s="1">
        <f>VLOOKUP(A2134,'ADM Details FY17'!$A$3:$U$3515,21,FALSE)</f>
        <v>0</v>
      </c>
      <c r="Q2134" s="1">
        <f>VLOOKUP(A2134,'ADM Details FY17'!$A$3:$V$3515,22,FALSE)</f>
        <v>0</v>
      </c>
      <c r="R2134" s="1">
        <f>VLOOKUP(A2134,'ADM Details FY17'!$A$3:$W$3515,23,FALSE)</f>
        <v>0</v>
      </c>
      <c r="S2134" s="1">
        <f>VLOOKUP(A2134,'ADM Details FY17'!$A$3:$X$3515,24,FALSE)</f>
        <v>0</v>
      </c>
      <c r="T2134" s="1">
        <f>VLOOKUP(A2134,'ADM Details FY17'!$A$3:$Y$3515,25,FALSE)</f>
        <v>0</v>
      </c>
      <c r="U2134" s="1">
        <f>VLOOKUP(A2134,'ADM Details FY17'!$A$3:$AA$3515,27,FALSE)</f>
        <v>0</v>
      </c>
      <c r="V2134" s="1">
        <f>IFERROR(VLOOKUP(C2134,'eindex _tget pp '!$A$4:$E$615,5,FALSE),0)</f>
        <v>0</v>
      </c>
      <c r="W2134" s="31">
        <f>IFERROR(VLOOKUP(C2134,'eindex _tget pp '!$A$4:$F$615,6,FALSE),0)</f>
        <v>0.17847615629999999</v>
      </c>
      <c r="X2134" s="4">
        <f>IFERROR(VLOOKUP(B2134,'eschools 16'!$A$2:$F$25,6,FALSE),1)</f>
        <v>1</v>
      </c>
      <c r="Y2134" s="1">
        <f t="shared" si="165"/>
        <v>0</v>
      </c>
      <c r="Z2134" s="1">
        <f t="shared" si="166"/>
        <v>102.92</v>
      </c>
      <c r="AA2134" s="31">
        <f>IFERROR(VLOOKUP(C2134,'eindex _tget pp '!$A$4:$G$615,7,FALSE),0)</f>
        <v>0.15754412100000001</v>
      </c>
      <c r="AB2134" s="1">
        <f>VLOOKUP(A2134,'ADM Details FY17'!$A$3:$AB$3515,28,FALSE)</f>
        <v>0</v>
      </c>
      <c r="AC2134" s="1">
        <f t="shared" si="167"/>
        <v>0</v>
      </c>
      <c r="AD2134" s="1">
        <f t="shared" si="168"/>
        <v>2.12</v>
      </c>
      <c r="AE2134" s="1">
        <f t="shared" si="169"/>
        <v>318</v>
      </c>
    </row>
    <row r="2135" spans="1:31" x14ac:dyDescent="0.25">
      <c r="A2135" t="str">
        <f>B2135&amp;"-"&amp;COUNTIF($B$3:B2135,B2135)</f>
        <v>577-3</v>
      </c>
      <c r="B2135">
        <v>577</v>
      </c>
      <c r="C2135" s="18">
        <f>VLOOKUP(A2135,'ADM Details FY17'!$A$3:$D$3515,4,FALSE)</f>
        <v>43844</v>
      </c>
      <c r="D2135" s="1">
        <f>VLOOKUP(A2135,'ADM Details FY17'!$A$3:$E$3515,5,FALSE)</f>
        <v>615.11</v>
      </c>
      <c r="E2135" s="1">
        <f>VLOOKUP(A2135,'ADM Details FY17'!$A$3:$F$3515,6,FALSE)</f>
        <v>0</v>
      </c>
      <c r="F2135" s="1">
        <f>VLOOKUP(A2135,'ADM Details FY17'!$A$3:$G$3515,7,FALSE)</f>
        <v>0</v>
      </c>
      <c r="G2135" s="1">
        <f>VLOOKUP(A2135,'ADM Details FY17'!$A$3:$H$3515,8,FALSE)</f>
        <v>0</v>
      </c>
      <c r="H2135" s="1">
        <f>VLOOKUP(A2135,'ADM Details FY17'!$A$3:$I$3515,9,FALSE)</f>
        <v>0</v>
      </c>
      <c r="I2135" s="1">
        <f>VLOOKUP(A2135,'ADM Details FY17'!$A$3:$J$3517,10,FALSE)</f>
        <v>0</v>
      </c>
      <c r="J2135" s="1">
        <f>VLOOKUP(A2135,'ADM Details FY17'!$A$3:$K$3515,11,FALSE)</f>
        <v>0</v>
      </c>
      <c r="K2135" s="1">
        <f>VLOOKUP(A2135,'ADM Details FY17'!$A$3:$M$3515,13,FALSE)</f>
        <v>615.11</v>
      </c>
      <c r="L2135" s="1">
        <f>VLOOKUP(A2135,'ADM Details FY17'!$A$3:$O$3515,15,FALSE)</f>
        <v>0</v>
      </c>
      <c r="M2135" s="1">
        <f>VLOOKUP(A2135,'ADM Details FY17'!$A$3:$P$3515,16,FALSE)</f>
        <v>0</v>
      </c>
      <c r="N2135" s="1">
        <f>VLOOKUP(A2135,'ADM Details FY17'!$A$3:$Q$3515,17,FALSE)</f>
        <v>0</v>
      </c>
      <c r="O2135" s="1">
        <f>VLOOKUP(A2135,'ADM Details FY17'!$A$3:$S$3515,19,FALSE)</f>
        <v>286.7</v>
      </c>
      <c r="P2135" s="1">
        <f>VLOOKUP(A2135,'ADM Details FY17'!$A$3:$U$3515,21,FALSE)</f>
        <v>0</v>
      </c>
      <c r="Q2135" s="1">
        <f>VLOOKUP(A2135,'ADM Details FY17'!$A$3:$V$3515,22,FALSE)</f>
        <v>0</v>
      </c>
      <c r="R2135" s="1">
        <f>VLOOKUP(A2135,'ADM Details FY17'!$A$3:$W$3515,23,FALSE)</f>
        <v>0</v>
      </c>
      <c r="S2135" s="1">
        <f>VLOOKUP(A2135,'ADM Details FY17'!$A$3:$X$3515,24,FALSE)</f>
        <v>0</v>
      </c>
      <c r="T2135" s="1">
        <f>VLOOKUP(A2135,'ADM Details FY17'!$A$3:$Y$3515,25,FALSE)</f>
        <v>0</v>
      </c>
      <c r="U2135" s="1">
        <f>VLOOKUP(A2135,'ADM Details FY17'!$A$3:$AA$3515,27,FALSE)</f>
        <v>0</v>
      </c>
      <c r="V2135" s="1">
        <f>IFERROR(VLOOKUP(C2135,'eindex _tget pp '!$A$4:$E$615,5,FALSE),0)</f>
        <v>1635.2245477017691</v>
      </c>
      <c r="W2135" s="31">
        <f>IFERROR(VLOOKUP(C2135,'eindex _tget pp '!$A$4:$F$615,6,FALSE),0)</f>
        <v>3.3804575904999998</v>
      </c>
      <c r="X2135" s="4">
        <f>IFERROR(VLOOKUP(B2135,'eschools 16'!$A$2:$F$25,6,FALSE),1)</f>
        <v>1</v>
      </c>
      <c r="Y2135" s="1">
        <f t="shared" si="165"/>
        <v>251460.74</v>
      </c>
      <c r="Z2135" s="1">
        <f t="shared" si="166"/>
        <v>565584.09</v>
      </c>
      <c r="AA2135" s="31">
        <f>IFERROR(VLOOKUP(C2135,'eindex _tget pp '!$A$4:$G$615,7,FALSE),0)</f>
        <v>0.84118838500000004</v>
      </c>
      <c r="AB2135" s="1">
        <f>VLOOKUP(A2135,'ADM Details FY17'!$A$3:$AB$3515,28,FALSE)</f>
        <v>0</v>
      </c>
      <c r="AC2135" s="1">
        <f t="shared" si="167"/>
        <v>0</v>
      </c>
      <c r="AD2135" s="1">
        <f t="shared" si="168"/>
        <v>615.11</v>
      </c>
      <c r="AE2135" s="1">
        <f t="shared" si="169"/>
        <v>92266.5</v>
      </c>
    </row>
    <row r="2136" spans="1:31" x14ac:dyDescent="0.25">
      <c r="A2136" t="str">
        <f>B2136&amp;"-"&amp;COUNTIF($B$3:B2136,B2136)</f>
        <v>577-4</v>
      </c>
      <c r="B2136">
        <v>577</v>
      </c>
      <c r="C2136" s="18">
        <f>VLOOKUP(A2136,'ADM Details FY17'!$A$3:$D$3515,4,FALSE)</f>
        <v>43935</v>
      </c>
      <c r="D2136" s="1">
        <f>VLOOKUP(A2136,'ADM Details FY17'!$A$3:$E$3515,5,FALSE)</f>
        <v>2</v>
      </c>
      <c r="E2136" s="1">
        <f>VLOOKUP(A2136,'ADM Details FY17'!$A$3:$F$3515,6,FALSE)</f>
        <v>0</v>
      </c>
      <c r="F2136" s="1">
        <f>VLOOKUP(A2136,'ADM Details FY17'!$A$3:$G$3515,7,FALSE)</f>
        <v>0</v>
      </c>
      <c r="G2136" s="1">
        <f>VLOOKUP(A2136,'ADM Details FY17'!$A$3:$H$3515,8,FALSE)</f>
        <v>0</v>
      </c>
      <c r="H2136" s="1">
        <f>VLOOKUP(A2136,'ADM Details FY17'!$A$3:$I$3515,9,FALSE)</f>
        <v>0</v>
      </c>
      <c r="I2136" s="1">
        <f>VLOOKUP(A2136,'ADM Details FY17'!$A$3:$J$3517,10,FALSE)</f>
        <v>0</v>
      </c>
      <c r="J2136" s="1">
        <f>VLOOKUP(A2136,'ADM Details FY17'!$A$3:$K$3515,11,FALSE)</f>
        <v>0</v>
      </c>
      <c r="K2136" s="1">
        <f>VLOOKUP(A2136,'ADM Details FY17'!$A$3:$M$3515,13,FALSE)</f>
        <v>2</v>
      </c>
      <c r="L2136" s="1">
        <f>VLOOKUP(A2136,'ADM Details FY17'!$A$3:$O$3515,15,FALSE)</f>
        <v>0</v>
      </c>
      <c r="M2136" s="1">
        <f>VLOOKUP(A2136,'ADM Details FY17'!$A$3:$P$3515,16,FALSE)</f>
        <v>0</v>
      </c>
      <c r="N2136" s="1">
        <f>VLOOKUP(A2136,'ADM Details FY17'!$A$3:$Q$3515,17,FALSE)</f>
        <v>0</v>
      </c>
      <c r="O2136" s="1">
        <f>VLOOKUP(A2136,'ADM Details FY17'!$A$3:$S$3515,19,FALSE)</f>
        <v>1</v>
      </c>
      <c r="P2136" s="1">
        <f>VLOOKUP(A2136,'ADM Details FY17'!$A$3:$U$3515,21,FALSE)</f>
        <v>0</v>
      </c>
      <c r="Q2136" s="1">
        <f>VLOOKUP(A2136,'ADM Details FY17'!$A$3:$V$3515,22,FALSE)</f>
        <v>0</v>
      </c>
      <c r="R2136" s="1">
        <f>VLOOKUP(A2136,'ADM Details FY17'!$A$3:$W$3515,23,FALSE)</f>
        <v>0</v>
      </c>
      <c r="S2136" s="1">
        <f>VLOOKUP(A2136,'ADM Details FY17'!$A$3:$X$3515,24,FALSE)</f>
        <v>0</v>
      </c>
      <c r="T2136" s="1">
        <f>VLOOKUP(A2136,'ADM Details FY17'!$A$3:$Y$3515,25,FALSE)</f>
        <v>0</v>
      </c>
      <c r="U2136" s="1">
        <f>VLOOKUP(A2136,'ADM Details FY17'!$A$3:$AA$3515,27,FALSE)</f>
        <v>0</v>
      </c>
      <c r="V2136" s="1">
        <f>IFERROR(VLOOKUP(C2136,'eindex _tget pp '!$A$4:$E$615,5,FALSE),0)</f>
        <v>470.16792737581369</v>
      </c>
      <c r="W2136" s="31">
        <f>IFERROR(VLOOKUP(C2136,'eindex _tget pp '!$A$4:$F$615,6,FALSE),0)</f>
        <v>0.78610924520000003</v>
      </c>
      <c r="X2136" s="4">
        <f>IFERROR(VLOOKUP(B2136,'eschools 16'!$A$2:$F$25,6,FALSE),1)</f>
        <v>1</v>
      </c>
      <c r="Y2136" s="1">
        <f t="shared" si="165"/>
        <v>235.08</v>
      </c>
      <c r="Z2136" s="1">
        <f t="shared" si="166"/>
        <v>427.64</v>
      </c>
      <c r="AA2136" s="31">
        <f>IFERROR(VLOOKUP(C2136,'eindex _tget pp '!$A$4:$G$615,7,FALSE),0)</f>
        <v>0.518529087</v>
      </c>
      <c r="AB2136" s="1">
        <f>VLOOKUP(A2136,'ADM Details FY17'!$A$3:$AB$3515,28,FALSE)</f>
        <v>0</v>
      </c>
      <c r="AC2136" s="1">
        <f t="shared" si="167"/>
        <v>0</v>
      </c>
      <c r="AD2136" s="1">
        <f t="shared" si="168"/>
        <v>2</v>
      </c>
      <c r="AE2136" s="1">
        <f t="shared" si="169"/>
        <v>300</v>
      </c>
    </row>
    <row r="2137" spans="1:31" x14ac:dyDescent="0.25">
      <c r="A2137" t="str">
        <f>B2137&amp;"-"&amp;COUNTIF($B$3:B2137,B2137)</f>
        <v>577-5</v>
      </c>
      <c r="B2137">
        <v>577</v>
      </c>
      <c r="C2137" s="18">
        <f>VLOOKUP(A2137,'ADM Details FY17'!$A$3:$D$3515,4,FALSE)</f>
        <v>43968</v>
      </c>
      <c r="D2137" s="1">
        <f>VLOOKUP(A2137,'ADM Details FY17'!$A$3:$E$3515,5,FALSE)</f>
        <v>6.31</v>
      </c>
      <c r="E2137" s="1">
        <f>VLOOKUP(A2137,'ADM Details FY17'!$A$3:$F$3515,6,FALSE)</f>
        <v>0</v>
      </c>
      <c r="F2137" s="1">
        <f>VLOOKUP(A2137,'ADM Details FY17'!$A$3:$G$3515,7,FALSE)</f>
        <v>0</v>
      </c>
      <c r="G2137" s="1">
        <f>VLOOKUP(A2137,'ADM Details FY17'!$A$3:$H$3515,8,FALSE)</f>
        <v>0</v>
      </c>
      <c r="H2137" s="1">
        <f>VLOOKUP(A2137,'ADM Details FY17'!$A$3:$I$3515,9,FALSE)</f>
        <v>0</v>
      </c>
      <c r="I2137" s="1">
        <f>VLOOKUP(A2137,'ADM Details FY17'!$A$3:$J$3517,10,FALSE)</f>
        <v>0</v>
      </c>
      <c r="J2137" s="1">
        <f>VLOOKUP(A2137,'ADM Details FY17'!$A$3:$K$3515,11,FALSE)</f>
        <v>0</v>
      </c>
      <c r="K2137" s="1">
        <f>VLOOKUP(A2137,'ADM Details FY17'!$A$3:$M$3515,13,FALSE)</f>
        <v>6.31</v>
      </c>
      <c r="L2137" s="1">
        <f>VLOOKUP(A2137,'ADM Details FY17'!$A$3:$O$3515,15,FALSE)</f>
        <v>0</v>
      </c>
      <c r="M2137" s="1">
        <f>VLOOKUP(A2137,'ADM Details FY17'!$A$3:$P$3515,16,FALSE)</f>
        <v>0</v>
      </c>
      <c r="N2137" s="1">
        <f>VLOOKUP(A2137,'ADM Details FY17'!$A$3:$Q$3515,17,FALSE)</f>
        <v>0</v>
      </c>
      <c r="O2137" s="1">
        <f>VLOOKUP(A2137,'ADM Details FY17'!$A$3:$S$3515,19,FALSE)</f>
        <v>3.28</v>
      </c>
      <c r="P2137" s="1">
        <f>VLOOKUP(A2137,'ADM Details FY17'!$A$3:$U$3515,21,FALSE)</f>
        <v>0</v>
      </c>
      <c r="Q2137" s="1">
        <f>VLOOKUP(A2137,'ADM Details FY17'!$A$3:$V$3515,22,FALSE)</f>
        <v>0</v>
      </c>
      <c r="R2137" s="1">
        <f>VLOOKUP(A2137,'ADM Details FY17'!$A$3:$W$3515,23,FALSE)</f>
        <v>0</v>
      </c>
      <c r="S2137" s="1">
        <f>VLOOKUP(A2137,'ADM Details FY17'!$A$3:$X$3515,24,FALSE)</f>
        <v>0</v>
      </c>
      <c r="T2137" s="1">
        <f>VLOOKUP(A2137,'ADM Details FY17'!$A$3:$Y$3515,25,FALSE)</f>
        <v>0</v>
      </c>
      <c r="U2137" s="1">
        <f>VLOOKUP(A2137,'ADM Details FY17'!$A$3:$AA$3515,27,FALSE)</f>
        <v>0</v>
      </c>
      <c r="V2137" s="1">
        <f>IFERROR(VLOOKUP(C2137,'eindex _tget pp '!$A$4:$E$615,5,FALSE),0)</f>
        <v>280.02811566539827</v>
      </c>
      <c r="W2137" s="31">
        <f>IFERROR(VLOOKUP(C2137,'eindex _tget pp '!$A$4:$F$615,6,FALSE),0)</f>
        <v>1.0261045919</v>
      </c>
      <c r="X2137" s="4">
        <f>IFERROR(VLOOKUP(B2137,'eschools 16'!$A$2:$F$25,6,FALSE),1)</f>
        <v>1</v>
      </c>
      <c r="Y2137" s="1">
        <f t="shared" si="165"/>
        <v>441.74</v>
      </c>
      <c r="Z2137" s="1">
        <f t="shared" si="166"/>
        <v>1761.12</v>
      </c>
      <c r="AA2137" s="31">
        <f>IFERROR(VLOOKUP(C2137,'eindex _tget pp '!$A$4:$G$615,7,FALSE),0)</f>
        <v>0.484240057</v>
      </c>
      <c r="AB2137" s="1">
        <f>VLOOKUP(A2137,'ADM Details FY17'!$A$3:$AB$3515,28,FALSE)</f>
        <v>0</v>
      </c>
      <c r="AC2137" s="1">
        <f t="shared" si="167"/>
        <v>0</v>
      </c>
      <c r="AD2137" s="1">
        <f t="shared" si="168"/>
        <v>6.31</v>
      </c>
      <c r="AE2137" s="1">
        <f t="shared" si="169"/>
        <v>946.49999999999989</v>
      </c>
    </row>
    <row r="2138" spans="1:31" x14ac:dyDescent="0.25">
      <c r="A2138" t="str">
        <f>B2138&amp;"-"&amp;COUNTIF($B$3:B2138,B2138)</f>
        <v>577-6</v>
      </c>
      <c r="B2138">
        <v>577</v>
      </c>
      <c r="C2138" s="18">
        <f>VLOOKUP(A2138,'ADM Details FY17'!$A$3:$D$3515,4,FALSE)</f>
        <v>48751</v>
      </c>
      <c r="D2138" s="1">
        <f>VLOOKUP(A2138,'ADM Details FY17'!$A$3:$E$3515,5,FALSE)</f>
        <v>5.18</v>
      </c>
      <c r="E2138" s="1">
        <f>VLOOKUP(A2138,'ADM Details FY17'!$A$3:$F$3515,6,FALSE)</f>
        <v>0</v>
      </c>
      <c r="F2138" s="1">
        <f>VLOOKUP(A2138,'ADM Details FY17'!$A$3:$G$3515,7,FALSE)</f>
        <v>0</v>
      </c>
      <c r="G2138" s="1">
        <f>VLOOKUP(A2138,'ADM Details FY17'!$A$3:$H$3515,8,FALSE)</f>
        <v>0</v>
      </c>
      <c r="H2138" s="1">
        <f>VLOOKUP(A2138,'ADM Details FY17'!$A$3:$I$3515,9,FALSE)</f>
        <v>0</v>
      </c>
      <c r="I2138" s="1">
        <f>VLOOKUP(A2138,'ADM Details FY17'!$A$3:$J$3517,10,FALSE)</f>
        <v>0</v>
      </c>
      <c r="J2138" s="1">
        <f>VLOOKUP(A2138,'ADM Details FY17'!$A$3:$K$3515,11,FALSE)</f>
        <v>0</v>
      </c>
      <c r="K2138" s="1">
        <f>VLOOKUP(A2138,'ADM Details FY17'!$A$3:$M$3515,13,FALSE)</f>
        <v>5.18</v>
      </c>
      <c r="L2138" s="1">
        <f>VLOOKUP(A2138,'ADM Details FY17'!$A$3:$O$3515,15,FALSE)</f>
        <v>0</v>
      </c>
      <c r="M2138" s="1">
        <f>VLOOKUP(A2138,'ADM Details FY17'!$A$3:$P$3515,16,FALSE)</f>
        <v>0</v>
      </c>
      <c r="N2138" s="1">
        <f>VLOOKUP(A2138,'ADM Details FY17'!$A$3:$Q$3515,17,FALSE)</f>
        <v>0</v>
      </c>
      <c r="O2138" s="1">
        <f>VLOOKUP(A2138,'ADM Details FY17'!$A$3:$S$3515,19,FALSE)</f>
        <v>2.59</v>
      </c>
      <c r="P2138" s="1">
        <f>VLOOKUP(A2138,'ADM Details FY17'!$A$3:$U$3515,21,FALSE)</f>
        <v>0</v>
      </c>
      <c r="Q2138" s="1">
        <f>VLOOKUP(A2138,'ADM Details FY17'!$A$3:$V$3515,22,FALSE)</f>
        <v>0</v>
      </c>
      <c r="R2138" s="1">
        <f>VLOOKUP(A2138,'ADM Details FY17'!$A$3:$W$3515,23,FALSE)</f>
        <v>0</v>
      </c>
      <c r="S2138" s="1">
        <f>VLOOKUP(A2138,'ADM Details FY17'!$A$3:$X$3515,24,FALSE)</f>
        <v>0</v>
      </c>
      <c r="T2138" s="1">
        <f>VLOOKUP(A2138,'ADM Details FY17'!$A$3:$Y$3515,25,FALSE)</f>
        <v>0</v>
      </c>
      <c r="U2138" s="1">
        <f>VLOOKUP(A2138,'ADM Details FY17'!$A$3:$AA$3515,27,FALSE)</f>
        <v>0</v>
      </c>
      <c r="V2138" s="1">
        <f>IFERROR(VLOOKUP(C2138,'eindex _tget pp '!$A$4:$E$615,5,FALSE),0)</f>
        <v>552.95009786741275</v>
      </c>
      <c r="W2138" s="31">
        <f>IFERROR(VLOOKUP(C2138,'eindex _tget pp '!$A$4:$F$615,6,FALSE),0)</f>
        <v>1.0961041440999999</v>
      </c>
      <c r="X2138" s="4">
        <f>IFERROR(VLOOKUP(B2138,'eschools 16'!$A$2:$F$25,6,FALSE),1)</f>
        <v>1</v>
      </c>
      <c r="Y2138" s="1">
        <f t="shared" si="165"/>
        <v>716.07</v>
      </c>
      <c r="Z2138" s="1">
        <f t="shared" si="166"/>
        <v>1544.37</v>
      </c>
      <c r="AA2138" s="31">
        <f>IFERROR(VLOOKUP(C2138,'eindex _tget pp '!$A$4:$G$615,7,FALSE),0)</f>
        <v>0.61078917499999996</v>
      </c>
      <c r="AB2138" s="1">
        <f>VLOOKUP(A2138,'ADM Details FY17'!$A$3:$AB$3515,28,FALSE)</f>
        <v>0</v>
      </c>
      <c r="AC2138" s="1">
        <f t="shared" si="167"/>
        <v>0</v>
      </c>
      <c r="AD2138" s="1">
        <f t="shared" si="168"/>
        <v>5.18</v>
      </c>
      <c r="AE2138" s="1">
        <f t="shared" si="169"/>
        <v>777</v>
      </c>
    </row>
    <row r="2139" spans="1:31" x14ac:dyDescent="0.25">
      <c r="A2139" t="str">
        <f>B2139&amp;"-"&amp;COUNTIF($B$3:B2139,B2139)</f>
        <v>577-7</v>
      </c>
      <c r="B2139">
        <v>577</v>
      </c>
      <c r="C2139" s="18">
        <f>VLOOKUP(A2139,'ADM Details FY17'!$A$3:$D$3515,4,FALSE)</f>
        <v>48686</v>
      </c>
      <c r="D2139" s="1">
        <f>VLOOKUP(A2139,'ADM Details FY17'!$A$3:$E$3515,5,FALSE)</f>
        <v>1.98</v>
      </c>
      <c r="E2139" s="1">
        <f>VLOOKUP(A2139,'ADM Details FY17'!$A$3:$F$3515,6,FALSE)</f>
        <v>0</v>
      </c>
      <c r="F2139" s="1">
        <f>VLOOKUP(A2139,'ADM Details FY17'!$A$3:$G$3515,7,FALSE)</f>
        <v>0</v>
      </c>
      <c r="G2139" s="1">
        <f>VLOOKUP(A2139,'ADM Details FY17'!$A$3:$H$3515,8,FALSE)</f>
        <v>0</v>
      </c>
      <c r="H2139" s="1">
        <f>VLOOKUP(A2139,'ADM Details FY17'!$A$3:$I$3515,9,FALSE)</f>
        <v>0</v>
      </c>
      <c r="I2139" s="1">
        <f>VLOOKUP(A2139,'ADM Details FY17'!$A$3:$J$3517,10,FALSE)</f>
        <v>0</v>
      </c>
      <c r="J2139" s="1">
        <f>VLOOKUP(A2139,'ADM Details FY17'!$A$3:$K$3515,11,FALSE)</f>
        <v>0</v>
      </c>
      <c r="K2139" s="1">
        <f>VLOOKUP(A2139,'ADM Details FY17'!$A$3:$M$3515,13,FALSE)</f>
        <v>1.98</v>
      </c>
      <c r="L2139" s="1">
        <f>VLOOKUP(A2139,'ADM Details FY17'!$A$3:$O$3515,15,FALSE)</f>
        <v>0</v>
      </c>
      <c r="M2139" s="1">
        <f>VLOOKUP(A2139,'ADM Details FY17'!$A$3:$P$3515,16,FALSE)</f>
        <v>0</v>
      </c>
      <c r="N2139" s="1">
        <f>VLOOKUP(A2139,'ADM Details FY17'!$A$3:$Q$3515,17,FALSE)</f>
        <v>0</v>
      </c>
      <c r="O2139" s="1">
        <f>VLOOKUP(A2139,'ADM Details FY17'!$A$3:$S$3515,19,FALSE)</f>
        <v>1.98</v>
      </c>
      <c r="P2139" s="1">
        <f>VLOOKUP(A2139,'ADM Details FY17'!$A$3:$U$3515,21,FALSE)</f>
        <v>0</v>
      </c>
      <c r="Q2139" s="1">
        <f>VLOOKUP(A2139,'ADM Details FY17'!$A$3:$V$3515,22,FALSE)</f>
        <v>0</v>
      </c>
      <c r="R2139" s="1">
        <f>VLOOKUP(A2139,'ADM Details FY17'!$A$3:$W$3515,23,FALSE)</f>
        <v>0</v>
      </c>
      <c r="S2139" s="1">
        <f>VLOOKUP(A2139,'ADM Details FY17'!$A$3:$X$3515,24,FALSE)</f>
        <v>0</v>
      </c>
      <c r="T2139" s="1">
        <f>VLOOKUP(A2139,'ADM Details FY17'!$A$3:$Y$3515,25,FALSE)</f>
        <v>0</v>
      </c>
      <c r="U2139" s="1">
        <f>VLOOKUP(A2139,'ADM Details FY17'!$A$3:$AA$3515,27,FALSE)</f>
        <v>0</v>
      </c>
      <c r="V2139" s="1">
        <f>IFERROR(VLOOKUP(C2139,'eindex _tget pp '!$A$4:$E$615,5,FALSE),0)</f>
        <v>91.780351581602446</v>
      </c>
      <c r="W2139" s="31">
        <f>IFERROR(VLOOKUP(C2139,'eindex _tget pp '!$A$4:$F$615,6,FALSE),0)</f>
        <v>2.6752548679000001</v>
      </c>
      <c r="X2139" s="4">
        <f>IFERROR(VLOOKUP(B2139,'eschools 16'!$A$2:$F$25,6,FALSE),1)</f>
        <v>1</v>
      </c>
      <c r="Y2139" s="1">
        <f t="shared" si="165"/>
        <v>45.43</v>
      </c>
      <c r="Z2139" s="1">
        <f t="shared" si="166"/>
        <v>1440.79</v>
      </c>
      <c r="AA2139" s="31">
        <f>IFERROR(VLOOKUP(C2139,'eindex _tget pp '!$A$4:$G$615,7,FALSE),0)</f>
        <v>0.41139015000000001</v>
      </c>
      <c r="AB2139" s="1">
        <f>VLOOKUP(A2139,'ADM Details FY17'!$A$3:$AB$3515,28,FALSE)</f>
        <v>0</v>
      </c>
      <c r="AC2139" s="1">
        <f t="shared" si="167"/>
        <v>0</v>
      </c>
      <c r="AD2139" s="1">
        <f t="shared" si="168"/>
        <v>1.98</v>
      </c>
      <c r="AE2139" s="1">
        <f t="shared" si="169"/>
        <v>297</v>
      </c>
    </row>
    <row r="2140" spans="1:31" x14ac:dyDescent="0.25">
      <c r="A2140" t="str">
        <f>B2140&amp;"-"&amp;COUNTIF($B$3:B2140,B2140)</f>
        <v>577-8</v>
      </c>
      <c r="B2140">
        <v>577</v>
      </c>
      <c r="C2140" s="18">
        <f>VLOOKUP(A2140,'ADM Details FY17'!$A$3:$D$3515,4,FALSE)</f>
        <v>44180</v>
      </c>
      <c r="D2140" s="1">
        <f>VLOOKUP(A2140,'ADM Details FY17'!$A$3:$E$3515,5,FALSE)</f>
        <v>1</v>
      </c>
      <c r="E2140" s="1">
        <f>VLOOKUP(A2140,'ADM Details FY17'!$A$3:$F$3515,6,FALSE)</f>
        <v>0</v>
      </c>
      <c r="F2140" s="1">
        <f>VLOOKUP(A2140,'ADM Details FY17'!$A$3:$G$3515,7,FALSE)</f>
        <v>0</v>
      </c>
      <c r="G2140" s="1">
        <f>VLOOKUP(A2140,'ADM Details FY17'!$A$3:$H$3515,8,FALSE)</f>
        <v>0</v>
      </c>
      <c r="H2140" s="1">
        <f>VLOOKUP(A2140,'ADM Details FY17'!$A$3:$I$3515,9,FALSE)</f>
        <v>0</v>
      </c>
      <c r="I2140" s="1">
        <f>VLOOKUP(A2140,'ADM Details FY17'!$A$3:$J$3517,10,FALSE)</f>
        <v>0</v>
      </c>
      <c r="J2140" s="1">
        <f>VLOOKUP(A2140,'ADM Details FY17'!$A$3:$K$3515,11,FALSE)</f>
        <v>0</v>
      </c>
      <c r="K2140" s="1">
        <f>VLOOKUP(A2140,'ADM Details FY17'!$A$3:$M$3515,13,FALSE)</f>
        <v>1</v>
      </c>
      <c r="L2140" s="1">
        <f>VLOOKUP(A2140,'ADM Details FY17'!$A$3:$O$3515,15,FALSE)</f>
        <v>0</v>
      </c>
      <c r="M2140" s="1">
        <f>VLOOKUP(A2140,'ADM Details FY17'!$A$3:$P$3515,16,FALSE)</f>
        <v>0</v>
      </c>
      <c r="N2140" s="1">
        <f>VLOOKUP(A2140,'ADM Details FY17'!$A$3:$Q$3515,17,FALSE)</f>
        <v>0</v>
      </c>
      <c r="O2140" s="1">
        <f>VLOOKUP(A2140,'ADM Details FY17'!$A$3:$S$3515,19,FALSE)</f>
        <v>1</v>
      </c>
      <c r="P2140" s="1">
        <f>VLOOKUP(A2140,'ADM Details FY17'!$A$3:$U$3515,21,FALSE)</f>
        <v>0</v>
      </c>
      <c r="Q2140" s="1">
        <f>VLOOKUP(A2140,'ADM Details FY17'!$A$3:$V$3515,22,FALSE)</f>
        <v>0</v>
      </c>
      <c r="R2140" s="1">
        <f>VLOOKUP(A2140,'ADM Details FY17'!$A$3:$W$3515,23,FALSE)</f>
        <v>0</v>
      </c>
      <c r="S2140" s="1">
        <f>VLOOKUP(A2140,'ADM Details FY17'!$A$3:$X$3515,24,FALSE)</f>
        <v>0</v>
      </c>
      <c r="T2140" s="1">
        <f>VLOOKUP(A2140,'ADM Details FY17'!$A$3:$Y$3515,25,FALSE)</f>
        <v>0</v>
      </c>
      <c r="U2140" s="1">
        <f>VLOOKUP(A2140,'ADM Details FY17'!$A$3:$AA$3515,27,FALSE)</f>
        <v>0</v>
      </c>
      <c r="V2140" s="1">
        <f>IFERROR(VLOOKUP(C2140,'eindex _tget pp '!$A$4:$E$615,5,FALSE),0)</f>
        <v>9.825272079576445</v>
      </c>
      <c r="W2140" s="31">
        <f>IFERROR(VLOOKUP(C2140,'eindex _tget pp '!$A$4:$F$615,6,FALSE),0)</f>
        <v>0.78455399329999997</v>
      </c>
      <c r="X2140" s="4">
        <f>IFERROR(VLOOKUP(B2140,'eschools 16'!$A$2:$F$25,6,FALSE),1)</f>
        <v>1</v>
      </c>
      <c r="Y2140" s="1">
        <f t="shared" si="165"/>
        <v>2.46</v>
      </c>
      <c r="Z2140" s="1">
        <f t="shared" si="166"/>
        <v>213.4</v>
      </c>
      <c r="AA2140" s="31">
        <f>IFERROR(VLOOKUP(C2140,'eindex _tget pp '!$A$4:$G$615,7,FALSE),0)</f>
        <v>0.34891477100000001</v>
      </c>
      <c r="AB2140" s="1">
        <f>VLOOKUP(A2140,'ADM Details FY17'!$A$3:$AB$3515,28,FALSE)</f>
        <v>0</v>
      </c>
      <c r="AC2140" s="1">
        <f t="shared" si="167"/>
        <v>0</v>
      </c>
      <c r="AD2140" s="1">
        <f t="shared" si="168"/>
        <v>1</v>
      </c>
      <c r="AE2140" s="1">
        <f t="shared" si="169"/>
        <v>150</v>
      </c>
    </row>
    <row r="2141" spans="1:31" x14ac:dyDescent="0.25">
      <c r="A2141" t="str">
        <f>B2141&amp;"-"&amp;COUNTIF($B$3:B2141,B2141)</f>
        <v>577-9</v>
      </c>
      <c r="B2141">
        <v>577</v>
      </c>
      <c r="C2141" s="18">
        <f>VLOOKUP(A2141,'ADM Details FY17'!$A$3:$D$3515,4,FALSE)</f>
        <v>48702</v>
      </c>
      <c r="D2141" s="1">
        <f>VLOOKUP(A2141,'ADM Details FY17'!$A$3:$E$3515,5,FALSE)</f>
        <v>3</v>
      </c>
      <c r="E2141" s="1">
        <f>VLOOKUP(A2141,'ADM Details FY17'!$A$3:$F$3515,6,FALSE)</f>
        <v>0</v>
      </c>
      <c r="F2141" s="1">
        <f>VLOOKUP(A2141,'ADM Details FY17'!$A$3:$G$3515,7,FALSE)</f>
        <v>0</v>
      </c>
      <c r="G2141" s="1">
        <f>VLOOKUP(A2141,'ADM Details FY17'!$A$3:$H$3515,8,FALSE)</f>
        <v>0</v>
      </c>
      <c r="H2141" s="1">
        <f>VLOOKUP(A2141,'ADM Details FY17'!$A$3:$I$3515,9,FALSE)</f>
        <v>0</v>
      </c>
      <c r="I2141" s="1">
        <f>VLOOKUP(A2141,'ADM Details FY17'!$A$3:$J$3517,10,FALSE)</f>
        <v>0</v>
      </c>
      <c r="J2141" s="1">
        <f>VLOOKUP(A2141,'ADM Details FY17'!$A$3:$K$3515,11,FALSE)</f>
        <v>0</v>
      </c>
      <c r="K2141" s="1">
        <f>VLOOKUP(A2141,'ADM Details FY17'!$A$3:$M$3515,13,FALSE)</f>
        <v>3</v>
      </c>
      <c r="L2141" s="1">
        <f>VLOOKUP(A2141,'ADM Details FY17'!$A$3:$O$3515,15,FALSE)</f>
        <v>0</v>
      </c>
      <c r="M2141" s="1">
        <f>VLOOKUP(A2141,'ADM Details FY17'!$A$3:$P$3515,16,FALSE)</f>
        <v>0</v>
      </c>
      <c r="N2141" s="1">
        <f>VLOOKUP(A2141,'ADM Details FY17'!$A$3:$Q$3515,17,FALSE)</f>
        <v>0</v>
      </c>
      <c r="O2141" s="1">
        <f>VLOOKUP(A2141,'ADM Details FY17'!$A$3:$S$3515,19,FALSE)</f>
        <v>1</v>
      </c>
      <c r="P2141" s="1">
        <f>VLOOKUP(A2141,'ADM Details FY17'!$A$3:$U$3515,21,FALSE)</f>
        <v>0</v>
      </c>
      <c r="Q2141" s="1">
        <f>VLOOKUP(A2141,'ADM Details FY17'!$A$3:$V$3515,22,FALSE)</f>
        <v>0</v>
      </c>
      <c r="R2141" s="1">
        <f>VLOOKUP(A2141,'ADM Details FY17'!$A$3:$W$3515,23,FALSE)</f>
        <v>0</v>
      </c>
      <c r="S2141" s="1">
        <f>VLOOKUP(A2141,'ADM Details FY17'!$A$3:$X$3515,24,FALSE)</f>
        <v>0</v>
      </c>
      <c r="T2141" s="1">
        <f>VLOOKUP(A2141,'ADM Details FY17'!$A$3:$Y$3515,25,FALSE)</f>
        <v>0</v>
      </c>
      <c r="U2141" s="1">
        <f>VLOOKUP(A2141,'ADM Details FY17'!$A$3:$AA$3515,27,FALSE)</f>
        <v>0</v>
      </c>
      <c r="V2141" s="1">
        <f>IFERROR(VLOOKUP(C2141,'eindex _tget pp '!$A$4:$E$615,5,FALSE),0)</f>
        <v>1185.2952812025621</v>
      </c>
      <c r="W2141" s="31">
        <f>IFERROR(VLOOKUP(C2141,'eindex _tget pp '!$A$4:$F$615,6,FALSE),0)</f>
        <v>1.8289560841000001</v>
      </c>
      <c r="X2141" s="4">
        <f>IFERROR(VLOOKUP(B2141,'eschools 16'!$A$2:$F$25,6,FALSE),1)</f>
        <v>1</v>
      </c>
      <c r="Y2141" s="1">
        <f t="shared" si="165"/>
        <v>888.97</v>
      </c>
      <c r="Z2141" s="1">
        <f t="shared" si="166"/>
        <v>1492.43</v>
      </c>
      <c r="AA2141" s="31">
        <f>IFERROR(VLOOKUP(C2141,'eindex _tget pp '!$A$4:$G$615,7,FALSE),0)</f>
        <v>0.78987808599999998</v>
      </c>
      <c r="AB2141" s="1">
        <f>VLOOKUP(A2141,'ADM Details FY17'!$A$3:$AB$3515,28,FALSE)</f>
        <v>0</v>
      </c>
      <c r="AC2141" s="1">
        <f t="shared" si="167"/>
        <v>0</v>
      </c>
      <c r="AD2141" s="1">
        <f t="shared" si="168"/>
        <v>3</v>
      </c>
      <c r="AE2141" s="1">
        <f t="shared" si="169"/>
        <v>450</v>
      </c>
    </row>
    <row r="2142" spans="1:31" x14ac:dyDescent="0.25">
      <c r="A2142" t="str">
        <f>B2142&amp;"-"&amp;COUNTIF($B$3:B2142,B2142)</f>
        <v>577-10</v>
      </c>
      <c r="B2142">
        <v>577</v>
      </c>
      <c r="C2142" s="18">
        <f>VLOOKUP(A2142,'ADM Details FY17'!$A$3:$D$3515,4,FALSE)</f>
        <v>48033</v>
      </c>
      <c r="D2142" s="1">
        <f>VLOOKUP(A2142,'ADM Details FY17'!$A$3:$E$3515,5,FALSE)</f>
        <v>7.22</v>
      </c>
      <c r="E2142" s="1">
        <f>VLOOKUP(A2142,'ADM Details FY17'!$A$3:$F$3515,6,FALSE)</f>
        <v>0</v>
      </c>
      <c r="F2142" s="1">
        <f>VLOOKUP(A2142,'ADM Details FY17'!$A$3:$G$3515,7,FALSE)</f>
        <v>0</v>
      </c>
      <c r="G2142" s="1">
        <f>VLOOKUP(A2142,'ADM Details FY17'!$A$3:$H$3515,8,FALSE)</f>
        <v>0</v>
      </c>
      <c r="H2142" s="1">
        <f>VLOOKUP(A2142,'ADM Details FY17'!$A$3:$I$3515,9,FALSE)</f>
        <v>0</v>
      </c>
      <c r="I2142" s="1">
        <f>VLOOKUP(A2142,'ADM Details FY17'!$A$3:$J$3517,10,FALSE)</f>
        <v>0</v>
      </c>
      <c r="J2142" s="1">
        <f>VLOOKUP(A2142,'ADM Details FY17'!$A$3:$K$3515,11,FALSE)</f>
        <v>0</v>
      </c>
      <c r="K2142" s="1">
        <f>VLOOKUP(A2142,'ADM Details FY17'!$A$3:$M$3515,13,FALSE)</f>
        <v>7.22</v>
      </c>
      <c r="L2142" s="1">
        <f>VLOOKUP(A2142,'ADM Details FY17'!$A$3:$O$3515,15,FALSE)</f>
        <v>0</v>
      </c>
      <c r="M2142" s="1">
        <f>VLOOKUP(A2142,'ADM Details FY17'!$A$3:$P$3515,16,FALSE)</f>
        <v>0</v>
      </c>
      <c r="N2142" s="1">
        <f>VLOOKUP(A2142,'ADM Details FY17'!$A$3:$Q$3515,17,FALSE)</f>
        <v>0</v>
      </c>
      <c r="O2142" s="1">
        <f>VLOOKUP(A2142,'ADM Details FY17'!$A$3:$S$3515,19,FALSE)</f>
        <v>4.22</v>
      </c>
      <c r="P2142" s="1">
        <f>VLOOKUP(A2142,'ADM Details FY17'!$A$3:$U$3515,21,FALSE)</f>
        <v>0</v>
      </c>
      <c r="Q2142" s="1">
        <f>VLOOKUP(A2142,'ADM Details FY17'!$A$3:$V$3515,22,FALSE)</f>
        <v>0</v>
      </c>
      <c r="R2142" s="1">
        <f>VLOOKUP(A2142,'ADM Details FY17'!$A$3:$W$3515,23,FALSE)</f>
        <v>0</v>
      </c>
      <c r="S2142" s="1">
        <f>VLOOKUP(A2142,'ADM Details FY17'!$A$3:$X$3515,24,FALSE)</f>
        <v>0</v>
      </c>
      <c r="T2142" s="1">
        <f>VLOOKUP(A2142,'ADM Details FY17'!$A$3:$Y$3515,25,FALSE)</f>
        <v>0</v>
      </c>
      <c r="U2142" s="1">
        <f>VLOOKUP(A2142,'ADM Details FY17'!$A$3:$AA$3515,27,FALSE)</f>
        <v>0</v>
      </c>
      <c r="V2142" s="1">
        <f>IFERROR(VLOOKUP(C2142,'eindex _tget pp '!$A$4:$E$615,5,FALSE),0)</f>
        <v>19.784028413336806</v>
      </c>
      <c r="W2142" s="31">
        <f>IFERROR(VLOOKUP(C2142,'eindex _tget pp '!$A$4:$F$615,6,FALSE),0)</f>
        <v>0.34353676309999998</v>
      </c>
      <c r="X2142" s="4">
        <f>IFERROR(VLOOKUP(B2142,'eschools 16'!$A$2:$F$25,6,FALSE),1)</f>
        <v>1</v>
      </c>
      <c r="Y2142" s="1">
        <f t="shared" si="165"/>
        <v>35.71</v>
      </c>
      <c r="Z2142" s="1">
        <f t="shared" si="166"/>
        <v>674.65</v>
      </c>
      <c r="AA2142" s="31">
        <f>IFERROR(VLOOKUP(C2142,'eindex _tget pp '!$A$4:$G$615,7,FALSE),0)</f>
        <v>0.31385861199999998</v>
      </c>
      <c r="AB2142" s="1">
        <f>VLOOKUP(A2142,'ADM Details FY17'!$A$3:$AB$3515,28,FALSE)</f>
        <v>0</v>
      </c>
      <c r="AC2142" s="1">
        <f t="shared" si="167"/>
        <v>0</v>
      </c>
      <c r="AD2142" s="1">
        <f t="shared" si="168"/>
        <v>7.22</v>
      </c>
      <c r="AE2142" s="1">
        <f t="shared" si="169"/>
        <v>1083</v>
      </c>
    </row>
    <row r="2143" spans="1:31" x14ac:dyDescent="0.25">
      <c r="A2143" t="str">
        <f>B2143&amp;"-"&amp;COUNTIF($B$3:B2143,B2143)</f>
        <v>577-11</v>
      </c>
      <c r="B2143">
        <v>577</v>
      </c>
      <c r="C2143" s="18">
        <f>VLOOKUP(A2143,'ADM Details FY17'!$A$3:$D$3515,4,FALSE)</f>
        <v>44586</v>
      </c>
      <c r="D2143" s="1">
        <f>VLOOKUP(A2143,'ADM Details FY17'!$A$3:$E$3515,5,FALSE)</f>
        <v>2</v>
      </c>
      <c r="E2143" s="1">
        <f>VLOOKUP(A2143,'ADM Details FY17'!$A$3:$F$3515,6,FALSE)</f>
        <v>0</v>
      </c>
      <c r="F2143" s="1">
        <f>VLOOKUP(A2143,'ADM Details FY17'!$A$3:$G$3515,7,FALSE)</f>
        <v>0</v>
      </c>
      <c r="G2143" s="1">
        <f>VLOOKUP(A2143,'ADM Details FY17'!$A$3:$H$3515,8,FALSE)</f>
        <v>0</v>
      </c>
      <c r="H2143" s="1">
        <f>VLOOKUP(A2143,'ADM Details FY17'!$A$3:$I$3515,9,FALSE)</f>
        <v>0</v>
      </c>
      <c r="I2143" s="1">
        <f>VLOOKUP(A2143,'ADM Details FY17'!$A$3:$J$3517,10,FALSE)</f>
        <v>0</v>
      </c>
      <c r="J2143" s="1">
        <f>VLOOKUP(A2143,'ADM Details FY17'!$A$3:$K$3515,11,FALSE)</f>
        <v>0</v>
      </c>
      <c r="K2143" s="1">
        <f>VLOOKUP(A2143,'ADM Details FY17'!$A$3:$M$3515,13,FALSE)</f>
        <v>2</v>
      </c>
      <c r="L2143" s="1">
        <f>VLOOKUP(A2143,'ADM Details FY17'!$A$3:$O$3515,15,FALSE)</f>
        <v>0</v>
      </c>
      <c r="M2143" s="1">
        <f>VLOOKUP(A2143,'ADM Details FY17'!$A$3:$P$3515,16,FALSE)</f>
        <v>0</v>
      </c>
      <c r="N2143" s="1">
        <f>VLOOKUP(A2143,'ADM Details FY17'!$A$3:$Q$3515,17,FALSE)</f>
        <v>0</v>
      </c>
      <c r="O2143" s="1">
        <f>VLOOKUP(A2143,'ADM Details FY17'!$A$3:$S$3515,19,FALSE)</f>
        <v>2</v>
      </c>
      <c r="P2143" s="1">
        <f>VLOOKUP(A2143,'ADM Details FY17'!$A$3:$U$3515,21,FALSE)</f>
        <v>0</v>
      </c>
      <c r="Q2143" s="1">
        <f>VLOOKUP(A2143,'ADM Details FY17'!$A$3:$V$3515,22,FALSE)</f>
        <v>0</v>
      </c>
      <c r="R2143" s="1">
        <f>VLOOKUP(A2143,'ADM Details FY17'!$A$3:$W$3515,23,FALSE)</f>
        <v>0</v>
      </c>
      <c r="S2143" s="1">
        <f>VLOOKUP(A2143,'ADM Details FY17'!$A$3:$X$3515,24,FALSE)</f>
        <v>0</v>
      </c>
      <c r="T2143" s="1">
        <f>VLOOKUP(A2143,'ADM Details FY17'!$A$3:$Y$3515,25,FALSE)</f>
        <v>0</v>
      </c>
      <c r="U2143" s="1">
        <f>VLOOKUP(A2143,'ADM Details FY17'!$A$3:$AA$3515,27,FALSE)</f>
        <v>0</v>
      </c>
      <c r="V2143" s="1">
        <f>IFERROR(VLOOKUP(C2143,'eindex _tget pp '!$A$4:$E$615,5,FALSE),0)</f>
        <v>0</v>
      </c>
      <c r="W2143" s="31">
        <f>IFERROR(VLOOKUP(C2143,'eindex _tget pp '!$A$4:$F$615,6,FALSE),0)</f>
        <v>4.4660519999999999E-3</v>
      </c>
      <c r="X2143" s="4">
        <f>IFERROR(VLOOKUP(B2143,'eschools 16'!$A$2:$F$25,6,FALSE),1)</f>
        <v>1</v>
      </c>
      <c r="Y2143" s="1">
        <f t="shared" si="165"/>
        <v>0</v>
      </c>
      <c r="Z2143" s="1">
        <f t="shared" si="166"/>
        <v>2.4300000000000002</v>
      </c>
      <c r="AA2143" s="31">
        <f>IFERROR(VLOOKUP(C2143,'eindex _tget pp '!$A$4:$G$615,7,FALSE),0)</f>
        <v>0.43801517899999998</v>
      </c>
      <c r="AB2143" s="1">
        <f>VLOOKUP(A2143,'ADM Details FY17'!$A$3:$AB$3515,28,FALSE)</f>
        <v>0</v>
      </c>
      <c r="AC2143" s="1">
        <f t="shared" si="167"/>
        <v>0</v>
      </c>
      <c r="AD2143" s="1">
        <f t="shared" si="168"/>
        <v>2</v>
      </c>
      <c r="AE2143" s="1">
        <f t="shared" si="169"/>
        <v>300</v>
      </c>
    </row>
    <row r="2144" spans="1:31" x14ac:dyDescent="0.25">
      <c r="A2144" t="str">
        <f>B2144&amp;"-"&amp;COUNTIF($B$3:B2144,B2144)</f>
        <v>577-12</v>
      </c>
      <c r="B2144">
        <v>577</v>
      </c>
      <c r="C2144" s="18">
        <f>VLOOKUP(A2144,'ADM Details FY17'!$A$3:$D$3515,4,FALSE)</f>
        <v>48694</v>
      </c>
      <c r="D2144" s="1">
        <f>VLOOKUP(A2144,'ADM Details FY17'!$A$3:$E$3515,5,FALSE)</f>
        <v>10.039999999999999</v>
      </c>
      <c r="E2144" s="1">
        <f>VLOOKUP(A2144,'ADM Details FY17'!$A$3:$F$3515,6,FALSE)</f>
        <v>0</v>
      </c>
      <c r="F2144" s="1">
        <f>VLOOKUP(A2144,'ADM Details FY17'!$A$3:$G$3515,7,FALSE)</f>
        <v>0</v>
      </c>
      <c r="G2144" s="1">
        <f>VLOOKUP(A2144,'ADM Details FY17'!$A$3:$H$3515,8,FALSE)</f>
        <v>0</v>
      </c>
      <c r="H2144" s="1">
        <f>VLOOKUP(A2144,'ADM Details FY17'!$A$3:$I$3515,9,FALSE)</f>
        <v>0</v>
      </c>
      <c r="I2144" s="1">
        <f>VLOOKUP(A2144,'ADM Details FY17'!$A$3:$J$3517,10,FALSE)</f>
        <v>0</v>
      </c>
      <c r="J2144" s="1">
        <f>VLOOKUP(A2144,'ADM Details FY17'!$A$3:$K$3515,11,FALSE)</f>
        <v>0</v>
      </c>
      <c r="K2144" s="1">
        <f>VLOOKUP(A2144,'ADM Details FY17'!$A$3:$M$3515,13,FALSE)</f>
        <v>10.039999999999999</v>
      </c>
      <c r="L2144" s="1">
        <f>VLOOKUP(A2144,'ADM Details FY17'!$A$3:$O$3515,15,FALSE)</f>
        <v>0</v>
      </c>
      <c r="M2144" s="1">
        <f>VLOOKUP(A2144,'ADM Details FY17'!$A$3:$P$3515,16,FALSE)</f>
        <v>0</v>
      </c>
      <c r="N2144" s="1">
        <f>VLOOKUP(A2144,'ADM Details FY17'!$A$3:$Q$3515,17,FALSE)</f>
        <v>0</v>
      </c>
      <c r="O2144" s="1">
        <f>VLOOKUP(A2144,'ADM Details FY17'!$A$3:$S$3515,19,FALSE)</f>
        <v>5.28</v>
      </c>
      <c r="P2144" s="1">
        <f>VLOOKUP(A2144,'ADM Details FY17'!$A$3:$U$3515,21,FALSE)</f>
        <v>0</v>
      </c>
      <c r="Q2144" s="1">
        <f>VLOOKUP(A2144,'ADM Details FY17'!$A$3:$V$3515,22,FALSE)</f>
        <v>0</v>
      </c>
      <c r="R2144" s="1">
        <f>VLOOKUP(A2144,'ADM Details FY17'!$A$3:$W$3515,23,FALSE)</f>
        <v>0</v>
      </c>
      <c r="S2144" s="1">
        <f>VLOOKUP(A2144,'ADM Details FY17'!$A$3:$X$3515,24,FALSE)</f>
        <v>0</v>
      </c>
      <c r="T2144" s="1">
        <f>VLOOKUP(A2144,'ADM Details FY17'!$A$3:$Y$3515,25,FALSE)</f>
        <v>0</v>
      </c>
      <c r="U2144" s="1">
        <f>VLOOKUP(A2144,'ADM Details FY17'!$A$3:$AA$3515,27,FALSE)</f>
        <v>0</v>
      </c>
      <c r="V2144" s="1">
        <f>IFERROR(VLOOKUP(C2144,'eindex _tget pp '!$A$4:$E$615,5,FALSE),0)</f>
        <v>1248.7247346686736</v>
      </c>
      <c r="W2144" s="31">
        <f>IFERROR(VLOOKUP(C2144,'eindex _tget pp '!$A$4:$F$615,6,FALSE),0)</f>
        <v>3.9918988903999999</v>
      </c>
      <c r="X2144" s="4">
        <f>IFERROR(VLOOKUP(B2144,'eschools 16'!$A$2:$F$25,6,FALSE),1)</f>
        <v>1</v>
      </c>
      <c r="Y2144" s="1">
        <f t="shared" si="165"/>
        <v>3134.3</v>
      </c>
      <c r="Z2144" s="1">
        <f t="shared" si="166"/>
        <v>10901.4</v>
      </c>
      <c r="AA2144" s="31">
        <f>IFERROR(VLOOKUP(C2144,'eindex _tget pp '!$A$4:$G$615,7,FALSE),0)</f>
        <v>0.78548638900000001</v>
      </c>
      <c r="AB2144" s="1">
        <f>VLOOKUP(A2144,'ADM Details FY17'!$A$3:$AB$3515,28,FALSE)</f>
        <v>0</v>
      </c>
      <c r="AC2144" s="1">
        <f t="shared" si="167"/>
        <v>0</v>
      </c>
      <c r="AD2144" s="1">
        <f t="shared" si="168"/>
        <v>10.039999999999999</v>
      </c>
      <c r="AE2144" s="1">
        <f t="shared" si="169"/>
        <v>1505.9999999999998</v>
      </c>
    </row>
    <row r="2145" spans="1:31" x14ac:dyDescent="0.25">
      <c r="A2145" t="str">
        <f>B2145&amp;"-"&amp;COUNTIF($B$3:B2145,B2145)</f>
        <v>577-13</v>
      </c>
      <c r="B2145">
        <v>577</v>
      </c>
      <c r="C2145" s="18">
        <f>VLOOKUP(A2145,'ADM Details FY17'!$A$3:$D$3515,4,FALSE)</f>
        <v>44958</v>
      </c>
      <c r="D2145" s="1">
        <f>VLOOKUP(A2145,'ADM Details FY17'!$A$3:$E$3515,5,FALSE)</f>
        <v>2</v>
      </c>
      <c r="E2145" s="1">
        <f>VLOOKUP(A2145,'ADM Details FY17'!$A$3:$F$3515,6,FALSE)</f>
        <v>0</v>
      </c>
      <c r="F2145" s="1">
        <f>VLOOKUP(A2145,'ADM Details FY17'!$A$3:$G$3515,7,FALSE)</f>
        <v>0</v>
      </c>
      <c r="G2145" s="1">
        <f>VLOOKUP(A2145,'ADM Details FY17'!$A$3:$H$3515,8,FALSE)</f>
        <v>0</v>
      </c>
      <c r="H2145" s="1">
        <f>VLOOKUP(A2145,'ADM Details FY17'!$A$3:$I$3515,9,FALSE)</f>
        <v>0</v>
      </c>
      <c r="I2145" s="1">
        <f>VLOOKUP(A2145,'ADM Details FY17'!$A$3:$J$3517,10,FALSE)</f>
        <v>0</v>
      </c>
      <c r="J2145" s="1">
        <f>VLOOKUP(A2145,'ADM Details FY17'!$A$3:$K$3515,11,FALSE)</f>
        <v>0</v>
      </c>
      <c r="K2145" s="1">
        <f>VLOOKUP(A2145,'ADM Details FY17'!$A$3:$M$3515,13,FALSE)</f>
        <v>2</v>
      </c>
      <c r="L2145" s="1">
        <f>VLOOKUP(A2145,'ADM Details FY17'!$A$3:$O$3515,15,FALSE)</f>
        <v>0</v>
      </c>
      <c r="M2145" s="1">
        <f>VLOOKUP(A2145,'ADM Details FY17'!$A$3:$P$3515,16,FALSE)</f>
        <v>0</v>
      </c>
      <c r="N2145" s="1">
        <f>VLOOKUP(A2145,'ADM Details FY17'!$A$3:$Q$3515,17,FALSE)</f>
        <v>0</v>
      </c>
      <c r="O2145" s="1">
        <f>VLOOKUP(A2145,'ADM Details FY17'!$A$3:$S$3515,19,FALSE)</f>
        <v>2</v>
      </c>
      <c r="P2145" s="1">
        <f>VLOOKUP(A2145,'ADM Details FY17'!$A$3:$U$3515,21,FALSE)</f>
        <v>0</v>
      </c>
      <c r="Q2145" s="1">
        <f>VLOOKUP(A2145,'ADM Details FY17'!$A$3:$V$3515,22,FALSE)</f>
        <v>0</v>
      </c>
      <c r="R2145" s="1">
        <f>VLOOKUP(A2145,'ADM Details FY17'!$A$3:$W$3515,23,FALSE)</f>
        <v>0</v>
      </c>
      <c r="S2145" s="1">
        <f>VLOOKUP(A2145,'ADM Details FY17'!$A$3:$X$3515,24,FALSE)</f>
        <v>0</v>
      </c>
      <c r="T2145" s="1">
        <f>VLOOKUP(A2145,'ADM Details FY17'!$A$3:$Y$3515,25,FALSE)</f>
        <v>0</v>
      </c>
      <c r="U2145" s="1">
        <f>VLOOKUP(A2145,'ADM Details FY17'!$A$3:$AA$3515,27,FALSE)</f>
        <v>0</v>
      </c>
      <c r="V2145" s="1">
        <f>IFERROR(VLOOKUP(C2145,'eindex _tget pp '!$A$4:$E$615,5,FALSE),0)</f>
        <v>0</v>
      </c>
      <c r="W2145" s="31">
        <f>IFERROR(VLOOKUP(C2145,'eindex _tget pp '!$A$4:$F$615,6,FALSE),0)</f>
        <v>0.52469289910000005</v>
      </c>
      <c r="X2145" s="4">
        <f>IFERROR(VLOOKUP(B2145,'eschools 16'!$A$2:$F$25,6,FALSE),1)</f>
        <v>1</v>
      </c>
      <c r="Y2145" s="1">
        <f t="shared" si="165"/>
        <v>0</v>
      </c>
      <c r="Z2145" s="1">
        <f t="shared" si="166"/>
        <v>285.43</v>
      </c>
      <c r="AA2145" s="31">
        <f>IFERROR(VLOOKUP(C2145,'eindex _tget pp '!$A$4:$G$615,7,FALSE),0)</f>
        <v>0.29313963300000001</v>
      </c>
      <c r="AB2145" s="1">
        <f>VLOOKUP(A2145,'ADM Details FY17'!$A$3:$AB$3515,28,FALSE)</f>
        <v>0</v>
      </c>
      <c r="AC2145" s="1">
        <f t="shared" si="167"/>
        <v>0</v>
      </c>
      <c r="AD2145" s="1">
        <f t="shared" si="168"/>
        <v>2</v>
      </c>
      <c r="AE2145" s="1">
        <f t="shared" si="169"/>
        <v>300</v>
      </c>
    </row>
    <row r="2146" spans="1:31" x14ac:dyDescent="0.25">
      <c r="A2146" t="str">
        <f>B2146&amp;"-"&amp;COUNTIF($B$3:B2146,B2146)</f>
        <v>577-14</v>
      </c>
      <c r="B2146">
        <v>577</v>
      </c>
      <c r="C2146" s="18">
        <f>VLOOKUP(A2146,'ADM Details FY17'!$A$3:$D$3515,4,FALSE)</f>
        <v>45054</v>
      </c>
      <c r="D2146" s="1">
        <f>VLOOKUP(A2146,'ADM Details FY17'!$A$3:$E$3515,5,FALSE)</f>
        <v>4</v>
      </c>
      <c r="E2146" s="1">
        <f>VLOOKUP(A2146,'ADM Details FY17'!$A$3:$F$3515,6,FALSE)</f>
        <v>0</v>
      </c>
      <c r="F2146" s="1">
        <f>VLOOKUP(A2146,'ADM Details FY17'!$A$3:$G$3515,7,FALSE)</f>
        <v>0</v>
      </c>
      <c r="G2146" s="1">
        <f>VLOOKUP(A2146,'ADM Details FY17'!$A$3:$H$3515,8,FALSE)</f>
        <v>0</v>
      </c>
      <c r="H2146" s="1">
        <f>VLOOKUP(A2146,'ADM Details FY17'!$A$3:$I$3515,9,FALSE)</f>
        <v>0</v>
      </c>
      <c r="I2146" s="1">
        <f>VLOOKUP(A2146,'ADM Details FY17'!$A$3:$J$3517,10,FALSE)</f>
        <v>0</v>
      </c>
      <c r="J2146" s="1">
        <f>VLOOKUP(A2146,'ADM Details FY17'!$A$3:$K$3515,11,FALSE)</f>
        <v>0</v>
      </c>
      <c r="K2146" s="1">
        <f>VLOOKUP(A2146,'ADM Details FY17'!$A$3:$M$3515,13,FALSE)</f>
        <v>4</v>
      </c>
      <c r="L2146" s="1">
        <f>VLOOKUP(A2146,'ADM Details FY17'!$A$3:$O$3515,15,FALSE)</f>
        <v>0</v>
      </c>
      <c r="M2146" s="1">
        <f>VLOOKUP(A2146,'ADM Details FY17'!$A$3:$P$3515,16,FALSE)</f>
        <v>0</v>
      </c>
      <c r="N2146" s="1">
        <f>VLOOKUP(A2146,'ADM Details FY17'!$A$3:$Q$3515,17,FALSE)</f>
        <v>0</v>
      </c>
      <c r="O2146" s="1">
        <f>VLOOKUP(A2146,'ADM Details FY17'!$A$3:$S$3515,19,FALSE)</f>
        <v>2</v>
      </c>
      <c r="P2146" s="1">
        <f>VLOOKUP(A2146,'ADM Details FY17'!$A$3:$U$3515,21,FALSE)</f>
        <v>0</v>
      </c>
      <c r="Q2146" s="1">
        <f>VLOOKUP(A2146,'ADM Details FY17'!$A$3:$V$3515,22,FALSE)</f>
        <v>0</v>
      </c>
      <c r="R2146" s="1">
        <f>VLOOKUP(A2146,'ADM Details FY17'!$A$3:$W$3515,23,FALSE)</f>
        <v>0</v>
      </c>
      <c r="S2146" s="1">
        <f>VLOOKUP(A2146,'ADM Details FY17'!$A$3:$X$3515,24,FALSE)</f>
        <v>0</v>
      </c>
      <c r="T2146" s="1">
        <f>VLOOKUP(A2146,'ADM Details FY17'!$A$3:$Y$3515,25,FALSE)</f>
        <v>0</v>
      </c>
      <c r="U2146" s="1">
        <f>VLOOKUP(A2146,'ADM Details FY17'!$A$3:$AA$3515,27,FALSE)</f>
        <v>0</v>
      </c>
      <c r="V2146" s="1">
        <f>IFERROR(VLOOKUP(C2146,'eindex _tget pp '!$A$4:$E$615,5,FALSE),0)</f>
        <v>621.43583407768529</v>
      </c>
      <c r="W2146" s="31">
        <f>IFERROR(VLOOKUP(C2146,'eindex _tget pp '!$A$4:$F$615,6,FALSE),0)</f>
        <v>1.4793474798999999</v>
      </c>
      <c r="X2146" s="4">
        <f>IFERROR(VLOOKUP(B2146,'eschools 16'!$A$2:$F$25,6,FALSE),1)</f>
        <v>1</v>
      </c>
      <c r="Y2146" s="1">
        <f t="shared" si="165"/>
        <v>621.44000000000005</v>
      </c>
      <c r="Z2146" s="1">
        <f t="shared" si="166"/>
        <v>1609.53</v>
      </c>
      <c r="AA2146" s="31">
        <f>IFERROR(VLOOKUP(C2146,'eindex _tget pp '!$A$4:$G$615,7,FALSE),0)</f>
        <v>0.63639511400000004</v>
      </c>
      <c r="AB2146" s="1">
        <f>VLOOKUP(A2146,'ADM Details FY17'!$A$3:$AB$3515,28,FALSE)</f>
        <v>0</v>
      </c>
      <c r="AC2146" s="1">
        <f t="shared" si="167"/>
        <v>0</v>
      </c>
      <c r="AD2146" s="1">
        <f t="shared" si="168"/>
        <v>4</v>
      </c>
      <c r="AE2146" s="1">
        <f t="shared" si="169"/>
        <v>600</v>
      </c>
    </row>
    <row r="2147" spans="1:31" x14ac:dyDescent="0.25">
      <c r="A2147" t="str">
        <f>B2147&amp;"-"&amp;COUNTIF($B$3:B2147,B2147)</f>
        <v>577-15</v>
      </c>
      <c r="B2147">
        <v>577</v>
      </c>
      <c r="C2147" s="18">
        <f>VLOOKUP(A2147,'ADM Details FY17'!$A$3:$D$3515,4,FALSE)</f>
        <v>0</v>
      </c>
      <c r="D2147" s="1">
        <f>VLOOKUP(A2147,'ADM Details FY17'!$A$3:$E$3515,5,FALSE)</f>
        <v>0</v>
      </c>
      <c r="E2147" s="1">
        <f>VLOOKUP(A2147,'ADM Details FY17'!$A$3:$F$3515,6,FALSE)</f>
        <v>0</v>
      </c>
      <c r="F2147" s="1">
        <f>VLOOKUP(A2147,'ADM Details FY17'!$A$3:$G$3515,7,FALSE)</f>
        <v>0</v>
      </c>
      <c r="G2147" s="1">
        <f>VLOOKUP(A2147,'ADM Details FY17'!$A$3:$H$3515,8,FALSE)</f>
        <v>0</v>
      </c>
      <c r="H2147" s="1">
        <f>VLOOKUP(A2147,'ADM Details FY17'!$A$3:$I$3515,9,FALSE)</f>
        <v>0</v>
      </c>
      <c r="I2147" s="1">
        <f>VLOOKUP(A2147,'ADM Details FY17'!$A$3:$J$3517,10,FALSE)</f>
        <v>0</v>
      </c>
      <c r="J2147" s="1">
        <f>VLOOKUP(A2147,'ADM Details FY17'!$A$3:$K$3515,11,FALSE)</f>
        <v>0</v>
      </c>
      <c r="K2147" s="1">
        <f>VLOOKUP(A2147,'ADM Details FY17'!$A$3:$M$3515,13,FALSE)</f>
        <v>0</v>
      </c>
      <c r="L2147" s="1">
        <f>VLOOKUP(A2147,'ADM Details FY17'!$A$3:$O$3515,15,FALSE)</f>
        <v>0</v>
      </c>
      <c r="M2147" s="1">
        <f>VLOOKUP(A2147,'ADM Details FY17'!$A$3:$P$3515,16,FALSE)</f>
        <v>0</v>
      </c>
      <c r="N2147" s="1">
        <f>VLOOKUP(A2147,'ADM Details FY17'!$A$3:$Q$3515,17,FALSE)</f>
        <v>0</v>
      </c>
      <c r="O2147" s="1">
        <f>VLOOKUP(A2147,'ADM Details FY17'!$A$3:$S$3515,19,FALSE)</f>
        <v>0</v>
      </c>
      <c r="P2147" s="1">
        <f>VLOOKUP(A2147,'ADM Details FY17'!$A$3:$U$3515,21,FALSE)</f>
        <v>0</v>
      </c>
      <c r="Q2147" s="1">
        <f>VLOOKUP(A2147,'ADM Details FY17'!$A$3:$V$3515,22,FALSE)</f>
        <v>0</v>
      </c>
      <c r="R2147" s="1">
        <f>VLOOKUP(A2147,'ADM Details FY17'!$A$3:$W$3515,23,FALSE)</f>
        <v>0</v>
      </c>
      <c r="S2147" s="1">
        <f>VLOOKUP(A2147,'ADM Details FY17'!$A$3:$X$3515,24,FALSE)</f>
        <v>0</v>
      </c>
      <c r="T2147" s="1">
        <f>VLOOKUP(A2147,'ADM Details FY17'!$A$3:$Y$3515,25,FALSE)</f>
        <v>0</v>
      </c>
      <c r="U2147" s="1">
        <f>VLOOKUP(A2147,'ADM Details FY17'!$A$3:$AA$3515,27,FALSE)</f>
        <v>0</v>
      </c>
      <c r="V2147" s="1">
        <f>IFERROR(VLOOKUP(C2147,'eindex _tget pp '!$A$4:$E$615,5,FALSE),0)</f>
        <v>0</v>
      </c>
      <c r="W2147" s="31">
        <f>IFERROR(VLOOKUP(C2147,'eindex _tget pp '!$A$4:$F$615,6,FALSE),0)</f>
        <v>0</v>
      </c>
      <c r="X2147" s="4">
        <f>IFERROR(VLOOKUP(B2147,'eschools 16'!$A$2:$F$25,6,FALSE),1)</f>
        <v>1</v>
      </c>
      <c r="Y2147" s="1">
        <f t="shared" si="165"/>
        <v>0</v>
      </c>
      <c r="Z2147" s="1">
        <f t="shared" si="166"/>
        <v>0</v>
      </c>
      <c r="AA2147" s="31">
        <f>IFERROR(VLOOKUP(C2147,'eindex _tget pp '!$A$4:$G$615,7,FALSE),0)</f>
        <v>0</v>
      </c>
      <c r="AB2147" s="1">
        <f>VLOOKUP(A2147,'ADM Details FY17'!$A$3:$AB$3515,28,FALSE)</f>
        <v>0</v>
      </c>
      <c r="AC2147" s="1">
        <f t="shared" si="167"/>
        <v>0</v>
      </c>
      <c r="AD2147" s="1">
        <f t="shared" si="168"/>
        <v>0</v>
      </c>
      <c r="AE2147" s="1">
        <f t="shared" si="169"/>
        <v>0</v>
      </c>
    </row>
    <row r="2148" spans="1:31" x14ac:dyDescent="0.25">
      <c r="A2148" t="str">
        <f>B2148&amp;"-"&amp;COUNTIF($B$3:B2148,B2148)</f>
        <v>577-16</v>
      </c>
      <c r="B2148">
        <v>577</v>
      </c>
      <c r="C2148" s="18">
        <f>VLOOKUP(A2148,'ADM Details FY17'!$A$3:$D$3515,4,FALSE)</f>
        <v>0</v>
      </c>
      <c r="D2148" s="1">
        <f>VLOOKUP(A2148,'ADM Details FY17'!$A$3:$E$3515,5,FALSE)</f>
        <v>0</v>
      </c>
      <c r="E2148" s="1">
        <f>VLOOKUP(A2148,'ADM Details FY17'!$A$3:$F$3515,6,FALSE)</f>
        <v>0</v>
      </c>
      <c r="F2148" s="1">
        <f>VLOOKUP(A2148,'ADM Details FY17'!$A$3:$G$3515,7,FALSE)</f>
        <v>0</v>
      </c>
      <c r="G2148" s="1">
        <f>VLOOKUP(A2148,'ADM Details FY17'!$A$3:$H$3515,8,FALSE)</f>
        <v>0</v>
      </c>
      <c r="H2148" s="1">
        <f>VLOOKUP(A2148,'ADM Details FY17'!$A$3:$I$3515,9,FALSE)</f>
        <v>0</v>
      </c>
      <c r="I2148" s="1">
        <f>VLOOKUP(A2148,'ADM Details FY17'!$A$3:$J$3517,10,FALSE)</f>
        <v>0</v>
      </c>
      <c r="J2148" s="1">
        <f>VLOOKUP(A2148,'ADM Details FY17'!$A$3:$K$3515,11,FALSE)</f>
        <v>0</v>
      </c>
      <c r="K2148" s="1">
        <f>VLOOKUP(A2148,'ADM Details FY17'!$A$3:$M$3515,13,FALSE)</f>
        <v>0</v>
      </c>
      <c r="L2148" s="1">
        <f>VLOOKUP(A2148,'ADM Details FY17'!$A$3:$O$3515,15,FALSE)</f>
        <v>0</v>
      </c>
      <c r="M2148" s="1">
        <f>VLOOKUP(A2148,'ADM Details FY17'!$A$3:$P$3515,16,FALSE)</f>
        <v>0</v>
      </c>
      <c r="N2148" s="1">
        <f>VLOOKUP(A2148,'ADM Details FY17'!$A$3:$Q$3515,17,FALSE)</f>
        <v>0</v>
      </c>
      <c r="O2148" s="1">
        <f>VLOOKUP(A2148,'ADM Details FY17'!$A$3:$S$3515,19,FALSE)</f>
        <v>0</v>
      </c>
      <c r="P2148" s="1">
        <f>VLOOKUP(A2148,'ADM Details FY17'!$A$3:$U$3515,21,FALSE)</f>
        <v>0</v>
      </c>
      <c r="Q2148" s="1">
        <f>VLOOKUP(A2148,'ADM Details FY17'!$A$3:$V$3515,22,FALSE)</f>
        <v>0</v>
      </c>
      <c r="R2148" s="1">
        <f>VLOOKUP(A2148,'ADM Details FY17'!$A$3:$W$3515,23,FALSE)</f>
        <v>0</v>
      </c>
      <c r="S2148" s="1">
        <f>VLOOKUP(A2148,'ADM Details FY17'!$A$3:$X$3515,24,FALSE)</f>
        <v>0</v>
      </c>
      <c r="T2148" s="1">
        <f>VLOOKUP(A2148,'ADM Details FY17'!$A$3:$Y$3515,25,FALSE)</f>
        <v>0</v>
      </c>
      <c r="U2148" s="1">
        <f>VLOOKUP(A2148,'ADM Details FY17'!$A$3:$AA$3515,27,FALSE)</f>
        <v>0</v>
      </c>
      <c r="V2148" s="1">
        <f>IFERROR(VLOOKUP(C2148,'eindex _tget pp '!$A$4:$E$615,5,FALSE),0)</f>
        <v>0</v>
      </c>
      <c r="W2148" s="31">
        <f>IFERROR(VLOOKUP(C2148,'eindex _tget pp '!$A$4:$F$615,6,FALSE),0)</f>
        <v>0</v>
      </c>
      <c r="X2148" s="4">
        <f>IFERROR(VLOOKUP(B2148,'eschools 16'!$A$2:$F$25,6,FALSE),1)</f>
        <v>1</v>
      </c>
      <c r="Y2148" s="1">
        <f t="shared" si="165"/>
        <v>0</v>
      </c>
      <c r="Z2148" s="1">
        <f t="shared" si="166"/>
        <v>0</v>
      </c>
      <c r="AA2148" s="31">
        <f>IFERROR(VLOOKUP(C2148,'eindex _tget pp '!$A$4:$G$615,7,FALSE),0)</f>
        <v>0</v>
      </c>
      <c r="AB2148" s="1">
        <f>VLOOKUP(A2148,'ADM Details FY17'!$A$3:$AB$3515,28,FALSE)</f>
        <v>0</v>
      </c>
      <c r="AC2148" s="1">
        <f t="shared" si="167"/>
        <v>0</v>
      </c>
      <c r="AD2148" s="1">
        <f t="shared" si="168"/>
        <v>0</v>
      </c>
      <c r="AE2148" s="1">
        <f t="shared" si="169"/>
        <v>0</v>
      </c>
    </row>
    <row r="2149" spans="1:31" x14ac:dyDescent="0.25">
      <c r="A2149" t="str">
        <f>B2149&amp;"-"&amp;COUNTIF($B$3:B2149,B2149)</f>
        <v>577-17</v>
      </c>
      <c r="B2149">
        <v>577</v>
      </c>
      <c r="C2149" s="18">
        <f>VLOOKUP(A2149,'ADM Details FY17'!$A$3:$D$3515,4,FALSE)</f>
        <v>0</v>
      </c>
      <c r="D2149" s="1">
        <f>VLOOKUP(A2149,'ADM Details FY17'!$A$3:$E$3515,5,FALSE)</f>
        <v>0</v>
      </c>
      <c r="E2149" s="1">
        <f>VLOOKUP(A2149,'ADM Details FY17'!$A$3:$F$3515,6,FALSE)</f>
        <v>0</v>
      </c>
      <c r="F2149" s="1">
        <f>VLOOKUP(A2149,'ADM Details FY17'!$A$3:$G$3515,7,FALSE)</f>
        <v>0</v>
      </c>
      <c r="G2149" s="1">
        <f>VLOOKUP(A2149,'ADM Details FY17'!$A$3:$H$3515,8,FALSE)</f>
        <v>0</v>
      </c>
      <c r="H2149" s="1">
        <f>VLOOKUP(A2149,'ADM Details FY17'!$A$3:$I$3515,9,FALSE)</f>
        <v>0</v>
      </c>
      <c r="I2149" s="1">
        <f>VLOOKUP(A2149,'ADM Details FY17'!$A$3:$J$3517,10,FALSE)</f>
        <v>0</v>
      </c>
      <c r="J2149" s="1">
        <f>VLOOKUP(A2149,'ADM Details FY17'!$A$3:$K$3515,11,FALSE)</f>
        <v>0</v>
      </c>
      <c r="K2149" s="1">
        <f>VLOOKUP(A2149,'ADM Details FY17'!$A$3:$M$3515,13,FALSE)</f>
        <v>0</v>
      </c>
      <c r="L2149" s="1">
        <f>VLOOKUP(A2149,'ADM Details FY17'!$A$3:$O$3515,15,FALSE)</f>
        <v>0</v>
      </c>
      <c r="M2149" s="1">
        <f>VLOOKUP(A2149,'ADM Details FY17'!$A$3:$P$3515,16,FALSE)</f>
        <v>0</v>
      </c>
      <c r="N2149" s="1">
        <f>VLOOKUP(A2149,'ADM Details FY17'!$A$3:$Q$3515,17,FALSE)</f>
        <v>0</v>
      </c>
      <c r="O2149" s="1">
        <f>VLOOKUP(A2149,'ADM Details FY17'!$A$3:$S$3515,19,FALSE)</f>
        <v>0</v>
      </c>
      <c r="P2149" s="1">
        <f>VLOOKUP(A2149,'ADM Details FY17'!$A$3:$U$3515,21,FALSE)</f>
        <v>0</v>
      </c>
      <c r="Q2149" s="1">
        <f>VLOOKUP(A2149,'ADM Details FY17'!$A$3:$V$3515,22,FALSE)</f>
        <v>0</v>
      </c>
      <c r="R2149" s="1">
        <f>VLOOKUP(A2149,'ADM Details FY17'!$A$3:$W$3515,23,FALSE)</f>
        <v>0</v>
      </c>
      <c r="S2149" s="1">
        <f>VLOOKUP(A2149,'ADM Details FY17'!$A$3:$X$3515,24,FALSE)</f>
        <v>0</v>
      </c>
      <c r="T2149" s="1">
        <f>VLOOKUP(A2149,'ADM Details FY17'!$A$3:$Y$3515,25,FALSE)</f>
        <v>0</v>
      </c>
      <c r="U2149" s="1">
        <f>VLOOKUP(A2149,'ADM Details FY17'!$A$3:$AA$3515,27,FALSE)</f>
        <v>0</v>
      </c>
      <c r="V2149" s="1">
        <f>IFERROR(VLOOKUP(C2149,'eindex _tget pp '!$A$4:$E$615,5,FALSE),0)</f>
        <v>0</v>
      </c>
      <c r="W2149" s="31">
        <f>IFERROR(VLOOKUP(C2149,'eindex _tget pp '!$A$4:$F$615,6,FALSE),0)</f>
        <v>0</v>
      </c>
      <c r="X2149" s="4">
        <f>IFERROR(VLOOKUP(B2149,'eschools 16'!$A$2:$F$25,6,FALSE),1)</f>
        <v>1</v>
      </c>
      <c r="Y2149" s="1">
        <f t="shared" si="165"/>
        <v>0</v>
      </c>
      <c r="Z2149" s="1">
        <f t="shared" si="166"/>
        <v>0</v>
      </c>
      <c r="AA2149" s="31">
        <f>IFERROR(VLOOKUP(C2149,'eindex _tget pp '!$A$4:$G$615,7,FALSE),0)</f>
        <v>0</v>
      </c>
      <c r="AB2149" s="1">
        <f>VLOOKUP(A2149,'ADM Details FY17'!$A$3:$AB$3515,28,FALSE)</f>
        <v>0</v>
      </c>
      <c r="AC2149" s="1">
        <f t="shared" si="167"/>
        <v>0</v>
      </c>
      <c r="AD2149" s="1">
        <f t="shared" si="168"/>
        <v>0</v>
      </c>
      <c r="AE2149" s="1">
        <f t="shared" si="169"/>
        <v>0</v>
      </c>
    </row>
    <row r="2150" spans="1:31" x14ac:dyDescent="0.25">
      <c r="A2150" t="str">
        <f>B2150&amp;"-"&amp;COUNTIF($B$3:B2150,B2150)</f>
        <v>577-18</v>
      </c>
      <c r="B2150">
        <v>577</v>
      </c>
      <c r="C2150" s="18">
        <f>VLOOKUP(A2150,'ADM Details FY17'!$A$3:$D$3515,4,FALSE)</f>
        <v>0</v>
      </c>
      <c r="D2150" s="1">
        <f>VLOOKUP(A2150,'ADM Details FY17'!$A$3:$E$3515,5,FALSE)</f>
        <v>0</v>
      </c>
      <c r="E2150" s="1">
        <f>VLOOKUP(A2150,'ADM Details FY17'!$A$3:$F$3515,6,FALSE)</f>
        <v>0</v>
      </c>
      <c r="F2150" s="1">
        <f>VLOOKUP(A2150,'ADM Details FY17'!$A$3:$G$3515,7,FALSE)</f>
        <v>0</v>
      </c>
      <c r="G2150" s="1">
        <f>VLOOKUP(A2150,'ADM Details FY17'!$A$3:$H$3515,8,FALSE)</f>
        <v>0</v>
      </c>
      <c r="H2150" s="1">
        <f>VLOOKUP(A2150,'ADM Details FY17'!$A$3:$I$3515,9,FALSE)</f>
        <v>0</v>
      </c>
      <c r="I2150" s="1">
        <f>VLOOKUP(A2150,'ADM Details FY17'!$A$3:$J$3517,10,FALSE)</f>
        <v>0</v>
      </c>
      <c r="J2150" s="1">
        <f>VLOOKUP(A2150,'ADM Details FY17'!$A$3:$K$3515,11,FALSE)</f>
        <v>0</v>
      </c>
      <c r="K2150" s="1">
        <f>VLOOKUP(A2150,'ADM Details FY17'!$A$3:$M$3515,13,FALSE)</f>
        <v>0</v>
      </c>
      <c r="L2150" s="1">
        <f>VLOOKUP(A2150,'ADM Details FY17'!$A$3:$O$3515,15,FALSE)</f>
        <v>0</v>
      </c>
      <c r="M2150" s="1">
        <f>VLOOKUP(A2150,'ADM Details FY17'!$A$3:$P$3515,16,FALSE)</f>
        <v>0</v>
      </c>
      <c r="N2150" s="1">
        <f>VLOOKUP(A2150,'ADM Details FY17'!$A$3:$Q$3515,17,FALSE)</f>
        <v>0</v>
      </c>
      <c r="O2150" s="1">
        <f>VLOOKUP(A2150,'ADM Details FY17'!$A$3:$S$3515,19,FALSE)</f>
        <v>0</v>
      </c>
      <c r="P2150" s="1">
        <f>VLOOKUP(A2150,'ADM Details FY17'!$A$3:$U$3515,21,FALSE)</f>
        <v>0</v>
      </c>
      <c r="Q2150" s="1">
        <f>VLOOKUP(A2150,'ADM Details FY17'!$A$3:$V$3515,22,FALSE)</f>
        <v>0</v>
      </c>
      <c r="R2150" s="1">
        <f>VLOOKUP(A2150,'ADM Details FY17'!$A$3:$W$3515,23,FALSE)</f>
        <v>0</v>
      </c>
      <c r="S2150" s="1">
        <f>VLOOKUP(A2150,'ADM Details FY17'!$A$3:$X$3515,24,FALSE)</f>
        <v>0</v>
      </c>
      <c r="T2150" s="1">
        <f>VLOOKUP(A2150,'ADM Details FY17'!$A$3:$Y$3515,25,FALSE)</f>
        <v>0</v>
      </c>
      <c r="U2150" s="1">
        <f>VLOOKUP(A2150,'ADM Details FY17'!$A$3:$AA$3515,27,FALSE)</f>
        <v>0</v>
      </c>
      <c r="V2150" s="1">
        <f>IFERROR(VLOOKUP(C2150,'eindex _tget pp '!$A$4:$E$615,5,FALSE),0)</f>
        <v>0</v>
      </c>
      <c r="W2150" s="31">
        <f>IFERROR(VLOOKUP(C2150,'eindex _tget pp '!$A$4:$F$615,6,FALSE),0)</f>
        <v>0</v>
      </c>
      <c r="X2150" s="4">
        <f>IFERROR(VLOOKUP(B2150,'eschools 16'!$A$2:$F$25,6,FALSE),1)</f>
        <v>1</v>
      </c>
      <c r="Y2150" s="1">
        <f t="shared" si="165"/>
        <v>0</v>
      </c>
      <c r="Z2150" s="1">
        <f t="shared" si="166"/>
        <v>0</v>
      </c>
      <c r="AA2150" s="31">
        <f>IFERROR(VLOOKUP(C2150,'eindex _tget pp '!$A$4:$G$615,7,FALSE),0)</f>
        <v>0</v>
      </c>
      <c r="AB2150" s="1">
        <f>VLOOKUP(A2150,'ADM Details FY17'!$A$3:$AB$3515,28,FALSE)</f>
        <v>0</v>
      </c>
      <c r="AC2150" s="1">
        <f t="shared" si="167"/>
        <v>0</v>
      </c>
      <c r="AD2150" s="1">
        <f t="shared" si="168"/>
        <v>0</v>
      </c>
      <c r="AE2150" s="1">
        <f t="shared" si="169"/>
        <v>0</v>
      </c>
    </row>
    <row r="2151" spans="1:31" x14ac:dyDescent="0.25">
      <c r="A2151" t="str">
        <f>B2151&amp;"-"&amp;COUNTIF($B$3:B2151,B2151)</f>
        <v>577-19</v>
      </c>
      <c r="B2151">
        <v>577</v>
      </c>
      <c r="C2151" s="18">
        <f>VLOOKUP(A2151,'ADM Details FY17'!$A$3:$D$3515,4,FALSE)</f>
        <v>0</v>
      </c>
      <c r="D2151" s="1">
        <f>VLOOKUP(A2151,'ADM Details FY17'!$A$3:$E$3515,5,FALSE)</f>
        <v>0</v>
      </c>
      <c r="E2151" s="1">
        <f>VLOOKUP(A2151,'ADM Details FY17'!$A$3:$F$3515,6,FALSE)</f>
        <v>0</v>
      </c>
      <c r="F2151" s="1">
        <f>VLOOKUP(A2151,'ADM Details FY17'!$A$3:$G$3515,7,FALSE)</f>
        <v>0</v>
      </c>
      <c r="G2151" s="1">
        <f>VLOOKUP(A2151,'ADM Details FY17'!$A$3:$H$3515,8,FALSE)</f>
        <v>0</v>
      </c>
      <c r="H2151" s="1">
        <f>VLOOKUP(A2151,'ADM Details FY17'!$A$3:$I$3515,9,FALSE)</f>
        <v>0</v>
      </c>
      <c r="I2151" s="1">
        <f>VLOOKUP(A2151,'ADM Details FY17'!$A$3:$J$3517,10,FALSE)</f>
        <v>0</v>
      </c>
      <c r="J2151" s="1">
        <f>VLOOKUP(A2151,'ADM Details FY17'!$A$3:$K$3515,11,FALSE)</f>
        <v>0</v>
      </c>
      <c r="K2151" s="1">
        <f>VLOOKUP(A2151,'ADM Details FY17'!$A$3:$M$3515,13,FALSE)</f>
        <v>0</v>
      </c>
      <c r="L2151" s="1">
        <f>VLOOKUP(A2151,'ADM Details FY17'!$A$3:$O$3515,15,FALSE)</f>
        <v>0</v>
      </c>
      <c r="M2151" s="1">
        <f>VLOOKUP(A2151,'ADM Details FY17'!$A$3:$P$3515,16,FALSE)</f>
        <v>0</v>
      </c>
      <c r="N2151" s="1">
        <f>VLOOKUP(A2151,'ADM Details FY17'!$A$3:$Q$3515,17,FALSE)</f>
        <v>0</v>
      </c>
      <c r="O2151" s="1">
        <f>VLOOKUP(A2151,'ADM Details FY17'!$A$3:$S$3515,19,FALSE)</f>
        <v>0</v>
      </c>
      <c r="P2151" s="1">
        <f>VLOOKUP(A2151,'ADM Details FY17'!$A$3:$U$3515,21,FALSE)</f>
        <v>0</v>
      </c>
      <c r="Q2151" s="1">
        <f>VLOOKUP(A2151,'ADM Details FY17'!$A$3:$V$3515,22,FALSE)</f>
        <v>0</v>
      </c>
      <c r="R2151" s="1">
        <f>VLOOKUP(A2151,'ADM Details FY17'!$A$3:$W$3515,23,FALSE)</f>
        <v>0</v>
      </c>
      <c r="S2151" s="1">
        <f>VLOOKUP(A2151,'ADM Details FY17'!$A$3:$X$3515,24,FALSE)</f>
        <v>0</v>
      </c>
      <c r="T2151" s="1">
        <f>VLOOKUP(A2151,'ADM Details FY17'!$A$3:$Y$3515,25,FALSE)</f>
        <v>0</v>
      </c>
      <c r="U2151" s="1">
        <f>VLOOKUP(A2151,'ADM Details FY17'!$A$3:$AA$3515,27,FALSE)</f>
        <v>0</v>
      </c>
      <c r="V2151" s="1">
        <f>IFERROR(VLOOKUP(C2151,'eindex _tget pp '!$A$4:$E$615,5,FALSE),0)</f>
        <v>0</v>
      </c>
      <c r="W2151" s="31">
        <f>IFERROR(VLOOKUP(C2151,'eindex _tget pp '!$A$4:$F$615,6,FALSE),0)</f>
        <v>0</v>
      </c>
      <c r="X2151" s="4">
        <f>IFERROR(VLOOKUP(B2151,'eschools 16'!$A$2:$F$25,6,FALSE),1)</f>
        <v>1</v>
      </c>
      <c r="Y2151" s="1">
        <f t="shared" si="165"/>
        <v>0</v>
      </c>
      <c r="Z2151" s="1">
        <f t="shared" si="166"/>
        <v>0</v>
      </c>
      <c r="AA2151" s="31">
        <f>IFERROR(VLOOKUP(C2151,'eindex _tget pp '!$A$4:$G$615,7,FALSE),0)</f>
        <v>0</v>
      </c>
      <c r="AB2151" s="1">
        <f>VLOOKUP(A2151,'ADM Details FY17'!$A$3:$AB$3515,28,FALSE)</f>
        <v>0</v>
      </c>
      <c r="AC2151" s="1">
        <f t="shared" si="167"/>
        <v>0</v>
      </c>
      <c r="AD2151" s="1">
        <f t="shared" si="168"/>
        <v>0</v>
      </c>
      <c r="AE2151" s="1">
        <f t="shared" si="169"/>
        <v>0</v>
      </c>
    </row>
    <row r="2152" spans="1:31" x14ac:dyDescent="0.25">
      <c r="A2152" t="str">
        <f>B2152&amp;"-"&amp;COUNTIF($B$3:B2152,B2152)</f>
        <v>577-20</v>
      </c>
      <c r="B2152">
        <v>577</v>
      </c>
      <c r="C2152" s="18">
        <f>VLOOKUP(A2152,'ADM Details FY17'!$A$3:$D$3515,4,FALSE)</f>
        <v>0</v>
      </c>
      <c r="D2152" s="1">
        <f>VLOOKUP(A2152,'ADM Details FY17'!$A$3:$E$3515,5,FALSE)</f>
        <v>0</v>
      </c>
      <c r="E2152" s="1">
        <f>VLOOKUP(A2152,'ADM Details FY17'!$A$3:$F$3515,6,FALSE)</f>
        <v>0</v>
      </c>
      <c r="F2152" s="1">
        <f>VLOOKUP(A2152,'ADM Details FY17'!$A$3:$G$3515,7,FALSE)</f>
        <v>0</v>
      </c>
      <c r="G2152" s="1">
        <f>VLOOKUP(A2152,'ADM Details FY17'!$A$3:$H$3515,8,FALSE)</f>
        <v>0</v>
      </c>
      <c r="H2152" s="1">
        <f>VLOOKUP(A2152,'ADM Details FY17'!$A$3:$I$3515,9,FALSE)</f>
        <v>0</v>
      </c>
      <c r="I2152" s="1">
        <f>VLOOKUP(A2152,'ADM Details FY17'!$A$3:$J$3517,10,FALSE)</f>
        <v>0</v>
      </c>
      <c r="J2152" s="1">
        <f>VLOOKUP(A2152,'ADM Details FY17'!$A$3:$K$3515,11,FALSE)</f>
        <v>0</v>
      </c>
      <c r="K2152" s="1">
        <f>VLOOKUP(A2152,'ADM Details FY17'!$A$3:$M$3515,13,FALSE)</f>
        <v>0</v>
      </c>
      <c r="L2152" s="1">
        <f>VLOOKUP(A2152,'ADM Details FY17'!$A$3:$O$3515,15,FALSE)</f>
        <v>0</v>
      </c>
      <c r="M2152" s="1">
        <f>VLOOKUP(A2152,'ADM Details FY17'!$A$3:$P$3515,16,FALSE)</f>
        <v>0</v>
      </c>
      <c r="N2152" s="1">
        <f>VLOOKUP(A2152,'ADM Details FY17'!$A$3:$Q$3515,17,FALSE)</f>
        <v>0</v>
      </c>
      <c r="O2152" s="1">
        <f>VLOOKUP(A2152,'ADM Details FY17'!$A$3:$S$3515,19,FALSE)</f>
        <v>0</v>
      </c>
      <c r="P2152" s="1">
        <f>VLOOKUP(A2152,'ADM Details FY17'!$A$3:$U$3515,21,FALSE)</f>
        <v>0</v>
      </c>
      <c r="Q2152" s="1">
        <f>VLOOKUP(A2152,'ADM Details FY17'!$A$3:$V$3515,22,FALSE)</f>
        <v>0</v>
      </c>
      <c r="R2152" s="1">
        <f>VLOOKUP(A2152,'ADM Details FY17'!$A$3:$W$3515,23,FALSE)</f>
        <v>0</v>
      </c>
      <c r="S2152" s="1">
        <f>VLOOKUP(A2152,'ADM Details FY17'!$A$3:$X$3515,24,FALSE)</f>
        <v>0</v>
      </c>
      <c r="T2152" s="1">
        <f>VLOOKUP(A2152,'ADM Details FY17'!$A$3:$Y$3515,25,FALSE)</f>
        <v>0</v>
      </c>
      <c r="U2152" s="1">
        <f>VLOOKUP(A2152,'ADM Details FY17'!$A$3:$AA$3515,27,FALSE)</f>
        <v>0</v>
      </c>
      <c r="V2152" s="1">
        <f>IFERROR(VLOOKUP(C2152,'eindex _tget pp '!$A$4:$E$615,5,FALSE),0)</f>
        <v>0</v>
      </c>
      <c r="W2152" s="31">
        <f>IFERROR(VLOOKUP(C2152,'eindex _tget pp '!$A$4:$F$615,6,FALSE),0)</f>
        <v>0</v>
      </c>
      <c r="X2152" s="4">
        <f>IFERROR(VLOOKUP(B2152,'eschools 16'!$A$2:$F$25,6,FALSE),1)</f>
        <v>1</v>
      </c>
      <c r="Y2152" s="1">
        <f t="shared" si="165"/>
        <v>0</v>
      </c>
      <c r="Z2152" s="1">
        <f t="shared" si="166"/>
        <v>0</v>
      </c>
      <c r="AA2152" s="31">
        <f>IFERROR(VLOOKUP(C2152,'eindex _tget pp '!$A$4:$G$615,7,FALSE),0)</f>
        <v>0</v>
      </c>
      <c r="AB2152" s="1">
        <f>VLOOKUP(A2152,'ADM Details FY17'!$A$3:$AB$3515,28,FALSE)</f>
        <v>0</v>
      </c>
      <c r="AC2152" s="1">
        <f t="shared" si="167"/>
        <v>0</v>
      </c>
      <c r="AD2152" s="1">
        <f t="shared" si="168"/>
        <v>0</v>
      </c>
      <c r="AE2152" s="1">
        <f t="shared" si="169"/>
        <v>0</v>
      </c>
    </row>
    <row r="2153" spans="1:31" x14ac:dyDescent="0.25">
      <c r="A2153" t="str">
        <f>B2153&amp;"-"&amp;COUNTIF($B$3:B2153,B2153)</f>
        <v>577-21</v>
      </c>
      <c r="B2153">
        <v>577</v>
      </c>
      <c r="C2153" s="18">
        <f>VLOOKUP(A2153,'ADM Details FY17'!$A$3:$D$3515,4,FALSE)</f>
        <v>0</v>
      </c>
      <c r="D2153" s="1">
        <f>VLOOKUP(A2153,'ADM Details FY17'!$A$3:$E$3515,5,FALSE)</f>
        <v>0</v>
      </c>
      <c r="E2153" s="1">
        <f>VLOOKUP(A2153,'ADM Details FY17'!$A$3:$F$3515,6,FALSE)</f>
        <v>0</v>
      </c>
      <c r="F2153" s="1">
        <f>VLOOKUP(A2153,'ADM Details FY17'!$A$3:$G$3515,7,FALSE)</f>
        <v>0</v>
      </c>
      <c r="G2153" s="1">
        <f>VLOOKUP(A2153,'ADM Details FY17'!$A$3:$H$3515,8,FALSE)</f>
        <v>0</v>
      </c>
      <c r="H2153" s="1">
        <f>VLOOKUP(A2153,'ADM Details FY17'!$A$3:$I$3515,9,FALSE)</f>
        <v>0</v>
      </c>
      <c r="I2153" s="1">
        <f>VLOOKUP(A2153,'ADM Details FY17'!$A$3:$J$3517,10,FALSE)</f>
        <v>0</v>
      </c>
      <c r="J2153" s="1">
        <f>VLOOKUP(A2153,'ADM Details FY17'!$A$3:$K$3515,11,FALSE)</f>
        <v>0</v>
      </c>
      <c r="K2153" s="1">
        <f>VLOOKUP(A2153,'ADM Details FY17'!$A$3:$M$3515,13,FALSE)</f>
        <v>0</v>
      </c>
      <c r="L2153" s="1">
        <f>VLOOKUP(A2153,'ADM Details FY17'!$A$3:$O$3515,15,FALSE)</f>
        <v>0</v>
      </c>
      <c r="M2153" s="1">
        <f>VLOOKUP(A2153,'ADM Details FY17'!$A$3:$P$3515,16,FALSE)</f>
        <v>0</v>
      </c>
      <c r="N2153" s="1">
        <f>VLOOKUP(A2153,'ADM Details FY17'!$A$3:$Q$3515,17,FALSE)</f>
        <v>0</v>
      </c>
      <c r="O2153" s="1">
        <f>VLOOKUP(A2153,'ADM Details FY17'!$A$3:$S$3515,19,FALSE)</f>
        <v>0</v>
      </c>
      <c r="P2153" s="1">
        <f>VLOOKUP(A2153,'ADM Details FY17'!$A$3:$U$3515,21,FALSE)</f>
        <v>0</v>
      </c>
      <c r="Q2153" s="1">
        <f>VLOOKUP(A2153,'ADM Details FY17'!$A$3:$V$3515,22,FALSE)</f>
        <v>0</v>
      </c>
      <c r="R2153" s="1">
        <f>VLOOKUP(A2153,'ADM Details FY17'!$A$3:$W$3515,23,FALSE)</f>
        <v>0</v>
      </c>
      <c r="S2153" s="1">
        <f>VLOOKUP(A2153,'ADM Details FY17'!$A$3:$X$3515,24,FALSE)</f>
        <v>0</v>
      </c>
      <c r="T2153" s="1">
        <f>VLOOKUP(A2153,'ADM Details FY17'!$A$3:$Y$3515,25,FALSE)</f>
        <v>0</v>
      </c>
      <c r="U2153" s="1">
        <f>VLOOKUP(A2153,'ADM Details FY17'!$A$3:$AA$3515,27,FALSE)</f>
        <v>0</v>
      </c>
      <c r="V2153" s="1">
        <f>IFERROR(VLOOKUP(C2153,'eindex _tget pp '!$A$4:$E$615,5,FALSE),0)</f>
        <v>0</v>
      </c>
      <c r="W2153" s="31">
        <f>IFERROR(VLOOKUP(C2153,'eindex _tget pp '!$A$4:$F$615,6,FALSE),0)</f>
        <v>0</v>
      </c>
      <c r="X2153" s="4">
        <f>IFERROR(VLOOKUP(B2153,'eschools 16'!$A$2:$F$25,6,FALSE),1)</f>
        <v>1</v>
      </c>
      <c r="Y2153" s="1">
        <f t="shared" si="165"/>
        <v>0</v>
      </c>
      <c r="Z2153" s="1">
        <f t="shared" si="166"/>
        <v>0</v>
      </c>
      <c r="AA2153" s="31">
        <f>IFERROR(VLOOKUP(C2153,'eindex _tget pp '!$A$4:$G$615,7,FALSE),0)</f>
        <v>0</v>
      </c>
      <c r="AB2153" s="1">
        <f>VLOOKUP(A2153,'ADM Details FY17'!$A$3:$AB$3515,28,FALSE)</f>
        <v>0</v>
      </c>
      <c r="AC2153" s="1">
        <f t="shared" si="167"/>
        <v>0</v>
      </c>
      <c r="AD2153" s="1">
        <f t="shared" si="168"/>
        <v>0</v>
      </c>
      <c r="AE2153" s="1">
        <f t="shared" si="169"/>
        <v>0</v>
      </c>
    </row>
    <row r="2154" spans="1:31" x14ac:dyDescent="0.25">
      <c r="A2154" t="str">
        <f>B2154&amp;"-"&amp;COUNTIF($B$3:B2154,B2154)</f>
        <v>577-22</v>
      </c>
      <c r="B2154">
        <v>577</v>
      </c>
      <c r="C2154" s="18">
        <f>VLOOKUP(A2154,'ADM Details FY17'!$A$3:$D$3515,4,FALSE)</f>
        <v>0</v>
      </c>
      <c r="D2154" s="1">
        <f>VLOOKUP(A2154,'ADM Details FY17'!$A$3:$E$3515,5,FALSE)</f>
        <v>0</v>
      </c>
      <c r="E2154" s="1">
        <f>VLOOKUP(A2154,'ADM Details FY17'!$A$3:$F$3515,6,FALSE)</f>
        <v>0</v>
      </c>
      <c r="F2154" s="1">
        <f>VLOOKUP(A2154,'ADM Details FY17'!$A$3:$G$3515,7,FALSE)</f>
        <v>0</v>
      </c>
      <c r="G2154" s="1">
        <f>VLOOKUP(A2154,'ADM Details FY17'!$A$3:$H$3515,8,FALSE)</f>
        <v>0</v>
      </c>
      <c r="H2154" s="1">
        <f>VLOOKUP(A2154,'ADM Details FY17'!$A$3:$I$3515,9,FALSE)</f>
        <v>0</v>
      </c>
      <c r="I2154" s="1">
        <f>VLOOKUP(A2154,'ADM Details FY17'!$A$3:$J$3517,10,FALSE)</f>
        <v>0</v>
      </c>
      <c r="J2154" s="1">
        <f>VLOOKUP(A2154,'ADM Details FY17'!$A$3:$K$3515,11,FALSE)</f>
        <v>0</v>
      </c>
      <c r="K2154" s="1">
        <f>VLOOKUP(A2154,'ADM Details FY17'!$A$3:$M$3515,13,FALSE)</f>
        <v>0</v>
      </c>
      <c r="L2154" s="1">
        <f>VLOOKUP(A2154,'ADM Details FY17'!$A$3:$O$3515,15,FALSE)</f>
        <v>0</v>
      </c>
      <c r="M2154" s="1">
        <f>VLOOKUP(A2154,'ADM Details FY17'!$A$3:$P$3515,16,FALSE)</f>
        <v>0</v>
      </c>
      <c r="N2154" s="1">
        <f>VLOOKUP(A2154,'ADM Details FY17'!$A$3:$Q$3515,17,FALSE)</f>
        <v>0</v>
      </c>
      <c r="O2154" s="1">
        <f>VLOOKUP(A2154,'ADM Details FY17'!$A$3:$S$3515,19,FALSE)</f>
        <v>0</v>
      </c>
      <c r="P2154" s="1">
        <f>VLOOKUP(A2154,'ADM Details FY17'!$A$3:$U$3515,21,FALSE)</f>
        <v>0</v>
      </c>
      <c r="Q2154" s="1">
        <f>VLOOKUP(A2154,'ADM Details FY17'!$A$3:$V$3515,22,FALSE)</f>
        <v>0</v>
      </c>
      <c r="R2154" s="1">
        <f>VLOOKUP(A2154,'ADM Details FY17'!$A$3:$W$3515,23,FALSE)</f>
        <v>0</v>
      </c>
      <c r="S2154" s="1">
        <f>VLOOKUP(A2154,'ADM Details FY17'!$A$3:$X$3515,24,FALSE)</f>
        <v>0</v>
      </c>
      <c r="T2154" s="1">
        <f>VLOOKUP(A2154,'ADM Details FY17'!$A$3:$Y$3515,25,FALSE)</f>
        <v>0</v>
      </c>
      <c r="U2154" s="1">
        <f>VLOOKUP(A2154,'ADM Details FY17'!$A$3:$AA$3515,27,FALSE)</f>
        <v>0</v>
      </c>
      <c r="V2154" s="1">
        <f>IFERROR(VLOOKUP(C2154,'eindex _tget pp '!$A$4:$E$615,5,FALSE),0)</f>
        <v>0</v>
      </c>
      <c r="W2154" s="31">
        <f>IFERROR(VLOOKUP(C2154,'eindex _tget pp '!$A$4:$F$615,6,FALSE),0)</f>
        <v>0</v>
      </c>
      <c r="X2154" s="4">
        <f>IFERROR(VLOOKUP(B2154,'eschools 16'!$A$2:$F$25,6,FALSE),1)</f>
        <v>1</v>
      </c>
      <c r="Y2154" s="1">
        <f t="shared" si="165"/>
        <v>0</v>
      </c>
      <c r="Z2154" s="1">
        <f t="shared" si="166"/>
        <v>0</v>
      </c>
      <c r="AA2154" s="31">
        <f>IFERROR(VLOOKUP(C2154,'eindex _tget pp '!$A$4:$G$615,7,FALSE),0)</f>
        <v>0</v>
      </c>
      <c r="AB2154" s="1">
        <f>VLOOKUP(A2154,'ADM Details FY17'!$A$3:$AB$3515,28,FALSE)</f>
        <v>0</v>
      </c>
      <c r="AC2154" s="1">
        <f t="shared" si="167"/>
        <v>0</v>
      </c>
      <c r="AD2154" s="1">
        <f t="shared" si="168"/>
        <v>0</v>
      </c>
      <c r="AE2154" s="1">
        <f t="shared" si="169"/>
        <v>0</v>
      </c>
    </row>
    <row r="2155" spans="1:31" x14ac:dyDescent="0.25">
      <c r="A2155" t="str">
        <f>B2155&amp;"-"&amp;COUNTIF($B$3:B2155,B2155)</f>
        <v>577-23</v>
      </c>
      <c r="B2155">
        <v>577</v>
      </c>
      <c r="C2155" s="18">
        <f>VLOOKUP(A2155,'ADM Details FY17'!$A$3:$D$3515,4,FALSE)</f>
        <v>0</v>
      </c>
      <c r="D2155" s="1">
        <f>VLOOKUP(A2155,'ADM Details FY17'!$A$3:$E$3515,5,FALSE)</f>
        <v>0</v>
      </c>
      <c r="E2155" s="1">
        <f>VLOOKUP(A2155,'ADM Details FY17'!$A$3:$F$3515,6,FALSE)</f>
        <v>0</v>
      </c>
      <c r="F2155" s="1">
        <f>VLOOKUP(A2155,'ADM Details FY17'!$A$3:$G$3515,7,FALSE)</f>
        <v>0</v>
      </c>
      <c r="G2155" s="1">
        <f>VLOOKUP(A2155,'ADM Details FY17'!$A$3:$H$3515,8,FALSE)</f>
        <v>0</v>
      </c>
      <c r="H2155" s="1">
        <f>VLOOKUP(A2155,'ADM Details FY17'!$A$3:$I$3515,9,FALSE)</f>
        <v>0</v>
      </c>
      <c r="I2155" s="1">
        <f>VLOOKUP(A2155,'ADM Details FY17'!$A$3:$J$3517,10,FALSE)</f>
        <v>0</v>
      </c>
      <c r="J2155" s="1">
        <f>VLOOKUP(A2155,'ADM Details FY17'!$A$3:$K$3515,11,FALSE)</f>
        <v>0</v>
      </c>
      <c r="K2155" s="1">
        <f>VLOOKUP(A2155,'ADM Details FY17'!$A$3:$M$3515,13,FALSE)</f>
        <v>0</v>
      </c>
      <c r="L2155" s="1">
        <f>VLOOKUP(A2155,'ADM Details FY17'!$A$3:$O$3515,15,FALSE)</f>
        <v>0</v>
      </c>
      <c r="M2155" s="1">
        <f>VLOOKUP(A2155,'ADM Details FY17'!$A$3:$P$3515,16,FALSE)</f>
        <v>0</v>
      </c>
      <c r="N2155" s="1">
        <f>VLOOKUP(A2155,'ADM Details FY17'!$A$3:$Q$3515,17,FALSE)</f>
        <v>0</v>
      </c>
      <c r="O2155" s="1">
        <f>VLOOKUP(A2155,'ADM Details FY17'!$A$3:$S$3515,19,FALSE)</f>
        <v>0</v>
      </c>
      <c r="P2155" s="1">
        <f>VLOOKUP(A2155,'ADM Details FY17'!$A$3:$U$3515,21,FALSE)</f>
        <v>0</v>
      </c>
      <c r="Q2155" s="1">
        <f>VLOOKUP(A2155,'ADM Details FY17'!$A$3:$V$3515,22,FALSE)</f>
        <v>0</v>
      </c>
      <c r="R2155" s="1">
        <f>VLOOKUP(A2155,'ADM Details FY17'!$A$3:$W$3515,23,FALSE)</f>
        <v>0</v>
      </c>
      <c r="S2155" s="1">
        <f>VLOOKUP(A2155,'ADM Details FY17'!$A$3:$X$3515,24,FALSE)</f>
        <v>0</v>
      </c>
      <c r="T2155" s="1">
        <f>VLOOKUP(A2155,'ADM Details FY17'!$A$3:$Y$3515,25,FALSE)</f>
        <v>0</v>
      </c>
      <c r="U2155" s="1">
        <f>VLOOKUP(A2155,'ADM Details FY17'!$A$3:$AA$3515,27,FALSE)</f>
        <v>0</v>
      </c>
      <c r="V2155" s="1">
        <f>IFERROR(VLOOKUP(C2155,'eindex _tget pp '!$A$4:$E$615,5,FALSE),0)</f>
        <v>0</v>
      </c>
      <c r="W2155" s="31">
        <f>IFERROR(VLOOKUP(C2155,'eindex _tget pp '!$A$4:$F$615,6,FALSE),0)</f>
        <v>0</v>
      </c>
      <c r="X2155" s="4">
        <f>IFERROR(VLOOKUP(B2155,'eschools 16'!$A$2:$F$25,6,FALSE),1)</f>
        <v>1</v>
      </c>
      <c r="Y2155" s="1">
        <f t="shared" si="165"/>
        <v>0</v>
      </c>
      <c r="Z2155" s="1">
        <f t="shared" si="166"/>
        <v>0</v>
      </c>
      <c r="AA2155" s="31">
        <f>IFERROR(VLOOKUP(C2155,'eindex _tget pp '!$A$4:$G$615,7,FALSE),0)</f>
        <v>0</v>
      </c>
      <c r="AB2155" s="1">
        <f>VLOOKUP(A2155,'ADM Details FY17'!$A$3:$AB$3515,28,FALSE)</f>
        <v>0</v>
      </c>
      <c r="AC2155" s="1">
        <f t="shared" si="167"/>
        <v>0</v>
      </c>
      <c r="AD2155" s="1">
        <f t="shared" si="168"/>
        <v>0</v>
      </c>
      <c r="AE2155" s="1">
        <f t="shared" si="169"/>
        <v>0</v>
      </c>
    </row>
    <row r="2156" spans="1:31" x14ac:dyDescent="0.25">
      <c r="A2156" t="str">
        <f>B2156&amp;"-"&amp;COUNTIF($B$3:B2156,B2156)</f>
        <v>577-24</v>
      </c>
      <c r="B2156">
        <v>577</v>
      </c>
      <c r="C2156" s="18">
        <f>VLOOKUP(A2156,'ADM Details FY17'!$A$3:$D$3515,4,FALSE)</f>
        <v>0</v>
      </c>
      <c r="D2156" s="1">
        <f>VLOOKUP(A2156,'ADM Details FY17'!$A$3:$E$3515,5,FALSE)</f>
        <v>0</v>
      </c>
      <c r="E2156" s="1">
        <f>VLOOKUP(A2156,'ADM Details FY17'!$A$3:$F$3515,6,FALSE)</f>
        <v>0</v>
      </c>
      <c r="F2156" s="1">
        <f>VLOOKUP(A2156,'ADM Details FY17'!$A$3:$G$3515,7,FALSE)</f>
        <v>0</v>
      </c>
      <c r="G2156" s="1">
        <f>VLOOKUP(A2156,'ADM Details FY17'!$A$3:$H$3515,8,FALSE)</f>
        <v>0</v>
      </c>
      <c r="H2156" s="1">
        <f>VLOOKUP(A2156,'ADM Details FY17'!$A$3:$I$3515,9,FALSE)</f>
        <v>0</v>
      </c>
      <c r="I2156" s="1">
        <f>VLOOKUP(A2156,'ADM Details FY17'!$A$3:$J$3517,10,FALSE)</f>
        <v>0</v>
      </c>
      <c r="J2156" s="1">
        <f>VLOOKUP(A2156,'ADM Details FY17'!$A$3:$K$3515,11,FALSE)</f>
        <v>0</v>
      </c>
      <c r="K2156" s="1">
        <f>VLOOKUP(A2156,'ADM Details FY17'!$A$3:$M$3515,13,FALSE)</f>
        <v>0</v>
      </c>
      <c r="L2156" s="1">
        <f>VLOOKUP(A2156,'ADM Details FY17'!$A$3:$O$3515,15,FALSE)</f>
        <v>0</v>
      </c>
      <c r="M2156" s="1">
        <f>VLOOKUP(A2156,'ADM Details FY17'!$A$3:$P$3515,16,FALSE)</f>
        <v>0</v>
      </c>
      <c r="N2156" s="1">
        <f>VLOOKUP(A2156,'ADM Details FY17'!$A$3:$Q$3515,17,FALSE)</f>
        <v>0</v>
      </c>
      <c r="O2156" s="1">
        <f>VLOOKUP(A2156,'ADM Details FY17'!$A$3:$S$3515,19,FALSE)</f>
        <v>0</v>
      </c>
      <c r="P2156" s="1">
        <f>VLOOKUP(A2156,'ADM Details FY17'!$A$3:$U$3515,21,FALSE)</f>
        <v>0</v>
      </c>
      <c r="Q2156" s="1">
        <f>VLOOKUP(A2156,'ADM Details FY17'!$A$3:$V$3515,22,FALSE)</f>
        <v>0</v>
      </c>
      <c r="R2156" s="1">
        <f>VLOOKUP(A2156,'ADM Details FY17'!$A$3:$W$3515,23,FALSE)</f>
        <v>0</v>
      </c>
      <c r="S2156" s="1">
        <f>VLOOKUP(A2156,'ADM Details FY17'!$A$3:$X$3515,24,FALSE)</f>
        <v>0</v>
      </c>
      <c r="T2156" s="1">
        <f>VLOOKUP(A2156,'ADM Details FY17'!$A$3:$Y$3515,25,FALSE)</f>
        <v>0</v>
      </c>
      <c r="U2156" s="1">
        <f>VLOOKUP(A2156,'ADM Details FY17'!$A$3:$AA$3515,27,FALSE)</f>
        <v>0</v>
      </c>
      <c r="V2156" s="1">
        <f>IFERROR(VLOOKUP(C2156,'eindex _tget pp '!$A$4:$E$615,5,FALSE),0)</f>
        <v>0</v>
      </c>
      <c r="W2156" s="31">
        <f>IFERROR(VLOOKUP(C2156,'eindex _tget pp '!$A$4:$F$615,6,FALSE),0)</f>
        <v>0</v>
      </c>
      <c r="X2156" s="4">
        <f>IFERROR(VLOOKUP(B2156,'eschools 16'!$A$2:$F$25,6,FALSE),1)</f>
        <v>1</v>
      </c>
      <c r="Y2156" s="1">
        <f t="shared" si="165"/>
        <v>0</v>
      </c>
      <c r="Z2156" s="1">
        <f t="shared" si="166"/>
        <v>0</v>
      </c>
      <c r="AA2156" s="31">
        <f>IFERROR(VLOOKUP(C2156,'eindex _tget pp '!$A$4:$G$615,7,FALSE),0)</f>
        <v>0</v>
      </c>
      <c r="AB2156" s="1">
        <f>VLOOKUP(A2156,'ADM Details FY17'!$A$3:$AB$3515,28,FALSE)</f>
        <v>0</v>
      </c>
      <c r="AC2156" s="1">
        <f t="shared" si="167"/>
        <v>0</v>
      </c>
      <c r="AD2156" s="1">
        <f t="shared" si="168"/>
        <v>0</v>
      </c>
      <c r="AE2156" s="1">
        <f t="shared" si="169"/>
        <v>0</v>
      </c>
    </row>
    <row r="2157" spans="1:31" x14ac:dyDescent="0.25">
      <c r="A2157" t="str">
        <f>B2157&amp;"-"&amp;COUNTIF($B$3:B2157,B2157)</f>
        <v>577-25</v>
      </c>
      <c r="B2157">
        <v>577</v>
      </c>
      <c r="C2157" s="18">
        <f>VLOOKUP(A2157,'ADM Details FY17'!$A$3:$D$3515,4,FALSE)</f>
        <v>0</v>
      </c>
      <c r="D2157" s="1">
        <f>VLOOKUP(A2157,'ADM Details FY17'!$A$3:$E$3515,5,FALSE)</f>
        <v>0</v>
      </c>
      <c r="E2157" s="1">
        <f>VLOOKUP(A2157,'ADM Details FY17'!$A$3:$F$3515,6,FALSE)</f>
        <v>0</v>
      </c>
      <c r="F2157" s="1">
        <f>VLOOKUP(A2157,'ADM Details FY17'!$A$3:$G$3515,7,FALSE)</f>
        <v>0</v>
      </c>
      <c r="G2157" s="1">
        <f>VLOOKUP(A2157,'ADM Details FY17'!$A$3:$H$3515,8,FALSE)</f>
        <v>0</v>
      </c>
      <c r="H2157" s="1">
        <f>VLOOKUP(A2157,'ADM Details FY17'!$A$3:$I$3515,9,FALSE)</f>
        <v>0</v>
      </c>
      <c r="I2157" s="1">
        <f>VLOOKUP(A2157,'ADM Details FY17'!$A$3:$J$3517,10,FALSE)</f>
        <v>0</v>
      </c>
      <c r="J2157" s="1">
        <f>VLOOKUP(A2157,'ADM Details FY17'!$A$3:$K$3515,11,FALSE)</f>
        <v>0</v>
      </c>
      <c r="K2157" s="1">
        <f>VLOOKUP(A2157,'ADM Details FY17'!$A$3:$M$3515,13,FALSE)</f>
        <v>0</v>
      </c>
      <c r="L2157" s="1">
        <f>VLOOKUP(A2157,'ADM Details FY17'!$A$3:$O$3515,15,FALSE)</f>
        <v>0</v>
      </c>
      <c r="M2157" s="1">
        <f>VLOOKUP(A2157,'ADM Details FY17'!$A$3:$P$3515,16,FALSE)</f>
        <v>0</v>
      </c>
      <c r="N2157" s="1">
        <f>VLOOKUP(A2157,'ADM Details FY17'!$A$3:$Q$3515,17,FALSE)</f>
        <v>0</v>
      </c>
      <c r="O2157" s="1">
        <f>VLOOKUP(A2157,'ADM Details FY17'!$A$3:$S$3515,19,FALSE)</f>
        <v>0</v>
      </c>
      <c r="P2157" s="1">
        <f>VLOOKUP(A2157,'ADM Details FY17'!$A$3:$U$3515,21,FALSE)</f>
        <v>0</v>
      </c>
      <c r="Q2157" s="1">
        <f>VLOOKUP(A2157,'ADM Details FY17'!$A$3:$V$3515,22,FALSE)</f>
        <v>0</v>
      </c>
      <c r="R2157" s="1">
        <f>VLOOKUP(A2157,'ADM Details FY17'!$A$3:$W$3515,23,FALSE)</f>
        <v>0</v>
      </c>
      <c r="S2157" s="1">
        <f>VLOOKUP(A2157,'ADM Details FY17'!$A$3:$X$3515,24,FALSE)</f>
        <v>0</v>
      </c>
      <c r="T2157" s="1">
        <f>VLOOKUP(A2157,'ADM Details FY17'!$A$3:$Y$3515,25,FALSE)</f>
        <v>0</v>
      </c>
      <c r="U2157" s="1">
        <f>VLOOKUP(A2157,'ADM Details FY17'!$A$3:$AA$3515,27,FALSE)</f>
        <v>0</v>
      </c>
      <c r="V2157" s="1">
        <f>IFERROR(VLOOKUP(C2157,'eindex _tget pp '!$A$4:$E$615,5,FALSE),0)</f>
        <v>0</v>
      </c>
      <c r="W2157" s="31">
        <f>IFERROR(VLOOKUP(C2157,'eindex _tget pp '!$A$4:$F$615,6,FALSE),0)</f>
        <v>0</v>
      </c>
      <c r="X2157" s="4">
        <f>IFERROR(VLOOKUP(B2157,'eschools 16'!$A$2:$F$25,6,FALSE),1)</f>
        <v>1</v>
      </c>
      <c r="Y2157" s="1">
        <f t="shared" si="165"/>
        <v>0</v>
      </c>
      <c r="Z2157" s="1">
        <f t="shared" si="166"/>
        <v>0</v>
      </c>
      <c r="AA2157" s="31">
        <f>IFERROR(VLOOKUP(C2157,'eindex _tget pp '!$A$4:$G$615,7,FALSE),0)</f>
        <v>0</v>
      </c>
      <c r="AB2157" s="1">
        <f>VLOOKUP(A2157,'ADM Details FY17'!$A$3:$AB$3515,28,FALSE)</f>
        <v>0</v>
      </c>
      <c r="AC2157" s="1">
        <f t="shared" si="167"/>
        <v>0</v>
      </c>
      <c r="AD2157" s="1">
        <f t="shared" si="168"/>
        <v>0</v>
      </c>
      <c r="AE2157" s="1">
        <f t="shared" si="169"/>
        <v>0</v>
      </c>
    </row>
    <row r="2158" spans="1:31" x14ac:dyDescent="0.25">
      <c r="A2158" t="str">
        <f>B2158&amp;"-"&amp;COUNTIF($B$3:B2158,B2158)</f>
        <v>577-26</v>
      </c>
      <c r="B2158">
        <v>577</v>
      </c>
      <c r="C2158" s="18">
        <f>VLOOKUP(A2158,'ADM Details FY17'!$A$3:$D$3515,4,FALSE)</f>
        <v>0</v>
      </c>
      <c r="D2158" s="1">
        <f>VLOOKUP(A2158,'ADM Details FY17'!$A$3:$E$3515,5,FALSE)</f>
        <v>0</v>
      </c>
      <c r="E2158" s="1">
        <f>VLOOKUP(A2158,'ADM Details FY17'!$A$3:$F$3515,6,FALSE)</f>
        <v>0</v>
      </c>
      <c r="F2158" s="1">
        <f>VLOOKUP(A2158,'ADM Details FY17'!$A$3:$G$3515,7,FALSE)</f>
        <v>0</v>
      </c>
      <c r="G2158" s="1">
        <f>VLOOKUP(A2158,'ADM Details FY17'!$A$3:$H$3515,8,FALSE)</f>
        <v>0</v>
      </c>
      <c r="H2158" s="1">
        <f>VLOOKUP(A2158,'ADM Details FY17'!$A$3:$I$3515,9,FALSE)</f>
        <v>0</v>
      </c>
      <c r="I2158" s="1">
        <f>VLOOKUP(A2158,'ADM Details FY17'!$A$3:$J$3517,10,FALSE)</f>
        <v>0</v>
      </c>
      <c r="J2158" s="1">
        <f>VLOOKUP(A2158,'ADM Details FY17'!$A$3:$K$3515,11,FALSE)</f>
        <v>0</v>
      </c>
      <c r="K2158" s="1">
        <f>VLOOKUP(A2158,'ADM Details FY17'!$A$3:$M$3515,13,FALSE)</f>
        <v>0</v>
      </c>
      <c r="L2158" s="1">
        <f>VLOOKUP(A2158,'ADM Details FY17'!$A$3:$O$3515,15,FALSE)</f>
        <v>0</v>
      </c>
      <c r="M2158" s="1">
        <f>VLOOKUP(A2158,'ADM Details FY17'!$A$3:$P$3515,16,FALSE)</f>
        <v>0</v>
      </c>
      <c r="N2158" s="1">
        <f>VLOOKUP(A2158,'ADM Details FY17'!$A$3:$Q$3515,17,FALSE)</f>
        <v>0</v>
      </c>
      <c r="O2158" s="1">
        <f>VLOOKUP(A2158,'ADM Details FY17'!$A$3:$S$3515,19,FALSE)</f>
        <v>0</v>
      </c>
      <c r="P2158" s="1">
        <f>VLOOKUP(A2158,'ADM Details FY17'!$A$3:$U$3515,21,FALSE)</f>
        <v>0</v>
      </c>
      <c r="Q2158" s="1">
        <f>VLOOKUP(A2158,'ADM Details FY17'!$A$3:$V$3515,22,FALSE)</f>
        <v>0</v>
      </c>
      <c r="R2158" s="1">
        <f>VLOOKUP(A2158,'ADM Details FY17'!$A$3:$W$3515,23,FALSE)</f>
        <v>0</v>
      </c>
      <c r="S2158" s="1">
        <f>VLOOKUP(A2158,'ADM Details FY17'!$A$3:$X$3515,24,FALSE)</f>
        <v>0</v>
      </c>
      <c r="T2158" s="1">
        <f>VLOOKUP(A2158,'ADM Details FY17'!$A$3:$Y$3515,25,FALSE)</f>
        <v>0</v>
      </c>
      <c r="U2158" s="1">
        <f>VLOOKUP(A2158,'ADM Details FY17'!$A$3:$AA$3515,27,FALSE)</f>
        <v>0</v>
      </c>
      <c r="V2158" s="1">
        <f>IFERROR(VLOOKUP(C2158,'eindex _tget pp '!$A$4:$E$615,5,FALSE),0)</f>
        <v>0</v>
      </c>
      <c r="W2158" s="31">
        <f>IFERROR(VLOOKUP(C2158,'eindex _tget pp '!$A$4:$F$615,6,FALSE),0)</f>
        <v>0</v>
      </c>
      <c r="X2158" s="4">
        <f>IFERROR(VLOOKUP(B2158,'eschools 16'!$A$2:$F$25,6,FALSE),1)</f>
        <v>1</v>
      </c>
      <c r="Y2158" s="1">
        <f t="shared" si="165"/>
        <v>0</v>
      </c>
      <c r="Z2158" s="1">
        <f t="shared" si="166"/>
        <v>0</v>
      </c>
      <c r="AA2158" s="31">
        <f>IFERROR(VLOOKUP(C2158,'eindex _tget pp '!$A$4:$G$615,7,FALSE),0)</f>
        <v>0</v>
      </c>
      <c r="AB2158" s="1">
        <f>VLOOKUP(A2158,'ADM Details FY17'!$A$3:$AB$3515,28,FALSE)</f>
        <v>0</v>
      </c>
      <c r="AC2158" s="1">
        <f t="shared" si="167"/>
        <v>0</v>
      </c>
      <c r="AD2158" s="1">
        <f t="shared" si="168"/>
        <v>0</v>
      </c>
      <c r="AE2158" s="1">
        <f t="shared" si="169"/>
        <v>0</v>
      </c>
    </row>
    <row r="2159" spans="1:31" x14ac:dyDescent="0.25">
      <c r="A2159" t="str">
        <f>B2159&amp;"-"&amp;COUNTIF($B$3:B2159,B2159)</f>
        <v>577-27</v>
      </c>
      <c r="B2159">
        <v>577</v>
      </c>
      <c r="C2159" s="18">
        <f>VLOOKUP(A2159,'ADM Details FY17'!$A$3:$D$3515,4,FALSE)</f>
        <v>0</v>
      </c>
      <c r="D2159" s="1">
        <f>VLOOKUP(A2159,'ADM Details FY17'!$A$3:$E$3515,5,FALSE)</f>
        <v>0</v>
      </c>
      <c r="E2159" s="1">
        <f>VLOOKUP(A2159,'ADM Details FY17'!$A$3:$F$3515,6,FALSE)</f>
        <v>0</v>
      </c>
      <c r="F2159" s="1">
        <f>VLOOKUP(A2159,'ADM Details FY17'!$A$3:$G$3515,7,FALSE)</f>
        <v>0</v>
      </c>
      <c r="G2159" s="1">
        <f>VLOOKUP(A2159,'ADM Details FY17'!$A$3:$H$3515,8,FALSE)</f>
        <v>0</v>
      </c>
      <c r="H2159" s="1">
        <f>VLOOKUP(A2159,'ADM Details FY17'!$A$3:$I$3515,9,FALSE)</f>
        <v>0</v>
      </c>
      <c r="I2159" s="1">
        <f>VLOOKUP(A2159,'ADM Details FY17'!$A$3:$J$3517,10,FALSE)</f>
        <v>0</v>
      </c>
      <c r="J2159" s="1">
        <f>VLOOKUP(A2159,'ADM Details FY17'!$A$3:$K$3515,11,FALSE)</f>
        <v>0</v>
      </c>
      <c r="K2159" s="1">
        <f>VLOOKUP(A2159,'ADM Details FY17'!$A$3:$M$3515,13,FALSE)</f>
        <v>0</v>
      </c>
      <c r="L2159" s="1">
        <f>VLOOKUP(A2159,'ADM Details FY17'!$A$3:$O$3515,15,FALSE)</f>
        <v>0</v>
      </c>
      <c r="M2159" s="1">
        <f>VLOOKUP(A2159,'ADM Details FY17'!$A$3:$P$3515,16,FALSE)</f>
        <v>0</v>
      </c>
      <c r="N2159" s="1">
        <f>VLOOKUP(A2159,'ADM Details FY17'!$A$3:$Q$3515,17,FALSE)</f>
        <v>0</v>
      </c>
      <c r="O2159" s="1">
        <f>VLOOKUP(A2159,'ADM Details FY17'!$A$3:$S$3515,19,FALSE)</f>
        <v>0</v>
      </c>
      <c r="P2159" s="1">
        <f>VLOOKUP(A2159,'ADM Details FY17'!$A$3:$U$3515,21,FALSE)</f>
        <v>0</v>
      </c>
      <c r="Q2159" s="1">
        <f>VLOOKUP(A2159,'ADM Details FY17'!$A$3:$V$3515,22,FALSE)</f>
        <v>0</v>
      </c>
      <c r="R2159" s="1">
        <f>VLOOKUP(A2159,'ADM Details FY17'!$A$3:$W$3515,23,FALSE)</f>
        <v>0</v>
      </c>
      <c r="S2159" s="1">
        <f>VLOOKUP(A2159,'ADM Details FY17'!$A$3:$X$3515,24,FALSE)</f>
        <v>0</v>
      </c>
      <c r="T2159" s="1">
        <f>VLOOKUP(A2159,'ADM Details FY17'!$A$3:$Y$3515,25,FALSE)</f>
        <v>0</v>
      </c>
      <c r="U2159" s="1">
        <f>VLOOKUP(A2159,'ADM Details FY17'!$A$3:$AA$3515,27,FALSE)</f>
        <v>0</v>
      </c>
      <c r="V2159" s="1">
        <f>IFERROR(VLOOKUP(C2159,'eindex _tget pp '!$A$4:$E$615,5,FALSE),0)</f>
        <v>0</v>
      </c>
      <c r="W2159" s="31">
        <f>IFERROR(VLOOKUP(C2159,'eindex _tget pp '!$A$4:$F$615,6,FALSE),0)</f>
        <v>0</v>
      </c>
      <c r="X2159" s="4">
        <f>IFERROR(VLOOKUP(B2159,'eschools 16'!$A$2:$F$25,6,FALSE),1)</f>
        <v>1</v>
      </c>
      <c r="Y2159" s="1">
        <f t="shared" si="165"/>
        <v>0</v>
      </c>
      <c r="Z2159" s="1">
        <f t="shared" si="166"/>
        <v>0</v>
      </c>
      <c r="AA2159" s="31">
        <f>IFERROR(VLOOKUP(C2159,'eindex _tget pp '!$A$4:$G$615,7,FALSE),0)</f>
        <v>0</v>
      </c>
      <c r="AB2159" s="1">
        <f>VLOOKUP(A2159,'ADM Details FY17'!$A$3:$AB$3515,28,FALSE)</f>
        <v>0</v>
      </c>
      <c r="AC2159" s="1">
        <f t="shared" si="167"/>
        <v>0</v>
      </c>
      <c r="AD2159" s="1">
        <f t="shared" si="168"/>
        <v>0</v>
      </c>
      <c r="AE2159" s="1">
        <f t="shared" si="169"/>
        <v>0</v>
      </c>
    </row>
    <row r="2160" spans="1:31" x14ac:dyDescent="0.25">
      <c r="A2160" t="str">
        <f>B2160&amp;"-"&amp;COUNTIF($B$3:B2160,B2160)</f>
        <v>577-28</v>
      </c>
      <c r="B2160">
        <v>577</v>
      </c>
      <c r="C2160" s="18">
        <f>VLOOKUP(A2160,'ADM Details FY17'!$A$3:$D$3515,4,FALSE)</f>
        <v>0</v>
      </c>
      <c r="D2160" s="1">
        <f>VLOOKUP(A2160,'ADM Details FY17'!$A$3:$E$3515,5,FALSE)</f>
        <v>0</v>
      </c>
      <c r="E2160" s="1">
        <f>VLOOKUP(A2160,'ADM Details FY17'!$A$3:$F$3515,6,FALSE)</f>
        <v>0</v>
      </c>
      <c r="F2160" s="1">
        <f>VLOOKUP(A2160,'ADM Details FY17'!$A$3:$G$3515,7,FALSE)</f>
        <v>0</v>
      </c>
      <c r="G2160" s="1">
        <f>VLOOKUP(A2160,'ADM Details FY17'!$A$3:$H$3515,8,FALSE)</f>
        <v>0</v>
      </c>
      <c r="H2160" s="1">
        <f>VLOOKUP(A2160,'ADM Details FY17'!$A$3:$I$3515,9,FALSE)</f>
        <v>0</v>
      </c>
      <c r="I2160" s="1">
        <f>VLOOKUP(A2160,'ADM Details FY17'!$A$3:$J$3517,10,FALSE)</f>
        <v>0</v>
      </c>
      <c r="J2160" s="1">
        <f>VLOOKUP(A2160,'ADM Details FY17'!$A$3:$K$3515,11,FALSE)</f>
        <v>0</v>
      </c>
      <c r="K2160" s="1">
        <f>VLOOKUP(A2160,'ADM Details FY17'!$A$3:$M$3515,13,FALSE)</f>
        <v>0</v>
      </c>
      <c r="L2160" s="1">
        <f>VLOOKUP(A2160,'ADM Details FY17'!$A$3:$O$3515,15,FALSE)</f>
        <v>0</v>
      </c>
      <c r="M2160" s="1">
        <f>VLOOKUP(A2160,'ADM Details FY17'!$A$3:$P$3515,16,FALSE)</f>
        <v>0</v>
      </c>
      <c r="N2160" s="1">
        <f>VLOOKUP(A2160,'ADM Details FY17'!$A$3:$Q$3515,17,FALSE)</f>
        <v>0</v>
      </c>
      <c r="O2160" s="1">
        <f>VLOOKUP(A2160,'ADM Details FY17'!$A$3:$S$3515,19,FALSE)</f>
        <v>0</v>
      </c>
      <c r="P2160" s="1">
        <f>VLOOKUP(A2160,'ADM Details FY17'!$A$3:$U$3515,21,FALSE)</f>
        <v>0</v>
      </c>
      <c r="Q2160" s="1">
        <f>VLOOKUP(A2160,'ADM Details FY17'!$A$3:$V$3515,22,FALSE)</f>
        <v>0</v>
      </c>
      <c r="R2160" s="1">
        <f>VLOOKUP(A2160,'ADM Details FY17'!$A$3:$W$3515,23,FALSE)</f>
        <v>0</v>
      </c>
      <c r="S2160" s="1">
        <f>VLOOKUP(A2160,'ADM Details FY17'!$A$3:$X$3515,24,FALSE)</f>
        <v>0</v>
      </c>
      <c r="T2160" s="1">
        <f>VLOOKUP(A2160,'ADM Details FY17'!$A$3:$Y$3515,25,FALSE)</f>
        <v>0</v>
      </c>
      <c r="U2160" s="1">
        <f>VLOOKUP(A2160,'ADM Details FY17'!$A$3:$AA$3515,27,FALSE)</f>
        <v>0</v>
      </c>
      <c r="V2160" s="1">
        <f>IFERROR(VLOOKUP(C2160,'eindex _tget pp '!$A$4:$E$615,5,FALSE),0)</f>
        <v>0</v>
      </c>
      <c r="W2160" s="31">
        <f>IFERROR(VLOOKUP(C2160,'eindex _tget pp '!$A$4:$F$615,6,FALSE),0)</f>
        <v>0</v>
      </c>
      <c r="X2160" s="4">
        <f>IFERROR(VLOOKUP(B2160,'eschools 16'!$A$2:$F$25,6,FALSE),1)</f>
        <v>1</v>
      </c>
      <c r="Y2160" s="1">
        <f t="shared" si="165"/>
        <v>0</v>
      </c>
      <c r="Z2160" s="1">
        <f t="shared" si="166"/>
        <v>0</v>
      </c>
      <c r="AA2160" s="31">
        <f>IFERROR(VLOOKUP(C2160,'eindex _tget pp '!$A$4:$G$615,7,FALSE),0)</f>
        <v>0</v>
      </c>
      <c r="AB2160" s="1">
        <f>VLOOKUP(A2160,'ADM Details FY17'!$A$3:$AB$3515,28,FALSE)</f>
        <v>0</v>
      </c>
      <c r="AC2160" s="1">
        <f t="shared" si="167"/>
        <v>0</v>
      </c>
      <c r="AD2160" s="1">
        <f t="shared" si="168"/>
        <v>0</v>
      </c>
      <c r="AE2160" s="1">
        <f t="shared" si="169"/>
        <v>0</v>
      </c>
    </row>
    <row r="2161" spans="1:31" x14ac:dyDescent="0.25">
      <c r="A2161" t="str">
        <f>B2161&amp;"-"&amp;COUNTIF($B$3:B2161,B2161)</f>
        <v>598-1</v>
      </c>
      <c r="B2161">
        <v>598</v>
      </c>
      <c r="C2161" s="18">
        <f>VLOOKUP(A2161,'ADM Details FY17'!$A$3:$D$3515,4,FALSE)</f>
        <v>43828</v>
      </c>
      <c r="D2161" s="1">
        <f>VLOOKUP(A2161,'ADM Details FY17'!$A$3:$E$3515,5,FALSE)</f>
        <v>30.79</v>
      </c>
      <c r="E2161" s="1">
        <f>VLOOKUP(A2161,'ADM Details FY17'!$A$3:$F$3515,6,FALSE)</f>
        <v>0</v>
      </c>
      <c r="F2161" s="1">
        <f>VLOOKUP(A2161,'ADM Details FY17'!$A$3:$G$3515,7,FALSE)</f>
        <v>15.24</v>
      </c>
      <c r="G2161" s="1">
        <f>VLOOKUP(A2161,'ADM Details FY17'!$A$3:$H$3515,8,FALSE)</f>
        <v>2.61</v>
      </c>
      <c r="H2161" s="1">
        <f>VLOOKUP(A2161,'ADM Details FY17'!$A$3:$I$3515,9,FALSE)</f>
        <v>0</v>
      </c>
      <c r="I2161" s="1">
        <f>VLOOKUP(A2161,'ADM Details FY17'!$A$3:$J$3517,10,FALSE)</f>
        <v>0</v>
      </c>
      <c r="J2161" s="1">
        <f>VLOOKUP(A2161,'ADM Details FY17'!$A$3:$K$3515,11,FALSE)</f>
        <v>0</v>
      </c>
      <c r="K2161" s="1">
        <f>VLOOKUP(A2161,'ADM Details FY17'!$A$3:$M$3515,13,FALSE)</f>
        <v>29.55</v>
      </c>
      <c r="L2161" s="1">
        <f>VLOOKUP(A2161,'ADM Details FY17'!$A$3:$O$3515,15,FALSE)</f>
        <v>0</v>
      </c>
      <c r="M2161" s="1">
        <f>VLOOKUP(A2161,'ADM Details FY17'!$A$3:$P$3515,16,FALSE)</f>
        <v>0</v>
      </c>
      <c r="N2161" s="1">
        <f>VLOOKUP(A2161,'ADM Details FY17'!$A$3:$Q$3515,17,FALSE)</f>
        <v>0</v>
      </c>
      <c r="O2161" s="1">
        <f>VLOOKUP(A2161,'ADM Details FY17'!$A$3:$S$3515,19,FALSE)</f>
        <v>0</v>
      </c>
      <c r="P2161" s="1">
        <f>VLOOKUP(A2161,'ADM Details FY17'!$A$3:$U$3515,21,FALSE)</f>
        <v>0</v>
      </c>
      <c r="Q2161" s="1">
        <f>VLOOKUP(A2161,'ADM Details FY17'!$A$3:$V$3515,22,FALSE)</f>
        <v>0</v>
      </c>
      <c r="R2161" s="1">
        <f>VLOOKUP(A2161,'ADM Details FY17'!$A$3:$W$3515,23,FALSE)</f>
        <v>0</v>
      </c>
      <c r="S2161" s="1">
        <f>VLOOKUP(A2161,'ADM Details FY17'!$A$3:$X$3515,24,FALSE)</f>
        <v>0</v>
      </c>
      <c r="T2161" s="1">
        <f>VLOOKUP(A2161,'ADM Details FY17'!$A$3:$Y$3515,25,FALSE)</f>
        <v>0</v>
      </c>
      <c r="U2161" s="1">
        <f>VLOOKUP(A2161,'ADM Details FY17'!$A$3:$AA$3515,27,FALSE)</f>
        <v>0</v>
      </c>
      <c r="V2161" s="1">
        <f>IFERROR(VLOOKUP(C2161,'eindex _tget pp '!$A$4:$E$615,5,FALSE),0)</f>
        <v>774.3963307331494</v>
      </c>
      <c r="W2161" s="31">
        <f>IFERROR(VLOOKUP(C2161,'eindex _tget pp '!$A$4:$F$615,6,FALSE),0)</f>
        <v>4.0067891804000002</v>
      </c>
      <c r="X2161" s="4">
        <f>IFERROR(VLOOKUP(B2161,'eschools 16'!$A$2:$F$25,6,FALSE),1)</f>
        <v>1</v>
      </c>
      <c r="Y2161" s="1">
        <f t="shared" si="165"/>
        <v>5960.92</v>
      </c>
      <c r="Z2161" s="1">
        <f t="shared" si="166"/>
        <v>32204.97</v>
      </c>
      <c r="AA2161" s="31">
        <f>IFERROR(VLOOKUP(C2161,'eindex _tget pp '!$A$4:$G$615,7,FALSE),0)</f>
        <v>0.65649090899999996</v>
      </c>
      <c r="AB2161" s="1">
        <f>VLOOKUP(A2161,'ADM Details FY17'!$A$3:$AB$3515,28,FALSE)</f>
        <v>0</v>
      </c>
      <c r="AC2161" s="1">
        <f t="shared" si="167"/>
        <v>0</v>
      </c>
      <c r="AD2161" s="1">
        <f t="shared" si="168"/>
        <v>30.79</v>
      </c>
      <c r="AE2161" s="1">
        <f t="shared" si="169"/>
        <v>4618.5</v>
      </c>
    </row>
    <row r="2162" spans="1:31" x14ac:dyDescent="0.25">
      <c r="A2162" t="str">
        <f>B2162&amp;"-"&amp;COUNTIF($B$3:B2162,B2162)</f>
        <v>598-2</v>
      </c>
      <c r="B2162">
        <v>598</v>
      </c>
      <c r="C2162" s="18">
        <f>VLOOKUP(A2162,'ADM Details FY17'!$A$3:$D$3515,4,FALSE)</f>
        <v>46474</v>
      </c>
      <c r="D2162" s="1">
        <f>VLOOKUP(A2162,'ADM Details FY17'!$A$3:$E$3515,5,FALSE)</f>
        <v>3.19</v>
      </c>
      <c r="E2162" s="1">
        <f>VLOOKUP(A2162,'ADM Details FY17'!$A$3:$F$3515,6,FALSE)</f>
        <v>0</v>
      </c>
      <c r="F2162" s="1">
        <f>VLOOKUP(A2162,'ADM Details FY17'!$A$3:$G$3515,7,FALSE)</f>
        <v>0</v>
      </c>
      <c r="G2162" s="1">
        <f>VLOOKUP(A2162,'ADM Details FY17'!$A$3:$H$3515,8,FALSE)</f>
        <v>0</v>
      </c>
      <c r="H2162" s="1">
        <f>VLOOKUP(A2162,'ADM Details FY17'!$A$3:$I$3515,9,FALSE)</f>
        <v>0</v>
      </c>
      <c r="I2162" s="1">
        <f>VLOOKUP(A2162,'ADM Details FY17'!$A$3:$J$3517,10,FALSE)</f>
        <v>0</v>
      </c>
      <c r="J2162" s="1">
        <f>VLOOKUP(A2162,'ADM Details FY17'!$A$3:$K$3515,11,FALSE)</f>
        <v>0</v>
      </c>
      <c r="K2162" s="1">
        <f>VLOOKUP(A2162,'ADM Details FY17'!$A$3:$M$3515,13,FALSE)</f>
        <v>3.19</v>
      </c>
      <c r="L2162" s="1">
        <f>VLOOKUP(A2162,'ADM Details FY17'!$A$3:$O$3515,15,FALSE)</f>
        <v>0</v>
      </c>
      <c r="M2162" s="1">
        <f>VLOOKUP(A2162,'ADM Details FY17'!$A$3:$P$3515,16,FALSE)</f>
        <v>0</v>
      </c>
      <c r="N2162" s="1">
        <f>VLOOKUP(A2162,'ADM Details FY17'!$A$3:$Q$3515,17,FALSE)</f>
        <v>0</v>
      </c>
      <c r="O2162" s="1">
        <f>VLOOKUP(A2162,'ADM Details FY17'!$A$3:$S$3515,19,FALSE)</f>
        <v>0</v>
      </c>
      <c r="P2162" s="1">
        <f>VLOOKUP(A2162,'ADM Details FY17'!$A$3:$U$3515,21,FALSE)</f>
        <v>0</v>
      </c>
      <c r="Q2162" s="1">
        <f>VLOOKUP(A2162,'ADM Details FY17'!$A$3:$V$3515,22,FALSE)</f>
        <v>0</v>
      </c>
      <c r="R2162" s="1">
        <f>VLOOKUP(A2162,'ADM Details FY17'!$A$3:$W$3515,23,FALSE)</f>
        <v>0</v>
      </c>
      <c r="S2162" s="1">
        <f>VLOOKUP(A2162,'ADM Details FY17'!$A$3:$X$3515,24,FALSE)</f>
        <v>0</v>
      </c>
      <c r="T2162" s="1">
        <f>VLOOKUP(A2162,'ADM Details FY17'!$A$3:$Y$3515,25,FALSE)</f>
        <v>0</v>
      </c>
      <c r="U2162" s="1">
        <f>VLOOKUP(A2162,'ADM Details FY17'!$A$3:$AA$3515,27,FALSE)</f>
        <v>0</v>
      </c>
      <c r="V2162" s="1">
        <f>IFERROR(VLOOKUP(C2162,'eindex _tget pp '!$A$4:$E$615,5,FALSE),0)</f>
        <v>661.61378330993011</v>
      </c>
      <c r="W2162" s="31">
        <f>IFERROR(VLOOKUP(C2162,'eindex _tget pp '!$A$4:$F$615,6,FALSE),0)</f>
        <v>1.6316090087999999</v>
      </c>
      <c r="X2162" s="4">
        <f>IFERROR(VLOOKUP(B2162,'eschools 16'!$A$2:$F$25,6,FALSE),1)</f>
        <v>1</v>
      </c>
      <c r="Y2162" s="1">
        <f t="shared" si="165"/>
        <v>527.64</v>
      </c>
      <c r="Z2162" s="1">
        <f t="shared" si="166"/>
        <v>1415.71</v>
      </c>
      <c r="AA2162" s="31">
        <f>IFERROR(VLOOKUP(C2162,'eindex _tget pp '!$A$4:$G$615,7,FALSE),0)</f>
        <v>0.59683500700000003</v>
      </c>
      <c r="AB2162" s="1">
        <f>VLOOKUP(A2162,'ADM Details FY17'!$A$3:$AB$3515,28,FALSE)</f>
        <v>0</v>
      </c>
      <c r="AC2162" s="1">
        <f t="shared" si="167"/>
        <v>0</v>
      </c>
      <c r="AD2162" s="1">
        <f t="shared" si="168"/>
        <v>3.19</v>
      </c>
      <c r="AE2162" s="1">
        <f t="shared" si="169"/>
        <v>478.5</v>
      </c>
    </row>
    <row r="2163" spans="1:31" x14ac:dyDescent="0.25">
      <c r="A2163" t="str">
        <f>B2163&amp;"-"&amp;COUNTIF($B$3:B2163,B2163)</f>
        <v>598-3</v>
      </c>
      <c r="B2163">
        <v>598</v>
      </c>
      <c r="C2163" s="18">
        <f>VLOOKUP(A2163,'ADM Details FY17'!$A$3:$D$3515,4,FALSE)</f>
        <v>46482</v>
      </c>
      <c r="D2163" s="1">
        <f>VLOOKUP(A2163,'ADM Details FY17'!$A$3:$E$3515,5,FALSE)</f>
        <v>3.22</v>
      </c>
      <c r="E2163" s="1">
        <f>VLOOKUP(A2163,'ADM Details FY17'!$A$3:$F$3515,6,FALSE)</f>
        <v>0</v>
      </c>
      <c r="F2163" s="1">
        <f>VLOOKUP(A2163,'ADM Details FY17'!$A$3:$G$3515,7,FALSE)</f>
        <v>0.88</v>
      </c>
      <c r="G2163" s="1">
        <f>VLOOKUP(A2163,'ADM Details FY17'!$A$3:$H$3515,8,FALSE)</f>
        <v>0</v>
      </c>
      <c r="H2163" s="1">
        <f>VLOOKUP(A2163,'ADM Details FY17'!$A$3:$I$3515,9,FALSE)</f>
        <v>0</v>
      </c>
      <c r="I2163" s="1">
        <f>VLOOKUP(A2163,'ADM Details FY17'!$A$3:$J$3517,10,FALSE)</f>
        <v>0</v>
      </c>
      <c r="J2163" s="1">
        <f>VLOOKUP(A2163,'ADM Details FY17'!$A$3:$K$3515,11,FALSE)</f>
        <v>0</v>
      </c>
      <c r="K2163" s="1">
        <f>VLOOKUP(A2163,'ADM Details FY17'!$A$3:$M$3515,13,FALSE)</f>
        <v>3.22</v>
      </c>
      <c r="L2163" s="1">
        <f>VLOOKUP(A2163,'ADM Details FY17'!$A$3:$O$3515,15,FALSE)</f>
        <v>0</v>
      </c>
      <c r="M2163" s="1">
        <f>VLOOKUP(A2163,'ADM Details FY17'!$A$3:$P$3515,16,FALSE)</f>
        <v>0</v>
      </c>
      <c r="N2163" s="1">
        <f>VLOOKUP(A2163,'ADM Details FY17'!$A$3:$Q$3515,17,FALSE)</f>
        <v>0</v>
      </c>
      <c r="O2163" s="1">
        <f>VLOOKUP(A2163,'ADM Details FY17'!$A$3:$S$3515,19,FALSE)</f>
        <v>0</v>
      </c>
      <c r="P2163" s="1">
        <f>VLOOKUP(A2163,'ADM Details FY17'!$A$3:$U$3515,21,FALSE)</f>
        <v>0</v>
      </c>
      <c r="Q2163" s="1">
        <f>VLOOKUP(A2163,'ADM Details FY17'!$A$3:$V$3515,22,FALSE)</f>
        <v>0</v>
      </c>
      <c r="R2163" s="1">
        <f>VLOOKUP(A2163,'ADM Details FY17'!$A$3:$W$3515,23,FALSE)</f>
        <v>0</v>
      </c>
      <c r="S2163" s="1">
        <f>VLOOKUP(A2163,'ADM Details FY17'!$A$3:$X$3515,24,FALSE)</f>
        <v>0</v>
      </c>
      <c r="T2163" s="1">
        <f>VLOOKUP(A2163,'ADM Details FY17'!$A$3:$Y$3515,25,FALSE)</f>
        <v>0</v>
      </c>
      <c r="U2163" s="1">
        <f>VLOOKUP(A2163,'ADM Details FY17'!$A$3:$AA$3515,27,FALSE)</f>
        <v>0</v>
      </c>
      <c r="V2163" s="1">
        <f>IFERROR(VLOOKUP(C2163,'eindex _tget pp '!$A$4:$E$615,5,FALSE),0)</f>
        <v>145.59793798763806</v>
      </c>
      <c r="W2163" s="31">
        <f>IFERROR(VLOOKUP(C2163,'eindex _tget pp '!$A$4:$F$615,6,FALSE),0)</f>
        <v>1.3001043189999999</v>
      </c>
      <c r="X2163" s="4">
        <f>IFERROR(VLOOKUP(B2163,'eschools 16'!$A$2:$F$25,6,FALSE),1)</f>
        <v>1</v>
      </c>
      <c r="Y2163" s="1">
        <f t="shared" si="165"/>
        <v>117.21</v>
      </c>
      <c r="Z2163" s="1">
        <f t="shared" si="166"/>
        <v>1138.68</v>
      </c>
      <c r="AA2163" s="31">
        <f>IFERROR(VLOOKUP(C2163,'eindex _tget pp '!$A$4:$G$615,7,FALSE),0)</f>
        <v>0.34653777400000002</v>
      </c>
      <c r="AB2163" s="1">
        <f>VLOOKUP(A2163,'ADM Details FY17'!$A$3:$AB$3515,28,FALSE)</f>
        <v>0</v>
      </c>
      <c r="AC2163" s="1">
        <f t="shared" si="167"/>
        <v>0</v>
      </c>
      <c r="AD2163" s="1">
        <f t="shared" si="168"/>
        <v>3.22</v>
      </c>
      <c r="AE2163" s="1">
        <f t="shared" si="169"/>
        <v>483.00000000000006</v>
      </c>
    </row>
    <row r="2164" spans="1:31" x14ac:dyDescent="0.25">
      <c r="A2164" t="str">
        <f>B2164&amp;"-"&amp;COUNTIF($B$3:B2164,B2164)</f>
        <v>598-4</v>
      </c>
      <c r="B2164">
        <v>598</v>
      </c>
      <c r="C2164" s="18">
        <f>VLOOKUP(A2164,'ADM Details FY17'!$A$3:$D$3515,4,FALSE)</f>
        <v>0</v>
      </c>
      <c r="D2164" s="1">
        <f>VLOOKUP(A2164,'ADM Details FY17'!$A$3:$E$3515,5,FALSE)</f>
        <v>0</v>
      </c>
      <c r="E2164" s="1">
        <f>VLOOKUP(A2164,'ADM Details FY17'!$A$3:$F$3515,6,FALSE)</f>
        <v>0</v>
      </c>
      <c r="F2164" s="1">
        <f>VLOOKUP(A2164,'ADM Details FY17'!$A$3:$G$3515,7,FALSE)</f>
        <v>0</v>
      </c>
      <c r="G2164" s="1">
        <f>VLOOKUP(A2164,'ADM Details FY17'!$A$3:$H$3515,8,FALSE)</f>
        <v>0</v>
      </c>
      <c r="H2164" s="1">
        <f>VLOOKUP(A2164,'ADM Details FY17'!$A$3:$I$3515,9,FALSE)</f>
        <v>0</v>
      </c>
      <c r="I2164" s="1">
        <f>VLOOKUP(A2164,'ADM Details FY17'!$A$3:$J$3517,10,FALSE)</f>
        <v>0</v>
      </c>
      <c r="J2164" s="1">
        <f>VLOOKUP(A2164,'ADM Details FY17'!$A$3:$K$3515,11,FALSE)</f>
        <v>0</v>
      </c>
      <c r="K2164" s="1">
        <f>VLOOKUP(A2164,'ADM Details FY17'!$A$3:$M$3515,13,FALSE)</f>
        <v>0</v>
      </c>
      <c r="L2164" s="1">
        <f>VLOOKUP(A2164,'ADM Details FY17'!$A$3:$O$3515,15,FALSE)</f>
        <v>0</v>
      </c>
      <c r="M2164" s="1">
        <f>VLOOKUP(A2164,'ADM Details FY17'!$A$3:$P$3515,16,FALSE)</f>
        <v>0</v>
      </c>
      <c r="N2164" s="1">
        <f>VLOOKUP(A2164,'ADM Details FY17'!$A$3:$Q$3515,17,FALSE)</f>
        <v>0</v>
      </c>
      <c r="O2164" s="1">
        <f>VLOOKUP(A2164,'ADM Details FY17'!$A$3:$S$3515,19,FALSE)</f>
        <v>0</v>
      </c>
      <c r="P2164" s="1">
        <f>VLOOKUP(A2164,'ADM Details FY17'!$A$3:$U$3515,21,FALSE)</f>
        <v>0</v>
      </c>
      <c r="Q2164" s="1">
        <f>VLOOKUP(A2164,'ADM Details FY17'!$A$3:$V$3515,22,FALSE)</f>
        <v>0</v>
      </c>
      <c r="R2164" s="1">
        <f>VLOOKUP(A2164,'ADM Details FY17'!$A$3:$W$3515,23,FALSE)</f>
        <v>0</v>
      </c>
      <c r="S2164" s="1">
        <f>VLOOKUP(A2164,'ADM Details FY17'!$A$3:$X$3515,24,FALSE)</f>
        <v>0</v>
      </c>
      <c r="T2164" s="1">
        <f>VLOOKUP(A2164,'ADM Details FY17'!$A$3:$Y$3515,25,FALSE)</f>
        <v>0</v>
      </c>
      <c r="U2164" s="1">
        <f>VLOOKUP(A2164,'ADM Details FY17'!$A$3:$AA$3515,27,FALSE)</f>
        <v>0</v>
      </c>
      <c r="V2164" s="1">
        <f>IFERROR(VLOOKUP(C2164,'eindex _tget pp '!$A$4:$E$615,5,FALSE),0)</f>
        <v>0</v>
      </c>
      <c r="W2164" s="31">
        <f>IFERROR(VLOOKUP(C2164,'eindex _tget pp '!$A$4:$F$615,6,FALSE),0)</f>
        <v>0</v>
      </c>
      <c r="X2164" s="4">
        <f>IFERROR(VLOOKUP(B2164,'eschools 16'!$A$2:$F$25,6,FALSE),1)</f>
        <v>1</v>
      </c>
      <c r="Y2164" s="1">
        <f t="shared" si="165"/>
        <v>0</v>
      </c>
      <c r="Z2164" s="1">
        <f t="shared" si="166"/>
        <v>0</v>
      </c>
      <c r="AA2164" s="31">
        <f>IFERROR(VLOOKUP(C2164,'eindex _tget pp '!$A$4:$G$615,7,FALSE),0)</f>
        <v>0</v>
      </c>
      <c r="AB2164" s="1">
        <f>VLOOKUP(A2164,'ADM Details FY17'!$A$3:$AB$3515,28,FALSE)</f>
        <v>0</v>
      </c>
      <c r="AC2164" s="1">
        <f t="shared" si="167"/>
        <v>0</v>
      </c>
      <c r="AD2164" s="1">
        <f t="shared" si="168"/>
        <v>0</v>
      </c>
      <c r="AE2164" s="1">
        <f t="shared" si="169"/>
        <v>0</v>
      </c>
    </row>
    <row r="2165" spans="1:31" x14ac:dyDescent="0.25">
      <c r="A2165" t="str">
        <f>B2165&amp;"-"&amp;COUNTIF($B$3:B2165,B2165)</f>
        <v>598-5</v>
      </c>
      <c r="B2165">
        <v>598</v>
      </c>
      <c r="C2165" s="18">
        <f>VLOOKUP(A2165,'ADM Details FY17'!$A$3:$D$3515,4,FALSE)</f>
        <v>0</v>
      </c>
      <c r="D2165" s="1">
        <f>VLOOKUP(A2165,'ADM Details FY17'!$A$3:$E$3515,5,FALSE)</f>
        <v>0</v>
      </c>
      <c r="E2165" s="1">
        <f>VLOOKUP(A2165,'ADM Details FY17'!$A$3:$F$3515,6,FALSE)</f>
        <v>0</v>
      </c>
      <c r="F2165" s="1">
        <f>VLOOKUP(A2165,'ADM Details FY17'!$A$3:$G$3515,7,FALSE)</f>
        <v>0</v>
      </c>
      <c r="G2165" s="1">
        <f>VLOOKUP(A2165,'ADM Details FY17'!$A$3:$H$3515,8,FALSE)</f>
        <v>0</v>
      </c>
      <c r="H2165" s="1">
        <f>VLOOKUP(A2165,'ADM Details FY17'!$A$3:$I$3515,9,FALSE)</f>
        <v>0</v>
      </c>
      <c r="I2165" s="1">
        <f>VLOOKUP(A2165,'ADM Details FY17'!$A$3:$J$3517,10,FALSE)</f>
        <v>0</v>
      </c>
      <c r="J2165" s="1">
        <f>VLOOKUP(A2165,'ADM Details FY17'!$A$3:$K$3515,11,FALSE)</f>
        <v>0</v>
      </c>
      <c r="K2165" s="1">
        <f>VLOOKUP(A2165,'ADM Details FY17'!$A$3:$M$3515,13,FALSE)</f>
        <v>0</v>
      </c>
      <c r="L2165" s="1">
        <f>VLOOKUP(A2165,'ADM Details FY17'!$A$3:$O$3515,15,FALSE)</f>
        <v>0</v>
      </c>
      <c r="M2165" s="1">
        <f>VLOOKUP(A2165,'ADM Details FY17'!$A$3:$P$3515,16,FALSE)</f>
        <v>0</v>
      </c>
      <c r="N2165" s="1">
        <f>VLOOKUP(A2165,'ADM Details FY17'!$A$3:$Q$3515,17,FALSE)</f>
        <v>0</v>
      </c>
      <c r="O2165" s="1">
        <f>VLOOKUP(A2165,'ADM Details FY17'!$A$3:$S$3515,19,FALSE)</f>
        <v>0</v>
      </c>
      <c r="P2165" s="1">
        <f>VLOOKUP(A2165,'ADM Details FY17'!$A$3:$U$3515,21,FALSE)</f>
        <v>0</v>
      </c>
      <c r="Q2165" s="1">
        <f>VLOOKUP(A2165,'ADM Details FY17'!$A$3:$V$3515,22,FALSE)</f>
        <v>0</v>
      </c>
      <c r="R2165" s="1">
        <f>VLOOKUP(A2165,'ADM Details FY17'!$A$3:$W$3515,23,FALSE)</f>
        <v>0</v>
      </c>
      <c r="S2165" s="1">
        <f>VLOOKUP(A2165,'ADM Details FY17'!$A$3:$X$3515,24,FALSE)</f>
        <v>0</v>
      </c>
      <c r="T2165" s="1">
        <f>VLOOKUP(A2165,'ADM Details FY17'!$A$3:$Y$3515,25,FALSE)</f>
        <v>0</v>
      </c>
      <c r="U2165" s="1">
        <f>VLOOKUP(A2165,'ADM Details FY17'!$A$3:$AA$3515,27,FALSE)</f>
        <v>0</v>
      </c>
      <c r="V2165" s="1">
        <f>IFERROR(VLOOKUP(C2165,'eindex _tget pp '!$A$4:$E$615,5,FALSE),0)</f>
        <v>0</v>
      </c>
      <c r="W2165" s="31">
        <f>IFERROR(VLOOKUP(C2165,'eindex _tget pp '!$A$4:$F$615,6,FALSE),0)</f>
        <v>0</v>
      </c>
      <c r="X2165" s="4">
        <f>IFERROR(VLOOKUP(B2165,'eschools 16'!$A$2:$F$25,6,FALSE),1)</f>
        <v>1</v>
      </c>
      <c r="Y2165" s="1">
        <f t="shared" si="165"/>
        <v>0</v>
      </c>
      <c r="Z2165" s="1">
        <f t="shared" si="166"/>
        <v>0</v>
      </c>
      <c r="AA2165" s="31">
        <f>IFERROR(VLOOKUP(C2165,'eindex _tget pp '!$A$4:$G$615,7,FALSE),0)</f>
        <v>0</v>
      </c>
      <c r="AB2165" s="1">
        <f>VLOOKUP(A2165,'ADM Details FY17'!$A$3:$AB$3515,28,FALSE)</f>
        <v>0</v>
      </c>
      <c r="AC2165" s="1">
        <f t="shared" si="167"/>
        <v>0</v>
      </c>
      <c r="AD2165" s="1">
        <f t="shared" si="168"/>
        <v>0</v>
      </c>
      <c r="AE2165" s="1">
        <f t="shared" si="169"/>
        <v>0</v>
      </c>
    </row>
    <row r="2166" spans="1:31" x14ac:dyDescent="0.25">
      <c r="A2166" t="str">
        <f>B2166&amp;"-"&amp;COUNTIF($B$3:B2166,B2166)</f>
        <v>598-6</v>
      </c>
      <c r="B2166">
        <v>598</v>
      </c>
      <c r="C2166" s="18">
        <f>VLOOKUP(A2166,'ADM Details FY17'!$A$3:$D$3515,4,FALSE)</f>
        <v>0</v>
      </c>
      <c r="D2166" s="1">
        <f>VLOOKUP(A2166,'ADM Details FY17'!$A$3:$E$3515,5,FALSE)</f>
        <v>0</v>
      </c>
      <c r="E2166" s="1">
        <f>VLOOKUP(A2166,'ADM Details FY17'!$A$3:$F$3515,6,FALSE)</f>
        <v>0</v>
      </c>
      <c r="F2166" s="1">
        <f>VLOOKUP(A2166,'ADM Details FY17'!$A$3:$G$3515,7,FALSE)</f>
        <v>0</v>
      </c>
      <c r="G2166" s="1">
        <f>VLOOKUP(A2166,'ADM Details FY17'!$A$3:$H$3515,8,FALSE)</f>
        <v>0</v>
      </c>
      <c r="H2166" s="1">
        <f>VLOOKUP(A2166,'ADM Details FY17'!$A$3:$I$3515,9,FALSE)</f>
        <v>0</v>
      </c>
      <c r="I2166" s="1">
        <f>VLOOKUP(A2166,'ADM Details FY17'!$A$3:$J$3517,10,FALSE)</f>
        <v>0</v>
      </c>
      <c r="J2166" s="1">
        <f>VLOOKUP(A2166,'ADM Details FY17'!$A$3:$K$3515,11,FALSE)</f>
        <v>0</v>
      </c>
      <c r="K2166" s="1">
        <f>VLOOKUP(A2166,'ADM Details FY17'!$A$3:$M$3515,13,FALSE)</f>
        <v>0</v>
      </c>
      <c r="L2166" s="1">
        <f>VLOOKUP(A2166,'ADM Details FY17'!$A$3:$O$3515,15,FALSE)</f>
        <v>0</v>
      </c>
      <c r="M2166" s="1">
        <f>VLOOKUP(A2166,'ADM Details FY17'!$A$3:$P$3515,16,FALSE)</f>
        <v>0</v>
      </c>
      <c r="N2166" s="1">
        <f>VLOOKUP(A2166,'ADM Details FY17'!$A$3:$Q$3515,17,FALSE)</f>
        <v>0</v>
      </c>
      <c r="O2166" s="1">
        <f>VLOOKUP(A2166,'ADM Details FY17'!$A$3:$S$3515,19,FALSE)</f>
        <v>0</v>
      </c>
      <c r="P2166" s="1">
        <f>VLOOKUP(A2166,'ADM Details FY17'!$A$3:$U$3515,21,FALSE)</f>
        <v>0</v>
      </c>
      <c r="Q2166" s="1">
        <f>VLOOKUP(A2166,'ADM Details FY17'!$A$3:$V$3515,22,FALSE)</f>
        <v>0</v>
      </c>
      <c r="R2166" s="1">
        <f>VLOOKUP(A2166,'ADM Details FY17'!$A$3:$W$3515,23,FALSE)</f>
        <v>0</v>
      </c>
      <c r="S2166" s="1">
        <f>VLOOKUP(A2166,'ADM Details FY17'!$A$3:$X$3515,24,FALSE)</f>
        <v>0</v>
      </c>
      <c r="T2166" s="1">
        <f>VLOOKUP(A2166,'ADM Details FY17'!$A$3:$Y$3515,25,FALSE)</f>
        <v>0</v>
      </c>
      <c r="U2166" s="1">
        <f>VLOOKUP(A2166,'ADM Details FY17'!$A$3:$AA$3515,27,FALSE)</f>
        <v>0</v>
      </c>
      <c r="V2166" s="1">
        <f>IFERROR(VLOOKUP(C2166,'eindex _tget pp '!$A$4:$E$615,5,FALSE),0)</f>
        <v>0</v>
      </c>
      <c r="W2166" s="31">
        <f>IFERROR(VLOOKUP(C2166,'eindex _tget pp '!$A$4:$F$615,6,FALSE),0)</f>
        <v>0</v>
      </c>
      <c r="X2166" s="4">
        <f>IFERROR(VLOOKUP(B2166,'eschools 16'!$A$2:$F$25,6,FALSE),1)</f>
        <v>1</v>
      </c>
      <c r="Y2166" s="1">
        <f t="shared" si="165"/>
        <v>0</v>
      </c>
      <c r="Z2166" s="1">
        <f t="shared" si="166"/>
        <v>0</v>
      </c>
      <c r="AA2166" s="31">
        <f>IFERROR(VLOOKUP(C2166,'eindex _tget pp '!$A$4:$G$615,7,FALSE),0)</f>
        <v>0</v>
      </c>
      <c r="AB2166" s="1">
        <f>VLOOKUP(A2166,'ADM Details FY17'!$A$3:$AB$3515,28,FALSE)</f>
        <v>0</v>
      </c>
      <c r="AC2166" s="1">
        <f t="shared" si="167"/>
        <v>0</v>
      </c>
      <c r="AD2166" s="1">
        <f t="shared" si="168"/>
        <v>0</v>
      </c>
      <c r="AE2166" s="1">
        <f t="shared" si="169"/>
        <v>0</v>
      </c>
    </row>
    <row r="2167" spans="1:31" x14ac:dyDescent="0.25">
      <c r="A2167" t="str">
        <f>B2167&amp;"-"&amp;COUNTIF($B$3:B2167,B2167)</f>
        <v>598-7</v>
      </c>
      <c r="B2167">
        <v>598</v>
      </c>
      <c r="C2167" s="18">
        <f>VLOOKUP(A2167,'ADM Details FY17'!$A$3:$D$3515,4,FALSE)</f>
        <v>0</v>
      </c>
      <c r="D2167" s="1">
        <f>VLOOKUP(A2167,'ADM Details FY17'!$A$3:$E$3515,5,FALSE)</f>
        <v>0</v>
      </c>
      <c r="E2167" s="1">
        <f>VLOOKUP(A2167,'ADM Details FY17'!$A$3:$F$3515,6,FALSE)</f>
        <v>0</v>
      </c>
      <c r="F2167" s="1">
        <f>VLOOKUP(A2167,'ADM Details FY17'!$A$3:$G$3515,7,FALSE)</f>
        <v>0</v>
      </c>
      <c r="G2167" s="1">
        <f>VLOOKUP(A2167,'ADM Details FY17'!$A$3:$H$3515,8,FALSE)</f>
        <v>0</v>
      </c>
      <c r="H2167" s="1">
        <f>VLOOKUP(A2167,'ADM Details FY17'!$A$3:$I$3515,9,FALSE)</f>
        <v>0</v>
      </c>
      <c r="I2167" s="1">
        <f>VLOOKUP(A2167,'ADM Details FY17'!$A$3:$J$3517,10,FALSE)</f>
        <v>0</v>
      </c>
      <c r="J2167" s="1">
        <f>VLOOKUP(A2167,'ADM Details FY17'!$A$3:$K$3515,11,FALSE)</f>
        <v>0</v>
      </c>
      <c r="K2167" s="1">
        <f>VLOOKUP(A2167,'ADM Details FY17'!$A$3:$M$3515,13,FALSE)</f>
        <v>0</v>
      </c>
      <c r="L2167" s="1">
        <f>VLOOKUP(A2167,'ADM Details FY17'!$A$3:$O$3515,15,FALSE)</f>
        <v>0</v>
      </c>
      <c r="M2167" s="1">
        <f>VLOOKUP(A2167,'ADM Details FY17'!$A$3:$P$3515,16,FALSE)</f>
        <v>0</v>
      </c>
      <c r="N2167" s="1">
        <f>VLOOKUP(A2167,'ADM Details FY17'!$A$3:$Q$3515,17,FALSE)</f>
        <v>0</v>
      </c>
      <c r="O2167" s="1">
        <f>VLOOKUP(A2167,'ADM Details FY17'!$A$3:$S$3515,19,FALSE)</f>
        <v>0</v>
      </c>
      <c r="P2167" s="1">
        <f>VLOOKUP(A2167,'ADM Details FY17'!$A$3:$U$3515,21,FALSE)</f>
        <v>0</v>
      </c>
      <c r="Q2167" s="1">
        <f>VLOOKUP(A2167,'ADM Details FY17'!$A$3:$V$3515,22,FALSE)</f>
        <v>0</v>
      </c>
      <c r="R2167" s="1">
        <f>VLOOKUP(A2167,'ADM Details FY17'!$A$3:$W$3515,23,FALSE)</f>
        <v>0</v>
      </c>
      <c r="S2167" s="1">
        <f>VLOOKUP(A2167,'ADM Details FY17'!$A$3:$X$3515,24,FALSE)</f>
        <v>0</v>
      </c>
      <c r="T2167" s="1">
        <f>VLOOKUP(A2167,'ADM Details FY17'!$A$3:$Y$3515,25,FALSE)</f>
        <v>0</v>
      </c>
      <c r="U2167" s="1">
        <f>VLOOKUP(A2167,'ADM Details FY17'!$A$3:$AA$3515,27,FALSE)</f>
        <v>0</v>
      </c>
      <c r="V2167" s="1">
        <f>IFERROR(VLOOKUP(C2167,'eindex _tget pp '!$A$4:$E$615,5,FALSE),0)</f>
        <v>0</v>
      </c>
      <c r="W2167" s="31">
        <f>IFERROR(VLOOKUP(C2167,'eindex _tget pp '!$A$4:$F$615,6,FALSE),0)</f>
        <v>0</v>
      </c>
      <c r="X2167" s="4">
        <f>IFERROR(VLOOKUP(B2167,'eschools 16'!$A$2:$F$25,6,FALSE),1)</f>
        <v>1</v>
      </c>
      <c r="Y2167" s="1">
        <f t="shared" si="165"/>
        <v>0</v>
      </c>
      <c r="Z2167" s="1">
        <f t="shared" si="166"/>
        <v>0</v>
      </c>
      <c r="AA2167" s="31">
        <f>IFERROR(VLOOKUP(C2167,'eindex _tget pp '!$A$4:$G$615,7,FALSE),0)</f>
        <v>0</v>
      </c>
      <c r="AB2167" s="1">
        <f>VLOOKUP(A2167,'ADM Details FY17'!$A$3:$AB$3515,28,FALSE)</f>
        <v>0</v>
      </c>
      <c r="AC2167" s="1">
        <f t="shared" si="167"/>
        <v>0</v>
      </c>
      <c r="AD2167" s="1">
        <f t="shared" si="168"/>
        <v>0</v>
      </c>
      <c r="AE2167" s="1">
        <f t="shared" si="169"/>
        <v>0</v>
      </c>
    </row>
    <row r="2168" spans="1:31" x14ac:dyDescent="0.25">
      <c r="A2168" t="str">
        <f>B2168&amp;"-"&amp;COUNTIF($B$3:B2168,B2168)</f>
        <v>598-8</v>
      </c>
      <c r="B2168">
        <v>598</v>
      </c>
      <c r="C2168" s="18">
        <f>VLOOKUP(A2168,'ADM Details FY17'!$A$3:$D$3515,4,FALSE)</f>
        <v>0</v>
      </c>
      <c r="D2168" s="1">
        <f>VLOOKUP(A2168,'ADM Details FY17'!$A$3:$E$3515,5,FALSE)</f>
        <v>0</v>
      </c>
      <c r="E2168" s="1">
        <f>VLOOKUP(A2168,'ADM Details FY17'!$A$3:$F$3515,6,FALSE)</f>
        <v>0</v>
      </c>
      <c r="F2168" s="1">
        <f>VLOOKUP(A2168,'ADM Details FY17'!$A$3:$G$3515,7,FALSE)</f>
        <v>0</v>
      </c>
      <c r="G2168" s="1">
        <f>VLOOKUP(A2168,'ADM Details FY17'!$A$3:$H$3515,8,FALSE)</f>
        <v>0</v>
      </c>
      <c r="H2168" s="1">
        <f>VLOOKUP(A2168,'ADM Details FY17'!$A$3:$I$3515,9,FALSE)</f>
        <v>0</v>
      </c>
      <c r="I2168" s="1">
        <f>VLOOKUP(A2168,'ADM Details FY17'!$A$3:$J$3517,10,FALSE)</f>
        <v>0</v>
      </c>
      <c r="J2168" s="1">
        <f>VLOOKUP(A2168,'ADM Details FY17'!$A$3:$K$3515,11,FALSE)</f>
        <v>0</v>
      </c>
      <c r="K2168" s="1">
        <f>VLOOKUP(A2168,'ADM Details FY17'!$A$3:$M$3515,13,FALSE)</f>
        <v>0</v>
      </c>
      <c r="L2168" s="1">
        <f>VLOOKUP(A2168,'ADM Details FY17'!$A$3:$O$3515,15,FALSE)</f>
        <v>0</v>
      </c>
      <c r="M2168" s="1">
        <f>VLOOKUP(A2168,'ADM Details FY17'!$A$3:$P$3515,16,FALSE)</f>
        <v>0</v>
      </c>
      <c r="N2168" s="1">
        <f>VLOOKUP(A2168,'ADM Details FY17'!$A$3:$Q$3515,17,FALSE)</f>
        <v>0</v>
      </c>
      <c r="O2168" s="1">
        <f>VLOOKUP(A2168,'ADM Details FY17'!$A$3:$S$3515,19,FALSE)</f>
        <v>0</v>
      </c>
      <c r="P2168" s="1">
        <f>VLOOKUP(A2168,'ADM Details FY17'!$A$3:$U$3515,21,FALSE)</f>
        <v>0</v>
      </c>
      <c r="Q2168" s="1">
        <f>VLOOKUP(A2168,'ADM Details FY17'!$A$3:$V$3515,22,FALSE)</f>
        <v>0</v>
      </c>
      <c r="R2168" s="1">
        <f>VLOOKUP(A2168,'ADM Details FY17'!$A$3:$W$3515,23,FALSE)</f>
        <v>0</v>
      </c>
      <c r="S2168" s="1">
        <f>VLOOKUP(A2168,'ADM Details FY17'!$A$3:$X$3515,24,FALSE)</f>
        <v>0</v>
      </c>
      <c r="T2168" s="1">
        <f>VLOOKUP(A2168,'ADM Details FY17'!$A$3:$Y$3515,25,FALSE)</f>
        <v>0</v>
      </c>
      <c r="U2168" s="1">
        <f>VLOOKUP(A2168,'ADM Details FY17'!$A$3:$AA$3515,27,FALSE)</f>
        <v>0</v>
      </c>
      <c r="V2168" s="1">
        <f>IFERROR(VLOOKUP(C2168,'eindex _tget pp '!$A$4:$E$615,5,FALSE),0)</f>
        <v>0</v>
      </c>
      <c r="W2168" s="31">
        <f>IFERROR(VLOOKUP(C2168,'eindex _tget pp '!$A$4:$F$615,6,FALSE),0)</f>
        <v>0</v>
      </c>
      <c r="X2168" s="4">
        <f>IFERROR(VLOOKUP(B2168,'eschools 16'!$A$2:$F$25,6,FALSE),1)</f>
        <v>1</v>
      </c>
      <c r="Y2168" s="1">
        <f t="shared" si="165"/>
        <v>0</v>
      </c>
      <c r="Z2168" s="1">
        <f t="shared" si="166"/>
        <v>0</v>
      </c>
      <c r="AA2168" s="31">
        <f>IFERROR(VLOOKUP(C2168,'eindex _tget pp '!$A$4:$G$615,7,FALSE),0)</f>
        <v>0</v>
      </c>
      <c r="AB2168" s="1">
        <f>VLOOKUP(A2168,'ADM Details FY17'!$A$3:$AB$3515,28,FALSE)</f>
        <v>0</v>
      </c>
      <c r="AC2168" s="1">
        <f t="shared" si="167"/>
        <v>0</v>
      </c>
      <c r="AD2168" s="1">
        <f t="shared" si="168"/>
        <v>0</v>
      </c>
      <c r="AE2168" s="1">
        <f t="shared" si="169"/>
        <v>0</v>
      </c>
    </row>
    <row r="2169" spans="1:31" x14ac:dyDescent="0.25">
      <c r="A2169" t="str">
        <f>B2169&amp;"-"&amp;COUNTIF($B$3:B2169,B2169)</f>
        <v>598-9</v>
      </c>
      <c r="B2169">
        <v>598</v>
      </c>
      <c r="C2169" s="18">
        <f>VLOOKUP(A2169,'ADM Details FY17'!$A$3:$D$3515,4,FALSE)</f>
        <v>0</v>
      </c>
      <c r="D2169" s="1">
        <f>VLOOKUP(A2169,'ADM Details FY17'!$A$3:$E$3515,5,FALSE)</f>
        <v>0</v>
      </c>
      <c r="E2169" s="1">
        <f>VLOOKUP(A2169,'ADM Details FY17'!$A$3:$F$3515,6,FALSE)</f>
        <v>0</v>
      </c>
      <c r="F2169" s="1">
        <f>VLOOKUP(A2169,'ADM Details FY17'!$A$3:$G$3515,7,FALSE)</f>
        <v>0</v>
      </c>
      <c r="G2169" s="1">
        <f>VLOOKUP(A2169,'ADM Details FY17'!$A$3:$H$3515,8,FALSE)</f>
        <v>0</v>
      </c>
      <c r="H2169" s="1">
        <f>VLOOKUP(A2169,'ADM Details FY17'!$A$3:$I$3515,9,FALSE)</f>
        <v>0</v>
      </c>
      <c r="I2169" s="1">
        <f>VLOOKUP(A2169,'ADM Details FY17'!$A$3:$J$3517,10,FALSE)</f>
        <v>0</v>
      </c>
      <c r="J2169" s="1">
        <f>VLOOKUP(A2169,'ADM Details FY17'!$A$3:$K$3515,11,FALSE)</f>
        <v>0</v>
      </c>
      <c r="K2169" s="1">
        <f>VLOOKUP(A2169,'ADM Details FY17'!$A$3:$M$3515,13,FALSE)</f>
        <v>0</v>
      </c>
      <c r="L2169" s="1">
        <f>VLOOKUP(A2169,'ADM Details FY17'!$A$3:$O$3515,15,FALSE)</f>
        <v>0</v>
      </c>
      <c r="M2169" s="1">
        <f>VLOOKUP(A2169,'ADM Details FY17'!$A$3:$P$3515,16,FALSE)</f>
        <v>0</v>
      </c>
      <c r="N2169" s="1">
        <f>VLOOKUP(A2169,'ADM Details FY17'!$A$3:$Q$3515,17,FALSE)</f>
        <v>0</v>
      </c>
      <c r="O2169" s="1">
        <f>VLOOKUP(A2169,'ADM Details FY17'!$A$3:$S$3515,19,FALSE)</f>
        <v>0</v>
      </c>
      <c r="P2169" s="1">
        <f>VLOOKUP(A2169,'ADM Details FY17'!$A$3:$U$3515,21,FALSE)</f>
        <v>0</v>
      </c>
      <c r="Q2169" s="1">
        <f>VLOOKUP(A2169,'ADM Details FY17'!$A$3:$V$3515,22,FALSE)</f>
        <v>0</v>
      </c>
      <c r="R2169" s="1">
        <f>VLOOKUP(A2169,'ADM Details FY17'!$A$3:$W$3515,23,FALSE)</f>
        <v>0</v>
      </c>
      <c r="S2169" s="1">
        <f>VLOOKUP(A2169,'ADM Details FY17'!$A$3:$X$3515,24,FALSE)</f>
        <v>0</v>
      </c>
      <c r="T2169" s="1">
        <f>VLOOKUP(A2169,'ADM Details FY17'!$A$3:$Y$3515,25,FALSE)</f>
        <v>0</v>
      </c>
      <c r="U2169" s="1">
        <f>VLOOKUP(A2169,'ADM Details FY17'!$A$3:$AA$3515,27,FALSE)</f>
        <v>0</v>
      </c>
      <c r="V2169" s="1">
        <f>IFERROR(VLOOKUP(C2169,'eindex _tget pp '!$A$4:$E$615,5,FALSE),0)</f>
        <v>0</v>
      </c>
      <c r="W2169" s="31">
        <f>IFERROR(VLOOKUP(C2169,'eindex _tget pp '!$A$4:$F$615,6,FALSE),0)</f>
        <v>0</v>
      </c>
      <c r="X2169" s="4">
        <f>IFERROR(VLOOKUP(B2169,'eschools 16'!$A$2:$F$25,6,FALSE),1)</f>
        <v>1</v>
      </c>
      <c r="Y2169" s="1">
        <f t="shared" si="165"/>
        <v>0</v>
      </c>
      <c r="Z2169" s="1">
        <f t="shared" si="166"/>
        <v>0</v>
      </c>
      <c r="AA2169" s="31">
        <f>IFERROR(VLOOKUP(C2169,'eindex _tget pp '!$A$4:$G$615,7,FALSE),0)</f>
        <v>0</v>
      </c>
      <c r="AB2169" s="1">
        <f>VLOOKUP(A2169,'ADM Details FY17'!$A$3:$AB$3515,28,FALSE)</f>
        <v>0</v>
      </c>
      <c r="AC2169" s="1">
        <f t="shared" si="167"/>
        <v>0</v>
      </c>
      <c r="AD2169" s="1">
        <f t="shared" si="168"/>
        <v>0</v>
      </c>
      <c r="AE2169" s="1">
        <f t="shared" si="169"/>
        <v>0</v>
      </c>
    </row>
    <row r="2170" spans="1:31" x14ac:dyDescent="0.25">
      <c r="A2170" t="str">
        <f>B2170&amp;"-"&amp;COUNTIF($B$3:B2170,B2170)</f>
        <v>608-1</v>
      </c>
      <c r="B2170">
        <v>608</v>
      </c>
      <c r="C2170" s="18">
        <f>VLOOKUP(A2170,'ADM Details FY17'!$A$3:$D$3515,4,FALSE)</f>
        <v>43752</v>
      </c>
      <c r="D2170" s="1">
        <f>VLOOKUP(A2170,'ADM Details FY17'!$A$3:$E$3515,5,FALSE)</f>
        <v>41.21</v>
      </c>
      <c r="E2170" s="1">
        <f>VLOOKUP(A2170,'ADM Details FY17'!$A$3:$F$3515,6,FALSE)</f>
        <v>0</v>
      </c>
      <c r="F2170" s="1">
        <f>VLOOKUP(A2170,'ADM Details FY17'!$A$3:$G$3515,7,FALSE)</f>
        <v>21.07</v>
      </c>
      <c r="G2170" s="1">
        <f>VLOOKUP(A2170,'ADM Details FY17'!$A$3:$H$3515,8,FALSE)</f>
        <v>4.71</v>
      </c>
      <c r="H2170" s="1">
        <f>VLOOKUP(A2170,'ADM Details FY17'!$A$3:$I$3515,9,FALSE)</f>
        <v>0</v>
      </c>
      <c r="I2170" s="1">
        <f>VLOOKUP(A2170,'ADM Details FY17'!$A$3:$J$3517,10,FALSE)</f>
        <v>0.85</v>
      </c>
      <c r="J2170" s="1">
        <f>VLOOKUP(A2170,'ADM Details FY17'!$A$3:$K$3515,11,FALSE)</f>
        <v>7.62</v>
      </c>
      <c r="K2170" s="1">
        <f>VLOOKUP(A2170,'ADM Details FY17'!$A$3:$M$3515,13,FALSE)</f>
        <v>34.799999999999997</v>
      </c>
      <c r="L2170" s="1">
        <f>VLOOKUP(A2170,'ADM Details FY17'!$A$3:$O$3515,15,FALSE)</f>
        <v>0</v>
      </c>
      <c r="M2170" s="1">
        <f>VLOOKUP(A2170,'ADM Details FY17'!$A$3:$P$3515,16,FALSE)</f>
        <v>0</v>
      </c>
      <c r="N2170" s="1">
        <f>VLOOKUP(A2170,'ADM Details FY17'!$A$3:$Q$3515,17,FALSE)</f>
        <v>0</v>
      </c>
      <c r="O2170" s="1">
        <f>VLOOKUP(A2170,'ADM Details FY17'!$A$3:$S$3515,19,FALSE)</f>
        <v>0</v>
      </c>
      <c r="P2170" s="1">
        <f>VLOOKUP(A2170,'ADM Details FY17'!$A$3:$U$3515,21,FALSE)</f>
        <v>0</v>
      </c>
      <c r="Q2170" s="1">
        <f>VLOOKUP(A2170,'ADM Details FY17'!$A$3:$V$3515,22,FALSE)</f>
        <v>0</v>
      </c>
      <c r="R2170" s="1">
        <f>VLOOKUP(A2170,'ADM Details FY17'!$A$3:$W$3515,23,FALSE)</f>
        <v>0</v>
      </c>
      <c r="S2170" s="1">
        <f>VLOOKUP(A2170,'ADM Details FY17'!$A$3:$X$3515,24,FALSE)</f>
        <v>0</v>
      </c>
      <c r="T2170" s="1">
        <f>VLOOKUP(A2170,'ADM Details FY17'!$A$3:$Y$3515,25,FALSE)</f>
        <v>0</v>
      </c>
      <c r="U2170" s="1">
        <f>VLOOKUP(A2170,'ADM Details FY17'!$A$3:$AA$3515,27,FALSE)</f>
        <v>0</v>
      </c>
      <c r="V2170" s="1">
        <f>IFERROR(VLOOKUP(C2170,'eindex _tget pp '!$A$4:$E$615,5,FALSE),0)</f>
        <v>195.16110414154781</v>
      </c>
      <c r="W2170" s="31">
        <f>IFERROR(VLOOKUP(C2170,'eindex _tget pp '!$A$4:$F$615,6,FALSE),0)</f>
        <v>1.2931511515</v>
      </c>
      <c r="X2170" s="4">
        <f>IFERROR(VLOOKUP(B2170,'eschools 16'!$A$2:$F$25,6,FALSE),1)</f>
        <v>1</v>
      </c>
      <c r="Y2170" s="1">
        <f t="shared" si="165"/>
        <v>2010.65</v>
      </c>
      <c r="Z2170" s="1">
        <f t="shared" si="166"/>
        <v>12240.45</v>
      </c>
      <c r="AA2170" s="31">
        <f>IFERROR(VLOOKUP(C2170,'eindex _tget pp '!$A$4:$G$615,7,FALSE),0)</f>
        <v>0.46646849499999998</v>
      </c>
      <c r="AB2170" s="1">
        <f>VLOOKUP(A2170,'ADM Details FY17'!$A$3:$AB$3515,28,FALSE)</f>
        <v>0</v>
      </c>
      <c r="AC2170" s="1">
        <f t="shared" si="167"/>
        <v>0</v>
      </c>
      <c r="AD2170" s="1">
        <f t="shared" si="168"/>
        <v>41.21</v>
      </c>
      <c r="AE2170" s="1">
        <f t="shared" si="169"/>
        <v>6181.5</v>
      </c>
    </row>
    <row r="2171" spans="1:31" x14ac:dyDescent="0.25">
      <c r="A2171" t="str">
        <f>B2171&amp;"-"&amp;COUNTIF($B$3:B2171,B2171)</f>
        <v>608-2</v>
      </c>
      <c r="B2171">
        <v>608</v>
      </c>
      <c r="C2171" s="18">
        <f>VLOOKUP(A2171,'ADM Details FY17'!$A$3:$D$3515,4,FALSE)</f>
        <v>46102</v>
      </c>
      <c r="D2171" s="1">
        <f>VLOOKUP(A2171,'ADM Details FY17'!$A$3:$E$3515,5,FALSE)</f>
        <v>2</v>
      </c>
      <c r="E2171" s="1">
        <f>VLOOKUP(A2171,'ADM Details FY17'!$A$3:$F$3515,6,FALSE)</f>
        <v>0</v>
      </c>
      <c r="F2171" s="1">
        <f>VLOOKUP(A2171,'ADM Details FY17'!$A$3:$G$3515,7,FALSE)</f>
        <v>0</v>
      </c>
      <c r="G2171" s="1">
        <f>VLOOKUP(A2171,'ADM Details FY17'!$A$3:$H$3515,8,FALSE)</f>
        <v>1</v>
      </c>
      <c r="H2171" s="1">
        <f>VLOOKUP(A2171,'ADM Details FY17'!$A$3:$I$3515,9,FALSE)</f>
        <v>0</v>
      </c>
      <c r="I2171" s="1">
        <f>VLOOKUP(A2171,'ADM Details FY17'!$A$3:$J$3517,10,FALSE)</f>
        <v>0</v>
      </c>
      <c r="J2171" s="1">
        <f>VLOOKUP(A2171,'ADM Details FY17'!$A$3:$K$3515,11,FALSE)</f>
        <v>1</v>
      </c>
      <c r="K2171" s="1">
        <f>VLOOKUP(A2171,'ADM Details FY17'!$A$3:$M$3515,13,FALSE)</f>
        <v>0</v>
      </c>
      <c r="L2171" s="1">
        <f>VLOOKUP(A2171,'ADM Details FY17'!$A$3:$O$3515,15,FALSE)</f>
        <v>0</v>
      </c>
      <c r="M2171" s="1">
        <f>VLOOKUP(A2171,'ADM Details FY17'!$A$3:$P$3515,16,FALSE)</f>
        <v>0</v>
      </c>
      <c r="N2171" s="1">
        <f>VLOOKUP(A2171,'ADM Details FY17'!$A$3:$Q$3515,17,FALSE)</f>
        <v>0</v>
      </c>
      <c r="O2171" s="1">
        <f>VLOOKUP(A2171,'ADM Details FY17'!$A$3:$S$3515,19,FALSE)</f>
        <v>0</v>
      </c>
      <c r="P2171" s="1">
        <f>VLOOKUP(A2171,'ADM Details FY17'!$A$3:$U$3515,21,FALSE)</f>
        <v>0</v>
      </c>
      <c r="Q2171" s="1">
        <f>VLOOKUP(A2171,'ADM Details FY17'!$A$3:$V$3515,22,FALSE)</f>
        <v>0</v>
      </c>
      <c r="R2171" s="1">
        <f>VLOOKUP(A2171,'ADM Details FY17'!$A$3:$W$3515,23,FALSE)</f>
        <v>0</v>
      </c>
      <c r="S2171" s="1">
        <f>VLOOKUP(A2171,'ADM Details FY17'!$A$3:$X$3515,24,FALSE)</f>
        <v>0</v>
      </c>
      <c r="T2171" s="1">
        <f>VLOOKUP(A2171,'ADM Details FY17'!$A$3:$Y$3515,25,FALSE)</f>
        <v>0</v>
      </c>
      <c r="U2171" s="1">
        <f>VLOOKUP(A2171,'ADM Details FY17'!$A$3:$AA$3515,27,FALSE)</f>
        <v>0</v>
      </c>
      <c r="V2171" s="1">
        <f>IFERROR(VLOOKUP(C2171,'eindex _tget pp '!$A$4:$E$615,5,FALSE),0)</f>
        <v>192.46256589455538</v>
      </c>
      <c r="W2171" s="31">
        <f>IFERROR(VLOOKUP(C2171,'eindex _tget pp '!$A$4:$F$615,6,FALSE),0)</f>
        <v>0.58606617930000005</v>
      </c>
      <c r="X2171" s="4">
        <f>IFERROR(VLOOKUP(B2171,'eschools 16'!$A$2:$F$25,6,FALSE),1)</f>
        <v>1</v>
      </c>
      <c r="Y2171" s="1">
        <f t="shared" si="165"/>
        <v>96.23</v>
      </c>
      <c r="Z2171" s="1">
        <f t="shared" si="166"/>
        <v>0</v>
      </c>
      <c r="AA2171" s="31">
        <f>IFERROR(VLOOKUP(C2171,'eindex _tget pp '!$A$4:$G$615,7,FALSE),0)</f>
        <v>0.44250292000000002</v>
      </c>
      <c r="AB2171" s="1">
        <f>VLOOKUP(A2171,'ADM Details FY17'!$A$3:$AB$3515,28,FALSE)</f>
        <v>0</v>
      </c>
      <c r="AC2171" s="1">
        <f t="shared" si="167"/>
        <v>0</v>
      </c>
      <c r="AD2171" s="1">
        <f t="shared" si="168"/>
        <v>2</v>
      </c>
      <c r="AE2171" s="1">
        <f t="shared" si="169"/>
        <v>300</v>
      </c>
    </row>
    <row r="2172" spans="1:31" x14ac:dyDescent="0.25">
      <c r="A2172" t="str">
        <f>B2172&amp;"-"&amp;COUNTIF($B$3:B2172,B2172)</f>
        <v>608-3</v>
      </c>
      <c r="B2172">
        <v>608</v>
      </c>
      <c r="C2172" s="18">
        <f>VLOOKUP(A2172,'ADM Details FY17'!$A$3:$D$3515,4,FALSE)</f>
        <v>47332</v>
      </c>
      <c r="D2172" s="1">
        <f>VLOOKUP(A2172,'ADM Details FY17'!$A$3:$E$3515,5,FALSE)</f>
        <v>6</v>
      </c>
      <c r="E2172" s="1">
        <f>VLOOKUP(A2172,'ADM Details FY17'!$A$3:$F$3515,6,FALSE)</f>
        <v>0</v>
      </c>
      <c r="F2172" s="1">
        <f>VLOOKUP(A2172,'ADM Details FY17'!$A$3:$G$3515,7,FALSE)</f>
        <v>3.94</v>
      </c>
      <c r="G2172" s="1">
        <f>VLOOKUP(A2172,'ADM Details FY17'!$A$3:$H$3515,8,FALSE)</f>
        <v>0</v>
      </c>
      <c r="H2172" s="1">
        <f>VLOOKUP(A2172,'ADM Details FY17'!$A$3:$I$3515,9,FALSE)</f>
        <v>0</v>
      </c>
      <c r="I2172" s="1">
        <f>VLOOKUP(A2172,'ADM Details FY17'!$A$3:$J$3517,10,FALSE)</f>
        <v>0</v>
      </c>
      <c r="J2172" s="1">
        <f>VLOOKUP(A2172,'ADM Details FY17'!$A$3:$K$3515,11,FALSE)</f>
        <v>1</v>
      </c>
      <c r="K2172" s="1">
        <f>VLOOKUP(A2172,'ADM Details FY17'!$A$3:$M$3515,13,FALSE)</f>
        <v>2</v>
      </c>
      <c r="L2172" s="1">
        <f>VLOOKUP(A2172,'ADM Details FY17'!$A$3:$O$3515,15,FALSE)</f>
        <v>0</v>
      </c>
      <c r="M2172" s="1">
        <f>VLOOKUP(A2172,'ADM Details FY17'!$A$3:$P$3515,16,FALSE)</f>
        <v>0</v>
      </c>
      <c r="N2172" s="1">
        <f>VLOOKUP(A2172,'ADM Details FY17'!$A$3:$Q$3515,17,FALSE)</f>
        <v>0</v>
      </c>
      <c r="O2172" s="1">
        <f>VLOOKUP(A2172,'ADM Details FY17'!$A$3:$S$3515,19,FALSE)</f>
        <v>0</v>
      </c>
      <c r="P2172" s="1">
        <f>VLOOKUP(A2172,'ADM Details FY17'!$A$3:$U$3515,21,FALSE)</f>
        <v>0</v>
      </c>
      <c r="Q2172" s="1">
        <f>VLOOKUP(A2172,'ADM Details FY17'!$A$3:$V$3515,22,FALSE)</f>
        <v>0</v>
      </c>
      <c r="R2172" s="1">
        <f>VLOOKUP(A2172,'ADM Details FY17'!$A$3:$W$3515,23,FALSE)</f>
        <v>0</v>
      </c>
      <c r="S2172" s="1">
        <f>VLOOKUP(A2172,'ADM Details FY17'!$A$3:$X$3515,24,FALSE)</f>
        <v>0</v>
      </c>
      <c r="T2172" s="1">
        <f>VLOOKUP(A2172,'ADM Details FY17'!$A$3:$Y$3515,25,FALSE)</f>
        <v>0</v>
      </c>
      <c r="U2172" s="1">
        <f>VLOOKUP(A2172,'ADM Details FY17'!$A$3:$AA$3515,27,FALSE)</f>
        <v>0</v>
      </c>
      <c r="V2172" s="1">
        <f>IFERROR(VLOOKUP(C2172,'eindex _tget pp '!$A$4:$E$615,5,FALSE),0)</f>
        <v>210.18503737532882</v>
      </c>
      <c r="W2172" s="31">
        <f>IFERROR(VLOOKUP(C2172,'eindex _tget pp '!$A$4:$F$615,6,FALSE),0)</f>
        <v>1.190681876</v>
      </c>
      <c r="X2172" s="4">
        <f>IFERROR(VLOOKUP(B2172,'eschools 16'!$A$2:$F$25,6,FALSE),1)</f>
        <v>1</v>
      </c>
      <c r="Y2172" s="1">
        <f t="shared" si="165"/>
        <v>315.27999999999997</v>
      </c>
      <c r="Z2172" s="1">
        <f t="shared" si="166"/>
        <v>647.73</v>
      </c>
      <c r="AA2172" s="31">
        <f>IFERROR(VLOOKUP(C2172,'eindex _tget pp '!$A$4:$G$615,7,FALSE),0)</f>
        <v>0.50355702999999996</v>
      </c>
      <c r="AB2172" s="1">
        <f>VLOOKUP(A2172,'ADM Details FY17'!$A$3:$AB$3515,28,FALSE)</f>
        <v>0</v>
      </c>
      <c r="AC2172" s="1">
        <f t="shared" si="167"/>
        <v>0</v>
      </c>
      <c r="AD2172" s="1">
        <f t="shared" si="168"/>
        <v>6</v>
      </c>
      <c r="AE2172" s="1">
        <f t="shared" si="169"/>
        <v>900</v>
      </c>
    </row>
    <row r="2173" spans="1:31" x14ac:dyDescent="0.25">
      <c r="A2173" t="str">
        <f>B2173&amp;"-"&amp;COUNTIF($B$3:B2173,B2173)</f>
        <v>608-4</v>
      </c>
      <c r="B2173">
        <v>608</v>
      </c>
      <c r="C2173" s="18">
        <f>VLOOKUP(A2173,'ADM Details FY17'!$A$3:$D$3515,4,FALSE)</f>
        <v>47340</v>
      </c>
      <c r="D2173" s="1">
        <f>VLOOKUP(A2173,'ADM Details FY17'!$A$3:$E$3515,5,FALSE)</f>
        <v>0.23</v>
      </c>
      <c r="E2173" s="1">
        <f>VLOOKUP(A2173,'ADM Details FY17'!$A$3:$F$3515,6,FALSE)</f>
        <v>0</v>
      </c>
      <c r="F2173" s="1">
        <f>VLOOKUP(A2173,'ADM Details FY17'!$A$3:$G$3515,7,FALSE)</f>
        <v>0</v>
      </c>
      <c r="G2173" s="1">
        <f>VLOOKUP(A2173,'ADM Details FY17'!$A$3:$H$3515,8,FALSE)</f>
        <v>0</v>
      </c>
      <c r="H2173" s="1">
        <f>VLOOKUP(A2173,'ADM Details FY17'!$A$3:$I$3515,9,FALSE)</f>
        <v>0</v>
      </c>
      <c r="I2173" s="1">
        <f>VLOOKUP(A2173,'ADM Details FY17'!$A$3:$J$3517,10,FALSE)</f>
        <v>0</v>
      </c>
      <c r="J2173" s="1">
        <f>VLOOKUP(A2173,'ADM Details FY17'!$A$3:$K$3515,11,FALSE)</f>
        <v>0</v>
      </c>
      <c r="K2173" s="1">
        <f>VLOOKUP(A2173,'ADM Details FY17'!$A$3:$M$3515,13,FALSE)</f>
        <v>0</v>
      </c>
      <c r="L2173" s="1">
        <f>VLOOKUP(A2173,'ADM Details FY17'!$A$3:$O$3515,15,FALSE)</f>
        <v>0</v>
      </c>
      <c r="M2173" s="1">
        <f>VLOOKUP(A2173,'ADM Details FY17'!$A$3:$P$3515,16,FALSE)</f>
        <v>0</v>
      </c>
      <c r="N2173" s="1">
        <f>VLOOKUP(A2173,'ADM Details FY17'!$A$3:$Q$3515,17,FALSE)</f>
        <v>0</v>
      </c>
      <c r="O2173" s="1">
        <f>VLOOKUP(A2173,'ADM Details FY17'!$A$3:$S$3515,19,FALSE)</f>
        <v>0</v>
      </c>
      <c r="P2173" s="1">
        <f>VLOOKUP(A2173,'ADM Details FY17'!$A$3:$U$3515,21,FALSE)</f>
        <v>0</v>
      </c>
      <c r="Q2173" s="1">
        <f>VLOOKUP(A2173,'ADM Details FY17'!$A$3:$V$3515,22,FALSE)</f>
        <v>0</v>
      </c>
      <c r="R2173" s="1">
        <f>VLOOKUP(A2173,'ADM Details FY17'!$A$3:$W$3515,23,FALSE)</f>
        <v>0</v>
      </c>
      <c r="S2173" s="1">
        <f>VLOOKUP(A2173,'ADM Details FY17'!$A$3:$X$3515,24,FALSE)</f>
        <v>0</v>
      </c>
      <c r="T2173" s="1">
        <f>VLOOKUP(A2173,'ADM Details FY17'!$A$3:$Y$3515,25,FALSE)</f>
        <v>0</v>
      </c>
      <c r="U2173" s="1">
        <f>VLOOKUP(A2173,'ADM Details FY17'!$A$3:$AA$3515,27,FALSE)</f>
        <v>0</v>
      </c>
      <c r="V2173" s="1">
        <f>IFERROR(VLOOKUP(C2173,'eindex _tget pp '!$A$4:$E$615,5,FALSE),0)</f>
        <v>0</v>
      </c>
      <c r="W2173" s="31">
        <f>IFERROR(VLOOKUP(C2173,'eindex _tget pp '!$A$4:$F$615,6,FALSE),0)</f>
        <v>6.4440304500000004E-2</v>
      </c>
      <c r="X2173" s="4">
        <f>IFERROR(VLOOKUP(B2173,'eschools 16'!$A$2:$F$25,6,FALSE),1)</f>
        <v>1</v>
      </c>
      <c r="Y2173" s="1">
        <f t="shared" si="165"/>
        <v>0</v>
      </c>
      <c r="Z2173" s="1">
        <f t="shared" si="166"/>
        <v>0</v>
      </c>
      <c r="AA2173" s="31">
        <f>IFERROR(VLOOKUP(C2173,'eindex _tget pp '!$A$4:$G$615,7,FALSE),0)</f>
        <v>0.32791545599999999</v>
      </c>
      <c r="AB2173" s="1">
        <f>VLOOKUP(A2173,'ADM Details FY17'!$A$3:$AB$3515,28,FALSE)</f>
        <v>0</v>
      </c>
      <c r="AC2173" s="1">
        <f t="shared" si="167"/>
        <v>0</v>
      </c>
      <c r="AD2173" s="1">
        <f t="shared" si="168"/>
        <v>0.23</v>
      </c>
      <c r="AE2173" s="1">
        <f t="shared" si="169"/>
        <v>34.5</v>
      </c>
    </row>
    <row r="2174" spans="1:31" x14ac:dyDescent="0.25">
      <c r="A2174" t="str">
        <f>B2174&amp;"-"&amp;COUNTIF($B$3:B2174,B2174)</f>
        <v>608-5</v>
      </c>
      <c r="B2174">
        <v>608</v>
      </c>
      <c r="C2174" s="18">
        <f>VLOOKUP(A2174,'ADM Details FY17'!$A$3:$D$3515,4,FALSE)</f>
        <v>44008</v>
      </c>
      <c r="D2174" s="1">
        <f>VLOOKUP(A2174,'ADM Details FY17'!$A$3:$E$3515,5,FALSE)</f>
        <v>1</v>
      </c>
      <c r="E2174" s="1">
        <f>VLOOKUP(A2174,'ADM Details FY17'!$A$3:$F$3515,6,FALSE)</f>
        <v>0</v>
      </c>
      <c r="F2174" s="1">
        <f>VLOOKUP(A2174,'ADM Details FY17'!$A$3:$G$3515,7,FALSE)</f>
        <v>1</v>
      </c>
      <c r="G2174" s="1">
        <f>VLOOKUP(A2174,'ADM Details FY17'!$A$3:$H$3515,8,FALSE)</f>
        <v>0</v>
      </c>
      <c r="H2174" s="1">
        <f>VLOOKUP(A2174,'ADM Details FY17'!$A$3:$I$3515,9,FALSE)</f>
        <v>0</v>
      </c>
      <c r="I2174" s="1">
        <f>VLOOKUP(A2174,'ADM Details FY17'!$A$3:$J$3517,10,FALSE)</f>
        <v>0</v>
      </c>
      <c r="J2174" s="1">
        <f>VLOOKUP(A2174,'ADM Details FY17'!$A$3:$K$3515,11,FALSE)</f>
        <v>0</v>
      </c>
      <c r="K2174" s="1">
        <f>VLOOKUP(A2174,'ADM Details FY17'!$A$3:$M$3515,13,FALSE)</f>
        <v>1</v>
      </c>
      <c r="L2174" s="1">
        <f>VLOOKUP(A2174,'ADM Details FY17'!$A$3:$O$3515,15,FALSE)</f>
        <v>0</v>
      </c>
      <c r="M2174" s="1">
        <f>VLOOKUP(A2174,'ADM Details FY17'!$A$3:$P$3515,16,FALSE)</f>
        <v>0</v>
      </c>
      <c r="N2174" s="1">
        <f>VLOOKUP(A2174,'ADM Details FY17'!$A$3:$Q$3515,17,FALSE)</f>
        <v>0</v>
      </c>
      <c r="O2174" s="1">
        <f>VLOOKUP(A2174,'ADM Details FY17'!$A$3:$S$3515,19,FALSE)</f>
        <v>0</v>
      </c>
      <c r="P2174" s="1">
        <f>VLOOKUP(A2174,'ADM Details FY17'!$A$3:$U$3515,21,FALSE)</f>
        <v>0</v>
      </c>
      <c r="Q2174" s="1">
        <f>VLOOKUP(A2174,'ADM Details FY17'!$A$3:$V$3515,22,FALSE)</f>
        <v>0</v>
      </c>
      <c r="R2174" s="1">
        <f>VLOOKUP(A2174,'ADM Details FY17'!$A$3:$W$3515,23,FALSE)</f>
        <v>0</v>
      </c>
      <c r="S2174" s="1">
        <f>VLOOKUP(A2174,'ADM Details FY17'!$A$3:$X$3515,24,FALSE)</f>
        <v>0</v>
      </c>
      <c r="T2174" s="1">
        <f>VLOOKUP(A2174,'ADM Details FY17'!$A$3:$Y$3515,25,FALSE)</f>
        <v>0</v>
      </c>
      <c r="U2174" s="1">
        <f>VLOOKUP(A2174,'ADM Details FY17'!$A$3:$AA$3515,27,FALSE)</f>
        <v>0</v>
      </c>
      <c r="V2174" s="1">
        <f>IFERROR(VLOOKUP(C2174,'eindex _tget pp '!$A$4:$E$615,5,FALSE),0)</f>
        <v>465.34619688385266</v>
      </c>
      <c r="W2174" s="31">
        <f>IFERROR(VLOOKUP(C2174,'eindex _tget pp '!$A$4:$F$615,6,FALSE),0)</f>
        <v>1.0436422902</v>
      </c>
      <c r="X2174" s="4">
        <f>IFERROR(VLOOKUP(B2174,'eschools 16'!$A$2:$F$25,6,FALSE),1)</f>
        <v>1</v>
      </c>
      <c r="Y2174" s="1">
        <f t="shared" si="165"/>
        <v>116.34</v>
      </c>
      <c r="Z2174" s="1">
        <f t="shared" si="166"/>
        <v>283.87</v>
      </c>
      <c r="AA2174" s="31">
        <f>IFERROR(VLOOKUP(C2174,'eindex _tget pp '!$A$4:$G$615,7,FALSE),0)</f>
        <v>0.49041741999999999</v>
      </c>
      <c r="AB2174" s="1">
        <f>VLOOKUP(A2174,'ADM Details FY17'!$A$3:$AB$3515,28,FALSE)</f>
        <v>0</v>
      </c>
      <c r="AC2174" s="1">
        <f t="shared" si="167"/>
        <v>0</v>
      </c>
      <c r="AD2174" s="1">
        <f t="shared" si="168"/>
        <v>1</v>
      </c>
      <c r="AE2174" s="1">
        <f t="shared" si="169"/>
        <v>150</v>
      </c>
    </row>
    <row r="2175" spans="1:31" x14ac:dyDescent="0.25">
      <c r="A2175" t="str">
        <f>B2175&amp;"-"&amp;COUNTIF($B$3:B2175,B2175)</f>
        <v>608-6</v>
      </c>
      <c r="B2175">
        <v>608</v>
      </c>
      <c r="C2175" s="18">
        <f>VLOOKUP(A2175,'ADM Details FY17'!$A$3:$D$3515,4,FALSE)</f>
        <v>44107</v>
      </c>
      <c r="D2175" s="1">
        <f>VLOOKUP(A2175,'ADM Details FY17'!$A$3:$E$3515,5,FALSE)</f>
        <v>1</v>
      </c>
      <c r="E2175" s="1">
        <f>VLOOKUP(A2175,'ADM Details FY17'!$A$3:$F$3515,6,FALSE)</f>
        <v>0</v>
      </c>
      <c r="F2175" s="1">
        <f>VLOOKUP(A2175,'ADM Details FY17'!$A$3:$G$3515,7,FALSE)</f>
        <v>0</v>
      </c>
      <c r="G2175" s="1">
        <f>VLOOKUP(A2175,'ADM Details FY17'!$A$3:$H$3515,8,FALSE)</f>
        <v>0</v>
      </c>
      <c r="H2175" s="1">
        <f>VLOOKUP(A2175,'ADM Details FY17'!$A$3:$I$3515,9,FALSE)</f>
        <v>0</v>
      </c>
      <c r="I2175" s="1">
        <f>VLOOKUP(A2175,'ADM Details FY17'!$A$3:$J$3517,10,FALSE)</f>
        <v>0</v>
      </c>
      <c r="J2175" s="1">
        <f>VLOOKUP(A2175,'ADM Details FY17'!$A$3:$K$3515,11,FALSE)</f>
        <v>0</v>
      </c>
      <c r="K2175" s="1">
        <f>VLOOKUP(A2175,'ADM Details FY17'!$A$3:$M$3515,13,FALSE)</f>
        <v>1</v>
      </c>
      <c r="L2175" s="1">
        <f>VLOOKUP(A2175,'ADM Details FY17'!$A$3:$O$3515,15,FALSE)</f>
        <v>0</v>
      </c>
      <c r="M2175" s="1">
        <f>VLOOKUP(A2175,'ADM Details FY17'!$A$3:$P$3515,16,FALSE)</f>
        <v>0</v>
      </c>
      <c r="N2175" s="1">
        <f>VLOOKUP(A2175,'ADM Details FY17'!$A$3:$Q$3515,17,FALSE)</f>
        <v>0</v>
      </c>
      <c r="O2175" s="1">
        <f>VLOOKUP(A2175,'ADM Details FY17'!$A$3:$S$3515,19,FALSE)</f>
        <v>0</v>
      </c>
      <c r="P2175" s="1">
        <f>VLOOKUP(A2175,'ADM Details FY17'!$A$3:$U$3515,21,FALSE)</f>
        <v>0</v>
      </c>
      <c r="Q2175" s="1">
        <f>VLOOKUP(A2175,'ADM Details FY17'!$A$3:$V$3515,22,FALSE)</f>
        <v>0</v>
      </c>
      <c r="R2175" s="1">
        <f>VLOOKUP(A2175,'ADM Details FY17'!$A$3:$W$3515,23,FALSE)</f>
        <v>0</v>
      </c>
      <c r="S2175" s="1">
        <f>VLOOKUP(A2175,'ADM Details FY17'!$A$3:$X$3515,24,FALSE)</f>
        <v>0</v>
      </c>
      <c r="T2175" s="1">
        <f>VLOOKUP(A2175,'ADM Details FY17'!$A$3:$Y$3515,25,FALSE)</f>
        <v>0</v>
      </c>
      <c r="U2175" s="1">
        <f>VLOOKUP(A2175,'ADM Details FY17'!$A$3:$AA$3515,27,FALSE)</f>
        <v>0</v>
      </c>
      <c r="V2175" s="1">
        <f>IFERROR(VLOOKUP(C2175,'eindex _tget pp '!$A$4:$E$615,5,FALSE),0)</f>
        <v>1204.0890565193797</v>
      </c>
      <c r="W2175" s="31">
        <f>IFERROR(VLOOKUP(C2175,'eindex _tget pp '!$A$4:$F$615,6,FALSE),0)</f>
        <v>2.1707065658000002</v>
      </c>
      <c r="X2175" s="4">
        <f>IFERROR(VLOOKUP(B2175,'eschools 16'!$A$2:$F$25,6,FALSE),1)</f>
        <v>1</v>
      </c>
      <c r="Y2175" s="1">
        <f t="shared" si="165"/>
        <v>301.02</v>
      </c>
      <c r="Z2175" s="1">
        <f t="shared" si="166"/>
        <v>590.42999999999995</v>
      </c>
      <c r="AA2175" s="31">
        <f>IFERROR(VLOOKUP(C2175,'eindex _tget pp '!$A$4:$G$615,7,FALSE),0)</f>
        <v>0.75171929299999996</v>
      </c>
      <c r="AB2175" s="1">
        <f>VLOOKUP(A2175,'ADM Details FY17'!$A$3:$AB$3515,28,FALSE)</f>
        <v>0</v>
      </c>
      <c r="AC2175" s="1">
        <f t="shared" si="167"/>
        <v>0</v>
      </c>
      <c r="AD2175" s="1">
        <f t="shared" si="168"/>
        <v>1</v>
      </c>
      <c r="AE2175" s="1">
        <f t="shared" si="169"/>
        <v>150</v>
      </c>
    </row>
    <row r="2176" spans="1:31" x14ac:dyDescent="0.25">
      <c r="A2176" t="str">
        <f>B2176&amp;"-"&amp;COUNTIF($B$3:B2176,B2176)</f>
        <v>608-7</v>
      </c>
      <c r="B2176">
        <v>608</v>
      </c>
      <c r="C2176" s="18">
        <f>VLOOKUP(A2176,'ADM Details FY17'!$A$3:$D$3515,4,FALSE)</f>
        <v>44289</v>
      </c>
      <c r="D2176" s="1">
        <f>VLOOKUP(A2176,'ADM Details FY17'!$A$3:$E$3515,5,FALSE)</f>
        <v>1.27</v>
      </c>
      <c r="E2176" s="1">
        <f>VLOOKUP(A2176,'ADM Details FY17'!$A$3:$F$3515,6,FALSE)</f>
        <v>0</v>
      </c>
      <c r="F2176" s="1">
        <f>VLOOKUP(A2176,'ADM Details FY17'!$A$3:$G$3515,7,FALSE)</f>
        <v>0</v>
      </c>
      <c r="G2176" s="1">
        <f>VLOOKUP(A2176,'ADM Details FY17'!$A$3:$H$3515,8,FALSE)</f>
        <v>1</v>
      </c>
      <c r="H2176" s="1">
        <f>VLOOKUP(A2176,'ADM Details FY17'!$A$3:$I$3515,9,FALSE)</f>
        <v>0</v>
      </c>
      <c r="I2176" s="1">
        <f>VLOOKUP(A2176,'ADM Details FY17'!$A$3:$J$3517,10,FALSE)</f>
        <v>0</v>
      </c>
      <c r="J2176" s="1">
        <f>VLOOKUP(A2176,'ADM Details FY17'!$A$3:$K$3515,11,FALSE)</f>
        <v>0</v>
      </c>
      <c r="K2176" s="1">
        <f>VLOOKUP(A2176,'ADM Details FY17'!$A$3:$M$3515,13,FALSE)</f>
        <v>0</v>
      </c>
      <c r="L2176" s="1">
        <f>VLOOKUP(A2176,'ADM Details FY17'!$A$3:$O$3515,15,FALSE)</f>
        <v>0</v>
      </c>
      <c r="M2176" s="1">
        <f>VLOOKUP(A2176,'ADM Details FY17'!$A$3:$P$3515,16,FALSE)</f>
        <v>0</v>
      </c>
      <c r="N2176" s="1">
        <f>VLOOKUP(A2176,'ADM Details FY17'!$A$3:$Q$3515,17,FALSE)</f>
        <v>0</v>
      </c>
      <c r="O2176" s="1">
        <f>VLOOKUP(A2176,'ADM Details FY17'!$A$3:$S$3515,19,FALSE)</f>
        <v>0</v>
      </c>
      <c r="P2176" s="1">
        <f>VLOOKUP(A2176,'ADM Details FY17'!$A$3:$U$3515,21,FALSE)</f>
        <v>0</v>
      </c>
      <c r="Q2176" s="1">
        <f>VLOOKUP(A2176,'ADM Details FY17'!$A$3:$V$3515,22,FALSE)</f>
        <v>0</v>
      </c>
      <c r="R2176" s="1">
        <f>VLOOKUP(A2176,'ADM Details FY17'!$A$3:$W$3515,23,FALSE)</f>
        <v>0</v>
      </c>
      <c r="S2176" s="1">
        <f>VLOOKUP(A2176,'ADM Details FY17'!$A$3:$X$3515,24,FALSE)</f>
        <v>0</v>
      </c>
      <c r="T2176" s="1">
        <f>VLOOKUP(A2176,'ADM Details FY17'!$A$3:$Y$3515,25,FALSE)</f>
        <v>0</v>
      </c>
      <c r="U2176" s="1">
        <f>VLOOKUP(A2176,'ADM Details FY17'!$A$3:$AA$3515,27,FALSE)</f>
        <v>0</v>
      </c>
      <c r="V2176" s="1">
        <f>IFERROR(VLOOKUP(C2176,'eindex _tget pp '!$A$4:$E$615,5,FALSE),0)</f>
        <v>0</v>
      </c>
      <c r="W2176" s="31">
        <f>IFERROR(VLOOKUP(C2176,'eindex _tget pp '!$A$4:$F$615,6,FALSE),0)</f>
        <v>4.3759737399999998E-2</v>
      </c>
      <c r="X2176" s="4">
        <f>IFERROR(VLOOKUP(B2176,'eschools 16'!$A$2:$F$25,6,FALSE),1)</f>
        <v>1</v>
      </c>
      <c r="Y2176" s="1">
        <f t="shared" si="165"/>
        <v>0</v>
      </c>
      <c r="Z2176" s="1">
        <f t="shared" si="166"/>
        <v>0</v>
      </c>
      <c r="AA2176" s="31">
        <f>IFERROR(VLOOKUP(C2176,'eindex _tget pp '!$A$4:$G$615,7,FALSE),0)</f>
        <v>0.18388910999999999</v>
      </c>
      <c r="AB2176" s="1">
        <f>VLOOKUP(A2176,'ADM Details FY17'!$A$3:$AB$3515,28,FALSE)</f>
        <v>0</v>
      </c>
      <c r="AC2176" s="1">
        <f t="shared" si="167"/>
        <v>0</v>
      </c>
      <c r="AD2176" s="1">
        <f t="shared" si="168"/>
        <v>1.27</v>
      </c>
      <c r="AE2176" s="1">
        <f t="shared" si="169"/>
        <v>190.5</v>
      </c>
    </row>
    <row r="2177" spans="1:31" x14ac:dyDescent="0.25">
      <c r="A2177" t="str">
        <f>B2177&amp;"-"&amp;COUNTIF($B$3:B2177,B2177)</f>
        <v>608-8</v>
      </c>
      <c r="B2177">
        <v>608</v>
      </c>
      <c r="C2177" s="18">
        <f>VLOOKUP(A2177,'ADM Details FY17'!$A$3:$D$3515,4,FALSE)</f>
        <v>45500</v>
      </c>
      <c r="D2177" s="1">
        <f>VLOOKUP(A2177,'ADM Details FY17'!$A$3:$E$3515,5,FALSE)</f>
        <v>1</v>
      </c>
      <c r="E2177" s="1">
        <f>VLOOKUP(A2177,'ADM Details FY17'!$A$3:$F$3515,6,FALSE)</f>
        <v>0</v>
      </c>
      <c r="F2177" s="1">
        <f>VLOOKUP(A2177,'ADM Details FY17'!$A$3:$G$3515,7,FALSE)</f>
        <v>0</v>
      </c>
      <c r="G2177" s="1">
        <f>VLOOKUP(A2177,'ADM Details FY17'!$A$3:$H$3515,8,FALSE)</f>
        <v>0</v>
      </c>
      <c r="H2177" s="1">
        <f>VLOOKUP(A2177,'ADM Details FY17'!$A$3:$I$3515,9,FALSE)</f>
        <v>0</v>
      </c>
      <c r="I2177" s="1">
        <f>VLOOKUP(A2177,'ADM Details FY17'!$A$3:$J$3517,10,FALSE)</f>
        <v>0</v>
      </c>
      <c r="J2177" s="1">
        <f>VLOOKUP(A2177,'ADM Details FY17'!$A$3:$K$3515,11,FALSE)</f>
        <v>1</v>
      </c>
      <c r="K2177" s="1">
        <f>VLOOKUP(A2177,'ADM Details FY17'!$A$3:$M$3515,13,FALSE)</f>
        <v>0</v>
      </c>
      <c r="L2177" s="1">
        <f>VLOOKUP(A2177,'ADM Details FY17'!$A$3:$O$3515,15,FALSE)</f>
        <v>0</v>
      </c>
      <c r="M2177" s="1">
        <f>VLOOKUP(A2177,'ADM Details FY17'!$A$3:$P$3515,16,FALSE)</f>
        <v>0</v>
      </c>
      <c r="N2177" s="1">
        <f>VLOOKUP(A2177,'ADM Details FY17'!$A$3:$Q$3515,17,FALSE)</f>
        <v>0</v>
      </c>
      <c r="O2177" s="1">
        <f>VLOOKUP(A2177,'ADM Details FY17'!$A$3:$S$3515,19,FALSE)</f>
        <v>0</v>
      </c>
      <c r="P2177" s="1">
        <f>VLOOKUP(A2177,'ADM Details FY17'!$A$3:$U$3515,21,FALSE)</f>
        <v>0</v>
      </c>
      <c r="Q2177" s="1">
        <f>VLOOKUP(A2177,'ADM Details FY17'!$A$3:$V$3515,22,FALSE)</f>
        <v>0</v>
      </c>
      <c r="R2177" s="1">
        <f>VLOOKUP(A2177,'ADM Details FY17'!$A$3:$W$3515,23,FALSE)</f>
        <v>0</v>
      </c>
      <c r="S2177" s="1">
        <f>VLOOKUP(A2177,'ADM Details FY17'!$A$3:$X$3515,24,FALSE)</f>
        <v>0</v>
      </c>
      <c r="T2177" s="1">
        <f>VLOOKUP(A2177,'ADM Details FY17'!$A$3:$Y$3515,25,FALSE)</f>
        <v>0</v>
      </c>
      <c r="U2177" s="1">
        <f>VLOOKUP(A2177,'ADM Details FY17'!$A$3:$AA$3515,27,FALSE)</f>
        <v>0</v>
      </c>
      <c r="V2177" s="1">
        <f>IFERROR(VLOOKUP(C2177,'eindex _tget pp '!$A$4:$E$615,5,FALSE),0)</f>
        <v>103.28515508998646</v>
      </c>
      <c r="W2177" s="31">
        <f>IFERROR(VLOOKUP(C2177,'eindex _tget pp '!$A$4:$F$615,6,FALSE),0)</f>
        <v>0.2656151819</v>
      </c>
      <c r="X2177" s="4">
        <f>IFERROR(VLOOKUP(B2177,'eschools 16'!$A$2:$F$25,6,FALSE),1)</f>
        <v>1</v>
      </c>
      <c r="Y2177" s="1">
        <f t="shared" si="165"/>
        <v>25.82</v>
      </c>
      <c r="Z2177" s="1">
        <f t="shared" si="166"/>
        <v>0</v>
      </c>
      <c r="AA2177" s="31">
        <f>IFERROR(VLOOKUP(C2177,'eindex _tget pp '!$A$4:$G$615,7,FALSE),0)</f>
        <v>0.45041583099999999</v>
      </c>
      <c r="AB2177" s="1">
        <f>VLOOKUP(A2177,'ADM Details FY17'!$A$3:$AB$3515,28,FALSE)</f>
        <v>0</v>
      </c>
      <c r="AC2177" s="1">
        <f t="shared" si="167"/>
        <v>0</v>
      </c>
      <c r="AD2177" s="1">
        <f t="shared" si="168"/>
        <v>1</v>
      </c>
      <c r="AE2177" s="1">
        <f t="shared" si="169"/>
        <v>150</v>
      </c>
    </row>
    <row r="2178" spans="1:31" x14ac:dyDescent="0.25">
      <c r="A2178" t="str">
        <f>B2178&amp;"-"&amp;COUNTIF($B$3:B2178,B2178)</f>
        <v>608-9</v>
      </c>
      <c r="B2178">
        <v>608</v>
      </c>
      <c r="C2178" s="18">
        <f>VLOOKUP(A2178,'ADM Details FY17'!$A$3:$D$3515,4,FALSE)</f>
        <v>44412</v>
      </c>
      <c r="D2178" s="1">
        <f>VLOOKUP(A2178,'ADM Details FY17'!$A$3:$E$3515,5,FALSE)</f>
        <v>5.49</v>
      </c>
      <c r="E2178" s="1">
        <f>VLOOKUP(A2178,'ADM Details FY17'!$A$3:$F$3515,6,FALSE)</f>
        <v>0</v>
      </c>
      <c r="F2178" s="1">
        <f>VLOOKUP(A2178,'ADM Details FY17'!$A$3:$G$3515,7,FALSE)</f>
        <v>1.84</v>
      </c>
      <c r="G2178" s="1">
        <f>VLOOKUP(A2178,'ADM Details FY17'!$A$3:$H$3515,8,FALSE)</f>
        <v>2.42</v>
      </c>
      <c r="H2178" s="1">
        <f>VLOOKUP(A2178,'ADM Details FY17'!$A$3:$I$3515,9,FALSE)</f>
        <v>0</v>
      </c>
      <c r="I2178" s="1">
        <f>VLOOKUP(A2178,'ADM Details FY17'!$A$3:$J$3517,10,FALSE)</f>
        <v>0</v>
      </c>
      <c r="J2178" s="1">
        <f>VLOOKUP(A2178,'ADM Details FY17'!$A$3:$K$3515,11,FALSE)</f>
        <v>1</v>
      </c>
      <c r="K2178" s="1">
        <f>VLOOKUP(A2178,'ADM Details FY17'!$A$3:$M$3515,13,FALSE)</f>
        <v>4.49</v>
      </c>
      <c r="L2178" s="1">
        <f>VLOOKUP(A2178,'ADM Details FY17'!$A$3:$O$3515,15,FALSE)</f>
        <v>0</v>
      </c>
      <c r="M2178" s="1">
        <f>VLOOKUP(A2178,'ADM Details FY17'!$A$3:$P$3515,16,FALSE)</f>
        <v>0</v>
      </c>
      <c r="N2178" s="1">
        <f>VLOOKUP(A2178,'ADM Details FY17'!$A$3:$Q$3515,17,FALSE)</f>
        <v>0</v>
      </c>
      <c r="O2178" s="1">
        <f>VLOOKUP(A2178,'ADM Details FY17'!$A$3:$S$3515,19,FALSE)</f>
        <v>0</v>
      </c>
      <c r="P2178" s="1">
        <f>VLOOKUP(A2178,'ADM Details FY17'!$A$3:$U$3515,21,FALSE)</f>
        <v>0</v>
      </c>
      <c r="Q2178" s="1">
        <f>VLOOKUP(A2178,'ADM Details FY17'!$A$3:$V$3515,22,FALSE)</f>
        <v>0</v>
      </c>
      <c r="R2178" s="1">
        <f>VLOOKUP(A2178,'ADM Details FY17'!$A$3:$W$3515,23,FALSE)</f>
        <v>0</v>
      </c>
      <c r="S2178" s="1">
        <f>VLOOKUP(A2178,'ADM Details FY17'!$A$3:$X$3515,24,FALSE)</f>
        <v>0</v>
      </c>
      <c r="T2178" s="1">
        <f>VLOOKUP(A2178,'ADM Details FY17'!$A$3:$Y$3515,25,FALSE)</f>
        <v>0</v>
      </c>
      <c r="U2178" s="1">
        <f>VLOOKUP(A2178,'ADM Details FY17'!$A$3:$AA$3515,27,FALSE)</f>
        <v>0</v>
      </c>
      <c r="V2178" s="1">
        <f>IFERROR(VLOOKUP(C2178,'eindex _tget pp '!$A$4:$E$615,5,FALSE),0)</f>
        <v>1173.7675101870461</v>
      </c>
      <c r="W2178" s="31">
        <f>IFERROR(VLOOKUP(C2178,'eindex _tget pp '!$A$4:$F$615,6,FALSE),0)</f>
        <v>0.9689045906</v>
      </c>
      <c r="X2178" s="4">
        <f>IFERROR(VLOOKUP(B2178,'eschools 16'!$A$2:$F$25,6,FALSE),1)</f>
        <v>1</v>
      </c>
      <c r="Y2178" s="1">
        <f t="shared" si="165"/>
        <v>1611</v>
      </c>
      <c r="Z2178" s="1">
        <f t="shared" si="166"/>
        <v>1183.3</v>
      </c>
      <c r="AA2178" s="31">
        <f>IFERROR(VLOOKUP(C2178,'eindex _tget pp '!$A$4:$G$615,7,FALSE),0)</f>
        <v>0.76093659300000005</v>
      </c>
      <c r="AB2178" s="1">
        <f>VLOOKUP(A2178,'ADM Details FY17'!$A$3:$AB$3515,28,FALSE)</f>
        <v>0</v>
      </c>
      <c r="AC2178" s="1">
        <f t="shared" si="167"/>
        <v>0</v>
      </c>
      <c r="AD2178" s="1">
        <f t="shared" si="168"/>
        <v>5.49</v>
      </c>
      <c r="AE2178" s="1">
        <f t="shared" si="169"/>
        <v>823.5</v>
      </c>
    </row>
    <row r="2179" spans="1:31" x14ac:dyDescent="0.25">
      <c r="A2179" t="str">
        <f>B2179&amp;"-"&amp;COUNTIF($B$3:B2179,B2179)</f>
        <v>608-10</v>
      </c>
      <c r="B2179">
        <v>608</v>
      </c>
      <c r="C2179" s="18">
        <f>VLOOKUP(A2179,'ADM Details FY17'!$A$3:$D$3515,4,FALSE)</f>
        <v>45559</v>
      </c>
      <c r="D2179" s="1">
        <f>VLOOKUP(A2179,'ADM Details FY17'!$A$3:$E$3515,5,FALSE)</f>
        <v>1</v>
      </c>
      <c r="E2179" s="1">
        <f>VLOOKUP(A2179,'ADM Details FY17'!$A$3:$F$3515,6,FALSE)</f>
        <v>0</v>
      </c>
      <c r="F2179" s="1">
        <f>VLOOKUP(A2179,'ADM Details FY17'!$A$3:$G$3515,7,FALSE)</f>
        <v>1</v>
      </c>
      <c r="G2179" s="1">
        <f>VLOOKUP(A2179,'ADM Details FY17'!$A$3:$H$3515,8,FALSE)</f>
        <v>0</v>
      </c>
      <c r="H2179" s="1">
        <f>VLOOKUP(A2179,'ADM Details FY17'!$A$3:$I$3515,9,FALSE)</f>
        <v>0</v>
      </c>
      <c r="I2179" s="1">
        <f>VLOOKUP(A2179,'ADM Details FY17'!$A$3:$J$3517,10,FALSE)</f>
        <v>0</v>
      </c>
      <c r="J2179" s="1">
        <f>VLOOKUP(A2179,'ADM Details FY17'!$A$3:$K$3515,11,FALSE)</f>
        <v>0</v>
      </c>
      <c r="K2179" s="1">
        <f>VLOOKUP(A2179,'ADM Details FY17'!$A$3:$M$3515,13,FALSE)</f>
        <v>0</v>
      </c>
      <c r="L2179" s="1">
        <f>VLOOKUP(A2179,'ADM Details FY17'!$A$3:$O$3515,15,FALSE)</f>
        <v>0</v>
      </c>
      <c r="M2179" s="1">
        <f>VLOOKUP(A2179,'ADM Details FY17'!$A$3:$P$3515,16,FALSE)</f>
        <v>0</v>
      </c>
      <c r="N2179" s="1">
        <f>VLOOKUP(A2179,'ADM Details FY17'!$A$3:$Q$3515,17,FALSE)</f>
        <v>0</v>
      </c>
      <c r="O2179" s="1">
        <f>VLOOKUP(A2179,'ADM Details FY17'!$A$3:$S$3515,19,FALSE)</f>
        <v>0</v>
      </c>
      <c r="P2179" s="1">
        <f>VLOOKUP(A2179,'ADM Details FY17'!$A$3:$U$3515,21,FALSE)</f>
        <v>0</v>
      </c>
      <c r="Q2179" s="1">
        <f>VLOOKUP(A2179,'ADM Details FY17'!$A$3:$V$3515,22,FALSE)</f>
        <v>0</v>
      </c>
      <c r="R2179" s="1">
        <f>VLOOKUP(A2179,'ADM Details FY17'!$A$3:$W$3515,23,FALSE)</f>
        <v>0</v>
      </c>
      <c r="S2179" s="1">
        <f>VLOOKUP(A2179,'ADM Details FY17'!$A$3:$X$3515,24,FALSE)</f>
        <v>0</v>
      </c>
      <c r="T2179" s="1">
        <f>VLOOKUP(A2179,'ADM Details FY17'!$A$3:$Y$3515,25,FALSE)</f>
        <v>0</v>
      </c>
      <c r="U2179" s="1">
        <f>VLOOKUP(A2179,'ADM Details FY17'!$A$3:$AA$3515,27,FALSE)</f>
        <v>0</v>
      </c>
      <c r="V2179" s="1">
        <f>IFERROR(VLOOKUP(C2179,'eindex _tget pp '!$A$4:$E$615,5,FALSE),0)</f>
        <v>0</v>
      </c>
      <c r="W2179" s="31">
        <f>IFERROR(VLOOKUP(C2179,'eindex _tget pp '!$A$4:$F$615,6,FALSE),0)</f>
        <v>0.74838971519999997</v>
      </c>
      <c r="X2179" s="4">
        <f>IFERROR(VLOOKUP(B2179,'eschools 16'!$A$2:$F$25,6,FALSE),1)</f>
        <v>1</v>
      </c>
      <c r="Y2179" s="1">
        <f t="shared" si="165"/>
        <v>0</v>
      </c>
      <c r="Z2179" s="1">
        <f t="shared" si="166"/>
        <v>0</v>
      </c>
      <c r="AA2179" s="31">
        <f>IFERROR(VLOOKUP(C2179,'eindex _tget pp '!$A$4:$G$615,7,FALSE),0)</f>
        <v>0.18905559199999999</v>
      </c>
      <c r="AB2179" s="1">
        <f>VLOOKUP(A2179,'ADM Details FY17'!$A$3:$AB$3515,28,FALSE)</f>
        <v>0</v>
      </c>
      <c r="AC2179" s="1">
        <f t="shared" si="167"/>
        <v>0</v>
      </c>
      <c r="AD2179" s="1">
        <f t="shared" si="168"/>
        <v>1</v>
      </c>
      <c r="AE2179" s="1">
        <f t="shared" si="169"/>
        <v>150</v>
      </c>
    </row>
    <row r="2180" spans="1:31" x14ac:dyDescent="0.25">
      <c r="A2180" t="str">
        <f>B2180&amp;"-"&amp;COUNTIF($B$3:B2180,B2180)</f>
        <v>608-11</v>
      </c>
      <c r="B2180">
        <v>608</v>
      </c>
      <c r="C2180" s="18">
        <f>VLOOKUP(A2180,'ADM Details FY17'!$A$3:$D$3515,4,FALSE)</f>
        <v>44511</v>
      </c>
      <c r="D2180" s="1">
        <f>VLOOKUP(A2180,'ADM Details FY17'!$A$3:$E$3515,5,FALSE)</f>
        <v>3</v>
      </c>
      <c r="E2180" s="1">
        <f>VLOOKUP(A2180,'ADM Details FY17'!$A$3:$F$3515,6,FALSE)</f>
        <v>0</v>
      </c>
      <c r="F2180" s="1">
        <f>VLOOKUP(A2180,'ADM Details FY17'!$A$3:$G$3515,7,FALSE)</f>
        <v>1</v>
      </c>
      <c r="G2180" s="1">
        <f>VLOOKUP(A2180,'ADM Details FY17'!$A$3:$H$3515,8,FALSE)</f>
        <v>1</v>
      </c>
      <c r="H2180" s="1">
        <f>VLOOKUP(A2180,'ADM Details FY17'!$A$3:$I$3515,9,FALSE)</f>
        <v>0</v>
      </c>
      <c r="I2180" s="1">
        <f>VLOOKUP(A2180,'ADM Details FY17'!$A$3:$J$3517,10,FALSE)</f>
        <v>0</v>
      </c>
      <c r="J2180" s="1">
        <f>VLOOKUP(A2180,'ADM Details FY17'!$A$3:$K$3515,11,FALSE)</f>
        <v>0</v>
      </c>
      <c r="K2180" s="1">
        <f>VLOOKUP(A2180,'ADM Details FY17'!$A$3:$M$3515,13,FALSE)</f>
        <v>2</v>
      </c>
      <c r="L2180" s="1">
        <f>VLOOKUP(A2180,'ADM Details FY17'!$A$3:$O$3515,15,FALSE)</f>
        <v>0</v>
      </c>
      <c r="M2180" s="1">
        <f>VLOOKUP(A2180,'ADM Details FY17'!$A$3:$P$3515,16,FALSE)</f>
        <v>0</v>
      </c>
      <c r="N2180" s="1">
        <f>VLOOKUP(A2180,'ADM Details FY17'!$A$3:$Q$3515,17,FALSE)</f>
        <v>0</v>
      </c>
      <c r="O2180" s="1">
        <f>VLOOKUP(A2180,'ADM Details FY17'!$A$3:$S$3515,19,FALSE)</f>
        <v>0</v>
      </c>
      <c r="P2180" s="1">
        <f>VLOOKUP(A2180,'ADM Details FY17'!$A$3:$U$3515,21,FALSE)</f>
        <v>0</v>
      </c>
      <c r="Q2180" s="1">
        <f>VLOOKUP(A2180,'ADM Details FY17'!$A$3:$V$3515,22,FALSE)</f>
        <v>0</v>
      </c>
      <c r="R2180" s="1">
        <f>VLOOKUP(A2180,'ADM Details FY17'!$A$3:$W$3515,23,FALSE)</f>
        <v>0</v>
      </c>
      <c r="S2180" s="1">
        <f>VLOOKUP(A2180,'ADM Details FY17'!$A$3:$X$3515,24,FALSE)</f>
        <v>0</v>
      </c>
      <c r="T2180" s="1">
        <f>VLOOKUP(A2180,'ADM Details FY17'!$A$3:$Y$3515,25,FALSE)</f>
        <v>0</v>
      </c>
      <c r="U2180" s="1">
        <f>VLOOKUP(A2180,'ADM Details FY17'!$A$3:$AA$3515,27,FALSE)</f>
        <v>0</v>
      </c>
      <c r="V2180" s="1">
        <f>IFERROR(VLOOKUP(C2180,'eindex _tget pp '!$A$4:$E$615,5,FALSE),0)</f>
        <v>1269.6174486830321</v>
      </c>
      <c r="W2180" s="31">
        <f>IFERROR(VLOOKUP(C2180,'eindex _tget pp '!$A$4:$F$615,6,FALSE),0)</f>
        <v>1.5678650262</v>
      </c>
      <c r="X2180" s="4">
        <f>IFERROR(VLOOKUP(B2180,'eschools 16'!$A$2:$F$25,6,FALSE),1)</f>
        <v>1</v>
      </c>
      <c r="Y2180" s="1">
        <f t="shared" ref="Y2180:Y2243" si="170">ROUND(IF(X2180=2,0,(AD2180*0.25*V2180)),2)</f>
        <v>952.21</v>
      </c>
      <c r="Z2180" s="1">
        <f t="shared" ref="Z2180:Z2243" si="171">ROUND(IF(X2180=2,0,(K2180*272*W2180)),2)</f>
        <v>852.92</v>
      </c>
      <c r="AA2180" s="31">
        <f>IFERROR(VLOOKUP(C2180,'eindex _tget pp '!$A$4:$G$615,7,FALSE),0)</f>
        <v>0.79408692999999997</v>
      </c>
      <c r="AB2180" s="1">
        <f>VLOOKUP(A2180,'ADM Details FY17'!$A$3:$AB$3515,28,FALSE)</f>
        <v>0</v>
      </c>
      <c r="AC2180" s="1">
        <f t="shared" ref="AC2180:AC2243" si="172">ROUND((AA2180*AB2180*923.6758),2)</f>
        <v>0</v>
      </c>
      <c r="AD2180" s="1">
        <f t="shared" ref="AD2180:AD2243" si="173">D2180+(U2180*0.2)</f>
        <v>3</v>
      </c>
      <c r="AE2180" s="1">
        <f t="shared" ref="AE2180:AE2243" si="174">IF(X2180=2,(AD2180*25),(AD2180*150))</f>
        <v>450</v>
      </c>
    </row>
    <row r="2181" spans="1:31" x14ac:dyDescent="0.25">
      <c r="A2181" t="str">
        <f>B2181&amp;"-"&amp;COUNTIF($B$3:B2181,B2181)</f>
        <v>608-12</v>
      </c>
      <c r="B2181">
        <v>608</v>
      </c>
      <c r="C2181" s="18">
        <f>VLOOKUP(A2181,'ADM Details FY17'!$A$3:$D$3515,4,FALSE)</f>
        <v>47365</v>
      </c>
      <c r="D2181" s="1">
        <f>VLOOKUP(A2181,'ADM Details FY17'!$A$3:$E$3515,5,FALSE)</f>
        <v>8.93</v>
      </c>
      <c r="E2181" s="1">
        <f>VLOOKUP(A2181,'ADM Details FY17'!$A$3:$F$3515,6,FALSE)</f>
        <v>0</v>
      </c>
      <c r="F2181" s="1">
        <f>VLOOKUP(A2181,'ADM Details FY17'!$A$3:$G$3515,7,FALSE)</f>
        <v>3.75</v>
      </c>
      <c r="G2181" s="1">
        <f>VLOOKUP(A2181,'ADM Details FY17'!$A$3:$H$3515,8,FALSE)</f>
        <v>2</v>
      </c>
      <c r="H2181" s="1">
        <f>VLOOKUP(A2181,'ADM Details FY17'!$A$3:$I$3515,9,FALSE)</f>
        <v>0</v>
      </c>
      <c r="I2181" s="1">
        <f>VLOOKUP(A2181,'ADM Details FY17'!$A$3:$J$3517,10,FALSE)</f>
        <v>0</v>
      </c>
      <c r="J2181" s="1">
        <f>VLOOKUP(A2181,'ADM Details FY17'!$A$3:$K$3515,11,FALSE)</f>
        <v>1.96</v>
      </c>
      <c r="K2181" s="1">
        <f>VLOOKUP(A2181,'ADM Details FY17'!$A$3:$M$3515,13,FALSE)</f>
        <v>3.93</v>
      </c>
      <c r="L2181" s="1">
        <f>VLOOKUP(A2181,'ADM Details FY17'!$A$3:$O$3515,15,FALSE)</f>
        <v>0</v>
      </c>
      <c r="M2181" s="1">
        <f>VLOOKUP(A2181,'ADM Details FY17'!$A$3:$P$3515,16,FALSE)</f>
        <v>0</v>
      </c>
      <c r="N2181" s="1">
        <f>VLOOKUP(A2181,'ADM Details FY17'!$A$3:$Q$3515,17,FALSE)</f>
        <v>0</v>
      </c>
      <c r="O2181" s="1">
        <f>VLOOKUP(A2181,'ADM Details FY17'!$A$3:$S$3515,19,FALSE)</f>
        <v>0</v>
      </c>
      <c r="P2181" s="1">
        <f>VLOOKUP(A2181,'ADM Details FY17'!$A$3:$U$3515,21,FALSE)</f>
        <v>0</v>
      </c>
      <c r="Q2181" s="1">
        <f>VLOOKUP(A2181,'ADM Details FY17'!$A$3:$V$3515,22,FALSE)</f>
        <v>0</v>
      </c>
      <c r="R2181" s="1">
        <f>VLOOKUP(A2181,'ADM Details FY17'!$A$3:$W$3515,23,FALSE)</f>
        <v>0</v>
      </c>
      <c r="S2181" s="1">
        <f>VLOOKUP(A2181,'ADM Details FY17'!$A$3:$X$3515,24,FALSE)</f>
        <v>0</v>
      </c>
      <c r="T2181" s="1">
        <f>VLOOKUP(A2181,'ADM Details FY17'!$A$3:$Y$3515,25,FALSE)</f>
        <v>0</v>
      </c>
      <c r="U2181" s="1">
        <f>VLOOKUP(A2181,'ADM Details FY17'!$A$3:$AA$3515,27,FALSE)</f>
        <v>0</v>
      </c>
      <c r="V2181" s="1">
        <f>IFERROR(VLOOKUP(C2181,'eindex _tget pp '!$A$4:$E$615,5,FALSE),0)</f>
        <v>4.5108715147415159</v>
      </c>
      <c r="W2181" s="31">
        <f>IFERROR(VLOOKUP(C2181,'eindex _tget pp '!$A$4:$F$615,6,FALSE),0)</f>
        <v>1.4056938290000001</v>
      </c>
      <c r="X2181" s="4">
        <f>IFERROR(VLOOKUP(B2181,'eschools 16'!$A$2:$F$25,6,FALSE),1)</f>
        <v>1</v>
      </c>
      <c r="Y2181" s="1">
        <f t="shared" si="170"/>
        <v>10.07</v>
      </c>
      <c r="Z2181" s="1">
        <f t="shared" si="171"/>
        <v>1502.63</v>
      </c>
      <c r="AA2181" s="31">
        <f>IFERROR(VLOOKUP(C2181,'eindex _tget pp '!$A$4:$G$615,7,FALSE),0)</f>
        <v>0.39014385400000001</v>
      </c>
      <c r="AB2181" s="1">
        <f>VLOOKUP(A2181,'ADM Details FY17'!$A$3:$AB$3515,28,FALSE)</f>
        <v>0</v>
      </c>
      <c r="AC2181" s="1">
        <f t="shared" si="172"/>
        <v>0</v>
      </c>
      <c r="AD2181" s="1">
        <f t="shared" si="173"/>
        <v>8.93</v>
      </c>
      <c r="AE2181" s="1">
        <f t="shared" si="174"/>
        <v>1339.5</v>
      </c>
    </row>
    <row r="2182" spans="1:31" x14ac:dyDescent="0.25">
      <c r="A2182" t="str">
        <f>B2182&amp;"-"&amp;COUNTIF($B$3:B2182,B2182)</f>
        <v>608-13</v>
      </c>
      <c r="B2182">
        <v>608</v>
      </c>
      <c r="C2182" s="18">
        <f>VLOOKUP(A2182,'ADM Details FY17'!$A$3:$D$3515,4,FALSE)</f>
        <v>44578</v>
      </c>
      <c r="D2182" s="1">
        <f>VLOOKUP(A2182,'ADM Details FY17'!$A$3:$E$3515,5,FALSE)</f>
        <v>1</v>
      </c>
      <c r="E2182" s="1">
        <f>VLOOKUP(A2182,'ADM Details FY17'!$A$3:$F$3515,6,FALSE)</f>
        <v>0</v>
      </c>
      <c r="F2182" s="1">
        <f>VLOOKUP(A2182,'ADM Details FY17'!$A$3:$G$3515,7,FALSE)</f>
        <v>0</v>
      </c>
      <c r="G2182" s="1">
        <f>VLOOKUP(A2182,'ADM Details FY17'!$A$3:$H$3515,8,FALSE)</f>
        <v>0</v>
      </c>
      <c r="H2182" s="1">
        <f>VLOOKUP(A2182,'ADM Details FY17'!$A$3:$I$3515,9,FALSE)</f>
        <v>0</v>
      </c>
      <c r="I2182" s="1">
        <f>VLOOKUP(A2182,'ADM Details FY17'!$A$3:$J$3517,10,FALSE)</f>
        <v>0</v>
      </c>
      <c r="J2182" s="1">
        <f>VLOOKUP(A2182,'ADM Details FY17'!$A$3:$K$3515,11,FALSE)</f>
        <v>1</v>
      </c>
      <c r="K2182" s="1">
        <f>VLOOKUP(A2182,'ADM Details FY17'!$A$3:$M$3515,13,FALSE)</f>
        <v>0</v>
      </c>
      <c r="L2182" s="1">
        <f>VLOOKUP(A2182,'ADM Details FY17'!$A$3:$O$3515,15,FALSE)</f>
        <v>0</v>
      </c>
      <c r="M2182" s="1">
        <f>VLOOKUP(A2182,'ADM Details FY17'!$A$3:$P$3515,16,FALSE)</f>
        <v>0</v>
      </c>
      <c r="N2182" s="1">
        <f>VLOOKUP(A2182,'ADM Details FY17'!$A$3:$Q$3515,17,FALSE)</f>
        <v>0</v>
      </c>
      <c r="O2182" s="1">
        <f>VLOOKUP(A2182,'ADM Details FY17'!$A$3:$S$3515,19,FALSE)</f>
        <v>0</v>
      </c>
      <c r="P2182" s="1">
        <f>VLOOKUP(A2182,'ADM Details FY17'!$A$3:$U$3515,21,FALSE)</f>
        <v>0</v>
      </c>
      <c r="Q2182" s="1">
        <f>VLOOKUP(A2182,'ADM Details FY17'!$A$3:$V$3515,22,FALSE)</f>
        <v>0</v>
      </c>
      <c r="R2182" s="1">
        <f>VLOOKUP(A2182,'ADM Details FY17'!$A$3:$W$3515,23,FALSE)</f>
        <v>0</v>
      </c>
      <c r="S2182" s="1">
        <f>VLOOKUP(A2182,'ADM Details FY17'!$A$3:$X$3515,24,FALSE)</f>
        <v>0</v>
      </c>
      <c r="T2182" s="1">
        <f>VLOOKUP(A2182,'ADM Details FY17'!$A$3:$Y$3515,25,FALSE)</f>
        <v>0</v>
      </c>
      <c r="U2182" s="1">
        <f>VLOOKUP(A2182,'ADM Details FY17'!$A$3:$AA$3515,27,FALSE)</f>
        <v>0</v>
      </c>
      <c r="V2182" s="1">
        <f>IFERROR(VLOOKUP(C2182,'eindex _tget pp '!$A$4:$E$615,5,FALSE),0)</f>
        <v>161.70979342812737</v>
      </c>
      <c r="W2182" s="31">
        <f>IFERROR(VLOOKUP(C2182,'eindex _tget pp '!$A$4:$F$615,6,FALSE),0)</f>
        <v>1.7628578681</v>
      </c>
      <c r="X2182" s="4">
        <f>IFERROR(VLOOKUP(B2182,'eschools 16'!$A$2:$F$25,6,FALSE),1)</f>
        <v>1</v>
      </c>
      <c r="Y2182" s="1">
        <f t="shared" si="170"/>
        <v>40.43</v>
      </c>
      <c r="Z2182" s="1">
        <f t="shared" si="171"/>
        <v>0</v>
      </c>
      <c r="AA2182" s="31">
        <f>IFERROR(VLOOKUP(C2182,'eindex _tget pp '!$A$4:$G$615,7,FALSE),0)</f>
        <v>0.393118878</v>
      </c>
      <c r="AB2182" s="1">
        <f>VLOOKUP(A2182,'ADM Details FY17'!$A$3:$AB$3515,28,FALSE)</f>
        <v>0</v>
      </c>
      <c r="AC2182" s="1">
        <f t="shared" si="172"/>
        <v>0</v>
      </c>
      <c r="AD2182" s="1">
        <f t="shared" si="173"/>
        <v>1</v>
      </c>
      <c r="AE2182" s="1">
        <f t="shared" si="174"/>
        <v>150</v>
      </c>
    </row>
    <row r="2183" spans="1:31" x14ac:dyDescent="0.25">
      <c r="A2183" t="str">
        <f>B2183&amp;"-"&amp;COUNTIF($B$3:B2183,B2183)</f>
        <v>608-14</v>
      </c>
      <c r="B2183">
        <v>608</v>
      </c>
      <c r="C2183" s="18">
        <f>VLOOKUP(A2183,'ADM Details FY17'!$A$3:$D$3515,4,FALSE)</f>
        <v>47373</v>
      </c>
      <c r="D2183" s="1">
        <f>VLOOKUP(A2183,'ADM Details FY17'!$A$3:$E$3515,5,FALSE)</f>
        <v>2.69</v>
      </c>
      <c r="E2183" s="1">
        <f>VLOOKUP(A2183,'ADM Details FY17'!$A$3:$F$3515,6,FALSE)</f>
        <v>0</v>
      </c>
      <c r="F2183" s="1">
        <f>VLOOKUP(A2183,'ADM Details FY17'!$A$3:$G$3515,7,FALSE)</f>
        <v>0.69</v>
      </c>
      <c r="G2183" s="1">
        <f>VLOOKUP(A2183,'ADM Details FY17'!$A$3:$H$3515,8,FALSE)</f>
        <v>0</v>
      </c>
      <c r="H2183" s="1">
        <f>VLOOKUP(A2183,'ADM Details FY17'!$A$3:$I$3515,9,FALSE)</f>
        <v>0</v>
      </c>
      <c r="I2183" s="1">
        <f>VLOOKUP(A2183,'ADM Details FY17'!$A$3:$J$3517,10,FALSE)</f>
        <v>0</v>
      </c>
      <c r="J2183" s="1">
        <f>VLOOKUP(A2183,'ADM Details FY17'!$A$3:$K$3515,11,FALSE)</f>
        <v>2</v>
      </c>
      <c r="K2183" s="1">
        <f>VLOOKUP(A2183,'ADM Details FY17'!$A$3:$M$3515,13,FALSE)</f>
        <v>0</v>
      </c>
      <c r="L2183" s="1">
        <f>VLOOKUP(A2183,'ADM Details FY17'!$A$3:$O$3515,15,FALSE)</f>
        <v>0</v>
      </c>
      <c r="M2183" s="1">
        <f>VLOOKUP(A2183,'ADM Details FY17'!$A$3:$P$3515,16,FALSE)</f>
        <v>0</v>
      </c>
      <c r="N2183" s="1">
        <f>VLOOKUP(A2183,'ADM Details FY17'!$A$3:$Q$3515,17,FALSE)</f>
        <v>0</v>
      </c>
      <c r="O2183" s="1">
        <f>VLOOKUP(A2183,'ADM Details FY17'!$A$3:$S$3515,19,FALSE)</f>
        <v>0</v>
      </c>
      <c r="P2183" s="1">
        <f>VLOOKUP(A2183,'ADM Details FY17'!$A$3:$U$3515,21,FALSE)</f>
        <v>0</v>
      </c>
      <c r="Q2183" s="1">
        <f>VLOOKUP(A2183,'ADM Details FY17'!$A$3:$V$3515,22,FALSE)</f>
        <v>0</v>
      </c>
      <c r="R2183" s="1">
        <f>VLOOKUP(A2183,'ADM Details FY17'!$A$3:$W$3515,23,FALSE)</f>
        <v>0</v>
      </c>
      <c r="S2183" s="1">
        <f>VLOOKUP(A2183,'ADM Details FY17'!$A$3:$X$3515,24,FALSE)</f>
        <v>0</v>
      </c>
      <c r="T2183" s="1">
        <f>VLOOKUP(A2183,'ADM Details FY17'!$A$3:$Y$3515,25,FALSE)</f>
        <v>0</v>
      </c>
      <c r="U2183" s="1">
        <f>VLOOKUP(A2183,'ADM Details FY17'!$A$3:$AA$3515,27,FALSE)</f>
        <v>0</v>
      </c>
      <c r="V2183" s="1">
        <f>IFERROR(VLOOKUP(C2183,'eindex _tget pp '!$A$4:$E$615,5,FALSE),0)</f>
        <v>0</v>
      </c>
      <c r="W2183" s="31">
        <f>IFERROR(VLOOKUP(C2183,'eindex _tget pp '!$A$4:$F$615,6,FALSE),0)</f>
        <v>0.19909788989999999</v>
      </c>
      <c r="X2183" s="4">
        <f>IFERROR(VLOOKUP(B2183,'eschools 16'!$A$2:$F$25,6,FALSE),1)</f>
        <v>1</v>
      </c>
      <c r="Y2183" s="1">
        <f t="shared" si="170"/>
        <v>0</v>
      </c>
      <c r="Z2183" s="1">
        <f t="shared" si="171"/>
        <v>0</v>
      </c>
      <c r="AA2183" s="31">
        <f>IFERROR(VLOOKUP(C2183,'eindex _tget pp '!$A$4:$G$615,7,FALSE),0)</f>
        <v>0.45282181300000002</v>
      </c>
      <c r="AB2183" s="1">
        <f>VLOOKUP(A2183,'ADM Details FY17'!$A$3:$AB$3515,28,FALSE)</f>
        <v>0</v>
      </c>
      <c r="AC2183" s="1">
        <f t="shared" si="172"/>
        <v>0</v>
      </c>
      <c r="AD2183" s="1">
        <f t="shared" si="173"/>
        <v>2.69</v>
      </c>
      <c r="AE2183" s="1">
        <f t="shared" si="174"/>
        <v>403.5</v>
      </c>
    </row>
    <row r="2184" spans="1:31" x14ac:dyDescent="0.25">
      <c r="A2184" t="str">
        <f>B2184&amp;"-"&amp;COUNTIF($B$3:B2184,B2184)</f>
        <v>608-15</v>
      </c>
      <c r="B2184">
        <v>608</v>
      </c>
      <c r="C2184" s="18">
        <f>VLOOKUP(A2184,'ADM Details FY17'!$A$3:$D$3515,4,FALSE)</f>
        <v>44693</v>
      </c>
      <c r="D2184" s="1">
        <f>VLOOKUP(A2184,'ADM Details FY17'!$A$3:$E$3515,5,FALSE)</f>
        <v>0.43</v>
      </c>
      <c r="E2184" s="1">
        <f>VLOOKUP(A2184,'ADM Details FY17'!$A$3:$F$3515,6,FALSE)</f>
        <v>0</v>
      </c>
      <c r="F2184" s="1">
        <f>VLOOKUP(A2184,'ADM Details FY17'!$A$3:$G$3515,7,FALSE)</f>
        <v>0</v>
      </c>
      <c r="G2184" s="1">
        <f>VLOOKUP(A2184,'ADM Details FY17'!$A$3:$H$3515,8,FALSE)</f>
        <v>0</v>
      </c>
      <c r="H2184" s="1">
        <f>VLOOKUP(A2184,'ADM Details FY17'!$A$3:$I$3515,9,FALSE)</f>
        <v>0</v>
      </c>
      <c r="I2184" s="1">
        <f>VLOOKUP(A2184,'ADM Details FY17'!$A$3:$J$3517,10,FALSE)</f>
        <v>0</v>
      </c>
      <c r="J2184" s="1">
        <f>VLOOKUP(A2184,'ADM Details FY17'!$A$3:$K$3515,11,FALSE)</f>
        <v>0.43</v>
      </c>
      <c r="K2184" s="1">
        <f>VLOOKUP(A2184,'ADM Details FY17'!$A$3:$M$3515,13,FALSE)</f>
        <v>0</v>
      </c>
      <c r="L2184" s="1">
        <f>VLOOKUP(A2184,'ADM Details FY17'!$A$3:$O$3515,15,FALSE)</f>
        <v>0</v>
      </c>
      <c r="M2184" s="1">
        <f>VLOOKUP(A2184,'ADM Details FY17'!$A$3:$P$3515,16,FALSE)</f>
        <v>0</v>
      </c>
      <c r="N2184" s="1">
        <f>VLOOKUP(A2184,'ADM Details FY17'!$A$3:$Q$3515,17,FALSE)</f>
        <v>0</v>
      </c>
      <c r="O2184" s="1">
        <f>VLOOKUP(A2184,'ADM Details FY17'!$A$3:$S$3515,19,FALSE)</f>
        <v>0</v>
      </c>
      <c r="P2184" s="1">
        <f>VLOOKUP(A2184,'ADM Details FY17'!$A$3:$U$3515,21,FALSE)</f>
        <v>0</v>
      </c>
      <c r="Q2184" s="1">
        <f>VLOOKUP(A2184,'ADM Details FY17'!$A$3:$V$3515,22,FALSE)</f>
        <v>0</v>
      </c>
      <c r="R2184" s="1">
        <f>VLOOKUP(A2184,'ADM Details FY17'!$A$3:$W$3515,23,FALSE)</f>
        <v>0</v>
      </c>
      <c r="S2184" s="1">
        <f>VLOOKUP(A2184,'ADM Details FY17'!$A$3:$X$3515,24,FALSE)</f>
        <v>0</v>
      </c>
      <c r="T2184" s="1">
        <f>VLOOKUP(A2184,'ADM Details FY17'!$A$3:$Y$3515,25,FALSE)</f>
        <v>0</v>
      </c>
      <c r="U2184" s="1">
        <f>VLOOKUP(A2184,'ADM Details FY17'!$A$3:$AA$3515,27,FALSE)</f>
        <v>0</v>
      </c>
      <c r="V2184" s="1">
        <f>IFERROR(VLOOKUP(C2184,'eindex _tget pp '!$A$4:$E$615,5,FALSE),0)</f>
        <v>274.66710676944211</v>
      </c>
      <c r="W2184" s="31">
        <f>IFERROR(VLOOKUP(C2184,'eindex _tget pp '!$A$4:$F$615,6,FALSE),0)</f>
        <v>1.4034529542</v>
      </c>
      <c r="X2184" s="4">
        <f>IFERROR(VLOOKUP(B2184,'eschools 16'!$A$2:$F$25,6,FALSE),1)</f>
        <v>1</v>
      </c>
      <c r="Y2184" s="1">
        <f t="shared" si="170"/>
        <v>29.53</v>
      </c>
      <c r="Z2184" s="1">
        <f t="shared" si="171"/>
        <v>0</v>
      </c>
      <c r="AA2184" s="31">
        <f>IFERROR(VLOOKUP(C2184,'eindex _tget pp '!$A$4:$G$615,7,FALSE),0)</f>
        <v>0.48519359099999998</v>
      </c>
      <c r="AB2184" s="1">
        <f>VLOOKUP(A2184,'ADM Details FY17'!$A$3:$AB$3515,28,FALSE)</f>
        <v>0</v>
      </c>
      <c r="AC2184" s="1">
        <f t="shared" si="172"/>
        <v>0</v>
      </c>
      <c r="AD2184" s="1">
        <f t="shared" si="173"/>
        <v>0.43</v>
      </c>
      <c r="AE2184" s="1">
        <f t="shared" si="174"/>
        <v>64.5</v>
      </c>
    </row>
    <row r="2185" spans="1:31" x14ac:dyDescent="0.25">
      <c r="A2185" t="str">
        <f>B2185&amp;"-"&amp;COUNTIF($B$3:B2185,B2185)</f>
        <v>608-16</v>
      </c>
      <c r="B2185">
        <v>608</v>
      </c>
      <c r="C2185" s="18">
        <f>VLOOKUP(A2185,'ADM Details FY17'!$A$3:$D$3515,4,FALSE)</f>
        <v>46144</v>
      </c>
      <c r="D2185" s="1">
        <f>VLOOKUP(A2185,'ADM Details FY17'!$A$3:$E$3515,5,FALSE)</f>
        <v>1</v>
      </c>
      <c r="E2185" s="1">
        <f>VLOOKUP(A2185,'ADM Details FY17'!$A$3:$F$3515,6,FALSE)</f>
        <v>0</v>
      </c>
      <c r="F2185" s="1">
        <f>VLOOKUP(A2185,'ADM Details FY17'!$A$3:$G$3515,7,FALSE)</f>
        <v>1</v>
      </c>
      <c r="G2185" s="1">
        <f>VLOOKUP(A2185,'ADM Details FY17'!$A$3:$H$3515,8,FALSE)</f>
        <v>0</v>
      </c>
      <c r="H2185" s="1">
        <f>VLOOKUP(A2185,'ADM Details FY17'!$A$3:$I$3515,9,FALSE)</f>
        <v>0</v>
      </c>
      <c r="I2185" s="1">
        <f>VLOOKUP(A2185,'ADM Details FY17'!$A$3:$J$3517,10,FALSE)</f>
        <v>0</v>
      </c>
      <c r="J2185" s="1">
        <f>VLOOKUP(A2185,'ADM Details FY17'!$A$3:$K$3515,11,FALSE)</f>
        <v>0</v>
      </c>
      <c r="K2185" s="1">
        <f>VLOOKUP(A2185,'ADM Details FY17'!$A$3:$M$3515,13,FALSE)</f>
        <v>0</v>
      </c>
      <c r="L2185" s="1">
        <f>VLOOKUP(A2185,'ADM Details FY17'!$A$3:$O$3515,15,FALSE)</f>
        <v>0</v>
      </c>
      <c r="M2185" s="1">
        <f>VLOOKUP(A2185,'ADM Details FY17'!$A$3:$P$3515,16,FALSE)</f>
        <v>0</v>
      </c>
      <c r="N2185" s="1">
        <f>VLOOKUP(A2185,'ADM Details FY17'!$A$3:$Q$3515,17,FALSE)</f>
        <v>0</v>
      </c>
      <c r="O2185" s="1">
        <f>VLOOKUP(A2185,'ADM Details FY17'!$A$3:$S$3515,19,FALSE)</f>
        <v>0</v>
      </c>
      <c r="P2185" s="1">
        <f>VLOOKUP(A2185,'ADM Details FY17'!$A$3:$U$3515,21,FALSE)</f>
        <v>0</v>
      </c>
      <c r="Q2185" s="1">
        <f>VLOOKUP(A2185,'ADM Details FY17'!$A$3:$V$3515,22,FALSE)</f>
        <v>0</v>
      </c>
      <c r="R2185" s="1">
        <f>VLOOKUP(A2185,'ADM Details FY17'!$A$3:$W$3515,23,FALSE)</f>
        <v>0</v>
      </c>
      <c r="S2185" s="1">
        <f>VLOOKUP(A2185,'ADM Details FY17'!$A$3:$X$3515,24,FALSE)</f>
        <v>0</v>
      </c>
      <c r="T2185" s="1">
        <f>VLOOKUP(A2185,'ADM Details FY17'!$A$3:$Y$3515,25,FALSE)</f>
        <v>0</v>
      </c>
      <c r="U2185" s="1">
        <f>VLOOKUP(A2185,'ADM Details FY17'!$A$3:$AA$3515,27,FALSE)</f>
        <v>0</v>
      </c>
      <c r="V2185" s="1">
        <f>IFERROR(VLOOKUP(C2185,'eindex _tget pp '!$A$4:$E$615,5,FALSE),0)</f>
        <v>224.72215541565475</v>
      </c>
      <c r="W2185" s="31">
        <f>IFERROR(VLOOKUP(C2185,'eindex _tget pp '!$A$4:$F$615,6,FALSE),0)</f>
        <v>0.36301748960000002</v>
      </c>
      <c r="X2185" s="4">
        <f>IFERROR(VLOOKUP(B2185,'eschools 16'!$A$2:$F$25,6,FALSE),1)</f>
        <v>1</v>
      </c>
      <c r="Y2185" s="1">
        <f t="shared" si="170"/>
        <v>56.18</v>
      </c>
      <c r="Z2185" s="1">
        <f t="shared" si="171"/>
        <v>0</v>
      </c>
      <c r="AA2185" s="31">
        <f>IFERROR(VLOOKUP(C2185,'eindex _tget pp '!$A$4:$G$615,7,FALSE),0)</f>
        <v>0.44660889199999998</v>
      </c>
      <c r="AB2185" s="1">
        <f>VLOOKUP(A2185,'ADM Details FY17'!$A$3:$AB$3515,28,FALSE)</f>
        <v>0</v>
      </c>
      <c r="AC2185" s="1">
        <f t="shared" si="172"/>
        <v>0</v>
      </c>
      <c r="AD2185" s="1">
        <f t="shared" si="173"/>
        <v>1</v>
      </c>
      <c r="AE2185" s="1">
        <f t="shared" si="174"/>
        <v>150</v>
      </c>
    </row>
    <row r="2186" spans="1:31" x14ac:dyDescent="0.25">
      <c r="A2186" t="str">
        <f>B2186&amp;"-"&amp;COUNTIF($B$3:B2186,B2186)</f>
        <v>608-17</v>
      </c>
      <c r="B2186">
        <v>608</v>
      </c>
      <c r="C2186" s="18">
        <f>VLOOKUP(A2186,'ADM Details FY17'!$A$3:$D$3515,4,FALSE)</f>
        <v>44719</v>
      </c>
      <c r="D2186" s="1">
        <f>VLOOKUP(A2186,'ADM Details FY17'!$A$3:$E$3515,5,FALSE)</f>
        <v>2</v>
      </c>
      <c r="E2186" s="1">
        <f>VLOOKUP(A2186,'ADM Details FY17'!$A$3:$F$3515,6,FALSE)</f>
        <v>0</v>
      </c>
      <c r="F2186" s="1">
        <f>VLOOKUP(A2186,'ADM Details FY17'!$A$3:$G$3515,7,FALSE)</f>
        <v>0.95</v>
      </c>
      <c r="G2186" s="1">
        <f>VLOOKUP(A2186,'ADM Details FY17'!$A$3:$H$3515,8,FALSE)</f>
        <v>0</v>
      </c>
      <c r="H2186" s="1">
        <f>VLOOKUP(A2186,'ADM Details FY17'!$A$3:$I$3515,9,FALSE)</f>
        <v>0</v>
      </c>
      <c r="I2186" s="1">
        <f>VLOOKUP(A2186,'ADM Details FY17'!$A$3:$J$3517,10,FALSE)</f>
        <v>0</v>
      </c>
      <c r="J2186" s="1">
        <f>VLOOKUP(A2186,'ADM Details FY17'!$A$3:$K$3515,11,FALSE)</f>
        <v>0</v>
      </c>
      <c r="K2186" s="1">
        <f>VLOOKUP(A2186,'ADM Details FY17'!$A$3:$M$3515,13,FALSE)</f>
        <v>1</v>
      </c>
      <c r="L2186" s="1">
        <f>VLOOKUP(A2186,'ADM Details FY17'!$A$3:$O$3515,15,FALSE)</f>
        <v>0</v>
      </c>
      <c r="M2186" s="1">
        <f>VLOOKUP(A2186,'ADM Details FY17'!$A$3:$P$3515,16,FALSE)</f>
        <v>0</v>
      </c>
      <c r="N2186" s="1">
        <f>VLOOKUP(A2186,'ADM Details FY17'!$A$3:$Q$3515,17,FALSE)</f>
        <v>0</v>
      </c>
      <c r="O2186" s="1">
        <f>VLOOKUP(A2186,'ADM Details FY17'!$A$3:$S$3515,19,FALSE)</f>
        <v>0</v>
      </c>
      <c r="P2186" s="1">
        <f>VLOOKUP(A2186,'ADM Details FY17'!$A$3:$U$3515,21,FALSE)</f>
        <v>0</v>
      </c>
      <c r="Q2186" s="1">
        <f>VLOOKUP(A2186,'ADM Details FY17'!$A$3:$V$3515,22,FALSE)</f>
        <v>0</v>
      </c>
      <c r="R2186" s="1">
        <f>VLOOKUP(A2186,'ADM Details FY17'!$A$3:$W$3515,23,FALSE)</f>
        <v>0</v>
      </c>
      <c r="S2186" s="1">
        <f>VLOOKUP(A2186,'ADM Details FY17'!$A$3:$X$3515,24,FALSE)</f>
        <v>0</v>
      </c>
      <c r="T2186" s="1">
        <f>VLOOKUP(A2186,'ADM Details FY17'!$A$3:$Y$3515,25,FALSE)</f>
        <v>0</v>
      </c>
      <c r="U2186" s="1">
        <f>VLOOKUP(A2186,'ADM Details FY17'!$A$3:$AA$3515,27,FALSE)</f>
        <v>0</v>
      </c>
      <c r="V2186" s="1">
        <f>IFERROR(VLOOKUP(C2186,'eindex _tget pp '!$A$4:$E$615,5,FALSE),0)</f>
        <v>599.36300916146934</v>
      </c>
      <c r="W2186" s="31">
        <f>IFERROR(VLOOKUP(C2186,'eindex _tget pp '!$A$4:$F$615,6,FALSE),0)</f>
        <v>2.7926402906000001</v>
      </c>
      <c r="X2186" s="4">
        <f>IFERROR(VLOOKUP(B2186,'eschools 16'!$A$2:$F$25,6,FALSE),1)</f>
        <v>1</v>
      </c>
      <c r="Y2186" s="1">
        <f t="shared" si="170"/>
        <v>299.68</v>
      </c>
      <c r="Z2186" s="1">
        <f t="shared" si="171"/>
        <v>759.6</v>
      </c>
      <c r="AA2186" s="31">
        <f>IFERROR(VLOOKUP(C2186,'eindex _tget pp '!$A$4:$G$615,7,FALSE),0)</f>
        <v>0.58580121100000004</v>
      </c>
      <c r="AB2186" s="1">
        <f>VLOOKUP(A2186,'ADM Details FY17'!$A$3:$AB$3515,28,FALSE)</f>
        <v>0</v>
      </c>
      <c r="AC2186" s="1">
        <f t="shared" si="172"/>
        <v>0</v>
      </c>
      <c r="AD2186" s="1">
        <f t="shared" si="173"/>
        <v>2</v>
      </c>
      <c r="AE2186" s="1">
        <f t="shared" si="174"/>
        <v>300</v>
      </c>
    </row>
    <row r="2187" spans="1:31" x14ac:dyDescent="0.25">
      <c r="A2187" t="str">
        <f>B2187&amp;"-"&amp;COUNTIF($B$3:B2187,B2187)</f>
        <v>608-18</v>
      </c>
      <c r="B2187">
        <v>608</v>
      </c>
      <c r="C2187" s="18">
        <f>VLOOKUP(A2187,'ADM Details FY17'!$A$3:$D$3515,4,FALSE)</f>
        <v>44867</v>
      </c>
      <c r="D2187" s="1">
        <f>VLOOKUP(A2187,'ADM Details FY17'!$A$3:$E$3515,5,FALSE)</f>
        <v>1</v>
      </c>
      <c r="E2187" s="1">
        <f>VLOOKUP(A2187,'ADM Details FY17'!$A$3:$F$3515,6,FALSE)</f>
        <v>0</v>
      </c>
      <c r="F2187" s="1">
        <f>VLOOKUP(A2187,'ADM Details FY17'!$A$3:$G$3515,7,FALSE)</f>
        <v>1</v>
      </c>
      <c r="G2187" s="1">
        <f>VLOOKUP(A2187,'ADM Details FY17'!$A$3:$H$3515,8,FALSE)</f>
        <v>0</v>
      </c>
      <c r="H2187" s="1">
        <f>VLOOKUP(A2187,'ADM Details FY17'!$A$3:$I$3515,9,FALSE)</f>
        <v>0</v>
      </c>
      <c r="I2187" s="1">
        <f>VLOOKUP(A2187,'ADM Details FY17'!$A$3:$J$3517,10,FALSE)</f>
        <v>0</v>
      </c>
      <c r="J2187" s="1">
        <f>VLOOKUP(A2187,'ADM Details FY17'!$A$3:$K$3515,11,FALSE)</f>
        <v>0</v>
      </c>
      <c r="K2187" s="1">
        <f>VLOOKUP(A2187,'ADM Details FY17'!$A$3:$M$3515,13,FALSE)</f>
        <v>1</v>
      </c>
      <c r="L2187" s="1">
        <f>VLOOKUP(A2187,'ADM Details FY17'!$A$3:$O$3515,15,FALSE)</f>
        <v>0</v>
      </c>
      <c r="M2187" s="1">
        <f>VLOOKUP(A2187,'ADM Details FY17'!$A$3:$P$3515,16,FALSE)</f>
        <v>0</v>
      </c>
      <c r="N2187" s="1">
        <f>VLOOKUP(A2187,'ADM Details FY17'!$A$3:$Q$3515,17,FALSE)</f>
        <v>0</v>
      </c>
      <c r="O2187" s="1">
        <f>VLOOKUP(A2187,'ADM Details FY17'!$A$3:$S$3515,19,FALSE)</f>
        <v>0</v>
      </c>
      <c r="P2187" s="1">
        <f>VLOOKUP(A2187,'ADM Details FY17'!$A$3:$U$3515,21,FALSE)</f>
        <v>0</v>
      </c>
      <c r="Q2187" s="1">
        <f>VLOOKUP(A2187,'ADM Details FY17'!$A$3:$V$3515,22,FALSE)</f>
        <v>0</v>
      </c>
      <c r="R2187" s="1">
        <f>VLOOKUP(A2187,'ADM Details FY17'!$A$3:$W$3515,23,FALSE)</f>
        <v>0</v>
      </c>
      <c r="S2187" s="1">
        <f>VLOOKUP(A2187,'ADM Details FY17'!$A$3:$X$3515,24,FALSE)</f>
        <v>0</v>
      </c>
      <c r="T2187" s="1">
        <f>VLOOKUP(A2187,'ADM Details FY17'!$A$3:$Y$3515,25,FALSE)</f>
        <v>0</v>
      </c>
      <c r="U2187" s="1">
        <f>VLOOKUP(A2187,'ADM Details FY17'!$A$3:$AA$3515,27,FALSE)</f>
        <v>0</v>
      </c>
      <c r="V2187" s="1">
        <f>IFERROR(VLOOKUP(C2187,'eindex _tget pp '!$A$4:$E$615,5,FALSE),0)</f>
        <v>0</v>
      </c>
      <c r="W2187" s="31">
        <f>IFERROR(VLOOKUP(C2187,'eindex _tget pp '!$A$4:$F$615,6,FALSE),0)</f>
        <v>0.1277596788</v>
      </c>
      <c r="X2187" s="4">
        <f>IFERROR(VLOOKUP(B2187,'eschools 16'!$A$2:$F$25,6,FALSE),1)</f>
        <v>1</v>
      </c>
      <c r="Y2187" s="1">
        <f t="shared" si="170"/>
        <v>0</v>
      </c>
      <c r="Z2187" s="1">
        <f t="shared" si="171"/>
        <v>34.75</v>
      </c>
      <c r="AA2187" s="31">
        <f>IFERROR(VLOOKUP(C2187,'eindex _tget pp '!$A$4:$G$615,7,FALSE),0)</f>
        <v>0.05</v>
      </c>
      <c r="AB2187" s="1">
        <f>VLOOKUP(A2187,'ADM Details FY17'!$A$3:$AB$3515,28,FALSE)</f>
        <v>0</v>
      </c>
      <c r="AC2187" s="1">
        <f t="shared" si="172"/>
        <v>0</v>
      </c>
      <c r="AD2187" s="1">
        <f t="shared" si="173"/>
        <v>1</v>
      </c>
      <c r="AE2187" s="1">
        <f t="shared" si="174"/>
        <v>150</v>
      </c>
    </row>
    <row r="2188" spans="1:31" x14ac:dyDescent="0.25">
      <c r="A2188" t="str">
        <f>B2188&amp;"-"&amp;COUNTIF($B$3:B2188,B2188)</f>
        <v>608-19</v>
      </c>
      <c r="B2188">
        <v>608</v>
      </c>
      <c r="C2188" s="18">
        <f>VLOOKUP(A2188,'ADM Details FY17'!$A$3:$D$3515,4,FALSE)</f>
        <v>47399</v>
      </c>
      <c r="D2188" s="1">
        <f>VLOOKUP(A2188,'ADM Details FY17'!$A$3:$E$3515,5,FALSE)</f>
        <v>0.76</v>
      </c>
      <c r="E2188" s="1">
        <f>VLOOKUP(A2188,'ADM Details FY17'!$A$3:$F$3515,6,FALSE)</f>
        <v>0</v>
      </c>
      <c r="F2188" s="1">
        <f>VLOOKUP(A2188,'ADM Details FY17'!$A$3:$G$3515,7,FALSE)</f>
        <v>0</v>
      </c>
      <c r="G2188" s="1">
        <f>VLOOKUP(A2188,'ADM Details FY17'!$A$3:$H$3515,8,FALSE)</f>
        <v>0.75</v>
      </c>
      <c r="H2188" s="1">
        <f>VLOOKUP(A2188,'ADM Details FY17'!$A$3:$I$3515,9,FALSE)</f>
        <v>0</v>
      </c>
      <c r="I2188" s="1">
        <f>VLOOKUP(A2188,'ADM Details FY17'!$A$3:$J$3517,10,FALSE)</f>
        <v>0</v>
      </c>
      <c r="J2188" s="1">
        <f>VLOOKUP(A2188,'ADM Details FY17'!$A$3:$K$3515,11,FALSE)</f>
        <v>0</v>
      </c>
      <c r="K2188" s="1">
        <f>VLOOKUP(A2188,'ADM Details FY17'!$A$3:$M$3515,13,FALSE)</f>
        <v>0.76</v>
      </c>
      <c r="L2188" s="1">
        <f>VLOOKUP(A2188,'ADM Details FY17'!$A$3:$O$3515,15,FALSE)</f>
        <v>0</v>
      </c>
      <c r="M2188" s="1">
        <f>VLOOKUP(A2188,'ADM Details FY17'!$A$3:$P$3515,16,FALSE)</f>
        <v>0</v>
      </c>
      <c r="N2188" s="1">
        <f>VLOOKUP(A2188,'ADM Details FY17'!$A$3:$Q$3515,17,FALSE)</f>
        <v>0</v>
      </c>
      <c r="O2188" s="1">
        <f>VLOOKUP(A2188,'ADM Details FY17'!$A$3:$S$3515,19,FALSE)</f>
        <v>0</v>
      </c>
      <c r="P2188" s="1">
        <f>VLOOKUP(A2188,'ADM Details FY17'!$A$3:$U$3515,21,FALSE)</f>
        <v>0</v>
      </c>
      <c r="Q2188" s="1">
        <f>VLOOKUP(A2188,'ADM Details FY17'!$A$3:$V$3515,22,FALSE)</f>
        <v>0</v>
      </c>
      <c r="R2188" s="1">
        <f>VLOOKUP(A2188,'ADM Details FY17'!$A$3:$W$3515,23,FALSE)</f>
        <v>0</v>
      </c>
      <c r="S2188" s="1">
        <f>VLOOKUP(A2188,'ADM Details FY17'!$A$3:$X$3515,24,FALSE)</f>
        <v>0</v>
      </c>
      <c r="T2188" s="1">
        <f>VLOOKUP(A2188,'ADM Details FY17'!$A$3:$Y$3515,25,FALSE)</f>
        <v>0</v>
      </c>
      <c r="U2188" s="1">
        <f>VLOOKUP(A2188,'ADM Details FY17'!$A$3:$AA$3515,27,FALSE)</f>
        <v>0</v>
      </c>
      <c r="V2188" s="1">
        <f>IFERROR(VLOOKUP(C2188,'eindex _tget pp '!$A$4:$E$615,5,FALSE),0)</f>
        <v>0</v>
      </c>
      <c r="W2188" s="31">
        <f>IFERROR(VLOOKUP(C2188,'eindex _tget pp '!$A$4:$F$615,6,FALSE),0)</f>
        <v>0.56256886930000005</v>
      </c>
      <c r="X2188" s="4">
        <f>IFERROR(VLOOKUP(B2188,'eschools 16'!$A$2:$F$25,6,FALSE),1)</f>
        <v>1</v>
      </c>
      <c r="Y2188" s="1">
        <f t="shared" si="170"/>
        <v>0</v>
      </c>
      <c r="Z2188" s="1">
        <f t="shared" si="171"/>
        <v>116.29</v>
      </c>
      <c r="AA2188" s="31">
        <f>IFERROR(VLOOKUP(C2188,'eindex _tget pp '!$A$4:$G$615,7,FALSE),0)</f>
        <v>0.235405594</v>
      </c>
      <c r="AB2188" s="1">
        <f>VLOOKUP(A2188,'ADM Details FY17'!$A$3:$AB$3515,28,FALSE)</f>
        <v>0</v>
      </c>
      <c r="AC2188" s="1">
        <f t="shared" si="172"/>
        <v>0</v>
      </c>
      <c r="AD2188" s="1">
        <f t="shared" si="173"/>
        <v>0.76</v>
      </c>
      <c r="AE2188" s="1">
        <f t="shared" si="174"/>
        <v>114</v>
      </c>
    </row>
    <row r="2189" spans="1:31" x14ac:dyDescent="0.25">
      <c r="A2189" t="str">
        <f>B2189&amp;"-"&amp;COUNTIF($B$3:B2189,B2189)</f>
        <v>608-20</v>
      </c>
      <c r="B2189">
        <v>608</v>
      </c>
      <c r="C2189" s="18">
        <f>VLOOKUP(A2189,'ADM Details FY17'!$A$3:$D$3515,4,FALSE)</f>
        <v>44081</v>
      </c>
      <c r="D2189" s="1">
        <f>VLOOKUP(A2189,'ADM Details FY17'!$A$3:$E$3515,5,FALSE)</f>
        <v>0.76</v>
      </c>
      <c r="E2189" s="1">
        <f>VLOOKUP(A2189,'ADM Details FY17'!$A$3:$F$3515,6,FALSE)</f>
        <v>0</v>
      </c>
      <c r="F2189" s="1">
        <f>VLOOKUP(A2189,'ADM Details FY17'!$A$3:$G$3515,7,FALSE)</f>
        <v>0</v>
      </c>
      <c r="G2189" s="1">
        <f>VLOOKUP(A2189,'ADM Details FY17'!$A$3:$H$3515,8,FALSE)</f>
        <v>0</v>
      </c>
      <c r="H2189" s="1">
        <f>VLOOKUP(A2189,'ADM Details FY17'!$A$3:$I$3515,9,FALSE)</f>
        <v>0</v>
      </c>
      <c r="I2189" s="1">
        <f>VLOOKUP(A2189,'ADM Details FY17'!$A$3:$J$3517,10,FALSE)</f>
        <v>0</v>
      </c>
      <c r="J2189" s="1">
        <f>VLOOKUP(A2189,'ADM Details FY17'!$A$3:$K$3515,11,FALSE)</f>
        <v>0</v>
      </c>
      <c r="K2189" s="1">
        <f>VLOOKUP(A2189,'ADM Details FY17'!$A$3:$M$3515,13,FALSE)</f>
        <v>0.76</v>
      </c>
      <c r="L2189" s="1">
        <f>VLOOKUP(A2189,'ADM Details FY17'!$A$3:$O$3515,15,FALSE)</f>
        <v>0</v>
      </c>
      <c r="M2189" s="1">
        <f>VLOOKUP(A2189,'ADM Details FY17'!$A$3:$P$3515,16,FALSE)</f>
        <v>0</v>
      </c>
      <c r="N2189" s="1">
        <f>VLOOKUP(A2189,'ADM Details FY17'!$A$3:$Q$3515,17,FALSE)</f>
        <v>0</v>
      </c>
      <c r="O2189" s="1">
        <f>VLOOKUP(A2189,'ADM Details FY17'!$A$3:$S$3515,19,FALSE)</f>
        <v>0</v>
      </c>
      <c r="P2189" s="1">
        <f>VLOOKUP(A2189,'ADM Details FY17'!$A$3:$U$3515,21,FALSE)</f>
        <v>0</v>
      </c>
      <c r="Q2189" s="1">
        <f>VLOOKUP(A2189,'ADM Details FY17'!$A$3:$V$3515,22,FALSE)</f>
        <v>0</v>
      </c>
      <c r="R2189" s="1">
        <f>VLOOKUP(A2189,'ADM Details FY17'!$A$3:$W$3515,23,FALSE)</f>
        <v>0</v>
      </c>
      <c r="S2189" s="1">
        <f>VLOOKUP(A2189,'ADM Details FY17'!$A$3:$X$3515,24,FALSE)</f>
        <v>0</v>
      </c>
      <c r="T2189" s="1">
        <f>VLOOKUP(A2189,'ADM Details FY17'!$A$3:$Y$3515,25,FALSE)</f>
        <v>0</v>
      </c>
      <c r="U2189" s="1">
        <f>VLOOKUP(A2189,'ADM Details FY17'!$A$3:$AA$3515,27,FALSE)</f>
        <v>0</v>
      </c>
      <c r="V2189" s="1">
        <f>IFERROR(VLOOKUP(C2189,'eindex _tget pp '!$A$4:$E$615,5,FALSE),0)</f>
        <v>399.0659966759705</v>
      </c>
      <c r="W2189" s="31">
        <f>IFERROR(VLOOKUP(C2189,'eindex _tget pp '!$A$4:$F$615,6,FALSE),0)</f>
        <v>1.0846163491</v>
      </c>
      <c r="X2189" s="4">
        <f>IFERROR(VLOOKUP(B2189,'eschools 16'!$A$2:$F$25,6,FALSE),1)</f>
        <v>1</v>
      </c>
      <c r="Y2189" s="1">
        <f t="shared" si="170"/>
        <v>75.819999999999993</v>
      </c>
      <c r="Z2189" s="1">
        <f t="shared" si="171"/>
        <v>224.21</v>
      </c>
      <c r="AA2189" s="31">
        <f>IFERROR(VLOOKUP(C2189,'eindex _tget pp '!$A$4:$G$615,7,FALSE),0)</f>
        <v>0.55386638899999996</v>
      </c>
      <c r="AB2189" s="1">
        <f>VLOOKUP(A2189,'ADM Details FY17'!$A$3:$AB$3515,28,FALSE)</f>
        <v>0</v>
      </c>
      <c r="AC2189" s="1">
        <f t="shared" si="172"/>
        <v>0</v>
      </c>
      <c r="AD2189" s="1">
        <f t="shared" si="173"/>
        <v>0.76</v>
      </c>
      <c r="AE2189" s="1">
        <f t="shared" si="174"/>
        <v>114</v>
      </c>
    </row>
    <row r="2190" spans="1:31" x14ac:dyDescent="0.25">
      <c r="A2190" t="str">
        <f>B2190&amp;"-"&amp;COUNTIF($B$3:B2190,B2190)</f>
        <v>608-21</v>
      </c>
      <c r="B2190">
        <v>608</v>
      </c>
      <c r="C2190" s="18">
        <f>VLOOKUP(A2190,'ADM Details FY17'!$A$3:$D$3515,4,FALSE)</f>
        <v>0</v>
      </c>
      <c r="D2190" s="1">
        <f>VLOOKUP(A2190,'ADM Details FY17'!$A$3:$E$3515,5,FALSE)</f>
        <v>0</v>
      </c>
      <c r="E2190" s="1">
        <f>VLOOKUP(A2190,'ADM Details FY17'!$A$3:$F$3515,6,FALSE)</f>
        <v>0</v>
      </c>
      <c r="F2190" s="1">
        <f>VLOOKUP(A2190,'ADM Details FY17'!$A$3:$G$3515,7,FALSE)</f>
        <v>0</v>
      </c>
      <c r="G2190" s="1">
        <f>VLOOKUP(A2190,'ADM Details FY17'!$A$3:$H$3515,8,FALSE)</f>
        <v>0</v>
      </c>
      <c r="H2190" s="1">
        <f>VLOOKUP(A2190,'ADM Details FY17'!$A$3:$I$3515,9,FALSE)</f>
        <v>0</v>
      </c>
      <c r="I2190" s="1">
        <f>VLOOKUP(A2190,'ADM Details FY17'!$A$3:$J$3517,10,FALSE)</f>
        <v>0</v>
      </c>
      <c r="J2190" s="1">
        <f>VLOOKUP(A2190,'ADM Details FY17'!$A$3:$K$3515,11,FALSE)</f>
        <v>0</v>
      </c>
      <c r="K2190" s="1">
        <f>VLOOKUP(A2190,'ADM Details FY17'!$A$3:$M$3515,13,FALSE)</f>
        <v>0</v>
      </c>
      <c r="L2190" s="1">
        <f>VLOOKUP(A2190,'ADM Details FY17'!$A$3:$O$3515,15,FALSE)</f>
        <v>0</v>
      </c>
      <c r="M2190" s="1">
        <f>VLOOKUP(A2190,'ADM Details FY17'!$A$3:$P$3515,16,FALSE)</f>
        <v>0</v>
      </c>
      <c r="N2190" s="1">
        <f>VLOOKUP(A2190,'ADM Details FY17'!$A$3:$Q$3515,17,FALSE)</f>
        <v>0</v>
      </c>
      <c r="O2190" s="1">
        <f>VLOOKUP(A2190,'ADM Details FY17'!$A$3:$S$3515,19,FALSE)</f>
        <v>0</v>
      </c>
      <c r="P2190" s="1">
        <f>VLOOKUP(A2190,'ADM Details FY17'!$A$3:$U$3515,21,FALSE)</f>
        <v>0</v>
      </c>
      <c r="Q2190" s="1">
        <f>VLOOKUP(A2190,'ADM Details FY17'!$A$3:$V$3515,22,FALSE)</f>
        <v>0</v>
      </c>
      <c r="R2190" s="1">
        <f>VLOOKUP(A2190,'ADM Details FY17'!$A$3:$W$3515,23,FALSE)</f>
        <v>0</v>
      </c>
      <c r="S2190" s="1">
        <f>VLOOKUP(A2190,'ADM Details FY17'!$A$3:$X$3515,24,FALSE)</f>
        <v>0</v>
      </c>
      <c r="T2190" s="1">
        <f>VLOOKUP(A2190,'ADM Details FY17'!$A$3:$Y$3515,25,FALSE)</f>
        <v>0</v>
      </c>
      <c r="U2190" s="1">
        <f>VLOOKUP(A2190,'ADM Details FY17'!$A$3:$AA$3515,27,FALSE)</f>
        <v>0</v>
      </c>
      <c r="V2190" s="1">
        <f>IFERROR(VLOOKUP(C2190,'eindex _tget pp '!$A$4:$E$615,5,FALSE),0)</f>
        <v>0</v>
      </c>
      <c r="W2190" s="31">
        <f>IFERROR(VLOOKUP(C2190,'eindex _tget pp '!$A$4:$F$615,6,FALSE),0)</f>
        <v>0</v>
      </c>
      <c r="X2190" s="4">
        <f>IFERROR(VLOOKUP(B2190,'eschools 16'!$A$2:$F$25,6,FALSE),1)</f>
        <v>1</v>
      </c>
      <c r="Y2190" s="1">
        <f t="shared" si="170"/>
        <v>0</v>
      </c>
      <c r="Z2190" s="1">
        <f t="shared" si="171"/>
        <v>0</v>
      </c>
      <c r="AA2190" s="31">
        <f>IFERROR(VLOOKUP(C2190,'eindex _tget pp '!$A$4:$G$615,7,FALSE),0)</f>
        <v>0</v>
      </c>
      <c r="AB2190" s="1">
        <f>VLOOKUP(A2190,'ADM Details FY17'!$A$3:$AB$3515,28,FALSE)</f>
        <v>0</v>
      </c>
      <c r="AC2190" s="1">
        <f t="shared" si="172"/>
        <v>0</v>
      </c>
      <c r="AD2190" s="1">
        <f t="shared" si="173"/>
        <v>0</v>
      </c>
      <c r="AE2190" s="1">
        <f t="shared" si="174"/>
        <v>0</v>
      </c>
    </row>
    <row r="2191" spans="1:31" x14ac:dyDescent="0.25">
      <c r="A2191" t="str">
        <f>B2191&amp;"-"&amp;COUNTIF($B$3:B2191,B2191)</f>
        <v>608-22</v>
      </c>
      <c r="B2191">
        <v>608</v>
      </c>
      <c r="C2191" s="18">
        <f>VLOOKUP(A2191,'ADM Details FY17'!$A$3:$D$3515,4,FALSE)</f>
        <v>0</v>
      </c>
      <c r="D2191" s="1">
        <f>VLOOKUP(A2191,'ADM Details FY17'!$A$3:$E$3515,5,FALSE)</f>
        <v>0</v>
      </c>
      <c r="E2191" s="1">
        <f>VLOOKUP(A2191,'ADM Details FY17'!$A$3:$F$3515,6,FALSE)</f>
        <v>0</v>
      </c>
      <c r="F2191" s="1">
        <f>VLOOKUP(A2191,'ADM Details FY17'!$A$3:$G$3515,7,FALSE)</f>
        <v>0</v>
      </c>
      <c r="G2191" s="1">
        <f>VLOOKUP(A2191,'ADM Details FY17'!$A$3:$H$3515,8,FALSE)</f>
        <v>0</v>
      </c>
      <c r="H2191" s="1">
        <f>VLOOKUP(A2191,'ADM Details FY17'!$A$3:$I$3515,9,FALSE)</f>
        <v>0</v>
      </c>
      <c r="I2191" s="1">
        <f>VLOOKUP(A2191,'ADM Details FY17'!$A$3:$J$3517,10,FALSE)</f>
        <v>0</v>
      </c>
      <c r="J2191" s="1">
        <f>VLOOKUP(A2191,'ADM Details FY17'!$A$3:$K$3515,11,FALSE)</f>
        <v>0</v>
      </c>
      <c r="K2191" s="1">
        <f>VLOOKUP(A2191,'ADM Details FY17'!$A$3:$M$3515,13,FALSE)</f>
        <v>0</v>
      </c>
      <c r="L2191" s="1">
        <f>VLOOKUP(A2191,'ADM Details FY17'!$A$3:$O$3515,15,FALSE)</f>
        <v>0</v>
      </c>
      <c r="M2191" s="1">
        <f>VLOOKUP(A2191,'ADM Details FY17'!$A$3:$P$3515,16,FALSE)</f>
        <v>0</v>
      </c>
      <c r="N2191" s="1">
        <f>VLOOKUP(A2191,'ADM Details FY17'!$A$3:$Q$3515,17,FALSE)</f>
        <v>0</v>
      </c>
      <c r="O2191" s="1">
        <f>VLOOKUP(A2191,'ADM Details FY17'!$A$3:$S$3515,19,FALSE)</f>
        <v>0</v>
      </c>
      <c r="P2191" s="1">
        <f>VLOOKUP(A2191,'ADM Details FY17'!$A$3:$U$3515,21,FALSE)</f>
        <v>0</v>
      </c>
      <c r="Q2191" s="1">
        <f>VLOOKUP(A2191,'ADM Details FY17'!$A$3:$V$3515,22,FALSE)</f>
        <v>0</v>
      </c>
      <c r="R2191" s="1">
        <f>VLOOKUP(A2191,'ADM Details FY17'!$A$3:$W$3515,23,FALSE)</f>
        <v>0</v>
      </c>
      <c r="S2191" s="1">
        <f>VLOOKUP(A2191,'ADM Details FY17'!$A$3:$X$3515,24,FALSE)</f>
        <v>0</v>
      </c>
      <c r="T2191" s="1">
        <f>VLOOKUP(A2191,'ADM Details FY17'!$A$3:$Y$3515,25,FALSE)</f>
        <v>0</v>
      </c>
      <c r="U2191" s="1">
        <f>VLOOKUP(A2191,'ADM Details FY17'!$A$3:$AA$3515,27,FALSE)</f>
        <v>0</v>
      </c>
      <c r="V2191" s="1">
        <f>IFERROR(VLOOKUP(C2191,'eindex _tget pp '!$A$4:$E$615,5,FALSE),0)</f>
        <v>0</v>
      </c>
      <c r="W2191" s="31">
        <f>IFERROR(VLOOKUP(C2191,'eindex _tget pp '!$A$4:$F$615,6,FALSE),0)</f>
        <v>0</v>
      </c>
      <c r="X2191" s="4">
        <f>IFERROR(VLOOKUP(B2191,'eschools 16'!$A$2:$F$25,6,FALSE),1)</f>
        <v>1</v>
      </c>
      <c r="Y2191" s="1">
        <f t="shared" si="170"/>
        <v>0</v>
      </c>
      <c r="Z2191" s="1">
        <f t="shared" si="171"/>
        <v>0</v>
      </c>
      <c r="AA2191" s="31">
        <f>IFERROR(VLOOKUP(C2191,'eindex _tget pp '!$A$4:$G$615,7,FALSE),0)</f>
        <v>0</v>
      </c>
      <c r="AB2191" s="1">
        <f>VLOOKUP(A2191,'ADM Details FY17'!$A$3:$AB$3515,28,FALSE)</f>
        <v>0</v>
      </c>
      <c r="AC2191" s="1">
        <f t="shared" si="172"/>
        <v>0</v>
      </c>
      <c r="AD2191" s="1">
        <f t="shared" si="173"/>
        <v>0</v>
      </c>
      <c r="AE2191" s="1">
        <f t="shared" si="174"/>
        <v>0</v>
      </c>
    </row>
    <row r="2192" spans="1:31" x14ac:dyDescent="0.25">
      <c r="A2192" t="str">
        <f>B2192&amp;"-"&amp;COUNTIF($B$3:B2192,B2192)</f>
        <v>608-23</v>
      </c>
      <c r="B2192">
        <v>608</v>
      </c>
      <c r="C2192" s="18">
        <f>VLOOKUP(A2192,'ADM Details FY17'!$A$3:$D$3515,4,FALSE)</f>
        <v>0</v>
      </c>
      <c r="D2192" s="1">
        <f>VLOOKUP(A2192,'ADM Details FY17'!$A$3:$E$3515,5,FALSE)</f>
        <v>0</v>
      </c>
      <c r="E2192" s="1">
        <f>VLOOKUP(A2192,'ADM Details FY17'!$A$3:$F$3515,6,FALSE)</f>
        <v>0</v>
      </c>
      <c r="F2192" s="1">
        <f>VLOOKUP(A2192,'ADM Details FY17'!$A$3:$G$3515,7,FALSE)</f>
        <v>0</v>
      </c>
      <c r="G2192" s="1">
        <f>VLOOKUP(A2192,'ADM Details FY17'!$A$3:$H$3515,8,FALSE)</f>
        <v>0</v>
      </c>
      <c r="H2192" s="1">
        <f>VLOOKUP(A2192,'ADM Details FY17'!$A$3:$I$3515,9,FALSE)</f>
        <v>0</v>
      </c>
      <c r="I2192" s="1">
        <f>VLOOKUP(A2192,'ADM Details FY17'!$A$3:$J$3517,10,FALSE)</f>
        <v>0</v>
      </c>
      <c r="J2192" s="1">
        <f>VLOOKUP(A2192,'ADM Details FY17'!$A$3:$K$3515,11,FALSE)</f>
        <v>0</v>
      </c>
      <c r="K2192" s="1">
        <f>VLOOKUP(A2192,'ADM Details FY17'!$A$3:$M$3515,13,FALSE)</f>
        <v>0</v>
      </c>
      <c r="L2192" s="1">
        <f>VLOOKUP(A2192,'ADM Details FY17'!$A$3:$O$3515,15,FALSE)</f>
        <v>0</v>
      </c>
      <c r="M2192" s="1">
        <f>VLOOKUP(A2192,'ADM Details FY17'!$A$3:$P$3515,16,FALSE)</f>
        <v>0</v>
      </c>
      <c r="N2192" s="1">
        <f>VLOOKUP(A2192,'ADM Details FY17'!$A$3:$Q$3515,17,FALSE)</f>
        <v>0</v>
      </c>
      <c r="O2192" s="1">
        <f>VLOOKUP(A2192,'ADM Details FY17'!$A$3:$S$3515,19,FALSE)</f>
        <v>0</v>
      </c>
      <c r="P2192" s="1">
        <f>VLOOKUP(A2192,'ADM Details FY17'!$A$3:$U$3515,21,FALSE)</f>
        <v>0</v>
      </c>
      <c r="Q2192" s="1">
        <f>VLOOKUP(A2192,'ADM Details FY17'!$A$3:$V$3515,22,FALSE)</f>
        <v>0</v>
      </c>
      <c r="R2192" s="1">
        <f>VLOOKUP(A2192,'ADM Details FY17'!$A$3:$W$3515,23,FALSE)</f>
        <v>0</v>
      </c>
      <c r="S2192" s="1">
        <f>VLOOKUP(A2192,'ADM Details FY17'!$A$3:$X$3515,24,FALSE)</f>
        <v>0</v>
      </c>
      <c r="T2192" s="1">
        <f>VLOOKUP(A2192,'ADM Details FY17'!$A$3:$Y$3515,25,FALSE)</f>
        <v>0</v>
      </c>
      <c r="U2192" s="1">
        <f>VLOOKUP(A2192,'ADM Details FY17'!$A$3:$AA$3515,27,FALSE)</f>
        <v>0</v>
      </c>
      <c r="V2192" s="1">
        <f>IFERROR(VLOOKUP(C2192,'eindex _tget pp '!$A$4:$E$615,5,FALSE),0)</f>
        <v>0</v>
      </c>
      <c r="W2192" s="31">
        <f>IFERROR(VLOOKUP(C2192,'eindex _tget pp '!$A$4:$F$615,6,FALSE),0)</f>
        <v>0</v>
      </c>
      <c r="X2192" s="4">
        <f>IFERROR(VLOOKUP(B2192,'eschools 16'!$A$2:$F$25,6,FALSE),1)</f>
        <v>1</v>
      </c>
      <c r="Y2192" s="1">
        <f t="shared" si="170"/>
        <v>0</v>
      </c>
      <c r="Z2192" s="1">
        <f t="shared" si="171"/>
        <v>0</v>
      </c>
      <c r="AA2192" s="31">
        <f>IFERROR(VLOOKUP(C2192,'eindex _tget pp '!$A$4:$G$615,7,FALSE),0)</f>
        <v>0</v>
      </c>
      <c r="AB2192" s="1">
        <f>VLOOKUP(A2192,'ADM Details FY17'!$A$3:$AB$3515,28,FALSE)</f>
        <v>0</v>
      </c>
      <c r="AC2192" s="1">
        <f t="shared" si="172"/>
        <v>0</v>
      </c>
      <c r="AD2192" s="1">
        <f t="shared" si="173"/>
        <v>0</v>
      </c>
      <c r="AE2192" s="1">
        <f t="shared" si="174"/>
        <v>0</v>
      </c>
    </row>
    <row r="2193" spans="1:31" x14ac:dyDescent="0.25">
      <c r="A2193" t="str">
        <f>B2193&amp;"-"&amp;COUNTIF($B$3:B2193,B2193)</f>
        <v>608-24</v>
      </c>
      <c r="B2193">
        <v>608</v>
      </c>
      <c r="C2193" s="18">
        <f>VLOOKUP(A2193,'ADM Details FY17'!$A$3:$D$3515,4,FALSE)</f>
        <v>0</v>
      </c>
      <c r="D2193" s="1">
        <f>VLOOKUP(A2193,'ADM Details FY17'!$A$3:$E$3515,5,FALSE)</f>
        <v>0</v>
      </c>
      <c r="E2193" s="1">
        <f>VLOOKUP(A2193,'ADM Details FY17'!$A$3:$F$3515,6,FALSE)</f>
        <v>0</v>
      </c>
      <c r="F2193" s="1">
        <f>VLOOKUP(A2193,'ADM Details FY17'!$A$3:$G$3515,7,FALSE)</f>
        <v>0</v>
      </c>
      <c r="G2193" s="1">
        <f>VLOOKUP(A2193,'ADM Details FY17'!$A$3:$H$3515,8,FALSE)</f>
        <v>0</v>
      </c>
      <c r="H2193" s="1">
        <f>VLOOKUP(A2193,'ADM Details FY17'!$A$3:$I$3515,9,FALSE)</f>
        <v>0</v>
      </c>
      <c r="I2193" s="1">
        <f>VLOOKUP(A2193,'ADM Details FY17'!$A$3:$J$3517,10,FALSE)</f>
        <v>0</v>
      </c>
      <c r="J2193" s="1">
        <f>VLOOKUP(A2193,'ADM Details FY17'!$A$3:$K$3515,11,FALSE)</f>
        <v>0</v>
      </c>
      <c r="K2193" s="1">
        <f>VLOOKUP(A2193,'ADM Details FY17'!$A$3:$M$3515,13,FALSE)</f>
        <v>0</v>
      </c>
      <c r="L2193" s="1">
        <f>VLOOKUP(A2193,'ADM Details FY17'!$A$3:$O$3515,15,FALSE)</f>
        <v>0</v>
      </c>
      <c r="M2193" s="1">
        <f>VLOOKUP(A2193,'ADM Details FY17'!$A$3:$P$3515,16,FALSE)</f>
        <v>0</v>
      </c>
      <c r="N2193" s="1">
        <f>VLOOKUP(A2193,'ADM Details FY17'!$A$3:$Q$3515,17,FALSE)</f>
        <v>0</v>
      </c>
      <c r="O2193" s="1">
        <f>VLOOKUP(A2193,'ADM Details FY17'!$A$3:$S$3515,19,FALSE)</f>
        <v>0</v>
      </c>
      <c r="P2193" s="1">
        <f>VLOOKUP(A2193,'ADM Details FY17'!$A$3:$U$3515,21,FALSE)</f>
        <v>0</v>
      </c>
      <c r="Q2193" s="1">
        <f>VLOOKUP(A2193,'ADM Details FY17'!$A$3:$V$3515,22,FALSE)</f>
        <v>0</v>
      </c>
      <c r="R2193" s="1">
        <f>VLOOKUP(A2193,'ADM Details FY17'!$A$3:$W$3515,23,FALSE)</f>
        <v>0</v>
      </c>
      <c r="S2193" s="1">
        <f>VLOOKUP(A2193,'ADM Details FY17'!$A$3:$X$3515,24,FALSE)</f>
        <v>0</v>
      </c>
      <c r="T2193" s="1">
        <f>VLOOKUP(A2193,'ADM Details FY17'!$A$3:$Y$3515,25,FALSE)</f>
        <v>0</v>
      </c>
      <c r="U2193" s="1">
        <f>VLOOKUP(A2193,'ADM Details FY17'!$A$3:$AA$3515,27,FALSE)</f>
        <v>0</v>
      </c>
      <c r="V2193" s="1">
        <f>IFERROR(VLOOKUP(C2193,'eindex _tget pp '!$A$4:$E$615,5,FALSE),0)</f>
        <v>0</v>
      </c>
      <c r="W2193" s="31">
        <f>IFERROR(VLOOKUP(C2193,'eindex _tget pp '!$A$4:$F$615,6,FALSE),0)</f>
        <v>0</v>
      </c>
      <c r="X2193" s="4">
        <f>IFERROR(VLOOKUP(B2193,'eschools 16'!$A$2:$F$25,6,FALSE),1)</f>
        <v>1</v>
      </c>
      <c r="Y2193" s="1">
        <f t="shared" si="170"/>
        <v>0</v>
      </c>
      <c r="Z2193" s="1">
        <f t="shared" si="171"/>
        <v>0</v>
      </c>
      <c r="AA2193" s="31">
        <f>IFERROR(VLOOKUP(C2193,'eindex _tget pp '!$A$4:$G$615,7,FALSE),0)</f>
        <v>0</v>
      </c>
      <c r="AB2193" s="1">
        <f>VLOOKUP(A2193,'ADM Details FY17'!$A$3:$AB$3515,28,FALSE)</f>
        <v>0</v>
      </c>
      <c r="AC2193" s="1">
        <f t="shared" si="172"/>
        <v>0</v>
      </c>
      <c r="AD2193" s="1">
        <f t="shared" si="173"/>
        <v>0</v>
      </c>
      <c r="AE2193" s="1">
        <f t="shared" si="174"/>
        <v>0</v>
      </c>
    </row>
    <row r="2194" spans="1:31" x14ac:dyDescent="0.25">
      <c r="A2194" t="str">
        <f>B2194&amp;"-"&amp;COUNTIF($B$3:B2194,B2194)</f>
        <v>608-25</v>
      </c>
      <c r="B2194">
        <v>608</v>
      </c>
      <c r="C2194" s="18">
        <f>VLOOKUP(A2194,'ADM Details FY17'!$A$3:$D$3515,4,FALSE)</f>
        <v>0</v>
      </c>
      <c r="D2194" s="1">
        <f>VLOOKUP(A2194,'ADM Details FY17'!$A$3:$E$3515,5,FALSE)</f>
        <v>0</v>
      </c>
      <c r="E2194" s="1">
        <f>VLOOKUP(A2194,'ADM Details FY17'!$A$3:$F$3515,6,FALSE)</f>
        <v>0</v>
      </c>
      <c r="F2194" s="1">
        <f>VLOOKUP(A2194,'ADM Details FY17'!$A$3:$G$3515,7,FALSE)</f>
        <v>0</v>
      </c>
      <c r="G2194" s="1">
        <f>VLOOKUP(A2194,'ADM Details FY17'!$A$3:$H$3515,8,FALSE)</f>
        <v>0</v>
      </c>
      <c r="H2194" s="1">
        <f>VLOOKUP(A2194,'ADM Details FY17'!$A$3:$I$3515,9,FALSE)</f>
        <v>0</v>
      </c>
      <c r="I2194" s="1">
        <f>VLOOKUP(A2194,'ADM Details FY17'!$A$3:$J$3517,10,FALSE)</f>
        <v>0</v>
      </c>
      <c r="J2194" s="1">
        <f>VLOOKUP(A2194,'ADM Details FY17'!$A$3:$K$3515,11,FALSE)</f>
        <v>0</v>
      </c>
      <c r="K2194" s="1">
        <f>VLOOKUP(A2194,'ADM Details FY17'!$A$3:$M$3515,13,FALSE)</f>
        <v>0</v>
      </c>
      <c r="L2194" s="1">
        <f>VLOOKUP(A2194,'ADM Details FY17'!$A$3:$O$3515,15,FALSE)</f>
        <v>0</v>
      </c>
      <c r="M2194" s="1">
        <f>VLOOKUP(A2194,'ADM Details FY17'!$A$3:$P$3515,16,FALSE)</f>
        <v>0</v>
      </c>
      <c r="N2194" s="1">
        <f>VLOOKUP(A2194,'ADM Details FY17'!$A$3:$Q$3515,17,FALSE)</f>
        <v>0</v>
      </c>
      <c r="O2194" s="1">
        <f>VLOOKUP(A2194,'ADM Details FY17'!$A$3:$S$3515,19,FALSE)</f>
        <v>0</v>
      </c>
      <c r="P2194" s="1">
        <f>VLOOKUP(A2194,'ADM Details FY17'!$A$3:$U$3515,21,FALSE)</f>
        <v>0</v>
      </c>
      <c r="Q2194" s="1">
        <f>VLOOKUP(A2194,'ADM Details FY17'!$A$3:$V$3515,22,FALSE)</f>
        <v>0</v>
      </c>
      <c r="R2194" s="1">
        <f>VLOOKUP(A2194,'ADM Details FY17'!$A$3:$W$3515,23,FALSE)</f>
        <v>0</v>
      </c>
      <c r="S2194" s="1">
        <f>VLOOKUP(A2194,'ADM Details FY17'!$A$3:$X$3515,24,FALSE)</f>
        <v>0</v>
      </c>
      <c r="T2194" s="1">
        <f>VLOOKUP(A2194,'ADM Details FY17'!$A$3:$Y$3515,25,FALSE)</f>
        <v>0</v>
      </c>
      <c r="U2194" s="1">
        <f>VLOOKUP(A2194,'ADM Details FY17'!$A$3:$AA$3515,27,FALSE)</f>
        <v>0</v>
      </c>
      <c r="V2194" s="1">
        <f>IFERROR(VLOOKUP(C2194,'eindex _tget pp '!$A$4:$E$615,5,FALSE),0)</f>
        <v>0</v>
      </c>
      <c r="W2194" s="31">
        <f>IFERROR(VLOOKUP(C2194,'eindex _tget pp '!$A$4:$F$615,6,FALSE),0)</f>
        <v>0</v>
      </c>
      <c r="X2194" s="4">
        <f>IFERROR(VLOOKUP(B2194,'eschools 16'!$A$2:$F$25,6,FALSE),1)</f>
        <v>1</v>
      </c>
      <c r="Y2194" s="1">
        <f t="shared" si="170"/>
        <v>0</v>
      </c>
      <c r="Z2194" s="1">
        <f t="shared" si="171"/>
        <v>0</v>
      </c>
      <c r="AA2194" s="31">
        <f>IFERROR(VLOOKUP(C2194,'eindex _tget pp '!$A$4:$G$615,7,FALSE),0)</f>
        <v>0</v>
      </c>
      <c r="AB2194" s="1">
        <f>VLOOKUP(A2194,'ADM Details FY17'!$A$3:$AB$3515,28,FALSE)</f>
        <v>0</v>
      </c>
      <c r="AC2194" s="1">
        <f t="shared" si="172"/>
        <v>0</v>
      </c>
      <c r="AD2194" s="1">
        <f t="shared" si="173"/>
        <v>0</v>
      </c>
      <c r="AE2194" s="1">
        <f t="shared" si="174"/>
        <v>0</v>
      </c>
    </row>
    <row r="2195" spans="1:31" x14ac:dyDescent="0.25">
      <c r="A2195" t="str">
        <f>B2195&amp;"-"&amp;COUNTIF($B$3:B2195,B2195)</f>
        <v>608-26</v>
      </c>
      <c r="B2195">
        <v>608</v>
      </c>
      <c r="C2195" s="18">
        <f>VLOOKUP(A2195,'ADM Details FY17'!$A$3:$D$3515,4,FALSE)</f>
        <v>0</v>
      </c>
      <c r="D2195" s="1">
        <f>VLOOKUP(A2195,'ADM Details FY17'!$A$3:$E$3515,5,FALSE)</f>
        <v>0</v>
      </c>
      <c r="E2195" s="1">
        <f>VLOOKUP(A2195,'ADM Details FY17'!$A$3:$F$3515,6,FALSE)</f>
        <v>0</v>
      </c>
      <c r="F2195" s="1">
        <f>VLOOKUP(A2195,'ADM Details FY17'!$A$3:$G$3515,7,FALSE)</f>
        <v>0</v>
      </c>
      <c r="G2195" s="1">
        <f>VLOOKUP(A2195,'ADM Details FY17'!$A$3:$H$3515,8,FALSE)</f>
        <v>0</v>
      </c>
      <c r="H2195" s="1">
        <f>VLOOKUP(A2195,'ADM Details FY17'!$A$3:$I$3515,9,FALSE)</f>
        <v>0</v>
      </c>
      <c r="I2195" s="1">
        <f>VLOOKUP(A2195,'ADM Details FY17'!$A$3:$J$3517,10,FALSE)</f>
        <v>0</v>
      </c>
      <c r="J2195" s="1">
        <f>VLOOKUP(A2195,'ADM Details FY17'!$A$3:$K$3515,11,FALSE)</f>
        <v>0</v>
      </c>
      <c r="K2195" s="1">
        <f>VLOOKUP(A2195,'ADM Details FY17'!$A$3:$M$3515,13,FALSE)</f>
        <v>0</v>
      </c>
      <c r="L2195" s="1">
        <f>VLOOKUP(A2195,'ADM Details FY17'!$A$3:$O$3515,15,FALSE)</f>
        <v>0</v>
      </c>
      <c r="M2195" s="1">
        <f>VLOOKUP(A2195,'ADM Details FY17'!$A$3:$P$3515,16,FALSE)</f>
        <v>0</v>
      </c>
      <c r="N2195" s="1">
        <f>VLOOKUP(A2195,'ADM Details FY17'!$A$3:$Q$3515,17,FALSE)</f>
        <v>0</v>
      </c>
      <c r="O2195" s="1">
        <f>VLOOKUP(A2195,'ADM Details FY17'!$A$3:$S$3515,19,FALSE)</f>
        <v>0</v>
      </c>
      <c r="P2195" s="1">
        <f>VLOOKUP(A2195,'ADM Details FY17'!$A$3:$U$3515,21,FALSE)</f>
        <v>0</v>
      </c>
      <c r="Q2195" s="1">
        <f>VLOOKUP(A2195,'ADM Details FY17'!$A$3:$V$3515,22,FALSE)</f>
        <v>0</v>
      </c>
      <c r="R2195" s="1">
        <f>VLOOKUP(A2195,'ADM Details FY17'!$A$3:$W$3515,23,FALSE)</f>
        <v>0</v>
      </c>
      <c r="S2195" s="1">
        <f>VLOOKUP(A2195,'ADM Details FY17'!$A$3:$X$3515,24,FALSE)</f>
        <v>0</v>
      </c>
      <c r="T2195" s="1">
        <f>VLOOKUP(A2195,'ADM Details FY17'!$A$3:$Y$3515,25,FALSE)</f>
        <v>0</v>
      </c>
      <c r="U2195" s="1">
        <f>VLOOKUP(A2195,'ADM Details FY17'!$A$3:$AA$3515,27,FALSE)</f>
        <v>0</v>
      </c>
      <c r="V2195" s="1">
        <f>IFERROR(VLOOKUP(C2195,'eindex _tget pp '!$A$4:$E$615,5,FALSE),0)</f>
        <v>0</v>
      </c>
      <c r="W2195" s="31">
        <f>IFERROR(VLOOKUP(C2195,'eindex _tget pp '!$A$4:$F$615,6,FALSE),0)</f>
        <v>0</v>
      </c>
      <c r="X2195" s="4">
        <f>IFERROR(VLOOKUP(B2195,'eschools 16'!$A$2:$F$25,6,FALSE),1)</f>
        <v>1</v>
      </c>
      <c r="Y2195" s="1">
        <f t="shared" si="170"/>
        <v>0</v>
      </c>
      <c r="Z2195" s="1">
        <f t="shared" si="171"/>
        <v>0</v>
      </c>
      <c r="AA2195" s="31">
        <f>IFERROR(VLOOKUP(C2195,'eindex _tget pp '!$A$4:$G$615,7,FALSE),0)</f>
        <v>0</v>
      </c>
      <c r="AB2195" s="1">
        <f>VLOOKUP(A2195,'ADM Details FY17'!$A$3:$AB$3515,28,FALSE)</f>
        <v>0</v>
      </c>
      <c r="AC2195" s="1">
        <f t="shared" si="172"/>
        <v>0</v>
      </c>
      <c r="AD2195" s="1">
        <f t="shared" si="173"/>
        <v>0</v>
      </c>
      <c r="AE2195" s="1">
        <f t="shared" si="174"/>
        <v>0</v>
      </c>
    </row>
    <row r="2196" spans="1:31" x14ac:dyDescent="0.25">
      <c r="A2196" t="str">
        <f>B2196&amp;"-"&amp;COUNTIF($B$3:B2196,B2196)</f>
        <v>608-27</v>
      </c>
      <c r="B2196">
        <v>608</v>
      </c>
      <c r="C2196" s="18">
        <f>VLOOKUP(A2196,'ADM Details FY17'!$A$3:$D$3515,4,FALSE)</f>
        <v>0</v>
      </c>
      <c r="D2196" s="1">
        <f>VLOOKUP(A2196,'ADM Details FY17'!$A$3:$E$3515,5,FALSE)</f>
        <v>0</v>
      </c>
      <c r="E2196" s="1">
        <f>VLOOKUP(A2196,'ADM Details FY17'!$A$3:$F$3515,6,FALSE)</f>
        <v>0</v>
      </c>
      <c r="F2196" s="1">
        <f>VLOOKUP(A2196,'ADM Details FY17'!$A$3:$G$3515,7,FALSE)</f>
        <v>0</v>
      </c>
      <c r="G2196" s="1">
        <f>VLOOKUP(A2196,'ADM Details FY17'!$A$3:$H$3515,8,FALSE)</f>
        <v>0</v>
      </c>
      <c r="H2196" s="1">
        <f>VLOOKUP(A2196,'ADM Details FY17'!$A$3:$I$3515,9,FALSE)</f>
        <v>0</v>
      </c>
      <c r="I2196" s="1">
        <f>VLOOKUP(A2196,'ADM Details FY17'!$A$3:$J$3517,10,FALSE)</f>
        <v>0</v>
      </c>
      <c r="J2196" s="1">
        <f>VLOOKUP(A2196,'ADM Details FY17'!$A$3:$K$3515,11,FALSE)</f>
        <v>0</v>
      </c>
      <c r="K2196" s="1">
        <f>VLOOKUP(A2196,'ADM Details FY17'!$A$3:$M$3515,13,FALSE)</f>
        <v>0</v>
      </c>
      <c r="L2196" s="1">
        <f>VLOOKUP(A2196,'ADM Details FY17'!$A$3:$O$3515,15,FALSE)</f>
        <v>0</v>
      </c>
      <c r="M2196" s="1">
        <f>VLOOKUP(A2196,'ADM Details FY17'!$A$3:$P$3515,16,FALSE)</f>
        <v>0</v>
      </c>
      <c r="N2196" s="1">
        <f>VLOOKUP(A2196,'ADM Details FY17'!$A$3:$Q$3515,17,FALSE)</f>
        <v>0</v>
      </c>
      <c r="O2196" s="1">
        <f>VLOOKUP(A2196,'ADM Details FY17'!$A$3:$S$3515,19,FALSE)</f>
        <v>0</v>
      </c>
      <c r="P2196" s="1">
        <f>VLOOKUP(A2196,'ADM Details FY17'!$A$3:$U$3515,21,FALSE)</f>
        <v>0</v>
      </c>
      <c r="Q2196" s="1">
        <f>VLOOKUP(A2196,'ADM Details FY17'!$A$3:$V$3515,22,FALSE)</f>
        <v>0</v>
      </c>
      <c r="R2196" s="1">
        <f>VLOOKUP(A2196,'ADM Details FY17'!$A$3:$W$3515,23,FALSE)</f>
        <v>0</v>
      </c>
      <c r="S2196" s="1">
        <f>VLOOKUP(A2196,'ADM Details FY17'!$A$3:$X$3515,24,FALSE)</f>
        <v>0</v>
      </c>
      <c r="T2196" s="1">
        <f>VLOOKUP(A2196,'ADM Details FY17'!$A$3:$Y$3515,25,FALSE)</f>
        <v>0</v>
      </c>
      <c r="U2196" s="1">
        <f>VLOOKUP(A2196,'ADM Details FY17'!$A$3:$AA$3515,27,FALSE)</f>
        <v>0</v>
      </c>
      <c r="V2196" s="1">
        <f>IFERROR(VLOOKUP(C2196,'eindex _tget pp '!$A$4:$E$615,5,FALSE),0)</f>
        <v>0</v>
      </c>
      <c r="W2196" s="31">
        <f>IFERROR(VLOOKUP(C2196,'eindex _tget pp '!$A$4:$F$615,6,FALSE),0)</f>
        <v>0</v>
      </c>
      <c r="X2196" s="4">
        <f>IFERROR(VLOOKUP(B2196,'eschools 16'!$A$2:$F$25,6,FALSE),1)</f>
        <v>1</v>
      </c>
      <c r="Y2196" s="1">
        <f t="shared" si="170"/>
        <v>0</v>
      </c>
      <c r="Z2196" s="1">
        <f t="shared" si="171"/>
        <v>0</v>
      </c>
      <c r="AA2196" s="31">
        <f>IFERROR(VLOOKUP(C2196,'eindex _tget pp '!$A$4:$G$615,7,FALSE),0)</f>
        <v>0</v>
      </c>
      <c r="AB2196" s="1">
        <f>VLOOKUP(A2196,'ADM Details FY17'!$A$3:$AB$3515,28,FALSE)</f>
        <v>0</v>
      </c>
      <c r="AC2196" s="1">
        <f t="shared" si="172"/>
        <v>0</v>
      </c>
      <c r="AD2196" s="1">
        <f t="shared" si="173"/>
        <v>0</v>
      </c>
      <c r="AE2196" s="1">
        <f t="shared" si="174"/>
        <v>0</v>
      </c>
    </row>
    <row r="2197" spans="1:31" x14ac:dyDescent="0.25">
      <c r="A2197" t="str">
        <f>B2197&amp;"-"&amp;COUNTIF($B$3:B2197,B2197)</f>
        <v>608-28</v>
      </c>
      <c r="B2197">
        <v>608</v>
      </c>
      <c r="C2197" s="18">
        <f>VLOOKUP(A2197,'ADM Details FY17'!$A$3:$D$3515,4,FALSE)</f>
        <v>0</v>
      </c>
      <c r="D2197" s="1">
        <f>VLOOKUP(A2197,'ADM Details FY17'!$A$3:$E$3515,5,FALSE)</f>
        <v>0</v>
      </c>
      <c r="E2197" s="1">
        <f>VLOOKUP(A2197,'ADM Details FY17'!$A$3:$F$3515,6,FALSE)</f>
        <v>0</v>
      </c>
      <c r="F2197" s="1">
        <f>VLOOKUP(A2197,'ADM Details FY17'!$A$3:$G$3515,7,FALSE)</f>
        <v>0</v>
      </c>
      <c r="G2197" s="1">
        <f>VLOOKUP(A2197,'ADM Details FY17'!$A$3:$H$3515,8,FALSE)</f>
        <v>0</v>
      </c>
      <c r="H2197" s="1">
        <f>VLOOKUP(A2197,'ADM Details FY17'!$A$3:$I$3515,9,FALSE)</f>
        <v>0</v>
      </c>
      <c r="I2197" s="1">
        <f>VLOOKUP(A2197,'ADM Details FY17'!$A$3:$J$3517,10,FALSE)</f>
        <v>0</v>
      </c>
      <c r="J2197" s="1">
        <f>VLOOKUP(A2197,'ADM Details FY17'!$A$3:$K$3515,11,FALSE)</f>
        <v>0</v>
      </c>
      <c r="K2197" s="1">
        <f>VLOOKUP(A2197,'ADM Details FY17'!$A$3:$M$3515,13,FALSE)</f>
        <v>0</v>
      </c>
      <c r="L2197" s="1">
        <f>VLOOKUP(A2197,'ADM Details FY17'!$A$3:$O$3515,15,FALSE)</f>
        <v>0</v>
      </c>
      <c r="M2197" s="1">
        <f>VLOOKUP(A2197,'ADM Details FY17'!$A$3:$P$3515,16,FALSE)</f>
        <v>0</v>
      </c>
      <c r="N2197" s="1">
        <f>VLOOKUP(A2197,'ADM Details FY17'!$A$3:$Q$3515,17,FALSE)</f>
        <v>0</v>
      </c>
      <c r="O2197" s="1">
        <f>VLOOKUP(A2197,'ADM Details FY17'!$A$3:$S$3515,19,FALSE)</f>
        <v>0</v>
      </c>
      <c r="P2197" s="1">
        <f>VLOOKUP(A2197,'ADM Details FY17'!$A$3:$U$3515,21,FALSE)</f>
        <v>0</v>
      </c>
      <c r="Q2197" s="1">
        <f>VLOOKUP(A2197,'ADM Details FY17'!$A$3:$V$3515,22,FALSE)</f>
        <v>0</v>
      </c>
      <c r="R2197" s="1">
        <f>VLOOKUP(A2197,'ADM Details FY17'!$A$3:$W$3515,23,FALSE)</f>
        <v>0</v>
      </c>
      <c r="S2197" s="1">
        <f>VLOOKUP(A2197,'ADM Details FY17'!$A$3:$X$3515,24,FALSE)</f>
        <v>0</v>
      </c>
      <c r="T2197" s="1">
        <f>VLOOKUP(A2197,'ADM Details FY17'!$A$3:$Y$3515,25,FALSE)</f>
        <v>0</v>
      </c>
      <c r="U2197" s="1">
        <f>VLOOKUP(A2197,'ADM Details FY17'!$A$3:$AA$3515,27,FALSE)</f>
        <v>0</v>
      </c>
      <c r="V2197" s="1">
        <f>IFERROR(VLOOKUP(C2197,'eindex _tget pp '!$A$4:$E$615,5,FALSE),0)</f>
        <v>0</v>
      </c>
      <c r="W2197" s="31">
        <f>IFERROR(VLOOKUP(C2197,'eindex _tget pp '!$A$4:$F$615,6,FALSE),0)</f>
        <v>0</v>
      </c>
      <c r="X2197" s="4">
        <f>IFERROR(VLOOKUP(B2197,'eschools 16'!$A$2:$F$25,6,FALSE),1)</f>
        <v>1</v>
      </c>
      <c r="Y2197" s="1">
        <f t="shared" si="170"/>
        <v>0</v>
      </c>
      <c r="Z2197" s="1">
        <f t="shared" si="171"/>
        <v>0</v>
      </c>
      <c r="AA2197" s="31">
        <f>IFERROR(VLOOKUP(C2197,'eindex _tget pp '!$A$4:$G$615,7,FALSE),0)</f>
        <v>0</v>
      </c>
      <c r="AB2197" s="1">
        <f>VLOOKUP(A2197,'ADM Details FY17'!$A$3:$AB$3515,28,FALSE)</f>
        <v>0</v>
      </c>
      <c r="AC2197" s="1">
        <f t="shared" si="172"/>
        <v>0</v>
      </c>
      <c r="AD2197" s="1">
        <f t="shared" si="173"/>
        <v>0</v>
      </c>
      <c r="AE2197" s="1">
        <f t="shared" si="174"/>
        <v>0</v>
      </c>
    </row>
    <row r="2198" spans="1:31" x14ac:dyDescent="0.25">
      <c r="A2198" t="str">
        <f>B2198&amp;"-"&amp;COUNTIF($B$3:B2198,B2198)</f>
        <v>609-1</v>
      </c>
      <c r="B2198">
        <v>609</v>
      </c>
      <c r="C2198" s="18">
        <f>VLOOKUP(A2198,'ADM Details FY17'!$A$3:$D$3515,4,FALSE)</f>
        <v>45195</v>
      </c>
      <c r="D2198" s="1">
        <f>VLOOKUP(A2198,'ADM Details FY17'!$A$3:$E$3515,5,FALSE)</f>
        <v>3</v>
      </c>
      <c r="E2198" s="1">
        <f>VLOOKUP(A2198,'ADM Details FY17'!$A$3:$F$3515,6,FALSE)</f>
        <v>0.24</v>
      </c>
      <c r="F2198" s="1">
        <f>VLOOKUP(A2198,'ADM Details FY17'!$A$3:$G$3515,7,FALSE)</f>
        <v>1</v>
      </c>
      <c r="G2198" s="1">
        <f>VLOOKUP(A2198,'ADM Details FY17'!$A$3:$H$3515,8,FALSE)</f>
        <v>0</v>
      </c>
      <c r="H2198" s="1">
        <f>VLOOKUP(A2198,'ADM Details FY17'!$A$3:$I$3515,9,FALSE)</f>
        <v>0</v>
      </c>
      <c r="I2198" s="1">
        <f>VLOOKUP(A2198,'ADM Details FY17'!$A$3:$J$3517,10,FALSE)</f>
        <v>0.76</v>
      </c>
      <c r="J2198" s="1">
        <f>VLOOKUP(A2198,'ADM Details FY17'!$A$3:$K$3515,11,FALSE)</f>
        <v>1</v>
      </c>
      <c r="K2198" s="1">
        <f>VLOOKUP(A2198,'ADM Details FY17'!$A$3:$M$3515,13,FALSE)</f>
        <v>3</v>
      </c>
      <c r="L2198" s="1">
        <f>VLOOKUP(A2198,'ADM Details FY17'!$A$3:$O$3515,15,FALSE)</f>
        <v>0</v>
      </c>
      <c r="M2198" s="1">
        <f>VLOOKUP(A2198,'ADM Details FY17'!$A$3:$P$3515,16,FALSE)</f>
        <v>0</v>
      </c>
      <c r="N2198" s="1">
        <f>VLOOKUP(A2198,'ADM Details FY17'!$A$3:$Q$3515,17,FALSE)</f>
        <v>0</v>
      </c>
      <c r="O2198" s="1">
        <f>VLOOKUP(A2198,'ADM Details FY17'!$A$3:$S$3515,19,FALSE)</f>
        <v>0</v>
      </c>
      <c r="P2198" s="1">
        <f>VLOOKUP(A2198,'ADM Details FY17'!$A$3:$U$3515,21,FALSE)</f>
        <v>0</v>
      </c>
      <c r="Q2198" s="1">
        <f>VLOOKUP(A2198,'ADM Details FY17'!$A$3:$V$3515,22,FALSE)</f>
        <v>0</v>
      </c>
      <c r="R2198" s="1">
        <f>VLOOKUP(A2198,'ADM Details FY17'!$A$3:$W$3515,23,FALSE)</f>
        <v>0</v>
      </c>
      <c r="S2198" s="1">
        <f>VLOOKUP(A2198,'ADM Details FY17'!$A$3:$X$3515,24,FALSE)</f>
        <v>0</v>
      </c>
      <c r="T2198" s="1">
        <f>VLOOKUP(A2198,'ADM Details FY17'!$A$3:$Y$3515,25,FALSE)</f>
        <v>0</v>
      </c>
      <c r="U2198" s="1">
        <f>VLOOKUP(A2198,'ADM Details FY17'!$A$3:$AA$3515,27,FALSE)</f>
        <v>0</v>
      </c>
      <c r="V2198" s="1">
        <f>IFERROR(VLOOKUP(C2198,'eindex _tget pp '!$A$4:$E$615,5,FALSE),0)</f>
        <v>221.68844804605411</v>
      </c>
      <c r="W2198" s="31">
        <f>IFERROR(VLOOKUP(C2198,'eindex _tget pp '!$A$4:$F$615,6,FALSE),0)</f>
        <v>0.23748123939999999</v>
      </c>
      <c r="X2198" s="4">
        <f>IFERROR(VLOOKUP(B2198,'eschools 16'!$A$2:$F$25,6,FALSE),1)</f>
        <v>1</v>
      </c>
      <c r="Y2198" s="1">
        <f t="shared" si="170"/>
        <v>166.27</v>
      </c>
      <c r="Z2198" s="1">
        <f t="shared" si="171"/>
        <v>193.78</v>
      </c>
      <c r="AA2198" s="31">
        <f>IFERROR(VLOOKUP(C2198,'eindex _tget pp '!$A$4:$G$615,7,FALSE),0)</f>
        <v>0.446612911</v>
      </c>
      <c r="AB2198" s="1">
        <f>VLOOKUP(A2198,'ADM Details FY17'!$A$3:$AB$3515,28,FALSE)</f>
        <v>0</v>
      </c>
      <c r="AC2198" s="1">
        <f t="shared" si="172"/>
        <v>0</v>
      </c>
      <c r="AD2198" s="1">
        <f t="shared" si="173"/>
        <v>3</v>
      </c>
      <c r="AE2198" s="1">
        <f t="shared" si="174"/>
        <v>450</v>
      </c>
    </row>
    <row r="2199" spans="1:31" x14ac:dyDescent="0.25">
      <c r="A2199" t="str">
        <f>B2199&amp;"-"&amp;COUNTIF($B$3:B2199,B2199)</f>
        <v>609-2</v>
      </c>
      <c r="B2199">
        <v>609</v>
      </c>
      <c r="C2199" s="18">
        <f>VLOOKUP(A2199,'ADM Details FY17'!$A$3:$D$3515,4,FALSE)</f>
        <v>48132</v>
      </c>
      <c r="D2199" s="1">
        <f>VLOOKUP(A2199,'ADM Details FY17'!$A$3:$E$3515,5,FALSE)</f>
        <v>2</v>
      </c>
      <c r="E2199" s="1">
        <f>VLOOKUP(A2199,'ADM Details FY17'!$A$3:$F$3515,6,FALSE)</f>
        <v>0</v>
      </c>
      <c r="F2199" s="1">
        <f>VLOOKUP(A2199,'ADM Details FY17'!$A$3:$G$3515,7,FALSE)</f>
        <v>1.71</v>
      </c>
      <c r="G2199" s="1">
        <f>VLOOKUP(A2199,'ADM Details FY17'!$A$3:$H$3515,8,FALSE)</f>
        <v>0.28999999999999998</v>
      </c>
      <c r="H2199" s="1">
        <f>VLOOKUP(A2199,'ADM Details FY17'!$A$3:$I$3515,9,FALSE)</f>
        <v>0</v>
      </c>
      <c r="I2199" s="1">
        <f>VLOOKUP(A2199,'ADM Details FY17'!$A$3:$J$3517,10,FALSE)</f>
        <v>0</v>
      </c>
      <c r="J2199" s="1">
        <f>VLOOKUP(A2199,'ADM Details FY17'!$A$3:$K$3515,11,FALSE)</f>
        <v>0</v>
      </c>
      <c r="K2199" s="1">
        <f>VLOOKUP(A2199,'ADM Details FY17'!$A$3:$M$3515,13,FALSE)</f>
        <v>2</v>
      </c>
      <c r="L2199" s="1">
        <f>VLOOKUP(A2199,'ADM Details FY17'!$A$3:$O$3515,15,FALSE)</f>
        <v>0</v>
      </c>
      <c r="M2199" s="1">
        <f>VLOOKUP(A2199,'ADM Details FY17'!$A$3:$P$3515,16,FALSE)</f>
        <v>0</v>
      </c>
      <c r="N2199" s="1">
        <f>VLOOKUP(A2199,'ADM Details FY17'!$A$3:$Q$3515,17,FALSE)</f>
        <v>0</v>
      </c>
      <c r="O2199" s="1">
        <f>VLOOKUP(A2199,'ADM Details FY17'!$A$3:$S$3515,19,FALSE)</f>
        <v>0</v>
      </c>
      <c r="P2199" s="1">
        <f>VLOOKUP(A2199,'ADM Details FY17'!$A$3:$U$3515,21,FALSE)</f>
        <v>0</v>
      </c>
      <c r="Q2199" s="1">
        <f>VLOOKUP(A2199,'ADM Details FY17'!$A$3:$V$3515,22,FALSE)</f>
        <v>0</v>
      </c>
      <c r="R2199" s="1">
        <f>VLOOKUP(A2199,'ADM Details FY17'!$A$3:$W$3515,23,FALSE)</f>
        <v>0</v>
      </c>
      <c r="S2199" s="1">
        <f>VLOOKUP(A2199,'ADM Details FY17'!$A$3:$X$3515,24,FALSE)</f>
        <v>0</v>
      </c>
      <c r="T2199" s="1">
        <f>VLOOKUP(A2199,'ADM Details FY17'!$A$3:$Y$3515,25,FALSE)</f>
        <v>0</v>
      </c>
      <c r="U2199" s="1">
        <f>VLOOKUP(A2199,'ADM Details FY17'!$A$3:$AA$3515,27,FALSE)</f>
        <v>0</v>
      </c>
      <c r="V2199" s="1">
        <f>IFERROR(VLOOKUP(C2199,'eindex _tget pp '!$A$4:$E$615,5,FALSE),0)</f>
        <v>1478.8463016235812</v>
      </c>
      <c r="W2199" s="31">
        <f>IFERROR(VLOOKUP(C2199,'eindex _tget pp '!$A$4:$F$615,6,FALSE),0)</f>
        <v>0.97735848670000003</v>
      </c>
      <c r="X2199" s="4">
        <f>IFERROR(VLOOKUP(B2199,'eschools 16'!$A$2:$F$25,6,FALSE),1)</f>
        <v>1</v>
      </c>
      <c r="Y2199" s="1">
        <f t="shared" si="170"/>
        <v>739.42</v>
      </c>
      <c r="Z2199" s="1">
        <f t="shared" si="171"/>
        <v>531.67999999999995</v>
      </c>
      <c r="AA2199" s="31">
        <f>IFERROR(VLOOKUP(C2199,'eindex _tget pp '!$A$4:$G$615,7,FALSE),0)</f>
        <v>0.78973327299999996</v>
      </c>
      <c r="AB2199" s="1">
        <f>VLOOKUP(A2199,'ADM Details FY17'!$A$3:$AB$3515,28,FALSE)</f>
        <v>0</v>
      </c>
      <c r="AC2199" s="1">
        <f t="shared" si="172"/>
        <v>0</v>
      </c>
      <c r="AD2199" s="1">
        <f t="shared" si="173"/>
        <v>2</v>
      </c>
      <c r="AE2199" s="1">
        <f t="shared" si="174"/>
        <v>300</v>
      </c>
    </row>
    <row r="2200" spans="1:31" x14ac:dyDescent="0.25">
      <c r="A2200" t="str">
        <f>B2200&amp;"-"&amp;COUNTIF($B$3:B2200,B2200)</f>
        <v>609-3</v>
      </c>
      <c r="B2200">
        <v>609</v>
      </c>
      <c r="C2200" s="18">
        <f>VLOOKUP(A2200,'ADM Details FY17'!$A$3:$D$3515,4,FALSE)</f>
        <v>43943</v>
      </c>
      <c r="D2200" s="1">
        <f>VLOOKUP(A2200,'ADM Details FY17'!$A$3:$E$3515,5,FALSE)</f>
        <v>8.4</v>
      </c>
      <c r="E2200" s="1">
        <f>VLOOKUP(A2200,'ADM Details FY17'!$A$3:$F$3515,6,FALSE)</f>
        <v>0</v>
      </c>
      <c r="F2200" s="1">
        <f>VLOOKUP(A2200,'ADM Details FY17'!$A$3:$G$3515,7,FALSE)</f>
        <v>1.38</v>
      </c>
      <c r="G2200" s="1">
        <f>VLOOKUP(A2200,'ADM Details FY17'!$A$3:$H$3515,8,FALSE)</f>
        <v>2</v>
      </c>
      <c r="H2200" s="1">
        <f>VLOOKUP(A2200,'ADM Details FY17'!$A$3:$I$3515,9,FALSE)</f>
        <v>0</v>
      </c>
      <c r="I2200" s="1">
        <f>VLOOKUP(A2200,'ADM Details FY17'!$A$3:$J$3517,10,FALSE)</f>
        <v>0</v>
      </c>
      <c r="J2200" s="1">
        <f>VLOOKUP(A2200,'ADM Details FY17'!$A$3:$K$3515,11,FALSE)</f>
        <v>2</v>
      </c>
      <c r="K2200" s="1">
        <f>VLOOKUP(A2200,'ADM Details FY17'!$A$3:$M$3515,13,FALSE)</f>
        <v>8.4</v>
      </c>
      <c r="L2200" s="1">
        <f>VLOOKUP(A2200,'ADM Details FY17'!$A$3:$O$3515,15,FALSE)</f>
        <v>0</v>
      </c>
      <c r="M2200" s="1">
        <f>VLOOKUP(A2200,'ADM Details FY17'!$A$3:$P$3515,16,FALSE)</f>
        <v>0</v>
      </c>
      <c r="N2200" s="1">
        <f>VLOOKUP(A2200,'ADM Details FY17'!$A$3:$Q$3515,17,FALSE)</f>
        <v>0</v>
      </c>
      <c r="O2200" s="1">
        <f>VLOOKUP(A2200,'ADM Details FY17'!$A$3:$S$3515,19,FALSE)</f>
        <v>0</v>
      </c>
      <c r="P2200" s="1">
        <f>VLOOKUP(A2200,'ADM Details FY17'!$A$3:$U$3515,21,FALSE)</f>
        <v>0</v>
      </c>
      <c r="Q2200" s="1">
        <f>VLOOKUP(A2200,'ADM Details FY17'!$A$3:$V$3515,22,FALSE)</f>
        <v>0</v>
      </c>
      <c r="R2200" s="1">
        <f>VLOOKUP(A2200,'ADM Details FY17'!$A$3:$W$3515,23,FALSE)</f>
        <v>0</v>
      </c>
      <c r="S2200" s="1">
        <f>VLOOKUP(A2200,'ADM Details FY17'!$A$3:$X$3515,24,FALSE)</f>
        <v>0</v>
      </c>
      <c r="T2200" s="1">
        <f>VLOOKUP(A2200,'ADM Details FY17'!$A$3:$Y$3515,25,FALSE)</f>
        <v>0</v>
      </c>
      <c r="U2200" s="1">
        <f>VLOOKUP(A2200,'ADM Details FY17'!$A$3:$AA$3515,27,FALSE)</f>
        <v>0</v>
      </c>
      <c r="V2200" s="1">
        <f>IFERROR(VLOOKUP(C2200,'eindex _tget pp '!$A$4:$E$615,5,FALSE),0)</f>
        <v>612.49029482281071</v>
      </c>
      <c r="W2200" s="31">
        <f>IFERROR(VLOOKUP(C2200,'eindex _tget pp '!$A$4:$F$615,6,FALSE),0)</f>
        <v>2.0590288838999999</v>
      </c>
      <c r="X2200" s="4">
        <f>IFERROR(VLOOKUP(B2200,'eschools 16'!$A$2:$F$25,6,FALSE),1)</f>
        <v>1</v>
      </c>
      <c r="Y2200" s="1">
        <f t="shared" si="170"/>
        <v>1286.23</v>
      </c>
      <c r="Z2200" s="1">
        <f t="shared" si="171"/>
        <v>4704.47</v>
      </c>
      <c r="AA2200" s="31">
        <f>IFERROR(VLOOKUP(C2200,'eindex _tget pp '!$A$4:$G$615,7,FALSE),0)</f>
        <v>0.58984914499999996</v>
      </c>
      <c r="AB2200" s="1">
        <f>VLOOKUP(A2200,'ADM Details FY17'!$A$3:$AB$3515,28,FALSE)</f>
        <v>0</v>
      </c>
      <c r="AC2200" s="1">
        <f t="shared" si="172"/>
        <v>0</v>
      </c>
      <c r="AD2200" s="1">
        <f t="shared" si="173"/>
        <v>8.4</v>
      </c>
      <c r="AE2200" s="1">
        <f t="shared" si="174"/>
        <v>1260</v>
      </c>
    </row>
    <row r="2201" spans="1:31" x14ac:dyDescent="0.25">
      <c r="A2201" t="str">
        <f>B2201&amp;"-"&amp;COUNTIF($B$3:B2201,B2201)</f>
        <v>609-4</v>
      </c>
      <c r="B2201">
        <v>609</v>
      </c>
      <c r="C2201" s="18">
        <f>VLOOKUP(A2201,'ADM Details FY17'!$A$3:$D$3515,4,FALSE)</f>
        <v>44263</v>
      </c>
      <c r="D2201" s="1">
        <f>VLOOKUP(A2201,'ADM Details FY17'!$A$3:$E$3515,5,FALSE)</f>
        <v>71.900000000000006</v>
      </c>
      <c r="E2201" s="1">
        <f>VLOOKUP(A2201,'ADM Details FY17'!$A$3:$F$3515,6,FALSE)</f>
        <v>0</v>
      </c>
      <c r="F2201" s="1">
        <f>VLOOKUP(A2201,'ADM Details FY17'!$A$3:$G$3515,7,FALSE)</f>
        <v>31.85</v>
      </c>
      <c r="G2201" s="1">
        <f>VLOOKUP(A2201,'ADM Details FY17'!$A$3:$H$3515,8,FALSE)</f>
        <v>14.4</v>
      </c>
      <c r="H2201" s="1">
        <f>VLOOKUP(A2201,'ADM Details FY17'!$A$3:$I$3515,9,FALSE)</f>
        <v>0</v>
      </c>
      <c r="I2201" s="1">
        <f>VLOOKUP(A2201,'ADM Details FY17'!$A$3:$J$3517,10,FALSE)</f>
        <v>0</v>
      </c>
      <c r="J2201" s="1">
        <f>VLOOKUP(A2201,'ADM Details FY17'!$A$3:$K$3515,11,FALSE)</f>
        <v>13.42</v>
      </c>
      <c r="K2201" s="1">
        <f>VLOOKUP(A2201,'ADM Details FY17'!$A$3:$M$3515,13,FALSE)</f>
        <v>71.900000000000006</v>
      </c>
      <c r="L2201" s="1">
        <f>VLOOKUP(A2201,'ADM Details FY17'!$A$3:$O$3515,15,FALSE)</f>
        <v>0</v>
      </c>
      <c r="M2201" s="1">
        <f>VLOOKUP(A2201,'ADM Details FY17'!$A$3:$P$3515,16,FALSE)</f>
        <v>2</v>
      </c>
      <c r="N2201" s="1">
        <f>VLOOKUP(A2201,'ADM Details FY17'!$A$3:$Q$3515,17,FALSE)</f>
        <v>0</v>
      </c>
      <c r="O2201" s="1">
        <f>VLOOKUP(A2201,'ADM Details FY17'!$A$3:$S$3515,19,FALSE)</f>
        <v>0</v>
      </c>
      <c r="P2201" s="1">
        <f>VLOOKUP(A2201,'ADM Details FY17'!$A$3:$U$3515,21,FALSE)</f>
        <v>0</v>
      </c>
      <c r="Q2201" s="1">
        <f>VLOOKUP(A2201,'ADM Details FY17'!$A$3:$V$3515,22,FALSE)</f>
        <v>0</v>
      </c>
      <c r="R2201" s="1">
        <f>VLOOKUP(A2201,'ADM Details FY17'!$A$3:$W$3515,23,FALSE)</f>
        <v>0</v>
      </c>
      <c r="S2201" s="1">
        <f>VLOOKUP(A2201,'ADM Details FY17'!$A$3:$X$3515,24,FALSE)</f>
        <v>0</v>
      </c>
      <c r="T2201" s="1">
        <f>VLOOKUP(A2201,'ADM Details FY17'!$A$3:$Y$3515,25,FALSE)</f>
        <v>0</v>
      </c>
      <c r="U2201" s="1">
        <f>VLOOKUP(A2201,'ADM Details FY17'!$A$3:$AA$3515,27,FALSE)</f>
        <v>0</v>
      </c>
      <c r="V2201" s="1">
        <f>IFERROR(VLOOKUP(C2201,'eindex _tget pp '!$A$4:$E$615,5,FALSE),0)</f>
        <v>1889.6722909461323</v>
      </c>
      <c r="W2201" s="31">
        <f>IFERROR(VLOOKUP(C2201,'eindex _tget pp '!$A$4:$F$615,6,FALSE),0)</f>
        <v>2.8797159787000002</v>
      </c>
      <c r="X2201" s="4">
        <f>IFERROR(VLOOKUP(B2201,'eschools 16'!$A$2:$F$25,6,FALSE),1)</f>
        <v>1</v>
      </c>
      <c r="Y2201" s="1">
        <f t="shared" si="170"/>
        <v>33966.86</v>
      </c>
      <c r="Z2201" s="1">
        <f t="shared" si="171"/>
        <v>56318.03</v>
      </c>
      <c r="AA2201" s="31">
        <f>IFERROR(VLOOKUP(C2201,'eindex _tget pp '!$A$4:$G$615,7,FALSE),0)</f>
        <v>0.85659459800000004</v>
      </c>
      <c r="AB2201" s="1">
        <f>VLOOKUP(A2201,'ADM Details FY17'!$A$3:$AB$3515,28,FALSE)</f>
        <v>0</v>
      </c>
      <c r="AC2201" s="1">
        <f t="shared" si="172"/>
        <v>0</v>
      </c>
      <c r="AD2201" s="1">
        <f t="shared" si="173"/>
        <v>71.900000000000006</v>
      </c>
      <c r="AE2201" s="1">
        <f t="shared" si="174"/>
        <v>10785</v>
      </c>
    </row>
    <row r="2202" spans="1:31" x14ac:dyDescent="0.25">
      <c r="A2202" t="str">
        <f>B2202&amp;"-"&amp;COUNTIF($B$3:B2202,B2202)</f>
        <v>609-5</v>
      </c>
      <c r="B2202">
        <v>609</v>
      </c>
      <c r="C2202" s="18">
        <f>VLOOKUP(A2202,'ADM Details FY17'!$A$3:$D$3515,4,FALSE)</f>
        <v>44768</v>
      </c>
      <c r="D2202" s="1">
        <f>VLOOKUP(A2202,'ADM Details FY17'!$A$3:$E$3515,5,FALSE)</f>
        <v>4</v>
      </c>
      <c r="E2202" s="1">
        <f>VLOOKUP(A2202,'ADM Details FY17'!$A$3:$F$3515,6,FALSE)</f>
        <v>0</v>
      </c>
      <c r="F2202" s="1">
        <f>VLOOKUP(A2202,'ADM Details FY17'!$A$3:$G$3515,7,FALSE)</f>
        <v>1</v>
      </c>
      <c r="G2202" s="1">
        <f>VLOOKUP(A2202,'ADM Details FY17'!$A$3:$H$3515,8,FALSE)</f>
        <v>0</v>
      </c>
      <c r="H2202" s="1">
        <f>VLOOKUP(A2202,'ADM Details FY17'!$A$3:$I$3515,9,FALSE)</f>
        <v>0</v>
      </c>
      <c r="I2202" s="1">
        <f>VLOOKUP(A2202,'ADM Details FY17'!$A$3:$J$3517,10,FALSE)</f>
        <v>0</v>
      </c>
      <c r="J2202" s="1">
        <f>VLOOKUP(A2202,'ADM Details FY17'!$A$3:$K$3515,11,FALSE)</f>
        <v>3</v>
      </c>
      <c r="K2202" s="1">
        <f>VLOOKUP(A2202,'ADM Details FY17'!$A$3:$M$3515,13,FALSE)</f>
        <v>4</v>
      </c>
      <c r="L2202" s="1">
        <f>VLOOKUP(A2202,'ADM Details FY17'!$A$3:$O$3515,15,FALSE)</f>
        <v>0</v>
      </c>
      <c r="M2202" s="1">
        <f>VLOOKUP(A2202,'ADM Details FY17'!$A$3:$P$3515,16,FALSE)</f>
        <v>0</v>
      </c>
      <c r="N2202" s="1">
        <f>VLOOKUP(A2202,'ADM Details FY17'!$A$3:$Q$3515,17,FALSE)</f>
        <v>0</v>
      </c>
      <c r="O2202" s="1">
        <f>VLOOKUP(A2202,'ADM Details FY17'!$A$3:$S$3515,19,FALSE)</f>
        <v>0</v>
      </c>
      <c r="P2202" s="1">
        <f>VLOOKUP(A2202,'ADM Details FY17'!$A$3:$U$3515,21,FALSE)</f>
        <v>0</v>
      </c>
      <c r="Q2202" s="1">
        <f>VLOOKUP(A2202,'ADM Details FY17'!$A$3:$V$3515,22,FALSE)</f>
        <v>0</v>
      </c>
      <c r="R2202" s="1">
        <f>VLOOKUP(A2202,'ADM Details FY17'!$A$3:$W$3515,23,FALSE)</f>
        <v>0</v>
      </c>
      <c r="S2202" s="1">
        <f>VLOOKUP(A2202,'ADM Details FY17'!$A$3:$X$3515,24,FALSE)</f>
        <v>0</v>
      </c>
      <c r="T2202" s="1">
        <f>VLOOKUP(A2202,'ADM Details FY17'!$A$3:$Y$3515,25,FALSE)</f>
        <v>0</v>
      </c>
      <c r="U2202" s="1">
        <f>VLOOKUP(A2202,'ADM Details FY17'!$A$3:$AA$3515,27,FALSE)</f>
        <v>0</v>
      </c>
      <c r="V2202" s="1">
        <f>IFERROR(VLOOKUP(C2202,'eindex _tget pp '!$A$4:$E$615,5,FALSE),0)</f>
        <v>0</v>
      </c>
      <c r="W2202" s="31">
        <f>IFERROR(VLOOKUP(C2202,'eindex _tget pp '!$A$4:$F$615,6,FALSE),0)</f>
        <v>0.37261601550000001</v>
      </c>
      <c r="X2202" s="4">
        <f>IFERROR(VLOOKUP(B2202,'eschools 16'!$A$2:$F$25,6,FALSE),1)</f>
        <v>1</v>
      </c>
      <c r="Y2202" s="1">
        <f t="shared" si="170"/>
        <v>0</v>
      </c>
      <c r="Z2202" s="1">
        <f t="shared" si="171"/>
        <v>405.41</v>
      </c>
      <c r="AA2202" s="31">
        <f>IFERROR(VLOOKUP(C2202,'eindex _tget pp '!$A$4:$G$615,7,FALSE),0)</f>
        <v>0.32694814500000002</v>
      </c>
      <c r="AB2202" s="1">
        <f>VLOOKUP(A2202,'ADM Details FY17'!$A$3:$AB$3515,28,FALSE)</f>
        <v>0</v>
      </c>
      <c r="AC2202" s="1">
        <f t="shared" si="172"/>
        <v>0</v>
      </c>
      <c r="AD2202" s="1">
        <f t="shared" si="173"/>
        <v>4</v>
      </c>
      <c r="AE2202" s="1">
        <f t="shared" si="174"/>
        <v>600</v>
      </c>
    </row>
    <row r="2203" spans="1:31" x14ac:dyDescent="0.25">
      <c r="A2203" t="str">
        <f>B2203&amp;"-"&amp;COUNTIF($B$3:B2203,B2203)</f>
        <v>609-6</v>
      </c>
      <c r="B2203">
        <v>609</v>
      </c>
      <c r="C2203" s="18">
        <f>VLOOKUP(A2203,'ADM Details FY17'!$A$3:$D$3515,4,FALSE)</f>
        <v>46821</v>
      </c>
      <c r="D2203" s="1">
        <f>VLOOKUP(A2203,'ADM Details FY17'!$A$3:$E$3515,5,FALSE)</f>
        <v>1</v>
      </c>
      <c r="E2203" s="1">
        <f>VLOOKUP(A2203,'ADM Details FY17'!$A$3:$F$3515,6,FALSE)</f>
        <v>0</v>
      </c>
      <c r="F2203" s="1">
        <f>VLOOKUP(A2203,'ADM Details FY17'!$A$3:$G$3515,7,FALSE)</f>
        <v>0</v>
      </c>
      <c r="G2203" s="1">
        <f>VLOOKUP(A2203,'ADM Details FY17'!$A$3:$H$3515,8,FALSE)</f>
        <v>0.6</v>
      </c>
      <c r="H2203" s="1">
        <f>VLOOKUP(A2203,'ADM Details FY17'!$A$3:$I$3515,9,FALSE)</f>
        <v>0</v>
      </c>
      <c r="I2203" s="1">
        <f>VLOOKUP(A2203,'ADM Details FY17'!$A$3:$J$3517,10,FALSE)</f>
        <v>0</v>
      </c>
      <c r="J2203" s="1">
        <f>VLOOKUP(A2203,'ADM Details FY17'!$A$3:$K$3515,11,FALSE)</f>
        <v>0.4</v>
      </c>
      <c r="K2203" s="1">
        <f>VLOOKUP(A2203,'ADM Details FY17'!$A$3:$M$3515,13,FALSE)</f>
        <v>1</v>
      </c>
      <c r="L2203" s="1">
        <f>VLOOKUP(A2203,'ADM Details FY17'!$A$3:$O$3515,15,FALSE)</f>
        <v>0</v>
      </c>
      <c r="M2203" s="1">
        <f>VLOOKUP(A2203,'ADM Details FY17'!$A$3:$P$3515,16,FALSE)</f>
        <v>0</v>
      </c>
      <c r="N2203" s="1">
        <f>VLOOKUP(A2203,'ADM Details FY17'!$A$3:$Q$3515,17,FALSE)</f>
        <v>0</v>
      </c>
      <c r="O2203" s="1">
        <f>VLOOKUP(A2203,'ADM Details FY17'!$A$3:$S$3515,19,FALSE)</f>
        <v>0</v>
      </c>
      <c r="P2203" s="1">
        <f>VLOOKUP(A2203,'ADM Details FY17'!$A$3:$U$3515,21,FALSE)</f>
        <v>0</v>
      </c>
      <c r="Q2203" s="1">
        <f>VLOOKUP(A2203,'ADM Details FY17'!$A$3:$V$3515,22,FALSE)</f>
        <v>0</v>
      </c>
      <c r="R2203" s="1">
        <f>VLOOKUP(A2203,'ADM Details FY17'!$A$3:$W$3515,23,FALSE)</f>
        <v>0</v>
      </c>
      <c r="S2203" s="1">
        <f>VLOOKUP(A2203,'ADM Details FY17'!$A$3:$X$3515,24,FALSE)</f>
        <v>0</v>
      </c>
      <c r="T2203" s="1">
        <f>VLOOKUP(A2203,'ADM Details FY17'!$A$3:$Y$3515,25,FALSE)</f>
        <v>0</v>
      </c>
      <c r="U2203" s="1">
        <f>VLOOKUP(A2203,'ADM Details FY17'!$A$3:$AA$3515,27,FALSE)</f>
        <v>0</v>
      </c>
      <c r="V2203" s="1">
        <f>IFERROR(VLOOKUP(C2203,'eindex _tget pp '!$A$4:$E$615,5,FALSE),0)</f>
        <v>0</v>
      </c>
      <c r="W2203" s="31">
        <f>IFERROR(VLOOKUP(C2203,'eindex _tget pp '!$A$4:$F$615,6,FALSE),0)</f>
        <v>0.66245574569999999</v>
      </c>
      <c r="X2203" s="4">
        <f>IFERROR(VLOOKUP(B2203,'eschools 16'!$A$2:$F$25,6,FALSE),1)</f>
        <v>1</v>
      </c>
      <c r="Y2203" s="1">
        <f t="shared" si="170"/>
        <v>0</v>
      </c>
      <c r="Z2203" s="1">
        <f t="shared" si="171"/>
        <v>180.19</v>
      </c>
      <c r="AA2203" s="31">
        <f>IFERROR(VLOOKUP(C2203,'eindex _tget pp '!$A$4:$G$615,7,FALSE),0)</f>
        <v>0.28725098300000002</v>
      </c>
      <c r="AB2203" s="1">
        <f>VLOOKUP(A2203,'ADM Details FY17'!$A$3:$AB$3515,28,FALSE)</f>
        <v>0</v>
      </c>
      <c r="AC2203" s="1">
        <f t="shared" si="172"/>
        <v>0</v>
      </c>
      <c r="AD2203" s="1">
        <f t="shared" si="173"/>
        <v>1</v>
      </c>
      <c r="AE2203" s="1">
        <f t="shared" si="174"/>
        <v>150</v>
      </c>
    </row>
    <row r="2204" spans="1:31" x14ac:dyDescent="0.25">
      <c r="A2204" t="str">
        <f>B2204&amp;"-"&amp;COUNTIF($B$3:B2204,B2204)</f>
        <v>609-7</v>
      </c>
      <c r="B2204">
        <v>609</v>
      </c>
      <c r="C2204" s="18">
        <f>VLOOKUP(A2204,'ADM Details FY17'!$A$3:$D$3515,4,FALSE)</f>
        <v>0</v>
      </c>
      <c r="D2204" s="1">
        <f>VLOOKUP(A2204,'ADM Details FY17'!$A$3:$E$3515,5,FALSE)</f>
        <v>0</v>
      </c>
      <c r="E2204" s="1">
        <f>VLOOKUP(A2204,'ADM Details FY17'!$A$3:$F$3515,6,FALSE)</f>
        <v>0</v>
      </c>
      <c r="F2204" s="1">
        <f>VLOOKUP(A2204,'ADM Details FY17'!$A$3:$G$3515,7,FALSE)</f>
        <v>0</v>
      </c>
      <c r="G2204" s="1">
        <f>VLOOKUP(A2204,'ADM Details FY17'!$A$3:$H$3515,8,FALSE)</f>
        <v>0</v>
      </c>
      <c r="H2204" s="1">
        <f>VLOOKUP(A2204,'ADM Details FY17'!$A$3:$I$3515,9,FALSE)</f>
        <v>0</v>
      </c>
      <c r="I2204" s="1">
        <f>VLOOKUP(A2204,'ADM Details FY17'!$A$3:$J$3517,10,FALSE)</f>
        <v>0</v>
      </c>
      <c r="J2204" s="1">
        <f>VLOOKUP(A2204,'ADM Details FY17'!$A$3:$K$3515,11,FALSE)</f>
        <v>0</v>
      </c>
      <c r="K2204" s="1">
        <f>VLOOKUP(A2204,'ADM Details FY17'!$A$3:$M$3515,13,FALSE)</f>
        <v>0</v>
      </c>
      <c r="L2204" s="1">
        <f>VLOOKUP(A2204,'ADM Details FY17'!$A$3:$O$3515,15,FALSE)</f>
        <v>0</v>
      </c>
      <c r="M2204" s="1">
        <f>VLOOKUP(A2204,'ADM Details FY17'!$A$3:$P$3515,16,FALSE)</f>
        <v>0</v>
      </c>
      <c r="N2204" s="1">
        <f>VLOOKUP(A2204,'ADM Details FY17'!$A$3:$Q$3515,17,FALSE)</f>
        <v>0</v>
      </c>
      <c r="O2204" s="1">
        <f>VLOOKUP(A2204,'ADM Details FY17'!$A$3:$S$3515,19,FALSE)</f>
        <v>0</v>
      </c>
      <c r="P2204" s="1">
        <f>VLOOKUP(A2204,'ADM Details FY17'!$A$3:$U$3515,21,FALSE)</f>
        <v>0</v>
      </c>
      <c r="Q2204" s="1">
        <f>VLOOKUP(A2204,'ADM Details FY17'!$A$3:$V$3515,22,FALSE)</f>
        <v>0</v>
      </c>
      <c r="R2204" s="1">
        <f>VLOOKUP(A2204,'ADM Details FY17'!$A$3:$W$3515,23,FALSE)</f>
        <v>0</v>
      </c>
      <c r="S2204" s="1">
        <f>VLOOKUP(A2204,'ADM Details FY17'!$A$3:$X$3515,24,FALSE)</f>
        <v>0</v>
      </c>
      <c r="T2204" s="1">
        <f>VLOOKUP(A2204,'ADM Details FY17'!$A$3:$Y$3515,25,FALSE)</f>
        <v>0</v>
      </c>
      <c r="U2204" s="1">
        <f>VLOOKUP(A2204,'ADM Details FY17'!$A$3:$AA$3515,27,FALSE)</f>
        <v>0</v>
      </c>
      <c r="V2204" s="1">
        <f>IFERROR(VLOOKUP(C2204,'eindex _tget pp '!$A$4:$E$615,5,FALSE),0)</f>
        <v>0</v>
      </c>
      <c r="W2204" s="31">
        <f>IFERROR(VLOOKUP(C2204,'eindex _tget pp '!$A$4:$F$615,6,FALSE),0)</f>
        <v>0</v>
      </c>
      <c r="X2204" s="4">
        <f>IFERROR(VLOOKUP(B2204,'eschools 16'!$A$2:$F$25,6,FALSE),1)</f>
        <v>1</v>
      </c>
      <c r="Y2204" s="1">
        <f t="shared" si="170"/>
        <v>0</v>
      </c>
      <c r="Z2204" s="1">
        <f t="shared" si="171"/>
        <v>0</v>
      </c>
      <c r="AA2204" s="31">
        <f>IFERROR(VLOOKUP(C2204,'eindex _tget pp '!$A$4:$G$615,7,FALSE),0)</f>
        <v>0</v>
      </c>
      <c r="AB2204" s="1">
        <f>VLOOKUP(A2204,'ADM Details FY17'!$A$3:$AB$3515,28,FALSE)</f>
        <v>0</v>
      </c>
      <c r="AC2204" s="1">
        <f t="shared" si="172"/>
        <v>0</v>
      </c>
      <c r="AD2204" s="1">
        <f t="shared" si="173"/>
        <v>0</v>
      </c>
      <c r="AE2204" s="1">
        <f t="shared" si="174"/>
        <v>0</v>
      </c>
    </row>
    <row r="2205" spans="1:31" x14ac:dyDescent="0.25">
      <c r="A2205" t="str">
        <f>B2205&amp;"-"&amp;COUNTIF($B$3:B2205,B2205)</f>
        <v>609-8</v>
      </c>
      <c r="B2205">
        <v>609</v>
      </c>
      <c r="C2205" s="18">
        <f>VLOOKUP(A2205,'ADM Details FY17'!$A$3:$D$3515,4,FALSE)</f>
        <v>0</v>
      </c>
      <c r="D2205" s="1">
        <f>VLOOKUP(A2205,'ADM Details FY17'!$A$3:$E$3515,5,FALSE)</f>
        <v>0</v>
      </c>
      <c r="E2205" s="1">
        <f>VLOOKUP(A2205,'ADM Details FY17'!$A$3:$F$3515,6,FALSE)</f>
        <v>0</v>
      </c>
      <c r="F2205" s="1">
        <f>VLOOKUP(A2205,'ADM Details FY17'!$A$3:$G$3515,7,FALSE)</f>
        <v>0</v>
      </c>
      <c r="G2205" s="1">
        <f>VLOOKUP(A2205,'ADM Details FY17'!$A$3:$H$3515,8,FALSE)</f>
        <v>0</v>
      </c>
      <c r="H2205" s="1">
        <f>VLOOKUP(A2205,'ADM Details FY17'!$A$3:$I$3515,9,FALSE)</f>
        <v>0</v>
      </c>
      <c r="I2205" s="1">
        <f>VLOOKUP(A2205,'ADM Details FY17'!$A$3:$J$3517,10,FALSE)</f>
        <v>0</v>
      </c>
      <c r="J2205" s="1">
        <f>VLOOKUP(A2205,'ADM Details FY17'!$A$3:$K$3515,11,FALSE)</f>
        <v>0</v>
      </c>
      <c r="K2205" s="1">
        <f>VLOOKUP(A2205,'ADM Details FY17'!$A$3:$M$3515,13,FALSE)</f>
        <v>0</v>
      </c>
      <c r="L2205" s="1">
        <f>VLOOKUP(A2205,'ADM Details FY17'!$A$3:$O$3515,15,FALSE)</f>
        <v>0</v>
      </c>
      <c r="M2205" s="1">
        <f>VLOOKUP(A2205,'ADM Details FY17'!$A$3:$P$3515,16,FALSE)</f>
        <v>0</v>
      </c>
      <c r="N2205" s="1">
        <f>VLOOKUP(A2205,'ADM Details FY17'!$A$3:$Q$3515,17,FALSE)</f>
        <v>0</v>
      </c>
      <c r="O2205" s="1">
        <f>VLOOKUP(A2205,'ADM Details FY17'!$A$3:$S$3515,19,FALSE)</f>
        <v>0</v>
      </c>
      <c r="P2205" s="1">
        <f>VLOOKUP(A2205,'ADM Details FY17'!$A$3:$U$3515,21,FALSE)</f>
        <v>0</v>
      </c>
      <c r="Q2205" s="1">
        <f>VLOOKUP(A2205,'ADM Details FY17'!$A$3:$V$3515,22,FALSE)</f>
        <v>0</v>
      </c>
      <c r="R2205" s="1">
        <f>VLOOKUP(A2205,'ADM Details FY17'!$A$3:$W$3515,23,FALSE)</f>
        <v>0</v>
      </c>
      <c r="S2205" s="1">
        <f>VLOOKUP(A2205,'ADM Details FY17'!$A$3:$X$3515,24,FALSE)</f>
        <v>0</v>
      </c>
      <c r="T2205" s="1">
        <f>VLOOKUP(A2205,'ADM Details FY17'!$A$3:$Y$3515,25,FALSE)</f>
        <v>0</v>
      </c>
      <c r="U2205" s="1">
        <f>VLOOKUP(A2205,'ADM Details FY17'!$A$3:$AA$3515,27,FALSE)</f>
        <v>0</v>
      </c>
      <c r="V2205" s="1">
        <f>IFERROR(VLOOKUP(C2205,'eindex _tget pp '!$A$4:$E$615,5,FALSE),0)</f>
        <v>0</v>
      </c>
      <c r="W2205" s="31">
        <f>IFERROR(VLOOKUP(C2205,'eindex _tget pp '!$A$4:$F$615,6,FALSE),0)</f>
        <v>0</v>
      </c>
      <c r="X2205" s="4">
        <f>IFERROR(VLOOKUP(B2205,'eschools 16'!$A$2:$F$25,6,FALSE),1)</f>
        <v>1</v>
      </c>
      <c r="Y2205" s="1">
        <f t="shared" si="170"/>
        <v>0</v>
      </c>
      <c r="Z2205" s="1">
        <f t="shared" si="171"/>
        <v>0</v>
      </c>
      <c r="AA2205" s="31">
        <f>IFERROR(VLOOKUP(C2205,'eindex _tget pp '!$A$4:$G$615,7,FALSE),0)</f>
        <v>0</v>
      </c>
      <c r="AB2205" s="1">
        <f>VLOOKUP(A2205,'ADM Details FY17'!$A$3:$AB$3515,28,FALSE)</f>
        <v>0</v>
      </c>
      <c r="AC2205" s="1">
        <f t="shared" si="172"/>
        <v>0</v>
      </c>
      <c r="AD2205" s="1">
        <f t="shared" si="173"/>
        <v>0</v>
      </c>
      <c r="AE2205" s="1">
        <f t="shared" si="174"/>
        <v>0</v>
      </c>
    </row>
    <row r="2206" spans="1:31" x14ac:dyDescent="0.25">
      <c r="A2206" t="str">
        <f>B2206&amp;"-"&amp;COUNTIF($B$3:B2206,B2206)</f>
        <v>609-9</v>
      </c>
      <c r="B2206">
        <v>609</v>
      </c>
      <c r="C2206" s="18">
        <f>VLOOKUP(A2206,'ADM Details FY17'!$A$3:$D$3515,4,FALSE)</f>
        <v>0</v>
      </c>
      <c r="D2206" s="1">
        <f>VLOOKUP(A2206,'ADM Details FY17'!$A$3:$E$3515,5,FALSE)</f>
        <v>0</v>
      </c>
      <c r="E2206" s="1">
        <f>VLOOKUP(A2206,'ADM Details FY17'!$A$3:$F$3515,6,FALSE)</f>
        <v>0</v>
      </c>
      <c r="F2206" s="1">
        <f>VLOOKUP(A2206,'ADM Details FY17'!$A$3:$G$3515,7,FALSE)</f>
        <v>0</v>
      </c>
      <c r="G2206" s="1">
        <f>VLOOKUP(A2206,'ADM Details FY17'!$A$3:$H$3515,8,FALSE)</f>
        <v>0</v>
      </c>
      <c r="H2206" s="1">
        <f>VLOOKUP(A2206,'ADM Details FY17'!$A$3:$I$3515,9,FALSE)</f>
        <v>0</v>
      </c>
      <c r="I2206" s="1">
        <f>VLOOKUP(A2206,'ADM Details FY17'!$A$3:$J$3517,10,FALSE)</f>
        <v>0</v>
      </c>
      <c r="J2206" s="1">
        <f>VLOOKUP(A2206,'ADM Details FY17'!$A$3:$K$3515,11,FALSE)</f>
        <v>0</v>
      </c>
      <c r="K2206" s="1">
        <f>VLOOKUP(A2206,'ADM Details FY17'!$A$3:$M$3515,13,FALSE)</f>
        <v>0</v>
      </c>
      <c r="L2206" s="1">
        <f>VLOOKUP(A2206,'ADM Details FY17'!$A$3:$O$3515,15,FALSE)</f>
        <v>0</v>
      </c>
      <c r="M2206" s="1">
        <f>VLOOKUP(A2206,'ADM Details FY17'!$A$3:$P$3515,16,FALSE)</f>
        <v>0</v>
      </c>
      <c r="N2206" s="1">
        <f>VLOOKUP(A2206,'ADM Details FY17'!$A$3:$Q$3515,17,FALSE)</f>
        <v>0</v>
      </c>
      <c r="O2206" s="1">
        <f>VLOOKUP(A2206,'ADM Details FY17'!$A$3:$S$3515,19,FALSE)</f>
        <v>0</v>
      </c>
      <c r="P2206" s="1">
        <f>VLOOKUP(A2206,'ADM Details FY17'!$A$3:$U$3515,21,FALSE)</f>
        <v>0</v>
      </c>
      <c r="Q2206" s="1">
        <f>VLOOKUP(A2206,'ADM Details FY17'!$A$3:$V$3515,22,FALSE)</f>
        <v>0</v>
      </c>
      <c r="R2206" s="1">
        <f>VLOOKUP(A2206,'ADM Details FY17'!$A$3:$W$3515,23,FALSE)</f>
        <v>0</v>
      </c>
      <c r="S2206" s="1">
        <f>VLOOKUP(A2206,'ADM Details FY17'!$A$3:$X$3515,24,FALSE)</f>
        <v>0</v>
      </c>
      <c r="T2206" s="1">
        <f>VLOOKUP(A2206,'ADM Details FY17'!$A$3:$Y$3515,25,FALSE)</f>
        <v>0</v>
      </c>
      <c r="U2206" s="1">
        <f>VLOOKUP(A2206,'ADM Details FY17'!$A$3:$AA$3515,27,FALSE)</f>
        <v>0</v>
      </c>
      <c r="V2206" s="1">
        <f>IFERROR(VLOOKUP(C2206,'eindex _tget pp '!$A$4:$E$615,5,FALSE),0)</f>
        <v>0</v>
      </c>
      <c r="W2206" s="31">
        <f>IFERROR(VLOOKUP(C2206,'eindex _tget pp '!$A$4:$F$615,6,FALSE),0)</f>
        <v>0</v>
      </c>
      <c r="X2206" s="4">
        <f>IFERROR(VLOOKUP(B2206,'eschools 16'!$A$2:$F$25,6,FALSE),1)</f>
        <v>1</v>
      </c>
      <c r="Y2206" s="1">
        <f t="shared" si="170"/>
        <v>0</v>
      </c>
      <c r="Z2206" s="1">
        <f t="shared" si="171"/>
        <v>0</v>
      </c>
      <c r="AA2206" s="31">
        <f>IFERROR(VLOOKUP(C2206,'eindex _tget pp '!$A$4:$G$615,7,FALSE),0)</f>
        <v>0</v>
      </c>
      <c r="AB2206" s="1">
        <f>VLOOKUP(A2206,'ADM Details FY17'!$A$3:$AB$3515,28,FALSE)</f>
        <v>0</v>
      </c>
      <c r="AC2206" s="1">
        <f t="shared" si="172"/>
        <v>0</v>
      </c>
      <c r="AD2206" s="1">
        <f t="shared" si="173"/>
        <v>0</v>
      </c>
      <c r="AE2206" s="1">
        <f t="shared" si="174"/>
        <v>0</v>
      </c>
    </row>
    <row r="2207" spans="1:31" x14ac:dyDescent="0.25">
      <c r="A2207" t="str">
        <f>B2207&amp;"-"&amp;COUNTIF($B$3:B2207,B2207)</f>
        <v>609-10</v>
      </c>
      <c r="B2207">
        <v>609</v>
      </c>
      <c r="C2207" s="18">
        <f>VLOOKUP(A2207,'ADM Details FY17'!$A$3:$D$3515,4,FALSE)</f>
        <v>0</v>
      </c>
      <c r="D2207" s="1">
        <f>VLOOKUP(A2207,'ADM Details FY17'!$A$3:$E$3515,5,FALSE)</f>
        <v>0</v>
      </c>
      <c r="E2207" s="1">
        <f>VLOOKUP(A2207,'ADM Details FY17'!$A$3:$F$3515,6,FALSE)</f>
        <v>0</v>
      </c>
      <c r="F2207" s="1">
        <f>VLOOKUP(A2207,'ADM Details FY17'!$A$3:$G$3515,7,FALSE)</f>
        <v>0</v>
      </c>
      <c r="G2207" s="1">
        <f>VLOOKUP(A2207,'ADM Details FY17'!$A$3:$H$3515,8,FALSE)</f>
        <v>0</v>
      </c>
      <c r="H2207" s="1">
        <f>VLOOKUP(A2207,'ADM Details FY17'!$A$3:$I$3515,9,FALSE)</f>
        <v>0</v>
      </c>
      <c r="I2207" s="1">
        <f>VLOOKUP(A2207,'ADM Details FY17'!$A$3:$J$3517,10,FALSE)</f>
        <v>0</v>
      </c>
      <c r="J2207" s="1">
        <f>VLOOKUP(A2207,'ADM Details FY17'!$A$3:$K$3515,11,FALSE)</f>
        <v>0</v>
      </c>
      <c r="K2207" s="1">
        <f>VLOOKUP(A2207,'ADM Details FY17'!$A$3:$M$3515,13,FALSE)</f>
        <v>0</v>
      </c>
      <c r="L2207" s="1">
        <f>VLOOKUP(A2207,'ADM Details FY17'!$A$3:$O$3515,15,FALSE)</f>
        <v>0</v>
      </c>
      <c r="M2207" s="1">
        <f>VLOOKUP(A2207,'ADM Details FY17'!$A$3:$P$3515,16,FALSE)</f>
        <v>0</v>
      </c>
      <c r="N2207" s="1">
        <f>VLOOKUP(A2207,'ADM Details FY17'!$A$3:$Q$3515,17,FALSE)</f>
        <v>0</v>
      </c>
      <c r="O2207" s="1">
        <f>VLOOKUP(A2207,'ADM Details FY17'!$A$3:$S$3515,19,FALSE)</f>
        <v>0</v>
      </c>
      <c r="P2207" s="1">
        <f>VLOOKUP(A2207,'ADM Details FY17'!$A$3:$U$3515,21,FALSE)</f>
        <v>0</v>
      </c>
      <c r="Q2207" s="1">
        <f>VLOOKUP(A2207,'ADM Details FY17'!$A$3:$V$3515,22,FALSE)</f>
        <v>0</v>
      </c>
      <c r="R2207" s="1">
        <f>VLOOKUP(A2207,'ADM Details FY17'!$A$3:$W$3515,23,FALSE)</f>
        <v>0</v>
      </c>
      <c r="S2207" s="1">
        <f>VLOOKUP(A2207,'ADM Details FY17'!$A$3:$X$3515,24,FALSE)</f>
        <v>0</v>
      </c>
      <c r="T2207" s="1">
        <f>VLOOKUP(A2207,'ADM Details FY17'!$A$3:$Y$3515,25,FALSE)</f>
        <v>0</v>
      </c>
      <c r="U2207" s="1">
        <f>VLOOKUP(A2207,'ADM Details FY17'!$A$3:$AA$3515,27,FALSE)</f>
        <v>0</v>
      </c>
      <c r="V2207" s="1">
        <f>IFERROR(VLOOKUP(C2207,'eindex _tget pp '!$A$4:$E$615,5,FALSE),0)</f>
        <v>0</v>
      </c>
      <c r="W2207" s="31">
        <f>IFERROR(VLOOKUP(C2207,'eindex _tget pp '!$A$4:$F$615,6,FALSE),0)</f>
        <v>0</v>
      </c>
      <c r="X2207" s="4">
        <f>IFERROR(VLOOKUP(B2207,'eschools 16'!$A$2:$F$25,6,FALSE),1)</f>
        <v>1</v>
      </c>
      <c r="Y2207" s="1">
        <f t="shared" si="170"/>
        <v>0</v>
      </c>
      <c r="Z2207" s="1">
        <f t="shared" si="171"/>
        <v>0</v>
      </c>
      <c r="AA2207" s="31">
        <f>IFERROR(VLOOKUP(C2207,'eindex _tget pp '!$A$4:$G$615,7,FALSE),0)</f>
        <v>0</v>
      </c>
      <c r="AB2207" s="1">
        <f>VLOOKUP(A2207,'ADM Details FY17'!$A$3:$AB$3515,28,FALSE)</f>
        <v>0</v>
      </c>
      <c r="AC2207" s="1">
        <f t="shared" si="172"/>
        <v>0</v>
      </c>
      <c r="AD2207" s="1">
        <f t="shared" si="173"/>
        <v>0</v>
      </c>
      <c r="AE2207" s="1">
        <f t="shared" si="174"/>
        <v>0</v>
      </c>
    </row>
    <row r="2208" spans="1:31" x14ac:dyDescent="0.25">
      <c r="A2208" t="str">
        <f>B2208&amp;"-"&amp;COUNTIF($B$3:B2208,B2208)</f>
        <v>609-11</v>
      </c>
      <c r="B2208">
        <v>609</v>
      </c>
      <c r="C2208" s="18">
        <f>VLOOKUP(A2208,'ADM Details FY17'!$A$3:$D$3515,4,FALSE)</f>
        <v>0</v>
      </c>
      <c r="D2208" s="1">
        <f>VLOOKUP(A2208,'ADM Details FY17'!$A$3:$E$3515,5,FALSE)</f>
        <v>0</v>
      </c>
      <c r="E2208" s="1">
        <f>VLOOKUP(A2208,'ADM Details FY17'!$A$3:$F$3515,6,FALSE)</f>
        <v>0</v>
      </c>
      <c r="F2208" s="1">
        <f>VLOOKUP(A2208,'ADM Details FY17'!$A$3:$G$3515,7,FALSE)</f>
        <v>0</v>
      </c>
      <c r="G2208" s="1">
        <f>VLOOKUP(A2208,'ADM Details FY17'!$A$3:$H$3515,8,FALSE)</f>
        <v>0</v>
      </c>
      <c r="H2208" s="1">
        <f>VLOOKUP(A2208,'ADM Details FY17'!$A$3:$I$3515,9,FALSE)</f>
        <v>0</v>
      </c>
      <c r="I2208" s="1">
        <f>VLOOKUP(A2208,'ADM Details FY17'!$A$3:$J$3517,10,FALSE)</f>
        <v>0</v>
      </c>
      <c r="J2208" s="1">
        <f>VLOOKUP(A2208,'ADM Details FY17'!$A$3:$K$3515,11,FALSE)</f>
        <v>0</v>
      </c>
      <c r="K2208" s="1">
        <f>VLOOKUP(A2208,'ADM Details FY17'!$A$3:$M$3515,13,FALSE)</f>
        <v>0</v>
      </c>
      <c r="L2208" s="1">
        <f>VLOOKUP(A2208,'ADM Details FY17'!$A$3:$O$3515,15,FALSE)</f>
        <v>0</v>
      </c>
      <c r="M2208" s="1">
        <f>VLOOKUP(A2208,'ADM Details FY17'!$A$3:$P$3515,16,FALSE)</f>
        <v>0</v>
      </c>
      <c r="N2208" s="1">
        <f>VLOOKUP(A2208,'ADM Details FY17'!$A$3:$Q$3515,17,FALSE)</f>
        <v>0</v>
      </c>
      <c r="O2208" s="1">
        <f>VLOOKUP(A2208,'ADM Details FY17'!$A$3:$S$3515,19,FALSE)</f>
        <v>0</v>
      </c>
      <c r="P2208" s="1">
        <f>VLOOKUP(A2208,'ADM Details FY17'!$A$3:$U$3515,21,FALSE)</f>
        <v>0</v>
      </c>
      <c r="Q2208" s="1">
        <f>VLOOKUP(A2208,'ADM Details FY17'!$A$3:$V$3515,22,FALSE)</f>
        <v>0</v>
      </c>
      <c r="R2208" s="1">
        <f>VLOOKUP(A2208,'ADM Details FY17'!$A$3:$W$3515,23,FALSE)</f>
        <v>0</v>
      </c>
      <c r="S2208" s="1">
        <f>VLOOKUP(A2208,'ADM Details FY17'!$A$3:$X$3515,24,FALSE)</f>
        <v>0</v>
      </c>
      <c r="T2208" s="1">
        <f>VLOOKUP(A2208,'ADM Details FY17'!$A$3:$Y$3515,25,FALSE)</f>
        <v>0</v>
      </c>
      <c r="U2208" s="1">
        <f>VLOOKUP(A2208,'ADM Details FY17'!$A$3:$AA$3515,27,FALSE)</f>
        <v>0</v>
      </c>
      <c r="V2208" s="1">
        <f>IFERROR(VLOOKUP(C2208,'eindex _tget pp '!$A$4:$E$615,5,FALSE),0)</f>
        <v>0</v>
      </c>
      <c r="W2208" s="31">
        <f>IFERROR(VLOOKUP(C2208,'eindex _tget pp '!$A$4:$F$615,6,FALSE),0)</f>
        <v>0</v>
      </c>
      <c r="X2208" s="4">
        <f>IFERROR(VLOOKUP(B2208,'eschools 16'!$A$2:$F$25,6,FALSE),1)</f>
        <v>1</v>
      </c>
      <c r="Y2208" s="1">
        <f t="shared" si="170"/>
        <v>0</v>
      </c>
      <c r="Z2208" s="1">
        <f t="shared" si="171"/>
        <v>0</v>
      </c>
      <c r="AA2208" s="31">
        <f>IFERROR(VLOOKUP(C2208,'eindex _tget pp '!$A$4:$G$615,7,FALSE),0)</f>
        <v>0</v>
      </c>
      <c r="AB2208" s="1">
        <f>VLOOKUP(A2208,'ADM Details FY17'!$A$3:$AB$3515,28,FALSE)</f>
        <v>0</v>
      </c>
      <c r="AC2208" s="1">
        <f t="shared" si="172"/>
        <v>0</v>
      </c>
      <c r="AD2208" s="1">
        <f t="shared" si="173"/>
        <v>0</v>
      </c>
      <c r="AE2208" s="1">
        <f t="shared" si="174"/>
        <v>0</v>
      </c>
    </row>
    <row r="2209" spans="1:31" x14ac:dyDescent="0.25">
      <c r="A2209" t="str">
        <f>B2209&amp;"-"&amp;COUNTIF($B$3:B2209,B2209)</f>
        <v>609-12</v>
      </c>
      <c r="B2209">
        <v>609</v>
      </c>
      <c r="C2209" s="18">
        <f>VLOOKUP(A2209,'ADM Details FY17'!$A$3:$D$3515,4,FALSE)</f>
        <v>0</v>
      </c>
      <c r="D2209" s="1">
        <f>VLOOKUP(A2209,'ADM Details FY17'!$A$3:$E$3515,5,FALSE)</f>
        <v>0</v>
      </c>
      <c r="E2209" s="1">
        <f>VLOOKUP(A2209,'ADM Details FY17'!$A$3:$F$3515,6,FALSE)</f>
        <v>0</v>
      </c>
      <c r="F2209" s="1">
        <f>VLOOKUP(A2209,'ADM Details FY17'!$A$3:$G$3515,7,FALSE)</f>
        <v>0</v>
      </c>
      <c r="G2209" s="1">
        <f>VLOOKUP(A2209,'ADM Details FY17'!$A$3:$H$3515,8,FALSE)</f>
        <v>0</v>
      </c>
      <c r="H2209" s="1">
        <f>VLOOKUP(A2209,'ADM Details FY17'!$A$3:$I$3515,9,FALSE)</f>
        <v>0</v>
      </c>
      <c r="I2209" s="1">
        <f>VLOOKUP(A2209,'ADM Details FY17'!$A$3:$J$3517,10,FALSE)</f>
        <v>0</v>
      </c>
      <c r="J2209" s="1">
        <f>VLOOKUP(A2209,'ADM Details FY17'!$A$3:$K$3515,11,FALSE)</f>
        <v>0</v>
      </c>
      <c r="K2209" s="1">
        <f>VLOOKUP(A2209,'ADM Details FY17'!$A$3:$M$3515,13,FALSE)</f>
        <v>0</v>
      </c>
      <c r="L2209" s="1">
        <f>VLOOKUP(A2209,'ADM Details FY17'!$A$3:$O$3515,15,FALSE)</f>
        <v>0</v>
      </c>
      <c r="M2209" s="1">
        <f>VLOOKUP(A2209,'ADM Details FY17'!$A$3:$P$3515,16,FALSE)</f>
        <v>0</v>
      </c>
      <c r="N2209" s="1">
        <f>VLOOKUP(A2209,'ADM Details FY17'!$A$3:$Q$3515,17,FALSE)</f>
        <v>0</v>
      </c>
      <c r="O2209" s="1">
        <f>VLOOKUP(A2209,'ADM Details FY17'!$A$3:$S$3515,19,FALSE)</f>
        <v>0</v>
      </c>
      <c r="P2209" s="1">
        <f>VLOOKUP(A2209,'ADM Details FY17'!$A$3:$U$3515,21,FALSE)</f>
        <v>0</v>
      </c>
      <c r="Q2209" s="1">
        <f>VLOOKUP(A2209,'ADM Details FY17'!$A$3:$V$3515,22,FALSE)</f>
        <v>0</v>
      </c>
      <c r="R2209" s="1">
        <f>VLOOKUP(A2209,'ADM Details FY17'!$A$3:$W$3515,23,FALSE)</f>
        <v>0</v>
      </c>
      <c r="S2209" s="1">
        <f>VLOOKUP(A2209,'ADM Details FY17'!$A$3:$X$3515,24,FALSE)</f>
        <v>0</v>
      </c>
      <c r="T2209" s="1">
        <f>VLOOKUP(A2209,'ADM Details FY17'!$A$3:$Y$3515,25,FALSE)</f>
        <v>0</v>
      </c>
      <c r="U2209" s="1">
        <f>VLOOKUP(A2209,'ADM Details FY17'!$A$3:$AA$3515,27,FALSE)</f>
        <v>0</v>
      </c>
      <c r="V2209" s="1">
        <f>IFERROR(VLOOKUP(C2209,'eindex _tget pp '!$A$4:$E$615,5,FALSE),0)</f>
        <v>0</v>
      </c>
      <c r="W2209" s="31">
        <f>IFERROR(VLOOKUP(C2209,'eindex _tget pp '!$A$4:$F$615,6,FALSE),0)</f>
        <v>0</v>
      </c>
      <c r="X2209" s="4">
        <f>IFERROR(VLOOKUP(B2209,'eschools 16'!$A$2:$F$25,6,FALSE),1)</f>
        <v>1</v>
      </c>
      <c r="Y2209" s="1">
        <f t="shared" si="170"/>
        <v>0</v>
      </c>
      <c r="Z2209" s="1">
        <f t="shared" si="171"/>
        <v>0</v>
      </c>
      <c r="AA2209" s="31">
        <f>IFERROR(VLOOKUP(C2209,'eindex _tget pp '!$A$4:$G$615,7,FALSE),0)</f>
        <v>0</v>
      </c>
      <c r="AB2209" s="1">
        <f>VLOOKUP(A2209,'ADM Details FY17'!$A$3:$AB$3515,28,FALSE)</f>
        <v>0</v>
      </c>
      <c r="AC2209" s="1">
        <f t="shared" si="172"/>
        <v>0</v>
      </c>
      <c r="AD2209" s="1">
        <f t="shared" si="173"/>
        <v>0</v>
      </c>
      <c r="AE2209" s="1">
        <f t="shared" si="174"/>
        <v>0</v>
      </c>
    </row>
    <row r="2210" spans="1:31" x14ac:dyDescent="0.25">
      <c r="A2210" t="str">
        <f>B2210&amp;"-"&amp;COUNTIF($B$3:B2210,B2210)</f>
        <v>610-1</v>
      </c>
      <c r="B2210">
        <v>610</v>
      </c>
      <c r="C2210" s="18">
        <f>VLOOKUP(A2210,'ADM Details FY17'!$A$3:$D$3515,4,FALSE)</f>
        <v>45203</v>
      </c>
      <c r="D2210" s="1">
        <f>VLOOKUP(A2210,'ADM Details FY17'!$A$3:$E$3515,5,FALSE)</f>
        <v>0.54</v>
      </c>
      <c r="E2210" s="1">
        <f>VLOOKUP(A2210,'ADM Details FY17'!$A$3:$F$3515,6,FALSE)</f>
        <v>0</v>
      </c>
      <c r="F2210" s="1">
        <f>VLOOKUP(A2210,'ADM Details FY17'!$A$3:$G$3515,7,FALSE)</f>
        <v>0</v>
      </c>
      <c r="G2210" s="1">
        <f>VLOOKUP(A2210,'ADM Details FY17'!$A$3:$H$3515,8,FALSE)</f>
        <v>0</v>
      </c>
      <c r="H2210" s="1">
        <f>VLOOKUP(A2210,'ADM Details FY17'!$A$3:$I$3515,9,FALSE)</f>
        <v>0</v>
      </c>
      <c r="I2210" s="1">
        <f>VLOOKUP(A2210,'ADM Details FY17'!$A$3:$J$3517,10,FALSE)</f>
        <v>0</v>
      </c>
      <c r="J2210" s="1">
        <f>VLOOKUP(A2210,'ADM Details FY17'!$A$3:$K$3515,11,FALSE)</f>
        <v>0</v>
      </c>
      <c r="K2210" s="1">
        <f>VLOOKUP(A2210,'ADM Details FY17'!$A$3:$M$3515,13,FALSE)</f>
        <v>0.54</v>
      </c>
      <c r="L2210" s="1">
        <f>VLOOKUP(A2210,'ADM Details FY17'!$A$3:$O$3515,15,FALSE)</f>
        <v>0</v>
      </c>
      <c r="M2210" s="1">
        <f>VLOOKUP(A2210,'ADM Details FY17'!$A$3:$P$3515,16,FALSE)</f>
        <v>0</v>
      </c>
      <c r="N2210" s="1">
        <f>VLOOKUP(A2210,'ADM Details FY17'!$A$3:$Q$3515,17,FALSE)</f>
        <v>0</v>
      </c>
      <c r="O2210" s="1">
        <f>VLOOKUP(A2210,'ADM Details FY17'!$A$3:$S$3515,19,FALSE)</f>
        <v>0</v>
      </c>
      <c r="P2210" s="1">
        <f>VLOOKUP(A2210,'ADM Details FY17'!$A$3:$U$3515,21,FALSE)</f>
        <v>0</v>
      </c>
      <c r="Q2210" s="1">
        <f>VLOOKUP(A2210,'ADM Details FY17'!$A$3:$V$3515,22,FALSE)</f>
        <v>0</v>
      </c>
      <c r="R2210" s="1">
        <f>VLOOKUP(A2210,'ADM Details FY17'!$A$3:$W$3515,23,FALSE)</f>
        <v>0</v>
      </c>
      <c r="S2210" s="1">
        <f>VLOOKUP(A2210,'ADM Details FY17'!$A$3:$X$3515,24,FALSE)</f>
        <v>0</v>
      </c>
      <c r="T2210" s="1">
        <f>VLOOKUP(A2210,'ADM Details FY17'!$A$3:$Y$3515,25,FALSE)</f>
        <v>0</v>
      </c>
      <c r="U2210" s="1">
        <f>VLOOKUP(A2210,'ADM Details FY17'!$A$3:$AA$3515,27,FALSE)</f>
        <v>0</v>
      </c>
      <c r="V2210" s="1">
        <f>IFERROR(VLOOKUP(C2210,'eindex _tget pp '!$A$4:$E$615,5,FALSE),0)</f>
        <v>341.25299020403747</v>
      </c>
      <c r="W2210" s="31">
        <f>IFERROR(VLOOKUP(C2210,'eindex _tget pp '!$A$4:$F$615,6,FALSE),0)</f>
        <v>0.77323039220000001</v>
      </c>
      <c r="X2210" s="4">
        <f>IFERROR(VLOOKUP(B2210,'eschools 16'!$A$2:$F$25,6,FALSE),1)</f>
        <v>1</v>
      </c>
      <c r="Y2210" s="1">
        <f t="shared" si="170"/>
        <v>46.07</v>
      </c>
      <c r="Z2210" s="1">
        <f t="shared" si="171"/>
        <v>113.57</v>
      </c>
      <c r="AA2210" s="31">
        <f>IFERROR(VLOOKUP(C2210,'eindex _tget pp '!$A$4:$G$615,7,FALSE),0)</f>
        <v>0.47104358699999999</v>
      </c>
      <c r="AB2210" s="1">
        <f>VLOOKUP(A2210,'ADM Details FY17'!$A$3:$AB$3515,28,FALSE)</f>
        <v>0</v>
      </c>
      <c r="AC2210" s="1">
        <f t="shared" si="172"/>
        <v>0</v>
      </c>
      <c r="AD2210" s="1">
        <f t="shared" si="173"/>
        <v>0.54</v>
      </c>
      <c r="AE2210" s="1">
        <f t="shared" si="174"/>
        <v>81</v>
      </c>
    </row>
    <row r="2211" spans="1:31" x14ac:dyDescent="0.25">
      <c r="A2211" t="str">
        <f>B2211&amp;"-"&amp;COUNTIF($B$3:B2211,B2211)</f>
        <v>610-2</v>
      </c>
      <c r="B2211">
        <v>610</v>
      </c>
      <c r="C2211" s="18">
        <f>VLOOKUP(A2211,'ADM Details FY17'!$A$3:$D$3515,4,FALSE)</f>
        <v>47241</v>
      </c>
      <c r="D2211" s="1">
        <f>VLOOKUP(A2211,'ADM Details FY17'!$A$3:$E$3515,5,FALSE)</f>
        <v>0.28000000000000003</v>
      </c>
      <c r="E2211" s="1">
        <f>VLOOKUP(A2211,'ADM Details FY17'!$A$3:$F$3515,6,FALSE)</f>
        <v>0</v>
      </c>
      <c r="F2211" s="1">
        <f>VLOOKUP(A2211,'ADM Details FY17'!$A$3:$G$3515,7,FALSE)</f>
        <v>0</v>
      </c>
      <c r="G2211" s="1">
        <f>VLOOKUP(A2211,'ADM Details FY17'!$A$3:$H$3515,8,FALSE)</f>
        <v>0</v>
      </c>
      <c r="H2211" s="1">
        <f>VLOOKUP(A2211,'ADM Details FY17'!$A$3:$I$3515,9,FALSE)</f>
        <v>0</v>
      </c>
      <c r="I2211" s="1">
        <f>VLOOKUP(A2211,'ADM Details FY17'!$A$3:$J$3517,10,FALSE)</f>
        <v>0</v>
      </c>
      <c r="J2211" s="1">
        <f>VLOOKUP(A2211,'ADM Details FY17'!$A$3:$K$3515,11,FALSE)</f>
        <v>0</v>
      </c>
      <c r="K2211" s="1">
        <f>VLOOKUP(A2211,'ADM Details FY17'!$A$3:$M$3515,13,FALSE)</f>
        <v>0.28000000000000003</v>
      </c>
      <c r="L2211" s="1">
        <f>VLOOKUP(A2211,'ADM Details FY17'!$A$3:$O$3515,15,FALSE)</f>
        <v>0</v>
      </c>
      <c r="M2211" s="1">
        <f>VLOOKUP(A2211,'ADM Details FY17'!$A$3:$P$3515,16,FALSE)</f>
        <v>0</v>
      </c>
      <c r="N2211" s="1">
        <f>VLOOKUP(A2211,'ADM Details FY17'!$A$3:$Q$3515,17,FALSE)</f>
        <v>0</v>
      </c>
      <c r="O2211" s="1">
        <f>VLOOKUP(A2211,'ADM Details FY17'!$A$3:$S$3515,19,FALSE)</f>
        <v>0</v>
      </c>
      <c r="P2211" s="1">
        <f>VLOOKUP(A2211,'ADM Details FY17'!$A$3:$U$3515,21,FALSE)</f>
        <v>0</v>
      </c>
      <c r="Q2211" s="1">
        <f>VLOOKUP(A2211,'ADM Details FY17'!$A$3:$V$3515,22,FALSE)</f>
        <v>0</v>
      </c>
      <c r="R2211" s="1">
        <f>VLOOKUP(A2211,'ADM Details FY17'!$A$3:$W$3515,23,FALSE)</f>
        <v>0</v>
      </c>
      <c r="S2211" s="1">
        <f>VLOOKUP(A2211,'ADM Details FY17'!$A$3:$X$3515,24,FALSE)</f>
        <v>0</v>
      </c>
      <c r="T2211" s="1">
        <f>VLOOKUP(A2211,'ADM Details FY17'!$A$3:$Y$3515,25,FALSE)</f>
        <v>0</v>
      </c>
      <c r="U2211" s="1">
        <f>VLOOKUP(A2211,'ADM Details FY17'!$A$3:$AA$3515,27,FALSE)</f>
        <v>0</v>
      </c>
      <c r="V2211" s="1">
        <f>IFERROR(VLOOKUP(C2211,'eindex _tget pp '!$A$4:$E$615,5,FALSE),0)</f>
        <v>0</v>
      </c>
      <c r="W2211" s="31">
        <f>IFERROR(VLOOKUP(C2211,'eindex _tget pp '!$A$4:$F$615,6,FALSE),0)</f>
        <v>9.0945514000000005E-2</v>
      </c>
      <c r="X2211" s="4">
        <f>IFERROR(VLOOKUP(B2211,'eschools 16'!$A$2:$F$25,6,FALSE),1)</f>
        <v>1</v>
      </c>
      <c r="Y2211" s="1">
        <f t="shared" si="170"/>
        <v>0</v>
      </c>
      <c r="Z2211" s="1">
        <f t="shared" si="171"/>
        <v>6.93</v>
      </c>
      <c r="AA2211" s="31">
        <f>IFERROR(VLOOKUP(C2211,'eindex _tget pp '!$A$4:$G$615,7,FALSE),0)</f>
        <v>0.16924830799999999</v>
      </c>
      <c r="AB2211" s="1">
        <f>VLOOKUP(A2211,'ADM Details FY17'!$A$3:$AB$3515,28,FALSE)</f>
        <v>0</v>
      </c>
      <c r="AC2211" s="1">
        <f t="shared" si="172"/>
        <v>0</v>
      </c>
      <c r="AD2211" s="1">
        <f t="shared" si="173"/>
        <v>0.28000000000000003</v>
      </c>
      <c r="AE2211" s="1">
        <f t="shared" si="174"/>
        <v>42.000000000000007</v>
      </c>
    </row>
    <row r="2212" spans="1:31" x14ac:dyDescent="0.25">
      <c r="A2212" t="str">
        <f>B2212&amp;"-"&amp;COUNTIF($B$3:B2212,B2212)</f>
        <v>610-3</v>
      </c>
      <c r="B2212">
        <v>610</v>
      </c>
      <c r="C2212" s="18">
        <f>VLOOKUP(A2212,'ADM Details FY17'!$A$3:$D$3515,4,FALSE)</f>
        <v>45237</v>
      </c>
      <c r="D2212" s="1">
        <f>VLOOKUP(A2212,'ADM Details FY17'!$A$3:$E$3515,5,FALSE)</f>
        <v>0.95</v>
      </c>
      <c r="E2212" s="1">
        <f>VLOOKUP(A2212,'ADM Details FY17'!$A$3:$F$3515,6,FALSE)</f>
        <v>0</v>
      </c>
      <c r="F2212" s="1">
        <f>VLOOKUP(A2212,'ADM Details FY17'!$A$3:$G$3515,7,FALSE)</f>
        <v>0</v>
      </c>
      <c r="G2212" s="1">
        <f>VLOOKUP(A2212,'ADM Details FY17'!$A$3:$H$3515,8,FALSE)</f>
        <v>0</v>
      </c>
      <c r="H2212" s="1">
        <f>VLOOKUP(A2212,'ADM Details FY17'!$A$3:$I$3515,9,FALSE)</f>
        <v>0</v>
      </c>
      <c r="I2212" s="1">
        <f>VLOOKUP(A2212,'ADM Details FY17'!$A$3:$J$3517,10,FALSE)</f>
        <v>0</v>
      </c>
      <c r="J2212" s="1">
        <f>VLOOKUP(A2212,'ADM Details FY17'!$A$3:$K$3515,11,FALSE)</f>
        <v>0</v>
      </c>
      <c r="K2212" s="1">
        <f>VLOOKUP(A2212,'ADM Details FY17'!$A$3:$M$3515,13,FALSE)</f>
        <v>0.95</v>
      </c>
      <c r="L2212" s="1">
        <f>VLOOKUP(A2212,'ADM Details FY17'!$A$3:$O$3515,15,FALSE)</f>
        <v>0</v>
      </c>
      <c r="M2212" s="1">
        <f>VLOOKUP(A2212,'ADM Details FY17'!$A$3:$P$3515,16,FALSE)</f>
        <v>0</v>
      </c>
      <c r="N2212" s="1">
        <f>VLOOKUP(A2212,'ADM Details FY17'!$A$3:$Q$3515,17,FALSE)</f>
        <v>0</v>
      </c>
      <c r="O2212" s="1">
        <f>VLOOKUP(A2212,'ADM Details FY17'!$A$3:$S$3515,19,FALSE)</f>
        <v>0</v>
      </c>
      <c r="P2212" s="1">
        <f>VLOOKUP(A2212,'ADM Details FY17'!$A$3:$U$3515,21,FALSE)</f>
        <v>0</v>
      </c>
      <c r="Q2212" s="1">
        <f>VLOOKUP(A2212,'ADM Details FY17'!$A$3:$V$3515,22,FALSE)</f>
        <v>0</v>
      </c>
      <c r="R2212" s="1">
        <f>VLOOKUP(A2212,'ADM Details FY17'!$A$3:$W$3515,23,FALSE)</f>
        <v>0</v>
      </c>
      <c r="S2212" s="1">
        <f>VLOOKUP(A2212,'ADM Details FY17'!$A$3:$X$3515,24,FALSE)</f>
        <v>0</v>
      </c>
      <c r="T2212" s="1">
        <f>VLOOKUP(A2212,'ADM Details FY17'!$A$3:$Y$3515,25,FALSE)</f>
        <v>0</v>
      </c>
      <c r="U2212" s="1">
        <f>VLOOKUP(A2212,'ADM Details FY17'!$A$3:$AA$3515,27,FALSE)</f>
        <v>0</v>
      </c>
      <c r="V2212" s="1">
        <f>IFERROR(VLOOKUP(C2212,'eindex _tget pp '!$A$4:$E$615,5,FALSE),0)</f>
        <v>546.93601174146818</v>
      </c>
      <c r="W2212" s="31">
        <f>IFERROR(VLOOKUP(C2212,'eindex _tget pp '!$A$4:$F$615,6,FALSE),0)</f>
        <v>1.4440610303000001</v>
      </c>
      <c r="X2212" s="4">
        <f>IFERROR(VLOOKUP(B2212,'eschools 16'!$A$2:$F$25,6,FALSE),1)</f>
        <v>1</v>
      </c>
      <c r="Y2212" s="1">
        <f t="shared" si="170"/>
        <v>129.9</v>
      </c>
      <c r="Z2212" s="1">
        <f t="shared" si="171"/>
        <v>373.15</v>
      </c>
      <c r="AA2212" s="31">
        <f>IFERROR(VLOOKUP(C2212,'eindex _tget pp '!$A$4:$G$615,7,FALSE),0)</f>
        <v>0.65545722799999995</v>
      </c>
      <c r="AB2212" s="1">
        <f>VLOOKUP(A2212,'ADM Details FY17'!$A$3:$AB$3515,28,FALSE)</f>
        <v>0</v>
      </c>
      <c r="AC2212" s="1">
        <f t="shared" si="172"/>
        <v>0</v>
      </c>
      <c r="AD2212" s="1">
        <f t="shared" si="173"/>
        <v>0.95</v>
      </c>
      <c r="AE2212" s="1">
        <f t="shared" si="174"/>
        <v>142.5</v>
      </c>
    </row>
    <row r="2213" spans="1:31" x14ac:dyDescent="0.25">
      <c r="A2213" t="str">
        <f>B2213&amp;"-"&amp;COUNTIF($B$3:B2213,B2213)</f>
        <v>610-4</v>
      </c>
      <c r="B2213">
        <v>610</v>
      </c>
      <c r="C2213" s="18">
        <f>VLOOKUP(A2213,'ADM Details FY17'!$A$3:$D$3515,4,FALSE)</f>
        <v>43661</v>
      </c>
      <c r="D2213" s="1">
        <f>VLOOKUP(A2213,'ADM Details FY17'!$A$3:$E$3515,5,FALSE)</f>
        <v>0.42</v>
      </c>
      <c r="E2213" s="1">
        <f>VLOOKUP(A2213,'ADM Details FY17'!$A$3:$F$3515,6,FALSE)</f>
        <v>0</v>
      </c>
      <c r="F2213" s="1">
        <f>VLOOKUP(A2213,'ADM Details FY17'!$A$3:$G$3515,7,FALSE)</f>
        <v>0</v>
      </c>
      <c r="G2213" s="1">
        <f>VLOOKUP(A2213,'ADM Details FY17'!$A$3:$H$3515,8,FALSE)</f>
        <v>0</v>
      </c>
      <c r="H2213" s="1">
        <f>VLOOKUP(A2213,'ADM Details FY17'!$A$3:$I$3515,9,FALSE)</f>
        <v>0</v>
      </c>
      <c r="I2213" s="1">
        <f>VLOOKUP(A2213,'ADM Details FY17'!$A$3:$J$3517,10,FALSE)</f>
        <v>0</v>
      </c>
      <c r="J2213" s="1">
        <f>VLOOKUP(A2213,'ADM Details FY17'!$A$3:$K$3515,11,FALSE)</f>
        <v>0</v>
      </c>
      <c r="K2213" s="1">
        <f>VLOOKUP(A2213,'ADM Details FY17'!$A$3:$M$3515,13,FALSE)</f>
        <v>0.42</v>
      </c>
      <c r="L2213" s="1">
        <f>VLOOKUP(A2213,'ADM Details FY17'!$A$3:$O$3515,15,FALSE)</f>
        <v>0</v>
      </c>
      <c r="M2213" s="1">
        <f>VLOOKUP(A2213,'ADM Details FY17'!$A$3:$P$3515,16,FALSE)</f>
        <v>0</v>
      </c>
      <c r="N2213" s="1">
        <f>VLOOKUP(A2213,'ADM Details FY17'!$A$3:$Q$3515,17,FALSE)</f>
        <v>0</v>
      </c>
      <c r="O2213" s="1">
        <f>VLOOKUP(A2213,'ADM Details FY17'!$A$3:$S$3515,19,FALSE)</f>
        <v>0</v>
      </c>
      <c r="P2213" s="1">
        <f>VLOOKUP(A2213,'ADM Details FY17'!$A$3:$U$3515,21,FALSE)</f>
        <v>0</v>
      </c>
      <c r="Q2213" s="1">
        <f>VLOOKUP(A2213,'ADM Details FY17'!$A$3:$V$3515,22,FALSE)</f>
        <v>0</v>
      </c>
      <c r="R2213" s="1">
        <f>VLOOKUP(A2213,'ADM Details FY17'!$A$3:$W$3515,23,FALSE)</f>
        <v>0</v>
      </c>
      <c r="S2213" s="1">
        <f>VLOOKUP(A2213,'ADM Details FY17'!$A$3:$X$3515,24,FALSE)</f>
        <v>0</v>
      </c>
      <c r="T2213" s="1">
        <f>VLOOKUP(A2213,'ADM Details FY17'!$A$3:$Y$3515,25,FALSE)</f>
        <v>0</v>
      </c>
      <c r="U2213" s="1">
        <f>VLOOKUP(A2213,'ADM Details FY17'!$A$3:$AA$3515,27,FALSE)</f>
        <v>0</v>
      </c>
      <c r="V2213" s="1">
        <f>IFERROR(VLOOKUP(C2213,'eindex _tget pp '!$A$4:$E$615,5,FALSE),0)</f>
        <v>232.40700048490416</v>
      </c>
      <c r="W2213" s="31">
        <f>IFERROR(VLOOKUP(C2213,'eindex _tget pp '!$A$4:$F$615,6,FALSE),0)</f>
        <v>0.2385473209</v>
      </c>
      <c r="X2213" s="4">
        <f>IFERROR(VLOOKUP(B2213,'eschools 16'!$A$2:$F$25,6,FALSE),1)</f>
        <v>1</v>
      </c>
      <c r="Y2213" s="1">
        <f t="shared" si="170"/>
        <v>24.4</v>
      </c>
      <c r="Z2213" s="1">
        <f t="shared" si="171"/>
        <v>27.25</v>
      </c>
      <c r="AA2213" s="31">
        <f>IFERROR(VLOOKUP(C2213,'eindex _tget pp '!$A$4:$G$615,7,FALSE),0)</f>
        <v>0.468449002</v>
      </c>
      <c r="AB2213" s="1">
        <f>VLOOKUP(A2213,'ADM Details FY17'!$A$3:$AB$3515,28,FALSE)</f>
        <v>0</v>
      </c>
      <c r="AC2213" s="1">
        <f t="shared" si="172"/>
        <v>0</v>
      </c>
      <c r="AD2213" s="1">
        <f t="shared" si="173"/>
        <v>0.42</v>
      </c>
      <c r="AE2213" s="1">
        <f t="shared" si="174"/>
        <v>63</v>
      </c>
    </row>
    <row r="2214" spans="1:31" x14ac:dyDescent="0.25">
      <c r="A2214" t="str">
        <f>B2214&amp;"-"&amp;COUNTIF($B$3:B2214,B2214)</f>
        <v>610-5</v>
      </c>
      <c r="B2214">
        <v>610</v>
      </c>
      <c r="C2214" s="18">
        <f>VLOOKUP(A2214,'ADM Details FY17'!$A$3:$D$3515,4,FALSE)</f>
        <v>45856</v>
      </c>
      <c r="D2214" s="1">
        <f>VLOOKUP(A2214,'ADM Details FY17'!$A$3:$E$3515,5,FALSE)</f>
        <v>0.04</v>
      </c>
      <c r="E2214" s="1">
        <f>VLOOKUP(A2214,'ADM Details FY17'!$A$3:$F$3515,6,FALSE)</f>
        <v>0</v>
      </c>
      <c r="F2214" s="1">
        <f>VLOOKUP(A2214,'ADM Details FY17'!$A$3:$G$3515,7,FALSE)</f>
        <v>0</v>
      </c>
      <c r="G2214" s="1">
        <f>VLOOKUP(A2214,'ADM Details FY17'!$A$3:$H$3515,8,FALSE)</f>
        <v>0.04</v>
      </c>
      <c r="H2214" s="1">
        <f>VLOOKUP(A2214,'ADM Details FY17'!$A$3:$I$3515,9,FALSE)</f>
        <v>0</v>
      </c>
      <c r="I2214" s="1">
        <f>VLOOKUP(A2214,'ADM Details FY17'!$A$3:$J$3517,10,FALSE)</f>
        <v>0</v>
      </c>
      <c r="J2214" s="1">
        <f>VLOOKUP(A2214,'ADM Details FY17'!$A$3:$K$3515,11,FALSE)</f>
        <v>0</v>
      </c>
      <c r="K2214" s="1">
        <f>VLOOKUP(A2214,'ADM Details FY17'!$A$3:$M$3515,13,FALSE)</f>
        <v>0.04</v>
      </c>
      <c r="L2214" s="1">
        <f>VLOOKUP(A2214,'ADM Details FY17'!$A$3:$O$3515,15,FALSE)</f>
        <v>0</v>
      </c>
      <c r="M2214" s="1">
        <f>VLOOKUP(A2214,'ADM Details FY17'!$A$3:$P$3515,16,FALSE)</f>
        <v>0</v>
      </c>
      <c r="N2214" s="1">
        <f>VLOOKUP(A2214,'ADM Details FY17'!$A$3:$Q$3515,17,FALSE)</f>
        <v>0</v>
      </c>
      <c r="O2214" s="1">
        <f>VLOOKUP(A2214,'ADM Details FY17'!$A$3:$S$3515,19,FALSE)</f>
        <v>0</v>
      </c>
      <c r="P2214" s="1">
        <f>VLOOKUP(A2214,'ADM Details FY17'!$A$3:$U$3515,21,FALSE)</f>
        <v>0</v>
      </c>
      <c r="Q2214" s="1">
        <f>VLOOKUP(A2214,'ADM Details FY17'!$A$3:$V$3515,22,FALSE)</f>
        <v>0</v>
      </c>
      <c r="R2214" s="1">
        <f>VLOOKUP(A2214,'ADM Details FY17'!$A$3:$W$3515,23,FALSE)</f>
        <v>0</v>
      </c>
      <c r="S2214" s="1">
        <f>VLOOKUP(A2214,'ADM Details FY17'!$A$3:$X$3515,24,FALSE)</f>
        <v>0</v>
      </c>
      <c r="T2214" s="1">
        <f>VLOOKUP(A2214,'ADM Details FY17'!$A$3:$Y$3515,25,FALSE)</f>
        <v>0</v>
      </c>
      <c r="U2214" s="1">
        <f>VLOOKUP(A2214,'ADM Details FY17'!$A$3:$AA$3515,27,FALSE)</f>
        <v>0</v>
      </c>
      <c r="V2214" s="1">
        <f>IFERROR(VLOOKUP(C2214,'eindex _tget pp '!$A$4:$E$615,5,FALSE),0)</f>
        <v>333.08078758645331</v>
      </c>
      <c r="W2214" s="31">
        <f>IFERROR(VLOOKUP(C2214,'eindex _tget pp '!$A$4:$F$615,6,FALSE),0)</f>
        <v>1.1322056169000001</v>
      </c>
      <c r="X2214" s="4">
        <f>IFERROR(VLOOKUP(B2214,'eschools 16'!$A$2:$F$25,6,FALSE),1)</f>
        <v>1</v>
      </c>
      <c r="Y2214" s="1">
        <f t="shared" si="170"/>
        <v>3.33</v>
      </c>
      <c r="Z2214" s="1">
        <f t="shared" si="171"/>
        <v>12.32</v>
      </c>
      <c r="AA2214" s="31">
        <f>IFERROR(VLOOKUP(C2214,'eindex _tget pp '!$A$4:$G$615,7,FALSE),0)</f>
        <v>0.47464993100000002</v>
      </c>
      <c r="AB2214" s="1">
        <f>VLOOKUP(A2214,'ADM Details FY17'!$A$3:$AB$3515,28,FALSE)</f>
        <v>0</v>
      </c>
      <c r="AC2214" s="1">
        <f t="shared" si="172"/>
        <v>0</v>
      </c>
      <c r="AD2214" s="1">
        <f t="shared" si="173"/>
        <v>0.04</v>
      </c>
      <c r="AE2214" s="1">
        <f t="shared" si="174"/>
        <v>6</v>
      </c>
    </row>
    <row r="2215" spans="1:31" x14ac:dyDescent="0.25">
      <c r="A2215" t="str">
        <f>B2215&amp;"-"&amp;COUNTIF($B$3:B2215,B2215)</f>
        <v>610-6</v>
      </c>
      <c r="B2215">
        <v>610</v>
      </c>
      <c r="C2215" s="18">
        <f>VLOOKUP(A2215,'ADM Details FY17'!$A$3:$D$3515,4,FALSE)</f>
        <v>46755</v>
      </c>
      <c r="D2215" s="1">
        <f>VLOOKUP(A2215,'ADM Details FY17'!$A$3:$E$3515,5,FALSE)</f>
        <v>0.23</v>
      </c>
      <c r="E2215" s="1">
        <f>VLOOKUP(A2215,'ADM Details FY17'!$A$3:$F$3515,6,FALSE)</f>
        <v>0</v>
      </c>
      <c r="F2215" s="1">
        <f>VLOOKUP(A2215,'ADM Details FY17'!$A$3:$G$3515,7,FALSE)</f>
        <v>0</v>
      </c>
      <c r="G2215" s="1">
        <f>VLOOKUP(A2215,'ADM Details FY17'!$A$3:$H$3515,8,FALSE)</f>
        <v>0</v>
      </c>
      <c r="H2215" s="1">
        <f>VLOOKUP(A2215,'ADM Details FY17'!$A$3:$I$3515,9,FALSE)</f>
        <v>0</v>
      </c>
      <c r="I2215" s="1">
        <f>VLOOKUP(A2215,'ADM Details FY17'!$A$3:$J$3517,10,FALSE)</f>
        <v>0</v>
      </c>
      <c r="J2215" s="1">
        <f>VLOOKUP(A2215,'ADM Details FY17'!$A$3:$K$3515,11,FALSE)</f>
        <v>0</v>
      </c>
      <c r="K2215" s="1">
        <f>VLOOKUP(A2215,'ADM Details FY17'!$A$3:$M$3515,13,FALSE)</f>
        <v>0.23</v>
      </c>
      <c r="L2215" s="1">
        <f>VLOOKUP(A2215,'ADM Details FY17'!$A$3:$O$3515,15,FALSE)</f>
        <v>0</v>
      </c>
      <c r="M2215" s="1">
        <f>VLOOKUP(A2215,'ADM Details FY17'!$A$3:$P$3515,16,FALSE)</f>
        <v>0</v>
      </c>
      <c r="N2215" s="1">
        <f>VLOOKUP(A2215,'ADM Details FY17'!$A$3:$Q$3515,17,FALSE)</f>
        <v>0</v>
      </c>
      <c r="O2215" s="1">
        <f>VLOOKUP(A2215,'ADM Details FY17'!$A$3:$S$3515,19,FALSE)</f>
        <v>0</v>
      </c>
      <c r="P2215" s="1">
        <f>VLOOKUP(A2215,'ADM Details FY17'!$A$3:$U$3515,21,FALSE)</f>
        <v>0</v>
      </c>
      <c r="Q2215" s="1">
        <f>VLOOKUP(A2215,'ADM Details FY17'!$A$3:$V$3515,22,FALSE)</f>
        <v>0</v>
      </c>
      <c r="R2215" s="1">
        <f>VLOOKUP(A2215,'ADM Details FY17'!$A$3:$W$3515,23,FALSE)</f>
        <v>0</v>
      </c>
      <c r="S2215" s="1">
        <f>VLOOKUP(A2215,'ADM Details FY17'!$A$3:$X$3515,24,FALSE)</f>
        <v>0</v>
      </c>
      <c r="T2215" s="1">
        <f>VLOOKUP(A2215,'ADM Details FY17'!$A$3:$Y$3515,25,FALSE)</f>
        <v>0</v>
      </c>
      <c r="U2215" s="1">
        <f>VLOOKUP(A2215,'ADM Details FY17'!$A$3:$AA$3515,27,FALSE)</f>
        <v>0</v>
      </c>
      <c r="V2215" s="1">
        <f>IFERROR(VLOOKUP(C2215,'eindex _tget pp '!$A$4:$E$615,5,FALSE),0)</f>
        <v>0</v>
      </c>
      <c r="W2215" s="31">
        <f>IFERROR(VLOOKUP(C2215,'eindex _tget pp '!$A$4:$F$615,6,FALSE),0)</f>
        <v>0.2268967046</v>
      </c>
      <c r="X2215" s="4">
        <f>IFERROR(VLOOKUP(B2215,'eschools 16'!$A$2:$F$25,6,FALSE),1)</f>
        <v>1</v>
      </c>
      <c r="Y2215" s="1">
        <f t="shared" si="170"/>
        <v>0</v>
      </c>
      <c r="Z2215" s="1">
        <f t="shared" si="171"/>
        <v>14.19</v>
      </c>
      <c r="AA2215" s="31">
        <f>IFERROR(VLOOKUP(C2215,'eindex _tget pp '!$A$4:$G$615,7,FALSE),0)</f>
        <v>0.15186519200000001</v>
      </c>
      <c r="AB2215" s="1">
        <f>VLOOKUP(A2215,'ADM Details FY17'!$A$3:$AB$3515,28,FALSE)</f>
        <v>0</v>
      </c>
      <c r="AC2215" s="1">
        <f t="shared" si="172"/>
        <v>0</v>
      </c>
      <c r="AD2215" s="1">
        <f t="shared" si="173"/>
        <v>0.23</v>
      </c>
      <c r="AE2215" s="1">
        <f t="shared" si="174"/>
        <v>34.5</v>
      </c>
    </row>
    <row r="2216" spans="1:31" x14ac:dyDescent="0.25">
      <c r="A2216" t="str">
        <f>B2216&amp;"-"&amp;COUNTIF($B$3:B2216,B2216)</f>
        <v>610-7</v>
      </c>
      <c r="B2216">
        <v>610</v>
      </c>
      <c r="C2216" s="18">
        <f>VLOOKUP(A2216,'ADM Details FY17'!$A$3:$D$3515,4,FALSE)</f>
        <v>45252</v>
      </c>
      <c r="D2216" s="1">
        <f>VLOOKUP(A2216,'ADM Details FY17'!$A$3:$E$3515,5,FALSE)</f>
        <v>0.44</v>
      </c>
      <c r="E2216" s="1">
        <f>VLOOKUP(A2216,'ADM Details FY17'!$A$3:$F$3515,6,FALSE)</f>
        <v>0</v>
      </c>
      <c r="F2216" s="1">
        <f>VLOOKUP(A2216,'ADM Details FY17'!$A$3:$G$3515,7,FALSE)</f>
        <v>0</v>
      </c>
      <c r="G2216" s="1">
        <f>VLOOKUP(A2216,'ADM Details FY17'!$A$3:$H$3515,8,FALSE)</f>
        <v>0.44</v>
      </c>
      <c r="H2216" s="1">
        <f>VLOOKUP(A2216,'ADM Details FY17'!$A$3:$I$3515,9,FALSE)</f>
        <v>0</v>
      </c>
      <c r="I2216" s="1">
        <f>VLOOKUP(A2216,'ADM Details FY17'!$A$3:$J$3517,10,FALSE)</f>
        <v>0</v>
      </c>
      <c r="J2216" s="1">
        <f>VLOOKUP(A2216,'ADM Details FY17'!$A$3:$K$3515,11,FALSE)</f>
        <v>0</v>
      </c>
      <c r="K2216" s="1">
        <f>VLOOKUP(A2216,'ADM Details FY17'!$A$3:$M$3515,13,FALSE)</f>
        <v>0.44</v>
      </c>
      <c r="L2216" s="1">
        <f>VLOOKUP(A2216,'ADM Details FY17'!$A$3:$O$3515,15,FALSE)</f>
        <v>0</v>
      </c>
      <c r="M2216" s="1">
        <f>VLOOKUP(A2216,'ADM Details FY17'!$A$3:$P$3515,16,FALSE)</f>
        <v>0</v>
      </c>
      <c r="N2216" s="1">
        <f>VLOOKUP(A2216,'ADM Details FY17'!$A$3:$Q$3515,17,FALSE)</f>
        <v>0</v>
      </c>
      <c r="O2216" s="1">
        <f>VLOOKUP(A2216,'ADM Details FY17'!$A$3:$S$3515,19,FALSE)</f>
        <v>0</v>
      </c>
      <c r="P2216" s="1">
        <f>VLOOKUP(A2216,'ADM Details FY17'!$A$3:$U$3515,21,FALSE)</f>
        <v>0</v>
      </c>
      <c r="Q2216" s="1">
        <f>VLOOKUP(A2216,'ADM Details FY17'!$A$3:$V$3515,22,FALSE)</f>
        <v>0</v>
      </c>
      <c r="R2216" s="1">
        <f>VLOOKUP(A2216,'ADM Details FY17'!$A$3:$W$3515,23,FALSE)</f>
        <v>0</v>
      </c>
      <c r="S2216" s="1">
        <f>VLOOKUP(A2216,'ADM Details FY17'!$A$3:$X$3515,24,FALSE)</f>
        <v>0</v>
      </c>
      <c r="T2216" s="1">
        <f>VLOOKUP(A2216,'ADM Details FY17'!$A$3:$Y$3515,25,FALSE)</f>
        <v>0</v>
      </c>
      <c r="U2216" s="1">
        <f>VLOOKUP(A2216,'ADM Details FY17'!$A$3:$AA$3515,27,FALSE)</f>
        <v>0</v>
      </c>
      <c r="V2216" s="1">
        <f>IFERROR(VLOOKUP(C2216,'eindex _tget pp '!$A$4:$E$615,5,FALSE),0)</f>
        <v>422.66256243187894</v>
      </c>
      <c r="W2216" s="31">
        <f>IFERROR(VLOOKUP(C2216,'eindex _tget pp '!$A$4:$F$615,6,FALSE),0)</f>
        <v>0.88812344809999999</v>
      </c>
      <c r="X2216" s="4">
        <f>IFERROR(VLOOKUP(B2216,'eschools 16'!$A$2:$F$25,6,FALSE),1)</f>
        <v>1</v>
      </c>
      <c r="Y2216" s="1">
        <f t="shared" si="170"/>
        <v>46.49</v>
      </c>
      <c r="Z2216" s="1">
        <f t="shared" si="171"/>
        <v>106.29</v>
      </c>
      <c r="AA2216" s="31">
        <f>IFERROR(VLOOKUP(C2216,'eindex _tget pp '!$A$4:$G$615,7,FALSE),0)</f>
        <v>0.50929037200000005</v>
      </c>
      <c r="AB2216" s="1">
        <f>VLOOKUP(A2216,'ADM Details FY17'!$A$3:$AB$3515,28,FALSE)</f>
        <v>0</v>
      </c>
      <c r="AC2216" s="1">
        <f t="shared" si="172"/>
        <v>0</v>
      </c>
      <c r="AD2216" s="1">
        <f t="shared" si="173"/>
        <v>0.44</v>
      </c>
      <c r="AE2216" s="1">
        <f t="shared" si="174"/>
        <v>66</v>
      </c>
    </row>
    <row r="2217" spans="1:31" x14ac:dyDescent="0.25">
      <c r="A2217" t="str">
        <f>B2217&amp;"-"&amp;COUNTIF($B$3:B2217,B2217)</f>
        <v>610-8</v>
      </c>
      <c r="B2217">
        <v>610</v>
      </c>
      <c r="C2217" s="18">
        <f>VLOOKUP(A2217,'ADM Details FY17'!$A$3:$D$3515,4,FALSE)</f>
        <v>43752</v>
      </c>
      <c r="D2217" s="1">
        <f>VLOOKUP(A2217,'ADM Details FY17'!$A$3:$E$3515,5,FALSE)</f>
        <v>2.65</v>
      </c>
      <c r="E2217" s="1">
        <f>VLOOKUP(A2217,'ADM Details FY17'!$A$3:$F$3515,6,FALSE)</f>
        <v>0</v>
      </c>
      <c r="F2217" s="1">
        <f>VLOOKUP(A2217,'ADM Details FY17'!$A$3:$G$3515,7,FALSE)</f>
        <v>0</v>
      </c>
      <c r="G2217" s="1">
        <f>VLOOKUP(A2217,'ADM Details FY17'!$A$3:$H$3515,8,FALSE)</f>
        <v>0.42</v>
      </c>
      <c r="H2217" s="1">
        <f>VLOOKUP(A2217,'ADM Details FY17'!$A$3:$I$3515,9,FALSE)</f>
        <v>0</v>
      </c>
      <c r="I2217" s="1">
        <f>VLOOKUP(A2217,'ADM Details FY17'!$A$3:$J$3517,10,FALSE)</f>
        <v>0.8</v>
      </c>
      <c r="J2217" s="1">
        <f>VLOOKUP(A2217,'ADM Details FY17'!$A$3:$K$3515,11,FALSE)</f>
        <v>0</v>
      </c>
      <c r="K2217" s="1">
        <f>VLOOKUP(A2217,'ADM Details FY17'!$A$3:$M$3515,13,FALSE)</f>
        <v>2.65</v>
      </c>
      <c r="L2217" s="1">
        <f>VLOOKUP(A2217,'ADM Details FY17'!$A$3:$O$3515,15,FALSE)</f>
        <v>0</v>
      </c>
      <c r="M2217" s="1">
        <f>VLOOKUP(A2217,'ADM Details FY17'!$A$3:$P$3515,16,FALSE)</f>
        <v>0</v>
      </c>
      <c r="N2217" s="1">
        <f>VLOOKUP(A2217,'ADM Details FY17'!$A$3:$Q$3515,17,FALSE)</f>
        <v>0</v>
      </c>
      <c r="O2217" s="1">
        <f>VLOOKUP(A2217,'ADM Details FY17'!$A$3:$S$3515,19,FALSE)</f>
        <v>0</v>
      </c>
      <c r="P2217" s="1">
        <f>VLOOKUP(A2217,'ADM Details FY17'!$A$3:$U$3515,21,FALSE)</f>
        <v>0</v>
      </c>
      <c r="Q2217" s="1">
        <f>VLOOKUP(A2217,'ADM Details FY17'!$A$3:$V$3515,22,FALSE)</f>
        <v>0</v>
      </c>
      <c r="R2217" s="1">
        <f>VLOOKUP(A2217,'ADM Details FY17'!$A$3:$W$3515,23,FALSE)</f>
        <v>0</v>
      </c>
      <c r="S2217" s="1">
        <f>VLOOKUP(A2217,'ADM Details FY17'!$A$3:$X$3515,24,FALSE)</f>
        <v>0</v>
      </c>
      <c r="T2217" s="1">
        <f>VLOOKUP(A2217,'ADM Details FY17'!$A$3:$Y$3515,25,FALSE)</f>
        <v>0</v>
      </c>
      <c r="U2217" s="1">
        <f>VLOOKUP(A2217,'ADM Details FY17'!$A$3:$AA$3515,27,FALSE)</f>
        <v>0</v>
      </c>
      <c r="V2217" s="1">
        <f>IFERROR(VLOOKUP(C2217,'eindex _tget pp '!$A$4:$E$615,5,FALSE),0)</f>
        <v>195.16110414154781</v>
      </c>
      <c r="W2217" s="31">
        <f>IFERROR(VLOOKUP(C2217,'eindex _tget pp '!$A$4:$F$615,6,FALSE),0)</f>
        <v>1.2931511515</v>
      </c>
      <c r="X2217" s="4">
        <f>IFERROR(VLOOKUP(B2217,'eschools 16'!$A$2:$F$25,6,FALSE),1)</f>
        <v>1</v>
      </c>
      <c r="Y2217" s="1">
        <f t="shared" si="170"/>
        <v>129.29</v>
      </c>
      <c r="Z2217" s="1">
        <f t="shared" si="171"/>
        <v>932.1</v>
      </c>
      <c r="AA2217" s="31">
        <f>IFERROR(VLOOKUP(C2217,'eindex _tget pp '!$A$4:$G$615,7,FALSE),0)</f>
        <v>0.46646849499999998</v>
      </c>
      <c r="AB2217" s="1">
        <f>VLOOKUP(A2217,'ADM Details FY17'!$A$3:$AB$3515,28,FALSE)</f>
        <v>0</v>
      </c>
      <c r="AC2217" s="1">
        <f t="shared" si="172"/>
        <v>0</v>
      </c>
      <c r="AD2217" s="1">
        <f t="shared" si="173"/>
        <v>2.65</v>
      </c>
      <c r="AE2217" s="1">
        <f t="shared" si="174"/>
        <v>397.5</v>
      </c>
    </row>
    <row r="2218" spans="1:31" x14ac:dyDescent="0.25">
      <c r="A2218" t="str">
        <f>B2218&amp;"-"&amp;COUNTIF($B$3:B2218,B2218)</f>
        <v>610-9</v>
      </c>
      <c r="B2218">
        <v>610</v>
      </c>
      <c r="C2218" s="18">
        <f>VLOOKUP(A2218,'ADM Details FY17'!$A$3:$D$3515,4,FALSE)</f>
        <v>43760</v>
      </c>
      <c r="D2218" s="1">
        <f>VLOOKUP(A2218,'ADM Details FY17'!$A$3:$E$3515,5,FALSE)</f>
        <v>0.72</v>
      </c>
      <c r="E2218" s="1">
        <f>VLOOKUP(A2218,'ADM Details FY17'!$A$3:$F$3515,6,FALSE)</f>
        <v>0</v>
      </c>
      <c r="F2218" s="1">
        <f>VLOOKUP(A2218,'ADM Details FY17'!$A$3:$G$3515,7,FALSE)</f>
        <v>0</v>
      </c>
      <c r="G2218" s="1">
        <f>VLOOKUP(A2218,'ADM Details FY17'!$A$3:$H$3515,8,FALSE)</f>
        <v>0</v>
      </c>
      <c r="H2218" s="1">
        <f>VLOOKUP(A2218,'ADM Details FY17'!$A$3:$I$3515,9,FALSE)</f>
        <v>0</v>
      </c>
      <c r="I2218" s="1">
        <f>VLOOKUP(A2218,'ADM Details FY17'!$A$3:$J$3517,10,FALSE)</f>
        <v>0</v>
      </c>
      <c r="J2218" s="1">
        <f>VLOOKUP(A2218,'ADM Details FY17'!$A$3:$K$3515,11,FALSE)</f>
        <v>0</v>
      </c>
      <c r="K2218" s="1">
        <f>VLOOKUP(A2218,'ADM Details FY17'!$A$3:$M$3515,13,FALSE)</f>
        <v>0.72</v>
      </c>
      <c r="L2218" s="1">
        <f>VLOOKUP(A2218,'ADM Details FY17'!$A$3:$O$3515,15,FALSE)</f>
        <v>0</v>
      </c>
      <c r="M2218" s="1">
        <f>VLOOKUP(A2218,'ADM Details FY17'!$A$3:$P$3515,16,FALSE)</f>
        <v>0</v>
      </c>
      <c r="N2218" s="1">
        <f>VLOOKUP(A2218,'ADM Details FY17'!$A$3:$Q$3515,17,FALSE)</f>
        <v>0</v>
      </c>
      <c r="O2218" s="1">
        <f>VLOOKUP(A2218,'ADM Details FY17'!$A$3:$S$3515,19,FALSE)</f>
        <v>0</v>
      </c>
      <c r="P2218" s="1">
        <f>VLOOKUP(A2218,'ADM Details FY17'!$A$3:$U$3515,21,FALSE)</f>
        <v>0</v>
      </c>
      <c r="Q2218" s="1">
        <f>VLOOKUP(A2218,'ADM Details FY17'!$A$3:$V$3515,22,FALSE)</f>
        <v>0</v>
      </c>
      <c r="R2218" s="1">
        <f>VLOOKUP(A2218,'ADM Details FY17'!$A$3:$W$3515,23,FALSE)</f>
        <v>0</v>
      </c>
      <c r="S2218" s="1">
        <f>VLOOKUP(A2218,'ADM Details FY17'!$A$3:$X$3515,24,FALSE)</f>
        <v>0</v>
      </c>
      <c r="T2218" s="1">
        <f>VLOOKUP(A2218,'ADM Details FY17'!$A$3:$Y$3515,25,FALSE)</f>
        <v>0</v>
      </c>
      <c r="U2218" s="1">
        <f>VLOOKUP(A2218,'ADM Details FY17'!$A$3:$AA$3515,27,FALSE)</f>
        <v>0</v>
      </c>
      <c r="V2218" s="1">
        <f>IFERROR(VLOOKUP(C2218,'eindex _tget pp '!$A$4:$E$615,5,FALSE),0)</f>
        <v>595.84560994637729</v>
      </c>
      <c r="W2218" s="31">
        <f>IFERROR(VLOOKUP(C2218,'eindex _tget pp '!$A$4:$F$615,6,FALSE),0)</f>
        <v>2.5364840485000002</v>
      </c>
      <c r="X2218" s="4">
        <f>IFERROR(VLOOKUP(B2218,'eschools 16'!$A$2:$F$25,6,FALSE),1)</f>
        <v>1</v>
      </c>
      <c r="Y2218" s="1">
        <f t="shared" si="170"/>
        <v>107.25</v>
      </c>
      <c r="Z2218" s="1">
        <f t="shared" si="171"/>
        <v>496.75</v>
      </c>
      <c r="AA2218" s="31">
        <f>IFERROR(VLOOKUP(C2218,'eindex _tget pp '!$A$4:$G$615,7,FALSE),0)</f>
        <v>0.55926013799999996</v>
      </c>
      <c r="AB2218" s="1">
        <f>VLOOKUP(A2218,'ADM Details FY17'!$A$3:$AB$3515,28,FALSE)</f>
        <v>0</v>
      </c>
      <c r="AC2218" s="1">
        <f t="shared" si="172"/>
        <v>0</v>
      </c>
      <c r="AD2218" s="1">
        <f t="shared" si="173"/>
        <v>0.72</v>
      </c>
      <c r="AE2218" s="1">
        <f t="shared" si="174"/>
        <v>108</v>
      </c>
    </row>
    <row r="2219" spans="1:31" x14ac:dyDescent="0.25">
      <c r="A2219" t="str">
        <f>B2219&amp;"-"&amp;COUNTIF($B$3:B2219,B2219)</f>
        <v>610-10</v>
      </c>
      <c r="B2219">
        <v>610</v>
      </c>
      <c r="C2219" s="18">
        <f>VLOOKUP(A2219,'ADM Details FY17'!$A$3:$D$3515,4,FALSE)</f>
        <v>43802</v>
      </c>
      <c r="D2219" s="1">
        <f>VLOOKUP(A2219,'ADM Details FY17'!$A$3:$E$3515,5,FALSE)</f>
        <v>62.56</v>
      </c>
      <c r="E2219" s="1">
        <f>VLOOKUP(A2219,'ADM Details FY17'!$A$3:$F$3515,6,FALSE)</f>
        <v>0.78</v>
      </c>
      <c r="F2219" s="1">
        <f>VLOOKUP(A2219,'ADM Details FY17'!$A$3:$G$3515,7,FALSE)</f>
        <v>17.25</v>
      </c>
      <c r="G2219" s="1">
        <f>VLOOKUP(A2219,'ADM Details FY17'!$A$3:$H$3515,8,FALSE)</f>
        <v>16.02</v>
      </c>
      <c r="H2219" s="1">
        <f>VLOOKUP(A2219,'ADM Details FY17'!$A$3:$I$3515,9,FALSE)</f>
        <v>0</v>
      </c>
      <c r="I2219" s="1">
        <f>VLOOKUP(A2219,'ADM Details FY17'!$A$3:$J$3517,10,FALSE)</f>
        <v>1.36</v>
      </c>
      <c r="J2219" s="1">
        <f>VLOOKUP(A2219,'ADM Details FY17'!$A$3:$K$3515,11,FALSE)</f>
        <v>8.66</v>
      </c>
      <c r="K2219" s="1">
        <f>VLOOKUP(A2219,'ADM Details FY17'!$A$3:$M$3515,13,FALSE)</f>
        <v>62.56</v>
      </c>
      <c r="L2219" s="1">
        <f>VLOOKUP(A2219,'ADM Details FY17'!$A$3:$O$3515,15,FALSE)</f>
        <v>0</v>
      </c>
      <c r="M2219" s="1">
        <f>VLOOKUP(A2219,'ADM Details FY17'!$A$3:$P$3515,16,FALSE)</f>
        <v>0</v>
      </c>
      <c r="N2219" s="1">
        <f>VLOOKUP(A2219,'ADM Details FY17'!$A$3:$Q$3515,17,FALSE)</f>
        <v>0</v>
      </c>
      <c r="O2219" s="1">
        <f>VLOOKUP(A2219,'ADM Details FY17'!$A$3:$S$3515,19,FALSE)</f>
        <v>0</v>
      </c>
      <c r="P2219" s="1">
        <f>VLOOKUP(A2219,'ADM Details FY17'!$A$3:$U$3515,21,FALSE)</f>
        <v>0</v>
      </c>
      <c r="Q2219" s="1">
        <f>VLOOKUP(A2219,'ADM Details FY17'!$A$3:$V$3515,22,FALSE)</f>
        <v>0</v>
      </c>
      <c r="R2219" s="1">
        <f>VLOOKUP(A2219,'ADM Details FY17'!$A$3:$W$3515,23,FALSE)</f>
        <v>0</v>
      </c>
      <c r="S2219" s="1">
        <f>VLOOKUP(A2219,'ADM Details FY17'!$A$3:$X$3515,24,FALSE)</f>
        <v>0</v>
      </c>
      <c r="T2219" s="1">
        <f>VLOOKUP(A2219,'ADM Details FY17'!$A$3:$Y$3515,25,FALSE)</f>
        <v>0</v>
      </c>
      <c r="U2219" s="1">
        <f>VLOOKUP(A2219,'ADM Details FY17'!$A$3:$AA$3515,27,FALSE)</f>
        <v>0</v>
      </c>
      <c r="V2219" s="1">
        <f>IFERROR(VLOOKUP(C2219,'eindex _tget pp '!$A$4:$E$615,5,FALSE),0)</f>
        <v>454.00578141101448</v>
      </c>
      <c r="W2219" s="31">
        <f>IFERROR(VLOOKUP(C2219,'eindex _tget pp '!$A$4:$F$615,6,FALSE),0)</f>
        <v>3.6729279115</v>
      </c>
      <c r="X2219" s="4">
        <f>IFERROR(VLOOKUP(B2219,'eschools 16'!$A$2:$F$25,6,FALSE),1)</f>
        <v>1</v>
      </c>
      <c r="Y2219" s="1">
        <f t="shared" si="170"/>
        <v>7100.65</v>
      </c>
      <c r="Z2219" s="1">
        <f t="shared" si="171"/>
        <v>62499.72</v>
      </c>
      <c r="AA2219" s="31">
        <f>IFERROR(VLOOKUP(C2219,'eindex _tget pp '!$A$4:$G$615,7,FALSE),0)</f>
        <v>0.53438618000000004</v>
      </c>
      <c r="AB2219" s="1">
        <f>VLOOKUP(A2219,'ADM Details FY17'!$A$3:$AB$3515,28,FALSE)</f>
        <v>0</v>
      </c>
      <c r="AC2219" s="1">
        <f t="shared" si="172"/>
        <v>0</v>
      </c>
      <c r="AD2219" s="1">
        <f t="shared" si="173"/>
        <v>62.56</v>
      </c>
      <c r="AE2219" s="1">
        <f t="shared" si="174"/>
        <v>9384</v>
      </c>
    </row>
    <row r="2220" spans="1:31" x14ac:dyDescent="0.25">
      <c r="A2220" t="str">
        <f>B2220&amp;"-"&amp;COUNTIF($B$3:B2220,B2220)</f>
        <v>610-11</v>
      </c>
      <c r="B2220">
        <v>610</v>
      </c>
      <c r="C2220" s="18">
        <f>VLOOKUP(A2220,'ADM Details FY17'!$A$3:$D$3515,4,FALSE)</f>
        <v>48835</v>
      </c>
      <c r="D2220" s="1">
        <f>VLOOKUP(A2220,'ADM Details FY17'!$A$3:$E$3515,5,FALSE)</f>
        <v>0.5</v>
      </c>
      <c r="E2220" s="1">
        <f>VLOOKUP(A2220,'ADM Details FY17'!$A$3:$F$3515,6,FALSE)</f>
        <v>0</v>
      </c>
      <c r="F2220" s="1">
        <f>VLOOKUP(A2220,'ADM Details FY17'!$A$3:$G$3515,7,FALSE)</f>
        <v>0</v>
      </c>
      <c r="G2220" s="1">
        <f>VLOOKUP(A2220,'ADM Details FY17'!$A$3:$H$3515,8,FALSE)</f>
        <v>0</v>
      </c>
      <c r="H2220" s="1">
        <f>VLOOKUP(A2220,'ADM Details FY17'!$A$3:$I$3515,9,FALSE)</f>
        <v>0</v>
      </c>
      <c r="I2220" s="1">
        <f>VLOOKUP(A2220,'ADM Details FY17'!$A$3:$J$3517,10,FALSE)</f>
        <v>0</v>
      </c>
      <c r="J2220" s="1">
        <f>VLOOKUP(A2220,'ADM Details FY17'!$A$3:$K$3515,11,FALSE)</f>
        <v>0.5</v>
      </c>
      <c r="K2220" s="1">
        <f>VLOOKUP(A2220,'ADM Details FY17'!$A$3:$M$3515,13,FALSE)</f>
        <v>0.5</v>
      </c>
      <c r="L2220" s="1">
        <f>VLOOKUP(A2220,'ADM Details FY17'!$A$3:$O$3515,15,FALSE)</f>
        <v>0</v>
      </c>
      <c r="M2220" s="1">
        <f>VLOOKUP(A2220,'ADM Details FY17'!$A$3:$P$3515,16,FALSE)</f>
        <v>0</v>
      </c>
      <c r="N2220" s="1">
        <f>VLOOKUP(A2220,'ADM Details FY17'!$A$3:$Q$3515,17,FALSE)</f>
        <v>0</v>
      </c>
      <c r="O2220" s="1">
        <f>VLOOKUP(A2220,'ADM Details FY17'!$A$3:$S$3515,19,FALSE)</f>
        <v>0</v>
      </c>
      <c r="P2220" s="1">
        <f>VLOOKUP(A2220,'ADM Details FY17'!$A$3:$U$3515,21,FALSE)</f>
        <v>0</v>
      </c>
      <c r="Q2220" s="1">
        <f>VLOOKUP(A2220,'ADM Details FY17'!$A$3:$V$3515,22,FALSE)</f>
        <v>0</v>
      </c>
      <c r="R2220" s="1">
        <f>VLOOKUP(A2220,'ADM Details FY17'!$A$3:$W$3515,23,FALSE)</f>
        <v>0</v>
      </c>
      <c r="S2220" s="1">
        <f>VLOOKUP(A2220,'ADM Details FY17'!$A$3:$X$3515,24,FALSE)</f>
        <v>0</v>
      </c>
      <c r="T2220" s="1">
        <f>VLOOKUP(A2220,'ADM Details FY17'!$A$3:$Y$3515,25,FALSE)</f>
        <v>0</v>
      </c>
      <c r="U2220" s="1">
        <f>VLOOKUP(A2220,'ADM Details FY17'!$A$3:$AA$3515,27,FALSE)</f>
        <v>0</v>
      </c>
      <c r="V2220" s="1">
        <f>IFERROR(VLOOKUP(C2220,'eindex _tget pp '!$A$4:$E$615,5,FALSE),0)</f>
        <v>324.59445608297995</v>
      </c>
      <c r="W2220" s="31">
        <f>IFERROR(VLOOKUP(C2220,'eindex _tget pp '!$A$4:$F$615,6,FALSE),0)</f>
        <v>0.74745377719999995</v>
      </c>
      <c r="X2220" s="4">
        <f>IFERROR(VLOOKUP(B2220,'eschools 16'!$A$2:$F$25,6,FALSE),1)</f>
        <v>1</v>
      </c>
      <c r="Y2220" s="1">
        <f t="shared" si="170"/>
        <v>40.57</v>
      </c>
      <c r="Z2220" s="1">
        <f t="shared" si="171"/>
        <v>101.65</v>
      </c>
      <c r="AA2220" s="31">
        <f>IFERROR(VLOOKUP(C2220,'eindex _tget pp '!$A$4:$G$615,7,FALSE),0)</f>
        <v>0.46013860499999998</v>
      </c>
      <c r="AB2220" s="1">
        <f>VLOOKUP(A2220,'ADM Details FY17'!$A$3:$AB$3515,28,FALSE)</f>
        <v>0</v>
      </c>
      <c r="AC2220" s="1">
        <f t="shared" si="172"/>
        <v>0</v>
      </c>
      <c r="AD2220" s="1">
        <f t="shared" si="173"/>
        <v>0.5</v>
      </c>
      <c r="AE2220" s="1">
        <f t="shared" si="174"/>
        <v>75</v>
      </c>
    </row>
    <row r="2221" spans="1:31" x14ac:dyDescent="0.25">
      <c r="A2221" t="str">
        <f>B2221&amp;"-"&amp;COUNTIF($B$3:B2221,B2221)</f>
        <v>610-12</v>
      </c>
      <c r="B2221">
        <v>610</v>
      </c>
      <c r="C2221" s="18">
        <f>VLOOKUP(A2221,'ADM Details FY17'!$A$3:$D$3515,4,FALSE)</f>
        <v>50328</v>
      </c>
      <c r="D2221" s="1">
        <f>VLOOKUP(A2221,'ADM Details FY17'!$A$3:$E$3515,5,FALSE)</f>
        <v>1.03</v>
      </c>
      <c r="E2221" s="1">
        <f>VLOOKUP(A2221,'ADM Details FY17'!$A$3:$F$3515,6,FALSE)</f>
        <v>0</v>
      </c>
      <c r="F2221" s="1">
        <f>VLOOKUP(A2221,'ADM Details FY17'!$A$3:$G$3515,7,FALSE)</f>
        <v>0</v>
      </c>
      <c r="G2221" s="1">
        <f>VLOOKUP(A2221,'ADM Details FY17'!$A$3:$H$3515,8,FALSE)</f>
        <v>0</v>
      </c>
      <c r="H2221" s="1">
        <f>VLOOKUP(A2221,'ADM Details FY17'!$A$3:$I$3515,9,FALSE)</f>
        <v>0</v>
      </c>
      <c r="I2221" s="1">
        <f>VLOOKUP(A2221,'ADM Details FY17'!$A$3:$J$3517,10,FALSE)</f>
        <v>0</v>
      </c>
      <c r="J2221" s="1">
        <f>VLOOKUP(A2221,'ADM Details FY17'!$A$3:$K$3515,11,FALSE)</f>
        <v>0</v>
      </c>
      <c r="K2221" s="1">
        <f>VLOOKUP(A2221,'ADM Details FY17'!$A$3:$M$3515,13,FALSE)</f>
        <v>1.03</v>
      </c>
      <c r="L2221" s="1">
        <f>VLOOKUP(A2221,'ADM Details FY17'!$A$3:$O$3515,15,FALSE)</f>
        <v>0</v>
      </c>
      <c r="M2221" s="1">
        <f>VLOOKUP(A2221,'ADM Details FY17'!$A$3:$P$3515,16,FALSE)</f>
        <v>0</v>
      </c>
      <c r="N2221" s="1">
        <f>VLOOKUP(A2221,'ADM Details FY17'!$A$3:$Q$3515,17,FALSE)</f>
        <v>0</v>
      </c>
      <c r="O2221" s="1">
        <f>VLOOKUP(A2221,'ADM Details FY17'!$A$3:$S$3515,19,FALSE)</f>
        <v>0</v>
      </c>
      <c r="P2221" s="1">
        <f>VLOOKUP(A2221,'ADM Details FY17'!$A$3:$U$3515,21,FALSE)</f>
        <v>0</v>
      </c>
      <c r="Q2221" s="1">
        <f>VLOOKUP(A2221,'ADM Details FY17'!$A$3:$V$3515,22,FALSE)</f>
        <v>0</v>
      </c>
      <c r="R2221" s="1">
        <f>VLOOKUP(A2221,'ADM Details FY17'!$A$3:$W$3515,23,FALSE)</f>
        <v>0</v>
      </c>
      <c r="S2221" s="1">
        <f>VLOOKUP(A2221,'ADM Details FY17'!$A$3:$X$3515,24,FALSE)</f>
        <v>0</v>
      </c>
      <c r="T2221" s="1">
        <f>VLOOKUP(A2221,'ADM Details FY17'!$A$3:$Y$3515,25,FALSE)</f>
        <v>0</v>
      </c>
      <c r="U2221" s="1">
        <f>VLOOKUP(A2221,'ADM Details FY17'!$A$3:$AA$3515,27,FALSE)</f>
        <v>0</v>
      </c>
      <c r="V2221" s="1">
        <f>IFERROR(VLOOKUP(C2221,'eindex _tget pp '!$A$4:$E$615,5,FALSE),0)</f>
        <v>0</v>
      </c>
      <c r="W2221" s="31">
        <f>IFERROR(VLOOKUP(C2221,'eindex _tget pp '!$A$4:$F$615,6,FALSE),0)</f>
        <v>0.12351282230000001</v>
      </c>
      <c r="X2221" s="4">
        <f>IFERROR(VLOOKUP(B2221,'eschools 16'!$A$2:$F$25,6,FALSE),1)</f>
        <v>1</v>
      </c>
      <c r="Y2221" s="1">
        <f t="shared" si="170"/>
        <v>0</v>
      </c>
      <c r="Z2221" s="1">
        <f t="shared" si="171"/>
        <v>34.6</v>
      </c>
      <c r="AA2221" s="31">
        <f>IFERROR(VLOOKUP(C2221,'eindex _tget pp '!$A$4:$G$615,7,FALSE),0)</f>
        <v>0.206968337</v>
      </c>
      <c r="AB2221" s="1">
        <f>VLOOKUP(A2221,'ADM Details FY17'!$A$3:$AB$3515,28,FALSE)</f>
        <v>0</v>
      </c>
      <c r="AC2221" s="1">
        <f t="shared" si="172"/>
        <v>0</v>
      </c>
      <c r="AD2221" s="1">
        <f t="shared" si="173"/>
        <v>1.03</v>
      </c>
      <c r="AE2221" s="1">
        <f t="shared" si="174"/>
        <v>154.5</v>
      </c>
    </row>
    <row r="2222" spans="1:31" x14ac:dyDescent="0.25">
      <c r="A2222" t="str">
        <f>B2222&amp;"-"&amp;COUNTIF($B$3:B2222,B2222)</f>
        <v>610-13</v>
      </c>
      <c r="B2222">
        <v>610</v>
      </c>
      <c r="C2222" s="18">
        <f>VLOOKUP(A2222,'ADM Details FY17'!$A$3:$D$3515,4,FALSE)</f>
        <v>43968</v>
      </c>
      <c r="D2222" s="1">
        <f>VLOOKUP(A2222,'ADM Details FY17'!$A$3:$E$3515,5,FALSE)</f>
        <v>1.54</v>
      </c>
      <c r="E2222" s="1">
        <f>VLOOKUP(A2222,'ADM Details FY17'!$A$3:$F$3515,6,FALSE)</f>
        <v>0</v>
      </c>
      <c r="F2222" s="1">
        <f>VLOOKUP(A2222,'ADM Details FY17'!$A$3:$G$3515,7,FALSE)</f>
        <v>0</v>
      </c>
      <c r="G2222" s="1">
        <f>VLOOKUP(A2222,'ADM Details FY17'!$A$3:$H$3515,8,FALSE)</f>
        <v>0.53</v>
      </c>
      <c r="H2222" s="1">
        <f>VLOOKUP(A2222,'ADM Details FY17'!$A$3:$I$3515,9,FALSE)</f>
        <v>0</v>
      </c>
      <c r="I2222" s="1">
        <f>VLOOKUP(A2222,'ADM Details FY17'!$A$3:$J$3517,10,FALSE)</f>
        <v>0</v>
      </c>
      <c r="J2222" s="1">
        <f>VLOOKUP(A2222,'ADM Details FY17'!$A$3:$K$3515,11,FALSE)</f>
        <v>0</v>
      </c>
      <c r="K2222" s="1">
        <f>VLOOKUP(A2222,'ADM Details FY17'!$A$3:$M$3515,13,FALSE)</f>
        <v>1.54</v>
      </c>
      <c r="L2222" s="1">
        <f>VLOOKUP(A2222,'ADM Details FY17'!$A$3:$O$3515,15,FALSE)</f>
        <v>0</v>
      </c>
      <c r="M2222" s="1">
        <f>VLOOKUP(A2222,'ADM Details FY17'!$A$3:$P$3515,16,FALSE)</f>
        <v>0</v>
      </c>
      <c r="N2222" s="1">
        <f>VLOOKUP(A2222,'ADM Details FY17'!$A$3:$Q$3515,17,FALSE)</f>
        <v>0</v>
      </c>
      <c r="O2222" s="1">
        <f>VLOOKUP(A2222,'ADM Details FY17'!$A$3:$S$3515,19,FALSE)</f>
        <v>0</v>
      </c>
      <c r="P2222" s="1">
        <f>VLOOKUP(A2222,'ADM Details FY17'!$A$3:$U$3515,21,FALSE)</f>
        <v>0</v>
      </c>
      <c r="Q2222" s="1">
        <f>VLOOKUP(A2222,'ADM Details FY17'!$A$3:$V$3515,22,FALSE)</f>
        <v>0</v>
      </c>
      <c r="R2222" s="1">
        <f>VLOOKUP(A2222,'ADM Details FY17'!$A$3:$W$3515,23,FALSE)</f>
        <v>0</v>
      </c>
      <c r="S2222" s="1">
        <f>VLOOKUP(A2222,'ADM Details FY17'!$A$3:$X$3515,24,FALSE)</f>
        <v>0</v>
      </c>
      <c r="T2222" s="1">
        <f>VLOOKUP(A2222,'ADM Details FY17'!$A$3:$Y$3515,25,FALSE)</f>
        <v>0</v>
      </c>
      <c r="U2222" s="1">
        <f>VLOOKUP(A2222,'ADM Details FY17'!$A$3:$AA$3515,27,FALSE)</f>
        <v>0</v>
      </c>
      <c r="V2222" s="1">
        <f>IFERROR(VLOOKUP(C2222,'eindex _tget pp '!$A$4:$E$615,5,FALSE),0)</f>
        <v>280.02811566539827</v>
      </c>
      <c r="W2222" s="31">
        <f>IFERROR(VLOOKUP(C2222,'eindex _tget pp '!$A$4:$F$615,6,FALSE),0)</f>
        <v>1.0261045919</v>
      </c>
      <c r="X2222" s="4">
        <f>IFERROR(VLOOKUP(B2222,'eschools 16'!$A$2:$F$25,6,FALSE),1)</f>
        <v>1</v>
      </c>
      <c r="Y2222" s="1">
        <f t="shared" si="170"/>
        <v>107.81</v>
      </c>
      <c r="Z2222" s="1">
        <f t="shared" si="171"/>
        <v>429.81</v>
      </c>
      <c r="AA2222" s="31">
        <f>IFERROR(VLOOKUP(C2222,'eindex _tget pp '!$A$4:$G$615,7,FALSE),0)</f>
        <v>0.484240057</v>
      </c>
      <c r="AB2222" s="1">
        <f>VLOOKUP(A2222,'ADM Details FY17'!$A$3:$AB$3515,28,FALSE)</f>
        <v>0</v>
      </c>
      <c r="AC2222" s="1">
        <f t="shared" si="172"/>
        <v>0</v>
      </c>
      <c r="AD2222" s="1">
        <f t="shared" si="173"/>
        <v>1.54</v>
      </c>
      <c r="AE2222" s="1">
        <f t="shared" si="174"/>
        <v>231</v>
      </c>
    </row>
    <row r="2223" spans="1:31" x14ac:dyDescent="0.25">
      <c r="A2223" t="str">
        <f>B2223&amp;"-"&amp;COUNTIF($B$3:B2223,B2223)</f>
        <v>610-14</v>
      </c>
      <c r="B2223">
        <v>610</v>
      </c>
      <c r="C2223" s="18">
        <f>VLOOKUP(A2223,'ADM Details FY17'!$A$3:$D$3515,4,FALSE)</f>
        <v>43984</v>
      </c>
      <c r="D2223" s="1">
        <f>VLOOKUP(A2223,'ADM Details FY17'!$A$3:$E$3515,5,FALSE)</f>
        <v>0.41</v>
      </c>
      <c r="E2223" s="1">
        <f>VLOOKUP(A2223,'ADM Details FY17'!$A$3:$F$3515,6,FALSE)</f>
        <v>0</v>
      </c>
      <c r="F2223" s="1">
        <f>VLOOKUP(A2223,'ADM Details FY17'!$A$3:$G$3515,7,FALSE)</f>
        <v>0.2</v>
      </c>
      <c r="G2223" s="1">
        <f>VLOOKUP(A2223,'ADM Details FY17'!$A$3:$H$3515,8,FALSE)</f>
        <v>0</v>
      </c>
      <c r="H2223" s="1">
        <f>VLOOKUP(A2223,'ADM Details FY17'!$A$3:$I$3515,9,FALSE)</f>
        <v>0</v>
      </c>
      <c r="I2223" s="1">
        <f>VLOOKUP(A2223,'ADM Details FY17'!$A$3:$J$3517,10,FALSE)</f>
        <v>0</v>
      </c>
      <c r="J2223" s="1">
        <f>VLOOKUP(A2223,'ADM Details FY17'!$A$3:$K$3515,11,FALSE)</f>
        <v>0</v>
      </c>
      <c r="K2223" s="1">
        <f>VLOOKUP(A2223,'ADM Details FY17'!$A$3:$M$3515,13,FALSE)</f>
        <v>0.41</v>
      </c>
      <c r="L2223" s="1">
        <f>VLOOKUP(A2223,'ADM Details FY17'!$A$3:$O$3515,15,FALSE)</f>
        <v>0</v>
      </c>
      <c r="M2223" s="1">
        <f>VLOOKUP(A2223,'ADM Details FY17'!$A$3:$P$3515,16,FALSE)</f>
        <v>0</v>
      </c>
      <c r="N2223" s="1">
        <f>VLOOKUP(A2223,'ADM Details FY17'!$A$3:$Q$3515,17,FALSE)</f>
        <v>0</v>
      </c>
      <c r="O2223" s="1">
        <f>VLOOKUP(A2223,'ADM Details FY17'!$A$3:$S$3515,19,FALSE)</f>
        <v>0</v>
      </c>
      <c r="P2223" s="1">
        <f>VLOOKUP(A2223,'ADM Details FY17'!$A$3:$U$3515,21,FALSE)</f>
        <v>0</v>
      </c>
      <c r="Q2223" s="1">
        <f>VLOOKUP(A2223,'ADM Details FY17'!$A$3:$V$3515,22,FALSE)</f>
        <v>0</v>
      </c>
      <c r="R2223" s="1">
        <f>VLOOKUP(A2223,'ADM Details FY17'!$A$3:$W$3515,23,FALSE)</f>
        <v>0</v>
      </c>
      <c r="S2223" s="1">
        <f>VLOOKUP(A2223,'ADM Details FY17'!$A$3:$X$3515,24,FALSE)</f>
        <v>0</v>
      </c>
      <c r="T2223" s="1">
        <f>VLOOKUP(A2223,'ADM Details FY17'!$A$3:$Y$3515,25,FALSE)</f>
        <v>0</v>
      </c>
      <c r="U2223" s="1">
        <f>VLOOKUP(A2223,'ADM Details FY17'!$A$3:$AA$3515,27,FALSE)</f>
        <v>0</v>
      </c>
      <c r="V2223" s="1">
        <f>IFERROR(VLOOKUP(C2223,'eindex _tget pp '!$A$4:$E$615,5,FALSE),0)</f>
        <v>219.89354698016334</v>
      </c>
      <c r="W2223" s="31">
        <f>IFERROR(VLOOKUP(C2223,'eindex _tget pp '!$A$4:$F$615,6,FALSE),0)</f>
        <v>0.78627030480000004</v>
      </c>
      <c r="X2223" s="4">
        <f>IFERROR(VLOOKUP(B2223,'eschools 16'!$A$2:$F$25,6,FALSE),1)</f>
        <v>1</v>
      </c>
      <c r="Y2223" s="1">
        <f t="shared" si="170"/>
        <v>22.54</v>
      </c>
      <c r="Z2223" s="1">
        <f t="shared" si="171"/>
        <v>87.68</v>
      </c>
      <c r="AA2223" s="31">
        <f>IFERROR(VLOOKUP(C2223,'eindex _tget pp '!$A$4:$G$615,7,FALSE),0)</f>
        <v>0.475328001</v>
      </c>
      <c r="AB2223" s="1">
        <f>VLOOKUP(A2223,'ADM Details FY17'!$A$3:$AB$3515,28,FALSE)</f>
        <v>0</v>
      </c>
      <c r="AC2223" s="1">
        <f t="shared" si="172"/>
        <v>0</v>
      </c>
      <c r="AD2223" s="1">
        <f t="shared" si="173"/>
        <v>0.41</v>
      </c>
      <c r="AE2223" s="1">
        <f t="shared" si="174"/>
        <v>61.499999999999993</v>
      </c>
    </row>
    <row r="2224" spans="1:31" x14ac:dyDescent="0.25">
      <c r="A2224" t="str">
        <f>B2224&amp;"-"&amp;COUNTIF($B$3:B2224,B2224)</f>
        <v>610-15</v>
      </c>
      <c r="B2224">
        <v>610</v>
      </c>
      <c r="C2224" s="18">
        <f>VLOOKUP(A2224,'ADM Details FY17'!$A$3:$D$3515,4,FALSE)</f>
        <v>46961</v>
      </c>
      <c r="D2224" s="1">
        <f>VLOOKUP(A2224,'ADM Details FY17'!$A$3:$E$3515,5,FALSE)</f>
        <v>0.39</v>
      </c>
      <c r="E2224" s="1">
        <f>VLOOKUP(A2224,'ADM Details FY17'!$A$3:$F$3515,6,FALSE)</f>
        <v>0</v>
      </c>
      <c r="F2224" s="1">
        <f>VLOOKUP(A2224,'ADM Details FY17'!$A$3:$G$3515,7,FALSE)</f>
        <v>0</v>
      </c>
      <c r="G2224" s="1">
        <f>VLOOKUP(A2224,'ADM Details FY17'!$A$3:$H$3515,8,FALSE)</f>
        <v>0.18</v>
      </c>
      <c r="H2224" s="1">
        <f>VLOOKUP(A2224,'ADM Details FY17'!$A$3:$I$3515,9,FALSE)</f>
        <v>0</v>
      </c>
      <c r="I2224" s="1">
        <f>VLOOKUP(A2224,'ADM Details FY17'!$A$3:$J$3517,10,FALSE)</f>
        <v>0</v>
      </c>
      <c r="J2224" s="1">
        <f>VLOOKUP(A2224,'ADM Details FY17'!$A$3:$K$3515,11,FALSE)</f>
        <v>0</v>
      </c>
      <c r="K2224" s="1">
        <f>VLOOKUP(A2224,'ADM Details FY17'!$A$3:$M$3515,13,FALSE)</f>
        <v>0.39</v>
      </c>
      <c r="L2224" s="1">
        <f>VLOOKUP(A2224,'ADM Details FY17'!$A$3:$O$3515,15,FALSE)</f>
        <v>0</v>
      </c>
      <c r="M2224" s="1">
        <f>VLOOKUP(A2224,'ADM Details FY17'!$A$3:$P$3515,16,FALSE)</f>
        <v>0</v>
      </c>
      <c r="N2224" s="1">
        <f>VLOOKUP(A2224,'ADM Details FY17'!$A$3:$Q$3515,17,FALSE)</f>
        <v>0</v>
      </c>
      <c r="O2224" s="1">
        <f>VLOOKUP(A2224,'ADM Details FY17'!$A$3:$S$3515,19,FALSE)</f>
        <v>0</v>
      </c>
      <c r="P2224" s="1">
        <f>VLOOKUP(A2224,'ADM Details FY17'!$A$3:$U$3515,21,FALSE)</f>
        <v>0</v>
      </c>
      <c r="Q2224" s="1">
        <f>VLOOKUP(A2224,'ADM Details FY17'!$A$3:$V$3515,22,FALSE)</f>
        <v>0</v>
      </c>
      <c r="R2224" s="1">
        <f>VLOOKUP(A2224,'ADM Details FY17'!$A$3:$W$3515,23,FALSE)</f>
        <v>0</v>
      </c>
      <c r="S2224" s="1">
        <f>VLOOKUP(A2224,'ADM Details FY17'!$A$3:$X$3515,24,FALSE)</f>
        <v>0</v>
      </c>
      <c r="T2224" s="1">
        <f>VLOOKUP(A2224,'ADM Details FY17'!$A$3:$Y$3515,25,FALSE)</f>
        <v>0</v>
      </c>
      <c r="U2224" s="1">
        <f>VLOOKUP(A2224,'ADM Details FY17'!$A$3:$AA$3515,27,FALSE)</f>
        <v>0</v>
      </c>
      <c r="V2224" s="1">
        <f>IFERROR(VLOOKUP(C2224,'eindex _tget pp '!$A$4:$E$615,5,FALSE),0)</f>
        <v>0</v>
      </c>
      <c r="W2224" s="31">
        <f>IFERROR(VLOOKUP(C2224,'eindex _tget pp '!$A$4:$F$615,6,FALSE),0)</f>
        <v>0.31863044439999999</v>
      </c>
      <c r="X2224" s="4">
        <f>IFERROR(VLOOKUP(B2224,'eschools 16'!$A$2:$F$25,6,FALSE),1)</f>
        <v>1</v>
      </c>
      <c r="Y2224" s="1">
        <f t="shared" si="170"/>
        <v>0</v>
      </c>
      <c r="Z2224" s="1">
        <f t="shared" si="171"/>
        <v>33.799999999999997</v>
      </c>
      <c r="AA2224" s="31">
        <f>IFERROR(VLOOKUP(C2224,'eindex _tget pp '!$A$4:$G$615,7,FALSE),0)</f>
        <v>0.273342056</v>
      </c>
      <c r="AB2224" s="1">
        <f>VLOOKUP(A2224,'ADM Details FY17'!$A$3:$AB$3515,28,FALSE)</f>
        <v>0</v>
      </c>
      <c r="AC2224" s="1">
        <f t="shared" si="172"/>
        <v>0</v>
      </c>
      <c r="AD2224" s="1">
        <f t="shared" si="173"/>
        <v>0.39</v>
      </c>
      <c r="AE2224" s="1">
        <f t="shared" si="174"/>
        <v>58.5</v>
      </c>
    </row>
    <row r="2225" spans="1:31" x14ac:dyDescent="0.25">
      <c r="A2225" t="str">
        <f>B2225&amp;"-"&amp;COUNTIF($B$3:B2225,B2225)</f>
        <v>610-16</v>
      </c>
      <c r="B2225">
        <v>610</v>
      </c>
      <c r="C2225" s="18">
        <f>VLOOKUP(A2225,'ADM Details FY17'!$A$3:$D$3515,4,FALSE)</f>
        <v>46193</v>
      </c>
      <c r="D2225" s="1">
        <f>VLOOKUP(A2225,'ADM Details FY17'!$A$3:$E$3515,5,FALSE)</f>
        <v>0.68</v>
      </c>
      <c r="E2225" s="1">
        <f>VLOOKUP(A2225,'ADM Details FY17'!$A$3:$F$3515,6,FALSE)</f>
        <v>0</v>
      </c>
      <c r="F2225" s="1">
        <f>VLOOKUP(A2225,'ADM Details FY17'!$A$3:$G$3515,7,FALSE)</f>
        <v>0</v>
      </c>
      <c r="G2225" s="1">
        <f>VLOOKUP(A2225,'ADM Details FY17'!$A$3:$H$3515,8,FALSE)</f>
        <v>0</v>
      </c>
      <c r="H2225" s="1">
        <f>VLOOKUP(A2225,'ADM Details FY17'!$A$3:$I$3515,9,FALSE)</f>
        <v>0</v>
      </c>
      <c r="I2225" s="1">
        <f>VLOOKUP(A2225,'ADM Details FY17'!$A$3:$J$3517,10,FALSE)</f>
        <v>0</v>
      </c>
      <c r="J2225" s="1">
        <f>VLOOKUP(A2225,'ADM Details FY17'!$A$3:$K$3515,11,FALSE)</f>
        <v>0</v>
      </c>
      <c r="K2225" s="1">
        <f>VLOOKUP(A2225,'ADM Details FY17'!$A$3:$M$3515,13,FALSE)</f>
        <v>0.68</v>
      </c>
      <c r="L2225" s="1">
        <f>VLOOKUP(A2225,'ADM Details FY17'!$A$3:$O$3515,15,FALSE)</f>
        <v>0</v>
      </c>
      <c r="M2225" s="1">
        <f>VLOOKUP(A2225,'ADM Details FY17'!$A$3:$P$3515,16,FALSE)</f>
        <v>0</v>
      </c>
      <c r="N2225" s="1">
        <f>VLOOKUP(A2225,'ADM Details FY17'!$A$3:$Q$3515,17,FALSE)</f>
        <v>0</v>
      </c>
      <c r="O2225" s="1">
        <f>VLOOKUP(A2225,'ADM Details FY17'!$A$3:$S$3515,19,FALSE)</f>
        <v>0</v>
      </c>
      <c r="P2225" s="1">
        <f>VLOOKUP(A2225,'ADM Details FY17'!$A$3:$U$3515,21,FALSE)</f>
        <v>0</v>
      </c>
      <c r="Q2225" s="1">
        <f>VLOOKUP(A2225,'ADM Details FY17'!$A$3:$V$3515,22,FALSE)</f>
        <v>0</v>
      </c>
      <c r="R2225" s="1">
        <f>VLOOKUP(A2225,'ADM Details FY17'!$A$3:$W$3515,23,FALSE)</f>
        <v>0</v>
      </c>
      <c r="S2225" s="1">
        <f>VLOOKUP(A2225,'ADM Details FY17'!$A$3:$X$3515,24,FALSE)</f>
        <v>0</v>
      </c>
      <c r="T2225" s="1">
        <f>VLOOKUP(A2225,'ADM Details FY17'!$A$3:$Y$3515,25,FALSE)</f>
        <v>0</v>
      </c>
      <c r="U2225" s="1">
        <f>VLOOKUP(A2225,'ADM Details FY17'!$A$3:$AA$3515,27,FALSE)</f>
        <v>0</v>
      </c>
      <c r="V2225" s="1">
        <f>IFERROR(VLOOKUP(C2225,'eindex _tget pp '!$A$4:$E$615,5,FALSE),0)</f>
        <v>426.43514154171254</v>
      </c>
      <c r="W2225" s="31">
        <f>IFERROR(VLOOKUP(C2225,'eindex _tget pp '!$A$4:$F$615,6,FALSE),0)</f>
        <v>0.57377002369999996</v>
      </c>
      <c r="X2225" s="4">
        <f>IFERROR(VLOOKUP(B2225,'eschools 16'!$A$2:$F$25,6,FALSE),1)</f>
        <v>1</v>
      </c>
      <c r="Y2225" s="1">
        <f t="shared" si="170"/>
        <v>72.489999999999995</v>
      </c>
      <c r="Z2225" s="1">
        <f t="shared" si="171"/>
        <v>106.12</v>
      </c>
      <c r="AA2225" s="31">
        <f>IFERROR(VLOOKUP(C2225,'eindex _tget pp '!$A$4:$G$615,7,FALSE),0)</f>
        <v>0.49360980700000001</v>
      </c>
      <c r="AB2225" s="1">
        <f>VLOOKUP(A2225,'ADM Details FY17'!$A$3:$AB$3515,28,FALSE)</f>
        <v>0</v>
      </c>
      <c r="AC2225" s="1">
        <f t="shared" si="172"/>
        <v>0</v>
      </c>
      <c r="AD2225" s="1">
        <f t="shared" si="173"/>
        <v>0.68</v>
      </c>
      <c r="AE2225" s="1">
        <f t="shared" si="174"/>
        <v>102.00000000000001</v>
      </c>
    </row>
    <row r="2226" spans="1:31" x14ac:dyDescent="0.25">
      <c r="A2226" t="str">
        <f>B2226&amp;"-"&amp;COUNTIF($B$3:B2226,B2226)</f>
        <v>610-17</v>
      </c>
      <c r="B2226">
        <v>610</v>
      </c>
      <c r="C2226" s="18">
        <f>VLOOKUP(A2226,'ADM Details FY17'!$A$3:$D$3515,4,FALSE)</f>
        <v>46979</v>
      </c>
      <c r="D2226" s="1">
        <f>VLOOKUP(A2226,'ADM Details FY17'!$A$3:$E$3515,5,FALSE)</f>
        <v>2.31</v>
      </c>
      <c r="E2226" s="1">
        <f>VLOOKUP(A2226,'ADM Details FY17'!$A$3:$F$3515,6,FALSE)</f>
        <v>0</v>
      </c>
      <c r="F2226" s="1">
        <f>VLOOKUP(A2226,'ADM Details FY17'!$A$3:$G$3515,7,FALSE)</f>
        <v>1</v>
      </c>
      <c r="G2226" s="1">
        <f>VLOOKUP(A2226,'ADM Details FY17'!$A$3:$H$3515,8,FALSE)</f>
        <v>0.55000000000000004</v>
      </c>
      <c r="H2226" s="1">
        <f>VLOOKUP(A2226,'ADM Details FY17'!$A$3:$I$3515,9,FALSE)</f>
        <v>0</v>
      </c>
      <c r="I2226" s="1">
        <f>VLOOKUP(A2226,'ADM Details FY17'!$A$3:$J$3517,10,FALSE)</f>
        <v>0</v>
      </c>
      <c r="J2226" s="1">
        <f>VLOOKUP(A2226,'ADM Details FY17'!$A$3:$K$3515,11,FALSE)</f>
        <v>0</v>
      </c>
      <c r="K2226" s="1">
        <f>VLOOKUP(A2226,'ADM Details FY17'!$A$3:$M$3515,13,FALSE)</f>
        <v>2.31</v>
      </c>
      <c r="L2226" s="1">
        <f>VLOOKUP(A2226,'ADM Details FY17'!$A$3:$O$3515,15,FALSE)</f>
        <v>0</v>
      </c>
      <c r="M2226" s="1">
        <f>VLOOKUP(A2226,'ADM Details FY17'!$A$3:$P$3515,16,FALSE)</f>
        <v>0</v>
      </c>
      <c r="N2226" s="1">
        <f>VLOOKUP(A2226,'ADM Details FY17'!$A$3:$Q$3515,17,FALSE)</f>
        <v>0</v>
      </c>
      <c r="O2226" s="1">
        <f>VLOOKUP(A2226,'ADM Details FY17'!$A$3:$S$3515,19,FALSE)</f>
        <v>0</v>
      </c>
      <c r="P2226" s="1">
        <f>VLOOKUP(A2226,'ADM Details FY17'!$A$3:$U$3515,21,FALSE)</f>
        <v>0</v>
      </c>
      <c r="Q2226" s="1">
        <f>VLOOKUP(A2226,'ADM Details FY17'!$A$3:$V$3515,22,FALSE)</f>
        <v>0</v>
      </c>
      <c r="R2226" s="1">
        <f>VLOOKUP(A2226,'ADM Details FY17'!$A$3:$W$3515,23,FALSE)</f>
        <v>0</v>
      </c>
      <c r="S2226" s="1">
        <f>VLOOKUP(A2226,'ADM Details FY17'!$A$3:$X$3515,24,FALSE)</f>
        <v>0</v>
      </c>
      <c r="T2226" s="1">
        <f>VLOOKUP(A2226,'ADM Details FY17'!$A$3:$Y$3515,25,FALSE)</f>
        <v>0</v>
      </c>
      <c r="U2226" s="1">
        <f>VLOOKUP(A2226,'ADM Details FY17'!$A$3:$AA$3515,27,FALSE)</f>
        <v>0</v>
      </c>
      <c r="V2226" s="1">
        <f>IFERROR(VLOOKUP(C2226,'eindex _tget pp '!$A$4:$E$615,5,FALSE),0)</f>
        <v>769.10153769067654</v>
      </c>
      <c r="W2226" s="31">
        <f>IFERROR(VLOOKUP(C2226,'eindex _tget pp '!$A$4:$F$615,6,FALSE),0)</f>
        <v>1.9955521261</v>
      </c>
      <c r="X2226" s="4">
        <f>IFERROR(VLOOKUP(B2226,'eschools 16'!$A$2:$F$25,6,FALSE),1)</f>
        <v>1</v>
      </c>
      <c r="Y2226" s="1">
        <f t="shared" si="170"/>
        <v>444.16</v>
      </c>
      <c r="Z2226" s="1">
        <f t="shared" si="171"/>
        <v>1253.8499999999999</v>
      </c>
      <c r="AA2226" s="31">
        <f>IFERROR(VLOOKUP(C2226,'eindex _tget pp '!$A$4:$G$615,7,FALSE),0)</f>
        <v>0.60733533799999995</v>
      </c>
      <c r="AB2226" s="1">
        <f>VLOOKUP(A2226,'ADM Details FY17'!$A$3:$AB$3515,28,FALSE)</f>
        <v>0</v>
      </c>
      <c r="AC2226" s="1">
        <f t="shared" si="172"/>
        <v>0</v>
      </c>
      <c r="AD2226" s="1">
        <f t="shared" si="173"/>
        <v>2.31</v>
      </c>
      <c r="AE2226" s="1">
        <f t="shared" si="174"/>
        <v>346.5</v>
      </c>
    </row>
    <row r="2227" spans="1:31" x14ac:dyDescent="0.25">
      <c r="A2227" t="str">
        <f>B2227&amp;"-"&amp;COUNTIF($B$3:B2227,B2227)</f>
        <v>610-18</v>
      </c>
      <c r="B2227">
        <v>610</v>
      </c>
      <c r="C2227" s="18">
        <f>VLOOKUP(A2227,'ADM Details FY17'!$A$3:$D$3515,4,FALSE)</f>
        <v>46953</v>
      </c>
      <c r="D2227" s="1">
        <f>VLOOKUP(A2227,'ADM Details FY17'!$A$3:$E$3515,5,FALSE)</f>
        <v>0.03</v>
      </c>
      <c r="E2227" s="1">
        <f>VLOOKUP(A2227,'ADM Details FY17'!$A$3:$F$3515,6,FALSE)</f>
        <v>0</v>
      </c>
      <c r="F2227" s="1">
        <f>VLOOKUP(A2227,'ADM Details FY17'!$A$3:$G$3515,7,FALSE)</f>
        <v>0</v>
      </c>
      <c r="G2227" s="1">
        <f>VLOOKUP(A2227,'ADM Details FY17'!$A$3:$H$3515,8,FALSE)</f>
        <v>0</v>
      </c>
      <c r="H2227" s="1">
        <f>VLOOKUP(A2227,'ADM Details FY17'!$A$3:$I$3515,9,FALSE)</f>
        <v>0</v>
      </c>
      <c r="I2227" s="1">
        <f>VLOOKUP(A2227,'ADM Details FY17'!$A$3:$J$3517,10,FALSE)</f>
        <v>0</v>
      </c>
      <c r="J2227" s="1">
        <f>VLOOKUP(A2227,'ADM Details FY17'!$A$3:$K$3515,11,FALSE)</f>
        <v>0</v>
      </c>
      <c r="K2227" s="1">
        <f>VLOOKUP(A2227,'ADM Details FY17'!$A$3:$M$3515,13,FALSE)</f>
        <v>0.03</v>
      </c>
      <c r="L2227" s="1">
        <f>VLOOKUP(A2227,'ADM Details FY17'!$A$3:$O$3515,15,FALSE)</f>
        <v>0</v>
      </c>
      <c r="M2227" s="1">
        <f>VLOOKUP(A2227,'ADM Details FY17'!$A$3:$P$3515,16,FALSE)</f>
        <v>0</v>
      </c>
      <c r="N2227" s="1">
        <f>VLOOKUP(A2227,'ADM Details FY17'!$A$3:$Q$3515,17,FALSE)</f>
        <v>0</v>
      </c>
      <c r="O2227" s="1">
        <f>VLOOKUP(A2227,'ADM Details FY17'!$A$3:$S$3515,19,FALSE)</f>
        <v>0</v>
      </c>
      <c r="P2227" s="1">
        <f>VLOOKUP(A2227,'ADM Details FY17'!$A$3:$U$3515,21,FALSE)</f>
        <v>0</v>
      </c>
      <c r="Q2227" s="1">
        <f>VLOOKUP(A2227,'ADM Details FY17'!$A$3:$V$3515,22,FALSE)</f>
        <v>0</v>
      </c>
      <c r="R2227" s="1">
        <f>VLOOKUP(A2227,'ADM Details FY17'!$A$3:$W$3515,23,FALSE)</f>
        <v>0</v>
      </c>
      <c r="S2227" s="1">
        <f>VLOOKUP(A2227,'ADM Details FY17'!$A$3:$X$3515,24,FALSE)</f>
        <v>0</v>
      </c>
      <c r="T2227" s="1">
        <f>VLOOKUP(A2227,'ADM Details FY17'!$A$3:$Y$3515,25,FALSE)</f>
        <v>0</v>
      </c>
      <c r="U2227" s="1">
        <f>VLOOKUP(A2227,'ADM Details FY17'!$A$3:$AA$3515,27,FALSE)</f>
        <v>0</v>
      </c>
      <c r="V2227" s="1">
        <f>IFERROR(VLOOKUP(C2227,'eindex _tget pp '!$A$4:$E$615,5,FALSE),0)</f>
        <v>1684.2348410919162</v>
      </c>
      <c r="W2227" s="31">
        <f>IFERROR(VLOOKUP(C2227,'eindex _tget pp '!$A$4:$F$615,6,FALSE),0)</f>
        <v>2.2177521208000002</v>
      </c>
      <c r="X2227" s="4">
        <f>IFERROR(VLOOKUP(B2227,'eschools 16'!$A$2:$F$25,6,FALSE),1)</f>
        <v>1</v>
      </c>
      <c r="Y2227" s="1">
        <f t="shared" si="170"/>
        <v>12.63</v>
      </c>
      <c r="Z2227" s="1">
        <f t="shared" si="171"/>
        <v>18.100000000000001</v>
      </c>
      <c r="AA2227" s="31">
        <f>IFERROR(VLOOKUP(C2227,'eindex _tget pp '!$A$4:$G$615,7,FALSE),0)</f>
        <v>0.81904988700000003</v>
      </c>
      <c r="AB2227" s="1">
        <f>VLOOKUP(A2227,'ADM Details FY17'!$A$3:$AB$3515,28,FALSE)</f>
        <v>0</v>
      </c>
      <c r="AC2227" s="1">
        <f t="shared" si="172"/>
        <v>0</v>
      </c>
      <c r="AD2227" s="1">
        <f t="shared" si="173"/>
        <v>0.03</v>
      </c>
      <c r="AE2227" s="1">
        <f t="shared" si="174"/>
        <v>4.5</v>
      </c>
    </row>
    <row r="2228" spans="1:31" x14ac:dyDescent="0.25">
      <c r="A2228" t="str">
        <f>B2228&amp;"-"&amp;COUNTIF($B$3:B2228,B2228)</f>
        <v>610-19</v>
      </c>
      <c r="B2228">
        <v>610</v>
      </c>
      <c r="C2228" s="18">
        <f>VLOOKUP(A2228,'ADM Details FY17'!$A$3:$D$3515,4,FALSE)</f>
        <v>47019</v>
      </c>
      <c r="D2228" s="1">
        <f>VLOOKUP(A2228,'ADM Details FY17'!$A$3:$E$3515,5,FALSE)</f>
        <v>0.85</v>
      </c>
      <c r="E2228" s="1">
        <f>VLOOKUP(A2228,'ADM Details FY17'!$A$3:$F$3515,6,FALSE)</f>
        <v>0</v>
      </c>
      <c r="F2228" s="1">
        <f>VLOOKUP(A2228,'ADM Details FY17'!$A$3:$G$3515,7,FALSE)</f>
        <v>0</v>
      </c>
      <c r="G2228" s="1">
        <f>VLOOKUP(A2228,'ADM Details FY17'!$A$3:$H$3515,8,FALSE)</f>
        <v>0.56000000000000005</v>
      </c>
      <c r="H2228" s="1">
        <f>VLOOKUP(A2228,'ADM Details FY17'!$A$3:$I$3515,9,FALSE)</f>
        <v>0</v>
      </c>
      <c r="I2228" s="1">
        <f>VLOOKUP(A2228,'ADM Details FY17'!$A$3:$J$3517,10,FALSE)</f>
        <v>0</v>
      </c>
      <c r="J2228" s="1">
        <f>VLOOKUP(A2228,'ADM Details FY17'!$A$3:$K$3515,11,FALSE)</f>
        <v>0</v>
      </c>
      <c r="K2228" s="1">
        <f>VLOOKUP(A2228,'ADM Details FY17'!$A$3:$M$3515,13,FALSE)</f>
        <v>0.85</v>
      </c>
      <c r="L2228" s="1">
        <f>VLOOKUP(A2228,'ADM Details FY17'!$A$3:$O$3515,15,FALSE)</f>
        <v>0</v>
      </c>
      <c r="M2228" s="1">
        <f>VLOOKUP(A2228,'ADM Details FY17'!$A$3:$P$3515,16,FALSE)</f>
        <v>0</v>
      </c>
      <c r="N2228" s="1">
        <f>VLOOKUP(A2228,'ADM Details FY17'!$A$3:$Q$3515,17,FALSE)</f>
        <v>0</v>
      </c>
      <c r="O2228" s="1">
        <f>VLOOKUP(A2228,'ADM Details FY17'!$A$3:$S$3515,19,FALSE)</f>
        <v>0</v>
      </c>
      <c r="P2228" s="1">
        <f>VLOOKUP(A2228,'ADM Details FY17'!$A$3:$U$3515,21,FALSE)</f>
        <v>0</v>
      </c>
      <c r="Q2228" s="1">
        <f>VLOOKUP(A2228,'ADM Details FY17'!$A$3:$V$3515,22,FALSE)</f>
        <v>0</v>
      </c>
      <c r="R2228" s="1">
        <f>VLOOKUP(A2228,'ADM Details FY17'!$A$3:$W$3515,23,FALSE)</f>
        <v>0</v>
      </c>
      <c r="S2228" s="1">
        <f>VLOOKUP(A2228,'ADM Details FY17'!$A$3:$X$3515,24,FALSE)</f>
        <v>0</v>
      </c>
      <c r="T2228" s="1">
        <f>VLOOKUP(A2228,'ADM Details FY17'!$A$3:$Y$3515,25,FALSE)</f>
        <v>0</v>
      </c>
      <c r="U2228" s="1">
        <f>VLOOKUP(A2228,'ADM Details FY17'!$A$3:$AA$3515,27,FALSE)</f>
        <v>0</v>
      </c>
      <c r="V2228" s="1">
        <f>IFERROR(VLOOKUP(C2228,'eindex _tget pp '!$A$4:$E$615,5,FALSE),0)</f>
        <v>156.24796476641458</v>
      </c>
      <c r="W2228" s="31">
        <f>IFERROR(VLOOKUP(C2228,'eindex _tget pp '!$A$4:$F$615,6,FALSE),0)</f>
        <v>0.28475252620000002</v>
      </c>
      <c r="X2228" s="4">
        <f>IFERROR(VLOOKUP(B2228,'eschools 16'!$A$2:$F$25,6,FALSE),1)</f>
        <v>1</v>
      </c>
      <c r="Y2228" s="1">
        <f t="shared" si="170"/>
        <v>33.200000000000003</v>
      </c>
      <c r="Z2228" s="1">
        <f t="shared" si="171"/>
        <v>65.83</v>
      </c>
      <c r="AA2228" s="31">
        <f>IFERROR(VLOOKUP(C2228,'eindex _tget pp '!$A$4:$G$615,7,FALSE),0)</f>
        <v>0.40680514600000001</v>
      </c>
      <c r="AB2228" s="1">
        <f>VLOOKUP(A2228,'ADM Details FY17'!$A$3:$AB$3515,28,FALSE)</f>
        <v>0</v>
      </c>
      <c r="AC2228" s="1">
        <f t="shared" si="172"/>
        <v>0</v>
      </c>
      <c r="AD2228" s="1">
        <f t="shared" si="173"/>
        <v>0.85</v>
      </c>
      <c r="AE2228" s="1">
        <f t="shared" si="174"/>
        <v>127.5</v>
      </c>
    </row>
    <row r="2229" spans="1:31" x14ac:dyDescent="0.25">
      <c r="A2229" t="str">
        <f>B2229&amp;"-"&amp;COUNTIF($B$3:B2229,B2229)</f>
        <v>610-20</v>
      </c>
      <c r="B2229">
        <v>610</v>
      </c>
      <c r="C2229" s="18">
        <f>VLOOKUP(A2229,'ADM Details FY17'!$A$3:$D$3515,4,FALSE)</f>
        <v>47803</v>
      </c>
      <c r="D2229" s="1">
        <f>VLOOKUP(A2229,'ADM Details FY17'!$A$3:$E$3515,5,FALSE)</f>
        <v>1</v>
      </c>
      <c r="E2229" s="1">
        <f>VLOOKUP(A2229,'ADM Details FY17'!$A$3:$F$3515,6,FALSE)</f>
        <v>0</v>
      </c>
      <c r="F2229" s="1">
        <f>VLOOKUP(A2229,'ADM Details FY17'!$A$3:$G$3515,7,FALSE)</f>
        <v>0</v>
      </c>
      <c r="G2229" s="1">
        <f>VLOOKUP(A2229,'ADM Details FY17'!$A$3:$H$3515,8,FALSE)</f>
        <v>1</v>
      </c>
      <c r="H2229" s="1">
        <f>VLOOKUP(A2229,'ADM Details FY17'!$A$3:$I$3515,9,FALSE)</f>
        <v>0</v>
      </c>
      <c r="I2229" s="1">
        <f>VLOOKUP(A2229,'ADM Details FY17'!$A$3:$J$3517,10,FALSE)</f>
        <v>0</v>
      </c>
      <c r="J2229" s="1">
        <f>VLOOKUP(A2229,'ADM Details FY17'!$A$3:$K$3515,11,FALSE)</f>
        <v>0</v>
      </c>
      <c r="K2229" s="1">
        <f>VLOOKUP(A2229,'ADM Details FY17'!$A$3:$M$3515,13,FALSE)</f>
        <v>1</v>
      </c>
      <c r="L2229" s="1">
        <f>VLOOKUP(A2229,'ADM Details FY17'!$A$3:$O$3515,15,FALSE)</f>
        <v>0</v>
      </c>
      <c r="M2229" s="1">
        <f>VLOOKUP(A2229,'ADM Details FY17'!$A$3:$P$3515,16,FALSE)</f>
        <v>0</v>
      </c>
      <c r="N2229" s="1">
        <f>VLOOKUP(A2229,'ADM Details FY17'!$A$3:$Q$3515,17,FALSE)</f>
        <v>0</v>
      </c>
      <c r="O2229" s="1">
        <f>VLOOKUP(A2229,'ADM Details FY17'!$A$3:$S$3515,19,FALSE)</f>
        <v>0</v>
      </c>
      <c r="P2229" s="1">
        <f>VLOOKUP(A2229,'ADM Details FY17'!$A$3:$U$3515,21,FALSE)</f>
        <v>0</v>
      </c>
      <c r="Q2229" s="1">
        <f>VLOOKUP(A2229,'ADM Details FY17'!$A$3:$V$3515,22,FALSE)</f>
        <v>0</v>
      </c>
      <c r="R2229" s="1">
        <f>VLOOKUP(A2229,'ADM Details FY17'!$A$3:$W$3515,23,FALSE)</f>
        <v>0</v>
      </c>
      <c r="S2229" s="1">
        <f>VLOOKUP(A2229,'ADM Details FY17'!$A$3:$X$3515,24,FALSE)</f>
        <v>0</v>
      </c>
      <c r="T2229" s="1">
        <f>VLOOKUP(A2229,'ADM Details FY17'!$A$3:$Y$3515,25,FALSE)</f>
        <v>0</v>
      </c>
      <c r="U2229" s="1">
        <f>VLOOKUP(A2229,'ADM Details FY17'!$A$3:$AA$3515,27,FALSE)</f>
        <v>0</v>
      </c>
      <c r="V2229" s="1">
        <f>IFERROR(VLOOKUP(C2229,'eindex _tget pp '!$A$4:$E$615,5,FALSE),0)</f>
        <v>189.45022864590564</v>
      </c>
      <c r="W2229" s="31">
        <f>IFERROR(VLOOKUP(C2229,'eindex _tget pp '!$A$4:$F$615,6,FALSE),0)</f>
        <v>1.2337201324</v>
      </c>
      <c r="X2229" s="4">
        <f>IFERROR(VLOOKUP(B2229,'eschools 16'!$A$2:$F$25,6,FALSE),1)</f>
        <v>1</v>
      </c>
      <c r="Y2229" s="1">
        <f t="shared" si="170"/>
        <v>47.36</v>
      </c>
      <c r="Z2229" s="1">
        <f t="shared" si="171"/>
        <v>335.57</v>
      </c>
      <c r="AA2229" s="31">
        <f>IFERROR(VLOOKUP(C2229,'eindex _tget pp '!$A$4:$G$615,7,FALSE),0)</f>
        <v>0.44489909700000002</v>
      </c>
      <c r="AB2229" s="1">
        <f>VLOOKUP(A2229,'ADM Details FY17'!$A$3:$AB$3515,28,FALSE)</f>
        <v>0</v>
      </c>
      <c r="AC2229" s="1">
        <f t="shared" si="172"/>
        <v>0</v>
      </c>
      <c r="AD2229" s="1">
        <f t="shared" si="173"/>
        <v>1</v>
      </c>
      <c r="AE2229" s="1">
        <f t="shared" si="174"/>
        <v>150</v>
      </c>
    </row>
    <row r="2230" spans="1:31" x14ac:dyDescent="0.25">
      <c r="A2230" t="str">
        <f>B2230&amp;"-"&amp;COUNTIF($B$3:B2230,B2230)</f>
        <v>610-21</v>
      </c>
      <c r="B2230">
        <v>610</v>
      </c>
      <c r="C2230" s="18">
        <f>VLOOKUP(A2230,'ADM Details FY17'!$A$3:$D$3515,4,FALSE)</f>
        <v>44156</v>
      </c>
      <c r="D2230" s="1">
        <f>VLOOKUP(A2230,'ADM Details FY17'!$A$3:$E$3515,5,FALSE)</f>
        <v>0.41</v>
      </c>
      <c r="E2230" s="1">
        <f>VLOOKUP(A2230,'ADM Details FY17'!$A$3:$F$3515,6,FALSE)</f>
        <v>0</v>
      </c>
      <c r="F2230" s="1">
        <f>VLOOKUP(A2230,'ADM Details FY17'!$A$3:$G$3515,7,FALSE)</f>
        <v>0.39</v>
      </c>
      <c r="G2230" s="1">
        <f>VLOOKUP(A2230,'ADM Details FY17'!$A$3:$H$3515,8,FALSE)</f>
        <v>0</v>
      </c>
      <c r="H2230" s="1">
        <f>VLOOKUP(A2230,'ADM Details FY17'!$A$3:$I$3515,9,FALSE)</f>
        <v>0</v>
      </c>
      <c r="I2230" s="1">
        <f>VLOOKUP(A2230,'ADM Details FY17'!$A$3:$J$3517,10,FALSE)</f>
        <v>0</v>
      </c>
      <c r="J2230" s="1">
        <f>VLOOKUP(A2230,'ADM Details FY17'!$A$3:$K$3515,11,FALSE)</f>
        <v>0</v>
      </c>
      <c r="K2230" s="1">
        <f>VLOOKUP(A2230,'ADM Details FY17'!$A$3:$M$3515,13,FALSE)</f>
        <v>0.41</v>
      </c>
      <c r="L2230" s="1">
        <f>VLOOKUP(A2230,'ADM Details FY17'!$A$3:$O$3515,15,FALSE)</f>
        <v>0</v>
      </c>
      <c r="M2230" s="1">
        <f>VLOOKUP(A2230,'ADM Details FY17'!$A$3:$P$3515,16,FALSE)</f>
        <v>0</v>
      </c>
      <c r="N2230" s="1">
        <f>VLOOKUP(A2230,'ADM Details FY17'!$A$3:$Q$3515,17,FALSE)</f>
        <v>0</v>
      </c>
      <c r="O2230" s="1">
        <f>VLOOKUP(A2230,'ADM Details FY17'!$A$3:$S$3515,19,FALSE)</f>
        <v>0</v>
      </c>
      <c r="P2230" s="1">
        <f>VLOOKUP(A2230,'ADM Details FY17'!$A$3:$U$3515,21,FALSE)</f>
        <v>0</v>
      </c>
      <c r="Q2230" s="1">
        <f>VLOOKUP(A2230,'ADM Details FY17'!$A$3:$V$3515,22,FALSE)</f>
        <v>0</v>
      </c>
      <c r="R2230" s="1">
        <f>VLOOKUP(A2230,'ADM Details FY17'!$A$3:$W$3515,23,FALSE)</f>
        <v>0</v>
      </c>
      <c r="S2230" s="1">
        <f>VLOOKUP(A2230,'ADM Details FY17'!$A$3:$X$3515,24,FALSE)</f>
        <v>0</v>
      </c>
      <c r="T2230" s="1">
        <f>VLOOKUP(A2230,'ADM Details FY17'!$A$3:$Y$3515,25,FALSE)</f>
        <v>0</v>
      </c>
      <c r="U2230" s="1">
        <f>VLOOKUP(A2230,'ADM Details FY17'!$A$3:$AA$3515,27,FALSE)</f>
        <v>0</v>
      </c>
      <c r="V2230" s="1">
        <f>IFERROR(VLOOKUP(C2230,'eindex _tget pp '!$A$4:$E$615,5,FALSE),0)</f>
        <v>602.51827178542192</v>
      </c>
      <c r="W2230" s="31">
        <f>IFERROR(VLOOKUP(C2230,'eindex _tget pp '!$A$4:$F$615,6,FALSE),0)</f>
        <v>1.4436540991</v>
      </c>
      <c r="X2230" s="4">
        <f>IFERROR(VLOOKUP(B2230,'eschools 16'!$A$2:$F$25,6,FALSE),1)</f>
        <v>1</v>
      </c>
      <c r="Y2230" s="1">
        <f t="shared" si="170"/>
        <v>61.76</v>
      </c>
      <c r="Z2230" s="1">
        <f t="shared" si="171"/>
        <v>161</v>
      </c>
      <c r="AA2230" s="31">
        <f>IFERROR(VLOOKUP(C2230,'eindex _tget pp '!$A$4:$G$615,7,FALSE),0)</f>
        <v>0.597534118</v>
      </c>
      <c r="AB2230" s="1">
        <f>VLOOKUP(A2230,'ADM Details FY17'!$A$3:$AB$3515,28,FALSE)</f>
        <v>0</v>
      </c>
      <c r="AC2230" s="1">
        <f t="shared" si="172"/>
        <v>0</v>
      </c>
      <c r="AD2230" s="1">
        <f t="shared" si="173"/>
        <v>0.41</v>
      </c>
      <c r="AE2230" s="1">
        <f t="shared" si="174"/>
        <v>61.499999999999993</v>
      </c>
    </row>
    <row r="2231" spans="1:31" x14ac:dyDescent="0.25">
      <c r="A2231" t="str">
        <f>B2231&amp;"-"&amp;COUNTIF($B$3:B2231,B2231)</f>
        <v>610-22</v>
      </c>
      <c r="B2231">
        <v>610</v>
      </c>
      <c r="C2231" s="18">
        <f>VLOOKUP(A2231,'ADM Details FY17'!$A$3:$D$3515,4,FALSE)</f>
        <v>48686</v>
      </c>
      <c r="D2231" s="1">
        <f>VLOOKUP(A2231,'ADM Details FY17'!$A$3:$E$3515,5,FALSE)</f>
        <v>0.42</v>
      </c>
      <c r="E2231" s="1">
        <f>VLOOKUP(A2231,'ADM Details FY17'!$A$3:$F$3515,6,FALSE)</f>
        <v>0</v>
      </c>
      <c r="F2231" s="1">
        <f>VLOOKUP(A2231,'ADM Details FY17'!$A$3:$G$3515,7,FALSE)</f>
        <v>0.22</v>
      </c>
      <c r="G2231" s="1">
        <f>VLOOKUP(A2231,'ADM Details FY17'!$A$3:$H$3515,8,FALSE)</f>
        <v>0</v>
      </c>
      <c r="H2231" s="1">
        <f>VLOOKUP(A2231,'ADM Details FY17'!$A$3:$I$3515,9,FALSE)</f>
        <v>0</v>
      </c>
      <c r="I2231" s="1">
        <f>VLOOKUP(A2231,'ADM Details FY17'!$A$3:$J$3517,10,FALSE)</f>
        <v>0</v>
      </c>
      <c r="J2231" s="1">
        <f>VLOOKUP(A2231,'ADM Details FY17'!$A$3:$K$3515,11,FALSE)</f>
        <v>0</v>
      </c>
      <c r="K2231" s="1">
        <f>VLOOKUP(A2231,'ADM Details FY17'!$A$3:$M$3515,13,FALSE)</f>
        <v>0.42</v>
      </c>
      <c r="L2231" s="1">
        <f>VLOOKUP(A2231,'ADM Details FY17'!$A$3:$O$3515,15,FALSE)</f>
        <v>0</v>
      </c>
      <c r="M2231" s="1">
        <f>VLOOKUP(A2231,'ADM Details FY17'!$A$3:$P$3515,16,FALSE)</f>
        <v>0</v>
      </c>
      <c r="N2231" s="1">
        <f>VLOOKUP(A2231,'ADM Details FY17'!$A$3:$Q$3515,17,FALSE)</f>
        <v>0</v>
      </c>
      <c r="O2231" s="1">
        <f>VLOOKUP(A2231,'ADM Details FY17'!$A$3:$S$3515,19,FALSE)</f>
        <v>0</v>
      </c>
      <c r="P2231" s="1">
        <f>VLOOKUP(A2231,'ADM Details FY17'!$A$3:$U$3515,21,FALSE)</f>
        <v>0</v>
      </c>
      <c r="Q2231" s="1">
        <f>VLOOKUP(A2231,'ADM Details FY17'!$A$3:$V$3515,22,FALSE)</f>
        <v>0</v>
      </c>
      <c r="R2231" s="1">
        <f>VLOOKUP(A2231,'ADM Details FY17'!$A$3:$W$3515,23,FALSE)</f>
        <v>0</v>
      </c>
      <c r="S2231" s="1">
        <f>VLOOKUP(A2231,'ADM Details FY17'!$A$3:$X$3515,24,FALSE)</f>
        <v>0</v>
      </c>
      <c r="T2231" s="1">
        <f>VLOOKUP(A2231,'ADM Details FY17'!$A$3:$Y$3515,25,FALSE)</f>
        <v>0</v>
      </c>
      <c r="U2231" s="1">
        <f>VLOOKUP(A2231,'ADM Details FY17'!$A$3:$AA$3515,27,FALSE)</f>
        <v>0</v>
      </c>
      <c r="V2231" s="1">
        <f>IFERROR(VLOOKUP(C2231,'eindex _tget pp '!$A$4:$E$615,5,FALSE),0)</f>
        <v>91.780351581602446</v>
      </c>
      <c r="W2231" s="31">
        <f>IFERROR(VLOOKUP(C2231,'eindex _tget pp '!$A$4:$F$615,6,FALSE),0)</f>
        <v>2.6752548679000001</v>
      </c>
      <c r="X2231" s="4">
        <f>IFERROR(VLOOKUP(B2231,'eschools 16'!$A$2:$F$25,6,FALSE),1)</f>
        <v>1</v>
      </c>
      <c r="Y2231" s="1">
        <f t="shared" si="170"/>
        <v>9.64</v>
      </c>
      <c r="Z2231" s="1">
        <f t="shared" si="171"/>
        <v>305.62</v>
      </c>
      <c r="AA2231" s="31">
        <f>IFERROR(VLOOKUP(C2231,'eindex _tget pp '!$A$4:$G$615,7,FALSE),0)</f>
        <v>0.41139015000000001</v>
      </c>
      <c r="AB2231" s="1">
        <f>VLOOKUP(A2231,'ADM Details FY17'!$A$3:$AB$3515,28,FALSE)</f>
        <v>0</v>
      </c>
      <c r="AC2231" s="1">
        <f t="shared" si="172"/>
        <v>0</v>
      </c>
      <c r="AD2231" s="1">
        <f t="shared" si="173"/>
        <v>0.42</v>
      </c>
      <c r="AE2231" s="1">
        <f t="shared" si="174"/>
        <v>63</v>
      </c>
    </row>
    <row r="2232" spans="1:31" x14ac:dyDescent="0.25">
      <c r="A2232" t="str">
        <f>B2232&amp;"-"&amp;COUNTIF($B$3:B2232,B2232)</f>
        <v>610-23</v>
      </c>
      <c r="B2232">
        <v>610</v>
      </c>
      <c r="C2232" s="18">
        <f>VLOOKUP(A2232,'ADM Details FY17'!$A$3:$D$3515,4,FALSE)</f>
        <v>44198</v>
      </c>
      <c r="D2232" s="1">
        <f>VLOOKUP(A2232,'ADM Details FY17'!$A$3:$E$3515,5,FALSE)</f>
        <v>0.47</v>
      </c>
      <c r="E2232" s="1">
        <f>VLOOKUP(A2232,'ADM Details FY17'!$A$3:$F$3515,6,FALSE)</f>
        <v>0</v>
      </c>
      <c r="F2232" s="1">
        <f>VLOOKUP(A2232,'ADM Details FY17'!$A$3:$G$3515,7,FALSE)</f>
        <v>0</v>
      </c>
      <c r="G2232" s="1">
        <f>VLOOKUP(A2232,'ADM Details FY17'!$A$3:$H$3515,8,FALSE)</f>
        <v>0</v>
      </c>
      <c r="H2232" s="1">
        <f>VLOOKUP(A2232,'ADM Details FY17'!$A$3:$I$3515,9,FALSE)</f>
        <v>0</v>
      </c>
      <c r="I2232" s="1">
        <f>VLOOKUP(A2232,'ADM Details FY17'!$A$3:$J$3517,10,FALSE)</f>
        <v>0</v>
      </c>
      <c r="J2232" s="1">
        <f>VLOOKUP(A2232,'ADM Details FY17'!$A$3:$K$3515,11,FALSE)</f>
        <v>0</v>
      </c>
      <c r="K2232" s="1">
        <f>VLOOKUP(A2232,'ADM Details FY17'!$A$3:$M$3515,13,FALSE)</f>
        <v>0.47</v>
      </c>
      <c r="L2232" s="1">
        <f>VLOOKUP(A2232,'ADM Details FY17'!$A$3:$O$3515,15,FALSE)</f>
        <v>0</v>
      </c>
      <c r="M2232" s="1">
        <f>VLOOKUP(A2232,'ADM Details FY17'!$A$3:$P$3515,16,FALSE)</f>
        <v>0</v>
      </c>
      <c r="N2232" s="1">
        <f>VLOOKUP(A2232,'ADM Details FY17'!$A$3:$Q$3515,17,FALSE)</f>
        <v>0</v>
      </c>
      <c r="O2232" s="1">
        <f>VLOOKUP(A2232,'ADM Details FY17'!$A$3:$S$3515,19,FALSE)</f>
        <v>0</v>
      </c>
      <c r="P2232" s="1">
        <f>VLOOKUP(A2232,'ADM Details FY17'!$A$3:$U$3515,21,FALSE)</f>
        <v>0</v>
      </c>
      <c r="Q2232" s="1">
        <f>VLOOKUP(A2232,'ADM Details FY17'!$A$3:$V$3515,22,FALSE)</f>
        <v>0</v>
      </c>
      <c r="R2232" s="1">
        <f>VLOOKUP(A2232,'ADM Details FY17'!$A$3:$W$3515,23,FALSE)</f>
        <v>0</v>
      </c>
      <c r="S2232" s="1">
        <f>VLOOKUP(A2232,'ADM Details FY17'!$A$3:$X$3515,24,FALSE)</f>
        <v>0</v>
      </c>
      <c r="T2232" s="1">
        <f>VLOOKUP(A2232,'ADM Details FY17'!$A$3:$Y$3515,25,FALSE)</f>
        <v>0</v>
      </c>
      <c r="U2232" s="1">
        <f>VLOOKUP(A2232,'ADM Details FY17'!$A$3:$AA$3515,27,FALSE)</f>
        <v>0</v>
      </c>
      <c r="V2232" s="1">
        <f>IFERROR(VLOOKUP(C2232,'eindex _tget pp '!$A$4:$E$615,5,FALSE),0)</f>
        <v>0</v>
      </c>
      <c r="W2232" s="31">
        <f>IFERROR(VLOOKUP(C2232,'eindex _tget pp '!$A$4:$F$615,6,FALSE),0)</f>
        <v>0.90873213090000005</v>
      </c>
      <c r="X2232" s="4">
        <f>IFERROR(VLOOKUP(B2232,'eschools 16'!$A$2:$F$25,6,FALSE),1)</f>
        <v>1</v>
      </c>
      <c r="Y2232" s="1">
        <f t="shared" si="170"/>
        <v>0</v>
      </c>
      <c r="Z2232" s="1">
        <f t="shared" si="171"/>
        <v>116.17</v>
      </c>
      <c r="AA2232" s="31">
        <f>IFERROR(VLOOKUP(C2232,'eindex _tget pp '!$A$4:$G$615,7,FALSE),0)</f>
        <v>0.39353611799999999</v>
      </c>
      <c r="AB2232" s="1">
        <f>VLOOKUP(A2232,'ADM Details FY17'!$A$3:$AB$3515,28,FALSE)</f>
        <v>0</v>
      </c>
      <c r="AC2232" s="1">
        <f t="shared" si="172"/>
        <v>0</v>
      </c>
      <c r="AD2232" s="1">
        <f t="shared" si="173"/>
        <v>0.47</v>
      </c>
      <c r="AE2232" s="1">
        <f t="shared" si="174"/>
        <v>70.5</v>
      </c>
    </row>
    <row r="2233" spans="1:31" x14ac:dyDescent="0.25">
      <c r="A2233" t="str">
        <f>B2233&amp;"-"&amp;COUNTIF($B$3:B2233,B2233)</f>
        <v>610-24</v>
      </c>
      <c r="B2233">
        <v>610</v>
      </c>
      <c r="C2233" s="18">
        <f>VLOOKUP(A2233,'ADM Details FY17'!$A$3:$D$3515,4,FALSE)</f>
        <v>47449</v>
      </c>
      <c r="D2233" s="1">
        <f>VLOOKUP(A2233,'ADM Details FY17'!$A$3:$E$3515,5,FALSE)</f>
        <v>0.93</v>
      </c>
      <c r="E2233" s="1">
        <f>VLOOKUP(A2233,'ADM Details FY17'!$A$3:$F$3515,6,FALSE)</f>
        <v>0</v>
      </c>
      <c r="F2233" s="1">
        <f>VLOOKUP(A2233,'ADM Details FY17'!$A$3:$G$3515,7,FALSE)</f>
        <v>0</v>
      </c>
      <c r="G2233" s="1">
        <f>VLOOKUP(A2233,'ADM Details FY17'!$A$3:$H$3515,8,FALSE)</f>
        <v>0</v>
      </c>
      <c r="H2233" s="1">
        <f>VLOOKUP(A2233,'ADM Details FY17'!$A$3:$I$3515,9,FALSE)</f>
        <v>0</v>
      </c>
      <c r="I2233" s="1">
        <f>VLOOKUP(A2233,'ADM Details FY17'!$A$3:$J$3517,10,FALSE)</f>
        <v>0</v>
      </c>
      <c r="J2233" s="1">
        <f>VLOOKUP(A2233,'ADM Details FY17'!$A$3:$K$3515,11,FALSE)</f>
        <v>0</v>
      </c>
      <c r="K2233" s="1">
        <f>VLOOKUP(A2233,'ADM Details FY17'!$A$3:$M$3515,13,FALSE)</f>
        <v>0.93</v>
      </c>
      <c r="L2233" s="1">
        <f>VLOOKUP(A2233,'ADM Details FY17'!$A$3:$O$3515,15,FALSE)</f>
        <v>0</v>
      </c>
      <c r="M2233" s="1">
        <f>VLOOKUP(A2233,'ADM Details FY17'!$A$3:$P$3515,16,FALSE)</f>
        <v>0</v>
      </c>
      <c r="N2233" s="1">
        <f>VLOOKUP(A2233,'ADM Details FY17'!$A$3:$Q$3515,17,FALSE)</f>
        <v>0</v>
      </c>
      <c r="O2233" s="1">
        <f>VLOOKUP(A2233,'ADM Details FY17'!$A$3:$S$3515,19,FALSE)</f>
        <v>0</v>
      </c>
      <c r="P2233" s="1">
        <f>VLOOKUP(A2233,'ADM Details FY17'!$A$3:$U$3515,21,FALSE)</f>
        <v>0</v>
      </c>
      <c r="Q2233" s="1">
        <f>VLOOKUP(A2233,'ADM Details FY17'!$A$3:$V$3515,22,FALSE)</f>
        <v>0</v>
      </c>
      <c r="R2233" s="1">
        <f>VLOOKUP(A2233,'ADM Details FY17'!$A$3:$W$3515,23,FALSE)</f>
        <v>0</v>
      </c>
      <c r="S2233" s="1">
        <f>VLOOKUP(A2233,'ADM Details FY17'!$A$3:$X$3515,24,FALSE)</f>
        <v>0</v>
      </c>
      <c r="T2233" s="1">
        <f>VLOOKUP(A2233,'ADM Details FY17'!$A$3:$Y$3515,25,FALSE)</f>
        <v>0</v>
      </c>
      <c r="U2233" s="1">
        <f>VLOOKUP(A2233,'ADM Details FY17'!$A$3:$AA$3515,27,FALSE)</f>
        <v>0</v>
      </c>
      <c r="V2233" s="1">
        <f>IFERROR(VLOOKUP(C2233,'eindex _tget pp '!$A$4:$E$615,5,FALSE),0)</f>
        <v>205.75212225527224</v>
      </c>
      <c r="W2233" s="31">
        <f>IFERROR(VLOOKUP(C2233,'eindex _tget pp '!$A$4:$F$615,6,FALSE),0)</f>
        <v>0.206883228</v>
      </c>
      <c r="X2233" s="4">
        <f>IFERROR(VLOOKUP(B2233,'eschools 16'!$A$2:$F$25,6,FALSE),1)</f>
        <v>1</v>
      </c>
      <c r="Y2233" s="1">
        <f t="shared" si="170"/>
        <v>47.84</v>
      </c>
      <c r="Z2233" s="1">
        <f t="shared" si="171"/>
        <v>52.33</v>
      </c>
      <c r="AA2233" s="31">
        <f>IFERROR(VLOOKUP(C2233,'eindex _tget pp '!$A$4:$G$615,7,FALSE),0)</f>
        <v>0.44480608300000002</v>
      </c>
      <c r="AB2233" s="1">
        <f>VLOOKUP(A2233,'ADM Details FY17'!$A$3:$AB$3515,28,FALSE)</f>
        <v>0</v>
      </c>
      <c r="AC2233" s="1">
        <f t="shared" si="172"/>
        <v>0</v>
      </c>
      <c r="AD2233" s="1">
        <f t="shared" si="173"/>
        <v>0.93</v>
      </c>
      <c r="AE2233" s="1">
        <f t="shared" si="174"/>
        <v>139.5</v>
      </c>
    </row>
    <row r="2234" spans="1:31" x14ac:dyDescent="0.25">
      <c r="A2234" t="str">
        <f>B2234&amp;"-"&amp;COUNTIF($B$3:B2234,B2234)</f>
        <v>610-25</v>
      </c>
      <c r="B2234">
        <v>610</v>
      </c>
      <c r="C2234" s="18">
        <f>VLOOKUP(A2234,'ADM Details FY17'!$A$3:$D$3515,4,FALSE)</f>
        <v>48009</v>
      </c>
      <c r="D2234" s="1">
        <f>VLOOKUP(A2234,'ADM Details FY17'!$A$3:$E$3515,5,FALSE)</f>
        <v>0.81</v>
      </c>
      <c r="E2234" s="1">
        <f>VLOOKUP(A2234,'ADM Details FY17'!$A$3:$F$3515,6,FALSE)</f>
        <v>0</v>
      </c>
      <c r="F2234" s="1">
        <f>VLOOKUP(A2234,'ADM Details FY17'!$A$3:$G$3515,7,FALSE)</f>
        <v>0</v>
      </c>
      <c r="G2234" s="1">
        <f>VLOOKUP(A2234,'ADM Details FY17'!$A$3:$H$3515,8,FALSE)</f>
        <v>0</v>
      </c>
      <c r="H2234" s="1">
        <f>VLOOKUP(A2234,'ADM Details FY17'!$A$3:$I$3515,9,FALSE)</f>
        <v>0</v>
      </c>
      <c r="I2234" s="1">
        <f>VLOOKUP(A2234,'ADM Details FY17'!$A$3:$J$3517,10,FALSE)</f>
        <v>0</v>
      </c>
      <c r="J2234" s="1">
        <f>VLOOKUP(A2234,'ADM Details FY17'!$A$3:$K$3515,11,FALSE)</f>
        <v>0</v>
      </c>
      <c r="K2234" s="1">
        <f>VLOOKUP(A2234,'ADM Details FY17'!$A$3:$M$3515,13,FALSE)</f>
        <v>0.81</v>
      </c>
      <c r="L2234" s="1">
        <f>VLOOKUP(A2234,'ADM Details FY17'!$A$3:$O$3515,15,FALSE)</f>
        <v>0</v>
      </c>
      <c r="M2234" s="1">
        <f>VLOOKUP(A2234,'ADM Details FY17'!$A$3:$P$3515,16,FALSE)</f>
        <v>0</v>
      </c>
      <c r="N2234" s="1">
        <f>VLOOKUP(A2234,'ADM Details FY17'!$A$3:$Q$3515,17,FALSE)</f>
        <v>0</v>
      </c>
      <c r="O2234" s="1">
        <f>VLOOKUP(A2234,'ADM Details FY17'!$A$3:$S$3515,19,FALSE)</f>
        <v>0</v>
      </c>
      <c r="P2234" s="1">
        <f>VLOOKUP(A2234,'ADM Details FY17'!$A$3:$U$3515,21,FALSE)</f>
        <v>0</v>
      </c>
      <c r="Q2234" s="1">
        <f>VLOOKUP(A2234,'ADM Details FY17'!$A$3:$V$3515,22,FALSE)</f>
        <v>0</v>
      </c>
      <c r="R2234" s="1">
        <f>VLOOKUP(A2234,'ADM Details FY17'!$A$3:$W$3515,23,FALSE)</f>
        <v>0</v>
      </c>
      <c r="S2234" s="1">
        <f>VLOOKUP(A2234,'ADM Details FY17'!$A$3:$X$3515,24,FALSE)</f>
        <v>0</v>
      </c>
      <c r="T2234" s="1">
        <f>VLOOKUP(A2234,'ADM Details FY17'!$A$3:$Y$3515,25,FALSE)</f>
        <v>0</v>
      </c>
      <c r="U2234" s="1">
        <f>VLOOKUP(A2234,'ADM Details FY17'!$A$3:$AA$3515,27,FALSE)</f>
        <v>0</v>
      </c>
      <c r="V2234" s="1">
        <f>IFERROR(VLOOKUP(C2234,'eindex _tget pp '!$A$4:$E$615,5,FALSE),0)</f>
        <v>468.28425942335389</v>
      </c>
      <c r="W2234" s="31">
        <f>IFERROR(VLOOKUP(C2234,'eindex _tget pp '!$A$4:$F$615,6,FALSE),0)</f>
        <v>0.35964185119999997</v>
      </c>
      <c r="X2234" s="4">
        <f>IFERROR(VLOOKUP(B2234,'eschools 16'!$A$2:$F$25,6,FALSE),1)</f>
        <v>1</v>
      </c>
      <c r="Y2234" s="1">
        <f t="shared" si="170"/>
        <v>94.83</v>
      </c>
      <c r="Z2234" s="1">
        <f t="shared" si="171"/>
        <v>79.239999999999995</v>
      </c>
      <c r="AA2234" s="31">
        <f>IFERROR(VLOOKUP(C2234,'eindex _tget pp '!$A$4:$G$615,7,FALSE),0)</f>
        <v>0.49280977799999998</v>
      </c>
      <c r="AB2234" s="1">
        <f>VLOOKUP(A2234,'ADM Details FY17'!$A$3:$AB$3515,28,FALSE)</f>
        <v>0</v>
      </c>
      <c r="AC2234" s="1">
        <f t="shared" si="172"/>
        <v>0</v>
      </c>
      <c r="AD2234" s="1">
        <f t="shared" si="173"/>
        <v>0.81</v>
      </c>
      <c r="AE2234" s="1">
        <f t="shared" si="174"/>
        <v>121.50000000000001</v>
      </c>
    </row>
    <row r="2235" spans="1:31" x14ac:dyDescent="0.25">
      <c r="A2235" t="str">
        <f>B2235&amp;"-"&amp;COUNTIF($B$3:B2235,B2235)</f>
        <v>610-26</v>
      </c>
      <c r="B2235">
        <v>610</v>
      </c>
      <c r="C2235" s="18">
        <f>VLOOKUP(A2235,'ADM Details FY17'!$A$3:$D$3515,4,FALSE)</f>
        <v>44248</v>
      </c>
      <c r="D2235" s="1">
        <f>VLOOKUP(A2235,'ADM Details FY17'!$A$3:$E$3515,5,FALSE)</f>
        <v>0.74</v>
      </c>
      <c r="E2235" s="1">
        <f>VLOOKUP(A2235,'ADM Details FY17'!$A$3:$F$3515,6,FALSE)</f>
        <v>0</v>
      </c>
      <c r="F2235" s="1">
        <f>VLOOKUP(A2235,'ADM Details FY17'!$A$3:$G$3515,7,FALSE)</f>
        <v>0</v>
      </c>
      <c r="G2235" s="1">
        <f>VLOOKUP(A2235,'ADM Details FY17'!$A$3:$H$3515,8,FALSE)</f>
        <v>0</v>
      </c>
      <c r="H2235" s="1">
        <f>VLOOKUP(A2235,'ADM Details FY17'!$A$3:$I$3515,9,FALSE)</f>
        <v>0</v>
      </c>
      <c r="I2235" s="1">
        <f>VLOOKUP(A2235,'ADM Details FY17'!$A$3:$J$3517,10,FALSE)</f>
        <v>0</v>
      </c>
      <c r="J2235" s="1">
        <f>VLOOKUP(A2235,'ADM Details FY17'!$A$3:$K$3515,11,FALSE)</f>
        <v>0</v>
      </c>
      <c r="K2235" s="1">
        <f>VLOOKUP(A2235,'ADM Details FY17'!$A$3:$M$3515,13,FALSE)</f>
        <v>0.74</v>
      </c>
      <c r="L2235" s="1">
        <f>VLOOKUP(A2235,'ADM Details FY17'!$A$3:$O$3515,15,FALSE)</f>
        <v>0</v>
      </c>
      <c r="M2235" s="1">
        <f>VLOOKUP(A2235,'ADM Details FY17'!$A$3:$P$3515,16,FALSE)</f>
        <v>0</v>
      </c>
      <c r="N2235" s="1">
        <f>VLOOKUP(A2235,'ADM Details FY17'!$A$3:$Q$3515,17,FALSE)</f>
        <v>0</v>
      </c>
      <c r="O2235" s="1">
        <f>VLOOKUP(A2235,'ADM Details FY17'!$A$3:$S$3515,19,FALSE)</f>
        <v>0</v>
      </c>
      <c r="P2235" s="1">
        <f>VLOOKUP(A2235,'ADM Details FY17'!$A$3:$U$3515,21,FALSE)</f>
        <v>0</v>
      </c>
      <c r="Q2235" s="1">
        <f>VLOOKUP(A2235,'ADM Details FY17'!$A$3:$V$3515,22,FALSE)</f>
        <v>0</v>
      </c>
      <c r="R2235" s="1">
        <f>VLOOKUP(A2235,'ADM Details FY17'!$A$3:$W$3515,23,FALSE)</f>
        <v>0</v>
      </c>
      <c r="S2235" s="1">
        <f>VLOOKUP(A2235,'ADM Details FY17'!$A$3:$X$3515,24,FALSE)</f>
        <v>0</v>
      </c>
      <c r="T2235" s="1">
        <f>VLOOKUP(A2235,'ADM Details FY17'!$A$3:$Y$3515,25,FALSE)</f>
        <v>0</v>
      </c>
      <c r="U2235" s="1">
        <f>VLOOKUP(A2235,'ADM Details FY17'!$A$3:$AA$3515,27,FALSE)</f>
        <v>0</v>
      </c>
      <c r="V2235" s="1">
        <f>IFERROR(VLOOKUP(C2235,'eindex _tget pp '!$A$4:$E$615,5,FALSE),0)</f>
        <v>615.91956097521256</v>
      </c>
      <c r="W2235" s="31">
        <f>IFERROR(VLOOKUP(C2235,'eindex _tget pp '!$A$4:$F$615,6,FALSE),0)</f>
        <v>1.3266247564</v>
      </c>
      <c r="X2235" s="4">
        <f>IFERROR(VLOOKUP(B2235,'eschools 16'!$A$2:$F$25,6,FALSE),1)</f>
        <v>1</v>
      </c>
      <c r="Y2235" s="1">
        <f t="shared" si="170"/>
        <v>113.95</v>
      </c>
      <c r="Z2235" s="1">
        <f t="shared" si="171"/>
        <v>267.02</v>
      </c>
      <c r="AA2235" s="31">
        <f>IFERROR(VLOOKUP(C2235,'eindex _tget pp '!$A$4:$G$615,7,FALSE),0)</f>
        <v>0.55138567900000002</v>
      </c>
      <c r="AB2235" s="1">
        <f>VLOOKUP(A2235,'ADM Details FY17'!$A$3:$AB$3515,28,FALSE)</f>
        <v>0</v>
      </c>
      <c r="AC2235" s="1">
        <f t="shared" si="172"/>
        <v>0</v>
      </c>
      <c r="AD2235" s="1">
        <f t="shared" si="173"/>
        <v>0.74</v>
      </c>
      <c r="AE2235" s="1">
        <f t="shared" si="174"/>
        <v>111</v>
      </c>
    </row>
    <row r="2236" spans="1:31" x14ac:dyDescent="0.25">
      <c r="A2236" t="str">
        <f>B2236&amp;"-"&amp;COUNTIF($B$3:B2236,B2236)</f>
        <v>610-27</v>
      </c>
      <c r="B2236">
        <v>610</v>
      </c>
      <c r="C2236" s="18">
        <f>VLOOKUP(A2236,'ADM Details FY17'!$A$3:$D$3515,4,FALSE)</f>
        <v>44321</v>
      </c>
      <c r="D2236" s="1">
        <f>VLOOKUP(A2236,'ADM Details FY17'!$A$3:$E$3515,5,FALSE)</f>
        <v>0.65</v>
      </c>
      <c r="E2236" s="1">
        <f>VLOOKUP(A2236,'ADM Details FY17'!$A$3:$F$3515,6,FALSE)</f>
        <v>0</v>
      </c>
      <c r="F2236" s="1">
        <f>VLOOKUP(A2236,'ADM Details FY17'!$A$3:$G$3515,7,FALSE)</f>
        <v>0</v>
      </c>
      <c r="G2236" s="1">
        <f>VLOOKUP(A2236,'ADM Details FY17'!$A$3:$H$3515,8,FALSE)</f>
        <v>0</v>
      </c>
      <c r="H2236" s="1">
        <f>VLOOKUP(A2236,'ADM Details FY17'!$A$3:$I$3515,9,FALSE)</f>
        <v>0</v>
      </c>
      <c r="I2236" s="1">
        <f>VLOOKUP(A2236,'ADM Details FY17'!$A$3:$J$3517,10,FALSE)</f>
        <v>0</v>
      </c>
      <c r="J2236" s="1">
        <f>VLOOKUP(A2236,'ADM Details FY17'!$A$3:$K$3515,11,FALSE)</f>
        <v>0</v>
      </c>
      <c r="K2236" s="1">
        <f>VLOOKUP(A2236,'ADM Details FY17'!$A$3:$M$3515,13,FALSE)</f>
        <v>0.65</v>
      </c>
      <c r="L2236" s="1">
        <f>VLOOKUP(A2236,'ADM Details FY17'!$A$3:$O$3515,15,FALSE)</f>
        <v>0</v>
      </c>
      <c r="M2236" s="1">
        <f>VLOOKUP(A2236,'ADM Details FY17'!$A$3:$P$3515,16,FALSE)</f>
        <v>0</v>
      </c>
      <c r="N2236" s="1">
        <f>VLOOKUP(A2236,'ADM Details FY17'!$A$3:$Q$3515,17,FALSE)</f>
        <v>0</v>
      </c>
      <c r="O2236" s="1">
        <f>VLOOKUP(A2236,'ADM Details FY17'!$A$3:$S$3515,19,FALSE)</f>
        <v>0</v>
      </c>
      <c r="P2236" s="1">
        <f>VLOOKUP(A2236,'ADM Details FY17'!$A$3:$U$3515,21,FALSE)</f>
        <v>0</v>
      </c>
      <c r="Q2236" s="1">
        <f>VLOOKUP(A2236,'ADM Details FY17'!$A$3:$V$3515,22,FALSE)</f>
        <v>0</v>
      </c>
      <c r="R2236" s="1">
        <f>VLOOKUP(A2236,'ADM Details FY17'!$A$3:$W$3515,23,FALSE)</f>
        <v>0</v>
      </c>
      <c r="S2236" s="1">
        <f>VLOOKUP(A2236,'ADM Details FY17'!$A$3:$X$3515,24,FALSE)</f>
        <v>0</v>
      </c>
      <c r="T2236" s="1">
        <f>VLOOKUP(A2236,'ADM Details FY17'!$A$3:$Y$3515,25,FALSE)</f>
        <v>0</v>
      </c>
      <c r="U2236" s="1">
        <f>VLOOKUP(A2236,'ADM Details FY17'!$A$3:$AA$3515,27,FALSE)</f>
        <v>0</v>
      </c>
      <c r="V2236" s="1">
        <f>IFERROR(VLOOKUP(C2236,'eindex _tget pp '!$A$4:$E$615,5,FALSE),0)</f>
        <v>66.672622304181317</v>
      </c>
      <c r="W2236" s="31">
        <f>IFERROR(VLOOKUP(C2236,'eindex _tget pp '!$A$4:$F$615,6,FALSE),0)</f>
        <v>1.0722218955</v>
      </c>
      <c r="X2236" s="4">
        <f>IFERROR(VLOOKUP(B2236,'eschools 16'!$A$2:$F$25,6,FALSE),1)</f>
        <v>1</v>
      </c>
      <c r="Y2236" s="1">
        <f t="shared" si="170"/>
        <v>10.83</v>
      </c>
      <c r="Z2236" s="1">
        <f t="shared" si="171"/>
        <v>189.57</v>
      </c>
      <c r="AA2236" s="31">
        <f>IFERROR(VLOOKUP(C2236,'eindex _tget pp '!$A$4:$G$615,7,FALSE),0)</f>
        <v>0.40251422199999998</v>
      </c>
      <c r="AB2236" s="1">
        <f>VLOOKUP(A2236,'ADM Details FY17'!$A$3:$AB$3515,28,FALSE)</f>
        <v>0</v>
      </c>
      <c r="AC2236" s="1">
        <f t="shared" si="172"/>
        <v>0</v>
      </c>
      <c r="AD2236" s="1">
        <f t="shared" si="173"/>
        <v>0.65</v>
      </c>
      <c r="AE2236" s="1">
        <f t="shared" si="174"/>
        <v>97.5</v>
      </c>
    </row>
    <row r="2237" spans="1:31" x14ac:dyDescent="0.25">
      <c r="A2237" t="str">
        <f>B2237&amp;"-"&amp;COUNTIF($B$3:B2237,B2237)</f>
        <v>610-28</v>
      </c>
      <c r="B2237">
        <v>610</v>
      </c>
      <c r="C2237" s="18">
        <f>VLOOKUP(A2237,'ADM Details FY17'!$A$3:$D$3515,4,FALSE)</f>
        <v>44339</v>
      </c>
      <c r="D2237" s="1">
        <f>VLOOKUP(A2237,'ADM Details FY17'!$A$3:$E$3515,5,FALSE)</f>
        <v>1</v>
      </c>
      <c r="E2237" s="1">
        <f>VLOOKUP(A2237,'ADM Details FY17'!$A$3:$F$3515,6,FALSE)</f>
        <v>0</v>
      </c>
      <c r="F2237" s="1">
        <f>VLOOKUP(A2237,'ADM Details FY17'!$A$3:$G$3515,7,FALSE)</f>
        <v>1</v>
      </c>
      <c r="G2237" s="1">
        <f>VLOOKUP(A2237,'ADM Details FY17'!$A$3:$H$3515,8,FALSE)</f>
        <v>0</v>
      </c>
      <c r="H2237" s="1">
        <f>VLOOKUP(A2237,'ADM Details FY17'!$A$3:$I$3515,9,FALSE)</f>
        <v>0</v>
      </c>
      <c r="I2237" s="1">
        <f>VLOOKUP(A2237,'ADM Details FY17'!$A$3:$J$3517,10,FALSE)</f>
        <v>0</v>
      </c>
      <c r="J2237" s="1">
        <f>VLOOKUP(A2237,'ADM Details FY17'!$A$3:$K$3515,11,FALSE)</f>
        <v>0</v>
      </c>
      <c r="K2237" s="1">
        <f>VLOOKUP(A2237,'ADM Details FY17'!$A$3:$M$3515,13,FALSE)</f>
        <v>1</v>
      </c>
      <c r="L2237" s="1">
        <f>VLOOKUP(A2237,'ADM Details FY17'!$A$3:$O$3515,15,FALSE)</f>
        <v>0</v>
      </c>
      <c r="M2237" s="1">
        <f>VLOOKUP(A2237,'ADM Details FY17'!$A$3:$P$3515,16,FALSE)</f>
        <v>0</v>
      </c>
      <c r="N2237" s="1">
        <f>VLOOKUP(A2237,'ADM Details FY17'!$A$3:$Q$3515,17,FALSE)</f>
        <v>0</v>
      </c>
      <c r="O2237" s="1">
        <f>VLOOKUP(A2237,'ADM Details FY17'!$A$3:$S$3515,19,FALSE)</f>
        <v>0</v>
      </c>
      <c r="P2237" s="1">
        <f>VLOOKUP(A2237,'ADM Details FY17'!$A$3:$U$3515,21,FALSE)</f>
        <v>0</v>
      </c>
      <c r="Q2237" s="1">
        <f>VLOOKUP(A2237,'ADM Details FY17'!$A$3:$V$3515,22,FALSE)</f>
        <v>0</v>
      </c>
      <c r="R2237" s="1">
        <f>VLOOKUP(A2237,'ADM Details FY17'!$A$3:$W$3515,23,FALSE)</f>
        <v>0</v>
      </c>
      <c r="S2237" s="1">
        <f>VLOOKUP(A2237,'ADM Details FY17'!$A$3:$X$3515,24,FALSE)</f>
        <v>0</v>
      </c>
      <c r="T2237" s="1">
        <f>VLOOKUP(A2237,'ADM Details FY17'!$A$3:$Y$3515,25,FALSE)</f>
        <v>0</v>
      </c>
      <c r="U2237" s="1">
        <f>VLOOKUP(A2237,'ADM Details FY17'!$A$3:$AA$3515,27,FALSE)</f>
        <v>0</v>
      </c>
      <c r="V2237" s="1">
        <f>IFERROR(VLOOKUP(C2237,'eindex _tget pp '!$A$4:$E$615,5,FALSE),0)</f>
        <v>1629.5136154616</v>
      </c>
      <c r="W2237" s="31">
        <f>IFERROR(VLOOKUP(C2237,'eindex _tget pp '!$A$4:$F$615,6,FALSE),0)</f>
        <v>3.5729060320000001</v>
      </c>
      <c r="X2237" s="4">
        <f>IFERROR(VLOOKUP(B2237,'eschools 16'!$A$2:$F$25,6,FALSE),1)</f>
        <v>1</v>
      </c>
      <c r="Y2237" s="1">
        <f t="shared" si="170"/>
        <v>407.38</v>
      </c>
      <c r="Z2237" s="1">
        <f t="shared" si="171"/>
        <v>971.83</v>
      </c>
      <c r="AA2237" s="31">
        <f>IFERROR(VLOOKUP(C2237,'eindex _tget pp '!$A$4:$G$615,7,FALSE),0)</f>
        <v>0.81499694199999995</v>
      </c>
      <c r="AB2237" s="1">
        <f>VLOOKUP(A2237,'ADM Details FY17'!$A$3:$AB$3515,28,FALSE)</f>
        <v>0</v>
      </c>
      <c r="AC2237" s="1">
        <f t="shared" si="172"/>
        <v>0</v>
      </c>
      <c r="AD2237" s="1">
        <f t="shared" si="173"/>
        <v>1</v>
      </c>
      <c r="AE2237" s="1">
        <f t="shared" si="174"/>
        <v>150</v>
      </c>
    </row>
    <row r="2238" spans="1:31" x14ac:dyDescent="0.25">
      <c r="A2238" t="str">
        <f>B2238&amp;"-"&amp;COUNTIF($B$3:B2238,B2238)</f>
        <v>610-29</v>
      </c>
      <c r="B2238">
        <v>610</v>
      </c>
      <c r="C2238" s="18">
        <f>VLOOKUP(A2238,'ADM Details FY17'!$A$3:$D$3515,4,FALSE)</f>
        <v>44404</v>
      </c>
      <c r="D2238" s="1">
        <f>VLOOKUP(A2238,'ADM Details FY17'!$A$3:$E$3515,5,FALSE)</f>
        <v>0.42</v>
      </c>
      <c r="E2238" s="1">
        <f>VLOOKUP(A2238,'ADM Details FY17'!$A$3:$F$3515,6,FALSE)</f>
        <v>0</v>
      </c>
      <c r="F2238" s="1">
        <f>VLOOKUP(A2238,'ADM Details FY17'!$A$3:$G$3515,7,FALSE)</f>
        <v>0</v>
      </c>
      <c r="G2238" s="1">
        <f>VLOOKUP(A2238,'ADM Details FY17'!$A$3:$H$3515,8,FALSE)</f>
        <v>0</v>
      </c>
      <c r="H2238" s="1">
        <f>VLOOKUP(A2238,'ADM Details FY17'!$A$3:$I$3515,9,FALSE)</f>
        <v>0</v>
      </c>
      <c r="I2238" s="1">
        <f>VLOOKUP(A2238,'ADM Details FY17'!$A$3:$J$3517,10,FALSE)</f>
        <v>0.17</v>
      </c>
      <c r="J2238" s="1">
        <f>VLOOKUP(A2238,'ADM Details FY17'!$A$3:$K$3515,11,FALSE)</f>
        <v>0</v>
      </c>
      <c r="K2238" s="1">
        <f>VLOOKUP(A2238,'ADM Details FY17'!$A$3:$M$3515,13,FALSE)</f>
        <v>0.42</v>
      </c>
      <c r="L2238" s="1">
        <f>VLOOKUP(A2238,'ADM Details FY17'!$A$3:$O$3515,15,FALSE)</f>
        <v>0</v>
      </c>
      <c r="M2238" s="1">
        <f>VLOOKUP(A2238,'ADM Details FY17'!$A$3:$P$3515,16,FALSE)</f>
        <v>0</v>
      </c>
      <c r="N2238" s="1">
        <f>VLOOKUP(A2238,'ADM Details FY17'!$A$3:$Q$3515,17,FALSE)</f>
        <v>0</v>
      </c>
      <c r="O2238" s="1">
        <f>VLOOKUP(A2238,'ADM Details FY17'!$A$3:$S$3515,19,FALSE)</f>
        <v>0</v>
      </c>
      <c r="P2238" s="1">
        <f>VLOOKUP(A2238,'ADM Details FY17'!$A$3:$U$3515,21,FALSE)</f>
        <v>0</v>
      </c>
      <c r="Q2238" s="1">
        <f>VLOOKUP(A2238,'ADM Details FY17'!$A$3:$V$3515,22,FALSE)</f>
        <v>0</v>
      </c>
      <c r="R2238" s="1">
        <f>VLOOKUP(A2238,'ADM Details FY17'!$A$3:$W$3515,23,FALSE)</f>
        <v>0</v>
      </c>
      <c r="S2238" s="1">
        <f>VLOOKUP(A2238,'ADM Details FY17'!$A$3:$X$3515,24,FALSE)</f>
        <v>0</v>
      </c>
      <c r="T2238" s="1">
        <f>VLOOKUP(A2238,'ADM Details FY17'!$A$3:$Y$3515,25,FALSE)</f>
        <v>0</v>
      </c>
      <c r="U2238" s="1">
        <f>VLOOKUP(A2238,'ADM Details FY17'!$A$3:$AA$3515,27,FALSE)</f>
        <v>0</v>
      </c>
      <c r="V2238" s="1">
        <f>IFERROR(VLOOKUP(C2238,'eindex _tget pp '!$A$4:$E$615,5,FALSE),0)</f>
        <v>845.49030935431153</v>
      </c>
      <c r="W2238" s="31">
        <f>IFERROR(VLOOKUP(C2238,'eindex _tget pp '!$A$4:$F$615,6,FALSE),0)</f>
        <v>3.6750902770999998</v>
      </c>
      <c r="X2238" s="4">
        <f>IFERROR(VLOOKUP(B2238,'eschools 16'!$A$2:$F$25,6,FALSE),1)</f>
        <v>1</v>
      </c>
      <c r="Y2238" s="1">
        <f t="shared" si="170"/>
        <v>88.78</v>
      </c>
      <c r="Z2238" s="1">
        <f t="shared" si="171"/>
        <v>419.84</v>
      </c>
      <c r="AA2238" s="31">
        <f>IFERROR(VLOOKUP(C2238,'eindex _tget pp '!$A$4:$G$615,7,FALSE),0)</f>
        <v>0.67177512299999997</v>
      </c>
      <c r="AB2238" s="1">
        <f>VLOOKUP(A2238,'ADM Details FY17'!$A$3:$AB$3515,28,FALSE)</f>
        <v>0</v>
      </c>
      <c r="AC2238" s="1">
        <f t="shared" si="172"/>
        <v>0</v>
      </c>
      <c r="AD2238" s="1">
        <f t="shared" si="173"/>
        <v>0.42</v>
      </c>
      <c r="AE2238" s="1">
        <f t="shared" si="174"/>
        <v>63</v>
      </c>
    </row>
    <row r="2239" spans="1:31" x14ac:dyDescent="0.25">
      <c r="A2239" t="str">
        <f>B2239&amp;"-"&amp;COUNTIF($B$3:B2239,B2239)</f>
        <v>610-30</v>
      </c>
      <c r="B2239">
        <v>610</v>
      </c>
      <c r="C2239" s="18">
        <f>VLOOKUP(A2239,'ADM Details FY17'!$A$3:$D$3515,4,FALSE)</f>
        <v>48173</v>
      </c>
      <c r="D2239" s="1">
        <f>VLOOKUP(A2239,'ADM Details FY17'!$A$3:$E$3515,5,FALSE)</f>
        <v>0.28000000000000003</v>
      </c>
      <c r="E2239" s="1">
        <f>VLOOKUP(A2239,'ADM Details FY17'!$A$3:$F$3515,6,FALSE)</f>
        <v>0</v>
      </c>
      <c r="F2239" s="1">
        <f>VLOOKUP(A2239,'ADM Details FY17'!$A$3:$G$3515,7,FALSE)</f>
        <v>0</v>
      </c>
      <c r="G2239" s="1">
        <f>VLOOKUP(A2239,'ADM Details FY17'!$A$3:$H$3515,8,FALSE)</f>
        <v>0.28000000000000003</v>
      </c>
      <c r="H2239" s="1">
        <f>VLOOKUP(A2239,'ADM Details FY17'!$A$3:$I$3515,9,FALSE)</f>
        <v>0</v>
      </c>
      <c r="I2239" s="1">
        <f>VLOOKUP(A2239,'ADM Details FY17'!$A$3:$J$3517,10,FALSE)</f>
        <v>0</v>
      </c>
      <c r="J2239" s="1">
        <f>VLOOKUP(A2239,'ADM Details FY17'!$A$3:$K$3515,11,FALSE)</f>
        <v>0</v>
      </c>
      <c r="K2239" s="1">
        <f>VLOOKUP(A2239,'ADM Details FY17'!$A$3:$M$3515,13,FALSE)</f>
        <v>0.28000000000000003</v>
      </c>
      <c r="L2239" s="1">
        <f>VLOOKUP(A2239,'ADM Details FY17'!$A$3:$O$3515,15,FALSE)</f>
        <v>0</v>
      </c>
      <c r="M2239" s="1">
        <f>VLOOKUP(A2239,'ADM Details FY17'!$A$3:$P$3515,16,FALSE)</f>
        <v>0</v>
      </c>
      <c r="N2239" s="1">
        <f>VLOOKUP(A2239,'ADM Details FY17'!$A$3:$Q$3515,17,FALSE)</f>
        <v>0</v>
      </c>
      <c r="O2239" s="1">
        <f>VLOOKUP(A2239,'ADM Details FY17'!$A$3:$S$3515,19,FALSE)</f>
        <v>0</v>
      </c>
      <c r="P2239" s="1">
        <f>VLOOKUP(A2239,'ADM Details FY17'!$A$3:$U$3515,21,FALSE)</f>
        <v>0</v>
      </c>
      <c r="Q2239" s="1">
        <f>VLOOKUP(A2239,'ADM Details FY17'!$A$3:$V$3515,22,FALSE)</f>
        <v>0</v>
      </c>
      <c r="R2239" s="1">
        <f>VLOOKUP(A2239,'ADM Details FY17'!$A$3:$W$3515,23,FALSE)</f>
        <v>0</v>
      </c>
      <c r="S2239" s="1">
        <f>VLOOKUP(A2239,'ADM Details FY17'!$A$3:$X$3515,24,FALSE)</f>
        <v>0</v>
      </c>
      <c r="T2239" s="1">
        <f>VLOOKUP(A2239,'ADM Details FY17'!$A$3:$Y$3515,25,FALSE)</f>
        <v>0</v>
      </c>
      <c r="U2239" s="1">
        <f>VLOOKUP(A2239,'ADM Details FY17'!$A$3:$AA$3515,27,FALSE)</f>
        <v>0</v>
      </c>
      <c r="V2239" s="1">
        <f>IFERROR(VLOOKUP(C2239,'eindex _tget pp '!$A$4:$E$615,5,FALSE),0)</f>
        <v>136.6121586623654</v>
      </c>
      <c r="W2239" s="31">
        <f>IFERROR(VLOOKUP(C2239,'eindex _tget pp '!$A$4:$F$615,6,FALSE),0)</f>
        <v>0.48518616640000001</v>
      </c>
      <c r="X2239" s="4">
        <f>IFERROR(VLOOKUP(B2239,'eschools 16'!$A$2:$F$25,6,FALSE),1)</f>
        <v>1</v>
      </c>
      <c r="Y2239" s="1">
        <f t="shared" si="170"/>
        <v>9.56</v>
      </c>
      <c r="Z2239" s="1">
        <f t="shared" si="171"/>
        <v>36.950000000000003</v>
      </c>
      <c r="AA2239" s="31">
        <f>IFERROR(VLOOKUP(C2239,'eindex _tget pp '!$A$4:$G$615,7,FALSE),0)</f>
        <v>0.40849437100000002</v>
      </c>
      <c r="AB2239" s="1">
        <f>VLOOKUP(A2239,'ADM Details FY17'!$A$3:$AB$3515,28,FALSE)</f>
        <v>0</v>
      </c>
      <c r="AC2239" s="1">
        <f t="shared" si="172"/>
        <v>0</v>
      </c>
      <c r="AD2239" s="1">
        <f t="shared" si="173"/>
        <v>0.28000000000000003</v>
      </c>
      <c r="AE2239" s="1">
        <f t="shared" si="174"/>
        <v>42.000000000000007</v>
      </c>
    </row>
    <row r="2240" spans="1:31" x14ac:dyDescent="0.25">
      <c r="A2240" t="str">
        <f>B2240&amp;"-"&amp;COUNTIF($B$3:B2240,B2240)</f>
        <v>610-31</v>
      </c>
      <c r="B2240">
        <v>610</v>
      </c>
      <c r="C2240" s="18">
        <f>VLOOKUP(A2240,'ADM Details FY17'!$A$3:$D$3515,4,FALSE)</f>
        <v>44412</v>
      </c>
      <c r="D2240" s="1">
        <f>VLOOKUP(A2240,'ADM Details FY17'!$A$3:$E$3515,5,FALSE)</f>
        <v>1</v>
      </c>
      <c r="E2240" s="1">
        <f>VLOOKUP(A2240,'ADM Details FY17'!$A$3:$F$3515,6,FALSE)</f>
        <v>0</v>
      </c>
      <c r="F2240" s="1">
        <f>VLOOKUP(A2240,'ADM Details FY17'!$A$3:$G$3515,7,FALSE)</f>
        <v>0</v>
      </c>
      <c r="G2240" s="1">
        <f>VLOOKUP(A2240,'ADM Details FY17'!$A$3:$H$3515,8,FALSE)</f>
        <v>0</v>
      </c>
      <c r="H2240" s="1">
        <f>VLOOKUP(A2240,'ADM Details FY17'!$A$3:$I$3515,9,FALSE)</f>
        <v>0</v>
      </c>
      <c r="I2240" s="1">
        <f>VLOOKUP(A2240,'ADM Details FY17'!$A$3:$J$3517,10,FALSE)</f>
        <v>0</v>
      </c>
      <c r="J2240" s="1">
        <f>VLOOKUP(A2240,'ADM Details FY17'!$A$3:$K$3515,11,FALSE)</f>
        <v>0</v>
      </c>
      <c r="K2240" s="1">
        <f>VLOOKUP(A2240,'ADM Details FY17'!$A$3:$M$3515,13,FALSE)</f>
        <v>1</v>
      </c>
      <c r="L2240" s="1">
        <f>VLOOKUP(A2240,'ADM Details FY17'!$A$3:$O$3515,15,FALSE)</f>
        <v>0</v>
      </c>
      <c r="M2240" s="1">
        <f>VLOOKUP(A2240,'ADM Details FY17'!$A$3:$P$3515,16,FALSE)</f>
        <v>0</v>
      </c>
      <c r="N2240" s="1">
        <f>VLOOKUP(A2240,'ADM Details FY17'!$A$3:$Q$3515,17,FALSE)</f>
        <v>0</v>
      </c>
      <c r="O2240" s="1">
        <f>VLOOKUP(A2240,'ADM Details FY17'!$A$3:$S$3515,19,FALSE)</f>
        <v>0</v>
      </c>
      <c r="P2240" s="1">
        <f>VLOOKUP(A2240,'ADM Details FY17'!$A$3:$U$3515,21,FALSE)</f>
        <v>0</v>
      </c>
      <c r="Q2240" s="1">
        <f>VLOOKUP(A2240,'ADM Details FY17'!$A$3:$V$3515,22,FALSE)</f>
        <v>0</v>
      </c>
      <c r="R2240" s="1">
        <f>VLOOKUP(A2240,'ADM Details FY17'!$A$3:$W$3515,23,FALSE)</f>
        <v>0</v>
      </c>
      <c r="S2240" s="1">
        <f>VLOOKUP(A2240,'ADM Details FY17'!$A$3:$X$3515,24,FALSE)</f>
        <v>0</v>
      </c>
      <c r="T2240" s="1">
        <f>VLOOKUP(A2240,'ADM Details FY17'!$A$3:$Y$3515,25,FALSE)</f>
        <v>0</v>
      </c>
      <c r="U2240" s="1">
        <f>VLOOKUP(A2240,'ADM Details FY17'!$A$3:$AA$3515,27,FALSE)</f>
        <v>0</v>
      </c>
      <c r="V2240" s="1">
        <f>IFERROR(VLOOKUP(C2240,'eindex _tget pp '!$A$4:$E$615,5,FALSE),0)</f>
        <v>1173.7675101870461</v>
      </c>
      <c r="W2240" s="31">
        <f>IFERROR(VLOOKUP(C2240,'eindex _tget pp '!$A$4:$F$615,6,FALSE),0)</f>
        <v>0.9689045906</v>
      </c>
      <c r="X2240" s="4">
        <f>IFERROR(VLOOKUP(B2240,'eschools 16'!$A$2:$F$25,6,FALSE),1)</f>
        <v>1</v>
      </c>
      <c r="Y2240" s="1">
        <f t="shared" si="170"/>
        <v>293.44</v>
      </c>
      <c r="Z2240" s="1">
        <f t="shared" si="171"/>
        <v>263.54000000000002</v>
      </c>
      <c r="AA2240" s="31">
        <f>IFERROR(VLOOKUP(C2240,'eindex _tget pp '!$A$4:$G$615,7,FALSE),0)</f>
        <v>0.76093659300000005</v>
      </c>
      <c r="AB2240" s="1">
        <f>VLOOKUP(A2240,'ADM Details FY17'!$A$3:$AB$3515,28,FALSE)</f>
        <v>0</v>
      </c>
      <c r="AC2240" s="1">
        <f t="shared" si="172"/>
        <v>0</v>
      </c>
      <c r="AD2240" s="1">
        <f t="shared" si="173"/>
        <v>1</v>
      </c>
      <c r="AE2240" s="1">
        <f t="shared" si="174"/>
        <v>150</v>
      </c>
    </row>
    <row r="2241" spans="1:31" x14ac:dyDescent="0.25">
      <c r="A2241" t="str">
        <f>B2241&amp;"-"&amp;COUNTIF($B$3:B2241,B2241)</f>
        <v>610-32</v>
      </c>
      <c r="B2241">
        <v>610</v>
      </c>
      <c r="C2241" s="18">
        <f>VLOOKUP(A2241,'ADM Details FY17'!$A$3:$D$3515,4,FALSE)</f>
        <v>44685</v>
      </c>
      <c r="D2241" s="1">
        <f>VLOOKUP(A2241,'ADM Details FY17'!$A$3:$E$3515,5,FALSE)</f>
        <v>0.93</v>
      </c>
      <c r="E2241" s="1">
        <f>VLOOKUP(A2241,'ADM Details FY17'!$A$3:$F$3515,6,FALSE)</f>
        <v>0</v>
      </c>
      <c r="F2241" s="1">
        <f>VLOOKUP(A2241,'ADM Details FY17'!$A$3:$G$3515,7,FALSE)</f>
        <v>0</v>
      </c>
      <c r="G2241" s="1">
        <f>VLOOKUP(A2241,'ADM Details FY17'!$A$3:$H$3515,8,FALSE)</f>
        <v>0</v>
      </c>
      <c r="H2241" s="1">
        <f>VLOOKUP(A2241,'ADM Details FY17'!$A$3:$I$3515,9,FALSE)</f>
        <v>0</v>
      </c>
      <c r="I2241" s="1">
        <f>VLOOKUP(A2241,'ADM Details FY17'!$A$3:$J$3517,10,FALSE)</f>
        <v>0</v>
      </c>
      <c r="J2241" s="1">
        <f>VLOOKUP(A2241,'ADM Details FY17'!$A$3:$K$3515,11,FALSE)</f>
        <v>0</v>
      </c>
      <c r="K2241" s="1">
        <f>VLOOKUP(A2241,'ADM Details FY17'!$A$3:$M$3515,13,FALSE)</f>
        <v>0.93</v>
      </c>
      <c r="L2241" s="1">
        <f>VLOOKUP(A2241,'ADM Details FY17'!$A$3:$O$3515,15,FALSE)</f>
        <v>0</v>
      </c>
      <c r="M2241" s="1">
        <f>VLOOKUP(A2241,'ADM Details FY17'!$A$3:$P$3515,16,FALSE)</f>
        <v>0</v>
      </c>
      <c r="N2241" s="1">
        <f>VLOOKUP(A2241,'ADM Details FY17'!$A$3:$Q$3515,17,FALSE)</f>
        <v>0</v>
      </c>
      <c r="O2241" s="1">
        <f>VLOOKUP(A2241,'ADM Details FY17'!$A$3:$S$3515,19,FALSE)</f>
        <v>0</v>
      </c>
      <c r="P2241" s="1">
        <f>VLOOKUP(A2241,'ADM Details FY17'!$A$3:$U$3515,21,FALSE)</f>
        <v>0</v>
      </c>
      <c r="Q2241" s="1">
        <f>VLOOKUP(A2241,'ADM Details FY17'!$A$3:$V$3515,22,FALSE)</f>
        <v>0</v>
      </c>
      <c r="R2241" s="1">
        <f>VLOOKUP(A2241,'ADM Details FY17'!$A$3:$W$3515,23,FALSE)</f>
        <v>0</v>
      </c>
      <c r="S2241" s="1">
        <f>VLOOKUP(A2241,'ADM Details FY17'!$A$3:$X$3515,24,FALSE)</f>
        <v>0</v>
      </c>
      <c r="T2241" s="1">
        <f>VLOOKUP(A2241,'ADM Details FY17'!$A$3:$Y$3515,25,FALSE)</f>
        <v>0</v>
      </c>
      <c r="U2241" s="1">
        <f>VLOOKUP(A2241,'ADM Details FY17'!$A$3:$AA$3515,27,FALSE)</f>
        <v>0</v>
      </c>
      <c r="V2241" s="1">
        <f>IFERROR(VLOOKUP(C2241,'eindex _tget pp '!$A$4:$E$615,5,FALSE),0)</f>
        <v>547.87772208712238</v>
      </c>
      <c r="W2241" s="31">
        <f>IFERROR(VLOOKUP(C2241,'eindex _tget pp '!$A$4:$F$615,6,FALSE),0)</f>
        <v>3.7147421595000001</v>
      </c>
      <c r="X2241" s="4">
        <f>IFERROR(VLOOKUP(B2241,'eschools 16'!$A$2:$F$25,6,FALSE),1)</f>
        <v>1</v>
      </c>
      <c r="Y2241" s="1">
        <f t="shared" si="170"/>
        <v>127.38</v>
      </c>
      <c r="Z2241" s="1">
        <f t="shared" si="171"/>
        <v>939.68</v>
      </c>
      <c r="AA2241" s="31">
        <f>IFERROR(VLOOKUP(C2241,'eindex _tget pp '!$A$4:$G$615,7,FALSE),0)</f>
        <v>0.59611453800000003</v>
      </c>
      <c r="AB2241" s="1">
        <f>VLOOKUP(A2241,'ADM Details FY17'!$A$3:$AB$3515,28,FALSE)</f>
        <v>0</v>
      </c>
      <c r="AC2241" s="1">
        <f t="shared" si="172"/>
        <v>0</v>
      </c>
      <c r="AD2241" s="1">
        <f t="shared" si="173"/>
        <v>0.93</v>
      </c>
      <c r="AE2241" s="1">
        <f t="shared" si="174"/>
        <v>139.5</v>
      </c>
    </row>
    <row r="2242" spans="1:31" x14ac:dyDescent="0.25">
      <c r="A2242" t="str">
        <f>B2242&amp;"-"&amp;COUNTIF($B$3:B2242,B2242)</f>
        <v>610-33</v>
      </c>
      <c r="B2242">
        <v>610</v>
      </c>
      <c r="C2242" s="18">
        <f>VLOOKUP(A2242,'ADM Details FY17'!$A$3:$D$3515,4,FALSE)</f>
        <v>47001</v>
      </c>
      <c r="D2242" s="1">
        <f>VLOOKUP(A2242,'ADM Details FY17'!$A$3:$E$3515,5,FALSE)</f>
        <v>3</v>
      </c>
      <c r="E2242" s="1">
        <f>VLOOKUP(A2242,'ADM Details FY17'!$A$3:$F$3515,6,FALSE)</f>
        <v>0</v>
      </c>
      <c r="F2242" s="1">
        <f>VLOOKUP(A2242,'ADM Details FY17'!$A$3:$G$3515,7,FALSE)</f>
        <v>1</v>
      </c>
      <c r="G2242" s="1">
        <f>VLOOKUP(A2242,'ADM Details FY17'!$A$3:$H$3515,8,FALSE)</f>
        <v>1</v>
      </c>
      <c r="H2242" s="1">
        <f>VLOOKUP(A2242,'ADM Details FY17'!$A$3:$I$3515,9,FALSE)</f>
        <v>0</v>
      </c>
      <c r="I2242" s="1">
        <f>VLOOKUP(A2242,'ADM Details FY17'!$A$3:$J$3517,10,FALSE)</f>
        <v>0</v>
      </c>
      <c r="J2242" s="1">
        <f>VLOOKUP(A2242,'ADM Details FY17'!$A$3:$K$3515,11,FALSE)</f>
        <v>1</v>
      </c>
      <c r="K2242" s="1">
        <f>VLOOKUP(A2242,'ADM Details FY17'!$A$3:$M$3515,13,FALSE)</f>
        <v>3</v>
      </c>
      <c r="L2242" s="1">
        <f>VLOOKUP(A2242,'ADM Details FY17'!$A$3:$O$3515,15,FALSE)</f>
        <v>0</v>
      </c>
      <c r="M2242" s="1">
        <f>VLOOKUP(A2242,'ADM Details FY17'!$A$3:$P$3515,16,FALSE)</f>
        <v>0</v>
      </c>
      <c r="N2242" s="1">
        <f>VLOOKUP(A2242,'ADM Details FY17'!$A$3:$Q$3515,17,FALSE)</f>
        <v>0</v>
      </c>
      <c r="O2242" s="1">
        <f>VLOOKUP(A2242,'ADM Details FY17'!$A$3:$S$3515,19,FALSE)</f>
        <v>0</v>
      </c>
      <c r="P2242" s="1">
        <f>VLOOKUP(A2242,'ADM Details FY17'!$A$3:$U$3515,21,FALSE)</f>
        <v>0</v>
      </c>
      <c r="Q2242" s="1">
        <f>VLOOKUP(A2242,'ADM Details FY17'!$A$3:$V$3515,22,FALSE)</f>
        <v>0</v>
      </c>
      <c r="R2242" s="1">
        <f>VLOOKUP(A2242,'ADM Details FY17'!$A$3:$W$3515,23,FALSE)</f>
        <v>0</v>
      </c>
      <c r="S2242" s="1">
        <f>VLOOKUP(A2242,'ADM Details FY17'!$A$3:$X$3515,24,FALSE)</f>
        <v>0</v>
      </c>
      <c r="T2242" s="1">
        <f>VLOOKUP(A2242,'ADM Details FY17'!$A$3:$Y$3515,25,FALSE)</f>
        <v>0</v>
      </c>
      <c r="U2242" s="1">
        <f>VLOOKUP(A2242,'ADM Details FY17'!$A$3:$AA$3515,27,FALSE)</f>
        <v>0</v>
      </c>
      <c r="V2242" s="1">
        <f>IFERROR(VLOOKUP(C2242,'eindex _tget pp '!$A$4:$E$615,5,FALSE),0)</f>
        <v>594.36588471020877</v>
      </c>
      <c r="W2242" s="31">
        <f>IFERROR(VLOOKUP(C2242,'eindex _tget pp '!$A$4:$F$615,6,FALSE),0)</f>
        <v>1.1539599354000001</v>
      </c>
      <c r="X2242" s="4">
        <f>IFERROR(VLOOKUP(B2242,'eschools 16'!$A$2:$F$25,6,FALSE),1)</f>
        <v>1</v>
      </c>
      <c r="Y2242" s="1">
        <f t="shared" si="170"/>
        <v>445.77</v>
      </c>
      <c r="Z2242" s="1">
        <f t="shared" si="171"/>
        <v>941.63</v>
      </c>
      <c r="AA2242" s="31">
        <f>IFERROR(VLOOKUP(C2242,'eindex _tget pp '!$A$4:$G$615,7,FALSE),0)</f>
        <v>0.60739051300000002</v>
      </c>
      <c r="AB2242" s="1">
        <f>VLOOKUP(A2242,'ADM Details FY17'!$A$3:$AB$3515,28,FALSE)</f>
        <v>0</v>
      </c>
      <c r="AC2242" s="1">
        <f t="shared" si="172"/>
        <v>0</v>
      </c>
      <c r="AD2242" s="1">
        <f t="shared" si="173"/>
        <v>3</v>
      </c>
      <c r="AE2242" s="1">
        <f t="shared" si="174"/>
        <v>450</v>
      </c>
    </row>
    <row r="2243" spans="1:31" x14ac:dyDescent="0.25">
      <c r="A2243" t="str">
        <f>B2243&amp;"-"&amp;COUNTIF($B$3:B2243,B2243)</f>
        <v>610-34</v>
      </c>
      <c r="B2243">
        <v>610</v>
      </c>
      <c r="C2243" s="18">
        <f>VLOOKUP(A2243,'ADM Details FY17'!$A$3:$D$3515,4,FALSE)</f>
        <v>46003</v>
      </c>
      <c r="D2243" s="1">
        <f>VLOOKUP(A2243,'ADM Details FY17'!$A$3:$E$3515,5,FALSE)</f>
        <v>1</v>
      </c>
      <c r="E2243" s="1">
        <f>VLOOKUP(A2243,'ADM Details FY17'!$A$3:$F$3515,6,FALSE)</f>
        <v>0</v>
      </c>
      <c r="F2243" s="1">
        <f>VLOOKUP(A2243,'ADM Details FY17'!$A$3:$G$3515,7,FALSE)</f>
        <v>0</v>
      </c>
      <c r="G2243" s="1">
        <f>VLOOKUP(A2243,'ADM Details FY17'!$A$3:$H$3515,8,FALSE)</f>
        <v>0</v>
      </c>
      <c r="H2243" s="1">
        <f>VLOOKUP(A2243,'ADM Details FY17'!$A$3:$I$3515,9,FALSE)</f>
        <v>0</v>
      </c>
      <c r="I2243" s="1">
        <f>VLOOKUP(A2243,'ADM Details FY17'!$A$3:$J$3517,10,FALSE)</f>
        <v>0</v>
      </c>
      <c r="J2243" s="1">
        <f>VLOOKUP(A2243,'ADM Details FY17'!$A$3:$K$3515,11,FALSE)</f>
        <v>0</v>
      </c>
      <c r="K2243" s="1">
        <f>VLOOKUP(A2243,'ADM Details FY17'!$A$3:$M$3515,13,FALSE)</f>
        <v>1</v>
      </c>
      <c r="L2243" s="1">
        <f>VLOOKUP(A2243,'ADM Details FY17'!$A$3:$O$3515,15,FALSE)</f>
        <v>0</v>
      </c>
      <c r="M2243" s="1">
        <f>VLOOKUP(A2243,'ADM Details FY17'!$A$3:$P$3515,16,FALSE)</f>
        <v>0</v>
      </c>
      <c r="N2243" s="1">
        <f>VLOOKUP(A2243,'ADM Details FY17'!$A$3:$Q$3515,17,FALSE)</f>
        <v>0</v>
      </c>
      <c r="O2243" s="1">
        <f>VLOOKUP(A2243,'ADM Details FY17'!$A$3:$S$3515,19,FALSE)</f>
        <v>0</v>
      </c>
      <c r="P2243" s="1">
        <f>VLOOKUP(A2243,'ADM Details FY17'!$A$3:$U$3515,21,FALSE)</f>
        <v>0</v>
      </c>
      <c r="Q2243" s="1">
        <f>VLOOKUP(A2243,'ADM Details FY17'!$A$3:$V$3515,22,FALSE)</f>
        <v>0</v>
      </c>
      <c r="R2243" s="1">
        <f>VLOOKUP(A2243,'ADM Details FY17'!$A$3:$W$3515,23,FALSE)</f>
        <v>0</v>
      </c>
      <c r="S2243" s="1">
        <f>VLOOKUP(A2243,'ADM Details FY17'!$A$3:$X$3515,24,FALSE)</f>
        <v>0</v>
      </c>
      <c r="T2243" s="1">
        <f>VLOOKUP(A2243,'ADM Details FY17'!$A$3:$Y$3515,25,FALSE)</f>
        <v>0</v>
      </c>
      <c r="U2243" s="1">
        <f>VLOOKUP(A2243,'ADM Details FY17'!$A$3:$AA$3515,27,FALSE)</f>
        <v>0</v>
      </c>
      <c r="V2243" s="1">
        <f>IFERROR(VLOOKUP(C2243,'eindex _tget pp '!$A$4:$E$615,5,FALSE),0)</f>
        <v>174.57219295493204</v>
      </c>
      <c r="W2243" s="31">
        <f>IFERROR(VLOOKUP(C2243,'eindex _tget pp '!$A$4:$F$615,6,FALSE),0)</f>
        <v>0.33340054949999998</v>
      </c>
      <c r="X2243" s="4">
        <f>IFERROR(VLOOKUP(B2243,'eschools 16'!$A$2:$F$25,6,FALSE),1)</f>
        <v>1</v>
      </c>
      <c r="Y2243" s="1">
        <f t="shared" si="170"/>
        <v>43.64</v>
      </c>
      <c r="Z2243" s="1">
        <f t="shared" si="171"/>
        <v>90.68</v>
      </c>
      <c r="AA2243" s="31">
        <f>IFERROR(VLOOKUP(C2243,'eindex _tget pp '!$A$4:$G$615,7,FALSE),0)</f>
        <v>0.50055046000000003</v>
      </c>
      <c r="AB2243" s="1">
        <f>VLOOKUP(A2243,'ADM Details FY17'!$A$3:$AB$3515,28,FALSE)</f>
        <v>0</v>
      </c>
      <c r="AC2243" s="1">
        <f t="shared" si="172"/>
        <v>0</v>
      </c>
      <c r="AD2243" s="1">
        <f t="shared" si="173"/>
        <v>1</v>
      </c>
      <c r="AE2243" s="1">
        <f t="shared" si="174"/>
        <v>150</v>
      </c>
    </row>
    <row r="2244" spans="1:31" x14ac:dyDescent="0.25">
      <c r="A2244" t="str">
        <f>B2244&amp;"-"&amp;COUNTIF($B$3:B2244,B2244)</f>
        <v>610-35</v>
      </c>
      <c r="B2244">
        <v>610</v>
      </c>
      <c r="C2244" s="18">
        <f>VLOOKUP(A2244,'ADM Details FY17'!$A$3:$D$3515,4,FALSE)</f>
        <v>44784</v>
      </c>
      <c r="D2244" s="1">
        <f>VLOOKUP(A2244,'ADM Details FY17'!$A$3:$E$3515,5,FALSE)</f>
        <v>1.1100000000000001</v>
      </c>
      <c r="E2244" s="1">
        <f>VLOOKUP(A2244,'ADM Details FY17'!$A$3:$F$3515,6,FALSE)</f>
        <v>0</v>
      </c>
      <c r="F2244" s="1">
        <f>VLOOKUP(A2244,'ADM Details FY17'!$A$3:$G$3515,7,FALSE)</f>
        <v>0</v>
      </c>
      <c r="G2244" s="1">
        <f>VLOOKUP(A2244,'ADM Details FY17'!$A$3:$H$3515,8,FALSE)</f>
        <v>0.08</v>
      </c>
      <c r="H2244" s="1">
        <f>VLOOKUP(A2244,'ADM Details FY17'!$A$3:$I$3515,9,FALSE)</f>
        <v>0</v>
      </c>
      <c r="I2244" s="1">
        <f>VLOOKUP(A2244,'ADM Details FY17'!$A$3:$J$3517,10,FALSE)</f>
        <v>0</v>
      </c>
      <c r="J2244" s="1">
        <f>VLOOKUP(A2244,'ADM Details FY17'!$A$3:$K$3515,11,FALSE)</f>
        <v>0</v>
      </c>
      <c r="K2244" s="1">
        <f>VLOOKUP(A2244,'ADM Details FY17'!$A$3:$M$3515,13,FALSE)</f>
        <v>1.1100000000000001</v>
      </c>
      <c r="L2244" s="1">
        <f>VLOOKUP(A2244,'ADM Details FY17'!$A$3:$O$3515,15,FALSE)</f>
        <v>0</v>
      </c>
      <c r="M2244" s="1">
        <f>VLOOKUP(A2244,'ADM Details FY17'!$A$3:$P$3515,16,FALSE)</f>
        <v>0</v>
      </c>
      <c r="N2244" s="1">
        <f>VLOOKUP(A2244,'ADM Details FY17'!$A$3:$Q$3515,17,FALSE)</f>
        <v>0</v>
      </c>
      <c r="O2244" s="1">
        <f>VLOOKUP(A2244,'ADM Details FY17'!$A$3:$S$3515,19,FALSE)</f>
        <v>0</v>
      </c>
      <c r="P2244" s="1">
        <f>VLOOKUP(A2244,'ADM Details FY17'!$A$3:$U$3515,21,FALSE)</f>
        <v>0</v>
      </c>
      <c r="Q2244" s="1">
        <f>VLOOKUP(A2244,'ADM Details FY17'!$A$3:$V$3515,22,FALSE)</f>
        <v>0</v>
      </c>
      <c r="R2244" s="1">
        <f>VLOOKUP(A2244,'ADM Details FY17'!$A$3:$W$3515,23,FALSE)</f>
        <v>0</v>
      </c>
      <c r="S2244" s="1">
        <f>VLOOKUP(A2244,'ADM Details FY17'!$A$3:$X$3515,24,FALSE)</f>
        <v>0</v>
      </c>
      <c r="T2244" s="1">
        <f>VLOOKUP(A2244,'ADM Details FY17'!$A$3:$Y$3515,25,FALSE)</f>
        <v>0</v>
      </c>
      <c r="U2244" s="1">
        <f>VLOOKUP(A2244,'ADM Details FY17'!$A$3:$AA$3515,27,FALSE)</f>
        <v>0</v>
      </c>
      <c r="V2244" s="1">
        <f>IFERROR(VLOOKUP(C2244,'eindex _tget pp '!$A$4:$E$615,5,FALSE),0)</f>
        <v>501.7935006734287</v>
      </c>
      <c r="W2244" s="31">
        <f>IFERROR(VLOOKUP(C2244,'eindex _tget pp '!$A$4:$F$615,6,FALSE),0)</f>
        <v>1.198371031</v>
      </c>
      <c r="X2244" s="4">
        <f>IFERROR(VLOOKUP(B2244,'eschools 16'!$A$2:$F$25,6,FALSE),1)</f>
        <v>1</v>
      </c>
      <c r="Y2244" s="1">
        <f t="shared" ref="Y2244:Y2307" si="175">ROUND(IF(X2244=2,0,(AD2244*0.25*V2244)),2)</f>
        <v>139.25</v>
      </c>
      <c r="Z2244" s="1">
        <f t="shared" ref="Z2244:Z2307" si="176">ROUND(IF(X2244=2,0,(K2244*272*W2244)),2)</f>
        <v>361.81</v>
      </c>
      <c r="AA2244" s="31">
        <f>IFERROR(VLOOKUP(C2244,'eindex _tget pp '!$A$4:$G$615,7,FALSE),0)</f>
        <v>0.57241153300000003</v>
      </c>
      <c r="AB2244" s="1">
        <f>VLOOKUP(A2244,'ADM Details FY17'!$A$3:$AB$3515,28,FALSE)</f>
        <v>0</v>
      </c>
      <c r="AC2244" s="1">
        <f t="shared" ref="AC2244:AC2307" si="177">ROUND((AA2244*AB2244*923.6758),2)</f>
        <v>0</v>
      </c>
      <c r="AD2244" s="1">
        <f t="shared" ref="AD2244:AD2307" si="178">D2244+(U2244*0.2)</f>
        <v>1.1100000000000001</v>
      </c>
      <c r="AE2244" s="1">
        <f t="shared" ref="AE2244:AE2307" si="179">IF(X2244=2,(AD2244*25),(AD2244*150))</f>
        <v>166.50000000000003</v>
      </c>
    </row>
    <row r="2245" spans="1:31" x14ac:dyDescent="0.25">
      <c r="A2245" t="str">
        <f>B2245&amp;"-"&amp;COUNTIF($B$3:B2245,B2245)</f>
        <v>610-36</v>
      </c>
      <c r="B2245">
        <v>610</v>
      </c>
      <c r="C2245" s="18">
        <f>VLOOKUP(A2245,'ADM Details FY17'!$A$3:$D$3515,4,FALSE)</f>
        <v>44800</v>
      </c>
      <c r="D2245" s="1">
        <f>VLOOKUP(A2245,'ADM Details FY17'!$A$3:$E$3515,5,FALSE)</f>
        <v>0.76</v>
      </c>
      <c r="E2245" s="1">
        <f>VLOOKUP(A2245,'ADM Details FY17'!$A$3:$F$3515,6,FALSE)</f>
        <v>0</v>
      </c>
      <c r="F2245" s="1">
        <f>VLOOKUP(A2245,'ADM Details FY17'!$A$3:$G$3515,7,FALSE)</f>
        <v>0</v>
      </c>
      <c r="G2245" s="1">
        <f>VLOOKUP(A2245,'ADM Details FY17'!$A$3:$H$3515,8,FALSE)</f>
        <v>0</v>
      </c>
      <c r="H2245" s="1">
        <f>VLOOKUP(A2245,'ADM Details FY17'!$A$3:$I$3515,9,FALSE)</f>
        <v>0</v>
      </c>
      <c r="I2245" s="1">
        <f>VLOOKUP(A2245,'ADM Details FY17'!$A$3:$J$3517,10,FALSE)</f>
        <v>0</v>
      </c>
      <c r="J2245" s="1">
        <f>VLOOKUP(A2245,'ADM Details FY17'!$A$3:$K$3515,11,FALSE)</f>
        <v>0</v>
      </c>
      <c r="K2245" s="1">
        <f>VLOOKUP(A2245,'ADM Details FY17'!$A$3:$M$3515,13,FALSE)</f>
        <v>0.76</v>
      </c>
      <c r="L2245" s="1">
        <f>VLOOKUP(A2245,'ADM Details FY17'!$A$3:$O$3515,15,FALSE)</f>
        <v>0</v>
      </c>
      <c r="M2245" s="1">
        <f>VLOOKUP(A2245,'ADM Details FY17'!$A$3:$P$3515,16,FALSE)</f>
        <v>0</v>
      </c>
      <c r="N2245" s="1">
        <f>VLOOKUP(A2245,'ADM Details FY17'!$A$3:$Q$3515,17,FALSE)</f>
        <v>0</v>
      </c>
      <c r="O2245" s="1">
        <f>VLOOKUP(A2245,'ADM Details FY17'!$A$3:$S$3515,19,FALSE)</f>
        <v>0</v>
      </c>
      <c r="P2245" s="1">
        <f>VLOOKUP(A2245,'ADM Details FY17'!$A$3:$U$3515,21,FALSE)</f>
        <v>0</v>
      </c>
      <c r="Q2245" s="1">
        <f>VLOOKUP(A2245,'ADM Details FY17'!$A$3:$V$3515,22,FALSE)</f>
        <v>0</v>
      </c>
      <c r="R2245" s="1">
        <f>VLOOKUP(A2245,'ADM Details FY17'!$A$3:$W$3515,23,FALSE)</f>
        <v>0</v>
      </c>
      <c r="S2245" s="1">
        <f>VLOOKUP(A2245,'ADM Details FY17'!$A$3:$X$3515,24,FALSE)</f>
        <v>0</v>
      </c>
      <c r="T2245" s="1">
        <f>VLOOKUP(A2245,'ADM Details FY17'!$A$3:$Y$3515,25,FALSE)</f>
        <v>0</v>
      </c>
      <c r="U2245" s="1">
        <f>VLOOKUP(A2245,'ADM Details FY17'!$A$3:$AA$3515,27,FALSE)</f>
        <v>0</v>
      </c>
      <c r="V2245" s="1">
        <f>IFERROR(VLOOKUP(C2245,'eindex _tget pp '!$A$4:$E$615,5,FALSE),0)</f>
        <v>751.72908667041872</v>
      </c>
      <c r="W2245" s="31">
        <f>IFERROR(VLOOKUP(C2245,'eindex _tget pp '!$A$4:$F$615,6,FALSE),0)</f>
        <v>1.7261732700000001</v>
      </c>
      <c r="X2245" s="4">
        <f>IFERROR(VLOOKUP(B2245,'eschools 16'!$A$2:$F$25,6,FALSE),1)</f>
        <v>1</v>
      </c>
      <c r="Y2245" s="1">
        <f t="shared" si="175"/>
        <v>142.83000000000001</v>
      </c>
      <c r="Z2245" s="1">
        <f t="shared" si="176"/>
        <v>356.83</v>
      </c>
      <c r="AA2245" s="31">
        <f>IFERROR(VLOOKUP(C2245,'eindex _tget pp '!$A$4:$G$615,7,FALSE),0)</f>
        <v>0.59243781699999998</v>
      </c>
      <c r="AB2245" s="1">
        <f>VLOOKUP(A2245,'ADM Details FY17'!$A$3:$AB$3515,28,FALSE)</f>
        <v>0</v>
      </c>
      <c r="AC2245" s="1">
        <f t="shared" si="177"/>
        <v>0</v>
      </c>
      <c r="AD2245" s="1">
        <f t="shared" si="178"/>
        <v>0.76</v>
      </c>
      <c r="AE2245" s="1">
        <f t="shared" si="179"/>
        <v>114</v>
      </c>
    </row>
    <row r="2246" spans="1:31" x14ac:dyDescent="0.25">
      <c r="A2246" t="str">
        <f>B2246&amp;"-"&amp;COUNTIF($B$3:B2246,B2246)</f>
        <v>610-37</v>
      </c>
      <c r="B2246">
        <v>610</v>
      </c>
      <c r="C2246" s="18">
        <f>VLOOKUP(A2246,'ADM Details FY17'!$A$3:$D$3515,4,FALSE)</f>
        <v>45807</v>
      </c>
      <c r="D2246" s="1">
        <f>VLOOKUP(A2246,'ADM Details FY17'!$A$3:$E$3515,5,FALSE)</f>
        <v>0.41</v>
      </c>
      <c r="E2246" s="1">
        <f>VLOOKUP(A2246,'ADM Details FY17'!$A$3:$F$3515,6,FALSE)</f>
        <v>0</v>
      </c>
      <c r="F2246" s="1">
        <f>VLOOKUP(A2246,'ADM Details FY17'!$A$3:$G$3515,7,FALSE)</f>
        <v>0</v>
      </c>
      <c r="G2246" s="1">
        <f>VLOOKUP(A2246,'ADM Details FY17'!$A$3:$H$3515,8,FALSE)</f>
        <v>0.41</v>
      </c>
      <c r="H2246" s="1">
        <f>VLOOKUP(A2246,'ADM Details FY17'!$A$3:$I$3515,9,FALSE)</f>
        <v>0</v>
      </c>
      <c r="I2246" s="1">
        <f>VLOOKUP(A2246,'ADM Details FY17'!$A$3:$J$3517,10,FALSE)</f>
        <v>0</v>
      </c>
      <c r="J2246" s="1">
        <f>VLOOKUP(A2246,'ADM Details FY17'!$A$3:$K$3515,11,FALSE)</f>
        <v>0</v>
      </c>
      <c r="K2246" s="1">
        <f>VLOOKUP(A2246,'ADM Details FY17'!$A$3:$M$3515,13,FALSE)</f>
        <v>0.41</v>
      </c>
      <c r="L2246" s="1">
        <f>VLOOKUP(A2246,'ADM Details FY17'!$A$3:$O$3515,15,FALSE)</f>
        <v>0</v>
      </c>
      <c r="M2246" s="1">
        <f>VLOOKUP(A2246,'ADM Details FY17'!$A$3:$P$3515,16,FALSE)</f>
        <v>0</v>
      </c>
      <c r="N2246" s="1">
        <f>VLOOKUP(A2246,'ADM Details FY17'!$A$3:$Q$3515,17,FALSE)</f>
        <v>0</v>
      </c>
      <c r="O2246" s="1">
        <f>VLOOKUP(A2246,'ADM Details FY17'!$A$3:$S$3515,19,FALSE)</f>
        <v>0</v>
      </c>
      <c r="P2246" s="1">
        <f>VLOOKUP(A2246,'ADM Details FY17'!$A$3:$U$3515,21,FALSE)</f>
        <v>0</v>
      </c>
      <c r="Q2246" s="1">
        <f>VLOOKUP(A2246,'ADM Details FY17'!$A$3:$V$3515,22,FALSE)</f>
        <v>0</v>
      </c>
      <c r="R2246" s="1">
        <f>VLOOKUP(A2246,'ADM Details FY17'!$A$3:$W$3515,23,FALSE)</f>
        <v>0</v>
      </c>
      <c r="S2246" s="1">
        <f>VLOOKUP(A2246,'ADM Details FY17'!$A$3:$X$3515,24,FALSE)</f>
        <v>0</v>
      </c>
      <c r="T2246" s="1">
        <f>VLOOKUP(A2246,'ADM Details FY17'!$A$3:$Y$3515,25,FALSE)</f>
        <v>0</v>
      </c>
      <c r="U2246" s="1">
        <f>VLOOKUP(A2246,'ADM Details FY17'!$A$3:$AA$3515,27,FALSE)</f>
        <v>0</v>
      </c>
      <c r="V2246" s="1">
        <f>IFERROR(VLOOKUP(C2246,'eindex _tget pp '!$A$4:$E$615,5,FALSE),0)</f>
        <v>600.45152772960694</v>
      </c>
      <c r="W2246" s="31">
        <f>IFERROR(VLOOKUP(C2246,'eindex _tget pp '!$A$4:$F$615,6,FALSE),0)</f>
        <v>0.91891962689999995</v>
      </c>
      <c r="X2246" s="4">
        <f>IFERROR(VLOOKUP(B2246,'eschools 16'!$A$2:$F$25,6,FALSE),1)</f>
        <v>1</v>
      </c>
      <c r="Y2246" s="1">
        <f t="shared" si="175"/>
        <v>61.55</v>
      </c>
      <c r="Z2246" s="1">
        <f t="shared" si="176"/>
        <v>102.48</v>
      </c>
      <c r="AA2246" s="31">
        <f>IFERROR(VLOOKUP(C2246,'eindex _tget pp '!$A$4:$G$615,7,FALSE),0)</f>
        <v>0.53642752900000001</v>
      </c>
      <c r="AB2246" s="1">
        <f>VLOOKUP(A2246,'ADM Details FY17'!$A$3:$AB$3515,28,FALSE)</f>
        <v>0</v>
      </c>
      <c r="AC2246" s="1">
        <f t="shared" si="177"/>
        <v>0</v>
      </c>
      <c r="AD2246" s="1">
        <f t="shared" si="178"/>
        <v>0.41</v>
      </c>
      <c r="AE2246" s="1">
        <f t="shared" si="179"/>
        <v>61.499999999999993</v>
      </c>
    </row>
    <row r="2247" spans="1:31" x14ac:dyDescent="0.25">
      <c r="A2247" t="str">
        <f>B2247&amp;"-"&amp;COUNTIF($B$3:B2247,B2247)</f>
        <v>610-38</v>
      </c>
      <c r="B2247">
        <v>610</v>
      </c>
      <c r="C2247" s="18">
        <f>VLOOKUP(A2247,'ADM Details FY17'!$A$3:$D$3515,4,FALSE)</f>
        <v>44719</v>
      </c>
      <c r="D2247" s="1">
        <f>VLOOKUP(A2247,'ADM Details FY17'!$A$3:$E$3515,5,FALSE)</f>
        <v>1.58</v>
      </c>
      <c r="E2247" s="1">
        <f>VLOOKUP(A2247,'ADM Details FY17'!$A$3:$F$3515,6,FALSE)</f>
        <v>0</v>
      </c>
      <c r="F2247" s="1">
        <f>VLOOKUP(A2247,'ADM Details FY17'!$A$3:$G$3515,7,FALSE)</f>
        <v>0</v>
      </c>
      <c r="G2247" s="1">
        <f>VLOOKUP(A2247,'ADM Details FY17'!$A$3:$H$3515,8,FALSE)</f>
        <v>0</v>
      </c>
      <c r="H2247" s="1">
        <f>VLOOKUP(A2247,'ADM Details FY17'!$A$3:$I$3515,9,FALSE)</f>
        <v>0</v>
      </c>
      <c r="I2247" s="1">
        <f>VLOOKUP(A2247,'ADM Details FY17'!$A$3:$J$3517,10,FALSE)</f>
        <v>0</v>
      </c>
      <c r="J2247" s="1">
        <f>VLOOKUP(A2247,'ADM Details FY17'!$A$3:$K$3515,11,FALSE)</f>
        <v>0</v>
      </c>
      <c r="K2247" s="1">
        <f>VLOOKUP(A2247,'ADM Details FY17'!$A$3:$M$3515,13,FALSE)</f>
        <v>1.58</v>
      </c>
      <c r="L2247" s="1">
        <f>VLOOKUP(A2247,'ADM Details FY17'!$A$3:$O$3515,15,FALSE)</f>
        <v>0</v>
      </c>
      <c r="M2247" s="1">
        <f>VLOOKUP(A2247,'ADM Details FY17'!$A$3:$P$3515,16,FALSE)</f>
        <v>0</v>
      </c>
      <c r="N2247" s="1">
        <f>VLOOKUP(A2247,'ADM Details FY17'!$A$3:$Q$3515,17,FALSE)</f>
        <v>0</v>
      </c>
      <c r="O2247" s="1">
        <f>VLOOKUP(A2247,'ADM Details FY17'!$A$3:$S$3515,19,FALSE)</f>
        <v>0</v>
      </c>
      <c r="P2247" s="1">
        <f>VLOOKUP(A2247,'ADM Details FY17'!$A$3:$U$3515,21,FALSE)</f>
        <v>0</v>
      </c>
      <c r="Q2247" s="1">
        <f>VLOOKUP(A2247,'ADM Details FY17'!$A$3:$V$3515,22,FALSE)</f>
        <v>0</v>
      </c>
      <c r="R2247" s="1">
        <f>VLOOKUP(A2247,'ADM Details FY17'!$A$3:$W$3515,23,FALSE)</f>
        <v>0</v>
      </c>
      <c r="S2247" s="1">
        <f>VLOOKUP(A2247,'ADM Details FY17'!$A$3:$X$3515,24,FALSE)</f>
        <v>0</v>
      </c>
      <c r="T2247" s="1">
        <f>VLOOKUP(A2247,'ADM Details FY17'!$A$3:$Y$3515,25,FALSE)</f>
        <v>0</v>
      </c>
      <c r="U2247" s="1">
        <f>VLOOKUP(A2247,'ADM Details FY17'!$A$3:$AA$3515,27,FALSE)</f>
        <v>0</v>
      </c>
      <c r="V2247" s="1">
        <f>IFERROR(VLOOKUP(C2247,'eindex _tget pp '!$A$4:$E$615,5,FALSE),0)</f>
        <v>599.36300916146934</v>
      </c>
      <c r="W2247" s="31">
        <f>IFERROR(VLOOKUP(C2247,'eindex _tget pp '!$A$4:$F$615,6,FALSE),0)</f>
        <v>2.7926402906000001</v>
      </c>
      <c r="X2247" s="4">
        <f>IFERROR(VLOOKUP(B2247,'eschools 16'!$A$2:$F$25,6,FALSE),1)</f>
        <v>1</v>
      </c>
      <c r="Y2247" s="1">
        <f t="shared" si="175"/>
        <v>236.75</v>
      </c>
      <c r="Z2247" s="1">
        <f t="shared" si="176"/>
        <v>1200.17</v>
      </c>
      <c r="AA2247" s="31">
        <f>IFERROR(VLOOKUP(C2247,'eindex _tget pp '!$A$4:$G$615,7,FALSE),0)</f>
        <v>0.58580121100000004</v>
      </c>
      <c r="AB2247" s="1">
        <f>VLOOKUP(A2247,'ADM Details FY17'!$A$3:$AB$3515,28,FALSE)</f>
        <v>0</v>
      </c>
      <c r="AC2247" s="1">
        <f t="shared" si="177"/>
        <v>0</v>
      </c>
      <c r="AD2247" s="1">
        <f t="shared" si="178"/>
        <v>1.58</v>
      </c>
      <c r="AE2247" s="1">
        <f t="shared" si="179"/>
        <v>237</v>
      </c>
    </row>
    <row r="2248" spans="1:31" x14ac:dyDescent="0.25">
      <c r="A2248" t="str">
        <f>B2248&amp;"-"&amp;COUNTIF($B$3:B2248,B2248)</f>
        <v>610-39</v>
      </c>
      <c r="B2248">
        <v>610</v>
      </c>
      <c r="C2248" s="18">
        <f>VLOOKUP(A2248,'ADM Details FY17'!$A$3:$D$3515,4,FALSE)</f>
        <v>49098</v>
      </c>
      <c r="D2248" s="1">
        <f>VLOOKUP(A2248,'ADM Details FY17'!$A$3:$E$3515,5,FALSE)</f>
        <v>0.39</v>
      </c>
      <c r="E2248" s="1">
        <f>VLOOKUP(A2248,'ADM Details FY17'!$A$3:$F$3515,6,FALSE)</f>
        <v>0</v>
      </c>
      <c r="F2248" s="1">
        <f>VLOOKUP(A2248,'ADM Details FY17'!$A$3:$G$3515,7,FALSE)</f>
        <v>0</v>
      </c>
      <c r="G2248" s="1">
        <f>VLOOKUP(A2248,'ADM Details FY17'!$A$3:$H$3515,8,FALSE)</f>
        <v>0</v>
      </c>
      <c r="H2248" s="1">
        <f>VLOOKUP(A2248,'ADM Details FY17'!$A$3:$I$3515,9,FALSE)</f>
        <v>0</v>
      </c>
      <c r="I2248" s="1">
        <f>VLOOKUP(A2248,'ADM Details FY17'!$A$3:$J$3517,10,FALSE)</f>
        <v>0</v>
      </c>
      <c r="J2248" s="1">
        <f>VLOOKUP(A2248,'ADM Details FY17'!$A$3:$K$3515,11,FALSE)</f>
        <v>0</v>
      </c>
      <c r="K2248" s="1">
        <f>VLOOKUP(A2248,'ADM Details FY17'!$A$3:$M$3515,13,FALSE)</f>
        <v>0.39</v>
      </c>
      <c r="L2248" s="1">
        <f>VLOOKUP(A2248,'ADM Details FY17'!$A$3:$O$3515,15,FALSE)</f>
        <v>0</v>
      </c>
      <c r="M2248" s="1">
        <f>VLOOKUP(A2248,'ADM Details FY17'!$A$3:$P$3515,16,FALSE)</f>
        <v>0</v>
      </c>
      <c r="N2248" s="1">
        <f>VLOOKUP(A2248,'ADM Details FY17'!$A$3:$Q$3515,17,FALSE)</f>
        <v>0</v>
      </c>
      <c r="O2248" s="1">
        <f>VLOOKUP(A2248,'ADM Details FY17'!$A$3:$S$3515,19,FALSE)</f>
        <v>0</v>
      </c>
      <c r="P2248" s="1">
        <f>VLOOKUP(A2248,'ADM Details FY17'!$A$3:$U$3515,21,FALSE)</f>
        <v>0</v>
      </c>
      <c r="Q2248" s="1">
        <f>VLOOKUP(A2248,'ADM Details FY17'!$A$3:$V$3515,22,FALSE)</f>
        <v>0</v>
      </c>
      <c r="R2248" s="1">
        <f>VLOOKUP(A2248,'ADM Details FY17'!$A$3:$W$3515,23,FALSE)</f>
        <v>0</v>
      </c>
      <c r="S2248" s="1">
        <f>VLOOKUP(A2248,'ADM Details FY17'!$A$3:$X$3515,24,FALSE)</f>
        <v>0</v>
      </c>
      <c r="T2248" s="1">
        <f>VLOOKUP(A2248,'ADM Details FY17'!$A$3:$Y$3515,25,FALSE)</f>
        <v>0</v>
      </c>
      <c r="U2248" s="1">
        <f>VLOOKUP(A2248,'ADM Details FY17'!$A$3:$AA$3515,27,FALSE)</f>
        <v>0</v>
      </c>
      <c r="V2248" s="1">
        <f>IFERROR(VLOOKUP(C2248,'eindex _tget pp '!$A$4:$E$615,5,FALSE),0)</f>
        <v>606.2892002873632</v>
      </c>
      <c r="W2248" s="31">
        <f>IFERROR(VLOOKUP(C2248,'eindex _tget pp '!$A$4:$F$615,6,FALSE),0)</f>
        <v>0.58631960949999995</v>
      </c>
      <c r="X2248" s="4">
        <f>IFERROR(VLOOKUP(B2248,'eschools 16'!$A$2:$F$25,6,FALSE),1)</f>
        <v>1</v>
      </c>
      <c r="Y2248" s="1">
        <f t="shared" si="175"/>
        <v>59.11</v>
      </c>
      <c r="Z2248" s="1">
        <f t="shared" si="176"/>
        <v>62.2</v>
      </c>
      <c r="AA2248" s="31">
        <f>IFERROR(VLOOKUP(C2248,'eindex _tget pp '!$A$4:$G$615,7,FALSE),0)</f>
        <v>0.51607146299999995</v>
      </c>
      <c r="AB2248" s="1">
        <f>VLOOKUP(A2248,'ADM Details FY17'!$A$3:$AB$3515,28,FALSE)</f>
        <v>0</v>
      </c>
      <c r="AC2248" s="1">
        <f t="shared" si="177"/>
        <v>0</v>
      </c>
      <c r="AD2248" s="1">
        <f t="shared" si="178"/>
        <v>0.39</v>
      </c>
      <c r="AE2248" s="1">
        <f t="shared" si="179"/>
        <v>58.5</v>
      </c>
    </row>
    <row r="2249" spans="1:31" x14ac:dyDescent="0.25">
      <c r="A2249" t="str">
        <f>B2249&amp;"-"&amp;COUNTIF($B$3:B2249,B2249)</f>
        <v>610-40</v>
      </c>
      <c r="B2249">
        <v>610</v>
      </c>
      <c r="C2249" s="18">
        <f>VLOOKUP(A2249,'ADM Details FY17'!$A$3:$D$3515,4,FALSE)</f>
        <v>46243</v>
      </c>
      <c r="D2249" s="1">
        <f>VLOOKUP(A2249,'ADM Details FY17'!$A$3:$E$3515,5,FALSE)</f>
        <v>0.27</v>
      </c>
      <c r="E2249" s="1">
        <f>VLOOKUP(A2249,'ADM Details FY17'!$A$3:$F$3515,6,FALSE)</f>
        <v>0</v>
      </c>
      <c r="F2249" s="1">
        <f>VLOOKUP(A2249,'ADM Details FY17'!$A$3:$G$3515,7,FALSE)</f>
        <v>0</v>
      </c>
      <c r="G2249" s="1">
        <f>VLOOKUP(A2249,'ADM Details FY17'!$A$3:$H$3515,8,FALSE)</f>
        <v>0</v>
      </c>
      <c r="H2249" s="1">
        <f>VLOOKUP(A2249,'ADM Details FY17'!$A$3:$I$3515,9,FALSE)</f>
        <v>0</v>
      </c>
      <c r="I2249" s="1">
        <f>VLOOKUP(A2249,'ADM Details FY17'!$A$3:$J$3517,10,FALSE)</f>
        <v>0.06</v>
      </c>
      <c r="J2249" s="1">
        <f>VLOOKUP(A2249,'ADM Details FY17'!$A$3:$K$3515,11,FALSE)</f>
        <v>0</v>
      </c>
      <c r="K2249" s="1">
        <f>VLOOKUP(A2249,'ADM Details FY17'!$A$3:$M$3515,13,FALSE)</f>
        <v>0.27</v>
      </c>
      <c r="L2249" s="1">
        <f>VLOOKUP(A2249,'ADM Details FY17'!$A$3:$O$3515,15,FALSE)</f>
        <v>0</v>
      </c>
      <c r="M2249" s="1">
        <f>VLOOKUP(A2249,'ADM Details FY17'!$A$3:$P$3515,16,FALSE)</f>
        <v>0</v>
      </c>
      <c r="N2249" s="1">
        <f>VLOOKUP(A2249,'ADM Details FY17'!$A$3:$Q$3515,17,FALSE)</f>
        <v>0</v>
      </c>
      <c r="O2249" s="1">
        <f>VLOOKUP(A2249,'ADM Details FY17'!$A$3:$S$3515,19,FALSE)</f>
        <v>0</v>
      </c>
      <c r="P2249" s="1">
        <f>VLOOKUP(A2249,'ADM Details FY17'!$A$3:$U$3515,21,FALSE)</f>
        <v>0</v>
      </c>
      <c r="Q2249" s="1">
        <f>VLOOKUP(A2249,'ADM Details FY17'!$A$3:$V$3515,22,FALSE)</f>
        <v>0</v>
      </c>
      <c r="R2249" s="1">
        <f>VLOOKUP(A2249,'ADM Details FY17'!$A$3:$W$3515,23,FALSE)</f>
        <v>0</v>
      </c>
      <c r="S2249" s="1">
        <f>VLOOKUP(A2249,'ADM Details FY17'!$A$3:$X$3515,24,FALSE)</f>
        <v>0</v>
      </c>
      <c r="T2249" s="1">
        <f>VLOOKUP(A2249,'ADM Details FY17'!$A$3:$Y$3515,25,FALSE)</f>
        <v>0</v>
      </c>
      <c r="U2249" s="1">
        <f>VLOOKUP(A2249,'ADM Details FY17'!$A$3:$AA$3515,27,FALSE)</f>
        <v>0</v>
      </c>
      <c r="V2249" s="1">
        <f>IFERROR(VLOOKUP(C2249,'eindex _tget pp '!$A$4:$E$615,5,FALSE),0)</f>
        <v>760.42910854936429</v>
      </c>
      <c r="W2249" s="31">
        <f>IFERROR(VLOOKUP(C2249,'eindex _tget pp '!$A$4:$F$615,6,FALSE),0)</f>
        <v>0.93715947769999997</v>
      </c>
      <c r="X2249" s="4">
        <f>IFERROR(VLOOKUP(B2249,'eschools 16'!$A$2:$F$25,6,FALSE),1)</f>
        <v>1</v>
      </c>
      <c r="Y2249" s="1">
        <f t="shared" si="175"/>
        <v>51.33</v>
      </c>
      <c r="Z2249" s="1">
        <f t="shared" si="176"/>
        <v>68.819999999999993</v>
      </c>
      <c r="AA2249" s="31">
        <f>IFERROR(VLOOKUP(C2249,'eindex _tget pp '!$A$4:$G$615,7,FALSE),0)</f>
        <v>0.68866103700000003</v>
      </c>
      <c r="AB2249" s="1">
        <f>VLOOKUP(A2249,'ADM Details FY17'!$A$3:$AB$3515,28,FALSE)</f>
        <v>0</v>
      </c>
      <c r="AC2249" s="1">
        <f t="shared" si="177"/>
        <v>0</v>
      </c>
      <c r="AD2249" s="1">
        <f t="shared" si="178"/>
        <v>0.27</v>
      </c>
      <c r="AE2249" s="1">
        <f t="shared" si="179"/>
        <v>40.5</v>
      </c>
    </row>
    <row r="2250" spans="1:31" x14ac:dyDescent="0.25">
      <c r="A2250" t="str">
        <f>B2250&amp;"-"&amp;COUNTIF($B$3:B2250,B2250)</f>
        <v>610-41</v>
      </c>
      <c r="B2250">
        <v>610</v>
      </c>
      <c r="C2250" s="18">
        <f>VLOOKUP(A2250,'ADM Details FY17'!$A$3:$D$3515,4,FALSE)</f>
        <v>45922</v>
      </c>
      <c r="D2250" s="1">
        <f>VLOOKUP(A2250,'ADM Details FY17'!$A$3:$E$3515,5,FALSE)</f>
        <v>0.3</v>
      </c>
      <c r="E2250" s="1">
        <f>VLOOKUP(A2250,'ADM Details FY17'!$A$3:$F$3515,6,FALSE)</f>
        <v>0</v>
      </c>
      <c r="F2250" s="1">
        <f>VLOOKUP(A2250,'ADM Details FY17'!$A$3:$G$3515,7,FALSE)</f>
        <v>0</v>
      </c>
      <c r="G2250" s="1">
        <f>VLOOKUP(A2250,'ADM Details FY17'!$A$3:$H$3515,8,FALSE)</f>
        <v>0.25</v>
      </c>
      <c r="H2250" s="1">
        <f>VLOOKUP(A2250,'ADM Details FY17'!$A$3:$I$3515,9,FALSE)</f>
        <v>0</v>
      </c>
      <c r="I2250" s="1">
        <f>VLOOKUP(A2250,'ADM Details FY17'!$A$3:$J$3517,10,FALSE)</f>
        <v>0</v>
      </c>
      <c r="J2250" s="1">
        <f>VLOOKUP(A2250,'ADM Details FY17'!$A$3:$K$3515,11,FALSE)</f>
        <v>0</v>
      </c>
      <c r="K2250" s="1">
        <f>VLOOKUP(A2250,'ADM Details FY17'!$A$3:$M$3515,13,FALSE)</f>
        <v>0.3</v>
      </c>
      <c r="L2250" s="1">
        <f>VLOOKUP(A2250,'ADM Details FY17'!$A$3:$O$3515,15,FALSE)</f>
        <v>0</v>
      </c>
      <c r="M2250" s="1">
        <f>VLOOKUP(A2250,'ADM Details FY17'!$A$3:$P$3515,16,FALSE)</f>
        <v>0</v>
      </c>
      <c r="N2250" s="1">
        <f>VLOOKUP(A2250,'ADM Details FY17'!$A$3:$Q$3515,17,FALSE)</f>
        <v>0</v>
      </c>
      <c r="O2250" s="1">
        <f>VLOOKUP(A2250,'ADM Details FY17'!$A$3:$S$3515,19,FALSE)</f>
        <v>0</v>
      </c>
      <c r="P2250" s="1">
        <f>VLOOKUP(A2250,'ADM Details FY17'!$A$3:$U$3515,21,FALSE)</f>
        <v>0</v>
      </c>
      <c r="Q2250" s="1">
        <f>VLOOKUP(A2250,'ADM Details FY17'!$A$3:$V$3515,22,FALSE)</f>
        <v>0</v>
      </c>
      <c r="R2250" s="1">
        <f>VLOOKUP(A2250,'ADM Details FY17'!$A$3:$W$3515,23,FALSE)</f>
        <v>0</v>
      </c>
      <c r="S2250" s="1">
        <f>VLOOKUP(A2250,'ADM Details FY17'!$A$3:$X$3515,24,FALSE)</f>
        <v>0</v>
      </c>
      <c r="T2250" s="1">
        <f>VLOOKUP(A2250,'ADM Details FY17'!$A$3:$Y$3515,25,FALSE)</f>
        <v>0</v>
      </c>
      <c r="U2250" s="1">
        <f>VLOOKUP(A2250,'ADM Details FY17'!$A$3:$AA$3515,27,FALSE)</f>
        <v>0</v>
      </c>
      <c r="V2250" s="1">
        <f>IFERROR(VLOOKUP(C2250,'eindex _tget pp '!$A$4:$E$615,5,FALSE),0)</f>
        <v>2018.2177873338546</v>
      </c>
      <c r="W2250" s="31">
        <f>IFERROR(VLOOKUP(C2250,'eindex _tget pp '!$A$4:$F$615,6,FALSE),0)</f>
        <v>4.1098962133999999</v>
      </c>
      <c r="X2250" s="4">
        <f>IFERROR(VLOOKUP(B2250,'eschools 16'!$A$2:$F$25,6,FALSE),1)</f>
        <v>1</v>
      </c>
      <c r="Y2250" s="1">
        <f t="shared" si="175"/>
        <v>151.37</v>
      </c>
      <c r="Z2250" s="1">
        <f t="shared" si="176"/>
        <v>335.37</v>
      </c>
      <c r="AA2250" s="31">
        <f>IFERROR(VLOOKUP(C2250,'eindex _tget pp '!$A$4:$G$615,7,FALSE),0)</f>
        <v>0.89960652399999996</v>
      </c>
      <c r="AB2250" s="1">
        <f>VLOOKUP(A2250,'ADM Details FY17'!$A$3:$AB$3515,28,FALSE)</f>
        <v>0</v>
      </c>
      <c r="AC2250" s="1">
        <f t="shared" si="177"/>
        <v>0</v>
      </c>
      <c r="AD2250" s="1">
        <f t="shared" si="178"/>
        <v>0.3</v>
      </c>
      <c r="AE2250" s="1">
        <f t="shared" si="179"/>
        <v>45</v>
      </c>
    </row>
    <row r="2251" spans="1:31" x14ac:dyDescent="0.25">
      <c r="A2251" t="str">
        <f>B2251&amp;"-"&amp;COUNTIF($B$3:B2251,B2251)</f>
        <v>610-42</v>
      </c>
      <c r="B2251">
        <v>610</v>
      </c>
      <c r="C2251" s="18">
        <f>VLOOKUP(A2251,'ADM Details FY17'!$A$3:$D$3515,4,FALSE)</f>
        <v>50393</v>
      </c>
      <c r="D2251" s="1">
        <f>VLOOKUP(A2251,'ADM Details FY17'!$A$3:$E$3515,5,FALSE)</f>
        <v>0.78</v>
      </c>
      <c r="E2251" s="1">
        <f>VLOOKUP(A2251,'ADM Details FY17'!$A$3:$F$3515,6,FALSE)</f>
        <v>0</v>
      </c>
      <c r="F2251" s="1">
        <f>VLOOKUP(A2251,'ADM Details FY17'!$A$3:$G$3515,7,FALSE)</f>
        <v>0</v>
      </c>
      <c r="G2251" s="1">
        <f>VLOOKUP(A2251,'ADM Details FY17'!$A$3:$H$3515,8,FALSE)</f>
        <v>0</v>
      </c>
      <c r="H2251" s="1">
        <f>VLOOKUP(A2251,'ADM Details FY17'!$A$3:$I$3515,9,FALSE)</f>
        <v>0</v>
      </c>
      <c r="I2251" s="1">
        <f>VLOOKUP(A2251,'ADM Details FY17'!$A$3:$J$3517,10,FALSE)</f>
        <v>0</v>
      </c>
      <c r="J2251" s="1">
        <f>VLOOKUP(A2251,'ADM Details FY17'!$A$3:$K$3515,11,FALSE)</f>
        <v>0</v>
      </c>
      <c r="K2251" s="1">
        <f>VLOOKUP(A2251,'ADM Details FY17'!$A$3:$M$3515,13,FALSE)</f>
        <v>0.78</v>
      </c>
      <c r="L2251" s="1">
        <f>VLOOKUP(A2251,'ADM Details FY17'!$A$3:$O$3515,15,FALSE)</f>
        <v>0</v>
      </c>
      <c r="M2251" s="1">
        <f>VLOOKUP(A2251,'ADM Details FY17'!$A$3:$P$3515,16,FALSE)</f>
        <v>0</v>
      </c>
      <c r="N2251" s="1">
        <f>VLOOKUP(A2251,'ADM Details FY17'!$A$3:$Q$3515,17,FALSE)</f>
        <v>0</v>
      </c>
      <c r="O2251" s="1">
        <f>VLOOKUP(A2251,'ADM Details FY17'!$A$3:$S$3515,19,FALSE)</f>
        <v>0</v>
      </c>
      <c r="P2251" s="1">
        <f>VLOOKUP(A2251,'ADM Details FY17'!$A$3:$U$3515,21,FALSE)</f>
        <v>0</v>
      </c>
      <c r="Q2251" s="1">
        <f>VLOOKUP(A2251,'ADM Details FY17'!$A$3:$V$3515,22,FALSE)</f>
        <v>0</v>
      </c>
      <c r="R2251" s="1">
        <f>VLOOKUP(A2251,'ADM Details FY17'!$A$3:$W$3515,23,FALSE)</f>
        <v>0</v>
      </c>
      <c r="S2251" s="1">
        <f>VLOOKUP(A2251,'ADM Details FY17'!$A$3:$X$3515,24,FALSE)</f>
        <v>0</v>
      </c>
      <c r="T2251" s="1">
        <f>VLOOKUP(A2251,'ADM Details FY17'!$A$3:$Y$3515,25,FALSE)</f>
        <v>0</v>
      </c>
      <c r="U2251" s="1">
        <f>VLOOKUP(A2251,'ADM Details FY17'!$A$3:$AA$3515,27,FALSE)</f>
        <v>0</v>
      </c>
      <c r="V2251" s="1">
        <f>IFERROR(VLOOKUP(C2251,'eindex _tget pp '!$A$4:$E$615,5,FALSE),0)</f>
        <v>1018.1130791568545</v>
      </c>
      <c r="W2251" s="31">
        <f>IFERROR(VLOOKUP(C2251,'eindex _tget pp '!$A$4:$F$615,6,FALSE),0)</f>
        <v>3.0653403602</v>
      </c>
      <c r="X2251" s="4">
        <f>IFERROR(VLOOKUP(B2251,'eschools 16'!$A$2:$F$25,6,FALSE),1)</f>
        <v>1</v>
      </c>
      <c r="Y2251" s="1">
        <f t="shared" si="175"/>
        <v>198.53</v>
      </c>
      <c r="Z2251" s="1">
        <f t="shared" si="176"/>
        <v>650.34</v>
      </c>
      <c r="AA2251" s="31">
        <f>IFERROR(VLOOKUP(C2251,'eindex _tget pp '!$A$4:$G$615,7,FALSE),0)</f>
        <v>0.64827306100000004</v>
      </c>
      <c r="AB2251" s="1">
        <f>VLOOKUP(A2251,'ADM Details FY17'!$A$3:$AB$3515,28,FALSE)</f>
        <v>0</v>
      </c>
      <c r="AC2251" s="1">
        <f t="shared" si="177"/>
        <v>0</v>
      </c>
      <c r="AD2251" s="1">
        <f t="shared" si="178"/>
        <v>0.78</v>
      </c>
      <c r="AE2251" s="1">
        <f t="shared" si="179"/>
        <v>117</v>
      </c>
    </row>
    <row r="2252" spans="1:31" x14ac:dyDescent="0.25">
      <c r="A2252" t="str">
        <f>B2252&amp;"-"&amp;COUNTIF($B$3:B2252,B2252)</f>
        <v>610-43</v>
      </c>
      <c r="B2252">
        <v>610</v>
      </c>
      <c r="C2252" s="18">
        <f>VLOOKUP(A2252,'ADM Details FY17'!$A$3:$D$3515,4,FALSE)</f>
        <v>45047</v>
      </c>
      <c r="D2252" s="1">
        <f>VLOOKUP(A2252,'ADM Details FY17'!$A$3:$E$3515,5,FALSE)</f>
        <v>0.25</v>
      </c>
      <c r="E2252" s="1">
        <f>VLOOKUP(A2252,'ADM Details FY17'!$A$3:$F$3515,6,FALSE)</f>
        <v>0</v>
      </c>
      <c r="F2252" s="1">
        <f>VLOOKUP(A2252,'ADM Details FY17'!$A$3:$G$3515,7,FALSE)</f>
        <v>0</v>
      </c>
      <c r="G2252" s="1">
        <f>VLOOKUP(A2252,'ADM Details FY17'!$A$3:$H$3515,8,FALSE)</f>
        <v>0.05</v>
      </c>
      <c r="H2252" s="1">
        <f>VLOOKUP(A2252,'ADM Details FY17'!$A$3:$I$3515,9,FALSE)</f>
        <v>0</v>
      </c>
      <c r="I2252" s="1">
        <f>VLOOKUP(A2252,'ADM Details FY17'!$A$3:$J$3517,10,FALSE)</f>
        <v>0</v>
      </c>
      <c r="J2252" s="1">
        <f>VLOOKUP(A2252,'ADM Details FY17'!$A$3:$K$3515,11,FALSE)</f>
        <v>0</v>
      </c>
      <c r="K2252" s="1">
        <f>VLOOKUP(A2252,'ADM Details FY17'!$A$3:$M$3515,13,FALSE)</f>
        <v>0.25</v>
      </c>
      <c r="L2252" s="1">
        <f>VLOOKUP(A2252,'ADM Details FY17'!$A$3:$O$3515,15,FALSE)</f>
        <v>0</v>
      </c>
      <c r="M2252" s="1">
        <f>VLOOKUP(A2252,'ADM Details FY17'!$A$3:$P$3515,16,FALSE)</f>
        <v>0</v>
      </c>
      <c r="N2252" s="1">
        <f>VLOOKUP(A2252,'ADM Details FY17'!$A$3:$Q$3515,17,FALSE)</f>
        <v>0</v>
      </c>
      <c r="O2252" s="1">
        <f>VLOOKUP(A2252,'ADM Details FY17'!$A$3:$S$3515,19,FALSE)</f>
        <v>0</v>
      </c>
      <c r="P2252" s="1">
        <f>VLOOKUP(A2252,'ADM Details FY17'!$A$3:$U$3515,21,FALSE)</f>
        <v>0</v>
      </c>
      <c r="Q2252" s="1">
        <f>VLOOKUP(A2252,'ADM Details FY17'!$A$3:$V$3515,22,FALSE)</f>
        <v>0</v>
      </c>
      <c r="R2252" s="1">
        <f>VLOOKUP(A2252,'ADM Details FY17'!$A$3:$W$3515,23,FALSE)</f>
        <v>0</v>
      </c>
      <c r="S2252" s="1">
        <f>VLOOKUP(A2252,'ADM Details FY17'!$A$3:$X$3515,24,FALSE)</f>
        <v>0</v>
      </c>
      <c r="T2252" s="1">
        <f>VLOOKUP(A2252,'ADM Details FY17'!$A$3:$Y$3515,25,FALSE)</f>
        <v>0</v>
      </c>
      <c r="U2252" s="1">
        <f>VLOOKUP(A2252,'ADM Details FY17'!$A$3:$AA$3515,27,FALSE)</f>
        <v>0</v>
      </c>
      <c r="V2252" s="1">
        <f>IFERROR(VLOOKUP(C2252,'eindex _tget pp '!$A$4:$E$615,5,FALSE),0)</f>
        <v>83.620651896782661</v>
      </c>
      <c r="W2252" s="31">
        <f>IFERROR(VLOOKUP(C2252,'eindex _tget pp '!$A$4:$F$615,6,FALSE),0)</f>
        <v>0.66135081969999998</v>
      </c>
      <c r="X2252" s="4">
        <f>IFERROR(VLOOKUP(B2252,'eschools 16'!$A$2:$F$25,6,FALSE),1)</f>
        <v>1</v>
      </c>
      <c r="Y2252" s="1">
        <f t="shared" si="175"/>
        <v>5.23</v>
      </c>
      <c r="Z2252" s="1">
        <f t="shared" si="176"/>
        <v>44.97</v>
      </c>
      <c r="AA2252" s="31">
        <f>IFERROR(VLOOKUP(C2252,'eindex _tget pp '!$A$4:$G$615,7,FALSE),0)</f>
        <v>0.38829070799999998</v>
      </c>
      <c r="AB2252" s="1">
        <f>VLOOKUP(A2252,'ADM Details FY17'!$A$3:$AB$3515,28,FALSE)</f>
        <v>0</v>
      </c>
      <c r="AC2252" s="1">
        <f t="shared" si="177"/>
        <v>0</v>
      </c>
      <c r="AD2252" s="1">
        <f t="shared" si="178"/>
        <v>0.25</v>
      </c>
      <c r="AE2252" s="1">
        <f t="shared" si="179"/>
        <v>37.5</v>
      </c>
    </row>
    <row r="2253" spans="1:31" x14ac:dyDescent="0.25">
      <c r="A2253" t="str">
        <f>B2253&amp;"-"&amp;COUNTIF($B$3:B2253,B2253)</f>
        <v>610-44</v>
      </c>
      <c r="B2253">
        <v>610</v>
      </c>
      <c r="C2253" s="18">
        <f>VLOOKUP(A2253,'ADM Details FY17'!$A$3:$D$3515,4,FALSE)</f>
        <v>49106</v>
      </c>
      <c r="D2253" s="1">
        <f>VLOOKUP(A2253,'ADM Details FY17'!$A$3:$E$3515,5,FALSE)</f>
        <v>1</v>
      </c>
      <c r="E2253" s="1">
        <f>VLOOKUP(A2253,'ADM Details FY17'!$A$3:$F$3515,6,FALSE)</f>
        <v>0</v>
      </c>
      <c r="F2253" s="1">
        <f>VLOOKUP(A2253,'ADM Details FY17'!$A$3:$G$3515,7,FALSE)</f>
        <v>0</v>
      </c>
      <c r="G2253" s="1">
        <f>VLOOKUP(A2253,'ADM Details FY17'!$A$3:$H$3515,8,FALSE)</f>
        <v>0.61</v>
      </c>
      <c r="H2253" s="1">
        <f>VLOOKUP(A2253,'ADM Details FY17'!$A$3:$I$3515,9,FALSE)</f>
        <v>0</v>
      </c>
      <c r="I2253" s="1">
        <f>VLOOKUP(A2253,'ADM Details FY17'!$A$3:$J$3517,10,FALSE)</f>
        <v>0</v>
      </c>
      <c r="J2253" s="1">
        <f>VLOOKUP(A2253,'ADM Details FY17'!$A$3:$K$3515,11,FALSE)</f>
        <v>0</v>
      </c>
      <c r="K2253" s="1">
        <f>VLOOKUP(A2253,'ADM Details FY17'!$A$3:$M$3515,13,FALSE)</f>
        <v>1</v>
      </c>
      <c r="L2253" s="1">
        <f>VLOOKUP(A2253,'ADM Details FY17'!$A$3:$O$3515,15,FALSE)</f>
        <v>0</v>
      </c>
      <c r="M2253" s="1">
        <f>VLOOKUP(A2253,'ADM Details FY17'!$A$3:$P$3515,16,FALSE)</f>
        <v>0</v>
      </c>
      <c r="N2253" s="1">
        <f>VLOOKUP(A2253,'ADM Details FY17'!$A$3:$Q$3515,17,FALSE)</f>
        <v>0</v>
      </c>
      <c r="O2253" s="1">
        <f>VLOOKUP(A2253,'ADM Details FY17'!$A$3:$S$3515,19,FALSE)</f>
        <v>0</v>
      </c>
      <c r="P2253" s="1">
        <f>VLOOKUP(A2253,'ADM Details FY17'!$A$3:$U$3515,21,FALSE)</f>
        <v>0</v>
      </c>
      <c r="Q2253" s="1">
        <f>VLOOKUP(A2253,'ADM Details FY17'!$A$3:$V$3515,22,FALSE)</f>
        <v>0</v>
      </c>
      <c r="R2253" s="1">
        <f>VLOOKUP(A2253,'ADM Details FY17'!$A$3:$W$3515,23,FALSE)</f>
        <v>0</v>
      </c>
      <c r="S2253" s="1">
        <f>VLOOKUP(A2253,'ADM Details FY17'!$A$3:$X$3515,24,FALSE)</f>
        <v>0</v>
      </c>
      <c r="T2253" s="1">
        <f>VLOOKUP(A2253,'ADM Details FY17'!$A$3:$Y$3515,25,FALSE)</f>
        <v>0</v>
      </c>
      <c r="U2253" s="1">
        <f>VLOOKUP(A2253,'ADM Details FY17'!$A$3:$AA$3515,27,FALSE)</f>
        <v>0</v>
      </c>
      <c r="V2253" s="1">
        <f>IFERROR(VLOOKUP(C2253,'eindex _tget pp '!$A$4:$E$615,5,FALSE),0)</f>
        <v>58.722339104770533</v>
      </c>
      <c r="W2253" s="31">
        <f>IFERROR(VLOOKUP(C2253,'eindex _tget pp '!$A$4:$F$615,6,FALSE),0)</f>
        <v>0.89098288820000004</v>
      </c>
      <c r="X2253" s="4">
        <f>IFERROR(VLOOKUP(B2253,'eschools 16'!$A$2:$F$25,6,FALSE),1)</f>
        <v>1</v>
      </c>
      <c r="Y2253" s="1">
        <f t="shared" si="175"/>
        <v>14.68</v>
      </c>
      <c r="Z2253" s="1">
        <f t="shared" si="176"/>
        <v>242.35</v>
      </c>
      <c r="AA2253" s="31">
        <f>IFERROR(VLOOKUP(C2253,'eindex _tget pp '!$A$4:$G$615,7,FALSE),0)</f>
        <v>0.295953668</v>
      </c>
      <c r="AB2253" s="1">
        <f>VLOOKUP(A2253,'ADM Details FY17'!$A$3:$AB$3515,28,FALSE)</f>
        <v>0</v>
      </c>
      <c r="AC2253" s="1">
        <f t="shared" si="177"/>
        <v>0</v>
      </c>
      <c r="AD2253" s="1">
        <f t="shared" si="178"/>
        <v>1</v>
      </c>
      <c r="AE2253" s="1">
        <f t="shared" si="179"/>
        <v>150</v>
      </c>
    </row>
    <row r="2254" spans="1:31" x14ac:dyDescent="0.25">
      <c r="A2254" t="str">
        <f>B2254&amp;"-"&amp;COUNTIF($B$3:B2254,B2254)</f>
        <v>610-45</v>
      </c>
      <c r="B2254">
        <v>610</v>
      </c>
      <c r="C2254" s="18">
        <f>VLOOKUP(A2254,'ADM Details FY17'!$A$3:$D$3515,4,FALSE)</f>
        <v>45070</v>
      </c>
      <c r="D2254" s="1">
        <f>VLOOKUP(A2254,'ADM Details FY17'!$A$3:$E$3515,5,FALSE)</f>
        <v>0.04</v>
      </c>
      <c r="E2254" s="1">
        <f>VLOOKUP(A2254,'ADM Details FY17'!$A$3:$F$3515,6,FALSE)</f>
        <v>0</v>
      </c>
      <c r="F2254" s="1">
        <f>VLOOKUP(A2254,'ADM Details FY17'!$A$3:$G$3515,7,FALSE)</f>
        <v>0.04</v>
      </c>
      <c r="G2254" s="1">
        <f>VLOOKUP(A2254,'ADM Details FY17'!$A$3:$H$3515,8,FALSE)</f>
        <v>0</v>
      </c>
      <c r="H2254" s="1">
        <f>VLOOKUP(A2254,'ADM Details FY17'!$A$3:$I$3515,9,FALSE)</f>
        <v>0</v>
      </c>
      <c r="I2254" s="1">
        <f>VLOOKUP(A2254,'ADM Details FY17'!$A$3:$J$3517,10,FALSE)</f>
        <v>0</v>
      </c>
      <c r="J2254" s="1">
        <f>VLOOKUP(A2254,'ADM Details FY17'!$A$3:$K$3515,11,FALSE)</f>
        <v>0</v>
      </c>
      <c r="K2254" s="1">
        <f>VLOOKUP(A2254,'ADM Details FY17'!$A$3:$M$3515,13,FALSE)</f>
        <v>0.04</v>
      </c>
      <c r="L2254" s="1">
        <f>VLOOKUP(A2254,'ADM Details FY17'!$A$3:$O$3515,15,FALSE)</f>
        <v>0</v>
      </c>
      <c r="M2254" s="1">
        <f>VLOOKUP(A2254,'ADM Details FY17'!$A$3:$P$3515,16,FALSE)</f>
        <v>0</v>
      </c>
      <c r="N2254" s="1">
        <f>VLOOKUP(A2254,'ADM Details FY17'!$A$3:$Q$3515,17,FALSE)</f>
        <v>0</v>
      </c>
      <c r="O2254" s="1">
        <f>VLOOKUP(A2254,'ADM Details FY17'!$A$3:$S$3515,19,FALSE)</f>
        <v>0</v>
      </c>
      <c r="P2254" s="1">
        <f>VLOOKUP(A2254,'ADM Details FY17'!$A$3:$U$3515,21,FALSE)</f>
        <v>0</v>
      </c>
      <c r="Q2254" s="1">
        <f>VLOOKUP(A2254,'ADM Details FY17'!$A$3:$V$3515,22,FALSE)</f>
        <v>0</v>
      </c>
      <c r="R2254" s="1">
        <f>VLOOKUP(A2254,'ADM Details FY17'!$A$3:$W$3515,23,FALSE)</f>
        <v>0</v>
      </c>
      <c r="S2254" s="1">
        <f>VLOOKUP(A2254,'ADM Details FY17'!$A$3:$X$3515,24,FALSE)</f>
        <v>0</v>
      </c>
      <c r="T2254" s="1">
        <f>VLOOKUP(A2254,'ADM Details FY17'!$A$3:$Y$3515,25,FALSE)</f>
        <v>0</v>
      </c>
      <c r="U2254" s="1">
        <f>VLOOKUP(A2254,'ADM Details FY17'!$A$3:$AA$3515,27,FALSE)</f>
        <v>0</v>
      </c>
      <c r="V2254" s="1">
        <f>IFERROR(VLOOKUP(C2254,'eindex _tget pp '!$A$4:$E$615,5,FALSE),0)</f>
        <v>1923.466170566644</v>
      </c>
      <c r="W2254" s="31">
        <f>IFERROR(VLOOKUP(C2254,'eindex _tget pp '!$A$4:$F$615,6,FALSE),0)</f>
        <v>1.0213142019000001</v>
      </c>
      <c r="X2254" s="4">
        <f>IFERROR(VLOOKUP(B2254,'eschools 16'!$A$2:$F$25,6,FALSE),1)</f>
        <v>1</v>
      </c>
      <c r="Y2254" s="1">
        <f t="shared" si="175"/>
        <v>19.23</v>
      </c>
      <c r="Z2254" s="1">
        <f t="shared" si="176"/>
        <v>11.11</v>
      </c>
      <c r="AA2254" s="31">
        <f>IFERROR(VLOOKUP(C2254,'eindex _tget pp '!$A$4:$G$615,7,FALSE),0)</f>
        <v>0.84270771099999997</v>
      </c>
      <c r="AB2254" s="1">
        <f>VLOOKUP(A2254,'ADM Details FY17'!$A$3:$AB$3515,28,FALSE)</f>
        <v>0</v>
      </c>
      <c r="AC2254" s="1">
        <f t="shared" si="177"/>
        <v>0</v>
      </c>
      <c r="AD2254" s="1">
        <f t="shared" si="178"/>
        <v>0.04</v>
      </c>
      <c r="AE2254" s="1">
        <f t="shared" si="179"/>
        <v>6</v>
      </c>
    </row>
    <row r="2255" spans="1:31" x14ac:dyDescent="0.25">
      <c r="A2255" t="str">
        <f>B2255&amp;"-"&amp;COUNTIF($B$3:B2255,B2255)</f>
        <v>610-46</v>
      </c>
      <c r="B2255">
        <v>610</v>
      </c>
      <c r="C2255" s="18">
        <f>VLOOKUP(A2255,'ADM Details FY17'!$A$3:$D$3515,4,FALSE)</f>
        <v>45112</v>
      </c>
      <c r="D2255" s="1">
        <f>VLOOKUP(A2255,'ADM Details FY17'!$A$3:$E$3515,5,FALSE)</f>
        <v>0.42</v>
      </c>
      <c r="E2255" s="1">
        <f>VLOOKUP(A2255,'ADM Details FY17'!$A$3:$F$3515,6,FALSE)</f>
        <v>0</v>
      </c>
      <c r="F2255" s="1">
        <f>VLOOKUP(A2255,'ADM Details FY17'!$A$3:$G$3515,7,FALSE)</f>
        <v>0.42</v>
      </c>
      <c r="G2255" s="1">
        <f>VLOOKUP(A2255,'ADM Details FY17'!$A$3:$H$3515,8,FALSE)</f>
        <v>0</v>
      </c>
      <c r="H2255" s="1">
        <f>VLOOKUP(A2255,'ADM Details FY17'!$A$3:$I$3515,9,FALSE)</f>
        <v>0</v>
      </c>
      <c r="I2255" s="1">
        <f>VLOOKUP(A2255,'ADM Details FY17'!$A$3:$J$3517,10,FALSE)</f>
        <v>0</v>
      </c>
      <c r="J2255" s="1">
        <f>VLOOKUP(A2255,'ADM Details FY17'!$A$3:$K$3515,11,FALSE)</f>
        <v>0</v>
      </c>
      <c r="K2255" s="1">
        <f>VLOOKUP(A2255,'ADM Details FY17'!$A$3:$M$3515,13,FALSE)</f>
        <v>0.42</v>
      </c>
      <c r="L2255" s="1">
        <f>VLOOKUP(A2255,'ADM Details FY17'!$A$3:$O$3515,15,FALSE)</f>
        <v>0</v>
      </c>
      <c r="M2255" s="1">
        <f>VLOOKUP(A2255,'ADM Details FY17'!$A$3:$P$3515,16,FALSE)</f>
        <v>0</v>
      </c>
      <c r="N2255" s="1">
        <f>VLOOKUP(A2255,'ADM Details FY17'!$A$3:$Q$3515,17,FALSE)</f>
        <v>0</v>
      </c>
      <c r="O2255" s="1">
        <f>VLOOKUP(A2255,'ADM Details FY17'!$A$3:$S$3515,19,FALSE)</f>
        <v>0</v>
      </c>
      <c r="P2255" s="1">
        <f>VLOOKUP(A2255,'ADM Details FY17'!$A$3:$U$3515,21,FALSE)</f>
        <v>0</v>
      </c>
      <c r="Q2255" s="1">
        <f>VLOOKUP(A2255,'ADM Details FY17'!$A$3:$V$3515,22,FALSE)</f>
        <v>0</v>
      </c>
      <c r="R2255" s="1">
        <f>VLOOKUP(A2255,'ADM Details FY17'!$A$3:$W$3515,23,FALSE)</f>
        <v>0</v>
      </c>
      <c r="S2255" s="1">
        <f>VLOOKUP(A2255,'ADM Details FY17'!$A$3:$X$3515,24,FALSE)</f>
        <v>0</v>
      </c>
      <c r="T2255" s="1">
        <f>VLOOKUP(A2255,'ADM Details FY17'!$A$3:$Y$3515,25,FALSE)</f>
        <v>0</v>
      </c>
      <c r="U2255" s="1">
        <f>VLOOKUP(A2255,'ADM Details FY17'!$A$3:$AA$3515,27,FALSE)</f>
        <v>0</v>
      </c>
      <c r="V2255" s="1">
        <f>IFERROR(VLOOKUP(C2255,'eindex _tget pp '!$A$4:$E$615,5,FALSE),0)</f>
        <v>389.4355083007149</v>
      </c>
      <c r="W2255" s="31">
        <f>IFERROR(VLOOKUP(C2255,'eindex _tget pp '!$A$4:$F$615,6,FALSE),0)</f>
        <v>1.185985858</v>
      </c>
      <c r="X2255" s="4">
        <f>IFERROR(VLOOKUP(B2255,'eschools 16'!$A$2:$F$25,6,FALSE),1)</f>
        <v>1</v>
      </c>
      <c r="Y2255" s="1">
        <f t="shared" si="175"/>
        <v>40.89</v>
      </c>
      <c r="Z2255" s="1">
        <f t="shared" si="176"/>
        <v>135.49</v>
      </c>
      <c r="AA2255" s="31">
        <f>IFERROR(VLOOKUP(C2255,'eindex _tget pp '!$A$4:$G$615,7,FALSE),0)</f>
        <v>0.47260367399999997</v>
      </c>
      <c r="AB2255" s="1">
        <f>VLOOKUP(A2255,'ADM Details FY17'!$A$3:$AB$3515,28,FALSE)</f>
        <v>0</v>
      </c>
      <c r="AC2255" s="1">
        <f t="shared" si="177"/>
        <v>0</v>
      </c>
      <c r="AD2255" s="1">
        <f t="shared" si="178"/>
        <v>0.42</v>
      </c>
      <c r="AE2255" s="1">
        <f t="shared" si="179"/>
        <v>63</v>
      </c>
    </row>
    <row r="2256" spans="1:31" x14ac:dyDescent="0.25">
      <c r="A2256" t="str">
        <f>B2256&amp;"-"&amp;COUNTIF($B$3:B2256,B2256)</f>
        <v>610-47</v>
      </c>
      <c r="B2256">
        <v>610</v>
      </c>
      <c r="C2256" s="18">
        <f>VLOOKUP(A2256,'ADM Details FY17'!$A$3:$D$3515,4,FALSE)</f>
        <v>45120</v>
      </c>
      <c r="D2256" s="1">
        <f>VLOOKUP(A2256,'ADM Details FY17'!$A$3:$E$3515,5,FALSE)</f>
        <v>0.57999999999999996</v>
      </c>
      <c r="E2256" s="1">
        <f>VLOOKUP(A2256,'ADM Details FY17'!$A$3:$F$3515,6,FALSE)</f>
        <v>0</v>
      </c>
      <c r="F2256" s="1">
        <f>VLOOKUP(A2256,'ADM Details FY17'!$A$3:$G$3515,7,FALSE)</f>
        <v>0</v>
      </c>
      <c r="G2256" s="1">
        <f>VLOOKUP(A2256,'ADM Details FY17'!$A$3:$H$3515,8,FALSE)</f>
        <v>0</v>
      </c>
      <c r="H2256" s="1">
        <f>VLOOKUP(A2256,'ADM Details FY17'!$A$3:$I$3515,9,FALSE)</f>
        <v>0</v>
      </c>
      <c r="I2256" s="1">
        <f>VLOOKUP(A2256,'ADM Details FY17'!$A$3:$J$3517,10,FALSE)</f>
        <v>0</v>
      </c>
      <c r="J2256" s="1">
        <f>VLOOKUP(A2256,'ADM Details FY17'!$A$3:$K$3515,11,FALSE)</f>
        <v>0</v>
      </c>
      <c r="K2256" s="1">
        <f>VLOOKUP(A2256,'ADM Details FY17'!$A$3:$M$3515,13,FALSE)</f>
        <v>0.57999999999999996</v>
      </c>
      <c r="L2256" s="1">
        <f>VLOOKUP(A2256,'ADM Details FY17'!$A$3:$O$3515,15,FALSE)</f>
        <v>0</v>
      </c>
      <c r="M2256" s="1">
        <f>VLOOKUP(A2256,'ADM Details FY17'!$A$3:$P$3515,16,FALSE)</f>
        <v>0</v>
      </c>
      <c r="N2256" s="1">
        <f>VLOOKUP(A2256,'ADM Details FY17'!$A$3:$Q$3515,17,FALSE)</f>
        <v>0</v>
      </c>
      <c r="O2256" s="1">
        <f>VLOOKUP(A2256,'ADM Details FY17'!$A$3:$S$3515,19,FALSE)</f>
        <v>0</v>
      </c>
      <c r="P2256" s="1">
        <f>VLOOKUP(A2256,'ADM Details FY17'!$A$3:$U$3515,21,FALSE)</f>
        <v>0</v>
      </c>
      <c r="Q2256" s="1">
        <f>VLOOKUP(A2256,'ADM Details FY17'!$A$3:$V$3515,22,FALSE)</f>
        <v>0</v>
      </c>
      <c r="R2256" s="1">
        <f>VLOOKUP(A2256,'ADM Details FY17'!$A$3:$W$3515,23,FALSE)</f>
        <v>0</v>
      </c>
      <c r="S2256" s="1">
        <f>VLOOKUP(A2256,'ADM Details FY17'!$A$3:$X$3515,24,FALSE)</f>
        <v>0</v>
      </c>
      <c r="T2256" s="1">
        <f>VLOOKUP(A2256,'ADM Details FY17'!$A$3:$Y$3515,25,FALSE)</f>
        <v>0</v>
      </c>
      <c r="U2256" s="1">
        <f>VLOOKUP(A2256,'ADM Details FY17'!$A$3:$AA$3515,27,FALSE)</f>
        <v>0</v>
      </c>
      <c r="V2256" s="1">
        <f>IFERROR(VLOOKUP(C2256,'eindex _tget pp '!$A$4:$E$615,5,FALSE),0)</f>
        <v>85.124003181045353</v>
      </c>
      <c r="W2256" s="31">
        <f>IFERROR(VLOOKUP(C2256,'eindex _tget pp '!$A$4:$F$615,6,FALSE),0)</f>
        <v>1.0744250469000001</v>
      </c>
      <c r="X2256" s="4">
        <f>IFERROR(VLOOKUP(B2256,'eschools 16'!$A$2:$F$25,6,FALSE),1)</f>
        <v>1</v>
      </c>
      <c r="Y2256" s="1">
        <f t="shared" si="175"/>
        <v>12.34</v>
      </c>
      <c r="Z2256" s="1">
        <f t="shared" si="176"/>
        <v>169.5</v>
      </c>
      <c r="AA2256" s="31">
        <f>IFERROR(VLOOKUP(C2256,'eindex _tget pp '!$A$4:$G$615,7,FALSE),0)</f>
        <v>0.40508573799999997</v>
      </c>
      <c r="AB2256" s="1">
        <f>VLOOKUP(A2256,'ADM Details FY17'!$A$3:$AB$3515,28,FALSE)</f>
        <v>0</v>
      </c>
      <c r="AC2256" s="1">
        <f t="shared" si="177"/>
        <v>0</v>
      </c>
      <c r="AD2256" s="1">
        <f t="shared" si="178"/>
        <v>0.57999999999999996</v>
      </c>
      <c r="AE2256" s="1">
        <f t="shared" si="179"/>
        <v>87</v>
      </c>
    </row>
    <row r="2257" spans="1:31" x14ac:dyDescent="0.25">
      <c r="A2257" t="str">
        <f>B2257&amp;"-"&amp;COUNTIF($B$3:B2257,B2257)</f>
        <v>610-48</v>
      </c>
      <c r="B2257">
        <v>610</v>
      </c>
      <c r="C2257" s="18">
        <f>VLOOKUP(A2257,'ADM Details FY17'!$A$3:$D$3515,4,FALSE)</f>
        <v>45138</v>
      </c>
      <c r="D2257" s="1">
        <f>VLOOKUP(A2257,'ADM Details FY17'!$A$3:$E$3515,5,FALSE)</f>
        <v>0.08</v>
      </c>
      <c r="E2257" s="1">
        <f>VLOOKUP(A2257,'ADM Details FY17'!$A$3:$F$3515,6,FALSE)</f>
        <v>0</v>
      </c>
      <c r="F2257" s="1">
        <f>VLOOKUP(A2257,'ADM Details FY17'!$A$3:$G$3515,7,FALSE)</f>
        <v>0</v>
      </c>
      <c r="G2257" s="1">
        <f>VLOOKUP(A2257,'ADM Details FY17'!$A$3:$H$3515,8,FALSE)</f>
        <v>0</v>
      </c>
      <c r="H2257" s="1">
        <f>VLOOKUP(A2257,'ADM Details FY17'!$A$3:$I$3515,9,FALSE)</f>
        <v>0</v>
      </c>
      <c r="I2257" s="1">
        <f>VLOOKUP(A2257,'ADM Details FY17'!$A$3:$J$3517,10,FALSE)</f>
        <v>0</v>
      </c>
      <c r="J2257" s="1">
        <f>VLOOKUP(A2257,'ADM Details FY17'!$A$3:$K$3515,11,FALSE)</f>
        <v>0</v>
      </c>
      <c r="K2257" s="1">
        <f>VLOOKUP(A2257,'ADM Details FY17'!$A$3:$M$3515,13,FALSE)</f>
        <v>0.08</v>
      </c>
      <c r="L2257" s="1">
        <f>VLOOKUP(A2257,'ADM Details FY17'!$A$3:$O$3515,15,FALSE)</f>
        <v>0</v>
      </c>
      <c r="M2257" s="1">
        <f>VLOOKUP(A2257,'ADM Details FY17'!$A$3:$P$3515,16,FALSE)</f>
        <v>0</v>
      </c>
      <c r="N2257" s="1">
        <f>VLOOKUP(A2257,'ADM Details FY17'!$A$3:$Q$3515,17,FALSE)</f>
        <v>0</v>
      </c>
      <c r="O2257" s="1">
        <f>VLOOKUP(A2257,'ADM Details FY17'!$A$3:$S$3515,19,FALSE)</f>
        <v>0</v>
      </c>
      <c r="P2257" s="1">
        <f>VLOOKUP(A2257,'ADM Details FY17'!$A$3:$U$3515,21,FALSE)</f>
        <v>0</v>
      </c>
      <c r="Q2257" s="1">
        <f>VLOOKUP(A2257,'ADM Details FY17'!$A$3:$V$3515,22,FALSE)</f>
        <v>0</v>
      </c>
      <c r="R2257" s="1">
        <f>VLOOKUP(A2257,'ADM Details FY17'!$A$3:$W$3515,23,FALSE)</f>
        <v>0</v>
      </c>
      <c r="S2257" s="1">
        <f>VLOOKUP(A2257,'ADM Details FY17'!$A$3:$X$3515,24,FALSE)</f>
        <v>0</v>
      </c>
      <c r="T2257" s="1">
        <f>VLOOKUP(A2257,'ADM Details FY17'!$A$3:$Y$3515,25,FALSE)</f>
        <v>0</v>
      </c>
      <c r="U2257" s="1">
        <f>VLOOKUP(A2257,'ADM Details FY17'!$A$3:$AA$3515,27,FALSE)</f>
        <v>0</v>
      </c>
      <c r="V2257" s="1">
        <f>IFERROR(VLOOKUP(C2257,'eindex _tget pp '!$A$4:$E$615,5,FALSE),0)</f>
        <v>0</v>
      </c>
      <c r="W2257" s="31">
        <f>IFERROR(VLOOKUP(C2257,'eindex _tget pp '!$A$4:$F$615,6,FALSE),0)</f>
        <v>0.27267687219999998</v>
      </c>
      <c r="X2257" s="4">
        <f>IFERROR(VLOOKUP(B2257,'eschools 16'!$A$2:$F$25,6,FALSE),1)</f>
        <v>1</v>
      </c>
      <c r="Y2257" s="1">
        <f t="shared" si="175"/>
        <v>0</v>
      </c>
      <c r="Z2257" s="1">
        <f t="shared" si="176"/>
        <v>5.93</v>
      </c>
      <c r="AA2257" s="31">
        <f>IFERROR(VLOOKUP(C2257,'eindex _tget pp '!$A$4:$G$615,7,FALSE),0)</f>
        <v>0.27726853299999998</v>
      </c>
      <c r="AB2257" s="1">
        <f>VLOOKUP(A2257,'ADM Details FY17'!$A$3:$AB$3515,28,FALSE)</f>
        <v>0</v>
      </c>
      <c r="AC2257" s="1">
        <f t="shared" si="177"/>
        <v>0</v>
      </c>
      <c r="AD2257" s="1">
        <f t="shared" si="178"/>
        <v>0.08</v>
      </c>
      <c r="AE2257" s="1">
        <f t="shared" si="179"/>
        <v>12</v>
      </c>
    </row>
    <row r="2258" spans="1:31" x14ac:dyDescent="0.25">
      <c r="A2258" t="str">
        <f>B2258&amp;"-"&amp;COUNTIF($B$3:B2258,B2258)</f>
        <v>610-49</v>
      </c>
      <c r="B2258">
        <v>610</v>
      </c>
      <c r="C2258" s="18">
        <f>VLOOKUP(A2258,'ADM Details FY17'!$A$3:$D$3515,4,FALSE)</f>
        <v>45153</v>
      </c>
      <c r="D2258" s="1">
        <f>VLOOKUP(A2258,'ADM Details FY17'!$A$3:$E$3515,5,FALSE)</f>
        <v>0.57999999999999996</v>
      </c>
      <c r="E2258" s="1">
        <f>VLOOKUP(A2258,'ADM Details FY17'!$A$3:$F$3515,6,FALSE)</f>
        <v>0</v>
      </c>
      <c r="F2258" s="1">
        <f>VLOOKUP(A2258,'ADM Details FY17'!$A$3:$G$3515,7,FALSE)</f>
        <v>0</v>
      </c>
      <c r="G2258" s="1">
        <f>VLOOKUP(A2258,'ADM Details FY17'!$A$3:$H$3515,8,FALSE)</f>
        <v>0</v>
      </c>
      <c r="H2258" s="1">
        <f>VLOOKUP(A2258,'ADM Details FY17'!$A$3:$I$3515,9,FALSE)</f>
        <v>0</v>
      </c>
      <c r="I2258" s="1">
        <f>VLOOKUP(A2258,'ADM Details FY17'!$A$3:$J$3517,10,FALSE)</f>
        <v>0</v>
      </c>
      <c r="J2258" s="1">
        <f>VLOOKUP(A2258,'ADM Details FY17'!$A$3:$K$3515,11,FALSE)</f>
        <v>0</v>
      </c>
      <c r="K2258" s="1">
        <f>VLOOKUP(A2258,'ADM Details FY17'!$A$3:$M$3515,13,FALSE)</f>
        <v>0.57999999999999996</v>
      </c>
      <c r="L2258" s="1">
        <f>VLOOKUP(A2258,'ADM Details FY17'!$A$3:$O$3515,15,FALSE)</f>
        <v>0</v>
      </c>
      <c r="M2258" s="1">
        <f>VLOOKUP(A2258,'ADM Details FY17'!$A$3:$P$3515,16,FALSE)</f>
        <v>0</v>
      </c>
      <c r="N2258" s="1">
        <f>VLOOKUP(A2258,'ADM Details FY17'!$A$3:$Q$3515,17,FALSE)</f>
        <v>0</v>
      </c>
      <c r="O2258" s="1">
        <f>VLOOKUP(A2258,'ADM Details FY17'!$A$3:$S$3515,19,FALSE)</f>
        <v>0</v>
      </c>
      <c r="P2258" s="1">
        <f>VLOOKUP(A2258,'ADM Details FY17'!$A$3:$U$3515,21,FALSE)</f>
        <v>0</v>
      </c>
      <c r="Q2258" s="1">
        <f>VLOOKUP(A2258,'ADM Details FY17'!$A$3:$V$3515,22,FALSE)</f>
        <v>0</v>
      </c>
      <c r="R2258" s="1">
        <f>VLOOKUP(A2258,'ADM Details FY17'!$A$3:$W$3515,23,FALSE)</f>
        <v>0</v>
      </c>
      <c r="S2258" s="1">
        <f>VLOOKUP(A2258,'ADM Details FY17'!$A$3:$X$3515,24,FALSE)</f>
        <v>0</v>
      </c>
      <c r="T2258" s="1">
        <f>VLOOKUP(A2258,'ADM Details FY17'!$A$3:$Y$3515,25,FALSE)</f>
        <v>0</v>
      </c>
      <c r="U2258" s="1">
        <f>VLOOKUP(A2258,'ADM Details FY17'!$A$3:$AA$3515,27,FALSE)</f>
        <v>0</v>
      </c>
      <c r="V2258" s="1">
        <f>IFERROR(VLOOKUP(C2258,'eindex _tget pp '!$A$4:$E$615,5,FALSE),0)</f>
        <v>328.08909753919994</v>
      </c>
      <c r="W2258" s="31">
        <f>IFERROR(VLOOKUP(C2258,'eindex _tget pp '!$A$4:$F$615,6,FALSE),0)</f>
        <v>1.4471382725999999</v>
      </c>
      <c r="X2258" s="4">
        <f>IFERROR(VLOOKUP(B2258,'eschools 16'!$A$2:$F$25,6,FALSE),1)</f>
        <v>1</v>
      </c>
      <c r="Y2258" s="1">
        <f t="shared" si="175"/>
        <v>47.57</v>
      </c>
      <c r="Z2258" s="1">
        <f t="shared" si="176"/>
        <v>228.3</v>
      </c>
      <c r="AA2258" s="31">
        <f>IFERROR(VLOOKUP(C2258,'eindex _tget pp '!$A$4:$G$615,7,FALSE),0)</f>
        <v>0.47848379000000002</v>
      </c>
      <c r="AB2258" s="1">
        <f>VLOOKUP(A2258,'ADM Details FY17'!$A$3:$AB$3515,28,FALSE)</f>
        <v>0</v>
      </c>
      <c r="AC2258" s="1">
        <f t="shared" si="177"/>
        <v>0</v>
      </c>
      <c r="AD2258" s="1">
        <f t="shared" si="178"/>
        <v>0.57999999999999996</v>
      </c>
      <c r="AE2258" s="1">
        <f t="shared" si="179"/>
        <v>87</v>
      </c>
    </row>
    <row r="2259" spans="1:31" x14ac:dyDescent="0.25">
      <c r="A2259" t="str">
        <f>B2259&amp;"-"&amp;COUNTIF($B$3:B2259,B2259)</f>
        <v>610-50</v>
      </c>
      <c r="B2259">
        <v>610</v>
      </c>
      <c r="C2259" s="18">
        <f>VLOOKUP(A2259,'ADM Details FY17'!$A$3:$D$3515,4,FALSE)</f>
        <v>49544</v>
      </c>
      <c r="D2259" s="1">
        <f>VLOOKUP(A2259,'ADM Details FY17'!$A$3:$E$3515,5,FALSE)</f>
        <v>0.84</v>
      </c>
      <c r="E2259" s="1">
        <f>VLOOKUP(A2259,'ADM Details FY17'!$A$3:$F$3515,6,FALSE)</f>
        <v>0</v>
      </c>
      <c r="F2259" s="1">
        <f>VLOOKUP(A2259,'ADM Details FY17'!$A$3:$G$3515,7,FALSE)</f>
        <v>0</v>
      </c>
      <c r="G2259" s="1">
        <f>VLOOKUP(A2259,'ADM Details FY17'!$A$3:$H$3515,8,FALSE)</f>
        <v>0</v>
      </c>
      <c r="H2259" s="1">
        <f>VLOOKUP(A2259,'ADM Details FY17'!$A$3:$I$3515,9,FALSE)</f>
        <v>0</v>
      </c>
      <c r="I2259" s="1">
        <f>VLOOKUP(A2259,'ADM Details FY17'!$A$3:$J$3517,10,FALSE)</f>
        <v>0</v>
      </c>
      <c r="J2259" s="1">
        <f>VLOOKUP(A2259,'ADM Details FY17'!$A$3:$K$3515,11,FALSE)</f>
        <v>0</v>
      </c>
      <c r="K2259" s="1">
        <f>VLOOKUP(A2259,'ADM Details FY17'!$A$3:$M$3515,13,FALSE)</f>
        <v>0.84</v>
      </c>
      <c r="L2259" s="1">
        <f>VLOOKUP(A2259,'ADM Details FY17'!$A$3:$O$3515,15,FALSE)</f>
        <v>0</v>
      </c>
      <c r="M2259" s="1">
        <f>VLOOKUP(A2259,'ADM Details FY17'!$A$3:$P$3515,16,FALSE)</f>
        <v>0</v>
      </c>
      <c r="N2259" s="1">
        <f>VLOOKUP(A2259,'ADM Details FY17'!$A$3:$Q$3515,17,FALSE)</f>
        <v>0</v>
      </c>
      <c r="O2259" s="1">
        <f>VLOOKUP(A2259,'ADM Details FY17'!$A$3:$S$3515,19,FALSE)</f>
        <v>0</v>
      </c>
      <c r="P2259" s="1">
        <f>VLOOKUP(A2259,'ADM Details FY17'!$A$3:$U$3515,21,FALSE)</f>
        <v>0</v>
      </c>
      <c r="Q2259" s="1">
        <f>VLOOKUP(A2259,'ADM Details FY17'!$A$3:$V$3515,22,FALSE)</f>
        <v>0</v>
      </c>
      <c r="R2259" s="1">
        <f>VLOOKUP(A2259,'ADM Details FY17'!$A$3:$W$3515,23,FALSE)</f>
        <v>0</v>
      </c>
      <c r="S2259" s="1">
        <f>VLOOKUP(A2259,'ADM Details FY17'!$A$3:$X$3515,24,FALSE)</f>
        <v>0</v>
      </c>
      <c r="T2259" s="1">
        <f>VLOOKUP(A2259,'ADM Details FY17'!$A$3:$Y$3515,25,FALSE)</f>
        <v>0</v>
      </c>
      <c r="U2259" s="1">
        <f>VLOOKUP(A2259,'ADM Details FY17'!$A$3:$AA$3515,27,FALSE)</f>
        <v>0</v>
      </c>
      <c r="V2259" s="1">
        <f>IFERROR(VLOOKUP(C2259,'eindex _tget pp '!$A$4:$E$615,5,FALSE),0)</f>
        <v>267.64788883277475</v>
      </c>
      <c r="W2259" s="31">
        <f>IFERROR(VLOOKUP(C2259,'eindex _tget pp '!$A$4:$F$615,6,FALSE),0)</f>
        <v>0.63227563630000005</v>
      </c>
      <c r="X2259" s="4">
        <f>IFERROR(VLOOKUP(B2259,'eschools 16'!$A$2:$F$25,6,FALSE),1)</f>
        <v>1</v>
      </c>
      <c r="Y2259" s="1">
        <f t="shared" si="175"/>
        <v>56.21</v>
      </c>
      <c r="Z2259" s="1">
        <f t="shared" si="176"/>
        <v>144.46</v>
      </c>
      <c r="AA2259" s="31">
        <f>IFERROR(VLOOKUP(C2259,'eindex _tget pp '!$A$4:$G$615,7,FALSE),0)</f>
        <v>0.48244906599999998</v>
      </c>
      <c r="AB2259" s="1">
        <f>VLOOKUP(A2259,'ADM Details FY17'!$A$3:$AB$3515,28,FALSE)</f>
        <v>0</v>
      </c>
      <c r="AC2259" s="1">
        <f t="shared" si="177"/>
        <v>0</v>
      </c>
      <c r="AD2259" s="1">
        <f t="shared" si="178"/>
        <v>0.84</v>
      </c>
      <c r="AE2259" s="1">
        <f t="shared" si="179"/>
        <v>126</v>
      </c>
    </row>
    <row r="2260" spans="1:31" x14ac:dyDescent="0.25">
      <c r="A2260" t="str">
        <f>B2260&amp;"-"&amp;COUNTIF($B$3:B2260,B2260)</f>
        <v>610-51</v>
      </c>
      <c r="B2260">
        <v>610</v>
      </c>
      <c r="C2260" s="18">
        <f>VLOOKUP(A2260,'ADM Details FY17'!$A$3:$D$3515,4,FALSE)</f>
        <v>0</v>
      </c>
      <c r="D2260" s="1">
        <f>VLOOKUP(A2260,'ADM Details FY17'!$A$3:$E$3515,5,FALSE)</f>
        <v>0</v>
      </c>
      <c r="E2260" s="1">
        <f>VLOOKUP(A2260,'ADM Details FY17'!$A$3:$F$3515,6,FALSE)</f>
        <v>0</v>
      </c>
      <c r="F2260" s="1">
        <f>VLOOKUP(A2260,'ADM Details FY17'!$A$3:$G$3515,7,FALSE)</f>
        <v>0</v>
      </c>
      <c r="G2260" s="1">
        <f>VLOOKUP(A2260,'ADM Details FY17'!$A$3:$H$3515,8,FALSE)</f>
        <v>0</v>
      </c>
      <c r="H2260" s="1">
        <f>VLOOKUP(A2260,'ADM Details FY17'!$A$3:$I$3515,9,FALSE)</f>
        <v>0</v>
      </c>
      <c r="I2260" s="1">
        <f>VLOOKUP(A2260,'ADM Details FY17'!$A$3:$J$3517,10,FALSE)</f>
        <v>0</v>
      </c>
      <c r="J2260" s="1">
        <f>VLOOKUP(A2260,'ADM Details FY17'!$A$3:$K$3515,11,FALSE)</f>
        <v>0</v>
      </c>
      <c r="K2260" s="1">
        <f>VLOOKUP(A2260,'ADM Details FY17'!$A$3:$M$3515,13,FALSE)</f>
        <v>0</v>
      </c>
      <c r="L2260" s="1">
        <f>VLOOKUP(A2260,'ADM Details FY17'!$A$3:$O$3515,15,FALSE)</f>
        <v>0</v>
      </c>
      <c r="M2260" s="1">
        <f>VLOOKUP(A2260,'ADM Details FY17'!$A$3:$P$3515,16,FALSE)</f>
        <v>0</v>
      </c>
      <c r="N2260" s="1">
        <f>VLOOKUP(A2260,'ADM Details FY17'!$A$3:$Q$3515,17,FALSE)</f>
        <v>0</v>
      </c>
      <c r="O2260" s="1">
        <f>VLOOKUP(A2260,'ADM Details FY17'!$A$3:$S$3515,19,FALSE)</f>
        <v>0</v>
      </c>
      <c r="P2260" s="1">
        <f>VLOOKUP(A2260,'ADM Details FY17'!$A$3:$U$3515,21,FALSE)</f>
        <v>0</v>
      </c>
      <c r="Q2260" s="1">
        <f>VLOOKUP(A2260,'ADM Details FY17'!$A$3:$V$3515,22,FALSE)</f>
        <v>0</v>
      </c>
      <c r="R2260" s="1">
        <f>VLOOKUP(A2260,'ADM Details FY17'!$A$3:$W$3515,23,FALSE)</f>
        <v>0</v>
      </c>
      <c r="S2260" s="1">
        <f>VLOOKUP(A2260,'ADM Details FY17'!$A$3:$X$3515,24,FALSE)</f>
        <v>0</v>
      </c>
      <c r="T2260" s="1">
        <f>VLOOKUP(A2260,'ADM Details FY17'!$A$3:$Y$3515,25,FALSE)</f>
        <v>0</v>
      </c>
      <c r="U2260" s="1">
        <f>VLOOKUP(A2260,'ADM Details FY17'!$A$3:$AA$3515,27,FALSE)</f>
        <v>0</v>
      </c>
      <c r="V2260" s="1">
        <f>IFERROR(VLOOKUP(C2260,'eindex _tget pp '!$A$4:$E$615,5,FALSE),0)</f>
        <v>0</v>
      </c>
      <c r="W2260" s="31">
        <f>IFERROR(VLOOKUP(C2260,'eindex _tget pp '!$A$4:$F$615,6,FALSE),0)</f>
        <v>0</v>
      </c>
      <c r="X2260" s="4">
        <f>IFERROR(VLOOKUP(B2260,'eschools 16'!$A$2:$F$25,6,FALSE),1)</f>
        <v>1</v>
      </c>
      <c r="Y2260" s="1">
        <f t="shared" si="175"/>
        <v>0</v>
      </c>
      <c r="Z2260" s="1">
        <f t="shared" si="176"/>
        <v>0</v>
      </c>
      <c r="AA2260" s="31">
        <f>IFERROR(VLOOKUP(C2260,'eindex _tget pp '!$A$4:$G$615,7,FALSE),0)</f>
        <v>0</v>
      </c>
      <c r="AB2260" s="1">
        <f>VLOOKUP(A2260,'ADM Details FY17'!$A$3:$AB$3515,28,FALSE)</f>
        <v>0</v>
      </c>
      <c r="AC2260" s="1">
        <f t="shared" si="177"/>
        <v>0</v>
      </c>
      <c r="AD2260" s="1">
        <f t="shared" si="178"/>
        <v>0</v>
      </c>
      <c r="AE2260" s="1">
        <f t="shared" si="179"/>
        <v>0</v>
      </c>
    </row>
    <row r="2261" spans="1:31" x14ac:dyDescent="0.25">
      <c r="A2261" t="str">
        <f>B2261&amp;"-"&amp;COUNTIF($B$3:B2261,B2261)</f>
        <v>610-52</v>
      </c>
      <c r="B2261">
        <v>610</v>
      </c>
      <c r="C2261" s="18">
        <f>VLOOKUP(A2261,'ADM Details FY17'!$A$3:$D$3515,4,FALSE)</f>
        <v>0</v>
      </c>
      <c r="D2261" s="1">
        <f>VLOOKUP(A2261,'ADM Details FY17'!$A$3:$E$3515,5,FALSE)</f>
        <v>0</v>
      </c>
      <c r="E2261" s="1">
        <f>VLOOKUP(A2261,'ADM Details FY17'!$A$3:$F$3515,6,FALSE)</f>
        <v>0</v>
      </c>
      <c r="F2261" s="1">
        <f>VLOOKUP(A2261,'ADM Details FY17'!$A$3:$G$3515,7,FALSE)</f>
        <v>0</v>
      </c>
      <c r="G2261" s="1">
        <f>VLOOKUP(A2261,'ADM Details FY17'!$A$3:$H$3515,8,FALSE)</f>
        <v>0</v>
      </c>
      <c r="H2261" s="1">
        <f>VLOOKUP(A2261,'ADM Details FY17'!$A$3:$I$3515,9,FALSE)</f>
        <v>0</v>
      </c>
      <c r="I2261" s="1">
        <f>VLOOKUP(A2261,'ADM Details FY17'!$A$3:$J$3517,10,FALSE)</f>
        <v>0</v>
      </c>
      <c r="J2261" s="1">
        <f>VLOOKUP(A2261,'ADM Details FY17'!$A$3:$K$3515,11,FALSE)</f>
        <v>0</v>
      </c>
      <c r="K2261" s="1">
        <f>VLOOKUP(A2261,'ADM Details FY17'!$A$3:$M$3515,13,FALSE)</f>
        <v>0</v>
      </c>
      <c r="L2261" s="1">
        <f>VLOOKUP(A2261,'ADM Details FY17'!$A$3:$O$3515,15,FALSE)</f>
        <v>0</v>
      </c>
      <c r="M2261" s="1">
        <f>VLOOKUP(A2261,'ADM Details FY17'!$A$3:$P$3515,16,FALSE)</f>
        <v>0</v>
      </c>
      <c r="N2261" s="1">
        <f>VLOOKUP(A2261,'ADM Details FY17'!$A$3:$Q$3515,17,FALSE)</f>
        <v>0</v>
      </c>
      <c r="O2261" s="1">
        <f>VLOOKUP(A2261,'ADM Details FY17'!$A$3:$S$3515,19,FALSE)</f>
        <v>0</v>
      </c>
      <c r="P2261" s="1">
        <f>VLOOKUP(A2261,'ADM Details FY17'!$A$3:$U$3515,21,FALSE)</f>
        <v>0</v>
      </c>
      <c r="Q2261" s="1">
        <f>VLOOKUP(A2261,'ADM Details FY17'!$A$3:$V$3515,22,FALSE)</f>
        <v>0</v>
      </c>
      <c r="R2261" s="1">
        <f>VLOOKUP(A2261,'ADM Details FY17'!$A$3:$W$3515,23,FALSE)</f>
        <v>0</v>
      </c>
      <c r="S2261" s="1">
        <f>VLOOKUP(A2261,'ADM Details FY17'!$A$3:$X$3515,24,FALSE)</f>
        <v>0</v>
      </c>
      <c r="T2261" s="1">
        <f>VLOOKUP(A2261,'ADM Details FY17'!$A$3:$Y$3515,25,FALSE)</f>
        <v>0</v>
      </c>
      <c r="U2261" s="1">
        <f>VLOOKUP(A2261,'ADM Details FY17'!$A$3:$AA$3515,27,FALSE)</f>
        <v>0</v>
      </c>
      <c r="V2261" s="1">
        <f>IFERROR(VLOOKUP(C2261,'eindex _tget pp '!$A$4:$E$615,5,FALSE),0)</f>
        <v>0</v>
      </c>
      <c r="W2261" s="31">
        <f>IFERROR(VLOOKUP(C2261,'eindex _tget pp '!$A$4:$F$615,6,FALSE),0)</f>
        <v>0</v>
      </c>
      <c r="X2261" s="4">
        <f>IFERROR(VLOOKUP(B2261,'eschools 16'!$A$2:$F$25,6,FALSE),1)</f>
        <v>1</v>
      </c>
      <c r="Y2261" s="1">
        <f t="shared" si="175"/>
        <v>0</v>
      </c>
      <c r="Z2261" s="1">
        <f t="shared" si="176"/>
        <v>0</v>
      </c>
      <c r="AA2261" s="31">
        <f>IFERROR(VLOOKUP(C2261,'eindex _tget pp '!$A$4:$G$615,7,FALSE),0)</f>
        <v>0</v>
      </c>
      <c r="AB2261" s="1">
        <f>VLOOKUP(A2261,'ADM Details FY17'!$A$3:$AB$3515,28,FALSE)</f>
        <v>0</v>
      </c>
      <c r="AC2261" s="1">
        <f t="shared" si="177"/>
        <v>0</v>
      </c>
      <c r="AD2261" s="1">
        <f t="shared" si="178"/>
        <v>0</v>
      </c>
      <c r="AE2261" s="1">
        <f t="shared" si="179"/>
        <v>0</v>
      </c>
    </row>
    <row r="2262" spans="1:31" x14ac:dyDescent="0.25">
      <c r="A2262" t="str">
        <f>B2262&amp;"-"&amp;COUNTIF($B$3:B2262,B2262)</f>
        <v>610-53</v>
      </c>
      <c r="B2262">
        <v>610</v>
      </c>
      <c r="C2262" s="18">
        <f>VLOOKUP(A2262,'ADM Details FY17'!$A$3:$D$3515,4,FALSE)</f>
        <v>0</v>
      </c>
      <c r="D2262" s="1">
        <f>VLOOKUP(A2262,'ADM Details FY17'!$A$3:$E$3515,5,FALSE)</f>
        <v>0</v>
      </c>
      <c r="E2262" s="1">
        <f>VLOOKUP(A2262,'ADM Details FY17'!$A$3:$F$3515,6,FALSE)</f>
        <v>0</v>
      </c>
      <c r="F2262" s="1">
        <f>VLOOKUP(A2262,'ADM Details FY17'!$A$3:$G$3515,7,FALSE)</f>
        <v>0</v>
      </c>
      <c r="G2262" s="1">
        <f>VLOOKUP(A2262,'ADM Details FY17'!$A$3:$H$3515,8,FALSE)</f>
        <v>0</v>
      </c>
      <c r="H2262" s="1">
        <f>VLOOKUP(A2262,'ADM Details FY17'!$A$3:$I$3515,9,FALSE)</f>
        <v>0</v>
      </c>
      <c r="I2262" s="1">
        <f>VLOOKUP(A2262,'ADM Details FY17'!$A$3:$J$3517,10,FALSE)</f>
        <v>0</v>
      </c>
      <c r="J2262" s="1">
        <f>VLOOKUP(A2262,'ADM Details FY17'!$A$3:$K$3515,11,FALSE)</f>
        <v>0</v>
      </c>
      <c r="K2262" s="1">
        <f>VLOOKUP(A2262,'ADM Details FY17'!$A$3:$M$3515,13,FALSE)</f>
        <v>0</v>
      </c>
      <c r="L2262" s="1">
        <f>VLOOKUP(A2262,'ADM Details FY17'!$A$3:$O$3515,15,FALSE)</f>
        <v>0</v>
      </c>
      <c r="M2262" s="1">
        <f>VLOOKUP(A2262,'ADM Details FY17'!$A$3:$P$3515,16,FALSE)</f>
        <v>0</v>
      </c>
      <c r="N2262" s="1">
        <f>VLOOKUP(A2262,'ADM Details FY17'!$A$3:$Q$3515,17,FALSE)</f>
        <v>0</v>
      </c>
      <c r="O2262" s="1">
        <f>VLOOKUP(A2262,'ADM Details FY17'!$A$3:$S$3515,19,FALSE)</f>
        <v>0</v>
      </c>
      <c r="P2262" s="1">
        <f>VLOOKUP(A2262,'ADM Details FY17'!$A$3:$U$3515,21,FALSE)</f>
        <v>0</v>
      </c>
      <c r="Q2262" s="1">
        <f>VLOOKUP(A2262,'ADM Details FY17'!$A$3:$V$3515,22,FALSE)</f>
        <v>0</v>
      </c>
      <c r="R2262" s="1">
        <f>VLOOKUP(A2262,'ADM Details FY17'!$A$3:$W$3515,23,FALSE)</f>
        <v>0</v>
      </c>
      <c r="S2262" s="1">
        <f>VLOOKUP(A2262,'ADM Details FY17'!$A$3:$X$3515,24,FALSE)</f>
        <v>0</v>
      </c>
      <c r="T2262" s="1">
        <f>VLOOKUP(A2262,'ADM Details FY17'!$A$3:$Y$3515,25,FALSE)</f>
        <v>0</v>
      </c>
      <c r="U2262" s="1">
        <f>VLOOKUP(A2262,'ADM Details FY17'!$A$3:$AA$3515,27,FALSE)</f>
        <v>0</v>
      </c>
      <c r="V2262" s="1">
        <f>IFERROR(VLOOKUP(C2262,'eindex _tget pp '!$A$4:$E$615,5,FALSE),0)</f>
        <v>0</v>
      </c>
      <c r="W2262" s="31">
        <f>IFERROR(VLOOKUP(C2262,'eindex _tget pp '!$A$4:$F$615,6,FALSE),0)</f>
        <v>0</v>
      </c>
      <c r="X2262" s="4">
        <f>IFERROR(VLOOKUP(B2262,'eschools 16'!$A$2:$F$25,6,FALSE),1)</f>
        <v>1</v>
      </c>
      <c r="Y2262" s="1">
        <f t="shared" si="175"/>
        <v>0</v>
      </c>
      <c r="Z2262" s="1">
        <f t="shared" si="176"/>
        <v>0</v>
      </c>
      <c r="AA2262" s="31">
        <f>IFERROR(VLOOKUP(C2262,'eindex _tget pp '!$A$4:$G$615,7,FALSE),0)</f>
        <v>0</v>
      </c>
      <c r="AB2262" s="1">
        <f>VLOOKUP(A2262,'ADM Details FY17'!$A$3:$AB$3515,28,FALSE)</f>
        <v>0</v>
      </c>
      <c r="AC2262" s="1">
        <f t="shared" si="177"/>
        <v>0</v>
      </c>
      <c r="AD2262" s="1">
        <f t="shared" si="178"/>
        <v>0</v>
      </c>
      <c r="AE2262" s="1">
        <f t="shared" si="179"/>
        <v>0</v>
      </c>
    </row>
    <row r="2263" spans="1:31" x14ac:dyDescent="0.25">
      <c r="A2263" t="str">
        <f>B2263&amp;"-"&amp;COUNTIF($B$3:B2263,B2263)</f>
        <v>610-54</v>
      </c>
      <c r="B2263">
        <v>610</v>
      </c>
      <c r="C2263" s="18">
        <f>VLOOKUP(A2263,'ADM Details FY17'!$A$3:$D$3515,4,FALSE)</f>
        <v>0</v>
      </c>
      <c r="D2263" s="1">
        <f>VLOOKUP(A2263,'ADM Details FY17'!$A$3:$E$3515,5,FALSE)</f>
        <v>0</v>
      </c>
      <c r="E2263" s="1">
        <f>VLOOKUP(A2263,'ADM Details FY17'!$A$3:$F$3515,6,FALSE)</f>
        <v>0</v>
      </c>
      <c r="F2263" s="1">
        <f>VLOOKUP(A2263,'ADM Details FY17'!$A$3:$G$3515,7,FALSE)</f>
        <v>0</v>
      </c>
      <c r="G2263" s="1">
        <f>VLOOKUP(A2263,'ADM Details FY17'!$A$3:$H$3515,8,FALSE)</f>
        <v>0</v>
      </c>
      <c r="H2263" s="1">
        <f>VLOOKUP(A2263,'ADM Details FY17'!$A$3:$I$3515,9,FALSE)</f>
        <v>0</v>
      </c>
      <c r="I2263" s="1">
        <f>VLOOKUP(A2263,'ADM Details FY17'!$A$3:$J$3517,10,FALSE)</f>
        <v>0</v>
      </c>
      <c r="J2263" s="1">
        <f>VLOOKUP(A2263,'ADM Details FY17'!$A$3:$K$3515,11,FALSE)</f>
        <v>0</v>
      </c>
      <c r="K2263" s="1">
        <f>VLOOKUP(A2263,'ADM Details FY17'!$A$3:$M$3515,13,FALSE)</f>
        <v>0</v>
      </c>
      <c r="L2263" s="1">
        <f>VLOOKUP(A2263,'ADM Details FY17'!$A$3:$O$3515,15,FALSE)</f>
        <v>0</v>
      </c>
      <c r="M2263" s="1">
        <f>VLOOKUP(A2263,'ADM Details FY17'!$A$3:$P$3515,16,FALSE)</f>
        <v>0</v>
      </c>
      <c r="N2263" s="1">
        <f>VLOOKUP(A2263,'ADM Details FY17'!$A$3:$Q$3515,17,FALSE)</f>
        <v>0</v>
      </c>
      <c r="O2263" s="1">
        <f>VLOOKUP(A2263,'ADM Details FY17'!$A$3:$S$3515,19,FALSE)</f>
        <v>0</v>
      </c>
      <c r="P2263" s="1">
        <f>VLOOKUP(A2263,'ADM Details FY17'!$A$3:$U$3515,21,FALSE)</f>
        <v>0</v>
      </c>
      <c r="Q2263" s="1">
        <f>VLOOKUP(A2263,'ADM Details FY17'!$A$3:$V$3515,22,FALSE)</f>
        <v>0</v>
      </c>
      <c r="R2263" s="1">
        <f>VLOOKUP(A2263,'ADM Details FY17'!$A$3:$W$3515,23,FALSE)</f>
        <v>0</v>
      </c>
      <c r="S2263" s="1">
        <f>VLOOKUP(A2263,'ADM Details FY17'!$A$3:$X$3515,24,FALSE)</f>
        <v>0</v>
      </c>
      <c r="T2263" s="1">
        <f>VLOOKUP(A2263,'ADM Details FY17'!$A$3:$Y$3515,25,FALSE)</f>
        <v>0</v>
      </c>
      <c r="U2263" s="1">
        <f>VLOOKUP(A2263,'ADM Details FY17'!$A$3:$AA$3515,27,FALSE)</f>
        <v>0</v>
      </c>
      <c r="V2263" s="1">
        <f>IFERROR(VLOOKUP(C2263,'eindex _tget pp '!$A$4:$E$615,5,FALSE),0)</f>
        <v>0</v>
      </c>
      <c r="W2263" s="31">
        <f>IFERROR(VLOOKUP(C2263,'eindex _tget pp '!$A$4:$F$615,6,FALSE),0)</f>
        <v>0</v>
      </c>
      <c r="X2263" s="4">
        <f>IFERROR(VLOOKUP(B2263,'eschools 16'!$A$2:$F$25,6,FALSE),1)</f>
        <v>1</v>
      </c>
      <c r="Y2263" s="1">
        <f t="shared" si="175"/>
        <v>0</v>
      </c>
      <c r="Z2263" s="1">
        <f t="shared" si="176"/>
        <v>0</v>
      </c>
      <c r="AA2263" s="31">
        <f>IFERROR(VLOOKUP(C2263,'eindex _tget pp '!$A$4:$G$615,7,FALSE),0)</f>
        <v>0</v>
      </c>
      <c r="AB2263" s="1">
        <f>VLOOKUP(A2263,'ADM Details FY17'!$A$3:$AB$3515,28,FALSE)</f>
        <v>0</v>
      </c>
      <c r="AC2263" s="1">
        <f t="shared" si="177"/>
        <v>0</v>
      </c>
      <c r="AD2263" s="1">
        <f t="shared" si="178"/>
        <v>0</v>
      </c>
      <c r="AE2263" s="1">
        <f t="shared" si="179"/>
        <v>0</v>
      </c>
    </row>
    <row r="2264" spans="1:31" x14ac:dyDescent="0.25">
      <c r="A2264" t="str">
        <f>B2264&amp;"-"&amp;COUNTIF($B$3:B2264,B2264)</f>
        <v>610-55</v>
      </c>
      <c r="B2264">
        <v>610</v>
      </c>
      <c r="C2264" s="18">
        <f>VLOOKUP(A2264,'ADM Details FY17'!$A$3:$D$3515,4,FALSE)</f>
        <v>0</v>
      </c>
      <c r="D2264" s="1">
        <f>VLOOKUP(A2264,'ADM Details FY17'!$A$3:$E$3515,5,FALSE)</f>
        <v>0</v>
      </c>
      <c r="E2264" s="1">
        <f>VLOOKUP(A2264,'ADM Details FY17'!$A$3:$F$3515,6,FALSE)</f>
        <v>0</v>
      </c>
      <c r="F2264" s="1">
        <f>VLOOKUP(A2264,'ADM Details FY17'!$A$3:$G$3515,7,FALSE)</f>
        <v>0</v>
      </c>
      <c r="G2264" s="1">
        <f>VLOOKUP(A2264,'ADM Details FY17'!$A$3:$H$3515,8,FALSE)</f>
        <v>0</v>
      </c>
      <c r="H2264" s="1">
        <f>VLOOKUP(A2264,'ADM Details FY17'!$A$3:$I$3515,9,FALSE)</f>
        <v>0</v>
      </c>
      <c r="I2264" s="1">
        <f>VLOOKUP(A2264,'ADM Details FY17'!$A$3:$J$3517,10,FALSE)</f>
        <v>0</v>
      </c>
      <c r="J2264" s="1">
        <f>VLOOKUP(A2264,'ADM Details FY17'!$A$3:$K$3515,11,FALSE)</f>
        <v>0</v>
      </c>
      <c r="K2264" s="1">
        <f>VLOOKUP(A2264,'ADM Details FY17'!$A$3:$M$3515,13,FALSE)</f>
        <v>0</v>
      </c>
      <c r="L2264" s="1">
        <f>VLOOKUP(A2264,'ADM Details FY17'!$A$3:$O$3515,15,FALSE)</f>
        <v>0</v>
      </c>
      <c r="M2264" s="1">
        <f>VLOOKUP(A2264,'ADM Details FY17'!$A$3:$P$3515,16,FALSE)</f>
        <v>0</v>
      </c>
      <c r="N2264" s="1">
        <f>VLOOKUP(A2264,'ADM Details FY17'!$A$3:$Q$3515,17,FALSE)</f>
        <v>0</v>
      </c>
      <c r="O2264" s="1">
        <f>VLOOKUP(A2264,'ADM Details FY17'!$A$3:$S$3515,19,FALSE)</f>
        <v>0</v>
      </c>
      <c r="P2264" s="1">
        <f>VLOOKUP(A2264,'ADM Details FY17'!$A$3:$U$3515,21,FALSE)</f>
        <v>0</v>
      </c>
      <c r="Q2264" s="1">
        <f>VLOOKUP(A2264,'ADM Details FY17'!$A$3:$V$3515,22,FALSE)</f>
        <v>0</v>
      </c>
      <c r="R2264" s="1">
        <f>VLOOKUP(A2264,'ADM Details FY17'!$A$3:$W$3515,23,FALSE)</f>
        <v>0</v>
      </c>
      <c r="S2264" s="1">
        <f>VLOOKUP(A2264,'ADM Details FY17'!$A$3:$X$3515,24,FALSE)</f>
        <v>0</v>
      </c>
      <c r="T2264" s="1">
        <f>VLOOKUP(A2264,'ADM Details FY17'!$A$3:$Y$3515,25,FALSE)</f>
        <v>0</v>
      </c>
      <c r="U2264" s="1">
        <f>VLOOKUP(A2264,'ADM Details FY17'!$A$3:$AA$3515,27,FALSE)</f>
        <v>0</v>
      </c>
      <c r="V2264" s="1">
        <f>IFERROR(VLOOKUP(C2264,'eindex _tget pp '!$A$4:$E$615,5,FALSE),0)</f>
        <v>0</v>
      </c>
      <c r="W2264" s="31">
        <f>IFERROR(VLOOKUP(C2264,'eindex _tget pp '!$A$4:$F$615,6,FALSE),0)</f>
        <v>0</v>
      </c>
      <c r="X2264" s="4">
        <f>IFERROR(VLOOKUP(B2264,'eschools 16'!$A$2:$F$25,6,FALSE),1)</f>
        <v>1</v>
      </c>
      <c r="Y2264" s="1">
        <f t="shared" si="175"/>
        <v>0</v>
      </c>
      <c r="Z2264" s="1">
        <f t="shared" si="176"/>
        <v>0</v>
      </c>
      <c r="AA2264" s="31">
        <f>IFERROR(VLOOKUP(C2264,'eindex _tget pp '!$A$4:$G$615,7,FALSE),0)</f>
        <v>0</v>
      </c>
      <c r="AB2264" s="1">
        <f>VLOOKUP(A2264,'ADM Details FY17'!$A$3:$AB$3515,28,FALSE)</f>
        <v>0</v>
      </c>
      <c r="AC2264" s="1">
        <f t="shared" si="177"/>
        <v>0</v>
      </c>
      <c r="AD2264" s="1">
        <f t="shared" si="178"/>
        <v>0</v>
      </c>
      <c r="AE2264" s="1">
        <f t="shared" si="179"/>
        <v>0</v>
      </c>
    </row>
    <row r="2265" spans="1:31" x14ac:dyDescent="0.25">
      <c r="A2265" t="str">
        <f>B2265&amp;"-"&amp;COUNTIF($B$3:B2265,B2265)</f>
        <v>610-56</v>
      </c>
      <c r="B2265">
        <v>610</v>
      </c>
      <c r="C2265" s="18">
        <f>VLOOKUP(A2265,'ADM Details FY17'!$A$3:$D$3515,4,FALSE)</f>
        <v>0</v>
      </c>
      <c r="D2265" s="1">
        <f>VLOOKUP(A2265,'ADM Details FY17'!$A$3:$E$3515,5,FALSE)</f>
        <v>0</v>
      </c>
      <c r="E2265" s="1">
        <f>VLOOKUP(A2265,'ADM Details FY17'!$A$3:$F$3515,6,FALSE)</f>
        <v>0</v>
      </c>
      <c r="F2265" s="1">
        <f>VLOOKUP(A2265,'ADM Details FY17'!$A$3:$G$3515,7,FALSE)</f>
        <v>0</v>
      </c>
      <c r="G2265" s="1">
        <f>VLOOKUP(A2265,'ADM Details FY17'!$A$3:$H$3515,8,FALSE)</f>
        <v>0</v>
      </c>
      <c r="H2265" s="1">
        <f>VLOOKUP(A2265,'ADM Details FY17'!$A$3:$I$3515,9,FALSE)</f>
        <v>0</v>
      </c>
      <c r="I2265" s="1">
        <f>VLOOKUP(A2265,'ADM Details FY17'!$A$3:$J$3517,10,FALSE)</f>
        <v>0</v>
      </c>
      <c r="J2265" s="1">
        <f>VLOOKUP(A2265,'ADM Details FY17'!$A$3:$K$3515,11,FALSE)</f>
        <v>0</v>
      </c>
      <c r="K2265" s="1">
        <f>VLOOKUP(A2265,'ADM Details FY17'!$A$3:$M$3515,13,FALSE)</f>
        <v>0</v>
      </c>
      <c r="L2265" s="1">
        <f>VLOOKUP(A2265,'ADM Details FY17'!$A$3:$O$3515,15,FALSE)</f>
        <v>0</v>
      </c>
      <c r="M2265" s="1">
        <f>VLOOKUP(A2265,'ADM Details FY17'!$A$3:$P$3515,16,FALSE)</f>
        <v>0</v>
      </c>
      <c r="N2265" s="1">
        <f>VLOOKUP(A2265,'ADM Details FY17'!$A$3:$Q$3515,17,FALSE)</f>
        <v>0</v>
      </c>
      <c r="O2265" s="1">
        <f>VLOOKUP(A2265,'ADM Details FY17'!$A$3:$S$3515,19,FALSE)</f>
        <v>0</v>
      </c>
      <c r="P2265" s="1">
        <f>VLOOKUP(A2265,'ADM Details FY17'!$A$3:$U$3515,21,FALSE)</f>
        <v>0</v>
      </c>
      <c r="Q2265" s="1">
        <f>VLOOKUP(A2265,'ADM Details FY17'!$A$3:$V$3515,22,FALSE)</f>
        <v>0</v>
      </c>
      <c r="R2265" s="1">
        <f>VLOOKUP(A2265,'ADM Details FY17'!$A$3:$W$3515,23,FALSE)</f>
        <v>0</v>
      </c>
      <c r="S2265" s="1">
        <f>VLOOKUP(A2265,'ADM Details FY17'!$A$3:$X$3515,24,FALSE)</f>
        <v>0</v>
      </c>
      <c r="T2265" s="1">
        <f>VLOOKUP(A2265,'ADM Details FY17'!$A$3:$Y$3515,25,FALSE)</f>
        <v>0</v>
      </c>
      <c r="U2265" s="1">
        <f>VLOOKUP(A2265,'ADM Details FY17'!$A$3:$AA$3515,27,FALSE)</f>
        <v>0</v>
      </c>
      <c r="V2265" s="1">
        <f>IFERROR(VLOOKUP(C2265,'eindex _tget pp '!$A$4:$E$615,5,FALSE),0)</f>
        <v>0</v>
      </c>
      <c r="W2265" s="31">
        <f>IFERROR(VLOOKUP(C2265,'eindex _tget pp '!$A$4:$F$615,6,FALSE),0)</f>
        <v>0</v>
      </c>
      <c r="X2265" s="4">
        <f>IFERROR(VLOOKUP(B2265,'eschools 16'!$A$2:$F$25,6,FALSE),1)</f>
        <v>1</v>
      </c>
      <c r="Y2265" s="1">
        <f t="shared" si="175"/>
        <v>0</v>
      </c>
      <c r="Z2265" s="1">
        <f t="shared" si="176"/>
        <v>0</v>
      </c>
      <c r="AA2265" s="31">
        <f>IFERROR(VLOOKUP(C2265,'eindex _tget pp '!$A$4:$G$615,7,FALSE),0)</f>
        <v>0</v>
      </c>
      <c r="AB2265" s="1">
        <f>VLOOKUP(A2265,'ADM Details FY17'!$A$3:$AB$3515,28,FALSE)</f>
        <v>0</v>
      </c>
      <c r="AC2265" s="1">
        <f t="shared" si="177"/>
        <v>0</v>
      </c>
      <c r="AD2265" s="1">
        <f t="shared" si="178"/>
        <v>0</v>
      </c>
      <c r="AE2265" s="1">
        <f t="shared" si="179"/>
        <v>0</v>
      </c>
    </row>
    <row r="2266" spans="1:31" x14ac:dyDescent="0.25">
      <c r="A2266" t="str">
        <f>B2266&amp;"-"&amp;COUNTIF($B$3:B2266,B2266)</f>
        <v>610-57</v>
      </c>
      <c r="B2266">
        <v>610</v>
      </c>
      <c r="C2266" s="18">
        <f>VLOOKUP(A2266,'ADM Details FY17'!$A$3:$D$3515,4,FALSE)</f>
        <v>0</v>
      </c>
      <c r="D2266" s="1">
        <f>VLOOKUP(A2266,'ADM Details FY17'!$A$3:$E$3515,5,FALSE)</f>
        <v>0</v>
      </c>
      <c r="E2266" s="1">
        <f>VLOOKUP(A2266,'ADM Details FY17'!$A$3:$F$3515,6,FALSE)</f>
        <v>0</v>
      </c>
      <c r="F2266" s="1">
        <f>VLOOKUP(A2266,'ADM Details FY17'!$A$3:$G$3515,7,FALSE)</f>
        <v>0</v>
      </c>
      <c r="G2266" s="1">
        <f>VLOOKUP(A2266,'ADM Details FY17'!$A$3:$H$3515,8,FALSE)</f>
        <v>0</v>
      </c>
      <c r="H2266" s="1">
        <f>VLOOKUP(A2266,'ADM Details FY17'!$A$3:$I$3515,9,FALSE)</f>
        <v>0</v>
      </c>
      <c r="I2266" s="1">
        <f>VLOOKUP(A2266,'ADM Details FY17'!$A$3:$J$3517,10,FALSE)</f>
        <v>0</v>
      </c>
      <c r="J2266" s="1">
        <f>VLOOKUP(A2266,'ADM Details FY17'!$A$3:$K$3515,11,FALSE)</f>
        <v>0</v>
      </c>
      <c r="K2266" s="1">
        <f>VLOOKUP(A2266,'ADM Details FY17'!$A$3:$M$3515,13,FALSE)</f>
        <v>0</v>
      </c>
      <c r="L2266" s="1">
        <f>VLOOKUP(A2266,'ADM Details FY17'!$A$3:$O$3515,15,FALSE)</f>
        <v>0</v>
      </c>
      <c r="M2266" s="1">
        <f>VLOOKUP(A2266,'ADM Details FY17'!$A$3:$P$3515,16,FALSE)</f>
        <v>0</v>
      </c>
      <c r="N2266" s="1">
        <f>VLOOKUP(A2266,'ADM Details FY17'!$A$3:$Q$3515,17,FALSE)</f>
        <v>0</v>
      </c>
      <c r="O2266" s="1">
        <f>VLOOKUP(A2266,'ADM Details FY17'!$A$3:$S$3515,19,FALSE)</f>
        <v>0</v>
      </c>
      <c r="P2266" s="1">
        <f>VLOOKUP(A2266,'ADM Details FY17'!$A$3:$U$3515,21,FALSE)</f>
        <v>0</v>
      </c>
      <c r="Q2266" s="1">
        <f>VLOOKUP(A2266,'ADM Details FY17'!$A$3:$V$3515,22,FALSE)</f>
        <v>0</v>
      </c>
      <c r="R2266" s="1">
        <f>VLOOKUP(A2266,'ADM Details FY17'!$A$3:$W$3515,23,FALSE)</f>
        <v>0</v>
      </c>
      <c r="S2266" s="1">
        <f>VLOOKUP(A2266,'ADM Details FY17'!$A$3:$X$3515,24,FALSE)</f>
        <v>0</v>
      </c>
      <c r="T2266" s="1">
        <f>VLOOKUP(A2266,'ADM Details FY17'!$A$3:$Y$3515,25,FALSE)</f>
        <v>0</v>
      </c>
      <c r="U2266" s="1">
        <f>VLOOKUP(A2266,'ADM Details FY17'!$A$3:$AA$3515,27,FALSE)</f>
        <v>0</v>
      </c>
      <c r="V2266" s="1">
        <f>IFERROR(VLOOKUP(C2266,'eindex _tget pp '!$A$4:$E$615,5,FALSE),0)</f>
        <v>0</v>
      </c>
      <c r="W2266" s="31">
        <f>IFERROR(VLOOKUP(C2266,'eindex _tget pp '!$A$4:$F$615,6,FALSE),0)</f>
        <v>0</v>
      </c>
      <c r="X2266" s="4">
        <f>IFERROR(VLOOKUP(B2266,'eschools 16'!$A$2:$F$25,6,FALSE),1)</f>
        <v>1</v>
      </c>
      <c r="Y2266" s="1">
        <f t="shared" si="175"/>
        <v>0</v>
      </c>
      <c r="Z2266" s="1">
        <f t="shared" si="176"/>
        <v>0</v>
      </c>
      <c r="AA2266" s="31">
        <f>IFERROR(VLOOKUP(C2266,'eindex _tget pp '!$A$4:$G$615,7,FALSE),0)</f>
        <v>0</v>
      </c>
      <c r="AB2266" s="1">
        <f>VLOOKUP(A2266,'ADM Details FY17'!$A$3:$AB$3515,28,FALSE)</f>
        <v>0</v>
      </c>
      <c r="AC2266" s="1">
        <f t="shared" si="177"/>
        <v>0</v>
      </c>
      <c r="AD2266" s="1">
        <f t="shared" si="178"/>
        <v>0</v>
      </c>
      <c r="AE2266" s="1">
        <f t="shared" si="179"/>
        <v>0</v>
      </c>
    </row>
    <row r="2267" spans="1:31" x14ac:dyDescent="0.25">
      <c r="A2267" t="str">
        <f>B2267&amp;"-"&amp;COUNTIF($B$3:B2267,B2267)</f>
        <v>610-58</v>
      </c>
      <c r="B2267">
        <v>610</v>
      </c>
      <c r="C2267" s="18">
        <f>VLOOKUP(A2267,'ADM Details FY17'!$A$3:$D$3515,4,FALSE)</f>
        <v>0</v>
      </c>
      <c r="D2267" s="1">
        <f>VLOOKUP(A2267,'ADM Details FY17'!$A$3:$E$3515,5,FALSE)</f>
        <v>0</v>
      </c>
      <c r="E2267" s="1">
        <f>VLOOKUP(A2267,'ADM Details FY17'!$A$3:$F$3515,6,FALSE)</f>
        <v>0</v>
      </c>
      <c r="F2267" s="1">
        <f>VLOOKUP(A2267,'ADM Details FY17'!$A$3:$G$3515,7,FALSE)</f>
        <v>0</v>
      </c>
      <c r="G2267" s="1">
        <f>VLOOKUP(A2267,'ADM Details FY17'!$A$3:$H$3515,8,FALSE)</f>
        <v>0</v>
      </c>
      <c r="H2267" s="1">
        <f>VLOOKUP(A2267,'ADM Details FY17'!$A$3:$I$3515,9,FALSE)</f>
        <v>0</v>
      </c>
      <c r="I2267" s="1">
        <f>VLOOKUP(A2267,'ADM Details FY17'!$A$3:$J$3517,10,FALSE)</f>
        <v>0</v>
      </c>
      <c r="J2267" s="1">
        <f>VLOOKUP(A2267,'ADM Details FY17'!$A$3:$K$3515,11,FALSE)</f>
        <v>0</v>
      </c>
      <c r="K2267" s="1">
        <f>VLOOKUP(A2267,'ADM Details FY17'!$A$3:$M$3515,13,FALSE)</f>
        <v>0</v>
      </c>
      <c r="L2267" s="1">
        <f>VLOOKUP(A2267,'ADM Details FY17'!$A$3:$O$3515,15,FALSE)</f>
        <v>0</v>
      </c>
      <c r="M2267" s="1">
        <f>VLOOKUP(A2267,'ADM Details FY17'!$A$3:$P$3515,16,FALSE)</f>
        <v>0</v>
      </c>
      <c r="N2267" s="1">
        <f>VLOOKUP(A2267,'ADM Details FY17'!$A$3:$Q$3515,17,FALSE)</f>
        <v>0</v>
      </c>
      <c r="O2267" s="1">
        <f>VLOOKUP(A2267,'ADM Details FY17'!$A$3:$S$3515,19,FALSE)</f>
        <v>0</v>
      </c>
      <c r="P2267" s="1">
        <f>VLOOKUP(A2267,'ADM Details FY17'!$A$3:$U$3515,21,FALSE)</f>
        <v>0</v>
      </c>
      <c r="Q2267" s="1">
        <f>VLOOKUP(A2267,'ADM Details FY17'!$A$3:$V$3515,22,FALSE)</f>
        <v>0</v>
      </c>
      <c r="R2267" s="1">
        <f>VLOOKUP(A2267,'ADM Details FY17'!$A$3:$W$3515,23,FALSE)</f>
        <v>0</v>
      </c>
      <c r="S2267" s="1">
        <f>VLOOKUP(A2267,'ADM Details FY17'!$A$3:$X$3515,24,FALSE)</f>
        <v>0</v>
      </c>
      <c r="T2267" s="1">
        <f>VLOOKUP(A2267,'ADM Details FY17'!$A$3:$Y$3515,25,FALSE)</f>
        <v>0</v>
      </c>
      <c r="U2267" s="1">
        <f>VLOOKUP(A2267,'ADM Details FY17'!$A$3:$AA$3515,27,FALSE)</f>
        <v>0</v>
      </c>
      <c r="V2267" s="1">
        <f>IFERROR(VLOOKUP(C2267,'eindex _tget pp '!$A$4:$E$615,5,FALSE),0)</f>
        <v>0</v>
      </c>
      <c r="W2267" s="31">
        <f>IFERROR(VLOOKUP(C2267,'eindex _tget pp '!$A$4:$F$615,6,FALSE),0)</f>
        <v>0</v>
      </c>
      <c r="X2267" s="4">
        <f>IFERROR(VLOOKUP(B2267,'eschools 16'!$A$2:$F$25,6,FALSE),1)</f>
        <v>1</v>
      </c>
      <c r="Y2267" s="1">
        <f t="shared" si="175"/>
        <v>0</v>
      </c>
      <c r="Z2267" s="1">
        <f t="shared" si="176"/>
        <v>0</v>
      </c>
      <c r="AA2267" s="31">
        <f>IFERROR(VLOOKUP(C2267,'eindex _tget pp '!$A$4:$G$615,7,FALSE),0)</f>
        <v>0</v>
      </c>
      <c r="AB2267" s="1">
        <f>VLOOKUP(A2267,'ADM Details FY17'!$A$3:$AB$3515,28,FALSE)</f>
        <v>0</v>
      </c>
      <c r="AC2267" s="1">
        <f t="shared" si="177"/>
        <v>0</v>
      </c>
      <c r="AD2267" s="1">
        <f t="shared" si="178"/>
        <v>0</v>
      </c>
      <c r="AE2267" s="1">
        <f t="shared" si="179"/>
        <v>0</v>
      </c>
    </row>
    <row r="2268" spans="1:31" x14ac:dyDescent="0.25">
      <c r="A2268" t="str">
        <f>B2268&amp;"-"&amp;COUNTIF($B$3:B2268,B2268)</f>
        <v>610-59</v>
      </c>
      <c r="B2268">
        <v>610</v>
      </c>
      <c r="C2268" s="18">
        <f>VLOOKUP(A2268,'ADM Details FY17'!$A$3:$D$3515,4,FALSE)</f>
        <v>0</v>
      </c>
      <c r="D2268" s="1">
        <f>VLOOKUP(A2268,'ADM Details FY17'!$A$3:$E$3515,5,FALSE)</f>
        <v>0</v>
      </c>
      <c r="E2268" s="1">
        <f>VLOOKUP(A2268,'ADM Details FY17'!$A$3:$F$3515,6,FALSE)</f>
        <v>0</v>
      </c>
      <c r="F2268" s="1">
        <f>VLOOKUP(A2268,'ADM Details FY17'!$A$3:$G$3515,7,FALSE)</f>
        <v>0</v>
      </c>
      <c r="G2268" s="1">
        <f>VLOOKUP(A2268,'ADM Details FY17'!$A$3:$H$3515,8,FALSE)</f>
        <v>0</v>
      </c>
      <c r="H2268" s="1">
        <f>VLOOKUP(A2268,'ADM Details FY17'!$A$3:$I$3515,9,FALSE)</f>
        <v>0</v>
      </c>
      <c r="I2268" s="1">
        <f>VLOOKUP(A2268,'ADM Details FY17'!$A$3:$J$3517,10,FALSE)</f>
        <v>0</v>
      </c>
      <c r="J2268" s="1">
        <f>VLOOKUP(A2268,'ADM Details FY17'!$A$3:$K$3515,11,FALSE)</f>
        <v>0</v>
      </c>
      <c r="K2268" s="1">
        <f>VLOOKUP(A2268,'ADM Details FY17'!$A$3:$M$3515,13,FALSE)</f>
        <v>0</v>
      </c>
      <c r="L2268" s="1">
        <f>VLOOKUP(A2268,'ADM Details FY17'!$A$3:$O$3515,15,FALSE)</f>
        <v>0</v>
      </c>
      <c r="M2268" s="1">
        <f>VLOOKUP(A2268,'ADM Details FY17'!$A$3:$P$3515,16,FALSE)</f>
        <v>0</v>
      </c>
      <c r="N2268" s="1">
        <f>VLOOKUP(A2268,'ADM Details FY17'!$A$3:$Q$3515,17,FALSE)</f>
        <v>0</v>
      </c>
      <c r="O2268" s="1">
        <f>VLOOKUP(A2268,'ADM Details FY17'!$A$3:$S$3515,19,FALSE)</f>
        <v>0</v>
      </c>
      <c r="P2268" s="1">
        <f>VLOOKUP(A2268,'ADM Details FY17'!$A$3:$U$3515,21,FALSE)</f>
        <v>0</v>
      </c>
      <c r="Q2268" s="1">
        <f>VLOOKUP(A2268,'ADM Details FY17'!$A$3:$V$3515,22,FALSE)</f>
        <v>0</v>
      </c>
      <c r="R2268" s="1">
        <f>VLOOKUP(A2268,'ADM Details FY17'!$A$3:$W$3515,23,FALSE)</f>
        <v>0</v>
      </c>
      <c r="S2268" s="1">
        <f>VLOOKUP(A2268,'ADM Details FY17'!$A$3:$X$3515,24,FALSE)</f>
        <v>0</v>
      </c>
      <c r="T2268" s="1">
        <f>VLOOKUP(A2268,'ADM Details FY17'!$A$3:$Y$3515,25,FALSE)</f>
        <v>0</v>
      </c>
      <c r="U2268" s="1">
        <f>VLOOKUP(A2268,'ADM Details FY17'!$A$3:$AA$3515,27,FALSE)</f>
        <v>0</v>
      </c>
      <c r="V2268" s="1">
        <f>IFERROR(VLOOKUP(C2268,'eindex _tget pp '!$A$4:$E$615,5,FALSE),0)</f>
        <v>0</v>
      </c>
      <c r="W2268" s="31">
        <f>IFERROR(VLOOKUP(C2268,'eindex _tget pp '!$A$4:$F$615,6,FALSE),0)</f>
        <v>0</v>
      </c>
      <c r="X2268" s="4">
        <f>IFERROR(VLOOKUP(B2268,'eschools 16'!$A$2:$F$25,6,FALSE),1)</f>
        <v>1</v>
      </c>
      <c r="Y2268" s="1">
        <f t="shared" si="175"/>
        <v>0</v>
      </c>
      <c r="Z2268" s="1">
        <f t="shared" si="176"/>
        <v>0</v>
      </c>
      <c r="AA2268" s="31">
        <f>IFERROR(VLOOKUP(C2268,'eindex _tget pp '!$A$4:$G$615,7,FALSE),0)</f>
        <v>0</v>
      </c>
      <c r="AB2268" s="1">
        <f>VLOOKUP(A2268,'ADM Details FY17'!$A$3:$AB$3515,28,FALSE)</f>
        <v>0</v>
      </c>
      <c r="AC2268" s="1">
        <f t="shared" si="177"/>
        <v>0</v>
      </c>
      <c r="AD2268" s="1">
        <f t="shared" si="178"/>
        <v>0</v>
      </c>
      <c r="AE2268" s="1">
        <f t="shared" si="179"/>
        <v>0</v>
      </c>
    </row>
    <row r="2269" spans="1:31" x14ac:dyDescent="0.25">
      <c r="A2269" t="str">
        <f>B2269&amp;"-"&amp;COUNTIF($B$3:B2269,B2269)</f>
        <v>610-60</v>
      </c>
      <c r="B2269">
        <v>610</v>
      </c>
      <c r="C2269" s="18">
        <f>VLOOKUP(A2269,'ADM Details FY17'!$A$3:$D$3515,4,FALSE)</f>
        <v>0</v>
      </c>
      <c r="D2269" s="1">
        <f>VLOOKUP(A2269,'ADM Details FY17'!$A$3:$E$3515,5,FALSE)</f>
        <v>0</v>
      </c>
      <c r="E2269" s="1">
        <f>VLOOKUP(A2269,'ADM Details FY17'!$A$3:$F$3515,6,FALSE)</f>
        <v>0</v>
      </c>
      <c r="F2269" s="1">
        <f>VLOOKUP(A2269,'ADM Details FY17'!$A$3:$G$3515,7,FALSE)</f>
        <v>0</v>
      </c>
      <c r="G2269" s="1">
        <f>VLOOKUP(A2269,'ADM Details FY17'!$A$3:$H$3515,8,FALSE)</f>
        <v>0</v>
      </c>
      <c r="H2269" s="1">
        <f>VLOOKUP(A2269,'ADM Details FY17'!$A$3:$I$3515,9,FALSE)</f>
        <v>0</v>
      </c>
      <c r="I2269" s="1">
        <f>VLOOKUP(A2269,'ADM Details FY17'!$A$3:$J$3517,10,FALSE)</f>
        <v>0</v>
      </c>
      <c r="J2269" s="1">
        <f>VLOOKUP(A2269,'ADM Details FY17'!$A$3:$K$3515,11,FALSE)</f>
        <v>0</v>
      </c>
      <c r="K2269" s="1">
        <f>VLOOKUP(A2269,'ADM Details FY17'!$A$3:$M$3515,13,FALSE)</f>
        <v>0</v>
      </c>
      <c r="L2269" s="1">
        <f>VLOOKUP(A2269,'ADM Details FY17'!$A$3:$O$3515,15,FALSE)</f>
        <v>0</v>
      </c>
      <c r="M2269" s="1">
        <f>VLOOKUP(A2269,'ADM Details FY17'!$A$3:$P$3515,16,FALSE)</f>
        <v>0</v>
      </c>
      <c r="N2269" s="1">
        <f>VLOOKUP(A2269,'ADM Details FY17'!$A$3:$Q$3515,17,FALSE)</f>
        <v>0</v>
      </c>
      <c r="O2269" s="1">
        <f>VLOOKUP(A2269,'ADM Details FY17'!$A$3:$S$3515,19,FALSE)</f>
        <v>0</v>
      </c>
      <c r="P2269" s="1">
        <f>VLOOKUP(A2269,'ADM Details FY17'!$A$3:$U$3515,21,FALSE)</f>
        <v>0</v>
      </c>
      <c r="Q2269" s="1">
        <f>VLOOKUP(A2269,'ADM Details FY17'!$A$3:$V$3515,22,FALSE)</f>
        <v>0</v>
      </c>
      <c r="R2269" s="1">
        <f>VLOOKUP(A2269,'ADM Details FY17'!$A$3:$W$3515,23,FALSE)</f>
        <v>0</v>
      </c>
      <c r="S2269" s="1">
        <f>VLOOKUP(A2269,'ADM Details FY17'!$A$3:$X$3515,24,FALSE)</f>
        <v>0</v>
      </c>
      <c r="T2269" s="1">
        <f>VLOOKUP(A2269,'ADM Details FY17'!$A$3:$Y$3515,25,FALSE)</f>
        <v>0</v>
      </c>
      <c r="U2269" s="1">
        <f>VLOOKUP(A2269,'ADM Details FY17'!$A$3:$AA$3515,27,FALSE)</f>
        <v>0</v>
      </c>
      <c r="V2269" s="1">
        <f>IFERROR(VLOOKUP(C2269,'eindex _tget pp '!$A$4:$E$615,5,FALSE),0)</f>
        <v>0</v>
      </c>
      <c r="W2269" s="31">
        <f>IFERROR(VLOOKUP(C2269,'eindex _tget pp '!$A$4:$F$615,6,FALSE),0)</f>
        <v>0</v>
      </c>
      <c r="X2269" s="4">
        <f>IFERROR(VLOOKUP(B2269,'eschools 16'!$A$2:$F$25,6,FALSE),1)</f>
        <v>1</v>
      </c>
      <c r="Y2269" s="1">
        <f t="shared" si="175"/>
        <v>0</v>
      </c>
      <c r="Z2269" s="1">
        <f t="shared" si="176"/>
        <v>0</v>
      </c>
      <c r="AA2269" s="31">
        <f>IFERROR(VLOOKUP(C2269,'eindex _tget pp '!$A$4:$G$615,7,FALSE),0)</f>
        <v>0</v>
      </c>
      <c r="AB2269" s="1">
        <f>VLOOKUP(A2269,'ADM Details FY17'!$A$3:$AB$3515,28,FALSE)</f>
        <v>0</v>
      </c>
      <c r="AC2269" s="1">
        <f t="shared" si="177"/>
        <v>0</v>
      </c>
      <c r="AD2269" s="1">
        <f t="shared" si="178"/>
        <v>0</v>
      </c>
      <c r="AE2269" s="1">
        <f t="shared" si="179"/>
        <v>0</v>
      </c>
    </row>
    <row r="2270" spans="1:31" x14ac:dyDescent="0.25">
      <c r="A2270" t="str">
        <f>B2270&amp;"-"&amp;COUNTIF($B$3:B2270,B2270)</f>
        <v>610-61</v>
      </c>
      <c r="B2270">
        <v>610</v>
      </c>
      <c r="C2270" s="18">
        <f>VLOOKUP(A2270,'ADM Details FY17'!$A$3:$D$3515,4,FALSE)</f>
        <v>0</v>
      </c>
      <c r="D2270" s="1">
        <f>VLOOKUP(A2270,'ADM Details FY17'!$A$3:$E$3515,5,FALSE)</f>
        <v>0</v>
      </c>
      <c r="E2270" s="1">
        <f>VLOOKUP(A2270,'ADM Details FY17'!$A$3:$F$3515,6,FALSE)</f>
        <v>0</v>
      </c>
      <c r="F2270" s="1">
        <f>VLOOKUP(A2270,'ADM Details FY17'!$A$3:$G$3515,7,FALSE)</f>
        <v>0</v>
      </c>
      <c r="G2270" s="1">
        <f>VLOOKUP(A2270,'ADM Details FY17'!$A$3:$H$3515,8,FALSE)</f>
        <v>0</v>
      </c>
      <c r="H2270" s="1">
        <f>VLOOKUP(A2270,'ADM Details FY17'!$A$3:$I$3515,9,FALSE)</f>
        <v>0</v>
      </c>
      <c r="I2270" s="1">
        <f>VLOOKUP(A2270,'ADM Details FY17'!$A$3:$J$3517,10,FALSE)</f>
        <v>0</v>
      </c>
      <c r="J2270" s="1">
        <f>VLOOKUP(A2270,'ADM Details FY17'!$A$3:$K$3515,11,FALSE)</f>
        <v>0</v>
      </c>
      <c r="K2270" s="1">
        <f>VLOOKUP(A2270,'ADM Details FY17'!$A$3:$M$3515,13,FALSE)</f>
        <v>0</v>
      </c>
      <c r="L2270" s="1">
        <f>VLOOKUP(A2270,'ADM Details FY17'!$A$3:$O$3515,15,FALSE)</f>
        <v>0</v>
      </c>
      <c r="M2270" s="1">
        <f>VLOOKUP(A2270,'ADM Details FY17'!$A$3:$P$3515,16,FALSE)</f>
        <v>0</v>
      </c>
      <c r="N2270" s="1">
        <f>VLOOKUP(A2270,'ADM Details FY17'!$A$3:$Q$3515,17,FALSE)</f>
        <v>0</v>
      </c>
      <c r="O2270" s="1">
        <f>VLOOKUP(A2270,'ADM Details FY17'!$A$3:$S$3515,19,FALSE)</f>
        <v>0</v>
      </c>
      <c r="P2270" s="1">
        <f>VLOOKUP(A2270,'ADM Details FY17'!$A$3:$U$3515,21,FALSE)</f>
        <v>0</v>
      </c>
      <c r="Q2270" s="1">
        <f>VLOOKUP(A2270,'ADM Details FY17'!$A$3:$V$3515,22,FALSE)</f>
        <v>0</v>
      </c>
      <c r="R2270" s="1">
        <f>VLOOKUP(A2270,'ADM Details FY17'!$A$3:$W$3515,23,FALSE)</f>
        <v>0</v>
      </c>
      <c r="S2270" s="1">
        <f>VLOOKUP(A2270,'ADM Details FY17'!$A$3:$X$3515,24,FALSE)</f>
        <v>0</v>
      </c>
      <c r="T2270" s="1">
        <f>VLOOKUP(A2270,'ADM Details FY17'!$A$3:$Y$3515,25,FALSE)</f>
        <v>0</v>
      </c>
      <c r="U2270" s="1">
        <f>VLOOKUP(A2270,'ADM Details FY17'!$A$3:$AA$3515,27,FALSE)</f>
        <v>0</v>
      </c>
      <c r="V2270" s="1">
        <f>IFERROR(VLOOKUP(C2270,'eindex _tget pp '!$A$4:$E$615,5,FALSE),0)</f>
        <v>0</v>
      </c>
      <c r="W2270" s="31">
        <f>IFERROR(VLOOKUP(C2270,'eindex _tget pp '!$A$4:$F$615,6,FALSE),0)</f>
        <v>0</v>
      </c>
      <c r="X2270" s="4">
        <f>IFERROR(VLOOKUP(B2270,'eschools 16'!$A$2:$F$25,6,FALSE),1)</f>
        <v>1</v>
      </c>
      <c r="Y2270" s="1">
        <f t="shared" si="175"/>
        <v>0</v>
      </c>
      <c r="Z2270" s="1">
        <f t="shared" si="176"/>
        <v>0</v>
      </c>
      <c r="AA2270" s="31">
        <f>IFERROR(VLOOKUP(C2270,'eindex _tget pp '!$A$4:$G$615,7,FALSE),0)</f>
        <v>0</v>
      </c>
      <c r="AB2270" s="1">
        <f>VLOOKUP(A2270,'ADM Details FY17'!$A$3:$AB$3515,28,FALSE)</f>
        <v>0</v>
      </c>
      <c r="AC2270" s="1">
        <f t="shared" si="177"/>
        <v>0</v>
      </c>
      <c r="AD2270" s="1">
        <f t="shared" si="178"/>
        <v>0</v>
      </c>
      <c r="AE2270" s="1">
        <f t="shared" si="179"/>
        <v>0</v>
      </c>
    </row>
    <row r="2271" spans="1:31" x14ac:dyDescent="0.25">
      <c r="A2271" t="str">
        <f>B2271&amp;"-"&amp;COUNTIF($B$3:B2271,B2271)</f>
        <v>613-1</v>
      </c>
      <c r="B2271">
        <v>613</v>
      </c>
      <c r="C2271" s="18">
        <f>VLOOKUP(A2271,'ADM Details FY17'!$A$3:$D$3515,4,FALSE)</f>
        <v>45757</v>
      </c>
      <c r="D2271" s="1">
        <f>VLOOKUP(A2271,'ADM Details FY17'!$A$3:$E$3515,5,FALSE)</f>
        <v>1</v>
      </c>
      <c r="E2271" s="1">
        <f>VLOOKUP(A2271,'ADM Details FY17'!$A$3:$F$3515,6,FALSE)</f>
        <v>0</v>
      </c>
      <c r="F2271" s="1">
        <f>VLOOKUP(A2271,'ADM Details FY17'!$A$3:$G$3515,7,FALSE)</f>
        <v>0</v>
      </c>
      <c r="G2271" s="1">
        <f>VLOOKUP(A2271,'ADM Details FY17'!$A$3:$H$3515,8,FALSE)</f>
        <v>0</v>
      </c>
      <c r="H2271" s="1">
        <f>VLOOKUP(A2271,'ADM Details FY17'!$A$3:$I$3515,9,FALSE)</f>
        <v>0</v>
      </c>
      <c r="I2271" s="1">
        <f>VLOOKUP(A2271,'ADM Details FY17'!$A$3:$J$3517,10,FALSE)</f>
        <v>0</v>
      </c>
      <c r="J2271" s="1">
        <f>VLOOKUP(A2271,'ADM Details FY17'!$A$3:$K$3515,11,FALSE)</f>
        <v>0</v>
      </c>
      <c r="K2271" s="1">
        <f>VLOOKUP(A2271,'ADM Details FY17'!$A$3:$M$3515,13,FALSE)</f>
        <v>1</v>
      </c>
      <c r="L2271" s="1">
        <f>VLOOKUP(A2271,'ADM Details FY17'!$A$3:$O$3515,15,FALSE)</f>
        <v>0</v>
      </c>
      <c r="M2271" s="1">
        <f>VLOOKUP(A2271,'ADM Details FY17'!$A$3:$P$3515,16,FALSE)</f>
        <v>0</v>
      </c>
      <c r="N2271" s="1">
        <f>VLOOKUP(A2271,'ADM Details FY17'!$A$3:$Q$3515,17,FALSE)</f>
        <v>0</v>
      </c>
      <c r="O2271" s="1">
        <f>VLOOKUP(A2271,'ADM Details FY17'!$A$3:$S$3515,19,FALSE)</f>
        <v>1</v>
      </c>
      <c r="P2271" s="1">
        <f>VLOOKUP(A2271,'ADM Details FY17'!$A$3:$U$3515,21,FALSE)</f>
        <v>0</v>
      </c>
      <c r="Q2271" s="1">
        <f>VLOOKUP(A2271,'ADM Details FY17'!$A$3:$V$3515,22,FALSE)</f>
        <v>0</v>
      </c>
      <c r="R2271" s="1">
        <f>VLOOKUP(A2271,'ADM Details FY17'!$A$3:$W$3515,23,FALSE)</f>
        <v>0</v>
      </c>
      <c r="S2271" s="1">
        <f>VLOOKUP(A2271,'ADM Details FY17'!$A$3:$X$3515,24,FALSE)</f>
        <v>0</v>
      </c>
      <c r="T2271" s="1">
        <f>VLOOKUP(A2271,'ADM Details FY17'!$A$3:$Y$3515,25,FALSE)</f>
        <v>0</v>
      </c>
      <c r="U2271" s="1">
        <f>VLOOKUP(A2271,'ADM Details FY17'!$A$3:$AA$3515,27,FALSE)</f>
        <v>0</v>
      </c>
      <c r="V2271" s="1">
        <f>IFERROR(VLOOKUP(C2271,'eindex _tget pp '!$A$4:$E$615,5,FALSE),0)</f>
        <v>601.34213167596351</v>
      </c>
      <c r="W2271" s="31">
        <f>IFERROR(VLOOKUP(C2271,'eindex _tget pp '!$A$4:$F$615,6,FALSE),0)</f>
        <v>0.37081747780000002</v>
      </c>
      <c r="X2271" s="4">
        <f>IFERROR(VLOOKUP(B2271,'eschools 16'!$A$2:$F$25,6,FALSE),1)</f>
        <v>1</v>
      </c>
      <c r="Y2271" s="1">
        <f t="shared" si="175"/>
        <v>150.34</v>
      </c>
      <c r="Z2271" s="1">
        <f t="shared" si="176"/>
        <v>100.86</v>
      </c>
      <c r="AA2271" s="31">
        <f>IFERROR(VLOOKUP(C2271,'eindex _tget pp '!$A$4:$G$615,7,FALSE),0)</f>
        <v>0.60001287299999995</v>
      </c>
      <c r="AB2271" s="1">
        <f>VLOOKUP(A2271,'ADM Details FY17'!$A$3:$AB$3515,28,FALSE)</f>
        <v>0</v>
      </c>
      <c r="AC2271" s="1">
        <f t="shared" si="177"/>
        <v>0</v>
      </c>
      <c r="AD2271" s="1">
        <f t="shared" si="178"/>
        <v>1</v>
      </c>
      <c r="AE2271" s="1">
        <f t="shared" si="179"/>
        <v>150</v>
      </c>
    </row>
    <row r="2272" spans="1:31" x14ac:dyDescent="0.25">
      <c r="A2272" t="str">
        <f>B2272&amp;"-"&amp;COUNTIF($B$3:B2272,B2272)</f>
        <v>613-2</v>
      </c>
      <c r="B2272">
        <v>613</v>
      </c>
      <c r="C2272" s="18">
        <f>VLOOKUP(A2272,'ADM Details FY17'!$A$3:$D$3515,4,FALSE)</f>
        <v>45765</v>
      </c>
      <c r="D2272" s="1">
        <f>VLOOKUP(A2272,'ADM Details FY17'!$A$3:$E$3515,5,FALSE)</f>
        <v>5</v>
      </c>
      <c r="E2272" s="1">
        <f>VLOOKUP(A2272,'ADM Details FY17'!$A$3:$F$3515,6,FALSE)</f>
        <v>0.28999999999999998</v>
      </c>
      <c r="F2272" s="1">
        <f>VLOOKUP(A2272,'ADM Details FY17'!$A$3:$G$3515,7,FALSE)</f>
        <v>0</v>
      </c>
      <c r="G2272" s="1">
        <f>VLOOKUP(A2272,'ADM Details FY17'!$A$3:$H$3515,8,FALSE)</f>
        <v>0</v>
      </c>
      <c r="H2272" s="1">
        <f>VLOOKUP(A2272,'ADM Details FY17'!$A$3:$I$3515,9,FALSE)</f>
        <v>0</v>
      </c>
      <c r="I2272" s="1">
        <f>VLOOKUP(A2272,'ADM Details FY17'!$A$3:$J$3517,10,FALSE)</f>
        <v>0</v>
      </c>
      <c r="J2272" s="1">
        <f>VLOOKUP(A2272,'ADM Details FY17'!$A$3:$K$3515,11,FALSE)</f>
        <v>0</v>
      </c>
      <c r="K2272" s="1">
        <f>VLOOKUP(A2272,'ADM Details FY17'!$A$3:$M$3515,13,FALSE)</f>
        <v>5</v>
      </c>
      <c r="L2272" s="1">
        <f>VLOOKUP(A2272,'ADM Details FY17'!$A$3:$O$3515,15,FALSE)</f>
        <v>0</v>
      </c>
      <c r="M2272" s="1">
        <f>VLOOKUP(A2272,'ADM Details FY17'!$A$3:$P$3515,16,FALSE)</f>
        <v>0</v>
      </c>
      <c r="N2272" s="1">
        <f>VLOOKUP(A2272,'ADM Details FY17'!$A$3:$Q$3515,17,FALSE)</f>
        <v>0</v>
      </c>
      <c r="O2272" s="1">
        <f>VLOOKUP(A2272,'ADM Details FY17'!$A$3:$S$3515,19,FALSE)</f>
        <v>3</v>
      </c>
      <c r="P2272" s="1">
        <f>VLOOKUP(A2272,'ADM Details FY17'!$A$3:$U$3515,21,FALSE)</f>
        <v>0</v>
      </c>
      <c r="Q2272" s="1">
        <f>VLOOKUP(A2272,'ADM Details FY17'!$A$3:$V$3515,22,FALSE)</f>
        <v>0</v>
      </c>
      <c r="R2272" s="1">
        <f>VLOOKUP(A2272,'ADM Details FY17'!$A$3:$W$3515,23,FALSE)</f>
        <v>0</v>
      </c>
      <c r="S2272" s="1">
        <f>VLOOKUP(A2272,'ADM Details FY17'!$A$3:$X$3515,24,FALSE)</f>
        <v>0</v>
      </c>
      <c r="T2272" s="1">
        <f>VLOOKUP(A2272,'ADM Details FY17'!$A$3:$Y$3515,25,FALSE)</f>
        <v>0</v>
      </c>
      <c r="U2272" s="1">
        <f>VLOOKUP(A2272,'ADM Details FY17'!$A$3:$AA$3515,27,FALSE)</f>
        <v>0</v>
      </c>
      <c r="V2272" s="1">
        <f>IFERROR(VLOOKUP(C2272,'eindex _tget pp '!$A$4:$E$615,5,FALSE),0)</f>
        <v>383.36264621147507</v>
      </c>
      <c r="W2272" s="31">
        <f>IFERROR(VLOOKUP(C2272,'eindex _tget pp '!$A$4:$F$615,6,FALSE),0)</f>
        <v>0.86887930189999996</v>
      </c>
      <c r="X2272" s="4">
        <f>IFERROR(VLOOKUP(B2272,'eschools 16'!$A$2:$F$25,6,FALSE),1)</f>
        <v>1</v>
      </c>
      <c r="Y2272" s="1">
        <f t="shared" si="175"/>
        <v>479.2</v>
      </c>
      <c r="Z2272" s="1">
        <f t="shared" si="176"/>
        <v>1181.68</v>
      </c>
      <c r="AA2272" s="31">
        <f>IFERROR(VLOOKUP(C2272,'eindex _tget pp '!$A$4:$G$615,7,FALSE),0)</f>
        <v>0.4785256</v>
      </c>
      <c r="AB2272" s="1">
        <f>VLOOKUP(A2272,'ADM Details FY17'!$A$3:$AB$3515,28,FALSE)</f>
        <v>0</v>
      </c>
      <c r="AC2272" s="1">
        <f t="shared" si="177"/>
        <v>0</v>
      </c>
      <c r="AD2272" s="1">
        <f t="shared" si="178"/>
        <v>5</v>
      </c>
      <c r="AE2272" s="1">
        <f t="shared" si="179"/>
        <v>750</v>
      </c>
    </row>
    <row r="2273" spans="1:31" x14ac:dyDescent="0.25">
      <c r="A2273" t="str">
        <f>B2273&amp;"-"&amp;COUNTIF($B$3:B2273,B2273)</f>
        <v>613-3</v>
      </c>
      <c r="B2273">
        <v>613</v>
      </c>
      <c r="C2273" s="18">
        <f>VLOOKUP(A2273,'ADM Details FY17'!$A$3:$D$3515,4,FALSE)</f>
        <v>45773</v>
      </c>
      <c r="D2273" s="1">
        <f>VLOOKUP(A2273,'ADM Details FY17'!$A$3:$E$3515,5,FALSE)</f>
        <v>69.7</v>
      </c>
      <c r="E2273" s="1">
        <f>VLOOKUP(A2273,'ADM Details FY17'!$A$3:$F$3515,6,FALSE)</f>
        <v>5</v>
      </c>
      <c r="F2273" s="1">
        <f>VLOOKUP(A2273,'ADM Details FY17'!$A$3:$G$3515,7,FALSE)</f>
        <v>4</v>
      </c>
      <c r="G2273" s="1">
        <f>VLOOKUP(A2273,'ADM Details FY17'!$A$3:$H$3515,8,FALSE)</f>
        <v>0</v>
      </c>
      <c r="H2273" s="1">
        <f>VLOOKUP(A2273,'ADM Details FY17'!$A$3:$I$3515,9,FALSE)</f>
        <v>0</v>
      </c>
      <c r="I2273" s="1">
        <f>VLOOKUP(A2273,'ADM Details FY17'!$A$3:$J$3517,10,FALSE)</f>
        <v>0</v>
      </c>
      <c r="J2273" s="1">
        <f>VLOOKUP(A2273,'ADM Details FY17'!$A$3:$K$3515,11,FALSE)</f>
        <v>0</v>
      </c>
      <c r="K2273" s="1">
        <f>VLOOKUP(A2273,'ADM Details FY17'!$A$3:$M$3515,13,FALSE)</f>
        <v>69.7</v>
      </c>
      <c r="L2273" s="1">
        <f>VLOOKUP(A2273,'ADM Details FY17'!$A$3:$O$3515,15,FALSE)</f>
        <v>0</v>
      </c>
      <c r="M2273" s="1">
        <f>VLOOKUP(A2273,'ADM Details FY17'!$A$3:$P$3515,16,FALSE)</f>
        <v>0</v>
      </c>
      <c r="N2273" s="1">
        <f>VLOOKUP(A2273,'ADM Details FY17'!$A$3:$Q$3515,17,FALSE)</f>
        <v>0</v>
      </c>
      <c r="O2273" s="1">
        <f>VLOOKUP(A2273,'ADM Details FY17'!$A$3:$S$3515,19,FALSE)</f>
        <v>48.99</v>
      </c>
      <c r="P2273" s="1">
        <f>VLOOKUP(A2273,'ADM Details FY17'!$A$3:$U$3515,21,FALSE)</f>
        <v>0</v>
      </c>
      <c r="Q2273" s="1">
        <f>VLOOKUP(A2273,'ADM Details FY17'!$A$3:$V$3515,22,FALSE)</f>
        <v>0</v>
      </c>
      <c r="R2273" s="1">
        <f>VLOOKUP(A2273,'ADM Details FY17'!$A$3:$W$3515,23,FALSE)</f>
        <v>0</v>
      </c>
      <c r="S2273" s="1">
        <f>VLOOKUP(A2273,'ADM Details FY17'!$A$3:$X$3515,24,FALSE)</f>
        <v>0</v>
      </c>
      <c r="T2273" s="1">
        <f>VLOOKUP(A2273,'ADM Details FY17'!$A$3:$Y$3515,25,FALSE)</f>
        <v>0</v>
      </c>
      <c r="U2273" s="1">
        <f>VLOOKUP(A2273,'ADM Details FY17'!$A$3:$AA$3515,27,FALSE)</f>
        <v>0</v>
      </c>
      <c r="V2273" s="1">
        <f>IFERROR(VLOOKUP(C2273,'eindex _tget pp '!$A$4:$E$615,5,FALSE),0)</f>
        <v>348.23775342488102</v>
      </c>
      <c r="W2273" s="31">
        <f>IFERROR(VLOOKUP(C2273,'eindex _tget pp '!$A$4:$F$615,6,FALSE),0)</f>
        <v>1.1749676729</v>
      </c>
      <c r="X2273" s="4">
        <f>IFERROR(VLOOKUP(B2273,'eschools 16'!$A$2:$F$25,6,FALSE),1)</f>
        <v>1</v>
      </c>
      <c r="Y2273" s="1">
        <f t="shared" si="175"/>
        <v>6068.04</v>
      </c>
      <c r="Z2273" s="1">
        <f t="shared" si="176"/>
        <v>22275.51</v>
      </c>
      <c r="AA2273" s="31">
        <f>IFERROR(VLOOKUP(C2273,'eindex _tget pp '!$A$4:$G$615,7,FALSE),0)</f>
        <v>0.48378046099999999</v>
      </c>
      <c r="AB2273" s="1">
        <f>VLOOKUP(A2273,'ADM Details FY17'!$A$3:$AB$3515,28,FALSE)</f>
        <v>0</v>
      </c>
      <c r="AC2273" s="1">
        <f t="shared" si="177"/>
        <v>0</v>
      </c>
      <c r="AD2273" s="1">
        <f t="shared" si="178"/>
        <v>69.7</v>
      </c>
      <c r="AE2273" s="1">
        <f t="shared" si="179"/>
        <v>10455</v>
      </c>
    </row>
    <row r="2274" spans="1:31" x14ac:dyDescent="0.25">
      <c r="A2274" t="str">
        <f>B2274&amp;"-"&amp;COUNTIF($B$3:B2274,B2274)</f>
        <v>613-4</v>
      </c>
      <c r="B2274">
        <v>613</v>
      </c>
      <c r="C2274" s="18">
        <f>VLOOKUP(A2274,'ADM Details FY17'!$A$3:$D$3515,4,FALSE)</f>
        <v>44222</v>
      </c>
      <c r="D2274" s="1">
        <f>VLOOKUP(A2274,'ADM Details FY17'!$A$3:$E$3515,5,FALSE)</f>
        <v>217.99</v>
      </c>
      <c r="E2274" s="1">
        <f>VLOOKUP(A2274,'ADM Details FY17'!$A$3:$F$3515,6,FALSE)</f>
        <v>11.47</v>
      </c>
      <c r="F2274" s="1">
        <f>VLOOKUP(A2274,'ADM Details FY17'!$A$3:$G$3515,7,FALSE)</f>
        <v>11.23</v>
      </c>
      <c r="G2274" s="1">
        <f>VLOOKUP(A2274,'ADM Details FY17'!$A$3:$H$3515,8,FALSE)</f>
        <v>1</v>
      </c>
      <c r="H2274" s="1">
        <f>VLOOKUP(A2274,'ADM Details FY17'!$A$3:$I$3515,9,FALSE)</f>
        <v>0</v>
      </c>
      <c r="I2274" s="1">
        <f>VLOOKUP(A2274,'ADM Details FY17'!$A$3:$J$3517,10,FALSE)</f>
        <v>0</v>
      </c>
      <c r="J2274" s="1">
        <f>VLOOKUP(A2274,'ADM Details FY17'!$A$3:$K$3515,11,FALSE)</f>
        <v>1</v>
      </c>
      <c r="K2274" s="1">
        <f>VLOOKUP(A2274,'ADM Details FY17'!$A$3:$M$3515,13,FALSE)</f>
        <v>217.99</v>
      </c>
      <c r="L2274" s="1">
        <f>VLOOKUP(A2274,'ADM Details FY17'!$A$3:$O$3515,15,FALSE)</f>
        <v>0</v>
      </c>
      <c r="M2274" s="1">
        <f>VLOOKUP(A2274,'ADM Details FY17'!$A$3:$P$3515,16,FALSE)</f>
        <v>0</v>
      </c>
      <c r="N2274" s="1">
        <f>VLOOKUP(A2274,'ADM Details FY17'!$A$3:$Q$3515,17,FALSE)</f>
        <v>0</v>
      </c>
      <c r="O2274" s="1">
        <f>VLOOKUP(A2274,'ADM Details FY17'!$A$3:$S$3515,19,FALSE)</f>
        <v>115.61</v>
      </c>
      <c r="P2274" s="1">
        <f>VLOOKUP(A2274,'ADM Details FY17'!$A$3:$U$3515,21,FALSE)</f>
        <v>0</v>
      </c>
      <c r="Q2274" s="1">
        <f>VLOOKUP(A2274,'ADM Details FY17'!$A$3:$V$3515,22,FALSE)</f>
        <v>0</v>
      </c>
      <c r="R2274" s="1">
        <f>VLOOKUP(A2274,'ADM Details FY17'!$A$3:$W$3515,23,FALSE)</f>
        <v>0</v>
      </c>
      <c r="S2274" s="1">
        <f>VLOOKUP(A2274,'ADM Details FY17'!$A$3:$X$3515,24,FALSE)</f>
        <v>0</v>
      </c>
      <c r="T2274" s="1">
        <f>VLOOKUP(A2274,'ADM Details FY17'!$A$3:$Y$3515,25,FALSE)</f>
        <v>0</v>
      </c>
      <c r="U2274" s="1">
        <f>VLOOKUP(A2274,'ADM Details FY17'!$A$3:$AA$3515,27,FALSE)</f>
        <v>0</v>
      </c>
      <c r="V2274" s="1">
        <f>IFERROR(VLOOKUP(C2274,'eindex _tget pp '!$A$4:$E$615,5,FALSE),0)</f>
        <v>2005.6923339137481</v>
      </c>
      <c r="W2274" s="31">
        <f>IFERROR(VLOOKUP(C2274,'eindex _tget pp '!$A$4:$F$615,6,FALSE),0)</f>
        <v>2.0357047353</v>
      </c>
      <c r="X2274" s="4">
        <f>IFERROR(VLOOKUP(B2274,'eschools 16'!$A$2:$F$25,6,FALSE),1)</f>
        <v>1</v>
      </c>
      <c r="Y2274" s="1">
        <f t="shared" si="175"/>
        <v>109305.22</v>
      </c>
      <c r="Z2274" s="1">
        <f t="shared" si="176"/>
        <v>120703.61</v>
      </c>
      <c r="AA2274" s="31">
        <f>IFERROR(VLOOKUP(C2274,'eindex _tget pp '!$A$4:$G$615,7,FALSE),0)</f>
        <v>0.894678058</v>
      </c>
      <c r="AB2274" s="1">
        <f>VLOOKUP(A2274,'ADM Details FY17'!$A$3:$AB$3515,28,FALSE)</f>
        <v>0</v>
      </c>
      <c r="AC2274" s="1">
        <f t="shared" si="177"/>
        <v>0</v>
      </c>
      <c r="AD2274" s="1">
        <f t="shared" si="178"/>
        <v>217.99</v>
      </c>
      <c r="AE2274" s="1">
        <f t="shared" si="179"/>
        <v>32698.5</v>
      </c>
    </row>
    <row r="2275" spans="1:31" x14ac:dyDescent="0.25">
      <c r="A2275" t="str">
        <f>B2275&amp;"-"&amp;COUNTIF($B$3:B2275,B2275)</f>
        <v>613-5</v>
      </c>
      <c r="B2275">
        <v>613</v>
      </c>
      <c r="C2275" s="18">
        <f>VLOOKUP(A2275,'ADM Details FY17'!$A$3:$D$3515,4,FALSE)</f>
        <v>45781</v>
      </c>
      <c r="D2275" s="1">
        <f>VLOOKUP(A2275,'ADM Details FY17'!$A$3:$E$3515,5,FALSE)</f>
        <v>3</v>
      </c>
      <c r="E2275" s="1">
        <f>VLOOKUP(A2275,'ADM Details FY17'!$A$3:$F$3515,6,FALSE)</f>
        <v>0</v>
      </c>
      <c r="F2275" s="1">
        <f>VLOOKUP(A2275,'ADM Details FY17'!$A$3:$G$3515,7,FALSE)</f>
        <v>0</v>
      </c>
      <c r="G2275" s="1">
        <f>VLOOKUP(A2275,'ADM Details FY17'!$A$3:$H$3515,8,FALSE)</f>
        <v>0</v>
      </c>
      <c r="H2275" s="1">
        <f>VLOOKUP(A2275,'ADM Details FY17'!$A$3:$I$3515,9,FALSE)</f>
        <v>0</v>
      </c>
      <c r="I2275" s="1">
        <f>VLOOKUP(A2275,'ADM Details FY17'!$A$3:$J$3517,10,FALSE)</f>
        <v>0</v>
      </c>
      <c r="J2275" s="1">
        <f>VLOOKUP(A2275,'ADM Details FY17'!$A$3:$K$3515,11,FALSE)</f>
        <v>0</v>
      </c>
      <c r="K2275" s="1">
        <f>VLOOKUP(A2275,'ADM Details FY17'!$A$3:$M$3515,13,FALSE)</f>
        <v>3</v>
      </c>
      <c r="L2275" s="1">
        <f>VLOOKUP(A2275,'ADM Details FY17'!$A$3:$O$3515,15,FALSE)</f>
        <v>0</v>
      </c>
      <c r="M2275" s="1">
        <f>VLOOKUP(A2275,'ADM Details FY17'!$A$3:$P$3515,16,FALSE)</f>
        <v>0</v>
      </c>
      <c r="N2275" s="1">
        <f>VLOOKUP(A2275,'ADM Details FY17'!$A$3:$Q$3515,17,FALSE)</f>
        <v>0</v>
      </c>
      <c r="O2275" s="1">
        <f>VLOOKUP(A2275,'ADM Details FY17'!$A$3:$S$3515,19,FALSE)</f>
        <v>2</v>
      </c>
      <c r="P2275" s="1">
        <f>VLOOKUP(A2275,'ADM Details FY17'!$A$3:$U$3515,21,FALSE)</f>
        <v>0</v>
      </c>
      <c r="Q2275" s="1">
        <f>VLOOKUP(A2275,'ADM Details FY17'!$A$3:$V$3515,22,FALSE)</f>
        <v>0</v>
      </c>
      <c r="R2275" s="1">
        <f>VLOOKUP(A2275,'ADM Details FY17'!$A$3:$W$3515,23,FALSE)</f>
        <v>0</v>
      </c>
      <c r="S2275" s="1">
        <f>VLOOKUP(A2275,'ADM Details FY17'!$A$3:$X$3515,24,FALSE)</f>
        <v>0</v>
      </c>
      <c r="T2275" s="1">
        <f>VLOOKUP(A2275,'ADM Details FY17'!$A$3:$Y$3515,25,FALSE)</f>
        <v>0</v>
      </c>
      <c r="U2275" s="1">
        <f>VLOOKUP(A2275,'ADM Details FY17'!$A$3:$AA$3515,27,FALSE)</f>
        <v>0</v>
      </c>
      <c r="V2275" s="1">
        <f>IFERROR(VLOOKUP(C2275,'eindex _tget pp '!$A$4:$E$615,5,FALSE),0)</f>
        <v>141.31699636657248</v>
      </c>
      <c r="W2275" s="31">
        <f>IFERROR(VLOOKUP(C2275,'eindex _tget pp '!$A$4:$F$615,6,FALSE),0)</f>
        <v>1.8088963119999999</v>
      </c>
      <c r="X2275" s="4">
        <f>IFERROR(VLOOKUP(B2275,'eschools 16'!$A$2:$F$25,6,FALSE),1)</f>
        <v>1</v>
      </c>
      <c r="Y2275" s="1">
        <f t="shared" si="175"/>
        <v>105.99</v>
      </c>
      <c r="Z2275" s="1">
        <f t="shared" si="176"/>
        <v>1476.06</v>
      </c>
      <c r="AA2275" s="31">
        <f>IFERROR(VLOOKUP(C2275,'eindex _tget pp '!$A$4:$G$615,7,FALSE),0)</f>
        <v>0.36927820700000002</v>
      </c>
      <c r="AB2275" s="1">
        <f>VLOOKUP(A2275,'ADM Details FY17'!$A$3:$AB$3515,28,FALSE)</f>
        <v>0</v>
      </c>
      <c r="AC2275" s="1">
        <f t="shared" si="177"/>
        <v>0</v>
      </c>
      <c r="AD2275" s="1">
        <f t="shared" si="178"/>
        <v>3</v>
      </c>
      <c r="AE2275" s="1">
        <f t="shared" si="179"/>
        <v>450</v>
      </c>
    </row>
    <row r="2276" spans="1:31" x14ac:dyDescent="0.25">
      <c r="A2276" t="str">
        <f>B2276&amp;"-"&amp;COUNTIF($B$3:B2276,B2276)</f>
        <v>613-6</v>
      </c>
      <c r="B2276">
        <v>613</v>
      </c>
      <c r="C2276" s="18">
        <f>VLOOKUP(A2276,'ADM Details FY17'!$A$3:$D$3515,4,FALSE)</f>
        <v>45799</v>
      </c>
      <c r="D2276" s="1">
        <f>VLOOKUP(A2276,'ADM Details FY17'!$A$3:$E$3515,5,FALSE)</f>
        <v>4.42</v>
      </c>
      <c r="E2276" s="1">
        <f>VLOOKUP(A2276,'ADM Details FY17'!$A$3:$F$3515,6,FALSE)</f>
        <v>0</v>
      </c>
      <c r="F2276" s="1">
        <f>VLOOKUP(A2276,'ADM Details FY17'!$A$3:$G$3515,7,FALSE)</f>
        <v>0</v>
      </c>
      <c r="G2276" s="1">
        <f>VLOOKUP(A2276,'ADM Details FY17'!$A$3:$H$3515,8,FALSE)</f>
        <v>0</v>
      </c>
      <c r="H2276" s="1">
        <f>VLOOKUP(A2276,'ADM Details FY17'!$A$3:$I$3515,9,FALSE)</f>
        <v>0</v>
      </c>
      <c r="I2276" s="1">
        <f>VLOOKUP(A2276,'ADM Details FY17'!$A$3:$J$3517,10,FALSE)</f>
        <v>0</v>
      </c>
      <c r="J2276" s="1">
        <f>VLOOKUP(A2276,'ADM Details FY17'!$A$3:$K$3515,11,FALSE)</f>
        <v>0</v>
      </c>
      <c r="K2276" s="1">
        <f>VLOOKUP(A2276,'ADM Details FY17'!$A$3:$M$3515,13,FALSE)</f>
        <v>4.42</v>
      </c>
      <c r="L2276" s="1">
        <f>VLOOKUP(A2276,'ADM Details FY17'!$A$3:$O$3515,15,FALSE)</f>
        <v>0</v>
      </c>
      <c r="M2276" s="1">
        <f>VLOOKUP(A2276,'ADM Details FY17'!$A$3:$P$3515,16,FALSE)</f>
        <v>0</v>
      </c>
      <c r="N2276" s="1">
        <f>VLOOKUP(A2276,'ADM Details FY17'!$A$3:$Q$3515,17,FALSE)</f>
        <v>0</v>
      </c>
      <c r="O2276" s="1">
        <f>VLOOKUP(A2276,'ADM Details FY17'!$A$3:$S$3515,19,FALSE)</f>
        <v>3</v>
      </c>
      <c r="P2276" s="1">
        <f>VLOOKUP(A2276,'ADM Details FY17'!$A$3:$U$3515,21,FALSE)</f>
        <v>0</v>
      </c>
      <c r="Q2276" s="1">
        <f>VLOOKUP(A2276,'ADM Details FY17'!$A$3:$V$3515,22,FALSE)</f>
        <v>0</v>
      </c>
      <c r="R2276" s="1">
        <f>VLOOKUP(A2276,'ADM Details FY17'!$A$3:$W$3515,23,FALSE)</f>
        <v>0</v>
      </c>
      <c r="S2276" s="1">
        <f>VLOOKUP(A2276,'ADM Details FY17'!$A$3:$X$3515,24,FALSE)</f>
        <v>0</v>
      </c>
      <c r="T2276" s="1">
        <f>VLOOKUP(A2276,'ADM Details FY17'!$A$3:$Y$3515,25,FALSE)</f>
        <v>0</v>
      </c>
      <c r="U2276" s="1">
        <f>VLOOKUP(A2276,'ADM Details FY17'!$A$3:$AA$3515,27,FALSE)</f>
        <v>0</v>
      </c>
      <c r="V2276" s="1">
        <f>IFERROR(VLOOKUP(C2276,'eindex _tget pp '!$A$4:$E$615,5,FALSE),0)</f>
        <v>0</v>
      </c>
      <c r="W2276" s="31">
        <f>IFERROR(VLOOKUP(C2276,'eindex _tget pp '!$A$4:$F$615,6,FALSE),0)</f>
        <v>0.3951702715</v>
      </c>
      <c r="X2276" s="4">
        <f>IFERROR(VLOOKUP(B2276,'eschools 16'!$A$2:$F$25,6,FALSE),1)</f>
        <v>1</v>
      </c>
      <c r="Y2276" s="1">
        <f t="shared" si="175"/>
        <v>0</v>
      </c>
      <c r="Z2276" s="1">
        <f t="shared" si="176"/>
        <v>475.09</v>
      </c>
      <c r="AA2276" s="31">
        <f>IFERROR(VLOOKUP(C2276,'eindex _tget pp '!$A$4:$G$615,7,FALSE),0)</f>
        <v>0.366783515</v>
      </c>
      <c r="AB2276" s="1">
        <f>VLOOKUP(A2276,'ADM Details FY17'!$A$3:$AB$3515,28,FALSE)</f>
        <v>0</v>
      </c>
      <c r="AC2276" s="1">
        <f t="shared" si="177"/>
        <v>0</v>
      </c>
      <c r="AD2276" s="1">
        <f t="shared" si="178"/>
        <v>4.42</v>
      </c>
      <c r="AE2276" s="1">
        <f t="shared" si="179"/>
        <v>663</v>
      </c>
    </row>
    <row r="2277" spans="1:31" x14ac:dyDescent="0.25">
      <c r="A2277" t="str">
        <f>B2277&amp;"-"&amp;COUNTIF($B$3:B2277,B2277)</f>
        <v>613-7</v>
      </c>
      <c r="B2277">
        <v>613</v>
      </c>
      <c r="C2277" s="18">
        <f>VLOOKUP(A2277,'ADM Details FY17'!$A$3:$D$3515,4,FALSE)</f>
        <v>44982</v>
      </c>
      <c r="D2277" s="1">
        <f>VLOOKUP(A2277,'ADM Details FY17'!$A$3:$E$3515,5,FALSE)</f>
        <v>0.04</v>
      </c>
      <c r="E2277" s="1">
        <f>VLOOKUP(A2277,'ADM Details FY17'!$A$3:$F$3515,6,FALSE)</f>
        <v>0</v>
      </c>
      <c r="F2277" s="1">
        <f>VLOOKUP(A2277,'ADM Details FY17'!$A$3:$G$3515,7,FALSE)</f>
        <v>0</v>
      </c>
      <c r="G2277" s="1">
        <f>VLOOKUP(A2277,'ADM Details FY17'!$A$3:$H$3515,8,FALSE)</f>
        <v>0</v>
      </c>
      <c r="H2277" s="1">
        <f>VLOOKUP(A2277,'ADM Details FY17'!$A$3:$I$3515,9,FALSE)</f>
        <v>0</v>
      </c>
      <c r="I2277" s="1">
        <f>VLOOKUP(A2277,'ADM Details FY17'!$A$3:$J$3517,10,FALSE)</f>
        <v>0</v>
      </c>
      <c r="J2277" s="1">
        <f>VLOOKUP(A2277,'ADM Details FY17'!$A$3:$K$3515,11,FALSE)</f>
        <v>0</v>
      </c>
      <c r="K2277" s="1">
        <f>VLOOKUP(A2277,'ADM Details FY17'!$A$3:$M$3515,13,FALSE)</f>
        <v>0.04</v>
      </c>
      <c r="L2277" s="1">
        <f>VLOOKUP(A2277,'ADM Details FY17'!$A$3:$O$3515,15,FALSE)</f>
        <v>0</v>
      </c>
      <c r="M2277" s="1">
        <f>VLOOKUP(A2277,'ADM Details FY17'!$A$3:$P$3515,16,FALSE)</f>
        <v>0</v>
      </c>
      <c r="N2277" s="1">
        <f>VLOOKUP(A2277,'ADM Details FY17'!$A$3:$Q$3515,17,FALSE)</f>
        <v>0</v>
      </c>
      <c r="O2277" s="1">
        <f>VLOOKUP(A2277,'ADM Details FY17'!$A$3:$S$3515,19,FALSE)</f>
        <v>0.04</v>
      </c>
      <c r="P2277" s="1">
        <f>VLOOKUP(A2277,'ADM Details FY17'!$A$3:$U$3515,21,FALSE)</f>
        <v>0</v>
      </c>
      <c r="Q2277" s="1">
        <f>VLOOKUP(A2277,'ADM Details FY17'!$A$3:$V$3515,22,FALSE)</f>
        <v>0</v>
      </c>
      <c r="R2277" s="1">
        <f>VLOOKUP(A2277,'ADM Details FY17'!$A$3:$W$3515,23,FALSE)</f>
        <v>0</v>
      </c>
      <c r="S2277" s="1">
        <f>VLOOKUP(A2277,'ADM Details FY17'!$A$3:$X$3515,24,FALSE)</f>
        <v>0</v>
      </c>
      <c r="T2277" s="1">
        <f>VLOOKUP(A2277,'ADM Details FY17'!$A$3:$Y$3515,25,FALSE)</f>
        <v>0</v>
      </c>
      <c r="U2277" s="1">
        <f>VLOOKUP(A2277,'ADM Details FY17'!$A$3:$AA$3515,27,FALSE)</f>
        <v>0</v>
      </c>
      <c r="V2277" s="1">
        <f>IFERROR(VLOOKUP(C2277,'eindex _tget pp '!$A$4:$E$615,5,FALSE),0)</f>
        <v>583.23385474218048</v>
      </c>
      <c r="W2277" s="31">
        <f>IFERROR(VLOOKUP(C2277,'eindex _tget pp '!$A$4:$F$615,6,FALSE),0)</f>
        <v>0.54693577179999997</v>
      </c>
      <c r="X2277" s="4">
        <f>IFERROR(VLOOKUP(B2277,'eschools 16'!$A$2:$F$25,6,FALSE),1)</f>
        <v>1</v>
      </c>
      <c r="Y2277" s="1">
        <f t="shared" si="175"/>
        <v>5.83</v>
      </c>
      <c r="Z2277" s="1">
        <f t="shared" si="176"/>
        <v>5.95</v>
      </c>
      <c r="AA2277" s="31">
        <f>IFERROR(VLOOKUP(C2277,'eindex _tget pp '!$A$4:$G$615,7,FALSE),0)</f>
        <v>0.57546102799999999</v>
      </c>
      <c r="AB2277" s="1">
        <f>VLOOKUP(A2277,'ADM Details FY17'!$A$3:$AB$3515,28,FALSE)</f>
        <v>0</v>
      </c>
      <c r="AC2277" s="1">
        <f t="shared" si="177"/>
        <v>0</v>
      </c>
      <c r="AD2277" s="1">
        <f t="shared" si="178"/>
        <v>0.04</v>
      </c>
      <c r="AE2277" s="1">
        <f t="shared" si="179"/>
        <v>6</v>
      </c>
    </row>
    <row r="2278" spans="1:31" x14ac:dyDescent="0.25">
      <c r="A2278" t="str">
        <f>B2278&amp;"-"&amp;COUNTIF($B$3:B2278,B2278)</f>
        <v>613-8</v>
      </c>
      <c r="B2278">
        <v>613</v>
      </c>
      <c r="C2278" s="18">
        <f>VLOOKUP(A2278,'ADM Details FY17'!$A$3:$D$3515,4,FALSE)</f>
        <v>0</v>
      </c>
      <c r="D2278" s="1">
        <f>VLOOKUP(A2278,'ADM Details FY17'!$A$3:$E$3515,5,FALSE)</f>
        <v>0</v>
      </c>
      <c r="E2278" s="1">
        <f>VLOOKUP(A2278,'ADM Details FY17'!$A$3:$F$3515,6,FALSE)</f>
        <v>0</v>
      </c>
      <c r="F2278" s="1">
        <f>VLOOKUP(A2278,'ADM Details FY17'!$A$3:$G$3515,7,FALSE)</f>
        <v>0</v>
      </c>
      <c r="G2278" s="1">
        <f>VLOOKUP(A2278,'ADM Details FY17'!$A$3:$H$3515,8,FALSE)</f>
        <v>0</v>
      </c>
      <c r="H2278" s="1">
        <f>VLOOKUP(A2278,'ADM Details FY17'!$A$3:$I$3515,9,FALSE)</f>
        <v>0</v>
      </c>
      <c r="I2278" s="1">
        <f>VLOOKUP(A2278,'ADM Details FY17'!$A$3:$J$3517,10,FALSE)</f>
        <v>0</v>
      </c>
      <c r="J2278" s="1">
        <f>VLOOKUP(A2278,'ADM Details FY17'!$A$3:$K$3515,11,FALSE)</f>
        <v>0</v>
      </c>
      <c r="K2278" s="1">
        <f>VLOOKUP(A2278,'ADM Details FY17'!$A$3:$M$3515,13,FALSE)</f>
        <v>0</v>
      </c>
      <c r="L2278" s="1">
        <f>VLOOKUP(A2278,'ADM Details FY17'!$A$3:$O$3515,15,FALSE)</f>
        <v>0</v>
      </c>
      <c r="M2278" s="1">
        <f>VLOOKUP(A2278,'ADM Details FY17'!$A$3:$P$3515,16,FALSE)</f>
        <v>0</v>
      </c>
      <c r="N2278" s="1">
        <f>VLOOKUP(A2278,'ADM Details FY17'!$A$3:$Q$3515,17,FALSE)</f>
        <v>0</v>
      </c>
      <c r="O2278" s="1">
        <f>VLOOKUP(A2278,'ADM Details FY17'!$A$3:$S$3515,19,FALSE)</f>
        <v>0</v>
      </c>
      <c r="P2278" s="1">
        <f>VLOOKUP(A2278,'ADM Details FY17'!$A$3:$U$3515,21,FALSE)</f>
        <v>0</v>
      </c>
      <c r="Q2278" s="1">
        <f>VLOOKUP(A2278,'ADM Details FY17'!$A$3:$V$3515,22,FALSE)</f>
        <v>0</v>
      </c>
      <c r="R2278" s="1">
        <f>VLOOKUP(A2278,'ADM Details FY17'!$A$3:$W$3515,23,FALSE)</f>
        <v>0</v>
      </c>
      <c r="S2278" s="1">
        <f>VLOOKUP(A2278,'ADM Details FY17'!$A$3:$X$3515,24,FALSE)</f>
        <v>0</v>
      </c>
      <c r="T2278" s="1">
        <f>VLOOKUP(A2278,'ADM Details FY17'!$A$3:$Y$3515,25,FALSE)</f>
        <v>0</v>
      </c>
      <c r="U2278" s="1">
        <f>VLOOKUP(A2278,'ADM Details FY17'!$A$3:$AA$3515,27,FALSE)</f>
        <v>0</v>
      </c>
      <c r="V2278" s="1">
        <f>IFERROR(VLOOKUP(C2278,'eindex _tget pp '!$A$4:$E$615,5,FALSE),0)</f>
        <v>0</v>
      </c>
      <c r="W2278" s="31">
        <f>IFERROR(VLOOKUP(C2278,'eindex _tget pp '!$A$4:$F$615,6,FALSE),0)</f>
        <v>0</v>
      </c>
      <c r="X2278" s="4">
        <f>IFERROR(VLOOKUP(B2278,'eschools 16'!$A$2:$F$25,6,FALSE),1)</f>
        <v>1</v>
      </c>
      <c r="Y2278" s="1">
        <f t="shared" si="175"/>
        <v>0</v>
      </c>
      <c r="Z2278" s="1">
        <f t="shared" si="176"/>
        <v>0</v>
      </c>
      <c r="AA2278" s="31">
        <f>IFERROR(VLOOKUP(C2278,'eindex _tget pp '!$A$4:$G$615,7,FALSE),0)</f>
        <v>0</v>
      </c>
      <c r="AB2278" s="1">
        <f>VLOOKUP(A2278,'ADM Details FY17'!$A$3:$AB$3515,28,FALSE)</f>
        <v>0</v>
      </c>
      <c r="AC2278" s="1">
        <f t="shared" si="177"/>
        <v>0</v>
      </c>
      <c r="AD2278" s="1">
        <f t="shared" si="178"/>
        <v>0</v>
      </c>
      <c r="AE2278" s="1">
        <f t="shared" si="179"/>
        <v>0</v>
      </c>
    </row>
    <row r="2279" spans="1:31" x14ac:dyDescent="0.25">
      <c r="A2279" t="str">
        <f>B2279&amp;"-"&amp;COUNTIF($B$3:B2279,B2279)</f>
        <v>613-9</v>
      </c>
      <c r="B2279">
        <v>613</v>
      </c>
      <c r="C2279" s="18">
        <f>VLOOKUP(A2279,'ADM Details FY17'!$A$3:$D$3515,4,FALSE)</f>
        <v>0</v>
      </c>
      <c r="D2279" s="1">
        <f>VLOOKUP(A2279,'ADM Details FY17'!$A$3:$E$3515,5,FALSE)</f>
        <v>0</v>
      </c>
      <c r="E2279" s="1">
        <f>VLOOKUP(A2279,'ADM Details FY17'!$A$3:$F$3515,6,FALSE)</f>
        <v>0</v>
      </c>
      <c r="F2279" s="1">
        <f>VLOOKUP(A2279,'ADM Details FY17'!$A$3:$G$3515,7,FALSE)</f>
        <v>0</v>
      </c>
      <c r="G2279" s="1">
        <f>VLOOKUP(A2279,'ADM Details FY17'!$A$3:$H$3515,8,FALSE)</f>
        <v>0</v>
      </c>
      <c r="H2279" s="1">
        <f>VLOOKUP(A2279,'ADM Details FY17'!$A$3:$I$3515,9,FALSE)</f>
        <v>0</v>
      </c>
      <c r="I2279" s="1">
        <f>VLOOKUP(A2279,'ADM Details FY17'!$A$3:$J$3517,10,FALSE)</f>
        <v>0</v>
      </c>
      <c r="J2279" s="1">
        <f>VLOOKUP(A2279,'ADM Details FY17'!$A$3:$K$3515,11,FALSE)</f>
        <v>0</v>
      </c>
      <c r="K2279" s="1">
        <f>VLOOKUP(A2279,'ADM Details FY17'!$A$3:$M$3515,13,FALSE)</f>
        <v>0</v>
      </c>
      <c r="L2279" s="1">
        <f>VLOOKUP(A2279,'ADM Details FY17'!$A$3:$O$3515,15,FALSE)</f>
        <v>0</v>
      </c>
      <c r="M2279" s="1">
        <f>VLOOKUP(A2279,'ADM Details FY17'!$A$3:$P$3515,16,FALSE)</f>
        <v>0</v>
      </c>
      <c r="N2279" s="1">
        <f>VLOOKUP(A2279,'ADM Details FY17'!$A$3:$Q$3515,17,FALSE)</f>
        <v>0</v>
      </c>
      <c r="O2279" s="1">
        <f>VLOOKUP(A2279,'ADM Details FY17'!$A$3:$S$3515,19,FALSE)</f>
        <v>0</v>
      </c>
      <c r="P2279" s="1">
        <f>VLOOKUP(A2279,'ADM Details FY17'!$A$3:$U$3515,21,FALSE)</f>
        <v>0</v>
      </c>
      <c r="Q2279" s="1">
        <f>VLOOKUP(A2279,'ADM Details FY17'!$A$3:$V$3515,22,FALSE)</f>
        <v>0</v>
      </c>
      <c r="R2279" s="1">
        <f>VLOOKUP(A2279,'ADM Details FY17'!$A$3:$W$3515,23,FALSE)</f>
        <v>0</v>
      </c>
      <c r="S2279" s="1">
        <f>VLOOKUP(A2279,'ADM Details FY17'!$A$3:$X$3515,24,FALSE)</f>
        <v>0</v>
      </c>
      <c r="T2279" s="1">
        <f>VLOOKUP(A2279,'ADM Details FY17'!$A$3:$Y$3515,25,FALSE)</f>
        <v>0</v>
      </c>
      <c r="U2279" s="1">
        <f>VLOOKUP(A2279,'ADM Details FY17'!$A$3:$AA$3515,27,FALSE)</f>
        <v>0</v>
      </c>
      <c r="V2279" s="1">
        <f>IFERROR(VLOOKUP(C2279,'eindex _tget pp '!$A$4:$E$615,5,FALSE),0)</f>
        <v>0</v>
      </c>
      <c r="W2279" s="31">
        <f>IFERROR(VLOOKUP(C2279,'eindex _tget pp '!$A$4:$F$615,6,FALSE),0)</f>
        <v>0</v>
      </c>
      <c r="X2279" s="4">
        <f>IFERROR(VLOOKUP(B2279,'eschools 16'!$A$2:$F$25,6,FALSE),1)</f>
        <v>1</v>
      </c>
      <c r="Y2279" s="1">
        <f t="shared" si="175"/>
        <v>0</v>
      </c>
      <c r="Z2279" s="1">
        <f t="shared" si="176"/>
        <v>0</v>
      </c>
      <c r="AA2279" s="31">
        <f>IFERROR(VLOOKUP(C2279,'eindex _tget pp '!$A$4:$G$615,7,FALSE),0)</f>
        <v>0</v>
      </c>
      <c r="AB2279" s="1">
        <f>VLOOKUP(A2279,'ADM Details FY17'!$A$3:$AB$3515,28,FALSE)</f>
        <v>0</v>
      </c>
      <c r="AC2279" s="1">
        <f t="shared" si="177"/>
        <v>0</v>
      </c>
      <c r="AD2279" s="1">
        <f t="shared" si="178"/>
        <v>0</v>
      </c>
      <c r="AE2279" s="1">
        <f t="shared" si="179"/>
        <v>0</v>
      </c>
    </row>
    <row r="2280" spans="1:31" x14ac:dyDescent="0.25">
      <c r="A2280" t="str">
        <f>B2280&amp;"-"&amp;COUNTIF($B$3:B2280,B2280)</f>
        <v>613-10</v>
      </c>
      <c r="B2280">
        <v>613</v>
      </c>
      <c r="C2280" s="18">
        <f>VLOOKUP(A2280,'ADM Details FY17'!$A$3:$D$3515,4,FALSE)</f>
        <v>0</v>
      </c>
      <c r="D2280" s="1">
        <f>VLOOKUP(A2280,'ADM Details FY17'!$A$3:$E$3515,5,FALSE)</f>
        <v>0</v>
      </c>
      <c r="E2280" s="1">
        <f>VLOOKUP(A2280,'ADM Details FY17'!$A$3:$F$3515,6,FALSE)</f>
        <v>0</v>
      </c>
      <c r="F2280" s="1">
        <f>VLOOKUP(A2280,'ADM Details FY17'!$A$3:$G$3515,7,FALSE)</f>
        <v>0</v>
      </c>
      <c r="G2280" s="1">
        <f>VLOOKUP(A2280,'ADM Details FY17'!$A$3:$H$3515,8,FALSE)</f>
        <v>0</v>
      </c>
      <c r="H2280" s="1">
        <f>VLOOKUP(A2280,'ADM Details FY17'!$A$3:$I$3515,9,FALSE)</f>
        <v>0</v>
      </c>
      <c r="I2280" s="1">
        <f>VLOOKUP(A2280,'ADM Details FY17'!$A$3:$J$3517,10,FALSE)</f>
        <v>0</v>
      </c>
      <c r="J2280" s="1">
        <f>VLOOKUP(A2280,'ADM Details FY17'!$A$3:$K$3515,11,FALSE)</f>
        <v>0</v>
      </c>
      <c r="K2280" s="1">
        <f>VLOOKUP(A2280,'ADM Details FY17'!$A$3:$M$3515,13,FALSE)</f>
        <v>0</v>
      </c>
      <c r="L2280" s="1">
        <f>VLOOKUP(A2280,'ADM Details FY17'!$A$3:$O$3515,15,FALSE)</f>
        <v>0</v>
      </c>
      <c r="M2280" s="1">
        <f>VLOOKUP(A2280,'ADM Details FY17'!$A$3:$P$3515,16,FALSE)</f>
        <v>0</v>
      </c>
      <c r="N2280" s="1">
        <f>VLOOKUP(A2280,'ADM Details FY17'!$A$3:$Q$3515,17,FALSE)</f>
        <v>0</v>
      </c>
      <c r="O2280" s="1">
        <f>VLOOKUP(A2280,'ADM Details FY17'!$A$3:$S$3515,19,FALSE)</f>
        <v>0</v>
      </c>
      <c r="P2280" s="1">
        <f>VLOOKUP(A2280,'ADM Details FY17'!$A$3:$U$3515,21,FALSE)</f>
        <v>0</v>
      </c>
      <c r="Q2280" s="1">
        <f>VLOOKUP(A2280,'ADM Details FY17'!$A$3:$V$3515,22,FALSE)</f>
        <v>0</v>
      </c>
      <c r="R2280" s="1">
        <f>VLOOKUP(A2280,'ADM Details FY17'!$A$3:$W$3515,23,FALSE)</f>
        <v>0</v>
      </c>
      <c r="S2280" s="1">
        <f>VLOOKUP(A2280,'ADM Details FY17'!$A$3:$X$3515,24,FALSE)</f>
        <v>0</v>
      </c>
      <c r="T2280" s="1">
        <f>VLOOKUP(A2280,'ADM Details FY17'!$A$3:$Y$3515,25,FALSE)</f>
        <v>0</v>
      </c>
      <c r="U2280" s="1">
        <f>VLOOKUP(A2280,'ADM Details FY17'!$A$3:$AA$3515,27,FALSE)</f>
        <v>0</v>
      </c>
      <c r="V2280" s="1">
        <f>IFERROR(VLOOKUP(C2280,'eindex _tget pp '!$A$4:$E$615,5,FALSE),0)</f>
        <v>0</v>
      </c>
      <c r="W2280" s="31">
        <f>IFERROR(VLOOKUP(C2280,'eindex _tget pp '!$A$4:$F$615,6,FALSE),0)</f>
        <v>0</v>
      </c>
      <c r="X2280" s="4">
        <f>IFERROR(VLOOKUP(B2280,'eschools 16'!$A$2:$F$25,6,FALSE),1)</f>
        <v>1</v>
      </c>
      <c r="Y2280" s="1">
        <f t="shared" si="175"/>
        <v>0</v>
      </c>
      <c r="Z2280" s="1">
        <f t="shared" si="176"/>
        <v>0</v>
      </c>
      <c r="AA2280" s="31">
        <f>IFERROR(VLOOKUP(C2280,'eindex _tget pp '!$A$4:$G$615,7,FALSE),0)</f>
        <v>0</v>
      </c>
      <c r="AB2280" s="1">
        <f>VLOOKUP(A2280,'ADM Details FY17'!$A$3:$AB$3515,28,FALSE)</f>
        <v>0</v>
      </c>
      <c r="AC2280" s="1">
        <f t="shared" si="177"/>
        <v>0</v>
      </c>
      <c r="AD2280" s="1">
        <f t="shared" si="178"/>
        <v>0</v>
      </c>
      <c r="AE2280" s="1">
        <f t="shared" si="179"/>
        <v>0</v>
      </c>
    </row>
    <row r="2281" spans="1:31" x14ac:dyDescent="0.25">
      <c r="A2281" t="str">
        <f>B2281&amp;"-"&amp;COUNTIF($B$3:B2281,B2281)</f>
        <v>613-11</v>
      </c>
      <c r="B2281">
        <v>613</v>
      </c>
      <c r="C2281" s="18">
        <f>VLOOKUP(A2281,'ADM Details FY17'!$A$3:$D$3515,4,FALSE)</f>
        <v>0</v>
      </c>
      <c r="D2281" s="1">
        <f>VLOOKUP(A2281,'ADM Details FY17'!$A$3:$E$3515,5,FALSE)</f>
        <v>0</v>
      </c>
      <c r="E2281" s="1">
        <f>VLOOKUP(A2281,'ADM Details FY17'!$A$3:$F$3515,6,FALSE)</f>
        <v>0</v>
      </c>
      <c r="F2281" s="1">
        <f>VLOOKUP(A2281,'ADM Details FY17'!$A$3:$G$3515,7,FALSE)</f>
        <v>0</v>
      </c>
      <c r="G2281" s="1">
        <f>VLOOKUP(A2281,'ADM Details FY17'!$A$3:$H$3515,8,FALSE)</f>
        <v>0</v>
      </c>
      <c r="H2281" s="1">
        <f>VLOOKUP(A2281,'ADM Details FY17'!$A$3:$I$3515,9,FALSE)</f>
        <v>0</v>
      </c>
      <c r="I2281" s="1">
        <f>VLOOKUP(A2281,'ADM Details FY17'!$A$3:$J$3517,10,FALSE)</f>
        <v>0</v>
      </c>
      <c r="J2281" s="1">
        <f>VLOOKUP(A2281,'ADM Details FY17'!$A$3:$K$3515,11,FALSE)</f>
        <v>0</v>
      </c>
      <c r="K2281" s="1">
        <f>VLOOKUP(A2281,'ADM Details FY17'!$A$3:$M$3515,13,FALSE)</f>
        <v>0</v>
      </c>
      <c r="L2281" s="1">
        <f>VLOOKUP(A2281,'ADM Details FY17'!$A$3:$O$3515,15,FALSE)</f>
        <v>0</v>
      </c>
      <c r="M2281" s="1">
        <f>VLOOKUP(A2281,'ADM Details FY17'!$A$3:$P$3515,16,FALSE)</f>
        <v>0</v>
      </c>
      <c r="N2281" s="1">
        <f>VLOOKUP(A2281,'ADM Details FY17'!$A$3:$Q$3515,17,FALSE)</f>
        <v>0</v>
      </c>
      <c r="O2281" s="1">
        <f>VLOOKUP(A2281,'ADM Details FY17'!$A$3:$S$3515,19,FALSE)</f>
        <v>0</v>
      </c>
      <c r="P2281" s="1">
        <f>VLOOKUP(A2281,'ADM Details FY17'!$A$3:$U$3515,21,FALSE)</f>
        <v>0</v>
      </c>
      <c r="Q2281" s="1">
        <f>VLOOKUP(A2281,'ADM Details FY17'!$A$3:$V$3515,22,FALSE)</f>
        <v>0</v>
      </c>
      <c r="R2281" s="1">
        <f>VLOOKUP(A2281,'ADM Details FY17'!$A$3:$W$3515,23,FALSE)</f>
        <v>0</v>
      </c>
      <c r="S2281" s="1">
        <f>VLOOKUP(A2281,'ADM Details FY17'!$A$3:$X$3515,24,FALSE)</f>
        <v>0</v>
      </c>
      <c r="T2281" s="1">
        <f>VLOOKUP(A2281,'ADM Details FY17'!$A$3:$Y$3515,25,FALSE)</f>
        <v>0</v>
      </c>
      <c r="U2281" s="1">
        <f>VLOOKUP(A2281,'ADM Details FY17'!$A$3:$AA$3515,27,FALSE)</f>
        <v>0</v>
      </c>
      <c r="V2281" s="1">
        <f>IFERROR(VLOOKUP(C2281,'eindex _tget pp '!$A$4:$E$615,5,FALSE),0)</f>
        <v>0</v>
      </c>
      <c r="W2281" s="31">
        <f>IFERROR(VLOOKUP(C2281,'eindex _tget pp '!$A$4:$F$615,6,FALSE),0)</f>
        <v>0</v>
      </c>
      <c r="X2281" s="4">
        <f>IFERROR(VLOOKUP(B2281,'eschools 16'!$A$2:$F$25,6,FALSE),1)</f>
        <v>1</v>
      </c>
      <c r="Y2281" s="1">
        <f t="shared" si="175"/>
        <v>0</v>
      </c>
      <c r="Z2281" s="1">
        <f t="shared" si="176"/>
        <v>0</v>
      </c>
      <c r="AA2281" s="31">
        <f>IFERROR(VLOOKUP(C2281,'eindex _tget pp '!$A$4:$G$615,7,FALSE),0)</f>
        <v>0</v>
      </c>
      <c r="AB2281" s="1">
        <f>VLOOKUP(A2281,'ADM Details FY17'!$A$3:$AB$3515,28,FALSE)</f>
        <v>0</v>
      </c>
      <c r="AC2281" s="1">
        <f t="shared" si="177"/>
        <v>0</v>
      </c>
      <c r="AD2281" s="1">
        <f t="shared" si="178"/>
        <v>0</v>
      </c>
      <c r="AE2281" s="1">
        <f t="shared" si="179"/>
        <v>0</v>
      </c>
    </row>
    <row r="2282" spans="1:31" x14ac:dyDescent="0.25">
      <c r="A2282" t="str">
        <f>B2282&amp;"-"&amp;COUNTIF($B$3:B2282,B2282)</f>
        <v>613-12</v>
      </c>
      <c r="B2282">
        <v>613</v>
      </c>
      <c r="C2282" s="18">
        <f>VLOOKUP(A2282,'ADM Details FY17'!$A$3:$D$3515,4,FALSE)</f>
        <v>0</v>
      </c>
      <c r="D2282" s="1">
        <f>VLOOKUP(A2282,'ADM Details FY17'!$A$3:$E$3515,5,FALSE)</f>
        <v>0</v>
      </c>
      <c r="E2282" s="1">
        <f>VLOOKUP(A2282,'ADM Details FY17'!$A$3:$F$3515,6,FALSE)</f>
        <v>0</v>
      </c>
      <c r="F2282" s="1">
        <f>VLOOKUP(A2282,'ADM Details FY17'!$A$3:$G$3515,7,FALSE)</f>
        <v>0</v>
      </c>
      <c r="G2282" s="1">
        <f>VLOOKUP(A2282,'ADM Details FY17'!$A$3:$H$3515,8,FALSE)</f>
        <v>0</v>
      </c>
      <c r="H2282" s="1">
        <f>VLOOKUP(A2282,'ADM Details FY17'!$A$3:$I$3515,9,FALSE)</f>
        <v>0</v>
      </c>
      <c r="I2282" s="1">
        <f>VLOOKUP(A2282,'ADM Details FY17'!$A$3:$J$3517,10,FALSE)</f>
        <v>0</v>
      </c>
      <c r="J2282" s="1">
        <f>VLOOKUP(A2282,'ADM Details FY17'!$A$3:$K$3515,11,FALSE)</f>
        <v>0</v>
      </c>
      <c r="K2282" s="1">
        <f>VLOOKUP(A2282,'ADM Details FY17'!$A$3:$M$3515,13,FALSE)</f>
        <v>0</v>
      </c>
      <c r="L2282" s="1">
        <f>VLOOKUP(A2282,'ADM Details FY17'!$A$3:$O$3515,15,FALSE)</f>
        <v>0</v>
      </c>
      <c r="M2282" s="1">
        <f>VLOOKUP(A2282,'ADM Details FY17'!$A$3:$P$3515,16,FALSE)</f>
        <v>0</v>
      </c>
      <c r="N2282" s="1">
        <f>VLOOKUP(A2282,'ADM Details FY17'!$A$3:$Q$3515,17,FALSE)</f>
        <v>0</v>
      </c>
      <c r="O2282" s="1">
        <f>VLOOKUP(A2282,'ADM Details FY17'!$A$3:$S$3515,19,FALSE)</f>
        <v>0</v>
      </c>
      <c r="P2282" s="1">
        <f>VLOOKUP(A2282,'ADM Details FY17'!$A$3:$U$3515,21,FALSE)</f>
        <v>0</v>
      </c>
      <c r="Q2282" s="1">
        <f>VLOOKUP(A2282,'ADM Details FY17'!$A$3:$V$3515,22,FALSE)</f>
        <v>0</v>
      </c>
      <c r="R2282" s="1">
        <f>VLOOKUP(A2282,'ADM Details FY17'!$A$3:$W$3515,23,FALSE)</f>
        <v>0</v>
      </c>
      <c r="S2282" s="1">
        <f>VLOOKUP(A2282,'ADM Details FY17'!$A$3:$X$3515,24,FALSE)</f>
        <v>0</v>
      </c>
      <c r="T2282" s="1">
        <f>VLOOKUP(A2282,'ADM Details FY17'!$A$3:$Y$3515,25,FALSE)</f>
        <v>0</v>
      </c>
      <c r="U2282" s="1">
        <f>VLOOKUP(A2282,'ADM Details FY17'!$A$3:$AA$3515,27,FALSE)</f>
        <v>0</v>
      </c>
      <c r="V2282" s="1">
        <f>IFERROR(VLOOKUP(C2282,'eindex _tget pp '!$A$4:$E$615,5,FALSE),0)</f>
        <v>0</v>
      </c>
      <c r="W2282" s="31">
        <f>IFERROR(VLOOKUP(C2282,'eindex _tget pp '!$A$4:$F$615,6,FALSE),0)</f>
        <v>0</v>
      </c>
      <c r="X2282" s="4">
        <f>IFERROR(VLOOKUP(B2282,'eschools 16'!$A$2:$F$25,6,FALSE),1)</f>
        <v>1</v>
      </c>
      <c r="Y2282" s="1">
        <f t="shared" si="175"/>
        <v>0</v>
      </c>
      <c r="Z2282" s="1">
        <f t="shared" si="176"/>
        <v>0</v>
      </c>
      <c r="AA2282" s="31">
        <f>IFERROR(VLOOKUP(C2282,'eindex _tget pp '!$A$4:$G$615,7,FALSE),0)</f>
        <v>0</v>
      </c>
      <c r="AB2282" s="1">
        <f>VLOOKUP(A2282,'ADM Details FY17'!$A$3:$AB$3515,28,FALSE)</f>
        <v>0</v>
      </c>
      <c r="AC2282" s="1">
        <f t="shared" si="177"/>
        <v>0</v>
      </c>
      <c r="AD2282" s="1">
        <f t="shared" si="178"/>
        <v>0</v>
      </c>
      <c r="AE2282" s="1">
        <f t="shared" si="179"/>
        <v>0</v>
      </c>
    </row>
    <row r="2283" spans="1:31" x14ac:dyDescent="0.25">
      <c r="A2283" t="str">
        <f>B2283&amp;"-"&amp;COUNTIF($B$3:B2283,B2283)</f>
        <v>613-13</v>
      </c>
      <c r="B2283">
        <v>613</v>
      </c>
      <c r="C2283" s="18">
        <f>VLOOKUP(A2283,'ADM Details FY17'!$A$3:$D$3515,4,FALSE)</f>
        <v>0</v>
      </c>
      <c r="D2283" s="1">
        <f>VLOOKUP(A2283,'ADM Details FY17'!$A$3:$E$3515,5,FALSE)</f>
        <v>0</v>
      </c>
      <c r="E2283" s="1">
        <f>VLOOKUP(A2283,'ADM Details FY17'!$A$3:$F$3515,6,FALSE)</f>
        <v>0</v>
      </c>
      <c r="F2283" s="1">
        <f>VLOOKUP(A2283,'ADM Details FY17'!$A$3:$G$3515,7,FALSE)</f>
        <v>0</v>
      </c>
      <c r="G2283" s="1">
        <f>VLOOKUP(A2283,'ADM Details FY17'!$A$3:$H$3515,8,FALSE)</f>
        <v>0</v>
      </c>
      <c r="H2283" s="1">
        <f>VLOOKUP(A2283,'ADM Details FY17'!$A$3:$I$3515,9,FALSE)</f>
        <v>0</v>
      </c>
      <c r="I2283" s="1">
        <f>VLOOKUP(A2283,'ADM Details FY17'!$A$3:$J$3517,10,FALSE)</f>
        <v>0</v>
      </c>
      <c r="J2283" s="1">
        <f>VLOOKUP(A2283,'ADM Details FY17'!$A$3:$K$3515,11,FALSE)</f>
        <v>0</v>
      </c>
      <c r="K2283" s="1">
        <f>VLOOKUP(A2283,'ADM Details FY17'!$A$3:$M$3515,13,FALSE)</f>
        <v>0</v>
      </c>
      <c r="L2283" s="1">
        <f>VLOOKUP(A2283,'ADM Details FY17'!$A$3:$O$3515,15,FALSE)</f>
        <v>0</v>
      </c>
      <c r="M2283" s="1">
        <f>VLOOKUP(A2283,'ADM Details FY17'!$A$3:$P$3515,16,FALSE)</f>
        <v>0</v>
      </c>
      <c r="N2283" s="1">
        <f>VLOOKUP(A2283,'ADM Details FY17'!$A$3:$Q$3515,17,FALSE)</f>
        <v>0</v>
      </c>
      <c r="O2283" s="1">
        <f>VLOOKUP(A2283,'ADM Details FY17'!$A$3:$S$3515,19,FALSE)</f>
        <v>0</v>
      </c>
      <c r="P2283" s="1">
        <f>VLOOKUP(A2283,'ADM Details FY17'!$A$3:$U$3515,21,FALSE)</f>
        <v>0</v>
      </c>
      <c r="Q2283" s="1">
        <f>VLOOKUP(A2283,'ADM Details FY17'!$A$3:$V$3515,22,FALSE)</f>
        <v>0</v>
      </c>
      <c r="R2283" s="1">
        <f>VLOOKUP(A2283,'ADM Details FY17'!$A$3:$W$3515,23,FALSE)</f>
        <v>0</v>
      </c>
      <c r="S2283" s="1">
        <f>VLOOKUP(A2283,'ADM Details FY17'!$A$3:$X$3515,24,FALSE)</f>
        <v>0</v>
      </c>
      <c r="T2283" s="1">
        <f>VLOOKUP(A2283,'ADM Details FY17'!$A$3:$Y$3515,25,FALSE)</f>
        <v>0</v>
      </c>
      <c r="U2283" s="1">
        <f>VLOOKUP(A2283,'ADM Details FY17'!$A$3:$AA$3515,27,FALSE)</f>
        <v>0</v>
      </c>
      <c r="V2283" s="1">
        <f>IFERROR(VLOOKUP(C2283,'eindex _tget pp '!$A$4:$E$615,5,FALSE),0)</f>
        <v>0</v>
      </c>
      <c r="W2283" s="31">
        <f>IFERROR(VLOOKUP(C2283,'eindex _tget pp '!$A$4:$F$615,6,FALSE),0)</f>
        <v>0</v>
      </c>
      <c r="X2283" s="4">
        <f>IFERROR(VLOOKUP(B2283,'eschools 16'!$A$2:$F$25,6,FALSE),1)</f>
        <v>1</v>
      </c>
      <c r="Y2283" s="1">
        <f t="shared" si="175"/>
        <v>0</v>
      </c>
      <c r="Z2283" s="1">
        <f t="shared" si="176"/>
        <v>0</v>
      </c>
      <c r="AA2283" s="31">
        <f>IFERROR(VLOOKUP(C2283,'eindex _tget pp '!$A$4:$G$615,7,FALSE),0)</f>
        <v>0</v>
      </c>
      <c r="AB2283" s="1">
        <f>VLOOKUP(A2283,'ADM Details FY17'!$A$3:$AB$3515,28,FALSE)</f>
        <v>0</v>
      </c>
      <c r="AC2283" s="1">
        <f t="shared" si="177"/>
        <v>0</v>
      </c>
      <c r="AD2283" s="1">
        <f t="shared" si="178"/>
        <v>0</v>
      </c>
      <c r="AE2283" s="1">
        <f t="shared" si="179"/>
        <v>0</v>
      </c>
    </row>
    <row r="2284" spans="1:31" x14ac:dyDescent="0.25">
      <c r="A2284" t="str">
        <f>B2284&amp;"-"&amp;COUNTIF($B$3:B2284,B2284)</f>
        <v>613-14</v>
      </c>
      <c r="B2284">
        <v>613</v>
      </c>
      <c r="C2284" s="18">
        <f>VLOOKUP(A2284,'ADM Details FY17'!$A$3:$D$3515,4,FALSE)</f>
        <v>0</v>
      </c>
      <c r="D2284" s="1">
        <f>VLOOKUP(A2284,'ADM Details FY17'!$A$3:$E$3515,5,FALSE)</f>
        <v>0</v>
      </c>
      <c r="E2284" s="1">
        <f>VLOOKUP(A2284,'ADM Details FY17'!$A$3:$F$3515,6,FALSE)</f>
        <v>0</v>
      </c>
      <c r="F2284" s="1">
        <f>VLOOKUP(A2284,'ADM Details FY17'!$A$3:$G$3515,7,FALSE)</f>
        <v>0</v>
      </c>
      <c r="G2284" s="1">
        <f>VLOOKUP(A2284,'ADM Details FY17'!$A$3:$H$3515,8,FALSE)</f>
        <v>0</v>
      </c>
      <c r="H2284" s="1">
        <f>VLOOKUP(A2284,'ADM Details FY17'!$A$3:$I$3515,9,FALSE)</f>
        <v>0</v>
      </c>
      <c r="I2284" s="1">
        <f>VLOOKUP(A2284,'ADM Details FY17'!$A$3:$J$3517,10,FALSE)</f>
        <v>0</v>
      </c>
      <c r="J2284" s="1">
        <f>VLOOKUP(A2284,'ADM Details FY17'!$A$3:$K$3515,11,FALSE)</f>
        <v>0</v>
      </c>
      <c r="K2284" s="1">
        <f>VLOOKUP(A2284,'ADM Details FY17'!$A$3:$M$3515,13,FALSE)</f>
        <v>0</v>
      </c>
      <c r="L2284" s="1">
        <f>VLOOKUP(A2284,'ADM Details FY17'!$A$3:$O$3515,15,FALSE)</f>
        <v>0</v>
      </c>
      <c r="M2284" s="1">
        <f>VLOOKUP(A2284,'ADM Details FY17'!$A$3:$P$3515,16,FALSE)</f>
        <v>0</v>
      </c>
      <c r="N2284" s="1">
        <f>VLOOKUP(A2284,'ADM Details FY17'!$A$3:$Q$3515,17,FALSE)</f>
        <v>0</v>
      </c>
      <c r="O2284" s="1">
        <f>VLOOKUP(A2284,'ADM Details FY17'!$A$3:$S$3515,19,FALSE)</f>
        <v>0</v>
      </c>
      <c r="P2284" s="1">
        <f>VLOOKUP(A2284,'ADM Details FY17'!$A$3:$U$3515,21,FALSE)</f>
        <v>0</v>
      </c>
      <c r="Q2284" s="1">
        <f>VLOOKUP(A2284,'ADM Details FY17'!$A$3:$V$3515,22,FALSE)</f>
        <v>0</v>
      </c>
      <c r="R2284" s="1">
        <f>VLOOKUP(A2284,'ADM Details FY17'!$A$3:$W$3515,23,FALSE)</f>
        <v>0</v>
      </c>
      <c r="S2284" s="1">
        <f>VLOOKUP(A2284,'ADM Details FY17'!$A$3:$X$3515,24,FALSE)</f>
        <v>0</v>
      </c>
      <c r="T2284" s="1">
        <f>VLOOKUP(A2284,'ADM Details FY17'!$A$3:$Y$3515,25,FALSE)</f>
        <v>0</v>
      </c>
      <c r="U2284" s="1">
        <f>VLOOKUP(A2284,'ADM Details FY17'!$A$3:$AA$3515,27,FALSE)</f>
        <v>0</v>
      </c>
      <c r="V2284" s="1">
        <f>IFERROR(VLOOKUP(C2284,'eindex _tget pp '!$A$4:$E$615,5,FALSE),0)</f>
        <v>0</v>
      </c>
      <c r="W2284" s="31">
        <f>IFERROR(VLOOKUP(C2284,'eindex _tget pp '!$A$4:$F$615,6,FALSE),0)</f>
        <v>0</v>
      </c>
      <c r="X2284" s="4">
        <f>IFERROR(VLOOKUP(B2284,'eschools 16'!$A$2:$F$25,6,FALSE),1)</f>
        <v>1</v>
      </c>
      <c r="Y2284" s="1">
        <f t="shared" si="175"/>
        <v>0</v>
      </c>
      <c r="Z2284" s="1">
        <f t="shared" si="176"/>
        <v>0</v>
      </c>
      <c r="AA2284" s="31">
        <f>IFERROR(VLOOKUP(C2284,'eindex _tget pp '!$A$4:$G$615,7,FALSE),0)</f>
        <v>0</v>
      </c>
      <c r="AB2284" s="1">
        <f>VLOOKUP(A2284,'ADM Details FY17'!$A$3:$AB$3515,28,FALSE)</f>
        <v>0</v>
      </c>
      <c r="AC2284" s="1">
        <f t="shared" si="177"/>
        <v>0</v>
      </c>
      <c r="AD2284" s="1">
        <f t="shared" si="178"/>
        <v>0</v>
      </c>
      <c r="AE2284" s="1">
        <f t="shared" si="179"/>
        <v>0</v>
      </c>
    </row>
    <row r="2285" spans="1:31" x14ac:dyDescent="0.25">
      <c r="A2285" t="str">
        <f>B2285&amp;"-"&amp;COUNTIF($B$3:B2285,B2285)</f>
        <v>614-1</v>
      </c>
      <c r="B2285">
        <v>614</v>
      </c>
      <c r="C2285" s="18">
        <f>VLOOKUP(A2285,'ADM Details FY17'!$A$3:$D$3515,4,FALSE)</f>
        <v>43489</v>
      </c>
      <c r="D2285" s="1">
        <f>VLOOKUP(A2285,'ADM Details FY17'!$A$3:$E$3515,5,FALSE)</f>
        <v>4.8099999999999996</v>
      </c>
      <c r="E2285" s="1">
        <f>VLOOKUP(A2285,'ADM Details FY17'!$A$3:$F$3515,6,FALSE)</f>
        <v>0</v>
      </c>
      <c r="F2285" s="1">
        <f>VLOOKUP(A2285,'ADM Details FY17'!$A$3:$G$3515,7,FALSE)</f>
        <v>0</v>
      </c>
      <c r="G2285" s="1">
        <f>VLOOKUP(A2285,'ADM Details FY17'!$A$3:$H$3515,8,FALSE)</f>
        <v>1.82</v>
      </c>
      <c r="H2285" s="1">
        <f>VLOOKUP(A2285,'ADM Details FY17'!$A$3:$I$3515,9,FALSE)</f>
        <v>0</v>
      </c>
      <c r="I2285" s="1">
        <f>VLOOKUP(A2285,'ADM Details FY17'!$A$3:$J$3517,10,FALSE)</f>
        <v>0</v>
      </c>
      <c r="J2285" s="1">
        <f>VLOOKUP(A2285,'ADM Details FY17'!$A$3:$K$3515,11,FALSE)</f>
        <v>0</v>
      </c>
      <c r="K2285" s="1">
        <f>VLOOKUP(A2285,'ADM Details FY17'!$A$3:$M$3515,13,FALSE)</f>
        <v>4.8099999999999996</v>
      </c>
      <c r="L2285" s="1">
        <f>VLOOKUP(A2285,'ADM Details FY17'!$A$3:$O$3515,15,FALSE)</f>
        <v>0</v>
      </c>
      <c r="M2285" s="1">
        <f>VLOOKUP(A2285,'ADM Details FY17'!$A$3:$P$3515,16,FALSE)</f>
        <v>0</v>
      </c>
      <c r="N2285" s="1">
        <f>VLOOKUP(A2285,'ADM Details FY17'!$A$3:$Q$3515,17,FALSE)</f>
        <v>0</v>
      </c>
      <c r="O2285" s="1">
        <f>VLOOKUP(A2285,'ADM Details FY17'!$A$3:$S$3515,19,FALSE)</f>
        <v>0</v>
      </c>
      <c r="P2285" s="1">
        <f>VLOOKUP(A2285,'ADM Details FY17'!$A$3:$U$3515,21,FALSE)</f>
        <v>0</v>
      </c>
      <c r="Q2285" s="1">
        <f>VLOOKUP(A2285,'ADM Details FY17'!$A$3:$V$3515,22,FALSE)</f>
        <v>0</v>
      </c>
      <c r="R2285" s="1">
        <f>VLOOKUP(A2285,'ADM Details FY17'!$A$3:$W$3515,23,FALSE)</f>
        <v>0</v>
      </c>
      <c r="S2285" s="1">
        <f>VLOOKUP(A2285,'ADM Details FY17'!$A$3:$X$3515,24,FALSE)</f>
        <v>0</v>
      </c>
      <c r="T2285" s="1">
        <f>VLOOKUP(A2285,'ADM Details FY17'!$A$3:$Y$3515,25,FALSE)</f>
        <v>0</v>
      </c>
      <c r="U2285" s="1">
        <f>VLOOKUP(A2285,'ADM Details FY17'!$A$3:$AA$3515,27,FALSE)</f>
        <v>0</v>
      </c>
      <c r="V2285" s="1">
        <f>IFERROR(VLOOKUP(C2285,'eindex _tget pp '!$A$4:$E$615,5,FALSE),0)</f>
        <v>965.83149339195813</v>
      </c>
      <c r="W2285" s="31">
        <f>IFERROR(VLOOKUP(C2285,'eindex _tget pp '!$A$4:$F$615,6,FALSE),0)</f>
        <v>3.72042677</v>
      </c>
      <c r="X2285" s="4">
        <f>IFERROR(VLOOKUP(B2285,'eschools 16'!$A$2:$F$25,6,FALSE),1)</f>
        <v>1</v>
      </c>
      <c r="Y2285" s="1">
        <f t="shared" si="175"/>
        <v>1161.4100000000001</v>
      </c>
      <c r="Z2285" s="1">
        <f t="shared" si="176"/>
        <v>4867.51</v>
      </c>
      <c r="AA2285" s="31">
        <f>IFERROR(VLOOKUP(C2285,'eindex _tget pp '!$A$4:$G$615,7,FALSE),0)</f>
        <v>0.698126252</v>
      </c>
      <c r="AB2285" s="1">
        <f>VLOOKUP(A2285,'ADM Details FY17'!$A$3:$AB$3515,28,FALSE)</f>
        <v>0</v>
      </c>
      <c r="AC2285" s="1">
        <f t="shared" si="177"/>
        <v>0</v>
      </c>
      <c r="AD2285" s="1">
        <f t="shared" si="178"/>
        <v>4.8099999999999996</v>
      </c>
      <c r="AE2285" s="1">
        <f t="shared" si="179"/>
        <v>721.49999999999989</v>
      </c>
    </row>
    <row r="2286" spans="1:31" x14ac:dyDescent="0.25">
      <c r="A2286" t="str">
        <f>B2286&amp;"-"&amp;COUNTIF($B$3:B2286,B2286)</f>
        <v>614-2</v>
      </c>
      <c r="B2286">
        <v>614</v>
      </c>
      <c r="C2286" s="18">
        <f>VLOOKUP(A2286,'ADM Details FY17'!$A$3:$D$3515,4,FALSE)</f>
        <v>46847</v>
      </c>
      <c r="D2286" s="1">
        <f>VLOOKUP(A2286,'ADM Details FY17'!$A$3:$E$3515,5,FALSE)</f>
        <v>0.62</v>
      </c>
      <c r="E2286" s="1">
        <f>VLOOKUP(A2286,'ADM Details FY17'!$A$3:$F$3515,6,FALSE)</f>
        <v>0</v>
      </c>
      <c r="F2286" s="1">
        <f>VLOOKUP(A2286,'ADM Details FY17'!$A$3:$G$3515,7,FALSE)</f>
        <v>0</v>
      </c>
      <c r="G2286" s="1">
        <f>VLOOKUP(A2286,'ADM Details FY17'!$A$3:$H$3515,8,FALSE)</f>
        <v>0</v>
      </c>
      <c r="H2286" s="1">
        <f>VLOOKUP(A2286,'ADM Details FY17'!$A$3:$I$3515,9,FALSE)</f>
        <v>0</v>
      </c>
      <c r="I2286" s="1">
        <f>VLOOKUP(A2286,'ADM Details FY17'!$A$3:$J$3517,10,FALSE)</f>
        <v>0</v>
      </c>
      <c r="J2286" s="1">
        <f>VLOOKUP(A2286,'ADM Details FY17'!$A$3:$K$3515,11,FALSE)</f>
        <v>0</v>
      </c>
      <c r="K2286" s="1">
        <f>VLOOKUP(A2286,'ADM Details FY17'!$A$3:$M$3515,13,FALSE)</f>
        <v>0.62</v>
      </c>
      <c r="L2286" s="1">
        <f>VLOOKUP(A2286,'ADM Details FY17'!$A$3:$O$3515,15,FALSE)</f>
        <v>0</v>
      </c>
      <c r="M2286" s="1">
        <f>VLOOKUP(A2286,'ADM Details FY17'!$A$3:$P$3515,16,FALSE)</f>
        <v>0</v>
      </c>
      <c r="N2286" s="1">
        <f>VLOOKUP(A2286,'ADM Details FY17'!$A$3:$Q$3515,17,FALSE)</f>
        <v>0</v>
      </c>
      <c r="O2286" s="1">
        <f>VLOOKUP(A2286,'ADM Details FY17'!$A$3:$S$3515,19,FALSE)</f>
        <v>0</v>
      </c>
      <c r="P2286" s="1">
        <f>VLOOKUP(A2286,'ADM Details FY17'!$A$3:$U$3515,21,FALSE)</f>
        <v>0</v>
      </c>
      <c r="Q2286" s="1">
        <f>VLOOKUP(A2286,'ADM Details FY17'!$A$3:$V$3515,22,FALSE)</f>
        <v>0</v>
      </c>
      <c r="R2286" s="1">
        <f>VLOOKUP(A2286,'ADM Details FY17'!$A$3:$W$3515,23,FALSE)</f>
        <v>0</v>
      </c>
      <c r="S2286" s="1">
        <f>VLOOKUP(A2286,'ADM Details FY17'!$A$3:$X$3515,24,FALSE)</f>
        <v>0</v>
      </c>
      <c r="T2286" s="1">
        <f>VLOOKUP(A2286,'ADM Details FY17'!$A$3:$Y$3515,25,FALSE)</f>
        <v>0</v>
      </c>
      <c r="U2286" s="1">
        <f>VLOOKUP(A2286,'ADM Details FY17'!$A$3:$AA$3515,27,FALSE)</f>
        <v>0</v>
      </c>
      <c r="V2286" s="1">
        <f>IFERROR(VLOOKUP(C2286,'eindex _tget pp '!$A$4:$E$615,5,FALSE),0)</f>
        <v>681.33616808746456</v>
      </c>
      <c r="W2286" s="31">
        <f>IFERROR(VLOOKUP(C2286,'eindex _tget pp '!$A$4:$F$615,6,FALSE),0)</f>
        <v>0.86148944549999995</v>
      </c>
      <c r="X2286" s="4">
        <f>IFERROR(VLOOKUP(B2286,'eschools 16'!$A$2:$F$25,6,FALSE),1)</f>
        <v>1</v>
      </c>
      <c r="Y2286" s="1">
        <f t="shared" si="175"/>
        <v>105.61</v>
      </c>
      <c r="Z2286" s="1">
        <f t="shared" si="176"/>
        <v>145.28</v>
      </c>
      <c r="AA2286" s="31">
        <f>IFERROR(VLOOKUP(C2286,'eindex _tget pp '!$A$4:$G$615,7,FALSE),0)</f>
        <v>0.60666933999999995</v>
      </c>
      <c r="AB2286" s="1">
        <f>VLOOKUP(A2286,'ADM Details FY17'!$A$3:$AB$3515,28,FALSE)</f>
        <v>0</v>
      </c>
      <c r="AC2286" s="1">
        <f t="shared" si="177"/>
        <v>0</v>
      </c>
      <c r="AD2286" s="1">
        <f t="shared" si="178"/>
        <v>0.62</v>
      </c>
      <c r="AE2286" s="1">
        <f t="shared" si="179"/>
        <v>93</v>
      </c>
    </row>
    <row r="2287" spans="1:31" x14ac:dyDescent="0.25">
      <c r="A2287" t="str">
        <f>B2287&amp;"-"&amp;COUNTIF($B$3:B2287,B2287)</f>
        <v>614-3</v>
      </c>
      <c r="B2287">
        <v>614</v>
      </c>
      <c r="C2287" s="18">
        <f>VLOOKUP(A2287,'ADM Details FY17'!$A$3:$D$3515,4,FALSE)</f>
        <v>43505</v>
      </c>
      <c r="D2287" s="1">
        <f>VLOOKUP(A2287,'ADM Details FY17'!$A$3:$E$3515,5,FALSE)</f>
        <v>0.49</v>
      </c>
      <c r="E2287" s="1">
        <f>VLOOKUP(A2287,'ADM Details FY17'!$A$3:$F$3515,6,FALSE)</f>
        <v>0</v>
      </c>
      <c r="F2287" s="1">
        <f>VLOOKUP(A2287,'ADM Details FY17'!$A$3:$G$3515,7,FALSE)</f>
        <v>0</v>
      </c>
      <c r="G2287" s="1">
        <f>VLOOKUP(A2287,'ADM Details FY17'!$A$3:$H$3515,8,FALSE)</f>
        <v>0</v>
      </c>
      <c r="H2287" s="1">
        <f>VLOOKUP(A2287,'ADM Details FY17'!$A$3:$I$3515,9,FALSE)</f>
        <v>0</v>
      </c>
      <c r="I2287" s="1">
        <f>VLOOKUP(A2287,'ADM Details FY17'!$A$3:$J$3517,10,FALSE)</f>
        <v>0</v>
      </c>
      <c r="J2287" s="1">
        <f>VLOOKUP(A2287,'ADM Details FY17'!$A$3:$K$3515,11,FALSE)</f>
        <v>0</v>
      </c>
      <c r="K2287" s="1">
        <f>VLOOKUP(A2287,'ADM Details FY17'!$A$3:$M$3515,13,FALSE)</f>
        <v>0.49</v>
      </c>
      <c r="L2287" s="1">
        <f>VLOOKUP(A2287,'ADM Details FY17'!$A$3:$O$3515,15,FALSE)</f>
        <v>0</v>
      </c>
      <c r="M2287" s="1">
        <f>VLOOKUP(A2287,'ADM Details FY17'!$A$3:$P$3515,16,FALSE)</f>
        <v>0</v>
      </c>
      <c r="N2287" s="1">
        <f>VLOOKUP(A2287,'ADM Details FY17'!$A$3:$Q$3515,17,FALSE)</f>
        <v>0</v>
      </c>
      <c r="O2287" s="1">
        <f>VLOOKUP(A2287,'ADM Details FY17'!$A$3:$S$3515,19,FALSE)</f>
        <v>0</v>
      </c>
      <c r="P2287" s="1">
        <f>VLOOKUP(A2287,'ADM Details FY17'!$A$3:$U$3515,21,FALSE)</f>
        <v>0</v>
      </c>
      <c r="Q2287" s="1">
        <f>VLOOKUP(A2287,'ADM Details FY17'!$A$3:$V$3515,22,FALSE)</f>
        <v>0</v>
      </c>
      <c r="R2287" s="1">
        <f>VLOOKUP(A2287,'ADM Details FY17'!$A$3:$W$3515,23,FALSE)</f>
        <v>0</v>
      </c>
      <c r="S2287" s="1">
        <f>VLOOKUP(A2287,'ADM Details FY17'!$A$3:$X$3515,24,FALSE)</f>
        <v>0</v>
      </c>
      <c r="T2287" s="1">
        <f>VLOOKUP(A2287,'ADM Details FY17'!$A$3:$Y$3515,25,FALSE)</f>
        <v>0</v>
      </c>
      <c r="U2287" s="1">
        <f>VLOOKUP(A2287,'ADM Details FY17'!$A$3:$AA$3515,27,FALSE)</f>
        <v>0</v>
      </c>
      <c r="V2287" s="1">
        <f>IFERROR(VLOOKUP(C2287,'eindex _tget pp '!$A$4:$E$615,5,FALSE),0)</f>
        <v>318.26521303196097</v>
      </c>
      <c r="W2287" s="31">
        <f>IFERROR(VLOOKUP(C2287,'eindex _tget pp '!$A$4:$F$615,6,FALSE),0)</f>
        <v>0.68061789569999998</v>
      </c>
      <c r="X2287" s="4">
        <f>IFERROR(VLOOKUP(B2287,'eschools 16'!$A$2:$F$25,6,FALSE),1)</f>
        <v>1</v>
      </c>
      <c r="Y2287" s="1">
        <f t="shared" si="175"/>
        <v>38.99</v>
      </c>
      <c r="Z2287" s="1">
        <f t="shared" si="176"/>
        <v>90.71</v>
      </c>
      <c r="AA2287" s="31">
        <f>IFERROR(VLOOKUP(C2287,'eindex _tget pp '!$A$4:$G$615,7,FALSE),0)</f>
        <v>0.48301392199999998</v>
      </c>
      <c r="AB2287" s="1">
        <f>VLOOKUP(A2287,'ADM Details FY17'!$A$3:$AB$3515,28,FALSE)</f>
        <v>0</v>
      </c>
      <c r="AC2287" s="1">
        <f t="shared" si="177"/>
        <v>0</v>
      </c>
      <c r="AD2287" s="1">
        <f t="shared" si="178"/>
        <v>0.49</v>
      </c>
      <c r="AE2287" s="1">
        <f t="shared" si="179"/>
        <v>73.5</v>
      </c>
    </row>
    <row r="2288" spans="1:31" x14ac:dyDescent="0.25">
      <c r="A2288" t="str">
        <f>B2288&amp;"-"&amp;COUNTIF($B$3:B2288,B2288)</f>
        <v>614-4</v>
      </c>
      <c r="B2288">
        <v>614</v>
      </c>
      <c r="C2288" s="18">
        <f>VLOOKUP(A2288,'ADM Details FY17'!$A$3:$D$3515,4,FALSE)</f>
        <v>43539</v>
      </c>
      <c r="D2288" s="1">
        <f>VLOOKUP(A2288,'ADM Details FY17'!$A$3:$E$3515,5,FALSE)</f>
        <v>1</v>
      </c>
      <c r="E2288" s="1">
        <f>VLOOKUP(A2288,'ADM Details FY17'!$A$3:$F$3515,6,FALSE)</f>
        <v>0</v>
      </c>
      <c r="F2288" s="1">
        <f>VLOOKUP(A2288,'ADM Details FY17'!$A$3:$G$3515,7,FALSE)</f>
        <v>0</v>
      </c>
      <c r="G2288" s="1">
        <f>VLOOKUP(A2288,'ADM Details FY17'!$A$3:$H$3515,8,FALSE)</f>
        <v>1</v>
      </c>
      <c r="H2288" s="1">
        <f>VLOOKUP(A2288,'ADM Details FY17'!$A$3:$I$3515,9,FALSE)</f>
        <v>0</v>
      </c>
      <c r="I2288" s="1">
        <f>VLOOKUP(A2288,'ADM Details FY17'!$A$3:$J$3517,10,FALSE)</f>
        <v>0</v>
      </c>
      <c r="J2288" s="1">
        <f>VLOOKUP(A2288,'ADM Details FY17'!$A$3:$K$3515,11,FALSE)</f>
        <v>0</v>
      </c>
      <c r="K2288" s="1">
        <f>VLOOKUP(A2288,'ADM Details FY17'!$A$3:$M$3515,13,FALSE)</f>
        <v>1</v>
      </c>
      <c r="L2288" s="1">
        <f>VLOOKUP(A2288,'ADM Details FY17'!$A$3:$O$3515,15,FALSE)</f>
        <v>0</v>
      </c>
      <c r="M2288" s="1">
        <f>VLOOKUP(A2288,'ADM Details FY17'!$A$3:$P$3515,16,FALSE)</f>
        <v>0</v>
      </c>
      <c r="N2288" s="1">
        <f>VLOOKUP(A2288,'ADM Details FY17'!$A$3:$Q$3515,17,FALSE)</f>
        <v>0</v>
      </c>
      <c r="O2288" s="1">
        <f>VLOOKUP(A2288,'ADM Details FY17'!$A$3:$S$3515,19,FALSE)</f>
        <v>0</v>
      </c>
      <c r="P2288" s="1">
        <f>VLOOKUP(A2288,'ADM Details FY17'!$A$3:$U$3515,21,FALSE)</f>
        <v>0</v>
      </c>
      <c r="Q2288" s="1">
        <f>VLOOKUP(A2288,'ADM Details FY17'!$A$3:$V$3515,22,FALSE)</f>
        <v>0</v>
      </c>
      <c r="R2288" s="1">
        <f>VLOOKUP(A2288,'ADM Details FY17'!$A$3:$W$3515,23,FALSE)</f>
        <v>0</v>
      </c>
      <c r="S2288" s="1">
        <f>VLOOKUP(A2288,'ADM Details FY17'!$A$3:$X$3515,24,FALSE)</f>
        <v>0</v>
      </c>
      <c r="T2288" s="1">
        <f>VLOOKUP(A2288,'ADM Details FY17'!$A$3:$Y$3515,25,FALSE)</f>
        <v>0</v>
      </c>
      <c r="U2288" s="1">
        <f>VLOOKUP(A2288,'ADM Details FY17'!$A$3:$AA$3515,27,FALSE)</f>
        <v>0</v>
      </c>
      <c r="V2288" s="1">
        <f>IFERROR(VLOOKUP(C2288,'eindex _tget pp '!$A$4:$E$615,5,FALSE),0)</f>
        <v>1073.9412431158169</v>
      </c>
      <c r="W2288" s="31">
        <f>IFERROR(VLOOKUP(C2288,'eindex _tget pp '!$A$4:$F$615,6,FALSE),0)</f>
        <v>2.3002313328000001</v>
      </c>
      <c r="X2288" s="4">
        <f>IFERROR(VLOOKUP(B2288,'eschools 16'!$A$2:$F$25,6,FALSE),1)</f>
        <v>1</v>
      </c>
      <c r="Y2288" s="1">
        <f t="shared" si="175"/>
        <v>268.49</v>
      </c>
      <c r="Z2288" s="1">
        <f t="shared" si="176"/>
        <v>625.66</v>
      </c>
      <c r="AA2288" s="31">
        <f>IFERROR(VLOOKUP(C2288,'eindex _tget pp '!$A$4:$G$615,7,FALSE),0)</f>
        <v>0.71188027600000003</v>
      </c>
      <c r="AB2288" s="1">
        <f>VLOOKUP(A2288,'ADM Details FY17'!$A$3:$AB$3515,28,FALSE)</f>
        <v>0</v>
      </c>
      <c r="AC2288" s="1">
        <f t="shared" si="177"/>
        <v>0</v>
      </c>
      <c r="AD2288" s="1">
        <f t="shared" si="178"/>
        <v>1</v>
      </c>
      <c r="AE2288" s="1">
        <f t="shared" si="179"/>
        <v>150</v>
      </c>
    </row>
    <row r="2289" spans="1:31" x14ac:dyDescent="0.25">
      <c r="A2289" t="str">
        <f>B2289&amp;"-"&amp;COUNTIF($B$3:B2289,B2289)</f>
        <v>614-5</v>
      </c>
      <c r="B2289">
        <v>614</v>
      </c>
      <c r="C2289" s="18">
        <f>VLOOKUP(A2289,'ADM Details FY17'!$A$3:$D$3515,4,FALSE)</f>
        <v>43570</v>
      </c>
      <c r="D2289" s="1">
        <f>VLOOKUP(A2289,'ADM Details FY17'!$A$3:$E$3515,5,FALSE)</f>
        <v>0.88</v>
      </c>
      <c r="E2289" s="1">
        <f>VLOOKUP(A2289,'ADM Details FY17'!$A$3:$F$3515,6,FALSE)</f>
        <v>0</v>
      </c>
      <c r="F2289" s="1">
        <f>VLOOKUP(A2289,'ADM Details FY17'!$A$3:$G$3515,7,FALSE)</f>
        <v>0</v>
      </c>
      <c r="G2289" s="1">
        <f>VLOOKUP(A2289,'ADM Details FY17'!$A$3:$H$3515,8,FALSE)</f>
        <v>0.1</v>
      </c>
      <c r="H2289" s="1">
        <f>VLOOKUP(A2289,'ADM Details FY17'!$A$3:$I$3515,9,FALSE)</f>
        <v>0</v>
      </c>
      <c r="I2289" s="1">
        <f>VLOOKUP(A2289,'ADM Details FY17'!$A$3:$J$3517,10,FALSE)</f>
        <v>0</v>
      </c>
      <c r="J2289" s="1">
        <f>VLOOKUP(A2289,'ADM Details FY17'!$A$3:$K$3515,11,FALSE)</f>
        <v>0</v>
      </c>
      <c r="K2289" s="1">
        <f>VLOOKUP(A2289,'ADM Details FY17'!$A$3:$M$3515,13,FALSE)</f>
        <v>0.88</v>
      </c>
      <c r="L2289" s="1">
        <f>VLOOKUP(A2289,'ADM Details FY17'!$A$3:$O$3515,15,FALSE)</f>
        <v>0</v>
      </c>
      <c r="M2289" s="1">
        <f>VLOOKUP(A2289,'ADM Details FY17'!$A$3:$P$3515,16,FALSE)</f>
        <v>0</v>
      </c>
      <c r="N2289" s="1">
        <f>VLOOKUP(A2289,'ADM Details FY17'!$A$3:$Q$3515,17,FALSE)</f>
        <v>0</v>
      </c>
      <c r="O2289" s="1">
        <f>VLOOKUP(A2289,'ADM Details FY17'!$A$3:$S$3515,19,FALSE)</f>
        <v>0</v>
      </c>
      <c r="P2289" s="1">
        <f>VLOOKUP(A2289,'ADM Details FY17'!$A$3:$U$3515,21,FALSE)</f>
        <v>0</v>
      </c>
      <c r="Q2289" s="1">
        <f>VLOOKUP(A2289,'ADM Details FY17'!$A$3:$V$3515,22,FALSE)</f>
        <v>0</v>
      </c>
      <c r="R2289" s="1">
        <f>VLOOKUP(A2289,'ADM Details FY17'!$A$3:$W$3515,23,FALSE)</f>
        <v>0</v>
      </c>
      <c r="S2289" s="1">
        <f>VLOOKUP(A2289,'ADM Details FY17'!$A$3:$X$3515,24,FALSE)</f>
        <v>0</v>
      </c>
      <c r="T2289" s="1">
        <f>VLOOKUP(A2289,'ADM Details FY17'!$A$3:$Y$3515,25,FALSE)</f>
        <v>0</v>
      </c>
      <c r="U2289" s="1">
        <f>VLOOKUP(A2289,'ADM Details FY17'!$A$3:$AA$3515,27,FALSE)</f>
        <v>0</v>
      </c>
      <c r="V2289" s="1">
        <f>IFERROR(VLOOKUP(C2289,'eindex _tget pp '!$A$4:$E$615,5,FALSE),0)</f>
        <v>707.53902696212378</v>
      </c>
      <c r="W2289" s="31">
        <f>IFERROR(VLOOKUP(C2289,'eindex _tget pp '!$A$4:$F$615,6,FALSE),0)</f>
        <v>0.26330165500000002</v>
      </c>
      <c r="X2289" s="4">
        <f>IFERROR(VLOOKUP(B2289,'eschools 16'!$A$2:$F$25,6,FALSE),1)</f>
        <v>1</v>
      </c>
      <c r="Y2289" s="1">
        <f t="shared" si="175"/>
        <v>155.66</v>
      </c>
      <c r="Z2289" s="1">
        <f t="shared" si="176"/>
        <v>63.02</v>
      </c>
      <c r="AA2289" s="31">
        <f>IFERROR(VLOOKUP(C2289,'eindex _tget pp '!$A$4:$G$615,7,FALSE),0)</f>
        <v>0.68570802900000005</v>
      </c>
      <c r="AB2289" s="1">
        <f>VLOOKUP(A2289,'ADM Details FY17'!$A$3:$AB$3515,28,FALSE)</f>
        <v>0</v>
      </c>
      <c r="AC2289" s="1">
        <f t="shared" si="177"/>
        <v>0</v>
      </c>
      <c r="AD2289" s="1">
        <f t="shared" si="178"/>
        <v>0.88</v>
      </c>
      <c r="AE2289" s="1">
        <f t="shared" si="179"/>
        <v>132</v>
      </c>
    </row>
    <row r="2290" spans="1:31" x14ac:dyDescent="0.25">
      <c r="A2290" t="str">
        <f>B2290&amp;"-"&amp;COUNTIF($B$3:B2290,B2290)</f>
        <v>614-6</v>
      </c>
      <c r="B2290">
        <v>614</v>
      </c>
      <c r="C2290" s="18">
        <f>VLOOKUP(A2290,'ADM Details FY17'!$A$3:$D$3515,4,FALSE)</f>
        <v>43588</v>
      </c>
      <c r="D2290" s="1">
        <f>VLOOKUP(A2290,'ADM Details FY17'!$A$3:$E$3515,5,FALSE)</f>
        <v>0.02</v>
      </c>
      <c r="E2290" s="1">
        <f>VLOOKUP(A2290,'ADM Details FY17'!$A$3:$F$3515,6,FALSE)</f>
        <v>0</v>
      </c>
      <c r="F2290" s="1">
        <f>VLOOKUP(A2290,'ADM Details FY17'!$A$3:$G$3515,7,FALSE)</f>
        <v>0</v>
      </c>
      <c r="G2290" s="1">
        <f>VLOOKUP(A2290,'ADM Details FY17'!$A$3:$H$3515,8,FALSE)</f>
        <v>0</v>
      </c>
      <c r="H2290" s="1">
        <f>VLOOKUP(A2290,'ADM Details FY17'!$A$3:$I$3515,9,FALSE)</f>
        <v>0</v>
      </c>
      <c r="I2290" s="1">
        <f>VLOOKUP(A2290,'ADM Details FY17'!$A$3:$J$3517,10,FALSE)</f>
        <v>0</v>
      </c>
      <c r="J2290" s="1">
        <f>VLOOKUP(A2290,'ADM Details FY17'!$A$3:$K$3515,11,FALSE)</f>
        <v>0</v>
      </c>
      <c r="K2290" s="1">
        <f>VLOOKUP(A2290,'ADM Details FY17'!$A$3:$M$3515,13,FALSE)</f>
        <v>0.02</v>
      </c>
      <c r="L2290" s="1">
        <f>VLOOKUP(A2290,'ADM Details FY17'!$A$3:$O$3515,15,FALSE)</f>
        <v>0</v>
      </c>
      <c r="M2290" s="1">
        <f>VLOOKUP(A2290,'ADM Details FY17'!$A$3:$P$3515,16,FALSE)</f>
        <v>0</v>
      </c>
      <c r="N2290" s="1">
        <f>VLOOKUP(A2290,'ADM Details FY17'!$A$3:$Q$3515,17,FALSE)</f>
        <v>0</v>
      </c>
      <c r="O2290" s="1">
        <f>VLOOKUP(A2290,'ADM Details FY17'!$A$3:$S$3515,19,FALSE)</f>
        <v>0</v>
      </c>
      <c r="P2290" s="1">
        <f>VLOOKUP(A2290,'ADM Details FY17'!$A$3:$U$3515,21,FALSE)</f>
        <v>0</v>
      </c>
      <c r="Q2290" s="1">
        <f>VLOOKUP(A2290,'ADM Details FY17'!$A$3:$V$3515,22,FALSE)</f>
        <v>0</v>
      </c>
      <c r="R2290" s="1">
        <f>VLOOKUP(A2290,'ADM Details FY17'!$A$3:$W$3515,23,FALSE)</f>
        <v>0</v>
      </c>
      <c r="S2290" s="1">
        <f>VLOOKUP(A2290,'ADM Details FY17'!$A$3:$X$3515,24,FALSE)</f>
        <v>0</v>
      </c>
      <c r="T2290" s="1">
        <f>VLOOKUP(A2290,'ADM Details FY17'!$A$3:$Y$3515,25,FALSE)</f>
        <v>0</v>
      </c>
      <c r="U2290" s="1">
        <f>VLOOKUP(A2290,'ADM Details FY17'!$A$3:$AA$3515,27,FALSE)</f>
        <v>0</v>
      </c>
      <c r="V2290" s="1">
        <f>IFERROR(VLOOKUP(C2290,'eindex _tget pp '!$A$4:$E$615,5,FALSE),0)</f>
        <v>695.23689825389226</v>
      </c>
      <c r="W2290" s="31">
        <f>IFERROR(VLOOKUP(C2290,'eindex _tget pp '!$A$4:$F$615,6,FALSE),0)</f>
        <v>0.81185767819999999</v>
      </c>
      <c r="X2290" s="4">
        <f>IFERROR(VLOOKUP(B2290,'eschools 16'!$A$2:$F$25,6,FALSE),1)</f>
        <v>1</v>
      </c>
      <c r="Y2290" s="1">
        <f t="shared" si="175"/>
        <v>3.48</v>
      </c>
      <c r="Z2290" s="1">
        <f t="shared" si="176"/>
        <v>4.42</v>
      </c>
      <c r="AA2290" s="31">
        <f>IFERROR(VLOOKUP(C2290,'eindex _tget pp '!$A$4:$G$615,7,FALSE),0)</f>
        <v>0.62699031299999997</v>
      </c>
      <c r="AB2290" s="1">
        <f>VLOOKUP(A2290,'ADM Details FY17'!$A$3:$AB$3515,28,FALSE)</f>
        <v>0</v>
      </c>
      <c r="AC2290" s="1">
        <f t="shared" si="177"/>
        <v>0</v>
      </c>
      <c r="AD2290" s="1">
        <f t="shared" si="178"/>
        <v>0.02</v>
      </c>
      <c r="AE2290" s="1">
        <f t="shared" si="179"/>
        <v>3</v>
      </c>
    </row>
    <row r="2291" spans="1:31" x14ac:dyDescent="0.25">
      <c r="A2291" t="str">
        <f>B2291&amp;"-"&amp;COUNTIF($B$3:B2291,B2291)</f>
        <v>614-7</v>
      </c>
      <c r="B2291">
        <v>614</v>
      </c>
      <c r="C2291" s="18">
        <f>VLOOKUP(A2291,'ADM Details FY17'!$A$3:$D$3515,4,FALSE)</f>
        <v>48074</v>
      </c>
      <c r="D2291" s="1">
        <f>VLOOKUP(A2291,'ADM Details FY17'!$A$3:$E$3515,5,FALSE)</f>
        <v>0.26</v>
      </c>
      <c r="E2291" s="1">
        <f>VLOOKUP(A2291,'ADM Details FY17'!$A$3:$F$3515,6,FALSE)</f>
        <v>0</v>
      </c>
      <c r="F2291" s="1">
        <f>VLOOKUP(A2291,'ADM Details FY17'!$A$3:$G$3515,7,FALSE)</f>
        <v>0</v>
      </c>
      <c r="G2291" s="1">
        <f>VLOOKUP(A2291,'ADM Details FY17'!$A$3:$H$3515,8,FALSE)</f>
        <v>0</v>
      </c>
      <c r="H2291" s="1">
        <f>VLOOKUP(A2291,'ADM Details FY17'!$A$3:$I$3515,9,FALSE)</f>
        <v>0</v>
      </c>
      <c r="I2291" s="1">
        <f>VLOOKUP(A2291,'ADM Details FY17'!$A$3:$J$3517,10,FALSE)</f>
        <v>0</v>
      </c>
      <c r="J2291" s="1">
        <f>VLOOKUP(A2291,'ADM Details FY17'!$A$3:$K$3515,11,FALSE)</f>
        <v>0</v>
      </c>
      <c r="K2291" s="1">
        <f>VLOOKUP(A2291,'ADM Details FY17'!$A$3:$M$3515,13,FALSE)</f>
        <v>0.26</v>
      </c>
      <c r="L2291" s="1">
        <f>VLOOKUP(A2291,'ADM Details FY17'!$A$3:$O$3515,15,FALSE)</f>
        <v>0</v>
      </c>
      <c r="M2291" s="1">
        <f>VLOOKUP(A2291,'ADM Details FY17'!$A$3:$P$3515,16,FALSE)</f>
        <v>0</v>
      </c>
      <c r="N2291" s="1">
        <f>VLOOKUP(A2291,'ADM Details FY17'!$A$3:$Q$3515,17,FALSE)</f>
        <v>0</v>
      </c>
      <c r="O2291" s="1">
        <f>VLOOKUP(A2291,'ADM Details FY17'!$A$3:$S$3515,19,FALSE)</f>
        <v>0</v>
      </c>
      <c r="P2291" s="1">
        <f>VLOOKUP(A2291,'ADM Details FY17'!$A$3:$U$3515,21,FALSE)</f>
        <v>0</v>
      </c>
      <c r="Q2291" s="1">
        <f>VLOOKUP(A2291,'ADM Details FY17'!$A$3:$V$3515,22,FALSE)</f>
        <v>0</v>
      </c>
      <c r="R2291" s="1">
        <f>VLOOKUP(A2291,'ADM Details FY17'!$A$3:$W$3515,23,FALSE)</f>
        <v>0</v>
      </c>
      <c r="S2291" s="1">
        <f>VLOOKUP(A2291,'ADM Details FY17'!$A$3:$X$3515,24,FALSE)</f>
        <v>0</v>
      </c>
      <c r="T2291" s="1">
        <f>VLOOKUP(A2291,'ADM Details FY17'!$A$3:$Y$3515,25,FALSE)</f>
        <v>0</v>
      </c>
      <c r="U2291" s="1">
        <f>VLOOKUP(A2291,'ADM Details FY17'!$A$3:$AA$3515,27,FALSE)</f>
        <v>0</v>
      </c>
      <c r="V2291" s="1">
        <f>IFERROR(VLOOKUP(C2291,'eindex _tget pp '!$A$4:$E$615,5,FALSE),0)</f>
        <v>104.62833439922539</v>
      </c>
      <c r="W2291" s="31">
        <f>IFERROR(VLOOKUP(C2291,'eindex _tget pp '!$A$4:$F$615,6,FALSE),0)</f>
        <v>0.2622798938</v>
      </c>
      <c r="X2291" s="4">
        <f>IFERROR(VLOOKUP(B2291,'eschools 16'!$A$2:$F$25,6,FALSE),1)</f>
        <v>1</v>
      </c>
      <c r="Y2291" s="1">
        <f t="shared" si="175"/>
        <v>6.8</v>
      </c>
      <c r="Z2291" s="1">
        <f t="shared" si="176"/>
        <v>18.55</v>
      </c>
      <c r="AA2291" s="31">
        <f>IFERROR(VLOOKUP(C2291,'eindex _tget pp '!$A$4:$G$615,7,FALSE),0)</f>
        <v>0.34609939000000001</v>
      </c>
      <c r="AB2291" s="1">
        <f>VLOOKUP(A2291,'ADM Details FY17'!$A$3:$AB$3515,28,FALSE)</f>
        <v>0</v>
      </c>
      <c r="AC2291" s="1">
        <f t="shared" si="177"/>
        <v>0</v>
      </c>
      <c r="AD2291" s="1">
        <f t="shared" si="178"/>
        <v>0.26</v>
      </c>
      <c r="AE2291" s="1">
        <f t="shared" si="179"/>
        <v>39</v>
      </c>
    </row>
    <row r="2292" spans="1:31" x14ac:dyDescent="0.25">
      <c r="A2292" t="str">
        <f>B2292&amp;"-"&amp;COUNTIF($B$3:B2292,B2292)</f>
        <v>614-8</v>
      </c>
      <c r="B2292">
        <v>614</v>
      </c>
      <c r="C2292" s="18">
        <f>VLOOKUP(A2292,'ADM Details FY17'!$A$3:$D$3515,4,FALSE)</f>
        <v>48611</v>
      </c>
      <c r="D2292" s="1">
        <f>VLOOKUP(A2292,'ADM Details FY17'!$A$3:$E$3515,5,FALSE)</f>
        <v>1</v>
      </c>
      <c r="E2292" s="1">
        <f>VLOOKUP(A2292,'ADM Details FY17'!$A$3:$F$3515,6,FALSE)</f>
        <v>0</v>
      </c>
      <c r="F2292" s="1">
        <f>VLOOKUP(A2292,'ADM Details FY17'!$A$3:$G$3515,7,FALSE)</f>
        <v>0</v>
      </c>
      <c r="G2292" s="1">
        <f>VLOOKUP(A2292,'ADM Details FY17'!$A$3:$H$3515,8,FALSE)</f>
        <v>0</v>
      </c>
      <c r="H2292" s="1">
        <f>VLOOKUP(A2292,'ADM Details FY17'!$A$3:$I$3515,9,FALSE)</f>
        <v>0</v>
      </c>
      <c r="I2292" s="1">
        <f>VLOOKUP(A2292,'ADM Details FY17'!$A$3:$J$3517,10,FALSE)</f>
        <v>0</v>
      </c>
      <c r="J2292" s="1">
        <f>VLOOKUP(A2292,'ADM Details FY17'!$A$3:$K$3515,11,FALSE)</f>
        <v>0</v>
      </c>
      <c r="K2292" s="1">
        <f>VLOOKUP(A2292,'ADM Details FY17'!$A$3:$M$3515,13,FALSE)</f>
        <v>1</v>
      </c>
      <c r="L2292" s="1">
        <f>VLOOKUP(A2292,'ADM Details FY17'!$A$3:$O$3515,15,FALSE)</f>
        <v>0</v>
      </c>
      <c r="M2292" s="1">
        <f>VLOOKUP(A2292,'ADM Details FY17'!$A$3:$P$3515,16,FALSE)</f>
        <v>0</v>
      </c>
      <c r="N2292" s="1">
        <f>VLOOKUP(A2292,'ADM Details FY17'!$A$3:$Q$3515,17,FALSE)</f>
        <v>0</v>
      </c>
      <c r="O2292" s="1">
        <f>VLOOKUP(A2292,'ADM Details FY17'!$A$3:$S$3515,19,FALSE)</f>
        <v>0</v>
      </c>
      <c r="P2292" s="1">
        <f>VLOOKUP(A2292,'ADM Details FY17'!$A$3:$U$3515,21,FALSE)</f>
        <v>0</v>
      </c>
      <c r="Q2292" s="1">
        <f>VLOOKUP(A2292,'ADM Details FY17'!$A$3:$V$3515,22,FALSE)</f>
        <v>0</v>
      </c>
      <c r="R2292" s="1">
        <f>VLOOKUP(A2292,'ADM Details FY17'!$A$3:$W$3515,23,FALSE)</f>
        <v>0</v>
      </c>
      <c r="S2292" s="1">
        <f>VLOOKUP(A2292,'ADM Details FY17'!$A$3:$X$3515,24,FALSE)</f>
        <v>0</v>
      </c>
      <c r="T2292" s="1">
        <f>VLOOKUP(A2292,'ADM Details FY17'!$A$3:$Y$3515,25,FALSE)</f>
        <v>0</v>
      </c>
      <c r="U2292" s="1">
        <f>VLOOKUP(A2292,'ADM Details FY17'!$A$3:$AA$3515,27,FALSE)</f>
        <v>0</v>
      </c>
      <c r="V2292" s="1">
        <f>IFERROR(VLOOKUP(C2292,'eindex _tget pp '!$A$4:$E$615,5,FALSE),0)</f>
        <v>413.94181176408603</v>
      </c>
      <c r="W2292" s="31">
        <f>IFERROR(VLOOKUP(C2292,'eindex _tget pp '!$A$4:$F$615,6,FALSE),0)</f>
        <v>0.2315458225</v>
      </c>
      <c r="X2292" s="4">
        <f>IFERROR(VLOOKUP(B2292,'eschools 16'!$A$2:$F$25,6,FALSE),1)</f>
        <v>1</v>
      </c>
      <c r="Y2292" s="1">
        <f t="shared" si="175"/>
        <v>103.49</v>
      </c>
      <c r="Z2292" s="1">
        <f t="shared" si="176"/>
        <v>62.98</v>
      </c>
      <c r="AA2292" s="31">
        <f>IFERROR(VLOOKUP(C2292,'eindex _tget pp '!$A$4:$G$615,7,FALSE),0)</f>
        <v>0.47609358800000001</v>
      </c>
      <c r="AB2292" s="1">
        <f>VLOOKUP(A2292,'ADM Details FY17'!$A$3:$AB$3515,28,FALSE)</f>
        <v>0</v>
      </c>
      <c r="AC2292" s="1">
        <f t="shared" si="177"/>
        <v>0</v>
      </c>
      <c r="AD2292" s="1">
        <f t="shared" si="178"/>
        <v>1</v>
      </c>
      <c r="AE2292" s="1">
        <f t="shared" si="179"/>
        <v>150</v>
      </c>
    </row>
    <row r="2293" spans="1:31" x14ac:dyDescent="0.25">
      <c r="A2293" t="str">
        <f>B2293&amp;"-"&amp;COUNTIF($B$3:B2293,B2293)</f>
        <v>614-9</v>
      </c>
      <c r="B2293">
        <v>614</v>
      </c>
      <c r="C2293" s="18">
        <f>VLOOKUP(A2293,'ADM Details FY17'!$A$3:$D$3515,4,FALSE)</f>
        <v>49593</v>
      </c>
      <c r="D2293" s="1">
        <f>VLOOKUP(A2293,'ADM Details FY17'!$A$3:$E$3515,5,FALSE)</f>
        <v>1</v>
      </c>
      <c r="E2293" s="1">
        <f>VLOOKUP(A2293,'ADM Details FY17'!$A$3:$F$3515,6,FALSE)</f>
        <v>0</v>
      </c>
      <c r="F2293" s="1">
        <f>VLOOKUP(A2293,'ADM Details FY17'!$A$3:$G$3515,7,FALSE)</f>
        <v>0</v>
      </c>
      <c r="G2293" s="1">
        <f>VLOOKUP(A2293,'ADM Details FY17'!$A$3:$H$3515,8,FALSE)</f>
        <v>0</v>
      </c>
      <c r="H2293" s="1">
        <f>VLOOKUP(A2293,'ADM Details FY17'!$A$3:$I$3515,9,FALSE)</f>
        <v>0</v>
      </c>
      <c r="I2293" s="1">
        <f>VLOOKUP(A2293,'ADM Details FY17'!$A$3:$J$3517,10,FALSE)</f>
        <v>0</v>
      </c>
      <c r="J2293" s="1">
        <f>VLOOKUP(A2293,'ADM Details FY17'!$A$3:$K$3515,11,FALSE)</f>
        <v>0</v>
      </c>
      <c r="K2293" s="1">
        <f>VLOOKUP(A2293,'ADM Details FY17'!$A$3:$M$3515,13,FALSE)</f>
        <v>1</v>
      </c>
      <c r="L2293" s="1">
        <f>VLOOKUP(A2293,'ADM Details FY17'!$A$3:$O$3515,15,FALSE)</f>
        <v>0</v>
      </c>
      <c r="M2293" s="1">
        <f>VLOOKUP(A2293,'ADM Details FY17'!$A$3:$P$3515,16,FALSE)</f>
        <v>0</v>
      </c>
      <c r="N2293" s="1">
        <f>VLOOKUP(A2293,'ADM Details FY17'!$A$3:$Q$3515,17,FALSE)</f>
        <v>0</v>
      </c>
      <c r="O2293" s="1">
        <f>VLOOKUP(A2293,'ADM Details FY17'!$A$3:$S$3515,19,FALSE)</f>
        <v>0</v>
      </c>
      <c r="P2293" s="1">
        <f>VLOOKUP(A2293,'ADM Details FY17'!$A$3:$U$3515,21,FALSE)</f>
        <v>0</v>
      </c>
      <c r="Q2293" s="1">
        <f>VLOOKUP(A2293,'ADM Details FY17'!$A$3:$V$3515,22,FALSE)</f>
        <v>0</v>
      </c>
      <c r="R2293" s="1">
        <f>VLOOKUP(A2293,'ADM Details FY17'!$A$3:$W$3515,23,FALSE)</f>
        <v>0</v>
      </c>
      <c r="S2293" s="1">
        <f>VLOOKUP(A2293,'ADM Details FY17'!$A$3:$X$3515,24,FALSE)</f>
        <v>0</v>
      </c>
      <c r="T2293" s="1">
        <f>VLOOKUP(A2293,'ADM Details FY17'!$A$3:$Y$3515,25,FALSE)</f>
        <v>0</v>
      </c>
      <c r="U2293" s="1">
        <f>VLOOKUP(A2293,'ADM Details FY17'!$A$3:$AA$3515,27,FALSE)</f>
        <v>0</v>
      </c>
      <c r="V2293" s="1">
        <f>IFERROR(VLOOKUP(C2293,'eindex _tget pp '!$A$4:$E$615,5,FALSE),0)</f>
        <v>1301.9109853136204</v>
      </c>
      <c r="W2293" s="31">
        <f>IFERROR(VLOOKUP(C2293,'eindex _tget pp '!$A$4:$F$615,6,FALSE),0)</f>
        <v>1.1323218544</v>
      </c>
      <c r="X2293" s="4">
        <f>IFERROR(VLOOKUP(B2293,'eschools 16'!$A$2:$F$25,6,FALSE),1)</f>
        <v>1</v>
      </c>
      <c r="Y2293" s="1">
        <f t="shared" si="175"/>
        <v>325.48</v>
      </c>
      <c r="Z2293" s="1">
        <f t="shared" si="176"/>
        <v>307.99</v>
      </c>
      <c r="AA2293" s="31">
        <f>IFERROR(VLOOKUP(C2293,'eindex _tget pp '!$A$4:$G$615,7,FALSE),0)</f>
        <v>0.76870150299999995</v>
      </c>
      <c r="AB2293" s="1">
        <f>VLOOKUP(A2293,'ADM Details FY17'!$A$3:$AB$3515,28,FALSE)</f>
        <v>0</v>
      </c>
      <c r="AC2293" s="1">
        <f t="shared" si="177"/>
        <v>0</v>
      </c>
      <c r="AD2293" s="1">
        <f t="shared" si="178"/>
        <v>1</v>
      </c>
      <c r="AE2293" s="1">
        <f t="shared" si="179"/>
        <v>150</v>
      </c>
    </row>
    <row r="2294" spans="1:31" x14ac:dyDescent="0.25">
      <c r="A2294" t="str">
        <f>B2294&amp;"-"&amp;COUNTIF($B$3:B2294,B2294)</f>
        <v>614-10</v>
      </c>
      <c r="B2294">
        <v>614</v>
      </c>
      <c r="C2294" s="18">
        <f>VLOOKUP(A2294,'ADM Details FY17'!$A$3:$D$3515,4,FALSE)</f>
        <v>47613</v>
      </c>
      <c r="D2294" s="1">
        <f>VLOOKUP(A2294,'ADM Details FY17'!$A$3:$E$3515,5,FALSE)</f>
        <v>0.46</v>
      </c>
      <c r="E2294" s="1">
        <f>VLOOKUP(A2294,'ADM Details FY17'!$A$3:$F$3515,6,FALSE)</f>
        <v>0</v>
      </c>
      <c r="F2294" s="1">
        <f>VLOOKUP(A2294,'ADM Details FY17'!$A$3:$G$3515,7,FALSE)</f>
        <v>0</v>
      </c>
      <c r="G2294" s="1">
        <f>VLOOKUP(A2294,'ADM Details FY17'!$A$3:$H$3515,8,FALSE)</f>
        <v>0</v>
      </c>
      <c r="H2294" s="1">
        <f>VLOOKUP(A2294,'ADM Details FY17'!$A$3:$I$3515,9,FALSE)</f>
        <v>0</v>
      </c>
      <c r="I2294" s="1">
        <f>VLOOKUP(A2294,'ADM Details FY17'!$A$3:$J$3517,10,FALSE)</f>
        <v>0</v>
      </c>
      <c r="J2294" s="1">
        <f>VLOOKUP(A2294,'ADM Details FY17'!$A$3:$K$3515,11,FALSE)</f>
        <v>0</v>
      </c>
      <c r="K2294" s="1">
        <f>VLOOKUP(A2294,'ADM Details FY17'!$A$3:$M$3515,13,FALSE)</f>
        <v>0.46</v>
      </c>
      <c r="L2294" s="1">
        <f>VLOOKUP(A2294,'ADM Details FY17'!$A$3:$O$3515,15,FALSE)</f>
        <v>0</v>
      </c>
      <c r="M2294" s="1">
        <f>VLOOKUP(A2294,'ADM Details FY17'!$A$3:$P$3515,16,FALSE)</f>
        <v>0</v>
      </c>
      <c r="N2294" s="1">
        <f>VLOOKUP(A2294,'ADM Details FY17'!$A$3:$Q$3515,17,FALSE)</f>
        <v>0</v>
      </c>
      <c r="O2294" s="1">
        <f>VLOOKUP(A2294,'ADM Details FY17'!$A$3:$S$3515,19,FALSE)</f>
        <v>0</v>
      </c>
      <c r="P2294" s="1">
        <f>VLOOKUP(A2294,'ADM Details FY17'!$A$3:$U$3515,21,FALSE)</f>
        <v>0</v>
      </c>
      <c r="Q2294" s="1">
        <f>VLOOKUP(A2294,'ADM Details FY17'!$A$3:$V$3515,22,FALSE)</f>
        <v>0</v>
      </c>
      <c r="R2294" s="1">
        <f>VLOOKUP(A2294,'ADM Details FY17'!$A$3:$W$3515,23,FALSE)</f>
        <v>0</v>
      </c>
      <c r="S2294" s="1">
        <f>VLOOKUP(A2294,'ADM Details FY17'!$A$3:$X$3515,24,FALSE)</f>
        <v>0</v>
      </c>
      <c r="T2294" s="1">
        <f>VLOOKUP(A2294,'ADM Details FY17'!$A$3:$Y$3515,25,FALSE)</f>
        <v>0</v>
      </c>
      <c r="U2294" s="1">
        <f>VLOOKUP(A2294,'ADM Details FY17'!$A$3:$AA$3515,27,FALSE)</f>
        <v>0</v>
      </c>
      <c r="V2294" s="1">
        <f>IFERROR(VLOOKUP(C2294,'eindex _tget pp '!$A$4:$E$615,5,FALSE),0)</f>
        <v>695.93817956802309</v>
      </c>
      <c r="W2294" s="31">
        <f>IFERROR(VLOOKUP(C2294,'eindex _tget pp '!$A$4:$F$615,6,FALSE),0)</f>
        <v>1.4643385343999999</v>
      </c>
      <c r="X2294" s="4">
        <f>IFERROR(VLOOKUP(B2294,'eschools 16'!$A$2:$F$25,6,FALSE),1)</f>
        <v>1</v>
      </c>
      <c r="Y2294" s="1">
        <f t="shared" si="175"/>
        <v>80.03</v>
      </c>
      <c r="Z2294" s="1">
        <f t="shared" si="176"/>
        <v>183.22</v>
      </c>
      <c r="AA2294" s="31">
        <f>IFERROR(VLOOKUP(C2294,'eindex _tget pp '!$A$4:$G$615,7,FALSE),0)</f>
        <v>0.57615283500000003</v>
      </c>
      <c r="AB2294" s="1">
        <f>VLOOKUP(A2294,'ADM Details FY17'!$A$3:$AB$3515,28,FALSE)</f>
        <v>0</v>
      </c>
      <c r="AC2294" s="1">
        <f t="shared" si="177"/>
        <v>0</v>
      </c>
      <c r="AD2294" s="1">
        <f t="shared" si="178"/>
        <v>0.46</v>
      </c>
      <c r="AE2294" s="1">
        <f t="shared" si="179"/>
        <v>69</v>
      </c>
    </row>
    <row r="2295" spans="1:31" x14ac:dyDescent="0.25">
      <c r="A2295" t="str">
        <f>B2295&amp;"-"&amp;COUNTIF($B$3:B2295,B2295)</f>
        <v>614-11</v>
      </c>
      <c r="B2295">
        <v>614</v>
      </c>
      <c r="C2295" s="18">
        <f>VLOOKUP(A2295,'ADM Details FY17'!$A$3:$D$3515,4,FALSE)</f>
        <v>43687</v>
      </c>
      <c r="D2295" s="1">
        <f>VLOOKUP(A2295,'ADM Details FY17'!$A$3:$E$3515,5,FALSE)</f>
        <v>0.42</v>
      </c>
      <c r="E2295" s="1">
        <f>VLOOKUP(A2295,'ADM Details FY17'!$A$3:$F$3515,6,FALSE)</f>
        <v>0</v>
      </c>
      <c r="F2295" s="1">
        <f>VLOOKUP(A2295,'ADM Details FY17'!$A$3:$G$3515,7,FALSE)</f>
        <v>0.42</v>
      </c>
      <c r="G2295" s="1">
        <f>VLOOKUP(A2295,'ADM Details FY17'!$A$3:$H$3515,8,FALSE)</f>
        <v>0</v>
      </c>
      <c r="H2295" s="1">
        <f>VLOOKUP(A2295,'ADM Details FY17'!$A$3:$I$3515,9,FALSE)</f>
        <v>0</v>
      </c>
      <c r="I2295" s="1">
        <f>VLOOKUP(A2295,'ADM Details FY17'!$A$3:$J$3517,10,FALSE)</f>
        <v>0</v>
      </c>
      <c r="J2295" s="1">
        <f>VLOOKUP(A2295,'ADM Details FY17'!$A$3:$K$3515,11,FALSE)</f>
        <v>0</v>
      </c>
      <c r="K2295" s="1">
        <f>VLOOKUP(A2295,'ADM Details FY17'!$A$3:$M$3515,13,FALSE)</f>
        <v>0.42</v>
      </c>
      <c r="L2295" s="1">
        <f>VLOOKUP(A2295,'ADM Details FY17'!$A$3:$O$3515,15,FALSE)</f>
        <v>0</v>
      </c>
      <c r="M2295" s="1">
        <f>VLOOKUP(A2295,'ADM Details FY17'!$A$3:$P$3515,16,FALSE)</f>
        <v>0</v>
      </c>
      <c r="N2295" s="1">
        <f>VLOOKUP(A2295,'ADM Details FY17'!$A$3:$Q$3515,17,FALSE)</f>
        <v>0</v>
      </c>
      <c r="O2295" s="1">
        <f>VLOOKUP(A2295,'ADM Details FY17'!$A$3:$S$3515,19,FALSE)</f>
        <v>0</v>
      </c>
      <c r="P2295" s="1">
        <f>VLOOKUP(A2295,'ADM Details FY17'!$A$3:$U$3515,21,FALSE)</f>
        <v>0</v>
      </c>
      <c r="Q2295" s="1">
        <f>VLOOKUP(A2295,'ADM Details FY17'!$A$3:$V$3515,22,FALSE)</f>
        <v>0</v>
      </c>
      <c r="R2295" s="1">
        <f>VLOOKUP(A2295,'ADM Details FY17'!$A$3:$W$3515,23,FALSE)</f>
        <v>0</v>
      </c>
      <c r="S2295" s="1">
        <f>VLOOKUP(A2295,'ADM Details FY17'!$A$3:$X$3515,24,FALSE)</f>
        <v>0</v>
      </c>
      <c r="T2295" s="1">
        <f>VLOOKUP(A2295,'ADM Details FY17'!$A$3:$Y$3515,25,FALSE)</f>
        <v>0</v>
      </c>
      <c r="U2295" s="1">
        <f>VLOOKUP(A2295,'ADM Details FY17'!$A$3:$AA$3515,27,FALSE)</f>
        <v>0</v>
      </c>
      <c r="V2295" s="1">
        <f>IFERROR(VLOOKUP(C2295,'eindex _tget pp '!$A$4:$E$615,5,FALSE),0)</f>
        <v>1048.3021070204245</v>
      </c>
      <c r="W2295" s="31">
        <f>IFERROR(VLOOKUP(C2295,'eindex _tget pp '!$A$4:$F$615,6,FALSE),0)</f>
        <v>1.8650329152</v>
      </c>
      <c r="X2295" s="4">
        <f>IFERROR(VLOOKUP(B2295,'eschools 16'!$A$2:$F$25,6,FALSE),1)</f>
        <v>1</v>
      </c>
      <c r="Y2295" s="1">
        <f t="shared" si="175"/>
        <v>110.07</v>
      </c>
      <c r="Z2295" s="1">
        <f t="shared" si="176"/>
        <v>213.06</v>
      </c>
      <c r="AA2295" s="31">
        <f>IFERROR(VLOOKUP(C2295,'eindex _tget pp '!$A$4:$G$615,7,FALSE),0)</f>
        <v>0.76426119100000001</v>
      </c>
      <c r="AB2295" s="1">
        <f>VLOOKUP(A2295,'ADM Details FY17'!$A$3:$AB$3515,28,FALSE)</f>
        <v>0</v>
      </c>
      <c r="AC2295" s="1">
        <f t="shared" si="177"/>
        <v>0</v>
      </c>
      <c r="AD2295" s="1">
        <f t="shared" si="178"/>
        <v>0.42</v>
      </c>
      <c r="AE2295" s="1">
        <f t="shared" si="179"/>
        <v>63</v>
      </c>
    </row>
    <row r="2296" spans="1:31" x14ac:dyDescent="0.25">
      <c r="A2296" t="str">
        <f>B2296&amp;"-"&amp;COUNTIF($B$3:B2296,B2296)</f>
        <v>614-12</v>
      </c>
      <c r="B2296">
        <v>614</v>
      </c>
      <c r="C2296" s="18">
        <f>VLOOKUP(A2296,'ADM Details FY17'!$A$3:$D$3515,4,FALSE)</f>
        <v>46946</v>
      </c>
      <c r="D2296" s="1">
        <f>VLOOKUP(A2296,'ADM Details FY17'!$A$3:$E$3515,5,FALSE)</f>
        <v>2.1</v>
      </c>
      <c r="E2296" s="1">
        <f>VLOOKUP(A2296,'ADM Details FY17'!$A$3:$F$3515,6,FALSE)</f>
        <v>0</v>
      </c>
      <c r="F2296" s="1">
        <f>VLOOKUP(A2296,'ADM Details FY17'!$A$3:$G$3515,7,FALSE)</f>
        <v>0</v>
      </c>
      <c r="G2296" s="1">
        <f>VLOOKUP(A2296,'ADM Details FY17'!$A$3:$H$3515,8,FALSE)</f>
        <v>0</v>
      </c>
      <c r="H2296" s="1">
        <f>VLOOKUP(A2296,'ADM Details FY17'!$A$3:$I$3515,9,FALSE)</f>
        <v>0</v>
      </c>
      <c r="I2296" s="1">
        <f>VLOOKUP(A2296,'ADM Details FY17'!$A$3:$J$3517,10,FALSE)</f>
        <v>0</v>
      </c>
      <c r="J2296" s="1">
        <f>VLOOKUP(A2296,'ADM Details FY17'!$A$3:$K$3515,11,FALSE)</f>
        <v>0.86</v>
      </c>
      <c r="K2296" s="1">
        <f>VLOOKUP(A2296,'ADM Details FY17'!$A$3:$M$3515,13,FALSE)</f>
        <v>2.1</v>
      </c>
      <c r="L2296" s="1">
        <f>VLOOKUP(A2296,'ADM Details FY17'!$A$3:$O$3515,15,FALSE)</f>
        <v>0</v>
      </c>
      <c r="M2296" s="1">
        <f>VLOOKUP(A2296,'ADM Details FY17'!$A$3:$P$3515,16,FALSE)</f>
        <v>0</v>
      </c>
      <c r="N2296" s="1">
        <f>VLOOKUP(A2296,'ADM Details FY17'!$A$3:$Q$3515,17,FALSE)</f>
        <v>0</v>
      </c>
      <c r="O2296" s="1">
        <f>VLOOKUP(A2296,'ADM Details FY17'!$A$3:$S$3515,19,FALSE)</f>
        <v>0</v>
      </c>
      <c r="P2296" s="1">
        <f>VLOOKUP(A2296,'ADM Details FY17'!$A$3:$U$3515,21,FALSE)</f>
        <v>0</v>
      </c>
      <c r="Q2296" s="1">
        <f>VLOOKUP(A2296,'ADM Details FY17'!$A$3:$V$3515,22,FALSE)</f>
        <v>0</v>
      </c>
      <c r="R2296" s="1">
        <f>VLOOKUP(A2296,'ADM Details FY17'!$A$3:$W$3515,23,FALSE)</f>
        <v>0</v>
      </c>
      <c r="S2296" s="1">
        <f>VLOOKUP(A2296,'ADM Details FY17'!$A$3:$X$3515,24,FALSE)</f>
        <v>0</v>
      </c>
      <c r="T2296" s="1">
        <f>VLOOKUP(A2296,'ADM Details FY17'!$A$3:$Y$3515,25,FALSE)</f>
        <v>0</v>
      </c>
      <c r="U2296" s="1">
        <f>VLOOKUP(A2296,'ADM Details FY17'!$A$3:$AA$3515,27,FALSE)</f>
        <v>0</v>
      </c>
      <c r="V2296" s="1">
        <f>IFERROR(VLOOKUP(C2296,'eindex _tget pp '!$A$4:$E$615,5,FALSE),0)</f>
        <v>610.7199959476801</v>
      </c>
      <c r="W2296" s="31">
        <f>IFERROR(VLOOKUP(C2296,'eindex _tget pp '!$A$4:$F$615,6,FALSE),0)</f>
        <v>0.41647474870000001</v>
      </c>
      <c r="X2296" s="4">
        <f>IFERROR(VLOOKUP(B2296,'eschools 16'!$A$2:$F$25,6,FALSE),1)</f>
        <v>1</v>
      </c>
      <c r="Y2296" s="1">
        <f t="shared" si="175"/>
        <v>320.63</v>
      </c>
      <c r="Z2296" s="1">
        <f t="shared" si="176"/>
        <v>237.89</v>
      </c>
      <c r="AA2296" s="31">
        <f>IFERROR(VLOOKUP(C2296,'eindex _tget pp '!$A$4:$G$615,7,FALSE),0)</f>
        <v>0.574723663</v>
      </c>
      <c r="AB2296" s="1">
        <f>VLOOKUP(A2296,'ADM Details FY17'!$A$3:$AB$3515,28,FALSE)</f>
        <v>0</v>
      </c>
      <c r="AC2296" s="1">
        <f t="shared" si="177"/>
        <v>0</v>
      </c>
      <c r="AD2296" s="1">
        <f t="shared" si="178"/>
        <v>2.1</v>
      </c>
      <c r="AE2296" s="1">
        <f t="shared" si="179"/>
        <v>315</v>
      </c>
    </row>
    <row r="2297" spans="1:31" x14ac:dyDescent="0.25">
      <c r="A2297" t="str">
        <f>B2297&amp;"-"&amp;COUNTIF($B$3:B2297,B2297)</f>
        <v>614-13</v>
      </c>
      <c r="B2297">
        <v>614</v>
      </c>
      <c r="C2297" s="18">
        <f>VLOOKUP(A2297,'ADM Details FY17'!$A$3:$D$3515,4,FALSE)</f>
        <v>47175</v>
      </c>
      <c r="D2297" s="1">
        <f>VLOOKUP(A2297,'ADM Details FY17'!$A$3:$E$3515,5,FALSE)</f>
        <v>1</v>
      </c>
      <c r="E2297" s="1">
        <f>VLOOKUP(A2297,'ADM Details FY17'!$A$3:$F$3515,6,FALSE)</f>
        <v>0</v>
      </c>
      <c r="F2297" s="1">
        <f>VLOOKUP(A2297,'ADM Details FY17'!$A$3:$G$3515,7,FALSE)</f>
        <v>0</v>
      </c>
      <c r="G2297" s="1">
        <f>VLOOKUP(A2297,'ADM Details FY17'!$A$3:$H$3515,8,FALSE)</f>
        <v>0</v>
      </c>
      <c r="H2297" s="1">
        <f>VLOOKUP(A2297,'ADM Details FY17'!$A$3:$I$3515,9,FALSE)</f>
        <v>0</v>
      </c>
      <c r="I2297" s="1">
        <f>VLOOKUP(A2297,'ADM Details FY17'!$A$3:$J$3517,10,FALSE)</f>
        <v>0</v>
      </c>
      <c r="J2297" s="1">
        <f>VLOOKUP(A2297,'ADM Details FY17'!$A$3:$K$3515,11,FALSE)</f>
        <v>0</v>
      </c>
      <c r="K2297" s="1">
        <f>VLOOKUP(A2297,'ADM Details FY17'!$A$3:$M$3515,13,FALSE)</f>
        <v>1</v>
      </c>
      <c r="L2297" s="1">
        <f>VLOOKUP(A2297,'ADM Details FY17'!$A$3:$O$3515,15,FALSE)</f>
        <v>0</v>
      </c>
      <c r="M2297" s="1">
        <f>VLOOKUP(A2297,'ADM Details FY17'!$A$3:$P$3515,16,FALSE)</f>
        <v>0</v>
      </c>
      <c r="N2297" s="1">
        <f>VLOOKUP(A2297,'ADM Details FY17'!$A$3:$Q$3515,17,FALSE)</f>
        <v>0</v>
      </c>
      <c r="O2297" s="1">
        <f>VLOOKUP(A2297,'ADM Details FY17'!$A$3:$S$3515,19,FALSE)</f>
        <v>0</v>
      </c>
      <c r="P2297" s="1">
        <f>VLOOKUP(A2297,'ADM Details FY17'!$A$3:$U$3515,21,FALSE)</f>
        <v>0</v>
      </c>
      <c r="Q2297" s="1">
        <f>VLOOKUP(A2297,'ADM Details FY17'!$A$3:$V$3515,22,FALSE)</f>
        <v>0</v>
      </c>
      <c r="R2297" s="1">
        <f>VLOOKUP(A2297,'ADM Details FY17'!$A$3:$W$3515,23,FALSE)</f>
        <v>0</v>
      </c>
      <c r="S2297" s="1">
        <f>VLOOKUP(A2297,'ADM Details FY17'!$A$3:$X$3515,24,FALSE)</f>
        <v>0</v>
      </c>
      <c r="T2297" s="1">
        <f>VLOOKUP(A2297,'ADM Details FY17'!$A$3:$Y$3515,25,FALSE)</f>
        <v>0</v>
      </c>
      <c r="U2297" s="1">
        <f>VLOOKUP(A2297,'ADM Details FY17'!$A$3:$AA$3515,27,FALSE)</f>
        <v>0</v>
      </c>
      <c r="V2297" s="1">
        <f>IFERROR(VLOOKUP(C2297,'eindex _tget pp '!$A$4:$E$615,5,FALSE),0)</f>
        <v>0</v>
      </c>
      <c r="W2297" s="31">
        <f>IFERROR(VLOOKUP(C2297,'eindex _tget pp '!$A$4:$F$615,6,FALSE),0)</f>
        <v>0.80238064419999999</v>
      </c>
      <c r="X2297" s="4">
        <f>IFERROR(VLOOKUP(B2297,'eschools 16'!$A$2:$F$25,6,FALSE),1)</f>
        <v>1</v>
      </c>
      <c r="Y2297" s="1">
        <f t="shared" si="175"/>
        <v>0</v>
      </c>
      <c r="Z2297" s="1">
        <f t="shared" si="176"/>
        <v>218.25</v>
      </c>
      <c r="AA2297" s="31">
        <f>IFERROR(VLOOKUP(C2297,'eindex _tget pp '!$A$4:$G$615,7,FALSE),0)</f>
        <v>0.207131339</v>
      </c>
      <c r="AB2297" s="1">
        <f>VLOOKUP(A2297,'ADM Details FY17'!$A$3:$AB$3515,28,FALSE)</f>
        <v>0</v>
      </c>
      <c r="AC2297" s="1">
        <f t="shared" si="177"/>
        <v>0</v>
      </c>
      <c r="AD2297" s="1">
        <f t="shared" si="178"/>
        <v>1</v>
      </c>
      <c r="AE2297" s="1">
        <f t="shared" si="179"/>
        <v>150</v>
      </c>
    </row>
    <row r="2298" spans="1:31" x14ac:dyDescent="0.25">
      <c r="A2298" t="str">
        <f>B2298&amp;"-"&amp;COUNTIF($B$3:B2298,B2298)</f>
        <v>614-14</v>
      </c>
      <c r="B2298">
        <v>614</v>
      </c>
      <c r="C2298" s="18">
        <f>VLOOKUP(A2298,'ADM Details FY17'!$A$3:$D$3515,4,FALSE)</f>
        <v>43745</v>
      </c>
      <c r="D2298" s="1">
        <f>VLOOKUP(A2298,'ADM Details FY17'!$A$3:$E$3515,5,FALSE)</f>
        <v>1</v>
      </c>
      <c r="E2298" s="1">
        <f>VLOOKUP(A2298,'ADM Details FY17'!$A$3:$F$3515,6,FALSE)</f>
        <v>0</v>
      </c>
      <c r="F2298" s="1">
        <f>VLOOKUP(A2298,'ADM Details FY17'!$A$3:$G$3515,7,FALSE)</f>
        <v>0</v>
      </c>
      <c r="G2298" s="1">
        <f>VLOOKUP(A2298,'ADM Details FY17'!$A$3:$H$3515,8,FALSE)</f>
        <v>0</v>
      </c>
      <c r="H2298" s="1">
        <f>VLOOKUP(A2298,'ADM Details FY17'!$A$3:$I$3515,9,FALSE)</f>
        <v>0</v>
      </c>
      <c r="I2298" s="1">
        <f>VLOOKUP(A2298,'ADM Details FY17'!$A$3:$J$3517,10,FALSE)</f>
        <v>0</v>
      </c>
      <c r="J2298" s="1">
        <f>VLOOKUP(A2298,'ADM Details FY17'!$A$3:$K$3515,11,FALSE)</f>
        <v>0</v>
      </c>
      <c r="K2298" s="1">
        <f>VLOOKUP(A2298,'ADM Details FY17'!$A$3:$M$3515,13,FALSE)</f>
        <v>1</v>
      </c>
      <c r="L2298" s="1">
        <f>VLOOKUP(A2298,'ADM Details FY17'!$A$3:$O$3515,15,FALSE)</f>
        <v>0</v>
      </c>
      <c r="M2298" s="1">
        <f>VLOOKUP(A2298,'ADM Details FY17'!$A$3:$P$3515,16,FALSE)</f>
        <v>0</v>
      </c>
      <c r="N2298" s="1">
        <f>VLOOKUP(A2298,'ADM Details FY17'!$A$3:$Q$3515,17,FALSE)</f>
        <v>0</v>
      </c>
      <c r="O2298" s="1">
        <f>VLOOKUP(A2298,'ADM Details FY17'!$A$3:$S$3515,19,FALSE)</f>
        <v>0</v>
      </c>
      <c r="P2298" s="1">
        <f>VLOOKUP(A2298,'ADM Details FY17'!$A$3:$U$3515,21,FALSE)</f>
        <v>0</v>
      </c>
      <c r="Q2298" s="1">
        <f>VLOOKUP(A2298,'ADM Details FY17'!$A$3:$V$3515,22,FALSE)</f>
        <v>0</v>
      </c>
      <c r="R2298" s="1">
        <f>VLOOKUP(A2298,'ADM Details FY17'!$A$3:$W$3515,23,FALSE)</f>
        <v>0</v>
      </c>
      <c r="S2298" s="1">
        <f>VLOOKUP(A2298,'ADM Details FY17'!$A$3:$X$3515,24,FALSE)</f>
        <v>0</v>
      </c>
      <c r="T2298" s="1">
        <f>VLOOKUP(A2298,'ADM Details FY17'!$A$3:$Y$3515,25,FALSE)</f>
        <v>0</v>
      </c>
      <c r="U2298" s="1">
        <f>VLOOKUP(A2298,'ADM Details FY17'!$A$3:$AA$3515,27,FALSE)</f>
        <v>0</v>
      </c>
      <c r="V2298" s="1">
        <f>IFERROR(VLOOKUP(C2298,'eindex _tget pp '!$A$4:$E$615,5,FALSE),0)</f>
        <v>571.20963871940774</v>
      </c>
      <c r="W2298" s="31">
        <f>IFERROR(VLOOKUP(C2298,'eindex _tget pp '!$A$4:$F$615,6,FALSE),0)</f>
        <v>3.6749321731000002</v>
      </c>
      <c r="X2298" s="4">
        <f>IFERROR(VLOOKUP(B2298,'eschools 16'!$A$2:$F$25,6,FALSE),1)</f>
        <v>1</v>
      </c>
      <c r="Y2298" s="1">
        <f t="shared" si="175"/>
        <v>142.80000000000001</v>
      </c>
      <c r="Z2298" s="1">
        <f t="shared" si="176"/>
        <v>999.58</v>
      </c>
      <c r="AA2298" s="31">
        <f>IFERROR(VLOOKUP(C2298,'eindex _tget pp '!$A$4:$G$615,7,FALSE),0)</f>
        <v>0.57069330600000001</v>
      </c>
      <c r="AB2298" s="1">
        <f>VLOOKUP(A2298,'ADM Details FY17'!$A$3:$AB$3515,28,FALSE)</f>
        <v>0</v>
      </c>
      <c r="AC2298" s="1">
        <f t="shared" si="177"/>
        <v>0</v>
      </c>
      <c r="AD2298" s="1">
        <f t="shared" si="178"/>
        <v>1</v>
      </c>
      <c r="AE2298" s="1">
        <f t="shared" si="179"/>
        <v>150</v>
      </c>
    </row>
    <row r="2299" spans="1:31" x14ac:dyDescent="0.25">
      <c r="A2299" t="str">
        <f>B2299&amp;"-"&amp;COUNTIF($B$3:B2299,B2299)</f>
        <v>614-15</v>
      </c>
      <c r="B2299">
        <v>614</v>
      </c>
      <c r="C2299" s="18">
        <f>VLOOKUP(A2299,'ADM Details FY17'!$A$3:$D$3515,4,FALSE)</f>
        <v>43752</v>
      </c>
      <c r="D2299" s="1">
        <f>VLOOKUP(A2299,'ADM Details FY17'!$A$3:$E$3515,5,FALSE)</f>
        <v>11.41</v>
      </c>
      <c r="E2299" s="1">
        <f>VLOOKUP(A2299,'ADM Details FY17'!$A$3:$F$3515,6,FALSE)</f>
        <v>0</v>
      </c>
      <c r="F2299" s="1">
        <f>VLOOKUP(A2299,'ADM Details FY17'!$A$3:$G$3515,7,FALSE)</f>
        <v>0.61</v>
      </c>
      <c r="G2299" s="1">
        <f>VLOOKUP(A2299,'ADM Details FY17'!$A$3:$H$3515,8,FALSE)</f>
        <v>0.5</v>
      </c>
      <c r="H2299" s="1">
        <f>VLOOKUP(A2299,'ADM Details FY17'!$A$3:$I$3515,9,FALSE)</f>
        <v>0</v>
      </c>
      <c r="I2299" s="1">
        <f>VLOOKUP(A2299,'ADM Details FY17'!$A$3:$J$3517,10,FALSE)</f>
        <v>0.78</v>
      </c>
      <c r="J2299" s="1">
        <f>VLOOKUP(A2299,'ADM Details FY17'!$A$3:$K$3515,11,FALSE)</f>
        <v>1.4</v>
      </c>
      <c r="K2299" s="1">
        <f>VLOOKUP(A2299,'ADM Details FY17'!$A$3:$M$3515,13,FALSE)</f>
        <v>11.41</v>
      </c>
      <c r="L2299" s="1">
        <f>VLOOKUP(A2299,'ADM Details FY17'!$A$3:$O$3515,15,FALSE)</f>
        <v>0</v>
      </c>
      <c r="M2299" s="1">
        <f>VLOOKUP(A2299,'ADM Details FY17'!$A$3:$P$3515,16,FALSE)</f>
        <v>0</v>
      </c>
      <c r="N2299" s="1">
        <f>VLOOKUP(A2299,'ADM Details FY17'!$A$3:$Q$3515,17,FALSE)</f>
        <v>0</v>
      </c>
      <c r="O2299" s="1">
        <f>VLOOKUP(A2299,'ADM Details FY17'!$A$3:$S$3515,19,FALSE)</f>
        <v>0</v>
      </c>
      <c r="P2299" s="1">
        <f>VLOOKUP(A2299,'ADM Details FY17'!$A$3:$U$3515,21,FALSE)</f>
        <v>0</v>
      </c>
      <c r="Q2299" s="1">
        <f>VLOOKUP(A2299,'ADM Details FY17'!$A$3:$V$3515,22,FALSE)</f>
        <v>0</v>
      </c>
      <c r="R2299" s="1">
        <f>VLOOKUP(A2299,'ADM Details FY17'!$A$3:$W$3515,23,FALSE)</f>
        <v>0</v>
      </c>
      <c r="S2299" s="1">
        <f>VLOOKUP(A2299,'ADM Details FY17'!$A$3:$X$3515,24,FALSE)</f>
        <v>0</v>
      </c>
      <c r="T2299" s="1">
        <f>VLOOKUP(A2299,'ADM Details FY17'!$A$3:$Y$3515,25,FALSE)</f>
        <v>0</v>
      </c>
      <c r="U2299" s="1">
        <f>VLOOKUP(A2299,'ADM Details FY17'!$A$3:$AA$3515,27,FALSE)</f>
        <v>0</v>
      </c>
      <c r="V2299" s="1">
        <f>IFERROR(VLOOKUP(C2299,'eindex _tget pp '!$A$4:$E$615,5,FALSE),0)</f>
        <v>195.16110414154781</v>
      </c>
      <c r="W2299" s="31">
        <f>IFERROR(VLOOKUP(C2299,'eindex _tget pp '!$A$4:$F$615,6,FALSE),0)</f>
        <v>1.2931511515</v>
      </c>
      <c r="X2299" s="4">
        <f>IFERROR(VLOOKUP(B2299,'eschools 16'!$A$2:$F$25,6,FALSE),1)</f>
        <v>1</v>
      </c>
      <c r="Y2299" s="1">
        <f t="shared" si="175"/>
        <v>556.70000000000005</v>
      </c>
      <c r="Z2299" s="1">
        <f t="shared" si="176"/>
        <v>4013.32</v>
      </c>
      <c r="AA2299" s="31">
        <f>IFERROR(VLOOKUP(C2299,'eindex _tget pp '!$A$4:$G$615,7,FALSE),0)</f>
        <v>0.46646849499999998</v>
      </c>
      <c r="AB2299" s="1">
        <f>VLOOKUP(A2299,'ADM Details FY17'!$A$3:$AB$3515,28,FALSE)</f>
        <v>0</v>
      </c>
      <c r="AC2299" s="1">
        <f t="shared" si="177"/>
        <v>0</v>
      </c>
      <c r="AD2299" s="1">
        <f t="shared" si="178"/>
        <v>11.41</v>
      </c>
      <c r="AE2299" s="1">
        <f t="shared" si="179"/>
        <v>1711.5</v>
      </c>
    </row>
    <row r="2300" spans="1:31" x14ac:dyDescent="0.25">
      <c r="A2300" t="str">
        <f>B2300&amp;"-"&amp;COUNTIF($B$3:B2300,B2300)</f>
        <v>614-16</v>
      </c>
      <c r="B2300">
        <v>614</v>
      </c>
      <c r="C2300" s="18">
        <f>VLOOKUP(A2300,'ADM Details FY17'!$A$3:$D$3515,4,FALSE)</f>
        <v>43760</v>
      </c>
      <c r="D2300" s="1">
        <f>VLOOKUP(A2300,'ADM Details FY17'!$A$3:$E$3515,5,FALSE)</f>
        <v>0.63</v>
      </c>
      <c r="E2300" s="1">
        <f>VLOOKUP(A2300,'ADM Details FY17'!$A$3:$F$3515,6,FALSE)</f>
        <v>0</v>
      </c>
      <c r="F2300" s="1">
        <f>VLOOKUP(A2300,'ADM Details FY17'!$A$3:$G$3515,7,FALSE)</f>
        <v>0</v>
      </c>
      <c r="G2300" s="1">
        <f>VLOOKUP(A2300,'ADM Details FY17'!$A$3:$H$3515,8,FALSE)</f>
        <v>0</v>
      </c>
      <c r="H2300" s="1">
        <f>VLOOKUP(A2300,'ADM Details FY17'!$A$3:$I$3515,9,FALSE)</f>
        <v>0</v>
      </c>
      <c r="I2300" s="1">
        <f>VLOOKUP(A2300,'ADM Details FY17'!$A$3:$J$3517,10,FALSE)</f>
        <v>0</v>
      </c>
      <c r="J2300" s="1">
        <f>VLOOKUP(A2300,'ADM Details FY17'!$A$3:$K$3515,11,FALSE)</f>
        <v>0</v>
      </c>
      <c r="K2300" s="1">
        <f>VLOOKUP(A2300,'ADM Details FY17'!$A$3:$M$3515,13,FALSE)</f>
        <v>0.63</v>
      </c>
      <c r="L2300" s="1">
        <f>VLOOKUP(A2300,'ADM Details FY17'!$A$3:$O$3515,15,FALSE)</f>
        <v>0</v>
      </c>
      <c r="M2300" s="1">
        <f>VLOOKUP(A2300,'ADM Details FY17'!$A$3:$P$3515,16,FALSE)</f>
        <v>0</v>
      </c>
      <c r="N2300" s="1">
        <f>VLOOKUP(A2300,'ADM Details FY17'!$A$3:$Q$3515,17,FALSE)</f>
        <v>0</v>
      </c>
      <c r="O2300" s="1">
        <f>VLOOKUP(A2300,'ADM Details FY17'!$A$3:$S$3515,19,FALSE)</f>
        <v>0</v>
      </c>
      <c r="P2300" s="1">
        <f>VLOOKUP(A2300,'ADM Details FY17'!$A$3:$U$3515,21,FALSE)</f>
        <v>0</v>
      </c>
      <c r="Q2300" s="1">
        <f>VLOOKUP(A2300,'ADM Details FY17'!$A$3:$V$3515,22,FALSE)</f>
        <v>0</v>
      </c>
      <c r="R2300" s="1">
        <f>VLOOKUP(A2300,'ADM Details FY17'!$A$3:$W$3515,23,FALSE)</f>
        <v>0</v>
      </c>
      <c r="S2300" s="1">
        <f>VLOOKUP(A2300,'ADM Details FY17'!$A$3:$X$3515,24,FALSE)</f>
        <v>0</v>
      </c>
      <c r="T2300" s="1">
        <f>VLOOKUP(A2300,'ADM Details FY17'!$A$3:$Y$3515,25,FALSE)</f>
        <v>0</v>
      </c>
      <c r="U2300" s="1">
        <f>VLOOKUP(A2300,'ADM Details FY17'!$A$3:$AA$3515,27,FALSE)</f>
        <v>0</v>
      </c>
      <c r="V2300" s="1">
        <f>IFERROR(VLOOKUP(C2300,'eindex _tget pp '!$A$4:$E$615,5,FALSE),0)</f>
        <v>595.84560994637729</v>
      </c>
      <c r="W2300" s="31">
        <f>IFERROR(VLOOKUP(C2300,'eindex _tget pp '!$A$4:$F$615,6,FALSE),0)</f>
        <v>2.5364840485000002</v>
      </c>
      <c r="X2300" s="4">
        <f>IFERROR(VLOOKUP(B2300,'eschools 16'!$A$2:$F$25,6,FALSE),1)</f>
        <v>1</v>
      </c>
      <c r="Y2300" s="1">
        <f t="shared" si="175"/>
        <v>93.85</v>
      </c>
      <c r="Z2300" s="1">
        <f t="shared" si="176"/>
        <v>434.65</v>
      </c>
      <c r="AA2300" s="31">
        <f>IFERROR(VLOOKUP(C2300,'eindex _tget pp '!$A$4:$G$615,7,FALSE),0)</f>
        <v>0.55926013799999996</v>
      </c>
      <c r="AB2300" s="1">
        <f>VLOOKUP(A2300,'ADM Details FY17'!$A$3:$AB$3515,28,FALSE)</f>
        <v>0</v>
      </c>
      <c r="AC2300" s="1">
        <f t="shared" si="177"/>
        <v>0</v>
      </c>
      <c r="AD2300" s="1">
        <f t="shared" si="178"/>
        <v>0.63</v>
      </c>
      <c r="AE2300" s="1">
        <f t="shared" si="179"/>
        <v>94.5</v>
      </c>
    </row>
    <row r="2301" spans="1:31" x14ac:dyDescent="0.25">
      <c r="A2301" t="str">
        <f>B2301&amp;"-"&amp;COUNTIF($B$3:B2301,B2301)</f>
        <v>614-17</v>
      </c>
      <c r="B2301">
        <v>614</v>
      </c>
      <c r="C2301" s="18">
        <f>VLOOKUP(A2301,'ADM Details FY17'!$A$3:$D$3515,4,FALSE)</f>
        <v>46284</v>
      </c>
      <c r="D2301" s="1">
        <f>VLOOKUP(A2301,'ADM Details FY17'!$A$3:$E$3515,5,FALSE)</f>
        <v>0.28999999999999998</v>
      </c>
      <c r="E2301" s="1">
        <f>VLOOKUP(A2301,'ADM Details FY17'!$A$3:$F$3515,6,FALSE)</f>
        <v>0</v>
      </c>
      <c r="F2301" s="1">
        <f>VLOOKUP(A2301,'ADM Details FY17'!$A$3:$G$3515,7,FALSE)</f>
        <v>0.28999999999999998</v>
      </c>
      <c r="G2301" s="1">
        <f>VLOOKUP(A2301,'ADM Details FY17'!$A$3:$H$3515,8,FALSE)</f>
        <v>0</v>
      </c>
      <c r="H2301" s="1">
        <f>VLOOKUP(A2301,'ADM Details FY17'!$A$3:$I$3515,9,FALSE)</f>
        <v>0</v>
      </c>
      <c r="I2301" s="1">
        <f>VLOOKUP(A2301,'ADM Details FY17'!$A$3:$J$3517,10,FALSE)</f>
        <v>0</v>
      </c>
      <c r="J2301" s="1">
        <f>VLOOKUP(A2301,'ADM Details FY17'!$A$3:$K$3515,11,FALSE)</f>
        <v>0</v>
      </c>
      <c r="K2301" s="1">
        <f>VLOOKUP(A2301,'ADM Details FY17'!$A$3:$M$3515,13,FALSE)</f>
        <v>0.28999999999999998</v>
      </c>
      <c r="L2301" s="1">
        <f>VLOOKUP(A2301,'ADM Details FY17'!$A$3:$O$3515,15,FALSE)</f>
        <v>0</v>
      </c>
      <c r="M2301" s="1">
        <f>VLOOKUP(A2301,'ADM Details FY17'!$A$3:$P$3515,16,FALSE)</f>
        <v>0</v>
      </c>
      <c r="N2301" s="1">
        <f>VLOOKUP(A2301,'ADM Details FY17'!$A$3:$Q$3515,17,FALSE)</f>
        <v>0</v>
      </c>
      <c r="O2301" s="1">
        <f>VLOOKUP(A2301,'ADM Details FY17'!$A$3:$S$3515,19,FALSE)</f>
        <v>0</v>
      </c>
      <c r="P2301" s="1">
        <f>VLOOKUP(A2301,'ADM Details FY17'!$A$3:$U$3515,21,FALSE)</f>
        <v>0</v>
      </c>
      <c r="Q2301" s="1">
        <f>VLOOKUP(A2301,'ADM Details FY17'!$A$3:$V$3515,22,FALSE)</f>
        <v>0</v>
      </c>
      <c r="R2301" s="1">
        <f>VLOOKUP(A2301,'ADM Details FY17'!$A$3:$W$3515,23,FALSE)</f>
        <v>0</v>
      </c>
      <c r="S2301" s="1">
        <f>VLOOKUP(A2301,'ADM Details FY17'!$A$3:$X$3515,24,FALSE)</f>
        <v>0</v>
      </c>
      <c r="T2301" s="1">
        <f>VLOOKUP(A2301,'ADM Details FY17'!$A$3:$Y$3515,25,FALSE)</f>
        <v>0</v>
      </c>
      <c r="U2301" s="1">
        <f>VLOOKUP(A2301,'ADM Details FY17'!$A$3:$AA$3515,27,FALSE)</f>
        <v>0</v>
      </c>
      <c r="V2301" s="1">
        <f>IFERROR(VLOOKUP(C2301,'eindex _tget pp '!$A$4:$E$615,5,FALSE),0)</f>
        <v>157.6495852769155</v>
      </c>
      <c r="W2301" s="31">
        <f>IFERROR(VLOOKUP(C2301,'eindex _tget pp '!$A$4:$F$615,6,FALSE),0)</f>
        <v>0.62513308999999995</v>
      </c>
      <c r="X2301" s="4">
        <f>IFERROR(VLOOKUP(B2301,'eschools 16'!$A$2:$F$25,6,FALSE),1)</f>
        <v>1</v>
      </c>
      <c r="Y2301" s="1">
        <f t="shared" si="175"/>
        <v>11.43</v>
      </c>
      <c r="Z2301" s="1">
        <f t="shared" si="176"/>
        <v>49.31</v>
      </c>
      <c r="AA2301" s="31">
        <f>IFERROR(VLOOKUP(C2301,'eindex _tget pp '!$A$4:$G$615,7,FALSE),0)</f>
        <v>0.410113214</v>
      </c>
      <c r="AB2301" s="1">
        <f>VLOOKUP(A2301,'ADM Details FY17'!$A$3:$AB$3515,28,FALSE)</f>
        <v>0</v>
      </c>
      <c r="AC2301" s="1">
        <f t="shared" si="177"/>
        <v>0</v>
      </c>
      <c r="AD2301" s="1">
        <f t="shared" si="178"/>
        <v>0.28999999999999998</v>
      </c>
      <c r="AE2301" s="1">
        <f t="shared" si="179"/>
        <v>43.5</v>
      </c>
    </row>
    <row r="2302" spans="1:31" x14ac:dyDescent="0.25">
      <c r="A2302" t="str">
        <f>B2302&amp;"-"&amp;COUNTIF($B$3:B2302,B2302)</f>
        <v>614-18</v>
      </c>
      <c r="B2302">
        <v>614</v>
      </c>
      <c r="C2302" s="18">
        <f>VLOOKUP(A2302,'ADM Details FY17'!$A$3:$D$3515,4,FALSE)</f>
        <v>43778</v>
      </c>
      <c r="D2302" s="1">
        <f>VLOOKUP(A2302,'ADM Details FY17'!$A$3:$E$3515,5,FALSE)</f>
        <v>0.31</v>
      </c>
      <c r="E2302" s="1">
        <f>VLOOKUP(A2302,'ADM Details FY17'!$A$3:$F$3515,6,FALSE)</f>
        <v>0</v>
      </c>
      <c r="F2302" s="1">
        <f>VLOOKUP(A2302,'ADM Details FY17'!$A$3:$G$3515,7,FALSE)</f>
        <v>0</v>
      </c>
      <c r="G2302" s="1">
        <f>VLOOKUP(A2302,'ADM Details FY17'!$A$3:$H$3515,8,FALSE)</f>
        <v>0</v>
      </c>
      <c r="H2302" s="1">
        <f>VLOOKUP(A2302,'ADM Details FY17'!$A$3:$I$3515,9,FALSE)</f>
        <v>0</v>
      </c>
      <c r="I2302" s="1">
        <f>VLOOKUP(A2302,'ADM Details FY17'!$A$3:$J$3517,10,FALSE)</f>
        <v>0</v>
      </c>
      <c r="J2302" s="1">
        <f>VLOOKUP(A2302,'ADM Details FY17'!$A$3:$K$3515,11,FALSE)</f>
        <v>0</v>
      </c>
      <c r="K2302" s="1">
        <f>VLOOKUP(A2302,'ADM Details FY17'!$A$3:$M$3515,13,FALSE)</f>
        <v>0.31</v>
      </c>
      <c r="L2302" s="1">
        <f>VLOOKUP(A2302,'ADM Details FY17'!$A$3:$O$3515,15,FALSE)</f>
        <v>0</v>
      </c>
      <c r="M2302" s="1">
        <f>VLOOKUP(A2302,'ADM Details FY17'!$A$3:$P$3515,16,FALSE)</f>
        <v>0</v>
      </c>
      <c r="N2302" s="1">
        <f>VLOOKUP(A2302,'ADM Details FY17'!$A$3:$Q$3515,17,FALSE)</f>
        <v>0</v>
      </c>
      <c r="O2302" s="1">
        <f>VLOOKUP(A2302,'ADM Details FY17'!$A$3:$S$3515,19,FALSE)</f>
        <v>0</v>
      </c>
      <c r="P2302" s="1">
        <f>VLOOKUP(A2302,'ADM Details FY17'!$A$3:$U$3515,21,FALSE)</f>
        <v>0</v>
      </c>
      <c r="Q2302" s="1">
        <f>VLOOKUP(A2302,'ADM Details FY17'!$A$3:$V$3515,22,FALSE)</f>
        <v>0</v>
      </c>
      <c r="R2302" s="1">
        <f>VLOOKUP(A2302,'ADM Details FY17'!$A$3:$W$3515,23,FALSE)</f>
        <v>0</v>
      </c>
      <c r="S2302" s="1">
        <f>VLOOKUP(A2302,'ADM Details FY17'!$A$3:$X$3515,24,FALSE)</f>
        <v>0</v>
      </c>
      <c r="T2302" s="1">
        <f>VLOOKUP(A2302,'ADM Details FY17'!$A$3:$Y$3515,25,FALSE)</f>
        <v>0</v>
      </c>
      <c r="U2302" s="1">
        <f>VLOOKUP(A2302,'ADM Details FY17'!$A$3:$AA$3515,27,FALSE)</f>
        <v>0</v>
      </c>
      <c r="V2302" s="1">
        <f>IFERROR(VLOOKUP(C2302,'eindex _tget pp '!$A$4:$E$615,5,FALSE),0)</f>
        <v>1236.5751469096729</v>
      </c>
      <c r="W2302" s="31">
        <f>IFERROR(VLOOKUP(C2302,'eindex _tget pp '!$A$4:$F$615,6,FALSE),0)</f>
        <v>1.2298836736000001</v>
      </c>
      <c r="X2302" s="4">
        <f>IFERROR(VLOOKUP(B2302,'eschools 16'!$A$2:$F$25,6,FALSE),1)</f>
        <v>1</v>
      </c>
      <c r="Y2302" s="1">
        <f t="shared" si="175"/>
        <v>95.83</v>
      </c>
      <c r="Z2302" s="1">
        <f t="shared" si="176"/>
        <v>103.7</v>
      </c>
      <c r="AA2302" s="31">
        <f>IFERROR(VLOOKUP(C2302,'eindex _tget pp '!$A$4:$G$615,7,FALSE),0)</f>
        <v>0.77448217699999999</v>
      </c>
      <c r="AB2302" s="1">
        <f>VLOOKUP(A2302,'ADM Details FY17'!$A$3:$AB$3515,28,FALSE)</f>
        <v>0</v>
      </c>
      <c r="AC2302" s="1">
        <f t="shared" si="177"/>
        <v>0</v>
      </c>
      <c r="AD2302" s="1">
        <f t="shared" si="178"/>
        <v>0.31</v>
      </c>
      <c r="AE2302" s="1">
        <f t="shared" si="179"/>
        <v>46.5</v>
      </c>
    </row>
    <row r="2303" spans="1:31" x14ac:dyDescent="0.25">
      <c r="A2303" t="str">
        <f>B2303&amp;"-"&amp;COUNTIF($B$3:B2303,B2303)</f>
        <v>614-19</v>
      </c>
      <c r="B2303">
        <v>614</v>
      </c>
      <c r="C2303" s="18">
        <f>VLOOKUP(A2303,'ADM Details FY17'!$A$3:$D$3515,4,FALSE)</f>
        <v>48132</v>
      </c>
      <c r="D2303" s="1">
        <f>VLOOKUP(A2303,'ADM Details FY17'!$A$3:$E$3515,5,FALSE)</f>
        <v>0.42</v>
      </c>
      <c r="E2303" s="1">
        <f>VLOOKUP(A2303,'ADM Details FY17'!$A$3:$F$3515,6,FALSE)</f>
        <v>0</v>
      </c>
      <c r="F2303" s="1">
        <f>VLOOKUP(A2303,'ADM Details FY17'!$A$3:$G$3515,7,FALSE)</f>
        <v>0.42</v>
      </c>
      <c r="G2303" s="1">
        <f>VLOOKUP(A2303,'ADM Details FY17'!$A$3:$H$3515,8,FALSE)</f>
        <v>0</v>
      </c>
      <c r="H2303" s="1">
        <f>VLOOKUP(A2303,'ADM Details FY17'!$A$3:$I$3515,9,FALSE)</f>
        <v>0</v>
      </c>
      <c r="I2303" s="1">
        <f>VLOOKUP(A2303,'ADM Details FY17'!$A$3:$J$3517,10,FALSE)</f>
        <v>0</v>
      </c>
      <c r="J2303" s="1">
        <f>VLOOKUP(A2303,'ADM Details FY17'!$A$3:$K$3515,11,FALSE)</f>
        <v>0</v>
      </c>
      <c r="K2303" s="1">
        <f>VLOOKUP(A2303,'ADM Details FY17'!$A$3:$M$3515,13,FALSE)</f>
        <v>0.42</v>
      </c>
      <c r="L2303" s="1">
        <f>VLOOKUP(A2303,'ADM Details FY17'!$A$3:$O$3515,15,FALSE)</f>
        <v>0</v>
      </c>
      <c r="M2303" s="1">
        <f>VLOOKUP(A2303,'ADM Details FY17'!$A$3:$P$3515,16,FALSE)</f>
        <v>0</v>
      </c>
      <c r="N2303" s="1">
        <f>VLOOKUP(A2303,'ADM Details FY17'!$A$3:$Q$3515,17,FALSE)</f>
        <v>0</v>
      </c>
      <c r="O2303" s="1">
        <f>VLOOKUP(A2303,'ADM Details FY17'!$A$3:$S$3515,19,FALSE)</f>
        <v>0</v>
      </c>
      <c r="P2303" s="1">
        <f>VLOOKUP(A2303,'ADM Details FY17'!$A$3:$U$3515,21,FALSE)</f>
        <v>0</v>
      </c>
      <c r="Q2303" s="1">
        <f>VLOOKUP(A2303,'ADM Details FY17'!$A$3:$V$3515,22,FALSE)</f>
        <v>0</v>
      </c>
      <c r="R2303" s="1">
        <f>VLOOKUP(A2303,'ADM Details FY17'!$A$3:$W$3515,23,FALSE)</f>
        <v>0</v>
      </c>
      <c r="S2303" s="1">
        <f>VLOOKUP(A2303,'ADM Details FY17'!$A$3:$X$3515,24,FALSE)</f>
        <v>0</v>
      </c>
      <c r="T2303" s="1">
        <f>VLOOKUP(A2303,'ADM Details FY17'!$A$3:$Y$3515,25,FALSE)</f>
        <v>0</v>
      </c>
      <c r="U2303" s="1">
        <f>VLOOKUP(A2303,'ADM Details FY17'!$A$3:$AA$3515,27,FALSE)</f>
        <v>0</v>
      </c>
      <c r="V2303" s="1">
        <f>IFERROR(VLOOKUP(C2303,'eindex _tget pp '!$A$4:$E$615,5,FALSE),0)</f>
        <v>1478.8463016235812</v>
      </c>
      <c r="W2303" s="31">
        <f>IFERROR(VLOOKUP(C2303,'eindex _tget pp '!$A$4:$F$615,6,FALSE),0)</f>
        <v>0.97735848670000003</v>
      </c>
      <c r="X2303" s="4">
        <f>IFERROR(VLOOKUP(B2303,'eschools 16'!$A$2:$F$25,6,FALSE),1)</f>
        <v>1</v>
      </c>
      <c r="Y2303" s="1">
        <f t="shared" si="175"/>
        <v>155.28</v>
      </c>
      <c r="Z2303" s="1">
        <f t="shared" si="176"/>
        <v>111.65</v>
      </c>
      <c r="AA2303" s="31">
        <f>IFERROR(VLOOKUP(C2303,'eindex _tget pp '!$A$4:$G$615,7,FALSE),0)</f>
        <v>0.78973327299999996</v>
      </c>
      <c r="AB2303" s="1">
        <f>VLOOKUP(A2303,'ADM Details FY17'!$A$3:$AB$3515,28,FALSE)</f>
        <v>0</v>
      </c>
      <c r="AC2303" s="1">
        <f t="shared" si="177"/>
        <v>0</v>
      </c>
      <c r="AD2303" s="1">
        <f t="shared" si="178"/>
        <v>0.42</v>
      </c>
      <c r="AE2303" s="1">
        <f t="shared" si="179"/>
        <v>63</v>
      </c>
    </row>
    <row r="2304" spans="1:31" x14ac:dyDescent="0.25">
      <c r="A2304" t="str">
        <f>B2304&amp;"-"&amp;COUNTIF($B$3:B2304,B2304)</f>
        <v>614-20</v>
      </c>
      <c r="B2304">
        <v>614</v>
      </c>
      <c r="C2304" s="18">
        <f>VLOOKUP(A2304,'ADM Details FY17'!$A$3:$D$3515,4,FALSE)</f>
        <v>43786</v>
      </c>
      <c r="D2304" s="1">
        <f>VLOOKUP(A2304,'ADM Details FY17'!$A$3:$E$3515,5,FALSE)</f>
        <v>2.11</v>
      </c>
      <c r="E2304" s="1">
        <f>VLOOKUP(A2304,'ADM Details FY17'!$A$3:$F$3515,6,FALSE)</f>
        <v>0</v>
      </c>
      <c r="F2304" s="1">
        <f>VLOOKUP(A2304,'ADM Details FY17'!$A$3:$G$3515,7,FALSE)</f>
        <v>0</v>
      </c>
      <c r="G2304" s="1">
        <f>VLOOKUP(A2304,'ADM Details FY17'!$A$3:$H$3515,8,FALSE)</f>
        <v>0</v>
      </c>
      <c r="H2304" s="1">
        <f>VLOOKUP(A2304,'ADM Details FY17'!$A$3:$I$3515,9,FALSE)</f>
        <v>0</v>
      </c>
      <c r="I2304" s="1">
        <f>VLOOKUP(A2304,'ADM Details FY17'!$A$3:$J$3517,10,FALSE)</f>
        <v>0.61</v>
      </c>
      <c r="J2304" s="1">
        <f>VLOOKUP(A2304,'ADM Details FY17'!$A$3:$K$3515,11,FALSE)</f>
        <v>0</v>
      </c>
      <c r="K2304" s="1">
        <f>VLOOKUP(A2304,'ADM Details FY17'!$A$3:$M$3515,13,FALSE)</f>
        <v>2.11</v>
      </c>
      <c r="L2304" s="1">
        <f>VLOOKUP(A2304,'ADM Details FY17'!$A$3:$O$3515,15,FALSE)</f>
        <v>0</v>
      </c>
      <c r="M2304" s="1">
        <f>VLOOKUP(A2304,'ADM Details FY17'!$A$3:$P$3515,16,FALSE)</f>
        <v>0</v>
      </c>
      <c r="N2304" s="1">
        <f>VLOOKUP(A2304,'ADM Details FY17'!$A$3:$Q$3515,17,FALSE)</f>
        <v>0</v>
      </c>
      <c r="O2304" s="1">
        <f>VLOOKUP(A2304,'ADM Details FY17'!$A$3:$S$3515,19,FALSE)</f>
        <v>0</v>
      </c>
      <c r="P2304" s="1">
        <f>VLOOKUP(A2304,'ADM Details FY17'!$A$3:$U$3515,21,FALSE)</f>
        <v>0</v>
      </c>
      <c r="Q2304" s="1">
        <f>VLOOKUP(A2304,'ADM Details FY17'!$A$3:$V$3515,22,FALSE)</f>
        <v>0</v>
      </c>
      <c r="R2304" s="1">
        <f>VLOOKUP(A2304,'ADM Details FY17'!$A$3:$W$3515,23,FALSE)</f>
        <v>0</v>
      </c>
      <c r="S2304" s="1">
        <f>VLOOKUP(A2304,'ADM Details FY17'!$A$3:$X$3515,24,FALSE)</f>
        <v>0</v>
      </c>
      <c r="T2304" s="1">
        <f>VLOOKUP(A2304,'ADM Details FY17'!$A$3:$Y$3515,25,FALSE)</f>
        <v>0</v>
      </c>
      <c r="U2304" s="1">
        <f>VLOOKUP(A2304,'ADM Details FY17'!$A$3:$AA$3515,27,FALSE)</f>
        <v>0</v>
      </c>
      <c r="V2304" s="1">
        <f>IFERROR(VLOOKUP(C2304,'eindex _tget pp '!$A$4:$E$615,5,FALSE),0)</f>
        <v>1095.3886443246988</v>
      </c>
      <c r="W2304" s="31">
        <f>IFERROR(VLOOKUP(C2304,'eindex _tget pp '!$A$4:$F$615,6,FALSE),0)</f>
        <v>3.9572566881000002</v>
      </c>
      <c r="X2304" s="4">
        <f>IFERROR(VLOOKUP(B2304,'eschools 16'!$A$2:$F$25,6,FALSE),1)</f>
        <v>1</v>
      </c>
      <c r="Y2304" s="1">
        <f t="shared" si="175"/>
        <v>577.82000000000005</v>
      </c>
      <c r="Z2304" s="1">
        <f t="shared" si="176"/>
        <v>2271.15</v>
      </c>
      <c r="AA2304" s="31">
        <f>IFERROR(VLOOKUP(C2304,'eindex _tget pp '!$A$4:$G$615,7,FALSE),0)</f>
        <v>0.76547957700000002</v>
      </c>
      <c r="AB2304" s="1">
        <f>VLOOKUP(A2304,'ADM Details FY17'!$A$3:$AB$3515,28,FALSE)</f>
        <v>0</v>
      </c>
      <c r="AC2304" s="1">
        <f t="shared" si="177"/>
        <v>0</v>
      </c>
      <c r="AD2304" s="1">
        <f t="shared" si="178"/>
        <v>2.11</v>
      </c>
      <c r="AE2304" s="1">
        <f t="shared" si="179"/>
        <v>316.5</v>
      </c>
    </row>
    <row r="2305" spans="1:31" x14ac:dyDescent="0.25">
      <c r="A2305" t="str">
        <f>B2305&amp;"-"&amp;COUNTIF($B$3:B2305,B2305)</f>
        <v>614-21</v>
      </c>
      <c r="B2305">
        <v>614</v>
      </c>
      <c r="C2305" s="18">
        <f>VLOOKUP(A2305,'ADM Details FY17'!$A$3:$D$3515,4,FALSE)</f>
        <v>43802</v>
      </c>
      <c r="D2305" s="1">
        <f>VLOOKUP(A2305,'ADM Details FY17'!$A$3:$E$3515,5,FALSE)</f>
        <v>96.1</v>
      </c>
      <c r="E2305" s="1">
        <f>VLOOKUP(A2305,'ADM Details FY17'!$A$3:$F$3515,6,FALSE)</f>
        <v>0</v>
      </c>
      <c r="F2305" s="1">
        <f>VLOOKUP(A2305,'ADM Details FY17'!$A$3:$G$3515,7,FALSE)</f>
        <v>28.92</v>
      </c>
      <c r="G2305" s="1">
        <f>VLOOKUP(A2305,'ADM Details FY17'!$A$3:$H$3515,8,FALSE)</f>
        <v>16.28</v>
      </c>
      <c r="H2305" s="1">
        <f>VLOOKUP(A2305,'ADM Details FY17'!$A$3:$I$3515,9,FALSE)</f>
        <v>1</v>
      </c>
      <c r="I2305" s="1">
        <f>VLOOKUP(A2305,'ADM Details FY17'!$A$3:$J$3517,10,FALSE)</f>
        <v>2.2000000000000002</v>
      </c>
      <c r="J2305" s="1">
        <f>VLOOKUP(A2305,'ADM Details FY17'!$A$3:$K$3515,11,FALSE)</f>
        <v>5.81</v>
      </c>
      <c r="K2305" s="1">
        <f>VLOOKUP(A2305,'ADM Details FY17'!$A$3:$M$3515,13,FALSE)</f>
        <v>96.1</v>
      </c>
      <c r="L2305" s="1">
        <f>VLOOKUP(A2305,'ADM Details FY17'!$A$3:$O$3515,15,FALSE)</f>
        <v>0</v>
      </c>
      <c r="M2305" s="1">
        <f>VLOOKUP(A2305,'ADM Details FY17'!$A$3:$P$3515,16,FALSE)</f>
        <v>0</v>
      </c>
      <c r="N2305" s="1">
        <f>VLOOKUP(A2305,'ADM Details FY17'!$A$3:$Q$3515,17,FALSE)</f>
        <v>0</v>
      </c>
      <c r="O2305" s="1">
        <f>VLOOKUP(A2305,'ADM Details FY17'!$A$3:$S$3515,19,FALSE)</f>
        <v>0</v>
      </c>
      <c r="P2305" s="1">
        <f>VLOOKUP(A2305,'ADM Details FY17'!$A$3:$U$3515,21,FALSE)</f>
        <v>0</v>
      </c>
      <c r="Q2305" s="1">
        <f>VLOOKUP(A2305,'ADM Details FY17'!$A$3:$V$3515,22,FALSE)</f>
        <v>0</v>
      </c>
      <c r="R2305" s="1">
        <f>VLOOKUP(A2305,'ADM Details FY17'!$A$3:$W$3515,23,FALSE)</f>
        <v>0</v>
      </c>
      <c r="S2305" s="1">
        <f>VLOOKUP(A2305,'ADM Details FY17'!$A$3:$X$3515,24,FALSE)</f>
        <v>0</v>
      </c>
      <c r="T2305" s="1">
        <f>VLOOKUP(A2305,'ADM Details FY17'!$A$3:$Y$3515,25,FALSE)</f>
        <v>0</v>
      </c>
      <c r="U2305" s="1">
        <f>VLOOKUP(A2305,'ADM Details FY17'!$A$3:$AA$3515,27,FALSE)</f>
        <v>0</v>
      </c>
      <c r="V2305" s="1">
        <f>IFERROR(VLOOKUP(C2305,'eindex _tget pp '!$A$4:$E$615,5,FALSE),0)</f>
        <v>454.00578141101448</v>
      </c>
      <c r="W2305" s="31">
        <f>IFERROR(VLOOKUP(C2305,'eindex _tget pp '!$A$4:$F$615,6,FALSE),0)</f>
        <v>3.6729279115</v>
      </c>
      <c r="X2305" s="4">
        <f>IFERROR(VLOOKUP(B2305,'eschools 16'!$A$2:$F$25,6,FALSE),1)</f>
        <v>1</v>
      </c>
      <c r="Y2305" s="1">
        <f t="shared" si="175"/>
        <v>10907.49</v>
      </c>
      <c r="Z2305" s="1">
        <f t="shared" si="176"/>
        <v>96007.4</v>
      </c>
      <c r="AA2305" s="31">
        <f>IFERROR(VLOOKUP(C2305,'eindex _tget pp '!$A$4:$G$615,7,FALSE),0)</f>
        <v>0.53438618000000004</v>
      </c>
      <c r="AB2305" s="1">
        <f>VLOOKUP(A2305,'ADM Details FY17'!$A$3:$AB$3515,28,FALSE)</f>
        <v>0</v>
      </c>
      <c r="AC2305" s="1">
        <f t="shared" si="177"/>
        <v>0</v>
      </c>
      <c r="AD2305" s="1">
        <f t="shared" si="178"/>
        <v>96.1</v>
      </c>
      <c r="AE2305" s="1">
        <f t="shared" si="179"/>
        <v>14415</v>
      </c>
    </row>
    <row r="2306" spans="1:31" x14ac:dyDescent="0.25">
      <c r="A2306" t="str">
        <f>B2306&amp;"-"&amp;COUNTIF($B$3:B2306,B2306)</f>
        <v>614-22</v>
      </c>
      <c r="B2306">
        <v>614</v>
      </c>
      <c r="C2306" s="18">
        <f>VLOOKUP(A2306,'ADM Details FY17'!$A$3:$D$3515,4,FALSE)</f>
        <v>49999</v>
      </c>
      <c r="D2306" s="1">
        <f>VLOOKUP(A2306,'ADM Details FY17'!$A$3:$E$3515,5,FALSE)</f>
        <v>0.6</v>
      </c>
      <c r="E2306" s="1">
        <f>VLOOKUP(A2306,'ADM Details FY17'!$A$3:$F$3515,6,FALSE)</f>
        <v>0</v>
      </c>
      <c r="F2306" s="1">
        <f>VLOOKUP(A2306,'ADM Details FY17'!$A$3:$G$3515,7,FALSE)</f>
        <v>0.51</v>
      </c>
      <c r="G2306" s="1">
        <f>VLOOKUP(A2306,'ADM Details FY17'!$A$3:$H$3515,8,FALSE)</f>
        <v>0</v>
      </c>
      <c r="H2306" s="1">
        <f>VLOOKUP(A2306,'ADM Details FY17'!$A$3:$I$3515,9,FALSE)</f>
        <v>0</v>
      </c>
      <c r="I2306" s="1">
        <f>VLOOKUP(A2306,'ADM Details FY17'!$A$3:$J$3517,10,FALSE)</f>
        <v>0</v>
      </c>
      <c r="J2306" s="1">
        <f>VLOOKUP(A2306,'ADM Details FY17'!$A$3:$K$3515,11,FALSE)</f>
        <v>0</v>
      </c>
      <c r="K2306" s="1">
        <f>VLOOKUP(A2306,'ADM Details FY17'!$A$3:$M$3515,13,FALSE)</f>
        <v>0.6</v>
      </c>
      <c r="L2306" s="1">
        <f>VLOOKUP(A2306,'ADM Details FY17'!$A$3:$O$3515,15,FALSE)</f>
        <v>0</v>
      </c>
      <c r="M2306" s="1">
        <f>VLOOKUP(A2306,'ADM Details FY17'!$A$3:$P$3515,16,FALSE)</f>
        <v>0</v>
      </c>
      <c r="N2306" s="1">
        <f>VLOOKUP(A2306,'ADM Details FY17'!$A$3:$Q$3515,17,FALSE)</f>
        <v>0</v>
      </c>
      <c r="O2306" s="1">
        <f>VLOOKUP(A2306,'ADM Details FY17'!$A$3:$S$3515,19,FALSE)</f>
        <v>0</v>
      </c>
      <c r="P2306" s="1">
        <f>VLOOKUP(A2306,'ADM Details FY17'!$A$3:$U$3515,21,FALSE)</f>
        <v>0</v>
      </c>
      <c r="Q2306" s="1">
        <f>VLOOKUP(A2306,'ADM Details FY17'!$A$3:$V$3515,22,FALSE)</f>
        <v>0</v>
      </c>
      <c r="R2306" s="1">
        <f>VLOOKUP(A2306,'ADM Details FY17'!$A$3:$W$3515,23,FALSE)</f>
        <v>0</v>
      </c>
      <c r="S2306" s="1">
        <f>VLOOKUP(A2306,'ADM Details FY17'!$A$3:$X$3515,24,FALSE)</f>
        <v>0</v>
      </c>
      <c r="T2306" s="1">
        <f>VLOOKUP(A2306,'ADM Details FY17'!$A$3:$Y$3515,25,FALSE)</f>
        <v>0</v>
      </c>
      <c r="U2306" s="1">
        <f>VLOOKUP(A2306,'ADM Details FY17'!$A$3:$AA$3515,27,FALSE)</f>
        <v>0</v>
      </c>
      <c r="V2306" s="1">
        <f>IFERROR(VLOOKUP(C2306,'eindex _tget pp '!$A$4:$E$615,5,FALSE),0)</f>
        <v>0</v>
      </c>
      <c r="W2306" s="31">
        <f>IFERROR(VLOOKUP(C2306,'eindex _tget pp '!$A$4:$F$615,6,FALSE),0)</f>
        <v>0.71262628090000002</v>
      </c>
      <c r="X2306" s="4">
        <f>IFERROR(VLOOKUP(B2306,'eschools 16'!$A$2:$F$25,6,FALSE),1)</f>
        <v>1</v>
      </c>
      <c r="Y2306" s="1">
        <f t="shared" si="175"/>
        <v>0</v>
      </c>
      <c r="Z2306" s="1">
        <f t="shared" si="176"/>
        <v>116.3</v>
      </c>
      <c r="AA2306" s="31">
        <f>IFERROR(VLOOKUP(C2306,'eindex _tget pp '!$A$4:$G$615,7,FALSE),0)</f>
        <v>0.323266261</v>
      </c>
      <c r="AB2306" s="1">
        <f>VLOOKUP(A2306,'ADM Details FY17'!$A$3:$AB$3515,28,FALSE)</f>
        <v>0</v>
      </c>
      <c r="AC2306" s="1">
        <f t="shared" si="177"/>
        <v>0</v>
      </c>
      <c r="AD2306" s="1">
        <f t="shared" si="178"/>
        <v>0.6</v>
      </c>
      <c r="AE2306" s="1">
        <f t="shared" si="179"/>
        <v>90</v>
      </c>
    </row>
    <row r="2307" spans="1:31" x14ac:dyDescent="0.25">
      <c r="A2307" t="str">
        <f>B2307&amp;"-"&amp;COUNTIF($B$3:B2307,B2307)</f>
        <v>614-23</v>
      </c>
      <c r="B2307">
        <v>614</v>
      </c>
      <c r="C2307" s="18">
        <f>VLOOKUP(A2307,'ADM Details FY17'!$A$3:$D$3515,4,FALSE)</f>
        <v>43836</v>
      </c>
      <c r="D2307" s="1">
        <f>VLOOKUP(A2307,'ADM Details FY17'!$A$3:$E$3515,5,FALSE)</f>
        <v>0.54</v>
      </c>
      <c r="E2307" s="1">
        <f>VLOOKUP(A2307,'ADM Details FY17'!$A$3:$F$3515,6,FALSE)</f>
        <v>0</v>
      </c>
      <c r="F2307" s="1">
        <f>VLOOKUP(A2307,'ADM Details FY17'!$A$3:$G$3515,7,FALSE)</f>
        <v>0</v>
      </c>
      <c r="G2307" s="1">
        <f>VLOOKUP(A2307,'ADM Details FY17'!$A$3:$H$3515,8,FALSE)</f>
        <v>0.42</v>
      </c>
      <c r="H2307" s="1">
        <f>VLOOKUP(A2307,'ADM Details FY17'!$A$3:$I$3515,9,FALSE)</f>
        <v>0</v>
      </c>
      <c r="I2307" s="1">
        <f>VLOOKUP(A2307,'ADM Details FY17'!$A$3:$J$3517,10,FALSE)</f>
        <v>0</v>
      </c>
      <c r="J2307" s="1">
        <f>VLOOKUP(A2307,'ADM Details FY17'!$A$3:$K$3515,11,FALSE)</f>
        <v>0</v>
      </c>
      <c r="K2307" s="1">
        <f>VLOOKUP(A2307,'ADM Details FY17'!$A$3:$M$3515,13,FALSE)</f>
        <v>0.54</v>
      </c>
      <c r="L2307" s="1">
        <f>VLOOKUP(A2307,'ADM Details FY17'!$A$3:$O$3515,15,FALSE)</f>
        <v>0</v>
      </c>
      <c r="M2307" s="1">
        <f>VLOOKUP(A2307,'ADM Details FY17'!$A$3:$P$3515,16,FALSE)</f>
        <v>0</v>
      </c>
      <c r="N2307" s="1">
        <f>VLOOKUP(A2307,'ADM Details FY17'!$A$3:$Q$3515,17,FALSE)</f>
        <v>0</v>
      </c>
      <c r="O2307" s="1">
        <f>VLOOKUP(A2307,'ADM Details FY17'!$A$3:$S$3515,19,FALSE)</f>
        <v>0</v>
      </c>
      <c r="P2307" s="1">
        <f>VLOOKUP(A2307,'ADM Details FY17'!$A$3:$U$3515,21,FALSE)</f>
        <v>0</v>
      </c>
      <c r="Q2307" s="1">
        <f>VLOOKUP(A2307,'ADM Details FY17'!$A$3:$V$3515,22,FALSE)</f>
        <v>0</v>
      </c>
      <c r="R2307" s="1">
        <f>VLOOKUP(A2307,'ADM Details FY17'!$A$3:$W$3515,23,FALSE)</f>
        <v>0</v>
      </c>
      <c r="S2307" s="1">
        <f>VLOOKUP(A2307,'ADM Details FY17'!$A$3:$X$3515,24,FALSE)</f>
        <v>0</v>
      </c>
      <c r="T2307" s="1">
        <f>VLOOKUP(A2307,'ADM Details FY17'!$A$3:$Y$3515,25,FALSE)</f>
        <v>0</v>
      </c>
      <c r="U2307" s="1">
        <f>VLOOKUP(A2307,'ADM Details FY17'!$A$3:$AA$3515,27,FALSE)</f>
        <v>0</v>
      </c>
      <c r="V2307" s="1">
        <f>IFERROR(VLOOKUP(C2307,'eindex _tget pp '!$A$4:$E$615,5,FALSE),0)</f>
        <v>111.29046648000877</v>
      </c>
      <c r="W2307" s="31">
        <f>IFERROR(VLOOKUP(C2307,'eindex _tget pp '!$A$4:$F$615,6,FALSE),0)</f>
        <v>0.78889559840000001</v>
      </c>
      <c r="X2307" s="4">
        <f>IFERROR(VLOOKUP(B2307,'eschools 16'!$A$2:$F$25,6,FALSE),1)</f>
        <v>1</v>
      </c>
      <c r="Y2307" s="1">
        <f t="shared" si="175"/>
        <v>15.02</v>
      </c>
      <c r="Z2307" s="1">
        <f t="shared" si="176"/>
        <v>115.87</v>
      </c>
      <c r="AA2307" s="31">
        <f>IFERROR(VLOOKUP(C2307,'eindex _tget pp '!$A$4:$G$615,7,FALSE),0)</f>
        <v>0.41413637399999997</v>
      </c>
      <c r="AB2307" s="1">
        <f>VLOOKUP(A2307,'ADM Details FY17'!$A$3:$AB$3515,28,FALSE)</f>
        <v>0</v>
      </c>
      <c r="AC2307" s="1">
        <f t="shared" si="177"/>
        <v>0</v>
      </c>
      <c r="AD2307" s="1">
        <f t="shared" si="178"/>
        <v>0.54</v>
      </c>
      <c r="AE2307" s="1">
        <f t="shared" si="179"/>
        <v>81</v>
      </c>
    </row>
    <row r="2308" spans="1:31" x14ac:dyDescent="0.25">
      <c r="A2308" t="str">
        <f>B2308&amp;"-"&amp;COUNTIF($B$3:B2308,B2308)</f>
        <v>614-24</v>
      </c>
      <c r="B2308">
        <v>614</v>
      </c>
      <c r="C2308" s="18">
        <f>VLOOKUP(A2308,'ADM Details FY17'!$A$3:$D$3515,4,FALSE)</f>
        <v>43844</v>
      </c>
      <c r="D2308" s="1">
        <f>VLOOKUP(A2308,'ADM Details FY17'!$A$3:$E$3515,5,FALSE)</f>
        <v>7.31</v>
      </c>
      <c r="E2308" s="1">
        <f>VLOOKUP(A2308,'ADM Details FY17'!$A$3:$F$3515,6,FALSE)</f>
        <v>0</v>
      </c>
      <c r="F2308" s="1">
        <f>VLOOKUP(A2308,'ADM Details FY17'!$A$3:$G$3515,7,FALSE)</f>
        <v>1</v>
      </c>
      <c r="G2308" s="1">
        <f>VLOOKUP(A2308,'ADM Details FY17'!$A$3:$H$3515,8,FALSE)</f>
        <v>2</v>
      </c>
      <c r="H2308" s="1">
        <f>VLOOKUP(A2308,'ADM Details FY17'!$A$3:$I$3515,9,FALSE)</f>
        <v>0</v>
      </c>
      <c r="I2308" s="1">
        <f>VLOOKUP(A2308,'ADM Details FY17'!$A$3:$J$3517,10,FALSE)</f>
        <v>0</v>
      </c>
      <c r="J2308" s="1">
        <f>VLOOKUP(A2308,'ADM Details FY17'!$A$3:$K$3515,11,FALSE)</f>
        <v>0</v>
      </c>
      <c r="K2308" s="1">
        <f>VLOOKUP(A2308,'ADM Details FY17'!$A$3:$M$3515,13,FALSE)</f>
        <v>7.31</v>
      </c>
      <c r="L2308" s="1">
        <f>VLOOKUP(A2308,'ADM Details FY17'!$A$3:$O$3515,15,FALSE)</f>
        <v>0</v>
      </c>
      <c r="M2308" s="1">
        <f>VLOOKUP(A2308,'ADM Details FY17'!$A$3:$P$3515,16,FALSE)</f>
        <v>0</v>
      </c>
      <c r="N2308" s="1">
        <f>VLOOKUP(A2308,'ADM Details FY17'!$A$3:$Q$3515,17,FALSE)</f>
        <v>0</v>
      </c>
      <c r="O2308" s="1">
        <f>VLOOKUP(A2308,'ADM Details FY17'!$A$3:$S$3515,19,FALSE)</f>
        <v>0</v>
      </c>
      <c r="P2308" s="1">
        <f>VLOOKUP(A2308,'ADM Details FY17'!$A$3:$U$3515,21,FALSE)</f>
        <v>0</v>
      </c>
      <c r="Q2308" s="1">
        <f>VLOOKUP(A2308,'ADM Details FY17'!$A$3:$V$3515,22,FALSE)</f>
        <v>0</v>
      </c>
      <c r="R2308" s="1">
        <f>VLOOKUP(A2308,'ADM Details FY17'!$A$3:$W$3515,23,FALSE)</f>
        <v>0</v>
      </c>
      <c r="S2308" s="1">
        <f>VLOOKUP(A2308,'ADM Details FY17'!$A$3:$X$3515,24,FALSE)</f>
        <v>0</v>
      </c>
      <c r="T2308" s="1">
        <f>VLOOKUP(A2308,'ADM Details FY17'!$A$3:$Y$3515,25,FALSE)</f>
        <v>0</v>
      </c>
      <c r="U2308" s="1">
        <f>VLOOKUP(A2308,'ADM Details FY17'!$A$3:$AA$3515,27,FALSE)</f>
        <v>0</v>
      </c>
      <c r="V2308" s="1">
        <f>IFERROR(VLOOKUP(C2308,'eindex _tget pp '!$A$4:$E$615,5,FALSE),0)</f>
        <v>1635.2245477017691</v>
      </c>
      <c r="W2308" s="31">
        <f>IFERROR(VLOOKUP(C2308,'eindex _tget pp '!$A$4:$F$615,6,FALSE),0)</f>
        <v>3.3804575904999998</v>
      </c>
      <c r="X2308" s="4">
        <f>IFERROR(VLOOKUP(B2308,'eschools 16'!$A$2:$F$25,6,FALSE),1)</f>
        <v>1</v>
      </c>
      <c r="Y2308" s="1">
        <f t="shared" ref="Y2308:Y2371" si="180">ROUND(IF(X2308=2,0,(AD2308*0.25*V2308)),2)</f>
        <v>2988.37</v>
      </c>
      <c r="Z2308" s="1">
        <f t="shared" ref="Z2308:Z2371" si="181">ROUND(IF(X2308=2,0,(K2308*272*W2308)),2)</f>
        <v>6721.43</v>
      </c>
      <c r="AA2308" s="31">
        <f>IFERROR(VLOOKUP(C2308,'eindex _tget pp '!$A$4:$G$615,7,FALSE),0)</f>
        <v>0.84118838500000004</v>
      </c>
      <c r="AB2308" s="1">
        <f>VLOOKUP(A2308,'ADM Details FY17'!$A$3:$AB$3515,28,FALSE)</f>
        <v>0</v>
      </c>
      <c r="AC2308" s="1">
        <f t="shared" ref="AC2308:AC2371" si="182">ROUND((AA2308*AB2308*923.6758),2)</f>
        <v>0</v>
      </c>
      <c r="AD2308" s="1">
        <f t="shared" ref="AD2308:AD2371" si="183">D2308+(U2308*0.2)</f>
        <v>7.31</v>
      </c>
      <c r="AE2308" s="1">
        <f t="shared" ref="AE2308:AE2371" si="184">IF(X2308=2,(AD2308*25),(AD2308*150))</f>
        <v>1096.5</v>
      </c>
    </row>
    <row r="2309" spans="1:31" x14ac:dyDescent="0.25">
      <c r="A2309" t="str">
        <f>B2309&amp;"-"&amp;COUNTIF($B$3:B2309,B2309)</f>
        <v>614-25</v>
      </c>
      <c r="B2309">
        <v>614</v>
      </c>
      <c r="C2309" s="18">
        <f>VLOOKUP(A2309,'ADM Details FY17'!$A$3:$D$3515,4,FALSE)</f>
        <v>43877</v>
      </c>
      <c r="D2309" s="1">
        <f>VLOOKUP(A2309,'ADM Details FY17'!$A$3:$E$3515,5,FALSE)</f>
        <v>0.89</v>
      </c>
      <c r="E2309" s="1">
        <f>VLOOKUP(A2309,'ADM Details FY17'!$A$3:$F$3515,6,FALSE)</f>
        <v>0</v>
      </c>
      <c r="F2309" s="1">
        <f>VLOOKUP(A2309,'ADM Details FY17'!$A$3:$G$3515,7,FALSE)</f>
        <v>0</v>
      </c>
      <c r="G2309" s="1">
        <f>VLOOKUP(A2309,'ADM Details FY17'!$A$3:$H$3515,8,FALSE)</f>
        <v>0.42</v>
      </c>
      <c r="H2309" s="1">
        <f>VLOOKUP(A2309,'ADM Details FY17'!$A$3:$I$3515,9,FALSE)</f>
        <v>0</v>
      </c>
      <c r="I2309" s="1">
        <f>VLOOKUP(A2309,'ADM Details FY17'!$A$3:$J$3517,10,FALSE)</f>
        <v>0</v>
      </c>
      <c r="J2309" s="1">
        <f>VLOOKUP(A2309,'ADM Details FY17'!$A$3:$K$3515,11,FALSE)</f>
        <v>0.16</v>
      </c>
      <c r="K2309" s="1">
        <f>VLOOKUP(A2309,'ADM Details FY17'!$A$3:$M$3515,13,FALSE)</f>
        <v>0.89</v>
      </c>
      <c r="L2309" s="1">
        <f>VLOOKUP(A2309,'ADM Details FY17'!$A$3:$O$3515,15,FALSE)</f>
        <v>0</v>
      </c>
      <c r="M2309" s="1">
        <f>VLOOKUP(A2309,'ADM Details FY17'!$A$3:$P$3515,16,FALSE)</f>
        <v>0</v>
      </c>
      <c r="N2309" s="1">
        <f>VLOOKUP(A2309,'ADM Details FY17'!$A$3:$Q$3515,17,FALSE)</f>
        <v>0</v>
      </c>
      <c r="O2309" s="1">
        <f>VLOOKUP(A2309,'ADM Details FY17'!$A$3:$S$3515,19,FALSE)</f>
        <v>0</v>
      </c>
      <c r="P2309" s="1">
        <f>VLOOKUP(A2309,'ADM Details FY17'!$A$3:$U$3515,21,FALSE)</f>
        <v>0</v>
      </c>
      <c r="Q2309" s="1">
        <f>VLOOKUP(A2309,'ADM Details FY17'!$A$3:$V$3515,22,FALSE)</f>
        <v>0</v>
      </c>
      <c r="R2309" s="1">
        <f>VLOOKUP(A2309,'ADM Details FY17'!$A$3:$W$3515,23,FALSE)</f>
        <v>0</v>
      </c>
      <c r="S2309" s="1">
        <f>VLOOKUP(A2309,'ADM Details FY17'!$A$3:$X$3515,24,FALSE)</f>
        <v>0</v>
      </c>
      <c r="T2309" s="1">
        <f>VLOOKUP(A2309,'ADM Details FY17'!$A$3:$Y$3515,25,FALSE)</f>
        <v>0</v>
      </c>
      <c r="U2309" s="1">
        <f>VLOOKUP(A2309,'ADM Details FY17'!$A$3:$AA$3515,27,FALSE)</f>
        <v>0</v>
      </c>
      <c r="V2309" s="1">
        <f>IFERROR(VLOOKUP(C2309,'eindex _tget pp '!$A$4:$E$615,5,FALSE),0)</f>
        <v>368.29343461474542</v>
      </c>
      <c r="W2309" s="31">
        <f>IFERROR(VLOOKUP(C2309,'eindex _tget pp '!$A$4:$F$615,6,FALSE),0)</f>
        <v>0.64318991780000001</v>
      </c>
      <c r="X2309" s="4">
        <f>IFERROR(VLOOKUP(B2309,'eschools 16'!$A$2:$F$25,6,FALSE),1)</f>
        <v>1</v>
      </c>
      <c r="Y2309" s="1">
        <f t="shared" si="180"/>
        <v>81.95</v>
      </c>
      <c r="Z2309" s="1">
        <f t="shared" si="181"/>
        <v>155.69999999999999</v>
      </c>
      <c r="AA2309" s="31">
        <f>IFERROR(VLOOKUP(C2309,'eindex _tget pp '!$A$4:$G$615,7,FALSE),0)</f>
        <v>0.48889373899999999</v>
      </c>
      <c r="AB2309" s="1">
        <f>VLOOKUP(A2309,'ADM Details FY17'!$A$3:$AB$3515,28,FALSE)</f>
        <v>0</v>
      </c>
      <c r="AC2309" s="1">
        <f t="shared" si="182"/>
        <v>0</v>
      </c>
      <c r="AD2309" s="1">
        <f t="shared" si="183"/>
        <v>0.89</v>
      </c>
      <c r="AE2309" s="1">
        <f t="shared" si="184"/>
        <v>133.5</v>
      </c>
    </row>
    <row r="2310" spans="1:31" x14ac:dyDescent="0.25">
      <c r="A2310" t="str">
        <f>B2310&amp;"-"&amp;COUNTIF($B$3:B2310,B2310)</f>
        <v>614-26</v>
      </c>
      <c r="B2310">
        <v>614</v>
      </c>
      <c r="C2310" s="18">
        <f>VLOOKUP(A2310,'ADM Details FY17'!$A$3:$D$3515,4,FALSE)</f>
        <v>43893</v>
      </c>
      <c r="D2310" s="1">
        <f>VLOOKUP(A2310,'ADM Details FY17'!$A$3:$E$3515,5,FALSE)</f>
        <v>1</v>
      </c>
      <c r="E2310" s="1">
        <f>VLOOKUP(A2310,'ADM Details FY17'!$A$3:$F$3515,6,FALSE)</f>
        <v>0</v>
      </c>
      <c r="F2310" s="1">
        <f>VLOOKUP(A2310,'ADM Details FY17'!$A$3:$G$3515,7,FALSE)</f>
        <v>0</v>
      </c>
      <c r="G2310" s="1">
        <f>VLOOKUP(A2310,'ADM Details FY17'!$A$3:$H$3515,8,FALSE)</f>
        <v>0</v>
      </c>
      <c r="H2310" s="1">
        <f>VLOOKUP(A2310,'ADM Details FY17'!$A$3:$I$3515,9,FALSE)</f>
        <v>0</v>
      </c>
      <c r="I2310" s="1">
        <f>VLOOKUP(A2310,'ADM Details FY17'!$A$3:$J$3517,10,FALSE)</f>
        <v>0</v>
      </c>
      <c r="J2310" s="1">
        <f>VLOOKUP(A2310,'ADM Details FY17'!$A$3:$K$3515,11,FALSE)</f>
        <v>0</v>
      </c>
      <c r="K2310" s="1">
        <f>VLOOKUP(A2310,'ADM Details FY17'!$A$3:$M$3515,13,FALSE)</f>
        <v>1</v>
      </c>
      <c r="L2310" s="1">
        <f>VLOOKUP(A2310,'ADM Details FY17'!$A$3:$O$3515,15,FALSE)</f>
        <v>0</v>
      </c>
      <c r="M2310" s="1">
        <f>VLOOKUP(A2310,'ADM Details FY17'!$A$3:$P$3515,16,FALSE)</f>
        <v>0</v>
      </c>
      <c r="N2310" s="1">
        <f>VLOOKUP(A2310,'ADM Details FY17'!$A$3:$Q$3515,17,FALSE)</f>
        <v>0</v>
      </c>
      <c r="O2310" s="1">
        <f>VLOOKUP(A2310,'ADM Details FY17'!$A$3:$S$3515,19,FALSE)</f>
        <v>0</v>
      </c>
      <c r="P2310" s="1">
        <f>VLOOKUP(A2310,'ADM Details FY17'!$A$3:$U$3515,21,FALSE)</f>
        <v>0</v>
      </c>
      <c r="Q2310" s="1">
        <f>VLOOKUP(A2310,'ADM Details FY17'!$A$3:$V$3515,22,FALSE)</f>
        <v>0</v>
      </c>
      <c r="R2310" s="1">
        <f>VLOOKUP(A2310,'ADM Details FY17'!$A$3:$W$3515,23,FALSE)</f>
        <v>0</v>
      </c>
      <c r="S2310" s="1">
        <f>VLOOKUP(A2310,'ADM Details FY17'!$A$3:$X$3515,24,FALSE)</f>
        <v>0</v>
      </c>
      <c r="T2310" s="1">
        <f>VLOOKUP(A2310,'ADM Details FY17'!$A$3:$Y$3515,25,FALSE)</f>
        <v>0</v>
      </c>
      <c r="U2310" s="1">
        <f>VLOOKUP(A2310,'ADM Details FY17'!$A$3:$AA$3515,27,FALSE)</f>
        <v>0</v>
      </c>
      <c r="V2310" s="1">
        <f>IFERROR(VLOOKUP(C2310,'eindex _tget pp '!$A$4:$E$615,5,FALSE),0)</f>
        <v>384.30661070462446</v>
      </c>
      <c r="W2310" s="31">
        <f>IFERROR(VLOOKUP(C2310,'eindex _tget pp '!$A$4:$F$615,6,FALSE),0)</f>
        <v>0.54617514089999997</v>
      </c>
      <c r="X2310" s="4">
        <f>IFERROR(VLOOKUP(B2310,'eschools 16'!$A$2:$F$25,6,FALSE),1)</f>
        <v>1</v>
      </c>
      <c r="Y2310" s="1">
        <f t="shared" si="180"/>
        <v>96.08</v>
      </c>
      <c r="Z2310" s="1">
        <f t="shared" si="181"/>
        <v>148.56</v>
      </c>
      <c r="AA2310" s="31">
        <f>IFERROR(VLOOKUP(C2310,'eindex _tget pp '!$A$4:$G$615,7,FALSE),0)</f>
        <v>0.52524279299999999</v>
      </c>
      <c r="AB2310" s="1">
        <f>VLOOKUP(A2310,'ADM Details FY17'!$A$3:$AB$3515,28,FALSE)</f>
        <v>0</v>
      </c>
      <c r="AC2310" s="1">
        <f t="shared" si="182"/>
        <v>0</v>
      </c>
      <c r="AD2310" s="1">
        <f t="shared" si="183"/>
        <v>1</v>
      </c>
      <c r="AE2310" s="1">
        <f t="shared" si="184"/>
        <v>150</v>
      </c>
    </row>
    <row r="2311" spans="1:31" x14ac:dyDescent="0.25">
      <c r="A2311" t="str">
        <f>B2311&amp;"-"&amp;COUNTIF($B$3:B2311,B2311)</f>
        <v>614-27</v>
      </c>
      <c r="B2311">
        <v>614</v>
      </c>
      <c r="C2311" s="18">
        <f>VLOOKUP(A2311,'ADM Details FY17'!$A$3:$D$3515,4,FALSE)</f>
        <v>47027</v>
      </c>
      <c r="D2311" s="1">
        <f>VLOOKUP(A2311,'ADM Details FY17'!$A$3:$E$3515,5,FALSE)</f>
        <v>1.22</v>
      </c>
      <c r="E2311" s="1">
        <f>VLOOKUP(A2311,'ADM Details FY17'!$A$3:$F$3515,6,FALSE)</f>
        <v>0</v>
      </c>
      <c r="F2311" s="1">
        <f>VLOOKUP(A2311,'ADM Details FY17'!$A$3:$G$3515,7,FALSE)</f>
        <v>0</v>
      </c>
      <c r="G2311" s="1">
        <f>VLOOKUP(A2311,'ADM Details FY17'!$A$3:$H$3515,8,FALSE)</f>
        <v>0.05</v>
      </c>
      <c r="H2311" s="1">
        <f>VLOOKUP(A2311,'ADM Details FY17'!$A$3:$I$3515,9,FALSE)</f>
        <v>0</v>
      </c>
      <c r="I2311" s="1">
        <f>VLOOKUP(A2311,'ADM Details FY17'!$A$3:$J$3517,10,FALSE)</f>
        <v>0</v>
      </c>
      <c r="J2311" s="1">
        <f>VLOOKUP(A2311,'ADM Details FY17'!$A$3:$K$3515,11,FALSE)</f>
        <v>0.55000000000000004</v>
      </c>
      <c r="K2311" s="1">
        <f>VLOOKUP(A2311,'ADM Details FY17'!$A$3:$M$3515,13,FALSE)</f>
        <v>1.22</v>
      </c>
      <c r="L2311" s="1">
        <f>VLOOKUP(A2311,'ADM Details FY17'!$A$3:$O$3515,15,FALSE)</f>
        <v>0</v>
      </c>
      <c r="M2311" s="1">
        <f>VLOOKUP(A2311,'ADM Details FY17'!$A$3:$P$3515,16,FALSE)</f>
        <v>0</v>
      </c>
      <c r="N2311" s="1">
        <f>VLOOKUP(A2311,'ADM Details FY17'!$A$3:$Q$3515,17,FALSE)</f>
        <v>0</v>
      </c>
      <c r="O2311" s="1">
        <f>VLOOKUP(A2311,'ADM Details FY17'!$A$3:$S$3515,19,FALSE)</f>
        <v>0</v>
      </c>
      <c r="P2311" s="1">
        <f>VLOOKUP(A2311,'ADM Details FY17'!$A$3:$U$3515,21,FALSE)</f>
        <v>0</v>
      </c>
      <c r="Q2311" s="1">
        <f>VLOOKUP(A2311,'ADM Details FY17'!$A$3:$V$3515,22,FALSE)</f>
        <v>0</v>
      </c>
      <c r="R2311" s="1">
        <f>VLOOKUP(A2311,'ADM Details FY17'!$A$3:$W$3515,23,FALSE)</f>
        <v>0</v>
      </c>
      <c r="S2311" s="1">
        <f>VLOOKUP(A2311,'ADM Details FY17'!$A$3:$X$3515,24,FALSE)</f>
        <v>0</v>
      </c>
      <c r="T2311" s="1">
        <f>VLOOKUP(A2311,'ADM Details FY17'!$A$3:$Y$3515,25,FALSE)</f>
        <v>0</v>
      </c>
      <c r="U2311" s="1">
        <f>VLOOKUP(A2311,'ADM Details FY17'!$A$3:$AA$3515,27,FALSE)</f>
        <v>0</v>
      </c>
      <c r="V2311" s="1">
        <f>IFERROR(VLOOKUP(C2311,'eindex _tget pp '!$A$4:$E$615,5,FALSE),0)</f>
        <v>0</v>
      </c>
      <c r="W2311" s="31">
        <f>IFERROR(VLOOKUP(C2311,'eindex _tget pp '!$A$4:$F$615,6,FALSE),0)</f>
        <v>9.4266410999999994E-2</v>
      </c>
      <c r="X2311" s="4">
        <f>IFERROR(VLOOKUP(B2311,'eschools 16'!$A$2:$F$25,6,FALSE),1)</f>
        <v>1</v>
      </c>
      <c r="Y2311" s="1">
        <f t="shared" si="180"/>
        <v>0</v>
      </c>
      <c r="Z2311" s="1">
        <f t="shared" si="181"/>
        <v>31.28</v>
      </c>
      <c r="AA2311" s="31">
        <f>IFERROR(VLOOKUP(C2311,'eindex _tget pp '!$A$4:$G$615,7,FALSE),0)</f>
        <v>0.22631918000000001</v>
      </c>
      <c r="AB2311" s="1">
        <f>VLOOKUP(A2311,'ADM Details FY17'!$A$3:$AB$3515,28,FALSE)</f>
        <v>0</v>
      </c>
      <c r="AC2311" s="1">
        <f t="shared" si="182"/>
        <v>0</v>
      </c>
      <c r="AD2311" s="1">
        <f t="shared" si="183"/>
        <v>1.22</v>
      </c>
      <c r="AE2311" s="1">
        <f t="shared" si="184"/>
        <v>183</v>
      </c>
    </row>
    <row r="2312" spans="1:31" x14ac:dyDescent="0.25">
      <c r="A2312" t="str">
        <f>B2312&amp;"-"&amp;COUNTIF($B$3:B2312,B2312)</f>
        <v>614-28</v>
      </c>
      <c r="B2312">
        <v>614</v>
      </c>
      <c r="C2312" s="18">
        <f>VLOOKUP(A2312,'ADM Details FY17'!$A$3:$D$3515,4,FALSE)</f>
        <v>48835</v>
      </c>
      <c r="D2312" s="1">
        <f>VLOOKUP(A2312,'ADM Details FY17'!$A$3:$E$3515,5,FALSE)</f>
        <v>0.91</v>
      </c>
      <c r="E2312" s="1">
        <f>VLOOKUP(A2312,'ADM Details FY17'!$A$3:$F$3515,6,FALSE)</f>
        <v>0</v>
      </c>
      <c r="F2312" s="1">
        <f>VLOOKUP(A2312,'ADM Details FY17'!$A$3:$G$3515,7,FALSE)</f>
        <v>0</v>
      </c>
      <c r="G2312" s="1">
        <f>VLOOKUP(A2312,'ADM Details FY17'!$A$3:$H$3515,8,FALSE)</f>
        <v>0</v>
      </c>
      <c r="H2312" s="1">
        <f>VLOOKUP(A2312,'ADM Details FY17'!$A$3:$I$3515,9,FALSE)</f>
        <v>0</v>
      </c>
      <c r="I2312" s="1">
        <f>VLOOKUP(A2312,'ADM Details FY17'!$A$3:$J$3517,10,FALSE)</f>
        <v>0</v>
      </c>
      <c r="J2312" s="1">
        <f>VLOOKUP(A2312,'ADM Details FY17'!$A$3:$K$3515,11,FALSE)</f>
        <v>0</v>
      </c>
      <c r="K2312" s="1">
        <f>VLOOKUP(A2312,'ADM Details FY17'!$A$3:$M$3515,13,FALSE)</f>
        <v>0.91</v>
      </c>
      <c r="L2312" s="1">
        <f>VLOOKUP(A2312,'ADM Details FY17'!$A$3:$O$3515,15,FALSE)</f>
        <v>0</v>
      </c>
      <c r="M2312" s="1">
        <f>VLOOKUP(A2312,'ADM Details FY17'!$A$3:$P$3515,16,FALSE)</f>
        <v>0</v>
      </c>
      <c r="N2312" s="1">
        <f>VLOOKUP(A2312,'ADM Details FY17'!$A$3:$Q$3515,17,FALSE)</f>
        <v>0</v>
      </c>
      <c r="O2312" s="1">
        <f>VLOOKUP(A2312,'ADM Details FY17'!$A$3:$S$3515,19,FALSE)</f>
        <v>0</v>
      </c>
      <c r="P2312" s="1">
        <f>VLOOKUP(A2312,'ADM Details FY17'!$A$3:$U$3515,21,FALSE)</f>
        <v>0</v>
      </c>
      <c r="Q2312" s="1">
        <f>VLOOKUP(A2312,'ADM Details FY17'!$A$3:$V$3515,22,FALSE)</f>
        <v>0</v>
      </c>
      <c r="R2312" s="1">
        <f>VLOOKUP(A2312,'ADM Details FY17'!$A$3:$W$3515,23,FALSE)</f>
        <v>0</v>
      </c>
      <c r="S2312" s="1">
        <f>VLOOKUP(A2312,'ADM Details FY17'!$A$3:$X$3515,24,FALSE)</f>
        <v>0</v>
      </c>
      <c r="T2312" s="1">
        <f>VLOOKUP(A2312,'ADM Details FY17'!$A$3:$Y$3515,25,FALSE)</f>
        <v>0</v>
      </c>
      <c r="U2312" s="1">
        <f>VLOOKUP(A2312,'ADM Details FY17'!$A$3:$AA$3515,27,FALSE)</f>
        <v>0</v>
      </c>
      <c r="V2312" s="1">
        <f>IFERROR(VLOOKUP(C2312,'eindex _tget pp '!$A$4:$E$615,5,FALSE),0)</f>
        <v>324.59445608297995</v>
      </c>
      <c r="W2312" s="31">
        <f>IFERROR(VLOOKUP(C2312,'eindex _tget pp '!$A$4:$F$615,6,FALSE),0)</f>
        <v>0.74745377719999995</v>
      </c>
      <c r="X2312" s="4">
        <f>IFERROR(VLOOKUP(B2312,'eschools 16'!$A$2:$F$25,6,FALSE),1)</f>
        <v>1</v>
      </c>
      <c r="Y2312" s="1">
        <f t="shared" si="180"/>
        <v>73.849999999999994</v>
      </c>
      <c r="Z2312" s="1">
        <f t="shared" si="181"/>
        <v>185.01</v>
      </c>
      <c r="AA2312" s="31">
        <f>IFERROR(VLOOKUP(C2312,'eindex _tget pp '!$A$4:$G$615,7,FALSE),0)</f>
        <v>0.46013860499999998</v>
      </c>
      <c r="AB2312" s="1">
        <f>VLOOKUP(A2312,'ADM Details FY17'!$A$3:$AB$3515,28,FALSE)</f>
        <v>0</v>
      </c>
      <c r="AC2312" s="1">
        <f t="shared" si="182"/>
        <v>0</v>
      </c>
      <c r="AD2312" s="1">
        <f t="shared" si="183"/>
        <v>0.91</v>
      </c>
      <c r="AE2312" s="1">
        <f t="shared" si="184"/>
        <v>136.5</v>
      </c>
    </row>
    <row r="2313" spans="1:31" x14ac:dyDescent="0.25">
      <c r="A2313" t="str">
        <f>B2313&amp;"-"&amp;COUNTIF($B$3:B2313,B2313)</f>
        <v>614-29</v>
      </c>
      <c r="B2313">
        <v>614</v>
      </c>
      <c r="C2313" s="18">
        <f>VLOOKUP(A2313,'ADM Details FY17'!$A$3:$D$3515,4,FALSE)</f>
        <v>48413</v>
      </c>
      <c r="D2313" s="1">
        <f>VLOOKUP(A2313,'ADM Details FY17'!$A$3:$E$3515,5,FALSE)</f>
        <v>0.13</v>
      </c>
      <c r="E2313" s="1">
        <f>VLOOKUP(A2313,'ADM Details FY17'!$A$3:$F$3515,6,FALSE)</f>
        <v>0</v>
      </c>
      <c r="F2313" s="1">
        <f>VLOOKUP(A2313,'ADM Details FY17'!$A$3:$G$3515,7,FALSE)</f>
        <v>0</v>
      </c>
      <c r="G2313" s="1">
        <f>VLOOKUP(A2313,'ADM Details FY17'!$A$3:$H$3515,8,FALSE)</f>
        <v>0.01</v>
      </c>
      <c r="H2313" s="1">
        <f>VLOOKUP(A2313,'ADM Details FY17'!$A$3:$I$3515,9,FALSE)</f>
        <v>0</v>
      </c>
      <c r="I2313" s="1">
        <f>VLOOKUP(A2313,'ADM Details FY17'!$A$3:$J$3517,10,FALSE)</f>
        <v>0</v>
      </c>
      <c r="J2313" s="1">
        <f>VLOOKUP(A2313,'ADM Details FY17'!$A$3:$K$3515,11,FALSE)</f>
        <v>0</v>
      </c>
      <c r="K2313" s="1">
        <f>VLOOKUP(A2313,'ADM Details FY17'!$A$3:$M$3515,13,FALSE)</f>
        <v>0.13</v>
      </c>
      <c r="L2313" s="1">
        <f>VLOOKUP(A2313,'ADM Details FY17'!$A$3:$O$3515,15,FALSE)</f>
        <v>0</v>
      </c>
      <c r="M2313" s="1">
        <f>VLOOKUP(A2313,'ADM Details FY17'!$A$3:$P$3515,16,FALSE)</f>
        <v>0</v>
      </c>
      <c r="N2313" s="1">
        <f>VLOOKUP(A2313,'ADM Details FY17'!$A$3:$Q$3515,17,FALSE)</f>
        <v>0</v>
      </c>
      <c r="O2313" s="1">
        <f>VLOOKUP(A2313,'ADM Details FY17'!$A$3:$S$3515,19,FALSE)</f>
        <v>0</v>
      </c>
      <c r="P2313" s="1">
        <f>VLOOKUP(A2313,'ADM Details FY17'!$A$3:$U$3515,21,FALSE)</f>
        <v>0</v>
      </c>
      <c r="Q2313" s="1">
        <f>VLOOKUP(A2313,'ADM Details FY17'!$A$3:$V$3515,22,FALSE)</f>
        <v>0</v>
      </c>
      <c r="R2313" s="1">
        <f>VLOOKUP(A2313,'ADM Details FY17'!$A$3:$W$3515,23,FALSE)</f>
        <v>0</v>
      </c>
      <c r="S2313" s="1">
        <f>VLOOKUP(A2313,'ADM Details FY17'!$A$3:$X$3515,24,FALSE)</f>
        <v>0</v>
      </c>
      <c r="T2313" s="1">
        <f>VLOOKUP(A2313,'ADM Details FY17'!$A$3:$Y$3515,25,FALSE)</f>
        <v>0</v>
      </c>
      <c r="U2313" s="1">
        <f>VLOOKUP(A2313,'ADM Details FY17'!$A$3:$AA$3515,27,FALSE)</f>
        <v>0</v>
      </c>
      <c r="V2313" s="1">
        <f>IFERROR(VLOOKUP(C2313,'eindex _tget pp '!$A$4:$E$615,5,FALSE),0)</f>
        <v>413.12898692469116</v>
      </c>
      <c r="W2313" s="31">
        <f>IFERROR(VLOOKUP(C2313,'eindex _tget pp '!$A$4:$F$615,6,FALSE),0)</f>
        <v>1.1928699251999999</v>
      </c>
      <c r="X2313" s="4">
        <f>IFERROR(VLOOKUP(B2313,'eschools 16'!$A$2:$F$25,6,FALSE),1)</f>
        <v>1</v>
      </c>
      <c r="Y2313" s="1">
        <f t="shared" si="180"/>
        <v>13.43</v>
      </c>
      <c r="Z2313" s="1">
        <f t="shared" si="181"/>
        <v>42.18</v>
      </c>
      <c r="AA2313" s="31">
        <f>IFERROR(VLOOKUP(C2313,'eindex _tget pp '!$A$4:$G$615,7,FALSE),0)</f>
        <v>0.46584975499999998</v>
      </c>
      <c r="AB2313" s="1">
        <f>VLOOKUP(A2313,'ADM Details FY17'!$A$3:$AB$3515,28,FALSE)</f>
        <v>0</v>
      </c>
      <c r="AC2313" s="1">
        <f t="shared" si="182"/>
        <v>0</v>
      </c>
      <c r="AD2313" s="1">
        <f t="shared" si="183"/>
        <v>0.13</v>
      </c>
      <c r="AE2313" s="1">
        <f t="shared" si="184"/>
        <v>19.5</v>
      </c>
    </row>
    <row r="2314" spans="1:31" x14ac:dyDescent="0.25">
      <c r="A2314" t="str">
        <f>B2314&amp;"-"&amp;COUNTIF($B$3:B2314,B2314)</f>
        <v>614-30</v>
      </c>
      <c r="B2314">
        <v>614</v>
      </c>
      <c r="C2314" s="18">
        <f>VLOOKUP(A2314,'ADM Details FY17'!$A$3:$D$3515,4,FALSE)</f>
        <v>43943</v>
      </c>
      <c r="D2314" s="1">
        <f>VLOOKUP(A2314,'ADM Details FY17'!$A$3:$E$3515,5,FALSE)</f>
        <v>0.12</v>
      </c>
      <c r="E2314" s="1">
        <f>VLOOKUP(A2314,'ADM Details FY17'!$A$3:$F$3515,6,FALSE)</f>
        <v>0</v>
      </c>
      <c r="F2314" s="1">
        <f>VLOOKUP(A2314,'ADM Details FY17'!$A$3:$G$3515,7,FALSE)</f>
        <v>0</v>
      </c>
      <c r="G2314" s="1">
        <f>VLOOKUP(A2314,'ADM Details FY17'!$A$3:$H$3515,8,FALSE)</f>
        <v>0</v>
      </c>
      <c r="H2314" s="1">
        <f>VLOOKUP(A2314,'ADM Details FY17'!$A$3:$I$3515,9,FALSE)</f>
        <v>0</v>
      </c>
      <c r="I2314" s="1">
        <f>VLOOKUP(A2314,'ADM Details FY17'!$A$3:$J$3517,10,FALSE)</f>
        <v>0</v>
      </c>
      <c r="J2314" s="1">
        <f>VLOOKUP(A2314,'ADM Details FY17'!$A$3:$K$3515,11,FALSE)</f>
        <v>0</v>
      </c>
      <c r="K2314" s="1">
        <f>VLOOKUP(A2314,'ADM Details FY17'!$A$3:$M$3515,13,FALSE)</f>
        <v>0.12</v>
      </c>
      <c r="L2314" s="1">
        <f>VLOOKUP(A2314,'ADM Details FY17'!$A$3:$O$3515,15,FALSE)</f>
        <v>0</v>
      </c>
      <c r="M2314" s="1">
        <f>VLOOKUP(A2314,'ADM Details FY17'!$A$3:$P$3515,16,FALSE)</f>
        <v>0</v>
      </c>
      <c r="N2314" s="1">
        <f>VLOOKUP(A2314,'ADM Details FY17'!$A$3:$Q$3515,17,FALSE)</f>
        <v>0</v>
      </c>
      <c r="O2314" s="1">
        <f>VLOOKUP(A2314,'ADM Details FY17'!$A$3:$S$3515,19,FALSE)</f>
        <v>0</v>
      </c>
      <c r="P2314" s="1">
        <f>VLOOKUP(A2314,'ADM Details FY17'!$A$3:$U$3515,21,FALSE)</f>
        <v>0</v>
      </c>
      <c r="Q2314" s="1">
        <f>VLOOKUP(A2314,'ADM Details FY17'!$A$3:$V$3515,22,FALSE)</f>
        <v>0</v>
      </c>
      <c r="R2314" s="1">
        <f>VLOOKUP(A2314,'ADM Details FY17'!$A$3:$W$3515,23,FALSE)</f>
        <v>0</v>
      </c>
      <c r="S2314" s="1">
        <f>VLOOKUP(A2314,'ADM Details FY17'!$A$3:$X$3515,24,FALSE)</f>
        <v>0</v>
      </c>
      <c r="T2314" s="1">
        <f>VLOOKUP(A2314,'ADM Details FY17'!$A$3:$Y$3515,25,FALSE)</f>
        <v>0</v>
      </c>
      <c r="U2314" s="1">
        <f>VLOOKUP(A2314,'ADM Details FY17'!$A$3:$AA$3515,27,FALSE)</f>
        <v>0</v>
      </c>
      <c r="V2314" s="1">
        <f>IFERROR(VLOOKUP(C2314,'eindex _tget pp '!$A$4:$E$615,5,FALSE),0)</f>
        <v>612.49029482281071</v>
      </c>
      <c r="W2314" s="31">
        <f>IFERROR(VLOOKUP(C2314,'eindex _tget pp '!$A$4:$F$615,6,FALSE),0)</f>
        <v>2.0590288838999999</v>
      </c>
      <c r="X2314" s="4">
        <f>IFERROR(VLOOKUP(B2314,'eschools 16'!$A$2:$F$25,6,FALSE),1)</f>
        <v>1</v>
      </c>
      <c r="Y2314" s="1">
        <f t="shared" si="180"/>
        <v>18.37</v>
      </c>
      <c r="Z2314" s="1">
        <f t="shared" si="181"/>
        <v>67.209999999999994</v>
      </c>
      <c r="AA2314" s="31">
        <f>IFERROR(VLOOKUP(C2314,'eindex _tget pp '!$A$4:$G$615,7,FALSE),0)</f>
        <v>0.58984914499999996</v>
      </c>
      <c r="AB2314" s="1">
        <f>VLOOKUP(A2314,'ADM Details FY17'!$A$3:$AB$3515,28,FALSE)</f>
        <v>0</v>
      </c>
      <c r="AC2314" s="1">
        <f t="shared" si="182"/>
        <v>0</v>
      </c>
      <c r="AD2314" s="1">
        <f t="shared" si="183"/>
        <v>0.12</v>
      </c>
      <c r="AE2314" s="1">
        <f t="shared" si="184"/>
        <v>18</v>
      </c>
    </row>
    <row r="2315" spans="1:31" x14ac:dyDescent="0.25">
      <c r="A2315" t="str">
        <f>B2315&amp;"-"&amp;COUNTIF($B$3:B2315,B2315)</f>
        <v>614-31</v>
      </c>
      <c r="B2315">
        <v>614</v>
      </c>
      <c r="C2315" s="18">
        <f>VLOOKUP(A2315,'ADM Details FY17'!$A$3:$D$3515,4,FALSE)</f>
        <v>46870</v>
      </c>
      <c r="D2315" s="1">
        <f>VLOOKUP(A2315,'ADM Details FY17'!$A$3:$E$3515,5,FALSE)</f>
        <v>0.42</v>
      </c>
      <c r="E2315" s="1">
        <f>VLOOKUP(A2315,'ADM Details FY17'!$A$3:$F$3515,6,FALSE)</f>
        <v>0</v>
      </c>
      <c r="F2315" s="1">
        <f>VLOOKUP(A2315,'ADM Details FY17'!$A$3:$G$3515,7,FALSE)</f>
        <v>0</v>
      </c>
      <c r="G2315" s="1">
        <f>VLOOKUP(A2315,'ADM Details FY17'!$A$3:$H$3515,8,FALSE)</f>
        <v>0.22</v>
      </c>
      <c r="H2315" s="1">
        <f>VLOOKUP(A2315,'ADM Details FY17'!$A$3:$I$3515,9,FALSE)</f>
        <v>0</v>
      </c>
      <c r="I2315" s="1">
        <f>VLOOKUP(A2315,'ADM Details FY17'!$A$3:$J$3517,10,FALSE)</f>
        <v>0</v>
      </c>
      <c r="J2315" s="1">
        <f>VLOOKUP(A2315,'ADM Details FY17'!$A$3:$K$3515,11,FALSE)</f>
        <v>0</v>
      </c>
      <c r="K2315" s="1">
        <f>VLOOKUP(A2315,'ADM Details FY17'!$A$3:$M$3515,13,FALSE)</f>
        <v>0.42</v>
      </c>
      <c r="L2315" s="1">
        <f>VLOOKUP(A2315,'ADM Details FY17'!$A$3:$O$3515,15,FALSE)</f>
        <v>0</v>
      </c>
      <c r="M2315" s="1">
        <f>VLOOKUP(A2315,'ADM Details FY17'!$A$3:$P$3515,16,FALSE)</f>
        <v>0</v>
      </c>
      <c r="N2315" s="1">
        <f>VLOOKUP(A2315,'ADM Details FY17'!$A$3:$Q$3515,17,FALSE)</f>
        <v>0</v>
      </c>
      <c r="O2315" s="1">
        <f>VLOOKUP(A2315,'ADM Details FY17'!$A$3:$S$3515,19,FALSE)</f>
        <v>0</v>
      </c>
      <c r="P2315" s="1">
        <f>VLOOKUP(A2315,'ADM Details FY17'!$A$3:$U$3515,21,FALSE)</f>
        <v>0</v>
      </c>
      <c r="Q2315" s="1">
        <f>VLOOKUP(A2315,'ADM Details FY17'!$A$3:$V$3515,22,FALSE)</f>
        <v>0</v>
      </c>
      <c r="R2315" s="1">
        <f>VLOOKUP(A2315,'ADM Details FY17'!$A$3:$W$3515,23,FALSE)</f>
        <v>0</v>
      </c>
      <c r="S2315" s="1">
        <f>VLOOKUP(A2315,'ADM Details FY17'!$A$3:$X$3515,24,FALSE)</f>
        <v>0</v>
      </c>
      <c r="T2315" s="1">
        <f>VLOOKUP(A2315,'ADM Details FY17'!$A$3:$Y$3515,25,FALSE)</f>
        <v>0</v>
      </c>
      <c r="U2315" s="1">
        <f>VLOOKUP(A2315,'ADM Details FY17'!$A$3:$AA$3515,27,FALSE)</f>
        <v>0</v>
      </c>
      <c r="V2315" s="1">
        <f>IFERROR(VLOOKUP(C2315,'eindex _tget pp '!$A$4:$E$615,5,FALSE),0)</f>
        <v>479.09340407687415</v>
      </c>
      <c r="W2315" s="31">
        <f>IFERROR(VLOOKUP(C2315,'eindex _tget pp '!$A$4:$F$615,6,FALSE),0)</f>
        <v>0.43881351089999998</v>
      </c>
      <c r="X2315" s="4">
        <f>IFERROR(VLOOKUP(B2315,'eschools 16'!$A$2:$F$25,6,FALSE),1)</f>
        <v>1</v>
      </c>
      <c r="Y2315" s="1">
        <f t="shared" si="180"/>
        <v>50.3</v>
      </c>
      <c r="Z2315" s="1">
        <f t="shared" si="181"/>
        <v>50.13</v>
      </c>
      <c r="AA2315" s="31">
        <f>IFERROR(VLOOKUP(C2315,'eindex _tget pp '!$A$4:$G$615,7,FALSE),0)</f>
        <v>0.49577104900000002</v>
      </c>
      <c r="AB2315" s="1">
        <f>VLOOKUP(A2315,'ADM Details FY17'!$A$3:$AB$3515,28,FALSE)</f>
        <v>0</v>
      </c>
      <c r="AC2315" s="1">
        <f t="shared" si="182"/>
        <v>0</v>
      </c>
      <c r="AD2315" s="1">
        <f t="shared" si="183"/>
        <v>0.42</v>
      </c>
      <c r="AE2315" s="1">
        <f t="shared" si="184"/>
        <v>63</v>
      </c>
    </row>
    <row r="2316" spans="1:31" x14ac:dyDescent="0.25">
      <c r="A2316" t="str">
        <f>B2316&amp;"-"&amp;COUNTIF($B$3:B2316,B2316)</f>
        <v>614-32</v>
      </c>
      <c r="B2316">
        <v>614</v>
      </c>
      <c r="C2316" s="18">
        <f>VLOOKUP(A2316,'ADM Details FY17'!$A$3:$D$3515,4,FALSE)</f>
        <v>47936</v>
      </c>
      <c r="D2316" s="1">
        <f>VLOOKUP(A2316,'ADM Details FY17'!$A$3:$E$3515,5,FALSE)</f>
        <v>1.61</v>
      </c>
      <c r="E2316" s="1">
        <f>VLOOKUP(A2316,'ADM Details FY17'!$A$3:$F$3515,6,FALSE)</f>
        <v>0</v>
      </c>
      <c r="F2316" s="1">
        <f>VLOOKUP(A2316,'ADM Details FY17'!$A$3:$G$3515,7,FALSE)</f>
        <v>0</v>
      </c>
      <c r="G2316" s="1">
        <f>VLOOKUP(A2316,'ADM Details FY17'!$A$3:$H$3515,8,FALSE)</f>
        <v>0</v>
      </c>
      <c r="H2316" s="1">
        <f>VLOOKUP(A2316,'ADM Details FY17'!$A$3:$I$3515,9,FALSE)</f>
        <v>0</v>
      </c>
      <c r="I2316" s="1">
        <f>VLOOKUP(A2316,'ADM Details FY17'!$A$3:$J$3517,10,FALSE)</f>
        <v>0.86</v>
      </c>
      <c r="J2316" s="1">
        <f>VLOOKUP(A2316,'ADM Details FY17'!$A$3:$K$3515,11,FALSE)</f>
        <v>0</v>
      </c>
      <c r="K2316" s="1">
        <f>VLOOKUP(A2316,'ADM Details FY17'!$A$3:$M$3515,13,FALSE)</f>
        <v>1.61</v>
      </c>
      <c r="L2316" s="1">
        <f>VLOOKUP(A2316,'ADM Details FY17'!$A$3:$O$3515,15,FALSE)</f>
        <v>0</v>
      </c>
      <c r="M2316" s="1">
        <f>VLOOKUP(A2316,'ADM Details FY17'!$A$3:$P$3515,16,FALSE)</f>
        <v>0</v>
      </c>
      <c r="N2316" s="1">
        <f>VLOOKUP(A2316,'ADM Details FY17'!$A$3:$Q$3515,17,FALSE)</f>
        <v>0</v>
      </c>
      <c r="O2316" s="1">
        <f>VLOOKUP(A2316,'ADM Details FY17'!$A$3:$S$3515,19,FALSE)</f>
        <v>0</v>
      </c>
      <c r="P2316" s="1">
        <f>VLOOKUP(A2316,'ADM Details FY17'!$A$3:$U$3515,21,FALSE)</f>
        <v>0</v>
      </c>
      <c r="Q2316" s="1">
        <f>VLOOKUP(A2316,'ADM Details FY17'!$A$3:$V$3515,22,FALSE)</f>
        <v>0</v>
      </c>
      <c r="R2316" s="1">
        <f>VLOOKUP(A2316,'ADM Details FY17'!$A$3:$W$3515,23,FALSE)</f>
        <v>0</v>
      </c>
      <c r="S2316" s="1">
        <f>VLOOKUP(A2316,'ADM Details FY17'!$A$3:$X$3515,24,FALSE)</f>
        <v>0</v>
      </c>
      <c r="T2316" s="1">
        <f>VLOOKUP(A2316,'ADM Details FY17'!$A$3:$Y$3515,25,FALSE)</f>
        <v>0</v>
      </c>
      <c r="U2316" s="1">
        <f>VLOOKUP(A2316,'ADM Details FY17'!$A$3:$AA$3515,27,FALSE)</f>
        <v>0</v>
      </c>
      <c r="V2316" s="1">
        <f>IFERROR(VLOOKUP(C2316,'eindex _tget pp '!$A$4:$E$615,5,FALSE),0)</f>
        <v>422.63435982825831</v>
      </c>
      <c r="W2316" s="31">
        <f>IFERROR(VLOOKUP(C2316,'eindex _tget pp '!$A$4:$F$615,6,FALSE),0)</f>
        <v>1.2989831333999999</v>
      </c>
      <c r="X2316" s="4">
        <f>IFERROR(VLOOKUP(B2316,'eschools 16'!$A$2:$F$25,6,FALSE),1)</f>
        <v>1</v>
      </c>
      <c r="Y2316" s="1">
        <f t="shared" si="180"/>
        <v>170.11</v>
      </c>
      <c r="Z2316" s="1">
        <f t="shared" si="181"/>
        <v>568.85</v>
      </c>
      <c r="AA2316" s="31">
        <f>IFERROR(VLOOKUP(C2316,'eindex _tget pp '!$A$4:$G$615,7,FALSE),0)</f>
        <v>0.54794652499999996</v>
      </c>
      <c r="AB2316" s="1">
        <f>VLOOKUP(A2316,'ADM Details FY17'!$A$3:$AB$3515,28,FALSE)</f>
        <v>0</v>
      </c>
      <c r="AC2316" s="1">
        <f t="shared" si="182"/>
        <v>0</v>
      </c>
      <c r="AD2316" s="1">
        <f t="shared" si="183"/>
        <v>1.61</v>
      </c>
      <c r="AE2316" s="1">
        <f t="shared" si="184"/>
        <v>241.50000000000003</v>
      </c>
    </row>
    <row r="2317" spans="1:31" x14ac:dyDescent="0.25">
      <c r="A2317" t="str">
        <f>B2317&amp;"-"&amp;COUNTIF($B$3:B2317,B2317)</f>
        <v>614-33</v>
      </c>
      <c r="B2317">
        <v>614</v>
      </c>
      <c r="C2317" s="18">
        <f>VLOOKUP(A2317,'ADM Details FY17'!$A$3:$D$3515,4,FALSE)</f>
        <v>49197</v>
      </c>
      <c r="D2317" s="1">
        <f>VLOOKUP(A2317,'ADM Details FY17'!$A$3:$E$3515,5,FALSE)</f>
        <v>0.19</v>
      </c>
      <c r="E2317" s="1">
        <f>VLOOKUP(A2317,'ADM Details FY17'!$A$3:$F$3515,6,FALSE)</f>
        <v>0</v>
      </c>
      <c r="F2317" s="1">
        <f>VLOOKUP(A2317,'ADM Details FY17'!$A$3:$G$3515,7,FALSE)</f>
        <v>0</v>
      </c>
      <c r="G2317" s="1">
        <f>VLOOKUP(A2317,'ADM Details FY17'!$A$3:$H$3515,8,FALSE)</f>
        <v>0.04</v>
      </c>
      <c r="H2317" s="1">
        <f>VLOOKUP(A2317,'ADM Details FY17'!$A$3:$I$3515,9,FALSE)</f>
        <v>0</v>
      </c>
      <c r="I2317" s="1">
        <f>VLOOKUP(A2317,'ADM Details FY17'!$A$3:$J$3517,10,FALSE)</f>
        <v>0</v>
      </c>
      <c r="J2317" s="1">
        <f>VLOOKUP(A2317,'ADM Details FY17'!$A$3:$K$3515,11,FALSE)</f>
        <v>0</v>
      </c>
      <c r="K2317" s="1">
        <f>VLOOKUP(A2317,'ADM Details FY17'!$A$3:$M$3515,13,FALSE)</f>
        <v>0.19</v>
      </c>
      <c r="L2317" s="1">
        <f>VLOOKUP(A2317,'ADM Details FY17'!$A$3:$O$3515,15,FALSE)</f>
        <v>0</v>
      </c>
      <c r="M2317" s="1">
        <f>VLOOKUP(A2317,'ADM Details FY17'!$A$3:$P$3515,16,FALSE)</f>
        <v>0</v>
      </c>
      <c r="N2317" s="1">
        <f>VLOOKUP(A2317,'ADM Details FY17'!$A$3:$Q$3515,17,FALSE)</f>
        <v>0</v>
      </c>
      <c r="O2317" s="1">
        <f>VLOOKUP(A2317,'ADM Details FY17'!$A$3:$S$3515,19,FALSE)</f>
        <v>0</v>
      </c>
      <c r="P2317" s="1">
        <f>VLOOKUP(A2317,'ADM Details FY17'!$A$3:$U$3515,21,FALSE)</f>
        <v>0</v>
      </c>
      <c r="Q2317" s="1">
        <f>VLOOKUP(A2317,'ADM Details FY17'!$A$3:$V$3515,22,FALSE)</f>
        <v>0</v>
      </c>
      <c r="R2317" s="1">
        <f>VLOOKUP(A2317,'ADM Details FY17'!$A$3:$W$3515,23,FALSE)</f>
        <v>0</v>
      </c>
      <c r="S2317" s="1">
        <f>VLOOKUP(A2317,'ADM Details FY17'!$A$3:$X$3515,24,FALSE)</f>
        <v>0</v>
      </c>
      <c r="T2317" s="1">
        <f>VLOOKUP(A2317,'ADM Details FY17'!$A$3:$Y$3515,25,FALSE)</f>
        <v>0</v>
      </c>
      <c r="U2317" s="1">
        <f>VLOOKUP(A2317,'ADM Details FY17'!$A$3:$AA$3515,27,FALSE)</f>
        <v>0</v>
      </c>
      <c r="V2317" s="1">
        <f>IFERROR(VLOOKUP(C2317,'eindex _tget pp '!$A$4:$E$615,5,FALSE),0)</f>
        <v>102.42571989060239</v>
      </c>
      <c r="W2317" s="31">
        <f>IFERROR(VLOOKUP(C2317,'eindex _tget pp '!$A$4:$F$615,6,FALSE),0)</f>
        <v>0.3889436409</v>
      </c>
      <c r="X2317" s="4">
        <f>IFERROR(VLOOKUP(B2317,'eschools 16'!$A$2:$F$25,6,FALSE),1)</f>
        <v>1</v>
      </c>
      <c r="Y2317" s="1">
        <f t="shared" si="180"/>
        <v>4.87</v>
      </c>
      <c r="Z2317" s="1">
        <f t="shared" si="181"/>
        <v>20.100000000000001</v>
      </c>
      <c r="AA2317" s="31">
        <f>IFERROR(VLOOKUP(C2317,'eindex _tget pp '!$A$4:$G$615,7,FALSE),0)</f>
        <v>0.38721988000000002</v>
      </c>
      <c r="AB2317" s="1">
        <f>VLOOKUP(A2317,'ADM Details FY17'!$A$3:$AB$3515,28,FALSE)</f>
        <v>0</v>
      </c>
      <c r="AC2317" s="1">
        <f t="shared" si="182"/>
        <v>0</v>
      </c>
      <c r="AD2317" s="1">
        <f t="shared" si="183"/>
        <v>0.19</v>
      </c>
      <c r="AE2317" s="1">
        <f t="shared" si="184"/>
        <v>28.5</v>
      </c>
    </row>
    <row r="2318" spans="1:31" x14ac:dyDescent="0.25">
      <c r="A2318" t="str">
        <f>B2318&amp;"-"&amp;COUNTIF($B$3:B2318,B2318)</f>
        <v>614-34</v>
      </c>
      <c r="B2318">
        <v>614</v>
      </c>
      <c r="C2318" s="18">
        <f>VLOOKUP(A2318,'ADM Details FY17'!$A$3:$D$3515,4,FALSE)</f>
        <v>43984</v>
      </c>
      <c r="D2318" s="1">
        <f>VLOOKUP(A2318,'ADM Details FY17'!$A$3:$E$3515,5,FALSE)</f>
        <v>0.88</v>
      </c>
      <c r="E2318" s="1">
        <f>VLOOKUP(A2318,'ADM Details FY17'!$A$3:$F$3515,6,FALSE)</f>
        <v>0</v>
      </c>
      <c r="F2318" s="1">
        <f>VLOOKUP(A2318,'ADM Details FY17'!$A$3:$G$3515,7,FALSE)</f>
        <v>0</v>
      </c>
      <c r="G2318" s="1">
        <f>VLOOKUP(A2318,'ADM Details FY17'!$A$3:$H$3515,8,FALSE)</f>
        <v>0.88</v>
      </c>
      <c r="H2318" s="1">
        <f>VLOOKUP(A2318,'ADM Details FY17'!$A$3:$I$3515,9,FALSE)</f>
        <v>0</v>
      </c>
      <c r="I2318" s="1">
        <f>VLOOKUP(A2318,'ADM Details FY17'!$A$3:$J$3517,10,FALSE)</f>
        <v>0</v>
      </c>
      <c r="J2318" s="1">
        <f>VLOOKUP(A2318,'ADM Details FY17'!$A$3:$K$3515,11,FALSE)</f>
        <v>0</v>
      </c>
      <c r="K2318" s="1">
        <f>VLOOKUP(A2318,'ADM Details FY17'!$A$3:$M$3515,13,FALSE)</f>
        <v>0.88</v>
      </c>
      <c r="L2318" s="1">
        <f>VLOOKUP(A2318,'ADM Details FY17'!$A$3:$O$3515,15,FALSE)</f>
        <v>0</v>
      </c>
      <c r="M2318" s="1">
        <f>VLOOKUP(A2318,'ADM Details FY17'!$A$3:$P$3515,16,FALSE)</f>
        <v>0</v>
      </c>
      <c r="N2318" s="1">
        <f>VLOOKUP(A2318,'ADM Details FY17'!$A$3:$Q$3515,17,FALSE)</f>
        <v>0</v>
      </c>
      <c r="O2318" s="1">
        <f>VLOOKUP(A2318,'ADM Details FY17'!$A$3:$S$3515,19,FALSE)</f>
        <v>0</v>
      </c>
      <c r="P2318" s="1">
        <f>VLOOKUP(A2318,'ADM Details FY17'!$A$3:$U$3515,21,FALSE)</f>
        <v>0</v>
      </c>
      <c r="Q2318" s="1">
        <f>VLOOKUP(A2318,'ADM Details FY17'!$A$3:$V$3515,22,FALSE)</f>
        <v>0</v>
      </c>
      <c r="R2318" s="1">
        <f>VLOOKUP(A2318,'ADM Details FY17'!$A$3:$W$3515,23,FALSE)</f>
        <v>0</v>
      </c>
      <c r="S2318" s="1">
        <f>VLOOKUP(A2318,'ADM Details FY17'!$A$3:$X$3515,24,FALSE)</f>
        <v>0</v>
      </c>
      <c r="T2318" s="1">
        <f>VLOOKUP(A2318,'ADM Details FY17'!$A$3:$Y$3515,25,FALSE)</f>
        <v>0</v>
      </c>
      <c r="U2318" s="1">
        <f>VLOOKUP(A2318,'ADM Details FY17'!$A$3:$AA$3515,27,FALSE)</f>
        <v>0</v>
      </c>
      <c r="V2318" s="1">
        <f>IFERROR(VLOOKUP(C2318,'eindex _tget pp '!$A$4:$E$615,5,FALSE),0)</f>
        <v>219.89354698016334</v>
      </c>
      <c r="W2318" s="31">
        <f>IFERROR(VLOOKUP(C2318,'eindex _tget pp '!$A$4:$F$615,6,FALSE),0)</f>
        <v>0.78627030480000004</v>
      </c>
      <c r="X2318" s="4">
        <f>IFERROR(VLOOKUP(B2318,'eschools 16'!$A$2:$F$25,6,FALSE),1)</f>
        <v>1</v>
      </c>
      <c r="Y2318" s="1">
        <f t="shared" si="180"/>
        <v>48.38</v>
      </c>
      <c r="Z2318" s="1">
        <f t="shared" si="181"/>
        <v>188.2</v>
      </c>
      <c r="AA2318" s="31">
        <f>IFERROR(VLOOKUP(C2318,'eindex _tget pp '!$A$4:$G$615,7,FALSE),0)</f>
        <v>0.475328001</v>
      </c>
      <c r="AB2318" s="1">
        <f>VLOOKUP(A2318,'ADM Details FY17'!$A$3:$AB$3515,28,FALSE)</f>
        <v>0</v>
      </c>
      <c r="AC2318" s="1">
        <f t="shared" si="182"/>
        <v>0</v>
      </c>
      <c r="AD2318" s="1">
        <f t="shared" si="183"/>
        <v>0.88</v>
      </c>
      <c r="AE2318" s="1">
        <f t="shared" si="184"/>
        <v>132</v>
      </c>
    </row>
    <row r="2319" spans="1:31" x14ac:dyDescent="0.25">
      <c r="A2319" t="str">
        <f>B2319&amp;"-"&amp;COUNTIF($B$3:B2319,B2319)</f>
        <v>614-35</v>
      </c>
      <c r="B2319">
        <v>614</v>
      </c>
      <c r="C2319" s="18">
        <f>VLOOKUP(A2319,'ADM Details FY17'!$A$3:$D$3515,4,FALSE)</f>
        <v>47340</v>
      </c>
      <c r="D2319" s="1">
        <f>VLOOKUP(A2319,'ADM Details FY17'!$A$3:$E$3515,5,FALSE)</f>
        <v>1</v>
      </c>
      <c r="E2319" s="1">
        <f>VLOOKUP(A2319,'ADM Details FY17'!$A$3:$F$3515,6,FALSE)</f>
        <v>0</v>
      </c>
      <c r="F2319" s="1">
        <f>VLOOKUP(A2319,'ADM Details FY17'!$A$3:$G$3515,7,FALSE)</f>
        <v>0</v>
      </c>
      <c r="G2319" s="1">
        <f>VLOOKUP(A2319,'ADM Details FY17'!$A$3:$H$3515,8,FALSE)</f>
        <v>0</v>
      </c>
      <c r="H2319" s="1">
        <f>VLOOKUP(A2319,'ADM Details FY17'!$A$3:$I$3515,9,FALSE)</f>
        <v>0</v>
      </c>
      <c r="I2319" s="1">
        <f>VLOOKUP(A2319,'ADM Details FY17'!$A$3:$J$3517,10,FALSE)</f>
        <v>0</v>
      </c>
      <c r="J2319" s="1">
        <f>VLOOKUP(A2319,'ADM Details FY17'!$A$3:$K$3515,11,FALSE)</f>
        <v>0.61</v>
      </c>
      <c r="K2319" s="1">
        <f>VLOOKUP(A2319,'ADM Details FY17'!$A$3:$M$3515,13,FALSE)</f>
        <v>1</v>
      </c>
      <c r="L2319" s="1">
        <f>VLOOKUP(A2319,'ADM Details FY17'!$A$3:$O$3515,15,FALSE)</f>
        <v>0</v>
      </c>
      <c r="M2319" s="1">
        <f>VLOOKUP(A2319,'ADM Details FY17'!$A$3:$P$3515,16,FALSE)</f>
        <v>0</v>
      </c>
      <c r="N2319" s="1">
        <f>VLOOKUP(A2319,'ADM Details FY17'!$A$3:$Q$3515,17,FALSE)</f>
        <v>0</v>
      </c>
      <c r="O2319" s="1">
        <f>VLOOKUP(A2319,'ADM Details FY17'!$A$3:$S$3515,19,FALSE)</f>
        <v>0</v>
      </c>
      <c r="P2319" s="1">
        <f>VLOOKUP(A2319,'ADM Details FY17'!$A$3:$U$3515,21,FALSE)</f>
        <v>0</v>
      </c>
      <c r="Q2319" s="1">
        <f>VLOOKUP(A2319,'ADM Details FY17'!$A$3:$V$3515,22,FALSE)</f>
        <v>0</v>
      </c>
      <c r="R2319" s="1">
        <f>VLOOKUP(A2319,'ADM Details FY17'!$A$3:$W$3515,23,FALSE)</f>
        <v>0</v>
      </c>
      <c r="S2319" s="1">
        <f>VLOOKUP(A2319,'ADM Details FY17'!$A$3:$X$3515,24,FALSE)</f>
        <v>0</v>
      </c>
      <c r="T2319" s="1">
        <f>VLOOKUP(A2319,'ADM Details FY17'!$A$3:$Y$3515,25,FALSE)</f>
        <v>0</v>
      </c>
      <c r="U2319" s="1">
        <f>VLOOKUP(A2319,'ADM Details FY17'!$A$3:$AA$3515,27,FALSE)</f>
        <v>0</v>
      </c>
      <c r="V2319" s="1">
        <f>IFERROR(VLOOKUP(C2319,'eindex _tget pp '!$A$4:$E$615,5,FALSE),0)</f>
        <v>0</v>
      </c>
      <c r="W2319" s="31">
        <f>IFERROR(VLOOKUP(C2319,'eindex _tget pp '!$A$4:$F$615,6,FALSE),0)</f>
        <v>6.4440304500000004E-2</v>
      </c>
      <c r="X2319" s="4">
        <f>IFERROR(VLOOKUP(B2319,'eschools 16'!$A$2:$F$25,6,FALSE),1)</f>
        <v>1</v>
      </c>
      <c r="Y2319" s="1">
        <f t="shared" si="180"/>
        <v>0</v>
      </c>
      <c r="Z2319" s="1">
        <f t="shared" si="181"/>
        <v>17.53</v>
      </c>
      <c r="AA2319" s="31">
        <f>IFERROR(VLOOKUP(C2319,'eindex _tget pp '!$A$4:$G$615,7,FALSE),0)</f>
        <v>0.32791545599999999</v>
      </c>
      <c r="AB2319" s="1">
        <f>VLOOKUP(A2319,'ADM Details FY17'!$A$3:$AB$3515,28,FALSE)</f>
        <v>0</v>
      </c>
      <c r="AC2319" s="1">
        <f t="shared" si="182"/>
        <v>0</v>
      </c>
      <c r="AD2319" s="1">
        <f t="shared" si="183"/>
        <v>1</v>
      </c>
      <c r="AE2319" s="1">
        <f t="shared" si="184"/>
        <v>150</v>
      </c>
    </row>
    <row r="2320" spans="1:31" x14ac:dyDescent="0.25">
      <c r="A2320" t="str">
        <f>B2320&amp;"-"&amp;COUNTIF($B$3:B2320,B2320)</f>
        <v>614-36</v>
      </c>
      <c r="B2320">
        <v>614</v>
      </c>
      <c r="C2320" s="18">
        <f>VLOOKUP(A2320,'ADM Details FY17'!$A$3:$D$3515,4,FALSE)</f>
        <v>44016</v>
      </c>
      <c r="D2320" s="1">
        <f>VLOOKUP(A2320,'ADM Details FY17'!$A$3:$E$3515,5,FALSE)</f>
        <v>0.86</v>
      </c>
      <c r="E2320" s="1">
        <f>VLOOKUP(A2320,'ADM Details FY17'!$A$3:$F$3515,6,FALSE)</f>
        <v>0</v>
      </c>
      <c r="F2320" s="1">
        <f>VLOOKUP(A2320,'ADM Details FY17'!$A$3:$G$3515,7,FALSE)</f>
        <v>0</v>
      </c>
      <c r="G2320" s="1">
        <f>VLOOKUP(A2320,'ADM Details FY17'!$A$3:$H$3515,8,FALSE)</f>
        <v>0.79</v>
      </c>
      <c r="H2320" s="1">
        <f>VLOOKUP(A2320,'ADM Details FY17'!$A$3:$I$3515,9,FALSE)</f>
        <v>0</v>
      </c>
      <c r="I2320" s="1">
        <f>VLOOKUP(A2320,'ADM Details FY17'!$A$3:$J$3517,10,FALSE)</f>
        <v>0</v>
      </c>
      <c r="J2320" s="1">
        <f>VLOOKUP(A2320,'ADM Details FY17'!$A$3:$K$3515,11,FALSE)</f>
        <v>0</v>
      </c>
      <c r="K2320" s="1">
        <f>VLOOKUP(A2320,'ADM Details FY17'!$A$3:$M$3515,13,FALSE)</f>
        <v>0.86</v>
      </c>
      <c r="L2320" s="1">
        <f>VLOOKUP(A2320,'ADM Details FY17'!$A$3:$O$3515,15,FALSE)</f>
        <v>0</v>
      </c>
      <c r="M2320" s="1">
        <f>VLOOKUP(A2320,'ADM Details FY17'!$A$3:$P$3515,16,FALSE)</f>
        <v>0</v>
      </c>
      <c r="N2320" s="1">
        <f>VLOOKUP(A2320,'ADM Details FY17'!$A$3:$Q$3515,17,FALSE)</f>
        <v>0</v>
      </c>
      <c r="O2320" s="1">
        <f>VLOOKUP(A2320,'ADM Details FY17'!$A$3:$S$3515,19,FALSE)</f>
        <v>0</v>
      </c>
      <c r="P2320" s="1">
        <f>VLOOKUP(A2320,'ADM Details FY17'!$A$3:$U$3515,21,FALSE)</f>
        <v>0</v>
      </c>
      <c r="Q2320" s="1">
        <f>VLOOKUP(A2320,'ADM Details FY17'!$A$3:$V$3515,22,FALSE)</f>
        <v>0</v>
      </c>
      <c r="R2320" s="1">
        <f>VLOOKUP(A2320,'ADM Details FY17'!$A$3:$W$3515,23,FALSE)</f>
        <v>0</v>
      </c>
      <c r="S2320" s="1">
        <f>VLOOKUP(A2320,'ADM Details FY17'!$A$3:$X$3515,24,FALSE)</f>
        <v>0</v>
      </c>
      <c r="T2320" s="1">
        <f>VLOOKUP(A2320,'ADM Details FY17'!$A$3:$Y$3515,25,FALSE)</f>
        <v>0</v>
      </c>
      <c r="U2320" s="1">
        <f>VLOOKUP(A2320,'ADM Details FY17'!$A$3:$AA$3515,27,FALSE)</f>
        <v>0</v>
      </c>
      <c r="V2320" s="1">
        <f>IFERROR(VLOOKUP(C2320,'eindex _tget pp '!$A$4:$E$615,5,FALSE),0)</f>
        <v>395.36461971179216</v>
      </c>
      <c r="W2320" s="31">
        <f>IFERROR(VLOOKUP(C2320,'eindex _tget pp '!$A$4:$F$615,6,FALSE),0)</f>
        <v>2.1192865638999998</v>
      </c>
      <c r="X2320" s="4">
        <f>IFERROR(VLOOKUP(B2320,'eschools 16'!$A$2:$F$25,6,FALSE),1)</f>
        <v>1</v>
      </c>
      <c r="Y2320" s="1">
        <f t="shared" si="180"/>
        <v>85</v>
      </c>
      <c r="Z2320" s="1">
        <f t="shared" si="181"/>
        <v>495.74</v>
      </c>
      <c r="AA2320" s="31">
        <f>IFERROR(VLOOKUP(C2320,'eindex _tget pp '!$A$4:$G$615,7,FALSE),0)</f>
        <v>0.49516841</v>
      </c>
      <c r="AB2320" s="1">
        <f>VLOOKUP(A2320,'ADM Details FY17'!$A$3:$AB$3515,28,FALSE)</f>
        <v>0</v>
      </c>
      <c r="AC2320" s="1">
        <f t="shared" si="182"/>
        <v>0</v>
      </c>
      <c r="AD2320" s="1">
        <f t="shared" si="183"/>
        <v>0.86</v>
      </c>
      <c r="AE2320" s="1">
        <f t="shared" si="184"/>
        <v>129</v>
      </c>
    </row>
    <row r="2321" spans="1:31" x14ac:dyDescent="0.25">
      <c r="A2321" t="str">
        <f>B2321&amp;"-"&amp;COUNTIF($B$3:B2321,B2321)</f>
        <v>614-37</v>
      </c>
      <c r="B2321">
        <v>614</v>
      </c>
      <c r="C2321" s="18">
        <f>VLOOKUP(A2321,'ADM Details FY17'!$A$3:$D$3515,4,FALSE)</f>
        <v>46961</v>
      </c>
      <c r="D2321" s="1">
        <f>VLOOKUP(A2321,'ADM Details FY17'!$A$3:$E$3515,5,FALSE)</f>
        <v>0.21</v>
      </c>
      <c r="E2321" s="1">
        <f>VLOOKUP(A2321,'ADM Details FY17'!$A$3:$F$3515,6,FALSE)</f>
        <v>0</v>
      </c>
      <c r="F2321" s="1">
        <f>VLOOKUP(A2321,'ADM Details FY17'!$A$3:$G$3515,7,FALSE)</f>
        <v>0</v>
      </c>
      <c r="G2321" s="1">
        <f>VLOOKUP(A2321,'ADM Details FY17'!$A$3:$H$3515,8,FALSE)</f>
        <v>0</v>
      </c>
      <c r="H2321" s="1">
        <f>VLOOKUP(A2321,'ADM Details FY17'!$A$3:$I$3515,9,FALSE)</f>
        <v>0</v>
      </c>
      <c r="I2321" s="1">
        <f>VLOOKUP(A2321,'ADM Details FY17'!$A$3:$J$3517,10,FALSE)</f>
        <v>0</v>
      </c>
      <c r="J2321" s="1">
        <f>VLOOKUP(A2321,'ADM Details FY17'!$A$3:$K$3515,11,FALSE)</f>
        <v>0</v>
      </c>
      <c r="K2321" s="1">
        <f>VLOOKUP(A2321,'ADM Details FY17'!$A$3:$M$3515,13,FALSE)</f>
        <v>0.21</v>
      </c>
      <c r="L2321" s="1">
        <f>VLOOKUP(A2321,'ADM Details FY17'!$A$3:$O$3515,15,FALSE)</f>
        <v>0</v>
      </c>
      <c r="M2321" s="1">
        <f>VLOOKUP(A2321,'ADM Details FY17'!$A$3:$P$3515,16,FALSE)</f>
        <v>0</v>
      </c>
      <c r="N2321" s="1">
        <f>VLOOKUP(A2321,'ADM Details FY17'!$A$3:$Q$3515,17,FALSE)</f>
        <v>0</v>
      </c>
      <c r="O2321" s="1">
        <f>VLOOKUP(A2321,'ADM Details FY17'!$A$3:$S$3515,19,FALSE)</f>
        <v>0</v>
      </c>
      <c r="P2321" s="1">
        <f>VLOOKUP(A2321,'ADM Details FY17'!$A$3:$U$3515,21,FALSE)</f>
        <v>0</v>
      </c>
      <c r="Q2321" s="1">
        <f>VLOOKUP(A2321,'ADM Details FY17'!$A$3:$V$3515,22,FALSE)</f>
        <v>0</v>
      </c>
      <c r="R2321" s="1">
        <f>VLOOKUP(A2321,'ADM Details FY17'!$A$3:$W$3515,23,FALSE)</f>
        <v>0</v>
      </c>
      <c r="S2321" s="1">
        <f>VLOOKUP(A2321,'ADM Details FY17'!$A$3:$X$3515,24,FALSE)</f>
        <v>0</v>
      </c>
      <c r="T2321" s="1">
        <f>VLOOKUP(A2321,'ADM Details FY17'!$A$3:$Y$3515,25,FALSE)</f>
        <v>0</v>
      </c>
      <c r="U2321" s="1">
        <f>VLOOKUP(A2321,'ADM Details FY17'!$A$3:$AA$3515,27,FALSE)</f>
        <v>0</v>
      </c>
      <c r="V2321" s="1">
        <f>IFERROR(VLOOKUP(C2321,'eindex _tget pp '!$A$4:$E$615,5,FALSE),0)</f>
        <v>0</v>
      </c>
      <c r="W2321" s="31">
        <f>IFERROR(VLOOKUP(C2321,'eindex _tget pp '!$A$4:$F$615,6,FALSE),0)</f>
        <v>0.31863044439999999</v>
      </c>
      <c r="X2321" s="4">
        <f>IFERROR(VLOOKUP(B2321,'eschools 16'!$A$2:$F$25,6,FALSE),1)</f>
        <v>1</v>
      </c>
      <c r="Y2321" s="1">
        <f t="shared" si="180"/>
        <v>0</v>
      </c>
      <c r="Z2321" s="1">
        <f t="shared" si="181"/>
        <v>18.2</v>
      </c>
      <c r="AA2321" s="31">
        <f>IFERROR(VLOOKUP(C2321,'eindex _tget pp '!$A$4:$G$615,7,FALSE),0)</f>
        <v>0.273342056</v>
      </c>
      <c r="AB2321" s="1">
        <f>VLOOKUP(A2321,'ADM Details FY17'!$A$3:$AB$3515,28,FALSE)</f>
        <v>0</v>
      </c>
      <c r="AC2321" s="1">
        <f t="shared" si="182"/>
        <v>0</v>
      </c>
      <c r="AD2321" s="1">
        <f t="shared" si="183"/>
        <v>0.21</v>
      </c>
      <c r="AE2321" s="1">
        <f t="shared" si="184"/>
        <v>31.5</v>
      </c>
    </row>
    <row r="2322" spans="1:31" x14ac:dyDescent="0.25">
      <c r="A2322" t="str">
        <f>B2322&amp;"-"&amp;COUNTIF($B$3:B2322,B2322)</f>
        <v>614-38</v>
      </c>
      <c r="B2322">
        <v>614</v>
      </c>
      <c r="C2322" s="18">
        <f>VLOOKUP(A2322,'ADM Details FY17'!$A$3:$D$3515,4,FALSE)</f>
        <v>46979</v>
      </c>
      <c r="D2322" s="1">
        <f>VLOOKUP(A2322,'ADM Details FY17'!$A$3:$E$3515,5,FALSE)</f>
        <v>1.1299999999999999</v>
      </c>
      <c r="E2322" s="1">
        <f>VLOOKUP(A2322,'ADM Details FY17'!$A$3:$F$3515,6,FALSE)</f>
        <v>0</v>
      </c>
      <c r="F2322" s="1">
        <f>VLOOKUP(A2322,'ADM Details FY17'!$A$3:$G$3515,7,FALSE)</f>
        <v>0</v>
      </c>
      <c r="G2322" s="1">
        <f>VLOOKUP(A2322,'ADM Details FY17'!$A$3:$H$3515,8,FALSE)</f>
        <v>0.15</v>
      </c>
      <c r="H2322" s="1">
        <f>VLOOKUP(A2322,'ADM Details FY17'!$A$3:$I$3515,9,FALSE)</f>
        <v>0</v>
      </c>
      <c r="I2322" s="1">
        <f>VLOOKUP(A2322,'ADM Details FY17'!$A$3:$J$3517,10,FALSE)</f>
        <v>0</v>
      </c>
      <c r="J2322" s="1">
        <f>VLOOKUP(A2322,'ADM Details FY17'!$A$3:$K$3515,11,FALSE)</f>
        <v>0</v>
      </c>
      <c r="K2322" s="1">
        <f>VLOOKUP(A2322,'ADM Details FY17'!$A$3:$M$3515,13,FALSE)</f>
        <v>1.1299999999999999</v>
      </c>
      <c r="L2322" s="1">
        <f>VLOOKUP(A2322,'ADM Details FY17'!$A$3:$O$3515,15,FALSE)</f>
        <v>0</v>
      </c>
      <c r="M2322" s="1">
        <f>VLOOKUP(A2322,'ADM Details FY17'!$A$3:$P$3515,16,FALSE)</f>
        <v>0</v>
      </c>
      <c r="N2322" s="1">
        <f>VLOOKUP(A2322,'ADM Details FY17'!$A$3:$Q$3515,17,FALSE)</f>
        <v>0</v>
      </c>
      <c r="O2322" s="1">
        <f>VLOOKUP(A2322,'ADM Details FY17'!$A$3:$S$3515,19,FALSE)</f>
        <v>0</v>
      </c>
      <c r="P2322" s="1">
        <f>VLOOKUP(A2322,'ADM Details FY17'!$A$3:$U$3515,21,FALSE)</f>
        <v>0</v>
      </c>
      <c r="Q2322" s="1">
        <f>VLOOKUP(A2322,'ADM Details FY17'!$A$3:$V$3515,22,FALSE)</f>
        <v>0</v>
      </c>
      <c r="R2322" s="1">
        <f>VLOOKUP(A2322,'ADM Details FY17'!$A$3:$W$3515,23,FALSE)</f>
        <v>0</v>
      </c>
      <c r="S2322" s="1">
        <f>VLOOKUP(A2322,'ADM Details FY17'!$A$3:$X$3515,24,FALSE)</f>
        <v>0</v>
      </c>
      <c r="T2322" s="1">
        <f>VLOOKUP(A2322,'ADM Details FY17'!$A$3:$Y$3515,25,FALSE)</f>
        <v>0</v>
      </c>
      <c r="U2322" s="1">
        <f>VLOOKUP(A2322,'ADM Details FY17'!$A$3:$AA$3515,27,FALSE)</f>
        <v>0</v>
      </c>
      <c r="V2322" s="1">
        <f>IFERROR(VLOOKUP(C2322,'eindex _tget pp '!$A$4:$E$615,5,FALSE),0)</f>
        <v>769.10153769067654</v>
      </c>
      <c r="W2322" s="31">
        <f>IFERROR(VLOOKUP(C2322,'eindex _tget pp '!$A$4:$F$615,6,FALSE),0)</f>
        <v>1.9955521261</v>
      </c>
      <c r="X2322" s="4">
        <f>IFERROR(VLOOKUP(B2322,'eschools 16'!$A$2:$F$25,6,FALSE),1)</f>
        <v>1</v>
      </c>
      <c r="Y2322" s="1">
        <f t="shared" si="180"/>
        <v>217.27</v>
      </c>
      <c r="Z2322" s="1">
        <f t="shared" si="181"/>
        <v>613.35</v>
      </c>
      <c r="AA2322" s="31">
        <f>IFERROR(VLOOKUP(C2322,'eindex _tget pp '!$A$4:$G$615,7,FALSE),0)</f>
        <v>0.60733533799999995</v>
      </c>
      <c r="AB2322" s="1">
        <f>VLOOKUP(A2322,'ADM Details FY17'!$A$3:$AB$3515,28,FALSE)</f>
        <v>0</v>
      </c>
      <c r="AC2322" s="1">
        <f t="shared" si="182"/>
        <v>0</v>
      </c>
      <c r="AD2322" s="1">
        <f t="shared" si="183"/>
        <v>1.1299999999999999</v>
      </c>
      <c r="AE2322" s="1">
        <f t="shared" si="184"/>
        <v>169.49999999999997</v>
      </c>
    </row>
    <row r="2323" spans="1:31" x14ac:dyDescent="0.25">
      <c r="A2323" t="str">
        <f>B2323&amp;"-"&amp;COUNTIF($B$3:B2323,B2323)</f>
        <v>614-39</v>
      </c>
      <c r="B2323">
        <v>614</v>
      </c>
      <c r="C2323" s="18">
        <f>VLOOKUP(A2323,'ADM Details FY17'!$A$3:$D$3515,4,FALSE)</f>
        <v>46953</v>
      </c>
      <c r="D2323" s="1">
        <f>VLOOKUP(A2323,'ADM Details FY17'!$A$3:$E$3515,5,FALSE)</f>
        <v>1.05</v>
      </c>
      <c r="E2323" s="1">
        <f>VLOOKUP(A2323,'ADM Details FY17'!$A$3:$F$3515,6,FALSE)</f>
        <v>0</v>
      </c>
      <c r="F2323" s="1">
        <f>VLOOKUP(A2323,'ADM Details FY17'!$A$3:$G$3515,7,FALSE)</f>
        <v>0</v>
      </c>
      <c r="G2323" s="1">
        <f>VLOOKUP(A2323,'ADM Details FY17'!$A$3:$H$3515,8,FALSE)</f>
        <v>0</v>
      </c>
      <c r="H2323" s="1">
        <f>VLOOKUP(A2323,'ADM Details FY17'!$A$3:$I$3515,9,FALSE)</f>
        <v>0</v>
      </c>
      <c r="I2323" s="1">
        <f>VLOOKUP(A2323,'ADM Details FY17'!$A$3:$J$3517,10,FALSE)</f>
        <v>0</v>
      </c>
      <c r="J2323" s="1">
        <f>VLOOKUP(A2323,'ADM Details FY17'!$A$3:$K$3515,11,FALSE)</f>
        <v>0</v>
      </c>
      <c r="K2323" s="1">
        <f>VLOOKUP(A2323,'ADM Details FY17'!$A$3:$M$3515,13,FALSE)</f>
        <v>1.05</v>
      </c>
      <c r="L2323" s="1">
        <f>VLOOKUP(A2323,'ADM Details FY17'!$A$3:$O$3515,15,FALSE)</f>
        <v>0</v>
      </c>
      <c r="M2323" s="1">
        <f>VLOOKUP(A2323,'ADM Details FY17'!$A$3:$P$3515,16,FALSE)</f>
        <v>0</v>
      </c>
      <c r="N2323" s="1">
        <f>VLOOKUP(A2323,'ADM Details FY17'!$A$3:$Q$3515,17,FALSE)</f>
        <v>0</v>
      </c>
      <c r="O2323" s="1">
        <f>VLOOKUP(A2323,'ADM Details FY17'!$A$3:$S$3515,19,FALSE)</f>
        <v>0</v>
      </c>
      <c r="P2323" s="1">
        <f>VLOOKUP(A2323,'ADM Details FY17'!$A$3:$U$3515,21,FALSE)</f>
        <v>0</v>
      </c>
      <c r="Q2323" s="1">
        <f>VLOOKUP(A2323,'ADM Details FY17'!$A$3:$V$3515,22,FALSE)</f>
        <v>0</v>
      </c>
      <c r="R2323" s="1">
        <f>VLOOKUP(A2323,'ADM Details FY17'!$A$3:$W$3515,23,FALSE)</f>
        <v>0</v>
      </c>
      <c r="S2323" s="1">
        <f>VLOOKUP(A2323,'ADM Details FY17'!$A$3:$X$3515,24,FALSE)</f>
        <v>0</v>
      </c>
      <c r="T2323" s="1">
        <f>VLOOKUP(A2323,'ADM Details FY17'!$A$3:$Y$3515,25,FALSE)</f>
        <v>0</v>
      </c>
      <c r="U2323" s="1">
        <f>VLOOKUP(A2323,'ADM Details FY17'!$A$3:$AA$3515,27,FALSE)</f>
        <v>0</v>
      </c>
      <c r="V2323" s="1">
        <f>IFERROR(VLOOKUP(C2323,'eindex _tget pp '!$A$4:$E$615,5,FALSE),0)</f>
        <v>1684.2348410919162</v>
      </c>
      <c r="W2323" s="31">
        <f>IFERROR(VLOOKUP(C2323,'eindex _tget pp '!$A$4:$F$615,6,FALSE),0)</f>
        <v>2.2177521208000002</v>
      </c>
      <c r="X2323" s="4">
        <f>IFERROR(VLOOKUP(B2323,'eschools 16'!$A$2:$F$25,6,FALSE),1)</f>
        <v>1</v>
      </c>
      <c r="Y2323" s="1">
        <f t="shared" si="180"/>
        <v>442.11</v>
      </c>
      <c r="Z2323" s="1">
        <f t="shared" si="181"/>
        <v>633.39</v>
      </c>
      <c r="AA2323" s="31">
        <f>IFERROR(VLOOKUP(C2323,'eindex _tget pp '!$A$4:$G$615,7,FALSE),0)</f>
        <v>0.81904988700000003</v>
      </c>
      <c r="AB2323" s="1">
        <f>VLOOKUP(A2323,'ADM Details FY17'!$A$3:$AB$3515,28,FALSE)</f>
        <v>0</v>
      </c>
      <c r="AC2323" s="1">
        <f t="shared" si="182"/>
        <v>0</v>
      </c>
      <c r="AD2323" s="1">
        <f t="shared" si="183"/>
        <v>1.05</v>
      </c>
      <c r="AE2323" s="1">
        <f t="shared" si="184"/>
        <v>157.5</v>
      </c>
    </row>
    <row r="2324" spans="1:31" x14ac:dyDescent="0.25">
      <c r="A2324" t="str">
        <f>B2324&amp;"-"&amp;COUNTIF($B$3:B2324,B2324)</f>
        <v>614-40</v>
      </c>
      <c r="B2324">
        <v>614</v>
      </c>
      <c r="C2324" s="18">
        <f>VLOOKUP(A2324,'ADM Details FY17'!$A$3:$D$3515,4,FALSE)</f>
        <v>45245</v>
      </c>
      <c r="D2324" s="1">
        <f>VLOOKUP(A2324,'ADM Details FY17'!$A$3:$E$3515,5,FALSE)</f>
        <v>1</v>
      </c>
      <c r="E2324" s="1">
        <f>VLOOKUP(A2324,'ADM Details FY17'!$A$3:$F$3515,6,FALSE)</f>
        <v>0</v>
      </c>
      <c r="F2324" s="1">
        <f>VLOOKUP(A2324,'ADM Details FY17'!$A$3:$G$3515,7,FALSE)</f>
        <v>0</v>
      </c>
      <c r="G2324" s="1">
        <f>VLOOKUP(A2324,'ADM Details FY17'!$A$3:$H$3515,8,FALSE)</f>
        <v>0</v>
      </c>
      <c r="H2324" s="1">
        <f>VLOOKUP(A2324,'ADM Details FY17'!$A$3:$I$3515,9,FALSE)</f>
        <v>0</v>
      </c>
      <c r="I2324" s="1">
        <f>VLOOKUP(A2324,'ADM Details FY17'!$A$3:$J$3517,10,FALSE)</f>
        <v>0</v>
      </c>
      <c r="J2324" s="1">
        <f>VLOOKUP(A2324,'ADM Details FY17'!$A$3:$K$3515,11,FALSE)</f>
        <v>0</v>
      </c>
      <c r="K2324" s="1">
        <f>VLOOKUP(A2324,'ADM Details FY17'!$A$3:$M$3515,13,FALSE)</f>
        <v>1</v>
      </c>
      <c r="L2324" s="1">
        <f>VLOOKUP(A2324,'ADM Details FY17'!$A$3:$O$3515,15,FALSE)</f>
        <v>0</v>
      </c>
      <c r="M2324" s="1">
        <f>VLOOKUP(A2324,'ADM Details FY17'!$A$3:$P$3515,16,FALSE)</f>
        <v>0</v>
      </c>
      <c r="N2324" s="1">
        <f>VLOOKUP(A2324,'ADM Details FY17'!$A$3:$Q$3515,17,FALSE)</f>
        <v>0</v>
      </c>
      <c r="O2324" s="1">
        <f>VLOOKUP(A2324,'ADM Details FY17'!$A$3:$S$3515,19,FALSE)</f>
        <v>0</v>
      </c>
      <c r="P2324" s="1">
        <f>VLOOKUP(A2324,'ADM Details FY17'!$A$3:$U$3515,21,FALSE)</f>
        <v>0</v>
      </c>
      <c r="Q2324" s="1">
        <f>VLOOKUP(A2324,'ADM Details FY17'!$A$3:$V$3515,22,FALSE)</f>
        <v>0</v>
      </c>
      <c r="R2324" s="1">
        <f>VLOOKUP(A2324,'ADM Details FY17'!$A$3:$W$3515,23,FALSE)</f>
        <v>0</v>
      </c>
      <c r="S2324" s="1">
        <f>VLOOKUP(A2324,'ADM Details FY17'!$A$3:$X$3515,24,FALSE)</f>
        <v>0</v>
      </c>
      <c r="T2324" s="1">
        <f>VLOOKUP(A2324,'ADM Details FY17'!$A$3:$Y$3515,25,FALSE)</f>
        <v>0</v>
      </c>
      <c r="U2324" s="1">
        <f>VLOOKUP(A2324,'ADM Details FY17'!$A$3:$AA$3515,27,FALSE)</f>
        <v>0</v>
      </c>
      <c r="V2324" s="1">
        <f>IFERROR(VLOOKUP(C2324,'eindex _tget pp '!$A$4:$E$615,5,FALSE),0)</f>
        <v>213.43673181068991</v>
      </c>
      <c r="W2324" s="31">
        <f>IFERROR(VLOOKUP(C2324,'eindex _tget pp '!$A$4:$F$615,6,FALSE),0)</f>
        <v>1.0916318813000001</v>
      </c>
      <c r="X2324" s="4">
        <f>IFERROR(VLOOKUP(B2324,'eschools 16'!$A$2:$F$25,6,FALSE),1)</f>
        <v>1</v>
      </c>
      <c r="Y2324" s="1">
        <f t="shared" si="180"/>
        <v>53.36</v>
      </c>
      <c r="Z2324" s="1">
        <f t="shared" si="181"/>
        <v>296.92</v>
      </c>
      <c r="AA2324" s="31">
        <f>IFERROR(VLOOKUP(C2324,'eindex _tget pp '!$A$4:$G$615,7,FALSE),0)</f>
        <v>0.43214031200000003</v>
      </c>
      <c r="AB2324" s="1">
        <f>VLOOKUP(A2324,'ADM Details FY17'!$A$3:$AB$3515,28,FALSE)</f>
        <v>0</v>
      </c>
      <c r="AC2324" s="1">
        <f t="shared" si="182"/>
        <v>0</v>
      </c>
      <c r="AD2324" s="1">
        <f t="shared" si="183"/>
        <v>1</v>
      </c>
      <c r="AE2324" s="1">
        <f t="shared" si="184"/>
        <v>150</v>
      </c>
    </row>
    <row r="2325" spans="1:31" x14ac:dyDescent="0.25">
      <c r="A2325" t="str">
        <f>B2325&amp;"-"&amp;COUNTIF($B$3:B2325,B2325)</f>
        <v>614-41</v>
      </c>
      <c r="B2325">
        <v>614</v>
      </c>
      <c r="C2325" s="18">
        <f>VLOOKUP(A2325,'ADM Details FY17'!$A$3:$D$3515,4,FALSE)</f>
        <v>47019</v>
      </c>
      <c r="D2325" s="1">
        <f>VLOOKUP(A2325,'ADM Details FY17'!$A$3:$E$3515,5,FALSE)</f>
        <v>1.9</v>
      </c>
      <c r="E2325" s="1">
        <f>VLOOKUP(A2325,'ADM Details FY17'!$A$3:$F$3515,6,FALSE)</f>
        <v>0</v>
      </c>
      <c r="F2325" s="1">
        <f>VLOOKUP(A2325,'ADM Details FY17'!$A$3:$G$3515,7,FALSE)</f>
        <v>0</v>
      </c>
      <c r="G2325" s="1">
        <f>VLOOKUP(A2325,'ADM Details FY17'!$A$3:$H$3515,8,FALSE)</f>
        <v>0</v>
      </c>
      <c r="H2325" s="1">
        <f>VLOOKUP(A2325,'ADM Details FY17'!$A$3:$I$3515,9,FALSE)</f>
        <v>0</v>
      </c>
      <c r="I2325" s="1">
        <f>VLOOKUP(A2325,'ADM Details FY17'!$A$3:$J$3517,10,FALSE)</f>
        <v>0</v>
      </c>
      <c r="J2325" s="1">
        <f>VLOOKUP(A2325,'ADM Details FY17'!$A$3:$K$3515,11,FALSE)</f>
        <v>0</v>
      </c>
      <c r="K2325" s="1">
        <f>VLOOKUP(A2325,'ADM Details FY17'!$A$3:$M$3515,13,FALSE)</f>
        <v>1.9</v>
      </c>
      <c r="L2325" s="1">
        <f>VLOOKUP(A2325,'ADM Details FY17'!$A$3:$O$3515,15,FALSE)</f>
        <v>0</v>
      </c>
      <c r="M2325" s="1">
        <f>VLOOKUP(A2325,'ADM Details FY17'!$A$3:$P$3515,16,FALSE)</f>
        <v>0</v>
      </c>
      <c r="N2325" s="1">
        <f>VLOOKUP(A2325,'ADM Details FY17'!$A$3:$Q$3515,17,FALSE)</f>
        <v>0</v>
      </c>
      <c r="O2325" s="1">
        <f>VLOOKUP(A2325,'ADM Details FY17'!$A$3:$S$3515,19,FALSE)</f>
        <v>0</v>
      </c>
      <c r="P2325" s="1">
        <f>VLOOKUP(A2325,'ADM Details FY17'!$A$3:$U$3515,21,FALSE)</f>
        <v>0</v>
      </c>
      <c r="Q2325" s="1">
        <f>VLOOKUP(A2325,'ADM Details FY17'!$A$3:$V$3515,22,FALSE)</f>
        <v>0</v>
      </c>
      <c r="R2325" s="1">
        <f>VLOOKUP(A2325,'ADM Details FY17'!$A$3:$W$3515,23,FALSE)</f>
        <v>0</v>
      </c>
      <c r="S2325" s="1">
        <f>VLOOKUP(A2325,'ADM Details FY17'!$A$3:$X$3515,24,FALSE)</f>
        <v>0</v>
      </c>
      <c r="T2325" s="1">
        <f>VLOOKUP(A2325,'ADM Details FY17'!$A$3:$Y$3515,25,FALSE)</f>
        <v>0</v>
      </c>
      <c r="U2325" s="1">
        <f>VLOOKUP(A2325,'ADM Details FY17'!$A$3:$AA$3515,27,FALSE)</f>
        <v>0</v>
      </c>
      <c r="V2325" s="1">
        <f>IFERROR(VLOOKUP(C2325,'eindex _tget pp '!$A$4:$E$615,5,FALSE),0)</f>
        <v>156.24796476641458</v>
      </c>
      <c r="W2325" s="31">
        <f>IFERROR(VLOOKUP(C2325,'eindex _tget pp '!$A$4:$F$615,6,FALSE),0)</f>
        <v>0.28475252620000002</v>
      </c>
      <c r="X2325" s="4">
        <f>IFERROR(VLOOKUP(B2325,'eschools 16'!$A$2:$F$25,6,FALSE),1)</f>
        <v>1</v>
      </c>
      <c r="Y2325" s="1">
        <f t="shared" si="180"/>
        <v>74.22</v>
      </c>
      <c r="Z2325" s="1">
        <f t="shared" si="181"/>
        <v>147.16</v>
      </c>
      <c r="AA2325" s="31">
        <f>IFERROR(VLOOKUP(C2325,'eindex _tget pp '!$A$4:$G$615,7,FALSE),0)</f>
        <v>0.40680514600000001</v>
      </c>
      <c r="AB2325" s="1">
        <f>VLOOKUP(A2325,'ADM Details FY17'!$A$3:$AB$3515,28,FALSE)</f>
        <v>0</v>
      </c>
      <c r="AC2325" s="1">
        <f t="shared" si="182"/>
        <v>0</v>
      </c>
      <c r="AD2325" s="1">
        <f t="shared" si="183"/>
        <v>1.9</v>
      </c>
      <c r="AE2325" s="1">
        <f t="shared" si="184"/>
        <v>285</v>
      </c>
    </row>
    <row r="2326" spans="1:31" x14ac:dyDescent="0.25">
      <c r="A2326" t="str">
        <f>B2326&amp;"-"&amp;COUNTIF($B$3:B2326,B2326)</f>
        <v>614-42</v>
      </c>
      <c r="B2326">
        <v>614</v>
      </c>
      <c r="C2326" s="18">
        <f>VLOOKUP(A2326,'ADM Details FY17'!$A$3:$D$3515,4,FALSE)</f>
        <v>44123</v>
      </c>
      <c r="D2326" s="1">
        <f>VLOOKUP(A2326,'ADM Details FY17'!$A$3:$E$3515,5,FALSE)</f>
        <v>0.7</v>
      </c>
      <c r="E2326" s="1">
        <f>VLOOKUP(A2326,'ADM Details FY17'!$A$3:$F$3515,6,FALSE)</f>
        <v>0</v>
      </c>
      <c r="F2326" s="1">
        <f>VLOOKUP(A2326,'ADM Details FY17'!$A$3:$G$3515,7,FALSE)</f>
        <v>0</v>
      </c>
      <c r="G2326" s="1">
        <f>VLOOKUP(A2326,'ADM Details FY17'!$A$3:$H$3515,8,FALSE)</f>
        <v>0</v>
      </c>
      <c r="H2326" s="1">
        <f>VLOOKUP(A2326,'ADM Details FY17'!$A$3:$I$3515,9,FALSE)</f>
        <v>0</v>
      </c>
      <c r="I2326" s="1">
        <f>VLOOKUP(A2326,'ADM Details FY17'!$A$3:$J$3517,10,FALSE)</f>
        <v>0.43</v>
      </c>
      <c r="J2326" s="1">
        <f>VLOOKUP(A2326,'ADM Details FY17'!$A$3:$K$3515,11,FALSE)</f>
        <v>0</v>
      </c>
      <c r="K2326" s="1">
        <f>VLOOKUP(A2326,'ADM Details FY17'!$A$3:$M$3515,13,FALSE)</f>
        <v>0.7</v>
      </c>
      <c r="L2326" s="1">
        <f>VLOOKUP(A2326,'ADM Details FY17'!$A$3:$O$3515,15,FALSE)</f>
        <v>0</v>
      </c>
      <c r="M2326" s="1">
        <f>VLOOKUP(A2326,'ADM Details FY17'!$A$3:$P$3515,16,FALSE)</f>
        <v>0</v>
      </c>
      <c r="N2326" s="1">
        <f>VLOOKUP(A2326,'ADM Details FY17'!$A$3:$Q$3515,17,FALSE)</f>
        <v>0</v>
      </c>
      <c r="O2326" s="1">
        <f>VLOOKUP(A2326,'ADM Details FY17'!$A$3:$S$3515,19,FALSE)</f>
        <v>0</v>
      </c>
      <c r="P2326" s="1">
        <f>VLOOKUP(A2326,'ADM Details FY17'!$A$3:$U$3515,21,FALSE)</f>
        <v>0</v>
      </c>
      <c r="Q2326" s="1">
        <f>VLOOKUP(A2326,'ADM Details FY17'!$A$3:$V$3515,22,FALSE)</f>
        <v>0</v>
      </c>
      <c r="R2326" s="1">
        <f>VLOOKUP(A2326,'ADM Details FY17'!$A$3:$W$3515,23,FALSE)</f>
        <v>0</v>
      </c>
      <c r="S2326" s="1">
        <f>VLOOKUP(A2326,'ADM Details FY17'!$A$3:$X$3515,24,FALSE)</f>
        <v>0</v>
      </c>
      <c r="T2326" s="1">
        <f>VLOOKUP(A2326,'ADM Details FY17'!$A$3:$Y$3515,25,FALSE)</f>
        <v>0</v>
      </c>
      <c r="U2326" s="1">
        <f>VLOOKUP(A2326,'ADM Details FY17'!$A$3:$AA$3515,27,FALSE)</f>
        <v>0</v>
      </c>
      <c r="V2326" s="1">
        <f>IFERROR(VLOOKUP(C2326,'eindex _tget pp '!$A$4:$E$615,5,FALSE),0)</f>
        <v>827.4698473127861</v>
      </c>
      <c r="W2326" s="31">
        <f>IFERROR(VLOOKUP(C2326,'eindex _tget pp '!$A$4:$F$615,6,FALSE),0)</f>
        <v>1.808823657</v>
      </c>
      <c r="X2326" s="4">
        <f>IFERROR(VLOOKUP(B2326,'eschools 16'!$A$2:$F$25,6,FALSE),1)</f>
        <v>1</v>
      </c>
      <c r="Y2326" s="1">
        <f t="shared" si="180"/>
        <v>144.81</v>
      </c>
      <c r="Z2326" s="1">
        <f t="shared" si="181"/>
        <v>344.4</v>
      </c>
      <c r="AA2326" s="31">
        <f>IFERROR(VLOOKUP(C2326,'eindex _tget pp '!$A$4:$G$615,7,FALSE),0)</f>
        <v>0.62260617500000004</v>
      </c>
      <c r="AB2326" s="1">
        <f>VLOOKUP(A2326,'ADM Details FY17'!$A$3:$AB$3515,28,FALSE)</f>
        <v>0</v>
      </c>
      <c r="AC2326" s="1">
        <f t="shared" si="182"/>
        <v>0</v>
      </c>
      <c r="AD2326" s="1">
        <f t="shared" si="183"/>
        <v>0.7</v>
      </c>
      <c r="AE2326" s="1">
        <f t="shared" si="184"/>
        <v>105</v>
      </c>
    </row>
    <row r="2327" spans="1:31" x14ac:dyDescent="0.25">
      <c r="A2327" t="str">
        <f>B2327&amp;"-"&amp;COUNTIF($B$3:B2327,B2327)</f>
        <v>614-43</v>
      </c>
      <c r="B2327">
        <v>614</v>
      </c>
      <c r="C2327" s="18">
        <f>VLOOKUP(A2327,'ADM Details FY17'!$A$3:$D$3515,4,FALSE)</f>
        <v>48751</v>
      </c>
      <c r="D2327" s="1">
        <f>VLOOKUP(A2327,'ADM Details FY17'!$A$3:$E$3515,5,FALSE)</f>
        <v>1.08</v>
      </c>
      <c r="E2327" s="1">
        <f>VLOOKUP(A2327,'ADM Details FY17'!$A$3:$F$3515,6,FALSE)</f>
        <v>0</v>
      </c>
      <c r="F2327" s="1">
        <f>VLOOKUP(A2327,'ADM Details FY17'!$A$3:$G$3515,7,FALSE)</f>
        <v>0.66</v>
      </c>
      <c r="G2327" s="1">
        <f>VLOOKUP(A2327,'ADM Details FY17'!$A$3:$H$3515,8,FALSE)</f>
        <v>0</v>
      </c>
      <c r="H2327" s="1">
        <f>VLOOKUP(A2327,'ADM Details FY17'!$A$3:$I$3515,9,FALSE)</f>
        <v>0</v>
      </c>
      <c r="I2327" s="1">
        <f>VLOOKUP(A2327,'ADM Details FY17'!$A$3:$J$3517,10,FALSE)</f>
        <v>0</v>
      </c>
      <c r="J2327" s="1">
        <f>VLOOKUP(A2327,'ADM Details FY17'!$A$3:$K$3515,11,FALSE)</f>
        <v>0</v>
      </c>
      <c r="K2327" s="1">
        <f>VLOOKUP(A2327,'ADM Details FY17'!$A$3:$M$3515,13,FALSE)</f>
        <v>1.08</v>
      </c>
      <c r="L2327" s="1">
        <f>VLOOKUP(A2327,'ADM Details FY17'!$A$3:$O$3515,15,FALSE)</f>
        <v>0</v>
      </c>
      <c r="M2327" s="1">
        <f>VLOOKUP(A2327,'ADM Details FY17'!$A$3:$P$3515,16,FALSE)</f>
        <v>0</v>
      </c>
      <c r="N2327" s="1">
        <f>VLOOKUP(A2327,'ADM Details FY17'!$A$3:$Q$3515,17,FALSE)</f>
        <v>0</v>
      </c>
      <c r="O2327" s="1">
        <f>VLOOKUP(A2327,'ADM Details FY17'!$A$3:$S$3515,19,FALSE)</f>
        <v>0</v>
      </c>
      <c r="P2327" s="1">
        <f>VLOOKUP(A2327,'ADM Details FY17'!$A$3:$U$3515,21,FALSE)</f>
        <v>0</v>
      </c>
      <c r="Q2327" s="1">
        <f>VLOOKUP(A2327,'ADM Details FY17'!$A$3:$V$3515,22,FALSE)</f>
        <v>0</v>
      </c>
      <c r="R2327" s="1">
        <f>VLOOKUP(A2327,'ADM Details FY17'!$A$3:$W$3515,23,FALSE)</f>
        <v>0</v>
      </c>
      <c r="S2327" s="1">
        <f>VLOOKUP(A2327,'ADM Details FY17'!$A$3:$X$3515,24,FALSE)</f>
        <v>0</v>
      </c>
      <c r="T2327" s="1">
        <f>VLOOKUP(A2327,'ADM Details FY17'!$A$3:$Y$3515,25,FALSE)</f>
        <v>0</v>
      </c>
      <c r="U2327" s="1">
        <f>VLOOKUP(A2327,'ADM Details FY17'!$A$3:$AA$3515,27,FALSE)</f>
        <v>0</v>
      </c>
      <c r="V2327" s="1">
        <f>IFERROR(VLOOKUP(C2327,'eindex _tget pp '!$A$4:$E$615,5,FALSE),0)</f>
        <v>552.95009786741275</v>
      </c>
      <c r="W2327" s="31">
        <f>IFERROR(VLOOKUP(C2327,'eindex _tget pp '!$A$4:$F$615,6,FALSE),0)</f>
        <v>1.0961041440999999</v>
      </c>
      <c r="X2327" s="4">
        <f>IFERROR(VLOOKUP(B2327,'eschools 16'!$A$2:$F$25,6,FALSE),1)</f>
        <v>1</v>
      </c>
      <c r="Y2327" s="1">
        <f t="shared" si="180"/>
        <v>149.30000000000001</v>
      </c>
      <c r="Z2327" s="1">
        <f t="shared" si="181"/>
        <v>321.99</v>
      </c>
      <c r="AA2327" s="31">
        <f>IFERROR(VLOOKUP(C2327,'eindex _tget pp '!$A$4:$G$615,7,FALSE),0)</f>
        <v>0.61078917499999996</v>
      </c>
      <c r="AB2327" s="1">
        <f>VLOOKUP(A2327,'ADM Details FY17'!$A$3:$AB$3515,28,FALSE)</f>
        <v>0</v>
      </c>
      <c r="AC2327" s="1">
        <f t="shared" si="182"/>
        <v>0</v>
      </c>
      <c r="AD2327" s="1">
        <f t="shared" si="183"/>
        <v>1.08</v>
      </c>
      <c r="AE2327" s="1">
        <f t="shared" si="184"/>
        <v>162</v>
      </c>
    </row>
    <row r="2328" spans="1:31" x14ac:dyDescent="0.25">
      <c r="A2328" t="str">
        <f>B2328&amp;"-"&amp;COUNTIF($B$3:B2328,B2328)</f>
        <v>614-44</v>
      </c>
      <c r="B2328">
        <v>614</v>
      </c>
      <c r="C2328" s="18">
        <f>VLOOKUP(A2328,'ADM Details FY17'!$A$3:$D$3515,4,FALSE)</f>
        <v>44156</v>
      </c>
      <c r="D2328" s="1">
        <f>VLOOKUP(A2328,'ADM Details FY17'!$A$3:$E$3515,5,FALSE)</f>
        <v>1.01</v>
      </c>
      <c r="E2328" s="1">
        <f>VLOOKUP(A2328,'ADM Details FY17'!$A$3:$F$3515,6,FALSE)</f>
        <v>0</v>
      </c>
      <c r="F2328" s="1">
        <f>VLOOKUP(A2328,'ADM Details FY17'!$A$3:$G$3515,7,FALSE)</f>
        <v>0</v>
      </c>
      <c r="G2328" s="1">
        <f>VLOOKUP(A2328,'ADM Details FY17'!$A$3:$H$3515,8,FALSE)</f>
        <v>0</v>
      </c>
      <c r="H2328" s="1">
        <f>VLOOKUP(A2328,'ADM Details FY17'!$A$3:$I$3515,9,FALSE)</f>
        <v>0</v>
      </c>
      <c r="I2328" s="1">
        <f>VLOOKUP(A2328,'ADM Details FY17'!$A$3:$J$3517,10,FALSE)</f>
        <v>0</v>
      </c>
      <c r="J2328" s="1">
        <f>VLOOKUP(A2328,'ADM Details FY17'!$A$3:$K$3515,11,FALSE)</f>
        <v>0</v>
      </c>
      <c r="K2328" s="1">
        <f>VLOOKUP(A2328,'ADM Details FY17'!$A$3:$M$3515,13,FALSE)</f>
        <v>1.01</v>
      </c>
      <c r="L2328" s="1">
        <f>VLOOKUP(A2328,'ADM Details FY17'!$A$3:$O$3515,15,FALSE)</f>
        <v>0</v>
      </c>
      <c r="M2328" s="1">
        <f>VLOOKUP(A2328,'ADM Details FY17'!$A$3:$P$3515,16,FALSE)</f>
        <v>0</v>
      </c>
      <c r="N2328" s="1">
        <f>VLOOKUP(A2328,'ADM Details FY17'!$A$3:$Q$3515,17,FALSE)</f>
        <v>0</v>
      </c>
      <c r="O2328" s="1">
        <f>VLOOKUP(A2328,'ADM Details FY17'!$A$3:$S$3515,19,FALSE)</f>
        <v>0</v>
      </c>
      <c r="P2328" s="1">
        <f>VLOOKUP(A2328,'ADM Details FY17'!$A$3:$U$3515,21,FALSE)</f>
        <v>0</v>
      </c>
      <c r="Q2328" s="1">
        <f>VLOOKUP(A2328,'ADM Details FY17'!$A$3:$V$3515,22,FALSE)</f>
        <v>0</v>
      </c>
      <c r="R2328" s="1">
        <f>VLOOKUP(A2328,'ADM Details FY17'!$A$3:$W$3515,23,FALSE)</f>
        <v>0</v>
      </c>
      <c r="S2328" s="1">
        <f>VLOOKUP(A2328,'ADM Details FY17'!$A$3:$X$3515,24,FALSE)</f>
        <v>0</v>
      </c>
      <c r="T2328" s="1">
        <f>VLOOKUP(A2328,'ADM Details FY17'!$A$3:$Y$3515,25,FALSE)</f>
        <v>0</v>
      </c>
      <c r="U2328" s="1">
        <f>VLOOKUP(A2328,'ADM Details FY17'!$A$3:$AA$3515,27,FALSE)</f>
        <v>0</v>
      </c>
      <c r="V2328" s="1">
        <f>IFERROR(VLOOKUP(C2328,'eindex _tget pp '!$A$4:$E$615,5,FALSE),0)</f>
        <v>602.51827178542192</v>
      </c>
      <c r="W2328" s="31">
        <f>IFERROR(VLOOKUP(C2328,'eindex _tget pp '!$A$4:$F$615,6,FALSE),0)</f>
        <v>1.4436540991</v>
      </c>
      <c r="X2328" s="4">
        <f>IFERROR(VLOOKUP(B2328,'eschools 16'!$A$2:$F$25,6,FALSE),1)</f>
        <v>1</v>
      </c>
      <c r="Y2328" s="1">
        <f t="shared" si="180"/>
        <v>152.13999999999999</v>
      </c>
      <c r="Z2328" s="1">
        <f t="shared" si="181"/>
        <v>396.6</v>
      </c>
      <c r="AA2328" s="31">
        <f>IFERROR(VLOOKUP(C2328,'eindex _tget pp '!$A$4:$G$615,7,FALSE),0)</f>
        <v>0.597534118</v>
      </c>
      <c r="AB2328" s="1">
        <f>VLOOKUP(A2328,'ADM Details FY17'!$A$3:$AB$3515,28,FALSE)</f>
        <v>0</v>
      </c>
      <c r="AC2328" s="1">
        <f t="shared" si="182"/>
        <v>0</v>
      </c>
      <c r="AD2328" s="1">
        <f t="shared" si="183"/>
        <v>1.01</v>
      </c>
      <c r="AE2328" s="1">
        <f t="shared" si="184"/>
        <v>151.5</v>
      </c>
    </row>
    <row r="2329" spans="1:31" x14ac:dyDescent="0.25">
      <c r="A2329" t="str">
        <f>B2329&amp;"-"&amp;COUNTIF($B$3:B2329,B2329)</f>
        <v>614-45</v>
      </c>
      <c r="B2329">
        <v>614</v>
      </c>
      <c r="C2329" s="18">
        <f>VLOOKUP(A2329,'ADM Details FY17'!$A$3:$D$3515,4,FALSE)</f>
        <v>44164</v>
      </c>
      <c r="D2329" s="1">
        <f>VLOOKUP(A2329,'ADM Details FY17'!$A$3:$E$3515,5,FALSE)</f>
        <v>0.37</v>
      </c>
      <c r="E2329" s="1">
        <f>VLOOKUP(A2329,'ADM Details FY17'!$A$3:$F$3515,6,FALSE)</f>
        <v>0</v>
      </c>
      <c r="F2329" s="1">
        <f>VLOOKUP(A2329,'ADM Details FY17'!$A$3:$G$3515,7,FALSE)</f>
        <v>0</v>
      </c>
      <c r="G2329" s="1">
        <f>VLOOKUP(A2329,'ADM Details FY17'!$A$3:$H$3515,8,FALSE)</f>
        <v>0</v>
      </c>
      <c r="H2329" s="1">
        <f>VLOOKUP(A2329,'ADM Details FY17'!$A$3:$I$3515,9,FALSE)</f>
        <v>0</v>
      </c>
      <c r="I2329" s="1">
        <f>VLOOKUP(A2329,'ADM Details FY17'!$A$3:$J$3517,10,FALSE)</f>
        <v>0</v>
      </c>
      <c r="J2329" s="1">
        <f>VLOOKUP(A2329,'ADM Details FY17'!$A$3:$K$3515,11,FALSE)</f>
        <v>0.28999999999999998</v>
      </c>
      <c r="K2329" s="1">
        <f>VLOOKUP(A2329,'ADM Details FY17'!$A$3:$M$3515,13,FALSE)</f>
        <v>0.37</v>
      </c>
      <c r="L2329" s="1">
        <f>VLOOKUP(A2329,'ADM Details FY17'!$A$3:$O$3515,15,FALSE)</f>
        <v>0</v>
      </c>
      <c r="M2329" s="1">
        <f>VLOOKUP(A2329,'ADM Details FY17'!$A$3:$P$3515,16,FALSE)</f>
        <v>0</v>
      </c>
      <c r="N2329" s="1">
        <f>VLOOKUP(A2329,'ADM Details FY17'!$A$3:$Q$3515,17,FALSE)</f>
        <v>0</v>
      </c>
      <c r="O2329" s="1">
        <f>VLOOKUP(A2329,'ADM Details FY17'!$A$3:$S$3515,19,FALSE)</f>
        <v>0</v>
      </c>
      <c r="P2329" s="1">
        <f>VLOOKUP(A2329,'ADM Details FY17'!$A$3:$U$3515,21,FALSE)</f>
        <v>0</v>
      </c>
      <c r="Q2329" s="1">
        <f>VLOOKUP(A2329,'ADM Details FY17'!$A$3:$V$3515,22,FALSE)</f>
        <v>0</v>
      </c>
      <c r="R2329" s="1">
        <f>VLOOKUP(A2329,'ADM Details FY17'!$A$3:$W$3515,23,FALSE)</f>
        <v>0</v>
      </c>
      <c r="S2329" s="1">
        <f>VLOOKUP(A2329,'ADM Details FY17'!$A$3:$X$3515,24,FALSE)</f>
        <v>0</v>
      </c>
      <c r="T2329" s="1">
        <f>VLOOKUP(A2329,'ADM Details FY17'!$A$3:$Y$3515,25,FALSE)</f>
        <v>0</v>
      </c>
      <c r="U2329" s="1">
        <f>VLOOKUP(A2329,'ADM Details FY17'!$A$3:$AA$3515,27,FALSE)</f>
        <v>0</v>
      </c>
      <c r="V2329" s="1">
        <f>IFERROR(VLOOKUP(C2329,'eindex _tget pp '!$A$4:$E$615,5,FALSE),0)</f>
        <v>121.62741511176152</v>
      </c>
      <c r="W2329" s="31">
        <f>IFERROR(VLOOKUP(C2329,'eindex _tget pp '!$A$4:$F$615,6,FALSE),0)</f>
        <v>0.90201776879999995</v>
      </c>
      <c r="X2329" s="4">
        <f>IFERROR(VLOOKUP(B2329,'eschools 16'!$A$2:$F$25,6,FALSE),1)</f>
        <v>1</v>
      </c>
      <c r="Y2329" s="1">
        <f t="shared" si="180"/>
        <v>11.25</v>
      </c>
      <c r="Z2329" s="1">
        <f t="shared" si="181"/>
        <v>90.78</v>
      </c>
      <c r="AA2329" s="31">
        <f>IFERROR(VLOOKUP(C2329,'eindex _tget pp '!$A$4:$G$615,7,FALSE),0)</f>
        <v>0.487310097</v>
      </c>
      <c r="AB2329" s="1">
        <f>VLOOKUP(A2329,'ADM Details FY17'!$A$3:$AB$3515,28,FALSE)</f>
        <v>0</v>
      </c>
      <c r="AC2329" s="1">
        <f t="shared" si="182"/>
        <v>0</v>
      </c>
      <c r="AD2329" s="1">
        <f t="shared" si="183"/>
        <v>0.37</v>
      </c>
      <c r="AE2329" s="1">
        <f t="shared" si="184"/>
        <v>55.5</v>
      </c>
    </row>
    <row r="2330" spans="1:31" x14ac:dyDescent="0.25">
      <c r="A2330" t="str">
        <f>B2330&amp;"-"&amp;COUNTIF($B$3:B2330,B2330)</f>
        <v>614-46</v>
      </c>
      <c r="B2330">
        <v>614</v>
      </c>
      <c r="C2330" s="18">
        <f>VLOOKUP(A2330,'ADM Details FY17'!$A$3:$D$3515,4,FALSE)</f>
        <v>44180</v>
      </c>
      <c r="D2330" s="1">
        <f>VLOOKUP(A2330,'ADM Details FY17'!$A$3:$E$3515,5,FALSE)</f>
        <v>0.05</v>
      </c>
      <c r="E2330" s="1">
        <f>VLOOKUP(A2330,'ADM Details FY17'!$A$3:$F$3515,6,FALSE)</f>
        <v>0</v>
      </c>
      <c r="F2330" s="1">
        <f>VLOOKUP(A2330,'ADM Details FY17'!$A$3:$G$3515,7,FALSE)</f>
        <v>0</v>
      </c>
      <c r="G2330" s="1">
        <f>VLOOKUP(A2330,'ADM Details FY17'!$A$3:$H$3515,8,FALSE)</f>
        <v>0</v>
      </c>
      <c r="H2330" s="1">
        <f>VLOOKUP(A2330,'ADM Details FY17'!$A$3:$I$3515,9,FALSE)</f>
        <v>0</v>
      </c>
      <c r="I2330" s="1">
        <f>VLOOKUP(A2330,'ADM Details FY17'!$A$3:$J$3517,10,FALSE)</f>
        <v>0</v>
      </c>
      <c r="J2330" s="1">
        <f>VLOOKUP(A2330,'ADM Details FY17'!$A$3:$K$3515,11,FALSE)</f>
        <v>0</v>
      </c>
      <c r="K2330" s="1">
        <f>VLOOKUP(A2330,'ADM Details FY17'!$A$3:$M$3515,13,FALSE)</f>
        <v>0.05</v>
      </c>
      <c r="L2330" s="1">
        <f>VLOOKUP(A2330,'ADM Details FY17'!$A$3:$O$3515,15,FALSE)</f>
        <v>0</v>
      </c>
      <c r="M2330" s="1">
        <f>VLOOKUP(A2330,'ADM Details FY17'!$A$3:$P$3515,16,FALSE)</f>
        <v>0</v>
      </c>
      <c r="N2330" s="1">
        <f>VLOOKUP(A2330,'ADM Details FY17'!$A$3:$Q$3515,17,FALSE)</f>
        <v>0</v>
      </c>
      <c r="O2330" s="1">
        <f>VLOOKUP(A2330,'ADM Details FY17'!$A$3:$S$3515,19,FALSE)</f>
        <v>0</v>
      </c>
      <c r="P2330" s="1">
        <f>VLOOKUP(A2330,'ADM Details FY17'!$A$3:$U$3515,21,FALSE)</f>
        <v>0</v>
      </c>
      <c r="Q2330" s="1">
        <f>VLOOKUP(A2330,'ADM Details FY17'!$A$3:$V$3515,22,FALSE)</f>
        <v>0</v>
      </c>
      <c r="R2330" s="1">
        <f>VLOOKUP(A2330,'ADM Details FY17'!$A$3:$W$3515,23,FALSE)</f>
        <v>0</v>
      </c>
      <c r="S2330" s="1">
        <f>VLOOKUP(A2330,'ADM Details FY17'!$A$3:$X$3515,24,FALSE)</f>
        <v>0</v>
      </c>
      <c r="T2330" s="1">
        <f>VLOOKUP(A2330,'ADM Details FY17'!$A$3:$Y$3515,25,FALSE)</f>
        <v>0</v>
      </c>
      <c r="U2330" s="1">
        <f>VLOOKUP(A2330,'ADM Details FY17'!$A$3:$AA$3515,27,FALSE)</f>
        <v>0</v>
      </c>
      <c r="V2330" s="1">
        <f>IFERROR(VLOOKUP(C2330,'eindex _tget pp '!$A$4:$E$615,5,FALSE),0)</f>
        <v>9.825272079576445</v>
      </c>
      <c r="W2330" s="31">
        <f>IFERROR(VLOOKUP(C2330,'eindex _tget pp '!$A$4:$F$615,6,FALSE),0)</f>
        <v>0.78455399329999997</v>
      </c>
      <c r="X2330" s="4">
        <f>IFERROR(VLOOKUP(B2330,'eschools 16'!$A$2:$F$25,6,FALSE),1)</f>
        <v>1</v>
      </c>
      <c r="Y2330" s="1">
        <f t="shared" si="180"/>
        <v>0.12</v>
      </c>
      <c r="Z2330" s="1">
        <f t="shared" si="181"/>
        <v>10.67</v>
      </c>
      <c r="AA2330" s="31">
        <f>IFERROR(VLOOKUP(C2330,'eindex _tget pp '!$A$4:$G$615,7,FALSE),0)</f>
        <v>0.34891477100000001</v>
      </c>
      <c r="AB2330" s="1">
        <f>VLOOKUP(A2330,'ADM Details FY17'!$A$3:$AB$3515,28,FALSE)</f>
        <v>0</v>
      </c>
      <c r="AC2330" s="1">
        <f t="shared" si="182"/>
        <v>0</v>
      </c>
      <c r="AD2330" s="1">
        <f t="shared" si="183"/>
        <v>0.05</v>
      </c>
      <c r="AE2330" s="1">
        <f t="shared" si="184"/>
        <v>7.5</v>
      </c>
    </row>
    <row r="2331" spans="1:31" x14ac:dyDescent="0.25">
      <c r="A2331" t="str">
        <f>B2331&amp;"-"&amp;COUNTIF($B$3:B2331,B2331)</f>
        <v>614-47</v>
      </c>
      <c r="B2331">
        <v>614</v>
      </c>
      <c r="C2331" s="18">
        <f>VLOOKUP(A2331,'ADM Details FY17'!$A$3:$D$3515,4,FALSE)</f>
        <v>44206</v>
      </c>
      <c r="D2331" s="1">
        <f>VLOOKUP(A2331,'ADM Details FY17'!$A$3:$E$3515,5,FALSE)</f>
        <v>1.22</v>
      </c>
      <c r="E2331" s="1">
        <f>VLOOKUP(A2331,'ADM Details FY17'!$A$3:$F$3515,6,FALSE)</f>
        <v>0</v>
      </c>
      <c r="F2331" s="1">
        <f>VLOOKUP(A2331,'ADM Details FY17'!$A$3:$G$3515,7,FALSE)</f>
        <v>0.74</v>
      </c>
      <c r="G2331" s="1">
        <f>VLOOKUP(A2331,'ADM Details FY17'!$A$3:$H$3515,8,FALSE)</f>
        <v>0</v>
      </c>
      <c r="H2331" s="1">
        <f>VLOOKUP(A2331,'ADM Details FY17'!$A$3:$I$3515,9,FALSE)</f>
        <v>0</v>
      </c>
      <c r="I2331" s="1">
        <f>VLOOKUP(A2331,'ADM Details FY17'!$A$3:$J$3517,10,FALSE)</f>
        <v>0</v>
      </c>
      <c r="J2331" s="1">
        <f>VLOOKUP(A2331,'ADM Details FY17'!$A$3:$K$3515,11,FALSE)</f>
        <v>0</v>
      </c>
      <c r="K2331" s="1">
        <f>VLOOKUP(A2331,'ADM Details FY17'!$A$3:$M$3515,13,FALSE)</f>
        <v>1.22</v>
      </c>
      <c r="L2331" s="1">
        <f>VLOOKUP(A2331,'ADM Details FY17'!$A$3:$O$3515,15,FALSE)</f>
        <v>0</v>
      </c>
      <c r="M2331" s="1">
        <f>VLOOKUP(A2331,'ADM Details FY17'!$A$3:$P$3515,16,FALSE)</f>
        <v>0</v>
      </c>
      <c r="N2331" s="1">
        <f>VLOOKUP(A2331,'ADM Details FY17'!$A$3:$Q$3515,17,FALSE)</f>
        <v>0</v>
      </c>
      <c r="O2331" s="1">
        <f>VLOOKUP(A2331,'ADM Details FY17'!$A$3:$S$3515,19,FALSE)</f>
        <v>0</v>
      </c>
      <c r="P2331" s="1">
        <f>VLOOKUP(A2331,'ADM Details FY17'!$A$3:$U$3515,21,FALSE)</f>
        <v>0</v>
      </c>
      <c r="Q2331" s="1">
        <f>VLOOKUP(A2331,'ADM Details FY17'!$A$3:$V$3515,22,FALSE)</f>
        <v>0</v>
      </c>
      <c r="R2331" s="1">
        <f>VLOOKUP(A2331,'ADM Details FY17'!$A$3:$W$3515,23,FALSE)</f>
        <v>0</v>
      </c>
      <c r="S2331" s="1">
        <f>VLOOKUP(A2331,'ADM Details FY17'!$A$3:$X$3515,24,FALSE)</f>
        <v>0</v>
      </c>
      <c r="T2331" s="1">
        <f>VLOOKUP(A2331,'ADM Details FY17'!$A$3:$Y$3515,25,FALSE)</f>
        <v>0</v>
      </c>
      <c r="U2331" s="1">
        <f>VLOOKUP(A2331,'ADM Details FY17'!$A$3:$AA$3515,27,FALSE)</f>
        <v>0</v>
      </c>
      <c r="V2331" s="1">
        <f>IFERROR(VLOOKUP(C2331,'eindex _tget pp '!$A$4:$E$615,5,FALSE),0)</f>
        <v>441.80911839531092</v>
      </c>
      <c r="W2331" s="31">
        <f>IFERROR(VLOOKUP(C2331,'eindex _tget pp '!$A$4:$F$615,6,FALSE),0)</f>
        <v>1.4212847398999999</v>
      </c>
      <c r="X2331" s="4">
        <f>IFERROR(VLOOKUP(B2331,'eschools 16'!$A$2:$F$25,6,FALSE),1)</f>
        <v>1</v>
      </c>
      <c r="Y2331" s="1">
        <f t="shared" si="180"/>
        <v>134.75</v>
      </c>
      <c r="Z2331" s="1">
        <f t="shared" si="181"/>
        <v>471.64</v>
      </c>
      <c r="AA2331" s="31">
        <f>IFERROR(VLOOKUP(C2331,'eindex _tget pp '!$A$4:$G$615,7,FALSE),0)</f>
        <v>0.483796646</v>
      </c>
      <c r="AB2331" s="1">
        <f>VLOOKUP(A2331,'ADM Details FY17'!$A$3:$AB$3515,28,FALSE)</f>
        <v>0</v>
      </c>
      <c r="AC2331" s="1">
        <f t="shared" si="182"/>
        <v>0</v>
      </c>
      <c r="AD2331" s="1">
        <f t="shared" si="183"/>
        <v>1.22</v>
      </c>
      <c r="AE2331" s="1">
        <f t="shared" si="184"/>
        <v>183</v>
      </c>
    </row>
    <row r="2332" spans="1:31" x14ac:dyDescent="0.25">
      <c r="A2332" t="str">
        <f>B2332&amp;"-"&amp;COUNTIF($B$3:B2332,B2332)</f>
        <v>614-48</v>
      </c>
      <c r="B2332">
        <v>614</v>
      </c>
      <c r="C2332" s="18">
        <f>VLOOKUP(A2332,'ADM Details FY17'!$A$3:$D$3515,4,FALSE)</f>
        <v>49353</v>
      </c>
      <c r="D2332" s="1">
        <f>VLOOKUP(A2332,'ADM Details FY17'!$A$3:$E$3515,5,FALSE)</f>
        <v>0.42</v>
      </c>
      <c r="E2332" s="1">
        <f>VLOOKUP(A2332,'ADM Details FY17'!$A$3:$F$3515,6,FALSE)</f>
        <v>0</v>
      </c>
      <c r="F2332" s="1">
        <f>VLOOKUP(A2332,'ADM Details FY17'!$A$3:$G$3515,7,FALSE)</f>
        <v>0.42</v>
      </c>
      <c r="G2332" s="1">
        <f>VLOOKUP(A2332,'ADM Details FY17'!$A$3:$H$3515,8,FALSE)</f>
        <v>0</v>
      </c>
      <c r="H2332" s="1">
        <f>VLOOKUP(A2332,'ADM Details FY17'!$A$3:$I$3515,9,FALSE)</f>
        <v>0</v>
      </c>
      <c r="I2332" s="1">
        <f>VLOOKUP(A2332,'ADM Details FY17'!$A$3:$J$3517,10,FALSE)</f>
        <v>0</v>
      </c>
      <c r="J2332" s="1">
        <f>VLOOKUP(A2332,'ADM Details FY17'!$A$3:$K$3515,11,FALSE)</f>
        <v>0</v>
      </c>
      <c r="K2332" s="1">
        <f>VLOOKUP(A2332,'ADM Details FY17'!$A$3:$M$3515,13,FALSE)</f>
        <v>0.42</v>
      </c>
      <c r="L2332" s="1">
        <f>VLOOKUP(A2332,'ADM Details FY17'!$A$3:$O$3515,15,FALSE)</f>
        <v>0</v>
      </c>
      <c r="M2332" s="1">
        <f>VLOOKUP(A2332,'ADM Details FY17'!$A$3:$P$3515,16,FALSE)</f>
        <v>0</v>
      </c>
      <c r="N2332" s="1">
        <f>VLOOKUP(A2332,'ADM Details FY17'!$A$3:$Q$3515,17,FALSE)</f>
        <v>0</v>
      </c>
      <c r="O2332" s="1">
        <f>VLOOKUP(A2332,'ADM Details FY17'!$A$3:$S$3515,19,FALSE)</f>
        <v>0</v>
      </c>
      <c r="P2332" s="1">
        <f>VLOOKUP(A2332,'ADM Details FY17'!$A$3:$U$3515,21,FALSE)</f>
        <v>0</v>
      </c>
      <c r="Q2332" s="1">
        <f>VLOOKUP(A2332,'ADM Details FY17'!$A$3:$V$3515,22,FALSE)</f>
        <v>0</v>
      </c>
      <c r="R2332" s="1">
        <f>VLOOKUP(A2332,'ADM Details FY17'!$A$3:$W$3515,23,FALSE)</f>
        <v>0</v>
      </c>
      <c r="S2332" s="1">
        <f>VLOOKUP(A2332,'ADM Details FY17'!$A$3:$X$3515,24,FALSE)</f>
        <v>0</v>
      </c>
      <c r="T2332" s="1">
        <f>VLOOKUP(A2332,'ADM Details FY17'!$A$3:$Y$3515,25,FALSE)</f>
        <v>0</v>
      </c>
      <c r="U2332" s="1">
        <f>VLOOKUP(A2332,'ADM Details FY17'!$A$3:$AA$3515,27,FALSE)</f>
        <v>0</v>
      </c>
      <c r="V2332" s="1">
        <f>IFERROR(VLOOKUP(C2332,'eindex _tget pp '!$A$4:$E$615,5,FALSE),0)</f>
        <v>603.23820988312741</v>
      </c>
      <c r="W2332" s="31">
        <f>IFERROR(VLOOKUP(C2332,'eindex _tget pp '!$A$4:$F$615,6,FALSE),0)</f>
        <v>0.99769192409999996</v>
      </c>
      <c r="X2332" s="4">
        <f>IFERROR(VLOOKUP(B2332,'eschools 16'!$A$2:$F$25,6,FALSE),1)</f>
        <v>1</v>
      </c>
      <c r="Y2332" s="1">
        <f t="shared" si="180"/>
        <v>63.34</v>
      </c>
      <c r="Z2332" s="1">
        <f t="shared" si="181"/>
        <v>113.98</v>
      </c>
      <c r="AA2332" s="31">
        <f>IFERROR(VLOOKUP(C2332,'eindex _tget pp '!$A$4:$G$615,7,FALSE),0)</f>
        <v>0.49943411500000001</v>
      </c>
      <c r="AB2332" s="1">
        <f>VLOOKUP(A2332,'ADM Details FY17'!$A$3:$AB$3515,28,FALSE)</f>
        <v>0</v>
      </c>
      <c r="AC2332" s="1">
        <f t="shared" si="182"/>
        <v>0</v>
      </c>
      <c r="AD2332" s="1">
        <f t="shared" si="183"/>
        <v>0.42</v>
      </c>
      <c r="AE2332" s="1">
        <f t="shared" si="184"/>
        <v>63</v>
      </c>
    </row>
    <row r="2333" spans="1:31" x14ac:dyDescent="0.25">
      <c r="A2333" t="str">
        <f>B2333&amp;"-"&amp;COUNTIF($B$3:B2333,B2333)</f>
        <v>614-49</v>
      </c>
      <c r="B2333">
        <v>614</v>
      </c>
      <c r="C2333" s="18">
        <f>VLOOKUP(A2333,'ADM Details FY17'!$A$3:$D$3515,4,FALSE)</f>
        <v>48009</v>
      </c>
      <c r="D2333" s="1">
        <f>VLOOKUP(A2333,'ADM Details FY17'!$A$3:$E$3515,5,FALSE)</f>
        <v>1.56</v>
      </c>
      <c r="E2333" s="1">
        <f>VLOOKUP(A2333,'ADM Details FY17'!$A$3:$F$3515,6,FALSE)</f>
        <v>0</v>
      </c>
      <c r="F2333" s="1">
        <f>VLOOKUP(A2333,'ADM Details FY17'!$A$3:$G$3515,7,FALSE)</f>
        <v>0.98</v>
      </c>
      <c r="G2333" s="1">
        <f>VLOOKUP(A2333,'ADM Details FY17'!$A$3:$H$3515,8,FALSE)</f>
        <v>0</v>
      </c>
      <c r="H2333" s="1">
        <f>VLOOKUP(A2333,'ADM Details FY17'!$A$3:$I$3515,9,FALSE)</f>
        <v>0</v>
      </c>
      <c r="I2333" s="1">
        <f>VLOOKUP(A2333,'ADM Details FY17'!$A$3:$J$3517,10,FALSE)</f>
        <v>0</v>
      </c>
      <c r="J2333" s="1">
        <f>VLOOKUP(A2333,'ADM Details FY17'!$A$3:$K$3515,11,FALSE)</f>
        <v>0</v>
      </c>
      <c r="K2333" s="1">
        <f>VLOOKUP(A2333,'ADM Details FY17'!$A$3:$M$3515,13,FALSE)</f>
        <v>1.56</v>
      </c>
      <c r="L2333" s="1">
        <f>VLOOKUP(A2333,'ADM Details FY17'!$A$3:$O$3515,15,FALSE)</f>
        <v>0</v>
      </c>
      <c r="M2333" s="1">
        <f>VLOOKUP(A2333,'ADM Details FY17'!$A$3:$P$3515,16,FALSE)</f>
        <v>0</v>
      </c>
      <c r="N2333" s="1">
        <f>VLOOKUP(A2333,'ADM Details FY17'!$A$3:$Q$3515,17,FALSE)</f>
        <v>0</v>
      </c>
      <c r="O2333" s="1">
        <f>VLOOKUP(A2333,'ADM Details FY17'!$A$3:$S$3515,19,FALSE)</f>
        <v>0</v>
      </c>
      <c r="P2333" s="1">
        <f>VLOOKUP(A2333,'ADM Details FY17'!$A$3:$U$3515,21,FALSE)</f>
        <v>0</v>
      </c>
      <c r="Q2333" s="1">
        <f>VLOOKUP(A2333,'ADM Details FY17'!$A$3:$V$3515,22,FALSE)</f>
        <v>0</v>
      </c>
      <c r="R2333" s="1">
        <f>VLOOKUP(A2333,'ADM Details FY17'!$A$3:$W$3515,23,FALSE)</f>
        <v>0</v>
      </c>
      <c r="S2333" s="1">
        <f>VLOOKUP(A2333,'ADM Details FY17'!$A$3:$X$3515,24,FALSE)</f>
        <v>0</v>
      </c>
      <c r="T2333" s="1">
        <f>VLOOKUP(A2333,'ADM Details FY17'!$A$3:$Y$3515,25,FALSE)</f>
        <v>0</v>
      </c>
      <c r="U2333" s="1">
        <f>VLOOKUP(A2333,'ADM Details FY17'!$A$3:$AA$3515,27,FALSE)</f>
        <v>0</v>
      </c>
      <c r="V2333" s="1">
        <f>IFERROR(VLOOKUP(C2333,'eindex _tget pp '!$A$4:$E$615,5,FALSE),0)</f>
        <v>468.28425942335389</v>
      </c>
      <c r="W2333" s="31">
        <f>IFERROR(VLOOKUP(C2333,'eindex _tget pp '!$A$4:$F$615,6,FALSE),0)</f>
        <v>0.35964185119999997</v>
      </c>
      <c r="X2333" s="4">
        <f>IFERROR(VLOOKUP(B2333,'eschools 16'!$A$2:$F$25,6,FALSE),1)</f>
        <v>1</v>
      </c>
      <c r="Y2333" s="1">
        <f t="shared" si="180"/>
        <v>182.63</v>
      </c>
      <c r="Z2333" s="1">
        <f t="shared" si="181"/>
        <v>152.6</v>
      </c>
      <c r="AA2333" s="31">
        <f>IFERROR(VLOOKUP(C2333,'eindex _tget pp '!$A$4:$G$615,7,FALSE),0)</f>
        <v>0.49280977799999998</v>
      </c>
      <c r="AB2333" s="1">
        <f>VLOOKUP(A2333,'ADM Details FY17'!$A$3:$AB$3515,28,FALSE)</f>
        <v>0</v>
      </c>
      <c r="AC2333" s="1">
        <f t="shared" si="182"/>
        <v>0</v>
      </c>
      <c r="AD2333" s="1">
        <f t="shared" si="183"/>
        <v>1.56</v>
      </c>
      <c r="AE2333" s="1">
        <f t="shared" si="184"/>
        <v>234</v>
      </c>
    </row>
    <row r="2334" spans="1:31" x14ac:dyDescent="0.25">
      <c r="A2334" t="str">
        <f>B2334&amp;"-"&amp;COUNTIF($B$3:B2334,B2334)</f>
        <v>614-50</v>
      </c>
      <c r="B2334">
        <v>614</v>
      </c>
      <c r="C2334" s="18">
        <f>VLOOKUP(A2334,'ADM Details FY17'!$A$3:$D$3515,4,FALSE)</f>
        <v>44222</v>
      </c>
      <c r="D2334" s="1">
        <f>VLOOKUP(A2334,'ADM Details FY17'!$A$3:$E$3515,5,FALSE)</f>
        <v>0.5</v>
      </c>
      <c r="E2334" s="1">
        <f>VLOOKUP(A2334,'ADM Details FY17'!$A$3:$F$3515,6,FALSE)</f>
        <v>0</v>
      </c>
      <c r="F2334" s="1">
        <f>VLOOKUP(A2334,'ADM Details FY17'!$A$3:$G$3515,7,FALSE)</f>
        <v>0</v>
      </c>
      <c r="G2334" s="1">
        <f>VLOOKUP(A2334,'ADM Details FY17'!$A$3:$H$3515,8,FALSE)</f>
        <v>0.28000000000000003</v>
      </c>
      <c r="H2334" s="1">
        <f>VLOOKUP(A2334,'ADM Details FY17'!$A$3:$I$3515,9,FALSE)</f>
        <v>0</v>
      </c>
      <c r="I2334" s="1">
        <f>VLOOKUP(A2334,'ADM Details FY17'!$A$3:$J$3517,10,FALSE)</f>
        <v>0</v>
      </c>
      <c r="J2334" s="1">
        <f>VLOOKUP(A2334,'ADM Details FY17'!$A$3:$K$3515,11,FALSE)</f>
        <v>0</v>
      </c>
      <c r="K2334" s="1">
        <f>VLOOKUP(A2334,'ADM Details FY17'!$A$3:$M$3515,13,FALSE)</f>
        <v>0.5</v>
      </c>
      <c r="L2334" s="1">
        <f>VLOOKUP(A2334,'ADM Details FY17'!$A$3:$O$3515,15,FALSE)</f>
        <v>0</v>
      </c>
      <c r="M2334" s="1">
        <f>VLOOKUP(A2334,'ADM Details FY17'!$A$3:$P$3515,16,FALSE)</f>
        <v>0</v>
      </c>
      <c r="N2334" s="1">
        <f>VLOOKUP(A2334,'ADM Details FY17'!$A$3:$Q$3515,17,FALSE)</f>
        <v>0</v>
      </c>
      <c r="O2334" s="1">
        <f>VLOOKUP(A2334,'ADM Details FY17'!$A$3:$S$3515,19,FALSE)</f>
        <v>0</v>
      </c>
      <c r="P2334" s="1">
        <f>VLOOKUP(A2334,'ADM Details FY17'!$A$3:$U$3515,21,FALSE)</f>
        <v>0</v>
      </c>
      <c r="Q2334" s="1">
        <f>VLOOKUP(A2334,'ADM Details FY17'!$A$3:$V$3515,22,FALSE)</f>
        <v>0</v>
      </c>
      <c r="R2334" s="1">
        <f>VLOOKUP(A2334,'ADM Details FY17'!$A$3:$W$3515,23,FALSE)</f>
        <v>0</v>
      </c>
      <c r="S2334" s="1">
        <f>VLOOKUP(A2334,'ADM Details FY17'!$A$3:$X$3515,24,FALSE)</f>
        <v>0</v>
      </c>
      <c r="T2334" s="1">
        <f>VLOOKUP(A2334,'ADM Details FY17'!$A$3:$Y$3515,25,FALSE)</f>
        <v>0</v>
      </c>
      <c r="U2334" s="1">
        <f>VLOOKUP(A2334,'ADM Details FY17'!$A$3:$AA$3515,27,FALSE)</f>
        <v>0</v>
      </c>
      <c r="V2334" s="1">
        <f>IFERROR(VLOOKUP(C2334,'eindex _tget pp '!$A$4:$E$615,5,FALSE),0)</f>
        <v>2005.6923339137481</v>
      </c>
      <c r="W2334" s="31">
        <f>IFERROR(VLOOKUP(C2334,'eindex _tget pp '!$A$4:$F$615,6,FALSE),0)</f>
        <v>2.0357047353</v>
      </c>
      <c r="X2334" s="4">
        <f>IFERROR(VLOOKUP(B2334,'eschools 16'!$A$2:$F$25,6,FALSE),1)</f>
        <v>1</v>
      </c>
      <c r="Y2334" s="1">
        <f t="shared" si="180"/>
        <v>250.71</v>
      </c>
      <c r="Z2334" s="1">
        <f t="shared" si="181"/>
        <v>276.86</v>
      </c>
      <c r="AA2334" s="31">
        <f>IFERROR(VLOOKUP(C2334,'eindex _tget pp '!$A$4:$G$615,7,FALSE),0)</f>
        <v>0.894678058</v>
      </c>
      <c r="AB2334" s="1">
        <f>VLOOKUP(A2334,'ADM Details FY17'!$A$3:$AB$3515,28,FALSE)</f>
        <v>0</v>
      </c>
      <c r="AC2334" s="1">
        <f t="shared" si="182"/>
        <v>0</v>
      </c>
      <c r="AD2334" s="1">
        <f t="shared" si="183"/>
        <v>0.5</v>
      </c>
      <c r="AE2334" s="1">
        <f t="shared" si="184"/>
        <v>75</v>
      </c>
    </row>
    <row r="2335" spans="1:31" x14ac:dyDescent="0.25">
      <c r="A2335" t="str">
        <f>B2335&amp;"-"&amp;COUNTIF($B$3:B2335,B2335)</f>
        <v>614-51</v>
      </c>
      <c r="B2335">
        <v>614</v>
      </c>
      <c r="C2335" s="18">
        <f>VLOOKUP(A2335,'ADM Details FY17'!$A$3:$D$3515,4,FALSE)</f>
        <v>44321</v>
      </c>
      <c r="D2335" s="1">
        <f>VLOOKUP(A2335,'ADM Details FY17'!$A$3:$E$3515,5,FALSE)</f>
        <v>0.1</v>
      </c>
      <c r="E2335" s="1">
        <f>VLOOKUP(A2335,'ADM Details FY17'!$A$3:$F$3515,6,FALSE)</f>
        <v>0</v>
      </c>
      <c r="F2335" s="1">
        <f>VLOOKUP(A2335,'ADM Details FY17'!$A$3:$G$3515,7,FALSE)</f>
        <v>0</v>
      </c>
      <c r="G2335" s="1">
        <f>VLOOKUP(A2335,'ADM Details FY17'!$A$3:$H$3515,8,FALSE)</f>
        <v>0</v>
      </c>
      <c r="H2335" s="1">
        <f>VLOOKUP(A2335,'ADM Details FY17'!$A$3:$I$3515,9,FALSE)</f>
        <v>0</v>
      </c>
      <c r="I2335" s="1">
        <f>VLOOKUP(A2335,'ADM Details FY17'!$A$3:$J$3517,10,FALSE)</f>
        <v>0</v>
      </c>
      <c r="J2335" s="1">
        <f>VLOOKUP(A2335,'ADM Details FY17'!$A$3:$K$3515,11,FALSE)</f>
        <v>0</v>
      </c>
      <c r="K2335" s="1">
        <f>VLOOKUP(A2335,'ADM Details FY17'!$A$3:$M$3515,13,FALSE)</f>
        <v>0.1</v>
      </c>
      <c r="L2335" s="1">
        <f>VLOOKUP(A2335,'ADM Details FY17'!$A$3:$O$3515,15,FALSE)</f>
        <v>0</v>
      </c>
      <c r="M2335" s="1">
        <f>VLOOKUP(A2335,'ADM Details FY17'!$A$3:$P$3515,16,FALSE)</f>
        <v>0</v>
      </c>
      <c r="N2335" s="1">
        <f>VLOOKUP(A2335,'ADM Details FY17'!$A$3:$Q$3515,17,FALSE)</f>
        <v>0</v>
      </c>
      <c r="O2335" s="1">
        <f>VLOOKUP(A2335,'ADM Details FY17'!$A$3:$S$3515,19,FALSE)</f>
        <v>0</v>
      </c>
      <c r="P2335" s="1">
        <f>VLOOKUP(A2335,'ADM Details FY17'!$A$3:$U$3515,21,FALSE)</f>
        <v>0</v>
      </c>
      <c r="Q2335" s="1">
        <f>VLOOKUP(A2335,'ADM Details FY17'!$A$3:$V$3515,22,FALSE)</f>
        <v>0</v>
      </c>
      <c r="R2335" s="1">
        <f>VLOOKUP(A2335,'ADM Details FY17'!$A$3:$W$3515,23,FALSE)</f>
        <v>0</v>
      </c>
      <c r="S2335" s="1">
        <f>VLOOKUP(A2335,'ADM Details FY17'!$A$3:$X$3515,24,FALSE)</f>
        <v>0</v>
      </c>
      <c r="T2335" s="1">
        <f>VLOOKUP(A2335,'ADM Details FY17'!$A$3:$Y$3515,25,FALSE)</f>
        <v>0</v>
      </c>
      <c r="U2335" s="1">
        <f>VLOOKUP(A2335,'ADM Details FY17'!$A$3:$AA$3515,27,FALSE)</f>
        <v>0</v>
      </c>
      <c r="V2335" s="1">
        <f>IFERROR(VLOOKUP(C2335,'eindex _tget pp '!$A$4:$E$615,5,FALSE),0)</f>
        <v>66.672622304181317</v>
      </c>
      <c r="W2335" s="31">
        <f>IFERROR(VLOOKUP(C2335,'eindex _tget pp '!$A$4:$F$615,6,FALSE),0)</f>
        <v>1.0722218955</v>
      </c>
      <c r="X2335" s="4">
        <f>IFERROR(VLOOKUP(B2335,'eschools 16'!$A$2:$F$25,6,FALSE),1)</f>
        <v>1</v>
      </c>
      <c r="Y2335" s="1">
        <f t="shared" si="180"/>
        <v>1.67</v>
      </c>
      <c r="Z2335" s="1">
        <f t="shared" si="181"/>
        <v>29.16</v>
      </c>
      <c r="AA2335" s="31">
        <f>IFERROR(VLOOKUP(C2335,'eindex _tget pp '!$A$4:$G$615,7,FALSE),0)</f>
        <v>0.40251422199999998</v>
      </c>
      <c r="AB2335" s="1">
        <f>VLOOKUP(A2335,'ADM Details FY17'!$A$3:$AB$3515,28,FALSE)</f>
        <v>0</v>
      </c>
      <c r="AC2335" s="1">
        <f t="shared" si="182"/>
        <v>0</v>
      </c>
      <c r="AD2335" s="1">
        <f t="shared" si="183"/>
        <v>0.1</v>
      </c>
      <c r="AE2335" s="1">
        <f t="shared" si="184"/>
        <v>15</v>
      </c>
    </row>
    <row r="2336" spans="1:31" x14ac:dyDescent="0.25">
      <c r="A2336" t="str">
        <f>B2336&amp;"-"&amp;COUNTIF($B$3:B2336,B2336)</f>
        <v>614-52</v>
      </c>
      <c r="B2336">
        <v>614</v>
      </c>
      <c r="C2336" s="18">
        <f>VLOOKUP(A2336,'ADM Details FY17'!$A$3:$D$3515,4,FALSE)</f>
        <v>44339</v>
      </c>
      <c r="D2336" s="1">
        <f>VLOOKUP(A2336,'ADM Details FY17'!$A$3:$E$3515,5,FALSE)</f>
        <v>1.54</v>
      </c>
      <c r="E2336" s="1">
        <f>VLOOKUP(A2336,'ADM Details FY17'!$A$3:$F$3515,6,FALSE)</f>
        <v>0</v>
      </c>
      <c r="F2336" s="1">
        <f>VLOOKUP(A2336,'ADM Details FY17'!$A$3:$G$3515,7,FALSE)</f>
        <v>0.95</v>
      </c>
      <c r="G2336" s="1">
        <f>VLOOKUP(A2336,'ADM Details FY17'!$A$3:$H$3515,8,FALSE)</f>
        <v>0</v>
      </c>
      <c r="H2336" s="1">
        <f>VLOOKUP(A2336,'ADM Details FY17'!$A$3:$I$3515,9,FALSE)</f>
        <v>0</v>
      </c>
      <c r="I2336" s="1">
        <f>VLOOKUP(A2336,'ADM Details FY17'!$A$3:$J$3517,10,FALSE)</f>
        <v>0</v>
      </c>
      <c r="J2336" s="1">
        <f>VLOOKUP(A2336,'ADM Details FY17'!$A$3:$K$3515,11,FALSE)</f>
        <v>0</v>
      </c>
      <c r="K2336" s="1">
        <f>VLOOKUP(A2336,'ADM Details FY17'!$A$3:$M$3515,13,FALSE)</f>
        <v>1.54</v>
      </c>
      <c r="L2336" s="1">
        <f>VLOOKUP(A2336,'ADM Details FY17'!$A$3:$O$3515,15,FALSE)</f>
        <v>0</v>
      </c>
      <c r="M2336" s="1">
        <f>VLOOKUP(A2336,'ADM Details FY17'!$A$3:$P$3515,16,FALSE)</f>
        <v>0</v>
      </c>
      <c r="N2336" s="1">
        <f>VLOOKUP(A2336,'ADM Details FY17'!$A$3:$Q$3515,17,FALSE)</f>
        <v>0</v>
      </c>
      <c r="O2336" s="1">
        <f>VLOOKUP(A2336,'ADM Details FY17'!$A$3:$S$3515,19,FALSE)</f>
        <v>0</v>
      </c>
      <c r="P2336" s="1">
        <f>VLOOKUP(A2336,'ADM Details FY17'!$A$3:$U$3515,21,FALSE)</f>
        <v>0</v>
      </c>
      <c r="Q2336" s="1">
        <f>VLOOKUP(A2336,'ADM Details FY17'!$A$3:$V$3515,22,FALSE)</f>
        <v>0</v>
      </c>
      <c r="R2336" s="1">
        <f>VLOOKUP(A2336,'ADM Details FY17'!$A$3:$W$3515,23,FALSE)</f>
        <v>0</v>
      </c>
      <c r="S2336" s="1">
        <f>VLOOKUP(A2336,'ADM Details FY17'!$A$3:$X$3515,24,FALSE)</f>
        <v>0</v>
      </c>
      <c r="T2336" s="1">
        <f>VLOOKUP(A2336,'ADM Details FY17'!$A$3:$Y$3515,25,FALSE)</f>
        <v>0</v>
      </c>
      <c r="U2336" s="1">
        <f>VLOOKUP(A2336,'ADM Details FY17'!$A$3:$AA$3515,27,FALSE)</f>
        <v>0</v>
      </c>
      <c r="V2336" s="1">
        <f>IFERROR(VLOOKUP(C2336,'eindex _tget pp '!$A$4:$E$615,5,FALSE),0)</f>
        <v>1629.5136154616</v>
      </c>
      <c r="W2336" s="31">
        <f>IFERROR(VLOOKUP(C2336,'eindex _tget pp '!$A$4:$F$615,6,FALSE),0)</f>
        <v>3.5729060320000001</v>
      </c>
      <c r="X2336" s="4">
        <f>IFERROR(VLOOKUP(B2336,'eschools 16'!$A$2:$F$25,6,FALSE),1)</f>
        <v>1</v>
      </c>
      <c r="Y2336" s="1">
        <f t="shared" si="180"/>
        <v>627.36</v>
      </c>
      <c r="Z2336" s="1">
        <f t="shared" si="181"/>
        <v>1496.62</v>
      </c>
      <c r="AA2336" s="31">
        <f>IFERROR(VLOOKUP(C2336,'eindex _tget pp '!$A$4:$G$615,7,FALSE),0)</f>
        <v>0.81499694199999995</v>
      </c>
      <c r="AB2336" s="1">
        <f>VLOOKUP(A2336,'ADM Details FY17'!$A$3:$AB$3515,28,FALSE)</f>
        <v>0</v>
      </c>
      <c r="AC2336" s="1">
        <f t="shared" si="182"/>
        <v>0</v>
      </c>
      <c r="AD2336" s="1">
        <f t="shared" si="183"/>
        <v>1.54</v>
      </c>
      <c r="AE2336" s="1">
        <f t="shared" si="184"/>
        <v>231</v>
      </c>
    </row>
    <row r="2337" spans="1:31" x14ac:dyDescent="0.25">
      <c r="A2337" t="str">
        <f>B2337&amp;"-"&amp;COUNTIF($B$3:B2337,B2337)</f>
        <v>614-53</v>
      </c>
      <c r="B2337">
        <v>614</v>
      </c>
      <c r="C2337" s="18">
        <f>VLOOKUP(A2337,'ADM Details FY17'!$A$3:$D$3515,4,FALSE)</f>
        <v>45476</v>
      </c>
      <c r="D2337" s="1">
        <f>VLOOKUP(A2337,'ADM Details FY17'!$A$3:$E$3515,5,FALSE)</f>
        <v>1</v>
      </c>
      <c r="E2337" s="1">
        <f>VLOOKUP(A2337,'ADM Details FY17'!$A$3:$F$3515,6,FALSE)</f>
        <v>0</v>
      </c>
      <c r="F2337" s="1">
        <f>VLOOKUP(A2337,'ADM Details FY17'!$A$3:$G$3515,7,FALSE)</f>
        <v>0</v>
      </c>
      <c r="G2337" s="1">
        <f>VLOOKUP(A2337,'ADM Details FY17'!$A$3:$H$3515,8,FALSE)</f>
        <v>0</v>
      </c>
      <c r="H2337" s="1">
        <f>VLOOKUP(A2337,'ADM Details FY17'!$A$3:$I$3515,9,FALSE)</f>
        <v>0</v>
      </c>
      <c r="I2337" s="1">
        <f>VLOOKUP(A2337,'ADM Details FY17'!$A$3:$J$3517,10,FALSE)</f>
        <v>0</v>
      </c>
      <c r="J2337" s="1">
        <f>VLOOKUP(A2337,'ADM Details FY17'!$A$3:$K$3515,11,FALSE)</f>
        <v>0</v>
      </c>
      <c r="K2337" s="1">
        <f>VLOOKUP(A2337,'ADM Details FY17'!$A$3:$M$3515,13,FALSE)</f>
        <v>1</v>
      </c>
      <c r="L2337" s="1">
        <f>VLOOKUP(A2337,'ADM Details FY17'!$A$3:$O$3515,15,FALSE)</f>
        <v>0</v>
      </c>
      <c r="M2337" s="1">
        <f>VLOOKUP(A2337,'ADM Details FY17'!$A$3:$P$3515,16,FALSE)</f>
        <v>0</v>
      </c>
      <c r="N2337" s="1">
        <f>VLOOKUP(A2337,'ADM Details FY17'!$A$3:$Q$3515,17,FALSE)</f>
        <v>0</v>
      </c>
      <c r="O2337" s="1">
        <f>VLOOKUP(A2337,'ADM Details FY17'!$A$3:$S$3515,19,FALSE)</f>
        <v>0</v>
      </c>
      <c r="P2337" s="1">
        <f>VLOOKUP(A2337,'ADM Details FY17'!$A$3:$U$3515,21,FALSE)</f>
        <v>0</v>
      </c>
      <c r="Q2337" s="1">
        <f>VLOOKUP(A2337,'ADM Details FY17'!$A$3:$V$3515,22,FALSE)</f>
        <v>0</v>
      </c>
      <c r="R2337" s="1">
        <f>VLOOKUP(A2337,'ADM Details FY17'!$A$3:$W$3515,23,FALSE)</f>
        <v>0</v>
      </c>
      <c r="S2337" s="1">
        <f>VLOOKUP(A2337,'ADM Details FY17'!$A$3:$X$3515,24,FALSE)</f>
        <v>0</v>
      </c>
      <c r="T2337" s="1">
        <f>VLOOKUP(A2337,'ADM Details FY17'!$A$3:$Y$3515,25,FALSE)</f>
        <v>0</v>
      </c>
      <c r="U2337" s="1">
        <f>VLOOKUP(A2337,'ADM Details FY17'!$A$3:$AA$3515,27,FALSE)</f>
        <v>0</v>
      </c>
      <c r="V2337" s="1">
        <f>IFERROR(VLOOKUP(C2337,'eindex _tget pp '!$A$4:$E$615,5,FALSE),0)</f>
        <v>408.33117339325418</v>
      </c>
      <c r="W2337" s="31">
        <f>IFERROR(VLOOKUP(C2337,'eindex _tget pp '!$A$4:$F$615,6,FALSE),0)</f>
        <v>0.2709221322</v>
      </c>
      <c r="X2337" s="4">
        <f>IFERROR(VLOOKUP(B2337,'eschools 16'!$A$2:$F$25,6,FALSE),1)</f>
        <v>1</v>
      </c>
      <c r="Y2337" s="1">
        <f t="shared" si="180"/>
        <v>102.08</v>
      </c>
      <c r="Z2337" s="1">
        <f t="shared" si="181"/>
        <v>73.69</v>
      </c>
      <c r="AA2337" s="31">
        <f>IFERROR(VLOOKUP(C2337,'eindex _tget pp '!$A$4:$G$615,7,FALSE),0)</f>
        <v>0.48444025899999998</v>
      </c>
      <c r="AB2337" s="1">
        <f>VLOOKUP(A2337,'ADM Details FY17'!$A$3:$AB$3515,28,FALSE)</f>
        <v>0</v>
      </c>
      <c r="AC2337" s="1">
        <f t="shared" si="182"/>
        <v>0</v>
      </c>
      <c r="AD2337" s="1">
        <f t="shared" si="183"/>
        <v>1</v>
      </c>
      <c r="AE2337" s="1">
        <f t="shared" si="184"/>
        <v>150</v>
      </c>
    </row>
    <row r="2338" spans="1:31" x14ac:dyDescent="0.25">
      <c r="A2338" t="str">
        <f>B2338&amp;"-"&amp;COUNTIF($B$3:B2338,B2338)</f>
        <v>614-54</v>
      </c>
      <c r="B2338">
        <v>614</v>
      </c>
      <c r="C2338" s="18">
        <f>VLOOKUP(A2338,'ADM Details FY17'!$A$3:$D$3515,4,FALSE)</f>
        <v>44404</v>
      </c>
      <c r="D2338" s="1">
        <f>VLOOKUP(A2338,'ADM Details FY17'!$A$3:$E$3515,5,FALSE)</f>
        <v>0.17</v>
      </c>
      <c r="E2338" s="1">
        <f>VLOOKUP(A2338,'ADM Details FY17'!$A$3:$F$3515,6,FALSE)</f>
        <v>0</v>
      </c>
      <c r="F2338" s="1">
        <f>VLOOKUP(A2338,'ADM Details FY17'!$A$3:$G$3515,7,FALSE)</f>
        <v>0</v>
      </c>
      <c r="G2338" s="1">
        <f>VLOOKUP(A2338,'ADM Details FY17'!$A$3:$H$3515,8,FALSE)</f>
        <v>0</v>
      </c>
      <c r="H2338" s="1">
        <f>VLOOKUP(A2338,'ADM Details FY17'!$A$3:$I$3515,9,FALSE)</f>
        <v>0</v>
      </c>
      <c r="I2338" s="1">
        <f>VLOOKUP(A2338,'ADM Details FY17'!$A$3:$J$3517,10,FALSE)</f>
        <v>0</v>
      </c>
      <c r="J2338" s="1">
        <f>VLOOKUP(A2338,'ADM Details FY17'!$A$3:$K$3515,11,FALSE)</f>
        <v>0</v>
      </c>
      <c r="K2338" s="1">
        <f>VLOOKUP(A2338,'ADM Details FY17'!$A$3:$M$3515,13,FALSE)</f>
        <v>0.17</v>
      </c>
      <c r="L2338" s="1">
        <f>VLOOKUP(A2338,'ADM Details FY17'!$A$3:$O$3515,15,FALSE)</f>
        <v>0</v>
      </c>
      <c r="M2338" s="1">
        <f>VLOOKUP(A2338,'ADM Details FY17'!$A$3:$P$3515,16,FALSE)</f>
        <v>0</v>
      </c>
      <c r="N2338" s="1">
        <f>VLOOKUP(A2338,'ADM Details FY17'!$A$3:$Q$3515,17,FALSE)</f>
        <v>0</v>
      </c>
      <c r="O2338" s="1">
        <f>VLOOKUP(A2338,'ADM Details FY17'!$A$3:$S$3515,19,FALSE)</f>
        <v>0</v>
      </c>
      <c r="P2338" s="1">
        <f>VLOOKUP(A2338,'ADM Details FY17'!$A$3:$U$3515,21,FALSE)</f>
        <v>0</v>
      </c>
      <c r="Q2338" s="1">
        <f>VLOOKUP(A2338,'ADM Details FY17'!$A$3:$V$3515,22,FALSE)</f>
        <v>0</v>
      </c>
      <c r="R2338" s="1">
        <f>VLOOKUP(A2338,'ADM Details FY17'!$A$3:$W$3515,23,FALSE)</f>
        <v>0</v>
      </c>
      <c r="S2338" s="1">
        <f>VLOOKUP(A2338,'ADM Details FY17'!$A$3:$X$3515,24,FALSE)</f>
        <v>0</v>
      </c>
      <c r="T2338" s="1">
        <f>VLOOKUP(A2338,'ADM Details FY17'!$A$3:$Y$3515,25,FALSE)</f>
        <v>0</v>
      </c>
      <c r="U2338" s="1">
        <f>VLOOKUP(A2338,'ADM Details FY17'!$A$3:$AA$3515,27,FALSE)</f>
        <v>0</v>
      </c>
      <c r="V2338" s="1">
        <f>IFERROR(VLOOKUP(C2338,'eindex _tget pp '!$A$4:$E$615,5,FALSE),0)</f>
        <v>845.49030935431153</v>
      </c>
      <c r="W2338" s="31">
        <f>IFERROR(VLOOKUP(C2338,'eindex _tget pp '!$A$4:$F$615,6,FALSE),0)</f>
        <v>3.6750902770999998</v>
      </c>
      <c r="X2338" s="4">
        <f>IFERROR(VLOOKUP(B2338,'eschools 16'!$A$2:$F$25,6,FALSE),1)</f>
        <v>1</v>
      </c>
      <c r="Y2338" s="1">
        <f t="shared" si="180"/>
        <v>35.93</v>
      </c>
      <c r="Z2338" s="1">
        <f t="shared" si="181"/>
        <v>169.94</v>
      </c>
      <c r="AA2338" s="31">
        <f>IFERROR(VLOOKUP(C2338,'eindex _tget pp '!$A$4:$G$615,7,FALSE),0)</f>
        <v>0.67177512299999997</v>
      </c>
      <c r="AB2338" s="1">
        <f>VLOOKUP(A2338,'ADM Details FY17'!$A$3:$AB$3515,28,FALSE)</f>
        <v>0</v>
      </c>
      <c r="AC2338" s="1">
        <f t="shared" si="182"/>
        <v>0</v>
      </c>
      <c r="AD2338" s="1">
        <f t="shared" si="183"/>
        <v>0.17</v>
      </c>
      <c r="AE2338" s="1">
        <f t="shared" si="184"/>
        <v>25.500000000000004</v>
      </c>
    </row>
    <row r="2339" spans="1:31" x14ac:dyDescent="0.25">
      <c r="A2339" t="str">
        <f>B2339&amp;"-"&amp;COUNTIF($B$3:B2339,B2339)</f>
        <v>614-55</v>
      </c>
      <c r="B2339">
        <v>614</v>
      </c>
      <c r="C2339" s="18">
        <f>VLOOKUP(A2339,'ADM Details FY17'!$A$3:$D$3515,4,FALSE)</f>
        <v>45526</v>
      </c>
      <c r="D2339" s="1">
        <f>VLOOKUP(A2339,'ADM Details FY17'!$A$3:$E$3515,5,FALSE)</f>
        <v>0.39</v>
      </c>
      <c r="E2339" s="1">
        <f>VLOOKUP(A2339,'ADM Details FY17'!$A$3:$F$3515,6,FALSE)</f>
        <v>0</v>
      </c>
      <c r="F2339" s="1">
        <f>VLOOKUP(A2339,'ADM Details FY17'!$A$3:$G$3515,7,FALSE)</f>
        <v>0</v>
      </c>
      <c r="G2339" s="1">
        <f>VLOOKUP(A2339,'ADM Details FY17'!$A$3:$H$3515,8,FALSE)</f>
        <v>0</v>
      </c>
      <c r="H2339" s="1">
        <f>VLOOKUP(A2339,'ADM Details FY17'!$A$3:$I$3515,9,FALSE)</f>
        <v>0</v>
      </c>
      <c r="I2339" s="1">
        <f>VLOOKUP(A2339,'ADM Details FY17'!$A$3:$J$3517,10,FALSE)</f>
        <v>0.39</v>
      </c>
      <c r="J2339" s="1">
        <f>VLOOKUP(A2339,'ADM Details FY17'!$A$3:$K$3515,11,FALSE)</f>
        <v>0</v>
      </c>
      <c r="K2339" s="1">
        <f>VLOOKUP(A2339,'ADM Details FY17'!$A$3:$M$3515,13,FALSE)</f>
        <v>0.39</v>
      </c>
      <c r="L2339" s="1">
        <f>VLOOKUP(A2339,'ADM Details FY17'!$A$3:$O$3515,15,FALSE)</f>
        <v>0</v>
      </c>
      <c r="M2339" s="1">
        <f>VLOOKUP(A2339,'ADM Details FY17'!$A$3:$P$3515,16,FALSE)</f>
        <v>0</v>
      </c>
      <c r="N2339" s="1">
        <f>VLOOKUP(A2339,'ADM Details FY17'!$A$3:$Q$3515,17,FALSE)</f>
        <v>0</v>
      </c>
      <c r="O2339" s="1">
        <f>VLOOKUP(A2339,'ADM Details FY17'!$A$3:$S$3515,19,FALSE)</f>
        <v>0</v>
      </c>
      <c r="P2339" s="1">
        <f>VLOOKUP(A2339,'ADM Details FY17'!$A$3:$U$3515,21,FALSE)</f>
        <v>0</v>
      </c>
      <c r="Q2339" s="1">
        <f>VLOOKUP(A2339,'ADM Details FY17'!$A$3:$V$3515,22,FALSE)</f>
        <v>0</v>
      </c>
      <c r="R2339" s="1">
        <f>VLOOKUP(A2339,'ADM Details FY17'!$A$3:$W$3515,23,FALSE)</f>
        <v>0</v>
      </c>
      <c r="S2339" s="1">
        <f>VLOOKUP(A2339,'ADM Details FY17'!$A$3:$X$3515,24,FALSE)</f>
        <v>0</v>
      </c>
      <c r="T2339" s="1">
        <f>VLOOKUP(A2339,'ADM Details FY17'!$A$3:$Y$3515,25,FALSE)</f>
        <v>0</v>
      </c>
      <c r="U2339" s="1">
        <f>VLOOKUP(A2339,'ADM Details FY17'!$A$3:$AA$3515,27,FALSE)</f>
        <v>0</v>
      </c>
      <c r="V2339" s="1">
        <f>IFERROR(VLOOKUP(C2339,'eindex _tget pp '!$A$4:$E$615,5,FALSE),0)</f>
        <v>968.95290066844495</v>
      </c>
      <c r="W2339" s="31">
        <f>IFERROR(VLOOKUP(C2339,'eindex _tget pp '!$A$4:$F$615,6,FALSE),0)</f>
        <v>1.1584366071000001</v>
      </c>
      <c r="X2339" s="4">
        <f>IFERROR(VLOOKUP(B2339,'eschools 16'!$A$2:$F$25,6,FALSE),1)</f>
        <v>1</v>
      </c>
      <c r="Y2339" s="1">
        <f t="shared" si="180"/>
        <v>94.47</v>
      </c>
      <c r="Z2339" s="1">
        <f t="shared" si="181"/>
        <v>122.89</v>
      </c>
      <c r="AA2339" s="31">
        <f>IFERROR(VLOOKUP(C2339,'eindex _tget pp '!$A$4:$G$615,7,FALSE),0)</f>
        <v>0.71518743299999998</v>
      </c>
      <c r="AB2339" s="1">
        <f>VLOOKUP(A2339,'ADM Details FY17'!$A$3:$AB$3515,28,FALSE)</f>
        <v>0</v>
      </c>
      <c r="AC2339" s="1">
        <f t="shared" si="182"/>
        <v>0</v>
      </c>
      <c r="AD2339" s="1">
        <f t="shared" si="183"/>
        <v>0.39</v>
      </c>
      <c r="AE2339" s="1">
        <f t="shared" si="184"/>
        <v>58.5</v>
      </c>
    </row>
    <row r="2340" spans="1:31" x14ac:dyDescent="0.25">
      <c r="A2340" t="str">
        <f>B2340&amp;"-"&amp;COUNTIF($B$3:B2340,B2340)</f>
        <v>614-56</v>
      </c>
      <c r="B2340">
        <v>614</v>
      </c>
      <c r="C2340" s="18">
        <f>VLOOKUP(A2340,'ADM Details FY17'!$A$3:$D$3515,4,FALSE)</f>
        <v>48777</v>
      </c>
      <c r="D2340" s="1">
        <f>VLOOKUP(A2340,'ADM Details FY17'!$A$3:$E$3515,5,FALSE)</f>
        <v>1</v>
      </c>
      <c r="E2340" s="1">
        <f>VLOOKUP(A2340,'ADM Details FY17'!$A$3:$F$3515,6,FALSE)</f>
        <v>0</v>
      </c>
      <c r="F2340" s="1">
        <f>VLOOKUP(A2340,'ADM Details FY17'!$A$3:$G$3515,7,FALSE)</f>
        <v>0</v>
      </c>
      <c r="G2340" s="1">
        <f>VLOOKUP(A2340,'ADM Details FY17'!$A$3:$H$3515,8,FALSE)</f>
        <v>0</v>
      </c>
      <c r="H2340" s="1">
        <f>VLOOKUP(A2340,'ADM Details FY17'!$A$3:$I$3515,9,FALSE)</f>
        <v>0</v>
      </c>
      <c r="I2340" s="1">
        <f>VLOOKUP(A2340,'ADM Details FY17'!$A$3:$J$3517,10,FALSE)</f>
        <v>0</v>
      </c>
      <c r="J2340" s="1">
        <f>VLOOKUP(A2340,'ADM Details FY17'!$A$3:$K$3515,11,FALSE)</f>
        <v>0.87</v>
      </c>
      <c r="K2340" s="1">
        <f>VLOOKUP(A2340,'ADM Details FY17'!$A$3:$M$3515,13,FALSE)</f>
        <v>1</v>
      </c>
      <c r="L2340" s="1">
        <f>VLOOKUP(A2340,'ADM Details FY17'!$A$3:$O$3515,15,FALSE)</f>
        <v>0</v>
      </c>
      <c r="M2340" s="1">
        <f>VLOOKUP(A2340,'ADM Details FY17'!$A$3:$P$3515,16,FALSE)</f>
        <v>0</v>
      </c>
      <c r="N2340" s="1">
        <f>VLOOKUP(A2340,'ADM Details FY17'!$A$3:$Q$3515,17,FALSE)</f>
        <v>0</v>
      </c>
      <c r="O2340" s="1">
        <f>VLOOKUP(A2340,'ADM Details FY17'!$A$3:$S$3515,19,FALSE)</f>
        <v>0</v>
      </c>
      <c r="P2340" s="1">
        <f>VLOOKUP(A2340,'ADM Details FY17'!$A$3:$U$3515,21,FALSE)</f>
        <v>0</v>
      </c>
      <c r="Q2340" s="1">
        <f>VLOOKUP(A2340,'ADM Details FY17'!$A$3:$V$3515,22,FALSE)</f>
        <v>0</v>
      </c>
      <c r="R2340" s="1">
        <f>VLOOKUP(A2340,'ADM Details FY17'!$A$3:$W$3515,23,FALSE)</f>
        <v>0</v>
      </c>
      <c r="S2340" s="1">
        <f>VLOOKUP(A2340,'ADM Details FY17'!$A$3:$X$3515,24,FALSE)</f>
        <v>0</v>
      </c>
      <c r="T2340" s="1">
        <f>VLOOKUP(A2340,'ADM Details FY17'!$A$3:$Y$3515,25,FALSE)</f>
        <v>0</v>
      </c>
      <c r="U2340" s="1">
        <f>VLOOKUP(A2340,'ADM Details FY17'!$A$3:$AA$3515,27,FALSE)</f>
        <v>0</v>
      </c>
      <c r="V2340" s="1">
        <f>IFERROR(VLOOKUP(C2340,'eindex _tget pp '!$A$4:$E$615,5,FALSE),0)</f>
        <v>811.08376763064939</v>
      </c>
      <c r="W2340" s="31">
        <f>IFERROR(VLOOKUP(C2340,'eindex _tget pp '!$A$4:$F$615,6,FALSE),0)</f>
        <v>1.6542573671</v>
      </c>
      <c r="X2340" s="4">
        <f>IFERROR(VLOOKUP(B2340,'eschools 16'!$A$2:$F$25,6,FALSE),1)</f>
        <v>1</v>
      </c>
      <c r="Y2340" s="1">
        <f t="shared" si="180"/>
        <v>202.77</v>
      </c>
      <c r="Z2340" s="1">
        <f t="shared" si="181"/>
        <v>449.96</v>
      </c>
      <c r="AA2340" s="31">
        <f>IFERROR(VLOOKUP(C2340,'eindex _tget pp '!$A$4:$G$615,7,FALSE),0)</f>
        <v>0.59801164600000001</v>
      </c>
      <c r="AB2340" s="1">
        <f>VLOOKUP(A2340,'ADM Details FY17'!$A$3:$AB$3515,28,FALSE)</f>
        <v>0</v>
      </c>
      <c r="AC2340" s="1">
        <f t="shared" si="182"/>
        <v>0</v>
      </c>
      <c r="AD2340" s="1">
        <f t="shared" si="183"/>
        <v>1</v>
      </c>
      <c r="AE2340" s="1">
        <f t="shared" si="184"/>
        <v>150</v>
      </c>
    </row>
    <row r="2341" spans="1:31" x14ac:dyDescent="0.25">
      <c r="A2341" t="str">
        <f>B2341&amp;"-"&amp;COUNTIF($B$3:B2341,B2341)</f>
        <v>614-57</v>
      </c>
      <c r="B2341">
        <v>614</v>
      </c>
      <c r="C2341" s="18">
        <f>VLOOKUP(A2341,'ADM Details FY17'!$A$3:$D$3515,4,FALSE)</f>
        <v>44453</v>
      </c>
      <c r="D2341" s="1">
        <f>VLOOKUP(A2341,'ADM Details FY17'!$A$3:$E$3515,5,FALSE)</f>
        <v>1.36</v>
      </c>
      <c r="E2341" s="1">
        <f>VLOOKUP(A2341,'ADM Details FY17'!$A$3:$F$3515,6,FALSE)</f>
        <v>0</v>
      </c>
      <c r="F2341" s="1">
        <f>VLOOKUP(A2341,'ADM Details FY17'!$A$3:$G$3515,7,FALSE)</f>
        <v>0</v>
      </c>
      <c r="G2341" s="1">
        <f>VLOOKUP(A2341,'ADM Details FY17'!$A$3:$H$3515,8,FALSE)</f>
        <v>1</v>
      </c>
      <c r="H2341" s="1">
        <f>VLOOKUP(A2341,'ADM Details FY17'!$A$3:$I$3515,9,FALSE)</f>
        <v>0</v>
      </c>
      <c r="I2341" s="1">
        <f>VLOOKUP(A2341,'ADM Details FY17'!$A$3:$J$3517,10,FALSE)</f>
        <v>0</v>
      </c>
      <c r="J2341" s="1">
        <f>VLOOKUP(A2341,'ADM Details FY17'!$A$3:$K$3515,11,FALSE)</f>
        <v>0</v>
      </c>
      <c r="K2341" s="1">
        <f>VLOOKUP(A2341,'ADM Details FY17'!$A$3:$M$3515,13,FALSE)</f>
        <v>1.36</v>
      </c>
      <c r="L2341" s="1">
        <f>VLOOKUP(A2341,'ADM Details FY17'!$A$3:$O$3515,15,FALSE)</f>
        <v>0</v>
      </c>
      <c r="M2341" s="1">
        <f>VLOOKUP(A2341,'ADM Details FY17'!$A$3:$P$3515,16,FALSE)</f>
        <v>0</v>
      </c>
      <c r="N2341" s="1">
        <f>VLOOKUP(A2341,'ADM Details FY17'!$A$3:$Q$3515,17,FALSE)</f>
        <v>0</v>
      </c>
      <c r="O2341" s="1">
        <f>VLOOKUP(A2341,'ADM Details FY17'!$A$3:$S$3515,19,FALSE)</f>
        <v>0</v>
      </c>
      <c r="P2341" s="1">
        <f>VLOOKUP(A2341,'ADM Details FY17'!$A$3:$U$3515,21,FALSE)</f>
        <v>0</v>
      </c>
      <c r="Q2341" s="1">
        <f>VLOOKUP(A2341,'ADM Details FY17'!$A$3:$V$3515,22,FALSE)</f>
        <v>0</v>
      </c>
      <c r="R2341" s="1">
        <f>VLOOKUP(A2341,'ADM Details FY17'!$A$3:$W$3515,23,FALSE)</f>
        <v>0</v>
      </c>
      <c r="S2341" s="1">
        <f>VLOOKUP(A2341,'ADM Details FY17'!$A$3:$X$3515,24,FALSE)</f>
        <v>0</v>
      </c>
      <c r="T2341" s="1">
        <f>VLOOKUP(A2341,'ADM Details FY17'!$A$3:$Y$3515,25,FALSE)</f>
        <v>0</v>
      </c>
      <c r="U2341" s="1">
        <f>VLOOKUP(A2341,'ADM Details FY17'!$A$3:$AA$3515,27,FALSE)</f>
        <v>0</v>
      </c>
      <c r="V2341" s="1">
        <f>IFERROR(VLOOKUP(C2341,'eindex _tget pp '!$A$4:$E$615,5,FALSE),0)</f>
        <v>619.34967114587289</v>
      </c>
      <c r="W2341" s="31">
        <f>IFERROR(VLOOKUP(C2341,'eindex _tget pp '!$A$4:$F$615,6,FALSE),0)</f>
        <v>1.6817848263999999</v>
      </c>
      <c r="X2341" s="4">
        <f>IFERROR(VLOOKUP(B2341,'eschools 16'!$A$2:$F$25,6,FALSE),1)</f>
        <v>1</v>
      </c>
      <c r="Y2341" s="1">
        <f t="shared" si="180"/>
        <v>210.58</v>
      </c>
      <c r="Z2341" s="1">
        <f t="shared" si="181"/>
        <v>622.13</v>
      </c>
      <c r="AA2341" s="31">
        <f>IFERROR(VLOOKUP(C2341,'eindex _tget pp '!$A$4:$G$615,7,FALSE),0)</f>
        <v>0.57930011599999998</v>
      </c>
      <c r="AB2341" s="1">
        <f>VLOOKUP(A2341,'ADM Details FY17'!$A$3:$AB$3515,28,FALSE)</f>
        <v>0</v>
      </c>
      <c r="AC2341" s="1">
        <f t="shared" si="182"/>
        <v>0</v>
      </c>
      <c r="AD2341" s="1">
        <f t="shared" si="183"/>
        <v>1.36</v>
      </c>
      <c r="AE2341" s="1">
        <f t="shared" si="184"/>
        <v>204.00000000000003</v>
      </c>
    </row>
    <row r="2342" spans="1:31" x14ac:dyDescent="0.25">
      <c r="A2342" t="str">
        <f>B2342&amp;"-"&amp;COUNTIF($B$3:B2342,B2342)</f>
        <v>614-58</v>
      </c>
      <c r="B2342">
        <v>614</v>
      </c>
      <c r="C2342" s="18">
        <f>VLOOKUP(A2342,'ADM Details FY17'!$A$3:$D$3515,4,FALSE)</f>
        <v>48025</v>
      </c>
      <c r="D2342" s="1">
        <f>VLOOKUP(A2342,'ADM Details FY17'!$A$3:$E$3515,5,FALSE)</f>
        <v>0.18</v>
      </c>
      <c r="E2342" s="1">
        <f>VLOOKUP(A2342,'ADM Details FY17'!$A$3:$F$3515,6,FALSE)</f>
        <v>0</v>
      </c>
      <c r="F2342" s="1">
        <f>VLOOKUP(A2342,'ADM Details FY17'!$A$3:$G$3515,7,FALSE)</f>
        <v>0</v>
      </c>
      <c r="G2342" s="1">
        <f>VLOOKUP(A2342,'ADM Details FY17'!$A$3:$H$3515,8,FALSE)</f>
        <v>0</v>
      </c>
      <c r="H2342" s="1">
        <f>VLOOKUP(A2342,'ADM Details FY17'!$A$3:$I$3515,9,FALSE)</f>
        <v>0</v>
      </c>
      <c r="I2342" s="1">
        <f>VLOOKUP(A2342,'ADM Details FY17'!$A$3:$J$3517,10,FALSE)</f>
        <v>0</v>
      </c>
      <c r="J2342" s="1">
        <f>VLOOKUP(A2342,'ADM Details FY17'!$A$3:$K$3515,11,FALSE)</f>
        <v>0</v>
      </c>
      <c r="K2342" s="1">
        <f>VLOOKUP(A2342,'ADM Details FY17'!$A$3:$M$3515,13,FALSE)</f>
        <v>0.18</v>
      </c>
      <c r="L2342" s="1">
        <f>VLOOKUP(A2342,'ADM Details FY17'!$A$3:$O$3515,15,FALSE)</f>
        <v>0</v>
      </c>
      <c r="M2342" s="1">
        <f>VLOOKUP(A2342,'ADM Details FY17'!$A$3:$P$3515,16,FALSE)</f>
        <v>0</v>
      </c>
      <c r="N2342" s="1">
        <f>VLOOKUP(A2342,'ADM Details FY17'!$A$3:$Q$3515,17,FALSE)</f>
        <v>0</v>
      </c>
      <c r="O2342" s="1">
        <f>VLOOKUP(A2342,'ADM Details FY17'!$A$3:$S$3515,19,FALSE)</f>
        <v>0</v>
      </c>
      <c r="P2342" s="1">
        <f>VLOOKUP(A2342,'ADM Details FY17'!$A$3:$U$3515,21,FALSE)</f>
        <v>0</v>
      </c>
      <c r="Q2342" s="1">
        <f>VLOOKUP(A2342,'ADM Details FY17'!$A$3:$V$3515,22,FALSE)</f>
        <v>0</v>
      </c>
      <c r="R2342" s="1">
        <f>VLOOKUP(A2342,'ADM Details FY17'!$A$3:$W$3515,23,FALSE)</f>
        <v>0</v>
      </c>
      <c r="S2342" s="1">
        <f>VLOOKUP(A2342,'ADM Details FY17'!$A$3:$X$3515,24,FALSE)</f>
        <v>0</v>
      </c>
      <c r="T2342" s="1">
        <f>VLOOKUP(A2342,'ADM Details FY17'!$A$3:$Y$3515,25,FALSE)</f>
        <v>0</v>
      </c>
      <c r="U2342" s="1">
        <f>VLOOKUP(A2342,'ADM Details FY17'!$A$3:$AA$3515,27,FALSE)</f>
        <v>0</v>
      </c>
      <c r="V2342" s="1">
        <f>IFERROR(VLOOKUP(C2342,'eindex _tget pp '!$A$4:$E$615,5,FALSE),0)</f>
        <v>327.50029904695037</v>
      </c>
      <c r="W2342" s="31">
        <f>IFERROR(VLOOKUP(C2342,'eindex _tget pp '!$A$4:$F$615,6,FALSE),0)</f>
        <v>0.84953125740000002</v>
      </c>
      <c r="X2342" s="4">
        <f>IFERROR(VLOOKUP(B2342,'eschools 16'!$A$2:$F$25,6,FALSE),1)</f>
        <v>1</v>
      </c>
      <c r="Y2342" s="1">
        <f t="shared" si="180"/>
        <v>14.74</v>
      </c>
      <c r="Z2342" s="1">
        <f t="shared" si="181"/>
        <v>41.59</v>
      </c>
      <c r="AA2342" s="31">
        <f>IFERROR(VLOOKUP(C2342,'eindex _tget pp '!$A$4:$G$615,7,FALSE),0)</f>
        <v>0.454795159</v>
      </c>
      <c r="AB2342" s="1">
        <f>VLOOKUP(A2342,'ADM Details FY17'!$A$3:$AB$3515,28,FALSE)</f>
        <v>0</v>
      </c>
      <c r="AC2342" s="1">
        <f t="shared" si="182"/>
        <v>0</v>
      </c>
      <c r="AD2342" s="1">
        <f t="shared" si="183"/>
        <v>0.18</v>
      </c>
      <c r="AE2342" s="1">
        <f t="shared" si="184"/>
        <v>27</v>
      </c>
    </row>
    <row r="2343" spans="1:31" x14ac:dyDescent="0.25">
      <c r="A2343" t="str">
        <f>B2343&amp;"-"&amp;COUNTIF($B$3:B2343,B2343)</f>
        <v>614-59</v>
      </c>
      <c r="B2343">
        <v>614</v>
      </c>
      <c r="C2343" s="18">
        <f>VLOOKUP(A2343,'ADM Details FY17'!$A$3:$D$3515,4,FALSE)</f>
        <v>48033</v>
      </c>
      <c r="D2343" s="1">
        <f>VLOOKUP(A2343,'ADM Details FY17'!$A$3:$E$3515,5,FALSE)</f>
        <v>1</v>
      </c>
      <c r="E2343" s="1">
        <f>VLOOKUP(A2343,'ADM Details FY17'!$A$3:$F$3515,6,FALSE)</f>
        <v>0</v>
      </c>
      <c r="F2343" s="1">
        <f>VLOOKUP(A2343,'ADM Details FY17'!$A$3:$G$3515,7,FALSE)</f>
        <v>0</v>
      </c>
      <c r="G2343" s="1">
        <f>VLOOKUP(A2343,'ADM Details FY17'!$A$3:$H$3515,8,FALSE)</f>
        <v>0</v>
      </c>
      <c r="H2343" s="1">
        <f>VLOOKUP(A2343,'ADM Details FY17'!$A$3:$I$3515,9,FALSE)</f>
        <v>0</v>
      </c>
      <c r="I2343" s="1">
        <f>VLOOKUP(A2343,'ADM Details FY17'!$A$3:$J$3517,10,FALSE)</f>
        <v>0</v>
      </c>
      <c r="J2343" s="1">
        <f>VLOOKUP(A2343,'ADM Details FY17'!$A$3:$K$3515,11,FALSE)</f>
        <v>0</v>
      </c>
      <c r="K2343" s="1">
        <f>VLOOKUP(A2343,'ADM Details FY17'!$A$3:$M$3515,13,FALSE)</f>
        <v>1</v>
      </c>
      <c r="L2343" s="1">
        <f>VLOOKUP(A2343,'ADM Details FY17'!$A$3:$O$3515,15,FALSE)</f>
        <v>0</v>
      </c>
      <c r="M2343" s="1">
        <f>VLOOKUP(A2343,'ADM Details FY17'!$A$3:$P$3515,16,FALSE)</f>
        <v>0</v>
      </c>
      <c r="N2343" s="1">
        <f>VLOOKUP(A2343,'ADM Details FY17'!$A$3:$Q$3515,17,FALSE)</f>
        <v>0</v>
      </c>
      <c r="O2343" s="1">
        <f>VLOOKUP(A2343,'ADM Details FY17'!$A$3:$S$3515,19,FALSE)</f>
        <v>0</v>
      </c>
      <c r="P2343" s="1">
        <f>VLOOKUP(A2343,'ADM Details FY17'!$A$3:$U$3515,21,FALSE)</f>
        <v>0</v>
      </c>
      <c r="Q2343" s="1">
        <f>VLOOKUP(A2343,'ADM Details FY17'!$A$3:$V$3515,22,FALSE)</f>
        <v>0</v>
      </c>
      <c r="R2343" s="1">
        <f>VLOOKUP(A2343,'ADM Details FY17'!$A$3:$W$3515,23,FALSE)</f>
        <v>0</v>
      </c>
      <c r="S2343" s="1">
        <f>VLOOKUP(A2343,'ADM Details FY17'!$A$3:$X$3515,24,FALSE)</f>
        <v>0</v>
      </c>
      <c r="T2343" s="1">
        <f>VLOOKUP(A2343,'ADM Details FY17'!$A$3:$Y$3515,25,FALSE)</f>
        <v>0</v>
      </c>
      <c r="U2343" s="1">
        <f>VLOOKUP(A2343,'ADM Details FY17'!$A$3:$AA$3515,27,FALSE)</f>
        <v>0</v>
      </c>
      <c r="V2343" s="1">
        <f>IFERROR(VLOOKUP(C2343,'eindex _tget pp '!$A$4:$E$615,5,FALSE),0)</f>
        <v>19.784028413336806</v>
      </c>
      <c r="W2343" s="31">
        <f>IFERROR(VLOOKUP(C2343,'eindex _tget pp '!$A$4:$F$615,6,FALSE),0)</f>
        <v>0.34353676309999998</v>
      </c>
      <c r="X2343" s="4">
        <f>IFERROR(VLOOKUP(B2343,'eschools 16'!$A$2:$F$25,6,FALSE),1)</f>
        <v>1</v>
      </c>
      <c r="Y2343" s="1">
        <f t="shared" si="180"/>
        <v>4.95</v>
      </c>
      <c r="Z2343" s="1">
        <f t="shared" si="181"/>
        <v>93.44</v>
      </c>
      <c r="AA2343" s="31">
        <f>IFERROR(VLOOKUP(C2343,'eindex _tget pp '!$A$4:$G$615,7,FALSE),0)</f>
        <v>0.31385861199999998</v>
      </c>
      <c r="AB2343" s="1">
        <f>VLOOKUP(A2343,'ADM Details FY17'!$A$3:$AB$3515,28,FALSE)</f>
        <v>0</v>
      </c>
      <c r="AC2343" s="1">
        <f t="shared" si="182"/>
        <v>0</v>
      </c>
      <c r="AD2343" s="1">
        <f t="shared" si="183"/>
        <v>1</v>
      </c>
      <c r="AE2343" s="1">
        <f t="shared" si="184"/>
        <v>150</v>
      </c>
    </row>
    <row r="2344" spans="1:31" x14ac:dyDescent="0.25">
      <c r="A2344" t="str">
        <f>B2344&amp;"-"&amp;COUNTIF($B$3:B2344,B2344)</f>
        <v>614-60</v>
      </c>
      <c r="B2344">
        <v>614</v>
      </c>
      <c r="C2344" s="18">
        <f>VLOOKUP(A2344,'ADM Details FY17'!$A$3:$D$3515,4,FALSE)</f>
        <v>47365</v>
      </c>
      <c r="D2344" s="1">
        <f>VLOOKUP(A2344,'ADM Details FY17'!$A$3:$E$3515,5,FALSE)</f>
        <v>0.42</v>
      </c>
      <c r="E2344" s="1">
        <f>VLOOKUP(A2344,'ADM Details FY17'!$A$3:$F$3515,6,FALSE)</f>
        <v>0</v>
      </c>
      <c r="F2344" s="1">
        <f>VLOOKUP(A2344,'ADM Details FY17'!$A$3:$G$3515,7,FALSE)</f>
        <v>0</v>
      </c>
      <c r="G2344" s="1">
        <f>VLOOKUP(A2344,'ADM Details FY17'!$A$3:$H$3515,8,FALSE)</f>
        <v>0.42</v>
      </c>
      <c r="H2344" s="1">
        <f>VLOOKUP(A2344,'ADM Details FY17'!$A$3:$I$3515,9,FALSE)</f>
        <v>0</v>
      </c>
      <c r="I2344" s="1">
        <f>VLOOKUP(A2344,'ADM Details FY17'!$A$3:$J$3517,10,FALSE)</f>
        <v>0</v>
      </c>
      <c r="J2344" s="1">
        <f>VLOOKUP(A2344,'ADM Details FY17'!$A$3:$K$3515,11,FALSE)</f>
        <v>0</v>
      </c>
      <c r="K2344" s="1">
        <f>VLOOKUP(A2344,'ADM Details FY17'!$A$3:$M$3515,13,FALSE)</f>
        <v>0.42</v>
      </c>
      <c r="L2344" s="1">
        <f>VLOOKUP(A2344,'ADM Details FY17'!$A$3:$O$3515,15,FALSE)</f>
        <v>0</v>
      </c>
      <c r="M2344" s="1">
        <f>VLOOKUP(A2344,'ADM Details FY17'!$A$3:$P$3515,16,FALSE)</f>
        <v>0</v>
      </c>
      <c r="N2344" s="1">
        <f>VLOOKUP(A2344,'ADM Details FY17'!$A$3:$Q$3515,17,FALSE)</f>
        <v>0</v>
      </c>
      <c r="O2344" s="1">
        <f>VLOOKUP(A2344,'ADM Details FY17'!$A$3:$S$3515,19,FALSE)</f>
        <v>0</v>
      </c>
      <c r="P2344" s="1">
        <f>VLOOKUP(A2344,'ADM Details FY17'!$A$3:$U$3515,21,FALSE)</f>
        <v>0</v>
      </c>
      <c r="Q2344" s="1">
        <f>VLOOKUP(A2344,'ADM Details FY17'!$A$3:$V$3515,22,FALSE)</f>
        <v>0</v>
      </c>
      <c r="R2344" s="1">
        <f>VLOOKUP(A2344,'ADM Details FY17'!$A$3:$W$3515,23,FALSE)</f>
        <v>0</v>
      </c>
      <c r="S2344" s="1">
        <f>VLOOKUP(A2344,'ADM Details FY17'!$A$3:$X$3515,24,FALSE)</f>
        <v>0</v>
      </c>
      <c r="T2344" s="1">
        <f>VLOOKUP(A2344,'ADM Details FY17'!$A$3:$Y$3515,25,FALSE)</f>
        <v>0</v>
      </c>
      <c r="U2344" s="1">
        <f>VLOOKUP(A2344,'ADM Details FY17'!$A$3:$AA$3515,27,FALSE)</f>
        <v>0</v>
      </c>
      <c r="V2344" s="1">
        <f>IFERROR(VLOOKUP(C2344,'eindex _tget pp '!$A$4:$E$615,5,FALSE),0)</f>
        <v>4.5108715147415159</v>
      </c>
      <c r="W2344" s="31">
        <f>IFERROR(VLOOKUP(C2344,'eindex _tget pp '!$A$4:$F$615,6,FALSE),0)</f>
        <v>1.4056938290000001</v>
      </c>
      <c r="X2344" s="4">
        <f>IFERROR(VLOOKUP(B2344,'eschools 16'!$A$2:$F$25,6,FALSE),1)</f>
        <v>1</v>
      </c>
      <c r="Y2344" s="1">
        <f t="shared" si="180"/>
        <v>0.47</v>
      </c>
      <c r="Z2344" s="1">
        <f t="shared" si="181"/>
        <v>160.59</v>
      </c>
      <c r="AA2344" s="31">
        <f>IFERROR(VLOOKUP(C2344,'eindex _tget pp '!$A$4:$G$615,7,FALSE),0)</f>
        <v>0.39014385400000001</v>
      </c>
      <c r="AB2344" s="1">
        <f>VLOOKUP(A2344,'ADM Details FY17'!$A$3:$AB$3515,28,FALSE)</f>
        <v>0</v>
      </c>
      <c r="AC2344" s="1">
        <f t="shared" si="182"/>
        <v>0</v>
      </c>
      <c r="AD2344" s="1">
        <f t="shared" si="183"/>
        <v>0.42</v>
      </c>
      <c r="AE2344" s="1">
        <f t="shared" si="184"/>
        <v>63</v>
      </c>
    </row>
    <row r="2345" spans="1:31" x14ac:dyDescent="0.25">
      <c r="A2345" t="str">
        <f>B2345&amp;"-"&amp;COUNTIF($B$3:B2345,B2345)</f>
        <v>614-61</v>
      </c>
      <c r="B2345">
        <v>614</v>
      </c>
      <c r="C2345" s="18">
        <f>VLOOKUP(A2345,'ADM Details FY17'!$A$3:$D$3515,4,FALSE)</f>
        <v>44644</v>
      </c>
      <c r="D2345" s="1">
        <f>VLOOKUP(A2345,'ADM Details FY17'!$A$3:$E$3515,5,FALSE)</f>
        <v>1.72</v>
      </c>
      <c r="E2345" s="1">
        <f>VLOOKUP(A2345,'ADM Details FY17'!$A$3:$F$3515,6,FALSE)</f>
        <v>0</v>
      </c>
      <c r="F2345" s="1">
        <f>VLOOKUP(A2345,'ADM Details FY17'!$A$3:$G$3515,7,FALSE)</f>
        <v>0</v>
      </c>
      <c r="G2345" s="1">
        <f>VLOOKUP(A2345,'ADM Details FY17'!$A$3:$H$3515,8,FALSE)</f>
        <v>0</v>
      </c>
      <c r="H2345" s="1">
        <f>VLOOKUP(A2345,'ADM Details FY17'!$A$3:$I$3515,9,FALSE)</f>
        <v>0</v>
      </c>
      <c r="I2345" s="1">
        <f>VLOOKUP(A2345,'ADM Details FY17'!$A$3:$J$3517,10,FALSE)</f>
        <v>0</v>
      </c>
      <c r="J2345" s="1">
        <f>VLOOKUP(A2345,'ADM Details FY17'!$A$3:$K$3515,11,FALSE)</f>
        <v>0.87</v>
      </c>
      <c r="K2345" s="1">
        <f>VLOOKUP(A2345,'ADM Details FY17'!$A$3:$M$3515,13,FALSE)</f>
        <v>1.72</v>
      </c>
      <c r="L2345" s="1">
        <f>VLOOKUP(A2345,'ADM Details FY17'!$A$3:$O$3515,15,FALSE)</f>
        <v>0</v>
      </c>
      <c r="M2345" s="1">
        <f>VLOOKUP(A2345,'ADM Details FY17'!$A$3:$P$3515,16,FALSE)</f>
        <v>0</v>
      </c>
      <c r="N2345" s="1">
        <f>VLOOKUP(A2345,'ADM Details FY17'!$A$3:$Q$3515,17,FALSE)</f>
        <v>0</v>
      </c>
      <c r="O2345" s="1">
        <f>VLOOKUP(A2345,'ADM Details FY17'!$A$3:$S$3515,19,FALSE)</f>
        <v>0</v>
      </c>
      <c r="P2345" s="1">
        <f>VLOOKUP(A2345,'ADM Details FY17'!$A$3:$U$3515,21,FALSE)</f>
        <v>0</v>
      </c>
      <c r="Q2345" s="1">
        <f>VLOOKUP(A2345,'ADM Details FY17'!$A$3:$V$3515,22,FALSE)</f>
        <v>0</v>
      </c>
      <c r="R2345" s="1">
        <f>VLOOKUP(A2345,'ADM Details FY17'!$A$3:$W$3515,23,FALSE)</f>
        <v>0</v>
      </c>
      <c r="S2345" s="1">
        <f>VLOOKUP(A2345,'ADM Details FY17'!$A$3:$X$3515,24,FALSE)</f>
        <v>0</v>
      </c>
      <c r="T2345" s="1">
        <f>VLOOKUP(A2345,'ADM Details FY17'!$A$3:$Y$3515,25,FALSE)</f>
        <v>0</v>
      </c>
      <c r="U2345" s="1">
        <f>VLOOKUP(A2345,'ADM Details FY17'!$A$3:$AA$3515,27,FALSE)</f>
        <v>0</v>
      </c>
      <c r="V2345" s="1">
        <f>IFERROR(VLOOKUP(C2345,'eindex _tget pp '!$A$4:$E$615,5,FALSE),0)</f>
        <v>593.41777167340967</v>
      </c>
      <c r="W2345" s="31">
        <f>IFERROR(VLOOKUP(C2345,'eindex _tget pp '!$A$4:$F$615,6,FALSE),0)</f>
        <v>1.4357246400000001E-2</v>
      </c>
      <c r="X2345" s="4">
        <f>IFERROR(VLOOKUP(B2345,'eschools 16'!$A$2:$F$25,6,FALSE),1)</f>
        <v>1</v>
      </c>
      <c r="Y2345" s="1">
        <f t="shared" si="180"/>
        <v>255.17</v>
      </c>
      <c r="Z2345" s="1">
        <f t="shared" si="181"/>
        <v>6.72</v>
      </c>
      <c r="AA2345" s="31">
        <f>IFERROR(VLOOKUP(C2345,'eindex _tget pp '!$A$4:$G$615,7,FALSE),0)</f>
        <v>0.60173908799999998</v>
      </c>
      <c r="AB2345" s="1">
        <f>VLOOKUP(A2345,'ADM Details FY17'!$A$3:$AB$3515,28,FALSE)</f>
        <v>0</v>
      </c>
      <c r="AC2345" s="1">
        <f t="shared" si="182"/>
        <v>0</v>
      </c>
      <c r="AD2345" s="1">
        <f t="shared" si="183"/>
        <v>1.72</v>
      </c>
      <c r="AE2345" s="1">
        <f t="shared" si="184"/>
        <v>258</v>
      </c>
    </row>
    <row r="2346" spans="1:31" x14ac:dyDescent="0.25">
      <c r="A2346" t="str">
        <f>B2346&amp;"-"&amp;COUNTIF($B$3:B2346,B2346)</f>
        <v>614-62</v>
      </c>
      <c r="B2346">
        <v>614</v>
      </c>
      <c r="C2346" s="18">
        <f>VLOOKUP(A2346,'ADM Details FY17'!$A$3:$D$3515,4,FALSE)</f>
        <v>44669</v>
      </c>
      <c r="D2346" s="1">
        <f>VLOOKUP(A2346,'ADM Details FY17'!$A$3:$E$3515,5,FALSE)</f>
        <v>1</v>
      </c>
      <c r="E2346" s="1">
        <f>VLOOKUP(A2346,'ADM Details FY17'!$A$3:$F$3515,6,FALSE)</f>
        <v>0</v>
      </c>
      <c r="F2346" s="1">
        <f>VLOOKUP(A2346,'ADM Details FY17'!$A$3:$G$3515,7,FALSE)</f>
        <v>0</v>
      </c>
      <c r="G2346" s="1">
        <f>VLOOKUP(A2346,'ADM Details FY17'!$A$3:$H$3515,8,FALSE)</f>
        <v>0</v>
      </c>
      <c r="H2346" s="1">
        <f>VLOOKUP(A2346,'ADM Details FY17'!$A$3:$I$3515,9,FALSE)</f>
        <v>0</v>
      </c>
      <c r="I2346" s="1">
        <f>VLOOKUP(A2346,'ADM Details FY17'!$A$3:$J$3517,10,FALSE)</f>
        <v>0</v>
      </c>
      <c r="J2346" s="1">
        <f>VLOOKUP(A2346,'ADM Details FY17'!$A$3:$K$3515,11,FALSE)</f>
        <v>0</v>
      </c>
      <c r="K2346" s="1">
        <f>VLOOKUP(A2346,'ADM Details FY17'!$A$3:$M$3515,13,FALSE)</f>
        <v>1</v>
      </c>
      <c r="L2346" s="1">
        <f>VLOOKUP(A2346,'ADM Details FY17'!$A$3:$O$3515,15,FALSE)</f>
        <v>0</v>
      </c>
      <c r="M2346" s="1">
        <f>VLOOKUP(A2346,'ADM Details FY17'!$A$3:$P$3515,16,FALSE)</f>
        <v>0</v>
      </c>
      <c r="N2346" s="1">
        <f>VLOOKUP(A2346,'ADM Details FY17'!$A$3:$Q$3515,17,FALSE)</f>
        <v>0</v>
      </c>
      <c r="O2346" s="1">
        <f>VLOOKUP(A2346,'ADM Details FY17'!$A$3:$S$3515,19,FALSE)</f>
        <v>0</v>
      </c>
      <c r="P2346" s="1">
        <f>VLOOKUP(A2346,'ADM Details FY17'!$A$3:$U$3515,21,FALSE)</f>
        <v>0</v>
      </c>
      <c r="Q2346" s="1">
        <f>VLOOKUP(A2346,'ADM Details FY17'!$A$3:$V$3515,22,FALSE)</f>
        <v>0</v>
      </c>
      <c r="R2346" s="1">
        <f>VLOOKUP(A2346,'ADM Details FY17'!$A$3:$W$3515,23,FALSE)</f>
        <v>0</v>
      </c>
      <c r="S2346" s="1">
        <f>VLOOKUP(A2346,'ADM Details FY17'!$A$3:$X$3515,24,FALSE)</f>
        <v>0</v>
      </c>
      <c r="T2346" s="1">
        <f>VLOOKUP(A2346,'ADM Details FY17'!$A$3:$Y$3515,25,FALSE)</f>
        <v>0</v>
      </c>
      <c r="U2346" s="1">
        <f>VLOOKUP(A2346,'ADM Details FY17'!$A$3:$AA$3515,27,FALSE)</f>
        <v>0</v>
      </c>
      <c r="V2346" s="1">
        <f>IFERROR(VLOOKUP(C2346,'eindex _tget pp '!$A$4:$E$615,5,FALSE),0)</f>
        <v>1012.1062851511117</v>
      </c>
      <c r="W2346" s="31">
        <f>IFERROR(VLOOKUP(C2346,'eindex _tget pp '!$A$4:$F$615,6,FALSE),0)</f>
        <v>3.0597023222000002</v>
      </c>
      <c r="X2346" s="4">
        <f>IFERROR(VLOOKUP(B2346,'eschools 16'!$A$2:$F$25,6,FALSE),1)</f>
        <v>1</v>
      </c>
      <c r="Y2346" s="1">
        <f t="shared" si="180"/>
        <v>253.03</v>
      </c>
      <c r="Z2346" s="1">
        <f t="shared" si="181"/>
        <v>832.24</v>
      </c>
      <c r="AA2346" s="31">
        <f>IFERROR(VLOOKUP(C2346,'eindex _tget pp '!$A$4:$G$615,7,FALSE),0)</f>
        <v>0.75960533500000005</v>
      </c>
      <c r="AB2346" s="1">
        <f>VLOOKUP(A2346,'ADM Details FY17'!$A$3:$AB$3515,28,FALSE)</f>
        <v>0</v>
      </c>
      <c r="AC2346" s="1">
        <f t="shared" si="182"/>
        <v>0</v>
      </c>
      <c r="AD2346" s="1">
        <f t="shared" si="183"/>
        <v>1</v>
      </c>
      <c r="AE2346" s="1">
        <f t="shared" si="184"/>
        <v>150</v>
      </c>
    </row>
    <row r="2347" spans="1:31" x14ac:dyDescent="0.25">
      <c r="A2347" t="str">
        <f>B2347&amp;"-"&amp;COUNTIF($B$3:B2347,B2347)</f>
        <v>614-63</v>
      </c>
      <c r="B2347">
        <v>614</v>
      </c>
      <c r="C2347" s="18">
        <f>VLOOKUP(A2347,'ADM Details FY17'!$A$3:$D$3515,4,FALSE)</f>
        <v>47001</v>
      </c>
      <c r="D2347" s="1">
        <f>VLOOKUP(A2347,'ADM Details FY17'!$A$3:$E$3515,5,FALSE)</f>
        <v>2.54</v>
      </c>
      <c r="E2347" s="1">
        <f>VLOOKUP(A2347,'ADM Details FY17'!$A$3:$F$3515,6,FALSE)</f>
        <v>0</v>
      </c>
      <c r="F2347" s="1">
        <f>VLOOKUP(A2347,'ADM Details FY17'!$A$3:$G$3515,7,FALSE)</f>
        <v>1</v>
      </c>
      <c r="G2347" s="1">
        <f>VLOOKUP(A2347,'ADM Details FY17'!$A$3:$H$3515,8,FALSE)</f>
        <v>0</v>
      </c>
      <c r="H2347" s="1">
        <f>VLOOKUP(A2347,'ADM Details FY17'!$A$3:$I$3515,9,FALSE)</f>
        <v>0</v>
      </c>
      <c r="I2347" s="1">
        <f>VLOOKUP(A2347,'ADM Details FY17'!$A$3:$J$3517,10,FALSE)</f>
        <v>0</v>
      </c>
      <c r="J2347" s="1">
        <f>VLOOKUP(A2347,'ADM Details FY17'!$A$3:$K$3515,11,FALSE)</f>
        <v>0</v>
      </c>
      <c r="K2347" s="1">
        <f>VLOOKUP(A2347,'ADM Details FY17'!$A$3:$M$3515,13,FALSE)</f>
        <v>2.54</v>
      </c>
      <c r="L2347" s="1">
        <f>VLOOKUP(A2347,'ADM Details FY17'!$A$3:$O$3515,15,FALSE)</f>
        <v>0</v>
      </c>
      <c r="M2347" s="1">
        <f>VLOOKUP(A2347,'ADM Details FY17'!$A$3:$P$3515,16,FALSE)</f>
        <v>0</v>
      </c>
      <c r="N2347" s="1">
        <f>VLOOKUP(A2347,'ADM Details FY17'!$A$3:$Q$3515,17,FALSE)</f>
        <v>0</v>
      </c>
      <c r="O2347" s="1">
        <f>VLOOKUP(A2347,'ADM Details FY17'!$A$3:$S$3515,19,FALSE)</f>
        <v>0</v>
      </c>
      <c r="P2347" s="1">
        <f>VLOOKUP(A2347,'ADM Details FY17'!$A$3:$U$3515,21,FALSE)</f>
        <v>0</v>
      </c>
      <c r="Q2347" s="1">
        <f>VLOOKUP(A2347,'ADM Details FY17'!$A$3:$V$3515,22,FALSE)</f>
        <v>0</v>
      </c>
      <c r="R2347" s="1">
        <f>VLOOKUP(A2347,'ADM Details FY17'!$A$3:$W$3515,23,FALSE)</f>
        <v>0</v>
      </c>
      <c r="S2347" s="1">
        <f>VLOOKUP(A2347,'ADM Details FY17'!$A$3:$X$3515,24,FALSE)</f>
        <v>0</v>
      </c>
      <c r="T2347" s="1">
        <f>VLOOKUP(A2347,'ADM Details FY17'!$A$3:$Y$3515,25,FALSE)</f>
        <v>0</v>
      </c>
      <c r="U2347" s="1">
        <f>VLOOKUP(A2347,'ADM Details FY17'!$A$3:$AA$3515,27,FALSE)</f>
        <v>0</v>
      </c>
      <c r="V2347" s="1">
        <f>IFERROR(VLOOKUP(C2347,'eindex _tget pp '!$A$4:$E$615,5,FALSE),0)</f>
        <v>594.36588471020877</v>
      </c>
      <c r="W2347" s="31">
        <f>IFERROR(VLOOKUP(C2347,'eindex _tget pp '!$A$4:$F$615,6,FALSE),0)</f>
        <v>1.1539599354000001</v>
      </c>
      <c r="X2347" s="4">
        <f>IFERROR(VLOOKUP(B2347,'eschools 16'!$A$2:$F$25,6,FALSE),1)</f>
        <v>1</v>
      </c>
      <c r="Y2347" s="1">
        <f t="shared" si="180"/>
        <v>377.42</v>
      </c>
      <c r="Z2347" s="1">
        <f t="shared" si="181"/>
        <v>797.25</v>
      </c>
      <c r="AA2347" s="31">
        <f>IFERROR(VLOOKUP(C2347,'eindex _tget pp '!$A$4:$G$615,7,FALSE),0)</f>
        <v>0.60739051300000002</v>
      </c>
      <c r="AB2347" s="1">
        <f>VLOOKUP(A2347,'ADM Details FY17'!$A$3:$AB$3515,28,FALSE)</f>
        <v>0</v>
      </c>
      <c r="AC2347" s="1">
        <f t="shared" si="182"/>
        <v>0</v>
      </c>
      <c r="AD2347" s="1">
        <f t="shared" si="183"/>
        <v>2.54</v>
      </c>
      <c r="AE2347" s="1">
        <f t="shared" si="184"/>
        <v>381</v>
      </c>
    </row>
    <row r="2348" spans="1:31" x14ac:dyDescent="0.25">
      <c r="A2348" t="str">
        <f>B2348&amp;"-"&amp;COUNTIF($B$3:B2348,B2348)</f>
        <v>614-64</v>
      </c>
      <c r="B2348">
        <v>614</v>
      </c>
      <c r="C2348" s="18">
        <f>VLOOKUP(A2348,'ADM Details FY17'!$A$3:$D$3515,4,FALSE)</f>
        <v>47308</v>
      </c>
      <c r="D2348" s="1">
        <f>VLOOKUP(A2348,'ADM Details FY17'!$A$3:$E$3515,5,FALSE)</f>
        <v>0.34</v>
      </c>
      <c r="E2348" s="1">
        <f>VLOOKUP(A2348,'ADM Details FY17'!$A$3:$F$3515,6,FALSE)</f>
        <v>0</v>
      </c>
      <c r="F2348" s="1">
        <f>VLOOKUP(A2348,'ADM Details FY17'!$A$3:$G$3515,7,FALSE)</f>
        <v>0.17</v>
      </c>
      <c r="G2348" s="1">
        <f>VLOOKUP(A2348,'ADM Details FY17'!$A$3:$H$3515,8,FALSE)</f>
        <v>0</v>
      </c>
      <c r="H2348" s="1">
        <f>VLOOKUP(A2348,'ADM Details FY17'!$A$3:$I$3515,9,FALSE)</f>
        <v>0</v>
      </c>
      <c r="I2348" s="1">
        <f>VLOOKUP(A2348,'ADM Details FY17'!$A$3:$J$3517,10,FALSE)</f>
        <v>0</v>
      </c>
      <c r="J2348" s="1">
        <f>VLOOKUP(A2348,'ADM Details FY17'!$A$3:$K$3515,11,FALSE)</f>
        <v>0</v>
      </c>
      <c r="K2348" s="1">
        <f>VLOOKUP(A2348,'ADM Details FY17'!$A$3:$M$3515,13,FALSE)</f>
        <v>0.34</v>
      </c>
      <c r="L2348" s="1">
        <f>VLOOKUP(A2348,'ADM Details FY17'!$A$3:$O$3515,15,FALSE)</f>
        <v>0</v>
      </c>
      <c r="M2348" s="1">
        <f>VLOOKUP(A2348,'ADM Details FY17'!$A$3:$P$3515,16,FALSE)</f>
        <v>0</v>
      </c>
      <c r="N2348" s="1">
        <f>VLOOKUP(A2348,'ADM Details FY17'!$A$3:$Q$3515,17,FALSE)</f>
        <v>0</v>
      </c>
      <c r="O2348" s="1">
        <f>VLOOKUP(A2348,'ADM Details FY17'!$A$3:$S$3515,19,FALSE)</f>
        <v>0</v>
      </c>
      <c r="P2348" s="1">
        <f>VLOOKUP(A2348,'ADM Details FY17'!$A$3:$U$3515,21,FALSE)</f>
        <v>0</v>
      </c>
      <c r="Q2348" s="1">
        <f>VLOOKUP(A2348,'ADM Details FY17'!$A$3:$V$3515,22,FALSE)</f>
        <v>0</v>
      </c>
      <c r="R2348" s="1">
        <f>VLOOKUP(A2348,'ADM Details FY17'!$A$3:$W$3515,23,FALSE)</f>
        <v>0</v>
      </c>
      <c r="S2348" s="1">
        <f>VLOOKUP(A2348,'ADM Details FY17'!$A$3:$X$3515,24,FALSE)</f>
        <v>0</v>
      </c>
      <c r="T2348" s="1">
        <f>VLOOKUP(A2348,'ADM Details FY17'!$A$3:$Y$3515,25,FALSE)</f>
        <v>0</v>
      </c>
      <c r="U2348" s="1">
        <f>VLOOKUP(A2348,'ADM Details FY17'!$A$3:$AA$3515,27,FALSE)</f>
        <v>0</v>
      </c>
      <c r="V2348" s="1">
        <f>IFERROR(VLOOKUP(C2348,'eindex _tget pp '!$A$4:$E$615,5,FALSE),0)</f>
        <v>425.9892152255639</v>
      </c>
      <c r="W2348" s="31">
        <f>IFERROR(VLOOKUP(C2348,'eindex _tget pp '!$A$4:$F$615,6,FALSE),0)</f>
        <v>1.3515448922</v>
      </c>
      <c r="X2348" s="4">
        <f>IFERROR(VLOOKUP(B2348,'eschools 16'!$A$2:$F$25,6,FALSE),1)</f>
        <v>1</v>
      </c>
      <c r="Y2348" s="1">
        <f t="shared" si="180"/>
        <v>36.21</v>
      </c>
      <c r="Z2348" s="1">
        <f t="shared" si="181"/>
        <v>124.99</v>
      </c>
      <c r="AA2348" s="31">
        <f>IFERROR(VLOOKUP(C2348,'eindex _tget pp '!$A$4:$G$615,7,FALSE),0)</f>
        <v>0.50520379100000001</v>
      </c>
      <c r="AB2348" s="1">
        <f>VLOOKUP(A2348,'ADM Details FY17'!$A$3:$AB$3515,28,FALSE)</f>
        <v>0</v>
      </c>
      <c r="AC2348" s="1">
        <f t="shared" si="182"/>
        <v>0</v>
      </c>
      <c r="AD2348" s="1">
        <f t="shared" si="183"/>
        <v>0.34</v>
      </c>
      <c r="AE2348" s="1">
        <f t="shared" si="184"/>
        <v>51.000000000000007</v>
      </c>
    </row>
    <row r="2349" spans="1:31" x14ac:dyDescent="0.25">
      <c r="A2349" t="str">
        <f>B2349&amp;"-"&amp;COUNTIF($B$3:B2349,B2349)</f>
        <v>614-65</v>
      </c>
      <c r="B2349">
        <v>614</v>
      </c>
      <c r="C2349" s="18">
        <f>VLOOKUP(A2349,'ADM Details FY17'!$A$3:$D$3515,4,FALSE)</f>
        <v>44800</v>
      </c>
      <c r="D2349" s="1">
        <f>VLOOKUP(A2349,'ADM Details FY17'!$A$3:$E$3515,5,FALSE)</f>
        <v>11.2</v>
      </c>
      <c r="E2349" s="1">
        <f>VLOOKUP(A2349,'ADM Details FY17'!$A$3:$F$3515,6,FALSE)</f>
        <v>0</v>
      </c>
      <c r="F2349" s="1">
        <f>VLOOKUP(A2349,'ADM Details FY17'!$A$3:$G$3515,7,FALSE)</f>
        <v>3.04</v>
      </c>
      <c r="G2349" s="1">
        <f>VLOOKUP(A2349,'ADM Details FY17'!$A$3:$H$3515,8,FALSE)</f>
        <v>1.78</v>
      </c>
      <c r="H2349" s="1">
        <f>VLOOKUP(A2349,'ADM Details FY17'!$A$3:$I$3515,9,FALSE)</f>
        <v>0</v>
      </c>
      <c r="I2349" s="1">
        <f>VLOOKUP(A2349,'ADM Details FY17'!$A$3:$J$3517,10,FALSE)</f>
        <v>0</v>
      </c>
      <c r="J2349" s="1">
        <f>VLOOKUP(A2349,'ADM Details FY17'!$A$3:$K$3515,11,FALSE)</f>
        <v>1</v>
      </c>
      <c r="K2349" s="1">
        <f>VLOOKUP(A2349,'ADM Details FY17'!$A$3:$M$3515,13,FALSE)</f>
        <v>11.2</v>
      </c>
      <c r="L2349" s="1">
        <f>VLOOKUP(A2349,'ADM Details FY17'!$A$3:$O$3515,15,FALSE)</f>
        <v>0</v>
      </c>
      <c r="M2349" s="1">
        <f>VLOOKUP(A2349,'ADM Details FY17'!$A$3:$P$3515,16,FALSE)</f>
        <v>0</v>
      </c>
      <c r="N2349" s="1">
        <f>VLOOKUP(A2349,'ADM Details FY17'!$A$3:$Q$3515,17,FALSE)</f>
        <v>0</v>
      </c>
      <c r="O2349" s="1">
        <f>VLOOKUP(A2349,'ADM Details FY17'!$A$3:$S$3515,19,FALSE)</f>
        <v>0</v>
      </c>
      <c r="P2349" s="1">
        <f>VLOOKUP(A2349,'ADM Details FY17'!$A$3:$U$3515,21,FALSE)</f>
        <v>0</v>
      </c>
      <c r="Q2349" s="1">
        <f>VLOOKUP(A2349,'ADM Details FY17'!$A$3:$V$3515,22,FALSE)</f>
        <v>0</v>
      </c>
      <c r="R2349" s="1">
        <f>VLOOKUP(A2349,'ADM Details FY17'!$A$3:$W$3515,23,FALSE)</f>
        <v>0</v>
      </c>
      <c r="S2349" s="1">
        <f>VLOOKUP(A2349,'ADM Details FY17'!$A$3:$X$3515,24,FALSE)</f>
        <v>0</v>
      </c>
      <c r="T2349" s="1">
        <f>VLOOKUP(A2349,'ADM Details FY17'!$A$3:$Y$3515,25,FALSE)</f>
        <v>0</v>
      </c>
      <c r="U2349" s="1">
        <f>VLOOKUP(A2349,'ADM Details FY17'!$A$3:$AA$3515,27,FALSE)</f>
        <v>0</v>
      </c>
      <c r="V2349" s="1">
        <f>IFERROR(VLOOKUP(C2349,'eindex _tget pp '!$A$4:$E$615,5,FALSE),0)</f>
        <v>751.72908667041872</v>
      </c>
      <c r="W2349" s="31">
        <f>IFERROR(VLOOKUP(C2349,'eindex _tget pp '!$A$4:$F$615,6,FALSE),0)</f>
        <v>1.7261732700000001</v>
      </c>
      <c r="X2349" s="4">
        <f>IFERROR(VLOOKUP(B2349,'eschools 16'!$A$2:$F$25,6,FALSE),1)</f>
        <v>1</v>
      </c>
      <c r="Y2349" s="1">
        <f t="shared" si="180"/>
        <v>2104.84</v>
      </c>
      <c r="Z2349" s="1">
        <f t="shared" si="181"/>
        <v>5258.61</v>
      </c>
      <c r="AA2349" s="31">
        <f>IFERROR(VLOOKUP(C2349,'eindex _tget pp '!$A$4:$G$615,7,FALSE),0)</f>
        <v>0.59243781699999998</v>
      </c>
      <c r="AB2349" s="1">
        <f>VLOOKUP(A2349,'ADM Details FY17'!$A$3:$AB$3515,28,FALSE)</f>
        <v>0</v>
      </c>
      <c r="AC2349" s="1">
        <f t="shared" si="182"/>
        <v>0</v>
      </c>
      <c r="AD2349" s="1">
        <f t="shared" si="183"/>
        <v>11.2</v>
      </c>
      <c r="AE2349" s="1">
        <f t="shared" si="184"/>
        <v>1680</v>
      </c>
    </row>
    <row r="2350" spans="1:31" x14ac:dyDescent="0.25">
      <c r="A2350" t="str">
        <f>B2350&amp;"-"&amp;COUNTIF($B$3:B2350,B2350)</f>
        <v>614-66</v>
      </c>
      <c r="B2350">
        <v>614</v>
      </c>
      <c r="C2350" s="18">
        <f>VLOOKUP(A2350,'ADM Details FY17'!$A$3:$D$3515,4,FALSE)</f>
        <v>49064</v>
      </c>
      <c r="D2350" s="1">
        <f>VLOOKUP(A2350,'ADM Details FY17'!$A$3:$E$3515,5,FALSE)</f>
        <v>1</v>
      </c>
      <c r="E2350" s="1">
        <f>VLOOKUP(A2350,'ADM Details FY17'!$A$3:$F$3515,6,FALSE)</f>
        <v>0</v>
      </c>
      <c r="F2350" s="1">
        <f>VLOOKUP(A2350,'ADM Details FY17'!$A$3:$G$3515,7,FALSE)</f>
        <v>0</v>
      </c>
      <c r="G2350" s="1">
        <f>VLOOKUP(A2350,'ADM Details FY17'!$A$3:$H$3515,8,FALSE)</f>
        <v>0</v>
      </c>
      <c r="H2350" s="1">
        <f>VLOOKUP(A2350,'ADM Details FY17'!$A$3:$I$3515,9,FALSE)</f>
        <v>0</v>
      </c>
      <c r="I2350" s="1">
        <f>VLOOKUP(A2350,'ADM Details FY17'!$A$3:$J$3517,10,FALSE)</f>
        <v>0</v>
      </c>
      <c r="J2350" s="1">
        <f>VLOOKUP(A2350,'ADM Details FY17'!$A$3:$K$3515,11,FALSE)</f>
        <v>0</v>
      </c>
      <c r="K2350" s="1">
        <f>VLOOKUP(A2350,'ADM Details FY17'!$A$3:$M$3515,13,FALSE)</f>
        <v>1</v>
      </c>
      <c r="L2350" s="1">
        <f>VLOOKUP(A2350,'ADM Details FY17'!$A$3:$O$3515,15,FALSE)</f>
        <v>0</v>
      </c>
      <c r="M2350" s="1">
        <f>VLOOKUP(A2350,'ADM Details FY17'!$A$3:$P$3515,16,FALSE)</f>
        <v>0</v>
      </c>
      <c r="N2350" s="1">
        <f>VLOOKUP(A2350,'ADM Details FY17'!$A$3:$Q$3515,17,FALSE)</f>
        <v>0</v>
      </c>
      <c r="O2350" s="1">
        <f>VLOOKUP(A2350,'ADM Details FY17'!$A$3:$S$3515,19,FALSE)</f>
        <v>0</v>
      </c>
      <c r="P2350" s="1">
        <f>VLOOKUP(A2350,'ADM Details FY17'!$A$3:$U$3515,21,FALSE)</f>
        <v>0</v>
      </c>
      <c r="Q2350" s="1">
        <f>VLOOKUP(A2350,'ADM Details FY17'!$A$3:$V$3515,22,FALSE)</f>
        <v>0</v>
      </c>
      <c r="R2350" s="1">
        <f>VLOOKUP(A2350,'ADM Details FY17'!$A$3:$W$3515,23,FALSE)</f>
        <v>0</v>
      </c>
      <c r="S2350" s="1">
        <f>VLOOKUP(A2350,'ADM Details FY17'!$A$3:$X$3515,24,FALSE)</f>
        <v>0</v>
      </c>
      <c r="T2350" s="1">
        <f>VLOOKUP(A2350,'ADM Details FY17'!$A$3:$Y$3515,25,FALSE)</f>
        <v>0</v>
      </c>
      <c r="U2350" s="1">
        <f>VLOOKUP(A2350,'ADM Details FY17'!$A$3:$AA$3515,27,FALSE)</f>
        <v>0</v>
      </c>
      <c r="V2350" s="1">
        <f>IFERROR(VLOOKUP(C2350,'eindex _tget pp '!$A$4:$E$615,5,FALSE),0)</f>
        <v>1377.7151390436995</v>
      </c>
      <c r="W2350" s="31">
        <f>IFERROR(VLOOKUP(C2350,'eindex _tget pp '!$A$4:$F$615,6,FALSE),0)</f>
        <v>2.4500605139</v>
      </c>
      <c r="X2350" s="4">
        <f>IFERROR(VLOOKUP(B2350,'eschools 16'!$A$2:$F$25,6,FALSE),1)</f>
        <v>1</v>
      </c>
      <c r="Y2350" s="1">
        <f t="shared" si="180"/>
        <v>344.43</v>
      </c>
      <c r="Z2350" s="1">
        <f t="shared" si="181"/>
        <v>666.42</v>
      </c>
      <c r="AA2350" s="31">
        <f>IFERROR(VLOOKUP(C2350,'eindex _tget pp '!$A$4:$G$615,7,FALSE),0)</f>
        <v>0.79012251600000005</v>
      </c>
      <c r="AB2350" s="1">
        <f>VLOOKUP(A2350,'ADM Details FY17'!$A$3:$AB$3515,28,FALSE)</f>
        <v>0</v>
      </c>
      <c r="AC2350" s="1">
        <f t="shared" si="182"/>
        <v>0</v>
      </c>
      <c r="AD2350" s="1">
        <f t="shared" si="183"/>
        <v>1</v>
      </c>
      <c r="AE2350" s="1">
        <f t="shared" si="184"/>
        <v>150</v>
      </c>
    </row>
    <row r="2351" spans="1:31" x14ac:dyDescent="0.25">
      <c r="A2351" t="str">
        <f>B2351&amp;"-"&amp;COUNTIF($B$3:B2351,B2351)</f>
        <v>614-67</v>
      </c>
      <c r="B2351">
        <v>614</v>
      </c>
      <c r="C2351" s="18">
        <f>VLOOKUP(A2351,'ADM Details FY17'!$A$3:$D$3515,4,FALSE)</f>
        <v>44818</v>
      </c>
      <c r="D2351" s="1">
        <f>VLOOKUP(A2351,'ADM Details FY17'!$A$3:$E$3515,5,FALSE)</f>
        <v>2.16</v>
      </c>
      <c r="E2351" s="1">
        <f>VLOOKUP(A2351,'ADM Details FY17'!$A$3:$F$3515,6,FALSE)</f>
        <v>0</v>
      </c>
      <c r="F2351" s="1">
        <f>VLOOKUP(A2351,'ADM Details FY17'!$A$3:$G$3515,7,FALSE)</f>
        <v>0.42</v>
      </c>
      <c r="G2351" s="1">
        <f>VLOOKUP(A2351,'ADM Details FY17'!$A$3:$H$3515,8,FALSE)</f>
        <v>0.2</v>
      </c>
      <c r="H2351" s="1">
        <f>VLOOKUP(A2351,'ADM Details FY17'!$A$3:$I$3515,9,FALSE)</f>
        <v>0</v>
      </c>
      <c r="I2351" s="1">
        <f>VLOOKUP(A2351,'ADM Details FY17'!$A$3:$J$3517,10,FALSE)</f>
        <v>0</v>
      </c>
      <c r="J2351" s="1">
        <f>VLOOKUP(A2351,'ADM Details FY17'!$A$3:$K$3515,11,FALSE)</f>
        <v>0</v>
      </c>
      <c r="K2351" s="1">
        <f>VLOOKUP(A2351,'ADM Details FY17'!$A$3:$M$3515,13,FALSE)</f>
        <v>2.16</v>
      </c>
      <c r="L2351" s="1">
        <f>VLOOKUP(A2351,'ADM Details FY17'!$A$3:$O$3515,15,FALSE)</f>
        <v>0</v>
      </c>
      <c r="M2351" s="1">
        <f>VLOOKUP(A2351,'ADM Details FY17'!$A$3:$P$3515,16,FALSE)</f>
        <v>0</v>
      </c>
      <c r="N2351" s="1">
        <f>VLOOKUP(A2351,'ADM Details FY17'!$A$3:$Q$3515,17,FALSE)</f>
        <v>0</v>
      </c>
      <c r="O2351" s="1">
        <f>VLOOKUP(A2351,'ADM Details FY17'!$A$3:$S$3515,19,FALSE)</f>
        <v>0</v>
      </c>
      <c r="P2351" s="1">
        <f>VLOOKUP(A2351,'ADM Details FY17'!$A$3:$U$3515,21,FALSE)</f>
        <v>0</v>
      </c>
      <c r="Q2351" s="1">
        <f>VLOOKUP(A2351,'ADM Details FY17'!$A$3:$V$3515,22,FALSE)</f>
        <v>0</v>
      </c>
      <c r="R2351" s="1">
        <f>VLOOKUP(A2351,'ADM Details FY17'!$A$3:$W$3515,23,FALSE)</f>
        <v>0</v>
      </c>
      <c r="S2351" s="1">
        <f>VLOOKUP(A2351,'ADM Details FY17'!$A$3:$X$3515,24,FALSE)</f>
        <v>0</v>
      </c>
      <c r="T2351" s="1">
        <f>VLOOKUP(A2351,'ADM Details FY17'!$A$3:$Y$3515,25,FALSE)</f>
        <v>0</v>
      </c>
      <c r="U2351" s="1">
        <f>VLOOKUP(A2351,'ADM Details FY17'!$A$3:$AA$3515,27,FALSE)</f>
        <v>0</v>
      </c>
      <c r="V2351" s="1">
        <f>IFERROR(VLOOKUP(C2351,'eindex _tget pp '!$A$4:$E$615,5,FALSE),0)</f>
        <v>1549.4697971546582</v>
      </c>
      <c r="W2351" s="31">
        <f>IFERROR(VLOOKUP(C2351,'eindex _tget pp '!$A$4:$F$615,6,FALSE),0)</f>
        <v>3.5531068430000001</v>
      </c>
      <c r="X2351" s="4">
        <f>IFERROR(VLOOKUP(B2351,'eschools 16'!$A$2:$F$25,6,FALSE),1)</f>
        <v>1</v>
      </c>
      <c r="Y2351" s="1">
        <f t="shared" si="180"/>
        <v>836.71</v>
      </c>
      <c r="Z2351" s="1">
        <f t="shared" si="181"/>
        <v>2087.52</v>
      </c>
      <c r="AA2351" s="31">
        <f>IFERROR(VLOOKUP(C2351,'eindex _tget pp '!$A$4:$G$615,7,FALSE),0)</f>
        <v>0.81118270000000003</v>
      </c>
      <c r="AB2351" s="1">
        <f>VLOOKUP(A2351,'ADM Details FY17'!$A$3:$AB$3515,28,FALSE)</f>
        <v>0</v>
      </c>
      <c r="AC2351" s="1">
        <f t="shared" si="182"/>
        <v>0</v>
      </c>
      <c r="AD2351" s="1">
        <f t="shared" si="183"/>
        <v>2.16</v>
      </c>
      <c r="AE2351" s="1">
        <f t="shared" si="184"/>
        <v>324</v>
      </c>
    </row>
    <row r="2352" spans="1:31" x14ac:dyDescent="0.25">
      <c r="A2352" t="str">
        <f>B2352&amp;"-"&amp;COUNTIF($B$3:B2352,B2352)</f>
        <v>614-68</v>
      </c>
      <c r="B2352">
        <v>614</v>
      </c>
      <c r="C2352" s="18">
        <f>VLOOKUP(A2352,'ADM Details FY17'!$A$3:$D$3515,4,FALSE)</f>
        <v>45997</v>
      </c>
      <c r="D2352" s="1">
        <f>VLOOKUP(A2352,'ADM Details FY17'!$A$3:$E$3515,5,FALSE)</f>
        <v>1</v>
      </c>
      <c r="E2352" s="1">
        <f>VLOOKUP(A2352,'ADM Details FY17'!$A$3:$F$3515,6,FALSE)</f>
        <v>0</v>
      </c>
      <c r="F2352" s="1">
        <f>VLOOKUP(A2352,'ADM Details FY17'!$A$3:$G$3515,7,FALSE)</f>
        <v>0</v>
      </c>
      <c r="G2352" s="1">
        <f>VLOOKUP(A2352,'ADM Details FY17'!$A$3:$H$3515,8,FALSE)</f>
        <v>0</v>
      </c>
      <c r="H2352" s="1">
        <f>VLOOKUP(A2352,'ADM Details FY17'!$A$3:$I$3515,9,FALSE)</f>
        <v>0</v>
      </c>
      <c r="I2352" s="1">
        <f>VLOOKUP(A2352,'ADM Details FY17'!$A$3:$J$3517,10,FALSE)</f>
        <v>0</v>
      </c>
      <c r="J2352" s="1">
        <f>VLOOKUP(A2352,'ADM Details FY17'!$A$3:$K$3515,11,FALSE)</f>
        <v>0</v>
      </c>
      <c r="K2352" s="1">
        <f>VLOOKUP(A2352,'ADM Details FY17'!$A$3:$M$3515,13,FALSE)</f>
        <v>1</v>
      </c>
      <c r="L2352" s="1">
        <f>VLOOKUP(A2352,'ADM Details FY17'!$A$3:$O$3515,15,FALSE)</f>
        <v>0</v>
      </c>
      <c r="M2352" s="1">
        <f>VLOOKUP(A2352,'ADM Details FY17'!$A$3:$P$3515,16,FALSE)</f>
        <v>0</v>
      </c>
      <c r="N2352" s="1">
        <f>VLOOKUP(A2352,'ADM Details FY17'!$A$3:$Q$3515,17,FALSE)</f>
        <v>0</v>
      </c>
      <c r="O2352" s="1">
        <f>VLOOKUP(A2352,'ADM Details FY17'!$A$3:$S$3515,19,FALSE)</f>
        <v>0</v>
      </c>
      <c r="P2352" s="1">
        <f>VLOOKUP(A2352,'ADM Details FY17'!$A$3:$U$3515,21,FALSE)</f>
        <v>0</v>
      </c>
      <c r="Q2352" s="1">
        <f>VLOOKUP(A2352,'ADM Details FY17'!$A$3:$V$3515,22,FALSE)</f>
        <v>0</v>
      </c>
      <c r="R2352" s="1">
        <f>VLOOKUP(A2352,'ADM Details FY17'!$A$3:$W$3515,23,FALSE)</f>
        <v>0</v>
      </c>
      <c r="S2352" s="1">
        <f>VLOOKUP(A2352,'ADM Details FY17'!$A$3:$X$3515,24,FALSE)</f>
        <v>0</v>
      </c>
      <c r="T2352" s="1">
        <f>VLOOKUP(A2352,'ADM Details FY17'!$A$3:$Y$3515,25,FALSE)</f>
        <v>0</v>
      </c>
      <c r="U2352" s="1">
        <f>VLOOKUP(A2352,'ADM Details FY17'!$A$3:$AA$3515,27,FALSE)</f>
        <v>0</v>
      </c>
      <c r="V2352" s="1">
        <f>IFERROR(VLOOKUP(C2352,'eindex _tget pp '!$A$4:$E$615,5,FALSE),0)</f>
        <v>0</v>
      </c>
      <c r="W2352" s="31">
        <f>IFERROR(VLOOKUP(C2352,'eindex _tget pp '!$A$4:$F$615,6,FALSE),0)</f>
        <v>0.36635944009999999</v>
      </c>
      <c r="X2352" s="4">
        <f>IFERROR(VLOOKUP(B2352,'eschools 16'!$A$2:$F$25,6,FALSE),1)</f>
        <v>1</v>
      </c>
      <c r="Y2352" s="1">
        <f t="shared" si="180"/>
        <v>0</v>
      </c>
      <c r="Z2352" s="1">
        <f t="shared" si="181"/>
        <v>99.65</v>
      </c>
      <c r="AA2352" s="31">
        <f>IFERROR(VLOOKUP(C2352,'eindex _tget pp '!$A$4:$G$615,7,FALSE),0)</f>
        <v>0.19771261100000001</v>
      </c>
      <c r="AB2352" s="1">
        <f>VLOOKUP(A2352,'ADM Details FY17'!$A$3:$AB$3515,28,FALSE)</f>
        <v>0</v>
      </c>
      <c r="AC2352" s="1">
        <f t="shared" si="182"/>
        <v>0</v>
      </c>
      <c r="AD2352" s="1">
        <f t="shared" si="183"/>
        <v>1</v>
      </c>
      <c r="AE2352" s="1">
        <f t="shared" si="184"/>
        <v>150</v>
      </c>
    </row>
    <row r="2353" spans="1:31" x14ac:dyDescent="0.25">
      <c r="A2353" t="str">
        <f>B2353&amp;"-"&amp;COUNTIF($B$3:B2353,B2353)</f>
        <v>614-69</v>
      </c>
      <c r="B2353">
        <v>614</v>
      </c>
      <c r="C2353" s="18">
        <f>VLOOKUP(A2353,'ADM Details FY17'!$A$3:$D$3515,4,FALSE)</f>
        <v>49239</v>
      </c>
      <c r="D2353" s="1">
        <f>VLOOKUP(A2353,'ADM Details FY17'!$A$3:$E$3515,5,FALSE)</f>
        <v>0.23</v>
      </c>
      <c r="E2353" s="1">
        <f>VLOOKUP(A2353,'ADM Details FY17'!$A$3:$F$3515,6,FALSE)</f>
        <v>0</v>
      </c>
      <c r="F2353" s="1">
        <f>VLOOKUP(A2353,'ADM Details FY17'!$A$3:$G$3515,7,FALSE)</f>
        <v>0</v>
      </c>
      <c r="G2353" s="1">
        <f>VLOOKUP(A2353,'ADM Details FY17'!$A$3:$H$3515,8,FALSE)</f>
        <v>0</v>
      </c>
      <c r="H2353" s="1">
        <f>VLOOKUP(A2353,'ADM Details FY17'!$A$3:$I$3515,9,FALSE)</f>
        <v>0</v>
      </c>
      <c r="I2353" s="1">
        <f>VLOOKUP(A2353,'ADM Details FY17'!$A$3:$J$3517,10,FALSE)</f>
        <v>0</v>
      </c>
      <c r="J2353" s="1">
        <f>VLOOKUP(A2353,'ADM Details FY17'!$A$3:$K$3515,11,FALSE)</f>
        <v>0</v>
      </c>
      <c r="K2353" s="1">
        <f>VLOOKUP(A2353,'ADM Details FY17'!$A$3:$M$3515,13,FALSE)</f>
        <v>0.23</v>
      </c>
      <c r="L2353" s="1">
        <f>VLOOKUP(A2353,'ADM Details FY17'!$A$3:$O$3515,15,FALSE)</f>
        <v>0</v>
      </c>
      <c r="M2353" s="1">
        <f>VLOOKUP(A2353,'ADM Details FY17'!$A$3:$P$3515,16,FALSE)</f>
        <v>0</v>
      </c>
      <c r="N2353" s="1">
        <f>VLOOKUP(A2353,'ADM Details FY17'!$A$3:$Q$3515,17,FALSE)</f>
        <v>0</v>
      </c>
      <c r="O2353" s="1">
        <f>VLOOKUP(A2353,'ADM Details FY17'!$A$3:$S$3515,19,FALSE)</f>
        <v>0</v>
      </c>
      <c r="P2353" s="1">
        <f>VLOOKUP(A2353,'ADM Details FY17'!$A$3:$U$3515,21,FALSE)</f>
        <v>0</v>
      </c>
      <c r="Q2353" s="1">
        <f>VLOOKUP(A2353,'ADM Details FY17'!$A$3:$V$3515,22,FALSE)</f>
        <v>0</v>
      </c>
      <c r="R2353" s="1">
        <f>VLOOKUP(A2353,'ADM Details FY17'!$A$3:$W$3515,23,FALSE)</f>
        <v>0</v>
      </c>
      <c r="S2353" s="1">
        <f>VLOOKUP(A2353,'ADM Details FY17'!$A$3:$X$3515,24,FALSE)</f>
        <v>0</v>
      </c>
      <c r="T2353" s="1">
        <f>VLOOKUP(A2353,'ADM Details FY17'!$A$3:$Y$3515,25,FALSE)</f>
        <v>0</v>
      </c>
      <c r="U2353" s="1">
        <f>VLOOKUP(A2353,'ADM Details FY17'!$A$3:$AA$3515,27,FALSE)</f>
        <v>0</v>
      </c>
      <c r="V2353" s="1">
        <f>IFERROR(VLOOKUP(C2353,'eindex _tget pp '!$A$4:$E$615,5,FALSE),0)</f>
        <v>23.954073941892734</v>
      </c>
      <c r="W2353" s="31">
        <f>IFERROR(VLOOKUP(C2353,'eindex _tget pp '!$A$4:$F$615,6,FALSE),0)</f>
        <v>6.7753713000000002E-3</v>
      </c>
      <c r="X2353" s="4">
        <f>IFERROR(VLOOKUP(B2353,'eschools 16'!$A$2:$F$25,6,FALSE),1)</f>
        <v>1</v>
      </c>
      <c r="Y2353" s="1">
        <f t="shared" si="180"/>
        <v>1.38</v>
      </c>
      <c r="Z2353" s="1">
        <f t="shared" si="181"/>
        <v>0.42</v>
      </c>
      <c r="AA2353" s="31">
        <f>IFERROR(VLOOKUP(C2353,'eindex _tget pp '!$A$4:$G$615,7,FALSE),0)</f>
        <v>0.32155540900000001</v>
      </c>
      <c r="AB2353" s="1">
        <f>VLOOKUP(A2353,'ADM Details FY17'!$A$3:$AB$3515,28,FALSE)</f>
        <v>0</v>
      </c>
      <c r="AC2353" s="1">
        <f t="shared" si="182"/>
        <v>0</v>
      </c>
      <c r="AD2353" s="1">
        <f t="shared" si="183"/>
        <v>0.23</v>
      </c>
      <c r="AE2353" s="1">
        <f t="shared" si="184"/>
        <v>34.5</v>
      </c>
    </row>
    <row r="2354" spans="1:31" x14ac:dyDescent="0.25">
      <c r="A2354" t="str">
        <f>B2354&amp;"-"&amp;COUNTIF($B$3:B2354,B2354)</f>
        <v>614-70</v>
      </c>
      <c r="B2354">
        <v>614</v>
      </c>
      <c r="C2354" s="18">
        <f>VLOOKUP(A2354,'ADM Details FY17'!$A$3:$D$3515,4,FALSE)</f>
        <v>48652</v>
      </c>
      <c r="D2354" s="1">
        <f>VLOOKUP(A2354,'ADM Details FY17'!$A$3:$E$3515,5,FALSE)</f>
        <v>0.03</v>
      </c>
      <c r="E2354" s="1">
        <f>VLOOKUP(A2354,'ADM Details FY17'!$A$3:$F$3515,6,FALSE)</f>
        <v>0</v>
      </c>
      <c r="F2354" s="1">
        <f>VLOOKUP(A2354,'ADM Details FY17'!$A$3:$G$3515,7,FALSE)</f>
        <v>0.03</v>
      </c>
      <c r="G2354" s="1">
        <f>VLOOKUP(A2354,'ADM Details FY17'!$A$3:$H$3515,8,FALSE)</f>
        <v>0</v>
      </c>
      <c r="H2354" s="1">
        <f>VLOOKUP(A2354,'ADM Details FY17'!$A$3:$I$3515,9,FALSE)</f>
        <v>0</v>
      </c>
      <c r="I2354" s="1">
        <f>VLOOKUP(A2354,'ADM Details FY17'!$A$3:$J$3517,10,FALSE)</f>
        <v>0</v>
      </c>
      <c r="J2354" s="1">
        <f>VLOOKUP(A2354,'ADM Details FY17'!$A$3:$K$3515,11,FALSE)</f>
        <v>0</v>
      </c>
      <c r="K2354" s="1">
        <f>VLOOKUP(A2354,'ADM Details FY17'!$A$3:$M$3515,13,FALSE)</f>
        <v>0.03</v>
      </c>
      <c r="L2354" s="1">
        <f>VLOOKUP(A2354,'ADM Details FY17'!$A$3:$O$3515,15,FALSE)</f>
        <v>0</v>
      </c>
      <c r="M2354" s="1">
        <f>VLOOKUP(A2354,'ADM Details FY17'!$A$3:$P$3515,16,FALSE)</f>
        <v>0</v>
      </c>
      <c r="N2354" s="1">
        <f>VLOOKUP(A2354,'ADM Details FY17'!$A$3:$Q$3515,17,FALSE)</f>
        <v>0</v>
      </c>
      <c r="O2354" s="1">
        <f>VLOOKUP(A2354,'ADM Details FY17'!$A$3:$S$3515,19,FALSE)</f>
        <v>0</v>
      </c>
      <c r="P2354" s="1">
        <f>VLOOKUP(A2354,'ADM Details FY17'!$A$3:$U$3515,21,FALSE)</f>
        <v>0</v>
      </c>
      <c r="Q2354" s="1">
        <f>VLOOKUP(A2354,'ADM Details FY17'!$A$3:$V$3515,22,FALSE)</f>
        <v>0</v>
      </c>
      <c r="R2354" s="1">
        <f>VLOOKUP(A2354,'ADM Details FY17'!$A$3:$W$3515,23,FALSE)</f>
        <v>0</v>
      </c>
      <c r="S2354" s="1">
        <f>VLOOKUP(A2354,'ADM Details FY17'!$A$3:$X$3515,24,FALSE)</f>
        <v>0</v>
      </c>
      <c r="T2354" s="1">
        <f>VLOOKUP(A2354,'ADM Details FY17'!$A$3:$Y$3515,25,FALSE)</f>
        <v>0</v>
      </c>
      <c r="U2354" s="1">
        <f>VLOOKUP(A2354,'ADM Details FY17'!$A$3:$AA$3515,27,FALSE)</f>
        <v>0</v>
      </c>
      <c r="V2354" s="1">
        <f>IFERROR(VLOOKUP(C2354,'eindex _tget pp '!$A$4:$E$615,5,FALSE),0)</f>
        <v>73.06839687211253</v>
      </c>
      <c r="W2354" s="31">
        <f>IFERROR(VLOOKUP(C2354,'eindex _tget pp '!$A$4:$F$615,6,FALSE),0)</f>
        <v>1.4708224256</v>
      </c>
      <c r="X2354" s="4">
        <f>IFERROR(VLOOKUP(B2354,'eschools 16'!$A$2:$F$25,6,FALSE),1)</f>
        <v>1</v>
      </c>
      <c r="Y2354" s="1">
        <f t="shared" si="180"/>
        <v>0.55000000000000004</v>
      </c>
      <c r="Z2354" s="1">
        <f t="shared" si="181"/>
        <v>12</v>
      </c>
      <c r="AA2354" s="31">
        <f>IFERROR(VLOOKUP(C2354,'eindex _tget pp '!$A$4:$G$615,7,FALSE),0)</f>
        <v>0.38022619299999999</v>
      </c>
      <c r="AB2354" s="1">
        <f>VLOOKUP(A2354,'ADM Details FY17'!$A$3:$AB$3515,28,FALSE)</f>
        <v>0</v>
      </c>
      <c r="AC2354" s="1">
        <f t="shared" si="182"/>
        <v>0</v>
      </c>
      <c r="AD2354" s="1">
        <f t="shared" si="183"/>
        <v>0.03</v>
      </c>
      <c r="AE2354" s="1">
        <f t="shared" si="184"/>
        <v>4.5</v>
      </c>
    </row>
    <row r="2355" spans="1:31" x14ac:dyDescent="0.25">
      <c r="A2355" t="str">
        <f>B2355&amp;"-"&amp;COUNTIF($B$3:B2355,B2355)</f>
        <v>614-71</v>
      </c>
      <c r="B2355">
        <v>614</v>
      </c>
      <c r="C2355" s="18">
        <f>VLOOKUP(A2355,'ADM Details FY17'!$A$3:$D$3515,4,FALSE)</f>
        <v>49098</v>
      </c>
      <c r="D2355" s="1">
        <f>VLOOKUP(A2355,'ADM Details FY17'!$A$3:$E$3515,5,FALSE)</f>
        <v>0.6</v>
      </c>
      <c r="E2355" s="1">
        <f>VLOOKUP(A2355,'ADM Details FY17'!$A$3:$F$3515,6,FALSE)</f>
        <v>0</v>
      </c>
      <c r="F2355" s="1">
        <f>VLOOKUP(A2355,'ADM Details FY17'!$A$3:$G$3515,7,FALSE)</f>
        <v>0</v>
      </c>
      <c r="G2355" s="1">
        <f>VLOOKUP(A2355,'ADM Details FY17'!$A$3:$H$3515,8,FALSE)</f>
        <v>0</v>
      </c>
      <c r="H2355" s="1">
        <f>VLOOKUP(A2355,'ADM Details FY17'!$A$3:$I$3515,9,FALSE)</f>
        <v>0</v>
      </c>
      <c r="I2355" s="1">
        <f>VLOOKUP(A2355,'ADM Details FY17'!$A$3:$J$3517,10,FALSE)</f>
        <v>0.43</v>
      </c>
      <c r="J2355" s="1">
        <f>VLOOKUP(A2355,'ADM Details FY17'!$A$3:$K$3515,11,FALSE)</f>
        <v>0</v>
      </c>
      <c r="K2355" s="1">
        <f>VLOOKUP(A2355,'ADM Details FY17'!$A$3:$M$3515,13,FALSE)</f>
        <v>0.6</v>
      </c>
      <c r="L2355" s="1">
        <f>VLOOKUP(A2355,'ADM Details FY17'!$A$3:$O$3515,15,FALSE)</f>
        <v>0</v>
      </c>
      <c r="M2355" s="1">
        <f>VLOOKUP(A2355,'ADM Details FY17'!$A$3:$P$3515,16,FALSE)</f>
        <v>0</v>
      </c>
      <c r="N2355" s="1">
        <f>VLOOKUP(A2355,'ADM Details FY17'!$A$3:$Q$3515,17,FALSE)</f>
        <v>0</v>
      </c>
      <c r="O2355" s="1">
        <f>VLOOKUP(A2355,'ADM Details FY17'!$A$3:$S$3515,19,FALSE)</f>
        <v>0</v>
      </c>
      <c r="P2355" s="1">
        <f>VLOOKUP(A2355,'ADM Details FY17'!$A$3:$U$3515,21,FALSE)</f>
        <v>0</v>
      </c>
      <c r="Q2355" s="1">
        <f>VLOOKUP(A2355,'ADM Details FY17'!$A$3:$V$3515,22,FALSE)</f>
        <v>0</v>
      </c>
      <c r="R2355" s="1">
        <f>VLOOKUP(A2355,'ADM Details FY17'!$A$3:$W$3515,23,FALSE)</f>
        <v>0</v>
      </c>
      <c r="S2355" s="1">
        <f>VLOOKUP(A2355,'ADM Details FY17'!$A$3:$X$3515,24,FALSE)</f>
        <v>0</v>
      </c>
      <c r="T2355" s="1">
        <f>VLOOKUP(A2355,'ADM Details FY17'!$A$3:$Y$3515,25,FALSE)</f>
        <v>0</v>
      </c>
      <c r="U2355" s="1">
        <f>VLOOKUP(A2355,'ADM Details FY17'!$A$3:$AA$3515,27,FALSE)</f>
        <v>0</v>
      </c>
      <c r="V2355" s="1">
        <f>IFERROR(VLOOKUP(C2355,'eindex _tget pp '!$A$4:$E$615,5,FALSE),0)</f>
        <v>606.2892002873632</v>
      </c>
      <c r="W2355" s="31">
        <f>IFERROR(VLOOKUP(C2355,'eindex _tget pp '!$A$4:$F$615,6,FALSE),0)</f>
        <v>0.58631960949999995</v>
      </c>
      <c r="X2355" s="4">
        <f>IFERROR(VLOOKUP(B2355,'eschools 16'!$A$2:$F$25,6,FALSE),1)</f>
        <v>1</v>
      </c>
      <c r="Y2355" s="1">
        <f t="shared" si="180"/>
        <v>90.94</v>
      </c>
      <c r="Z2355" s="1">
        <f t="shared" si="181"/>
        <v>95.69</v>
      </c>
      <c r="AA2355" s="31">
        <f>IFERROR(VLOOKUP(C2355,'eindex _tget pp '!$A$4:$G$615,7,FALSE),0)</f>
        <v>0.51607146299999995</v>
      </c>
      <c r="AB2355" s="1">
        <f>VLOOKUP(A2355,'ADM Details FY17'!$A$3:$AB$3515,28,FALSE)</f>
        <v>0</v>
      </c>
      <c r="AC2355" s="1">
        <f t="shared" si="182"/>
        <v>0</v>
      </c>
      <c r="AD2355" s="1">
        <f t="shared" si="183"/>
        <v>0.6</v>
      </c>
      <c r="AE2355" s="1">
        <f t="shared" si="184"/>
        <v>90</v>
      </c>
    </row>
    <row r="2356" spans="1:31" x14ac:dyDescent="0.25">
      <c r="A2356" t="str">
        <f>B2356&amp;"-"&amp;COUNTIF($B$3:B2356,B2356)</f>
        <v>614-72</v>
      </c>
      <c r="B2356">
        <v>614</v>
      </c>
      <c r="C2356" s="18">
        <f>VLOOKUP(A2356,'ADM Details FY17'!$A$3:$D$3515,4,FALSE)</f>
        <v>46243</v>
      </c>
      <c r="D2356" s="1">
        <f>VLOOKUP(A2356,'ADM Details FY17'!$A$3:$E$3515,5,FALSE)</f>
        <v>7.0000000000000007E-2</v>
      </c>
      <c r="E2356" s="1">
        <f>VLOOKUP(A2356,'ADM Details FY17'!$A$3:$F$3515,6,FALSE)</f>
        <v>0</v>
      </c>
      <c r="F2356" s="1">
        <f>VLOOKUP(A2356,'ADM Details FY17'!$A$3:$G$3515,7,FALSE)</f>
        <v>0</v>
      </c>
      <c r="G2356" s="1">
        <f>VLOOKUP(A2356,'ADM Details FY17'!$A$3:$H$3515,8,FALSE)</f>
        <v>0</v>
      </c>
      <c r="H2356" s="1">
        <f>VLOOKUP(A2356,'ADM Details FY17'!$A$3:$I$3515,9,FALSE)</f>
        <v>0</v>
      </c>
      <c r="I2356" s="1">
        <f>VLOOKUP(A2356,'ADM Details FY17'!$A$3:$J$3517,10,FALSE)</f>
        <v>0</v>
      </c>
      <c r="J2356" s="1">
        <f>VLOOKUP(A2356,'ADM Details FY17'!$A$3:$K$3515,11,FALSE)</f>
        <v>0</v>
      </c>
      <c r="K2356" s="1">
        <f>VLOOKUP(A2356,'ADM Details FY17'!$A$3:$M$3515,13,FALSE)</f>
        <v>7.0000000000000007E-2</v>
      </c>
      <c r="L2356" s="1">
        <f>VLOOKUP(A2356,'ADM Details FY17'!$A$3:$O$3515,15,FALSE)</f>
        <v>0</v>
      </c>
      <c r="M2356" s="1">
        <f>VLOOKUP(A2356,'ADM Details FY17'!$A$3:$P$3515,16,FALSE)</f>
        <v>0</v>
      </c>
      <c r="N2356" s="1">
        <f>VLOOKUP(A2356,'ADM Details FY17'!$A$3:$Q$3515,17,FALSE)</f>
        <v>0</v>
      </c>
      <c r="O2356" s="1">
        <f>VLOOKUP(A2356,'ADM Details FY17'!$A$3:$S$3515,19,FALSE)</f>
        <v>0</v>
      </c>
      <c r="P2356" s="1">
        <f>VLOOKUP(A2356,'ADM Details FY17'!$A$3:$U$3515,21,FALSE)</f>
        <v>0</v>
      </c>
      <c r="Q2356" s="1">
        <f>VLOOKUP(A2356,'ADM Details FY17'!$A$3:$V$3515,22,FALSE)</f>
        <v>0</v>
      </c>
      <c r="R2356" s="1">
        <f>VLOOKUP(A2356,'ADM Details FY17'!$A$3:$W$3515,23,FALSE)</f>
        <v>0</v>
      </c>
      <c r="S2356" s="1">
        <f>VLOOKUP(A2356,'ADM Details FY17'!$A$3:$X$3515,24,FALSE)</f>
        <v>0</v>
      </c>
      <c r="T2356" s="1">
        <f>VLOOKUP(A2356,'ADM Details FY17'!$A$3:$Y$3515,25,FALSE)</f>
        <v>0</v>
      </c>
      <c r="U2356" s="1">
        <f>VLOOKUP(A2356,'ADM Details FY17'!$A$3:$AA$3515,27,FALSE)</f>
        <v>0</v>
      </c>
      <c r="V2356" s="1">
        <f>IFERROR(VLOOKUP(C2356,'eindex _tget pp '!$A$4:$E$615,5,FALSE),0)</f>
        <v>760.42910854936429</v>
      </c>
      <c r="W2356" s="31">
        <f>IFERROR(VLOOKUP(C2356,'eindex _tget pp '!$A$4:$F$615,6,FALSE),0)</f>
        <v>0.93715947769999997</v>
      </c>
      <c r="X2356" s="4">
        <f>IFERROR(VLOOKUP(B2356,'eschools 16'!$A$2:$F$25,6,FALSE),1)</f>
        <v>1</v>
      </c>
      <c r="Y2356" s="1">
        <f t="shared" si="180"/>
        <v>13.31</v>
      </c>
      <c r="Z2356" s="1">
        <f t="shared" si="181"/>
        <v>17.84</v>
      </c>
      <c r="AA2356" s="31">
        <f>IFERROR(VLOOKUP(C2356,'eindex _tget pp '!$A$4:$G$615,7,FALSE),0)</f>
        <v>0.68866103700000003</v>
      </c>
      <c r="AB2356" s="1">
        <f>VLOOKUP(A2356,'ADM Details FY17'!$A$3:$AB$3515,28,FALSE)</f>
        <v>0</v>
      </c>
      <c r="AC2356" s="1">
        <f t="shared" si="182"/>
        <v>0</v>
      </c>
      <c r="AD2356" s="1">
        <f t="shared" si="183"/>
        <v>7.0000000000000007E-2</v>
      </c>
      <c r="AE2356" s="1">
        <f t="shared" si="184"/>
        <v>10.500000000000002</v>
      </c>
    </row>
    <row r="2357" spans="1:31" x14ac:dyDescent="0.25">
      <c r="A2357" t="str">
        <f>B2357&amp;"-"&amp;COUNTIF($B$3:B2357,B2357)</f>
        <v>614-73</v>
      </c>
      <c r="B2357">
        <v>614</v>
      </c>
      <c r="C2357" s="18">
        <f>VLOOKUP(A2357,'ADM Details FY17'!$A$3:$D$3515,4,FALSE)</f>
        <v>45617</v>
      </c>
      <c r="D2357" s="1">
        <f>VLOOKUP(A2357,'ADM Details FY17'!$A$3:$E$3515,5,FALSE)</f>
        <v>0.62</v>
      </c>
      <c r="E2357" s="1">
        <f>VLOOKUP(A2357,'ADM Details FY17'!$A$3:$F$3515,6,FALSE)</f>
        <v>0</v>
      </c>
      <c r="F2357" s="1">
        <f>VLOOKUP(A2357,'ADM Details FY17'!$A$3:$G$3515,7,FALSE)</f>
        <v>0</v>
      </c>
      <c r="G2357" s="1">
        <f>VLOOKUP(A2357,'ADM Details FY17'!$A$3:$H$3515,8,FALSE)</f>
        <v>0</v>
      </c>
      <c r="H2357" s="1">
        <f>VLOOKUP(A2357,'ADM Details FY17'!$A$3:$I$3515,9,FALSE)</f>
        <v>0</v>
      </c>
      <c r="I2357" s="1">
        <f>VLOOKUP(A2357,'ADM Details FY17'!$A$3:$J$3517,10,FALSE)</f>
        <v>0</v>
      </c>
      <c r="J2357" s="1">
        <f>VLOOKUP(A2357,'ADM Details FY17'!$A$3:$K$3515,11,FALSE)</f>
        <v>0</v>
      </c>
      <c r="K2357" s="1">
        <f>VLOOKUP(A2357,'ADM Details FY17'!$A$3:$M$3515,13,FALSE)</f>
        <v>0.62</v>
      </c>
      <c r="L2357" s="1">
        <f>VLOOKUP(A2357,'ADM Details FY17'!$A$3:$O$3515,15,FALSE)</f>
        <v>0</v>
      </c>
      <c r="M2357" s="1">
        <f>VLOOKUP(A2357,'ADM Details FY17'!$A$3:$P$3515,16,FALSE)</f>
        <v>0</v>
      </c>
      <c r="N2357" s="1">
        <f>VLOOKUP(A2357,'ADM Details FY17'!$A$3:$Q$3515,17,FALSE)</f>
        <v>0</v>
      </c>
      <c r="O2357" s="1">
        <f>VLOOKUP(A2357,'ADM Details FY17'!$A$3:$S$3515,19,FALSE)</f>
        <v>0</v>
      </c>
      <c r="P2357" s="1">
        <f>VLOOKUP(A2357,'ADM Details FY17'!$A$3:$U$3515,21,FALSE)</f>
        <v>0</v>
      </c>
      <c r="Q2357" s="1">
        <f>VLOOKUP(A2357,'ADM Details FY17'!$A$3:$V$3515,22,FALSE)</f>
        <v>0</v>
      </c>
      <c r="R2357" s="1">
        <f>VLOOKUP(A2357,'ADM Details FY17'!$A$3:$W$3515,23,FALSE)</f>
        <v>0</v>
      </c>
      <c r="S2357" s="1">
        <f>VLOOKUP(A2357,'ADM Details FY17'!$A$3:$X$3515,24,FALSE)</f>
        <v>0</v>
      </c>
      <c r="T2357" s="1">
        <f>VLOOKUP(A2357,'ADM Details FY17'!$A$3:$Y$3515,25,FALSE)</f>
        <v>0</v>
      </c>
      <c r="U2357" s="1">
        <f>VLOOKUP(A2357,'ADM Details FY17'!$A$3:$AA$3515,27,FALSE)</f>
        <v>0</v>
      </c>
      <c r="V2357" s="1">
        <f>IFERROR(VLOOKUP(C2357,'eindex _tget pp '!$A$4:$E$615,5,FALSE),0)</f>
        <v>124.70879710932269</v>
      </c>
      <c r="W2357" s="31">
        <f>IFERROR(VLOOKUP(C2357,'eindex _tget pp '!$A$4:$F$615,6,FALSE),0)</f>
        <v>0.1171450919</v>
      </c>
      <c r="X2357" s="4">
        <f>IFERROR(VLOOKUP(B2357,'eschools 16'!$A$2:$F$25,6,FALSE),1)</f>
        <v>1</v>
      </c>
      <c r="Y2357" s="1">
        <f t="shared" si="180"/>
        <v>19.329999999999998</v>
      </c>
      <c r="Z2357" s="1">
        <f t="shared" si="181"/>
        <v>19.760000000000002</v>
      </c>
      <c r="AA2357" s="31">
        <f>IFERROR(VLOOKUP(C2357,'eindex _tget pp '!$A$4:$G$615,7,FALSE),0)</f>
        <v>0.40488059700000001</v>
      </c>
      <c r="AB2357" s="1">
        <f>VLOOKUP(A2357,'ADM Details FY17'!$A$3:$AB$3515,28,FALSE)</f>
        <v>0</v>
      </c>
      <c r="AC2357" s="1">
        <f t="shared" si="182"/>
        <v>0</v>
      </c>
      <c r="AD2357" s="1">
        <f t="shared" si="183"/>
        <v>0.62</v>
      </c>
      <c r="AE2357" s="1">
        <f t="shared" si="184"/>
        <v>93</v>
      </c>
    </row>
    <row r="2358" spans="1:31" x14ac:dyDescent="0.25">
      <c r="A2358" t="str">
        <f>B2358&amp;"-"&amp;COUNTIF($B$3:B2358,B2358)</f>
        <v>614-74</v>
      </c>
      <c r="B2358">
        <v>614</v>
      </c>
      <c r="C2358" s="18">
        <f>VLOOKUP(A2358,'ADM Details FY17'!$A$3:$D$3515,4,FALSE)</f>
        <v>48876</v>
      </c>
      <c r="D2358" s="1">
        <f>VLOOKUP(A2358,'ADM Details FY17'!$A$3:$E$3515,5,FALSE)</f>
        <v>1</v>
      </c>
      <c r="E2358" s="1">
        <f>VLOOKUP(A2358,'ADM Details FY17'!$A$3:$F$3515,6,FALSE)</f>
        <v>0</v>
      </c>
      <c r="F2358" s="1">
        <f>VLOOKUP(A2358,'ADM Details FY17'!$A$3:$G$3515,7,FALSE)</f>
        <v>0</v>
      </c>
      <c r="G2358" s="1">
        <f>VLOOKUP(A2358,'ADM Details FY17'!$A$3:$H$3515,8,FALSE)</f>
        <v>1</v>
      </c>
      <c r="H2358" s="1">
        <f>VLOOKUP(A2358,'ADM Details FY17'!$A$3:$I$3515,9,FALSE)</f>
        <v>0</v>
      </c>
      <c r="I2358" s="1">
        <f>VLOOKUP(A2358,'ADM Details FY17'!$A$3:$J$3517,10,FALSE)</f>
        <v>0</v>
      </c>
      <c r="J2358" s="1">
        <f>VLOOKUP(A2358,'ADM Details FY17'!$A$3:$K$3515,11,FALSE)</f>
        <v>0</v>
      </c>
      <c r="K2358" s="1">
        <f>VLOOKUP(A2358,'ADM Details FY17'!$A$3:$M$3515,13,FALSE)</f>
        <v>1</v>
      </c>
      <c r="L2358" s="1">
        <f>VLOOKUP(A2358,'ADM Details FY17'!$A$3:$O$3515,15,FALSE)</f>
        <v>0</v>
      </c>
      <c r="M2358" s="1">
        <f>VLOOKUP(A2358,'ADM Details FY17'!$A$3:$P$3515,16,FALSE)</f>
        <v>0</v>
      </c>
      <c r="N2358" s="1">
        <f>VLOOKUP(A2358,'ADM Details FY17'!$A$3:$Q$3515,17,FALSE)</f>
        <v>0</v>
      </c>
      <c r="O2358" s="1">
        <f>VLOOKUP(A2358,'ADM Details FY17'!$A$3:$S$3515,19,FALSE)</f>
        <v>0</v>
      </c>
      <c r="P2358" s="1">
        <f>VLOOKUP(A2358,'ADM Details FY17'!$A$3:$U$3515,21,FALSE)</f>
        <v>0</v>
      </c>
      <c r="Q2358" s="1">
        <f>VLOOKUP(A2358,'ADM Details FY17'!$A$3:$V$3515,22,FALSE)</f>
        <v>0</v>
      </c>
      <c r="R2358" s="1">
        <f>VLOOKUP(A2358,'ADM Details FY17'!$A$3:$W$3515,23,FALSE)</f>
        <v>0</v>
      </c>
      <c r="S2358" s="1">
        <f>VLOOKUP(A2358,'ADM Details FY17'!$A$3:$X$3515,24,FALSE)</f>
        <v>0</v>
      </c>
      <c r="T2358" s="1">
        <f>VLOOKUP(A2358,'ADM Details FY17'!$A$3:$Y$3515,25,FALSE)</f>
        <v>0</v>
      </c>
      <c r="U2358" s="1">
        <f>VLOOKUP(A2358,'ADM Details FY17'!$A$3:$AA$3515,27,FALSE)</f>
        <v>0</v>
      </c>
      <c r="V2358" s="1">
        <f>IFERROR(VLOOKUP(C2358,'eindex _tget pp '!$A$4:$E$615,5,FALSE),0)</f>
        <v>647.43094685976916</v>
      </c>
      <c r="W2358" s="31">
        <f>IFERROR(VLOOKUP(C2358,'eindex _tget pp '!$A$4:$F$615,6,FALSE),0)</f>
        <v>0.68979212950000002</v>
      </c>
      <c r="X2358" s="4">
        <f>IFERROR(VLOOKUP(B2358,'eschools 16'!$A$2:$F$25,6,FALSE),1)</f>
        <v>1</v>
      </c>
      <c r="Y2358" s="1">
        <f t="shared" si="180"/>
        <v>161.86000000000001</v>
      </c>
      <c r="Z2358" s="1">
        <f t="shared" si="181"/>
        <v>187.62</v>
      </c>
      <c r="AA2358" s="31">
        <f>IFERROR(VLOOKUP(C2358,'eindex _tget pp '!$A$4:$G$615,7,FALSE),0)</f>
        <v>0.59495910799999996</v>
      </c>
      <c r="AB2358" s="1">
        <f>VLOOKUP(A2358,'ADM Details FY17'!$A$3:$AB$3515,28,FALSE)</f>
        <v>0</v>
      </c>
      <c r="AC2358" s="1">
        <f t="shared" si="182"/>
        <v>0</v>
      </c>
      <c r="AD2358" s="1">
        <f t="shared" si="183"/>
        <v>1</v>
      </c>
      <c r="AE2358" s="1">
        <f t="shared" si="184"/>
        <v>150</v>
      </c>
    </row>
    <row r="2359" spans="1:31" x14ac:dyDescent="0.25">
      <c r="A2359" t="str">
        <f>B2359&amp;"-"&amp;COUNTIF($B$3:B2359,B2359)</f>
        <v>614-75</v>
      </c>
      <c r="B2359">
        <v>614</v>
      </c>
      <c r="C2359" s="18">
        <f>VLOOKUP(A2359,'ADM Details FY17'!$A$3:$D$3515,4,FALSE)</f>
        <v>45922</v>
      </c>
      <c r="D2359" s="1">
        <f>VLOOKUP(A2359,'ADM Details FY17'!$A$3:$E$3515,5,FALSE)</f>
        <v>1.1200000000000001</v>
      </c>
      <c r="E2359" s="1">
        <f>VLOOKUP(A2359,'ADM Details FY17'!$A$3:$F$3515,6,FALSE)</f>
        <v>0</v>
      </c>
      <c r="F2359" s="1">
        <f>VLOOKUP(A2359,'ADM Details FY17'!$A$3:$G$3515,7,FALSE)</f>
        <v>0</v>
      </c>
      <c r="G2359" s="1">
        <f>VLOOKUP(A2359,'ADM Details FY17'!$A$3:$H$3515,8,FALSE)</f>
        <v>0</v>
      </c>
      <c r="H2359" s="1">
        <f>VLOOKUP(A2359,'ADM Details FY17'!$A$3:$I$3515,9,FALSE)</f>
        <v>0</v>
      </c>
      <c r="I2359" s="1">
        <f>VLOOKUP(A2359,'ADM Details FY17'!$A$3:$J$3517,10,FALSE)</f>
        <v>0</v>
      </c>
      <c r="J2359" s="1">
        <f>VLOOKUP(A2359,'ADM Details FY17'!$A$3:$K$3515,11,FALSE)</f>
        <v>0</v>
      </c>
      <c r="K2359" s="1">
        <f>VLOOKUP(A2359,'ADM Details FY17'!$A$3:$M$3515,13,FALSE)</f>
        <v>1.1200000000000001</v>
      </c>
      <c r="L2359" s="1">
        <f>VLOOKUP(A2359,'ADM Details FY17'!$A$3:$O$3515,15,FALSE)</f>
        <v>0</v>
      </c>
      <c r="M2359" s="1">
        <f>VLOOKUP(A2359,'ADM Details FY17'!$A$3:$P$3515,16,FALSE)</f>
        <v>0</v>
      </c>
      <c r="N2359" s="1">
        <f>VLOOKUP(A2359,'ADM Details FY17'!$A$3:$Q$3515,17,FALSE)</f>
        <v>0</v>
      </c>
      <c r="O2359" s="1">
        <f>VLOOKUP(A2359,'ADM Details FY17'!$A$3:$S$3515,19,FALSE)</f>
        <v>0</v>
      </c>
      <c r="P2359" s="1">
        <f>VLOOKUP(A2359,'ADM Details FY17'!$A$3:$U$3515,21,FALSE)</f>
        <v>0</v>
      </c>
      <c r="Q2359" s="1">
        <f>VLOOKUP(A2359,'ADM Details FY17'!$A$3:$V$3515,22,FALSE)</f>
        <v>0</v>
      </c>
      <c r="R2359" s="1">
        <f>VLOOKUP(A2359,'ADM Details FY17'!$A$3:$W$3515,23,FALSE)</f>
        <v>0</v>
      </c>
      <c r="S2359" s="1">
        <f>VLOOKUP(A2359,'ADM Details FY17'!$A$3:$X$3515,24,FALSE)</f>
        <v>0</v>
      </c>
      <c r="T2359" s="1">
        <f>VLOOKUP(A2359,'ADM Details FY17'!$A$3:$Y$3515,25,FALSE)</f>
        <v>0</v>
      </c>
      <c r="U2359" s="1">
        <f>VLOOKUP(A2359,'ADM Details FY17'!$A$3:$AA$3515,27,FALSE)</f>
        <v>0</v>
      </c>
      <c r="V2359" s="1">
        <f>IFERROR(VLOOKUP(C2359,'eindex _tget pp '!$A$4:$E$615,5,FALSE),0)</f>
        <v>2018.2177873338546</v>
      </c>
      <c r="W2359" s="31">
        <f>IFERROR(VLOOKUP(C2359,'eindex _tget pp '!$A$4:$F$615,6,FALSE),0)</f>
        <v>4.1098962133999999</v>
      </c>
      <c r="X2359" s="4">
        <f>IFERROR(VLOOKUP(B2359,'eschools 16'!$A$2:$F$25,6,FALSE),1)</f>
        <v>1</v>
      </c>
      <c r="Y2359" s="1">
        <f t="shared" si="180"/>
        <v>565.1</v>
      </c>
      <c r="Z2359" s="1">
        <f t="shared" si="181"/>
        <v>1252.04</v>
      </c>
      <c r="AA2359" s="31">
        <f>IFERROR(VLOOKUP(C2359,'eindex _tget pp '!$A$4:$G$615,7,FALSE),0)</f>
        <v>0.89960652399999996</v>
      </c>
      <c r="AB2359" s="1">
        <f>VLOOKUP(A2359,'ADM Details FY17'!$A$3:$AB$3515,28,FALSE)</f>
        <v>0</v>
      </c>
      <c r="AC2359" s="1">
        <f t="shared" si="182"/>
        <v>0</v>
      </c>
      <c r="AD2359" s="1">
        <f t="shared" si="183"/>
        <v>1.1200000000000001</v>
      </c>
      <c r="AE2359" s="1">
        <f t="shared" si="184"/>
        <v>168.00000000000003</v>
      </c>
    </row>
    <row r="2360" spans="1:31" x14ac:dyDescent="0.25">
      <c r="A2360" t="str">
        <f>B2360&amp;"-"&amp;COUNTIF($B$3:B2360,B2360)</f>
        <v>614-76</v>
      </c>
      <c r="B2360">
        <v>614</v>
      </c>
      <c r="C2360" s="18">
        <f>VLOOKUP(A2360,'ADM Details FY17'!$A$3:$D$3515,4,FALSE)</f>
        <v>44925</v>
      </c>
      <c r="D2360" s="1">
        <f>VLOOKUP(A2360,'ADM Details FY17'!$A$3:$E$3515,5,FALSE)</f>
        <v>2.76</v>
      </c>
      <c r="E2360" s="1">
        <f>VLOOKUP(A2360,'ADM Details FY17'!$A$3:$F$3515,6,FALSE)</f>
        <v>0</v>
      </c>
      <c r="F2360" s="1">
        <f>VLOOKUP(A2360,'ADM Details FY17'!$A$3:$G$3515,7,FALSE)</f>
        <v>0</v>
      </c>
      <c r="G2360" s="1">
        <f>VLOOKUP(A2360,'ADM Details FY17'!$A$3:$H$3515,8,FALSE)</f>
        <v>0</v>
      </c>
      <c r="H2360" s="1">
        <f>VLOOKUP(A2360,'ADM Details FY17'!$A$3:$I$3515,9,FALSE)</f>
        <v>0</v>
      </c>
      <c r="I2360" s="1">
        <f>VLOOKUP(A2360,'ADM Details FY17'!$A$3:$J$3517,10,FALSE)</f>
        <v>0.87</v>
      </c>
      <c r="J2360" s="1">
        <f>VLOOKUP(A2360,'ADM Details FY17'!$A$3:$K$3515,11,FALSE)</f>
        <v>0</v>
      </c>
      <c r="K2360" s="1">
        <f>VLOOKUP(A2360,'ADM Details FY17'!$A$3:$M$3515,13,FALSE)</f>
        <v>2.76</v>
      </c>
      <c r="L2360" s="1">
        <f>VLOOKUP(A2360,'ADM Details FY17'!$A$3:$O$3515,15,FALSE)</f>
        <v>0</v>
      </c>
      <c r="M2360" s="1">
        <f>VLOOKUP(A2360,'ADM Details FY17'!$A$3:$P$3515,16,FALSE)</f>
        <v>0</v>
      </c>
      <c r="N2360" s="1">
        <f>VLOOKUP(A2360,'ADM Details FY17'!$A$3:$Q$3515,17,FALSE)</f>
        <v>0</v>
      </c>
      <c r="O2360" s="1">
        <f>VLOOKUP(A2360,'ADM Details FY17'!$A$3:$S$3515,19,FALSE)</f>
        <v>0</v>
      </c>
      <c r="P2360" s="1">
        <f>VLOOKUP(A2360,'ADM Details FY17'!$A$3:$U$3515,21,FALSE)</f>
        <v>0</v>
      </c>
      <c r="Q2360" s="1">
        <f>VLOOKUP(A2360,'ADM Details FY17'!$A$3:$V$3515,22,FALSE)</f>
        <v>0</v>
      </c>
      <c r="R2360" s="1">
        <f>VLOOKUP(A2360,'ADM Details FY17'!$A$3:$W$3515,23,FALSE)</f>
        <v>0</v>
      </c>
      <c r="S2360" s="1">
        <f>VLOOKUP(A2360,'ADM Details FY17'!$A$3:$X$3515,24,FALSE)</f>
        <v>0</v>
      </c>
      <c r="T2360" s="1">
        <f>VLOOKUP(A2360,'ADM Details FY17'!$A$3:$Y$3515,25,FALSE)</f>
        <v>0</v>
      </c>
      <c r="U2360" s="1">
        <f>VLOOKUP(A2360,'ADM Details FY17'!$A$3:$AA$3515,27,FALSE)</f>
        <v>0</v>
      </c>
      <c r="V2360" s="1">
        <f>IFERROR(VLOOKUP(C2360,'eindex _tget pp '!$A$4:$E$615,5,FALSE),0)</f>
        <v>193.29826192656577</v>
      </c>
      <c r="W2360" s="31">
        <f>IFERROR(VLOOKUP(C2360,'eindex _tget pp '!$A$4:$F$615,6,FALSE),0)</f>
        <v>0.51921023610000006</v>
      </c>
      <c r="X2360" s="4">
        <f>IFERROR(VLOOKUP(B2360,'eschools 16'!$A$2:$F$25,6,FALSE),1)</f>
        <v>1</v>
      </c>
      <c r="Y2360" s="1">
        <f t="shared" si="180"/>
        <v>133.38</v>
      </c>
      <c r="Z2360" s="1">
        <f t="shared" si="181"/>
        <v>389.78</v>
      </c>
      <c r="AA2360" s="31">
        <f>IFERROR(VLOOKUP(C2360,'eindex _tget pp '!$A$4:$G$615,7,FALSE),0)</f>
        <v>0.447162436</v>
      </c>
      <c r="AB2360" s="1">
        <f>VLOOKUP(A2360,'ADM Details FY17'!$A$3:$AB$3515,28,FALSE)</f>
        <v>0</v>
      </c>
      <c r="AC2360" s="1">
        <f t="shared" si="182"/>
        <v>0</v>
      </c>
      <c r="AD2360" s="1">
        <f t="shared" si="183"/>
        <v>2.76</v>
      </c>
      <c r="AE2360" s="1">
        <f t="shared" si="184"/>
        <v>413.99999999999994</v>
      </c>
    </row>
    <row r="2361" spans="1:31" x14ac:dyDescent="0.25">
      <c r="A2361" t="str">
        <f>B2361&amp;"-"&amp;COUNTIF($B$3:B2361,B2361)</f>
        <v>614-77</v>
      </c>
      <c r="B2361">
        <v>614</v>
      </c>
      <c r="C2361" s="18">
        <f>VLOOKUP(A2361,'ADM Details FY17'!$A$3:$D$3515,4,FALSE)</f>
        <v>46011</v>
      </c>
      <c r="D2361" s="1">
        <f>VLOOKUP(A2361,'ADM Details FY17'!$A$3:$E$3515,5,FALSE)</f>
        <v>1</v>
      </c>
      <c r="E2361" s="1">
        <f>VLOOKUP(A2361,'ADM Details FY17'!$A$3:$F$3515,6,FALSE)</f>
        <v>0</v>
      </c>
      <c r="F2361" s="1">
        <f>VLOOKUP(A2361,'ADM Details FY17'!$A$3:$G$3515,7,FALSE)</f>
        <v>0</v>
      </c>
      <c r="G2361" s="1">
        <f>VLOOKUP(A2361,'ADM Details FY17'!$A$3:$H$3515,8,FALSE)</f>
        <v>0</v>
      </c>
      <c r="H2361" s="1">
        <f>VLOOKUP(A2361,'ADM Details FY17'!$A$3:$I$3515,9,FALSE)</f>
        <v>0</v>
      </c>
      <c r="I2361" s="1">
        <f>VLOOKUP(A2361,'ADM Details FY17'!$A$3:$J$3517,10,FALSE)</f>
        <v>0</v>
      </c>
      <c r="J2361" s="1">
        <f>VLOOKUP(A2361,'ADM Details FY17'!$A$3:$K$3515,11,FALSE)</f>
        <v>0</v>
      </c>
      <c r="K2361" s="1">
        <f>VLOOKUP(A2361,'ADM Details FY17'!$A$3:$M$3515,13,FALSE)</f>
        <v>1</v>
      </c>
      <c r="L2361" s="1">
        <f>VLOOKUP(A2361,'ADM Details FY17'!$A$3:$O$3515,15,FALSE)</f>
        <v>0</v>
      </c>
      <c r="M2361" s="1">
        <f>VLOOKUP(A2361,'ADM Details FY17'!$A$3:$P$3515,16,FALSE)</f>
        <v>0</v>
      </c>
      <c r="N2361" s="1">
        <f>VLOOKUP(A2361,'ADM Details FY17'!$A$3:$Q$3515,17,FALSE)</f>
        <v>0</v>
      </c>
      <c r="O2361" s="1">
        <f>VLOOKUP(A2361,'ADM Details FY17'!$A$3:$S$3515,19,FALSE)</f>
        <v>0</v>
      </c>
      <c r="P2361" s="1">
        <f>VLOOKUP(A2361,'ADM Details FY17'!$A$3:$U$3515,21,FALSE)</f>
        <v>0</v>
      </c>
      <c r="Q2361" s="1">
        <f>VLOOKUP(A2361,'ADM Details FY17'!$A$3:$V$3515,22,FALSE)</f>
        <v>0</v>
      </c>
      <c r="R2361" s="1">
        <f>VLOOKUP(A2361,'ADM Details FY17'!$A$3:$W$3515,23,FALSE)</f>
        <v>0</v>
      </c>
      <c r="S2361" s="1">
        <f>VLOOKUP(A2361,'ADM Details FY17'!$A$3:$X$3515,24,FALSE)</f>
        <v>0</v>
      </c>
      <c r="T2361" s="1">
        <f>VLOOKUP(A2361,'ADM Details FY17'!$A$3:$Y$3515,25,FALSE)</f>
        <v>0</v>
      </c>
      <c r="U2361" s="1">
        <f>VLOOKUP(A2361,'ADM Details FY17'!$A$3:$AA$3515,27,FALSE)</f>
        <v>0</v>
      </c>
      <c r="V2361" s="1">
        <f>IFERROR(VLOOKUP(C2361,'eindex _tget pp '!$A$4:$E$615,5,FALSE),0)</f>
        <v>367.66017609812599</v>
      </c>
      <c r="W2361" s="31">
        <f>IFERROR(VLOOKUP(C2361,'eindex _tget pp '!$A$4:$F$615,6,FALSE),0)</f>
        <v>0.46507363860000001</v>
      </c>
      <c r="X2361" s="4">
        <f>IFERROR(VLOOKUP(B2361,'eschools 16'!$A$2:$F$25,6,FALSE),1)</f>
        <v>1</v>
      </c>
      <c r="Y2361" s="1">
        <f t="shared" si="180"/>
        <v>91.92</v>
      </c>
      <c r="Z2361" s="1">
        <f t="shared" si="181"/>
        <v>126.5</v>
      </c>
      <c r="AA2361" s="31">
        <f>IFERROR(VLOOKUP(C2361,'eindex _tget pp '!$A$4:$G$615,7,FALSE),0)</f>
        <v>0.56579017499999995</v>
      </c>
      <c r="AB2361" s="1">
        <f>VLOOKUP(A2361,'ADM Details FY17'!$A$3:$AB$3515,28,FALSE)</f>
        <v>0</v>
      </c>
      <c r="AC2361" s="1">
        <f t="shared" si="182"/>
        <v>0</v>
      </c>
      <c r="AD2361" s="1">
        <f t="shared" si="183"/>
        <v>1</v>
      </c>
      <c r="AE2361" s="1">
        <f t="shared" si="184"/>
        <v>150</v>
      </c>
    </row>
    <row r="2362" spans="1:31" x14ac:dyDescent="0.25">
      <c r="A2362" t="str">
        <f>B2362&amp;"-"&amp;COUNTIF($B$3:B2362,B2362)</f>
        <v>614-78</v>
      </c>
      <c r="B2362">
        <v>614</v>
      </c>
      <c r="C2362" s="18">
        <f>VLOOKUP(A2362,'ADM Details FY17'!$A$3:$D$3515,4,FALSE)</f>
        <v>44933</v>
      </c>
      <c r="D2362" s="1">
        <f>VLOOKUP(A2362,'ADM Details FY17'!$A$3:$E$3515,5,FALSE)</f>
        <v>0.54</v>
      </c>
      <c r="E2362" s="1">
        <f>VLOOKUP(A2362,'ADM Details FY17'!$A$3:$F$3515,6,FALSE)</f>
        <v>0</v>
      </c>
      <c r="F2362" s="1">
        <f>VLOOKUP(A2362,'ADM Details FY17'!$A$3:$G$3515,7,FALSE)</f>
        <v>0</v>
      </c>
      <c r="G2362" s="1">
        <f>VLOOKUP(A2362,'ADM Details FY17'!$A$3:$H$3515,8,FALSE)</f>
        <v>0</v>
      </c>
      <c r="H2362" s="1">
        <f>VLOOKUP(A2362,'ADM Details FY17'!$A$3:$I$3515,9,FALSE)</f>
        <v>0</v>
      </c>
      <c r="I2362" s="1">
        <f>VLOOKUP(A2362,'ADM Details FY17'!$A$3:$J$3517,10,FALSE)</f>
        <v>0</v>
      </c>
      <c r="J2362" s="1">
        <f>VLOOKUP(A2362,'ADM Details FY17'!$A$3:$K$3515,11,FALSE)</f>
        <v>0</v>
      </c>
      <c r="K2362" s="1">
        <f>VLOOKUP(A2362,'ADM Details FY17'!$A$3:$M$3515,13,FALSE)</f>
        <v>0.54</v>
      </c>
      <c r="L2362" s="1">
        <f>VLOOKUP(A2362,'ADM Details FY17'!$A$3:$O$3515,15,FALSE)</f>
        <v>0</v>
      </c>
      <c r="M2362" s="1">
        <f>VLOOKUP(A2362,'ADM Details FY17'!$A$3:$P$3515,16,FALSE)</f>
        <v>0</v>
      </c>
      <c r="N2362" s="1">
        <f>VLOOKUP(A2362,'ADM Details FY17'!$A$3:$Q$3515,17,FALSE)</f>
        <v>0</v>
      </c>
      <c r="O2362" s="1">
        <f>VLOOKUP(A2362,'ADM Details FY17'!$A$3:$S$3515,19,FALSE)</f>
        <v>0</v>
      </c>
      <c r="P2362" s="1">
        <f>VLOOKUP(A2362,'ADM Details FY17'!$A$3:$U$3515,21,FALSE)</f>
        <v>0</v>
      </c>
      <c r="Q2362" s="1">
        <f>VLOOKUP(A2362,'ADM Details FY17'!$A$3:$V$3515,22,FALSE)</f>
        <v>0</v>
      </c>
      <c r="R2362" s="1">
        <f>VLOOKUP(A2362,'ADM Details FY17'!$A$3:$W$3515,23,FALSE)</f>
        <v>0</v>
      </c>
      <c r="S2362" s="1">
        <f>VLOOKUP(A2362,'ADM Details FY17'!$A$3:$X$3515,24,FALSE)</f>
        <v>0</v>
      </c>
      <c r="T2362" s="1">
        <f>VLOOKUP(A2362,'ADM Details FY17'!$A$3:$Y$3515,25,FALSE)</f>
        <v>0</v>
      </c>
      <c r="U2362" s="1">
        <f>VLOOKUP(A2362,'ADM Details FY17'!$A$3:$AA$3515,27,FALSE)</f>
        <v>0</v>
      </c>
      <c r="V2362" s="1">
        <f>IFERROR(VLOOKUP(C2362,'eindex _tget pp '!$A$4:$E$615,5,FALSE),0)</f>
        <v>0</v>
      </c>
      <c r="W2362" s="31">
        <f>IFERROR(VLOOKUP(C2362,'eindex _tget pp '!$A$4:$F$615,6,FALSE),0)</f>
        <v>6.9701099999999998E-4</v>
      </c>
      <c r="X2362" s="4">
        <f>IFERROR(VLOOKUP(B2362,'eschools 16'!$A$2:$F$25,6,FALSE),1)</f>
        <v>1</v>
      </c>
      <c r="Y2362" s="1">
        <f t="shared" si="180"/>
        <v>0</v>
      </c>
      <c r="Z2362" s="1">
        <f t="shared" si="181"/>
        <v>0.1</v>
      </c>
      <c r="AA2362" s="31">
        <f>IFERROR(VLOOKUP(C2362,'eindex _tget pp '!$A$4:$G$615,7,FALSE),0)</f>
        <v>0.05</v>
      </c>
      <c r="AB2362" s="1">
        <f>VLOOKUP(A2362,'ADM Details FY17'!$A$3:$AB$3515,28,FALSE)</f>
        <v>0</v>
      </c>
      <c r="AC2362" s="1">
        <f t="shared" si="182"/>
        <v>0</v>
      </c>
      <c r="AD2362" s="1">
        <f t="shared" si="183"/>
        <v>0.54</v>
      </c>
      <c r="AE2362" s="1">
        <f t="shared" si="184"/>
        <v>81</v>
      </c>
    </row>
    <row r="2363" spans="1:31" x14ac:dyDescent="0.25">
      <c r="A2363" t="str">
        <f>B2363&amp;"-"&amp;COUNTIF($B$3:B2363,B2363)</f>
        <v>614-79</v>
      </c>
      <c r="B2363">
        <v>614</v>
      </c>
      <c r="C2363" s="18">
        <f>VLOOKUP(A2363,'ADM Details FY17'!$A$3:$D$3515,4,FALSE)</f>
        <v>50393</v>
      </c>
      <c r="D2363" s="1">
        <f>VLOOKUP(A2363,'ADM Details FY17'!$A$3:$E$3515,5,FALSE)</f>
        <v>0.27</v>
      </c>
      <c r="E2363" s="1">
        <f>VLOOKUP(A2363,'ADM Details FY17'!$A$3:$F$3515,6,FALSE)</f>
        <v>0</v>
      </c>
      <c r="F2363" s="1">
        <f>VLOOKUP(A2363,'ADM Details FY17'!$A$3:$G$3515,7,FALSE)</f>
        <v>0</v>
      </c>
      <c r="G2363" s="1">
        <f>VLOOKUP(A2363,'ADM Details FY17'!$A$3:$H$3515,8,FALSE)</f>
        <v>0</v>
      </c>
      <c r="H2363" s="1">
        <f>VLOOKUP(A2363,'ADM Details FY17'!$A$3:$I$3515,9,FALSE)</f>
        <v>0</v>
      </c>
      <c r="I2363" s="1">
        <f>VLOOKUP(A2363,'ADM Details FY17'!$A$3:$J$3517,10,FALSE)</f>
        <v>0</v>
      </c>
      <c r="J2363" s="1">
        <f>VLOOKUP(A2363,'ADM Details FY17'!$A$3:$K$3515,11,FALSE)</f>
        <v>0</v>
      </c>
      <c r="K2363" s="1">
        <f>VLOOKUP(A2363,'ADM Details FY17'!$A$3:$M$3515,13,FALSE)</f>
        <v>0.27</v>
      </c>
      <c r="L2363" s="1">
        <f>VLOOKUP(A2363,'ADM Details FY17'!$A$3:$O$3515,15,FALSE)</f>
        <v>0</v>
      </c>
      <c r="M2363" s="1">
        <f>VLOOKUP(A2363,'ADM Details FY17'!$A$3:$P$3515,16,FALSE)</f>
        <v>0</v>
      </c>
      <c r="N2363" s="1">
        <f>VLOOKUP(A2363,'ADM Details FY17'!$A$3:$Q$3515,17,FALSE)</f>
        <v>0</v>
      </c>
      <c r="O2363" s="1">
        <f>VLOOKUP(A2363,'ADM Details FY17'!$A$3:$S$3515,19,FALSE)</f>
        <v>0</v>
      </c>
      <c r="P2363" s="1">
        <f>VLOOKUP(A2363,'ADM Details FY17'!$A$3:$U$3515,21,FALSE)</f>
        <v>0</v>
      </c>
      <c r="Q2363" s="1">
        <f>VLOOKUP(A2363,'ADM Details FY17'!$A$3:$V$3515,22,FALSE)</f>
        <v>0</v>
      </c>
      <c r="R2363" s="1">
        <f>VLOOKUP(A2363,'ADM Details FY17'!$A$3:$W$3515,23,FALSE)</f>
        <v>0</v>
      </c>
      <c r="S2363" s="1">
        <f>VLOOKUP(A2363,'ADM Details FY17'!$A$3:$X$3515,24,FALSE)</f>
        <v>0</v>
      </c>
      <c r="T2363" s="1">
        <f>VLOOKUP(A2363,'ADM Details FY17'!$A$3:$Y$3515,25,FALSE)</f>
        <v>0</v>
      </c>
      <c r="U2363" s="1">
        <f>VLOOKUP(A2363,'ADM Details FY17'!$A$3:$AA$3515,27,FALSE)</f>
        <v>0</v>
      </c>
      <c r="V2363" s="1">
        <f>IFERROR(VLOOKUP(C2363,'eindex _tget pp '!$A$4:$E$615,5,FALSE),0)</f>
        <v>1018.1130791568545</v>
      </c>
      <c r="W2363" s="31">
        <f>IFERROR(VLOOKUP(C2363,'eindex _tget pp '!$A$4:$F$615,6,FALSE),0)</f>
        <v>3.0653403602</v>
      </c>
      <c r="X2363" s="4">
        <f>IFERROR(VLOOKUP(B2363,'eschools 16'!$A$2:$F$25,6,FALSE),1)</f>
        <v>1</v>
      </c>
      <c r="Y2363" s="1">
        <f t="shared" si="180"/>
        <v>68.72</v>
      </c>
      <c r="Z2363" s="1">
        <f t="shared" si="181"/>
        <v>225.12</v>
      </c>
      <c r="AA2363" s="31">
        <f>IFERROR(VLOOKUP(C2363,'eindex _tget pp '!$A$4:$G$615,7,FALSE),0)</f>
        <v>0.64827306100000004</v>
      </c>
      <c r="AB2363" s="1">
        <f>VLOOKUP(A2363,'ADM Details FY17'!$A$3:$AB$3515,28,FALSE)</f>
        <v>0</v>
      </c>
      <c r="AC2363" s="1">
        <f t="shared" si="182"/>
        <v>0</v>
      </c>
      <c r="AD2363" s="1">
        <f t="shared" si="183"/>
        <v>0.27</v>
      </c>
      <c r="AE2363" s="1">
        <f t="shared" si="184"/>
        <v>40.5</v>
      </c>
    </row>
    <row r="2364" spans="1:31" x14ac:dyDescent="0.25">
      <c r="A2364" t="str">
        <f>B2364&amp;"-"&amp;COUNTIF($B$3:B2364,B2364)</f>
        <v>614-80</v>
      </c>
      <c r="B2364">
        <v>614</v>
      </c>
      <c r="C2364" s="18">
        <f>VLOOKUP(A2364,'ADM Details FY17'!$A$3:$D$3515,4,FALSE)</f>
        <v>44990</v>
      </c>
      <c r="D2364" s="1">
        <f>VLOOKUP(A2364,'ADM Details FY17'!$A$3:$E$3515,5,FALSE)</f>
        <v>1.4</v>
      </c>
      <c r="E2364" s="1">
        <f>VLOOKUP(A2364,'ADM Details FY17'!$A$3:$F$3515,6,FALSE)</f>
        <v>0</v>
      </c>
      <c r="F2364" s="1">
        <f>VLOOKUP(A2364,'ADM Details FY17'!$A$3:$G$3515,7,FALSE)</f>
        <v>0</v>
      </c>
      <c r="G2364" s="1">
        <f>VLOOKUP(A2364,'ADM Details FY17'!$A$3:$H$3515,8,FALSE)</f>
        <v>0</v>
      </c>
      <c r="H2364" s="1">
        <f>VLOOKUP(A2364,'ADM Details FY17'!$A$3:$I$3515,9,FALSE)</f>
        <v>0</v>
      </c>
      <c r="I2364" s="1">
        <f>VLOOKUP(A2364,'ADM Details FY17'!$A$3:$J$3517,10,FALSE)</f>
        <v>0</v>
      </c>
      <c r="J2364" s="1">
        <f>VLOOKUP(A2364,'ADM Details FY17'!$A$3:$K$3515,11,FALSE)</f>
        <v>0</v>
      </c>
      <c r="K2364" s="1">
        <f>VLOOKUP(A2364,'ADM Details FY17'!$A$3:$M$3515,13,FALSE)</f>
        <v>1.4</v>
      </c>
      <c r="L2364" s="1">
        <f>VLOOKUP(A2364,'ADM Details FY17'!$A$3:$O$3515,15,FALSE)</f>
        <v>0</v>
      </c>
      <c r="M2364" s="1">
        <f>VLOOKUP(A2364,'ADM Details FY17'!$A$3:$P$3515,16,FALSE)</f>
        <v>0</v>
      </c>
      <c r="N2364" s="1">
        <f>VLOOKUP(A2364,'ADM Details FY17'!$A$3:$Q$3515,17,FALSE)</f>
        <v>0</v>
      </c>
      <c r="O2364" s="1">
        <f>VLOOKUP(A2364,'ADM Details FY17'!$A$3:$S$3515,19,FALSE)</f>
        <v>0</v>
      </c>
      <c r="P2364" s="1">
        <f>VLOOKUP(A2364,'ADM Details FY17'!$A$3:$U$3515,21,FALSE)</f>
        <v>0</v>
      </c>
      <c r="Q2364" s="1">
        <f>VLOOKUP(A2364,'ADM Details FY17'!$A$3:$V$3515,22,FALSE)</f>
        <v>0</v>
      </c>
      <c r="R2364" s="1">
        <f>VLOOKUP(A2364,'ADM Details FY17'!$A$3:$W$3515,23,FALSE)</f>
        <v>0</v>
      </c>
      <c r="S2364" s="1">
        <f>VLOOKUP(A2364,'ADM Details FY17'!$A$3:$X$3515,24,FALSE)</f>
        <v>0</v>
      </c>
      <c r="T2364" s="1">
        <f>VLOOKUP(A2364,'ADM Details FY17'!$A$3:$Y$3515,25,FALSE)</f>
        <v>0</v>
      </c>
      <c r="U2364" s="1">
        <f>VLOOKUP(A2364,'ADM Details FY17'!$A$3:$AA$3515,27,FALSE)</f>
        <v>0</v>
      </c>
      <c r="V2364" s="1">
        <f>IFERROR(VLOOKUP(C2364,'eindex _tget pp '!$A$4:$E$615,5,FALSE),0)</f>
        <v>1752.8093870776477</v>
      </c>
      <c r="W2364" s="31">
        <f>IFERROR(VLOOKUP(C2364,'eindex _tget pp '!$A$4:$F$615,6,FALSE),0)</f>
        <v>3.7240436833000001</v>
      </c>
      <c r="X2364" s="4">
        <f>IFERROR(VLOOKUP(B2364,'eschools 16'!$A$2:$F$25,6,FALSE),1)</f>
        <v>1</v>
      </c>
      <c r="Y2364" s="1">
        <f t="shared" si="180"/>
        <v>613.48</v>
      </c>
      <c r="Z2364" s="1">
        <f t="shared" si="181"/>
        <v>1418.12</v>
      </c>
      <c r="AA2364" s="31">
        <f>IFERROR(VLOOKUP(C2364,'eindex _tget pp '!$A$4:$G$615,7,FALSE),0)</f>
        <v>0.87796335700000006</v>
      </c>
      <c r="AB2364" s="1">
        <f>VLOOKUP(A2364,'ADM Details FY17'!$A$3:$AB$3515,28,FALSE)</f>
        <v>0</v>
      </c>
      <c r="AC2364" s="1">
        <f t="shared" si="182"/>
        <v>0</v>
      </c>
      <c r="AD2364" s="1">
        <f t="shared" si="183"/>
        <v>1.4</v>
      </c>
      <c r="AE2364" s="1">
        <f t="shared" si="184"/>
        <v>210</v>
      </c>
    </row>
    <row r="2365" spans="1:31" x14ac:dyDescent="0.25">
      <c r="A2365" t="str">
        <f>B2365&amp;"-"&amp;COUNTIF($B$3:B2365,B2365)</f>
        <v>614-81</v>
      </c>
      <c r="B2365">
        <v>614</v>
      </c>
      <c r="C2365" s="18">
        <f>VLOOKUP(A2365,'ADM Details FY17'!$A$3:$D$3515,4,FALSE)</f>
        <v>45641</v>
      </c>
      <c r="D2365" s="1">
        <f>VLOOKUP(A2365,'ADM Details FY17'!$A$3:$E$3515,5,FALSE)</f>
        <v>0.42</v>
      </c>
      <c r="E2365" s="1">
        <f>VLOOKUP(A2365,'ADM Details FY17'!$A$3:$F$3515,6,FALSE)</f>
        <v>0</v>
      </c>
      <c r="F2365" s="1">
        <f>VLOOKUP(A2365,'ADM Details FY17'!$A$3:$G$3515,7,FALSE)</f>
        <v>0</v>
      </c>
      <c r="G2365" s="1">
        <f>VLOOKUP(A2365,'ADM Details FY17'!$A$3:$H$3515,8,FALSE)</f>
        <v>0.42</v>
      </c>
      <c r="H2365" s="1">
        <f>VLOOKUP(A2365,'ADM Details FY17'!$A$3:$I$3515,9,FALSE)</f>
        <v>0</v>
      </c>
      <c r="I2365" s="1">
        <f>VLOOKUP(A2365,'ADM Details FY17'!$A$3:$J$3517,10,FALSE)</f>
        <v>0</v>
      </c>
      <c r="J2365" s="1">
        <f>VLOOKUP(A2365,'ADM Details FY17'!$A$3:$K$3515,11,FALSE)</f>
        <v>0</v>
      </c>
      <c r="K2365" s="1">
        <f>VLOOKUP(A2365,'ADM Details FY17'!$A$3:$M$3515,13,FALSE)</f>
        <v>0.42</v>
      </c>
      <c r="L2365" s="1">
        <f>VLOOKUP(A2365,'ADM Details FY17'!$A$3:$O$3515,15,FALSE)</f>
        <v>0</v>
      </c>
      <c r="M2365" s="1">
        <f>VLOOKUP(A2365,'ADM Details FY17'!$A$3:$P$3515,16,FALSE)</f>
        <v>0</v>
      </c>
      <c r="N2365" s="1">
        <f>VLOOKUP(A2365,'ADM Details FY17'!$A$3:$Q$3515,17,FALSE)</f>
        <v>0</v>
      </c>
      <c r="O2365" s="1">
        <f>VLOOKUP(A2365,'ADM Details FY17'!$A$3:$S$3515,19,FALSE)</f>
        <v>0</v>
      </c>
      <c r="P2365" s="1">
        <f>VLOOKUP(A2365,'ADM Details FY17'!$A$3:$U$3515,21,FALSE)</f>
        <v>0</v>
      </c>
      <c r="Q2365" s="1">
        <f>VLOOKUP(A2365,'ADM Details FY17'!$A$3:$V$3515,22,FALSE)</f>
        <v>0</v>
      </c>
      <c r="R2365" s="1">
        <f>VLOOKUP(A2365,'ADM Details FY17'!$A$3:$W$3515,23,FALSE)</f>
        <v>0</v>
      </c>
      <c r="S2365" s="1">
        <f>VLOOKUP(A2365,'ADM Details FY17'!$A$3:$X$3515,24,FALSE)</f>
        <v>0</v>
      </c>
      <c r="T2365" s="1">
        <f>VLOOKUP(A2365,'ADM Details FY17'!$A$3:$Y$3515,25,FALSE)</f>
        <v>0</v>
      </c>
      <c r="U2365" s="1">
        <f>VLOOKUP(A2365,'ADM Details FY17'!$A$3:$AA$3515,27,FALSE)</f>
        <v>0</v>
      </c>
      <c r="V2365" s="1">
        <f>IFERROR(VLOOKUP(C2365,'eindex _tget pp '!$A$4:$E$615,5,FALSE),0)</f>
        <v>726.96970407986555</v>
      </c>
      <c r="W2365" s="31">
        <f>IFERROR(VLOOKUP(C2365,'eindex _tget pp '!$A$4:$F$615,6,FALSE),0)</f>
        <v>0.59415658680000005</v>
      </c>
      <c r="X2365" s="4">
        <f>IFERROR(VLOOKUP(B2365,'eschools 16'!$A$2:$F$25,6,FALSE),1)</f>
        <v>1</v>
      </c>
      <c r="Y2365" s="1">
        <f t="shared" si="180"/>
        <v>76.33</v>
      </c>
      <c r="Z2365" s="1">
        <f t="shared" si="181"/>
        <v>67.88</v>
      </c>
      <c r="AA2365" s="31">
        <f>IFERROR(VLOOKUP(C2365,'eindex _tget pp '!$A$4:$G$615,7,FALSE),0)</f>
        <v>0.62937138500000001</v>
      </c>
      <c r="AB2365" s="1">
        <f>VLOOKUP(A2365,'ADM Details FY17'!$A$3:$AB$3515,28,FALSE)</f>
        <v>0</v>
      </c>
      <c r="AC2365" s="1">
        <f t="shared" si="182"/>
        <v>0</v>
      </c>
      <c r="AD2365" s="1">
        <f t="shared" si="183"/>
        <v>0.42</v>
      </c>
      <c r="AE2365" s="1">
        <f t="shared" si="184"/>
        <v>63</v>
      </c>
    </row>
    <row r="2366" spans="1:31" x14ac:dyDescent="0.25">
      <c r="A2366" t="str">
        <f>B2366&amp;"-"&amp;COUNTIF($B$3:B2366,B2366)</f>
        <v>614-82</v>
      </c>
      <c r="B2366">
        <v>614</v>
      </c>
      <c r="C2366" s="18">
        <f>VLOOKUP(A2366,'ADM Details FY17'!$A$3:$D$3515,4,FALSE)</f>
        <v>50468</v>
      </c>
      <c r="D2366" s="1">
        <f>VLOOKUP(A2366,'ADM Details FY17'!$A$3:$E$3515,5,FALSE)</f>
        <v>1</v>
      </c>
      <c r="E2366" s="1">
        <f>VLOOKUP(A2366,'ADM Details FY17'!$A$3:$F$3515,6,FALSE)</f>
        <v>0</v>
      </c>
      <c r="F2366" s="1">
        <f>VLOOKUP(A2366,'ADM Details FY17'!$A$3:$G$3515,7,FALSE)</f>
        <v>0</v>
      </c>
      <c r="G2366" s="1">
        <f>VLOOKUP(A2366,'ADM Details FY17'!$A$3:$H$3515,8,FALSE)</f>
        <v>0</v>
      </c>
      <c r="H2366" s="1">
        <f>VLOOKUP(A2366,'ADM Details FY17'!$A$3:$I$3515,9,FALSE)</f>
        <v>0</v>
      </c>
      <c r="I2366" s="1">
        <f>VLOOKUP(A2366,'ADM Details FY17'!$A$3:$J$3517,10,FALSE)</f>
        <v>0</v>
      </c>
      <c r="J2366" s="1">
        <f>VLOOKUP(A2366,'ADM Details FY17'!$A$3:$K$3515,11,FALSE)</f>
        <v>0</v>
      </c>
      <c r="K2366" s="1">
        <f>VLOOKUP(A2366,'ADM Details FY17'!$A$3:$M$3515,13,FALSE)</f>
        <v>1</v>
      </c>
      <c r="L2366" s="1">
        <f>VLOOKUP(A2366,'ADM Details FY17'!$A$3:$O$3515,15,FALSE)</f>
        <v>0</v>
      </c>
      <c r="M2366" s="1">
        <f>VLOOKUP(A2366,'ADM Details FY17'!$A$3:$P$3515,16,FALSE)</f>
        <v>0</v>
      </c>
      <c r="N2366" s="1">
        <f>VLOOKUP(A2366,'ADM Details FY17'!$A$3:$Q$3515,17,FALSE)</f>
        <v>0</v>
      </c>
      <c r="O2366" s="1">
        <f>VLOOKUP(A2366,'ADM Details FY17'!$A$3:$S$3515,19,FALSE)</f>
        <v>0</v>
      </c>
      <c r="P2366" s="1">
        <f>VLOOKUP(A2366,'ADM Details FY17'!$A$3:$U$3515,21,FALSE)</f>
        <v>0</v>
      </c>
      <c r="Q2366" s="1">
        <f>VLOOKUP(A2366,'ADM Details FY17'!$A$3:$V$3515,22,FALSE)</f>
        <v>0</v>
      </c>
      <c r="R2366" s="1">
        <f>VLOOKUP(A2366,'ADM Details FY17'!$A$3:$W$3515,23,FALSE)</f>
        <v>0</v>
      </c>
      <c r="S2366" s="1">
        <f>VLOOKUP(A2366,'ADM Details FY17'!$A$3:$X$3515,24,FALSE)</f>
        <v>0</v>
      </c>
      <c r="T2366" s="1">
        <f>VLOOKUP(A2366,'ADM Details FY17'!$A$3:$Y$3515,25,FALSE)</f>
        <v>0</v>
      </c>
      <c r="U2366" s="1">
        <f>VLOOKUP(A2366,'ADM Details FY17'!$A$3:$AA$3515,27,FALSE)</f>
        <v>0</v>
      </c>
      <c r="V2366" s="1">
        <f>IFERROR(VLOOKUP(C2366,'eindex _tget pp '!$A$4:$E$615,5,FALSE),0)</f>
        <v>104.95143841952908</v>
      </c>
      <c r="W2366" s="31">
        <f>IFERROR(VLOOKUP(C2366,'eindex _tget pp '!$A$4:$F$615,6,FALSE),0)</f>
        <v>0.19091751169999999</v>
      </c>
      <c r="X2366" s="4">
        <f>IFERROR(VLOOKUP(B2366,'eschools 16'!$A$2:$F$25,6,FALSE),1)</f>
        <v>1</v>
      </c>
      <c r="Y2366" s="1">
        <f t="shared" si="180"/>
        <v>26.24</v>
      </c>
      <c r="Z2366" s="1">
        <f t="shared" si="181"/>
        <v>51.93</v>
      </c>
      <c r="AA2366" s="31">
        <f>IFERROR(VLOOKUP(C2366,'eindex _tget pp '!$A$4:$G$615,7,FALSE),0)</f>
        <v>0.36638337100000001</v>
      </c>
      <c r="AB2366" s="1">
        <f>VLOOKUP(A2366,'ADM Details FY17'!$A$3:$AB$3515,28,FALSE)</f>
        <v>0</v>
      </c>
      <c r="AC2366" s="1">
        <f t="shared" si="182"/>
        <v>0</v>
      </c>
      <c r="AD2366" s="1">
        <f t="shared" si="183"/>
        <v>1</v>
      </c>
      <c r="AE2366" s="1">
        <f t="shared" si="184"/>
        <v>150</v>
      </c>
    </row>
    <row r="2367" spans="1:31" x14ac:dyDescent="0.25">
      <c r="A2367" t="str">
        <f>B2367&amp;"-"&amp;COUNTIF($B$3:B2367,B2367)</f>
        <v>614-83</v>
      </c>
      <c r="B2367">
        <v>614</v>
      </c>
      <c r="C2367" s="18">
        <f>VLOOKUP(A2367,'ADM Details FY17'!$A$3:$D$3515,4,FALSE)</f>
        <v>45658</v>
      </c>
      <c r="D2367" s="1">
        <f>VLOOKUP(A2367,'ADM Details FY17'!$A$3:$E$3515,5,FALSE)</f>
        <v>0.42</v>
      </c>
      <c r="E2367" s="1">
        <f>VLOOKUP(A2367,'ADM Details FY17'!$A$3:$F$3515,6,FALSE)</f>
        <v>0</v>
      </c>
      <c r="F2367" s="1">
        <f>VLOOKUP(A2367,'ADM Details FY17'!$A$3:$G$3515,7,FALSE)</f>
        <v>0</v>
      </c>
      <c r="G2367" s="1">
        <f>VLOOKUP(A2367,'ADM Details FY17'!$A$3:$H$3515,8,FALSE)</f>
        <v>0</v>
      </c>
      <c r="H2367" s="1">
        <f>VLOOKUP(A2367,'ADM Details FY17'!$A$3:$I$3515,9,FALSE)</f>
        <v>0</v>
      </c>
      <c r="I2367" s="1">
        <f>VLOOKUP(A2367,'ADM Details FY17'!$A$3:$J$3517,10,FALSE)</f>
        <v>0</v>
      </c>
      <c r="J2367" s="1">
        <f>VLOOKUP(A2367,'ADM Details FY17'!$A$3:$K$3515,11,FALSE)</f>
        <v>0</v>
      </c>
      <c r="K2367" s="1">
        <f>VLOOKUP(A2367,'ADM Details FY17'!$A$3:$M$3515,13,FALSE)</f>
        <v>0.42</v>
      </c>
      <c r="L2367" s="1">
        <f>VLOOKUP(A2367,'ADM Details FY17'!$A$3:$O$3515,15,FALSE)</f>
        <v>0</v>
      </c>
      <c r="M2367" s="1">
        <f>VLOOKUP(A2367,'ADM Details FY17'!$A$3:$P$3515,16,FALSE)</f>
        <v>0</v>
      </c>
      <c r="N2367" s="1">
        <f>VLOOKUP(A2367,'ADM Details FY17'!$A$3:$Q$3515,17,FALSE)</f>
        <v>0</v>
      </c>
      <c r="O2367" s="1">
        <f>VLOOKUP(A2367,'ADM Details FY17'!$A$3:$S$3515,19,FALSE)</f>
        <v>0</v>
      </c>
      <c r="P2367" s="1">
        <f>VLOOKUP(A2367,'ADM Details FY17'!$A$3:$U$3515,21,FALSE)</f>
        <v>0</v>
      </c>
      <c r="Q2367" s="1">
        <f>VLOOKUP(A2367,'ADM Details FY17'!$A$3:$V$3515,22,FALSE)</f>
        <v>0</v>
      </c>
      <c r="R2367" s="1">
        <f>VLOOKUP(A2367,'ADM Details FY17'!$A$3:$W$3515,23,FALSE)</f>
        <v>0</v>
      </c>
      <c r="S2367" s="1">
        <f>VLOOKUP(A2367,'ADM Details FY17'!$A$3:$X$3515,24,FALSE)</f>
        <v>0</v>
      </c>
      <c r="T2367" s="1">
        <f>VLOOKUP(A2367,'ADM Details FY17'!$A$3:$Y$3515,25,FALSE)</f>
        <v>0</v>
      </c>
      <c r="U2367" s="1">
        <f>VLOOKUP(A2367,'ADM Details FY17'!$A$3:$AA$3515,27,FALSE)</f>
        <v>0</v>
      </c>
      <c r="V2367" s="1">
        <f>IFERROR(VLOOKUP(C2367,'eindex _tget pp '!$A$4:$E$615,5,FALSE),0)</f>
        <v>191.41223423358713</v>
      </c>
      <c r="W2367" s="31">
        <f>IFERROR(VLOOKUP(C2367,'eindex _tget pp '!$A$4:$F$615,6,FALSE),0)</f>
        <v>0.47656242160000001</v>
      </c>
      <c r="X2367" s="4">
        <f>IFERROR(VLOOKUP(B2367,'eschools 16'!$A$2:$F$25,6,FALSE),1)</f>
        <v>1</v>
      </c>
      <c r="Y2367" s="1">
        <f t="shared" si="180"/>
        <v>20.100000000000001</v>
      </c>
      <c r="Z2367" s="1">
        <f t="shared" si="181"/>
        <v>54.44</v>
      </c>
      <c r="AA2367" s="31">
        <f>IFERROR(VLOOKUP(C2367,'eindex _tget pp '!$A$4:$G$615,7,FALSE),0)</f>
        <v>0.45040761400000001</v>
      </c>
      <c r="AB2367" s="1">
        <f>VLOOKUP(A2367,'ADM Details FY17'!$A$3:$AB$3515,28,FALSE)</f>
        <v>0</v>
      </c>
      <c r="AC2367" s="1">
        <f t="shared" si="182"/>
        <v>0</v>
      </c>
      <c r="AD2367" s="1">
        <f t="shared" si="183"/>
        <v>0.42</v>
      </c>
      <c r="AE2367" s="1">
        <f t="shared" si="184"/>
        <v>63</v>
      </c>
    </row>
    <row r="2368" spans="1:31" x14ac:dyDescent="0.25">
      <c r="A2368" t="str">
        <f>B2368&amp;"-"&amp;COUNTIF($B$3:B2368,B2368)</f>
        <v>614-84</v>
      </c>
      <c r="B2368">
        <v>614</v>
      </c>
      <c r="C2368" s="18">
        <f>VLOOKUP(A2368,'ADM Details FY17'!$A$3:$D$3515,4,FALSE)</f>
        <v>45054</v>
      </c>
      <c r="D2368" s="1">
        <f>VLOOKUP(A2368,'ADM Details FY17'!$A$3:$E$3515,5,FALSE)</f>
        <v>0.02</v>
      </c>
      <c r="E2368" s="1">
        <f>VLOOKUP(A2368,'ADM Details FY17'!$A$3:$F$3515,6,FALSE)</f>
        <v>0</v>
      </c>
      <c r="F2368" s="1">
        <f>VLOOKUP(A2368,'ADM Details FY17'!$A$3:$G$3515,7,FALSE)</f>
        <v>0</v>
      </c>
      <c r="G2368" s="1">
        <f>VLOOKUP(A2368,'ADM Details FY17'!$A$3:$H$3515,8,FALSE)</f>
        <v>0</v>
      </c>
      <c r="H2368" s="1">
        <f>VLOOKUP(A2368,'ADM Details FY17'!$A$3:$I$3515,9,FALSE)</f>
        <v>0</v>
      </c>
      <c r="I2368" s="1">
        <f>VLOOKUP(A2368,'ADM Details FY17'!$A$3:$J$3517,10,FALSE)</f>
        <v>0</v>
      </c>
      <c r="J2368" s="1">
        <f>VLOOKUP(A2368,'ADM Details FY17'!$A$3:$K$3515,11,FALSE)</f>
        <v>0</v>
      </c>
      <c r="K2368" s="1">
        <f>VLOOKUP(A2368,'ADM Details FY17'!$A$3:$M$3515,13,FALSE)</f>
        <v>0.02</v>
      </c>
      <c r="L2368" s="1">
        <f>VLOOKUP(A2368,'ADM Details FY17'!$A$3:$O$3515,15,FALSE)</f>
        <v>0</v>
      </c>
      <c r="M2368" s="1">
        <f>VLOOKUP(A2368,'ADM Details FY17'!$A$3:$P$3515,16,FALSE)</f>
        <v>0</v>
      </c>
      <c r="N2368" s="1">
        <f>VLOOKUP(A2368,'ADM Details FY17'!$A$3:$Q$3515,17,FALSE)</f>
        <v>0</v>
      </c>
      <c r="O2368" s="1">
        <f>VLOOKUP(A2368,'ADM Details FY17'!$A$3:$S$3515,19,FALSE)</f>
        <v>0</v>
      </c>
      <c r="P2368" s="1">
        <f>VLOOKUP(A2368,'ADM Details FY17'!$A$3:$U$3515,21,FALSE)</f>
        <v>0</v>
      </c>
      <c r="Q2368" s="1">
        <f>VLOOKUP(A2368,'ADM Details FY17'!$A$3:$V$3515,22,FALSE)</f>
        <v>0</v>
      </c>
      <c r="R2368" s="1">
        <f>VLOOKUP(A2368,'ADM Details FY17'!$A$3:$W$3515,23,FALSE)</f>
        <v>0</v>
      </c>
      <c r="S2368" s="1">
        <f>VLOOKUP(A2368,'ADM Details FY17'!$A$3:$X$3515,24,FALSE)</f>
        <v>0</v>
      </c>
      <c r="T2368" s="1">
        <f>VLOOKUP(A2368,'ADM Details FY17'!$A$3:$Y$3515,25,FALSE)</f>
        <v>0</v>
      </c>
      <c r="U2368" s="1">
        <f>VLOOKUP(A2368,'ADM Details FY17'!$A$3:$AA$3515,27,FALSE)</f>
        <v>0</v>
      </c>
      <c r="V2368" s="1">
        <f>IFERROR(VLOOKUP(C2368,'eindex _tget pp '!$A$4:$E$615,5,FALSE),0)</f>
        <v>621.43583407768529</v>
      </c>
      <c r="W2368" s="31">
        <f>IFERROR(VLOOKUP(C2368,'eindex _tget pp '!$A$4:$F$615,6,FALSE),0)</f>
        <v>1.4793474798999999</v>
      </c>
      <c r="X2368" s="4">
        <f>IFERROR(VLOOKUP(B2368,'eschools 16'!$A$2:$F$25,6,FALSE),1)</f>
        <v>1</v>
      </c>
      <c r="Y2368" s="1">
        <f t="shared" si="180"/>
        <v>3.11</v>
      </c>
      <c r="Z2368" s="1">
        <f t="shared" si="181"/>
        <v>8.0500000000000007</v>
      </c>
      <c r="AA2368" s="31">
        <f>IFERROR(VLOOKUP(C2368,'eindex _tget pp '!$A$4:$G$615,7,FALSE),0)</f>
        <v>0.63639511400000004</v>
      </c>
      <c r="AB2368" s="1">
        <f>VLOOKUP(A2368,'ADM Details FY17'!$A$3:$AB$3515,28,FALSE)</f>
        <v>0</v>
      </c>
      <c r="AC2368" s="1">
        <f t="shared" si="182"/>
        <v>0</v>
      </c>
      <c r="AD2368" s="1">
        <f t="shared" si="183"/>
        <v>0.02</v>
      </c>
      <c r="AE2368" s="1">
        <f t="shared" si="184"/>
        <v>3</v>
      </c>
    </row>
    <row r="2369" spans="1:31" x14ac:dyDescent="0.25">
      <c r="A2369" t="str">
        <f>B2369&amp;"-"&amp;COUNTIF($B$3:B2369,B2369)</f>
        <v>614-85</v>
      </c>
      <c r="B2369">
        <v>614</v>
      </c>
      <c r="C2369" s="18">
        <f>VLOOKUP(A2369,'ADM Details FY17'!$A$3:$D$3515,4,FALSE)</f>
        <v>46359</v>
      </c>
      <c r="D2369" s="1">
        <f>VLOOKUP(A2369,'ADM Details FY17'!$A$3:$E$3515,5,FALSE)</f>
        <v>1.0900000000000001</v>
      </c>
      <c r="E2369" s="1">
        <f>VLOOKUP(A2369,'ADM Details FY17'!$A$3:$F$3515,6,FALSE)</f>
        <v>0</v>
      </c>
      <c r="F2369" s="1">
        <f>VLOOKUP(A2369,'ADM Details FY17'!$A$3:$G$3515,7,FALSE)</f>
        <v>0.51</v>
      </c>
      <c r="G2369" s="1">
        <f>VLOOKUP(A2369,'ADM Details FY17'!$A$3:$H$3515,8,FALSE)</f>
        <v>0.21</v>
      </c>
      <c r="H2369" s="1">
        <f>VLOOKUP(A2369,'ADM Details FY17'!$A$3:$I$3515,9,FALSE)</f>
        <v>0</v>
      </c>
      <c r="I2369" s="1">
        <f>VLOOKUP(A2369,'ADM Details FY17'!$A$3:$J$3517,10,FALSE)</f>
        <v>0</v>
      </c>
      <c r="J2369" s="1">
        <f>VLOOKUP(A2369,'ADM Details FY17'!$A$3:$K$3515,11,FALSE)</f>
        <v>0</v>
      </c>
      <c r="K2369" s="1">
        <f>VLOOKUP(A2369,'ADM Details FY17'!$A$3:$M$3515,13,FALSE)</f>
        <v>1.0900000000000001</v>
      </c>
      <c r="L2369" s="1">
        <f>VLOOKUP(A2369,'ADM Details FY17'!$A$3:$O$3515,15,FALSE)</f>
        <v>0</v>
      </c>
      <c r="M2369" s="1">
        <f>VLOOKUP(A2369,'ADM Details FY17'!$A$3:$P$3515,16,FALSE)</f>
        <v>0</v>
      </c>
      <c r="N2369" s="1">
        <f>VLOOKUP(A2369,'ADM Details FY17'!$A$3:$Q$3515,17,FALSE)</f>
        <v>0</v>
      </c>
      <c r="O2369" s="1">
        <f>VLOOKUP(A2369,'ADM Details FY17'!$A$3:$S$3515,19,FALSE)</f>
        <v>0</v>
      </c>
      <c r="P2369" s="1">
        <f>VLOOKUP(A2369,'ADM Details FY17'!$A$3:$U$3515,21,FALSE)</f>
        <v>0</v>
      </c>
      <c r="Q2369" s="1">
        <f>VLOOKUP(A2369,'ADM Details FY17'!$A$3:$V$3515,22,FALSE)</f>
        <v>0</v>
      </c>
      <c r="R2369" s="1">
        <f>VLOOKUP(A2369,'ADM Details FY17'!$A$3:$W$3515,23,FALSE)</f>
        <v>0</v>
      </c>
      <c r="S2369" s="1">
        <f>VLOOKUP(A2369,'ADM Details FY17'!$A$3:$X$3515,24,FALSE)</f>
        <v>0</v>
      </c>
      <c r="T2369" s="1">
        <f>VLOOKUP(A2369,'ADM Details FY17'!$A$3:$Y$3515,25,FALSE)</f>
        <v>0</v>
      </c>
      <c r="U2369" s="1">
        <f>VLOOKUP(A2369,'ADM Details FY17'!$A$3:$AA$3515,27,FALSE)</f>
        <v>0</v>
      </c>
      <c r="V2369" s="1">
        <f>IFERROR(VLOOKUP(C2369,'eindex _tget pp '!$A$4:$E$615,5,FALSE),0)</f>
        <v>95.940921356350984</v>
      </c>
      <c r="W2369" s="31">
        <f>IFERROR(VLOOKUP(C2369,'eindex _tget pp '!$A$4:$F$615,6,FALSE),0)</f>
        <v>0.55633709860000002</v>
      </c>
      <c r="X2369" s="4">
        <f>IFERROR(VLOOKUP(B2369,'eschools 16'!$A$2:$F$25,6,FALSE),1)</f>
        <v>1</v>
      </c>
      <c r="Y2369" s="1">
        <f t="shared" si="180"/>
        <v>26.14</v>
      </c>
      <c r="Z2369" s="1">
        <f t="shared" si="181"/>
        <v>164.94</v>
      </c>
      <c r="AA2369" s="31">
        <f>IFERROR(VLOOKUP(C2369,'eindex _tget pp '!$A$4:$G$615,7,FALSE),0)</f>
        <v>0.42032972200000002</v>
      </c>
      <c r="AB2369" s="1">
        <f>VLOOKUP(A2369,'ADM Details FY17'!$A$3:$AB$3515,28,FALSE)</f>
        <v>0</v>
      </c>
      <c r="AC2369" s="1">
        <f t="shared" si="182"/>
        <v>0</v>
      </c>
      <c r="AD2369" s="1">
        <f t="shared" si="183"/>
        <v>1.0900000000000001</v>
      </c>
      <c r="AE2369" s="1">
        <f t="shared" si="184"/>
        <v>163.5</v>
      </c>
    </row>
    <row r="2370" spans="1:31" x14ac:dyDescent="0.25">
      <c r="A2370" t="str">
        <f>B2370&amp;"-"&amp;COUNTIF($B$3:B2370,B2370)</f>
        <v>614-86</v>
      </c>
      <c r="B2370">
        <v>614</v>
      </c>
      <c r="C2370" s="18">
        <f>VLOOKUP(A2370,'ADM Details FY17'!$A$3:$D$3515,4,FALSE)</f>
        <v>48884</v>
      </c>
      <c r="D2370" s="1">
        <f>VLOOKUP(A2370,'ADM Details FY17'!$A$3:$E$3515,5,FALSE)</f>
        <v>0.3</v>
      </c>
      <c r="E2370" s="1">
        <f>VLOOKUP(A2370,'ADM Details FY17'!$A$3:$F$3515,6,FALSE)</f>
        <v>0</v>
      </c>
      <c r="F2370" s="1">
        <f>VLOOKUP(A2370,'ADM Details FY17'!$A$3:$G$3515,7,FALSE)</f>
        <v>0</v>
      </c>
      <c r="G2370" s="1">
        <f>VLOOKUP(A2370,'ADM Details FY17'!$A$3:$H$3515,8,FALSE)</f>
        <v>0</v>
      </c>
      <c r="H2370" s="1">
        <f>VLOOKUP(A2370,'ADM Details FY17'!$A$3:$I$3515,9,FALSE)</f>
        <v>0</v>
      </c>
      <c r="I2370" s="1">
        <f>VLOOKUP(A2370,'ADM Details FY17'!$A$3:$J$3517,10,FALSE)</f>
        <v>0</v>
      </c>
      <c r="J2370" s="1">
        <f>VLOOKUP(A2370,'ADM Details FY17'!$A$3:$K$3515,11,FALSE)</f>
        <v>0</v>
      </c>
      <c r="K2370" s="1">
        <f>VLOOKUP(A2370,'ADM Details FY17'!$A$3:$M$3515,13,FALSE)</f>
        <v>0.3</v>
      </c>
      <c r="L2370" s="1">
        <f>VLOOKUP(A2370,'ADM Details FY17'!$A$3:$O$3515,15,FALSE)</f>
        <v>0</v>
      </c>
      <c r="M2370" s="1">
        <f>VLOOKUP(A2370,'ADM Details FY17'!$A$3:$P$3515,16,FALSE)</f>
        <v>0</v>
      </c>
      <c r="N2370" s="1">
        <f>VLOOKUP(A2370,'ADM Details FY17'!$A$3:$Q$3515,17,FALSE)</f>
        <v>0</v>
      </c>
      <c r="O2370" s="1">
        <f>VLOOKUP(A2370,'ADM Details FY17'!$A$3:$S$3515,19,FALSE)</f>
        <v>0</v>
      </c>
      <c r="P2370" s="1">
        <f>VLOOKUP(A2370,'ADM Details FY17'!$A$3:$U$3515,21,FALSE)</f>
        <v>0</v>
      </c>
      <c r="Q2370" s="1">
        <f>VLOOKUP(A2370,'ADM Details FY17'!$A$3:$V$3515,22,FALSE)</f>
        <v>0</v>
      </c>
      <c r="R2370" s="1">
        <f>VLOOKUP(A2370,'ADM Details FY17'!$A$3:$W$3515,23,FALSE)</f>
        <v>0</v>
      </c>
      <c r="S2370" s="1">
        <f>VLOOKUP(A2370,'ADM Details FY17'!$A$3:$X$3515,24,FALSE)</f>
        <v>0</v>
      </c>
      <c r="T2370" s="1">
        <f>VLOOKUP(A2370,'ADM Details FY17'!$A$3:$Y$3515,25,FALSE)</f>
        <v>0</v>
      </c>
      <c r="U2370" s="1">
        <f>VLOOKUP(A2370,'ADM Details FY17'!$A$3:$AA$3515,27,FALSE)</f>
        <v>0</v>
      </c>
      <c r="V2370" s="1">
        <f>IFERROR(VLOOKUP(C2370,'eindex _tget pp '!$A$4:$E$615,5,FALSE),0)</f>
        <v>0</v>
      </c>
      <c r="W2370" s="31">
        <f>IFERROR(VLOOKUP(C2370,'eindex _tget pp '!$A$4:$F$615,6,FALSE),0)</f>
        <v>0.87573358940000001</v>
      </c>
      <c r="X2370" s="4">
        <f>IFERROR(VLOOKUP(B2370,'eschools 16'!$A$2:$F$25,6,FALSE),1)</f>
        <v>1</v>
      </c>
      <c r="Y2370" s="1">
        <f t="shared" si="180"/>
        <v>0</v>
      </c>
      <c r="Z2370" s="1">
        <f t="shared" si="181"/>
        <v>71.459999999999994</v>
      </c>
      <c r="AA2370" s="31">
        <f>IFERROR(VLOOKUP(C2370,'eindex _tget pp '!$A$4:$G$615,7,FALSE),0)</f>
        <v>0.315482496</v>
      </c>
      <c r="AB2370" s="1">
        <f>VLOOKUP(A2370,'ADM Details FY17'!$A$3:$AB$3515,28,FALSE)</f>
        <v>0</v>
      </c>
      <c r="AC2370" s="1">
        <f t="shared" si="182"/>
        <v>0</v>
      </c>
      <c r="AD2370" s="1">
        <f t="shared" si="183"/>
        <v>0.3</v>
      </c>
      <c r="AE2370" s="1">
        <f t="shared" si="184"/>
        <v>45</v>
      </c>
    </row>
    <row r="2371" spans="1:31" x14ac:dyDescent="0.25">
      <c r="A2371" t="str">
        <f>B2371&amp;"-"&amp;COUNTIF($B$3:B2371,B2371)</f>
        <v>614-87</v>
      </c>
      <c r="B2371">
        <v>614</v>
      </c>
      <c r="C2371" s="18">
        <f>VLOOKUP(A2371,'ADM Details FY17'!$A$3:$D$3515,4,FALSE)</f>
        <v>45047</v>
      </c>
      <c r="D2371" s="1">
        <f>VLOOKUP(A2371,'ADM Details FY17'!$A$3:$E$3515,5,FALSE)</f>
        <v>3.56</v>
      </c>
      <c r="E2371" s="1">
        <f>VLOOKUP(A2371,'ADM Details FY17'!$A$3:$F$3515,6,FALSE)</f>
        <v>0</v>
      </c>
      <c r="F2371" s="1">
        <f>VLOOKUP(A2371,'ADM Details FY17'!$A$3:$G$3515,7,FALSE)</f>
        <v>1</v>
      </c>
      <c r="G2371" s="1">
        <f>VLOOKUP(A2371,'ADM Details FY17'!$A$3:$H$3515,8,FALSE)</f>
        <v>0</v>
      </c>
      <c r="H2371" s="1">
        <f>VLOOKUP(A2371,'ADM Details FY17'!$A$3:$I$3515,9,FALSE)</f>
        <v>0</v>
      </c>
      <c r="I2371" s="1">
        <f>VLOOKUP(A2371,'ADM Details FY17'!$A$3:$J$3517,10,FALSE)</f>
        <v>0</v>
      </c>
      <c r="J2371" s="1">
        <f>VLOOKUP(A2371,'ADM Details FY17'!$A$3:$K$3515,11,FALSE)</f>
        <v>1</v>
      </c>
      <c r="K2371" s="1">
        <f>VLOOKUP(A2371,'ADM Details FY17'!$A$3:$M$3515,13,FALSE)</f>
        <v>3.56</v>
      </c>
      <c r="L2371" s="1">
        <f>VLOOKUP(A2371,'ADM Details FY17'!$A$3:$O$3515,15,FALSE)</f>
        <v>0</v>
      </c>
      <c r="M2371" s="1">
        <f>VLOOKUP(A2371,'ADM Details FY17'!$A$3:$P$3515,16,FALSE)</f>
        <v>0</v>
      </c>
      <c r="N2371" s="1">
        <f>VLOOKUP(A2371,'ADM Details FY17'!$A$3:$Q$3515,17,FALSE)</f>
        <v>0</v>
      </c>
      <c r="O2371" s="1">
        <f>VLOOKUP(A2371,'ADM Details FY17'!$A$3:$S$3515,19,FALSE)</f>
        <v>0</v>
      </c>
      <c r="P2371" s="1">
        <f>VLOOKUP(A2371,'ADM Details FY17'!$A$3:$U$3515,21,FALSE)</f>
        <v>0</v>
      </c>
      <c r="Q2371" s="1">
        <f>VLOOKUP(A2371,'ADM Details FY17'!$A$3:$V$3515,22,FALSE)</f>
        <v>0</v>
      </c>
      <c r="R2371" s="1">
        <f>VLOOKUP(A2371,'ADM Details FY17'!$A$3:$W$3515,23,FALSE)</f>
        <v>0</v>
      </c>
      <c r="S2371" s="1">
        <f>VLOOKUP(A2371,'ADM Details FY17'!$A$3:$X$3515,24,FALSE)</f>
        <v>0</v>
      </c>
      <c r="T2371" s="1">
        <f>VLOOKUP(A2371,'ADM Details FY17'!$A$3:$Y$3515,25,FALSE)</f>
        <v>0</v>
      </c>
      <c r="U2371" s="1">
        <f>VLOOKUP(A2371,'ADM Details FY17'!$A$3:$AA$3515,27,FALSE)</f>
        <v>0</v>
      </c>
      <c r="V2371" s="1">
        <f>IFERROR(VLOOKUP(C2371,'eindex _tget pp '!$A$4:$E$615,5,FALSE),0)</f>
        <v>83.620651896782661</v>
      </c>
      <c r="W2371" s="31">
        <f>IFERROR(VLOOKUP(C2371,'eindex _tget pp '!$A$4:$F$615,6,FALSE),0)</f>
        <v>0.66135081969999998</v>
      </c>
      <c r="X2371" s="4">
        <f>IFERROR(VLOOKUP(B2371,'eschools 16'!$A$2:$F$25,6,FALSE),1)</f>
        <v>1</v>
      </c>
      <c r="Y2371" s="1">
        <f t="shared" si="180"/>
        <v>74.42</v>
      </c>
      <c r="Z2371" s="1">
        <f t="shared" si="181"/>
        <v>640.4</v>
      </c>
      <c r="AA2371" s="31">
        <f>IFERROR(VLOOKUP(C2371,'eindex _tget pp '!$A$4:$G$615,7,FALSE),0)</f>
        <v>0.38829070799999998</v>
      </c>
      <c r="AB2371" s="1">
        <f>VLOOKUP(A2371,'ADM Details FY17'!$A$3:$AB$3515,28,FALSE)</f>
        <v>0</v>
      </c>
      <c r="AC2371" s="1">
        <f t="shared" si="182"/>
        <v>0</v>
      </c>
      <c r="AD2371" s="1">
        <f t="shared" si="183"/>
        <v>3.56</v>
      </c>
      <c r="AE2371" s="1">
        <f t="shared" si="184"/>
        <v>534</v>
      </c>
    </row>
    <row r="2372" spans="1:31" x14ac:dyDescent="0.25">
      <c r="A2372" t="str">
        <f>B2372&amp;"-"&amp;COUNTIF($B$3:B2372,B2372)</f>
        <v>614-88</v>
      </c>
      <c r="B2372">
        <v>614</v>
      </c>
      <c r="C2372" s="18">
        <f>VLOOKUP(A2372,'ADM Details FY17'!$A$3:$D$3515,4,FALSE)</f>
        <v>45070</v>
      </c>
      <c r="D2372" s="1">
        <f>VLOOKUP(A2372,'ADM Details FY17'!$A$3:$E$3515,5,FALSE)</f>
        <v>8.59</v>
      </c>
      <c r="E2372" s="1">
        <f>VLOOKUP(A2372,'ADM Details FY17'!$A$3:$F$3515,6,FALSE)</f>
        <v>0</v>
      </c>
      <c r="F2372" s="1">
        <f>VLOOKUP(A2372,'ADM Details FY17'!$A$3:$G$3515,7,FALSE)</f>
        <v>1</v>
      </c>
      <c r="G2372" s="1">
        <f>VLOOKUP(A2372,'ADM Details FY17'!$A$3:$H$3515,8,FALSE)</f>
        <v>2.87</v>
      </c>
      <c r="H2372" s="1">
        <f>VLOOKUP(A2372,'ADM Details FY17'!$A$3:$I$3515,9,FALSE)</f>
        <v>0</v>
      </c>
      <c r="I2372" s="1">
        <f>VLOOKUP(A2372,'ADM Details FY17'!$A$3:$J$3517,10,FALSE)</f>
        <v>0.86</v>
      </c>
      <c r="J2372" s="1">
        <f>VLOOKUP(A2372,'ADM Details FY17'!$A$3:$K$3515,11,FALSE)</f>
        <v>1</v>
      </c>
      <c r="K2372" s="1">
        <f>VLOOKUP(A2372,'ADM Details FY17'!$A$3:$M$3515,13,FALSE)</f>
        <v>8.59</v>
      </c>
      <c r="L2372" s="1">
        <f>VLOOKUP(A2372,'ADM Details FY17'!$A$3:$O$3515,15,FALSE)</f>
        <v>0</v>
      </c>
      <c r="M2372" s="1">
        <f>VLOOKUP(A2372,'ADM Details FY17'!$A$3:$P$3515,16,FALSE)</f>
        <v>0</v>
      </c>
      <c r="N2372" s="1">
        <f>VLOOKUP(A2372,'ADM Details FY17'!$A$3:$Q$3515,17,FALSE)</f>
        <v>0</v>
      </c>
      <c r="O2372" s="1">
        <f>VLOOKUP(A2372,'ADM Details FY17'!$A$3:$S$3515,19,FALSE)</f>
        <v>0</v>
      </c>
      <c r="P2372" s="1">
        <f>VLOOKUP(A2372,'ADM Details FY17'!$A$3:$U$3515,21,FALSE)</f>
        <v>0</v>
      </c>
      <c r="Q2372" s="1">
        <f>VLOOKUP(A2372,'ADM Details FY17'!$A$3:$V$3515,22,FALSE)</f>
        <v>0</v>
      </c>
      <c r="R2372" s="1">
        <f>VLOOKUP(A2372,'ADM Details FY17'!$A$3:$W$3515,23,FALSE)</f>
        <v>0</v>
      </c>
      <c r="S2372" s="1">
        <f>VLOOKUP(A2372,'ADM Details FY17'!$A$3:$X$3515,24,FALSE)</f>
        <v>0</v>
      </c>
      <c r="T2372" s="1">
        <f>VLOOKUP(A2372,'ADM Details FY17'!$A$3:$Y$3515,25,FALSE)</f>
        <v>0</v>
      </c>
      <c r="U2372" s="1">
        <f>VLOOKUP(A2372,'ADM Details FY17'!$A$3:$AA$3515,27,FALSE)</f>
        <v>0</v>
      </c>
      <c r="V2372" s="1">
        <f>IFERROR(VLOOKUP(C2372,'eindex _tget pp '!$A$4:$E$615,5,FALSE),0)</f>
        <v>1923.466170566644</v>
      </c>
      <c r="W2372" s="31">
        <f>IFERROR(VLOOKUP(C2372,'eindex _tget pp '!$A$4:$F$615,6,FALSE),0)</f>
        <v>1.0213142019000001</v>
      </c>
      <c r="X2372" s="4">
        <f>IFERROR(VLOOKUP(B2372,'eschools 16'!$A$2:$F$25,6,FALSE),1)</f>
        <v>1</v>
      </c>
      <c r="Y2372" s="1">
        <f t="shared" ref="Y2372:Y2435" si="185">ROUND(IF(X2372=2,0,(AD2372*0.25*V2372)),2)</f>
        <v>4130.6400000000003</v>
      </c>
      <c r="Z2372" s="1">
        <f t="shared" ref="Z2372:Z2435" si="186">ROUND(IF(X2372=2,0,(K2372*272*W2372)),2)</f>
        <v>2386.2800000000002</v>
      </c>
      <c r="AA2372" s="31">
        <f>IFERROR(VLOOKUP(C2372,'eindex _tget pp '!$A$4:$G$615,7,FALSE),0)</f>
        <v>0.84270771099999997</v>
      </c>
      <c r="AB2372" s="1">
        <f>VLOOKUP(A2372,'ADM Details FY17'!$A$3:$AB$3515,28,FALSE)</f>
        <v>0</v>
      </c>
      <c r="AC2372" s="1">
        <f t="shared" ref="AC2372:AC2435" si="187">ROUND((AA2372*AB2372*923.6758),2)</f>
        <v>0</v>
      </c>
      <c r="AD2372" s="1">
        <f t="shared" ref="AD2372:AD2435" si="188">D2372+(U2372*0.2)</f>
        <v>8.59</v>
      </c>
      <c r="AE2372" s="1">
        <f t="shared" ref="AE2372:AE2435" si="189">IF(X2372=2,(AD2372*25),(AD2372*150))</f>
        <v>1288.5</v>
      </c>
    </row>
    <row r="2373" spans="1:31" x14ac:dyDescent="0.25">
      <c r="A2373" t="str">
        <f>B2373&amp;"-"&amp;COUNTIF($B$3:B2373,B2373)</f>
        <v>614-89</v>
      </c>
      <c r="B2373">
        <v>614</v>
      </c>
      <c r="C2373" s="18">
        <f>VLOOKUP(A2373,'ADM Details FY17'!$A$3:$D$3515,4,FALSE)</f>
        <v>45104</v>
      </c>
      <c r="D2373" s="1">
        <f>VLOOKUP(A2373,'ADM Details FY17'!$A$3:$E$3515,5,FALSE)</f>
        <v>0.91</v>
      </c>
      <c r="E2373" s="1">
        <f>VLOOKUP(A2373,'ADM Details FY17'!$A$3:$F$3515,6,FALSE)</f>
        <v>0</v>
      </c>
      <c r="F2373" s="1">
        <f>VLOOKUP(A2373,'ADM Details FY17'!$A$3:$G$3515,7,FALSE)</f>
        <v>0</v>
      </c>
      <c r="G2373" s="1">
        <f>VLOOKUP(A2373,'ADM Details FY17'!$A$3:$H$3515,8,FALSE)</f>
        <v>0</v>
      </c>
      <c r="H2373" s="1">
        <f>VLOOKUP(A2373,'ADM Details FY17'!$A$3:$I$3515,9,FALSE)</f>
        <v>0</v>
      </c>
      <c r="I2373" s="1">
        <f>VLOOKUP(A2373,'ADM Details FY17'!$A$3:$J$3517,10,FALSE)</f>
        <v>0</v>
      </c>
      <c r="J2373" s="1">
        <f>VLOOKUP(A2373,'ADM Details FY17'!$A$3:$K$3515,11,FALSE)</f>
        <v>0</v>
      </c>
      <c r="K2373" s="1">
        <f>VLOOKUP(A2373,'ADM Details FY17'!$A$3:$M$3515,13,FALSE)</f>
        <v>0.91</v>
      </c>
      <c r="L2373" s="1">
        <f>VLOOKUP(A2373,'ADM Details FY17'!$A$3:$O$3515,15,FALSE)</f>
        <v>0</v>
      </c>
      <c r="M2373" s="1">
        <f>VLOOKUP(A2373,'ADM Details FY17'!$A$3:$P$3515,16,FALSE)</f>
        <v>0</v>
      </c>
      <c r="N2373" s="1">
        <f>VLOOKUP(A2373,'ADM Details FY17'!$A$3:$Q$3515,17,FALSE)</f>
        <v>0</v>
      </c>
      <c r="O2373" s="1">
        <f>VLOOKUP(A2373,'ADM Details FY17'!$A$3:$S$3515,19,FALSE)</f>
        <v>0</v>
      </c>
      <c r="P2373" s="1">
        <f>VLOOKUP(A2373,'ADM Details FY17'!$A$3:$U$3515,21,FALSE)</f>
        <v>0</v>
      </c>
      <c r="Q2373" s="1">
        <f>VLOOKUP(A2373,'ADM Details FY17'!$A$3:$V$3515,22,FALSE)</f>
        <v>0</v>
      </c>
      <c r="R2373" s="1">
        <f>VLOOKUP(A2373,'ADM Details FY17'!$A$3:$W$3515,23,FALSE)</f>
        <v>0</v>
      </c>
      <c r="S2373" s="1">
        <f>VLOOKUP(A2373,'ADM Details FY17'!$A$3:$X$3515,24,FALSE)</f>
        <v>0</v>
      </c>
      <c r="T2373" s="1">
        <f>VLOOKUP(A2373,'ADM Details FY17'!$A$3:$Y$3515,25,FALSE)</f>
        <v>0</v>
      </c>
      <c r="U2373" s="1">
        <f>VLOOKUP(A2373,'ADM Details FY17'!$A$3:$AA$3515,27,FALSE)</f>
        <v>0</v>
      </c>
      <c r="V2373" s="1">
        <f>IFERROR(VLOOKUP(C2373,'eindex _tget pp '!$A$4:$E$615,5,FALSE),0)</f>
        <v>0</v>
      </c>
      <c r="W2373" s="31">
        <f>IFERROR(VLOOKUP(C2373,'eindex _tget pp '!$A$4:$F$615,6,FALSE),0)</f>
        <v>0.63577925459999995</v>
      </c>
      <c r="X2373" s="4">
        <f>IFERROR(VLOOKUP(B2373,'eschools 16'!$A$2:$F$25,6,FALSE),1)</f>
        <v>1</v>
      </c>
      <c r="Y2373" s="1">
        <f t="shared" si="185"/>
        <v>0</v>
      </c>
      <c r="Z2373" s="1">
        <f t="shared" si="186"/>
        <v>157.37</v>
      </c>
      <c r="AA2373" s="31">
        <f>IFERROR(VLOOKUP(C2373,'eindex _tget pp '!$A$4:$G$615,7,FALSE),0)</f>
        <v>0.32598799899999997</v>
      </c>
      <c r="AB2373" s="1">
        <f>VLOOKUP(A2373,'ADM Details FY17'!$A$3:$AB$3515,28,FALSE)</f>
        <v>0</v>
      </c>
      <c r="AC2373" s="1">
        <f t="shared" si="187"/>
        <v>0</v>
      </c>
      <c r="AD2373" s="1">
        <f t="shared" si="188"/>
        <v>0.91</v>
      </c>
      <c r="AE2373" s="1">
        <f t="shared" si="189"/>
        <v>136.5</v>
      </c>
    </row>
    <row r="2374" spans="1:31" x14ac:dyDescent="0.25">
      <c r="A2374" t="str">
        <f>B2374&amp;"-"&amp;COUNTIF($B$3:B2374,B2374)</f>
        <v>614-90</v>
      </c>
      <c r="B2374">
        <v>614</v>
      </c>
      <c r="C2374" s="18">
        <f>VLOOKUP(A2374,'ADM Details FY17'!$A$3:$D$3515,4,FALSE)</f>
        <v>44081</v>
      </c>
      <c r="D2374" s="1">
        <f>VLOOKUP(A2374,'ADM Details FY17'!$A$3:$E$3515,5,FALSE)</f>
        <v>0.61</v>
      </c>
      <c r="E2374" s="1">
        <f>VLOOKUP(A2374,'ADM Details FY17'!$A$3:$F$3515,6,FALSE)</f>
        <v>0</v>
      </c>
      <c r="F2374" s="1">
        <f>VLOOKUP(A2374,'ADM Details FY17'!$A$3:$G$3515,7,FALSE)</f>
        <v>0</v>
      </c>
      <c r="G2374" s="1">
        <f>VLOOKUP(A2374,'ADM Details FY17'!$A$3:$H$3515,8,FALSE)</f>
        <v>0</v>
      </c>
      <c r="H2374" s="1">
        <f>VLOOKUP(A2374,'ADM Details FY17'!$A$3:$I$3515,9,FALSE)</f>
        <v>0</v>
      </c>
      <c r="I2374" s="1">
        <f>VLOOKUP(A2374,'ADM Details FY17'!$A$3:$J$3517,10,FALSE)</f>
        <v>0</v>
      </c>
      <c r="J2374" s="1">
        <f>VLOOKUP(A2374,'ADM Details FY17'!$A$3:$K$3515,11,FALSE)</f>
        <v>0</v>
      </c>
      <c r="K2374" s="1">
        <f>VLOOKUP(A2374,'ADM Details FY17'!$A$3:$M$3515,13,FALSE)</f>
        <v>0.61</v>
      </c>
      <c r="L2374" s="1">
        <f>VLOOKUP(A2374,'ADM Details FY17'!$A$3:$O$3515,15,FALSE)</f>
        <v>0</v>
      </c>
      <c r="M2374" s="1">
        <f>VLOOKUP(A2374,'ADM Details FY17'!$A$3:$P$3515,16,FALSE)</f>
        <v>0</v>
      </c>
      <c r="N2374" s="1">
        <f>VLOOKUP(A2374,'ADM Details FY17'!$A$3:$Q$3515,17,FALSE)</f>
        <v>0</v>
      </c>
      <c r="O2374" s="1">
        <f>VLOOKUP(A2374,'ADM Details FY17'!$A$3:$S$3515,19,FALSE)</f>
        <v>0</v>
      </c>
      <c r="P2374" s="1">
        <f>VLOOKUP(A2374,'ADM Details FY17'!$A$3:$U$3515,21,FALSE)</f>
        <v>0</v>
      </c>
      <c r="Q2374" s="1">
        <f>VLOOKUP(A2374,'ADM Details FY17'!$A$3:$V$3515,22,FALSE)</f>
        <v>0</v>
      </c>
      <c r="R2374" s="1">
        <f>VLOOKUP(A2374,'ADM Details FY17'!$A$3:$W$3515,23,FALSE)</f>
        <v>0</v>
      </c>
      <c r="S2374" s="1">
        <f>VLOOKUP(A2374,'ADM Details FY17'!$A$3:$X$3515,24,FALSE)</f>
        <v>0</v>
      </c>
      <c r="T2374" s="1">
        <f>VLOOKUP(A2374,'ADM Details FY17'!$A$3:$Y$3515,25,FALSE)</f>
        <v>0</v>
      </c>
      <c r="U2374" s="1">
        <f>VLOOKUP(A2374,'ADM Details FY17'!$A$3:$AA$3515,27,FALSE)</f>
        <v>0</v>
      </c>
      <c r="V2374" s="1">
        <f>IFERROR(VLOOKUP(C2374,'eindex _tget pp '!$A$4:$E$615,5,FALSE),0)</f>
        <v>399.0659966759705</v>
      </c>
      <c r="W2374" s="31">
        <f>IFERROR(VLOOKUP(C2374,'eindex _tget pp '!$A$4:$F$615,6,FALSE),0)</f>
        <v>1.0846163491</v>
      </c>
      <c r="X2374" s="4">
        <f>IFERROR(VLOOKUP(B2374,'eschools 16'!$A$2:$F$25,6,FALSE),1)</f>
        <v>1</v>
      </c>
      <c r="Y2374" s="1">
        <f t="shared" si="185"/>
        <v>60.86</v>
      </c>
      <c r="Z2374" s="1">
        <f t="shared" si="186"/>
        <v>179.96</v>
      </c>
      <c r="AA2374" s="31">
        <f>IFERROR(VLOOKUP(C2374,'eindex _tget pp '!$A$4:$G$615,7,FALSE),0)</f>
        <v>0.55386638899999996</v>
      </c>
      <c r="AB2374" s="1">
        <f>VLOOKUP(A2374,'ADM Details FY17'!$A$3:$AB$3515,28,FALSE)</f>
        <v>0</v>
      </c>
      <c r="AC2374" s="1">
        <f t="shared" si="187"/>
        <v>0</v>
      </c>
      <c r="AD2374" s="1">
        <f t="shared" si="188"/>
        <v>0.61</v>
      </c>
      <c r="AE2374" s="1">
        <f t="shared" si="189"/>
        <v>91.5</v>
      </c>
    </row>
    <row r="2375" spans="1:31" x14ac:dyDescent="0.25">
      <c r="A2375" t="str">
        <f>B2375&amp;"-"&amp;COUNTIF($B$3:B2375,B2375)</f>
        <v>614-91</v>
      </c>
      <c r="B2375">
        <v>614</v>
      </c>
      <c r="C2375" s="18">
        <f>VLOOKUP(A2375,'ADM Details FY17'!$A$3:$D$3515,4,FALSE)</f>
        <v>45120</v>
      </c>
      <c r="D2375" s="1">
        <f>VLOOKUP(A2375,'ADM Details FY17'!$A$3:$E$3515,5,FALSE)</f>
        <v>0.27</v>
      </c>
      <c r="E2375" s="1">
        <f>VLOOKUP(A2375,'ADM Details FY17'!$A$3:$F$3515,6,FALSE)</f>
        <v>0</v>
      </c>
      <c r="F2375" s="1">
        <f>VLOOKUP(A2375,'ADM Details FY17'!$A$3:$G$3515,7,FALSE)</f>
        <v>0</v>
      </c>
      <c r="G2375" s="1">
        <f>VLOOKUP(A2375,'ADM Details FY17'!$A$3:$H$3515,8,FALSE)</f>
        <v>0</v>
      </c>
      <c r="H2375" s="1">
        <f>VLOOKUP(A2375,'ADM Details FY17'!$A$3:$I$3515,9,FALSE)</f>
        <v>0</v>
      </c>
      <c r="I2375" s="1">
        <f>VLOOKUP(A2375,'ADM Details FY17'!$A$3:$J$3517,10,FALSE)</f>
        <v>0</v>
      </c>
      <c r="J2375" s="1">
        <f>VLOOKUP(A2375,'ADM Details FY17'!$A$3:$K$3515,11,FALSE)</f>
        <v>0</v>
      </c>
      <c r="K2375" s="1">
        <f>VLOOKUP(A2375,'ADM Details FY17'!$A$3:$M$3515,13,FALSE)</f>
        <v>0.27</v>
      </c>
      <c r="L2375" s="1">
        <f>VLOOKUP(A2375,'ADM Details FY17'!$A$3:$O$3515,15,FALSE)</f>
        <v>0</v>
      </c>
      <c r="M2375" s="1">
        <f>VLOOKUP(A2375,'ADM Details FY17'!$A$3:$P$3515,16,FALSE)</f>
        <v>0</v>
      </c>
      <c r="N2375" s="1">
        <f>VLOOKUP(A2375,'ADM Details FY17'!$A$3:$Q$3515,17,FALSE)</f>
        <v>0</v>
      </c>
      <c r="O2375" s="1">
        <f>VLOOKUP(A2375,'ADM Details FY17'!$A$3:$S$3515,19,FALSE)</f>
        <v>0</v>
      </c>
      <c r="P2375" s="1">
        <f>VLOOKUP(A2375,'ADM Details FY17'!$A$3:$U$3515,21,FALSE)</f>
        <v>0</v>
      </c>
      <c r="Q2375" s="1">
        <f>VLOOKUP(A2375,'ADM Details FY17'!$A$3:$V$3515,22,FALSE)</f>
        <v>0</v>
      </c>
      <c r="R2375" s="1">
        <f>VLOOKUP(A2375,'ADM Details FY17'!$A$3:$W$3515,23,FALSE)</f>
        <v>0</v>
      </c>
      <c r="S2375" s="1">
        <f>VLOOKUP(A2375,'ADM Details FY17'!$A$3:$X$3515,24,FALSE)</f>
        <v>0</v>
      </c>
      <c r="T2375" s="1">
        <f>VLOOKUP(A2375,'ADM Details FY17'!$A$3:$Y$3515,25,FALSE)</f>
        <v>0</v>
      </c>
      <c r="U2375" s="1">
        <f>VLOOKUP(A2375,'ADM Details FY17'!$A$3:$AA$3515,27,FALSE)</f>
        <v>0</v>
      </c>
      <c r="V2375" s="1">
        <f>IFERROR(VLOOKUP(C2375,'eindex _tget pp '!$A$4:$E$615,5,FALSE),0)</f>
        <v>85.124003181045353</v>
      </c>
      <c r="W2375" s="31">
        <f>IFERROR(VLOOKUP(C2375,'eindex _tget pp '!$A$4:$F$615,6,FALSE),0)</f>
        <v>1.0744250469000001</v>
      </c>
      <c r="X2375" s="4">
        <f>IFERROR(VLOOKUP(B2375,'eschools 16'!$A$2:$F$25,6,FALSE),1)</f>
        <v>1</v>
      </c>
      <c r="Y2375" s="1">
        <f t="shared" si="185"/>
        <v>5.75</v>
      </c>
      <c r="Z2375" s="1">
        <f t="shared" si="186"/>
        <v>78.91</v>
      </c>
      <c r="AA2375" s="31">
        <f>IFERROR(VLOOKUP(C2375,'eindex _tget pp '!$A$4:$G$615,7,FALSE),0)</f>
        <v>0.40508573799999997</v>
      </c>
      <c r="AB2375" s="1">
        <f>VLOOKUP(A2375,'ADM Details FY17'!$A$3:$AB$3515,28,FALSE)</f>
        <v>0</v>
      </c>
      <c r="AC2375" s="1">
        <f t="shared" si="187"/>
        <v>0</v>
      </c>
      <c r="AD2375" s="1">
        <f t="shared" si="188"/>
        <v>0.27</v>
      </c>
      <c r="AE2375" s="1">
        <f t="shared" si="189"/>
        <v>40.5</v>
      </c>
    </row>
    <row r="2376" spans="1:31" x14ac:dyDescent="0.25">
      <c r="A2376" t="str">
        <f>B2376&amp;"-"&amp;COUNTIF($B$3:B2376,B2376)</f>
        <v>614-92</v>
      </c>
      <c r="B2376">
        <v>614</v>
      </c>
      <c r="C2376" s="18">
        <f>VLOOKUP(A2376,'ADM Details FY17'!$A$3:$D$3515,4,FALSE)</f>
        <v>45138</v>
      </c>
      <c r="D2376" s="1">
        <f>VLOOKUP(A2376,'ADM Details FY17'!$A$3:$E$3515,5,FALSE)</f>
        <v>0.69</v>
      </c>
      <c r="E2376" s="1">
        <f>VLOOKUP(A2376,'ADM Details FY17'!$A$3:$F$3515,6,FALSE)</f>
        <v>0</v>
      </c>
      <c r="F2376" s="1">
        <f>VLOOKUP(A2376,'ADM Details FY17'!$A$3:$G$3515,7,FALSE)</f>
        <v>0</v>
      </c>
      <c r="G2376" s="1">
        <f>VLOOKUP(A2376,'ADM Details FY17'!$A$3:$H$3515,8,FALSE)</f>
        <v>0</v>
      </c>
      <c r="H2376" s="1">
        <f>VLOOKUP(A2376,'ADM Details FY17'!$A$3:$I$3515,9,FALSE)</f>
        <v>0</v>
      </c>
      <c r="I2376" s="1">
        <f>VLOOKUP(A2376,'ADM Details FY17'!$A$3:$J$3517,10,FALSE)</f>
        <v>0</v>
      </c>
      <c r="J2376" s="1">
        <f>VLOOKUP(A2376,'ADM Details FY17'!$A$3:$K$3515,11,FALSE)</f>
        <v>0</v>
      </c>
      <c r="K2376" s="1">
        <f>VLOOKUP(A2376,'ADM Details FY17'!$A$3:$M$3515,13,FALSE)</f>
        <v>0.69</v>
      </c>
      <c r="L2376" s="1">
        <f>VLOOKUP(A2376,'ADM Details FY17'!$A$3:$O$3515,15,FALSE)</f>
        <v>0</v>
      </c>
      <c r="M2376" s="1">
        <f>VLOOKUP(A2376,'ADM Details FY17'!$A$3:$P$3515,16,FALSE)</f>
        <v>0</v>
      </c>
      <c r="N2376" s="1">
        <f>VLOOKUP(A2376,'ADM Details FY17'!$A$3:$Q$3515,17,FALSE)</f>
        <v>0</v>
      </c>
      <c r="O2376" s="1">
        <f>VLOOKUP(A2376,'ADM Details FY17'!$A$3:$S$3515,19,FALSE)</f>
        <v>0</v>
      </c>
      <c r="P2376" s="1">
        <f>VLOOKUP(A2376,'ADM Details FY17'!$A$3:$U$3515,21,FALSE)</f>
        <v>0</v>
      </c>
      <c r="Q2376" s="1">
        <f>VLOOKUP(A2376,'ADM Details FY17'!$A$3:$V$3515,22,FALSE)</f>
        <v>0</v>
      </c>
      <c r="R2376" s="1">
        <f>VLOOKUP(A2376,'ADM Details FY17'!$A$3:$W$3515,23,FALSE)</f>
        <v>0</v>
      </c>
      <c r="S2376" s="1">
        <f>VLOOKUP(A2376,'ADM Details FY17'!$A$3:$X$3515,24,FALSE)</f>
        <v>0</v>
      </c>
      <c r="T2376" s="1">
        <f>VLOOKUP(A2376,'ADM Details FY17'!$A$3:$Y$3515,25,FALSE)</f>
        <v>0</v>
      </c>
      <c r="U2376" s="1">
        <f>VLOOKUP(A2376,'ADM Details FY17'!$A$3:$AA$3515,27,FALSE)</f>
        <v>0</v>
      </c>
      <c r="V2376" s="1">
        <f>IFERROR(VLOOKUP(C2376,'eindex _tget pp '!$A$4:$E$615,5,FALSE),0)</f>
        <v>0</v>
      </c>
      <c r="W2376" s="31">
        <f>IFERROR(VLOOKUP(C2376,'eindex _tget pp '!$A$4:$F$615,6,FALSE),0)</f>
        <v>0.27267687219999998</v>
      </c>
      <c r="X2376" s="4">
        <f>IFERROR(VLOOKUP(B2376,'eschools 16'!$A$2:$F$25,6,FALSE),1)</f>
        <v>1</v>
      </c>
      <c r="Y2376" s="1">
        <f t="shared" si="185"/>
        <v>0</v>
      </c>
      <c r="Z2376" s="1">
        <f t="shared" si="186"/>
        <v>51.18</v>
      </c>
      <c r="AA2376" s="31">
        <f>IFERROR(VLOOKUP(C2376,'eindex _tget pp '!$A$4:$G$615,7,FALSE),0)</f>
        <v>0.27726853299999998</v>
      </c>
      <c r="AB2376" s="1">
        <f>VLOOKUP(A2376,'ADM Details FY17'!$A$3:$AB$3515,28,FALSE)</f>
        <v>0</v>
      </c>
      <c r="AC2376" s="1">
        <f t="shared" si="187"/>
        <v>0</v>
      </c>
      <c r="AD2376" s="1">
        <f t="shared" si="188"/>
        <v>0.69</v>
      </c>
      <c r="AE2376" s="1">
        <f t="shared" si="189"/>
        <v>103.49999999999999</v>
      </c>
    </row>
    <row r="2377" spans="1:31" x14ac:dyDescent="0.25">
      <c r="A2377" t="str">
        <f>B2377&amp;"-"&amp;COUNTIF($B$3:B2377,B2377)</f>
        <v>614-93</v>
      </c>
      <c r="B2377">
        <v>614</v>
      </c>
      <c r="C2377" s="18">
        <f>VLOOKUP(A2377,'ADM Details FY17'!$A$3:$D$3515,4,FALSE)</f>
        <v>45153</v>
      </c>
      <c r="D2377" s="1">
        <f>VLOOKUP(A2377,'ADM Details FY17'!$A$3:$E$3515,5,FALSE)</f>
        <v>0.1</v>
      </c>
      <c r="E2377" s="1">
        <f>VLOOKUP(A2377,'ADM Details FY17'!$A$3:$F$3515,6,FALSE)</f>
        <v>0</v>
      </c>
      <c r="F2377" s="1">
        <f>VLOOKUP(A2377,'ADM Details FY17'!$A$3:$G$3515,7,FALSE)</f>
        <v>0</v>
      </c>
      <c r="G2377" s="1">
        <f>VLOOKUP(A2377,'ADM Details FY17'!$A$3:$H$3515,8,FALSE)</f>
        <v>0</v>
      </c>
      <c r="H2377" s="1">
        <f>VLOOKUP(A2377,'ADM Details FY17'!$A$3:$I$3515,9,FALSE)</f>
        <v>0</v>
      </c>
      <c r="I2377" s="1">
        <f>VLOOKUP(A2377,'ADM Details FY17'!$A$3:$J$3517,10,FALSE)</f>
        <v>0</v>
      </c>
      <c r="J2377" s="1">
        <f>VLOOKUP(A2377,'ADM Details FY17'!$A$3:$K$3515,11,FALSE)</f>
        <v>0</v>
      </c>
      <c r="K2377" s="1">
        <f>VLOOKUP(A2377,'ADM Details FY17'!$A$3:$M$3515,13,FALSE)</f>
        <v>0.1</v>
      </c>
      <c r="L2377" s="1">
        <f>VLOOKUP(A2377,'ADM Details FY17'!$A$3:$O$3515,15,FALSE)</f>
        <v>0</v>
      </c>
      <c r="M2377" s="1">
        <f>VLOOKUP(A2377,'ADM Details FY17'!$A$3:$P$3515,16,FALSE)</f>
        <v>0</v>
      </c>
      <c r="N2377" s="1">
        <f>VLOOKUP(A2377,'ADM Details FY17'!$A$3:$Q$3515,17,FALSE)</f>
        <v>0</v>
      </c>
      <c r="O2377" s="1">
        <f>VLOOKUP(A2377,'ADM Details FY17'!$A$3:$S$3515,19,FALSE)</f>
        <v>0</v>
      </c>
      <c r="P2377" s="1">
        <f>VLOOKUP(A2377,'ADM Details FY17'!$A$3:$U$3515,21,FALSE)</f>
        <v>0</v>
      </c>
      <c r="Q2377" s="1">
        <f>VLOOKUP(A2377,'ADM Details FY17'!$A$3:$V$3515,22,FALSE)</f>
        <v>0</v>
      </c>
      <c r="R2377" s="1">
        <f>VLOOKUP(A2377,'ADM Details FY17'!$A$3:$W$3515,23,FALSE)</f>
        <v>0</v>
      </c>
      <c r="S2377" s="1">
        <f>VLOOKUP(A2377,'ADM Details FY17'!$A$3:$X$3515,24,FALSE)</f>
        <v>0</v>
      </c>
      <c r="T2377" s="1">
        <f>VLOOKUP(A2377,'ADM Details FY17'!$A$3:$Y$3515,25,FALSE)</f>
        <v>0</v>
      </c>
      <c r="U2377" s="1">
        <f>VLOOKUP(A2377,'ADM Details FY17'!$A$3:$AA$3515,27,FALSE)</f>
        <v>0</v>
      </c>
      <c r="V2377" s="1">
        <f>IFERROR(VLOOKUP(C2377,'eindex _tget pp '!$A$4:$E$615,5,FALSE),0)</f>
        <v>328.08909753919994</v>
      </c>
      <c r="W2377" s="31">
        <f>IFERROR(VLOOKUP(C2377,'eindex _tget pp '!$A$4:$F$615,6,FALSE),0)</f>
        <v>1.4471382725999999</v>
      </c>
      <c r="X2377" s="4">
        <f>IFERROR(VLOOKUP(B2377,'eschools 16'!$A$2:$F$25,6,FALSE),1)</f>
        <v>1</v>
      </c>
      <c r="Y2377" s="1">
        <f t="shared" si="185"/>
        <v>8.1999999999999993</v>
      </c>
      <c r="Z2377" s="1">
        <f t="shared" si="186"/>
        <v>39.36</v>
      </c>
      <c r="AA2377" s="31">
        <f>IFERROR(VLOOKUP(C2377,'eindex _tget pp '!$A$4:$G$615,7,FALSE),0)</f>
        <v>0.47848379000000002</v>
      </c>
      <c r="AB2377" s="1">
        <f>VLOOKUP(A2377,'ADM Details FY17'!$A$3:$AB$3515,28,FALSE)</f>
        <v>0</v>
      </c>
      <c r="AC2377" s="1">
        <f t="shared" si="187"/>
        <v>0</v>
      </c>
      <c r="AD2377" s="1">
        <f t="shared" si="188"/>
        <v>0.1</v>
      </c>
      <c r="AE2377" s="1">
        <f t="shared" si="189"/>
        <v>15</v>
      </c>
    </row>
    <row r="2378" spans="1:31" x14ac:dyDescent="0.25">
      <c r="A2378" t="str">
        <f>B2378&amp;"-"&amp;COUNTIF($B$3:B2378,B2378)</f>
        <v>614-94</v>
      </c>
      <c r="B2378">
        <v>614</v>
      </c>
      <c r="C2378" s="18">
        <f>VLOOKUP(A2378,'ADM Details FY17'!$A$3:$D$3515,4,FALSE)</f>
        <v>0</v>
      </c>
      <c r="D2378" s="1">
        <f>VLOOKUP(A2378,'ADM Details FY17'!$A$3:$E$3515,5,FALSE)</f>
        <v>0</v>
      </c>
      <c r="E2378" s="1">
        <f>VLOOKUP(A2378,'ADM Details FY17'!$A$3:$F$3515,6,FALSE)</f>
        <v>0</v>
      </c>
      <c r="F2378" s="1">
        <f>VLOOKUP(A2378,'ADM Details FY17'!$A$3:$G$3515,7,FALSE)</f>
        <v>0</v>
      </c>
      <c r="G2378" s="1">
        <f>VLOOKUP(A2378,'ADM Details FY17'!$A$3:$H$3515,8,FALSE)</f>
        <v>0</v>
      </c>
      <c r="H2378" s="1">
        <f>VLOOKUP(A2378,'ADM Details FY17'!$A$3:$I$3515,9,FALSE)</f>
        <v>0</v>
      </c>
      <c r="I2378" s="1">
        <f>VLOOKUP(A2378,'ADM Details FY17'!$A$3:$J$3517,10,FALSE)</f>
        <v>0</v>
      </c>
      <c r="J2378" s="1">
        <f>VLOOKUP(A2378,'ADM Details FY17'!$A$3:$K$3515,11,FALSE)</f>
        <v>0</v>
      </c>
      <c r="K2378" s="1">
        <f>VLOOKUP(A2378,'ADM Details FY17'!$A$3:$M$3515,13,FALSE)</f>
        <v>0</v>
      </c>
      <c r="L2378" s="1">
        <f>VLOOKUP(A2378,'ADM Details FY17'!$A$3:$O$3515,15,FALSE)</f>
        <v>0</v>
      </c>
      <c r="M2378" s="1">
        <f>VLOOKUP(A2378,'ADM Details FY17'!$A$3:$P$3515,16,FALSE)</f>
        <v>0</v>
      </c>
      <c r="N2378" s="1">
        <f>VLOOKUP(A2378,'ADM Details FY17'!$A$3:$Q$3515,17,FALSE)</f>
        <v>0</v>
      </c>
      <c r="O2378" s="1">
        <f>VLOOKUP(A2378,'ADM Details FY17'!$A$3:$S$3515,19,FALSE)</f>
        <v>0</v>
      </c>
      <c r="P2378" s="1">
        <f>VLOOKUP(A2378,'ADM Details FY17'!$A$3:$U$3515,21,FALSE)</f>
        <v>0</v>
      </c>
      <c r="Q2378" s="1">
        <f>VLOOKUP(A2378,'ADM Details FY17'!$A$3:$V$3515,22,FALSE)</f>
        <v>0</v>
      </c>
      <c r="R2378" s="1">
        <f>VLOOKUP(A2378,'ADM Details FY17'!$A$3:$W$3515,23,FALSE)</f>
        <v>0</v>
      </c>
      <c r="S2378" s="1">
        <f>VLOOKUP(A2378,'ADM Details FY17'!$A$3:$X$3515,24,FALSE)</f>
        <v>0</v>
      </c>
      <c r="T2378" s="1">
        <f>VLOOKUP(A2378,'ADM Details FY17'!$A$3:$Y$3515,25,FALSE)</f>
        <v>0</v>
      </c>
      <c r="U2378" s="1">
        <f>VLOOKUP(A2378,'ADM Details FY17'!$A$3:$AA$3515,27,FALSE)</f>
        <v>0</v>
      </c>
      <c r="V2378" s="1">
        <f>IFERROR(VLOOKUP(C2378,'eindex _tget pp '!$A$4:$E$615,5,FALSE),0)</f>
        <v>0</v>
      </c>
      <c r="W2378" s="31">
        <f>IFERROR(VLOOKUP(C2378,'eindex _tget pp '!$A$4:$F$615,6,FALSE),0)</f>
        <v>0</v>
      </c>
      <c r="X2378" s="4">
        <f>IFERROR(VLOOKUP(B2378,'eschools 16'!$A$2:$F$25,6,FALSE),1)</f>
        <v>1</v>
      </c>
      <c r="Y2378" s="1">
        <f t="shared" si="185"/>
        <v>0</v>
      </c>
      <c r="Z2378" s="1">
        <f t="shared" si="186"/>
        <v>0</v>
      </c>
      <c r="AA2378" s="31">
        <f>IFERROR(VLOOKUP(C2378,'eindex _tget pp '!$A$4:$G$615,7,FALSE),0)</f>
        <v>0</v>
      </c>
      <c r="AB2378" s="1">
        <f>VLOOKUP(A2378,'ADM Details FY17'!$A$3:$AB$3515,28,FALSE)</f>
        <v>0</v>
      </c>
      <c r="AC2378" s="1">
        <f t="shared" si="187"/>
        <v>0</v>
      </c>
      <c r="AD2378" s="1">
        <f t="shared" si="188"/>
        <v>0</v>
      </c>
      <c r="AE2378" s="1">
        <f t="shared" si="189"/>
        <v>0</v>
      </c>
    </row>
    <row r="2379" spans="1:31" x14ac:dyDescent="0.25">
      <c r="A2379" t="str">
        <f>B2379&amp;"-"&amp;COUNTIF($B$3:B2379,B2379)</f>
        <v>614-95</v>
      </c>
      <c r="B2379">
        <v>614</v>
      </c>
      <c r="C2379" s="18">
        <f>VLOOKUP(A2379,'ADM Details FY17'!$A$3:$D$3515,4,FALSE)</f>
        <v>0</v>
      </c>
      <c r="D2379" s="1">
        <f>VLOOKUP(A2379,'ADM Details FY17'!$A$3:$E$3515,5,FALSE)</f>
        <v>0</v>
      </c>
      <c r="E2379" s="1">
        <f>VLOOKUP(A2379,'ADM Details FY17'!$A$3:$F$3515,6,FALSE)</f>
        <v>0</v>
      </c>
      <c r="F2379" s="1">
        <f>VLOOKUP(A2379,'ADM Details FY17'!$A$3:$G$3515,7,FALSE)</f>
        <v>0</v>
      </c>
      <c r="G2379" s="1">
        <f>VLOOKUP(A2379,'ADM Details FY17'!$A$3:$H$3515,8,FALSE)</f>
        <v>0</v>
      </c>
      <c r="H2379" s="1">
        <f>VLOOKUP(A2379,'ADM Details FY17'!$A$3:$I$3515,9,FALSE)</f>
        <v>0</v>
      </c>
      <c r="I2379" s="1">
        <f>VLOOKUP(A2379,'ADM Details FY17'!$A$3:$J$3517,10,FALSE)</f>
        <v>0</v>
      </c>
      <c r="J2379" s="1">
        <f>VLOOKUP(A2379,'ADM Details FY17'!$A$3:$K$3515,11,FALSE)</f>
        <v>0</v>
      </c>
      <c r="K2379" s="1">
        <f>VLOOKUP(A2379,'ADM Details FY17'!$A$3:$M$3515,13,FALSE)</f>
        <v>0</v>
      </c>
      <c r="L2379" s="1">
        <f>VLOOKUP(A2379,'ADM Details FY17'!$A$3:$O$3515,15,FALSE)</f>
        <v>0</v>
      </c>
      <c r="M2379" s="1">
        <f>VLOOKUP(A2379,'ADM Details FY17'!$A$3:$P$3515,16,FALSE)</f>
        <v>0</v>
      </c>
      <c r="N2379" s="1">
        <f>VLOOKUP(A2379,'ADM Details FY17'!$A$3:$Q$3515,17,FALSE)</f>
        <v>0</v>
      </c>
      <c r="O2379" s="1">
        <f>VLOOKUP(A2379,'ADM Details FY17'!$A$3:$S$3515,19,FALSE)</f>
        <v>0</v>
      </c>
      <c r="P2379" s="1">
        <f>VLOOKUP(A2379,'ADM Details FY17'!$A$3:$U$3515,21,FALSE)</f>
        <v>0</v>
      </c>
      <c r="Q2379" s="1">
        <f>VLOOKUP(A2379,'ADM Details FY17'!$A$3:$V$3515,22,FALSE)</f>
        <v>0</v>
      </c>
      <c r="R2379" s="1">
        <f>VLOOKUP(A2379,'ADM Details FY17'!$A$3:$W$3515,23,FALSE)</f>
        <v>0</v>
      </c>
      <c r="S2379" s="1">
        <f>VLOOKUP(A2379,'ADM Details FY17'!$A$3:$X$3515,24,FALSE)</f>
        <v>0</v>
      </c>
      <c r="T2379" s="1">
        <f>VLOOKUP(A2379,'ADM Details FY17'!$A$3:$Y$3515,25,FALSE)</f>
        <v>0</v>
      </c>
      <c r="U2379" s="1">
        <f>VLOOKUP(A2379,'ADM Details FY17'!$A$3:$AA$3515,27,FALSE)</f>
        <v>0</v>
      </c>
      <c r="V2379" s="1">
        <f>IFERROR(VLOOKUP(C2379,'eindex _tget pp '!$A$4:$E$615,5,FALSE),0)</f>
        <v>0</v>
      </c>
      <c r="W2379" s="31">
        <f>IFERROR(VLOOKUP(C2379,'eindex _tget pp '!$A$4:$F$615,6,FALSE),0)</f>
        <v>0</v>
      </c>
      <c r="X2379" s="4">
        <f>IFERROR(VLOOKUP(B2379,'eschools 16'!$A$2:$F$25,6,FALSE),1)</f>
        <v>1</v>
      </c>
      <c r="Y2379" s="1">
        <f t="shared" si="185"/>
        <v>0</v>
      </c>
      <c r="Z2379" s="1">
        <f t="shared" si="186"/>
        <v>0</v>
      </c>
      <c r="AA2379" s="31">
        <f>IFERROR(VLOOKUP(C2379,'eindex _tget pp '!$A$4:$G$615,7,FALSE),0)</f>
        <v>0</v>
      </c>
      <c r="AB2379" s="1">
        <f>VLOOKUP(A2379,'ADM Details FY17'!$A$3:$AB$3515,28,FALSE)</f>
        <v>0</v>
      </c>
      <c r="AC2379" s="1">
        <f t="shared" si="187"/>
        <v>0</v>
      </c>
      <c r="AD2379" s="1">
        <f t="shared" si="188"/>
        <v>0</v>
      </c>
      <c r="AE2379" s="1">
        <f t="shared" si="189"/>
        <v>0</v>
      </c>
    </row>
    <row r="2380" spans="1:31" x14ac:dyDescent="0.25">
      <c r="A2380" t="str">
        <f>B2380&amp;"-"&amp;COUNTIF($B$3:B2380,B2380)</f>
        <v>614-96</v>
      </c>
      <c r="B2380">
        <v>614</v>
      </c>
      <c r="C2380" s="18">
        <f>VLOOKUP(A2380,'ADM Details FY17'!$A$3:$D$3515,4,FALSE)</f>
        <v>0</v>
      </c>
      <c r="D2380" s="1">
        <f>VLOOKUP(A2380,'ADM Details FY17'!$A$3:$E$3515,5,FALSE)</f>
        <v>0</v>
      </c>
      <c r="E2380" s="1">
        <f>VLOOKUP(A2380,'ADM Details FY17'!$A$3:$F$3515,6,FALSE)</f>
        <v>0</v>
      </c>
      <c r="F2380" s="1">
        <f>VLOOKUP(A2380,'ADM Details FY17'!$A$3:$G$3515,7,FALSE)</f>
        <v>0</v>
      </c>
      <c r="G2380" s="1">
        <f>VLOOKUP(A2380,'ADM Details FY17'!$A$3:$H$3515,8,FALSE)</f>
        <v>0</v>
      </c>
      <c r="H2380" s="1">
        <f>VLOOKUP(A2380,'ADM Details FY17'!$A$3:$I$3515,9,FALSE)</f>
        <v>0</v>
      </c>
      <c r="I2380" s="1">
        <f>VLOOKUP(A2380,'ADM Details FY17'!$A$3:$J$3517,10,FALSE)</f>
        <v>0</v>
      </c>
      <c r="J2380" s="1">
        <f>VLOOKUP(A2380,'ADM Details FY17'!$A$3:$K$3515,11,FALSE)</f>
        <v>0</v>
      </c>
      <c r="K2380" s="1">
        <f>VLOOKUP(A2380,'ADM Details FY17'!$A$3:$M$3515,13,FALSE)</f>
        <v>0</v>
      </c>
      <c r="L2380" s="1">
        <f>VLOOKUP(A2380,'ADM Details FY17'!$A$3:$O$3515,15,FALSE)</f>
        <v>0</v>
      </c>
      <c r="M2380" s="1">
        <f>VLOOKUP(A2380,'ADM Details FY17'!$A$3:$P$3515,16,FALSE)</f>
        <v>0</v>
      </c>
      <c r="N2380" s="1">
        <f>VLOOKUP(A2380,'ADM Details FY17'!$A$3:$Q$3515,17,FALSE)</f>
        <v>0</v>
      </c>
      <c r="O2380" s="1">
        <f>VLOOKUP(A2380,'ADM Details FY17'!$A$3:$S$3515,19,FALSE)</f>
        <v>0</v>
      </c>
      <c r="P2380" s="1">
        <f>VLOOKUP(A2380,'ADM Details FY17'!$A$3:$U$3515,21,FALSE)</f>
        <v>0</v>
      </c>
      <c r="Q2380" s="1">
        <f>VLOOKUP(A2380,'ADM Details FY17'!$A$3:$V$3515,22,FALSE)</f>
        <v>0</v>
      </c>
      <c r="R2380" s="1">
        <f>VLOOKUP(A2380,'ADM Details FY17'!$A$3:$W$3515,23,FALSE)</f>
        <v>0</v>
      </c>
      <c r="S2380" s="1">
        <f>VLOOKUP(A2380,'ADM Details FY17'!$A$3:$X$3515,24,FALSE)</f>
        <v>0</v>
      </c>
      <c r="T2380" s="1">
        <f>VLOOKUP(A2380,'ADM Details FY17'!$A$3:$Y$3515,25,FALSE)</f>
        <v>0</v>
      </c>
      <c r="U2380" s="1">
        <f>VLOOKUP(A2380,'ADM Details FY17'!$A$3:$AA$3515,27,FALSE)</f>
        <v>0</v>
      </c>
      <c r="V2380" s="1">
        <f>IFERROR(VLOOKUP(C2380,'eindex _tget pp '!$A$4:$E$615,5,FALSE),0)</f>
        <v>0</v>
      </c>
      <c r="W2380" s="31">
        <f>IFERROR(VLOOKUP(C2380,'eindex _tget pp '!$A$4:$F$615,6,FALSE),0)</f>
        <v>0</v>
      </c>
      <c r="X2380" s="4">
        <f>IFERROR(VLOOKUP(B2380,'eschools 16'!$A$2:$F$25,6,FALSE),1)</f>
        <v>1</v>
      </c>
      <c r="Y2380" s="1">
        <f t="shared" si="185"/>
        <v>0</v>
      </c>
      <c r="Z2380" s="1">
        <f t="shared" si="186"/>
        <v>0</v>
      </c>
      <c r="AA2380" s="31">
        <f>IFERROR(VLOOKUP(C2380,'eindex _tget pp '!$A$4:$G$615,7,FALSE),0)</f>
        <v>0</v>
      </c>
      <c r="AB2380" s="1">
        <f>VLOOKUP(A2380,'ADM Details FY17'!$A$3:$AB$3515,28,FALSE)</f>
        <v>0</v>
      </c>
      <c r="AC2380" s="1">
        <f t="shared" si="187"/>
        <v>0</v>
      </c>
      <c r="AD2380" s="1">
        <f t="shared" si="188"/>
        <v>0</v>
      </c>
      <c r="AE2380" s="1">
        <f t="shared" si="189"/>
        <v>0</v>
      </c>
    </row>
    <row r="2381" spans="1:31" x14ac:dyDescent="0.25">
      <c r="A2381" t="str">
        <f>B2381&amp;"-"&amp;COUNTIF($B$3:B2381,B2381)</f>
        <v>614-97</v>
      </c>
      <c r="B2381">
        <v>614</v>
      </c>
      <c r="C2381" s="18">
        <f>VLOOKUP(A2381,'ADM Details FY17'!$A$3:$D$3515,4,FALSE)</f>
        <v>0</v>
      </c>
      <c r="D2381" s="1">
        <f>VLOOKUP(A2381,'ADM Details FY17'!$A$3:$E$3515,5,FALSE)</f>
        <v>0</v>
      </c>
      <c r="E2381" s="1">
        <f>VLOOKUP(A2381,'ADM Details FY17'!$A$3:$F$3515,6,FALSE)</f>
        <v>0</v>
      </c>
      <c r="F2381" s="1">
        <f>VLOOKUP(A2381,'ADM Details FY17'!$A$3:$G$3515,7,FALSE)</f>
        <v>0</v>
      </c>
      <c r="G2381" s="1">
        <f>VLOOKUP(A2381,'ADM Details FY17'!$A$3:$H$3515,8,FALSE)</f>
        <v>0</v>
      </c>
      <c r="H2381" s="1">
        <f>VLOOKUP(A2381,'ADM Details FY17'!$A$3:$I$3515,9,FALSE)</f>
        <v>0</v>
      </c>
      <c r="I2381" s="1">
        <f>VLOOKUP(A2381,'ADM Details FY17'!$A$3:$J$3517,10,FALSE)</f>
        <v>0</v>
      </c>
      <c r="J2381" s="1">
        <f>VLOOKUP(A2381,'ADM Details FY17'!$A$3:$K$3515,11,FALSE)</f>
        <v>0</v>
      </c>
      <c r="K2381" s="1">
        <f>VLOOKUP(A2381,'ADM Details FY17'!$A$3:$M$3515,13,FALSE)</f>
        <v>0</v>
      </c>
      <c r="L2381" s="1">
        <f>VLOOKUP(A2381,'ADM Details FY17'!$A$3:$O$3515,15,FALSE)</f>
        <v>0</v>
      </c>
      <c r="M2381" s="1">
        <f>VLOOKUP(A2381,'ADM Details FY17'!$A$3:$P$3515,16,FALSE)</f>
        <v>0</v>
      </c>
      <c r="N2381" s="1">
        <f>VLOOKUP(A2381,'ADM Details FY17'!$A$3:$Q$3515,17,FALSE)</f>
        <v>0</v>
      </c>
      <c r="O2381" s="1">
        <f>VLOOKUP(A2381,'ADM Details FY17'!$A$3:$S$3515,19,FALSE)</f>
        <v>0</v>
      </c>
      <c r="P2381" s="1">
        <f>VLOOKUP(A2381,'ADM Details FY17'!$A$3:$U$3515,21,FALSE)</f>
        <v>0</v>
      </c>
      <c r="Q2381" s="1">
        <f>VLOOKUP(A2381,'ADM Details FY17'!$A$3:$V$3515,22,FALSE)</f>
        <v>0</v>
      </c>
      <c r="R2381" s="1">
        <f>VLOOKUP(A2381,'ADM Details FY17'!$A$3:$W$3515,23,FALSE)</f>
        <v>0</v>
      </c>
      <c r="S2381" s="1">
        <f>VLOOKUP(A2381,'ADM Details FY17'!$A$3:$X$3515,24,FALSE)</f>
        <v>0</v>
      </c>
      <c r="T2381" s="1">
        <f>VLOOKUP(A2381,'ADM Details FY17'!$A$3:$Y$3515,25,FALSE)</f>
        <v>0</v>
      </c>
      <c r="U2381" s="1">
        <f>VLOOKUP(A2381,'ADM Details FY17'!$A$3:$AA$3515,27,FALSE)</f>
        <v>0</v>
      </c>
      <c r="V2381" s="1">
        <f>IFERROR(VLOOKUP(C2381,'eindex _tget pp '!$A$4:$E$615,5,FALSE),0)</f>
        <v>0</v>
      </c>
      <c r="W2381" s="31">
        <f>IFERROR(VLOOKUP(C2381,'eindex _tget pp '!$A$4:$F$615,6,FALSE),0)</f>
        <v>0</v>
      </c>
      <c r="X2381" s="4">
        <f>IFERROR(VLOOKUP(B2381,'eschools 16'!$A$2:$F$25,6,FALSE),1)</f>
        <v>1</v>
      </c>
      <c r="Y2381" s="1">
        <f t="shared" si="185"/>
        <v>0</v>
      </c>
      <c r="Z2381" s="1">
        <f t="shared" si="186"/>
        <v>0</v>
      </c>
      <c r="AA2381" s="31">
        <f>IFERROR(VLOOKUP(C2381,'eindex _tget pp '!$A$4:$G$615,7,FALSE),0)</f>
        <v>0</v>
      </c>
      <c r="AB2381" s="1">
        <f>VLOOKUP(A2381,'ADM Details FY17'!$A$3:$AB$3515,28,FALSE)</f>
        <v>0</v>
      </c>
      <c r="AC2381" s="1">
        <f t="shared" si="187"/>
        <v>0</v>
      </c>
      <c r="AD2381" s="1">
        <f t="shared" si="188"/>
        <v>0</v>
      </c>
      <c r="AE2381" s="1">
        <f t="shared" si="189"/>
        <v>0</v>
      </c>
    </row>
    <row r="2382" spans="1:31" x14ac:dyDescent="0.25">
      <c r="A2382" t="str">
        <f>B2382&amp;"-"&amp;COUNTIF($B$3:B2382,B2382)</f>
        <v>614-98</v>
      </c>
      <c r="B2382">
        <v>614</v>
      </c>
      <c r="C2382" s="18">
        <f>VLOOKUP(A2382,'ADM Details FY17'!$A$3:$D$3515,4,FALSE)</f>
        <v>0</v>
      </c>
      <c r="D2382" s="1">
        <f>VLOOKUP(A2382,'ADM Details FY17'!$A$3:$E$3515,5,FALSE)</f>
        <v>0</v>
      </c>
      <c r="E2382" s="1">
        <f>VLOOKUP(A2382,'ADM Details FY17'!$A$3:$F$3515,6,FALSE)</f>
        <v>0</v>
      </c>
      <c r="F2382" s="1">
        <f>VLOOKUP(A2382,'ADM Details FY17'!$A$3:$G$3515,7,FALSE)</f>
        <v>0</v>
      </c>
      <c r="G2382" s="1">
        <f>VLOOKUP(A2382,'ADM Details FY17'!$A$3:$H$3515,8,FALSE)</f>
        <v>0</v>
      </c>
      <c r="H2382" s="1">
        <f>VLOOKUP(A2382,'ADM Details FY17'!$A$3:$I$3515,9,FALSE)</f>
        <v>0</v>
      </c>
      <c r="I2382" s="1">
        <f>VLOOKUP(A2382,'ADM Details FY17'!$A$3:$J$3517,10,FALSE)</f>
        <v>0</v>
      </c>
      <c r="J2382" s="1">
        <f>VLOOKUP(A2382,'ADM Details FY17'!$A$3:$K$3515,11,FALSE)</f>
        <v>0</v>
      </c>
      <c r="K2382" s="1">
        <f>VLOOKUP(A2382,'ADM Details FY17'!$A$3:$M$3515,13,FALSE)</f>
        <v>0</v>
      </c>
      <c r="L2382" s="1">
        <f>VLOOKUP(A2382,'ADM Details FY17'!$A$3:$O$3515,15,FALSE)</f>
        <v>0</v>
      </c>
      <c r="M2382" s="1">
        <f>VLOOKUP(A2382,'ADM Details FY17'!$A$3:$P$3515,16,FALSE)</f>
        <v>0</v>
      </c>
      <c r="N2382" s="1">
        <f>VLOOKUP(A2382,'ADM Details FY17'!$A$3:$Q$3515,17,FALSE)</f>
        <v>0</v>
      </c>
      <c r="O2382" s="1">
        <f>VLOOKUP(A2382,'ADM Details FY17'!$A$3:$S$3515,19,FALSE)</f>
        <v>0</v>
      </c>
      <c r="P2382" s="1">
        <f>VLOOKUP(A2382,'ADM Details FY17'!$A$3:$U$3515,21,FALSE)</f>
        <v>0</v>
      </c>
      <c r="Q2382" s="1">
        <f>VLOOKUP(A2382,'ADM Details FY17'!$A$3:$V$3515,22,FALSE)</f>
        <v>0</v>
      </c>
      <c r="R2382" s="1">
        <f>VLOOKUP(A2382,'ADM Details FY17'!$A$3:$W$3515,23,FALSE)</f>
        <v>0</v>
      </c>
      <c r="S2382" s="1">
        <f>VLOOKUP(A2382,'ADM Details FY17'!$A$3:$X$3515,24,FALSE)</f>
        <v>0</v>
      </c>
      <c r="T2382" s="1">
        <f>VLOOKUP(A2382,'ADM Details FY17'!$A$3:$Y$3515,25,FALSE)</f>
        <v>0</v>
      </c>
      <c r="U2382" s="1">
        <f>VLOOKUP(A2382,'ADM Details FY17'!$A$3:$AA$3515,27,FALSE)</f>
        <v>0</v>
      </c>
      <c r="V2382" s="1">
        <f>IFERROR(VLOOKUP(C2382,'eindex _tget pp '!$A$4:$E$615,5,FALSE),0)</f>
        <v>0</v>
      </c>
      <c r="W2382" s="31">
        <f>IFERROR(VLOOKUP(C2382,'eindex _tget pp '!$A$4:$F$615,6,FALSE),0)</f>
        <v>0</v>
      </c>
      <c r="X2382" s="4">
        <f>IFERROR(VLOOKUP(B2382,'eschools 16'!$A$2:$F$25,6,FALSE),1)</f>
        <v>1</v>
      </c>
      <c r="Y2382" s="1">
        <f t="shared" si="185"/>
        <v>0</v>
      </c>
      <c r="Z2382" s="1">
        <f t="shared" si="186"/>
        <v>0</v>
      </c>
      <c r="AA2382" s="31">
        <f>IFERROR(VLOOKUP(C2382,'eindex _tget pp '!$A$4:$G$615,7,FALSE),0)</f>
        <v>0</v>
      </c>
      <c r="AB2382" s="1">
        <f>VLOOKUP(A2382,'ADM Details FY17'!$A$3:$AB$3515,28,FALSE)</f>
        <v>0</v>
      </c>
      <c r="AC2382" s="1">
        <f t="shared" si="187"/>
        <v>0</v>
      </c>
      <c r="AD2382" s="1">
        <f t="shared" si="188"/>
        <v>0</v>
      </c>
      <c r="AE2382" s="1">
        <f t="shared" si="189"/>
        <v>0</v>
      </c>
    </row>
    <row r="2383" spans="1:31" x14ac:dyDescent="0.25">
      <c r="A2383" t="str">
        <f>B2383&amp;"-"&amp;COUNTIF($B$3:B2383,B2383)</f>
        <v>614-99</v>
      </c>
      <c r="B2383">
        <v>614</v>
      </c>
      <c r="C2383" s="18">
        <f>VLOOKUP(A2383,'ADM Details FY17'!$A$3:$D$3515,4,FALSE)</f>
        <v>0</v>
      </c>
      <c r="D2383" s="1">
        <f>VLOOKUP(A2383,'ADM Details FY17'!$A$3:$E$3515,5,FALSE)</f>
        <v>0</v>
      </c>
      <c r="E2383" s="1">
        <f>VLOOKUP(A2383,'ADM Details FY17'!$A$3:$F$3515,6,FALSE)</f>
        <v>0</v>
      </c>
      <c r="F2383" s="1">
        <f>VLOOKUP(A2383,'ADM Details FY17'!$A$3:$G$3515,7,FALSE)</f>
        <v>0</v>
      </c>
      <c r="G2383" s="1">
        <f>VLOOKUP(A2383,'ADM Details FY17'!$A$3:$H$3515,8,FALSE)</f>
        <v>0</v>
      </c>
      <c r="H2383" s="1">
        <f>VLOOKUP(A2383,'ADM Details FY17'!$A$3:$I$3515,9,FALSE)</f>
        <v>0</v>
      </c>
      <c r="I2383" s="1">
        <f>VLOOKUP(A2383,'ADM Details FY17'!$A$3:$J$3517,10,FALSE)</f>
        <v>0</v>
      </c>
      <c r="J2383" s="1">
        <f>VLOOKUP(A2383,'ADM Details FY17'!$A$3:$K$3515,11,FALSE)</f>
        <v>0</v>
      </c>
      <c r="K2383" s="1">
        <f>VLOOKUP(A2383,'ADM Details FY17'!$A$3:$M$3515,13,FALSE)</f>
        <v>0</v>
      </c>
      <c r="L2383" s="1">
        <f>VLOOKUP(A2383,'ADM Details FY17'!$A$3:$O$3515,15,FALSE)</f>
        <v>0</v>
      </c>
      <c r="M2383" s="1">
        <f>VLOOKUP(A2383,'ADM Details FY17'!$A$3:$P$3515,16,FALSE)</f>
        <v>0</v>
      </c>
      <c r="N2383" s="1">
        <f>VLOOKUP(A2383,'ADM Details FY17'!$A$3:$Q$3515,17,FALSE)</f>
        <v>0</v>
      </c>
      <c r="O2383" s="1">
        <f>VLOOKUP(A2383,'ADM Details FY17'!$A$3:$S$3515,19,FALSE)</f>
        <v>0</v>
      </c>
      <c r="P2383" s="1">
        <f>VLOOKUP(A2383,'ADM Details FY17'!$A$3:$U$3515,21,FALSE)</f>
        <v>0</v>
      </c>
      <c r="Q2383" s="1">
        <f>VLOOKUP(A2383,'ADM Details FY17'!$A$3:$V$3515,22,FALSE)</f>
        <v>0</v>
      </c>
      <c r="R2383" s="1">
        <f>VLOOKUP(A2383,'ADM Details FY17'!$A$3:$W$3515,23,FALSE)</f>
        <v>0</v>
      </c>
      <c r="S2383" s="1">
        <f>VLOOKUP(A2383,'ADM Details FY17'!$A$3:$X$3515,24,FALSE)</f>
        <v>0</v>
      </c>
      <c r="T2383" s="1">
        <f>VLOOKUP(A2383,'ADM Details FY17'!$A$3:$Y$3515,25,FALSE)</f>
        <v>0</v>
      </c>
      <c r="U2383" s="1">
        <f>VLOOKUP(A2383,'ADM Details FY17'!$A$3:$AA$3515,27,FALSE)</f>
        <v>0</v>
      </c>
      <c r="V2383" s="1">
        <f>IFERROR(VLOOKUP(C2383,'eindex _tget pp '!$A$4:$E$615,5,FALSE),0)</f>
        <v>0</v>
      </c>
      <c r="W2383" s="31">
        <f>IFERROR(VLOOKUP(C2383,'eindex _tget pp '!$A$4:$F$615,6,FALSE),0)</f>
        <v>0</v>
      </c>
      <c r="X2383" s="4">
        <f>IFERROR(VLOOKUP(B2383,'eschools 16'!$A$2:$F$25,6,FALSE),1)</f>
        <v>1</v>
      </c>
      <c r="Y2383" s="1">
        <f t="shared" si="185"/>
        <v>0</v>
      </c>
      <c r="Z2383" s="1">
        <f t="shared" si="186"/>
        <v>0</v>
      </c>
      <c r="AA2383" s="31">
        <f>IFERROR(VLOOKUP(C2383,'eindex _tget pp '!$A$4:$G$615,7,FALSE),0)</f>
        <v>0</v>
      </c>
      <c r="AB2383" s="1">
        <f>VLOOKUP(A2383,'ADM Details FY17'!$A$3:$AB$3515,28,FALSE)</f>
        <v>0</v>
      </c>
      <c r="AC2383" s="1">
        <f t="shared" si="187"/>
        <v>0</v>
      </c>
      <c r="AD2383" s="1">
        <f t="shared" si="188"/>
        <v>0</v>
      </c>
      <c r="AE2383" s="1">
        <f t="shared" si="189"/>
        <v>0</v>
      </c>
    </row>
    <row r="2384" spans="1:31" x14ac:dyDescent="0.25">
      <c r="A2384" t="str">
        <f>B2384&amp;"-"&amp;COUNTIF($B$3:B2384,B2384)</f>
        <v>614-100</v>
      </c>
      <c r="B2384">
        <v>614</v>
      </c>
      <c r="C2384" s="18">
        <f>VLOOKUP(A2384,'ADM Details FY17'!$A$3:$D$3515,4,FALSE)</f>
        <v>0</v>
      </c>
      <c r="D2384" s="1">
        <f>VLOOKUP(A2384,'ADM Details FY17'!$A$3:$E$3515,5,FALSE)</f>
        <v>0</v>
      </c>
      <c r="E2384" s="1">
        <f>VLOOKUP(A2384,'ADM Details FY17'!$A$3:$F$3515,6,FALSE)</f>
        <v>0</v>
      </c>
      <c r="F2384" s="1">
        <f>VLOOKUP(A2384,'ADM Details FY17'!$A$3:$G$3515,7,FALSE)</f>
        <v>0</v>
      </c>
      <c r="G2384" s="1">
        <f>VLOOKUP(A2384,'ADM Details FY17'!$A$3:$H$3515,8,FALSE)</f>
        <v>0</v>
      </c>
      <c r="H2384" s="1">
        <f>VLOOKUP(A2384,'ADM Details FY17'!$A$3:$I$3515,9,FALSE)</f>
        <v>0</v>
      </c>
      <c r="I2384" s="1">
        <f>VLOOKUP(A2384,'ADM Details FY17'!$A$3:$J$3517,10,FALSE)</f>
        <v>0</v>
      </c>
      <c r="J2384" s="1">
        <f>VLOOKUP(A2384,'ADM Details FY17'!$A$3:$K$3515,11,FALSE)</f>
        <v>0</v>
      </c>
      <c r="K2384" s="1">
        <f>VLOOKUP(A2384,'ADM Details FY17'!$A$3:$M$3515,13,FALSE)</f>
        <v>0</v>
      </c>
      <c r="L2384" s="1">
        <f>VLOOKUP(A2384,'ADM Details FY17'!$A$3:$O$3515,15,FALSE)</f>
        <v>0</v>
      </c>
      <c r="M2384" s="1">
        <f>VLOOKUP(A2384,'ADM Details FY17'!$A$3:$P$3515,16,FALSE)</f>
        <v>0</v>
      </c>
      <c r="N2384" s="1">
        <f>VLOOKUP(A2384,'ADM Details FY17'!$A$3:$Q$3515,17,FALSE)</f>
        <v>0</v>
      </c>
      <c r="O2384" s="1">
        <f>VLOOKUP(A2384,'ADM Details FY17'!$A$3:$S$3515,19,FALSE)</f>
        <v>0</v>
      </c>
      <c r="P2384" s="1">
        <f>VLOOKUP(A2384,'ADM Details FY17'!$A$3:$U$3515,21,FALSE)</f>
        <v>0</v>
      </c>
      <c r="Q2384" s="1">
        <f>VLOOKUP(A2384,'ADM Details FY17'!$A$3:$V$3515,22,FALSE)</f>
        <v>0</v>
      </c>
      <c r="R2384" s="1">
        <f>VLOOKUP(A2384,'ADM Details FY17'!$A$3:$W$3515,23,FALSE)</f>
        <v>0</v>
      </c>
      <c r="S2384" s="1">
        <f>VLOOKUP(A2384,'ADM Details FY17'!$A$3:$X$3515,24,FALSE)</f>
        <v>0</v>
      </c>
      <c r="T2384" s="1">
        <f>VLOOKUP(A2384,'ADM Details FY17'!$A$3:$Y$3515,25,FALSE)</f>
        <v>0</v>
      </c>
      <c r="U2384" s="1">
        <f>VLOOKUP(A2384,'ADM Details FY17'!$A$3:$AA$3515,27,FALSE)</f>
        <v>0</v>
      </c>
      <c r="V2384" s="1">
        <f>IFERROR(VLOOKUP(C2384,'eindex _tget pp '!$A$4:$E$615,5,FALSE),0)</f>
        <v>0</v>
      </c>
      <c r="W2384" s="31">
        <f>IFERROR(VLOOKUP(C2384,'eindex _tget pp '!$A$4:$F$615,6,FALSE),0)</f>
        <v>0</v>
      </c>
      <c r="X2384" s="4">
        <f>IFERROR(VLOOKUP(B2384,'eschools 16'!$A$2:$F$25,6,FALSE),1)</f>
        <v>1</v>
      </c>
      <c r="Y2384" s="1">
        <f t="shared" si="185"/>
        <v>0</v>
      </c>
      <c r="Z2384" s="1">
        <f t="shared" si="186"/>
        <v>0</v>
      </c>
      <c r="AA2384" s="31">
        <f>IFERROR(VLOOKUP(C2384,'eindex _tget pp '!$A$4:$G$615,7,FALSE),0)</f>
        <v>0</v>
      </c>
      <c r="AB2384" s="1">
        <f>VLOOKUP(A2384,'ADM Details FY17'!$A$3:$AB$3515,28,FALSE)</f>
        <v>0</v>
      </c>
      <c r="AC2384" s="1">
        <f t="shared" si="187"/>
        <v>0</v>
      </c>
      <c r="AD2384" s="1">
        <f t="shared" si="188"/>
        <v>0</v>
      </c>
      <c r="AE2384" s="1">
        <f t="shared" si="189"/>
        <v>0</v>
      </c>
    </row>
    <row r="2385" spans="1:31" x14ac:dyDescent="0.25">
      <c r="A2385" t="str">
        <f>B2385&amp;"-"&amp;COUNTIF($B$3:B2385,B2385)</f>
        <v>614-101</v>
      </c>
      <c r="B2385">
        <v>614</v>
      </c>
      <c r="C2385" s="18">
        <f>VLOOKUP(A2385,'ADM Details FY17'!$A$3:$D$3515,4,FALSE)</f>
        <v>0</v>
      </c>
      <c r="D2385" s="1">
        <f>VLOOKUP(A2385,'ADM Details FY17'!$A$3:$E$3515,5,FALSE)</f>
        <v>0</v>
      </c>
      <c r="E2385" s="1">
        <f>VLOOKUP(A2385,'ADM Details FY17'!$A$3:$F$3515,6,FALSE)</f>
        <v>0</v>
      </c>
      <c r="F2385" s="1">
        <f>VLOOKUP(A2385,'ADM Details FY17'!$A$3:$G$3515,7,FALSE)</f>
        <v>0</v>
      </c>
      <c r="G2385" s="1">
        <f>VLOOKUP(A2385,'ADM Details FY17'!$A$3:$H$3515,8,FALSE)</f>
        <v>0</v>
      </c>
      <c r="H2385" s="1">
        <f>VLOOKUP(A2385,'ADM Details FY17'!$A$3:$I$3515,9,FALSE)</f>
        <v>0</v>
      </c>
      <c r="I2385" s="1">
        <f>VLOOKUP(A2385,'ADM Details FY17'!$A$3:$J$3517,10,FALSE)</f>
        <v>0</v>
      </c>
      <c r="J2385" s="1">
        <f>VLOOKUP(A2385,'ADM Details FY17'!$A$3:$K$3515,11,FALSE)</f>
        <v>0</v>
      </c>
      <c r="K2385" s="1">
        <f>VLOOKUP(A2385,'ADM Details FY17'!$A$3:$M$3515,13,FALSE)</f>
        <v>0</v>
      </c>
      <c r="L2385" s="1">
        <f>VLOOKUP(A2385,'ADM Details FY17'!$A$3:$O$3515,15,FALSE)</f>
        <v>0</v>
      </c>
      <c r="M2385" s="1">
        <f>VLOOKUP(A2385,'ADM Details FY17'!$A$3:$P$3515,16,FALSE)</f>
        <v>0</v>
      </c>
      <c r="N2385" s="1">
        <f>VLOOKUP(A2385,'ADM Details FY17'!$A$3:$Q$3515,17,FALSE)</f>
        <v>0</v>
      </c>
      <c r="O2385" s="1">
        <f>VLOOKUP(A2385,'ADM Details FY17'!$A$3:$S$3515,19,FALSE)</f>
        <v>0</v>
      </c>
      <c r="P2385" s="1">
        <f>VLOOKUP(A2385,'ADM Details FY17'!$A$3:$U$3515,21,FALSE)</f>
        <v>0</v>
      </c>
      <c r="Q2385" s="1">
        <f>VLOOKUP(A2385,'ADM Details FY17'!$A$3:$V$3515,22,FALSE)</f>
        <v>0</v>
      </c>
      <c r="R2385" s="1">
        <f>VLOOKUP(A2385,'ADM Details FY17'!$A$3:$W$3515,23,FALSE)</f>
        <v>0</v>
      </c>
      <c r="S2385" s="1">
        <f>VLOOKUP(A2385,'ADM Details FY17'!$A$3:$X$3515,24,FALSE)</f>
        <v>0</v>
      </c>
      <c r="T2385" s="1">
        <f>VLOOKUP(A2385,'ADM Details FY17'!$A$3:$Y$3515,25,FALSE)</f>
        <v>0</v>
      </c>
      <c r="U2385" s="1">
        <f>VLOOKUP(A2385,'ADM Details FY17'!$A$3:$AA$3515,27,FALSE)</f>
        <v>0</v>
      </c>
      <c r="V2385" s="1">
        <f>IFERROR(VLOOKUP(C2385,'eindex _tget pp '!$A$4:$E$615,5,FALSE),0)</f>
        <v>0</v>
      </c>
      <c r="W2385" s="31">
        <f>IFERROR(VLOOKUP(C2385,'eindex _tget pp '!$A$4:$F$615,6,FALSE),0)</f>
        <v>0</v>
      </c>
      <c r="X2385" s="4">
        <f>IFERROR(VLOOKUP(B2385,'eschools 16'!$A$2:$F$25,6,FALSE),1)</f>
        <v>1</v>
      </c>
      <c r="Y2385" s="1">
        <f t="shared" si="185"/>
        <v>0</v>
      </c>
      <c r="Z2385" s="1">
        <f t="shared" si="186"/>
        <v>0</v>
      </c>
      <c r="AA2385" s="31">
        <f>IFERROR(VLOOKUP(C2385,'eindex _tget pp '!$A$4:$G$615,7,FALSE),0)</f>
        <v>0</v>
      </c>
      <c r="AB2385" s="1">
        <f>VLOOKUP(A2385,'ADM Details FY17'!$A$3:$AB$3515,28,FALSE)</f>
        <v>0</v>
      </c>
      <c r="AC2385" s="1">
        <f t="shared" si="187"/>
        <v>0</v>
      </c>
      <c r="AD2385" s="1">
        <f t="shared" si="188"/>
        <v>0</v>
      </c>
      <c r="AE2385" s="1">
        <f t="shared" si="189"/>
        <v>0</v>
      </c>
    </row>
    <row r="2386" spans="1:31" x14ac:dyDescent="0.25">
      <c r="A2386" t="str">
        <f>B2386&amp;"-"&amp;COUNTIF($B$3:B2386,B2386)</f>
        <v>614-102</v>
      </c>
      <c r="B2386">
        <v>614</v>
      </c>
      <c r="C2386" s="18">
        <f>VLOOKUP(A2386,'ADM Details FY17'!$A$3:$D$3515,4,FALSE)</f>
        <v>0</v>
      </c>
      <c r="D2386" s="1">
        <f>VLOOKUP(A2386,'ADM Details FY17'!$A$3:$E$3515,5,FALSE)</f>
        <v>0</v>
      </c>
      <c r="E2386" s="1">
        <f>VLOOKUP(A2386,'ADM Details FY17'!$A$3:$F$3515,6,FALSE)</f>
        <v>0</v>
      </c>
      <c r="F2386" s="1">
        <f>VLOOKUP(A2386,'ADM Details FY17'!$A$3:$G$3515,7,FALSE)</f>
        <v>0</v>
      </c>
      <c r="G2386" s="1">
        <f>VLOOKUP(A2386,'ADM Details FY17'!$A$3:$H$3515,8,FALSE)</f>
        <v>0</v>
      </c>
      <c r="H2386" s="1">
        <f>VLOOKUP(A2386,'ADM Details FY17'!$A$3:$I$3515,9,FALSE)</f>
        <v>0</v>
      </c>
      <c r="I2386" s="1">
        <f>VLOOKUP(A2386,'ADM Details FY17'!$A$3:$J$3517,10,FALSE)</f>
        <v>0</v>
      </c>
      <c r="J2386" s="1">
        <f>VLOOKUP(A2386,'ADM Details FY17'!$A$3:$K$3515,11,FALSE)</f>
        <v>0</v>
      </c>
      <c r="K2386" s="1">
        <f>VLOOKUP(A2386,'ADM Details FY17'!$A$3:$M$3515,13,FALSE)</f>
        <v>0</v>
      </c>
      <c r="L2386" s="1">
        <f>VLOOKUP(A2386,'ADM Details FY17'!$A$3:$O$3515,15,FALSE)</f>
        <v>0</v>
      </c>
      <c r="M2386" s="1">
        <f>VLOOKUP(A2386,'ADM Details FY17'!$A$3:$P$3515,16,FALSE)</f>
        <v>0</v>
      </c>
      <c r="N2386" s="1">
        <f>VLOOKUP(A2386,'ADM Details FY17'!$A$3:$Q$3515,17,FALSE)</f>
        <v>0</v>
      </c>
      <c r="O2386" s="1">
        <f>VLOOKUP(A2386,'ADM Details FY17'!$A$3:$S$3515,19,FALSE)</f>
        <v>0</v>
      </c>
      <c r="P2386" s="1">
        <f>VLOOKUP(A2386,'ADM Details FY17'!$A$3:$U$3515,21,FALSE)</f>
        <v>0</v>
      </c>
      <c r="Q2386" s="1">
        <f>VLOOKUP(A2386,'ADM Details FY17'!$A$3:$V$3515,22,FALSE)</f>
        <v>0</v>
      </c>
      <c r="R2386" s="1">
        <f>VLOOKUP(A2386,'ADM Details FY17'!$A$3:$W$3515,23,FALSE)</f>
        <v>0</v>
      </c>
      <c r="S2386" s="1">
        <f>VLOOKUP(A2386,'ADM Details FY17'!$A$3:$X$3515,24,FALSE)</f>
        <v>0</v>
      </c>
      <c r="T2386" s="1">
        <f>VLOOKUP(A2386,'ADM Details FY17'!$A$3:$Y$3515,25,FALSE)</f>
        <v>0</v>
      </c>
      <c r="U2386" s="1">
        <f>VLOOKUP(A2386,'ADM Details FY17'!$A$3:$AA$3515,27,FALSE)</f>
        <v>0</v>
      </c>
      <c r="V2386" s="1">
        <f>IFERROR(VLOOKUP(C2386,'eindex _tget pp '!$A$4:$E$615,5,FALSE),0)</f>
        <v>0</v>
      </c>
      <c r="W2386" s="31">
        <f>IFERROR(VLOOKUP(C2386,'eindex _tget pp '!$A$4:$F$615,6,FALSE),0)</f>
        <v>0</v>
      </c>
      <c r="X2386" s="4">
        <f>IFERROR(VLOOKUP(B2386,'eschools 16'!$A$2:$F$25,6,FALSE),1)</f>
        <v>1</v>
      </c>
      <c r="Y2386" s="1">
        <f t="shared" si="185"/>
        <v>0</v>
      </c>
      <c r="Z2386" s="1">
        <f t="shared" si="186"/>
        <v>0</v>
      </c>
      <c r="AA2386" s="31">
        <f>IFERROR(VLOOKUP(C2386,'eindex _tget pp '!$A$4:$G$615,7,FALSE),0)</f>
        <v>0</v>
      </c>
      <c r="AB2386" s="1">
        <f>VLOOKUP(A2386,'ADM Details FY17'!$A$3:$AB$3515,28,FALSE)</f>
        <v>0</v>
      </c>
      <c r="AC2386" s="1">
        <f t="shared" si="187"/>
        <v>0</v>
      </c>
      <c r="AD2386" s="1">
        <f t="shared" si="188"/>
        <v>0</v>
      </c>
      <c r="AE2386" s="1">
        <f t="shared" si="189"/>
        <v>0</v>
      </c>
    </row>
    <row r="2387" spans="1:31" x14ac:dyDescent="0.25">
      <c r="A2387" t="str">
        <f>B2387&amp;"-"&amp;COUNTIF($B$3:B2387,B2387)</f>
        <v>614-103</v>
      </c>
      <c r="B2387">
        <v>614</v>
      </c>
      <c r="C2387" s="18">
        <f>VLOOKUP(A2387,'ADM Details FY17'!$A$3:$D$3515,4,FALSE)</f>
        <v>0</v>
      </c>
      <c r="D2387" s="1">
        <f>VLOOKUP(A2387,'ADM Details FY17'!$A$3:$E$3515,5,FALSE)</f>
        <v>0</v>
      </c>
      <c r="E2387" s="1">
        <f>VLOOKUP(A2387,'ADM Details FY17'!$A$3:$F$3515,6,FALSE)</f>
        <v>0</v>
      </c>
      <c r="F2387" s="1">
        <f>VLOOKUP(A2387,'ADM Details FY17'!$A$3:$G$3515,7,FALSE)</f>
        <v>0</v>
      </c>
      <c r="G2387" s="1">
        <f>VLOOKUP(A2387,'ADM Details FY17'!$A$3:$H$3515,8,FALSE)</f>
        <v>0</v>
      </c>
      <c r="H2387" s="1">
        <f>VLOOKUP(A2387,'ADM Details FY17'!$A$3:$I$3515,9,FALSE)</f>
        <v>0</v>
      </c>
      <c r="I2387" s="1">
        <f>VLOOKUP(A2387,'ADM Details FY17'!$A$3:$J$3517,10,FALSE)</f>
        <v>0</v>
      </c>
      <c r="J2387" s="1">
        <f>VLOOKUP(A2387,'ADM Details FY17'!$A$3:$K$3515,11,FALSE)</f>
        <v>0</v>
      </c>
      <c r="K2387" s="1">
        <f>VLOOKUP(A2387,'ADM Details FY17'!$A$3:$M$3515,13,FALSE)</f>
        <v>0</v>
      </c>
      <c r="L2387" s="1">
        <f>VLOOKUP(A2387,'ADM Details FY17'!$A$3:$O$3515,15,FALSE)</f>
        <v>0</v>
      </c>
      <c r="M2387" s="1">
        <f>VLOOKUP(A2387,'ADM Details FY17'!$A$3:$P$3515,16,FALSE)</f>
        <v>0</v>
      </c>
      <c r="N2387" s="1">
        <f>VLOOKUP(A2387,'ADM Details FY17'!$A$3:$Q$3515,17,FALSE)</f>
        <v>0</v>
      </c>
      <c r="O2387" s="1">
        <f>VLOOKUP(A2387,'ADM Details FY17'!$A$3:$S$3515,19,FALSE)</f>
        <v>0</v>
      </c>
      <c r="P2387" s="1">
        <f>VLOOKUP(A2387,'ADM Details FY17'!$A$3:$U$3515,21,FALSE)</f>
        <v>0</v>
      </c>
      <c r="Q2387" s="1">
        <f>VLOOKUP(A2387,'ADM Details FY17'!$A$3:$V$3515,22,FALSE)</f>
        <v>0</v>
      </c>
      <c r="R2387" s="1">
        <f>VLOOKUP(A2387,'ADM Details FY17'!$A$3:$W$3515,23,FALSE)</f>
        <v>0</v>
      </c>
      <c r="S2387" s="1">
        <f>VLOOKUP(A2387,'ADM Details FY17'!$A$3:$X$3515,24,FALSE)</f>
        <v>0</v>
      </c>
      <c r="T2387" s="1">
        <f>VLOOKUP(A2387,'ADM Details FY17'!$A$3:$Y$3515,25,FALSE)</f>
        <v>0</v>
      </c>
      <c r="U2387" s="1">
        <f>VLOOKUP(A2387,'ADM Details FY17'!$A$3:$AA$3515,27,FALSE)</f>
        <v>0</v>
      </c>
      <c r="V2387" s="1">
        <f>IFERROR(VLOOKUP(C2387,'eindex _tget pp '!$A$4:$E$615,5,FALSE),0)</f>
        <v>0</v>
      </c>
      <c r="W2387" s="31">
        <f>IFERROR(VLOOKUP(C2387,'eindex _tget pp '!$A$4:$F$615,6,FALSE),0)</f>
        <v>0</v>
      </c>
      <c r="X2387" s="4">
        <f>IFERROR(VLOOKUP(B2387,'eschools 16'!$A$2:$F$25,6,FALSE),1)</f>
        <v>1</v>
      </c>
      <c r="Y2387" s="1">
        <f t="shared" si="185"/>
        <v>0</v>
      </c>
      <c r="Z2387" s="1">
        <f t="shared" si="186"/>
        <v>0</v>
      </c>
      <c r="AA2387" s="31">
        <f>IFERROR(VLOOKUP(C2387,'eindex _tget pp '!$A$4:$G$615,7,FALSE),0)</f>
        <v>0</v>
      </c>
      <c r="AB2387" s="1">
        <f>VLOOKUP(A2387,'ADM Details FY17'!$A$3:$AB$3515,28,FALSE)</f>
        <v>0</v>
      </c>
      <c r="AC2387" s="1">
        <f t="shared" si="187"/>
        <v>0</v>
      </c>
      <c r="AD2387" s="1">
        <f t="shared" si="188"/>
        <v>0</v>
      </c>
      <c r="AE2387" s="1">
        <f t="shared" si="189"/>
        <v>0</v>
      </c>
    </row>
    <row r="2388" spans="1:31" x14ac:dyDescent="0.25">
      <c r="A2388" t="str">
        <f>B2388&amp;"-"&amp;COUNTIF($B$3:B2388,B2388)</f>
        <v>614-104</v>
      </c>
      <c r="B2388">
        <v>614</v>
      </c>
      <c r="C2388" s="18">
        <f>VLOOKUP(A2388,'ADM Details FY17'!$A$3:$D$3515,4,FALSE)</f>
        <v>0</v>
      </c>
      <c r="D2388" s="1">
        <f>VLOOKUP(A2388,'ADM Details FY17'!$A$3:$E$3515,5,FALSE)</f>
        <v>0</v>
      </c>
      <c r="E2388" s="1">
        <f>VLOOKUP(A2388,'ADM Details FY17'!$A$3:$F$3515,6,FALSE)</f>
        <v>0</v>
      </c>
      <c r="F2388" s="1">
        <f>VLOOKUP(A2388,'ADM Details FY17'!$A$3:$G$3515,7,FALSE)</f>
        <v>0</v>
      </c>
      <c r="G2388" s="1">
        <f>VLOOKUP(A2388,'ADM Details FY17'!$A$3:$H$3515,8,FALSE)</f>
        <v>0</v>
      </c>
      <c r="H2388" s="1">
        <f>VLOOKUP(A2388,'ADM Details FY17'!$A$3:$I$3515,9,FALSE)</f>
        <v>0</v>
      </c>
      <c r="I2388" s="1">
        <f>VLOOKUP(A2388,'ADM Details FY17'!$A$3:$J$3517,10,FALSE)</f>
        <v>0</v>
      </c>
      <c r="J2388" s="1">
        <f>VLOOKUP(A2388,'ADM Details FY17'!$A$3:$K$3515,11,FALSE)</f>
        <v>0</v>
      </c>
      <c r="K2388" s="1">
        <f>VLOOKUP(A2388,'ADM Details FY17'!$A$3:$M$3515,13,FALSE)</f>
        <v>0</v>
      </c>
      <c r="L2388" s="1">
        <f>VLOOKUP(A2388,'ADM Details FY17'!$A$3:$O$3515,15,FALSE)</f>
        <v>0</v>
      </c>
      <c r="M2388" s="1">
        <f>VLOOKUP(A2388,'ADM Details FY17'!$A$3:$P$3515,16,FALSE)</f>
        <v>0</v>
      </c>
      <c r="N2388" s="1">
        <f>VLOOKUP(A2388,'ADM Details FY17'!$A$3:$Q$3515,17,FALSE)</f>
        <v>0</v>
      </c>
      <c r="O2388" s="1">
        <f>VLOOKUP(A2388,'ADM Details FY17'!$A$3:$S$3515,19,FALSE)</f>
        <v>0</v>
      </c>
      <c r="P2388" s="1">
        <f>VLOOKUP(A2388,'ADM Details FY17'!$A$3:$U$3515,21,FALSE)</f>
        <v>0</v>
      </c>
      <c r="Q2388" s="1">
        <f>VLOOKUP(A2388,'ADM Details FY17'!$A$3:$V$3515,22,FALSE)</f>
        <v>0</v>
      </c>
      <c r="R2388" s="1">
        <f>VLOOKUP(A2388,'ADM Details FY17'!$A$3:$W$3515,23,FALSE)</f>
        <v>0</v>
      </c>
      <c r="S2388" s="1">
        <f>VLOOKUP(A2388,'ADM Details FY17'!$A$3:$X$3515,24,FALSE)</f>
        <v>0</v>
      </c>
      <c r="T2388" s="1">
        <f>VLOOKUP(A2388,'ADM Details FY17'!$A$3:$Y$3515,25,FALSE)</f>
        <v>0</v>
      </c>
      <c r="U2388" s="1">
        <f>VLOOKUP(A2388,'ADM Details FY17'!$A$3:$AA$3515,27,FALSE)</f>
        <v>0</v>
      </c>
      <c r="V2388" s="1">
        <f>IFERROR(VLOOKUP(C2388,'eindex _tget pp '!$A$4:$E$615,5,FALSE),0)</f>
        <v>0</v>
      </c>
      <c r="W2388" s="31">
        <f>IFERROR(VLOOKUP(C2388,'eindex _tget pp '!$A$4:$F$615,6,FALSE),0)</f>
        <v>0</v>
      </c>
      <c r="X2388" s="4">
        <f>IFERROR(VLOOKUP(B2388,'eschools 16'!$A$2:$F$25,6,FALSE),1)</f>
        <v>1</v>
      </c>
      <c r="Y2388" s="1">
        <f t="shared" si="185"/>
        <v>0</v>
      </c>
      <c r="Z2388" s="1">
        <f t="shared" si="186"/>
        <v>0</v>
      </c>
      <c r="AA2388" s="31">
        <f>IFERROR(VLOOKUP(C2388,'eindex _tget pp '!$A$4:$G$615,7,FALSE),0)</f>
        <v>0</v>
      </c>
      <c r="AB2388" s="1">
        <f>VLOOKUP(A2388,'ADM Details FY17'!$A$3:$AB$3515,28,FALSE)</f>
        <v>0</v>
      </c>
      <c r="AC2388" s="1">
        <f t="shared" si="187"/>
        <v>0</v>
      </c>
      <c r="AD2388" s="1">
        <f t="shared" si="188"/>
        <v>0</v>
      </c>
      <c r="AE2388" s="1">
        <f t="shared" si="189"/>
        <v>0</v>
      </c>
    </row>
    <row r="2389" spans="1:31" x14ac:dyDescent="0.25">
      <c r="A2389" t="str">
        <f>B2389&amp;"-"&amp;COUNTIF($B$3:B2389,B2389)</f>
        <v>614-105</v>
      </c>
      <c r="B2389">
        <v>614</v>
      </c>
      <c r="C2389" s="18">
        <f>VLOOKUP(A2389,'ADM Details FY17'!$A$3:$D$3515,4,FALSE)</f>
        <v>0</v>
      </c>
      <c r="D2389" s="1">
        <f>VLOOKUP(A2389,'ADM Details FY17'!$A$3:$E$3515,5,FALSE)</f>
        <v>0</v>
      </c>
      <c r="E2389" s="1">
        <f>VLOOKUP(A2389,'ADM Details FY17'!$A$3:$F$3515,6,FALSE)</f>
        <v>0</v>
      </c>
      <c r="F2389" s="1">
        <f>VLOOKUP(A2389,'ADM Details FY17'!$A$3:$G$3515,7,FALSE)</f>
        <v>0</v>
      </c>
      <c r="G2389" s="1">
        <f>VLOOKUP(A2389,'ADM Details FY17'!$A$3:$H$3515,8,FALSE)</f>
        <v>0</v>
      </c>
      <c r="H2389" s="1">
        <f>VLOOKUP(A2389,'ADM Details FY17'!$A$3:$I$3515,9,FALSE)</f>
        <v>0</v>
      </c>
      <c r="I2389" s="1">
        <f>VLOOKUP(A2389,'ADM Details FY17'!$A$3:$J$3517,10,FALSE)</f>
        <v>0</v>
      </c>
      <c r="J2389" s="1">
        <f>VLOOKUP(A2389,'ADM Details FY17'!$A$3:$K$3515,11,FALSE)</f>
        <v>0</v>
      </c>
      <c r="K2389" s="1">
        <f>VLOOKUP(A2389,'ADM Details FY17'!$A$3:$M$3515,13,FALSE)</f>
        <v>0</v>
      </c>
      <c r="L2389" s="1">
        <f>VLOOKUP(A2389,'ADM Details FY17'!$A$3:$O$3515,15,FALSE)</f>
        <v>0</v>
      </c>
      <c r="M2389" s="1">
        <f>VLOOKUP(A2389,'ADM Details FY17'!$A$3:$P$3515,16,FALSE)</f>
        <v>0</v>
      </c>
      <c r="N2389" s="1">
        <f>VLOOKUP(A2389,'ADM Details FY17'!$A$3:$Q$3515,17,FALSE)</f>
        <v>0</v>
      </c>
      <c r="O2389" s="1">
        <f>VLOOKUP(A2389,'ADM Details FY17'!$A$3:$S$3515,19,FALSE)</f>
        <v>0</v>
      </c>
      <c r="P2389" s="1">
        <f>VLOOKUP(A2389,'ADM Details FY17'!$A$3:$U$3515,21,FALSE)</f>
        <v>0</v>
      </c>
      <c r="Q2389" s="1">
        <f>VLOOKUP(A2389,'ADM Details FY17'!$A$3:$V$3515,22,FALSE)</f>
        <v>0</v>
      </c>
      <c r="R2389" s="1">
        <f>VLOOKUP(A2389,'ADM Details FY17'!$A$3:$W$3515,23,FALSE)</f>
        <v>0</v>
      </c>
      <c r="S2389" s="1">
        <f>VLOOKUP(A2389,'ADM Details FY17'!$A$3:$X$3515,24,FALSE)</f>
        <v>0</v>
      </c>
      <c r="T2389" s="1">
        <f>VLOOKUP(A2389,'ADM Details FY17'!$A$3:$Y$3515,25,FALSE)</f>
        <v>0</v>
      </c>
      <c r="U2389" s="1">
        <f>VLOOKUP(A2389,'ADM Details FY17'!$A$3:$AA$3515,27,FALSE)</f>
        <v>0</v>
      </c>
      <c r="V2389" s="1">
        <f>IFERROR(VLOOKUP(C2389,'eindex _tget pp '!$A$4:$E$615,5,FALSE),0)</f>
        <v>0</v>
      </c>
      <c r="W2389" s="31">
        <f>IFERROR(VLOOKUP(C2389,'eindex _tget pp '!$A$4:$F$615,6,FALSE),0)</f>
        <v>0</v>
      </c>
      <c r="X2389" s="4">
        <f>IFERROR(VLOOKUP(B2389,'eschools 16'!$A$2:$F$25,6,FALSE),1)</f>
        <v>1</v>
      </c>
      <c r="Y2389" s="1">
        <f t="shared" si="185"/>
        <v>0</v>
      </c>
      <c r="Z2389" s="1">
        <f t="shared" si="186"/>
        <v>0</v>
      </c>
      <c r="AA2389" s="31">
        <f>IFERROR(VLOOKUP(C2389,'eindex _tget pp '!$A$4:$G$615,7,FALSE),0)</f>
        <v>0</v>
      </c>
      <c r="AB2389" s="1">
        <f>VLOOKUP(A2389,'ADM Details FY17'!$A$3:$AB$3515,28,FALSE)</f>
        <v>0</v>
      </c>
      <c r="AC2389" s="1">
        <f t="shared" si="187"/>
        <v>0</v>
      </c>
      <c r="AD2389" s="1">
        <f t="shared" si="188"/>
        <v>0</v>
      </c>
      <c r="AE2389" s="1">
        <f t="shared" si="189"/>
        <v>0</v>
      </c>
    </row>
    <row r="2390" spans="1:31" x14ac:dyDescent="0.25">
      <c r="A2390" t="str">
        <f>B2390&amp;"-"&amp;COUNTIF($B$3:B2390,B2390)</f>
        <v>614-106</v>
      </c>
      <c r="B2390">
        <v>614</v>
      </c>
      <c r="C2390" s="18">
        <f>VLOOKUP(A2390,'ADM Details FY17'!$A$3:$D$3515,4,FALSE)</f>
        <v>0</v>
      </c>
      <c r="D2390" s="1">
        <f>VLOOKUP(A2390,'ADM Details FY17'!$A$3:$E$3515,5,FALSE)</f>
        <v>0</v>
      </c>
      <c r="E2390" s="1">
        <f>VLOOKUP(A2390,'ADM Details FY17'!$A$3:$F$3515,6,FALSE)</f>
        <v>0</v>
      </c>
      <c r="F2390" s="1">
        <f>VLOOKUP(A2390,'ADM Details FY17'!$A$3:$G$3515,7,FALSE)</f>
        <v>0</v>
      </c>
      <c r="G2390" s="1">
        <f>VLOOKUP(A2390,'ADM Details FY17'!$A$3:$H$3515,8,FALSE)</f>
        <v>0</v>
      </c>
      <c r="H2390" s="1">
        <f>VLOOKUP(A2390,'ADM Details FY17'!$A$3:$I$3515,9,FALSE)</f>
        <v>0</v>
      </c>
      <c r="I2390" s="1">
        <f>VLOOKUP(A2390,'ADM Details FY17'!$A$3:$J$3517,10,FALSE)</f>
        <v>0</v>
      </c>
      <c r="J2390" s="1">
        <f>VLOOKUP(A2390,'ADM Details FY17'!$A$3:$K$3515,11,FALSE)</f>
        <v>0</v>
      </c>
      <c r="K2390" s="1">
        <f>VLOOKUP(A2390,'ADM Details FY17'!$A$3:$M$3515,13,FALSE)</f>
        <v>0</v>
      </c>
      <c r="L2390" s="1">
        <f>VLOOKUP(A2390,'ADM Details FY17'!$A$3:$O$3515,15,FALSE)</f>
        <v>0</v>
      </c>
      <c r="M2390" s="1">
        <f>VLOOKUP(A2390,'ADM Details FY17'!$A$3:$P$3515,16,FALSE)</f>
        <v>0</v>
      </c>
      <c r="N2390" s="1">
        <f>VLOOKUP(A2390,'ADM Details FY17'!$A$3:$Q$3515,17,FALSE)</f>
        <v>0</v>
      </c>
      <c r="O2390" s="1">
        <f>VLOOKUP(A2390,'ADM Details FY17'!$A$3:$S$3515,19,FALSE)</f>
        <v>0</v>
      </c>
      <c r="P2390" s="1">
        <f>VLOOKUP(A2390,'ADM Details FY17'!$A$3:$U$3515,21,FALSE)</f>
        <v>0</v>
      </c>
      <c r="Q2390" s="1">
        <f>VLOOKUP(A2390,'ADM Details FY17'!$A$3:$V$3515,22,FALSE)</f>
        <v>0</v>
      </c>
      <c r="R2390" s="1">
        <f>VLOOKUP(A2390,'ADM Details FY17'!$A$3:$W$3515,23,FALSE)</f>
        <v>0</v>
      </c>
      <c r="S2390" s="1">
        <f>VLOOKUP(A2390,'ADM Details FY17'!$A$3:$X$3515,24,FALSE)</f>
        <v>0</v>
      </c>
      <c r="T2390" s="1">
        <f>VLOOKUP(A2390,'ADM Details FY17'!$A$3:$Y$3515,25,FALSE)</f>
        <v>0</v>
      </c>
      <c r="U2390" s="1">
        <f>VLOOKUP(A2390,'ADM Details FY17'!$A$3:$AA$3515,27,FALSE)</f>
        <v>0</v>
      </c>
      <c r="V2390" s="1">
        <f>IFERROR(VLOOKUP(C2390,'eindex _tget pp '!$A$4:$E$615,5,FALSE),0)</f>
        <v>0</v>
      </c>
      <c r="W2390" s="31">
        <f>IFERROR(VLOOKUP(C2390,'eindex _tget pp '!$A$4:$F$615,6,FALSE),0)</f>
        <v>0</v>
      </c>
      <c r="X2390" s="4">
        <f>IFERROR(VLOOKUP(B2390,'eschools 16'!$A$2:$F$25,6,FALSE),1)</f>
        <v>1</v>
      </c>
      <c r="Y2390" s="1">
        <f t="shared" si="185"/>
        <v>0</v>
      </c>
      <c r="Z2390" s="1">
        <f t="shared" si="186"/>
        <v>0</v>
      </c>
      <c r="AA2390" s="31">
        <f>IFERROR(VLOOKUP(C2390,'eindex _tget pp '!$A$4:$G$615,7,FALSE),0)</f>
        <v>0</v>
      </c>
      <c r="AB2390" s="1">
        <f>VLOOKUP(A2390,'ADM Details FY17'!$A$3:$AB$3515,28,FALSE)</f>
        <v>0</v>
      </c>
      <c r="AC2390" s="1">
        <f t="shared" si="187"/>
        <v>0</v>
      </c>
      <c r="AD2390" s="1">
        <f t="shared" si="188"/>
        <v>0</v>
      </c>
      <c r="AE2390" s="1">
        <f t="shared" si="189"/>
        <v>0</v>
      </c>
    </row>
    <row r="2391" spans="1:31" x14ac:dyDescent="0.25">
      <c r="A2391" t="str">
        <f>B2391&amp;"-"&amp;COUNTIF($B$3:B2391,B2391)</f>
        <v>616-1</v>
      </c>
      <c r="B2391">
        <v>616</v>
      </c>
      <c r="C2391" s="18">
        <f>VLOOKUP(A2391,'ADM Details FY17'!$A$3:$D$3515,4,FALSE)</f>
        <v>48298</v>
      </c>
      <c r="D2391" s="1">
        <f>VLOOKUP(A2391,'ADM Details FY17'!$A$3:$E$3515,5,FALSE)</f>
        <v>1</v>
      </c>
      <c r="E2391" s="1">
        <f>VLOOKUP(A2391,'ADM Details FY17'!$A$3:$F$3515,6,FALSE)</f>
        <v>0</v>
      </c>
      <c r="F2391" s="1">
        <f>VLOOKUP(A2391,'ADM Details FY17'!$A$3:$G$3515,7,FALSE)</f>
        <v>0</v>
      </c>
      <c r="G2391" s="1">
        <f>VLOOKUP(A2391,'ADM Details FY17'!$A$3:$H$3515,8,FALSE)</f>
        <v>0</v>
      </c>
      <c r="H2391" s="1">
        <f>VLOOKUP(A2391,'ADM Details FY17'!$A$3:$I$3515,9,FALSE)</f>
        <v>0</v>
      </c>
      <c r="I2391" s="1">
        <f>VLOOKUP(A2391,'ADM Details FY17'!$A$3:$J$3517,10,FALSE)</f>
        <v>1</v>
      </c>
      <c r="J2391" s="1">
        <f>VLOOKUP(A2391,'ADM Details FY17'!$A$3:$K$3515,11,FALSE)</f>
        <v>0</v>
      </c>
      <c r="K2391" s="1">
        <f>VLOOKUP(A2391,'ADM Details FY17'!$A$3:$M$3515,13,FALSE)</f>
        <v>1</v>
      </c>
      <c r="L2391" s="1">
        <f>VLOOKUP(A2391,'ADM Details FY17'!$A$3:$O$3515,15,FALSE)</f>
        <v>0</v>
      </c>
      <c r="M2391" s="1">
        <f>VLOOKUP(A2391,'ADM Details FY17'!$A$3:$P$3515,16,FALSE)</f>
        <v>0</v>
      </c>
      <c r="N2391" s="1">
        <f>VLOOKUP(A2391,'ADM Details FY17'!$A$3:$Q$3515,17,FALSE)</f>
        <v>0</v>
      </c>
      <c r="O2391" s="1">
        <f>VLOOKUP(A2391,'ADM Details FY17'!$A$3:$S$3515,19,FALSE)</f>
        <v>0</v>
      </c>
      <c r="P2391" s="1">
        <f>VLOOKUP(A2391,'ADM Details FY17'!$A$3:$U$3515,21,FALSE)</f>
        <v>0</v>
      </c>
      <c r="Q2391" s="1">
        <f>VLOOKUP(A2391,'ADM Details FY17'!$A$3:$V$3515,22,FALSE)</f>
        <v>0</v>
      </c>
      <c r="R2391" s="1">
        <f>VLOOKUP(A2391,'ADM Details FY17'!$A$3:$W$3515,23,FALSE)</f>
        <v>0</v>
      </c>
      <c r="S2391" s="1">
        <f>VLOOKUP(A2391,'ADM Details FY17'!$A$3:$X$3515,24,FALSE)</f>
        <v>0</v>
      </c>
      <c r="T2391" s="1">
        <f>VLOOKUP(A2391,'ADM Details FY17'!$A$3:$Y$3515,25,FALSE)</f>
        <v>0</v>
      </c>
      <c r="U2391" s="1">
        <f>VLOOKUP(A2391,'ADM Details FY17'!$A$3:$AA$3515,27,FALSE)</f>
        <v>0</v>
      </c>
      <c r="V2391" s="1">
        <f>IFERROR(VLOOKUP(C2391,'eindex _tget pp '!$A$4:$E$615,5,FALSE),0)</f>
        <v>360.31298947626044</v>
      </c>
      <c r="W2391" s="31">
        <f>IFERROR(VLOOKUP(C2391,'eindex _tget pp '!$A$4:$F$615,6,FALSE),0)</f>
        <v>0.93499402740000004</v>
      </c>
      <c r="X2391" s="4">
        <f>IFERROR(VLOOKUP(B2391,'eschools 16'!$A$2:$F$25,6,FALSE),1)</f>
        <v>1</v>
      </c>
      <c r="Y2391" s="1">
        <f t="shared" si="185"/>
        <v>90.08</v>
      </c>
      <c r="Z2391" s="1">
        <f t="shared" si="186"/>
        <v>254.32</v>
      </c>
      <c r="AA2391" s="31">
        <f>IFERROR(VLOOKUP(C2391,'eindex _tget pp '!$A$4:$G$615,7,FALSE),0)</f>
        <v>0.52897740699999996</v>
      </c>
      <c r="AB2391" s="1">
        <f>VLOOKUP(A2391,'ADM Details FY17'!$A$3:$AB$3515,28,FALSE)</f>
        <v>0</v>
      </c>
      <c r="AC2391" s="1">
        <f t="shared" si="187"/>
        <v>0</v>
      </c>
      <c r="AD2391" s="1">
        <f t="shared" si="188"/>
        <v>1</v>
      </c>
      <c r="AE2391" s="1">
        <f t="shared" si="189"/>
        <v>150</v>
      </c>
    </row>
    <row r="2392" spans="1:31" x14ac:dyDescent="0.25">
      <c r="A2392" t="str">
        <f>B2392&amp;"-"&amp;COUNTIF($B$3:B2392,B2392)</f>
        <v>616-2</v>
      </c>
      <c r="B2392">
        <v>616</v>
      </c>
      <c r="C2392" s="18">
        <f>VLOOKUP(A2392,'ADM Details FY17'!$A$3:$D$3515,4,FALSE)</f>
        <v>50120</v>
      </c>
      <c r="D2392" s="1">
        <f>VLOOKUP(A2392,'ADM Details FY17'!$A$3:$E$3515,5,FALSE)</f>
        <v>2</v>
      </c>
      <c r="E2392" s="1">
        <f>VLOOKUP(A2392,'ADM Details FY17'!$A$3:$F$3515,6,FALSE)</f>
        <v>0</v>
      </c>
      <c r="F2392" s="1">
        <f>VLOOKUP(A2392,'ADM Details FY17'!$A$3:$G$3515,7,FALSE)</f>
        <v>1</v>
      </c>
      <c r="G2392" s="1">
        <f>VLOOKUP(A2392,'ADM Details FY17'!$A$3:$H$3515,8,FALSE)</f>
        <v>1</v>
      </c>
      <c r="H2392" s="1">
        <f>VLOOKUP(A2392,'ADM Details FY17'!$A$3:$I$3515,9,FALSE)</f>
        <v>0</v>
      </c>
      <c r="I2392" s="1">
        <f>VLOOKUP(A2392,'ADM Details FY17'!$A$3:$J$3517,10,FALSE)</f>
        <v>0</v>
      </c>
      <c r="J2392" s="1">
        <f>VLOOKUP(A2392,'ADM Details FY17'!$A$3:$K$3515,11,FALSE)</f>
        <v>0</v>
      </c>
      <c r="K2392" s="1">
        <f>VLOOKUP(A2392,'ADM Details FY17'!$A$3:$M$3515,13,FALSE)</f>
        <v>2</v>
      </c>
      <c r="L2392" s="1">
        <f>VLOOKUP(A2392,'ADM Details FY17'!$A$3:$O$3515,15,FALSE)</f>
        <v>0</v>
      </c>
      <c r="M2392" s="1">
        <f>VLOOKUP(A2392,'ADM Details FY17'!$A$3:$P$3515,16,FALSE)</f>
        <v>0</v>
      </c>
      <c r="N2392" s="1">
        <f>VLOOKUP(A2392,'ADM Details FY17'!$A$3:$Q$3515,17,FALSE)</f>
        <v>0</v>
      </c>
      <c r="O2392" s="1">
        <f>VLOOKUP(A2392,'ADM Details FY17'!$A$3:$S$3515,19,FALSE)</f>
        <v>0</v>
      </c>
      <c r="P2392" s="1">
        <f>VLOOKUP(A2392,'ADM Details FY17'!$A$3:$U$3515,21,FALSE)</f>
        <v>0</v>
      </c>
      <c r="Q2392" s="1">
        <f>VLOOKUP(A2392,'ADM Details FY17'!$A$3:$V$3515,22,FALSE)</f>
        <v>0</v>
      </c>
      <c r="R2392" s="1">
        <f>VLOOKUP(A2392,'ADM Details FY17'!$A$3:$W$3515,23,FALSE)</f>
        <v>0</v>
      </c>
      <c r="S2392" s="1">
        <f>VLOOKUP(A2392,'ADM Details FY17'!$A$3:$X$3515,24,FALSE)</f>
        <v>0</v>
      </c>
      <c r="T2392" s="1">
        <f>VLOOKUP(A2392,'ADM Details FY17'!$A$3:$Y$3515,25,FALSE)</f>
        <v>0</v>
      </c>
      <c r="U2392" s="1">
        <f>VLOOKUP(A2392,'ADM Details FY17'!$A$3:$AA$3515,27,FALSE)</f>
        <v>0</v>
      </c>
      <c r="V2392" s="1">
        <f>IFERROR(VLOOKUP(C2392,'eindex _tget pp '!$A$4:$E$615,5,FALSE),0)</f>
        <v>318.53151699353521</v>
      </c>
      <c r="W2392" s="31">
        <f>IFERROR(VLOOKUP(C2392,'eindex _tget pp '!$A$4:$F$615,6,FALSE),0)</f>
        <v>1.1645896113</v>
      </c>
      <c r="X2392" s="4">
        <f>IFERROR(VLOOKUP(B2392,'eschools 16'!$A$2:$F$25,6,FALSE),1)</f>
        <v>1</v>
      </c>
      <c r="Y2392" s="1">
        <f t="shared" si="185"/>
        <v>159.27000000000001</v>
      </c>
      <c r="Z2392" s="1">
        <f t="shared" si="186"/>
        <v>633.54</v>
      </c>
      <c r="AA2392" s="31">
        <f>IFERROR(VLOOKUP(C2392,'eindex _tget pp '!$A$4:$G$615,7,FALSE),0)</f>
        <v>0.56085530800000005</v>
      </c>
      <c r="AB2392" s="1">
        <f>VLOOKUP(A2392,'ADM Details FY17'!$A$3:$AB$3515,28,FALSE)</f>
        <v>0</v>
      </c>
      <c r="AC2392" s="1">
        <f t="shared" si="187"/>
        <v>0</v>
      </c>
      <c r="AD2392" s="1">
        <f t="shared" si="188"/>
        <v>2</v>
      </c>
      <c r="AE2392" s="1">
        <f t="shared" si="189"/>
        <v>300</v>
      </c>
    </row>
    <row r="2393" spans="1:31" x14ac:dyDescent="0.25">
      <c r="A2393" t="str">
        <f>B2393&amp;"-"&amp;COUNTIF($B$3:B2393,B2393)</f>
        <v>616-3</v>
      </c>
      <c r="B2393">
        <v>616</v>
      </c>
      <c r="C2393" s="18">
        <f>VLOOKUP(A2393,'ADM Details FY17'!$A$3:$D$3515,4,FALSE)</f>
        <v>50138</v>
      </c>
      <c r="D2393" s="1">
        <f>VLOOKUP(A2393,'ADM Details FY17'!$A$3:$E$3515,5,FALSE)</f>
        <v>3.56</v>
      </c>
      <c r="E2393" s="1">
        <f>VLOOKUP(A2393,'ADM Details FY17'!$A$3:$F$3515,6,FALSE)</f>
        <v>0</v>
      </c>
      <c r="F2393" s="1">
        <f>VLOOKUP(A2393,'ADM Details FY17'!$A$3:$G$3515,7,FALSE)</f>
        <v>0.55000000000000004</v>
      </c>
      <c r="G2393" s="1">
        <f>VLOOKUP(A2393,'ADM Details FY17'!$A$3:$H$3515,8,FALSE)</f>
        <v>0</v>
      </c>
      <c r="H2393" s="1">
        <f>VLOOKUP(A2393,'ADM Details FY17'!$A$3:$I$3515,9,FALSE)</f>
        <v>0</v>
      </c>
      <c r="I2393" s="1">
        <f>VLOOKUP(A2393,'ADM Details FY17'!$A$3:$J$3517,10,FALSE)</f>
        <v>0</v>
      </c>
      <c r="J2393" s="1">
        <f>VLOOKUP(A2393,'ADM Details FY17'!$A$3:$K$3515,11,FALSE)</f>
        <v>2</v>
      </c>
      <c r="K2393" s="1">
        <f>VLOOKUP(A2393,'ADM Details FY17'!$A$3:$M$3515,13,FALSE)</f>
        <v>3.56</v>
      </c>
      <c r="L2393" s="1">
        <f>VLOOKUP(A2393,'ADM Details FY17'!$A$3:$O$3515,15,FALSE)</f>
        <v>0</v>
      </c>
      <c r="M2393" s="1">
        <f>VLOOKUP(A2393,'ADM Details FY17'!$A$3:$P$3515,16,FALSE)</f>
        <v>0</v>
      </c>
      <c r="N2393" s="1">
        <f>VLOOKUP(A2393,'ADM Details FY17'!$A$3:$Q$3515,17,FALSE)</f>
        <v>0</v>
      </c>
      <c r="O2393" s="1">
        <f>VLOOKUP(A2393,'ADM Details FY17'!$A$3:$S$3515,19,FALSE)</f>
        <v>0</v>
      </c>
      <c r="P2393" s="1">
        <f>VLOOKUP(A2393,'ADM Details FY17'!$A$3:$U$3515,21,FALSE)</f>
        <v>0</v>
      </c>
      <c r="Q2393" s="1">
        <f>VLOOKUP(A2393,'ADM Details FY17'!$A$3:$V$3515,22,FALSE)</f>
        <v>0</v>
      </c>
      <c r="R2393" s="1">
        <f>VLOOKUP(A2393,'ADM Details FY17'!$A$3:$W$3515,23,FALSE)</f>
        <v>0</v>
      </c>
      <c r="S2393" s="1">
        <f>VLOOKUP(A2393,'ADM Details FY17'!$A$3:$X$3515,24,FALSE)</f>
        <v>0</v>
      </c>
      <c r="T2393" s="1">
        <f>VLOOKUP(A2393,'ADM Details FY17'!$A$3:$Y$3515,25,FALSE)</f>
        <v>0</v>
      </c>
      <c r="U2393" s="1">
        <f>VLOOKUP(A2393,'ADM Details FY17'!$A$3:$AA$3515,27,FALSE)</f>
        <v>0</v>
      </c>
      <c r="V2393" s="1">
        <f>IFERROR(VLOOKUP(C2393,'eindex _tget pp '!$A$4:$E$615,5,FALSE),0)</f>
        <v>376.96875848156975</v>
      </c>
      <c r="W2393" s="31">
        <f>IFERROR(VLOOKUP(C2393,'eindex _tget pp '!$A$4:$F$615,6,FALSE),0)</f>
        <v>0.42948453590000002</v>
      </c>
      <c r="X2393" s="4">
        <f>IFERROR(VLOOKUP(B2393,'eschools 16'!$A$2:$F$25,6,FALSE),1)</f>
        <v>1</v>
      </c>
      <c r="Y2393" s="1">
        <f t="shared" si="185"/>
        <v>335.5</v>
      </c>
      <c r="Z2393" s="1">
        <f t="shared" si="186"/>
        <v>415.88</v>
      </c>
      <c r="AA2393" s="31">
        <f>IFERROR(VLOOKUP(C2393,'eindex _tget pp '!$A$4:$G$615,7,FALSE),0)</f>
        <v>0.567383584</v>
      </c>
      <c r="AB2393" s="1">
        <f>VLOOKUP(A2393,'ADM Details FY17'!$A$3:$AB$3515,28,FALSE)</f>
        <v>0</v>
      </c>
      <c r="AC2393" s="1">
        <f t="shared" si="187"/>
        <v>0</v>
      </c>
      <c r="AD2393" s="1">
        <f t="shared" si="188"/>
        <v>3.56</v>
      </c>
      <c r="AE2393" s="1">
        <f t="shared" si="189"/>
        <v>534</v>
      </c>
    </row>
    <row r="2394" spans="1:31" x14ac:dyDescent="0.25">
      <c r="A2394" t="str">
        <f>B2394&amp;"-"&amp;COUNTIF($B$3:B2394,B2394)</f>
        <v>616-4</v>
      </c>
      <c r="B2394">
        <v>616</v>
      </c>
      <c r="C2394" s="18">
        <f>VLOOKUP(A2394,'ADM Details FY17'!$A$3:$D$3515,4,FALSE)</f>
        <v>50161</v>
      </c>
      <c r="D2394" s="1">
        <f>VLOOKUP(A2394,'ADM Details FY17'!$A$3:$E$3515,5,FALSE)</f>
        <v>9.94</v>
      </c>
      <c r="E2394" s="1">
        <f>VLOOKUP(A2394,'ADM Details FY17'!$A$3:$F$3515,6,FALSE)</f>
        <v>0</v>
      </c>
      <c r="F2394" s="1">
        <f>VLOOKUP(A2394,'ADM Details FY17'!$A$3:$G$3515,7,FALSE)</f>
        <v>2.73</v>
      </c>
      <c r="G2394" s="1">
        <f>VLOOKUP(A2394,'ADM Details FY17'!$A$3:$H$3515,8,FALSE)</f>
        <v>3.82</v>
      </c>
      <c r="H2394" s="1">
        <f>VLOOKUP(A2394,'ADM Details FY17'!$A$3:$I$3515,9,FALSE)</f>
        <v>0</v>
      </c>
      <c r="I2394" s="1">
        <f>VLOOKUP(A2394,'ADM Details FY17'!$A$3:$J$3517,10,FALSE)</f>
        <v>0</v>
      </c>
      <c r="J2394" s="1">
        <f>VLOOKUP(A2394,'ADM Details FY17'!$A$3:$K$3515,11,FALSE)</f>
        <v>3</v>
      </c>
      <c r="K2394" s="1">
        <f>VLOOKUP(A2394,'ADM Details FY17'!$A$3:$M$3515,13,FALSE)</f>
        <v>9.94</v>
      </c>
      <c r="L2394" s="1">
        <f>VLOOKUP(A2394,'ADM Details FY17'!$A$3:$O$3515,15,FALSE)</f>
        <v>0</v>
      </c>
      <c r="M2394" s="1">
        <f>VLOOKUP(A2394,'ADM Details FY17'!$A$3:$P$3515,16,FALSE)</f>
        <v>0</v>
      </c>
      <c r="N2394" s="1">
        <f>VLOOKUP(A2394,'ADM Details FY17'!$A$3:$Q$3515,17,FALSE)</f>
        <v>0</v>
      </c>
      <c r="O2394" s="1">
        <f>VLOOKUP(A2394,'ADM Details FY17'!$A$3:$S$3515,19,FALSE)</f>
        <v>0</v>
      </c>
      <c r="P2394" s="1">
        <f>VLOOKUP(A2394,'ADM Details FY17'!$A$3:$U$3515,21,FALSE)</f>
        <v>0</v>
      </c>
      <c r="Q2394" s="1">
        <f>VLOOKUP(A2394,'ADM Details FY17'!$A$3:$V$3515,22,FALSE)</f>
        <v>0</v>
      </c>
      <c r="R2394" s="1">
        <f>VLOOKUP(A2394,'ADM Details FY17'!$A$3:$W$3515,23,FALSE)</f>
        <v>0</v>
      </c>
      <c r="S2394" s="1">
        <f>VLOOKUP(A2394,'ADM Details FY17'!$A$3:$X$3515,24,FALSE)</f>
        <v>0</v>
      </c>
      <c r="T2394" s="1">
        <f>VLOOKUP(A2394,'ADM Details FY17'!$A$3:$Y$3515,25,FALSE)</f>
        <v>0</v>
      </c>
      <c r="U2394" s="1">
        <f>VLOOKUP(A2394,'ADM Details FY17'!$A$3:$AA$3515,27,FALSE)</f>
        <v>0</v>
      </c>
      <c r="V2394" s="1">
        <f>IFERROR(VLOOKUP(C2394,'eindex _tget pp '!$A$4:$E$615,5,FALSE),0)</f>
        <v>0</v>
      </c>
      <c r="W2394" s="31">
        <f>IFERROR(VLOOKUP(C2394,'eindex _tget pp '!$A$4:$F$615,6,FALSE),0)</f>
        <v>0.78539920559999998</v>
      </c>
      <c r="X2394" s="4">
        <f>IFERROR(VLOOKUP(B2394,'eschools 16'!$A$2:$F$25,6,FALSE),1)</f>
        <v>1</v>
      </c>
      <c r="Y2394" s="1">
        <f t="shared" si="185"/>
        <v>0</v>
      </c>
      <c r="Z2394" s="1">
        <f t="shared" si="186"/>
        <v>2123.4699999999998</v>
      </c>
      <c r="AA2394" s="31">
        <f>IFERROR(VLOOKUP(C2394,'eindex _tget pp '!$A$4:$G$615,7,FALSE),0)</f>
        <v>0.32772964700000001</v>
      </c>
      <c r="AB2394" s="1">
        <f>VLOOKUP(A2394,'ADM Details FY17'!$A$3:$AB$3515,28,FALSE)</f>
        <v>0</v>
      </c>
      <c r="AC2394" s="1">
        <f t="shared" si="187"/>
        <v>0</v>
      </c>
      <c r="AD2394" s="1">
        <f t="shared" si="188"/>
        <v>9.94</v>
      </c>
      <c r="AE2394" s="1">
        <f t="shared" si="189"/>
        <v>1491</v>
      </c>
    </row>
    <row r="2395" spans="1:31" x14ac:dyDescent="0.25">
      <c r="A2395" t="str">
        <f>B2395&amp;"-"&amp;COUNTIF($B$3:B2395,B2395)</f>
        <v>616-5</v>
      </c>
      <c r="B2395">
        <v>616</v>
      </c>
      <c r="C2395" s="18">
        <f>VLOOKUP(A2395,'ADM Details FY17'!$A$3:$D$3515,4,FALSE)</f>
        <v>45427</v>
      </c>
      <c r="D2395" s="1">
        <f>VLOOKUP(A2395,'ADM Details FY17'!$A$3:$E$3515,5,FALSE)</f>
        <v>0.25</v>
      </c>
      <c r="E2395" s="1">
        <f>VLOOKUP(A2395,'ADM Details FY17'!$A$3:$F$3515,6,FALSE)</f>
        <v>0</v>
      </c>
      <c r="F2395" s="1">
        <f>VLOOKUP(A2395,'ADM Details FY17'!$A$3:$G$3515,7,FALSE)</f>
        <v>0</v>
      </c>
      <c r="G2395" s="1">
        <f>VLOOKUP(A2395,'ADM Details FY17'!$A$3:$H$3515,8,FALSE)</f>
        <v>0</v>
      </c>
      <c r="H2395" s="1">
        <f>VLOOKUP(A2395,'ADM Details FY17'!$A$3:$I$3515,9,FALSE)</f>
        <v>0</v>
      </c>
      <c r="I2395" s="1">
        <f>VLOOKUP(A2395,'ADM Details FY17'!$A$3:$J$3517,10,FALSE)</f>
        <v>0</v>
      </c>
      <c r="J2395" s="1">
        <f>VLOOKUP(A2395,'ADM Details FY17'!$A$3:$K$3515,11,FALSE)</f>
        <v>0.04</v>
      </c>
      <c r="K2395" s="1">
        <f>VLOOKUP(A2395,'ADM Details FY17'!$A$3:$M$3515,13,FALSE)</f>
        <v>0.25</v>
      </c>
      <c r="L2395" s="1">
        <f>VLOOKUP(A2395,'ADM Details FY17'!$A$3:$O$3515,15,FALSE)</f>
        <v>0</v>
      </c>
      <c r="M2395" s="1">
        <f>VLOOKUP(A2395,'ADM Details FY17'!$A$3:$P$3515,16,FALSE)</f>
        <v>0</v>
      </c>
      <c r="N2395" s="1">
        <f>VLOOKUP(A2395,'ADM Details FY17'!$A$3:$Q$3515,17,FALSE)</f>
        <v>0</v>
      </c>
      <c r="O2395" s="1">
        <f>VLOOKUP(A2395,'ADM Details FY17'!$A$3:$S$3515,19,FALSE)</f>
        <v>0</v>
      </c>
      <c r="P2395" s="1">
        <f>VLOOKUP(A2395,'ADM Details FY17'!$A$3:$U$3515,21,FALSE)</f>
        <v>0</v>
      </c>
      <c r="Q2395" s="1">
        <f>VLOOKUP(A2395,'ADM Details FY17'!$A$3:$V$3515,22,FALSE)</f>
        <v>0</v>
      </c>
      <c r="R2395" s="1">
        <f>VLOOKUP(A2395,'ADM Details FY17'!$A$3:$W$3515,23,FALSE)</f>
        <v>0</v>
      </c>
      <c r="S2395" s="1">
        <f>VLOOKUP(A2395,'ADM Details FY17'!$A$3:$X$3515,24,FALSE)</f>
        <v>0</v>
      </c>
      <c r="T2395" s="1">
        <f>VLOOKUP(A2395,'ADM Details FY17'!$A$3:$Y$3515,25,FALSE)</f>
        <v>0</v>
      </c>
      <c r="U2395" s="1">
        <f>VLOOKUP(A2395,'ADM Details FY17'!$A$3:$AA$3515,27,FALSE)</f>
        <v>0</v>
      </c>
      <c r="V2395" s="1">
        <f>IFERROR(VLOOKUP(C2395,'eindex _tget pp '!$A$4:$E$615,5,FALSE),0)</f>
        <v>402.44144082017334</v>
      </c>
      <c r="W2395" s="31">
        <f>IFERROR(VLOOKUP(C2395,'eindex _tget pp '!$A$4:$F$615,6,FALSE),0)</f>
        <v>0.74306999929999995</v>
      </c>
      <c r="X2395" s="4">
        <f>IFERROR(VLOOKUP(B2395,'eschools 16'!$A$2:$F$25,6,FALSE),1)</f>
        <v>1</v>
      </c>
      <c r="Y2395" s="1">
        <f t="shared" si="185"/>
        <v>25.15</v>
      </c>
      <c r="Z2395" s="1">
        <f t="shared" si="186"/>
        <v>50.53</v>
      </c>
      <c r="AA2395" s="31">
        <f>IFERROR(VLOOKUP(C2395,'eindex _tget pp '!$A$4:$G$615,7,FALSE),0)</f>
        <v>0.58405900899999996</v>
      </c>
      <c r="AB2395" s="1">
        <f>VLOOKUP(A2395,'ADM Details FY17'!$A$3:$AB$3515,28,FALSE)</f>
        <v>0</v>
      </c>
      <c r="AC2395" s="1">
        <f t="shared" si="187"/>
        <v>0</v>
      </c>
      <c r="AD2395" s="1">
        <f t="shared" si="188"/>
        <v>0.25</v>
      </c>
      <c r="AE2395" s="1">
        <f t="shared" si="189"/>
        <v>37.5</v>
      </c>
    </row>
    <row r="2396" spans="1:31" x14ac:dyDescent="0.25">
      <c r="A2396" t="str">
        <f>B2396&amp;"-"&amp;COUNTIF($B$3:B2396,B2396)</f>
        <v>616-6</v>
      </c>
      <c r="B2396">
        <v>616</v>
      </c>
      <c r="C2396" s="18">
        <f>VLOOKUP(A2396,'ADM Details FY17'!$A$3:$D$3515,4,FALSE)</f>
        <v>50245</v>
      </c>
      <c r="D2396" s="1">
        <f>VLOOKUP(A2396,'ADM Details FY17'!$A$3:$E$3515,5,FALSE)</f>
        <v>7</v>
      </c>
      <c r="E2396" s="1">
        <f>VLOOKUP(A2396,'ADM Details FY17'!$A$3:$F$3515,6,FALSE)</f>
        <v>0</v>
      </c>
      <c r="F2396" s="1">
        <f>VLOOKUP(A2396,'ADM Details FY17'!$A$3:$G$3515,7,FALSE)</f>
        <v>3</v>
      </c>
      <c r="G2396" s="1">
        <f>VLOOKUP(A2396,'ADM Details FY17'!$A$3:$H$3515,8,FALSE)</f>
        <v>1</v>
      </c>
      <c r="H2396" s="1">
        <f>VLOOKUP(A2396,'ADM Details FY17'!$A$3:$I$3515,9,FALSE)</f>
        <v>0</v>
      </c>
      <c r="I2396" s="1">
        <f>VLOOKUP(A2396,'ADM Details FY17'!$A$3:$J$3517,10,FALSE)</f>
        <v>0</v>
      </c>
      <c r="J2396" s="1">
        <f>VLOOKUP(A2396,'ADM Details FY17'!$A$3:$K$3515,11,FALSE)</f>
        <v>3</v>
      </c>
      <c r="K2396" s="1">
        <f>VLOOKUP(A2396,'ADM Details FY17'!$A$3:$M$3515,13,FALSE)</f>
        <v>7</v>
      </c>
      <c r="L2396" s="1">
        <f>VLOOKUP(A2396,'ADM Details FY17'!$A$3:$O$3515,15,FALSE)</f>
        <v>0</v>
      </c>
      <c r="M2396" s="1">
        <f>VLOOKUP(A2396,'ADM Details FY17'!$A$3:$P$3515,16,FALSE)</f>
        <v>0</v>
      </c>
      <c r="N2396" s="1">
        <f>VLOOKUP(A2396,'ADM Details FY17'!$A$3:$Q$3515,17,FALSE)</f>
        <v>0</v>
      </c>
      <c r="O2396" s="1">
        <f>VLOOKUP(A2396,'ADM Details FY17'!$A$3:$S$3515,19,FALSE)</f>
        <v>0</v>
      </c>
      <c r="P2396" s="1">
        <f>VLOOKUP(A2396,'ADM Details FY17'!$A$3:$U$3515,21,FALSE)</f>
        <v>0</v>
      </c>
      <c r="Q2396" s="1">
        <f>VLOOKUP(A2396,'ADM Details FY17'!$A$3:$V$3515,22,FALSE)</f>
        <v>0</v>
      </c>
      <c r="R2396" s="1">
        <f>VLOOKUP(A2396,'ADM Details FY17'!$A$3:$W$3515,23,FALSE)</f>
        <v>0</v>
      </c>
      <c r="S2396" s="1">
        <f>VLOOKUP(A2396,'ADM Details FY17'!$A$3:$X$3515,24,FALSE)</f>
        <v>0</v>
      </c>
      <c r="T2396" s="1">
        <f>VLOOKUP(A2396,'ADM Details FY17'!$A$3:$Y$3515,25,FALSE)</f>
        <v>0</v>
      </c>
      <c r="U2396" s="1">
        <f>VLOOKUP(A2396,'ADM Details FY17'!$A$3:$AA$3515,27,FALSE)</f>
        <v>0</v>
      </c>
      <c r="V2396" s="1">
        <f>IFERROR(VLOOKUP(C2396,'eindex _tget pp '!$A$4:$E$615,5,FALSE),0)</f>
        <v>762.21112380880425</v>
      </c>
      <c r="W2396" s="31">
        <f>IFERROR(VLOOKUP(C2396,'eindex _tget pp '!$A$4:$F$615,6,FALSE),0)</f>
        <v>1.7493663763</v>
      </c>
      <c r="X2396" s="4">
        <f>IFERROR(VLOOKUP(B2396,'eschools 16'!$A$2:$F$25,6,FALSE),1)</f>
        <v>1</v>
      </c>
      <c r="Y2396" s="1">
        <f t="shared" si="185"/>
        <v>1333.87</v>
      </c>
      <c r="Z2396" s="1">
        <f t="shared" si="186"/>
        <v>3330.79</v>
      </c>
      <c r="AA2396" s="31">
        <f>IFERROR(VLOOKUP(C2396,'eindex _tget pp '!$A$4:$G$615,7,FALSE),0)</f>
        <v>0.67873425499999995</v>
      </c>
      <c r="AB2396" s="1">
        <f>VLOOKUP(A2396,'ADM Details FY17'!$A$3:$AB$3515,28,FALSE)</f>
        <v>0</v>
      </c>
      <c r="AC2396" s="1">
        <f t="shared" si="187"/>
        <v>0</v>
      </c>
      <c r="AD2396" s="1">
        <f t="shared" si="188"/>
        <v>7</v>
      </c>
      <c r="AE2396" s="1">
        <f t="shared" si="189"/>
        <v>1050</v>
      </c>
    </row>
    <row r="2397" spans="1:31" x14ac:dyDescent="0.25">
      <c r="A2397" t="str">
        <f>B2397&amp;"-"&amp;COUNTIF($B$3:B2397,B2397)</f>
        <v>616-7</v>
      </c>
      <c r="B2397">
        <v>616</v>
      </c>
      <c r="C2397" s="18">
        <f>VLOOKUP(A2397,'ADM Details FY17'!$A$3:$D$3515,4,FALSE)</f>
        <v>50187</v>
      </c>
      <c r="D2397" s="1">
        <f>VLOOKUP(A2397,'ADM Details FY17'!$A$3:$E$3515,5,FALSE)</f>
        <v>1</v>
      </c>
      <c r="E2397" s="1">
        <f>VLOOKUP(A2397,'ADM Details FY17'!$A$3:$F$3515,6,FALSE)</f>
        <v>0</v>
      </c>
      <c r="F2397" s="1">
        <f>VLOOKUP(A2397,'ADM Details FY17'!$A$3:$G$3515,7,FALSE)</f>
        <v>1</v>
      </c>
      <c r="G2397" s="1">
        <f>VLOOKUP(A2397,'ADM Details FY17'!$A$3:$H$3515,8,FALSE)</f>
        <v>0</v>
      </c>
      <c r="H2397" s="1">
        <f>VLOOKUP(A2397,'ADM Details FY17'!$A$3:$I$3515,9,FALSE)</f>
        <v>0</v>
      </c>
      <c r="I2397" s="1">
        <f>VLOOKUP(A2397,'ADM Details FY17'!$A$3:$J$3517,10,FALSE)</f>
        <v>0</v>
      </c>
      <c r="J2397" s="1">
        <f>VLOOKUP(A2397,'ADM Details FY17'!$A$3:$K$3515,11,FALSE)</f>
        <v>0</v>
      </c>
      <c r="K2397" s="1">
        <f>VLOOKUP(A2397,'ADM Details FY17'!$A$3:$M$3515,13,FALSE)</f>
        <v>1</v>
      </c>
      <c r="L2397" s="1">
        <f>VLOOKUP(A2397,'ADM Details FY17'!$A$3:$O$3515,15,FALSE)</f>
        <v>0</v>
      </c>
      <c r="M2397" s="1">
        <f>VLOOKUP(A2397,'ADM Details FY17'!$A$3:$P$3515,16,FALSE)</f>
        <v>0</v>
      </c>
      <c r="N2397" s="1">
        <f>VLOOKUP(A2397,'ADM Details FY17'!$A$3:$Q$3515,17,FALSE)</f>
        <v>0</v>
      </c>
      <c r="O2397" s="1">
        <f>VLOOKUP(A2397,'ADM Details FY17'!$A$3:$S$3515,19,FALSE)</f>
        <v>0</v>
      </c>
      <c r="P2397" s="1">
        <f>VLOOKUP(A2397,'ADM Details FY17'!$A$3:$U$3515,21,FALSE)</f>
        <v>0</v>
      </c>
      <c r="Q2397" s="1">
        <f>VLOOKUP(A2397,'ADM Details FY17'!$A$3:$V$3515,22,FALSE)</f>
        <v>0</v>
      </c>
      <c r="R2397" s="1">
        <f>VLOOKUP(A2397,'ADM Details FY17'!$A$3:$W$3515,23,FALSE)</f>
        <v>0</v>
      </c>
      <c r="S2397" s="1">
        <f>VLOOKUP(A2397,'ADM Details FY17'!$A$3:$X$3515,24,FALSE)</f>
        <v>0</v>
      </c>
      <c r="T2397" s="1">
        <f>VLOOKUP(A2397,'ADM Details FY17'!$A$3:$Y$3515,25,FALSE)</f>
        <v>0</v>
      </c>
      <c r="U2397" s="1">
        <f>VLOOKUP(A2397,'ADM Details FY17'!$A$3:$AA$3515,27,FALSE)</f>
        <v>0</v>
      </c>
      <c r="V2397" s="1">
        <f>IFERROR(VLOOKUP(C2397,'eindex _tget pp '!$A$4:$E$615,5,FALSE),0)</f>
        <v>107.77292769218997</v>
      </c>
      <c r="W2397" s="31">
        <f>IFERROR(VLOOKUP(C2397,'eindex _tget pp '!$A$4:$F$615,6,FALSE),0)</f>
        <v>0.4273324999</v>
      </c>
      <c r="X2397" s="4">
        <f>IFERROR(VLOOKUP(B2397,'eschools 16'!$A$2:$F$25,6,FALSE),1)</f>
        <v>1</v>
      </c>
      <c r="Y2397" s="1">
        <f t="shared" si="185"/>
        <v>26.94</v>
      </c>
      <c r="Z2397" s="1">
        <f t="shared" si="186"/>
        <v>116.23</v>
      </c>
      <c r="AA2397" s="31">
        <f>IFERROR(VLOOKUP(C2397,'eindex _tget pp '!$A$4:$G$615,7,FALSE),0)</f>
        <v>0.42945377000000001</v>
      </c>
      <c r="AB2397" s="1">
        <f>VLOOKUP(A2397,'ADM Details FY17'!$A$3:$AB$3515,28,FALSE)</f>
        <v>0</v>
      </c>
      <c r="AC2397" s="1">
        <f t="shared" si="187"/>
        <v>0</v>
      </c>
      <c r="AD2397" s="1">
        <f t="shared" si="188"/>
        <v>1</v>
      </c>
      <c r="AE2397" s="1">
        <f t="shared" si="189"/>
        <v>150</v>
      </c>
    </row>
    <row r="2398" spans="1:31" x14ac:dyDescent="0.25">
      <c r="A2398" t="str">
        <f>B2398&amp;"-"&amp;COUNTIF($B$3:B2398,B2398)</f>
        <v>616-8</v>
      </c>
      <c r="B2398">
        <v>616</v>
      </c>
      <c r="C2398" s="18">
        <f>VLOOKUP(A2398,'ADM Details FY17'!$A$3:$D$3515,4,FALSE)</f>
        <v>50195</v>
      </c>
      <c r="D2398" s="1">
        <f>VLOOKUP(A2398,'ADM Details FY17'!$A$3:$E$3515,5,FALSE)</f>
        <v>2</v>
      </c>
      <c r="E2398" s="1">
        <f>VLOOKUP(A2398,'ADM Details FY17'!$A$3:$F$3515,6,FALSE)</f>
        <v>0</v>
      </c>
      <c r="F2398" s="1">
        <f>VLOOKUP(A2398,'ADM Details FY17'!$A$3:$G$3515,7,FALSE)</f>
        <v>0</v>
      </c>
      <c r="G2398" s="1">
        <f>VLOOKUP(A2398,'ADM Details FY17'!$A$3:$H$3515,8,FALSE)</f>
        <v>0</v>
      </c>
      <c r="H2398" s="1">
        <f>VLOOKUP(A2398,'ADM Details FY17'!$A$3:$I$3515,9,FALSE)</f>
        <v>0</v>
      </c>
      <c r="I2398" s="1">
        <f>VLOOKUP(A2398,'ADM Details FY17'!$A$3:$J$3517,10,FALSE)</f>
        <v>1</v>
      </c>
      <c r="J2398" s="1">
        <f>VLOOKUP(A2398,'ADM Details FY17'!$A$3:$K$3515,11,FALSE)</f>
        <v>1</v>
      </c>
      <c r="K2398" s="1">
        <f>VLOOKUP(A2398,'ADM Details FY17'!$A$3:$M$3515,13,FALSE)</f>
        <v>2</v>
      </c>
      <c r="L2398" s="1">
        <f>VLOOKUP(A2398,'ADM Details FY17'!$A$3:$O$3515,15,FALSE)</f>
        <v>0</v>
      </c>
      <c r="M2398" s="1">
        <f>VLOOKUP(A2398,'ADM Details FY17'!$A$3:$P$3515,16,FALSE)</f>
        <v>0</v>
      </c>
      <c r="N2398" s="1">
        <f>VLOOKUP(A2398,'ADM Details FY17'!$A$3:$Q$3515,17,FALSE)</f>
        <v>0</v>
      </c>
      <c r="O2398" s="1">
        <f>VLOOKUP(A2398,'ADM Details FY17'!$A$3:$S$3515,19,FALSE)</f>
        <v>0</v>
      </c>
      <c r="P2398" s="1">
        <f>VLOOKUP(A2398,'ADM Details FY17'!$A$3:$U$3515,21,FALSE)</f>
        <v>0</v>
      </c>
      <c r="Q2398" s="1">
        <f>VLOOKUP(A2398,'ADM Details FY17'!$A$3:$V$3515,22,FALSE)</f>
        <v>0</v>
      </c>
      <c r="R2398" s="1">
        <f>VLOOKUP(A2398,'ADM Details FY17'!$A$3:$W$3515,23,FALSE)</f>
        <v>0</v>
      </c>
      <c r="S2398" s="1">
        <f>VLOOKUP(A2398,'ADM Details FY17'!$A$3:$X$3515,24,FALSE)</f>
        <v>0</v>
      </c>
      <c r="T2398" s="1">
        <f>VLOOKUP(A2398,'ADM Details FY17'!$A$3:$Y$3515,25,FALSE)</f>
        <v>0</v>
      </c>
      <c r="U2398" s="1">
        <f>VLOOKUP(A2398,'ADM Details FY17'!$A$3:$AA$3515,27,FALSE)</f>
        <v>0</v>
      </c>
      <c r="V2398" s="1">
        <f>IFERROR(VLOOKUP(C2398,'eindex _tget pp '!$A$4:$E$615,5,FALSE),0)</f>
        <v>11.031734259729108</v>
      </c>
      <c r="W2398" s="31">
        <f>IFERROR(VLOOKUP(C2398,'eindex _tget pp '!$A$4:$F$615,6,FALSE),0)</f>
        <v>1.4626995698</v>
      </c>
      <c r="X2398" s="4">
        <f>IFERROR(VLOOKUP(B2398,'eschools 16'!$A$2:$F$25,6,FALSE),1)</f>
        <v>1</v>
      </c>
      <c r="Y2398" s="1">
        <f t="shared" si="185"/>
        <v>5.52</v>
      </c>
      <c r="Z2398" s="1">
        <f t="shared" si="186"/>
        <v>795.71</v>
      </c>
      <c r="AA2398" s="31">
        <f>IFERROR(VLOOKUP(C2398,'eindex _tget pp '!$A$4:$G$615,7,FALSE),0)</f>
        <v>0.37869462599999998</v>
      </c>
      <c r="AB2398" s="1">
        <f>VLOOKUP(A2398,'ADM Details FY17'!$A$3:$AB$3515,28,FALSE)</f>
        <v>0</v>
      </c>
      <c r="AC2398" s="1">
        <f t="shared" si="187"/>
        <v>0</v>
      </c>
      <c r="AD2398" s="1">
        <f t="shared" si="188"/>
        <v>2</v>
      </c>
      <c r="AE2398" s="1">
        <f t="shared" si="189"/>
        <v>300</v>
      </c>
    </row>
    <row r="2399" spans="1:31" x14ac:dyDescent="0.25">
      <c r="A2399" t="str">
        <f>B2399&amp;"-"&amp;COUNTIF($B$3:B2399,B2399)</f>
        <v>616-9</v>
      </c>
      <c r="B2399">
        <v>616</v>
      </c>
      <c r="C2399" s="18">
        <f>VLOOKUP(A2399,'ADM Details FY17'!$A$3:$D$3515,4,FALSE)</f>
        <v>50203</v>
      </c>
      <c r="D2399" s="1">
        <f>VLOOKUP(A2399,'ADM Details FY17'!$A$3:$E$3515,5,FALSE)</f>
        <v>2</v>
      </c>
      <c r="E2399" s="1">
        <f>VLOOKUP(A2399,'ADM Details FY17'!$A$3:$F$3515,6,FALSE)</f>
        <v>0</v>
      </c>
      <c r="F2399" s="1">
        <f>VLOOKUP(A2399,'ADM Details FY17'!$A$3:$G$3515,7,FALSE)</f>
        <v>0</v>
      </c>
      <c r="G2399" s="1">
        <f>VLOOKUP(A2399,'ADM Details FY17'!$A$3:$H$3515,8,FALSE)</f>
        <v>0</v>
      </c>
      <c r="H2399" s="1">
        <f>VLOOKUP(A2399,'ADM Details FY17'!$A$3:$I$3515,9,FALSE)</f>
        <v>0</v>
      </c>
      <c r="I2399" s="1">
        <f>VLOOKUP(A2399,'ADM Details FY17'!$A$3:$J$3517,10,FALSE)</f>
        <v>1</v>
      </c>
      <c r="J2399" s="1">
        <f>VLOOKUP(A2399,'ADM Details FY17'!$A$3:$K$3515,11,FALSE)</f>
        <v>1</v>
      </c>
      <c r="K2399" s="1">
        <f>VLOOKUP(A2399,'ADM Details FY17'!$A$3:$M$3515,13,FALSE)</f>
        <v>2</v>
      </c>
      <c r="L2399" s="1">
        <f>VLOOKUP(A2399,'ADM Details FY17'!$A$3:$O$3515,15,FALSE)</f>
        <v>0</v>
      </c>
      <c r="M2399" s="1">
        <f>VLOOKUP(A2399,'ADM Details FY17'!$A$3:$P$3515,16,FALSE)</f>
        <v>0</v>
      </c>
      <c r="N2399" s="1">
        <f>VLOOKUP(A2399,'ADM Details FY17'!$A$3:$Q$3515,17,FALSE)</f>
        <v>0</v>
      </c>
      <c r="O2399" s="1">
        <f>VLOOKUP(A2399,'ADM Details FY17'!$A$3:$S$3515,19,FALSE)</f>
        <v>0</v>
      </c>
      <c r="P2399" s="1">
        <f>VLOOKUP(A2399,'ADM Details FY17'!$A$3:$U$3515,21,FALSE)</f>
        <v>0</v>
      </c>
      <c r="Q2399" s="1">
        <f>VLOOKUP(A2399,'ADM Details FY17'!$A$3:$V$3515,22,FALSE)</f>
        <v>0</v>
      </c>
      <c r="R2399" s="1">
        <f>VLOOKUP(A2399,'ADM Details FY17'!$A$3:$W$3515,23,FALSE)</f>
        <v>0</v>
      </c>
      <c r="S2399" s="1">
        <f>VLOOKUP(A2399,'ADM Details FY17'!$A$3:$X$3515,24,FALSE)</f>
        <v>0</v>
      </c>
      <c r="T2399" s="1">
        <f>VLOOKUP(A2399,'ADM Details FY17'!$A$3:$Y$3515,25,FALSE)</f>
        <v>0</v>
      </c>
      <c r="U2399" s="1">
        <f>VLOOKUP(A2399,'ADM Details FY17'!$A$3:$AA$3515,27,FALSE)</f>
        <v>0</v>
      </c>
      <c r="V2399" s="1">
        <f>IFERROR(VLOOKUP(C2399,'eindex _tget pp '!$A$4:$E$615,5,FALSE),0)</f>
        <v>0</v>
      </c>
      <c r="W2399" s="31">
        <f>IFERROR(VLOOKUP(C2399,'eindex _tget pp '!$A$4:$F$615,6,FALSE),0)</f>
        <v>0.59099018849999996</v>
      </c>
      <c r="X2399" s="4">
        <f>IFERROR(VLOOKUP(B2399,'eschools 16'!$A$2:$F$25,6,FALSE),1)</f>
        <v>1</v>
      </c>
      <c r="Y2399" s="1">
        <f t="shared" si="185"/>
        <v>0</v>
      </c>
      <c r="Z2399" s="1">
        <f t="shared" si="186"/>
        <v>321.5</v>
      </c>
      <c r="AA2399" s="31">
        <f>IFERROR(VLOOKUP(C2399,'eindex _tget pp '!$A$4:$G$615,7,FALSE),0)</f>
        <v>0.31300548099999997</v>
      </c>
      <c r="AB2399" s="1">
        <f>VLOOKUP(A2399,'ADM Details FY17'!$A$3:$AB$3515,28,FALSE)</f>
        <v>0</v>
      </c>
      <c r="AC2399" s="1">
        <f t="shared" si="187"/>
        <v>0</v>
      </c>
      <c r="AD2399" s="1">
        <f t="shared" si="188"/>
        <v>2</v>
      </c>
      <c r="AE2399" s="1">
        <f t="shared" si="189"/>
        <v>300</v>
      </c>
    </row>
    <row r="2400" spans="1:31" x14ac:dyDescent="0.25">
      <c r="A2400" t="str">
        <f>B2400&amp;"-"&amp;COUNTIF($B$3:B2400,B2400)</f>
        <v>616-10</v>
      </c>
      <c r="B2400">
        <v>616</v>
      </c>
      <c r="C2400" s="18">
        <f>VLOOKUP(A2400,'ADM Details FY17'!$A$3:$D$3515,4,FALSE)</f>
        <v>50153</v>
      </c>
      <c r="D2400" s="1">
        <f>VLOOKUP(A2400,'ADM Details FY17'!$A$3:$E$3515,5,FALSE)</f>
        <v>1</v>
      </c>
      <c r="E2400" s="1">
        <f>VLOOKUP(A2400,'ADM Details FY17'!$A$3:$F$3515,6,FALSE)</f>
        <v>0</v>
      </c>
      <c r="F2400" s="1">
        <f>VLOOKUP(A2400,'ADM Details FY17'!$A$3:$G$3515,7,FALSE)</f>
        <v>0</v>
      </c>
      <c r="G2400" s="1">
        <f>VLOOKUP(A2400,'ADM Details FY17'!$A$3:$H$3515,8,FALSE)</f>
        <v>0</v>
      </c>
      <c r="H2400" s="1">
        <f>VLOOKUP(A2400,'ADM Details FY17'!$A$3:$I$3515,9,FALSE)</f>
        <v>0</v>
      </c>
      <c r="I2400" s="1">
        <f>VLOOKUP(A2400,'ADM Details FY17'!$A$3:$J$3517,10,FALSE)</f>
        <v>0</v>
      </c>
      <c r="J2400" s="1">
        <f>VLOOKUP(A2400,'ADM Details FY17'!$A$3:$K$3515,11,FALSE)</f>
        <v>1</v>
      </c>
      <c r="K2400" s="1">
        <f>VLOOKUP(A2400,'ADM Details FY17'!$A$3:$M$3515,13,FALSE)</f>
        <v>1</v>
      </c>
      <c r="L2400" s="1">
        <f>VLOOKUP(A2400,'ADM Details FY17'!$A$3:$O$3515,15,FALSE)</f>
        <v>0</v>
      </c>
      <c r="M2400" s="1">
        <f>VLOOKUP(A2400,'ADM Details FY17'!$A$3:$P$3515,16,FALSE)</f>
        <v>0</v>
      </c>
      <c r="N2400" s="1">
        <f>VLOOKUP(A2400,'ADM Details FY17'!$A$3:$Q$3515,17,FALSE)</f>
        <v>0</v>
      </c>
      <c r="O2400" s="1">
        <f>VLOOKUP(A2400,'ADM Details FY17'!$A$3:$S$3515,19,FALSE)</f>
        <v>0</v>
      </c>
      <c r="P2400" s="1">
        <f>VLOOKUP(A2400,'ADM Details FY17'!$A$3:$U$3515,21,FALSE)</f>
        <v>0</v>
      </c>
      <c r="Q2400" s="1">
        <f>VLOOKUP(A2400,'ADM Details FY17'!$A$3:$V$3515,22,FALSE)</f>
        <v>0</v>
      </c>
      <c r="R2400" s="1">
        <f>VLOOKUP(A2400,'ADM Details FY17'!$A$3:$W$3515,23,FALSE)</f>
        <v>0</v>
      </c>
      <c r="S2400" s="1">
        <f>VLOOKUP(A2400,'ADM Details FY17'!$A$3:$X$3515,24,FALSE)</f>
        <v>0</v>
      </c>
      <c r="T2400" s="1">
        <f>VLOOKUP(A2400,'ADM Details FY17'!$A$3:$Y$3515,25,FALSE)</f>
        <v>0</v>
      </c>
      <c r="U2400" s="1">
        <f>VLOOKUP(A2400,'ADM Details FY17'!$A$3:$AA$3515,27,FALSE)</f>
        <v>0</v>
      </c>
      <c r="V2400" s="1">
        <f>IFERROR(VLOOKUP(C2400,'eindex _tget pp '!$A$4:$E$615,5,FALSE),0)</f>
        <v>0</v>
      </c>
      <c r="W2400" s="31">
        <f>IFERROR(VLOOKUP(C2400,'eindex _tget pp '!$A$4:$F$615,6,FALSE),0)</f>
        <v>0.50996426630000002</v>
      </c>
      <c r="X2400" s="4">
        <f>IFERROR(VLOOKUP(B2400,'eschools 16'!$A$2:$F$25,6,FALSE),1)</f>
        <v>1</v>
      </c>
      <c r="Y2400" s="1">
        <f t="shared" si="185"/>
        <v>0</v>
      </c>
      <c r="Z2400" s="1">
        <f t="shared" si="186"/>
        <v>138.71</v>
      </c>
      <c r="AA2400" s="31">
        <f>IFERROR(VLOOKUP(C2400,'eindex _tget pp '!$A$4:$G$615,7,FALSE),0)</f>
        <v>0.29255151000000001</v>
      </c>
      <c r="AB2400" s="1">
        <f>VLOOKUP(A2400,'ADM Details FY17'!$A$3:$AB$3515,28,FALSE)</f>
        <v>0</v>
      </c>
      <c r="AC2400" s="1">
        <f t="shared" si="187"/>
        <v>0</v>
      </c>
      <c r="AD2400" s="1">
        <f t="shared" si="188"/>
        <v>1</v>
      </c>
      <c r="AE2400" s="1">
        <f t="shared" si="189"/>
        <v>150</v>
      </c>
    </row>
    <row r="2401" spans="1:31" x14ac:dyDescent="0.25">
      <c r="A2401" t="str">
        <f>B2401&amp;"-"&amp;COUNTIF($B$3:B2401,B2401)</f>
        <v>616-11</v>
      </c>
      <c r="B2401">
        <v>616</v>
      </c>
      <c r="C2401" s="18">
        <f>VLOOKUP(A2401,'ADM Details FY17'!$A$3:$D$3515,4,FALSE)</f>
        <v>50229</v>
      </c>
      <c r="D2401" s="1">
        <f>VLOOKUP(A2401,'ADM Details FY17'!$A$3:$E$3515,5,FALSE)</f>
        <v>1</v>
      </c>
      <c r="E2401" s="1">
        <f>VLOOKUP(A2401,'ADM Details FY17'!$A$3:$F$3515,6,FALSE)</f>
        <v>0</v>
      </c>
      <c r="F2401" s="1">
        <f>VLOOKUP(A2401,'ADM Details FY17'!$A$3:$G$3515,7,FALSE)</f>
        <v>0</v>
      </c>
      <c r="G2401" s="1">
        <f>VLOOKUP(A2401,'ADM Details FY17'!$A$3:$H$3515,8,FALSE)</f>
        <v>1</v>
      </c>
      <c r="H2401" s="1">
        <f>VLOOKUP(A2401,'ADM Details FY17'!$A$3:$I$3515,9,FALSE)</f>
        <v>0</v>
      </c>
      <c r="I2401" s="1">
        <f>VLOOKUP(A2401,'ADM Details FY17'!$A$3:$J$3517,10,FALSE)</f>
        <v>0</v>
      </c>
      <c r="J2401" s="1">
        <f>VLOOKUP(A2401,'ADM Details FY17'!$A$3:$K$3515,11,FALSE)</f>
        <v>0</v>
      </c>
      <c r="K2401" s="1">
        <f>VLOOKUP(A2401,'ADM Details FY17'!$A$3:$M$3515,13,FALSE)</f>
        <v>1</v>
      </c>
      <c r="L2401" s="1">
        <f>VLOOKUP(A2401,'ADM Details FY17'!$A$3:$O$3515,15,FALSE)</f>
        <v>0</v>
      </c>
      <c r="M2401" s="1">
        <f>VLOOKUP(A2401,'ADM Details FY17'!$A$3:$P$3515,16,FALSE)</f>
        <v>0</v>
      </c>
      <c r="N2401" s="1">
        <f>VLOOKUP(A2401,'ADM Details FY17'!$A$3:$Q$3515,17,FALSE)</f>
        <v>0</v>
      </c>
      <c r="O2401" s="1">
        <f>VLOOKUP(A2401,'ADM Details FY17'!$A$3:$S$3515,19,FALSE)</f>
        <v>0</v>
      </c>
      <c r="P2401" s="1">
        <f>VLOOKUP(A2401,'ADM Details FY17'!$A$3:$U$3515,21,FALSE)</f>
        <v>0</v>
      </c>
      <c r="Q2401" s="1">
        <f>VLOOKUP(A2401,'ADM Details FY17'!$A$3:$V$3515,22,FALSE)</f>
        <v>0</v>
      </c>
      <c r="R2401" s="1">
        <f>VLOOKUP(A2401,'ADM Details FY17'!$A$3:$W$3515,23,FALSE)</f>
        <v>0</v>
      </c>
      <c r="S2401" s="1">
        <f>VLOOKUP(A2401,'ADM Details FY17'!$A$3:$X$3515,24,FALSE)</f>
        <v>0</v>
      </c>
      <c r="T2401" s="1">
        <f>VLOOKUP(A2401,'ADM Details FY17'!$A$3:$Y$3515,25,FALSE)</f>
        <v>0</v>
      </c>
      <c r="U2401" s="1">
        <f>VLOOKUP(A2401,'ADM Details FY17'!$A$3:$AA$3515,27,FALSE)</f>
        <v>0</v>
      </c>
      <c r="V2401" s="1">
        <f>IFERROR(VLOOKUP(C2401,'eindex _tget pp '!$A$4:$E$615,5,FALSE),0)</f>
        <v>877.53866498362027</v>
      </c>
      <c r="W2401" s="31">
        <f>IFERROR(VLOOKUP(C2401,'eindex _tget pp '!$A$4:$F$615,6,FALSE),0)</f>
        <v>0.44558645959999998</v>
      </c>
      <c r="X2401" s="4">
        <f>IFERROR(VLOOKUP(B2401,'eschools 16'!$A$2:$F$25,6,FALSE),1)</f>
        <v>1</v>
      </c>
      <c r="Y2401" s="1">
        <f t="shared" si="185"/>
        <v>219.38</v>
      </c>
      <c r="Z2401" s="1">
        <f t="shared" si="186"/>
        <v>121.2</v>
      </c>
      <c r="AA2401" s="31">
        <f>IFERROR(VLOOKUP(C2401,'eindex _tget pp '!$A$4:$G$615,7,FALSE),0)</f>
        <v>0.767624957</v>
      </c>
      <c r="AB2401" s="1">
        <f>VLOOKUP(A2401,'ADM Details FY17'!$A$3:$AB$3515,28,FALSE)</f>
        <v>0</v>
      </c>
      <c r="AC2401" s="1">
        <f t="shared" si="187"/>
        <v>0</v>
      </c>
      <c r="AD2401" s="1">
        <f t="shared" si="188"/>
        <v>1</v>
      </c>
      <c r="AE2401" s="1">
        <f t="shared" si="189"/>
        <v>150</v>
      </c>
    </row>
    <row r="2402" spans="1:31" x14ac:dyDescent="0.25">
      <c r="A2402" t="str">
        <f>B2402&amp;"-"&amp;COUNTIF($B$3:B2402,B2402)</f>
        <v>616-12</v>
      </c>
      <c r="B2402">
        <v>616</v>
      </c>
      <c r="C2402" s="18">
        <f>VLOOKUP(A2402,'ADM Details FY17'!$A$3:$D$3515,4,FALSE)</f>
        <v>45567</v>
      </c>
      <c r="D2402" s="1">
        <f>VLOOKUP(A2402,'ADM Details FY17'!$A$3:$E$3515,5,FALSE)</f>
        <v>1.05</v>
      </c>
      <c r="E2402" s="1">
        <f>VLOOKUP(A2402,'ADM Details FY17'!$A$3:$F$3515,6,FALSE)</f>
        <v>0</v>
      </c>
      <c r="F2402" s="1">
        <f>VLOOKUP(A2402,'ADM Details FY17'!$A$3:$G$3515,7,FALSE)</f>
        <v>0</v>
      </c>
      <c r="G2402" s="1">
        <f>VLOOKUP(A2402,'ADM Details FY17'!$A$3:$H$3515,8,FALSE)</f>
        <v>0</v>
      </c>
      <c r="H2402" s="1">
        <f>VLOOKUP(A2402,'ADM Details FY17'!$A$3:$I$3515,9,FALSE)</f>
        <v>0</v>
      </c>
      <c r="I2402" s="1">
        <f>VLOOKUP(A2402,'ADM Details FY17'!$A$3:$J$3517,10,FALSE)</f>
        <v>0</v>
      </c>
      <c r="J2402" s="1">
        <f>VLOOKUP(A2402,'ADM Details FY17'!$A$3:$K$3515,11,FALSE)</f>
        <v>1.05</v>
      </c>
      <c r="K2402" s="1">
        <f>VLOOKUP(A2402,'ADM Details FY17'!$A$3:$M$3515,13,FALSE)</f>
        <v>1.05</v>
      </c>
      <c r="L2402" s="1">
        <f>VLOOKUP(A2402,'ADM Details FY17'!$A$3:$O$3515,15,FALSE)</f>
        <v>0</v>
      </c>
      <c r="M2402" s="1">
        <f>VLOOKUP(A2402,'ADM Details FY17'!$A$3:$P$3515,16,FALSE)</f>
        <v>0</v>
      </c>
      <c r="N2402" s="1">
        <f>VLOOKUP(A2402,'ADM Details FY17'!$A$3:$Q$3515,17,FALSE)</f>
        <v>0</v>
      </c>
      <c r="O2402" s="1">
        <f>VLOOKUP(A2402,'ADM Details FY17'!$A$3:$S$3515,19,FALSE)</f>
        <v>0</v>
      </c>
      <c r="P2402" s="1">
        <f>VLOOKUP(A2402,'ADM Details FY17'!$A$3:$U$3515,21,FALSE)</f>
        <v>0</v>
      </c>
      <c r="Q2402" s="1">
        <f>VLOOKUP(A2402,'ADM Details FY17'!$A$3:$V$3515,22,FALSE)</f>
        <v>0</v>
      </c>
      <c r="R2402" s="1">
        <f>VLOOKUP(A2402,'ADM Details FY17'!$A$3:$W$3515,23,FALSE)</f>
        <v>0</v>
      </c>
      <c r="S2402" s="1">
        <f>VLOOKUP(A2402,'ADM Details FY17'!$A$3:$X$3515,24,FALSE)</f>
        <v>0</v>
      </c>
      <c r="T2402" s="1">
        <f>VLOOKUP(A2402,'ADM Details FY17'!$A$3:$Y$3515,25,FALSE)</f>
        <v>0</v>
      </c>
      <c r="U2402" s="1">
        <f>VLOOKUP(A2402,'ADM Details FY17'!$A$3:$AA$3515,27,FALSE)</f>
        <v>0</v>
      </c>
      <c r="V2402" s="1">
        <f>IFERROR(VLOOKUP(C2402,'eindex _tget pp '!$A$4:$E$615,5,FALSE),0)</f>
        <v>570.54830782496231</v>
      </c>
      <c r="W2402" s="31">
        <f>IFERROR(VLOOKUP(C2402,'eindex _tget pp '!$A$4:$F$615,6,FALSE),0)</f>
        <v>1.2173294558000001</v>
      </c>
      <c r="X2402" s="4">
        <f>IFERROR(VLOOKUP(B2402,'eschools 16'!$A$2:$F$25,6,FALSE),1)</f>
        <v>1</v>
      </c>
      <c r="Y2402" s="1">
        <f t="shared" si="185"/>
        <v>149.77000000000001</v>
      </c>
      <c r="Z2402" s="1">
        <f t="shared" si="186"/>
        <v>347.67</v>
      </c>
      <c r="AA2402" s="31">
        <f>IFERROR(VLOOKUP(C2402,'eindex _tget pp '!$A$4:$G$615,7,FALSE),0)</f>
        <v>0.65073253099999995</v>
      </c>
      <c r="AB2402" s="1">
        <f>VLOOKUP(A2402,'ADM Details FY17'!$A$3:$AB$3515,28,FALSE)</f>
        <v>0</v>
      </c>
      <c r="AC2402" s="1">
        <f t="shared" si="187"/>
        <v>0</v>
      </c>
      <c r="AD2402" s="1">
        <f t="shared" si="188"/>
        <v>1.05</v>
      </c>
      <c r="AE2402" s="1">
        <f t="shared" si="189"/>
        <v>157.5</v>
      </c>
    </row>
    <row r="2403" spans="1:31" x14ac:dyDescent="0.25">
      <c r="A2403" t="str">
        <f>B2403&amp;"-"&amp;COUNTIF($B$3:B2403,B2403)</f>
        <v>616-13</v>
      </c>
      <c r="B2403">
        <v>616</v>
      </c>
      <c r="C2403" s="18">
        <f>VLOOKUP(A2403,'ADM Details FY17'!$A$3:$D$3515,4,FALSE)</f>
        <v>44495</v>
      </c>
      <c r="D2403" s="1">
        <f>VLOOKUP(A2403,'ADM Details FY17'!$A$3:$E$3515,5,FALSE)</f>
        <v>12.68</v>
      </c>
      <c r="E2403" s="1">
        <f>VLOOKUP(A2403,'ADM Details FY17'!$A$3:$F$3515,6,FALSE)</f>
        <v>0</v>
      </c>
      <c r="F2403" s="1">
        <f>VLOOKUP(A2403,'ADM Details FY17'!$A$3:$G$3515,7,FALSE)</f>
        <v>4.49</v>
      </c>
      <c r="G2403" s="1">
        <f>VLOOKUP(A2403,'ADM Details FY17'!$A$3:$H$3515,8,FALSE)</f>
        <v>1.18</v>
      </c>
      <c r="H2403" s="1">
        <f>VLOOKUP(A2403,'ADM Details FY17'!$A$3:$I$3515,9,FALSE)</f>
        <v>0</v>
      </c>
      <c r="I2403" s="1">
        <f>VLOOKUP(A2403,'ADM Details FY17'!$A$3:$J$3517,10,FALSE)</f>
        <v>0</v>
      </c>
      <c r="J2403" s="1">
        <f>VLOOKUP(A2403,'ADM Details FY17'!$A$3:$K$3515,11,FALSE)</f>
        <v>7</v>
      </c>
      <c r="K2403" s="1">
        <f>VLOOKUP(A2403,'ADM Details FY17'!$A$3:$M$3515,13,FALSE)</f>
        <v>12.68</v>
      </c>
      <c r="L2403" s="1">
        <f>VLOOKUP(A2403,'ADM Details FY17'!$A$3:$O$3515,15,FALSE)</f>
        <v>0</v>
      </c>
      <c r="M2403" s="1">
        <f>VLOOKUP(A2403,'ADM Details FY17'!$A$3:$P$3515,16,FALSE)</f>
        <v>0</v>
      </c>
      <c r="N2403" s="1">
        <f>VLOOKUP(A2403,'ADM Details FY17'!$A$3:$Q$3515,17,FALSE)</f>
        <v>0</v>
      </c>
      <c r="O2403" s="1">
        <f>VLOOKUP(A2403,'ADM Details FY17'!$A$3:$S$3515,19,FALSE)</f>
        <v>0</v>
      </c>
      <c r="P2403" s="1">
        <f>VLOOKUP(A2403,'ADM Details FY17'!$A$3:$U$3515,21,FALSE)</f>
        <v>0</v>
      </c>
      <c r="Q2403" s="1">
        <f>VLOOKUP(A2403,'ADM Details FY17'!$A$3:$V$3515,22,FALSE)</f>
        <v>0</v>
      </c>
      <c r="R2403" s="1">
        <f>VLOOKUP(A2403,'ADM Details FY17'!$A$3:$W$3515,23,FALSE)</f>
        <v>0</v>
      </c>
      <c r="S2403" s="1">
        <f>VLOOKUP(A2403,'ADM Details FY17'!$A$3:$X$3515,24,FALSE)</f>
        <v>0</v>
      </c>
      <c r="T2403" s="1">
        <f>VLOOKUP(A2403,'ADM Details FY17'!$A$3:$Y$3515,25,FALSE)</f>
        <v>0</v>
      </c>
      <c r="U2403" s="1">
        <f>VLOOKUP(A2403,'ADM Details FY17'!$A$3:$AA$3515,27,FALSE)</f>
        <v>0</v>
      </c>
      <c r="V2403" s="1">
        <f>IFERROR(VLOOKUP(C2403,'eindex _tget pp '!$A$4:$E$615,5,FALSE),0)</f>
        <v>792.78210067708721</v>
      </c>
      <c r="W2403" s="31">
        <f>IFERROR(VLOOKUP(C2403,'eindex _tget pp '!$A$4:$F$615,6,FALSE),0)</f>
        <v>2.0293145146999998</v>
      </c>
      <c r="X2403" s="4">
        <f>IFERROR(VLOOKUP(B2403,'eschools 16'!$A$2:$F$25,6,FALSE),1)</f>
        <v>1</v>
      </c>
      <c r="Y2403" s="1">
        <f t="shared" si="185"/>
        <v>2513.12</v>
      </c>
      <c r="Z2403" s="1">
        <f t="shared" si="186"/>
        <v>6999.02</v>
      </c>
      <c r="AA2403" s="31">
        <f>IFERROR(VLOOKUP(C2403,'eindex _tget pp '!$A$4:$G$615,7,FALSE),0)</f>
        <v>0.708195778</v>
      </c>
      <c r="AB2403" s="1">
        <f>VLOOKUP(A2403,'ADM Details FY17'!$A$3:$AB$3515,28,FALSE)</f>
        <v>0</v>
      </c>
      <c r="AC2403" s="1">
        <f t="shared" si="187"/>
        <v>0</v>
      </c>
      <c r="AD2403" s="1">
        <f t="shared" si="188"/>
        <v>12.68</v>
      </c>
      <c r="AE2403" s="1">
        <f t="shared" si="189"/>
        <v>1902</v>
      </c>
    </row>
    <row r="2404" spans="1:31" x14ac:dyDescent="0.25">
      <c r="A2404" t="str">
        <f>B2404&amp;"-"&amp;COUNTIF($B$3:B2404,B2404)</f>
        <v>616-14</v>
      </c>
      <c r="B2404">
        <v>616</v>
      </c>
      <c r="C2404" s="18">
        <f>VLOOKUP(A2404,'ADM Details FY17'!$A$3:$D$3515,4,FALSE)</f>
        <v>50237</v>
      </c>
      <c r="D2404" s="1">
        <f>VLOOKUP(A2404,'ADM Details FY17'!$A$3:$E$3515,5,FALSE)</f>
        <v>1</v>
      </c>
      <c r="E2404" s="1">
        <f>VLOOKUP(A2404,'ADM Details FY17'!$A$3:$F$3515,6,FALSE)</f>
        <v>0</v>
      </c>
      <c r="F2404" s="1">
        <f>VLOOKUP(A2404,'ADM Details FY17'!$A$3:$G$3515,7,FALSE)</f>
        <v>0.81</v>
      </c>
      <c r="G2404" s="1">
        <f>VLOOKUP(A2404,'ADM Details FY17'!$A$3:$H$3515,8,FALSE)</f>
        <v>0</v>
      </c>
      <c r="H2404" s="1">
        <f>VLOOKUP(A2404,'ADM Details FY17'!$A$3:$I$3515,9,FALSE)</f>
        <v>0</v>
      </c>
      <c r="I2404" s="1">
        <f>VLOOKUP(A2404,'ADM Details FY17'!$A$3:$J$3517,10,FALSE)</f>
        <v>0</v>
      </c>
      <c r="J2404" s="1">
        <f>VLOOKUP(A2404,'ADM Details FY17'!$A$3:$K$3515,11,FALSE)</f>
        <v>0</v>
      </c>
      <c r="K2404" s="1">
        <f>VLOOKUP(A2404,'ADM Details FY17'!$A$3:$M$3515,13,FALSE)</f>
        <v>1</v>
      </c>
      <c r="L2404" s="1">
        <f>VLOOKUP(A2404,'ADM Details FY17'!$A$3:$O$3515,15,FALSE)</f>
        <v>0</v>
      </c>
      <c r="M2404" s="1">
        <f>VLOOKUP(A2404,'ADM Details FY17'!$A$3:$P$3515,16,FALSE)</f>
        <v>0</v>
      </c>
      <c r="N2404" s="1">
        <f>VLOOKUP(A2404,'ADM Details FY17'!$A$3:$Q$3515,17,FALSE)</f>
        <v>0</v>
      </c>
      <c r="O2404" s="1">
        <f>VLOOKUP(A2404,'ADM Details FY17'!$A$3:$S$3515,19,FALSE)</f>
        <v>0</v>
      </c>
      <c r="P2404" s="1">
        <f>VLOOKUP(A2404,'ADM Details FY17'!$A$3:$U$3515,21,FALSE)</f>
        <v>0</v>
      </c>
      <c r="Q2404" s="1">
        <f>VLOOKUP(A2404,'ADM Details FY17'!$A$3:$V$3515,22,FALSE)</f>
        <v>0</v>
      </c>
      <c r="R2404" s="1">
        <f>VLOOKUP(A2404,'ADM Details FY17'!$A$3:$W$3515,23,FALSE)</f>
        <v>0</v>
      </c>
      <c r="S2404" s="1">
        <f>VLOOKUP(A2404,'ADM Details FY17'!$A$3:$X$3515,24,FALSE)</f>
        <v>0</v>
      </c>
      <c r="T2404" s="1">
        <f>VLOOKUP(A2404,'ADM Details FY17'!$A$3:$Y$3515,25,FALSE)</f>
        <v>0</v>
      </c>
      <c r="U2404" s="1">
        <f>VLOOKUP(A2404,'ADM Details FY17'!$A$3:$AA$3515,27,FALSE)</f>
        <v>0</v>
      </c>
      <c r="V2404" s="1">
        <f>IFERROR(VLOOKUP(C2404,'eindex _tget pp '!$A$4:$E$615,5,FALSE),0)</f>
        <v>361.58664259927798</v>
      </c>
      <c r="W2404" s="31">
        <f>IFERROR(VLOOKUP(C2404,'eindex _tget pp '!$A$4:$F$615,6,FALSE),0)</f>
        <v>1.0405578956999999</v>
      </c>
      <c r="X2404" s="4">
        <f>IFERROR(VLOOKUP(B2404,'eschools 16'!$A$2:$F$25,6,FALSE),1)</f>
        <v>1</v>
      </c>
      <c r="Y2404" s="1">
        <f t="shared" si="185"/>
        <v>90.4</v>
      </c>
      <c r="Z2404" s="1">
        <f t="shared" si="186"/>
        <v>283.02999999999997</v>
      </c>
      <c r="AA2404" s="31">
        <f>IFERROR(VLOOKUP(C2404,'eindex _tget pp '!$A$4:$G$615,7,FALSE),0)</f>
        <v>0.54547928899999998</v>
      </c>
      <c r="AB2404" s="1">
        <f>VLOOKUP(A2404,'ADM Details FY17'!$A$3:$AB$3515,28,FALSE)</f>
        <v>0</v>
      </c>
      <c r="AC2404" s="1">
        <f t="shared" si="187"/>
        <v>0</v>
      </c>
      <c r="AD2404" s="1">
        <f t="shared" si="188"/>
        <v>1</v>
      </c>
      <c r="AE2404" s="1">
        <f t="shared" si="189"/>
        <v>150</v>
      </c>
    </row>
    <row r="2405" spans="1:31" x14ac:dyDescent="0.25">
      <c r="A2405" t="str">
        <f>B2405&amp;"-"&amp;COUNTIF($B$3:B2405,B2405)</f>
        <v>616-15</v>
      </c>
      <c r="B2405">
        <v>616</v>
      </c>
      <c r="C2405" s="18">
        <f>VLOOKUP(A2405,'ADM Details FY17'!$A$3:$D$3515,4,FALSE)</f>
        <v>44990</v>
      </c>
      <c r="D2405" s="1">
        <f>VLOOKUP(A2405,'ADM Details FY17'!$A$3:$E$3515,5,FALSE)</f>
        <v>56.79</v>
      </c>
      <c r="E2405" s="1">
        <f>VLOOKUP(A2405,'ADM Details FY17'!$A$3:$F$3515,6,FALSE)</f>
        <v>0</v>
      </c>
      <c r="F2405" s="1">
        <f>VLOOKUP(A2405,'ADM Details FY17'!$A$3:$G$3515,7,FALSE)</f>
        <v>23.4</v>
      </c>
      <c r="G2405" s="1">
        <f>VLOOKUP(A2405,'ADM Details FY17'!$A$3:$H$3515,8,FALSE)</f>
        <v>10.49</v>
      </c>
      <c r="H2405" s="1">
        <f>VLOOKUP(A2405,'ADM Details FY17'!$A$3:$I$3515,9,FALSE)</f>
        <v>0</v>
      </c>
      <c r="I2405" s="1">
        <f>VLOOKUP(A2405,'ADM Details FY17'!$A$3:$J$3517,10,FALSE)</f>
        <v>7.38</v>
      </c>
      <c r="J2405" s="1">
        <f>VLOOKUP(A2405,'ADM Details FY17'!$A$3:$K$3515,11,FALSE)</f>
        <v>14</v>
      </c>
      <c r="K2405" s="1">
        <f>VLOOKUP(A2405,'ADM Details FY17'!$A$3:$M$3515,13,FALSE)</f>
        <v>56.79</v>
      </c>
      <c r="L2405" s="1">
        <f>VLOOKUP(A2405,'ADM Details FY17'!$A$3:$O$3515,15,FALSE)</f>
        <v>0</v>
      </c>
      <c r="M2405" s="1">
        <f>VLOOKUP(A2405,'ADM Details FY17'!$A$3:$P$3515,16,FALSE)</f>
        <v>0</v>
      </c>
      <c r="N2405" s="1">
        <f>VLOOKUP(A2405,'ADM Details FY17'!$A$3:$Q$3515,17,FALSE)</f>
        <v>0</v>
      </c>
      <c r="O2405" s="1">
        <f>VLOOKUP(A2405,'ADM Details FY17'!$A$3:$S$3515,19,FALSE)</f>
        <v>0</v>
      </c>
      <c r="P2405" s="1">
        <f>VLOOKUP(A2405,'ADM Details FY17'!$A$3:$U$3515,21,FALSE)</f>
        <v>0</v>
      </c>
      <c r="Q2405" s="1">
        <f>VLOOKUP(A2405,'ADM Details FY17'!$A$3:$V$3515,22,FALSE)</f>
        <v>0</v>
      </c>
      <c r="R2405" s="1">
        <f>VLOOKUP(A2405,'ADM Details FY17'!$A$3:$W$3515,23,FALSE)</f>
        <v>0</v>
      </c>
      <c r="S2405" s="1">
        <f>VLOOKUP(A2405,'ADM Details FY17'!$A$3:$X$3515,24,FALSE)</f>
        <v>0</v>
      </c>
      <c r="T2405" s="1">
        <f>VLOOKUP(A2405,'ADM Details FY17'!$A$3:$Y$3515,25,FALSE)</f>
        <v>0</v>
      </c>
      <c r="U2405" s="1">
        <f>VLOOKUP(A2405,'ADM Details FY17'!$A$3:$AA$3515,27,FALSE)</f>
        <v>0</v>
      </c>
      <c r="V2405" s="1">
        <f>IFERROR(VLOOKUP(C2405,'eindex _tget pp '!$A$4:$E$615,5,FALSE),0)</f>
        <v>1752.8093870776477</v>
      </c>
      <c r="W2405" s="31">
        <f>IFERROR(VLOOKUP(C2405,'eindex _tget pp '!$A$4:$F$615,6,FALSE),0)</f>
        <v>3.7240436833000001</v>
      </c>
      <c r="X2405" s="4">
        <f>IFERROR(VLOOKUP(B2405,'eschools 16'!$A$2:$F$25,6,FALSE),1)</f>
        <v>1</v>
      </c>
      <c r="Y2405" s="1">
        <f t="shared" si="185"/>
        <v>24885.51</v>
      </c>
      <c r="Z2405" s="1">
        <f t="shared" si="186"/>
        <v>57524.86</v>
      </c>
      <c r="AA2405" s="31">
        <f>IFERROR(VLOOKUP(C2405,'eindex _tget pp '!$A$4:$G$615,7,FALSE),0)</f>
        <v>0.87796335700000006</v>
      </c>
      <c r="AB2405" s="1">
        <f>VLOOKUP(A2405,'ADM Details FY17'!$A$3:$AB$3515,28,FALSE)</f>
        <v>0</v>
      </c>
      <c r="AC2405" s="1">
        <f t="shared" si="187"/>
        <v>0</v>
      </c>
      <c r="AD2405" s="1">
        <f t="shared" si="188"/>
        <v>56.79</v>
      </c>
      <c r="AE2405" s="1">
        <f t="shared" si="189"/>
        <v>8518.5</v>
      </c>
    </row>
    <row r="2406" spans="1:31" x14ac:dyDescent="0.25">
      <c r="A2406" t="str">
        <f>B2406&amp;"-"&amp;COUNTIF($B$3:B2406,B2406)</f>
        <v>616-16</v>
      </c>
      <c r="B2406">
        <v>616</v>
      </c>
      <c r="C2406" s="18">
        <f>VLOOKUP(A2406,'ADM Details FY17'!$A$3:$D$3515,4,FALSE)</f>
        <v>50252</v>
      </c>
      <c r="D2406" s="1">
        <f>VLOOKUP(A2406,'ADM Details FY17'!$A$3:$E$3515,5,FALSE)</f>
        <v>2</v>
      </c>
      <c r="E2406" s="1">
        <f>VLOOKUP(A2406,'ADM Details FY17'!$A$3:$F$3515,6,FALSE)</f>
        <v>0</v>
      </c>
      <c r="F2406" s="1">
        <f>VLOOKUP(A2406,'ADM Details FY17'!$A$3:$G$3515,7,FALSE)</f>
        <v>1</v>
      </c>
      <c r="G2406" s="1">
        <f>VLOOKUP(A2406,'ADM Details FY17'!$A$3:$H$3515,8,FALSE)</f>
        <v>0</v>
      </c>
      <c r="H2406" s="1">
        <f>VLOOKUP(A2406,'ADM Details FY17'!$A$3:$I$3515,9,FALSE)</f>
        <v>0</v>
      </c>
      <c r="I2406" s="1">
        <f>VLOOKUP(A2406,'ADM Details FY17'!$A$3:$J$3517,10,FALSE)</f>
        <v>0</v>
      </c>
      <c r="J2406" s="1">
        <f>VLOOKUP(A2406,'ADM Details FY17'!$A$3:$K$3515,11,FALSE)</f>
        <v>1</v>
      </c>
      <c r="K2406" s="1">
        <f>VLOOKUP(A2406,'ADM Details FY17'!$A$3:$M$3515,13,FALSE)</f>
        <v>2</v>
      </c>
      <c r="L2406" s="1">
        <f>VLOOKUP(A2406,'ADM Details FY17'!$A$3:$O$3515,15,FALSE)</f>
        <v>0</v>
      </c>
      <c r="M2406" s="1">
        <f>VLOOKUP(A2406,'ADM Details FY17'!$A$3:$P$3515,16,FALSE)</f>
        <v>0</v>
      </c>
      <c r="N2406" s="1">
        <f>VLOOKUP(A2406,'ADM Details FY17'!$A$3:$Q$3515,17,FALSE)</f>
        <v>0</v>
      </c>
      <c r="O2406" s="1">
        <f>VLOOKUP(A2406,'ADM Details FY17'!$A$3:$S$3515,19,FALSE)</f>
        <v>0</v>
      </c>
      <c r="P2406" s="1">
        <f>VLOOKUP(A2406,'ADM Details FY17'!$A$3:$U$3515,21,FALSE)</f>
        <v>0</v>
      </c>
      <c r="Q2406" s="1">
        <f>VLOOKUP(A2406,'ADM Details FY17'!$A$3:$V$3515,22,FALSE)</f>
        <v>0</v>
      </c>
      <c r="R2406" s="1">
        <f>VLOOKUP(A2406,'ADM Details FY17'!$A$3:$W$3515,23,FALSE)</f>
        <v>0</v>
      </c>
      <c r="S2406" s="1">
        <f>VLOOKUP(A2406,'ADM Details FY17'!$A$3:$X$3515,24,FALSE)</f>
        <v>0</v>
      </c>
      <c r="T2406" s="1">
        <f>VLOOKUP(A2406,'ADM Details FY17'!$A$3:$Y$3515,25,FALSE)</f>
        <v>0</v>
      </c>
      <c r="U2406" s="1">
        <f>VLOOKUP(A2406,'ADM Details FY17'!$A$3:$AA$3515,27,FALSE)</f>
        <v>0</v>
      </c>
      <c r="V2406" s="1">
        <f>IFERROR(VLOOKUP(C2406,'eindex _tget pp '!$A$4:$E$615,5,FALSE),0)</f>
        <v>344.95448763459939</v>
      </c>
      <c r="W2406" s="31">
        <f>IFERROR(VLOOKUP(C2406,'eindex _tget pp '!$A$4:$F$615,6,FALSE),0)</f>
        <v>1.2012153998999999</v>
      </c>
      <c r="X2406" s="4">
        <f>IFERROR(VLOOKUP(B2406,'eschools 16'!$A$2:$F$25,6,FALSE),1)</f>
        <v>1</v>
      </c>
      <c r="Y2406" s="1">
        <f t="shared" si="185"/>
        <v>172.48</v>
      </c>
      <c r="Z2406" s="1">
        <f t="shared" si="186"/>
        <v>653.46</v>
      </c>
      <c r="AA2406" s="31">
        <f>IFERROR(VLOOKUP(C2406,'eindex _tget pp '!$A$4:$G$615,7,FALSE),0)</f>
        <v>0.55655145100000003</v>
      </c>
      <c r="AB2406" s="1">
        <f>VLOOKUP(A2406,'ADM Details FY17'!$A$3:$AB$3515,28,FALSE)</f>
        <v>0</v>
      </c>
      <c r="AC2406" s="1">
        <f t="shared" si="187"/>
        <v>0</v>
      </c>
      <c r="AD2406" s="1">
        <f t="shared" si="188"/>
        <v>2</v>
      </c>
      <c r="AE2406" s="1">
        <f t="shared" si="189"/>
        <v>300</v>
      </c>
    </row>
    <row r="2407" spans="1:31" x14ac:dyDescent="0.25">
      <c r="A2407" t="str">
        <f>B2407&amp;"-"&amp;COUNTIF($B$3:B2407,B2407)</f>
        <v>616-17</v>
      </c>
      <c r="B2407">
        <v>616</v>
      </c>
      <c r="C2407" s="18">
        <f>VLOOKUP(A2407,'ADM Details FY17'!$A$3:$D$3515,4,FALSE)</f>
        <v>45666</v>
      </c>
      <c r="D2407" s="1">
        <f>VLOOKUP(A2407,'ADM Details FY17'!$A$3:$E$3515,5,FALSE)</f>
        <v>0.95</v>
      </c>
      <c r="E2407" s="1">
        <f>VLOOKUP(A2407,'ADM Details FY17'!$A$3:$F$3515,6,FALSE)</f>
        <v>0</v>
      </c>
      <c r="F2407" s="1">
        <f>VLOOKUP(A2407,'ADM Details FY17'!$A$3:$G$3515,7,FALSE)</f>
        <v>0</v>
      </c>
      <c r="G2407" s="1">
        <f>VLOOKUP(A2407,'ADM Details FY17'!$A$3:$H$3515,8,FALSE)</f>
        <v>0.94</v>
      </c>
      <c r="H2407" s="1">
        <f>VLOOKUP(A2407,'ADM Details FY17'!$A$3:$I$3515,9,FALSE)</f>
        <v>0</v>
      </c>
      <c r="I2407" s="1">
        <f>VLOOKUP(A2407,'ADM Details FY17'!$A$3:$J$3517,10,FALSE)</f>
        <v>0</v>
      </c>
      <c r="J2407" s="1">
        <f>VLOOKUP(A2407,'ADM Details FY17'!$A$3:$K$3515,11,FALSE)</f>
        <v>0</v>
      </c>
      <c r="K2407" s="1">
        <f>VLOOKUP(A2407,'ADM Details FY17'!$A$3:$M$3515,13,FALSE)</f>
        <v>0.95</v>
      </c>
      <c r="L2407" s="1">
        <f>VLOOKUP(A2407,'ADM Details FY17'!$A$3:$O$3515,15,FALSE)</f>
        <v>0</v>
      </c>
      <c r="M2407" s="1">
        <f>VLOOKUP(A2407,'ADM Details FY17'!$A$3:$P$3515,16,FALSE)</f>
        <v>0</v>
      </c>
      <c r="N2407" s="1">
        <f>VLOOKUP(A2407,'ADM Details FY17'!$A$3:$Q$3515,17,FALSE)</f>
        <v>0</v>
      </c>
      <c r="O2407" s="1">
        <f>VLOOKUP(A2407,'ADM Details FY17'!$A$3:$S$3515,19,FALSE)</f>
        <v>0</v>
      </c>
      <c r="P2407" s="1">
        <f>VLOOKUP(A2407,'ADM Details FY17'!$A$3:$U$3515,21,FALSE)</f>
        <v>0</v>
      </c>
      <c r="Q2407" s="1">
        <f>VLOOKUP(A2407,'ADM Details FY17'!$A$3:$V$3515,22,FALSE)</f>
        <v>0</v>
      </c>
      <c r="R2407" s="1">
        <f>VLOOKUP(A2407,'ADM Details FY17'!$A$3:$W$3515,23,FALSE)</f>
        <v>0</v>
      </c>
      <c r="S2407" s="1">
        <f>VLOOKUP(A2407,'ADM Details FY17'!$A$3:$X$3515,24,FALSE)</f>
        <v>0</v>
      </c>
      <c r="T2407" s="1">
        <f>VLOOKUP(A2407,'ADM Details FY17'!$A$3:$Y$3515,25,FALSE)</f>
        <v>0</v>
      </c>
      <c r="U2407" s="1">
        <f>VLOOKUP(A2407,'ADM Details FY17'!$A$3:$AA$3515,27,FALSE)</f>
        <v>0</v>
      </c>
      <c r="V2407" s="1">
        <f>IFERROR(VLOOKUP(C2407,'eindex _tget pp '!$A$4:$E$615,5,FALSE),0)</f>
        <v>1242.5459185381035</v>
      </c>
      <c r="W2407" s="31">
        <f>IFERROR(VLOOKUP(C2407,'eindex _tget pp '!$A$4:$F$615,6,FALSE),0)</f>
        <v>2.9265225489</v>
      </c>
      <c r="X2407" s="4">
        <f>IFERROR(VLOOKUP(B2407,'eschools 16'!$A$2:$F$25,6,FALSE),1)</f>
        <v>1</v>
      </c>
      <c r="Y2407" s="1">
        <f t="shared" si="185"/>
        <v>295.10000000000002</v>
      </c>
      <c r="Z2407" s="1">
        <f t="shared" si="186"/>
        <v>756.21</v>
      </c>
      <c r="AA2407" s="31">
        <f>IFERROR(VLOOKUP(C2407,'eindex _tget pp '!$A$4:$G$615,7,FALSE),0)</f>
        <v>0.79778696400000004</v>
      </c>
      <c r="AB2407" s="1">
        <f>VLOOKUP(A2407,'ADM Details FY17'!$A$3:$AB$3515,28,FALSE)</f>
        <v>0</v>
      </c>
      <c r="AC2407" s="1">
        <f t="shared" si="187"/>
        <v>0</v>
      </c>
      <c r="AD2407" s="1">
        <f t="shared" si="188"/>
        <v>0.95</v>
      </c>
      <c r="AE2407" s="1">
        <f t="shared" si="189"/>
        <v>142.5</v>
      </c>
    </row>
    <row r="2408" spans="1:31" x14ac:dyDescent="0.25">
      <c r="A2408" t="str">
        <f>B2408&amp;"-"&amp;COUNTIF($B$3:B2408,B2408)</f>
        <v>616-18</v>
      </c>
      <c r="B2408">
        <v>616</v>
      </c>
      <c r="C2408" s="18">
        <f>VLOOKUP(A2408,'ADM Details FY17'!$A$3:$D$3515,4,FALSE)</f>
        <v>0</v>
      </c>
      <c r="D2408" s="1">
        <f>VLOOKUP(A2408,'ADM Details FY17'!$A$3:$E$3515,5,FALSE)</f>
        <v>0</v>
      </c>
      <c r="E2408" s="1">
        <f>VLOOKUP(A2408,'ADM Details FY17'!$A$3:$F$3515,6,FALSE)</f>
        <v>0</v>
      </c>
      <c r="F2408" s="1">
        <f>VLOOKUP(A2408,'ADM Details FY17'!$A$3:$G$3515,7,FALSE)</f>
        <v>0</v>
      </c>
      <c r="G2408" s="1">
        <f>VLOOKUP(A2408,'ADM Details FY17'!$A$3:$H$3515,8,FALSE)</f>
        <v>0</v>
      </c>
      <c r="H2408" s="1">
        <f>VLOOKUP(A2408,'ADM Details FY17'!$A$3:$I$3515,9,FALSE)</f>
        <v>0</v>
      </c>
      <c r="I2408" s="1">
        <f>VLOOKUP(A2408,'ADM Details FY17'!$A$3:$J$3517,10,FALSE)</f>
        <v>0</v>
      </c>
      <c r="J2408" s="1">
        <f>VLOOKUP(A2408,'ADM Details FY17'!$A$3:$K$3515,11,FALSE)</f>
        <v>0</v>
      </c>
      <c r="K2408" s="1">
        <f>VLOOKUP(A2408,'ADM Details FY17'!$A$3:$M$3515,13,FALSE)</f>
        <v>0</v>
      </c>
      <c r="L2408" s="1">
        <f>VLOOKUP(A2408,'ADM Details FY17'!$A$3:$O$3515,15,FALSE)</f>
        <v>0</v>
      </c>
      <c r="M2408" s="1">
        <f>VLOOKUP(A2408,'ADM Details FY17'!$A$3:$P$3515,16,FALSE)</f>
        <v>0</v>
      </c>
      <c r="N2408" s="1">
        <f>VLOOKUP(A2408,'ADM Details FY17'!$A$3:$Q$3515,17,FALSE)</f>
        <v>0</v>
      </c>
      <c r="O2408" s="1">
        <f>VLOOKUP(A2408,'ADM Details FY17'!$A$3:$S$3515,19,FALSE)</f>
        <v>0</v>
      </c>
      <c r="P2408" s="1">
        <f>VLOOKUP(A2408,'ADM Details FY17'!$A$3:$U$3515,21,FALSE)</f>
        <v>0</v>
      </c>
      <c r="Q2408" s="1">
        <f>VLOOKUP(A2408,'ADM Details FY17'!$A$3:$V$3515,22,FALSE)</f>
        <v>0</v>
      </c>
      <c r="R2408" s="1">
        <f>VLOOKUP(A2408,'ADM Details FY17'!$A$3:$W$3515,23,FALSE)</f>
        <v>0</v>
      </c>
      <c r="S2408" s="1">
        <f>VLOOKUP(A2408,'ADM Details FY17'!$A$3:$X$3515,24,FALSE)</f>
        <v>0</v>
      </c>
      <c r="T2408" s="1">
        <f>VLOOKUP(A2408,'ADM Details FY17'!$A$3:$Y$3515,25,FALSE)</f>
        <v>0</v>
      </c>
      <c r="U2408" s="1">
        <f>VLOOKUP(A2408,'ADM Details FY17'!$A$3:$AA$3515,27,FALSE)</f>
        <v>0</v>
      </c>
      <c r="V2408" s="1">
        <f>IFERROR(VLOOKUP(C2408,'eindex _tget pp '!$A$4:$E$615,5,FALSE),0)</f>
        <v>0</v>
      </c>
      <c r="W2408" s="31">
        <f>IFERROR(VLOOKUP(C2408,'eindex _tget pp '!$A$4:$F$615,6,FALSE),0)</f>
        <v>0</v>
      </c>
      <c r="X2408" s="4">
        <f>IFERROR(VLOOKUP(B2408,'eschools 16'!$A$2:$F$25,6,FALSE),1)</f>
        <v>1</v>
      </c>
      <c r="Y2408" s="1">
        <f t="shared" si="185"/>
        <v>0</v>
      </c>
      <c r="Z2408" s="1">
        <f t="shared" si="186"/>
        <v>0</v>
      </c>
      <c r="AA2408" s="31">
        <f>IFERROR(VLOOKUP(C2408,'eindex _tget pp '!$A$4:$G$615,7,FALSE),0)</f>
        <v>0</v>
      </c>
      <c r="AB2408" s="1">
        <f>VLOOKUP(A2408,'ADM Details FY17'!$A$3:$AB$3515,28,FALSE)</f>
        <v>0</v>
      </c>
      <c r="AC2408" s="1">
        <f t="shared" si="187"/>
        <v>0</v>
      </c>
      <c r="AD2408" s="1">
        <f t="shared" si="188"/>
        <v>0</v>
      </c>
      <c r="AE2408" s="1">
        <f t="shared" si="189"/>
        <v>0</v>
      </c>
    </row>
    <row r="2409" spans="1:31" x14ac:dyDescent="0.25">
      <c r="A2409" t="str">
        <f>B2409&amp;"-"&amp;COUNTIF($B$3:B2409,B2409)</f>
        <v>616-19</v>
      </c>
      <c r="B2409">
        <v>616</v>
      </c>
      <c r="C2409" s="18">
        <f>VLOOKUP(A2409,'ADM Details FY17'!$A$3:$D$3515,4,FALSE)</f>
        <v>0</v>
      </c>
      <c r="D2409" s="1">
        <f>VLOOKUP(A2409,'ADM Details FY17'!$A$3:$E$3515,5,FALSE)</f>
        <v>0</v>
      </c>
      <c r="E2409" s="1">
        <f>VLOOKUP(A2409,'ADM Details FY17'!$A$3:$F$3515,6,FALSE)</f>
        <v>0</v>
      </c>
      <c r="F2409" s="1">
        <f>VLOOKUP(A2409,'ADM Details FY17'!$A$3:$G$3515,7,FALSE)</f>
        <v>0</v>
      </c>
      <c r="G2409" s="1">
        <f>VLOOKUP(A2409,'ADM Details FY17'!$A$3:$H$3515,8,FALSE)</f>
        <v>0</v>
      </c>
      <c r="H2409" s="1">
        <f>VLOOKUP(A2409,'ADM Details FY17'!$A$3:$I$3515,9,FALSE)</f>
        <v>0</v>
      </c>
      <c r="I2409" s="1">
        <f>VLOOKUP(A2409,'ADM Details FY17'!$A$3:$J$3517,10,FALSE)</f>
        <v>0</v>
      </c>
      <c r="J2409" s="1">
        <f>VLOOKUP(A2409,'ADM Details FY17'!$A$3:$K$3515,11,FALSE)</f>
        <v>0</v>
      </c>
      <c r="K2409" s="1">
        <f>VLOOKUP(A2409,'ADM Details FY17'!$A$3:$M$3515,13,FALSE)</f>
        <v>0</v>
      </c>
      <c r="L2409" s="1">
        <f>VLOOKUP(A2409,'ADM Details FY17'!$A$3:$O$3515,15,FALSE)</f>
        <v>0</v>
      </c>
      <c r="M2409" s="1">
        <f>VLOOKUP(A2409,'ADM Details FY17'!$A$3:$P$3515,16,FALSE)</f>
        <v>0</v>
      </c>
      <c r="N2409" s="1">
        <f>VLOOKUP(A2409,'ADM Details FY17'!$A$3:$Q$3515,17,FALSE)</f>
        <v>0</v>
      </c>
      <c r="O2409" s="1">
        <f>VLOOKUP(A2409,'ADM Details FY17'!$A$3:$S$3515,19,FALSE)</f>
        <v>0</v>
      </c>
      <c r="P2409" s="1">
        <f>VLOOKUP(A2409,'ADM Details FY17'!$A$3:$U$3515,21,FALSE)</f>
        <v>0</v>
      </c>
      <c r="Q2409" s="1">
        <f>VLOOKUP(A2409,'ADM Details FY17'!$A$3:$V$3515,22,FALSE)</f>
        <v>0</v>
      </c>
      <c r="R2409" s="1">
        <f>VLOOKUP(A2409,'ADM Details FY17'!$A$3:$W$3515,23,FALSE)</f>
        <v>0</v>
      </c>
      <c r="S2409" s="1">
        <f>VLOOKUP(A2409,'ADM Details FY17'!$A$3:$X$3515,24,FALSE)</f>
        <v>0</v>
      </c>
      <c r="T2409" s="1">
        <f>VLOOKUP(A2409,'ADM Details FY17'!$A$3:$Y$3515,25,FALSE)</f>
        <v>0</v>
      </c>
      <c r="U2409" s="1">
        <f>VLOOKUP(A2409,'ADM Details FY17'!$A$3:$AA$3515,27,FALSE)</f>
        <v>0</v>
      </c>
      <c r="V2409" s="1">
        <f>IFERROR(VLOOKUP(C2409,'eindex _tget pp '!$A$4:$E$615,5,FALSE),0)</f>
        <v>0</v>
      </c>
      <c r="W2409" s="31">
        <f>IFERROR(VLOOKUP(C2409,'eindex _tget pp '!$A$4:$F$615,6,FALSE),0)</f>
        <v>0</v>
      </c>
      <c r="X2409" s="4">
        <f>IFERROR(VLOOKUP(B2409,'eschools 16'!$A$2:$F$25,6,FALSE),1)</f>
        <v>1</v>
      </c>
      <c r="Y2409" s="1">
        <f t="shared" si="185"/>
        <v>0</v>
      </c>
      <c r="Z2409" s="1">
        <f t="shared" si="186"/>
        <v>0</v>
      </c>
      <c r="AA2409" s="31">
        <f>IFERROR(VLOOKUP(C2409,'eindex _tget pp '!$A$4:$G$615,7,FALSE),0)</f>
        <v>0</v>
      </c>
      <c r="AB2409" s="1">
        <f>VLOOKUP(A2409,'ADM Details FY17'!$A$3:$AB$3515,28,FALSE)</f>
        <v>0</v>
      </c>
      <c r="AC2409" s="1">
        <f t="shared" si="187"/>
        <v>0</v>
      </c>
      <c r="AD2409" s="1">
        <f t="shared" si="188"/>
        <v>0</v>
      </c>
      <c r="AE2409" s="1">
        <f t="shared" si="189"/>
        <v>0</v>
      </c>
    </row>
    <row r="2410" spans="1:31" x14ac:dyDescent="0.25">
      <c r="A2410" t="str">
        <f>B2410&amp;"-"&amp;COUNTIF($B$3:B2410,B2410)</f>
        <v>616-20</v>
      </c>
      <c r="B2410">
        <v>616</v>
      </c>
      <c r="C2410" s="18">
        <f>VLOOKUP(A2410,'ADM Details FY17'!$A$3:$D$3515,4,FALSE)</f>
        <v>0</v>
      </c>
      <c r="D2410" s="1">
        <f>VLOOKUP(A2410,'ADM Details FY17'!$A$3:$E$3515,5,FALSE)</f>
        <v>0</v>
      </c>
      <c r="E2410" s="1">
        <f>VLOOKUP(A2410,'ADM Details FY17'!$A$3:$F$3515,6,FALSE)</f>
        <v>0</v>
      </c>
      <c r="F2410" s="1">
        <f>VLOOKUP(A2410,'ADM Details FY17'!$A$3:$G$3515,7,FALSE)</f>
        <v>0</v>
      </c>
      <c r="G2410" s="1">
        <f>VLOOKUP(A2410,'ADM Details FY17'!$A$3:$H$3515,8,FALSE)</f>
        <v>0</v>
      </c>
      <c r="H2410" s="1">
        <f>VLOOKUP(A2410,'ADM Details FY17'!$A$3:$I$3515,9,FALSE)</f>
        <v>0</v>
      </c>
      <c r="I2410" s="1">
        <f>VLOOKUP(A2410,'ADM Details FY17'!$A$3:$J$3517,10,FALSE)</f>
        <v>0</v>
      </c>
      <c r="J2410" s="1">
        <f>VLOOKUP(A2410,'ADM Details FY17'!$A$3:$K$3515,11,FALSE)</f>
        <v>0</v>
      </c>
      <c r="K2410" s="1">
        <f>VLOOKUP(A2410,'ADM Details FY17'!$A$3:$M$3515,13,FALSE)</f>
        <v>0</v>
      </c>
      <c r="L2410" s="1">
        <f>VLOOKUP(A2410,'ADM Details FY17'!$A$3:$O$3515,15,FALSE)</f>
        <v>0</v>
      </c>
      <c r="M2410" s="1">
        <f>VLOOKUP(A2410,'ADM Details FY17'!$A$3:$P$3515,16,FALSE)</f>
        <v>0</v>
      </c>
      <c r="N2410" s="1">
        <f>VLOOKUP(A2410,'ADM Details FY17'!$A$3:$Q$3515,17,FALSE)</f>
        <v>0</v>
      </c>
      <c r="O2410" s="1">
        <f>VLOOKUP(A2410,'ADM Details FY17'!$A$3:$S$3515,19,FALSE)</f>
        <v>0</v>
      </c>
      <c r="P2410" s="1">
        <f>VLOOKUP(A2410,'ADM Details FY17'!$A$3:$U$3515,21,FALSE)</f>
        <v>0</v>
      </c>
      <c r="Q2410" s="1">
        <f>VLOOKUP(A2410,'ADM Details FY17'!$A$3:$V$3515,22,FALSE)</f>
        <v>0</v>
      </c>
      <c r="R2410" s="1">
        <f>VLOOKUP(A2410,'ADM Details FY17'!$A$3:$W$3515,23,FALSE)</f>
        <v>0</v>
      </c>
      <c r="S2410" s="1">
        <f>VLOOKUP(A2410,'ADM Details FY17'!$A$3:$X$3515,24,FALSE)</f>
        <v>0</v>
      </c>
      <c r="T2410" s="1">
        <f>VLOOKUP(A2410,'ADM Details FY17'!$A$3:$Y$3515,25,FALSE)</f>
        <v>0</v>
      </c>
      <c r="U2410" s="1">
        <f>VLOOKUP(A2410,'ADM Details FY17'!$A$3:$AA$3515,27,FALSE)</f>
        <v>0</v>
      </c>
      <c r="V2410" s="1">
        <f>IFERROR(VLOOKUP(C2410,'eindex _tget pp '!$A$4:$E$615,5,FALSE),0)</f>
        <v>0</v>
      </c>
      <c r="W2410" s="31">
        <f>IFERROR(VLOOKUP(C2410,'eindex _tget pp '!$A$4:$F$615,6,FALSE),0)</f>
        <v>0</v>
      </c>
      <c r="X2410" s="4">
        <f>IFERROR(VLOOKUP(B2410,'eschools 16'!$A$2:$F$25,6,FALSE),1)</f>
        <v>1</v>
      </c>
      <c r="Y2410" s="1">
        <f t="shared" si="185"/>
        <v>0</v>
      </c>
      <c r="Z2410" s="1">
        <f t="shared" si="186"/>
        <v>0</v>
      </c>
      <c r="AA2410" s="31">
        <f>IFERROR(VLOOKUP(C2410,'eindex _tget pp '!$A$4:$G$615,7,FALSE),0)</f>
        <v>0</v>
      </c>
      <c r="AB2410" s="1">
        <f>VLOOKUP(A2410,'ADM Details FY17'!$A$3:$AB$3515,28,FALSE)</f>
        <v>0</v>
      </c>
      <c r="AC2410" s="1">
        <f t="shared" si="187"/>
        <v>0</v>
      </c>
      <c r="AD2410" s="1">
        <f t="shared" si="188"/>
        <v>0</v>
      </c>
      <c r="AE2410" s="1">
        <f t="shared" si="189"/>
        <v>0</v>
      </c>
    </row>
    <row r="2411" spans="1:31" x14ac:dyDescent="0.25">
      <c r="A2411" t="str">
        <f>B2411&amp;"-"&amp;COUNTIF($B$3:B2411,B2411)</f>
        <v>616-21</v>
      </c>
      <c r="B2411">
        <v>616</v>
      </c>
      <c r="C2411" s="18">
        <f>VLOOKUP(A2411,'ADM Details FY17'!$A$3:$D$3515,4,FALSE)</f>
        <v>0</v>
      </c>
      <c r="D2411" s="1">
        <f>VLOOKUP(A2411,'ADM Details FY17'!$A$3:$E$3515,5,FALSE)</f>
        <v>0</v>
      </c>
      <c r="E2411" s="1">
        <f>VLOOKUP(A2411,'ADM Details FY17'!$A$3:$F$3515,6,FALSE)</f>
        <v>0</v>
      </c>
      <c r="F2411" s="1">
        <f>VLOOKUP(A2411,'ADM Details FY17'!$A$3:$G$3515,7,FALSE)</f>
        <v>0</v>
      </c>
      <c r="G2411" s="1">
        <f>VLOOKUP(A2411,'ADM Details FY17'!$A$3:$H$3515,8,FALSE)</f>
        <v>0</v>
      </c>
      <c r="H2411" s="1">
        <f>VLOOKUP(A2411,'ADM Details FY17'!$A$3:$I$3515,9,FALSE)</f>
        <v>0</v>
      </c>
      <c r="I2411" s="1">
        <f>VLOOKUP(A2411,'ADM Details FY17'!$A$3:$J$3517,10,FALSE)</f>
        <v>0</v>
      </c>
      <c r="J2411" s="1">
        <f>VLOOKUP(A2411,'ADM Details FY17'!$A$3:$K$3515,11,FALSE)</f>
        <v>0</v>
      </c>
      <c r="K2411" s="1">
        <f>VLOOKUP(A2411,'ADM Details FY17'!$A$3:$M$3515,13,FALSE)</f>
        <v>0</v>
      </c>
      <c r="L2411" s="1">
        <f>VLOOKUP(A2411,'ADM Details FY17'!$A$3:$O$3515,15,FALSE)</f>
        <v>0</v>
      </c>
      <c r="M2411" s="1">
        <f>VLOOKUP(A2411,'ADM Details FY17'!$A$3:$P$3515,16,FALSE)</f>
        <v>0</v>
      </c>
      <c r="N2411" s="1">
        <f>VLOOKUP(A2411,'ADM Details FY17'!$A$3:$Q$3515,17,FALSE)</f>
        <v>0</v>
      </c>
      <c r="O2411" s="1">
        <f>VLOOKUP(A2411,'ADM Details FY17'!$A$3:$S$3515,19,FALSE)</f>
        <v>0</v>
      </c>
      <c r="P2411" s="1">
        <f>VLOOKUP(A2411,'ADM Details FY17'!$A$3:$U$3515,21,FALSE)</f>
        <v>0</v>
      </c>
      <c r="Q2411" s="1">
        <f>VLOOKUP(A2411,'ADM Details FY17'!$A$3:$V$3515,22,FALSE)</f>
        <v>0</v>
      </c>
      <c r="R2411" s="1">
        <f>VLOOKUP(A2411,'ADM Details FY17'!$A$3:$W$3515,23,FALSE)</f>
        <v>0</v>
      </c>
      <c r="S2411" s="1">
        <f>VLOOKUP(A2411,'ADM Details FY17'!$A$3:$X$3515,24,FALSE)</f>
        <v>0</v>
      </c>
      <c r="T2411" s="1">
        <f>VLOOKUP(A2411,'ADM Details FY17'!$A$3:$Y$3515,25,FALSE)</f>
        <v>0</v>
      </c>
      <c r="U2411" s="1">
        <f>VLOOKUP(A2411,'ADM Details FY17'!$A$3:$AA$3515,27,FALSE)</f>
        <v>0</v>
      </c>
      <c r="V2411" s="1">
        <f>IFERROR(VLOOKUP(C2411,'eindex _tget pp '!$A$4:$E$615,5,FALSE),0)</f>
        <v>0</v>
      </c>
      <c r="W2411" s="31">
        <f>IFERROR(VLOOKUP(C2411,'eindex _tget pp '!$A$4:$F$615,6,FALSE),0)</f>
        <v>0</v>
      </c>
      <c r="X2411" s="4">
        <f>IFERROR(VLOOKUP(B2411,'eschools 16'!$A$2:$F$25,6,FALSE),1)</f>
        <v>1</v>
      </c>
      <c r="Y2411" s="1">
        <f t="shared" si="185"/>
        <v>0</v>
      </c>
      <c r="Z2411" s="1">
        <f t="shared" si="186"/>
        <v>0</v>
      </c>
      <c r="AA2411" s="31">
        <f>IFERROR(VLOOKUP(C2411,'eindex _tget pp '!$A$4:$G$615,7,FALSE),0)</f>
        <v>0</v>
      </c>
      <c r="AB2411" s="1">
        <f>VLOOKUP(A2411,'ADM Details FY17'!$A$3:$AB$3515,28,FALSE)</f>
        <v>0</v>
      </c>
      <c r="AC2411" s="1">
        <f t="shared" si="187"/>
        <v>0</v>
      </c>
      <c r="AD2411" s="1">
        <f t="shared" si="188"/>
        <v>0</v>
      </c>
      <c r="AE2411" s="1">
        <f t="shared" si="189"/>
        <v>0</v>
      </c>
    </row>
    <row r="2412" spans="1:31" x14ac:dyDescent="0.25">
      <c r="A2412" t="str">
        <f>B2412&amp;"-"&amp;COUNTIF($B$3:B2412,B2412)</f>
        <v>616-22</v>
      </c>
      <c r="B2412">
        <v>616</v>
      </c>
      <c r="C2412" s="18">
        <f>VLOOKUP(A2412,'ADM Details FY17'!$A$3:$D$3515,4,FALSE)</f>
        <v>0</v>
      </c>
      <c r="D2412" s="1">
        <f>VLOOKUP(A2412,'ADM Details FY17'!$A$3:$E$3515,5,FALSE)</f>
        <v>0</v>
      </c>
      <c r="E2412" s="1">
        <f>VLOOKUP(A2412,'ADM Details FY17'!$A$3:$F$3515,6,FALSE)</f>
        <v>0</v>
      </c>
      <c r="F2412" s="1">
        <f>VLOOKUP(A2412,'ADM Details FY17'!$A$3:$G$3515,7,FALSE)</f>
        <v>0</v>
      </c>
      <c r="G2412" s="1">
        <f>VLOOKUP(A2412,'ADM Details FY17'!$A$3:$H$3515,8,FALSE)</f>
        <v>0</v>
      </c>
      <c r="H2412" s="1">
        <f>VLOOKUP(A2412,'ADM Details FY17'!$A$3:$I$3515,9,FALSE)</f>
        <v>0</v>
      </c>
      <c r="I2412" s="1">
        <f>VLOOKUP(A2412,'ADM Details FY17'!$A$3:$J$3517,10,FALSE)</f>
        <v>0</v>
      </c>
      <c r="J2412" s="1">
        <f>VLOOKUP(A2412,'ADM Details FY17'!$A$3:$K$3515,11,FALSE)</f>
        <v>0</v>
      </c>
      <c r="K2412" s="1">
        <f>VLOOKUP(A2412,'ADM Details FY17'!$A$3:$M$3515,13,FALSE)</f>
        <v>0</v>
      </c>
      <c r="L2412" s="1">
        <f>VLOOKUP(A2412,'ADM Details FY17'!$A$3:$O$3515,15,FALSE)</f>
        <v>0</v>
      </c>
      <c r="M2412" s="1">
        <f>VLOOKUP(A2412,'ADM Details FY17'!$A$3:$P$3515,16,FALSE)</f>
        <v>0</v>
      </c>
      <c r="N2412" s="1">
        <f>VLOOKUP(A2412,'ADM Details FY17'!$A$3:$Q$3515,17,FALSE)</f>
        <v>0</v>
      </c>
      <c r="O2412" s="1">
        <f>VLOOKUP(A2412,'ADM Details FY17'!$A$3:$S$3515,19,FALSE)</f>
        <v>0</v>
      </c>
      <c r="P2412" s="1">
        <f>VLOOKUP(A2412,'ADM Details FY17'!$A$3:$U$3515,21,FALSE)</f>
        <v>0</v>
      </c>
      <c r="Q2412" s="1">
        <f>VLOOKUP(A2412,'ADM Details FY17'!$A$3:$V$3515,22,FALSE)</f>
        <v>0</v>
      </c>
      <c r="R2412" s="1">
        <f>VLOOKUP(A2412,'ADM Details FY17'!$A$3:$W$3515,23,FALSE)</f>
        <v>0</v>
      </c>
      <c r="S2412" s="1">
        <f>VLOOKUP(A2412,'ADM Details FY17'!$A$3:$X$3515,24,FALSE)</f>
        <v>0</v>
      </c>
      <c r="T2412" s="1">
        <f>VLOOKUP(A2412,'ADM Details FY17'!$A$3:$Y$3515,25,FALSE)</f>
        <v>0</v>
      </c>
      <c r="U2412" s="1">
        <f>VLOOKUP(A2412,'ADM Details FY17'!$A$3:$AA$3515,27,FALSE)</f>
        <v>0</v>
      </c>
      <c r="V2412" s="1">
        <f>IFERROR(VLOOKUP(C2412,'eindex _tget pp '!$A$4:$E$615,5,FALSE),0)</f>
        <v>0</v>
      </c>
      <c r="W2412" s="31">
        <f>IFERROR(VLOOKUP(C2412,'eindex _tget pp '!$A$4:$F$615,6,FALSE),0)</f>
        <v>0</v>
      </c>
      <c r="X2412" s="4">
        <f>IFERROR(VLOOKUP(B2412,'eschools 16'!$A$2:$F$25,6,FALSE),1)</f>
        <v>1</v>
      </c>
      <c r="Y2412" s="1">
        <f t="shared" si="185"/>
        <v>0</v>
      </c>
      <c r="Z2412" s="1">
        <f t="shared" si="186"/>
        <v>0</v>
      </c>
      <c r="AA2412" s="31">
        <f>IFERROR(VLOOKUP(C2412,'eindex _tget pp '!$A$4:$G$615,7,FALSE),0)</f>
        <v>0</v>
      </c>
      <c r="AB2412" s="1">
        <f>VLOOKUP(A2412,'ADM Details FY17'!$A$3:$AB$3515,28,FALSE)</f>
        <v>0</v>
      </c>
      <c r="AC2412" s="1">
        <f t="shared" si="187"/>
        <v>0</v>
      </c>
      <c r="AD2412" s="1">
        <f t="shared" si="188"/>
        <v>0</v>
      </c>
      <c r="AE2412" s="1">
        <f t="shared" si="189"/>
        <v>0</v>
      </c>
    </row>
    <row r="2413" spans="1:31" x14ac:dyDescent="0.25">
      <c r="A2413" t="str">
        <f>B2413&amp;"-"&amp;COUNTIF($B$3:B2413,B2413)</f>
        <v>621-1</v>
      </c>
      <c r="B2413">
        <v>621</v>
      </c>
      <c r="C2413" s="18">
        <f>VLOOKUP(A2413,'ADM Details FY17'!$A$3:$D$3515,4,FALSE)</f>
        <v>47241</v>
      </c>
      <c r="D2413" s="1">
        <f>VLOOKUP(A2413,'ADM Details FY17'!$A$3:$E$3515,5,FALSE)</f>
        <v>1.93</v>
      </c>
      <c r="E2413" s="1">
        <f>VLOOKUP(A2413,'ADM Details FY17'!$A$3:$F$3515,6,FALSE)</f>
        <v>0</v>
      </c>
      <c r="F2413" s="1">
        <f>VLOOKUP(A2413,'ADM Details FY17'!$A$3:$G$3515,7,FALSE)</f>
        <v>0</v>
      </c>
      <c r="G2413" s="1">
        <f>VLOOKUP(A2413,'ADM Details FY17'!$A$3:$H$3515,8,FALSE)</f>
        <v>0</v>
      </c>
      <c r="H2413" s="1">
        <f>VLOOKUP(A2413,'ADM Details FY17'!$A$3:$I$3515,9,FALSE)</f>
        <v>0</v>
      </c>
      <c r="I2413" s="1">
        <f>VLOOKUP(A2413,'ADM Details FY17'!$A$3:$J$3517,10,FALSE)</f>
        <v>0</v>
      </c>
      <c r="J2413" s="1">
        <f>VLOOKUP(A2413,'ADM Details FY17'!$A$3:$K$3515,11,FALSE)</f>
        <v>1.92</v>
      </c>
      <c r="K2413" s="1">
        <f>VLOOKUP(A2413,'ADM Details FY17'!$A$3:$M$3515,13,FALSE)</f>
        <v>0</v>
      </c>
      <c r="L2413" s="1">
        <f>VLOOKUP(A2413,'ADM Details FY17'!$A$3:$O$3515,15,FALSE)</f>
        <v>0</v>
      </c>
      <c r="M2413" s="1">
        <f>VLOOKUP(A2413,'ADM Details FY17'!$A$3:$P$3515,16,FALSE)</f>
        <v>0</v>
      </c>
      <c r="N2413" s="1">
        <f>VLOOKUP(A2413,'ADM Details FY17'!$A$3:$Q$3515,17,FALSE)</f>
        <v>0</v>
      </c>
      <c r="O2413" s="1">
        <f>VLOOKUP(A2413,'ADM Details FY17'!$A$3:$S$3515,19,FALSE)</f>
        <v>0</v>
      </c>
      <c r="P2413" s="1">
        <f>VLOOKUP(A2413,'ADM Details FY17'!$A$3:$U$3515,21,FALSE)</f>
        <v>0</v>
      </c>
      <c r="Q2413" s="1">
        <f>VLOOKUP(A2413,'ADM Details FY17'!$A$3:$V$3515,22,FALSE)</f>
        <v>0</v>
      </c>
      <c r="R2413" s="1">
        <f>VLOOKUP(A2413,'ADM Details FY17'!$A$3:$W$3515,23,FALSE)</f>
        <v>0</v>
      </c>
      <c r="S2413" s="1">
        <f>VLOOKUP(A2413,'ADM Details FY17'!$A$3:$X$3515,24,FALSE)</f>
        <v>0</v>
      </c>
      <c r="T2413" s="1">
        <f>VLOOKUP(A2413,'ADM Details FY17'!$A$3:$Y$3515,25,FALSE)</f>
        <v>0</v>
      </c>
      <c r="U2413" s="1">
        <f>VLOOKUP(A2413,'ADM Details FY17'!$A$3:$AA$3515,27,FALSE)</f>
        <v>0</v>
      </c>
      <c r="V2413" s="1">
        <f>IFERROR(VLOOKUP(C2413,'eindex _tget pp '!$A$4:$E$615,5,FALSE),0)</f>
        <v>0</v>
      </c>
      <c r="W2413" s="31">
        <f>IFERROR(VLOOKUP(C2413,'eindex _tget pp '!$A$4:$F$615,6,FALSE),0)</f>
        <v>9.0945514000000005E-2</v>
      </c>
      <c r="X2413" s="4">
        <f>IFERROR(VLOOKUP(B2413,'eschools 16'!$A$2:$F$25,6,FALSE),1)</f>
        <v>1</v>
      </c>
      <c r="Y2413" s="1">
        <f t="shared" si="185"/>
        <v>0</v>
      </c>
      <c r="Z2413" s="1">
        <f t="shared" si="186"/>
        <v>0</v>
      </c>
      <c r="AA2413" s="31">
        <f>IFERROR(VLOOKUP(C2413,'eindex _tget pp '!$A$4:$G$615,7,FALSE),0)</f>
        <v>0.16924830799999999</v>
      </c>
      <c r="AB2413" s="1">
        <f>VLOOKUP(A2413,'ADM Details FY17'!$A$3:$AB$3515,28,FALSE)</f>
        <v>0</v>
      </c>
      <c r="AC2413" s="1">
        <f t="shared" si="187"/>
        <v>0</v>
      </c>
      <c r="AD2413" s="1">
        <f t="shared" si="188"/>
        <v>1.93</v>
      </c>
      <c r="AE2413" s="1">
        <f t="shared" si="189"/>
        <v>289.5</v>
      </c>
    </row>
    <row r="2414" spans="1:31" x14ac:dyDescent="0.25">
      <c r="A2414" t="str">
        <f>B2414&amp;"-"&amp;COUNTIF($B$3:B2414,B2414)</f>
        <v>621-2</v>
      </c>
      <c r="B2414">
        <v>621</v>
      </c>
      <c r="C2414" s="18">
        <f>VLOOKUP(A2414,'ADM Details FY17'!$A$3:$D$3515,4,FALSE)</f>
        <v>48678</v>
      </c>
      <c r="D2414" s="1">
        <f>VLOOKUP(A2414,'ADM Details FY17'!$A$3:$E$3515,5,FALSE)</f>
        <v>1</v>
      </c>
      <c r="E2414" s="1">
        <f>VLOOKUP(A2414,'ADM Details FY17'!$A$3:$F$3515,6,FALSE)</f>
        <v>0</v>
      </c>
      <c r="F2414" s="1">
        <f>VLOOKUP(A2414,'ADM Details FY17'!$A$3:$G$3515,7,FALSE)</f>
        <v>0</v>
      </c>
      <c r="G2414" s="1">
        <f>VLOOKUP(A2414,'ADM Details FY17'!$A$3:$H$3515,8,FALSE)</f>
        <v>0</v>
      </c>
      <c r="H2414" s="1">
        <f>VLOOKUP(A2414,'ADM Details FY17'!$A$3:$I$3515,9,FALSE)</f>
        <v>0</v>
      </c>
      <c r="I2414" s="1">
        <f>VLOOKUP(A2414,'ADM Details FY17'!$A$3:$J$3517,10,FALSE)</f>
        <v>0</v>
      </c>
      <c r="J2414" s="1">
        <f>VLOOKUP(A2414,'ADM Details FY17'!$A$3:$K$3515,11,FALSE)</f>
        <v>1</v>
      </c>
      <c r="K2414" s="1">
        <f>VLOOKUP(A2414,'ADM Details FY17'!$A$3:$M$3515,13,FALSE)</f>
        <v>1</v>
      </c>
      <c r="L2414" s="1">
        <f>VLOOKUP(A2414,'ADM Details FY17'!$A$3:$O$3515,15,FALSE)</f>
        <v>0</v>
      </c>
      <c r="M2414" s="1">
        <f>VLOOKUP(A2414,'ADM Details FY17'!$A$3:$P$3515,16,FALSE)</f>
        <v>0</v>
      </c>
      <c r="N2414" s="1">
        <f>VLOOKUP(A2414,'ADM Details FY17'!$A$3:$Q$3515,17,FALSE)</f>
        <v>0</v>
      </c>
      <c r="O2414" s="1">
        <f>VLOOKUP(A2414,'ADM Details FY17'!$A$3:$S$3515,19,FALSE)</f>
        <v>0</v>
      </c>
      <c r="P2414" s="1">
        <f>VLOOKUP(A2414,'ADM Details FY17'!$A$3:$U$3515,21,FALSE)</f>
        <v>0</v>
      </c>
      <c r="Q2414" s="1">
        <f>VLOOKUP(A2414,'ADM Details FY17'!$A$3:$V$3515,22,FALSE)</f>
        <v>0</v>
      </c>
      <c r="R2414" s="1">
        <f>VLOOKUP(A2414,'ADM Details FY17'!$A$3:$W$3515,23,FALSE)</f>
        <v>0</v>
      </c>
      <c r="S2414" s="1">
        <f>VLOOKUP(A2414,'ADM Details FY17'!$A$3:$X$3515,24,FALSE)</f>
        <v>0</v>
      </c>
      <c r="T2414" s="1">
        <f>VLOOKUP(A2414,'ADM Details FY17'!$A$3:$Y$3515,25,FALSE)</f>
        <v>0</v>
      </c>
      <c r="U2414" s="1">
        <f>VLOOKUP(A2414,'ADM Details FY17'!$A$3:$AA$3515,27,FALSE)</f>
        <v>0</v>
      </c>
      <c r="V2414" s="1">
        <f>IFERROR(VLOOKUP(C2414,'eindex _tget pp '!$A$4:$E$615,5,FALSE),0)</f>
        <v>339.87971287149333</v>
      </c>
      <c r="W2414" s="31">
        <f>IFERROR(VLOOKUP(C2414,'eindex _tget pp '!$A$4:$F$615,6,FALSE),0)</f>
        <v>0.39392449410000002</v>
      </c>
      <c r="X2414" s="4">
        <f>IFERROR(VLOOKUP(B2414,'eschools 16'!$A$2:$F$25,6,FALSE),1)</f>
        <v>1</v>
      </c>
      <c r="Y2414" s="1">
        <f t="shared" si="185"/>
        <v>84.97</v>
      </c>
      <c r="Z2414" s="1">
        <f t="shared" si="186"/>
        <v>107.15</v>
      </c>
      <c r="AA2414" s="31">
        <f>IFERROR(VLOOKUP(C2414,'eindex _tget pp '!$A$4:$G$615,7,FALSE),0)</f>
        <v>0.48218100400000002</v>
      </c>
      <c r="AB2414" s="1">
        <f>VLOOKUP(A2414,'ADM Details FY17'!$A$3:$AB$3515,28,FALSE)</f>
        <v>0</v>
      </c>
      <c r="AC2414" s="1">
        <f t="shared" si="187"/>
        <v>0</v>
      </c>
      <c r="AD2414" s="1">
        <f t="shared" si="188"/>
        <v>1</v>
      </c>
      <c r="AE2414" s="1">
        <f t="shared" si="189"/>
        <v>150</v>
      </c>
    </row>
    <row r="2415" spans="1:31" x14ac:dyDescent="0.25">
      <c r="A2415" t="str">
        <f>B2415&amp;"-"&amp;COUNTIF($B$3:B2415,B2415)</f>
        <v>621-3</v>
      </c>
      <c r="B2415">
        <v>621</v>
      </c>
      <c r="C2415" s="18">
        <f>VLOOKUP(A2415,'ADM Details FY17'!$A$3:$D$3515,4,FALSE)</f>
        <v>46755</v>
      </c>
      <c r="D2415" s="1">
        <f>VLOOKUP(A2415,'ADM Details FY17'!$A$3:$E$3515,5,FALSE)</f>
        <v>0.63</v>
      </c>
      <c r="E2415" s="1">
        <f>VLOOKUP(A2415,'ADM Details FY17'!$A$3:$F$3515,6,FALSE)</f>
        <v>0</v>
      </c>
      <c r="F2415" s="1">
        <f>VLOOKUP(A2415,'ADM Details FY17'!$A$3:$G$3515,7,FALSE)</f>
        <v>0</v>
      </c>
      <c r="G2415" s="1">
        <f>VLOOKUP(A2415,'ADM Details FY17'!$A$3:$H$3515,8,FALSE)</f>
        <v>0</v>
      </c>
      <c r="H2415" s="1">
        <f>VLOOKUP(A2415,'ADM Details FY17'!$A$3:$I$3515,9,FALSE)</f>
        <v>0</v>
      </c>
      <c r="I2415" s="1">
        <f>VLOOKUP(A2415,'ADM Details FY17'!$A$3:$J$3517,10,FALSE)</f>
        <v>0</v>
      </c>
      <c r="J2415" s="1">
        <f>VLOOKUP(A2415,'ADM Details FY17'!$A$3:$K$3515,11,FALSE)</f>
        <v>0</v>
      </c>
      <c r="K2415" s="1">
        <f>VLOOKUP(A2415,'ADM Details FY17'!$A$3:$M$3515,13,FALSE)</f>
        <v>0.63</v>
      </c>
      <c r="L2415" s="1">
        <f>VLOOKUP(A2415,'ADM Details FY17'!$A$3:$O$3515,15,FALSE)</f>
        <v>0</v>
      </c>
      <c r="M2415" s="1">
        <f>VLOOKUP(A2415,'ADM Details FY17'!$A$3:$P$3515,16,FALSE)</f>
        <v>0</v>
      </c>
      <c r="N2415" s="1">
        <f>VLOOKUP(A2415,'ADM Details FY17'!$A$3:$Q$3515,17,FALSE)</f>
        <v>0</v>
      </c>
      <c r="O2415" s="1">
        <f>VLOOKUP(A2415,'ADM Details FY17'!$A$3:$S$3515,19,FALSE)</f>
        <v>0</v>
      </c>
      <c r="P2415" s="1">
        <f>VLOOKUP(A2415,'ADM Details FY17'!$A$3:$U$3515,21,FALSE)</f>
        <v>0</v>
      </c>
      <c r="Q2415" s="1">
        <f>VLOOKUP(A2415,'ADM Details FY17'!$A$3:$V$3515,22,FALSE)</f>
        <v>0</v>
      </c>
      <c r="R2415" s="1">
        <f>VLOOKUP(A2415,'ADM Details FY17'!$A$3:$W$3515,23,FALSE)</f>
        <v>0</v>
      </c>
      <c r="S2415" s="1">
        <f>VLOOKUP(A2415,'ADM Details FY17'!$A$3:$X$3515,24,FALSE)</f>
        <v>0</v>
      </c>
      <c r="T2415" s="1">
        <f>VLOOKUP(A2415,'ADM Details FY17'!$A$3:$Y$3515,25,FALSE)</f>
        <v>0</v>
      </c>
      <c r="U2415" s="1">
        <f>VLOOKUP(A2415,'ADM Details FY17'!$A$3:$AA$3515,27,FALSE)</f>
        <v>0</v>
      </c>
      <c r="V2415" s="1">
        <f>IFERROR(VLOOKUP(C2415,'eindex _tget pp '!$A$4:$E$615,5,FALSE),0)</f>
        <v>0</v>
      </c>
      <c r="W2415" s="31">
        <f>IFERROR(VLOOKUP(C2415,'eindex _tget pp '!$A$4:$F$615,6,FALSE),0)</f>
        <v>0.2268967046</v>
      </c>
      <c r="X2415" s="4">
        <f>IFERROR(VLOOKUP(B2415,'eschools 16'!$A$2:$F$25,6,FALSE),1)</f>
        <v>1</v>
      </c>
      <c r="Y2415" s="1">
        <f t="shared" si="185"/>
        <v>0</v>
      </c>
      <c r="Z2415" s="1">
        <f t="shared" si="186"/>
        <v>38.880000000000003</v>
      </c>
      <c r="AA2415" s="31">
        <f>IFERROR(VLOOKUP(C2415,'eindex _tget pp '!$A$4:$G$615,7,FALSE),0)</f>
        <v>0.15186519200000001</v>
      </c>
      <c r="AB2415" s="1">
        <f>VLOOKUP(A2415,'ADM Details FY17'!$A$3:$AB$3515,28,FALSE)</f>
        <v>0</v>
      </c>
      <c r="AC2415" s="1">
        <f t="shared" si="187"/>
        <v>0</v>
      </c>
      <c r="AD2415" s="1">
        <f t="shared" si="188"/>
        <v>0.63</v>
      </c>
      <c r="AE2415" s="1">
        <f t="shared" si="189"/>
        <v>94.5</v>
      </c>
    </row>
    <row r="2416" spans="1:31" x14ac:dyDescent="0.25">
      <c r="A2416" t="str">
        <f>B2416&amp;"-"&amp;COUNTIF($B$3:B2416,B2416)</f>
        <v>621-4</v>
      </c>
      <c r="B2416">
        <v>621</v>
      </c>
      <c r="C2416" s="18">
        <f>VLOOKUP(A2416,'ADM Details FY17'!$A$3:$D$3515,4,FALSE)</f>
        <v>46946</v>
      </c>
      <c r="D2416" s="1">
        <f>VLOOKUP(A2416,'ADM Details FY17'!$A$3:$E$3515,5,FALSE)</f>
        <v>0.02</v>
      </c>
      <c r="E2416" s="1">
        <f>VLOOKUP(A2416,'ADM Details FY17'!$A$3:$F$3515,6,FALSE)</f>
        <v>0</v>
      </c>
      <c r="F2416" s="1">
        <f>VLOOKUP(A2416,'ADM Details FY17'!$A$3:$G$3515,7,FALSE)</f>
        <v>0</v>
      </c>
      <c r="G2416" s="1">
        <f>VLOOKUP(A2416,'ADM Details FY17'!$A$3:$H$3515,8,FALSE)</f>
        <v>0</v>
      </c>
      <c r="H2416" s="1">
        <f>VLOOKUP(A2416,'ADM Details FY17'!$A$3:$I$3515,9,FALSE)</f>
        <v>0</v>
      </c>
      <c r="I2416" s="1">
        <f>VLOOKUP(A2416,'ADM Details FY17'!$A$3:$J$3517,10,FALSE)</f>
        <v>0</v>
      </c>
      <c r="J2416" s="1">
        <f>VLOOKUP(A2416,'ADM Details FY17'!$A$3:$K$3515,11,FALSE)</f>
        <v>0</v>
      </c>
      <c r="K2416" s="1">
        <f>VLOOKUP(A2416,'ADM Details FY17'!$A$3:$M$3515,13,FALSE)</f>
        <v>0.02</v>
      </c>
      <c r="L2416" s="1">
        <f>VLOOKUP(A2416,'ADM Details FY17'!$A$3:$O$3515,15,FALSE)</f>
        <v>0</v>
      </c>
      <c r="M2416" s="1">
        <f>VLOOKUP(A2416,'ADM Details FY17'!$A$3:$P$3515,16,FALSE)</f>
        <v>0</v>
      </c>
      <c r="N2416" s="1">
        <f>VLOOKUP(A2416,'ADM Details FY17'!$A$3:$Q$3515,17,FALSE)</f>
        <v>0</v>
      </c>
      <c r="O2416" s="1">
        <f>VLOOKUP(A2416,'ADM Details FY17'!$A$3:$S$3515,19,FALSE)</f>
        <v>0</v>
      </c>
      <c r="P2416" s="1">
        <f>VLOOKUP(A2416,'ADM Details FY17'!$A$3:$U$3515,21,FALSE)</f>
        <v>0</v>
      </c>
      <c r="Q2416" s="1">
        <f>VLOOKUP(A2416,'ADM Details FY17'!$A$3:$V$3515,22,FALSE)</f>
        <v>0</v>
      </c>
      <c r="R2416" s="1">
        <f>VLOOKUP(A2416,'ADM Details FY17'!$A$3:$W$3515,23,FALSE)</f>
        <v>0</v>
      </c>
      <c r="S2416" s="1">
        <f>VLOOKUP(A2416,'ADM Details FY17'!$A$3:$X$3515,24,FALSE)</f>
        <v>0</v>
      </c>
      <c r="T2416" s="1">
        <f>VLOOKUP(A2416,'ADM Details FY17'!$A$3:$Y$3515,25,FALSE)</f>
        <v>0</v>
      </c>
      <c r="U2416" s="1">
        <f>VLOOKUP(A2416,'ADM Details FY17'!$A$3:$AA$3515,27,FALSE)</f>
        <v>0</v>
      </c>
      <c r="V2416" s="1">
        <f>IFERROR(VLOOKUP(C2416,'eindex _tget pp '!$A$4:$E$615,5,FALSE),0)</f>
        <v>610.7199959476801</v>
      </c>
      <c r="W2416" s="31">
        <f>IFERROR(VLOOKUP(C2416,'eindex _tget pp '!$A$4:$F$615,6,FALSE),0)</f>
        <v>0.41647474870000001</v>
      </c>
      <c r="X2416" s="4">
        <f>IFERROR(VLOOKUP(B2416,'eschools 16'!$A$2:$F$25,6,FALSE),1)</f>
        <v>1</v>
      </c>
      <c r="Y2416" s="1">
        <f t="shared" si="185"/>
        <v>3.05</v>
      </c>
      <c r="Z2416" s="1">
        <f t="shared" si="186"/>
        <v>2.27</v>
      </c>
      <c r="AA2416" s="31">
        <f>IFERROR(VLOOKUP(C2416,'eindex _tget pp '!$A$4:$G$615,7,FALSE),0)</f>
        <v>0.574723663</v>
      </c>
      <c r="AB2416" s="1">
        <f>VLOOKUP(A2416,'ADM Details FY17'!$A$3:$AB$3515,28,FALSE)</f>
        <v>0</v>
      </c>
      <c r="AC2416" s="1">
        <f t="shared" si="187"/>
        <v>0</v>
      </c>
      <c r="AD2416" s="1">
        <f t="shared" si="188"/>
        <v>0.02</v>
      </c>
      <c r="AE2416" s="1">
        <f t="shared" si="189"/>
        <v>3</v>
      </c>
    </row>
    <row r="2417" spans="1:31" x14ac:dyDescent="0.25">
      <c r="A2417" t="str">
        <f>B2417&amp;"-"&amp;COUNTIF($B$3:B2417,B2417)</f>
        <v>621-5</v>
      </c>
      <c r="B2417">
        <v>621</v>
      </c>
      <c r="C2417" s="18">
        <f>VLOOKUP(A2417,'ADM Details FY17'!$A$3:$D$3515,4,FALSE)</f>
        <v>43737</v>
      </c>
      <c r="D2417" s="1">
        <f>VLOOKUP(A2417,'ADM Details FY17'!$A$3:$E$3515,5,FALSE)</f>
        <v>1.45</v>
      </c>
      <c r="E2417" s="1">
        <f>VLOOKUP(A2417,'ADM Details FY17'!$A$3:$F$3515,6,FALSE)</f>
        <v>0</v>
      </c>
      <c r="F2417" s="1">
        <f>VLOOKUP(A2417,'ADM Details FY17'!$A$3:$G$3515,7,FALSE)</f>
        <v>1</v>
      </c>
      <c r="G2417" s="1">
        <f>VLOOKUP(A2417,'ADM Details FY17'!$A$3:$H$3515,8,FALSE)</f>
        <v>0</v>
      </c>
      <c r="H2417" s="1">
        <f>VLOOKUP(A2417,'ADM Details FY17'!$A$3:$I$3515,9,FALSE)</f>
        <v>0</v>
      </c>
      <c r="I2417" s="1">
        <f>VLOOKUP(A2417,'ADM Details FY17'!$A$3:$J$3517,10,FALSE)</f>
        <v>0</v>
      </c>
      <c r="J2417" s="1">
        <f>VLOOKUP(A2417,'ADM Details FY17'!$A$3:$K$3515,11,FALSE)</f>
        <v>0</v>
      </c>
      <c r="K2417" s="1">
        <f>VLOOKUP(A2417,'ADM Details FY17'!$A$3:$M$3515,13,FALSE)</f>
        <v>0</v>
      </c>
      <c r="L2417" s="1">
        <f>VLOOKUP(A2417,'ADM Details FY17'!$A$3:$O$3515,15,FALSE)</f>
        <v>0</v>
      </c>
      <c r="M2417" s="1">
        <f>VLOOKUP(A2417,'ADM Details FY17'!$A$3:$P$3515,16,FALSE)</f>
        <v>0</v>
      </c>
      <c r="N2417" s="1">
        <f>VLOOKUP(A2417,'ADM Details FY17'!$A$3:$Q$3515,17,FALSE)</f>
        <v>0</v>
      </c>
      <c r="O2417" s="1">
        <f>VLOOKUP(A2417,'ADM Details FY17'!$A$3:$S$3515,19,FALSE)</f>
        <v>0</v>
      </c>
      <c r="P2417" s="1">
        <f>VLOOKUP(A2417,'ADM Details FY17'!$A$3:$U$3515,21,FALSE)</f>
        <v>0</v>
      </c>
      <c r="Q2417" s="1">
        <f>VLOOKUP(A2417,'ADM Details FY17'!$A$3:$V$3515,22,FALSE)</f>
        <v>0</v>
      </c>
      <c r="R2417" s="1">
        <f>VLOOKUP(A2417,'ADM Details FY17'!$A$3:$W$3515,23,FALSE)</f>
        <v>0</v>
      </c>
      <c r="S2417" s="1">
        <f>VLOOKUP(A2417,'ADM Details FY17'!$A$3:$X$3515,24,FALSE)</f>
        <v>0</v>
      </c>
      <c r="T2417" s="1">
        <f>VLOOKUP(A2417,'ADM Details FY17'!$A$3:$Y$3515,25,FALSE)</f>
        <v>0</v>
      </c>
      <c r="U2417" s="1">
        <f>VLOOKUP(A2417,'ADM Details FY17'!$A$3:$AA$3515,27,FALSE)</f>
        <v>0</v>
      </c>
      <c r="V2417" s="1">
        <f>IFERROR(VLOOKUP(C2417,'eindex _tget pp '!$A$4:$E$615,5,FALSE),0)</f>
        <v>0</v>
      </c>
      <c r="W2417" s="31">
        <f>IFERROR(VLOOKUP(C2417,'eindex _tget pp '!$A$4:$F$615,6,FALSE),0)</f>
        <v>0.17847615629999999</v>
      </c>
      <c r="X2417" s="4">
        <f>IFERROR(VLOOKUP(B2417,'eschools 16'!$A$2:$F$25,6,FALSE),1)</f>
        <v>1</v>
      </c>
      <c r="Y2417" s="1">
        <f t="shared" si="185"/>
        <v>0</v>
      </c>
      <c r="Z2417" s="1">
        <f t="shared" si="186"/>
        <v>0</v>
      </c>
      <c r="AA2417" s="31">
        <f>IFERROR(VLOOKUP(C2417,'eindex _tget pp '!$A$4:$G$615,7,FALSE),0)</f>
        <v>0.15754412100000001</v>
      </c>
      <c r="AB2417" s="1">
        <f>VLOOKUP(A2417,'ADM Details FY17'!$A$3:$AB$3515,28,FALSE)</f>
        <v>0</v>
      </c>
      <c r="AC2417" s="1">
        <f t="shared" si="187"/>
        <v>0</v>
      </c>
      <c r="AD2417" s="1">
        <f t="shared" si="188"/>
        <v>1.45</v>
      </c>
      <c r="AE2417" s="1">
        <f t="shared" si="189"/>
        <v>217.5</v>
      </c>
    </row>
    <row r="2418" spans="1:31" x14ac:dyDescent="0.25">
      <c r="A2418" t="str">
        <f>B2418&amp;"-"&amp;COUNTIF($B$3:B2418,B2418)</f>
        <v>621-6</v>
      </c>
      <c r="B2418">
        <v>621</v>
      </c>
      <c r="C2418" s="18">
        <f>VLOOKUP(A2418,'ADM Details FY17'!$A$3:$D$3515,4,FALSE)</f>
        <v>43745</v>
      </c>
      <c r="D2418" s="1">
        <f>VLOOKUP(A2418,'ADM Details FY17'!$A$3:$E$3515,5,FALSE)</f>
        <v>0.3</v>
      </c>
      <c r="E2418" s="1">
        <f>VLOOKUP(A2418,'ADM Details FY17'!$A$3:$F$3515,6,FALSE)</f>
        <v>0</v>
      </c>
      <c r="F2418" s="1">
        <f>VLOOKUP(A2418,'ADM Details FY17'!$A$3:$G$3515,7,FALSE)</f>
        <v>0</v>
      </c>
      <c r="G2418" s="1">
        <f>VLOOKUP(A2418,'ADM Details FY17'!$A$3:$H$3515,8,FALSE)</f>
        <v>0</v>
      </c>
      <c r="H2418" s="1">
        <f>VLOOKUP(A2418,'ADM Details FY17'!$A$3:$I$3515,9,FALSE)</f>
        <v>0</v>
      </c>
      <c r="I2418" s="1">
        <f>VLOOKUP(A2418,'ADM Details FY17'!$A$3:$J$3517,10,FALSE)</f>
        <v>0</v>
      </c>
      <c r="J2418" s="1">
        <f>VLOOKUP(A2418,'ADM Details FY17'!$A$3:$K$3515,11,FALSE)</f>
        <v>0</v>
      </c>
      <c r="K2418" s="1">
        <f>VLOOKUP(A2418,'ADM Details FY17'!$A$3:$M$3515,13,FALSE)</f>
        <v>0.3</v>
      </c>
      <c r="L2418" s="1">
        <f>VLOOKUP(A2418,'ADM Details FY17'!$A$3:$O$3515,15,FALSE)</f>
        <v>0</v>
      </c>
      <c r="M2418" s="1">
        <f>VLOOKUP(A2418,'ADM Details FY17'!$A$3:$P$3515,16,FALSE)</f>
        <v>0</v>
      </c>
      <c r="N2418" s="1">
        <f>VLOOKUP(A2418,'ADM Details FY17'!$A$3:$Q$3515,17,FALSE)</f>
        <v>0</v>
      </c>
      <c r="O2418" s="1">
        <f>VLOOKUP(A2418,'ADM Details FY17'!$A$3:$S$3515,19,FALSE)</f>
        <v>0</v>
      </c>
      <c r="P2418" s="1">
        <f>VLOOKUP(A2418,'ADM Details FY17'!$A$3:$U$3515,21,FALSE)</f>
        <v>0</v>
      </c>
      <c r="Q2418" s="1">
        <f>VLOOKUP(A2418,'ADM Details FY17'!$A$3:$V$3515,22,FALSE)</f>
        <v>0</v>
      </c>
      <c r="R2418" s="1">
        <f>VLOOKUP(A2418,'ADM Details FY17'!$A$3:$W$3515,23,FALSE)</f>
        <v>0</v>
      </c>
      <c r="S2418" s="1">
        <f>VLOOKUP(A2418,'ADM Details FY17'!$A$3:$X$3515,24,FALSE)</f>
        <v>0</v>
      </c>
      <c r="T2418" s="1">
        <f>VLOOKUP(A2418,'ADM Details FY17'!$A$3:$Y$3515,25,FALSE)</f>
        <v>0</v>
      </c>
      <c r="U2418" s="1">
        <f>VLOOKUP(A2418,'ADM Details FY17'!$A$3:$AA$3515,27,FALSE)</f>
        <v>0</v>
      </c>
      <c r="V2418" s="1">
        <f>IFERROR(VLOOKUP(C2418,'eindex _tget pp '!$A$4:$E$615,5,FALSE),0)</f>
        <v>571.20963871940774</v>
      </c>
      <c r="W2418" s="31">
        <f>IFERROR(VLOOKUP(C2418,'eindex _tget pp '!$A$4:$F$615,6,FALSE),0)</f>
        <v>3.6749321731000002</v>
      </c>
      <c r="X2418" s="4">
        <f>IFERROR(VLOOKUP(B2418,'eschools 16'!$A$2:$F$25,6,FALSE),1)</f>
        <v>1</v>
      </c>
      <c r="Y2418" s="1">
        <f t="shared" si="185"/>
        <v>42.84</v>
      </c>
      <c r="Z2418" s="1">
        <f t="shared" si="186"/>
        <v>299.87</v>
      </c>
      <c r="AA2418" s="31">
        <f>IFERROR(VLOOKUP(C2418,'eindex _tget pp '!$A$4:$G$615,7,FALSE),0)</f>
        <v>0.57069330600000001</v>
      </c>
      <c r="AB2418" s="1">
        <f>VLOOKUP(A2418,'ADM Details FY17'!$A$3:$AB$3515,28,FALSE)</f>
        <v>0</v>
      </c>
      <c r="AC2418" s="1">
        <f t="shared" si="187"/>
        <v>0</v>
      </c>
      <c r="AD2418" s="1">
        <f t="shared" si="188"/>
        <v>0.3</v>
      </c>
      <c r="AE2418" s="1">
        <f t="shared" si="189"/>
        <v>45</v>
      </c>
    </row>
    <row r="2419" spans="1:31" x14ac:dyDescent="0.25">
      <c r="A2419" t="str">
        <f>B2419&amp;"-"&amp;COUNTIF($B$3:B2419,B2419)</f>
        <v>621-7</v>
      </c>
      <c r="B2419">
        <v>621</v>
      </c>
      <c r="C2419" s="18">
        <f>VLOOKUP(A2419,'ADM Details FY17'!$A$3:$D$3515,4,FALSE)</f>
        <v>43752</v>
      </c>
      <c r="D2419" s="1">
        <f>VLOOKUP(A2419,'ADM Details FY17'!$A$3:$E$3515,5,FALSE)</f>
        <v>1.29</v>
      </c>
      <c r="E2419" s="1">
        <f>VLOOKUP(A2419,'ADM Details FY17'!$A$3:$F$3515,6,FALSE)</f>
        <v>0</v>
      </c>
      <c r="F2419" s="1">
        <f>VLOOKUP(A2419,'ADM Details FY17'!$A$3:$G$3515,7,FALSE)</f>
        <v>0</v>
      </c>
      <c r="G2419" s="1">
        <f>VLOOKUP(A2419,'ADM Details FY17'!$A$3:$H$3515,8,FALSE)</f>
        <v>0</v>
      </c>
      <c r="H2419" s="1">
        <f>VLOOKUP(A2419,'ADM Details FY17'!$A$3:$I$3515,9,FALSE)</f>
        <v>0</v>
      </c>
      <c r="I2419" s="1">
        <f>VLOOKUP(A2419,'ADM Details FY17'!$A$3:$J$3517,10,FALSE)</f>
        <v>0</v>
      </c>
      <c r="J2419" s="1">
        <f>VLOOKUP(A2419,'ADM Details FY17'!$A$3:$K$3515,11,FALSE)</f>
        <v>0</v>
      </c>
      <c r="K2419" s="1">
        <f>VLOOKUP(A2419,'ADM Details FY17'!$A$3:$M$3515,13,FALSE)</f>
        <v>1.29</v>
      </c>
      <c r="L2419" s="1">
        <f>VLOOKUP(A2419,'ADM Details FY17'!$A$3:$O$3515,15,FALSE)</f>
        <v>0</v>
      </c>
      <c r="M2419" s="1">
        <f>VLOOKUP(A2419,'ADM Details FY17'!$A$3:$P$3515,16,FALSE)</f>
        <v>0</v>
      </c>
      <c r="N2419" s="1">
        <f>VLOOKUP(A2419,'ADM Details FY17'!$A$3:$Q$3515,17,FALSE)</f>
        <v>0</v>
      </c>
      <c r="O2419" s="1">
        <f>VLOOKUP(A2419,'ADM Details FY17'!$A$3:$S$3515,19,FALSE)</f>
        <v>0</v>
      </c>
      <c r="P2419" s="1">
        <f>VLOOKUP(A2419,'ADM Details FY17'!$A$3:$U$3515,21,FALSE)</f>
        <v>0</v>
      </c>
      <c r="Q2419" s="1">
        <f>VLOOKUP(A2419,'ADM Details FY17'!$A$3:$V$3515,22,FALSE)</f>
        <v>0</v>
      </c>
      <c r="R2419" s="1">
        <f>VLOOKUP(A2419,'ADM Details FY17'!$A$3:$W$3515,23,FALSE)</f>
        <v>0</v>
      </c>
      <c r="S2419" s="1">
        <f>VLOOKUP(A2419,'ADM Details FY17'!$A$3:$X$3515,24,FALSE)</f>
        <v>0</v>
      </c>
      <c r="T2419" s="1">
        <f>VLOOKUP(A2419,'ADM Details FY17'!$A$3:$Y$3515,25,FALSE)</f>
        <v>0</v>
      </c>
      <c r="U2419" s="1">
        <f>VLOOKUP(A2419,'ADM Details FY17'!$A$3:$AA$3515,27,FALSE)</f>
        <v>0</v>
      </c>
      <c r="V2419" s="1">
        <f>IFERROR(VLOOKUP(C2419,'eindex _tget pp '!$A$4:$E$615,5,FALSE),0)</f>
        <v>195.16110414154781</v>
      </c>
      <c r="W2419" s="31">
        <f>IFERROR(VLOOKUP(C2419,'eindex _tget pp '!$A$4:$F$615,6,FALSE),0)</f>
        <v>1.2931511515</v>
      </c>
      <c r="X2419" s="4">
        <f>IFERROR(VLOOKUP(B2419,'eschools 16'!$A$2:$F$25,6,FALSE),1)</f>
        <v>1</v>
      </c>
      <c r="Y2419" s="1">
        <f t="shared" si="185"/>
        <v>62.94</v>
      </c>
      <c r="Z2419" s="1">
        <f t="shared" si="186"/>
        <v>453.74</v>
      </c>
      <c r="AA2419" s="31">
        <f>IFERROR(VLOOKUP(C2419,'eindex _tget pp '!$A$4:$G$615,7,FALSE),0)</f>
        <v>0.46646849499999998</v>
      </c>
      <c r="AB2419" s="1">
        <f>VLOOKUP(A2419,'ADM Details FY17'!$A$3:$AB$3515,28,FALSE)</f>
        <v>0</v>
      </c>
      <c r="AC2419" s="1">
        <f t="shared" si="187"/>
        <v>0</v>
      </c>
      <c r="AD2419" s="1">
        <f t="shared" si="188"/>
        <v>1.29</v>
      </c>
      <c r="AE2419" s="1">
        <f t="shared" si="189"/>
        <v>193.5</v>
      </c>
    </row>
    <row r="2420" spans="1:31" x14ac:dyDescent="0.25">
      <c r="A2420" t="str">
        <f>B2420&amp;"-"&amp;COUNTIF($B$3:B2420,B2420)</f>
        <v>621-8</v>
      </c>
      <c r="B2420">
        <v>621</v>
      </c>
      <c r="C2420" s="18">
        <f>VLOOKUP(A2420,'ADM Details FY17'!$A$3:$D$3515,4,FALSE)</f>
        <v>43802</v>
      </c>
      <c r="D2420" s="1">
        <f>VLOOKUP(A2420,'ADM Details FY17'!$A$3:$E$3515,5,FALSE)</f>
        <v>4.4400000000000004</v>
      </c>
      <c r="E2420" s="1">
        <f>VLOOKUP(A2420,'ADM Details FY17'!$A$3:$F$3515,6,FALSE)</f>
        <v>0</v>
      </c>
      <c r="F2420" s="1">
        <f>VLOOKUP(A2420,'ADM Details FY17'!$A$3:$G$3515,7,FALSE)</f>
        <v>0</v>
      </c>
      <c r="G2420" s="1">
        <f>VLOOKUP(A2420,'ADM Details FY17'!$A$3:$H$3515,8,FALSE)</f>
        <v>1.06</v>
      </c>
      <c r="H2420" s="1">
        <f>VLOOKUP(A2420,'ADM Details FY17'!$A$3:$I$3515,9,FALSE)</f>
        <v>0</v>
      </c>
      <c r="I2420" s="1">
        <f>VLOOKUP(A2420,'ADM Details FY17'!$A$3:$J$3517,10,FALSE)</f>
        <v>0</v>
      </c>
      <c r="J2420" s="1">
        <f>VLOOKUP(A2420,'ADM Details FY17'!$A$3:$K$3515,11,FALSE)</f>
        <v>0</v>
      </c>
      <c r="K2420" s="1">
        <f>VLOOKUP(A2420,'ADM Details FY17'!$A$3:$M$3515,13,FALSE)</f>
        <v>4.4400000000000004</v>
      </c>
      <c r="L2420" s="1">
        <f>VLOOKUP(A2420,'ADM Details FY17'!$A$3:$O$3515,15,FALSE)</f>
        <v>0</v>
      </c>
      <c r="M2420" s="1">
        <f>VLOOKUP(A2420,'ADM Details FY17'!$A$3:$P$3515,16,FALSE)</f>
        <v>0</v>
      </c>
      <c r="N2420" s="1">
        <f>VLOOKUP(A2420,'ADM Details FY17'!$A$3:$Q$3515,17,FALSE)</f>
        <v>0</v>
      </c>
      <c r="O2420" s="1">
        <f>VLOOKUP(A2420,'ADM Details FY17'!$A$3:$S$3515,19,FALSE)</f>
        <v>0</v>
      </c>
      <c r="P2420" s="1">
        <f>VLOOKUP(A2420,'ADM Details FY17'!$A$3:$U$3515,21,FALSE)</f>
        <v>0</v>
      </c>
      <c r="Q2420" s="1">
        <f>VLOOKUP(A2420,'ADM Details FY17'!$A$3:$V$3515,22,FALSE)</f>
        <v>0</v>
      </c>
      <c r="R2420" s="1">
        <f>VLOOKUP(A2420,'ADM Details FY17'!$A$3:$W$3515,23,FALSE)</f>
        <v>0</v>
      </c>
      <c r="S2420" s="1">
        <f>VLOOKUP(A2420,'ADM Details FY17'!$A$3:$X$3515,24,FALSE)</f>
        <v>0</v>
      </c>
      <c r="T2420" s="1">
        <f>VLOOKUP(A2420,'ADM Details FY17'!$A$3:$Y$3515,25,FALSE)</f>
        <v>0</v>
      </c>
      <c r="U2420" s="1">
        <f>VLOOKUP(A2420,'ADM Details FY17'!$A$3:$AA$3515,27,FALSE)</f>
        <v>0</v>
      </c>
      <c r="V2420" s="1">
        <f>IFERROR(VLOOKUP(C2420,'eindex _tget pp '!$A$4:$E$615,5,FALSE),0)</f>
        <v>454.00578141101448</v>
      </c>
      <c r="W2420" s="31">
        <f>IFERROR(VLOOKUP(C2420,'eindex _tget pp '!$A$4:$F$615,6,FALSE),0)</f>
        <v>3.6729279115</v>
      </c>
      <c r="X2420" s="4">
        <f>IFERROR(VLOOKUP(B2420,'eschools 16'!$A$2:$F$25,6,FALSE),1)</f>
        <v>1</v>
      </c>
      <c r="Y2420" s="1">
        <f t="shared" si="185"/>
        <v>503.95</v>
      </c>
      <c r="Z2420" s="1">
        <f t="shared" si="186"/>
        <v>4435.72</v>
      </c>
      <c r="AA2420" s="31">
        <f>IFERROR(VLOOKUP(C2420,'eindex _tget pp '!$A$4:$G$615,7,FALSE),0)</f>
        <v>0.53438618000000004</v>
      </c>
      <c r="AB2420" s="1">
        <f>VLOOKUP(A2420,'ADM Details FY17'!$A$3:$AB$3515,28,FALSE)</f>
        <v>0</v>
      </c>
      <c r="AC2420" s="1">
        <f t="shared" si="187"/>
        <v>0</v>
      </c>
      <c r="AD2420" s="1">
        <f t="shared" si="188"/>
        <v>4.4400000000000004</v>
      </c>
      <c r="AE2420" s="1">
        <f t="shared" si="189"/>
        <v>666.00000000000011</v>
      </c>
    </row>
    <row r="2421" spans="1:31" x14ac:dyDescent="0.25">
      <c r="A2421" t="str">
        <f>B2421&amp;"-"&amp;COUNTIF($B$3:B2421,B2421)</f>
        <v>621-9</v>
      </c>
      <c r="B2421">
        <v>621</v>
      </c>
      <c r="C2421" s="18">
        <f>VLOOKUP(A2421,'ADM Details FY17'!$A$3:$D$3515,4,FALSE)</f>
        <v>43844</v>
      </c>
      <c r="D2421" s="1">
        <f>VLOOKUP(A2421,'ADM Details FY17'!$A$3:$E$3515,5,FALSE)</f>
        <v>73.78</v>
      </c>
      <c r="E2421" s="1">
        <f>VLOOKUP(A2421,'ADM Details FY17'!$A$3:$F$3515,6,FALSE)</f>
        <v>0</v>
      </c>
      <c r="F2421" s="1">
        <f>VLOOKUP(A2421,'ADM Details FY17'!$A$3:$G$3515,7,FALSE)</f>
        <v>36.92</v>
      </c>
      <c r="G2421" s="1">
        <f>VLOOKUP(A2421,'ADM Details FY17'!$A$3:$H$3515,8,FALSE)</f>
        <v>13.67</v>
      </c>
      <c r="H2421" s="1">
        <f>VLOOKUP(A2421,'ADM Details FY17'!$A$3:$I$3515,9,FALSE)</f>
        <v>0</v>
      </c>
      <c r="I2421" s="1">
        <f>VLOOKUP(A2421,'ADM Details FY17'!$A$3:$J$3517,10,FALSE)</f>
        <v>0</v>
      </c>
      <c r="J2421" s="1">
        <f>VLOOKUP(A2421,'ADM Details FY17'!$A$3:$K$3515,11,FALSE)</f>
        <v>5.31</v>
      </c>
      <c r="K2421" s="1">
        <f>VLOOKUP(A2421,'ADM Details FY17'!$A$3:$M$3515,13,FALSE)</f>
        <v>61.21</v>
      </c>
      <c r="L2421" s="1">
        <f>VLOOKUP(A2421,'ADM Details FY17'!$A$3:$O$3515,15,FALSE)</f>
        <v>0</v>
      </c>
      <c r="M2421" s="1">
        <f>VLOOKUP(A2421,'ADM Details FY17'!$A$3:$P$3515,16,FALSE)</f>
        <v>0</v>
      </c>
      <c r="N2421" s="1">
        <f>VLOOKUP(A2421,'ADM Details FY17'!$A$3:$Q$3515,17,FALSE)</f>
        <v>0</v>
      </c>
      <c r="O2421" s="1">
        <f>VLOOKUP(A2421,'ADM Details FY17'!$A$3:$S$3515,19,FALSE)</f>
        <v>0</v>
      </c>
      <c r="P2421" s="1">
        <f>VLOOKUP(A2421,'ADM Details FY17'!$A$3:$U$3515,21,FALSE)</f>
        <v>0</v>
      </c>
      <c r="Q2421" s="1">
        <f>VLOOKUP(A2421,'ADM Details FY17'!$A$3:$V$3515,22,FALSE)</f>
        <v>0</v>
      </c>
      <c r="R2421" s="1">
        <f>VLOOKUP(A2421,'ADM Details FY17'!$A$3:$W$3515,23,FALSE)</f>
        <v>5.42</v>
      </c>
      <c r="S2421" s="1">
        <f>VLOOKUP(A2421,'ADM Details FY17'!$A$3:$X$3515,24,FALSE)</f>
        <v>0</v>
      </c>
      <c r="T2421" s="1">
        <f>VLOOKUP(A2421,'ADM Details FY17'!$A$3:$Y$3515,25,FALSE)</f>
        <v>0</v>
      </c>
      <c r="U2421" s="1">
        <f>VLOOKUP(A2421,'ADM Details FY17'!$A$3:$AA$3515,27,FALSE)</f>
        <v>0</v>
      </c>
      <c r="V2421" s="1">
        <f>IFERROR(VLOOKUP(C2421,'eindex _tget pp '!$A$4:$E$615,5,FALSE),0)</f>
        <v>1635.2245477017691</v>
      </c>
      <c r="W2421" s="31">
        <f>IFERROR(VLOOKUP(C2421,'eindex _tget pp '!$A$4:$F$615,6,FALSE),0)</f>
        <v>3.3804575904999998</v>
      </c>
      <c r="X2421" s="4">
        <f>IFERROR(VLOOKUP(B2421,'eschools 16'!$A$2:$F$25,6,FALSE),1)</f>
        <v>1</v>
      </c>
      <c r="Y2421" s="1">
        <f t="shared" si="185"/>
        <v>30161.72</v>
      </c>
      <c r="Z2421" s="1">
        <f t="shared" si="186"/>
        <v>56281.64</v>
      </c>
      <c r="AA2421" s="31">
        <f>IFERROR(VLOOKUP(C2421,'eindex _tget pp '!$A$4:$G$615,7,FALSE),0)</f>
        <v>0.84118838500000004</v>
      </c>
      <c r="AB2421" s="1">
        <f>VLOOKUP(A2421,'ADM Details FY17'!$A$3:$AB$3515,28,FALSE)</f>
        <v>0</v>
      </c>
      <c r="AC2421" s="1">
        <f t="shared" si="187"/>
        <v>0</v>
      </c>
      <c r="AD2421" s="1">
        <f t="shared" si="188"/>
        <v>73.78</v>
      </c>
      <c r="AE2421" s="1">
        <f t="shared" si="189"/>
        <v>11067</v>
      </c>
    </row>
    <row r="2422" spans="1:31" x14ac:dyDescent="0.25">
      <c r="A2422" t="str">
        <f>B2422&amp;"-"&amp;COUNTIF($B$3:B2422,B2422)</f>
        <v>621-10</v>
      </c>
      <c r="B2422">
        <v>621</v>
      </c>
      <c r="C2422" s="18">
        <f>VLOOKUP(A2422,'ADM Details FY17'!$A$3:$D$3515,4,FALSE)</f>
        <v>47027</v>
      </c>
      <c r="D2422" s="1">
        <f>VLOOKUP(A2422,'ADM Details FY17'!$A$3:$E$3515,5,FALSE)</f>
        <v>0.98</v>
      </c>
      <c r="E2422" s="1">
        <f>VLOOKUP(A2422,'ADM Details FY17'!$A$3:$F$3515,6,FALSE)</f>
        <v>0</v>
      </c>
      <c r="F2422" s="1">
        <f>VLOOKUP(A2422,'ADM Details FY17'!$A$3:$G$3515,7,FALSE)</f>
        <v>0</v>
      </c>
      <c r="G2422" s="1">
        <f>VLOOKUP(A2422,'ADM Details FY17'!$A$3:$H$3515,8,FALSE)</f>
        <v>0</v>
      </c>
      <c r="H2422" s="1">
        <f>VLOOKUP(A2422,'ADM Details FY17'!$A$3:$I$3515,9,FALSE)</f>
        <v>0</v>
      </c>
      <c r="I2422" s="1">
        <f>VLOOKUP(A2422,'ADM Details FY17'!$A$3:$J$3517,10,FALSE)</f>
        <v>0</v>
      </c>
      <c r="J2422" s="1">
        <f>VLOOKUP(A2422,'ADM Details FY17'!$A$3:$K$3515,11,FALSE)</f>
        <v>0.94</v>
      </c>
      <c r="K2422" s="1">
        <f>VLOOKUP(A2422,'ADM Details FY17'!$A$3:$M$3515,13,FALSE)</f>
        <v>0.98</v>
      </c>
      <c r="L2422" s="1">
        <f>VLOOKUP(A2422,'ADM Details FY17'!$A$3:$O$3515,15,FALSE)</f>
        <v>0</v>
      </c>
      <c r="M2422" s="1">
        <f>VLOOKUP(A2422,'ADM Details FY17'!$A$3:$P$3515,16,FALSE)</f>
        <v>0</v>
      </c>
      <c r="N2422" s="1">
        <f>VLOOKUP(A2422,'ADM Details FY17'!$A$3:$Q$3515,17,FALSE)</f>
        <v>0</v>
      </c>
      <c r="O2422" s="1">
        <f>VLOOKUP(A2422,'ADM Details FY17'!$A$3:$S$3515,19,FALSE)</f>
        <v>0</v>
      </c>
      <c r="P2422" s="1">
        <f>VLOOKUP(A2422,'ADM Details FY17'!$A$3:$U$3515,21,FALSE)</f>
        <v>0</v>
      </c>
      <c r="Q2422" s="1">
        <f>VLOOKUP(A2422,'ADM Details FY17'!$A$3:$V$3515,22,FALSE)</f>
        <v>0</v>
      </c>
      <c r="R2422" s="1">
        <f>VLOOKUP(A2422,'ADM Details FY17'!$A$3:$W$3515,23,FALSE)</f>
        <v>0</v>
      </c>
      <c r="S2422" s="1">
        <f>VLOOKUP(A2422,'ADM Details FY17'!$A$3:$X$3515,24,FALSE)</f>
        <v>0</v>
      </c>
      <c r="T2422" s="1">
        <f>VLOOKUP(A2422,'ADM Details FY17'!$A$3:$Y$3515,25,FALSE)</f>
        <v>0</v>
      </c>
      <c r="U2422" s="1">
        <f>VLOOKUP(A2422,'ADM Details FY17'!$A$3:$AA$3515,27,FALSE)</f>
        <v>0</v>
      </c>
      <c r="V2422" s="1">
        <f>IFERROR(VLOOKUP(C2422,'eindex _tget pp '!$A$4:$E$615,5,FALSE),0)</f>
        <v>0</v>
      </c>
      <c r="W2422" s="31">
        <f>IFERROR(VLOOKUP(C2422,'eindex _tget pp '!$A$4:$F$615,6,FALSE),0)</f>
        <v>9.4266410999999994E-2</v>
      </c>
      <c r="X2422" s="4">
        <f>IFERROR(VLOOKUP(B2422,'eschools 16'!$A$2:$F$25,6,FALSE),1)</f>
        <v>1</v>
      </c>
      <c r="Y2422" s="1">
        <f t="shared" si="185"/>
        <v>0</v>
      </c>
      <c r="Z2422" s="1">
        <f t="shared" si="186"/>
        <v>25.13</v>
      </c>
      <c r="AA2422" s="31">
        <f>IFERROR(VLOOKUP(C2422,'eindex _tget pp '!$A$4:$G$615,7,FALSE),0)</f>
        <v>0.22631918000000001</v>
      </c>
      <c r="AB2422" s="1">
        <f>VLOOKUP(A2422,'ADM Details FY17'!$A$3:$AB$3515,28,FALSE)</f>
        <v>0</v>
      </c>
      <c r="AC2422" s="1">
        <f t="shared" si="187"/>
        <v>0</v>
      </c>
      <c r="AD2422" s="1">
        <f t="shared" si="188"/>
        <v>0.98</v>
      </c>
      <c r="AE2422" s="1">
        <f t="shared" si="189"/>
        <v>147</v>
      </c>
    </row>
    <row r="2423" spans="1:31" x14ac:dyDescent="0.25">
      <c r="A2423" t="str">
        <f>B2423&amp;"-"&amp;COUNTIF($B$3:B2423,B2423)</f>
        <v>621-11</v>
      </c>
      <c r="B2423">
        <v>621</v>
      </c>
      <c r="C2423" s="18">
        <f>VLOOKUP(A2423,'ADM Details FY17'!$A$3:$D$3515,4,FALSE)</f>
        <v>50328</v>
      </c>
      <c r="D2423" s="1">
        <f>VLOOKUP(A2423,'ADM Details FY17'!$A$3:$E$3515,5,FALSE)</f>
        <v>0.92</v>
      </c>
      <c r="E2423" s="1">
        <f>VLOOKUP(A2423,'ADM Details FY17'!$A$3:$F$3515,6,FALSE)</f>
        <v>0</v>
      </c>
      <c r="F2423" s="1">
        <f>VLOOKUP(A2423,'ADM Details FY17'!$A$3:$G$3515,7,FALSE)</f>
        <v>0</v>
      </c>
      <c r="G2423" s="1">
        <f>VLOOKUP(A2423,'ADM Details FY17'!$A$3:$H$3515,8,FALSE)</f>
        <v>0.9</v>
      </c>
      <c r="H2423" s="1">
        <f>VLOOKUP(A2423,'ADM Details FY17'!$A$3:$I$3515,9,FALSE)</f>
        <v>0</v>
      </c>
      <c r="I2423" s="1">
        <f>VLOOKUP(A2423,'ADM Details FY17'!$A$3:$J$3517,10,FALSE)</f>
        <v>0</v>
      </c>
      <c r="J2423" s="1">
        <f>VLOOKUP(A2423,'ADM Details FY17'!$A$3:$K$3515,11,FALSE)</f>
        <v>0</v>
      </c>
      <c r="K2423" s="1">
        <f>VLOOKUP(A2423,'ADM Details FY17'!$A$3:$M$3515,13,FALSE)</f>
        <v>0.92</v>
      </c>
      <c r="L2423" s="1">
        <f>VLOOKUP(A2423,'ADM Details FY17'!$A$3:$O$3515,15,FALSE)</f>
        <v>0</v>
      </c>
      <c r="M2423" s="1">
        <f>VLOOKUP(A2423,'ADM Details FY17'!$A$3:$P$3515,16,FALSE)</f>
        <v>0</v>
      </c>
      <c r="N2423" s="1">
        <f>VLOOKUP(A2423,'ADM Details FY17'!$A$3:$Q$3515,17,FALSE)</f>
        <v>0</v>
      </c>
      <c r="O2423" s="1">
        <f>VLOOKUP(A2423,'ADM Details FY17'!$A$3:$S$3515,19,FALSE)</f>
        <v>0</v>
      </c>
      <c r="P2423" s="1">
        <f>VLOOKUP(A2423,'ADM Details FY17'!$A$3:$U$3515,21,FALSE)</f>
        <v>0</v>
      </c>
      <c r="Q2423" s="1">
        <f>VLOOKUP(A2423,'ADM Details FY17'!$A$3:$V$3515,22,FALSE)</f>
        <v>0</v>
      </c>
      <c r="R2423" s="1">
        <f>VLOOKUP(A2423,'ADM Details FY17'!$A$3:$W$3515,23,FALSE)</f>
        <v>0</v>
      </c>
      <c r="S2423" s="1">
        <f>VLOOKUP(A2423,'ADM Details FY17'!$A$3:$X$3515,24,FALSE)</f>
        <v>0</v>
      </c>
      <c r="T2423" s="1">
        <f>VLOOKUP(A2423,'ADM Details FY17'!$A$3:$Y$3515,25,FALSE)</f>
        <v>0</v>
      </c>
      <c r="U2423" s="1">
        <f>VLOOKUP(A2423,'ADM Details FY17'!$A$3:$AA$3515,27,FALSE)</f>
        <v>0</v>
      </c>
      <c r="V2423" s="1">
        <f>IFERROR(VLOOKUP(C2423,'eindex _tget pp '!$A$4:$E$615,5,FALSE),0)</f>
        <v>0</v>
      </c>
      <c r="W2423" s="31">
        <f>IFERROR(VLOOKUP(C2423,'eindex _tget pp '!$A$4:$F$615,6,FALSE),0)</f>
        <v>0.12351282230000001</v>
      </c>
      <c r="X2423" s="4">
        <f>IFERROR(VLOOKUP(B2423,'eschools 16'!$A$2:$F$25,6,FALSE),1)</f>
        <v>1</v>
      </c>
      <c r="Y2423" s="1">
        <f t="shared" si="185"/>
        <v>0</v>
      </c>
      <c r="Z2423" s="1">
        <f t="shared" si="186"/>
        <v>30.91</v>
      </c>
      <c r="AA2423" s="31">
        <f>IFERROR(VLOOKUP(C2423,'eindex _tget pp '!$A$4:$G$615,7,FALSE),0)</f>
        <v>0.206968337</v>
      </c>
      <c r="AB2423" s="1">
        <f>VLOOKUP(A2423,'ADM Details FY17'!$A$3:$AB$3515,28,FALSE)</f>
        <v>0</v>
      </c>
      <c r="AC2423" s="1">
        <f t="shared" si="187"/>
        <v>0</v>
      </c>
      <c r="AD2423" s="1">
        <f t="shared" si="188"/>
        <v>0.92</v>
      </c>
      <c r="AE2423" s="1">
        <f t="shared" si="189"/>
        <v>138</v>
      </c>
    </row>
    <row r="2424" spans="1:31" x14ac:dyDescent="0.25">
      <c r="A2424" t="str">
        <f>B2424&amp;"-"&amp;COUNTIF($B$3:B2424,B2424)</f>
        <v>621-12</v>
      </c>
      <c r="B2424">
        <v>621</v>
      </c>
      <c r="C2424" s="18">
        <f>VLOOKUP(A2424,'ADM Details FY17'!$A$3:$D$3515,4,FALSE)</f>
        <v>43968</v>
      </c>
      <c r="D2424" s="1">
        <f>VLOOKUP(A2424,'ADM Details FY17'!$A$3:$E$3515,5,FALSE)</f>
        <v>2</v>
      </c>
      <c r="E2424" s="1">
        <f>VLOOKUP(A2424,'ADM Details FY17'!$A$3:$F$3515,6,FALSE)</f>
        <v>0</v>
      </c>
      <c r="F2424" s="1">
        <f>VLOOKUP(A2424,'ADM Details FY17'!$A$3:$G$3515,7,FALSE)</f>
        <v>0</v>
      </c>
      <c r="G2424" s="1">
        <f>VLOOKUP(A2424,'ADM Details FY17'!$A$3:$H$3515,8,FALSE)</f>
        <v>1</v>
      </c>
      <c r="H2424" s="1">
        <f>VLOOKUP(A2424,'ADM Details FY17'!$A$3:$I$3515,9,FALSE)</f>
        <v>0</v>
      </c>
      <c r="I2424" s="1">
        <f>VLOOKUP(A2424,'ADM Details FY17'!$A$3:$J$3517,10,FALSE)</f>
        <v>0</v>
      </c>
      <c r="J2424" s="1">
        <f>VLOOKUP(A2424,'ADM Details FY17'!$A$3:$K$3515,11,FALSE)</f>
        <v>1</v>
      </c>
      <c r="K2424" s="1">
        <f>VLOOKUP(A2424,'ADM Details FY17'!$A$3:$M$3515,13,FALSE)</f>
        <v>1</v>
      </c>
      <c r="L2424" s="1">
        <f>VLOOKUP(A2424,'ADM Details FY17'!$A$3:$O$3515,15,FALSE)</f>
        <v>0</v>
      </c>
      <c r="M2424" s="1">
        <f>VLOOKUP(A2424,'ADM Details FY17'!$A$3:$P$3515,16,FALSE)</f>
        <v>0</v>
      </c>
      <c r="N2424" s="1">
        <f>VLOOKUP(A2424,'ADM Details FY17'!$A$3:$Q$3515,17,FALSE)</f>
        <v>0</v>
      </c>
      <c r="O2424" s="1">
        <f>VLOOKUP(A2424,'ADM Details FY17'!$A$3:$S$3515,19,FALSE)</f>
        <v>0</v>
      </c>
      <c r="P2424" s="1">
        <f>VLOOKUP(A2424,'ADM Details FY17'!$A$3:$U$3515,21,FALSE)</f>
        <v>0</v>
      </c>
      <c r="Q2424" s="1">
        <f>VLOOKUP(A2424,'ADM Details FY17'!$A$3:$V$3515,22,FALSE)</f>
        <v>0</v>
      </c>
      <c r="R2424" s="1">
        <f>VLOOKUP(A2424,'ADM Details FY17'!$A$3:$W$3515,23,FALSE)</f>
        <v>0</v>
      </c>
      <c r="S2424" s="1">
        <f>VLOOKUP(A2424,'ADM Details FY17'!$A$3:$X$3515,24,FALSE)</f>
        <v>0</v>
      </c>
      <c r="T2424" s="1">
        <f>VLOOKUP(A2424,'ADM Details FY17'!$A$3:$Y$3515,25,FALSE)</f>
        <v>0</v>
      </c>
      <c r="U2424" s="1">
        <f>VLOOKUP(A2424,'ADM Details FY17'!$A$3:$AA$3515,27,FALSE)</f>
        <v>0</v>
      </c>
      <c r="V2424" s="1">
        <f>IFERROR(VLOOKUP(C2424,'eindex _tget pp '!$A$4:$E$615,5,FALSE),0)</f>
        <v>280.02811566539827</v>
      </c>
      <c r="W2424" s="31">
        <f>IFERROR(VLOOKUP(C2424,'eindex _tget pp '!$A$4:$F$615,6,FALSE),0)</f>
        <v>1.0261045919</v>
      </c>
      <c r="X2424" s="4">
        <f>IFERROR(VLOOKUP(B2424,'eschools 16'!$A$2:$F$25,6,FALSE),1)</f>
        <v>1</v>
      </c>
      <c r="Y2424" s="1">
        <f t="shared" si="185"/>
        <v>140.01</v>
      </c>
      <c r="Z2424" s="1">
        <f t="shared" si="186"/>
        <v>279.10000000000002</v>
      </c>
      <c r="AA2424" s="31">
        <f>IFERROR(VLOOKUP(C2424,'eindex _tget pp '!$A$4:$G$615,7,FALSE),0)</f>
        <v>0.484240057</v>
      </c>
      <c r="AB2424" s="1">
        <f>VLOOKUP(A2424,'ADM Details FY17'!$A$3:$AB$3515,28,FALSE)</f>
        <v>0</v>
      </c>
      <c r="AC2424" s="1">
        <f t="shared" si="187"/>
        <v>0</v>
      </c>
      <c r="AD2424" s="1">
        <f t="shared" si="188"/>
        <v>2</v>
      </c>
      <c r="AE2424" s="1">
        <f t="shared" si="189"/>
        <v>300</v>
      </c>
    </row>
    <row r="2425" spans="1:31" x14ac:dyDescent="0.25">
      <c r="A2425" t="str">
        <f>B2425&amp;"-"&amp;COUNTIF($B$3:B2425,B2425)</f>
        <v>621-13</v>
      </c>
      <c r="B2425">
        <v>621</v>
      </c>
      <c r="C2425" s="18">
        <f>VLOOKUP(A2425,'ADM Details FY17'!$A$3:$D$3515,4,FALSE)</f>
        <v>46870</v>
      </c>
      <c r="D2425" s="1">
        <f>VLOOKUP(A2425,'ADM Details FY17'!$A$3:$E$3515,5,FALSE)</f>
        <v>0.54</v>
      </c>
      <c r="E2425" s="1">
        <f>VLOOKUP(A2425,'ADM Details FY17'!$A$3:$F$3515,6,FALSE)</f>
        <v>0</v>
      </c>
      <c r="F2425" s="1">
        <f>VLOOKUP(A2425,'ADM Details FY17'!$A$3:$G$3515,7,FALSE)</f>
        <v>0</v>
      </c>
      <c r="G2425" s="1">
        <f>VLOOKUP(A2425,'ADM Details FY17'!$A$3:$H$3515,8,FALSE)</f>
        <v>0</v>
      </c>
      <c r="H2425" s="1">
        <f>VLOOKUP(A2425,'ADM Details FY17'!$A$3:$I$3515,9,FALSE)</f>
        <v>0</v>
      </c>
      <c r="I2425" s="1">
        <f>VLOOKUP(A2425,'ADM Details FY17'!$A$3:$J$3517,10,FALSE)</f>
        <v>0</v>
      </c>
      <c r="J2425" s="1">
        <f>VLOOKUP(A2425,'ADM Details FY17'!$A$3:$K$3515,11,FALSE)</f>
        <v>0</v>
      </c>
      <c r="K2425" s="1">
        <f>VLOOKUP(A2425,'ADM Details FY17'!$A$3:$M$3515,13,FALSE)</f>
        <v>0.54</v>
      </c>
      <c r="L2425" s="1">
        <f>VLOOKUP(A2425,'ADM Details FY17'!$A$3:$O$3515,15,FALSE)</f>
        <v>0</v>
      </c>
      <c r="M2425" s="1">
        <f>VLOOKUP(A2425,'ADM Details FY17'!$A$3:$P$3515,16,FALSE)</f>
        <v>0</v>
      </c>
      <c r="N2425" s="1">
        <f>VLOOKUP(A2425,'ADM Details FY17'!$A$3:$Q$3515,17,FALSE)</f>
        <v>0</v>
      </c>
      <c r="O2425" s="1">
        <f>VLOOKUP(A2425,'ADM Details FY17'!$A$3:$S$3515,19,FALSE)</f>
        <v>0</v>
      </c>
      <c r="P2425" s="1">
        <f>VLOOKUP(A2425,'ADM Details FY17'!$A$3:$U$3515,21,FALSE)</f>
        <v>0</v>
      </c>
      <c r="Q2425" s="1">
        <f>VLOOKUP(A2425,'ADM Details FY17'!$A$3:$V$3515,22,FALSE)</f>
        <v>0</v>
      </c>
      <c r="R2425" s="1">
        <f>VLOOKUP(A2425,'ADM Details FY17'!$A$3:$W$3515,23,FALSE)</f>
        <v>0</v>
      </c>
      <c r="S2425" s="1">
        <f>VLOOKUP(A2425,'ADM Details FY17'!$A$3:$X$3515,24,FALSE)</f>
        <v>0</v>
      </c>
      <c r="T2425" s="1">
        <f>VLOOKUP(A2425,'ADM Details FY17'!$A$3:$Y$3515,25,FALSE)</f>
        <v>0</v>
      </c>
      <c r="U2425" s="1">
        <f>VLOOKUP(A2425,'ADM Details FY17'!$A$3:$AA$3515,27,FALSE)</f>
        <v>0</v>
      </c>
      <c r="V2425" s="1">
        <f>IFERROR(VLOOKUP(C2425,'eindex _tget pp '!$A$4:$E$615,5,FALSE),0)</f>
        <v>479.09340407687415</v>
      </c>
      <c r="W2425" s="31">
        <f>IFERROR(VLOOKUP(C2425,'eindex _tget pp '!$A$4:$F$615,6,FALSE),0)</f>
        <v>0.43881351089999998</v>
      </c>
      <c r="X2425" s="4">
        <f>IFERROR(VLOOKUP(B2425,'eschools 16'!$A$2:$F$25,6,FALSE),1)</f>
        <v>1</v>
      </c>
      <c r="Y2425" s="1">
        <f t="shared" si="185"/>
        <v>64.680000000000007</v>
      </c>
      <c r="Z2425" s="1">
        <f t="shared" si="186"/>
        <v>64.45</v>
      </c>
      <c r="AA2425" s="31">
        <f>IFERROR(VLOOKUP(C2425,'eindex _tget pp '!$A$4:$G$615,7,FALSE),0)</f>
        <v>0.49577104900000002</v>
      </c>
      <c r="AB2425" s="1">
        <f>VLOOKUP(A2425,'ADM Details FY17'!$A$3:$AB$3515,28,FALSE)</f>
        <v>0</v>
      </c>
      <c r="AC2425" s="1">
        <f t="shared" si="187"/>
        <v>0</v>
      </c>
      <c r="AD2425" s="1">
        <f t="shared" si="188"/>
        <v>0.54</v>
      </c>
      <c r="AE2425" s="1">
        <f t="shared" si="189"/>
        <v>81</v>
      </c>
    </row>
    <row r="2426" spans="1:31" x14ac:dyDescent="0.25">
      <c r="A2426" t="str">
        <f>B2426&amp;"-"&amp;COUNTIF($B$3:B2426,B2426)</f>
        <v>621-14</v>
      </c>
      <c r="B2426">
        <v>621</v>
      </c>
      <c r="C2426" s="18">
        <f>VLOOKUP(A2426,'ADM Details FY17'!$A$3:$D$3515,4,FALSE)</f>
        <v>48942</v>
      </c>
      <c r="D2426" s="1">
        <f>VLOOKUP(A2426,'ADM Details FY17'!$A$3:$E$3515,5,FALSE)</f>
        <v>0.18</v>
      </c>
      <c r="E2426" s="1">
        <f>VLOOKUP(A2426,'ADM Details FY17'!$A$3:$F$3515,6,FALSE)</f>
        <v>0</v>
      </c>
      <c r="F2426" s="1">
        <f>VLOOKUP(A2426,'ADM Details FY17'!$A$3:$G$3515,7,FALSE)</f>
        <v>0</v>
      </c>
      <c r="G2426" s="1">
        <f>VLOOKUP(A2426,'ADM Details FY17'!$A$3:$H$3515,8,FALSE)</f>
        <v>0</v>
      </c>
      <c r="H2426" s="1">
        <f>VLOOKUP(A2426,'ADM Details FY17'!$A$3:$I$3515,9,FALSE)</f>
        <v>0</v>
      </c>
      <c r="I2426" s="1">
        <f>VLOOKUP(A2426,'ADM Details FY17'!$A$3:$J$3517,10,FALSE)</f>
        <v>0</v>
      </c>
      <c r="J2426" s="1">
        <f>VLOOKUP(A2426,'ADM Details FY17'!$A$3:$K$3515,11,FALSE)</f>
        <v>0</v>
      </c>
      <c r="K2426" s="1">
        <f>VLOOKUP(A2426,'ADM Details FY17'!$A$3:$M$3515,13,FALSE)</f>
        <v>0.18</v>
      </c>
      <c r="L2426" s="1">
        <f>VLOOKUP(A2426,'ADM Details FY17'!$A$3:$O$3515,15,FALSE)</f>
        <v>0</v>
      </c>
      <c r="M2426" s="1">
        <f>VLOOKUP(A2426,'ADM Details FY17'!$A$3:$P$3515,16,FALSE)</f>
        <v>0</v>
      </c>
      <c r="N2426" s="1">
        <f>VLOOKUP(A2426,'ADM Details FY17'!$A$3:$Q$3515,17,FALSE)</f>
        <v>0</v>
      </c>
      <c r="O2426" s="1">
        <f>VLOOKUP(A2426,'ADM Details FY17'!$A$3:$S$3515,19,FALSE)</f>
        <v>0</v>
      </c>
      <c r="P2426" s="1">
        <f>VLOOKUP(A2426,'ADM Details FY17'!$A$3:$U$3515,21,FALSE)</f>
        <v>0</v>
      </c>
      <c r="Q2426" s="1">
        <f>VLOOKUP(A2426,'ADM Details FY17'!$A$3:$V$3515,22,FALSE)</f>
        <v>0</v>
      </c>
      <c r="R2426" s="1">
        <f>VLOOKUP(A2426,'ADM Details FY17'!$A$3:$W$3515,23,FALSE)</f>
        <v>0</v>
      </c>
      <c r="S2426" s="1">
        <f>VLOOKUP(A2426,'ADM Details FY17'!$A$3:$X$3515,24,FALSE)</f>
        <v>0</v>
      </c>
      <c r="T2426" s="1">
        <f>VLOOKUP(A2426,'ADM Details FY17'!$A$3:$Y$3515,25,FALSE)</f>
        <v>0</v>
      </c>
      <c r="U2426" s="1">
        <f>VLOOKUP(A2426,'ADM Details FY17'!$A$3:$AA$3515,27,FALSE)</f>
        <v>0</v>
      </c>
      <c r="V2426" s="1">
        <f>IFERROR(VLOOKUP(C2426,'eindex _tget pp '!$A$4:$E$615,5,FALSE),0)</f>
        <v>259.33274160749403</v>
      </c>
      <c r="W2426" s="31">
        <f>IFERROR(VLOOKUP(C2426,'eindex _tget pp '!$A$4:$F$615,6,FALSE),0)</f>
        <v>0.34743390260000001</v>
      </c>
      <c r="X2426" s="4">
        <f>IFERROR(VLOOKUP(B2426,'eschools 16'!$A$2:$F$25,6,FALSE),1)</f>
        <v>1</v>
      </c>
      <c r="Y2426" s="1">
        <f t="shared" si="185"/>
        <v>11.67</v>
      </c>
      <c r="Z2426" s="1">
        <f t="shared" si="186"/>
        <v>17.010000000000002</v>
      </c>
      <c r="AA2426" s="31">
        <f>IFERROR(VLOOKUP(C2426,'eindex _tget pp '!$A$4:$G$615,7,FALSE),0)</f>
        <v>0.53650382399999996</v>
      </c>
      <c r="AB2426" s="1">
        <f>VLOOKUP(A2426,'ADM Details FY17'!$A$3:$AB$3515,28,FALSE)</f>
        <v>0</v>
      </c>
      <c r="AC2426" s="1">
        <f t="shared" si="187"/>
        <v>0</v>
      </c>
      <c r="AD2426" s="1">
        <f t="shared" si="188"/>
        <v>0.18</v>
      </c>
      <c r="AE2426" s="1">
        <f t="shared" si="189"/>
        <v>27</v>
      </c>
    </row>
    <row r="2427" spans="1:31" x14ac:dyDescent="0.25">
      <c r="A2427" t="str">
        <f>B2427&amp;"-"&amp;COUNTIF($B$3:B2427,B2427)</f>
        <v>621-15</v>
      </c>
      <c r="B2427">
        <v>621</v>
      </c>
      <c r="C2427" s="18">
        <f>VLOOKUP(A2427,'ADM Details FY17'!$A$3:$D$3515,4,FALSE)</f>
        <v>44099</v>
      </c>
      <c r="D2427" s="1">
        <f>VLOOKUP(A2427,'ADM Details FY17'!$A$3:$E$3515,5,FALSE)</f>
        <v>0.28000000000000003</v>
      </c>
      <c r="E2427" s="1">
        <f>VLOOKUP(A2427,'ADM Details FY17'!$A$3:$F$3515,6,FALSE)</f>
        <v>0</v>
      </c>
      <c r="F2427" s="1">
        <f>VLOOKUP(A2427,'ADM Details FY17'!$A$3:$G$3515,7,FALSE)</f>
        <v>0</v>
      </c>
      <c r="G2427" s="1">
        <f>VLOOKUP(A2427,'ADM Details FY17'!$A$3:$H$3515,8,FALSE)</f>
        <v>0</v>
      </c>
      <c r="H2427" s="1">
        <f>VLOOKUP(A2427,'ADM Details FY17'!$A$3:$I$3515,9,FALSE)</f>
        <v>0</v>
      </c>
      <c r="I2427" s="1">
        <f>VLOOKUP(A2427,'ADM Details FY17'!$A$3:$J$3517,10,FALSE)</f>
        <v>0</v>
      </c>
      <c r="J2427" s="1">
        <f>VLOOKUP(A2427,'ADM Details FY17'!$A$3:$K$3515,11,FALSE)</f>
        <v>0</v>
      </c>
      <c r="K2427" s="1">
        <f>VLOOKUP(A2427,'ADM Details FY17'!$A$3:$M$3515,13,FALSE)</f>
        <v>0.28000000000000003</v>
      </c>
      <c r="L2427" s="1">
        <f>VLOOKUP(A2427,'ADM Details FY17'!$A$3:$O$3515,15,FALSE)</f>
        <v>0</v>
      </c>
      <c r="M2427" s="1">
        <f>VLOOKUP(A2427,'ADM Details FY17'!$A$3:$P$3515,16,FALSE)</f>
        <v>0</v>
      </c>
      <c r="N2427" s="1">
        <f>VLOOKUP(A2427,'ADM Details FY17'!$A$3:$Q$3515,17,FALSE)</f>
        <v>0</v>
      </c>
      <c r="O2427" s="1">
        <f>VLOOKUP(A2427,'ADM Details FY17'!$A$3:$S$3515,19,FALSE)</f>
        <v>0</v>
      </c>
      <c r="P2427" s="1">
        <f>VLOOKUP(A2427,'ADM Details FY17'!$A$3:$U$3515,21,FALSE)</f>
        <v>0</v>
      </c>
      <c r="Q2427" s="1">
        <f>VLOOKUP(A2427,'ADM Details FY17'!$A$3:$V$3515,22,FALSE)</f>
        <v>0</v>
      </c>
      <c r="R2427" s="1">
        <f>VLOOKUP(A2427,'ADM Details FY17'!$A$3:$W$3515,23,FALSE)</f>
        <v>0</v>
      </c>
      <c r="S2427" s="1">
        <f>VLOOKUP(A2427,'ADM Details FY17'!$A$3:$X$3515,24,FALSE)</f>
        <v>0</v>
      </c>
      <c r="T2427" s="1">
        <f>VLOOKUP(A2427,'ADM Details FY17'!$A$3:$Y$3515,25,FALSE)</f>
        <v>0</v>
      </c>
      <c r="U2427" s="1">
        <f>VLOOKUP(A2427,'ADM Details FY17'!$A$3:$AA$3515,27,FALSE)</f>
        <v>0</v>
      </c>
      <c r="V2427" s="1">
        <f>IFERROR(VLOOKUP(C2427,'eindex _tget pp '!$A$4:$E$615,5,FALSE),0)</f>
        <v>352.4905985925061</v>
      </c>
      <c r="W2427" s="31">
        <f>IFERROR(VLOOKUP(C2427,'eindex _tget pp '!$A$4:$F$615,6,FALSE),0)</f>
        <v>0.99687572290000004</v>
      </c>
      <c r="X2427" s="4">
        <f>IFERROR(VLOOKUP(B2427,'eschools 16'!$A$2:$F$25,6,FALSE),1)</f>
        <v>1</v>
      </c>
      <c r="Y2427" s="1">
        <f t="shared" si="185"/>
        <v>24.67</v>
      </c>
      <c r="Z2427" s="1">
        <f t="shared" si="186"/>
        <v>75.92</v>
      </c>
      <c r="AA2427" s="31">
        <f>IFERROR(VLOOKUP(C2427,'eindex _tget pp '!$A$4:$G$615,7,FALSE),0)</f>
        <v>0.47599376500000001</v>
      </c>
      <c r="AB2427" s="1">
        <f>VLOOKUP(A2427,'ADM Details FY17'!$A$3:$AB$3515,28,FALSE)</f>
        <v>0</v>
      </c>
      <c r="AC2427" s="1">
        <f t="shared" si="187"/>
        <v>0</v>
      </c>
      <c r="AD2427" s="1">
        <f t="shared" si="188"/>
        <v>0.28000000000000003</v>
      </c>
      <c r="AE2427" s="1">
        <f t="shared" si="189"/>
        <v>42.000000000000007</v>
      </c>
    </row>
    <row r="2428" spans="1:31" x14ac:dyDescent="0.25">
      <c r="A2428" t="str">
        <f>B2428&amp;"-"&amp;COUNTIF($B$3:B2428,B2428)</f>
        <v>621-16</v>
      </c>
      <c r="B2428">
        <v>621</v>
      </c>
      <c r="C2428" s="18">
        <f>VLOOKUP(A2428,'ADM Details FY17'!$A$3:$D$3515,4,FALSE)</f>
        <v>44107</v>
      </c>
      <c r="D2428" s="1">
        <f>VLOOKUP(A2428,'ADM Details FY17'!$A$3:$E$3515,5,FALSE)</f>
        <v>0.84</v>
      </c>
      <c r="E2428" s="1">
        <f>VLOOKUP(A2428,'ADM Details FY17'!$A$3:$F$3515,6,FALSE)</f>
        <v>0</v>
      </c>
      <c r="F2428" s="1">
        <f>VLOOKUP(A2428,'ADM Details FY17'!$A$3:$G$3515,7,FALSE)</f>
        <v>0</v>
      </c>
      <c r="G2428" s="1">
        <f>VLOOKUP(A2428,'ADM Details FY17'!$A$3:$H$3515,8,FALSE)</f>
        <v>0.84</v>
      </c>
      <c r="H2428" s="1">
        <f>VLOOKUP(A2428,'ADM Details FY17'!$A$3:$I$3515,9,FALSE)</f>
        <v>0</v>
      </c>
      <c r="I2428" s="1">
        <f>VLOOKUP(A2428,'ADM Details FY17'!$A$3:$J$3517,10,FALSE)</f>
        <v>0</v>
      </c>
      <c r="J2428" s="1">
        <f>VLOOKUP(A2428,'ADM Details FY17'!$A$3:$K$3515,11,FALSE)</f>
        <v>0</v>
      </c>
      <c r="K2428" s="1">
        <f>VLOOKUP(A2428,'ADM Details FY17'!$A$3:$M$3515,13,FALSE)</f>
        <v>0.84</v>
      </c>
      <c r="L2428" s="1">
        <f>VLOOKUP(A2428,'ADM Details FY17'!$A$3:$O$3515,15,FALSE)</f>
        <v>0</v>
      </c>
      <c r="M2428" s="1">
        <f>VLOOKUP(A2428,'ADM Details FY17'!$A$3:$P$3515,16,FALSE)</f>
        <v>0</v>
      </c>
      <c r="N2428" s="1">
        <f>VLOOKUP(A2428,'ADM Details FY17'!$A$3:$Q$3515,17,FALSE)</f>
        <v>0</v>
      </c>
      <c r="O2428" s="1">
        <f>VLOOKUP(A2428,'ADM Details FY17'!$A$3:$S$3515,19,FALSE)</f>
        <v>0</v>
      </c>
      <c r="P2428" s="1">
        <f>VLOOKUP(A2428,'ADM Details FY17'!$A$3:$U$3515,21,FALSE)</f>
        <v>0</v>
      </c>
      <c r="Q2428" s="1">
        <f>VLOOKUP(A2428,'ADM Details FY17'!$A$3:$V$3515,22,FALSE)</f>
        <v>0</v>
      </c>
      <c r="R2428" s="1">
        <f>VLOOKUP(A2428,'ADM Details FY17'!$A$3:$W$3515,23,FALSE)</f>
        <v>0</v>
      </c>
      <c r="S2428" s="1">
        <f>VLOOKUP(A2428,'ADM Details FY17'!$A$3:$X$3515,24,FALSE)</f>
        <v>0</v>
      </c>
      <c r="T2428" s="1">
        <f>VLOOKUP(A2428,'ADM Details FY17'!$A$3:$Y$3515,25,FALSE)</f>
        <v>0</v>
      </c>
      <c r="U2428" s="1">
        <f>VLOOKUP(A2428,'ADM Details FY17'!$A$3:$AA$3515,27,FALSE)</f>
        <v>0</v>
      </c>
      <c r="V2428" s="1">
        <f>IFERROR(VLOOKUP(C2428,'eindex _tget pp '!$A$4:$E$615,5,FALSE),0)</f>
        <v>1204.0890565193797</v>
      </c>
      <c r="W2428" s="31">
        <f>IFERROR(VLOOKUP(C2428,'eindex _tget pp '!$A$4:$F$615,6,FALSE),0)</f>
        <v>2.1707065658000002</v>
      </c>
      <c r="X2428" s="4">
        <f>IFERROR(VLOOKUP(B2428,'eschools 16'!$A$2:$F$25,6,FALSE),1)</f>
        <v>1</v>
      </c>
      <c r="Y2428" s="1">
        <f t="shared" si="185"/>
        <v>252.86</v>
      </c>
      <c r="Z2428" s="1">
        <f t="shared" si="186"/>
        <v>495.96</v>
      </c>
      <c r="AA2428" s="31">
        <f>IFERROR(VLOOKUP(C2428,'eindex _tget pp '!$A$4:$G$615,7,FALSE),0)</f>
        <v>0.75171929299999996</v>
      </c>
      <c r="AB2428" s="1">
        <f>VLOOKUP(A2428,'ADM Details FY17'!$A$3:$AB$3515,28,FALSE)</f>
        <v>0</v>
      </c>
      <c r="AC2428" s="1">
        <f t="shared" si="187"/>
        <v>0</v>
      </c>
      <c r="AD2428" s="1">
        <f t="shared" si="188"/>
        <v>0.84</v>
      </c>
      <c r="AE2428" s="1">
        <f t="shared" si="189"/>
        <v>126</v>
      </c>
    </row>
    <row r="2429" spans="1:31" x14ac:dyDescent="0.25">
      <c r="A2429" t="str">
        <f>B2429&amp;"-"&amp;COUNTIF($B$3:B2429,B2429)</f>
        <v>621-17</v>
      </c>
      <c r="B2429">
        <v>621</v>
      </c>
      <c r="C2429" s="18">
        <f>VLOOKUP(A2429,'ADM Details FY17'!$A$3:$D$3515,4,FALSE)</f>
        <v>46953</v>
      </c>
      <c r="D2429" s="1">
        <f>VLOOKUP(A2429,'ADM Details FY17'!$A$3:$E$3515,5,FALSE)</f>
        <v>0.41</v>
      </c>
      <c r="E2429" s="1">
        <f>VLOOKUP(A2429,'ADM Details FY17'!$A$3:$F$3515,6,FALSE)</f>
        <v>0</v>
      </c>
      <c r="F2429" s="1">
        <f>VLOOKUP(A2429,'ADM Details FY17'!$A$3:$G$3515,7,FALSE)</f>
        <v>0.33</v>
      </c>
      <c r="G2429" s="1">
        <f>VLOOKUP(A2429,'ADM Details FY17'!$A$3:$H$3515,8,FALSE)</f>
        <v>0</v>
      </c>
      <c r="H2429" s="1">
        <f>VLOOKUP(A2429,'ADM Details FY17'!$A$3:$I$3515,9,FALSE)</f>
        <v>0</v>
      </c>
      <c r="I2429" s="1">
        <f>VLOOKUP(A2429,'ADM Details FY17'!$A$3:$J$3517,10,FALSE)</f>
        <v>0</v>
      </c>
      <c r="J2429" s="1">
        <f>VLOOKUP(A2429,'ADM Details FY17'!$A$3:$K$3515,11,FALSE)</f>
        <v>0</v>
      </c>
      <c r="K2429" s="1">
        <f>VLOOKUP(A2429,'ADM Details FY17'!$A$3:$M$3515,13,FALSE)</f>
        <v>0.41</v>
      </c>
      <c r="L2429" s="1">
        <f>VLOOKUP(A2429,'ADM Details FY17'!$A$3:$O$3515,15,FALSE)</f>
        <v>0</v>
      </c>
      <c r="M2429" s="1">
        <f>VLOOKUP(A2429,'ADM Details FY17'!$A$3:$P$3515,16,FALSE)</f>
        <v>0</v>
      </c>
      <c r="N2429" s="1">
        <f>VLOOKUP(A2429,'ADM Details FY17'!$A$3:$Q$3515,17,FALSE)</f>
        <v>0</v>
      </c>
      <c r="O2429" s="1">
        <f>VLOOKUP(A2429,'ADM Details FY17'!$A$3:$S$3515,19,FALSE)</f>
        <v>0</v>
      </c>
      <c r="P2429" s="1">
        <f>VLOOKUP(A2429,'ADM Details FY17'!$A$3:$U$3515,21,FALSE)</f>
        <v>0</v>
      </c>
      <c r="Q2429" s="1">
        <f>VLOOKUP(A2429,'ADM Details FY17'!$A$3:$V$3515,22,FALSE)</f>
        <v>0</v>
      </c>
      <c r="R2429" s="1">
        <f>VLOOKUP(A2429,'ADM Details FY17'!$A$3:$W$3515,23,FALSE)</f>
        <v>0</v>
      </c>
      <c r="S2429" s="1">
        <f>VLOOKUP(A2429,'ADM Details FY17'!$A$3:$X$3515,24,FALSE)</f>
        <v>0</v>
      </c>
      <c r="T2429" s="1">
        <f>VLOOKUP(A2429,'ADM Details FY17'!$A$3:$Y$3515,25,FALSE)</f>
        <v>0</v>
      </c>
      <c r="U2429" s="1">
        <f>VLOOKUP(A2429,'ADM Details FY17'!$A$3:$AA$3515,27,FALSE)</f>
        <v>0</v>
      </c>
      <c r="V2429" s="1">
        <f>IFERROR(VLOOKUP(C2429,'eindex _tget pp '!$A$4:$E$615,5,FALSE),0)</f>
        <v>1684.2348410919162</v>
      </c>
      <c r="W2429" s="31">
        <f>IFERROR(VLOOKUP(C2429,'eindex _tget pp '!$A$4:$F$615,6,FALSE),0)</f>
        <v>2.2177521208000002</v>
      </c>
      <c r="X2429" s="4">
        <f>IFERROR(VLOOKUP(B2429,'eschools 16'!$A$2:$F$25,6,FALSE),1)</f>
        <v>1</v>
      </c>
      <c r="Y2429" s="1">
        <f t="shared" si="185"/>
        <v>172.63</v>
      </c>
      <c r="Z2429" s="1">
        <f t="shared" si="186"/>
        <v>247.32</v>
      </c>
      <c r="AA2429" s="31">
        <f>IFERROR(VLOOKUP(C2429,'eindex _tget pp '!$A$4:$G$615,7,FALSE),0)</f>
        <v>0.81904988700000003</v>
      </c>
      <c r="AB2429" s="1">
        <f>VLOOKUP(A2429,'ADM Details FY17'!$A$3:$AB$3515,28,FALSE)</f>
        <v>0</v>
      </c>
      <c r="AC2429" s="1">
        <f t="shared" si="187"/>
        <v>0</v>
      </c>
      <c r="AD2429" s="1">
        <f t="shared" si="188"/>
        <v>0.41</v>
      </c>
      <c r="AE2429" s="1">
        <f t="shared" si="189"/>
        <v>61.499999999999993</v>
      </c>
    </row>
    <row r="2430" spans="1:31" x14ac:dyDescent="0.25">
      <c r="A2430" t="str">
        <f>B2430&amp;"-"&amp;COUNTIF($B$3:B2430,B2430)</f>
        <v>621-18</v>
      </c>
      <c r="B2430">
        <v>621</v>
      </c>
      <c r="C2430" s="18">
        <f>VLOOKUP(A2430,'ADM Details FY17'!$A$3:$D$3515,4,FALSE)</f>
        <v>48751</v>
      </c>
      <c r="D2430" s="1">
        <f>VLOOKUP(A2430,'ADM Details FY17'!$A$3:$E$3515,5,FALSE)</f>
        <v>8.92</v>
      </c>
      <c r="E2430" s="1">
        <f>VLOOKUP(A2430,'ADM Details FY17'!$A$3:$F$3515,6,FALSE)</f>
        <v>0</v>
      </c>
      <c r="F2430" s="1">
        <f>VLOOKUP(A2430,'ADM Details FY17'!$A$3:$G$3515,7,FALSE)</f>
        <v>3.27</v>
      </c>
      <c r="G2430" s="1">
        <f>VLOOKUP(A2430,'ADM Details FY17'!$A$3:$H$3515,8,FALSE)</f>
        <v>1</v>
      </c>
      <c r="H2430" s="1">
        <f>VLOOKUP(A2430,'ADM Details FY17'!$A$3:$I$3515,9,FALSE)</f>
        <v>0</v>
      </c>
      <c r="I2430" s="1">
        <f>VLOOKUP(A2430,'ADM Details FY17'!$A$3:$J$3517,10,FALSE)</f>
        <v>0</v>
      </c>
      <c r="J2430" s="1">
        <f>VLOOKUP(A2430,'ADM Details FY17'!$A$3:$K$3515,11,FALSE)</f>
        <v>0.18</v>
      </c>
      <c r="K2430" s="1">
        <f>VLOOKUP(A2430,'ADM Details FY17'!$A$3:$M$3515,13,FALSE)</f>
        <v>4.74</v>
      </c>
      <c r="L2430" s="1">
        <f>VLOOKUP(A2430,'ADM Details FY17'!$A$3:$O$3515,15,FALSE)</f>
        <v>0</v>
      </c>
      <c r="M2430" s="1">
        <f>VLOOKUP(A2430,'ADM Details FY17'!$A$3:$P$3515,16,FALSE)</f>
        <v>0</v>
      </c>
      <c r="N2430" s="1">
        <f>VLOOKUP(A2430,'ADM Details FY17'!$A$3:$Q$3515,17,FALSE)</f>
        <v>0</v>
      </c>
      <c r="O2430" s="1">
        <f>VLOOKUP(A2430,'ADM Details FY17'!$A$3:$S$3515,19,FALSE)</f>
        <v>0</v>
      </c>
      <c r="P2430" s="1">
        <f>VLOOKUP(A2430,'ADM Details FY17'!$A$3:$U$3515,21,FALSE)</f>
        <v>0</v>
      </c>
      <c r="Q2430" s="1">
        <f>VLOOKUP(A2430,'ADM Details FY17'!$A$3:$V$3515,22,FALSE)</f>
        <v>0</v>
      </c>
      <c r="R2430" s="1">
        <f>VLOOKUP(A2430,'ADM Details FY17'!$A$3:$W$3515,23,FALSE)</f>
        <v>0.91</v>
      </c>
      <c r="S2430" s="1">
        <f>VLOOKUP(A2430,'ADM Details FY17'!$A$3:$X$3515,24,FALSE)</f>
        <v>0</v>
      </c>
      <c r="T2430" s="1">
        <f>VLOOKUP(A2430,'ADM Details FY17'!$A$3:$Y$3515,25,FALSE)</f>
        <v>0</v>
      </c>
      <c r="U2430" s="1">
        <f>VLOOKUP(A2430,'ADM Details FY17'!$A$3:$AA$3515,27,FALSE)</f>
        <v>0</v>
      </c>
      <c r="V2430" s="1">
        <f>IFERROR(VLOOKUP(C2430,'eindex _tget pp '!$A$4:$E$615,5,FALSE),0)</f>
        <v>552.95009786741275</v>
      </c>
      <c r="W2430" s="31">
        <f>IFERROR(VLOOKUP(C2430,'eindex _tget pp '!$A$4:$F$615,6,FALSE),0)</f>
        <v>1.0961041440999999</v>
      </c>
      <c r="X2430" s="4">
        <f>IFERROR(VLOOKUP(B2430,'eschools 16'!$A$2:$F$25,6,FALSE),1)</f>
        <v>1</v>
      </c>
      <c r="Y2430" s="1">
        <f t="shared" si="185"/>
        <v>1233.08</v>
      </c>
      <c r="Z2430" s="1">
        <f t="shared" si="186"/>
        <v>1413.19</v>
      </c>
      <c r="AA2430" s="31">
        <f>IFERROR(VLOOKUP(C2430,'eindex _tget pp '!$A$4:$G$615,7,FALSE),0)</f>
        <v>0.61078917499999996</v>
      </c>
      <c r="AB2430" s="1">
        <f>VLOOKUP(A2430,'ADM Details FY17'!$A$3:$AB$3515,28,FALSE)</f>
        <v>0</v>
      </c>
      <c r="AC2430" s="1">
        <f t="shared" si="187"/>
        <v>0</v>
      </c>
      <c r="AD2430" s="1">
        <f t="shared" si="188"/>
        <v>8.92</v>
      </c>
      <c r="AE2430" s="1">
        <f t="shared" si="189"/>
        <v>1338</v>
      </c>
    </row>
    <row r="2431" spans="1:31" x14ac:dyDescent="0.25">
      <c r="A2431" t="str">
        <f>B2431&amp;"-"&amp;COUNTIF($B$3:B2431,B2431)</f>
        <v>621-19</v>
      </c>
      <c r="B2431">
        <v>621</v>
      </c>
      <c r="C2431" s="18">
        <f>VLOOKUP(A2431,'ADM Details FY17'!$A$3:$D$3515,4,FALSE)</f>
        <v>44180</v>
      </c>
      <c r="D2431" s="1">
        <f>VLOOKUP(A2431,'ADM Details FY17'!$A$3:$E$3515,5,FALSE)</f>
        <v>0.49</v>
      </c>
      <c r="E2431" s="1">
        <f>VLOOKUP(A2431,'ADM Details FY17'!$A$3:$F$3515,6,FALSE)</f>
        <v>0</v>
      </c>
      <c r="F2431" s="1">
        <f>VLOOKUP(A2431,'ADM Details FY17'!$A$3:$G$3515,7,FALSE)</f>
        <v>0.49</v>
      </c>
      <c r="G2431" s="1">
        <f>VLOOKUP(A2431,'ADM Details FY17'!$A$3:$H$3515,8,FALSE)</f>
        <v>0</v>
      </c>
      <c r="H2431" s="1">
        <f>VLOOKUP(A2431,'ADM Details FY17'!$A$3:$I$3515,9,FALSE)</f>
        <v>0</v>
      </c>
      <c r="I2431" s="1">
        <f>VLOOKUP(A2431,'ADM Details FY17'!$A$3:$J$3517,10,FALSE)</f>
        <v>0</v>
      </c>
      <c r="J2431" s="1">
        <f>VLOOKUP(A2431,'ADM Details FY17'!$A$3:$K$3515,11,FALSE)</f>
        <v>0</v>
      </c>
      <c r="K2431" s="1">
        <f>VLOOKUP(A2431,'ADM Details FY17'!$A$3:$M$3515,13,FALSE)</f>
        <v>0</v>
      </c>
      <c r="L2431" s="1">
        <f>VLOOKUP(A2431,'ADM Details FY17'!$A$3:$O$3515,15,FALSE)</f>
        <v>0</v>
      </c>
      <c r="M2431" s="1">
        <f>VLOOKUP(A2431,'ADM Details FY17'!$A$3:$P$3515,16,FALSE)</f>
        <v>0</v>
      </c>
      <c r="N2431" s="1">
        <f>VLOOKUP(A2431,'ADM Details FY17'!$A$3:$Q$3515,17,FALSE)</f>
        <v>0</v>
      </c>
      <c r="O2431" s="1">
        <f>VLOOKUP(A2431,'ADM Details FY17'!$A$3:$S$3515,19,FALSE)</f>
        <v>0</v>
      </c>
      <c r="P2431" s="1">
        <f>VLOOKUP(A2431,'ADM Details FY17'!$A$3:$U$3515,21,FALSE)</f>
        <v>0</v>
      </c>
      <c r="Q2431" s="1">
        <f>VLOOKUP(A2431,'ADM Details FY17'!$A$3:$V$3515,22,FALSE)</f>
        <v>0</v>
      </c>
      <c r="R2431" s="1">
        <f>VLOOKUP(A2431,'ADM Details FY17'!$A$3:$W$3515,23,FALSE)</f>
        <v>0</v>
      </c>
      <c r="S2431" s="1">
        <f>VLOOKUP(A2431,'ADM Details FY17'!$A$3:$X$3515,24,FALSE)</f>
        <v>0</v>
      </c>
      <c r="T2431" s="1">
        <f>VLOOKUP(A2431,'ADM Details FY17'!$A$3:$Y$3515,25,FALSE)</f>
        <v>0</v>
      </c>
      <c r="U2431" s="1">
        <f>VLOOKUP(A2431,'ADM Details FY17'!$A$3:$AA$3515,27,FALSE)</f>
        <v>1</v>
      </c>
      <c r="V2431" s="1">
        <f>IFERROR(VLOOKUP(C2431,'eindex _tget pp '!$A$4:$E$615,5,FALSE),0)</f>
        <v>9.825272079576445</v>
      </c>
      <c r="W2431" s="31">
        <f>IFERROR(VLOOKUP(C2431,'eindex _tget pp '!$A$4:$F$615,6,FALSE),0)</f>
        <v>0.78455399329999997</v>
      </c>
      <c r="X2431" s="4">
        <f>IFERROR(VLOOKUP(B2431,'eschools 16'!$A$2:$F$25,6,FALSE),1)</f>
        <v>1</v>
      </c>
      <c r="Y2431" s="1">
        <f t="shared" si="185"/>
        <v>1.69</v>
      </c>
      <c r="Z2431" s="1">
        <f t="shared" si="186"/>
        <v>0</v>
      </c>
      <c r="AA2431" s="31">
        <f>IFERROR(VLOOKUP(C2431,'eindex _tget pp '!$A$4:$G$615,7,FALSE),0)</f>
        <v>0.34891477100000001</v>
      </c>
      <c r="AB2431" s="1">
        <f>VLOOKUP(A2431,'ADM Details FY17'!$A$3:$AB$3515,28,FALSE)</f>
        <v>0</v>
      </c>
      <c r="AC2431" s="1">
        <f t="shared" si="187"/>
        <v>0</v>
      </c>
      <c r="AD2431" s="1">
        <f t="shared" si="188"/>
        <v>0.69</v>
      </c>
      <c r="AE2431" s="1">
        <f t="shared" si="189"/>
        <v>103.49999999999999</v>
      </c>
    </row>
    <row r="2432" spans="1:31" x14ac:dyDescent="0.25">
      <c r="A2432" t="str">
        <f>B2432&amp;"-"&amp;COUNTIF($B$3:B2432,B2432)</f>
        <v>621-20</v>
      </c>
      <c r="B2432">
        <v>621</v>
      </c>
      <c r="C2432" s="18">
        <f>VLOOKUP(A2432,'ADM Details FY17'!$A$3:$D$3515,4,FALSE)</f>
        <v>49437</v>
      </c>
      <c r="D2432" s="1">
        <f>VLOOKUP(A2432,'ADM Details FY17'!$A$3:$E$3515,5,FALSE)</f>
        <v>0.21</v>
      </c>
      <c r="E2432" s="1">
        <f>VLOOKUP(A2432,'ADM Details FY17'!$A$3:$F$3515,6,FALSE)</f>
        <v>0</v>
      </c>
      <c r="F2432" s="1">
        <f>VLOOKUP(A2432,'ADM Details FY17'!$A$3:$G$3515,7,FALSE)</f>
        <v>0</v>
      </c>
      <c r="G2432" s="1">
        <f>VLOOKUP(A2432,'ADM Details FY17'!$A$3:$H$3515,8,FALSE)</f>
        <v>0</v>
      </c>
      <c r="H2432" s="1">
        <f>VLOOKUP(A2432,'ADM Details FY17'!$A$3:$I$3515,9,FALSE)</f>
        <v>0</v>
      </c>
      <c r="I2432" s="1">
        <f>VLOOKUP(A2432,'ADM Details FY17'!$A$3:$J$3517,10,FALSE)</f>
        <v>0</v>
      </c>
      <c r="J2432" s="1">
        <f>VLOOKUP(A2432,'ADM Details FY17'!$A$3:$K$3515,11,FALSE)</f>
        <v>0</v>
      </c>
      <c r="K2432" s="1">
        <f>VLOOKUP(A2432,'ADM Details FY17'!$A$3:$M$3515,13,FALSE)</f>
        <v>0.21</v>
      </c>
      <c r="L2432" s="1">
        <f>VLOOKUP(A2432,'ADM Details FY17'!$A$3:$O$3515,15,FALSE)</f>
        <v>0</v>
      </c>
      <c r="M2432" s="1">
        <f>VLOOKUP(A2432,'ADM Details FY17'!$A$3:$P$3515,16,FALSE)</f>
        <v>0</v>
      </c>
      <c r="N2432" s="1">
        <f>VLOOKUP(A2432,'ADM Details FY17'!$A$3:$Q$3515,17,FALSE)</f>
        <v>0</v>
      </c>
      <c r="O2432" s="1">
        <f>VLOOKUP(A2432,'ADM Details FY17'!$A$3:$S$3515,19,FALSE)</f>
        <v>0</v>
      </c>
      <c r="P2432" s="1">
        <f>VLOOKUP(A2432,'ADM Details FY17'!$A$3:$U$3515,21,FALSE)</f>
        <v>0</v>
      </c>
      <c r="Q2432" s="1">
        <f>VLOOKUP(A2432,'ADM Details FY17'!$A$3:$V$3515,22,FALSE)</f>
        <v>0</v>
      </c>
      <c r="R2432" s="1">
        <f>VLOOKUP(A2432,'ADM Details FY17'!$A$3:$W$3515,23,FALSE)</f>
        <v>0</v>
      </c>
      <c r="S2432" s="1">
        <f>VLOOKUP(A2432,'ADM Details FY17'!$A$3:$X$3515,24,FALSE)</f>
        <v>0</v>
      </c>
      <c r="T2432" s="1">
        <f>VLOOKUP(A2432,'ADM Details FY17'!$A$3:$Y$3515,25,FALSE)</f>
        <v>0</v>
      </c>
      <c r="U2432" s="1">
        <f>VLOOKUP(A2432,'ADM Details FY17'!$A$3:$AA$3515,27,FALSE)</f>
        <v>0</v>
      </c>
      <c r="V2432" s="1">
        <f>IFERROR(VLOOKUP(C2432,'eindex _tget pp '!$A$4:$E$615,5,FALSE),0)</f>
        <v>208.49392792496295</v>
      </c>
      <c r="W2432" s="31">
        <f>IFERROR(VLOOKUP(C2432,'eindex _tget pp '!$A$4:$F$615,6,FALSE),0)</f>
        <v>0.37149405299999999</v>
      </c>
      <c r="X2432" s="4">
        <f>IFERROR(VLOOKUP(B2432,'eschools 16'!$A$2:$F$25,6,FALSE),1)</f>
        <v>1</v>
      </c>
      <c r="Y2432" s="1">
        <f t="shared" si="185"/>
        <v>10.95</v>
      </c>
      <c r="Z2432" s="1">
        <f t="shared" si="186"/>
        <v>21.22</v>
      </c>
      <c r="AA2432" s="31">
        <f>IFERROR(VLOOKUP(C2432,'eindex _tget pp '!$A$4:$G$615,7,FALSE),0)</f>
        <v>0.478649665</v>
      </c>
      <c r="AB2432" s="1">
        <f>VLOOKUP(A2432,'ADM Details FY17'!$A$3:$AB$3515,28,FALSE)</f>
        <v>0</v>
      </c>
      <c r="AC2432" s="1">
        <f t="shared" si="187"/>
        <v>0</v>
      </c>
      <c r="AD2432" s="1">
        <f t="shared" si="188"/>
        <v>0.21</v>
      </c>
      <c r="AE2432" s="1">
        <f t="shared" si="189"/>
        <v>31.5</v>
      </c>
    </row>
    <row r="2433" spans="1:31" x14ac:dyDescent="0.25">
      <c r="A2433" t="str">
        <f>B2433&amp;"-"&amp;COUNTIF($B$3:B2433,B2433)</f>
        <v>621-21</v>
      </c>
      <c r="B2433">
        <v>621</v>
      </c>
      <c r="C2433" s="18">
        <f>VLOOKUP(A2433,'ADM Details FY17'!$A$3:$D$3515,4,FALSE)</f>
        <v>48702</v>
      </c>
      <c r="D2433" s="1">
        <f>VLOOKUP(A2433,'ADM Details FY17'!$A$3:$E$3515,5,FALSE)</f>
        <v>5.69</v>
      </c>
      <c r="E2433" s="1">
        <f>VLOOKUP(A2433,'ADM Details FY17'!$A$3:$F$3515,6,FALSE)</f>
        <v>0</v>
      </c>
      <c r="F2433" s="1">
        <f>VLOOKUP(A2433,'ADM Details FY17'!$A$3:$G$3515,7,FALSE)</f>
        <v>5.68</v>
      </c>
      <c r="G2433" s="1">
        <f>VLOOKUP(A2433,'ADM Details FY17'!$A$3:$H$3515,8,FALSE)</f>
        <v>0</v>
      </c>
      <c r="H2433" s="1">
        <f>VLOOKUP(A2433,'ADM Details FY17'!$A$3:$I$3515,9,FALSE)</f>
        <v>0</v>
      </c>
      <c r="I2433" s="1">
        <f>VLOOKUP(A2433,'ADM Details FY17'!$A$3:$J$3517,10,FALSE)</f>
        <v>0</v>
      </c>
      <c r="J2433" s="1">
        <f>VLOOKUP(A2433,'ADM Details FY17'!$A$3:$K$3515,11,FALSE)</f>
        <v>0</v>
      </c>
      <c r="K2433" s="1">
        <f>VLOOKUP(A2433,'ADM Details FY17'!$A$3:$M$3515,13,FALSE)</f>
        <v>3.9</v>
      </c>
      <c r="L2433" s="1">
        <f>VLOOKUP(A2433,'ADM Details FY17'!$A$3:$O$3515,15,FALSE)</f>
        <v>0</v>
      </c>
      <c r="M2433" s="1">
        <f>VLOOKUP(A2433,'ADM Details FY17'!$A$3:$P$3515,16,FALSE)</f>
        <v>0</v>
      </c>
      <c r="N2433" s="1">
        <f>VLOOKUP(A2433,'ADM Details FY17'!$A$3:$Q$3515,17,FALSE)</f>
        <v>0</v>
      </c>
      <c r="O2433" s="1">
        <f>VLOOKUP(A2433,'ADM Details FY17'!$A$3:$S$3515,19,FALSE)</f>
        <v>0</v>
      </c>
      <c r="P2433" s="1">
        <f>VLOOKUP(A2433,'ADM Details FY17'!$A$3:$U$3515,21,FALSE)</f>
        <v>0</v>
      </c>
      <c r="Q2433" s="1">
        <f>VLOOKUP(A2433,'ADM Details FY17'!$A$3:$V$3515,22,FALSE)</f>
        <v>0</v>
      </c>
      <c r="R2433" s="1">
        <f>VLOOKUP(A2433,'ADM Details FY17'!$A$3:$W$3515,23,FALSE)</f>
        <v>0</v>
      </c>
      <c r="S2433" s="1">
        <f>VLOOKUP(A2433,'ADM Details FY17'!$A$3:$X$3515,24,FALSE)</f>
        <v>0</v>
      </c>
      <c r="T2433" s="1">
        <f>VLOOKUP(A2433,'ADM Details FY17'!$A$3:$Y$3515,25,FALSE)</f>
        <v>0</v>
      </c>
      <c r="U2433" s="1">
        <f>VLOOKUP(A2433,'ADM Details FY17'!$A$3:$AA$3515,27,FALSE)</f>
        <v>0</v>
      </c>
      <c r="V2433" s="1">
        <f>IFERROR(VLOOKUP(C2433,'eindex _tget pp '!$A$4:$E$615,5,FALSE),0)</f>
        <v>1185.2952812025621</v>
      </c>
      <c r="W2433" s="31">
        <f>IFERROR(VLOOKUP(C2433,'eindex _tget pp '!$A$4:$F$615,6,FALSE),0)</f>
        <v>1.8289560841000001</v>
      </c>
      <c r="X2433" s="4">
        <f>IFERROR(VLOOKUP(B2433,'eschools 16'!$A$2:$F$25,6,FALSE),1)</f>
        <v>1</v>
      </c>
      <c r="Y2433" s="1">
        <f t="shared" si="185"/>
        <v>1686.08</v>
      </c>
      <c r="Z2433" s="1">
        <f t="shared" si="186"/>
        <v>1940.16</v>
      </c>
      <c r="AA2433" s="31">
        <f>IFERROR(VLOOKUP(C2433,'eindex _tget pp '!$A$4:$G$615,7,FALSE),0)</f>
        <v>0.78987808599999998</v>
      </c>
      <c r="AB2433" s="1">
        <f>VLOOKUP(A2433,'ADM Details FY17'!$A$3:$AB$3515,28,FALSE)</f>
        <v>0</v>
      </c>
      <c r="AC2433" s="1">
        <f t="shared" si="187"/>
        <v>0</v>
      </c>
      <c r="AD2433" s="1">
        <f t="shared" si="188"/>
        <v>5.69</v>
      </c>
      <c r="AE2433" s="1">
        <f t="shared" si="189"/>
        <v>853.50000000000011</v>
      </c>
    </row>
    <row r="2434" spans="1:31" x14ac:dyDescent="0.25">
      <c r="A2434" t="str">
        <f>B2434&amp;"-"&amp;COUNTIF($B$3:B2434,B2434)</f>
        <v>621-22</v>
      </c>
      <c r="B2434">
        <v>621</v>
      </c>
      <c r="C2434" s="18">
        <f>VLOOKUP(A2434,'ADM Details FY17'!$A$3:$D$3515,4,FALSE)</f>
        <v>48728</v>
      </c>
      <c r="D2434" s="1">
        <f>VLOOKUP(A2434,'ADM Details FY17'!$A$3:$E$3515,5,FALSE)</f>
        <v>7.22</v>
      </c>
      <c r="E2434" s="1">
        <f>VLOOKUP(A2434,'ADM Details FY17'!$A$3:$F$3515,6,FALSE)</f>
        <v>0</v>
      </c>
      <c r="F2434" s="1">
        <f>VLOOKUP(A2434,'ADM Details FY17'!$A$3:$G$3515,7,FALSE)</f>
        <v>0.24</v>
      </c>
      <c r="G2434" s="1">
        <f>VLOOKUP(A2434,'ADM Details FY17'!$A$3:$H$3515,8,FALSE)</f>
        <v>0</v>
      </c>
      <c r="H2434" s="1">
        <f>VLOOKUP(A2434,'ADM Details FY17'!$A$3:$I$3515,9,FALSE)</f>
        <v>0</v>
      </c>
      <c r="I2434" s="1">
        <f>VLOOKUP(A2434,'ADM Details FY17'!$A$3:$J$3517,10,FALSE)</f>
        <v>0</v>
      </c>
      <c r="J2434" s="1">
        <f>VLOOKUP(A2434,'ADM Details FY17'!$A$3:$K$3515,11,FALSE)</f>
        <v>2</v>
      </c>
      <c r="K2434" s="1">
        <f>VLOOKUP(A2434,'ADM Details FY17'!$A$3:$M$3515,13,FALSE)</f>
        <v>5.24</v>
      </c>
      <c r="L2434" s="1">
        <f>VLOOKUP(A2434,'ADM Details FY17'!$A$3:$O$3515,15,FALSE)</f>
        <v>0</v>
      </c>
      <c r="M2434" s="1">
        <f>VLOOKUP(A2434,'ADM Details FY17'!$A$3:$P$3515,16,FALSE)</f>
        <v>0</v>
      </c>
      <c r="N2434" s="1">
        <f>VLOOKUP(A2434,'ADM Details FY17'!$A$3:$Q$3515,17,FALSE)</f>
        <v>0</v>
      </c>
      <c r="O2434" s="1">
        <f>VLOOKUP(A2434,'ADM Details FY17'!$A$3:$S$3515,19,FALSE)</f>
        <v>0</v>
      </c>
      <c r="P2434" s="1">
        <f>VLOOKUP(A2434,'ADM Details FY17'!$A$3:$U$3515,21,FALSE)</f>
        <v>0</v>
      </c>
      <c r="Q2434" s="1">
        <f>VLOOKUP(A2434,'ADM Details FY17'!$A$3:$V$3515,22,FALSE)</f>
        <v>0</v>
      </c>
      <c r="R2434" s="1">
        <f>VLOOKUP(A2434,'ADM Details FY17'!$A$3:$W$3515,23,FALSE)</f>
        <v>0</v>
      </c>
      <c r="S2434" s="1">
        <f>VLOOKUP(A2434,'ADM Details FY17'!$A$3:$X$3515,24,FALSE)</f>
        <v>0</v>
      </c>
      <c r="T2434" s="1">
        <f>VLOOKUP(A2434,'ADM Details FY17'!$A$3:$Y$3515,25,FALSE)</f>
        <v>0</v>
      </c>
      <c r="U2434" s="1">
        <f>VLOOKUP(A2434,'ADM Details FY17'!$A$3:$AA$3515,27,FALSE)</f>
        <v>0</v>
      </c>
      <c r="V2434" s="1">
        <f>IFERROR(VLOOKUP(C2434,'eindex _tget pp '!$A$4:$E$615,5,FALSE),0)</f>
        <v>339.34607502485409</v>
      </c>
      <c r="W2434" s="31">
        <f>IFERROR(VLOOKUP(C2434,'eindex _tget pp '!$A$4:$F$615,6,FALSE),0)</f>
        <v>0.50344486980000003</v>
      </c>
      <c r="X2434" s="4">
        <f>IFERROR(VLOOKUP(B2434,'eschools 16'!$A$2:$F$25,6,FALSE),1)</f>
        <v>1</v>
      </c>
      <c r="Y2434" s="1">
        <f t="shared" si="185"/>
        <v>612.52</v>
      </c>
      <c r="Z2434" s="1">
        <f t="shared" si="186"/>
        <v>717.55</v>
      </c>
      <c r="AA2434" s="31">
        <f>IFERROR(VLOOKUP(C2434,'eindex _tget pp '!$A$4:$G$615,7,FALSE),0)</f>
        <v>0.54698346600000003</v>
      </c>
      <c r="AB2434" s="1">
        <f>VLOOKUP(A2434,'ADM Details FY17'!$A$3:$AB$3515,28,FALSE)</f>
        <v>0</v>
      </c>
      <c r="AC2434" s="1">
        <f t="shared" si="187"/>
        <v>0</v>
      </c>
      <c r="AD2434" s="1">
        <f t="shared" si="188"/>
        <v>7.22</v>
      </c>
      <c r="AE2434" s="1">
        <f t="shared" si="189"/>
        <v>1083</v>
      </c>
    </row>
    <row r="2435" spans="1:31" x14ac:dyDescent="0.25">
      <c r="A2435" t="str">
        <f>B2435&amp;"-"&amp;COUNTIF($B$3:B2435,B2435)</f>
        <v>621-23</v>
      </c>
      <c r="B2435">
        <v>621</v>
      </c>
      <c r="C2435" s="18">
        <f>VLOOKUP(A2435,'ADM Details FY17'!$A$3:$D$3515,4,FALSE)</f>
        <v>48736</v>
      </c>
      <c r="D2435" s="1">
        <f>VLOOKUP(A2435,'ADM Details FY17'!$A$3:$E$3515,5,FALSE)</f>
        <v>1</v>
      </c>
      <c r="E2435" s="1">
        <f>VLOOKUP(A2435,'ADM Details FY17'!$A$3:$F$3515,6,FALSE)</f>
        <v>0</v>
      </c>
      <c r="F2435" s="1">
        <f>VLOOKUP(A2435,'ADM Details FY17'!$A$3:$G$3515,7,FALSE)</f>
        <v>0</v>
      </c>
      <c r="G2435" s="1">
        <f>VLOOKUP(A2435,'ADM Details FY17'!$A$3:$H$3515,8,FALSE)</f>
        <v>1</v>
      </c>
      <c r="H2435" s="1">
        <f>VLOOKUP(A2435,'ADM Details FY17'!$A$3:$I$3515,9,FALSE)</f>
        <v>0</v>
      </c>
      <c r="I2435" s="1">
        <f>VLOOKUP(A2435,'ADM Details FY17'!$A$3:$J$3517,10,FALSE)</f>
        <v>0</v>
      </c>
      <c r="J2435" s="1">
        <f>VLOOKUP(A2435,'ADM Details FY17'!$A$3:$K$3515,11,FALSE)</f>
        <v>0</v>
      </c>
      <c r="K2435" s="1">
        <f>VLOOKUP(A2435,'ADM Details FY17'!$A$3:$M$3515,13,FALSE)</f>
        <v>1</v>
      </c>
      <c r="L2435" s="1">
        <f>VLOOKUP(A2435,'ADM Details FY17'!$A$3:$O$3515,15,FALSE)</f>
        <v>0</v>
      </c>
      <c r="M2435" s="1">
        <f>VLOOKUP(A2435,'ADM Details FY17'!$A$3:$P$3515,16,FALSE)</f>
        <v>0</v>
      </c>
      <c r="N2435" s="1">
        <f>VLOOKUP(A2435,'ADM Details FY17'!$A$3:$Q$3515,17,FALSE)</f>
        <v>0</v>
      </c>
      <c r="O2435" s="1">
        <f>VLOOKUP(A2435,'ADM Details FY17'!$A$3:$S$3515,19,FALSE)</f>
        <v>0</v>
      </c>
      <c r="P2435" s="1">
        <f>VLOOKUP(A2435,'ADM Details FY17'!$A$3:$U$3515,21,FALSE)</f>
        <v>0</v>
      </c>
      <c r="Q2435" s="1">
        <f>VLOOKUP(A2435,'ADM Details FY17'!$A$3:$V$3515,22,FALSE)</f>
        <v>0</v>
      </c>
      <c r="R2435" s="1">
        <f>VLOOKUP(A2435,'ADM Details FY17'!$A$3:$W$3515,23,FALSE)</f>
        <v>0</v>
      </c>
      <c r="S2435" s="1">
        <f>VLOOKUP(A2435,'ADM Details FY17'!$A$3:$X$3515,24,FALSE)</f>
        <v>0</v>
      </c>
      <c r="T2435" s="1">
        <f>VLOOKUP(A2435,'ADM Details FY17'!$A$3:$Y$3515,25,FALSE)</f>
        <v>0</v>
      </c>
      <c r="U2435" s="1">
        <f>VLOOKUP(A2435,'ADM Details FY17'!$A$3:$AA$3515,27,FALSE)</f>
        <v>0</v>
      </c>
      <c r="V2435" s="1">
        <f>IFERROR(VLOOKUP(C2435,'eindex _tget pp '!$A$4:$E$615,5,FALSE),0)</f>
        <v>1118.8489355616391</v>
      </c>
      <c r="W2435" s="31">
        <f>IFERROR(VLOOKUP(C2435,'eindex _tget pp '!$A$4:$F$615,6,FALSE),0)</f>
        <v>4.2330263958999996</v>
      </c>
      <c r="X2435" s="4">
        <f>IFERROR(VLOOKUP(B2435,'eschools 16'!$A$2:$F$25,6,FALSE),1)</f>
        <v>1</v>
      </c>
      <c r="Y2435" s="1">
        <f t="shared" si="185"/>
        <v>279.70999999999998</v>
      </c>
      <c r="Z2435" s="1">
        <f t="shared" si="186"/>
        <v>1151.3800000000001</v>
      </c>
      <c r="AA2435" s="31">
        <f>IFERROR(VLOOKUP(C2435,'eindex _tget pp '!$A$4:$G$615,7,FALSE),0)</f>
        <v>0.68086584000000006</v>
      </c>
      <c r="AB2435" s="1">
        <f>VLOOKUP(A2435,'ADM Details FY17'!$A$3:$AB$3515,28,FALSE)</f>
        <v>0</v>
      </c>
      <c r="AC2435" s="1">
        <f t="shared" si="187"/>
        <v>0</v>
      </c>
      <c r="AD2435" s="1">
        <f t="shared" si="188"/>
        <v>1</v>
      </c>
      <c r="AE2435" s="1">
        <f t="shared" si="189"/>
        <v>150</v>
      </c>
    </row>
    <row r="2436" spans="1:31" x14ac:dyDescent="0.25">
      <c r="A2436" t="str">
        <f>B2436&amp;"-"&amp;COUNTIF($B$3:B2436,B2436)</f>
        <v>621-24</v>
      </c>
      <c r="B2436">
        <v>621</v>
      </c>
      <c r="C2436" s="18">
        <f>VLOOKUP(A2436,'ADM Details FY17'!$A$3:$D$3515,4,FALSE)</f>
        <v>46243</v>
      </c>
      <c r="D2436" s="1">
        <f>VLOOKUP(A2436,'ADM Details FY17'!$A$3:$E$3515,5,FALSE)</f>
        <v>1</v>
      </c>
      <c r="E2436" s="1">
        <f>VLOOKUP(A2436,'ADM Details FY17'!$A$3:$F$3515,6,FALSE)</f>
        <v>0</v>
      </c>
      <c r="F2436" s="1">
        <f>VLOOKUP(A2436,'ADM Details FY17'!$A$3:$G$3515,7,FALSE)</f>
        <v>0</v>
      </c>
      <c r="G2436" s="1">
        <f>VLOOKUP(A2436,'ADM Details FY17'!$A$3:$H$3515,8,FALSE)</f>
        <v>0</v>
      </c>
      <c r="H2436" s="1">
        <f>VLOOKUP(A2436,'ADM Details FY17'!$A$3:$I$3515,9,FALSE)</f>
        <v>0</v>
      </c>
      <c r="I2436" s="1">
        <f>VLOOKUP(A2436,'ADM Details FY17'!$A$3:$J$3517,10,FALSE)</f>
        <v>0</v>
      </c>
      <c r="J2436" s="1">
        <f>VLOOKUP(A2436,'ADM Details FY17'!$A$3:$K$3515,11,FALSE)</f>
        <v>0</v>
      </c>
      <c r="K2436" s="1">
        <f>VLOOKUP(A2436,'ADM Details FY17'!$A$3:$M$3515,13,FALSE)</f>
        <v>1</v>
      </c>
      <c r="L2436" s="1">
        <f>VLOOKUP(A2436,'ADM Details FY17'!$A$3:$O$3515,15,FALSE)</f>
        <v>0</v>
      </c>
      <c r="M2436" s="1">
        <f>VLOOKUP(A2436,'ADM Details FY17'!$A$3:$P$3515,16,FALSE)</f>
        <v>0</v>
      </c>
      <c r="N2436" s="1">
        <f>VLOOKUP(A2436,'ADM Details FY17'!$A$3:$Q$3515,17,FALSE)</f>
        <v>0</v>
      </c>
      <c r="O2436" s="1">
        <f>VLOOKUP(A2436,'ADM Details FY17'!$A$3:$S$3515,19,FALSE)</f>
        <v>0</v>
      </c>
      <c r="P2436" s="1">
        <f>VLOOKUP(A2436,'ADM Details FY17'!$A$3:$U$3515,21,FALSE)</f>
        <v>0</v>
      </c>
      <c r="Q2436" s="1">
        <f>VLOOKUP(A2436,'ADM Details FY17'!$A$3:$V$3515,22,FALSE)</f>
        <v>0</v>
      </c>
      <c r="R2436" s="1">
        <f>VLOOKUP(A2436,'ADM Details FY17'!$A$3:$W$3515,23,FALSE)</f>
        <v>0</v>
      </c>
      <c r="S2436" s="1">
        <f>VLOOKUP(A2436,'ADM Details FY17'!$A$3:$X$3515,24,FALSE)</f>
        <v>0</v>
      </c>
      <c r="T2436" s="1">
        <f>VLOOKUP(A2436,'ADM Details FY17'!$A$3:$Y$3515,25,FALSE)</f>
        <v>0</v>
      </c>
      <c r="U2436" s="1">
        <f>VLOOKUP(A2436,'ADM Details FY17'!$A$3:$AA$3515,27,FALSE)</f>
        <v>0</v>
      </c>
      <c r="V2436" s="1">
        <f>IFERROR(VLOOKUP(C2436,'eindex _tget pp '!$A$4:$E$615,5,FALSE),0)</f>
        <v>760.42910854936429</v>
      </c>
      <c r="W2436" s="31">
        <f>IFERROR(VLOOKUP(C2436,'eindex _tget pp '!$A$4:$F$615,6,FALSE),0)</f>
        <v>0.93715947769999997</v>
      </c>
      <c r="X2436" s="4">
        <f>IFERROR(VLOOKUP(B2436,'eschools 16'!$A$2:$F$25,6,FALSE),1)</f>
        <v>1</v>
      </c>
      <c r="Y2436" s="1">
        <f t="shared" ref="Y2436:Y2499" si="190">ROUND(IF(X2436=2,0,(AD2436*0.25*V2436)),2)</f>
        <v>190.11</v>
      </c>
      <c r="Z2436" s="1">
        <f t="shared" ref="Z2436:Z2499" si="191">ROUND(IF(X2436=2,0,(K2436*272*W2436)),2)</f>
        <v>254.91</v>
      </c>
      <c r="AA2436" s="31">
        <f>IFERROR(VLOOKUP(C2436,'eindex _tget pp '!$A$4:$G$615,7,FALSE),0)</f>
        <v>0.68866103700000003</v>
      </c>
      <c r="AB2436" s="1">
        <f>VLOOKUP(A2436,'ADM Details FY17'!$A$3:$AB$3515,28,FALSE)</f>
        <v>0</v>
      </c>
      <c r="AC2436" s="1">
        <f t="shared" ref="AC2436:AC2499" si="192">ROUND((AA2436*AB2436*923.6758),2)</f>
        <v>0</v>
      </c>
      <c r="AD2436" s="1">
        <f t="shared" ref="AD2436:AD2499" si="193">D2436+(U2436*0.2)</f>
        <v>1</v>
      </c>
      <c r="AE2436" s="1">
        <f t="shared" ref="AE2436:AE2499" si="194">IF(X2436=2,(AD2436*25),(AD2436*150))</f>
        <v>150</v>
      </c>
    </row>
    <row r="2437" spans="1:31" x14ac:dyDescent="0.25">
      <c r="A2437" t="str">
        <f>B2437&amp;"-"&amp;COUNTIF($B$3:B2437,B2437)</f>
        <v>621-25</v>
      </c>
      <c r="B2437">
        <v>621</v>
      </c>
      <c r="C2437" s="18">
        <f>VLOOKUP(A2437,'ADM Details FY17'!$A$3:$D$3515,4,FALSE)</f>
        <v>45617</v>
      </c>
      <c r="D2437" s="1">
        <f>VLOOKUP(A2437,'ADM Details FY17'!$A$3:$E$3515,5,FALSE)</f>
        <v>3</v>
      </c>
      <c r="E2437" s="1">
        <f>VLOOKUP(A2437,'ADM Details FY17'!$A$3:$F$3515,6,FALSE)</f>
        <v>0</v>
      </c>
      <c r="F2437" s="1">
        <f>VLOOKUP(A2437,'ADM Details FY17'!$A$3:$G$3515,7,FALSE)</f>
        <v>1</v>
      </c>
      <c r="G2437" s="1">
        <f>VLOOKUP(A2437,'ADM Details FY17'!$A$3:$H$3515,8,FALSE)</f>
        <v>0</v>
      </c>
      <c r="H2437" s="1">
        <f>VLOOKUP(A2437,'ADM Details FY17'!$A$3:$I$3515,9,FALSE)</f>
        <v>0</v>
      </c>
      <c r="I2437" s="1">
        <f>VLOOKUP(A2437,'ADM Details FY17'!$A$3:$J$3517,10,FALSE)</f>
        <v>0</v>
      </c>
      <c r="J2437" s="1">
        <f>VLOOKUP(A2437,'ADM Details FY17'!$A$3:$K$3515,11,FALSE)</f>
        <v>2</v>
      </c>
      <c r="K2437" s="1">
        <f>VLOOKUP(A2437,'ADM Details FY17'!$A$3:$M$3515,13,FALSE)</f>
        <v>1</v>
      </c>
      <c r="L2437" s="1">
        <f>VLOOKUP(A2437,'ADM Details FY17'!$A$3:$O$3515,15,FALSE)</f>
        <v>0</v>
      </c>
      <c r="M2437" s="1">
        <f>VLOOKUP(A2437,'ADM Details FY17'!$A$3:$P$3515,16,FALSE)</f>
        <v>0</v>
      </c>
      <c r="N2437" s="1">
        <f>VLOOKUP(A2437,'ADM Details FY17'!$A$3:$Q$3515,17,FALSE)</f>
        <v>0</v>
      </c>
      <c r="O2437" s="1">
        <f>VLOOKUP(A2437,'ADM Details FY17'!$A$3:$S$3515,19,FALSE)</f>
        <v>0</v>
      </c>
      <c r="P2437" s="1">
        <f>VLOOKUP(A2437,'ADM Details FY17'!$A$3:$U$3515,21,FALSE)</f>
        <v>0</v>
      </c>
      <c r="Q2437" s="1">
        <f>VLOOKUP(A2437,'ADM Details FY17'!$A$3:$V$3515,22,FALSE)</f>
        <v>0</v>
      </c>
      <c r="R2437" s="1">
        <f>VLOOKUP(A2437,'ADM Details FY17'!$A$3:$W$3515,23,FALSE)</f>
        <v>0</v>
      </c>
      <c r="S2437" s="1">
        <f>VLOOKUP(A2437,'ADM Details FY17'!$A$3:$X$3515,24,FALSE)</f>
        <v>0</v>
      </c>
      <c r="T2437" s="1">
        <f>VLOOKUP(A2437,'ADM Details FY17'!$A$3:$Y$3515,25,FALSE)</f>
        <v>0</v>
      </c>
      <c r="U2437" s="1">
        <f>VLOOKUP(A2437,'ADM Details FY17'!$A$3:$AA$3515,27,FALSE)</f>
        <v>0</v>
      </c>
      <c r="V2437" s="1">
        <f>IFERROR(VLOOKUP(C2437,'eindex _tget pp '!$A$4:$E$615,5,FALSE),0)</f>
        <v>124.70879710932269</v>
      </c>
      <c r="W2437" s="31">
        <f>IFERROR(VLOOKUP(C2437,'eindex _tget pp '!$A$4:$F$615,6,FALSE),0)</f>
        <v>0.1171450919</v>
      </c>
      <c r="X2437" s="4">
        <f>IFERROR(VLOOKUP(B2437,'eschools 16'!$A$2:$F$25,6,FALSE),1)</f>
        <v>1</v>
      </c>
      <c r="Y2437" s="1">
        <f t="shared" si="190"/>
        <v>93.53</v>
      </c>
      <c r="Z2437" s="1">
        <f t="shared" si="191"/>
        <v>31.86</v>
      </c>
      <c r="AA2437" s="31">
        <f>IFERROR(VLOOKUP(C2437,'eindex _tget pp '!$A$4:$G$615,7,FALSE),0)</f>
        <v>0.40488059700000001</v>
      </c>
      <c r="AB2437" s="1">
        <f>VLOOKUP(A2437,'ADM Details FY17'!$A$3:$AB$3515,28,FALSE)</f>
        <v>0</v>
      </c>
      <c r="AC2437" s="1">
        <f t="shared" si="192"/>
        <v>0</v>
      </c>
      <c r="AD2437" s="1">
        <f t="shared" si="193"/>
        <v>3</v>
      </c>
      <c r="AE2437" s="1">
        <f t="shared" si="194"/>
        <v>450</v>
      </c>
    </row>
    <row r="2438" spans="1:31" x14ac:dyDescent="0.25">
      <c r="A2438" t="str">
        <f>B2438&amp;"-"&amp;COUNTIF($B$3:B2438,B2438)</f>
        <v>621-26</v>
      </c>
      <c r="B2438">
        <v>621</v>
      </c>
      <c r="C2438" s="18">
        <f>VLOOKUP(A2438,'ADM Details FY17'!$A$3:$D$3515,4,FALSE)</f>
        <v>48694</v>
      </c>
      <c r="D2438" s="1">
        <f>VLOOKUP(A2438,'ADM Details FY17'!$A$3:$E$3515,5,FALSE)</f>
        <v>2</v>
      </c>
      <c r="E2438" s="1">
        <f>VLOOKUP(A2438,'ADM Details FY17'!$A$3:$F$3515,6,FALSE)</f>
        <v>0</v>
      </c>
      <c r="F2438" s="1">
        <f>VLOOKUP(A2438,'ADM Details FY17'!$A$3:$G$3515,7,FALSE)</f>
        <v>1</v>
      </c>
      <c r="G2438" s="1">
        <f>VLOOKUP(A2438,'ADM Details FY17'!$A$3:$H$3515,8,FALSE)</f>
        <v>0</v>
      </c>
      <c r="H2438" s="1">
        <f>VLOOKUP(A2438,'ADM Details FY17'!$A$3:$I$3515,9,FALSE)</f>
        <v>0</v>
      </c>
      <c r="I2438" s="1">
        <f>VLOOKUP(A2438,'ADM Details FY17'!$A$3:$J$3517,10,FALSE)</f>
        <v>0</v>
      </c>
      <c r="J2438" s="1">
        <f>VLOOKUP(A2438,'ADM Details FY17'!$A$3:$K$3515,11,FALSE)</f>
        <v>1</v>
      </c>
      <c r="K2438" s="1">
        <f>VLOOKUP(A2438,'ADM Details FY17'!$A$3:$M$3515,13,FALSE)</f>
        <v>2</v>
      </c>
      <c r="L2438" s="1">
        <f>VLOOKUP(A2438,'ADM Details FY17'!$A$3:$O$3515,15,FALSE)</f>
        <v>0</v>
      </c>
      <c r="M2438" s="1">
        <f>VLOOKUP(A2438,'ADM Details FY17'!$A$3:$P$3515,16,FALSE)</f>
        <v>0</v>
      </c>
      <c r="N2438" s="1">
        <f>VLOOKUP(A2438,'ADM Details FY17'!$A$3:$Q$3515,17,FALSE)</f>
        <v>0</v>
      </c>
      <c r="O2438" s="1">
        <f>VLOOKUP(A2438,'ADM Details FY17'!$A$3:$S$3515,19,FALSE)</f>
        <v>0</v>
      </c>
      <c r="P2438" s="1">
        <f>VLOOKUP(A2438,'ADM Details FY17'!$A$3:$U$3515,21,FALSE)</f>
        <v>0</v>
      </c>
      <c r="Q2438" s="1">
        <f>VLOOKUP(A2438,'ADM Details FY17'!$A$3:$V$3515,22,FALSE)</f>
        <v>0</v>
      </c>
      <c r="R2438" s="1">
        <f>VLOOKUP(A2438,'ADM Details FY17'!$A$3:$W$3515,23,FALSE)</f>
        <v>0</v>
      </c>
      <c r="S2438" s="1">
        <f>VLOOKUP(A2438,'ADM Details FY17'!$A$3:$X$3515,24,FALSE)</f>
        <v>0</v>
      </c>
      <c r="T2438" s="1">
        <f>VLOOKUP(A2438,'ADM Details FY17'!$A$3:$Y$3515,25,FALSE)</f>
        <v>0</v>
      </c>
      <c r="U2438" s="1">
        <f>VLOOKUP(A2438,'ADM Details FY17'!$A$3:$AA$3515,27,FALSE)</f>
        <v>0</v>
      </c>
      <c r="V2438" s="1">
        <f>IFERROR(VLOOKUP(C2438,'eindex _tget pp '!$A$4:$E$615,5,FALSE),0)</f>
        <v>1248.7247346686736</v>
      </c>
      <c r="W2438" s="31">
        <f>IFERROR(VLOOKUP(C2438,'eindex _tget pp '!$A$4:$F$615,6,FALSE),0)</f>
        <v>3.9918988903999999</v>
      </c>
      <c r="X2438" s="4">
        <f>IFERROR(VLOOKUP(B2438,'eschools 16'!$A$2:$F$25,6,FALSE),1)</f>
        <v>1</v>
      </c>
      <c r="Y2438" s="1">
        <f t="shared" si="190"/>
        <v>624.36</v>
      </c>
      <c r="Z2438" s="1">
        <f t="shared" si="191"/>
        <v>2171.59</v>
      </c>
      <c r="AA2438" s="31">
        <f>IFERROR(VLOOKUP(C2438,'eindex _tget pp '!$A$4:$G$615,7,FALSE),0)</f>
        <v>0.78548638900000001</v>
      </c>
      <c r="AB2438" s="1">
        <f>VLOOKUP(A2438,'ADM Details FY17'!$A$3:$AB$3515,28,FALSE)</f>
        <v>0</v>
      </c>
      <c r="AC2438" s="1">
        <f t="shared" si="192"/>
        <v>0</v>
      </c>
      <c r="AD2438" s="1">
        <f t="shared" si="193"/>
        <v>2</v>
      </c>
      <c r="AE2438" s="1">
        <f t="shared" si="194"/>
        <v>300</v>
      </c>
    </row>
    <row r="2439" spans="1:31" x14ac:dyDescent="0.25">
      <c r="A2439" t="str">
        <f>B2439&amp;"-"&amp;COUNTIF($B$3:B2439,B2439)</f>
        <v>621-27</v>
      </c>
      <c r="B2439">
        <v>621</v>
      </c>
      <c r="C2439" s="18">
        <f>VLOOKUP(A2439,'ADM Details FY17'!$A$3:$D$3515,4,FALSE)</f>
        <v>44958</v>
      </c>
      <c r="D2439" s="1">
        <f>VLOOKUP(A2439,'ADM Details FY17'!$A$3:$E$3515,5,FALSE)</f>
        <v>1</v>
      </c>
      <c r="E2439" s="1">
        <f>VLOOKUP(A2439,'ADM Details FY17'!$A$3:$F$3515,6,FALSE)</f>
        <v>0</v>
      </c>
      <c r="F2439" s="1">
        <f>VLOOKUP(A2439,'ADM Details FY17'!$A$3:$G$3515,7,FALSE)</f>
        <v>1</v>
      </c>
      <c r="G2439" s="1">
        <f>VLOOKUP(A2439,'ADM Details FY17'!$A$3:$H$3515,8,FALSE)</f>
        <v>0</v>
      </c>
      <c r="H2439" s="1">
        <f>VLOOKUP(A2439,'ADM Details FY17'!$A$3:$I$3515,9,FALSE)</f>
        <v>0</v>
      </c>
      <c r="I2439" s="1">
        <f>VLOOKUP(A2439,'ADM Details FY17'!$A$3:$J$3517,10,FALSE)</f>
        <v>0</v>
      </c>
      <c r="J2439" s="1">
        <f>VLOOKUP(A2439,'ADM Details FY17'!$A$3:$K$3515,11,FALSE)</f>
        <v>0</v>
      </c>
      <c r="K2439" s="1">
        <f>VLOOKUP(A2439,'ADM Details FY17'!$A$3:$M$3515,13,FALSE)</f>
        <v>1</v>
      </c>
      <c r="L2439" s="1">
        <f>VLOOKUP(A2439,'ADM Details FY17'!$A$3:$O$3515,15,FALSE)</f>
        <v>0</v>
      </c>
      <c r="M2439" s="1">
        <f>VLOOKUP(A2439,'ADM Details FY17'!$A$3:$P$3515,16,FALSE)</f>
        <v>0</v>
      </c>
      <c r="N2439" s="1">
        <f>VLOOKUP(A2439,'ADM Details FY17'!$A$3:$Q$3515,17,FALSE)</f>
        <v>0</v>
      </c>
      <c r="O2439" s="1">
        <f>VLOOKUP(A2439,'ADM Details FY17'!$A$3:$S$3515,19,FALSE)</f>
        <v>0</v>
      </c>
      <c r="P2439" s="1">
        <f>VLOOKUP(A2439,'ADM Details FY17'!$A$3:$U$3515,21,FALSE)</f>
        <v>0</v>
      </c>
      <c r="Q2439" s="1">
        <f>VLOOKUP(A2439,'ADM Details FY17'!$A$3:$V$3515,22,FALSE)</f>
        <v>0</v>
      </c>
      <c r="R2439" s="1">
        <f>VLOOKUP(A2439,'ADM Details FY17'!$A$3:$W$3515,23,FALSE)</f>
        <v>0</v>
      </c>
      <c r="S2439" s="1">
        <f>VLOOKUP(A2439,'ADM Details FY17'!$A$3:$X$3515,24,FALSE)</f>
        <v>0</v>
      </c>
      <c r="T2439" s="1">
        <f>VLOOKUP(A2439,'ADM Details FY17'!$A$3:$Y$3515,25,FALSE)</f>
        <v>0</v>
      </c>
      <c r="U2439" s="1">
        <f>VLOOKUP(A2439,'ADM Details FY17'!$A$3:$AA$3515,27,FALSE)</f>
        <v>0</v>
      </c>
      <c r="V2439" s="1">
        <f>IFERROR(VLOOKUP(C2439,'eindex _tget pp '!$A$4:$E$615,5,FALSE),0)</f>
        <v>0</v>
      </c>
      <c r="W2439" s="31">
        <f>IFERROR(VLOOKUP(C2439,'eindex _tget pp '!$A$4:$F$615,6,FALSE),0)</f>
        <v>0.52469289910000005</v>
      </c>
      <c r="X2439" s="4">
        <f>IFERROR(VLOOKUP(B2439,'eschools 16'!$A$2:$F$25,6,FALSE),1)</f>
        <v>1</v>
      </c>
      <c r="Y2439" s="1">
        <f t="shared" si="190"/>
        <v>0</v>
      </c>
      <c r="Z2439" s="1">
        <f t="shared" si="191"/>
        <v>142.72</v>
      </c>
      <c r="AA2439" s="31">
        <f>IFERROR(VLOOKUP(C2439,'eindex _tget pp '!$A$4:$G$615,7,FALSE),0)</f>
        <v>0.29313963300000001</v>
      </c>
      <c r="AB2439" s="1">
        <f>VLOOKUP(A2439,'ADM Details FY17'!$A$3:$AB$3515,28,FALSE)</f>
        <v>0</v>
      </c>
      <c r="AC2439" s="1">
        <f t="shared" si="192"/>
        <v>0</v>
      </c>
      <c r="AD2439" s="1">
        <f t="shared" si="193"/>
        <v>1</v>
      </c>
      <c r="AE2439" s="1">
        <f t="shared" si="194"/>
        <v>150</v>
      </c>
    </row>
    <row r="2440" spans="1:31" x14ac:dyDescent="0.25">
      <c r="A2440" t="str">
        <f>B2440&amp;"-"&amp;COUNTIF($B$3:B2440,B2440)</f>
        <v>621-28</v>
      </c>
      <c r="B2440">
        <v>621</v>
      </c>
      <c r="C2440" s="18">
        <f>VLOOKUP(A2440,'ADM Details FY17'!$A$3:$D$3515,4,FALSE)</f>
        <v>50500</v>
      </c>
      <c r="D2440" s="1">
        <f>VLOOKUP(A2440,'ADM Details FY17'!$A$3:$E$3515,5,FALSE)</f>
        <v>0.21</v>
      </c>
      <c r="E2440" s="1">
        <f>VLOOKUP(A2440,'ADM Details FY17'!$A$3:$F$3515,6,FALSE)</f>
        <v>0</v>
      </c>
      <c r="F2440" s="1">
        <f>VLOOKUP(A2440,'ADM Details FY17'!$A$3:$G$3515,7,FALSE)</f>
        <v>0</v>
      </c>
      <c r="G2440" s="1">
        <f>VLOOKUP(A2440,'ADM Details FY17'!$A$3:$H$3515,8,FALSE)</f>
        <v>0</v>
      </c>
      <c r="H2440" s="1">
        <f>VLOOKUP(A2440,'ADM Details FY17'!$A$3:$I$3515,9,FALSE)</f>
        <v>0</v>
      </c>
      <c r="I2440" s="1">
        <f>VLOOKUP(A2440,'ADM Details FY17'!$A$3:$J$3517,10,FALSE)</f>
        <v>0</v>
      </c>
      <c r="J2440" s="1">
        <f>VLOOKUP(A2440,'ADM Details FY17'!$A$3:$K$3515,11,FALSE)</f>
        <v>0</v>
      </c>
      <c r="K2440" s="1">
        <f>VLOOKUP(A2440,'ADM Details FY17'!$A$3:$M$3515,13,FALSE)</f>
        <v>0.21</v>
      </c>
      <c r="L2440" s="1">
        <f>VLOOKUP(A2440,'ADM Details FY17'!$A$3:$O$3515,15,FALSE)</f>
        <v>0</v>
      </c>
      <c r="M2440" s="1">
        <f>VLOOKUP(A2440,'ADM Details FY17'!$A$3:$P$3515,16,FALSE)</f>
        <v>0</v>
      </c>
      <c r="N2440" s="1">
        <f>VLOOKUP(A2440,'ADM Details FY17'!$A$3:$Q$3515,17,FALSE)</f>
        <v>0</v>
      </c>
      <c r="O2440" s="1">
        <f>VLOOKUP(A2440,'ADM Details FY17'!$A$3:$S$3515,19,FALSE)</f>
        <v>0</v>
      </c>
      <c r="P2440" s="1">
        <f>VLOOKUP(A2440,'ADM Details FY17'!$A$3:$U$3515,21,FALSE)</f>
        <v>0</v>
      </c>
      <c r="Q2440" s="1">
        <f>VLOOKUP(A2440,'ADM Details FY17'!$A$3:$V$3515,22,FALSE)</f>
        <v>0</v>
      </c>
      <c r="R2440" s="1">
        <f>VLOOKUP(A2440,'ADM Details FY17'!$A$3:$W$3515,23,FALSE)</f>
        <v>0</v>
      </c>
      <c r="S2440" s="1">
        <f>VLOOKUP(A2440,'ADM Details FY17'!$A$3:$X$3515,24,FALSE)</f>
        <v>0</v>
      </c>
      <c r="T2440" s="1">
        <f>VLOOKUP(A2440,'ADM Details FY17'!$A$3:$Y$3515,25,FALSE)</f>
        <v>0</v>
      </c>
      <c r="U2440" s="1">
        <f>VLOOKUP(A2440,'ADM Details FY17'!$A$3:$AA$3515,27,FALSE)</f>
        <v>0</v>
      </c>
      <c r="V2440" s="1">
        <f>IFERROR(VLOOKUP(C2440,'eindex _tget pp '!$A$4:$E$615,5,FALSE),0)</f>
        <v>436.71880656189848</v>
      </c>
      <c r="W2440" s="31">
        <f>IFERROR(VLOOKUP(C2440,'eindex _tget pp '!$A$4:$F$615,6,FALSE),0)</f>
        <v>0.58110440510000005</v>
      </c>
      <c r="X2440" s="4">
        <f>IFERROR(VLOOKUP(B2440,'eschools 16'!$A$2:$F$25,6,FALSE),1)</f>
        <v>1</v>
      </c>
      <c r="Y2440" s="1">
        <f t="shared" si="190"/>
        <v>22.93</v>
      </c>
      <c r="Z2440" s="1">
        <f t="shared" si="191"/>
        <v>33.19</v>
      </c>
      <c r="AA2440" s="31">
        <f>IFERROR(VLOOKUP(C2440,'eindex _tget pp '!$A$4:$G$615,7,FALSE),0)</f>
        <v>0.58918126299999996</v>
      </c>
      <c r="AB2440" s="1">
        <f>VLOOKUP(A2440,'ADM Details FY17'!$A$3:$AB$3515,28,FALSE)</f>
        <v>0</v>
      </c>
      <c r="AC2440" s="1">
        <f t="shared" si="192"/>
        <v>0</v>
      </c>
      <c r="AD2440" s="1">
        <f t="shared" si="193"/>
        <v>0.21</v>
      </c>
      <c r="AE2440" s="1">
        <f t="shared" si="194"/>
        <v>31.5</v>
      </c>
    </row>
    <row r="2441" spans="1:31" x14ac:dyDescent="0.25">
      <c r="A2441" t="str">
        <f>B2441&amp;"-"&amp;COUNTIF($B$3:B2441,B2441)</f>
        <v>621-29</v>
      </c>
      <c r="B2441">
        <v>621</v>
      </c>
      <c r="C2441" s="18">
        <f>VLOOKUP(A2441,'ADM Details FY17'!$A$3:$D$3515,4,FALSE)</f>
        <v>46359</v>
      </c>
      <c r="D2441" s="1">
        <f>VLOOKUP(A2441,'ADM Details FY17'!$A$3:$E$3515,5,FALSE)</f>
        <v>0.69</v>
      </c>
      <c r="E2441" s="1">
        <f>VLOOKUP(A2441,'ADM Details FY17'!$A$3:$F$3515,6,FALSE)</f>
        <v>0</v>
      </c>
      <c r="F2441" s="1">
        <f>VLOOKUP(A2441,'ADM Details FY17'!$A$3:$G$3515,7,FALSE)</f>
        <v>0</v>
      </c>
      <c r="G2441" s="1">
        <f>VLOOKUP(A2441,'ADM Details FY17'!$A$3:$H$3515,8,FALSE)</f>
        <v>0.61</v>
      </c>
      <c r="H2441" s="1">
        <f>VLOOKUP(A2441,'ADM Details FY17'!$A$3:$I$3515,9,FALSE)</f>
        <v>0</v>
      </c>
      <c r="I2441" s="1">
        <f>VLOOKUP(A2441,'ADM Details FY17'!$A$3:$J$3517,10,FALSE)</f>
        <v>0</v>
      </c>
      <c r="J2441" s="1">
        <f>VLOOKUP(A2441,'ADM Details FY17'!$A$3:$K$3515,11,FALSE)</f>
        <v>0</v>
      </c>
      <c r="K2441" s="1">
        <f>VLOOKUP(A2441,'ADM Details FY17'!$A$3:$M$3515,13,FALSE)</f>
        <v>0.69</v>
      </c>
      <c r="L2441" s="1">
        <f>VLOOKUP(A2441,'ADM Details FY17'!$A$3:$O$3515,15,FALSE)</f>
        <v>0</v>
      </c>
      <c r="M2441" s="1">
        <f>VLOOKUP(A2441,'ADM Details FY17'!$A$3:$P$3515,16,FALSE)</f>
        <v>0</v>
      </c>
      <c r="N2441" s="1">
        <f>VLOOKUP(A2441,'ADM Details FY17'!$A$3:$Q$3515,17,FALSE)</f>
        <v>0</v>
      </c>
      <c r="O2441" s="1">
        <f>VLOOKUP(A2441,'ADM Details FY17'!$A$3:$S$3515,19,FALSE)</f>
        <v>0</v>
      </c>
      <c r="P2441" s="1">
        <f>VLOOKUP(A2441,'ADM Details FY17'!$A$3:$U$3515,21,FALSE)</f>
        <v>0</v>
      </c>
      <c r="Q2441" s="1">
        <f>VLOOKUP(A2441,'ADM Details FY17'!$A$3:$V$3515,22,FALSE)</f>
        <v>0</v>
      </c>
      <c r="R2441" s="1">
        <f>VLOOKUP(A2441,'ADM Details FY17'!$A$3:$W$3515,23,FALSE)</f>
        <v>0</v>
      </c>
      <c r="S2441" s="1">
        <f>VLOOKUP(A2441,'ADM Details FY17'!$A$3:$X$3515,24,FALSE)</f>
        <v>0</v>
      </c>
      <c r="T2441" s="1">
        <f>VLOOKUP(A2441,'ADM Details FY17'!$A$3:$Y$3515,25,FALSE)</f>
        <v>0</v>
      </c>
      <c r="U2441" s="1">
        <f>VLOOKUP(A2441,'ADM Details FY17'!$A$3:$AA$3515,27,FALSE)</f>
        <v>0</v>
      </c>
      <c r="V2441" s="1">
        <f>IFERROR(VLOOKUP(C2441,'eindex _tget pp '!$A$4:$E$615,5,FALSE),0)</f>
        <v>95.940921356350984</v>
      </c>
      <c r="W2441" s="31">
        <f>IFERROR(VLOOKUP(C2441,'eindex _tget pp '!$A$4:$F$615,6,FALSE),0)</f>
        <v>0.55633709860000002</v>
      </c>
      <c r="X2441" s="4">
        <f>IFERROR(VLOOKUP(B2441,'eschools 16'!$A$2:$F$25,6,FALSE),1)</f>
        <v>1</v>
      </c>
      <c r="Y2441" s="1">
        <f t="shared" si="190"/>
        <v>16.55</v>
      </c>
      <c r="Z2441" s="1">
        <f t="shared" si="191"/>
        <v>104.41</v>
      </c>
      <c r="AA2441" s="31">
        <f>IFERROR(VLOOKUP(C2441,'eindex _tget pp '!$A$4:$G$615,7,FALSE),0)</f>
        <v>0.42032972200000002</v>
      </c>
      <c r="AB2441" s="1">
        <f>VLOOKUP(A2441,'ADM Details FY17'!$A$3:$AB$3515,28,FALSE)</f>
        <v>0</v>
      </c>
      <c r="AC2441" s="1">
        <f t="shared" si="192"/>
        <v>0</v>
      </c>
      <c r="AD2441" s="1">
        <f t="shared" si="193"/>
        <v>0.69</v>
      </c>
      <c r="AE2441" s="1">
        <f t="shared" si="194"/>
        <v>103.49999999999999</v>
      </c>
    </row>
    <row r="2442" spans="1:31" x14ac:dyDescent="0.25">
      <c r="A2442" t="str">
        <f>B2442&amp;"-"&amp;COUNTIF($B$3:B2442,B2442)</f>
        <v>621-30</v>
      </c>
      <c r="B2442">
        <v>621</v>
      </c>
      <c r="C2442" s="18">
        <f>VLOOKUP(A2442,'ADM Details FY17'!$A$3:$D$3515,4,FALSE)</f>
        <v>45153</v>
      </c>
      <c r="D2442" s="1">
        <f>VLOOKUP(A2442,'ADM Details FY17'!$A$3:$E$3515,5,FALSE)</f>
        <v>2</v>
      </c>
      <c r="E2442" s="1">
        <f>VLOOKUP(A2442,'ADM Details FY17'!$A$3:$F$3515,6,FALSE)</f>
        <v>0</v>
      </c>
      <c r="F2442" s="1">
        <f>VLOOKUP(A2442,'ADM Details FY17'!$A$3:$G$3515,7,FALSE)</f>
        <v>1</v>
      </c>
      <c r="G2442" s="1">
        <f>VLOOKUP(A2442,'ADM Details FY17'!$A$3:$H$3515,8,FALSE)</f>
        <v>0</v>
      </c>
      <c r="H2442" s="1">
        <f>VLOOKUP(A2442,'ADM Details FY17'!$A$3:$I$3515,9,FALSE)</f>
        <v>0</v>
      </c>
      <c r="I2442" s="1">
        <f>VLOOKUP(A2442,'ADM Details FY17'!$A$3:$J$3517,10,FALSE)</f>
        <v>0</v>
      </c>
      <c r="J2442" s="1">
        <f>VLOOKUP(A2442,'ADM Details FY17'!$A$3:$K$3515,11,FALSE)</f>
        <v>0</v>
      </c>
      <c r="K2442" s="1">
        <f>VLOOKUP(A2442,'ADM Details FY17'!$A$3:$M$3515,13,FALSE)</f>
        <v>2</v>
      </c>
      <c r="L2442" s="1">
        <f>VLOOKUP(A2442,'ADM Details FY17'!$A$3:$O$3515,15,FALSE)</f>
        <v>0</v>
      </c>
      <c r="M2442" s="1">
        <f>VLOOKUP(A2442,'ADM Details FY17'!$A$3:$P$3515,16,FALSE)</f>
        <v>0</v>
      </c>
      <c r="N2442" s="1">
        <f>VLOOKUP(A2442,'ADM Details FY17'!$A$3:$Q$3515,17,FALSE)</f>
        <v>0</v>
      </c>
      <c r="O2442" s="1">
        <f>VLOOKUP(A2442,'ADM Details FY17'!$A$3:$S$3515,19,FALSE)</f>
        <v>0</v>
      </c>
      <c r="P2442" s="1">
        <f>VLOOKUP(A2442,'ADM Details FY17'!$A$3:$U$3515,21,FALSE)</f>
        <v>0</v>
      </c>
      <c r="Q2442" s="1">
        <f>VLOOKUP(A2442,'ADM Details FY17'!$A$3:$V$3515,22,FALSE)</f>
        <v>0</v>
      </c>
      <c r="R2442" s="1">
        <f>VLOOKUP(A2442,'ADM Details FY17'!$A$3:$W$3515,23,FALSE)</f>
        <v>0</v>
      </c>
      <c r="S2442" s="1">
        <f>VLOOKUP(A2442,'ADM Details FY17'!$A$3:$X$3515,24,FALSE)</f>
        <v>0</v>
      </c>
      <c r="T2442" s="1">
        <f>VLOOKUP(A2442,'ADM Details FY17'!$A$3:$Y$3515,25,FALSE)</f>
        <v>0</v>
      </c>
      <c r="U2442" s="1">
        <f>VLOOKUP(A2442,'ADM Details FY17'!$A$3:$AA$3515,27,FALSE)</f>
        <v>0</v>
      </c>
      <c r="V2442" s="1">
        <f>IFERROR(VLOOKUP(C2442,'eindex _tget pp '!$A$4:$E$615,5,FALSE),0)</f>
        <v>328.08909753919994</v>
      </c>
      <c r="W2442" s="31">
        <f>IFERROR(VLOOKUP(C2442,'eindex _tget pp '!$A$4:$F$615,6,FALSE),0)</f>
        <v>1.4471382725999999</v>
      </c>
      <c r="X2442" s="4">
        <f>IFERROR(VLOOKUP(B2442,'eschools 16'!$A$2:$F$25,6,FALSE),1)</f>
        <v>1</v>
      </c>
      <c r="Y2442" s="1">
        <f t="shared" si="190"/>
        <v>164.04</v>
      </c>
      <c r="Z2442" s="1">
        <f t="shared" si="191"/>
        <v>787.24</v>
      </c>
      <c r="AA2442" s="31">
        <f>IFERROR(VLOOKUP(C2442,'eindex _tget pp '!$A$4:$G$615,7,FALSE),0)</f>
        <v>0.47848379000000002</v>
      </c>
      <c r="AB2442" s="1">
        <f>VLOOKUP(A2442,'ADM Details FY17'!$A$3:$AB$3515,28,FALSE)</f>
        <v>0</v>
      </c>
      <c r="AC2442" s="1">
        <f t="shared" si="192"/>
        <v>0</v>
      </c>
      <c r="AD2442" s="1">
        <f t="shared" si="193"/>
        <v>2</v>
      </c>
      <c r="AE2442" s="1">
        <f t="shared" si="194"/>
        <v>300</v>
      </c>
    </row>
    <row r="2443" spans="1:31" x14ac:dyDescent="0.25">
      <c r="A2443" t="str">
        <f>B2443&amp;"-"&amp;COUNTIF($B$3:B2443,B2443)</f>
        <v>621-31</v>
      </c>
      <c r="B2443">
        <v>621</v>
      </c>
      <c r="C2443" s="18">
        <f>VLOOKUP(A2443,'ADM Details FY17'!$A$3:$D$3515,4,FALSE)</f>
        <v>45674</v>
      </c>
      <c r="D2443" s="1">
        <f>VLOOKUP(A2443,'ADM Details FY17'!$A$3:$E$3515,5,FALSE)</f>
        <v>1</v>
      </c>
      <c r="E2443" s="1">
        <f>VLOOKUP(A2443,'ADM Details FY17'!$A$3:$F$3515,6,FALSE)</f>
        <v>0</v>
      </c>
      <c r="F2443" s="1">
        <f>VLOOKUP(A2443,'ADM Details FY17'!$A$3:$G$3515,7,FALSE)</f>
        <v>0</v>
      </c>
      <c r="G2443" s="1">
        <f>VLOOKUP(A2443,'ADM Details FY17'!$A$3:$H$3515,8,FALSE)</f>
        <v>0</v>
      </c>
      <c r="H2443" s="1">
        <f>VLOOKUP(A2443,'ADM Details FY17'!$A$3:$I$3515,9,FALSE)</f>
        <v>0</v>
      </c>
      <c r="I2443" s="1">
        <f>VLOOKUP(A2443,'ADM Details FY17'!$A$3:$J$3517,10,FALSE)</f>
        <v>0</v>
      </c>
      <c r="J2443" s="1">
        <f>VLOOKUP(A2443,'ADM Details FY17'!$A$3:$K$3515,11,FALSE)</f>
        <v>1</v>
      </c>
      <c r="K2443" s="1">
        <f>VLOOKUP(A2443,'ADM Details FY17'!$A$3:$M$3515,13,FALSE)</f>
        <v>0</v>
      </c>
      <c r="L2443" s="1">
        <f>VLOOKUP(A2443,'ADM Details FY17'!$A$3:$O$3515,15,FALSE)</f>
        <v>0</v>
      </c>
      <c r="M2443" s="1">
        <f>VLOOKUP(A2443,'ADM Details FY17'!$A$3:$P$3515,16,FALSE)</f>
        <v>0</v>
      </c>
      <c r="N2443" s="1">
        <f>VLOOKUP(A2443,'ADM Details FY17'!$A$3:$Q$3515,17,FALSE)</f>
        <v>0</v>
      </c>
      <c r="O2443" s="1">
        <f>VLOOKUP(A2443,'ADM Details FY17'!$A$3:$S$3515,19,FALSE)</f>
        <v>0</v>
      </c>
      <c r="P2443" s="1">
        <f>VLOOKUP(A2443,'ADM Details FY17'!$A$3:$U$3515,21,FALSE)</f>
        <v>0</v>
      </c>
      <c r="Q2443" s="1">
        <f>VLOOKUP(A2443,'ADM Details FY17'!$A$3:$V$3515,22,FALSE)</f>
        <v>0</v>
      </c>
      <c r="R2443" s="1">
        <f>VLOOKUP(A2443,'ADM Details FY17'!$A$3:$W$3515,23,FALSE)</f>
        <v>0</v>
      </c>
      <c r="S2443" s="1">
        <f>VLOOKUP(A2443,'ADM Details FY17'!$A$3:$X$3515,24,FALSE)</f>
        <v>0</v>
      </c>
      <c r="T2443" s="1">
        <f>VLOOKUP(A2443,'ADM Details FY17'!$A$3:$Y$3515,25,FALSE)</f>
        <v>0</v>
      </c>
      <c r="U2443" s="1">
        <f>VLOOKUP(A2443,'ADM Details FY17'!$A$3:$AA$3515,27,FALSE)</f>
        <v>0</v>
      </c>
      <c r="V2443" s="1">
        <f>IFERROR(VLOOKUP(C2443,'eindex _tget pp '!$A$4:$E$615,5,FALSE),0)</f>
        <v>0</v>
      </c>
      <c r="W2443" s="31">
        <f>IFERROR(VLOOKUP(C2443,'eindex _tget pp '!$A$4:$F$615,6,FALSE),0)</f>
        <v>0.53317155930000004</v>
      </c>
      <c r="X2443" s="4">
        <f>IFERROR(VLOOKUP(B2443,'eschools 16'!$A$2:$F$25,6,FALSE),1)</f>
        <v>1</v>
      </c>
      <c r="Y2443" s="1">
        <f t="shared" si="190"/>
        <v>0</v>
      </c>
      <c r="Z2443" s="1">
        <f t="shared" si="191"/>
        <v>0</v>
      </c>
      <c r="AA2443" s="31">
        <f>IFERROR(VLOOKUP(C2443,'eindex _tget pp '!$A$4:$G$615,7,FALSE),0)</f>
        <v>0.20929967299999999</v>
      </c>
      <c r="AB2443" s="1">
        <f>VLOOKUP(A2443,'ADM Details FY17'!$A$3:$AB$3515,28,FALSE)</f>
        <v>0</v>
      </c>
      <c r="AC2443" s="1">
        <f t="shared" si="192"/>
        <v>0</v>
      </c>
      <c r="AD2443" s="1">
        <f t="shared" si="193"/>
        <v>1</v>
      </c>
      <c r="AE2443" s="1">
        <f t="shared" si="194"/>
        <v>150</v>
      </c>
    </row>
    <row r="2444" spans="1:31" x14ac:dyDescent="0.25">
      <c r="A2444" t="str">
        <f>B2444&amp;"-"&amp;COUNTIF($B$3:B2444,B2444)</f>
        <v>621-32</v>
      </c>
      <c r="B2444">
        <v>621</v>
      </c>
      <c r="C2444" s="18">
        <f>VLOOKUP(A2444,'ADM Details FY17'!$A$3:$D$3515,4,FALSE)</f>
        <v>0</v>
      </c>
      <c r="D2444" s="1">
        <f>VLOOKUP(A2444,'ADM Details FY17'!$A$3:$E$3515,5,FALSE)</f>
        <v>0</v>
      </c>
      <c r="E2444" s="1">
        <f>VLOOKUP(A2444,'ADM Details FY17'!$A$3:$F$3515,6,FALSE)</f>
        <v>0</v>
      </c>
      <c r="F2444" s="1">
        <f>VLOOKUP(A2444,'ADM Details FY17'!$A$3:$G$3515,7,FALSE)</f>
        <v>0</v>
      </c>
      <c r="G2444" s="1">
        <f>VLOOKUP(A2444,'ADM Details FY17'!$A$3:$H$3515,8,FALSE)</f>
        <v>0</v>
      </c>
      <c r="H2444" s="1">
        <f>VLOOKUP(A2444,'ADM Details FY17'!$A$3:$I$3515,9,FALSE)</f>
        <v>0</v>
      </c>
      <c r="I2444" s="1">
        <f>VLOOKUP(A2444,'ADM Details FY17'!$A$3:$J$3517,10,FALSE)</f>
        <v>0</v>
      </c>
      <c r="J2444" s="1">
        <f>VLOOKUP(A2444,'ADM Details FY17'!$A$3:$K$3515,11,FALSE)</f>
        <v>0</v>
      </c>
      <c r="K2444" s="1">
        <f>VLOOKUP(A2444,'ADM Details FY17'!$A$3:$M$3515,13,FALSE)</f>
        <v>0</v>
      </c>
      <c r="L2444" s="1">
        <f>VLOOKUP(A2444,'ADM Details FY17'!$A$3:$O$3515,15,FALSE)</f>
        <v>0</v>
      </c>
      <c r="M2444" s="1">
        <f>VLOOKUP(A2444,'ADM Details FY17'!$A$3:$P$3515,16,FALSE)</f>
        <v>0</v>
      </c>
      <c r="N2444" s="1">
        <f>VLOOKUP(A2444,'ADM Details FY17'!$A$3:$Q$3515,17,FALSE)</f>
        <v>0</v>
      </c>
      <c r="O2444" s="1">
        <f>VLOOKUP(A2444,'ADM Details FY17'!$A$3:$S$3515,19,FALSE)</f>
        <v>0</v>
      </c>
      <c r="P2444" s="1">
        <f>VLOOKUP(A2444,'ADM Details FY17'!$A$3:$U$3515,21,FALSE)</f>
        <v>0</v>
      </c>
      <c r="Q2444" s="1">
        <f>VLOOKUP(A2444,'ADM Details FY17'!$A$3:$V$3515,22,FALSE)</f>
        <v>0</v>
      </c>
      <c r="R2444" s="1">
        <f>VLOOKUP(A2444,'ADM Details FY17'!$A$3:$W$3515,23,FALSE)</f>
        <v>0</v>
      </c>
      <c r="S2444" s="1">
        <f>VLOOKUP(A2444,'ADM Details FY17'!$A$3:$X$3515,24,FALSE)</f>
        <v>0</v>
      </c>
      <c r="T2444" s="1">
        <f>VLOOKUP(A2444,'ADM Details FY17'!$A$3:$Y$3515,25,FALSE)</f>
        <v>0</v>
      </c>
      <c r="U2444" s="1">
        <f>VLOOKUP(A2444,'ADM Details FY17'!$A$3:$AA$3515,27,FALSE)</f>
        <v>0</v>
      </c>
      <c r="V2444" s="1">
        <f>IFERROR(VLOOKUP(C2444,'eindex _tget pp '!$A$4:$E$615,5,FALSE),0)</f>
        <v>0</v>
      </c>
      <c r="W2444" s="31">
        <f>IFERROR(VLOOKUP(C2444,'eindex _tget pp '!$A$4:$F$615,6,FALSE),0)</f>
        <v>0</v>
      </c>
      <c r="X2444" s="4">
        <f>IFERROR(VLOOKUP(B2444,'eschools 16'!$A$2:$F$25,6,FALSE),1)</f>
        <v>1</v>
      </c>
      <c r="Y2444" s="1">
        <f t="shared" si="190"/>
        <v>0</v>
      </c>
      <c r="Z2444" s="1">
        <f t="shared" si="191"/>
        <v>0</v>
      </c>
      <c r="AA2444" s="31">
        <f>IFERROR(VLOOKUP(C2444,'eindex _tget pp '!$A$4:$G$615,7,FALSE),0)</f>
        <v>0</v>
      </c>
      <c r="AB2444" s="1">
        <f>VLOOKUP(A2444,'ADM Details FY17'!$A$3:$AB$3515,28,FALSE)</f>
        <v>0</v>
      </c>
      <c r="AC2444" s="1">
        <f t="shared" si="192"/>
        <v>0</v>
      </c>
      <c r="AD2444" s="1">
        <f t="shared" si="193"/>
        <v>0</v>
      </c>
      <c r="AE2444" s="1">
        <f t="shared" si="194"/>
        <v>0</v>
      </c>
    </row>
    <row r="2445" spans="1:31" x14ac:dyDescent="0.25">
      <c r="A2445" t="str">
        <f>B2445&amp;"-"&amp;COUNTIF($B$3:B2445,B2445)</f>
        <v>621-33</v>
      </c>
      <c r="B2445">
        <v>621</v>
      </c>
      <c r="C2445" s="18">
        <f>VLOOKUP(A2445,'ADM Details FY17'!$A$3:$D$3515,4,FALSE)</f>
        <v>0</v>
      </c>
      <c r="D2445" s="1">
        <f>VLOOKUP(A2445,'ADM Details FY17'!$A$3:$E$3515,5,FALSE)</f>
        <v>0</v>
      </c>
      <c r="E2445" s="1">
        <f>VLOOKUP(A2445,'ADM Details FY17'!$A$3:$F$3515,6,FALSE)</f>
        <v>0</v>
      </c>
      <c r="F2445" s="1">
        <f>VLOOKUP(A2445,'ADM Details FY17'!$A$3:$G$3515,7,FALSE)</f>
        <v>0</v>
      </c>
      <c r="G2445" s="1">
        <f>VLOOKUP(A2445,'ADM Details FY17'!$A$3:$H$3515,8,FALSE)</f>
        <v>0</v>
      </c>
      <c r="H2445" s="1">
        <f>VLOOKUP(A2445,'ADM Details FY17'!$A$3:$I$3515,9,FALSE)</f>
        <v>0</v>
      </c>
      <c r="I2445" s="1">
        <f>VLOOKUP(A2445,'ADM Details FY17'!$A$3:$J$3517,10,FALSE)</f>
        <v>0</v>
      </c>
      <c r="J2445" s="1">
        <f>VLOOKUP(A2445,'ADM Details FY17'!$A$3:$K$3515,11,FALSE)</f>
        <v>0</v>
      </c>
      <c r="K2445" s="1">
        <f>VLOOKUP(A2445,'ADM Details FY17'!$A$3:$M$3515,13,FALSE)</f>
        <v>0</v>
      </c>
      <c r="L2445" s="1">
        <f>VLOOKUP(A2445,'ADM Details FY17'!$A$3:$O$3515,15,FALSE)</f>
        <v>0</v>
      </c>
      <c r="M2445" s="1">
        <f>VLOOKUP(A2445,'ADM Details FY17'!$A$3:$P$3515,16,FALSE)</f>
        <v>0</v>
      </c>
      <c r="N2445" s="1">
        <f>VLOOKUP(A2445,'ADM Details FY17'!$A$3:$Q$3515,17,FALSE)</f>
        <v>0</v>
      </c>
      <c r="O2445" s="1">
        <f>VLOOKUP(A2445,'ADM Details FY17'!$A$3:$S$3515,19,FALSE)</f>
        <v>0</v>
      </c>
      <c r="P2445" s="1">
        <f>VLOOKUP(A2445,'ADM Details FY17'!$A$3:$U$3515,21,FALSE)</f>
        <v>0</v>
      </c>
      <c r="Q2445" s="1">
        <f>VLOOKUP(A2445,'ADM Details FY17'!$A$3:$V$3515,22,FALSE)</f>
        <v>0</v>
      </c>
      <c r="R2445" s="1">
        <f>VLOOKUP(A2445,'ADM Details FY17'!$A$3:$W$3515,23,FALSE)</f>
        <v>0</v>
      </c>
      <c r="S2445" s="1">
        <f>VLOOKUP(A2445,'ADM Details FY17'!$A$3:$X$3515,24,FALSE)</f>
        <v>0</v>
      </c>
      <c r="T2445" s="1">
        <f>VLOOKUP(A2445,'ADM Details FY17'!$A$3:$Y$3515,25,FALSE)</f>
        <v>0</v>
      </c>
      <c r="U2445" s="1">
        <f>VLOOKUP(A2445,'ADM Details FY17'!$A$3:$AA$3515,27,FALSE)</f>
        <v>0</v>
      </c>
      <c r="V2445" s="1">
        <f>IFERROR(VLOOKUP(C2445,'eindex _tget pp '!$A$4:$E$615,5,FALSE),0)</f>
        <v>0</v>
      </c>
      <c r="W2445" s="31">
        <f>IFERROR(VLOOKUP(C2445,'eindex _tget pp '!$A$4:$F$615,6,FALSE),0)</f>
        <v>0</v>
      </c>
      <c r="X2445" s="4">
        <f>IFERROR(VLOOKUP(B2445,'eschools 16'!$A$2:$F$25,6,FALSE),1)</f>
        <v>1</v>
      </c>
      <c r="Y2445" s="1">
        <f t="shared" si="190"/>
        <v>0</v>
      </c>
      <c r="Z2445" s="1">
        <f t="shared" si="191"/>
        <v>0</v>
      </c>
      <c r="AA2445" s="31">
        <f>IFERROR(VLOOKUP(C2445,'eindex _tget pp '!$A$4:$G$615,7,FALSE),0)</f>
        <v>0</v>
      </c>
      <c r="AB2445" s="1">
        <f>VLOOKUP(A2445,'ADM Details FY17'!$A$3:$AB$3515,28,FALSE)</f>
        <v>0</v>
      </c>
      <c r="AC2445" s="1">
        <f t="shared" si="192"/>
        <v>0</v>
      </c>
      <c r="AD2445" s="1">
        <f t="shared" si="193"/>
        <v>0</v>
      </c>
      <c r="AE2445" s="1">
        <f t="shared" si="194"/>
        <v>0</v>
      </c>
    </row>
    <row r="2446" spans="1:31" x14ac:dyDescent="0.25">
      <c r="A2446" t="str">
        <f>B2446&amp;"-"&amp;COUNTIF($B$3:B2446,B2446)</f>
        <v>621-34</v>
      </c>
      <c r="B2446">
        <v>621</v>
      </c>
      <c r="C2446" s="18">
        <f>VLOOKUP(A2446,'ADM Details FY17'!$A$3:$D$3515,4,FALSE)</f>
        <v>0</v>
      </c>
      <c r="D2446" s="1">
        <f>VLOOKUP(A2446,'ADM Details FY17'!$A$3:$E$3515,5,FALSE)</f>
        <v>0</v>
      </c>
      <c r="E2446" s="1">
        <f>VLOOKUP(A2446,'ADM Details FY17'!$A$3:$F$3515,6,FALSE)</f>
        <v>0</v>
      </c>
      <c r="F2446" s="1">
        <f>VLOOKUP(A2446,'ADM Details FY17'!$A$3:$G$3515,7,FALSE)</f>
        <v>0</v>
      </c>
      <c r="G2446" s="1">
        <f>VLOOKUP(A2446,'ADM Details FY17'!$A$3:$H$3515,8,FALSE)</f>
        <v>0</v>
      </c>
      <c r="H2446" s="1">
        <f>VLOOKUP(A2446,'ADM Details FY17'!$A$3:$I$3515,9,FALSE)</f>
        <v>0</v>
      </c>
      <c r="I2446" s="1">
        <f>VLOOKUP(A2446,'ADM Details FY17'!$A$3:$J$3517,10,FALSE)</f>
        <v>0</v>
      </c>
      <c r="J2446" s="1">
        <f>VLOOKUP(A2446,'ADM Details FY17'!$A$3:$K$3515,11,FALSE)</f>
        <v>0</v>
      </c>
      <c r="K2446" s="1">
        <f>VLOOKUP(A2446,'ADM Details FY17'!$A$3:$M$3515,13,FALSE)</f>
        <v>0</v>
      </c>
      <c r="L2446" s="1">
        <f>VLOOKUP(A2446,'ADM Details FY17'!$A$3:$O$3515,15,FALSE)</f>
        <v>0</v>
      </c>
      <c r="M2446" s="1">
        <f>VLOOKUP(A2446,'ADM Details FY17'!$A$3:$P$3515,16,FALSE)</f>
        <v>0</v>
      </c>
      <c r="N2446" s="1">
        <f>VLOOKUP(A2446,'ADM Details FY17'!$A$3:$Q$3515,17,FALSE)</f>
        <v>0</v>
      </c>
      <c r="O2446" s="1">
        <f>VLOOKUP(A2446,'ADM Details FY17'!$A$3:$S$3515,19,FALSE)</f>
        <v>0</v>
      </c>
      <c r="P2446" s="1">
        <f>VLOOKUP(A2446,'ADM Details FY17'!$A$3:$U$3515,21,FALSE)</f>
        <v>0</v>
      </c>
      <c r="Q2446" s="1">
        <f>VLOOKUP(A2446,'ADM Details FY17'!$A$3:$V$3515,22,FALSE)</f>
        <v>0</v>
      </c>
      <c r="R2446" s="1">
        <f>VLOOKUP(A2446,'ADM Details FY17'!$A$3:$W$3515,23,FALSE)</f>
        <v>0</v>
      </c>
      <c r="S2446" s="1">
        <f>VLOOKUP(A2446,'ADM Details FY17'!$A$3:$X$3515,24,FALSE)</f>
        <v>0</v>
      </c>
      <c r="T2446" s="1">
        <f>VLOOKUP(A2446,'ADM Details FY17'!$A$3:$Y$3515,25,FALSE)</f>
        <v>0</v>
      </c>
      <c r="U2446" s="1">
        <f>VLOOKUP(A2446,'ADM Details FY17'!$A$3:$AA$3515,27,FALSE)</f>
        <v>0</v>
      </c>
      <c r="V2446" s="1">
        <f>IFERROR(VLOOKUP(C2446,'eindex _tget pp '!$A$4:$E$615,5,FALSE),0)</f>
        <v>0</v>
      </c>
      <c r="W2446" s="31">
        <f>IFERROR(VLOOKUP(C2446,'eindex _tget pp '!$A$4:$F$615,6,FALSE),0)</f>
        <v>0</v>
      </c>
      <c r="X2446" s="4">
        <f>IFERROR(VLOOKUP(B2446,'eschools 16'!$A$2:$F$25,6,FALSE),1)</f>
        <v>1</v>
      </c>
      <c r="Y2446" s="1">
        <f t="shared" si="190"/>
        <v>0</v>
      </c>
      <c r="Z2446" s="1">
        <f t="shared" si="191"/>
        <v>0</v>
      </c>
      <c r="AA2446" s="31">
        <f>IFERROR(VLOOKUP(C2446,'eindex _tget pp '!$A$4:$G$615,7,FALSE),0)</f>
        <v>0</v>
      </c>
      <c r="AB2446" s="1">
        <f>VLOOKUP(A2446,'ADM Details FY17'!$A$3:$AB$3515,28,FALSE)</f>
        <v>0</v>
      </c>
      <c r="AC2446" s="1">
        <f t="shared" si="192"/>
        <v>0</v>
      </c>
      <c r="AD2446" s="1">
        <f t="shared" si="193"/>
        <v>0</v>
      </c>
      <c r="AE2446" s="1">
        <f t="shared" si="194"/>
        <v>0</v>
      </c>
    </row>
    <row r="2447" spans="1:31" x14ac:dyDescent="0.25">
      <c r="A2447" t="str">
        <f>B2447&amp;"-"&amp;COUNTIF($B$3:B2447,B2447)</f>
        <v>621-35</v>
      </c>
      <c r="B2447">
        <v>621</v>
      </c>
      <c r="C2447" s="18">
        <f>VLOOKUP(A2447,'ADM Details FY17'!$A$3:$D$3515,4,FALSE)</f>
        <v>0</v>
      </c>
      <c r="D2447" s="1">
        <f>VLOOKUP(A2447,'ADM Details FY17'!$A$3:$E$3515,5,FALSE)</f>
        <v>0</v>
      </c>
      <c r="E2447" s="1">
        <f>VLOOKUP(A2447,'ADM Details FY17'!$A$3:$F$3515,6,FALSE)</f>
        <v>0</v>
      </c>
      <c r="F2447" s="1">
        <f>VLOOKUP(A2447,'ADM Details FY17'!$A$3:$G$3515,7,FALSE)</f>
        <v>0</v>
      </c>
      <c r="G2447" s="1">
        <f>VLOOKUP(A2447,'ADM Details FY17'!$A$3:$H$3515,8,FALSE)</f>
        <v>0</v>
      </c>
      <c r="H2447" s="1">
        <f>VLOOKUP(A2447,'ADM Details FY17'!$A$3:$I$3515,9,FALSE)</f>
        <v>0</v>
      </c>
      <c r="I2447" s="1">
        <f>VLOOKUP(A2447,'ADM Details FY17'!$A$3:$J$3517,10,FALSE)</f>
        <v>0</v>
      </c>
      <c r="J2447" s="1">
        <f>VLOOKUP(A2447,'ADM Details FY17'!$A$3:$K$3515,11,FALSE)</f>
        <v>0</v>
      </c>
      <c r="K2447" s="1">
        <f>VLOOKUP(A2447,'ADM Details FY17'!$A$3:$M$3515,13,FALSE)</f>
        <v>0</v>
      </c>
      <c r="L2447" s="1">
        <f>VLOOKUP(A2447,'ADM Details FY17'!$A$3:$O$3515,15,FALSE)</f>
        <v>0</v>
      </c>
      <c r="M2447" s="1">
        <f>VLOOKUP(A2447,'ADM Details FY17'!$A$3:$P$3515,16,FALSE)</f>
        <v>0</v>
      </c>
      <c r="N2447" s="1">
        <f>VLOOKUP(A2447,'ADM Details FY17'!$A$3:$Q$3515,17,FALSE)</f>
        <v>0</v>
      </c>
      <c r="O2447" s="1">
        <f>VLOOKUP(A2447,'ADM Details FY17'!$A$3:$S$3515,19,FALSE)</f>
        <v>0</v>
      </c>
      <c r="P2447" s="1">
        <f>VLOOKUP(A2447,'ADM Details FY17'!$A$3:$U$3515,21,FALSE)</f>
        <v>0</v>
      </c>
      <c r="Q2447" s="1">
        <f>VLOOKUP(A2447,'ADM Details FY17'!$A$3:$V$3515,22,FALSE)</f>
        <v>0</v>
      </c>
      <c r="R2447" s="1">
        <f>VLOOKUP(A2447,'ADM Details FY17'!$A$3:$W$3515,23,FALSE)</f>
        <v>0</v>
      </c>
      <c r="S2447" s="1">
        <f>VLOOKUP(A2447,'ADM Details FY17'!$A$3:$X$3515,24,FALSE)</f>
        <v>0</v>
      </c>
      <c r="T2447" s="1">
        <f>VLOOKUP(A2447,'ADM Details FY17'!$A$3:$Y$3515,25,FALSE)</f>
        <v>0</v>
      </c>
      <c r="U2447" s="1">
        <f>VLOOKUP(A2447,'ADM Details FY17'!$A$3:$AA$3515,27,FALSE)</f>
        <v>0</v>
      </c>
      <c r="V2447" s="1">
        <f>IFERROR(VLOOKUP(C2447,'eindex _tget pp '!$A$4:$E$615,5,FALSE),0)</f>
        <v>0</v>
      </c>
      <c r="W2447" s="31">
        <f>IFERROR(VLOOKUP(C2447,'eindex _tget pp '!$A$4:$F$615,6,FALSE),0)</f>
        <v>0</v>
      </c>
      <c r="X2447" s="4">
        <f>IFERROR(VLOOKUP(B2447,'eschools 16'!$A$2:$F$25,6,FALSE),1)</f>
        <v>1</v>
      </c>
      <c r="Y2447" s="1">
        <f t="shared" si="190"/>
        <v>0</v>
      </c>
      <c r="Z2447" s="1">
        <f t="shared" si="191"/>
        <v>0</v>
      </c>
      <c r="AA2447" s="31">
        <f>IFERROR(VLOOKUP(C2447,'eindex _tget pp '!$A$4:$G$615,7,FALSE),0)</f>
        <v>0</v>
      </c>
      <c r="AB2447" s="1">
        <f>VLOOKUP(A2447,'ADM Details FY17'!$A$3:$AB$3515,28,FALSE)</f>
        <v>0</v>
      </c>
      <c r="AC2447" s="1">
        <f t="shared" si="192"/>
        <v>0</v>
      </c>
      <c r="AD2447" s="1">
        <f t="shared" si="193"/>
        <v>0</v>
      </c>
      <c r="AE2447" s="1">
        <f t="shared" si="194"/>
        <v>0</v>
      </c>
    </row>
    <row r="2448" spans="1:31" x14ac:dyDescent="0.25">
      <c r="A2448" t="str">
        <f>B2448&amp;"-"&amp;COUNTIF($B$3:B2448,B2448)</f>
        <v>621-36</v>
      </c>
      <c r="B2448">
        <v>621</v>
      </c>
      <c r="C2448" s="18">
        <f>VLOOKUP(A2448,'ADM Details FY17'!$A$3:$D$3515,4,FALSE)</f>
        <v>0</v>
      </c>
      <c r="D2448" s="1">
        <f>VLOOKUP(A2448,'ADM Details FY17'!$A$3:$E$3515,5,FALSE)</f>
        <v>0</v>
      </c>
      <c r="E2448" s="1">
        <f>VLOOKUP(A2448,'ADM Details FY17'!$A$3:$F$3515,6,FALSE)</f>
        <v>0</v>
      </c>
      <c r="F2448" s="1">
        <f>VLOOKUP(A2448,'ADM Details FY17'!$A$3:$G$3515,7,FALSE)</f>
        <v>0</v>
      </c>
      <c r="G2448" s="1">
        <f>VLOOKUP(A2448,'ADM Details FY17'!$A$3:$H$3515,8,FALSE)</f>
        <v>0</v>
      </c>
      <c r="H2448" s="1">
        <f>VLOOKUP(A2448,'ADM Details FY17'!$A$3:$I$3515,9,FALSE)</f>
        <v>0</v>
      </c>
      <c r="I2448" s="1">
        <f>VLOOKUP(A2448,'ADM Details FY17'!$A$3:$J$3517,10,FALSE)</f>
        <v>0</v>
      </c>
      <c r="J2448" s="1">
        <f>VLOOKUP(A2448,'ADM Details FY17'!$A$3:$K$3515,11,FALSE)</f>
        <v>0</v>
      </c>
      <c r="K2448" s="1">
        <f>VLOOKUP(A2448,'ADM Details FY17'!$A$3:$M$3515,13,FALSE)</f>
        <v>0</v>
      </c>
      <c r="L2448" s="1">
        <f>VLOOKUP(A2448,'ADM Details FY17'!$A$3:$O$3515,15,FALSE)</f>
        <v>0</v>
      </c>
      <c r="M2448" s="1">
        <f>VLOOKUP(A2448,'ADM Details FY17'!$A$3:$P$3515,16,FALSE)</f>
        <v>0</v>
      </c>
      <c r="N2448" s="1">
        <f>VLOOKUP(A2448,'ADM Details FY17'!$A$3:$Q$3515,17,FALSE)</f>
        <v>0</v>
      </c>
      <c r="O2448" s="1">
        <f>VLOOKUP(A2448,'ADM Details FY17'!$A$3:$S$3515,19,FALSE)</f>
        <v>0</v>
      </c>
      <c r="P2448" s="1">
        <f>VLOOKUP(A2448,'ADM Details FY17'!$A$3:$U$3515,21,FALSE)</f>
        <v>0</v>
      </c>
      <c r="Q2448" s="1">
        <f>VLOOKUP(A2448,'ADM Details FY17'!$A$3:$V$3515,22,FALSE)</f>
        <v>0</v>
      </c>
      <c r="R2448" s="1">
        <f>VLOOKUP(A2448,'ADM Details FY17'!$A$3:$W$3515,23,FALSE)</f>
        <v>0</v>
      </c>
      <c r="S2448" s="1">
        <f>VLOOKUP(A2448,'ADM Details FY17'!$A$3:$X$3515,24,FALSE)</f>
        <v>0</v>
      </c>
      <c r="T2448" s="1">
        <f>VLOOKUP(A2448,'ADM Details FY17'!$A$3:$Y$3515,25,FALSE)</f>
        <v>0</v>
      </c>
      <c r="U2448" s="1">
        <f>VLOOKUP(A2448,'ADM Details FY17'!$A$3:$AA$3515,27,FALSE)</f>
        <v>0</v>
      </c>
      <c r="V2448" s="1">
        <f>IFERROR(VLOOKUP(C2448,'eindex _tget pp '!$A$4:$E$615,5,FALSE),0)</f>
        <v>0</v>
      </c>
      <c r="W2448" s="31">
        <f>IFERROR(VLOOKUP(C2448,'eindex _tget pp '!$A$4:$F$615,6,FALSE),0)</f>
        <v>0</v>
      </c>
      <c r="X2448" s="4">
        <f>IFERROR(VLOOKUP(B2448,'eschools 16'!$A$2:$F$25,6,FALSE),1)</f>
        <v>1</v>
      </c>
      <c r="Y2448" s="1">
        <f t="shared" si="190"/>
        <v>0</v>
      </c>
      <c r="Z2448" s="1">
        <f t="shared" si="191"/>
        <v>0</v>
      </c>
      <c r="AA2448" s="31">
        <f>IFERROR(VLOOKUP(C2448,'eindex _tget pp '!$A$4:$G$615,7,FALSE),0)</f>
        <v>0</v>
      </c>
      <c r="AB2448" s="1">
        <f>VLOOKUP(A2448,'ADM Details FY17'!$A$3:$AB$3515,28,FALSE)</f>
        <v>0</v>
      </c>
      <c r="AC2448" s="1">
        <f t="shared" si="192"/>
        <v>0</v>
      </c>
      <c r="AD2448" s="1">
        <f t="shared" si="193"/>
        <v>0</v>
      </c>
      <c r="AE2448" s="1">
        <f t="shared" si="194"/>
        <v>0</v>
      </c>
    </row>
    <row r="2449" spans="1:31" x14ac:dyDescent="0.25">
      <c r="A2449" t="str">
        <f>B2449&amp;"-"&amp;COUNTIF($B$3:B2449,B2449)</f>
        <v>621-37</v>
      </c>
      <c r="B2449">
        <v>621</v>
      </c>
      <c r="C2449" s="18">
        <f>VLOOKUP(A2449,'ADM Details FY17'!$A$3:$D$3515,4,FALSE)</f>
        <v>0</v>
      </c>
      <c r="D2449" s="1">
        <f>VLOOKUP(A2449,'ADM Details FY17'!$A$3:$E$3515,5,FALSE)</f>
        <v>0</v>
      </c>
      <c r="E2449" s="1">
        <f>VLOOKUP(A2449,'ADM Details FY17'!$A$3:$F$3515,6,FALSE)</f>
        <v>0</v>
      </c>
      <c r="F2449" s="1">
        <f>VLOOKUP(A2449,'ADM Details FY17'!$A$3:$G$3515,7,FALSE)</f>
        <v>0</v>
      </c>
      <c r="G2449" s="1">
        <f>VLOOKUP(A2449,'ADM Details FY17'!$A$3:$H$3515,8,FALSE)</f>
        <v>0</v>
      </c>
      <c r="H2449" s="1">
        <f>VLOOKUP(A2449,'ADM Details FY17'!$A$3:$I$3515,9,FALSE)</f>
        <v>0</v>
      </c>
      <c r="I2449" s="1">
        <f>VLOOKUP(A2449,'ADM Details FY17'!$A$3:$J$3517,10,FALSE)</f>
        <v>0</v>
      </c>
      <c r="J2449" s="1">
        <f>VLOOKUP(A2449,'ADM Details FY17'!$A$3:$K$3515,11,FALSE)</f>
        <v>0</v>
      </c>
      <c r="K2449" s="1">
        <f>VLOOKUP(A2449,'ADM Details FY17'!$A$3:$M$3515,13,FALSE)</f>
        <v>0</v>
      </c>
      <c r="L2449" s="1">
        <f>VLOOKUP(A2449,'ADM Details FY17'!$A$3:$O$3515,15,FALSE)</f>
        <v>0</v>
      </c>
      <c r="M2449" s="1">
        <f>VLOOKUP(A2449,'ADM Details FY17'!$A$3:$P$3515,16,FALSE)</f>
        <v>0</v>
      </c>
      <c r="N2449" s="1">
        <f>VLOOKUP(A2449,'ADM Details FY17'!$A$3:$Q$3515,17,FALSE)</f>
        <v>0</v>
      </c>
      <c r="O2449" s="1">
        <f>VLOOKUP(A2449,'ADM Details FY17'!$A$3:$S$3515,19,FALSE)</f>
        <v>0</v>
      </c>
      <c r="P2449" s="1">
        <f>VLOOKUP(A2449,'ADM Details FY17'!$A$3:$U$3515,21,FALSE)</f>
        <v>0</v>
      </c>
      <c r="Q2449" s="1">
        <f>VLOOKUP(A2449,'ADM Details FY17'!$A$3:$V$3515,22,FALSE)</f>
        <v>0</v>
      </c>
      <c r="R2449" s="1">
        <f>VLOOKUP(A2449,'ADM Details FY17'!$A$3:$W$3515,23,FALSE)</f>
        <v>0</v>
      </c>
      <c r="S2449" s="1">
        <f>VLOOKUP(A2449,'ADM Details FY17'!$A$3:$X$3515,24,FALSE)</f>
        <v>0</v>
      </c>
      <c r="T2449" s="1">
        <f>VLOOKUP(A2449,'ADM Details FY17'!$A$3:$Y$3515,25,FALSE)</f>
        <v>0</v>
      </c>
      <c r="U2449" s="1">
        <f>VLOOKUP(A2449,'ADM Details FY17'!$A$3:$AA$3515,27,FALSE)</f>
        <v>0</v>
      </c>
      <c r="V2449" s="1">
        <f>IFERROR(VLOOKUP(C2449,'eindex _tget pp '!$A$4:$E$615,5,FALSE),0)</f>
        <v>0</v>
      </c>
      <c r="W2449" s="31">
        <f>IFERROR(VLOOKUP(C2449,'eindex _tget pp '!$A$4:$F$615,6,FALSE),0)</f>
        <v>0</v>
      </c>
      <c r="X2449" s="4">
        <f>IFERROR(VLOOKUP(B2449,'eschools 16'!$A$2:$F$25,6,FALSE),1)</f>
        <v>1</v>
      </c>
      <c r="Y2449" s="1">
        <f t="shared" si="190"/>
        <v>0</v>
      </c>
      <c r="Z2449" s="1">
        <f t="shared" si="191"/>
        <v>0</v>
      </c>
      <c r="AA2449" s="31">
        <f>IFERROR(VLOOKUP(C2449,'eindex _tget pp '!$A$4:$G$615,7,FALSE),0)</f>
        <v>0</v>
      </c>
      <c r="AB2449" s="1">
        <f>VLOOKUP(A2449,'ADM Details FY17'!$A$3:$AB$3515,28,FALSE)</f>
        <v>0</v>
      </c>
      <c r="AC2449" s="1">
        <f t="shared" si="192"/>
        <v>0</v>
      </c>
      <c r="AD2449" s="1">
        <f t="shared" si="193"/>
        <v>0</v>
      </c>
      <c r="AE2449" s="1">
        <f t="shared" si="194"/>
        <v>0</v>
      </c>
    </row>
    <row r="2450" spans="1:31" x14ac:dyDescent="0.25">
      <c r="A2450" t="str">
        <f>B2450&amp;"-"&amp;COUNTIF($B$3:B2450,B2450)</f>
        <v>621-38</v>
      </c>
      <c r="B2450">
        <v>621</v>
      </c>
      <c r="C2450" s="18">
        <f>VLOOKUP(A2450,'ADM Details FY17'!$A$3:$D$3515,4,FALSE)</f>
        <v>0</v>
      </c>
      <c r="D2450" s="1">
        <f>VLOOKUP(A2450,'ADM Details FY17'!$A$3:$E$3515,5,FALSE)</f>
        <v>0</v>
      </c>
      <c r="E2450" s="1">
        <f>VLOOKUP(A2450,'ADM Details FY17'!$A$3:$F$3515,6,FALSE)</f>
        <v>0</v>
      </c>
      <c r="F2450" s="1">
        <f>VLOOKUP(A2450,'ADM Details FY17'!$A$3:$G$3515,7,FALSE)</f>
        <v>0</v>
      </c>
      <c r="G2450" s="1">
        <f>VLOOKUP(A2450,'ADM Details FY17'!$A$3:$H$3515,8,FALSE)</f>
        <v>0</v>
      </c>
      <c r="H2450" s="1">
        <f>VLOOKUP(A2450,'ADM Details FY17'!$A$3:$I$3515,9,FALSE)</f>
        <v>0</v>
      </c>
      <c r="I2450" s="1">
        <f>VLOOKUP(A2450,'ADM Details FY17'!$A$3:$J$3517,10,FALSE)</f>
        <v>0</v>
      </c>
      <c r="J2450" s="1">
        <f>VLOOKUP(A2450,'ADM Details FY17'!$A$3:$K$3515,11,FALSE)</f>
        <v>0</v>
      </c>
      <c r="K2450" s="1">
        <f>VLOOKUP(A2450,'ADM Details FY17'!$A$3:$M$3515,13,FALSE)</f>
        <v>0</v>
      </c>
      <c r="L2450" s="1">
        <f>VLOOKUP(A2450,'ADM Details FY17'!$A$3:$O$3515,15,FALSE)</f>
        <v>0</v>
      </c>
      <c r="M2450" s="1">
        <f>VLOOKUP(A2450,'ADM Details FY17'!$A$3:$P$3515,16,FALSE)</f>
        <v>0</v>
      </c>
      <c r="N2450" s="1">
        <f>VLOOKUP(A2450,'ADM Details FY17'!$A$3:$Q$3515,17,FALSE)</f>
        <v>0</v>
      </c>
      <c r="O2450" s="1">
        <f>VLOOKUP(A2450,'ADM Details FY17'!$A$3:$S$3515,19,FALSE)</f>
        <v>0</v>
      </c>
      <c r="P2450" s="1">
        <f>VLOOKUP(A2450,'ADM Details FY17'!$A$3:$U$3515,21,FALSE)</f>
        <v>0</v>
      </c>
      <c r="Q2450" s="1">
        <f>VLOOKUP(A2450,'ADM Details FY17'!$A$3:$V$3515,22,FALSE)</f>
        <v>0</v>
      </c>
      <c r="R2450" s="1">
        <f>VLOOKUP(A2450,'ADM Details FY17'!$A$3:$W$3515,23,FALSE)</f>
        <v>0</v>
      </c>
      <c r="S2450" s="1">
        <f>VLOOKUP(A2450,'ADM Details FY17'!$A$3:$X$3515,24,FALSE)</f>
        <v>0</v>
      </c>
      <c r="T2450" s="1">
        <f>VLOOKUP(A2450,'ADM Details FY17'!$A$3:$Y$3515,25,FALSE)</f>
        <v>0</v>
      </c>
      <c r="U2450" s="1">
        <f>VLOOKUP(A2450,'ADM Details FY17'!$A$3:$AA$3515,27,FALSE)</f>
        <v>0</v>
      </c>
      <c r="V2450" s="1">
        <f>IFERROR(VLOOKUP(C2450,'eindex _tget pp '!$A$4:$E$615,5,FALSE),0)</f>
        <v>0</v>
      </c>
      <c r="W2450" s="31">
        <f>IFERROR(VLOOKUP(C2450,'eindex _tget pp '!$A$4:$F$615,6,FALSE),0)</f>
        <v>0</v>
      </c>
      <c r="X2450" s="4">
        <f>IFERROR(VLOOKUP(B2450,'eschools 16'!$A$2:$F$25,6,FALSE),1)</f>
        <v>1</v>
      </c>
      <c r="Y2450" s="1">
        <f t="shared" si="190"/>
        <v>0</v>
      </c>
      <c r="Z2450" s="1">
        <f t="shared" si="191"/>
        <v>0</v>
      </c>
      <c r="AA2450" s="31">
        <f>IFERROR(VLOOKUP(C2450,'eindex _tget pp '!$A$4:$G$615,7,FALSE),0)</f>
        <v>0</v>
      </c>
      <c r="AB2450" s="1">
        <f>VLOOKUP(A2450,'ADM Details FY17'!$A$3:$AB$3515,28,FALSE)</f>
        <v>0</v>
      </c>
      <c r="AC2450" s="1">
        <f t="shared" si="192"/>
        <v>0</v>
      </c>
      <c r="AD2450" s="1">
        <f t="shared" si="193"/>
        <v>0</v>
      </c>
      <c r="AE2450" s="1">
        <f t="shared" si="194"/>
        <v>0</v>
      </c>
    </row>
    <row r="2451" spans="1:31" x14ac:dyDescent="0.25">
      <c r="A2451" t="str">
        <f>B2451&amp;"-"&amp;COUNTIF($B$3:B2451,B2451)</f>
        <v>621-39</v>
      </c>
      <c r="B2451">
        <v>621</v>
      </c>
      <c r="C2451" s="18">
        <f>VLOOKUP(A2451,'ADM Details FY17'!$A$3:$D$3515,4,FALSE)</f>
        <v>0</v>
      </c>
      <c r="D2451" s="1">
        <f>VLOOKUP(A2451,'ADM Details FY17'!$A$3:$E$3515,5,FALSE)</f>
        <v>0</v>
      </c>
      <c r="E2451" s="1">
        <f>VLOOKUP(A2451,'ADM Details FY17'!$A$3:$F$3515,6,FALSE)</f>
        <v>0</v>
      </c>
      <c r="F2451" s="1">
        <f>VLOOKUP(A2451,'ADM Details FY17'!$A$3:$G$3515,7,FALSE)</f>
        <v>0</v>
      </c>
      <c r="G2451" s="1">
        <f>VLOOKUP(A2451,'ADM Details FY17'!$A$3:$H$3515,8,FALSE)</f>
        <v>0</v>
      </c>
      <c r="H2451" s="1">
        <f>VLOOKUP(A2451,'ADM Details FY17'!$A$3:$I$3515,9,FALSE)</f>
        <v>0</v>
      </c>
      <c r="I2451" s="1">
        <f>VLOOKUP(A2451,'ADM Details FY17'!$A$3:$J$3517,10,FALSE)</f>
        <v>0</v>
      </c>
      <c r="J2451" s="1">
        <f>VLOOKUP(A2451,'ADM Details FY17'!$A$3:$K$3515,11,FALSE)</f>
        <v>0</v>
      </c>
      <c r="K2451" s="1">
        <f>VLOOKUP(A2451,'ADM Details FY17'!$A$3:$M$3515,13,FALSE)</f>
        <v>0</v>
      </c>
      <c r="L2451" s="1">
        <f>VLOOKUP(A2451,'ADM Details FY17'!$A$3:$O$3515,15,FALSE)</f>
        <v>0</v>
      </c>
      <c r="M2451" s="1">
        <f>VLOOKUP(A2451,'ADM Details FY17'!$A$3:$P$3515,16,FALSE)</f>
        <v>0</v>
      </c>
      <c r="N2451" s="1">
        <f>VLOOKUP(A2451,'ADM Details FY17'!$A$3:$Q$3515,17,FALSE)</f>
        <v>0</v>
      </c>
      <c r="O2451" s="1">
        <f>VLOOKUP(A2451,'ADM Details FY17'!$A$3:$S$3515,19,FALSE)</f>
        <v>0</v>
      </c>
      <c r="P2451" s="1">
        <f>VLOOKUP(A2451,'ADM Details FY17'!$A$3:$U$3515,21,FALSE)</f>
        <v>0</v>
      </c>
      <c r="Q2451" s="1">
        <f>VLOOKUP(A2451,'ADM Details FY17'!$A$3:$V$3515,22,FALSE)</f>
        <v>0</v>
      </c>
      <c r="R2451" s="1">
        <f>VLOOKUP(A2451,'ADM Details FY17'!$A$3:$W$3515,23,FALSE)</f>
        <v>0</v>
      </c>
      <c r="S2451" s="1">
        <f>VLOOKUP(A2451,'ADM Details FY17'!$A$3:$X$3515,24,FALSE)</f>
        <v>0</v>
      </c>
      <c r="T2451" s="1">
        <f>VLOOKUP(A2451,'ADM Details FY17'!$A$3:$Y$3515,25,FALSE)</f>
        <v>0</v>
      </c>
      <c r="U2451" s="1">
        <f>VLOOKUP(A2451,'ADM Details FY17'!$A$3:$AA$3515,27,FALSE)</f>
        <v>0</v>
      </c>
      <c r="V2451" s="1">
        <f>IFERROR(VLOOKUP(C2451,'eindex _tget pp '!$A$4:$E$615,5,FALSE),0)</f>
        <v>0</v>
      </c>
      <c r="W2451" s="31">
        <f>IFERROR(VLOOKUP(C2451,'eindex _tget pp '!$A$4:$F$615,6,FALSE),0)</f>
        <v>0</v>
      </c>
      <c r="X2451" s="4">
        <f>IFERROR(VLOOKUP(B2451,'eschools 16'!$A$2:$F$25,6,FALSE),1)</f>
        <v>1</v>
      </c>
      <c r="Y2451" s="1">
        <f t="shared" si="190"/>
        <v>0</v>
      </c>
      <c r="Z2451" s="1">
        <f t="shared" si="191"/>
        <v>0</v>
      </c>
      <c r="AA2451" s="31">
        <f>IFERROR(VLOOKUP(C2451,'eindex _tget pp '!$A$4:$G$615,7,FALSE),0)</f>
        <v>0</v>
      </c>
      <c r="AB2451" s="1">
        <f>VLOOKUP(A2451,'ADM Details FY17'!$A$3:$AB$3515,28,FALSE)</f>
        <v>0</v>
      </c>
      <c r="AC2451" s="1">
        <f t="shared" si="192"/>
        <v>0</v>
      </c>
      <c r="AD2451" s="1">
        <f t="shared" si="193"/>
        <v>0</v>
      </c>
      <c r="AE2451" s="1">
        <f t="shared" si="194"/>
        <v>0</v>
      </c>
    </row>
    <row r="2452" spans="1:31" x14ac:dyDescent="0.25">
      <c r="A2452" t="str">
        <f>B2452&amp;"-"&amp;COUNTIF($B$3:B2452,B2452)</f>
        <v>621-40</v>
      </c>
      <c r="B2452">
        <v>621</v>
      </c>
      <c r="C2452" s="18">
        <f>VLOOKUP(A2452,'ADM Details FY17'!$A$3:$D$3515,4,FALSE)</f>
        <v>0</v>
      </c>
      <c r="D2452" s="1">
        <f>VLOOKUP(A2452,'ADM Details FY17'!$A$3:$E$3515,5,FALSE)</f>
        <v>0</v>
      </c>
      <c r="E2452" s="1">
        <f>VLOOKUP(A2452,'ADM Details FY17'!$A$3:$F$3515,6,FALSE)</f>
        <v>0</v>
      </c>
      <c r="F2452" s="1">
        <f>VLOOKUP(A2452,'ADM Details FY17'!$A$3:$G$3515,7,FALSE)</f>
        <v>0</v>
      </c>
      <c r="G2452" s="1">
        <f>VLOOKUP(A2452,'ADM Details FY17'!$A$3:$H$3515,8,FALSE)</f>
        <v>0</v>
      </c>
      <c r="H2452" s="1">
        <f>VLOOKUP(A2452,'ADM Details FY17'!$A$3:$I$3515,9,FALSE)</f>
        <v>0</v>
      </c>
      <c r="I2452" s="1">
        <f>VLOOKUP(A2452,'ADM Details FY17'!$A$3:$J$3517,10,FALSE)</f>
        <v>0</v>
      </c>
      <c r="J2452" s="1">
        <f>VLOOKUP(A2452,'ADM Details FY17'!$A$3:$K$3515,11,FALSE)</f>
        <v>0</v>
      </c>
      <c r="K2452" s="1">
        <f>VLOOKUP(A2452,'ADM Details FY17'!$A$3:$M$3515,13,FALSE)</f>
        <v>0</v>
      </c>
      <c r="L2452" s="1">
        <f>VLOOKUP(A2452,'ADM Details FY17'!$A$3:$O$3515,15,FALSE)</f>
        <v>0</v>
      </c>
      <c r="M2452" s="1">
        <f>VLOOKUP(A2452,'ADM Details FY17'!$A$3:$P$3515,16,FALSE)</f>
        <v>0</v>
      </c>
      <c r="N2452" s="1">
        <f>VLOOKUP(A2452,'ADM Details FY17'!$A$3:$Q$3515,17,FALSE)</f>
        <v>0</v>
      </c>
      <c r="O2452" s="1">
        <f>VLOOKUP(A2452,'ADM Details FY17'!$A$3:$S$3515,19,FALSE)</f>
        <v>0</v>
      </c>
      <c r="P2452" s="1">
        <f>VLOOKUP(A2452,'ADM Details FY17'!$A$3:$U$3515,21,FALSE)</f>
        <v>0</v>
      </c>
      <c r="Q2452" s="1">
        <f>VLOOKUP(A2452,'ADM Details FY17'!$A$3:$V$3515,22,FALSE)</f>
        <v>0</v>
      </c>
      <c r="R2452" s="1">
        <f>VLOOKUP(A2452,'ADM Details FY17'!$A$3:$W$3515,23,FALSE)</f>
        <v>0</v>
      </c>
      <c r="S2452" s="1">
        <f>VLOOKUP(A2452,'ADM Details FY17'!$A$3:$X$3515,24,FALSE)</f>
        <v>0</v>
      </c>
      <c r="T2452" s="1">
        <f>VLOOKUP(A2452,'ADM Details FY17'!$A$3:$Y$3515,25,FALSE)</f>
        <v>0</v>
      </c>
      <c r="U2452" s="1">
        <f>VLOOKUP(A2452,'ADM Details FY17'!$A$3:$AA$3515,27,FALSE)</f>
        <v>0</v>
      </c>
      <c r="V2452" s="1">
        <f>IFERROR(VLOOKUP(C2452,'eindex _tget pp '!$A$4:$E$615,5,FALSE),0)</f>
        <v>0</v>
      </c>
      <c r="W2452" s="31">
        <f>IFERROR(VLOOKUP(C2452,'eindex _tget pp '!$A$4:$F$615,6,FALSE),0)</f>
        <v>0</v>
      </c>
      <c r="X2452" s="4">
        <f>IFERROR(VLOOKUP(B2452,'eschools 16'!$A$2:$F$25,6,FALSE),1)</f>
        <v>1</v>
      </c>
      <c r="Y2452" s="1">
        <f t="shared" si="190"/>
        <v>0</v>
      </c>
      <c r="Z2452" s="1">
        <f t="shared" si="191"/>
        <v>0</v>
      </c>
      <c r="AA2452" s="31">
        <f>IFERROR(VLOOKUP(C2452,'eindex _tget pp '!$A$4:$G$615,7,FALSE),0)</f>
        <v>0</v>
      </c>
      <c r="AB2452" s="1">
        <f>VLOOKUP(A2452,'ADM Details FY17'!$A$3:$AB$3515,28,FALSE)</f>
        <v>0</v>
      </c>
      <c r="AC2452" s="1">
        <f t="shared" si="192"/>
        <v>0</v>
      </c>
      <c r="AD2452" s="1">
        <f t="shared" si="193"/>
        <v>0</v>
      </c>
      <c r="AE2452" s="1">
        <f t="shared" si="194"/>
        <v>0</v>
      </c>
    </row>
    <row r="2453" spans="1:31" x14ac:dyDescent="0.25">
      <c r="A2453" t="str">
        <f>B2453&amp;"-"&amp;COUNTIF($B$3:B2453,B2453)</f>
        <v>621-41</v>
      </c>
      <c r="B2453">
        <v>621</v>
      </c>
      <c r="C2453" s="18">
        <f>VLOOKUP(A2453,'ADM Details FY17'!$A$3:$D$3515,4,FALSE)</f>
        <v>0</v>
      </c>
      <c r="D2453" s="1">
        <f>VLOOKUP(A2453,'ADM Details FY17'!$A$3:$E$3515,5,FALSE)</f>
        <v>0</v>
      </c>
      <c r="E2453" s="1">
        <f>VLOOKUP(A2453,'ADM Details FY17'!$A$3:$F$3515,6,FALSE)</f>
        <v>0</v>
      </c>
      <c r="F2453" s="1">
        <f>VLOOKUP(A2453,'ADM Details FY17'!$A$3:$G$3515,7,FALSE)</f>
        <v>0</v>
      </c>
      <c r="G2453" s="1">
        <f>VLOOKUP(A2453,'ADM Details FY17'!$A$3:$H$3515,8,FALSE)</f>
        <v>0</v>
      </c>
      <c r="H2453" s="1">
        <f>VLOOKUP(A2453,'ADM Details FY17'!$A$3:$I$3515,9,FALSE)</f>
        <v>0</v>
      </c>
      <c r="I2453" s="1">
        <f>VLOOKUP(A2453,'ADM Details FY17'!$A$3:$J$3517,10,FALSE)</f>
        <v>0</v>
      </c>
      <c r="J2453" s="1">
        <f>VLOOKUP(A2453,'ADM Details FY17'!$A$3:$K$3515,11,FALSE)</f>
        <v>0</v>
      </c>
      <c r="K2453" s="1">
        <f>VLOOKUP(A2453,'ADM Details FY17'!$A$3:$M$3515,13,FALSE)</f>
        <v>0</v>
      </c>
      <c r="L2453" s="1">
        <f>VLOOKUP(A2453,'ADM Details FY17'!$A$3:$O$3515,15,FALSE)</f>
        <v>0</v>
      </c>
      <c r="M2453" s="1">
        <f>VLOOKUP(A2453,'ADM Details FY17'!$A$3:$P$3515,16,FALSE)</f>
        <v>0</v>
      </c>
      <c r="N2453" s="1">
        <f>VLOOKUP(A2453,'ADM Details FY17'!$A$3:$Q$3515,17,FALSE)</f>
        <v>0</v>
      </c>
      <c r="O2453" s="1">
        <f>VLOOKUP(A2453,'ADM Details FY17'!$A$3:$S$3515,19,FALSE)</f>
        <v>0</v>
      </c>
      <c r="P2453" s="1">
        <f>VLOOKUP(A2453,'ADM Details FY17'!$A$3:$U$3515,21,FALSE)</f>
        <v>0</v>
      </c>
      <c r="Q2453" s="1">
        <f>VLOOKUP(A2453,'ADM Details FY17'!$A$3:$V$3515,22,FALSE)</f>
        <v>0</v>
      </c>
      <c r="R2453" s="1">
        <f>VLOOKUP(A2453,'ADM Details FY17'!$A$3:$W$3515,23,FALSE)</f>
        <v>0</v>
      </c>
      <c r="S2453" s="1">
        <f>VLOOKUP(A2453,'ADM Details FY17'!$A$3:$X$3515,24,FALSE)</f>
        <v>0</v>
      </c>
      <c r="T2453" s="1">
        <f>VLOOKUP(A2453,'ADM Details FY17'!$A$3:$Y$3515,25,FALSE)</f>
        <v>0</v>
      </c>
      <c r="U2453" s="1">
        <f>VLOOKUP(A2453,'ADM Details FY17'!$A$3:$AA$3515,27,FALSE)</f>
        <v>0</v>
      </c>
      <c r="V2453" s="1">
        <f>IFERROR(VLOOKUP(C2453,'eindex _tget pp '!$A$4:$E$615,5,FALSE),0)</f>
        <v>0</v>
      </c>
      <c r="W2453" s="31">
        <f>IFERROR(VLOOKUP(C2453,'eindex _tget pp '!$A$4:$F$615,6,FALSE),0)</f>
        <v>0</v>
      </c>
      <c r="X2453" s="4">
        <f>IFERROR(VLOOKUP(B2453,'eschools 16'!$A$2:$F$25,6,FALSE),1)</f>
        <v>1</v>
      </c>
      <c r="Y2453" s="1">
        <f t="shared" si="190"/>
        <v>0</v>
      </c>
      <c r="Z2453" s="1">
        <f t="shared" si="191"/>
        <v>0</v>
      </c>
      <c r="AA2453" s="31">
        <f>IFERROR(VLOOKUP(C2453,'eindex _tget pp '!$A$4:$G$615,7,FALSE),0)</f>
        <v>0</v>
      </c>
      <c r="AB2453" s="1">
        <f>VLOOKUP(A2453,'ADM Details FY17'!$A$3:$AB$3515,28,FALSE)</f>
        <v>0</v>
      </c>
      <c r="AC2453" s="1">
        <f t="shared" si="192"/>
        <v>0</v>
      </c>
      <c r="AD2453" s="1">
        <f t="shared" si="193"/>
        <v>0</v>
      </c>
      <c r="AE2453" s="1">
        <f t="shared" si="194"/>
        <v>0</v>
      </c>
    </row>
    <row r="2454" spans="1:31" x14ac:dyDescent="0.25">
      <c r="A2454" t="str">
        <f>B2454&amp;"-"&amp;COUNTIF($B$3:B2454,B2454)</f>
        <v>621-42</v>
      </c>
      <c r="B2454">
        <v>621</v>
      </c>
      <c r="C2454" s="18">
        <f>VLOOKUP(A2454,'ADM Details FY17'!$A$3:$D$3515,4,FALSE)</f>
        <v>0</v>
      </c>
      <c r="D2454" s="1">
        <f>VLOOKUP(A2454,'ADM Details FY17'!$A$3:$E$3515,5,FALSE)</f>
        <v>0</v>
      </c>
      <c r="E2454" s="1">
        <f>VLOOKUP(A2454,'ADM Details FY17'!$A$3:$F$3515,6,FALSE)</f>
        <v>0</v>
      </c>
      <c r="F2454" s="1">
        <f>VLOOKUP(A2454,'ADM Details FY17'!$A$3:$G$3515,7,FALSE)</f>
        <v>0</v>
      </c>
      <c r="G2454" s="1">
        <f>VLOOKUP(A2454,'ADM Details FY17'!$A$3:$H$3515,8,FALSE)</f>
        <v>0</v>
      </c>
      <c r="H2454" s="1">
        <f>VLOOKUP(A2454,'ADM Details FY17'!$A$3:$I$3515,9,FALSE)</f>
        <v>0</v>
      </c>
      <c r="I2454" s="1">
        <f>VLOOKUP(A2454,'ADM Details FY17'!$A$3:$J$3517,10,FALSE)</f>
        <v>0</v>
      </c>
      <c r="J2454" s="1">
        <f>VLOOKUP(A2454,'ADM Details FY17'!$A$3:$K$3515,11,FALSE)</f>
        <v>0</v>
      </c>
      <c r="K2454" s="1">
        <f>VLOOKUP(A2454,'ADM Details FY17'!$A$3:$M$3515,13,FALSE)</f>
        <v>0</v>
      </c>
      <c r="L2454" s="1">
        <f>VLOOKUP(A2454,'ADM Details FY17'!$A$3:$O$3515,15,FALSE)</f>
        <v>0</v>
      </c>
      <c r="M2454" s="1">
        <f>VLOOKUP(A2454,'ADM Details FY17'!$A$3:$P$3515,16,FALSE)</f>
        <v>0</v>
      </c>
      <c r="N2454" s="1">
        <f>VLOOKUP(A2454,'ADM Details FY17'!$A$3:$Q$3515,17,FALSE)</f>
        <v>0</v>
      </c>
      <c r="O2454" s="1">
        <f>VLOOKUP(A2454,'ADM Details FY17'!$A$3:$S$3515,19,FALSE)</f>
        <v>0</v>
      </c>
      <c r="P2454" s="1">
        <f>VLOOKUP(A2454,'ADM Details FY17'!$A$3:$U$3515,21,FALSE)</f>
        <v>0</v>
      </c>
      <c r="Q2454" s="1">
        <f>VLOOKUP(A2454,'ADM Details FY17'!$A$3:$V$3515,22,FALSE)</f>
        <v>0</v>
      </c>
      <c r="R2454" s="1">
        <f>VLOOKUP(A2454,'ADM Details FY17'!$A$3:$W$3515,23,FALSE)</f>
        <v>0</v>
      </c>
      <c r="S2454" s="1">
        <f>VLOOKUP(A2454,'ADM Details FY17'!$A$3:$X$3515,24,FALSE)</f>
        <v>0</v>
      </c>
      <c r="T2454" s="1">
        <f>VLOOKUP(A2454,'ADM Details FY17'!$A$3:$Y$3515,25,FALSE)</f>
        <v>0</v>
      </c>
      <c r="U2454" s="1">
        <f>VLOOKUP(A2454,'ADM Details FY17'!$A$3:$AA$3515,27,FALSE)</f>
        <v>0</v>
      </c>
      <c r="V2454" s="1">
        <f>IFERROR(VLOOKUP(C2454,'eindex _tget pp '!$A$4:$E$615,5,FALSE),0)</f>
        <v>0</v>
      </c>
      <c r="W2454" s="31">
        <f>IFERROR(VLOOKUP(C2454,'eindex _tget pp '!$A$4:$F$615,6,FALSE),0)</f>
        <v>0</v>
      </c>
      <c r="X2454" s="4">
        <f>IFERROR(VLOOKUP(B2454,'eschools 16'!$A$2:$F$25,6,FALSE),1)</f>
        <v>1</v>
      </c>
      <c r="Y2454" s="1">
        <f t="shared" si="190"/>
        <v>0</v>
      </c>
      <c r="Z2454" s="1">
        <f t="shared" si="191"/>
        <v>0</v>
      </c>
      <c r="AA2454" s="31">
        <f>IFERROR(VLOOKUP(C2454,'eindex _tget pp '!$A$4:$G$615,7,FALSE),0)</f>
        <v>0</v>
      </c>
      <c r="AB2454" s="1">
        <f>VLOOKUP(A2454,'ADM Details FY17'!$A$3:$AB$3515,28,FALSE)</f>
        <v>0</v>
      </c>
      <c r="AC2454" s="1">
        <f t="shared" si="192"/>
        <v>0</v>
      </c>
      <c r="AD2454" s="1">
        <f t="shared" si="193"/>
        <v>0</v>
      </c>
      <c r="AE2454" s="1">
        <f t="shared" si="194"/>
        <v>0</v>
      </c>
    </row>
    <row r="2455" spans="1:31" x14ac:dyDescent="0.25">
      <c r="A2455" t="str">
        <f>B2455&amp;"-"&amp;COUNTIF($B$3:B2455,B2455)</f>
        <v>621-43</v>
      </c>
      <c r="B2455">
        <v>621</v>
      </c>
      <c r="C2455" s="18">
        <f>VLOOKUP(A2455,'ADM Details FY17'!$A$3:$D$3515,4,FALSE)</f>
        <v>0</v>
      </c>
      <c r="D2455" s="1">
        <f>VLOOKUP(A2455,'ADM Details FY17'!$A$3:$E$3515,5,FALSE)</f>
        <v>0</v>
      </c>
      <c r="E2455" s="1">
        <f>VLOOKUP(A2455,'ADM Details FY17'!$A$3:$F$3515,6,FALSE)</f>
        <v>0</v>
      </c>
      <c r="F2455" s="1">
        <f>VLOOKUP(A2455,'ADM Details FY17'!$A$3:$G$3515,7,FALSE)</f>
        <v>0</v>
      </c>
      <c r="G2455" s="1">
        <f>VLOOKUP(A2455,'ADM Details FY17'!$A$3:$H$3515,8,FALSE)</f>
        <v>0</v>
      </c>
      <c r="H2455" s="1">
        <f>VLOOKUP(A2455,'ADM Details FY17'!$A$3:$I$3515,9,FALSE)</f>
        <v>0</v>
      </c>
      <c r="I2455" s="1">
        <f>VLOOKUP(A2455,'ADM Details FY17'!$A$3:$J$3517,10,FALSE)</f>
        <v>0</v>
      </c>
      <c r="J2455" s="1">
        <f>VLOOKUP(A2455,'ADM Details FY17'!$A$3:$K$3515,11,FALSE)</f>
        <v>0</v>
      </c>
      <c r="K2455" s="1">
        <f>VLOOKUP(A2455,'ADM Details FY17'!$A$3:$M$3515,13,FALSE)</f>
        <v>0</v>
      </c>
      <c r="L2455" s="1">
        <f>VLOOKUP(A2455,'ADM Details FY17'!$A$3:$O$3515,15,FALSE)</f>
        <v>0</v>
      </c>
      <c r="M2455" s="1">
        <f>VLOOKUP(A2455,'ADM Details FY17'!$A$3:$P$3515,16,FALSE)</f>
        <v>0</v>
      </c>
      <c r="N2455" s="1">
        <f>VLOOKUP(A2455,'ADM Details FY17'!$A$3:$Q$3515,17,FALSE)</f>
        <v>0</v>
      </c>
      <c r="O2455" s="1">
        <f>VLOOKUP(A2455,'ADM Details FY17'!$A$3:$S$3515,19,FALSE)</f>
        <v>0</v>
      </c>
      <c r="P2455" s="1">
        <f>VLOOKUP(A2455,'ADM Details FY17'!$A$3:$U$3515,21,FALSE)</f>
        <v>0</v>
      </c>
      <c r="Q2455" s="1">
        <f>VLOOKUP(A2455,'ADM Details FY17'!$A$3:$V$3515,22,FALSE)</f>
        <v>0</v>
      </c>
      <c r="R2455" s="1">
        <f>VLOOKUP(A2455,'ADM Details FY17'!$A$3:$W$3515,23,FALSE)</f>
        <v>0</v>
      </c>
      <c r="S2455" s="1">
        <f>VLOOKUP(A2455,'ADM Details FY17'!$A$3:$X$3515,24,FALSE)</f>
        <v>0</v>
      </c>
      <c r="T2455" s="1">
        <f>VLOOKUP(A2455,'ADM Details FY17'!$A$3:$Y$3515,25,FALSE)</f>
        <v>0</v>
      </c>
      <c r="U2455" s="1">
        <f>VLOOKUP(A2455,'ADM Details FY17'!$A$3:$AA$3515,27,FALSE)</f>
        <v>0</v>
      </c>
      <c r="V2455" s="1">
        <f>IFERROR(VLOOKUP(C2455,'eindex _tget pp '!$A$4:$E$615,5,FALSE),0)</f>
        <v>0</v>
      </c>
      <c r="W2455" s="31">
        <f>IFERROR(VLOOKUP(C2455,'eindex _tget pp '!$A$4:$F$615,6,FALSE),0)</f>
        <v>0</v>
      </c>
      <c r="X2455" s="4">
        <f>IFERROR(VLOOKUP(B2455,'eschools 16'!$A$2:$F$25,6,FALSE),1)</f>
        <v>1</v>
      </c>
      <c r="Y2455" s="1">
        <f t="shared" si="190"/>
        <v>0</v>
      </c>
      <c r="Z2455" s="1">
        <f t="shared" si="191"/>
        <v>0</v>
      </c>
      <c r="AA2455" s="31">
        <f>IFERROR(VLOOKUP(C2455,'eindex _tget pp '!$A$4:$G$615,7,FALSE),0)</f>
        <v>0</v>
      </c>
      <c r="AB2455" s="1">
        <f>VLOOKUP(A2455,'ADM Details FY17'!$A$3:$AB$3515,28,FALSE)</f>
        <v>0</v>
      </c>
      <c r="AC2455" s="1">
        <f t="shared" si="192"/>
        <v>0</v>
      </c>
      <c r="AD2455" s="1">
        <f t="shared" si="193"/>
        <v>0</v>
      </c>
      <c r="AE2455" s="1">
        <f t="shared" si="194"/>
        <v>0</v>
      </c>
    </row>
    <row r="2456" spans="1:31" x14ac:dyDescent="0.25">
      <c r="A2456" t="str">
        <f>B2456&amp;"-"&amp;COUNTIF($B$3:B2456,B2456)</f>
        <v>621-44</v>
      </c>
      <c r="B2456">
        <v>621</v>
      </c>
      <c r="C2456" s="18">
        <f>VLOOKUP(A2456,'ADM Details FY17'!$A$3:$D$3515,4,FALSE)</f>
        <v>0</v>
      </c>
      <c r="D2456" s="1">
        <f>VLOOKUP(A2456,'ADM Details FY17'!$A$3:$E$3515,5,FALSE)</f>
        <v>0</v>
      </c>
      <c r="E2456" s="1">
        <f>VLOOKUP(A2456,'ADM Details FY17'!$A$3:$F$3515,6,FALSE)</f>
        <v>0</v>
      </c>
      <c r="F2456" s="1">
        <f>VLOOKUP(A2456,'ADM Details FY17'!$A$3:$G$3515,7,FALSE)</f>
        <v>0</v>
      </c>
      <c r="G2456" s="1">
        <f>VLOOKUP(A2456,'ADM Details FY17'!$A$3:$H$3515,8,FALSE)</f>
        <v>0</v>
      </c>
      <c r="H2456" s="1">
        <f>VLOOKUP(A2456,'ADM Details FY17'!$A$3:$I$3515,9,FALSE)</f>
        <v>0</v>
      </c>
      <c r="I2456" s="1">
        <f>VLOOKUP(A2456,'ADM Details FY17'!$A$3:$J$3517,10,FALSE)</f>
        <v>0</v>
      </c>
      <c r="J2456" s="1">
        <f>VLOOKUP(A2456,'ADM Details FY17'!$A$3:$K$3515,11,FALSE)</f>
        <v>0</v>
      </c>
      <c r="K2456" s="1">
        <f>VLOOKUP(A2456,'ADM Details FY17'!$A$3:$M$3515,13,FALSE)</f>
        <v>0</v>
      </c>
      <c r="L2456" s="1">
        <f>VLOOKUP(A2456,'ADM Details FY17'!$A$3:$O$3515,15,FALSE)</f>
        <v>0</v>
      </c>
      <c r="M2456" s="1">
        <f>VLOOKUP(A2456,'ADM Details FY17'!$A$3:$P$3515,16,FALSE)</f>
        <v>0</v>
      </c>
      <c r="N2456" s="1">
        <f>VLOOKUP(A2456,'ADM Details FY17'!$A$3:$Q$3515,17,FALSE)</f>
        <v>0</v>
      </c>
      <c r="O2456" s="1">
        <f>VLOOKUP(A2456,'ADM Details FY17'!$A$3:$S$3515,19,FALSE)</f>
        <v>0</v>
      </c>
      <c r="P2456" s="1">
        <f>VLOOKUP(A2456,'ADM Details FY17'!$A$3:$U$3515,21,FALSE)</f>
        <v>0</v>
      </c>
      <c r="Q2456" s="1">
        <f>VLOOKUP(A2456,'ADM Details FY17'!$A$3:$V$3515,22,FALSE)</f>
        <v>0</v>
      </c>
      <c r="R2456" s="1">
        <f>VLOOKUP(A2456,'ADM Details FY17'!$A$3:$W$3515,23,FALSE)</f>
        <v>0</v>
      </c>
      <c r="S2456" s="1">
        <f>VLOOKUP(A2456,'ADM Details FY17'!$A$3:$X$3515,24,FALSE)</f>
        <v>0</v>
      </c>
      <c r="T2456" s="1">
        <f>VLOOKUP(A2456,'ADM Details FY17'!$A$3:$Y$3515,25,FALSE)</f>
        <v>0</v>
      </c>
      <c r="U2456" s="1">
        <f>VLOOKUP(A2456,'ADM Details FY17'!$A$3:$AA$3515,27,FALSE)</f>
        <v>0</v>
      </c>
      <c r="V2456" s="1">
        <f>IFERROR(VLOOKUP(C2456,'eindex _tget pp '!$A$4:$E$615,5,FALSE),0)</f>
        <v>0</v>
      </c>
      <c r="W2456" s="31">
        <f>IFERROR(VLOOKUP(C2456,'eindex _tget pp '!$A$4:$F$615,6,FALSE),0)</f>
        <v>0</v>
      </c>
      <c r="X2456" s="4">
        <f>IFERROR(VLOOKUP(B2456,'eschools 16'!$A$2:$F$25,6,FALSE),1)</f>
        <v>1</v>
      </c>
      <c r="Y2456" s="1">
        <f t="shared" si="190"/>
        <v>0</v>
      </c>
      <c r="Z2456" s="1">
        <f t="shared" si="191"/>
        <v>0</v>
      </c>
      <c r="AA2456" s="31">
        <f>IFERROR(VLOOKUP(C2456,'eindex _tget pp '!$A$4:$G$615,7,FALSE),0)</f>
        <v>0</v>
      </c>
      <c r="AB2456" s="1">
        <f>VLOOKUP(A2456,'ADM Details FY17'!$A$3:$AB$3515,28,FALSE)</f>
        <v>0</v>
      </c>
      <c r="AC2456" s="1">
        <f t="shared" si="192"/>
        <v>0</v>
      </c>
      <c r="AD2456" s="1">
        <f t="shared" si="193"/>
        <v>0</v>
      </c>
      <c r="AE2456" s="1">
        <f t="shared" si="194"/>
        <v>0</v>
      </c>
    </row>
    <row r="2457" spans="1:31" x14ac:dyDescent="0.25">
      <c r="A2457" t="str">
        <f>B2457&amp;"-"&amp;COUNTIF($B$3:B2457,B2457)</f>
        <v>621-45</v>
      </c>
      <c r="B2457">
        <v>621</v>
      </c>
      <c r="C2457" s="18">
        <f>VLOOKUP(A2457,'ADM Details FY17'!$A$3:$D$3515,4,FALSE)</f>
        <v>0</v>
      </c>
      <c r="D2457" s="1">
        <f>VLOOKUP(A2457,'ADM Details FY17'!$A$3:$E$3515,5,FALSE)</f>
        <v>0</v>
      </c>
      <c r="E2457" s="1">
        <f>VLOOKUP(A2457,'ADM Details FY17'!$A$3:$F$3515,6,FALSE)</f>
        <v>0</v>
      </c>
      <c r="F2457" s="1">
        <f>VLOOKUP(A2457,'ADM Details FY17'!$A$3:$G$3515,7,FALSE)</f>
        <v>0</v>
      </c>
      <c r="G2457" s="1">
        <f>VLOOKUP(A2457,'ADM Details FY17'!$A$3:$H$3515,8,FALSE)</f>
        <v>0</v>
      </c>
      <c r="H2457" s="1">
        <f>VLOOKUP(A2457,'ADM Details FY17'!$A$3:$I$3515,9,FALSE)</f>
        <v>0</v>
      </c>
      <c r="I2457" s="1">
        <f>VLOOKUP(A2457,'ADM Details FY17'!$A$3:$J$3517,10,FALSE)</f>
        <v>0</v>
      </c>
      <c r="J2457" s="1">
        <f>VLOOKUP(A2457,'ADM Details FY17'!$A$3:$K$3515,11,FALSE)</f>
        <v>0</v>
      </c>
      <c r="K2457" s="1">
        <f>VLOOKUP(A2457,'ADM Details FY17'!$A$3:$M$3515,13,FALSE)</f>
        <v>0</v>
      </c>
      <c r="L2457" s="1">
        <f>VLOOKUP(A2457,'ADM Details FY17'!$A$3:$O$3515,15,FALSE)</f>
        <v>0</v>
      </c>
      <c r="M2457" s="1">
        <f>VLOOKUP(A2457,'ADM Details FY17'!$A$3:$P$3515,16,FALSE)</f>
        <v>0</v>
      </c>
      <c r="N2457" s="1">
        <f>VLOOKUP(A2457,'ADM Details FY17'!$A$3:$Q$3515,17,FALSE)</f>
        <v>0</v>
      </c>
      <c r="O2457" s="1">
        <f>VLOOKUP(A2457,'ADM Details FY17'!$A$3:$S$3515,19,FALSE)</f>
        <v>0</v>
      </c>
      <c r="P2457" s="1">
        <f>VLOOKUP(A2457,'ADM Details FY17'!$A$3:$U$3515,21,FALSE)</f>
        <v>0</v>
      </c>
      <c r="Q2457" s="1">
        <f>VLOOKUP(A2457,'ADM Details FY17'!$A$3:$V$3515,22,FALSE)</f>
        <v>0</v>
      </c>
      <c r="R2457" s="1">
        <f>VLOOKUP(A2457,'ADM Details FY17'!$A$3:$W$3515,23,FALSE)</f>
        <v>0</v>
      </c>
      <c r="S2457" s="1">
        <f>VLOOKUP(A2457,'ADM Details FY17'!$A$3:$X$3515,24,FALSE)</f>
        <v>0</v>
      </c>
      <c r="T2457" s="1">
        <f>VLOOKUP(A2457,'ADM Details FY17'!$A$3:$Y$3515,25,FALSE)</f>
        <v>0</v>
      </c>
      <c r="U2457" s="1">
        <f>VLOOKUP(A2457,'ADM Details FY17'!$A$3:$AA$3515,27,FALSE)</f>
        <v>0</v>
      </c>
      <c r="V2457" s="1">
        <f>IFERROR(VLOOKUP(C2457,'eindex _tget pp '!$A$4:$E$615,5,FALSE),0)</f>
        <v>0</v>
      </c>
      <c r="W2457" s="31">
        <f>IFERROR(VLOOKUP(C2457,'eindex _tget pp '!$A$4:$F$615,6,FALSE),0)</f>
        <v>0</v>
      </c>
      <c r="X2457" s="4">
        <f>IFERROR(VLOOKUP(B2457,'eschools 16'!$A$2:$F$25,6,FALSE),1)</f>
        <v>1</v>
      </c>
      <c r="Y2457" s="1">
        <f t="shared" si="190"/>
        <v>0</v>
      </c>
      <c r="Z2457" s="1">
        <f t="shared" si="191"/>
        <v>0</v>
      </c>
      <c r="AA2457" s="31">
        <f>IFERROR(VLOOKUP(C2457,'eindex _tget pp '!$A$4:$G$615,7,FALSE),0)</f>
        <v>0</v>
      </c>
      <c r="AB2457" s="1">
        <f>VLOOKUP(A2457,'ADM Details FY17'!$A$3:$AB$3515,28,FALSE)</f>
        <v>0</v>
      </c>
      <c r="AC2457" s="1">
        <f t="shared" si="192"/>
        <v>0</v>
      </c>
      <c r="AD2457" s="1">
        <f t="shared" si="193"/>
        <v>0</v>
      </c>
      <c r="AE2457" s="1">
        <f t="shared" si="194"/>
        <v>0</v>
      </c>
    </row>
    <row r="2458" spans="1:31" x14ac:dyDescent="0.25">
      <c r="A2458" t="str">
        <f>B2458&amp;"-"&amp;COUNTIF($B$3:B2458,B2458)</f>
        <v>621-46</v>
      </c>
      <c r="B2458">
        <v>621</v>
      </c>
      <c r="C2458" s="18">
        <f>VLOOKUP(A2458,'ADM Details FY17'!$A$3:$D$3515,4,FALSE)</f>
        <v>0</v>
      </c>
      <c r="D2458" s="1">
        <f>VLOOKUP(A2458,'ADM Details FY17'!$A$3:$E$3515,5,FALSE)</f>
        <v>0</v>
      </c>
      <c r="E2458" s="1">
        <f>VLOOKUP(A2458,'ADM Details FY17'!$A$3:$F$3515,6,FALSE)</f>
        <v>0</v>
      </c>
      <c r="F2458" s="1">
        <f>VLOOKUP(A2458,'ADM Details FY17'!$A$3:$G$3515,7,FALSE)</f>
        <v>0</v>
      </c>
      <c r="G2458" s="1">
        <f>VLOOKUP(A2458,'ADM Details FY17'!$A$3:$H$3515,8,FALSE)</f>
        <v>0</v>
      </c>
      <c r="H2458" s="1">
        <f>VLOOKUP(A2458,'ADM Details FY17'!$A$3:$I$3515,9,FALSE)</f>
        <v>0</v>
      </c>
      <c r="I2458" s="1">
        <f>VLOOKUP(A2458,'ADM Details FY17'!$A$3:$J$3517,10,FALSE)</f>
        <v>0</v>
      </c>
      <c r="J2458" s="1">
        <f>VLOOKUP(A2458,'ADM Details FY17'!$A$3:$K$3515,11,FALSE)</f>
        <v>0</v>
      </c>
      <c r="K2458" s="1">
        <f>VLOOKUP(A2458,'ADM Details FY17'!$A$3:$M$3515,13,FALSE)</f>
        <v>0</v>
      </c>
      <c r="L2458" s="1">
        <f>VLOOKUP(A2458,'ADM Details FY17'!$A$3:$O$3515,15,FALSE)</f>
        <v>0</v>
      </c>
      <c r="M2458" s="1">
        <f>VLOOKUP(A2458,'ADM Details FY17'!$A$3:$P$3515,16,FALSE)</f>
        <v>0</v>
      </c>
      <c r="N2458" s="1">
        <f>VLOOKUP(A2458,'ADM Details FY17'!$A$3:$Q$3515,17,FALSE)</f>
        <v>0</v>
      </c>
      <c r="O2458" s="1">
        <f>VLOOKUP(A2458,'ADM Details FY17'!$A$3:$S$3515,19,FALSE)</f>
        <v>0</v>
      </c>
      <c r="P2458" s="1">
        <f>VLOOKUP(A2458,'ADM Details FY17'!$A$3:$U$3515,21,FALSE)</f>
        <v>0</v>
      </c>
      <c r="Q2458" s="1">
        <f>VLOOKUP(A2458,'ADM Details FY17'!$A$3:$V$3515,22,FALSE)</f>
        <v>0</v>
      </c>
      <c r="R2458" s="1">
        <f>VLOOKUP(A2458,'ADM Details FY17'!$A$3:$W$3515,23,FALSE)</f>
        <v>0</v>
      </c>
      <c r="S2458" s="1">
        <f>VLOOKUP(A2458,'ADM Details FY17'!$A$3:$X$3515,24,FALSE)</f>
        <v>0</v>
      </c>
      <c r="T2458" s="1">
        <f>VLOOKUP(A2458,'ADM Details FY17'!$A$3:$Y$3515,25,FALSE)</f>
        <v>0</v>
      </c>
      <c r="U2458" s="1">
        <f>VLOOKUP(A2458,'ADM Details FY17'!$A$3:$AA$3515,27,FALSE)</f>
        <v>0</v>
      </c>
      <c r="V2458" s="1">
        <f>IFERROR(VLOOKUP(C2458,'eindex _tget pp '!$A$4:$E$615,5,FALSE),0)</f>
        <v>0</v>
      </c>
      <c r="W2458" s="31">
        <f>IFERROR(VLOOKUP(C2458,'eindex _tget pp '!$A$4:$F$615,6,FALSE),0)</f>
        <v>0</v>
      </c>
      <c r="X2458" s="4">
        <f>IFERROR(VLOOKUP(B2458,'eschools 16'!$A$2:$F$25,6,FALSE),1)</f>
        <v>1</v>
      </c>
      <c r="Y2458" s="1">
        <f t="shared" si="190"/>
        <v>0</v>
      </c>
      <c r="Z2458" s="1">
        <f t="shared" si="191"/>
        <v>0</v>
      </c>
      <c r="AA2458" s="31">
        <f>IFERROR(VLOOKUP(C2458,'eindex _tget pp '!$A$4:$G$615,7,FALSE),0)</f>
        <v>0</v>
      </c>
      <c r="AB2458" s="1">
        <f>VLOOKUP(A2458,'ADM Details FY17'!$A$3:$AB$3515,28,FALSE)</f>
        <v>0</v>
      </c>
      <c r="AC2458" s="1">
        <f t="shared" si="192"/>
        <v>0</v>
      </c>
      <c r="AD2458" s="1">
        <f t="shared" si="193"/>
        <v>0</v>
      </c>
      <c r="AE2458" s="1">
        <f t="shared" si="194"/>
        <v>0</v>
      </c>
    </row>
    <row r="2459" spans="1:31" x14ac:dyDescent="0.25">
      <c r="A2459" t="str">
        <f>B2459&amp;"-"&amp;COUNTIF($B$3:B2459,B2459)</f>
        <v>623-1</v>
      </c>
      <c r="B2459">
        <v>623</v>
      </c>
      <c r="C2459" s="18">
        <f>VLOOKUP(A2459,'ADM Details FY17'!$A$3:$D$3515,4,FALSE)</f>
        <v>43489</v>
      </c>
      <c r="D2459" s="1">
        <f>VLOOKUP(A2459,'ADM Details FY17'!$A$3:$E$3515,5,FALSE)</f>
        <v>0.48</v>
      </c>
      <c r="E2459" s="1">
        <f>VLOOKUP(A2459,'ADM Details FY17'!$A$3:$F$3515,6,FALSE)</f>
        <v>0</v>
      </c>
      <c r="F2459" s="1">
        <f>VLOOKUP(A2459,'ADM Details FY17'!$A$3:$G$3515,7,FALSE)</f>
        <v>0</v>
      </c>
      <c r="G2459" s="1">
        <f>VLOOKUP(A2459,'ADM Details FY17'!$A$3:$H$3515,8,FALSE)</f>
        <v>0.46</v>
      </c>
      <c r="H2459" s="1">
        <f>VLOOKUP(A2459,'ADM Details FY17'!$A$3:$I$3515,9,FALSE)</f>
        <v>0</v>
      </c>
      <c r="I2459" s="1">
        <f>VLOOKUP(A2459,'ADM Details FY17'!$A$3:$J$3517,10,FALSE)</f>
        <v>0</v>
      </c>
      <c r="J2459" s="1">
        <f>VLOOKUP(A2459,'ADM Details FY17'!$A$3:$K$3515,11,FALSE)</f>
        <v>0</v>
      </c>
      <c r="K2459" s="1">
        <f>VLOOKUP(A2459,'ADM Details FY17'!$A$3:$M$3515,13,FALSE)</f>
        <v>0.48</v>
      </c>
      <c r="L2459" s="1">
        <f>VLOOKUP(A2459,'ADM Details FY17'!$A$3:$O$3515,15,FALSE)</f>
        <v>0</v>
      </c>
      <c r="M2459" s="1">
        <f>VLOOKUP(A2459,'ADM Details FY17'!$A$3:$P$3515,16,FALSE)</f>
        <v>0</v>
      </c>
      <c r="N2459" s="1">
        <f>VLOOKUP(A2459,'ADM Details FY17'!$A$3:$Q$3515,17,FALSE)</f>
        <v>0</v>
      </c>
      <c r="O2459" s="1">
        <f>VLOOKUP(A2459,'ADM Details FY17'!$A$3:$S$3515,19,FALSE)</f>
        <v>0</v>
      </c>
      <c r="P2459" s="1">
        <f>VLOOKUP(A2459,'ADM Details FY17'!$A$3:$U$3515,21,FALSE)</f>
        <v>0</v>
      </c>
      <c r="Q2459" s="1">
        <f>VLOOKUP(A2459,'ADM Details FY17'!$A$3:$V$3515,22,FALSE)</f>
        <v>0</v>
      </c>
      <c r="R2459" s="1">
        <f>VLOOKUP(A2459,'ADM Details FY17'!$A$3:$W$3515,23,FALSE)</f>
        <v>0</v>
      </c>
      <c r="S2459" s="1">
        <f>VLOOKUP(A2459,'ADM Details FY17'!$A$3:$X$3515,24,FALSE)</f>
        <v>0</v>
      </c>
      <c r="T2459" s="1">
        <f>VLOOKUP(A2459,'ADM Details FY17'!$A$3:$Y$3515,25,FALSE)</f>
        <v>0</v>
      </c>
      <c r="U2459" s="1">
        <f>VLOOKUP(A2459,'ADM Details FY17'!$A$3:$AA$3515,27,FALSE)</f>
        <v>0</v>
      </c>
      <c r="V2459" s="1">
        <f>IFERROR(VLOOKUP(C2459,'eindex _tget pp '!$A$4:$E$615,5,FALSE),0)</f>
        <v>965.83149339195813</v>
      </c>
      <c r="W2459" s="31">
        <f>IFERROR(VLOOKUP(C2459,'eindex _tget pp '!$A$4:$F$615,6,FALSE),0)</f>
        <v>3.72042677</v>
      </c>
      <c r="X2459" s="4">
        <f>IFERROR(VLOOKUP(B2459,'eschools 16'!$A$2:$F$25,6,FALSE),1)</f>
        <v>1</v>
      </c>
      <c r="Y2459" s="1">
        <f t="shared" si="190"/>
        <v>115.9</v>
      </c>
      <c r="Z2459" s="1">
        <f t="shared" si="191"/>
        <v>485.74</v>
      </c>
      <c r="AA2459" s="31">
        <f>IFERROR(VLOOKUP(C2459,'eindex _tget pp '!$A$4:$G$615,7,FALSE),0)</f>
        <v>0.698126252</v>
      </c>
      <c r="AB2459" s="1">
        <f>VLOOKUP(A2459,'ADM Details FY17'!$A$3:$AB$3515,28,FALSE)</f>
        <v>0</v>
      </c>
      <c r="AC2459" s="1">
        <f t="shared" si="192"/>
        <v>0</v>
      </c>
      <c r="AD2459" s="1">
        <f t="shared" si="193"/>
        <v>0.48</v>
      </c>
      <c r="AE2459" s="1">
        <f t="shared" si="194"/>
        <v>72</v>
      </c>
    </row>
    <row r="2460" spans="1:31" x14ac:dyDescent="0.25">
      <c r="A2460" t="str">
        <f>B2460&amp;"-"&amp;COUNTIF($B$3:B2460,B2460)</f>
        <v>623-2</v>
      </c>
      <c r="B2460">
        <v>623</v>
      </c>
      <c r="C2460" s="18">
        <f>VLOOKUP(A2460,'ADM Details FY17'!$A$3:$D$3515,4,FALSE)</f>
        <v>43513</v>
      </c>
      <c r="D2460" s="1">
        <f>VLOOKUP(A2460,'ADM Details FY17'!$A$3:$E$3515,5,FALSE)</f>
        <v>0.31</v>
      </c>
      <c r="E2460" s="1">
        <f>VLOOKUP(A2460,'ADM Details FY17'!$A$3:$F$3515,6,FALSE)</f>
        <v>0</v>
      </c>
      <c r="F2460" s="1">
        <f>VLOOKUP(A2460,'ADM Details FY17'!$A$3:$G$3515,7,FALSE)</f>
        <v>0</v>
      </c>
      <c r="G2460" s="1">
        <f>VLOOKUP(A2460,'ADM Details FY17'!$A$3:$H$3515,8,FALSE)</f>
        <v>0.31</v>
      </c>
      <c r="H2460" s="1">
        <f>VLOOKUP(A2460,'ADM Details FY17'!$A$3:$I$3515,9,FALSE)</f>
        <v>0</v>
      </c>
      <c r="I2460" s="1">
        <f>VLOOKUP(A2460,'ADM Details FY17'!$A$3:$J$3517,10,FALSE)</f>
        <v>0</v>
      </c>
      <c r="J2460" s="1">
        <f>VLOOKUP(A2460,'ADM Details FY17'!$A$3:$K$3515,11,FALSE)</f>
        <v>0</v>
      </c>
      <c r="K2460" s="1">
        <f>VLOOKUP(A2460,'ADM Details FY17'!$A$3:$M$3515,13,FALSE)</f>
        <v>0.31</v>
      </c>
      <c r="L2460" s="1">
        <f>VLOOKUP(A2460,'ADM Details FY17'!$A$3:$O$3515,15,FALSE)</f>
        <v>0</v>
      </c>
      <c r="M2460" s="1">
        <f>VLOOKUP(A2460,'ADM Details FY17'!$A$3:$P$3515,16,FALSE)</f>
        <v>0</v>
      </c>
      <c r="N2460" s="1">
        <f>VLOOKUP(A2460,'ADM Details FY17'!$A$3:$Q$3515,17,FALSE)</f>
        <v>0</v>
      </c>
      <c r="O2460" s="1">
        <f>VLOOKUP(A2460,'ADM Details FY17'!$A$3:$S$3515,19,FALSE)</f>
        <v>0</v>
      </c>
      <c r="P2460" s="1">
        <f>VLOOKUP(A2460,'ADM Details FY17'!$A$3:$U$3515,21,FALSE)</f>
        <v>0</v>
      </c>
      <c r="Q2460" s="1">
        <f>VLOOKUP(A2460,'ADM Details FY17'!$A$3:$V$3515,22,FALSE)</f>
        <v>0</v>
      </c>
      <c r="R2460" s="1">
        <f>VLOOKUP(A2460,'ADM Details FY17'!$A$3:$W$3515,23,FALSE)</f>
        <v>0</v>
      </c>
      <c r="S2460" s="1">
        <f>VLOOKUP(A2460,'ADM Details FY17'!$A$3:$X$3515,24,FALSE)</f>
        <v>0</v>
      </c>
      <c r="T2460" s="1">
        <f>VLOOKUP(A2460,'ADM Details FY17'!$A$3:$Y$3515,25,FALSE)</f>
        <v>0</v>
      </c>
      <c r="U2460" s="1">
        <f>VLOOKUP(A2460,'ADM Details FY17'!$A$3:$AA$3515,27,FALSE)</f>
        <v>0</v>
      </c>
      <c r="V2460" s="1">
        <f>IFERROR(VLOOKUP(C2460,'eindex _tget pp '!$A$4:$E$615,5,FALSE),0)</f>
        <v>767.12589335078189</v>
      </c>
      <c r="W2460" s="31">
        <f>IFERROR(VLOOKUP(C2460,'eindex _tget pp '!$A$4:$F$615,6,FALSE),0)</f>
        <v>3.1651166308000001</v>
      </c>
      <c r="X2460" s="4">
        <f>IFERROR(VLOOKUP(B2460,'eschools 16'!$A$2:$F$25,6,FALSE),1)</f>
        <v>1</v>
      </c>
      <c r="Y2460" s="1">
        <f t="shared" si="190"/>
        <v>59.45</v>
      </c>
      <c r="Z2460" s="1">
        <f t="shared" si="191"/>
        <v>266.88</v>
      </c>
      <c r="AA2460" s="31">
        <f>IFERROR(VLOOKUP(C2460,'eindex _tget pp '!$A$4:$G$615,7,FALSE),0)</f>
        <v>0.61051283199999995</v>
      </c>
      <c r="AB2460" s="1">
        <f>VLOOKUP(A2460,'ADM Details FY17'!$A$3:$AB$3515,28,FALSE)</f>
        <v>0</v>
      </c>
      <c r="AC2460" s="1">
        <f t="shared" si="192"/>
        <v>0</v>
      </c>
      <c r="AD2460" s="1">
        <f t="shared" si="193"/>
        <v>0.31</v>
      </c>
      <c r="AE2460" s="1">
        <f t="shared" si="194"/>
        <v>46.5</v>
      </c>
    </row>
    <row r="2461" spans="1:31" x14ac:dyDescent="0.25">
      <c r="A2461" t="str">
        <f>B2461&amp;"-"&amp;COUNTIF($B$3:B2461,B2461)</f>
        <v>623-3</v>
      </c>
      <c r="B2461">
        <v>623</v>
      </c>
      <c r="C2461" s="18">
        <f>VLOOKUP(A2461,'ADM Details FY17'!$A$3:$D$3515,4,FALSE)</f>
        <v>48298</v>
      </c>
      <c r="D2461" s="1">
        <f>VLOOKUP(A2461,'ADM Details FY17'!$A$3:$E$3515,5,FALSE)</f>
        <v>6</v>
      </c>
      <c r="E2461" s="1">
        <f>VLOOKUP(A2461,'ADM Details FY17'!$A$3:$F$3515,6,FALSE)</f>
        <v>0</v>
      </c>
      <c r="F2461" s="1">
        <f>VLOOKUP(A2461,'ADM Details FY17'!$A$3:$G$3515,7,FALSE)</f>
        <v>1</v>
      </c>
      <c r="G2461" s="1">
        <f>VLOOKUP(A2461,'ADM Details FY17'!$A$3:$H$3515,8,FALSE)</f>
        <v>0</v>
      </c>
      <c r="H2461" s="1">
        <f>VLOOKUP(A2461,'ADM Details FY17'!$A$3:$I$3515,9,FALSE)</f>
        <v>0</v>
      </c>
      <c r="I2461" s="1">
        <f>VLOOKUP(A2461,'ADM Details FY17'!$A$3:$J$3517,10,FALSE)</f>
        <v>0</v>
      </c>
      <c r="J2461" s="1">
        <f>VLOOKUP(A2461,'ADM Details FY17'!$A$3:$K$3515,11,FALSE)</f>
        <v>3.99</v>
      </c>
      <c r="K2461" s="1">
        <f>VLOOKUP(A2461,'ADM Details FY17'!$A$3:$M$3515,13,FALSE)</f>
        <v>6</v>
      </c>
      <c r="L2461" s="1">
        <f>VLOOKUP(A2461,'ADM Details FY17'!$A$3:$O$3515,15,FALSE)</f>
        <v>0</v>
      </c>
      <c r="M2461" s="1">
        <f>VLOOKUP(A2461,'ADM Details FY17'!$A$3:$P$3515,16,FALSE)</f>
        <v>0</v>
      </c>
      <c r="N2461" s="1">
        <f>VLOOKUP(A2461,'ADM Details FY17'!$A$3:$Q$3515,17,FALSE)</f>
        <v>0</v>
      </c>
      <c r="O2461" s="1">
        <f>VLOOKUP(A2461,'ADM Details FY17'!$A$3:$S$3515,19,FALSE)</f>
        <v>1</v>
      </c>
      <c r="P2461" s="1">
        <f>VLOOKUP(A2461,'ADM Details FY17'!$A$3:$U$3515,21,FALSE)</f>
        <v>0</v>
      </c>
      <c r="Q2461" s="1">
        <f>VLOOKUP(A2461,'ADM Details FY17'!$A$3:$V$3515,22,FALSE)</f>
        <v>0</v>
      </c>
      <c r="R2461" s="1">
        <f>VLOOKUP(A2461,'ADM Details FY17'!$A$3:$W$3515,23,FALSE)</f>
        <v>0</v>
      </c>
      <c r="S2461" s="1">
        <f>VLOOKUP(A2461,'ADM Details FY17'!$A$3:$X$3515,24,FALSE)</f>
        <v>0</v>
      </c>
      <c r="T2461" s="1">
        <f>VLOOKUP(A2461,'ADM Details FY17'!$A$3:$Y$3515,25,FALSE)</f>
        <v>0</v>
      </c>
      <c r="U2461" s="1">
        <f>VLOOKUP(A2461,'ADM Details FY17'!$A$3:$AA$3515,27,FALSE)</f>
        <v>0</v>
      </c>
      <c r="V2461" s="1">
        <f>IFERROR(VLOOKUP(C2461,'eindex _tget pp '!$A$4:$E$615,5,FALSE),0)</f>
        <v>360.31298947626044</v>
      </c>
      <c r="W2461" s="31">
        <f>IFERROR(VLOOKUP(C2461,'eindex _tget pp '!$A$4:$F$615,6,FALSE),0)</f>
        <v>0.93499402740000004</v>
      </c>
      <c r="X2461" s="4">
        <f>IFERROR(VLOOKUP(B2461,'eschools 16'!$A$2:$F$25,6,FALSE),1)</f>
        <v>1</v>
      </c>
      <c r="Y2461" s="1">
        <f t="shared" si="190"/>
        <v>540.47</v>
      </c>
      <c r="Z2461" s="1">
        <f t="shared" si="191"/>
        <v>1525.91</v>
      </c>
      <c r="AA2461" s="31">
        <f>IFERROR(VLOOKUP(C2461,'eindex _tget pp '!$A$4:$G$615,7,FALSE),0)</f>
        <v>0.52897740699999996</v>
      </c>
      <c r="AB2461" s="1">
        <f>VLOOKUP(A2461,'ADM Details FY17'!$A$3:$AB$3515,28,FALSE)</f>
        <v>0</v>
      </c>
      <c r="AC2461" s="1">
        <f t="shared" si="192"/>
        <v>0</v>
      </c>
      <c r="AD2461" s="1">
        <f t="shared" si="193"/>
        <v>6</v>
      </c>
      <c r="AE2461" s="1">
        <f t="shared" si="194"/>
        <v>900</v>
      </c>
    </row>
    <row r="2462" spans="1:31" x14ac:dyDescent="0.25">
      <c r="A2462" t="str">
        <f>B2462&amp;"-"&amp;COUNTIF($B$3:B2462,B2462)</f>
        <v>623-4</v>
      </c>
      <c r="B2462">
        <v>623</v>
      </c>
      <c r="C2462" s="18">
        <f>VLOOKUP(A2462,'ADM Details FY17'!$A$3:$D$3515,4,FALSE)</f>
        <v>46300</v>
      </c>
      <c r="D2462" s="1">
        <f>VLOOKUP(A2462,'ADM Details FY17'!$A$3:$E$3515,5,FALSE)</f>
        <v>0.72</v>
      </c>
      <c r="E2462" s="1">
        <f>VLOOKUP(A2462,'ADM Details FY17'!$A$3:$F$3515,6,FALSE)</f>
        <v>0</v>
      </c>
      <c r="F2462" s="1">
        <f>VLOOKUP(A2462,'ADM Details FY17'!$A$3:$G$3515,7,FALSE)</f>
        <v>0</v>
      </c>
      <c r="G2462" s="1">
        <f>VLOOKUP(A2462,'ADM Details FY17'!$A$3:$H$3515,8,FALSE)</f>
        <v>0</v>
      </c>
      <c r="H2462" s="1">
        <f>VLOOKUP(A2462,'ADM Details FY17'!$A$3:$I$3515,9,FALSE)</f>
        <v>0</v>
      </c>
      <c r="I2462" s="1">
        <f>VLOOKUP(A2462,'ADM Details FY17'!$A$3:$J$3517,10,FALSE)</f>
        <v>0</v>
      </c>
      <c r="J2462" s="1">
        <f>VLOOKUP(A2462,'ADM Details FY17'!$A$3:$K$3515,11,FALSE)</f>
        <v>0</v>
      </c>
      <c r="K2462" s="1">
        <f>VLOOKUP(A2462,'ADM Details FY17'!$A$3:$M$3515,13,FALSE)</f>
        <v>0.72</v>
      </c>
      <c r="L2462" s="1">
        <f>VLOOKUP(A2462,'ADM Details FY17'!$A$3:$O$3515,15,FALSE)</f>
        <v>0</v>
      </c>
      <c r="M2462" s="1">
        <f>VLOOKUP(A2462,'ADM Details FY17'!$A$3:$P$3515,16,FALSE)</f>
        <v>0</v>
      </c>
      <c r="N2462" s="1">
        <f>VLOOKUP(A2462,'ADM Details FY17'!$A$3:$Q$3515,17,FALSE)</f>
        <v>0</v>
      </c>
      <c r="O2462" s="1">
        <f>VLOOKUP(A2462,'ADM Details FY17'!$A$3:$S$3515,19,FALSE)</f>
        <v>0.72</v>
      </c>
      <c r="P2462" s="1">
        <f>VLOOKUP(A2462,'ADM Details FY17'!$A$3:$U$3515,21,FALSE)</f>
        <v>0</v>
      </c>
      <c r="Q2462" s="1">
        <f>VLOOKUP(A2462,'ADM Details FY17'!$A$3:$V$3515,22,FALSE)</f>
        <v>0</v>
      </c>
      <c r="R2462" s="1">
        <f>VLOOKUP(A2462,'ADM Details FY17'!$A$3:$W$3515,23,FALSE)</f>
        <v>0</v>
      </c>
      <c r="S2462" s="1">
        <f>VLOOKUP(A2462,'ADM Details FY17'!$A$3:$X$3515,24,FALSE)</f>
        <v>0</v>
      </c>
      <c r="T2462" s="1">
        <f>VLOOKUP(A2462,'ADM Details FY17'!$A$3:$Y$3515,25,FALSE)</f>
        <v>0</v>
      </c>
      <c r="U2462" s="1">
        <f>VLOOKUP(A2462,'ADM Details FY17'!$A$3:$AA$3515,27,FALSE)</f>
        <v>0</v>
      </c>
      <c r="V2462" s="1">
        <f>IFERROR(VLOOKUP(C2462,'eindex _tget pp '!$A$4:$E$615,5,FALSE),0)</f>
        <v>678.15435580030896</v>
      </c>
      <c r="W2462" s="31">
        <f>IFERROR(VLOOKUP(C2462,'eindex _tget pp '!$A$4:$F$615,6,FALSE),0)</f>
        <v>0.9516224164</v>
      </c>
      <c r="X2462" s="4">
        <f>IFERROR(VLOOKUP(B2462,'eschools 16'!$A$2:$F$25,6,FALSE),1)</f>
        <v>1</v>
      </c>
      <c r="Y2462" s="1">
        <f t="shared" si="190"/>
        <v>122.07</v>
      </c>
      <c r="Z2462" s="1">
        <f t="shared" si="191"/>
        <v>186.37</v>
      </c>
      <c r="AA2462" s="31">
        <f>IFERROR(VLOOKUP(C2462,'eindex _tget pp '!$A$4:$G$615,7,FALSE),0)</f>
        <v>0.65535831600000005</v>
      </c>
      <c r="AB2462" s="1">
        <f>VLOOKUP(A2462,'ADM Details FY17'!$A$3:$AB$3515,28,FALSE)</f>
        <v>0</v>
      </c>
      <c r="AC2462" s="1">
        <f t="shared" si="192"/>
        <v>0</v>
      </c>
      <c r="AD2462" s="1">
        <f t="shared" si="193"/>
        <v>0.72</v>
      </c>
      <c r="AE2462" s="1">
        <f t="shared" si="194"/>
        <v>108</v>
      </c>
    </row>
    <row r="2463" spans="1:31" x14ac:dyDescent="0.25">
      <c r="A2463" t="str">
        <f>B2463&amp;"-"&amp;COUNTIF($B$3:B2463,B2463)</f>
        <v>623-5</v>
      </c>
      <c r="B2463">
        <v>623</v>
      </c>
      <c r="C2463" s="18">
        <f>VLOOKUP(A2463,'ADM Details FY17'!$A$3:$D$3515,4,FALSE)</f>
        <v>48306</v>
      </c>
      <c r="D2463" s="1">
        <f>VLOOKUP(A2463,'ADM Details FY17'!$A$3:$E$3515,5,FALSE)</f>
        <v>6.05</v>
      </c>
      <c r="E2463" s="1">
        <f>VLOOKUP(A2463,'ADM Details FY17'!$A$3:$F$3515,6,FALSE)</f>
        <v>0</v>
      </c>
      <c r="F2463" s="1">
        <f>VLOOKUP(A2463,'ADM Details FY17'!$A$3:$G$3515,7,FALSE)</f>
        <v>1</v>
      </c>
      <c r="G2463" s="1">
        <f>VLOOKUP(A2463,'ADM Details FY17'!$A$3:$H$3515,8,FALSE)</f>
        <v>2.06</v>
      </c>
      <c r="H2463" s="1">
        <f>VLOOKUP(A2463,'ADM Details FY17'!$A$3:$I$3515,9,FALSE)</f>
        <v>0</v>
      </c>
      <c r="I2463" s="1">
        <f>VLOOKUP(A2463,'ADM Details FY17'!$A$3:$J$3517,10,FALSE)</f>
        <v>0</v>
      </c>
      <c r="J2463" s="1">
        <f>VLOOKUP(A2463,'ADM Details FY17'!$A$3:$K$3515,11,FALSE)</f>
        <v>2.77</v>
      </c>
      <c r="K2463" s="1">
        <f>VLOOKUP(A2463,'ADM Details FY17'!$A$3:$M$3515,13,FALSE)</f>
        <v>6.05</v>
      </c>
      <c r="L2463" s="1">
        <f>VLOOKUP(A2463,'ADM Details FY17'!$A$3:$O$3515,15,FALSE)</f>
        <v>0</v>
      </c>
      <c r="M2463" s="1">
        <f>VLOOKUP(A2463,'ADM Details FY17'!$A$3:$P$3515,16,FALSE)</f>
        <v>0</v>
      </c>
      <c r="N2463" s="1">
        <f>VLOOKUP(A2463,'ADM Details FY17'!$A$3:$Q$3515,17,FALSE)</f>
        <v>0</v>
      </c>
      <c r="O2463" s="1">
        <f>VLOOKUP(A2463,'ADM Details FY17'!$A$3:$S$3515,19,FALSE)</f>
        <v>2.0499999999999998</v>
      </c>
      <c r="P2463" s="1">
        <f>VLOOKUP(A2463,'ADM Details FY17'!$A$3:$U$3515,21,FALSE)</f>
        <v>0</v>
      </c>
      <c r="Q2463" s="1">
        <f>VLOOKUP(A2463,'ADM Details FY17'!$A$3:$V$3515,22,FALSE)</f>
        <v>0</v>
      </c>
      <c r="R2463" s="1">
        <f>VLOOKUP(A2463,'ADM Details FY17'!$A$3:$W$3515,23,FALSE)</f>
        <v>0</v>
      </c>
      <c r="S2463" s="1">
        <f>VLOOKUP(A2463,'ADM Details FY17'!$A$3:$X$3515,24,FALSE)</f>
        <v>0</v>
      </c>
      <c r="T2463" s="1">
        <f>VLOOKUP(A2463,'ADM Details FY17'!$A$3:$Y$3515,25,FALSE)</f>
        <v>0</v>
      </c>
      <c r="U2463" s="1">
        <f>VLOOKUP(A2463,'ADM Details FY17'!$A$3:$AA$3515,27,FALSE)</f>
        <v>0</v>
      </c>
      <c r="V2463" s="1">
        <f>IFERROR(VLOOKUP(C2463,'eindex _tget pp '!$A$4:$E$615,5,FALSE),0)</f>
        <v>0</v>
      </c>
      <c r="W2463" s="31">
        <f>IFERROR(VLOOKUP(C2463,'eindex _tget pp '!$A$4:$F$615,6,FALSE),0)</f>
        <v>0.59733024670000001</v>
      </c>
      <c r="X2463" s="4">
        <f>IFERROR(VLOOKUP(B2463,'eschools 16'!$A$2:$F$25,6,FALSE),1)</f>
        <v>1</v>
      </c>
      <c r="Y2463" s="1">
        <f t="shared" si="190"/>
        <v>0</v>
      </c>
      <c r="Z2463" s="1">
        <f t="shared" si="191"/>
        <v>982.97</v>
      </c>
      <c r="AA2463" s="31">
        <f>IFERROR(VLOOKUP(C2463,'eindex _tget pp '!$A$4:$G$615,7,FALSE),0)</f>
        <v>0.34628678499999999</v>
      </c>
      <c r="AB2463" s="1">
        <f>VLOOKUP(A2463,'ADM Details FY17'!$A$3:$AB$3515,28,FALSE)</f>
        <v>0</v>
      </c>
      <c r="AC2463" s="1">
        <f t="shared" si="192"/>
        <v>0</v>
      </c>
      <c r="AD2463" s="1">
        <f t="shared" si="193"/>
        <v>6.05</v>
      </c>
      <c r="AE2463" s="1">
        <f t="shared" si="194"/>
        <v>907.5</v>
      </c>
    </row>
    <row r="2464" spans="1:31" x14ac:dyDescent="0.25">
      <c r="A2464" t="str">
        <f>B2464&amp;"-"&amp;COUNTIF($B$3:B2464,B2464)</f>
        <v>623-6</v>
      </c>
      <c r="B2464">
        <v>623</v>
      </c>
      <c r="C2464" s="18">
        <f>VLOOKUP(A2464,'ADM Details FY17'!$A$3:$D$3515,4,FALSE)</f>
        <v>43687</v>
      </c>
      <c r="D2464" s="1">
        <f>VLOOKUP(A2464,'ADM Details FY17'!$A$3:$E$3515,5,FALSE)</f>
        <v>0.17</v>
      </c>
      <c r="E2464" s="1">
        <f>VLOOKUP(A2464,'ADM Details FY17'!$A$3:$F$3515,6,FALSE)</f>
        <v>0</v>
      </c>
      <c r="F2464" s="1">
        <f>VLOOKUP(A2464,'ADM Details FY17'!$A$3:$G$3515,7,FALSE)</f>
        <v>0</v>
      </c>
      <c r="G2464" s="1">
        <f>VLOOKUP(A2464,'ADM Details FY17'!$A$3:$H$3515,8,FALSE)</f>
        <v>0.17</v>
      </c>
      <c r="H2464" s="1">
        <f>VLOOKUP(A2464,'ADM Details FY17'!$A$3:$I$3515,9,FALSE)</f>
        <v>0</v>
      </c>
      <c r="I2464" s="1">
        <f>VLOOKUP(A2464,'ADM Details FY17'!$A$3:$J$3517,10,FALSE)</f>
        <v>0</v>
      </c>
      <c r="J2464" s="1">
        <f>VLOOKUP(A2464,'ADM Details FY17'!$A$3:$K$3515,11,FALSE)</f>
        <v>0</v>
      </c>
      <c r="K2464" s="1">
        <f>VLOOKUP(A2464,'ADM Details FY17'!$A$3:$M$3515,13,FALSE)</f>
        <v>0.17</v>
      </c>
      <c r="L2464" s="1">
        <f>VLOOKUP(A2464,'ADM Details FY17'!$A$3:$O$3515,15,FALSE)</f>
        <v>0</v>
      </c>
      <c r="M2464" s="1">
        <f>VLOOKUP(A2464,'ADM Details FY17'!$A$3:$P$3515,16,FALSE)</f>
        <v>0</v>
      </c>
      <c r="N2464" s="1">
        <f>VLOOKUP(A2464,'ADM Details FY17'!$A$3:$Q$3515,17,FALSE)</f>
        <v>0</v>
      </c>
      <c r="O2464" s="1">
        <f>VLOOKUP(A2464,'ADM Details FY17'!$A$3:$S$3515,19,FALSE)</f>
        <v>0.17</v>
      </c>
      <c r="P2464" s="1">
        <f>VLOOKUP(A2464,'ADM Details FY17'!$A$3:$U$3515,21,FALSE)</f>
        <v>0</v>
      </c>
      <c r="Q2464" s="1">
        <f>VLOOKUP(A2464,'ADM Details FY17'!$A$3:$V$3515,22,FALSE)</f>
        <v>0</v>
      </c>
      <c r="R2464" s="1">
        <f>VLOOKUP(A2464,'ADM Details FY17'!$A$3:$W$3515,23,FALSE)</f>
        <v>0</v>
      </c>
      <c r="S2464" s="1">
        <f>VLOOKUP(A2464,'ADM Details FY17'!$A$3:$X$3515,24,FALSE)</f>
        <v>0</v>
      </c>
      <c r="T2464" s="1">
        <f>VLOOKUP(A2464,'ADM Details FY17'!$A$3:$Y$3515,25,FALSE)</f>
        <v>0</v>
      </c>
      <c r="U2464" s="1">
        <f>VLOOKUP(A2464,'ADM Details FY17'!$A$3:$AA$3515,27,FALSE)</f>
        <v>0</v>
      </c>
      <c r="V2464" s="1">
        <f>IFERROR(VLOOKUP(C2464,'eindex _tget pp '!$A$4:$E$615,5,FALSE),0)</f>
        <v>1048.3021070204245</v>
      </c>
      <c r="W2464" s="31">
        <f>IFERROR(VLOOKUP(C2464,'eindex _tget pp '!$A$4:$F$615,6,FALSE),0)</f>
        <v>1.8650329152</v>
      </c>
      <c r="X2464" s="4">
        <f>IFERROR(VLOOKUP(B2464,'eschools 16'!$A$2:$F$25,6,FALSE),1)</f>
        <v>1</v>
      </c>
      <c r="Y2464" s="1">
        <f t="shared" si="190"/>
        <v>44.55</v>
      </c>
      <c r="Z2464" s="1">
        <f t="shared" si="191"/>
        <v>86.24</v>
      </c>
      <c r="AA2464" s="31">
        <f>IFERROR(VLOOKUP(C2464,'eindex _tget pp '!$A$4:$G$615,7,FALSE),0)</f>
        <v>0.76426119100000001</v>
      </c>
      <c r="AB2464" s="1">
        <f>VLOOKUP(A2464,'ADM Details FY17'!$A$3:$AB$3515,28,FALSE)</f>
        <v>0</v>
      </c>
      <c r="AC2464" s="1">
        <f t="shared" si="192"/>
        <v>0</v>
      </c>
      <c r="AD2464" s="1">
        <f t="shared" si="193"/>
        <v>0.17</v>
      </c>
      <c r="AE2464" s="1">
        <f t="shared" si="194"/>
        <v>25.500000000000004</v>
      </c>
    </row>
    <row r="2465" spans="1:31" x14ac:dyDescent="0.25">
      <c r="A2465" t="str">
        <f>B2465&amp;"-"&amp;COUNTIF($B$3:B2465,B2465)</f>
        <v>623-7</v>
      </c>
      <c r="B2465">
        <v>623</v>
      </c>
      <c r="C2465" s="18">
        <f>VLOOKUP(A2465,'ADM Details FY17'!$A$3:$D$3515,4,FALSE)</f>
        <v>48314</v>
      </c>
      <c r="D2465" s="1">
        <f>VLOOKUP(A2465,'ADM Details FY17'!$A$3:$E$3515,5,FALSE)</f>
        <v>1</v>
      </c>
      <c r="E2465" s="1">
        <f>VLOOKUP(A2465,'ADM Details FY17'!$A$3:$F$3515,6,FALSE)</f>
        <v>0</v>
      </c>
      <c r="F2465" s="1">
        <f>VLOOKUP(A2465,'ADM Details FY17'!$A$3:$G$3515,7,FALSE)</f>
        <v>0.81</v>
      </c>
      <c r="G2465" s="1">
        <f>VLOOKUP(A2465,'ADM Details FY17'!$A$3:$H$3515,8,FALSE)</f>
        <v>0</v>
      </c>
      <c r="H2465" s="1">
        <f>VLOOKUP(A2465,'ADM Details FY17'!$A$3:$I$3515,9,FALSE)</f>
        <v>0</v>
      </c>
      <c r="I2465" s="1">
        <f>VLOOKUP(A2465,'ADM Details FY17'!$A$3:$J$3517,10,FALSE)</f>
        <v>0</v>
      </c>
      <c r="J2465" s="1">
        <f>VLOOKUP(A2465,'ADM Details FY17'!$A$3:$K$3515,11,FALSE)</f>
        <v>0</v>
      </c>
      <c r="K2465" s="1">
        <f>VLOOKUP(A2465,'ADM Details FY17'!$A$3:$M$3515,13,FALSE)</f>
        <v>1</v>
      </c>
      <c r="L2465" s="1">
        <f>VLOOKUP(A2465,'ADM Details FY17'!$A$3:$O$3515,15,FALSE)</f>
        <v>0</v>
      </c>
      <c r="M2465" s="1">
        <f>VLOOKUP(A2465,'ADM Details FY17'!$A$3:$P$3515,16,FALSE)</f>
        <v>0</v>
      </c>
      <c r="N2465" s="1">
        <f>VLOOKUP(A2465,'ADM Details FY17'!$A$3:$Q$3515,17,FALSE)</f>
        <v>0</v>
      </c>
      <c r="O2465" s="1">
        <f>VLOOKUP(A2465,'ADM Details FY17'!$A$3:$S$3515,19,FALSE)</f>
        <v>0</v>
      </c>
      <c r="P2465" s="1">
        <f>VLOOKUP(A2465,'ADM Details FY17'!$A$3:$U$3515,21,FALSE)</f>
        <v>0</v>
      </c>
      <c r="Q2465" s="1">
        <f>VLOOKUP(A2465,'ADM Details FY17'!$A$3:$V$3515,22,FALSE)</f>
        <v>0</v>
      </c>
      <c r="R2465" s="1">
        <f>VLOOKUP(A2465,'ADM Details FY17'!$A$3:$W$3515,23,FALSE)</f>
        <v>0</v>
      </c>
      <c r="S2465" s="1">
        <f>VLOOKUP(A2465,'ADM Details FY17'!$A$3:$X$3515,24,FALSE)</f>
        <v>0</v>
      </c>
      <c r="T2465" s="1">
        <f>VLOOKUP(A2465,'ADM Details FY17'!$A$3:$Y$3515,25,FALSE)</f>
        <v>0</v>
      </c>
      <c r="U2465" s="1">
        <f>VLOOKUP(A2465,'ADM Details FY17'!$A$3:$AA$3515,27,FALSE)</f>
        <v>0</v>
      </c>
      <c r="V2465" s="1">
        <f>IFERROR(VLOOKUP(C2465,'eindex _tget pp '!$A$4:$E$615,5,FALSE),0)</f>
        <v>0</v>
      </c>
      <c r="W2465" s="31">
        <f>IFERROR(VLOOKUP(C2465,'eindex _tget pp '!$A$4:$F$615,6,FALSE),0)</f>
        <v>5.1640435399999997E-2</v>
      </c>
      <c r="X2465" s="4">
        <f>IFERROR(VLOOKUP(B2465,'eschools 16'!$A$2:$F$25,6,FALSE),1)</f>
        <v>1</v>
      </c>
      <c r="Y2465" s="1">
        <f t="shared" si="190"/>
        <v>0</v>
      </c>
      <c r="Z2465" s="1">
        <f t="shared" si="191"/>
        <v>14.05</v>
      </c>
      <c r="AA2465" s="31">
        <f>IFERROR(VLOOKUP(C2465,'eindex _tget pp '!$A$4:$G$615,7,FALSE),0)</f>
        <v>0.25445380899999998</v>
      </c>
      <c r="AB2465" s="1">
        <f>VLOOKUP(A2465,'ADM Details FY17'!$A$3:$AB$3515,28,FALSE)</f>
        <v>0</v>
      </c>
      <c r="AC2465" s="1">
        <f t="shared" si="192"/>
        <v>0</v>
      </c>
      <c r="AD2465" s="1">
        <f t="shared" si="193"/>
        <v>1</v>
      </c>
      <c r="AE2465" s="1">
        <f t="shared" si="194"/>
        <v>150</v>
      </c>
    </row>
    <row r="2466" spans="1:31" x14ac:dyDescent="0.25">
      <c r="A2466" t="str">
        <f>B2466&amp;"-"&amp;COUNTIF($B$3:B2466,B2466)</f>
        <v>623-8</v>
      </c>
      <c r="B2466">
        <v>623</v>
      </c>
      <c r="C2466" s="18">
        <f>VLOOKUP(A2466,'ADM Details FY17'!$A$3:$D$3515,4,FALSE)</f>
        <v>45260</v>
      </c>
      <c r="D2466" s="1">
        <f>VLOOKUP(A2466,'ADM Details FY17'!$A$3:$E$3515,5,FALSE)</f>
        <v>0.31</v>
      </c>
      <c r="E2466" s="1">
        <f>VLOOKUP(A2466,'ADM Details FY17'!$A$3:$F$3515,6,FALSE)</f>
        <v>0</v>
      </c>
      <c r="F2466" s="1">
        <f>VLOOKUP(A2466,'ADM Details FY17'!$A$3:$G$3515,7,FALSE)</f>
        <v>0</v>
      </c>
      <c r="G2466" s="1">
        <f>VLOOKUP(A2466,'ADM Details FY17'!$A$3:$H$3515,8,FALSE)</f>
        <v>0.31</v>
      </c>
      <c r="H2466" s="1">
        <f>VLOOKUP(A2466,'ADM Details FY17'!$A$3:$I$3515,9,FALSE)</f>
        <v>0</v>
      </c>
      <c r="I2466" s="1">
        <f>VLOOKUP(A2466,'ADM Details FY17'!$A$3:$J$3517,10,FALSE)</f>
        <v>0</v>
      </c>
      <c r="J2466" s="1">
        <f>VLOOKUP(A2466,'ADM Details FY17'!$A$3:$K$3515,11,FALSE)</f>
        <v>0</v>
      </c>
      <c r="K2466" s="1">
        <f>VLOOKUP(A2466,'ADM Details FY17'!$A$3:$M$3515,13,FALSE)</f>
        <v>0.31</v>
      </c>
      <c r="L2466" s="1">
        <f>VLOOKUP(A2466,'ADM Details FY17'!$A$3:$O$3515,15,FALSE)</f>
        <v>0</v>
      </c>
      <c r="M2466" s="1">
        <f>VLOOKUP(A2466,'ADM Details FY17'!$A$3:$P$3515,16,FALSE)</f>
        <v>0</v>
      </c>
      <c r="N2466" s="1">
        <f>VLOOKUP(A2466,'ADM Details FY17'!$A$3:$Q$3515,17,FALSE)</f>
        <v>0</v>
      </c>
      <c r="O2466" s="1">
        <f>VLOOKUP(A2466,'ADM Details FY17'!$A$3:$S$3515,19,FALSE)</f>
        <v>0</v>
      </c>
      <c r="P2466" s="1">
        <f>VLOOKUP(A2466,'ADM Details FY17'!$A$3:$U$3515,21,FALSE)</f>
        <v>0</v>
      </c>
      <c r="Q2466" s="1">
        <f>VLOOKUP(A2466,'ADM Details FY17'!$A$3:$V$3515,22,FALSE)</f>
        <v>0</v>
      </c>
      <c r="R2466" s="1">
        <f>VLOOKUP(A2466,'ADM Details FY17'!$A$3:$W$3515,23,FALSE)</f>
        <v>0</v>
      </c>
      <c r="S2466" s="1">
        <f>VLOOKUP(A2466,'ADM Details FY17'!$A$3:$X$3515,24,FALSE)</f>
        <v>0</v>
      </c>
      <c r="T2466" s="1">
        <f>VLOOKUP(A2466,'ADM Details FY17'!$A$3:$Y$3515,25,FALSE)</f>
        <v>0</v>
      </c>
      <c r="U2466" s="1">
        <f>VLOOKUP(A2466,'ADM Details FY17'!$A$3:$AA$3515,27,FALSE)</f>
        <v>0</v>
      </c>
      <c r="V2466" s="1">
        <f>IFERROR(VLOOKUP(C2466,'eindex _tget pp '!$A$4:$E$615,5,FALSE),0)</f>
        <v>571.3979758765505</v>
      </c>
      <c r="W2466" s="31">
        <f>IFERROR(VLOOKUP(C2466,'eindex _tget pp '!$A$4:$F$615,6,FALSE),0)</f>
        <v>0.64249297599999999</v>
      </c>
      <c r="X2466" s="4">
        <f>IFERROR(VLOOKUP(B2466,'eschools 16'!$A$2:$F$25,6,FALSE),1)</f>
        <v>1</v>
      </c>
      <c r="Y2466" s="1">
        <f t="shared" si="190"/>
        <v>44.28</v>
      </c>
      <c r="Z2466" s="1">
        <f t="shared" si="191"/>
        <v>54.18</v>
      </c>
      <c r="AA2466" s="31">
        <f>IFERROR(VLOOKUP(C2466,'eindex _tget pp '!$A$4:$G$615,7,FALSE),0)</f>
        <v>0.57750574799999999</v>
      </c>
      <c r="AB2466" s="1">
        <f>VLOOKUP(A2466,'ADM Details FY17'!$A$3:$AB$3515,28,FALSE)</f>
        <v>0</v>
      </c>
      <c r="AC2466" s="1">
        <f t="shared" si="192"/>
        <v>0</v>
      </c>
      <c r="AD2466" s="1">
        <f t="shared" si="193"/>
        <v>0.31</v>
      </c>
      <c r="AE2466" s="1">
        <f t="shared" si="194"/>
        <v>46.5</v>
      </c>
    </row>
    <row r="2467" spans="1:31" x14ac:dyDescent="0.25">
      <c r="A2467" t="str">
        <f>B2467&amp;"-"&amp;COUNTIF($B$3:B2467,B2467)</f>
        <v>623-9</v>
      </c>
      <c r="B2467">
        <v>623</v>
      </c>
      <c r="C2467" s="18">
        <f>VLOOKUP(A2467,'ADM Details FY17'!$A$3:$D$3515,4,FALSE)</f>
        <v>43752</v>
      </c>
      <c r="D2467" s="1">
        <f>VLOOKUP(A2467,'ADM Details FY17'!$A$3:$E$3515,5,FALSE)</f>
        <v>1</v>
      </c>
      <c r="E2467" s="1">
        <f>VLOOKUP(A2467,'ADM Details FY17'!$A$3:$F$3515,6,FALSE)</f>
        <v>0</v>
      </c>
      <c r="F2467" s="1">
        <f>VLOOKUP(A2467,'ADM Details FY17'!$A$3:$G$3515,7,FALSE)</f>
        <v>0</v>
      </c>
      <c r="G2467" s="1">
        <f>VLOOKUP(A2467,'ADM Details FY17'!$A$3:$H$3515,8,FALSE)</f>
        <v>1</v>
      </c>
      <c r="H2467" s="1">
        <f>VLOOKUP(A2467,'ADM Details FY17'!$A$3:$I$3515,9,FALSE)</f>
        <v>0</v>
      </c>
      <c r="I2467" s="1">
        <f>VLOOKUP(A2467,'ADM Details FY17'!$A$3:$J$3517,10,FALSE)</f>
        <v>0</v>
      </c>
      <c r="J2467" s="1">
        <f>VLOOKUP(A2467,'ADM Details FY17'!$A$3:$K$3515,11,FALSE)</f>
        <v>0</v>
      </c>
      <c r="K2467" s="1">
        <f>VLOOKUP(A2467,'ADM Details FY17'!$A$3:$M$3515,13,FALSE)</f>
        <v>1</v>
      </c>
      <c r="L2467" s="1">
        <f>VLOOKUP(A2467,'ADM Details FY17'!$A$3:$O$3515,15,FALSE)</f>
        <v>0</v>
      </c>
      <c r="M2467" s="1">
        <f>VLOOKUP(A2467,'ADM Details FY17'!$A$3:$P$3515,16,FALSE)</f>
        <v>0</v>
      </c>
      <c r="N2467" s="1">
        <f>VLOOKUP(A2467,'ADM Details FY17'!$A$3:$Q$3515,17,FALSE)</f>
        <v>0</v>
      </c>
      <c r="O2467" s="1">
        <f>VLOOKUP(A2467,'ADM Details FY17'!$A$3:$S$3515,19,FALSE)</f>
        <v>0</v>
      </c>
      <c r="P2467" s="1">
        <f>VLOOKUP(A2467,'ADM Details FY17'!$A$3:$U$3515,21,FALSE)</f>
        <v>0</v>
      </c>
      <c r="Q2467" s="1">
        <f>VLOOKUP(A2467,'ADM Details FY17'!$A$3:$V$3515,22,FALSE)</f>
        <v>0</v>
      </c>
      <c r="R2467" s="1">
        <f>VLOOKUP(A2467,'ADM Details FY17'!$A$3:$W$3515,23,FALSE)</f>
        <v>0</v>
      </c>
      <c r="S2467" s="1">
        <f>VLOOKUP(A2467,'ADM Details FY17'!$A$3:$X$3515,24,FALSE)</f>
        <v>0</v>
      </c>
      <c r="T2467" s="1">
        <f>VLOOKUP(A2467,'ADM Details FY17'!$A$3:$Y$3515,25,FALSE)</f>
        <v>0</v>
      </c>
      <c r="U2467" s="1">
        <f>VLOOKUP(A2467,'ADM Details FY17'!$A$3:$AA$3515,27,FALSE)</f>
        <v>0</v>
      </c>
      <c r="V2467" s="1">
        <f>IFERROR(VLOOKUP(C2467,'eindex _tget pp '!$A$4:$E$615,5,FALSE),0)</f>
        <v>195.16110414154781</v>
      </c>
      <c r="W2467" s="31">
        <f>IFERROR(VLOOKUP(C2467,'eindex _tget pp '!$A$4:$F$615,6,FALSE),0)</f>
        <v>1.2931511515</v>
      </c>
      <c r="X2467" s="4">
        <f>IFERROR(VLOOKUP(B2467,'eschools 16'!$A$2:$F$25,6,FALSE),1)</f>
        <v>1</v>
      </c>
      <c r="Y2467" s="1">
        <f t="shared" si="190"/>
        <v>48.79</v>
      </c>
      <c r="Z2467" s="1">
        <f t="shared" si="191"/>
        <v>351.74</v>
      </c>
      <c r="AA2467" s="31">
        <f>IFERROR(VLOOKUP(C2467,'eindex _tget pp '!$A$4:$G$615,7,FALSE),0)</f>
        <v>0.46646849499999998</v>
      </c>
      <c r="AB2467" s="1">
        <f>VLOOKUP(A2467,'ADM Details FY17'!$A$3:$AB$3515,28,FALSE)</f>
        <v>0</v>
      </c>
      <c r="AC2467" s="1">
        <f t="shared" si="192"/>
        <v>0</v>
      </c>
      <c r="AD2467" s="1">
        <f t="shared" si="193"/>
        <v>1</v>
      </c>
      <c r="AE2467" s="1">
        <f t="shared" si="194"/>
        <v>150</v>
      </c>
    </row>
    <row r="2468" spans="1:31" x14ac:dyDescent="0.25">
      <c r="A2468" t="str">
        <f>B2468&amp;"-"&amp;COUNTIF($B$3:B2468,B2468)</f>
        <v>623-10</v>
      </c>
      <c r="B2468">
        <v>623</v>
      </c>
      <c r="C2468" s="18">
        <f>VLOOKUP(A2468,'ADM Details FY17'!$A$3:$D$3515,4,FALSE)</f>
        <v>43786</v>
      </c>
      <c r="D2468" s="1">
        <f>VLOOKUP(A2468,'ADM Details FY17'!$A$3:$E$3515,5,FALSE)</f>
        <v>2.84</v>
      </c>
      <c r="E2468" s="1">
        <f>VLOOKUP(A2468,'ADM Details FY17'!$A$3:$F$3515,6,FALSE)</f>
        <v>0</v>
      </c>
      <c r="F2468" s="1">
        <f>VLOOKUP(A2468,'ADM Details FY17'!$A$3:$G$3515,7,FALSE)</f>
        <v>0</v>
      </c>
      <c r="G2468" s="1">
        <f>VLOOKUP(A2468,'ADM Details FY17'!$A$3:$H$3515,8,FALSE)</f>
        <v>1.79</v>
      </c>
      <c r="H2468" s="1">
        <f>VLOOKUP(A2468,'ADM Details FY17'!$A$3:$I$3515,9,FALSE)</f>
        <v>0</v>
      </c>
      <c r="I2468" s="1">
        <f>VLOOKUP(A2468,'ADM Details FY17'!$A$3:$J$3517,10,FALSE)</f>
        <v>0</v>
      </c>
      <c r="J2468" s="1">
        <f>VLOOKUP(A2468,'ADM Details FY17'!$A$3:$K$3515,11,FALSE)</f>
        <v>0</v>
      </c>
      <c r="K2468" s="1">
        <f>VLOOKUP(A2468,'ADM Details FY17'!$A$3:$M$3515,13,FALSE)</f>
        <v>2.84</v>
      </c>
      <c r="L2468" s="1">
        <f>VLOOKUP(A2468,'ADM Details FY17'!$A$3:$O$3515,15,FALSE)</f>
        <v>0</v>
      </c>
      <c r="M2468" s="1">
        <f>VLOOKUP(A2468,'ADM Details FY17'!$A$3:$P$3515,16,FALSE)</f>
        <v>0</v>
      </c>
      <c r="N2468" s="1">
        <f>VLOOKUP(A2468,'ADM Details FY17'!$A$3:$Q$3515,17,FALSE)</f>
        <v>0</v>
      </c>
      <c r="O2468" s="1">
        <f>VLOOKUP(A2468,'ADM Details FY17'!$A$3:$S$3515,19,FALSE)</f>
        <v>0.96</v>
      </c>
      <c r="P2468" s="1">
        <f>VLOOKUP(A2468,'ADM Details FY17'!$A$3:$U$3515,21,FALSE)</f>
        <v>0</v>
      </c>
      <c r="Q2468" s="1">
        <f>VLOOKUP(A2468,'ADM Details FY17'!$A$3:$V$3515,22,FALSE)</f>
        <v>0</v>
      </c>
      <c r="R2468" s="1">
        <f>VLOOKUP(A2468,'ADM Details FY17'!$A$3:$W$3515,23,FALSE)</f>
        <v>0</v>
      </c>
      <c r="S2468" s="1">
        <f>VLOOKUP(A2468,'ADM Details FY17'!$A$3:$X$3515,24,FALSE)</f>
        <v>0</v>
      </c>
      <c r="T2468" s="1">
        <f>VLOOKUP(A2468,'ADM Details FY17'!$A$3:$Y$3515,25,FALSE)</f>
        <v>0</v>
      </c>
      <c r="U2468" s="1">
        <f>VLOOKUP(A2468,'ADM Details FY17'!$A$3:$AA$3515,27,FALSE)</f>
        <v>0</v>
      </c>
      <c r="V2468" s="1">
        <f>IFERROR(VLOOKUP(C2468,'eindex _tget pp '!$A$4:$E$615,5,FALSE),0)</f>
        <v>1095.3886443246988</v>
      </c>
      <c r="W2468" s="31">
        <f>IFERROR(VLOOKUP(C2468,'eindex _tget pp '!$A$4:$F$615,6,FALSE),0)</f>
        <v>3.9572566881000002</v>
      </c>
      <c r="X2468" s="4">
        <f>IFERROR(VLOOKUP(B2468,'eschools 16'!$A$2:$F$25,6,FALSE),1)</f>
        <v>1</v>
      </c>
      <c r="Y2468" s="1">
        <f t="shared" si="190"/>
        <v>777.73</v>
      </c>
      <c r="Z2468" s="1">
        <f t="shared" si="191"/>
        <v>3056.9</v>
      </c>
      <c r="AA2468" s="31">
        <f>IFERROR(VLOOKUP(C2468,'eindex _tget pp '!$A$4:$G$615,7,FALSE),0)</f>
        <v>0.76547957700000002</v>
      </c>
      <c r="AB2468" s="1">
        <f>VLOOKUP(A2468,'ADM Details FY17'!$A$3:$AB$3515,28,FALSE)</f>
        <v>0</v>
      </c>
      <c r="AC2468" s="1">
        <f t="shared" si="192"/>
        <v>0</v>
      </c>
      <c r="AD2468" s="1">
        <f t="shared" si="193"/>
        <v>2.84</v>
      </c>
      <c r="AE2468" s="1">
        <f t="shared" si="194"/>
        <v>426</v>
      </c>
    </row>
    <row r="2469" spans="1:31" x14ac:dyDescent="0.25">
      <c r="A2469" t="str">
        <f>B2469&amp;"-"&amp;COUNTIF($B$3:B2469,B2469)</f>
        <v>623-11</v>
      </c>
      <c r="B2469">
        <v>623</v>
      </c>
      <c r="C2469" s="18">
        <f>VLOOKUP(A2469,'ADM Details FY17'!$A$3:$D$3515,4,FALSE)</f>
        <v>43802</v>
      </c>
      <c r="D2469" s="1">
        <f>VLOOKUP(A2469,'ADM Details FY17'!$A$3:$E$3515,5,FALSE)</f>
        <v>3.68</v>
      </c>
      <c r="E2469" s="1">
        <f>VLOOKUP(A2469,'ADM Details FY17'!$A$3:$F$3515,6,FALSE)</f>
        <v>0</v>
      </c>
      <c r="F2469" s="1">
        <f>VLOOKUP(A2469,'ADM Details FY17'!$A$3:$G$3515,7,FALSE)</f>
        <v>0</v>
      </c>
      <c r="G2469" s="1">
        <f>VLOOKUP(A2469,'ADM Details FY17'!$A$3:$H$3515,8,FALSE)</f>
        <v>2.46</v>
      </c>
      <c r="H2469" s="1">
        <f>VLOOKUP(A2469,'ADM Details FY17'!$A$3:$I$3515,9,FALSE)</f>
        <v>0</v>
      </c>
      <c r="I2469" s="1">
        <f>VLOOKUP(A2469,'ADM Details FY17'!$A$3:$J$3517,10,FALSE)</f>
        <v>0</v>
      </c>
      <c r="J2469" s="1">
        <f>VLOOKUP(A2469,'ADM Details FY17'!$A$3:$K$3515,11,FALSE)</f>
        <v>0</v>
      </c>
      <c r="K2469" s="1">
        <f>VLOOKUP(A2469,'ADM Details FY17'!$A$3:$M$3515,13,FALSE)</f>
        <v>3.68</v>
      </c>
      <c r="L2469" s="1">
        <f>VLOOKUP(A2469,'ADM Details FY17'!$A$3:$O$3515,15,FALSE)</f>
        <v>0</v>
      </c>
      <c r="M2469" s="1">
        <f>VLOOKUP(A2469,'ADM Details FY17'!$A$3:$P$3515,16,FALSE)</f>
        <v>0</v>
      </c>
      <c r="N2469" s="1">
        <f>VLOOKUP(A2469,'ADM Details FY17'!$A$3:$Q$3515,17,FALSE)</f>
        <v>0</v>
      </c>
      <c r="O2469" s="1">
        <f>VLOOKUP(A2469,'ADM Details FY17'!$A$3:$S$3515,19,FALSE)</f>
        <v>2.35</v>
      </c>
      <c r="P2469" s="1">
        <f>VLOOKUP(A2469,'ADM Details FY17'!$A$3:$U$3515,21,FALSE)</f>
        <v>0</v>
      </c>
      <c r="Q2469" s="1">
        <f>VLOOKUP(A2469,'ADM Details FY17'!$A$3:$V$3515,22,FALSE)</f>
        <v>0</v>
      </c>
      <c r="R2469" s="1">
        <f>VLOOKUP(A2469,'ADM Details FY17'!$A$3:$W$3515,23,FALSE)</f>
        <v>0</v>
      </c>
      <c r="S2469" s="1">
        <f>VLOOKUP(A2469,'ADM Details FY17'!$A$3:$X$3515,24,FALSE)</f>
        <v>0</v>
      </c>
      <c r="T2469" s="1">
        <f>VLOOKUP(A2469,'ADM Details FY17'!$A$3:$Y$3515,25,FALSE)</f>
        <v>0</v>
      </c>
      <c r="U2469" s="1">
        <f>VLOOKUP(A2469,'ADM Details FY17'!$A$3:$AA$3515,27,FALSE)</f>
        <v>0</v>
      </c>
      <c r="V2469" s="1">
        <f>IFERROR(VLOOKUP(C2469,'eindex _tget pp '!$A$4:$E$615,5,FALSE),0)</f>
        <v>454.00578141101448</v>
      </c>
      <c r="W2469" s="31">
        <f>IFERROR(VLOOKUP(C2469,'eindex _tget pp '!$A$4:$F$615,6,FALSE),0)</f>
        <v>3.6729279115</v>
      </c>
      <c r="X2469" s="4">
        <f>IFERROR(VLOOKUP(B2469,'eschools 16'!$A$2:$F$25,6,FALSE),1)</f>
        <v>1</v>
      </c>
      <c r="Y2469" s="1">
        <f t="shared" si="190"/>
        <v>417.69</v>
      </c>
      <c r="Z2469" s="1">
        <f t="shared" si="191"/>
        <v>3676.45</v>
      </c>
      <c r="AA2469" s="31">
        <f>IFERROR(VLOOKUP(C2469,'eindex _tget pp '!$A$4:$G$615,7,FALSE),0)</f>
        <v>0.53438618000000004</v>
      </c>
      <c r="AB2469" s="1">
        <f>VLOOKUP(A2469,'ADM Details FY17'!$A$3:$AB$3515,28,FALSE)</f>
        <v>0</v>
      </c>
      <c r="AC2469" s="1">
        <f t="shared" si="192"/>
        <v>0</v>
      </c>
      <c r="AD2469" s="1">
        <f t="shared" si="193"/>
        <v>3.68</v>
      </c>
      <c r="AE2469" s="1">
        <f t="shared" si="194"/>
        <v>552</v>
      </c>
    </row>
    <row r="2470" spans="1:31" x14ac:dyDescent="0.25">
      <c r="A2470" t="str">
        <f>B2470&amp;"-"&amp;COUNTIF($B$3:B2470,B2470)</f>
        <v>623-12</v>
      </c>
      <c r="B2470">
        <v>623</v>
      </c>
      <c r="C2470" s="18">
        <f>VLOOKUP(A2470,'ADM Details FY17'!$A$3:$D$3515,4,FALSE)</f>
        <v>45344</v>
      </c>
      <c r="D2470" s="1">
        <f>VLOOKUP(A2470,'ADM Details FY17'!$A$3:$E$3515,5,FALSE)</f>
        <v>0.54</v>
      </c>
      <c r="E2470" s="1">
        <f>VLOOKUP(A2470,'ADM Details FY17'!$A$3:$F$3515,6,FALSE)</f>
        <v>0</v>
      </c>
      <c r="F2470" s="1">
        <f>VLOOKUP(A2470,'ADM Details FY17'!$A$3:$G$3515,7,FALSE)</f>
        <v>0</v>
      </c>
      <c r="G2470" s="1">
        <f>VLOOKUP(A2470,'ADM Details FY17'!$A$3:$H$3515,8,FALSE)</f>
        <v>0.54</v>
      </c>
      <c r="H2470" s="1">
        <f>VLOOKUP(A2470,'ADM Details FY17'!$A$3:$I$3515,9,FALSE)</f>
        <v>0</v>
      </c>
      <c r="I2470" s="1">
        <f>VLOOKUP(A2470,'ADM Details FY17'!$A$3:$J$3517,10,FALSE)</f>
        <v>0</v>
      </c>
      <c r="J2470" s="1">
        <f>VLOOKUP(A2470,'ADM Details FY17'!$A$3:$K$3515,11,FALSE)</f>
        <v>0</v>
      </c>
      <c r="K2470" s="1">
        <f>VLOOKUP(A2470,'ADM Details FY17'!$A$3:$M$3515,13,FALSE)</f>
        <v>0.54</v>
      </c>
      <c r="L2470" s="1">
        <f>VLOOKUP(A2470,'ADM Details FY17'!$A$3:$O$3515,15,FALSE)</f>
        <v>0</v>
      </c>
      <c r="M2470" s="1">
        <f>VLOOKUP(A2470,'ADM Details FY17'!$A$3:$P$3515,16,FALSE)</f>
        <v>0</v>
      </c>
      <c r="N2470" s="1">
        <f>VLOOKUP(A2470,'ADM Details FY17'!$A$3:$Q$3515,17,FALSE)</f>
        <v>0</v>
      </c>
      <c r="O2470" s="1">
        <f>VLOOKUP(A2470,'ADM Details FY17'!$A$3:$S$3515,19,FALSE)</f>
        <v>0</v>
      </c>
      <c r="P2470" s="1">
        <f>VLOOKUP(A2470,'ADM Details FY17'!$A$3:$U$3515,21,FALSE)</f>
        <v>0</v>
      </c>
      <c r="Q2470" s="1">
        <f>VLOOKUP(A2470,'ADM Details FY17'!$A$3:$V$3515,22,FALSE)</f>
        <v>0</v>
      </c>
      <c r="R2470" s="1">
        <f>VLOOKUP(A2470,'ADM Details FY17'!$A$3:$W$3515,23,FALSE)</f>
        <v>0</v>
      </c>
      <c r="S2470" s="1">
        <f>VLOOKUP(A2470,'ADM Details FY17'!$A$3:$X$3515,24,FALSE)</f>
        <v>0</v>
      </c>
      <c r="T2470" s="1">
        <f>VLOOKUP(A2470,'ADM Details FY17'!$A$3:$Y$3515,25,FALSE)</f>
        <v>0</v>
      </c>
      <c r="U2470" s="1">
        <f>VLOOKUP(A2470,'ADM Details FY17'!$A$3:$AA$3515,27,FALSE)</f>
        <v>0</v>
      </c>
      <c r="V2470" s="1">
        <f>IFERROR(VLOOKUP(C2470,'eindex _tget pp '!$A$4:$E$615,5,FALSE),0)</f>
        <v>926.58930131327645</v>
      </c>
      <c r="W2470" s="31">
        <f>IFERROR(VLOOKUP(C2470,'eindex _tget pp '!$A$4:$F$615,6,FALSE),0)</f>
        <v>3.3217123651999998</v>
      </c>
      <c r="X2470" s="4">
        <f>IFERROR(VLOOKUP(B2470,'eschools 16'!$A$2:$F$25,6,FALSE),1)</f>
        <v>1</v>
      </c>
      <c r="Y2470" s="1">
        <f t="shared" si="190"/>
        <v>125.09</v>
      </c>
      <c r="Z2470" s="1">
        <f t="shared" si="191"/>
        <v>487.89</v>
      </c>
      <c r="AA2470" s="31">
        <f>IFERROR(VLOOKUP(C2470,'eindex _tget pp '!$A$4:$G$615,7,FALSE),0)</f>
        <v>0.74547341600000006</v>
      </c>
      <c r="AB2470" s="1">
        <f>VLOOKUP(A2470,'ADM Details FY17'!$A$3:$AB$3515,28,FALSE)</f>
        <v>0</v>
      </c>
      <c r="AC2470" s="1">
        <f t="shared" si="192"/>
        <v>0</v>
      </c>
      <c r="AD2470" s="1">
        <f t="shared" si="193"/>
        <v>0.54</v>
      </c>
      <c r="AE2470" s="1">
        <f t="shared" si="194"/>
        <v>81</v>
      </c>
    </row>
    <row r="2471" spans="1:31" x14ac:dyDescent="0.25">
      <c r="A2471" t="str">
        <f>B2471&amp;"-"&amp;COUNTIF($B$3:B2471,B2471)</f>
        <v>623-13</v>
      </c>
      <c r="B2471">
        <v>623</v>
      </c>
      <c r="C2471" s="18">
        <f>VLOOKUP(A2471,'ADM Details FY17'!$A$3:$D$3515,4,FALSE)</f>
        <v>43836</v>
      </c>
      <c r="D2471" s="1">
        <f>VLOOKUP(A2471,'ADM Details FY17'!$A$3:$E$3515,5,FALSE)</f>
        <v>0.32</v>
      </c>
      <c r="E2471" s="1">
        <f>VLOOKUP(A2471,'ADM Details FY17'!$A$3:$F$3515,6,FALSE)</f>
        <v>0</v>
      </c>
      <c r="F2471" s="1">
        <f>VLOOKUP(A2471,'ADM Details FY17'!$A$3:$G$3515,7,FALSE)</f>
        <v>0</v>
      </c>
      <c r="G2471" s="1">
        <f>VLOOKUP(A2471,'ADM Details FY17'!$A$3:$H$3515,8,FALSE)</f>
        <v>0.27</v>
      </c>
      <c r="H2471" s="1">
        <f>VLOOKUP(A2471,'ADM Details FY17'!$A$3:$I$3515,9,FALSE)</f>
        <v>0</v>
      </c>
      <c r="I2471" s="1">
        <f>VLOOKUP(A2471,'ADM Details FY17'!$A$3:$J$3517,10,FALSE)</f>
        <v>0</v>
      </c>
      <c r="J2471" s="1">
        <f>VLOOKUP(A2471,'ADM Details FY17'!$A$3:$K$3515,11,FALSE)</f>
        <v>0</v>
      </c>
      <c r="K2471" s="1">
        <f>VLOOKUP(A2471,'ADM Details FY17'!$A$3:$M$3515,13,FALSE)</f>
        <v>0.32</v>
      </c>
      <c r="L2471" s="1">
        <f>VLOOKUP(A2471,'ADM Details FY17'!$A$3:$O$3515,15,FALSE)</f>
        <v>0</v>
      </c>
      <c r="M2471" s="1">
        <f>VLOOKUP(A2471,'ADM Details FY17'!$A$3:$P$3515,16,FALSE)</f>
        <v>0</v>
      </c>
      <c r="N2471" s="1">
        <f>VLOOKUP(A2471,'ADM Details FY17'!$A$3:$Q$3515,17,FALSE)</f>
        <v>0</v>
      </c>
      <c r="O2471" s="1">
        <f>VLOOKUP(A2471,'ADM Details FY17'!$A$3:$S$3515,19,FALSE)</f>
        <v>0</v>
      </c>
      <c r="P2471" s="1">
        <f>VLOOKUP(A2471,'ADM Details FY17'!$A$3:$U$3515,21,FALSE)</f>
        <v>0</v>
      </c>
      <c r="Q2471" s="1">
        <f>VLOOKUP(A2471,'ADM Details FY17'!$A$3:$V$3515,22,FALSE)</f>
        <v>0</v>
      </c>
      <c r="R2471" s="1">
        <f>VLOOKUP(A2471,'ADM Details FY17'!$A$3:$W$3515,23,FALSE)</f>
        <v>0</v>
      </c>
      <c r="S2471" s="1">
        <f>VLOOKUP(A2471,'ADM Details FY17'!$A$3:$X$3515,24,FALSE)</f>
        <v>0</v>
      </c>
      <c r="T2471" s="1">
        <f>VLOOKUP(A2471,'ADM Details FY17'!$A$3:$Y$3515,25,FALSE)</f>
        <v>0</v>
      </c>
      <c r="U2471" s="1">
        <f>VLOOKUP(A2471,'ADM Details FY17'!$A$3:$AA$3515,27,FALSE)</f>
        <v>0</v>
      </c>
      <c r="V2471" s="1">
        <f>IFERROR(VLOOKUP(C2471,'eindex _tget pp '!$A$4:$E$615,5,FALSE),0)</f>
        <v>111.29046648000877</v>
      </c>
      <c r="W2471" s="31">
        <f>IFERROR(VLOOKUP(C2471,'eindex _tget pp '!$A$4:$F$615,6,FALSE),0)</f>
        <v>0.78889559840000001</v>
      </c>
      <c r="X2471" s="4">
        <f>IFERROR(VLOOKUP(B2471,'eschools 16'!$A$2:$F$25,6,FALSE),1)</f>
        <v>1</v>
      </c>
      <c r="Y2471" s="1">
        <f t="shared" si="190"/>
        <v>8.9</v>
      </c>
      <c r="Z2471" s="1">
        <f t="shared" si="191"/>
        <v>68.67</v>
      </c>
      <c r="AA2471" s="31">
        <f>IFERROR(VLOOKUP(C2471,'eindex _tget pp '!$A$4:$G$615,7,FALSE),0)</f>
        <v>0.41413637399999997</v>
      </c>
      <c r="AB2471" s="1">
        <f>VLOOKUP(A2471,'ADM Details FY17'!$A$3:$AB$3515,28,FALSE)</f>
        <v>0</v>
      </c>
      <c r="AC2471" s="1">
        <f t="shared" si="192"/>
        <v>0</v>
      </c>
      <c r="AD2471" s="1">
        <f t="shared" si="193"/>
        <v>0.32</v>
      </c>
      <c r="AE2471" s="1">
        <f t="shared" si="194"/>
        <v>48</v>
      </c>
    </row>
    <row r="2472" spans="1:31" x14ac:dyDescent="0.25">
      <c r="A2472" t="str">
        <f>B2472&amp;"-"&amp;COUNTIF($B$3:B2472,B2472)</f>
        <v>623-14</v>
      </c>
      <c r="B2472">
        <v>623</v>
      </c>
      <c r="C2472" s="18">
        <f>VLOOKUP(A2472,'ADM Details FY17'!$A$3:$D$3515,4,FALSE)</f>
        <v>43844</v>
      </c>
      <c r="D2472" s="1">
        <f>VLOOKUP(A2472,'ADM Details FY17'!$A$3:$E$3515,5,FALSE)</f>
        <v>0.26</v>
      </c>
      <c r="E2472" s="1">
        <f>VLOOKUP(A2472,'ADM Details FY17'!$A$3:$F$3515,6,FALSE)</f>
        <v>0</v>
      </c>
      <c r="F2472" s="1">
        <f>VLOOKUP(A2472,'ADM Details FY17'!$A$3:$G$3515,7,FALSE)</f>
        <v>0</v>
      </c>
      <c r="G2472" s="1">
        <f>VLOOKUP(A2472,'ADM Details FY17'!$A$3:$H$3515,8,FALSE)</f>
        <v>0.26</v>
      </c>
      <c r="H2472" s="1">
        <f>VLOOKUP(A2472,'ADM Details FY17'!$A$3:$I$3515,9,FALSE)</f>
        <v>0</v>
      </c>
      <c r="I2472" s="1">
        <f>VLOOKUP(A2472,'ADM Details FY17'!$A$3:$J$3517,10,FALSE)</f>
        <v>0</v>
      </c>
      <c r="J2472" s="1">
        <f>VLOOKUP(A2472,'ADM Details FY17'!$A$3:$K$3515,11,FALSE)</f>
        <v>0</v>
      </c>
      <c r="K2472" s="1">
        <f>VLOOKUP(A2472,'ADM Details FY17'!$A$3:$M$3515,13,FALSE)</f>
        <v>0.26</v>
      </c>
      <c r="L2472" s="1">
        <f>VLOOKUP(A2472,'ADM Details FY17'!$A$3:$O$3515,15,FALSE)</f>
        <v>0</v>
      </c>
      <c r="M2472" s="1">
        <f>VLOOKUP(A2472,'ADM Details FY17'!$A$3:$P$3515,16,FALSE)</f>
        <v>0</v>
      </c>
      <c r="N2472" s="1">
        <f>VLOOKUP(A2472,'ADM Details FY17'!$A$3:$Q$3515,17,FALSE)</f>
        <v>0</v>
      </c>
      <c r="O2472" s="1">
        <f>VLOOKUP(A2472,'ADM Details FY17'!$A$3:$S$3515,19,FALSE)</f>
        <v>0</v>
      </c>
      <c r="P2472" s="1">
        <f>VLOOKUP(A2472,'ADM Details FY17'!$A$3:$U$3515,21,FALSE)</f>
        <v>0</v>
      </c>
      <c r="Q2472" s="1">
        <f>VLOOKUP(A2472,'ADM Details FY17'!$A$3:$V$3515,22,FALSE)</f>
        <v>0</v>
      </c>
      <c r="R2472" s="1">
        <f>VLOOKUP(A2472,'ADM Details FY17'!$A$3:$W$3515,23,FALSE)</f>
        <v>0</v>
      </c>
      <c r="S2472" s="1">
        <f>VLOOKUP(A2472,'ADM Details FY17'!$A$3:$X$3515,24,FALSE)</f>
        <v>0</v>
      </c>
      <c r="T2472" s="1">
        <f>VLOOKUP(A2472,'ADM Details FY17'!$A$3:$Y$3515,25,FALSE)</f>
        <v>0</v>
      </c>
      <c r="U2472" s="1">
        <f>VLOOKUP(A2472,'ADM Details FY17'!$A$3:$AA$3515,27,FALSE)</f>
        <v>0</v>
      </c>
      <c r="V2472" s="1">
        <f>IFERROR(VLOOKUP(C2472,'eindex _tget pp '!$A$4:$E$615,5,FALSE),0)</f>
        <v>1635.2245477017691</v>
      </c>
      <c r="W2472" s="31">
        <f>IFERROR(VLOOKUP(C2472,'eindex _tget pp '!$A$4:$F$615,6,FALSE),0)</f>
        <v>3.3804575904999998</v>
      </c>
      <c r="X2472" s="4">
        <f>IFERROR(VLOOKUP(B2472,'eschools 16'!$A$2:$F$25,6,FALSE),1)</f>
        <v>1</v>
      </c>
      <c r="Y2472" s="1">
        <f t="shared" si="190"/>
        <v>106.29</v>
      </c>
      <c r="Z2472" s="1">
        <f t="shared" si="191"/>
        <v>239.07</v>
      </c>
      <c r="AA2472" s="31">
        <f>IFERROR(VLOOKUP(C2472,'eindex _tget pp '!$A$4:$G$615,7,FALSE),0)</f>
        <v>0.84118838500000004</v>
      </c>
      <c r="AB2472" s="1">
        <f>VLOOKUP(A2472,'ADM Details FY17'!$A$3:$AB$3515,28,FALSE)</f>
        <v>0</v>
      </c>
      <c r="AC2472" s="1">
        <f t="shared" si="192"/>
        <v>0</v>
      </c>
      <c r="AD2472" s="1">
        <f t="shared" si="193"/>
        <v>0.26</v>
      </c>
      <c r="AE2472" s="1">
        <f t="shared" si="194"/>
        <v>39</v>
      </c>
    </row>
    <row r="2473" spans="1:31" x14ac:dyDescent="0.25">
      <c r="A2473" t="str">
        <f>B2473&amp;"-"&amp;COUNTIF($B$3:B2473,B2473)</f>
        <v>623-15</v>
      </c>
      <c r="B2473">
        <v>623</v>
      </c>
      <c r="C2473" s="18">
        <f>VLOOKUP(A2473,'ADM Details FY17'!$A$3:$D$3515,4,FALSE)</f>
        <v>47068</v>
      </c>
      <c r="D2473" s="1">
        <f>VLOOKUP(A2473,'ADM Details FY17'!$A$3:$E$3515,5,FALSE)</f>
        <v>0.91</v>
      </c>
      <c r="E2473" s="1">
        <f>VLOOKUP(A2473,'ADM Details FY17'!$A$3:$F$3515,6,FALSE)</f>
        <v>0</v>
      </c>
      <c r="F2473" s="1">
        <f>VLOOKUP(A2473,'ADM Details FY17'!$A$3:$G$3515,7,FALSE)</f>
        <v>0.79</v>
      </c>
      <c r="G2473" s="1">
        <f>VLOOKUP(A2473,'ADM Details FY17'!$A$3:$H$3515,8,FALSE)</f>
        <v>0</v>
      </c>
      <c r="H2473" s="1">
        <f>VLOOKUP(A2473,'ADM Details FY17'!$A$3:$I$3515,9,FALSE)</f>
        <v>0</v>
      </c>
      <c r="I2473" s="1">
        <f>VLOOKUP(A2473,'ADM Details FY17'!$A$3:$J$3517,10,FALSE)</f>
        <v>0</v>
      </c>
      <c r="J2473" s="1">
        <f>VLOOKUP(A2473,'ADM Details FY17'!$A$3:$K$3515,11,FALSE)</f>
        <v>0</v>
      </c>
      <c r="K2473" s="1">
        <f>VLOOKUP(A2473,'ADM Details FY17'!$A$3:$M$3515,13,FALSE)</f>
        <v>0.91</v>
      </c>
      <c r="L2473" s="1">
        <f>VLOOKUP(A2473,'ADM Details FY17'!$A$3:$O$3515,15,FALSE)</f>
        <v>0</v>
      </c>
      <c r="M2473" s="1">
        <f>VLOOKUP(A2473,'ADM Details FY17'!$A$3:$P$3515,16,FALSE)</f>
        <v>0</v>
      </c>
      <c r="N2473" s="1">
        <f>VLOOKUP(A2473,'ADM Details FY17'!$A$3:$Q$3515,17,FALSE)</f>
        <v>0</v>
      </c>
      <c r="O2473" s="1">
        <f>VLOOKUP(A2473,'ADM Details FY17'!$A$3:$S$3515,19,FALSE)</f>
        <v>0.91</v>
      </c>
      <c r="P2473" s="1">
        <f>VLOOKUP(A2473,'ADM Details FY17'!$A$3:$U$3515,21,FALSE)</f>
        <v>0</v>
      </c>
      <c r="Q2473" s="1">
        <f>VLOOKUP(A2473,'ADM Details FY17'!$A$3:$V$3515,22,FALSE)</f>
        <v>0</v>
      </c>
      <c r="R2473" s="1">
        <f>VLOOKUP(A2473,'ADM Details FY17'!$A$3:$W$3515,23,FALSE)</f>
        <v>0</v>
      </c>
      <c r="S2473" s="1">
        <f>VLOOKUP(A2473,'ADM Details FY17'!$A$3:$X$3515,24,FALSE)</f>
        <v>0</v>
      </c>
      <c r="T2473" s="1">
        <f>VLOOKUP(A2473,'ADM Details FY17'!$A$3:$Y$3515,25,FALSE)</f>
        <v>0</v>
      </c>
      <c r="U2473" s="1">
        <f>VLOOKUP(A2473,'ADM Details FY17'!$A$3:$AA$3515,27,FALSE)</f>
        <v>0</v>
      </c>
      <c r="V2473" s="1">
        <f>IFERROR(VLOOKUP(C2473,'eindex _tget pp '!$A$4:$E$615,5,FALSE),0)</f>
        <v>616.92995378037028</v>
      </c>
      <c r="W2473" s="31">
        <f>IFERROR(VLOOKUP(C2473,'eindex _tget pp '!$A$4:$F$615,6,FALSE),0)</f>
        <v>0.66522119790000001</v>
      </c>
      <c r="X2473" s="4">
        <f>IFERROR(VLOOKUP(B2473,'eschools 16'!$A$2:$F$25,6,FALSE),1)</f>
        <v>1</v>
      </c>
      <c r="Y2473" s="1">
        <f t="shared" si="190"/>
        <v>140.35</v>
      </c>
      <c r="Z2473" s="1">
        <f t="shared" si="191"/>
        <v>164.66</v>
      </c>
      <c r="AA2473" s="31">
        <f>IFERROR(VLOOKUP(C2473,'eindex _tget pp '!$A$4:$G$615,7,FALSE),0)</f>
        <v>0.54384811799999999</v>
      </c>
      <c r="AB2473" s="1">
        <f>VLOOKUP(A2473,'ADM Details FY17'!$A$3:$AB$3515,28,FALSE)</f>
        <v>0</v>
      </c>
      <c r="AC2473" s="1">
        <f t="shared" si="192"/>
        <v>0</v>
      </c>
      <c r="AD2473" s="1">
        <f t="shared" si="193"/>
        <v>0.91</v>
      </c>
      <c r="AE2473" s="1">
        <f t="shared" si="194"/>
        <v>136.5</v>
      </c>
    </row>
    <row r="2474" spans="1:31" x14ac:dyDescent="0.25">
      <c r="A2474" t="str">
        <f>B2474&amp;"-"&amp;COUNTIF($B$3:B2474,B2474)</f>
        <v>623-16</v>
      </c>
      <c r="B2474">
        <v>623</v>
      </c>
      <c r="C2474" s="18">
        <f>VLOOKUP(A2474,'ADM Details FY17'!$A$3:$D$3515,4,FALSE)</f>
        <v>44040</v>
      </c>
      <c r="D2474" s="1">
        <f>VLOOKUP(A2474,'ADM Details FY17'!$A$3:$E$3515,5,FALSE)</f>
        <v>1</v>
      </c>
      <c r="E2474" s="1">
        <f>VLOOKUP(A2474,'ADM Details FY17'!$A$3:$F$3515,6,FALSE)</f>
        <v>0</v>
      </c>
      <c r="F2474" s="1">
        <f>VLOOKUP(A2474,'ADM Details FY17'!$A$3:$G$3515,7,FALSE)</f>
        <v>0</v>
      </c>
      <c r="G2474" s="1">
        <f>VLOOKUP(A2474,'ADM Details FY17'!$A$3:$H$3515,8,FALSE)</f>
        <v>0.92</v>
      </c>
      <c r="H2474" s="1">
        <f>VLOOKUP(A2474,'ADM Details FY17'!$A$3:$I$3515,9,FALSE)</f>
        <v>0</v>
      </c>
      <c r="I2474" s="1">
        <f>VLOOKUP(A2474,'ADM Details FY17'!$A$3:$J$3517,10,FALSE)</f>
        <v>0</v>
      </c>
      <c r="J2474" s="1">
        <f>VLOOKUP(A2474,'ADM Details FY17'!$A$3:$K$3515,11,FALSE)</f>
        <v>0</v>
      </c>
      <c r="K2474" s="1">
        <f>VLOOKUP(A2474,'ADM Details FY17'!$A$3:$M$3515,13,FALSE)</f>
        <v>1</v>
      </c>
      <c r="L2474" s="1">
        <f>VLOOKUP(A2474,'ADM Details FY17'!$A$3:$O$3515,15,FALSE)</f>
        <v>0</v>
      </c>
      <c r="M2474" s="1">
        <f>VLOOKUP(A2474,'ADM Details FY17'!$A$3:$P$3515,16,FALSE)</f>
        <v>0</v>
      </c>
      <c r="N2474" s="1">
        <f>VLOOKUP(A2474,'ADM Details FY17'!$A$3:$Q$3515,17,FALSE)</f>
        <v>0</v>
      </c>
      <c r="O2474" s="1">
        <f>VLOOKUP(A2474,'ADM Details FY17'!$A$3:$S$3515,19,FALSE)</f>
        <v>1</v>
      </c>
      <c r="P2474" s="1">
        <f>VLOOKUP(A2474,'ADM Details FY17'!$A$3:$U$3515,21,FALSE)</f>
        <v>0</v>
      </c>
      <c r="Q2474" s="1">
        <f>VLOOKUP(A2474,'ADM Details FY17'!$A$3:$V$3515,22,FALSE)</f>
        <v>0</v>
      </c>
      <c r="R2474" s="1">
        <f>VLOOKUP(A2474,'ADM Details FY17'!$A$3:$W$3515,23,FALSE)</f>
        <v>0</v>
      </c>
      <c r="S2474" s="1">
        <f>VLOOKUP(A2474,'ADM Details FY17'!$A$3:$X$3515,24,FALSE)</f>
        <v>0</v>
      </c>
      <c r="T2474" s="1">
        <f>VLOOKUP(A2474,'ADM Details FY17'!$A$3:$Y$3515,25,FALSE)</f>
        <v>0</v>
      </c>
      <c r="U2474" s="1">
        <f>VLOOKUP(A2474,'ADM Details FY17'!$A$3:$AA$3515,27,FALSE)</f>
        <v>0</v>
      </c>
      <c r="V2474" s="1">
        <f>IFERROR(VLOOKUP(C2474,'eindex _tget pp '!$A$4:$E$615,5,FALSE),0)</f>
        <v>992.12530306095016</v>
      </c>
      <c r="W2474" s="31">
        <f>IFERROR(VLOOKUP(C2474,'eindex _tget pp '!$A$4:$F$615,6,FALSE),0)</f>
        <v>2.2657848934999998</v>
      </c>
      <c r="X2474" s="4">
        <f>IFERROR(VLOOKUP(B2474,'eschools 16'!$A$2:$F$25,6,FALSE),1)</f>
        <v>1</v>
      </c>
      <c r="Y2474" s="1">
        <f t="shared" si="190"/>
        <v>248.03</v>
      </c>
      <c r="Z2474" s="1">
        <f t="shared" si="191"/>
        <v>616.29</v>
      </c>
      <c r="AA2474" s="31">
        <f>IFERROR(VLOOKUP(C2474,'eindex _tget pp '!$A$4:$G$615,7,FALSE),0)</f>
        <v>0.72055886300000005</v>
      </c>
      <c r="AB2474" s="1">
        <f>VLOOKUP(A2474,'ADM Details FY17'!$A$3:$AB$3515,28,FALSE)</f>
        <v>0</v>
      </c>
      <c r="AC2474" s="1">
        <f t="shared" si="192"/>
        <v>0</v>
      </c>
      <c r="AD2474" s="1">
        <f t="shared" si="193"/>
        <v>1</v>
      </c>
      <c r="AE2474" s="1">
        <f t="shared" si="194"/>
        <v>150</v>
      </c>
    </row>
    <row r="2475" spans="1:31" x14ac:dyDescent="0.25">
      <c r="A2475" t="str">
        <f>B2475&amp;"-"&amp;COUNTIF($B$3:B2475,B2475)</f>
        <v>623-17</v>
      </c>
      <c r="B2475">
        <v>623</v>
      </c>
      <c r="C2475" s="18">
        <f>VLOOKUP(A2475,'ADM Details FY17'!$A$3:$D$3515,4,FALSE)</f>
        <v>44099</v>
      </c>
      <c r="D2475" s="1">
        <f>VLOOKUP(A2475,'ADM Details FY17'!$A$3:$E$3515,5,FALSE)</f>
        <v>1</v>
      </c>
      <c r="E2475" s="1">
        <f>VLOOKUP(A2475,'ADM Details FY17'!$A$3:$F$3515,6,FALSE)</f>
        <v>0</v>
      </c>
      <c r="F2475" s="1">
        <f>VLOOKUP(A2475,'ADM Details FY17'!$A$3:$G$3515,7,FALSE)</f>
        <v>0</v>
      </c>
      <c r="G2475" s="1">
        <f>VLOOKUP(A2475,'ADM Details FY17'!$A$3:$H$3515,8,FALSE)</f>
        <v>1</v>
      </c>
      <c r="H2475" s="1">
        <f>VLOOKUP(A2475,'ADM Details FY17'!$A$3:$I$3515,9,FALSE)</f>
        <v>0</v>
      </c>
      <c r="I2475" s="1">
        <f>VLOOKUP(A2475,'ADM Details FY17'!$A$3:$J$3517,10,FALSE)</f>
        <v>0</v>
      </c>
      <c r="J2475" s="1">
        <f>VLOOKUP(A2475,'ADM Details FY17'!$A$3:$K$3515,11,FALSE)</f>
        <v>0</v>
      </c>
      <c r="K2475" s="1">
        <f>VLOOKUP(A2475,'ADM Details FY17'!$A$3:$M$3515,13,FALSE)</f>
        <v>1</v>
      </c>
      <c r="L2475" s="1">
        <f>VLOOKUP(A2475,'ADM Details FY17'!$A$3:$O$3515,15,FALSE)</f>
        <v>0</v>
      </c>
      <c r="M2475" s="1">
        <f>VLOOKUP(A2475,'ADM Details FY17'!$A$3:$P$3515,16,FALSE)</f>
        <v>0</v>
      </c>
      <c r="N2475" s="1">
        <f>VLOOKUP(A2475,'ADM Details FY17'!$A$3:$Q$3515,17,FALSE)</f>
        <v>0</v>
      </c>
      <c r="O2475" s="1">
        <f>VLOOKUP(A2475,'ADM Details FY17'!$A$3:$S$3515,19,FALSE)</f>
        <v>1</v>
      </c>
      <c r="P2475" s="1">
        <f>VLOOKUP(A2475,'ADM Details FY17'!$A$3:$U$3515,21,FALSE)</f>
        <v>0</v>
      </c>
      <c r="Q2475" s="1">
        <f>VLOOKUP(A2475,'ADM Details FY17'!$A$3:$V$3515,22,FALSE)</f>
        <v>0</v>
      </c>
      <c r="R2475" s="1">
        <f>VLOOKUP(A2475,'ADM Details FY17'!$A$3:$W$3515,23,FALSE)</f>
        <v>0</v>
      </c>
      <c r="S2475" s="1">
        <f>VLOOKUP(A2475,'ADM Details FY17'!$A$3:$X$3515,24,FALSE)</f>
        <v>0</v>
      </c>
      <c r="T2475" s="1">
        <f>VLOOKUP(A2475,'ADM Details FY17'!$A$3:$Y$3515,25,FALSE)</f>
        <v>0</v>
      </c>
      <c r="U2475" s="1">
        <f>VLOOKUP(A2475,'ADM Details FY17'!$A$3:$AA$3515,27,FALSE)</f>
        <v>0</v>
      </c>
      <c r="V2475" s="1">
        <f>IFERROR(VLOOKUP(C2475,'eindex _tget pp '!$A$4:$E$615,5,FALSE),0)</f>
        <v>352.4905985925061</v>
      </c>
      <c r="W2475" s="31">
        <f>IFERROR(VLOOKUP(C2475,'eindex _tget pp '!$A$4:$F$615,6,FALSE),0)</f>
        <v>0.99687572290000004</v>
      </c>
      <c r="X2475" s="4">
        <f>IFERROR(VLOOKUP(B2475,'eschools 16'!$A$2:$F$25,6,FALSE),1)</f>
        <v>1</v>
      </c>
      <c r="Y2475" s="1">
        <f t="shared" si="190"/>
        <v>88.12</v>
      </c>
      <c r="Z2475" s="1">
        <f t="shared" si="191"/>
        <v>271.14999999999998</v>
      </c>
      <c r="AA2475" s="31">
        <f>IFERROR(VLOOKUP(C2475,'eindex _tget pp '!$A$4:$G$615,7,FALSE),0)</f>
        <v>0.47599376500000001</v>
      </c>
      <c r="AB2475" s="1">
        <f>VLOOKUP(A2475,'ADM Details FY17'!$A$3:$AB$3515,28,FALSE)</f>
        <v>0</v>
      </c>
      <c r="AC2475" s="1">
        <f t="shared" si="192"/>
        <v>0</v>
      </c>
      <c r="AD2475" s="1">
        <f t="shared" si="193"/>
        <v>1</v>
      </c>
      <c r="AE2475" s="1">
        <f t="shared" si="194"/>
        <v>150</v>
      </c>
    </row>
    <row r="2476" spans="1:31" x14ac:dyDescent="0.25">
      <c r="A2476" t="str">
        <f>B2476&amp;"-"&amp;COUNTIF($B$3:B2476,B2476)</f>
        <v>623-18</v>
      </c>
      <c r="B2476">
        <v>623</v>
      </c>
      <c r="C2476" s="18">
        <f>VLOOKUP(A2476,'ADM Details FY17'!$A$3:$D$3515,4,FALSE)</f>
        <v>45427</v>
      </c>
      <c r="D2476" s="1">
        <f>VLOOKUP(A2476,'ADM Details FY17'!$A$3:$E$3515,5,FALSE)</f>
        <v>5</v>
      </c>
      <c r="E2476" s="1">
        <f>VLOOKUP(A2476,'ADM Details FY17'!$A$3:$F$3515,6,FALSE)</f>
        <v>0</v>
      </c>
      <c r="F2476" s="1">
        <f>VLOOKUP(A2476,'ADM Details FY17'!$A$3:$G$3515,7,FALSE)</f>
        <v>2</v>
      </c>
      <c r="G2476" s="1">
        <f>VLOOKUP(A2476,'ADM Details FY17'!$A$3:$H$3515,8,FALSE)</f>
        <v>0</v>
      </c>
      <c r="H2476" s="1">
        <f>VLOOKUP(A2476,'ADM Details FY17'!$A$3:$I$3515,9,FALSE)</f>
        <v>0</v>
      </c>
      <c r="I2476" s="1">
        <f>VLOOKUP(A2476,'ADM Details FY17'!$A$3:$J$3517,10,FALSE)</f>
        <v>0</v>
      </c>
      <c r="J2476" s="1">
        <f>VLOOKUP(A2476,'ADM Details FY17'!$A$3:$K$3515,11,FALSE)</f>
        <v>1.79</v>
      </c>
      <c r="K2476" s="1">
        <f>VLOOKUP(A2476,'ADM Details FY17'!$A$3:$M$3515,13,FALSE)</f>
        <v>5</v>
      </c>
      <c r="L2476" s="1">
        <f>VLOOKUP(A2476,'ADM Details FY17'!$A$3:$O$3515,15,FALSE)</f>
        <v>0</v>
      </c>
      <c r="M2476" s="1">
        <f>VLOOKUP(A2476,'ADM Details FY17'!$A$3:$P$3515,16,FALSE)</f>
        <v>0</v>
      </c>
      <c r="N2476" s="1">
        <f>VLOOKUP(A2476,'ADM Details FY17'!$A$3:$Q$3515,17,FALSE)</f>
        <v>0</v>
      </c>
      <c r="O2476" s="1">
        <f>VLOOKUP(A2476,'ADM Details FY17'!$A$3:$S$3515,19,FALSE)</f>
        <v>1</v>
      </c>
      <c r="P2476" s="1">
        <f>VLOOKUP(A2476,'ADM Details FY17'!$A$3:$U$3515,21,FALSE)</f>
        <v>0</v>
      </c>
      <c r="Q2476" s="1">
        <f>VLOOKUP(A2476,'ADM Details FY17'!$A$3:$V$3515,22,FALSE)</f>
        <v>0</v>
      </c>
      <c r="R2476" s="1">
        <f>VLOOKUP(A2476,'ADM Details FY17'!$A$3:$W$3515,23,FALSE)</f>
        <v>0</v>
      </c>
      <c r="S2476" s="1">
        <f>VLOOKUP(A2476,'ADM Details FY17'!$A$3:$X$3515,24,FALSE)</f>
        <v>0</v>
      </c>
      <c r="T2476" s="1">
        <f>VLOOKUP(A2476,'ADM Details FY17'!$A$3:$Y$3515,25,FALSE)</f>
        <v>0</v>
      </c>
      <c r="U2476" s="1">
        <f>VLOOKUP(A2476,'ADM Details FY17'!$A$3:$AA$3515,27,FALSE)</f>
        <v>0</v>
      </c>
      <c r="V2476" s="1">
        <f>IFERROR(VLOOKUP(C2476,'eindex _tget pp '!$A$4:$E$615,5,FALSE),0)</f>
        <v>402.44144082017334</v>
      </c>
      <c r="W2476" s="31">
        <f>IFERROR(VLOOKUP(C2476,'eindex _tget pp '!$A$4:$F$615,6,FALSE),0)</f>
        <v>0.74306999929999995</v>
      </c>
      <c r="X2476" s="4">
        <f>IFERROR(VLOOKUP(B2476,'eschools 16'!$A$2:$F$25,6,FALSE),1)</f>
        <v>1</v>
      </c>
      <c r="Y2476" s="1">
        <f t="shared" si="190"/>
        <v>503.05</v>
      </c>
      <c r="Z2476" s="1">
        <f t="shared" si="191"/>
        <v>1010.58</v>
      </c>
      <c r="AA2476" s="31">
        <f>IFERROR(VLOOKUP(C2476,'eindex _tget pp '!$A$4:$G$615,7,FALSE),0)</f>
        <v>0.58405900899999996</v>
      </c>
      <c r="AB2476" s="1">
        <f>VLOOKUP(A2476,'ADM Details FY17'!$A$3:$AB$3515,28,FALSE)</f>
        <v>0</v>
      </c>
      <c r="AC2476" s="1">
        <f t="shared" si="192"/>
        <v>0</v>
      </c>
      <c r="AD2476" s="1">
        <f t="shared" si="193"/>
        <v>5</v>
      </c>
      <c r="AE2476" s="1">
        <f t="shared" si="194"/>
        <v>750</v>
      </c>
    </row>
    <row r="2477" spans="1:31" x14ac:dyDescent="0.25">
      <c r="A2477" t="str">
        <f>B2477&amp;"-"&amp;COUNTIF($B$3:B2477,B2477)</f>
        <v>623-19</v>
      </c>
      <c r="B2477">
        <v>623</v>
      </c>
      <c r="C2477" s="18">
        <f>VLOOKUP(A2477,'ADM Details FY17'!$A$3:$D$3515,4,FALSE)</f>
        <v>50179</v>
      </c>
      <c r="D2477" s="1">
        <f>VLOOKUP(A2477,'ADM Details FY17'!$A$3:$E$3515,5,FALSE)</f>
        <v>0.03</v>
      </c>
      <c r="E2477" s="1">
        <f>VLOOKUP(A2477,'ADM Details FY17'!$A$3:$F$3515,6,FALSE)</f>
        <v>0</v>
      </c>
      <c r="F2477" s="1">
        <f>VLOOKUP(A2477,'ADM Details FY17'!$A$3:$G$3515,7,FALSE)</f>
        <v>0</v>
      </c>
      <c r="G2477" s="1">
        <f>VLOOKUP(A2477,'ADM Details FY17'!$A$3:$H$3515,8,FALSE)</f>
        <v>0.03</v>
      </c>
      <c r="H2477" s="1">
        <f>VLOOKUP(A2477,'ADM Details FY17'!$A$3:$I$3515,9,FALSE)</f>
        <v>0</v>
      </c>
      <c r="I2477" s="1">
        <f>VLOOKUP(A2477,'ADM Details FY17'!$A$3:$J$3517,10,FALSE)</f>
        <v>0</v>
      </c>
      <c r="J2477" s="1">
        <f>VLOOKUP(A2477,'ADM Details FY17'!$A$3:$K$3515,11,FALSE)</f>
        <v>0</v>
      </c>
      <c r="K2477" s="1">
        <f>VLOOKUP(A2477,'ADM Details FY17'!$A$3:$M$3515,13,FALSE)</f>
        <v>0.03</v>
      </c>
      <c r="L2477" s="1">
        <f>VLOOKUP(A2477,'ADM Details FY17'!$A$3:$O$3515,15,FALSE)</f>
        <v>0</v>
      </c>
      <c r="M2477" s="1">
        <f>VLOOKUP(A2477,'ADM Details FY17'!$A$3:$P$3515,16,FALSE)</f>
        <v>0</v>
      </c>
      <c r="N2477" s="1">
        <f>VLOOKUP(A2477,'ADM Details FY17'!$A$3:$Q$3515,17,FALSE)</f>
        <v>0</v>
      </c>
      <c r="O2477" s="1">
        <f>VLOOKUP(A2477,'ADM Details FY17'!$A$3:$S$3515,19,FALSE)</f>
        <v>0</v>
      </c>
      <c r="P2477" s="1">
        <f>VLOOKUP(A2477,'ADM Details FY17'!$A$3:$U$3515,21,FALSE)</f>
        <v>0</v>
      </c>
      <c r="Q2477" s="1">
        <f>VLOOKUP(A2477,'ADM Details FY17'!$A$3:$V$3515,22,FALSE)</f>
        <v>0</v>
      </c>
      <c r="R2477" s="1">
        <f>VLOOKUP(A2477,'ADM Details FY17'!$A$3:$W$3515,23,FALSE)</f>
        <v>0</v>
      </c>
      <c r="S2477" s="1">
        <f>VLOOKUP(A2477,'ADM Details FY17'!$A$3:$X$3515,24,FALSE)</f>
        <v>0</v>
      </c>
      <c r="T2477" s="1">
        <f>VLOOKUP(A2477,'ADM Details FY17'!$A$3:$Y$3515,25,FALSE)</f>
        <v>0</v>
      </c>
      <c r="U2477" s="1">
        <f>VLOOKUP(A2477,'ADM Details FY17'!$A$3:$AA$3515,27,FALSE)</f>
        <v>0</v>
      </c>
      <c r="V2477" s="1">
        <f>IFERROR(VLOOKUP(C2477,'eindex _tget pp '!$A$4:$E$615,5,FALSE),0)</f>
        <v>154.88079169059927</v>
      </c>
      <c r="W2477" s="31">
        <f>IFERROR(VLOOKUP(C2477,'eindex _tget pp '!$A$4:$F$615,6,FALSE),0)</f>
        <v>0.78672789499999995</v>
      </c>
      <c r="X2477" s="4">
        <f>IFERROR(VLOOKUP(B2477,'eschools 16'!$A$2:$F$25,6,FALSE),1)</f>
        <v>1</v>
      </c>
      <c r="Y2477" s="1">
        <f t="shared" si="190"/>
        <v>1.1599999999999999</v>
      </c>
      <c r="Z2477" s="1">
        <f t="shared" si="191"/>
        <v>6.42</v>
      </c>
      <c r="AA2477" s="31">
        <f>IFERROR(VLOOKUP(C2477,'eindex _tget pp '!$A$4:$G$615,7,FALSE),0)</f>
        <v>0.47799794299999998</v>
      </c>
      <c r="AB2477" s="1">
        <f>VLOOKUP(A2477,'ADM Details FY17'!$A$3:$AB$3515,28,FALSE)</f>
        <v>0</v>
      </c>
      <c r="AC2477" s="1">
        <f t="shared" si="192"/>
        <v>0</v>
      </c>
      <c r="AD2477" s="1">
        <f t="shared" si="193"/>
        <v>0.03</v>
      </c>
      <c r="AE2477" s="1">
        <f t="shared" si="194"/>
        <v>4.5</v>
      </c>
    </row>
    <row r="2478" spans="1:31" x14ac:dyDescent="0.25">
      <c r="A2478" t="str">
        <f>B2478&amp;"-"&amp;COUNTIF($B$3:B2478,B2478)</f>
        <v>623-20</v>
      </c>
      <c r="B2478">
        <v>623</v>
      </c>
      <c r="C2478" s="18">
        <f>VLOOKUP(A2478,'ADM Details FY17'!$A$3:$D$3515,4,FALSE)</f>
        <v>44214</v>
      </c>
      <c r="D2478" s="1">
        <f>VLOOKUP(A2478,'ADM Details FY17'!$A$3:$E$3515,5,FALSE)</f>
        <v>0.43</v>
      </c>
      <c r="E2478" s="1">
        <f>VLOOKUP(A2478,'ADM Details FY17'!$A$3:$F$3515,6,FALSE)</f>
        <v>0</v>
      </c>
      <c r="F2478" s="1">
        <f>VLOOKUP(A2478,'ADM Details FY17'!$A$3:$G$3515,7,FALSE)</f>
        <v>0</v>
      </c>
      <c r="G2478" s="1">
        <f>VLOOKUP(A2478,'ADM Details FY17'!$A$3:$H$3515,8,FALSE)</f>
        <v>0</v>
      </c>
      <c r="H2478" s="1">
        <f>VLOOKUP(A2478,'ADM Details FY17'!$A$3:$I$3515,9,FALSE)</f>
        <v>0</v>
      </c>
      <c r="I2478" s="1">
        <f>VLOOKUP(A2478,'ADM Details FY17'!$A$3:$J$3517,10,FALSE)</f>
        <v>0</v>
      </c>
      <c r="J2478" s="1">
        <f>VLOOKUP(A2478,'ADM Details FY17'!$A$3:$K$3515,11,FALSE)</f>
        <v>0</v>
      </c>
      <c r="K2478" s="1">
        <f>VLOOKUP(A2478,'ADM Details FY17'!$A$3:$M$3515,13,FALSE)</f>
        <v>0.43</v>
      </c>
      <c r="L2478" s="1">
        <f>VLOOKUP(A2478,'ADM Details FY17'!$A$3:$O$3515,15,FALSE)</f>
        <v>0</v>
      </c>
      <c r="M2478" s="1">
        <f>VLOOKUP(A2478,'ADM Details FY17'!$A$3:$P$3515,16,FALSE)</f>
        <v>0</v>
      </c>
      <c r="N2478" s="1">
        <f>VLOOKUP(A2478,'ADM Details FY17'!$A$3:$Q$3515,17,FALSE)</f>
        <v>0</v>
      </c>
      <c r="O2478" s="1">
        <f>VLOOKUP(A2478,'ADM Details FY17'!$A$3:$S$3515,19,FALSE)</f>
        <v>0</v>
      </c>
      <c r="P2478" s="1">
        <f>VLOOKUP(A2478,'ADM Details FY17'!$A$3:$U$3515,21,FALSE)</f>
        <v>0</v>
      </c>
      <c r="Q2478" s="1">
        <f>VLOOKUP(A2478,'ADM Details FY17'!$A$3:$V$3515,22,FALSE)</f>
        <v>0</v>
      </c>
      <c r="R2478" s="1">
        <f>VLOOKUP(A2478,'ADM Details FY17'!$A$3:$W$3515,23,FALSE)</f>
        <v>0</v>
      </c>
      <c r="S2478" s="1">
        <f>VLOOKUP(A2478,'ADM Details FY17'!$A$3:$X$3515,24,FALSE)</f>
        <v>0</v>
      </c>
      <c r="T2478" s="1">
        <f>VLOOKUP(A2478,'ADM Details FY17'!$A$3:$Y$3515,25,FALSE)</f>
        <v>0</v>
      </c>
      <c r="U2478" s="1">
        <f>VLOOKUP(A2478,'ADM Details FY17'!$A$3:$AA$3515,27,FALSE)</f>
        <v>0</v>
      </c>
      <c r="V2478" s="1">
        <f>IFERROR(VLOOKUP(C2478,'eindex _tget pp '!$A$4:$E$615,5,FALSE),0)</f>
        <v>223.47476593386986</v>
      </c>
      <c r="W2478" s="31">
        <f>IFERROR(VLOOKUP(C2478,'eindex _tget pp '!$A$4:$F$615,6,FALSE),0)</f>
        <v>0.2165453779</v>
      </c>
      <c r="X2478" s="4">
        <f>IFERROR(VLOOKUP(B2478,'eschools 16'!$A$2:$F$25,6,FALSE),1)</f>
        <v>1</v>
      </c>
      <c r="Y2478" s="1">
        <f t="shared" si="190"/>
        <v>24.02</v>
      </c>
      <c r="Z2478" s="1">
        <f t="shared" si="191"/>
        <v>25.33</v>
      </c>
      <c r="AA2478" s="31">
        <f>IFERROR(VLOOKUP(C2478,'eindex _tget pp '!$A$4:$G$615,7,FALSE),0)</f>
        <v>0.46179216099999998</v>
      </c>
      <c r="AB2478" s="1">
        <f>VLOOKUP(A2478,'ADM Details FY17'!$A$3:$AB$3515,28,FALSE)</f>
        <v>0</v>
      </c>
      <c r="AC2478" s="1">
        <f t="shared" si="192"/>
        <v>0</v>
      </c>
      <c r="AD2478" s="1">
        <f t="shared" si="193"/>
        <v>0.43</v>
      </c>
      <c r="AE2478" s="1">
        <f t="shared" si="194"/>
        <v>64.5</v>
      </c>
    </row>
    <row r="2479" spans="1:31" x14ac:dyDescent="0.25">
      <c r="A2479" t="str">
        <f>B2479&amp;"-"&amp;COUNTIF($B$3:B2479,B2479)</f>
        <v>623-21</v>
      </c>
      <c r="B2479">
        <v>623</v>
      </c>
      <c r="C2479" s="18">
        <f>VLOOKUP(A2479,'ADM Details FY17'!$A$3:$D$3515,4,FALSE)</f>
        <v>50443</v>
      </c>
      <c r="D2479" s="1">
        <f>VLOOKUP(A2479,'ADM Details FY17'!$A$3:$E$3515,5,FALSE)</f>
        <v>0.63</v>
      </c>
      <c r="E2479" s="1">
        <f>VLOOKUP(A2479,'ADM Details FY17'!$A$3:$F$3515,6,FALSE)</f>
        <v>0</v>
      </c>
      <c r="F2479" s="1">
        <f>VLOOKUP(A2479,'ADM Details FY17'!$A$3:$G$3515,7,FALSE)</f>
        <v>0</v>
      </c>
      <c r="G2479" s="1">
        <f>VLOOKUP(A2479,'ADM Details FY17'!$A$3:$H$3515,8,FALSE)</f>
        <v>0</v>
      </c>
      <c r="H2479" s="1">
        <f>VLOOKUP(A2479,'ADM Details FY17'!$A$3:$I$3515,9,FALSE)</f>
        <v>0</v>
      </c>
      <c r="I2479" s="1">
        <f>VLOOKUP(A2479,'ADM Details FY17'!$A$3:$J$3517,10,FALSE)</f>
        <v>0</v>
      </c>
      <c r="J2479" s="1">
        <f>VLOOKUP(A2479,'ADM Details FY17'!$A$3:$K$3515,11,FALSE)</f>
        <v>0</v>
      </c>
      <c r="K2479" s="1">
        <f>VLOOKUP(A2479,'ADM Details FY17'!$A$3:$M$3515,13,FALSE)</f>
        <v>0.63</v>
      </c>
      <c r="L2479" s="1">
        <f>VLOOKUP(A2479,'ADM Details FY17'!$A$3:$O$3515,15,FALSE)</f>
        <v>0</v>
      </c>
      <c r="M2479" s="1">
        <f>VLOOKUP(A2479,'ADM Details FY17'!$A$3:$P$3515,16,FALSE)</f>
        <v>0</v>
      </c>
      <c r="N2479" s="1">
        <f>VLOOKUP(A2479,'ADM Details FY17'!$A$3:$Q$3515,17,FALSE)</f>
        <v>0</v>
      </c>
      <c r="O2479" s="1">
        <f>VLOOKUP(A2479,'ADM Details FY17'!$A$3:$S$3515,19,FALSE)</f>
        <v>0.63</v>
      </c>
      <c r="P2479" s="1">
        <f>VLOOKUP(A2479,'ADM Details FY17'!$A$3:$U$3515,21,FALSE)</f>
        <v>0</v>
      </c>
      <c r="Q2479" s="1">
        <f>VLOOKUP(A2479,'ADM Details FY17'!$A$3:$V$3515,22,FALSE)</f>
        <v>0</v>
      </c>
      <c r="R2479" s="1">
        <f>VLOOKUP(A2479,'ADM Details FY17'!$A$3:$W$3515,23,FALSE)</f>
        <v>0</v>
      </c>
      <c r="S2479" s="1">
        <f>VLOOKUP(A2479,'ADM Details FY17'!$A$3:$X$3515,24,FALSE)</f>
        <v>0</v>
      </c>
      <c r="T2479" s="1">
        <f>VLOOKUP(A2479,'ADM Details FY17'!$A$3:$Y$3515,25,FALSE)</f>
        <v>0</v>
      </c>
      <c r="U2479" s="1">
        <f>VLOOKUP(A2479,'ADM Details FY17'!$A$3:$AA$3515,27,FALSE)</f>
        <v>0</v>
      </c>
      <c r="V2479" s="1">
        <f>IFERROR(VLOOKUP(C2479,'eindex _tget pp '!$A$4:$E$615,5,FALSE),0)</f>
        <v>0</v>
      </c>
      <c r="W2479" s="31">
        <f>IFERROR(VLOOKUP(C2479,'eindex _tget pp '!$A$4:$F$615,6,FALSE),0)</f>
        <v>0.1820992625</v>
      </c>
      <c r="X2479" s="4">
        <f>IFERROR(VLOOKUP(B2479,'eschools 16'!$A$2:$F$25,6,FALSE),1)</f>
        <v>1</v>
      </c>
      <c r="Y2479" s="1">
        <f t="shared" si="190"/>
        <v>0</v>
      </c>
      <c r="Z2479" s="1">
        <f t="shared" si="191"/>
        <v>31.2</v>
      </c>
      <c r="AA2479" s="31">
        <f>IFERROR(VLOOKUP(C2479,'eindex _tget pp '!$A$4:$G$615,7,FALSE),0)</f>
        <v>0.32501585</v>
      </c>
      <c r="AB2479" s="1">
        <f>VLOOKUP(A2479,'ADM Details FY17'!$A$3:$AB$3515,28,FALSE)</f>
        <v>0</v>
      </c>
      <c r="AC2479" s="1">
        <f t="shared" si="192"/>
        <v>0</v>
      </c>
      <c r="AD2479" s="1">
        <f t="shared" si="193"/>
        <v>0.63</v>
      </c>
      <c r="AE2479" s="1">
        <f t="shared" si="194"/>
        <v>94.5</v>
      </c>
    </row>
    <row r="2480" spans="1:31" x14ac:dyDescent="0.25">
      <c r="A2480" t="str">
        <f>B2480&amp;"-"&amp;COUNTIF($B$3:B2480,B2480)</f>
        <v>623-22</v>
      </c>
      <c r="B2480">
        <v>623</v>
      </c>
      <c r="C2480" s="18">
        <f>VLOOKUP(A2480,'ADM Details FY17'!$A$3:$D$3515,4,FALSE)</f>
        <v>47886</v>
      </c>
      <c r="D2480" s="1">
        <f>VLOOKUP(A2480,'ADM Details FY17'!$A$3:$E$3515,5,FALSE)</f>
        <v>1</v>
      </c>
      <c r="E2480" s="1">
        <f>VLOOKUP(A2480,'ADM Details FY17'!$A$3:$F$3515,6,FALSE)</f>
        <v>0</v>
      </c>
      <c r="F2480" s="1">
        <f>VLOOKUP(A2480,'ADM Details FY17'!$A$3:$G$3515,7,FALSE)</f>
        <v>0</v>
      </c>
      <c r="G2480" s="1">
        <f>VLOOKUP(A2480,'ADM Details FY17'!$A$3:$H$3515,8,FALSE)</f>
        <v>0.96</v>
      </c>
      <c r="H2480" s="1">
        <f>VLOOKUP(A2480,'ADM Details FY17'!$A$3:$I$3515,9,FALSE)</f>
        <v>0</v>
      </c>
      <c r="I2480" s="1">
        <f>VLOOKUP(A2480,'ADM Details FY17'!$A$3:$J$3517,10,FALSE)</f>
        <v>0</v>
      </c>
      <c r="J2480" s="1">
        <f>VLOOKUP(A2480,'ADM Details FY17'!$A$3:$K$3515,11,FALSE)</f>
        <v>0</v>
      </c>
      <c r="K2480" s="1">
        <f>VLOOKUP(A2480,'ADM Details FY17'!$A$3:$M$3515,13,FALSE)</f>
        <v>1</v>
      </c>
      <c r="L2480" s="1">
        <f>VLOOKUP(A2480,'ADM Details FY17'!$A$3:$O$3515,15,FALSE)</f>
        <v>0</v>
      </c>
      <c r="M2480" s="1">
        <f>VLOOKUP(A2480,'ADM Details FY17'!$A$3:$P$3515,16,FALSE)</f>
        <v>0</v>
      </c>
      <c r="N2480" s="1">
        <f>VLOOKUP(A2480,'ADM Details FY17'!$A$3:$Q$3515,17,FALSE)</f>
        <v>0</v>
      </c>
      <c r="O2480" s="1">
        <f>VLOOKUP(A2480,'ADM Details FY17'!$A$3:$S$3515,19,FALSE)</f>
        <v>1</v>
      </c>
      <c r="P2480" s="1">
        <f>VLOOKUP(A2480,'ADM Details FY17'!$A$3:$U$3515,21,FALSE)</f>
        <v>0</v>
      </c>
      <c r="Q2480" s="1">
        <f>VLOOKUP(A2480,'ADM Details FY17'!$A$3:$V$3515,22,FALSE)</f>
        <v>0</v>
      </c>
      <c r="R2480" s="1">
        <f>VLOOKUP(A2480,'ADM Details FY17'!$A$3:$W$3515,23,FALSE)</f>
        <v>0</v>
      </c>
      <c r="S2480" s="1">
        <f>VLOOKUP(A2480,'ADM Details FY17'!$A$3:$X$3515,24,FALSE)</f>
        <v>0</v>
      </c>
      <c r="T2480" s="1">
        <f>VLOOKUP(A2480,'ADM Details FY17'!$A$3:$Y$3515,25,FALSE)</f>
        <v>0</v>
      </c>
      <c r="U2480" s="1">
        <f>VLOOKUP(A2480,'ADM Details FY17'!$A$3:$AA$3515,27,FALSE)</f>
        <v>0</v>
      </c>
      <c r="V2480" s="1">
        <f>IFERROR(VLOOKUP(C2480,'eindex _tget pp '!$A$4:$E$615,5,FALSE),0)</f>
        <v>389.61150001885864</v>
      </c>
      <c r="W2480" s="31">
        <f>IFERROR(VLOOKUP(C2480,'eindex _tget pp '!$A$4:$F$615,6,FALSE),0)</f>
        <v>0.91752770539999995</v>
      </c>
      <c r="X2480" s="4">
        <f>IFERROR(VLOOKUP(B2480,'eschools 16'!$A$2:$F$25,6,FALSE),1)</f>
        <v>1</v>
      </c>
      <c r="Y2480" s="1">
        <f t="shared" si="190"/>
        <v>97.4</v>
      </c>
      <c r="Z2480" s="1">
        <f t="shared" si="191"/>
        <v>249.57</v>
      </c>
      <c r="AA2480" s="31">
        <f>IFERROR(VLOOKUP(C2480,'eindex _tget pp '!$A$4:$G$615,7,FALSE),0)</f>
        <v>0.49879873000000002</v>
      </c>
      <c r="AB2480" s="1">
        <f>VLOOKUP(A2480,'ADM Details FY17'!$A$3:$AB$3515,28,FALSE)</f>
        <v>0</v>
      </c>
      <c r="AC2480" s="1">
        <f t="shared" si="192"/>
        <v>0</v>
      </c>
      <c r="AD2480" s="1">
        <f t="shared" si="193"/>
        <v>1</v>
      </c>
      <c r="AE2480" s="1">
        <f t="shared" si="194"/>
        <v>150</v>
      </c>
    </row>
    <row r="2481" spans="1:31" x14ac:dyDescent="0.25">
      <c r="A2481" t="str">
        <f>B2481&amp;"-"&amp;COUNTIF($B$3:B2481,B2481)</f>
        <v>623-23</v>
      </c>
      <c r="B2481">
        <v>623</v>
      </c>
      <c r="C2481" s="18">
        <f>VLOOKUP(A2481,'ADM Details FY17'!$A$3:$D$3515,4,FALSE)</f>
        <v>44420</v>
      </c>
      <c r="D2481" s="1">
        <f>VLOOKUP(A2481,'ADM Details FY17'!$A$3:$E$3515,5,FALSE)</f>
        <v>1</v>
      </c>
      <c r="E2481" s="1">
        <f>VLOOKUP(A2481,'ADM Details FY17'!$A$3:$F$3515,6,FALSE)</f>
        <v>0</v>
      </c>
      <c r="F2481" s="1">
        <f>VLOOKUP(A2481,'ADM Details FY17'!$A$3:$G$3515,7,FALSE)</f>
        <v>0</v>
      </c>
      <c r="G2481" s="1">
        <f>VLOOKUP(A2481,'ADM Details FY17'!$A$3:$H$3515,8,FALSE)</f>
        <v>0.98</v>
      </c>
      <c r="H2481" s="1">
        <f>VLOOKUP(A2481,'ADM Details FY17'!$A$3:$I$3515,9,FALSE)</f>
        <v>0</v>
      </c>
      <c r="I2481" s="1">
        <f>VLOOKUP(A2481,'ADM Details FY17'!$A$3:$J$3517,10,FALSE)</f>
        <v>0</v>
      </c>
      <c r="J2481" s="1">
        <f>VLOOKUP(A2481,'ADM Details FY17'!$A$3:$K$3515,11,FALSE)</f>
        <v>0</v>
      </c>
      <c r="K2481" s="1">
        <f>VLOOKUP(A2481,'ADM Details FY17'!$A$3:$M$3515,13,FALSE)</f>
        <v>1</v>
      </c>
      <c r="L2481" s="1">
        <f>VLOOKUP(A2481,'ADM Details FY17'!$A$3:$O$3515,15,FALSE)</f>
        <v>0</v>
      </c>
      <c r="M2481" s="1">
        <f>VLOOKUP(A2481,'ADM Details FY17'!$A$3:$P$3515,16,FALSE)</f>
        <v>0</v>
      </c>
      <c r="N2481" s="1">
        <f>VLOOKUP(A2481,'ADM Details FY17'!$A$3:$Q$3515,17,FALSE)</f>
        <v>0</v>
      </c>
      <c r="O2481" s="1">
        <f>VLOOKUP(A2481,'ADM Details FY17'!$A$3:$S$3515,19,FALSE)</f>
        <v>0</v>
      </c>
      <c r="P2481" s="1">
        <f>VLOOKUP(A2481,'ADM Details FY17'!$A$3:$U$3515,21,FALSE)</f>
        <v>0</v>
      </c>
      <c r="Q2481" s="1">
        <f>VLOOKUP(A2481,'ADM Details FY17'!$A$3:$V$3515,22,FALSE)</f>
        <v>0</v>
      </c>
      <c r="R2481" s="1">
        <f>VLOOKUP(A2481,'ADM Details FY17'!$A$3:$W$3515,23,FALSE)</f>
        <v>0</v>
      </c>
      <c r="S2481" s="1">
        <f>VLOOKUP(A2481,'ADM Details FY17'!$A$3:$X$3515,24,FALSE)</f>
        <v>0</v>
      </c>
      <c r="T2481" s="1">
        <f>VLOOKUP(A2481,'ADM Details FY17'!$A$3:$Y$3515,25,FALSE)</f>
        <v>0</v>
      </c>
      <c r="U2481" s="1">
        <f>VLOOKUP(A2481,'ADM Details FY17'!$A$3:$AA$3515,27,FALSE)</f>
        <v>0</v>
      </c>
      <c r="V2481" s="1">
        <f>IFERROR(VLOOKUP(C2481,'eindex _tget pp '!$A$4:$E$615,5,FALSE),0)</f>
        <v>248.05913736340338</v>
      </c>
      <c r="W2481" s="31">
        <f>IFERROR(VLOOKUP(C2481,'eindex _tget pp '!$A$4:$F$615,6,FALSE),0)</f>
        <v>0.87706061489999998</v>
      </c>
      <c r="X2481" s="4">
        <f>IFERROR(VLOOKUP(B2481,'eschools 16'!$A$2:$F$25,6,FALSE),1)</f>
        <v>1</v>
      </c>
      <c r="Y2481" s="1">
        <f t="shared" si="190"/>
        <v>62.01</v>
      </c>
      <c r="Z2481" s="1">
        <f t="shared" si="191"/>
        <v>238.56</v>
      </c>
      <c r="AA2481" s="31">
        <f>IFERROR(VLOOKUP(C2481,'eindex _tget pp '!$A$4:$G$615,7,FALSE),0)</f>
        <v>0.46494761499999998</v>
      </c>
      <c r="AB2481" s="1">
        <f>VLOOKUP(A2481,'ADM Details FY17'!$A$3:$AB$3515,28,FALSE)</f>
        <v>0</v>
      </c>
      <c r="AC2481" s="1">
        <f t="shared" si="192"/>
        <v>0</v>
      </c>
      <c r="AD2481" s="1">
        <f t="shared" si="193"/>
        <v>1</v>
      </c>
      <c r="AE2481" s="1">
        <f t="shared" si="194"/>
        <v>150</v>
      </c>
    </row>
    <row r="2482" spans="1:31" x14ac:dyDescent="0.25">
      <c r="A2482" t="str">
        <f>B2482&amp;"-"&amp;COUNTIF($B$3:B2482,B2482)</f>
        <v>623-24</v>
      </c>
      <c r="B2482">
        <v>623</v>
      </c>
      <c r="C2482" s="18">
        <f>VLOOKUP(A2482,'ADM Details FY17'!$A$3:$D$3515,4,FALSE)</f>
        <v>44495</v>
      </c>
      <c r="D2482" s="1">
        <f>VLOOKUP(A2482,'ADM Details FY17'!$A$3:$E$3515,5,FALSE)</f>
        <v>1</v>
      </c>
      <c r="E2482" s="1">
        <f>VLOOKUP(A2482,'ADM Details FY17'!$A$3:$F$3515,6,FALSE)</f>
        <v>0</v>
      </c>
      <c r="F2482" s="1">
        <f>VLOOKUP(A2482,'ADM Details FY17'!$A$3:$G$3515,7,FALSE)</f>
        <v>0.6</v>
      </c>
      <c r="G2482" s="1">
        <f>VLOOKUP(A2482,'ADM Details FY17'!$A$3:$H$3515,8,FALSE)</f>
        <v>0</v>
      </c>
      <c r="H2482" s="1">
        <f>VLOOKUP(A2482,'ADM Details FY17'!$A$3:$I$3515,9,FALSE)</f>
        <v>0</v>
      </c>
      <c r="I2482" s="1">
        <f>VLOOKUP(A2482,'ADM Details FY17'!$A$3:$J$3517,10,FALSE)</f>
        <v>0</v>
      </c>
      <c r="J2482" s="1">
        <f>VLOOKUP(A2482,'ADM Details FY17'!$A$3:$K$3515,11,FALSE)</f>
        <v>0</v>
      </c>
      <c r="K2482" s="1">
        <f>VLOOKUP(A2482,'ADM Details FY17'!$A$3:$M$3515,13,FALSE)</f>
        <v>1</v>
      </c>
      <c r="L2482" s="1">
        <f>VLOOKUP(A2482,'ADM Details FY17'!$A$3:$O$3515,15,FALSE)</f>
        <v>0</v>
      </c>
      <c r="M2482" s="1">
        <f>VLOOKUP(A2482,'ADM Details FY17'!$A$3:$P$3515,16,FALSE)</f>
        <v>0</v>
      </c>
      <c r="N2482" s="1">
        <f>VLOOKUP(A2482,'ADM Details FY17'!$A$3:$Q$3515,17,FALSE)</f>
        <v>0</v>
      </c>
      <c r="O2482" s="1">
        <f>VLOOKUP(A2482,'ADM Details FY17'!$A$3:$S$3515,19,FALSE)</f>
        <v>1</v>
      </c>
      <c r="P2482" s="1">
        <f>VLOOKUP(A2482,'ADM Details FY17'!$A$3:$U$3515,21,FALSE)</f>
        <v>0</v>
      </c>
      <c r="Q2482" s="1">
        <f>VLOOKUP(A2482,'ADM Details FY17'!$A$3:$V$3515,22,FALSE)</f>
        <v>0</v>
      </c>
      <c r="R2482" s="1">
        <f>VLOOKUP(A2482,'ADM Details FY17'!$A$3:$W$3515,23,FALSE)</f>
        <v>0</v>
      </c>
      <c r="S2482" s="1">
        <f>VLOOKUP(A2482,'ADM Details FY17'!$A$3:$X$3515,24,FALSE)</f>
        <v>0</v>
      </c>
      <c r="T2482" s="1">
        <f>VLOOKUP(A2482,'ADM Details FY17'!$A$3:$Y$3515,25,FALSE)</f>
        <v>0</v>
      </c>
      <c r="U2482" s="1">
        <f>VLOOKUP(A2482,'ADM Details FY17'!$A$3:$AA$3515,27,FALSE)</f>
        <v>0</v>
      </c>
      <c r="V2482" s="1">
        <f>IFERROR(VLOOKUP(C2482,'eindex _tget pp '!$A$4:$E$615,5,FALSE),0)</f>
        <v>792.78210067708721</v>
      </c>
      <c r="W2482" s="31">
        <f>IFERROR(VLOOKUP(C2482,'eindex _tget pp '!$A$4:$F$615,6,FALSE),0)</f>
        <v>2.0293145146999998</v>
      </c>
      <c r="X2482" s="4">
        <f>IFERROR(VLOOKUP(B2482,'eschools 16'!$A$2:$F$25,6,FALSE),1)</f>
        <v>1</v>
      </c>
      <c r="Y2482" s="1">
        <f t="shared" si="190"/>
        <v>198.2</v>
      </c>
      <c r="Z2482" s="1">
        <f t="shared" si="191"/>
        <v>551.97</v>
      </c>
      <c r="AA2482" s="31">
        <f>IFERROR(VLOOKUP(C2482,'eindex _tget pp '!$A$4:$G$615,7,FALSE),0)</f>
        <v>0.708195778</v>
      </c>
      <c r="AB2482" s="1">
        <f>VLOOKUP(A2482,'ADM Details FY17'!$A$3:$AB$3515,28,FALSE)</f>
        <v>0</v>
      </c>
      <c r="AC2482" s="1">
        <f t="shared" si="192"/>
        <v>0</v>
      </c>
      <c r="AD2482" s="1">
        <f t="shared" si="193"/>
        <v>1</v>
      </c>
      <c r="AE2482" s="1">
        <f t="shared" si="194"/>
        <v>150</v>
      </c>
    </row>
    <row r="2483" spans="1:31" x14ac:dyDescent="0.25">
      <c r="A2483" t="str">
        <f>B2483&amp;"-"&amp;COUNTIF($B$3:B2483,B2483)</f>
        <v>623-25</v>
      </c>
      <c r="B2483">
        <v>623</v>
      </c>
      <c r="C2483" s="18">
        <f>VLOOKUP(A2483,'ADM Details FY17'!$A$3:$D$3515,4,FALSE)</f>
        <v>48025</v>
      </c>
      <c r="D2483" s="1">
        <f>VLOOKUP(A2483,'ADM Details FY17'!$A$3:$E$3515,5,FALSE)</f>
        <v>1</v>
      </c>
      <c r="E2483" s="1">
        <f>VLOOKUP(A2483,'ADM Details FY17'!$A$3:$F$3515,6,FALSE)</f>
        <v>0</v>
      </c>
      <c r="F2483" s="1">
        <f>VLOOKUP(A2483,'ADM Details FY17'!$A$3:$G$3515,7,FALSE)</f>
        <v>0</v>
      </c>
      <c r="G2483" s="1">
        <f>VLOOKUP(A2483,'ADM Details FY17'!$A$3:$H$3515,8,FALSE)</f>
        <v>0</v>
      </c>
      <c r="H2483" s="1">
        <f>VLOOKUP(A2483,'ADM Details FY17'!$A$3:$I$3515,9,FALSE)</f>
        <v>0</v>
      </c>
      <c r="I2483" s="1">
        <f>VLOOKUP(A2483,'ADM Details FY17'!$A$3:$J$3517,10,FALSE)</f>
        <v>0</v>
      </c>
      <c r="J2483" s="1">
        <f>VLOOKUP(A2483,'ADM Details FY17'!$A$3:$K$3515,11,FALSE)</f>
        <v>0</v>
      </c>
      <c r="K2483" s="1">
        <f>VLOOKUP(A2483,'ADM Details FY17'!$A$3:$M$3515,13,FALSE)</f>
        <v>1</v>
      </c>
      <c r="L2483" s="1">
        <f>VLOOKUP(A2483,'ADM Details FY17'!$A$3:$O$3515,15,FALSE)</f>
        <v>0</v>
      </c>
      <c r="M2483" s="1">
        <f>VLOOKUP(A2483,'ADM Details FY17'!$A$3:$P$3515,16,FALSE)</f>
        <v>0</v>
      </c>
      <c r="N2483" s="1">
        <f>VLOOKUP(A2483,'ADM Details FY17'!$A$3:$Q$3515,17,FALSE)</f>
        <v>0</v>
      </c>
      <c r="O2483" s="1">
        <f>VLOOKUP(A2483,'ADM Details FY17'!$A$3:$S$3515,19,FALSE)</f>
        <v>0</v>
      </c>
      <c r="P2483" s="1">
        <f>VLOOKUP(A2483,'ADM Details FY17'!$A$3:$U$3515,21,FALSE)</f>
        <v>0</v>
      </c>
      <c r="Q2483" s="1">
        <f>VLOOKUP(A2483,'ADM Details FY17'!$A$3:$V$3515,22,FALSE)</f>
        <v>0</v>
      </c>
      <c r="R2483" s="1">
        <f>VLOOKUP(A2483,'ADM Details FY17'!$A$3:$W$3515,23,FALSE)</f>
        <v>0</v>
      </c>
      <c r="S2483" s="1">
        <f>VLOOKUP(A2483,'ADM Details FY17'!$A$3:$X$3515,24,FALSE)</f>
        <v>0</v>
      </c>
      <c r="T2483" s="1">
        <f>VLOOKUP(A2483,'ADM Details FY17'!$A$3:$Y$3515,25,FALSE)</f>
        <v>0</v>
      </c>
      <c r="U2483" s="1">
        <f>VLOOKUP(A2483,'ADM Details FY17'!$A$3:$AA$3515,27,FALSE)</f>
        <v>0</v>
      </c>
      <c r="V2483" s="1">
        <f>IFERROR(VLOOKUP(C2483,'eindex _tget pp '!$A$4:$E$615,5,FALSE),0)</f>
        <v>327.50029904695037</v>
      </c>
      <c r="W2483" s="31">
        <f>IFERROR(VLOOKUP(C2483,'eindex _tget pp '!$A$4:$F$615,6,FALSE),0)</f>
        <v>0.84953125740000002</v>
      </c>
      <c r="X2483" s="4">
        <f>IFERROR(VLOOKUP(B2483,'eschools 16'!$A$2:$F$25,6,FALSE),1)</f>
        <v>1</v>
      </c>
      <c r="Y2483" s="1">
        <f t="shared" si="190"/>
        <v>81.88</v>
      </c>
      <c r="Z2483" s="1">
        <f t="shared" si="191"/>
        <v>231.07</v>
      </c>
      <c r="AA2483" s="31">
        <f>IFERROR(VLOOKUP(C2483,'eindex _tget pp '!$A$4:$G$615,7,FALSE),0)</f>
        <v>0.454795159</v>
      </c>
      <c r="AB2483" s="1">
        <f>VLOOKUP(A2483,'ADM Details FY17'!$A$3:$AB$3515,28,FALSE)</f>
        <v>0</v>
      </c>
      <c r="AC2483" s="1">
        <f t="shared" si="192"/>
        <v>0</v>
      </c>
      <c r="AD2483" s="1">
        <f t="shared" si="193"/>
        <v>1</v>
      </c>
      <c r="AE2483" s="1">
        <f t="shared" si="194"/>
        <v>150</v>
      </c>
    </row>
    <row r="2484" spans="1:31" x14ac:dyDescent="0.25">
      <c r="A2484" t="str">
        <f>B2484&amp;"-"&amp;COUNTIF($B$3:B2484,B2484)</f>
        <v>623-26</v>
      </c>
      <c r="B2484">
        <v>623</v>
      </c>
      <c r="C2484" s="18">
        <f>VLOOKUP(A2484,'ADM Details FY17'!$A$3:$D$3515,4,FALSE)</f>
        <v>46573</v>
      </c>
      <c r="D2484" s="1">
        <f>VLOOKUP(A2484,'ADM Details FY17'!$A$3:$E$3515,5,FALSE)</f>
        <v>0.51</v>
      </c>
      <c r="E2484" s="1">
        <f>VLOOKUP(A2484,'ADM Details FY17'!$A$3:$F$3515,6,FALSE)</f>
        <v>0</v>
      </c>
      <c r="F2484" s="1">
        <f>VLOOKUP(A2484,'ADM Details FY17'!$A$3:$G$3515,7,FALSE)</f>
        <v>0</v>
      </c>
      <c r="G2484" s="1">
        <f>VLOOKUP(A2484,'ADM Details FY17'!$A$3:$H$3515,8,FALSE)</f>
        <v>0</v>
      </c>
      <c r="H2484" s="1">
        <f>VLOOKUP(A2484,'ADM Details FY17'!$A$3:$I$3515,9,FALSE)</f>
        <v>0</v>
      </c>
      <c r="I2484" s="1">
        <f>VLOOKUP(A2484,'ADM Details FY17'!$A$3:$J$3517,10,FALSE)</f>
        <v>0</v>
      </c>
      <c r="J2484" s="1">
        <f>VLOOKUP(A2484,'ADM Details FY17'!$A$3:$K$3515,11,FALSE)</f>
        <v>0.47</v>
      </c>
      <c r="K2484" s="1">
        <f>VLOOKUP(A2484,'ADM Details FY17'!$A$3:$M$3515,13,FALSE)</f>
        <v>0.51</v>
      </c>
      <c r="L2484" s="1">
        <f>VLOOKUP(A2484,'ADM Details FY17'!$A$3:$O$3515,15,FALSE)</f>
        <v>0</v>
      </c>
      <c r="M2484" s="1">
        <f>VLOOKUP(A2484,'ADM Details FY17'!$A$3:$P$3515,16,FALSE)</f>
        <v>0</v>
      </c>
      <c r="N2484" s="1">
        <f>VLOOKUP(A2484,'ADM Details FY17'!$A$3:$Q$3515,17,FALSE)</f>
        <v>0</v>
      </c>
      <c r="O2484" s="1">
        <f>VLOOKUP(A2484,'ADM Details FY17'!$A$3:$S$3515,19,FALSE)</f>
        <v>0</v>
      </c>
      <c r="P2484" s="1">
        <f>VLOOKUP(A2484,'ADM Details FY17'!$A$3:$U$3515,21,FALSE)</f>
        <v>0</v>
      </c>
      <c r="Q2484" s="1">
        <f>VLOOKUP(A2484,'ADM Details FY17'!$A$3:$V$3515,22,FALSE)</f>
        <v>0</v>
      </c>
      <c r="R2484" s="1">
        <f>VLOOKUP(A2484,'ADM Details FY17'!$A$3:$W$3515,23,FALSE)</f>
        <v>0</v>
      </c>
      <c r="S2484" s="1">
        <f>VLOOKUP(A2484,'ADM Details FY17'!$A$3:$X$3515,24,FALSE)</f>
        <v>0</v>
      </c>
      <c r="T2484" s="1">
        <f>VLOOKUP(A2484,'ADM Details FY17'!$A$3:$Y$3515,25,FALSE)</f>
        <v>0</v>
      </c>
      <c r="U2484" s="1">
        <f>VLOOKUP(A2484,'ADM Details FY17'!$A$3:$AA$3515,27,FALSE)</f>
        <v>0</v>
      </c>
      <c r="V2484" s="1">
        <f>IFERROR(VLOOKUP(C2484,'eindex _tget pp '!$A$4:$E$615,5,FALSE),0)</f>
        <v>85.777997209466307</v>
      </c>
      <c r="W2484" s="31">
        <f>IFERROR(VLOOKUP(C2484,'eindex _tget pp '!$A$4:$F$615,6,FALSE),0)</f>
        <v>0.10110862299999999</v>
      </c>
      <c r="X2484" s="4">
        <f>IFERROR(VLOOKUP(B2484,'eschools 16'!$A$2:$F$25,6,FALSE),1)</f>
        <v>1</v>
      </c>
      <c r="Y2484" s="1">
        <f t="shared" si="190"/>
        <v>10.94</v>
      </c>
      <c r="Z2484" s="1">
        <f t="shared" si="191"/>
        <v>14.03</v>
      </c>
      <c r="AA2484" s="31">
        <f>IFERROR(VLOOKUP(C2484,'eindex _tget pp '!$A$4:$G$615,7,FALSE),0)</f>
        <v>0.45184674699999999</v>
      </c>
      <c r="AB2484" s="1">
        <f>VLOOKUP(A2484,'ADM Details FY17'!$A$3:$AB$3515,28,FALSE)</f>
        <v>0</v>
      </c>
      <c r="AC2484" s="1">
        <f t="shared" si="192"/>
        <v>0</v>
      </c>
      <c r="AD2484" s="1">
        <f t="shared" si="193"/>
        <v>0.51</v>
      </c>
      <c r="AE2484" s="1">
        <f t="shared" si="194"/>
        <v>76.5</v>
      </c>
    </row>
    <row r="2485" spans="1:31" x14ac:dyDescent="0.25">
      <c r="A2485" t="str">
        <f>B2485&amp;"-"&amp;COUNTIF($B$3:B2485,B2485)</f>
        <v>623-27</v>
      </c>
      <c r="B2485">
        <v>623</v>
      </c>
      <c r="C2485" s="18">
        <f>VLOOKUP(A2485,'ADM Details FY17'!$A$3:$D$3515,4,FALSE)</f>
        <v>50724</v>
      </c>
      <c r="D2485" s="1">
        <f>VLOOKUP(A2485,'ADM Details FY17'!$A$3:$E$3515,5,FALSE)</f>
        <v>0.87</v>
      </c>
      <c r="E2485" s="1">
        <f>VLOOKUP(A2485,'ADM Details FY17'!$A$3:$F$3515,6,FALSE)</f>
        <v>0</v>
      </c>
      <c r="F2485" s="1">
        <f>VLOOKUP(A2485,'ADM Details FY17'!$A$3:$G$3515,7,FALSE)</f>
        <v>0</v>
      </c>
      <c r="G2485" s="1">
        <f>VLOOKUP(A2485,'ADM Details FY17'!$A$3:$H$3515,8,FALSE)</f>
        <v>0.84</v>
      </c>
      <c r="H2485" s="1">
        <f>VLOOKUP(A2485,'ADM Details FY17'!$A$3:$I$3515,9,FALSE)</f>
        <v>0</v>
      </c>
      <c r="I2485" s="1">
        <f>VLOOKUP(A2485,'ADM Details FY17'!$A$3:$J$3517,10,FALSE)</f>
        <v>0</v>
      </c>
      <c r="J2485" s="1">
        <f>VLOOKUP(A2485,'ADM Details FY17'!$A$3:$K$3515,11,FALSE)</f>
        <v>0</v>
      </c>
      <c r="K2485" s="1">
        <f>VLOOKUP(A2485,'ADM Details FY17'!$A$3:$M$3515,13,FALSE)</f>
        <v>0.87</v>
      </c>
      <c r="L2485" s="1">
        <f>VLOOKUP(A2485,'ADM Details FY17'!$A$3:$O$3515,15,FALSE)</f>
        <v>0</v>
      </c>
      <c r="M2485" s="1">
        <f>VLOOKUP(A2485,'ADM Details FY17'!$A$3:$P$3515,16,FALSE)</f>
        <v>0</v>
      </c>
      <c r="N2485" s="1">
        <f>VLOOKUP(A2485,'ADM Details FY17'!$A$3:$Q$3515,17,FALSE)</f>
        <v>0</v>
      </c>
      <c r="O2485" s="1">
        <f>VLOOKUP(A2485,'ADM Details FY17'!$A$3:$S$3515,19,FALSE)</f>
        <v>0</v>
      </c>
      <c r="P2485" s="1">
        <f>VLOOKUP(A2485,'ADM Details FY17'!$A$3:$U$3515,21,FALSE)</f>
        <v>0</v>
      </c>
      <c r="Q2485" s="1">
        <f>VLOOKUP(A2485,'ADM Details FY17'!$A$3:$V$3515,22,FALSE)</f>
        <v>0</v>
      </c>
      <c r="R2485" s="1">
        <f>VLOOKUP(A2485,'ADM Details FY17'!$A$3:$W$3515,23,FALSE)</f>
        <v>0</v>
      </c>
      <c r="S2485" s="1">
        <f>VLOOKUP(A2485,'ADM Details FY17'!$A$3:$X$3515,24,FALSE)</f>
        <v>0</v>
      </c>
      <c r="T2485" s="1">
        <f>VLOOKUP(A2485,'ADM Details FY17'!$A$3:$Y$3515,25,FALSE)</f>
        <v>0</v>
      </c>
      <c r="U2485" s="1">
        <f>VLOOKUP(A2485,'ADM Details FY17'!$A$3:$AA$3515,27,FALSE)</f>
        <v>0</v>
      </c>
      <c r="V2485" s="1">
        <f>IFERROR(VLOOKUP(C2485,'eindex _tget pp '!$A$4:$E$615,5,FALSE),0)</f>
        <v>108.98425476930225</v>
      </c>
      <c r="W2485" s="31">
        <f>IFERROR(VLOOKUP(C2485,'eindex _tget pp '!$A$4:$F$615,6,FALSE),0)</f>
        <v>0.40159160910000002</v>
      </c>
      <c r="X2485" s="4">
        <f>IFERROR(VLOOKUP(B2485,'eschools 16'!$A$2:$F$25,6,FALSE),1)</f>
        <v>1</v>
      </c>
      <c r="Y2485" s="1">
        <f t="shared" si="190"/>
        <v>23.7</v>
      </c>
      <c r="Z2485" s="1">
        <f t="shared" si="191"/>
        <v>95.03</v>
      </c>
      <c r="AA2485" s="31">
        <f>IFERROR(VLOOKUP(C2485,'eindex _tget pp '!$A$4:$G$615,7,FALSE),0)</f>
        <v>0.40405653400000002</v>
      </c>
      <c r="AB2485" s="1">
        <f>VLOOKUP(A2485,'ADM Details FY17'!$A$3:$AB$3515,28,FALSE)</f>
        <v>0</v>
      </c>
      <c r="AC2485" s="1">
        <f t="shared" si="192"/>
        <v>0</v>
      </c>
      <c r="AD2485" s="1">
        <f t="shared" si="193"/>
        <v>0.87</v>
      </c>
      <c r="AE2485" s="1">
        <f t="shared" si="194"/>
        <v>130.5</v>
      </c>
    </row>
    <row r="2486" spans="1:31" x14ac:dyDescent="0.25">
      <c r="A2486" t="str">
        <f>B2486&amp;"-"&amp;COUNTIF($B$3:B2486,B2486)</f>
        <v>623-28</v>
      </c>
      <c r="B2486">
        <v>623</v>
      </c>
      <c r="C2486" s="18">
        <f>VLOOKUP(A2486,'ADM Details FY17'!$A$3:$D$3515,4,FALSE)</f>
        <v>44685</v>
      </c>
      <c r="D2486" s="1">
        <f>VLOOKUP(A2486,'ADM Details FY17'!$A$3:$E$3515,5,FALSE)</f>
        <v>2</v>
      </c>
      <c r="E2486" s="1">
        <f>VLOOKUP(A2486,'ADM Details FY17'!$A$3:$F$3515,6,FALSE)</f>
        <v>0</v>
      </c>
      <c r="F2486" s="1">
        <f>VLOOKUP(A2486,'ADM Details FY17'!$A$3:$G$3515,7,FALSE)</f>
        <v>0</v>
      </c>
      <c r="G2486" s="1">
        <f>VLOOKUP(A2486,'ADM Details FY17'!$A$3:$H$3515,8,FALSE)</f>
        <v>2</v>
      </c>
      <c r="H2486" s="1">
        <f>VLOOKUP(A2486,'ADM Details FY17'!$A$3:$I$3515,9,FALSE)</f>
        <v>0</v>
      </c>
      <c r="I2486" s="1">
        <f>VLOOKUP(A2486,'ADM Details FY17'!$A$3:$J$3517,10,FALSE)</f>
        <v>0</v>
      </c>
      <c r="J2486" s="1">
        <f>VLOOKUP(A2486,'ADM Details FY17'!$A$3:$K$3515,11,FALSE)</f>
        <v>0</v>
      </c>
      <c r="K2486" s="1">
        <f>VLOOKUP(A2486,'ADM Details FY17'!$A$3:$M$3515,13,FALSE)</f>
        <v>2</v>
      </c>
      <c r="L2486" s="1">
        <f>VLOOKUP(A2486,'ADM Details FY17'!$A$3:$O$3515,15,FALSE)</f>
        <v>0</v>
      </c>
      <c r="M2486" s="1">
        <f>VLOOKUP(A2486,'ADM Details FY17'!$A$3:$P$3515,16,FALSE)</f>
        <v>0</v>
      </c>
      <c r="N2486" s="1">
        <f>VLOOKUP(A2486,'ADM Details FY17'!$A$3:$Q$3515,17,FALSE)</f>
        <v>0</v>
      </c>
      <c r="O2486" s="1">
        <f>VLOOKUP(A2486,'ADM Details FY17'!$A$3:$S$3515,19,FALSE)</f>
        <v>1</v>
      </c>
      <c r="P2486" s="1">
        <f>VLOOKUP(A2486,'ADM Details FY17'!$A$3:$U$3515,21,FALSE)</f>
        <v>0</v>
      </c>
      <c r="Q2486" s="1">
        <f>VLOOKUP(A2486,'ADM Details FY17'!$A$3:$V$3515,22,FALSE)</f>
        <v>0</v>
      </c>
      <c r="R2486" s="1">
        <f>VLOOKUP(A2486,'ADM Details FY17'!$A$3:$W$3515,23,FALSE)</f>
        <v>0</v>
      </c>
      <c r="S2486" s="1">
        <f>VLOOKUP(A2486,'ADM Details FY17'!$A$3:$X$3515,24,FALSE)</f>
        <v>0</v>
      </c>
      <c r="T2486" s="1">
        <f>VLOOKUP(A2486,'ADM Details FY17'!$A$3:$Y$3515,25,FALSE)</f>
        <v>0</v>
      </c>
      <c r="U2486" s="1">
        <f>VLOOKUP(A2486,'ADM Details FY17'!$A$3:$AA$3515,27,FALSE)</f>
        <v>0</v>
      </c>
      <c r="V2486" s="1">
        <f>IFERROR(VLOOKUP(C2486,'eindex _tget pp '!$A$4:$E$615,5,FALSE),0)</f>
        <v>547.87772208712238</v>
      </c>
      <c r="W2486" s="31">
        <f>IFERROR(VLOOKUP(C2486,'eindex _tget pp '!$A$4:$F$615,6,FALSE),0)</f>
        <v>3.7147421595000001</v>
      </c>
      <c r="X2486" s="4">
        <f>IFERROR(VLOOKUP(B2486,'eschools 16'!$A$2:$F$25,6,FALSE),1)</f>
        <v>1</v>
      </c>
      <c r="Y2486" s="1">
        <f t="shared" si="190"/>
        <v>273.94</v>
      </c>
      <c r="Z2486" s="1">
        <f t="shared" si="191"/>
        <v>2020.82</v>
      </c>
      <c r="AA2486" s="31">
        <f>IFERROR(VLOOKUP(C2486,'eindex _tget pp '!$A$4:$G$615,7,FALSE),0)</f>
        <v>0.59611453800000003</v>
      </c>
      <c r="AB2486" s="1">
        <f>VLOOKUP(A2486,'ADM Details FY17'!$A$3:$AB$3515,28,FALSE)</f>
        <v>0</v>
      </c>
      <c r="AC2486" s="1">
        <f t="shared" si="192"/>
        <v>0</v>
      </c>
      <c r="AD2486" s="1">
        <f t="shared" si="193"/>
        <v>2</v>
      </c>
      <c r="AE2486" s="1">
        <f t="shared" si="194"/>
        <v>300</v>
      </c>
    </row>
    <row r="2487" spans="1:31" x14ac:dyDescent="0.25">
      <c r="A2487" t="str">
        <f>B2487&amp;"-"&amp;COUNTIF($B$3:B2487,B2487)</f>
        <v>623-29</v>
      </c>
      <c r="B2487">
        <v>623</v>
      </c>
      <c r="C2487" s="18">
        <f>VLOOKUP(A2487,'ADM Details FY17'!$A$3:$D$3515,4,FALSE)</f>
        <v>48363</v>
      </c>
      <c r="D2487" s="1">
        <f>VLOOKUP(A2487,'ADM Details FY17'!$A$3:$E$3515,5,FALSE)</f>
        <v>0.16</v>
      </c>
      <c r="E2487" s="1">
        <f>VLOOKUP(A2487,'ADM Details FY17'!$A$3:$F$3515,6,FALSE)</f>
        <v>0</v>
      </c>
      <c r="F2487" s="1">
        <f>VLOOKUP(A2487,'ADM Details FY17'!$A$3:$G$3515,7,FALSE)</f>
        <v>0</v>
      </c>
      <c r="G2487" s="1">
        <f>VLOOKUP(A2487,'ADM Details FY17'!$A$3:$H$3515,8,FALSE)</f>
        <v>0</v>
      </c>
      <c r="H2487" s="1">
        <f>VLOOKUP(A2487,'ADM Details FY17'!$A$3:$I$3515,9,FALSE)</f>
        <v>0</v>
      </c>
      <c r="I2487" s="1">
        <f>VLOOKUP(A2487,'ADM Details FY17'!$A$3:$J$3517,10,FALSE)</f>
        <v>0</v>
      </c>
      <c r="J2487" s="1">
        <f>VLOOKUP(A2487,'ADM Details FY17'!$A$3:$K$3515,11,FALSE)</f>
        <v>0.16</v>
      </c>
      <c r="K2487" s="1">
        <f>VLOOKUP(A2487,'ADM Details FY17'!$A$3:$M$3515,13,FALSE)</f>
        <v>0.16</v>
      </c>
      <c r="L2487" s="1">
        <f>VLOOKUP(A2487,'ADM Details FY17'!$A$3:$O$3515,15,FALSE)</f>
        <v>0</v>
      </c>
      <c r="M2487" s="1">
        <f>VLOOKUP(A2487,'ADM Details FY17'!$A$3:$P$3515,16,FALSE)</f>
        <v>0</v>
      </c>
      <c r="N2487" s="1">
        <f>VLOOKUP(A2487,'ADM Details FY17'!$A$3:$Q$3515,17,FALSE)</f>
        <v>0</v>
      </c>
      <c r="O2487" s="1">
        <f>VLOOKUP(A2487,'ADM Details FY17'!$A$3:$S$3515,19,FALSE)</f>
        <v>0</v>
      </c>
      <c r="P2487" s="1">
        <f>VLOOKUP(A2487,'ADM Details FY17'!$A$3:$U$3515,21,FALSE)</f>
        <v>0</v>
      </c>
      <c r="Q2487" s="1">
        <f>VLOOKUP(A2487,'ADM Details FY17'!$A$3:$V$3515,22,FALSE)</f>
        <v>0</v>
      </c>
      <c r="R2487" s="1">
        <f>VLOOKUP(A2487,'ADM Details FY17'!$A$3:$W$3515,23,FALSE)</f>
        <v>0</v>
      </c>
      <c r="S2487" s="1">
        <f>VLOOKUP(A2487,'ADM Details FY17'!$A$3:$X$3515,24,FALSE)</f>
        <v>0</v>
      </c>
      <c r="T2487" s="1">
        <f>VLOOKUP(A2487,'ADM Details FY17'!$A$3:$Y$3515,25,FALSE)</f>
        <v>0</v>
      </c>
      <c r="U2487" s="1">
        <f>VLOOKUP(A2487,'ADM Details FY17'!$A$3:$AA$3515,27,FALSE)</f>
        <v>0</v>
      </c>
      <c r="V2487" s="1">
        <f>IFERROR(VLOOKUP(C2487,'eindex _tget pp '!$A$4:$E$615,5,FALSE),0)</f>
        <v>82.026220386139443</v>
      </c>
      <c r="W2487" s="31">
        <f>IFERROR(VLOOKUP(C2487,'eindex _tget pp '!$A$4:$F$615,6,FALSE),0)</f>
        <v>0.30319736559999999</v>
      </c>
      <c r="X2487" s="4">
        <f>IFERROR(VLOOKUP(B2487,'eschools 16'!$A$2:$F$25,6,FALSE),1)</f>
        <v>1</v>
      </c>
      <c r="Y2487" s="1">
        <f t="shared" si="190"/>
        <v>3.28</v>
      </c>
      <c r="Z2487" s="1">
        <f t="shared" si="191"/>
        <v>13.2</v>
      </c>
      <c r="AA2487" s="31">
        <f>IFERROR(VLOOKUP(C2487,'eindex _tget pp '!$A$4:$G$615,7,FALSE),0)</f>
        <v>0.39908719300000001</v>
      </c>
      <c r="AB2487" s="1">
        <f>VLOOKUP(A2487,'ADM Details FY17'!$A$3:$AB$3515,28,FALSE)</f>
        <v>0</v>
      </c>
      <c r="AC2487" s="1">
        <f t="shared" si="192"/>
        <v>0</v>
      </c>
      <c r="AD2487" s="1">
        <f t="shared" si="193"/>
        <v>0.16</v>
      </c>
      <c r="AE2487" s="1">
        <f t="shared" si="194"/>
        <v>24</v>
      </c>
    </row>
    <row r="2488" spans="1:31" x14ac:dyDescent="0.25">
      <c r="A2488" t="str">
        <f>B2488&amp;"-"&amp;COUNTIF($B$3:B2488,B2488)</f>
        <v>623-30</v>
      </c>
      <c r="B2488">
        <v>623</v>
      </c>
      <c r="C2488" s="18">
        <f>VLOOKUP(A2488,'ADM Details FY17'!$A$3:$D$3515,4,FALSE)</f>
        <v>44800</v>
      </c>
      <c r="D2488" s="1">
        <f>VLOOKUP(A2488,'ADM Details FY17'!$A$3:$E$3515,5,FALSE)</f>
        <v>1</v>
      </c>
      <c r="E2488" s="1">
        <f>VLOOKUP(A2488,'ADM Details FY17'!$A$3:$F$3515,6,FALSE)</f>
        <v>0</v>
      </c>
      <c r="F2488" s="1">
        <f>VLOOKUP(A2488,'ADM Details FY17'!$A$3:$G$3515,7,FALSE)</f>
        <v>0</v>
      </c>
      <c r="G2488" s="1">
        <f>VLOOKUP(A2488,'ADM Details FY17'!$A$3:$H$3515,8,FALSE)</f>
        <v>0.92</v>
      </c>
      <c r="H2488" s="1">
        <f>VLOOKUP(A2488,'ADM Details FY17'!$A$3:$I$3515,9,FALSE)</f>
        <v>0</v>
      </c>
      <c r="I2488" s="1">
        <f>VLOOKUP(A2488,'ADM Details FY17'!$A$3:$J$3517,10,FALSE)</f>
        <v>0</v>
      </c>
      <c r="J2488" s="1">
        <f>VLOOKUP(A2488,'ADM Details FY17'!$A$3:$K$3515,11,FALSE)</f>
        <v>0</v>
      </c>
      <c r="K2488" s="1">
        <f>VLOOKUP(A2488,'ADM Details FY17'!$A$3:$M$3515,13,FALSE)</f>
        <v>1</v>
      </c>
      <c r="L2488" s="1">
        <f>VLOOKUP(A2488,'ADM Details FY17'!$A$3:$O$3515,15,FALSE)</f>
        <v>0</v>
      </c>
      <c r="M2488" s="1">
        <f>VLOOKUP(A2488,'ADM Details FY17'!$A$3:$P$3515,16,FALSE)</f>
        <v>0</v>
      </c>
      <c r="N2488" s="1">
        <f>VLOOKUP(A2488,'ADM Details FY17'!$A$3:$Q$3515,17,FALSE)</f>
        <v>0</v>
      </c>
      <c r="O2488" s="1">
        <f>VLOOKUP(A2488,'ADM Details FY17'!$A$3:$S$3515,19,FALSE)</f>
        <v>0</v>
      </c>
      <c r="P2488" s="1">
        <f>VLOOKUP(A2488,'ADM Details FY17'!$A$3:$U$3515,21,FALSE)</f>
        <v>0</v>
      </c>
      <c r="Q2488" s="1">
        <f>VLOOKUP(A2488,'ADM Details FY17'!$A$3:$V$3515,22,FALSE)</f>
        <v>0</v>
      </c>
      <c r="R2488" s="1">
        <f>VLOOKUP(A2488,'ADM Details FY17'!$A$3:$W$3515,23,FALSE)</f>
        <v>0</v>
      </c>
      <c r="S2488" s="1">
        <f>VLOOKUP(A2488,'ADM Details FY17'!$A$3:$X$3515,24,FALSE)</f>
        <v>0</v>
      </c>
      <c r="T2488" s="1">
        <f>VLOOKUP(A2488,'ADM Details FY17'!$A$3:$Y$3515,25,FALSE)</f>
        <v>0</v>
      </c>
      <c r="U2488" s="1">
        <f>VLOOKUP(A2488,'ADM Details FY17'!$A$3:$AA$3515,27,FALSE)</f>
        <v>0</v>
      </c>
      <c r="V2488" s="1">
        <f>IFERROR(VLOOKUP(C2488,'eindex _tget pp '!$A$4:$E$615,5,FALSE),0)</f>
        <v>751.72908667041872</v>
      </c>
      <c r="W2488" s="31">
        <f>IFERROR(VLOOKUP(C2488,'eindex _tget pp '!$A$4:$F$615,6,FALSE),0)</f>
        <v>1.7261732700000001</v>
      </c>
      <c r="X2488" s="4">
        <f>IFERROR(VLOOKUP(B2488,'eschools 16'!$A$2:$F$25,6,FALSE),1)</f>
        <v>1</v>
      </c>
      <c r="Y2488" s="1">
        <f t="shared" si="190"/>
        <v>187.93</v>
      </c>
      <c r="Z2488" s="1">
        <f t="shared" si="191"/>
        <v>469.52</v>
      </c>
      <c r="AA2488" s="31">
        <f>IFERROR(VLOOKUP(C2488,'eindex _tget pp '!$A$4:$G$615,7,FALSE),0)</f>
        <v>0.59243781699999998</v>
      </c>
      <c r="AB2488" s="1">
        <f>VLOOKUP(A2488,'ADM Details FY17'!$A$3:$AB$3515,28,FALSE)</f>
        <v>0</v>
      </c>
      <c r="AC2488" s="1">
        <f t="shared" si="192"/>
        <v>0</v>
      </c>
      <c r="AD2488" s="1">
        <f t="shared" si="193"/>
        <v>1</v>
      </c>
      <c r="AE2488" s="1">
        <f t="shared" si="194"/>
        <v>150</v>
      </c>
    </row>
    <row r="2489" spans="1:31" x14ac:dyDescent="0.25">
      <c r="A2489" t="str">
        <f>B2489&amp;"-"&amp;COUNTIF($B$3:B2489,B2489)</f>
        <v>623-31</v>
      </c>
      <c r="B2489">
        <v>623</v>
      </c>
      <c r="C2489" s="18">
        <f>VLOOKUP(A2489,'ADM Details FY17'!$A$3:$D$3515,4,FALSE)</f>
        <v>46441</v>
      </c>
      <c r="D2489" s="1">
        <f>VLOOKUP(A2489,'ADM Details FY17'!$A$3:$E$3515,5,FALSE)</f>
        <v>1.91</v>
      </c>
      <c r="E2489" s="1">
        <f>VLOOKUP(A2489,'ADM Details FY17'!$A$3:$F$3515,6,FALSE)</f>
        <v>0</v>
      </c>
      <c r="F2489" s="1">
        <f>VLOOKUP(A2489,'ADM Details FY17'!$A$3:$G$3515,7,FALSE)</f>
        <v>0.79</v>
      </c>
      <c r="G2489" s="1">
        <f>VLOOKUP(A2489,'ADM Details FY17'!$A$3:$H$3515,8,FALSE)</f>
        <v>0</v>
      </c>
      <c r="H2489" s="1">
        <f>VLOOKUP(A2489,'ADM Details FY17'!$A$3:$I$3515,9,FALSE)</f>
        <v>0</v>
      </c>
      <c r="I2489" s="1">
        <f>VLOOKUP(A2489,'ADM Details FY17'!$A$3:$J$3517,10,FALSE)</f>
        <v>0</v>
      </c>
      <c r="J2489" s="1">
        <f>VLOOKUP(A2489,'ADM Details FY17'!$A$3:$K$3515,11,FALSE)</f>
        <v>0</v>
      </c>
      <c r="K2489" s="1">
        <f>VLOOKUP(A2489,'ADM Details FY17'!$A$3:$M$3515,13,FALSE)</f>
        <v>1.91</v>
      </c>
      <c r="L2489" s="1">
        <f>VLOOKUP(A2489,'ADM Details FY17'!$A$3:$O$3515,15,FALSE)</f>
        <v>0</v>
      </c>
      <c r="M2489" s="1">
        <f>VLOOKUP(A2489,'ADM Details FY17'!$A$3:$P$3515,16,FALSE)</f>
        <v>0</v>
      </c>
      <c r="N2489" s="1">
        <f>VLOOKUP(A2489,'ADM Details FY17'!$A$3:$Q$3515,17,FALSE)</f>
        <v>0</v>
      </c>
      <c r="O2489" s="1">
        <f>VLOOKUP(A2489,'ADM Details FY17'!$A$3:$S$3515,19,FALSE)</f>
        <v>0</v>
      </c>
      <c r="P2489" s="1">
        <f>VLOOKUP(A2489,'ADM Details FY17'!$A$3:$U$3515,21,FALSE)</f>
        <v>0</v>
      </c>
      <c r="Q2489" s="1">
        <f>VLOOKUP(A2489,'ADM Details FY17'!$A$3:$V$3515,22,FALSE)</f>
        <v>0</v>
      </c>
      <c r="R2489" s="1">
        <f>VLOOKUP(A2489,'ADM Details FY17'!$A$3:$W$3515,23,FALSE)</f>
        <v>0</v>
      </c>
      <c r="S2489" s="1">
        <f>VLOOKUP(A2489,'ADM Details FY17'!$A$3:$X$3515,24,FALSE)</f>
        <v>0</v>
      </c>
      <c r="T2489" s="1">
        <f>VLOOKUP(A2489,'ADM Details FY17'!$A$3:$Y$3515,25,FALSE)</f>
        <v>0</v>
      </c>
      <c r="U2489" s="1">
        <f>VLOOKUP(A2489,'ADM Details FY17'!$A$3:$AA$3515,27,FALSE)</f>
        <v>0</v>
      </c>
      <c r="V2489" s="1">
        <f>IFERROR(VLOOKUP(C2489,'eindex _tget pp '!$A$4:$E$615,5,FALSE),0)</f>
        <v>804.34213395107997</v>
      </c>
      <c r="W2489" s="31">
        <f>IFERROR(VLOOKUP(C2489,'eindex _tget pp '!$A$4:$F$615,6,FALSE),0)</f>
        <v>1.5608930963000001</v>
      </c>
      <c r="X2489" s="4">
        <f>IFERROR(VLOOKUP(B2489,'eschools 16'!$A$2:$F$25,6,FALSE),1)</f>
        <v>1</v>
      </c>
      <c r="Y2489" s="1">
        <f t="shared" si="190"/>
        <v>384.07</v>
      </c>
      <c r="Z2489" s="1">
        <f t="shared" si="191"/>
        <v>810.92</v>
      </c>
      <c r="AA2489" s="31">
        <f>IFERROR(VLOOKUP(C2489,'eindex _tget pp '!$A$4:$G$615,7,FALSE),0)</f>
        <v>0.68666831900000003</v>
      </c>
      <c r="AB2489" s="1">
        <f>VLOOKUP(A2489,'ADM Details FY17'!$A$3:$AB$3515,28,FALSE)</f>
        <v>0</v>
      </c>
      <c r="AC2489" s="1">
        <f t="shared" si="192"/>
        <v>0</v>
      </c>
      <c r="AD2489" s="1">
        <f t="shared" si="193"/>
        <v>1.91</v>
      </c>
      <c r="AE2489" s="1">
        <f t="shared" si="194"/>
        <v>286.5</v>
      </c>
    </row>
    <row r="2490" spans="1:31" x14ac:dyDescent="0.25">
      <c r="A2490" t="str">
        <f>B2490&amp;"-"&amp;COUNTIF($B$3:B2490,B2490)</f>
        <v>623-32</v>
      </c>
      <c r="B2490">
        <v>623</v>
      </c>
      <c r="C2490" s="18">
        <f>VLOOKUP(A2490,'ADM Details FY17'!$A$3:$D$3515,4,FALSE)</f>
        <v>49239</v>
      </c>
      <c r="D2490" s="1">
        <f>VLOOKUP(A2490,'ADM Details FY17'!$A$3:$E$3515,5,FALSE)</f>
        <v>0.79</v>
      </c>
      <c r="E2490" s="1">
        <f>VLOOKUP(A2490,'ADM Details FY17'!$A$3:$F$3515,6,FALSE)</f>
        <v>0</v>
      </c>
      <c r="F2490" s="1">
        <f>VLOOKUP(A2490,'ADM Details FY17'!$A$3:$G$3515,7,FALSE)</f>
        <v>0</v>
      </c>
      <c r="G2490" s="1">
        <f>VLOOKUP(A2490,'ADM Details FY17'!$A$3:$H$3515,8,FALSE)</f>
        <v>0</v>
      </c>
      <c r="H2490" s="1">
        <f>VLOOKUP(A2490,'ADM Details FY17'!$A$3:$I$3515,9,FALSE)</f>
        <v>0</v>
      </c>
      <c r="I2490" s="1">
        <f>VLOOKUP(A2490,'ADM Details FY17'!$A$3:$J$3517,10,FALSE)</f>
        <v>0</v>
      </c>
      <c r="J2490" s="1">
        <f>VLOOKUP(A2490,'ADM Details FY17'!$A$3:$K$3515,11,FALSE)</f>
        <v>0</v>
      </c>
      <c r="K2490" s="1">
        <f>VLOOKUP(A2490,'ADM Details FY17'!$A$3:$M$3515,13,FALSE)</f>
        <v>0.79</v>
      </c>
      <c r="L2490" s="1">
        <f>VLOOKUP(A2490,'ADM Details FY17'!$A$3:$O$3515,15,FALSE)</f>
        <v>0</v>
      </c>
      <c r="M2490" s="1">
        <f>VLOOKUP(A2490,'ADM Details FY17'!$A$3:$P$3515,16,FALSE)</f>
        <v>0</v>
      </c>
      <c r="N2490" s="1">
        <f>VLOOKUP(A2490,'ADM Details FY17'!$A$3:$Q$3515,17,FALSE)</f>
        <v>0</v>
      </c>
      <c r="O2490" s="1">
        <f>VLOOKUP(A2490,'ADM Details FY17'!$A$3:$S$3515,19,FALSE)</f>
        <v>0</v>
      </c>
      <c r="P2490" s="1">
        <f>VLOOKUP(A2490,'ADM Details FY17'!$A$3:$U$3515,21,FALSE)</f>
        <v>0</v>
      </c>
      <c r="Q2490" s="1">
        <f>VLOOKUP(A2490,'ADM Details FY17'!$A$3:$V$3515,22,FALSE)</f>
        <v>0</v>
      </c>
      <c r="R2490" s="1">
        <f>VLOOKUP(A2490,'ADM Details FY17'!$A$3:$W$3515,23,FALSE)</f>
        <v>0</v>
      </c>
      <c r="S2490" s="1">
        <f>VLOOKUP(A2490,'ADM Details FY17'!$A$3:$X$3515,24,FALSE)</f>
        <v>0</v>
      </c>
      <c r="T2490" s="1">
        <f>VLOOKUP(A2490,'ADM Details FY17'!$A$3:$Y$3515,25,FALSE)</f>
        <v>0</v>
      </c>
      <c r="U2490" s="1">
        <f>VLOOKUP(A2490,'ADM Details FY17'!$A$3:$AA$3515,27,FALSE)</f>
        <v>0</v>
      </c>
      <c r="V2490" s="1">
        <f>IFERROR(VLOOKUP(C2490,'eindex _tget pp '!$A$4:$E$615,5,FALSE),0)</f>
        <v>23.954073941892734</v>
      </c>
      <c r="W2490" s="31">
        <f>IFERROR(VLOOKUP(C2490,'eindex _tget pp '!$A$4:$F$615,6,FALSE),0)</f>
        <v>6.7753713000000002E-3</v>
      </c>
      <c r="X2490" s="4">
        <f>IFERROR(VLOOKUP(B2490,'eschools 16'!$A$2:$F$25,6,FALSE),1)</f>
        <v>1</v>
      </c>
      <c r="Y2490" s="1">
        <f t="shared" si="190"/>
        <v>4.7300000000000004</v>
      </c>
      <c r="Z2490" s="1">
        <f t="shared" si="191"/>
        <v>1.46</v>
      </c>
      <c r="AA2490" s="31">
        <f>IFERROR(VLOOKUP(C2490,'eindex _tget pp '!$A$4:$G$615,7,FALSE),0)</f>
        <v>0.32155540900000001</v>
      </c>
      <c r="AB2490" s="1">
        <f>VLOOKUP(A2490,'ADM Details FY17'!$A$3:$AB$3515,28,FALSE)</f>
        <v>0</v>
      </c>
      <c r="AC2490" s="1">
        <f t="shared" si="192"/>
        <v>0</v>
      </c>
      <c r="AD2490" s="1">
        <f t="shared" si="193"/>
        <v>0.79</v>
      </c>
      <c r="AE2490" s="1">
        <f t="shared" si="194"/>
        <v>118.5</v>
      </c>
    </row>
    <row r="2491" spans="1:31" x14ac:dyDescent="0.25">
      <c r="A2491" t="str">
        <f>B2491&amp;"-"&amp;COUNTIF($B$3:B2491,B2491)</f>
        <v>623-33</v>
      </c>
      <c r="B2491">
        <v>623</v>
      </c>
      <c r="C2491" s="18">
        <f>VLOOKUP(A2491,'ADM Details FY17'!$A$3:$D$3515,4,FALSE)</f>
        <v>44859</v>
      </c>
      <c r="D2491" s="1">
        <f>VLOOKUP(A2491,'ADM Details FY17'!$A$3:$E$3515,5,FALSE)</f>
        <v>4</v>
      </c>
      <c r="E2491" s="1">
        <f>VLOOKUP(A2491,'ADM Details FY17'!$A$3:$F$3515,6,FALSE)</f>
        <v>0</v>
      </c>
      <c r="F2491" s="1">
        <f>VLOOKUP(A2491,'ADM Details FY17'!$A$3:$G$3515,7,FALSE)</f>
        <v>2</v>
      </c>
      <c r="G2491" s="1">
        <f>VLOOKUP(A2491,'ADM Details FY17'!$A$3:$H$3515,8,FALSE)</f>
        <v>0</v>
      </c>
      <c r="H2491" s="1">
        <f>VLOOKUP(A2491,'ADM Details FY17'!$A$3:$I$3515,9,FALSE)</f>
        <v>0</v>
      </c>
      <c r="I2491" s="1">
        <f>VLOOKUP(A2491,'ADM Details FY17'!$A$3:$J$3517,10,FALSE)</f>
        <v>0</v>
      </c>
      <c r="J2491" s="1">
        <f>VLOOKUP(A2491,'ADM Details FY17'!$A$3:$K$3515,11,FALSE)</f>
        <v>1</v>
      </c>
      <c r="K2491" s="1">
        <f>VLOOKUP(A2491,'ADM Details FY17'!$A$3:$M$3515,13,FALSE)</f>
        <v>4</v>
      </c>
      <c r="L2491" s="1">
        <f>VLOOKUP(A2491,'ADM Details FY17'!$A$3:$O$3515,15,FALSE)</f>
        <v>0</v>
      </c>
      <c r="M2491" s="1">
        <f>VLOOKUP(A2491,'ADM Details FY17'!$A$3:$P$3515,16,FALSE)</f>
        <v>0</v>
      </c>
      <c r="N2491" s="1">
        <f>VLOOKUP(A2491,'ADM Details FY17'!$A$3:$Q$3515,17,FALSE)</f>
        <v>0</v>
      </c>
      <c r="O2491" s="1">
        <f>VLOOKUP(A2491,'ADM Details FY17'!$A$3:$S$3515,19,FALSE)</f>
        <v>2</v>
      </c>
      <c r="P2491" s="1">
        <f>VLOOKUP(A2491,'ADM Details FY17'!$A$3:$U$3515,21,FALSE)</f>
        <v>0</v>
      </c>
      <c r="Q2491" s="1">
        <f>VLOOKUP(A2491,'ADM Details FY17'!$A$3:$V$3515,22,FALSE)</f>
        <v>0</v>
      </c>
      <c r="R2491" s="1">
        <f>VLOOKUP(A2491,'ADM Details FY17'!$A$3:$W$3515,23,FALSE)</f>
        <v>0</v>
      </c>
      <c r="S2491" s="1">
        <f>VLOOKUP(A2491,'ADM Details FY17'!$A$3:$X$3515,24,FALSE)</f>
        <v>0</v>
      </c>
      <c r="T2491" s="1">
        <f>VLOOKUP(A2491,'ADM Details FY17'!$A$3:$Y$3515,25,FALSE)</f>
        <v>0</v>
      </c>
      <c r="U2491" s="1">
        <f>VLOOKUP(A2491,'ADM Details FY17'!$A$3:$AA$3515,27,FALSE)</f>
        <v>0</v>
      </c>
      <c r="V2491" s="1">
        <f>IFERROR(VLOOKUP(C2491,'eindex _tget pp '!$A$4:$E$615,5,FALSE),0)</f>
        <v>945.27972049291793</v>
      </c>
      <c r="W2491" s="31">
        <f>IFERROR(VLOOKUP(C2491,'eindex _tget pp '!$A$4:$F$615,6,FALSE),0)</f>
        <v>1.3466937730999999</v>
      </c>
      <c r="X2491" s="4">
        <f>IFERROR(VLOOKUP(B2491,'eschools 16'!$A$2:$F$25,6,FALSE),1)</f>
        <v>1</v>
      </c>
      <c r="Y2491" s="1">
        <f t="shared" si="190"/>
        <v>945.28</v>
      </c>
      <c r="Z2491" s="1">
        <f t="shared" si="191"/>
        <v>1465.2</v>
      </c>
      <c r="AA2491" s="31">
        <f>IFERROR(VLOOKUP(C2491,'eindex _tget pp '!$A$4:$G$615,7,FALSE),0)</f>
        <v>0.75351930600000006</v>
      </c>
      <c r="AB2491" s="1">
        <f>VLOOKUP(A2491,'ADM Details FY17'!$A$3:$AB$3515,28,FALSE)</f>
        <v>0</v>
      </c>
      <c r="AC2491" s="1">
        <f t="shared" si="192"/>
        <v>0</v>
      </c>
      <c r="AD2491" s="1">
        <f t="shared" si="193"/>
        <v>4</v>
      </c>
      <c r="AE2491" s="1">
        <f t="shared" si="194"/>
        <v>600</v>
      </c>
    </row>
    <row r="2492" spans="1:31" x14ac:dyDescent="0.25">
      <c r="A2492" t="str">
        <f>B2492&amp;"-"&amp;COUNTIF($B$3:B2492,B2492)</f>
        <v>623-34</v>
      </c>
      <c r="B2492">
        <v>623</v>
      </c>
      <c r="C2492" s="18">
        <f>VLOOKUP(A2492,'ADM Details FY17'!$A$3:$D$3515,4,FALSE)</f>
        <v>44909</v>
      </c>
      <c r="D2492" s="1">
        <f>VLOOKUP(A2492,'ADM Details FY17'!$A$3:$E$3515,5,FALSE)</f>
        <v>0.83</v>
      </c>
      <c r="E2492" s="1">
        <f>VLOOKUP(A2492,'ADM Details FY17'!$A$3:$F$3515,6,FALSE)</f>
        <v>0</v>
      </c>
      <c r="F2492" s="1">
        <f>VLOOKUP(A2492,'ADM Details FY17'!$A$3:$G$3515,7,FALSE)</f>
        <v>0</v>
      </c>
      <c r="G2492" s="1">
        <f>VLOOKUP(A2492,'ADM Details FY17'!$A$3:$H$3515,8,FALSE)</f>
        <v>0</v>
      </c>
      <c r="H2492" s="1">
        <f>VLOOKUP(A2492,'ADM Details FY17'!$A$3:$I$3515,9,FALSE)</f>
        <v>0</v>
      </c>
      <c r="I2492" s="1">
        <f>VLOOKUP(A2492,'ADM Details FY17'!$A$3:$J$3517,10,FALSE)</f>
        <v>0</v>
      </c>
      <c r="J2492" s="1">
        <f>VLOOKUP(A2492,'ADM Details FY17'!$A$3:$K$3515,11,FALSE)</f>
        <v>0</v>
      </c>
      <c r="K2492" s="1">
        <f>VLOOKUP(A2492,'ADM Details FY17'!$A$3:$M$3515,13,FALSE)</f>
        <v>0.83</v>
      </c>
      <c r="L2492" s="1">
        <f>VLOOKUP(A2492,'ADM Details FY17'!$A$3:$O$3515,15,FALSE)</f>
        <v>0</v>
      </c>
      <c r="M2492" s="1">
        <f>VLOOKUP(A2492,'ADM Details FY17'!$A$3:$P$3515,16,FALSE)</f>
        <v>0</v>
      </c>
      <c r="N2492" s="1">
        <f>VLOOKUP(A2492,'ADM Details FY17'!$A$3:$Q$3515,17,FALSE)</f>
        <v>0</v>
      </c>
      <c r="O2492" s="1">
        <f>VLOOKUP(A2492,'ADM Details FY17'!$A$3:$S$3515,19,FALSE)</f>
        <v>0</v>
      </c>
      <c r="P2492" s="1">
        <f>VLOOKUP(A2492,'ADM Details FY17'!$A$3:$U$3515,21,FALSE)</f>
        <v>0</v>
      </c>
      <c r="Q2492" s="1">
        <f>VLOOKUP(A2492,'ADM Details FY17'!$A$3:$V$3515,22,FALSE)</f>
        <v>0</v>
      </c>
      <c r="R2492" s="1">
        <f>VLOOKUP(A2492,'ADM Details FY17'!$A$3:$W$3515,23,FALSE)</f>
        <v>0</v>
      </c>
      <c r="S2492" s="1">
        <f>VLOOKUP(A2492,'ADM Details FY17'!$A$3:$X$3515,24,FALSE)</f>
        <v>0</v>
      </c>
      <c r="T2492" s="1">
        <f>VLOOKUP(A2492,'ADM Details FY17'!$A$3:$Y$3515,25,FALSE)</f>
        <v>0</v>
      </c>
      <c r="U2492" s="1">
        <f>VLOOKUP(A2492,'ADM Details FY17'!$A$3:$AA$3515,27,FALSE)</f>
        <v>0</v>
      </c>
      <c r="V2492" s="1">
        <f>IFERROR(VLOOKUP(C2492,'eindex _tget pp '!$A$4:$E$615,5,FALSE),0)</f>
        <v>1232.9868147958166</v>
      </c>
      <c r="W2492" s="31">
        <f>IFERROR(VLOOKUP(C2492,'eindex _tget pp '!$A$4:$F$615,6,FALSE),0)</f>
        <v>1.8922585448</v>
      </c>
      <c r="X2492" s="4">
        <f>IFERROR(VLOOKUP(B2492,'eschools 16'!$A$2:$F$25,6,FALSE),1)</f>
        <v>1</v>
      </c>
      <c r="Y2492" s="1">
        <f t="shared" si="190"/>
        <v>255.84</v>
      </c>
      <c r="Z2492" s="1">
        <f t="shared" si="191"/>
        <v>427.2</v>
      </c>
      <c r="AA2492" s="31">
        <f>IFERROR(VLOOKUP(C2492,'eindex _tget pp '!$A$4:$G$615,7,FALSE),0)</f>
        <v>0.78552379999999999</v>
      </c>
      <c r="AB2492" s="1">
        <f>VLOOKUP(A2492,'ADM Details FY17'!$A$3:$AB$3515,28,FALSE)</f>
        <v>0</v>
      </c>
      <c r="AC2492" s="1">
        <f t="shared" si="192"/>
        <v>0</v>
      </c>
      <c r="AD2492" s="1">
        <f t="shared" si="193"/>
        <v>0.83</v>
      </c>
      <c r="AE2492" s="1">
        <f t="shared" si="194"/>
        <v>124.5</v>
      </c>
    </row>
    <row r="2493" spans="1:31" x14ac:dyDescent="0.25">
      <c r="A2493" t="str">
        <f>B2493&amp;"-"&amp;COUNTIF($B$3:B2493,B2493)</f>
        <v>623-35</v>
      </c>
      <c r="B2493">
        <v>623</v>
      </c>
      <c r="C2493" s="18">
        <f>VLOOKUP(A2493,'ADM Details FY17'!$A$3:$D$3515,4,FALSE)</f>
        <v>45120</v>
      </c>
      <c r="D2493" s="1">
        <f>VLOOKUP(A2493,'ADM Details FY17'!$A$3:$E$3515,5,FALSE)</f>
        <v>0.17</v>
      </c>
      <c r="E2493" s="1">
        <f>VLOOKUP(A2493,'ADM Details FY17'!$A$3:$F$3515,6,FALSE)</f>
        <v>0</v>
      </c>
      <c r="F2493" s="1">
        <f>VLOOKUP(A2493,'ADM Details FY17'!$A$3:$G$3515,7,FALSE)</f>
        <v>0.17</v>
      </c>
      <c r="G2493" s="1">
        <f>VLOOKUP(A2493,'ADM Details FY17'!$A$3:$H$3515,8,FALSE)</f>
        <v>0</v>
      </c>
      <c r="H2493" s="1">
        <f>VLOOKUP(A2493,'ADM Details FY17'!$A$3:$I$3515,9,FALSE)</f>
        <v>0</v>
      </c>
      <c r="I2493" s="1">
        <f>VLOOKUP(A2493,'ADM Details FY17'!$A$3:$J$3517,10,FALSE)</f>
        <v>0</v>
      </c>
      <c r="J2493" s="1">
        <f>VLOOKUP(A2493,'ADM Details FY17'!$A$3:$K$3515,11,FALSE)</f>
        <v>0</v>
      </c>
      <c r="K2493" s="1">
        <f>VLOOKUP(A2493,'ADM Details FY17'!$A$3:$M$3515,13,FALSE)</f>
        <v>0.17</v>
      </c>
      <c r="L2493" s="1">
        <f>VLOOKUP(A2493,'ADM Details FY17'!$A$3:$O$3515,15,FALSE)</f>
        <v>0</v>
      </c>
      <c r="M2493" s="1">
        <f>VLOOKUP(A2493,'ADM Details FY17'!$A$3:$P$3515,16,FALSE)</f>
        <v>0</v>
      </c>
      <c r="N2493" s="1">
        <f>VLOOKUP(A2493,'ADM Details FY17'!$A$3:$Q$3515,17,FALSE)</f>
        <v>0</v>
      </c>
      <c r="O2493" s="1">
        <f>VLOOKUP(A2493,'ADM Details FY17'!$A$3:$S$3515,19,FALSE)</f>
        <v>0</v>
      </c>
      <c r="P2493" s="1">
        <f>VLOOKUP(A2493,'ADM Details FY17'!$A$3:$U$3515,21,FALSE)</f>
        <v>0</v>
      </c>
      <c r="Q2493" s="1">
        <f>VLOOKUP(A2493,'ADM Details FY17'!$A$3:$V$3515,22,FALSE)</f>
        <v>0</v>
      </c>
      <c r="R2493" s="1">
        <f>VLOOKUP(A2493,'ADM Details FY17'!$A$3:$W$3515,23,FALSE)</f>
        <v>0</v>
      </c>
      <c r="S2493" s="1">
        <f>VLOOKUP(A2493,'ADM Details FY17'!$A$3:$X$3515,24,FALSE)</f>
        <v>0</v>
      </c>
      <c r="T2493" s="1">
        <f>VLOOKUP(A2493,'ADM Details FY17'!$A$3:$Y$3515,25,FALSE)</f>
        <v>0</v>
      </c>
      <c r="U2493" s="1">
        <f>VLOOKUP(A2493,'ADM Details FY17'!$A$3:$AA$3515,27,FALSE)</f>
        <v>0</v>
      </c>
      <c r="V2493" s="1">
        <f>IFERROR(VLOOKUP(C2493,'eindex _tget pp '!$A$4:$E$615,5,FALSE),0)</f>
        <v>85.124003181045353</v>
      </c>
      <c r="W2493" s="31">
        <f>IFERROR(VLOOKUP(C2493,'eindex _tget pp '!$A$4:$F$615,6,FALSE),0)</f>
        <v>1.0744250469000001</v>
      </c>
      <c r="X2493" s="4">
        <f>IFERROR(VLOOKUP(B2493,'eschools 16'!$A$2:$F$25,6,FALSE),1)</f>
        <v>1</v>
      </c>
      <c r="Y2493" s="1">
        <f t="shared" si="190"/>
        <v>3.62</v>
      </c>
      <c r="Z2493" s="1">
        <f t="shared" si="191"/>
        <v>49.68</v>
      </c>
      <c r="AA2493" s="31">
        <f>IFERROR(VLOOKUP(C2493,'eindex _tget pp '!$A$4:$G$615,7,FALSE),0)</f>
        <v>0.40508573799999997</v>
      </c>
      <c r="AB2493" s="1">
        <f>VLOOKUP(A2493,'ADM Details FY17'!$A$3:$AB$3515,28,FALSE)</f>
        <v>0</v>
      </c>
      <c r="AC2493" s="1">
        <f t="shared" si="192"/>
        <v>0</v>
      </c>
      <c r="AD2493" s="1">
        <f t="shared" si="193"/>
        <v>0.17</v>
      </c>
      <c r="AE2493" s="1">
        <f t="shared" si="194"/>
        <v>25.500000000000004</v>
      </c>
    </row>
    <row r="2494" spans="1:31" x14ac:dyDescent="0.25">
      <c r="A2494" t="str">
        <f>B2494&amp;"-"&amp;COUNTIF($B$3:B2494,B2494)</f>
        <v>623-36</v>
      </c>
      <c r="B2494">
        <v>623</v>
      </c>
      <c r="C2494" s="18">
        <f>VLOOKUP(A2494,'ADM Details FY17'!$A$3:$D$3515,4,FALSE)</f>
        <v>45161</v>
      </c>
      <c r="D2494" s="1">
        <f>VLOOKUP(A2494,'ADM Details FY17'!$A$3:$E$3515,5,FALSE)</f>
        <v>152.29</v>
      </c>
      <c r="E2494" s="1">
        <f>VLOOKUP(A2494,'ADM Details FY17'!$A$3:$F$3515,6,FALSE)</f>
        <v>2.08</v>
      </c>
      <c r="F2494" s="1">
        <f>VLOOKUP(A2494,'ADM Details FY17'!$A$3:$G$3515,7,FALSE)</f>
        <v>53.4</v>
      </c>
      <c r="G2494" s="1">
        <f>VLOOKUP(A2494,'ADM Details FY17'!$A$3:$H$3515,8,FALSE)</f>
        <v>37.75</v>
      </c>
      <c r="H2494" s="1">
        <f>VLOOKUP(A2494,'ADM Details FY17'!$A$3:$I$3515,9,FALSE)</f>
        <v>0</v>
      </c>
      <c r="I2494" s="1">
        <f>VLOOKUP(A2494,'ADM Details FY17'!$A$3:$J$3517,10,FALSE)</f>
        <v>8.51</v>
      </c>
      <c r="J2494" s="1">
        <f>VLOOKUP(A2494,'ADM Details FY17'!$A$3:$K$3515,11,FALSE)</f>
        <v>21.08</v>
      </c>
      <c r="K2494" s="1">
        <f>VLOOKUP(A2494,'ADM Details FY17'!$A$3:$M$3515,13,FALSE)</f>
        <v>152.29</v>
      </c>
      <c r="L2494" s="1">
        <f>VLOOKUP(A2494,'ADM Details FY17'!$A$3:$O$3515,15,FALSE)</f>
        <v>0</v>
      </c>
      <c r="M2494" s="1">
        <f>VLOOKUP(A2494,'ADM Details FY17'!$A$3:$P$3515,16,FALSE)</f>
        <v>0</v>
      </c>
      <c r="N2494" s="1">
        <f>VLOOKUP(A2494,'ADM Details FY17'!$A$3:$Q$3515,17,FALSE)</f>
        <v>0</v>
      </c>
      <c r="O2494" s="1">
        <f>VLOOKUP(A2494,'ADM Details FY17'!$A$3:$S$3515,19,FALSE)</f>
        <v>66.900000000000006</v>
      </c>
      <c r="P2494" s="1">
        <f>VLOOKUP(A2494,'ADM Details FY17'!$A$3:$U$3515,21,FALSE)</f>
        <v>0</v>
      </c>
      <c r="Q2494" s="1">
        <f>VLOOKUP(A2494,'ADM Details FY17'!$A$3:$V$3515,22,FALSE)</f>
        <v>0</v>
      </c>
      <c r="R2494" s="1">
        <f>VLOOKUP(A2494,'ADM Details FY17'!$A$3:$W$3515,23,FALSE)</f>
        <v>0</v>
      </c>
      <c r="S2494" s="1">
        <f>VLOOKUP(A2494,'ADM Details FY17'!$A$3:$X$3515,24,FALSE)</f>
        <v>0</v>
      </c>
      <c r="T2494" s="1">
        <f>VLOOKUP(A2494,'ADM Details FY17'!$A$3:$Y$3515,25,FALSE)</f>
        <v>0</v>
      </c>
      <c r="U2494" s="1">
        <f>VLOOKUP(A2494,'ADM Details FY17'!$A$3:$AA$3515,27,FALSE)</f>
        <v>0</v>
      </c>
      <c r="V2494" s="1">
        <f>IFERROR(VLOOKUP(C2494,'eindex _tget pp '!$A$4:$E$615,5,FALSE),0)</f>
        <v>2089.5999301616803</v>
      </c>
      <c r="W2494" s="31">
        <f>IFERROR(VLOOKUP(C2494,'eindex _tget pp '!$A$4:$F$615,6,FALSE),0)</f>
        <v>2.9232169881000001</v>
      </c>
      <c r="X2494" s="4">
        <f>IFERROR(VLOOKUP(B2494,'eschools 16'!$A$2:$F$25,6,FALSE),1)</f>
        <v>1</v>
      </c>
      <c r="Y2494" s="1">
        <f t="shared" si="190"/>
        <v>79556.289999999994</v>
      </c>
      <c r="Z2494" s="1">
        <f t="shared" si="191"/>
        <v>121088.07</v>
      </c>
      <c r="AA2494" s="31">
        <f>IFERROR(VLOOKUP(C2494,'eindex _tget pp '!$A$4:$G$615,7,FALSE),0)</f>
        <v>0.9</v>
      </c>
      <c r="AB2494" s="1">
        <f>VLOOKUP(A2494,'ADM Details FY17'!$A$3:$AB$3515,28,FALSE)</f>
        <v>0</v>
      </c>
      <c r="AC2494" s="1">
        <f t="shared" si="192"/>
        <v>0</v>
      </c>
      <c r="AD2494" s="1">
        <f t="shared" si="193"/>
        <v>152.29</v>
      </c>
      <c r="AE2494" s="1">
        <f t="shared" si="194"/>
        <v>22843.5</v>
      </c>
    </row>
    <row r="2495" spans="1:31" x14ac:dyDescent="0.25">
      <c r="A2495" t="str">
        <f>B2495&amp;"-"&amp;COUNTIF($B$3:B2495,B2495)</f>
        <v>623-37</v>
      </c>
      <c r="B2495">
        <v>623</v>
      </c>
      <c r="C2495" s="18">
        <f>VLOOKUP(A2495,'ADM Details FY17'!$A$3:$D$3515,4,FALSE)</f>
        <v>0</v>
      </c>
      <c r="D2495" s="1">
        <f>VLOOKUP(A2495,'ADM Details FY17'!$A$3:$E$3515,5,FALSE)</f>
        <v>0</v>
      </c>
      <c r="E2495" s="1">
        <f>VLOOKUP(A2495,'ADM Details FY17'!$A$3:$F$3515,6,FALSE)</f>
        <v>0</v>
      </c>
      <c r="F2495" s="1">
        <f>VLOOKUP(A2495,'ADM Details FY17'!$A$3:$G$3515,7,FALSE)</f>
        <v>0</v>
      </c>
      <c r="G2495" s="1">
        <f>VLOOKUP(A2495,'ADM Details FY17'!$A$3:$H$3515,8,FALSE)</f>
        <v>0</v>
      </c>
      <c r="H2495" s="1">
        <f>VLOOKUP(A2495,'ADM Details FY17'!$A$3:$I$3515,9,FALSE)</f>
        <v>0</v>
      </c>
      <c r="I2495" s="1">
        <f>VLOOKUP(A2495,'ADM Details FY17'!$A$3:$J$3517,10,FALSE)</f>
        <v>0</v>
      </c>
      <c r="J2495" s="1">
        <f>VLOOKUP(A2495,'ADM Details FY17'!$A$3:$K$3515,11,FALSE)</f>
        <v>0</v>
      </c>
      <c r="K2495" s="1">
        <f>VLOOKUP(A2495,'ADM Details FY17'!$A$3:$M$3515,13,FALSE)</f>
        <v>0</v>
      </c>
      <c r="L2495" s="1">
        <f>VLOOKUP(A2495,'ADM Details FY17'!$A$3:$O$3515,15,FALSE)</f>
        <v>0</v>
      </c>
      <c r="M2495" s="1">
        <f>VLOOKUP(A2495,'ADM Details FY17'!$A$3:$P$3515,16,FALSE)</f>
        <v>0</v>
      </c>
      <c r="N2495" s="1">
        <f>VLOOKUP(A2495,'ADM Details FY17'!$A$3:$Q$3515,17,FALSE)</f>
        <v>0</v>
      </c>
      <c r="O2495" s="1">
        <f>VLOOKUP(A2495,'ADM Details FY17'!$A$3:$S$3515,19,FALSE)</f>
        <v>0</v>
      </c>
      <c r="P2495" s="1">
        <f>VLOOKUP(A2495,'ADM Details FY17'!$A$3:$U$3515,21,FALSE)</f>
        <v>0</v>
      </c>
      <c r="Q2495" s="1">
        <f>VLOOKUP(A2495,'ADM Details FY17'!$A$3:$V$3515,22,FALSE)</f>
        <v>0</v>
      </c>
      <c r="R2495" s="1">
        <f>VLOOKUP(A2495,'ADM Details FY17'!$A$3:$W$3515,23,FALSE)</f>
        <v>0</v>
      </c>
      <c r="S2495" s="1">
        <f>VLOOKUP(A2495,'ADM Details FY17'!$A$3:$X$3515,24,FALSE)</f>
        <v>0</v>
      </c>
      <c r="T2495" s="1">
        <f>VLOOKUP(A2495,'ADM Details FY17'!$A$3:$Y$3515,25,FALSE)</f>
        <v>0</v>
      </c>
      <c r="U2495" s="1">
        <f>VLOOKUP(A2495,'ADM Details FY17'!$A$3:$AA$3515,27,FALSE)</f>
        <v>0</v>
      </c>
      <c r="V2495" s="1">
        <f>IFERROR(VLOOKUP(C2495,'eindex _tget pp '!$A$4:$E$615,5,FALSE),0)</f>
        <v>0</v>
      </c>
      <c r="W2495" s="31">
        <f>IFERROR(VLOOKUP(C2495,'eindex _tget pp '!$A$4:$F$615,6,FALSE),0)</f>
        <v>0</v>
      </c>
      <c r="X2495" s="4">
        <f>IFERROR(VLOOKUP(B2495,'eschools 16'!$A$2:$F$25,6,FALSE),1)</f>
        <v>1</v>
      </c>
      <c r="Y2495" s="1">
        <f t="shared" si="190"/>
        <v>0</v>
      </c>
      <c r="Z2495" s="1">
        <f t="shared" si="191"/>
        <v>0</v>
      </c>
      <c r="AA2495" s="31">
        <f>IFERROR(VLOOKUP(C2495,'eindex _tget pp '!$A$4:$G$615,7,FALSE),0)</f>
        <v>0</v>
      </c>
      <c r="AB2495" s="1">
        <f>VLOOKUP(A2495,'ADM Details FY17'!$A$3:$AB$3515,28,FALSE)</f>
        <v>0</v>
      </c>
      <c r="AC2495" s="1">
        <f t="shared" si="192"/>
        <v>0</v>
      </c>
      <c r="AD2495" s="1">
        <f t="shared" si="193"/>
        <v>0</v>
      </c>
      <c r="AE2495" s="1">
        <f t="shared" si="194"/>
        <v>0</v>
      </c>
    </row>
    <row r="2496" spans="1:31" x14ac:dyDescent="0.25">
      <c r="A2496" t="str">
        <f>B2496&amp;"-"&amp;COUNTIF($B$3:B2496,B2496)</f>
        <v>623-38</v>
      </c>
      <c r="B2496">
        <v>623</v>
      </c>
      <c r="C2496" s="18">
        <f>VLOOKUP(A2496,'ADM Details FY17'!$A$3:$D$3515,4,FALSE)</f>
        <v>0</v>
      </c>
      <c r="D2496" s="1">
        <f>VLOOKUP(A2496,'ADM Details FY17'!$A$3:$E$3515,5,FALSE)</f>
        <v>0</v>
      </c>
      <c r="E2496" s="1">
        <f>VLOOKUP(A2496,'ADM Details FY17'!$A$3:$F$3515,6,FALSE)</f>
        <v>0</v>
      </c>
      <c r="F2496" s="1">
        <f>VLOOKUP(A2496,'ADM Details FY17'!$A$3:$G$3515,7,FALSE)</f>
        <v>0</v>
      </c>
      <c r="G2496" s="1">
        <f>VLOOKUP(A2496,'ADM Details FY17'!$A$3:$H$3515,8,FALSE)</f>
        <v>0</v>
      </c>
      <c r="H2496" s="1">
        <f>VLOOKUP(A2496,'ADM Details FY17'!$A$3:$I$3515,9,FALSE)</f>
        <v>0</v>
      </c>
      <c r="I2496" s="1">
        <f>VLOOKUP(A2496,'ADM Details FY17'!$A$3:$J$3517,10,FALSE)</f>
        <v>0</v>
      </c>
      <c r="J2496" s="1">
        <f>VLOOKUP(A2496,'ADM Details FY17'!$A$3:$K$3515,11,FALSE)</f>
        <v>0</v>
      </c>
      <c r="K2496" s="1">
        <f>VLOOKUP(A2496,'ADM Details FY17'!$A$3:$M$3515,13,FALSE)</f>
        <v>0</v>
      </c>
      <c r="L2496" s="1">
        <f>VLOOKUP(A2496,'ADM Details FY17'!$A$3:$O$3515,15,FALSE)</f>
        <v>0</v>
      </c>
      <c r="M2496" s="1">
        <f>VLOOKUP(A2496,'ADM Details FY17'!$A$3:$P$3515,16,FALSE)</f>
        <v>0</v>
      </c>
      <c r="N2496" s="1">
        <f>VLOOKUP(A2496,'ADM Details FY17'!$A$3:$Q$3515,17,FALSE)</f>
        <v>0</v>
      </c>
      <c r="O2496" s="1">
        <f>VLOOKUP(A2496,'ADM Details FY17'!$A$3:$S$3515,19,FALSE)</f>
        <v>0</v>
      </c>
      <c r="P2496" s="1">
        <f>VLOOKUP(A2496,'ADM Details FY17'!$A$3:$U$3515,21,FALSE)</f>
        <v>0</v>
      </c>
      <c r="Q2496" s="1">
        <f>VLOOKUP(A2496,'ADM Details FY17'!$A$3:$V$3515,22,FALSE)</f>
        <v>0</v>
      </c>
      <c r="R2496" s="1">
        <f>VLOOKUP(A2496,'ADM Details FY17'!$A$3:$W$3515,23,FALSE)</f>
        <v>0</v>
      </c>
      <c r="S2496" s="1">
        <f>VLOOKUP(A2496,'ADM Details FY17'!$A$3:$X$3515,24,FALSE)</f>
        <v>0</v>
      </c>
      <c r="T2496" s="1">
        <f>VLOOKUP(A2496,'ADM Details FY17'!$A$3:$Y$3515,25,FALSE)</f>
        <v>0</v>
      </c>
      <c r="U2496" s="1">
        <f>VLOOKUP(A2496,'ADM Details FY17'!$A$3:$AA$3515,27,FALSE)</f>
        <v>0</v>
      </c>
      <c r="V2496" s="1">
        <f>IFERROR(VLOOKUP(C2496,'eindex _tget pp '!$A$4:$E$615,5,FALSE),0)</f>
        <v>0</v>
      </c>
      <c r="W2496" s="31">
        <f>IFERROR(VLOOKUP(C2496,'eindex _tget pp '!$A$4:$F$615,6,FALSE),0)</f>
        <v>0</v>
      </c>
      <c r="X2496" s="4">
        <f>IFERROR(VLOOKUP(B2496,'eschools 16'!$A$2:$F$25,6,FALSE),1)</f>
        <v>1</v>
      </c>
      <c r="Y2496" s="1">
        <f t="shared" si="190"/>
        <v>0</v>
      </c>
      <c r="Z2496" s="1">
        <f t="shared" si="191"/>
        <v>0</v>
      </c>
      <c r="AA2496" s="31">
        <f>IFERROR(VLOOKUP(C2496,'eindex _tget pp '!$A$4:$G$615,7,FALSE),0)</f>
        <v>0</v>
      </c>
      <c r="AB2496" s="1">
        <f>VLOOKUP(A2496,'ADM Details FY17'!$A$3:$AB$3515,28,FALSE)</f>
        <v>0</v>
      </c>
      <c r="AC2496" s="1">
        <f t="shared" si="192"/>
        <v>0</v>
      </c>
      <c r="AD2496" s="1">
        <f t="shared" si="193"/>
        <v>0</v>
      </c>
      <c r="AE2496" s="1">
        <f t="shared" si="194"/>
        <v>0</v>
      </c>
    </row>
    <row r="2497" spans="1:31" x14ac:dyDescent="0.25">
      <c r="A2497" t="str">
        <f>B2497&amp;"-"&amp;COUNTIF($B$3:B2497,B2497)</f>
        <v>623-39</v>
      </c>
      <c r="B2497">
        <v>623</v>
      </c>
      <c r="C2497" s="18">
        <f>VLOOKUP(A2497,'ADM Details FY17'!$A$3:$D$3515,4,FALSE)</f>
        <v>0</v>
      </c>
      <c r="D2497" s="1">
        <f>VLOOKUP(A2497,'ADM Details FY17'!$A$3:$E$3515,5,FALSE)</f>
        <v>0</v>
      </c>
      <c r="E2497" s="1">
        <f>VLOOKUP(A2497,'ADM Details FY17'!$A$3:$F$3515,6,FALSE)</f>
        <v>0</v>
      </c>
      <c r="F2497" s="1">
        <f>VLOOKUP(A2497,'ADM Details FY17'!$A$3:$G$3515,7,FALSE)</f>
        <v>0</v>
      </c>
      <c r="G2497" s="1">
        <f>VLOOKUP(A2497,'ADM Details FY17'!$A$3:$H$3515,8,FALSE)</f>
        <v>0</v>
      </c>
      <c r="H2497" s="1">
        <f>VLOOKUP(A2497,'ADM Details FY17'!$A$3:$I$3515,9,FALSE)</f>
        <v>0</v>
      </c>
      <c r="I2497" s="1">
        <f>VLOOKUP(A2497,'ADM Details FY17'!$A$3:$J$3517,10,FALSE)</f>
        <v>0</v>
      </c>
      <c r="J2497" s="1">
        <f>VLOOKUP(A2497,'ADM Details FY17'!$A$3:$K$3515,11,FALSE)</f>
        <v>0</v>
      </c>
      <c r="K2497" s="1">
        <f>VLOOKUP(A2497,'ADM Details FY17'!$A$3:$M$3515,13,FALSE)</f>
        <v>0</v>
      </c>
      <c r="L2497" s="1">
        <f>VLOOKUP(A2497,'ADM Details FY17'!$A$3:$O$3515,15,FALSE)</f>
        <v>0</v>
      </c>
      <c r="M2497" s="1">
        <f>VLOOKUP(A2497,'ADM Details FY17'!$A$3:$P$3515,16,FALSE)</f>
        <v>0</v>
      </c>
      <c r="N2497" s="1">
        <f>VLOOKUP(A2497,'ADM Details FY17'!$A$3:$Q$3515,17,FALSE)</f>
        <v>0</v>
      </c>
      <c r="O2497" s="1">
        <f>VLOOKUP(A2497,'ADM Details FY17'!$A$3:$S$3515,19,FALSE)</f>
        <v>0</v>
      </c>
      <c r="P2497" s="1">
        <f>VLOOKUP(A2497,'ADM Details FY17'!$A$3:$U$3515,21,FALSE)</f>
        <v>0</v>
      </c>
      <c r="Q2497" s="1">
        <f>VLOOKUP(A2497,'ADM Details FY17'!$A$3:$V$3515,22,FALSE)</f>
        <v>0</v>
      </c>
      <c r="R2497" s="1">
        <f>VLOOKUP(A2497,'ADM Details FY17'!$A$3:$W$3515,23,FALSE)</f>
        <v>0</v>
      </c>
      <c r="S2497" s="1">
        <f>VLOOKUP(A2497,'ADM Details FY17'!$A$3:$X$3515,24,FALSE)</f>
        <v>0</v>
      </c>
      <c r="T2497" s="1">
        <f>VLOOKUP(A2497,'ADM Details FY17'!$A$3:$Y$3515,25,FALSE)</f>
        <v>0</v>
      </c>
      <c r="U2497" s="1">
        <f>VLOOKUP(A2497,'ADM Details FY17'!$A$3:$AA$3515,27,FALSE)</f>
        <v>0</v>
      </c>
      <c r="V2497" s="1">
        <f>IFERROR(VLOOKUP(C2497,'eindex _tget pp '!$A$4:$E$615,5,FALSE),0)</f>
        <v>0</v>
      </c>
      <c r="W2497" s="31">
        <f>IFERROR(VLOOKUP(C2497,'eindex _tget pp '!$A$4:$F$615,6,FALSE),0)</f>
        <v>0</v>
      </c>
      <c r="X2497" s="4">
        <f>IFERROR(VLOOKUP(B2497,'eschools 16'!$A$2:$F$25,6,FALSE),1)</f>
        <v>1</v>
      </c>
      <c r="Y2497" s="1">
        <f t="shared" si="190"/>
        <v>0</v>
      </c>
      <c r="Z2497" s="1">
        <f t="shared" si="191"/>
        <v>0</v>
      </c>
      <c r="AA2497" s="31">
        <f>IFERROR(VLOOKUP(C2497,'eindex _tget pp '!$A$4:$G$615,7,FALSE),0)</f>
        <v>0</v>
      </c>
      <c r="AB2497" s="1">
        <f>VLOOKUP(A2497,'ADM Details FY17'!$A$3:$AB$3515,28,FALSE)</f>
        <v>0</v>
      </c>
      <c r="AC2497" s="1">
        <f t="shared" si="192"/>
        <v>0</v>
      </c>
      <c r="AD2497" s="1">
        <f t="shared" si="193"/>
        <v>0</v>
      </c>
      <c r="AE2497" s="1">
        <f t="shared" si="194"/>
        <v>0</v>
      </c>
    </row>
    <row r="2498" spans="1:31" x14ac:dyDescent="0.25">
      <c r="A2498" t="str">
        <f>B2498&amp;"-"&amp;COUNTIF($B$3:B2498,B2498)</f>
        <v>623-40</v>
      </c>
      <c r="B2498">
        <v>623</v>
      </c>
      <c r="C2498" s="18">
        <f>VLOOKUP(A2498,'ADM Details FY17'!$A$3:$D$3515,4,FALSE)</f>
        <v>0</v>
      </c>
      <c r="D2498" s="1">
        <f>VLOOKUP(A2498,'ADM Details FY17'!$A$3:$E$3515,5,FALSE)</f>
        <v>0</v>
      </c>
      <c r="E2498" s="1">
        <f>VLOOKUP(A2498,'ADM Details FY17'!$A$3:$F$3515,6,FALSE)</f>
        <v>0</v>
      </c>
      <c r="F2498" s="1">
        <f>VLOOKUP(A2498,'ADM Details FY17'!$A$3:$G$3515,7,FALSE)</f>
        <v>0</v>
      </c>
      <c r="G2498" s="1">
        <f>VLOOKUP(A2498,'ADM Details FY17'!$A$3:$H$3515,8,FALSE)</f>
        <v>0</v>
      </c>
      <c r="H2498" s="1">
        <f>VLOOKUP(A2498,'ADM Details FY17'!$A$3:$I$3515,9,FALSE)</f>
        <v>0</v>
      </c>
      <c r="I2498" s="1">
        <f>VLOOKUP(A2498,'ADM Details FY17'!$A$3:$J$3517,10,FALSE)</f>
        <v>0</v>
      </c>
      <c r="J2498" s="1">
        <f>VLOOKUP(A2498,'ADM Details FY17'!$A$3:$K$3515,11,FALSE)</f>
        <v>0</v>
      </c>
      <c r="K2498" s="1">
        <f>VLOOKUP(A2498,'ADM Details FY17'!$A$3:$M$3515,13,FALSE)</f>
        <v>0</v>
      </c>
      <c r="L2498" s="1">
        <f>VLOOKUP(A2498,'ADM Details FY17'!$A$3:$O$3515,15,FALSE)</f>
        <v>0</v>
      </c>
      <c r="M2498" s="1">
        <f>VLOOKUP(A2498,'ADM Details FY17'!$A$3:$P$3515,16,FALSE)</f>
        <v>0</v>
      </c>
      <c r="N2498" s="1">
        <f>VLOOKUP(A2498,'ADM Details FY17'!$A$3:$Q$3515,17,FALSE)</f>
        <v>0</v>
      </c>
      <c r="O2498" s="1">
        <f>VLOOKUP(A2498,'ADM Details FY17'!$A$3:$S$3515,19,FALSE)</f>
        <v>0</v>
      </c>
      <c r="P2498" s="1">
        <f>VLOOKUP(A2498,'ADM Details FY17'!$A$3:$U$3515,21,FALSE)</f>
        <v>0</v>
      </c>
      <c r="Q2498" s="1">
        <f>VLOOKUP(A2498,'ADM Details FY17'!$A$3:$V$3515,22,FALSE)</f>
        <v>0</v>
      </c>
      <c r="R2498" s="1">
        <f>VLOOKUP(A2498,'ADM Details FY17'!$A$3:$W$3515,23,FALSE)</f>
        <v>0</v>
      </c>
      <c r="S2498" s="1">
        <f>VLOOKUP(A2498,'ADM Details FY17'!$A$3:$X$3515,24,FALSE)</f>
        <v>0</v>
      </c>
      <c r="T2498" s="1">
        <f>VLOOKUP(A2498,'ADM Details FY17'!$A$3:$Y$3515,25,FALSE)</f>
        <v>0</v>
      </c>
      <c r="U2498" s="1">
        <f>VLOOKUP(A2498,'ADM Details FY17'!$A$3:$AA$3515,27,FALSE)</f>
        <v>0</v>
      </c>
      <c r="V2498" s="1">
        <f>IFERROR(VLOOKUP(C2498,'eindex _tget pp '!$A$4:$E$615,5,FALSE),0)</f>
        <v>0</v>
      </c>
      <c r="W2498" s="31">
        <f>IFERROR(VLOOKUP(C2498,'eindex _tget pp '!$A$4:$F$615,6,FALSE),0)</f>
        <v>0</v>
      </c>
      <c r="X2498" s="4">
        <f>IFERROR(VLOOKUP(B2498,'eschools 16'!$A$2:$F$25,6,FALSE),1)</f>
        <v>1</v>
      </c>
      <c r="Y2498" s="1">
        <f t="shared" si="190"/>
        <v>0</v>
      </c>
      <c r="Z2498" s="1">
        <f t="shared" si="191"/>
        <v>0</v>
      </c>
      <c r="AA2498" s="31">
        <f>IFERROR(VLOOKUP(C2498,'eindex _tget pp '!$A$4:$G$615,7,FALSE),0)</f>
        <v>0</v>
      </c>
      <c r="AB2498" s="1">
        <f>VLOOKUP(A2498,'ADM Details FY17'!$A$3:$AB$3515,28,FALSE)</f>
        <v>0</v>
      </c>
      <c r="AC2498" s="1">
        <f t="shared" si="192"/>
        <v>0</v>
      </c>
      <c r="AD2498" s="1">
        <f t="shared" si="193"/>
        <v>0</v>
      </c>
      <c r="AE2498" s="1">
        <f t="shared" si="194"/>
        <v>0</v>
      </c>
    </row>
    <row r="2499" spans="1:31" x14ac:dyDescent="0.25">
      <c r="A2499" t="str">
        <f>B2499&amp;"-"&amp;COUNTIF($B$3:B2499,B2499)</f>
        <v>623-41</v>
      </c>
      <c r="B2499">
        <v>623</v>
      </c>
      <c r="C2499" s="18">
        <f>VLOOKUP(A2499,'ADM Details FY17'!$A$3:$D$3515,4,FALSE)</f>
        <v>0</v>
      </c>
      <c r="D2499" s="1">
        <f>VLOOKUP(A2499,'ADM Details FY17'!$A$3:$E$3515,5,FALSE)</f>
        <v>0</v>
      </c>
      <c r="E2499" s="1">
        <f>VLOOKUP(A2499,'ADM Details FY17'!$A$3:$F$3515,6,FALSE)</f>
        <v>0</v>
      </c>
      <c r="F2499" s="1">
        <f>VLOOKUP(A2499,'ADM Details FY17'!$A$3:$G$3515,7,FALSE)</f>
        <v>0</v>
      </c>
      <c r="G2499" s="1">
        <f>VLOOKUP(A2499,'ADM Details FY17'!$A$3:$H$3515,8,FALSE)</f>
        <v>0</v>
      </c>
      <c r="H2499" s="1">
        <f>VLOOKUP(A2499,'ADM Details FY17'!$A$3:$I$3515,9,FALSE)</f>
        <v>0</v>
      </c>
      <c r="I2499" s="1">
        <f>VLOOKUP(A2499,'ADM Details FY17'!$A$3:$J$3517,10,FALSE)</f>
        <v>0</v>
      </c>
      <c r="J2499" s="1">
        <f>VLOOKUP(A2499,'ADM Details FY17'!$A$3:$K$3515,11,FALSE)</f>
        <v>0</v>
      </c>
      <c r="K2499" s="1">
        <f>VLOOKUP(A2499,'ADM Details FY17'!$A$3:$M$3515,13,FALSE)</f>
        <v>0</v>
      </c>
      <c r="L2499" s="1">
        <f>VLOOKUP(A2499,'ADM Details FY17'!$A$3:$O$3515,15,FALSE)</f>
        <v>0</v>
      </c>
      <c r="M2499" s="1">
        <f>VLOOKUP(A2499,'ADM Details FY17'!$A$3:$P$3515,16,FALSE)</f>
        <v>0</v>
      </c>
      <c r="N2499" s="1">
        <f>VLOOKUP(A2499,'ADM Details FY17'!$A$3:$Q$3515,17,FALSE)</f>
        <v>0</v>
      </c>
      <c r="O2499" s="1">
        <f>VLOOKUP(A2499,'ADM Details FY17'!$A$3:$S$3515,19,FALSE)</f>
        <v>0</v>
      </c>
      <c r="P2499" s="1">
        <f>VLOOKUP(A2499,'ADM Details FY17'!$A$3:$U$3515,21,FALSE)</f>
        <v>0</v>
      </c>
      <c r="Q2499" s="1">
        <f>VLOOKUP(A2499,'ADM Details FY17'!$A$3:$V$3515,22,FALSE)</f>
        <v>0</v>
      </c>
      <c r="R2499" s="1">
        <f>VLOOKUP(A2499,'ADM Details FY17'!$A$3:$W$3515,23,FALSE)</f>
        <v>0</v>
      </c>
      <c r="S2499" s="1">
        <f>VLOOKUP(A2499,'ADM Details FY17'!$A$3:$X$3515,24,FALSE)</f>
        <v>0</v>
      </c>
      <c r="T2499" s="1">
        <f>VLOOKUP(A2499,'ADM Details FY17'!$A$3:$Y$3515,25,FALSE)</f>
        <v>0</v>
      </c>
      <c r="U2499" s="1">
        <f>VLOOKUP(A2499,'ADM Details FY17'!$A$3:$AA$3515,27,FALSE)</f>
        <v>0</v>
      </c>
      <c r="V2499" s="1">
        <f>IFERROR(VLOOKUP(C2499,'eindex _tget pp '!$A$4:$E$615,5,FALSE),0)</f>
        <v>0</v>
      </c>
      <c r="W2499" s="31">
        <f>IFERROR(VLOOKUP(C2499,'eindex _tget pp '!$A$4:$F$615,6,FALSE),0)</f>
        <v>0</v>
      </c>
      <c r="X2499" s="4">
        <f>IFERROR(VLOOKUP(B2499,'eschools 16'!$A$2:$F$25,6,FALSE),1)</f>
        <v>1</v>
      </c>
      <c r="Y2499" s="1">
        <f t="shared" si="190"/>
        <v>0</v>
      </c>
      <c r="Z2499" s="1">
        <f t="shared" si="191"/>
        <v>0</v>
      </c>
      <c r="AA2499" s="31">
        <f>IFERROR(VLOOKUP(C2499,'eindex _tget pp '!$A$4:$G$615,7,FALSE),0)</f>
        <v>0</v>
      </c>
      <c r="AB2499" s="1">
        <f>VLOOKUP(A2499,'ADM Details FY17'!$A$3:$AB$3515,28,FALSE)</f>
        <v>0</v>
      </c>
      <c r="AC2499" s="1">
        <f t="shared" si="192"/>
        <v>0</v>
      </c>
      <c r="AD2499" s="1">
        <f t="shared" si="193"/>
        <v>0</v>
      </c>
      <c r="AE2499" s="1">
        <f t="shared" si="194"/>
        <v>0</v>
      </c>
    </row>
    <row r="2500" spans="1:31" x14ac:dyDescent="0.25">
      <c r="A2500" t="str">
        <f>B2500&amp;"-"&amp;COUNTIF($B$3:B2500,B2500)</f>
        <v>623-42</v>
      </c>
      <c r="B2500">
        <v>623</v>
      </c>
      <c r="C2500" s="18">
        <f>VLOOKUP(A2500,'ADM Details FY17'!$A$3:$D$3515,4,FALSE)</f>
        <v>0</v>
      </c>
      <c r="D2500" s="1">
        <f>VLOOKUP(A2500,'ADM Details FY17'!$A$3:$E$3515,5,FALSE)</f>
        <v>0</v>
      </c>
      <c r="E2500" s="1">
        <f>VLOOKUP(A2500,'ADM Details FY17'!$A$3:$F$3515,6,FALSE)</f>
        <v>0</v>
      </c>
      <c r="F2500" s="1">
        <f>VLOOKUP(A2500,'ADM Details FY17'!$A$3:$G$3515,7,FALSE)</f>
        <v>0</v>
      </c>
      <c r="G2500" s="1">
        <f>VLOOKUP(A2500,'ADM Details FY17'!$A$3:$H$3515,8,FALSE)</f>
        <v>0</v>
      </c>
      <c r="H2500" s="1">
        <f>VLOOKUP(A2500,'ADM Details FY17'!$A$3:$I$3515,9,FALSE)</f>
        <v>0</v>
      </c>
      <c r="I2500" s="1">
        <f>VLOOKUP(A2500,'ADM Details FY17'!$A$3:$J$3517,10,FALSE)</f>
        <v>0</v>
      </c>
      <c r="J2500" s="1">
        <f>VLOOKUP(A2500,'ADM Details FY17'!$A$3:$K$3515,11,FALSE)</f>
        <v>0</v>
      </c>
      <c r="K2500" s="1">
        <f>VLOOKUP(A2500,'ADM Details FY17'!$A$3:$M$3515,13,FALSE)</f>
        <v>0</v>
      </c>
      <c r="L2500" s="1">
        <f>VLOOKUP(A2500,'ADM Details FY17'!$A$3:$O$3515,15,FALSE)</f>
        <v>0</v>
      </c>
      <c r="M2500" s="1">
        <f>VLOOKUP(A2500,'ADM Details FY17'!$A$3:$P$3515,16,FALSE)</f>
        <v>0</v>
      </c>
      <c r="N2500" s="1">
        <f>VLOOKUP(A2500,'ADM Details FY17'!$A$3:$Q$3515,17,FALSE)</f>
        <v>0</v>
      </c>
      <c r="O2500" s="1">
        <f>VLOOKUP(A2500,'ADM Details FY17'!$A$3:$S$3515,19,FALSE)</f>
        <v>0</v>
      </c>
      <c r="P2500" s="1">
        <f>VLOOKUP(A2500,'ADM Details FY17'!$A$3:$U$3515,21,FALSE)</f>
        <v>0</v>
      </c>
      <c r="Q2500" s="1">
        <f>VLOOKUP(A2500,'ADM Details FY17'!$A$3:$V$3515,22,FALSE)</f>
        <v>0</v>
      </c>
      <c r="R2500" s="1">
        <f>VLOOKUP(A2500,'ADM Details FY17'!$A$3:$W$3515,23,FALSE)</f>
        <v>0</v>
      </c>
      <c r="S2500" s="1">
        <f>VLOOKUP(A2500,'ADM Details FY17'!$A$3:$X$3515,24,FALSE)</f>
        <v>0</v>
      </c>
      <c r="T2500" s="1">
        <f>VLOOKUP(A2500,'ADM Details FY17'!$A$3:$Y$3515,25,FALSE)</f>
        <v>0</v>
      </c>
      <c r="U2500" s="1">
        <f>VLOOKUP(A2500,'ADM Details FY17'!$A$3:$AA$3515,27,FALSE)</f>
        <v>0</v>
      </c>
      <c r="V2500" s="1">
        <f>IFERROR(VLOOKUP(C2500,'eindex _tget pp '!$A$4:$E$615,5,FALSE),0)</f>
        <v>0</v>
      </c>
      <c r="W2500" s="31">
        <f>IFERROR(VLOOKUP(C2500,'eindex _tget pp '!$A$4:$F$615,6,FALSE),0)</f>
        <v>0</v>
      </c>
      <c r="X2500" s="4">
        <f>IFERROR(VLOOKUP(B2500,'eschools 16'!$A$2:$F$25,6,FALSE),1)</f>
        <v>1</v>
      </c>
      <c r="Y2500" s="1">
        <f t="shared" ref="Y2500:Y2563" si="195">ROUND(IF(X2500=2,0,(AD2500*0.25*V2500)),2)</f>
        <v>0</v>
      </c>
      <c r="Z2500" s="1">
        <f t="shared" ref="Z2500:Z2563" si="196">ROUND(IF(X2500=2,0,(K2500*272*W2500)),2)</f>
        <v>0</v>
      </c>
      <c r="AA2500" s="31">
        <f>IFERROR(VLOOKUP(C2500,'eindex _tget pp '!$A$4:$G$615,7,FALSE),0)</f>
        <v>0</v>
      </c>
      <c r="AB2500" s="1">
        <f>VLOOKUP(A2500,'ADM Details FY17'!$A$3:$AB$3515,28,FALSE)</f>
        <v>0</v>
      </c>
      <c r="AC2500" s="1">
        <f t="shared" ref="AC2500:AC2563" si="197">ROUND((AA2500*AB2500*923.6758),2)</f>
        <v>0</v>
      </c>
      <c r="AD2500" s="1">
        <f t="shared" ref="AD2500:AD2563" si="198">D2500+(U2500*0.2)</f>
        <v>0</v>
      </c>
      <c r="AE2500" s="1">
        <f t="shared" ref="AE2500:AE2563" si="199">IF(X2500=2,(AD2500*25),(AD2500*150))</f>
        <v>0</v>
      </c>
    </row>
    <row r="2501" spans="1:31" x14ac:dyDescent="0.25">
      <c r="A2501" t="str">
        <f>B2501&amp;"-"&amp;COUNTIF($B$3:B2501,B2501)</f>
        <v>623-43</v>
      </c>
      <c r="B2501">
        <v>623</v>
      </c>
      <c r="C2501" s="18">
        <f>VLOOKUP(A2501,'ADM Details FY17'!$A$3:$D$3515,4,FALSE)</f>
        <v>0</v>
      </c>
      <c r="D2501" s="1">
        <f>VLOOKUP(A2501,'ADM Details FY17'!$A$3:$E$3515,5,FALSE)</f>
        <v>0</v>
      </c>
      <c r="E2501" s="1">
        <f>VLOOKUP(A2501,'ADM Details FY17'!$A$3:$F$3515,6,FALSE)</f>
        <v>0</v>
      </c>
      <c r="F2501" s="1">
        <f>VLOOKUP(A2501,'ADM Details FY17'!$A$3:$G$3515,7,FALSE)</f>
        <v>0</v>
      </c>
      <c r="G2501" s="1">
        <f>VLOOKUP(A2501,'ADM Details FY17'!$A$3:$H$3515,8,FALSE)</f>
        <v>0</v>
      </c>
      <c r="H2501" s="1">
        <f>VLOOKUP(A2501,'ADM Details FY17'!$A$3:$I$3515,9,FALSE)</f>
        <v>0</v>
      </c>
      <c r="I2501" s="1">
        <f>VLOOKUP(A2501,'ADM Details FY17'!$A$3:$J$3517,10,FALSE)</f>
        <v>0</v>
      </c>
      <c r="J2501" s="1">
        <f>VLOOKUP(A2501,'ADM Details FY17'!$A$3:$K$3515,11,FALSE)</f>
        <v>0</v>
      </c>
      <c r="K2501" s="1">
        <f>VLOOKUP(A2501,'ADM Details FY17'!$A$3:$M$3515,13,FALSE)</f>
        <v>0</v>
      </c>
      <c r="L2501" s="1">
        <f>VLOOKUP(A2501,'ADM Details FY17'!$A$3:$O$3515,15,FALSE)</f>
        <v>0</v>
      </c>
      <c r="M2501" s="1">
        <f>VLOOKUP(A2501,'ADM Details FY17'!$A$3:$P$3515,16,FALSE)</f>
        <v>0</v>
      </c>
      <c r="N2501" s="1">
        <f>VLOOKUP(A2501,'ADM Details FY17'!$A$3:$Q$3515,17,FALSE)</f>
        <v>0</v>
      </c>
      <c r="O2501" s="1">
        <f>VLOOKUP(A2501,'ADM Details FY17'!$A$3:$S$3515,19,FALSE)</f>
        <v>0</v>
      </c>
      <c r="P2501" s="1">
        <f>VLOOKUP(A2501,'ADM Details FY17'!$A$3:$U$3515,21,FALSE)</f>
        <v>0</v>
      </c>
      <c r="Q2501" s="1">
        <f>VLOOKUP(A2501,'ADM Details FY17'!$A$3:$V$3515,22,FALSE)</f>
        <v>0</v>
      </c>
      <c r="R2501" s="1">
        <f>VLOOKUP(A2501,'ADM Details FY17'!$A$3:$W$3515,23,FALSE)</f>
        <v>0</v>
      </c>
      <c r="S2501" s="1">
        <f>VLOOKUP(A2501,'ADM Details FY17'!$A$3:$X$3515,24,FALSE)</f>
        <v>0</v>
      </c>
      <c r="T2501" s="1">
        <f>VLOOKUP(A2501,'ADM Details FY17'!$A$3:$Y$3515,25,FALSE)</f>
        <v>0</v>
      </c>
      <c r="U2501" s="1">
        <f>VLOOKUP(A2501,'ADM Details FY17'!$A$3:$AA$3515,27,FALSE)</f>
        <v>0</v>
      </c>
      <c r="V2501" s="1">
        <f>IFERROR(VLOOKUP(C2501,'eindex _tget pp '!$A$4:$E$615,5,FALSE),0)</f>
        <v>0</v>
      </c>
      <c r="W2501" s="31">
        <f>IFERROR(VLOOKUP(C2501,'eindex _tget pp '!$A$4:$F$615,6,FALSE),0)</f>
        <v>0</v>
      </c>
      <c r="X2501" s="4">
        <f>IFERROR(VLOOKUP(B2501,'eschools 16'!$A$2:$F$25,6,FALSE),1)</f>
        <v>1</v>
      </c>
      <c r="Y2501" s="1">
        <f t="shared" si="195"/>
        <v>0</v>
      </c>
      <c r="Z2501" s="1">
        <f t="shared" si="196"/>
        <v>0</v>
      </c>
      <c r="AA2501" s="31">
        <f>IFERROR(VLOOKUP(C2501,'eindex _tget pp '!$A$4:$G$615,7,FALSE),0)</f>
        <v>0</v>
      </c>
      <c r="AB2501" s="1">
        <f>VLOOKUP(A2501,'ADM Details FY17'!$A$3:$AB$3515,28,FALSE)</f>
        <v>0</v>
      </c>
      <c r="AC2501" s="1">
        <f t="shared" si="197"/>
        <v>0</v>
      </c>
      <c r="AD2501" s="1">
        <f t="shared" si="198"/>
        <v>0</v>
      </c>
      <c r="AE2501" s="1">
        <f t="shared" si="199"/>
        <v>0</v>
      </c>
    </row>
    <row r="2502" spans="1:31" x14ac:dyDescent="0.25">
      <c r="A2502" t="str">
        <f>B2502&amp;"-"&amp;COUNTIF($B$3:B2502,B2502)</f>
        <v>623-44</v>
      </c>
      <c r="B2502">
        <v>623</v>
      </c>
      <c r="C2502" s="18">
        <f>VLOOKUP(A2502,'ADM Details FY17'!$A$3:$D$3515,4,FALSE)</f>
        <v>0</v>
      </c>
      <c r="D2502" s="1">
        <f>VLOOKUP(A2502,'ADM Details FY17'!$A$3:$E$3515,5,FALSE)</f>
        <v>0</v>
      </c>
      <c r="E2502" s="1">
        <f>VLOOKUP(A2502,'ADM Details FY17'!$A$3:$F$3515,6,FALSE)</f>
        <v>0</v>
      </c>
      <c r="F2502" s="1">
        <f>VLOOKUP(A2502,'ADM Details FY17'!$A$3:$G$3515,7,FALSE)</f>
        <v>0</v>
      </c>
      <c r="G2502" s="1">
        <f>VLOOKUP(A2502,'ADM Details FY17'!$A$3:$H$3515,8,FALSE)</f>
        <v>0</v>
      </c>
      <c r="H2502" s="1">
        <f>VLOOKUP(A2502,'ADM Details FY17'!$A$3:$I$3515,9,FALSE)</f>
        <v>0</v>
      </c>
      <c r="I2502" s="1">
        <f>VLOOKUP(A2502,'ADM Details FY17'!$A$3:$J$3517,10,FALSE)</f>
        <v>0</v>
      </c>
      <c r="J2502" s="1">
        <f>VLOOKUP(A2502,'ADM Details FY17'!$A$3:$K$3515,11,FALSE)</f>
        <v>0</v>
      </c>
      <c r="K2502" s="1">
        <f>VLOOKUP(A2502,'ADM Details FY17'!$A$3:$M$3515,13,FALSE)</f>
        <v>0</v>
      </c>
      <c r="L2502" s="1">
        <f>VLOOKUP(A2502,'ADM Details FY17'!$A$3:$O$3515,15,FALSE)</f>
        <v>0</v>
      </c>
      <c r="M2502" s="1">
        <f>VLOOKUP(A2502,'ADM Details FY17'!$A$3:$P$3515,16,FALSE)</f>
        <v>0</v>
      </c>
      <c r="N2502" s="1">
        <f>VLOOKUP(A2502,'ADM Details FY17'!$A$3:$Q$3515,17,FALSE)</f>
        <v>0</v>
      </c>
      <c r="O2502" s="1">
        <f>VLOOKUP(A2502,'ADM Details FY17'!$A$3:$S$3515,19,FALSE)</f>
        <v>0</v>
      </c>
      <c r="P2502" s="1">
        <f>VLOOKUP(A2502,'ADM Details FY17'!$A$3:$U$3515,21,FALSE)</f>
        <v>0</v>
      </c>
      <c r="Q2502" s="1">
        <f>VLOOKUP(A2502,'ADM Details FY17'!$A$3:$V$3515,22,FALSE)</f>
        <v>0</v>
      </c>
      <c r="R2502" s="1">
        <f>VLOOKUP(A2502,'ADM Details FY17'!$A$3:$W$3515,23,FALSE)</f>
        <v>0</v>
      </c>
      <c r="S2502" s="1">
        <f>VLOOKUP(A2502,'ADM Details FY17'!$A$3:$X$3515,24,FALSE)</f>
        <v>0</v>
      </c>
      <c r="T2502" s="1">
        <f>VLOOKUP(A2502,'ADM Details FY17'!$A$3:$Y$3515,25,FALSE)</f>
        <v>0</v>
      </c>
      <c r="U2502" s="1">
        <f>VLOOKUP(A2502,'ADM Details FY17'!$A$3:$AA$3515,27,FALSE)</f>
        <v>0</v>
      </c>
      <c r="V2502" s="1">
        <f>IFERROR(VLOOKUP(C2502,'eindex _tget pp '!$A$4:$E$615,5,FALSE),0)</f>
        <v>0</v>
      </c>
      <c r="W2502" s="31">
        <f>IFERROR(VLOOKUP(C2502,'eindex _tget pp '!$A$4:$F$615,6,FALSE),0)</f>
        <v>0</v>
      </c>
      <c r="X2502" s="4">
        <f>IFERROR(VLOOKUP(B2502,'eschools 16'!$A$2:$F$25,6,FALSE),1)</f>
        <v>1</v>
      </c>
      <c r="Y2502" s="1">
        <f t="shared" si="195"/>
        <v>0</v>
      </c>
      <c r="Z2502" s="1">
        <f t="shared" si="196"/>
        <v>0</v>
      </c>
      <c r="AA2502" s="31">
        <f>IFERROR(VLOOKUP(C2502,'eindex _tget pp '!$A$4:$G$615,7,FALSE),0)</f>
        <v>0</v>
      </c>
      <c r="AB2502" s="1">
        <f>VLOOKUP(A2502,'ADM Details FY17'!$A$3:$AB$3515,28,FALSE)</f>
        <v>0</v>
      </c>
      <c r="AC2502" s="1">
        <f t="shared" si="197"/>
        <v>0</v>
      </c>
      <c r="AD2502" s="1">
        <f t="shared" si="198"/>
        <v>0</v>
      </c>
      <c r="AE2502" s="1">
        <f t="shared" si="199"/>
        <v>0</v>
      </c>
    </row>
    <row r="2503" spans="1:31" x14ac:dyDescent="0.25">
      <c r="A2503" t="str">
        <f>B2503&amp;"-"&amp;COUNTIF($B$3:B2503,B2503)</f>
        <v>629-1</v>
      </c>
      <c r="B2503">
        <v>629</v>
      </c>
      <c r="C2503" s="18">
        <f>VLOOKUP(A2503,'ADM Details FY17'!$A$3:$D$3515,4,FALSE)</f>
        <v>47167</v>
      </c>
      <c r="D2503" s="1">
        <f>VLOOKUP(A2503,'ADM Details FY17'!$A$3:$E$3515,5,FALSE)</f>
        <v>1</v>
      </c>
      <c r="E2503" s="1">
        <f>VLOOKUP(A2503,'ADM Details FY17'!$A$3:$F$3515,6,FALSE)</f>
        <v>0</v>
      </c>
      <c r="F2503" s="1">
        <f>VLOOKUP(A2503,'ADM Details FY17'!$A$3:$G$3515,7,FALSE)</f>
        <v>0</v>
      </c>
      <c r="G2503" s="1">
        <f>VLOOKUP(A2503,'ADM Details FY17'!$A$3:$H$3515,8,FALSE)</f>
        <v>0</v>
      </c>
      <c r="H2503" s="1">
        <f>VLOOKUP(A2503,'ADM Details FY17'!$A$3:$I$3515,9,FALSE)</f>
        <v>0</v>
      </c>
      <c r="I2503" s="1">
        <f>VLOOKUP(A2503,'ADM Details FY17'!$A$3:$J$3517,10,FALSE)</f>
        <v>0</v>
      </c>
      <c r="J2503" s="1">
        <f>VLOOKUP(A2503,'ADM Details FY17'!$A$3:$K$3515,11,FALSE)</f>
        <v>0.83</v>
      </c>
      <c r="K2503" s="1">
        <f>VLOOKUP(A2503,'ADM Details FY17'!$A$3:$M$3515,13,FALSE)</f>
        <v>1</v>
      </c>
      <c r="L2503" s="1">
        <f>VLOOKUP(A2503,'ADM Details FY17'!$A$3:$O$3515,15,FALSE)</f>
        <v>0</v>
      </c>
      <c r="M2503" s="1">
        <f>VLOOKUP(A2503,'ADM Details FY17'!$A$3:$P$3515,16,FALSE)</f>
        <v>0</v>
      </c>
      <c r="N2503" s="1">
        <f>VLOOKUP(A2503,'ADM Details FY17'!$A$3:$Q$3515,17,FALSE)</f>
        <v>0</v>
      </c>
      <c r="O2503" s="1">
        <f>VLOOKUP(A2503,'ADM Details FY17'!$A$3:$S$3515,19,FALSE)</f>
        <v>0</v>
      </c>
      <c r="P2503" s="1">
        <f>VLOOKUP(A2503,'ADM Details FY17'!$A$3:$U$3515,21,FALSE)</f>
        <v>0</v>
      </c>
      <c r="Q2503" s="1">
        <f>VLOOKUP(A2503,'ADM Details FY17'!$A$3:$V$3515,22,FALSE)</f>
        <v>0</v>
      </c>
      <c r="R2503" s="1">
        <f>VLOOKUP(A2503,'ADM Details FY17'!$A$3:$W$3515,23,FALSE)</f>
        <v>0</v>
      </c>
      <c r="S2503" s="1">
        <f>VLOOKUP(A2503,'ADM Details FY17'!$A$3:$X$3515,24,FALSE)</f>
        <v>0</v>
      </c>
      <c r="T2503" s="1">
        <f>VLOOKUP(A2503,'ADM Details FY17'!$A$3:$Y$3515,25,FALSE)</f>
        <v>0</v>
      </c>
      <c r="U2503" s="1">
        <f>VLOOKUP(A2503,'ADM Details FY17'!$A$3:$AA$3515,27,FALSE)</f>
        <v>0</v>
      </c>
      <c r="V2503" s="1">
        <f>IFERROR(VLOOKUP(C2503,'eindex _tget pp '!$A$4:$E$615,5,FALSE),0)</f>
        <v>0</v>
      </c>
      <c r="W2503" s="31">
        <f>IFERROR(VLOOKUP(C2503,'eindex _tget pp '!$A$4:$F$615,6,FALSE),0)</f>
        <v>0.31605706059999999</v>
      </c>
      <c r="X2503" s="4">
        <f>IFERROR(VLOOKUP(B2503,'eschools 16'!$A$2:$F$25,6,FALSE),1)</f>
        <v>1</v>
      </c>
      <c r="Y2503" s="1">
        <f t="shared" si="195"/>
        <v>0</v>
      </c>
      <c r="Z2503" s="1">
        <f t="shared" si="196"/>
        <v>85.97</v>
      </c>
      <c r="AA2503" s="31">
        <f>IFERROR(VLOOKUP(C2503,'eindex _tget pp '!$A$4:$G$615,7,FALSE),0)</f>
        <v>0.19304649400000001</v>
      </c>
      <c r="AB2503" s="1">
        <f>VLOOKUP(A2503,'ADM Details FY17'!$A$3:$AB$3515,28,FALSE)</f>
        <v>0</v>
      </c>
      <c r="AC2503" s="1">
        <f t="shared" si="197"/>
        <v>0</v>
      </c>
      <c r="AD2503" s="1">
        <f t="shared" si="198"/>
        <v>1</v>
      </c>
      <c r="AE2503" s="1">
        <f t="shared" si="199"/>
        <v>150</v>
      </c>
    </row>
    <row r="2504" spans="1:31" x14ac:dyDescent="0.25">
      <c r="A2504" t="str">
        <f>B2504&amp;"-"&amp;COUNTIF($B$3:B2504,B2504)</f>
        <v>629-2</v>
      </c>
      <c r="B2504">
        <v>629</v>
      </c>
      <c r="C2504" s="18">
        <f>VLOOKUP(A2504,'ADM Details FY17'!$A$3:$D$3515,4,FALSE)</f>
        <v>47183</v>
      </c>
      <c r="D2504" s="1">
        <f>VLOOKUP(A2504,'ADM Details FY17'!$A$3:$E$3515,5,FALSE)</f>
        <v>1.58</v>
      </c>
      <c r="E2504" s="1">
        <f>VLOOKUP(A2504,'ADM Details FY17'!$A$3:$F$3515,6,FALSE)</f>
        <v>0</v>
      </c>
      <c r="F2504" s="1">
        <f>VLOOKUP(A2504,'ADM Details FY17'!$A$3:$G$3515,7,FALSE)</f>
        <v>1</v>
      </c>
      <c r="G2504" s="1">
        <f>VLOOKUP(A2504,'ADM Details FY17'!$A$3:$H$3515,8,FALSE)</f>
        <v>0</v>
      </c>
      <c r="H2504" s="1">
        <f>VLOOKUP(A2504,'ADM Details FY17'!$A$3:$I$3515,9,FALSE)</f>
        <v>0</v>
      </c>
      <c r="I2504" s="1">
        <f>VLOOKUP(A2504,'ADM Details FY17'!$A$3:$J$3517,10,FALSE)</f>
        <v>0</v>
      </c>
      <c r="J2504" s="1">
        <f>VLOOKUP(A2504,'ADM Details FY17'!$A$3:$K$3515,11,FALSE)</f>
        <v>0</v>
      </c>
      <c r="K2504" s="1">
        <f>VLOOKUP(A2504,'ADM Details FY17'!$A$3:$M$3515,13,FALSE)</f>
        <v>1.58</v>
      </c>
      <c r="L2504" s="1">
        <f>VLOOKUP(A2504,'ADM Details FY17'!$A$3:$O$3515,15,FALSE)</f>
        <v>0</v>
      </c>
      <c r="M2504" s="1">
        <f>VLOOKUP(A2504,'ADM Details FY17'!$A$3:$P$3515,16,FALSE)</f>
        <v>0</v>
      </c>
      <c r="N2504" s="1">
        <f>VLOOKUP(A2504,'ADM Details FY17'!$A$3:$Q$3515,17,FALSE)</f>
        <v>0</v>
      </c>
      <c r="O2504" s="1">
        <f>VLOOKUP(A2504,'ADM Details FY17'!$A$3:$S$3515,19,FALSE)</f>
        <v>1</v>
      </c>
      <c r="P2504" s="1">
        <f>VLOOKUP(A2504,'ADM Details FY17'!$A$3:$U$3515,21,FALSE)</f>
        <v>0</v>
      </c>
      <c r="Q2504" s="1">
        <f>VLOOKUP(A2504,'ADM Details FY17'!$A$3:$V$3515,22,FALSE)</f>
        <v>0</v>
      </c>
      <c r="R2504" s="1">
        <f>VLOOKUP(A2504,'ADM Details FY17'!$A$3:$W$3515,23,FALSE)</f>
        <v>0</v>
      </c>
      <c r="S2504" s="1">
        <f>VLOOKUP(A2504,'ADM Details FY17'!$A$3:$X$3515,24,FALSE)</f>
        <v>0</v>
      </c>
      <c r="T2504" s="1">
        <f>VLOOKUP(A2504,'ADM Details FY17'!$A$3:$Y$3515,25,FALSE)</f>
        <v>0</v>
      </c>
      <c r="U2504" s="1">
        <f>VLOOKUP(A2504,'ADM Details FY17'!$A$3:$AA$3515,27,FALSE)</f>
        <v>0</v>
      </c>
      <c r="V2504" s="1">
        <f>IFERROR(VLOOKUP(C2504,'eindex _tget pp '!$A$4:$E$615,5,FALSE),0)</f>
        <v>0</v>
      </c>
      <c r="W2504" s="31">
        <f>IFERROR(VLOOKUP(C2504,'eindex _tget pp '!$A$4:$F$615,6,FALSE),0)</f>
        <v>0.1233459631</v>
      </c>
      <c r="X2504" s="4">
        <f>IFERROR(VLOOKUP(B2504,'eschools 16'!$A$2:$F$25,6,FALSE),1)</f>
        <v>1</v>
      </c>
      <c r="Y2504" s="1">
        <f t="shared" si="195"/>
        <v>0</v>
      </c>
      <c r="Z2504" s="1">
        <f t="shared" si="196"/>
        <v>53.01</v>
      </c>
      <c r="AA2504" s="31">
        <f>IFERROR(VLOOKUP(C2504,'eindex _tget pp '!$A$4:$G$615,7,FALSE),0)</f>
        <v>0.21191821</v>
      </c>
      <c r="AB2504" s="1">
        <f>VLOOKUP(A2504,'ADM Details FY17'!$A$3:$AB$3515,28,FALSE)</f>
        <v>0</v>
      </c>
      <c r="AC2504" s="1">
        <f t="shared" si="197"/>
        <v>0</v>
      </c>
      <c r="AD2504" s="1">
        <f t="shared" si="198"/>
        <v>1.58</v>
      </c>
      <c r="AE2504" s="1">
        <f t="shared" si="199"/>
        <v>237</v>
      </c>
    </row>
    <row r="2505" spans="1:31" x14ac:dyDescent="0.25">
      <c r="A2505" t="str">
        <f>B2505&amp;"-"&amp;COUNTIF($B$3:B2505,B2505)</f>
        <v>629-3</v>
      </c>
      <c r="B2505">
        <v>629</v>
      </c>
      <c r="C2505" s="18">
        <f>VLOOKUP(A2505,'ADM Details FY17'!$A$3:$D$3515,4,FALSE)</f>
        <v>43950</v>
      </c>
      <c r="D2505" s="1">
        <f>VLOOKUP(A2505,'ADM Details FY17'!$A$3:$E$3515,5,FALSE)</f>
        <v>2</v>
      </c>
      <c r="E2505" s="1">
        <f>VLOOKUP(A2505,'ADM Details FY17'!$A$3:$F$3515,6,FALSE)</f>
        <v>0</v>
      </c>
      <c r="F2505" s="1">
        <f>VLOOKUP(A2505,'ADM Details FY17'!$A$3:$G$3515,7,FALSE)</f>
        <v>0</v>
      </c>
      <c r="G2505" s="1">
        <f>VLOOKUP(A2505,'ADM Details FY17'!$A$3:$H$3515,8,FALSE)</f>
        <v>0</v>
      </c>
      <c r="H2505" s="1">
        <f>VLOOKUP(A2505,'ADM Details FY17'!$A$3:$I$3515,9,FALSE)</f>
        <v>0</v>
      </c>
      <c r="I2505" s="1">
        <f>VLOOKUP(A2505,'ADM Details FY17'!$A$3:$J$3517,10,FALSE)</f>
        <v>0</v>
      </c>
      <c r="J2505" s="1">
        <f>VLOOKUP(A2505,'ADM Details FY17'!$A$3:$K$3515,11,FALSE)</f>
        <v>2</v>
      </c>
      <c r="K2505" s="1">
        <f>VLOOKUP(A2505,'ADM Details FY17'!$A$3:$M$3515,13,FALSE)</f>
        <v>2</v>
      </c>
      <c r="L2505" s="1">
        <f>VLOOKUP(A2505,'ADM Details FY17'!$A$3:$O$3515,15,FALSE)</f>
        <v>0</v>
      </c>
      <c r="M2505" s="1">
        <f>VLOOKUP(A2505,'ADM Details FY17'!$A$3:$P$3515,16,FALSE)</f>
        <v>0</v>
      </c>
      <c r="N2505" s="1">
        <f>VLOOKUP(A2505,'ADM Details FY17'!$A$3:$Q$3515,17,FALSE)</f>
        <v>0</v>
      </c>
      <c r="O2505" s="1">
        <f>VLOOKUP(A2505,'ADM Details FY17'!$A$3:$S$3515,19,FALSE)</f>
        <v>0</v>
      </c>
      <c r="P2505" s="1">
        <f>VLOOKUP(A2505,'ADM Details FY17'!$A$3:$U$3515,21,FALSE)</f>
        <v>0</v>
      </c>
      <c r="Q2505" s="1">
        <f>VLOOKUP(A2505,'ADM Details FY17'!$A$3:$V$3515,22,FALSE)</f>
        <v>0</v>
      </c>
      <c r="R2505" s="1">
        <f>VLOOKUP(A2505,'ADM Details FY17'!$A$3:$W$3515,23,FALSE)</f>
        <v>0</v>
      </c>
      <c r="S2505" s="1">
        <f>VLOOKUP(A2505,'ADM Details FY17'!$A$3:$X$3515,24,FALSE)</f>
        <v>0</v>
      </c>
      <c r="T2505" s="1">
        <f>VLOOKUP(A2505,'ADM Details FY17'!$A$3:$Y$3515,25,FALSE)</f>
        <v>0</v>
      </c>
      <c r="U2505" s="1">
        <f>VLOOKUP(A2505,'ADM Details FY17'!$A$3:$AA$3515,27,FALSE)</f>
        <v>0</v>
      </c>
      <c r="V2505" s="1">
        <f>IFERROR(VLOOKUP(C2505,'eindex _tget pp '!$A$4:$E$615,5,FALSE),0)</f>
        <v>1071.5962627888343</v>
      </c>
      <c r="W2505" s="31">
        <f>IFERROR(VLOOKUP(C2505,'eindex _tget pp '!$A$4:$F$615,6,FALSE),0)</f>
        <v>2.2047811682999998</v>
      </c>
      <c r="X2505" s="4">
        <f>IFERROR(VLOOKUP(B2505,'eschools 16'!$A$2:$F$25,6,FALSE),1)</f>
        <v>1</v>
      </c>
      <c r="Y2505" s="1">
        <f t="shared" si="195"/>
        <v>535.79999999999995</v>
      </c>
      <c r="Z2505" s="1">
        <f t="shared" si="196"/>
        <v>1199.4000000000001</v>
      </c>
      <c r="AA2505" s="31">
        <f>IFERROR(VLOOKUP(C2505,'eindex _tget pp '!$A$4:$G$615,7,FALSE),0)</f>
        <v>0.74142154400000004</v>
      </c>
      <c r="AB2505" s="1">
        <f>VLOOKUP(A2505,'ADM Details FY17'!$A$3:$AB$3515,28,FALSE)</f>
        <v>0</v>
      </c>
      <c r="AC2505" s="1">
        <f t="shared" si="197"/>
        <v>0</v>
      </c>
      <c r="AD2505" s="1">
        <f t="shared" si="198"/>
        <v>2</v>
      </c>
      <c r="AE2505" s="1">
        <f t="shared" si="199"/>
        <v>300</v>
      </c>
    </row>
    <row r="2506" spans="1:31" x14ac:dyDescent="0.25">
      <c r="A2506" t="str">
        <f>B2506&amp;"-"&amp;COUNTIF($B$3:B2506,B2506)</f>
        <v>629-4</v>
      </c>
      <c r="B2506">
        <v>629</v>
      </c>
      <c r="C2506" s="18">
        <f>VLOOKUP(A2506,'ADM Details FY17'!$A$3:$D$3515,4,FALSE)</f>
        <v>45369</v>
      </c>
      <c r="D2506" s="1">
        <f>VLOOKUP(A2506,'ADM Details FY17'!$A$3:$E$3515,5,FALSE)</f>
        <v>3</v>
      </c>
      <c r="E2506" s="1">
        <f>VLOOKUP(A2506,'ADM Details FY17'!$A$3:$F$3515,6,FALSE)</f>
        <v>0</v>
      </c>
      <c r="F2506" s="1">
        <f>VLOOKUP(A2506,'ADM Details FY17'!$A$3:$G$3515,7,FALSE)</f>
        <v>0</v>
      </c>
      <c r="G2506" s="1">
        <f>VLOOKUP(A2506,'ADM Details FY17'!$A$3:$H$3515,8,FALSE)</f>
        <v>3</v>
      </c>
      <c r="H2506" s="1">
        <f>VLOOKUP(A2506,'ADM Details FY17'!$A$3:$I$3515,9,FALSE)</f>
        <v>0</v>
      </c>
      <c r="I2506" s="1">
        <f>VLOOKUP(A2506,'ADM Details FY17'!$A$3:$J$3517,10,FALSE)</f>
        <v>0</v>
      </c>
      <c r="J2506" s="1">
        <f>VLOOKUP(A2506,'ADM Details FY17'!$A$3:$K$3515,11,FALSE)</f>
        <v>0</v>
      </c>
      <c r="K2506" s="1">
        <f>VLOOKUP(A2506,'ADM Details FY17'!$A$3:$M$3515,13,FALSE)</f>
        <v>3</v>
      </c>
      <c r="L2506" s="1">
        <f>VLOOKUP(A2506,'ADM Details FY17'!$A$3:$O$3515,15,FALSE)</f>
        <v>0</v>
      </c>
      <c r="M2506" s="1">
        <f>VLOOKUP(A2506,'ADM Details FY17'!$A$3:$P$3515,16,FALSE)</f>
        <v>0</v>
      </c>
      <c r="N2506" s="1">
        <f>VLOOKUP(A2506,'ADM Details FY17'!$A$3:$Q$3515,17,FALSE)</f>
        <v>0</v>
      </c>
      <c r="O2506" s="1">
        <f>VLOOKUP(A2506,'ADM Details FY17'!$A$3:$S$3515,19,FALSE)</f>
        <v>0</v>
      </c>
      <c r="P2506" s="1">
        <f>VLOOKUP(A2506,'ADM Details FY17'!$A$3:$U$3515,21,FALSE)</f>
        <v>0</v>
      </c>
      <c r="Q2506" s="1">
        <f>VLOOKUP(A2506,'ADM Details FY17'!$A$3:$V$3515,22,FALSE)</f>
        <v>0</v>
      </c>
      <c r="R2506" s="1">
        <f>VLOOKUP(A2506,'ADM Details FY17'!$A$3:$W$3515,23,FALSE)</f>
        <v>0</v>
      </c>
      <c r="S2506" s="1">
        <f>VLOOKUP(A2506,'ADM Details FY17'!$A$3:$X$3515,24,FALSE)</f>
        <v>0</v>
      </c>
      <c r="T2506" s="1">
        <f>VLOOKUP(A2506,'ADM Details FY17'!$A$3:$Y$3515,25,FALSE)</f>
        <v>0</v>
      </c>
      <c r="U2506" s="1">
        <f>VLOOKUP(A2506,'ADM Details FY17'!$A$3:$AA$3515,27,FALSE)</f>
        <v>0</v>
      </c>
      <c r="V2506" s="1">
        <f>IFERROR(VLOOKUP(C2506,'eindex _tget pp '!$A$4:$E$615,5,FALSE),0)</f>
        <v>365.2724787285689</v>
      </c>
      <c r="W2506" s="31">
        <f>IFERROR(VLOOKUP(C2506,'eindex _tget pp '!$A$4:$F$615,6,FALSE),0)</f>
        <v>1.16238153E-2</v>
      </c>
      <c r="X2506" s="4">
        <f>IFERROR(VLOOKUP(B2506,'eschools 16'!$A$2:$F$25,6,FALSE),1)</f>
        <v>1</v>
      </c>
      <c r="Y2506" s="1">
        <f t="shared" si="195"/>
        <v>273.95</v>
      </c>
      <c r="Z2506" s="1">
        <f t="shared" si="196"/>
        <v>9.49</v>
      </c>
      <c r="AA2506" s="31">
        <f>IFERROR(VLOOKUP(C2506,'eindex _tget pp '!$A$4:$G$615,7,FALSE),0)</f>
        <v>0.49732646800000002</v>
      </c>
      <c r="AB2506" s="1">
        <f>VLOOKUP(A2506,'ADM Details FY17'!$A$3:$AB$3515,28,FALSE)</f>
        <v>0</v>
      </c>
      <c r="AC2506" s="1">
        <f t="shared" si="197"/>
        <v>0</v>
      </c>
      <c r="AD2506" s="1">
        <f t="shared" si="198"/>
        <v>3</v>
      </c>
      <c r="AE2506" s="1">
        <f t="shared" si="199"/>
        <v>450</v>
      </c>
    </row>
    <row r="2507" spans="1:31" x14ac:dyDescent="0.25">
      <c r="A2507" t="str">
        <f>B2507&amp;"-"&amp;COUNTIF($B$3:B2507,B2507)</f>
        <v>629-5</v>
      </c>
      <c r="B2507">
        <v>629</v>
      </c>
      <c r="C2507" s="18">
        <f>VLOOKUP(A2507,'ADM Details FY17'!$A$3:$D$3515,4,FALSE)</f>
        <v>44057</v>
      </c>
      <c r="D2507" s="1">
        <f>VLOOKUP(A2507,'ADM Details FY17'!$A$3:$E$3515,5,FALSE)</f>
        <v>0.95</v>
      </c>
      <c r="E2507" s="1">
        <f>VLOOKUP(A2507,'ADM Details FY17'!$A$3:$F$3515,6,FALSE)</f>
        <v>0</v>
      </c>
      <c r="F2507" s="1">
        <f>VLOOKUP(A2507,'ADM Details FY17'!$A$3:$G$3515,7,FALSE)</f>
        <v>0.93</v>
      </c>
      <c r="G2507" s="1">
        <f>VLOOKUP(A2507,'ADM Details FY17'!$A$3:$H$3515,8,FALSE)</f>
        <v>0</v>
      </c>
      <c r="H2507" s="1">
        <f>VLOOKUP(A2507,'ADM Details FY17'!$A$3:$I$3515,9,FALSE)</f>
        <v>0</v>
      </c>
      <c r="I2507" s="1">
        <f>VLOOKUP(A2507,'ADM Details FY17'!$A$3:$J$3517,10,FALSE)</f>
        <v>0</v>
      </c>
      <c r="J2507" s="1">
        <f>VLOOKUP(A2507,'ADM Details FY17'!$A$3:$K$3515,11,FALSE)</f>
        <v>0</v>
      </c>
      <c r="K2507" s="1">
        <f>VLOOKUP(A2507,'ADM Details FY17'!$A$3:$M$3515,13,FALSE)</f>
        <v>0.95</v>
      </c>
      <c r="L2507" s="1">
        <f>VLOOKUP(A2507,'ADM Details FY17'!$A$3:$O$3515,15,FALSE)</f>
        <v>0</v>
      </c>
      <c r="M2507" s="1">
        <f>VLOOKUP(A2507,'ADM Details FY17'!$A$3:$P$3515,16,FALSE)</f>
        <v>0</v>
      </c>
      <c r="N2507" s="1">
        <f>VLOOKUP(A2507,'ADM Details FY17'!$A$3:$Q$3515,17,FALSE)</f>
        <v>0</v>
      </c>
      <c r="O2507" s="1">
        <f>VLOOKUP(A2507,'ADM Details FY17'!$A$3:$S$3515,19,FALSE)</f>
        <v>0</v>
      </c>
      <c r="P2507" s="1">
        <f>VLOOKUP(A2507,'ADM Details FY17'!$A$3:$U$3515,21,FALSE)</f>
        <v>0</v>
      </c>
      <c r="Q2507" s="1">
        <f>VLOOKUP(A2507,'ADM Details FY17'!$A$3:$V$3515,22,FALSE)</f>
        <v>0</v>
      </c>
      <c r="R2507" s="1">
        <f>VLOOKUP(A2507,'ADM Details FY17'!$A$3:$W$3515,23,FALSE)</f>
        <v>0</v>
      </c>
      <c r="S2507" s="1">
        <f>VLOOKUP(A2507,'ADM Details FY17'!$A$3:$X$3515,24,FALSE)</f>
        <v>0</v>
      </c>
      <c r="T2507" s="1">
        <f>VLOOKUP(A2507,'ADM Details FY17'!$A$3:$Y$3515,25,FALSE)</f>
        <v>0</v>
      </c>
      <c r="U2507" s="1">
        <f>VLOOKUP(A2507,'ADM Details FY17'!$A$3:$AA$3515,27,FALSE)</f>
        <v>0</v>
      </c>
      <c r="V2507" s="1">
        <f>IFERROR(VLOOKUP(C2507,'eindex _tget pp '!$A$4:$E$615,5,FALSE),0)</f>
        <v>297.07131574615016</v>
      </c>
      <c r="W2507" s="31">
        <f>IFERROR(VLOOKUP(C2507,'eindex _tget pp '!$A$4:$F$615,6,FALSE),0)</f>
        <v>1.1020732274</v>
      </c>
      <c r="X2507" s="4">
        <f>IFERROR(VLOOKUP(B2507,'eschools 16'!$A$2:$F$25,6,FALSE),1)</f>
        <v>1</v>
      </c>
      <c r="Y2507" s="1">
        <f t="shared" si="195"/>
        <v>70.55</v>
      </c>
      <c r="Z2507" s="1">
        <f t="shared" si="196"/>
        <v>284.77999999999997</v>
      </c>
      <c r="AA2507" s="31">
        <f>IFERROR(VLOOKUP(C2507,'eindex _tget pp '!$A$4:$G$615,7,FALSE),0)</f>
        <v>0.45942944099999999</v>
      </c>
      <c r="AB2507" s="1">
        <f>VLOOKUP(A2507,'ADM Details FY17'!$A$3:$AB$3515,28,FALSE)</f>
        <v>0</v>
      </c>
      <c r="AC2507" s="1">
        <f t="shared" si="197"/>
        <v>0</v>
      </c>
      <c r="AD2507" s="1">
        <f t="shared" si="198"/>
        <v>0.95</v>
      </c>
      <c r="AE2507" s="1">
        <f t="shared" si="199"/>
        <v>142.5</v>
      </c>
    </row>
    <row r="2508" spans="1:31" x14ac:dyDescent="0.25">
      <c r="A2508" t="str">
        <f>B2508&amp;"-"&amp;COUNTIF($B$3:B2508,B2508)</f>
        <v>629-6</v>
      </c>
      <c r="B2508">
        <v>629</v>
      </c>
      <c r="C2508" s="18">
        <f>VLOOKUP(A2508,'ADM Details FY17'!$A$3:$D$3515,4,FALSE)</f>
        <v>47886</v>
      </c>
      <c r="D2508" s="1">
        <f>VLOOKUP(A2508,'ADM Details FY17'!$A$3:$E$3515,5,FALSE)</f>
        <v>11.35</v>
      </c>
      <c r="E2508" s="1">
        <f>VLOOKUP(A2508,'ADM Details FY17'!$A$3:$F$3515,6,FALSE)</f>
        <v>0</v>
      </c>
      <c r="F2508" s="1">
        <f>VLOOKUP(A2508,'ADM Details FY17'!$A$3:$G$3515,7,FALSE)</f>
        <v>6.02</v>
      </c>
      <c r="G2508" s="1">
        <f>VLOOKUP(A2508,'ADM Details FY17'!$A$3:$H$3515,8,FALSE)</f>
        <v>0</v>
      </c>
      <c r="H2508" s="1">
        <f>VLOOKUP(A2508,'ADM Details FY17'!$A$3:$I$3515,9,FALSE)</f>
        <v>0</v>
      </c>
      <c r="I2508" s="1">
        <f>VLOOKUP(A2508,'ADM Details FY17'!$A$3:$J$3517,10,FALSE)</f>
        <v>0.23</v>
      </c>
      <c r="J2508" s="1">
        <f>VLOOKUP(A2508,'ADM Details FY17'!$A$3:$K$3515,11,FALSE)</f>
        <v>2.57</v>
      </c>
      <c r="K2508" s="1">
        <f>VLOOKUP(A2508,'ADM Details FY17'!$A$3:$M$3515,13,FALSE)</f>
        <v>11.35</v>
      </c>
      <c r="L2508" s="1">
        <f>VLOOKUP(A2508,'ADM Details FY17'!$A$3:$O$3515,15,FALSE)</f>
        <v>0</v>
      </c>
      <c r="M2508" s="1">
        <f>VLOOKUP(A2508,'ADM Details FY17'!$A$3:$P$3515,16,FALSE)</f>
        <v>0</v>
      </c>
      <c r="N2508" s="1">
        <f>VLOOKUP(A2508,'ADM Details FY17'!$A$3:$Q$3515,17,FALSE)</f>
        <v>0</v>
      </c>
      <c r="O2508" s="1">
        <f>VLOOKUP(A2508,'ADM Details FY17'!$A$3:$S$3515,19,FALSE)</f>
        <v>6.35</v>
      </c>
      <c r="P2508" s="1">
        <f>VLOOKUP(A2508,'ADM Details FY17'!$A$3:$U$3515,21,FALSE)</f>
        <v>0</v>
      </c>
      <c r="Q2508" s="1">
        <f>VLOOKUP(A2508,'ADM Details FY17'!$A$3:$V$3515,22,FALSE)</f>
        <v>0</v>
      </c>
      <c r="R2508" s="1">
        <f>VLOOKUP(A2508,'ADM Details FY17'!$A$3:$W$3515,23,FALSE)</f>
        <v>0</v>
      </c>
      <c r="S2508" s="1">
        <f>VLOOKUP(A2508,'ADM Details FY17'!$A$3:$X$3515,24,FALSE)</f>
        <v>0</v>
      </c>
      <c r="T2508" s="1">
        <f>VLOOKUP(A2508,'ADM Details FY17'!$A$3:$Y$3515,25,FALSE)</f>
        <v>0</v>
      </c>
      <c r="U2508" s="1">
        <f>VLOOKUP(A2508,'ADM Details FY17'!$A$3:$AA$3515,27,FALSE)</f>
        <v>0</v>
      </c>
      <c r="V2508" s="1">
        <f>IFERROR(VLOOKUP(C2508,'eindex _tget pp '!$A$4:$E$615,5,FALSE),0)</f>
        <v>389.61150001885864</v>
      </c>
      <c r="W2508" s="31">
        <f>IFERROR(VLOOKUP(C2508,'eindex _tget pp '!$A$4:$F$615,6,FALSE),0)</f>
        <v>0.91752770539999995</v>
      </c>
      <c r="X2508" s="4">
        <f>IFERROR(VLOOKUP(B2508,'eschools 16'!$A$2:$F$25,6,FALSE),1)</f>
        <v>1</v>
      </c>
      <c r="Y2508" s="1">
        <f t="shared" si="195"/>
        <v>1105.52</v>
      </c>
      <c r="Z2508" s="1">
        <f t="shared" si="196"/>
        <v>2832.59</v>
      </c>
      <c r="AA2508" s="31">
        <f>IFERROR(VLOOKUP(C2508,'eindex _tget pp '!$A$4:$G$615,7,FALSE),0)</f>
        <v>0.49879873000000002</v>
      </c>
      <c r="AB2508" s="1">
        <f>VLOOKUP(A2508,'ADM Details FY17'!$A$3:$AB$3515,28,FALSE)</f>
        <v>0</v>
      </c>
      <c r="AC2508" s="1">
        <f t="shared" si="197"/>
        <v>0</v>
      </c>
      <c r="AD2508" s="1">
        <f t="shared" si="198"/>
        <v>11.35</v>
      </c>
      <c r="AE2508" s="1">
        <f t="shared" si="199"/>
        <v>1702.5</v>
      </c>
    </row>
    <row r="2509" spans="1:31" x14ac:dyDescent="0.25">
      <c r="A2509" t="str">
        <f>B2509&amp;"-"&amp;COUNTIF($B$3:B2509,B2509)</f>
        <v>629-7</v>
      </c>
      <c r="B2509">
        <v>629</v>
      </c>
      <c r="C2509" s="18">
        <f>VLOOKUP(A2509,'ADM Details FY17'!$A$3:$D$3515,4,FALSE)</f>
        <v>45492</v>
      </c>
      <c r="D2509" s="1">
        <f>VLOOKUP(A2509,'ADM Details FY17'!$A$3:$E$3515,5,FALSE)</f>
        <v>1.61</v>
      </c>
      <c r="E2509" s="1">
        <f>VLOOKUP(A2509,'ADM Details FY17'!$A$3:$F$3515,6,FALSE)</f>
        <v>0</v>
      </c>
      <c r="F2509" s="1">
        <f>VLOOKUP(A2509,'ADM Details FY17'!$A$3:$G$3515,7,FALSE)</f>
        <v>0</v>
      </c>
      <c r="G2509" s="1">
        <f>VLOOKUP(A2509,'ADM Details FY17'!$A$3:$H$3515,8,FALSE)</f>
        <v>0</v>
      </c>
      <c r="H2509" s="1">
        <f>VLOOKUP(A2509,'ADM Details FY17'!$A$3:$I$3515,9,FALSE)</f>
        <v>0</v>
      </c>
      <c r="I2509" s="1">
        <f>VLOOKUP(A2509,'ADM Details FY17'!$A$3:$J$3517,10,FALSE)</f>
        <v>0</v>
      </c>
      <c r="J2509" s="1">
        <f>VLOOKUP(A2509,'ADM Details FY17'!$A$3:$K$3515,11,FALSE)</f>
        <v>1</v>
      </c>
      <c r="K2509" s="1">
        <f>VLOOKUP(A2509,'ADM Details FY17'!$A$3:$M$3515,13,FALSE)</f>
        <v>1.61</v>
      </c>
      <c r="L2509" s="1">
        <f>VLOOKUP(A2509,'ADM Details FY17'!$A$3:$O$3515,15,FALSE)</f>
        <v>0</v>
      </c>
      <c r="M2509" s="1">
        <f>VLOOKUP(A2509,'ADM Details FY17'!$A$3:$P$3515,16,FALSE)</f>
        <v>0</v>
      </c>
      <c r="N2509" s="1">
        <f>VLOOKUP(A2509,'ADM Details FY17'!$A$3:$Q$3515,17,FALSE)</f>
        <v>0</v>
      </c>
      <c r="O2509" s="1">
        <f>VLOOKUP(A2509,'ADM Details FY17'!$A$3:$S$3515,19,FALSE)</f>
        <v>0.61</v>
      </c>
      <c r="P2509" s="1">
        <f>VLOOKUP(A2509,'ADM Details FY17'!$A$3:$U$3515,21,FALSE)</f>
        <v>0</v>
      </c>
      <c r="Q2509" s="1">
        <f>VLOOKUP(A2509,'ADM Details FY17'!$A$3:$V$3515,22,FALSE)</f>
        <v>0</v>
      </c>
      <c r="R2509" s="1">
        <f>VLOOKUP(A2509,'ADM Details FY17'!$A$3:$W$3515,23,FALSE)</f>
        <v>0</v>
      </c>
      <c r="S2509" s="1">
        <f>VLOOKUP(A2509,'ADM Details FY17'!$A$3:$X$3515,24,FALSE)</f>
        <v>0</v>
      </c>
      <c r="T2509" s="1">
        <f>VLOOKUP(A2509,'ADM Details FY17'!$A$3:$Y$3515,25,FALSE)</f>
        <v>0</v>
      </c>
      <c r="U2509" s="1">
        <f>VLOOKUP(A2509,'ADM Details FY17'!$A$3:$AA$3515,27,FALSE)</f>
        <v>0</v>
      </c>
      <c r="V2509" s="1">
        <f>IFERROR(VLOOKUP(C2509,'eindex _tget pp '!$A$4:$E$615,5,FALSE),0)</f>
        <v>0</v>
      </c>
      <c r="W2509" s="31">
        <f>IFERROR(VLOOKUP(C2509,'eindex _tget pp '!$A$4:$F$615,6,FALSE),0)</f>
        <v>0.46750882760000001</v>
      </c>
      <c r="X2509" s="4">
        <f>IFERROR(VLOOKUP(B2509,'eschools 16'!$A$2:$F$25,6,FALSE),1)</f>
        <v>1</v>
      </c>
      <c r="Y2509" s="1">
        <f t="shared" si="195"/>
        <v>0</v>
      </c>
      <c r="Z2509" s="1">
        <f t="shared" si="196"/>
        <v>204.73</v>
      </c>
      <c r="AA2509" s="31">
        <f>IFERROR(VLOOKUP(C2509,'eindex _tget pp '!$A$4:$G$615,7,FALSE),0)</f>
        <v>0.23046270999999999</v>
      </c>
      <c r="AB2509" s="1">
        <f>VLOOKUP(A2509,'ADM Details FY17'!$A$3:$AB$3515,28,FALSE)</f>
        <v>0</v>
      </c>
      <c r="AC2509" s="1">
        <f t="shared" si="197"/>
        <v>0</v>
      </c>
      <c r="AD2509" s="1">
        <f t="shared" si="198"/>
        <v>1.61</v>
      </c>
      <c r="AE2509" s="1">
        <f t="shared" si="199"/>
        <v>241.50000000000003</v>
      </c>
    </row>
    <row r="2510" spans="1:31" x14ac:dyDescent="0.25">
      <c r="A2510" t="str">
        <f>B2510&amp;"-"&amp;COUNTIF($B$3:B2510,B2510)</f>
        <v>629-8</v>
      </c>
      <c r="B2510">
        <v>629</v>
      </c>
      <c r="C2510" s="18">
        <f>VLOOKUP(A2510,'ADM Details FY17'!$A$3:$D$3515,4,FALSE)</f>
        <v>44628</v>
      </c>
      <c r="D2510" s="1">
        <f>VLOOKUP(A2510,'ADM Details FY17'!$A$3:$E$3515,5,FALSE)</f>
        <v>26.87</v>
      </c>
      <c r="E2510" s="1">
        <f>VLOOKUP(A2510,'ADM Details FY17'!$A$3:$F$3515,6,FALSE)</f>
        <v>0</v>
      </c>
      <c r="F2510" s="1">
        <f>VLOOKUP(A2510,'ADM Details FY17'!$A$3:$G$3515,7,FALSE)</f>
        <v>12.92</v>
      </c>
      <c r="G2510" s="1">
        <f>VLOOKUP(A2510,'ADM Details FY17'!$A$3:$H$3515,8,FALSE)</f>
        <v>7.44</v>
      </c>
      <c r="H2510" s="1">
        <f>VLOOKUP(A2510,'ADM Details FY17'!$A$3:$I$3515,9,FALSE)</f>
        <v>0</v>
      </c>
      <c r="I2510" s="1">
        <f>VLOOKUP(A2510,'ADM Details FY17'!$A$3:$J$3517,10,FALSE)</f>
        <v>0</v>
      </c>
      <c r="J2510" s="1">
        <f>VLOOKUP(A2510,'ADM Details FY17'!$A$3:$K$3515,11,FALSE)</f>
        <v>3</v>
      </c>
      <c r="K2510" s="1">
        <f>VLOOKUP(A2510,'ADM Details FY17'!$A$3:$M$3515,13,FALSE)</f>
        <v>26.87</v>
      </c>
      <c r="L2510" s="1">
        <f>VLOOKUP(A2510,'ADM Details FY17'!$A$3:$O$3515,15,FALSE)</f>
        <v>0</v>
      </c>
      <c r="M2510" s="1">
        <f>VLOOKUP(A2510,'ADM Details FY17'!$A$3:$P$3515,16,FALSE)</f>
        <v>0</v>
      </c>
      <c r="N2510" s="1">
        <f>VLOOKUP(A2510,'ADM Details FY17'!$A$3:$Q$3515,17,FALSE)</f>
        <v>0</v>
      </c>
      <c r="O2510" s="1">
        <f>VLOOKUP(A2510,'ADM Details FY17'!$A$3:$S$3515,19,FALSE)</f>
        <v>12.86</v>
      </c>
      <c r="P2510" s="1">
        <f>VLOOKUP(A2510,'ADM Details FY17'!$A$3:$U$3515,21,FALSE)</f>
        <v>0</v>
      </c>
      <c r="Q2510" s="1">
        <f>VLOOKUP(A2510,'ADM Details FY17'!$A$3:$V$3515,22,FALSE)</f>
        <v>0</v>
      </c>
      <c r="R2510" s="1">
        <f>VLOOKUP(A2510,'ADM Details FY17'!$A$3:$W$3515,23,FALSE)</f>
        <v>0</v>
      </c>
      <c r="S2510" s="1">
        <f>VLOOKUP(A2510,'ADM Details FY17'!$A$3:$X$3515,24,FALSE)</f>
        <v>0</v>
      </c>
      <c r="T2510" s="1">
        <f>VLOOKUP(A2510,'ADM Details FY17'!$A$3:$Y$3515,25,FALSE)</f>
        <v>0</v>
      </c>
      <c r="U2510" s="1">
        <f>VLOOKUP(A2510,'ADM Details FY17'!$A$3:$AA$3515,27,FALSE)</f>
        <v>0</v>
      </c>
      <c r="V2510" s="1">
        <f>IFERROR(VLOOKUP(C2510,'eindex _tget pp '!$A$4:$E$615,5,FALSE),0)</f>
        <v>1995.9066048984539</v>
      </c>
      <c r="W2510" s="31">
        <f>IFERROR(VLOOKUP(C2510,'eindex _tget pp '!$A$4:$F$615,6,FALSE),0)</f>
        <v>3.7018549199000002</v>
      </c>
      <c r="X2510" s="4">
        <f>IFERROR(VLOOKUP(B2510,'eschools 16'!$A$2:$F$25,6,FALSE),1)</f>
        <v>1</v>
      </c>
      <c r="Y2510" s="1">
        <f t="shared" si="195"/>
        <v>13407.5</v>
      </c>
      <c r="Z2510" s="1">
        <f t="shared" si="196"/>
        <v>27055.52</v>
      </c>
      <c r="AA2510" s="31">
        <f>IFERROR(VLOOKUP(C2510,'eindex _tget pp '!$A$4:$G$615,7,FALSE),0)</f>
        <v>0.86605431399999999</v>
      </c>
      <c r="AB2510" s="1">
        <f>VLOOKUP(A2510,'ADM Details FY17'!$A$3:$AB$3515,28,FALSE)</f>
        <v>0</v>
      </c>
      <c r="AC2510" s="1">
        <f t="shared" si="197"/>
        <v>0</v>
      </c>
      <c r="AD2510" s="1">
        <f t="shared" si="198"/>
        <v>26.87</v>
      </c>
      <c r="AE2510" s="1">
        <f t="shared" si="199"/>
        <v>4030.5</v>
      </c>
    </row>
    <row r="2511" spans="1:31" x14ac:dyDescent="0.25">
      <c r="A2511" t="str">
        <f>B2511&amp;"-"&amp;COUNTIF($B$3:B2511,B2511)</f>
        <v>629-9</v>
      </c>
      <c r="B2511">
        <v>629</v>
      </c>
      <c r="C2511" s="18">
        <f>VLOOKUP(A2511,'ADM Details FY17'!$A$3:$D$3515,4,FALSE)</f>
        <v>47894</v>
      </c>
      <c r="D2511" s="1">
        <f>VLOOKUP(A2511,'ADM Details FY17'!$A$3:$E$3515,5,FALSE)</f>
        <v>16.72</v>
      </c>
      <c r="E2511" s="1">
        <f>VLOOKUP(A2511,'ADM Details FY17'!$A$3:$F$3515,6,FALSE)</f>
        <v>0</v>
      </c>
      <c r="F2511" s="1">
        <f>VLOOKUP(A2511,'ADM Details FY17'!$A$3:$G$3515,7,FALSE)</f>
        <v>9.07</v>
      </c>
      <c r="G2511" s="1">
        <f>VLOOKUP(A2511,'ADM Details FY17'!$A$3:$H$3515,8,FALSE)</f>
        <v>3</v>
      </c>
      <c r="H2511" s="1">
        <f>VLOOKUP(A2511,'ADM Details FY17'!$A$3:$I$3515,9,FALSE)</f>
        <v>0</v>
      </c>
      <c r="I2511" s="1">
        <f>VLOOKUP(A2511,'ADM Details FY17'!$A$3:$J$3517,10,FALSE)</f>
        <v>1.17</v>
      </c>
      <c r="J2511" s="1">
        <f>VLOOKUP(A2511,'ADM Details FY17'!$A$3:$K$3515,11,FALSE)</f>
        <v>2</v>
      </c>
      <c r="K2511" s="1">
        <f>VLOOKUP(A2511,'ADM Details FY17'!$A$3:$M$3515,13,FALSE)</f>
        <v>16.72</v>
      </c>
      <c r="L2511" s="1">
        <f>VLOOKUP(A2511,'ADM Details FY17'!$A$3:$O$3515,15,FALSE)</f>
        <v>0</v>
      </c>
      <c r="M2511" s="1">
        <f>VLOOKUP(A2511,'ADM Details FY17'!$A$3:$P$3515,16,FALSE)</f>
        <v>0</v>
      </c>
      <c r="N2511" s="1">
        <f>VLOOKUP(A2511,'ADM Details FY17'!$A$3:$Q$3515,17,FALSE)</f>
        <v>0</v>
      </c>
      <c r="O2511" s="1">
        <f>VLOOKUP(A2511,'ADM Details FY17'!$A$3:$S$3515,19,FALSE)</f>
        <v>4</v>
      </c>
      <c r="P2511" s="1">
        <f>VLOOKUP(A2511,'ADM Details FY17'!$A$3:$U$3515,21,FALSE)</f>
        <v>0</v>
      </c>
      <c r="Q2511" s="1">
        <f>VLOOKUP(A2511,'ADM Details FY17'!$A$3:$V$3515,22,FALSE)</f>
        <v>0</v>
      </c>
      <c r="R2511" s="1">
        <f>VLOOKUP(A2511,'ADM Details FY17'!$A$3:$W$3515,23,FALSE)</f>
        <v>0</v>
      </c>
      <c r="S2511" s="1">
        <f>VLOOKUP(A2511,'ADM Details FY17'!$A$3:$X$3515,24,FALSE)</f>
        <v>0</v>
      </c>
      <c r="T2511" s="1">
        <f>VLOOKUP(A2511,'ADM Details FY17'!$A$3:$Y$3515,25,FALSE)</f>
        <v>0</v>
      </c>
      <c r="U2511" s="1">
        <f>VLOOKUP(A2511,'ADM Details FY17'!$A$3:$AA$3515,27,FALSE)</f>
        <v>0</v>
      </c>
      <c r="V2511" s="1">
        <f>IFERROR(VLOOKUP(C2511,'eindex _tget pp '!$A$4:$E$615,5,FALSE),0)</f>
        <v>0</v>
      </c>
      <c r="W2511" s="31">
        <f>IFERROR(VLOOKUP(C2511,'eindex _tget pp '!$A$4:$F$615,6,FALSE),0)</f>
        <v>0.33520351980000002</v>
      </c>
      <c r="X2511" s="4">
        <f>IFERROR(VLOOKUP(B2511,'eschools 16'!$A$2:$F$25,6,FALSE),1)</f>
        <v>1</v>
      </c>
      <c r="Y2511" s="1">
        <f t="shared" si="195"/>
        <v>0</v>
      </c>
      <c r="Z2511" s="1">
        <f t="shared" si="196"/>
        <v>1524.45</v>
      </c>
      <c r="AA2511" s="31">
        <f>IFERROR(VLOOKUP(C2511,'eindex _tget pp '!$A$4:$G$615,7,FALSE),0)</f>
        <v>0.22500991300000001</v>
      </c>
      <c r="AB2511" s="1">
        <f>VLOOKUP(A2511,'ADM Details FY17'!$A$3:$AB$3515,28,FALSE)</f>
        <v>0</v>
      </c>
      <c r="AC2511" s="1">
        <f t="shared" si="197"/>
        <v>0</v>
      </c>
      <c r="AD2511" s="1">
        <f t="shared" si="198"/>
        <v>16.72</v>
      </c>
      <c r="AE2511" s="1">
        <f t="shared" si="199"/>
        <v>2508</v>
      </c>
    </row>
    <row r="2512" spans="1:31" x14ac:dyDescent="0.25">
      <c r="A2512" t="str">
        <f>B2512&amp;"-"&amp;COUNTIF($B$3:B2512,B2512)</f>
        <v>629-10</v>
      </c>
      <c r="B2512">
        <v>629</v>
      </c>
      <c r="C2512" s="18">
        <f>VLOOKUP(A2512,'ADM Details FY17'!$A$3:$D$3515,4,FALSE)</f>
        <v>47225</v>
      </c>
      <c r="D2512" s="1">
        <f>VLOOKUP(A2512,'ADM Details FY17'!$A$3:$E$3515,5,FALSE)</f>
        <v>2</v>
      </c>
      <c r="E2512" s="1">
        <f>VLOOKUP(A2512,'ADM Details FY17'!$A$3:$F$3515,6,FALSE)</f>
        <v>0</v>
      </c>
      <c r="F2512" s="1">
        <f>VLOOKUP(A2512,'ADM Details FY17'!$A$3:$G$3515,7,FALSE)</f>
        <v>1</v>
      </c>
      <c r="G2512" s="1">
        <f>VLOOKUP(A2512,'ADM Details FY17'!$A$3:$H$3515,8,FALSE)</f>
        <v>0</v>
      </c>
      <c r="H2512" s="1">
        <f>VLOOKUP(A2512,'ADM Details FY17'!$A$3:$I$3515,9,FALSE)</f>
        <v>0</v>
      </c>
      <c r="I2512" s="1">
        <f>VLOOKUP(A2512,'ADM Details FY17'!$A$3:$J$3517,10,FALSE)</f>
        <v>0</v>
      </c>
      <c r="J2512" s="1">
        <f>VLOOKUP(A2512,'ADM Details FY17'!$A$3:$K$3515,11,FALSE)</f>
        <v>0</v>
      </c>
      <c r="K2512" s="1">
        <f>VLOOKUP(A2512,'ADM Details FY17'!$A$3:$M$3515,13,FALSE)</f>
        <v>2</v>
      </c>
      <c r="L2512" s="1">
        <f>VLOOKUP(A2512,'ADM Details FY17'!$A$3:$O$3515,15,FALSE)</f>
        <v>0</v>
      </c>
      <c r="M2512" s="1">
        <f>VLOOKUP(A2512,'ADM Details FY17'!$A$3:$P$3515,16,FALSE)</f>
        <v>0</v>
      </c>
      <c r="N2512" s="1">
        <f>VLOOKUP(A2512,'ADM Details FY17'!$A$3:$Q$3515,17,FALSE)</f>
        <v>0</v>
      </c>
      <c r="O2512" s="1">
        <f>VLOOKUP(A2512,'ADM Details FY17'!$A$3:$S$3515,19,FALSE)</f>
        <v>0</v>
      </c>
      <c r="P2512" s="1">
        <f>VLOOKUP(A2512,'ADM Details FY17'!$A$3:$U$3515,21,FALSE)</f>
        <v>0</v>
      </c>
      <c r="Q2512" s="1">
        <f>VLOOKUP(A2512,'ADM Details FY17'!$A$3:$V$3515,22,FALSE)</f>
        <v>0</v>
      </c>
      <c r="R2512" s="1">
        <f>VLOOKUP(A2512,'ADM Details FY17'!$A$3:$W$3515,23,FALSE)</f>
        <v>0</v>
      </c>
      <c r="S2512" s="1">
        <f>VLOOKUP(A2512,'ADM Details FY17'!$A$3:$X$3515,24,FALSE)</f>
        <v>0</v>
      </c>
      <c r="T2512" s="1">
        <f>VLOOKUP(A2512,'ADM Details FY17'!$A$3:$Y$3515,25,FALSE)</f>
        <v>0</v>
      </c>
      <c r="U2512" s="1">
        <f>VLOOKUP(A2512,'ADM Details FY17'!$A$3:$AA$3515,27,FALSE)</f>
        <v>0</v>
      </c>
      <c r="V2512" s="1">
        <f>IFERROR(VLOOKUP(C2512,'eindex _tget pp '!$A$4:$E$615,5,FALSE),0)</f>
        <v>0</v>
      </c>
      <c r="W2512" s="31">
        <f>IFERROR(VLOOKUP(C2512,'eindex _tget pp '!$A$4:$F$615,6,FALSE),0)</f>
        <v>4.22576998E-2</v>
      </c>
      <c r="X2512" s="4">
        <f>IFERROR(VLOOKUP(B2512,'eschools 16'!$A$2:$F$25,6,FALSE),1)</f>
        <v>1</v>
      </c>
      <c r="Y2512" s="1">
        <f t="shared" si="195"/>
        <v>0</v>
      </c>
      <c r="Z2512" s="1">
        <f t="shared" si="196"/>
        <v>22.99</v>
      </c>
      <c r="AA2512" s="31">
        <f>IFERROR(VLOOKUP(C2512,'eindex _tget pp '!$A$4:$G$615,7,FALSE),0)</f>
        <v>0.05</v>
      </c>
      <c r="AB2512" s="1">
        <f>VLOOKUP(A2512,'ADM Details FY17'!$A$3:$AB$3515,28,FALSE)</f>
        <v>0</v>
      </c>
      <c r="AC2512" s="1">
        <f t="shared" si="197"/>
        <v>0</v>
      </c>
      <c r="AD2512" s="1">
        <f t="shared" si="198"/>
        <v>2</v>
      </c>
      <c r="AE2512" s="1">
        <f t="shared" si="199"/>
        <v>300</v>
      </c>
    </row>
    <row r="2513" spans="1:31" x14ac:dyDescent="0.25">
      <c r="A2513" t="str">
        <f>B2513&amp;"-"&amp;COUNTIF($B$3:B2513,B2513)</f>
        <v>629-11</v>
      </c>
      <c r="B2513">
        <v>629</v>
      </c>
      <c r="C2513" s="18">
        <f>VLOOKUP(A2513,'ADM Details FY17'!$A$3:$D$3515,4,FALSE)</f>
        <v>45088</v>
      </c>
      <c r="D2513" s="1">
        <f>VLOOKUP(A2513,'ADM Details FY17'!$A$3:$E$3515,5,FALSE)</f>
        <v>0.51</v>
      </c>
      <c r="E2513" s="1">
        <f>VLOOKUP(A2513,'ADM Details FY17'!$A$3:$F$3515,6,FALSE)</f>
        <v>0</v>
      </c>
      <c r="F2513" s="1">
        <f>VLOOKUP(A2513,'ADM Details FY17'!$A$3:$G$3515,7,FALSE)</f>
        <v>0</v>
      </c>
      <c r="G2513" s="1">
        <f>VLOOKUP(A2513,'ADM Details FY17'!$A$3:$H$3515,8,FALSE)</f>
        <v>0</v>
      </c>
      <c r="H2513" s="1">
        <f>VLOOKUP(A2513,'ADM Details FY17'!$A$3:$I$3515,9,FALSE)</f>
        <v>0</v>
      </c>
      <c r="I2513" s="1">
        <f>VLOOKUP(A2513,'ADM Details FY17'!$A$3:$J$3517,10,FALSE)</f>
        <v>0</v>
      </c>
      <c r="J2513" s="1">
        <f>VLOOKUP(A2513,'ADM Details FY17'!$A$3:$K$3515,11,FALSE)</f>
        <v>0</v>
      </c>
      <c r="K2513" s="1">
        <f>VLOOKUP(A2513,'ADM Details FY17'!$A$3:$M$3515,13,FALSE)</f>
        <v>0.51</v>
      </c>
      <c r="L2513" s="1">
        <f>VLOOKUP(A2513,'ADM Details FY17'!$A$3:$O$3515,15,FALSE)</f>
        <v>0</v>
      </c>
      <c r="M2513" s="1">
        <f>VLOOKUP(A2513,'ADM Details FY17'!$A$3:$P$3515,16,FALSE)</f>
        <v>0</v>
      </c>
      <c r="N2513" s="1">
        <f>VLOOKUP(A2513,'ADM Details FY17'!$A$3:$Q$3515,17,FALSE)</f>
        <v>0</v>
      </c>
      <c r="O2513" s="1">
        <f>VLOOKUP(A2513,'ADM Details FY17'!$A$3:$S$3515,19,FALSE)</f>
        <v>0</v>
      </c>
      <c r="P2513" s="1">
        <f>VLOOKUP(A2513,'ADM Details FY17'!$A$3:$U$3515,21,FALSE)</f>
        <v>0</v>
      </c>
      <c r="Q2513" s="1">
        <f>VLOOKUP(A2513,'ADM Details FY17'!$A$3:$V$3515,22,FALSE)</f>
        <v>0</v>
      </c>
      <c r="R2513" s="1">
        <f>VLOOKUP(A2513,'ADM Details FY17'!$A$3:$W$3515,23,FALSE)</f>
        <v>0</v>
      </c>
      <c r="S2513" s="1">
        <f>VLOOKUP(A2513,'ADM Details FY17'!$A$3:$X$3515,24,FALSE)</f>
        <v>0</v>
      </c>
      <c r="T2513" s="1">
        <f>VLOOKUP(A2513,'ADM Details FY17'!$A$3:$Y$3515,25,FALSE)</f>
        <v>0</v>
      </c>
      <c r="U2513" s="1">
        <f>VLOOKUP(A2513,'ADM Details FY17'!$A$3:$AA$3515,27,FALSE)</f>
        <v>0</v>
      </c>
      <c r="V2513" s="1">
        <f>IFERROR(VLOOKUP(C2513,'eindex _tget pp '!$A$4:$E$615,5,FALSE),0)</f>
        <v>0</v>
      </c>
      <c r="W2513" s="31">
        <f>IFERROR(VLOOKUP(C2513,'eindex _tget pp '!$A$4:$F$615,6,FALSE),0)</f>
        <v>0.2988324295</v>
      </c>
      <c r="X2513" s="4">
        <f>IFERROR(VLOOKUP(B2513,'eschools 16'!$A$2:$F$25,6,FALSE),1)</f>
        <v>1</v>
      </c>
      <c r="Y2513" s="1">
        <f t="shared" si="195"/>
        <v>0</v>
      </c>
      <c r="Z2513" s="1">
        <f t="shared" si="196"/>
        <v>41.45</v>
      </c>
      <c r="AA2513" s="31">
        <f>IFERROR(VLOOKUP(C2513,'eindex _tget pp '!$A$4:$G$615,7,FALSE),0)</f>
        <v>0.32562941299999998</v>
      </c>
      <c r="AB2513" s="1">
        <f>VLOOKUP(A2513,'ADM Details FY17'!$A$3:$AB$3515,28,FALSE)</f>
        <v>0</v>
      </c>
      <c r="AC2513" s="1">
        <f t="shared" si="197"/>
        <v>0</v>
      </c>
      <c r="AD2513" s="1">
        <f t="shared" si="198"/>
        <v>0.51</v>
      </c>
      <c r="AE2513" s="1">
        <f t="shared" si="199"/>
        <v>76.5</v>
      </c>
    </row>
    <row r="2514" spans="1:31" x14ac:dyDescent="0.25">
      <c r="A2514" t="str">
        <f>B2514&amp;"-"&amp;COUNTIF($B$3:B2514,B2514)</f>
        <v>629-12</v>
      </c>
      <c r="B2514">
        <v>629</v>
      </c>
      <c r="C2514" s="18">
        <f>VLOOKUP(A2514,'ADM Details FY17'!$A$3:$D$3515,4,FALSE)</f>
        <v>45104</v>
      </c>
      <c r="D2514" s="1">
        <f>VLOOKUP(A2514,'ADM Details FY17'!$A$3:$E$3515,5,FALSE)</f>
        <v>1.17</v>
      </c>
      <c r="E2514" s="1">
        <f>VLOOKUP(A2514,'ADM Details FY17'!$A$3:$F$3515,6,FALSE)</f>
        <v>0</v>
      </c>
      <c r="F2514" s="1">
        <f>VLOOKUP(A2514,'ADM Details FY17'!$A$3:$G$3515,7,FALSE)</f>
        <v>1.17</v>
      </c>
      <c r="G2514" s="1">
        <f>VLOOKUP(A2514,'ADM Details FY17'!$A$3:$H$3515,8,FALSE)</f>
        <v>0</v>
      </c>
      <c r="H2514" s="1">
        <f>VLOOKUP(A2514,'ADM Details FY17'!$A$3:$I$3515,9,FALSE)</f>
        <v>0</v>
      </c>
      <c r="I2514" s="1">
        <f>VLOOKUP(A2514,'ADM Details FY17'!$A$3:$J$3517,10,FALSE)</f>
        <v>0</v>
      </c>
      <c r="J2514" s="1">
        <f>VLOOKUP(A2514,'ADM Details FY17'!$A$3:$K$3515,11,FALSE)</f>
        <v>0</v>
      </c>
      <c r="K2514" s="1">
        <f>VLOOKUP(A2514,'ADM Details FY17'!$A$3:$M$3515,13,FALSE)</f>
        <v>1.17</v>
      </c>
      <c r="L2514" s="1">
        <f>VLOOKUP(A2514,'ADM Details FY17'!$A$3:$O$3515,15,FALSE)</f>
        <v>0</v>
      </c>
      <c r="M2514" s="1">
        <f>VLOOKUP(A2514,'ADM Details FY17'!$A$3:$P$3515,16,FALSE)</f>
        <v>0</v>
      </c>
      <c r="N2514" s="1">
        <f>VLOOKUP(A2514,'ADM Details FY17'!$A$3:$Q$3515,17,FALSE)</f>
        <v>0</v>
      </c>
      <c r="O2514" s="1">
        <f>VLOOKUP(A2514,'ADM Details FY17'!$A$3:$S$3515,19,FALSE)</f>
        <v>0</v>
      </c>
      <c r="P2514" s="1">
        <f>VLOOKUP(A2514,'ADM Details FY17'!$A$3:$U$3515,21,FALSE)</f>
        <v>0</v>
      </c>
      <c r="Q2514" s="1">
        <f>VLOOKUP(A2514,'ADM Details FY17'!$A$3:$V$3515,22,FALSE)</f>
        <v>0</v>
      </c>
      <c r="R2514" s="1">
        <f>VLOOKUP(A2514,'ADM Details FY17'!$A$3:$W$3515,23,FALSE)</f>
        <v>0</v>
      </c>
      <c r="S2514" s="1">
        <f>VLOOKUP(A2514,'ADM Details FY17'!$A$3:$X$3515,24,FALSE)</f>
        <v>0</v>
      </c>
      <c r="T2514" s="1">
        <f>VLOOKUP(A2514,'ADM Details FY17'!$A$3:$Y$3515,25,FALSE)</f>
        <v>0</v>
      </c>
      <c r="U2514" s="1">
        <f>VLOOKUP(A2514,'ADM Details FY17'!$A$3:$AA$3515,27,FALSE)</f>
        <v>0</v>
      </c>
      <c r="V2514" s="1">
        <f>IFERROR(VLOOKUP(C2514,'eindex _tget pp '!$A$4:$E$615,5,FALSE),0)</f>
        <v>0</v>
      </c>
      <c r="W2514" s="31">
        <f>IFERROR(VLOOKUP(C2514,'eindex _tget pp '!$A$4:$F$615,6,FALSE),0)</f>
        <v>0.63577925459999995</v>
      </c>
      <c r="X2514" s="4">
        <f>IFERROR(VLOOKUP(B2514,'eschools 16'!$A$2:$F$25,6,FALSE),1)</f>
        <v>1</v>
      </c>
      <c r="Y2514" s="1">
        <f t="shared" si="195"/>
        <v>0</v>
      </c>
      <c r="Z2514" s="1">
        <f t="shared" si="196"/>
        <v>202.33</v>
      </c>
      <c r="AA2514" s="31">
        <f>IFERROR(VLOOKUP(C2514,'eindex _tget pp '!$A$4:$G$615,7,FALSE),0)</f>
        <v>0.32598799899999997</v>
      </c>
      <c r="AB2514" s="1">
        <f>VLOOKUP(A2514,'ADM Details FY17'!$A$3:$AB$3515,28,FALSE)</f>
        <v>0</v>
      </c>
      <c r="AC2514" s="1">
        <f t="shared" si="197"/>
        <v>0</v>
      </c>
      <c r="AD2514" s="1">
        <f t="shared" si="198"/>
        <v>1.17</v>
      </c>
      <c r="AE2514" s="1">
        <f t="shared" si="199"/>
        <v>175.5</v>
      </c>
    </row>
    <row r="2515" spans="1:31" x14ac:dyDescent="0.25">
      <c r="A2515" t="str">
        <f>B2515&amp;"-"&amp;COUNTIF($B$3:B2515,B2515)</f>
        <v>629-13</v>
      </c>
      <c r="B2515">
        <v>629</v>
      </c>
      <c r="C2515" s="18">
        <f>VLOOKUP(A2515,'ADM Details FY17'!$A$3:$D$3515,4,FALSE)</f>
        <v>0</v>
      </c>
      <c r="D2515" s="1">
        <f>VLOOKUP(A2515,'ADM Details FY17'!$A$3:$E$3515,5,FALSE)</f>
        <v>0</v>
      </c>
      <c r="E2515" s="1">
        <f>VLOOKUP(A2515,'ADM Details FY17'!$A$3:$F$3515,6,FALSE)</f>
        <v>0</v>
      </c>
      <c r="F2515" s="1">
        <f>VLOOKUP(A2515,'ADM Details FY17'!$A$3:$G$3515,7,FALSE)</f>
        <v>0</v>
      </c>
      <c r="G2515" s="1">
        <f>VLOOKUP(A2515,'ADM Details FY17'!$A$3:$H$3515,8,FALSE)</f>
        <v>0</v>
      </c>
      <c r="H2515" s="1">
        <f>VLOOKUP(A2515,'ADM Details FY17'!$A$3:$I$3515,9,FALSE)</f>
        <v>0</v>
      </c>
      <c r="I2515" s="1">
        <f>VLOOKUP(A2515,'ADM Details FY17'!$A$3:$J$3517,10,FALSE)</f>
        <v>0</v>
      </c>
      <c r="J2515" s="1">
        <f>VLOOKUP(A2515,'ADM Details FY17'!$A$3:$K$3515,11,FALSE)</f>
        <v>0</v>
      </c>
      <c r="K2515" s="1">
        <f>VLOOKUP(A2515,'ADM Details FY17'!$A$3:$M$3515,13,FALSE)</f>
        <v>0</v>
      </c>
      <c r="L2515" s="1">
        <f>VLOOKUP(A2515,'ADM Details FY17'!$A$3:$O$3515,15,FALSE)</f>
        <v>0</v>
      </c>
      <c r="M2515" s="1">
        <f>VLOOKUP(A2515,'ADM Details FY17'!$A$3:$P$3515,16,FALSE)</f>
        <v>0</v>
      </c>
      <c r="N2515" s="1">
        <f>VLOOKUP(A2515,'ADM Details FY17'!$A$3:$Q$3515,17,FALSE)</f>
        <v>0</v>
      </c>
      <c r="O2515" s="1">
        <f>VLOOKUP(A2515,'ADM Details FY17'!$A$3:$S$3515,19,FALSE)</f>
        <v>0</v>
      </c>
      <c r="P2515" s="1">
        <f>VLOOKUP(A2515,'ADM Details FY17'!$A$3:$U$3515,21,FALSE)</f>
        <v>0</v>
      </c>
      <c r="Q2515" s="1">
        <f>VLOOKUP(A2515,'ADM Details FY17'!$A$3:$V$3515,22,FALSE)</f>
        <v>0</v>
      </c>
      <c r="R2515" s="1">
        <f>VLOOKUP(A2515,'ADM Details FY17'!$A$3:$W$3515,23,FALSE)</f>
        <v>0</v>
      </c>
      <c r="S2515" s="1">
        <f>VLOOKUP(A2515,'ADM Details FY17'!$A$3:$X$3515,24,FALSE)</f>
        <v>0</v>
      </c>
      <c r="T2515" s="1">
        <f>VLOOKUP(A2515,'ADM Details FY17'!$A$3:$Y$3515,25,FALSE)</f>
        <v>0</v>
      </c>
      <c r="U2515" s="1">
        <f>VLOOKUP(A2515,'ADM Details FY17'!$A$3:$AA$3515,27,FALSE)</f>
        <v>0</v>
      </c>
      <c r="V2515" s="1">
        <f>IFERROR(VLOOKUP(C2515,'eindex _tget pp '!$A$4:$E$615,5,FALSE),0)</f>
        <v>0</v>
      </c>
      <c r="W2515" s="31">
        <f>IFERROR(VLOOKUP(C2515,'eindex _tget pp '!$A$4:$F$615,6,FALSE),0)</f>
        <v>0</v>
      </c>
      <c r="X2515" s="4">
        <f>IFERROR(VLOOKUP(B2515,'eschools 16'!$A$2:$F$25,6,FALSE),1)</f>
        <v>1</v>
      </c>
      <c r="Y2515" s="1">
        <f t="shared" si="195"/>
        <v>0</v>
      </c>
      <c r="Z2515" s="1">
        <f t="shared" si="196"/>
        <v>0</v>
      </c>
      <c r="AA2515" s="31">
        <f>IFERROR(VLOOKUP(C2515,'eindex _tget pp '!$A$4:$G$615,7,FALSE),0)</f>
        <v>0</v>
      </c>
      <c r="AB2515" s="1">
        <f>VLOOKUP(A2515,'ADM Details FY17'!$A$3:$AB$3515,28,FALSE)</f>
        <v>0</v>
      </c>
      <c r="AC2515" s="1">
        <f t="shared" si="197"/>
        <v>0</v>
      </c>
      <c r="AD2515" s="1">
        <f t="shared" si="198"/>
        <v>0</v>
      </c>
      <c r="AE2515" s="1">
        <f t="shared" si="199"/>
        <v>0</v>
      </c>
    </row>
    <row r="2516" spans="1:31" x14ac:dyDescent="0.25">
      <c r="A2516" t="str">
        <f>B2516&amp;"-"&amp;COUNTIF($B$3:B2516,B2516)</f>
        <v>629-14</v>
      </c>
      <c r="B2516">
        <v>629</v>
      </c>
      <c r="C2516" s="18">
        <f>VLOOKUP(A2516,'ADM Details FY17'!$A$3:$D$3515,4,FALSE)</f>
        <v>0</v>
      </c>
      <c r="D2516" s="1">
        <f>VLOOKUP(A2516,'ADM Details FY17'!$A$3:$E$3515,5,FALSE)</f>
        <v>0</v>
      </c>
      <c r="E2516" s="1">
        <f>VLOOKUP(A2516,'ADM Details FY17'!$A$3:$F$3515,6,FALSE)</f>
        <v>0</v>
      </c>
      <c r="F2516" s="1">
        <f>VLOOKUP(A2516,'ADM Details FY17'!$A$3:$G$3515,7,FALSE)</f>
        <v>0</v>
      </c>
      <c r="G2516" s="1">
        <f>VLOOKUP(A2516,'ADM Details FY17'!$A$3:$H$3515,8,FALSE)</f>
        <v>0</v>
      </c>
      <c r="H2516" s="1">
        <f>VLOOKUP(A2516,'ADM Details FY17'!$A$3:$I$3515,9,FALSE)</f>
        <v>0</v>
      </c>
      <c r="I2516" s="1">
        <f>VLOOKUP(A2516,'ADM Details FY17'!$A$3:$J$3517,10,FALSE)</f>
        <v>0</v>
      </c>
      <c r="J2516" s="1">
        <f>VLOOKUP(A2516,'ADM Details FY17'!$A$3:$K$3515,11,FALSE)</f>
        <v>0</v>
      </c>
      <c r="K2516" s="1">
        <f>VLOOKUP(A2516,'ADM Details FY17'!$A$3:$M$3515,13,FALSE)</f>
        <v>0</v>
      </c>
      <c r="L2516" s="1">
        <f>VLOOKUP(A2516,'ADM Details FY17'!$A$3:$O$3515,15,FALSE)</f>
        <v>0</v>
      </c>
      <c r="M2516" s="1">
        <f>VLOOKUP(A2516,'ADM Details FY17'!$A$3:$P$3515,16,FALSE)</f>
        <v>0</v>
      </c>
      <c r="N2516" s="1">
        <f>VLOOKUP(A2516,'ADM Details FY17'!$A$3:$Q$3515,17,FALSE)</f>
        <v>0</v>
      </c>
      <c r="O2516" s="1">
        <f>VLOOKUP(A2516,'ADM Details FY17'!$A$3:$S$3515,19,FALSE)</f>
        <v>0</v>
      </c>
      <c r="P2516" s="1">
        <f>VLOOKUP(A2516,'ADM Details FY17'!$A$3:$U$3515,21,FALSE)</f>
        <v>0</v>
      </c>
      <c r="Q2516" s="1">
        <f>VLOOKUP(A2516,'ADM Details FY17'!$A$3:$V$3515,22,FALSE)</f>
        <v>0</v>
      </c>
      <c r="R2516" s="1">
        <f>VLOOKUP(A2516,'ADM Details FY17'!$A$3:$W$3515,23,FALSE)</f>
        <v>0</v>
      </c>
      <c r="S2516" s="1">
        <f>VLOOKUP(A2516,'ADM Details FY17'!$A$3:$X$3515,24,FALSE)</f>
        <v>0</v>
      </c>
      <c r="T2516" s="1">
        <f>VLOOKUP(A2516,'ADM Details FY17'!$A$3:$Y$3515,25,FALSE)</f>
        <v>0</v>
      </c>
      <c r="U2516" s="1">
        <f>VLOOKUP(A2516,'ADM Details FY17'!$A$3:$AA$3515,27,FALSE)</f>
        <v>0</v>
      </c>
      <c r="V2516" s="1">
        <f>IFERROR(VLOOKUP(C2516,'eindex _tget pp '!$A$4:$E$615,5,FALSE),0)</f>
        <v>0</v>
      </c>
      <c r="W2516" s="31">
        <f>IFERROR(VLOOKUP(C2516,'eindex _tget pp '!$A$4:$F$615,6,FALSE),0)</f>
        <v>0</v>
      </c>
      <c r="X2516" s="4">
        <f>IFERROR(VLOOKUP(B2516,'eschools 16'!$A$2:$F$25,6,FALSE),1)</f>
        <v>1</v>
      </c>
      <c r="Y2516" s="1">
        <f t="shared" si="195"/>
        <v>0</v>
      </c>
      <c r="Z2516" s="1">
        <f t="shared" si="196"/>
        <v>0</v>
      </c>
      <c r="AA2516" s="31">
        <f>IFERROR(VLOOKUP(C2516,'eindex _tget pp '!$A$4:$G$615,7,FALSE),0)</f>
        <v>0</v>
      </c>
      <c r="AB2516" s="1">
        <f>VLOOKUP(A2516,'ADM Details FY17'!$A$3:$AB$3515,28,FALSE)</f>
        <v>0</v>
      </c>
      <c r="AC2516" s="1">
        <f t="shared" si="197"/>
        <v>0</v>
      </c>
      <c r="AD2516" s="1">
        <f t="shared" si="198"/>
        <v>0</v>
      </c>
      <c r="AE2516" s="1">
        <f t="shared" si="199"/>
        <v>0</v>
      </c>
    </row>
    <row r="2517" spans="1:31" x14ac:dyDescent="0.25">
      <c r="A2517" t="str">
        <f>B2517&amp;"-"&amp;COUNTIF($B$3:B2517,B2517)</f>
        <v>629-15</v>
      </c>
      <c r="B2517">
        <v>629</v>
      </c>
      <c r="C2517" s="18">
        <f>VLOOKUP(A2517,'ADM Details FY17'!$A$3:$D$3515,4,FALSE)</f>
        <v>0</v>
      </c>
      <c r="D2517" s="1">
        <f>VLOOKUP(A2517,'ADM Details FY17'!$A$3:$E$3515,5,FALSE)</f>
        <v>0</v>
      </c>
      <c r="E2517" s="1">
        <f>VLOOKUP(A2517,'ADM Details FY17'!$A$3:$F$3515,6,FALSE)</f>
        <v>0</v>
      </c>
      <c r="F2517" s="1">
        <f>VLOOKUP(A2517,'ADM Details FY17'!$A$3:$G$3515,7,FALSE)</f>
        <v>0</v>
      </c>
      <c r="G2517" s="1">
        <f>VLOOKUP(A2517,'ADM Details FY17'!$A$3:$H$3515,8,FALSE)</f>
        <v>0</v>
      </c>
      <c r="H2517" s="1">
        <f>VLOOKUP(A2517,'ADM Details FY17'!$A$3:$I$3515,9,FALSE)</f>
        <v>0</v>
      </c>
      <c r="I2517" s="1">
        <f>VLOOKUP(A2517,'ADM Details FY17'!$A$3:$J$3517,10,FALSE)</f>
        <v>0</v>
      </c>
      <c r="J2517" s="1">
        <f>VLOOKUP(A2517,'ADM Details FY17'!$A$3:$K$3515,11,FALSE)</f>
        <v>0</v>
      </c>
      <c r="K2517" s="1">
        <f>VLOOKUP(A2517,'ADM Details FY17'!$A$3:$M$3515,13,FALSE)</f>
        <v>0</v>
      </c>
      <c r="L2517" s="1">
        <f>VLOOKUP(A2517,'ADM Details FY17'!$A$3:$O$3515,15,FALSE)</f>
        <v>0</v>
      </c>
      <c r="M2517" s="1">
        <f>VLOOKUP(A2517,'ADM Details FY17'!$A$3:$P$3515,16,FALSE)</f>
        <v>0</v>
      </c>
      <c r="N2517" s="1">
        <f>VLOOKUP(A2517,'ADM Details FY17'!$A$3:$Q$3515,17,FALSE)</f>
        <v>0</v>
      </c>
      <c r="O2517" s="1">
        <f>VLOOKUP(A2517,'ADM Details FY17'!$A$3:$S$3515,19,FALSE)</f>
        <v>0</v>
      </c>
      <c r="P2517" s="1">
        <f>VLOOKUP(A2517,'ADM Details FY17'!$A$3:$U$3515,21,FALSE)</f>
        <v>0</v>
      </c>
      <c r="Q2517" s="1">
        <f>VLOOKUP(A2517,'ADM Details FY17'!$A$3:$V$3515,22,FALSE)</f>
        <v>0</v>
      </c>
      <c r="R2517" s="1">
        <f>VLOOKUP(A2517,'ADM Details FY17'!$A$3:$W$3515,23,FALSE)</f>
        <v>0</v>
      </c>
      <c r="S2517" s="1">
        <f>VLOOKUP(A2517,'ADM Details FY17'!$A$3:$X$3515,24,FALSE)</f>
        <v>0</v>
      </c>
      <c r="T2517" s="1">
        <f>VLOOKUP(A2517,'ADM Details FY17'!$A$3:$Y$3515,25,FALSE)</f>
        <v>0</v>
      </c>
      <c r="U2517" s="1">
        <f>VLOOKUP(A2517,'ADM Details FY17'!$A$3:$AA$3515,27,FALSE)</f>
        <v>0</v>
      </c>
      <c r="V2517" s="1">
        <f>IFERROR(VLOOKUP(C2517,'eindex _tget pp '!$A$4:$E$615,5,FALSE),0)</f>
        <v>0</v>
      </c>
      <c r="W2517" s="31">
        <f>IFERROR(VLOOKUP(C2517,'eindex _tget pp '!$A$4:$F$615,6,FALSE),0)</f>
        <v>0</v>
      </c>
      <c r="X2517" s="4">
        <f>IFERROR(VLOOKUP(B2517,'eschools 16'!$A$2:$F$25,6,FALSE),1)</f>
        <v>1</v>
      </c>
      <c r="Y2517" s="1">
        <f t="shared" si="195"/>
        <v>0</v>
      </c>
      <c r="Z2517" s="1">
        <f t="shared" si="196"/>
        <v>0</v>
      </c>
      <c r="AA2517" s="31">
        <f>IFERROR(VLOOKUP(C2517,'eindex _tget pp '!$A$4:$G$615,7,FALSE),0)</f>
        <v>0</v>
      </c>
      <c r="AB2517" s="1">
        <f>VLOOKUP(A2517,'ADM Details FY17'!$A$3:$AB$3515,28,FALSE)</f>
        <v>0</v>
      </c>
      <c r="AC2517" s="1">
        <f t="shared" si="197"/>
        <v>0</v>
      </c>
      <c r="AD2517" s="1">
        <f t="shared" si="198"/>
        <v>0</v>
      </c>
      <c r="AE2517" s="1">
        <f t="shared" si="199"/>
        <v>0</v>
      </c>
    </row>
    <row r="2518" spans="1:31" x14ac:dyDescent="0.25">
      <c r="A2518" t="str">
        <f>B2518&amp;"-"&amp;COUNTIF($B$3:B2518,B2518)</f>
        <v>629-16</v>
      </c>
      <c r="B2518">
        <v>629</v>
      </c>
      <c r="C2518" s="18">
        <f>VLOOKUP(A2518,'ADM Details FY17'!$A$3:$D$3515,4,FALSE)</f>
        <v>0</v>
      </c>
      <c r="D2518" s="1">
        <f>VLOOKUP(A2518,'ADM Details FY17'!$A$3:$E$3515,5,FALSE)</f>
        <v>0</v>
      </c>
      <c r="E2518" s="1">
        <f>VLOOKUP(A2518,'ADM Details FY17'!$A$3:$F$3515,6,FALSE)</f>
        <v>0</v>
      </c>
      <c r="F2518" s="1">
        <f>VLOOKUP(A2518,'ADM Details FY17'!$A$3:$G$3515,7,FALSE)</f>
        <v>0</v>
      </c>
      <c r="G2518" s="1">
        <f>VLOOKUP(A2518,'ADM Details FY17'!$A$3:$H$3515,8,FALSE)</f>
        <v>0</v>
      </c>
      <c r="H2518" s="1">
        <f>VLOOKUP(A2518,'ADM Details FY17'!$A$3:$I$3515,9,FALSE)</f>
        <v>0</v>
      </c>
      <c r="I2518" s="1">
        <f>VLOOKUP(A2518,'ADM Details FY17'!$A$3:$J$3517,10,FALSE)</f>
        <v>0</v>
      </c>
      <c r="J2518" s="1">
        <f>VLOOKUP(A2518,'ADM Details FY17'!$A$3:$K$3515,11,FALSE)</f>
        <v>0</v>
      </c>
      <c r="K2518" s="1">
        <f>VLOOKUP(A2518,'ADM Details FY17'!$A$3:$M$3515,13,FALSE)</f>
        <v>0</v>
      </c>
      <c r="L2518" s="1">
        <f>VLOOKUP(A2518,'ADM Details FY17'!$A$3:$O$3515,15,FALSE)</f>
        <v>0</v>
      </c>
      <c r="M2518" s="1">
        <f>VLOOKUP(A2518,'ADM Details FY17'!$A$3:$P$3515,16,FALSE)</f>
        <v>0</v>
      </c>
      <c r="N2518" s="1">
        <f>VLOOKUP(A2518,'ADM Details FY17'!$A$3:$Q$3515,17,FALSE)</f>
        <v>0</v>
      </c>
      <c r="O2518" s="1">
        <f>VLOOKUP(A2518,'ADM Details FY17'!$A$3:$S$3515,19,FALSE)</f>
        <v>0</v>
      </c>
      <c r="P2518" s="1">
        <f>VLOOKUP(A2518,'ADM Details FY17'!$A$3:$U$3515,21,FALSE)</f>
        <v>0</v>
      </c>
      <c r="Q2518" s="1">
        <f>VLOOKUP(A2518,'ADM Details FY17'!$A$3:$V$3515,22,FALSE)</f>
        <v>0</v>
      </c>
      <c r="R2518" s="1">
        <f>VLOOKUP(A2518,'ADM Details FY17'!$A$3:$W$3515,23,FALSE)</f>
        <v>0</v>
      </c>
      <c r="S2518" s="1">
        <f>VLOOKUP(A2518,'ADM Details FY17'!$A$3:$X$3515,24,FALSE)</f>
        <v>0</v>
      </c>
      <c r="T2518" s="1">
        <f>VLOOKUP(A2518,'ADM Details FY17'!$A$3:$Y$3515,25,FALSE)</f>
        <v>0</v>
      </c>
      <c r="U2518" s="1">
        <f>VLOOKUP(A2518,'ADM Details FY17'!$A$3:$AA$3515,27,FALSE)</f>
        <v>0</v>
      </c>
      <c r="V2518" s="1">
        <f>IFERROR(VLOOKUP(C2518,'eindex _tget pp '!$A$4:$E$615,5,FALSE),0)</f>
        <v>0</v>
      </c>
      <c r="W2518" s="31">
        <f>IFERROR(VLOOKUP(C2518,'eindex _tget pp '!$A$4:$F$615,6,FALSE),0)</f>
        <v>0</v>
      </c>
      <c r="X2518" s="4">
        <f>IFERROR(VLOOKUP(B2518,'eschools 16'!$A$2:$F$25,6,FALSE),1)</f>
        <v>1</v>
      </c>
      <c r="Y2518" s="1">
        <f t="shared" si="195"/>
        <v>0</v>
      </c>
      <c r="Z2518" s="1">
        <f t="shared" si="196"/>
        <v>0</v>
      </c>
      <c r="AA2518" s="31">
        <f>IFERROR(VLOOKUP(C2518,'eindex _tget pp '!$A$4:$G$615,7,FALSE),0)</f>
        <v>0</v>
      </c>
      <c r="AB2518" s="1">
        <f>VLOOKUP(A2518,'ADM Details FY17'!$A$3:$AB$3515,28,FALSE)</f>
        <v>0</v>
      </c>
      <c r="AC2518" s="1">
        <f t="shared" si="197"/>
        <v>0</v>
      </c>
      <c r="AD2518" s="1">
        <f t="shared" si="198"/>
        <v>0</v>
      </c>
      <c r="AE2518" s="1">
        <f t="shared" si="199"/>
        <v>0</v>
      </c>
    </row>
    <row r="2519" spans="1:31" x14ac:dyDescent="0.25">
      <c r="A2519" t="str">
        <f>B2519&amp;"-"&amp;COUNTIF($B$3:B2519,B2519)</f>
        <v>629-17</v>
      </c>
      <c r="B2519">
        <v>629</v>
      </c>
      <c r="C2519" s="18">
        <f>VLOOKUP(A2519,'ADM Details FY17'!$A$3:$D$3515,4,FALSE)</f>
        <v>0</v>
      </c>
      <c r="D2519" s="1">
        <f>VLOOKUP(A2519,'ADM Details FY17'!$A$3:$E$3515,5,FALSE)</f>
        <v>0</v>
      </c>
      <c r="E2519" s="1">
        <f>VLOOKUP(A2519,'ADM Details FY17'!$A$3:$F$3515,6,FALSE)</f>
        <v>0</v>
      </c>
      <c r="F2519" s="1">
        <f>VLOOKUP(A2519,'ADM Details FY17'!$A$3:$G$3515,7,FALSE)</f>
        <v>0</v>
      </c>
      <c r="G2519" s="1">
        <f>VLOOKUP(A2519,'ADM Details FY17'!$A$3:$H$3515,8,FALSE)</f>
        <v>0</v>
      </c>
      <c r="H2519" s="1">
        <f>VLOOKUP(A2519,'ADM Details FY17'!$A$3:$I$3515,9,FALSE)</f>
        <v>0</v>
      </c>
      <c r="I2519" s="1">
        <f>VLOOKUP(A2519,'ADM Details FY17'!$A$3:$J$3517,10,FALSE)</f>
        <v>0</v>
      </c>
      <c r="J2519" s="1">
        <f>VLOOKUP(A2519,'ADM Details FY17'!$A$3:$K$3515,11,FALSE)</f>
        <v>0</v>
      </c>
      <c r="K2519" s="1">
        <f>VLOOKUP(A2519,'ADM Details FY17'!$A$3:$M$3515,13,FALSE)</f>
        <v>0</v>
      </c>
      <c r="L2519" s="1">
        <f>VLOOKUP(A2519,'ADM Details FY17'!$A$3:$O$3515,15,FALSE)</f>
        <v>0</v>
      </c>
      <c r="M2519" s="1">
        <f>VLOOKUP(A2519,'ADM Details FY17'!$A$3:$P$3515,16,FALSE)</f>
        <v>0</v>
      </c>
      <c r="N2519" s="1">
        <f>VLOOKUP(A2519,'ADM Details FY17'!$A$3:$Q$3515,17,FALSE)</f>
        <v>0</v>
      </c>
      <c r="O2519" s="1">
        <f>VLOOKUP(A2519,'ADM Details FY17'!$A$3:$S$3515,19,FALSE)</f>
        <v>0</v>
      </c>
      <c r="P2519" s="1">
        <f>VLOOKUP(A2519,'ADM Details FY17'!$A$3:$U$3515,21,FALSE)</f>
        <v>0</v>
      </c>
      <c r="Q2519" s="1">
        <f>VLOOKUP(A2519,'ADM Details FY17'!$A$3:$V$3515,22,FALSE)</f>
        <v>0</v>
      </c>
      <c r="R2519" s="1">
        <f>VLOOKUP(A2519,'ADM Details FY17'!$A$3:$W$3515,23,FALSE)</f>
        <v>0</v>
      </c>
      <c r="S2519" s="1">
        <f>VLOOKUP(A2519,'ADM Details FY17'!$A$3:$X$3515,24,FALSE)</f>
        <v>0</v>
      </c>
      <c r="T2519" s="1">
        <f>VLOOKUP(A2519,'ADM Details FY17'!$A$3:$Y$3515,25,FALSE)</f>
        <v>0</v>
      </c>
      <c r="U2519" s="1">
        <f>VLOOKUP(A2519,'ADM Details FY17'!$A$3:$AA$3515,27,FALSE)</f>
        <v>0</v>
      </c>
      <c r="V2519" s="1">
        <f>IFERROR(VLOOKUP(C2519,'eindex _tget pp '!$A$4:$E$615,5,FALSE),0)</f>
        <v>0</v>
      </c>
      <c r="W2519" s="31">
        <f>IFERROR(VLOOKUP(C2519,'eindex _tget pp '!$A$4:$F$615,6,FALSE),0)</f>
        <v>0</v>
      </c>
      <c r="X2519" s="4">
        <f>IFERROR(VLOOKUP(B2519,'eschools 16'!$A$2:$F$25,6,FALSE),1)</f>
        <v>1</v>
      </c>
      <c r="Y2519" s="1">
        <f t="shared" si="195"/>
        <v>0</v>
      </c>
      <c r="Z2519" s="1">
        <f t="shared" si="196"/>
        <v>0</v>
      </c>
      <c r="AA2519" s="31">
        <f>IFERROR(VLOOKUP(C2519,'eindex _tget pp '!$A$4:$G$615,7,FALSE),0)</f>
        <v>0</v>
      </c>
      <c r="AB2519" s="1">
        <f>VLOOKUP(A2519,'ADM Details FY17'!$A$3:$AB$3515,28,FALSE)</f>
        <v>0</v>
      </c>
      <c r="AC2519" s="1">
        <f t="shared" si="197"/>
        <v>0</v>
      </c>
      <c r="AD2519" s="1">
        <f t="shared" si="198"/>
        <v>0</v>
      </c>
      <c r="AE2519" s="1">
        <f t="shared" si="199"/>
        <v>0</v>
      </c>
    </row>
    <row r="2520" spans="1:31" x14ac:dyDescent="0.25">
      <c r="A2520" t="str">
        <f>B2520&amp;"-"&amp;COUNTIF($B$3:B2520,B2520)</f>
        <v>629-18</v>
      </c>
      <c r="B2520">
        <v>629</v>
      </c>
      <c r="C2520" s="18">
        <f>VLOOKUP(A2520,'ADM Details FY17'!$A$3:$D$3515,4,FALSE)</f>
        <v>0</v>
      </c>
      <c r="D2520" s="1">
        <f>VLOOKUP(A2520,'ADM Details FY17'!$A$3:$E$3515,5,FALSE)</f>
        <v>0</v>
      </c>
      <c r="E2520" s="1">
        <f>VLOOKUP(A2520,'ADM Details FY17'!$A$3:$F$3515,6,FALSE)</f>
        <v>0</v>
      </c>
      <c r="F2520" s="1">
        <f>VLOOKUP(A2520,'ADM Details FY17'!$A$3:$G$3515,7,FALSE)</f>
        <v>0</v>
      </c>
      <c r="G2520" s="1">
        <f>VLOOKUP(A2520,'ADM Details FY17'!$A$3:$H$3515,8,FALSE)</f>
        <v>0</v>
      </c>
      <c r="H2520" s="1">
        <f>VLOOKUP(A2520,'ADM Details FY17'!$A$3:$I$3515,9,FALSE)</f>
        <v>0</v>
      </c>
      <c r="I2520" s="1">
        <f>VLOOKUP(A2520,'ADM Details FY17'!$A$3:$J$3517,10,FALSE)</f>
        <v>0</v>
      </c>
      <c r="J2520" s="1">
        <f>VLOOKUP(A2520,'ADM Details FY17'!$A$3:$K$3515,11,FALSE)</f>
        <v>0</v>
      </c>
      <c r="K2520" s="1">
        <f>VLOOKUP(A2520,'ADM Details FY17'!$A$3:$M$3515,13,FALSE)</f>
        <v>0</v>
      </c>
      <c r="L2520" s="1">
        <f>VLOOKUP(A2520,'ADM Details FY17'!$A$3:$O$3515,15,FALSE)</f>
        <v>0</v>
      </c>
      <c r="M2520" s="1">
        <f>VLOOKUP(A2520,'ADM Details FY17'!$A$3:$P$3515,16,FALSE)</f>
        <v>0</v>
      </c>
      <c r="N2520" s="1">
        <f>VLOOKUP(A2520,'ADM Details FY17'!$A$3:$Q$3515,17,FALSE)</f>
        <v>0</v>
      </c>
      <c r="O2520" s="1">
        <f>VLOOKUP(A2520,'ADM Details FY17'!$A$3:$S$3515,19,FALSE)</f>
        <v>0</v>
      </c>
      <c r="P2520" s="1">
        <f>VLOOKUP(A2520,'ADM Details FY17'!$A$3:$U$3515,21,FALSE)</f>
        <v>0</v>
      </c>
      <c r="Q2520" s="1">
        <f>VLOOKUP(A2520,'ADM Details FY17'!$A$3:$V$3515,22,FALSE)</f>
        <v>0</v>
      </c>
      <c r="R2520" s="1">
        <f>VLOOKUP(A2520,'ADM Details FY17'!$A$3:$W$3515,23,FALSE)</f>
        <v>0</v>
      </c>
      <c r="S2520" s="1">
        <f>VLOOKUP(A2520,'ADM Details FY17'!$A$3:$X$3515,24,FALSE)</f>
        <v>0</v>
      </c>
      <c r="T2520" s="1">
        <f>VLOOKUP(A2520,'ADM Details FY17'!$A$3:$Y$3515,25,FALSE)</f>
        <v>0</v>
      </c>
      <c r="U2520" s="1">
        <f>VLOOKUP(A2520,'ADM Details FY17'!$A$3:$AA$3515,27,FALSE)</f>
        <v>0</v>
      </c>
      <c r="V2520" s="1">
        <f>IFERROR(VLOOKUP(C2520,'eindex _tget pp '!$A$4:$E$615,5,FALSE),0)</f>
        <v>0</v>
      </c>
      <c r="W2520" s="31">
        <f>IFERROR(VLOOKUP(C2520,'eindex _tget pp '!$A$4:$F$615,6,FALSE),0)</f>
        <v>0</v>
      </c>
      <c r="X2520" s="4">
        <f>IFERROR(VLOOKUP(B2520,'eschools 16'!$A$2:$F$25,6,FALSE),1)</f>
        <v>1</v>
      </c>
      <c r="Y2520" s="1">
        <f t="shared" si="195"/>
        <v>0</v>
      </c>
      <c r="Z2520" s="1">
        <f t="shared" si="196"/>
        <v>0</v>
      </c>
      <c r="AA2520" s="31">
        <f>IFERROR(VLOOKUP(C2520,'eindex _tget pp '!$A$4:$G$615,7,FALSE),0)</f>
        <v>0</v>
      </c>
      <c r="AB2520" s="1">
        <f>VLOOKUP(A2520,'ADM Details FY17'!$A$3:$AB$3515,28,FALSE)</f>
        <v>0</v>
      </c>
      <c r="AC2520" s="1">
        <f t="shared" si="197"/>
        <v>0</v>
      </c>
      <c r="AD2520" s="1">
        <f t="shared" si="198"/>
        <v>0</v>
      </c>
      <c r="AE2520" s="1">
        <f t="shared" si="199"/>
        <v>0</v>
      </c>
    </row>
    <row r="2521" spans="1:31" x14ac:dyDescent="0.25">
      <c r="A2521" t="str">
        <f>B2521&amp;"-"&amp;COUNTIF($B$3:B2521,B2521)</f>
        <v>629-19</v>
      </c>
      <c r="B2521">
        <v>629</v>
      </c>
      <c r="C2521" s="18">
        <f>VLOOKUP(A2521,'ADM Details FY17'!$A$3:$D$3515,4,FALSE)</f>
        <v>0</v>
      </c>
      <c r="D2521" s="1">
        <f>VLOOKUP(A2521,'ADM Details FY17'!$A$3:$E$3515,5,FALSE)</f>
        <v>0</v>
      </c>
      <c r="E2521" s="1">
        <f>VLOOKUP(A2521,'ADM Details FY17'!$A$3:$F$3515,6,FALSE)</f>
        <v>0</v>
      </c>
      <c r="F2521" s="1">
        <f>VLOOKUP(A2521,'ADM Details FY17'!$A$3:$G$3515,7,FALSE)</f>
        <v>0</v>
      </c>
      <c r="G2521" s="1">
        <f>VLOOKUP(A2521,'ADM Details FY17'!$A$3:$H$3515,8,FALSE)</f>
        <v>0</v>
      </c>
      <c r="H2521" s="1">
        <f>VLOOKUP(A2521,'ADM Details FY17'!$A$3:$I$3515,9,FALSE)</f>
        <v>0</v>
      </c>
      <c r="I2521" s="1">
        <f>VLOOKUP(A2521,'ADM Details FY17'!$A$3:$J$3517,10,FALSE)</f>
        <v>0</v>
      </c>
      <c r="J2521" s="1">
        <f>VLOOKUP(A2521,'ADM Details FY17'!$A$3:$K$3515,11,FALSE)</f>
        <v>0</v>
      </c>
      <c r="K2521" s="1">
        <f>VLOOKUP(A2521,'ADM Details FY17'!$A$3:$M$3515,13,FALSE)</f>
        <v>0</v>
      </c>
      <c r="L2521" s="1">
        <f>VLOOKUP(A2521,'ADM Details FY17'!$A$3:$O$3515,15,FALSE)</f>
        <v>0</v>
      </c>
      <c r="M2521" s="1">
        <f>VLOOKUP(A2521,'ADM Details FY17'!$A$3:$P$3515,16,FALSE)</f>
        <v>0</v>
      </c>
      <c r="N2521" s="1">
        <f>VLOOKUP(A2521,'ADM Details FY17'!$A$3:$Q$3515,17,FALSE)</f>
        <v>0</v>
      </c>
      <c r="O2521" s="1">
        <f>VLOOKUP(A2521,'ADM Details FY17'!$A$3:$S$3515,19,FALSE)</f>
        <v>0</v>
      </c>
      <c r="P2521" s="1">
        <f>VLOOKUP(A2521,'ADM Details FY17'!$A$3:$U$3515,21,FALSE)</f>
        <v>0</v>
      </c>
      <c r="Q2521" s="1">
        <f>VLOOKUP(A2521,'ADM Details FY17'!$A$3:$V$3515,22,FALSE)</f>
        <v>0</v>
      </c>
      <c r="R2521" s="1">
        <f>VLOOKUP(A2521,'ADM Details FY17'!$A$3:$W$3515,23,FALSE)</f>
        <v>0</v>
      </c>
      <c r="S2521" s="1">
        <f>VLOOKUP(A2521,'ADM Details FY17'!$A$3:$X$3515,24,FALSE)</f>
        <v>0</v>
      </c>
      <c r="T2521" s="1">
        <f>VLOOKUP(A2521,'ADM Details FY17'!$A$3:$Y$3515,25,FALSE)</f>
        <v>0</v>
      </c>
      <c r="U2521" s="1">
        <f>VLOOKUP(A2521,'ADM Details FY17'!$A$3:$AA$3515,27,FALSE)</f>
        <v>0</v>
      </c>
      <c r="V2521" s="1">
        <f>IFERROR(VLOOKUP(C2521,'eindex _tget pp '!$A$4:$E$615,5,FALSE),0)</f>
        <v>0</v>
      </c>
      <c r="W2521" s="31">
        <f>IFERROR(VLOOKUP(C2521,'eindex _tget pp '!$A$4:$F$615,6,FALSE),0)</f>
        <v>0</v>
      </c>
      <c r="X2521" s="4">
        <f>IFERROR(VLOOKUP(B2521,'eschools 16'!$A$2:$F$25,6,FALSE),1)</f>
        <v>1</v>
      </c>
      <c r="Y2521" s="1">
        <f t="shared" si="195"/>
        <v>0</v>
      </c>
      <c r="Z2521" s="1">
        <f t="shared" si="196"/>
        <v>0</v>
      </c>
      <c r="AA2521" s="31">
        <f>IFERROR(VLOOKUP(C2521,'eindex _tget pp '!$A$4:$G$615,7,FALSE),0)</f>
        <v>0</v>
      </c>
      <c r="AB2521" s="1">
        <f>VLOOKUP(A2521,'ADM Details FY17'!$A$3:$AB$3515,28,FALSE)</f>
        <v>0</v>
      </c>
      <c r="AC2521" s="1">
        <f t="shared" si="197"/>
        <v>0</v>
      </c>
      <c r="AD2521" s="1">
        <f t="shared" si="198"/>
        <v>0</v>
      </c>
      <c r="AE2521" s="1">
        <f t="shared" si="199"/>
        <v>0</v>
      </c>
    </row>
    <row r="2522" spans="1:31" x14ac:dyDescent="0.25">
      <c r="A2522" t="str">
        <f>B2522&amp;"-"&amp;COUNTIF($B$3:B2522,B2522)</f>
        <v>629-20</v>
      </c>
      <c r="B2522">
        <v>629</v>
      </c>
      <c r="C2522" s="18">
        <f>VLOOKUP(A2522,'ADM Details FY17'!$A$3:$D$3515,4,FALSE)</f>
        <v>0</v>
      </c>
      <c r="D2522" s="1">
        <f>VLOOKUP(A2522,'ADM Details FY17'!$A$3:$E$3515,5,FALSE)</f>
        <v>0</v>
      </c>
      <c r="E2522" s="1">
        <f>VLOOKUP(A2522,'ADM Details FY17'!$A$3:$F$3515,6,FALSE)</f>
        <v>0</v>
      </c>
      <c r="F2522" s="1">
        <f>VLOOKUP(A2522,'ADM Details FY17'!$A$3:$G$3515,7,FALSE)</f>
        <v>0</v>
      </c>
      <c r="G2522" s="1">
        <f>VLOOKUP(A2522,'ADM Details FY17'!$A$3:$H$3515,8,FALSE)</f>
        <v>0</v>
      </c>
      <c r="H2522" s="1">
        <f>VLOOKUP(A2522,'ADM Details FY17'!$A$3:$I$3515,9,FALSE)</f>
        <v>0</v>
      </c>
      <c r="I2522" s="1">
        <f>VLOOKUP(A2522,'ADM Details FY17'!$A$3:$J$3517,10,FALSE)</f>
        <v>0</v>
      </c>
      <c r="J2522" s="1">
        <f>VLOOKUP(A2522,'ADM Details FY17'!$A$3:$K$3515,11,FALSE)</f>
        <v>0</v>
      </c>
      <c r="K2522" s="1">
        <f>VLOOKUP(A2522,'ADM Details FY17'!$A$3:$M$3515,13,FALSE)</f>
        <v>0</v>
      </c>
      <c r="L2522" s="1">
        <f>VLOOKUP(A2522,'ADM Details FY17'!$A$3:$O$3515,15,FALSE)</f>
        <v>0</v>
      </c>
      <c r="M2522" s="1">
        <f>VLOOKUP(A2522,'ADM Details FY17'!$A$3:$P$3515,16,FALSE)</f>
        <v>0</v>
      </c>
      <c r="N2522" s="1">
        <f>VLOOKUP(A2522,'ADM Details FY17'!$A$3:$Q$3515,17,FALSE)</f>
        <v>0</v>
      </c>
      <c r="O2522" s="1">
        <f>VLOOKUP(A2522,'ADM Details FY17'!$A$3:$S$3515,19,FALSE)</f>
        <v>0</v>
      </c>
      <c r="P2522" s="1">
        <f>VLOOKUP(A2522,'ADM Details FY17'!$A$3:$U$3515,21,FALSE)</f>
        <v>0</v>
      </c>
      <c r="Q2522" s="1">
        <f>VLOOKUP(A2522,'ADM Details FY17'!$A$3:$V$3515,22,FALSE)</f>
        <v>0</v>
      </c>
      <c r="R2522" s="1">
        <f>VLOOKUP(A2522,'ADM Details FY17'!$A$3:$W$3515,23,FALSE)</f>
        <v>0</v>
      </c>
      <c r="S2522" s="1">
        <f>VLOOKUP(A2522,'ADM Details FY17'!$A$3:$X$3515,24,FALSE)</f>
        <v>0</v>
      </c>
      <c r="T2522" s="1">
        <f>VLOOKUP(A2522,'ADM Details FY17'!$A$3:$Y$3515,25,FALSE)</f>
        <v>0</v>
      </c>
      <c r="U2522" s="1">
        <f>VLOOKUP(A2522,'ADM Details FY17'!$A$3:$AA$3515,27,FALSE)</f>
        <v>0</v>
      </c>
      <c r="V2522" s="1">
        <f>IFERROR(VLOOKUP(C2522,'eindex _tget pp '!$A$4:$E$615,5,FALSE),0)</f>
        <v>0</v>
      </c>
      <c r="W2522" s="31">
        <f>IFERROR(VLOOKUP(C2522,'eindex _tget pp '!$A$4:$F$615,6,FALSE),0)</f>
        <v>0</v>
      </c>
      <c r="X2522" s="4">
        <f>IFERROR(VLOOKUP(B2522,'eschools 16'!$A$2:$F$25,6,FALSE),1)</f>
        <v>1</v>
      </c>
      <c r="Y2522" s="1">
        <f t="shared" si="195"/>
        <v>0</v>
      </c>
      <c r="Z2522" s="1">
        <f t="shared" si="196"/>
        <v>0</v>
      </c>
      <c r="AA2522" s="31">
        <f>IFERROR(VLOOKUP(C2522,'eindex _tget pp '!$A$4:$G$615,7,FALSE),0)</f>
        <v>0</v>
      </c>
      <c r="AB2522" s="1">
        <f>VLOOKUP(A2522,'ADM Details FY17'!$A$3:$AB$3515,28,FALSE)</f>
        <v>0</v>
      </c>
      <c r="AC2522" s="1">
        <f t="shared" si="197"/>
        <v>0</v>
      </c>
      <c r="AD2522" s="1">
        <f t="shared" si="198"/>
        <v>0</v>
      </c>
      <c r="AE2522" s="1">
        <f t="shared" si="199"/>
        <v>0</v>
      </c>
    </row>
    <row r="2523" spans="1:31" x14ac:dyDescent="0.25">
      <c r="A2523" t="str">
        <f>B2523&amp;"-"&amp;COUNTIF($B$3:B2523,B2523)</f>
        <v>629-21</v>
      </c>
      <c r="B2523">
        <v>629</v>
      </c>
      <c r="C2523" s="18">
        <f>VLOOKUP(A2523,'ADM Details FY17'!$A$3:$D$3515,4,FALSE)</f>
        <v>0</v>
      </c>
      <c r="D2523" s="1">
        <f>VLOOKUP(A2523,'ADM Details FY17'!$A$3:$E$3515,5,FALSE)</f>
        <v>0</v>
      </c>
      <c r="E2523" s="1">
        <f>VLOOKUP(A2523,'ADM Details FY17'!$A$3:$F$3515,6,FALSE)</f>
        <v>0</v>
      </c>
      <c r="F2523" s="1">
        <f>VLOOKUP(A2523,'ADM Details FY17'!$A$3:$G$3515,7,FALSE)</f>
        <v>0</v>
      </c>
      <c r="G2523" s="1">
        <f>VLOOKUP(A2523,'ADM Details FY17'!$A$3:$H$3515,8,FALSE)</f>
        <v>0</v>
      </c>
      <c r="H2523" s="1">
        <f>VLOOKUP(A2523,'ADM Details FY17'!$A$3:$I$3515,9,FALSE)</f>
        <v>0</v>
      </c>
      <c r="I2523" s="1">
        <f>VLOOKUP(A2523,'ADM Details FY17'!$A$3:$J$3517,10,FALSE)</f>
        <v>0</v>
      </c>
      <c r="J2523" s="1">
        <f>VLOOKUP(A2523,'ADM Details FY17'!$A$3:$K$3515,11,FALSE)</f>
        <v>0</v>
      </c>
      <c r="K2523" s="1">
        <f>VLOOKUP(A2523,'ADM Details FY17'!$A$3:$M$3515,13,FALSE)</f>
        <v>0</v>
      </c>
      <c r="L2523" s="1">
        <f>VLOOKUP(A2523,'ADM Details FY17'!$A$3:$O$3515,15,FALSE)</f>
        <v>0</v>
      </c>
      <c r="M2523" s="1">
        <f>VLOOKUP(A2523,'ADM Details FY17'!$A$3:$P$3515,16,FALSE)</f>
        <v>0</v>
      </c>
      <c r="N2523" s="1">
        <f>VLOOKUP(A2523,'ADM Details FY17'!$A$3:$Q$3515,17,FALSE)</f>
        <v>0</v>
      </c>
      <c r="O2523" s="1">
        <f>VLOOKUP(A2523,'ADM Details FY17'!$A$3:$S$3515,19,FALSE)</f>
        <v>0</v>
      </c>
      <c r="P2523" s="1">
        <f>VLOOKUP(A2523,'ADM Details FY17'!$A$3:$U$3515,21,FALSE)</f>
        <v>0</v>
      </c>
      <c r="Q2523" s="1">
        <f>VLOOKUP(A2523,'ADM Details FY17'!$A$3:$V$3515,22,FALSE)</f>
        <v>0</v>
      </c>
      <c r="R2523" s="1">
        <f>VLOOKUP(A2523,'ADM Details FY17'!$A$3:$W$3515,23,FALSE)</f>
        <v>0</v>
      </c>
      <c r="S2523" s="1">
        <f>VLOOKUP(A2523,'ADM Details FY17'!$A$3:$X$3515,24,FALSE)</f>
        <v>0</v>
      </c>
      <c r="T2523" s="1">
        <f>VLOOKUP(A2523,'ADM Details FY17'!$A$3:$Y$3515,25,FALSE)</f>
        <v>0</v>
      </c>
      <c r="U2523" s="1">
        <f>VLOOKUP(A2523,'ADM Details FY17'!$A$3:$AA$3515,27,FALSE)</f>
        <v>0</v>
      </c>
      <c r="V2523" s="1">
        <f>IFERROR(VLOOKUP(C2523,'eindex _tget pp '!$A$4:$E$615,5,FALSE),0)</f>
        <v>0</v>
      </c>
      <c r="W2523" s="31">
        <f>IFERROR(VLOOKUP(C2523,'eindex _tget pp '!$A$4:$F$615,6,FALSE),0)</f>
        <v>0</v>
      </c>
      <c r="X2523" s="4">
        <f>IFERROR(VLOOKUP(B2523,'eschools 16'!$A$2:$F$25,6,FALSE),1)</f>
        <v>1</v>
      </c>
      <c r="Y2523" s="1">
        <f t="shared" si="195"/>
        <v>0</v>
      </c>
      <c r="Z2523" s="1">
        <f t="shared" si="196"/>
        <v>0</v>
      </c>
      <c r="AA2523" s="31">
        <f>IFERROR(VLOOKUP(C2523,'eindex _tget pp '!$A$4:$G$615,7,FALSE),0)</f>
        <v>0</v>
      </c>
      <c r="AB2523" s="1">
        <f>VLOOKUP(A2523,'ADM Details FY17'!$A$3:$AB$3515,28,FALSE)</f>
        <v>0</v>
      </c>
      <c r="AC2523" s="1">
        <f t="shared" si="197"/>
        <v>0</v>
      </c>
      <c r="AD2523" s="1">
        <f t="shared" si="198"/>
        <v>0</v>
      </c>
      <c r="AE2523" s="1">
        <f t="shared" si="199"/>
        <v>0</v>
      </c>
    </row>
    <row r="2524" spans="1:31" x14ac:dyDescent="0.25">
      <c r="A2524" t="str">
        <f>B2524&amp;"-"&amp;COUNTIF($B$3:B2524,B2524)</f>
        <v>629-22</v>
      </c>
      <c r="B2524">
        <v>629</v>
      </c>
      <c r="C2524" s="18">
        <f>VLOOKUP(A2524,'ADM Details FY17'!$A$3:$D$3515,4,FALSE)</f>
        <v>0</v>
      </c>
      <c r="D2524" s="1">
        <f>VLOOKUP(A2524,'ADM Details FY17'!$A$3:$E$3515,5,FALSE)</f>
        <v>0</v>
      </c>
      <c r="E2524" s="1">
        <f>VLOOKUP(A2524,'ADM Details FY17'!$A$3:$F$3515,6,FALSE)</f>
        <v>0</v>
      </c>
      <c r="F2524" s="1">
        <f>VLOOKUP(A2524,'ADM Details FY17'!$A$3:$G$3515,7,FALSE)</f>
        <v>0</v>
      </c>
      <c r="G2524" s="1">
        <f>VLOOKUP(A2524,'ADM Details FY17'!$A$3:$H$3515,8,FALSE)</f>
        <v>0</v>
      </c>
      <c r="H2524" s="1">
        <f>VLOOKUP(A2524,'ADM Details FY17'!$A$3:$I$3515,9,FALSE)</f>
        <v>0</v>
      </c>
      <c r="I2524" s="1">
        <f>VLOOKUP(A2524,'ADM Details FY17'!$A$3:$J$3517,10,FALSE)</f>
        <v>0</v>
      </c>
      <c r="J2524" s="1">
        <f>VLOOKUP(A2524,'ADM Details FY17'!$A$3:$K$3515,11,FALSE)</f>
        <v>0</v>
      </c>
      <c r="K2524" s="1">
        <f>VLOOKUP(A2524,'ADM Details FY17'!$A$3:$M$3515,13,FALSE)</f>
        <v>0</v>
      </c>
      <c r="L2524" s="1">
        <f>VLOOKUP(A2524,'ADM Details FY17'!$A$3:$O$3515,15,FALSE)</f>
        <v>0</v>
      </c>
      <c r="M2524" s="1">
        <f>VLOOKUP(A2524,'ADM Details FY17'!$A$3:$P$3515,16,FALSE)</f>
        <v>0</v>
      </c>
      <c r="N2524" s="1">
        <f>VLOOKUP(A2524,'ADM Details FY17'!$A$3:$Q$3515,17,FALSE)</f>
        <v>0</v>
      </c>
      <c r="O2524" s="1">
        <f>VLOOKUP(A2524,'ADM Details FY17'!$A$3:$S$3515,19,FALSE)</f>
        <v>0</v>
      </c>
      <c r="P2524" s="1">
        <f>VLOOKUP(A2524,'ADM Details FY17'!$A$3:$U$3515,21,FALSE)</f>
        <v>0</v>
      </c>
      <c r="Q2524" s="1">
        <f>VLOOKUP(A2524,'ADM Details FY17'!$A$3:$V$3515,22,FALSE)</f>
        <v>0</v>
      </c>
      <c r="R2524" s="1">
        <f>VLOOKUP(A2524,'ADM Details FY17'!$A$3:$W$3515,23,FALSE)</f>
        <v>0</v>
      </c>
      <c r="S2524" s="1">
        <f>VLOOKUP(A2524,'ADM Details FY17'!$A$3:$X$3515,24,FALSE)</f>
        <v>0</v>
      </c>
      <c r="T2524" s="1">
        <f>VLOOKUP(A2524,'ADM Details FY17'!$A$3:$Y$3515,25,FALSE)</f>
        <v>0</v>
      </c>
      <c r="U2524" s="1">
        <f>VLOOKUP(A2524,'ADM Details FY17'!$A$3:$AA$3515,27,FALSE)</f>
        <v>0</v>
      </c>
      <c r="V2524" s="1">
        <f>IFERROR(VLOOKUP(C2524,'eindex _tget pp '!$A$4:$E$615,5,FALSE),0)</f>
        <v>0</v>
      </c>
      <c r="W2524" s="31">
        <f>IFERROR(VLOOKUP(C2524,'eindex _tget pp '!$A$4:$F$615,6,FALSE),0)</f>
        <v>0</v>
      </c>
      <c r="X2524" s="4">
        <f>IFERROR(VLOOKUP(B2524,'eschools 16'!$A$2:$F$25,6,FALSE),1)</f>
        <v>1</v>
      </c>
      <c r="Y2524" s="1">
        <f t="shared" si="195"/>
        <v>0</v>
      </c>
      <c r="Z2524" s="1">
        <f t="shared" si="196"/>
        <v>0</v>
      </c>
      <c r="AA2524" s="31">
        <f>IFERROR(VLOOKUP(C2524,'eindex _tget pp '!$A$4:$G$615,7,FALSE),0)</f>
        <v>0</v>
      </c>
      <c r="AB2524" s="1">
        <f>VLOOKUP(A2524,'ADM Details FY17'!$A$3:$AB$3515,28,FALSE)</f>
        <v>0</v>
      </c>
      <c r="AC2524" s="1">
        <f t="shared" si="197"/>
        <v>0</v>
      </c>
      <c r="AD2524" s="1">
        <f t="shared" si="198"/>
        <v>0</v>
      </c>
      <c r="AE2524" s="1">
        <f t="shared" si="199"/>
        <v>0</v>
      </c>
    </row>
    <row r="2525" spans="1:31" x14ac:dyDescent="0.25">
      <c r="A2525" t="str">
        <f>B2525&amp;"-"&amp;COUNTIF($B$3:B2525,B2525)</f>
        <v>629-23</v>
      </c>
      <c r="B2525">
        <v>629</v>
      </c>
      <c r="C2525" s="18">
        <f>VLOOKUP(A2525,'ADM Details FY17'!$A$3:$D$3515,4,FALSE)</f>
        <v>0</v>
      </c>
      <c r="D2525" s="1">
        <f>VLOOKUP(A2525,'ADM Details FY17'!$A$3:$E$3515,5,FALSE)</f>
        <v>0</v>
      </c>
      <c r="E2525" s="1">
        <f>VLOOKUP(A2525,'ADM Details FY17'!$A$3:$F$3515,6,FALSE)</f>
        <v>0</v>
      </c>
      <c r="F2525" s="1">
        <f>VLOOKUP(A2525,'ADM Details FY17'!$A$3:$G$3515,7,FALSE)</f>
        <v>0</v>
      </c>
      <c r="G2525" s="1">
        <f>VLOOKUP(A2525,'ADM Details FY17'!$A$3:$H$3515,8,FALSE)</f>
        <v>0</v>
      </c>
      <c r="H2525" s="1">
        <f>VLOOKUP(A2525,'ADM Details FY17'!$A$3:$I$3515,9,FALSE)</f>
        <v>0</v>
      </c>
      <c r="I2525" s="1">
        <f>VLOOKUP(A2525,'ADM Details FY17'!$A$3:$J$3517,10,FALSE)</f>
        <v>0</v>
      </c>
      <c r="J2525" s="1">
        <f>VLOOKUP(A2525,'ADM Details FY17'!$A$3:$K$3515,11,FALSE)</f>
        <v>0</v>
      </c>
      <c r="K2525" s="1">
        <f>VLOOKUP(A2525,'ADM Details FY17'!$A$3:$M$3515,13,FALSE)</f>
        <v>0</v>
      </c>
      <c r="L2525" s="1">
        <f>VLOOKUP(A2525,'ADM Details FY17'!$A$3:$O$3515,15,FALSE)</f>
        <v>0</v>
      </c>
      <c r="M2525" s="1">
        <f>VLOOKUP(A2525,'ADM Details FY17'!$A$3:$P$3515,16,FALSE)</f>
        <v>0</v>
      </c>
      <c r="N2525" s="1">
        <f>VLOOKUP(A2525,'ADM Details FY17'!$A$3:$Q$3515,17,FALSE)</f>
        <v>0</v>
      </c>
      <c r="O2525" s="1">
        <f>VLOOKUP(A2525,'ADM Details FY17'!$A$3:$S$3515,19,FALSE)</f>
        <v>0</v>
      </c>
      <c r="P2525" s="1">
        <f>VLOOKUP(A2525,'ADM Details FY17'!$A$3:$U$3515,21,FALSE)</f>
        <v>0</v>
      </c>
      <c r="Q2525" s="1">
        <f>VLOOKUP(A2525,'ADM Details FY17'!$A$3:$V$3515,22,FALSE)</f>
        <v>0</v>
      </c>
      <c r="R2525" s="1">
        <f>VLOOKUP(A2525,'ADM Details FY17'!$A$3:$W$3515,23,FALSE)</f>
        <v>0</v>
      </c>
      <c r="S2525" s="1">
        <f>VLOOKUP(A2525,'ADM Details FY17'!$A$3:$X$3515,24,FALSE)</f>
        <v>0</v>
      </c>
      <c r="T2525" s="1">
        <f>VLOOKUP(A2525,'ADM Details FY17'!$A$3:$Y$3515,25,FALSE)</f>
        <v>0</v>
      </c>
      <c r="U2525" s="1">
        <f>VLOOKUP(A2525,'ADM Details FY17'!$A$3:$AA$3515,27,FALSE)</f>
        <v>0</v>
      </c>
      <c r="V2525" s="1">
        <f>IFERROR(VLOOKUP(C2525,'eindex _tget pp '!$A$4:$E$615,5,FALSE),0)</f>
        <v>0</v>
      </c>
      <c r="W2525" s="31">
        <f>IFERROR(VLOOKUP(C2525,'eindex _tget pp '!$A$4:$F$615,6,FALSE),0)</f>
        <v>0</v>
      </c>
      <c r="X2525" s="4">
        <f>IFERROR(VLOOKUP(B2525,'eschools 16'!$A$2:$F$25,6,FALSE),1)</f>
        <v>1</v>
      </c>
      <c r="Y2525" s="1">
        <f t="shared" si="195"/>
        <v>0</v>
      </c>
      <c r="Z2525" s="1">
        <f t="shared" si="196"/>
        <v>0</v>
      </c>
      <c r="AA2525" s="31">
        <f>IFERROR(VLOOKUP(C2525,'eindex _tget pp '!$A$4:$G$615,7,FALSE),0)</f>
        <v>0</v>
      </c>
      <c r="AB2525" s="1">
        <f>VLOOKUP(A2525,'ADM Details FY17'!$A$3:$AB$3515,28,FALSE)</f>
        <v>0</v>
      </c>
      <c r="AC2525" s="1">
        <f t="shared" si="197"/>
        <v>0</v>
      </c>
      <c r="AD2525" s="1">
        <f t="shared" si="198"/>
        <v>0</v>
      </c>
      <c r="AE2525" s="1">
        <f t="shared" si="199"/>
        <v>0</v>
      </c>
    </row>
    <row r="2526" spans="1:31" x14ac:dyDescent="0.25">
      <c r="A2526" t="str">
        <f>B2526&amp;"-"&amp;COUNTIF($B$3:B2526,B2526)</f>
        <v>629-24</v>
      </c>
      <c r="B2526">
        <v>629</v>
      </c>
      <c r="C2526" s="18">
        <f>VLOOKUP(A2526,'ADM Details FY17'!$A$3:$D$3515,4,FALSE)</f>
        <v>0</v>
      </c>
      <c r="D2526" s="1">
        <f>VLOOKUP(A2526,'ADM Details FY17'!$A$3:$E$3515,5,FALSE)</f>
        <v>0</v>
      </c>
      <c r="E2526" s="1">
        <f>VLOOKUP(A2526,'ADM Details FY17'!$A$3:$F$3515,6,FALSE)</f>
        <v>0</v>
      </c>
      <c r="F2526" s="1">
        <f>VLOOKUP(A2526,'ADM Details FY17'!$A$3:$G$3515,7,FALSE)</f>
        <v>0</v>
      </c>
      <c r="G2526" s="1">
        <f>VLOOKUP(A2526,'ADM Details FY17'!$A$3:$H$3515,8,FALSE)</f>
        <v>0</v>
      </c>
      <c r="H2526" s="1">
        <f>VLOOKUP(A2526,'ADM Details FY17'!$A$3:$I$3515,9,FALSE)</f>
        <v>0</v>
      </c>
      <c r="I2526" s="1">
        <f>VLOOKUP(A2526,'ADM Details FY17'!$A$3:$J$3517,10,FALSE)</f>
        <v>0</v>
      </c>
      <c r="J2526" s="1">
        <f>VLOOKUP(A2526,'ADM Details FY17'!$A$3:$K$3515,11,FALSE)</f>
        <v>0</v>
      </c>
      <c r="K2526" s="1">
        <f>VLOOKUP(A2526,'ADM Details FY17'!$A$3:$M$3515,13,FALSE)</f>
        <v>0</v>
      </c>
      <c r="L2526" s="1">
        <f>VLOOKUP(A2526,'ADM Details FY17'!$A$3:$O$3515,15,FALSE)</f>
        <v>0</v>
      </c>
      <c r="M2526" s="1">
        <f>VLOOKUP(A2526,'ADM Details FY17'!$A$3:$P$3515,16,FALSE)</f>
        <v>0</v>
      </c>
      <c r="N2526" s="1">
        <f>VLOOKUP(A2526,'ADM Details FY17'!$A$3:$Q$3515,17,FALSE)</f>
        <v>0</v>
      </c>
      <c r="O2526" s="1">
        <f>VLOOKUP(A2526,'ADM Details FY17'!$A$3:$S$3515,19,FALSE)</f>
        <v>0</v>
      </c>
      <c r="P2526" s="1">
        <f>VLOOKUP(A2526,'ADM Details FY17'!$A$3:$U$3515,21,FALSE)</f>
        <v>0</v>
      </c>
      <c r="Q2526" s="1">
        <f>VLOOKUP(A2526,'ADM Details FY17'!$A$3:$V$3515,22,FALSE)</f>
        <v>0</v>
      </c>
      <c r="R2526" s="1">
        <f>VLOOKUP(A2526,'ADM Details FY17'!$A$3:$W$3515,23,FALSE)</f>
        <v>0</v>
      </c>
      <c r="S2526" s="1">
        <f>VLOOKUP(A2526,'ADM Details FY17'!$A$3:$X$3515,24,FALSE)</f>
        <v>0</v>
      </c>
      <c r="T2526" s="1">
        <f>VLOOKUP(A2526,'ADM Details FY17'!$A$3:$Y$3515,25,FALSE)</f>
        <v>0</v>
      </c>
      <c r="U2526" s="1">
        <f>VLOOKUP(A2526,'ADM Details FY17'!$A$3:$AA$3515,27,FALSE)</f>
        <v>0</v>
      </c>
      <c r="V2526" s="1">
        <f>IFERROR(VLOOKUP(C2526,'eindex _tget pp '!$A$4:$E$615,5,FALSE),0)</f>
        <v>0</v>
      </c>
      <c r="W2526" s="31">
        <f>IFERROR(VLOOKUP(C2526,'eindex _tget pp '!$A$4:$F$615,6,FALSE),0)</f>
        <v>0</v>
      </c>
      <c r="X2526" s="4">
        <f>IFERROR(VLOOKUP(B2526,'eschools 16'!$A$2:$F$25,6,FALSE),1)</f>
        <v>1</v>
      </c>
      <c r="Y2526" s="1">
        <f t="shared" si="195"/>
        <v>0</v>
      </c>
      <c r="Z2526" s="1">
        <f t="shared" si="196"/>
        <v>0</v>
      </c>
      <c r="AA2526" s="31">
        <f>IFERROR(VLOOKUP(C2526,'eindex _tget pp '!$A$4:$G$615,7,FALSE),0)</f>
        <v>0</v>
      </c>
      <c r="AB2526" s="1">
        <f>VLOOKUP(A2526,'ADM Details FY17'!$A$3:$AB$3515,28,FALSE)</f>
        <v>0</v>
      </c>
      <c r="AC2526" s="1">
        <f t="shared" si="197"/>
        <v>0</v>
      </c>
      <c r="AD2526" s="1">
        <f t="shared" si="198"/>
        <v>0</v>
      </c>
      <c r="AE2526" s="1">
        <f t="shared" si="199"/>
        <v>0</v>
      </c>
    </row>
    <row r="2527" spans="1:31" x14ac:dyDescent="0.25">
      <c r="A2527" t="str">
        <f>B2527&amp;"-"&amp;COUNTIF($B$3:B2527,B2527)</f>
        <v>633-1</v>
      </c>
      <c r="B2527">
        <v>633</v>
      </c>
      <c r="C2527" s="18">
        <f>VLOOKUP(A2527,'ADM Details FY17'!$A$3:$D$3515,4,FALSE)</f>
        <v>50674</v>
      </c>
      <c r="D2527" s="1">
        <f>VLOOKUP(A2527,'ADM Details FY17'!$A$3:$E$3515,5,FALSE)</f>
        <v>2</v>
      </c>
      <c r="E2527" s="1">
        <f>VLOOKUP(A2527,'ADM Details FY17'!$A$3:$F$3515,6,FALSE)</f>
        <v>0</v>
      </c>
      <c r="F2527" s="1">
        <f>VLOOKUP(A2527,'ADM Details FY17'!$A$3:$G$3515,7,FALSE)</f>
        <v>1</v>
      </c>
      <c r="G2527" s="1">
        <f>VLOOKUP(A2527,'ADM Details FY17'!$A$3:$H$3515,8,FALSE)</f>
        <v>0</v>
      </c>
      <c r="H2527" s="1">
        <f>VLOOKUP(A2527,'ADM Details FY17'!$A$3:$I$3515,9,FALSE)</f>
        <v>0</v>
      </c>
      <c r="I2527" s="1">
        <f>VLOOKUP(A2527,'ADM Details FY17'!$A$3:$J$3517,10,FALSE)</f>
        <v>0</v>
      </c>
      <c r="J2527" s="1">
        <f>VLOOKUP(A2527,'ADM Details FY17'!$A$3:$K$3515,11,FALSE)</f>
        <v>0</v>
      </c>
      <c r="K2527" s="1">
        <f>VLOOKUP(A2527,'ADM Details FY17'!$A$3:$M$3515,13,FALSE)</f>
        <v>2</v>
      </c>
      <c r="L2527" s="1">
        <f>VLOOKUP(A2527,'ADM Details FY17'!$A$3:$O$3515,15,FALSE)</f>
        <v>0</v>
      </c>
      <c r="M2527" s="1">
        <f>VLOOKUP(A2527,'ADM Details FY17'!$A$3:$P$3515,16,FALSE)</f>
        <v>0</v>
      </c>
      <c r="N2527" s="1">
        <f>VLOOKUP(A2527,'ADM Details FY17'!$A$3:$Q$3515,17,FALSE)</f>
        <v>0</v>
      </c>
      <c r="O2527" s="1">
        <f>VLOOKUP(A2527,'ADM Details FY17'!$A$3:$S$3515,19,FALSE)</f>
        <v>2</v>
      </c>
      <c r="P2527" s="1">
        <f>VLOOKUP(A2527,'ADM Details FY17'!$A$3:$U$3515,21,FALSE)</f>
        <v>0</v>
      </c>
      <c r="Q2527" s="1">
        <f>VLOOKUP(A2527,'ADM Details FY17'!$A$3:$V$3515,22,FALSE)</f>
        <v>0</v>
      </c>
      <c r="R2527" s="1">
        <f>VLOOKUP(A2527,'ADM Details FY17'!$A$3:$W$3515,23,FALSE)</f>
        <v>0</v>
      </c>
      <c r="S2527" s="1">
        <f>VLOOKUP(A2527,'ADM Details FY17'!$A$3:$X$3515,24,FALSE)</f>
        <v>0</v>
      </c>
      <c r="T2527" s="1">
        <f>VLOOKUP(A2527,'ADM Details FY17'!$A$3:$Y$3515,25,FALSE)</f>
        <v>0</v>
      </c>
      <c r="U2527" s="1">
        <f>VLOOKUP(A2527,'ADM Details FY17'!$A$3:$AA$3515,27,FALSE)</f>
        <v>0</v>
      </c>
      <c r="V2527" s="1">
        <f>IFERROR(VLOOKUP(C2527,'eindex _tget pp '!$A$4:$E$615,5,FALSE),0)</f>
        <v>119.11291540497456</v>
      </c>
      <c r="W2527" s="31">
        <f>IFERROR(VLOOKUP(C2527,'eindex _tget pp '!$A$4:$F$615,6,FALSE),0)</f>
        <v>0.34091818839999999</v>
      </c>
      <c r="X2527" s="4">
        <f>IFERROR(VLOOKUP(B2527,'eschools 16'!$A$2:$F$25,6,FALSE),1)</f>
        <v>1</v>
      </c>
      <c r="Y2527" s="1">
        <f t="shared" si="195"/>
        <v>59.56</v>
      </c>
      <c r="Z2527" s="1">
        <f t="shared" si="196"/>
        <v>185.46</v>
      </c>
      <c r="AA2527" s="31">
        <f>IFERROR(VLOOKUP(C2527,'eindex _tget pp '!$A$4:$G$615,7,FALSE),0)</f>
        <v>0.38380995099999998</v>
      </c>
      <c r="AB2527" s="1">
        <f>VLOOKUP(A2527,'ADM Details FY17'!$A$3:$AB$3515,28,FALSE)</f>
        <v>0</v>
      </c>
      <c r="AC2527" s="1">
        <f t="shared" si="197"/>
        <v>0</v>
      </c>
      <c r="AD2527" s="1">
        <f t="shared" si="198"/>
        <v>2</v>
      </c>
      <c r="AE2527" s="1">
        <f t="shared" si="199"/>
        <v>300</v>
      </c>
    </row>
    <row r="2528" spans="1:31" x14ac:dyDescent="0.25">
      <c r="A2528" t="str">
        <f>B2528&amp;"-"&amp;COUNTIF($B$3:B2528,B2528)</f>
        <v>633-2</v>
      </c>
      <c r="B2528">
        <v>633</v>
      </c>
      <c r="C2528" s="18">
        <f>VLOOKUP(A2528,'ADM Details FY17'!$A$3:$D$3515,4,FALSE)</f>
        <v>44362</v>
      </c>
      <c r="D2528" s="1">
        <f>VLOOKUP(A2528,'ADM Details FY17'!$A$3:$E$3515,5,FALSE)</f>
        <v>2</v>
      </c>
      <c r="E2528" s="1">
        <f>VLOOKUP(A2528,'ADM Details FY17'!$A$3:$F$3515,6,FALSE)</f>
        <v>0</v>
      </c>
      <c r="F2528" s="1">
        <f>VLOOKUP(A2528,'ADM Details FY17'!$A$3:$G$3515,7,FALSE)</f>
        <v>0</v>
      </c>
      <c r="G2528" s="1">
        <f>VLOOKUP(A2528,'ADM Details FY17'!$A$3:$H$3515,8,FALSE)</f>
        <v>0</v>
      </c>
      <c r="H2528" s="1">
        <f>VLOOKUP(A2528,'ADM Details FY17'!$A$3:$I$3515,9,FALSE)</f>
        <v>0</v>
      </c>
      <c r="I2528" s="1">
        <f>VLOOKUP(A2528,'ADM Details FY17'!$A$3:$J$3517,10,FALSE)</f>
        <v>0</v>
      </c>
      <c r="J2528" s="1">
        <f>VLOOKUP(A2528,'ADM Details FY17'!$A$3:$K$3515,11,FALSE)</f>
        <v>1</v>
      </c>
      <c r="K2528" s="1">
        <f>VLOOKUP(A2528,'ADM Details FY17'!$A$3:$M$3515,13,FALSE)</f>
        <v>2</v>
      </c>
      <c r="L2528" s="1">
        <f>VLOOKUP(A2528,'ADM Details FY17'!$A$3:$O$3515,15,FALSE)</f>
        <v>0</v>
      </c>
      <c r="M2528" s="1">
        <f>VLOOKUP(A2528,'ADM Details FY17'!$A$3:$P$3515,16,FALSE)</f>
        <v>0</v>
      </c>
      <c r="N2528" s="1">
        <f>VLOOKUP(A2528,'ADM Details FY17'!$A$3:$Q$3515,17,FALSE)</f>
        <v>0</v>
      </c>
      <c r="O2528" s="1">
        <f>VLOOKUP(A2528,'ADM Details FY17'!$A$3:$S$3515,19,FALSE)</f>
        <v>0</v>
      </c>
      <c r="P2528" s="1">
        <f>VLOOKUP(A2528,'ADM Details FY17'!$A$3:$U$3515,21,FALSE)</f>
        <v>0</v>
      </c>
      <c r="Q2528" s="1">
        <f>VLOOKUP(A2528,'ADM Details FY17'!$A$3:$V$3515,22,FALSE)</f>
        <v>0</v>
      </c>
      <c r="R2528" s="1">
        <f>VLOOKUP(A2528,'ADM Details FY17'!$A$3:$W$3515,23,FALSE)</f>
        <v>0</v>
      </c>
      <c r="S2528" s="1">
        <f>VLOOKUP(A2528,'ADM Details FY17'!$A$3:$X$3515,24,FALSE)</f>
        <v>0</v>
      </c>
      <c r="T2528" s="1">
        <f>VLOOKUP(A2528,'ADM Details FY17'!$A$3:$Y$3515,25,FALSE)</f>
        <v>0</v>
      </c>
      <c r="U2528" s="1">
        <f>VLOOKUP(A2528,'ADM Details FY17'!$A$3:$AA$3515,27,FALSE)</f>
        <v>0</v>
      </c>
      <c r="V2528" s="1">
        <f>IFERROR(VLOOKUP(C2528,'eindex _tget pp '!$A$4:$E$615,5,FALSE),0)</f>
        <v>94.869008809635275</v>
      </c>
      <c r="W2528" s="31">
        <f>IFERROR(VLOOKUP(C2528,'eindex _tget pp '!$A$4:$F$615,6,FALSE),0)</f>
        <v>0.52077289439999996</v>
      </c>
      <c r="X2528" s="4">
        <f>IFERROR(VLOOKUP(B2528,'eschools 16'!$A$2:$F$25,6,FALSE),1)</f>
        <v>1</v>
      </c>
      <c r="Y2528" s="1">
        <f t="shared" si="195"/>
        <v>47.43</v>
      </c>
      <c r="Z2528" s="1">
        <f t="shared" si="196"/>
        <v>283.3</v>
      </c>
      <c r="AA2528" s="31">
        <f>IFERROR(VLOOKUP(C2528,'eindex _tget pp '!$A$4:$G$615,7,FALSE),0)</f>
        <v>0.40103628899999999</v>
      </c>
      <c r="AB2528" s="1">
        <f>VLOOKUP(A2528,'ADM Details FY17'!$A$3:$AB$3515,28,FALSE)</f>
        <v>0</v>
      </c>
      <c r="AC2528" s="1">
        <f t="shared" si="197"/>
        <v>0</v>
      </c>
      <c r="AD2528" s="1">
        <f t="shared" si="198"/>
        <v>2</v>
      </c>
      <c r="AE2528" s="1">
        <f t="shared" si="199"/>
        <v>300</v>
      </c>
    </row>
    <row r="2529" spans="1:31" x14ac:dyDescent="0.25">
      <c r="A2529" t="str">
        <f>B2529&amp;"-"&amp;COUNTIF($B$3:B2529,B2529)</f>
        <v>633-3</v>
      </c>
      <c r="B2529">
        <v>633</v>
      </c>
      <c r="C2529" s="18">
        <f>VLOOKUP(A2529,'ADM Details FY17'!$A$3:$D$3515,4,FALSE)</f>
        <v>44602</v>
      </c>
      <c r="D2529" s="1">
        <f>VLOOKUP(A2529,'ADM Details FY17'!$A$3:$E$3515,5,FALSE)</f>
        <v>3</v>
      </c>
      <c r="E2529" s="1">
        <f>VLOOKUP(A2529,'ADM Details FY17'!$A$3:$F$3515,6,FALSE)</f>
        <v>0</v>
      </c>
      <c r="F2529" s="1">
        <f>VLOOKUP(A2529,'ADM Details FY17'!$A$3:$G$3515,7,FALSE)</f>
        <v>1</v>
      </c>
      <c r="G2529" s="1">
        <f>VLOOKUP(A2529,'ADM Details FY17'!$A$3:$H$3515,8,FALSE)</f>
        <v>1</v>
      </c>
      <c r="H2529" s="1">
        <f>VLOOKUP(A2529,'ADM Details FY17'!$A$3:$I$3515,9,FALSE)</f>
        <v>0</v>
      </c>
      <c r="I2529" s="1">
        <f>VLOOKUP(A2529,'ADM Details FY17'!$A$3:$J$3517,10,FALSE)</f>
        <v>0</v>
      </c>
      <c r="J2529" s="1">
        <f>VLOOKUP(A2529,'ADM Details FY17'!$A$3:$K$3515,11,FALSE)</f>
        <v>1</v>
      </c>
      <c r="K2529" s="1">
        <f>VLOOKUP(A2529,'ADM Details FY17'!$A$3:$M$3515,13,FALSE)</f>
        <v>3</v>
      </c>
      <c r="L2529" s="1">
        <f>VLOOKUP(A2529,'ADM Details FY17'!$A$3:$O$3515,15,FALSE)</f>
        <v>0</v>
      </c>
      <c r="M2529" s="1">
        <f>VLOOKUP(A2529,'ADM Details FY17'!$A$3:$P$3515,16,FALSE)</f>
        <v>0</v>
      </c>
      <c r="N2529" s="1">
        <f>VLOOKUP(A2529,'ADM Details FY17'!$A$3:$Q$3515,17,FALSE)</f>
        <v>0</v>
      </c>
      <c r="O2529" s="1">
        <f>VLOOKUP(A2529,'ADM Details FY17'!$A$3:$S$3515,19,FALSE)</f>
        <v>0</v>
      </c>
      <c r="P2529" s="1">
        <f>VLOOKUP(A2529,'ADM Details FY17'!$A$3:$U$3515,21,FALSE)</f>
        <v>0</v>
      </c>
      <c r="Q2529" s="1">
        <f>VLOOKUP(A2529,'ADM Details FY17'!$A$3:$V$3515,22,FALSE)</f>
        <v>0</v>
      </c>
      <c r="R2529" s="1">
        <f>VLOOKUP(A2529,'ADM Details FY17'!$A$3:$W$3515,23,FALSE)</f>
        <v>0</v>
      </c>
      <c r="S2529" s="1">
        <f>VLOOKUP(A2529,'ADM Details FY17'!$A$3:$X$3515,24,FALSE)</f>
        <v>0</v>
      </c>
      <c r="T2529" s="1">
        <f>VLOOKUP(A2529,'ADM Details FY17'!$A$3:$Y$3515,25,FALSE)</f>
        <v>0</v>
      </c>
      <c r="U2529" s="1">
        <f>VLOOKUP(A2529,'ADM Details FY17'!$A$3:$AA$3515,27,FALSE)</f>
        <v>0</v>
      </c>
      <c r="V2529" s="1">
        <f>IFERROR(VLOOKUP(C2529,'eindex _tget pp '!$A$4:$E$615,5,FALSE),0)</f>
        <v>326.47608091266414</v>
      </c>
      <c r="W2529" s="31">
        <f>IFERROR(VLOOKUP(C2529,'eindex _tget pp '!$A$4:$F$615,6,FALSE),0)</f>
        <v>0.99458624039999999</v>
      </c>
      <c r="X2529" s="4">
        <f>IFERROR(VLOOKUP(B2529,'eschools 16'!$A$2:$F$25,6,FALSE),1)</f>
        <v>1</v>
      </c>
      <c r="Y2529" s="1">
        <f t="shared" si="195"/>
        <v>244.86</v>
      </c>
      <c r="Z2529" s="1">
        <f t="shared" si="196"/>
        <v>811.58</v>
      </c>
      <c r="AA2529" s="31">
        <f>IFERROR(VLOOKUP(C2529,'eindex _tget pp '!$A$4:$G$615,7,FALSE),0)</f>
        <v>0.47172598199999999</v>
      </c>
      <c r="AB2529" s="1">
        <f>VLOOKUP(A2529,'ADM Details FY17'!$A$3:$AB$3515,28,FALSE)</f>
        <v>0</v>
      </c>
      <c r="AC2529" s="1">
        <f t="shared" si="197"/>
        <v>0</v>
      </c>
      <c r="AD2529" s="1">
        <f t="shared" si="198"/>
        <v>3</v>
      </c>
      <c r="AE2529" s="1">
        <f t="shared" si="199"/>
        <v>450</v>
      </c>
    </row>
    <row r="2530" spans="1:31" x14ac:dyDescent="0.25">
      <c r="A2530" t="str">
        <f>B2530&amp;"-"&amp;COUNTIF($B$3:B2530,B2530)</f>
        <v>633-4</v>
      </c>
      <c r="B2530">
        <v>633</v>
      </c>
      <c r="C2530" s="18">
        <f>VLOOKUP(A2530,'ADM Details FY17'!$A$3:$D$3515,4,FALSE)</f>
        <v>45609</v>
      </c>
      <c r="D2530" s="1">
        <f>VLOOKUP(A2530,'ADM Details FY17'!$A$3:$E$3515,5,FALSE)</f>
        <v>1</v>
      </c>
      <c r="E2530" s="1">
        <f>VLOOKUP(A2530,'ADM Details FY17'!$A$3:$F$3515,6,FALSE)</f>
        <v>0</v>
      </c>
      <c r="F2530" s="1">
        <f>VLOOKUP(A2530,'ADM Details FY17'!$A$3:$G$3515,7,FALSE)</f>
        <v>0</v>
      </c>
      <c r="G2530" s="1">
        <f>VLOOKUP(A2530,'ADM Details FY17'!$A$3:$H$3515,8,FALSE)</f>
        <v>0</v>
      </c>
      <c r="H2530" s="1">
        <f>VLOOKUP(A2530,'ADM Details FY17'!$A$3:$I$3515,9,FALSE)</f>
        <v>0</v>
      </c>
      <c r="I2530" s="1">
        <f>VLOOKUP(A2530,'ADM Details FY17'!$A$3:$J$3517,10,FALSE)</f>
        <v>0</v>
      </c>
      <c r="J2530" s="1">
        <f>VLOOKUP(A2530,'ADM Details FY17'!$A$3:$K$3515,11,FALSE)</f>
        <v>1</v>
      </c>
      <c r="K2530" s="1">
        <f>VLOOKUP(A2530,'ADM Details FY17'!$A$3:$M$3515,13,FALSE)</f>
        <v>1</v>
      </c>
      <c r="L2530" s="1">
        <f>VLOOKUP(A2530,'ADM Details FY17'!$A$3:$O$3515,15,FALSE)</f>
        <v>0</v>
      </c>
      <c r="M2530" s="1">
        <f>VLOOKUP(A2530,'ADM Details FY17'!$A$3:$P$3515,16,FALSE)</f>
        <v>0</v>
      </c>
      <c r="N2530" s="1">
        <f>VLOOKUP(A2530,'ADM Details FY17'!$A$3:$Q$3515,17,FALSE)</f>
        <v>0</v>
      </c>
      <c r="O2530" s="1">
        <f>VLOOKUP(A2530,'ADM Details FY17'!$A$3:$S$3515,19,FALSE)</f>
        <v>1</v>
      </c>
      <c r="P2530" s="1">
        <f>VLOOKUP(A2530,'ADM Details FY17'!$A$3:$U$3515,21,FALSE)</f>
        <v>0</v>
      </c>
      <c r="Q2530" s="1">
        <f>VLOOKUP(A2530,'ADM Details FY17'!$A$3:$V$3515,22,FALSE)</f>
        <v>0</v>
      </c>
      <c r="R2530" s="1">
        <f>VLOOKUP(A2530,'ADM Details FY17'!$A$3:$W$3515,23,FALSE)</f>
        <v>0</v>
      </c>
      <c r="S2530" s="1">
        <f>VLOOKUP(A2530,'ADM Details FY17'!$A$3:$X$3515,24,FALSE)</f>
        <v>0</v>
      </c>
      <c r="T2530" s="1">
        <f>VLOOKUP(A2530,'ADM Details FY17'!$A$3:$Y$3515,25,FALSE)</f>
        <v>0</v>
      </c>
      <c r="U2530" s="1">
        <f>VLOOKUP(A2530,'ADM Details FY17'!$A$3:$AA$3515,27,FALSE)</f>
        <v>0</v>
      </c>
      <c r="V2530" s="1">
        <f>IFERROR(VLOOKUP(C2530,'eindex _tget pp '!$A$4:$E$615,5,FALSE),0)</f>
        <v>0</v>
      </c>
      <c r="W2530" s="31">
        <f>IFERROR(VLOOKUP(C2530,'eindex _tget pp '!$A$4:$F$615,6,FALSE),0)</f>
        <v>0.96625094160000002</v>
      </c>
      <c r="X2530" s="4">
        <f>IFERROR(VLOOKUP(B2530,'eschools 16'!$A$2:$F$25,6,FALSE),1)</f>
        <v>1</v>
      </c>
      <c r="Y2530" s="1">
        <f t="shared" si="195"/>
        <v>0</v>
      </c>
      <c r="Z2530" s="1">
        <f t="shared" si="196"/>
        <v>262.82</v>
      </c>
      <c r="AA2530" s="31">
        <f>IFERROR(VLOOKUP(C2530,'eindex _tget pp '!$A$4:$G$615,7,FALSE),0)</f>
        <v>0.29168379300000002</v>
      </c>
      <c r="AB2530" s="1">
        <f>VLOOKUP(A2530,'ADM Details FY17'!$A$3:$AB$3515,28,FALSE)</f>
        <v>0</v>
      </c>
      <c r="AC2530" s="1">
        <f t="shared" si="197"/>
        <v>0</v>
      </c>
      <c r="AD2530" s="1">
        <f t="shared" si="198"/>
        <v>1</v>
      </c>
      <c r="AE2530" s="1">
        <f t="shared" si="199"/>
        <v>150</v>
      </c>
    </row>
    <row r="2531" spans="1:31" x14ac:dyDescent="0.25">
      <c r="A2531" t="str">
        <f>B2531&amp;"-"&amp;COUNTIF($B$3:B2531,B2531)</f>
        <v>633-5</v>
      </c>
      <c r="B2531">
        <v>633</v>
      </c>
      <c r="C2531" s="18">
        <f>VLOOKUP(A2531,'ADM Details FY17'!$A$3:$D$3515,4,FALSE)</f>
        <v>48223</v>
      </c>
      <c r="D2531" s="1">
        <f>VLOOKUP(A2531,'ADM Details FY17'!$A$3:$E$3515,5,FALSE)</f>
        <v>7.58</v>
      </c>
      <c r="E2531" s="1">
        <f>VLOOKUP(A2531,'ADM Details FY17'!$A$3:$F$3515,6,FALSE)</f>
        <v>0</v>
      </c>
      <c r="F2531" s="1">
        <f>VLOOKUP(A2531,'ADM Details FY17'!$A$3:$G$3515,7,FALSE)</f>
        <v>1.58</v>
      </c>
      <c r="G2531" s="1">
        <f>VLOOKUP(A2531,'ADM Details FY17'!$A$3:$H$3515,8,FALSE)</f>
        <v>0</v>
      </c>
      <c r="H2531" s="1">
        <f>VLOOKUP(A2531,'ADM Details FY17'!$A$3:$I$3515,9,FALSE)</f>
        <v>0</v>
      </c>
      <c r="I2531" s="1">
        <f>VLOOKUP(A2531,'ADM Details FY17'!$A$3:$J$3517,10,FALSE)</f>
        <v>0</v>
      </c>
      <c r="J2531" s="1">
        <f>VLOOKUP(A2531,'ADM Details FY17'!$A$3:$K$3515,11,FALSE)</f>
        <v>4.9800000000000004</v>
      </c>
      <c r="K2531" s="1">
        <f>VLOOKUP(A2531,'ADM Details FY17'!$A$3:$M$3515,13,FALSE)</f>
        <v>7.58</v>
      </c>
      <c r="L2531" s="1">
        <f>VLOOKUP(A2531,'ADM Details FY17'!$A$3:$O$3515,15,FALSE)</f>
        <v>0</v>
      </c>
      <c r="M2531" s="1">
        <f>VLOOKUP(A2531,'ADM Details FY17'!$A$3:$P$3515,16,FALSE)</f>
        <v>0</v>
      </c>
      <c r="N2531" s="1">
        <f>VLOOKUP(A2531,'ADM Details FY17'!$A$3:$Q$3515,17,FALSE)</f>
        <v>0</v>
      </c>
      <c r="O2531" s="1">
        <f>VLOOKUP(A2531,'ADM Details FY17'!$A$3:$S$3515,19,FALSE)</f>
        <v>2</v>
      </c>
      <c r="P2531" s="1">
        <f>VLOOKUP(A2531,'ADM Details FY17'!$A$3:$U$3515,21,FALSE)</f>
        <v>0</v>
      </c>
      <c r="Q2531" s="1">
        <f>VLOOKUP(A2531,'ADM Details FY17'!$A$3:$V$3515,22,FALSE)</f>
        <v>0</v>
      </c>
      <c r="R2531" s="1">
        <f>VLOOKUP(A2531,'ADM Details FY17'!$A$3:$W$3515,23,FALSE)</f>
        <v>0.91</v>
      </c>
      <c r="S2531" s="1">
        <f>VLOOKUP(A2531,'ADM Details FY17'!$A$3:$X$3515,24,FALSE)</f>
        <v>0</v>
      </c>
      <c r="T2531" s="1">
        <f>VLOOKUP(A2531,'ADM Details FY17'!$A$3:$Y$3515,25,FALSE)</f>
        <v>0</v>
      </c>
      <c r="U2531" s="1">
        <f>VLOOKUP(A2531,'ADM Details FY17'!$A$3:$AA$3515,27,FALSE)</f>
        <v>0</v>
      </c>
      <c r="V2531" s="1">
        <f>IFERROR(VLOOKUP(C2531,'eindex _tget pp '!$A$4:$E$615,5,FALSE),0)</f>
        <v>26.219830439533272</v>
      </c>
      <c r="W2531" s="31">
        <f>IFERROR(VLOOKUP(C2531,'eindex _tget pp '!$A$4:$F$615,6,FALSE),0)</f>
        <v>0.88910344330000002</v>
      </c>
      <c r="X2531" s="4">
        <f>IFERROR(VLOOKUP(B2531,'eschools 16'!$A$2:$F$25,6,FALSE),1)</f>
        <v>1</v>
      </c>
      <c r="Y2531" s="1">
        <f t="shared" si="195"/>
        <v>49.69</v>
      </c>
      <c r="Z2531" s="1">
        <f t="shared" si="196"/>
        <v>1833.12</v>
      </c>
      <c r="AA2531" s="31">
        <f>IFERROR(VLOOKUP(C2531,'eindex _tget pp '!$A$4:$G$615,7,FALSE),0)</f>
        <v>0.40948401499999998</v>
      </c>
      <c r="AB2531" s="1">
        <f>VLOOKUP(A2531,'ADM Details FY17'!$A$3:$AB$3515,28,FALSE)</f>
        <v>0</v>
      </c>
      <c r="AC2531" s="1">
        <f t="shared" si="197"/>
        <v>0</v>
      </c>
      <c r="AD2531" s="1">
        <f t="shared" si="198"/>
        <v>7.58</v>
      </c>
      <c r="AE2531" s="1">
        <f t="shared" si="199"/>
        <v>1137</v>
      </c>
    </row>
    <row r="2532" spans="1:31" x14ac:dyDescent="0.25">
      <c r="A2532" t="str">
        <f>B2532&amp;"-"&amp;COUNTIF($B$3:B2532,B2532)</f>
        <v>633-6</v>
      </c>
      <c r="B2532">
        <v>633</v>
      </c>
      <c r="C2532" s="18">
        <f>VLOOKUP(A2532,'ADM Details FY17'!$A$3:$D$3515,4,FALSE)</f>
        <v>44875</v>
      </c>
      <c r="D2532" s="1">
        <f>VLOOKUP(A2532,'ADM Details FY17'!$A$3:$E$3515,5,FALSE)</f>
        <v>3</v>
      </c>
      <c r="E2532" s="1">
        <f>VLOOKUP(A2532,'ADM Details FY17'!$A$3:$F$3515,6,FALSE)</f>
        <v>0</v>
      </c>
      <c r="F2532" s="1">
        <f>VLOOKUP(A2532,'ADM Details FY17'!$A$3:$G$3515,7,FALSE)</f>
        <v>0</v>
      </c>
      <c r="G2532" s="1">
        <f>VLOOKUP(A2532,'ADM Details FY17'!$A$3:$H$3515,8,FALSE)</f>
        <v>0</v>
      </c>
      <c r="H2532" s="1">
        <f>VLOOKUP(A2532,'ADM Details FY17'!$A$3:$I$3515,9,FALSE)</f>
        <v>0</v>
      </c>
      <c r="I2532" s="1">
        <f>VLOOKUP(A2532,'ADM Details FY17'!$A$3:$J$3517,10,FALSE)</f>
        <v>0</v>
      </c>
      <c r="J2532" s="1">
        <f>VLOOKUP(A2532,'ADM Details FY17'!$A$3:$K$3515,11,FALSE)</f>
        <v>2</v>
      </c>
      <c r="K2532" s="1">
        <f>VLOOKUP(A2532,'ADM Details FY17'!$A$3:$M$3515,13,FALSE)</f>
        <v>3</v>
      </c>
      <c r="L2532" s="1">
        <f>VLOOKUP(A2532,'ADM Details FY17'!$A$3:$O$3515,15,FALSE)</f>
        <v>0</v>
      </c>
      <c r="M2532" s="1">
        <f>VLOOKUP(A2532,'ADM Details FY17'!$A$3:$P$3515,16,FALSE)</f>
        <v>0</v>
      </c>
      <c r="N2532" s="1">
        <f>VLOOKUP(A2532,'ADM Details FY17'!$A$3:$Q$3515,17,FALSE)</f>
        <v>0</v>
      </c>
      <c r="O2532" s="1">
        <f>VLOOKUP(A2532,'ADM Details FY17'!$A$3:$S$3515,19,FALSE)</f>
        <v>0</v>
      </c>
      <c r="P2532" s="1">
        <f>VLOOKUP(A2532,'ADM Details FY17'!$A$3:$U$3515,21,FALSE)</f>
        <v>0</v>
      </c>
      <c r="Q2532" s="1">
        <f>VLOOKUP(A2532,'ADM Details FY17'!$A$3:$V$3515,22,FALSE)</f>
        <v>0</v>
      </c>
      <c r="R2532" s="1">
        <f>VLOOKUP(A2532,'ADM Details FY17'!$A$3:$W$3515,23,FALSE)</f>
        <v>0</v>
      </c>
      <c r="S2532" s="1">
        <f>VLOOKUP(A2532,'ADM Details FY17'!$A$3:$X$3515,24,FALSE)</f>
        <v>0</v>
      </c>
      <c r="T2532" s="1">
        <f>VLOOKUP(A2532,'ADM Details FY17'!$A$3:$Y$3515,25,FALSE)</f>
        <v>0</v>
      </c>
      <c r="U2532" s="1">
        <f>VLOOKUP(A2532,'ADM Details FY17'!$A$3:$AA$3515,27,FALSE)</f>
        <v>0</v>
      </c>
      <c r="V2532" s="1">
        <f>IFERROR(VLOOKUP(C2532,'eindex _tget pp '!$A$4:$E$615,5,FALSE),0)</f>
        <v>0</v>
      </c>
      <c r="W2532" s="31">
        <f>IFERROR(VLOOKUP(C2532,'eindex _tget pp '!$A$4:$F$615,6,FALSE),0)</f>
        <v>0.20364269469999999</v>
      </c>
      <c r="X2532" s="4">
        <f>IFERROR(VLOOKUP(B2532,'eschools 16'!$A$2:$F$25,6,FALSE),1)</f>
        <v>1</v>
      </c>
      <c r="Y2532" s="1">
        <f t="shared" si="195"/>
        <v>0</v>
      </c>
      <c r="Z2532" s="1">
        <f t="shared" si="196"/>
        <v>166.17</v>
      </c>
      <c r="AA2532" s="31">
        <f>IFERROR(VLOOKUP(C2532,'eindex _tget pp '!$A$4:$G$615,7,FALSE),0)</f>
        <v>0.336492662</v>
      </c>
      <c r="AB2532" s="1">
        <f>VLOOKUP(A2532,'ADM Details FY17'!$A$3:$AB$3515,28,FALSE)</f>
        <v>0</v>
      </c>
      <c r="AC2532" s="1">
        <f t="shared" si="197"/>
        <v>0</v>
      </c>
      <c r="AD2532" s="1">
        <f t="shared" si="198"/>
        <v>3</v>
      </c>
      <c r="AE2532" s="1">
        <f t="shared" si="199"/>
        <v>450</v>
      </c>
    </row>
    <row r="2533" spans="1:31" x14ac:dyDescent="0.25">
      <c r="A2533" t="str">
        <f>B2533&amp;"-"&amp;COUNTIF($B$3:B2533,B2533)</f>
        <v>633-7</v>
      </c>
      <c r="B2533">
        <v>633</v>
      </c>
      <c r="C2533" s="18">
        <f>VLOOKUP(A2533,'ADM Details FY17'!$A$3:$D$3515,4,FALSE)</f>
        <v>44909</v>
      </c>
      <c r="D2533" s="1">
        <f>VLOOKUP(A2533,'ADM Details FY17'!$A$3:$E$3515,5,FALSE)</f>
        <v>157.24</v>
      </c>
      <c r="E2533" s="1">
        <f>VLOOKUP(A2533,'ADM Details FY17'!$A$3:$F$3515,6,FALSE)</f>
        <v>1</v>
      </c>
      <c r="F2533" s="1">
        <f>VLOOKUP(A2533,'ADM Details FY17'!$A$3:$G$3515,7,FALSE)</f>
        <v>65.36</v>
      </c>
      <c r="G2533" s="1">
        <f>VLOOKUP(A2533,'ADM Details FY17'!$A$3:$H$3515,8,FALSE)</f>
        <v>18.3</v>
      </c>
      <c r="H2533" s="1">
        <f>VLOOKUP(A2533,'ADM Details FY17'!$A$3:$I$3515,9,FALSE)</f>
        <v>1</v>
      </c>
      <c r="I2533" s="1">
        <f>VLOOKUP(A2533,'ADM Details FY17'!$A$3:$J$3517,10,FALSE)</f>
        <v>2.0299999999999998</v>
      </c>
      <c r="J2533" s="1">
        <f>VLOOKUP(A2533,'ADM Details FY17'!$A$3:$K$3515,11,FALSE)</f>
        <v>28.17</v>
      </c>
      <c r="K2533" s="1">
        <f>VLOOKUP(A2533,'ADM Details FY17'!$A$3:$M$3515,13,FALSE)</f>
        <v>157.24</v>
      </c>
      <c r="L2533" s="1">
        <f>VLOOKUP(A2533,'ADM Details FY17'!$A$3:$O$3515,15,FALSE)</f>
        <v>0</v>
      </c>
      <c r="M2533" s="1">
        <f>VLOOKUP(A2533,'ADM Details FY17'!$A$3:$P$3515,16,FALSE)</f>
        <v>0</v>
      </c>
      <c r="N2533" s="1">
        <f>VLOOKUP(A2533,'ADM Details FY17'!$A$3:$Q$3515,17,FALSE)</f>
        <v>0</v>
      </c>
      <c r="O2533" s="1">
        <f>VLOOKUP(A2533,'ADM Details FY17'!$A$3:$S$3515,19,FALSE)</f>
        <v>17.850000000000001</v>
      </c>
      <c r="P2533" s="1">
        <f>VLOOKUP(A2533,'ADM Details FY17'!$A$3:$U$3515,21,FALSE)</f>
        <v>0</v>
      </c>
      <c r="Q2533" s="1">
        <f>VLOOKUP(A2533,'ADM Details FY17'!$A$3:$V$3515,22,FALSE)</f>
        <v>0</v>
      </c>
      <c r="R2533" s="1">
        <f>VLOOKUP(A2533,'ADM Details FY17'!$A$3:$W$3515,23,FALSE)</f>
        <v>15.08</v>
      </c>
      <c r="S2533" s="1">
        <f>VLOOKUP(A2533,'ADM Details FY17'!$A$3:$X$3515,24,FALSE)</f>
        <v>0</v>
      </c>
      <c r="T2533" s="1">
        <f>VLOOKUP(A2533,'ADM Details FY17'!$A$3:$Y$3515,25,FALSE)</f>
        <v>0</v>
      </c>
      <c r="U2533" s="1">
        <f>VLOOKUP(A2533,'ADM Details FY17'!$A$3:$AA$3515,27,FALSE)</f>
        <v>0</v>
      </c>
      <c r="V2533" s="1">
        <f>IFERROR(VLOOKUP(C2533,'eindex _tget pp '!$A$4:$E$615,5,FALSE),0)</f>
        <v>1232.9868147958166</v>
      </c>
      <c r="W2533" s="31">
        <f>IFERROR(VLOOKUP(C2533,'eindex _tget pp '!$A$4:$F$615,6,FALSE),0)</f>
        <v>1.8922585448</v>
      </c>
      <c r="X2533" s="4">
        <f>IFERROR(VLOOKUP(B2533,'eschools 16'!$A$2:$F$25,6,FALSE),1)</f>
        <v>1</v>
      </c>
      <c r="Y2533" s="1">
        <f t="shared" si="195"/>
        <v>48468.71</v>
      </c>
      <c r="Z2533" s="1">
        <f t="shared" si="196"/>
        <v>80930.539999999994</v>
      </c>
      <c r="AA2533" s="31">
        <f>IFERROR(VLOOKUP(C2533,'eindex _tget pp '!$A$4:$G$615,7,FALSE),0)</f>
        <v>0.78552379999999999</v>
      </c>
      <c r="AB2533" s="1">
        <f>VLOOKUP(A2533,'ADM Details FY17'!$A$3:$AB$3515,28,FALSE)</f>
        <v>0</v>
      </c>
      <c r="AC2533" s="1">
        <f t="shared" si="197"/>
        <v>0</v>
      </c>
      <c r="AD2533" s="1">
        <f t="shared" si="198"/>
        <v>157.24</v>
      </c>
      <c r="AE2533" s="1">
        <f t="shared" si="199"/>
        <v>23586</v>
      </c>
    </row>
    <row r="2534" spans="1:31" x14ac:dyDescent="0.25">
      <c r="A2534" t="str">
        <f>B2534&amp;"-"&amp;COUNTIF($B$3:B2534,B2534)</f>
        <v>633-8</v>
      </c>
      <c r="B2534">
        <v>633</v>
      </c>
      <c r="C2534" s="18">
        <f>VLOOKUP(A2534,'ADM Details FY17'!$A$3:$D$3515,4,FALSE)</f>
        <v>48231</v>
      </c>
      <c r="D2534" s="1">
        <f>VLOOKUP(A2534,'ADM Details FY17'!$A$3:$E$3515,5,FALSE)</f>
        <v>6.93</v>
      </c>
      <c r="E2534" s="1">
        <f>VLOOKUP(A2534,'ADM Details FY17'!$A$3:$F$3515,6,FALSE)</f>
        <v>0</v>
      </c>
      <c r="F2534" s="1">
        <f>VLOOKUP(A2534,'ADM Details FY17'!$A$3:$G$3515,7,FALSE)</f>
        <v>2</v>
      </c>
      <c r="G2534" s="1">
        <f>VLOOKUP(A2534,'ADM Details FY17'!$A$3:$H$3515,8,FALSE)</f>
        <v>1</v>
      </c>
      <c r="H2534" s="1">
        <f>VLOOKUP(A2534,'ADM Details FY17'!$A$3:$I$3515,9,FALSE)</f>
        <v>0</v>
      </c>
      <c r="I2534" s="1">
        <f>VLOOKUP(A2534,'ADM Details FY17'!$A$3:$J$3517,10,FALSE)</f>
        <v>0</v>
      </c>
      <c r="J2534" s="1">
        <f>VLOOKUP(A2534,'ADM Details FY17'!$A$3:$K$3515,11,FALSE)</f>
        <v>3</v>
      </c>
      <c r="K2534" s="1">
        <f>VLOOKUP(A2534,'ADM Details FY17'!$A$3:$M$3515,13,FALSE)</f>
        <v>6.93</v>
      </c>
      <c r="L2534" s="1">
        <f>VLOOKUP(A2534,'ADM Details FY17'!$A$3:$O$3515,15,FALSE)</f>
        <v>0</v>
      </c>
      <c r="M2534" s="1">
        <f>VLOOKUP(A2534,'ADM Details FY17'!$A$3:$P$3515,16,FALSE)</f>
        <v>0</v>
      </c>
      <c r="N2534" s="1">
        <f>VLOOKUP(A2534,'ADM Details FY17'!$A$3:$Q$3515,17,FALSE)</f>
        <v>0</v>
      </c>
      <c r="O2534" s="1">
        <f>VLOOKUP(A2534,'ADM Details FY17'!$A$3:$S$3515,19,FALSE)</f>
        <v>0</v>
      </c>
      <c r="P2534" s="1">
        <f>VLOOKUP(A2534,'ADM Details FY17'!$A$3:$U$3515,21,FALSE)</f>
        <v>0</v>
      </c>
      <c r="Q2534" s="1">
        <f>VLOOKUP(A2534,'ADM Details FY17'!$A$3:$V$3515,22,FALSE)</f>
        <v>0</v>
      </c>
      <c r="R2534" s="1">
        <f>VLOOKUP(A2534,'ADM Details FY17'!$A$3:$W$3515,23,FALSE)</f>
        <v>0</v>
      </c>
      <c r="S2534" s="1">
        <f>VLOOKUP(A2534,'ADM Details FY17'!$A$3:$X$3515,24,FALSE)</f>
        <v>0</v>
      </c>
      <c r="T2534" s="1">
        <f>VLOOKUP(A2534,'ADM Details FY17'!$A$3:$Y$3515,25,FALSE)</f>
        <v>0</v>
      </c>
      <c r="U2534" s="1">
        <f>VLOOKUP(A2534,'ADM Details FY17'!$A$3:$AA$3515,27,FALSE)</f>
        <v>0</v>
      </c>
      <c r="V2534" s="1">
        <f>IFERROR(VLOOKUP(C2534,'eindex _tget pp '!$A$4:$E$615,5,FALSE),0)</f>
        <v>710.46474099151123</v>
      </c>
      <c r="W2534" s="31">
        <f>IFERROR(VLOOKUP(C2534,'eindex _tget pp '!$A$4:$F$615,6,FALSE),0)</f>
        <v>1.3976599478</v>
      </c>
      <c r="X2534" s="4">
        <f>IFERROR(VLOOKUP(B2534,'eschools 16'!$A$2:$F$25,6,FALSE),1)</f>
        <v>1</v>
      </c>
      <c r="Y2534" s="1">
        <f t="shared" si="195"/>
        <v>1230.8800000000001</v>
      </c>
      <c r="Z2534" s="1">
        <f t="shared" si="196"/>
        <v>2634.53</v>
      </c>
      <c r="AA2534" s="31">
        <f>IFERROR(VLOOKUP(C2534,'eindex _tget pp '!$A$4:$G$615,7,FALSE),0)</f>
        <v>0.59894108400000001</v>
      </c>
      <c r="AB2534" s="1">
        <f>VLOOKUP(A2534,'ADM Details FY17'!$A$3:$AB$3515,28,FALSE)</f>
        <v>0</v>
      </c>
      <c r="AC2534" s="1">
        <f t="shared" si="197"/>
        <v>0</v>
      </c>
      <c r="AD2534" s="1">
        <f t="shared" si="198"/>
        <v>6.93</v>
      </c>
      <c r="AE2534" s="1">
        <f t="shared" si="199"/>
        <v>1039.5</v>
      </c>
    </row>
    <row r="2535" spans="1:31" x14ac:dyDescent="0.25">
      <c r="A2535" t="str">
        <f>B2535&amp;"-"&amp;COUNTIF($B$3:B2535,B2535)</f>
        <v>633-9</v>
      </c>
      <c r="B2535">
        <v>633</v>
      </c>
      <c r="C2535" s="18">
        <f>VLOOKUP(A2535,'ADM Details FY17'!$A$3:$D$3515,4,FALSE)</f>
        <v>49577</v>
      </c>
      <c r="D2535" s="1">
        <f>VLOOKUP(A2535,'ADM Details FY17'!$A$3:$E$3515,5,FALSE)</f>
        <v>0.16</v>
      </c>
      <c r="E2535" s="1">
        <f>VLOOKUP(A2535,'ADM Details FY17'!$A$3:$F$3515,6,FALSE)</f>
        <v>0</v>
      </c>
      <c r="F2535" s="1">
        <f>VLOOKUP(A2535,'ADM Details FY17'!$A$3:$G$3515,7,FALSE)</f>
        <v>0</v>
      </c>
      <c r="G2535" s="1">
        <f>VLOOKUP(A2535,'ADM Details FY17'!$A$3:$H$3515,8,FALSE)</f>
        <v>0</v>
      </c>
      <c r="H2535" s="1">
        <f>VLOOKUP(A2535,'ADM Details FY17'!$A$3:$I$3515,9,FALSE)</f>
        <v>0</v>
      </c>
      <c r="I2535" s="1">
        <f>VLOOKUP(A2535,'ADM Details FY17'!$A$3:$J$3517,10,FALSE)</f>
        <v>0</v>
      </c>
      <c r="J2535" s="1">
        <f>VLOOKUP(A2535,'ADM Details FY17'!$A$3:$K$3515,11,FALSE)</f>
        <v>0.16</v>
      </c>
      <c r="K2535" s="1">
        <f>VLOOKUP(A2535,'ADM Details FY17'!$A$3:$M$3515,13,FALSE)</f>
        <v>0.16</v>
      </c>
      <c r="L2535" s="1">
        <f>VLOOKUP(A2535,'ADM Details FY17'!$A$3:$O$3515,15,FALSE)</f>
        <v>0</v>
      </c>
      <c r="M2535" s="1">
        <f>VLOOKUP(A2535,'ADM Details FY17'!$A$3:$P$3515,16,FALSE)</f>
        <v>0</v>
      </c>
      <c r="N2535" s="1">
        <f>VLOOKUP(A2535,'ADM Details FY17'!$A$3:$Q$3515,17,FALSE)</f>
        <v>0</v>
      </c>
      <c r="O2535" s="1">
        <f>VLOOKUP(A2535,'ADM Details FY17'!$A$3:$S$3515,19,FALSE)</f>
        <v>0</v>
      </c>
      <c r="P2535" s="1">
        <f>VLOOKUP(A2535,'ADM Details FY17'!$A$3:$U$3515,21,FALSE)</f>
        <v>0</v>
      </c>
      <c r="Q2535" s="1">
        <f>VLOOKUP(A2535,'ADM Details FY17'!$A$3:$V$3515,22,FALSE)</f>
        <v>0</v>
      </c>
      <c r="R2535" s="1">
        <f>VLOOKUP(A2535,'ADM Details FY17'!$A$3:$W$3515,23,FALSE)</f>
        <v>0</v>
      </c>
      <c r="S2535" s="1">
        <f>VLOOKUP(A2535,'ADM Details FY17'!$A$3:$X$3515,24,FALSE)</f>
        <v>0</v>
      </c>
      <c r="T2535" s="1">
        <f>VLOOKUP(A2535,'ADM Details FY17'!$A$3:$Y$3515,25,FALSE)</f>
        <v>0</v>
      </c>
      <c r="U2535" s="1">
        <f>VLOOKUP(A2535,'ADM Details FY17'!$A$3:$AA$3515,27,FALSE)</f>
        <v>0</v>
      </c>
      <c r="V2535" s="1">
        <f>IFERROR(VLOOKUP(C2535,'eindex _tget pp '!$A$4:$E$615,5,FALSE),0)</f>
        <v>216.3793252461648</v>
      </c>
      <c r="W2535" s="31">
        <f>IFERROR(VLOOKUP(C2535,'eindex _tget pp '!$A$4:$F$615,6,FALSE),0)</f>
        <v>0.3878147361</v>
      </c>
      <c r="X2535" s="4">
        <f>IFERROR(VLOOKUP(B2535,'eschools 16'!$A$2:$F$25,6,FALSE),1)</f>
        <v>1</v>
      </c>
      <c r="Y2535" s="1">
        <f t="shared" si="195"/>
        <v>8.66</v>
      </c>
      <c r="Z2535" s="1">
        <f t="shared" si="196"/>
        <v>16.88</v>
      </c>
      <c r="AA2535" s="31">
        <f>IFERROR(VLOOKUP(C2535,'eindex _tget pp '!$A$4:$G$615,7,FALSE),0)</f>
        <v>0.47935308700000001</v>
      </c>
      <c r="AB2535" s="1">
        <f>VLOOKUP(A2535,'ADM Details FY17'!$A$3:$AB$3515,28,FALSE)</f>
        <v>0</v>
      </c>
      <c r="AC2535" s="1">
        <f t="shared" si="197"/>
        <v>0</v>
      </c>
      <c r="AD2535" s="1">
        <f t="shared" si="198"/>
        <v>0.16</v>
      </c>
      <c r="AE2535" s="1">
        <f t="shared" si="199"/>
        <v>24</v>
      </c>
    </row>
    <row r="2536" spans="1:31" x14ac:dyDescent="0.25">
      <c r="A2536" t="str">
        <f>B2536&amp;"-"&amp;COUNTIF($B$3:B2536,B2536)</f>
        <v>633-10</v>
      </c>
      <c r="B2536">
        <v>633</v>
      </c>
      <c r="C2536" s="18">
        <f>VLOOKUP(A2536,'ADM Details FY17'!$A$3:$D$3515,4,FALSE)</f>
        <v>0</v>
      </c>
      <c r="D2536" s="1">
        <f>VLOOKUP(A2536,'ADM Details FY17'!$A$3:$E$3515,5,FALSE)</f>
        <v>0</v>
      </c>
      <c r="E2536" s="1">
        <f>VLOOKUP(A2536,'ADM Details FY17'!$A$3:$F$3515,6,FALSE)</f>
        <v>0</v>
      </c>
      <c r="F2536" s="1">
        <f>VLOOKUP(A2536,'ADM Details FY17'!$A$3:$G$3515,7,FALSE)</f>
        <v>0</v>
      </c>
      <c r="G2536" s="1">
        <f>VLOOKUP(A2536,'ADM Details FY17'!$A$3:$H$3515,8,FALSE)</f>
        <v>0</v>
      </c>
      <c r="H2536" s="1">
        <f>VLOOKUP(A2536,'ADM Details FY17'!$A$3:$I$3515,9,FALSE)</f>
        <v>0</v>
      </c>
      <c r="I2536" s="1">
        <f>VLOOKUP(A2536,'ADM Details FY17'!$A$3:$J$3517,10,FALSE)</f>
        <v>0</v>
      </c>
      <c r="J2536" s="1">
        <f>VLOOKUP(A2536,'ADM Details FY17'!$A$3:$K$3515,11,FALSE)</f>
        <v>0</v>
      </c>
      <c r="K2536" s="1">
        <f>VLOOKUP(A2536,'ADM Details FY17'!$A$3:$M$3515,13,FALSE)</f>
        <v>0</v>
      </c>
      <c r="L2536" s="1">
        <f>VLOOKUP(A2536,'ADM Details FY17'!$A$3:$O$3515,15,FALSE)</f>
        <v>0</v>
      </c>
      <c r="M2536" s="1">
        <f>VLOOKUP(A2536,'ADM Details FY17'!$A$3:$P$3515,16,FALSE)</f>
        <v>0</v>
      </c>
      <c r="N2536" s="1">
        <f>VLOOKUP(A2536,'ADM Details FY17'!$A$3:$Q$3515,17,FALSE)</f>
        <v>0</v>
      </c>
      <c r="O2536" s="1">
        <f>VLOOKUP(A2536,'ADM Details FY17'!$A$3:$S$3515,19,FALSE)</f>
        <v>0</v>
      </c>
      <c r="P2536" s="1">
        <f>VLOOKUP(A2536,'ADM Details FY17'!$A$3:$U$3515,21,FALSE)</f>
        <v>0</v>
      </c>
      <c r="Q2536" s="1">
        <f>VLOOKUP(A2536,'ADM Details FY17'!$A$3:$V$3515,22,FALSE)</f>
        <v>0</v>
      </c>
      <c r="R2536" s="1">
        <f>VLOOKUP(A2536,'ADM Details FY17'!$A$3:$W$3515,23,FALSE)</f>
        <v>0</v>
      </c>
      <c r="S2536" s="1">
        <f>VLOOKUP(A2536,'ADM Details FY17'!$A$3:$X$3515,24,FALSE)</f>
        <v>0</v>
      </c>
      <c r="T2536" s="1">
        <f>VLOOKUP(A2536,'ADM Details FY17'!$A$3:$Y$3515,25,FALSE)</f>
        <v>0</v>
      </c>
      <c r="U2536" s="1">
        <f>VLOOKUP(A2536,'ADM Details FY17'!$A$3:$AA$3515,27,FALSE)</f>
        <v>0</v>
      </c>
      <c r="V2536" s="1">
        <f>IFERROR(VLOOKUP(C2536,'eindex _tget pp '!$A$4:$E$615,5,FALSE),0)</f>
        <v>0</v>
      </c>
      <c r="W2536" s="31">
        <f>IFERROR(VLOOKUP(C2536,'eindex _tget pp '!$A$4:$F$615,6,FALSE),0)</f>
        <v>0</v>
      </c>
      <c r="X2536" s="4">
        <f>IFERROR(VLOOKUP(B2536,'eschools 16'!$A$2:$F$25,6,FALSE),1)</f>
        <v>1</v>
      </c>
      <c r="Y2536" s="1">
        <f t="shared" si="195"/>
        <v>0</v>
      </c>
      <c r="Z2536" s="1">
        <f t="shared" si="196"/>
        <v>0</v>
      </c>
      <c r="AA2536" s="31">
        <f>IFERROR(VLOOKUP(C2536,'eindex _tget pp '!$A$4:$G$615,7,FALSE),0)</f>
        <v>0</v>
      </c>
      <c r="AB2536" s="1">
        <f>VLOOKUP(A2536,'ADM Details FY17'!$A$3:$AB$3515,28,FALSE)</f>
        <v>0</v>
      </c>
      <c r="AC2536" s="1">
        <f t="shared" si="197"/>
        <v>0</v>
      </c>
      <c r="AD2536" s="1">
        <f t="shared" si="198"/>
        <v>0</v>
      </c>
      <c r="AE2536" s="1">
        <f t="shared" si="199"/>
        <v>0</v>
      </c>
    </row>
    <row r="2537" spans="1:31" x14ac:dyDescent="0.25">
      <c r="A2537" t="str">
        <f>B2537&amp;"-"&amp;COUNTIF($B$3:B2537,B2537)</f>
        <v>633-11</v>
      </c>
      <c r="B2537">
        <v>633</v>
      </c>
      <c r="C2537" s="18">
        <f>VLOOKUP(A2537,'ADM Details FY17'!$A$3:$D$3515,4,FALSE)</f>
        <v>0</v>
      </c>
      <c r="D2537" s="1">
        <f>VLOOKUP(A2537,'ADM Details FY17'!$A$3:$E$3515,5,FALSE)</f>
        <v>0</v>
      </c>
      <c r="E2537" s="1">
        <f>VLOOKUP(A2537,'ADM Details FY17'!$A$3:$F$3515,6,FALSE)</f>
        <v>0</v>
      </c>
      <c r="F2537" s="1">
        <f>VLOOKUP(A2537,'ADM Details FY17'!$A$3:$G$3515,7,FALSE)</f>
        <v>0</v>
      </c>
      <c r="G2537" s="1">
        <f>VLOOKUP(A2537,'ADM Details FY17'!$A$3:$H$3515,8,FALSE)</f>
        <v>0</v>
      </c>
      <c r="H2537" s="1">
        <f>VLOOKUP(A2537,'ADM Details FY17'!$A$3:$I$3515,9,FALSE)</f>
        <v>0</v>
      </c>
      <c r="I2537" s="1">
        <f>VLOOKUP(A2537,'ADM Details FY17'!$A$3:$J$3517,10,FALSE)</f>
        <v>0</v>
      </c>
      <c r="J2537" s="1">
        <f>VLOOKUP(A2537,'ADM Details FY17'!$A$3:$K$3515,11,FALSE)</f>
        <v>0</v>
      </c>
      <c r="K2537" s="1">
        <f>VLOOKUP(A2537,'ADM Details FY17'!$A$3:$M$3515,13,FALSE)</f>
        <v>0</v>
      </c>
      <c r="L2537" s="1">
        <f>VLOOKUP(A2537,'ADM Details FY17'!$A$3:$O$3515,15,FALSE)</f>
        <v>0</v>
      </c>
      <c r="M2537" s="1">
        <f>VLOOKUP(A2537,'ADM Details FY17'!$A$3:$P$3515,16,FALSE)</f>
        <v>0</v>
      </c>
      <c r="N2537" s="1">
        <f>VLOOKUP(A2537,'ADM Details FY17'!$A$3:$Q$3515,17,FALSE)</f>
        <v>0</v>
      </c>
      <c r="O2537" s="1">
        <f>VLOOKUP(A2537,'ADM Details FY17'!$A$3:$S$3515,19,FALSE)</f>
        <v>0</v>
      </c>
      <c r="P2537" s="1">
        <f>VLOOKUP(A2537,'ADM Details FY17'!$A$3:$U$3515,21,FALSE)</f>
        <v>0</v>
      </c>
      <c r="Q2537" s="1">
        <f>VLOOKUP(A2537,'ADM Details FY17'!$A$3:$V$3515,22,FALSE)</f>
        <v>0</v>
      </c>
      <c r="R2537" s="1">
        <f>VLOOKUP(A2537,'ADM Details FY17'!$A$3:$W$3515,23,FALSE)</f>
        <v>0</v>
      </c>
      <c r="S2537" s="1">
        <f>VLOOKUP(A2537,'ADM Details FY17'!$A$3:$X$3515,24,FALSE)</f>
        <v>0</v>
      </c>
      <c r="T2537" s="1">
        <f>VLOOKUP(A2537,'ADM Details FY17'!$A$3:$Y$3515,25,FALSE)</f>
        <v>0</v>
      </c>
      <c r="U2537" s="1">
        <f>VLOOKUP(A2537,'ADM Details FY17'!$A$3:$AA$3515,27,FALSE)</f>
        <v>0</v>
      </c>
      <c r="V2537" s="1">
        <f>IFERROR(VLOOKUP(C2537,'eindex _tget pp '!$A$4:$E$615,5,FALSE),0)</f>
        <v>0</v>
      </c>
      <c r="W2537" s="31">
        <f>IFERROR(VLOOKUP(C2537,'eindex _tget pp '!$A$4:$F$615,6,FALSE),0)</f>
        <v>0</v>
      </c>
      <c r="X2537" s="4">
        <f>IFERROR(VLOOKUP(B2537,'eschools 16'!$A$2:$F$25,6,FALSE),1)</f>
        <v>1</v>
      </c>
      <c r="Y2537" s="1">
        <f t="shared" si="195"/>
        <v>0</v>
      </c>
      <c r="Z2537" s="1">
        <f t="shared" si="196"/>
        <v>0</v>
      </c>
      <c r="AA2537" s="31">
        <f>IFERROR(VLOOKUP(C2537,'eindex _tget pp '!$A$4:$G$615,7,FALSE),0)</f>
        <v>0</v>
      </c>
      <c r="AB2537" s="1">
        <f>VLOOKUP(A2537,'ADM Details FY17'!$A$3:$AB$3515,28,FALSE)</f>
        <v>0</v>
      </c>
      <c r="AC2537" s="1">
        <f t="shared" si="197"/>
        <v>0</v>
      </c>
      <c r="AD2537" s="1">
        <f t="shared" si="198"/>
        <v>0</v>
      </c>
      <c r="AE2537" s="1">
        <f t="shared" si="199"/>
        <v>0</v>
      </c>
    </row>
    <row r="2538" spans="1:31" x14ac:dyDescent="0.25">
      <c r="A2538" t="str">
        <f>B2538&amp;"-"&amp;COUNTIF($B$3:B2538,B2538)</f>
        <v>633-12</v>
      </c>
      <c r="B2538">
        <v>633</v>
      </c>
      <c r="C2538" s="18">
        <f>VLOOKUP(A2538,'ADM Details FY17'!$A$3:$D$3515,4,FALSE)</f>
        <v>0</v>
      </c>
      <c r="D2538" s="1">
        <f>VLOOKUP(A2538,'ADM Details FY17'!$A$3:$E$3515,5,FALSE)</f>
        <v>0</v>
      </c>
      <c r="E2538" s="1">
        <f>VLOOKUP(A2538,'ADM Details FY17'!$A$3:$F$3515,6,FALSE)</f>
        <v>0</v>
      </c>
      <c r="F2538" s="1">
        <f>VLOOKUP(A2538,'ADM Details FY17'!$A$3:$G$3515,7,FALSE)</f>
        <v>0</v>
      </c>
      <c r="G2538" s="1">
        <f>VLOOKUP(A2538,'ADM Details FY17'!$A$3:$H$3515,8,FALSE)</f>
        <v>0</v>
      </c>
      <c r="H2538" s="1">
        <f>VLOOKUP(A2538,'ADM Details FY17'!$A$3:$I$3515,9,FALSE)</f>
        <v>0</v>
      </c>
      <c r="I2538" s="1">
        <f>VLOOKUP(A2538,'ADM Details FY17'!$A$3:$J$3517,10,FALSE)</f>
        <v>0</v>
      </c>
      <c r="J2538" s="1">
        <f>VLOOKUP(A2538,'ADM Details FY17'!$A$3:$K$3515,11,FALSE)</f>
        <v>0</v>
      </c>
      <c r="K2538" s="1">
        <f>VLOOKUP(A2538,'ADM Details FY17'!$A$3:$M$3515,13,FALSE)</f>
        <v>0</v>
      </c>
      <c r="L2538" s="1">
        <f>VLOOKUP(A2538,'ADM Details FY17'!$A$3:$O$3515,15,FALSE)</f>
        <v>0</v>
      </c>
      <c r="M2538" s="1">
        <f>VLOOKUP(A2538,'ADM Details FY17'!$A$3:$P$3515,16,FALSE)</f>
        <v>0</v>
      </c>
      <c r="N2538" s="1">
        <f>VLOOKUP(A2538,'ADM Details FY17'!$A$3:$Q$3515,17,FALSE)</f>
        <v>0</v>
      </c>
      <c r="O2538" s="1">
        <f>VLOOKUP(A2538,'ADM Details FY17'!$A$3:$S$3515,19,FALSE)</f>
        <v>0</v>
      </c>
      <c r="P2538" s="1">
        <f>VLOOKUP(A2538,'ADM Details FY17'!$A$3:$U$3515,21,FALSE)</f>
        <v>0</v>
      </c>
      <c r="Q2538" s="1">
        <f>VLOOKUP(A2538,'ADM Details FY17'!$A$3:$V$3515,22,FALSE)</f>
        <v>0</v>
      </c>
      <c r="R2538" s="1">
        <f>VLOOKUP(A2538,'ADM Details FY17'!$A$3:$W$3515,23,FALSE)</f>
        <v>0</v>
      </c>
      <c r="S2538" s="1">
        <f>VLOOKUP(A2538,'ADM Details FY17'!$A$3:$X$3515,24,FALSE)</f>
        <v>0</v>
      </c>
      <c r="T2538" s="1">
        <f>VLOOKUP(A2538,'ADM Details FY17'!$A$3:$Y$3515,25,FALSE)</f>
        <v>0</v>
      </c>
      <c r="U2538" s="1">
        <f>VLOOKUP(A2538,'ADM Details FY17'!$A$3:$AA$3515,27,FALSE)</f>
        <v>0</v>
      </c>
      <c r="V2538" s="1">
        <f>IFERROR(VLOOKUP(C2538,'eindex _tget pp '!$A$4:$E$615,5,FALSE),0)</f>
        <v>0</v>
      </c>
      <c r="W2538" s="31">
        <f>IFERROR(VLOOKUP(C2538,'eindex _tget pp '!$A$4:$F$615,6,FALSE),0)</f>
        <v>0</v>
      </c>
      <c r="X2538" s="4">
        <f>IFERROR(VLOOKUP(B2538,'eschools 16'!$A$2:$F$25,6,FALSE),1)</f>
        <v>1</v>
      </c>
      <c r="Y2538" s="1">
        <f t="shared" si="195"/>
        <v>0</v>
      </c>
      <c r="Z2538" s="1">
        <f t="shared" si="196"/>
        <v>0</v>
      </c>
      <c r="AA2538" s="31">
        <f>IFERROR(VLOOKUP(C2538,'eindex _tget pp '!$A$4:$G$615,7,FALSE),0)</f>
        <v>0</v>
      </c>
      <c r="AB2538" s="1">
        <f>VLOOKUP(A2538,'ADM Details FY17'!$A$3:$AB$3515,28,FALSE)</f>
        <v>0</v>
      </c>
      <c r="AC2538" s="1">
        <f t="shared" si="197"/>
        <v>0</v>
      </c>
      <c r="AD2538" s="1">
        <f t="shared" si="198"/>
        <v>0</v>
      </c>
      <c r="AE2538" s="1">
        <f t="shared" si="199"/>
        <v>0</v>
      </c>
    </row>
    <row r="2539" spans="1:31" x14ac:dyDescent="0.25">
      <c r="A2539" t="str">
        <f>B2539&amp;"-"&amp;COUNTIF($B$3:B2539,B2539)</f>
        <v>633-13</v>
      </c>
      <c r="B2539">
        <v>633</v>
      </c>
      <c r="C2539" s="18">
        <f>VLOOKUP(A2539,'ADM Details FY17'!$A$3:$D$3515,4,FALSE)</f>
        <v>0</v>
      </c>
      <c r="D2539" s="1">
        <f>VLOOKUP(A2539,'ADM Details FY17'!$A$3:$E$3515,5,FALSE)</f>
        <v>0</v>
      </c>
      <c r="E2539" s="1">
        <f>VLOOKUP(A2539,'ADM Details FY17'!$A$3:$F$3515,6,FALSE)</f>
        <v>0</v>
      </c>
      <c r="F2539" s="1">
        <f>VLOOKUP(A2539,'ADM Details FY17'!$A$3:$G$3515,7,FALSE)</f>
        <v>0</v>
      </c>
      <c r="G2539" s="1">
        <f>VLOOKUP(A2539,'ADM Details FY17'!$A$3:$H$3515,8,FALSE)</f>
        <v>0</v>
      </c>
      <c r="H2539" s="1">
        <f>VLOOKUP(A2539,'ADM Details FY17'!$A$3:$I$3515,9,FALSE)</f>
        <v>0</v>
      </c>
      <c r="I2539" s="1">
        <f>VLOOKUP(A2539,'ADM Details FY17'!$A$3:$J$3517,10,FALSE)</f>
        <v>0</v>
      </c>
      <c r="J2539" s="1">
        <f>VLOOKUP(A2539,'ADM Details FY17'!$A$3:$K$3515,11,FALSE)</f>
        <v>0</v>
      </c>
      <c r="K2539" s="1">
        <f>VLOOKUP(A2539,'ADM Details FY17'!$A$3:$M$3515,13,FALSE)</f>
        <v>0</v>
      </c>
      <c r="L2539" s="1">
        <f>VLOOKUP(A2539,'ADM Details FY17'!$A$3:$O$3515,15,FALSE)</f>
        <v>0</v>
      </c>
      <c r="M2539" s="1">
        <f>VLOOKUP(A2539,'ADM Details FY17'!$A$3:$P$3515,16,FALSE)</f>
        <v>0</v>
      </c>
      <c r="N2539" s="1">
        <f>VLOOKUP(A2539,'ADM Details FY17'!$A$3:$Q$3515,17,FALSE)</f>
        <v>0</v>
      </c>
      <c r="O2539" s="1">
        <f>VLOOKUP(A2539,'ADM Details FY17'!$A$3:$S$3515,19,FALSE)</f>
        <v>0</v>
      </c>
      <c r="P2539" s="1">
        <f>VLOOKUP(A2539,'ADM Details FY17'!$A$3:$U$3515,21,FALSE)</f>
        <v>0</v>
      </c>
      <c r="Q2539" s="1">
        <f>VLOOKUP(A2539,'ADM Details FY17'!$A$3:$V$3515,22,FALSE)</f>
        <v>0</v>
      </c>
      <c r="R2539" s="1">
        <f>VLOOKUP(A2539,'ADM Details FY17'!$A$3:$W$3515,23,FALSE)</f>
        <v>0</v>
      </c>
      <c r="S2539" s="1">
        <f>VLOOKUP(A2539,'ADM Details FY17'!$A$3:$X$3515,24,FALSE)</f>
        <v>0</v>
      </c>
      <c r="T2539" s="1">
        <f>VLOOKUP(A2539,'ADM Details FY17'!$A$3:$Y$3515,25,FALSE)</f>
        <v>0</v>
      </c>
      <c r="U2539" s="1">
        <f>VLOOKUP(A2539,'ADM Details FY17'!$A$3:$AA$3515,27,FALSE)</f>
        <v>0</v>
      </c>
      <c r="V2539" s="1">
        <f>IFERROR(VLOOKUP(C2539,'eindex _tget pp '!$A$4:$E$615,5,FALSE),0)</f>
        <v>0</v>
      </c>
      <c r="W2539" s="31">
        <f>IFERROR(VLOOKUP(C2539,'eindex _tget pp '!$A$4:$F$615,6,FALSE),0)</f>
        <v>0</v>
      </c>
      <c r="X2539" s="4">
        <f>IFERROR(VLOOKUP(B2539,'eschools 16'!$A$2:$F$25,6,FALSE),1)</f>
        <v>1</v>
      </c>
      <c r="Y2539" s="1">
        <f t="shared" si="195"/>
        <v>0</v>
      </c>
      <c r="Z2539" s="1">
        <f t="shared" si="196"/>
        <v>0</v>
      </c>
      <c r="AA2539" s="31">
        <f>IFERROR(VLOOKUP(C2539,'eindex _tget pp '!$A$4:$G$615,7,FALSE),0)</f>
        <v>0</v>
      </c>
      <c r="AB2539" s="1">
        <f>VLOOKUP(A2539,'ADM Details FY17'!$A$3:$AB$3515,28,FALSE)</f>
        <v>0</v>
      </c>
      <c r="AC2539" s="1">
        <f t="shared" si="197"/>
        <v>0</v>
      </c>
      <c r="AD2539" s="1">
        <f t="shared" si="198"/>
        <v>0</v>
      </c>
      <c r="AE2539" s="1">
        <f t="shared" si="199"/>
        <v>0</v>
      </c>
    </row>
    <row r="2540" spans="1:31" x14ac:dyDescent="0.25">
      <c r="A2540" t="str">
        <f>B2540&amp;"-"&amp;COUNTIF($B$3:B2540,B2540)</f>
        <v>633-14</v>
      </c>
      <c r="B2540">
        <v>633</v>
      </c>
      <c r="C2540" s="18">
        <f>VLOOKUP(A2540,'ADM Details FY17'!$A$3:$D$3515,4,FALSE)</f>
        <v>0</v>
      </c>
      <c r="D2540" s="1">
        <f>VLOOKUP(A2540,'ADM Details FY17'!$A$3:$E$3515,5,FALSE)</f>
        <v>0</v>
      </c>
      <c r="E2540" s="1">
        <f>VLOOKUP(A2540,'ADM Details FY17'!$A$3:$F$3515,6,FALSE)</f>
        <v>0</v>
      </c>
      <c r="F2540" s="1">
        <f>VLOOKUP(A2540,'ADM Details FY17'!$A$3:$G$3515,7,FALSE)</f>
        <v>0</v>
      </c>
      <c r="G2540" s="1">
        <f>VLOOKUP(A2540,'ADM Details FY17'!$A$3:$H$3515,8,FALSE)</f>
        <v>0</v>
      </c>
      <c r="H2540" s="1">
        <f>VLOOKUP(A2540,'ADM Details FY17'!$A$3:$I$3515,9,FALSE)</f>
        <v>0</v>
      </c>
      <c r="I2540" s="1">
        <f>VLOOKUP(A2540,'ADM Details FY17'!$A$3:$J$3517,10,FALSE)</f>
        <v>0</v>
      </c>
      <c r="J2540" s="1">
        <f>VLOOKUP(A2540,'ADM Details FY17'!$A$3:$K$3515,11,FALSE)</f>
        <v>0</v>
      </c>
      <c r="K2540" s="1">
        <f>VLOOKUP(A2540,'ADM Details FY17'!$A$3:$M$3515,13,FALSE)</f>
        <v>0</v>
      </c>
      <c r="L2540" s="1">
        <f>VLOOKUP(A2540,'ADM Details FY17'!$A$3:$O$3515,15,FALSE)</f>
        <v>0</v>
      </c>
      <c r="M2540" s="1">
        <f>VLOOKUP(A2540,'ADM Details FY17'!$A$3:$P$3515,16,FALSE)</f>
        <v>0</v>
      </c>
      <c r="N2540" s="1">
        <f>VLOOKUP(A2540,'ADM Details FY17'!$A$3:$Q$3515,17,FALSE)</f>
        <v>0</v>
      </c>
      <c r="O2540" s="1">
        <f>VLOOKUP(A2540,'ADM Details FY17'!$A$3:$S$3515,19,FALSE)</f>
        <v>0</v>
      </c>
      <c r="P2540" s="1">
        <f>VLOOKUP(A2540,'ADM Details FY17'!$A$3:$U$3515,21,FALSE)</f>
        <v>0</v>
      </c>
      <c r="Q2540" s="1">
        <f>VLOOKUP(A2540,'ADM Details FY17'!$A$3:$V$3515,22,FALSE)</f>
        <v>0</v>
      </c>
      <c r="R2540" s="1">
        <f>VLOOKUP(A2540,'ADM Details FY17'!$A$3:$W$3515,23,FALSE)</f>
        <v>0</v>
      </c>
      <c r="S2540" s="1">
        <f>VLOOKUP(A2540,'ADM Details FY17'!$A$3:$X$3515,24,FALSE)</f>
        <v>0</v>
      </c>
      <c r="T2540" s="1">
        <f>VLOOKUP(A2540,'ADM Details FY17'!$A$3:$Y$3515,25,FALSE)</f>
        <v>0</v>
      </c>
      <c r="U2540" s="1">
        <f>VLOOKUP(A2540,'ADM Details FY17'!$A$3:$AA$3515,27,FALSE)</f>
        <v>0</v>
      </c>
      <c r="V2540" s="1">
        <f>IFERROR(VLOOKUP(C2540,'eindex _tget pp '!$A$4:$E$615,5,FALSE),0)</f>
        <v>0</v>
      </c>
      <c r="W2540" s="31">
        <f>IFERROR(VLOOKUP(C2540,'eindex _tget pp '!$A$4:$F$615,6,FALSE),0)</f>
        <v>0</v>
      </c>
      <c r="X2540" s="4">
        <f>IFERROR(VLOOKUP(B2540,'eschools 16'!$A$2:$F$25,6,FALSE),1)</f>
        <v>1</v>
      </c>
      <c r="Y2540" s="1">
        <f t="shared" si="195"/>
        <v>0</v>
      </c>
      <c r="Z2540" s="1">
        <f t="shared" si="196"/>
        <v>0</v>
      </c>
      <c r="AA2540" s="31">
        <f>IFERROR(VLOOKUP(C2540,'eindex _tget pp '!$A$4:$G$615,7,FALSE),0)</f>
        <v>0</v>
      </c>
      <c r="AB2540" s="1">
        <f>VLOOKUP(A2540,'ADM Details FY17'!$A$3:$AB$3515,28,FALSE)</f>
        <v>0</v>
      </c>
      <c r="AC2540" s="1">
        <f t="shared" si="197"/>
        <v>0</v>
      </c>
      <c r="AD2540" s="1">
        <f t="shared" si="198"/>
        <v>0</v>
      </c>
      <c r="AE2540" s="1">
        <f t="shared" si="199"/>
        <v>0</v>
      </c>
    </row>
    <row r="2541" spans="1:31" x14ac:dyDescent="0.25">
      <c r="A2541" t="str">
        <f>B2541&amp;"-"&amp;COUNTIF($B$3:B2541,B2541)</f>
        <v>633-15</v>
      </c>
      <c r="B2541">
        <v>633</v>
      </c>
      <c r="C2541" s="18">
        <f>VLOOKUP(A2541,'ADM Details FY17'!$A$3:$D$3515,4,FALSE)</f>
        <v>0</v>
      </c>
      <c r="D2541" s="1">
        <f>VLOOKUP(A2541,'ADM Details FY17'!$A$3:$E$3515,5,FALSE)</f>
        <v>0</v>
      </c>
      <c r="E2541" s="1">
        <f>VLOOKUP(A2541,'ADM Details FY17'!$A$3:$F$3515,6,FALSE)</f>
        <v>0</v>
      </c>
      <c r="F2541" s="1">
        <f>VLOOKUP(A2541,'ADM Details FY17'!$A$3:$G$3515,7,FALSE)</f>
        <v>0</v>
      </c>
      <c r="G2541" s="1">
        <f>VLOOKUP(A2541,'ADM Details FY17'!$A$3:$H$3515,8,FALSE)</f>
        <v>0</v>
      </c>
      <c r="H2541" s="1">
        <f>VLOOKUP(A2541,'ADM Details FY17'!$A$3:$I$3515,9,FALSE)</f>
        <v>0</v>
      </c>
      <c r="I2541" s="1">
        <f>VLOOKUP(A2541,'ADM Details FY17'!$A$3:$J$3517,10,FALSE)</f>
        <v>0</v>
      </c>
      <c r="J2541" s="1">
        <f>VLOOKUP(A2541,'ADM Details FY17'!$A$3:$K$3515,11,FALSE)</f>
        <v>0</v>
      </c>
      <c r="K2541" s="1">
        <f>VLOOKUP(A2541,'ADM Details FY17'!$A$3:$M$3515,13,FALSE)</f>
        <v>0</v>
      </c>
      <c r="L2541" s="1">
        <f>VLOOKUP(A2541,'ADM Details FY17'!$A$3:$O$3515,15,FALSE)</f>
        <v>0</v>
      </c>
      <c r="M2541" s="1">
        <f>VLOOKUP(A2541,'ADM Details FY17'!$A$3:$P$3515,16,FALSE)</f>
        <v>0</v>
      </c>
      <c r="N2541" s="1">
        <f>VLOOKUP(A2541,'ADM Details FY17'!$A$3:$Q$3515,17,FALSE)</f>
        <v>0</v>
      </c>
      <c r="O2541" s="1">
        <f>VLOOKUP(A2541,'ADM Details FY17'!$A$3:$S$3515,19,FALSE)</f>
        <v>0</v>
      </c>
      <c r="P2541" s="1">
        <f>VLOOKUP(A2541,'ADM Details FY17'!$A$3:$U$3515,21,FALSE)</f>
        <v>0</v>
      </c>
      <c r="Q2541" s="1">
        <f>VLOOKUP(A2541,'ADM Details FY17'!$A$3:$V$3515,22,FALSE)</f>
        <v>0</v>
      </c>
      <c r="R2541" s="1">
        <f>VLOOKUP(A2541,'ADM Details FY17'!$A$3:$W$3515,23,FALSE)</f>
        <v>0</v>
      </c>
      <c r="S2541" s="1">
        <f>VLOOKUP(A2541,'ADM Details FY17'!$A$3:$X$3515,24,FALSE)</f>
        <v>0</v>
      </c>
      <c r="T2541" s="1">
        <f>VLOOKUP(A2541,'ADM Details FY17'!$A$3:$Y$3515,25,FALSE)</f>
        <v>0</v>
      </c>
      <c r="U2541" s="1">
        <f>VLOOKUP(A2541,'ADM Details FY17'!$A$3:$AA$3515,27,FALSE)</f>
        <v>0</v>
      </c>
      <c r="V2541" s="1">
        <f>IFERROR(VLOOKUP(C2541,'eindex _tget pp '!$A$4:$E$615,5,FALSE),0)</f>
        <v>0</v>
      </c>
      <c r="W2541" s="31">
        <f>IFERROR(VLOOKUP(C2541,'eindex _tget pp '!$A$4:$F$615,6,FALSE),0)</f>
        <v>0</v>
      </c>
      <c r="X2541" s="4">
        <f>IFERROR(VLOOKUP(B2541,'eschools 16'!$A$2:$F$25,6,FALSE),1)</f>
        <v>1</v>
      </c>
      <c r="Y2541" s="1">
        <f t="shared" si="195"/>
        <v>0</v>
      </c>
      <c r="Z2541" s="1">
        <f t="shared" si="196"/>
        <v>0</v>
      </c>
      <c r="AA2541" s="31">
        <f>IFERROR(VLOOKUP(C2541,'eindex _tget pp '!$A$4:$G$615,7,FALSE),0)</f>
        <v>0</v>
      </c>
      <c r="AB2541" s="1">
        <f>VLOOKUP(A2541,'ADM Details FY17'!$A$3:$AB$3515,28,FALSE)</f>
        <v>0</v>
      </c>
      <c r="AC2541" s="1">
        <f t="shared" si="197"/>
        <v>0</v>
      </c>
      <c r="AD2541" s="1">
        <f t="shared" si="198"/>
        <v>0</v>
      </c>
      <c r="AE2541" s="1">
        <f t="shared" si="199"/>
        <v>0</v>
      </c>
    </row>
    <row r="2542" spans="1:31" x14ac:dyDescent="0.25">
      <c r="A2542" t="str">
        <f>B2542&amp;"-"&amp;COUNTIF($B$3:B2542,B2542)</f>
        <v>633-16</v>
      </c>
      <c r="B2542">
        <v>633</v>
      </c>
      <c r="C2542" s="18">
        <f>VLOOKUP(A2542,'ADM Details FY17'!$A$3:$D$3515,4,FALSE)</f>
        <v>0</v>
      </c>
      <c r="D2542" s="1">
        <f>VLOOKUP(A2542,'ADM Details FY17'!$A$3:$E$3515,5,FALSE)</f>
        <v>0</v>
      </c>
      <c r="E2542" s="1">
        <f>VLOOKUP(A2542,'ADM Details FY17'!$A$3:$F$3515,6,FALSE)</f>
        <v>0</v>
      </c>
      <c r="F2542" s="1">
        <f>VLOOKUP(A2542,'ADM Details FY17'!$A$3:$G$3515,7,FALSE)</f>
        <v>0</v>
      </c>
      <c r="G2542" s="1">
        <f>VLOOKUP(A2542,'ADM Details FY17'!$A$3:$H$3515,8,FALSE)</f>
        <v>0</v>
      </c>
      <c r="H2542" s="1">
        <f>VLOOKUP(A2542,'ADM Details FY17'!$A$3:$I$3515,9,FALSE)</f>
        <v>0</v>
      </c>
      <c r="I2542" s="1">
        <f>VLOOKUP(A2542,'ADM Details FY17'!$A$3:$J$3517,10,FALSE)</f>
        <v>0</v>
      </c>
      <c r="J2542" s="1">
        <f>VLOOKUP(A2542,'ADM Details FY17'!$A$3:$K$3515,11,FALSE)</f>
        <v>0</v>
      </c>
      <c r="K2542" s="1">
        <f>VLOOKUP(A2542,'ADM Details FY17'!$A$3:$M$3515,13,FALSE)</f>
        <v>0</v>
      </c>
      <c r="L2542" s="1">
        <f>VLOOKUP(A2542,'ADM Details FY17'!$A$3:$O$3515,15,FALSE)</f>
        <v>0</v>
      </c>
      <c r="M2542" s="1">
        <f>VLOOKUP(A2542,'ADM Details FY17'!$A$3:$P$3515,16,FALSE)</f>
        <v>0</v>
      </c>
      <c r="N2542" s="1">
        <f>VLOOKUP(A2542,'ADM Details FY17'!$A$3:$Q$3515,17,FALSE)</f>
        <v>0</v>
      </c>
      <c r="O2542" s="1">
        <f>VLOOKUP(A2542,'ADM Details FY17'!$A$3:$S$3515,19,FALSE)</f>
        <v>0</v>
      </c>
      <c r="P2542" s="1">
        <f>VLOOKUP(A2542,'ADM Details FY17'!$A$3:$U$3515,21,FALSE)</f>
        <v>0</v>
      </c>
      <c r="Q2542" s="1">
        <f>VLOOKUP(A2542,'ADM Details FY17'!$A$3:$V$3515,22,FALSE)</f>
        <v>0</v>
      </c>
      <c r="R2542" s="1">
        <f>VLOOKUP(A2542,'ADM Details FY17'!$A$3:$W$3515,23,FALSE)</f>
        <v>0</v>
      </c>
      <c r="S2542" s="1">
        <f>VLOOKUP(A2542,'ADM Details FY17'!$A$3:$X$3515,24,FALSE)</f>
        <v>0</v>
      </c>
      <c r="T2542" s="1">
        <f>VLOOKUP(A2542,'ADM Details FY17'!$A$3:$Y$3515,25,FALSE)</f>
        <v>0</v>
      </c>
      <c r="U2542" s="1">
        <f>VLOOKUP(A2542,'ADM Details FY17'!$A$3:$AA$3515,27,FALSE)</f>
        <v>0</v>
      </c>
      <c r="V2542" s="1">
        <f>IFERROR(VLOOKUP(C2542,'eindex _tget pp '!$A$4:$E$615,5,FALSE),0)</f>
        <v>0</v>
      </c>
      <c r="W2542" s="31">
        <f>IFERROR(VLOOKUP(C2542,'eindex _tget pp '!$A$4:$F$615,6,FALSE),0)</f>
        <v>0</v>
      </c>
      <c r="X2542" s="4">
        <f>IFERROR(VLOOKUP(B2542,'eschools 16'!$A$2:$F$25,6,FALSE),1)</f>
        <v>1</v>
      </c>
      <c r="Y2542" s="1">
        <f t="shared" si="195"/>
        <v>0</v>
      </c>
      <c r="Z2542" s="1">
        <f t="shared" si="196"/>
        <v>0</v>
      </c>
      <c r="AA2542" s="31">
        <f>IFERROR(VLOOKUP(C2542,'eindex _tget pp '!$A$4:$G$615,7,FALSE),0)</f>
        <v>0</v>
      </c>
      <c r="AB2542" s="1">
        <f>VLOOKUP(A2542,'ADM Details FY17'!$A$3:$AB$3515,28,FALSE)</f>
        <v>0</v>
      </c>
      <c r="AC2542" s="1">
        <f t="shared" si="197"/>
        <v>0</v>
      </c>
      <c r="AD2542" s="1">
        <f t="shared" si="198"/>
        <v>0</v>
      </c>
      <c r="AE2542" s="1">
        <f t="shared" si="199"/>
        <v>0</v>
      </c>
    </row>
    <row r="2543" spans="1:31" x14ac:dyDescent="0.25">
      <c r="A2543" t="str">
        <f>B2543&amp;"-"&amp;COUNTIF($B$3:B2543,B2543)</f>
        <v>633-17</v>
      </c>
      <c r="B2543">
        <v>633</v>
      </c>
      <c r="C2543" s="18">
        <f>VLOOKUP(A2543,'ADM Details FY17'!$A$3:$D$3515,4,FALSE)</f>
        <v>0</v>
      </c>
      <c r="D2543" s="1">
        <f>VLOOKUP(A2543,'ADM Details FY17'!$A$3:$E$3515,5,FALSE)</f>
        <v>0</v>
      </c>
      <c r="E2543" s="1">
        <f>VLOOKUP(A2543,'ADM Details FY17'!$A$3:$F$3515,6,FALSE)</f>
        <v>0</v>
      </c>
      <c r="F2543" s="1">
        <f>VLOOKUP(A2543,'ADM Details FY17'!$A$3:$G$3515,7,FALSE)</f>
        <v>0</v>
      </c>
      <c r="G2543" s="1">
        <f>VLOOKUP(A2543,'ADM Details FY17'!$A$3:$H$3515,8,FALSE)</f>
        <v>0</v>
      </c>
      <c r="H2543" s="1">
        <f>VLOOKUP(A2543,'ADM Details FY17'!$A$3:$I$3515,9,FALSE)</f>
        <v>0</v>
      </c>
      <c r="I2543" s="1">
        <f>VLOOKUP(A2543,'ADM Details FY17'!$A$3:$J$3517,10,FALSE)</f>
        <v>0</v>
      </c>
      <c r="J2543" s="1">
        <f>VLOOKUP(A2543,'ADM Details FY17'!$A$3:$K$3515,11,FALSE)</f>
        <v>0</v>
      </c>
      <c r="K2543" s="1">
        <f>VLOOKUP(A2543,'ADM Details FY17'!$A$3:$M$3515,13,FALSE)</f>
        <v>0</v>
      </c>
      <c r="L2543" s="1">
        <f>VLOOKUP(A2543,'ADM Details FY17'!$A$3:$O$3515,15,FALSE)</f>
        <v>0</v>
      </c>
      <c r="M2543" s="1">
        <f>VLOOKUP(A2543,'ADM Details FY17'!$A$3:$P$3515,16,FALSE)</f>
        <v>0</v>
      </c>
      <c r="N2543" s="1">
        <f>VLOOKUP(A2543,'ADM Details FY17'!$A$3:$Q$3515,17,FALSE)</f>
        <v>0</v>
      </c>
      <c r="O2543" s="1">
        <f>VLOOKUP(A2543,'ADM Details FY17'!$A$3:$S$3515,19,FALSE)</f>
        <v>0</v>
      </c>
      <c r="P2543" s="1">
        <f>VLOOKUP(A2543,'ADM Details FY17'!$A$3:$U$3515,21,FALSE)</f>
        <v>0</v>
      </c>
      <c r="Q2543" s="1">
        <f>VLOOKUP(A2543,'ADM Details FY17'!$A$3:$V$3515,22,FALSE)</f>
        <v>0</v>
      </c>
      <c r="R2543" s="1">
        <f>VLOOKUP(A2543,'ADM Details FY17'!$A$3:$W$3515,23,FALSE)</f>
        <v>0</v>
      </c>
      <c r="S2543" s="1">
        <f>VLOOKUP(A2543,'ADM Details FY17'!$A$3:$X$3515,24,FALSE)</f>
        <v>0</v>
      </c>
      <c r="T2543" s="1">
        <f>VLOOKUP(A2543,'ADM Details FY17'!$A$3:$Y$3515,25,FALSE)</f>
        <v>0</v>
      </c>
      <c r="U2543" s="1">
        <f>VLOOKUP(A2543,'ADM Details FY17'!$A$3:$AA$3515,27,FALSE)</f>
        <v>0</v>
      </c>
      <c r="V2543" s="1">
        <f>IFERROR(VLOOKUP(C2543,'eindex _tget pp '!$A$4:$E$615,5,FALSE),0)</f>
        <v>0</v>
      </c>
      <c r="W2543" s="31">
        <f>IFERROR(VLOOKUP(C2543,'eindex _tget pp '!$A$4:$F$615,6,FALSE),0)</f>
        <v>0</v>
      </c>
      <c r="X2543" s="4">
        <f>IFERROR(VLOOKUP(B2543,'eschools 16'!$A$2:$F$25,6,FALSE),1)</f>
        <v>1</v>
      </c>
      <c r="Y2543" s="1">
        <f t="shared" si="195"/>
        <v>0</v>
      </c>
      <c r="Z2543" s="1">
        <f t="shared" si="196"/>
        <v>0</v>
      </c>
      <c r="AA2543" s="31">
        <f>IFERROR(VLOOKUP(C2543,'eindex _tget pp '!$A$4:$G$615,7,FALSE),0)</f>
        <v>0</v>
      </c>
      <c r="AB2543" s="1">
        <f>VLOOKUP(A2543,'ADM Details FY17'!$A$3:$AB$3515,28,FALSE)</f>
        <v>0</v>
      </c>
      <c r="AC2543" s="1">
        <f t="shared" si="197"/>
        <v>0</v>
      </c>
      <c r="AD2543" s="1">
        <f t="shared" si="198"/>
        <v>0</v>
      </c>
      <c r="AE2543" s="1">
        <f t="shared" si="199"/>
        <v>0</v>
      </c>
    </row>
    <row r="2544" spans="1:31" x14ac:dyDescent="0.25">
      <c r="A2544" t="str">
        <f>B2544&amp;"-"&amp;COUNTIF($B$3:B2544,B2544)</f>
        <v>633-18</v>
      </c>
      <c r="B2544">
        <v>633</v>
      </c>
      <c r="C2544" s="18">
        <f>VLOOKUP(A2544,'ADM Details FY17'!$A$3:$D$3515,4,FALSE)</f>
        <v>0</v>
      </c>
      <c r="D2544" s="1">
        <f>VLOOKUP(A2544,'ADM Details FY17'!$A$3:$E$3515,5,FALSE)</f>
        <v>0</v>
      </c>
      <c r="E2544" s="1">
        <f>VLOOKUP(A2544,'ADM Details FY17'!$A$3:$F$3515,6,FALSE)</f>
        <v>0</v>
      </c>
      <c r="F2544" s="1">
        <f>VLOOKUP(A2544,'ADM Details FY17'!$A$3:$G$3515,7,FALSE)</f>
        <v>0</v>
      </c>
      <c r="G2544" s="1">
        <f>VLOOKUP(A2544,'ADM Details FY17'!$A$3:$H$3515,8,FALSE)</f>
        <v>0</v>
      </c>
      <c r="H2544" s="1">
        <f>VLOOKUP(A2544,'ADM Details FY17'!$A$3:$I$3515,9,FALSE)</f>
        <v>0</v>
      </c>
      <c r="I2544" s="1">
        <f>VLOOKUP(A2544,'ADM Details FY17'!$A$3:$J$3517,10,FALSE)</f>
        <v>0</v>
      </c>
      <c r="J2544" s="1">
        <f>VLOOKUP(A2544,'ADM Details FY17'!$A$3:$K$3515,11,FALSE)</f>
        <v>0</v>
      </c>
      <c r="K2544" s="1">
        <f>VLOOKUP(A2544,'ADM Details FY17'!$A$3:$M$3515,13,FALSE)</f>
        <v>0</v>
      </c>
      <c r="L2544" s="1">
        <f>VLOOKUP(A2544,'ADM Details FY17'!$A$3:$O$3515,15,FALSE)</f>
        <v>0</v>
      </c>
      <c r="M2544" s="1">
        <f>VLOOKUP(A2544,'ADM Details FY17'!$A$3:$P$3515,16,FALSE)</f>
        <v>0</v>
      </c>
      <c r="N2544" s="1">
        <f>VLOOKUP(A2544,'ADM Details FY17'!$A$3:$Q$3515,17,FALSE)</f>
        <v>0</v>
      </c>
      <c r="O2544" s="1">
        <f>VLOOKUP(A2544,'ADM Details FY17'!$A$3:$S$3515,19,FALSE)</f>
        <v>0</v>
      </c>
      <c r="P2544" s="1">
        <f>VLOOKUP(A2544,'ADM Details FY17'!$A$3:$U$3515,21,FALSE)</f>
        <v>0</v>
      </c>
      <c r="Q2544" s="1">
        <f>VLOOKUP(A2544,'ADM Details FY17'!$A$3:$V$3515,22,FALSE)</f>
        <v>0</v>
      </c>
      <c r="R2544" s="1">
        <f>VLOOKUP(A2544,'ADM Details FY17'!$A$3:$W$3515,23,FALSE)</f>
        <v>0</v>
      </c>
      <c r="S2544" s="1">
        <f>VLOOKUP(A2544,'ADM Details FY17'!$A$3:$X$3515,24,FALSE)</f>
        <v>0</v>
      </c>
      <c r="T2544" s="1">
        <f>VLOOKUP(A2544,'ADM Details FY17'!$A$3:$Y$3515,25,FALSE)</f>
        <v>0</v>
      </c>
      <c r="U2544" s="1">
        <f>VLOOKUP(A2544,'ADM Details FY17'!$A$3:$AA$3515,27,FALSE)</f>
        <v>0</v>
      </c>
      <c r="V2544" s="1">
        <f>IFERROR(VLOOKUP(C2544,'eindex _tget pp '!$A$4:$E$615,5,FALSE),0)</f>
        <v>0</v>
      </c>
      <c r="W2544" s="31">
        <f>IFERROR(VLOOKUP(C2544,'eindex _tget pp '!$A$4:$F$615,6,FALSE),0)</f>
        <v>0</v>
      </c>
      <c r="X2544" s="4">
        <f>IFERROR(VLOOKUP(B2544,'eschools 16'!$A$2:$F$25,6,FALSE),1)</f>
        <v>1</v>
      </c>
      <c r="Y2544" s="1">
        <f t="shared" si="195"/>
        <v>0</v>
      </c>
      <c r="Z2544" s="1">
        <f t="shared" si="196"/>
        <v>0</v>
      </c>
      <c r="AA2544" s="31">
        <f>IFERROR(VLOOKUP(C2544,'eindex _tget pp '!$A$4:$G$615,7,FALSE),0)</f>
        <v>0</v>
      </c>
      <c r="AB2544" s="1">
        <f>VLOOKUP(A2544,'ADM Details FY17'!$A$3:$AB$3515,28,FALSE)</f>
        <v>0</v>
      </c>
      <c r="AC2544" s="1">
        <f t="shared" si="197"/>
        <v>0</v>
      </c>
      <c r="AD2544" s="1">
        <f t="shared" si="198"/>
        <v>0</v>
      </c>
      <c r="AE2544" s="1">
        <f t="shared" si="199"/>
        <v>0</v>
      </c>
    </row>
    <row r="2545" spans="1:31" x14ac:dyDescent="0.25">
      <c r="A2545" t="str">
        <f>B2545&amp;"-"&amp;COUNTIF($B$3:B2545,B2545)</f>
        <v>634-1</v>
      </c>
      <c r="B2545">
        <v>634</v>
      </c>
      <c r="C2545" s="18">
        <f>VLOOKUP(A2545,'ADM Details FY17'!$A$3:$D$3515,4,FALSE)</f>
        <v>50419</v>
      </c>
      <c r="D2545" s="1">
        <f>VLOOKUP(A2545,'ADM Details FY17'!$A$3:$E$3515,5,FALSE)</f>
        <v>1</v>
      </c>
      <c r="E2545" s="1">
        <f>VLOOKUP(A2545,'ADM Details FY17'!$A$3:$F$3515,6,FALSE)</f>
        <v>0</v>
      </c>
      <c r="F2545" s="1">
        <f>VLOOKUP(A2545,'ADM Details FY17'!$A$3:$G$3515,7,FALSE)</f>
        <v>0</v>
      </c>
      <c r="G2545" s="1">
        <f>VLOOKUP(A2545,'ADM Details FY17'!$A$3:$H$3515,8,FALSE)</f>
        <v>0</v>
      </c>
      <c r="H2545" s="1">
        <f>VLOOKUP(A2545,'ADM Details FY17'!$A$3:$I$3515,9,FALSE)</f>
        <v>0</v>
      </c>
      <c r="I2545" s="1">
        <f>VLOOKUP(A2545,'ADM Details FY17'!$A$3:$J$3517,10,FALSE)</f>
        <v>1</v>
      </c>
      <c r="J2545" s="1">
        <f>VLOOKUP(A2545,'ADM Details FY17'!$A$3:$K$3515,11,FALSE)</f>
        <v>0</v>
      </c>
      <c r="K2545" s="1">
        <f>VLOOKUP(A2545,'ADM Details FY17'!$A$3:$M$3515,13,FALSE)</f>
        <v>0</v>
      </c>
      <c r="L2545" s="1">
        <f>VLOOKUP(A2545,'ADM Details FY17'!$A$3:$O$3515,15,FALSE)</f>
        <v>0</v>
      </c>
      <c r="M2545" s="1">
        <f>VLOOKUP(A2545,'ADM Details FY17'!$A$3:$P$3515,16,FALSE)</f>
        <v>0</v>
      </c>
      <c r="N2545" s="1">
        <f>VLOOKUP(A2545,'ADM Details FY17'!$A$3:$Q$3515,17,FALSE)</f>
        <v>0</v>
      </c>
      <c r="O2545" s="1">
        <f>VLOOKUP(A2545,'ADM Details FY17'!$A$3:$S$3515,19,FALSE)</f>
        <v>0</v>
      </c>
      <c r="P2545" s="1">
        <f>VLOOKUP(A2545,'ADM Details FY17'!$A$3:$U$3515,21,FALSE)</f>
        <v>0</v>
      </c>
      <c r="Q2545" s="1">
        <f>VLOOKUP(A2545,'ADM Details FY17'!$A$3:$V$3515,22,FALSE)</f>
        <v>0</v>
      </c>
      <c r="R2545" s="1">
        <f>VLOOKUP(A2545,'ADM Details FY17'!$A$3:$W$3515,23,FALSE)</f>
        <v>0</v>
      </c>
      <c r="S2545" s="1">
        <f>VLOOKUP(A2545,'ADM Details FY17'!$A$3:$X$3515,24,FALSE)</f>
        <v>0</v>
      </c>
      <c r="T2545" s="1">
        <f>VLOOKUP(A2545,'ADM Details FY17'!$A$3:$Y$3515,25,FALSE)</f>
        <v>0</v>
      </c>
      <c r="U2545" s="1">
        <f>VLOOKUP(A2545,'ADM Details FY17'!$A$3:$AA$3515,27,FALSE)</f>
        <v>0</v>
      </c>
      <c r="V2545" s="1">
        <f>IFERROR(VLOOKUP(C2545,'eindex _tget pp '!$A$4:$E$615,5,FALSE),0)</f>
        <v>626.13781844132063</v>
      </c>
      <c r="W2545" s="31">
        <f>IFERROR(VLOOKUP(C2545,'eindex _tget pp '!$A$4:$F$615,6,FALSE),0)</f>
        <v>0.55997459790000004</v>
      </c>
      <c r="X2545" s="4">
        <f>IFERROR(VLOOKUP(B2545,'eschools 16'!$A$2:$F$25,6,FALSE),1)</f>
        <v>1</v>
      </c>
      <c r="Y2545" s="1">
        <f t="shared" si="195"/>
        <v>156.53</v>
      </c>
      <c r="Z2545" s="1">
        <f t="shared" si="196"/>
        <v>0</v>
      </c>
      <c r="AA2545" s="31">
        <f>IFERROR(VLOOKUP(C2545,'eindex _tget pp '!$A$4:$G$615,7,FALSE),0)</f>
        <v>0.61155008399999999</v>
      </c>
      <c r="AB2545" s="1">
        <f>VLOOKUP(A2545,'ADM Details FY17'!$A$3:$AB$3515,28,FALSE)</f>
        <v>0</v>
      </c>
      <c r="AC2545" s="1">
        <f t="shared" si="197"/>
        <v>0</v>
      </c>
      <c r="AD2545" s="1">
        <f t="shared" si="198"/>
        <v>1</v>
      </c>
      <c r="AE2545" s="1">
        <f t="shared" si="199"/>
        <v>150</v>
      </c>
    </row>
    <row r="2546" spans="1:31" x14ac:dyDescent="0.25">
      <c r="A2546" t="str">
        <f>B2546&amp;"-"&amp;COUNTIF($B$3:B2546,B2546)</f>
        <v>634-2</v>
      </c>
      <c r="B2546">
        <v>634</v>
      </c>
      <c r="C2546" s="18">
        <f>VLOOKUP(A2546,'ADM Details FY17'!$A$3:$D$3515,4,FALSE)</f>
        <v>46391</v>
      </c>
      <c r="D2546" s="1">
        <f>VLOOKUP(A2546,'ADM Details FY17'!$A$3:$E$3515,5,FALSE)</f>
        <v>1</v>
      </c>
      <c r="E2546" s="1">
        <f>VLOOKUP(A2546,'ADM Details FY17'!$A$3:$F$3515,6,FALSE)</f>
        <v>0</v>
      </c>
      <c r="F2546" s="1">
        <f>VLOOKUP(A2546,'ADM Details FY17'!$A$3:$G$3515,7,FALSE)</f>
        <v>0</v>
      </c>
      <c r="G2546" s="1">
        <f>VLOOKUP(A2546,'ADM Details FY17'!$A$3:$H$3515,8,FALSE)</f>
        <v>0</v>
      </c>
      <c r="H2546" s="1">
        <f>VLOOKUP(A2546,'ADM Details FY17'!$A$3:$I$3515,9,FALSE)</f>
        <v>0</v>
      </c>
      <c r="I2546" s="1">
        <f>VLOOKUP(A2546,'ADM Details FY17'!$A$3:$J$3517,10,FALSE)</f>
        <v>0</v>
      </c>
      <c r="J2546" s="1">
        <f>VLOOKUP(A2546,'ADM Details FY17'!$A$3:$K$3515,11,FALSE)</f>
        <v>1</v>
      </c>
      <c r="K2546" s="1">
        <f>VLOOKUP(A2546,'ADM Details FY17'!$A$3:$M$3515,13,FALSE)</f>
        <v>0</v>
      </c>
      <c r="L2546" s="1">
        <f>VLOOKUP(A2546,'ADM Details FY17'!$A$3:$O$3515,15,FALSE)</f>
        <v>0</v>
      </c>
      <c r="M2546" s="1">
        <f>VLOOKUP(A2546,'ADM Details FY17'!$A$3:$P$3515,16,FALSE)</f>
        <v>0</v>
      </c>
      <c r="N2546" s="1">
        <f>VLOOKUP(A2546,'ADM Details FY17'!$A$3:$Q$3515,17,FALSE)</f>
        <v>0</v>
      </c>
      <c r="O2546" s="1">
        <f>VLOOKUP(A2546,'ADM Details FY17'!$A$3:$S$3515,19,FALSE)</f>
        <v>0</v>
      </c>
      <c r="P2546" s="1">
        <f>VLOOKUP(A2546,'ADM Details FY17'!$A$3:$U$3515,21,FALSE)</f>
        <v>0</v>
      </c>
      <c r="Q2546" s="1">
        <f>VLOOKUP(A2546,'ADM Details FY17'!$A$3:$V$3515,22,FALSE)</f>
        <v>0</v>
      </c>
      <c r="R2546" s="1">
        <f>VLOOKUP(A2546,'ADM Details FY17'!$A$3:$W$3515,23,FALSE)</f>
        <v>0</v>
      </c>
      <c r="S2546" s="1">
        <f>VLOOKUP(A2546,'ADM Details FY17'!$A$3:$X$3515,24,FALSE)</f>
        <v>0</v>
      </c>
      <c r="T2546" s="1">
        <f>VLOOKUP(A2546,'ADM Details FY17'!$A$3:$Y$3515,25,FALSE)</f>
        <v>0</v>
      </c>
      <c r="U2546" s="1">
        <f>VLOOKUP(A2546,'ADM Details FY17'!$A$3:$AA$3515,27,FALSE)</f>
        <v>0</v>
      </c>
      <c r="V2546" s="1">
        <f>IFERROR(VLOOKUP(C2546,'eindex _tget pp '!$A$4:$E$615,5,FALSE),0)</f>
        <v>278.09387335231219</v>
      </c>
      <c r="W2546" s="31">
        <f>IFERROR(VLOOKUP(C2546,'eindex _tget pp '!$A$4:$F$615,6,FALSE),0)</f>
        <v>0.30097675200000001</v>
      </c>
      <c r="X2546" s="4">
        <f>IFERROR(VLOOKUP(B2546,'eschools 16'!$A$2:$F$25,6,FALSE),1)</f>
        <v>1</v>
      </c>
      <c r="Y2546" s="1">
        <f t="shared" si="195"/>
        <v>69.52</v>
      </c>
      <c r="Z2546" s="1">
        <f t="shared" si="196"/>
        <v>0</v>
      </c>
      <c r="AA2546" s="31">
        <f>IFERROR(VLOOKUP(C2546,'eindex _tget pp '!$A$4:$G$615,7,FALSE),0)</f>
        <v>0.45972880300000002</v>
      </c>
      <c r="AB2546" s="1">
        <f>VLOOKUP(A2546,'ADM Details FY17'!$A$3:$AB$3515,28,FALSE)</f>
        <v>0</v>
      </c>
      <c r="AC2546" s="1">
        <f t="shared" si="197"/>
        <v>0</v>
      </c>
      <c r="AD2546" s="1">
        <f t="shared" si="198"/>
        <v>1</v>
      </c>
      <c r="AE2546" s="1">
        <f t="shared" si="199"/>
        <v>150</v>
      </c>
    </row>
    <row r="2547" spans="1:31" x14ac:dyDescent="0.25">
      <c r="A2547" t="str">
        <f>B2547&amp;"-"&amp;COUNTIF($B$3:B2547,B2547)</f>
        <v>634-3</v>
      </c>
      <c r="B2547">
        <v>634</v>
      </c>
      <c r="C2547" s="18">
        <f>VLOOKUP(A2547,'ADM Details FY17'!$A$3:$D$3515,4,FALSE)</f>
        <v>43935</v>
      </c>
      <c r="D2547" s="1">
        <f>VLOOKUP(A2547,'ADM Details FY17'!$A$3:$E$3515,5,FALSE)</f>
        <v>1</v>
      </c>
      <c r="E2547" s="1">
        <f>VLOOKUP(A2547,'ADM Details FY17'!$A$3:$F$3515,6,FALSE)</f>
        <v>0</v>
      </c>
      <c r="F2547" s="1">
        <f>VLOOKUP(A2547,'ADM Details FY17'!$A$3:$G$3515,7,FALSE)</f>
        <v>0</v>
      </c>
      <c r="G2547" s="1">
        <f>VLOOKUP(A2547,'ADM Details FY17'!$A$3:$H$3515,8,FALSE)</f>
        <v>0</v>
      </c>
      <c r="H2547" s="1">
        <f>VLOOKUP(A2547,'ADM Details FY17'!$A$3:$I$3515,9,FALSE)</f>
        <v>0</v>
      </c>
      <c r="I2547" s="1">
        <f>VLOOKUP(A2547,'ADM Details FY17'!$A$3:$J$3517,10,FALSE)</f>
        <v>0</v>
      </c>
      <c r="J2547" s="1">
        <f>VLOOKUP(A2547,'ADM Details FY17'!$A$3:$K$3515,11,FALSE)</f>
        <v>1</v>
      </c>
      <c r="K2547" s="1">
        <f>VLOOKUP(A2547,'ADM Details FY17'!$A$3:$M$3515,13,FALSE)</f>
        <v>0</v>
      </c>
      <c r="L2547" s="1">
        <f>VLOOKUP(A2547,'ADM Details FY17'!$A$3:$O$3515,15,FALSE)</f>
        <v>0</v>
      </c>
      <c r="M2547" s="1">
        <f>VLOOKUP(A2547,'ADM Details FY17'!$A$3:$P$3515,16,FALSE)</f>
        <v>0</v>
      </c>
      <c r="N2547" s="1">
        <f>VLOOKUP(A2547,'ADM Details FY17'!$A$3:$Q$3515,17,FALSE)</f>
        <v>0</v>
      </c>
      <c r="O2547" s="1">
        <f>VLOOKUP(A2547,'ADM Details FY17'!$A$3:$S$3515,19,FALSE)</f>
        <v>0</v>
      </c>
      <c r="P2547" s="1">
        <f>VLOOKUP(A2547,'ADM Details FY17'!$A$3:$U$3515,21,FALSE)</f>
        <v>0</v>
      </c>
      <c r="Q2547" s="1">
        <f>VLOOKUP(A2547,'ADM Details FY17'!$A$3:$V$3515,22,FALSE)</f>
        <v>0</v>
      </c>
      <c r="R2547" s="1">
        <f>VLOOKUP(A2547,'ADM Details FY17'!$A$3:$W$3515,23,FALSE)</f>
        <v>0</v>
      </c>
      <c r="S2547" s="1">
        <f>VLOOKUP(A2547,'ADM Details FY17'!$A$3:$X$3515,24,FALSE)</f>
        <v>0</v>
      </c>
      <c r="T2547" s="1">
        <f>VLOOKUP(A2547,'ADM Details FY17'!$A$3:$Y$3515,25,FALSE)</f>
        <v>0</v>
      </c>
      <c r="U2547" s="1">
        <f>VLOOKUP(A2547,'ADM Details FY17'!$A$3:$AA$3515,27,FALSE)</f>
        <v>0</v>
      </c>
      <c r="V2547" s="1">
        <f>IFERROR(VLOOKUP(C2547,'eindex _tget pp '!$A$4:$E$615,5,FALSE),0)</f>
        <v>470.16792737581369</v>
      </c>
      <c r="W2547" s="31">
        <f>IFERROR(VLOOKUP(C2547,'eindex _tget pp '!$A$4:$F$615,6,FALSE),0)</f>
        <v>0.78610924520000003</v>
      </c>
      <c r="X2547" s="4">
        <f>IFERROR(VLOOKUP(B2547,'eschools 16'!$A$2:$F$25,6,FALSE),1)</f>
        <v>1</v>
      </c>
      <c r="Y2547" s="1">
        <f t="shared" si="195"/>
        <v>117.54</v>
      </c>
      <c r="Z2547" s="1">
        <f t="shared" si="196"/>
        <v>0</v>
      </c>
      <c r="AA2547" s="31">
        <f>IFERROR(VLOOKUP(C2547,'eindex _tget pp '!$A$4:$G$615,7,FALSE),0)</f>
        <v>0.518529087</v>
      </c>
      <c r="AB2547" s="1">
        <f>VLOOKUP(A2547,'ADM Details FY17'!$A$3:$AB$3515,28,FALSE)</f>
        <v>0</v>
      </c>
      <c r="AC2547" s="1">
        <f t="shared" si="197"/>
        <v>0</v>
      </c>
      <c r="AD2547" s="1">
        <f t="shared" si="198"/>
        <v>1</v>
      </c>
      <c r="AE2547" s="1">
        <f t="shared" si="199"/>
        <v>150</v>
      </c>
    </row>
    <row r="2548" spans="1:31" x14ac:dyDescent="0.25">
      <c r="A2548" t="str">
        <f>B2548&amp;"-"&amp;COUNTIF($B$3:B2548,B2548)</f>
        <v>634-4</v>
      </c>
      <c r="B2548">
        <v>634</v>
      </c>
      <c r="C2548" s="18">
        <f>VLOOKUP(A2548,'ADM Details FY17'!$A$3:$D$3515,4,FALSE)</f>
        <v>46094</v>
      </c>
      <c r="D2548" s="1">
        <f>VLOOKUP(A2548,'ADM Details FY17'!$A$3:$E$3515,5,FALSE)</f>
        <v>8</v>
      </c>
      <c r="E2548" s="1">
        <f>VLOOKUP(A2548,'ADM Details FY17'!$A$3:$F$3515,6,FALSE)</f>
        <v>0</v>
      </c>
      <c r="F2548" s="1">
        <f>VLOOKUP(A2548,'ADM Details FY17'!$A$3:$G$3515,7,FALSE)</f>
        <v>2</v>
      </c>
      <c r="G2548" s="1">
        <f>VLOOKUP(A2548,'ADM Details FY17'!$A$3:$H$3515,8,FALSE)</f>
        <v>1</v>
      </c>
      <c r="H2548" s="1">
        <f>VLOOKUP(A2548,'ADM Details FY17'!$A$3:$I$3515,9,FALSE)</f>
        <v>0</v>
      </c>
      <c r="I2548" s="1">
        <f>VLOOKUP(A2548,'ADM Details FY17'!$A$3:$J$3517,10,FALSE)</f>
        <v>1</v>
      </c>
      <c r="J2548" s="1">
        <f>VLOOKUP(A2548,'ADM Details FY17'!$A$3:$K$3515,11,FALSE)</f>
        <v>4</v>
      </c>
      <c r="K2548" s="1">
        <f>VLOOKUP(A2548,'ADM Details FY17'!$A$3:$M$3515,13,FALSE)</f>
        <v>5</v>
      </c>
      <c r="L2548" s="1">
        <f>VLOOKUP(A2548,'ADM Details FY17'!$A$3:$O$3515,15,FALSE)</f>
        <v>0</v>
      </c>
      <c r="M2548" s="1">
        <f>VLOOKUP(A2548,'ADM Details FY17'!$A$3:$P$3515,16,FALSE)</f>
        <v>0</v>
      </c>
      <c r="N2548" s="1">
        <f>VLOOKUP(A2548,'ADM Details FY17'!$A$3:$Q$3515,17,FALSE)</f>
        <v>0</v>
      </c>
      <c r="O2548" s="1">
        <f>VLOOKUP(A2548,'ADM Details FY17'!$A$3:$S$3515,19,FALSE)</f>
        <v>0</v>
      </c>
      <c r="P2548" s="1">
        <f>VLOOKUP(A2548,'ADM Details FY17'!$A$3:$U$3515,21,FALSE)</f>
        <v>0</v>
      </c>
      <c r="Q2548" s="1">
        <f>VLOOKUP(A2548,'ADM Details FY17'!$A$3:$V$3515,22,FALSE)</f>
        <v>0</v>
      </c>
      <c r="R2548" s="1">
        <f>VLOOKUP(A2548,'ADM Details FY17'!$A$3:$W$3515,23,FALSE)</f>
        <v>0</v>
      </c>
      <c r="S2548" s="1">
        <f>VLOOKUP(A2548,'ADM Details FY17'!$A$3:$X$3515,24,FALSE)</f>
        <v>0</v>
      </c>
      <c r="T2548" s="1">
        <f>VLOOKUP(A2548,'ADM Details FY17'!$A$3:$Y$3515,25,FALSE)</f>
        <v>0</v>
      </c>
      <c r="U2548" s="1">
        <f>VLOOKUP(A2548,'ADM Details FY17'!$A$3:$AA$3515,27,FALSE)</f>
        <v>0</v>
      </c>
      <c r="V2548" s="1">
        <f>IFERROR(VLOOKUP(C2548,'eindex _tget pp '!$A$4:$E$615,5,FALSE),0)</f>
        <v>566.91393659613198</v>
      </c>
      <c r="W2548" s="31">
        <f>IFERROR(VLOOKUP(C2548,'eindex _tget pp '!$A$4:$F$615,6,FALSE),0)</f>
        <v>0.70445362020000002</v>
      </c>
      <c r="X2548" s="4">
        <f>IFERROR(VLOOKUP(B2548,'eschools 16'!$A$2:$F$25,6,FALSE),1)</f>
        <v>1</v>
      </c>
      <c r="Y2548" s="1">
        <f t="shared" si="195"/>
        <v>1133.83</v>
      </c>
      <c r="Z2548" s="1">
        <f t="shared" si="196"/>
        <v>958.06</v>
      </c>
      <c r="AA2548" s="31">
        <f>IFERROR(VLOOKUP(C2548,'eindex _tget pp '!$A$4:$G$615,7,FALSE),0)</f>
        <v>0.494540849</v>
      </c>
      <c r="AB2548" s="1">
        <f>VLOOKUP(A2548,'ADM Details FY17'!$A$3:$AB$3515,28,FALSE)</f>
        <v>0</v>
      </c>
      <c r="AC2548" s="1">
        <f t="shared" si="197"/>
        <v>0</v>
      </c>
      <c r="AD2548" s="1">
        <f t="shared" si="198"/>
        <v>8</v>
      </c>
      <c r="AE2548" s="1">
        <f t="shared" si="199"/>
        <v>1200</v>
      </c>
    </row>
    <row r="2549" spans="1:31" x14ac:dyDescent="0.25">
      <c r="A2549" t="str">
        <f>B2549&amp;"-"&amp;COUNTIF($B$3:B2549,B2549)</f>
        <v>634-5</v>
      </c>
      <c r="B2549">
        <v>634</v>
      </c>
      <c r="C2549" s="18">
        <f>VLOOKUP(A2549,'ADM Details FY17'!$A$3:$D$3515,4,FALSE)</f>
        <v>46102</v>
      </c>
      <c r="D2549" s="1">
        <f>VLOOKUP(A2549,'ADM Details FY17'!$A$3:$E$3515,5,FALSE)</f>
        <v>1</v>
      </c>
      <c r="E2549" s="1">
        <f>VLOOKUP(A2549,'ADM Details FY17'!$A$3:$F$3515,6,FALSE)</f>
        <v>0</v>
      </c>
      <c r="F2549" s="1">
        <f>VLOOKUP(A2549,'ADM Details FY17'!$A$3:$G$3515,7,FALSE)</f>
        <v>0</v>
      </c>
      <c r="G2549" s="1">
        <f>VLOOKUP(A2549,'ADM Details FY17'!$A$3:$H$3515,8,FALSE)</f>
        <v>0</v>
      </c>
      <c r="H2549" s="1">
        <f>VLOOKUP(A2549,'ADM Details FY17'!$A$3:$I$3515,9,FALSE)</f>
        <v>0</v>
      </c>
      <c r="I2549" s="1">
        <f>VLOOKUP(A2549,'ADM Details FY17'!$A$3:$J$3517,10,FALSE)</f>
        <v>0</v>
      </c>
      <c r="J2549" s="1">
        <f>VLOOKUP(A2549,'ADM Details FY17'!$A$3:$K$3515,11,FALSE)</f>
        <v>1</v>
      </c>
      <c r="K2549" s="1">
        <f>VLOOKUP(A2549,'ADM Details FY17'!$A$3:$M$3515,13,FALSE)</f>
        <v>0</v>
      </c>
      <c r="L2549" s="1">
        <f>VLOOKUP(A2549,'ADM Details FY17'!$A$3:$O$3515,15,FALSE)</f>
        <v>0</v>
      </c>
      <c r="M2549" s="1">
        <f>VLOOKUP(A2549,'ADM Details FY17'!$A$3:$P$3515,16,FALSE)</f>
        <v>0</v>
      </c>
      <c r="N2549" s="1">
        <f>VLOOKUP(A2549,'ADM Details FY17'!$A$3:$Q$3515,17,FALSE)</f>
        <v>0</v>
      </c>
      <c r="O2549" s="1">
        <f>VLOOKUP(A2549,'ADM Details FY17'!$A$3:$S$3515,19,FALSE)</f>
        <v>0</v>
      </c>
      <c r="P2549" s="1">
        <f>VLOOKUP(A2549,'ADM Details FY17'!$A$3:$U$3515,21,FALSE)</f>
        <v>0</v>
      </c>
      <c r="Q2549" s="1">
        <f>VLOOKUP(A2549,'ADM Details FY17'!$A$3:$V$3515,22,FALSE)</f>
        <v>0</v>
      </c>
      <c r="R2549" s="1">
        <f>VLOOKUP(A2549,'ADM Details FY17'!$A$3:$W$3515,23,FALSE)</f>
        <v>0</v>
      </c>
      <c r="S2549" s="1">
        <f>VLOOKUP(A2549,'ADM Details FY17'!$A$3:$X$3515,24,FALSE)</f>
        <v>0</v>
      </c>
      <c r="T2549" s="1">
        <f>VLOOKUP(A2549,'ADM Details FY17'!$A$3:$Y$3515,25,FALSE)</f>
        <v>0</v>
      </c>
      <c r="U2549" s="1">
        <f>VLOOKUP(A2549,'ADM Details FY17'!$A$3:$AA$3515,27,FALSE)</f>
        <v>0</v>
      </c>
      <c r="V2549" s="1">
        <f>IFERROR(VLOOKUP(C2549,'eindex _tget pp '!$A$4:$E$615,5,FALSE),0)</f>
        <v>192.46256589455538</v>
      </c>
      <c r="W2549" s="31">
        <f>IFERROR(VLOOKUP(C2549,'eindex _tget pp '!$A$4:$F$615,6,FALSE),0)</f>
        <v>0.58606617930000005</v>
      </c>
      <c r="X2549" s="4">
        <f>IFERROR(VLOOKUP(B2549,'eschools 16'!$A$2:$F$25,6,FALSE),1)</f>
        <v>1</v>
      </c>
      <c r="Y2549" s="1">
        <f t="shared" si="195"/>
        <v>48.12</v>
      </c>
      <c r="Z2549" s="1">
        <f t="shared" si="196"/>
        <v>0</v>
      </c>
      <c r="AA2549" s="31">
        <f>IFERROR(VLOOKUP(C2549,'eindex _tget pp '!$A$4:$G$615,7,FALSE),0)</f>
        <v>0.44250292000000002</v>
      </c>
      <c r="AB2549" s="1">
        <f>VLOOKUP(A2549,'ADM Details FY17'!$A$3:$AB$3515,28,FALSE)</f>
        <v>0</v>
      </c>
      <c r="AC2549" s="1">
        <f t="shared" si="197"/>
        <v>0</v>
      </c>
      <c r="AD2549" s="1">
        <f t="shared" si="198"/>
        <v>1</v>
      </c>
      <c r="AE2549" s="1">
        <f t="shared" si="199"/>
        <v>150</v>
      </c>
    </row>
    <row r="2550" spans="1:31" x14ac:dyDescent="0.25">
      <c r="A2550" t="str">
        <f>B2550&amp;"-"&amp;COUNTIF($B$3:B2550,B2550)</f>
        <v>634-6</v>
      </c>
      <c r="B2550">
        <v>634</v>
      </c>
      <c r="C2550" s="18">
        <f>VLOOKUP(A2550,'ADM Details FY17'!$A$3:$D$3515,4,FALSE)</f>
        <v>44008</v>
      </c>
      <c r="D2550" s="1">
        <f>VLOOKUP(A2550,'ADM Details FY17'!$A$3:$E$3515,5,FALSE)</f>
        <v>3</v>
      </c>
      <c r="E2550" s="1">
        <f>VLOOKUP(A2550,'ADM Details FY17'!$A$3:$F$3515,6,FALSE)</f>
        <v>0</v>
      </c>
      <c r="F2550" s="1">
        <f>VLOOKUP(A2550,'ADM Details FY17'!$A$3:$G$3515,7,FALSE)</f>
        <v>0</v>
      </c>
      <c r="G2550" s="1">
        <f>VLOOKUP(A2550,'ADM Details FY17'!$A$3:$H$3515,8,FALSE)</f>
        <v>0</v>
      </c>
      <c r="H2550" s="1">
        <f>VLOOKUP(A2550,'ADM Details FY17'!$A$3:$I$3515,9,FALSE)</f>
        <v>0</v>
      </c>
      <c r="I2550" s="1">
        <f>VLOOKUP(A2550,'ADM Details FY17'!$A$3:$J$3517,10,FALSE)</f>
        <v>0</v>
      </c>
      <c r="J2550" s="1">
        <f>VLOOKUP(A2550,'ADM Details FY17'!$A$3:$K$3515,11,FALSE)</f>
        <v>3</v>
      </c>
      <c r="K2550" s="1">
        <f>VLOOKUP(A2550,'ADM Details FY17'!$A$3:$M$3515,13,FALSE)</f>
        <v>2</v>
      </c>
      <c r="L2550" s="1">
        <f>VLOOKUP(A2550,'ADM Details FY17'!$A$3:$O$3515,15,FALSE)</f>
        <v>0</v>
      </c>
      <c r="M2550" s="1">
        <f>VLOOKUP(A2550,'ADM Details FY17'!$A$3:$P$3515,16,FALSE)</f>
        <v>0</v>
      </c>
      <c r="N2550" s="1">
        <f>VLOOKUP(A2550,'ADM Details FY17'!$A$3:$Q$3515,17,FALSE)</f>
        <v>0</v>
      </c>
      <c r="O2550" s="1">
        <f>VLOOKUP(A2550,'ADM Details FY17'!$A$3:$S$3515,19,FALSE)</f>
        <v>0</v>
      </c>
      <c r="P2550" s="1">
        <f>VLOOKUP(A2550,'ADM Details FY17'!$A$3:$U$3515,21,FALSE)</f>
        <v>0</v>
      </c>
      <c r="Q2550" s="1">
        <f>VLOOKUP(A2550,'ADM Details FY17'!$A$3:$V$3515,22,FALSE)</f>
        <v>0</v>
      </c>
      <c r="R2550" s="1">
        <f>VLOOKUP(A2550,'ADM Details FY17'!$A$3:$W$3515,23,FALSE)</f>
        <v>0</v>
      </c>
      <c r="S2550" s="1">
        <f>VLOOKUP(A2550,'ADM Details FY17'!$A$3:$X$3515,24,FALSE)</f>
        <v>0</v>
      </c>
      <c r="T2550" s="1">
        <f>VLOOKUP(A2550,'ADM Details FY17'!$A$3:$Y$3515,25,FALSE)</f>
        <v>0</v>
      </c>
      <c r="U2550" s="1">
        <f>VLOOKUP(A2550,'ADM Details FY17'!$A$3:$AA$3515,27,FALSE)</f>
        <v>0</v>
      </c>
      <c r="V2550" s="1">
        <f>IFERROR(VLOOKUP(C2550,'eindex _tget pp '!$A$4:$E$615,5,FALSE),0)</f>
        <v>465.34619688385266</v>
      </c>
      <c r="W2550" s="31">
        <f>IFERROR(VLOOKUP(C2550,'eindex _tget pp '!$A$4:$F$615,6,FALSE),0)</f>
        <v>1.0436422902</v>
      </c>
      <c r="X2550" s="4">
        <f>IFERROR(VLOOKUP(B2550,'eschools 16'!$A$2:$F$25,6,FALSE),1)</f>
        <v>1</v>
      </c>
      <c r="Y2550" s="1">
        <f t="shared" si="195"/>
        <v>349.01</v>
      </c>
      <c r="Z2550" s="1">
        <f t="shared" si="196"/>
        <v>567.74</v>
      </c>
      <c r="AA2550" s="31">
        <f>IFERROR(VLOOKUP(C2550,'eindex _tget pp '!$A$4:$G$615,7,FALSE),0)</f>
        <v>0.49041741999999999</v>
      </c>
      <c r="AB2550" s="1">
        <f>VLOOKUP(A2550,'ADM Details FY17'!$A$3:$AB$3515,28,FALSE)</f>
        <v>0</v>
      </c>
      <c r="AC2550" s="1">
        <f t="shared" si="197"/>
        <v>0</v>
      </c>
      <c r="AD2550" s="1">
        <f t="shared" si="198"/>
        <v>3</v>
      </c>
      <c r="AE2550" s="1">
        <f t="shared" si="199"/>
        <v>450</v>
      </c>
    </row>
    <row r="2551" spans="1:31" x14ac:dyDescent="0.25">
      <c r="A2551" t="str">
        <f>B2551&amp;"-"&amp;COUNTIF($B$3:B2551,B2551)</f>
        <v>634-7</v>
      </c>
      <c r="B2551">
        <v>634</v>
      </c>
      <c r="C2551" s="18">
        <f>VLOOKUP(A2551,'ADM Details FY17'!$A$3:$D$3515,4,FALSE)</f>
        <v>44107</v>
      </c>
      <c r="D2551" s="1">
        <f>VLOOKUP(A2551,'ADM Details FY17'!$A$3:$E$3515,5,FALSE)</f>
        <v>5.27</v>
      </c>
      <c r="E2551" s="1">
        <f>VLOOKUP(A2551,'ADM Details FY17'!$A$3:$F$3515,6,FALSE)</f>
        <v>0</v>
      </c>
      <c r="F2551" s="1">
        <f>VLOOKUP(A2551,'ADM Details FY17'!$A$3:$G$3515,7,FALSE)</f>
        <v>5.27</v>
      </c>
      <c r="G2551" s="1">
        <f>VLOOKUP(A2551,'ADM Details FY17'!$A$3:$H$3515,8,FALSE)</f>
        <v>0</v>
      </c>
      <c r="H2551" s="1">
        <f>VLOOKUP(A2551,'ADM Details FY17'!$A$3:$I$3515,9,FALSE)</f>
        <v>0</v>
      </c>
      <c r="I2551" s="1">
        <f>VLOOKUP(A2551,'ADM Details FY17'!$A$3:$J$3517,10,FALSE)</f>
        <v>0</v>
      </c>
      <c r="J2551" s="1">
        <f>VLOOKUP(A2551,'ADM Details FY17'!$A$3:$K$3515,11,FALSE)</f>
        <v>0</v>
      </c>
      <c r="K2551" s="1">
        <f>VLOOKUP(A2551,'ADM Details FY17'!$A$3:$M$3515,13,FALSE)</f>
        <v>2</v>
      </c>
      <c r="L2551" s="1">
        <f>VLOOKUP(A2551,'ADM Details FY17'!$A$3:$O$3515,15,FALSE)</f>
        <v>0</v>
      </c>
      <c r="M2551" s="1">
        <f>VLOOKUP(A2551,'ADM Details FY17'!$A$3:$P$3515,16,FALSE)</f>
        <v>0</v>
      </c>
      <c r="N2551" s="1">
        <f>VLOOKUP(A2551,'ADM Details FY17'!$A$3:$Q$3515,17,FALSE)</f>
        <v>0</v>
      </c>
      <c r="O2551" s="1">
        <f>VLOOKUP(A2551,'ADM Details FY17'!$A$3:$S$3515,19,FALSE)</f>
        <v>0</v>
      </c>
      <c r="P2551" s="1">
        <f>VLOOKUP(A2551,'ADM Details FY17'!$A$3:$U$3515,21,FALSE)</f>
        <v>0</v>
      </c>
      <c r="Q2551" s="1">
        <f>VLOOKUP(A2551,'ADM Details FY17'!$A$3:$V$3515,22,FALSE)</f>
        <v>0</v>
      </c>
      <c r="R2551" s="1">
        <f>VLOOKUP(A2551,'ADM Details FY17'!$A$3:$W$3515,23,FALSE)</f>
        <v>0</v>
      </c>
      <c r="S2551" s="1">
        <f>VLOOKUP(A2551,'ADM Details FY17'!$A$3:$X$3515,24,FALSE)</f>
        <v>0</v>
      </c>
      <c r="T2551" s="1">
        <f>VLOOKUP(A2551,'ADM Details FY17'!$A$3:$Y$3515,25,FALSE)</f>
        <v>0</v>
      </c>
      <c r="U2551" s="1">
        <f>VLOOKUP(A2551,'ADM Details FY17'!$A$3:$AA$3515,27,FALSE)</f>
        <v>0</v>
      </c>
      <c r="V2551" s="1">
        <f>IFERROR(VLOOKUP(C2551,'eindex _tget pp '!$A$4:$E$615,5,FALSE),0)</f>
        <v>1204.0890565193797</v>
      </c>
      <c r="W2551" s="31">
        <f>IFERROR(VLOOKUP(C2551,'eindex _tget pp '!$A$4:$F$615,6,FALSE),0)</f>
        <v>2.1707065658000002</v>
      </c>
      <c r="X2551" s="4">
        <f>IFERROR(VLOOKUP(B2551,'eschools 16'!$A$2:$F$25,6,FALSE),1)</f>
        <v>1</v>
      </c>
      <c r="Y2551" s="1">
        <f t="shared" si="195"/>
        <v>1586.39</v>
      </c>
      <c r="Z2551" s="1">
        <f t="shared" si="196"/>
        <v>1180.8599999999999</v>
      </c>
      <c r="AA2551" s="31">
        <f>IFERROR(VLOOKUP(C2551,'eindex _tget pp '!$A$4:$G$615,7,FALSE),0)</f>
        <v>0.75171929299999996</v>
      </c>
      <c r="AB2551" s="1">
        <f>VLOOKUP(A2551,'ADM Details FY17'!$A$3:$AB$3515,28,FALSE)</f>
        <v>0</v>
      </c>
      <c r="AC2551" s="1">
        <f t="shared" si="197"/>
        <v>0</v>
      </c>
      <c r="AD2551" s="1">
        <f t="shared" si="198"/>
        <v>5.27</v>
      </c>
      <c r="AE2551" s="1">
        <f t="shared" si="199"/>
        <v>790.49999999999989</v>
      </c>
    </row>
    <row r="2552" spans="1:31" x14ac:dyDescent="0.25">
      <c r="A2552" t="str">
        <f>B2552&amp;"-"&amp;COUNTIF($B$3:B2552,B2552)</f>
        <v>634-8</v>
      </c>
      <c r="B2552">
        <v>634</v>
      </c>
      <c r="C2552" s="18">
        <f>VLOOKUP(A2552,'ADM Details FY17'!$A$3:$D$3515,4,FALSE)</f>
        <v>46110</v>
      </c>
      <c r="D2552" s="1">
        <f>VLOOKUP(A2552,'ADM Details FY17'!$A$3:$E$3515,5,FALSE)</f>
        <v>4</v>
      </c>
      <c r="E2552" s="1">
        <f>VLOOKUP(A2552,'ADM Details FY17'!$A$3:$F$3515,6,FALSE)</f>
        <v>0</v>
      </c>
      <c r="F2552" s="1">
        <f>VLOOKUP(A2552,'ADM Details FY17'!$A$3:$G$3515,7,FALSE)</f>
        <v>2</v>
      </c>
      <c r="G2552" s="1">
        <f>VLOOKUP(A2552,'ADM Details FY17'!$A$3:$H$3515,8,FALSE)</f>
        <v>1</v>
      </c>
      <c r="H2552" s="1">
        <f>VLOOKUP(A2552,'ADM Details FY17'!$A$3:$I$3515,9,FALSE)</f>
        <v>0</v>
      </c>
      <c r="I2552" s="1">
        <f>VLOOKUP(A2552,'ADM Details FY17'!$A$3:$J$3517,10,FALSE)</f>
        <v>0</v>
      </c>
      <c r="J2552" s="1">
        <f>VLOOKUP(A2552,'ADM Details FY17'!$A$3:$K$3515,11,FALSE)</f>
        <v>1</v>
      </c>
      <c r="K2552" s="1">
        <f>VLOOKUP(A2552,'ADM Details FY17'!$A$3:$M$3515,13,FALSE)</f>
        <v>1</v>
      </c>
      <c r="L2552" s="1">
        <f>VLOOKUP(A2552,'ADM Details FY17'!$A$3:$O$3515,15,FALSE)</f>
        <v>0</v>
      </c>
      <c r="M2552" s="1">
        <f>VLOOKUP(A2552,'ADM Details FY17'!$A$3:$P$3515,16,FALSE)</f>
        <v>0</v>
      </c>
      <c r="N2552" s="1">
        <f>VLOOKUP(A2552,'ADM Details FY17'!$A$3:$Q$3515,17,FALSE)</f>
        <v>0</v>
      </c>
      <c r="O2552" s="1">
        <f>VLOOKUP(A2552,'ADM Details FY17'!$A$3:$S$3515,19,FALSE)</f>
        <v>0</v>
      </c>
      <c r="P2552" s="1">
        <f>VLOOKUP(A2552,'ADM Details FY17'!$A$3:$U$3515,21,FALSE)</f>
        <v>0</v>
      </c>
      <c r="Q2552" s="1">
        <f>VLOOKUP(A2552,'ADM Details FY17'!$A$3:$V$3515,22,FALSE)</f>
        <v>0</v>
      </c>
      <c r="R2552" s="1">
        <f>VLOOKUP(A2552,'ADM Details FY17'!$A$3:$W$3515,23,FALSE)</f>
        <v>0</v>
      </c>
      <c r="S2552" s="1">
        <f>VLOOKUP(A2552,'ADM Details FY17'!$A$3:$X$3515,24,FALSE)</f>
        <v>0</v>
      </c>
      <c r="T2552" s="1">
        <f>VLOOKUP(A2552,'ADM Details FY17'!$A$3:$Y$3515,25,FALSE)</f>
        <v>0</v>
      </c>
      <c r="U2552" s="1">
        <f>VLOOKUP(A2552,'ADM Details FY17'!$A$3:$AA$3515,27,FALSE)</f>
        <v>0</v>
      </c>
      <c r="V2552" s="1">
        <f>IFERROR(VLOOKUP(C2552,'eindex _tget pp '!$A$4:$E$615,5,FALSE),0)</f>
        <v>0</v>
      </c>
      <c r="W2552" s="31">
        <f>IFERROR(VLOOKUP(C2552,'eindex _tget pp '!$A$4:$F$615,6,FALSE),0)</f>
        <v>0.18024565880000001</v>
      </c>
      <c r="X2552" s="4">
        <f>IFERROR(VLOOKUP(B2552,'eschools 16'!$A$2:$F$25,6,FALSE),1)</f>
        <v>1</v>
      </c>
      <c r="Y2552" s="1">
        <f t="shared" si="195"/>
        <v>0</v>
      </c>
      <c r="Z2552" s="1">
        <f t="shared" si="196"/>
        <v>49.03</v>
      </c>
      <c r="AA2552" s="31">
        <f>IFERROR(VLOOKUP(C2552,'eindex _tget pp '!$A$4:$G$615,7,FALSE),0)</f>
        <v>0.38358814600000002</v>
      </c>
      <c r="AB2552" s="1">
        <f>VLOOKUP(A2552,'ADM Details FY17'!$A$3:$AB$3515,28,FALSE)</f>
        <v>0</v>
      </c>
      <c r="AC2552" s="1">
        <f t="shared" si="197"/>
        <v>0</v>
      </c>
      <c r="AD2552" s="1">
        <f t="shared" si="198"/>
        <v>4</v>
      </c>
      <c r="AE2552" s="1">
        <f t="shared" si="199"/>
        <v>600</v>
      </c>
    </row>
    <row r="2553" spans="1:31" x14ac:dyDescent="0.25">
      <c r="A2553" t="str">
        <f>B2553&amp;"-"&amp;COUNTIF($B$3:B2553,B2553)</f>
        <v>634-9</v>
      </c>
      <c r="B2553">
        <v>634</v>
      </c>
      <c r="C2553" s="18">
        <f>VLOOKUP(A2553,'ADM Details FY17'!$A$3:$D$3515,4,FALSE)</f>
        <v>44214</v>
      </c>
      <c r="D2553" s="1">
        <f>VLOOKUP(A2553,'ADM Details FY17'!$A$3:$E$3515,5,FALSE)</f>
        <v>4</v>
      </c>
      <c r="E2553" s="1">
        <f>VLOOKUP(A2553,'ADM Details FY17'!$A$3:$F$3515,6,FALSE)</f>
        <v>0</v>
      </c>
      <c r="F2553" s="1">
        <f>VLOOKUP(A2553,'ADM Details FY17'!$A$3:$G$3515,7,FALSE)</f>
        <v>1</v>
      </c>
      <c r="G2553" s="1">
        <f>VLOOKUP(A2553,'ADM Details FY17'!$A$3:$H$3515,8,FALSE)</f>
        <v>1</v>
      </c>
      <c r="H2553" s="1">
        <f>VLOOKUP(A2553,'ADM Details FY17'!$A$3:$I$3515,9,FALSE)</f>
        <v>0</v>
      </c>
      <c r="I2553" s="1">
        <f>VLOOKUP(A2553,'ADM Details FY17'!$A$3:$J$3517,10,FALSE)</f>
        <v>0</v>
      </c>
      <c r="J2553" s="1">
        <f>VLOOKUP(A2553,'ADM Details FY17'!$A$3:$K$3515,11,FALSE)</f>
        <v>0</v>
      </c>
      <c r="K2553" s="1">
        <f>VLOOKUP(A2553,'ADM Details FY17'!$A$3:$M$3515,13,FALSE)</f>
        <v>1</v>
      </c>
      <c r="L2553" s="1">
        <f>VLOOKUP(A2553,'ADM Details FY17'!$A$3:$O$3515,15,FALSE)</f>
        <v>0</v>
      </c>
      <c r="M2553" s="1">
        <f>VLOOKUP(A2553,'ADM Details FY17'!$A$3:$P$3515,16,FALSE)</f>
        <v>0</v>
      </c>
      <c r="N2553" s="1">
        <f>VLOOKUP(A2553,'ADM Details FY17'!$A$3:$Q$3515,17,FALSE)</f>
        <v>0</v>
      </c>
      <c r="O2553" s="1">
        <f>VLOOKUP(A2553,'ADM Details FY17'!$A$3:$S$3515,19,FALSE)</f>
        <v>0</v>
      </c>
      <c r="P2553" s="1">
        <f>VLOOKUP(A2553,'ADM Details FY17'!$A$3:$U$3515,21,FALSE)</f>
        <v>0</v>
      </c>
      <c r="Q2553" s="1">
        <f>VLOOKUP(A2553,'ADM Details FY17'!$A$3:$V$3515,22,FALSE)</f>
        <v>0</v>
      </c>
      <c r="R2553" s="1">
        <f>VLOOKUP(A2553,'ADM Details FY17'!$A$3:$W$3515,23,FALSE)</f>
        <v>0</v>
      </c>
      <c r="S2553" s="1">
        <f>VLOOKUP(A2553,'ADM Details FY17'!$A$3:$X$3515,24,FALSE)</f>
        <v>0</v>
      </c>
      <c r="T2553" s="1">
        <f>VLOOKUP(A2553,'ADM Details FY17'!$A$3:$Y$3515,25,FALSE)</f>
        <v>0</v>
      </c>
      <c r="U2553" s="1">
        <f>VLOOKUP(A2553,'ADM Details FY17'!$A$3:$AA$3515,27,FALSE)</f>
        <v>0</v>
      </c>
      <c r="V2553" s="1">
        <f>IFERROR(VLOOKUP(C2553,'eindex _tget pp '!$A$4:$E$615,5,FALSE),0)</f>
        <v>223.47476593386986</v>
      </c>
      <c r="W2553" s="31">
        <f>IFERROR(VLOOKUP(C2553,'eindex _tget pp '!$A$4:$F$615,6,FALSE),0)</f>
        <v>0.2165453779</v>
      </c>
      <c r="X2553" s="4">
        <f>IFERROR(VLOOKUP(B2553,'eschools 16'!$A$2:$F$25,6,FALSE),1)</f>
        <v>1</v>
      </c>
      <c r="Y2553" s="1">
        <f t="shared" si="195"/>
        <v>223.47</v>
      </c>
      <c r="Z2553" s="1">
        <f t="shared" si="196"/>
        <v>58.9</v>
      </c>
      <c r="AA2553" s="31">
        <f>IFERROR(VLOOKUP(C2553,'eindex _tget pp '!$A$4:$G$615,7,FALSE),0)</f>
        <v>0.46179216099999998</v>
      </c>
      <c r="AB2553" s="1">
        <f>VLOOKUP(A2553,'ADM Details FY17'!$A$3:$AB$3515,28,FALSE)</f>
        <v>0</v>
      </c>
      <c r="AC2553" s="1">
        <f t="shared" si="197"/>
        <v>0</v>
      </c>
      <c r="AD2553" s="1">
        <f t="shared" si="198"/>
        <v>4</v>
      </c>
      <c r="AE2553" s="1">
        <f t="shared" si="199"/>
        <v>600</v>
      </c>
    </row>
    <row r="2554" spans="1:31" x14ac:dyDescent="0.25">
      <c r="A2554" t="str">
        <f>B2554&amp;"-"&amp;COUNTIF($B$3:B2554,B2554)</f>
        <v>634-10</v>
      </c>
      <c r="B2554">
        <v>634</v>
      </c>
      <c r="C2554" s="18">
        <f>VLOOKUP(A2554,'ADM Details FY17'!$A$3:$D$3515,4,FALSE)</f>
        <v>46128</v>
      </c>
      <c r="D2554" s="1">
        <f>VLOOKUP(A2554,'ADM Details FY17'!$A$3:$E$3515,5,FALSE)</f>
        <v>5</v>
      </c>
      <c r="E2554" s="1">
        <f>VLOOKUP(A2554,'ADM Details FY17'!$A$3:$F$3515,6,FALSE)</f>
        <v>0</v>
      </c>
      <c r="F2554" s="1">
        <f>VLOOKUP(A2554,'ADM Details FY17'!$A$3:$G$3515,7,FALSE)</f>
        <v>2</v>
      </c>
      <c r="G2554" s="1">
        <f>VLOOKUP(A2554,'ADM Details FY17'!$A$3:$H$3515,8,FALSE)</f>
        <v>0</v>
      </c>
      <c r="H2554" s="1">
        <f>VLOOKUP(A2554,'ADM Details FY17'!$A$3:$I$3515,9,FALSE)</f>
        <v>0</v>
      </c>
      <c r="I2554" s="1">
        <f>VLOOKUP(A2554,'ADM Details FY17'!$A$3:$J$3517,10,FALSE)</f>
        <v>0</v>
      </c>
      <c r="J2554" s="1">
        <f>VLOOKUP(A2554,'ADM Details FY17'!$A$3:$K$3515,11,FALSE)</f>
        <v>1</v>
      </c>
      <c r="K2554" s="1">
        <f>VLOOKUP(A2554,'ADM Details FY17'!$A$3:$M$3515,13,FALSE)</f>
        <v>2</v>
      </c>
      <c r="L2554" s="1">
        <f>VLOOKUP(A2554,'ADM Details FY17'!$A$3:$O$3515,15,FALSE)</f>
        <v>0</v>
      </c>
      <c r="M2554" s="1">
        <f>VLOOKUP(A2554,'ADM Details FY17'!$A$3:$P$3515,16,FALSE)</f>
        <v>0</v>
      </c>
      <c r="N2554" s="1">
        <f>VLOOKUP(A2554,'ADM Details FY17'!$A$3:$Q$3515,17,FALSE)</f>
        <v>0</v>
      </c>
      <c r="O2554" s="1">
        <f>VLOOKUP(A2554,'ADM Details FY17'!$A$3:$S$3515,19,FALSE)</f>
        <v>0</v>
      </c>
      <c r="P2554" s="1">
        <f>VLOOKUP(A2554,'ADM Details FY17'!$A$3:$U$3515,21,FALSE)</f>
        <v>0</v>
      </c>
      <c r="Q2554" s="1">
        <f>VLOOKUP(A2554,'ADM Details FY17'!$A$3:$V$3515,22,FALSE)</f>
        <v>0</v>
      </c>
      <c r="R2554" s="1">
        <f>VLOOKUP(A2554,'ADM Details FY17'!$A$3:$W$3515,23,FALSE)</f>
        <v>0</v>
      </c>
      <c r="S2554" s="1">
        <f>VLOOKUP(A2554,'ADM Details FY17'!$A$3:$X$3515,24,FALSE)</f>
        <v>0</v>
      </c>
      <c r="T2554" s="1">
        <f>VLOOKUP(A2554,'ADM Details FY17'!$A$3:$Y$3515,25,FALSE)</f>
        <v>0</v>
      </c>
      <c r="U2554" s="1">
        <f>VLOOKUP(A2554,'ADM Details FY17'!$A$3:$AA$3515,27,FALSE)</f>
        <v>0</v>
      </c>
      <c r="V2554" s="1">
        <f>IFERROR(VLOOKUP(C2554,'eindex _tget pp '!$A$4:$E$615,5,FALSE),0)</f>
        <v>687.87198440082147</v>
      </c>
      <c r="W2554" s="31">
        <f>IFERROR(VLOOKUP(C2554,'eindex _tget pp '!$A$4:$F$615,6,FALSE),0)</f>
        <v>0.68070312669999999</v>
      </c>
      <c r="X2554" s="4">
        <f>IFERROR(VLOOKUP(B2554,'eschools 16'!$A$2:$F$25,6,FALSE),1)</f>
        <v>1</v>
      </c>
      <c r="Y2554" s="1">
        <f t="shared" si="195"/>
        <v>859.84</v>
      </c>
      <c r="Z2554" s="1">
        <f t="shared" si="196"/>
        <v>370.3</v>
      </c>
      <c r="AA2554" s="31">
        <f>IFERROR(VLOOKUP(C2554,'eindex _tget pp '!$A$4:$G$615,7,FALSE),0)</f>
        <v>0.633165215</v>
      </c>
      <c r="AB2554" s="1">
        <f>VLOOKUP(A2554,'ADM Details FY17'!$A$3:$AB$3515,28,FALSE)</f>
        <v>0</v>
      </c>
      <c r="AC2554" s="1">
        <f t="shared" si="197"/>
        <v>0</v>
      </c>
      <c r="AD2554" s="1">
        <f t="shared" si="198"/>
        <v>5</v>
      </c>
      <c r="AE2554" s="1">
        <f t="shared" si="199"/>
        <v>750</v>
      </c>
    </row>
    <row r="2555" spans="1:31" x14ac:dyDescent="0.25">
      <c r="A2555" t="str">
        <f>B2555&amp;"-"&amp;COUNTIF($B$3:B2555,B2555)</f>
        <v>634-11</v>
      </c>
      <c r="B2555">
        <v>634</v>
      </c>
      <c r="C2555" s="18">
        <f>VLOOKUP(A2555,'ADM Details FY17'!$A$3:$D$3515,4,FALSE)</f>
        <v>50450</v>
      </c>
      <c r="D2555" s="1">
        <f>VLOOKUP(A2555,'ADM Details FY17'!$A$3:$E$3515,5,FALSE)</f>
        <v>1</v>
      </c>
      <c r="E2555" s="1">
        <f>VLOOKUP(A2555,'ADM Details FY17'!$A$3:$F$3515,6,FALSE)</f>
        <v>0</v>
      </c>
      <c r="F2555" s="1">
        <f>VLOOKUP(A2555,'ADM Details FY17'!$A$3:$G$3515,7,FALSE)</f>
        <v>1</v>
      </c>
      <c r="G2555" s="1">
        <f>VLOOKUP(A2555,'ADM Details FY17'!$A$3:$H$3515,8,FALSE)</f>
        <v>0</v>
      </c>
      <c r="H2555" s="1">
        <f>VLOOKUP(A2555,'ADM Details FY17'!$A$3:$I$3515,9,FALSE)</f>
        <v>0</v>
      </c>
      <c r="I2555" s="1">
        <f>VLOOKUP(A2555,'ADM Details FY17'!$A$3:$J$3517,10,FALSE)</f>
        <v>0</v>
      </c>
      <c r="J2555" s="1">
        <f>VLOOKUP(A2555,'ADM Details FY17'!$A$3:$K$3515,11,FALSE)</f>
        <v>0</v>
      </c>
      <c r="K2555" s="1">
        <f>VLOOKUP(A2555,'ADM Details FY17'!$A$3:$M$3515,13,FALSE)</f>
        <v>1</v>
      </c>
      <c r="L2555" s="1">
        <f>VLOOKUP(A2555,'ADM Details FY17'!$A$3:$O$3515,15,FALSE)</f>
        <v>0</v>
      </c>
      <c r="M2555" s="1">
        <f>VLOOKUP(A2555,'ADM Details FY17'!$A$3:$P$3515,16,FALSE)</f>
        <v>0</v>
      </c>
      <c r="N2555" s="1">
        <f>VLOOKUP(A2555,'ADM Details FY17'!$A$3:$Q$3515,17,FALSE)</f>
        <v>0</v>
      </c>
      <c r="O2555" s="1">
        <f>VLOOKUP(A2555,'ADM Details FY17'!$A$3:$S$3515,19,FALSE)</f>
        <v>0</v>
      </c>
      <c r="P2555" s="1">
        <f>VLOOKUP(A2555,'ADM Details FY17'!$A$3:$U$3515,21,FALSE)</f>
        <v>0</v>
      </c>
      <c r="Q2555" s="1">
        <f>VLOOKUP(A2555,'ADM Details FY17'!$A$3:$V$3515,22,FALSE)</f>
        <v>0</v>
      </c>
      <c r="R2555" s="1">
        <f>VLOOKUP(A2555,'ADM Details FY17'!$A$3:$W$3515,23,FALSE)</f>
        <v>0</v>
      </c>
      <c r="S2555" s="1">
        <f>VLOOKUP(A2555,'ADM Details FY17'!$A$3:$X$3515,24,FALSE)</f>
        <v>0</v>
      </c>
      <c r="T2555" s="1">
        <f>VLOOKUP(A2555,'ADM Details FY17'!$A$3:$Y$3515,25,FALSE)</f>
        <v>0</v>
      </c>
      <c r="U2555" s="1">
        <f>VLOOKUP(A2555,'ADM Details FY17'!$A$3:$AA$3515,27,FALSE)</f>
        <v>0</v>
      </c>
      <c r="V2555" s="1">
        <f>IFERROR(VLOOKUP(C2555,'eindex _tget pp '!$A$4:$E$615,5,FALSE),0)</f>
        <v>48.843743505922596</v>
      </c>
      <c r="W2555" s="31">
        <f>IFERROR(VLOOKUP(C2555,'eindex _tget pp '!$A$4:$F$615,6,FALSE),0)</f>
        <v>3.0501903699999999E-2</v>
      </c>
      <c r="X2555" s="4">
        <f>IFERROR(VLOOKUP(B2555,'eschools 16'!$A$2:$F$25,6,FALSE),1)</f>
        <v>1</v>
      </c>
      <c r="Y2555" s="1">
        <f t="shared" si="195"/>
        <v>12.21</v>
      </c>
      <c r="Z2555" s="1">
        <f t="shared" si="196"/>
        <v>8.3000000000000007</v>
      </c>
      <c r="AA2555" s="31">
        <f>IFERROR(VLOOKUP(C2555,'eindex _tget pp '!$A$4:$G$615,7,FALSE),0)</f>
        <v>0.42383610599999999</v>
      </c>
      <c r="AB2555" s="1">
        <f>VLOOKUP(A2555,'ADM Details FY17'!$A$3:$AB$3515,28,FALSE)</f>
        <v>0</v>
      </c>
      <c r="AC2555" s="1">
        <f t="shared" si="197"/>
        <v>0</v>
      </c>
      <c r="AD2555" s="1">
        <f t="shared" si="198"/>
        <v>1</v>
      </c>
      <c r="AE2555" s="1">
        <f t="shared" si="199"/>
        <v>150</v>
      </c>
    </row>
    <row r="2556" spans="1:31" x14ac:dyDescent="0.25">
      <c r="A2556" t="str">
        <f>B2556&amp;"-"&amp;COUNTIF($B$3:B2556,B2556)</f>
        <v>634-12</v>
      </c>
      <c r="B2556">
        <v>634</v>
      </c>
      <c r="C2556" s="18">
        <f>VLOOKUP(A2556,'ADM Details FY17'!$A$3:$D$3515,4,FALSE)</f>
        <v>44396</v>
      </c>
      <c r="D2556" s="1">
        <f>VLOOKUP(A2556,'ADM Details FY17'!$A$3:$E$3515,5,FALSE)</f>
        <v>1</v>
      </c>
      <c r="E2556" s="1">
        <f>VLOOKUP(A2556,'ADM Details FY17'!$A$3:$F$3515,6,FALSE)</f>
        <v>0</v>
      </c>
      <c r="F2556" s="1">
        <f>VLOOKUP(A2556,'ADM Details FY17'!$A$3:$G$3515,7,FALSE)</f>
        <v>1</v>
      </c>
      <c r="G2556" s="1">
        <f>VLOOKUP(A2556,'ADM Details FY17'!$A$3:$H$3515,8,FALSE)</f>
        <v>0</v>
      </c>
      <c r="H2556" s="1">
        <f>VLOOKUP(A2556,'ADM Details FY17'!$A$3:$I$3515,9,FALSE)</f>
        <v>0</v>
      </c>
      <c r="I2556" s="1">
        <f>VLOOKUP(A2556,'ADM Details FY17'!$A$3:$J$3517,10,FALSE)</f>
        <v>0</v>
      </c>
      <c r="J2556" s="1">
        <f>VLOOKUP(A2556,'ADM Details FY17'!$A$3:$K$3515,11,FALSE)</f>
        <v>0</v>
      </c>
      <c r="K2556" s="1">
        <f>VLOOKUP(A2556,'ADM Details FY17'!$A$3:$M$3515,13,FALSE)</f>
        <v>0</v>
      </c>
      <c r="L2556" s="1">
        <f>VLOOKUP(A2556,'ADM Details FY17'!$A$3:$O$3515,15,FALSE)</f>
        <v>0</v>
      </c>
      <c r="M2556" s="1">
        <f>VLOOKUP(A2556,'ADM Details FY17'!$A$3:$P$3515,16,FALSE)</f>
        <v>0</v>
      </c>
      <c r="N2556" s="1">
        <f>VLOOKUP(A2556,'ADM Details FY17'!$A$3:$Q$3515,17,FALSE)</f>
        <v>0</v>
      </c>
      <c r="O2556" s="1">
        <f>VLOOKUP(A2556,'ADM Details FY17'!$A$3:$S$3515,19,FALSE)</f>
        <v>0</v>
      </c>
      <c r="P2556" s="1">
        <f>VLOOKUP(A2556,'ADM Details FY17'!$A$3:$U$3515,21,FALSE)</f>
        <v>0</v>
      </c>
      <c r="Q2556" s="1">
        <f>VLOOKUP(A2556,'ADM Details FY17'!$A$3:$V$3515,22,FALSE)</f>
        <v>0</v>
      </c>
      <c r="R2556" s="1">
        <f>VLOOKUP(A2556,'ADM Details FY17'!$A$3:$W$3515,23,FALSE)</f>
        <v>0</v>
      </c>
      <c r="S2556" s="1">
        <f>VLOOKUP(A2556,'ADM Details FY17'!$A$3:$X$3515,24,FALSE)</f>
        <v>0</v>
      </c>
      <c r="T2556" s="1">
        <f>VLOOKUP(A2556,'ADM Details FY17'!$A$3:$Y$3515,25,FALSE)</f>
        <v>0</v>
      </c>
      <c r="U2556" s="1">
        <f>VLOOKUP(A2556,'ADM Details FY17'!$A$3:$AA$3515,27,FALSE)</f>
        <v>0</v>
      </c>
      <c r="V2556" s="1">
        <f>IFERROR(VLOOKUP(C2556,'eindex _tget pp '!$A$4:$E$615,5,FALSE),0)</f>
        <v>145.47924093771991</v>
      </c>
      <c r="W2556" s="31">
        <f>IFERROR(VLOOKUP(C2556,'eindex _tget pp '!$A$4:$F$615,6,FALSE),0)</f>
        <v>0.59669372279999999</v>
      </c>
      <c r="X2556" s="4">
        <f>IFERROR(VLOOKUP(B2556,'eschools 16'!$A$2:$F$25,6,FALSE),1)</f>
        <v>1</v>
      </c>
      <c r="Y2556" s="1">
        <f t="shared" si="195"/>
        <v>36.369999999999997</v>
      </c>
      <c r="Z2556" s="1">
        <f t="shared" si="196"/>
        <v>0</v>
      </c>
      <c r="AA2556" s="31">
        <f>IFERROR(VLOOKUP(C2556,'eindex _tget pp '!$A$4:$G$615,7,FALSE),0)</f>
        <v>0.39980179999999998</v>
      </c>
      <c r="AB2556" s="1">
        <f>VLOOKUP(A2556,'ADM Details FY17'!$A$3:$AB$3515,28,FALSE)</f>
        <v>0</v>
      </c>
      <c r="AC2556" s="1">
        <f t="shared" si="197"/>
        <v>0</v>
      </c>
      <c r="AD2556" s="1">
        <f t="shared" si="198"/>
        <v>1</v>
      </c>
      <c r="AE2556" s="1">
        <f t="shared" si="199"/>
        <v>150</v>
      </c>
    </row>
    <row r="2557" spans="1:31" x14ac:dyDescent="0.25">
      <c r="A2557" t="str">
        <f>B2557&amp;"-"&amp;COUNTIF($B$3:B2557,B2557)</f>
        <v>634-13</v>
      </c>
      <c r="B2557">
        <v>634</v>
      </c>
      <c r="C2557" s="18">
        <f>VLOOKUP(A2557,'ADM Details FY17'!$A$3:$D$3515,4,FALSE)</f>
        <v>44404</v>
      </c>
      <c r="D2557" s="1">
        <f>VLOOKUP(A2557,'ADM Details FY17'!$A$3:$E$3515,5,FALSE)</f>
        <v>42.45</v>
      </c>
      <c r="E2557" s="1">
        <f>VLOOKUP(A2557,'ADM Details FY17'!$A$3:$F$3515,6,FALSE)</f>
        <v>0</v>
      </c>
      <c r="F2557" s="1">
        <f>VLOOKUP(A2557,'ADM Details FY17'!$A$3:$G$3515,7,FALSE)</f>
        <v>22.24</v>
      </c>
      <c r="G2557" s="1">
        <f>VLOOKUP(A2557,'ADM Details FY17'!$A$3:$H$3515,8,FALSE)</f>
        <v>4.18</v>
      </c>
      <c r="H2557" s="1">
        <f>VLOOKUP(A2557,'ADM Details FY17'!$A$3:$I$3515,9,FALSE)</f>
        <v>0</v>
      </c>
      <c r="I2557" s="1">
        <f>VLOOKUP(A2557,'ADM Details FY17'!$A$3:$J$3517,10,FALSE)</f>
        <v>0</v>
      </c>
      <c r="J2557" s="1">
        <f>VLOOKUP(A2557,'ADM Details FY17'!$A$3:$K$3515,11,FALSE)</f>
        <v>7.7</v>
      </c>
      <c r="K2557" s="1">
        <f>VLOOKUP(A2557,'ADM Details FY17'!$A$3:$M$3515,13,FALSE)</f>
        <v>20.170000000000002</v>
      </c>
      <c r="L2557" s="1">
        <f>VLOOKUP(A2557,'ADM Details FY17'!$A$3:$O$3515,15,FALSE)</f>
        <v>0</v>
      </c>
      <c r="M2557" s="1">
        <f>VLOOKUP(A2557,'ADM Details FY17'!$A$3:$P$3515,16,FALSE)</f>
        <v>0</v>
      </c>
      <c r="N2557" s="1">
        <f>VLOOKUP(A2557,'ADM Details FY17'!$A$3:$Q$3515,17,FALSE)</f>
        <v>0</v>
      </c>
      <c r="O2557" s="1">
        <f>VLOOKUP(A2557,'ADM Details FY17'!$A$3:$S$3515,19,FALSE)</f>
        <v>0</v>
      </c>
      <c r="P2557" s="1">
        <f>VLOOKUP(A2557,'ADM Details FY17'!$A$3:$U$3515,21,FALSE)</f>
        <v>0</v>
      </c>
      <c r="Q2557" s="1">
        <f>VLOOKUP(A2557,'ADM Details FY17'!$A$3:$V$3515,22,FALSE)</f>
        <v>0</v>
      </c>
      <c r="R2557" s="1">
        <f>VLOOKUP(A2557,'ADM Details FY17'!$A$3:$W$3515,23,FALSE)</f>
        <v>0</v>
      </c>
      <c r="S2557" s="1">
        <f>VLOOKUP(A2557,'ADM Details FY17'!$A$3:$X$3515,24,FALSE)</f>
        <v>0</v>
      </c>
      <c r="T2557" s="1">
        <f>VLOOKUP(A2557,'ADM Details FY17'!$A$3:$Y$3515,25,FALSE)</f>
        <v>0</v>
      </c>
      <c r="U2557" s="1">
        <f>VLOOKUP(A2557,'ADM Details FY17'!$A$3:$AA$3515,27,FALSE)</f>
        <v>0</v>
      </c>
      <c r="V2557" s="1">
        <f>IFERROR(VLOOKUP(C2557,'eindex _tget pp '!$A$4:$E$615,5,FALSE),0)</f>
        <v>845.49030935431153</v>
      </c>
      <c r="W2557" s="31">
        <f>IFERROR(VLOOKUP(C2557,'eindex _tget pp '!$A$4:$F$615,6,FALSE),0)</f>
        <v>3.6750902770999998</v>
      </c>
      <c r="X2557" s="4">
        <f>IFERROR(VLOOKUP(B2557,'eschools 16'!$A$2:$F$25,6,FALSE),1)</f>
        <v>1</v>
      </c>
      <c r="Y2557" s="1">
        <f t="shared" si="195"/>
        <v>8972.77</v>
      </c>
      <c r="Z2557" s="1">
        <f t="shared" si="196"/>
        <v>20162.43</v>
      </c>
      <c r="AA2557" s="31">
        <f>IFERROR(VLOOKUP(C2557,'eindex _tget pp '!$A$4:$G$615,7,FALSE),0)</f>
        <v>0.67177512299999997</v>
      </c>
      <c r="AB2557" s="1">
        <f>VLOOKUP(A2557,'ADM Details FY17'!$A$3:$AB$3515,28,FALSE)</f>
        <v>0</v>
      </c>
      <c r="AC2557" s="1">
        <f t="shared" si="197"/>
        <v>0</v>
      </c>
      <c r="AD2557" s="1">
        <f t="shared" si="198"/>
        <v>42.45</v>
      </c>
      <c r="AE2557" s="1">
        <f t="shared" si="199"/>
        <v>6367.5</v>
      </c>
    </row>
    <row r="2558" spans="1:31" x14ac:dyDescent="0.25">
      <c r="A2558" t="str">
        <f>B2558&amp;"-"&amp;COUNTIF($B$3:B2558,B2558)</f>
        <v>634-14</v>
      </c>
      <c r="B2558">
        <v>634</v>
      </c>
      <c r="C2558" s="18">
        <f>VLOOKUP(A2558,'ADM Details FY17'!$A$3:$D$3515,4,FALSE)</f>
        <v>139303</v>
      </c>
      <c r="D2558" s="1">
        <f>VLOOKUP(A2558,'ADM Details FY17'!$A$3:$E$3515,5,FALSE)</f>
        <v>6</v>
      </c>
      <c r="E2558" s="1">
        <f>VLOOKUP(A2558,'ADM Details FY17'!$A$3:$F$3515,6,FALSE)</f>
        <v>0</v>
      </c>
      <c r="F2558" s="1">
        <f>VLOOKUP(A2558,'ADM Details FY17'!$A$3:$G$3515,7,FALSE)</f>
        <v>4</v>
      </c>
      <c r="G2558" s="1">
        <f>VLOOKUP(A2558,'ADM Details FY17'!$A$3:$H$3515,8,FALSE)</f>
        <v>0</v>
      </c>
      <c r="H2558" s="1">
        <f>VLOOKUP(A2558,'ADM Details FY17'!$A$3:$I$3515,9,FALSE)</f>
        <v>0</v>
      </c>
      <c r="I2558" s="1">
        <f>VLOOKUP(A2558,'ADM Details FY17'!$A$3:$J$3517,10,FALSE)</f>
        <v>0</v>
      </c>
      <c r="J2558" s="1">
        <f>VLOOKUP(A2558,'ADM Details FY17'!$A$3:$K$3515,11,FALSE)</f>
        <v>2</v>
      </c>
      <c r="K2558" s="1">
        <f>VLOOKUP(A2558,'ADM Details FY17'!$A$3:$M$3515,13,FALSE)</f>
        <v>0</v>
      </c>
      <c r="L2558" s="1">
        <f>VLOOKUP(A2558,'ADM Details FY17'!$A$3:$O$3515,15,FALSE)</f>
        <v>0</v>
      </c>
      <c r="M2558" s="1">
        <f>VLOOKUP(A2558,'ADM Details FY17'!$A$3:$P$3515,16,FALSE)</f>
        <v>0</v>
      </c>
      <c r="N2558" s="1">
        <f>VLOOKUP(A2558,'ADM Details FY17'!$A$3:$Q$3515,17,FALSE)</f>
        <v>0</v>
      </c>
      <c r="O2558" s="1">
        <f>VLOOKUP(A2558,'ADM Details FY17'!$A$3:$S$3515,19,FALSE)</f>
        <v>0</v>
      </c>
      <c r="P2558" s="1">
        <f>VLOOKUP(A2558,'ADM Details FY17'!$A$3:$U$3515,21,FALSE)</f>
        <v>0</v>
      </c>
      <c r="Q2558" s="1">
        <f>VLOOKUP(A2558,'ADM Details FY17'!$A$3:$V$3515,22,FALSE)</f>
        <v>0</v>
      </c>
      <c r="R2558" s="1">
        <f>VLOOKUP(A2558,'ADM Details FY17'!$A$3:$W$3515,23,FALSE)</f>
        <v>0</v>
      </c>
      <c r="S2558" s="1">
        <f>VLOOKUP(A2558,'ADM Details FY17'!$A$3:$X$3515,24,FALSE)</f>
        <v>0</v>
      </c>
      <c r="T2558" s="1">
        <f>VLOOKUP(A2558,'ADM Details FY17'!$A$3:$Y$3515,25,FALSE)</f>
        <v>0</v>
      </c>
      <c r="U2558" s="1">
        <f>VLOOKUP(A2558,'ADM Details FY17'!$A$3:$AA$3515,27,FALSE)</f>
        <v>0</v>
      </c>
      <c r="V2558" s="1">
        <f>IFERROR(VLOOKUP(C2558,'eindex _tget pp '!$A$4:$E$615,5,FALSE),0)</f>
        <v>503.89716136468792</v>
      </c>
      <c r="W2558" s="31">
        <f>IFERROR(VLOOKUP(C2558,'eindex _tget pp '!$A$4:$F$615,6,FALSE),0)</f>
        <v>0.3342120811</v>
      </c>
      <c r="X2558" s="4">
        <f>IFERROR(VLOOKUP(B2558,'eschools 16'!$A$2:$F$25,6,FALSE),1)</f>
        <v>1</v>
      </c>
      <c r="Y2558" s="1">
        <f t="shared" si="195"/>
        <v>755.85</v>
      </c>
      <c r="Z2558" s="1">
        <f t="shared" si="196"/>
        <v>0</v>
      </c>
      <c r="AA2558" s="31">
        <f>IFERROR(VLOOKUP(C2558,'eindex _tget pp '!$A$4:$G$615,7,FALSE),0)</f>
        <v>0.51075377200000005</v>
      </c>
      <c r="AB2558" s="1">
        <f>VLOOKUP(A2558,'ADM Details FY17'!$A$3:$AB$3515,28,FALSE)</f>
        <v>0</v>
      </c>
      <c r="AC2558" s="1">
        <f t="shared" si="197"/>
        <v>0</v>
      </c>
      <c r="AD2558" s="1">
        <f t="shared" si="198"/>
        <v>6</v>
      </c>
      <c r="AE2558" s="1">
        <f t="shared" si="199"/>
        <v>900</v>
      </c>
    </row>
    <row r="2559" spans="1:31" x14ac:dyDescent="0.25">
      <c r="A2559" t="str">
        <f>B2559&amp;"-"&amp;COUNTIF($B$3:B2559,B2559)</f>
        <v>634-15</v>
      </c>
      <c r="B2559">
        <v>634</v>
      </c>
      <c r="C2559" s="18">
        <f>VLOOKUP(A2559,'ADM Details FY17'!$A$3:$D$3515,4,FALSE)</f>
        <v>46136</v>
      </c>
      <c r="D2559" s="1">
        <f>VLOOKUP(A2559,'ADM Details FY17'!$A$3:$E$3515,5,FALSE)</f>
        <v>1</v>
      </c>
      <c r="E2559" s="1">
        <f>VLOOKUP(A2559,'ADM Details FY17'!$A$3:$F$3515,6,FALSE)</f>
        <v>0</v>
      </c>
      <c r="F2559" s="1">
        <f>VLOOKUP(A2559,'ADM Details FY17'!$A$3:$G$3515,7,FALSE)</f>
        <v>1</v>
      </c>
      <c r="G2559" s="1">
        <f>VLOOKUP(A2559,'ADM Details FY17'!$A$3:$H$3515,8,FALSE)</f>
        <v>0</v>
      </c>
      <c r="H2559" s="1">
        <f>VLOOKUP(A2559,'ADM Details FY17'!$A$3:$I$3515,9,FALSE)</f>
        <v>0</v>
      </c>
      <c r="I2559" s="1">
        <f>VLOOKUP(A2559,'ADM Details FY17'!$A$3:$J$3517,10,FALSE)</f>
        <v>0</v>
      </c>
      <c r="J2559" s="1">
        <f>VLOOKUP(A2559,'ADM Details FY17'!$A$3:$K$3515,11,FALSE)</f>
        <v>0</v>
      </c>
      <c r="K2559" s="1">
        <f>VLOOKUP(A2559,'ADM Details FY17'!$A$3:$M$3515,13,FALSE)</f>
        <v>0</v>
      </c>
      <c r="L2559" s="1">
        <f>VLOOKUP(A2559,'ADM Details FY17'!$A$3:$O$3515,15,FALSE)</f>
        <v>0</v>
      </c>
      <c r="M2559" s="1">
        <f>VLOOKUP(A2559,'ADM Details FY17'!$A$3:$P$3515,16,FALSE)</f>
        <v>0</v>
      </c>
      <c r="N2559" s="1">
        <f>VLOOKUP(A2559,'ADM Details FY17'!$A$3:$Q$3515,17,FALSE)</f>
        <v>0</v>
      </c>
      <c r="O2559" s="1">
        <f>VLOOKUP(A2559,'ADM Details FY17'!$A$3:$S$3515,19,FALSE)</f>
        <v>0</v>
      </c>
      <c r="P2559" s="1">
        <f>VLOOKUP(A2559,'ADM Details FY17'!$A$3:$U$3515,21,FALSE)</f>
        <v>0</v>
      </c>
      <c r="Q2559" s="1">
        <f>VLOOKUP(A2559,'ADM Details FY17'!$A$3:$V$3515,22,FALSE)</f>
        <v>0</v>
      </c>
      <c r="R2559" s="1">
        <f>VLOOKUP(A2559,'ADM Details FY17'!$A$3:$W$3515,23,FALSE)</f>
        <v>0</v>
      </c>
      <c r="S2559" s="1">
        <f>VLOOKUP(A2559,'ADM Details FY17'!$A$3:$X$3515,24,FALSE)</f>
        <v>0</v>
      </c>
      <c r="T2559" s="1">
        <f>VLOOKUP(A2559,'ADM Details FY17'!$A$3:$Y$3515,25,FALSE)</f>
        <v>0</v>
      </c>
      <c r="U2559" s="1">
        <f>VLOOKUP(A2559,'ADM Details FY17'!$A$3:$AA$3515,27,FALSE)</f>
        <v>0</v>
      </c>
      <c r="V2559" s="1">
        <f>IFERROR(VLOOKUP(C2559,'eindex _tget pp '!$A$4:$E$615,5,FALSE),0)</f>
        <v>1478.758275042672</v>
      </c>
      <c r="W2559" s="31">
        <f>IFERROR(VLOOKUP(C2559,'eindex _tget pp '!$A$4:$F$615,6,FALSE),0)</f>
        <v>3.5161912216000002</v>
      </c>
      <c r="X2559" s="4">
        <f>IFERROR(VLOOKUP(B2559,'eschools 16'!$A$2:$F$25,6,FALSE),1)</f>
        <v>1</v>
      </c>
      <c r="Y2559" s="1">
        <f t="shared" si="195"/>
        <v>369.69</v>
      </c>
      <c r="Z2559" s="1">
        <f t="shared" si="196"/>
        <v>0</v>
      </c>
      <c r="AA2559" s="31">
        <f>IFERROR(VLOOKUP(C2559,'eindex _tget pp '!$A$4:$G$615,7,FALSE),0)</f>
        <v>0.772032359</v>
      </c>
      <c r="AB2559" s="1">
        <f>VLOOKUP(A2559,'ADM Details FY17'!$A$3:$AB$3515,28,FALSE)</f>
        <v>0</v>
      </c>
      <c r="AC2559" s="1">
        <f t="shared" si="197"/>
        <v>0</v>
      </c>
      <c r="AD2559" s="1">
        <f t="shared" si="198"/>
        <v>1</v>
      </c>
      <c r="AE2559" s="1">
        <f t="shared" si="199"/>
        <v>150</v>
      </c>
    </row>
    <row r="2560" spans="1:31" x14ac:dyDescent="0.25">
      <c r="A2560" t="str">
        <f>B2560&amp;"-"&amp;COUNTIF($B$3:B2560,B2560)</f>
        <v>634-16</v>
      </c>
      <c r="B2560">
        <v>634</v>
      </c>
      <c r="C2560" s="18">
        <f>VLOOKUP(A2560,'ADM Details FY17'!$A$3:$D$3515,4,FALSE)</f>
        <v>50427</v>
      </c>
      <c r="D2560" s="1">
        <f>VLOOKUP(A2560,'ADM Details FY17'!$A$3:$E$3515,5,FALSE)</f>
        <v>1</v>
      </c>
      <c r="E2560" s="1">
        <f>VLOOKUP(A2560,'ADM Details FY17'!$A$3:$F$3515,6,FALSE)</f>
        <v>0</v>
      </c>
      <c r="F2560" s="1">
        <f>VLOOKUP(A2560,'ADM Details FY17'!$A$3:$G$3515,7,FALSE)</f>
        <v>0</v>
      </c>
      <c r="G2560" s="1">
        <f>VLOOKUP(A2560,'ADM Details FY17'!$A$3:$H$3515,8,FALSE)</f>
        <v>0</v>
      </c>
      <c r="H2560" s="1">
        <f>VLOOKUP(A2560,'ADM Details FY17'!$A$3:$I$3515,9,FALSE)</f>
        <v>0</v>
      </c>
      <c r="I2560" s="1">
        <f>VLOOKUP(A2560,'ADM Details FY17'!$A$3:$J$3517,10,FALSE)</f>
        <v>0</v>
      </c>
      <c r="J2560" s="1">
        <f>VLOOKUP(A2560,'ADM Details FY17'!$A$3:$K$3515,11,FALSE)</f>
        <v>1</v>
      </c>
      <c r="K2560" s="1">
        <f>VLOOKUP(A2560,'ADM Details FY17'!$A$3:$M$3515,13,FALSE)</f>
        <v>0</v>
      </c>
      <c r="L2560" s="1">
        <f>VLOOKUP(A2560,'ADM Details FY17'!$A$3:$O$3515,15,FALSE)</f>
        <v>0</v>
      </c>
      <c r="M2560" s="1">
        <f>VLOOKUP(A2560,'ADM Details FY17'!$A$3:$P$3515,16,FALSE)</f>
        <v>0</v>
      </c>
      <c r="N2560" s="1">
        <f>VLOOKUP(A2560,'ADM Details FY17'!$A$3:$Q$3515,17,FALSE)</f>
        <v>0</v>
      </c>
      <c r="O2560" s="1">
        <f>VLOOKUP(A2560,'ADM Details FY17'!$A$3:$S$3515,19,FALSE)</f>
        <v>0</v>
      </c>
      <c r="P2560" s="1">
        <f>VLOOKUP(A2560,'ADM Details FY17'!$A$3:$U$3515,21,FALSE)</f>
        <v>0</v>
      </c>
      <c r="Q2560" s="1">
        <f>VLOOKUP(A2560,'ADM Details FY17'!$A$3:$V$3515,22,FALSE)</f>
        <v>0</v>
      </c>
      <c r="R2560" s="1">
        <f>VLOOKUP(A2560,'ADM Details FY17'!$A$3:$W$3515,23,FALSE)</f>
        <v>0</v>
      </c>
      <c r="S2560" s="1">
        <f>VLOOKUP(A2560,'ADM Details FY17'!$A$3:$X$3515,24,FALSE)</f>
        <v>0</v>
      </c>
      <c r="T2560" s="1">
        <f>VLOOKUP(A2560,'ADM Details FY17'!$A$3:$Y$3515,25,FALSE)</f>
        <v>0</v>
      </c>
      <c r="U2560" s="1">
        <f>VLOOKUP(A2560,'ADM Details FY17'!$A$3:$AA$3515,27,FALSE)</f>
        <v>0</v>
      </c>
      <c r="V2560" s="1">
        <f>IFERROR(VLOOKUP(C2560,'eindex _tget pp '!$A$4:$E$615,5,FALSE),0)</f>
        <v>23.65980650835532</v>
      </c>
      <c r="W2560" s="31">
        <f>IFERROR(VLOOKUP(C2560,'eindex _tget pp '!$A$4:$F$615,6,FALSE),0)</f>
        <v>2.35706735E-2</v>
      </c>
      <c r="X2560" s="4">
        <f>IFERROR(VLOOKUP(B2560,'eschools 16'!$A$2:$F$25,6,FALSE),1)</f>
        <v>1</v>
      </c>
      <c r="Y2560" s="1">
        <f t="shared" si="195"/>
        <v>5.91</v>
      </c>
      <c r="Z2560" s="1">
        <f t="shared" si="196"/>
        <v>0</v>
      </c>
      <c r="AA2560" s="31">
        <f>IFERROR(VLOOKUP(C2560,'eindex _tget pp '!$A$4:$G$615,7,FALSE),0)</f>
        <v>0.39068293100000001</v>
      </c>
      <c r="AB2560" s="1">
        <f>VLOOKUP(A2560,'ADM Details FY17'!$A$3:$AB$3515,28,FALSE)</f>
        <v>0</v>
      </c>
      <c r="AC2560" s="1">
        <f t="shared" si="197"/>
        <v>0</v>
      </c>
      <c r="AD2560" s="1">
        <f t="shared" si="198"/>
        <v>1</v>
      </c>
      <c r="AE2560" s="1">
        <f t="shared" si="199"/>
        <v>150</v>
      </c>
    </row>
    <row r="2561" spans="1:31" x14ac:dyDescent="0.25">
      <c r="A2561" t="str">
        <f>B2561&amp;"-"&amp;COUNTIF($B$3:B2561,B2561)</f>
        <v>634-17</v>
      </c>
      <c r="B2561">
        <v>634</v>
      </c>
      <c r="C2561" s="18">
        <f>VLOOKUP(A2561,'ADM Details FY17'!$A$3:$D$3515,4,FALSE)</f>
        <v>48744</v>
      </c>
      <c r="D2561" s="1">
        <f>VLOOKUP(A2561,'ADM Details FY17'!$A$3:$E$3515,5,FALSE)</f>
        <v>0.42</v>
      </c>
      <c r="E2561" s="1">
        <f>VLOOKUP(A2561,'ADM Details FY17'!$A$3:$F$3515,6,FALSE)</f>
        <v>0</v>
      </c>
      <c r="F2561" s="1">
        <f>VLOOKUP(A2561,'ADM Details FY17'!$A$3:$G$3515,7,FALSE)</f>
        <v>0.42</v>
      </c>
      <c r="G2561" s="1">
        <f>VLOOKUP(A2561,'ADM Details FY17'!$A$3:$H$3515,8,FALSE)</f>
        <v>0</v>
      </c>
      <c r="H2561" s="1">
        <f>VLOOKUP(A2561,'ADM Details FY17'!$A$3:$I$3515,9,FALSE)</f>
        <v>0</v>
      </c>
      <c r="I2561" s="1">
        <f>VLOOKUP(A2561,'ADM Details FY17'!$A$3:$J$3517,10,FALSE)</f>
        <v>0</v>
      </c>
      <c r="J2561" s="1">
        <f>VLOOKUP(A2561,'ADM Details FY17'!$A$3:$K$3515,11,FALSE)</f>
        <v>0</v>
      </c>
      <c r="K2561" s="1">
        <f>VLOOKUP(A2561,'ADM Details FY17'!$A$3:$M$3515,13,FALSE)</f>
        <v>0.42</v>
      </c>
      <c r="L2561" s="1">
        <f>VLOOKUP(A2561,'ADM Details FY17'!$A$3:$O$3515,15,FALSE)</f>
        <v>0</v>
      </c>
      <c r="M2561" s="1">
        <f>VLOOKUP(A2561,'ADM Details FY17'!$A$3:$P$3515,16,FALSE)</f>
        <v>0</v>
      </c>
      <c r="N2561" s="1">
        <f>VLOOKUP(A2561,'ADM Details FY17'!$A$3:$Q$3515,17,FALSE)</f>
        <v>0</v>
      </c>
      <c r="O2561" s="1">
        <f>VLOOKUP(A2561,'ADM Details FY17'!$A$3:$S$3515,19,FALSE)</f>
        <v>0</v>
      </c>
      <c r="P2561" s="1">
        <f>VLOOKUP(A2561,'ADM Details FY17'!$A$3:$U$3515,21,FALSE)</f>
        <v>0</v>
      </c>
      <c r="Q2561" s="1">
        <f>VLOOKUP(A2561,'ADM Details FY17'!$A$3:$V$3515,22,FALSE)</f>
        <v>0</v>
      </c>
      <c r="R2561" s="1">
        <f>VLOOKUP(A2561,'ADM Details FY17'!$A$3:$W$3515,23,FALSE)</f>
        <v>0</v>
      </c>
      <c r="S2561" s="1">
        <f>VLOOKUP(A2561,'ADM Details FY17'!$A$3:$X$3515,24,FALSE)</f>
        <v>0</v>
      </c>
      <c r="T2561" s="1">
        <f>VLOOKUP(A2561,'ADM Details FY17'!$A$3:$Y$3515,25,FALSE)</f>
        <v>0</v>
      </c>
      <c r="U2561" s="1">
        <f>VLOOKUP(A2561,'ADM Details FY17'!$A$3:$AA$3515,27,FALSE)</f>
        <v>0</v>
      </c>
      <c r="V2561" s="1">
        <f>IFERROR(VLOOKUP(C2561,'eindex _tget pp '!$A$4:$E$615,5,FALSE),0)</f>
        <v>448.97439546401921</v>
      </c>
      <c r="W2561" s="31">
        <f>IFERROR(VLOOKUP(C2561,'eindex _tget pp '!$A$4:$F$615,6,FALSE),0)</f>
        <v>0.31150880879999998</v>
      </c>
      <c r="X2561" s="4">
        <f>IFERROR(VLOOKUP(B2561,'eschools 16'!$A$2:$F$25,6,FALSE),1)</f>
        <v>1</v>
      </c>
      <c r="Y2561" s="1">
        <f t="shared" si="195"/>
        <v>47.14</v>
      </c>
      <c r="Z2561" s="1">
        <f t="shared" si="196"/>
        <v>35.590000000000003</v>
      </c>
      <c r="AA2561" s="31">
        <f>IFERROR(VLOOKUP(C2561,'eindex _tget pp '!$A$4:$G$615,7,FALSE),0)</f>
        <v>0.52793824300000003</v>
      </c>
      <c r="AB2561" s="1">
        <f>VLOOKUP(A2561,'ADM Details FY17'!$A$3:$AB$3515,28,FALSE)</f>
        <v>0</v>
      </c>
      <c r="AC2561" s="1">
        <f t="shared" si="197"/>
        <v>0</v>
      </c>
      <c r="AD2561" s="1">
        <f t="shared" si="198"/>
        <v>0.42</v>
      </c>
      <c r="AE2561" s="1">
        <f t="shared" si="199"/>
        <v>63</v>
      </c>
    </row>
    <row r="2562" spans="1:31" x14ac:dyDescent="0.25">
      <c r="A2562" t="str">
        <f>B2562&amp;"-"&amp;COUNTIF($B$3:B2562,B2562)</f>
        <v>634-18</v>
      </c>
      <c r="B2562">
        <v>634</v>
      </c>
      <c r="C2562" s="18">
        <f>VLOOKUP(A2562,'ADM Details FY17'!$A$3:$D$3515,4,FALSE)</f>
        <v>0</v>
      </c>
      <c r="D2562" s="1">
        <f>VLOOKUP(A2562,'ADM Details FY17'!$A$3:$E$3515,5,FALSE)</f>
        <v>0</v>
      </c>
      <c r="E2562" s="1">
        <f>VLOOKUP(A2562,'ADM Details FY17'!$A$3:$F$3515,6,FALSE)</f>
        <v>0</v>
      </c>
      <c r="F2562" s="1">
        <f>VLOOKUP(A2562,'ADM Details FY17'!$A$3:$G$3515,7,FALSE)</f>
        <v>0</v>
      </c>
      <c r="G2562" s="1">
        <f>VLOOKUP(A2562,'ADM Details FY17'!$A$3:$H$3515,8,FALSE)</f>
        <v>0</v>
      </c>
      <c r="H2562" s="1">
        <f>VLOOKUP(A2562,'ADM Details FY17'!$A$3:$I$3515,9,FALSE)</f>
        <v>0</v>
      </c>
      <c r="I2562" s="1">
        <f>VLOOKUP(A2562,'ADM Details FY17'!$A$3:$J$3517,10,FALSE)</f>
        <v>0</v>
      </c>
      <c r="J2562" s="1">
        <f>VLOOKUP(A2562,'ADM Details FY17'!$A$3:$K$3515,11,FALSE)</f>
        <v>0</v>
      </c>
      <c r="K2562" s="1">
        <f>VLOOKUP(A2562,'ADM Details FY17'!$A$3:$M$3515,13,FALSE)</f>
        <v>0</v>
      </c>
      <c r="L2562" s="1">
        <f>VLOOKUP(A2562,'ADM Details FY17'!$A$3:$O$3515,15,FALSE)</f>
        <v>0</v>
      </c>
      <c r="M2562" s="1">
        <f>VLOOKUP(A2562,'ADM Details FY17'!$A$3:$P$3515,16,FALSE)</f>
        <v>0</v>
      </c>
      <c r="N2562" s="1">
        <f>VLOOKUP(A2562,'ADM Details FY17'!$A$3:$Q$3515,17,FALSE)</f>
        <v>0</v>
      </c>
      <c r="O2562" s="1">
        <f>VLOOKUP(A2562,'ADM Details FY17'!$A$3:$S$3515,19,FALSE)</f>
        <v>0</v>
      </c>
      <c r="P2562" s="1">
        <f>VLOOKUP(A2562,'ADM Details FY17'!$A$3:$U$3515,21,FALSE)</f>
        <v>0</v>
      </c>
      <c r="Q2562" s="1">
        <f>VLOOKUP(A2562,'ADM Details FY17'!$A$3:$V$3515,22,FALSE)</f>
        <v>0</v>
      </c>
      <c r="R2562" s="1">
        <f>VLOOKUP(A2562,'ADM Details FY17'!$A$3:$W$3515,23,FALSE)</f>
        <v>0</v>
      </c>
      <c r="S2562" s="1">
        <f>VLOOKUP(A2562,'ADM Details FY17'!$A$3:$X$3515,24,FALSE)</f>
        <v>0</v>
      </c>
      <c r="T2562" s="1">
        <f>VLOOKUP(A2562,'ADM Details FY17'!$A$3:$Y$3515,25,FALSE)</f>
        <v>0</v>
      </c>
      <c r="U2562" s="1">
        <f>VLOOKUP(A2562,'ADM Details FY17'!$A$3:$AA$3515,27,FALSE)</f>
        <v>0</v>
      </c>
      <c r="V2562" s="1">
        <f>IFERROR(VLOOKUP(C2562,'eindex _tget pp '!$A$4:$E$615,5,FALSE),0)</f>
        <v>0</v>
      </c>
      <c r="W2562" s="31">
        <f>IFERROR(VLOOKUP(C2562,'eindex _tget pp '!$A$4:$F$615,6,FALSE),0)</f>
        <v>0</v>
      </c>
      <c r="X2562" s="4">
        <f>IFERROR(VLOOKUP(B2562,'eschools 16'!$A$2:$F$25,6,FALSE),1)</f>
        <v>1</v>
      </c>
      <c r="Y2562" s="1">
        <f t="shared" si="195"/>
        <v>0</v>
      </c>
      <c r="Z2562" s="1">
        <f t="shared" si="196"/>
        <v>0</v>
      </c>
      <c r="AA2562" s="31">
        <f>IFERROR(VLOOKUP(C2562,'eindex _tget pp '!$A$4:$G$615,7,FALSE),0)</f>
        <v>0</v>
      </c>
      <c r="AB2562" s="1">
        <f>VLOOKUP(A2562,'ADM Details FY17'!$A$3:$AB$3515,28,FALSE)</f>
        <v>0</v>
      </c>
      <c r="AC2562" s="1">
        <f t="shared" si="197"/>
        <v>0</v>
      </c>
      <c r="AD2562" s="1">
        <f t="shared" si="198"/>
        <v>0</v>
      </c>
      <c r="AE2562" s="1">
        <f t="shared" si="199"/>
        <v>0</v>
      </c>
    </row>
    <row r="2563" spans="1:31" x14ac:dyDescent="0.25">
      <c r="A2563" t="str">
        <f>B2563&amp;"-"&amp;COUNTIF($B$3:B2563,B2563)</f>
        <v>634-19</v>
      </c>
      <c r="B2563">
        <v>634</v>
      </c>
      <c r="C2563" s="18">
        <f>VLOOKUP(A2563,'ADM Details FY17'!$A$3:$D$3515,4,FALSE)</f>
        <v>0</v>
      </c>
      <c r="D2563" s="1">
        <f>VLOOKUP(A2563,'ADM Details FY17'!$A$3:$E$3515,5,FALSE)</f>
        <v>0</v>
      </c>
      <c r="E2563" s="1">
        <f>VLOOKUP(A2563,'ADM Details FY17'!$A$3:$F$3515,6,FALSE)</f>
        <v>0</v>
      </c>
      <c r="F2563" s="1">
        <f>VLOOKUP(A2563,'ADM Details FY17'!$A$3:$G$3515,7,FALSE)</f>
        <v>0</v>
      </c>
      <c r="G2563" s="1">
        <f>VLOOKUP(A2563,'ADM Details FY17'!$A$3:$H$3515,8,FALSE)</f>
        <v>0</v>
      </c>
      <c r="H2563" s="1">
        <f>VLOOKUP(A2563,'ADM Details FY17'!$A$3:$I$3515,9,FALSE)</f>
        <v>0</v>
      </c>
      <c r="I2563" s="1">
        <f>VLOOKUP(A2563,'ADM Details FY17'!$A$3:$J$3517,10,FALSE)</f>
        <v>0</v>
      </c>
      <c r="J2563" s="1">
        <f>VLOOKUP(A2563,'ADM Details FY17'!$A$3:$K$3515,11,FALSE)</f>
        <v>0</v>
      </c>
      <c r="K2563" s="1">
        <f>VLOOKUP(A2563,'ADM Details FY17'!$A$3:$M$3515,13,FALSE)</f>
        <v>0</v>
      </c>
      <c r="L2563" s="1">
        <f>VLOOKUP(A2563,'ADM Details FY17'!$A$3:$O$3515,15,FALSE)</f>
        <v>0</v>
      </c>
      <c r="M2563" s="1">
        <f>VLOOKUP(A2563,'ADM Details FY17'!$A$3:$P$3515,16,FALSE)</f>
        <v>0</v>
      </c>
      <c r="N2563" s="1">
        <f>VLOOKUP(A2563,'ADM Details FY17'!$A$3:$Q$3515,17,FALSE)</f>
        <v>0</v>
      </c>
      <c r="O2563" s="1">
        <f>VLOOKUP(A2563,'ADM Details FY17'!$A$3:$S$3515,19,FALSE)</f>
        <v>0</v>
      </c>
      <c r="P2563" s="1">
        <f>VLOOKUP(A2563,'ADM Details FY17'!$A$3:$U$3515,21,FALSE)</f>
        <v>0</v>
      </c>
      <c r="Q2563" s="1">
        <f>VLOOKUP(A2563,'ADM Details FY17'!$A$3:$V$3515,22,FALSE)</f>
        <v>0</v>
      </c>
      <c r="R2563" s="1">
        <f>VLOOKUP(A2563,'ADM Details FY17'!$A$3:$W$3515,23,FALSE)</f>
        <v>0</v>
      </c>
      <c r="S2563" s="1">
        <f>VLOOKUP(A2563,'ADM Details FY17'!$A$3:$X$3515,24,FALSE)</f>
        <v>0</v>
      </c>
      <c r="T2563" s="1">
        <f>VLOOKUP(A2563,'ADM Details FY17'!$A$3:$Y$3515,25,FALSE)</f>
        <v>0</v>
      </c>
      <c r="U2563" s="1">
        <f>VLOOKUP(A2563,'ADM Details FY17'!$A$3:$AA$3515,27,FALSE)</f>
        <v>0</v>
      </c>
      <c r="V2563" s="1">
        <f>IFERROR(VLOOKUP(C2563,'eindex _tget pp '!$A$4:$E$615,5,FALSE),0)</f>
        <v>0</v>
      </c>
      <c r="W2563" s="31">
        <f>IFERROR(VLOOKUP(C2563,'eindex _tget pp '!$A$4:$F$615,6,FALSE),0)</f>
        <v>0</v>
      </c>
      <c r="X2563" s="4">
        <f>IFERROR(VLOOKUP(B2563,'eschools 16'!$A$2:$F$25,6,FALSE),1)</f>
        <v>1</v>
      </c>
      <c r="Y2563" s="1">
        <f t="shared" si="195"/>
        <v>0</v>
      </c>
      <c r="Z2563" s="1">
        <f t="shared" si="196"/>
        <v>0</v>
      </c>
      <c r="AA2563" s="31">
        <f>IFERROR(VLOOKUP(C2563,'eindex _tget pp '!$A$4:$G$615,7,FALSE),0)</f>
        <v>0</v>
      </c>
      <c r="AB2563" s="1">
        <f>VLOOKUP(A2563,'ADM Details FY17'!$A$3:$AB$3515,28,FALSE)</f>
        <v>0</v>
      </c>
      <c r="AC2563" s="1">
        <f t="shared" si="197"/>
        <v>0</v>
      </c>
      <c r="AD2563" s="1">
        <f t="shared" si="198"/>
        <v>0</v>
      </c>
      <c r="AE2563" s="1">
        <f t="shared" si="199"/>
        <v>0</v>
      </c>
    </row>
    <row r="2564" spans="1:31" x14ac:dyDescent="0.25">
      <c r="A2564" t="str">
        <f>B2564&amp;"-"&amp;COUNTIF($B$3:B2564,B2564)</f>
        <v>634-20</v>
      </c>
      <c r="B2564">
        <v>634</v>
      </c>
      <c r="C2564" s="18">
        <f>VLOOKUP(A2564,'ADM Details FY17'!$A$3:$D$3515,4,FALSE)</f>
        <v>0</v>
      </c>
      <c r="D2564" s="1">
        <f>VLOOKUP(A2564,'ADM Details FY17'!$A$3:$E$3515,5,FALSE)</f>
        <v>0</v>
      </c>
      <c r="E2564" s="1">
        <f>VLOOKUP(A2564,'ADM Details FY17'!$A$3:$F$3515,6,FALSE)</f>
        <v>0</v>
      </c>
      <c r="F2564" s="1">
        <f>VLOOKUP(A2564,'ADM Details FY17'!$A$3:$G$3515,7,FALSE)</f>
        <v>0</v>
      </c>
      <c r="G2564" s="1">
        <f>VLOOKUP(A2564,'ADM Details FY17'!$A$3:$H$3515,8,FALSE)</f>
        <v>0</v>
      </c>
      <c r="H2564" s="1">
        <f>VLOOKUP(A2564,'ADM Details FY17'!$A$3:$I$3515,9,FALSE)</f>
        <v>0</v>
      </c>
      <c r="I2564" s="1">
        <f>VLOOKUP(A2564,'ADM Details FY17'!$A$3:$J$3517,10,FALSE)</f>
        <v>0</v>
      </c>
      <c r="J2564" s="1">
        <f>VLOOKUP(A2564,'ADM Details FY17'!$A$3:$K$3515,11,FALSE)</f>
        <v>0</v>
      </c>
      <c r="K2564" s="1">
        <f>VLOOKUP(A2564,'ADM Details FY17'!$A$3:$M$3515,13,FALSE)</f>
        <v>0</v>
      </c>
      <c r="L2564" s="1">
        <f>VLOOKUP(A2564,'ADM Details FY17'!$A$3:$O$3515,15,FALSE)</f>
        <v>0</v>
      </c>
      <c r="M2564" s="1">
        <f>VLOOKUP(A2564,'ADM Details FY17'!$A$3:$P$3515,16,FALSE)</f>
        <v>0</v>
      </c>
      <c r="N2564" s="1">
        <f>VLOOKUP(A2564,'ADM Details FY17'!$A$3:$Q$3515,17,FALSE)</f>
        <v>0</v>
      </c>
      <c r="O2564" s="1">
        <f>VLOOKUP(A2564,'ADM Details FY17'!$A$3:$S$3515,19,FALSE)</f>
        <v>0</v>
      </c>
      <c r="P2564" s="1">
        <f>VLOOKUP(A2564,'ADM Details FY17'!$A$3:$U$3515,21,FALSE)</f>
        <v>0</v>
      </c>
      <c r="Q2564" s="1">
        <f>VLOOKUP(A2564,'ADM Details FY17'!$A$3:$V$3515,22,FALSE)</f>
        <v>0</v>
      </c>
      <c r="R2564" s="1">
        <f>VLOOKUP(A2564,'ADM Details FY17'!$A$3:$W$3515,23,FALSE)</f>
        <v>0</v>
      </c>
      <c r="S2564" s="1">
        <f>VLOOKUP(A2564,'ADM Details FY17'!$A$3:$X$3515,24,FALSE)</f>
        <v>0</v>
      </c>
      <c r="T2564" s="1">
        <f>VLOOKUP(A2564,'ADM Details FY17'!$A$3:$Y$3515,25,FALSE)</f>
        <v>0</v>
      </c>
      <c r="U2564" s="1">
        <f>VLOOKUP(A2564,'ADM Details FY17'!$A$3:$AA$3515,27,FALSE)</f>
        <v>0</v>
      </c>
      <c r="V2564" s="1">
        <f>IFERROR(VLOOKUP(C2564,'eindex _tget pp '!$A$4:$E$615,5,FALSE),0)</f>
        <v>0</v>
      </c>
      <c r="W2564" s="31">
        <f>IFERROR(VLOOKUP(C2564,'eindex _tget pp '!$A$4:$F$615,6,FALSE),0)</f>
        <v>0</v>
      </c>
      <c r="X2564" s="4">
        <f>IFERROR(VLOOKUP(B2564,'eschools 16'!$A$2:$F$25,6,FALSE),1)</f>
        <v>1</v>
      </c>
      <c r="Y2564" s="1">
        <f t="shared" ref="Y2564:Y2627" si="200">ROUND(IF(X2564=2,0,(AD2564*0.25*V2564)),2)</f>
        <v>0</v>
      </c>
      <c r="Z2564" s="1">
        <f t="shared" ref="Z2564:Z2627" si="201">ROUND(IF(X2564=2,0,(K2564*272*W2564)),2)</f>
        <v>0</v>
      </c>
      <c r="AA2564" s="31">
        <f>IFERROR(VLOOKUP(C2564,'eindex _tget pp '!$A$4:$G$615,7,FALSE),0)</f>
        <v>0</v>
      </c>
      <c r="AB2564" s="1">
        <f>VLOOKUP(A2564,'ADM Details FY17'!$A$3:$AB$3515,28,FALSE)</f>
        <v>0</v>
      </c>
      <c r="AC2564" s="1">
        <f t="shared" ref="AC2564:AC2627" si="202">ROUND((AA2564*AB2564*923.6758),2)</f>
        <v>0</v>
      </c>
      <c r="AD2564" s="1">
        <f t="shared" ref="AD2564:AD2627" si="203">D2564+(U2564*0.2)</f>
        <v>0</v>
      </c>
      <c r="AE2564" s="1">
        <f t="shared" ref="AE2564:AE2627" si="204">IF(X2564=2,(AD2564*25),(AD2564*150))</f>
        <v>0</v>
      </c>
    </row>
    <row r="2565" spans="1:31" x14ac:dyDescent="0.25">
      <c r="A2565" t="str">
        <f>B2565&amp;"-"&amp;COUNTIF($B$3:B2565,B2565)</f>
        <v>634-21</v>
      </c>
      <c r="B2565">
        <v>634</v>
      </c>
      <c r="C2565" s="18">
        <f>VLOOKUP(A2565,'ADM Details FY17'!$A$3:$D$3515,4,FALSE)</f>
        <v>0</v>
      </c>
      <c r="D2565" s="1">
        <f>VLOOKUP(A2565,'ADM Details FY17'!$A$3:$E$3515,5,FALSE)</f>
        <v>0</v>
      </c>
      <c r="E2565" s="1">
        <f>VLOOKUP(A2565,'ADM Details FY17'!$A$3:$F$3515,6,FALSE)</f>
        <v>0</v>
      </c>
      <c r="F2565" s="1">
        <f>VLOOKUP(A2565,'ADM Details FY17'!$A$3:$G$3515,7,FALSE)</f>
        <v>0</v>
      </c>
      <c r="G2565" s="1">
        <f>VLOOKUP(A2565,'ADM Details FY17'!$A$3:$H$3515,8,FALSE)</f>
        <v>0</v>
      </c>
      <c r="H2565" s="1">
        <f>VLOOKUP(A2565,'ADM Details FY17'!$A$3:$I$3515,9,FALSE)</f>
        <v>0</v>
      </c>
      <c r="I2565" s="1">
        <f>VLOOKUP(A2565,'ADM Details FY17'!$A$3:$J$3517,10,FALSE)</f>
        <v>0</v>
      </c>
      <c r="J2565" s="1">
        <f>VLOOKUP(A2565,'ADM Details FY17'!$A$3:$K$3515,11,FALSE)</f>
        <v>0</v>
      </c>
      <c r="K2565" s="1">
        <f>VLOOKUP(A2565,'ADM Details FY17'!$A$3:$M$3515,13,FALSE)</f>
        <v>0</v>
      </c>
      <c r="L2565" s="1">
        <f>VLOOKUP(A2565,'ADM Details FY17'!$A$3:$O$3515,15,FALSE)</f>
        <v>0</v>
      </c>
      <c r="M2565" s="1">
        <f>VLOOKUP(A2565,'ADM Details FY17'!$A$3:$P$3515,16,FALSE)</f>
        <v>0</v>
      </c>
      <c r="N2565" s="1">
        <f>VLOOKUP(A2565,'ADM Details FY17'!$A$3:$Q$3515,17,FALSE)</f>
        <v>0</v>
      </c>
      <c r="O2565" s="1">
        <f>VLOOKUP(A2565,'ADM Details FY17'!$A$3:$S$3515,19,FALSE)</f>
        <v>0</v>
      </c>
      <c r="P2565" s="1">
        <f>VLOOKUP(A2565,'ADM Details FY17'!$A$3:$U$3515,21,FALSE)</f>
        <v>0</v>
      </c>
      <c r="Q2565" s="1">
        <f>VLOOKUP(A2565,'ADM Details FY17'!$A$3:$V$3515,22,FALSE)</f>
        <v>0</v>
      </c>
      <c r="R2565" s="1">
        <f>VLOOKUP(A2565,'ADM Details FY17'!$A$3:$W$3515,23,FALSE)</f>
        <v>0</v>
      </c>
      <c r="S2565" s="1">
        <f>VLOOKUP(A2565,'ADM Details FY17'!$A$3:$X$3515,24,FALSE)</f>
        <v>0</v>
      </c>
      <c r="T2565" s="1">
        <f>VLOOKUP(A2565,'ADM Details FY17'!$A$3:$Y$3515,25,FALSE)</f>
        <v>0</v>
      </c>
      <c r="U2565" s="1">
        <f>VLOOKUP(A2565,'ADM Details FY17'!$A$3:$AA$3515,27,FALSE)</f>
        <v>0</v>
      </c>
      <c r="V2565" s="1">
        <f>IFERROR(VLOOKUP(C2565,'eindex _tget pp '!$A$4:$E$615,5,FALSE),0)</f>
        <v>0</v>
      </c>
      <c r="W2565" s="31">
        <f>IFERROR(VLOOKUP(C2565,'eindex _tget pp '!$A$4:$F$615,6,FALSE),0)</f>
        <v>0</v>
      </c>
      <c r="X2565" s="4">
        <f>IFERROR(VLOOKUP(B2565,'eschools 16'!$A$2:$F$25,6,FALSE),1)</f>
        <v>1</v>
      </c>
      <c r="Y2565" s="1">
        <f t="shared" si="200"/>
        <v>0</v>
      </c>
      <c r="Z2565" s="1">
        <f t="shared" si="201"/>
        <v>0</v>
      </c>
      <c r="AA2565" s="31">
        <f>IFERROR(VLOOKUP(C2565,'eindex _tget pp '!$A$4:$G$615,7,FALSE),0)</f>
        <v>0</v>
      </c>
      <c r="AB2565" s="1">
        <f>VLOOKUP(A2565,'ADM Details FY17'!$A$3:$AB$3515,28,FALSE)</f>
        <v>0</v>
      </c>
      <c r="AC2565" s="1">
        <f t="shared" si="202"/>
        <v>0</v>
      </c>
      <c r="AD2565" s="1">
        <f t="shared" si="203"/>
        <v>0</v>
      </c>
      <c r="AE2565" s="1">
        <f t="shared" si="204"/>
        <v>0</v>
      </c>
    </row>
    <row r="2566" spans="1:31" x14ac:dyDescent="0.25">
      <c r="A2566" t="str">
        <f>B2566&amp;"-"&amp;COUNTIF($B$3:B2566,B2566)</f>
        <v>634-22</v>
      </c>
      <c r="B2566">
        <v>634</v>
      </c>
      <c r="C2566" s="18">
        <f>VLOOKUP(A2566,'ADM Details FY17'!$A$3:$D$3515,4,FALSE)</f>
        <v>0</v>
      </c>
      <c r="D2566" s="1">
        <f>VLOOKUP(A2566,'ADM Details FY17'!$A$3:$E$3515,5,FALSE)</f>
        <v>0</v>
      </c>
      <c r="E2566" s="1">
        <f>VLOOKUP(A2566,'ADM Details FY17'!$A$3:$F$3515,6,FALSE)</f>
        <v>0</v>
      </c>
      <c r="F2566" s="1">
        <f>VLOOKUP(A2566,'ADM Details FY17'!$A$3:$G$3515,7,FALSE)</f>
        <v>0</v>
      </c>
      <c r="G2566" s="1">
        <f>VLOOKUP(A2566,'ADM Details FY17'!$A$3:$H$3515,8,FALSE)</f>
        <v>0</v>
      </c>
      <c r="H2566" s="1">
        <f>VLOOKUP(A2566,'ADM Details FY17'!$A$3:$I$3515,9,FALSE)</f>
        <v>0</v>
      </c>
      <c r="I2566" s="1">
        <f>VLOOKUP(A2566,'ADM Details FY17'!$A$3:$J$3517,10,FALSE)</f>
        <v>0</v>
      </c>
      <c r="J2566" s="1">
        <f>VLOOKUP(A2566,'ADM Details FY17'!$A$3:$K$3515,11,FALSE)</f>
        <v>0</v>
      </c>
      <c r="K2566" s="1">
        <f>VLOOKUP(A2566,'ADM Details FY17'!$A$3:$M$3515,13,FALSE)</f>
        <v>0</v>
      </c>
      <c r="L2566" s="1">
        <f>VLOOKUP(A2566,'ADM Details FY17'!$A$3:$O$3515,15,FALSE)</f>
        <v>0</v>
      </c>
      <c r="M2566" s="1">
        <f>VLOOKUP(A2566,'ADM Details FY17'!$A$3:$P$3515,16,FALSE)</f>
        <v>0</v>
      </c>
      <c r="N2566" s="1">
        <f>VLOOKUP(A2566,'ADM Details FY17'!$A$3:$Q$3515,17,FALSE)</f>
        <v>0</v>
      </c>
      <c r="O2566" s="1">
        <f>VLOOKUP(A2566,'ADM Details FY17'!$A$3:$S$3515,19,FALSE)</f>
        <v>0</v>
      </c>
      <c r="P2566" s="1">
        <f>VLOOKUP(A2566,'ADM Details FY17'!$A$3:$U$3515,21,FALSE)</f>
        <v>0</v>
      </c>
      <c r="Q2566" s="1">
        <f>VLOOKUP(A2566,'ADM Details FY17'!$A$3:$V$3515,22,FALSE)</f>
        <v>0</v>
      </c>
      <c r="R2566" s="1">
        <f>VLOOKUP(A2566,'ADM Details FY17'!$A$3:$W$3515,23,FALSE)</f>
        <v>0</v>
      </c>
      <c r="S2566" s="1">
        <f>VLOOKUP(A2566,'ADM Details FY17'!$A$3:$X$3515,24,FALSE)</f>
        <v>0</v>
      </c>
      <c r="T2566" s="1">
        <f>VLOOKUP(A2566,'ADM Details FY17'!$A$3:$Y$3515,25,FALSE)</f>
        <v>0</v>
      </c>
      <c r="U2566" s="1">
        <f>VLOOKUP(A2566,'ADM Details FY17'!$A$3:$AA$3515,27,FALSE)</f>
        <v>0</v>
      </c>
      <c r="V2566" s="1">
        <f>IFERROR(VLOOKUP(C2566,'eindex _tget pp '!$A$4:$E$615,5,FALSE),0)</f>
        <v>0</v>
      </c>
      <c r="W2566" s="31">
        <f>IFERROR(VLOOKUP(C2566,'eindex _tget pp '!$A$4:$F$615,6,FALSE),0)</f>
        <v>0</v>
      </c>
      <c r="X2566" s="4">
        <f>IFERROR(VLOOKUP(B2566,'eschools 16'!$A$2:$F$25,6,FALSE),1)</f>
        <v>1</v>
      </c>
      <c r="Y2566" s="1">
        <f t="shared" si="200"/>
        <v>0</v>
      </c>
      <c r="Z2566" s="1">
        <f t="shared" si="201"/>
        <v>0</v>
      </c>
      <c r="AA2566" s="31">
        <f>IFERROR(VLOOKUP(C2566,'eindex _tget pp '!$A$4:$G$615,7,FALSE),0)</f>
        <v>0</v>
      </c>
      <c r="AB2566" s="1">
        <f>VLOOKUP(A2566,'ADM Details FY17'!$A$3:$AB$3515,28,FALSE)</f>
        <v>0</v>
      </c>
      <c r="AC2566" s="1">
        <f t="shared" si="202"/>
        <v>0</v>
      </c>
      <c r="AD2566" s="1">
        <f t="shared" si="203"/>
        <v>0</v>
      </c>
      <c r="AE2566" s="1">
        <f t="shared" si="204"/>
        <v>0</v>
      </c>
    </row>
    <row r="2567" spans="1:31" x14ac:dyDescent="0.25">
      <c r="A2567" t="str">
        <f>B2567&amp;"-"&amp;COUNTIF($B$3:B2567,B2567)</f>
        <v>634-23</v>
      </c>
      <c r="B2567">
        <v>634</v>
      </c>
      <c r="C2567" s="18">
        <f>VLOOKUP(A2567,'ADM Details FY17'!$A$3:$D$3515,4,FALSE)</f>
        <v>0</v>
      </c>
      <c r="D2567" s="1">
        <f>VLOOKUP(A2567,'ADM Details FY17'!$A$3:$E$3515,5,FALSE)</f>
        <v>0</v>
      </c>
      <c r="E2567" s="1">
        <f>VLOOKUP(A2567,'ADM Details FY17'!$A$3:$F$3515,6,FALSE)</f>
        <v>0</v>
      </c>
      <c r="F2567" s="1">
        <f>VLOOKUP(A2567,'ADM Details FY17'!$A$3:$G$3515,7,FALSE)</f>
        <v>0</v>
      </c>
      <c r="G2567" s="1">
        <f>VLOOKUP(A2567,'ADM Details FY17'!$A$3:$H$3515,8,FALSE)</f>
        <v>0</v>
      </c>
      <c r="H2567" s="1">
        <f>VLOOKUP(A2567,'ADM Details FY17'!$A$3:$I$3515,9,FALSE)</f>
        <v>0</v>
      </c>
      <c r="I2567" s="1">
        <f>VLOOKUP(A2567,'ADM Details FY17'!$A$3:$J$3517,10,FALSE)</f>
        <v>0</v>
      </c>
      <c r="J2567" s="1">
        <f>VLOOKUP(A2567,'ADM Details FY17'!$A$3:$K$3515,11,FALSE)</f>
        <v>0</v>
      </c>
      <c r="K2567" s="1">
        <f>VLOOKUP(A2567,'ADM Details FY17'!$A$3:$M$3515,13,FALSE)</f>
        <v>0</v>
      </c>
      <c r="L2567" s="1">
        <f>VLOOKUP(A2567,'ADM Details FY17'!$A$3:$O$3515,15,FALSE)</f>
        <v>0</v>
      </c>
      <c r="M2567" s="1">
        <f>VLOOKUP(A2567,'ADM Details FY17'!$A$3:$P$3515,16,FALSE)</f>
        <v>0</v>
      </c>
      <c r="N2567" s="1">
        <f>VLOOKUP(A2567,'ADM Details FY17'!$A$3:$Q$3515,17,FALSE)</f>
        <v>0</v>
      </c>
      <c r="O2567" s="1">
        <f>VLOOKUP(A2567,'ADM Details FY17'!$A$3:$S$3515,19,FALSE)</f>
        <v>0</v>
      </c>
      <c r="P2567" s="1">
        <f>VLOOKUP(A2567,'ADM Details FY17'!$A$3:$U$3515,21,FALSE)</f>
        <v>0</v>
      </c>
      <c r="Q2567" s="1">
        <f>VLOOKUP(A2567,'ADM Details FY17'!$A$3:$V$3515,22,FALSE)</f>
        <v>0</v>
      </c>
      <c r="R2567" s="1">
        <f>VLOOKUP(A2567,'ADM Details FY17'!$A$3:$W$3515,23,FALSE)</f>
        <v>0</v>
      </c>
      <c r="S2567" s="1">
        <f>VLOOKUP(A2567,'ADM Details FY17'!$A$3:$X$3515,24,FALSE)</f>
        <v>0</v>
      </c>
      <c r="T2567" s="1">
        <f>VLOOKUP(A2567,'ADM Details FY17'!$A$3:$Y$3515,25,FALSE)</f>
        <v>0</v>
      </c>
      <c r="U2567" s="1">
        <f>VLOOKUP(A2567,'ADM Details FY17'!$A$3:$AA$3515,27,FALSE)</f>
        <v>0</v>
      </c>
      <c r="V2567" s="1">
        <f>IFERROR(VLOOKUP(C2567,'eindex _tget pp '!$A$4:$E$615,5,FALSE),0)</f>
        <v>0</v>
      </c>
      <c r="W2567" s="31">
        <f>IFERROR(VLOOKUP(C2567,'eindex _tget pp '!$A$4:$F$615,6,FALSE),0)</f>
        <v>0</v>
      </c>
      <c r="X2567" s="4">
        <f>IFERROR(VLOOKUP(B2567,'eschools 16'!$A$2:$F$25,6,FALSE),1)</f>
        <v>1</v>
      </c>
      <c r="Y2567" s="1">
        <f t="shared" si="200"/>
        <v>0</v>
      </c>
      <c r="Z2567" s="1">
        <f t="shared" si="201"/>
        <v>0</v>
      </c>
      <c r="AA2567" s="31">
        <f>IFERROR(VLOOKUP(C2567,'eindex _tget pp '!$A$4:$G$615,7,FALSE),0)</f>
        <v>0</v>
      </c>
      <c r="AB2567" s="1">
        <f>VLOOKUP(A2567,'ADM Details FY17'!$A$3:$AB$3515,28,FALSE)</f>
        <v>0</v>
      </c>
      <c r="AC2567" s="1">
        <f t="shared" si="202"/>
        <v>0</v>
      </c>
      <c r="AD2567" s="1">
        <f t="shared" si="203"/>
        <v>0</v>
      </c>
      <c r="AE2567" s="1">
        <f t="shared" si="204"/>
        <v>0</v>
      </c>
    </row>
    <row r="2568" spans="1:31" x14ac:dyDescent="0.25">
      <c r="A2568" t="str">
        <f>B2568&amp;"-"&amp;COUNTIF($B$3:B2568,B2568)</f>
        <v>634-24</v>
      </c>
      <c r="B2568">
        <v>634</v>
      </c>
      <c r="C2568" s="18">
        <f>VLOOKUP(A2568,'ADM Details FY17'!$A$3:$D$3515,4,FALSE)</f>
        <v>0</v>
      </c>
      <c r="D2568" s="1">
        <f>VLOOKUP(A2568,'ADM Details FY17'!$A$3:$E$3515,5,FALSE)</f>
        <v>0</v>
      </c>
      <c r="E2568" s="1">
        <f>VLOOKUP(A2568,'ADM Details FY17'!$A$3:$F$3515,6,FALSE)</f>
        <v>0</v>
      </c>
      <c r="F2568" s="1">
        <f>VLOOKUP(A2568,'ADM Details FY17'!$A$3:$G$3515,7,FALSE)</f>
        <v>0</v>
      </c>
      <c r="G2568" s="1">
        <f>VLOOKUP(A2568,'ADM Details FY17'!$A$3:$H$3515,8,FALSE)</f>
        <v>0</v>
      </c>
      <c r="H2568" s="1">
        <f>VLOOKUP(A2568,'ADM Details FY17'!$A$3:$I$3515,9,FALSE)</f>
        <v>0</v>
      </c>
      <c r="I2568" s="1">
        <f>VLOOKUP(A2568,'ADM Details FY17'!$A$3:$J$3517,10,FALSE)</f>
        <v>0</v>
      </c>
      <c r="J2568" s="1">
        <f>VLOOKUP(A2568,'ADM Details FY17'!$A$3:$K$3515,11,FALSE)</f>
        <v>0</v>
      </c>
      <c r="K2568" s="1">
        <f>VLOOKUP(A2568,'ADM Details FY17'!$A$3:$M$3515,13,FALSE)</f>
        <v>0</v>
      </c>
      <c r="L2568" s="1">
        <f>VLOOKUP(A2568,'ADM Details FY17'!$A$3:$O$3515,15,FALSE)</f>
        <v>0</v>
      </c>
      <c r="M2568" s="1">
        <f>VLOOKUP(A2568,'ADM Details FY17'!$A$3:$P$3515,16,FALSE)</f>
        <v>0</v>
      </c>
      <c r="N2568" s="1">
        <f>VLOOKUP(A2568,'ADM Details FY17'!$A$3:$Q$3515,17,FALSE)</f>
        <v>0</v>
      </c>
      <c r="O2568" s="1">
        <f>VLOOKUP(A2568,'ADM Details FY17'!$A$3:$S$3515,19,FALSE)</f>
        <v>0</v>
      </c>
      <c r="P2568" s="1">
        <f>VLOOKUP(A2568,'ADM Details FY17'!$A$3:$U$3515,21,FALSE)</f>
        <v>0</v>
      </c>
      <c r="Q2568" s="1">
        <f>VLOOKUP(A2568,'ADM Details FY17'!$A$3:$V$3515,22,FALSE)</f>
        <v>0</v>
      </c>
      <c r="R2568" s="1">
        <f>VLOOKUP(A2568,'ADM Details FY17'!$A$3:$W$3515,23,FALSE)</f>
        <v>0</v>
      </c>
      <c r="S2568" s="1">
        <f>VLOOKUP(A2568,'ADM Details FY17'!$A$3:$X$3515,24,FALSE)</f>
        <v>0</v>
      </c>
      <c r="T2568" s="1">
        <f>VLOOKUP(A2568,'ADM Details FY17'!$A$3:$Y$3515,25,FALSE)</f>
        <v>0</v>
      </c>
      <c r="U2568" s="1">
        <f>VLOOKUP(A2568,'ADM Details FY17'!$A$3:$AA$3515,27,FALSE)</f>
        <v>0</v>
      </c>
      <c r="V2568" s="1">
        <f>IFERROR(VLOOKUP(C2568,'eindex _tget pp '!$A$4:$E$615,5,FALSE),0)</f>
        <v>0</v>
      </c>
      <c r="W2568" s="31">
        <f>IFERROR(VLOOKUP(C2568,'eindex _tget pp '!$A$4:$F$615,6,FALSE),0)</f>
        <v>0</v>
      </c>
      <c r="X2568" s="4">
        <f>IFERROR(VLOOKUP(B2568,'eschools 16'!$A$2:$F$25,6,FALSE),1)</f>
        <v>1</v>
      </c>
      <c r="Y2568" s="1">
        <f t="shared" si="200"/>
        <v>0</v>
      </c>
      <c r="Z2568" s="1">
        <f t="shared" si="201"/>
        <v>0</v>
      </c>
      <c r="AA2568" s="31">
        <f>IFERROR(VLOOKUP(C2568,'eindex _tget pp '!$A$4:$G$615,7,FALSE),0)</f>
        <v>0</v>
      </c>
      <c r="AB2568" s="1">
        <f>VLOOKUP(A2568,'ADM Details FY17'!$A$3:$AB$3515,28,FALSE)</f>
        <v>0</v>
      </c>
      <c r="AC2568" s="1">
        <f t="shared" si="202"/>
        <v>0</v>
      </c>
      <c r="AD2568" s="1">
        <f t="shared" si="203"/>
        <v>0</v>
      </c>
      <c r="AE2568" s="1">
        <f t="shared" si="204"/>
        <v>0</v>
      </c>
    </row>
    <row r="2569" spans="1:31" x14ac:dyDescent="0.25">
      <c r="A2569" t="str">
        <f>B2569&amp;"-"&amp;COUNTIF($B$3:B2569,B2569)</f>
        <v>634-25</v>
      </c>
      <c r="B2569">
        <v>634</v>
      </c>
      <c r="C2569" s="18">
        <f>VLOOKUP(A2569,'ADM Details FY17'!$A$3:$D$3515,4,FALSE)</f>
        <v>0</v>
      </c>
      <c r="D2569" s="1">
        <f>VLOOKUP(A2569,'ADM Details FY17'!$A$3:$E$3515,5,FALSE)</f>
        <v>0</v>
      </c>
      <c r="E2569" s="1">
        <f>VLOOKUP(A2569,'ADM Details FY17'!$A$3:$F$3515,6,FALSE)</f>
        <v>0</v>
      </c>
      <c r="F2569" s="1">
        <f>VLOOKUP(A2569,'ADM Details FY17'!$A$3:$G$3515,7,FALSE)</f>
        <v>0</v>
      </c>
      <c r="G2569" s="1">
        <f>VLOOKUP(A2569,'ADM Details FY17'!$A$3:$H$3515,8,FALSE)</f>
        <v>0</v>
      </c>
      <c r="H2569" s="1">
        <f>VLOOKUP(A2569,'ADM Details FY17'!$A$3:$I$3515,9,FALSE)</f>
        <v>0</v>
      </c>
      <c r="I2569" s="1">
        <f>VLOOKUP(A2569,'ADM Details FY17'!$A$3:$J$3517,10,FALSE)</f>
        <v>0</v>
      </c>
      <c r="J2569" s="1">
        <f>VLOOKUP(A2569,'ADM Details FY17'!$A$3:$K$3515,11,FALSE)</f>
        <v>0</v>
      </c>
      <c r="K2569" s="1">
        <f>VLOOKUP(A2569,'ADM Details FY17'!$A$3:$M$3515,13,FALSE)</f>
        <v>0</v>
      </c>
      <c r="L2569" s="1">
        <f>VLOOKUP(A2569,'ADM Details FY17'!$A$3:$O$3515,15,FALSE)</f>
        <v>0</v>
      </c>
      <c r="M2569" s="1">
        <f>VLOOKUP(A2569,'ADM Details FY17'!$A$3:$P$3515,16,FALSE)</f>
        <v>0</v>
      </c>
      <c r="N2569" s="1">
        <f>VLOOKUP(A2569,'ADM Details FY17'!$A$3:$Q$3515,17,FALSE)</f>
        <v>0</v>
      </c>
      <c r="O2569" s="1">
        <f>VLOOKUP(A2569,'ADM Details FY17'!$A$3:$S$3515,19,FALSE)</f>
        <v>0</v>
      </c>
      <c r="P2569" s="1">
        <f>VLOOKUP(A2569,'ADM Details FY17'!$A$3:$U$3515,21,FALSE)</f>
        <v>0</v>
      </c>
      <c r="Q2569" s="1">
        <f>VLOOKUP(A2569,'ADM Details FY17'!$A$3:$V$3515,22,FALSE)</f>
        <v>0</v>
      </c>
      <c r="R2569" s="1">
        <f>VLOOKUP(A2569,'ADM Details FY17'!$A$3:$W$3515,23,FALSE)</f>
        <v>0</v>
      </c>
      <c r="S2569" s="1">
        <f>VLOOKUP(A2569,'ADM Details FY17'!$A$3:$X$3515,24,FALSE)</f>
        <v>0</v>
      </c>
      <c r="T2569" s="1">
        <f>VLOOKUP(A2569,'ADM Details FY17'!$A$3:$Y$3515,25,FALSE)</f>
        <v>0</v>
      </c>
      <c r="U2569" s="1">
        <f>VLOOKUP(A2569,'ADM Details FY17'!$A$3:$AA$3515,27,FALSE)</f>
        <v>0</v>
      </c>
      <c r="V2569" s="1">
        <f>IFERROR(VLOOKUP(C2569,'eindex _tget pp '!$A$4:$E$615,5,FALSE),0)</f>
        <v>0</v>
      </c>
      <c r="W2569" s="31">
        <f>IFERROR(VLOOKUP(C2569,'eindex _tget pp '!$A$4:$F$615,6,FALSE),0)</f>
        <v>0</v>
      </c>
      <c r="X2569" s="4">
        <f>IFERROR(VLOOKUP(B2569,'eschools 16'!$A$2:$F$25,6,FALSE),1)</f>
        <v>1</v>
      </c>
      <c r="Y2569" s="1">
        <f t="shared" si="200"/>
        <v>0</v>
      </c>
      <c r="Z2569" s="1">
        <f t="shared" si="201"/>
        <v>0</v>
      </c>
      <c r="AA2569" s="31">
        <f>IFERROR(VLOOKUP(C2569,'eindex _tget pp '!$A$4:$G$615,7,FALSE),0)</f>
        <v>0</v>
      </c>
      <c r="AB2569" s="1">
        <f>VLOOKUP(A2569,'ADM Details FY17'!$A$3:$AB$3515,28,FALSE)</f>
        <v>0</v>
      </c>
      <c r="AC2569" s="1">
        <f t="shared" si="202"/>
        <v>0</v>
      </c>
      <c r="AD2569" s="1">
        <f t="shared" si="203"/>
        <v>0</v>
      </c>
      <c r="AE2569" s="1">
        <f t="shared" si="204"/>
        <v>0</v>
      </c>
    </row>
    <row r="2570" spans="1:31" x14ac:dyDescent="0.25">
      <c r="A2570" t="str">
        <f>B2570&amp;"-"&amp;COUNTIF($B$3:B2570,B2570)</f>
        <v>634-26</v>
      </c>
      <c r="B2570">
        <v>634</v>
      </c>
      <c r="C2570" s="18">
        <f>VLOOKUP(A2570,'ADM Details FY17'!$A$3:$D$3515,4,FALSE)</f>
        <v>0</v>
      </c>
      <c r="D2570" s="1">
        <f>VLOOKUP(A2570,'ADM Details FY17'!$A$3:$E$3515,5,FALSE)</f>
        <v>0</v>
      </c>
      <c r="E2570" s="1">
        <f>VLOOKUP(A2570,'ADM Details FY17'!$A$3:$F$3515,6,FALSE)</f>
        <v>0</v>
      </c>
      <c r="F2570" s="1">
        <f>VLOOKUP(A2570,'ADM Details FY17'!$A$3:$G$3515,7,FALSE)</f>
        <v>0</v>
      </c>
      <c r="G2570" s="1">
        <f>VLOOKUP(A2570,'ADM Details FY17'!$A$3:$H$3515,8,FALSE)</f>
        <v>0</v>
      </c>
      <c r="H2570" s="1">
        <f>VLOOKUP(A2570,'ADM Details FY17'!$A$3:$I$3515,9,FALSE)</f>
        <v>0</v>
      </c>
      <c r="I2570" s="1">
        <f>VLOOKUP(A2570,'ADM Details FY17'!$A$3:$J$3517,10,FALSE)</f>
        <v>0</v>
      </c>
      <c r="J2570" s="1">
        <f>VLOOKUP(A2570,'ADM Details FY17'!$A$3:$K$3515,11,FALSE)</f>
        <v>0</v>
      </c>
      <c r="K2570" s="1">
        <f>VLOOKUP(A2570,'ADM Details FY17'!$A$3:$M$3515,13,FALSE)</f>
        <v>0</v>
      </c>
      <c r="L2570" s="1">
        <f>VLOOKUP(A2570,'ADM Details FY17'!$A$3:$O$3515,15,FALSE)</f>
        <v>0</v>
      </c>
      <c r="M2570" s="1">
        <f>VLOOKUP(A2570,'ADM Details FY17'!$A$3:$P$3515,16,FALSE)</f>
        <v>0</v>
      </c>
      <c r="N2570" s="1">
        <f>VLOOKUP(A2570,'ADM Details FY17'!$A$3:$Q$3515,17,FALSE)</f>
        <v>0</v>
      </c>
      <c r="O2570" s="1">
        <f>VLOOKUP(A2570,'ADM Details FY17'!$A$3:$S$3515,19,FALSE)</f>
        <v>0</v>
      </c>
      <c r="P2570" s="1">
        <f>VLOOKUP(A2570,'ADM Details FY17'!$A$3:$U$3515,21,FALSE)</f>
        <v>0</v>
      </c>
      <c r="Q2570" s="1">
        <f>VLOOKUP(A2570,'ADM Details FY17'!$A$3:$V$3515,22,FALSE)</f>
        <v>0</v>
      </c>
      <c r="R2570" s="1">
        <f>VLOOKUP(A2570,'ADM Details FY17'!$A$3:$W$3515,23,FALSE)</f>
        <v>0</v>
      </c>
      <c r="S2570" s="1">
        <f>VLOOKUP(A2570,'ADM Details FY17'!$A$3:$X$3515,24,FALSE)</f>
        <v>0</v>
      </c>
      <c r="T2570" s="1">
        <f>VLOOKUP(A2570,'ADM Details FY17'!$A$3:$Y$3515,25,FALSE)</f>
        <v>0</v>
      </c>
      <c r="U2570" s="1">
        <f>VLOOKUP(A2570,'ADM Details FY17'!$A$3:$AA$3515,27,FALSE)</f>
        <v>0</v>
      </c>
      <c r="V2570" s="1">
        <f>IFERROR(VLOOKUP(C2570,'eindex _tget pp '!$A$4:$E$615,5,FALSE),0)</f>
        <v>0</v>
      </c>
      <c r="W2570" s="31">
        <f>IFERROR(VLOOKUP(C2570,'eindex _tget pp '!$A$4:$F$615,6,FALSE),0)</f>
        <v>0</v>
      </c>
      <c r="X2570" s="4">
        <f>IFERROR(VLOOKUP(B2570,'eschools 16'!$A$2:$F$25,6,FALSE),1)</f>
        <v>1</v>
      </c>
      <c r="Y2570" s="1">
        <f t="shared" si="200"/>
        <v>0</v>
      </c>
      <c r="Z2570" s="1">
        <f t="shared" si="201"/>
        <v>0</v>
      </c>
      <c r="AA2570" s="31">
        <f>IFERROR(VLOOKUP(C2570,'eindex _tget pp '!$A$4:$G$615,7,FALSE),0)</f>
        <v>0</v>
      </c>
      <c r="AB2570" s="1">
        <f>VLOOKUP(A2570,'ADM Details FY17'!$A$3:$AB$3515,28,FALSE)</f>
        <v>0</v>
      </c>
      <c r="AC2570" s="1">
        <f t="shared" si="202"/>
        <v>0</v>
      </c>
      <c r="AD2570" s="1">
        <f t="shared" si="203"/>
        <v>0</v>
      </c>
      <c r="AE2570" s="1">
        <f t="shared" si="204"/>
        <v>0</v>
      </c>
    </row>
    <row r="2571" spans="1:31" x14ac:dyDescent="0.25">
      <c r="A2571" t="str">
        <f>B2571&amp;"-"&amp;COUNTIF($B$3:B2571,B2571)</f>
        <v>640-1</v>
      </c>
      <c r="B2571">
        <v>640</v>
      </c>
      <c r="C2571" s="18">
        <f>VLOOKUP(A2571,'ADM Details FY17'!$A$3:$D$3515,4,FALSE)</f>
        <v>43539</v>
      </c>
      <c r="D2571" s="1">
        <f>VLOOKUP(A2571,'ADM Details FY17'!$A$3:$E$3515,5,FALSE)</f>
        <v>0.39</v>
      </c>
      <c r="E2571" s="1">
        <f>VLOOKUP(A2571,'ADM Details FY17'!$A$3:$F$3515,6,FALSE)</f>
        <v>0</v>
      </c>
      <c r="F2571" s="1">
        <f>VLOOKUP(A2571,'ADM Details FY17'!$A$3:$G$3515,7,FALSE)</f>
        <v>0</v>
      </c>
      <c r="G2571" s="1">
        <f>VLOOKUP(A2571,'ADM Details FY17'!$A$3:$H$3515,8,FALSE)</f>
        <v>0</v>
      </c>
      <c r="H2571" s="1">
        <f>VLOOKUP(A2571,'ADM Details FY17'!$A$3:$I$3515,9,FALSE)</f>
        <v>0</v>
      </c>
      <c r="I2571" s="1">
        <f>VLOOKUP(A2571,'ADM Details FY17'!$A$3:$J$3517,10,FALSE)</f>
        <v>0</v>
      </c>
      <c r="J2571" s="1">
        <f>VLOOKUP(A2571,'ADM Details FY17'!$A$3:$K$3515,11,FALSE)</f>
        <v>0</v>
      </c>
      <c r="K2571" s="1">
        <f>VLOOKUP(A2571,'ADM Details FY17'!$A$3:$M$3515,13,FALSE)</f>
        <v>0</v>
      </c>
      <c r="L2571" s="1">
        <f>VLOOKUP(A2571,'ADM Details FY17'!$A$3:$O$3515,15,FALSE)</f>
        <v>0</v>
      </c>
      <c r="M2571" s="1">
        <f>VLOOKUP(A2571,'ADM Details FY17'!$A$3:$P$3515,16,FALSE)</f>
        <v>0</v>
      </c>
      <c r="N2571" s="1">
        <f>VLOOKUP(A2571,'ADM Details FY17'!$A$3:$Q$3515,17,FALSE)</f>
        <v>0</v>
      </c>
      <c r="O2571" s="1">
        <f>VLOOKUP(A2571,'ADM Details FY17'!$A$3:$S$3515,19,FALSE)</f>
        <v>0</v>
      </c>
      <c r="P2571" s="1">
        <f>VLOOKUP(A2571,'ADM Details FY17'!$A$3:$U$3515,21,FALSE)</f>
        <v>0</v>
      </c>
      <c r="Q2571" s="1">
        <f>VLOOKUP(A2571,'ADM Details FY17'!$A$3:$V$3515,22,FALSE)</f>
        <v>0</v>
      </c>
      <c r="R2571" s="1">
        <f>VLOOKUP(A2571,'ADM Details FY17'!$A$3:$W$3515,23,FALSE)</f>
        <v>0</v>
      </c>
      <c r="S2571" s="1">
        <f>VLOOKUP(A2571,'ADM Details FY17'!$A$3:$X$3515,24,FALSE)</f>
        <v>0</v>
      </c>
      <c r="T2571" s="1">
        <f>VLOOKUP(A2571,'ADM Details FY17'!$A$3:$Y$3515,25,FALSE)</f>
        <v>0</v>
      </c>
      <c r="U2571" s="1">
        <f>VLOOKUP(A2571,'ADM Details FY17'!$A$3:$AA$3515,27,FALSE)</f>
        <v>0</v>
      </c>
      <c r="V2571" s="1">
        <f>IFERROR(VLOOKUP(C2571,'eindex _tget pp '!$A$4:$E$615,5,FALSE),0)</f>
        <v>1073.9412431158169</v>
      </c>
      <c r="W2571" s="31">
        <f>IFERROR(VLOOKUP(C2571,'eindex _tget pp '!$A$4:$F$615,6,FALSE),0)</f>
        <v>2.3002313328000001</v>
      </c>
      <c r="X2571" s="4">
        <f>IFERROR(VLOOKUP(B2571,'eschools 16'!$A$2:$F$25,6,FALSE),1)</f>
        <v>1</v>
      </c>
      <c r="Y2571" s="1">
        <f t="shared" si="200"/>
        <v>104.71</v>
      </c>
      <c r="Z2571" s="1">
        <f t="shared" si="201"/>
        <v>0</v>
      </c>
      <c r="AA2571" s="31">
        <f>IFERROR(VLOOKUP(C2571,'eindex _tget pp '!$A$4:$G$615,7,FALSE),0)</f>
        <v>0.71188027600000003</v>
      </c>
      <c r="AB2571" s="1">
        <f>VLOOKUP(A2571,'ADM Details FY17'!$A$3:$AB$3515,28,FALSE)</f>
        <v>0</v>
      </c>
      <c r="AC2571" s="1">
        <f t="shared" si="202"/>
        <v>0</v>
      </c>
      <c r="AD2571" s="1">
        <f t="shared" si="203"/>
        <v>0.39</v>
      </c>
      <c r="AE2571" s="1">
        <f t="shared" si="204"/>
        <v>58.5</v>
      </c>
    </row>
    <row r="2572" spans="1:31" x14ac:dyDescent="0.25">
      <c r="A2572" t="str">
        <f>B2572&amp;"-"&amp;COUNTIF($B$3:B2572,B2572)</f>
        <v>640-2</v>
      </c>
      <c r="B2572">
        <v>640</v>
      </c>
      <c r="C2572" s="18">
        <f>VLOOKUP(A2572,'ADM Details FY17'!$A$3:$D$3515,4,FALSE)</f>
        <v>50534</v>
      </c>
      <c r="D2572" s="1">
        <f>VLOOKUP(A2572,'ADM Details FY17'!$A$3:$E$3515,5,FALSE)</f>
        <v>0.46</v>
      </c>
      <c r="E2572" s="1">
        <f>VLOOKUP(A2572,'ADM Details FY17'!$A$3:$F$3515,6,FALSE)</f>
        <v>0</v>
      </c>
      <c r="F2572" s="1">
        <f>VLOOKUP(A2572,'ADM Details FY17'!$A$3:$G$3515,7,FALSE)</f>
        <v>0</v>
      </c>
      <c r="G2572" s="1">
        <f>VLOOKUP(A2572,'ADM Details FY17'!$A$3:$H$3515,8,FALSE)</f>
        <v>0</v>
      </c>
      <c r="H2572" s="1">
        <f>VLOOKUP(A2572,'ADM Details FY17'!$A$3:$I$3515,9,FALSE)</f>
        <v>0</v>
      </c>
      <c r="I2572" s="1">
        <f>VLOOKUP(A2572,'ADM Details FY17'!$A$3:$J$3517,10,FALSE)</f>
        <v>0</v>
      </c>
      <c r="J2572" s="1">
        <f>VLOOKUP(A2572,'ADM Details FY17'!$A$3:$K$3515,11,FALSE)</f>
        <v>0</v>
      </c>
      <c r="K2572" s="1">
        <f>VLOOKUP(A2572,'ADM Details FY17'!$A$3:$M$3515,13,FALSE)</f>
        <v>0</v>
      </c>
      <c r="L2572" s="1">
        <f>VLOOKUP(A2572,'ADM Details FY17'!$A$3:$O$3515,15,FALSE)</f>
        <v>0</v>
      </c>
      <c r="M2572" s="1">
        <f>VLOOKUP(A2572,'ADM Details FY17'!$A$3:$P$3515,16,FALSE)</f>
        <v>0</v>
      </c>
      <c r="N2572" s="1">
        <f>VLOOKUP(A2572,'ADM Details FY17'!$A$3:$Q$3515,17,FALSE)</f>
        <v>0</v>
      </c>
      <c r="O2572" s="1">
        <f>VLOOKUP(A2572,'ADM Details FY17'!$A$3:$S$3515,19,FALSE)</f>
        <v>0</v>
      </c>
      <c r="P2572" s="1">
        <f>VLOOKUP(A2572,'ADM Details FY17'!$A$3:$U$3515,21,FALSE)</f>
        <v>0</v>
      </c>
      <c r="Q2572" s="1">
        <f>VLOOKUP(A2572,'ADM Details FY17'!$A$3:$V$3515,22,FALSE)</f>
        <v>0</v>
      </c>
      <c r="R2572" s="1">
        <f>VLOOKUP(A2572,'ADM Details FY17'!$A$3:$W$3515,23,FALSE)</f>
        <v>0</v>
      </c>
      <c r="S2572" s="1">
        <f>VLOOKUP(A2572,'ADM Details FY17'!$A$3:$X$3515,24,FALSE)</f>
        <v>0</v>
      </c>
      <c r="T2572" s="1">
        <f>VLOOKUP(A2572,'ADM Details FY17'!$A$3:$Y$3515,25,FALSE)</f>
        <v>0</v>
      </c>
      <c r="U2572" s="1">
        <f>VLOOKUP(A2572,'ADM Details FY17'!$A$3:$AA$3515,27,FALSE)</f>
        <v>0</v>
      </c>
      <c r="V2572" s="1">
        <f>IFERROR(VLOOKUP(C2572,'eindex _tget pp '!$A$4:$E$615,5,FALSE),0)</f>
        <v>235.38846436903998</v>
      </c>
      <c r="W2572" s="31">
        <f>IFERROR(VLOOKUP(C2572,'eindex _tget pp '!$A$4:$F$615,6,FALSE),0)</f>
        <v>0.49891176809999999</v>
      </c>
      <c r="X2572" s="4">
        <f>IFERROR(VLOOKUP(B2572,'eschools 16'!$A$2:$F$25,6,FALSE),1)</f>
        <v>1</v>
      </c>
      <c r="Y2572" s="1">
        <f t="shared" si="200"/>
        <v>27.07</v>
      </c>
      <c r="Z2572" s="1">
        <f t="shared" si="201"/>
        <v>0</v>
      </c>
      <c r="AA2572" s="31">
        <f>IFERROR(VLOOKUP(C2572,'eindex _tget pp '!$A$4:$G$615,7,FALSE),0)</f>
        <v>0.44557930499999998</v>
      </c>
      <c r="AB2572" s="1">
        <f>VLOOKUP(A2572,'ADM Details FY17'!$A$3:$AB$3515,28,FALSE)</f>
        <v>0</v>
      </c>
      <c r="AC2572" s="1">
        <f t="shared" si="202"/>
        <v>0</v>
      </c>
      <c r="AD2572" s="1">
        <f t="shared" si="203"/>
        <v>0.46</v>
      </c>
      <c r="AE2572" s="1">
        <f t="shared" si="204"/>
        <v>69</v>
      </c>
    </row>
    <row r="2573" spans="1:31" x14ac:dyDescent="0.25">
      <c r="A2573" t="str">
        <f>B2573&amp;"-"&amp;COUNTIF($B$3:B2573,B2573)</f>
        <v>640-3</v>
      </c>
      <c r="B2573">
        <v>640</v>
      </c>
      <c r="C2573" s="18">
        <f>VLOOKUP(A2573,'ADM Details FY17'!$A$3:$D$3515,4,FALSE)</f>
        <v>50559</v>
      </c>
      <c r="D2573" s="1">
        <f>VLOOKUP(A2573,'ADM Details FY17'!$A$3:$E$3515,5,FALSE)</f>
        <v>1</v>
      </c>
      <c r="E2573" s="1">
        <f>VLOOKUP(A2573,'ADM Details FY17'!$A$3:$F$3515,6,FALSE)</f>
        <v>0</v>
      </c>
      <c r="F2573" s="1">
        <f>VLOOKUP(A2573,'ADM Details FY17'!$A$3:$G$3515,7,FALSE)</f>
        <v>0</v>
      </c>
      <c r="G2573" s="1">
        <f>VLOOKUP(A2573,'ADM Details FY17'!$A$3:$H$3515,8,FALSE)</f>
        <v>0</v>
      </c>
      <c r="H2573" s="1">
        <f>VLOOKUP(A2573,'ADM Details FY17'!$A$3:$I$3515,9,FALSE)</f>
        <v>0</v>
      </c>
      <c r="I2573" s="1">
        <f>VLOOKUP(A2573,'ADM Details FY17'!$A$3:$J$3517,10,FALSE)</f>
        <v>0</v>
      </c>
      <c r="J2573" s="1">
        <f>VLOOKUP(A2573,'ADM Details FY17'!$A$3:$K$3515,11,FALSE)</f>
        <v>0</v>
      </c>
      <c r="K2573" s="1">
        <f>VLOOKUP(A2573,'ADM Details FY17'!$A$3:$M$3515,13,FALSE)</f>
        <v>0</v>
      </c>
      <c r="L2573" s="1">
        <f>VLOOKUP(A2573,'ADM Details FY17'!$A$3:$O$3515,15,FALSE)</f>
        <v>0</v>
      </c>
      <c r="M2573" s="1">
        <f>VLOOKUP(A2573,'ADM Details FY17'!$A$3:$P$3515,16,FALSE)</f>
        <v>0</v>
      </c>
      <c r="N2573" s="1">
        <f>VLOOKUP(A2573,'ADM Details FY17'!$A$3:$Q$3515,17,FALSE)</f>
        <v>0</v>
      </c>
      <c r="O2573" s="1">
        <f>VLOOKUP(A2573,'ADM Details FY17'!$A$3:$S$3515,19,FALSE)</f>
        <v>0</v>
      </c>
      <c r="P2573" s="1">
        <f>VLOOKUP(A2573,'ADM Details FY17'!$A$3:$U$3515,21,FALSE)</f>
        <v>0</v>
      </c>
      <c r="Q2573" s="1">
        <f>VLOOKUP(A2573,'ADM Details FY17'!$A$3:$V$3515,22,FALSE)</f>
        <v>0</v>
      </c>
      <c r="R2573" s="1">
        <f>VLOOKUP(A2573,'ADM Details FY17'!$A$3:$W$3515,23,FALSE)</f>
        <v>0</v>
      </c>
      <c r="S2573" s="1">
        <f>VLOOKUP(A2573,'ADM Details FY17'!$A$3:$X$3515,24,FALSE)</f>
        <v>0</v>
      </c>
      <c r="T2573" s="1">
        <f>VLOOKUP(A2573,'ADM Details FY17'!$A$3:$Y$3515,25,FALSE)</f>
        <v>0</v>
      </c>
      <c r="U2573" s="1">
        <f>VLOOKUP(A2573,'ADM Details FY17'!$A$3:$AA$3515,27,FALSE)</f>
        <v>0</v>
      </c>
      <c r="V2573" s="1">
        <f>IFERROR(VLOOKUP(C2573,'eindex _tget pp '!$A$4:$E$615,5,FALSE),0)</f>
        <v>268.92982617398945</v>
      </c>
      <c r="W2573" s="31">
        <f>IFERROR(VLOOKUP(C2573,'eindex _tget pp '!$A$4:$F$615,6,FALSE),0)</f>
        <v>0.35814152970000002</v>
      </c>
      <c r="X2573" s="4">
        <f>IFERROR(VLOOKUP(B2573,'eschools 16'!$A$2:$F$25,6,FALSE),1)</f>
        <v>1</v>
      </c>
      <c r="Y2573" s="1">
        <f t="shared" si="200"/>
        <v>67.23</v>
      </c>
      <c r="Z2573" s="1">
        <f t="shared" si="201"/>
        <v>0</v>
      </c>
      <c r="AA2573" s="31">
        <f>IFERROR(VLOOKUP(C2573,'eindex _tget pp '!$A$4:$G$615,7,FALSE),0)</f>
        <v>0.47038337200000002</v>
      </c>
      <c r="AB2573" s="1">
        <f>VLOOKUP(A2573,'ADM Details FY17'!$A$3:$AB$3515,28,FALSE)</f>
        <v>0</v>
      </c>
      <c r="AC2573" s="1">
        <f t="shared" si="202"/>
        <v>0</v>
      </c>
      <c r="AD2573" s="1">
        <f t="shared" si="203"/>
        <v>1</v>
      </c>
      <c r="AE2573" s="1">
        <f t="shared" si="204"/>
        <v>150</v>
      </c>
    </row>
    <row r="2574" spans="1:31" x14ac:dyDescent="0.25">
      <c r="A2574" t="str">
        <f>B2574&amp;"-"&amp;COUNTIF($B$3:B2574,B2574)</f>
        <v>640-4</v>
      </c>
      <c r="B2574">
        <v>640</v>
      </c>
      <c r="C2574" s="18">
        <f>VLOOKUP(A2574,'ADM Details FY17'!$A$3:$D$3515,4,FALSE)</f>
        <v>44552</v>
      </c>
      <c r="D2574" s="1">
        <f>VLOOKUP(A2574,'ADM Details FY17'!$A$3:$E$3515,5,FALSE)</f>
        <v>1.89</v>
      </c>
      <c r="E2574" s="1">
        <f>VLOOKUP(A2574,'ADM Details FY17'!$A$3:$F$3515,6,FALSE)</f>
        <v>0</v>
      </c>
      <c r="F2574" s="1">
        <f>VLOOKUP(A2574,'ADM Details FY17'!$A$3:$G$3515,7,FALSE)</f>
        <v>0</v>
      </c>
      <c r="G2574" s="1">
        <f>VLOOKUP(A2574,'ADM Details FY17'!$A$3:$H$3515,8,FALSE)</f>
        <v>0</v>
      </c>
      <c r="H2574" s="1">
        <f>VLOOKUP(A2574,'ADM Details FY17'!$A$3:$I$3515,9,FALSE)</f>
        <v>0</v>
      </c>
      <c r="I2574" s="1">
        <f>VLOOKUP(A2574,'ADM Details FY17'!$A$3:$J$3517,10,FALSE)</f>
        <v>0</v>
      </c>
      <c r="J2574" s="1">
        <f>VLOOKUP(A2574,'ADM Details FY17'!$A$3:$K$3515,11,FALSE)</f>
        <v>0</v>
      </c>
      <c r="K2574" s="1">
        <f>VLOOKUP(A2574,'ADM Details FY17'!$A$3:$M$3515,13,FALSE)</f>
        <v>1</v>
      </c>
      <c r="L2574" s="1">
        <f>VLOOKUP(A2574,'ADM Details FY17'!$A$3:$O$3515,15,FALSE)</f>
        <v>0</v>
      </c>
      <c r="M2574" s="1">
        <f>VLOOKUP(A2574,'ADM Details FY17'!$A$3:$P$3515,16,FALSE)</f>
        <v>0</v>
      </c>
      <c r="N2574" s="1">
        <f>VLOOKUP(A2574,'ADM Details FY17'!$A$3:$Q$3515,17,FALSE)</f>
        <v>0</v>
      </c>
      <c r="O2574" s="1">
        <f>VLOOKUP(A2574,'ADM Details FY17'!$A$3:$S$3515,19,FALSE)</f>
        <v>0</v>
      </c>
      <c r="P2574" s="1">
        <f>VLOOKUP(A2574,'ADM Details FY17'!$A$3:$U$3515,21,FALSE)</f>
        <v>0</v>
      </c>
      <c r="Q2574" s="1">
        <f>VLOOKUP(A2574,'ADM Details FY17'!$A$3:$V$3515,22,FALSE)</f>
        <v>0</v>
      </c>
      <c r="R2574" s="1">
        <f>VLOOKUP(A2574,'ADM Details FY17'!$A$3:$W$3515,23,FALSE)</f>
        <v>0</v>
      </c>
      <c r="S2574" s="1">
        <f>VLOOKUP(A2574,'ADM Details FY17'!$A$3:$X$3515,24,FALSE)</f>
        <v>0</v>
      </c>
      <c r="T2574" s="1">
        <f>VLOOKUP(A2574,'ADM Details FY17'!$A$3:$Y$3515,25,FALSE)</f>
        <v>0</v>
      </c>
      <c r="U2574" s="1">
        <f>VLOOKUP(A2574,'ADM Details FY17'!$A$3:$AA$3515,27,FALSE)</f>
        <v>0</v>
      </c>
      <c r="V2574" s="1">
        <f>IFERROR(VLOOKUP(C2574,'eindex _tget pp '!$A$4:$E$615,5,FALSE),0)</f>
        <v>261.33180454745548</v>
      </c>
      <c r="W2574" s="31">
        <f>IFERROR(VLOOKUP(C2574,'eindex _tget pp '!$A$4:$F$615,6,FALSE),0)</f>
        <v>0.42697649539999999</v>
      </c>
      <c r="X2574" s="4">
        <f>IFERROR(VLOOKUP(B2574,'eschools 16'!$A$2:$F$25,6,FALSE),1)</f>
        <v>1</v>
      </c>
      <c r="Y2574" s="1">
        <f t="shared" si="200"/>
        <v>123.48</v>
      </c>
      <c r="Z2574" s="1">
        <f t="shared" si="201"/>
        <v>116.14</v>
      </c>
      <c r="AA2574" s="31">
        <f>IFERROR(VLOOKUP(C2574,'eindex _tget pp '!$A$4:$G$615,7,FALSE),0)</f>
        <v>0.44980709899999999</v>
      </c>
      <c r="AB2574" s="1">
        <f>VLOOKUP(A2574,'ADM Details FY17'!$A$3:$AB$3515,28,FALSE)</f>
        <v>0</v>
      </c>
      <c r="AC2574" s="1">
        <f t="shared" si="202"/>
        <v>0</v>
      </c>
      <c r="AD2574" s="1">
        <f t="shared" si="203"/>
        <v>1.89</v>
      </c>
      <c r="AE2574" s="1">
        <f t="shared" si="204"/>
        <v>283.5</v>
      </c>
    </row>
    <row r="2575" spans="1:31" x14ac:dyDescent="0.25">
      <c r="A2575" t="str">
        <f>B2575&amp;"-"&amp;COUNTIF($B$3:B2575,B2575)</f>
        <v>640-5</v>
      </c>
      <c r="B2575">
        <v>640</v>
      </c>
      <c r="C2575" s="18">
        <f>VLOOKUP(A2575,'ADM Details FY17'!$A$3:$D$3515,4,FALSE)</f>
        <v>50567</v>
      </c>
      <c r="D2575" s="1">
        <f>VLOOKUP(A2575,'ADM Details FY17'!$A$3:$E$3515,5,FALSE)</f>
        <v>1.72</v>
      </c>
      <c r="E2575" s="1">
        <f>VLOOKUP(A2575,'ADM Details FY17'!$A$3:$F$3515,6,FALSE)</f>
        <v>0</v>
      </c>
      <c r="F2575" s="1">
        <f>VLOOKUP(A2575,'ADM Details FY17'!$A$3:$G$3515,7,FALSE)</f>
        <v>0</v>
      </c>
      <c r="G2575" s="1">
        <f>VLOOKUP(A2575,'ADM Details FY17'!$A$3:$H$3515,8,FALSE)</f>
        <v>0</v>
      </c>
      <c r="H2575" s="1">
        <f>VLOOKUP(A2575,'ADM Details FY17'!$A$3:$I$3515,9,FALSE)</f>
        <v>0</v>
      </c>
      <c r="I2575" s="1">
        <f>VLOOKUP(A2575,'ADM Details FY17'!$A$3:$J$3517,10,FALSE)</f>
        <v>0</v>
      </c>
      <c r="J2575" s="1">
        <f>VLOOKUP(A2575,'ADM Details FY17'!$A$3:$K$3515,11,FALSE)</f>
        <v>0</v>
      </c>
      <c r="K2575" s="1">
        <f>VLOOKUP(A2575,'ADM Details FY17'!$A$3:$M$3515,13,FALSE)</f>
        <v>1.72</v>
      </c>
      <c r="L2575" s="1">
        <f>VLOOKUP(A2575,'ADM Details FY17'!$A$3:$O$3515,15,FALSE)</f>
        <v>0</v>
      </c>
      <c r="M2575" s="1">
        <f>VLOOKUP(A2575,'ADM Details FY17'!$A$3:$P$3515,16,FALSE)</f>
        <v>0</v>
      </c>
      <c r="N2575" s="1">
        <f>VLOOKUP(A2575,'ADM Details FY17'!$A$3:$Q$3515,17,FALSE)</f>
        <v>0</v>
      </c>
      <c r="O2575" s="1">
        <f>VLOOKUP(A2575,'ADM Details FY17'!$A$3:$S$3515,19,FALSE)</f>
        <v>0</v>
      </c>
      <c r="P2575" s="1">
        <f>VLOOKUP(A2575,'ADM Details FY17'!$A$3:$U$3515,21,FALSE)</f>
        <v>0</v>
      </c>
      <c r="Q2575" s="1">
        <f>VLOOKUP(A2575,'ADM Details FY17'!$A$3:$V$3515,22,FALSE)</f>
        <v>0</v>
      </c>
      <c r="R2575" s="1">
        <f>VLOOKUP(A2575,'ADM Details FY17'!$A$3:$W$3515,23,FALSE)</f>
        <v>0</v>
      </c>
      <c r="S2575" s="1">
        <f>VLOOKUP(A2575,'ADM Details FY17'!$A$3:$X$3515,24,FALSE)</f>
        <v>0</v>
      </c>
      <c r="T2575" s="1">
        <f>VLOOKUP(A2575,'ADM Details FY17'!$A$3:$Y$3515,25,FALSE)</f>
        <v>0</v>
      </c>
      <c r="U2575" s="1">
        <f>VLOOKUP(A2575,'ADM Details FY17'!$A$3:$AA$3515,27,FALSE)</f>
        <v>0</v>
      </c>
      <c r="V2575" s="1">
        <f>IFERROR(VLOOKUP(C2575,'eindex _tget pp '!$A$4:$E$615,5,FALSE),0)</f>
        <v>479.47194482025134</v>
      </c>
      <c r="W2575" s="31">
        <f>IFERROR(VLOOKUP(C2575,'eindex _tget pp '!$A$4:$F$615,6,FALSE),0)</f>
        <v>0.45921250959999999</v>
      </c>
      <c r="X2575" s="4">
        <f>IFERROR(VLOOKUP(B2575,'eschools 16'!$A$2:$F$25,6,FALSE),1)</f>
        <v>1</v>
      </c>
      <c r="Y2575" s="1">
        <f t="shared" si="200"/>
        <v>206.17</v>
      </c>
      <c r="Z2575" s="1">
        <f t="shared" si="201"/>
        <v>214.84</v>
      </c>
      <c r="AA2575" s="31">
        <f>IFERROR(VLOOKUP(C2575,'eindex _tget pp '!$A$4:$G$615,7,FALSE),0)</f>
        <v>0.50597402999999996</v>
      </c>
      <c r="AB2575" s="1">
        <f>VLOOKUP(A2575,'ADM Details FY17'!$A$3:$AB$3515,28,FALSE)</f>
        <v>0</v>
      </c>
      <c r="AC2575" s="1">
        <f t="shared" si="202"/>
        <v>0</v>
      </c>
      <c r="AD2575" s="1">
        <f t="shared" si="203"/>
        <v>1.72</v>
      </c>
      <c r="AE2575" s="1">
        <f t="shared" si="204"/>
        <v>258</v>
      </c>
    </row>
    <row r="2576" spans="1:31" x14ac:dyDescent="0.25">
      <c r="A2576" t="str">
        <f>B2576&amp;"-"&amp;COUNTIF($B$3:B2576,B2576)</f>
        <v>640-6</v>
      </c>
      <c r="B2576">
        <v>640</v>
      </c>
      <c r="C2576" s="18">
        <f>VLOOKUP(A2576,'ADM Details FY17'!$A$3:$D$3515,4,FALSE)</f>
        <v>44610</v>
      </c>
      <c r="D2576" s="1">
        <f>VLOOKUP(A2576,'ADM Details FY17'!$A$3:$E$3515,5,FALSE)</f>
        <v>3.93</v>
      </c>
      <c r="E2576" s="1">
        <f>VLOOKUP(A2576,'ADM Details FY17'!$A$3:$F$3515,6,FALSE)</f>
        <v>0</v>
      </c>
      <c r="F2576" s="1">
        <f>VLOOKUP(A2576,'ADM Details FY17'!$A$3:$G$3515,7,FALSE)</f>
        <v>0.8</v>
      </c>
      <c r="G2576" s="1">
        <f>VLOOKUP(A2576,'ADM Details FY17'!$A$3:$H$3515,8,FALSE)</f>
        <v>0</v>
      </c>
      <c r="H2576" s="1">
        <f>VLOOKUP(A2576,'ADM Details FY17'!$A$3:$I$3515,9,FALSE)</f>
        <v>0</v>
      </c>
      <c r="I2576" s="1">
        <f>VLOOKUP(A2576,'ADM Details FY17'!$A$3:$J$3517,10,FALSE)</f>
        <v>0</v>
      </c>
      <c r="J2576" s="1">
        <f>VLOOKUP(A2576,'ADM Details FY17'!$A$3:$K$3515,11,FALSE)</f>
        <v>0</v>
      </c>
      <c r="K2576" s="1">
        <f>VLOOKUP(A2576,'ADM Details FY17'!$A$3:$M$3515,13,FALSE)</f>
        <v>1.8</v>
      </c>
      <c r="L2576" s="1">
        <f>VLOOKUP(A2576,'ADM Details FY17'!$A$3:$O$3515,15,FALSE)</f>
        <v>0</v>
      </c>
      <c r="M2576" s="1">
        <f>VLOOKUP(A2576,'ADM Details FY17'!$A$3:$P$3515,16,FALSE)</f>
        <v>0</v>
      </c>
      <c r="N2576" s="1">
        <f>VLOOKUP(A2576,'ADM Details FY17'!$A$3:$Q$3515,17,FALSE)</f>
        <v>0</v>
      </c>
      <c r="O2576" s="1">
        <f>VLOOKUP(A2576,'ADM Details FY17'!$A$3:$S$3515,19,FALSE)</f>
        <v>0</v>
      </c>
      <c r="P2576" s="1">
        <f>VLOOKUP(A2576,'ADM Details FY17'!$A$3:$U$3515,21,FALSE)</f>
        <v>0</v>
      </c>
      <c r="Q2576" s="1">
        <f>VLOOKUP(A2576,'ADM Details FY17'!$A$3:$V$3515,22,FALSE)</f>
        <v>0</v>
      </c>
      <c r="R2576" s="1">
        <f>VLOOKUP(A2576,'ADM Details FY17'!$A$3:$W$3515,23,FALSE)</f>
        <v>0</v>
      </c>
      <c r="S2576" s="1">
        <f>VLOOKUP(A2576,'ADM Details FY17'!$A$3:$X$3515,24,FALSE)</f>
        <v>0</v>
      </c>
      <c r="T2576" s="1">
        <f>VLOOKUP(A2576,'ADM Details FY17'!$A$3:$Y$3515,25,FALSE)</f>
        <v>0</v>
      </c>
      <c r="U2576" s="1">
        <f>VLOOKUP(A2576,'ADM Details FY17'!$A$3:$AA$3515,27,FALSE)</f>
        <v>0</v>
      </c>
      <c r="V2576" s="1">
        <f>IFERROR(VLOOKUP(C2576,'eindex _tget pp '!$A$4:$E$615,5,FALSE),0)</f>
        <v>351.07929447656159</v>
      </c>
      <c r="W2576" s="31">
        <f>IFERROR(VLOOKUP(C2576,'eindex _tget pp '!$A$4:$F$615,6,FALSE),0)</f>
        <v>1.2533849424000001</v>
      </c>
      <c r="X2576" s="4">
        <f>IFERROR(VLOOKUP(B2576,'eschools 16'!$A$2:$F$25,6,FALSE),1)</f>
        <v>1</v>
      </c>
      <c r="Y2576" s="1">
        <f t="shared" si="200"/>
        <v>344.94</v>
      </c>
      <c r="Z2576" s="1">
        <f t="shared" si="201"/>
        <v>613.66</v>
      </c>
      <c r="AA2576" s="31">
        <f>IFERROR(VLOOKUP(C2576,'eindex _tget pp '!$A$4:$G$615,7,FALSE),0)</f>
        <v>0.47183749600000002</v>
      </c>
      <c r="AB2576" s="1">
        <f>VLOOKUP(A2576,'ADM Details FY17'!$A$3:$AB$3515,28,FALSE)</f>
        <v>0</v>
      </c>
      <c r="AC2576" s="1">
        <f t="shared" si="202"/>
        <v>0</v>
      </c>
      <c r="AD2576" s="1">
        <f t="shared" si="203"/>
        <v>3.93</v>
      </c>
      <c r="AE2576" s="1">
        <f t="shared" si="204"/>
        <v>589.5</v>
      </c>
    </row>
    <row r="2577" spans="1:31" x14ac:dyDescent="0.25">
      <c r="A2577" t="str">
        <f>B2577&amp;"-"&amp;COUNTIF($B$3:B2577,B2577)</f>
        <v>640-7</v>
      </c>
      <c r="B2577">
        <v>640</v>
      </c>
      <c r="C2577" s="18">
        <f>VLOOKUP(A2577,'ADM Details FY17'!$A$3:$D$3515,4,FALSE)</f>
        <v>45591</v>
      </c>
      <c r="D2577" s="1">
        <f>VLOOKUP(A2577,'ADM Details FY17'!$A$3:$E$3515,5,FALSE)</f>
        <v>17.559999999999999</v>
      </c>
      <c r="E2577" s="1">
        <f>VLOOKUP(A2577,'ADM Details FY17'!$A$3:$F$3515,6,FALSE)</f>
        <v>0</v>
      </c>
      <c r="F2577" s="1">
        <f>VLOOKUP(A2577,'ADM Details FY17'!$A$3:$G$3515,7,FALSE)</f>
        <v>4.87</v>
      </c>
      <c r="G2577" s="1">
        <f>VLOOKUP(A2577,'ADM Details FY17'!$A$3:$H$3515,8,FALSE)</f>
        <v>0</v>
      </c>
      <c r="H2577" s="1">
        <f>VLOOKUP(A2577,'ADM Details FY17'!$A$3:$I$3515,9,FALSE)</f>
        <v>0</v>
      </c>
      <c r="I2577" s="1">
        <f>VLOOKUP(A2577,'ADM Details FY17'!$A$3:$J$3517,10,FALSE)</f>
        <v>0</v>
      </c>
      <c r="J2577" s="1">
        <f>VLOOKUP(A2577,'ADM Details FY17'!$A$3:$K$3515,11,FALSE)</f>
        <v>0</v>
      </c>
      <c r="K2577" s="1">
        <f>VLOOKUP(A2577,'ADM Details FY17'!$A$3:$M$3515,13,FALSE)</f>
        <v>6.54</v>
      </c>
      <c r="L2577" s="1">
        <f>VLOOKUP(A2577,'ADM Details FY17'!$A$3:$O$3515,15,FALSE)</f>
        <v>0</v>
      </c>
      <c r="M2577" s="1">
        <f>VLOOKUP(A2577,'ADM Details FY17'!$A$3:$P$3515,16,FALSE)</f>
        <v>0</v>
      </c>
      <c r="N2577" s="1">
        <f>VLOOKUP(A2577,'ADM Details FY17'!$A$3:$Q$3515,17,FALSE)</f>
        <v>0</v>
      </c>
      <c r="O2577" s="1">
        <f>VLOOKUP(A2577,'ADM Details FY17'!$A$3:$S$3515,19,FALSE)</f>
        <v>0</v>
      </c>
      <c r="P2577" s="1">
        <f>VLOOKUP(A2577,'ADM Details FY17'!$A$3:$U$3515,21,FALSE)</f>
        <v>0</v>
      </c>
      <c r="Q2577" s="1">
        <f>VLOOKUP(A2577,'ADM Details FY17'!$A$3:$V$3515,22,FALSE)</f>
        <v>0</v>
      </c>
      <c r="R2577" s="1">
        <f>VLOOKUP(A2577,'ADM Details FY17'!$A$3:$W$3515,23,FALSE)</f>
        <v>0</v>
      </c>
      <c r="S2577" s="1">
        <f>VLOOKUP(A2577,'ADM Details FY17'!$A$3:$X$3515,24,FALSE)</f>
        <v>0</v>
      </c>
      <c r="T2577" s="1">
        <f>VLOOKUP(A2577,'ADM Details FY17'!$A$3:$Y$3515,25,FALSE)</f>
        <v>0</v>
      </c>
      <c r="U2577" s="1">
        <f>VLOOKUP(A2577,'ADM Details FY17'!$A$3:$AA$3515,27,FALSE)</f>
        <v>0</v>
      </c>
      <c r="V2577" s="1">
        <f>IFERROR(VLOOKUP(C2577,'eindex _tget pp '!$A$4:$E$615,5,FALSE),0)</f>
        <v>761.11435785384799</v>
      </c>
      <c r="W2577" s="31">
        <f>IFERROR(VLOOKUP(C2577,'eindex _tget pp '!$A$4:$F$615,6,FALSE),0)</f>
        <v>1.0461611466</v>
      </c>
      <c r="X2577" s="4">
        <f>IFERROR(VLOOKUP(B2577,'eschools 16'!$A$2:$F$25,6,FALSE),1)</f>
        <v>1</v>
      </c>
      <c r="Y2577" s="1">
        <f t="shared" si="200"/>
        <v>3341.29</v>
      </c>
      <c r="Z2577" s="1">
        <f t="shared" si="201"/>
        <v>1861</v>
      </c>
      <c r="AA2577" s="31">
        <f>IFERROR(VLOOKUP(C2577,'eindex _tget pp '!$A$4:$G$615,7,FALSE),0)</f>
        <v>0.67912709999999998</v>
      </c>
      <c r="AB2577" s="1">
        <f>VLOOKUP(A2577,'ADM Details FY17'!$A$3:$AB$3515,28,FALSE)</f>
        <v>0</v>
      </c>
      <c r="AC2577" s="1">
        <f t="shared" si="202"/>
        <v>0</v>
      </c>
      <c r="AD2577" s="1">
        <f t="shared" si="203"/>
        <v>17.559999999999999</v>
      </c>
      <c r="AE2577" s="1">
        <f t="shared" si="204"/>
        <v>2634</v>
      </c>
    </row>
    <row r="2578" spans="1:31" x14ac:dyDescent="0.25">
      <c r="A2578" t="str">
        <f>B2578&amp;"-"&amp;COUNTIF($B$3:B2578,B2578)</f>
        <v>640-8</v>
      </c>
      <c r="B2578">
        <v>640</v>
      </c>
      <c r="C2578" s="18">
        <f>VLOOKUP(A2578,'ADM Details FY17'!$A$3:$D$3515,4,FALSE)</f>
        <v>44974</v>
      </c>
      <c r="D2578" s="1">
        <f>VLOOKUP(A2578,'ADM Details FY17'!$A$3:$E$3515,5,FALSE)</f>
        <v>3.56</v>
      </c>
      <c r="E2578" s="1">
        <f>VLOOKUP(A2578,'ADM Details FY17'!$A$3:$F$3515,6,FALSE)</f>
        <v>0</v>
      </c>
      <c r="F2578" s="1">
        <f>VLOOKUP(A2578,'ADM Details FY17'!$A$3:$G$3515,7,FALSE)</f>
        <v>0</v>
      </c>
      <c r="G2578" s="1">
        <f>VLOOKUP(A2578,'ADM Details FY17'!$A$3:$H$3515,8,FALSE)</f>
        <v>0</v>
      </c>
      <c r="H2578" s="1">
        <f>VLOOKUP(A2578,'ADM Details FY17'!$A$3:$I$3515,9,FALSE)</f>
        <v>0</v>
      </c>
      <c r="I2578" s="1">
        <f>VLOOKUP(A2578,'ADM Details FY17'!$A$3:$J$3517,10,FALSE)</f>
        <v>0</v>
      </c>
      <c r="J2578" s="1">
        <f>VLOOKUP(A2578,'ADM Details FY17'!$A$3:$K$3515,11,FALSE)</f>
        <v>0</v>
      </c>
      <c r="K2578" s="1">
        <f>VLOOKUP(A2578,'ADM Details FY17'!$A$3:$M$3515,13,FALSE)</f>
        <v>0.3</v>
      </c>
      <c r="L2578" s="1">
        <f>VLOOKUP(A2578,'ADM Details FY17'!$A$3:$O$3515,15,FALSE)</f>
        <v>0</v>
      </c>
      <c r="M2578" s="1">
        <f>VLOOKUP(A2578,'ADM Details FY17'!$A$3:$P$3515,16,FALSE)</f>
        <v>0</v>
      </c>
      <c r="N2578" s="1">
        <f>VLOOKUP(A2578,'ADM Details FY17'!$A$3:$Q$3515,17,FALSE)</f>
        <v>0</v>
      </c>
      <c r="O2578" s="1">
        <f>VLOOKUP(A2578,'ADM Details FY17'!$A$3:$S$3515,19,FALSE)</f>
        <v>0</v>
      </c>
      <c r="P2578" s="1">
        <f>VLOOKUP(A2578,'ADM Details FY17'!$A$3:$U$3515,21,FALSE)</f>
        <v>0</v>
      </c>
      <c r="Q2578" s="1">
        <f>VLOOKUP(A2578,'ADM Details FY17'!$A$3:$V$3515,22,FALSE)</f>
        <v>0</v>
      </c>
      <c r="R2578" s="1">
        <f>VLOOKUP(A2578,'ADM Details FY17'!$A$3:$W$3515,23,FALSE)</f>
        <v>0</v>
      </c>
      <c r="S2578" s="1">
        <f>VLOOKUP(A2578,'ADM Details FY17'!$A$3:$X$3515,24,FALSE)</f>
        <v>0</v>
      </c>
      <c r="T2578" s="1">
        <f>VLOOKUP(A2578,'ADM Details FY17'!$A$3:$Y$3515,25,FALSE)</f>
        <v>0</v>
      </c>
      <c r="U2578" s="1">
        <f>VLOOKUP(A2578,'ADM Details FY17'!$A$3:$AA$3515,27,FALSE)</f>
        <v>0</v>
      </c>
      <c r="V2578" s="1">
        <f>IFERROR(VLOOKUP(C2578,'eindex _tget pp '!$A$4:$E$615,5,FALSE),0)</f>
        <v>326.58521855642078</v>
      </c>
      <c r="W2578" s="31">
        <f>IFERROR(VLOOKUP(C2578,'eindex _tget pp '!$A$4:$F$615,6,FALSE),0)</f>
        <v>0.20087097000000001</v>
      </c>
      <c r="X2578" s="4">
        <f>IFERROR(VLOOKUP(B2578,'eschools 16'!$A$2:$F$25,6,FALSE),1)</f>
        <v>1</v>
      </c>
      <c r="Y2578" s="1">
        <f t="shared" si="200"/>
        <v>290.66000000000003</v>
      </c>
      <c r="Z2578" s="1">
        <f t="shared" si="201"/>
        <v>16.39</v>
      </c>
      <c r="AA2578" s="31">
        <f>IFERROR(VLOOKUP(C2578,'eindex _tget pp '!$A$4:$G$615,7,FALSE),0)</f>
        <v>0.48188691299999997</v>
      </c>
      <c r="AB2578" s="1">
        <f>VLOOKUP(A2578,'ADM Details FY17'!$A$3:$AB$3515,28,FALSE)</f>
        <v>0</v>
      </c>
      <c r="AC2578" s="1">
        <f t="shared" si="202"/>
        <v>0</v>
      </c>
      <c r="AD2578" s="1">
        <f t="shared" si="203"/>
        <v>3.56</v>
      </c>
      <c r="AE2578" s="1">
        <f t="shared" si="204"/>
        <v>534</v>
      </c>
    </row>
    <row r="2579" spans="1:31" x14ac:dyDescent="0.25">
      <c r="A2579" t="str">
        <f>B2579&amp;"-"&amp;COUNTIF($B$3:B2579,B2579)</f>
        <v>640-9</v>
      </c>
      <c r="B2579">
        <v>640</v>
      </c>
      <c r="C2579" s="18">
        <f>VLOOKUP(A2579,'ADM Details FY17'!$A$3:$D$3515,4,FALSE)</f>
        <v>45120</v>
      </c>
      <c r="D2579" s="1">
        <f>VLOOKUP(A2579,'ADM Details FY17'!$A$3:$E$3515,5,FALSE)</f>
        <v>1</v>
      </c>
      <c r="E2579" s="1">
        <f>VLOOKUP(A2579,'ADM Details FY17'!$A$3:$F$3515,6,FALSE)</f>
        <v>0</v>
      </c>
      <c r="F2579" s="1">
        <f>VLOOKUP(A2579,'ADM Details FY17'!$A$3:$G$3515,7,FALSE)</f>
        <v>0</v>
      </c>
      <c r="G2579" s="1">
        <f>VLOOKUP(A2579,'ADM Details FY17'!$A$3:$H$3515,8,FALSE)</f>
        <v>0</v>
      </c>
      <c r="H2579" s="1">
        <f>VLOOKUP(A2579,'ADM Details FY17'!$A$3:$I$3515,9,FALSE)</f>
        <v>0</v>
      </c>
      <c r="I2579" s="1">
        <f>VLOOKUP(A2579,'ADM Details FY17'!$A$3:$J$3517,10,FALSE)</f>
        <v>0</v>
      </c>
      <c r="J2579" s="1">
        <f>VLOOKUP(A2579,'ADM Details FY17'!$A$3:$K$3515,11,FALSE)</f>
        <v>0</v>
      </c>
      <c r="K2579" s="1">
        <f>VLOOKUP(A2579,'ADM Details FY17'!$A$3:$M$3515,13,FALSE)</f>
        <v>1</v>
      </c>
      <c r="L2579" s="1">
        <f>VLOOKUP(A2579,'ADM Details FY17'!$A$3:$O$3515,15,FALSE)</f>
        <v>0</v>
      </c>
      <c r="M2579" s="1">
        <f>VLOOKUP(A2579,'ADM Details FY17'!$A$3:$P$3515,16,FALSE)</f>
        <v>0</v>
      </c>
      <c r="N2579" s="1">
        <f>VLOOKUP(A2579,'ADM Details FY17'!$A$3:$Q$3515,17,FALSE)</f>
        <v>0</v>
      </c>
      <c r="O2579" s="1">
        <f>VLOOKUP(A2579,'ADM Details FY17'!$A$3:$S$3515,19,FALSE)</f>
        <v>0</v>
      </c>
      <c r="P2579" s="1">
        <f>VLOOKUP(A2579,'ADM Details FY17'!$A$3:$U$3515,21,FALSE)</f>
        <v>0</v>
      </c>
      <c r="Q2579" s="1">
        <f>VLOOKUP(A2579,'ADM Details FY17'!$A$3:$V$3515,22,FALSE)</f>
        <v>0</v>
      </c>
      <c r="R2579" s="1">
        <f>VLOOKUP(A2579,'ADM Details FY17'!$A$3:$W$3515,23,FALSE)</f>
        <v>0</v>
      </c>
      <c r="S2579" s="1">
        <f>VLOOKUP(A2579,'ADM Details FY17'!$A$3:$X$3515,24,FALSE)</f>
        <v>0</v>
      </c>
      <c r="T2579" s="1">
        <f>VLOOKUP(A2579,'ADM Details FY17'!$A$3:$Y$3515,25,FALSE)</f>
        <v>0</v>
      </c>
      <c r="U2579" s="1">
        <f>VLOOKUP(A2579,'ADM Details FY17'!$A$3:$AA$3515,27,FALSE)</f>
        <v>0</v>
      </c>
      <c r="V2579" s="1">
        <f>IFERROR(VLOOKUP(C2579,'eindex _tget pp '!$A$4:$E$615,5,FALSE),0)</f>
        <v>85.124003181045353</v>
      </c>
      <c r="W2579" s="31">
        <f>IFERROR(VLOOKUP(C2579,'eindex _tget pp '!$A$4:$F$615,6,FALSE),0)</f>
        <v>1.0744250469000001</v>
      </c>
      <c r="X2579" s="4">
        <f>IFERROR(VLOOKUP(B2579,'eschools 16'!$A$2:$F$25,6,FALSE),1)</f>
        <v>1</v>
      </c>
      <c r="Y2579" s="1">
        <f t="shared" si="200"/>
        <v>21.28</v>
      </c>
      <c r="Z2579" s="1">
        <f t="shared" si="201"/>
        <v>292.24</v>
      </c>
      <c r="AA2579" s="31">
        <f>IFERROR(VLOOKUP(C2579,'eindex _tget pp '!$A$4:$G$615,7,FALSE),0)</f>
        <v>0.40508573799999997</v>
      </c>
      <c r="AB2579" s="1">
        <f>VLOOKUP(A2579,'ADM Details FY17'!$A$3:$AB$3515,28,FALSE)</f>
        <v>0</v>
      </c>
      <c r="AC2579" s="1">
        <f t="shared" si="202"/>
        <v>0</v>
      </c>
      <c r="AD2579" s="1">
        <f t="shared" si="203"/>
        <v>1</v>
      </c>
      <c r="AE2579" s="1">
        <f t="shared" si="204"/>
        <v>150</v>
      </c>
    </row>
    <row r="2580" spans="1:31" x14ac:dyDescent="0.25">
      <c r="A2580" t="str">
        <f>B2580&amp;"-"&amp;COUNTIF($B$3:B2580,B2580)</f>
        <v>640-10</v>
      </c>
      <c r="B2580">
        <v>640</v>
      </c>
      <c r="C2580" s="18">
        <f>VLOOKUP(A2580,'ADM Details FY17'!$A$3:$D$3515,4,FALSE)</f>
        <v>0</v>
      </c>
      <c r="D2580" s="1">
        <f>VLOOKUP(A2580,'ADM Details FY17'!$A$3:$E$3515,5,FALSE)</f>
        <v>0</v>
      </c>
      <c r="E2580" s="1">
        <f>VLOOKUP(A2580,'ADM Details FY17'!$A$3:$F$3515,6,FALSE)</f>
        <v>0</v>
      </c>
      <c r="F2580" s="1">
        <f>VLOOKUP(A2580,'ADM Details FY17'!$A$3:$G$3515,7,FALSE)</f>
        <v>0</v>
      </c>
      <c r="G2580" s="1">
        <f>VLOOKUP(A2580,'ADM Details FY17'!$A$3:$H$3515,8,FALSE)</f>
        <v>0</v>
      </c>
      <c r="H2580" s="1">
        <f>VLOOKUP(A2580,'ADM Details FY17'!$A$3:$I$3515,9,FALSE)</f>
        <v>0</v>
      </c>
      <c r="I2580" s="1">
        <f>VLOOKUP(A2580,'ADM Details FY17'!$A$3:$J$3517,10,FALSE)</f>
        <v>0</v>
      </c>
      <c r="J2580" s="1">
        <f>VLOOKUP(A2580,'ADM Details FY17'!$A$3:$K$3515,11,FALSE)</f>
        <v>0</v>
      </c>
      <c r="K2580" s="1">
        <f>VLOOKUP(A2580,'ADM Details FY17'!$A$3:$M$3515,13,FALSE)</f>
        <v>0</v>
      </c>
      <c r="L2580" s="1">
        <f>VLOOKUP(A2580,'ADM Details FY17'!$A$3:$O$3515,15,FALSE)</f>
        <v>0</v>
      </c>
      <c r="M2580" s="1">
        <f>VLOOKUP(A2580,'ADM Details FY17'!$A$3:$P$3515,16,FALSE)</f>
        <v>0</v>
      </c>
      <c r="N2580" s="1">
        <f>VLOOKUP(A2580,'ADM Details FY17'!$A$3:$Q$3515,17,FALSE)</f>
        <v>0</v>
      </c>
      <c r="O2580" s="1">
        <f>VLOOKUP(A2580,'ADM Details FY17'!$A$3:$S$3515,19,FALSE)</f>
        <v>0</v>
      </c>
      <c r="P2580" s="1">
        <f>VLOOKUP(A2580,'ADM Details FY17'!$A$3:$U$3515,21,FALSE)</f>
        <v>0</v>
      </c>
      <c r="Q2580" s="1">
        <f>VLOOKUP(A2580,'ADM Details FY17'!$A$3:$V$3515,22,FALSE)</f>
        <v>0</v>
      </c>
      <c r="R2580" s="1">
        <f>VLOOKUP(A2580,'ADM Details FY17'!$A$3:$W$3515,23,FALSE)</f>
        <v>0</v>
      </c>
      <c r="S2580" s="1">
        <f>VLOOKUP(A2580,'ADM Details FY17'!$A$3:$X$3515,24,FALSE)</f>
        <v>0</v>
      </c>
      <c r="T2580" s="1">
        <f>VLOOKUP(A2580,'ADM Details FY17'!$A$3:$Y$3515,25,FALSE)</f>
        <v>0</v>
      </c>
      <c r="U2580" s="1">
        <f>VLOOKUP(A2580,'ADM Details FY17'!$A$3:$AA$3515,27,FALSE)</f>
        <v>0</v>
      </c>
      <c r="V2580" s="1">
        <f>IFERROR(VLOOKUP(C2580,'eindex _tget pp '!$A$4:$E$615,5,FALSE),0)</f>
        <v>0</v>
      </c>
      <c r="W2580" s="31">
        <f>IFERROR(VLOOKUP(C2580,'eindex _tget pp '!$A$4:$F$615,6,FALSE),0)</f>
        <v>0</v>
      </c>
      <c r="X2580" s="4">
        <f>IFERROR(VLOOKUP(B2580,'eschools 16'!$A$2:$F$25,6,FALSE),1)</f>
        <v>1</v>
      </c>
      <c r="Y2580" s="1">
        <f t="shared" si="200"/>
        <v>0</v>
      </c>
      <c r="Z2580" s="1">
        <f t="shared" si="201"/>
        <v>0</v>
      </c>
      <c r="AA2580" s="31">
        <f>IFERROR(VLOOKUP(C2580,'eindex _tget pp '!$A$4:$G$615,7,FALSE),0)</f>
        <v>0</v>
      </c>
      <c r="AB2580" s="1">
        <f>VLOOKUP(A2580,'ADM Details FY17'!$A$3:$AB$3515,28,FALSE)</f>
        <v>0</v>
      </c>
      <c r="AC2580" s="1">
        <f t="shared" si="202"/>
        <v>0</v>
      </c>
      <c r="AD2580" s="1">
        <f t="shared" si="203"/>
        <v>0</v>
      </c>
      <c r="AE2580" s="1">
        <f t="shared" si="204"/>
        <v>0</v>
      </c>
    </row>
    <row r="2581" spans="1:31" x14ac:dyDescent="0.25">
      <c r="A2581" t="str">
        <f>B2581&amp;"-"&amp;COUNTIF($B$3:B2581,B2581)</f>
        <v>640-11</v>
      </c>
      <c r="B2581">
        <v>640</v>
      </c>
      <c r="C2581" s="18">
        <f>VLOOKUP(A2581,'ADM Details FY17'!$A$3:$D$3515,4,FALSE)</f>
        <v>0</v>
      </c>
      <c r="D2581" s="1">
        <f>VLOOKUP(A2581,'ADM Details FY17'!$A$3:$E$3515,5,FALSE)</f>
        <v>0</v>
      </c>
      <c r="E2581" s="1">
        <f>VLOOKUP(A2581,'ADM Details FY17'!$A$3:$F$3515,6,FALSE)</f>
        <v>0</v>
      </c>
      <c r="F2581" s="1">
        <f>VLOOKUP(A2581,'ADM Details FY17'!$A$3:$G$3515,7,FALSE)</f>
        <v>0</v>
      </c>
      <c r="G2581" s="1">
        <f>VLOOKUP(A2581,'ADM Details FY17'!$A$3:$H$3515,8,FALSE)</f>
        <v>0</v>
      </c>
      <c r="H2581" s="1">
        <f>VLOOKUP(A2581,'ADM Details FY17'!$A$3:$I$3515,9,FALSE)</f>
        <v>0</v>
      </c>
      <c r="I2581" s="1">
        <f>VLOOKUP(A2581,'ADM Details FY17'!$A$3:$J$3517,10,FALSE)</f>
        <v>0</v>
      </c>
      <c r="J2581" s="1">
        <f>VLOOKUP(A2581,'ADM Details FY17'!$A$3:$K$3515,11,FALSE)</f>
        <v>0</v>
      </c>
      <c r="K2581" s="1">
        <f>VLOOKUP(A2581,'ADM Details FY17'!$A$3:$M$3515,13,FALSE)</f>
        <v>0</v>
      </c>
      <c r="L2581" s="1">
        <f>VLOOKUP(A2581,'ADM Details FY17'!$A$3:$O$3515,15,FALSE)</f>
        <v>0</v>
      </c>
      <c r="M2581" s="1">
        <f>VLOOKUP(A2581,'ADM Details FY17'!$A$3:$P$3515,16,FALSE)</f>
        <v>0</v>
      </c>
      <c r="N2581" s="1">
        <f>VLOOKUP(A2581,'ADM Details FY17'!$A$3:$Q$3515,17,FALSE)</f>
        <v>0</v>
      </c>
      <c r="O2581" s="1">
        <f>VLOOKUP(A2581,'ADM Details FY17'!$A$3:$S$3515,19,FALSE)</f>
        <v>0</v>
      </c>
      <c r="P2581" s="1">
        <f>VLOOKUP(A2581,'ADM Details FY17'!$A$3:$U$3515,21,FALSE)</f>
        <v>0</v>
      </c>
      <c r="Q2581" s="1">
        <f>VLOOKUP(A2581,'ADM Details FY17'!$A$3:$V$3515,22,FALSE)</f>
        <v>0</v>
      </c>
      <c r="R2581" s="1">
        <f>VLOOKUP(A2581,'ADM Details FY17'!$A$3:$W$3515,23,FALSE)</f>
        <v>0</v>
      </c>
      <c r="S2581" s="1">
        <f>VLOOKUP(A2581,'ADM Details FY17'!$A$3:$X$3515,24,FALSE)</f>
        <v>0</v>
      </c>
      <c r="T2581" s="1">
        <f>VLOOKUP(A2581,'ADM Details FY17'!$A$3:$Y$3515,25,FALSE)</f>
        <v>0</v>
      </c>
      <c r="U2581" s="1">
        <f>VLOOKUP(A2581,'ADM Details FY17'!$A$3:$AA$3515,27,FALSE)</f>
        <v>0</v>
      </c>
      <c r="V2581" s="1">
        <f>IFERROR(VLOOKUP(C2581,'eindex _tget pp '!$A$4:$E$615,5,FALSE),0)</f>
        <v>0</v>
      </c>
      <c r="W2581" s="31">
        <f>IFERROR(VLOOKUP(C2581,'eindex _tget pp '!$A$4:$F$615,6,FALSE),0)</f>
        <v>0</v>
      </c>
      <c r="X2581" s="4">
        <f>IFERROR(VLOOKUP(B2581,'eschools 16'!$A$2:$F$25,6,FALSE),1)</f>
        <v>1</v>
      </c>
      <c r="Y2581" s="1">
        <f t="shared" si="200"/>
        <v>0</v>
      </c>
      <c r="Z2581" s="1">
        <f t="shared" si="201"/>
        <v>0</v>
      </c>
      <c r="AA2581" s="31">
        <f>IFERROR(VLOOKUP(C2581,'eindex _tget pp '!$A$4:$G$615,7,FALSE),0)</f>
        <v>0</v>
      </c>
      <c r="AB2581" s="1">
        <f>VLOOKUP(A2581,'ADM Details FY17'!$A$3:$AB$3515,28,FALSE)</f>
        <v>0</v>
      </c>
      <c r="AC2581" s="1">
        <f t="shared" si="202"/>
        <v>0</v>
      </c>
      <c r="AD2581" s="1">
        <f t="shared" si="203"/>
        <v>0</v>
      </c>
      <c r="AE2581" s="1">
        <f t="shared" si="204"/>
        <v>0</v>
      </c>
    </row>
    <row r="2582" spans="1:31" x14ac:dyDescent="0.25">
      <c r="A2582" t="str">
        <f>B2582&amp;"-"&amp;COUNTIF($B$3:B2582,B2582)</f>
        <v>640-12</v>
      </c>
      <c r="B2582">
        <v>640</v>
      </c>
      <c r="C2582" s="18">
        <f>VLOOKUP(A2582,'ADM Details FY17'!$A$3:$D$3515,4,FALSE)</f>
        <v>0</v>
      </c>
      <c r="D2582" s="1">
        <f>VLOOKUP(A2582,'ADM Details FY17'!$A$3:$E$3515,5,FALSE)</f>
        <v>0</v>
      </c>
      <c r="E2582" s="1">
        <f>VLOOKUP(A2582,'ADM Details FY17'!$A$3:$F$3515,6,FALSE)</f>
        <v>0</v>
      </c>
      <c r="F2582" s="1">
        <f>VLOOKUP(A2582,'ADM Details FY17'!$A$3:$G$3515,7,FALSE)</f>
        <v>0</v>
      </c>
      <c r="G2582" s="1">
        <f>VLOOKUP(A2582,'ADM Details FY17'!$A$3:$H$3515,8,FALSE)</f>
        <v>0</v>
      </c>
      <c r="H2582" s="1">
        <f>VLOOKUP(A2582,'ADM Details FY17'!$A$3:$I$3515,9,FALSE)</f>
        <v>0</v>
      </c>
      <c r="I2582" s="1">
        <f>VLOOKUP(A2582,'ADM Details FY17'!$A$3:$J$3517,10,FALSE)</f>
        <v>0</v>
      </c>
      <c r="J2582" s="1">
        <f>VLOOKUP(A2582,'ADM Details FY17'!$A$3:$K$3515,11,FALSE)</f>
        <v>0</v>
      </c>
      <c r="K2582" s="1">
        <f>VLOOKUP(A2582,'ADM Details FY17'!$A$3:$M$3515,13,FALSE)</f>
        <v>0</v>
      </c>
      <c r="L2582" s="1">
        <f>VLOOKUP(A2582,'ADM Details FY17'!$A$3:$O$3515,15,FALSE)</f>
        <v>0</v>
      </c>
      <c r="M2582" s="1">
        <f>VLOOKUP(A2582,'ADM Details FY17'!$A$3:$P$3515,16,FALSE)</f>
        <v>0</v>
      </c>
      <c r="N2582" s="1">
        <f>VLOOKUP(A2582,'ADM Details FY17'!$A$3:$Q$3515,17,FALSE)</f>
        <v>0</v>
      </c>
      <c r="O2582" s="1">
        <f>VLOOKUP(A2582,'ADM Details FY17'!$A$3:$S$3515,19,FALSE)</f>
        <v>0</v>
      </c>
      <c r="P2582" s="1">
        <f>VLOOKUP(A2582,'ADM Details FY17'!$A$3:$U$3515,21,FALSE)</f>
        <v>0</v>
      </c>
      <c r="Q2582" s="1">
        <f>VLOOKUP(A2582,'ADM Details FY17'!$A$3:$V$3515,22,FALSE)</f>
        <v>0</v>
      </c>
      <c r="R2582" s="1">
        <f>VLOOKUP(A2582,'ADM Details FY17'!$A$3:$W$3515,23,FALSE)</f>
        <v>0</v>
      </c>
      <c r="S2582" s="1">
        <f>VLOOKUP(A2582,'ADM Details FY17'!$A$3:$X$3515,24,FALSE)</f>
        <v>0</v>
      </c>
      <c r="T2582" s="1">
        <f>VLOOKUP(A2582,'ADM Details FY17'!$A$3:$Y$3515,25,FALSE)</f>
        <v>0</v>
      </c>
      <c r="U2582" s="1">
        <f>VLOOKUP(A2582,'ADM Details FY17'!$A$3:$AA$3515,27,FALSE)</f>
        <v>0</v>
      </c>
      <c r="V2582" s="1">
        <f>IFERROR(VLOOKUP(C2582,'eindex _tget pp '!$A$4:$E$615,5,FALSE),0)</f>
        <v>0</v>
      </c>
      <c r="W2582" s="31">
        <f>IFERROR(VLOOKUP(C2582,'eindex _tget pp '!$A$4:$F$615,6,FALSE),0)</f>
        <v>0</v>
      </c>
      <c r="X2582" s="4">
        <f>IFERROR(VLOOKUP(B2582,'eschools 16'!$A$2:$F$25,6,FALSE),1)</f>
        <v>1</v>
      </c>
      <c r="Y2582" s="1">
        <f t="shared" si="200"/>
        <v>0</v>
      </c>
      <c r="Z2582" s="1">
        <f t="shared" si="201"/>
        <v>0</v>
      </c>
      <c r="AA2582" s="31">
        <f>IFERROR(VLOOKUP(C2582,'eindex _tget pp '!$A$4:$G$615,7,FALSE),0)</f>
        <v>0</v>
      </c>
      <c r="AB2582" s="1">
        <f>VLOOKUP(A2582,'ADM Details FY17'!$A$3:$AB$3515,28,FALSE)</f>
        <v>0</v>
      </c>
      <c r="AC2582" s="1">
        <f t="shared" si="202"/>
        <v>0</v>
      </c>
      <c r="AD2582" s="1">
        <f t="shared" si="203"/>
        <v>0</v>
      </c>
      <c r="AE2582" s="1">
        <f t="shared" si="204"/>
        <v>0</v>
      </c>
    </row>
    <row r="2583" spans="1:31" x14ac:dyDescent="0.25">
      <c r="A2583" t="str">
        <f>B2583&amp;"-"&amp;COUNTIF($B$3:B2583,B2583)</f>
        <v>640-13</v>
      </c>
      <c r="B2583">
        <v>640</v>
      </c>
      <c r="C2583" s="18">
        <f>VLOOKUP(A2583,'ADM Details FY17'!$A$3:$D$3515,4,FALSE)</f>
        <v>0</v>
      </c>
      <c r="D2583" s="1">
        <f>VLOOKUP(A2583,'ADM Details FY17'!$A$3:$E$3515,5,FALSE)</f>
        <v>0</v>
      </c>
      <c r="E2583" s="1">
        <f>VLOOKUP(A2583,'ADM Details FY17'!$A$3:$F$3515,6,FALSE)</f>
        <v>0</v>
      </c>
      <c r="F2583" s="1">
        <f>VLOOKUP(A2583,'ADM Details FY17'!$A$3:$G$3515,7,FALSE)</f>
        <v>0</v>
      </c>
      <c r="G2583" s="1">
        <f>VLOOKUP(A2583,'ADM Details FY17'!$A$3:$H$3515,8,FALSE)</f>
        <v>0</v>
      </c>
      <c r="H2583" s="1">
        <f>VLOOKUP(A2583,'ADM Details FY17'!$A$3:$I$3515,9,FALSE)</f>
        <v>0</v>
      </c>
      <c r="I2583" s="1">
        <f>VLOOKUP(A2583,'ADM Details FY17'!$A$3:$J$3517,10,FALSE)</f>
        <v>0</v>
      </c>
      <c r="J2583" s="1">
        <f>VLOOKUP(A2583,'ADM Details FY17'!$A$3:$K$3515,11,FALSE)</f>
        <v>0</v>
      </c>
      <c r="K2583" s="1">
        <f>VLOOKUP(A2583,'ADM Details FY17'!$A$3:$M$3515,13,FALSE)</f>
        <v>0</v>
      </c>
      <c r="L2583" s="1">
        <f>VLOOKUP(A2583,'ADM Details FY17'!$A$3:$O$3515,15,FALSE)</f>
        <v>0</v>
      </c>
      <c r="M2583" s="1">
        <f>VLOOKUP(A2583,'ADM Details FY17'!$A$3:$P$3515,16,FALSE)</f>
        <v>0</v>
      </c>
      <c r="N2583" s="1">
        <f>VLOOKUP(A2583,'ADM Details FY17'!$A$3:$Q$3515,17,FALSE)</f>
        <v>0</v>
      </c>
      <c r="O2583" s="1">
        <f>VLOOKUP(A2583,'ADM Details FY17'!$A$3:$S$3515,19,FALSE)</f>
        <v>0</v>
      </c>
      <c r="P2583" s="1">
        <f>VLOOKUP(A2583,'ADM Details FY17'!$A$3:$U$3515,21,FALSE)</f>
        <v>0</v>
      </c>
      <c r="Q2583" s="1">
        <f>VLOOKUP(A2583,'ADM Details FY17'!$A$3:$V$3515,22,FALSE)</f>
        <v>0</v>
      </c>
      <c r="R2583" s="1">
        <f>VLOOKUP(A2583,'ADM Details FY17'!$A$3:$W$3515,23,FALSE)</f>
        <v>0</v>
      </c>
      <c r="S2583" s="1">
        <f>VLOOKUP(A2583,'ADM Details FY17'!$A$3:$X$3515,24,FALSE)</f>
        <v>0</v>
      </c>
      <c r="T2583" s="1">
        <f>VLOOKUP(A2583,'ADM Details FY17'!$A$3:$Y$3515,25,FALSE)</f>
        <v>0</v>
      </c>
      <c r="U2583" s="1">
        <f>VLOOKUP(A2583,'ADM Details FY17'!$A$3:$AA$3515,27,FALSE)</f>
        <v>0</v>
      </c>
      <c r="V2583" s="1">
        <f>IFERROR(VLOOKUP(C2583,'eindex _tget pp '!$A$4:$E$615,5,FALSE),0)</f>
        <v>0</v>
      </c>
      <c r="W2583" s="31">
        <f>IFERROR(VLOOKUP(C2583,'eindex _tget pp '!$A$4:$F$615,6,FALSE),0)</f>
        <v>0</v>
      </c>
      <c r="X2583" s="4">
        <f>IFERROR(VLOOKUP(B2583,'eschools 16'!$A$2:$F$25,6,FALSE),1)</f>
        <v>1</v>
      </c>
      <c r="Y2583" s="1">
        <f t="shared" si="200"/>
        <v>0</v>
      </c>
      <c r="Z2583" s="1">
        <f t="shared" si="201"/>
        <v>0</v>
      </c>
      <c r="AA2583" s="31">
        <f>IFERROR(VLOOKUP(C2583,'eindex _tget pp '!$A$4:$G$615,7,FALSE),0)</f>
        <v>0</v>
      </c>
      <c r="AB2583" s="1">
        <f>VLOOKUP(A2583,'ADM Details FY17'!$A$3:$AB$3515,28,FALSE)</f>
        <v>0</v>
      </c>
      <c r="AC2583" s="1">
        <f t="shared" si="202"/>
        <v>0</v>
      </c>
      <c r="AD2583" s="1">
        <f t="shared" si="203"/>
        <v>0</v>
      </c>
      <c r="AE2583" s="1">
        <f t="shared" si="204"/>
        <v>0</v>
      </c>
    </row>
    <row r="2584" spans="1:31" x14ac:dyDescent="0.25">
      <c r="A2584" t="str">
        <f>B2584&amp;"-"&amp;COUNTIF($B$3:B2584,B2584)</f>
        <v>640-14</v>
      </c>
      <c r="B2584">
        <v>640</v>
      </c>
      <c r="C2584" s="18">
        <f>VLOOKUP(A2584,'ADM Details FY17'!$A$3:$D$3515,4,FALSE)</f>
        <v>0</v>
      </c>
      <c r="D2584" s="1">
        <f>VLOOKUP(A2584,'ADM Details FY17'!$A$3:$E$3515,5,FALSE)</f>
        <v>0</v>
      </c>
      <c r="E2584" s="1">
        <f>VLOOKUP(A2584,'ADM Details FY17'!$A$3:$F$3515,6,FALSE)</f>
        <v>0</v>
      </c>
      <c r="F2584" s="1">
        <f>VLOOKUP(A2584,'ADM Details FY17'!$A$3:$G$3515,7,FALSE)</f>
        <v>0</v>
      </c>
      <c r="G2584" s="1">
        <f>VLOOKUP(A2584,'ADM Details FY17'!$A$3:$H$3515,8,FALSE)</f>
        <v>0</v>
      </c>
      <c r="H2584" s="1">
        <f>VLOOKUP(A2584,'ADM Details FY17'!$A$3:$I$3515,9,FALSE)</f>
        <v>0</v>
      </c>
      <c r="I2584" s="1">
        <f>VLOOKUP(A2584,'ADM Details FY17'!$A$3:$J$3517,10,FALSE)</f>
        <v>0</v>
      </c>
      <c r="J2584" s="1">
        <f>VLOOKUP(A2584,'ADM Details FY17'!$A$3:$K$3515,11,FALSE)</f>
        <v>0</v>
      </c>
      <c r="K2584" s="1">
        <f>VLOOKUP(A2584,'ADM Details FY17'!$A$3:$M$3515,13,FALSE)</f>
        <v>0</v>
      </c>
      <c r="L2584" s="1">
        <f>VLOOKUP(A2584,'ADM Details FY17'!$A$3:$O$3515,15,FALSE)</f>
        <v>0</v>
      </c>
      <c r="M2584" s="1">
        <f>VLOOKUP(A2584,'ADM Details FY17'!$A$3:$P$3515,16,FALSE)</f>
        <v>0</v>
      </c>
      <c r="N2584" s="1">
        <f>VLOOKUP(A2584,'ADM Details FY17'!$A$3:$Q$3515,17,FALSE)</f>
        <v>0</v>
      </c>
      <c r="O2584" s="1">
        <f>VLOOKUP(A2584,'ADM Details FY17'!$A$3:$S$3515,19,FALSE)</f>
        <v>0</v>
      </c>
      <c r="P2584" s="1">
        <f>VLOOKUP(A2584,'ADM Details FY17'!$A$3:$U$3515,21,FALSE)</f>
        <v>0</v>
      </c>
      <c r="Q2584" s="1">
        <f>VLOOKUP(A2584,'ADM Details FY17'!$A$3:$V$3515,22,FALSE)</f>
        <v>0</v>
      </c>
      <c r="R2584" s="1">
        <f>VLOOKUP(A2584,'ADM Details FY17'!$A$3:$W$3515,23,FALSE)</f>
        <v>0</v>
      </c>
      <c r="S2584" s="1">
        <f>VLOOKUP(A2584,'ADM Details FY17'!$A$3:$X$3515,24,FALSE)</f>
        <v>0</v>
      </c>
      <c r="T2584" s="1">
        <f>VLOOKUP(A2584,'ADM Details FY17'!$A$3:$Y$3515,25,FALSE)</f>
        <v>0</v>
      </c>
      <c r="U2584" s="1">
        <f>VLOOKUP(A2584,'ADM Details FY17'!$A$3:$AA$3515,27,FALSE)</f>
        <v>0</v>
      </c>
      <c r="V2584" s="1">
        <f>IFERROR(VLOOKUP(C2584,'eindex _tget pp '!$A$4:$E$615,5,FALSE),0)</f>
        <v>0</v>
      </c>
      <c r="W2584" s="31">
        <f>IFERROR(VLOOKUP(C2584,'eindex _tget pp '!$A$4:$F$615,6,FALSE),0)</f>
        <v>0</v>
      </c>
      <c r="X2584" s="4">
        <f>IFERROR(VLOOKUP(B2584,'eschools 16'!$A$2:$F$25,6,FALSE),1)</f>
        <v>1</v>
      </c>
      <c r="Y2584" s="1">
        <f t="shared" si="200"/>
        <v>0</v>
      </c>
      <c r="Z2584" s="1">
        <f t="shared" si="201"/>
        <v>0</v>
      </c>
      <c r="AA2584" s="31">
        <f>IFERROR(VLOOKUP(C2584,'eindex _tget pp '!$A$4:$G$615,7,FALSE),0)</f>
        <v>0</v>
      </c>
      <c r="AB2584" s="1">
        <f>VLOOKUP(A2584,'ADM Details FY17'!$A$3:$AB$3515,28,FALSE)</f>
        <v>0</v>
      </c>
      <c r="AC2584" s="1">
        <f t="shared" si="202"/>
        <v>0</v>
      </c>
      <c r="AD2584" s="1">
        <f t="shared" si="203"/>
        <v>0</v>
      </c>
      <c r="AE2584" s="1">
        <f t="shared" si="204"/>
        <v>0</v>
      </c>
    </row>
    <row r="2585" spans="1:31" x14ac:dyDescent="0.25">
      <c r="A2585" t="str">
        <f>B2585&amp;"-"&amp;COUNTIF($B$3:B2585,B2585)</f>
        <v>640-15</v>
      </c>
      <c r="B2585">
        <v>640</v>
      </c>
      <c r="C2585" s="18">
        <f>VLOOKUP(A2585,'ADM Details FY17'!$A$3:$D$3515,4,FALSE)</f>
        <v>0</v>
      </c>
      <c r="D2585" s="1">
        <f>VLOOKUP(A2585,'ADM Details FY17'!$A$3:$E$3515,5,FALSE)</f>
        <v>0</v>
      </c>
      <c r="E2585" s="1">
        <f>VLOOKUP(A2585,'ADM Details FY17'!$A$3:$F$3515,6,FALSE)</f>
        <v>0</v>
      </c>
      <c r="F2585" s="1">
        <f>VLOOKUP(A2585,'ADM Details FY17'!$A$3:$G$3515,7,FALSE)</f>
        <v>0</v>
      </c>
      <c r="G2585" s="1">
        <f>VLOOKUP(A2585,'ADM Details FY17'!$A$3:$H$3515,8,FALSE)</f>
        <v>0</v>
      </c>
      <c r="H2585" s="1">
        <f>VLOOKUP(A2585,'ADM Details FY17'!$A$3:$I$3515,9,FALSE)</f>
        <v>0</v>
      </c>
      <c r="I2585" s="1">
        <f>VLOOKUP(A2585,'ADM Details FY17'!$A$3:$J$3517,10,FALSE)</f>
        <v>0</v>
      </c>
      <c r="J2585" s="1">
        <f>VLOOKUP(A2585,'ADM Details FY17'!$A$3:$K$3515,11,FALSE)</f>
        <v>0</v>
      </c>
      <c r="K2585" s="1">
        <f>VLOOKUP(A2585,'ADM Details FY17'!$A$3:$M$3515,13,FALSE)</f>
        <v>0</v>
      </c>
      <c r="L2585" s="1">
        <f>VLOOKUP(A2585,'ADM Details FY17'!$A$3:$O$3515,15,FALSE)</f>
        <v>0</v>
      </c>
      <c r="M2585" s="1">
        <f>VLOOKUP(A2585,'ADM Details FY17'!$A$3:$P$3515,16,FALSE)</f>
        <v>0</v>
      </c>
      <c r="N2585" s="1">
        <f>VLOOKUP(A2585,'ADM Details FY17'!$A$3:$Q$3515,17,FALSE)</f>
        <v>0</v>
      </c>
      <c r="O2585" s="1">
        <f>VLOOKUP(A2585,'ADM Details FY17'!$A$3:$S$3515,19,FALSE)</f>
        <v>0</v>
      </c>
      <c r="P2585" s="1">
        <f>VLOOKUP(A2585,'ADM Details FY17'!$A$3:$U$3515,21,FALSE)</f>
        <v>0</v>
      </c>
      <c r="Q2585" s="1">
        <f>VLOOKUP(A2585,'ADM Details FY17'!$A$3:$V$3515,22,FALSE)</f>
        <v>0</v>
      </c>
      <c r="R2585" s="1">
        <f>VLOOKUP(A2585,'ADM Details FY17'!$A$3:$W$3515,23,FALSE)</f>
        <v>0</v>
      </c>
      <c r="S2585" s="1">
        <f>VLOOKUP(A2585,'ADM Details FY17'!$A$3:$X$3515,24,FALSE)</f>
        <v>0</v>
      </c>
      <c r="T2585" s="1">
        <f>VLOOKUP(A2585,'ADM Details FY17'!$A$3:$Y$3515,25,FALSE)</f>
        <v>0</v>
      </c>
      <c r="U2585" s="1">
        <f>VLOOKUP(A2585,'ADM Details FY17'!$A$3:$AA$3515,27,FALSE)</f>
        <v>0</v>
      </c>
      <c r="V2585" s="1">
        <f>IFERROR(VLOOKUP(C2585,'eindex _tget pp '!$A$4:$E$615,5,FALSE),0)</f>
        <v>0</v>
      </c>
      <c r="W2585" s="31">
        <f>IFERROR(VLOOKUP(C2585,'eindex _tget pp '!$A$4:$F$615,6,FALSE),0)</f>
        <v>0</v>
      </c>
      <c r="X2585" s="4">
        <f>IFERROR(VLOOKUP(B2585,'eschools 16'!$A$2:$F$25,6,FALSE),1)</f>
        <v>1</v>
      </c>
      <c r="Y2585" s="1">
        <f t="shared" si="200"/>
        <v>0</v>
      </c>
      <c r="Z2585" s="1">
        <f t="shared" si="201"/>
        <v>0</v>
      </c>
      <c r="AA2585" s="31">
        <f>IFERROR(VLOOKUP(C2585,'eindex _tget pp '!$A$4:$G$615,7,FALSE),0)</f>
        <v>0</v>
      </c>
      <c r="AB2585" s="1">
        <f>VLOOKUP(A2585,'ADM Details FY17'!$A$3:$AB$3515,28,FALSE)</f>
        <v>0</v>
      </c>
      <c r="AC2585" s="1">
        <f t="shared" si="202"/>
        <v>0</v>
      </c>
      <c r="AD2585" s="1">
        <f t="shared" si="203"/>
        <v>0</v>
      </c>
      <c r="AE2585" s="1">
        <f t="shared" si="204"/>
        <v>0</v>
      </c>
    </row>
    <row r="2586" spans="1:31" x14ac:dyDescent="0.25">
      <c r="A2586" t="str">
        <f>B2586&amp;"-"&amp;COUNTIF($B$3:B2586,B2586)</f>
        <v>640-16</v>
      </c>
      <c r="B2586">
        <v>640</v>
      </c>
      <c r="C2586" s="18">
        <f>VLOOKUP(A2586,'ADM Details FY17'!$A$3:$D$3515,4,FALSE)</f>
        <v>0</v>
      </c>
      <c r="D2586" s="1">
        <f>VLOOKUP(A2586,'ADM Details FY17'!$A$3:$E$3515,5,FALSE)</f>
        <v>0</v>
      </c>
      <c r="E2586" s="1">
        <f>VLOOKUP(A2586,'ADM Details FY17'!$A$3:$F$3515,6,FALSE)</f>
        <v>0</v>
      </c>
      <c r="F2586" s="1">
        <f>VLOOKUP(A2586,'ADM Details FY17'!$A$3:$G$3515,7,FALSE)</f>
        <v>0</v>
      </c>
      <c r="G2586" s="1">
        <f>VLOOKUP(A2586,'ADM Details FY17'!$A$3:$H$3515,8,FALSE)</f>
        <v>0</v>
      </c>
      <c r="H2586" s="1">
        <f>VLOOKUP(A2586,'ADM Details FY17'!$A$3:$I$3515,9,FALSE)</f>
        <v>0</v>
      </c>
      <c r="I2586" s="1">
        <f>VLOOKUP(A2586,'ADM Details FY17'!$A$3:$J$3517,10,FALSE)</f>
        <v>0</v>
      </c>
      <c r="J2586" s="1">
        <f>VLOOKUP(A2586,'ADM Details FY17'!$A$3:$K$3515,11,FALSE)</f>
        <v>0</v>
      </c>
      <c r="K2586" s="1">
        <f>VLOOKUP(A2586,'ADM Details FY17'!$A$3:$M$3515,13,FALSE)</f>
        <v>0</v>
      </c>
      <c r="L2586" s="1">
        <f>VLOOKUP(A2586,'ADM Details FY17'!$A$3:$O$3515,15,FALSE)</f>
        <v>0</v>
      </c>
      <c r="M2586" s="1">
        <f>VLOOKUP(A2586,'ADM Details FY17'!$A$3:$P$3515,16,FALSE)</f>
        <v>0</v>
      </c>
      <c r="N2586" s="1">
        <f>VLOOKUP(A2586,'ADM Details FY17'!$A$3:$Q$3515,17,FALSE)</f>
        <v>0</v>
      </c>
      <c r="O2586" s="1">
        <f>VLOOKUP(A2586,'ADM Details FY17'!$A$3:$S$3515,19,FALSE)</f>
        <v>0</v>
      </c>
      <c r="P2586" s="1">
        <f>VLOOKUP(A2586,'ADM Details FY17'!$A$3:$U$3515,21,FALSE)</f>
        <v>0</v>
      </c>
      <c r="Q2586" s="1">
        <f>VLOOKUP(A2586,'ADM Details FY17'!$A$3:$V$3515,22,FALSE)</f>
        <v>0</v>
      </c>
      <c r="R2586" s="1">
        <f>VLOOKUP(A2586,'ADM Details FY17'!$A$3:$W$3515,23,FALSE)</f>
        <v>0</v>
      </c>
      <c r="S2586" s="1">
        <f>VLOOKUP(A2586,'ADM Details FY17'!$A$3:$X$3515,24,FALSE)</f>
        <v>0</v>
      </c>
      <c r="T2586" s="1">
        <f>VLOOKUP(A2586,'ADM Details FY17'!$A$3:$Y$3515,25,FALSE)</f>
        <v>0</v>
      </c>
      <c r="U2586" s="1">
        <f>VLOOKUP(A2586,'ADM Details FY17'!$A$3:$AA$3515,27,FALSE)</f>
        <v>0</v>
      </c>
      <c r="V2586" s="1">
        <f>IFERROR(VLOOKUP(C2586,'eindex _tget pp '!$A$4:$E$615,5,FALSE),0)</f>
        <v>0</v>
      </c>
      <c r="W2586" s="31">
        <f>IFERROR(VLOOKUP(C2586,'eindex _tget pp '!$A$4:$F$615,6,FALSE),0)</f>
        <v>0</v>
      </c>
      <c r="X2586" s="4">
        <f>IFERROR(VLOOKUP(B2586,'eschools 16'!$A$2:$F$25,6,FALSE),1)</f>
        <v>1</v>
      </c>
      <c r="Y2586" s="1">
        <f t="shared" si="200"/>
        <v>0</v>
      </c>
      <c r="Z2586" s="1">
        <f t="shared" si="201"/>
        <v>0</v>
      </c>
      <c r="AA2586" s="31">
        <f>IFERROR(VLOOKUP(C2586,'eindex _tget pp '!$A$4:$G$615,7,FALSE),0)</f>
        <v>0</v>
      </c>
      <c r="AB2586" s="1">
        <f>VLOOKUP(A2586,'ADM Details FY17'!$A$3:$AB$3515,28,FALSE)</f>
        <v>0</v>
      </c>
      <c r="AC2586" s="1">
        <f t="shared" si="202"/>
        <v>0</v>
      </c>
      <c r="AD2586" s="1">
        <f t="shared" si="203"/>
        <v>0</v>
      </c>
      <c r="AE2586" s="1">
        <f t="shared" si="204"/>
        <v>0</v>
      </c>
    </row>
    <row r="2587" spans="1:31" x14ac:dyDescent="0.25">
      <c r="A2587" t="str">
        <f>B2587&amp;"-"&amp;COUNTIF($B$3:B2587,B2587)</f>
        <v>640-17</v>
      </c>
      <c r="B2587">
        <v>640</v>
      </c>
      <c r="C2587" s="18">
        <f>VLOOKUP(A2587,'ADM Details FY17'!$A$3:$D$3515,4,FALSE)</f>
        <v>0</v>
      </c>
      <c r="D2587" s="1">
        <f>VLOOKUP(A2587,'ADM Details FY17'!$A$3:$E$3515,5,FALSE)</f>
        <v>0</v>
      </c>
      <c r="E2587" s="1">
        <f>VLOOKUP(A2587,'ADM Details FY17'!$A$3:$F$3515,6,FALSE)</f>
        <v>0</v>
      </c>
      <c r="F2587" s="1">
        <f>VLOOKUP(A2587,'ADM Details FY17'!$A$3:$G$3515,7,FALSE)</f>
        <v>0</v>
      </c>
      <c r="G2587" s="1">
        <f>VLOOKUP(A2587,'ADM Details FY17'!$A$3:$H$3515,8,FALSE)</f>
        <v>0</v>
      </c>
      <c r="H2587" s="1">
        <f>VLOOKUP(A2587,'ADM Details FY17'!$A$3:$I$3515,9,FALSE)</f>
        <v>0</v>
      </c>
      <c r="I2587" s="1">
        <f>VLOOKUP(A2587,'ADM Details FY17'!$A$3:$J$3517,10,FALSE)</f>
        <v>0</v>
      </c>
      <c r="J2587" s="1">
        <f>VLOOKUP(A2587,'ADM Details FY17'!$A$3:$K$3515,11,FALSE)</f>
        <v>0</v>
      </c>
      <c r="K2587" s="1">
        <f>VLOOKUP(A2587,'ADM Details FY17'!$A$3:$M$3515,13,FALSE)</f>
        <v>0</v>
      </c>
      <c r="L2587" s="1">
        <f>VLOOKUP(A2587,'ADM Details FY17'!$A$3:$O$3515,15,FALSE)</f>
        <v>0</v>
      </c>
      <c r="M2587" s="1">
        <f>VLOOKUP(A2587,'ADM Details FY17'!$A$3:$P$3515,16,FALSE)</f>
        <v>0</v>
      </c>
      <c r="N2587" s="1">
        <f>VLOOKUP(A2587,'ADM Details FY17'!$A$3:$Q$3515,17,FALSE)</f>
        <v>0</v>
      </c>
      <c r="O2587" s="1">
        <f>VLOOKUP(A2587,'ADM Details FY17'!$A$3:$S$3515,19,FALSE)</f>
        <v>0</v>
      </c>
      <c r="P2587" s="1">
        <f>VLOOKUP(A2587,'ADM Details FY17'!$A$3:$U$3515,21,FALSE)</f>
        <v>0</v>
      </c>
      <c r="Q2587" s="1">
        <f>VLOOKUP(A2587,'ADM Details FY17'!$A$3:$V$3515,22,FALSE)</f>
        <v>0</v>
      </c>
      <c r="R2587" s="1">
        <f>VLOOKUP(A2587,'ADM Details FY17'!$A$3:$W$3515,23,FALSE)</f>
        <v>0</v>
      </c>
      <c r="S2587" s="1">
        <f>VLOOKUP(A2587,'ADM Details FY17'!$A$3:$X$3515,24,FALSE)</f>
        <v>0</v>
      </c>
      <c r="T2587" s="1">
        <f>VLOOKUP(A2587,'ADM Details FY17'!$A$3:$Y$3515,25,FALSE)</f>
        <v>0</v>
      </c>
      <c r="U2587" s="1">
        <f>VLOOKUP(A2587,'ADM Details FY17'!$A$3:$AA$3515,27,FALSE)</f>
        <v>0</v>
      </c>
      <c r="V2587" s="1">
        <f>IFERROR(VLOOKUP(C2587,'eindex _tget pp '!$A$4:$E$615,5,FALSE),0)</f>
        <v>0</v>
      </c>
      <c r="W2587" s="31">
        <f>IFERROR(VLOOKUP(C2587,'eindex _tget pp '!$A$4:$F$615,6,FALSE),0)</f>
        <v>0</v>
      </c>
      <c r="X2587" s="4">
        <f>IFERROR(VLOOKUP(B2587,'eschools 16'!$A$2:$F$25,6,FALSE),1)</f>
        <v>1</v>
      </c>
      <c r="Y2587" s="1">
        <f t="shared" si="200"/>
        <v>0</v>
      </c>
      <c r="Z2587" s="1">
        <f t="shared" si="201"/>
        <v>0</v>
      </c>
      <c r="AA2587" s="31">
        <f>IFERROR(VLOOKUP(C2587,'eindex _tget pp '!$A$4:$G$615,7,FALSE),0)</f>
        <v>0</v>
      </c>
      <c r="AB2587" s="1">
        <f>VLOOKUP(A2587,'ADM Details FY17'!$A$3:$AB$3515,28,FALSE)</f>
        <v>0</v>
      </c>
      <c r="AC2587" s="1">
        <f t="shared" si="202"/>
        <v>0</v>
      </c>
      <c r="AD2587" s="1">
        <f t="shared" si="203"/>
        <v>0</v>
      </c>
      <c r="AE2587" s="1">
        <f t="shared" si="204"/>
        <v>0</v>
      </c>
    </row>
    <row r="2588" spans="1:31" x14ac:dyDescent="0.25">
      <c r="A2588" t="str">
        <f>B2588&amp;"-"&amp;COUNTIF($B$3:B2588,B2588)</f>
        <v>640-18</v>
      </c>
      <c r="B2588">
        <v>640</v>
      </c>
      <c r="C2588" s="18">
        <f>VLOOKUP(A2588,'ADM Details FY17'!$A$3:$D$3515,4,FALSE)</f>
        <v>0</v>
      </c>
      <c r="D2588" s="1">
        <f>VLOOKUP(A2588,'ADM Details FY17'!$A$3:$E$3515,5,FALSE)</f>
        <v>0</v>
      </c>
      <c r="E2588" s="1">
        <f>VLOOKUP(A2588,'ADM Details FY17'!$A$3:$F$3515,6,FALSE)</f>
        <v>0</v>
      </c>
      <c r="F2588" s="1">
        <f>VLOOKUP(A2588,'ADM Details FY17'!$A$3:$G$3515,7,FALSE)</f>
        <v>0</v>
      </c>
      <c r="G2588" s="1">
        <f>VLOOKUP(A2588,'ADM Details FY17'!$A$3:$H$3515,8,FALSE)</f>
        <v>0</v>
      </c>
      <c r="H2588" s="1">
        <f>VLOOKUP(A2588,'ADM Details FY17'!$A$3:$I$3515,9,FALSE)</f>
        <v>0</v>
      </c>
      <c r="I2588" s="1">
        <f>VLOOKUP(A2588,'ADM Details FY17'!$A$3:$J$3517,10,FALSE)</f>
        <v>0</v>
      </c>
      <c r="J2588" s="1">
        <f>VLOOKUP(A2588,'ADM Details FY17'!$A$3:$K$3515,11,FALSE)</f>
        <v>0</v>
      </c>
      <c r="K2588" s="1">
        <f>VLOOKUP(A2588,'ADM Details FY17'!$A$3:$M$3515,13,FALSE)</f>
        <v>0</v>
      </c>
      <c r="L2588" s="1">
        <f>VLOOKUP(A2588,'ADM Details FY17'!$A$3:$O$3515,15,FALSE)</f>
        <v>0</v>
      </c>
      <c r="M2588" s="1">
        <f>VLOOKUP(A2588,'ADM Details FY17'!$A$3:$P$3515,16,FALSE)</f>
        <v>0</v>
      </c>
      <c r="N2588" s="1">
        <f>VLOOKUP(A2588,'ADM Details FY17'!$A$3:$Q$3515,17,FALSE)</f>
        <v>0</v>
      </c>
      <c r="O2588" s="1">
        <f>VLOOKUP(A2588,'ADM Details FY17'!$A$3:$S$3515,19,FALSE)</f>
        <v>0</v>
      </c>
      <c r="P2588" s="1">
        <f>VLOOKUP(A2588,'ADM Details FY17'!$A$3:$U$3515,21,FALSE)</f>
        <v>0</v>
      </c>
      <c r="Q2588" s="1">
        <f>VLOOKUP(A2588,'ADM Details FY17'!$A$3:$V$3515,22,FALSE)</f>
        <v>0</v>
      </c>
      <c r="R2588" s="1">
        <f>VLOOKUP(A2588,'ADM Details FY17'!$A$3:$W$3515,23,FALSE)</f>
        <v>0</v>
      </c>
      <c r="S2588" s="1">
        <f>VLOOKUP(A2588,'ADM Details FY17'!$A$3:$X$3515,24,FALSE)</f>
        <v>0</v>
      </c>
      <c r="T2588" s="1">
        <f>VLOOKUP(A2588,'ADM Details FY17'!$A$3:$Y$3515,25,FALSE)</f>
        <v>0</v>
      </c>
      <c r="U2588" s="1">
        <f>VLOOKUP(A2588,'ADM Details FY17'!$A$3:$AA$3515,27,FALSE)</f>
        <v>0</v>
      </c>
      <c r="V2588" s="1">
        <f>IFERROR(VLOOKUP(C2588,'eindex _tget pp '!$A$4:$E$615,5,FALSE),0)</f>
        <v>0</v>
      </c>
      <c r="W2588" s="31">
        <f>IFERROR(VLOOKUP(C2588,'eindex _tget pp '!$A$4:$F$615,6,FALSE),0)</f>
        <v>0</v>
      </c>
      <c r="X2588" s="4">
        <f>IFERROR(VLOOKUP(B2588,'eschools 16'!$A$2:$F$25,6,FALSE),1)</f>
        <v>1</v>
      </c>
      <c r="Y2588" s="1">
        <f t="shared" si="200"/>
        <v>0</v>
      </c>
      <c r="Z2588" s="1">
        <f t="shared" si="201"/>
        <v>0</v>
      </c>
      <c r="AA2588" s="31">
        <f>IFERROR(VLOOKUP(C2588,'eindex _tget pp '!$A$4:$G$615,7,FALSE),0)</f>
        <v>0</v>
      </c>
      <c r="AB2588" s="1">
        <f>VLOOKUP(A2588,'ADM Details FY17'!$A$3:$AB$3515,28,FALSE)</f>
        <v>0</v>
      </c>
      <c r="AC2588" s="1">
        <f t="shared" si="202"/>
        <v>0</v>
      </c>
      <c r="AD2588" s="1">
        <f t="shared" si="203"/>
        <v>0</v>
      </c>
      <c r="AE2588" s="1">
        <f t="shared" si="204"/>
        <v>0</v>
      </c>
    </row>
    <row r="2589" spans="1:31" x14ac:dyDescent="0.25">
      <c r="A2589" t="str">
        <f>B2589&amp;"-"&amp;COUNTIF($B$3:B2589,B2589)</f>
        <v>664-1</v>
      </c>
      <c r="B2589">
        <v>664</v>
      </c>
      <c r="C2589" s="18">
        <f>VLOOKUP(A2589,'ADM Details FY17'!$A$3:$D$3515,4,FALSE)</f>
        <v>46946</v>
      </c>
      <c r="D2589" s="1">
        <f>VLOOKUP(A2589,'ADM Details FY17'!$A$3:$E$3515,5,FALSE)</f>
        <v>2.13</v>
      </c>
      <c r="E2589" s="1">
        <f>VLOOKUP(A2589,'ADM Details FY17'!$A$3:$F$3515,6,FALSE)</f>
        <v>0</v>
      </c>
      <c r="F2589" s="1">
        <f>VLOOKUP(A2589,'ADM Details FY17'!$A$3:$G$3515,7,FALSE)</f>
        <v>0</v>
      </c>
      <c r="G2589" s="1">
        <f>VLOOKUP(A2589,'ADM Details FY17'!$A$3:$H$3515,8,FALSE)</f>
        <v>0</v>
      </c>
      <c r="H2589" s="1">
        <f>VLOOKUP(A2589,'ADM Details FY17'!$A$3:$I$3515,9,FALSE)</f>
        <v>0</v>
      </c>
      <c r="I2589" s="1">
        <f>VLOOKUP(A2589,'ADM Details FY17'!$A$3:$J$3517,10,FALSE)</f>
        <v>0</v>
      </c>
      <c r="J2589" s="1">
        <f>VLOOKUP(A2589,'ADM Details FY17'!$A$3:$K$3515,11,FALSE)</f>
        <v>0</v>
      </c>
      <c r="K2589" s="1">
        <f>VLOOKUP(A2589,'ADM Details FY17'!$A$3:$M$3515,13,FALSE)</f>
        <v>2.13</v>
      </c>
      <c r="L2589" s="1">
        <f>VLOOKUP(A2589,'ADM Details FY17'!$A$3:$O$3515,15,FALSE)</f>
        <v>1</v>
      </c>
      <c r="M2589" s="1">
        <f>VLOOKUP(A2589,'ADM Details FY17'!$A$3:$P$3515,16,FALSE)</f>
        <v>0</v>
      </c>
      <c r="N2589" s="1">
        <f>VLOOKUP(A2589,'ADM Details FY17'!$A$3:$Q$3515,17,FALSE)</f>
        <v>0</v>
      </c>
      <c r="O2589" s="1">
        <f>VLOOKUP(A2589,'ADM Details FY17'!$A$3:$S$3515,19,FALSE)</f>
        <v>0</v>
      </c>
      <c r="P2589" s="1">
        <f>VLOOKUP(A2589,'ADM Details FY17'!$A$3:$U$3515,21,FALSE)</f>
        <v>0</v>
      </c>
      <c r="Q2589" s="1">
        <f>VLOOKUP(A2589,'ADM Details FY17'!$A$3:$V$3515,22,FALSE)</f>
        <v>0</v>
      </c>
      <c r="R2589" s="1">
        <f>VLOOKUP(A2589,'ADM Details FY17'!$A$3:$W$3515,23,FALSE)</f>
        <v>2.08</v>
      </c>
      <c r="S2589" s="1">
        <f>VLOOKUP(A2589,'ADM Details FY17'!$A$3:$X$3515,24,FALSE)</f>
        <v>0</v>
      </c>
      <c r="T2589" s="1">
        <f>VLOOKUP(A2589,'ADM Details FY17'!$A$3:$Y$3515,25,FALSE)</f>
        <v>0</v>
      </c>
      <c r="U2589" s="1">
        <f>VLOOKUP(A2589,'ADM Details FY17'!$A$3:$AA$3515,27,FALSE)</f>
        <v>0</v>
      </c>
      <c r="V2589" s="1">
        <f>IFERROR(VLOOKUP(C2589,'eindex _tget pp '!$A$4:$E$615,5,FALSE),0)</f>
        <v>610.7199959476801</v>
      </c>
      <c r="W2589" s="31">
        <f>IFERROR(VLOOKUP(C2589,'eindex _tget pp '!$A$4:$F$615,6,FALSE),0)</f>
        <v>0.41647474870000001</v>
      </c>
      <c r="X2589" s="4">
        <f>IFERROR(VLOOKUP(B2589,'eschools 16'!$A$2:$F$25,6,FALSE),1)</f>
        <v>1</v>
      </c>
      <c r="Y2589" s="1">
        <f t="shared" si="200"/>
        <v>325.20999999999998</v>
      </c>
      <c r="Z2589" s="1">
        <f t="shared" si="201"/>
        <v>241.29</v>
      </c>
      <c r="AA2589" s="31">
        <f>IFERROR(VLOOKUP(C2589,'eindex _tget pp '!$A$4:$G$615,7,FALSE),0)</f>
        <v>0.574723663</v>
      </c>
      <c r="AB2589" s="1">
        <f>VLOOKUP(A2589,'ADM Details FY17'!$A$3:$AB$3515,28,FALSE)</f>
        <v>0</v>
      </c>
      <c r="AC2589" s="1">
        <f t="shared" si="202"/>
        <v>0</v>
      </c>
      <c r="AD2589" s="1">
        <f t="shared" si="203"/>
        <v>2.13</v>
      </c>
      <c r="AE2589" s="1">
        <f t="shared" si="204"/>
        <v>319.5</v>
      </c>
    </row>
    <row r="2590" spans="1:31" x14ac:dyDescent="0.25">
      <c r="A2590" t="str">
        <f>B2590&amp;"-"&amp;COUNTIF($B$3:B2590,B2590)</f>
        <v>664-2</v>
      </c>
      <c r="B2590">
        <v>664</v>
      </c>
      <c r="C2590" s="18">
        <f>VLOOKUP(A2590,'ADM Details FY17'!$A$3:$D$3515,4,FALSE)</f>
        <v>43752</v>
      </c>
      <c r="D2590" s="1">
        <f>VLOOKUP(A2590,'ADM Details FY17'!$A$3:$E$3515,5,FALSE)</f>
        <v>0.65</v>
      </c>
      <c r="E2590" s="1">
        <f>VLOOKUP(A2590,'ADM Details FY17'!$A$3:$F$3515,6,FALSE)</f>
        <v>0</v>
      </c>
      <c r="F2590" s="1">
        <f>VLOOKUP(A2590,'ADM Details FY17'!$A$3:$G$3515,7,FALSE)</f>
        <v>0</v>
      </c>
      <c r="G2590" s="1">
        <f>VLOOKUP(A2590,'ADM Details FY17'!$A$3:$H$3515,8,FALSE)</f>
        <v>0</v>
      </c>
      <c r="H2590" s="1">
        <f>VLOOKUP(A2590,'ADM Details FY17'!$A$3:$I$3515,9,FALSE)</f>
        <v>0</v>
      </c>
      <c r="I2590" s="1">
        <f>VLOOKUP(A2590,'ADM Details FY17'!$A$3:$J$3517,10,FALSE)</f>
        <v>0</v>
      </c>
      <c r="J2590" s="1">
        <f>VLOOKUP(A2590,'ADM Details FY17'!$A$3:$K$3515,11,FALSE)</f>
        <v>0</v>
      </c>
      <c r="K2590" s="1">
        <f>VLOOKUP(A2590,'ADM Details FY17'!$A$3:$M$3515,13,FALSE)</f>
        <v>0.65</v>
      </c>
      <c r="L2590" s="1">
        <f>VLOOKUP(A2590,'ADM Details FY17'!$A$3:$O$3515,15,FALSE)</f>
        <v>0</v>
      </c>
      <c r="M2590" s="1">
        <f>VLOOKUP(A2590,'ADM Details FY17'!$A$3:$P$3515,16,FALSE)</f>
        <v>0</v>
      </c>
      <c r="N2590" s="1">
        <f>VLOOKUP(A2590,'ADM Details FY17'!$A$3:$Q$3515,17,FALSE)</f>
        <v>0</v>
      </c>
      <c r="O2590" s="1">
        <f>VLOOKUP(A2590,'ADM Details FY17'!$A$3:$S$3515,19,FALSE)</f>
        <v>0</v>
      </c>
      <c r="P2590" s="1">
        <f>VLOOKUP(A2590,'ADM Details FY17'!$A$3:$U$3515,21,FALSE)</f>
        <v>0</v>
      </c>
      <c r="Q2590" s="1">
        <f>VLOOKUP(A2590,'ADM Details FY17'!$A$3:$V$3515,22,FALSE)</f>
        <v>0</v>
      </c>
      <c r="R2590" s="1">
        <f>VLOOKUP(A2590,'ADM Details FY17'!$A$3:$W$3515,23,FALSE)</f>
        <v>0</v>
      </c>
      <c r="S2590" s="1">
        <f>VLOOKUP(A2590,'ADM Details FY17'!$A$3:$X$3515,24,FALSE)</f>
        <v>0</v>
      </c>
      <c r="T2590" s="1">
        <f>VLOOKUP(A2590,'ADM Details FY17'!$A$3:$Y$3515,25,FALSE)</f>
        <v>0</v>
      </c>
      <c r="U2590" s="1">
        <f>VLOOKUP(A2590,'ADM Details FY17'!$A$3:$AA$3515,27,FALSE)</f>
        <v>0</v>
      </c>
      <c r="V2590" s="1">
        <f>IFERROR(VLOOKUP(C2590,'eindex _tget pp '!$A$4:$E$615,5,FALSE),0)</f>
        <v>195.16110414154781</v>
      </c>
      <c r="W2590" s="31">
        <f>IFERROR(VLOOKUP(C2590,'eindex _tget pp '!$A$4:$F$615,6,FALSE),0)</f>
        <v>1.2931511515</v>
      </c>
      <c r="X2590" s="4">
        <f>IFERROR(VLOOKUP(B2590,'eschools 16'!$A$2:$F$25,6,FALSE),1)</f>
        <v>1</v>
      </c>
      <c r="Y2590" s="1">
        <f t="shared" si="200"/>
        <v>31.71</v>
      </c>
      <c r="Z2590" s="1">
        <f t="shared" si="201"/>
        <v>228.63</v>
      </c>
      <c r="AA2590" s="31">
        <f>IFERROR(VLOOKUP(C2590,'eindex _tget pp '!$A$4:$G$615,7,FALSE),0)</f>
        <v>0.46646849499999998</v>
      </c>
      <c r="AB2590" s="1">
        <f>VLOOKUP(A2590,'ADM Details FY17'!$A$3:$AB$3515,28,FALSE)</f>
        <v>0</v>
      </c>
      <c r="AC2590" s="1">
        <f t="shared" si="202"/>
        <v>0</v>
      </c>
      <c r="AD2590" s="1">
        <f t="shared" si="203"/>
        <v>0.65</v>
      </c>
      <c r="AE2590" s="1">
        <f t="shared" si="204"/>
        <v>97.5</v>
      </c>
    </row>
    <row r="2591" spans="1:31" x14ac:dyDescent="0.25">
      <c r="A2591" t="str">
        <f>B2591&amp;"-"&amp;COUNTIF($B$3:B2591,B2591)</f>
        <v>664-3</v>
      </c>
      <c r="B2591">
        <v>664</v>
      </c>
      <c r="C2591" s="18">
        <f>VLOOKUP(A2591,'ADM Details FY17'!$A$3:$D$3515,4,FALSE)</f>
        <v>43802</v>
      </c>
      <c r="D2591" s="1">
        <f>VLOOKUP(A2591,'ADM Details FY17'!$A$3:$E$3515,5,FALSE)</f>
        <v>89.53</v>
      </c>
      <c r="E2591" s="1">
        <f>VLOOKUP(A2591,'ADM Details FY17'!$A$3:$F$3515,6,FALSE)</f>
        <v>0</v>
      </c>
      <c r="F2591" s="1">
        <f>VLOOKUP(A2591,'ADM Details FY17'!$A$3:$G$3515,7,FALSE)</f>
        <v>10.93</v>
      </c>
      <c r="G2591" s="1">
        <f>VLOOKUP(A2591,'ADM Details FY17'!$A$3:$H$3515,8,FALSE)</f>
        <v>0.16</v>
      </c>
      <c r="H2591" s="1">
        <f>VLOOKUP(A2591,'ADM Details FY17'!$A$3:$I$3515,9,FALSE)</f>
        <v>0</v>
      </c>
      <c r="I2591" s="1">
        <f>VLOOKUP(A2591,'ADM Details FY17'!$A$3:$J$3517,10,FALSE)</f>
        <v>0</v>
      </c>
      <c r="J2591" s="1">
        <f>VLOOKUP(A2591,'ADM Details FY17'!$A$3:$K$3515,11,FALSE)</f>
        <v>0</v>
      </c>
      <c r="K2591" s="1">
        <f>VLOOKUP(A2591,'ADM Details FY17'!$A$3:$M$3515,13,FALSE)</f>
        <v>73.78</v>
      </c>
      <c r="L2591" s="1">
        <f>VLOOKUP(A2591,'ADM Details FY17'!$A$3:$O$3515,15,FALSE)</f>
        <v>0.61</v>
      </c>
      <c r="M2591" s="1">
        <f>VLOOKUP(A2591,'ADM Details FY17'!$A$3:$P$3515,16,FALSE)</f>
        <v>3.52</v>
      </c>
      <c r="N2591" s="1">
        <f>VLOOKUP(A2591,'ADM Details FY17'!$A$3:$Q$3515,17,FALSE)</f>
        <v>0</v>
      </c>
      <c r="O2591" s="1">
        <f>VLOOKUP(A2591,'ADM Details FY17'!$A$3:$S$3515,19,FALSE)</f>
        <v>0</v>
      </c>
      <c r="P2591" s="1">
        <f>VLOOKUP(A2591,'ADM Details FY17'!$A$3:$U$3515,21,FALSE)</f>
        <v>0</v>
      </c>
      <c r="Q2591" s="1">
        <f>VLOOKUP(A2591,'ADM Details FY17'!$A$3:$V$3515,22,FALSE)</f>
        <v>0</v>
      </c>
      <c r="R2591" s="1">
        <f>VLOOKUP(A2591,'ADM Details FY17'!$A$3:$W$3515,23,FALSE)</f>
        <v>105.98</v>
      </c>
      <c r="S2591" s="1">
        <f>VLOOKUP(A2591,'ADM Details FY17'!$A$3:$X$3515,24,FALSE)</f>
        <v>0</v>
      </c>
      <c r="T2591" s="1">
        <f>VLOOKUP(A2591,'ADM Details FY17'!$A$3:$Y$3515,25,FALSE)</f>
        <v>0.06</v>
      </c>
      <c r="U2591" s="1">
        <f>VLOOKUP(A2591,'ADM Details FY17'!$A$3:$AA$3515,27,FALSE)</f>
        <v>0</v>
      </c>
      <c r="V2591" s="1">
        <f>IFERROR(VLOOKUP(C2591,'eindex _tget pp '!$A$4:$E$615,5,FALSE),0)</f>
        <v>454.00578141101448</v>
      </c>
      <c r="W2591" s="31">
        <f>IFERROR(VLOOKUP(C2591,'eindex _tget pp '!$A$4:$F$615,6,FALSE),0)</f>
        <v>3.6729279115</v>
      </c>
      <c r="X2591" s="4">
        <f>IFERROR(VLOOKUP(B2591,'eschools 16'!$A$2:$F$25,6,FALSE),1)</f>
        <v>1</v>
      </c>
      <c r="Y2591" s="1">
        <f t="shared" si="200"/>
        <v>10161.780000000001</v>
      </c>
      <c r="Z2591" s="1">
        <f t="shared" si="201"/>
        <v>73708.899999999994</v>
      </c>
      <c r="AA2591" s="31">
        <f>IFERROR(VLOOKUP(C2591,'eindex _tget pp '!$A$4:$G$615,7,FALSE),0)</f>
        <v>0.53438618000000004</v>
      </c>
      <c r="AB2591" s="1">
        <f>VLOOKUP(A2591,'ADM Details FY17'!$A$3:$AB$3515,28,FALSE)</f>
        <v>0</v>
      </c>
      <c r="AC2591" s="1">
        <f t="shared" si="202"/>
        <v>0</v>
      </c>
      <c r="AD2591" s="1">
        <f t="shared" si="203"/>
        <v>89.53</v>
      </c>
      <c r="AE2591" s="1">
        <f t="shared" si="204"/>
        <v>13429.5</v>
      </c>
    </row>
    <row r="2592" spans="1:31" x14ac:dyDescent="0.25">
      <c r="A2592" t="str">
        <f>B2592&amp;"-"&amp;COUNTIF($B$3:B2592,B2592)</f>
        <v>664-4</v>
      </c>
      <c r="B2592">
        <v>664</v>
      </c>
      <c r="C2592" s="18">
        <f>VLOOKUP(A2592,'ADM Details FY17'!$A$3:$D$3515,4,FALSE)</f>
        <v>43844</v>
      </c>
      <c r="D2592" s="1">
        <f>VLOOKUP(A2592,'ADM Details FY17'!$A$3:$E$3515,5,FALSE)</f>
        <v>0.16</v>
      </c>
      <c r="E2592" s="1">
        <f>VLOOKUP(A2592,'ADM Details FY17'!$A$3:$F$3515,6,FALSE)</f>
        <v>0</v>
      </c>
      <c r="F2592" s="1">
        <f>VLOOKUP(A2592,'ADM Details FY17'!$A$3:$G$3515,7,FALSE)</f>
        <v>0</v>
      </c>
      <c r="G2592" s="1">
        <f>VLOOKUP(A2592,'ADM Details FY17'!$A$3:$H$3515,8,FALSE)</f>
        <v>0</v>
      </c>
      <c r="H2592" s="1">
        <f>VLOOKUP(A2592,'ADM Details FY17'!$A$3:$I$3515,9,FALSE)</f>
        <v>0</v>
      </c>
      <c r="I2592" s="1">
        <f>VLOOKUP(A2592,'ADM Details FY17'!$A$3:$J$3517,10,FALSE)</f>
        <v>0</v>
      </c>
      <c r="J2592" s="1">
        <f>VLOOKUP(A2592,'ADM Details FY17'!$A$3:$K$3515,11,FALSE)</f>
        <v>0</v>
      </c>
      <c r="K2592" s="1">
        <f>VLOOKUP(A2592,'ADM Details FY17'!$A$3:$M$3515,13,FALSE)</f>
        <v>0</v>
      </c>
      <c r="L2592" s="1">
        <f>VLOOKUP(A2592,'ADM Details FY17'!$A$3:$O$3515,15,FALSE)</f>
        <v>0</v>
      </c>
      <c r="M2592" s="1">
        <f>VLOOKUP(A2592,'ADM Details FY17'!$A$3:$P$3515,16,FALSE)</f>
        <v>0</v>
      </c>
      <c r="N2592" s="1">
        <f>VLOOKUP(A2592,'ADM Details FY17'!$A$3:$Q$3515,17,FALSE)</f>
        <v>0</v>
      </c>
      <c r="O2592" s="1">
        <f>VLOOKUP(A2592,'ADM Details FY17'!$A$3:$S$3515,19,FALSE)</f>
        <v>0</v>
      </c>
      <c r="P2592" s="1">
        <f>VLOOKUP(A2592,'ADM Details FY17'!$A$3:$U$3515,21,FALSE)</f>
        <v>0</v>
      </c>
      <c r="Q2592" s="1">
        <f>VLOOKUP(A2592,'ADM Details FY17'!$A$3:$V$3515,22,FALSE)</f>
        <v>0</v>
      </c>
      <c r="R2592" s="1">
        <f>VLOOKUP(A2592,'ADM Details FY17'!$A$3:$W$3515,23,FALSE)</f>
        <v>0.36</v>
      </c>
      <c r="S2592" s="1">
        <f>VLOOKUP(A2592,'ADM Details FY17'!$A$3:$X$3515,24,FALSE)</f>
        <v>0</v>
      </c>
      <c r="T2592" s="1">
        <f>VLOOKUP(A2592,'ADM Details FY17'!$A$3:$Y$3515,25,FALSE)</f>
        <v>0</v>
      </c>
      <c r="U2592" s="1">
        <f>VLOOKUP(A2592,'ADM Details FY17'!$A$3:$AA$3515,27,FALSE)</f>
        <v>0</v>
      </c>
      <c r="V2592" s="1">
        <f>IFERROR(VLOOKUP(C2592,'eindex _tget pp '!$A$4:$E$615,5,FALSE),0)</f>
        <v>1635.2245477017691</v>
      </c>
      <c r="W2592" s="31">
        <f>IFERROR(VLOOKUP(C2592,'eindex _tget pp '!$A$4:$F$615,6,FALSE),0)</f>
        <v>3.3804575904999998</v>
      </c>
      <c r="X2592" s="4">
        <f>IFERROR(VLOOKUP(B2592,'eschools 16'!$A$2:$F$25,6,FALSE),1)</f>
        <v>1</v>
      </c>
      <c r="Y2592" s="1">
        <f t="shared" si="200"/>
        <v>65.41</v>
      </c>
      <c r="Z2592" s="1">
        <f t="shared" si="201"/>
        <v>0</v>
      </c>
      <c r="AA2592" s="31">
        <f>IFERROR(VLOOKUP(C2592,'eindex _tget pp '!$A$4:$G$615,7,FALSE),0)</f>
        <v>0.84118838500000004</v>
      </c>
      <c r="AB2592" s="1">
        <f>VLOOKUP(A2592,'ADM Details FY17'!$A$3:$AB$3515,28,FALSE)</f>
        <v>0</v>
      </c>
      <c r="AC2592" s="1">
        <f t="shared" si="202"/>
        <v>0</v>
      </c>
      <c r="AD2592" s="1">
        <f t="shared" si="203"/>
        <v>0.16</v>
      </c>
      <c r="AE2592" s="1">
        <f t="shared" si="204"/>
        <v>24</v>
      </c>
    </row>
    <row r="2593" spans="1:31" x14ac:dyDescent="0.25">
      <c r="A2593" t="str">
        <f>B2593&amp;"-"&amp;COUNTIF($B$3:B2593,B2593)</f>
        <v>664-5</v>
      </c>
      <c r="B2593">
        <v>664</v>
      </c>
      <c r="C2593" s="18">
        <f>VLOOKUP(A2593,'ADM Details FY17'!$A$3:$D$3515,4,FALSE)</f>
        <v>46979</v>
      </c>
      <c r="D2593" s="1">
        <f>VLOOKUP(A2593,'ADM Details FY17'!$A$3:$E$3515,5,FALSE)</f>
        <v>7.6</v>
      </c>
      <c r="E2593" s="1">
        <f>VLOOKUP(A2593,'ADM Details FY17'!$A$3:$F$3515,6,FALSE)</f>
        <v>0</v>
      </c>
      <c r="F2593" s="1">
        <f>VLOOKUP(A2593,'ADM Details FY17'!$A$3:$G$3515,7,FALSE)</f>
        <v>0</v>
      </c>
      <c r="G2593" s="1">
        <f>VLOOKUP(A2593,'ADM Details FY17'!$A$3:$H$3515,8,FALSE)</f>
        <v>0.32</v>
      </c>
      <c r="H2593" s="1">
        <f>VLOOKUP(A2593,'ADM Details FY17'!$A$3:$I$3515,9,FALSE)</f>
        <v>0</v>
      </c>
      <c r="I2593" s="1">
        <f>VLOOKUP(A2593,'ADM Details FY17'!$A$3:$J$3517,10,FALSE)</f>
        <v>0</v>
      </c>
      <c r="J2593" s="1">
        <f>VLOOKUP(A2593,'ADM Details FY17'!$A$3:$K$3515,11,FALSE)</f>
        <v>0</v>
      </c>
      <c r="K2593" s="1">
        <f>VLOOKUP(A2593,'ADM Details FY17'!$A$3:$M$3515,13,FALSE)</f>
        <v>5.54</v>
      </c>
      <c r="L2593" s="1">
        <f>VLOOKUP(A2593,'ADM Details FY17'!$A$3:$O$3515,15,FALSE)</f>
        <v>0</v>
      </c>
      <c r="M2593" s="1">
        <f>VLOOKUP(A2593,'ADM Details FY17'!$A$3:$P$3515,16,FALSE)</f>
        <v>0</v>
      </c>
      <c r="N2593" s="1">
        <f>VLOOKUP(A2593,'ADM Details FY17'!$A$3:$Q$3515,17,FALSE)</f>
        <v>0</v>
      </c>
      <c r="O2593" s="1">
        <f>VLOOKUP(A2593,'ADM Details FY17'!$A$3:$S$3515,19,FALSE)</f>
        <v>0</v>
      </c>
      <c r="P2593" s="1">
        <f>VLOOKUP(A2593,'ADM Details FY17'!$A$3:$U$3515,21,FALSE)</f>
        <v>0</v>
      </c>
      <c r="Q2593" s="1">
        <f>VLOOKUP(A2593,'ADM Details FY17'!$A$3:$V$3515,22,FALSE)</f>
        <v>0</v>
      </c>
      <c r="R2593" s="1">
        <f>VLOOKUP(A2593,'ADM Details FY17'!$A$3:$W$3515,23,FALSE)</f>
        <v>11.53</v>
      </c>
      <c r="S2593" s="1">
        <f>VLOOKUP(A2593,'ADM Details FY17'!$A$3:$X$3515,24,FALSE)</f>
        <v>0</v>
      </c>
      <c r="T2593" s="1">
        <f>VLOOKUP(A2593,'ADM Details FY17'!$A$3:$Y$3515,25,FALSE)</f>
        <v>0.31</v>
      </c>
      <c r="U2593" s="1">
        <f>VLOOKUP(A2593,'ADM Details FY17'!$A$3:$AA$3515,27,FALSE)</f>
        <v>0</v>
      </c>
      <c r="V2593" s="1">
        <f>IFERROR(VLOOKUP(C2593,'eindex _tget pp '!$A$4:$E$615,5,FALSE),0)</f>
        <v>769.10153769067654</v>
      </c>
      <c r="W2593" s="31">
        <f>IFERROR(VLOOKUP(C2593,'eindex _tget pp '!$A$4:$F$615,6,FALSE),0)</f>
        <v>1.9955521261</v>
      </c>
      <c r="X2593" s="4">
        <f>IFERROR(VLOOKUP(B2593,'eschools 16'!$A$2:$F$25,6,FALSE),1)</f>
        <v>1</v>
      </c>
      <c r="Y2593" s="1">
        <f t="shared" si="200"/>
        <v>1461.29</v>
      </c>
      <c r="Z2593" s="1">
        <f t="shared" si="201"/>
        <v>3007.06</v>
      </c>
      <c r="AA2593" s="31">
        <f>IFERROR(VLOOKUP(C2593,'eindex _tget pp '!$A$4:$G$615,7,FALSE),0)</f>
        <v>0.60733533799999995</v>
      </c>
      <c r="AB2593" s="1">
        <f>VLOOKUP(A2593,'ADM Details FY17'!$A$3:$AB$3515,28,FALSE)</f>
        <v>0</v>
      </c>
      <c r="AC2593" s="1">
        <f t="shared" si="202"/>
        <v>0</v>
      </c>
      <c r="AD2593" s="1">
        <f t="shared" si="203"/>
        <v>7.6</v>
      </c>
      <c r="AE2593" s="1">
        <f t="shared" si="204"/>
        <v>1140</v>
      </c>
    </row>
    <row r="2594" spans="1:31" x14ac:dyDescent="0.25">
      <c r="A2594" t="str">
        <f>B2594&amp;"-"&amp;COUNTIF($B$3:B2594,B2594)</f>
        <v>664-6</v>
      </c>
      <c r="B2594">
        <v>664</v>
      </c>
      <c r="C2594" s="18">
        <f>VLOOKUP(A2594,'ADM Details FY17'!$A$3:$D$3515,4,FALSE)</f>
        <v>46953</v>
      </c>
      <c r="D2594" s="1">
        <f>VLOOKUP(A2594,'ADM Details FY17'!$A$3:$E$3515,5,FALSE)</f>
        <v>0.37</v>
      </c>
      <c r="E2594" s="1">
        <f>VLOOKUP(A2594,'ADM Details FY17'!$A$3:$F$3515,6,FALSE)</f>
        <v>0</v>
      </c>
      <c r="F2594" s="1">
        <f>VLOOKUP(A2594,'ADM Details FY17'!$A$3:$G$3515,7,FALSE)</f>
        <v>0</v>
      </c>
      <c r="G2594" s="1">
        <f>VLOOKUP(A2594,'ADM Details FY17'!$A$3:$H$3515,8,FALSE)</f>
        <v>0</v>
      </c>
      <c r="H2594" s="1">
        <f>VLOOKUP(A2594,'ADM Details FY17'!$A$3:$I$3515,9,FALSE)</f>
        <v>0</v>
      </c>
      <c r="I2594" s="1">
        <f>VLOOKUP(A2594,'ADM Details FY17'!$A$3:$J$3517,10,FALSE)</f>
        <v>0</v>
      </c>
      <c r="J2594" s="1">
        <f>VLOOKUP(A2594,'ADM Details FY17'!$A$3:$K$3515,11,FALSE)</f>
        <v>0</v>
      </c>
      <c r="K2594" s="1">
        <f>VLOOKUP(A2594,'ADM Details FY17'!$A$3:$M$3515,13,FALSE)</f>
        <v>0.16</v>
      </c>
      <c r="L2594" s="1">
        <f>VLOOKUP(A2594,'ADM Details FY17'!$A$3:$O$3515,15,FALSE)</f>
        <v>0</v>
      </c>
      <c r="M2594" s="1">
        <f>VLOOKUP(A2594,'ADM Details FY17'!$A$3:$P$3515,16,FALSE)</f>
        <v>0</v>
      </c>
      <c r="N2594" s="1">
        <f>VLOOKUP(A2594,'ADM Details FY17'!$A$3:$Q$3515,17,FALSE)</f>
        <v>0</v>
      </c>
      <c r="O2594" s="1">
        <f>VLOOKUP(A2594,'ADM Details FY17'!$A$3:$S$3515,19,FALSE)</f>
        <v>0</v>
      </c>
      <c r="P2594" s="1">
        <f>VLOOKUP(A2594,'ADM Details FY17'!$A$3:$U$3515,21,FALSE)</f>
        <v>0</v>
      </c>
      <c r="Q2594" s="1">
        <f>VLOOKUP(A2594,'ADM Details FY17'!$A$3:$V$3515,22,FALSE)</f>
        <v>0</v>
      </c>
      <c r="R2594" s="1">
        <f>VLOOKUP(A2594,'ADM Details FY17'!$A$3:$W$3515,23,FALSE)</f>
        <v>1.44</v>
      </c>
      <c r="S2594" s="1">
        <f>VLOOKUP(A2594,'ADM Details FY17'!$A$3:$X$3515,24,FALSE)</f>
        <v>0</v>
      </c>
      <c r="T2594" s="1">
        <f>VLOOKUP(A2594,'ADM Details FY17'!$A$3:$Y$3515,25,FALSE)</f>
        <v>0.01</v>
      </c>
      <c r="U2594" s="1">
        <f>VLOOKUP(A2594,'ADM Details FY17'!$A$3:$AA$3515,27,FALSE)</f>
        <v>0</v>
      </c>
      <c r="V2594" s="1">
        <f>IFERROR(VLOOKUP(C2594,'eindex _tget pp '!$A$4:$E$615,5,FALSE),0)</f>
        <v>1684.2348410919162</v>
      </c>
      <c r="W2594" s="31">
        <f>IFERROR(VLOOKUP(C2594,'eindex _tget pp '!$A$4:$F$615,6,FALSE),0)</f>
        <v>2.2177521208000002</v>
      </c>
      <c r="X2594" s="4">
        <f>IFERROR(VLOOKUP(B2594,'eschools 16'!$A$2:$F$25,6,FALSE),1)</f>
        <v>1</v>
      </c>
      <c r="Y2594" s="1">
        <f t="shared" si="200"/>
        <v>155.79</v>
      </c>
      <c r="Z2594" s="1">
        <f t="shared" si="201"/>
        <v>96.52</v>
      </c>
      <c r="AA2594" s="31">
        <f>IFERROR(VLOOKUP(C2594,'eindex _tget pp '!$A$4:$G$615,7,FALSE),0)</f>
        <v>0.81904988700000003</v>
      </c>
      <c r="AB2594" s="1">
        <f>VLOOKUP(A2594,'ADM Details FY17'!$A$3:$AB$3515,28,FALSE)</f>
        <v>0</v>
      </c>
      <c r="AC2594" s="1">
        <f t="shared" si="202"/>
        <v>0</v>
      </c>
      <c r="AD2594" s="1">
        <f t="shared" si="203"/>
        <v>0.37</v>
      </c>
      <c r="AE2594" s="1">
        <f t="shared" si="204"/>
        <v>55.5</v>
      </c>
    </row>
    <row r="2595" spans="1:31" x14ac:dyDescent="0.25">
      <c r="A2595" t="str">
        <f>B2595&amp;"-"&amp;COUNTIF($B$3:B2595,B2595)</f>
        <v>664-7</v>
      </c>
      <c r="B2595">
        <v>664</v>
      </c>
      <c r="C2595" s="18">
        <f>VLOOKUP(A2595,'ADM Details FY17'!$A$3:$D$3515,4,FALSE)</f>
        <v>47019</v>
      </c>
      <c r="D2595" s="1">
        <f>VLOOKUP(A2595,'ADM Details FY17'!$A$3:$E$3515,5,FALSE)</f>
        <v>0.19</v>
      </c>
      <c r="E2595" s="1">
        <f>VLOOKUP(A2595,'ADM Details FY17'!$A$3:$F$3515,6,FALSE)</f>
        <v>0</v>
      </c>
      <c r="F2595" s="1">
        <f>VLOOKUP(A2595,'ADM Details FY17'!$A$3:$G$3515,7,FALSE)</f>
        <v>0</v>
      </c>
      <c r="G2595" s="1">
        <f>VLOOKUP(A2595,'ADM Details FY17'!$A$3:$H$3515,8,FALSE)</f>
        <v>0</v>
      </c>
      <c r="H2595" s="1">
        <f>VLOOKUP(A2595,'ADM Details FY17'!$A$3:$I$3515,9,FALSE)</f>
        <v>0</v>
      </c>
      <c r="I2595" s="1">
        <f>VLOOKUP(A2595,'ADM Details FY17'!$A$3:$J$3517,10,FALSE)</f>
        <v>0</v>
      </c>
      <c r="J2595" s="1">
        <f>VLOOKUP(A2595,'ADM Details FY17'!$A$3:$K$3515,11,FALSE)</f>
        <v>0</v>
      </c>
      <c r="K2595" s="1">
        <f>VLOOKUP(A2595,'ADM Details FY17'!$A$3:$M$3515,13,FALSE)</f>
        <v>0</v>
      </c>
      <c r="L2595" s="1">
        <f>VLOOKUP(A2595,'ADM Details FY17'!$A$3:$O$3515,15,FALSE)</f>
        <v>0</v>
      </c>
      <c r="M2595" s="1">
        <f>VLOOKUP(A2595,'ADM Details FY17'!$A$3:$P$3515,16,FALSE)</f>
        <v>0</v>
      </c>
      <c r="N2595" s="1">
        <f>VLOOKUP(A2595,'ADM Details FY17'!$A$3:$Q$3515,17,FALSE)</f>
        <v>0</v>
      </c>
      <c r="O2595" s="1">
        <f>VLOOKUP(A2595,'ADM Details FY17'!$A$3:$S$3515,19,FALSE)</f>
        <v>0</v>
      </c>
      <c r="P2595" s="1">
        <f>VLOOKUP(A2595,'ADM Details FY17'!$A$3:$U$3515,21,FALSE)</f>
        <v>0</v>
      </c>
      <c r="Q2595" s="1">
        <f>VLOOKUP(A2595,'ADM Details FY17'!$A$3:$V$3515,22,FALSE)</f>
        <v>0</v>
      </c>
      <c r="R2595" s="1">
        <f>VLOOKUP(A2595,'ADM Details FY17'!$A$3:$W$3515,23,FALSE)</f>
        <v>0</v>
      </c>
      <c r="S2595" s="1">
        <f>VLOOKUP(A2595,'ADM Details FY17'!$A$3:$X$3515,24,FALSE)</f>
        <v>0</v>
      </c>
      <c r="T2595" s="1">
        <f>VLOOKUP(A2595,'ADM Details FY17'!$A$3:$Y$3515,25,FALSE)</f>
        <v>0</v>
      </c>
      <c r="U2595" s="1">
        <f>VLOOKUP(A2595,'ADM Details FY17'!$A$3:$AA$3515,27,FALSE)</f>
        <v>0</v>
      </c>
      <c r="V2595" s="1">
        <f>IFERROR(VLOOKUP(C2595,'eindex _tget pp '!$A$4:$E$615,5,FALSE),0)</f>
        <v>156.24796476641458</v>
      </c>
      <c r="W2595" s="31">
        <f>IFERROR(VLOOKUP(C2595,'eindex _tget pp '!$A$4:$F$615,6,FALSE),0)</f>
        <v>0.28475252620000002</v>
      </c>
      <c r="X2595" s="4">
        <f>IFERROR(VLOOKUP(B2595,'eschools 16'!$A$2:$F$25,6,FALSE),1)</f>
        <v>1</v>
      </c>
      <c r="Y2595" s="1">
        <f t="shared" si="200"/>
        <v>7.42</v>
      </c>
      <c r="Z2595" s="1">
        <f t="shared" si="201"/>
        <v>0</v>
      </c>
      <c r="AA2595" s="31">
        <f>IFERROR(VLOOKUP(C2595,'eindex _tget pp '!$A$4:$G$615,7,FALSE),0)</f>
        <v>0.40680514600000001</v>
      </c>
      <c r="AB2595" s="1">
        <f>VLOOKUP(A2595,'ADM Details FY17'!$A$3:$AB$3515,28,FALSE)</f>
        <v>0</v>
      </c>
      <c r="AC2595" s="1">
        <f t="shared" si="202"/>
        <v>0</v>
      </c>
      <c r="AD2595" s="1">
        <f t="shared" si="203"/>
        <v>0.19</v>
      </c>
      <c r="AE2595" s="1">
        <f t="shared" si="204"/>
        <v>28.5</v>
      </c>
    </row>
    <row r="2596" spans="1:31" x14ac:dyDescent="0.25">
      <c r="A2596" t="str">
        <f>B2596&amp;"-"&amp;COUNTIF($B$3:B2596,B2596)</f>
        <v>664-8</v>
      </c>
      <c r="B2596">
        <v>664</v>
      </c>
      <c r="C2596" s="18">
        <f>VLOOKUP(A2596,'ADM Details FY17'!$A$3:$D$3515,4,FALSE)</f>
        <v>48751</v>
      </c>
      <c r="D2596" s="1">
        <f>VLOOKUP(A2596,'ADM Details FY17'!$A$3:$E$3515,5,FALSE)</f>
        <v>0.38</v>
      </c>
      <c r="E2596" s="1">
        <f>VLOOKUP(A2596,'ADM Details FY17'!$A$3:$F$3515,6,FALSE)</f>
        <v>0</v>
      </c>
      <c r="F2596" s="1">
        <f>VLOOKUP(A2596,'ADM Details FY17'!$A$3:$G$3515,7,FALSE)</f>
        <v>0</v>
      </c>
      <c r="G2596" s="1">
        <f>VLOOKUP(A2596,'ADM Details FY17'!$A$3:$H$3515,8,FALSE)</f>
        <v>0</v>
      </c>
      <c r="H2596" s="1">
        <f>VLOOKUP(A2596,'ADM Details FY17'!$A$3:$I$3515,9,FALSE)</f>
        <v>0</v>
      </c>
      <c r="I2596" s="1">
        <f>VLOOKUP(A2596,'ADM Details FY17'!$A$3:$J$3517,10,FALSE)</f>
        <v>0</v>
      </c>
      <c r="J2596" s="1">
        <f>VLOOKUP(A2596,'ADM Details FY17'!$A$3:$K$3515,11,FALSE)</f>
        <v>0</v>
      </c>
      <c r="K2596" s="1">
        <f>VLOOKUP(A2596,'ADM Details FY17'!$A$3:$M$3515,13,FALSE)</f>
        <v>0</v>
      </c>
      <c r="L2596" s="1">
        <f>VLOOKUP(A2596,'ADM Details FY17'!$A$3:$O$3515,15,FALSE)</f>
        <v>0</v>
      </c>
      <c r="M2596" s="1">
        <f>VLOOKUP(A2596,'ADM Details FY17'!$A$3:$P$3515,16,FALSE)</f>
        <v>0</v>
      </c>
      <c r="N2596" s="1">
        <f>VLOOKUP(A2596,'ADM Details FY17'!$A$3:$Q$3515,17,FALSE)</f>
        <v>0</v>
      </c>
      <c r="O2596" s="1">
        <f>VLOOKUP(A2596,'ADM Details FY17'!$A$3:$S$3515,19,FALSE)</f>
        <v>0</v>
      </c>
      <c r="P2596" s="1">
        <f>VLOOKUP(A2596,'ADM Details FY17'!$A$3:$U$3515,21,FALSE)</f>
        <v>0</v>
      </c>
      <c r="Q2596" s="1">
        <f>VLOOKUP(A2596,'ADM Details FY17'!$A$3:$V$3515,22,FALSE)</f>
        <v>0</v>
      </c>
      <c r="R2596" s="1">
        <f>VLOOKUP(A2596,'ADM Details FY17'!$A$3:$W$3515,23,FALSE)</f>
        <v>0.11</v>
      </c>
      <c r="S2596" s="1">
        <f>VLOOKUP(A2596,'ADM Details FY17'!$A$3:$X$3515,24,FALSE)</f>
        <v>0</v>
      </c>
      <c r="T2596" s="1">
        <f>VLOOKUP(A2596,'ADM Details FY17'!$A$3:$Y$3515,25,FALSE)</f>
        <v>0</v>
      </c>
      <c r="U2596" s="1">
        <f>VLOOKUP(A2596,'ADM Details FY17'!$A$3:$AA$3515,27,FALSE)</f>
        <v>0</v>
      </c>
      <c r="V2596" s="1">
        <f>IFERROR(VLOOKUP(C2596,'eindex _tget pp '!$A$4:$E$615,5,FALSE),0)</f>
        <v>552.95009786741275</v>
      </c>
      <c r="W2596" s="31">
        <f>IFERROR(VLOOKUP(C2596,'eindex _tget pp '!$A$4:$F$615,6,FALSE),0)</f>
        <v>1.0961041440999999</v>
      </c>
      <c r="X2596" s="4">
        <f>IFERROR(VLOOKUP(B2596,'eschools 16'!$A$2:$F$25,6,FALSE),1)</f>
        <v>1</v>
      </c>
      <c r="Y2596" s="1">
        <f t="shared" si="200"/>
        <v>52.53</v>
      </c>
      <c r="Z2596" s="1">
        <f t="shared" si="201"/>
        <v>0</v>
      </c>
      <c r="AA2596" s="31">
        <f>IFERROR(VLOOKUP(C2596,'eindex _tget pp '!$A$4:$G$615,7,FALSE),0)</f>
        <v>0.61078917499999996</v>
      </c>
      <c r="AB2596" s="1">
        <f>VLOOKUP(A2596,'ADM Details FY17'!$A$3:$AB$3515,28,FALSE)</f>
        <v>0</v>
      </c>
      <c r="AC2596" s="1">
        <f t="shared" si="202"/>
        <v>0</v>
      </c>
      <c r="AD2596" s="1">
        <f t="shared" si="203"/>
        <v>0.38</v>
      </c>
      <c r="AE2596" s="1">
        <f t="shared" si="204"/>
        <v>57</v>
      </c>
    </row>
    <row r="2597" spans="1:31" x14ac:dyDescent="0.25">
      <c r="A2597" t="str">
        <f>B2597&amp;"-"&amp;COUNTIF($B$3:B2597,B2597)</f>
        <v>664-9</v>
      </c>
      <c r="B2597">
        <v>664</v>
      </c>
      <c r="C2597" s="18">
        <f>VLOOKUP(A2597,'ADM Details FY17'!$A$3:$D$3515,4,FALSE)</f>
        <v>48009</v>
      </c>
      <c r="D2597" s="1">
        <f>VLOOKUP(A2597,'ADM Details FY17'!$A$3:$E$3515,5,FALSE)</f>
        <v>1.62</v>
      </c>
      <c r="E2597" s="1">
        <f>VLOOKUP(A2597,'ADM Details FY17'!$A$3:$F$3515,6,FALSE)</f>
        <v>0</v>
      </c>
      <c r="F2597" s="1">
        <f>VLOOKUP(A2597,'ADM Details FY17'!$A$3:$G$3515,7,FALSE)</f>
        <v>0</v>
      </c>
      <c r="G2597" s="1">
        <f>VLOOKUP(A2597,'ADM Details FY17'!$A$3:$H$3515,8,FALSE)</f>
        <v>0</v>
      </c>
      <c r="H2597" s="1">
        <f>VLOOKUP(A2597,'ADM Details FY17'!$A$3:$I$3515,9,FALSE)</f>
        <v>0</v>
      </c>
      <c r="I2597" s="1">
        <f>VLOOKUP(A2597,'ADM Details FY17'!$A$3:$J$3517,10,FALSE)</f>
        <v>0</v>
      </c>
      <c r="J2597" s="1">
        <f>VLOOKUP(A2597,'ADM Details FY17'!$A$3:$K$3515,11,FALSE)</f>
        <v>0</v>
      </c>
      <c r="K2597" s="1">
        <f>VLOOKUP(A2597,'ADM Details FY17'!$A$3:$M$3515,13,FALSE)</f>
        <v>1.62</v>
      </c>
      <c r="L2597" s="1">
        <f>VLOOKUP(A2597,'ADM Details FY17'!$A$3:$O$3515,15,FALSE)</f>
        <v>0</v>
      </c>
      <c r="M2597" s="1">
        <f>VLOOKUP(A2597,'ADM Details FY17'!$A$3:$P$3515,16,FALSE)</f>
        <v>0</v>
      </c>
      <c r="N2597" s="1">
        <f>VLOOKUP(A2597,'ADM Details FY17'!$A$3:$Q$3515,17,FALSE)</f>
        <v>0</v>
      </c>
      <c r="O2597" s="1">
        <f>VLOOKUP(A2597,'ADM Details FY17'!$A$3:$S$3515,19,FALSE)</f>
        <v>0</v>
      </c>
      <c r="P2597" s="1">
        <f>VLOOKUP(A2597,'ADM Details FY17'!$A$3:$U$3515,21,FALSE)</f>
        <v>0</v>
      </c>
      <c r="Q2597" s="1">
        <f>VLOOKUP(A2597,'ADM Details FY17'!$A$3:$V$3515,22,FALSE)</f>
        <v>0</v>
      </c>
      <c r="R2597" s="1">
        <f>VLOOKUP(A2597,'ADM Details FY17'!$A$3:$W$3515,23,FALSE)</f>
        <v>2.84</v>
      </c>
      <c r="S2597" s="1">
        <f>VLOOKUP(A2597,'ADM Details FY17'!$A$3:$X$3515,24,FALSE)</f>
        <v>0</v>
      </c>
      <c r="T2597" s="1">
        <f>VLOOKUP(A2597,'ADM Details FY17'!$A$3:$Y$3515,25,FALSE)</f>
        <v>0</v>
      </c>
      <c r="U2597" s="1">
        <f>VLOOKUP(A2597,'ADM Details FY17'!$A$3:$AA$3515,27,FALSE)</f>
        <v>0</v>
      </c>
      <c r="V2597" s="1">
        <f>IFERROR(VLOOKUP(C2597,'eindex _tget pp '!$A$4:$E$615,5,FALSE),0)</f>
        <v>468.28425942335389</v>
      </c>
      <c r="W2597" s="31">
        <f>IFERROR(VLOOKUP(C2597,'eindex _tget pp '!$A$4:$F$615,6,FALSE),0)</f>
        <v>0.35964185119999997</v>
      </c>
      <c r="X2597" s="4">
        <f>IFERROR(VLOOKUP(B2597,'eschools 16'!$A$2:$F$25,6,FALSE),1)</f>
        <v>1</v>
      </c>
      <c r="Y2597" s="1">
        <f t="shared" si="200"/>
        <v>189.66</v>
      </c>
      <c r="Z2597" s="1">
        <f t="shared" si="201"/>
        <v>158.47</v>
      </c>
      <c r="AA2597" s="31">
        <f>IFERROR(VLOOKUP(C2597,'eindex _tget pp '!$A$4:$G$615,7,FALSE),0)</f>
        <v>0.49280977799999998</v>
      </c>
      <c r="AB2597" s="1">
        <f>VLOOKUP(A2597,'ADM Details FY17'!$A$3:$AB$3515,28,FALSE)</f>
        <v>0</v>
      </c>
      <c r="AC2597" s="1">
        <f t="shared" si="202"/>
        <v>0</v>
      </c>
      <c r="AD2597" s="1">
        <f t="shared" si="203"/>
        <v>1.62</v>
      </c>
      <c r="AE2597" s="1">
        <f t="shared" si="204"/>
        <v>243.00000000000003</v>
      </c>
    </row>
    <row r="2598" spans="1:31" x14ac:dyDescent="0.25">
      <c r="A2598" t="str">
        <f>B2598&amp;"-"&amp;COUNTIF($B$3:B2598,B2598)</f>
        <v>664-10</v>
      </c>
      <c r="B2598">
        <v>664</v>
      </c>
      <c r="C2598" s="18">
        <f>VLOOKUP(A2598,'ADM Details FY17'!$A$3:$D$3515,4,FALSE)</f>
        <v>47001</v>
      </c>
      <c r="D2598" s="1">
        <f>VLOOKUP(A2598,'ADM Details FY17'!$A$3:$E$3515,5,FALSE)</f>
        <v>5.75</v>
      </c>
      <c r="E2598" s="1">
        <f>VLOOKUP(A2598,'ADM Details FY17'!$A$3:$F$3515,6,FALSE)</f>
        <v>0</v>
      </c>
      <c r="F2598" s="1">
        <f>VLOOKUP(A2598,'ADM Details FY17'!$A$3:$G$3515,7,FALSE)</f>
        <v>0.57999999999999996</v>
      </c>
      <c r="G2598" s="1">
        <f>VLOOKUP(A2598,'ADM Details FY17'!$A$3:$H$3515,8,FALSE)</f>
        <v>0</v>
      </c>
      <c r="H2598" s="1">
        <f>VLOOKUP(A2598,'ADM Details FY17'!$A$3:$I$3515,9,FALSE)</f>
        <v>0</v>
      </c>
      <c r="I2598" s="1">
        <f>VLOOKUP(A2598,'ADM Details FY17'!$A$3:$J$3517,10,FALSE)</f>
        <v>0</v>
      </c>
      <c r="J2598" s="1">
        <f>VLOOKUP(A2598,'ADM Details FY17'!$A$3:$K$3515,11,FALSE)</f>
        <v>0</v>
      </c>
      <c r="K2598" s="1">
        <f>VLOOKUP(A2598,'ADM Details FY17'!$A$3:$M$3515,13,FALSE)</f>
        <v>4.25</v>
      </c>
      <c r="L2598" s="1">
        <f>VLOOKUP(A2598,'ADM Details FY17'!$A$3:$O$3515,15,FALSE)</f>
        <v>0</v>
      </c>
      <c r="M2598" s="1">
        <f>VLOOKUP(A2598,'ADM Details FY17'!$A$3:$P$3515,16,FALSE)</f>
        <v>0</v>
      </c>
      <c r="N2598" s="1">
        <f>VLOOKUP(A2598,'ADM Details FY17'!$A$3:$Q$3515,17,FALSE)</f>
        <v>0</v>
      </c>
      <c r="O2598" s="1">
        <f>VLOOKUP(A2598,'ADM Details FY17'!$A$3:$S$3515,19,FALSE)</f>
        <v>0</v>
      </c>
      <c r="P2598" s="1">
        <f>VLOOKUP(A2598,'ADM Details FY17'!$A$3:$U$3515,21,FALSE)</f>
        <v>0</v>
      </c>
      <c r="Q2598" s="1">
        <f>VLOOKUP(A2598,'ADM Details FY17'!$A$3:$V$3515,22,FALSE)</f>
        <v>0</v>
      </c>
      <c r="R2598" s="1">
        <f>VLOOKUP(A2598,'ADM Details FY17'!$A$3:$W$3515,23,FALSE)</f>
        <v>8.5299999999999994</v>
      </c>
      <c r="S2598" s="1">
        <f>VLOOKUP(A2598,'ADM Details FY17'!$A$3:$X$3515,24,FALSE)</f>
        <v>0</v>
      </c>
      <c r="T2598" s="1">
        <f>VLOOKUP(A2598,'ADM Details FY17'!$A$3:$Y$3515,25,FALSE)</f>
        <v>0</v>
      </c>
      <c r="U2598" s="1">
        <f>VLOOKUP(A2598,'ADM Details FY17'!$A$3:$AA$3515,27,FALSE)</f>
        <v>0</v>
      </c>
      <c r="V2598" s="1">
        <f>IFERROR(VLOOKUP(C2598,'eindex _tget pp '!$A$4:$E$615,5,FALSE),0)</f>
        <v>594.36588471020877</v>
      </c>
      <c r="W2598" s="31">
        <f>IFERROR(VLOOKUP(C2598,'eindex _tget pp '!$A$4:$F$615,6,FALSE),0)</f>
        <v>1.1539599354000001</v>
      </c>
      <c r="X2598" s="4">
        <f>IFERROR(VLOOKUP(B2598,'eschools 16'!$A$2:$F$25,6,FALSE),1)</f>
        <v>1</v>
      </c>
      <c r="Y2598" s="1">
        <f t="shared" si="200"/>
        <v>854.4</v>
      </c>
      <c r="Z2598" s="1">
        <f t="shared" si="201"/>
        <v>1333.98</v>
      </c>
      <c r="AA2598" s="31">
        <f>IFERROR(VLOOKUP(C2598,'eindex _tget pp '!$A$4:$G$615,7,FALSE),0)</f>
        <v>0.60739051300000002</v>
      </c>
      <c r="AB2598" s="1">
        <f>VLOOKUP(A2598,'ADM Details FY17'!$A$3:$AB$3515,28,FALSE)</f>
        <v>0</v>
      </c>
      <c r="AC2598" s="1">
        <f t="shared" si="202"/>
        <v>0</v>
      </c>
      <c r="AD2598" s="1">
        <f t="shared" si="203"/>
        <v>5.75</v>
      </c>
      <c r="AE2598" s="1">
        <f t="shared" si="204"/>
        <v>862.5</v>
      </c>
    </row>
    <row r="2599" spans="1:31" x14ac:dyDescent="0.25">
      <c r="A2599" t="str">
        <f>B2599&amp;"-"&amp;COUNTIF($B$3:B2599,B2599)</f>
        <v>664-11</v>
      </c>
      <c r="B2599">
        <v>664</v>
      </c>
      <c r="C2599" s="18">
        <f>VLOOKUP(A2599,'ADM Details FY17'!$A$3:$D$3515,4,FALSE)</f>
        <v>44800</v>
      </c>
      <c r="D2599" s="1">
        <f>VLOOKUP(A2599,'ADM Details FY17'!$A$3:$E$3515,5,FALSE)</f>
        <v>1.95</v>
      </c>
      <c r="E2599" s="1">
        <f>VLOOKUP(A2599,'ADM Details FY17'!$A$3:$F$3515,6,FALSE)</f>
        <v>0</v>
      </c>
      <c r="F2599" s="1">
        <f>VLOOKUP(A2599,'ADM Details FY17'!$A$3:$G$3515,7,FALSE)</f>
        <v>0</v>
      </c>
      <c r="G2599" s="1">
        <f>VLOOKUP(A2599,'ADM Details FY17'!$A$3:$H$3515,8,FALSE)</f>
        <v>0</v>
      </c>
      <c r="H2599" s="1">
        <f>VLOOKUP(A2599,'ADM Details FY17'!$A$3:$I$3515,9,FALSE)</f>
        <v>0</v>
      </c>
      <c r="I2599" s="1">
        <f>VLOOKUP(A2599,'ADM Details FY17'!$A$3:$J$3517,10,FALSE)</f>
        <v>0</v>
      </c>
      <c r="J2599" s="1">
        <f>VLOOKUP(A2599,'ADM Details FY17'!$A$3:$K$3515,11,FALSE)</f>
        <v>0</v>
      </c>
      <c r="K2599" s="1">
        <f>VLOOKUP(A2599,'ADM Details FY17'!$A$3:$M$3515,13,FALSE)</f>
        <v>0.95</v>
      </c>
      <c r="L2599" s="1">
        <f>VLOOKUP(A2599,'ADM Details FY17'!$A$3:$O$3515,15,FALSE)</f>
        <v>0</v>
      </c>
      <c r="M2599" s="1">
        <f>VLOOKUP(A2599,'ADM Details FY17'!$A$3:$P$3515,16,FALSE)</f>
        <v>0</v>
      </c>
      <c r="N2599" s="1">
        <f>VLOOKUP(A2599,'ADM Details FY17'!$A$3:$Q$3515,17,FALSE)</f>
        <v>0</v>
      </c>
      <c r="O2599" s="1">
        <f>VLOOKUP(A2599,'ADM Details FY17'!$A$3:$S$3515,19,FALSE)</f>
        <v>0</v>
      </c>
      <c r="P2599" s="1">
        <f>VLOOKUP(A2599,'ADM Details FY17'!$A$3:$U$3515,21,FALSE)</f>
        <v>0</v>
      </c>
      <c r="Q2599" s="1">
        <f>VLOOKUP(A2599,'ADM Details FY17'!$A$3:$V$3515,22,FALSE)</f>
        <v>0</v>
      </c>
      <c r="R2599" s="1">
        <f>VLOOKUP(A2599,'ADM Details FY17'!$A$3:$W$3515,23,FALSE)</f>
        <v>1.18</v>
      </c>
      <c r="S2599" s="1">
        <f>VLOOKUP(A2599,'ADM Details FY17'!$A$3:$X$3515,24,FALSE)</f>
        <v>0</v>
      </c>
      <c r="T2599" s="1">
        <f>VLOOKUP(A2599,'ADM Details FY17'!$A$3:$Y$3515,25,FALSE)</f>
        <v>0</v>
      </c>
      <c r="U2599" s="1">
        <f>VLOOKUP(A2599,'ADM Details FY17'!$A$3:$AA$3515,27,FALSE)</f>
        <v>0</v>
      </c>
      <c r="V2599" s="1">
        <f>IFERROR(VLOOKUP(C2599,'eindex _tget pp '!$A$4:$E$615,5,FALSE),0)</f>
        <v>751.72908667041872</v>
      </c>
      <c r="W2599" s="31">
        <f>IFERROR(VLOOKUP(C2599,'eindex _tget pp '!$A$4:$F$615,6,FALSE),0)</f>
        <v>1.7261732700000001</v>
      </c>
      <c r="X2599" s="4">
        <f>IFERROR(VLOOKUP(B2599,'eschools 16'!$A$2:$F$25,6,FALSE),1)</f>
        <v>1</v>
      </c>
      <c r="Y2599" s="1">
        <f t="shared" si="200"/>
        <v>366.47</v>
      </c>
      <c r="Z2599" s="1">
        <f t="shared" si="201"/>
        <v>446.04</v>
      </c>
      <c r="AA2599" s="31">
        <f>IFERROR(VLOOKUP(C2599,'eindex _tget pp '!$A$4:$G$615,7,FALSE),0)</f>
        <v>0.59243781699999998</v>
      </c>
      <c r="AB2599" s="1">
        <f>VLOOKUP(A2599,'ADM Details FY17'!$A$3:$AB$3515,28,FALSE)</f>
        <v>0</v>
      </c>
      <c r="AC2599" s="1">
        <f t="shared" si="202"/>
        <v>0</v>
      </c>
      <c r="AD2599" s="1">
        <f t="shared" si="203"/>
        <v>1.95</v>
      </c>
      <c r="AE2599" s="1">
        <f t="shared" si="204"/>
        <v>292.5</v>
      </c>
    </row>
    <row r="2600" spans="1:31" x14ac:dyDescent="0.25">
      <c r="A2600" t="str">
        <f>B2600&amp;"-"&amp;COUNTIF($B$3:B2600,B2600)</f>
        <v>664-12</v>
      </c>
      <c r="B2600">
        <v>664</v>
      </c>
      <c r="C2600" s="18">
        <f>VLOOKUP(A2600,'ADM Details FY17'!$A$3:$D$3515,4,FALSE)</f>
        <v>48041</v>
      </c>
      <c r="D2600" s="1">
        <f>VLOOKUP(A2600,'ADM Details FY17'!$A$3:$E$3515,5,FALSE)</f>
        <v>0.89</v>
      </c>
      <c r="E2600" s="1">
        <f>VLOOKUP(A2600,'ADM Details FY17'!$A$3:$F$3515,6,FALSE)</f>
        <v>0</v>
      </c>
      <c r="F2600" s="1">
        <f>VLOOKUP(A2600,'ADM Details FY17'!$A$3:$G$3515,7,FALSE)</f>
        <v>0</v>
      </c>
      <c r="G2600" s="1">
        <f>VLOOKUP(A2600,'ADM Details FY17'!$A$3:$H$3515,8,FALSE)</f>
        <v>0</v>
      </c>
      <c r="H2600" s="1">
        <f>VLOOKUP(A2600,'ADM Details FY17'!$A$3:$I$3515,9,FALSE)</f>
        <v>0</v>
      </c>
      <c r="I2600" s="1">
        <f>VLOOKUP(A2600,'ADM Details FY17'!$A$3:$J$3517,10,FALSE)</f>
        <v>0</v>
      </c>
      <c r="J2600" s="1">
        <f>VLOOKUP(A2600,'ADM Details FY17'!$A$3:$K$3515,11,FALSE)</f>
        <v>0</v>
      </c>
      <c r="K2600" s="1">
        <f>VLOOKUP(A2600,'ADM Details FY17'!$A$3:$M$3515,13,FALSE)</f>
        <v>0.89</v>
      </c>
      <c r="L2600" s="1">
        <f>VLOOKUP(A2600,'ADM Details FY17'!$A$3:$O$3515,15,FALSE)</f>
        <v>0</v>
      </c>
      <c r="M2600" s="1">
        <f>VLOOKUP(A2600,'ADM Details FY17'!$A$3:$P$3515,16,FALSE)</f>
        <v>0</v>
      </c>
      <c r="N2600" s="1">
        <f>VLOOKUP(A2600,'ADM Details FY17'!$A$3:$Q$3515,17,FALSE)</f>
        <v>0</v>
      </c>
      <c r="O2600" s="1">
        <f>VLOOKUP(A2600,'ADM Details FY17'!$A$3:$S$3515,19,FALSE)</f>
        <v>0</v>
      </c>
      <c r="P2600" s="1">
        <f>VLOOKUP(A2600,'ADM Details FY17'!$A$3:$U$3515,21,FALSE)</f>
        <v>0</v>
      </c>
      <c r="Q2600" s="1">
        <f>VLOOKUP(A2600,'ADM Details FY17'!$A$3:$V$3515,22,FALSE)</f>
        <v>0</v>
      </c>
      <c r="R2600" s="1">
        <f>VLOOKUP(A2600,'ADM Details FY17'!$A$3:$W$3515,23,FALSE)</f>
        <v>0</v>
      </c>
      <c r="S2600" s="1">
        <f>VLOOKUP(A2600,'ADM Details FY17'!$A$3:$X$3515,24,FALSE)</f>
        <v>0</v>
      </c>
      <c r="T2600" s="1">
        <f>VLOOKUP(A2600,'ADM Details FY17'!$A$3:$Y$3515,25,FALSE)</f>
        <v>0</v>
      </c>
      <c r="U2600" s="1">
        <f>VLOOKUP(A2600,'ADM Details FY17'!$A$3:$AA$3515,27,FALSE)</f>
        <v>0</v>
      </c>
      <c r="V2600" s="1">
        <f>IFERROR(VLOOKUP(C2600,'eindex _tget pp '!$A$4:$E$615,5,FALSE),0)</f>
        <v>309.40398549356848</v>
      </c>
      <c r="W2600" s="31">
        <f>IFERROR(VLOOKUP(C2600,'eindex _tget pp '!$A$4:$F$615,6,FALSE),0)</f>
        <v>0.42147832419999998</v>
      </c>
      <c r="X2600" s="4">
        <f>IFERROR(VLOOKUP(B2600,'eschools 16'!$A$2:$F$25,6,FALSE),1)</f>
        <v>1</v>
      </c>
      <c r="Y2600" s="1">
        <f t="shared" si="200"/>
        <v>68.84</v>
      </c>
      <c r="Z2600" s="1">
        <f t="shared" si="201"/>
        <v>102.03</v>
      </c>
      <c r="AA2600" s="31">
        <f>IFERROR(VLOOKUP(C2600,'eindex _tget pp '!$A$4:$G$615,7,FALSE),0)</f>
        <v>0.454842511</v>
      </c>
      <c r="AB2600" s="1">
        <f>VLOOKUP(A2600,'ADM Details FY17'!$A$3:$AB$3515,28,FALSE)</f>
        <v>0</v>
      </c>
      <c r="AC2600" s="1">
        <f t="shared" si="202"/>
        <v>0</v>
      </c>
      <c r="AD2600" s="1">
        <f t="shared" si="203"/>
        <v>0.89</v>
      </c>
      <c r="AE2600" s="1">
        <f t="shared" si="204"/>
        <v>133.5</v>
      </c>
    </row>
    <row r="2601" spans="1:31" x14ac:dyDescent="0.25">
      <c r="A2601" t="str">
        <f>B2601&amp;"-"&amp;COUNTIF($B$3:B2601,B2601)</f>
        <v>664-13</v>
      </c>
      <c r="B2601">
        <v>664</v>
      </c>
      <c r="C2601" s="18">
        <f>VLOOKUP(A2601,'ADM Details FY17'!$A$3:$D$3515,4,FALSE)</f>
        <v>44909</v>
      </c>
      <c r="D2601" s="1">
        <f>VLOOKUP(A2601,'ADM Details FY17'!$A$3:$E$3515,5,FALSE)</f>
        <v>0.21</v>
      </c>
      <c r="E2601" s="1">
        <f>VLOOKUP(A2601,'ADM Details FY17'!$A$3:$F$3515,6,FALSE)</f>
        <v>0</v>
      </c>
      <c r="F2601" s="1">
        <f>VLOOKUP(A2601,'ADM Details FY17'!$A$3:$G$3515,7,FALSE)</f>
        <v>0</v>
      </c>
      <c r="G2601" s="1">
        <f>VLOOKUP(A2601,'ADM Details FY17'!$A$3:$H$3515,8,FALSE)</f>
        <v>0</v>
      </c>
      <c r="H2601" s="1">
        <f>VLOOKUP(A2601,'ADM Details FY17'!$A$3:$I$3515,9,FALSE)</f>
        <v>0</v>
      </c>
      <c r="I2601" s="1">
        <f>VLOOKUP(A2601,'ADM Details FY17'!$A$3:$J$3517,10,FALSE)</f>
        <v>0</v>
      </c>
      <c r="J2601" s="1">
        <f>VLOOKUP(A2601,'ADM Details FY17'!$A$3:$K$3515,11,FALSE)</f>
        <v>0</v>
      </c>
      <c r="K2601" s="1">
        <f>VLOOKUP(A2601,'ADM Details FY17'!$A$3:$M$3515,13,FALSE)</f>
        <v>0.21</v>
      </c>
      <c r="L2601" s="1">
        <f>VLOOKUP(A2601,'ADM Details FY17'!$A$3:$O$3515,15,FALSE)</f>
        <v>0</v>
      </c>
      <c r="M2601" s="1">
        <f>VLOOKUP(A2601,'ADM Details FY17'!$A$3:$P$3515,16,FALSE)</f>
        <v>0</v>
      </c>
      <c r="N2601" s="1">
        <f>VLOOKUP(A2601,'ADM Details FY17'!$A$3:$Q$3515,17,FALSE)</f>
        <v>0</v>
      </c>
      <c r="O2601" s="1">
        <f>VLOOKUP(A2601,'ADM Details FY17'!$A$3:$S$3515,19,FALSE)</f>
        <v>0</v>
      </c>
      <c r="P2601" s="1">
        <f>VLOOKUP(A2601,'ADM Details FY17'!$A$3:$U$3515,21,FALSE)</f>
        <v>0</v>
      </c>
      <c r="Q2601" s="1">
        <f>VLOOKUP(A2601,'ADM Details FY17'!$A$3:$V$3515,22,FALSE)</f>
        <v>0</v>
      </c>
      <c r="R2601" s="1">
        <f>VLOOKUP(A2601,'ADM Details FY17'!$A$3:$W$3515,23,FALSE)</f>
        <v>0</v>
      </c>
      <c r="S2601" s="1">
        <f>VLOOKUP(A2601,'ADM Details FY17'!$A$3:$X$3515,24,FALSE)</f>
        <v>0</v>
      </c>
      <c r="T2601" s="1">
        <f>VLOOKUP(A2601,'ADM Details FY17'!$A$3:$Y$3515,25,FALSE)</f>
        <v>0</v>
      </c>
      <c r="U2601" s="1">
        <f>VLOOKUP(A2601,'ADM Details FY17'!$A$3:$AA$3515,27,FALSE)</f>
        <v>0</v>
      </c>
      <c r="V2601" s="1">
        <f>IFERROR(VLOOKUP(C2601,'eindex _tget pp '!$A$4:$E$615,5,FALSE),0)</f>
        <v>1232.9868147958166</v>
      </c>
      <c r="W2601" s="31">
        <f>IFERROR(VLOOKUP(C2601,'eindex _tget pp '!$A$4:$F$615,6,FALSE),0)</f>
        <v>1.8922585448</v>
      </c>
      <c r="X2601" s="4">
        <f>IFERROR(VLOOKUP(B2601,'eschools 16'!$A$2:$F$25,6,FALSE),1)</f>
        <v>1</v>
      </c>
      <c r="Y2601" s="1">
        <f t="shared" si="200"/>
        <v>64.73</v>
      </c>
      <c r="Z2601" s="1">
        <f t="shared" si="201"/>
        <v>108.09</v>
      </c>
      <c r="AA2601" s="31">
        <f>IFERROR(VLOOKUP(C2601,'eindex _tget pp '!$A$4:$G$615,7,FALSE),0)</f>
        <v>0.78552379999999999</v>
      </c>
      <c r="AB2601" s="1">
        <f>VLOOKUP(A2601,'ADM Details FY17'!$A$3:$AB$3515,28,FALSE)</f>
        <v>0</v>
      </c>
      <c r="AC2601" s="1">
        <f t="shared" si="202"/>
        <v>0</v>
      </c>
      <c r="AD2601" s="1">
        <f t="shared" si="203"/>
        <v>0.21</v>
      </c>
      <c r="AE2601" s="1">
        <f t="shared" si="204"/>
        <v>31.5</v>
      </c>
    </row>
    <row r="2602" spans="1:31" x14ac:dyDescent="0.25">
      <c r="A2602" t="str">
        <f>B2602&amp;"-"&amp;COUNTIF($B$3:B2602,B2602)</f>
        <v>664-14</v>
      </c>
      <c r="B2602">
        <v>664</v>
      </c>
      <c r="C2602" s="18">
        <f>VLOOKUP(A2602,'ADM Details FY17'!$A$3:$D$3515,4,FALSE)</f>
        <v>45054</v>
      </c>
      <c r="D2602" s="1">
        <f>VLOOKUP(A2602,'ADM Details FY17'!$A$3:$E$3515,5,FALSE)</f>
        <v>0.14000000000000001</v>
      </c>
      <c r="E2602" s="1">
        <f>VLOOKUP(A2602,'ADM Details FY17'!$A$3:$F$3515,6,FALSE)</f>
        <v>0</v>
      </c>
      <c r="F2602" s="1">
        <f>VLOOKUP(A2602,'ADM Details FY17'!$A$3:$G$3515,7,FALSE)</f>
        <v>0</v>
      </c>
      <c r="G2602" s="1">
        <f>VLOOKUP(A2602,'ADM Details FY17'!$A$3:$H$3515,8,FALSE)</f>
        <v>0</v>
      </c>
      <c r="H2602" s="1">
        <f>VLOOKUP(A2602,'ADM Details FY17'!$A$3:$I$3515,9,FALSE)</f>
        <v>0</v>
      </c>
      <c r="I2602" s="1">
        <f>VLOOKUP(A2602,'ADM Details FY17'!$A$3:$J$3517,10,FALSE)</f>
        <v>0</v>
      </c>
      <c r="J2602" s="1">
        <f>VLOOKUP(A2602,'ADM Details FY17'!$A$3:$K$3515,11,FALSE)</f>
        <v>0</v>
      </c>
      <c r="K2602" s="1">
        <f>VLOOKUP(A2602,'ADM Details FY17'!$A$3:$M$3515,13,FALSE)</f>
        <v>0</v>
      </c>
      <c r="L2602" s="1">
        <f>VLOOKUP(A2602,'ADM Details FY17'!$A$3:$O$3515,15,FALSE)</f>
        <v>0</v>
      </c>
      <c r="M2602" s="1">
        <f>VLOOKUP(A2602,'ADM Details FY17'!$A$3:$P$3515,16,FALSE)</f>
        <v>0</v>
      </c>
      <c r="N2602" s="1">
        <f>VLOOKUP(A2602,'ADM Details FY17'!$A$3:$Q$3515,17,FALSE)</f>
        <v>0</v>
      </c>
      <c r="O2602" s="1">
        <f>VLOOKUP(A2602,'ADM Details FY17'!$A$3:$S$3515,19,FALSE)</f>
        <v>0</v>
      </c>
      <c r="P2602" s="1">
        <f>VLOOKUP(A2602,'ADM Details FY17'!$A$3:$U$3515,21,FALSE)</f>
        <v>0</v>
      </c>
      <c r="Q2602" s="1">
        <f>VLOOKUP(A2602,'ADM Details FY17'!$A$3:$V$3515,22,FALSE)</f>
        <v>0</v>
      </c>
      <c r="R2602" s="1">
        <f>VLOOKUP(A2602,'ADM Details FY17'!$A$3:$W$3515,23,FALSE)</f>
        <v>0</v>
      </c>
      <c r="S2602" s="1">
        <f>VLOOKUP(A2602,'ADM Details FY17'!$A$3:$X$3515,24,FALSE)</f>
        <v>0</v>
      </c>
      <c r="T2602" s="1">
        <f>VLOOKUP(A2602,'ADM Details FY17'!$A$3:$Y$3515,25,FALSE)</f>
        <v>0</v>
      </c>
      <c r="U2602" s="1">
        <f>VLOOKUP(A2602,'ADM Details FY17'!$A$3:$AA$3515,27,FALSE)</f>
        <v>0</v>
      </c>
      <c r="V2602" s="1">
        <f>IFERROR(VLOOKUP(C2602,'eindex _tget pp '!$A$4:$E$615,5,FALSE),0)</f>
        <v>621.43583407768529</v>
      </c>
      <c r="W2602" s="31">
        <f>IFERROR(VLOOKUP(C2602,'eindex _tget pp '!$A$4:$F$615,6,FALSE),0)</f>
        <v>1.4793474798999999</v>
      </c>
      <c r="X2602" s="4">
        <f>IFERROR(VLOOKUP(B2602,'eschools 16'!$A$2:$F$25,6,FALSE),1)</f>
        <v>1</v>
      </c>
      <c r="Y2602" s="1">
        <f t="shared" si="200"/>
        <v>21.75</v>
      </c>
      <c r="Z2602" s="1">
        <f t="shared" si="201"/>
        <v>0</v>
      </c>
      <c r="AA2602" s="31">
        <f>IFERROR(VLOOKUP(C2602,'eindex _tget pp '!$A$4:$G$615,7,FALSE),0)</f>
        <v>0.63639511400000004</v>
      </c>
      <c r="AB2602" s="1">
        <f>VLOOKUP(A2602,'ADM Details FY17'!$A$3:$AB$3515,28,FALSE)</f>
        <v>0</v>
      </c>
      <c r="AC2602" s="1">
        <f t="shared" si="202"/>
        <v>0</v>
      </c>
      <c r="AD2602" s="1">
        <f t="shared" si="203"/>
        <v>0.14000000000000001</v>
      </c>
      <c r="AE2602" s="1">
        <f t="shared" si="204"/>
        <v>21.000000000000004</v>
      </c>
    </row>
    <row r="2603" spans="1:31" x14ac:dyDescent="0.25">
      <c r="A2603" t="str">
        <f>B2603&amp;"-"&amp;COUNTIF($B$3:B2603,B2603)</f>
        <v>664-15</v>
      </c>
      <c r="B2603">
        <v>664</v>
      </c>
      <c r="C2603" s="18">
        <f>VLOOKUP(A2603,'ADM Details FY17'!$A$3:$D$3515,4,FALSE)</f>
        <v>45047</v>
      </c>
      <c r="D2603" s="1">
        <f>VLOOKUP(A2603,'ADM Details FY17'!$A$3:$E$3515,5,FALSE)</f>
        <v>0.31</v>
      </c>
      <c r="E2603" s="1">
        <f>VLOOKUP(A2603,'ADM Details FY17'!$A$3:$F$3515,6,FALSE)</f>
        <v>0</v>
      </c>
      <c r="F2603" s="1">
        <f>VLOOKUP(A2603,'ADM Details FY17'!$A$3:$G$3515,7,FALSE)</f>
        <v>0</v>
      </c>
      <c r="G2603" s="1">
        <f>VLOOKUP(A2603,'ADM Details FY17'!$A$3:$H$3515,8,FALSE)</f>
        <v>0</v>
      </c>
      <c r="H2603" s="1">
        <f>VLOOKUP(A2603,'ADM Details FY17'!$A$3:$I$3515,9,FALSE)</f>
        <v>0</v>
      </c>
      <c r="I2603" s="1">
        <f>VLOOKUP(A2603,'ADM Details FY17'!$A$3:$J$3517,10,FALSE)</f>
        <v>0</v>
      </c>
      <c r="J2603" s="1">
        <f>VLOOKUP(A2603,'ADM Details FY17'!$A$3:$K$3515,11,FALSE)</f>
        <v>0</v>
      </c>
      <c r="K2603" s="1">
        <f>VLOOKUP(A2603,'ADM Details FY17'!$A$3:$M$3515,13,FALSE)</f>
        <v>0.31</v>
      </c>
      <c r="L2603" s="1">
        <f>VLOOKUP(A2603,'ADM Details FY17'!$A$3:$O$3515,15,FALSE)</f>
        <v>0</v>
      </c>
      <c r="M2603" s="1">
        <f>VLOOKUP(A2603,'ADM Details FY17'!$A$3:$P$3515,16,FALSE)</f>
        <v>0</v>
      </c>
      <c r="N2603" s="1">
        <f>VLOOKUP(A2603,'ADM Details FY17'!$A$3:$Q$3515,17,FALSE)</f>
        <v>0</v>
      </c>
      <c r="O2603" s="1">
        <f>VLOOKUP(A2603,'ADM Details FY17'!$A$3:$S$3515,19,FALSE)</f>
        <v>0</v>
      </c>
      <c r="P2603" s="1">
        <f>VLOOKUP(A2603,'ADM Details FY17'!$A$3:$U$3515,21,FALSE)</f>
        <v>0</v>
      </c>
      <c r="Q2603" s="1">
        <f>VLOOKUP(A2603,'ADM Details FY17'!$A$3:$V$3515,22,FALSE)</f>
        <v>0</v>
      </c>
      <c r="R2603" s="1">
        <f>VLOOKUP(A2603,'ADM Details FY17'!$A$3:$W$3515,23,FALSE)</f>
        <v>0.19</v>
      </c>
      <c r="S2603" s="1">
        <f>VLOOKUP(A2603,'ADM Details FY17'!$A$3:$X$3515,24,FALSE)</f>
        <v>0</v>
      </c>
      <c r="T2603" s="1">
        <f>VLOOKUP(A2603,'ADM Details FY17'!$A$3:$Y$3515,25,FALSE)</f>
        <v>0</v>
      </c>
      <c r="U2603" s="1">
        <f>VLOOKUP(A2603,'ADM Details FY17'!$A$3:$AA$3515,27,FALSE)</f>
        <v>0</v>
      </c>
      <c r="V2603" s="1">
        <f>IFERROR(VLOOKUP(C2603,'eindex _tget pp '!$A$4:$E$615,5,FALSE),0)</f>
        <v>83.620651896782661</v>
      </c>
      <c r="W2603" s="31">
        <f>IFERROR(VLOOKUP(C2603,'eindex _tget pp '!$A$4:$F$615,6,FALSE),0)</f>
        <v>0.66135081969999998</v>
      </c>
      <c r="X2603" s="4">
        <f>IFERROR(VLOOKUP(B2603,'eschools 16'!$A$2:$F$25,6,FALSE),1)</f>
        <v>1</v>
      </c>
      <c r="Y2603" s="1">
        <f t="shared" si="200"/>
        <v>6.48</v>
      </c>
      <c r="Z2603" s="1">
        <f t="shared" si="201"/>
        <v>55.77</v>
      </c>
      <c r="AA2603" s="31">
        <f>IFERROR(VLOOKUP(C2603,'eindex _tget pp '!$A$4:$G$615,7,FALSE),0)</f>
        <v>0.38829070799999998</v>
      </c>
      <c r="AB2603" s="1">
        <f>VLOOKUP(A2603,'ADM Details FY17'!$A$3:$AB$3515,28,FALSE)</f>
        <v>0</v>
      </c>
      <c r="AC2603" s="1">
        <f t="shared" si="202"/>
        <v>0</v>
      </c>
      <c r="AD2603" s="1">
        <f t="shared" si="203"/>
        <v>0.31</v>
      </c>
      <c r="AE2603" s="1">
        <f t="shared" si="204"/>
        <v>46.5</v>
      </c>
    </row>
    <row r="2604" spans="1:31" x14ac:dyDescent="0.25">
      <c r="A2604" t="str">
        <f>B2604&amp;"-"&amp;COUNTIF($B$3:B2604,B2604)</f>
        <v>664-16</v>
      </c>
      <c r="B2604">
        <v>664</v>
      </c>
      <c r="C2604" s="18">
        <f>VLOOKUP(A2604,'ADM Details FY17'!$A$3:$D$3515,4,FALSE)</f>
        <v>45070</v>
      </c>
      <c r="D2604" s="1">
        <f>VLOOKUP(A2604,'ADM Details FY17'!$A$3:$E$3515,5,FALSE)</f>
        <v>11.29</v>
      </c>
      <c r="E2604" s="1">
        <f>VLOOKUP(A2604,'ADM Details FY17'!$A$3:$F$3515,6,FALSE)</f>
        <v>0</v>
      </c>
      <c r="F2604" s="1">
        <f>VLOOKUP(A2604,'ADM Details FY17'!$A$3:$G$3515,7,FALSE)</f>
        <v>1.43</v>
      </c>
      <c r="G2604" s="1">
        <f>VLOOKUP(A2604,'ADM Details FY17'!$A$3:$H$3515,8,FALSE)</f>
        <v>0</v>
      </c>
      <c r="H2604" s="1">
        <f>VLOOKUP(A2604,'ADM Details FY17'!$A$3:$I$3515,9,FALSE)</f>
        <v>0</v>
      </c>
      <c r="I2604" s="1">
        <f>VLOOKUP(A2604,'ADM Details FY17'!$A$3:$J$3517,10,FALSE)</f>
        <v>0</v>
      </c>
      <c r="J2604" s="1">
        <f>VLOOKUP(A2604,'ADM Details FY17'!$A$3:$K$3515,11,FALSE)</f>
        <v>0</v>
      </c>
      <c r="K2604" s="1">
        <f>VLOOKUP(A2604,'ADM Details FY17'!$A$3:$M$3515,13,FALSE)</f>
        <v>7.95</v>
      </c>
      <c r="L2604" s="1">
        <f>VLOOKUP(A2604,'ADM Details FY17'!$A$3:$O$3515,15,FALSE)</f>
        <v>0</v>
      </c>
      <c r="M2604" s="1">
        <f>VLOOKUP(A2604,'ADM Details FY17'!$A$3:$P$3515,16,FALSE)</f>
        <v>0.28999999999999998</v>
      </c>
      <c r="N2604" s="1">
        <f>VLOOKUP(A2604,'ADM Details FY17'!$A$3:$Q$3515,17,FALSE)</f>
        <v>0</v>
      </c>
      <c r="O2604" s="1">
        <f>VLOOKUP(A2604,'ADM Details FY17'!$A$3:$S$3515,19,FALSE)</f>
        <v>0</v>
      </c>
      <c r="P2604" s="1">
        <f>VLOOKUP(A2604,'ADM Details FY17'!$A$3:$U$3515,21,FALSE)</f>
        <v>0</v>
      </c>
      <c r="Q2604" s="1">
        <f>VLOOKUP(A2604,'ADM Details FY17'!$A$3:$V$3515,22,FALSE)</f>
        <v>0</v>
      </c>
      <c r="R2604" s="1">
        <f>VLOOKUP(A2604,'ADM Details FY17'!$A$3:$W$3515,23,FALSE)</f>
        <v>17.93</v>
      </c>
      <c r="S2604" s="1">
        <f>VLOOKUP(A2604,'ADM Details FY17'!$A$3:$X$3515,24,FALSE)</f>
        <v>0</v>
      </c>
      <c r="T2604" s="1">
        <f>VLOOKUP(A2604,'ADM Details FY17'!$A$3:$Y$3515,25,FALSE)</f>
        <v>0.23</v>
      </c>
      <c r="U2604" s="1">
        <f>VLOOKUP(A2604,'ADM Details FY17'!$A$3:$AA$3515,27,FALSE)</f>
        <v>0</v>
      </c>
      <c r="V2604" s="1">
        <f>IFERROR(VLOOKUP(C2604,'eindex _tget pp '!$A$4:$E$615,5,FALSE),0)</f>
        <v>1923.466170566644</v>
      </c>
      <c r="W2604" s="31">
        <f>IFERROR(VLOOKUP(C2604,'eindex _tget pp '!$A$4:$F$615,6,FALSE),0)</f>
        <v>1.0213142019000001</v>
      </c>
      <c r="X2604" s="4">
        <f>IFERROR(VLOOKUP(B2604,'eschools 16'!$A$2:$F$25,6,FALSE),1)</f>
        <v>1</v>
      </c>
      <c r="Y2604" s="1">
        <f t="shared" si="200"/>
        <v>5428.98</v>
      </c>
      <c r="Z2604" s="1">
        <f t="shared" si="201"/>
        <v>2208.4899999999998</v>
      </c>
      <c r="AA2604" s="31">
        <f>IFERROR(VLOOKUP(C2604,'eindex _tget pp '!$A$4:$G$615,7,FALSE),0)</f>
        <v>0.84270771099999997</v>
      </c>
      <c r="AB2604" s="1">
        <f>VLOOKUP(A2604,'ADM Details FY17'!$A$3:$AB$3515,28,FALSE)</f>
        <v>0</v>
      </c>
      <c r="AC2604" s="1">
        <f t="shared" si="202"/>
        <v>0</v>
      </c>
      <c r="AD2604" s="1">
        <f t="shared" si="203"/>
        <v>11.29</v>
      </c>
      <c r="AE2604" s="1">
        <f t="shared" si="204"/>
        <v>1693.4999999999998</v>
      </c>
    </row>
    <row r="2605" spans="1:31" x14ac:dyDescent="0.25">
      <c r="A2605" t="str">
        <f>B2605&amp;"-"&amp;COUNTIF($B$3:B2605,B2605)</f>
        <v>664-17</v>
      </c>
      <c r="B2605">
        <v>664</v>
      </c>
      <c r="C2605" s="18">
        <f>VLOOKUP(A2605,'ADM Details FY17'!$A$3:$D$3515,4,FALSE)</f>
        <v>45138</v>
      </c>
      <c r="D2605" s="1">
        <f>VLOOKUP(A2605,'ADM Details FY17'!$A$3:$E$3515,5,FALSE)</f>
        <v>0.85</v>
      </c>
      <c r="E2605" s="1">
        <f>VLOOKUP(A2605,'ADM Details FY17'!$A$3:$F$3515,6,FALSE)</f>
        <v>0</v>
      </c>
      <c r="F2605" s="1">
        <f>VLOOKUP(A2605,'ADM Details FY17'!$A$3:$G$3515,7,FALSE)</f>
        <v>0</v>
      </c>
      <c r="G2605" s="1">
        <f>VLOOKUP(A2605,'ADM Details FY17'!$A$3:$H$3515,8,FALSE)</f>
        <v>0</v>
      </c>
      <c r="H2605" s="1">
        <f>VLOOKUP(A2605,'ADM Details FY17'!$A$3:$I$3515,9,FALSE)</f>
        <v>0</v>
      </c>
      <c r="I2605" s="1">
        <f>VLOOKUP(A2605,'ADM Details FY17'!$A$3:$J$3517,10,FALSE)</f>
        <v>0</v>
      </c>
      <c r="J2605" s="1">
        <f>VLOOKUP(A2605,'ADM Details FY17'!$A$3:$K$3515,11,FALSE)</f>
        <v>0</v>
      </c>
      <c r="K2605" s="1">
        <f>VLOOKUP(A2605,'ADM Details FY17'!$A$3:$M$3515,13,FALSE)</f>
        <v>0.85</v>
      </c>
      <c r="L2605" s="1">
        <f>VLOOKUP(A2605,'ADM Details FY17'!$A$3:$O$3515,15,FALSE)</f>
        <v>0</v>
      </c>
      <c r="M2605" s="1">
        <f>VLOOKUP(A2605,'ADM Details FY17'!$A$3:$P$3515,16,FALSE)</f>
        <v>0</v>
      </c>
      <c r="N2605" s="1">
        <f>VLOOKUP(A2605,'ADM Details FY17'!$A$3:$Q$3515,17,FALSE)</f>
        <v>0</v>
      </c>
      <c r="O2605" s="1">
        <f>VLOOKUP(A2605,'ADM Details FY17'!$A$3:$S$3515,19,FALSE)</f>
        <v>0</v>
      </c>
      <c r="P2605" s="1">
        <f>VLOOKUP(A2605,'ADM Details FY17'!$A$3:$U$3515,21,FALSE)</f>
        <v>0</v>
      </c>
      <c r="Q2605" s="1">
        <f>VLOOKUP(A2605,'ADM Details FY17'!$A$3:$V$3515,22,FALSE)</f>
        <v>0</v>
      </c>
      <c r="R2605" s="1">
        <f>VLOOKUP(A2605,'ADM Details FY17'!$A$3:$W$3515,23,FALSE)</f>
        <v>0</v>
      </c>
      <c r="S2605" s="1">
        <f>VLOOKUP(A2605,'ADM Details FY17'!$A$3:$X$3515,24,FALSE)</f>
        <v>0</v>
      </c>
      <c r="T2605" s="1">
        <f>VLOOKUP(A2605,'ADM Details FY17'!$A$3:$Y$3515,25,FALSE)</f>
        <v>0</v>
      </c>
      <c r="U2605" s="1">
        <f>VLOOKUP(A2605,'ADM Details FY17'!$A$3:$AA$3515,27,FALSE)</f>
        <v>0</v>
      </c>
      <c r="V2605" s="1">
        <f>IFERROR(VLOOKUP(C2605,'eindex _tget pp '!$A$4:$E$615,5,FALSE),0)</f>
        <v>0</v>
      </c>
      <c r="W2605" s="31">
        <f>IFERROR(VLOOKUP(C2605,'eindex _tget pp '!$A$4:$F$615,6,FALSE),0)</f>
        <v>0.27267687219999998</v>
      </c>
      <c r="X2605" s="4">
        <f>IFERROR(VLOOKUP(B2605,'eschools 16'!$A$2:$F$25,6,FALSE),1)</f>
        <v>1</v>
      </c>
      <c r="Y2605" s="1">
        <f t="shared" si="200"/>
        <v>0</v>
      </c>
      <c r="Z2605" s="1">
        <f t="shared" si="201"/>
        <v>63.04</v>
      </c>
      <c r="AA2605" s="31">
        <f>IFERROR(VLOOKUP(C2605,'eindex _tget pp '!$A$4:$G$615,7,FALSE),0)</f>
        <v>0.27726853299999998</v>
      </c>
      <c r="AB2605" s="1">
        <f>VLOOKUP(A2605,'ADM Details FY17'!$A$3:$AB$3515,28,FALSE)</f>
        <v>0</v>
      </c>
      <c r="AC2605" s="1">
        <f t="shared" si="202"/>
        <v>0</v>
      </c>
      <c r="AD2605" s="1">
        <f t="shared" si="203"/>
        <v>0.85</v>
      </c>
      <c r="AE2605" s="1">
        <f t="shared" si="204"/>
        <v>127.5</v>
      </c>
    </row>
    <row r="2606" spans="1:31" x14ac:dyDescent="0.25">
      <c r="A2606" t="str">
        <f>B2606&amp;"-"&amp;COUNTIF($B$3:B2606,B2606)</f>
        <v>664-18</v>
      </c>
      <c r="B2606">
        <v>664</v>
      </c>
      <c r="C2606" s="18">
        <f>VLOOKUP(A2606,'ADM Details FY17'!$A$3:$D$3515,4,FALSE)</f>
        <v>0</v>
      </c>
      <c r="D2606" s="1">
        <f>VLOOKUP(A2606,'ADM Details FY17'!$A$3:$E$3515,5,FALSE)</f>
        <v>0</v>
      </c>
      <c r="E2606" s="1">
        <f>VLOOKUP(A2606,'ADM Details FY17'!$A$3:$F$3515,6,FALSE)</f>
        <v>0</v>
      </c>
      <c r="F2606" s="1">
        <f>VLOOKUP(A2606,'ADM Details FY17'!$A$3:$G$3515,7,FALSE)</f>
        <v>0</v>
      </c>
      <c r="G2606" s="1">
        <f>VLOOKUP(A2606,'ADM Details FY17'!$A$3:$H$3515,8,FALSE)</f>
        <v>0</v>
      </c>
      <c r="H2606" s="1">
        <f>VLOOKUP(A2606,'ADM Details FY17'!$A$3:$I$3515,9,FALSE)</f>
        <v>0</v>
      </c>
      <c r="I2606" s="1">
        <f>VLOOKUP(A2606,'ADM Details FY17'!$A$3:$J$3517,10,FALSE)</f>
        <v>0</v>
      </c>
      <c r="J2606" s="1">
        <f>VLOOKUP(A2606,'ADM Details FY17'!$A$3:$K$3515,11,FALSE)</f>
        <v>0</v>
      </c>
      <c r="K2606" s="1">
        <f>VLOOKUP(A2606,'ADM Details FY17'!$A$3:$M$3515,13,FALSE)</f>
        <v>0</v>
      </c>
      <c r="L2606" s="1">
        <f>VLOOKUP(A2606,'ADM Details FY17'!$A$3:$O$3515,15,FALSE)</f>
        <v>0</v>
      </c>
      <c r="M2606" s="1">
        <f>VLOOKUP(A2606,'ADM Details FY17'!$A$3:$P$3515,16,FALSE)</f>
        <v>0</v>
      </c>
      <c r="N2606" s="1">
        <f>VLOOKUP(A2606,'ADM Details FY17'!$A$3:$Q$3515,17,FALSE)</f>
        <v>0</v>
      </c>
      <c r="O2606" s="1">
        <f>VLOOKUP(A2606,'ADM Details FY17'!$A$3:$S$3515,19,FALSE)</f>
        <v>0</v>
      </c>
      <c r="P2606" s="1">
        <f>VLOOKUP(A2606,'ADM Details FY17'!$A$3:$U$3515,21,FALSE)</f>
        <v>0</v>
      </c>
      <c r="Q2606" s="1">
        <f>VLOOKUP(A2606,'ADM Details FY17'!$A$3:$V$3515,22,FALSE)</f>
        <v>0</v>
      </c>
      <c r="R2606" s="1">
        <f>VLOOKUP(A2606,'ADM Details FY17'!$A$3:$W$3515,23,FALSE)</f>
        <v>0</v>
      </c>
      <c r="S2606" s="1">
        <f>VLOOKUP(A2606,'ADM Details FY17'!$A$3:$X$3515,24,FALSE)</f>
        <v>0</v>
      </c>
      <c r="T2606" s="1">
        <f>VLOOKUP(A2606,'ADM Details FY17'!$A$3:$Y$3515,25,FALSE)</f>
        <v>0</v>
      </c>
      <c r="U2606" s="1">
        <f>VLOOKUP(A2606,'ADM Details FY17'!$A$3:$AA$3515,27,FALSE)</f>
        <v>0</v>
      </c>
      <c r="V2606" s="1">
        <f>IFERROR(VLOOKUP(C2606,'eindex _tget pp '!$A$4:$E$615,5,FALSE),0)</f>
        <v>0</v>
      </c>
      <c r="W2606" s="31">
        <f>IFERROR(VLOOKUP(C2606,'eindex _tget pp '!$A$4:$F$615,6,FALSE),0)</f>
        <v>0</v>
      </c>
      <c r="X2606" s="4">
        <f>IFERROR(VLOOKUP(B2606,'eschools 16'!$A$2:$F$25,6,FALSE),1)</f>
        <v>1</v>
      </c>
      <c r="Y2606" s="1">
        <f t="shared" si="200"/>
        <v>0</v>
      </c>
      <c r="Z2606" s="1">
        <f t="shared" si="201"/>
        <v>0</v>
      </c>
      <c r="AA2606" s="31">
        <f>IFERROR(VLOOKUP(C2606,'eindex _tget pp '!$A$4:$G$615,7,FALSE),0)</f>
        <v>0</v>
      </c>
      <c r="AB2606" s="1">
        <f>VLOOKUP(A2606,'ADM Details FY17'!$A$3:$AB$3515,28,FALSE)</f>
        <v>0</v>
      </c>
      <c r="AC2606" s="1">
        <f t="shared" si="202"/>
        <v>0</v>
      </c>
      <c r="AD2606" s="1">
        <f t="shared" si="203"/>
        <v>0</v>
      </c>
      <c r="AE2606" s="1">
        <f t="shared" si="204"/>
        <v>0</v>
      </c>
    </row>
    <row r="2607" spans="1:31" x14ac:dyDescent="0.25">
      <c r="A2607" t="str">
        <f>B2607&amp;"-"&amp;COUNTIF($B$3:B2607,B2607)</f>
        <v>664-19</v>
      </c>
      <c r="B2607">
        <v>664</v>
      </c>
      <c r="C2607" s="18">
        <f>VLOOKUP(A2607,'ADM Details FY17'!$A$3:$D$3515,4,FALSE)</f>
        <v>0</v>
      </c>
      <c r="D2607" s="1">
        <f>VLOOKUP(A2607,'ADM Details FY17'!$A$3:$E$3515,5,FALSE)</f>
        <v>0</v>
      </c>
      <c r="E2607" s="1">
        <f>VLOOKUP(A2607,'ADM Details FY17'!$A$3:$F$3515,6,FALSE)</f>
        <v>0</v>
      </c>
      <c r="F2607" s="1">
        <f>VLOOKUP(A2607,'ADM Details FY17'!$A$3:$G$3515,7,FALSE)</f>
        <v>0</v>
      </c>
      <c r="G2607" s="1">
        <f>VLOOKUP(A2607,'ADM Details FY17'!$A$3:$H$3515,8,FALSE)</f>
        <v>0</v>
      </c>
      <c r="H2607" s="1">
        <f>VLOOKUP(A2607,'ADM Details FY17'!$A$3:$I$3515,9,FALSE)</f>
        <v>0</v>
      </c>
      <c r="I2607" s="1">
        <f>VLOOKUP(A2607,'ADM Details FY17'!$A$3:$J$3517,10,FALSE)</f>
        <v>0</v>
      </c>
      <c r="J2607" s="1">
        <f>VLOOKUP(A2607,'ADM Details FY17'!$A$3:$K$3515,11,FALSE)</f>
        <v>0</v>
      </c>
      <c r="K2607" s="1">
        <f>VLOOKUP(A2607,'ADM Details FY17'!$A$3:$M$3515,13,FALSE)</f>
        <v>0</v>
      </c>
      <c r="L2607" s="1">
        <f>VLOOKUP(A2607,'ADM Details FY17'!$A$3:$O$3515,15,FALSE)</f>
        <v>0</v>
      </c>
      <c r="M2607" s="1">
        <f>VLOOKUP(A2607,'ADM Details FY17'!$A$3:$P$3515,16,FALSE)</f>
        <v>0</v>
      </c>
      <c r="N2607" s="1">
        <f>VLOOKUP(A2607,'ADM Details FY17'!$A$3:$Q$3515,17,FALSE)</f>
        <v>0</v>
      </c>
      <c r="O2607" s="1">
        <f>VLOOKUP(A2607,'ADM Details FY17'!$A$3:$S$3515,19,FALSE)</f>
        <v>0</v>
      </c>
      <c r="P2607" s="1">
        <f>VLOOKUP(A2607,'ADM Details FY17'!$A$3:$U$3515,21,FALSE)</f>
        <v>0</v>
      </c>
      <c r="Q2607" s="1">
        <f>VLOOKUP(A2607,'ADM Details FY17'!$A$3:$V$3515,22,FALSE)</f>
        <v>0</v>
      </c>
      <c r="R2607" s="1">
        <f>VLOOKUP(A2607,'ADM Details FY17'!$A$3:$W$3515,23,FALSE)</f>
        <v>0</v>
      </c>
      <c r="S2607" s="1">
        <f>VLOOKUP(A2607,'ADM Details FY17'!$A$3:$X$3515,24,FALSE)</f>
        <v>0</v>
      </c>
      <c r="T2607" s="1">
        <f>VLOOKUP(A2607,'ADM Details FY17'!$A$3:$Y$3515,25,FALSE)</f>
        <v>0</v>
      </c>
      <c r="U2607" s="1">
        <f>VLOOKUP(A2607,'ADM Details FY17'!$A$3:$AA$3515,27,FALSE)</f>
        <v>0</v>
      </c>
      <c r="V2607" s="1">
        <f>IFERROR(VLOOKUP(C2607,'eindex _tget pp '!$A$4:$E$615,5,FALSE),0)</f>
        <v>0</v>
      </c>
      <c r="W2607" s="31">
        <f>IFERROR(VLOOKUP(C2607,'eindex _tget pp '!$A$4:$F$615,6,FALSE),0)</f>
        <v>0</v>
      </c>
      <c r="X2607" s="4">
        <f>IFERROR(VLOOKUP(B2607,'eschools 16'!$A$2:$F$25,6,FALSE),1)</f>
        <v>1</v>
      </c>
      <c r="Y2607" s="1">
        <f t="shared" si="200"/>
        <v>0</v>
      </c>
      <c r="Z2607" s="1">
        <f t="shared" si="201"/>
        <v>0</v>
      </c>
      <c r="AA2607" s="31">
        <f>IFERROR(VLOOKUP(C2607,'eindex _tget pp '!$A$4:$G$615,7,FALSE),0)</f>
        <v>0</v>
      </c>
      <c r="AB2607" s="1">
        <f>VLOOKUP(A2607,'ADM Details FY17'!$A$3:$AB$3515,28,FALSE)</f>
        <v>0</v>
      </c>
      <c r="AC2607" s="1">
        <f t="shared" si="202"/>
        <v>0</v>
      </c>
      <c r="AD2607" s="1">
        <f t="shared" si="203"/>
        <v>0</v>
      </c>
      <c r="AE2607" s="1">
        <f t="shared" si="204"/>
        <v>0</v>
      </c>
    </row>
    <row r="2608" spans="1:31" x14ac:dyDescent="0.25">
      <c r="A2608" t="str">
        <f>B2608&amp;"-"&amp;COUNTIF($B$3:B2608,B2608)</f>
        <v>664-20</v>
      </c>
      <c r="B2608">
        <v>664</v>
      </c>
      <c r="C2608" s="18">
        <f>VLOOKUP(A2608,'ADM Details FY17'!$A$3:$D$3515,4,FALSE)</f>
        <v>0</v>
      </c>
      <c r="D2608" s="1">
        <f>VLOOKUP(A2608,'ADM Details FY17'!$A$3:$E$3515,5,FALSE)</f>
        <v>0</v>
      </c>
      <c r="E2608" s="1">
        <f>VLOOKUP(A2608,'ADM Details FY17'!$A$3:$F$3515,6,FALSE)</f>
        <v>0</v>
      </c>
      <c r="F2608" s="1">
        <f>VLOOKUP(A2608,'ADM Details FY17'!$A$3:$G$3515,7,FALSE)</f>
        <v>0</v>
      </c>
      <c r="G2608" s="1">
        <f>VLOOKUP(A2608,'ADM Details FY17'!$A$3:$H$3515,8,FALSE)</f>
        <v>0</v>
      </c>
      <c r="H2608" s="1">
        <f>VLOOKUP(A2608,'ADM Details FY17'!$A$3:$I$3515,9,FALSE)</f>
        <v>0</v>
      </c>
      <c r="I2608" s="1">
        <f>VLOOKUP(A2608,'ADM Details FY17'!$A$3:$J$3517,10,FALSE)</f>
        <v>0</v>
      </c>
      <c r="J2608" s="1">
        <f>VLOOKUP(A2608,'ADM Details FY17'!$A$3:$K$3515,11,FALSE)</f>
        <v>0</v>
      </c>
      <c r="K2608" s="1">
        <f>VLOOKUP(A2608,'ADM Details FY17'!$A$3:$M$3515,13,FALSE)</f>
        <v>0</v>
      </c>
      <c r="L2608" s="1">
        <f>VLOOKUP(A2608,'ADM Details FY17'!$A$3:$O$3515,15,FALSE)</f>
        <v>0</v>
      </c>
      <c r="M2608" s="1">
        <f>VLOOKUP(A2608,'ADM Details FY17'!$A$3:$P$3515,16,FALSE)</f>
        <v>0</v>
      </c>
      <c r="N2608" s="1">
        <f>VLOOKUP(A2608,'ADM Details FY17'!$A$3:$Q$3515,17,FALSE)</f>
        <v>0</v>
      </c>
      <c r="O2608" s="1">
        <f>VLOOKUP(A2608,'ADM Details FY17'!$A$3:$S$3515,19,FALSE)</f>
        <v>0</v>
      </c>
      <c r="P2608" s="1">
        <f>VLOOKUP(A2608,'ADM Details FY17'!$A$3:$U$3515,21,FALSE)</f>
        <v>0</v>
      </c>
      <c r="Q2608" s="1">
        <f>VLOOKUP(A2608,'ADM Details FY17'!$A$3:$V$3515,22,FALSE)</f>
        <v>0</v>
      </c>
      <c r="R2608" s="1">
        <f>VLOOKUP(A2608,'ADM Details FY17'!$A$3:$W$3515,23,FALSE)</f>
        <v>0</v>
      </c>
      <c r="S2608" s="1">
        <f>VLOOKUP(A2608,'ADM Details FY17'!$A$3:$X$3515,24,FALSE)</f>
        <v>0</v>
      </c>
      <c r="T2608" s="1">
        <f>VLOOKUP(A2608,'ADM Details FY17'!$A$3:$Y$3515,25,FALSE)</f>
        <v>0</v>
      </c>
      <c r="U2608" s="1">
        <f>VLOOKUP(A2608,'ADM Details FY17'!$A$3:$AA$3515,27,FALSE)</f>
        <v>0</v>
      </c>
      <c r="V2608" s="1">
        <f>IFERROR(VLOOKUP(C2608,'eindex _tget pp '!$A$4:$E$615,5,FALSE),0)</f>
        <v>0</v>
      </c>
      <c r="W2608" s="31">
        <f>IFERROR(VLOOKUP(C2608,'eindex _tget pp '!$A$4:$F$615,6,FALSE),0)</f>
        <v>0</v>
      </c>
      <c r="X2608" s="4">
        <f>IFERROR(VLOOKUP(B2608,'eschools 16'!$A$2:$F$25,6,FALSE),1)</f>
        <v>1</v>
      </c>
      <c r="Y2608" s="1">
        <f t="shared" si="200"/>
        <v>0</v>
      </c>
      <c r="Z2608" s="1">
        <f t="shared" si="201"/>
        <v>0</v>
      </c>
      <c r="AA2608" s="31">
        <f>IFERROR(VLOOKUP(C2608,'eindex _tget pp '!$A$4:$G$615,7,FALSE),0)</f>
        <v>0</v>
      </c>
      <c r="AB2608" s="1">
        <f>VLOOKUP(A2608,'ADM Details FY17'!$A$3:$AB$3515,28,FALSE)</f>
        <v>0</v>
      </c>
      <c r="AC2608" s="1">
        <f t="shared" si="202"/>
        <v>0</v>
      </c>
      <c r="AD2608" s="1">
        <f t="shared" si="203"/>
        <v>0</v>
      </c>
      <c r="AE2608" s="1">
        <f t="shared" si="204"/>
        <v>0</v>
      </c>
    </row>
    <row r="2609" spans="1:31" x14ac:dyDescent="0.25">
      <c r="A2609" t="str">
        <f>B2609&amp;"-"&amp;COUNTIF($B$3:B2609,B2609)</f>
        <v>664-21</v>
      </c>
      <c r="B2609">
        <v>664</v>
      </c>
      <c r="C2609" s="18">
        <f>VLOOKUP(A2609,'ADM Details FY17'!$A$3:$D$3515,4,FALSE)</f>
        <v>0</v>
      </c>
      <c r="D2609" s="1">
        <f>VLOOKUP(A2609,'ADM Details FY17'!$A$3:$E$3515,5,FALSE)</f>
        <v>0</v>
      </c>
      <c r="E2609" s="1">
        <f>VLOOKUP(A2609,'ADM Details FY17'!$A$3:$F$3515,6,FALSE)</f>
        <v>0</v>
      </c>
      <c r="F2609" s="1">
        <f>VLOOKUP(A2609,'ADM Details FY17'!$A$3:$G$3515,7,FALSE)</f>
        <v>0</v>
      </c>
      <c r="G2609" s="1">
        <f>VLOOKUP(A2609,'ADM Details FY17'!$A$3:$H$3515,8,FALSE)</f>
        <v>0</v>
      </c>
      <c r="H2609" s="1">
        <f>VLOOKUP(A2609,'ADM Details FY17'!$A$3:$I$3515,9,FALSE)</f>
        <v>0</v>
      </c>
      <c r="I2609" s="1">
        <f>VLOOKUP(A2609,'ADM Details FY17'!$A$3:$J$3517,10,FALSE)</f>
        <v>0</v>
      </c>
      <c r="J2609" s="1">
        <f>VLOOKUP(A2609,'ADM Details FY17'!$A$3:$K$3515,11,FALSE)</f>
        <v>0</v>
      </c>
      <c r="K2609" s="1">
        <f>VLOOKUP(A2609,'ADM Details FY17'!$A$3:$M$3515,13,FALSE)</f>
        <v>0</v>
      </c>
      <c r="L2609" s="1">
        <f>VLOOKUP(A2609,'ADM Details FY17'!$A$3:$O$3515,15,FALSE)</f>
        <v>0</v>
      </c>
      <c r="M2609" s="1">
        <f>VLOOKUP(A2609,'ADM Details FY17'!$A$3:$P$3515,16,FALSE)</f>
        <v>0</v>
      </c>
      <c r="N2609" s="1">
        <f>VLOOKUP(A2609,'ADM Details FY17'!$A$3:$Q$3515,17,FALSE)</f>
        <v>0</v>
      </c>
      <c r="O2609" s="1">
        <f>VLOOKUP(A2609,'ADM Details FY17'!$A$3:$S$3515,19,FALSE)</f>
        <v>0</v>
      </c>
      <c r="P2609" s="1">
        <f>VLOOKUP(A2609,'ADM Details FY17'!$A$3:$U$3515,21,FALSE)</f>
        <v>0</v>
      </c>
      <c r="Q2609" s="1">
        <f>VLOOKUP(A2609,'ADM Details FY17'!$A$3:$V$3515,22,FALSE)</f>
        <v>0</v>
      </c>
      <c r="R2609" s="1">
        <f>VLOOKUP(A2609,'ADM Details FY17'!$A$3:$W$3515,23,FALSE)</f>
        <v>0</v>
      </c>
      <c r="S2609" s="1">
        <f>VLOOKUP(A2609,'ADM Details FY17'!$A$3:$X$3515,24,FALSE)</f>
        <v>0</v>
      </c>
      <c r="T2609" s="1">
        <f>VLOOKUP(A2609,'ADM Details FY17'!$A$3:$Y$3515,25,FALSE)</f>
        <v>0</v>
      </c>
      <c r="U2609" s="1">
        <f>VLOOKUP(A2609,'ADM Details FY17'!$A$3:$AA$3515,27,FALSE)</f>
        <v>0</v>
      </c>
      <c r="V2609" s="1">
        <f>IFERROR(VLOOKUP(C2609,'eindex _tget pp '!$A$4:$E$615,5,FALSE),0)</f>
        <v>0</v>
      </c>
      <c r="W2609" s="31">
        <f>IFERROR(VLOOKUP(C2609,'eindex _tget pp '!$A$4:$F$615,6,FALSE),0)</f>
        <v>0</v>
      </c>
      <c r="X2609" s="4">
        <f>IFERROR(VLOOKUP(B2609,'eschools 16'!$A$2:$F$25,6,FALSE),1)</f>
        <v>1</v>
      </c>
      <c r="Y2609" s="1">
        <f t="shared" si="200"/>
        <v>0</v>
      </c>
      <c r="Z2609" s="1">
        <f t="shared" si="201"/>
        <v>0</v>
      </c>
      <c r="AA2609" s="31">
        <f>IFERROR(VLOOKUP(C2609,'eindex _tget pp '!$A$4:$G$615,7,FALSE),0)</f>
        <v>0</v>
      </c>
      <c r="AB2609" s="1">
        <f>VLOOKUP(A2609,'ADM Details FY17'!$A$3:$AB$3515,28,FALSE)</f>
        <v>0</v>
      </c>
      <c r="AC2609" s="1">
        <f t="shared" si="202"/>
        <v>0</v>
      </c>
      <c r="AD2609" s="1">
        <f t="shared" si="203"/>
        <v>0</v>
      </c>
      <c r="AE2609" s="1">
        <f t="shared" si="204"/>
        <v>0</v>
      </c>
    </row>
    <row r="2610" spans="1:31" x14ac:dyDescent="0.25">
      <c r="A2610" t="str">
        <f>B2610&amp;"-"&amp;COUNTIF($B$3:B2610,B2610)</f>
        <v>664-22</v>
      </c>
      <c r="B2610">
        <v>664</v>
      </c>
      <c r="C2610" s="18">
        <f>VLOOKUP(A2610,'ADM Details FY17'!$A$3:$D$3515,4,FALSE)</f>
        <v>0</v>
      </c>
      <c r="D2610" s="1">
        <f>VLOOKUP(A2610,'ADM Details FY17'!$A$3:$E$3515,5,FALSE)</f>
        <v>0</v>
      </c>
      <c r="E2610" s="1">
        <f>VLOOKUP(A2610,'ADM Details FY17'!$A$3:$F$3515,6,FALSE)</f>
        <v>0</v>
      </c>
      <c r="F2610" s="1">
        <f>VLOOKUP(A2610,'ADM Details FY17'!$A$3:$G$3515,7,FALSE)</f>
        <v>0</v>
      </c>
      <c r="G2610" s="1">
        <f>VLOOKUP(A2610,'ADM Details FY17'!$A$3:$H$3515,8,FALSE)</f>
        <v>0</v>
      </c>
      <c r="H2610" s="1">
        <f>VLOOKUP(A2610,'ADM Details FY17'!$A$3:$I$3515,9,FALSE)</f>
        <v>0</v>
      </c>
      <c r="I2610" s="1">
        <f>VLOOKUP(A2610,'ADM Details FY17'!$A$3:$J$3517,10,FALSE)</f>
        <v>0</v>
      </c>
      <c r="J2610" s="1">
        <f>VLOOKUP(A2610,'ADM Details FY17'!$A$3:$K$3515,11,FALSE)</f>
        <v>0</v>
      </c>
      <c r="K2610" s="1">
        <f>VLOOKUP(A2610,'ADM Details FY17'!$A$3:$M$3515,13,FALSE)</f>
        <v>0</v>
      </c>
      <c r="L2610" s="1">
        <f>VLOOKUP(A2610,'ADM Details FY17'!$A$3:$O$3515,15,FALSE)</f>
        <v>0</v>
      </c>
      <c r="M2610" s="1">
        <f>VLOOKUP(A2610,'ADM Details FY17'!$A$3:$P$3515,16,FALSE)</f>
        <v>0</v>
      </c>
      <c r="N2610" s="1">
        <f>VLOOKUP(A2610,'ADM Details FY17'!$A$3:$Q$3515,17,FALSE)</f>
        <v>0</v>
      </c>
      <c r="O2610" s="1">
        <f>VLOOKUP(A2610,'ADM Details FY17'!$A$3:$S$3515,19,FALSE)</f>
        <v>0</v>
      </c>
      <c r="P2610" s="1">
        <f>VLOOKUP(A2610,'ADM Details FY17'!$A$3:$U$3515,21,FALSE)</f>
        <v>0</v>
      </c>
      <c r="Q2610" s="1">
        <f>VLOOKUP(A2610,'ADM Details FY17'!$A$3:$V$3515,22,FALSE)</f>
        <v>0</v>
      </c>
      <c r="R2610" s="1">
        <f>VLOOKUP(A2610,'ADM Details FY17'!$A$3:$W$3515,23,FALSE)</f>
        <v>0</v>
      </c>
      <c r="S2610" s="1">
        <f>VLOOKUP(A2610,'ADM Details FY17'!$A$3:$X$3515,24,FALSE)</f>
        <v>0</v>
      </c>
      <c r="T2610" s="1">
        <f>VLOOKUP(A2610,'ADM Details FY17'!$A$3:$Y$3515,25,FALSE)</f>
        <v>0</v>
      </c>
      <c r="U2610" s="1">
        <f>VLOOKUP(A2610,'ADM Details FY17'!$A$3:$AA$3515,27,FALSE)</f>
        <v>0</v>
      </c>
      <c r="V2610" s="1">
        <f>IFERROR(VLOOKUP(C2610,'eindex _tget pp '!$A$4:$E$615,5,FALSE),0)</f>
        <v>0</v>
      </c>
      <c r="W2610" s="31">
        <f>IFERROR(VLOOKUP(C2610,'eindex _tget pp '!$A$4:$F$615,6,FALSE),0)</f>
        <v>0</v>
      </c>
      <c r="X2610" s="4">
        <f>IFERROR(VLOOKUP(B2610,'eschools 16'!$A$2:$F$25,6,FALSE),1)</f>
        <v>1</v>
      </c>
      <c r="Y2610" s="1">
        <f t="shared" si="200"/>
        <v>0</v>
      </c>
      <c r="Z2610" s="1">
        <f t="shared" si="201"/>
        <v>0</v>
      </c>
      <c r="AA2610" s="31">
        <f>IFERROR(VLOOKUP(C2610,'eindex _tget pp '!$A$4:$G$615,7,FALSE),0)</f>
        <v>0</v>
      </c>
      <c r="AB2610" s="1">
        <f>VLOOKUP(A2610,'ADM Details FY17'!$A$3:$AB$3515,28,FALSE)</f>
        <v>0</v>
      </c>
      <c r="AC2610" s="1">
        <f t="shared" si="202"/>
        <v>0</v>
      </c>
      <c r="AD2610" s="1">
        <f t="shared" si="203"/>
        <v>0</v>
      </c>
      <c r="AE2610" s="1">
        <f t="shared" si="204"/>
        <v>0</v>
      </c>
    </row>
    <row r="2611" spans="1:31" x14ac:dyDescent="0.25">
      <c r="A2611" t="str">
        <f>B2611&amp;"-"&amp;COUNTIF($B$3:B2611,B2611)</f>
        <v>664-23</v>
      </c>
      <c r="B2611">
        <v>664</v>
      </c>
      <c r="C2611" s="18">
        <f>VLOOKUP(A2611,'ADM Details FY17'!$A$3:$D$3515,4,FALSE)</f>
        <v>0</v>
      </c>
      <c r="D2611" s="1">
        <f>VLOOKUP(A2611,'ADM Details FY17'!$A$3:$E$3515,5,FALSE)</f>
        <v>0</v>
      </c>
      <c r="E2611" s="1">
        <f>VLOOKUP(A2611,'ADM Details FY17'!$A$3:$F$3515,6,FALSE)</f>
        <v>0</v>
      </c>
      <c r="F2611" s="1">
        <f>VLOOKUP(A2611,'ADM Details FY17'!$A$3:$G$3515,7,FALSE)</f>
        <v>0</v>
      </c>
      <c r="G2611" s="1">
        <f>VLOOKUP(A2611,'ADM Details FY17'!$A$3:$H$3515,8,FALSE)</f>
        <v>0</v>
      </c>
      <c r="H2611" s="1">
        <f>VLOOKUP(A2611,'ADM Details FY17'!$A$3:$I$3515,9,FALSE)</f>
        <v>0</v>
      </c>
      <c r="I2611" s="1">
        <f>VLOOKUP(A2611,'ADM Details FY17'!$A$3:$J$3517,10,FALSE)</f>
        <v>0</v>
      </c>
      <c r="J2611" s="1">
        <f>VLOOKUP(A2611,'ADM Details FY17'!$A$3:$K$3515,11,FALSE)</f>
        <v>0</v>
      </c>
      <c r="K2611" s="1">
        <f>VLOOKUP(A2611,'ADM Details FY17'!$A$3:$M$3515,13,FALSE)</f>
        <v>0</v>
      </c>
      <c r="L2611" s="1">
        <f>VLOOKUP(A2611,'ADM Details FY17'!$A$3:$O$3515,15,FALSE)</f>
        <v>0</v>
      </c>
      <c r="M2611" s="1">
        <f>VLOOKUP(A2611,'ADM Details FY17'!$A$3:$P$3515,16,FALSE)</f>
        <v>0</v>
      </c>
      <c r="N2611" s="1">
        <f>VLOOKUP(A2611,'ADM Details FY17'!$A$3:$Q$3515,17,FALSE)</f>
        <v>0</v>
      </c>
      <c r="O2611" s="1">
        <f>VLOOKUP(A2611,'ADM Details FY17'!$A$3:$S$3515,19,FALSE)</f>
        <v>0</v>
      </c>
      <c r="P2611" s="1">
        <f>VLOOKUP(A2611,'ADM Details FY17'!$A$3:$U$3515,21,FALSE)</f>
        <v>0</v>
      </c>
      <c r="Q2611" s="1">
        <f>VLOOKUP(A2611,'ADM Details FY17'!$A$3:$V$3515,22,FALSE)</f>
        <v>0</v>
      </c>
      <c r="R2611" s="1">
        <f>VLOOKUP(A2611,'ADM Details FY17'!$A$3:$W$3515,23,FALSE)</f>
        <v>0</v>
      </c>
      <c r="S2611" s="1">
        <f>VLOOKUP(A2611,'ADM Details FY17'!$A$3:$X$3515,24,FALSE)</f>
        <v>0</v>
      </c>
      <c r="T2611" s="1">
        <f>VLOOKUP(A2611,'ADM Details FY17'!$A$3:$Y$3515,25,FALSE)</f>
        <v>0</v>
      </c>
      <c r="U2611" s="1">
        <f>VLOOKUP(A2611,'ADM Details FY17'!$A$3:$AA$3515,27,FALSE)</f>
        <v>0</v>
      </c>
      <c r="V2611" s="1">
        <f>IFERROR(VLOOKUP(C2611,'eindex _tget pp '!$A$4:$E$615,5,FALSE),0)</f>
        <v>0</v>
      </c>
      <c r="W2611" s="31">
        <f>IFERROR(VLOOKUP(C2611,'eindex _tget pp '!$A$4:$F$615,6,FALSE),0)</f>
        <v>0</v>
      </c>
      <c r="X2611" s="4">
        <f>IFERROR(VLOOKUP(B2611,'eschools 16'!$A$2:$F$25,6,FALSE),1)</f>
        <v>1</v>
      </c>
      <c r="Y2611" s="1">
        <f t="shared" si="200"/>
        <v>0</v>
      </c>
      <c r="Z2611" s="1">
        <f t="shared" si="201"/>
        <v>0</v>
      </c>
      <c r="AA2611" s="31">
        <f>IFERROR(VLOOKUP(C2611,'eindex _tget pp '!$A$4:$G$615,7,FALSE),0)</f>
        <v>0</v>
      </c>
      <c r="AB2611" s="1">
        <f>VLOOKUP(A2611,'ADM Details FY17'!$A$3:$AB$3515,28,FALSE)</f>
        <v>0</v>
      </c>
      <c r="AC2611" s="1">
        <f t="shared" si="202"/>
        <v>0</v>
      </c>
      <c r="AD2611" s="1">
        <f t="shared" si="203"/>
        <v>0</v>
      </c>
      <c r="AE2611" s="1">
        <f t="shared" si="204"/>
        <v>0</v>
      </c>
    </row>
    <row r="2612" spans="1:31" x14ac:dyDescent="0.25">
      <c r="A2612" t="str">
        <f>B2612&amp;"-"&amp;COUNTIF($B$3:B2612,B2612)</f>
        <v>664-24</v>
      </c>
      <c r="B2612">
        <v>664</v>
      </c>
      <c r="C2612" s="18">
        <f>VLOOKUP(A2612,'ADM Details FY17'!$A$3:$D$3515,4,FALSE)</f>
        <v>0</v>
      </c>
      <c r="D2612" s="1">
        <f>VLOOKUP(A2612,'ADM Details FY17'!$A$3:$E$3515,5,FALSE)</f>
        <v>0</v>
      </c>
      <c r="E2612" s="1">
        <f>VLOOKUP(A2612,'ADM Details FY17'!$A$3:$F$3515,6,FALSE)</f>
        <v>0</v>
      </c>
      <c r="F2612" s="1">
        <f>VLOOKUP(A2612,'ADM Details FY17'!$A$3:$G$3515,7,FALSE)</f>
        <v>0</v>
      </c>
      <c r="G2612" s="1">
        <f>VLOOKUP(A2612,'ADM Details FY17'!$A$3:$H$3515,8,FALSE)</f>
        <v>0</v>
      </c>
      <c r="H2612" s="1">
        <f>VLOOKUP(A2612,'ADM Details FY17'!$A$3:$I$3515,9,FALSE)</f>
        <v>0</v>
      </c>
      <c r="I2612" s="1">
        <f>VLOOKUP(A2612,'ADM Details FY17'!$A$3:$J$3517,10,FALSE)</f>
        <v>0</v>
      </c>
      <c r="J2612" s="1">
        <f>VLOOKUP(A2612,'ADM Details FY17'!$A$3:$K$3515,11,FALSE)</f>
        <v>0</v>
      </c>
      <c r="K2612" s="1">
        <f>VLOOKUP(A2612,'ADM Details FY17'!$A$3:$M$3515,13,FALSE)</f>
        <v>0</v>
      </c>
      <c r="L2612" s="1">
        <f>VLOOKUP(A2612,'ADM Details FY17'!$A$3:$O$3515,15,FALSE)</f>
        <v>0</v>
      </c>
      <c r="M2612" s="1">
        <f>VLOOKUP(A2612,'ADM Details FY17'!$A$3:$P$3515,16,FALSE)</f>
        <v>0</v>
      </c>
      <c r="N2612" s="1">
        <f>VLOOKUP(A2612,'ADM Details FY17'!$A$3:$Q$3515,17,FALSE)</f>
        <v>0</v>
      </c>
      <c r="O2612" s="1">
        <f>VLOOKUP(A2612,'ADM Details FY17'!$A$3:$S$3515,19,FALSE)</f>
        <v>0</v>
      </c>
      <c r="P2612" s="1">
        <f>VLOOKUP(A2612,'ADM Details FY17'!$A$3:$U$3515,21,FALSE)</f>
        <v>0</v>
      </c>
      <c r="Q2612" s="1">
        <f>VLOOKUP(A2612,'ADM Details FY17'!$A$3:$V$3515,22,FALSE)</f>
        <v>0</v>
      </c>
      <c r="R2612" s="1">
        <f>VLOOKUP(A2612,'ADM Details FY17'!$A$3:$W$3515,23,FALSE)</f>
        <v>0</v>
      </c>
      <c r="S2612" s="1">
        <f>VLOOKUP(A2612,'ADM Details FY17'!$A$3:$X$3515,24,FALSE)</f>
        <v>0</v>
      </c>
      <c r="T2612" s="1">
        <f>VLOOKUP(A2612,'ADM Details FY17'!$A$3:$Y$3515,25,FALSE)</f>
        <v>0</v>
      </c>
      <c r="U2612" s="1">
        <f>VLOOKUP(A2612,'ADM Details FY17'!$A$3:$AA$3515,27,FALSE)</f>
        <v>0</v>
      </c>
      <c r="V2612" s="1">
        <f>IFERROR(VLOOKUP(C2612,'eindex _tget pp '!$A$4:$E$615,5,FALSE),0)</f>
        <v>0</v>
      </c>
      <c r="W2612" s="31">
        <f>IFERROR(VLOOKUP(C2612,'eindex _tget pp '!$A$4:$F$615,6,FALSE),0)</f>
        <v>0</v>
      </c>
      <c r="X2612" s="4">
        <f>IFERROR(VLOOKUP(B2612,'eschools 16'!$A$2:$F$25,6,FALSE),1)</f>
        <v>1</v>
      </c>
      <c r="Y2612" s="1">
        <f t="shared" si="200"/>
        <v>0</v>
      </c>
      <c r="Z2612" s="1">
        <f t="shared" si="201"/>
        <v>0</v>
      </c>
      <c r="AA2612" s="31">
        <f>IFERROR(VLOOKUP(C2612,'eindex _tget pp '!$A$4:$G$615,7,FALSE),0)</f>
        <v>0</v>
      </c>
      <c r="AB2612" s="1">
        <f>VLOOKUP(A2612,'ADM Details FY17'!$A$3:$AB$3515,28,FALSE)</f>
        <v>0</v>
      </c>
      <c r="AC2612" s="1">
        <f t="shared" si="202"/>
        <v>0</v>
      </c>
      <c r="AD2612" s="1">
        <f t="shared" si="203"/>
        <v>0</v>
      </c>
      <c r="AE2612" s="1">
        <f t="shared" si="204"/>
        <v>0</v>
      </c>
    </row>
    <row r="2613" spans="1:31" x14ac:dyDescent="0.25">
      <c r="A2613" t="str">
        <f>B2613&amp;"-"&amp;COUNTIF($B$3:B2613,B2613)</f>
        <v>664-25</v>
      </c>
      <c r="B2613">
        <v>664</v>
      </c>
      <c r="C2613" s="18">
        <f>VLOOKUP(A2613,'ADM Details FY17'!$A$3:$D$3515,4,FALSE)</f>
        <v>0</v>
      </c>
      <c r="D2613" s="1">
        <f>VLOOKUP(A2613,'ADM Details FY17'!$A$3:$E$3515,5,FALSE)</f>
        <v>0</v>
      </c>
      <c r="E2613" s="1">
        <f>VLOOKUP(A2613,'ADM Details FY17'!$A$3:$F$3515,6,FALSE)</f>
        <v>0</v>
      </c>
      <c r="F2613" s="1">
        <f>VLOOKUP(A2613,'ADM Details FY17'!$A$3:$G$3515,7,FALSE)</f>
        <v>0</v>
      </c>
      <c r="G2613" s="1">
        <f>VLOOKUP(A2613,'ADM Details FY17'!$A$3:$H$3515,8,FALSE)</f>
        <v>0</v>
      </c>
      <c r="H2613" s="1">
        <f>VLOOKUP(A2613,'ADM Details FY17'!$A$3:$I$3515,9,FALSE)</f>
        <v>0</v>
      </c>
      <c r="I2613" s="1">
        <f>VLOOKUP(A2613,'ADM Details FY17'!$A$3:$J$3517,10,FALSE)</f>
        <v>0</v>
      </c>
      <c r="J2613" s="1">
        <f>VLOOKUP(A2613,'ADM Details FY17'!$A$3:$K$3515,11,FALSE)</f>
        <v>0</v>
      </c>
      <c r="K2613" s="1">
        <f>VLOOKUP(A2613,'ADM Details FY17'!$A$3:$M$3515,13,FALSE)</f>
        <v>0</v>
      </c>
      <c r="L2613" s="1">
        <f>VLOOKUP(A2613,'ADM Details FY17'!$A$3:$O$3515,15,FALSE)</f>
        <v>0</v>
      </c>
      <c r="M2613" s="1">
        <f>VLOOKUP(A2613,'ADM Details FY17'!$A$3:$P$3515,16,FALSE)</f>
        <v>0</v>
      </c>
      <c r="N2613" s="1">
        <f>VLOOKUP(A2613,'ADM Details FY17'!$A$3:$Q$3515,17,FALSE)</f>
        <v>0</v>
      </c>
      <c r="O2613" s="1">
        <f>VLOOKUP(A2613,'ADM Details FY17'!$A$3:$S$3515,19,FALSE)</f>
        <v>0</v>
      </c>
      <c r="P2613" s="1">
        <f>VLOOKUP(A2613,'ADM Details FY17'!$A$3:$U$3515,21,FALSE)</f>
        <v>0</v>
      </c>
      <c r="Q2613" s="1">
        <f>VLOOKUP(A2613,'ADM Details FY17'!$A$3:$V$3515,22,FALSE)</f>
        <v>0</v>
      </c>
      <c r="R2613" s="1">
        <f>VLOOKUP(A2613,'ADM Details FY17'!$A$3:$W$3515,23,FALSE)</f>
        <v>0</v>
      </c>
      <c r="S2613" s="1">
        <f>VLOOKUP(A2613,'ADM Details FY17'!$A$3:$X$3515,24,FALSE)</f>
        <v>0</v>
      </c>
      <c r="T2613" s="1">
        <f>VLOOKUP(A2613,'ADM Details FY17'!$A$3:$Y$3515,25,FALSE)</f>
        <v>0</v>
      </c>
      <c r="U2613" s="1">
        <f>VLOOKUP(A2613,'ADM Details FY17'!$A$3:$AA$3515,27,FALSE)</f>
        <v>0</v>
      </c>
      <c r="V2613" s="1">
        <f>IFERROR(VLOOKUP(C2613,'eindex _tget pp '!$A$4:$E$615,5,FALSE),0)</f>
        <v>0</v>
      </c>
      <c r="W2613" s="31">
        <f>IFERROR(VLOOKUP(C2613,'eindex _tget pp '!$A$4:$F$615,6,FALSE),0)</f>
        <v>0</v>
      </c>
      <c r="X2613" s="4">
        <f>IFERROR(VLOOKUP(B2613,'eschools 16'!$A$2:$F$25,6,FALSE),1)</f>
        <v>1</v>
      </c>
      <c r="Y2613" s="1">
        <f t="shared" si="200"/>
        <v>0</v>
      </c>
      <c r="Z2613" s="1">
        <f t="shared" si="201"/>
        <v>0</v>
      </c>
      <c r="AA2613" s="31">
        <f>IFERROR(VLOOKUP(C2613,'eindex _tget pp '!$A$4:$G$615,7,FALSE),0)</f>
        <v>0</v>
      </c>
      <c r="AB2613" s="1">
        <f>VLOOKUP(A2613,'ADM Details FY17'!$A$3:$AB$3515,28,FALSE)</f>
        <v>0</v>
      </c>
      <c r="AC2613" s="1">
        <f t="shared" si="202"/>
        <v>0</v>
      </c>
      <c r="AD2613" s="1">
        <f t="shared" si="203"/>
        <v>0</v>
      </c>
      <c r="AE2613" s="1">
        <f t="shared" si="204"/>
        <v>0</v>
      </c>
    </row>
    <row r="2614" spans="1:31" x14ac:dyDescent="0.25">
      <c r="A2614" t="str">
        <f>B2614&amp;"-"&amp;COUNTIF($B$3:B2614,B2614)</f>
        <v>664-26</v>
      </c>
      <c r="B2614">
        <v>664</v>
      </c>
      <c r="C2614" s="18">
        <f>VLOOKUP(A2614,'ADM Details FY17'!$A$3:$D$3515,4,FALSE)</f>
        <v>0</v>
      </c>
      <c r="D2614" s="1">
        <f>VLOOKUP(A2614,'ADM Details FY17'!$A$3:$E$3515,5,FALSE)</f>
        <v>0</v>
      </c>
      <c r="E2614" s="1">
        <f>VLOOKUP(A2614,'ADM Details FY17'!$A$3:$F$3515,6,FALSE)</f>
        <v>0</v>
      </c>
      <c r="F2614" s="1">
        <f>VLOOKUP(A2614,'ADM Details FY17'!$A$3:$G$3515,7,FALSE)</f>
        <v>0</v>
      </c>
      <c r="G2614" s="1">
        <f>VLOOKUP(A2614,'ADM Details FY17'!$A$3:$H$3515,8,FALSE)</f>
        <v>0</v>
      </c>
      <c r="H2614" s="1">
        <f>VLOOKUP(A2614,'ADM Details FY17'!$A$3:$I$3515,9,FALSE)</f>
        <v>0</v>
      </c>
      <c r="I2614" s="1">
        <f>VLOOKUP(A2614,'ADM Details FY17'!$A$3:$J$3517,10,FALSE)</f>
        <v>0</v>
      </c>
      <c r="J2614" s="1">
        <f>VLOOKUP(A2614,'ADM Details FY17'!$A$3:$K$3515,11,FALSE)</f>
        <v>0</v>
      </c>
      <c r="K2614" s="1">
        <f>VLOOKUP(A2614,'ADM Details FY17'!$A$3:$M$3515,13,FALSE)</f>
        <v>0</v>
      </c>
      <c r="L2614" s="1">
        <f>VLOOKUP(A2614,'ADM Details FY17'!$A$3:$O$3515,15,FALSE)</f>
        <v>0</v>
      </c>
      <c r="M2614" s="1">
        <f>VLOOKUP(A2614,'ADM Details FY17'!$A$3:$P$3515,16,FALSE)</f>
        <v>0</v>
      </c>
      <c r="N2614" s="1">
        <f>VLOOKUP(A2614,'ADM Details FY17'!$A$3:$Q$3515,17,FALSE)</f>
        <v>0</v>
      </c>
      <c r="O2614" s="1">
        <f>VLOOKUP(A2614,'ADM Details FY17'!$A$3:$S$3515,19,FALSE)</f>
        <v>0</v>
      </c>
      <c r="P2614" s="1">
        <f>VLOOKUP(A2614,'ADM Details FY17'!$A$3:$U$3515,21,FALSE)</f>
        <v>0</v>
      </c>
      <c r="Q2614" s="1">
        <f>VLOOKUP(A2614,'ADM Details FY17'!$A$3:$V$3515,22,FALSE)</f>
        <v>0</v>
      </c>
      <c r="R2614" s="1">
        <f>VLOOKUP(A2614,'ADM Details FY17'!$A$3:$W$3515,23,FALSE)</f>
        <v>0</v>
      </c>
      <c r="S2614" s="1">
        <f>VLOOKUP(A2614,'ADM Details FY17'!$A$3:$X$3515,24,FALSE)</f>
        <v>0</v>
      </c>
      <c r="T2614" s="1">
        <f>VLOOKUP(A2614,'ADM Details FY17'!$A$3:$Y$3515,25,FALSE)</f>
        <v>0</v>
      </c>
      <c r="U2614" s="1">
        <f>VLOOKUP(A2614,'ADM Details FY17'!$A$3:$AA$3515,27,FALSE)</f>
        <v>0</v>
      </c>
      <c r="V2614" s="1">
        <f>IFERROR(VLOOKUP(C2614,'eindex _tget pp '!$A$4:$E$615,5,FALSE),0)</f>
        <v>0</v>
      </c>
      <c r="W2614" s="31">
        <f>IFERROR(VLOOKUP(C2614,'eindex _tget pp '!$A$4:$F$615,6,FALSE),0)</f>
        <v>0</v>
      </c>
      <c r="X2614" s="4">
        <f>IFERROR(VLOOKUP(B2614,'eschools 16'!$A$2:$F$25,6,FALSE),1)</f>
        <v>1</v>
      </c>
      <c r="Y2614" s="1">
        <f t="shared" si="200"/>
        <v>0</v>
      </c>
      <c r="Z2614" s="1">
        <f t="shared" si="201"/>
        <v>0</v>
      </c>
      <c r="AA2614" s="31">
        <f>IFERROR(VLOOKUP(C2614,'eindex _tget pp '!$A$4:$G$615,7,FALSE),0)</f>
        <v>0</v>
      </c>
      <c r="AB2614" s="1">
        <f>VLOOKUP(A2614,'ADM Details FY17'!$A$3:$AB$3515,28,FALSE)</f>
        <v>0</v>
      </c>
      <c r="AC2614" s="1">
        <f t="shared" si="202"/>
        <v>0</v>
      </c>
      <c r="AD2614" s="1">
        <f t="shared" si="203"/>
        <v>0</v>
      </c>
      <c r="AE2614" s="1">
        <f t="shared" si="204"/>
        <v>0</v>
      </c>
    </row>
    <row r="2615" spans="1:31" x14ac:dyDescent="0.25">
      <c r="A2615" t="str">
        <f>B2615&amp;"-"&amp;COUNTIF($B$3:B2615,B2615)</f>
        <v>664-27</v>
      </c>
      <c r="B2615">
        <v>664</v>
      </c>
      <c r="C2615" s="18">
        <f>VLOOKUP(A2615,'ADM Details FY17'!$A$3:$D$3515,4,FALSE)</f>
        <v>0</v>
      </c>
      <c r="D2615" s="1">
        <f>VLOOKUP(A2615,'ADM Details FY17'!$A$3:$E$3515,5,FALSE)</f>
        <v>0</v>
      </c>
      <c r="E2615" s="1">
        <f>VLOOKUP(A2615,'ADM Details FY17'!$A$3:$F$3515,6,FALSE)</f>
        <v>0</v>
      </c>
      <c r="F2615" s="1">
        <f>VLOOKUP(A2615,'ADM Details FY17'!$A$3:$G$3515,7,FALSE)</f>
        <v>0</v>
      </c>
      <c r="G2615" s="1">
        <f>VLOOKUP(A2615,'ADM Details FY17'!$A$3:$H$3515,8,FALSE)</f>
        <v>0</v>
      </c>
      <c r="H2615" s="1">
        <f>VLOOKUP(A2615,'ADM Details FY17'!$A$3:$I$3515,9,FALSE)</f>
        <v>0</v>
      </c>
      <c r="I2615" s="1">
        <f>VLOOKUP(A2615,'ADM Details FY17'!$A$3:$J$3517,10,FALSE)</f>
        <v>0</v>
      </c>
      <c r="J2615" s="1">
        <f>VLOOKUP(A2615,'ADM Details FY17'!$A$3:$K$3515,11,FALSE)</f>
        <v>0</v>
      </c>
      <c r="K2615" s="1">
        <f>VLOOKUP(A2615,'ADM Details FY17'!$A$3:$M$3515,13,FALSE)</f>
        <v>0</v>
      </c>
      <c r="L2615" s="1">
        <f>VLOOKUP(A2615,'ADM Details FY17'!$A$3:$O$3515,15,FALSE)</f>
        <v>0</v>
      </c>
      <c r="M2615" s="1">
        <f>VLOOKUP(A2615,'ADM Details FY17'!$A$3:$P$3515,16,FALSE)</f>
        <v>0</v>
      </c>
      <c r="N2615" s="1">
        <f>VLOOKUP(A2615,'ADM Details FY17'!$A$3:$Q$3515,17,FALSE)</f>
        <v>0</v>
      </c>
      <c r="O2615" s="1">
        <f>VLOOKUP(A2615,'ADM Details FY17'!$A$3:$S$3515,19,FALSE)</f>
        <v>0</v>
      </c>
      <c r="P2615" s="1">
        <f>VLOOKUP(A2615,'ADM Details FY17'!$A$3:$U$3515,21,FALSE)</f>
        <v>0</v>
      </c>
      <c r="Q2615" s="1">
        <f>VLOOKUP(A2615,'ADM Details FY17'!$A$3:$V$3515,22,FALSE)</f>
        <v>0</v>
      </c>
      <c r="R2615" s="1">
        <f>VLOOKUP(A2615,'ADM Details FY17'!$A$3:$W$3515,23,FALSE)</f>
        <v>0</v>
      </c>
      <c r="S2615" s="1">
        <f>VLOOKUP(A2615,'ADM Details FY17'!$A$3:$X$3515,24,FALSE)</f>
        <v>0</v>
      </c>
      <c r="T2615" s="1">
        <f>VLOOKUP(A2615,'ADM Details FY17'!$A$3:$Y$3515,25,FALSE)</f>
        <v>0</v>
      </c>
      <c r="U2615" s="1">
        <f>VLOOKUP(A2615,'ADM Details FY17'!$A$3:$AA$3515,27,FALSE)</f>
        <v>0</v>
      </c>
      <c r="V2615" s="1">
        <f>IFERROR(VLOOKUP(C2615,'eindex _tget pp '!$A$4:$E$615,5,FALSE),0)</f>
        <v>0</v>
      </c>
      <c r="W2615" s="31">
        <f>IFERROR(VLOOKUP(C2615,'eindex _tget pp '!$A$4:$F$615,6,FALSE),0)</f>
        <v>0</v>
      </c>
      <c r="X2615" s="4">
        <f>IFERROR(VLOOKUP(B2615,'eschools 16'!$A$2:$F$25,6,FALSE),1)</f>
        <v>1</v>
      </c>
      <c r="Y2615" s="1">
        <f t="shared" si="200"/>
        <v>0</v>
      </c>
      <c r="Z2615" s="1">
        <f t="shared" si="201"/>
        <v>0</v>
      </c>
      <c r="AA2615" s="31">
        <f>IFERROR(VLOOKUP(C2615,'eindex _tget pp '!$A$4:$G$615,7,FALSE),0)</f>
        <v>0</v>
      </c>
      <c r="AB2615" s="1">
        <f>VLOOKUP(A2615,'ADM Details FY17'!$A$3:$AB$3515,28,FALSE)</f>
        <v>0</v>
      </c>
      <c r="AC2615" s="1">
        <f t="shared" si="202"/>
        <v>0</v>
      </c>
      <c r="AD2615" s="1">
        <f t="shared" si="203"/>
        <v>0</v>
      </c>
      <c r="AE2615" s="1">
        <f t="shared" si="204"/>
        <v>0</v>
      </c>
    </row>
    <row r="2616" spans="1:31" x14ac:dyDescent="0.25">
      <c r="A2616" t="str">
        <f>B2616&amp;"-"&amp;COUNTIF($B$3:B2616,B2616)</f>
        <v>677-1</v>
      </c>
      <c r="B2616">
        <v>677</v>
      </c>
      <c r="C2616" s="18">
        <f>VLOOKUP(A2616,'ADM Details FY17'!$A$3:$D$3515,4,FALSE)</f>
        <v>43794</v>
      </c>
      <c r="D2616" s="1">
        <f>VLOOKUP(A2616,'ADM Details FY17'!$A$3:$E$3515,5,FALSE)</f>
        <v>3.2</v>
      </c>
      <c r="E2616" s="1">
        <f>VLOOKUP(A2616,'ADM Details FY17'!$A$3:$F$3515,6,FALSE)</f>
        <v>0</v>
      </c>
      <c r="F2616" s="1">
        <f>VLOOKUP(A2616,'ADM Details FY17'!$A$3:$G$3515,7,FALSE)</f>
        <v>0</v>
      </c>
      <c r="G2616" s="1">
        <f>VLOOKUP(A2616,'ADM Details FY17'!$A$3:$H$3515,8,FALSE)</f>
        <v>0</v>
      </c>
      <c r="H2616" s="1">
        <f>VLOOKUP(A2616,'ADM Details FY17'!$A$3:$I$3515,9,FALSE)</f>
        <v>0</v>
      </c>
      <c r="I2616" s="1">
        <f>VLOOKUP(A2616,'ADM Details FY17'!$A$3:$J$3517,10,FALSE)</f>
        <v>0</v>
      </c>
      <c r="J2616" s="1">
        <f>VLOOKUP(A2616,'ADM Details FY17'!$A$3:$K$3515,11,FALSE)</f>
        <v>0</v>
      </c>
      <c r="K2616" s="1">
        <f>VLOOKUP(A2616,'ADM Details FY17'!$A$3:$M$3515,13,FALSE)</f>
        <v>3</v>
      </c>
      <c r="L2616" s="1">
        <f>VLOOKUP(A2616,'ADM Details FY17'!$A$3:$O$3515,15,FALSE)</f>
        <v>0</v>
      </c>
      <c r="M2616" s="1">
        <f>VLOOKUP(A2616,'ADM Details FY17'!$A$3:$P$3515,16,FALSE)</f>
        <v>0</v>
      </c>
      <c r="N2616" s="1">
        <f>VLOOKUP(A2616,'ADM Details FY17'!$A$3:$Q$3515,17,FALSE)</f>
        <v>0</v>
      </c>
      <c r="O2616" s="1">
        <f>VLOOKUP(A2616,'ADM Details FY17'!$A$3:$S$3515,19,FALSE)</f>
        <v>0</v>
      </c>
      <c r="P2616" s="1">
        <f>VLOOKUP(A2616,'ADM Details FY17'!$A$3:$U$3515,21,FALSE)</f>
        <v>0</v>
      </c>
      <c r="Q2616" s="1">
        <f>VLOOKUP(A2616,'ADM Details FY17'!$A$3:$V$3515,22,FALSE)</f>
        <v>0</v>
      </c>
      <c r="R2616" s="1">
        <f>VLOOKUP(A2616,'ADM Details FY17'!$A$3:$W$3515,23,FALSE)</f>
        <v>0</v>
      </c>
      <c r="S2616" s="1">
        <f>VLOOKUP(A2616,'ADM Details FY17'!$A$3:$X$3515,24,FALSE)</f>
        <v>0</v>
      </c>
      <c r="T2616" s="1">
        <f>VLOOKUP(A2616,'ADM Details FY17'!$A$3:$Y$3515,25,FALSE)</f>
        <v>0</v>
      </c>
      <c r="U2616" s="1">
        <f>VLOOKUP(A2616,'ADM Details FY17'!$A$3:$AA$3515,27,FALSE)</f>
        <v>0</v>
      </c>
      <c r="V2616" s="1">
        <f>IFERROR(VLOOKUP(C2616,'eindex _tget pp '!$A$4:$E$615,5,FALSE),0)</f>
        <v>0</v>
      </c>
      <c r="W2616" s="31">
        <f>IFERROR(VLOOKUP(C2616,'eindex _tget pp '!$A$4:$F$615,6,FALSE),0)</f>
        <v>1.6929575363</v>
      </c>
      <c r="X2616" s="4">
        <f>IFERROR(VLOOKUP(B2616,'eschools 16'!$A$2:$F$25,6,FALSE),1)</f>
        <v>1</v>
      </c>
      <c r="Y2616" s="1">
        <f t="shared" si="200"/>
        <v>0</v>
      </c>
      <c r="Z2616" s="1">
        <f t="shared" si="201"/>
        <v>1381.45</v>
      </c>
      <c r="AA2616" s="31">
        <f>IFERROR(VLOOKUP(C2616,'eindex _tget pp '!$A$4:$G$615,7,FALSE),0)</f>
        <v>0.30967760799999999</v>
      </c>
      <c r="AB2616" s="1">
        <f>VLOOKUP(A2616,'ADM Details FY17'!$A$3:$AB$3515,28,FALSE)</f>
        <v>0</v>
      </c>
      <c r="AC2616" s="1">
        <f t="shared" si="202"/>
        <v>0</v>
      </c>
      <c r="AD2616" s="1">
        <f t="shared" si="203"/>
        <v>3.2</v>
      </c>
      <c r="AE2616" s="1">
        <f t="shared" si="204"/>
        <v>480</v>
      </c>
    </row>
    <row r="2617" spans="1:31" x14ac:dyDescent="0.25">
      <c r="A2617" t="str">
        <f>B2617&amp;"-"&amp;COUNTIF($B$3:B2617,B2617)</f>
        <v>677-2</v>
      </c>
      <c r="B2617">
        <v>677</v>
      </c>
      <c r="C2617" s="18">
        <f>VLOOKUP(A2617,'ADM Details FY17'!$A$3:$D$3515,4,FALSE)</f>
        <v>43786</v>
      </c>
      <c r="D2617" s="1">
        <f>VLOOKUP(A2617,'ADM Details FY17'!$A$3:$E$3515,5,FALSE)</f>
        <v>56.69</v>
      </c>
      <c r="E2617" s="1">
        <f>VLOOKUP(A2617,'ADM Details FY17'!$A$3:$F$3515,6,FALSE)</f>
        <v>1</v>
      </c>
      <c r="F2617" s="1">
        <f>VLOOKUP(A2617,'ADM Details FY17'!$A$3:$G$3515,7,FALSE)</f>
        <v>3</v>
      </c>
      <c r="G2617" s="1">
        <f>VLOOKUP(A2617,'ADM Details FY17'!$A$3:$H$3515,8,FALSE)</f>
        <v>0</v>
      </c>
      <c r="H2617" s="1">
        <f>VLOOKUP(A2617,'ADM Details FY17'!$A$3:$I$3515,9,FALSE)</f>
        <v>0</v>
      </c>
      <c r="I2617" s="1">
        <f>VLOOKUP(A2617,'ADM Details FY17'!$A$3:$J$3517,10,FALSE)</f>
        <v>0</v>
      </c>
      <c r="J2617" s="1">
        <f>VLOOKUP(A2617,'ADM Details FY17'!$A$3:$K$3515,11,FALSE)</f>
        <v>0</v>
      </c>
      <c r="K2617" s="1">
        <f>VLOOKUP(A2617,'ADM Details FY17'!$A$3:$M$3515,13,FALSE)</f>
        <v>52.69</v>
      </c>
      <c r="L2617" s="1">
        <f>VLOOKUP(A2617,'ADM Details FY17'!$A$3:$O$3515,15,FALSE)</f>
        <v>0</v>
      </c>
      <c r="M2617" s="1">
        <f>VLOOKUP(A2617,'ADM Details FY17'!$A$3:$P$3515,16,FALSE)</f>
        <v>0</v>
      </c>
      <c r="N2617" s="1">
        <f>VLOOKUP(A2617,'ADM Details FY17'!$A$3:$Q$3515,17,FALSE)</f>
        <v>0</v>
      </c>
      <c r="O2617" s="1">
        <f>VLOOKUP(A2617,'ADM Details FY17'!$A$3:$S$3515,19,FALSE)</f>
        <v>4.55</v>
      </c>
      <c r="P2617" s="1">
        <f>VLOOKUP(A2617,'ADM Details FY17'!$A$3:$U$3515,21,FALSE)</f>
        <v>0</v>
      </c>
      <c r="Q2617" s="1">
        <f>VLOOKUP(A2617,'ADM Details FY17'!$A$3:$V$3515,22,FALSE)</f>
        <v>0</v>
      </c>
      <c r="R2617" s="1">
        <f>VLOOKUP(A2617,'ADM Details FY17'!$A$3:$W$3515,23,FALSE)</f>
        <v>0</v>
      </c>
      <c r="S2617" s="1">
        <f>VLOOKUP(A2617,'ADM Details FY17'!$A$3:$X$3515,24,FALSE)</f>
        <v>0</v>
      </c>
      <c r="T2617" s="1">
        <f>VLOOKUP(A2617,'ADM Details FY17'!$A$3:$Y$3515,25,FALSE)</f>
        <v>0</v>
      </c>
      <c r="U2617" s="1">
        <f>VLOOKUP(A2617,'ADM Details FY17'!$A$3:$AA$3515,27,FALSE)</f>
        <v>0</v>
      </c>
      <c r="V2617" s="1">
        <f>IFERROR(VLOOKUP(C2617,'eindex _tget pp '!$A$4:$E$615,5,FALSE),0)</f>
        <v>1095.3886443246988</v>
      </c>
      <c r="W2617" s="31">
        <f>IFERROR(VLOOKUP(C2617,'eindex _tget pp '!$A$4:$F$615,6,FALSE),0)</f>
        <v>3.9572566881000002</v>
      </c>
      <c r="X2617" s="4">
        <f>IFERROR(VLOOKUP(B2617,'eschools 16'!$A$2:$F$25,6,FALSE),1)</f>
        <v>1</v>
      </c>
      <c r="Y2617" s="1">
        <f t="shared" si="200"/>
        <v>15524.4</v>
      </c>
      <c r="Z2617" s="1">
        <f t="shared" si="201"/>
        <v>56714.14</v>
      </c>
      <c r="AA2617" s="31">
        <f>IFERROR(VLOOKUP(C2617,'eindex _tget pp '!$A$4:$G$615,7,FALSE),0)</f>
        <v>0.76547957700000002</v>
      </c>
      <c r="AB2617" s="1">
        <f>VLOOKUP(A2617,'ADM Details FY17'!$A$3:$AB$3515,28,FALSE)</f>
        <v>0</v>
      </c>
      <c r="AC2617" s="1">
        <f t="shared" si="202"/>
        <v>0</v>
      </c>
      <c r="AD2617" s="1">
        <f t="shared" si="203"/>
        <v>56.69</v>
      </c>
      <c r="AE2617" s="1">
        <f t="shared" si="204"/>
        <v>8503.5</v>
      </c>
    </row>
    <row r="2618" spans="1:31" x14ac:dyDescent="0.25">
      <c r="A2618" t="str">
        <f>B2618&amp;"-"&amp;COUNTIF($B$3:B2618,B2618)</f>
        <v>677-3</v>
      </c>
      <c r="B2618">
        <v>677</v>
      </c>
      <c r="C2618" s="18">
        <f>VLOOKUP(A2618,'ADM Details FY17'!$A$3:$D$3515,4,FALSE)</f>
        <v>43901</v>
      </c>
      <c r="D2618" s="1">
        <f>VLOOKUP(A2618,'ADM Details FY17'!$A$3:$E$3515,5,FALSE)</f>
        <v>7</v>
      </c>
      <c r="E2618" s="1">
        <f>VLOOKUP(A2618,'ADM Details FY17'!$A$3:$F$3515,6,FALSE)</f>
        <v>0</v>
      </c>
      <c r="F2618" s="1">
        <f>VLOOKUP(A2618,'ADM Details FY17'!$A$3:$G$3515,7,FALSE)</f>
        <v>2</v>
      </c>
      <c r="G2618" s="1">
        <f>VLOOKUP(A2618,'ADM Details FY17'!$A$3:$H$3515,8,FALSE)</f>
        <v>0</v>
      </c>
      <c r="H2618" s="1">
        <f>VLOOKUP(A2618,'ADM Details FY17'!$A$3:$I$3515,9,FALSE)</f>
        <v>0</v>
      </c>
      <c r="I2618" s="1">
        <f>VLOOKUP(A2618,'ADM Details FY17'!$A$3:$J$3517,10,FALSE)</f>
        <v>0</v>
      </c>
      <c r="J2618" s="1">
        <f>VLOOKUP(A2618,'ADM Details FY17'!$A$3:$K$3515,11,FALSE)</f>
        <v>0</v>
      </c>
      <c r="K2618" s="1">
        <f>VLOOKUP(A2618,'ADM Details FY17'!$A$3:$M$3515,13,FALSE)</f>
        <v>7</v>
      </c>
      <c r="L2618" s="1">
        <f>VLOOKUP(A2618,'ADM Details FY17'!$A$3:$O$3515,15,FALSE)</f>
        <v>0</v>
      </c>
      <c r="M2618" s="1">
        <f>VLOOKUP(A2618,'ADM Details FY17'!$A$3:$P$3515,16,FALSE)</f>
        <v>0</v>
      </c>
      <c r="N2618" s="1">
        <f>VLOOKUP(A2618,'ADM Details FY17'!$A$3:$Q$3515,17,FALSE)</f>
        <v>0</v>
      </c>
      <c r="O2618" s="1">
        <f>VLOOKUP(A2618,'ADM Details FY17'!$A$3:$S$3515,19,FALSE)</f>
        <v>1</v>
      </c>
      <c r="P2618" s="1">
        <f>VLOOKUP(A2618,'ADM Details FY17'!$A$3:$U$3515,21,FALSE)</f>
        <v>0</v>
      </c>
      <c r="Q2618" s="1">
        <f>VLOOKUP(A2618,'ADM Details FY17'!$A$3:$V$3515,22,FALSE)</f>
        <v>0</v>
      </c>
      <c r="R2618" s="1">
        <f>VLOOKUP(A2618,'ADM Details FY17'!$A$3:$W$3515,23,FALSE)</f>
        <v>0</v>
      </c>
      <c r="S2618" s="1">
        <f>VLOOKUP(A2618,'ADM Details FY17'!$A$3:$X$3515,24,FALSE)</f>
        <v>0</v>
      </c>
      <c r="T2618" s="1">
        <f>VLOOKUP(A2618,'ADM Details FY17'!$A$3:$Y$3515,25,FALSE)</f>
        <v>0</v>
      </c>
      <c r="U2618" s="1">
        <f>VLOOKUP(A2618,'ADM Details FY17'!$A$3:$AA$3515,27,FALSE)</f>
        <v>0</v>
      </c>
      <c r="V2618" s="1">
        <f>IFERROR(VLOOKUP(C2618,'eindex _tget pp '!$A$4:$E$615,5,FALSE),0)</f>
        <v>1665.9332201790639</v>
      </c>
      <c r="W2618" s="31">
        <f>IFERROR(VLOOKUP(C2618,'eindex _tget pp '!$A$4:$F$615,6,FALSE),0)</f>
        <v>3.7293898327999999</v>
      </c>
      <c r="X2618" s="4">
        <f>IFERROR(VLOOKUP(B2618,'eschools 16'!$A$2:$F$25,6,FALSE),1)</f>
        <v>1</v>
      </c>
      <c r="Y2618" s="1">
        <f t="shared" si="200"/>
        <v>2915.38</v>
      </c>
      <c r="Z2618" s="1">
        <f t="shared" si="201"/>
        <v>7100.76</v>
      </c>
      <c r="AA2618" s="31">
        <f>IFERROR(VLOOKUP(C2618,'eindex _tget pp '!$A$4:$G$615,7,FALSE),0)</f>
        <v>0.79655707600000003</v>
      </c>
      <c r="AB2618" s="1">
        <f>VLOOKUP(A2618,'ADM Details FY17'!$A$3:$AB$3515,28,FALSE)</f>
        <v>0</v>
      </c>
      <c r="AC2618" s="1">
        <f t="shared" si="202"/>
        <v>0</v>
      </c>
      <c r="AD2618" s="1">
        <f t="shared" si="203"/>
        <v>7</v>
      </c>
      <c r="AE2618" s="1">
        <f t="shared" si="204"/>
        <v>1050</v>
      </c>
    </row>
    <row r="2619" spans="1:31" x14ac:dyDescent="0.25">
      <c r="A2619" t="str">
        <f>B2619&amp;"-"&amp;COUNTIF($B$3:B2619,B2619)</f>
        <v>677-4</v>
      </c>
      <c r="B2619">
        <v>677</v>
      </c>
      <c r="C2619" s="18">
        <f>VLOOKUP(A2619,'ADM Details FY17'!$A$3:$D$3515,4,FALSE)</f>
        <v>43950</v>
      </c>
      <c r="D2619" s="1">
        <f>VLOOKUP(A2619,'ADM Details FY17'!$A$3:$E$3515,5,FALSE)</f>
        <v>86.01</v>
      </c>
      <c r="E2619" s="1">
        <f>VLOOKUP(A2619,'ADM Details FY17'!$A$3:$F$3515,6,FALSE)</f>
        <v>0</v>
      </c>
      <c r="F2619" s="1">
        <f>VLOOKUP(A2619,'ADM Details FY17'!$A$3:$G$3515,7,FALSE)</f>
        <v>3.63</v>
      </c>
      <c r="G2619" s="1">
        <f>VLOOKUP(A2619,'ADM Details FY17'!$A$3:$H$3515,8,FALSE)</f>
        <v>0</v>
      </c>
      <c r="H2619" s="1">
        <f>VLOOKUP(A2619,'ADM Details FY17'!$A$3:$I$3515,9,FALSE)</f>
        <v>0</v>
      </c>
      <c r="I2619" s="1">
        <f>VLOOKUP(A2619,'ADM Details FY17'!$A$3:$J$3517,10,FALSE)</f>
        <v>0</v>
      </c>
      <c r="J2619" s="1">
        <f>VLOOKUP(A2619,'ADM Details FY17'!$A$3:$K$3515,11,FALSE)</f>
        <v>3</v>
      </c>
      <c r="K2619" s="1">
        <f>VLOOKUP(A2619,'ADM Details FY17'!$A$3:$M$3515,13,FALSE)</f>
        <v>84.5</v>
      </c>
      <c r="L2619" s="1">
        <f>VLOOKUP(A2619,'ADM Details FY17'!$A$3:$O$3515,15,FALSE)</f>
        <v>0</v>
      </c>
      <c r="M2619" s="1">
        <f>VLOOKUP(A2619,'ADM Details FY17'!$A$3:$P$3515,16,FALSE)</f>
        <v>0</v>
      </c>
      <c r="N2619" s="1">
        <f>VLOOKUP(A2619,'ADM Details FY17'!$A$3:$Q$3515,17,FALSE)</f>
        <v>0</v>
      </c>
      <c r="O2619" s="1">
        <f>VLOOKUP(A2619,'ADM Details FY17'!$A$3:$S$3515,19,FALSE)</f>
        <v>22.2</v>
      </c>
      <c r="P2619" s="1">
        <f>VLOOKUP(A2619,'ADM Details FY17'!$A$3:$U$3515,21,FALSE)</f>
        <v>0</v>
      </c>
      <c r="Q2619" s="1">
        <f>VLOOKUP(A2619,'ADM Details FY17'!$A$3:$V$3515,22,FALSE)</f>
        <v>0</v>
      </c>
      <c r="R2619" s="1">
        <f>VLOOKUP(A2619,'ADM Details FY17'!$A$3:$W$3515,23,FALSE)</f>
        <v>0</v>
      </c>
      <c r="S2619" s="1">
        <f>VLOOKUP(A2619,'ADM Details FY17'!$A$3:$X$3515,24,FALSE)</f>
        <v>0</v>
      </c>
      <c r="T2619" s="1">
        <f>VLOOKUP(A2619,'ADM Details FY17'!$A$3:$Y$3515,25,FALSE)</f>
        <v>0</v>
      </c>
      <c r="U2619" s="1">
        <f>VLOOKUP(A2619,'ADM Details FY17'!$A$3:$AA$3515,27,FALSE)</f>
        <v>0</v>
      </c>
      <c r="V2619" s="1">
        <f>IFERROR(VLOOKUP(C2619,'eindex _tget pp '!$A$4:$E$615,5,FALSE),0)</f>
        <v>1071.5962627888343</v>
      </c>
      <c r="W2619" s="31">
        <f>IFERROR(VLOOKUP(C2619,'eindex _tget pp '!$A$4:$F$615,6,FALSE),0)</f>
        <v>2.2047811682999998</v>
      </c>
      <c r="X2619" s="4">
        <f>IFERROR(VLOOKUP(B2619,'eschools 16'!$A$2:$F$25,6,FALSE),1)</f>
        <v>1</v>
      </c>
      <c r="Y2619" s="1">
        <f t="shared" si="200"/>
        <v>23042</v>
      </c>
      <c r="Z2619" s="1">
        <f t="shared" si="201"/>
        <v>50674.69</v>
      </c>
      <c r="AA2619" s="31">
        <f>IFERROR(VLOOKUP(C2619,'eindex _tget pp '!$A$4:$G$615,7,FALSE),0)</f>
        <v>0.74142154400000004</v>
      </c>
      <c r="AB2619" s="1">
        <f>VLOOKUP(A2619,'ADM Details FY17'!$A$3:$AB$3515,28,FALSE)</f>
        <v>0</v>
      </c>
      <c r="AC2619" s="1">
        <f t="shared" si="202"/>
        <v>0</v>
      </c>
      <c r="AD2619" s="1">
        <f t="shared" si="203"/>
        <v>86.01</v>
      </c>
      <c r="AE2619" s="1">
        <f t="shared" si="204"/>
        <v>12901.5</v>
      </c>
    </row>
    <row r="2620" spans="1:31" x14ac:dyDescent="0.25">
      <c r="A2620" t="str">
        <f>B2620&amp;"-"&amp;COUNTIF($B$3:B2620,B2620)</f>
        <v>677-5</v>
      </c>
      <c r="B2620">
        <v>677</v>
      </c>
      <c r="C2620" s="18">
        <f>VLOOKUP(A2620,'ADM Details FY17'!$A$3:$D$3515,4,FALSE)</f>
        <v>44305</v>
      </c>
      <c r="D2620" s="1">
        <f>VLOOKUP(A2620,'ADM Details FY17'!$A$3:$E$3515,5,FALSE)</f>
        <v>0.02</v>
      </c>
      <c r="E2620" s="1">
        <f>VLOOKUP(A2620,'ADM Details FY17'!$A$3:$F$3515,6,FALSE)</f>
        <v>0</v>
      </c>
      <c r="F2620" s="1">
        <f>VLOOKUP(A2620,'ADM Details FY17'!$A$3:$G$3515,7,FALSE)</f>
        <v>0</v>
      </c>
      <c r="G2620" s="1">
        <f>VLOOKUP(A2620,'ADM Details FY17'!$A$3:$H$3515,8,FALSE)</f>
        <v>0</v>
      </c>
      <c r="H2620" s="1">
        <f>VLOOKUP(A2620,'ADM Details FY17'!$A$3:$I$3515,9,FALSE)</f>
        <v>0</v>
      </c>
      <c r="I2620" s="1">
        <f>VLOOKUP(A2620,'ADM Details FY17'!$A$3:$J$3517,10,FALSE)</f>
        <v>0</v>
      </c>
      <c r="J2620" s="1">
        <f>VLOOKUP(A2620,'ADM Details FY17'!$A$3:$K$3515,11,FALSE)</f>
        <v>0</v>
      </c>
      <c r="K2620" s="1">
        <f>VLOOKUP(A2620,'ADM Details FY17'!$A$3:$M$3515,13,FALSE)</f>
        <v>0.02</v>
      </c>
      <c r="L2620" s="1">
        <f>VLOOKUP(A2620,'ADM Details FY17'!$A$3:$O$3515,15,FALSE)</f>
        <v>0</v>
      </c>
      <c r="M2620" s="1">
        <f>VLOOKUP(A2620,'ADM Details FY17'!$A$3:$P$3515,16,FALSE)</f>
        <v>0</v>
      </c>
      <c r="N2620" s="1">
        <f>VLOOKUP(A2620,'ADM Details FY17'!$A$3:$Q$3515,17,FALSE)</f>
        <v>0</v>
      </c>
      <c r="O2620" s="1">
        <f>VLOOKUP(A2620,'ADM Details FY17'!$A$3:$S$3515,19,FALSE)</f>
        <v>0</v>
      </c>
      <c r="P2620" s="1">
        <f>VLOOKUP(A2620,'ADM Details FY17'!$A$3:$U$3515,21,FALSE)</f>
        <v>0</v>
      </c>
      <c r="Q2620" s="1">
        <f>VLOOKUP(A2620,'ADM Details FY17'!$A$3:$V$3515,22,FALSE)</f>
        <v>0</v>
      </c>
      <c r="R2620" s="1">
        <f>VLOOKUP(A2620,'ADM Details FY17'!$A$3:$W$3515,23,FALSE)</f>
        <v>0</v>
      </c>
      <c r="S2620" s="1">
        <f>VLOOKUP(A2620,'ADM Details FY17'!$A$3:$X$3515,24,FALSE)</f>
        <v>0</v>
      </c>
      <c r="T2620" s="1">
        <f>VLOOKUP(A2620,'ADM Details FY17'!$A$3:$Y$3515,25,FALSE)</f>
        <v>0</v>
      </c>
      <c r="U2620" s="1">
        <f>VLOOKUP(A2620,'ADM Details FY17'!$A$3:$AA$3515,27,FALSE)</f>
        <v>0</v>
      </c>
      <c r="V2620" s="1">
        <f>IFERROR(VLOOKUP(C2620,'eindex _tget pp '!$A$4:$E$615,5,FALSE),0)</f>
        <v>1417.3491487132028</v>
      </c>
      <c r="W2620" s="31">
        <f>IFERROR(VLOOKUP(C2620,'eindex _tget pp '!$A$4:$F$615,6,FALSE),0)</f>
        <v>0.94235080029999996</v>
      </c>
      <c r="X2620" s="4">
        <f>IFERROR(VLOOKUP(B2620,'eschools 16'!$A$2:$F$25,6,FALSE),1)</f>
        <v>1</v>
      </c>
      <c r="Y2620" s="1">
        <f t="shared" si="200"/>
        <v>7.09</v>
      </c>
      <c r="Z2620" s="1">
        <f t="shared" si="201"/>
        <v>5.13</v>
      </c>
      <c r="AA2620" s="31">
        <f>IFERROR(VLOOKUP(C2620,'eindex _tget pp '!$A$4:$G$615,7,FALSE),0)</f>
        <v>0.78123944300000003</v>
      </c>
      <c r="AB2620" s="1">
        <f>VLOOKUP(A2620,'ADM Details FY17'!$A$3:$AB$3515,28,FALSE)</f>
        <v>0</v>
      </c>
      <c r="AC2620" s="1">
        <f t="shared" si="202"/>
        <v>0</v>
      </c>
      <c r="AD2620" s="1">
        <f t="shared" si="203"/>
        <v>0.02</v>
      </c>
      <c r="AE2620" s="1">
        <f t="shared" si="204"/>
        <v>3</v>
      </c>
    </row>
    <row r="2621" spans="1:31" x14ac:dyDescent="0.25">
      <c r="A2621" t="str">
        <f>B2621&amp;"-"&amp;COUNTIF($B$3:B2621,B2621)</f>
        <v>677-6</v>
      </c>
      <c r="B2621">
        <v>677</v>
      </c>
      <c r="C2621" s="18">
        <f>VLOOKUP(A2621,'ADM Details FY17'!$A$3:$D$3515,4,FALSE)</f>
        <v>44370</v>
      </c>
      <c r="D2621" s="1">
        <f>VLOOKUP(A2621,'ADM Details FY17'!$A$3:$E$3515,5,FALSE)</f>
        <v>0.45</v>
      </c>
      <c r="E2621" s="1">
        <f>VLOOKUP(A2621,'ADM Details FY17'!$A$3:$F$3515,6,FALSE)</f>
        <v>0</v>
      </c>
      <c r="F2621" s="1">
        <f>VLOOKUP(A2621,'ADM Details FY17'!$A$3:$G$3515,7,FALSE)</f>
        <v>0</v>
      </c>
      <c r="G2621" s="1">
        <f>VLOOKUP(A2621,'ADM Details FY17'!$A$3:$H$3515,8,FALSE)</f>
        <v>0</v>
      </c>
      <c r="H2621" s="1">
        <f>VLOOKUP(A2621,'ADM Details FY17'!$A$3:$I$3515,9,FALSE)</f>
        <v>0</v>
      </c>
      <c r="I2621" s="1">
        <f>VLOOKUP(A2621,'ADM Details FY17'!$A$3:$J$3517,10,FALSE)</f>
        <v>0</v>
      </c>
      <c r="J2621" s="1">
        <f>VLOOKUP(A2621,'ADM Details FY17'!$A$3:$K$3515,11,FALSE)</f>
        <v>0</v>
      </c>
      <c r="K2621" s="1">
        <f>VLOOKUP(A2621,'ADM Details FY17'!$A$3:$M$3515,13,FALSE)</f>
        <v>0.45</v>
      </c>
      <c r="L2621" s="1">
        <f>VLOOKUP(A2621,'ADM Details FY17'!$A$3:$O$3515,15,FALSE)</f>
        <v>0</v>
      </c>
      <c r="M2621" s="1">
        <f>VLOOKUP(A2621,'ADM Details FY17'!$A$3:$P$3515,16,FALSE)</f>
        <v>0</v>
      </c>
      <c r="N2621" s="1">
        <f>VLOOKUP(A2621,'ADM Details FY17'!$A$3:$Q$3515,17,FALSE)</f>
        <v>0</v>
      </c>
      <c r="O2621" s="1">
        <f>VLOOKUP(A2621,'ADM Details FY17'!$A$3:$S$3515,19,FALSE)</f>
        <v>0</v>
      </c>
      <c r="P2621" s="1">
        <f>VLOOKUP(A2621,'ADM Details FY17'!$A$3:$U$3515,21,FALSE)</f>
        <v>0</v>
      </c>
      <c r="Q2621" s="1">
        <f>VLOOKUP(A2621,'ADM Details FY17'!$A$3:$V$3515,22,FALSE)</f>
        <v>0</v>
      </c>
      <c r="R2621" s="1">
        <f>VLOOKUP(A2621,'ADM Details FY17'!$A$3:$W$3515,23,FALSE)</f>
        <v>0</v>
      </c>
      <c r="S2621" s="1">
        <f>VLOOKUP(A2621,'ADM Details FY17'!$A$3:$X$3515,24,FALSE)</f>
        <v>0</v>
      </c>
      <c r="T2621" s="1">
        <f>VLOOKUP(A2621,'ADM Details FY17'!$A$3:$Y$3515,25,FALSE)</f>
        <v>0</v>
      </c>
      <c r="U2621" s="1">
        <f>VLOOKUP(A2621,'ADM Details FY17'!$A$3:$AA$3515,27,FALSE)</f>
        <v>0</v>
      </c>
      <c r="V2621" s="1">
        <f>IFERROR(VLOOKUP(C2621,'eindex _tget pp '!$A$4:$E$615,5,FALSE),0)</f>
        <v>0</v>
      </c>
      <c r="W2621" s="31">
        <f>IFERROR(VLOOKUP(C2621,'eindex _tget pp '!$A$4:$F$615,6,FALSE),0)</f>
        <v>0.25999994539999999</v>
      </c>
      <c r="X2621" s="4">
        <f>IFERROR(VLOOKUP(B2621,'eschools 16'!$A$2:$F$25,6,FALSE),1)</f>
        <v>1</v>
      </c>
      <c r="Y2621" s="1">
        <f t="shared" si="200"/>
        <v>0</v>
      </c>
      <c r="Z2621" s="1">
        <f t="shared" si="201"/>
        <v>31.82</v>
      </c>
      <c r="AA2621" s="31">
        <f>IFERROR(VLOOKUP(C2621,'eindex _tget pp '!$A$4:$G$615,7,FALSE),0)</f>
        <v>0.05</v>
      </c>
      <c r="AB2621" s="1">
        <f>VLOOKUP(A2621,'ADM Details FY17'!$A$3:$AB$3515,28,FALSE)</f>
        <v>0</v>
      </c>
      <c r="AC2621" s="1">
        <f t="shared" si="202"/>
        <v>0</v>
      </c>
      <c r="AD2621" s="1">
        <f t="shared" si="203"/>
        <v>0.45</v>
      </c>
      <c r="AE2621" s="1">
        <f t="shared" si="204"/>
        <v>67.5</v>
      </c>
    </row>
    <row r="2622" spans="1:31" x14ac:dyDescent="0.25">
      <c r="A2622" t="str">
        <f>B2622&amp;"-"&amp;COUNTIF($B$3:B2622,B2622)</f>
        <v>677-7</v>
      </c>
      <c r="B2622">
        <v>677</v>
      </c>
      <c r="C2622" s="18">
        <f>VLOOKUP(A2622,'ADM Details FY17'!$A$3:$D$3515,4,FALSE)</f>
        <v>45104</v>
      </c>
      <c r="D2622" s="1">
        <f>VLOOKUP(A2622,'ADM Details FY17'!$A$3:$E$3515,5,FALSE)</f>
        <v>2</v>
      </c>
      <c r="E2622" s="1">
        <f>VLOOKUP(A2622,'ADM Details FY17'!$A$3:$F$3515,6,FALSE)</f>
        <v>0</v>
      </c>
      <c r="F2622" s="1">
        <f>VLOOKUP(A2622,'ADM Details FY17'!$A$3:$G$3515,7,FALSE)</f>
        <v>0</v>
      </c>
      <c r="G2622" s="1">
        <f>VLOOKUP(A2622,'ADM Details FY17'!$A$3:$H$3515,8,FALSE)</f>
        <v>0</v>
      </c>
      <c r="H2622" s="1">
        <f>VLOOKUP(A2622,'ADM Details FY17'!$A$3:$I$3515,9,FALSE)</f>
        <v>0</v>
      </c>
      <c r="I2622" s="1">
        <f>VLOOKUP(A2622,'ADM Details FY17'!$A$3:$J$3517,10,FALSE)</f>
        <v>0</v>
      </c>
      <c r="J2622" s="1">
        <f>VLOOKUP(A2622,'ADM Details FY17'!$A$3:$K$3515,11,FALSE)</f>
        <v>0</v>
      </c>
      <c r="K2622" s="1">
        <f>VLOOKUP(A2622,'ADM Details FY17'!$A$3:$M$3515,13,FALSE)</f>
        <v>2</v>
      </c>
      <c r="L2622" s="1">
        <f>VLOOKUP(A2622,'ADM Details FY17'!$A$3:$O$3515,15,FALSE)</f>
        <v>0</v>
      </c>
      <c r="M2622" s="1">
        <f>VLOOKUP(A2622,'ADM Details FY17'!$A$3:$P$3515,16,FALSE)</f>
        <v>0</v>
      </c>
      <c r="N2622" s="1">
        <f>VLOOKUP(A2622,'ADM Details FY17'!$A$3:$Q$3515,17,FALSE)</f>
        <v>0</v>
      </c>
      <c r="O2622" s="1">
        <f>VLOOKUP(A2622,'ADM Details FY17'!$A$3:$S$3515,19,FALSE)</f>
        <v>0</v>
      </c>
      <c r="P2622" s="1">
        <f>VLOOKUP(A2622,'ADM Details FY17'!$A$3:$U$3515,21,FALSE)</f>
        <v>0</v>
      </c>
      <c r="Q2622" s="1">
        <f>VLOOKUP(A2622,'ADM Details FY17'!$A$3:$V$3515,22,FALSE)</f>
        <v>0</v>
      </c>
      <c r="R2622" s="1">
        <f>VLOOKUP(A2622,'ADM Details FY17'!$A$3:$W$3515,23,FALSE)</f>
        <v>0</v>
      </c>
      <c r="S2622" s="1">
        <f>VLOOKUP(A2622,'ADM Details FY17'!$A$3:$X$3515,24,FALSE)</f>
        <v>0</v>
      </c>
      <c r="T2622" s="1">
        <f>VLOOKUP(A2622,'ADM Details FY17'!$A$3:$Y$3515,25,FALSE)</f>
        <v>0</v>
      </c>
      <c r="U2622" s="1">
        <f>VLOOKUP(A2622,'ADM Details FY17'!$A$3:$AA$3515,27,FALSE)</f>
        <v>0</v>
      </c>
      <c r="V2622" s="1">
        <f>IFERROR(VLOOKUP(C2622,'eindex _tget pp '!$A$4:$E$615,5,FALSE),0)</f>
        <v>0</v>
      </c>
      <c r="W2622" s="31">
        <f>IFERROR(VLOOKUP(C2622,'eindex _tget pp '!$A$4:$F$615,6,FALSE),0)</f>
        <v>0.63577925459999995</v>
      </c>
      <c r="X2622" s="4">
        <f>IFERROR(VLOOKUP(B2622,'eschools 16'!$A$2:$F$25,6,FALSE),1)</f>
        <v>1</v>
      </c>
      <c r="Y2622" s="1">
        <f t="shared" si="200"/>
        <v>0</v>
      </c>
      <c r="Z2622" s="1">
        <f t="shared" si="201"/>
        <v>345.86</v>
      </c>
      <c r="AA2622" s="31">
        <f>IFERROR(VLOOKUP(C2622,'eindex _tget pp '!$A$4:$G$615,7,FALSE),0)</f>
        <v>0.32598799899999997</v>
      </c>
      <c r="AB2622" s="1">
        <f>VLOOKUP(A2622,'ADM Details FY17'!$A$3:$AB$3515,28,FALSE)</f>
        <v>0</v>
      </c>
      <c r="AC2622" s="1">
        <f t="shared" si="202"/>
        <v>0</v>
      </c>
      <c r="AD2622" s="1">
        <f t="shared" si="203"/>
        <v>2</v>
      </c>
      <c r="AE2622" s="1">
        <f t="shared" si="204"/>
        <v>300</v>
      </c>
    </row>
    <row r="2623" spans="1:31" x14ac:dyDescent="0.25">
      <c r="A2623" t="str">
        <f>B2623&amp;"-"&amp;COUNTIF($B$3:B2623,B2623)</f>
        <v>677-8</v>
      </c>
      <c r="B2623">
        <v>677</v>
      </c>
      <c r="C2623" s="18">
        <f>VLOOKUP(A2623,'ADM Details FY17'!$A$3:$D$3515,4,FALSE)</f>
        <v>0</v>
      </c>
      <c r="D2623" s="1">
        <f>VLOOKUP(A2623,'ADM Details FY17'!$A$3:$E$3515,5,FALSE)</f>
        <v>0</v>
      </c>
      <c r="E2623" s="1">
        <f>VLOOKUP(A2623,'ADM Details FY17'!$A$3:$F$3515,6,FALSE)</f>
        <v>0</v>
      </c>
      <c r="F2623" s="1">
        <f>VLOOKUP(A2623,'ADM Details FY17'!$A$3:$G$3515,7,FALSE)</f>
        <v>0</v>
      </c>
      <c r="G2623" s="1">
        <f>VLOOKUP(A2623,'ADM Details FY17'!$A$3:$H$3515,8,FALSE)</f>
        <v>0</v>
      </c>
      <c r="H2623" s="1">
        <f>VLOOKUP(A2623,'ADM Details FY17'!$A$3:$I$3515,9,FALSE)</f>
        <v>0</v>
      </c>
      <c r="I2623" s="1">
        <f>VLOOKUP(A2623,'ADM Details FY17'!$A$3:$J$3517,10,FALSE)</f>
        <v>0</v>
      </c>
      <c r="J2623" s="1">
        <f>VLOOKUP(A2623,'ADM Details FY17'!$A$3:$K$3515,11,FALSE)</f>
        <v>0</v>
      </c>
      <c r="K2623" s="1">
        <f>VLOOKUP(A2623,'ADM Details FY17'!$A$3:$M$3515,13,FALSE)</f>
        <v>0</v>
      </c>
      <c r="L2623" s="1">
        <f>VLOOKUP(A2623,'ADM Details FY17'!$A$3:$O$3515,15,FALSE)</f>
        <v>0</v>
      </c>
      <c r="M2623" s="1">
        <f>VLOOKUP(A2623,'ADM Details FY17'!$A$3:$P$3515,16,FALSE)</f>
        <v>0</v>
      </c>
      <c r="N2623" s="1">
        <f>VLOOKUP(A2623,'ADM Details FY17'!$A$3:$Q$3515,17,FALSE)</f>
        <v>0</v>
      </c>
      <c r="O2623" s="1">
        <f>VLOOKUP(A2623,'ADM Details FY17'!$A$3:$S$3515,19,FALSE)</f>
        <v>0</v>
      </c>
      <c r="P2623" s="1">
        <f>VLOOKUP(A2623,'ADM Details FY17'!$A$3:$U$3515,21,FALSE)</f>
        <v>0</v>
      </c>
      <c r="Q2623" s="1">
        <f>VLOOKUP(A2623,'ADM Details FY17'!$A$3:$V$3515,22,FALSE)</f>
        <v>0</v>
      </c>
      <c r="R2623" s="1">
        <f>VLOOKUP(A2623,'ADM Details FY17'!$A$3:$W$3515,23,FALSE)</f>
        <v>0</v>
      </c>
      <c r="S2623" s="1">
        <f>VLOOKUP(A2623,'ADM Details FY17'!$A$3:$X$3515,24,FALSE)</f>
        <v>0</v>
      </c>
      <c r="T2623" s="1">
        <f>VLOOKUP(A2623,'ADM Details FY17'!$A$3:$Y$3515,25,FALSE)</f>
        <v>0</v>
      </c>
      <c r="U2623" s="1">
        <f>VLOOKUP(A2623,'ADM Details FY17'!$A$3:$AA$3515,27,FALSE)</f>
        <v>0</v>
      </c>
      <c r="V2623" s="1">
        <f>IFERROR(VLOOKUP(C2623,'eindex _tget pp '!$A$4:$E$615,5,FALSE),0)</f>
        <v>0</v>
      </c>
      <c r="W2623" s="31">
        <f>IFERROR(VLOOKUP(C2623,'eindex _tget pp '!$A$4:$F$615,6,FALSE),0)</f>
        <v>0</v>
      </c>
      <c r="X2623" s="4">
        <f>IFERROR(VLOOKUP(B2623,'eschools 16'!$A$2:$F$25,6,FALSE),1)</f>
        <v>1</v>
      </c>
      <c r="Y2623" s="1">
        <f t="shared" si="200"/>
        <v>0</v>
      </c>
      <c r="Z2623" s="1">
        <f t="shared" si="201"/>
        <v>0</v>
      </c>
      <c r="AA2623" s="31">
        <f>IFERROR(VLOOKUP(C2623,'eindex _tget pp '!$A$4:$G$615,7,FALSE),0)</f>
        <v>0</v>
      </c>
      <c r="AB2623" s="1">
        <f>VLOOKUP(A2623,'ADM Details FY17'!$A$3:$AB$3515,28,FALSE)</f>
        <v>0</v>
      </c>
      <c r="AC2623" s="1">
        <f t="shared" si="202"/>
        <v>0</v>
      </c>
      <c r="AD2623" s="1">
        <f t="shared" si="203"/>
        <v>0</v>
      </c>
      <c r="AE2623" s="1">
        <f t="shared" si="204"/>
        <v>0</v>
      </c>
    </row>
    <row r="2624" spans="1:31" x14ac:dyDescent="0.25">
      <c r="A2624" t="str">
        <f>B2624&amp;"-"&amp;COUNTIF($B$3:B2624,B2624)</f>
        <v>677-9</v>
      </c>
      <c r="B2624">
        <v>677</v>
      </c>
      <c r="C2624" s="18">
        <f>VLOOKUP(A2624,'ADM Details FY17'!$A$3:$D$3515,4,FALSE)</f>
        <v>0</v>
      </c>
      <c r="D2624" s="1">
        <f>VLOOKUP(A2624,'ADM Details FY17'!$A$3:$E$3515,5,FALSE)</f>
        <v>0</v>
      </c>
      <c r="E2624" s="1">
        <f>VLOOKUP(A2624,'ADM Details FY17'!$A$3:$F$3515,6,FALSE)</f>
        <v>0</v>
      </c>
      <c r="F2624" s="1">
        <f>VLOOKUP(A2624,'ADM Details FY17'!$A$3:$G$3515,7,FALSE)</f>
        <v>0</v>
      </c>
      <c r="G2624" s="1">
        <f>VLOOKUP(A2624,'ADM Details FY17'!$A$3:$H$3515,8,FALSE)</f>
        <v>0</v>
      </c>
      <c r="H2624" s="1">
        <f>VLOOKUP(A2624,'ADM Details FY17'!$A$3:$I$3515,9,FALSE)</f>
        <v>0</v>
      </c>
      <c r="I2624" s="1">
        <f>VLOOKUP(A2624,'ADM Details FY17'!$A$3:$J$3517,10,FALSE)</f>
        <v>0</v>
      </c>
      <c r="J2624" s="1">
        <f>VLOOKUP(A2624,'ADM Details FY17'!$A$3:$K$3515,11,FALSE)</f>
        <v>0</v>
      </c>
      <c r="K2624" s="1">
        <f>VLOOKUP(A2624,'ADM Details FY17'!$A$3:$M$3515,13,FALSE)</f>
        <v>0</v>
      </c>
      <c r="L2624" s="1">
        <f>VLOOKUP(A2624,'ADM Details FY17'!$A$3:$O$3515,15,FALSE)</f>
        <v>0</v>
      </c>
      <c r="M2624" s="1">
        <f>VLOOKUP(A2624,'ADM Details FY17'!$A$3:$P$3515,16,FALSE)</f>
        <v>0</v>
      </c>
      <c r="N2624" s="1">
        <f>VLOOKUP(A2624,'ADM Details FY17'!$A$3:$Q$3515,17,FALSE)</f>
        <v>0</v>
      </c>
      <c r="O2624" s="1">
        <f>VLOOKUP(A2624,'ADM Details FY17'!$A$3:$S$3515,19,FALSE)</f>
        <v>0</v>
      </c>
      <c r="P2624" s="1">
        <f>VLOOKUP(A2624,'ADM Details FY17'!$A$3:$U$3515,21,FALSE)</f>
        <v>0</v>
      </c>
      <c r="Q2624" s="1">
        <f>VLOOKUP(A2624,'ADM Details FY17'!$A$3:$V$3515,22,FALSE)</f>
        <v>0</v>
      </c>
      <c r="R2624" s="1">
        <f>VLOOKUP(A2624,'ADM Details FY17'!$A$3:$W$3515,23,FALSE)</f>
        <v>0</v>
      </c>
      <c r="S2624" s="1">
        <f>VLOOKUP(A2624,'ADM Details FY17'!$A$3:$X$3515,24,FALSE)</f>
        <v>0</v>
      </c>
      <c r="T2624" s="1">
        <f>VLOOKUP(A2624,'ADM Details FY17'!$A$3:$Y$3515,25,FALSE)</f>
        <v>0</v>
      </c>
      <c r="U2624" s="1">
        <f>VLOOKUP(A2624,'ADM Details FY17'!$A$3:$AA$3515,27,FALSE)</f>
        <v>0</v>
      </c>
      <c r="V2624" s="1">
        <f>IFERROR(VLOOKUP(C2624,'eindex _tget pp '!$A$4:$E$615,5,FALSE),0)</f>
        <v>0</v>
      </c>
      <c r="W2624" s="31">
        <f>IFERROR(VLOOKUP(C2624,'eindex _tget pp '!$A$4:$F$615,6,FALSE),0)</f>
        <v>0</v>
      </c>
      <c r="X2624" s="4">
        <f>IFERROR(VLOOKUP(B2624,'eschools 16'!$A$2:$F$25,6,FALSE),1)</f>
        <v>1</v>
      </c>
      <c r="Y2624" s="1">
        <f t="shared" si="200"/>
        <v>0</v>
      </c>
      <c r="Z2624" s="1">
        <f t="shared" si="201"/>
        <v>0</v>
      </c>
      <c r="AA2624" s="31">
        <f>IFERROR(VLOOKUP(C2624,'eindex _tget pp '!$A$4:$G$615,7,FALSE),0)</f>
        <v>0</v>
      </c>
      <c r="AB2624" s="1">
        <f>VLOOKUP(A2624,'ADM Details FY17'!$A$3:$AB$3515,28,FALSE)</f>
        <v>0</v>
      </c>
      <c r="AC2624" s="1">
        <f t="shared" si="202"/>
        <v>0</v>
      </c>
      <c r="AD2624" s="1">
        <f t="shared" si="203"/>
        <v>0</v>
      </c>
      <c r="AE2624" s="1">
        <f t="shared" si="204"/>
        <v>0</v>
      </c>
    </row>
    <row r="2625" spans="1:31" x14ac:dyDescent="0.25">
      <c r="A2625" t="str">
        <f>B2625&amp;"-"&amp;COUNTIF($B$3:B2625,B2625)</f>
        <v>677-10</v>
      </c>
      <c r="B2625">
        <v>677</v>
      </c>
      <c r="C2625" s="18">
        <f>VLOOKUP(A2625,'ADM Details FY17'!$A$3:$D$3515,4,FALSE)</f>
        <v>0</v>
      </c>
      <c r="D2625" s="1">
        <f>VLOOKUP(A2625,'ADM Details FY17'!$A$3:$E$3515,5,FALSE)</f>
        <v>0</v>
      </c>
      <c r="E2625" s="1">
        <f>VLOOKUP(A2625,'ADM Details FY17'!$A$3:$F$3515,6,FALSE)</f>
        <v>0</v>
      </c>
      <c r="F2625" s="1">
        <f>VLOOKUP(A2625,'ADM Details FY17'!$A$3:$G$3515,7,FALSE)</f>
        <v>0</v>
      </c>
      <c r="G2625" s="1">
        <f>VLOOKUP(A2625,'ADM Details FY17'!$A$3:$H$3515,8,FALSE)</f>
        <v>0</v>
      </c>
      <c r="H2625" s="1">
        <f>VLOOKUP(A2625,'ADM Details FY17'!$A$3:$I$3515,9,FALSE)</f>
        <v>0</v>
      </c>
      <c r="I2625" s="1">
        <f>VLOOKUP(A2625,'ADM Details FY17'!$A$3:$J$3517,10,FALSE)</f>
        <v>0</v>
      </c>
      <c r="J2625" s="1">
        <f>VLOOKUP(A2625,'ADM Details FY17'!$A$3:$K$3515,11,FALSE)</f>
        <v>0</v>
      </c>
      <c r="K2625" s="1">
        <f>VLOOKUP(A2625,'ADM Details FY17'!$A$3:$M$3515,13,FALSE)</f>
        <v>0</v>
      </c>
      <c r="L2625" s="1">
        <f>VLOOKUP(A2625,'ADM Details FY17'!$A$3:$O$3515,15,FALSE)</f>
        <v>0</v>
      </c>
      <c r="M2625" s="1">
        <f>VLOOKUP(A2625,'ADM Details FY17'!$A$3:$P$3515,16,FALSE)</f>
        <v>0</v>
      </c>
      <c r="N2625" s="1">
        <f>VLOOKUP(A2625,'ADM Details FY17'!$A$3:$Q$3515,17,FALSE)</f>
        <v>0</v>
      </c>
      <c r="O2625" s="1">
        <f>VLOOKUP(A2625,'ADM Details FY17'!$A$3:$S$3515,19,FALSE)</f>
        <v>0</v>
      </c>
      <c r="P2625" s="1">
        <f>VLOOKUP(A2625,'ADM Details FY17'!$A$3:$U$3515,21,FALSE)</f>
        <v>0</v>
      </c>
      <c r="Q2625" s="1">
        <f>VLOOKUP(A2625,'ADM Details FY17'!$A$3:$V$3515,22,FALSE)</f>
        <v>0</v>
      </c>
      <c r="R2625" s="1">
        <f>VLOOKUP(A2625,'ADM Details FY17'!$A$3:$W$3515,23,FALSE)</f>
        <v>0</v>
      </c>
      <c r="S2625" s="1">
        <f>VLOOKUP(A2625,'ADM Details FY17'!$A$3:$X$3515,24,FALSE)</f>
        <v>0</v>
      </c>
      <c r="T2625" s="1">
        <f>VLOOKUP(A2625,'ADM Details FY17'!$A$3:$Y$3515,25,FALSE)</f>
        <v>0</v>
      </c>
      <c r="U2625" s="1">
        <f>VLOOKUP(A2625,'ADM Details FY17'!$A$3:$AA$3515,27,FALSE)</f>
        <v>0</v>
      </c>
      <c r="V2625" s="1">
        <f>IFERROR(VLOOKUP(C2625,'eindex _tget pp '!$A$4:$E$615,5,FALSE),0)</f>
        <v>0</v>
      </c>
      <c r="W2625" s="31">
        <f>IFERROR(VLOOKUP(C2625,'eindex _tget pp '!$A$4:$F$615,6,FALSE),0)</f>
        <v>0</v>
      </c>
      <c r="X2625" s="4">
        <f>IFERROR(VLOOKUP(B2625,'eschools 16'!$A$2:$F$25,6,FALSE),1)</f>
        <v>1</v>
      </c>
      <c r="Y2625" s="1">
        <f t="shared" si="200"/>
        <v>0</v>
      </c>
      <c r="Z2625" s="1">
        <f t="shared" si="201"/>
        <v>0</v>
      </c>
      <c r="AA2625" s="31">
        <f>IFERROR(VLOOKUP(C2625,'eindex _tget pp '!$A$4:$G$615,7,FALSE),0)</f>
        <v>0</v>
      </c>
      <c r="AB2625" s="1">
        <f>VLOOKUP(A2625,'ADM Details FY17'!$A$3:$AB$3515,28,FALSE)</f>
        <v>0</v>
      </c>
      <c r="AC2625" s="1">
        <f t="shared" si="202"/>
        <v>0</v>
      </c>
      <c r="AD2625" s="1">
        <f t="shared" si="203"/>
        <v>0</v>
      </c>
      <c r="AE2625" s="1">
        <f t="shared" si="204"/>
        <v>0</v>
      </c>
    </row>
    <row r="2626" spans="1:31" x14ac:dyDescent="0.25">
      <c r="A2626" t="str">
        <f>B2626&amp;"-"&amp;COUNTIF($B$3:B2626,B2626)</f>
        <v>677-11</v>
      </c>
      <c r="B2626">
        <v>677</v>
      </c>
      <c r="C2626" s="18">
        <f>VLOOKUP(A2626,'ADM Details FY17'!$A$3:$D$3515,4,FALSE)</f>
        <v>0</v>
      </c>
      <c r="D2626" s="1">
        <f>VLOOKUP(A2626,'ADM Details FY17'!$A$3:$E$3515,5,FALSE)</f>
        <v>0</v>
      </c>
      <c r="E2626" s="1">
        <f>VLOOKUP(A2626,'ADM Details FY17'!$A$3:$F$3515,6,FALSE)</f>
        <v>0</v>
      </c>
      <c r="F2626" s="1">
        <f>VLOOKUP(A2626,'ADM Details FY17'!$A$3:$G$3515,7,FALSE)</f>
        <v>0</v>
      </c>
      <c r="G2626" s="1">
        <f>VLOOKUP(A2626,'ADM Details FY17'!$A$3:$H$3515,8,FALSE)</f>
        <v>0</v>
      </c>
      <c r="H2626" s="1">
        <f>VLOOKUP(A2626,'ADM Details FY17'!$A$3:$I$3515,9,FALSE)</f>
        <v>0</v>
      </c>
      <c r="I2626" s="1">
        <f>VLOOKUP(A2626,'ADM Details FY17'!$A$3:$J$3517,10,FALSE)</f>
        <v>0</v>
      </c>
      <c r="J2626" s="1">
        <f>VLOOKUP(A2626,'ADM Details FY17'!$A$3:$K$3515,11,FALSE)</f>
        <v>0</v>
      </c>
      <c r="K2626" s="1">
        <f>VLOOKUP(A2626,'ADM Details FY17'!$A$3:$M$3515,13,FALSE)</f>
        <v>0</v>
      </c>
      <c r="L2626" s="1">
        <f>VLOOKUP(A2626,'ADM Details FY17'!$A$3:$O$3515,15,FALSE)</f>
        <v>0</v>
      </c>
      <c r="M2626" s="1">
        <f>VLOOKUP(A2626,'ADM Details FY17'!$A$3:$P$3515,16,FALSE)</f>
        <v>0</v>
      </c>
      <c r="N2626" s="1">
        <f>VLOOKUP(A2626,'ADM Details FY17'!$A$3:$Q$3515,17,FALSE)</f>
        <v>0</v>
      </c>
      <c r="O2626" s="1">
        <f>VLOOKUP(A2626,'ADM Details FY17'!$A$3:$S$3515,19,FALSE)</f>
        <v>0</v>
      </c>
      <c r="P2626" s="1">
        <f>VLOOKUP(A2626,'ADM Details FY17'!$A$3:$U$3515,21,FALSE)</f>
        <v>0</v>
      </c>
      <c r="Q2626" s="1">
        <f>VLOOKUP(A2626,'ADM Details FY17'!$A$3:$V$3515,22,FALSE)</f>
        <v>0</v>
      </c>
      <c r="R2626" s="1">
        <f>VLOOKUP(A2626,'ADM Details FY17'!$A$3:$W$3515,23,FALSE)</f>
        <v>0</v>
      </c>
      <c r="S2626" s="1">
        <f>VLOOKUP(A2626,'ADM Details FY17'!$A$3:$X$3515,24,FALSE)</f>
        <v>0</v>
      </c>
      <c r="T2626" s="1">
        <f>VLOOKUP(A2626,'ADM Details FY17'!$A$3:$Y$3515,25,FALSE)</f>
        <v>0</v>
      </c>
      <c r="U2626" s="1">
        <f>VLOOKUP(A2626,'ADM Details FY17'!$A$3:$AA$3515,27,FALSE)</f>
        <v>0</v>
      </c>
      <c r="V2626" s="1">
        <f>IFERROR(VLOOKUP(C2626,'eindex _tget pp '!$A$4:$E$615,5,FALSE),0)</f>
        <v>0</v>
      </c>
      <c r="W2626" s="31">
        <f>IFERROR(VLOOKUP(C2626,'eindex _tget pp '!$A$4:$F$615,6,FALSE),0)</f>
        <v>0</v>
      </c>
      <c r="X2626" s="4">
        <f>IFERROR(VLOOKUP(B2626,'eschools 16'!$A$2:$F$25,6,FALSE),1)</f>
        <v>1</v>
      </c>
      <c r="Y2626" s="1">
        <f t="shared" si="200"/>
        <v>0</v>
      </c>
      <c r="Z2626" s="1">
        <f t="shared" si="201"/>
        <v>0</v>
      </c>
      <c r="AA2626" s="31">
        <f>IFERROR(VLOOKUP(C2626,'eindex _tget pp '!$A$4:$G$615,7,FALSE),0)</f>
        <v>0</v>
      </c>
      <c r="AB2626" s="1">
        <f>VLOOKUP(A2626,'ADM Details FY17'!$A$3:$AB$3515,28,FALSE)</f>
        <v>0</v>
      </c>
      <c r="AC2626" s="1">
        <f t="shared" si="202"/>
        <v>0</v>
      </c>
      <c r="AD2626" s="1">
        <f t="shared" si="203"/>
        <v>0</v>
      </c>
      <c r="AE2626" s="1">
        <f t="shared" si="204"/>
        <v>0</v>
      </c>
    </row>
    <row r="2627" spans="1:31" x14ac:dyDescent="0.25">
      <c r="A2627" t="str">
        <f>B2627&amp;"-"&amp;COUNTIF($B$3:B2627,B2627)</f>
        <v>677-12</v>
      </c>
      <c r="B2627">
        <v>677</v>
      </c>
      <c r="C2627" s="18">
        <f>VLOOKUP(A2627,'ADM Details FY17'!$A$3:$D$3515,4,FALSE)</f>
        <v>0</v>
      </c>
      <c r="D2627" s="1">
        <f>VLOOKUP(A2627,'ADM Details FY17'!$A$3:$E$3515,5,FALSE)</f>
        <v>0</v>
      </c>
      <c r="E2627" s="1">
        <f>VLOOKUP(A2627,'ADM Details FY17'!$A$3:$F$3515,6,FALSE)</f>
        <v>0</v>
      </c>
      <c r="F2627" s="1">
        <f>VLOOKUP(A2627,'ADM Details FY17'!$A$3:$G$3515,7,FALSE)</f>
        <v>0</v>
      </c>
      <c r="G2627" s="1">
        <f>VLOOKUP(A2627,'ADM Details FY17'!$A$3:$H$3515,8,FALSE)</f>
        <v>0</v>
      </c>
      <c r="H2627" s="1">
        <f>VLOOKUP(A2627,'ADM Details FY17'!$A$3:$I$3515,9,FALSE)</f>
        <v>0</v>
      </c>
      <c r="I2627" s="1">
        <f>VLOOKUP(A2627,'ADM Details FY17'!$A$3:$J$3517,10,FALSE)</f>
        <v>0</v>
      </c>
      <c r="J2627" s="1">
        <f>VLOOKUP(A2627,'ADM Details FY17'!$A$3:$K$3515,11,FALSE)</f>
        <v>0</v>
      </c>
      <c r="K2627" s="1">
        <f>VLOOKUP(A2627,'ADM Details FY17'!$A$3:$M$3515,13,FALSE)</f>
        <v>0</v>
      </c>
      <c r="L2627" s="1">
        <f>VLOOKUP(A2627,'ADM Details FY17'!$A$3:$O$3515,15,FALSE)</f>
        <v>0</v>
      </c>
      <c r="M2627" s="1">
        <f>VLOOKUP(A2627,'ADM Details FY17'!$A$3:$P$3515,16,FALSE)</f>
        <v>0</v>
      </c>
      <c r="N2627" s="1">
        <f>VLOOKUP(A2627,'ADM Details FY17'!$A$3:$Q$3515,17,FALSE)</f>
        <v>0</v>
      </c>
      <c r="O2627" s="1">
        <f>VLOOKUP(A2627,'ADM Details FY17'!$A$3:$S$3515,19,FALSE)</f>
        <v>0</v>
      </c>
      <c r="P2627" s="1">
        <f>VLOOKUP(A2627,'ADM Details FY17'!$A$3:$U$3515,21,FALSE)</f>
        <v>0</v>
      </c>
      <c r="Q2627" s="1">
        <f>VLOOKUP(A2627,'ADM Details FY17'!$A$3:$V$3515,22,FALSE)</f>
        <v>0</v>
      </c>
      <c r="R2627" s="1">
        <f>VLOOKUP(A2627,'ADM Details FY17'!$A$3:$W$3515,23,FALSE)</f>
        <v>0</v>
      </c>
      <c r="S2627" s="1">
        <f>VLOOKUP(A2627,'ADM Details FY17'!$A$3:$X$3515,24,FALSE)</f>
        <v>0</v>
      </c>
      <c r="T2627" s="1">
        <f>VLOOKUP(A2627,'ADM Details FY17'!$A$3:$Y$3515,25,FALSE)</f>
        <v>0</v>
      </c>
      <c r="U2627" s="1">
        <f>VLOOKUP(A2627,'ADM Details FY17'!$A$3:$AA$3515,27,FALSE)</f>
        <v>0</v>
      </c>
      <c r="V2627" s="1">
        <f>IFERROR(VLOOKUP(C2627,'eindex _tget pp '!$A$4:$E$615,5,FALSE),0)</f>
        <v>0</v>
      </c>
      <c r="W2627" s="31">
        <f>IFERROR(VLOOKUP(C2627,'eindex _tget pp '!$A$4:$F$615,6,FALSE),0)</f>
        <v>0</v>
      </c>
      <c r="X2627" s="4">
        <f>IFERROR(VLOOKUP(B2627,'eschools 16'!$A$2:$F$25,6,FALSE),1)</f>
        <v>1</v>
      </c>
      <c r="Y2627" s="1">
        <f t="shared" si="200"/>
        <v>0</v>
      </c>
      <c r="Z2627" s="1">
        <f t="shared" si="201"/>
        <v>0</v>
      </c>
      <c r="AA2627" s="31">
        <f>IFERROR(VLOOKUP(C2627,'eindex _tget pp '!$A$4:$G$615,7,FALSE),0)</f>
        <v>0</v>
      </c>
      <c r="AB2627" s="1">
        <f>VLOOKUP(A2627,'ADM Details FY17'!$A$3:$AB$3515,28,FALSE)</f>
        <v>0</v>
      </c>
      <c r="AC2627" s="1">
        <f t="shared" si="202"/>
        <v>0</v>
      </c>
      <c r="AD2627" s="1">
        <f t="shared" si="203"/>
        <v>0</v>
      </c>
      <c r="AE2627" s="1">
        <f t="shared" si="204"/>
        <v>0</v>
      </c>
    </row>
    <row r="2628" spans="1:31" x14ac:dyDescent="0.25">
      <c r="A2628" t="str">
        <f>B2628&amp;"-"&amp;COUNTIF($B$3:B2628,B2628)</f>
        <v>677-13</v>
      </c>
      <c r="B2628">
        <v>677</v>
      </c>
      <c r="C2628" s="18">
        <f>VLOOKUP(A2628,'ADM Details FY17'!$A$3:$D$3515,4,FALSE)</f>
        <v>0</v>
      </c>
      <c r="D2628" s="1">
        <f>VLOOKUP(A2628,'ADM Details FY17'!$A$3:$E$3515,5,FALSE)</f>
        <v>0</v>
      </c>
      <c r="E2628" s="1">
        <f>VLOOKUP(A2628,'ADM Details FY17'!$A$3:$F$3515,6,FALSE)</f>
        <v>0</v>
      </c>
      <c r="F2628" s="1">
        <f>VLOOKUP(A2628,'ADM Details FY17'!$A$3:$G$3515,7,FALSE)</f>
        <v>0</v>
      </c>
      <c r="G2628" s="1">
        <f>VLOOKUP(A2628,'ADM Details FY17'!$A$3:$H$3515,8,FALSE)</f>
        <v>0</v>
      </c>
      <c r="H2628" s="1">
        <f>VLOOKUP(A2628,'ADM Details FY17'!$A$3:$I$3515,9,FALSE)</f>
        <v>0</v>
      </c>
      <c r="I2628" s="1">
        <f>VLOOKUP(A2628,'ADM Details FY17'!$A$3:$J$3517,10,FALSE)</f>
        <v>0</v>
      </c>
      <c r="J2628" s="1">
        <f>VLOOKUP(A2628,'ADM Details FY17'!$A$3:$K$3515,11,FALSE)</f>
        <v>0</v>
      </c>
      <c r="K2628" s="1">
        <f>VLOOKUP(A2628,'ADM Details FY17'!$A$3:$M$3515,13,FALSE)</f>
        <v>0</v>
      </c>
      <c r="L2628" s="1">
        <f>VLOOKUP(A2628,'ADM Details FY17'!$A$3:$O$3515,15,FALSE)</f>
        <v>0</v>
      </c>
      <c r="M2628" s="1">
        <f>VLOOKUP(A2628,'ADM Details FY17'!$A$3:$P$3515,16,FALSE)</f>
        <v>0</v>
      </c>
      <c r="N2628" s="1">
        <f>VLOOKUP(A2628,'ADM Details FY17'!$A$3:$Q$3515,17,FALSE)</f>
        <v>0</v>
      </c>
      <c r="O2628" s="1">
        <f>VLOOKUP(A2628,'ADM Details FY17'!$A$3:$S$3515,19,FALSE)</f>
        <v>0</v>
      </c>
      <c r="P2628" s="1">
        <f>VLOOKUP(A2628,'ADM Details FY17'!$A$3:$U$3515,21,FALSE)</f>
        <v>0</v>
      </c>
      <c r="Q2628" s="1">
        <f>VLOOKUP(A2628,'ADM Details FY17'!$A$3:$V$3515,22,FALSE)</f>
        <v>0</v>
      </c>
      <c r="R2628" s="1">
        <f>VLOOKUP(A2628,'ADM Details FY17'!$A$3:$W$3515,23,FALSE)</f>
        <v>0</v>
      </c>
      <c r="S2628" s="1">
        <f>VLOOKUP(A2628,'ADM Details FY17'!$A$3:$X$3515,24,FALSE)</f>
        <v>0</v>
      </c>
      <c r="T2628" s="1">
        <f>VLOOKUP(A2628,'ADM Details FY17'!$A$3:$Y$3515,25,FALSE)</f>
        <v>0</v>
      </c>
      <c r="U2628" s="1">
        <f>VLOOKUP(A2628,'ADM Details FY17'!$A$3:$AA$3515,27,FALSE)</f>
        <v>0</v>
      </c>
      <c r="V2628" s="1">
        <f>IFERROR(VLOOKUP(C2628,'eindex _tget pp '!$A$4:$E$615,5,FALSE),0)</f>
        <v>0</v>
      </c>
      <c r="W2628" s="31">
        <f>IFERROR(VLOOKUP(C2628,'eindex _tget pp '!$A$4:$F$615,6,FALSE),0)</f>
        <v>0</v>
      </c>
      <c r="X2628" s="4">
        <f>IFERROR(VLOOKUP(B2628,'eschools 16'!$A$2:$F$25,6,FALSE),1)</f>
        <v>1</v>
      </c>
      <c r="Y2628" s="1">
        <f t="shared" ref="Y2628:Y2691" si="205">ROUND(IF(X2628=2,0,(AD2628*0.25*V2628)),2)</f>
        <v>0</v>
      </c>
      <c r="Z2628" s="1">
        <f t="shared" ref="Z2628:Z2691" si="206">ROUND(IF(X2628=2,0,(K2628*272*W2628)),2)</f>
        <v>0</v>
      </c>
      <c r="AA2628" s="31">
        <f>IFERROR(VLOOKUP(C2628,'eindex _tget pp '!$A$4:$G$615,7,FALSE),0)</f>
        <v>0</v>
      </c>
      <c r="AB2628" s="1">
        <f>VLOOKUP(A2628,'ADM Details FY17'!$A$3:$AB$3515,28,FALSE)</f>
        <v>0</v>
      </c>
      <c r="AC2628" s="1">
        <f t="shared" ref="AC2628:AC2691" si="207">ROUND((AA2628*AB2628*923.6758),2)</f>
        <v>0</v>
      </c>
      <c r="AD2628" s="1">
        <f t="shared" ref="AD2628:AD2691" si="208">D2628+(U2628*0.2)</f>
        <v>0</v>
      </c>
      <c r="AE2628" s="1">
        <f t="shared" ref="AE2628:AE2691" si="209">IF(X2628=2,(AD2628*25),(AD2628*150))</f>
        <v>0</v>
      </c>
    </row>
    <row r="2629" spans="1:31" x14ac:dyDescent="0.25">
      <c r="A2629" t="str">
        <f>B2629&amp;"-"&amp;COUNTIF($B$3:B2629,B2629)</f>
        <v>677-14</v>
      </c>
      <c r="B2629">
        <v>677</v>
      </c>
      <c r="C2629" s="18">
        <f>VLOOKUP(A2629,'ADM Details FY17'!$A$3:$D$3515,4,FALSE)</f>
        <v>0</v>
      </c>
      <c r="D2629" s="1">
        <f>VLOOKUP(A2629,'ADM Details FY17'!$A$3:$E$3515,5,FALSE)</f>
        <v>0</v>
      </c>
      <c r="E2629" s="1">
        <f>VLOOKUP(A2629,'ADM Details FY17'!$A$3:$F$3515,6,FALSE)</f>
        <v>0</v>
      </c>
      <c r="F2629" s="1">
        <f>VLOOKUP(A2629,'ADM Details FY17'!$A$3:$G$3515,7,FALSE)</f>
        <v>0</v>
      </c>
      <c r="G2629" s="1">
        <f>VLOOKUP(A2629,'ADM Details FY17'!$A$3:$H$3515,8,FALSE)</f>
        <v>0</v>
      </c>
      <c r="H2629" s="1">
        <f>VLOOKUP(A2629,'ADM Details FY17'!$A$3:$I$3515,9,FALSE)</f>
        <v>0</v>
      </c>
      <c r="I2629" s="1">
        <f>VLOOKUP(A2629,'ADM Details FY17'!$A$3:$J$3517,10,FALSE)</f>
        <v>0</v>
      </c>
      <c r="J2629" s="1">
        <f>VLOOKUP(A2629,'ADM Details FY17'!$A$3:$K$3515,11,FALSE)</f>
        <v>0</v>
      </c>
      <c r="K2629" s="1">
        <f>VLOOKUP(A2629,'ADM Details FY17'!$A$3:$M$3515,13,FALSE)</f>
        <v>0</v>
      </c>
      <c r="L2629" s="1">
        <f>VLOOKUP(A2629,'ADM Details FY17'!$A$3:$O$3515,15,FALSE)</f>
        <v>0</v>
      </c>
      <c r="M2629" s="1">
        <f>VLOOKUP(A2629,'ADM Details FY17'!$A$3:$P$3515,16,FALSE)</f>
        <v>0</v>
      </c>
      <c r="N2629" s="1">
        <f>VLOOKUP(A2629,'ADM Details FY17'!$A$3:$Q$3515,17,FALSE)</f>
        <v>0</v>
      </c>
      <c r="O2629" s="1">
        <f>VLOOKUP(A2629,'ADM Details FY17'!$A$3:$S$3515,19,FALSE)</f>
        <v>0</v>
      </c>
      <c r="P2629" s="1">
        <f>VLOOKUP(A2629,'ADM Details FY17'!$A$3:$U$3515,21,FALSE)</f>
        <v>0</v>
      </c>
      <c r="Q2629" s="1">
        <f>VLOOKUP(A2629,'ADM Details FY17'!$A$3:$V$3515,22,FALSE)</f>
        <v>0</v>
      </c>
      <c r="R2629" s="1">
        <f>VLOOKUP(A2629,'ADM Details FY17'!$A$3:$W$3515,23,FALSE)</f>
        <v>0</v>
      </c>
      <c r="S2629" s="1">
        <f>VLOOKUP(A2629,'ADM Details FY17'!$A$3:$X$3515,24,FALSE)</f>
        <v>0</v>
      </c>
      <c r="T2629" s="1">
        <f>VLOOKUP(A2629,'ADM Details FY17'!$A$3:$Y$3515,25,FALSE)</f>
        <v>0</v>
      </c>
      <c r="U2629" s="1">
        <f>VLOOKUP(A2629,'ADM Details FY17'!$A$3:$AA$3515,27,FALSE)</f>
        <v>0</v>
      </c>
      <c r="V2629" s="1">
        <f>IFERROR(VLOOKUP(C2629,'eindex _tget pp '!$A$4:$E$615,5,FALSE),0)</f>
        <v>0</v>
      </c>
      <c r="W2629" s="31">
        <f>IFERROR(VLOOKUP(C2629,'eindex _tget pp '!$A$4:$F$615,6,FALSE),0)</f>
        <v>0</v>
      </c>
      <c r="X2629" s="4">
        <f>IFERROR(VLOOKUP(B2629,'eschools 16'!$A$2:$F$25,6,FALSE),1)</f>
        <v>1</v>
      </c>
      <c r="Y2629" s="1">
        <f t="shared" si="205"/>
        <v>0</v>
      </c>
      <c r="Z2629" s="1">
        <f t="shared" si="206"/>
        <v>0</v>
      </c>
      <c r="AA2629" s="31">
        <f>IFERROR(VLOOKUP(C2629,'eindex _tget pp '!$A$4:$G$615,7,FALSE),0)</f>
        <v>0</v>
      </c>
      <c r="AB2629" s="1">
        <f>VLOOKUP(A2629,'ADM Details FY17'!$A$3:$AB$3515,28,FALSE)</f>
        <v>0</v>
      </c>
      <c r="AC2629" s="1">
        <f t="shared" si="207"/>
        <v>0</v>
      </c>
      <c r="AD2629" s="1">
        <f t="shared" si="208"/>
        <v>0</v>
      </c>
      <c r="AE2629" s="1">
        <f t="shared" si="209"/>
        <v>0</v>
      </c>
    </row>
    <row r="2630" spans="1:31" x14ac:dyDescent="0.25">
      <c r="A2630" t="str">
        <f>B2630&amp;"-"&amp;COUNTIF($B$3:B2630,B2630)</f>
        <v>679-1</v>
      </c>
      <c r="B2630">
        <v>679</v>
      </c>
      <c r="C2630" s="18">
        <f>VLOOKUP(A2630,'ADM Details FY17'!$A$3:$D$3515,4,FALSE)</f>
        <v>46847</v>
      </c>
      <c r="D2630" s="1">
        <f>VLOOKUP(A2630,'ADM Details FY17'!$A$3:$E$3515,5,FALSE)</f>
        <v>1</v>
      </c>
      <c r="E2630" s="1">
        <f>VLOOKUP(A2630,'ADM Details FY17'!$A$3:$F$3515,6,FALSE)</f>
        <v>0</v>
      </c>
      <c r="F2630" s="1">
        <f>VLOOKUP(A2630,'ADM Details FY17'!$A$3:$G$3515,7,FALSE)</f>
        <v>0</v>
      </c>
      <c r="G2630" s="1">
        <f>VLOOKUP(A2630,'ADM Details FY17'!$A$3:$H$3515,8,FALSE)</f>
        <v>0</v>
      </c>
      <c r="H2630" s="1">
        <f>VLOOKUP(A2630,'ADM Details FY17'!$A$3:$I$3515,9,FALSE)</f>
        <v>0</v>
      </c>
      <c r="I2630" s="1">
        <f>VLOOKUP(A2630,'ADM Details FY17'!$A$3:$J$3517,10,FALSE)</f>
        <v>0</v>
      </c>
      <c r="J2630" s="1">
        <f>VLOOKUP(A2630,'ADM Details FY17'!$A$3:$K$3515,11,FALSE)</f>
        <v>1</v>
      </c>
      <c r="K2630" s="1">
        <f>VLOOKUP(A2630,'ADM Details FY17'!$A$3:$M$3515,13,FALSE)</f>
        <v>0</v>
      </c>
      <c r="L2630" s="1">
        <f>VLOOKUP(A2630,'ADM Details FY17'!$A$3:$O$3515,15,FALSE)</f>
        <v>0</v>
      </c>
      <c r="M2630" s="1">
        <f>VLOOKUP(A2630,'ADM Details FY17'!$A$3:$P$3515,16,FALSE)</f>
        <v>0</v>
      </c>
      <c r="N2630" s="1">
        <f>VLOOKUP(A2630,'ADM Details FY17'!$A$3:$Q$3515,17,FALSE)</f>
        <v>0</v>
      </c>
      <c r="O2630" s="1">
        <f>VLOOKUP(A2630,'ADM Details FY17'!$A$3:$S$3515,19,FALSE)</f>
        <v>0</v>
      </c>
      <c r="P2630" s="1">
        <f>VLOOKUP(A2630,'ADM Details FY17'!$A$3:$U$3515,21,FALSE)</f>
        <v>0</v>
      </c>
      <c r="Q2630" s="1">
        <f>VLOOKUP(A2630,'ADM Details FY17'!$A$3:$V$3515,22,FALSE)</f>
        <v>0</v>
      </c>
      <c r="R2630" s="1">
        <f>VLOOKUP(A2630,'ADM Details FY17'!$A$3:$W$3515,23,FALSE)</f>
        <v>0</v>
      </c>
      <c r="S2630" s="1">
        <f>VLOOKUP(A2630,'ADM Details FY17'!$A$3:$X$3515,24,FALSE)</f>
        <v>0</v>
      </c>
      <c r="T2630" s="1">
        <f>VLOOKUP(A2630,'ADM Details FY17'!$A$3:$Y$3515,25,FALSE)</f>
        <v>0</v>
      </c>
      <c r="U2630" s="1">
        <f>VLOOKUP(A2630,'ADM Details FY17'!$A$3:$AA$3515,27,FALSE)</f>
        <v>0</v>
      </c>
      <c r="V2630" s="1">
        <f>IFERROR(VLOOKUP(C2630,'eindex _tget pp '!$A$4:$E$615,5,FALSE),0)</f>
        <v>681.33616808746456</v>
      </c>
      <c r="W2630" s="31">
        <f>IFERROR(VLOOKUP(C2630,'eindex _tget pp '!$A$4:$F$615,6,FALSE),0)</f>
        <v>0.86148944549999995</v>
      </c>
      <c r="X2630" s="4">
        <f>IFERROR(VLOOKUP(B2630,'eschools 16'!$A$2:$F$25,6,FALSE),1)</f>
        <v>1</v>
      </c>
      <c r="Y2630" s="1">
        <f t="shared" si="205"/>
        <v>170.33</v>
      </c>
      <c r="Z2630" s="1">
        <f t="shared" si="206"/>
        <v>0</v>
      </c>
      <c r="AA2630" s="31">
        <f>IFERROR(VLOOKUP(C2630,'eindex _tget pp '!$A$4:$G$615,7,FALSE),0)</f>
        <v>0.60666933999999995</v>
      </c>
      <c r="AB2630" s="1">
        <f>VLOOKUP(A2630,'ADM Details FY17'!$A$3:$AB$3515,28,FALSE)</f>
        <v>0</v>
      </c>
      <c r="AC2630" s="1">
        <f t="shared" si="207"/>
        <v>0</v>
      </c>
      <c r="AD2630" s="1">
        <f t="shared" si="208"/>
        <v>1</v>
      </c>
      <c r="AE2630" s="1">
        <f t="shared" si="209"/>
        <v>150</v>
      </c>
    </row>
    <row r="2631" spans="1:31" x14ac:dyDescent="0.25">
      <c r="A2631" t="str">
        <f>B2631&amp;"-"&amp;COUNTIF($B$3:B2631,B2631)</f>
        <v>679-2</v>
      </c>
      <c r="B2631">
        <v>679</v>
      </c>
      <c r="C2631" s="18">
        <f>VLOOKUP(A2631,'ADM Details FY17'!$A$3:$D$3515,4,FALSE)</f>
        <v>43620</v>
      </c>
      <c r="D2631" s="1">
        <f>VLOOKUP(A2631,'ADM Details FY17'!$A$3:$E$3515,5,FALSE)</f>
        <v>7</v>
      </c>
      <c r="E2631" s="1">
        <f>VLOOKUP(A2631,'ADM Details FY17'!$A$3:$F$3515,6,FALSE)</f>
        <v>0</v>
      </c>
      <c r="F2631" s="1">
        <f>VLOOKUP(A2631,'ADM Details FY17'!$A$3:$G$3515,7,FALSE)</f>
        <v>0</v>
      </c>
      <c r="G2631" s="1">
        <f>VLOOKUP(A2631,'ADM Details FY17'!$A$3:$H$3515,8,FALSE)</f>
        <v>0</v>
      </c>
      <c r="H2631" s="1">
        <f>VLOOKUP(A2631,'ADM Details FY17'!$A$3:$I$3515,9,FALSE)</f>
        <v>0</v>
      </c>
      <c r="I2631" s="1">
        <f>VLOOKUP(A2631,'ADM Details FY17'!$A$3:$J$3517,10,FALSE)</f>
        <v>0</v>
      </c>
      <c r="J2631" s="1">
        <f>VLOOKUP(A2631,'ADM Details FY17'!$A$3:$K$3515,11,FALSE)</f>
        <v>7</v>
      </c>
      <c r="K2631" s="1">
        <f>VLOOKUP(A2631,'ADM Details FY17'!$A$3:$M$3515,13,FALSE)</f>
        <v>0</v>
      </c>
      <c r="L2631" s="1">
        <f>VLOOKUP(A2631,'ADM Details FY17'!$A$3:$O$3515,15,FALSE)</f>
        <v>0</v>
      </c>
      <c r="M2631" s="1">
        <f>VLOOKUP(A2631,'ADM Details FY17'!$A$3:$P$3515,16,FALSE)</f>
        <v>0</v>
      </c>
      <c r="N2631" s="1">
        <f>VLOOKUP(A2631,'ADM Details FY17'!$A$3:$Q$3515,17,FALSE)</f>
        <v>0</v>
      </c>
      <c r="O2631" s="1">
        <f>VLOOKUP(A2631,'ADM Details FY17'!$A$3:$S$3515,19,FALSE)</f>
        <v>0</v>
      </c>
      <c r="P2631" s="1">
        <f>VLOOKUP(A2631,'ADM Details FY17'!$A$3:$U$3515,21,FALSE)</f>
        <v>0</v>
      </c>
      <c r="Q2631" s="1">
        <f>VLOOKUP(A2631,'ADM Details FY17'!$A$3:$V$3515,22,FALSE)</f>
        <v>0</v>
      </c>
      <c r="R2631" s="1">
        <f>VLOOKUP(A2631,'ADM Details FY17'!$A$3:$W$3515,23,FALSE)</f>
        <v>0</v>
      </c>
      <c r="S2631" s="1">
        <f>VLOOKUP(A2631,'ADM Details FY17'!$A$3:$X$3515,24,FALSE)</f>
        <v>0</v>
      </c>
      <c r="T2631" s="1">
        <f>VLOOKUP(A2631,'ADM Details FY17'!$A$3:$Y$3515,25,FALSE)</f>
        <v>0</v>
      </c>
      <c r="U2631" s="1">
        <f>VLOOKUP(A2631,'ADM Details FY17'!$A$3:$AA$3515,27,FALSE)</f>
        <v>0</v>
      </c>
      <c r="V2631" s="1">
        <f>IFERROR(VLOOKUP(C2631,'eindex _tget pp '!$A$4:$E$615,5,FALSE),0)</f>
        <v>0</v>
      </c>
      <c r="W2631" s="31">
        <f>IFERROR(VLOOKUP(C2631,'eindex _tget pp '!$A$4:$F$615,6,FALSE),0)</f>
        <v>5.65505881E-2</v>
      </c>
      <c r="X2631" s="4">
        <f>IFERROR(VLOOKUP(B2631,'eschools 16'!$A$2:$F$25,6,FALSE),1)</f>
        <v>1</v>
      </c>
      <c r="Y2631" s="1">
        <f t="shared" si="205"/>
        <v>0</v>
      </c>
      <c r="Z2631" s="1">
        <f t="shared" si="206"/>
        <v>0</v>
      </c>
      <c r="AA2631" s="31">
        <f>IFERROR(VLOOKUP(C2631,'eindex _tget pp '!$A$4:$G$615,7,FALSE),0)</f>
        <v>0.199475819</v>
      </c>
      <c r="AB2631" s="1">
        <f>VLOOKUP(A2631,'ADM Details FY17'!$A$3:$AB$3515,28,FALSE)</f>
        <v>0</v>
      </c>
      <c r="AC2631" s="1">
        <f t="shared" si="207"/>
        <v>0</v>
      </c>
      <c r="AD2631" s="1">
        <f t="shared" si="208"/>
        <v>7</v>
      </c>
      <c r="AE2631" s="1">
        <f t="shared" si="209"/>
        <v>1050</v>
      </c>
    </row>
    <row r="2632" spans="1:31" x14ac:dyDescent="0.25">
      <c r="A2632" t="str">
        <f>B2632&amp;"-"&amp;COUNTIF($B$3:B2632,B2632)</f>
        <v>679-3</v>
      </c>
      <c r="B2632">
        <v>679</v>
      </c>
      <c r="C2632" s="18">
        <f>VLOOKUP(A2632,'ADM Details FY17'!$A$3:$D$3515,4,FALSE)</f>
        <v>46748</v>
      </c>
      <c r="D2632" s="1">
        <f>VLOOKUP(A2632,'ADM Details FY17'!$A$3:$E$3515,5,FALSE)</f>
        <v>5.52</v>
      </c>
      <c r="E2632" s="1">
        <f>VLOOKUP(A2632,'ADM Details FY17'!$A$3:$F$3515,6,FALSE)</f>
        <v>0</v>
      </c>
      <c r="F2632" s="1">
        <f>VLOOKUP(A2632,'ADM Details FY17'!$A$3:$G$3515,7,FALSE)</f>
        <v>0</v>
      </c>
      <c r="G2632" s="1">
        <f>VLOOKUP(A2632,'ADM Details FY17'!$A$3:$H$3515,8,FALSE)</f>
        <v>0.28999999999999998</v>
      </c>
      <c r="H2632" s="1">
        <f>VLOOKUP(A2632,'ADM Details FY17'!$A$3:$I$3515,9,FALSE)</f>
        <v>0</v>
      </c>
      <c r="I2632" s="1">
        <f>VLOOKUP(A2632,'ADM Details FY17'!$A$3:$J$3517,10,FALSE)</f>
        <v>0</v>
      </c>
      <c r="J2632" s="1">
        <f>VLOOKUP(A2632,'ADM Details FY17'!$A$3:$K$3515,11,FALSE)</f>
        <v>5.23</v>
      </c>
      <c r="K2632" s="1">
        <f>VLOOKUP(A2632,'ADM Details FY17'!$A$3:$M$3515,13,FALSE)</f>
        <v>0</v>
      </c>
      <c r="L2632" s="1">
        <f>VLOOKUP(A2632,'ADM Details FY17'!$A$3:$O$3515,15,FALSE)</f>
        <v>0</v>
      </c>
      <c r="M2632" s="1">
        <f>VLOOKUP(A2632,'ADM Details FY17'!$A$3:$P$3515,16,FALSE)</f>
        <v>0</v>
      </c>
      <c r="N2632" s="1">
        <f>VLOOKUP(A2632,'ADM Details FY17'!$A$3:$Q$3515,17,FALSE)</f>
        <v>0</v>
      </c>
      <c r="O2632" s="1">
        <f>VLOOKUP(A2632,'ADM Details FY17'!$A$3:$S$3515,19,FALSE)</f>
        <v>0</v>
      </c>
      <c r="P2632" s="1">
        <f>VLOOKUP(A2632,'ADM Details FY17'!$A$3:$U$3515,21,FALSE)</f>
        <v>0</v>
      </c>
      <c r="Q2632" s="1">
        <f>VLOOKUP(A2632,'ADM Details FY17'!$A$3:$V$3515,22,FALSE)</f>
        <v>0</v>
      </c>
      <c r="R2632" s="1">
        <f>VLOOKUP(A2632,'ADM Details FY17'!$A$3:$W$3515,23,FALSE)</f>
        <v>0</v>
      </c>
      <c r="S2632" s="1">
        <f>VLOOKUP(A2632,'ADM Details FY17'!$A$3:$X$3515,24,FALSE)</f>
        <v>0</v>
      </c>
      <c r="T2632" s="1">
        <f>VLOOKUP(A2632,'ADM Details FY17'!$A$3:$Y$3515,25,FALSE)</f>
        <v>0</v>
      </c>
      <c r="U2632" s="1">
        <f>VLOOKUP(A2632,'ADM Details FY17'!$A$3:$AA$3515,27,FALSE)</f>
        <v>0</v>
      </c>
      <c r="V2632" s="1">
        <f>IFERROR(VLOOKUP(C2632,'eindex _tget pp '!$A$4:$E$615,5,FALSE),0)</f>
        <v>0</v>
      </c>
      <c r="W2632" s="31">
        <f>IFERROR(VLOOKUP(C2632,'eindex _tget pp '!$A$4:$F$615,6,FALSE),0)</f>
        <v>0.1287707619</v>
      </c>
      <c r="X2632" s="4">
        <f>IFERROR(VLOOKUP(B2632,'eschools 16'!$A$2:$F$25,6,FALSE),1)</f>
        <v>1</v>
      </c>
      <c r="Y2632" s="1">
        <f t="shared" si="205"/>
        <v>0</v>
      </c>
      <c r="Z2632" s="1">
        <f t="shared" si="206"/>
        <v>0</v>
      </c>
      <c r="AA2632" s="31">
        <f>IFERROR(VLOOKUP(C2632,'eindex _tget pp '!$A$4:$G$615,7,FALSE),0)</f>
        <v>0.225324838</v>
      </c>
      <c r="AB2632" s="1">
        <f>VLOOKUP(A2632,'ADM Details FY17'!$A$3:$AB$3515,28,FALSE)</f>
        <v>0</v>
      </c>
      <c r="AC2632" s="1">
        <f t="shared" si="207"/>
        <v>0</v>
      </c>
      <c r="AD2632" s="1">
        <f t="shared" si="208"/>
        <v>5.52</v>
      </c>
      <c r="AE2632" s="1">
        <f t="shared" si="209"/>
        <v>827.99999999999989</v>
      </c>
    </row>
    <row r="2633" spans="1:31" x14ac:dyDescent="0.25">
      <c r="A2633" t="str">
        <f>B2633&amp;"-"&amp;COUNTIF($B$3:B2633,B2633)</f>
        <v>679-4</v>
      </c>
      <c r="B2633">
        <v>679</v>
      </c>
      <c r="C2633" s="18">
        <f>VLOOKUP(A2633,'ADM Details FY17'!$A$3:$D$3515,4,FALSE)</f>
        <v>46862</v>
      </c>
      <c r="D2633" s="1">
        <f>VLOOKUP(A2633,'ADM Details FY17'!$A$3:$E$3515,5,FALSE)</f>
        <v>1</v>
      </c>
      <c r="E2633" s="1">
        <f>VLOOKUP(A2633,'ADM Details FY17'!$A$3:$F$3515,6,FALSE)</f>
        <v>0</v>
      </c>
      <c r="F2633" s="1">
        <f>VLOOKUP(A2633,'ADM Details FY17'!$A$3:$G$3515,7,FALSE)</f>
        <v>0</v>
      </c>
      <c r="G2633" s="1">
        <f>VLOOKUP(A2633,'ADM Details FY17'!$A$3:$H$3515,8,FALSE)</f>
        <v>0</v>
      </c>
      <c r="H2633" s="1">
        <f>VLOOKUP(A2633,'ADM Details FY17'!$A$3:$I$3515,9,FALSE)</f>
        <v>0</v>
      </c>
      <c r="I2633" s="1">
        <f>VLOOKUP(A2633,'ADM Details FY17'!$A$3:$J$3517,10,FALSE)</f>
        <v>0</v>
      </c>
      <c r="J2633" s="1">
        <f>VLOOKUP(A2633,'ADM Details FY17'!$A$3:$K$3515,11,FALSE)</f>
        <v>1</v>
      </c>
      <c r="K2633" s="1">
        <f>VLOOKUP(A2633,'ADM Details FY17'!$A$3:$M$3515,13,FALSE)</f>
        <v>0</v>
      </c>
      <c r="L2633" s="1">
        <f>VLOOKUP(A2633,'ADM Details FY17'!$A$3:$O$3515,15,FALSE)</f>
        <v>0</v>
      </c>
      <c r="M2633" s="1">
        <f>VLOOKUP(A2633,'ADM Details FY17'!$A$3:$P$3515,16,FALSE)</f>
        <v>0</v>
      </c>
      <c r="N2633" s="1">
        <f>VLOOKUP(A2633,'ADM Details FY17'!$A$3:$Q$3515,17,FALSE)</f>
        <v>0</v>
      </c>
      <c r="O2633" s="1">
        <f>VLOOKUP(A2633,'ADM Details FY17'!$A$3:$S$3515,19,FALSE)</f>
        <v>0</v>
      </c>
      <c r="P2633" s="1">
        <f>VLOOKUP(A2633,'ADM Details FY17'!$A$3:$U$3515,21,FALSE)</f>
        <v>0</v>
      </c>
      <c r="Q2633" s="1">
        <f>VLOOKUP(A2633,'ADM Details FY17'!$A$3:$V$3515,22,FALSE)</f>
        <v>0</v>
      </c>
      <c r="R2633" s="1">
        <f>VLOOKUP(A2633,'ADM Details FY17'!$A$3:$W$3515,23,FALSE)</f>
        <v>0</v>
      </c>
      <c r="S2633" s="1">
        <f>VLOOKUP(A2633,'ADM Details FY17'!$A$3:$X$3515,24,FALSE)</f>
        <v>0</v>
      </c>
      <c r="T2633" s="1">
        <f>VLOOKUP(A2633,'ADM Details FY17'!$A$3:$Y$3515,25,FALSE)</f>
        <v>0</v>
      </c>
      <c r="U2633" s="1">
        <f>VLOOKUP(A2633,'ADM Details FY17'!$A$3:$AA$3515,27,FALSE)</f>
        <v>0</v>
      </c>
      <c r="V2633" s="1">
        <f>IFERROR(VLOOKUP(C2633,'eindex _tget pp '!$A$4:$E$615,5,FALSE),0)</f>
        <v>137.4967237006052</v>
      </c>
      <c r="W2633" s="31">
        <f>IFERROR(VLOOKUP(C2633,'eindex _tget pp '!$A$4:$F$615,6,FALSE),0)</f>
        <v>0.16523741829999999</v>
      </c>
      <c r="X2633" s="4">
        <f>IFERROR(VLOOKUP(B2633,'eschools 16'!$A$2:$F$25,6,FALSE),1)</f>
        <v>1</v>
      </c>
      <c r="Y2633" s="1">
        <f t="shared" si="205"/>
        <v>34.369999999999997</v>
      </c>
      <c r="Z2633" s="1">
        <f t="shared" si="206"/>
        <v>0</v>
      </c>
      <c r="AA2633" s="31">
        <f>IFERROR(VLOOKUP(C2633,'eindex _tget pp '!$A$4:$G$615,7,FALSE),0)</f>
        <v>0.33769860099999999</v>
      </c>
      <c r="AB2633" s="1">
        <f>VLOOKUP(A2633,'ADM Details FY17'!$A$3:$AB$3515,28,FALSE)</f>
        <v>0</v>
      </c>
      <c r="AC2633" s="1">
        <f t="shared" si="207"/>
        <v>0</v>
      </c>
      <c r="AD2633" s="1">
        <f t="shared" si="208"/>
        <v>1</v>
      </c>
      <c r="AE2633" s="1">
        <f t="shared" si="209"/>
        <v>150</v>
      </c>
    </row>
    <row r="2634" spans="1:31" x14ac:dyDescent="0.25">
      <c r="A2634" t="str">
        <f>B2634&amp;"-"&amp;COUNTIF($B$3:B2634,B2634)</f>
        <v>679-5</v>
      </c>
      <c r="B2634">
        <v>679</v>
      </c>
      <c r="C2634" s="18">
        <f>VLOOKUP(A2634,'ADM Details FY17'!$A$3:$D$3515,4,FALSE)</f>
        <v>43638</v>
      </c>
      <c r="D2634" s="1">
        <f>VLOOKUP(A2634,'ADM Details FY17'!$A$3:$E$3515,5,FALSE)</f>
        <v>0.26</v>
      </c>
      <c r="E2634" s="1">
        <f>VLOOKUP(A2634,'ADM Details FY17'!$A$3:$F$3515,6,FALSE)</f>
        <v>0</v>
      </c>
      <c r="F2634" s="1">
        <f>VLOOKUP(A2634,'ADM Details FY17'!$A$3:$G$3515,7,FALSE)</f>
        <v>0</v>
      </c>
      <c r="G2634" s="1">
        <f>VLOOKUP(A2634,'ADM Details FY17'!$A$3:$H$3515,8,FALSE)</f>
        <v>0</v>
      </c>
      <c r="H2634" s="1">
        <f>VLOOKUP(A2634,'ADM Details FY17'!$A$3:$I$3515,9,FALSE)</f>
        <v>0</v>
      </c>
      <c r="I2634" s="1">
        <f>VLOOKUP(A2634,'ADM Details FY17'!$A$3:$J$3517,10,FALSE)</f>
        <v>0</v>
      </c>
      <c r="J2634" s="1">
        <f>VLOOKUP(A2634,'ADM Details FY17'!$A$3:$K$3515,11,FALSE)</f>
        <v>0.26</v>
      </c>
      <c r="K2634" s="1">
        <f>VLOOKUP(A2634,'ADM Details FY17'!$A$3:$M$3515,13,FALSE)</f>
        <v>0</v>
      </c>
      <c r="L2634" s="1">
        <f>VLOOKUP(A2634,'ADM Details FY17'!$A$3:$O$3515,15,FALSE)</f>
        <v>0</v>
      </c>
      <c r="M2634" s="1">
        <f>VLOOKUP(A2634,'ADM Details FY17'!$A$3:$P$3515,16,FALSE)</f>
        <v>0</v>
      </c>
      <c r="N2634" s="1">
        <f>VLOOKUP(A2634,'ADM Details FY17'!$A$3:$Q$3515,17,FALSE)</f>
        <v>0</v>
      </c>
      <c r="O2634" s="1">
        <f>VLOOKUP(A2634,'ADM Details FY17'!$A$3:$S$3515,19,FALSE)</f>
        <v>0</v>
      </c>
      <c r="P2634" s="1">
        <f>VLOOKUP(A2634,'ADM Details FY17'!$A$3:$U$3515,21,FALSE)</f>
        <v>0</v>
      </c>
      <c r="Q2634" s="1">
        <f>VLOOKUP(A2634,'ADM Details FY17'!$A$3:$V$3515,22,FALSE)</f>
        <v>0</v>
      </c>
      <c r="R2634" s="1">
        <f>VLOOKUP(A2634,'ADM Details FY17'!$A$3:$W$3515,23,FALSE)</f>
        <v>0</v>
      </c>
      <c r="S2634" s="1">
        <f>VLOOKUP(A2634,'ADM Details FY17'!$A$3:$X$3515,24,FALSE)</f>
        <v>0</v>
      </c>
      <c r="T2634" s="1">
        <f>VLOOKUP(A2634,'ADM Details FY17'!$A$3:$Y$3515,25,FALSE)</f>
        <v>0</v>
      </c>
      <c r="U2634" s="1">
        <f>VLOOKUP(A2634,'ADM Details FY17'!$A$3:$AA$3515,27,FALSE)</f>
        <v>0</v>
      </c>
      <c r="V2634" s="1">
        <f>IFERROR(VLOOKUP(C2634,'eindex _tget pp '!$A$4:$E$615,5,FALSE),0)</f>
        <v>0</v>
      </c>
      <c r="W2634" s="31">
        <f>IFERROR(VLOOKUP(C2634,'eindex _tget pp '!$A$4:$F$615,6,FALSE),0)</f>
        <v>0.87628858320000003</v>
      </c>
      <c r="X2634" s="4">
        <f>IFERROR(VLOOKUP(B2634,'eschools 16'!$A$2:$F$25,6,FALSE),1)</f>
        <v>1</v>
      </c>
      <c r="Y2634" s="1">
        <f t="shared" si="205"/>
        <v>0</v>
      </c>
      <c r="Z2634" s="1">
        <f t="shared" si="206"/>
        <v>0</v>
      </c>
      <c r="AA2634" s="31">
        <f>IFERROR(VLOOKUP(C2634,'eindex _tget pp '!$A$4:$G$615,7,FALSE),0)</f>
        <v>0.31808153900000002</v>
      </c>
      <c r="AB2634" s="1">
        <f>VLOOKUP(A2634,'ADM Details FY17'!$A$3:$AB$3515,28,FALSE)</f>
        <v>0</v>
      </c>
      <c r="AC2634" s="1">
        <f t="shared" si="207"/>
        <v>0</v>
      </c>
      <c r="AD2634" s="1">
        <f t="shared" si="208"/>
        <v>0.26</v>
      </c>
      <c r="AE2634" s="1">
        <f t="shared" si="209"/>
        <v>39</v>
      </c>
    </row>
    <row r="2635" spans="1:31" x14ac:dyDescent="0.25">
      <c r="A2635" t="str">
        <f>B2635&amp;"-"&amp;COUNTIF($B$3:B2635,B2635)</f>
        <v>679-6</v>
      </c>
      <c r="B2635">
        <v>679</v>
      </c>
      <c r="C2635" s="18">
        <f>VLOOKUP(A2635,'ADM Details FY17'!$A$3:$D$3515,4,FALSE)</f>
        <v>46755</v>
      </c>
      <c r="D2635" s="1">
        <f>VLOOKUP(A2635,'ADM Details FY17'!$A$3:$E$3515,5,FALSE)</f>
        <v>1</v>
      </c>
      <c r="E2635" s="1">
        <f>VLOOKUP(A2635,'ADM Details FY17'!$A$3:$F$3515,6,FALSE)</f>
        <v>0</v>
      </c>
      <c r="F2635" s="1">
        <f>VLOOKUP(A2635,'ADM Details FY17'!$A$3:$G$3515,7,FALSE)</f>
        <v>1</v>
      </c>
      <c r="G2635" s="1">
        <f>VLOOKUP(A2635,'ADM Details FY17'!$A$3:$H$3515,8,FALSE)</f>
        <v>0</v>
      </c>
      <c r="H2635" s="1">
        <f>VLOOKUP(A2635,'ADM Details FY17'!$A$3:$I$3515,9,FALSE)</f>
        <v>0</v>
      </c>
      <c r="I2635" s="1">
        <f>VLOOKUP(A2635,'ADM Details FY17'!$A$3:$J$3517,10,FALSE)</f>
        <v>0</v>
      </c>
      <c r="J2635" s="1">
        <f>VLOOKUP(A2635,'ADM Details FY17'!$A$3:$K$3515,11,FALSE)</f>
        <v>0</v>
      </c>
      <c r="K2635" s="1">
        <f>VLOOKUP(A2635,'ADM Details FY17'!$A$3:$M$3515,13,FALSE)</f>
        <v>0</v>
      </c>
      <c r="L2635" s="1">
        <f>VLOOKUP(A2635,'ADM Details FY17'!$A$3:$O$3515,15,FALSE)</f>
        <v>0</v>
      </c>
      <c r="M2635" s="1">
        <f>VLOOKUP(A2635,'ADM Details FY17'!$A$3:$P$3515,16,FALSE)</f>
        <v>0</v>
      </c>
      <c r="N2635" s="1">
        <f>VLOOKUP(A2635,'ADM Details FY17'!$A$3:$Q$3515,17,FALSE)</f>
        <v>0</v>
      </c>
      <c r="O2635" s="1">
        <f>VLOOKUP(A2635,'ADM Details FY17'!$A$3:$S$3515,19,FALSE)</f>
        <v>1</v>
      </c>
      <c r="P2635" s="1">
        <f>VLOOKUP(A2635,'ADM Details FY17'!$A$3:$U$3515,21,FALSE)</f>
        <v>0</v>
      </c>
      <c r="Q2635" s="1">
        <f>VLOOKUP(A2635,'ADM Details FY17'!$A$3:$V$3515,22,FALSE)</f>
        <v>0</v>
      </c>
      <c r="R2635" s="1">
        <f>VLOOKUP(A2635,'ADM Details FY17'!$A$3:$W$3515,23,FALSE)</f>
        <v>0</v>
      </c>
      <c r="S2635" s="1">
        <f>VLOOKUP(A2635,'ADM Details FY17'!$A$3:$X$3515,24,FALSE)</f>
        <v>0</v>
      </c>
      <c r="T2635" s="1">
        <f>VLOOKUP(A2635,'ADM Details FY17'!$A$3:$Y$3515,25,FALSE)</f>
        <v>0</v>
      </c>
      <c r="U2635" s="1">
        <f>VLOOKUP(A2635,'ADM Details FY17'!$A$3:$AA$3515,27,FALSE)</f>
        <v>0</v>
      </c>
      <c r="V2635" s="1">
        <f>IFERROR(VLOOKUP(C2635,'eindex _tget pp '!$A$4:$E$615,5,FALSE),0)</f>
        <v>0</v>
      </c>
      <c r="W2635" s="31">
        <f>IFERROR(VLOOKUP(C2635,'eindex _tget pp '!$A$4:$F$615,6,FALSE),0)</f>
        <v>0.2268967046</v>
      </c>
      <c r="X2635" s="4">
        <f>IFERROR(VLOOKUP(B2635,'eschools 16'!$A$2:$F$25,6,FALSE),1)</f>
        <v>1</v>
      </c>
      <c r="Y2635" s="1">
        <f t="shared" si="205"/>
        <v>0</v>
      </c>
      <c r="Z2635" s="1">
        <f t="shared" si="206"/>
        <v>0</v>
      </c>
      <c r="AA2635" s="31">
        <f>IFERROR(VLOOKUP(C2635,'eindex _tget pp '!$A$4:$G$615,7,FALSE),0)</f>
        <v>0.15186519200000001</v>
      </c>
      <c r="AB2635" s="1">
        <f>VLOOKUP(A2635,'ADM Details FY17'!$A$3:$AB$3515,28,FALSE)</f>
        <v>0</v>
      </c>
      <c r="AC2635" s="1">
        <f t="shared" si="207"/>
        <v>0</v>
      </c>
      <c r="AD2635" s="1">
        <f t="shared" si="208"/>
        <v>1</v>
      </c>
      <c r="AE2635" s="1">
        <f t="shared" si="209"/>
        <v>150</v>
      </c>
    </row>
    <row r="2636" spans="1:31" x14ac:dyDescent="0.25">
      <c r="A2636" t="str">
        <f>B2636&amp;"-"&amp;COUNTIF($B$3:B2636,B2636)</f>
        <v>679-7</v>
      </c>
      <c r="B2636">
        <v>679</v>
      </c>
      <c r="C2636" s="18">
        <f>VLOOKUP(A2636,'ADM Details FY17'!$A$3:$D$3515,4,FALSE)</f>
        <v>46946</v>
      </c>
      <c r="D2636" s="1">
        <f>VLOOKUP(A2636,'ADM Details FY17'!$A$3:$E$3515,5,FALSE)</f>
        <v>1</v>
      </c>
      <c r="E2636" s="1">
        <f>VLOOKUP(A2636,'ADM Details FY17'!$A$3:$F$3515,6,FALSE)</f>
        <v>0</v>
      </c>
      <c r="F2636" s="1">
        <f>VLOOKUP(A2636,'ADM Details FY17'!$A$3:$G$3515,7,FALSE)</f>
        <v>0</v>
      </c>
      <c r="G2636" s="1">
        <f>VLOOKUP(A2636,'ADM Details FY17'!$A$3:$H$3515,8,FALSE)</f>
        <v>0</v>
      </c>
      <c r="H2636" s="1">
        <f>VLOOKUP(A2636,'ADM Details FY17'!$A$3:$I$3515,9,FALSE)</f>
        <v>0</v>
      </c>
      <c r="I2636" s="1">
        <f>VLOOKUP(A2636,'ADM Details FY17'!$A$3:$J$3517,10,FALSE)</f>
        <v>0</v>
      </c>
      <c r="J2636" s="1">
        <f>VLOOKUP(A2636,'ADM Details FY17'!$A$3:$K$3515,11,FALSE)</f>
        <v>1</v>
      </c>
      <c r="K2636" s="1">
        <f>VLOOKUP(A2636,'ADM Details FY17'!$A$3:$M$3515,13,FALSE)</f>
        <v>0</v>
      </c>
      <c r="L2636" s="1">
        <f>VLOOKUP(A2636,'ADM Details FY17'!$A$3:$O$3515,15,FALSE)</f>
        <v>0</v>
      </c>
      <c r="M2636" s="1">
        <f>VLOOKUP(A2636,'ADM Details FY17'!$A$3:$P$3515,16,FALSE)</f>
        <v>0</v>
      </c>
      <c r="N2636" s="1">
        <f>VLOOKUP(A2636,'ADM Details FY17'!$A$3:$Q$3515,17,FALSE)</f>
        <v>0</v>
      </c>
      <c r="O2636" s="1">
        <f>VLOOKUP(A2636,'ADM Details FY17'!$A$3:$S$3515,19,FALSE)</f>
        <v>0</v>
      </c>
      <c r="P2636" s="1">
        <f>VLOOKUP(A2636,'ADM Details FY17'!$A$3:$U$3515,21,FALSE)</f>
        <v>0</v>
      </c>
      <c r="Q2636" s="1">
        <f>VLOOKUP(A2636,'ADM Details FY17'!$A$3:$V$3515,22,FALSE)</f>
        <v>0</v>
      </c>
      <c r="R2636" s="1">
        <f>VLOOKUP(A2636,'ADM Details FY17'!$A$3:$W$3515,23,FALSE)</f>
        <v>0</v>
      </c>
      <c r="S2636" s="1">
        <f>VLOOKUP(A2636,'ADM Details FY17'!$A$3:$X$3515,24,FALSE)</f>
        <v>0</v>
      </c>
      <c r="T2636" s="1">
        <f>VLOOKUP(A2636,'ADM Details FY17'!$A$3:$Y$3515,25,FALSE)</f>
        <v>0</v>
      </c>
      <c r="U2636" s="1">
        <f>VLOOKUP(A2636,'ADM Details FY17'!$A$3:$AA$3515,27,FALSE)</f>
        <v>0</v>
      </c>
      <c r="V2636" s="1">
        <f>IFERROR(VLOOKUP(C2636,'eindex _tget pp '!$A$4:$E$615,5,FALSE),0)</f>
        <v>610.7199959476801</v>
      </c>
      <c r="W2636" s="31">
        <f>IFERROR(VLOOKUP(C2636,'eindex _tget pp '!$A$4:$F$615,6,FALSE),0)</f>
        <v>0.41647474870000001</v>
      </c>
      <c r="X2636" s="4">
        <f>IFERROR(VLOOKUP(B2636,'eschools 16'!$A$2:$F$25,6,FALSE),1)</f>
        <v>1</v>
      </c>
      <c r="Y2636" s="1">
        <f t="shared" si="205"/>
        <v>152.68</v>
      </c>
      <c r="Z2636" s="1">
        <f t="shared" si="206"/>
        <v>0</v>
      </c>
      <c r="AA2636" s="31">
        <f>IFERROR(VLOOKUP(C2636,'eindex _tget pp '!$A$4:$G$615,7,FALSE),0)</f>
        <v>0.574723663</v>
      </c>
      <c r="AB2636" s="1">
        <f>VLOOKUP(A2636,'ADM Details FY17'!$A$3:$AB$3515,28,FALSE)</f>
        <v>0</v>
      </c>
      <c r="AC2636" s="1">
        <f t="shared" si="207"/>
        <v>0</v>
      </c>
      <c r="AD2636" s="1">
        <f t="shared" si="208"/>
        <v>1</v>
      </c>
      <c r="AE2636" s="1">
        <f t="shared" si="209"/>
        <v>150</v>
      </c>
    </row>
    <row r="2637" spans="1:31" x14ac:dyDescent="0.25">
      <c r="A2637" t="str">
        <f>B2637&amp;"-"&amp;COUNTIF($B$3:B2637,B2637)</f>
        <v>679-8</v>
      </c>
      <c r="B2637">
        <v>679</v>
      </c>
      <c r="C2637" s="18">
        <f>VLOOKUP(A2637,'ADM Details FY17'!$A$3:$D$3515,4,FALSE)</f>
        <v>43802</v>
      </c>
      <c r="D2637" s="1">
        <f>VLOOKUP(A2637,'ADM Details FY17'!$A$3:$E$3515,5,FALSE)</f>
        <v>67.180000000000007</v>
      </c>
      <c r="E2637" s="1">
        <f>VLOOKUP(A2637,'ADM Details FY17'!$A$3:$F$3515,6,FALSE)</f>
        <v>0</v>
      </c>
      <c r="F2637" s="1">
        <f>VLOOKUP(A2637,'ADM Details FY17'!$A$3:$G$3515,7,FALSE)</f>
        <v>18.29</v>
      </c>
      <c r="G2637" s="1">
        <f>VLOOKUP(A2637,'ADM Details FY17'!$A$3:$H$3515,8,FALSE)</f>
        <v>0</v>
      </c>
      <c r="H2637" s="1">
        <f>VLOOKUP(A2637,'ADM Details FY17'!$A$3:$I$3515,9,FALSE)</f>
        <v>0</v>
      </c>
      <c r="I2637" s="1">
        <f>VLOOKUP(A2637,'ADM Details FY17'!$A$3:$J$3517,10,FALSE)</f>
        <v>0</v>
      </c>
      <c r="J2637" s="1">
        <f>VLOOKUP(A2637,'ADM Details FY17'!$A$3:$K$3515,11,FALSE)</f>
        <v>48.89</v>
      </c>
      <c r="K2637" s="1">
        <f>VLOOKUP(A2637,'ADM Details FY17'!$A$3:$M$3515,13,FALSE)</f>
        <v>7</v>
      </c>
      <c r="L2637" s="1">
        <f>VLOOKUP(A2637,'ADM Details FY17'!$A$3:$O$3515,15,FALSE)</f>
        <v>0</v>
      </c>
      <c r="M2637" s="1">
        <f>VLOOKUP(A2637,'ADM Details FY17'!$A$3:$P$3515,16,FALSE)</f>
        <v>0</v>
      </c>
      <c r="N2637" s="1">
        <f>VLOOKUP(A2637,'ADM Details FY17'!$A$3:$Q$3515,17,FALSE)</f>
        <v>0</v>
      </c>
      <c r="O2637" s="1">
        <f>VLOOKUP(A2637,'ADM Details FY17'!$A$3:$S$3515,19,FALSE)</f>
        <v>14.96</v>
      </c>
      <c r="P2637" s="1">
        <f>VLOOKUP(A2637,'ADM Details FY17'!$A$3:$U$3515,21,FALSE)</f>
        <v>0</v>
      </c>
      <c r="Q2637" s="1">
        <f>VLOOKUP(A2637,'ADM Details FY17'!$A$3:$V$3515,22,FALSE)</f>
        <v>0</v>
      </c>
      <c r="R2637" s="1">
        <f>VLOOKUP(A2637,'ADM Details FY17'!$A$3:$W$3515,23,FALSE)</f>
        <v>0</v>
      </c>
      <c r="S2637" s="1">
        <f>VLOOKUP(A2637,'ADM Details FY17'!$A$3:$X$3515,24,FALSE)</f>
        <v>0</v>
      </c>
      <c r="T2637" s="1">
        <f>VLOOKUP(A2637,'ADM Details FY17'!$A$3:$Y$3515,25,FALSE)</f>
        <v>0</v>
      </c>
      <c r="U2637" s="1">
        <f>VLOOKUP(A2637,'ADM Details FY17'!$A$3:$AA$3515,27,FALSE)</f>
        <v>0</v>
      </c>
      <c r="V2637" s="1">
        <f>IFERROR(VLOOKUP(C2637,'eindex _tget pp '!$A$4:$E$615,5,FALSE),0)</f>
        <v>454.00578141101448</v>
      </c>
      <c r="W2637" s="31">
        <f>IFERROR(VLOOKUP(C2637,'eindex _tget pp '!$A$4:$F$615,6,FALSE),0)</f>
        <v>3.6729279115</v>
      </c>
      <c r="X2637" s="4">
        <f>IFERROR(VLOOKUP(B2637,'eschools 16'!$A$2:$F$25,6,FALSE),1)</f>
        <v>1</v>
      </c>
      <c r="Y2637" s="1">
        <f t="shared" si="205"/>
        <v>7625.03</v>
      </c>
      <c r="Z2637" s="1">
        <f t="shared" si="206"/>
        <v>6993.25</v>
      </c>
      <c r="AA2637" s="31">
        <f>IFERROR(VLOOKUP(C2637,'eindex _tget pp '!$A$4:$G$615,7,FALSE),0)</f>
        <v>0.53438618000000004</v>
      </c>
      <c r="AB2637" s="1">
        <f>VLOOKUP(A2637,'ADM Details FY17'!$A$3:$AB$3515,28,FALSE)</f>
        <v>0</v>
      </c>
      <c r="AC2637" s="1">
        <f t="shared" si="207"/>
        <v>0</v>
      </c>
      <c r="AD2637" s="1">
        <f t="shared" si="208"/>
        <v>67.180000000000007</v>
      </c>
      <c r="AE2637" s="1">
        <f t="shared" si="209"/>
        <v>10077.000000000002</v>
      </c>
    </row>
    <row r="2638" spans="1:31" x14ac:dyDescent="0.25">
      <c r="A2638" t="str">
        <f>B2638&amp;"-"&amp;COUNTIF($B$3:B2638,B2638)</f>
        <v>679-9</v>
      </c>
      <c r="B2638">
        <v>679</v>
      </c>
      <c r="C2638" s="18">
        <f>VLOOKUP(A2638,'ADM Details FY17'!$A$3:$D$3515,4,FALSE)</f>
        <v>43877</v>
      </c>
      <c r="D2638" s="1">
        <f>VLOOKUP(A2638,'ADM Details FY17'!$A$3:$E$3515,5,FALSE)</f>
        <v>1.53</v>
      </c>
      <c r="E2638" s="1">
        <f>VLOOKUP(A2638,'ADM Details FY17'!$A$3:$F$3515,6,FALSE)</f>
        <v>0</v>
      </c>
      <c r="F2638" s="1">
        <f>VLOOKUP(A2638,'ADM Details FY17'!$A$3:$G$3515,7,FALSE)</f>
        <v>0</v>
      </c>
      <c r="G2638" s="1">
        <f>VLOOKUP(A2638,'ADM Details FY17'!$A$3:$H$3515,8,FALSE)</f>
        <v>0</v>
      </c>
      <c r="H2638" s="1">
        <f>VLOOKUP(A2638,'ADM Details FY17'!$A$3:$I$3515,9,FALSE)</f>
        <v>0</v>
      </c>
      <c r="I2638" s="1">
        <f>VLOOKUP(A2638,'ADM Details FY17'!$A$3:$J$3517,10,FALSE)</f>
        <v>0</v>
      </c>
      <c r="J2638" s="1">
        <f>VLOOKUP(A2638,'ADM Details FY17'!$A$3:$K$3515,11,FALSE)</f>
        <v>1.53</v>
      </c>
      <c r="K2638" s="1">
        <f>VLOOKUP(A2638,'ADM Details FY17'!$A$3:$M$3515,13,FALSE)</f>
        <v>0</v>
      </c>
      <c r="L2638" s="1">
        <f>VLOOKUP(A2638,'ADM Details FY17'!$A$3:$O$3515,15,FALSE)</f>
        <v>0</v>
      </c>
      <c r="M2638" s="1">
        <f>VLOOKUP(A2638,'ADM Details FY17'!$A$3:$P$3515,16,FALSE)</f>
        <v>0</v>
      </c>
      <c r="N2638" s="1">
        <f>VLOOKUP(A2638,'ADM Details FY17'!$A$3:$Q$3515,17,FALSE)</f>
        <v>0</v>
      </c>
      <c r="O2638" s="1">
        <f>VLOOKUP(A2638,'ADM Details FY17'!$A$3:$S$3515,19,FALSE)</f>
        <v>0</v>
      </c>
      <c r="P2638" s="1">
        <f>VLOOKUP(A2638,'ADM Details FY17'!$A$3:$U$3515,21,FALSE)</f>
        <v>0</v>
      </c>
      <c r="Q2638" s="1">
        <f>VLOOKUP(A2638,'ADM Details FY17'!$A$3:$V$3515,22,FALSE)</f>
        <v>0</v>
      </c>
      <c r="R2638" s="1">
        <f>VLOOKUP(A2638,'ADM Details FY17'!$A$3:$W$3515,23,FALSE)</f>
        <v>0</v>
      </c>
      <c r="S2638" s="1">
        <f>VLOOKUP(A2638,'ADM Details FY17'!$A$3:$X$3515,24,FALSE)</f>
        <v>0</v>
      </c>
      <c r="T2638" s="1">
        <f>VLOOKUP(A2638,'ADM Details FY17'!$A$3:$Y$3515,25,FALSE)</f>
        <v>0</v>
      </c>
      <c r="U2638" s="1">
        <f>VLOOKUP(A2638,'ADM Details FY17'!$A$3:$AA$3515,27,FALSE)</f>
        <v>0</v>
      </c>
      <c r="V2638" s="1">
        <f>IFERROR(VLOOKUP(C2638,'eindex _tget pp '!$A$4:$E$615,5,FALSE),0)</f>
        <v>368.29343461474542</v>
      </c>
      <c r="W2638" s="31">
        <f>IFERROR(VLOOKUP(C2638,'eindex _tget pp '!$A$4:$F$615,6,FALSE),0)</f>
        <v>0.64318991780000001</v>
      </c>
      <c r="X2638" s="4">
        <f>IFERROR(VLOOKUP(B2638,'eschools 16'!$A$2:$F$25,6,FALSE),1)</f>
        <v>1</v>
      </c>
      <c r="Y2638" s="1">
        <f t="shared" si="205"/>
        <v>140.87</v>
      </c>
      <c r="Z2638" s="1">
        <f t="shared" si="206"/>
        <v>0</v>
      </c>
      <c r="AA2638" s="31">
        <f>IFERROR(VLOOKUP(C2638,'eindex _tget pp '!$A$4:$G$615,7,FALSE),0)</f>
        <v>0.48889373899999999</v>
      </c>
      <c r="AB2638" s="1">
        <f>VLOOKUP(A2638,'ADM Details FY17'!$A$3:$AB$3515,28,FALSE)</f>
        <v>0</v>
      </c>
      <c r="AC2638" s="1">
        <f t="shared" si="207"/>
        <v>0</v>
      </c>
      <c r="AD2638" s="1">
        <f t="shared" si="208"/>
        <v>1.53</v>
      </c>
      <c r="AE2638" s="1">
        <f t="shared" si="209"/>
        <v>229.5</v>
      </c>
    </row>
    <row r="2639" spans="1:31" x14ac:dyDescent="0.25">
      <c r="A2639" t="str">
        <f>B2639&amp;"-"&amp;COUNTIF($B$3:B2639,B2639)</f>
        <v>679-10</v>
      </c>
      <c r="B2639">
        <v>679</v>
      </c>
      <c r="C2639" s="18">
        <f>VLOOKUP(A2639,'ADM Details FY17'!$A$3:$D$3515,4,FALSE)</f>
        <v>47027</v>
      </c>
      <c r="D2639" s="1">
        <f>VLOOKUP(A2639,'ADM Details FY17'!$A$3:$E$3515,5,FALSE)</f>
        <v>6</v>
      </c>
      <c r="E2639" s="1">
        <f>VLOOKUP(A2639,'ADM Details FY17'!$A$3:$F$3515,6,FALSE)</f>
        <v>0</v>
      </c>
      <c r="F2639" s="1">
        <f>VLOOKUP(A2639,'ADM Details FY17'!$A$3:$G$3515,7,FALSE)</f>
        <v>0</v>
      </c>
      <c r="G2639" s="1">
        <f>VLOOKUP(A2639,'ADM Details FY17'!$A$3:$H$3515,8,FALSE)</f>
        <v>0</v>
      </c>
      <c r="H2639" s="1">
        <f>VLOOKUP(A2639,'ADM Details FY17'!$A$3:$I$3515,9,FALSE)</f>
        <v>0</v>
      </c>
      <c r="I2639" s="1">
        <f>VLOOKUP(A2639,'ADM Details FY17'!$A$3:$J$3517,10,FALSE)</f>
        <v>0</v>
      </c>
      <c r="J2639" s="1">
        <f>VLOOKUP(A2639,'ADM Details FY17'!$A$3:$K$3515,11,FALSE)</f>
        <v>6</v>
      </c>
      <c r="K2639" s="1">
        <f>VLOOKUP(A2639,'ADM Details FY17'!$A$3:$M$3515,13,FALSE)</f>
        <v>0</v>
      </c>
      <c r="L2639" s="1">
        <f>VLOOKUP(A2639,'ADM Details FY17'!$A$3:$O$3515,15,FALSE)</f>
        <v>0</v>
      </c>
      <c r="M2639" s="1">
        <f>VLOOKUP(A2639,'ADM Details FY17'!$A$3:$P$3515,16,FALSE)</f>
        <v>0</v>
      </c>
      <c r="N2639" s="1">
        <f>VLOOKUP(A2639,'ADM Details FY17'!$A$3:$Q$3515,17,FALSE)</f>
        <v>0</v>
      </c>
      <c r="O2639" s="1">
        <f>VLOOKUP(A2639,'ADM Details FY17'!$A$3:$S$3515,19,FALSE)</f>
        <v>0</v>
      </c>
      <c r="P2639" s="1">
        <f>VLOOKUP(A2639,'ADM Details FY17'!$A$3:$U$3515,21,FALSE)</f>
        <v>0</v>
      </c>
      <c r="Q2639" s="1">
        <f>VLOOKUP(A2639,'ADM Details FY17'!$A$3:$V$3515,22,FALSE)</f>
        <v>0</v>
      </c>
      <c r="R2639" s="1">
        <f>VLOOKUP(A2639,'ADM Details FY17'!$A$3:$W$3515,23,FALSE)</f>
        <v>0</v>
      </c>
      <c r="S2639" s="1">
        <f>VLOOKUP(A2639,'ADM Details FY17'!$A$3:$X$3515,24,FALSE)</f>
        <v>0</v>
      </c>
      <c r="T2639" s="1">
        <f>VLOOKUP(A2639,'ADM Details FY17'!$A$3:$Y$3515,25,FALSE)</f>
        <v>0</v>
      </c>
      <c r="U2639" s="1">
        <f>VLOOKUP(A2639,'ADM Details FY17'!$A$3:$AA$3515,27,FALSE)</f>
        <v>0</v>
      </c>
      <c r="V2639" s="1">
        <f>IFERROR(VLOOKUP(C2639,'eindex _tget pp '!$A$4:$E$615,5,FALSE),0)</f>
        <v>0</v>
      </c>
      <c r="W2639" s="31">
        <f>IFERROR(VLOOKUP(C2639,'eindex _tget pp '!$A$4:$F$615,6,FALSE),0)</f>
        <v>9.4266410999999994E-2</v>
      </c>
      <c r="X2639" s="4">
        <f>IFERROR(VLOOKUP(B2639,'eschools 16'!$A$2:$F$25,6,FALSE),1)</f>
        <v>1</v>
      </c>
      <c r="Y2639" s="1">
        <f t="shared" si="205"/>
        <v>0</v>
      </c>
      <c r="Z2639" s="1">
        <f t="shared" si="206"/>
        <v>0</v>
      </c>
      <c r="AA2639" s="31">
        <f>IFERROR(VLOOKUP(C2639,'eindex _tget pp '!$A$4:$G$615,7,FALSE),0)</f>
        <v>0.22631918000000001</v>
      </c>
      <c r="AB2639" s="1">
        <f>VLOOKUP(A2639,'ADM Details FY17'!$A$3:$AB$3515,28,FALSE)</f>
        <v>0</v>
      </c>
      <c r="AC2639" s="1">
        <f t="shared" si="207"/>
        <v>0</v>
      </c>
      <c r="AD2639" s="1">
        <f t="shared" si="208"/>
        <v>6</v>
      </c>
      <c r="AE2639" s="1">
        <f t="shared" si="209"/>
        <v>900</v>
      </c>
    </row>
    <row r="2640" spans="1:31" x14ac:dyDescent="0.25">
      <c r="A2640" t="str">
        <f>B2640&amp;"-"&amp;COUNTIF($B$3:B2640,B2640)</f>
        <v>679-11</v>
      </c>
      <c r="B2640">
        <v>679</v>
      </c>
      <c r="C2640" s="18">
        <f>VLOOKUP(A2640,'ADM Details FY17'!$A$3:$D$3515,4,FALSE)</f>
        <v>46961</v>
      </c>
      <c r="D2640" s="1">
        <f>VLOOKUP(A2640,'ADM Details FY17'!$A$3:$E$3515,5,FALSE)</f>
        <v>10.34</v>
      </c>
      <c r="E2640" s="1">
        <f>VLOOKUP(A2640,'ADM Details FY17'!$A$3:$F$3515,6,FALSE)</f>
        <v>0</v>
      </c>
      <c r="F2640" s="1">
        <f>VLOOKUP(A2640,'ADM Details FY17'!$A$3:$G$3515,7,FALSE)</f>
        <v>1</v>
      </c>
      <c r="G2640" s="1">
        <f>VLOOKUP(A2640,'ADM Details FY17'!$A$3:$H$3515,8,FALSE)</f>
        <v>0</v>
      </c>
      <c r="H2640" s="1">
        <f>VLOOKUP(A2640,'ADM Details FY17'!$A$3:$I$3515,9,FALSE)</f>
        <v>0</v>
      </c>
      <c r="I2640" s="1">
        <f>VLOOKUP(A2640,'ADM Details FY17'!$A$3:$J$3517,10,FALSE)</f>
        <v>0</v>
      </c>
      <c r="J2640" s="1">
        <f>VLOOKUP(A2640,'ADM Details FY17'!$A$3:$K$3515,11,FALSE)</f>
        <v>9.34</v>
      </c>
      <c r="K2640" s="1">
        <f>VLOOKUP(A2640,'ADM Details FY17'!$A$3:$M$3515,13,FALSE)</f>
        <v>0</v>
      </c>
      <c r="L2640" s="1">
        <f>VLOOKUP(A2640,'ADM Details FY17'!$A$3:$O$3515,15,FALSE)</f>
        <v>0</v>
      </c>
      <c r="M2640" s="1">
        <f>VLOOKUP(A2640,'ADM Details FY17'!$A$3:$P$3515,16,FALSE)</f>
        <v>0</v>
      </c>
      <c r="N2640" s="1">
        <f>VLOOKUP(A2640,'ADM Details FY17'!$A$3:$Q$3515,17,FALSE)</f>
        <v>0</v>
      </c>
      <c r="O2640" s="1">
        <f>VLOOKUP(A2640,'ADM Details FY17'!$A$3:$S$3515,19,FALSE)</f>
        <v>5.34</v>
      </c>
      <c r="P2640" s="1">
        <f>VLOOKUP(A2640,'ADM Details FY17'!$A$3:$U$3515,21,FALSE)</f>
        <v>0</v>
      </c>
      <c r="Q2640" s="1">
        <f>VLOOKUP(A2640,'ADM Details FY17'!$A$3:$V$3515,22,FALSE)</f>
        <v>0</v>
      </c>
      <c r="R2640" s="1">
        <f>VLOOKUP(A2640,'ADM Details FY17'!$A$3:$W$3515,23,FALSE)</f>
        <v>0</v>
      </c>
      <c r="S2640" s="1">
        <f>VLOOKUP(A2640,'ADM Details FY17'!$A$3:$X$3515,24,FALSE)</f>
        <v>0</v>
      </c>
      <c r="T2640" s="1">
        <f>VLOOKUP(A2640,'ADM Details FY17'!$A$3:$Y$3515,25,FALSE)</f>
        <v>0</v>
      </c>
      <c r="U2640" s="1">
        <f>VLOOKUP(A2640,'ADM Details FY17'!$A$3:$AA$3515,27,FALSE)</f>
        <v>0</v>
      </c>
      <c r="V2640" s="1">
        <f>IFERROR(VLOOKUP(C2640,'eindex _tget pp '!$A$4:$E$615,5,FALSE),0)</f>
        <v>0</v>
      </c>
      <c r="W2640" s="31">
        <f>IFERROR(VLOOKUP(C2640,'eindex _tget pp '!$A$4:$F$615,6,FALSE),0)</f>
        <v>0.31863044439999999</v>
      </c>
      <c r="X2640" s="4">
        <f>IFERROR(VLOOKUP(B2640,'eschools 16'!$A$2:$F$25,6,FALSE),1)</f>
        <v>1</v>
      </c>
      <c r="Y2640" s="1">
        <f t="shared" si="205"/>
        <v>0</v>
      </c>
      <c r="Z2640" s="1">
        <f t="shared" si="206"/>
        <v>0</v>
      </c>
      <c r="AA2640" s="31">
        <f>IFERROR(VLOOKUP(C2640,'eindex _tget pp '!$A$4:$G$615,7,FALSE),0)</f>
        <v>0.273342056</v>
      </c>
      <c r="AB2640" s="1">
        <f>VLOOKUP(A2640,'ADM Details FY17'!$A$3:$AB$3515,28,FALSE)</f>
        <v>0</v>
      </c>
      <c r="AC2640" s="1">
        <f t="shared" si="207"/>
        <v>0</v>
      </c>
      <c r="AD2640" s="1">
        <f t="shared" si="208"/>
        <v>10.34</v>
      </c>
      <c r="AE2640" s="1">
        <f t="shared" si="209"/>
        <v>1551</v>
      </c>
    </row>
    <row r="2641" spans="1:31" x14ac:dyDescent="0.25">
      <c r="A2641" t="str">
        <f>B2641&amp;"-"&amp;COUNTIF($B$3:B2641,B2641)</f>
        <v>679-12</v>
      </c>
      <c r="B2641">
        <v>679</v>
      </c>
      <c r="C2641" s="18">
        <f>VLOOKUP(A2641,'ADM Details FY17'!$A$3:$D$3515,4,FALSE)</f>
        <v>46979</v>
      </c>
      <c r="D2641" s="1">
        <f>VLOOKUP(A2641,'ADM Details FY17'!$A$3:$E$3515,5,FALSE)</f>
        <v>2.97</v>
      </c>
      <c r="E2641" s="1">
        <f>VLOOKUP(A2641,'ADM Details FY17'!$A$3:$F$3515,6,FALSE)</f>
        <v>0</v>
      </c>
      <c r="F2641" s="1">
        <f>VLOOKUP(A2641,'ADM Details FY17'!$A$3:$G$3515,7,FALSE)</f>
        <v>0</v>
      </c>
      <c r="G2641" s="1">
        <f>VLOOKUP(A2641,'ADM Details FY17'!$A$3:$H$3515,8,FALSE)</f>
        <v>0</v>
      </c>
      <c r="H2641" s="1">
        <f>VLOOKUP(A2641,'ADM Details FY17'!$A$3:$I$3515,9,FALSE)</f>
        <v>0</v>
      </c>
      <c r="I2641" s="1">
        <f>VLOOKUP(A2641,'ADM Details FY17'!$A$3:$J$3517,10,FALSE)</f>
        <v>0</v>
      </c>
      <c r="J2641" s="1">
        <f>VLOOKUP(A2641,'ADM Details FY17'!$A$3:$K$3515,11,FALSE)</f>
        <v>2.97</v>
      </c>
      <c r="K2641" s="1">
        <f>VLOOKUP(A2641,'ADM Details FY17'!$A$3:$M$3515,13,FALSE)</f>
        <v>1</v>
      </c>
      <c r="L2641" s="1">
        <f>VLOOKUP(A2641,'ADM Details FY17'!$A$3:$O$3515,15,FALSE)</f>
        <v>0</v>
      </c>
      <c r="M2641" s="1">
        <f>VLOOKUP(A2641,'ADM Details FY17'!$A$3:$P$3515,16,FALSE)</f>
        <v>0</v>
      </c>
      <c r="N2641" s="1">
        <f>VLOOKUP(A2641,'ADM Details FY17'!$A$3:$Q$3515,17,FALSE)</f>
        <v>0</v>
      </c>
      <c r="O2641" s="1">
        <f>VLOOKUP(A2641,'ADM Details FY17'!$A$3:$S$3515,19,FALSE)</f>
        <v>1</v>
      </c>
      <c r="P2641" s="1">
        <f>VLOOKUP(A2641,'ADM Details FY17'!$A$3:$U$3515,21,FALSE)</f>
        <v>0</v>
      </c>
      <c r="Q2641" s="1">
        <f>VLOOKUP(A2641,'ADM Details FY17'!$A$3:$V$3515,22,FALSE)</f>
        <v>0</v>
      </c>
      <c r="R2641" s="1">
        <f>VLOOKUP(A2641,'ADM Details FY17'!$A$3:$W$3515,23,FALSE)</f>
        <v>0</v>
      </c>
      <c r="S2641" s="1">
        <f>VLOOKUP(A2641,'ADM Details FY17'!$A$3:$X$3515,24,FALSE)</f>
        <v>0</v>
      </c>
      <c r="T2641" s="1">
        <f>VLOOKUP(A2641,'ADM Details FY17'!$A$3:$Y$3515,25,FALSE)</f>
        <v>0</v>
      </c>
      <c r="U2641" s="1">
        <f>VLOOKUP(A2641,'ADM Details FY17'!$A$3:$AA$3515,27,FALSE)</f>
        <v>0</v>
      </c>
      <c r="V2641" s="1">
        <f>IFERROR(VLOOKUP(C2641,'eindex _tget pp '!$A$4:$E$615,5,FALSE),0)</f>
        <v>769.10153769067654</v>
      </c>
      <c r="W2641" s="31">
        <f>IFERROR(VLOOKUP(C2641,'eindex _tget pp '!$A$4:$F$615,6,FALSE),0)</f>
        <v>1.9955521261</v>
      </c>
      <c r="X2641" s="4">
        <f>IFERROR(VLOOKUP(B2641,'eschools 16'!$A$2:$F$25,6,FALSE),1)</f>
        <v>1</v>
      </c>
      <c r="Y2641" s="1">
        <f t="shared" si="205"/>
        <v>571.05999999999995</v>
      </c>
      <c r="Z2641" s="1">
        <f t="shared" si="206"/>
        <v>542.79</v>
      </c>
      <c r="AA2641" s="31">
        <f>IFERROR(VLOOKUP(C2641,'eindex _tget pp '!$A$4:$G$615,7,FALSE),0)</f>
        <v>0.60733533799999995</v>
      </c>
      <c r="AB2641" s="1">
        <f>VLOOKUP(A2641,'ADM Details FY17'!$A$3:$AB$3515,28,FALSE)</f>
        <v>0</v>
      </c>
      <c r="AC2641" s="1">
        <f t="shared" si="207"/>
        <v>0</v>
      </c>
      <c r="AD2641" s="1">
        <f t="shared" si="208"/>
        <v>2.97</v>
      </c>
      <c r="AE2641" s="1">
        <f t="shared" si="209"/>
        <v>445.50000000000006</v>
      </c>
    </row>
    <row r="2642" spans="1:31" x14ac:dyDescent="0.25">
      <c r="A2642" t="str">
        <f>B2642&amp;"-"&amp;COUNTIF($B$3:B2642,B2642)</f>
        <v>679-13</v>
      </c>
      <c r="B2642">
        <v>679</v>
      </c>
      <c r="C2642" s="18">
        <f>VLOOKUP(A2642,'ADM Details FY17'!$A$3:$D$3515,4,FALSE)</f>
        <v>47019</v>
      </c>
      <c r="D2642" s="1">
        <f>VLOOKUP(A2642,'ADM Details FY17'!$A$3:$E$3515,5,FALSE)</f>
        <v>13.07</v>
      </c>
      <c r="E2642" s="1">
        <f>VLOOKUP(A2642,'ADM Details FY17'!$A$3:$F$3515,6,FALSE)</f>
        <v>0</v>
      </c>
      <c r="F2642" s="1">
        <f>VLOOKUP(A2642,'ADM Details FY17'!$A$3:$G$3515,7,FALSE)</f>
        <v>0</v>
      </c>
      <c r="G2642" s="1">
        <f>VLOOKUP(A2642,'ADM Details FY17'!$A$3:$H$3515,8,FALSE)</f>
        <v>0</v>
      </c>
      <c r="H2642" s="1">
        <f>VLOOKUP(A2642,'ADM Details FY17'!$A$3:$I$3515,9,FALSE)</f>
        <v>0</v>
      </c>
      <c r="I2642" s="1">
        <f>VLOOKUP(A2642,'ADM Details FY17'!$A$3:$J$3517,10,FALSE)</f>
        <v>0</v>
      </c>
      <c r="J2642" s="1">
        <f>VLOOKUP(A2642,'ADM Details FY17'!$A$3:$K$3515,11,FALSE)</f>
        <v>13.07</v>
      </c>
      <c r="K2642" s="1">
        <f>VLOOKUP(A2642,'ADM Details FY17'!$A$3:$M$3515,13,FALSE)</f>
        <v>0</v>
      </c>
      <c r="L2642" s="1">
        <f>VLOOKUP(A2642,'ADM Details FY17'!$A$3:$O$3515,15,FALSE)</f>
        <v>0</v>
      </c>
      <c r="M2642" s="1">
        <f>VLOOKUP(A2642,'ADM Details FY17'!$A$3:$P$3515,16,FALSE)</f>
        <v>0</v>
      </c>
      <c r="N2642" s="1">
        <f>VLOOKUP(A2642,'ADM Details FY17'!$A$3:$Q$3515,17,FALSE)</f>
        <v>0</v>
      </c>
      <c r="O2642" s="1">
        <f>VLOOKUP(A2642,'ADM Details FY17'!$A$3:$S$3515,19,FALSE)</f>
        <v>3</v>
      </c>
      <c r="P2642" s="1">
        <f>VLOOKUP(A2642,'ADM Details FY17'!$A$3:$U$3515,21,FALSE)</f>
        <v>0</v>
      </c>
      <c r="Q2642" s="1">
        <f>VLOOKUP(A2642,'ADM Details FY17'!$A$3:$V$3515,22,FALSE)</f>
        <v>0</v>
      </c>
      <c r="R2642" s="1">
        <f>VLOOKUP(A2642,'ADM Details FY17'!$A$3:$W$3515,23,FALSE)</f>
        <v>0</v>
      </c>
      <c r="S2642" s="1">
        <f>VLOOKUP(A2642,'ADM Details FY17'!$A$3:$X$3515,24,FALSE)</f>
        <v>0</v>
      </c>
      <c r="T2642" s="1">
        <f>VLOOKUP(A2642,'ADM Details FY17'!$A$3:$Y$3515,25,FALSE)</f>
        <v>0</v>
      </c>
      <c r="U2642" s="1">
        <f>VLOOKUP(A2642,'ADM Details FY17'!$A$3:$AA$3515,27,FALSE)</f>
        <v>0</v>
      </c>
      <c r="V2642" s="1">
        <f>IFERROR(VLOOKUP(C2642,'eindex _tget pp '!$A$4:$E$615,5,FALSE),0)</f>
        <v>156.24796476641458</v>
      </c>
      <c r="W2642" s="31">
        <f>IFERROR(VLOOKUP(C2642,'eindex _tget pp '!$A$4:$F$615,6,FALSE),0)</f>
        <v>0.28475252620000002</v>
      </c>
      <c r="X2642" s="4">
        <f>IFERROR(VLOOKUP(B2642,'eschools 16'!$A$2:$F$25,6,FALSE),1)</f>
        <v>1</v>
      </c>
      <c r="Y2642" s="1">
        <f t="shared" si="205"/>
        <v>510.54</v>
      </c>
      <c r="Z2642" s="1">
        <f t="shared" si="206"/>
        <v>0</v>
      </c>
      <c r="AA2642" s="31">
        <f>IFERROR(VLOOKUP(C2642,'eindex _tget pp '!$A$4:$G$615,7,FALSE),0)</f>
        <v>0.40680514600000001</v>
      </c>
      <c r="AB2642" s="1">
        <f>VLOOKUP(A2642,'ADM Details FY17'!$A$3:$AB$3515,28,FALSE)</f>
        <v>0</v>
      </c>
      <c r="AC2642" s="1">
        <f t="shared" si="207"/>
        <v>0</v>
      </c>
      <c r="AD2642" s="1">
        <f t="shared" si="208"/>
        <v>13.07</v>
      </c>
      <c r="AE2642" s="1">
        <f t="shared" si="209"/>
        <v>1960.5</v>
      </c>
    </row>
    <row r="2643" spans="1:31" x14ac:dyDescent="0.25">
      <c r="A2643" t="str">
        <f>B2643&amp;"-"&amp;COUNTIF($B$3:B2643,B2643)</f>
        <v>679-14</v>
      </c>
      <c r="B2643">
        <v>679</v>
      </c>
      <c r="C2643" s="18">
        <f>VLOOKUP(A2643,'ADM Details FY17'!$A$3:$D$3515,4,FALSE)</f>
        <v>47985</v>
      </c>
      <c r="D2643" s="1">
        <f>VLOOKUP(A2643,'ADM Details FY17'!$A$3:$E$3515,5,FALSE)</f>
        <v>5</v>
      </c>
      <c r="E2643" s="1">
        <f>VLOOKUP(A2643,'ADM Details FY17'!$A$3:$F$3515,6,FALSE)</f>
        <v>0</v>
      </c>
      <c r="F2643" s="1">
        <f>VLOOKUP(A2643,'ADM Details FY17'!$A$3:$G$3515,7,FALSE)</f>
        <v>1.23</v>
      </c>
      <c r="G2643" s="1">
        <f>VLOOKUP(A2643,'ADM Details FY17'!$A$3:$H$3515,8,FALSE)</f>
        <v>0</v>
      </c>
      <c r="H2643" s="1">
        <f>VLOOKUP(A2643,'ADM Details FY17'!$A$3:$I$3515,9,FALSE)</f>
        <v>0</v>
      </c>
      <c r="I2643" s="1">
        <f>VLOOKUP(A2643,'ADM Details FY17'!$A$3:$J$3517,10,FALSE)</f>
        <v>0</v>
      </c>
      <c r="J2643" s="1">
        <f>VLOOKUP(A2643,'ADM Details FY17'!$A$3:$K$3515,11,FALSE)</f>
        <v>3.77</v>
      </c>
      <c r="K2643" s="1">
        <f>VLOOKUP(A2643,'ADM Details FY17'!$A$3:$M$3515,13,FALSE)</f>
        <v>0</v>
      </c>
      <c r="L2643" s="1">
        <f>VLOOKUP(A2643,'ADM Details FY17'!$A$3:$O$3515,15,FALSE)</f>
        <v>0</v>
      </c>
      <c r="M2643" s="1">
        <f>VLOOKUP(A2643,'ADM Details FY17'!$A$3:$P$3515,16,FALSE)</f>
        <v>0</v>
      </c>
      <c r="N2643" s="1">
        <f>VLOOKUP(A2643,'ADM Details FY17'!$A$3:$Q$3515,17,FALSE)</f>
        <v>0</v>
      </c>
      <c r="O2643" s="1">
        <f>VLOOKUP(A2643,'ADM Details FY17'!$A$3:$S$3515,19,FALSE)</f>
        <v>1</v>
      </c>
      <c r="P2643" s="1">
        <f>VLOOKUP(A2643,'ADM Details FY17'!$A$3:$U$3515,21,FALSE)</f>
        <v>0</v>
      </c>
      <c r="Q2643" s="1">
        <f>VLOOKUP(A2643,'ADM Details FY17'!$A$3:$V$3515,22,FALSE)</f>
        <v>0</v>
      </c>
      <c r="R2643" s="1">
        <f>VLOOKUP(A2643,'ADM Details FY17'!$A$3:$W$3515,23,FALSE)</f>
        <v>0</v>
      </c>
      <c r="S2643" s="1">
        <f>VLOOKUP(A2643,'ADM Details FY17'!$A$3:$X$3515,24,FALSE)</f>
        <v>0</v>
      </c>
      <c r="T2643" s="1">
        <f>VLOOKUP(A2643,'ADM Details FY17'!$A$3:$Y$3515,25,FALSE)</f>
        <v>0</v>
      </c>
      <c r="U2643" s="1">
        <f>VLOOKUP(A2643,'ADM Details FY17'!$A$3:$AA$3515,27,FALSE)</f>
        <v>0</v>
      </c>
      <c r="V2643" s="1">
        <f>IFERROR(VLOOKUP(C2643,'eindex _tget pp '!$A$4:$E$615,5,FALSE),0)</f>
        <v>157.85415157126371</v>
      </c>
      <c r="W2643" s="31">
        <f>IFERROR(VLOOKUP(C2643,'eindex _tget pp '!$A$4:$F$615,6,FALSE),0)</f>
        <v>0.211347543</v>
      </c>
      <c r="X2643" s="4">
        <f>IFERROR(VLOOKUP(B2643,'eschools 16'!$A$2:$F$25,6,FALSE),1)</f>
        <v>1</v>
      </c>
      <c r="Y2643" s="1">
        <f t="shared" si="205"/>
        <v>197.32</v>
      </c>
      <c r="Z2643" s="1">
        <f t="shared" si="206"/>
        <v>0</v>
      </c>
      <c r="AA2643" s="31">
        <f>IFERROR(VLOOKUP(C2643,'eindex _tget pp '!$A$4:$G$615,7,FALSE),0)</f>
        <v>0.36948985499999998</v>
      </c>
      <c r="AB2643" s="1">
        <f>VLOOKUP(A2643,'ADM Details FY17'!$A$3:$AB$3515,28,FALSE)</f>
        <v>0</v>
      </c>
      <c r="AC2643" s="1">
        <f t="shared" si="207"/>
        <v>0</v>
      </c>
      <c r="AD2643" s="1">
        <f t="shared" si="208"/>
        <v>5</v>
      </c>
      <c r="AE2643" s="1">
        <f t="shared" si="209"/>
        <v>750</v>
      </c>
    </row>
    <row r="2644" spans="1:31" x14ac:dyDescent="0.25">
      <c r="A2644" t="str">
        <f>B2644&amp;"-"&amp;COUNTIF($B$3:B2644,B2644)</f>
        <v>679-15</v>
      </c>
      <c r="B2644">
        <v>679</v>
      </c>
      <c r="C2644" s="18">
        <f>VLOOKUP(A2644,'ADM Details FY17'!$A$3:$D$3515,4,FALSE)</f>
        <v>48264</v>
      </c>
      <c r="D2644" s="1">
        <f>VLOOKUP(A2644,'ADM Details FY17'!$A$3:$E$3515,5,FALSE)</f>
        <v>2.4700000000000002</v>
      </c>
      <c r="E2644" s="1">
        <f>VLOOKUP(A2644,'ADM Details FY17'!$A$3:$F$3515,6,FALSE)</f>
        <v>0</v>
      </c>
      <c r="F2644" s="1">
        <f>VLOOKUP(A2644,'ADM Details FY17'!$A$3:$G$3515,7,FALSE)</f>
        <v>0.17</v>
      </c>
      <c r="G2644" s="1">
        <f>VLOOKUP(A2644,'ADM Details FY17'!$A$3:$H$3515,8,FALSE)</f>
        <v>0</v>
      </c>
      <c r="H2644" s="1">
        <f>VLOOKUP(A2644,'ADM Details FY17'!$A$3:$I$3515,9,FALSE)</f>
        <v>0</v>
      </c>
      <c r="I2644" s="1">
        <f>VLOOKUP(A2644,'ADM Details FY17'!$A$3:$J$3517,10,FALSE)</f>
        <v>0</v>
      </c>
      <c r="J2644" s="1">
        <f>VLOOKUP(A2644,'ADM Details FY17'!$A$3:$K$3515,11,FALSE)</f>
        <v>2.2999999999999998</v>
      </c>
      <c r="K2644" s="1">
        <f>VLOOKUP(A2644,'ADM Details FY17'!$A$3:$M$3515,13,FALSE)</f>
        <v>0</v>
      </c>
      <c r="L2644" s="1">
        <f>VLOOKUP(A2644,'ADM Details FY17'!$A$3:$O$3515,15,FALSE)</f>
        <v>0</v>
      </c>
      <c r="M2644" s="1">
        <f>VLOOKUP(A2644,'ADM Details FY17'!$A$3:$P$3515,16,FALSE)</f>
        <v>0</v>
      </c>
      <c r="N2644" s="1">
        <f>VLOOKUP(A2644,'ADM Details FY17'!$A$3:$Q$3515,17,FALSE)</f>
        <v>0</v>
      </c>
      <c r="O2644" s="1">
        <f>VLOOKUP(A2644,'ADM Details FY17'!$A$3:$S$3515,19,FALSE)</f>
        <v>0</v>
      </c>
      <c r="P2644" s="1">
        <f>VLOOKUP(A2644,'ADM Details FY17'!$A$3:$U$3515,21,FALSE)</f>
        <v>0</v>
      </c>
      <c r="Q2644" s="1">
        <f>VLOOKUP(A2644,'ADM Details FY17'!$A$3:$V$3515,22,FALSE)</f>
        <v>0</v>
      </c>
      <c r="R2644" s="1">
        <f>VLOOKUP(A2644,'ADM Details FY17'!$A$3:$W$3515,23,FALSE)</f>
        <v>0</v>
      </c>
      <c r="S2644" s="1">
        <f>VLOOKUP(A2644,'ADM Details FY17'!$A$3:$X$3515,24,FALSE)</f>
        <v>0</v>
      </c>
      <c r="T2644" s="1">
        <f>VLOOKUP(A2644,'ADM Details FY17'!$A$3:$Y$3515,25,FALSE)</f>
        <v>0</v>
      </c>
      <c r="U2644" s="1">
        <f>VLOOKUP(A2644,'ADM Details FY17'!$A$3:$AA$3515,27,FALSE)</f>
        <v>0</v>
      </c>
      <c r="V2644" s="1">
        <f>IFERROR(VLOOKUP(C2644,'eindex _tget pp '!$A$4:$E$615,5,FALSE),0)</f>
        <v>246.13461835772884</v>
      </c>
      <c r="W2644" s="31">
        <f>IFERROR(VLOOKUP(C2644,'eindex _tget pp '!$A$4:$F$615,6,FALSE),0)</f>
        <v>0.3042197525</v>
      </c>
      <c r="X2644" s="4">
        <f>IFERROR(VLOOKUP(B2644,'eschools 16'!$A$2:$F$25,6,FALSE),1)</f>
        <v>1</v>
      </c>
      <c r="Y2644" s="1">
        <f t="shared" si="205"/>
        <v>151.99</v>
      </c>
      <c r="Z2644" s="1">
        <f t="shared" si="206"/>
        <v>0</v>
      </c>
      <c r="AA2644" s="31">
        <f>IFERROR(VLOOKUP(C2644,'eindex _tget pp '!$A$4:$G$615,7,FALSE),0)</f>
        <v>0.41005223800000001</v>
      </c>
      <c r="AB2644" s="1">
        <f>VLOOKUP(A2644,'ADM Details FY17'!$A$3:$AB$3515,28,FALSE)</f>
        <v>0</v>
      </c>
      <c r="AC2644" s="1">
        <f t="shared" si="207"/>
        <v>0</v>
      </c>
      <c r="AD2644" s="1">
        <f t="shared" si="208"/>
        <v>2.4700000000000002</v>
      </c>
      <c r="AE2644" s="1">
        <f t="shared" si="209"/>
        <v>370.50000000000006</v>
      </c>
    </row>
    <row r="2645" spans="1:31" x14ac:dyDescent="0.25">
      <c r="A2645" t="str">
        <f>B2645&amp;"-"&amp;COUNTIF($B$3:B2645,B2645)</f>
        <v>679-16</v>
      </c>
      <c r="B2645">
        <v>679</v>
      </c>
      <c r="C2645" s="18">
        <f>VLOOKUP(A2645,'ADM Details FY17'!$A$3:$D$3515,4,FALSE)</f>
        <v>48009</v>
      </c>
      <c r="D2645" s="1">
        <f>VLOOKUP(A2645,'ADM Details FY17'!$A$3:$E$3515,5,FALSE)</f>
        <v>7</v>
      </c>
      <c r="E2645" s="1">
        <f>VLOOKUP(A2645,'ADM Details FY17'!$A$3:$F$3515,6,FALSE)</f>
        <v>0</v>
      </c>
      <c r="F2645" s="1">
        <f>VLOOKUP(A2645,'ADM Details FY17'!$A$3:$G$3515,7,FALSE)</f>
        <v>0</v>
      </c>
      <c r="G2645" s="1">
        <f>VLOOKUP(A2645,'ADM Details FY17'!$A$3:$H$3515,8,FALSE)</f>
        <v>0.03</v>
      </c>
      <c r="H2645" s="1">
        <f>VLOOKUP(A2645,'ADM Details FY17'!$A$3:$I$3515,9,FALSE)</f>
        <v>0</v>
      </c>
      <c r="I2645" s="1">
        <f>VLOOKUP(A2645,'ADM Details FY17'!$A$3:$J$3517,10,FALSE)</f>
        <v>1</v>
      </c>
      <c r="J2645" s="1">
        <f>VLOOKUP(A2645,'ADM Details FY17'!$A$3:$K$3515,11,FALSE)</f>
        <v>5.97</v>
      </c>
      <c r="K2645" s="1">
        <f>VLOOKUP(A2645,'ADM Details FY17'!$A$3:$M$3515,13,FALSE)</f>
        <v>0</v>
      </c>
      <c r="L2645" s="1">
        <f>VLOOKUP(A2645,'ADM Details FY17'!$A$3:$O$3515,15,FALSE)</f>
        <v>0</v>
      </c>
      <c r="M2645" s="1">
        <f>VLOOKUP(A2645,'ADM Details FY17'!$A$3:$P$3515,16,FALSE)</f>
        <v>0</v>
      </c>
      <c r="N2645" s="1">
        <f>VLOOKUP(A2645,'ADM Details FY17'!$A$3:$Q$3515,17,FALSE)</f>
        <v>0</v>
      </c>
      <c r="O2645" s="1">
        <f>VLOOKUP(A2645,'ADM Details FY17'!$A$3:$S$3515,19,FALSE)</f>
        <v>2</v>
      </c>
      <c r="P2645" s="1">
        <f>VLOOKUP(A2645,'ADM Details FY17'!$A$3:$U$3515,21,FALSE)</f>
        <v>0</v>
      </c>
      <c r="Q2645" s="1">
        <f>VLOOKUP(A2645,'ADM Details FY17'!$A$3:$V$3515,22,FALSE)</f>
        <v>0</v>
      </c>
      <c r="R2645" s="1">
        <f>VLOOKUP(A2645,'ADM Details FY17'!$A$3:$W$3515,23,FALSE)</f>
        <v>0</v>
      </c>
      <c r="S2645" s="1">
        <f>VLOOKUP(A2645,'ADM Details FY17'!$A$3:$X$3515,24,FALSE)</f>
        <v>0</v>
      </c>
      <c r="T2645" s="1">
        <f>VLOOKUP(A2645,'ADM Details FY17'!$A$3:$Y$3515,25,FALSE)</f>
        <v>0</v>
      </c>
      <c r="U2645" s="1">
        <f>VLOOKUP(A2645,'ADM Details FY17'!$A$3:$AA$3515,27,FALSE)</f>
        <v>0</v>
      </c>
      <c r="V2645" s="1">
        <f>IFERROR(VLOOKUP(C2645,'eindex _tget pp '!$A$4:$E$615,5,FALSE),0)</f>
        <v>468.28425942335389</v>
      </c>
      <c r="W2645" s="31">
        <f>IFERROR(VLOOKUP(C2645,'eindex _tget pp '!$A$4:$F$615,6,FALSE),0)</f>
        <v>0.35964185119999997</v>
      </c>
      <c r="X2645" s="4">
        <f>IFERROR(VLOOKUP(B2645,'eschools 16'!$A$2:$F$25,6,FALSE),1)</f>
        <v>1</v>
      </c>
      <c r="Y2645" s="1">
        <f t="shared" si="205"/>
        <v>819.5</v>
      </c>
      <c r="Z2645" s="1">
        <f t="shared" si="206"/>
        <v>0</v>
      </c>
      <c r="AA2645" s="31">
        <f>IFERROR(VLOOKUP(C2645,'eindex _tget pp '!$A$4:$G$615,7,FALSE),0)</f>
        <v>0.49280977799999998</v>
      </c>
      <c r="AB2645" s="1">
        <f>VLOOKUP(A2645,'ADM Details FY17'!$A$3:$AB$3515,28,FALSE)</f>
        <v>0</v>
      </c>
      <c r="AC2645" s="1">
        <f t="shared" si="207"/>
        <v>0</v>
      </c>
      <c r="AD2645" s="1">
        <f t="shared" si="208"/>
        <v>7</v>
      </c>
      <c r="AE2645" s="1">
        <f t="shared" si="209"/>
        <v>1050</v>
      </c>
    </row>
    <row r="2646" spans="1:31" x14ac:dyDescent="0.25">
      <c r="A2646" t="str">
        <f>B2646&amp;"-"&amp;COUNTIF($B$3:B2646,B2646)</f>
        <v>679-17</v>
      </c>
      <c r="B2646">
        <v>679</v>
      </c>
      <c r="C2646" s="18">
        <f>VLOOKUP(A2646,'ADM Details FY17'!$A$3:$D$3515,4,FALSE)</f>
        <v>44297</v>
      </c>
      <c r="D2646" s="1">
        <f>VLOOKUP(A2646,'ADM Details FY17'!$A$3:$E$3515,5,FALSE)</f>
        <v>1</v>
      </c>
      <c r="E2646" s="1">
        <f>VLOOKUP(A2646,'ADM Details FY17'!$A$3:$F$3515,6,FALSE)</f>
        <v>0</v>
      </c>
      <c r="F2646" s="1">
        <f>VLOOKUP(A2646,'ADM Details FY17'!$A$3:$G$3515,7,FALSE)</f>
        <v>0</v>
      </c>
      <c r="G2646" s="1">
        <f>VLOOKUP(A2646,'ADM Details FY17'!$A$3:$H$3515,8,FALSE)</f>
        <v>0</v>
      </c>
      <c r="H2646" s="1">
        <f>VLOOKUP(A2646,'ADM Details FY17'!$A$3:$I$3515,9,FALSE)</f>
        <v>0</v>
      </c>
      <c r="I2646" s="1">
        <f>VLOOKUP(A2646,'ADM Details FY17'!$A$3:$J$3517,10,FALSE)</f>
        <v>0</v>
      </c>
      <c r="J2646" s="1">
        <f>VLOOKUP(A2646,'ADM Details FY17'!$A$3:$K$3515,11,FALSE)</f>
        <v>1</v>
      </c>
      <c r="K2646" s="1">
        <f>VLOOKUP(A2646,'ADM Details FY17'!$A$3:$M$3515,13,FALSE)</f>
        <v>0</v>
      </c>
      <c r="L2646" s="1">
        <f>VLOOKUP(A2646,'ADM Details FY17'!$A$3:$O$3515,15,FALSE)</f>
        <v>0</v>
      </c>
      <c r="M2646" s="1">
        <f>VLOOKUP(A2646,'ADM Details FY17'!$A$3:$P$3515,16,FALSE)</f>
        <v>0</v>
      </c>
      <c r="N2646" s="1">
        <f>VLOOKUP(A2646,'ADM Details FY17'!$A$3:$Q$3515,17,FALSE)</f>
        <v>0</v>
      </c>
      <c r="O2646" s="1">
        <f>VLOOKUP(A2646,'ADM Details FY17'!$A$3:$S$3515,19,FALSE)</f>
        <v>1</v>
      </c>
      <c r="P2646" s="1">
        <f>VLOOKUP(A2646,'ADM Details FY17'!$A$3:$U$3515,21,FALSE)</f>
        <v>0</v>
      </c>
      <c r="Q2646" s="1">
        <f>VLOOKUP(A2646,'ADM Details FY17'!$A$3:$V$3515,22,FALSE)</f>
        <v>0</v>
      </c>
      <c r="R2646" s="1">
        <f>VLOOKUP(A2646,'ADM Details FY17'!$A$3:$W$3515,23,FALSE)</f>
        <v>0</v>
      </c>
      <c r="S2646" s="1">
        <f>VLOOKUP(A2646,'ADM Details FY17'!$A$3:$X$3515,24,FALSE)</f>
        <v>0</v>
      </c>
      <c r="T2646" s="1">
        <f>VLOOKUP(A2646,'ADM Details FY17'!$A$3:$Y$3515,25,FALSE)</f>
        <v>0</v>
      </c>
      <c r="U2646" s="1">
        <f>VLOOKUP(A2646,'ADM Details FY17'!$A$3:$AA$3515,27,FALSE)</f>
        <v>0</v>
      </c>
      <c r="V2646" s="1">
        <f>IFERROR(VLOOKUP(C2646,'eindex _tget pp '!$A$4:$E$615,5,FALSE),0)</f>
        <v>1063.7302032921527</v>
      </c>
      <c r="W2646" s="31">
        <f>IFERROR(VLOOKUP(C2646,'eindex _tget pp '!$A$4:$F$615,6,FALSE),0)</f>
        <v>2.6250218156999998</v>
      </c>
      <c r="X2646" s="4">
        <f>IFERROR(VLOOKUP(B2646,'eschools 16'!$A$2:$F$25,6,FALSE),1)</f>
        <v>1</v>
      </c>
      <c r="Y2646" s="1">
        <f t="shared" si="205"/>
        <v>265.93</v>
      </c>
      <c r="Z2646" s="1">
        <f t="shared" si="206"/>
        <v>0</v>
      </c>
      <c r="AA2646" s="31">
        <f>IFERROR(VLOOKUP(C2646,'eindex _tget pp '!$A$4:$G$615,7,FALSE),0)</f>
        <v>0.73337430400000003</v>
      </c>
      <c r="AB2646" s="1">
        <f>VLOOKUP(A2646,'ADM Details FY17'!$A$3:$AB$3515,28,FALSE)</f>
        <v>0</v>
      </c>
      <c r="AC2646" s="1">
        <f t="shared" si="207"/>
        <v>0</v>
      </c>
      <c r="AD2646" s="1">
        <f t="shared" si="208"/>
        <v>1</v>
      </c>
      <c r="AE2646" s="1">
        <f t="shared" si="209"/>
        <v>150</v>
      </c>
    </row>
    <row r="2647" spans="1:31" x14ac:dyDescent="0.25">
      <c r="A2647" t="str">
        <f>B2647&amp;"-"&amp;COUNTIF($B$3:B2647,B2647)</f>
        <v>679-18</v>
      </c>
      <c r="B2647">
        <v>679</v>
      </c>
      <c r="C2647" s="18">
        <f>VLOOKUP(A2647,'ADM Details FY17'!$A$3:$D$3515,4,FALSE)</f>
        <v>45534</v>
      </c>
      <c r="D2647" s="1">
        <f>VLOOKUP(A2647,'ADM Details FY17'!$A$3:$E$3515,5,FALSE)</f>
        <v>1</v>
      </c>
      <c r="E2647" s="1">
        <f>VLOOKUP(A2647,'ADM Details FY17'!$A$3:$F$3515,6,FALSE)</f>
        <v>0</v>
      </c>
      <c r="F2647" s="1">
        <f>VLOOKUP(A2647,'ADM Details FY17'!$A$3:$G$3515,7,FALSE)</f>
        <v>0</v>
      </c>
      <c r="G2647" s="1">
        <f>VLOOKUP(A2647,'ADM Details FY17'!$A$3:$H$3515,8,FALSE)</f>
        <v>0</v>
      </c>
      <c r="H2647" s="1">
        <f>VLOOKUP(A2647,'ADM Details FY17'!$A$3:$I$3515,9,FALSE)</f>
        <v>0</v>
      </c>
      <c r="I2647" s="1">
        <f>VLOOKUP(A2647,'ADM Details FY17'!$A$3:$J$3517,10,FALSE)</f>
        <v>0</v>
      </c>
      <c r="J2647" s="1">
        <f>VLOOKUP(A2647,'ADM Details FY17'!$A$3:$K$3515,11,FALSE)</f>
        <v>1</v>
      </c>
      <c r="K2647" s="1">
        <f>VLOOKUP(A2647,'ADM Details FY17'!$A$3:$M$3515,13,FALSE)</f>
        <v>0</v>
      </c>
      <c r="L2647" s="1">
        <f>VLOOKUP(A2647,'ADM Details FY17'!$A$3:$O$3515,15,FALSE)</f>
        <v>0</v>
      </c>
      <c r="M2647" s="1">
        <f>VLOOKUP(A2647,'ADM Details FY17'!$A$3:$P$3515,16,FALSE)</f>
        <v>0</v>
      </c>
      <c r="N2647" s="1">
        <f>VLOOKUP(A2647,'ADM Details FY17'!$A$3:$Q$3515,17,FALSE)</f>
        <v>0</v>
      </c>
      <c r="O2647" s="1">
        <f>VLOOKUP(A2647,'ADM Details FY17'!$A$3:$S$3515,19,FALSE)</f>
        <v>0</v>
      </c>
      <c r="P2647" s="1">
        <f>VLOOKUP(A2647,'ADM Details FY17'!$A$3:$U$3515,21,FALSE)</f>
        <v>0</v>
      </c>
      <c r="Q2647" s="1">
        <f>VLOOKUP(A2647,'ADM Details FY17'!$A$3:$V$3515,22,FALSE)</f>
        <v>0</v>
      </c>
      <c r="R2647" s="1">
        <f>VLOOKUP(A2647,'ADM Details FY17'!$A$3:$W$3515,23,FALSE)</f>
        <v>0</v>
      </c>
      <c r="S2647" s="1">
        <f>VLOOKUP(A2647,'ADM Details FY17'!$A$3:$X$3515,24,FALSE)</f>
        <v>0</v>
      </c>
      <c r="T2647" s="1">
        <f>VLOOKUP(A2647,'ADM Details FY17'!$A$3:$Y$3515,25,FALSE)</f>
        <v>0</v>
      </c>
      <c r="U2647" s="1">
        <f>VLOOKUP(A2647,'ADM Details FY17'!$A$3:$AA$3515,27,FALSE)</f>
        <v>0</v>
      </c>
      <c r="V2647" s="1">
        <f>IFERROR(VLOOKUP(C2647,'eindex _tget pp '!$A$4:$E$615,5,FALSE),0)</f>
        <v>659.62051187182294</v>
      </c>
      <c r="W2647" s="31">
        <f>IFERROR(VLOOKUP(C2647,'eindex _tget pp '!$A$4:$F$615,6,FALSE),0)</f>
        <v>0.99428099910000001</v>
      </c>
      <c r="X2647" s="4">
        <f>IFERROR(VLOOKUP(B2647,'eschools 16'!$A$2:$F$25,6,FALSE),1)</f>
        <v>1</v>
      </c>
      <c r="Y2647" s="1">
        <f t="shared" si="205"/>
        <v>164.91</v>
      </c>
      <c r="Z2647" s="1">
        <f t="shared" si="206"/>
        <v>0</v>
      </c>
      <c r="AA2647" s="31">
        <f>IFERROR(VLOOKUP(C2647,'eindex _tget pp '!$A$4:$G$615,7,FALSE),0)</f>
        <v>0.55622552999999997</v>
      </c>
      <c r="AB2647" s="1">
        <f>VLOOKUP(A2647,'ADM Details FY17'!$A$3:$AB$3515,28,FALSE)</f>
        <v>0</v>
      </c>
      <c r="AC2647" s="1">
        <f t="shared" si="207"/>
        <v>0</v>
      </c>
      <c r="AD2647" s="1">
        <f t="shared" si="208"/>
        <v>1</v>
      </c>
      <c r="AE2647" s="1">
        <f t="shared" si="209"/>
        <v>150</v>
      </c>
    </row>
    <row r="2648" spans="1:31" x14ac:dyDescent="0.25">
      <c r="A2648" t="str">
        <f>B2648&amp;"-"&amp;COUNTIF($B$3:B2648,B2648)</f>
        <v>679-19</v>
      </c>
      <c r="B2648">
        <v>679</v>
      </c>
      <c r="C2648" s="18">
        <f>VLOOKUP(A2648,'ADM Details FY17'!$A$3:$D$3515,4,FALSE)</f>
        <v>46995</v>
      </c>
      <c r="D2648" s="1">
        <f>VLOOKUP(A2648,'ADM Details FY17'!$A$3:$E$3515,5,FALSE)</f>
        <v>5</v>
      </c>
      <c r="E2648" s="1">
        <f>VLOOKUP(A2648,'ADM Details FY17'!$A$3:$F$3515,6,FALSE)</f>
        <v>0</v>
      </c>
      <c r="F2648" s="1">
        <f>VLOOKUP(A2648,'ADM Details FY17'!$A$3:$G$3515,7,FALSE)</f>
        <v>0</v>
      </c>
      <c r="G2648" s="1">
        <f>VLOOKUP(A2648,'ADM Details FY17'!$A$3:$H$3515,8,FALSE)</f>
        <v>0</v>
      </c>
      <c r="H2648" s="1">
        <f>VLOOKUP(A2648,'ADM Details FY17'!$A$3:$I$3515,9,FALSE)</f>
        <v>0</v>
      </c>
      <c r="I2648" s="1">
        <f>VLOOKUP(A2648,'ADM Details FY17'!$A$3:$J$3517,10,FALSE)</f>
        <v>0</v>
      </c>
      <c r="J2648" s="1">
        <f>VLOOKUP(A2648,'ADM Details FY17'!$A$3:$K$3515,11,FALSE)</f>
        <v>5</v>
      </c>
      <c r="K2648" s="1">
        <f>VLOOKUP(A2648,'ADM Details FY17'!$A$3:$M$3515,13,FALSE)</f>
        <v>0</v>
      </c>
      <c r="L2648" s="1">
        <f>VLOOKUP(A2648,'ADM Details FY17'!$A$3:$O$3515,15,FALSE)</f>
        <v>0</v>
      </c>
      <c r="M2648" s="1">
        <f>VLOOKUP(A2648,'ADM Details FY17'!$A$3:$P$3515,16,FALSE)</f>
        <v>0</v>
      </c>
      <c r="N2648" s="1">
        <f>VLOOKUP(A2648,'ADM Details FY17'!$A$3:$Q$3515,17,FALSE)</f>
        <v>0</v>
      </c>
      <c r="O2648" s="1">
        <f>VLOOKUP(A2648,'ADM Details FY17'!$A$3:$S$3515,19,FALSE)</f>
        <v>1</v>
      </c>
      <c r="P2648" s="1">
        <f>VLOOKUP(A2648,'ADM Details FY17'!$A$3:$U$3515,21,FALSE)</f>
        <v>0</v>
      </c>
      <c r="Q2648" s="1">
        <f>VLOOKUP(A2648,'ADM Details FY17'!$A$3:$V$3515,22,FALSE)</f>
        <v>0</v>
      </c>
      <c r="R2648" s="1">
        <f>VLOOKUP(A2648,'ADM Details FY17'!$A$3:$W$3515,23,FALSE)</f>
        <v>0</v>
      </c>
      <c r="S2648" s="1">
        <f>VLOOKUP(A2648,'ADM Details FY17'!$A$3:$X$3515,24,FALSE)</f>
        <v>0</v>
      </c>
      <c r="T2648" s="1">
        <f>VLOOKUP(A2648,'ADM Details FY17'!$A$3:$Y$3515,25,FALSE)</f>
        <v>0</v>
      </c>
      <c r="U2648" s="1">
        <f>VLOOKUP(A2648,'ADM Details FY17'!$A$3:$AA$3515,27,FALSE)</f>
        <v>0</v>
      </c>
      <c r="V2648" s="1">
        <f>IFERROR(VLOOKUP(C2648,'eindex _tget pp '!$A$4:$E$615,5,FALSE),0)</f>
        <v>0</v>
      </c>
      <c r="W2648" s="31">
        <f>IFERROR(VLOOKUP(C2648,'eindex _tget pp '!$A$4:$F$615,6,FALSE),0)</f>
        <v>2.84665827E-2</v>
      </c>
      <c r="X2648" s="4">
        <f>IFERROR(VLOOKUP(B2648,'eschools 16'!$A$2:$F$25,6,FALSE),1)</f>
        <v>1</v>
      </c>
      <c r="Y2648" s="1">
        <f t="shared" si="205"/>
        <v>0</v>
      </c>
      <c r="Z2648" s="1">
        <f t="shared" si="206"/>
        <v>0</v>
      </c>
      <c r="AA2648" s="31">
        <f>IFERROR(VLOOKUP(C2648,'eindex _tget pp '!$A$4:$G$615,7,FALSE),0)</f>
        <v>0.31057968200000002</v>
      </c>
      <c r="AB2648" s="1">
        <f>VLOOKUP(A2648,'ADM Details FY17'!$A$3:$AB$3515,28,FALSE)</f>
        <v>0</v>
      </c>
      <c r="AC2648" s="1">
        <f t="shared" si="207"/>
        <v>0</v>
      </c>
      <c r="AD2648" s="1">
        <f t="shared" si="208"/>
        <v>5</v>
      </c>
      <c r="AE2648" s="1">
        <f t="shared" si="209"/>
        <v>750</v>
      </c>
    </row>
    <row r="2649" spans="1:31" x14ac:dyDescent="0.25">
      <c r="A2649" t="str">
        <f>B2649&amp;"-"&amp;COUNTIF($B$3:B2649,B2649)</f>
        <v>679-20</v>
      </c>
      <c r="B2649">
        <v>679</v>
      </c>
      <c r="C2649" s="18">
        <f>VLOOKUP(A2649,'ADM Details FY17'!$A$3:$D$3515,4,FALSE)</f>
        <v>44453</v>
      </c>
      <c r="D2649" s="1">
        <f>VLOOKUP(A2649,'ADM Details FY17'!$A$3:$E$3515,5,FALSE)</f>
        <v>0.06</v>
      </c>
      <c r="E2649" s="1">
        <f>VLOOKUP(A2649,'ADM Details FY17'!$A$3:$F$3515,6,FALSE)</f>
        <v>0</v>
      </c>
      <c r="F2649" s="1">
        <f>VLOOKUP(A2649,'ADM Details FY17'!$A$3:$G$3515,7,FALSE)</f>
        <v>0</v>
      </c>
      <c r="G2649" s="1">
        <f>VLOOKUP(A2649,'ADM Details FY17'!$A$3:$H$3515,8,FALSE)</f>
        <v>0</v>
      </c>
      <c r="H2649" s="1">
        <f>VLOOKUP(A2649,'ADM Details FY17'!$A$3:$I$3515,9,FALSE)</f>
        <v>0</v>
      </c>
      <c r="I2649" s="1">
        <f>VLOOKUP(A2649,'ADM Details FY17'!$A$3:$J$3517,10,FALSE)</f>
        <v>0</v>
      </c>
      <c r="J2649" s="1">
        <f>VLOOKUP(A2649,'ADM Details FY17'!$A$3:$K$3515,11,FALSE)</f>
        <v>0.06</v>
      </c>
      <c r="K2649" s="1">
        <f>VLOOKUP(A2649,'ADM Details FY17'!$A$3:$M$3515,13,FALSE)</f>
        <v>0</v>
      </c>
      <c r="L2649" s="1">
        <f>VLOOKUP(A2649,'ADM Details FY17'!$A$3:$O$3515,15,FALSE)</f>
        <v>0</v>
      </c>
      <c r="M2649" s="1">
        <f>VLOOKUP(A2649,'ADM Details FY17'!$A$3:$P$3515,16,FALSE)</f>
        <v>0</v>
      </c>
      <c r="N2649" s="1">
        <f>VLOOKUP(A2649,'ADM Details FY17'!$A$3:$Q$3515,17,FALSE)</f>
        <v>0</v>
      </c>
      <c r="O2649" s="1">
        <f>VLOOKUP(A2649,'ADM Details FY17'!$A$3:$S$3515,19,FALSE)</f>
        <v>0</v>
      </c>
      <c r="P2649" s="1">
        <f>VLOOKUP(A2649,'ADM Details FY17'!$A$3:$U$3515,21,FALSE)</f>
        <v>0</v>
      </c>
      <c r="Q2649" s="1">
        <f>VLOOKUP(A2649,'ADM Details FY17'!$A$3:$V$3515,22,FALSE)</f>
        <v>0</v>
      </c>
      <c r="R2649" s="1">
        <f>VLOOKUP(A2649,'ADM Details FY17'!$A$3:$W$3515,23,FALSE)</f>
        <v>0</v>
      </c>
      <c r="S2649" s="1">
        <f>VLOOKUP(A2649,'ADM Details FY17'!$A$3:$X$3515,24,FALSE)</f>
        <v>0</v>
      </c>
      <c r="T2649" s="1">
        <f>VLOOKUP(A2649,'ADM Details FY17'!$A$3:$Y$3515,25,FALSE)</f>
        <v>0</v>
      </c>
      <c r="U2649" s="1">
        <f>VLOOKUP(A2649,'ADM Details FY17'!$A$3:$AA$3515,27,FALSE)</f>
        <v>0</v>
      </c>
      <c r="V2649" s="1">
        <f>IFERROR(VLOOKUP(C2649,'eindex _tget pp '!$A$4:$E$615,5,FALSE),0)</f>
        <v>619.34967114587289</v>
      </c>
      <c r="W2649" s="31">
        <f>IFERROR(VLOOKUP(C2649,'eindex _tget pp '!$A$4:$F$615,6,FALSE),0)</f>
        <v>1.6817848263999999</v>
      </c>
      <c r="X2649" s="4">
        <f>IFERROR(VLOOKUP(B2649,'eschools 16'!$A$2:$F$25,6,FALSE),1)</f>
        <v>1</v>
      </c>
      <c r="Y2649" s="1">
        <f t="shared" si="205"/>
        <v>9.2899999999999991</v>
      </c>
      <c r="Z2649" s="1">
        <f t="shared" si="206"/>
        <v>0</v>
      </c>
      <c r="AA2649" s="31">
        <f>IFERROR(VLOOKUP(C2649,'eindex _tget pp '!$A$4:$G$615,7,FALSE),0)</f>
        <v>0.57930011599999998</v>
      </c>
      <c r="AB2649" s="1">
        <f>VLOOKUP(A2649,'ADM Details FY17'!$A$3:$AB$3515,28,FALSE)</f>
        <v>0</v>
      </c>
      <c r="AC2649" s="1">
        <f t="shared" si="207"/>
        <v>0</v>
      </c>
      <c r="AD2649" s="1">
        <f t="shared" si="208"/>
        <v>0.06</v>
      </c>
      <c r="AE2649" s="1">
        <f t="shared" si="209"/>
        <v>9</v>
      </c>
    </row>
    <row r="2650" spans="1:31" x14ac:dyDescent="0.25">
      <c r="A2650" t="str">
        <f>B2650&amp;"-"&amp;COUNTIF($B$3:B2650,B2650)</f>
        <v>679-21</v>
      </c>
      <c r="B2650">
        <v>679</v>
      </c>
      <c r="C2650" s="18">
        <f>VLOOKUP(A2650,'ADM Details FY17'!$A$3:$D$3515,4,FALSE)</f>
        <v>48025</v>
      </c>
      <c r="D2650" s="1">
        <f>VLOOKUP(A2650,'ADM Details FY17'!$A$3:$E$3515,5,FALSE)</f>
        <v>2</v>
      </c>
      <c r="E2650" s="1">
        <f>VLOOKUP(A2650,'ADM Details FY17'!$A$3:$F$3515,6,FALSE)</f>
        <v>0</v>
      </c>
      <c r="F2650" s="1">
        <f>VLOOKUP(A2650,'ADM Details FY17'!$A$3:$G$3515,7,FALSE)</f>
        <v>0</v>
      </c>
      <c r="G2650" s="1">
        <f>VLOOKUP(A2650,'ADM Details FY17'!$A$3:$H$3515,8,FALSE)</f>
        <v>0</v>
      </c>
      <c r="H2650" s="1">
        <f>VLOOKUP(A2650,'ADM Details FY17'!$A$3:$I$3515,9,FALSE)</f>
        <v>0</v>
      </c>
      <c r="I2650" s="1">
        <f>VLOOKUP(A2650,'ADM Details FY17'!$A$3:$J$3517,10,FALSE)</f>
        <v>0</v>
      </c>
      <c r="J2650" s="1">
        <f>VLOOKUP(A2650,'ADM Details FY17'!$A$3:$K$3515,11,FALSE)</f>
        <v>2</v>
      </c>
      <c r="K2650" s="1">
        <f>VLOOKUP(A2650,'ADM Details FY17'!$A$3:$M$3515,13,FALSE)</f>
        <v>1</v>
      </c>
      <c r="L2650" s="1">
        <f>VLOOKUP(A2650,'ADM Details FY17'!$A$3:$O$3515,15,FALSE)</f>
        <v>0</v>
      </c>
      <c r="M2650" s="1">
        <f>VLOOKUP(A2650,'ADM Details FY17'!$A$3:$P$3515,16,FALSE)</f>
        <v>0</v>
      </c>
      <c r="N2650" s="1">
        <f>VLOOKUP(A2650,'ADM Details FY17'!$A$3:$Q$3515,17,FALSE)</f>
        <v>0</v>
      </c>
      <c r="O2650" s="1">
        <f>VLOOKUP(A2650,'ADM Details FY17'!$A$3:$S$3515,19,FALSE)</f>
        <v>0</v>
      </c>
      <c r="P2650" s="1">
        <f>VLOOKUP(A2650,'ADM Details FY17'!$A$3:$U$3515,21,FALSE)</f>
        <v>0</v>
      </c>
      <c r="Q2650" s="1">
        <f>VLOOKUP(A2650,'ADM Details FY17'!$A$3:$V$3515,22,FALSE)</f>
        <v>0</v>
      </c>
      <c r="R2650" s="1">
        <f>VLOOKUP(A2650,'ADM Details FY17'!$A$3:$W$3515,23,FALSE)</f>
        <v>0</v>
      </c>
      <c r="S2650" s="1">
        <f>VLOOKUP(A2650,'ADM Details FY17'!$A$3:$X$3515,24,FALSE)</f>
        <v>0</v>
      </c>
      <c r="T2650" s="1">
        <f>VLOOKUP(A2650,'ADM Details FY17'!$A$3:$Y$3515,25,FALSE)</f>
        <v>0</v>
      </c>
      <c r="U2650" s="1">
        <f>VLOOKUP(A2650,'ADM Details FY17'!$A$3:$AA$3515,27,FALSE)</f>
        <v>0</v>
      </c>
      <c r="V2650" s="1">
        <f>IFERROR(VLOOKUP(C2650,'eindex _tget pp '!$A$4:$E$615,5,FALSE),0)</f>
        <v>327.50029904695037</v>
      </c>
      <c r="W2650" s="31">
        <f>IFERROR(VLOOKUP(C2650,'eindex _tget pp '!$A$4:$F$615,6,FALSE),0)</f>
        <v>0.84953125740000002</v>
      </c>
      <c r="X2650" s="4">
        <f>IFERROR(VLOOKUP(B2650,'eschools 16'!$A$2:$F$25,6,FALSE),1)</f>
        <v>1</v>
      </c>
      <c r="Y2650" s="1">
        <f t="shared" si="205"/>
        <v>163.75</v>
      </c>
      <c r="Z2650" s="1">
        <f t="shared" si="206"/>
        <v>231.07</v>
      </c>
      <c r="AA2650" s="31">
        <f>IFERROR(VLOOKUP(C2650,'eindex _tget pp '!$A$4:$G$615,7,FALSE),0)</f>
        <v>0.454795159</v>
      </c>
      <c r="AB2650" s="1">
        <f>VLOOKUP(A2650,'ADM Details FY17'!$A$3:$AB$3515,28,FALSE)</f>
        <v>0</v>
      </c>
      <c r="AC2650" s="1">
        <f t="shared" si="207"/>
        <v>0</v>
      </c>
      <c r="AD2650" s="1">
        <f t="shared" si="208"/>
        <v>2</v>
      </c>
      <c r="AE2650" s="1">
        <f t="shared" si="209"/>
        <v>300</v>
      </c>
    </row>
    <row r="2651" spans="1:31" x14ac:dyDescent="0.25">
      <c r="A2651" t="str">
        <f>B2651&amp;"-"&amp;COUNTIF($B$3:B2651,B2651)</f>
        <v>679-22</v>
      </c>
      <c r="B2651">
        <v>679</v>
      </c>
      <c r="C2651" s="18">
        <f>VLOOKUP(A2651,'ADM Details FY17'!$A$3:$D$3515,4,FALSE)</f>
        <v>46763</v>
      </c>
      <c r="D2651" s="1">
        <f>VLOOKUP(A2651,'ADM Details FY17'!$A$3:$E$3515,5,FALSE)</f>
        <v>25.02</v>
      </c>
      <c r="E2651" s="1">
        <f>VLOOKUP(A2651,'ADM Details FY17'!$A$3:$F$3515,6,FALSE)</f>
        <v>0</v>
      </c>
      <c r="F2651" s="1">
        <f>VLOOKUP(A2651,'ADM Details FY17'!$A$3:$G$3515,7,FALSE)</f>
        <v>2.12</v>
      </c>
      <c r="G2651" s="1">
        <f>VLOOKUP(A2651,'ADM Details FY17'!$A$3:$H$3515,8,FALSE)</f>
        <v>0</v>
      </c>
      <c r="H2651" s="1">
        <f>VLOOKUP(A2651,'ADM Details FY17'!$A$3:$I$3515,9,FALSE)</f>
        <v>0</v>
      </c>
      <c r="I2651" s="1">
        <f>VLOOKUP(A2651,'ADM Details FY17'!$A$3:$J$3517,10,FALSE)</f>
        <v>0</v>
      </c>
      <c r="J2651" s="1">
        <f>VLOOKUP(A2651,'ADM Details FY17'!$A$3:$K$3515,11,FALSE)</f>
        <v>22.9</v>
      </c>
      <c r="K2651" s="1">
        <f>VLOOKUP(A2651,'ADM Details FY17'!$A$3:$M$3515,13,FALSE)</f>
        <v>0</v>
      </c>
      <c r="L2651" s="1">
        <f>VLOOKUP(A2651,'ADM Details FY17'!$A$3:$O$3515,15,FALSE)</f>
        <v>0</v>
      </c>
      <c r="M2651" s="1">
        <f>VLOOKUP(A2651,'ADM Details FY17'!$A$3:$P$3515,16,FALSE)</f>
        <v>0</v>
      </c>
      <c r="N2651" s="1">
        <f>VLOOKUP(A2651,'ADM Details FY17'!$A$3:$Q$3515,17,FALSE)</f>
        <v>0</v>
      </c>
      <c r="O2651" s="1">
        <f>VLOOKUP(A2651,'ADM Details FY17'!$A$3:$S$3515,19,FALSE)</f>
        <v>4</v>
      </c>
      <c r="P2651" s="1">
        <f>VLOOKUP(A2651,'ADM Details FY17'!$A$3:$U$3515,21,FALSE)</f>
        <v>0</v>
      </c>
      <c r="Q2651" s="1">
        <f>VLOOKUP(A2651,'ADM Details FY17'!$A$3:$V$3515,22,FALSE)</f>
        <v>0</v>
      </c>
      <c r="R2651" s="1">
        <f>VLOOKUP(A2651,'ADM Details FY17'!$A$3:$W$3515,23,FALSE)</f>
        <v>0</v>
      </c>
      <c r="S2651" s="1">
        <f>VLOOKUP(A2651,'ADM Details FY17'!$A$3:$X$3515,24,FALSE)</f>
        <v>0</v>
      </c>
      <c r="T2651" s="1">
        <f>VLOOKUP(A2651,'ADM Details FY17'!$A$3:$Y$3515,25,FALSE)</f>
        <v>0</v>
      </c>
      <c r="U2651" s="1">
        <f>VLOOKUP(A2651,'ADM Details FY17'!$A$3:$AA$3515,27,FALSE)</f>
        <v>0</v>
      </c>
      <c r="V2651" s="1">
        <f>IFERROR(VLOOKUP(C2651,'eindex _tget pp '!$A$4:$E$615,5,FALSE),0)</f>
        <v>24.905238530621165</v>
      </c>
      <c r="W2651" s="31">
        <f>IFERROR(VLOOKUP(C2651,'eindex _tget pp '!$A$4:$F$615,6,FALSE),0)</f>
        <v>1.7653588000000001E-2</v>
      </c>
      <c r="X2651" s="4">
        <f>IFERROR(VLOOKUP(B2651,'eschools 16'!$A$2:$F$25,6,FALSE),1)</f>
        <v>1</v>
      </c>
      <c r="Y2651" s="1">
        <f t="shared" si="205"/>
        <v>155.78</v>
      </c>
      <c r="Z2651" s="1">
        <f t="shared" si="206"/>
        <v>0</v>
      </c>
      <c r="AA2651" s="31">
        <f>IFERROR(VLOOKUP(C2651,'eindex _tget pp '!$A$4:$G$615,7,FALSE),0)</f>
        <v>0.328230778</v>
      </c>
      <c r="AB2651" s="1">
        <f>VLOOKUP(A2651,'ADM Details FY17'!$A$3:$AB$3515,28,FALSE)</f>
        <v>0</v>
      </c>
      <c r="AC2651" s="1">
        <f t="shared" si="207"/>
        <v>0</v>
      </c>
      <c r="AD2651" s="1">
        <f t="shared" si="208"/>
        <v>25.02</v>
      </c>
      <c r="AE2651" s="1">
        <f t="shared" si="209"/>
        <v>3753</v>
      </c>
    </row>
    <row r="2652" spans="1:31" x14ac:dyDescent="0.25">
      <c r="A2652" t="str">
        <f>B2652&amp;"-"&amp;COUNTIF($B$3:B2652,B2652)</f>
        <v>679-23</v>
      </c>
      <c r="B2652">
        <v>679</v>
      </c>
      <c r="C2652" s="18">
        <f>VLOOKUP(A2652,'ADM Details FY17'!$A$3:$D$3515,4,FALSE)</f>
        <v>46896</v>
      </c>
      <c r="D2652" s="1">
        <f>VLOOKUP(A2652,'ADM Details FY17'!$A$3:$E$3515,5,FALSE)</f>
        <v>3</v>
      </c>
      <c r="E2652" s="1">
        <f>VLOOKUP(A2652,'ADM Details FY17'!$A$3:$F$3515,6,FALSE)</f>
        <v>0</v>
      </c>
      <c r="F2652" s="1">
        <f>VLOOKUP(A2652,'ADM Details FY17'!$A$3:$G$3515,7,FALSE)</f>
        <v>0</v>
      </c>
      <c r="G2652" s="1">
        <f>VLOOKUP(A2652,'ADM Details FY17'!$A$3:$H$3515,8,FALSE)</f>
        <v>0</v>
      </c>
      <c r="H2652" s="1">
        <f>VLOOKUP(A2652,'ADM Details FY17'!$A$3:$I$3515,9,FALSE)</f>
        <v>0</v>
      </c>
      <c r="I2652" s="1">
        <f>VLOOKUP(A2652,'ADM Details FY17'!$A$3:$J$3517,10,FALSE)</f>
        <v>0</v>
      </c>
      <c r="J2652" s="1">
        <f>VLOOKUP(A2652,'ADM Details FY17'!$A$3:$K$3515,11,FALSE)</f>
        <v>3</v>
      </c>
      <c r="K2652" s="1">
        <f>VLOOKUP(A2652,'ADM Details FY17'!$A$3:$M$3515,13,FALSE)</f>
        <v>0</v>
      </c>
      <c r="L2652" s="1">
        <f>VLOOKUP(A2652,'ADM Details FY17'!$A$3:$O$3515,15,FALSE)</f>
        <v>0</v>
      </c>
      <c r="M2652" s="1">
        <f>VLOOKUP(A2652,'ADM Details FY17'!$A$3:$P$3515,16,FALSE)</f>
        <v>0</v>
      </c>
      <c r="N2652" s="1">
        <f>VLOOKUP(A2652,'ADM Details FY17'!$A$3:$Q$3515,17,FALSE)</f>
        <v>0</v>
      </c>
      <c r="O2652" s="1">
        <f>VLOOKUP(A2652,'ADM Details FY17'!$A$3:$S$3515,19,FALSE)</f>
        <v>0</v>
      </c>
      <c r="P2652" s="1">
        <f>VLOOKUP(A2652,'ADM Details FY17'!$A$3:$U$3515,21,FALSE)</f>
        <v>0</v>
      </c>
      <c r="Q2652" s="1">
        <f>VLOOKUP(A2652,'ADM Details FY17'!$A$3:$V$3515,22,FALSE)</f>
        <v>0</v>
      </c>
      <c r="R2652" s="1">
        <f>VLOOKUP(A2652,'ADM Details FY17'!$A$3:$W$3515,23,FALSE)</f>
        <v>0</v>
      </c>
      <c r="S2652" s="1">
        <f>VLOOKUP(A2652,'ADM Details FY17'!$A$3:$X$3515,24,FALSE)</f>
        <v>0</v>
      </c>
      <c r="T2652" s="1">
        <f>VLOOKUP(A2652,'ADM Details FY17'!$A$3:$Y$3515,25,FALSE)</f>
        <v>0</v>
      </c>
      <c r="U2652" s="1">
        <f>VLOOKUP(A2652,'ADM Details FY17'!$A$3:$AA$3515,27,FALSE)</f>
        <v>0</v>
      </c>
      <c r="V2652" s="1">
        <f>IFERROR(VLOOKUP(C2652,'eindex _tget pp '!$A$4:$E$615,5,FALSE),0)</f>
        <v>533.48519593357275</v>
      </c>
      <c r="W2652" s="31">
        <f>IFERROR(VLOOKUP(C2652,'eindex _tget pp '!$A$4:$F$615,6,FALSE),0)</f>
        <v>0.31646637080000001</v>
      </c>
      <c r="X2652" s="4">
        <f>IFERROR(VLOOKUP(B2652,'eschools 16'!$A$2:$F$25,6,FALSE),1)</f>
        <v>1</v>
      </c>
      <c r="Y2652" s="1">
        <f t="shared" si="205"/>
        <v>400.11</v>
      </c>
      <c r="Z2652" s="1">
        <f t="shared" si="206"/>
        <v>0</v>
      </c>
      <c r="AA2652" s="31">
        <f>IFERROR(VLOOKUP(C2652,'eindex _tget pp '!$A$4:$G$615,7,FALSE),0)</f>
        <v>0.584336415</v>
      </c>
      <c r="AB2652" s="1">
        <f>VLOOKUP(A2652,'ADM Details FY17'!$A$3:$AB$3515,28,FALSE)</f>
        <v>0</v>
      </c>
      <c r="AC2652" s="1">
        <f t="shared" si="207"/>
        <v>0</v>
      </c>
      <c r="AD2652" s="1">
        <f t="shared" si="208"/>
        <v>3</v>
      </c>
      <c r="AE2652" s="1">
        <f t="shared" si="209"/>
        <v>450</v>
      </c>
    </row>
    <row r="2653" spans="1:31" x14ac:dyDescent="0.25">
      <c r="A2653" t="str">
        <f>B2653&amp;"-"&amp;COUNTIF($B$3:B2653,B2653)</f>
        <v>679-24</v>
      </c>
      <c r="B2653">
        <v>679</v>
      </c>
      <c r="C2653" s="18">
        <f>VLOOKUP(A2653,'ADM Details FY17'!$A$3:$D$3515,4,FALSE)</f>
        <v>47001</v>
      </c>
      <c r="D2653" s="1">
        <f>VLOOKUP(A2653,'ADM Details FY17'!$A$3:$E$3515,5,FALSE)</f>
        <v>8</v>
      </c>
      <c r="E2653" s="1">
        <f>VLOOKUP(A2653,'ADM Details FY17'!$A$3:$F$3515,6,FALSE)</f>
        <v>0</v>
      </c>
      <c r="F2653" s="1">
        <f>VLOOKUP(A2653,'ADM Details FY17'!$A$3:$G$3515,7,FALSE)</f>
        <v>0</v>
      </c>
      <c r="G2653" s="1">
        <f>VLOOKUP(A2653,'ADM Details FY17'!$A$3:$H$3515,8,FALSE)</f>
        <v>0</v>
      </c>
      <c r="H2653" s="1">
        <f>VLOOKUP(A2653,'ADM Details FY17'!$A$3:$I$3515,9,FALSE)</f>
        <v>0</v>
      </c>
      <c r="I2653" s="1">
        <f>VLOOKUP(A2653,'ADM Details FY17'!$A$3:$J$3517,10,FALSE)</f>
        <v>0</v>
      </c>
      <c r="J2653" s="1">
        <f>VLOOKUP(A2653,'ADM Details FY17'!$A$3:$K$3515,11,FALSE)</f>
        <v>8</v>
      </c>
      <c r="K2653" s="1">
        <f>VLOOKUP(A2653,'ADM Details FY17'!$A$3:$M$3515,13,FALSE)</f>
        <v>2</v>
      </c>
      <c r="L2653" s="1">
        <f>VLOOKUP(A2653,'ADM Details FY17'!$A$3:$O$3515,15,FALSE)</f>
        <v>0</v>
      </c>
      <c r="M2653" s="1">
        <f>VLOOKUP(A2653,'ADM Details FY17'!$A$3:$P$3515,16,FALSE)</f>
        <v>0</v>
      </c>
      <c r="N2653" s="1">
        <f>VLOOKUP(A2653,'ADM Details FY17'!$A$3:$Q$3515,17,FALSE)</f>
        <v>0</v>
      </c>
      <c r="O2653" s="1">
        <f>VLOOKUP(A2653,'ADM Details FY17'!$A$3:$S$3515,19,FALSE)</f>
        <v>1</v>
      </c>
      <c r="P2653" s="1">
        <f>VLOOKUP(A2653,'ADM Details FY17'!$A$3:$U$3515,21,FALSE)</f>
        <v>0</v>
      </c>
      <c r="Q2653" s="1">
        <f>VLOOKUP(A2653,'ADM Details FY17'!$A$3:$V$3515,22,FALSE)</f>
        <v>0</v>
      </c>
      <c r="R2653" s="1">
        <f>VLOOKUP(A2653,'ADM Details FY17'!$A$3:$W$3515,23,FALSE)</f>
        <v>0</v>
      </c>
      <c r="S2653" s="1">
        <f>VLOOKUP(A2653,'ADM Details FY17'!$A$3:$X$3515,24,FALSE)</f>
        <v>0</v>
      </c>
      <c r="T2653" s="1">
        <f>VLOOKUP(A2653,'ADM Details FY17'!$A$3:$Y$3515,25,FALSE)</f>
        <v>0</v>
      </c>
      <c r="U2653" s="1">
        <f>VLOOKUP(A2653,'ADM Details FY17'!$A$3:$AA$3515,27,FALSE)</f>
        <v>0</v>
      </c>
      <c r="V2653" s="1">
        <f>IFERROR(VLOOKUP(C2653,'eindex _tget pp '!$A$4:$E$615,5,FALSE),0)</f>
        <v>594.36588471020877</v>
      </c>
      <c r="W2653" s="31">
        <f>IFERROR(VLOOKUP(C2653,'eindex _tget pp '!$A$4:$F$615,6,FALSE),0)</f>
        <v>1.1539599354000001</v>
      </c>
      <c r="X2653" s="4">
        <f>IFERROR(VLOOKUP(B2653,'eschools 16'!$A$2:$F$25,6,FALSE),1)</f>
        <v>1</v>
      </c>
      <c r="Y2653" s="1">
        <f t="shared" si="205"/>
        <v>1188.73</v>
      </c>
      <c r="Z2653" s="1">
        <f t="shared" si="206"/>
        <v>627.75</v>
      </c>
      <c r="AA2653" s="31">
        <f>IFERROR(VLOOKUP(C2653,'eindex _tget pp '!$A$4:$G$615,7,FALSE),0)</f>
        <v>0.60739051300000002</v>
      </c>
      <c r="AB2653" s="1">
        <f>VLOOKUP(A2653,'ADM Details FY17'!$A$3:$AB$3515,28,FALSE)</f>
        <v>0</v>
      </c>
      <c r="AC2653" s="1">
        <f t="shared" si="207"/>
        <v>0</v>
      </c>
      <c r="AD2653" s="1">
        <f t="shared" si="208"/>
        <v>8</v>
      </c>
      <c r="AE2653" s="1">
        <f t="shared" si="209"/>
        <v>1200</v>
      </c>
    </row>
    <row r="2654" spans="1:31" x14ac:dyDescent="0.25">
      <c r="A2654" t="str">
        <f>B2654&amp;"-"&amp;COUNTIF($B$3:B2654,B2654)</f>
        <v>679-25</v>
      </c>
      <c r="B2654">
        <v>679</v>
      </c>
      <c r="C2654" s="18">
        <f>VLOOKUP(A2654,'ADM Details FY17'!$A$3:$D$3515,4,FALSE)</f>
        <v>44800</v>
      </c>
      <c r="D2654" s="1">
        <f>VLOOKUP(A2654,'ADM Details FY17'!$A$3:$E$3515,5,FALSE)</f>
        <v>11.1</v>
      </c>
      <c r="E2654" s="1">
        <f>VLOOKUP(A2654,'ADM Details FY17'!$A$3:$F$3515,6,FALSE)</f>
        <v>0</v>
      </c>
      <c r="F2654" s="1">
        <f>VLOOKUP(A2654,'ADM Details FY17'!$A$3:$G$3515,7,FALSE)</f>
        <v>1</v>
      </c>
      <c r="G2654" s="1">
        <f>VLOOKUP(A2654,'ADM Details FY17'!$A$3:$H$3515,8,FALSE)</f>
        <v>0</v>
      </c>
      <c r="H2654" s="1">
        <f>VLOOKUP(A2654,'ADM Details FY17'!$A$3:$I$3515,9,FALSE)</f>
        <v>0</v>
      </c>
      <c r="I2654" s="1">
        <f>VLOOKUP(A2654,'ADM Details FY17'!$A$3:$J$3517,10,FALSE)</f>
        <v>0</v>
      </c>
      <c r="J2654" s="1">
        <f>VLOOKUP(A2654,'ADM Details FY17'!$A$3:$K$3515,11,FALSE)</f>
        <v>10.1</v>
      </c>
      <c r="K2654" s="1">
        <f>VLOOKUP(A2654,'ADM Details FY17'!$A$3:$M$3515,13,FALSE)</f>
        <v>0</v>
      </c>
      <c r="L2654" s="1">
        <f>VLOOKUP(A2654,'ADM Details FY17'!$A$3:$O$3515,15,FALSE)</f>
        <v>0</v>
      </c>
      <c r="M2654" s="1">
        <f>VLOOKUP(A2654,'ADM Details FY17'!$A$3:$P$3515,16,FALSE)</f>
        <v>0</v>
      </c>
      <c r="N2654" s="1">
        <f>VLOOKUP(A2654,'ADM Details FY17'!$A$3:$Q$3515,17,FALSE)</f>
        <v>0</v>
      </c>
      <c r="O2654" s="1">
        <f>VLOOKUP(A2654,'ADM Details FY17'!$A$3:$S$3515,19,FALSE)</f>
        <v>0</v>
      </c>
      <c r="P2654" s="1">
        <f>VLOOKUP(A2654,'ADM Details FY17'!$A$3:$U$3515,21,FALSE)</f>
        <v>0</v>
      </c>
      <c r="Q2654" s="1">
        <f>VLOOKUP(A2654,'ADM Details FY17'!$A$3:$V$3515,22,FALSE)</f>
        <v>0</v>
      </c>
      <c r="R2654" s="1">
        <f>VLOOKUP(A2654,'ADM Details FY17'!$A$3:$W$3515,23,FALSE)</f>
        <v>0</v>
      </c>
      <c r="S2654" s="1">
        <f>VLOOKUP(A2654,'ADM Details FY17'!$A$3:$X$3515,24,FALSE)</f>
        <v>0</v>
      </c>
      <c r="T2654" s="1">
        <f>VLOOKUP(A2654,'ADM Details FY17'!$A$3:$Y$3515,25,FALSE)</f>
        <v>0</v>
      </c>
      <c r="U2654" s="1">
        <f>VLOOKUP(A2654,'ADM Details FY17'!$A$3:$AA$3515,27,FALSE)</f>
        <v>0</v>
      </c>
      <c r="V2654" s="1">
        <f>IFERROR(VLOOKUP(C2654,'eindex _tget pp '!$A$4:$E$615,5,FALSE),0)</f>
        <v>751.72908667041872</v>
      </c>
      <c r="W2654" s="31">
        <f>IFERROR(VLOOKUP(C2654,'eindex _tget pp '!$A$4:$F$615,6,FALSE),0)</f>
        <v>1.7261732700000001</v>
      </c>
      <c r="X2654" s="4">
        <f>IFERROR(VLOOKUP(B2654,'eschools 16'!$A$2:$F$25,6,FALSE),1)</f>
        <v>1</v>
      </c>
      <c r="Y2654" s="1">
        <f t="shared" si="205"/>
        <v>2086.0500000000002</v>
      </c>
      <c r="Z2654" s="1">
        <f t="shared" si="206"/>
        <v>0</v>
      </c>
      <c r="AA2654" s="31">
        <f>IFERROR(VLOOKUP(C2654,'eindex _tget pp '!$A$4:$G$615,7,FALSE),0)</f>
        <v>0.59243781699999998</v>
      </c>
      <c r="AB2654" s="1">
        <f>VLOOKUP(A2654,'ADM Details FY17'!$A$3:$AB$3515,28,FALSE)</f>
        <v>0</v>
      </c>
      <c r="AC2654" s="1">
        <f t="shared" si="207"/>
        <v>0</v>
      </c>
      <c r="AD2654" s="1">
        <f t="shared" si="208"/>
        <v>11.1</v>
      </c>
      <c r="AE2654" s="1">
        <f t="shared" si="209"/>
        <v>1665</v>
      </c>
    </row>
    <row r="2655" spans="1:31" x14ac:dyDescent="0.25">
      <c r="A2655" t="str">
        <f>B2655&amp;"-"&amp;COUNTIF($B$3:B2655,B2655)</f>
        <v>679-26</v>
      </c>
      <c r="B2655">
        <v>679</v>
      </c>
      <c r="C2655" s="18">
        <f>VLOOKUP(A2655,'ADM Details FY17'!$A$3:$D$3515,4,FALSE)</f>
        <v>49528</v>
      </c>
      <c r="D2655" s="1">
        <f>VLOOKUP(A2655,'ADM Details FY17'!$A$3:$E$3515,5,FALSE)</f>
        <v>1</v>
      </c>
      <c r="E2655" s="1">
        <f>VLOOKUP(A2655,'ADM Details FY17'!$A$3:$F$3515,6,FALSE)</f>
        <v>0</v>
      </c>
      <c r="F2655" s="1">
        <f>VLOOKUP(A2655,'ADM Details FY17'!$A$3:$G$3515,7,FALSE)</f>
        <v>0</v>
      </c>
      <c r="G2655" s="1">
        <f>VLOOKUP(A2655,'ADM Details FY17'!$A$3:$H$3515,8,FALSE)</f>
        <v>0</v>
      </c>
      <c r="H2655" s="1">
        <f>VLOOKUP(A2655,'ADM Details FY17'!$A$3:$I$3515,9,FALSE)</f>
        <v>0</v>
      </c>
      <c r="I2655" s="1">
        <f>VLOOKUP(A2655,'ADM Details FY17'!$A$3:$J$3517,10,FALSE)</f>
        <v>0</v>
      </c>
      <c r="J2655" s="1">
        <f>VLOOKUP(A2655,'ADM Details FY17'!$A$3:$K$3515,11,FALSE)</f>
        <v>1</v>
      </c>
      <c r="K2655" s="1">
        <f>VLOOKUP(A2655,'ADM Details FY17'!$A$3:$M$3515,13,FALSE)</f>
        <v>0</v>
      </c>
      <c r="L2655" s="1">
        <f>VLOOKUP(A2655,'ADM Details FY17'!$A$3:$O$3515,15,FALSE)</f>
        <v>0</v>
      </c>
      <c r="M2655" s="1">
        <f>VLOOKUP(A2655,'ADM Details FY17'!$A$3:$P$3515,16,FALSE)</f>
        <v>0</v>
      </c>
      <c r="N2655" s="1">
        <f>VLOOKUP(A2655,'ADM Details FY17'!$A$3:$Q$3515,17,FALSE)</f>
        <v>0</v>
      </c>
      <c r="O2655" s="1">
        <f>VLOOKUP(A2655,'ADM Details FY17'!$A$3:$S$3515,19,FALSE)</f>
        <v>1</v>
      </c>
      <c r="P2655" s="1">
        <f>VLOOKUP(A2655,'ADM Details FY17'!$A$3:$U$3515,21,FALSE)</f>
        <v>0</v>
      </c>
      <c r="Q2655" s="1">
        <f>VLOOKUP(A2655,'ADM Details FY17'!$A$3:$V$3515,22,FALSE)</f>
        <v>0</v>
      </c>
      <c r="R2655" s="1">
        <f>VLOOKUP(A2655,'ADM Details FY17'!$A$3:$W$3515,23,FALSE)</f>
        <v>0</v>
      </c>
      <c r="S2655" s="1">
        <f>VLOOKUP(A2655,'ADM Details FY17'!$A$3:$X$3515,24,FALSE)</f>
        <v>0</v>
      </c>
      <c r="T2655" s="1">
        <f>VLOOKUP(A2655,'ADM Details FY17'!$A$3:$Y$3515,25,FALSE)</f>
        <v>0</v>
      </c>
      <c r="U2655" s="1">
        <f>VLOOKUP(A2655,'ADM Details FY17'!$A$3:$AA$3515,27,FALSE)</f>
        <v>0</v>
      </c>
      <c r="V2655" s="1">
        <f>IFERROR(VLOOKUP(C2655,'eindex _tget pp '!$A$4:$E$615,5,FALSE),0)</f>
        <v>988.32181509720954</v>
      </c>
      <c r="W2655" s="31">
        <f>IFERROR(VLOOKUP(C2655,'eindex _tget pp '!$A$4:$F$615,6,FALSE),0)</f>
        <v>1.5568033720000001</v>
      </c>
      <c r="X2655" s="4">
        <f>IFERROR(VLOOKUP(B2655,'eschools 16'!$A$2:$F$25,6,FALSE),1)</f>
        <v>1</v>
      </c>
      <c r="Y2655" s="1">
        <f t="shared" si="205"/>
        <v>247.08</v>
      </c>
      <c r="Z2655" s="1">
        <f t="shared" si="206"/>
        <v>0</v>
      </c>
      <c r="AA2655" s="31">
        <f>IFERROR(VLOOKUP(C2655,'eindex _tget pp '!$A$4:$G$615,7,FALSE),0)</f>
        <v>0.72712868600000002</v>
      </c>
      <c r="AB2655" s="1">
        <f>VLOOKUP(A2655,'ADM Details FY17'!$A$3:$AB$3515,28,FALSE)</f>
        <v>0</v>
      </c>
      <c r="AC2655" s="1">
        <f t="shared" si="207"/>
        <v>0</v>
      </c>
      <c r="AD2655" s="1">
        <f t="shared" si="208"/>
        <v>1</v>
      </c>
      <c r="AE2655" s="1">
        <f t="shared" si="209"/>
        <v>150</v>
      </c>
    </row>
    <row r="2656" spans="1:31" x14ac:dyDescent="0.25">
      <c r="A2656" t="str">
        <f>B2656&amp;"-"&amp;COUNTIF($B$3:B2656,B2656)</f>
        <v>679-27</v>
      </c>
      <c r="B2656">
        <v>679</v>
      </c>
      <c r="C2656" s="18">
        <f>VLOOKUP(A2656,'ADM Details FY17'!$A$3:$D$3515,4,FALSE)</f>
        <v>48041</v>
      </c>
      <c r="D2656" s="1">
        <f>VLOOKUP(A2656,'ADM Details FY17'!$A$3:$E$3515,5,FALSE)</f>
        <v>7.48</v>
      </c>
      <c r="E2656" s="1">
        <f>VLOOKUP(A2656,'ADM Details FY17'!$A$3:$F$3515,6,FALSE)</f>
        <v>0</v>
      </c>
      <c r="F2656" s="1">
        <f>VLOOKUP(A2656,'ADM Details FY17'!$A$3:$G$3515,7,FALSE)</f>
        <v>0</v>
      </c>
      <c r="G2656" s="1">
        <f>VLOOKUP(A2656,'ADM Details FY17'!$A$3:$H$3515,8,FALSE)</f>
        <v>0.21</v>
      </c>
      <c r="H2656" s="1">
        <f>VLOOKUP(A2656,'ADM Details FY17'!$A$3:$I$3515,9,FALSE)</f>
        <v>0</v>
      </c>
      <c r="I2656" s="1">
        <f>VLOOKUP(A2656,'ADM Details FY17'!$A$3:$J$3517,10,FALSE)</f>
        <v>0</v>
      </c>
      <c r="J2656" s="1">
        <f>VLOOKUP(A2656,'ADM Details FY17'!$A$3:$K$3515,11,FALSE)</f>
        <v>7.27</v>
      </c>
      <c r="K2656" s="1">
        <f>VLOOKUP(A2656,'ADM Details FY17'!$A$3:$M$3515,13,FALSE)</f>
        <v>1</v>
      </c>
      <c r="L2656" s="1">
        <f>VLOOKUP(A2656,'ADM Details FY17'!$A$3:$O$3515,15,FALSE)</f>
        <v>0</v>
      </c>
      <c r="M2656" s="1">
        <f>VLOOKUP(A2656,'ADM Details FY17'!$A$3:$P$3515,16,FALSE)</f>
        <v>0</v>
      </c>
      <c r="N2656" s="1">
        <f>VLOOKUP(A2656,'ADM Details FY17'!$A$3:$Q$3515,17,FALSE)</f>
        <v>0</v>
      </c>
      <c r="O2656" s="1">
        <f>VLOOKUP(A2656,'ADM Details FY17'!$A$3:$S$3515,19,FALSE)</f>
        <v>2</v>
      </c>
      <c r="P2656" s="1">
        <f>VLOOKUP(A2656,'ADM Details FY17'!$A$3:$U$3515,21,FALSE)</f>
        <v>0</v>
      </c>
      <c r="Q2656" s="1">
        <f>VLOOKUP(A2656,'ADM Details FY17'!$A$3:$V$3515,22,FALSE)</f>
        <v>0</v>
      </c>
      <c r="R2656" s="1">
        <f>VLOOKUP(A2656,'ADM Details FY17'!$A$3:$W$3515,23,FALSE)</f>
        <v>0</v>
      </c>
      <c r="S2656" s="1">
        <f>VLOOKUP(A2656,'ADM Details FY17'!$A$3:$X$3515,24,FALSE)</f>
        <v>0</v>
      </c>
      <c r="T2656" s="1">
        <f>VLOOKUP(A2656,'ADM Details FY17'!$A$3:$Y$3515,25,FALSE)</f>
        <v>0</v>
      </c>
      <c r="U2656" s="1">
        <f>VLOOKUP(A2656,'ADM Details FY17'!$A$3:$AA$3515,27,FALSE)</f>
        <v>0</v>
      </c>
      <c r="V2656" s="1">
        <f>IFERROR(VLOOKUP(C2656,'eindex _tget pp '!$A$4:$E$615,5,FALSE),0)</f>
        <v>309.40398549356848</v>
      </c>
      <c r="W2656" s="31">
        <f>IFERROR(VLOOKUP(C2656,'eindex _tget pp '!$A$4:$F$615,6,FALSE),0)</f>
        <v>0.42147832419999998</v>
      </c>
      <c r="X2656" s="4">
        <f>IFERROR(VLOOKUP(B2656,'eschools 16'!$A$2:$F$25,6,FALSE),1)</f>
        <v>1</v>
      </c>
      <c r="Y2656" s="1">
        <f t="shared" si="205"/>
        <v>578.59</v>
      </c>
      <c r="Z2656" s="1">
        <f t="shared" si="206"/>
        <v>114.64</v>
      </c>
      <c r="AA2656" s="31">
        <f>IFERROR(VLOOKUP(C2656,'eindex _tget pp '!$A$4:$G$615,7,FALSE),0)</f>
        <v>0.454842511</v>
      </c>
      <c r="AB2656" s="1">
        <f>VLOOKUP(A2656,'ADM Details FY17'!$A$3:$AB$3515,28,FALSE)</f>
        <v>0</v>
      </c>
      <c r="AC2656" s="1">
        <f t="shared" si="207"/>
        <v>0</v>
      </c>
      <c r="AD2656" s="1">
        <f t="shared" si="208"/>
        <v>7.48</v>
      </c>
      <c r="AE2656" s="1">
        <f t="shared" si="209"/>
        <v>1122</v>
      </c>
    </row>
    <row r="2657" spans="1:31" x14ac:dyDescent="0.25">
      <c r="A2657" t="str">
        <f>B2657&amp;"-"&amp;COUNTIF($B$3:B2657,B2657)</f>
        <v>679-28</v>
      </c>
      <c r="B2657">
        <v>679</v>
      </c>
      <c r="C2657" s="18">
        <f>VLOOKUP(A2657,'ADM Details FY17'!$A$3:$D$3515,4,FALSE)</f>
        <v>44933</v>
      </c>
      <c r="D2657" s="1">
        <f>VLOOKUP(A2657,'ADM Details FY17'!$A$3:$E$3515,5,FALSE)</f>
        <v>3</v>
      </c>
      <c r="E2657" s="1">
        <f>VLOOKUP(A2657,'ADM Details FY17'!$A$3:$F$3515,6,FALSE)</f>
        <v>0</v>
      </c>
      <c r="F2657" s="1">
        <f>VLOOKUP(A2657,'ADM Details FY17'!$A$3:$G$3515,7,FALSE)</f>
        <v>0</v>
      </c>
      <c r="G2657" s="1">
        <f>VLOOKUP(A2657,'ADM Details FY17'!$A$3:$H$3515,8,FALSE)</f>
        <v>0</v>
      </c>
      <c r="H2657" s="1">
        <f>VLOOKUP(A2657,'ADM Details FY17'!$A$3:$I$3515,9,FALSE)</f>
        <v>0</v>
      </c>
      <c r="I2657" s="1">
        <f>VLOOKUP(A2657,'ADM Details FY17'!$A$3:$J$3517,10,FALSE)</f>
        <v>0</v>
      </c>
      <c r="J2657" s="1">
        <f>VLOOKUP(A2657,'ADM Details FY17'!$A$3:$K$3515,11,FALSE)</f>
        <v>3</v>
      </c>
      <c r="K2657" s="1">
        <f>VLOOKUP(A2657,'ADM Details FY17'!$A$3:$M$3515,13,FALSE)</f>
        <v>0</v>
      </c>
      <c r="L2657" s="1">
        <f>VLOOKUP(A2657,'ADM Details FY17'!$A$3:$O$3515,15,FALSE)</f>
        <v>0</v>
      </c>
      <c r="M2657" s="1">
        <f>VLOOKUP(A2657,'ADM Details FY17'!$A$3:$P$3515,16,FALSE)</f>
        <v>0</v>
      </c>
      <c r="N2657" s="1">
        <f>VLOOKUP(A2657,'ADM Details FY17'!$A$3:$Q$3515,17,FALSE)</f>
        <v>0</v>
      </c>
      <c r="O2657" s="1">
        <f>VLOOKUP(A2657,'ADM Details FY17'!$A$3:$S$3515,19,FALSE)</f>
        <v>0</v>
      </c>
      <c r="P2657" s="1">
        <f>VLOOKUP(A2657,'ADM Details FY17'!$A$3:$U$3515,21,FALSE)</f>
        <v>0</v>
      </c>
      <c r="Q2657" s="1">
        <f>VLOOKUP(A2657,'ADM Details FY17'!$A$3:$V$3515,22,FALSE)</f>
        <v>0</v>
      </c>
      <c r="R2657" s="1">
        <f>VLOOKUP(A2657,'ADM Details FY17'!$A$3:$W$3515,23,FALSE)</f>
        <v>0</v>
      </c>
      <c r="S2657" s="1">
        <f>VLOOKUP(A2657,'ADM Details FY17'!$A$3:$X$3515,24,FALSE)</f>
        <v>0</v>
      </c>
      <c r="T2657" s="1">
        <f>VLOOKUP(A2657,'ADM Details FY17'!$A$3:$Y$3515,25,FALSE)</f>
        <v>0</v>
      </c>
      <c r="U2657" s="1">
        <f>VLOOKUP(A2657,'ADM Details FY17'!$A$3:$AA$3515,27,FALSE)</f>
        <v>0</v>
      </c>
      <c r="V2657" s="1">
        <f>IFERROR(VLOOKUP(C2657,'eindex _tget pp '!$A$4:$E$615,5,FALSE),0)</f>
        <v>0</v>
      </c>
      <c r="W2657" s="31">
        <f>IFERROR(VLOOKUP(C2657,'eindex _tget pp '!$A$4:$F$615,6,FALSE),0)</f>
        <v>6.9701099999999998E-4</v>
      </c>
      <c r="X2657" s="4">
        <f>IFERROR(VLOOKUP(B2657,'eschools 16'!$A$2:$F$25,6,FALSE),1)</f>
        <v>1</v>
      </c>
      <c r="Y2657" s="1">
        <f t="shared" si="205"/>
        <v>0</v>
      </c>
      <c r="Z2657" s="1">
        <f t="shared" si="206"/>
        <v>0</v>
      </c>
      <c r="AA2657" s="31">
        <f>IFERROR(VLOOKUP(C2657,'eindex _tget pp '!$A$4:$G$615,7,FALSE),0)</f>
        <v>0.05</v>
      </c>
      <c r="AB2657" s="1">
        <f>VLOOKUP(A2657,'ADM Details FY17'!$A$3:$AB$3515,28,FALSE)</f>
        <v>0</v>
      </c>
      <c r="AC2657" s="1">
        <f t="shared" si="207"/>
        <v>0</v>
      </c>
      <c r="AD2657" s="1">
        <f t="shared" si="208"/>
        <v>3</v>
      </c>
      <c r="AE2657" s="1">
        <f t="shared" si="209"/>
        <v>450</v>
      </c>
    </row>
    <row r="2658" spans="1:31" x14ac:dyDescent="0.25">
      <c r="A2658" t="str">
        <f>B2658&amp;"-"&amp;COUNTIF($B$3:B2658,B2658)</f>
        <v>679-29</v>
      </c>
      <c r="B2658">
        <v>679</v>
      </c>
      <c r="C2658" s="18">
        <f>VLOOKUP(A2658,'ADM Details FY17'!$A$3:$D$3515,4,FALSE)</f>
        <v>45047</v>
      </c>
      <c r="D2658" s="1">
        <f>VLOOKUP(A2658,'ADM Details FY17'!$A$3:$E$3515,5,FALSE)</f>
        <v>53.03</v>
      </c>
      <c r="E2658" s="1">
        <f>VLOOKUP(A2658,'ADM Details FY17'!$A$3:$F$3515,6,FALSE)</f>
        <v>0</v>
      </c>
      <c r="F2658" s="1">
        <f>VLOOKUP(A2658,'ADM Details FY17'!$A$3:$G$3515,7,FALSE)</f>
        <v>8</v>
      </c>
      <c r="G2658" s="1">
        <f>VLOOKUP(A2658,'ADM Details FY17'!$A$3:$H$3515,8,FALSE)</f>
        <v>0</v>
      </c>
      <c r="H2658" s="1">
        <f>VLOOKUP(A2658,'ADM Details FY17'!$A$3:$I$3515,9,FALSE)</f>
        <v>0</v>
      </c>
      <c r="I2658" s="1">
        <f>VLOOKUP(A2658,'ADM Details FY17'!$A$3:$J$3517,10,FALSE)</f>
        <v>0</v>
      </c>
      <c r="J2658" s="1">
        <f>VLOOKUP(A2658,'ADM Details FY17'!$A$3:$K$3515,11,FALSE)</f>
        <v>45.03</v>
      </c>
      <c r="K2658" s="1">
        <f>VLOOKUP(A2658,'ADM Details FY17'!$A$3:$M$3515,13,FALSE)</f>
        <v>3</v>
      </c>
      <c r="L2658" s="1">
        <f>VLOOKUP(A2658,'ADM Details FY17'!$A$3:$O$3515,15,FALSE)</f>
        <v>0</v>
      </c>
      <c r="M2658" s="1">
        <f>VLOOKUP(A2658,'ADM Details FY17'!$A$3:$P$3515,16,FALSE)</f>
        <v>0</v>
      </c>
      <c r="N2658" s="1">
        <f>VLOOKUP(A2658,'ADM Details FY17'!$A$3:$Q$3515,17,FALSE)</f>
        <v>0</v>
      </c>
      <c r="O2658" s="1">
        <f>VLOOKUP(A2658,'ADM Details FY17'!$A$3:$S$3515,19,FALSE)</f>
        <v>14.08</v>
      </c>
      <c r="P2658" s="1">
        <f>VLOOKUP(A2658,'ADM Details FY17'!$A$3:$U$3515,21,FALSE)</f>
        <v>0</v>
      </c>
      <c r="Q2658" s="1">
        <f>VLOOKUP(A2658,'ADM Details FY17'!$A$3:$V$3515,22,FALSE)</f>
        <v>0</v>
      </c>
      <c r="R2658" s="1">
        <f>VLOOKUP(A2658,'ADM Details FY17'!$A$3:$W$3515,23,FALSE)</f>
        <v>0</v>
      </c>
      <c r="S2658" s="1">
        <f>VLOOKUP(A2658,'ADM Details FY17'!$A$3:$X$3515,24,FALSE)</f>
        <v>0</v>
      </c>
      <c r="T2658" s="1">
        <f>VLOOKUP(A2658,'ADM Details FY17'!$A$3:$Y$3515,25,FALSE)</f>
        <v>0</v>
      </c>
      <c r="U2658" s="1">
        <f>VLOOKUP(A2658,'ADM Details FY17'!$A$3:$AA$3515,27,FALSE)</f>
        <v>0</v>
      </c>
      <c r="V2658" s="1">
        <f>IFERROR(VLOOKUP(C2658,'eindex _tget pp '!$A$4:$E$615,5,FALSE),0)</f>
        <v>83.620651896782661</v>
      </c>
      <c r="W2658" s="31">
        <f>IFERROR(VLOOKUP(C2658,'eindex _tget pp '!$A$4:$F$615,6,FALSE),0)</f>
        <v>0.66135081969999998</v>
      </c>
      <c r="X2658" s="4">
        <f>IFERROR(VLOOKUP(B2658,'eschools 16'!$A$2:$F$25,6,FALSE),1)</f>
        <v>1</v>
      </c>
      <c r="Y2658" s="1">
        <f t="shared" si="205"/>
        <v>1108.5999999999999</v>
      </c>
      <c r="Z2658" s="1">
        <f t="shared" si="206"/>
        <v>539.66</v>
      </c>
      <c r="AA2658" s="31">
        <f>IFERROR(VLOOKUP(C2658,'eindex _tget pp '!$A$4:$G$615,7,FALSE),0)</f>
        <v>0.38829070799999998</v>
      </c>
      <c r="AB2658" s="1">
        <f>VLOOKUP(A2658,'ADM Details FY17'!$A$3:$AB$3515,28,FALSE)</f>
        <v>0</v>
      </c>
      <c r="AC2658" s="1">
        <f t="shared" si="207"/>
        <v>0</v>
      </c>
      <c r="AD2658" s="1">
        <f t="shared" si="208"/>
        <v>53.03</v>
      </c>
      <c r="AE2658" s="1">
        <f t="shared" si="209"/>
        <v>7954.5</v>
      </c>
    </row>
    <row r="2659" spans="1:31" x14ac:dyDescent="0.25">
      <c r="A2659" t="str">
        <f>B2659&amp;"-"&amp;COUNTIF($B$3:B2659,B2659)</f>
        <v>679-30</v>
      </c>
      <c r="B2659">
        <v>679</v>
      </c>
      <c r="C2659" s="18">
        <f>VLOOKUP(A2659,'ADM Details FY17'!$A$3:$D$3515,4,FALSE)</f>
        <v>45070</v>
      </c>
      <c r="D2659" s="1">
        <f>VLOOKUP(A2659,'ADM Details FY17'!$A$3:$E$3515,5,FALSE)</f>
        <v>4</v>
      </c>
      <c r="E2659" s="1">
        <f>VLOOKUP(A2659,'ADM Details FY17'!$A$3:$F$3515,6,FALSE)</f>
        <v>0</v>
      </c>
      <c r="F2659" s="1">
        <f>VLOOKUP(A2659,'ADM Details FY17'!$A$3:$G$3515,7,FALSE)</f>
        <v>1</v>
      </c>
      <c r="G2659" s="1">
        <f>VLOOKUP(A2659,'ADM Details FY17'!$A$3:$H$3515,8,FALSE)</f>
        <v>0</v>
      </c>
      <c r="H2659" s="1">
        <f>VLOOKUP(A2659,'ADM Details FY17'!$A$3:$I$3515,9,FALSE)</f>
        <v>0</v>
      </c>
      <c r="I2659" s="1">
        <f>VLOOKUP(A2659,'ADM Details FY17'!$A$3:$J$3517,10,FALSE)</f>
        <v>0</v>
      </c>
      <c r="J2659" s="1">
        <f>VLOOKUP(A2659,'ADM Details FY17'!$A$3:$K$3515,11,FALSE)</f>
        <v>3</v>
      </c>
      <c r="K2659" s="1">
        <f>VLOOKUP(A2659,'ADM Details FY17'!$A$3:$M$3515,13,FALSE)</f>
        <v>0</v>
      </c>
      <c r="L2659" s="1">
        <f>VLOOKUP(A2659,'ADM Details FY17'!$A$3:$O$3515,15,FALSE)</f>
        <v>0</v>
      </c>
      <c r="M2659" s="1">
        <f>VLOOKUP(A2659,'ADM Details FY17'!$A$3:$P$3515,16,FALSE)</f>
        <v>0</v>
      </c>
      <c r="N2659" s="1">
        <f>VLOOKUP(A2659,'ADM Details FY17'!$A$3:$Q$3515,17,FALSE)</f>
        <v>0</v>
      </c>
      <c r="O2659" s="1">
        <f>VLOOKUP(A2659,'ADM Details FY17'!$A$3:$S$3515,19,FALSE)</f>
        <v>1</v>
      </c>
      <c r="P2659" s="1">
        <f>VLOOKUP(A2659,'ADM Details FY17'!$A$3:$U$3515,21,FALSE)</f>
        <v>0</v>
      </c>
      <c r="Q2659" s="1">
        <f>VLOOKUP(A2659,'ADM Details FY17'!$A$3:$V$3515,22,FALSE)</f>
        <v>0</v>
      </c>
      <c r="R2659" s="1">
        <f>VLOOKUP(A2659,'ADM Details FY17'!$A$3:$W$3515,23,FALSE)</f>
        <v>0</v>
      </c>
      <c r="S2659" s="1">
        <f>VLOOKUP(A2659,'ADM Details FY17'!$A$3:$X$3515,24,FALSE)</f>
        <v>0</v>
      </c>
      <c r="T2659" s="1">
        <f>VLOOKUP(A2659,'ADM Details FY17'!$A$3:$Y$3515,25,FALSE)</f>
        <v>0</v>
      </c>
      <c r="U2659" s="1">
        <f>VLOOKUP(A2659,'ADM Details FY17'!$A$3:$AA$3515,27,FALSE)</f>
        <v>0</v>
      </c>
      <c r="V2659" s="1">
        <f>IFERROR(VLOOKUP(C2659,'eindex _tget pp '!$A$4:$E$615,5,FALSE),0)</f>
        <v>1923.466170566644</v>
      </c>
      <c r="W2659" s="31">
        <f>IFERROR(VLOOKUP(C2659,'eindex _tget pp '!$A$4:$F$615,6,FALSE),0)</f>
        <v>1.0213142019000001</v>
      </c>
      <c r="X2659" s="4">
        <f>IFERROR(VLOOKUP(B2659,'eschools 16'!$A$2:$F$25,6,FALSE),1)</f>
        <v>1</v>
      </c>
      <c r="Y2659" s="1">
        <f t="shared" si="205"/>
        <v>1923.47</v>
      </c>
      <c r="Z2659" s="1">
        <f t="shared" si="206"/>
        <v>0</v>
      </c>
      <c r="AA2659" s="31">
        <f>IFERROR(VLOOKUP(C2659,'eindex _tget pp '!$A$4:$G$615,7,FALSE),0)</f>
        <v>0.84270771099999997</v>
      </c>
      <c r="AB2659" s="1">
        <f>VLOOKUP(A2659,'ADM Details FY17'!$A$3:$AB$3515,28,FALSE)</f>
        <v>0</v>
      </c>
      <c r="AC2659" s="1">
        <f t="shared" si="207"/>
        <v>0</v>
      </c>
      <c r="AD2659" s="1">
        <f t="shared" si="208"/>
        <v>4</v>
      </c>
      <c r="AE2659" s="1">
        <f t="shared" si="209"/>
        <v>600</v>
      </c>
    </row>
    <row r="2660" spans="1:31" x14ac:dyDescent="0.25">
      <c r="A2660" t="str">
        <f>B2660&amp;"-"&amp;COUNTIF($B$3:B2660,B2660)</f>
        <v>679-31</v>
      </c>
      <c r="B2660">
        <v>679</v>
      </c>
      <c r="C2660" s="18">
        <f>VLOOKUP(A2660,'ADM Details FY17'!$A$3:$D$3515,4,FALSE)</f>
        <v>45138</v>
      </c>
      <c r="D2660" s="1">
        <f>VLOOKUP(A2660,'ADM Details FY17'!$A$3:$E$3515,5,FALSE)</f>
        <v>18.600000000000001</v>
      </c>
      <c r="E2660" s="1">
        <f>VLOOKUP(A2660,'ADM Details FY17'!$A$3:$F$3515,6,FALSE)</f>
        <v>0</v>
      </c>
      <c r="F2660" s="1">
        <f>VLOOKUP(A2660,'ADM Details FY17'!$A$3:$G$3515,7,FALSE)</f>
        <v>1</v>
      </c>
      <c r="G2660" s="1">
        <f>VLOOKUP(A2660,'ADM Details FY17'!$A$3:$H$3515,8,FALSE)</f>
        <v>0</v>
      </c>
      <c r="H2660" s="1">
        <f>VLOOKUP(A2660,'ADM Details FY17'!$A$3:$I$3515,9,FALSE)</f>
        <v>0</v>
      </c>
      <c r="I2660" s="1">
        <f>VLOOKUP(A2660,'ADM Details FY17'!$A$3:$J$3517,10,FALSE)</f>
        <v>0</v>
      </c>
      <c r="J2660" s="1">
        <f>VLOOKUP(A2660,'ADM Details FY17'!$A$3:$K$3515,11,FALSE)</f>
        <v>17.600000000000001</v>
      </c>
      <c r="K2660" s="1">
        <f>VLOOKUP(A2660,'ADM Details FY17'!$A$3:$M$3515,13,FALSE)</f>
        <v>1</v>
      </c>
      <c r="L2660" s="1">
        <f>VLOOKUP(A2660,'ADM Details FY17'!$A$3:$O$3515,15,FALSE)</f>
        <v>0</v>
      </c>
      <c r="M2660" s="1">
        <f>VLOOKUP(A2660,'ADM Details FY17'!$A$3:$P$3515,16,FALSE)</f>
        <v>0</v>
      </c>
      <c r="N2660" s="1">
        <f>VLOOKUP(A2660,'ADM Details FY17'!$A$3:$Q$3515,17,FALSE)</f>
        <v>0</v>
      </c>
      <c r="O2660" s="1">
        <f>VLOOKUP(A2660,'ADM Details FY17'!$A$3:$S$3515,19,FALSE)</f>
        <v>3</v>
      </c>
      <c r="P2660" s="1">
        <f>VLOOKUP(A2660,'ADM Details FY17'!$A$3:$U$3515,21,FALSE)</f>
        <v>0</v>
      </c>
      <c r="Q2660" s="1">
        <f>VLOOKUP(A2660,'ADM Details FY17'!$A$3:$V$3515,22,FALSE)</f>
        <v>0</v>
      </c>
      <c r="R2660" s="1">
        <f>VLOOKUP(A2660,'ADM Details FY17'!$A$3:$W$3515,23,FALSE)</f>
        <v>0</v>
      </c>
      <c r="S2660" s="1">
        <f>VLOOKUP(A2660,'ADM Details FY17'!$A$3:$X$3515,24,FALSE)</f>
        <v>0</v>
      </c>
      <c r="T2660" s="1">
        <f>VLOOKUP(A2660,'ADM Details FY17'!$A$3:$Y$3515,25,FALSE)</f>
        <v>0</v>
      </c>
      <c r="U2660" s="1">
        <f>VLOOKUP(A2660,'ADM Details FY17'!$A$3:$AA$3515,27,FALSE)</f>
        <v>0</v>
      </c>
      <c r="V2660" s="1">
        <f>IFERROR(VLOOKUP(C2660,'eindex _tget pp '!$A$4:$E$615,5,FALSE),0)</f>
        <v>0</v>
      </c>
      <c r="W2660" s="31">
        <f>IFERROR(VLOOKUP(C2660,'eindex _tget pp '!$A$4:$F$615,6,FALSE),0)</f>
        <v>0.27267687219999998</v>
      </c>
      <c r="X2660" s="4">
        <f>IFERROR(VLOOKUP(B2660,'eschools 16'!$A$2:$F$25,6,FALSE),1)</f>
        <v>1</v>
      </c>
      <c r="Y2660" s="1">
        <f t="shared" si="205"/>
        <v>0</v>
      </c>
      <c r="Z2660" s="1">
        <f t="shared" si="206"/>
        <v>74.17</v>
      </c>
      <c r="AA2660" s="31">
        <f>IFERROR(VLOOKUP(C2660,'eindex _tget pp '!$A$4:$G$615,7,FALSE),0)</f>
        <v>0.27726853299999998</v>
      </c>
      <c r="AB2660" s="1">
        <f>VLOOKUP(A2660,'ADM Details FY17'!$A$3:$AB$3515,28,FALSE)</f>
        <v>0</v>
      </c>
      <c r="AC2660" s="1">
        <f t="shared" si="207"/>
        <v>0</v>
      </c>
      <c r="AD2660" s="1">
        <f t="shared" si="208"/>
        <v>18.600000000000001</v>
      </c>
      <c r="AE2660" s="1">
        <f t="shared" si="209"/>
        <v>2790</v>
      </c>
    </row>
    <row r="2661" spans="1:31" x14ac:dyDescent="0.25">
      <c r="A2661" t="str">
        <f>B2661&amp;"-"&amp;COUNTIF($B$3:B2661,B2661)</f>
        <v>679-32</v>
      </c>
      <c r="B2661">
        <v>679</v>
      </c>
      <c r="C2661" s="18">
        <f>VLOOKUP(A2661,'ADM Details FY17'!$A$3:$D$3515,4,FALSE)</f>
        <v>0</v>
      </c>
      <c r="D2661" s="1">
        <f>VLOOKUP(A2661,'ADM Details FY17'!$A$3:$E$3515,5,FALSE)</f>
        <v>0</v>
      </c>
      <c r="E2661" s="1">
        <f>VLOOKUP(A2661,'ADM Details FY17'!$A$3:$F$3515,6,FALSE)</f>
        <v>0</v>
      </c>
      <c r="F2661" s="1">
        <f>VLOOKUP(A2661,'ADM Details FY17'!$A$3:$G$3515,7,FALSE)</f>
        <v>0</v>
      </c>
      <c r="G2661" s="1">
        <f>VLOOKUP(A2661,'ADM Details FY17'!$A$3:$H$3515,8,FALSE)</f>
        <v>0</v>
      </c>
      <c r="H2661" s="1">
        <f>VLOOKUP(A2661,'ADM Details FY17'!$A$3:$I$3515,9,FALSE)</f>
        <v>0</v>
      </c>
      <c r="I2661" s="1">
        <f>VLOOKUP(A2661,'ADM Details FY17'!$A$3:$J$3517,10,FALSE)</f>
        <v>0</v>
      </c>
      <c r="J2661" s="1">
        <f>VLOOKUP(A2661,'ADM Details FY17'!$A$3:$K$3515,11,FALSE)</f>
        <v>0</v>
      </c>
      <c r="K2661" s="1">
        <f>VLOOKUP(A2661,'ADM Details FY17'!$A$3:$M$3515,13,FALSE)</f>
        <v>0</v>
      </c>
      <c r="L2661" s="1">
        <f>VLOOKUP(A2661,'ADM Details FY17'!$A$3:$O$3515,15,FALSE)</f>
        <v>0</v>
      </c>
      <c r="M2661" s="1">
        <f>VLOOKUP(A2661,'ADM Details FY17'!$A$3:$P$3515,16,FALSE)</f>
        <v>0</v>
      </c>
      <c r="N2661" s="1">
        <f>VLOOKUP(A2661,'ADM Details FY17'!$A$3:$Q$3515,17,FALSE)</f>
        <v>0</v>
      </c>
      <c r="O2661" s="1">
        <f>VLOOKUP(A2661,'ADM Details FY17'!$A$3:$S$3515,19,FALSE)</f>
        <v>0</v>
      </c>
      <c r="P2661" s="1">
        <f>VLOOKUP(A2661,'ADM Details FY17'!$A$3:$U$3515,21,FALSE)</f>
        <v>0</v>
      </c>
      <c r="Q2661" s="1">
        <f>VLOOKUP(A2661,'ADM Details FY17'!$A$3:$V$3515,22,FALSE)</f>
        <v>0</v>
      </c>
      <c r="R2661" s="1">
        <f>VLOOKUP(A2661,'ADM Details FY17'!$A$3:$W$3515,23,FALSE)</f>
        <v>0</v>
      </c>
      <c r="S2661" s="1">
        <f>VLOOKUP(A2661,'ADM Details FY17'!$A$3:$X$3515,24,FALSE)</f>
        <v>0</v>
      </c>
      <c r="T2661" s="1">
        <f>VLOOKUP(A2661,'ADM Details FY17'!$A$3:$Y$3515,25,FALSE)</f>
        <v>0</v>
      </c>
      <c r="U2661" s="1">
        <f>VLOOKUP(A2661,'ADM Details FY17'!$A$3:$AA$3515,27,FALSE)</f>
        <v>0</v>
      </c>
      <c r="V2661" s="1">
        <f>IFERROR(VLOOKUP(C2661,'eindex _tget pp '!$A$4:$E$615,5,FALSE),0)</f>
        <v>0</v>
      </c>
      <c r="W2661" s="31">
        <f>IFERROR(VLOOKUP(C2661,'eindex _tget pp '!$A$4:$F$615,6,FALSE),0)</f>
        <v>0</v>
      </c>
      <c r="X2661" s="4">
        <f>IFERROR(VLOOKUP(B2661,'eschools 16'!$A$2:$F$25,6,FALSE),1)</f>
        <v>1</v>
      </c>
      <c r="Y2661" s="1">
        <f t="shared" si="205"/>
        <v>0</v>
      </c>
      <c r="Z2661" s="1">
        <f t="shared" si="206"/>
        <v>0</v>
      </c>
      <c r="AA2661" s="31">
        <f>IFERROR(VLOOKUP(C2661,'eindex _tget pp '!$A$4:$G$615,7,FALSE),0)</f>
        <v>0</v>
      </c>
      <c r="AB2661" s="1">
        <f>VLOOKUP(A2661,'ADM Details FY17'!$A$3:$AB$3515,28,FALSE)</f>
        <v>0</v>
      </c>
      <c r="AC2661" s="1">
        <f t="shared" si="207"/>
        <v>0</v>
      </c>
      <c r="AD2661" s="1">
        <f t="shared" si="208"/>
        <v>0</v>
      </c>
      <c r="AE2661" s="1">
        <f t="shared" si="209"/>
        <v>0</v>
      </c>
    </row>
    <row r="2662" spans="1:31" x14ac:dyDescent="0.25">
      <c r="A2662" t="str">
        <f>B2662&amp;"-"&amp;COUNTIF($B$3:B2662,B2662)</f>
        <v>679-33</v>
      </c>
      <c r="B2662">
        <v>679</v>
      </c>
      <c r="C2662" s="18">
        <f>VLOOKUP(A2662,'ADM Details FY17'!$A$3:$D$3515,4,FALSE)</f>
        <v>0</v>
      </c>
      <c r="D2662" s="1">
        <f>VLOOKUP(A2662,'ADM Details FY17'!$A$3:$E$3515,5,FALSE)</f>
        <v>0</v>
      </c>
      <c r="E2662" s="1">
        <f>VLOOKUP(A2662,'ADM Details FY17'!$A$3:$F$3515,6,FALSE)</f>
        <v>0</v>
      </c>
      <c r="F2662" s="1">
        <f>VLOOKUP(A2662,'ADM Details FY17'!$A$3:$G$3515,7,FALSE)</f>
        <v>0</v>
      </c>
      <c r="G2662" s="1">
        <f>VLOOKUP(A2662,'ADM Details FY17'!$A$3:$H$3515,8,FALSE)</f>
        <v>0</v>
      </c>
      <c r="H2662" s="1">
        <f>VLOOKUP(A2662,'ADM Details FY17'!$A$3:$I$3515,9,FALSE)</f>
        <v>0</v>
      </c>
      <c r="I2662" s="1">
        <f>VLOOKUP(A2662,'ADM Details FY17'!$A$3:$J$3517,10,FALSE)</f>
        <v>0</v>
      </c>
      <c r="J2662" s="1">
        <f>VLOOKUP(A2662,'ADM Details FY17'!$A$3:$K$3515,11,FALSE)</f>
        <v>0</v>
      </c>
      <c r="K2662" s="1">
        <f>VLOOKUP(A2662,'ADM Details FY17'!$A$3:$M$3515,13,FALSE)</f>
        <v>0</v>
      </c>
      <c r="L2662" s="1">
        <f>VLOOKUP(A2662,'ADM Details FY17'!$A$3:$O$3515,15,FALSE)</f>
        <v>0</v>
      </c>
      <c r="M2662" s="1">
        <f>VLOOKUP(A2662,'ADM Details FY17'!$A$3:$P$3515,16,FALSE)</f>
        <v>0</v>
      </c>
      <c r="N2662" s="1">
        <f>VLOOKUP(A2662,'ADM Details FY17'!$A$3:$Q$3515,17,FALSE)</f>
        <v>0</v>
      </c>
      <c r="O2662" s="1">
        <f>VLOOKUP(A2662,'ADM Details FY17'!$A$3:$S$3515,19,FALSE)</f>
        <v>0</v>
      </c>
      <c r="P2662" s="1">
        <f>VLOOKUP(A2662,'ADM Details FY17'!$A$3:$U$3515,21,FALSE)</f>
        <v>0</v>
      </c>
      <c r="Q2662" s="1">
        <f>VLOOKUP(A2662,'ADM Details FY17'!$A$3:$V$3515,22,FALSE)</f>
        <v>0</v>
      </c>
      <c r="R2662" s="1">
        <f>VLOOKUP(A2662,'ADM Details FY17'!$A$3:$W$3515,23,FALSE)</f>
        <v>0</v>
      </c>
      <c r="S2662" s="1">
        <f>VLOOKUP(A2662,'ADM Details FY17'!$A$3:$X$3515,24,FALSE)</f>
        <v>0</v>
      </c>
      <c r="T2662" s="1">
        <f>VLOOKUP(A2662,'ADM Details FY17'!$A$3:$Y$3515,25,FALSE)</f>
        <v>0</v>
      </c>
      <c r="U2662" s="1">
        <f>VLOOKUP(A2662,'ADM Details FY17'!$A$3:$AA$3515,27,FALSE)</f>
        <v>0</v>
      </c>
      <c r="V2662" s="1">
        <f>IFERROR(VLOOKUP(C2662,'eindex _tget pp '!$A$4:$E$615,5,FALSE),0)</f>
        <v>0</v>
      </c>
      <c r="W2662" s="31">
        <f>IFERROR(VLOOKUP(C2662,'eindex _tget pp '!$A$4:$F$615,6,FALSE),0)</f>
        <v>0</v>
      </c>
      <c r="X2662" s="4">
        <f>IFERROR(VLOOKUP(B2662,'eschools 16'!$A$2:$F$25,6,FALSE),1)</f>
        <v>1</v>
      </c>
      <c r="Y2662" s="1">
        <f t="shared" si="205"/>
        <v>0</v>
      </c>
      <c r="Z2662" s="1">
        <f t="shared" si="206"/>
        <v>0</v>
      </c>
      <c r="AA2662" s="31">
        <f>IFERROR(VLOOKUP(C2662,'eindex _tget pp '!$A$4:$G$615,7,FALSE),0)</f>
        <v>0</v>
      </c>
      <c r="AB2662" s="1">
        <f>VLOOKUP(A2662,'ADM Details FY17'!$A$3:$AB$3515,28,FALSE)</f>
        <v>0</v>
      </c>
      <c r="AC2662" s="1">
        <f t="shared" si="207"/>
        <v>0</v>
      </c>
      <c r="AD2662" s="1">
        <f t="shared" si="208"/>
        <v>0</v>
      </c>
      <c r="AE2662" s="1">
        <f t="shared" si="209"/>
        <v>0</v>
      </c>
    </row>
    <row r="2663" spans="1:31" x14ac:dyDescent="0.25">
      <c r="A2663" t="str">
        <f>B2663&amp;"-"&amp;COUNTIF($B$3:B2663,B2663)</f>
        <v>679-34</v>
      </c>
      <c r="B2663">
        <v>679</v>
      </c>
      <c r="C2663" s="18">
        <f>VLOOKUP(A2663,'ADM Details FY17'!$A$3:$D$3515,4,FALSE)</f>
        <v>0</v>
      </c>
      <c r="D2663" s="1">
        <f>VLOOKUP(A2663,'ADM Details FY17'!$A$3:$E$3515,5,FALSE)</f>
        <v>0</v>
      </c>
      <c r="E2663" s="1">
        <f>VLOOKUP(A2663,'ADM Details FY17'!$A$3:$F$3515,6,FALSE)</f>
        <v>0</v>
      </c>
      <c r="F2663" s="1">
        <f>VLOOKUP(A2663,'ADM Details FY17'!$A$3:$G$3515,7,FALSE)</f>
        <v>0</v>
      </c>
      <c r="G2663" s="1">
        <f>VLOOKUP(A2663,'ADM Details FY17'!$A$3:$H$3515,8,FALSE)</f>
        <v>0</v>
      </c>
      <c r="H2663" s="1">
        <f>VLOOKUP(A2663,'ADM Details FY17'!$A$3:$I$3515,9,FALSE)</f>
        <v>0</v>
      </c>
      <c r="I2663" s="1">
        <f>VLOOKUP(A2663,'ADM Details FY17'!$A$3:$J$3517,10,FALSE)</f>
        <v>0</v>
      </c>
      <c r="J2663" s="1">
        <f>VLOOKUP(A2663,'ADM Details FY17'!$A$3:$K$3515,11,FALSE)</f>
        <v>0</v>
      </c>
      <c r="K2663" s="1">
        <f>VLOOKUP(A2663,'ADM Details FY17'!$A$3:$M$3515,13,FALSE)</f>
        <v>0</v>
      </c>
      <c r="L2663" s="1">
        <f>VLOOKUP(A2663,'ADM Details FY17'!$A$3:$O$3515,15,FALSE)</f>
        <v>0</v>
      </c>
      <c r="M2663" s="1">
        <f>VLOOKUP(A2663,'ADM Details FY17'!$A$3:$P$3515,16,FALSE)</f>
        <v>0</v>
      </c>
      <c r="N2663" s="1">
        <f>VLOOKUP(A2663,'ADM Details FY17'!$A$3:$Q$3515,17,FALSE)</f>
        <v>0</v>
      </c>
      <c r="O2663" s="1">
        <f>VLOOKUP(A2663,'ADM Details FY17'!$A$3:$S$3515,19,FALSE)</f>
        <v>0</v>
      </c>
      <c r="P2663" s="1">
        <f>VLOOKUP(A2663,'ADM Details FY17'!$A$3:$U$3515,21,FALSE)</f>
        <v>0</v>
      </c>
      <c r="Q2663" s="1">
        <f>VLOOKUP(A2663,'ADM Details FY17'!$A$3:$V$3515,22,FALSE)</f>
        <v>0</v>
      </c>
      <c r="R2663" s="1">
        <f>VLOOKUP(A2663,'ADM Details FY17'!$A$3:$W$3515,23,FALSE)</f>
        <v>0</v>
      </c>
      <c r="S2663" s="1">
        <f>VLOOKUP(A2663,'ADM Details FY17'!$A$3:$X$3515,24,FALSE)</f>
        <v>0</v>
      </c>
      <c r="T2663" s="1">
        <f>VLOOKUP(A2663,'ADM Details FY17'!$A$3:$Y$3515,25,FALSE)</f>
        <v>0</v>
      </c>
      <c r="U2663" s="1">
        <f>VLOOKUP(A2663,'ADM Details FY17'!$A$3:$AA$3515,27,FALSE)</f>
        <v>0</v>
      </c>
      <c r="V2663" s="1">
        <f>IFERROR(VLOOKUP(C2663,'eindex _tget pp '!$A$4:$E$615,5,FALSE),0)</f>
        <v>0</v>
      </c>
      <c r="W2663" s="31">
        <f>IFERROR(VLOOKUP(C2663,'eindex _tget pp '!$A$4:$F$615,6,FALSE),0)</f>
        <v>0</v>
      </c>
      <c r="X2663" s="4">
        <f>IFERROR(VLOOKUP(B2663,'eschools 16'!$A$2:$F$25,6,FALSE),1)</f>
        <v>1</v>
      </c>
      <c r="Y2663" s="1">
        <f t="shared" si="205"/>
        <v>0</v>
      </c>
      <c r="Z2663" s="1">
        <f t="shared" si="206"/>
        <v>0</v>
      </c>
      <c r="AA2663" s="31">
        <f>IFERROR(VLOOKUP(C2663,'eindex _tget pp '!$A$4:$G$615,7,FALSE),0)</f>
        <v>0</v>
      </c>
      <c r="AB2663" s="1">
        <f>VLOOKUP(A2663,'ADM Details FY17'!$A$3:$AB$3515,28,FALSE)</f>
        <v>0</v>
      </c>
      <c r="AC2663" s="1">
        <f t="shared" si="207"/>
        <v>0</v>
      </c>
      <c r="AD2663" s="1">
        <f t="shared" si="208"/>
        <v>0</v>
      </c>
      <c r="AE2663" s="1">
        <f t="shared" si="209"/>
        <v>0</v>
      </c>
    </row>
    <row r="2664" spans="1:31" x14ac:dyDescent="0.25">
      <c r="A2664" t="str">
        <f>B2664&amp;"-"&amp;COUNTIF($B$3:B2664,B2664)</f>
        <v>679-35</v>
      </c>
      <c r="B2664">
        <v>679</v>
      </c>
      <c r="C2664" s="18">
        <f>VLOOKUP(A2664,'ADM Details FY17'!$A$3:$D$3515,4,FALSE)</f>
        <v>0</v>
      </c>
      <c r="D2664" s="1">
        <f>VLOOKUP(A2664,'ADM Details FY17'!$A$3:$E$3515,5,FALSE)</f>
        <v>0</v>
      </c>
      <c r="E2664" s="1">
        <f>VLOOKUP(A2664,'ADM Details FY17'!$A$3:$F$3515,6,FALSE)</f>
        <v>0</v>
      </c>
      <c r="F2664" s="1">
        <f>VLOOKUP(A2664,'ADM Details FY17'!$A$3:$G$3515,7,FALSE)</f>
        <v>0</v>
      </c>
      <c r="G2664" s="1">
        <f>VLOOKUP(A2664,'ADM Details FY17'!$A$3:$H$3515,8,FALSE)</f>
        <v>0</v>
      </c>
      <c r="H2664" s="1">
        <f>VLOOKUP(A2664,'ADM Details FY17'!$A$3:$I$3515,9,FALSE)</f>
        <v>0</v>
      </c>
      <c r="I2664" s="1">
        <f>VLOOKUP(A2664,'ADM Details FY17'!$A$3:$J$3517,10,FALSE)</f>
        <v>0</v>
      </c>
      <c r="J2664" s="1">
        <f>VLOOKUP(A2664,'ADM Details FY17'!$A$3:$K$3515,11,FALSE)</f>
        <v>0</v>
      </c>
      <c r="K2664" s="1">
        <f>VLOOKUP(A2664,'ADM Details FY17'!$A$3:$M$3515,13,FALSE)</f>
        <v>0</v>
      </c>
      <c r="L2664" s="1">
        <f>VLOOKUP(A2664,'ADM Details FY17'!$A$3:$O$3515,15,FALSE)</f>
        <v>0</v>
      </c>
      <c r="M2664" s="1">
        <f>VLOOKUP(A2664,'ADM Details FY17'!$A$3:$P$3515,16,FALSE)</f>
        <v>0</v>
      </c>
      <c r="N2664" s="1">
        <f>VLOOKUP(A2664,'ADM Details FY17'!$A$3:$Q$3515,17,FALSE)</f>
        <v>0</v>
      </c>
      <c r="O2664" s="1">
        <f>VLOOKUP(A2664,'ADM Details FY17'!$A$3:$S$3515,19,FALSE)</f>
        <v>0</v>
      </c>
      <c r="P2664" s="1">
        <f>VLOOKUP(A2664,'ADM Details FY17'!$A$3:$U$3515,21,FALSE)</f>
        <v>0</v>
      </c>
      <c r="Q2664" s="1">
        <f>VLOOKUP(A2664,'ADM Details FY17'!$A$3:$V$3515,22,FALSE)</f>
        <v>0</v>
      </c>
      <c r="R2664" s="1">
        <f>VLOOKUP(A2664,'ADM Details FY17'!$A$3:$W$3515,23,FALSE)</f>
        <v>0</v>
      </c>
      <c r="S2664" s="1">
        <f>VLOOKUP(A2664,'ADM Details FY17'!$A$3:$X$3515,24,FALSE)</f>
        <v>0</v>
      </c>
      <c r="T2664" s="1">
        <f>VLOOKUP(A2664,'ADM Details FY17'!$A$3:$Y$3515,25,FALSE)</f>
        <v>0</v>
      </c>
      <c r="U2664" s="1">
        <f>VLOOKUP(A2664,'ADM Details FY17'!$A$3:$AA$3515,27,FALSE)</f>
        <v>0</v>
      </c>
      <c r="V2664" s="1">
        <f>IFERROR(VLOOKUP(C2664,'eindex _tget pp '!$A$4:$E$615,5,FALSE),0)</f>
        <v>0</v>
      </c>
      <c r="W2664" s="31">
        <f>IFERROR(VLOOKUP(C2664,'eindex _tget pp '!$A$4:$F$615,6,FALSE),0)</f>
        <v>0</v>
      </c>
      <c r="X2664" s="4">
        <f>IFERROR(VLOOKUP(B2664,'eschools 16'!$A$2:$F$25,6,FALSE),1)</f>
        <v>1</v>
      </c>
      <c r="Y2664" s="1">
        <f t="shared" si="205"/>
        <v>0</v>
      </c>
      <c r="Z2664" s="1">
        <f t="shared" si="206"/>
        <v>0</v>
      </c>
      <c r="AA2664" s="31">
        <f>IFERROR(VLOOKUP(C2664,'eindex _tget pp '!$A$4:$G$615,7,FALSE),0)</f>
        <v>0</v>
      </c>
      <c r="AB2664" s="1">
        <f>VLOOKUP(A2664,'ADM Details FY17'!$A$3:$AB$3515,28,FALSE)</f>
        <v>0</v>
      </c>
      <c r="AC2664" s="1">
        <f t="shared" si="207"/>
        <v>0</v>
      </c>
      <c r="AD2664" s="1">
        <f t="shared" si="208"/>
        <v>0</v>
      </c>
      <c r="AE2664" s="1">
        <f t="shared" si="209"/>
        <v>0</v>
      </c>
    </row>
    <row r="2665" spans="1:31" x14ac:dyDescent="0.25">
      <c r="A2665" t="str">
        <f>B2665&amp;"-"&amp;COUNTIF($B$3:B2665,B2665)</f>
        <v>679-36</v>
      </c>
      <c r="B2665">
        <v>679</v>
      </c>
      <c r="C2665" s="18">
        <f>VLOOKUP(A2665,'ADM Details FY17'!$A$3:$D$3515,4,FALSE)</f>
        <v>0</v>
      </c>
      <c r="D2665" s="1">
        <f>VLOOKUP(A2665,'ADM Details FY17'!$A$3:$E$3515,5,FALSE)</f>
        <v>0</v>
      </c>
      <c r="E2665" s="1">
        <f>VLOOKUP(A2665,'ADM Details FY17'!$A$3:$F$3515,6,FALSE)</f>
        <v>0</v>
      </c>
      <c r="F2665" s="1">
        <f>VLOOKUP(A2665,'ADM Details FY17'!$A$3:$G$3515,7,FALSE)</f>
        <v>0</v>
      </c>
      <c r="G2665" s="1">
        <f>VLOOKUP(A2665,'ADM Details FY17'!$A$3:$H$3515,8,FALSE)</f>
        <v>0</v>
      </c>
      <c r="H2665" s="1">
        <f>VLOOKUP(A2665,'ADM Details FY17'!$A$3:$I$3515,9,FALSE)</f>
        <v>0</v>
      </c>
      <c r="I2665" s="1">
        <f>VLOOKUP(A2665,'ADM Details FY17'!$A$3:$J$3517,10,FALSE)</f>
        <v>0</v>
      </c>
      <c r="J2665" s="1">
        <f>VLOOKUP(A2665,'ADM Details FY17'!$A$3:$K$3515,11,FALSE)</f>
        <v>0</v>
      </c>
      <c r="K2665" s="1">
        <f>VLOOKUP(A2665,'ADM Details FY17'!$A$3:$M$3515,13,FALSE)</f>
        <v>0</v>
      </c>
      <c r="L2665" s="1">
        <f>VLOOKUP(A2665,'ADM Details FY17'!$A$3:$O$3515,15,FALSE)</f>
        <v>0</v>
      </c>
      <c r="M2665" s="1">
        <f>VLOOKUP(A2665,'ADM Details FY17'!$A$3:$P$3515,16,FALSE)</f>
        <v>0</v>
      </c>
      <c r="N2665" s="1">
        <f>VLOOKUP(A2665,'ADM Details FY17'!$A$3:$Q$3515,17,FALSE)</f>
        <v>0</v>
      </c>
      <c r="O2665" s="1">
        <f>VLOOKUP(A2665,'ADM Details FY17'!$A$3:$S$3515,19,FALSE)</f>
        <v>0</v>
      </c>
      <c r="P2665" s="1">
        <f>VLOOKUP(A2665,'ADM Details FY17'!$A$3:$U$3515,21,FALSE)</f>
        <v>0</v>
      </c>
      <c r="Q2665" s="1">
        <f>VLOOKUP(A2665,'ADM Details FY17'!$A$3:$V$3515,22,FALSE)</f>
        <v>0</v>
      </c>
      <c r="R2665" s="1">
        <f>VLOOKUP(A2665,'ADM Details FY17'!$A$3:$W$3515,23,FALSE)</f>
        <v>0</v>
      </c>
      <c r="S2665" s="1">
        <f>VLOOKUP(A2665,'ADM Details FY17'!$A$3:$X$3515,24,FALSE)</f>
        <v>0</v>
      </c>
      <c r="T2665" s="1">
        <f>VLOOKUP(A2665,'ADM Details FY17'!$A$3:$Y$3515,25,FALSE)</f>
        <v>0</v>
      </c>
      <c r="U2665" s="1">
        <f>VLOOKUP(A2665,'ADM Details FY17'!$A$3:$AA$3515,27,FALSE)</f>
        <v>0</v>
      </c>
      <c r="V2665" s="1">
        <f>IFERROR(VLOOKUP(C2665,'eindex _tget pp '!$A$4:$E$615,5,FALSE),0)</f>
        <v>0</v>
      </c>
      <c r="W2665" s="31">
        <f>IFERROR(VLOOKUP(C2665,'eindex _tget pp '!$A$4:$F$615,6,FALSE),0)</f>
        <v>0</v>
      </c>
      <c r="X2665" s="4">
        <f>IFERROR(VLOOKUP(B2665,'eschools 16'!$A$2:$F$25,6,FALSE),1)</f>
        <v>1</v>
      </c>
      <c r="Y2665" s="1">
        <f t="shared" si="205"/>
        <v>0</v>
      </c>
      <c r="Z2665" s="1">
        <f t="shared" si="206"/>
        <v>0</v>
      </c>
      <c r="AA2665" s="31">
        <f>IFERROR(VLOOKUP(C2665,'eindex _tget pp '!$A$4:$G$615,7,FALSE),0)</f>
        <v>0</v>
      </c>
      <c r="AB2665" s="1">
        <f>VLOOKUP(A2665,'ADM Details FY17'!$A$3:$AB$3515,28,FALSE)</f>
        <v>0</v>
      </c>
      <c r="AC2665" s="1">
        <f t="shared" si="207"/>
        <v>0</v>
      </c>
      <c r="AD2665" s="1">
        <f t="shared" si="208"/>
        <v>0</v>
      </c>
      <c r="AE2665" s="1">
        <f t="shared" si="209"/>
        <v>0</v>
      </c>
    </row>
    <row r="2666" spans="1:31" x14ac:dyDescent="0.25">
      <c r="A2666" t="str">
        <f>B2666&amp;"-"&amp;COUNTIF($B$3:B2666,B2666)</f>
        <v>679-37</v>
      </c>
      <c r="B2666">
        <v>679</v>
      </c>
      <c r="C2666" s="18">
        <f>VLOOKUP(A2666,'ADM Details FY17'!$A$3:$D$3515,4,FALSE)</f>
        <v>0</v>
      </c>
      <c r="D2666" s="1">
        <f>VLOOKUP(A2666,'ADM Details FY17'!$A$3:$E$3515,5,FALSE)</f>
        <v>0</v>
      </c>
      <c r="E2666" s="1">
        <f>VLOOKUP(A2666,'ADM Details FY17'!$A$3:$F$3515,6,FALSE)</f>
        <v>0</v>
      </c>
      <c r="F2666" s="1">
        <f>VLOOKUP(A2666,'ADM Details FY17'!$A$3:$G$3515,7,FALSE)</f>
        <v>0</v>
      </c>
      <c r="G2666" s="1">
        <f>VLOOKUP(A2666,'ADM Details FY17'!$A$3:$H$3515,8,FALSE)</f>
        <v>0</v>
      </c>
      <c r="H2666" s="1">
        <f>VLOOKUP(A2666,'ADM Details FY17'!$A$3:$I$3515,9,FALSE)</f>
        <v>0</v>
      </c>
      <c r="I2666" s="1">
        <f>VLOOKUP(A2666,'ADM Details FY17'!$A$3:$J$3517,10,FALSE)</f>
        <v>0</v>
      </c>
      <c r="J2666" s="1">
        <f>VLOOKUP(A2666,'ADM Details FY17'!$A$3:$K$3515,11,FALSE)</f>
        <v>0</v>
      </c>
      <c r="K2666" s="1">
        <f>VLOOKUP(A2666,'ADM Details FY17'!$A$3:$M$3515,13,FALSE)</f>
        <v>0</v>
      </c>
      <c r="L2666" s="1">
        <f>VLOOKUP(A2666,'ADM Details FY17'!$A$3:$O$3515,15,FALSE)</f>
        <v>0</v>
      </c>
      <c r="M2666" s="1">
        <f>VLOOKUP(A2666,'ADM Details FY17'!$A$3:$P$3515,16,FALSE)</f>
        <v>0</v>
      </c>
      <c r="N2666" s="1">
        <f>VLOOKUP(A2666,'ADM Details FY17'!$A$3:$Q$3515,17,FALSE)</f>
        <v>0</v>
      </c>
      <c r="O2666" s="1">
        <f>VLOOKUP(A2666,'ADM Details FY17'!$A$3:$S$3515,19,FALSE)</f>
        <v>0</v>
      </c>
      <c r="P2666" s="1">
        <f>VLOOKUP(A2666,'ADM Details FY17'!$A$3:$U$3515,21,FALSE)</f>
        <v>0</v>
      </c>
      <c r="Q2666" s="1">
        <f>VLOOKUP(A2666,'ADM Details FY17'!$A$3:$V$3515,22,FALSE)</f>
        <v>0</v>
      </c>
      <c r="R2666" s="1">
        <f>VLOOKUP(A2666,'ADM Details FY17'!$A$3:$W$3515,23,FALSE)</f>
        <v>0</v>
      </c>
      <c r="S2666" s="1">
        <f>VLOOKUP(A2666,'ADM Details FY17'!$A$3:$X$3515,24,FALSE)</f>
        <v>0</v>
      </c>
      <c r="T2666" s="1">
        <f>VLOOKUP(A2666,'ADM Details FY17'!$A$3:$Y$3515,25,FALSE)</f>
        <v>0</v>
      </c>
      <c r="U2666" s="1">
        <f>VLOOKUP(A2666,'ADM Details FY17'!$A$3:$AA$3515,27,FALSE)</f>
        <v>0</v>
      </c>
      <c r="V2666" s="1">
        <f>IFERROR(VLOOKUP(C2666,'eindex _tget pp '!$A$4:$E$615,5,FALSE),0)</f>
        <v>0</v>
      </c>
      <c r="W2666" s="31">
        <f>IFERROR(VLOOKUP(C2666,'eindex _tget pp '!$A$4:$F$615,6,FALSE),0)</f>
        <v>0</v>
      </c>
      <c r="X2666" s="4">
        <f>IFERROR(VLOOKUP(B2666,'eschools 16'!$A$2:$F$25,6,FALSE),1)</f>
        <v>1</v>
      </c>
      <c r="Y2666" s="1">
        <f t="shared" si="205"/>
        <v>0</v>
      </c>
      <c r="Z2666" s="1">
        <f t="shared" si="206"/>
        <v>0</v>
      </c>
      <c r="AA2666" s="31">
        <f>IFERROR(VLOOKUP(C2666,'eindex _tget pp '!$A$4:$G$615,7,FALSE),0)</f>
        <v>0</v>
      </c>
      <c r="AB2666" s="1">
        <f>VLOOKUP(A2666,'ADM Details FY17'!$A$3:$AB$3515,28,FALSE)</f>
        <v>0</v>
      </c>
      <c r="AC2666" s="1">
        <f t="shared" si="207"/>
        <v>0</v>
      </c>
      <c r="AD2666" s="1">
        <f t="shared" si="208"/>
        <v>0</v>
      </c>
      <c r="AE2666" s="1">
        <f t="shared" si="209"/>
        <v>0</v>
      </c>
    </row>
    <row r="2667" spans="1:31" x14ac:dyDescent="0.25">
      <c r="A2667" t="str">
        <f>B2667&amp;"-"&amp;COUNTIF($B$3:B2667,B2667)</f>
        <v>679-38</v>
      </c>
      <c r="B2667">
        <v>679</v>
      </c>
      <c r="C2667" s="18">
        <f>VLOOKUP(A2667,'ADM Details FY17'!$A$3:$D$3515,4,FALSE)</f>
        <v>0</v>
      </c>
      <c r="D2667" s="1">
        <f>VLOOKUP(A2667,'ADM Details FY17'!$A$3:$E$3515,5,FALSE)</f>
        <v>0</v>
      </c>
      <c r="E2667" s="1">
        <f>VLOOKUP(A2667,'ADM Details FY17'!$A$3:$F$3515,6,FALSE)</f>
        <v>0</v>
      </c>
      <c r="F2667" s="1">
        <f>VLOOKUP(A2667,'ADM Details FY17'!$A$3:$G$3515,7,FALSE)</f>
        <v>0</v>
      </c>
      <c r="G2667" s="1">
        <f>VLOOKUP(A2667,'ADM Details FY17'!$A$3:$H$3515,8,FALSE)</f>
        <v>0</v>
      </c>
      <c r="H2667" s="1">
        <f>VLOOKUP(A2667,'ADM Details FY17'!$A$3:$I$3515,9,FALSE)</f>
        <v>0</v>
      </c>
      <c r="I2667" s="1">
        <f>VLOOKUP(A2667,'ADM Details FY17'!$A$3:$J$3517,10,FALSE)</f>
        <v>0</v>
      </c>
      <c r="J2667" s="1">
        <f>VLOOKUP(A2667,'ADM Details FY17'!$A$3:$K$3515,11,FALSE)</f>
        <v>0</v>
      </c>
      <c r="K2667" s="1">
        <f>VLOOKUP(A2667,'ADM Details FY17'!$A$3:$M$3515,13,FALSE)</f>
        <v>0</v>
      </c>
      <c r="L2667" s="1">
        <f>VLOOKUP(A2667,'ADM Details FY17'!$A$3:$O$3515,15,FALSE)</f>
        <v>0</v>
      </c>
      <c r="M2667" s="1">
        <f>VLOOKUP(A2667,'ADM Details FY17'!$A$3:$P$3515,16,FALSE)</f>
        <v>0</v>
      </c>
      <c r="N2667" s="1">
        <f>VLOOKUP(A2667,'ADM Details FY17'!$A$3:$Q$3515,17,FALSE)</f>
        <v>0</v>
      </c>
      <c r="O2667" s="1">
        <f>VLOOKUP(A2667,'ADM Details FY17'!$A$3:$S$3515,19,FALSE)</f>
        <v>0</v>
      </c>
      <c r="P2667" s="1">
        <f>VLOOKUP(A2667,'ADM Details FY17'!$A$3:$U$3515,21,FALSE)</f>
        <v>0</v>
      </c>
      <c r="Q2667" s="1">
        <f>VLOOKUP(A2667,'ADM Details FY17'!$A$3:$V$3515,22,FALSE)</f>
        <v>0</v>
      </c>
      <c r="R2667" s="1">
        <f>VLOOKUP(A2667,'ADM Details FY17'!$A$3:$W$3515,23,FALSE)</f>
        <v>0</v>
      </c>
      <c r="S2667" s="1">
        <f>VLOOKUP(A2667,'ADM Details FY17'!$A$3:$X$3515,24,FALSE)</f>
        <v>0</v>
      </c>
      <c r="T2667" s="1">
        <f>VLOOKUP(A2667,'ADM Details FY17'!$A$3:$Y$3515,25,FALSE)</f>
        <v>0</v>
      </c>
      <c r="U2667" s="1">
        <f>VLOOKUP(A2667,'ADM Details FY17'!$A$3:$AA$3515,27,FALSE)</f>
        <v>0</v>
      </c>
      <c r="V2667" s="1">
        <f>IFERROR(VLOOKUP(C2667,'eindex _tget pp '!$A$4:$E$615,5,FALSE),0)</f>
        <v>0</v>
      </c>
      <c r="W2667" s="31">
        <f>IFERROR(VLOOKUP(C2667,'eindex _tget pp '!$A$4:$F$615,6,FALSE),0)</f>
        <v>0</v>
      </c>
      <c r="X2667" s="4">
        <f>IFERROR(VLOOKUP(B2667,'eschools 16'!$A$2:$F$25,6,FALSE),1)</f>
        <v>1</v>
      </c>
      <c r="Y2667" s="1">
        <f t="shared" si="205"/>
        <v>0</v>
      </c>
      <c r="Z2667" s="1">
        <f t="shared" si="206"/>
        <v>0</v>
      </c>
      <c r="AA2667" s="31">
        <f>IFERROR(VLOOKUP(C2667,'eindex _tget pp '!$A$4:$G$615,7,FALSE),0)</f>
        <v>0</v>
      </c>
      <c r="AB2667" s="1">
        <f>VLOOKUP(A2667,'ADM Details FY17'!$A$3:$AB$3515,28,FALSE)</f>
        <v>0</v>
      </c>
      <c r="AC2667" s="1">
        <f t="shared" si="207"/>
        <v>0</v>
      </c>
      <c r="AD2667" s="1">
        <f t="shared" si="208"/>
        <v>0</v>
      </c>
      <c r="AE2667" s="1">
        <f t="shared" si="209"/>
        <v>0</v>
      </c>
    </row>
    <row r="2668" spans="1:31" x14ac:dyDescent="0.25">
      <c r="A2668" t="str">
        <f>B2668&amp;"-"&amp;COUNTIF($B$3:B2668,B2668)</f>
        <v>679-39</v>
      </c>
      <c r="B2668">
        <v>679</v>
      </c>
      <c r="C2668" s="18">
        <f>VLOOKUP(A2668,'ADM Details FY17'!$A$3:$D$3515,4,FALSE)</f>
        <v>0</v>
      </c>
      <c r="D2668" s="1">
        <f>VLOOKUP(A2668,'ADM Details FY17'!$A$3:$E$3515,5,FALSE)</f>
        <v>0</v>
      </c>
      <c r="E2668" s="1">
        <f>VLOOKUP(A2668,'ADM Details FY17'!$A$3:$F$3515,6,FALSE)</f>
        <v>0</v>
      </c>
      <c r="F2668" s="1">
        <f>VLOOKUP(A2668,'ADM Details FY17'!$A$3:$G$3515,7,FALSE)</f>
        <v>0</v>
      </c>
      <c r="G2668" s="1">
        <f>VLOOKUP(A2668,'ADM Details FY17'!$A$3:$H$3515,8,FALSE)</f>
        <v>0</v>
      </c>
      <c r="H2668" s="1">
        <f>VLOOKUP(A2668,'ADM Details FY17'!$A$3:$I$3515,9,FALSE)</f>
        <v>0</v>
      </c>
      <c r="I2668" s="1">
        <f>VLOOKUP(A2668,'ADM Details FY17'!$A$3:$J$3517,10,FALSE)</f>
        <v>0</v>
      </c>
      <c r="J2668" s="1">
        <f>VLOOKUP(A2668,'ADM Details FY17'!$A$3:$K$3515,11,FALSE)</f>
        <v>0</v>
      </c>
      <c r="K2668" s="1">
        <f>VLOOKUP(A2668,'ADM Details FY17'!$A$3:$M$3515,13,FALSE)</f>
        <v>0</v>
      </c>
      <c r="L2668" s="1">
        <f>VLOOKUP(A2668,'ADM Details FY17'!$A$3:$O$3515,15,FALSE)</f>
        <v>0</v>
      </c>
      <c r="M2668" s="1">
        <f>VLOOKUP(A2668,'ADM Details FY17'!$A$3:$P$3515,16,FALSE)</f>
        <v>0</v>
      </c>
      <c r="N2668" s="1">
        <f>VLOOKUP(A2668,'ADM Details FY17'!$A$3:$Q$3515,17,FALSE)</f>
        <v>0</v>
      </c>
      <c r="O2668" s="1">
        <f>VLOOKUP(A2668,'ADM Details FY17'!$A$3:$S$3515,19,FALSE)</f>
        <v>0</v>
      </c>
      <c r="P2668" s="1">
        <f>VLOOKUP(A2668,'ADM Details FY17'!$A$3:$U$3515,21,FALSE)</f>
        <v>0</v>
      </c>
      <c r="Q2668" s="1">
        <f>VLOOKUP(A2668,'ADM Details FY17'!$A$3:$V$3515,22,FALSE)</f>
        <v>0</v>
      </c>
      <c r="R2668" s="1">
        <f>VLOOKUP(A2668,'ADM Details FY17'!$A$3:$W$3515,23,FALSE)</f>
        <v>0</v>
      </c>
      <c r="S2668" s="1">
        <f>VLOOKUP(A2668,'ADM Details FY17'!$A$3:$X$3515,24,FALSE)</f>
        <v>0</v>
      </c>
      <c r="T2668" s="1">
        <f>VLOOKUP(A2668,'ADM Details FY17'!$A$3:$Y$3515,25,FALSE)</f>
        <v>0</v>
      </c>
      <c r="U2668" s="1">
        <f>VLOOKUP(A2668,'ADM Details FY17'!$A$3:$AA$3515,27,FALSE)</f>
        <v>0</v>
      </c>
      <c r="V2668" s="1">
        <f>IFERROR(VLOOKUP(C2668,'eindex _tget pp '!$A$4:$E$615,5,FALSE),0)</f>
        <v>0</v>
      </c>
      <c r="W2668" s="31">
        <f>IFERROR(VLOOKUP(C2668,'eindex _tget pp '!$A$4:$F$615,6,FALSE),0)</f>
        <v>0</v>
      </c>
      <c r="X2668" s="4">
        <f>IFERROR(VLOOKUP(B2668,'eschools 16'!$A$2:$F$25,6,FALSE),1)</f>
        <v>1</v>
      </c>
      <c r="Y2668" s="1">
        <f t="shared" si="205"/>
        <v>0</v>
      </c>
      <c r="Z2668" s="1">
        <f t="shared" si="206"/>
        <v>0</v>
      </c>
      <c r="AA2668" s="31">
        <f>IFERROR(VLOOKUP(C2668,'eindex _tget pp '!$A$4:$G$615,7,FALSE),0)</f>
        <v>0</v>
      </c>
      <c r="AB2668" s="1">
        <f>VLOOKUP(A2668,'ADM Details FY17'!$A$3:$AB$3515,28,FALSE)</f>
        <v>0</v>
      </c>
      <c r="AC2668" s="1">
        <f t="shared" si="207"/>
        <v>0</v>
      </c>
      <c r="AD2668" s="1">
        <f t="shared" si="208"/>
        <v>0</v>
      </c>
      <c r="AE2668" s="1">
        <f t="shared" si="209"/>
        <v>0</v>
      </c>
    </row>
    <row r="2669" spans="1:31" x14ac:dyDescent="0.25">
      <c r="A2669" t="str">
        <f>B2669&amp;"-"&amp;COUNTIF($B$3:B2669,B2669)</f>
        <v>679-40</v>
      </c>
      <c r="B2669">
        <v>679</v>
      </c>
      <c r="C2669" s="18">
        <f>VLOOKUP(A2669,'ADM Details FY17'!$A$3:$D$3515,4,FALSE)</f>
        <v>0</v>
      </c>
      <c r="D2669" s="1">
        <f>VLOOKUP(A2669,'ADM Details FY17'!$A$3:$E$3515,5,FALSE)</f>
        <v>0</v>
      </c>
      <c r="E2669" s="1">
        <f>VLOOKUP(A2669,'ADM Details FY17'!$A$3:$F$3515,6,FALSE)</f>
        <v>0</v>
      </c>
      <c r="F2669" s="1">
        <f>VLOOKUP(A2669,'ADM Details FY17'!$A$3:$G$3515,7,FALSE)</f>
        <v>0</v>
      </c>
      <c r="G2669" s="1">
        <f>VLOOKUP(A2669,'ADM Details FY17'!$A$3:$H$3515,8,FALSE)</f>
        <v>0</v>
      </c>
      <c r="H2669" s="1">
        <f>VLOOKUP(A2669,'ADM Details FY17'!$A$3:$I$3515,9,FALSE)</f>
        <v>0</v>
      </c>
      <c r="I2669" s="1">
        <f>VLOOKUP(A2669,'ADM Details FY17'!$A$3:$J$3517,10,FALSE)</f>
        <v>0</v>
      </c>
      <c r="J2669" s="1">
        <f>VLOOKUP(A2669,'ADM Details FY17'!$A$3:$K$3515,11,FALSE)</f>
        <v>0</v>
      </c>
      <c r="K2669" s="1">
        <f>VLOOKUP(A2669,'ADM Details FY17'!$A$3:$M$3515,13,FALSE)</f>
        <v>0</v>
      </c>
      <c r="L2669" s="1">
        <f>VLOOKUP(A2669,'ADM Details FY17'!$A$3:$O$3515,15,FALSE)</f>
        <v>0</v>
      </c>
      <c r="M2669" s="1">
        <f>VLOOKUP(A2669,'ADM Details FY17'!$A$3:$P$3515,16,FALSE)</f>
        <v>0</v>
      </c>
      <c r="N2669" s="1">
        <f>VLOOKUP(A2669,'ADM Details FY17'!$A$3:$Q$3515,17,FALSE)</f>
        <v>0</v>
      </c>
      <c r="O2669" s="1">
        <f>VLOOKUP(A2669,'ADM Details FY17'!$A$3:$S$3515,19,FALSE)</f>
        <v>0</v>
      </c>
      <c r="P2669" s="1">
        <f>VLOOKUP(A2669,'ADM Details FY17'!$A$3:$U$3515,21,FALSE)</f>
        <v>0</v>
      </c>
      <c r="Q2669" s="1">
        <f>VLOOKUP(A2669,'ADM Details FY17'!$A$3:$V$3515,22,FALSE)</f>
        <v>0</v>
      </c>
      <c r="R2669" s="1">
        <f>VLOOKUP(A2669,'ADM Details FY17'!$A$3:$W$3515,23,FALSE)</f>
        <v>0</v>
      </c>
      <c r="S2669" s="1">
        <f>VLOOKUP(A2669,'ADM Details FY17'!$A$3:$X$3515,24,FALSE)</f>
        <v>0</v>
      </c>
      <c r="T2669" s="1">
        <f>VLOOKUP(A2669,'ADM Details FY17'!$A$3:$Y$3515,25,FALSE)</f>
        <v>0</v>
      </c>
      <c r="U2669" s="1">
        <f>VLOOKUP(A2669,'ADM Details FY17'!$A$3:$AA$3515,27,FALSE)</f>
        <v>0</v>
      </c>
      <c r="V2669" s="1">
        <f>IFERROR(VLOOKUP(C2669,'eindex _tget pp '!$A$4:$E$615,5,FALSE),0)</f>
        <v>0</v>
      </c>
      <c r="W2669" s="31">
        <f>IFERROR(VLOOKUP(C2669,'eindex _tget pp '!$A$4:$F$615,6,FALSE),0)</f>
        <v>0</v>
      </c>
      <c r="X2669" s="4">
        <f>IFERROR(VLOOKUP(B2669,'eschools 16'!$A$2:$F$25,6,FALSE),1)</f>
        <v>1</v>
      </c>
      <c r="Y2669" s="1">
        <f t="shared" si="205"/>
        <v>0</v>
      </c>
      <c r="Z2669" s="1">
        <f t="shared" si="206"/>
        <v>0</v>
      </c>
      <c r="AA2669" s="31">
        <f>IFERROR(VLOOKUP(C2669,'eindex _tget pp '!$A$4:$G$615,7,FALSE),0)</f>
        <v>0</v>
      </c>
      <c r="AB2669" s="1">
        <f>VLOOKUP(A2669,'ADM Details FY17'!$A$3:$AB$3515,28,FALSE)</f>
        <v>0</v>
      </c>
      <c r="AC2669" s="1">
        <f t="shared" si="207"/>
        <v>0</v>
      </c>
      <c r="AD2669" s="1">
        <f t="shared" si="208"/>
        <v>0</v>
      </c>
      <c r="AE2669" s="1">
        <f t="shared" si="209"/>
        <v>0</v>
      </c>
    </row>
    <row r="2670" spans="1:31" x14ac:dyDescent="0.25">
      <c r="A2670" t="str">
        <f>B2670&amp;"-"&amp;COUNTIF($B$3:B2670,B2670)</f>
        <v>679-41</v>
      </c>
      <c r="B2670">
        <v>679</v>
      </c>
      <c r="C2670" s="18">
        <f>VLOOKUP(A2670,'ADM Details FY17'!$A$3:$D$3515,4,FALSE)</f>
        <v>0</v>
      </c>
      <c r="D2670" s="1">
        <f>VLOOKUP(A2670,'ADM Details FY17'!$A$3:$E$3515,5,FALSE)</f>
        <v>0</v>
      </c>
      <c r="E2670" s="1">
        <f>VLOOKUP(A2670,'ADM Details FY17'!$A$3:$F$3515,6,FALSE)</f>
        <v>0</v>
      </c>
      <c r="F2670" s="1">
        <f>VLOOKUP(A2670,'ADM Details FY17'!$A$3:$G$3515,7,FALSE)</f>
        <v>0</v>
      </c>
      <c r="G2670" s="1">
        <f>VLOOKUP(A2670,'ADM Details FY17'!$A$3:$H$3515,8,FALSE)</f>
        <v>0</v>
      </c>
      <c r="H2670" s="1">
        <f>VLOOKUP(A2670,'ADM Details FY17'!$A$3:$I$3515,9,FALSE)</f>
        <v>0</v>
      </c>
      <c r="I2670" s="1">
        <f>VLOOKUP(A2670,'ADM Details FY17'!$A$3:$J$3517,10,FALSE)</f>
        <v>0</v>
      </c>
      <c r="J2670" s="1">
        <f>VLOOKUP(A2670,'ADM Details FY17'!$A$3:$K$3515,11,FALSE)</f>
        <v>0</v>
      </c>
      <c r="K2670" s="1">
        <f>VLOOKUP(A2670,'ADM Details FY17'!$A$3:$M$3515,13,FALSE)</f>
        <v>0</v>
      </c>
      <c r="L2670" s="1">
        <f>VLOOKUP(A2670,'ADM Details FY17'!$A$3:$O$3515,15,FALSE)</f>
        <v>0</v>
      </c>
      <c r="M2670" s="1">
        <f>VLOOKUP(A2670,'ADM Details FY17'!$A$3:$P$3515,16,FALSE)</f>
        <v>0</v>
      </c>
      <c r="N2670" s="1">
        <f>VLOOKUP(A2670,'ADM Details FY17'!$A$3:$Q$3515,17,FALSE)</f>
        <v>0</v>
      </c>
      <c r="O2670" s="1">
        <f>VLOOKUP(A2670,'ADM Details FY17'!$A$3:$S$3515,19,FALSE)</f>
        <v>0</v>
      </c>
      <c r="P2670" s="1">
        <f>VLOOKUP(A2670,'ADM Details FY17'!$A$3:$U$3515,21,FALSE)</f>
        <v>0</v>
      </c>
      <c r="Q2670" s="1">
        <f>VLOOKUP(A2670,'ADM Details FY17'!$A$3:$V$3515,22,FALSE)</f>
        <v>0</v>
      </c>
      <c r="R2670" s="1">
        <f>VLOOKUP(A2670,'ADM Details FY17'!$A$3:$W$3515,23,FALSE)</f>
        <v>0</v>
      </c>
      <c r="S2670" s="1">
        <f>VLOOKUP(A2670,'ADM Details FY17'!$A$3:$X$3515,24,FALSE)</f>
        <v>0</v>
      </c>
      <c r="T2670" s="1">
        <f>VLOOKUP(A2670,'ADM Details FY17'!$A$3:$Y$3515,25,FALSE)</f>
        <v>0</v>
      </c>
      <c r="U2670" s="1">
        <f>VLOOKUP(A2670,'ADM Details FY17'!$A$3:$AA$3515,27,FALSE)</f>
        <v>0</v>
      </c>
      <c r="V2670" s="1">
        <f>IFERROR(VLOOKUP(C2670,'eindex _tget pp '!$A$4:$E$615,5,FALSE),0)</f>
        <v>0</v>
      </c>
      <c r="W2670" s="31">
        <f>IFERROR(VLOOKUP(C2670,'eindex _tget pp '!$A$4:$F$615,6,FALSE),0)</f>
        <v>0</v>
      </c>
      <c r="X2670" s="4">
        <f>IFERROR(VLOOKUP(B2670,'eschools 16'!$A$2:$F$25,6,FALSE),1)</f>
        <v>1</v>
      </c>
      <c r="Y2670" s="1">
        <f t="shared" si="205"/>
        <v>0</v>
      </c>
      <c r="Z2670" s="1">
        <f t="shared" si="206"/>
        <v>0</v>
      </c>
      <c r="AA2670" s="31">
        <f>IFERROR(VLOOKUP(C2670,'eindex _tget pp '!$A$4:$G$615,7,FALSE),0)</f>
        <v>0</v>
      </c>
      <c r="AB2670" s="1">
        <f>VLOOKUP(A2670,'ADM Details FY17'!$A$3:$AB$3515,28,FALSE)</f>
        <v>0</v>
      </c>
      <c r="AC2670" s="1">
        <f t="shared" si="207"/>
        <v>0</v>
      </c>
      <c r="AD2670" s="1">
        <f t="shared" si="208"/>
        <v>0</v>
      </c>
      <c r="AE2670" s="1">
        <f t="shared" si="209"/>
        <v>0</v>
      </c>
    </row>
    <row r="2671" spans="1:31" x14ac:dyDescent="0.25">
      <c r="A2671" t="str">
        <f>B2671&amp;"-"&amp;COUNTIF($B$3:B2671,B2671)</f>
        <v>679-42</v>
      </c>
      <c r="B2671">
        <v>679</v>
      </c>
      <c r="C2671" s="18">
        <f>VLOOKUP(A2671,'ADM Details FY17'!$A$3:$D$3515,4,FALSE)</f>
        <v>0</v>
      </c>
      <c r="D2671" s="1">
        <f>VLOOKUP(A2671,'ADM Details FY17'!$A$3:$E$3515,5,FALSE)</f>
        <v>0</v>
      </c>
      <c r="E2671" s="1">
        <f>VLOOKUP(A2671,'ADM Details FY17'!$A$3:$F$3515,6,FALSE)</f>
        <v>0</v>
      </c>
      <c r="F2671" s="1">
        <f>VLOOKUP(A2671,'ADM Details FY17'!$A$3:$G$3515,7,FALSE)</f>
        <v>0</v>
      </c>
      <c r="G2671" s="1">
        <f>VLOOKUP(A2671,'ADM Details FY17'!$A$3:$H$3515,8,FALSE)</f>
        <v>0</v>
      </c>
      <c r="H2671" s="1">
        <f>VLOOKUP(A2671,'ADM Details FY17'!$A$3:$I$3515,9,FALSE)</f>
        <v>0</v>
      </c>
      <c r="I2671" s="1">
        <f>VLOOKUP(A2671,'ADM Details FY17'!$A$3:$J$3517,10,FALSE)</f>
        <v>0</v>
      </c>
      <c r="J2671" s="1">
        <f>VLOOKUP(A2671,'ADM Details FY17'!$A$3:$K$3515,11,FALSE)</f>
        <v>0</v>
      </c>
      <c r="K2671" s="1">
        <f>VLOOKUP(A2671,'ADM Details FY17'!$A$3:$M$3515,13,FALSE)</f>
        <v>0</v>
      </c>
      <c r="L2671" s="1">
        <f>VLOOKUP(A2671,'ADM Details FY17'!$A$3:$O$3515,15,FALSE)</f>
        <v>0</v>
      </c>
      <c r="M2671" s="1">
        <f>VLOOKUP(A2671,'ADM Details FY17'!$A$3:$P$3515,16,FALSE)</f>
        <v>0</v>
      </c>
      <c r="N2671" s="1">
        <f>VLOOKUP(A2671,'ADM Details FY17'!$A$3:$Q$3515,17,FALSE)</f>
        <v>0</v>
      </c>
      <c r="O2671" s="1">
        <f>VLOOKUP(A2671,'ADM Details FY17'!$A$3:$S$3515,19,FALSE)</f>
        <v>0</v>
      </c>
      <c r="P2671" s="1">
        <f>VLOOKUP(A2671,'ADM Details FY17'!$A$3:$U$3515,21,FALSE)</f>
        <v>0</v>
      </c>
      <c r="Q2671" s="1">
        <f>VLOOKUP(A2671,'ADM Details FY17'!$A$3:$V$3515,22,FALSE)</f>
        <v>0</v>
      </c>
      <c r="R2671" s="1">
        <f>VLOOKUP(A2671,'ADM Details FY17'!$A$3:$W$3515,23,FALSE)</f>
        <v>0</v>
      </c>
      <c r="S2671" s="1">
        <f>VLOOKUP(A2671,'ADM Details FY17'!$A$3:$X$3515,24,FALSE)</f>
        <v>0</v>
      </c>
      <c r="T2671" s="1">
        <f>VLOOKUP(A2671,'ADM Details FY17'!$A$3:$Y$3515,25,FALSE)</f>
        <v>0</v>
      </c>
      <c r="U2671" s="1">
        <f>VLOOKUP(A2671,'ADM Details FY17'!$A$3:$AA$3515,27,FALSE)</f>
        <v>0</v>
      </c>
      <c r="V2671" s="1">
        <f>IFERROR(VLOOKUP(C2671,'eindex _tget pp '!$A$4:$E$615,5,FALSE),0)</f>
        <v>0</v>
      </c>
      <c r="W2671" s="31">
        <f>IFERROR(VLOOKUP(C2671,'eindex _tget pp '!$A$4:$F$615,6,FALSE),0)</f>
        <v>0</v>
      </c>
      <c r="X2671" s="4">
        <f>IFERROR(VLOOKUP(B2671,'eschools 16'!$A$2:$F$25,6,FALSE),1)</f>
        <v>1</v>
      </c>
      <c r="Y2671" s="1">
        <f t="shared" si="205"/>
        <v>0</v>
      </c>
      <c r="Z2671" s="1">
        <f t="shared" si="206"/>
        <v>0</v>
      </c>
      <c r="AA2671" s="31">
        <f>IFERROR(VLOOKUP(C2671,'eindex _tget pp '!$A$4:$G$615,7,FALSE),0)</f>
        <v>0</v>
      </c>
      <c r="AB2671" s="1">
        <f>VLOOKUP(A2671,'ADM Details FY17'!$A$3:$AB$3515,28,FALSE)</f>
        <v>0</v>
      </c>
      <c r="AC2671" s="1">
        <f t="shared" si="207"/>
        <v>0</v>
      </c>
      <c r="AD2671" s="1">
        <f t="shared" si="208"/>
        <v>0</v>
      </c>
      <c r="AE2671" s="1">
        <f t="shared" si="209"/>
        <v>0</v>
      </c>
    </row>
    <row r="2672" spans="1:31" x14ac:dyDescent="0.25">
      <c r="A2672" t="str">
        <f>B2672&amp;"-"&amp;COUNTIF($B$3:B2672,B2672)</f>
        <v>679-43</v>
      </c>
      <c r="B2672">
        <v>679</v>
      </c>
      <c r="C2672" s="18">
        <f>VLOOKUP(A2672,'ADM Details FY17'!$A$3:$D$3515,4,FALSE)</f>
        <v>0</v>
      </c>
      <c r="D2672" s="1">
        <f>VLOOKUP(A2672,'ADM Details FY17'!$A$3:$E$3515,5,FALSE)</f>
        <v>0</v>
      </c>
      <c r="E2672" s="1">
        <f>VLOOKUP(A2672,'ADM Details FY17'!$A$3:$F$3515,6,FALSE)</f>
        <v>0</v>
      </c>
      <c r="F2672" s="1">
        <f>VLOOKUP(A2672,'ADM Details FY17'!$A$3:$G$3515,7,FALSE)</f>
        <v>0</v>
      </c>
      <c r="G2672" s="1">
        <f>VLOOKUP(A2672,'ADM Details FY17'!$A$3:$H$3515,8,FALSE)</f>
        <v>0</v>
      </c>
      <c r="H2672" s="1">
        <f>VLOOKUP(A2672,'ADM Details FY17'!$A$3:$I$3515,9,FALSE)</f>
        <v>0</v>
      </c>
      <c r="I2672" s="1">
        <f>VLOOKUP(A2672,'ADM Details FY17'!$A$3:$J$3517,10,FALSE)</f>
        <v>0</v>
      </c>
      <c r="J2672" s="1">
        <f>VLOOKUP(A2672,'ADM Details FY17'!$A$3:$K$3515,11,FALSE)</f>
        <v>0</v>
      </c>
      <c r="K2672" s="1">
        <f>VLOOKUP(A2672,'ADM Details FY17'!$A$3:$M$3515,13,FALSE)</f>
        <v>0</v>
      </c>
      <c r="L2672" s="1">
        <f>VLOOKUP(A2672,'ADM Details FY17'!$A$3:$O$3515,15,FALSE)</f>
        <v>0</v>
      </c>
      <c r="M2672" s="1">
        <f>VLOOKUP(A2672,'ADM Details FY17'!$A$3:$P$3515,16,FALSE)</f>
        <v>0</v>
      </c>
      <c r="N2672" s="1">
        <f>VLOOKUP(A2672,'ADM Details FY17'!$A$3:$Q$3515,17,FALSE)</f>
        <v>0</v>
      </c>
      <c r="O2672" s="1">
        <f>VLOOKUP(A2672,'ADM Details FY17'!$A$3:$S$3515,19,FALSE)</f>
        <v>0</v>
      </c>
      <c r="P2672" s="1">
        <f>VLOOKUP(A2672,'ADM Details FY17'!$A$3:$U$3515,21,FALSE)</f>
        <v>0</v>
      </c>
      <c r="Q2672" s="1">
        <f>VLOOKUP(A2672,'ADM Details FY17'!$A$3:$V$3515,22,FALSE)</f>
        <v>0</v>
      </c>
      <c r="R2672" s="1">
        <f>VLOOKUP(A2672,'ADM Details FY17'!$A$3:$W$3515,23,FALSE)</f>
        <v>0</v>
      </c>
      <c r="S2672" s="1">
        <f>VLOOKUP(A2672,'ADM Details FY17'!$A$3:$X$3515,24,FALSE)</f>
        <v>0</v>
      </c>
      <c r="T2672" s="1">
        <f>VLOOKUP(A2672,'ADM Details FY17'!$A$3:$Y$3515,25,FALSE)</f>
        <v>0</v>
      </c>
      <c r="U2672" s="1">
        <f>VLOOKUP(A2672,'ADM Details FY17'!$A$3:$AA$3515,27,FALSE)</f>
        <v>0</v>
      </c>
      <c r="V2672" s="1">
        <f>IFERROR(VLOOKUP(C2672,'eindex _tget pp '!$A$4:$E$615,5,FALSE),0)</f>
        <v>0</v>
      </c>
      <c r="W2672" s="31">
        <f>IFERROR(VLOOKUP(C2672,'eindex _tget pp '!$A$4:$F$615,6,FALSE),0)</f>
        <v>0</v>
      </c>
      <c r="X2672" s="4">
        <f>IFERROR(VLOOKUP(B2672,'eschools 16'!$A$2:$F$25,6,FALSE),1)</f>
        <v>1</v>
      </c>
      <c r="Y2672" s="1">
        <f t="shared" si="205"/>
        <v>0</v>
      </c>
      <c r="Z2672" s="1">
        <f t="shared" si="206"/>
        <v>0</v>
      </c>
      <c r="AA2672" s="31">
        <f>IFERROR(VLOOKUP(C2672,'eindex _tget pp '!$A$4:$G$615,7,FALSE),0)</f>
        <v>0</v>
      </c>
      <c r="AB2672" s="1">
        <f>VLOOKUP(A2672,'ADM Details FY17'!$A$3:$AB$3515,28,FALSE)</f>
        <v>0</v>
      </c>
      <c r="AC2672" s="1">
        <f t="shared" si="207"/>
        <v>0</v>
      </c>
      <c r="AD2672" s="1">
        <f t="shared" si="208"/>
        <v>0</v>
      </c>
      <c r="AE2672" s="1">
        <f t="shared" si="209"/>
        <v>0</v>
      </c>
    </row>
    <row r="2673" spans="1:31" x14ac:dyDescent="0.25">
      <c r="A2673" t="str">
        <f>B2673&amp;"-"&amp;COUNTIF($B$3:B2673,B2673)</f>
        <v>679-44</v>
      </c>
      <c r="B2673">
        <v>679</v>
      </c>
      <c r="C2673" s="18">
        <f>VLOOKUP(A2673,'ADM Details FY17'!$A$3:$D$3515,4,FALSE)</f>
        <v>0</v>
      </c>
      <c r="D2673" s="1">
        <f>VLOOKUP(A2673,'ADM Details FY17'!$A$3:$E$3515,5,FALSE)</f>
        <v>0</v>
      </c>
      <c r="E2673" s="1">
        <f>VLOOKUP(A2673,'ADM Details FY17'!$A$3:$F$3515,6,FALSE)</f>
        <v>0</v>
      </c>
      <c r="F2673" s="1">
        <f>VLOOKUP(A2673,'ADM Details FY17'!$A$3:$G$3515,7,FALSE)</f>
        <v>0</v>
      </c>
      <c r="G2673" s="1">
        <f>VLOOKUP(A2673,'ADM Details FY17'!$A$3:$H$3515,8,FALSE)</f>
        <v>0</v>
      </c>
      <c r="H2673" s="1">
        <f>VLOOKUP(A2673,'ADM Details FY17'!$A$3:$I$3515,9,FALSE)</f>
        <v>0</v>
      </c>
      <c r="I2673" s="1">
        <f>VLOOKUP(A2673,'ADM Details FY17'!$A$3:$J$3517,10,FALSE)</f>
        <v>0</v>
      </c>
      <c r="J2673" s="1">
        <f>VLOOKUP(A2673,'ADM Details FY17'!$A$3:$K$3515,11,FALSE)</f>
        <v>0</v>
      </c>
      <c r="K2673" s="1">
        <f>VLOOKUP(A2673,'ADM Details FY17'!$A$3:$M$3515,13,FALSE)</f>
        <v>0</v>
      </c>
      <c r="L2673" s="1">
        <f>VLOOKUP(A2673,'ADM Details FY17'!$A$3:$O$3515,15,FALSE)</f>
        <v>0</v>
      </c>
      <c r="M2673" s="1">
        <f>VLOOKUP(A2673,'ADM Details FY17'!$A$3:$P$3515,16,FALSE)</f>
        <v>0</v>
      </c>
      <c r="N2673" s="1">
        <f>VLOOKUP(A2673,'ADM Details FY17'!$A$3:$Q$3515,17,FALSE)</f>
        <v>0</v>
      </c>
      <c r="O2673" s="1">
        <f>VLOOKUP(A2673,'ADM Details FY17'!$A$3:$S$3515,19,FALSE)</f>
        <v>0</v>
      </c>
      <c r="P2673" s="1">
        <f>VLOOKUP(A2673,'ADM Details FY17'!$A$3:$U$3515,21,FALSE)</f>
        <v>0</v>
      </c>
      <c r="Q2673" s="1">
        <f>VLOOKUP(A2673,'ADM Details FY17'!$A$3:$V$3515,22,FALSE)</f>
        <v>0</v>
      </c>
      <c r="R2673" s="1">
        <f>VLOOKUP(A2673,'ADM Details FY17'!$A$3:$W$3515,23,FALSE)</f>
        <v>0</v>
      </c>
      <c r="S2673" s="1">
        <f>VLOOKUP(A2673,'ADM Details FY17'!$A$3:$X$3515,24,FALSE)</f>
        <v>0</v>
      </c>
      <c r="T2673" s="1">
        <f>VLOOKUP(A2673,'ADM Details FY17'!$A$3:$Y$3515,25,FALSE)</f>
        <v>0</v>
      </c>
      <c r="U2673" s="1">
        <f>VLOOKUP(A2673,'ADM Details FY17'!$A$3:$AA$3515,27,FALSE)</f>
        <v>0</v>
      </c>
      <c r="V2673" s="1">
        <f>IFERROR(VLOOKUP(C2673,'eindex _tget pp '!$A$4:$E$615,5,FALSE),0)</f>
        <v>0</v>
      </c>
      <c r="W2673" s="31">
        <f>IFERROR(VLOOKUP(C2673,'eindex _tget pp '!$A$4:$F$615,6,FALSE),0)</f>
        <v>0</v>
      </c>
      <c r="X2673" s="4">
        <f>IFERROR(VLOOKUP(B2673,'eschools 16'!$A$2:$F$25,6,FALSE),1)</f>
        <v>1</v>
      </c>
      <c r="Y2673" s="1">
        <f t="shared" si="205"/>
        <v>0</v>
      </c>
      <c r="Z2673" s="1">
        <f t="shared" si="206"/>
        <v>0</v>
      </c>
      <c r="AA2673" s="31">
        <f>IFERROR(VLOOKUP(C2673,'eindex _tget pp '!$A$4:$G$615,7,FALSE),0)</f>
        <v>0</v>
      </c>
      <c r="AB2673" s="1">
        <f>VLOOKUP(A2673,'ADM Details FY17'!$A$3:$AB$3515,28,FALSE)</f>
        <v>0</v>
      </c>
      <c r="AC2673" s="1">
        <f t="shared" si="207"/>
        <v>0</v>
      </c>
      <c r="AD2673" s="1">
        <f t="shared" si="208"/>
        <v>0</v>
      </c>
      <c r="AE2673" s="1">
        <f t="shared" si="209"/>
        <v>0</v>
      </c>
    </row>
    <row r="2674" spans="1:31" x14ac:dyDescent="0.25">
      <c r="A2674" t="str">
        <f>B2674&amp;"-"&amp;COUNTIF($B$3:B2674,B2674)</f>
        <v>679-45</v>
      </c>
      <c r="B2674">
        <v>679</v>
      </c>
      <c r="C2674" s="18">
        <f>VLOOKUP(A2674,'ADM Details FY17'!$A$3:$D$3515,4,FALSE)</f>
        <v>0</v>
      </c>
      <c r="D2674" s="1">
        <f>VLOOKUP(A2674,'ADM Details FY17'!$A$3:$E$3515,5,FALSE)</f>
        <v>0</v>
      </c>
      <c r="E2674" s="1">
        <f>VLOOKUP(A2674,'ADM Details FY17'!$A$3:$F$3515,6,FALSE)</f>
        <v>0</v>
      </c>
      <c r="F2674" s="1">
        <f>VLOOKUP(A2674,'ADM Details FY17'!$A$3:$G$3515,7,FALSE)</f>
        <v>0</v>
      </c>
      <c r="G2674" s="1">
        <f>VLOOKUP(A2674,'ADM Details FY17'!$A$3:$H$3515,8,FALSE)</f>
        <v>0</v>
      </c>
      <c r="H2674" s="1">
        <f>VLOOKUP(A2674,'ADM Details FY17'!$A$3:$I$3515,9,FALSE)</f>
        <v>0</v>
      </c>
      <c r="I2674" s="1">
        <f>VLOOKUP(A2674,'ADM Details FY17'!$A$3:$J$3517,10,FALSE)</f>
        <v>0</v>
      </c>
      <c r="J2674" s="1">
        <f>VLOOKUP(A2674,'ADM Details FY17'!$A$3:$K$3515,11,FALSE)</f>
        <v>0</v>
      </c>
      <c r="K2674" s="1">
        <f>VLOOKUP(A2674,'ADM Details FY17'!$A$3:$M$3515,13,FALSE)</f>
        <v>0</v>
      </c>
      <c r="L2674" s="1">
        <f>VLOOKUP(A2674,'ADM Details FY17'!$A$3:$O$3515,15,FALSE)</f>
        <v>0</v>
      </c>
      <c r="M2674" s="1">
        <f>VLOOKUP(A2674,'ADM Details FY17'!$A$3:$P$3515,16,FALSE)</f>
        <v>0</v>
      </c>
      <c r="N2674" s="1">
        <f>VLOOKUP(A2674,'ADM Details FY17'!$A$3:$Q$3515,17,FALSE)</f>
        <v>0</v>
      </c>
      <c r="O2674" s="1">
        <f>VLOOKUP(A2674,'ADM Details FY17'!$A$3:$S$3515,19,FALSE)</f>
        <v>0</v>
      </c>
      <c r="P2674" s="1">
        <f>VLOOKUP(A2674,'ADM Details FY17'!$A$3:$U$3515,21,FALSE)</f>
        <v>0</v>
      </c>
      <c r="Q2674" s="1">
        <f>VLOOKUP(A2674,'ADM Details FY17'!$A$3:$V$3515,22,FALSE)</f>
        <v>0</v>
      </c>
      <c r="R2674" s="1">
        <f>VLOOKUP(A2674,'ADM Details FY17'!$A$3:$W$3515,23,FALSE)</f>
        <v>0</v>
      </c>
      <c r="S2674" s="1">
        <f>VLOOKUP(A2674,'ADM Details FY17'!$A$3:$X$3515,24,FALSE)</f>
        <v>0</v>
      </c>
      <c r="T2674" s="1">
        <f>VLOOKUP(A2674,'ADM Details FY17'!$A$3:$Y$3515,25,FALSE)</f>
        <v>0</v>
      </c>
      <c r="U2674" s="1">
        <f>VLOOKUP(A2674,'ADM Details FY17'!$A$3:$AA$3515,27,FALSE)</f>
        <v>0</v>
      </c>
      <c r="V2674" s="1">
        <f>IFERROR(VLOOKUP(C2674,'eindex _tget pp '!$A$4:$E$615,5,FALSE),0)</f>
        <v>0</v>
      </c>
      <c r="W2674" s="31">
        <f>IFERROR(VLOOKUP(C2674,'eindex _tget pp '!$A$4:$F$615,6,FALSE),0)</f>
        <v>0</v>
      </c>
      <c r="X2674" s="4">
        <f>IFERROR(VLOOKUP(B2674,'eschools 16'!$A$2:$F$25,6,FALSE),1)</f>
        <v>1</v>
      </c>
      <c r="Y2674" s="1">
        <f t="shared" si="205"/>
        <v>0</v>
      </c>
      <c r="Z2674" s="1">
        <f t="shared" si="206"/>
        <v>0</v>
      </c>
      <c r="AA2674" s="31">
        <f>IFERROR(VLOOKUP(C2674,'eindex _tget pp '!$A$4:$G$615,7,FALSE),0)</f>
        <v>0</v>
      </c>
      <c r="AB2674" s="1">
        <f>VLOOKUP(A2674,'ADM Details FY17'!$A$3:$AB$3515,28,FALSE)</f>
        <v>0</v>
      </c>
      <c r="AC2674" s="1">
        <f t="shared" si="207"/>
        <v>0</v>
      </c>
      <c r="AD2674" s="1">
        <f t="shared" si="208"/>
        <v>0</v>
      </c>
      <c r="AE2674" s="1">
        <f t="shared" si="209"/>
        <v>0</v>
      </c>
    </row>
    <row r="2675" spans="1:31" x14ac:dyDescent="0.25">
      <c r="A2675" t="str">
        <f>B2675&amp;"-"&amp;COUNTIF($B$3:B2675,B2675)</f>
        <v>679-46</v>
      </c>
      <c r="B2675">
        <v>679</v>
      </c>
      <c r="C2675" s="18">
        <f>VLOOKUP(A2675,'ADM Details FY17'!$A$3:$D$3515,4,FALSE)</f>
        <v>0</v>
      </c>
      <c r="D2675" s="1">
        <f>VLOOKUP(A2675,'ADM Details FY17'!$A$3:$E$3515,5,FALSE)</f>
        <v>0</v>
      </c>
      <c r="E2675" s="1">
        <f>VLOOKUP(A2675,'ADM Details FY17'!$A$3:$F$3515,6,FALSE)</f>
        <v>0</v>
      </c>
      <c r="F2675" s="1">
        <f>VLOOKUP(A2675,'ADM Details FY17'!$A$3:$G$3515,7,FALSE)</f>
        <v>0</v>
      </c>
      <c r="G2675" s="1">
        <f>VLOOKUP(A2675,'ADM Details FY17'!$A$3:$H$3515,8,FALSE)</f>
        <v>0</v>
      </c>
      <c r="H2675" s="1">
        <f>VLOOKUP(A2675,'ADM Details FY17'!$A$3:$I$3515,9,FALSE)</f>
        <v>0</v>
      </c>
      <c r="I2675" s="1">
        <f>VLOOKUP(A2675,'ADM Details FY17'!$A$3:$J$3517,10,FALSE)</f>
        <v>0</v>
      </c>
      <c r="J2675" s="1">
        <f>VLOOKUP(A2675,'ADM Details FY17'!$A$3:$K$3515,11,FALSE)</f>
        <v>0</v>
      </c>
      <c r="K2675" s="1">
        <f>VLOOKUP(A2675,'ADM Details FY17'!$A$3:$M$3515,13,FALSE)</f>
        <v>0</v>
      </c>
      <c r="L2675" s="1">
        <f>VLOOKUP(A2675,'ADM Details FY17'!$A$3:$O$3515,15,FALSE)</f>
        <v>0</v>
      </c>
      <c r="M2675" s="1">
        <f>VLOOKUP(A2675,'ADM Details FY17'!$A$3:$P$3515,16,FALSE)</f>
        <v>0</v>
      </c>
      <c r="N2675" s="1">
        <f>VLOOKUP(A2675,'ADM Details FY17'!$A$3:$Q$3515,17,FALSE)</f>
        <v>0</v>
      </c>
      <c r="O2675" s="1">
        <f>VLOOKUP(A2675,'ADM Details FY17'!$A$3:$S$3515,19,FALSE)</f>
        <v>0</v>
      </c>
      <c r="P2675" s="1">
        <f>VLOOKUP(A2675,'ADM Details FY17'!$A$3:$U$3515,21,FALSE)</f>
        <v>0</v>
      </c>
      <c r="Q2675" s="1">
        <f>VLOOKUP(A2675,'ADM Details FY17'!$A$3:$V$3515,22,FALSE)</f>
        <v>0</v>
      </c>
      <c r="R2675" s="1">
        <f>VLOOKUP(A2675,'ADM Details FY17'!$A$3:$W$3515,23,FALSE)</f>
        <v>0</v>
      </c>
      <c r="S2675" s="1">
        <f>VLOOKUP(A2675,'ADM Details FY17'!$A$3:$X$3515,24,FALSE)</f>
        <v>0</v>
      </c>
      <c r="T2675" s="1">
        <f>VLOOKUP(A2675,'ADM Details FY17'!$A$3:$Y$3515,25,FALSE)</f>
        <v>0</v>
      </c>
      <c r="U2675" s="1">
        <f>VLOOKUP(A2675,'ADM Details FY17'!$A$3:$AA$3515,27,FALSE)</f>
        <v>0</v>
      </c>
      <c r="V2675" s="1">
        <f>IFERROR(VLOOKUP(C2675,'eindex _tget pp '!$A$4:$E$615,5,FALSE),0)</f>
        <v>0</v>
      </c>
      <c r="W2675" s="31">
        <f>IFERROR(VLOOKUP(C2675,'eindex _tget pp '!$A$4:$F$615,6,FALSE),0)</f>
        <v>0</v>
      </c>
      <c r="X2675" s="4">
        <f>IFERROR(VLOOKUP(B2675,'eschools 16'!$A$2:$F$25,6,FALSE),1)</f>
        <v>1</v>
      </c>
      <c r="Y2675" s="1">
        <f t="shared" si="205"/>
        <v>0</v>
      </c>
      <c r="Z2675" s="1">
        <f t="shared" si="206"/>
        <v>0</v>
      </c>
      <c r="AA2675" s="31">
        <f>IFERROR(VLOOKUP(C2675,'eindex _tget pp '!$A$4:$G$615,7,FALSE),0)</f>
        <v>0</v>
      </c>
      <c r="AB2675" s="1">
        <f>VLOOKUP(A2675,'ADM Details FY17'!$A$3:$AB$3515,28,FALSE)</f>
        <v>0</v>
      </c>
      <c r="AC2675" s="1">
        <f t="shared" si="207"/>
        <v>0</v>
      </c>
      <c r="AD2675" s="1">
        <f t="shared" si="208"/>
        <v>0</v>
      </c>
      <c r="AE2675" s="1">
        <f t="shared" si="209"/>
        <v>0</v>
      </c>
    </row>
    <row r="2676" spans="1:31" x14ac:dyDescent="0.25">
      <c r="A2676" t="str">
        <f>B2676&amp;"-"&amp;COUNTIF($B$3:B2676,B2676)</f>
        <v>679-47</v>
      </c>
      <c r="B2676">
        <v>679</v>
      </c>
      <c r="C2676" s="18">
        <f>VLOOKUP(A2676,'ADM Details FY17'!$A$3:$D$3515,4,FALSE)</f>
        <v>0</v>
      </c>
      <c r="D2676" s="1">
        <f>VLOOKUP(A2676,'ADM Details FY17'!$A$3:$E$3515,5,FALSE)</f>
        <v>0</v>
      </c>
      <c r="E2676" s="1">
        <f>VLOOKUP(A2676,'ADM Details FY17'!$A$3:$F$3515,6,FALSE)</f>
        <v>0</v>
      </c>
      <c r="F2676" s="1">
        <f>VLOOKUP(A2676,'ADM Details FY17'!$A$3:$G$3515,7,FALSE)</f>
        <v>0</v>
      </c>
      <c r="G2676" s="1">
        <f>VLOOKUP(A2676,'ADM Details FY17'!$A$3:$H$3515,8,FALSE)</f>
        <v>0</v>
      </c>
      <c r="H2676" s="1">
        <f>VLOOKUP(A2676,'ADM Details FY17'!$A$3:$I$3515,9,FALSE)</f>
        <v>0</v>
      </c>
      <c r="I2676" s="1">
        <f>VLOOKUP(A2676,'ADM Details FY17'!$A$3:$J$3517,10,FALSE)</f>
        <v>0</v>
      </c>
      <c r="J2676" s="1">
        <f>VLOOKUP(A2676,'ADM Details FY17'!$A$3:$K$3515,11,FALSE)</f>
        <v>0</v>
      </c>
      <c r="K2676" s="1">
        <f>VLOOKUP(A2676,'ADM Details FY17'!$A$3:$M$3515,13,FALSE)</f>
        <v>0</v>
      </c>
      <c r="L2676" s="1">
        <f>VLOOKUP(A2676,'ADM Details FY17'!$A$3:$O$3515,15,FALSE)</f>
        <v>0</v>
      </c>
      <c r="M2676" s="1">
        <f>VLOOKUP(A2676,'ADM Details FY17'!$A$3:$P$3515,16,FALSE)</f>
        <v>0</v>
      </c>
      <c r="N2676" s="1">
        <f>VLOOKUP(A2676,'ADM Details FY17'!$A$3:$Q$3515,17,FALSE)</f>
        <v>0</v>
      </c>
      <c r="O2676" s="1">
        <f>VLOOKUP(A2676,'ADM Details FY17'!$A$3:$S$3515,19,FALSE)</f>
        <v>0</v>
      </c>
      <c r="P2676" s="1">
        <f>VLOOKUP(A2676,'ADM Details FY17'!$A$3:$U$3515,21,FALSE)</f>
        <v>0</v>
      </c>
      <c r="Q2676" s="1">
        <f>VLOOKUP(A2676,'ADM Details FY17'!$A$3:$V$3515,22,FALSE)</f>
        <v>0</v>
      </c>
      <c r="R2676" s="1">
        <f>VLOOKUP(A2676,'ADM Details FY17'!$A$3:$W$3515,23,FALSE)</f>
        <v>0</v>
      </c>
      <c r="S2676" s="1">
        <f>VLOOKUP(A2676,'ADM Details FY17'!$A$3:$X$3515,24,FALSE)</f>
        <v>0</v>
      </c>
      <c r="T2676" s="1">
        <f>VLOOKUP(A2676,'ADM Details FY17'!$A$3:$Y$3515,25,FALSE)</f>
        <v>0</v>
      </c>
      <c r="U2676" s="1">
        <f>VLOOKUP(A2676,'ADM Details FY17'!$A$3:$AA$3515,27,FALSE)</f>
        <v>0</v>
      </c>
      <c r="V2676" s="1">
        <f>IFERROR(VLOOKUP(C2676,'eindex _tget pp '!$A$4:$E$615,5,FALSE),0)</f>
        <v>0</v>
      </c>
      <c r="W2676" s="31">
        <f>IFERROR(VLOOKUP(C2676,'eindex _tget pp '!$A$4:$F$615,6,FALSE),0)</f>
        <v>0</v>
      </c>
      <c r="X2676" s="4">
        <f>IFERROR(VLOOKUP(B2676,'eschools 16'!$A$2:$F$25,6,FALSE),1)</f>
        <v>1</v>
      </c>
      <c r="Y2676" s="1">
        <f t="shared" si="205"/>
        <v>0</v>
      </c>
      <c r="Z2676" s="1">
        <f t="shared" si="206"/>
        <v>0</v>
      </c>
      <c r="AA2676" s="31">
        <f>IFERROR(VLOOKUP(C2676,'eindex _tget pp '!$A$4:$G$615,7,FALSE),0)</f>
        <v>0</v>
      </c>
      <c r="AB2676" s="1">
        <f>VLOOKUP(A2676,'ADM Details FY17'!$A$3:$AB$3515,28,FALSE)</f>
        <v>0</v>
      </c>
      <c r="AC2676" s="1">
        <f t="shared" si="207"/>
        <v>0</v>
      </c>
      <c r="AD2676" s="1">
        <f t="shared" si="208"/>
        <v>0</v>
      </c>
      <c r="AE2676" s="1">
        <f t="shared" si="209"/>
        <v>0</v>
      </c>
    </row>
    <row r="2677" spans="1:31" x14ac:dyDescent="0.25">
      <c r="A2677" t="str">
        <f>B2677&amp;"-"&amp;COUNTIF($B$3:B2677,B2677)</f>
        <v>725-1</v>
      </c>
      <c r="B2677">
        <v>725</v>
      </c>
      <c r="C2677" s="18">
        <f>VLOOKUP(A2677,'ADM Details FY17'!$A$3:$D$3515,4,FALSE)</f>
        <v>43620</v>
      </c>
      <c r="D2677" s="1">
        <f>VLOOKUP(A2677,'ADM Details FY17'!$A$3:$E$3515,5,FALSE)</f>
        <v>1</v>
      </c>
      <c r="E2677" s="1">
        <f>VLOOKUP(A2677,'ADM Details FY17'!$A$3:$F$3515,6,FALSE)</f>
        <v>0</v>
      </c>
      <c r="F2677" s="1">
        <f>VLOOKUP(A2677,'ADM Details FY17'!$A$3:$G$3515,7,FALSE)</f>
        <v>0</v>
      </c>
      <c r="G2677" s="1">
        <f>VLOOKUP(A2677,'ADM Details FY17'!$A$3:$H$3515,8,FALSE)</f>
        <v>0</v>
      </c>
      <c r="H2677" s="1">
        <f>VLOOKUP(A2677,'ADM Details FY17'!$A$3:$I$3515,9,FALSE)</f>
        <v>0</v>
      </c>
      <c r="I2677" s="1">
        <f>VLOOKUP(A2677,'ADM Details FY17'!$A$3:$J$3517,10,FALSE)</f>
        <v>0</v>
      </c>
      <c r="J2677" s="1">
        <f>VLOOKUP(A2677,'ADM Details FY17'!$A$3:$K$3515,11,FALSE)</f>
        <v>0</v>
      </c>
      <c r="K2677" s="1">
        <f>VLOOKUP(A2677,'ADM Details FY17'!$A$3:$M$3515,13,FALSE)</f>
        <v>1</v>
      </c>
      <c r="L2677" s="1">
        <f>VLOOKUP(A2677,'ADM Details FY17'!$A$3:$O$3515,15,FALSE)</f>
        <v>1</v>
      </c>
      <c r="M2677" s="1">
        <f>VLOOKUP(A2677,'ADM Details FY17'!$A$3:$P$3515,16,FALSE)</f>
        <v>0</v>
      </c>
      <c r="N2677" s="1">
        <f>VLOOKUP(A2677,'ADM Details FY17'!$A$3:$Q$3515,17,FALSE)</f>
        <v>0</v>
      </c>
      <c r="O2677" s="1">
        <f>VLOOKUP(A2677,'ADM Details FY17'!$A$3:$S$3515,19,FALSE)</f>
        <v>1</v>
      </c>
      <c r="P2677" s="1">
        <f>VLOOKUP(A2677,'ADM Details FY17'!$A$3:$U$3515,21,FALSE)</f>
        <v>0</v>
      </c>
      <c r="Q2677" s="1">
        <f>VLOOKUP(A2677,'ADM Details FY17'!$A$3:$V$3515,22,FALSE)</f>
        <v>0</v>
      </c>
      <c r="R2677" s="1">
        <f>VLOOKUP(A2677,'ADM Details FY17'!$A$3:$W$3515,23,FALSE)</f>
        <v>0</v>
      </c>
      <c r="S2677" s="1">
        <f>VLOOKUP(A2677,'ADM Details FY17'!$A$3:$X$3515,24,FALSE)</f>
        <v>0</v>
      </c>
      <c r="T2677" s="1">
        <f>VLOOKUP(A2677,'ADM Details FY17'!$A$3:$Y$3515,25,FALSE)</f>
        <v>0</v>
      </c>
      <c r="U2677" s="1">
        <f>VLOOKUP(A2677,'ADM Details FY17'!$A$3:$AA$3515,27,FALSE)</f>
        <v>0</v>
      </c>
      <c r="V2677" s="1">
        <f>IFERROR(VLOOKUP(C2677,'eindex _tget pp '!$A$4:$E$615,5,FALSE),0)</f>
        <v>0</v>
      </c>
      <c r="W2677" s="31">
        <f>IFERROR(VLOOKUP(C2677,'eindex _tget pp '!$A$4:$F$615,6,FALSE),0)</f>
        <v>5.65505881E-2</v>
      </c>
      <c r="X2677" s="4">
        <f>IFERROR(VLOOKUP(B2677,'eschools 16'!$A$2:$F$25,6,FALSE),1)</f>
        <v>1</v>
      </c>
      <c r="Y2677" s="1">
        <f t="shared" si="205"/>
        <v>0</v>
      </c>
      <c r="Z2677" s="1">
        <f t="shared" si="206"/>
        <v>15.38</v>
      </c>
      <c r="AA2677" s="31">
        <f>IFERROR(VLOOKUP(C2677,'eindex _tget pp '!$A$4:$G$615,7,FALSE),0)</f>
        <v>0.199475819</v>
      </c>
      <c r="AB2677" s="1">
        <f>VLOOKUP(A2677,'ADM Details FY17'!$A$3:$AB$3515,28,FALSE)</f>
        <v>0</v>
      </c>
      <c r="AC2677" s="1">
        <f t="shared" si="207"/>
        <v>0</v>
      </c>
      <c r="AD2677" s="1">
        <f t="shared" si="208"/>
        <v>1</v>
      </c>
      <c r="AE2677" s="1">
        <f t="shared" si="209"/>
        <v>150</v>
      </c>
    </row>
    <row r="2678" spans="1:31" x14ac:dyDescent="0.25">
      <c r="A2678" t="str">
        <f>B2678&amp;"-"&amp;COUNTIF($B$3:B2678,B2678)</f>
        <v>725-2</v>
      </c>
      <c r="B2678">
        <v>725</v>
      </c>
      <c r="C2678" s="18">
        <f>VLOOKUP(A2678,'ADM Details FY17'!$A$3:$D$3515,4,FALSE)</f>
        <v>43802</v>
      </c>
      <c r="D2678" s="1">
        <f>VLOOKUP(A2678,'ADM Details FY17'!$A$3:$E$3515,5,FALSE)</f>
        <v>344.86</v>
      </c>
      <c r="E2678" s="1">
        <f>VLOOKUP(A2678,'ADM Details FY17'!$A$3:$F$3515,6,FALSE)</f>
        <v>3.24</v>
      </c>
      <c r="F2678" s="1">
        <f>VLOOKUP(A2678,'ADM Details FY17'!$A$3:$G$3515,7,FALSE)</f>
        <v>4</v>
      </c>
      <c r="G2678" s="1">
        <f>VLOOKUP(A2678,'ADM Details FY17'!$A$3:$H$3515,8,FALSE)</f>
        <v>1</v>
      </c>
      <c r="H2678" s="1">
        <f>VLOOKUP(A2678,'ADM Details FY17'!$A$3:$I$3515,9,FALSE)</f>
        <v>0</v>
      </c>
      <c r="I2678" s="1">
        <f>VLOOKUP(A2678,'ADM Details FY17'!$A$3:$J$3517,10,FALSE)</f>
        <v>0</v>
      </c>
      <c r="J2678" s="1">
        <f>VLOOKUP(A2678,'ADM Details FY17'!$A$3:$K$3515,11,FALSE)</f>
        <v>0</v>
      </c>
      <c r="K2678" s="1">
        <f>VLOOKUP(A2678,'ADM Details FY17'!$A$3:$M$3515,13,FALSE)</f>
        <v>344.86</v>
      </c>
      <c r="L2678" s="1">
        <f>VLOOKUP(A2678,'ADM Details FY17'!$A$3:$O$3515,15,FALSE)</f>
        <v>48.72</v>
      </c>
      <c r="M2678" s="1">
        <f>VLOOKUP(A2678,'ADM Details FY17'!$A$3:$P$3515,16,FALSE)</f>
        <v>151.12</v>
      </c>
      <c r="N2678" s="1">
        <f>VLOOKUP(A2678,'ADM Details FY17'!$A$3:$Q$3515,17,FALSE)</f>
        <v>90.17</v>
      </c>
      <c r="O2678" s="1">
        <f>VLOOKUP(A2678,'ADM Details FY17'!$A$3:$S$3515,19,FALSE)</f>
        <v>141.9</v>
      </c>
      <c r="P2678" s="1">
        <f>VLOOKUP(A2678,'ADM Details FY17'!$A$3:$U$3515,21,FALSE)</f>
        <v>0</v>
      </c>
      <c r="Q2678" s="1">
        <f>VLOOKUP(A2678,'ADM Details FY17'!$A$3:$V$3515,22,FALSE)</f>
        <v>0</v>
      </c>
      <c r="R2678" s="1">
        <f>VLOOKUP(A2678,'ADM Details FY17'!$A$3:$W$3515,23,FALSE)</f>
        <v>0</v>
      </c>
      <c r="S2678" s="1">
        <f>VLOOKUP(A2678,'ADM Details FY17'!$A$3:$X$3515,24,FALSE)</f>
        <v>0</v>
      </c>
      <c r="T2678" s="1">
        <f>VLOOKUP(A2678,'ADM Details FY17'!$A$3:$Y$3515,25,FALSE)</f>
        <v>0</v>
      </c>
      <c r="U2678" s="1">
        <f>VLOOKUP(A2678,'ADM Details FY17'!$A$3:$AA$3515,27,FALSE)</f>
        <v>0</v>
      </c>
      <c r="V2678" s="1">
        <f>IFERROR(VLOOKUP(C2678,'eindex _tget pp '!$A$4:$E$615,5,FALSE),0)</f>
        <v>454.00578141101448</v>
      </c>
      <c r="W2678" s="31">
        <f>IFERROR(VLOOKUP(C2678,'eindex _tget pp '!$A$4:$F$615,6,FALSE),0)</f>
        <v>3.6729279115</v>
      </c>
      <c r="X2678" s="4">
        <f>IFERROR(VLOOKUP(B2678,'eschools 16'!$A$2:$F$25,6,FALSE),1)</f>
        <v>1</v>
      </c>
      <c r="Y2678" s="1">
        <f t="shared" si="205"/>
        <v>39142.11</v>
      </c>
      <c r="Z2678" s="1">
        <f t="shared" si="206"/>
        <v>344527.69</v>
      </c>
      <c r="AA2678" s="31">
        <f>IFERROR(VLOOKUP(C2678,'eindex _tget pp '!$A$4:$G$615,7,FALSE),0)</f>
        <v>0.53438618000000004</v>
      </c>
      <c r="AB2678" s="1">
        <f>VLOOKUP(A2678,'ADM Details FY17'!$A$3:$AB$3515,28,FALSE)</f>
        <v>0</v>
      </c>
      <c r="AC2678" s="1">
        <f t="shared" si="207"/>
        <v>0</v>
      </c>
      <c r="AD2678" s="1">
        <f t="shared" si="208"/>
        <v>344.86</v>
      </c>
      <c r="AE2678" s="1">
        <f t="shared" si="209"/>
        <v>51729</v>
      </c>
    </row>
    <row r="2679" spans="1:31" x14ac:dyDescent="0.25">
      <c r="A2679" t="str">
        <f>B2679&amp;"-"&amp;COUNTIF($B$3:B2679,B2679)</f>
        <v>725-3</v>
      </c>
      <c r="B2679">
        <v>725</v>
      </c>
      <c r="C2679" s="18">
        <f>VLOOKUP(A2679,'ADM Details FY17'!$A$3:$D$3515,4,FALSE)</f>
        <v>43877</v>
      </c>
      <c r="D2679" s="1">
        <f>VLOOKUP(A2679,'ADM Details FY17'!$A$3:$E$3515,5,FALSE)</f>
        <v>2</v>
      </c>
      <c r="E2679" s="1">
        <f>VLOOKUP(A2679,'ADM Details FY17'!$A$3:$F$3515,6,FALSE)</f>
        <v>0</v>
      </c>
      <c r="F2679" s="1">
        <f>VLOOKUP(A2679,'ADM Details FY17'!$A$3:$G$3515,7,FALSE)</f>
        <v>0</v>
      </c>
      <c r="G2679" s="1">
        <f>VLOOKUP(A2679,'ADM Details FY17'!$A$3:$H$3515,8,FALSE)</f>
        <v>0</v>
      </c>
      <c r="H2679" s="1">
        <f>VLOOKUP(A2679,'ADM Details FY17'!$A$3:$I$3515,9,FALSE)</f>
        <v>0</v>
      </c>
      <c r="I2679" s="1">
        <f>VLOOKUP(A2679,'ADM Details FY17'!$A$3:$J$3517,10,FALSE)</f>
        <v>0</v>
      </c>
      <c r="J2679" s="1">
        <f>VLOOKUP(A2679,'ADM Details FY17'!$A$3:$K$3515,11,FALSE)</f>
        <v>0</v>
      </c>
      <c r="K2679" s="1">
        <f>VLOOKUP(A2679,'ADM Details FY17'!$A$3:$M$3515,13,FALSE)</f>
        <v>2</v>
      </c>
      <c r="L2679" s="1">
        <f>VLOOKUP(A2679,'ADM Details FY17'!$A$3:$O$3515,15,FALSE)</f>
        <v>1</v>
      </c>
      <c r="M2679" s="1">
        <f>VLOOKUP(A2679,'ADM Details FY17'!$A$3:$P$3515,16,FALSE)</f>
        <v>1</v>
      </c>
      <c r="N2679" s="1">
        <f>VLOOKUP(A2679,'ADM Details FY17'!$A$3:$Q$3515,17,FALSE)</f>
        <v>0</v>
      </c>
      <c r="O2679" s="1">
        <f>VLOOKUP(A2679,'ADM Details FY17'!$A$3:$S$3515,19,FALSE)</f>
        <v>1</v>
      </c>
      <c r="P2679" s="1">
        <f>VLOOKUP(A2679,'ADM Details FY17'!$A$3:$U$3515,21,FALSE)</f>
        <v>0</v>
      </c>
      <c r="Q2679" s="1">
        <f>VLOOKUP(A2679,'ADM Details FY17'!$A$3:$V$3515,22,FALSE)</f>
        <v>0</v>
      </c>
      <c r="R2679" s="1">
        <f>VLOOKUP(A2679,'ADM Details FY17'!$A$3:$W$3515,23,FALSE)</f>
        <v>0</v>
      </c>
      <c r="S2679" s="1">
        <f>VLOOKUP(A2679,'ADM Details FY17'!$A$3:$X$3515,24,FALSE)</f>
        <v>0</v>
      </c>
      <c r="T2679" s="1">
        <f>VLOOKUP(A2679,'ADM Details FY17'!$A$3:$Y$3515,25,FALSE)</f>
        <v>0</v>
      </c>
      <c r="U2679" s="1">
        <f>VLOOKUP(A2679,'ADM Details FY17'!$A$3:$AA$3515,27,FALSE)</f>
        <v>0</v>
      </c>
      <c r="V2679" s="1">
        <f>IFERROR(VLOOKUP(C2679,'eindex _tget pp '!$A$4:$E$615,5,FALSE),0)</f>
        <v>368.29343461474542</v>
      </c>
      <c r="W2679" s="31">
        <f>IFERROR(VLOOKUP(C2679,'eindex _tget pp '!$A$4:$F$615,6,FALSE),0)</f>
        <v>0.64318991780000001</v>
      </c>
      <c r="X2679" s="4">
        <f>IFERROR(VLOOKUP(B2679,'eschools 16'!$A$2:$F$25,6,FALSE),1)</f>
        <v>1</v>
      </c>
      <c r="Y2679" s="1">
        <f t="shared" si="205"/>
        <v>184.15</v>
      </c>
      <c r="Z2679" s="1">
        <f t="shared" si="206"/>
        <v>349.9</v>
      </c>
      <c r="AA2679" s="31">
        <f>IFERROR(VLOOKUP(C2679,'eindex _tget pp '!$A$4:$G$615,7,FALSE),0)</f>
        <v>0.48889373899999999</v>
      </c>
      <c r="AB2679" s="1">
        <f>VLOOKUP(A2679,'ADM Details FY17'!$A$3:$AB$3515,28,FALSE)</f>
        <v>0</v>
      </c>
      <c r="AC2679" s="1">
        <f t="shared" si="207"/>
        <v>0</v>
      </c>
      <c r="AD2679" s="1">
        <f t="shared" si="208"/>
        <v>2</v>
      </c>
      <c r="AE2679" s="1">
        <f t="shared" si="209"/>
        <v>300</v>
      </c>
    </row>
    <row r="2680" spans="1:31" x14ac:dyDescent="0.25">
      <c r="A2680" t="str">
        <f>B2680&amp;"-"&amp;COUNTIF($B$3:B2680,B2680)</f>
        <v>725-4</v>
      </c>
      <c r="B2680">
        <v>725</v>
      </c>
      <c r="C2680" s="18">
        <f>VLOOKUP(A2680,'ADM Details FY17'!$A$3:$D$3515,4,FALSE)</f>
        <v>46961</v>
      </c>
      <c r="D2680" s="1">
        <f>VLOOKUP(A2680,'ADM Details FY17'!$A$3:$E$3515,5,FALSE)</f>
        <v>4</v>
      </c>
      <c r="E2680" s="1">
        <f>VLOOKUP(A2680,'ADM Details FY17'!$A$3:$F$3515,6,FALSE)</f>
        <v>0</v>
      </c>
      <c r="F2680" s="1">
        <f>VLOOKUP(A2680,'ADM Details FY17'!$A$3:$G$3515,7,FALSE)</f>
        <v>0</v>
      </c>
      <c r="G2680" s="1">
        <f>VLOOKUP(A2680,'ADM Details FY17'!$A$3:$H$3515,8,FALSE)</f>
        <v>0</v>
      </c>
      <c r="H2680" s="1">
        <f>VLOOKUP(A2680,'ADM Details FY17'!$A$3:$I$3515,9,FALSE)</f>
        <v>0</v>
      </c>
      <c r="I2680" s="1">
        <f>VLOOKUP(A2680,'ADM Details FY17'!$A$3:$J$3517,10,FALSE)</f>
        <v>0</v>
      </c>
      <c r="J2680" s="1">
        <f>VLOOKUP(A2680,'ADM Details FY17'!$A$3:$K$3515,11,FALSE)</f>
        <v>0</v>
      </c>
      <c r="K2680" s="1">
        <f>VLOOKUP(A2680,'ADM Details FY17'!$A$3:$M$3515,13,FALSE)</f>
        <v>4</v>
      </c>
      <c r="L2680" s="1">
        <f>VLOOKUP(A2680,'ADM Details FY17'!$A$3:$O$3515,15,FALSE)</f>
        <v>0</v>
      </c>
      <c r="M2680" s="1">
        <f>VLOOKUP(A2680,'ADM Details FY17'!$A$3:$P$3515,16,FALSE)</f>
        <v>0</v>
      </c>
      <c r="N2680" s="1">
        <f>VLOOKUP(A2680,'ADM Details FY17'!$A$3:$Q$3515,17,FALSE)</f>
        <v>0</v>
      </c>
      <c r="O2680" s="1">
        <f>VLOOKUP(A2680,'ADM Details FY17'!$A$3:$S$3515,19,FALSE)</f>
        <v>0</v>
      </c>
      <c r="P2680" s="1">
        <f>VLOOKUP(A2680,'ADM Details FY17'!$A$3:$U$3515,21,FALSE)</f>
        <v>0</v>
      </c>
      <c r="Q2680" s="1">
        <f>VLOOKUP(A2680,'ADM Details FY17'!$A$3:$V$3515,22,FALSE)</f>
        <v>0</v>
      </c>
      <c r="R2680" s="1">
        <f>VLOOKUP(A2680,'ADM Details FY17'!$A$3:$W$3515,23,FALSE)</f>
        <v>0</v>
      </c>
      <c r="S2680" s="1">
        <f>VLOOKUP(A2680,'ADM Details FY17'!$A$3:$X$3515,24,FALSE)</f>
        <v>0</v>
      </c>
      <c r="T2680" s="1">
        <f>VLOOKUP(A2680,'ADM Details FY17'!$A$3:$Y$3515,25,FALSE)</f>
        <v>0</v>
      </c>
      <c r="U2680" s="1">
        <f>VLOOKUP(A2680,'ADM Details FY17'!$A$3:$AA$3515,27,FALSE)</f>
        <v>0</v>
      </c>
      <c r="V2680" s="1">
        <f>IFERROR(VLOOKUP(C2680,'eindex _tget pp '!$A$4:$E$615,5,FALSE),0)</f>
        <v>0</v>
      </c>
      <c r="W2680" s="31">
        <f>IFERROR(VLOOKUP(C2680,'eindex _tget pp '!$A$4:$F$615,6,FALSE),0)</f>
        <v>0.31863044439999999</v>
      </c>
      <c r="X2680" s="4">
        <f>IFERROR(VLOOKUP(B2680,'eschools 16'!$A$2:$F$25,6,FALSE),1)</f>
        <v>1</v>
      </c>
      <c r="Y2680" s="1">
        <f t="shared" si="205"/>
        <v>0</v>
      </c>
      <c r="Z2680" s="1">
        <f t="shared" si="206"/>
        <v>346.67</v>
      </c>
      <c r="AA2680" s="31">
        <f>IFERROR(VLOOKUP(C2680,'eindex _tget pp '!$A$4:$G$615,7,FALSE),0)</f>
        <v>0.273342056</v>
      </c>
      <c r="AB2680" s="1">
        <f>VLOOKUP(A2680,'ADM Details FY17'!$A$3:$AB$3515,28,FALSE)</f>
        <v>0</v>
      </c>
      <c r="AC2680" s="1">
        <f t="shared" si="207"/>
        <v>0</v>
      </c>
      <c r="AD2680" s="1">
        <f t="shared" si="208"/>
        <v>4</v>
      </c>
      <c r="AE2680" s="1">
        <f t="shared" si="209"/>
        <v>600</v>
      </c>
    </row>
    <row r="2681" spans="1:31" x14ac:dyDescent="0.25">
      <c r="A2681" t="str">
        <f>B2681&amp;"-"&amp;COUNTIF($B$3:B2681,B2681)</f>
        <v>725-5</v>
      </c>
      <c r="B2681">
        <v>725</v>
      </c>
      <c r="C2681" s="18">
        <f>VLOOKUP(A2681,'ADM Details FY17'!$A$3:$D$3515,4,FALSE)</f>
        <v>46979</v>
      </c>
      <c r="D2681" s="1">
        <f>VLOOKUP(A2681,'ADM Details FY17'!$A$3:$E$3515,5,FALSE)</f>
        <v>3</v>
      </c>
      <c r="E2681" s="1">
        <f>VLOOKUP(A2681,'ADM Details FY17'!$A$3:$F$3515,6,FALSE)</f>
        <v>0</v>
      </c>
      <c r="F2681" s="1">
        <f>VLOOKUP(A2681,'ADM Details FY17'!$A$3:$G$3515,7,FALSE)</f>
        <v>0</v>
      </c>
      <c r="G2681" s="1">
        <f>VLOOKUP(A2681,'ADM Details FY17'!$A$3:$H$3515,8,FALSE)</f>
        <v>0</v>
      </c>
      <c r="H2681" s="1">
        <f>VLOOKUP(A2681,'ADM Details FY17'!$A$3:$I$3515,9,FALSE)</f>
        <v>0</v>
      </c>
      <c r="I2681" s="1">
        <f>VLOOKUP(A2681,'ADM Details FY17'!$A$3:$J$3517,10,FALSE)</f>
        <v>0</v>
      </c>
      <c r="J2681" s="1">
        <f>VLOOKUP(A2681,'ADM Details FY17'!$A$3:$K$3515,11,FALSE)</f>
        <v>0</v>
      </c>
      <c r="K2681" s="1">
        <f>VLOOKUP(A2681,'ADM Details FY17'!$A$3:$M$3515,13,FALSE)</f>
        <v>3</v>
      </c>
      <c r="L2681" s="1">
        <f>VLOOKUP(A2681,'ADM Details FY17'!$A$3:$O$3515,15,FALSE)</f>
        <v>0</v>
      </c>
      <c r="M2681" s="1">
        <f>VLOOKUP(A2681,'ADM Details FY17'!$A$3:$P$3515,16,FALSE)</f>
        <v>1</v>
      </c>
      <c r="N2681" s="1">
        <f>VLOOKUP(A2681,'ADM Details FY17'!$A$3:$Q$3515,17,FALSE)</f>
        <v>0</v>
      </c>
      <c r="O2681" s="1">
        <f>VLOOKUP(A2681,'ADM Details FY17'!$A$3:$S$3515,19,FALSE)</f>
        <v>0</v>
      </c>
      <c r="P2681" s="1">
        <f>VLOOKUP(A2681,'ADM Details FY17'!$A$3:$U$3515,21,FALSE)</f>
        <v>0</v>
      </c>
      <c r="Q2681" s="1">
        <f>VLOOKUP(A2681,'ADM Details FY17'!$A$3:$V$3515,22,FALSE)</f>
        <v>0</v>
      </c>
      <c r="R2681" s="1">
        <f>VLOOKUP(A2681,'ADM Details FY17'!$A$3:$W$3515,23,FALSE)</f>
        <v>0</v>
      </c>
      <c r="S2681" s="1">
        <f>VLOOKUP(A2681,'ADM Details FY17'!$A$3:$X$3515,24,FALSE)</f>
        <v>0</v>
      </c>
      <c r="T2681" s="1">
        <f>VLOOKUP(A2681,'ADM Details FY17'!$A$3:$Y$3515,25,FALSE)</f>
        <v>0</v>
      </c>
      <c r="U2681" s="1">
        <f>VLOOKUP(A2681,'ADM Details FY17'!$A$3:$AA$3515,27,FALSE)</f>
        <v>0</v>
      </c>
      <c r="V2681" s="1">
        <f>IFERROR(VLOOKUP(C2681,'eindex _tget pp '!$A$4:$E$615,5,FALSE),0)</f>
        <v>769.10153769067654</v>
      </c>
      <c r="W2681" s="31">
        <f>IFERROR(VLOOKUP(C2681,'eindex _tget pp '!$A$4:$F$615,6,FALSE),0)</f>
        <v>1.9955521261</v>
      </c>
      <c r="X2681" s="4">
        <f>IFERROR(VLOOKUP(B2681,'eschools 16'!$A$2:$F$25,6,FALSE),1)</f>
        <v>1</v>
      </c>
      <c r="Y2681" s="1">
        <f t="shared" si="205"/>
        <v>576.83000000000004</v>
      </c>
      <c r="Z2681" s="1">
        <f t="shared" si="206"/>
        <v>1628.37</v>
      </c>
      <c r="AA2681" s="31">
        <f>IFERROR(VLOOKUP(C2681,'eindex _tget pp '!$A$4:$G$615,7,FALSE),0)</f>
        <v>0.60733533799999995</v>
      </c>
      <c r="AB2681" s="1">
        <f>VLOOKUP(A2681,'ADM Details FY17'!$A$3:$AB$3515,28,FALSE)</f>
        <v>0</v>
      </c>
      <c r="AC2681" s="1">
        <f t="shared" si="207"/>
        <v>0</v>
      </c>
      <c r="AD2681" s="1">
        <f t="shared" si="208"/>
        <v>3</v>
      </c>
      <c r="AE2681" s="1">
        <f t="shared" si="209"/>
        <v>450</v>
      </c>
    </row>
    <row r="2682" spans="1:31" x14ac:dyDescent="0.25">
      <c r="A2682" t="str">
        <f>B2682&amp;"-"&amp;COUNTIF($B$3:B2682,B2682)</f>
        <v>725-6</v>
      </c>
      <c r="B2682">
        <v>725</v>
      </c>
      <c r="C2682" s="18">
        <f>VLOOKUP(A2682,'ADM Details FY17'!$A$3:$D$3515,4,FALSE)</f>
        <v>47019</v>
      </c>
      <c r="D2682" s="1">
        <f>VLOOKUP(A2682,'ADM Details FY17'!$A$3:$E$3515,5,FALSE)</f>
        <v>1.96</v>
      </c>
      <c r="E2682" s="1">
        <f>VLOOKUP(A2682,'ADM Details FY17'!$A$3:$F$3515,6,FALSE)</f>
        <v>0</v>
      </c>
      <c r="F2682" s="1">
        <f>VLOOKUP(A2682,'ADM Details FY17'!$A$3:$G$3515,7,FALSE)</f>
        <v>0</v>
      </c>
      <c r="G2682" s="1">
        <f>VLOOKUP(A2682,'ADM Details FY17'!$A$3:$H$3515,8,FALSE)</f>
        <v>0</v>
      </c>
      <c r="H2682" s="1">
        <f>VLOOKUP(A2682,'ADM Details FY17'!$A$3:$I$3515,9,FALSE)</f>
        <v>0</v>
      </c>
      <c r="I2682" s="1">
        <f>VLOOKUP(A2682,'ADM Details FY17'!$A$3:$J$3517,10,FALSE)</f>
        <v>0</v>
      </c>
      <c r="J2682" s="1">
        <f>VLOOKUP(A2682,'ADM Details FY17'!$A$3:$K$3515,11,FALSE)</f>
        <v>0</v>
      </c>
      <c r="K2682" s="1">
        <f>VLOOKUP(A2682,'ADM Details FY17'!$A$3:$M$3515,13,FALSE)</f>
        <v>1.96</v>
      </c>
      <c r="L2682" s="1">
        <f>VLOOKUP(A2682,'ADM Details FY17'!$A$3:$O$3515,15,FALSE)</f>
        <v>0</v>
      </c>
      <c r="M2682" s="1">
        <f>VLOOKUP(A2682,'ADM Details FY17'!$A$3:$P$3515,16,FALSE)</f>
        <v>0.98</v>
      </c>
      <c r="N2682" s="1">
        <f>VLOOKUP(A2682,'ADM Details FY17'!$A$3:$Q$3515,17,FALSE)</f>
        <v>0</v>
      </c>
      <c r="O2682" s="1">
        <f>VLOOKUP(A2682,'ADM Details FY17'!$A$3:$S$3515,19,FALSE)</f>
        <v>0</v>
      </c>
      <c r="P2682" s="1">
        <f>VLOOKUP(A2682,'ADM Details FY17'!$A$3:$U$3515,21,FALSE)</f>
        <v>0</v>
      </c>
      <c r="Q2682" s="1">
        <f>VLOOKUP(A2682,'ADM Details FY17'!$A$3:$V$3515,22,FALSE)</f>
        <v>0</v>
      </c>
      <c r="R2682" s="1">
        <f>VLOOKUP(A2682,'ADM Details FY17'!$A$3:$W$3515,23,FALSE)</f>
        <v>0</v>
      </c>
      <c r="S2682" s="1">
        <f>VLOOKUP(A2682,'ADM Details FY17'!$A$3:$X$3515,24,FALSE)</f>
        <v>0</v>
      </c>
      <c r="T2682" s="1">
        <f>VLOOKUP(A2682,'ADM Details FY17'!$A$3:$Y$3515,25,FALSE)</f>
        <v>0</v>
      </c>
      <c r="U2682" s="1">
        <f>VLOOKUP(A2682,'ADM Details FY17'!$A$3:$AA$3515,27,FALSE)</f>
        <v>0</v>
      </c>
      <c r="V2682" s="1">
        <f>IFERROR(VLOOKUP(C2682,'eindex _tget pp '!$A$4:$E$615,5,FALSE),0)</f>
        <v>156.24796476641458</v>
      </c>
      <c r="W2682" s="31">
        <f>IFERROR(VLOOKUP(C2682,'eindex _tget pp '!$A$4:$F$615,6,FALSE),0)</f>
        <v>0.28475252620000002</v>
      </c>
      <c r="X2682" s="4">
        <f>IFERROR(VLOOKUP(B2682,'eschools 16'!$A$2:$F$25,6,FALSE),1)</f>
        <v>1</v>
      </c>
      <c r="Y2682" s="1">
        <f t="shared" si="205"/>
        <v>76.56</v>
      </c>
      <c r="Z2682" s="1">
        <f t="shared" si="206"/>
        <v>151.81</v>
      </c>
      <c r="AA2682" s="31">
        <f>IFERROR(VLOOKUP(C2682,'eindex _tget pp '!$A$4:$G$615,7,FALSE),0)</f>
        <v>0.40680514600000001</v>
      </c>
      <c r="AB2682" s="1">
        <f>VLOOKUP(A2682,'ADM Details FY17'!$A$3:$AB$3515,28,FALSE)</f>
        <v>0</v>
      </c>
      <c r="AC2682" s="1">
        <f t="shared" si="207"/>
        <v>0</v>
      </c>
      <c r="AD2682" s="1">
        <f t="shared" si="208"/>
        <v>1.96</v>
      </c>
      <c r="AE2682" s="1">
        <f t="shared" si="209"/>
        <v>294</v>
      </c>
    </row>
    <row r="2683" spans="1:31" x14ac:dyDescent="0.25">
      <c r="A2683" t="str">
        <f>B2683&amp;"-"&amp;COUNTIF($B$3:B2683,B2683)</f>
        <v>725-7</v>
      </c>
      <c r="B2683">
        <v>725</v>
      </c>
      <c r="C2683" s="18">
        <f>VLOOKUP(A2683,'ADM Details FY17'!$A$3:$D$3515,4,FALSE)</f>
        <v>45047</v>
      </c>
      <c r="D2683" s="1">
        <f>VLOOKUP(A2683,'ADM Details FY17'!$A$3:$E$3515,5,FALSE)</f>
        <v>14.65</v>
      </c>
      <c r="E2683" s="1">
        <f>VLOOKUP(A2683,'ADM Details FY17'!$A$3:$F$3515,6,FALSE)</f>
        <v>0</v>
      </c>
      <c r="F2683" s="1">
        <f>VLOOKUP(A2683,'ADM Details FY17'!$A$3:$G$3515,7,FALSE)</f>
        <v>0.49</v>
      </c>
      <c r="G2683" s="1">
        <f>VLOOKUP(A2683,'ADM Details FY17'!$A$3:$H$3515,8,FALSE)</f>
        <v>0</v>
      </c>
      <c r="H2683" s="1">
        <f>VLOOKUP(A2683,'ADM Details FY17'!$A$3:$I$3515,9,FALSE)</f>
        <v>0</v>
      </c>
      <c r="I2683" s="1">
        <f>VLOOKUP(A2683,'ADM Details FY17'!$A$3:$J$3517,10,FALSE)</f>
        <v>0</v>
      </c>
      <c r="J2683" s="1">
        <f>VLOOKUP(A2683,'ADM Details FY17'!$A$3:$K$3515,11,FALSE)</f>
        <v>0</v>
      </c>
      <c r="K2683" s="1">
        <f>VLOOKUP(A2683,'ADM Details FY17'!$A$3:$M$3515,13,FALSE)</f>
        <v>14.65</v>
      </c>
      <c r="L2683" s="1">
        <f>VLOOKUP(A2683,'ADM Details FY17'!$A$3:$O$3515,15,FALSE)</f>
        <v>3.99</v>
      </c>
      <c r="M2683" s="1">
        <f>VLOOKUP(A2683,'ADM Details FY17'!$A$3:$P$3515,16,FALSE)</f>
        <v>3.91</v>
      </c>
      <c r="N2683" s="1">
        <f>VLOOKUP(A2683,'ADM Details FY17'!$A$3:$Q$3515,17,FALSE)</f>
        <v>1.5</v>
      </c>
      <c r="O2683" s="1">
        <f>VLOOKUP(A2683,'ADM Details FY17'!$A$3:$S$3515,19,FALSE)</f>
        <v>5.95</v>
      </c>
      <c r="P2683" s="1">
        <f>VLOOKUP(A2683,'ADM Details FY17'!$A$3:$U$3515,21,FALSE)</f>
        <v>0</v>
      </c>
      <c r="Q2683" s="1">
        <f>VLOOKUP(A2683,'ADM Details FY17'!$A$3:$V$3515,22,FALSE)</f>
        <v>0</v>
      </c>
      <c r="R2683" s="1">
        <f>VLOOKUP(A2683,'ADM Details FY17'!$A$3:$W$3515,23,FALSE)</f>
        <v>0</v>
      </c>
      <c r="S2683" s="1">
        <f>VLOOKUP(A2683,'ADM Details FY17'!$A$3:$X$3515,24,FALSE)</f>
        <v>0</v>
      </c>
      <c r="T2683" s="1">
        <f>VLOOKUP(A2683,'ADM Details FY17'!$A$3:$Y$3515,25,FALSE)</f>
        <v>0</v>
      </c>
      <c r="U2683" s="1">
        <f>VLOOKUP(A2683,'ADM Details FY17'!$A$3:$AA$3515,27,FALSE)</f>
        <v>0</v>
      </c>
      <c r="V2683" s="1">
        <f>IFERROR(VLOOKUP(C2683,'eindex _tget pp '!$A$4:$E$615,5,FALSE),0)</f>
        <v>83.620651896782661</v>
      </c>
      <c r="W2683" s="31">
        <f>IFERROR(VLOOKUP(C2683,'eindex _tget pp '!$A$4:$F$615,6,FALSE),0)</f>
        <v>0.66135081969999998</v>
      </c>
      <c r="X2683" s="4">
        <f>IFERROR(VLOOKUP(B2683,'eschools 16'!$A$2:$F$25,6,FALSE),1)</f>
        <v>1</v>
      </c>
      <c r="Y2683" s="1">
        <f t="shared" si="205"/>
        <v>306.26</v>
      </c>
      <c r="Z2683" s="1">
        <f t="shared" si="206"/>
        <v>2635.35</v>
      </c>
      <c r="AA2683" s="31">
        <f>IFERROR(VLOOKUP(C2683,'eindex _tget pp '!$A$4:$G$615,7,FALSE),0)</f>
        <v>0.38829070799999998</v>
      </c>
      <c r="AB2683" s="1">
        <f>VLOOKUP(A2683,'ADM Details FY17'!$A$3:$AB$3515,28,FALSE)</f>
        <v>0</v>
      </c>
      <c r="AC2683" s="1">
        <f t="shared" si="207"/>
        <v>0</v>
      </c>
      <c r="AD2683" s="1">
        <f t="shared" si="208"/>
        <v>14.65</v>
      </c>
      <c r="AE2683" s="1">
        <f t="shared" si="209"/>
        <v>2197.5</v>
      </c>
    </row>
    <row r="2684" spans="1:31" x14ac:dyDescent="0.25">
      <c r="A2684" t="str">
        <f>B2684&amp;"-"&amp;COUNTIF($B$3:B2684,B2684)</f>
        <v>725-8</v>
      </c>
      <c r="B2684">
        <v>725</v>
      </c>
      <c r="C2684" s="18">
        <f>VLOOKUP(A2684,'ADM Details FY17'!$A$3:$D$3515,4,FALSE)</f>
        <v>45070</v>
      </c>
      <c r="D2684" s="1">
        <f>VLOOKUP(A2684,'ADM Details FY17'!$A$3:$E$3515,5,FALSE)</f>
        <v>9</v>
      </c>
      <c r="E2684" s="1">
        <f>VLOOKUP(A2684,'ADM Details FY17'!$A$3:$F$3515,6,FALSE)</f>
        <v>0</v>
      </c>
      <c r="F2684" s="1">
        <f>VLOOKUP(A2684,'ADM Details FY17'!$A$3:$G$3515,7,FALSE)</f>
        <v>0</v>
      </c>
      <c r="G2684" s="1">
        <f>VLOOKUP(A2684,'ADM Details FY17'!$A$3:$H$3515,8,FALSE)</f>
        <v>0</v>
      </c>
      <c r="H2684" s="1">
        <f>VLOOKUP(A2684,'ADM Details FY17'!$A$3:$I$3515,9,FALSE)</f>
        <v>0</v>
      </c>
      <c r="I2684" s="1">
        <f>VLOOKUP(A2684,'ADM Details FY17'!$A$3:$J$3517,10,FALSE)</f>
        <v>0</v>
      </c>
      <c r="J2684" s="1">
        <f>VLOOKUP(A2684,'ADM Details FY17'!$A$3:$K$3515,11,FALSE)</f>
        <v>0</v>
      </c>
      <c r="K2684" s="1">
        <f>VLOOKUP(A2684,'ADM Details FY17'!$A$3:$M$3515,13,FALSE)</f>
        <v>9</v>
      </c>
      <c r="L2684" s="1">
        <f>VLOOKUP(A2684,'ADM Details FY17'!$A$3:$O$3515,15,FALSE)</f>
        <v>1</v>
      </c>
      <c r="M2684" s="1">
        <f>VLOOKUP(A2684,'ADM Details FY17'!$A$3:$P$3515,16,FALSE)</f>
        <v>3</v>
      </c>
      <c r="N2684" s="1">
        <f>VLOOKUP(A2684,'ADM Details FY17'!$A$3:$Q$3515,17,FALSE)</f>
        <v>1</v>
      </c>
      <c r="O2684" s="1">
        <f>VLOOKUP(A2684,'ADM Details FY17'!$A$3:$S$3515,19,FALSE)</f>
        <v>2</v>
      </c>
      <c r="P2684" s="1">
        <f>VLOOKUP(A2684,'ADM Details FY17'!$A$3:$U$3515,21,FALSE)</f>
        <v>0</v>
      </c>
      <c r="Q2684" s="1">
        <f>VLOOKUP(A2684,'ADM Details FY17'!$A$3:$V$3515,22,FALSE)</f>
        <v>0</v>
      </c>
      <c r="R2684" s="1">
        <f>VLOOKUP(A2684,'ADM Details FY17'!$A$3:$W$3515,23,FALSE)</f>
        <v>0</v>
      </c>
      <c r="S2684" s="1">
        <f>VLOOKUP(A2684,'ADM Details FY17'!$A$3:$X$3515,24,FALSE)</f>
        <v>0</v>
      </c>
      <c r="T2684" s="1">
        <f>VLOOKUP(A2684,'ADM Details FY17'!$A$3:$Y$3515,25,FALSE)</f>
        <v>0</v>
      </c>
      <c r="U2684" s="1">
        <f>VLOOKUP(A2684,'ADM Details FY17'!$A$3:$AA$3515,27,FALSE)</f>
        <v>0</v>
      </c>
      <c r="V2684" s="1">
        <f>IFERROR(VLOOKUP(C2684,'eindex _tget pp '!$A$4:$E$615,5,FALSE),0)</f>
        <v>1923.466170566644</v>
      </c>
      <c r="W2684" s="31">
        <f>IFERROR(VLOOKUP(C2684,'eindex _tget pp '!$A$4:$F$615,6,FALSE),0)</f>
        <v>1.0213142019000001</v>
      </c>
      <c r="X2684" s="4">
        <f>IFERROR(VLOOKUP(B2684,'eschools 16'!$A$2:$F$25,6,FALSE),1)</f>
        <v>1</v>
      </c>
      <c r="Y2684" s="1">
        <f t="shared" si="205"/>
        <v>4327.8</v>
      </c>
      <c r="Z2684" s="1">
        <f t="shared" si="206"/>
        <v>2500.1799999999998</v>
      </c>
      <c r="AA2684" s="31">
        <f>IFERROR(VLOOKUP(C2684,'eindex _tget pp '!$A$4:$G$615,7,FALSE),0)</f>
        <v>0.84270771099999997</v>
      </c>
      <c r="AB2684" s="1">
        <f>VLOOKUP(A2684,'ADM Details FY17'!$A$3:$AB$3515,28,FALSE)</f>
        <v>0</v>
      </c>
      <c r="AC2684" s="1">
        <f t="shared" si="207"/>
        <v>0</v>
      </c>
      <c r="AD2684" s="1">
        <f t="shared" si="208"/>
        <v>9</v>
      </c>
      <c r="AE2684" s="1">
        <f t="shared" si="209"/>
        <v>1350</v>
      </c>
    </row>
    <row r="2685" spans="1:31" x14ac:dyDescent="0.25">
      <c r="A2685" t="str">
        <f>B2685&amp;"-"&amp;COUNTIF($B$3:B2685,B2685)</f>
        <v>725-9</v>
      </c>
      <c r="B2685">
        <v>725</v>
      </c>
      <c r="C2685" s="18">
        <f>VLOOKUP(A2685,'ADM Details FY17'!$A$3:$D$3515,4,FALSE)</f>
        <v>45138</v>
      </c>
      <c r="D2685" s="1">
        <f>VLOOKUP(A2685,'ADM Details FY17'!$A$3:$E$3515,5,FALSE)</f>
        <v>2</v>
      </c>
      <c r="E2685" s="1">
        <f>VLOOKUP(A2685,'ADM Details FY17'!$A$3:$F$3515,6,FALSE)</f>
        <v>0</v>
      </c>
      <c r="F2685" s="1">
        <f>VLOOKUP(A2685,'ADM Details FY17'!$A$3:$G$3515,7,FALSE)</f>
        <v>0</v>
      </c>
      <c r="G2685" s="1">
        <f>VLOOKUP(A2685,'ADM Details FY17'!$A$3:$H$3515,8,FALSE)</f>
        <v>0</v>
      </c>
      <c r="H2685" s="1">
        <f>VLOOKUP(A2685,'ADM Details FY17'!$A$3:$I$3515,9,FALSE)</f>
        <v>0</v>
      </c>
      <c r="I2685" s="1">
        <f>VLOOKUP(A2685,'ADM Details FY17'!$A$3:$J$3517,10,FALSE)</f>
        <v>0</v>
      </c>
      <c r="J2685" s="1">
        <f>VLOOKUP(A2685,'ADM Details FY17'!$A$3:$K$3515,11,FALSE)</f>
        <v>0</v>
      </c>
      <c r="K2685" s="1">
        <f>VLOOKUP(A2685,'ADM Details FY17'!$A$3:$M$3515,13,FALSE)</f>
        <v>2</v>
      </c>
      <c r="L2685" s="1">
        <f>VLOOKUP(A2685,'ADM Details FY17'!$A$3:$O$3515,15,FALSE)</f>
        <v>1</v>
      </c>
      <c r="M2685" s="1">
        <f>VLOOKUP(A2685,'ADM Details FY17'!$A$3:$P$3515,16,FALSE)</f>
        <v>0</v>
      </c>
      <c r="N2685" s="1">
        <f>VLOOKUP(A2685,'ADM Details FY17'!$A$3:$Q$3515,17,FALSE)</f>
        <v>0</v>
      </c>
      <c r="O2685" s="1">
        <f>VLOOKUP(A2685,'ADM Details FY17'!$A$3:$S$3515,19,FALSE)</f>
        <v>1</v>
      </c>
      <c r="P2685" s="1">
        <f>VLOOKUP(A2685,'ADM Details FY17'!$A$3:$U$3515,21,FALSE)</f>
        <v>0</v>
      </c>
      <c r="Q2685" s="1">
        <f>VLOOKUP(A2685,'ADM Details FY17'!$A$3:$V$3515,22,FALSE)</f>
        <v>0</v>
      </c>
      <c r="R2685" s="1">
        <f>VLOOKUP(A2685,'ADM Details FY17'!$A$3:$W$3515,23,FALSE)</f>
        <v>0</v>
      </c>
      <c r="S2685" s="1">
        <f>VLOOKUP(A2685,'ADM Details FY17'!$A$3:$X$3515,24,FALSE)</f>
        <v>0</v>
      </c>
      <c r="T2685" s="1">
        <f>VLOOKUP(A2685,'ADM Details FY17'!$A$3:$Y$3515,25,FALSE)</f>
        <v>0</v>
      </c>
      <c r="U2685" s="1">
        <f>VLOOKUP(A2685,'ADM Details FY17'!$A$3:$AA$3515,27,FALSE)</f>
        <v>0</v>
      </c>
      <c r="V2685" s="1">
        <f>IFERROR(VLOOKUP(C2685,'eindex _tget pp '!$A$4:$E$615,5,FALSE),0)</f>
        <v>0</v>
      </c>
      <c r="W2685" s="31">
        <f>IFERROR(VLOOKUP(C2685,'eindex _tget pp '!$A$4:$F$615,6,FALSE),0)</f>
        <v>0.27267687219999998</v>
      </c>
      <c r="X2685" s="4">
        <f>IFERROR(VLOOKUP(B2685,'eschools 16'!$A$2:$F$25,6,FALSE),1)</f>
        <v>1</v>
      </c>
      <c r="Y2685" s="1">
        <f t="shared" si="205"/>
        <v>0</v>
      </c>
      <c r="Z2685" s="1">
        <f t="shared" si="206"/>
        <v>148.34</v>
      </c>
      <c r="AA2685" s="31">
        <f>IFERROR(VLOOKUP(C2685,'eindex _tget pp '!$A$4:$G$615,7,FALSE),0)</f>
        <v>0.27726853299999998</v>
      </c>
      <c r="AB2685" s="1">
        <f>VLOOKUP(A2685,'ADM Details FY17'!$A$3:$AB$3515,28,FALSE)</f>
        <v>0</v>
      </c>
      <c r="AC2685" s="1">
        <f t="shared" si="207"/>
        <v>0</v>
      </c>
      <c r="AD2685" s="1">
        <f t="shared" si="208"/>
        <v>2</v>
      </c>
      <c r="AE2685" s="1">
        <f t="shared" si="209"/>
        <v>300</v>
      </c>
    </row>
    <row r="2686" spans="1:31" x14ac:dyDescent="0.25">
      <c r="A2686" t="str">
        <f>B2686&amp;"-"&amp;COUNTIF($B$3:B2686,B2686)</f>
        <v>725-10</v>
      </c>
      <c r="B2686">
        <v>725</v>
      </c>
      <c r="C2686" s="18">
        <f>VLOOKUP(A2686,'ADM Details FY17'!$A$3:$D$3515,4,FALSE)</f>
        <v>0</v>
      </c>
      <c r="D2686" s="1">
        <f>VLOOKUP(A2686,'ADM Details FY17'!$A$3:$E$3515,5,FALSE)</f>
        <v>0</v>
      </c>
      <c r="E2686" s="1">
        <f>VLOOKUP(A2686,'ADM Details FY17'!$A$3:$F$3515,6,FALSE)</f>
        <v>0</v>
      </c>
      <c r="F2686" s="1">
        <f>VLOOKUP(A2686,'ADM Details FY17'!$A$3:$G$3515,7,FALSE)</f>
        <v>0</v>
      </c>
      <c r="G2686" s="1">
        <f>VLOOKUP(A2686,'ADM Details FY17'!$A$3:$H$3515,8,FALSE)</f>
        <v>0</v>
      </c>
      <c r="H2686" s="1">
        <f>VLOOKUP(A2686,'ADM Details FY17'!$A$3:$I$3515,9,FALSE)</f>
        <v>0</v>
      </c>
      <c r="I2686" s="1">
        <f>VLOOKUP(A2686,'ADM Details FY17'!$A$3:$J$3517,10,FALSE)</f>
        <v>0</v>
      </c>
      <c r="J2686" s="1">
        <f>VLOOKUP(A2686,'ADM Details FY17'!$A$3:$K$3515,11,FALSE)</f>
        <v>0</v>
      </c>
      <c r="K2686" s="1">
        <f>VLOOKUP(A2686,'ADM Details FY17'!$A$3:$M$3515,13,FALSE)</f>
        <v>0</v>
      </c>
      <c r="L2686" s="1">
        <f>VLOOKUP(A2686,'ADM Details FY17'!$A$3:$O$3515,15,FALSE)</f>
        <v>0</v>
      </c>
      <c r="M2686" s="1">
        <f>VLOOKUP(A2686,'ADM Details FY17'!$A$3:$P$3515,16,FALSE)</f>
        <v>0</v>
      </c>
      <c r="N2686" s="1">
        <f>VLOOKUP(A2686,'ADM Details FY17'!$A$3:$Q$3515,17,FALSE)</f>
        <v>0</v>
      </c>
      <c r="O2686" s="1">
        <f>VLOOKUP(A2686,'ADM Details FY17'!$A$3:$S$3515,19,FALSE)</f>
        <v>0</v>
      </c>
      <c r="P2686" s="1">
        <f>VLOOKUP(A2686,'ADM Details FY17'!$A$3:$U$3515,21,FALSE)</f>
        <v>0</v>
      </c>
      <c r="Q2686" s="1">
        <f>VLOOKUP(A2686,'ADM Details FY17'!$A$3:$V$3515,22,FALSE)</f>
        <v>0</v>
      </c>
      <c r="R2686" s="1">
        <f>VLOOKUP(A2686,'ADM Details FY17'!$A$3:$W$3515,23,FALSE)</f>
        <v>0</v>
      </c>
      <c r="S2686" s="1">
        <f>VLOOKUP(A2686,'ADM Details FY17'!$A$3:$X$3515,24,FALSE)</f>
        <v>0</v>
      </c>
      <c r="T2686" s="1">
        <f>VLOOKUP(A2686,'ADM Details FY17'!$A$3:$Y$3515,25,FALSE)</f>
        <v>0</v>
      </c>
      <c r="U2686" s="1">
        <f>VLOOKUP(A2686,'ADM Details FY17'!$A$3:$AA$3515,27,FALSE)</f>
        <v>0</v>
      </c>
      <c r="V2686" s="1">
        <f>IFERROR(VLOOKUP(C2686,'eindex _tget pp '!$A$4:$E$615,5,FALSE),0)</f>
        <v>0</v>
      </c>
      <c r="W2686" s="31">
        <f>IFERROR(VLOOKUP(C2686,'eindex _tget pp '!$A$4:$F$615,6,FALSE),0)</f>
        <v>0</v>
      </c>
      <c r="X2686" s="4">
        <f>IFERROR(VLOOKUP(B2686,'eschools 16'!$A$2:$F$25,6,FALSE),1)</f>
        <v>1</v>
      </c>
      <c r="Y2686" s="1">
        <f t="shared" si="205"/>
        <v>0</v>
      </c>
      <c r="Z2686" s="1">
        <f t="shared" si="206"/>
        <v>0</v>
      </c>
      <c r="AA2686" s="31">
        <f>IFERROR(VLOOKUP(C2686,'eindex _tget pp '!$A$4:$G$615,7,FALSE),0)</f>
        <v>0</v>
      </c>
      <c r="AB2686" s="1">
        <f>VLOOKUP(A2686,'ADM Details FY17'!$A$3:$AB$3515,28,FALSE)</f>
        <v>0</v>
      </c>
      <c r="AC2686" s="1">
        <f t="shared" si="207"/>
        <v>0</v>
      </c>
      <c r="AD2686" s="1">
        <f t="shared" si="208"/>
        <v>0</v>
      </c>
      <c r="AE2686" s="1">
        <f t="shared" si="209"/>
        <v>0</v>
      </c>
    </row>
    <row r="2687" spans="1:31" x14ac:dyDescent="0.25">
      <c r="A2687" t="str">
        <f>B2687&amp;"-"&amp;COUNTIF($B$3:B2687,B2687)</f>
        <v>725-11</v>
      </c>
      <c r="B2687">
        <v>725</v>
      </c>
      <c r="C2687" s="18">
        <f>VLOOKUP(A2687,'ADM Details FY17'!$A$3:$D$3515,4,FALSE)</f>
        <v>0</v>
      </c>
      <c r="D2687" s="1">
        <f>VLOOKUP(A2687,'ADM Details FY17'!$A$3:$E$3515,5,FALSE)</f>
        <v>0</v>
      </c>
      <c r="E2687" s="1">
        <f>VLOOKUP(A2687,'ADM Details FY17'!$A$3:$F$3515,6,FALSE)</f>
        <v>0</v>
      </c>
      <c r="F2687" s="1">
        <f>VLOOKUP(A2687,'ADM Details FY17'!$A$3:$G$3515,7,FALSE)</f>
        <v>0</v>
      </c>
      <c r="G2687" s="1">
        <f>VLOOKUP(A2687,'ADM Details FY17'!$A$3:$H$3515,8,FALSE)</f>
        <v>0</v>
      </c>
      <c r="H2687" s="1">
        <f>VLOOKUP(A2687,'ADM Details FY17'!$A$3:$I$3515,9,FALSE)</f>
        <v>0</v>
      </c>
      <c r="I2687" s="1">
        <f>VLOOKUP(A2687,'ADM Details FY17'!$A$3:$J$3517,10,FALSE)</f>
        <v>0</v>
      </c>
      <c r="J2687" s="1">
        <f>VLOOKUP(A2687,'ADM Details FY17'!$A$3:$K$3515,11,FALSE)</f>
        <v>0</v>
      </c>
      <c r="K2687" s="1">
        <f>VLOOKUP(A2687,'ADM Details FY17'!$A$3:$M$3515,13,FALSE)</f>
        <v>0</v>
      </c>
      <c r="L2687" s="1">
        <f>VLOOKUP(A2687,'ADM Details FY17'!$A$3:$O$3515,15,FALSE)</f>
        <v>0</v>
      </c>
      <c r="M2687" s="1">
        <f>VLOOKUP(A2687,'ADM Details FY17'!$A$3:$P$3515,16,FALSE)</f>
        <v>0</v>
      </c>
      <c r="N2687" s="1">
        <f>VLOOKUP(A2687,'ADM Details FY17'!$A$3:$Q$3515,17,FALSE)</f>
        <v>0</v>
      </c>
      <c r="O2687" s="1">
        <f>VLOOKUP(A2687,'ADM Details FY17'!$A$3:$S$3515,19,FALSE)</f>
        <v>0</v>
      </c>
      <c r="P2687" s="1">
        <f>VLOOKUP(A2687,'ADM Details FY17'!$A$3:$U$3515,21,FALSE)</f>
        <v>0</v>
      </c>
      <c r="Q2687" s="1">
        <f>VLOOKUP(A2687,'ADM Details FY17'!$A$3:$V$3515,22,FALSE)</f>
        <v>0</v>
      </c>
      <c r="R2687" s="1">
        <f>VLOOKUP(A2687,'ADM Details FY17'!$A$3:$W$3515,23,FALSE)</f>
        <v>0</v>
      </c>
      <c r="S2687" s="1">
        <f>VLOOKUP(A2687,'ADM Details FY17'!$A$3:$X$3515,24,FALSE)</f>
        <v>0</v>
      </c>
      <c r="T2687" s="1">
        <f>VLOOKUP(A2687,'ADM Details FY17'!$A$3:$Y$3515,25,FALSE)</f>
        <v>0</v>
      </c>
      <c r="U2687" s="1">
        <f>VLOOKUP(A2687,'ADM Details FY17'!$A$3:$AA$3515,27,FALSE)</f>
        <v>0</v>
      </c>
      <c r="V2687" s="1">
        <f>IFERROR(VLOOKUP(C2687,'eindex _tget pp '!$A$4:$E$615,5,FALSE),0)</f>
        <v>0</v>
      </c>
      <c r="W2687" s="31">
        <f>IFERROR(VLOOKUP(C2687,'eindex _tget pp '!$A$4:$F$615,6,FALSE),0)</f>
        <v>0</v>
      </c>
      <c r="X2687" s="4">
        <f>IFERROR(VLOOKUP(B2687,'eschools 16'!$A$2:$F$25,6,FALSE),1)</f>
        <v>1</v>
      </c>
      <c r="Y2687" s="1">
        <f t="shared" si="205"/>
        <v>0</v>
      </c>
      <c r="Z2687" s="1">
        <f t="shared" si="206"/>
        <v>0</v>
      </c>
      <c r="AA2687" s="31">
        <f>IFERROR(VLOOKUP(C2687,'eindex _tget pp '!$A$4:$G$615,7,FALSE),0)</f>
        <v>0</v>
      </c>
      <c r="AB2687" s="1">
        <f>VLOOKUP(A2687,'ADM Details FY17'!$A$3:$AB$3515,28,FALSE)</f>
        <v>0</v>
      </c>
      <c r="AC2687" s="1">
        <f t="shared" si="207"/>
        <v>0</v>
      </c>
      <c r="AD2687" s="1">
        <f t="shared" si="208"/>
        <v>0</v>
      </c>
      <c r="AE2687" s="1">
        <f t="shared" si="209"/>
        <v>0</v>
      </c>
    </row>
    <row r="2688" spans="1:31" x14ac:dyDescent="0.25">
      <c r="A2688" t="str">
        <f>B2688&amp;"-"&amp;COUNTIF($B$3:B2688,B2688)</f>
        <v>725-12</v>
      </c>
      <c r="B2688">
        <v>725</v>
      </c>
      <c r="C2688" s="18">
        <f>VLOOKUP(A2688,'ADM Details FY17'!$A$3:$D$3515,4,FALSE)</f>
        <v>0</v>
      </c>
      <c r="D2688" s="1">
        <f>VLOOKUP(A2688,'ADM Details FY17'!$A$3:$E$3515,5,FALSE)</f>
        <v>0</v>
      </c>
      <c r="E2688" s="1">
        <f>VLOOKUP(A2688,'ADM Details FY17'!$A$3:$F$3515,6,FALSE)</f>
        <v>0</v>
      </c>
      <c r="F2688" s="1">
        <f>VLOOKUP(A2688,'ADM Details FY17'!$A$3:$G$3515,7,FALSE)</f>
        <v>0</v>
      </c>
      <c r="G2688" s="1">
        <f>VLOOKUP(A2688,'ADM Details FY17'!$A$3:$H$3515,8,FALSE)</f>
        <v>0</v>
      </c>
      <c r="H2688" s="1">
        <f>VLOOKUP(A2688,'ADM Details FY17'!$A$3:$I$3515,9,FALSE)</f>
        <v>0</v>
      </c>
      <c r="I2688" s="1">
        <f>VLOOKUP(A2688,'ADM Details FY17'!$A$3:$J$3517,10,FALSE)</f>
        <v>0</v>
      </c>
      <c r="J2688" s="1">
        <f>VLOOKUP(A2688,'ADM Details FY17'!$A$3:$K$3515,11,FALSE)</f>
        <v>0</v>
      </c>
      <c r="K2688" s="1">
        <f>VLOOKUP(A2688,'ADM Details FY17'!$A$3:$M$3515,13,FALSE)</f>
        <v>0</v>
      </c>
      <c r="L2688" s="1">
        <f>VLOOKUP(A2688,'ADM Details FY17'!$A$3:$O$3515,15,FALSE)</f>
        <v>0</v>
      </c>
      <c r="M2688" s="1">
        <f>VLOOKUP(A2688,'ADM Details FY17'!$A$3:$P$3515,16,FALSE)</f>
        <v>0</v>
      </c>
      <c r="N2688" s="1">
        <f>VLOOKUP(A2688,'ADM Details FY17'!$A$3:$Q$3515,17,FALSE)</f>
        <v>0</v>
      </c>
      <c r="O2688" s="1">
        <f>VLOOKUP(A2688,'ADM Details FY17'!$A$3:$S$3515,19,FALSE)</f>
        <v>0</v>
      </c>
      <c r="P2688" s="1">
        <f>VLOOKUP(A2688,'ADM Details FY17'!$A$3:$U$3515,21,FALSE)</f>
        <v>0</v>
      </c>
      <c r="Q2688" s="1">
        <f>VLOOKUP(A2688,'ADM Details FY17'!$A$3:$V$3515,22,FALSE)</f>
        <v>0</v>
      </c>
      <c r="R2688" s="1">
        <f>VLOOKUP(A2688,'ADM Details FY17'!$A$3:$W$3515,23,FALSE)</f>
        <v>0</v>
      </c>
      <c r="S2688" s="1">
        <f>VLOOKUP(A2688,'ADM Details FY17'!$A$3:$X$3515,24,FALSE)</f>
        <v>0</v>
      </c>
      <c r="T2688" s="1">
        <f>VLOOKUP(A2688,'ADM Details FY17'!$A$3:$Y$3515,25,FALSE)</f>
        <v>0</v>
      </c>
      <c r="U2688" s="1">
        <f>VLOOKUP(A2688,'ADM Details FY17'!$A$3:$AA$3515,27,FALSE)</f>
        <v>0</v>
      </c>
      <c r="V2688" s="1">
        <f>IFERROR(VLOOKUP(C2688,'eindex _tget pp '!$A$4:$E$615,5,FALSE),0)</f>
        <v>0</v>
      </c>
      <c r="W2688" s="31">
        <f>IFERROR(VLOOKUP(C2688,'eindex _tget pp '!$A$4:$F$615,6,FALSE),0)</f>
        <v>0</v>
      </c>
      <c r="X2688" s="4">
        <f>IFERROR(VLOOKUP(B2688,'eschools 16'!$A$2:$F$25,6,FALSE),1)</f>
        <v>1</v>
      </c>
      <c r="Y2688" s="1">
        <f t="shared" si="205"/>
        <v>0</v>
      </c>
      <c r="Z2688" s="1">
        <f t="shared" si="206"/>
        <v>0</v>
      </c>
      <c r="AA2688" s="31">
        <f>IFERROR(VLOOKUP(C2688,'eindex _tget pp '!$A$4:$G$615,7,FALSE),0)</f>
        <v>0</v>
      </c>
      <c r="AB2688" s="1">
        <f>VLOOKUP(A2688,'ADM Details FY17'!$A$3:$AB$3515,28,FALSE)</f>
        <v>0</v>
      </c>
      <c r="AC2688" s="1">
        <f t="shared" si="207"/>
        <v>0</v>
      </c>
      <c r="AD2688" s="1">
        <f t="shared" si="208"/>
        <v>0</v>
      </c>
      <c r="AE2688" s="1">
        <f t="shared" si="209"/>
        <v>0</v>
      </c>
    </row>
    <row r="2689" spans="1:31" x14ac:dyDescent="0.25">
      <c r="A2689" t="str">
        <f>B2689&amp;"-"&amp;COUNTIF($B$3:B2689,B2689)</f>
        <v>725-13</v>
      </c>
      <c r="B2689">
        <v>725</v>
      </c>
      <c r="C2689" s="18">
        <f>VLOOKUP(A2689,'ADM Details FY17'!$A$3:$D$3515,4,FALSE)</f>
        <v>0</v>
      </c>
      <c r="D2689" s="1">
        <f>VLOOKUP(A2689,'ADM Details FY17'!$A$3:$E$3515,5,FALSE)</f>
        <v>0</v>
      </c>
      <c r="E2689" s="1">
        <f>VLOOKUP(A2689,'ADM Details FY17'!$A$3:$F$3515,6,FALSE)</f>
        <v>0</v>
      </c>
      <c r="F2689" s="1">
        <f>VLOOKUP(A2689,'ADM Details FY17'!$A$3:$G$3515,7,FALSE)</f>
        <v>0</v>
      </c>
      <c r="G2689" s="1">
        <f>VLOOKUP(A2689,'ADM Details FY17'!$A$3:$H$3515,8,FALSE)</f>
        <v>0</v>
      </c>
      <c r="H2689" s="1">
        <f>VLOOKUP(A2689,'ADM Details FY17'!$A$3:$I$3515,9,FALSE)</f>
        <v>0</v>
      </c>
      <c r="I2689" s="1">
        <f>VLOOKUP(A2689,'ADM Details FY17'!$A$3:$J$3517,10,FALSE)</f>
        <v>0</v>
      </c>
      <c r="J2689" s="1">
        <f>VLOOKUP(A2689,'ADM Details FY17'!$A$3:$K$3515,11,FALSE)</f>
        <v>0</v>
      </c>
      <c r="K2689" s="1">
        <f>VLOOKUP(A2689,'ADM Details FY17'!$A$3:$M$3515,13,FALSE)</f>
        <v>0</v>
      </c>
      <c r="L2689" s="1">
        <f>VLOOKUP(A2689,'ADM Details FY17'!$A$3:$O$3515,15,FALSE)</f>
        <v>0</v>
      </c>
      <c r="M2689" s="1">
        <f>VLOOKUP(A2689,'ADM Details FY17'!$A$3:$P$3515,16,FALSE)</f>
        <v>0</v>
      </c>
      <c r="N2689" s="1">
        <f>VLOOKUP(A2689,'ADM Details FY17'!$A$3:$Q$3515,17,FALSE)</f>
        <v>0</v>
      </c>
      <c r="O2689" s="1">
        <f>VLOOKUP(A2689,'ADM Details FY17'!$A$3:$S$3515,19,FALSE)</f>
        <v>0</v>
      </c>
      <c r="P2689" s="1">
        <f>VLOOKUP(A2689,'ADM Details FY17'!$A$3:$U$3515,21,FALSE)</f>
        <v>0</v>
      </c>
      <c r="Q2689" s="1">
        <f>VLOOKUP(A2689,'ADM Details FY17'!$A$3:$V$3515,22,FALSE)</f>
        <v>0</v>
      </c>
      <c r="R2689" s="1">
        <f>VLOOKUP(A2689,'ADM Details FY17'!$A$3:$W$3515,23,FALSE)</f>
        <v>0</v>
      </c>
      <c r="S2689" s="1">
        <f>VLOOKUP(A2689,'ADM Details FY17'!$A$3:$X$3515,24,FALSE)</f>
        <v>0</v>
      </c>
      <c r="T2689" s="1">
        <f>VLOOKUP(A2689,'ADM Details FY17'!$A$3:$Y$3515,25,FALSE)</f>
        <v>0</v>
      </c>
      <c r="U2689" s="1">
        <f>VLOOKUP(A2689,'ADM Details FY17'!$A$3:$AA$3515,27,FALSE)</f>
        <v>0</v>
      </c>
      <c r="V2689" s="1">
        <f>IFERROR(VLOOKUP(C2689,'eindex _tget pp '!$A$4:$E$615,5,FALSE),0)</f>
        <v>0</v>
      </c>
      <c r="W2689" s="31">
        <f>IFERROR(VLOOKUP(C2689,'eindex _tget pp '!$A$4:$F$615,6,FALSE),0)</f>
        <v>0</v>
      </c>
      <c r="X2689" s="4">
        <f>IFERROR(VLOOKUP(B2689,'eschools 16'!$A$2:$F$25,6,FALSE),1)</f>
        <v>1</v>
      </c>
      <c r="Y2689" s="1">
        <f t="shared" si="205"/>
        <v>0</v>
      </c>
      <c r="Z2689" s="1">
        <f t="shared" si="206"/>
        <v>0</v>
      </c>
      <c r="AA2689" s="31">
        <f>IFERROR(VLOOKUP(C2689,'eindex _tget pp '!$A$4:$G$615,7,FALSE),0)</f>
        <v>0</v>
      </c>
      <c r="AB2689" s="1">
        <f>VLOOKUP(A2689,'ADM Details FY17'!$A$3:$AB$3515,28,FALSE)</f>
        <v>0</v>
      </c>
      <c r="AC2689" s="1">
        <f t="shared" si="207"/>
        <v>0</v>
      </c>
      <c r="AD2689" s="1">
        <f t="shared" si="208"/>
        <v>0</v>
      </c>
      <c r="AE2689" s="1">
        <f t="shared" si="209"/>
        <v>0</v>
      </c>
    </row>
    <row r="2690" spans="1:31" x14ac:dyDescent="0.25">
      <c r="A2690" t="str">
        <f>B2690&amp;"-"&amp;COUNTIF($B$3:B2690,B2690)</f>
        <v>725-14</v>
      </c>
      <c r="B2690">
        <v>725</v>
      </c>
      <c r="C2690" s="18">
        <f>VLOOKUP(A2690,'ADM Details FY17'!$A$3:$D$3515,4,FALSE)</f>
        <v>0</v>
      </c>
      <c r="D2690" s="1">
        <f>VLOOKUP(A2690,'ADM Details FY17'!$A$3:$E$3515,5,FALSE)</f>
        <v>0</v>
      </c>
      <c r="E2690" s="1">
        <f>VLOOKUP(A2690,'ADM Details FY17'!$A$3:$F$3515,6,FALSE)</f>
        <v>0</v>
      </c>
      <c r="F2690" s="1">
        <f>VLOOKUP(A2690,'ADM Details FY17'!$A$3:$G$3515,7,FALSE)</f>
        <v>0</v>
      </c>
      <c r="G2690" s="1">
        <f>VLOOKUP(A2690,'ADM Details FY17'!$A$3:$H$3515,8,FALSE)</f>
        <v>0</v>
      </c>
      <c r="H2690" s="1">
        <f>VLOOKUP(A2690,'ADM Details FY17'!$A$3:$I$3515,9,FALSE)</f>
        <v>0</v>
      </c>
      <c r="I2690" s="1">
        <f>VLOOKUP(A2690,'ADM Details FY17'!$A$3:$J$3517,10,FALSE)</f>
        <v>0</v>
      </c>
      <c r="J2690" s="1">
        <f>VLOOKUP(A2690,'ADM Details FY17'!$A$3:$K$3515,11,FALSE)</f>
        <v>0</v>
      </c>
      <c r="K2690" s="1">
        <f>VLOOKUP(A2690,'ADM Details FY17'!$A$3:$M$3515,13,FALSE)</f>
        <v>0</v>
      </c>
      <c r="L2690" s="1">
        <f>VLOOKUP(A2690,'ADM Details FY17'!$A$3:$O$3515,15,FALSE)</f>
        <v>0</v>
      </c>
      <c r="M2690" s="1">
        <f>VLOOKUP(A2690,'ADM Details FY17'!$A$3:$P$3515,16,FALSE)</f>
        <v>0</v>
      </c>
      <c r="N2690" s="1">
        <f>VLOOKUP(A2690,'ADM Details FY17'!$A$3:$Q$3515,17,FALSE)</f>
        <v>0</v>
      </c>
      <c r="O2690" s="1">
        <f>VLOOKUP(A2690,'ADM Details FY17'!$A$3:$S$3515,19,FALSE)</f>
        <v>0</v>
      </c>
      <c r="P2690" s="1">
        <f>VLOOKUP(A2690,'ADM Details FY17'!$A$3:$U$3515,21,FALSE)</f>
        <v>0</v>
      </c>
      <c r="Q2690" s="1">
        <f>VLOOKUP(A2690,'ADM Details FY17'!$A$3:$V$3515,22,FALSE)</f>
        <v>0</v>
      </c>
      <c r="R2690" s="1">
        <f>VLOOKUP(A2690,'ADM Details FY17'!$A$3:$W$3515,23,FALSE)</f>
        <v>0</v>
      </c>
      <c r="S2690" s="1">
        <f>VLOOKUP(A2690,'ADM Details FY17'!$A$3:$X$3515,24,FALSE)</f>
        <v>0</v>
      </c>
      <c r="T2690" s="1">
        <f>VLOOKUP(A2690,'ADM Details FY17'!$A$3:$Y$3515,25,FALSE)</f>
        <v>0</v>
      </c>
      <c r="U2690" s="1">
        <f>VLOOKUP(A2690,'ADM Details FY17'!$A$3:$AA$3515,27,FALSE)</f>
        <v>0</v>
      </c>
      <c r="V2690" s="1">
        <f>IFERROR(VLOOKUP(C2690,'eindex _tget pp '!$A$4:$E$615,5,FALSE),0)</f>
        <v>0</v>
      </c>
      <c r="W2690" s="31">
        <f>IFERROR(VLOOKUP(C2690,'eindex _tget pp '!$A$4:$F$615,6,FALSE),0)</f>
        <v>0</v>
      </c>
      <c r="X2690" s="4">
        <f>IFERROR(VLOOKUP(B2690,'eschools 16'!$A$2:$F$25,6,FALSE),1)</f>
        <v>1</v>
      </c>
      <c r="Y2690" s="1">
        <f t="shared" si="205"/>
        <v>0</v>
      </c>
      <c r="Z2690" s="1">
        <f t="shared" si="206"/>
        <v>0</v>
      </c>
      <c r="AA2690" s="31">
        <f>IFERROR(VLOOKUP(C2690,'eindex _tget pp '!$A$4:$G$615,7,FALSE),0)</f>
        <v>0</v>
      </c>
      <c r="AB2690" s="1">
        <f>VLOOKUP(A2690,'ADM Details FY17'!$A$3:$AB$3515,28,FALSE)</f>
        <v>0</v>
      </c>
      <c r="AC2690" s="1">
        <f t="shared" si="207"/>
        <v>0</v>
      </c>
      <c r="AD2690" s="1">
        <f t="shared" si="208"/>
        <v>0</v>
      </c>
      <c r="AE2690" s="1">
        <f t="shared" si="209"/>
        <v>0</v>
      </c>
    </row>
    <row r="2691" spans="1:31" x14ac:dyDescent="0.25">
      <c r="A2691" t="str">
        <f>B2691&amp;"-"&amp;COUNTIF($B$3:B2691,B2691)</f>
        <v>725-15</v>
      </c>
      <c r="B2691">
        <v>725</v>
      </c>
      <c r="C2691" s="18">
        <f>VLOOKUP(A2691,'ADM Details FY17'!$A$3:$D$3515,4,FALSE)</f>
        <v>0</v>
      </c>
      <c r="D2691" s="1">
        <f>VLOOKUP(A2691,'ADM Details FY17'!$A$3:$E$3515,5,FALSE)</f>
        <v>0</v>
      </c>
      <c r="E2691" s="1">
        <f>VLOOKUP(A2691,'ADM Details FY17'!$A$3:$F$3515,6,FALSE)</f>
        <v>0</v>
      </c>
      <c r="F2691" s="1">
        <f>VLOOKUP(A2691,'ADM Details FY17'!$A$3:$G$3515,7,FALSE)</f>
        <v>0</v>
      </c>
      <c r="G2691" s="1">
        <f>VLOOKUP(A2691,'ADM Details FY17'!$A$3:$H$3515,8,FALSE)</f>
        <v>0</v>
      </c>
      <c r="H2691" s="1">
        <f>VLOOKUP(A2691,'ADM Details FY17'!$A$3:$I$3515,9,FALSE)</f>
        <v>0</v>
      </c>
      <c r="I2691" s="1">
        <f>VLOOKUP(A2691,'ADM Details FY17'!$A$3:$J$3517,10,FALSE)</f>
        <v>0</v>
      </c>
      <c r="J2691" s="1">
        <f>VLOOKUP(A2691,'ADM Details FY17'!$A$3:$K$3515,11,FALSE)</f>
        <v>0</v>
      </c>
      <c r="K2691" s="1">
        <f>VLOOKUP(A2691,'ADM Details FY17'!$A$3:$M$3515,13,FALSE)</f>
        <v>0</v>
      </c>
      <c r="L2691" s="1">
        <f>VLOOKUP(A2691,'ADM Details FY17'!$A$3:$O$3515,15,FALSE)</f>
        <v>0</v>
      </c>
      <c r="M2691" s="1">
        <f>VLOOKUP(A2691,'ADM Details FY17'!$A$3:$P$3515,16,FALSE)</f>
        <v>0</v>
      </c>
      <c r="N2691" s="1">
        <f>VLOOKUP(A2691,'ADM Details FY17'!$A$3:$Q$3515,17,FALSE)</f>
        <v>0</v>
      </c>
      <c r="O2691" s="1">
        <f>VLOOKUP(A2691,'ADM Details FY17'!$A$3:$S$3515,19,FALSE)</f>
        <v>0</v>
      </c>
      <c r="P2691" s="1">
        <f>VLOOKUP(A2691,'ADM Details FY17'!$A$3:$U$3515,21,FALSE)</f>
        <v>0</v>
      </c>
      <c r="Q2691" s="1">
        <f>VLOOKUP(A2691,'ADM Details FY17'!$A$3:$V$3515,22,FALSE)</f>
        <v>0</v>
      </c>
      <c r="R2691" s="1">
        <f>VLOOKUP(A2691,'ADM Details FY17'!$A$3:$W$3515,23,FALSE)</f>
        <v>0</v>
      </c>
      <c r="S2691" s="1">
        <f>VLOOKUP(A2691,'ADM Details FY17'!$A$3:$X$3515,24,FALSE)</f>
        <v>0</v>
      </c>
      <c r="T2691" s="1">
        <f>VLOOKUP(A2691,'ADM Details FY17'!$A$3:$Y$3515,25,FALSE)</f>
        <v>0</v>
      </c>
      <c r="U2691" s="1">
        <f>VLOOKUP(A2691,'ADM Details FY17'!$A$3:$AA$3515,27,FALSE)</f>
        <v>0</v>
      </c>
      <c r="V2691" s="1">
        <f>IFERROR(VLOOKUP(C2691,'eindex _tget pp '!$A$4:$E$615,5,FALSE),0)</f>
        <v>0</v>
      </c>
      <c r="W2691" s="31">
        <f>IFERROR(VLOOKUP(C2691,'eindex _tget pp '!$A$4:$F$615,6,FALSE),0)</f>
        <v>0</v>
      </c>
      <c r="X2691" s="4">
        <f>IFERROR(VLOOKUP(B2691,'eschools 16'!$A$2:$F$25,6,FALSE),1)</f>
        <v>1</v>
      </c>
      <c r="Y2691" s="1">
        <f t="shared" si="205"/>
        <v>0</v>
      </c>
      <c r="Z2691" s="1">
        <f t="shared" si="206"/>
        <v>0</v>
      </c>
      <c r="AA2691" s="31">
        <f>IFERROR(VLOOKUP(C2691,'eindex _tget pp '!$A$4:$G$615,7,FALSE),0)</f>
        <v>0</v>
      </c>
      <c r="AB2691" s="1">
        <f>VLOOKUP(A2691,'ADM Details FY17'!$A$3:$AB$3515,28,FALSE)</f>
        <v>0</v>
      </c>
      <c r="AC2691" s="1">
        <f t="shared" si="207"/>
        <v>0</v>
      </c>
      <c r="AD2691" s="1">
        <f t="shared" si="208"/>
        <v>0</v>
      </c>
      <c r="AE2691" s="1">
        <f t="shared" si="209"/>
        <v>0</v>
      </c>
    </row>
    <row r="2692" spans="1:31" x14ac:dyDescent="0.25">
      <c r="A2692" t="str">
        <f>B2692&amp;"-"&amp;COUNTIF($B$3:B2692,B2692)</f>
        <v>725-16</v>
      </c>
      <c r="B2692">
        <v>725</v>
      </c>
      <c r="C2692" s="18">
        <f>VLOOKUP(A2692,'ADM Details FY17'!$A$3:$D$3515,4,FALSE)</f>
        <v>0</v>
      </c>
      <c r="D2692" s="1">
        <f>VLOOKUP(A2692,'ADM Details FY17'!$A$3:$E$3515,5,FALSE)</f>
        <v>0</v>
      </c>
      <c r="E2692" s="1">
        <f>VLOOKUP(A2692,'ADM Details FY17'!$A$3:$F$3515,6,FALSE)</f>
        <v>0</v>
      </c>
      <c r="F2692" s="1">
        <f>VLOOKUP(A2692,'ADM Details FY17'!$A$3:$G$3515,7,FALSE)</f>
        <v>0</v>
      </c>
      <c r="G2692" s="1">
        <f>VLOOKUP(A2692,'ADM Details FY17'!$A$3:$H$3515,8,FALSE)</f>
        <v>0</v>
      </c>
      <c r="H2692" s="1">
        <f>VLOOKUP(A2692,'ADM Details FY17'!$A$3:$I$3515,9,FALSE)</f>
        <v>0</v>
      </c>
      <c r="I2692" s="1">
        <f>VLOOKUP(A2692,'ADM Details FY17'!$A$3:$J$3517,10,FALSE)</f>
        <v>0</v>
      </c>
      <c r="J2692" s="1">
        <f>VLOOKUP(A2692,'ADM Details FY17'!$A$3:$K$3515,11,FALSE)</f>
        <v>0</v>
      </c>
      <c r="K2692" s="1">
        <f>VLOOKUP(A2692,'ADM Details FY17'!$A$3:$M$3515,13,FALSE)</f>
        <v>0</v>
      </c>
      <c r="L2692" s="1">
        <f>VLOOKUP(A2692,'ADM Details FY17'!$A$3:$O$3515,15,FALSE)</f>
        <v>0</v>
      </c>
      <c r="M2692" s="1">
        <f>VLOOKUP(A2692,'ADM Details FY17'!$A$3:$P$3515,16,FALSE)</f>
        <v>0</v>
      </c>
      <c r="N2692" s="1">
        <f>VLOOKUP(A2692,'ADM Details FY17'!$A$3:$Q$3515,17,FALSE)</f>
        <v>0</v>
      </c>
      <c r="O2692" s="1">
        <f>VLOOKUP(A2692,'ADM Details FY17'!$A$3:$S$3515,19,FALSE)</f>
        <v>0</v>
      </c>
      <c r="P2692" s="1">
        <f>VLOOKUP(A2692,'ADM Details FY17'!$A$3:$U$3515,21,FALSE)</f>
        <v>0</v>
      </c>
      <c r="Q2692" s="1">
        <f>VLOOKUP(A2692,'ADM Details FY17'!$A$3:$V$3515,22,FALSE)</f>
        <v>0</v>
      </c>
      <c r="R2692" s="1">
        <f>VLOOKUP(A2692,'ADM Details FY17'!$A$3:$W$3515,23,FALSE)</f>
        <v>0</v>
      </c>
      <c r="S2692" s="1">
        <f>VLOOKUP(A2692,'ADM Details FY17'!$A$3:$X$3515,24,FALSE)</f>
        <v>0</v>
      </c>
      <c r="T2692" s="1">
        <f>VLOOKUP(A2692,'ADM Details FY17'!$A$3:$Y$3515,25,FALSE)</f>
        <v>0</v>
      </c>
      <c r="U2692" s="1">
        <f>VLOOKUP(A2692,'ADM Details FY17'!$A$3:$AA$3515,27,FALSE)</f>
        <v>0</v>
      </c>
      <c r="V2692" s="1">
        <f>IFERROR(VLOOKUP(C2692,'eindex _tget pp '!$A$4:$E$615,5,FALSE),0)</f>
        <v>0</v>
      </c>
      <c r="W2692" s="31">
        <f>IFERROR(VLOOKUP(C2692,'eindex _tget pp '!$A$4:$F$615,6,FALSE),0)</f>
        <v>0</v>
      </c>
      <c r="X2692" s="4">
        <f>IFERROR(VLOOKUP(B2692,'eschools 16'!$A$2:$F$25,6,FALSE),1)</f>
        <v>1</v>
      </c>
      <c r="Y2692" s="1">
        <f t="shared" ref="Y2692:Y2755" si="210">ROUND(IF(X2692=2,0,(AD2692*0.25*V2692)),2)</f>
        <v>0</v>
      </c>
      <c r="Z2692" s="1">
        <f t="shared" ref="Z2692:Z2755" si="211">ROUND(IF(X2692=2,0,(K2692*272*W2692)),2)</f>
        <v>0</v>
      </c>
      <c r="AA2692" s="31">
        <f>IFERROR(VLOOKUP(C2692,'eindex _tget pp '!$A$4:$G$615,7,FALSE),0)</f>
        <v>0</v>
      </c>
      <c r="AB2692" s="1">
        <f>VLOOKUP(A2692,'ADM Details FY17'!$A$3:$AB$3515,28,FALSE)</f>
        <v>0</v>
      </c>
      <c r="AC2692" s="1">
        <f t="shared" ref="AC2692:AC2755" si="212">ROUND((AA2692*AB2692*923.6758),2)</f>
        <v>0</v>
      </c>
      <c r="AD2692" s="1">
        <f t="shared" ref="AD2692:AD2755" si="213">D2692+(U2692*0.2)</f>
        <v>0</v>
      </c>
      <c r="AE2692" s="1">
        <f t="shared" ref="AE2692:AE2755" si="214">IF(X2692=2,(AD2692*25),(AD2692*150))</f>
        <v>0</v>
      </c>
    </row>
    <row r="2693" spans="1:31" x14ac:dyDescent="0.25">
      <c r="A2693" t="str">
        <f>B2693&amp;"-"&amp;COUNTIF($B$3:B2693,B2693)</f>
        <v>725-17</v>
      </c>
      <c r="B2693">
        <v>725</v>
      </c>
      <c r="C2693" s="18">
        <f>VLOOKUP(A2693,'ADM Details FY17'!$A$3:$D$3515,4,FALSE)</f>
        <v>0</v>
      </c>
      <c r="D2693" s="1">
        <f>VLOOKUP(A2693,'ADM Details FY17'!$A$3:$E$3515,5,FALSE)</f>
        <v>0</v>
      </c>
      <c r="E2693" s="1">
        <f>VLOOKUP(A2693,'ADM Details FY17'!$A$3:$F$3515,6,FALSE)</f>
        <v>0</v>
      </c>
      <c r="F2693" s="1">
        <f>VLOOKUP(A2693,'ADM Details FY17'!$A$3:$G$3515,7,FALSE)</f>
        <v>0</v>
      </c>
      <c r="G2693" s="1">
        <f>VLOOKUP(A2693,'ADM Details FY17'!$A$3:$H$3515,8,FALSE)</f>
        <v>0</v>
      </c>
      <c r="H2693" s="1">
        <f>VLOOKUP(A2693,'ADM Details FY17'!$A$3:$I$3515,9,FALSE)</f>
        <v>0</v>
      </c>
      <c r="I2693" s="1">
        <f>VLOOKUP(A2693,'ADM Details FY17'!$A$3:$J$3517,10,FALSE)</f>
        <v>0</v>
      </c>
      <c r="J2693" s="1">
        <f>VLOOKUP(A2693,'ADM Details FY17'!$A$3:$K$3515,11,FALSE)</f>
        <v>0</v>
      </c>
      <c r="K2693" s="1">
        <f>VLOOKUP(A2693,'ADM Details FY17'!$A$3:$M$3515,13,FALSE)</f>
        <v>0</v>
      </c>
      <c r="L2693" s="1">
        <f>VLOOKUP(A2693,'ADM Details FY17'!$A$3:$O$3515,15,FALSE)</f>
        <v>0</v>
      </c>
      <c r="M2693" s="1">
        <f>VLOOKUP(A2693,'ADM Details FY17'!$A$3:$P$3515,16,FALSE)</f>
        <v>0</v>
      </c>
      <c r="N2693" s="1">
        <f>VLOOKUP(A2693,'ADM Details FY17'!$A$3:$Q$3515,17,FALSE)</f>
        <v>0</v>
      </c>
      <c r="O2693" s="1">
        <f>VLOOKUP(A2693,'ADM Details FY17'!$A$3:$S$3515,19,FALSE)</f>
        <v>0</v>
      </c>
      <c r="P2693" s="1">
        <f>VLOOKUP(A2693,'ADM Details FY17'!$A$3:$U$3515,21,FALSE)</f>
        <v>0</v>
      </c>
      <c r="Q2693" s="1">
        <f>VLOOKUP(A2693,'ADM Details FY17'!$A$3:$V$3515,22,FALSE)</f>
        <v>0</v>
      </c>
      <c r="R2693" s="1">
        <f>VLOOKUP(A2693,'ADM Details FY17'!$A$3:$W$3515,23,FALSE)</f>
        <v>0</v>
      </c>
      <c r="S2693" s="1">
        <f>VLOOKUP(A2693,'ADM Details FY17'!$A$3:$X$3515,24,FALSE)</f>
        <v>0</v>
      </c>
      <c r="T2693" s="1">
        <f>VLOOKUP(A2693,'ADM Details FY17'!$A$3:$Y$3515,25,FALSE)</f>
        <v>0</v>
      </c>
      <c r="U2693" s="1">
        <f>VLOOKUP(A2693,'ADM Details FY17'!$A$3:$AA$3515,27,FALSE)</f>
        <v>0</v>
      </c>
      <c r="V2693" s="1">
        <f>IFERROR(VLOOKUP(C2693,'eindex _tget pp '!$A$4:$E$615,5,FALSE),0)</f>
        <v>0</v>
      </c>
      <c r="W2693" s="31">
        <f>IFERROR(VLOOKUP(C2693,'eindex _tget pp '!$A$4:$F$615,6,FALSE),0)</f>
        <v>0</v>
      </c>
      <c r="X2693" s="4">
        <f>IFERROR(VLOOKUP(B2693,'eschools 16'!$A$2:$F$25,6,FALSE),1)</f>
        <v>1</v>
      </c>
      <c r="Y2693" s="1">
        <f t="shared" si="210"/>
        <v>0</v>
      </c>
      <c r="Z2693" s="1">
        <f t="shared" si="211"/>
        <v>0</v>
      </c>
      <c r="AA2693" s="31">
        <f>IFERROR(VLOOKUP(C2693,'eindex _tget pp '!$A$4:$G$615,7,FALSE),0)</f>
        <v>0</v>
      </c>
      <c r="AB2693" s="1">
        <f>VLOOKUP(A2693,'ADM Details FY17'!$A$3:$AB$3515,28,FALSE)</f>
        <v>0</v>
      </c>
      <c r="AC2693" s="1">
        <f t="shared" si="212"/>
        <v>0</v>
      </c>
      <c r="AD2693" s="1">
        <f t="shared" si="213"/>
        <v>0</v>
      </c>
      <c r="AE2693" s="1">
        <f t="shared" si="214"/>
        <v>0</v>
      </c>
    </row>
    <row r="2694" spans="1:31" x14ac:dyDescent="0.25">
      <c r="A2694" t="str">
        <f>B2694&amp;"-"&amp;COUNTIF($B$3:B2694,B2694)</f>
        <v>725-18</v>
      </c>
      <c r="B2694">
        <v>725</v>
      </c>
      <c r="C2694" s="18">
        <f>VLOOKUP(A2694,'ADM Details FY17'!$A$3:$D$3515,4,FALSE)</f>
        <v>0</v>
      </c>
      <c r="D2694" s="1">
        <f>VLOOKUP(A2694,'ADM Details FY17'!$A$3:$E$3515,5,FALSE)</f>
        <v>0</v>
      </c>
      <c r="E2694" s="1">
        <f>VLOOKUP(A2694,'ADM Details FY17'!$A$3:$F$3515,6,FALSE)</f>
        <v>0</v>
      </c>
      <c r="F2694" s="1">
        <f>VLOOKUP(A2694,'ADM Details FY17'!$A$3:$G$3515,7,FALSE)</f>
        <v>0</v>
      </c>
      <c r="G2694" s="1">
        <f>VLOOKUP(A2694,'ADM Details FY17'!$A$3:$H$3515,8,FALSE)</f>
        <v>0</v>
      </c>
      <c r="H2694" s="1">
        <f>VLOOKUP(A2694,'ADM Details FY17'!$A$3:$I$3515,9,FALSE)</f>
        <v>0</v>
      </c>
      <c r="I2694" s="1">
        <f>VLOOKUP(A2694,'ADM Details FY17'!$A$3:$J$3517,10,FALSE)</f>
        <v>0</v>
      </c>
      <c r="J2694" s="1">
        <f>VLOOKUP(A2694,'ADM Details FY17'!$A$3:$K$3515,11,FALSE)</f>
        <v>0</v>
      </c>
      <c r="K2694" s="1">
        <f>VLOOKUP(A2694,'ADM Details FY17'!$A$3:$M$3515,13,FALSE)</f>
        <v>0</v>
      </c>
      <c r="L2694" s="1">
        <f>VLOOKUP(A2694,'ADM Details FY17'!$A$3:$O$3515,15,FALSE)</f>
        <v>0</v>
      </c>
      <c r="M2694" s="1">
        <f>VLOOKUP(A2694,'ADM Details FY17'!$A$3:$P$3515,16,FALSE)</f>
        <v>0</v>
      </c>
      <c r="N2694" s="1">
        <f>VLOOKUP(A2694,'ADM Details FY17'!$A$3:$Q$3515,17,FALSE)</f>
        <v>0</v>
      </c>
      <c r="O2694" s="1">
        <f>VLOOKUP(A2694,'ADM Details FY17'!$A$3:$S$3515,19,FALSE)</f>
        <v>0</v>
      </c>
      <c r="P2694" s="1">
        <f>VLOOKUP(A2694,'ADM Details FY17'!$A$3:$U$3515,21,FALSE)</f>
        <v>0</v>
      </c>
      <c r="Q2694" s="1">
        <f>VLOOKUP(A2694,'ADM Details FY17'!$A$3:$V$3515,22,FALSE)</f>
        <v>0</v>
      </c>
      <c r="R2694" s="1">
        <f>VLOOKUP(A2694,'ADM Details FY17'!$A$3:$W$3515,23,FALSE)</f>
        <v>0</v>
      </c>
      <c r="S2694" s="1">
        <f>VLOOKUP(A2694,'ADM Details FY17'!$A$3:$X$3515,24,FALSE)</f>
        <v>0</v>
      </c>
      <c r="T2694" s="1">
        <f>VLOOKUP(A2694,'ADM Details FY17'!$A$3:$Y$3515,25,FALSE)</f>
        <v>0</v>
      </c>
      <c r="U2694" s="1">
        <f>VLOOKUP(A2694,'ADM Details FY17'!$A$3:$AA$3515,27,FALSE)</f>
        <v>0</v>
      </c>
      <c r="V2694" s="1">
        <f>IFERROR(VLOOKUP(C2694,'eindex _tget pp '!$A$4:$E$615,5,FALSE),0)</f>
        <v>0</v>
      </c>
      <c r="W2694" s="31">
        <f>IFERROR(VLOOKUP(C2694,'eindex _tget pp '!$A$4:$F$615,6,FALSE),0)</f>
        <v>0</v>
      </c>
      <c r="X2694" s="4">
        <f>IFERROR(VLOOKUP(B2694,'eschools 16'!$A$2:$F$25,6,FALSE),1)</f>
        <v>1</v>
      </c>
      <c r="Y2694" s="1">
        <f t="shared" si="210"/>
        <v>0</v>
      </c>
      <c r="Z2694" s="1">
        <f t="shared" si="211"/>
        <v>0</v>
      </c>
      <c r="AA2694" s="31">
        <f>IFERROR(VLOOKUP(C2694,'eindex _tget pp '!$A$4:$G$615,7,FALSE),0)</f>
        <v>0</v>
      </c>
      <c r="AB2694" s="1">
        <f>VLOOKUP(A2694,'ADM Details FY17'!$A$3:$AB$3515,28,FALSE)</f>
        <v>0</v>
      </c>
      <c r="AC2694" s="1">
        <f t="shared" si="212"/>
        <v>0</v>
      </c>
      <c r="AD2694" s="1">
        <f t="shared" si="213"/>
        <v>0</v>
      </c>
      <c r="AE2694" s="1">
        <f t="shared" si="214"/>
        <v>0</v>
      </c>
    </row>
    <row r="2695" spans="1:31" x14ac:dyDescent="0.25">
      <c r="A2695" t="str">
        <f>B2695&amp;"-"&amp;COUNTIF($B$3:B2695,B2695)</f>
        <v>736-1</v>
      </c>
      <c r="B2695">
        <v>736</v>
      </c>
      <c r="C2695" s="18">
        <f>VLOOKUP(A2695,'ADM Details FY17'!$A$3:$D$3515,4,FALSE)</f>
        <v>43786</v>
      </c>
      <c r="D2695" s="1">
        <f>VLOOKUP(A2695,'ADM Details FY17'!$A$3:$E$3515,5,FALSE)</f>
        <v>110.74</v>
      </c>
      <c r="E2695" s="1">
        <f>VLOOKUP(A2695,'ADM Details FY17'!$A$3:$F$3515,6,FALSE)</f>
        <v>1</v>
      </c>
      <c r="F2695" s="1">
        <f>VLOOKUP(A2695,'ADM Details FY17'!$A$3:$G$3515,7,FALSE)</f>
        <v>5</v>
      </c>
      <c r="G2695" s="1">
        <f>VLOOKUP(A2695,'ADM Details FY17'!$A$3:$H$3515,8,FALSE)</f>
        <v>0</v>
      </c>
      <c r="H2695" s="1">
        <f>VLOOKUP(A2695,'ADM Details FY17'!$A$3:$I$3515,9,FALSE)</f>
        <v>0</v>
      </c>
      <c r="I2695" s="1">
        <f>VLOOKUP(A2695,'ADM Details FY17'!$A$3:$J$3517,10,FALSE)</f>
        <v>0</v>
      </c>
      <c r="J2695" s="1">
        <f>VLOOKUP(A2695,'ADM Details FY17'!$A$3:$K$3515,11,FALSE)</f>
        <v>0</v>
      </c>
      <c r="K2695" s="1">
        <f>VLOOKUP(A2695,'ADM Details FY17'!$A$3:$M$3515,13,FALSE)</f>
        <v>110.74</v>
      </c>
      <c r="L2695" s="1">
        <f>VLOOKUP(A2695,'ADM Details FY17'!$A$3:$O$3515,15,FALSE)</f>
        <v>0</v>
      </c>
      <c r="M2695" s="1">
        <f>VLOOKUP(A2695,'ADM Details FY17'!$A$3:$P$3515,16,FALSE)</f>
        <v>0</v>
      </c>
      <c r="N2695" s="1">
        <f>VLOOKUP(A2695,'ADM Details FY17'!$A$3:$Q$3515,17,FALSE)</f>
        <v>0</v>
      </c>
      <c r="O2695" s="1">
        <f>VLOOKUP(A2695,'ADM Details FY17'!$A$3:$S$3515,19,FALSE)</f>
        <v>31.31</v>
      </c>
      <c r="P2695" s="1">
        <f>VLOOKUP(A2695,'ADM Details FY17'!$A$3:$U$3515,21,FALSE)</f>
        <v>0</v>
      </c>
      <c r="Q2695" s="1">
        <f>VLOOKUP(A2695,'ADM Details FY17'!$A$3:$V$3515,22,FALSE)</f>
        <v>0</v>
      </c>
      <c r="R2695" s="1">
        <f>VLOOKUP(A2695,'ADM Details FY17'!$A$3:$W$3515,23,FALSE)</f>
        <v>0</v>
      </c>
      <c r="S2695" s="1">
        <f>VLOOKUP(A2695,'ADM Details FY17'!$A$3:$X$3515,24,FALSE)</f>
        <v>0</v>
      </c>
      <c r="T2695" s="1">
        <f>VLOOKUP(A2695,'ADM Details FY17'!$A$3:$Y$3515,25,FALSE)</f>
        <v>0</v>
      </c>
      <c r="U2695" s="1">
        <f>VLOOKUP(A2695,'ADM Details FY17'!$A$3:$AA$3515,27,FALSE)</f>
        <v>0</v>
      </c>
      <c r="V2695" s="1">
        <f>IFERROR(VLOOKUP(C2695,'eindex _tget pp '!$A$4:$E$615,5,FALSE),0)</f>
        <v>1095.3886443246988</v>
      </c>
      <c r="W2695" s="31">
        <f>IFERROR(VLOOKUP(C2695,'eindex _tget pp '!$A$4:$F$615,6,FALSE),0)</f>
        <v>3.9572566881000002</v>
      </c>
      <c r="X2695" s="4">
        <f>IFERROR(VLOOKUP(B2695,'eschools 16'!$A$2:$F$25,6,FALSE),1)</f>
        <v>1</v>
      </c>
      <c r="Y2695" s="1">
        <f t="shared" si="210"/>
        <v>30325.83</v>
      </c>
      <c r="Z2695" s="1">
        <f t="shared" si="211"/>
        <v>119197.64</v>
      </c>
      <c r="AA2695" s="31">
        <f>IFERROR(VLOOKUP(C2695,'eindex _tget pp '!$A$4:$G$615,7,FALSE),0)</f>
        <v>0.76547957700000002</v>
      </c>
      <c r="AB2695" s="1">
        <f>VLOOKUP(A2695,'ADM Details FY17'!$A$3:$AB$3515,28,FALSE)</f>
        <v>0</v>
      </c>
      <c r="AC2695" s="1">
        <f t="shared" si="212"/>
        <v>0</v>
      </c>
      <c r="AD2695" s="1">
        <f t="shared" si="213"/>
        <v>110.74</v>
      </c>
      <c r="AE2695" s="1">
        <f t="shared" si="214"/>
        <v>16611</v>
      </c>
    </row>
    <row r="2696" spans="1:31" x14ac:dyDescent="0.25">
      <c r="A2696" t="str">
        <f>B2696&amp;"-"&amp;COUNTIF($B$3:B2696,B2696)</f>
        <v>736-2</v>
      </c>
      <c r="B2696">
        <v>736</v>
      </c>
      <c r="C2696" s="18">
        <f>VLOOKUP(A2696,'ADM Details FY17'!$A$3:$D$3515,4,FALSE)</f>
        <v>44040</v>
      </c>
      <c r="D2696" s="1">
        <f>VLOOKUP(A2696,'ADM Details FY17'!$A$3:$E$3515,5,FALSE)</f>
        <v>4</v>
      </c>
      <c r="E2696" s="1">
        <f>VLOOKUP(A2696,'ADM Details FY17'!$A$3:$F$3515,6,FALSE)</f>
        <v>0</v>
      </c>
      <c r="F2696" s="1">
        <f>VLOOKUP(A2696,'ADM Details FY17'!$A$3:$G$3515,7,FALSE)</f>
        <v>0</v>
      </c>
      <c r="G2696" s="1">
        <f>VLOOKUP(A2696,'ADM Details FY17'!$A$3:$H$3515,8,FALSE)</f>
        <v>0</v>
      </c>
      <c r="H2696" s="1">
        <f>VLOOKUP(A2696,'ADM Details FY17'!$A$3:$I$3515,9,FALSE)</f>
        <v>0</v>
      </c>
      <c r="I2696" s="1">
        <f>VLOOKUP(A2696,'ADM Details FY17'!$A$3:$J$3517,10,FALSE)</f>
        <v>0</v>
      </c>
      <c r="J2696" s="1">
        <f>VLOOKUP(A2696,'ADM Details FY17'!$A$3:$K$3515,11,FALSE)</f>
        <v>0</v>
      </c>
      <c r="K2696" s="1">
        <f>VLOOKUP(A2696,'ADM Details FY17'!$A$3:$M$3515,13,FALSE)</f>
        <v>4</v>
      </c>
      <c r="L2696" s="1">
        <f>VLOOKUP(A2696,'ADM Details FY17'!$A$3:$O$3515,15,FALSE)</f>
        <v>0</v>
      </c>
      <c r="M2696" s="1">
        <f>VLOOKUP(A2696,'ADM Details FY17'!$A$3:$P$3515,16,FALSE)</f>
        <v>0</v>
      </c>
      <c r="N2696" s="1">
        <f>VLOOKUP(A2696,'ADM Details FY17'!$A$3:$Q$3515,17,FALSE)</f>
        <v>0</v>
      </c>
      <c r="O2696" s="1">
        <f>VLOOKUP(A2696,'ADM Details FY17'!$A$3:$S$3515,19,FALSE)</f>
        <v>4</v>
      </c>
      <c r="P2696" s="1">
        <f>VLOOKUP(A2696,'ADM Details FY17'!$A$3:$U$3515,21,FALSE)</f>
        <v>0</v>
      </c>
      <c r="Q2696" s="1">
        <f>VLOOKUP(A2696,'ADM Details FY17'!$A$3:$V$3515,22,FALSE)</f>
        <v>0</v>
      </c>
      <c r="R2696" s="1">
        <f>VLOOKUP(A2696,'ADM Details FY17'!$A$3:$W$3515,23,FALSE)</f>
        <v>0</v>
      </c>
      <c r="S2696" s="1">
        <f>VLOOKUP(A2696,'ADM Details FY17'!$A$3:$X$3515,24,FALSE)</f>
        <v>0</v>
      </c>
      <c r="T2696" s="1">
        <f>VLOOKUP(A2696,'ADM Details FY17'!$A$3:$Y$3515,25,FALSE)</f>
        <v>0</v>
      </c>
      <c r="U2696" s="1">
        <f>VLOOKUP(A2696,'ADM Details FY17'!$A$3:$AA$3515,27,FALSE)</f>
        <v>0</v>
      </c>
      <c r="V2696" s="1">
        <f>IFERROR(VLOOKUP(C2696,'eindex _tget pp '!$A$4:$E$615,5,FALSE),0)</f>
        <v>992.12530306095016</v>
      </c>
      <c r="W2696" s="31">
        <f>IFERROR(VLOOKUP(C2696,'eindex _tget pp '!$A$4:$F$615,6,FALSE),0)</f>
        <v>2.2657848934999998</v>
      </c>
      <c r="X2696" s="4">
        <f>IFERROR(VLOOKUP(B2696,'eschools 16'!$A$2:$F$25,6,FALSE),1)</f>
        <v>1</v>
      </c>
      <c r="Y2696" s="1">
        <f t="shared" si="210"/>
        <v>992.13</v>
      </c>
      <c r="Z2696" s="1">
        <f t="shared" si="211"/>
        <v>2465.17</v>
      </c>
      <c r="AA2696" s="31">
        <f>IFERROR(VLOOKUP(C2696,'eindex _tget pp '!$A$4:$G$615,7,FALSE),0)</f>
        <v>0.72055886300000005</v>
      </c>
      <c r="AB2696" s="1">
        <f>VLOOKUP(A2696,'ADM Details FY17'!$A$3:$AB$3515,28,FALSE)</f>
        <v>0</v>
      </c>
      <c r="AC2696" s="1">
        <f t="shared" si="212"/>
        <v>0</v>
      </c>
      <c r="AD2696" s="1">
        <f t="shared" si="213"/>
        <v>4</v>
      </c>
      <c r="AE2696" s="1">
        <f t="shared" si="214"/>
        <v>600</v>
      </c>
    </row>
    <row r="2697" spans="1:31" x14ac:dyDescent="0.25">
      <c r="A2697" t="str">
        <f>B2697&amp;"-"&amp;COUNTIF($B$3:B2697,B2697)</f>
        <v>736-3</v>
      </c>
      <c r="B2697">
        <v>736</v>
      </c>
      <c r="C2697" s="18">
        <f>VLOOKUP(A2697,'ADM Details FY17'!$A$3:$D$3515,4,FALSE)</f>
        <v>0</v>
      </c>
      <c r="D2697" s="1">
        <f>VLOOKUP(A2697,'ADM Details FY17'!$A$3:$E$3515,5,FALSE)</f>
        <v>0</v>
      </c>
      <c r="E2697" s="1">
        <f>VLOOKUP(A2697,'ADM Details FY17'!$A$3:$F$3515,6,FALSE)</f>
        <v>0</v>
      </c>
      <c r="F2697" s="1">
        <f>VLOOKUP(A2697,'ADM Details FY17'!$A$3:$G$3515,7,FALSE)</f>
        <v>0</v>
      </c>
      <c r="G2697" s="1">
        <f>VLOOKUP(A2697,'ADM Details FY17'!$A$3:$H$3515,8,FALSE)</f>
        <v>0</v>
      </c>
      <c r="H2697" s="1">
        <f>VLOOKUP(A2697,'ADM Details FY17'!$A$3:$I$3515,9,FALSE)</f>
        <v>0</v>
      </c>
      <c r="I2697" s="1">
        <f>VLOOKUP(A2697,'ADM Details FY17'!$A$3:$J$3517,10,FALSE)</f>
        <v>0</v>
      </c>
      <c r="J2697" s="1">
        <f>VLOOKUP(A2697,'ADM Details FY17'!$A$3:$K$3515,11,FALSE)</f>
        <v>0</v>
      </c>
      <c r="K2697" s="1">
        <f>VLOOKUP(A2697,'ADM Details FY17'!$A$3:$M$3515,13,FALSE)</f>
        <v>0</v>
      </c>
      <c r="L2697" s="1">
        <f>VLOOKUP(A2697,'ADM Details FY17'!$A$3:$O$3515,15,FALSE)</f>
        <v>0</v>
      </c>
      <c r="M2697" s="1">
        <f>VLOOKUP(A2697,'ADM Details FY17'!$A$3:$P$3515,16,FALSE)</f>
        <v>0</v>
      </c>
      <c r="N2697" s="1">
        <f>VLOOKUP(A2697,'ADM Details FY17'!$A$3:$Q$3515,17,FALSE)</f>
        <v>0</v>
      </c>
      <c r="O2697" s="1">
        <f>VLOOKUP(A2697,'ADM Details FY17'!$A$3:$S$3515,19,FALSE)</f>
        <v>0</v>
      </c>
      <c r="P2697" s="1">
        <f>VLOOKUP(A2697,'ADM Details FY17'!$A$3:$U$3515,21,FALSE)</f>
        <v>0</v>
      </c>
      <c r="Q2697" s="1">
        <f>VLOOKUP(A2697,'ADM Details FY17'!$A$3:$V$3515,22,FALSE)</f>
        <v>0</v>
      </c>
      <c r="R2697" s="1">
        <f>VLOOKUP(A2697,'ADM Details FY17'!$A$3:$W$3515,23,FALSE)</f>
        <v>0</v>
      </c>
      <c r="S2697" s="1">
        <f>VLOOKUP(A2697,'ADM Details FY17'!$A$3:$X$3515,24,FALSE)</f>
        <v>0</v>
      </c>
      <c r="T2697" s="1">
        <f>VLOOKUP(A2697,'ADM Details FY17'!$A$3:$Y$3515,25,FALSE)</f>
        <v>0</v>
      </c>
      <c r="U2697" s="1">
        <f>VLOOKUP(A2697,'ADM Details FY17'!$A$3:$AA$3515,27,FALSE)</f>
        <v>0</v>
      </c>
      <c r="V2697" s="1">
        <f>IFERROR(VLOOKUP(C2697,'eindex _tget pp '!$A$4:$E$615,5,FALSE),0)</f>
        <v>0</v>
      </c>
      <c r="W2697" s="31">
        <f>IFERROR(VLOOKUP(C2697,'eindex _tget pp '!$A$4:$F$615,6,FALSE),0)</f>
        <v>0</v>
      </c>
      <c r="X2697" s="4">
        <f>IFERROR(VLOOKUP(B2697,'eschools 16'!$A$2:$F$25,6,FALSE),1)</f>
        <v>1</v>
      </c>
      <c r="Y2697" s="1">
        <f t="shared" si="210"/>
        <v>0</v>
      </c>
      <c r="Z2697" s="1">
        <f t="shared" si="211"/>
        <v>0</v>
      </c>
      <c r="AA2697" s="31">
        <f>IFERROR(VLOOKUP(C2697,'eindex _tget pp '!$A$4:$G$615,7,FALSE),0)</f>
        <v>0</v>
      </c>
      <c r="AB2697" s="1">
        <f>VLOOKUP(A2697,'ADM Details FY17'!$A$3:$AB$3515,28,FALSE)</f>
        <v>0</v>
      </c>
      <c r="AC2697" s="1">
        <f t="shared" si="212"/>
        <v>0</v>
      </c>
      <c r="AD2697" s="1">
        <f t="shared" si="213"/>
        <v>0</v>
      </c>
      <c r="AE2697" s="1">
        <f t="shared" si="214"/>
        <v>0</v>
      </c>
    </row>
    <row r="2698" spans="1:31" x14ac:dyDescent="0.25">
      <c r="A2698" t="str">
        <f>B2698&amp;"-"&amp;COUNTIF($B$3:B2698,B2698)</f>
        <v>736-4</v>
      </c>
      <c r="B2698">
        <v>736</v>
      </c>
      <c r="C2698" s="18">
        <f>VLOOKUP(A2698,'ADM Details FY17'!$A$3:$D$3515,4,FALSE)</f>
        <v>0</v>
      </c>
      <c r="D2698" s="1">
        <f>VLOOKUP(A2698,'ADM Details FY17'!$A$3:$E$3515,5,FALSE)</f>
        <v>0</v>
      </c>
      <c r="E2698" s="1">
        <f>VLOOKUP(A2698,'ADM Details FY17'!$A$3:$F$3515,6,FALSE)</f>
        <v>0</v>
      </c>
      <c r="F2698" s="1">
        <f>VLOOKUP(A2698,'ADM Details FY17'!$A$3:$G$3515,7,FALSE)</f>
        <v>0</v>
      </c>
      <c r="G2698" s="1">
        <f>VLOOKUP(A2698,'ADM Details FY17'!$A$3:$H$3515,8,FALSE)</f>
        <v>0</v>
      </c>
      <c r="H2698" s="1">
        <f>VLOOKUP(A2698,'ADM Details FY17'!$A$3:$I$3515,9,FALSE)</f>
        <v>0</v>
      </c>
      <c r="I2698" s="1">
        <f>VLOOKUP(A2698,'ADM Details FY17'!$A$3:$J$3517,10,FALSE)</f>
        <v>0</v>
      </c>
      <c r="J2698" s="1">
        <f>VLOOKUP(A2698,'ADM Details FY17'!$A$3:$K$3515,11,FALSE)</f>
        <v>0</v>
      </c>
      <c r="K2698" s="1">
        <f>VLOOKUP(A2698,'ADM Details FY17'!$A$3:$M$3515,13,FALSE)</f>
        <v>0</v>
      </c>
      <c r="L2698" s="1">
        <f>VLOOKUP(A2698,'ADM Details FY17'!$A$3:$O$3515,15,FALSE)</f>
        <v>0</v>
      </c>
      <c r="M2698" s="1">
        <f>VLOOKUP(A2698,'ADM Details FY17'!$A$3:$P$3515,16,FALSE)</f>
        <v>0</v>
      </c>
      <c r="N2698" s="1">
        <f>VLOOKUP(A2698,'ADM Details FY17'!$A$3:$Q$3515,17,FALSE)</f>
        <v>0</v>
      </c>
      <c r="O2698" s="1">
        <f>VLOOKUP(A2698,'ADM Details FY17'!$A$3:$S$3515,19,FALSE)</f>
        <v>0</v>
      </c>
      <c r="P2698" s="1">
        <f>VLOOKUP(A2698,'ADM Details FY17'!$A$3:$U$3515,21,FALSE)</f>
        <v>0</v>
      </c>
      <c r="Q2698" s="1">
        <f>VLOOKUP(A2698,'ADM Details FY17'!$A$3:$V$3515,22,FALSE)</f>
        <v>0</v>
      </c>
      <c r="R2698" s="1">
        <f>VLOOKUP(A2698,'ADM Details FY17'!$A$3:$W$3515,23,FALSE)</f>
        <v>0</v>
      </c>
      <c r="S2698" s="1">
        <f>VLOOKUP(A2698,'ADM Details FY17'!$A$3:$X$3515,24,FALSE)</f>
        <v>0</v>
      </c>
      <c r="T2698" s="1">
        <f>VLOOKUP(A2698,'ADM Details FY17'!$A$3:$Y$3515,25,FALSE)</f>
        <v>0</v>
      </c>
      <c r="U2698" s="1">
        <f>VLOOKUP(A2698,'ADM Details FY17'!$A$3:$AA$3515,27,FALSE)</f>
        <v>0</v>
      </c>
      <c r="V2698" s="1">
        <f>IFERROR(VLOOKUP(C2698,'eindex _tget pp '!$A$4:$E$615,5,FALSE),0)</f>
        <v>0</v>
      </c>
      <c r="W2698" s="31">
        <f>IFERROR(VLOOKUP(C2698,'eindex _tget pp '!$A$4:$F$615,6,FALSE),0)</f>
        <v>0</v>
      </c>
      <c r="X2698" s="4">
        <f>IFERROR(VLOOKUP(B2698,'eschools 16'!$A$2:$F$25,6,FALSE),1)</f>
        <v>1</v>
      </c>
      <c r="Y2698" s="1">
        <f t="shared" si="210"/>
        <v>0</v>
      </c>
      <c r="Z2698" s="1">
        <f t="shared" si="211"/>
        <v>0</v>
      </c>
      <c r="AA2698" s="31">
        <f>IFERROR(VLOOKUP(C2698,'eindex _tget pp '!$A$4:$G$615,7,FALSE),0)</f>
        <v>0</v>
      </c>
      <c r="AB2698" s="1">
        <f>VLOOKUP(A2698,'ADM Details FY17'!$A$3:$AB$3515,28,FALSE)</f>
        <v>0</v>
      </c>
      <c r="AC2698" s="1">
        <f t="shared" si="212"/>
        <v>0</v>
      </c>
      <c r="AD2698" s="1">
        <f t="shared" si="213"/>
        <v>0</v>
      </c>
      <c r="AE2698" s="1">
        <f t="shared" si="214"/>
        <v>0</v>
      </c>
    </row>
    <row r="2699" spans="1:31" x14ac:dyDescent="0.25">
      <c r="A2699" t="str">
        <f>B2699&amp;"-"&amp;COUNTIF($B$3:B2699,B2699)</f>
        <v>736-5</v>
      </c>
      <c r="B2699">
        <v>736</v>
      </c>
      <c r="C2699" s="18">
        <f>VLOOKUP(A2699,'ADM Details FY17'!$A$3:$D$3515,4,FALSE)</f>
        <v>0</v>
      </c>
      <c r="D2699" s="1">
        <f>VLOOKUP(A2699,'ADM Details FY17'!$A$3:$E$3515,5,FALSE)</f>
        <v>0</v>
      </c>
      <c r="E2699" s="1">
        <f>VLOOKUP(A2699,'ADM Details FY17'!$A$3:$F$3515,6,FALSE)</f>
        <v>0</v>
      </c>
      <c r="F2699" s="1">
        <f>VLOOKUP(A2699,'ADM Details FY17'!$A$3:$G$3515,7,FALSE)</f>
        <v>0</v>
      </c>
      <c r="G2699" s="1">
        <f>VLOOKUP(A2699,'ADM Details FY17'!$A$3:$H$3515,8,FALSE)</f>
        <v>0</v>
      </c>
      <c r="H2699" s="1">
        <f>VLOOKUP(A2699,'ADM Details FY17'!$A$3:$I$3515,9,FALSE)</f>
        <v>0</v>
      </c>
      <c r="I2699" s="1">
        <f>VLOOKUP(A2699,'ADM Details FY17'!$A$3:$J$3517,10,FALSE)</f>
        <v>0</v>
      </c>
      <c r="J2699" s="1">
        <f>VLOOKUP(A2699,'ADM Details FY17'!$A$3:$K$3515,11,FALSE)</f>
        <v>0</v>
      </c>
      <c r="K2699" s="1">
        <f>VLOOKUP(A2699,'ADM Details FY17'!$A$3:$M$3515,13,FALSE)</f>
        <v>0</v>
      </c>
      <c r="L2699" s="1">
        <f>VLOOKUP(A2699,'ADM Details FY17'!$A$3:$O$3515,15,FALSE)</f>
        <v>0</v>
      </c>
      <c r="M2699" s="1">
        <f>VLOOKUP(A2699,'ADM Details FY17'!$A$3:$P$3515,16,FALSE)</f>
        <v>0</v>
      </c>
      <c r="N2699" s="1">
        <f>VLOOKUP(A2699,'ADM Details FY17'!$A$3:$Q$3515,17,FALSE)</f>
        <v>0</v>
      </c>
      <c r="O2699" s="1">
        <f>VLOOKUP(A2699,'ADM Details FY17'!$A$3:$S$3515,19,FALSE)</f>
        <v>0</v>
      </c>
      <c r="P2699" s="1">
        <f>VLOOKUP(A2699,'ADM Details FY17'!$A$3:$U$3515,21,FALSE)</f>
        <v>0</v>
      </c>
      <c r="Q2699" s="1">
        <f>VLOOKUP(A2699,'ADM Details FY17'!$A$3:$V$3515,22,FALSE)</f>
        <v>0</v>
      </c>
      <c r="R2699" s="1">
        <f>VLOOKUP(A2699,'ADM Details FY17'!$A$3:$W$3515,23,FALSE)</f>
        <v>0</v>
      </c>
      <c r="S2699" s="1">
        <f>VLOOKUP(A2699,'ADM Details FY17'!$A$3:$X$3515,24,FALSE)</f>
        <v>0</v>
      </c>
      <c r="T2699" s="1">
        <f>VLOOKUP(A2699,'ADM Details FY17'!$A$3:$Y$3515,25,FALSE)</f>
        <v>0</v>
      </c>
      <c r="U2699" s="1">
        <f>VLOOKUP(A2699,'ADM Details FY17'!$A$3:$AA$3515,27,FALSE)</f>
        <v>0</v>
      </c>
      <c r="V2699" s="1">
        <f>IFERROR(VLOOKUP(C2699,'eindex _tget pp '!$A$4:$E$615,5,FALSE),0)</f>
        <v>0</v>
      </c>
      <c r="W2699" s="31">
        <f>IFERROR(VLOOKUP(C2699,'eindex _tget pp '!$A$4:$F$615,6,FALSE),0)</f>
        <v>0</v>
      </c>
      <c r="X2699" s="4">
        <f>IFERROR(VLOOKUP(B2699,'eschools 16'!$A$2:$F$25,6,FALSE),1)</f>
        <v>1</v>
      </c>
      <c r="Y2699" s="1">
        <f t="shared" si="210"/>
        <v>0</v>
      </c>
      <c r="Z2699" s="1">
        <f t="shared" si="211"/>
        <v>0</v>
      </c>
      <c r="AA2699" s="31">
        <f>IFERROR(VLOOKUP(C2699,'eindex _tget pp '!$A$4:$G$615,7,FALSE),0)</f>
        <v>0</v>
      </c>
      <c r="AB2699" s="1">
        <f>VLOOKUP(A2699,'ADM Details FY17'!$A$3:$AB$3515,28,FALSE)</f>
        <v>0</v>
      </c>
      <c r="AC2699" s="1">
        <f t="shared" si="212"/>
        <v>0</v>
      </c>
      <c r="AD2699" s="1">
        <f t="shared" si="213"/>
        <v>0</v>
      </c>
      <c r="AE2699" s="1">
        <f t="shared" si="214"/>
        <v>0</v>
      </c>
    </row>
    <row r="2700" spans="1:31" x14ac:dyDescent="0.25">
      <c r="A2700" t="str">
        <f>B2700&amp;"-"&amp;COUNTIF($B$3:B2700,B2700)</f>
        <v>736-6</v>
      </c>
      <c r="B2700">
        <v>736</v>
      </c>
      <c r="C2700" s="18">
        <f>VLOOKUP(A2700,'ADM Details FY17'!$A$3:$D$3515,4,FALSE)</f>
        <v>0</v>
      </c>
      <c r="D2700" s="1">
        <f>VLOOKUP(A2700,'ADM Details FY17'!$A$3:$E$3515,5,FALSE)</f>
        <v>0</v>
      </c>
      <c r="E2700" s="1">
        <f>VLOOKUP(A2700,'ADM Details FY17'!$A$3:$F$3515,6,FALSE)</f>
        <v>0</v>
      </c>
      <c r="F2700" s="1">
        <f>VLOOKUP(A2700,'ADM Details FY17'!$A$3:$G$3515,7,FALSE)</f>
        <v>0</v>
      </c>
      <c r="G2700" s="1">
        <f>VLOOKUP(A2700,'ADM Details FY17'!$A$3:$H$3515,8,FALSE)</f>
        <v>0</v>
      </c>
      <c r="H2700" s="1">
        <f>VLOOKUP(A2700,'ADM Details FY17'!$A$3:$I$3515,9,FALSE)</f>
        <v>0</v>
      </c>
      <c r="I2700" s="1">
        <f>VLOOKUP(A2700,'ADM Details FY17'!$A$3:$J$3517,10,FALSE)</f>
        <v>0</v>
      </c>
      <c r="J2700" s="1">
        <f>VLOOKUP(A2700,'ADM Details FY17'!$A$3:$K$3515,11,FALSE)</f>
        <v>0</v>
      </c>
      <c r="K2700" s="1">
        <f>VLOOKUP(A2700,'ADM Details FY17'!$A$3:$M$3515,13,FALSE)</f>
        <v>0</v>
      </c>
      <c r="L2700" s="1">
        <f>VLOOKUP(A2700,'ADM Details FY17'!$A$3:$O$3515,15,FALSE)</f>
        <v>0</v>
      </c>
      <c r="M2700" s="1">
        <f>VLOOKUP(A2700,'ADM Details FY17'!$A$3:$P$3515,16,FALSE)</f>
        <v>0</v>
      </c>
      <c r="N2700" s="1">
        <f>VLOOKUP(A2700,'ADM Details FY17'!$A$3:$Q$3515,17,FALSE)</f>
        <v>0</v>
      </c>
      <c r="O2700" s="1">
        <f>VLOOKUP(A2700,'ADM Details FY17'!$A$3:$S$3515,19,FALSE)</f>
        <v>0</v>
      </c>
      <c r="P2700" s="1">
        <f>VLOOKUP(A2700,'ADM Details FY17'!$A$3:$U$3515,21,FALSE)</f>
        <v>0</v>
      </c>
      <c r="Q2700" s="1">
        <f>VLOOKUP(A2700,'ADM Details FY17'!$A$3:$V$3515,22,FALSE)</f>
        <v>0</v>
      </c>
      <c r="R2700" s="1">
        <f>VLOOKUP(A2700,'ADM Details FY17'!$A$3:$W$3515,23,FALSE)</f>
        <v>0</v>
      </c>
      <c r="S2700" s="1">
        <f>VLOOKUP(A2700,'ADM Details FY17'!$A$3:$X$3515,24,FALSE)</f>
        <v>0</v>
      </c>
      <c r="T2700" s="1">
        <f>VLOOKUP(A2700,'ADM Details FY17'!$A$3:$Y$3515,25,FALSE)</f>
        <v>0</v>
      </c>
      <c r="U2700" s="1">
        <f>VLOOKUP(A2700,'ADM Details FY17'!$A$3:$AA$3515,27,FALSE)</f>
        <v>0</v>
      </c>
      <c r="V2700" s="1">
        <f>IFERROR(VLOOKUP(C2700,'eindex _tget pp '!$A$4:$E$615,5,FALSE),0)</f>
        <v>0</v>
      </c>
      <c r="W2700" s="31">
        <f>IFERROR(VLOOKUP(C2700,'eindex _tget pp '!$A$4:$F$615,6,FALSE),0)</f>
        <v>0</v>
      </c>
      <c r="X2700" s="4">
        <f>IFERROR(VLOOKUP(B2700,'eschools 16'!$A$2:$F$25,6,FALSE),1)</f>
        <v>1</v>
      </c>
      <c r="Y2700" s="1">
        <f t="shared" si="210"/>
        <v>0</v>
      </c>
      <c r="Z2700" s="1">
        <f t="shared" si="211"/>
        <v>0</v>
      </c>
      <c r="AA2700" s="31">
        <f>IFERROR(VLOOKUP(C2700,'eindex _tget pp '!$A$4:$G$615,7,FALSE),0)</f>
        <v>0</v>
      </c>
      <c r="AB2700" s="1">
        <f>VLOOKUP(A2700,'ADM Details FY17'!$A$3:$AB$3515,28,FALSE)</f>
        <v>0</v>
      </c>
      <c r="AC2700" s="1">
        <f t="shared" si="212"/>
        <v>0</v>
      </c>
      <c r="AD2700" s="1">
        <f t="shared" si="213"/>
        <v>0</v>
      </c>
      <c r="AE2700" s="1">
        <f t="shared" si="214"/>
        <v>0</v>
      </c>
    </row>
    <row r="2701" spans="1:31" x14ac:dyDescent="0.25">
      <c r="A2701" t="str">
        <f>B2701&amp;"-"&amp;COUNTIF($B$3:B2701,B2701)</f>
        <v>736-7</v>
      </c>
      <c r="B2701">
        <v>736</v>
      </c>
      <c r="C2701" s="18">
        <f>VLOOKUP(A2701,'ADM Details FY17'!$A$3:$D$3515,4,FALSE)</f>
        <v>0</v>
      </c>
      <c r="D2701" s="1">
        <f>VLOOKUP(A2701,'ADM Details FY17'!$A$3:$E$3515,5,FALSE)</f>
        <v>0</v>
      </c>
      <c r="E2701" s="1">
        <f>VLOOKUP(A2701,'ADM Details FY17'!$A$3:$F$3515,6,FALSE)</f>
        <v>0</v>
      </c>
      <c r="F2701" s="1">
        <f>VLOOKUP(A2701,'ADM Details FY17'!$A$3:$G$3515,7,FALSE)</f>
        <v>0</v>
      </c>
      <c r="G2701" s="1">
        <f>VLOOKUP(A2701,'ADM Details FY17'!$A$3:$H$3515,8,FALSE)</f>
        <v>0</v>
      </c>
      <c r="H2701" s="1">
        <f>VLOOKUP(A2701,'ADM Details FY17'!$A$3:$I$3515,9,FALSE)</f>
        <v>0</v>
      </c>
      <c r="I2701" s="1">
        <f>VLOOKUP(A2701,'ADM Details FY17'!$A$3:$J$3517,10,FALSE)</f>
        <v>0</v>
      </c>
      <c r="J2701" s="1">
        <f>VLOOKUP(A2701,'ADM Details FY17'!$A$3:$K$3515,11,FALSE)</f>
        <v>0</v>
      </c>
      <c r="K2701" s="1">
        <f>VLOOKUP(A2701,'ADM Details FY17'!$A$3:$M$3515,13,FALSE)</f>
        <v>0</v>
      </c>
      <c r="L2701" s="1">
        <f>VLOOKUP(A2701,'ADM Details FY17'!$A$3:$O$3515,15,FALSE)</f>
        <v>0</v>
      </c>
      <c r="M2701" s="1">
        <f>VLOOKUP(A2701,'ADM Details FY17'!$A$3:$P$3515,16,FALSE)</f>
        <v>0</v>
      </c>
      <c r="N2701" s="1">
        <f>VLOOKUP(A2701,'ADM Details FY17'!$A$3:$Q$3515,17,FALSE)</f>
        <v>0</v>
      </c>
      <c r="O2701" s="1">
        <f>VLOOKUP(A2701,'ADM Details FY17'!$A$3:$S$3515,19,FALSE)</f>
        <v>0</v>
      </c>
      <c r="P2701" s="1">
        <f>VLOOKUP(A2701,'ADM Details FY17'!$A$3:$U$3515,21,FALSE)</f>
        <v>0</v>
      </c>
      <c r="Q2701" s="1">
        <f>VLOOKUP(A2701,'ADM Details FY17'!$A$3:$V$3515,22,FALSE)</f>
        <v>0</v>
      </c>
      <c r="R2701" s="1">
        <f>VLOOKUP(A2701,'ADM Details FY17'!$A$3:$W$3515,23,FALSE)</f>
        <v>0</v>
      </c>
      <c r="S2701" s="1">
        <f>VLOOKUP(A2701,'ADM Details FY17'!$A$3:$X$3515,24,FALSE)</f>
        <v>0</v>
      </c>
      <c r="T2701" s="1">
        <f>VLOOKUP(A2701,'ADM Details FY17'!$A$3:$Y$3515,25,FALSE)</f>
        <v>0</v>
      </c>
      <c r="U2701" s="1">
        <f>VLOOKUP(A2701,'ADM Details FY17'!$A$3:$AA$3515,27,FALSE)</f>
        <v>0</v>
      </c>
      <c r="V2701" s="1">
        <f>IFERROR(VLOOKUP(C2701,'eindex _tget pp '!$A$4:$E$615,5,FALSE),0)</f>
        <v>0</v>
      </c>
      <c r="W2701" s="31">
        <f>IFERROR(VLOOKUP(C2701,'eindex _tget pp '!$A$4:$F$615,6,FALSE),0)</f>
        <v>0</v>
      </c>
      <c r="X2701" s="4">
        <f>IFERROR(VLOOKUP(B2701,'eschools 16'!$A$2:$F$25,6,FALSE),1)</f>
        <v>1</v>
      </c>
      <c r="Y2701" s="1">
        <f t="shared" si="210"/>
        <v>0</v>
      </c>
      <c r="Z2701" s="1">
        <f t="shared" si="211"/>
        <v>0</v>
      </c>
      <c r="AA2701" s="31">
        <f>IFERROR(VLOOKUP(C2701,'eindex _tget pp '!$A$4:$G$615,7,FALSE),0)</f>
        <v>0</v>
      </c>
      <c r="AB2701" s="1">
        <f>VLOOKUP(A2701,'ADM Details FY17'!$A$3:$AB$3515,28,FALSE)</f>
        <v>0</v>
      </c>
      <c r="AC2701" s="1">
        <f t="shared" si="212"/>
        <v>0</v>
      </c>
      <c r="AD2701" s="1">
        <f t="shared" si="213"/>
        <v>0</v>
      </c>
      <c r="AE2701" s="1">
        <f t="shared" si="214"/>
        <v>0</v>
      </c>
    </row>
    <row r="2702" spans="1:31" x14ac:dyDescent="0.25">
      <c r="A2702" t="str">
        <f>B2702&amp;"-"&amp;COUNTIF($B$3:B2702,B2702)</f>
        <v>736-8</v>
      </c>
      <c r="B2702">
        <v>736</v>
      </c>
      <c r="C2702" s="18">
        <f>VLOOKUP(A2702,'ADM Details FY17'!$A$3:$D$3515,4,FALSE)</f>
        <v>0</v>
      </c>
      <c r="D2702" s="1">
        <f>VLOOKUP(A2702,'ADM Details FY17'!$A$3:$E$3515,5,FALSE)</f>
        <v>0</v>
      </c>
      <c r="E2702" s="1">
        <f>VLOOKUP(A2702,'ADM Details FY17'!$A$3:$F$3515,6,FALSE)</f>
        <v>0</v>
      </c>
      <c r="F2702" s="1">
        <f>VLOOKUP(A2702,'ADM Details FY17'!$A$3:$G$3515,7,FALSE)</f>
        <v>0</v>
      </c>
      <c r="G2702" s="1">
        <f>VLOOKUP(A2702,'ADM Details FY17'!$A$3:$H$3515,8,FALSE)</f>
        <v>0</v>
      </c>
      <c r="H2702" s="1">
        <f>VLOOKUP(A2702,'ADM Details FY17'!$A$3:$I$3515,9,FALSE)</f>
        <v>0</v>
      </c>
      <c r="I2702" s="1">
        <f>VLOOKUP(A2702,'ADM Details FY17'!$A$3:$J$3517,10,FALSE)</f>
        <v>0</v>
      </c>
      <c r="J2702" s="1">
        <f>VLOOKUP(A2702,'ADM Details FY17'!$A$3:$K$3515,11,FALSE)</f>
        <v>0</v>
      </c>
      <c r="K2702" s="1">
        <f>VLOOKUP(A2702,'ADM Details FY17'!$A$3:$M$3515,13,FALSE)</f>
        <v>0</v>
      </c>
      <c r="L2702" s="1">
        <f>VLOOKUP(A2702,'ADM Details FY17'!$A$3:$O$3515,15,FALSE)</f>
        <v>0</v>
      </c>
      <c r="M2702" s="1">
        <f>VLOOKUP(A2702,'ADM Details FY17'!$A$3:$P$3515,16,FALSE)</f>
        <v>0</v>
      </c>
      <c r="N2702" s="1">
        <f>VLOOKUP(A2702,'ADM Details FY17'!$A$3:$Q$3515,17,FALSE)</f>
        <v>0</v>
      </c>
      <c r="O2702" s="1">
        <f>VLOOKUP(A2702,'ADM Details FY17'!$A$3:$S$3515,19,FALSE)</f>
        <v>0</v>
      </c>
      <c r="P2702" s="1">
        <f>VLOOKUP(A2702,'ADM Details FY17'!$A$3:$U$3515,21,FALSE)</f>
        <v>0</v>
      </c>
      <c r="Q2702" s="1">
        <f>VLOOKUP(A2702,'ADM Details FY17'!$A$3:$V$3515,22,FALSE)</f>
        <v>0</v>
      </c>
      <c r="R2702" s="1">
        <f>VLOOKUP(A2702,'ADM Details FY17'!$A$3:$W$3515,23,FALSE)</f>
        <v>0</v>
      </c>
      <c r="S2702" s="1">
        <f>VLOOKUP(A2702,'ADM Details FY17'!$A$3:$X$3515,24,FALSE)</f>
        <v>0</v>
      </c>
      <c r="T2702" s="1">
        <f>VLOOKUP(A2702,'ADM Details FY17'!$A$3:$Y$3515,25,FALSE)</f>
        <v>0</v>
      </c>
      <c r="U2702" s="1">
        <f>VLOOKUP(A2702,'ADM Details FY17'!$A$3:$AA$3515,27,FALSE)</f>
        <v>0</v>
      </c>
      <c r="V2702" s="1">
        <f>IFERROR(VLOOKUP(C2702,'eindex _tget pp '!$A$4:$E$615,5,FALSE),0)</f>
        <v>0</v>
      </c>
      <c r="W2702" s="31">
        <f>IFERROR(VLOOKUP(C2702,'eindex _tget pp '!$A$4:$F$615,6,FALSE),0)</f>
        <v>0</v>
      </c>
      <c r="X2702" s="4">
        <f>IFERROR(VLOOKUP(B2702,'eschools 16'!$A$2:$F$25,6,FALSE),1)</f>
        <v>1</v>
      </c>
      <c r="Y2702" s="1">
        <f t="shared" si="210"/>
        <v>0</v>
      </c>
      <c r="Z2702" s="1">
        <f t="shared" si="211"/>
        <v>0</v>
      </c>
      <c r="AA2702" s="31">
        <f>IFERROR(VLOOKUP(C2702,'eindex _tget pp '!$A$4:$G$615,7,FALSE),0)</f>
        <v>0</v>
      </c>
      <c r="AB2702" s="1">
        <f>VLOOKUP(A2702,'ADM Details FY17'!$A$3:$AB$3515,28,FALSE)</f>
        <v>0</v>
      </c>
      <c r="AC2702" s="1">
        <f t="shared" si="212"/>
        <v>0</v>
      </c>
      <c r="AD2702" s="1">
        <f t="shared" si="213"/>
        <v>0</v>
      </c>
      <c r="AE2702" s="1">
        <f t="shared" si="214"/>
        <v>0</v>
      </c>
    </row>
    <row r="2703" spans="1:31" x14ac:dyDescent="0.25">
      <c r="A2703" t="str">
        <f>B2703&amp;"-"&amp;COUNTIF($B$3:B2703,B2703)</f>
        <v>736-9</v>
      </c>
      <c r="B2703">
        <v>736</v>
      </c>
      <c r="C2703" s="18">
        <f>VLOOKUP(A2703,'ADM Details FY17'!$A$3:$D$3515,4,FALSE)</f>
        <v>0</v>
      </c>
      <c r="D2703" s="1">
        <f>VLOOKUP(A2703,'ADM Details FY17'!$A$3:$E$3515,5,FALSE)</f>
        <v>0</v>
      </c>
      <c r="E2703" s="1">
        <f>VLOOKUP(A2703,'ADM Details FY17'!$A$3:$F$3515,6,FALSE)</f>
        <v>0</v>
      </c>
      <c r="F2703" s="1">
        <f>VLOOKUP(A2703,'ADM Details FY17'!$A$3:$G$3515,7,FALSE)</f>
        <v>0</v>
      </c>
      <c r="G2703" s="1">
        <f>VLOOKUP(A2703,'ADM Details FY17'!$A$3:$H$3515,8,FALSE)</f>
        <v>0</v>
      </c>
      <c r="H2703" s="1">
        <f>VLOOKUP(A2703,'ADM Details FY17'!$A$3:$I$3515,9,FALSE)</f>
        <v>0</v>
      </c>
      <c r="I2703" s="1">
        <f>VLOOKUP(A2703,'ADM Details FY17'!$A$3:$J$3517,10,FALSE)</f>
        <v>0</v>
      </c>
      <c r="J2703" s="1">
        <f>VLOOKUP(A2703,'ADM Details FY17'!$A$3:$K$3515,11,FALSE)</f>
        <v>0</v>
      </c>
      <c r="K2703" s="1">
        <f>VLOOKUP(A2703,'ADM Details FY17'!$A$3:$M$3515,13,FALSE)</f>
        <v>0</v>
      </c>
      <c r="L2703" s="1">
        <f>VLOOKUP(A2703,'ADM Details FY17'!$A$3:$O$3515,15,FALSE)</f>
        <v>0</v>
      </c>
      <c r="M2703" s="1">
        <f>VLOOKUP(A2703,'ADM Details FY17'!$A$3:$P$3515,16,FALSE)</f>
        <v>0</v>
      </c>
      <c r="N2703" s="1">
        <f>VLOOKUP(A2703,'ADM Details FY17'!$A$3:$Q$3515,17,FALSE)</f>
        <v>0</v>
      </c>
      <c r="O2703" s="1">
        <f>VLOOKUP(A2703,'ADM Details FY17'!$A$3:$S$3515,19,FALSE)</f>
        <v>0</v>
      </c>
      <c r="P2703" s="1">
        <f>VLOOKUP(A2703,'ADM Details FY17'!$A$3:$U$3515,21,FALSE)</f>
        <v>0</v>
      </c>
      <c r="Q2703" s="1">
        <f>VLOOKUP(A2703,'ADM Details FY17'!$A$3:$V$3515,22,FALSE)</f>
        <v>0</v>
      </c>
      <c r="R2703" s="1">
        <f>VLOOKUP(A2703,'ADM Details FY17'!$A$3:$W$3515,23,FALSE)</f>
        <v>0</v>
      </c>
      <c r="S2703" s="1">
        <f>VLOOKUP(A2703,'ADM Details FY17'!$A$3:$X$3515,24,FALSE)</f>
        <v>0</v>
      </c>
      <c r="T2703" s="1">
        <f>VLOOKUP(A2703,'ADM Details FY17'!$A$3:$Y$3515,25,FALSE)</f>
        <v>0</v>
      </c>
      <c r="U2703" s="1">
        <f>VLOOKUP(A2703,'ADM Details FY17'!$A$3:$AA$3515,27,FALSE)</f>
        <v>0</v>
      </c>
      <c r="V2703" s="1">
        <f>IFERROR(VLOOKUP(C2703,'eindex _tget pp '!$A$4:$E$615,5,FALSE),0)</f>
        <v>0</v>
      </c>
      <c r="W2703" s="31">
        <f>IFERROR(VLOOKUP(C2703,'eindex _tget pp '!$A$4:$F$615,6,FALSE),0)</f>
        <v>0</v>
      </c>
      <c r="X2703" s="4">
        <f>IFERROR(VLOOKUP(B2703,'eschools 16'!$A$2:$F$25,6,FALSE),1)</f>
        <v>1</v>
      </c>
      <c r="Y2703" s="1">
        <f t="shared" si="210"/>
        <v>0</v>
      </c>
      <c r="Z2703" s="1">
        <f t="shared" si="211"/>
        <v>0</v>
      </c>
      <c r="AA2703" s="31">
        <f>IFERROR(VLOOKUP(C2703,'eindex _tget pp '!$A$4:$G$615,7,FALSE),0)</f>
        <v>0</v>
      </c>
      <c r="AB2703" s="1">
        <f>VLOOKUP(A2703,'ADM Details FY17'!$A$3:$AB$3515,28,FALSE)</f>
        <v>0</v>
      </c>
      <c r="AC2703" s="1">
        <f t="shared" si="212"/>
        <v>0</v>
      </c>
      <c r="AD2703" s="1">
        <f t="shared" si="213"/>
        <v>0</v>
      </c>
      <c r="AE2703" s="1">
        <f t="shared" si="214"/>
        <v>0</v>
      </c>
    </row>
    <row r="2704" spans="1:31" x14ac:dyDescent="0.25">
      <c r="A2704" t="str">
        <f>B2704&amp;"-"&amp;COUNTIF($B$3:B2704,B2704)</f>
        <v>736-10</v>
      </c>
      <c r="B2704">
        <v>736</v>
      </c>
      <c r="C2704" s="18">
        <f>VLOOKUP(A2704,'ADM Details FY17'!$A$3:$D$3515,4,FALSE)</f>
        <v>0</v>
      </c>
      <c r="D2704" s="1">
        <f>VLOOKUP(A2704,'ADM Details FY17'!$A$3:$E$3515,5,FALSE)</f>
        <v>0</v>
      </c>
      <c r="E2704" s="1">
        <f>VLOOKUP(A2704,'ADM Details FY17'!$A$3:$F$3515,6,FALSE)</f>
        <v>0</v>
      </c>
      <c r="F2704" s="1">
        <f>VLOOKUP(A2704,'ADM Details FY17'!$A$3:$G$3515,7,FALSE)</f>
        <v>0</v>
      </c>
      <c r="G2704" s="1">
        <f>VLOOKUP(A2704,'ADM Details FY17'!$A$3:$H$3515,8,FALSE)</f>
        <v>0</v>
      </c>
      <c r="H2704" s="1">
        <f>VLOOKUP(A2704,'ADM Details FY17'!$A$3:$I$3515,9,FALSE)</f>
        <v>0</v>
      </c>
      <c r="I2704" s="1">
        <f>VLOOKUP(A2704,'ADM Details FY17'!$A$3:$J$3517,10,FALSE)</f>
        <v>0</v>
      </c>
      <c r="J2704" s="1">
        <f>VLOOKUP(A2704,'ADM Details FY17'!$A$3:$K$3515,11,FALSE)</f>
        <v>0</v>
      </c>
      <c r="K2704" s="1">
        <f>VLOOKUP(A2704,'ADM Details FY17'!$A$3:$M$3515,13,FALSE)</f>
        <v>0</v>
      </c>
      <c r="L2704" s="1">
        <f>VLOOKUP(A2704,'ADM Details FY17'!$A$3:$O$3515,15,FALSE)</f>
        <v>0</v>
      </c>
      <c r="M2704" s="1">
        <f>VLOOKUP(A2704,'ADM Details FY17'!$A$3:$P$3515,16,FALSE)</f>
        <v>0</v>
      </c>
      <c r="N2704" s="1">
        <f>VLOOKUP(A2704,'ADM Details FY17'!$A$3:$Q$3515,17,FALSE)</f>
        <v>0</v>
      </c>
      <c r="O2704" s="1">
        <f>VLOOKUP(A2704,'ADM Details FY17'!$A$3:$S$3515,19,FALSE)</f>
        <v>0</v>
      </c>
      <c r="P2704" s="1">
        <f>VLOOKUP(A2704,'ADM Details FY17'!$A$3:$U$3515,21,FALSE)</f>
        <v>0</v>
      </c>
      <c r="Q2704" s="1">
        <f>VLOOKUP(A2704,'ADM Details FY17'!$A$3:$V$3515,22,FALSE)</f>
        <v>0</v>
      </c>
      <c r="R2704" s="1">
        <f>VLOOKUP(A2704,'ADM Details FY17'!$A$3:$W$3515,23,FALSE)</f>
        <v>0</v>
      </c>
      <c r="S2704" s="1">
        <f>VLOOKUP(A2704,'ADM Details FY17'!$A$3:$X$3515,24,FALSE)</f>
        <v>0</v>
      </c>
      <c r="T2704" s="1">
        <f>VLOOKUP(A2704,'ADM Details FY17'!$A$3:$Y$3515,25,FALSE)</f>
        <v>0</v>
      </c>
      <c r="U2704" s="1">
        <f>VLOOKUP(A2704,'ADM Details FY17'!$A$3:$AA$3515,27,FALSE)</f>
        <v>0</v>
      </c>
      <c r="V2704" s="1">
        <f>IFERROR(VLOOKUP(C2704,'eindex _tget pp '!$A$4:$E$615,5,FALSE),0)</f>
        <v>0</v>
      </c>
      <c r="W2704" s="31">
        <f>IFERROR(VLOOKUP(C2704,'eindex _tget pp '!$A$4:$F$615,6,FALSE),0)</f>
        <v>0</v>
      </c>
      <c r="X2704" s="4">
        <f>IFERROR(VLOOKUP(B2704,'eschools 16'!$A$2:$F$25,6,FALSE),1)</f>
        <v>1</v>
      </c>
      <c r="Y2704" s="1">
        <f t="shared" si="210"/>
        <v>0</v>
      </c>
      <c r="Z2704" s="1">
        <f t="shared" si="211"/>
        <v>0</v>
      </c>
      <c r="AA2704" s="31">
        <f>IFERROR(VLOOKUP(C2704,'eindex _tget pp '!$A$4:$G$615,7,FALSE),0)</f>
        <v>0</v>
      </c>
      <c r="AB2704" s="1">
        <f>VLOOKUP(A2704,'ADM Details FY17'!$A$3:$AB$3515,28,FALSE)</f>
        <v>0</v>
      </c>
      <c r="AC2704" s="1">
        <f t="shared" si="212"/>
        <v>0</v>
      </c>
      <c r="AD2704" s="1">
        <f t="shared" si="213"/>
        <v>0</v>
      </c>
      <c r="AE2704" s="1">
        <f t="shared" si="214"/>
        <v>0</v>
      </c>
    </row>
    <row r="2705" spans="1:31" x14ac:dyDescent="0.25">
      <c r="A2705" t="str">
        <f>B2705&amp;"-"&amp;COUNTIF($B$3:B2705,B2705)</f>
        <v>738-1</v>
      </c>
      <c r="B2705">
        <v>738</v>
      </c>
      <c r="C2705" s="18">
        <f>VLOOKUP(A2705,'ADM Details FY17'!$A$3:$D$3515,4,FALSE)</f>
        <v>43794</v>
      </c>
      <c r="D2705" s="1">
        <f>VLOOKUP(A2705,'ADM Details FY17'!$A$3:$E$3515,5,FALSE)</f>
        <v>1</v>
      </c>
      <c r="E2705" s="1">
        <f>VLOOKUP(A2705,'ADM Details FY17'!$A$3:$F$3515,6,FALSE)</f>
        <v>0</v>
      </c>
      <c r="F2705" s="1">
        <f>VLOOKUP(A2705,'ADM Details FY17'!$A$3:$G$3515,7,FALSE)</f>
        <v>0</v>
      </c>
      <c r="G2705" s="1">
        <f>VLOOKUP(A2705,'ADM Details FY17'!$A$3:$H$3515,8,FALSE)</f>
        <v>0</v>
      </c>
      <c r="H2705" s="1">
        <f>VLOOKUP(A2705,'ADM Details FY17'!$A$3:$I$3515,9,FALSE)</f>
        <v>0</v>
      </c>
      <c r="I2705" s="1">
        <f>VLOOKUP(A2705,'ADM Details FY17'!$A$3:$J$3517,10,FALSE)</f>
        <v>0</v>
      </c>
      <c r="J2705" s="1">
        <f>VLOOKUP(A2705,'ADM Details FY17'!$A$3:$K$3515,11,FALSE)</f>
        <v>0</v>
      </c>
      <c r="K2705" s="1">
        <f>VLOOKUP(A2705,'ADM Details FY17'!$A$3:$M$3515,13,FALSE)</f>
        <v>1</v>
      </c>
      <c r="L2705" s="1">
        <f>VLOOKUP(A2705,'ADM Details FY17'!$A$3:$O$3515,15,FALSE)</f>
        <v>0</v>
      </c>
      <c r="M2705" s="1">
        <f>VLOOKUP(A2705,'ADM Details FY17'!$A$3:$P$3515,16,FALSE)</f>
        <v>0</v>
      </c>
      <c r="N2705" s="1">
        <f>VLOOKUP(A2705,'ADM Details FY17'!$A$3:$Q$3515,17,FALSE)</f>
        <v>0</v>
      </c>
      <c r="O2705" s="1">
        <f>VLOOKUP(A2705,'ADM Details FY17'!$A$3:$S$3515,19,FALSE)</f>
        <v>1</v>
      </c>
      <c r="P2705" s="1">
        <f>VLOOKUP(A2705,'ADM Details FY17'!$A$3:$U$3515,21,FALSE)</f>
        <v>0</v>
      </c>
      <c r="Q2705" s="1">
        <f>VLOOKUP(A2705,'ADM Details FY17'!$A$3:$V$3515,22,FALSE)</f>
        <v>0</v>
      </c>
      <c r="R2705" s="1">
        <f>VLOOKUP(A2705,'ADM Details FY17'!$A$3:$W$3515,23,FALSE)</f>
        <v>0</v>
      </c>
      <c r="S2705" s="1">
        <f>VLOOKUP(A2705,'ADM Details FY17'!$A$3:$X$3515,24,FALSE)</f>
        <v>0</v>
      </c>
      <c r="T2705" s="1">
        <f>VLOOKUP(A2705,'ADM Details FY17'!$A$3:$Y$3515,25,FALSE)</f>
        <v>0</v>
      </c>
      <c r="U2705" s="1">
        <f>VLOOKUP(A2705,'ADM Details FY17'!$A$3:$AA$3515,27,FALSE)</f>
        <v>0</v>
      </c>
      <c r="V2705" s="1">
        <f>IFERROR(VLOOKUP(C2705,'eindex _tget pp '!$A$4:$E$615,5,FALSE),0)</f>
        <v>0</v>
      </c>
      <c r="W2705" s="31">
        <f>IFERROR(VLOOKUP(C2705,'eindex _tget pp '!$A$4:$F$615,6,FALSE),0)</f>
        <v>1.6929575363</v>
      </c>
      <c r="X2705" s="4">
        <f>IFERROR(VLOOKUP(B2705,'eschools 16'!$A$2:$F$25,6,FALSE),1)</f>
        <v>1</v>
      </c>
      <c r="Y2705" s="1">
        <f t="shared" si="210"/>
        <v>0</v>
      </c>
      <c r="Z2705" s="1">
        <f t="shared" si="211"/>
        <v>460.48</v>
      </c>
      <c r="AA2705" s="31">
        <f>IFERROR(VLOOKUP(C2705,'eindex _tget pp '!$A$4:$G$615,7,FALSE),0)</f>
        <v>0.30967760799999999</v>
      </c>
      <c r="AB2705" s="1">
        <f>VLOOKUP(A2705,'ADM Details FY17'!$A$3:$AB$3515,28,FALSE)</f>
        <v>0</v>
      </c>
      <c r="AC2705" s="1">
        <f t="shared" si="212"/>
        <v>0</v>
      </c>
      <c r="AD2705" s="1">
        <f t="shared" si="213"/>
        <v>1</v>
      </c>
      <c r="AE2705" s="1">
        <f t="shared" si="214"/>
        <v>150</v>
      </c>
    </row>
    <row r="2706" spans="1:31" x14ac:dyDescent="0.25">
      <c r="A2706" t="str">
        <f>B2706&amp;"-"&amp;COUNTIF($B$3:B2706,B2706)</f>
        <v>738-2</v>
      </c>
      <c r="B2706">
        <v>738</v>
      </c>
      <c r="C2706" s="18">
        <f>VLOOKUP(A2706,'ADM Details FY17'!$A$3:$D$3515,4,FALSE)</f>
        <v>43786</v>
      </c>
      <c r="D2706" s="1">
        <f>VLOOKUP(A2706,'ADM Details FY17'!$A$3:$E$3515,5,FALSE)</f>
        <v>95.22</v>
      </c>
      <c r="E2706" s="1">
        <f>VLOOKUP(A2706,'ADM Details FY17'!$A$3:$F$3515,6,FALSE)</f>
        <v>0</v>
      </c>
      <c r="F2706" s="1">
        <f>VLOOKUP(A2706,'ADM Details FY17'!$A$3:$G$3515,7,FALSE)</f>
        <v>2</v>
      </c>
      <c r="G2706" s="1">
        <f>VLOOKUP(A2706,'ADM Details FY17'!$A$3:$H$3515,8,FALSE)</f>
        <v>1</v>
      </c>
      <c r="H2706" s="1">
        <f>VLOOKUP(A2706,'ADM Details FY17'!$A$3:$I$3515,9,FALSE)</f>
        <v>0</v>
      </c>
      <c r="I2706" s="1">
        <f>VLOOKUP(A2706,'ADM Details FY17'!$A$3:$J$3517,10,FALSE)</f>
        <v>1</v>
      </c>
      <c r="J2706" s="1">
        <f>VLOOKUP(A2706,'ADM Details FY17'!$A$3:$K$3515,11,FALSE)</f>
        <v>0</v>
      </c>
      <c r="K2706" s="1">
        <f>VLOOKUP(A2706,'ADM Details FY17'!$A$3:$M$3515,13,FALSE)</f>
        <v>95.22</v>
      </c>
      <c r="L2706" s="1">
        <f>VLOOKUP(A2706,'ADM Details FY17'!$A$3:$O$3515,15,FALSE)</f>
        <v>0</v>
      </c>
      <c r="M2706" s="1">
        <f>VLOOKUP(A2706,'ADM Details FY17'!$A$3:$P$3515,16,FALSE)</f>
        <v>0</v>
      </c>
      <c r="N2706" s="1">
        <f>VLOOKUP(A2706,'ADM Details FY17'!$A$3:$Q$3515,17,FALSE)</f>
        <v>0</v>
      </c>
      <c r="O2706" s="1">
        <f>VLOOKUP(A2706,'ADM Details FY17'!$A$3:$S$3515,19,FALSE)</f>
        <v>95.22</v>
      </c>
      <c r="P2706" s="1">
        <f>VLOOKUP(A2706,'ADM Details FY17'!$A$3:$U$3515,21,FALSE)</f>
        <v>0</v>
      </c>
      <c r="Q2706" s="1">
        <f>VLOOKUP(A2706,'ADM Details FY17'!$A$3:$V$3515,22,FALSE)</f>
        <v>0</v>
      </c>
      <c r="R2706" s="1">
        <f>VLOOKUP(A2706,'ADM Details FY17'!$A$3:$W$3515,23,FALSE)</f>
        <v>0</v>
      </c>
      <c r="S2706" s="1">
        <f>VLOOKUP(A2706,'ADM Details FY17'!$A$3:$X$3515,24,FALSE)</f>
        <v>0</v>
      </c>
      <c r="T2706" s="1">
        <f>VLOOKUP(A2706,'ADM Details FY17'!$A$3:$Y$3515,25,FALSE)</f>
        <v>0</v>
      </c>
      <c r="U2706" s="1">
        <f>VLOOKUP(A2706,'ADM Details FY17'!$A$3:$AA$3515,27,FALSE)</f>
        <v>0</v>
      </c>
      <c r="V2706" s="1">
        <f>IFERROR(VLOOKUP(C2706,'eindex _tget pp '!$A$4:$E$615,5,FALSE),0)</f>
        <v>1095.3886443246988</v>
      </c>
      <c r="W2706" s="31">
        <f>IFERROR(VLOOKUP(C2706,'eindex _tget pp '!$A$4:$F$615,6,FALSE),0)</f>
        <v>3.9572566881000002</v>
      </c>
      <c r="X2706" s="4">
        <f>IFERROR(VLOOKUP(B2706,'eschools 16'!$A$2:$F$25,6,FALSE),1)</f>
        <v>1</v>
      </c>
      <c r="Y2706" s="1">
        <f t="shared" si="210"/>
        <v>26075.73</v>
      </c>
      <c r="Z2706" s="1">
        <f t="shared" si="211"/>
        <v>102492.32</v>
      </c>
      <c r="AA2706" s="31">
        <f>IFERROR(VLOOKUP(C2706,'eindex _tget pp '!$A$4:$G$615,7,FALSE),0)</f>
        <v>0.76547957700000002</v>
      </c>
      <c r="AB2706" s="1">
        <f>VLOOKUP(A2706,'ADM Details FY17'!$A$3:$AB$3515,28,FALSE)</f>
        <v>0</v>
      </c>
      <c r="AC2706" s="1">
        <f t="shared" si="212"/>
        <v>0</v>
      </c>
      <c r="AD2706" s="1">
        <f t="shared" si="213"/>
        <v>95.22</v>
      </c>
      <c r="AE2706" s="1">
        <f t="shared" si="214"/>
        <v>14283</v>
      </c>
    </row>
    <row r="2707" spans="1:31" x14ac:dyDescent="0.25">
      <c r="A2707" t="str">
        <f>B2707&amp;"-"&amp;COUNTIF($B$3:B2707,B2707)</f>
        <v>738-3</v>
      </c>
      <c r="B2707">
        <v>738</v>
      </c>
      <c r="C2707" s="18">
        <f>VLOOKUP(A2707,'ADM Details FY17'!$A$3:$D$3515,4,FALSE)</f>
        <v>44040</v>
      </c>
      <c r="D2707" s="1">
        <f>VLOOKUP(A2707,'ADM Details FY17'!$A$3:$E$3515,5,FALSE)</f>
        <v>1</v>
      </c>
      <c r="E2707" s="1">
        <f>VLOOKUP(A2707,'ADM Details FY17'!$A$3:$F$3515,6,FALSE)</f>
        <v>0</v>
      </c>
      <c r="F2707" s="1">
        <f>VLOOKUP(A2707,'ADM Details FY17'!$A$3:$G$3515,7,FALSE)</f>
        <v>0</v>
      </c>
      <c r="G2707" s="1">
        <f>VLOOKUP(A2707,'ADM Details FY17'!$A$3:$H$3515,8,FALSE)</f>
        <v>0</v>
      </c>
      <c r="H2707" s="1">
        <f>VLOOKUP(A2707,'ADM Details FY17'!$A$3:$I$3515,9,FALSE)</f>
        <v>0</v>
      </c>
      <c r="I2707" s="1">
        <f>VLOOKUP(A2707,'ADM Details FY17'!$A$3:$J$3517,10,FALSE)</f>
        <v>0</v>
      </c>
      <c r="J2707" s="1">
        <f>VLOOKUP(A2707,'ADM Details FY17'!$A$3:$K$3515,11,FALSE)</f>
        <v>0</v>
      </c>
      <c r="K2707" s="1">
        <f>VLOOKUP(A2707,'ADM Details FY17'!$A$3:$M$3515,13,FALSE)</f>
        <v>1</v>
      </c>
      <c r="L2707" s="1">
        <f>VLOOKUP(A2707,'ADM Details FY17'!$A$3:$O$3515,15,FALSE)</f>
        <v>0</v>
      </c>
      <c r="M2707" s="1">
        <f>VLOOKUP(A2707,'ADM Details FY17'!$A$3:$P$3515,16,FALSE)</f>
        <v>0</v>
      </c>
      <c r="N2707" s="1">
        <f>VLOOKUP(A2707,'ADM Details FY17'!$A$3:$Q$3515,17,FALSE)</f>
        <v>0</v>
      </c>
      <c r="O2707" s="1">
        <f>VLOOKUP(A2707,'ADM Details FY17'!$A$3:$S$3515,19,FALSE)</f>
        <v>1</v>
      </c>
      <c r="P2707" s="1">
        <f>VLOOKUP(A2707,'ADM Details FY17'!$A$3:$U$3515,21,FALSE)</f>
        <v>0</v>
      </c>
      <c r="Q2707" s="1">
        <f>VLOOKUP(A2707,'ADM Details FY17'!$A$3:$V$3515,22,FALSE)</f>
        <v>0</v>
      </c>
      <c r="R2707" s="1">
        <f>VLOOKUP(A2707,'ADM Details FY17'!$A$3:$W$3515,23,FALSE)</f>
        <v>0</v>
      </c>
      <c r="S2707" s="1">
        <f>VLOOKUP(A2707,'ADM Details FY17'!$A$3:$X$3515,24,FALSE)</f>
        <v>0</v>
      </c>
      <c r="T2707" s="1">
        <f>VLOOKUP(A2707,'ADM Details FY17'!$A$3:$Y$3515,25,FALSE)</f>
        <v>0</v>
      </c>
      <c r="U2707" s="1">
        <f>VLOOKUP(A2707,'ADM Details FY17'!$A$3:$AA$3515,27,FALSE)</f>
        <v>0</v>
      </c>
      <c r="V2707" s="1">
        <f>IFERROR(VLOOKUP(C2707,'eindex _tget pp '!$A$4:$E$615,5,FALSE),0)</f>
        <v>992.12530306095016</v>
      </c>
      <c r="W2707" s="31">
        <f>IFERROR(VLOOKUP(C2707,'eindex _tget pp '!$A$4:$F$615,6,FALSE),0)</f>
        <v>2.2657848934999998</v>
      </c>
      <c r="X2707" s="4">
        <f>IFERROR(VLOOKUP(B2707,'eschools 16'!$A$2:$F$25,6,FALSE),1)</f>
        <v>1</v>
      </c>
      <c r="Y2707" s="1">
        <f t="shared" si="210"/>
        <v>248.03</v>
      </c>
      <c r="Z2707" s="1">
        <f t="shared" si="211"/>
        <v>616.29</v>
      </c>
      <c r="AA2707" s="31">
        <f>IFERROR(VLOOKUP(C2707,'eindex _tget pp '!$A$4:$G$615,7,FALSE),0)</f>
        <v>0.72055886300000005</v>
      </c>
      <c r="AB2707" s="1">
        <f>VLOOKUP(A2707,'ADM Details FY17'!$A$3:$AB$3515,28,FALSE)</f>
        <v>0</v>
      </c>
      <c r="AC2707" s="1">
        <f t="shared" si="212"/>
        <v>0</v>
      </c>
      <c r="AD2707" s="1">
        <f t="shared" si="213"/>
        <v>1</v>
      </c>
      <c r="AE2707" s="1">
        <f t="shared" si="214"/>
        <v>150</v>
      </c>
    </row>
    <row r="2708" spans="1:31" x14ac:dyDescent="0.25">
      <c r="A2708" t="str">
        <f>B2708&amp;"-"&amp;COUNTIF($B$3:B2708,B2708)</f>
        <v>738-4</v>
      </c>
      <c r="B2708">
        <v>738</v>
      </c>
      <c r="C2708" s="18">
        <f>VLOOKUP(A2708,'ADM Details FY17'!$A$3:$D$3515,4,FALSE)</f>
        <v>44305</v>
      </c>
      <c r="D2708" s="1">
        <f>VLOOKUP(A2708,'ADM Details FY17'!$A$3:$E$3515,5,FALSE)</f>
        <v>1</v>
      </c>
      <c r="E2708" s="1">
        <f>VLOOKUP(A2708,'ADM Details FY17'!$A$3:$F$3515,6,FALSE)</f>
        <v>0</v>
      </c>
      <c r="F2708" s="1">
        <f>VLOOKUP(A2708,'ADM Details FY17'!$A$3:$G$3515,7,FALSE)</f>
        <v>0</v>
      </c>
      <c r="G2708" s="1">
        <f>VLOOKUP(A2708,'ADM Details FY17'!$A$3:$H$3515,8,FALSE)</f>
        <v>0</v>
      </c>
      <c r="H2708" s="1">
        <f>VLOOKUP(A2708,'ADM Details FY17'!$A$3:$I$3515,9,FALSE)</f>
        <v>0</v>
      </c>
      <c r="I2708" s="1">
        <f>VLOOKUP(A2708,'ADM Details FY17'!$A$3:$J$3517,10,FALSE)</f>
        <v>0</v>
      </c>
      <c r="J2708" s="1">
        <f>VLOOKUP(A2708,'ADM Details FY17'!$A$3:$K$3515,11,FALSE)</f>
        <v>0</v>
      </c>
      <c r="K2708" s="1">
        <f>VLOOKUP(A2708,'ADM Details FY17'!$A$3:$M$3515,13,FALSE)</f>
        <v>1</v>
      </c>
      <c r="L2708" s="1">
        <f>VLOOKUP(A2708,'ADM Details FY17'!$A$3:$O$3515,15,FALSE)</f>
        <v>0</v>
      </c>
      <c r="M2708" s="1">
        <f>VLOOKUP(A2708,'ADM Details FY17'!$A$3:$P$3515,16,FALSE)</f>
        <v>0</v>
      </c>
      <c r="N2708" s="1">
        <f>VLOOKUP(A2708,'ADM Details FY17'!$A$3:$Q$3515,17,FALSE)</f>
        <v>0</v>
      </c>
      <c r="O2708" s="1">
        <f>VLOOKUP(A2708,'ADM Details FY17'!$A$3:$S$3515,19,FALSE)</f>
        <v>1</v>
      </c>
      <c r="P2708" s="1">
        <f>VLOOKUP(A2708,'ADM Details FY17'!$A$3:$U$3515,21,FALSE)</f>
        <v>0</v>
      </c>
      <c r="Q2708" s="1">
        <f>VLOOKUP(A2708,'ADM Details FY17'!$A$3:$V$3515,22,FALSE)</f>
        <v>0</v>
      </c>
      <c r="R2708" s="1">
        <f>VLOOKUP(A2708,'ADM Details FY17'!$A$3:$W$3515,23,FALSE)</f>
        <v>0</v>
      </c>
      <c r="S2708" s="1">
        <f>VLOOKUP(A2708,'ADM Details FY17'!$A$3:$X$3515,24,FALSE)</f>
        <v>0</v>
      </c>
      <c r="T2708" s="1">
        <f>VLOOKUP(A2708,'ADM Details FY17'!$A$3:$Y$3515,25,FALSE)</f>
        <v>0</v>
      </c>
      <c r="U2708" s="1">
        <f>VLOOKUP(A2708,'ADM Details FY17'!$A$3:$AA$3515,27,FALSE)</f>
        <v>0</v>
      </c>
      <c r="V2708" s="1">
        <f>IFERROR(VLOOKUP(C2708,'eindex _tget pp '!$A$4:$E$615,5,FALSE),0)</f>
        <v>1417.3491487132028</v>
      </c>
      <c r="W2708" s="31">
        <f>IFERROR(VLOOKUP(C2708,'eindex _tget pp '!$A$4:$F$615,6,FALSE),0)</f>
        <v>0.94235080029999996</v>
      </c>
      <c r="X2708" s="4">
        <f>IFERROR(VLOOKUP(B2708,'eschools 16'!$A$2:$F$25,6,FALSE),1)</f>
        <v>1</v>
      </c>
      <c r="Y2708" s="1">
        <f t="shared" si="210"/>
        <v>354.34</v>
      </c>
      <c r="Z2708" s="1">
        <f t="shared" si="211"/>
        <v>256.32</v>
      </c>
      <c r="AA2708" s="31">
        <f>IFERROR(VLOOKUP(C2708,'eindex _tget pp '!$A$4:$G$615,7,FALSE),0)</f>
        <v>0.78123944300000003</v>
      </c>
      <c r="AB2708" s="1">
        <f>VLOOKUP(A2708,'ADM Details FY17'!$A$3:$AB$3515,28,FALSE)</f>
        <v>0</v>
      </c>
      <c r="AC2708" s="1">
        <f t="shared" si="212"/>
        <v>0</v>
      </c>
      <c r="AD2708" s="1">
        <f t="shared" si="213"/>
        <v>1</v>
      </c>
      <c r="AE2708" s="1">
        <f t="shared" si="214"/>
        <v>150</v>
      </c>
    </row>
    <row r="2709" spans="1:31" x14ac:dyDescent="0.25">
      <c r="A2709" t="str">
        <f>B2709&amp;"-"&amp;COUNTIF($B$3:B2709,B2709)</f>
        <v>738-5</v>
      </c>
      <c r="B2709">
        <v>738</v>
      </c>
      <c r="C2709" s="18">
        <f>VLOOKUP(A2709,'ADM Details FY17'!$A$3:$D$3515,4,FALSE)</f>
        <v>44750</v>
      </c>
      <c r="D2709" s="1">
        <f>VLOOKUP(A2709,'ADM Details FY17'!$A$3:$E$3515,5,FALSE)</f>
        <v>2</v>
      </c>
      <c r="E2709" s="1">
        <f>VLOOKUP(A2709,'ADM Details FY17'!$A$3:$F$3515,6,FALSE)</f>
        <v>0</v>
      </c>
      <c r="F2709" s="1">
        <f>VLOOKUP(A2709,'ADM Details FY17'!$A$3:$G$3515,7,FALSE)</f>
        <v>0</v>
      </c>
      <c r="G2709" s="1">
        <f>VLOOKUP(A2709,'ADM Details FY17'!$A$3:$H$3515,8,FALSE)</f>
        <v>0</v>
      </c>
      <c r="H2709" s="1">
        <f>VLOOKUP(A2709,'ADM Details FY17'!$A$3:$I$3515,9,FALSE)</f>
        <v>0</v>
      </c>
      <c r="I2709" s="1">
        <f>VLOOKUP(A2709,'ADM Details FY17'!$A$3:$J$3517,10,FALSE)</f>
        <v>0</v>
      </c>
      <c r="J2709" s="1">
        <f>VLOOKUP(A2709,'ADM Details FY17'!$A$3:$K$3515,11,FALSE)</f>
        <v>0</v>
      </c>
      <c r="K2709" s="1">
        <f>VLOOKUP(A2709,'ADM Details FY17'!$A$3:$M$3515,13,FALSE)</f>
        <v>2</v>
      </c>
      <c r="L2709" s="1">
        <f>VLOOKUP(A2709,'ADM Details FY17'!$A$3:$O$3515,15,FALSE)</f>
        <v>0</v>
      </c>
      <c r="M2709" s="1">
        <f>VLOOKUP(A2709,'ADM Details FY17'!$A$3:$P$3515,16,FALSE)</f>
        <v>0</v>
      </c>
      <c r="N2709" s="1">
        <f>VLOOKUP(A2709,'ADM Details FY17'!$A$3:$Q$3515,17,FALSE)</f>
        <v>0</v>
      </c>
      <c r="O2709" s="1">
        <f>VLOOKUP(A2709,'ADM Details FY17'!$A$3:$S$3515,19,FALSE)</f>
        <v>2</v>
      </c>
      <c r="P2709" s="1">
        <f>VLOOKUP(A2709,'ADM Details FY17'!$A$3:$U$3515,21,FALSE)</f>
        <v>0</v>
      </c>
      <c r="Q2709" s="1">
        <f>VLOOKUP(A2709,'ADM Details FY17'!$A$3:$V$3515,22,FALSE)</f>
        <v>0</v>
      </c>
      <c r="R2709" s="1">
        <f>VLOOKUP(A2709,'ADM Details FY17'!$A$3:$W$3515,23,FALSE)</f>
        <v>0</v>
      </c>
      <c r="S2709" s="1">
        <f>VLOOKUP(A2709,'ADM Details FY17'!$A$3:$X$3515,24,FALSE)</f>
        <v>0</v>
      </c>
      <c r="T2709" s="1">
        <f>VLOOKUP(A2709,'ADM Details FY17'!$A$3:$Y$3515,25,FALSE)</f>
        <v>0</v>
      </c>
      <c r="U2709" s="1">
        <f>VLOOKUP(A2709,'ADM Details FY17'!$A$3:$AA$3515,27,FALSE)</f>
        <v>0</v>
      </c>
      <c r="V2709" s="1">
        <f>IFERROR(VLOOKUP(C2709,'eindex _tget pp '!$A$4:$E$615,5,FALSE),0)</f>
        <v>0</v>
      </c>
      <c r="W2709" s="31">
        <f>IFERROR(VLOOKUP(C2709,'eindex _tget pp '!$A$4:$F$615,6,FALSE),0)</f>
        <v>0.62225380509999995</v>
      </c>
      <c r="X2709" s="4">
        <f>IFERROR(VLOOKUP(B2709,'eschools 16'!$A$2:$F$25,6,FALSE),1)</f>
        <v>1</v>
      </c>
      <c r="Y2709" s="1">
        <f t="shared" si="210"/>
        <v>0</v>
      </c>
      <c r="Z2709" s="1">
        <f t="shared" si="211"/>
        <v>338.51</v>
      </c>
      <c r="AA2709" s="31">
        <f>IFERROR(VLOOKUP(C2709,'eindex _tget pp '!$A$4:$G$615,7,FALSE),0)</f>
        <v>0.425171886</v>
      </c>
      <c r="AB2709" s="1">
        <f>VLOOKUP(A2709,'ADM Details FY17'!$A$3:$AB$3515,28,FALSE)</f>
        <v>0</v>
      </c>
      <c r="AC2709" s="1">
        <f t="shared" si="212"/>
        <v>0</v>
      </c>
      <c r="AD2709" s="1">
        <f t="shared" si="213"/>
        <v>2</v>
      </c>
      <c r="AE2709" s="1">
        <f t="shared" si="214"/>
        <v>300</v>
      </c>
    </row>
    <row r="2710" spans="1:31" x14ac:dyDescent="0.25">
      <c r="A2710" t="str">
        <f>B2710&amp;"-"&amp;COUNTIF($B$3:B2710,B2710)</f>
        <v>738-6</v>
      </c>
      <c r="B2710">
        <v>738</v>
      </c>
      <c r="C2710" s="18">
        <f>VLOOKUP(A2710,'ADM Details FY17'!$A$3:$D$3515,4,FALSE)</f>
        <v>45005</v>
      </c>
      <c r="D2710" s="1">
        <f>VLOOKUP(A2710,'ADM Details FY17'!$A$3:$E$3515,5,FALSE)</f>
        <v>2</v>
      </c>
      <c r="E2710" s="1">
        <f>VLOOKUP(A2710,'ADM Details FY17'!$A$3:$F$3515,6,FALSE)</f>
        <v>0</v>
      </c>
      <c r="F2710" s="1">
        <f>VLOOKUP(A2710,'ADM Details FY17'!$A$3:$G$3515,7,FALSE)</f>
        <v>0</v>
      </c>
      <c r="G2710" s="1">
        <f>VLOOKUP(A2710,'ADM Details FY17'!$A$3:$H$3515,8,FALSE)</f>
        <v>0</v>
      </c>
      <c r="H2710" s="1">
        <f>VLOOKUP(A2710,'ADM Details FY17'!$A$3:$I$3515,9,FALSE)</f>
        <v>0</v>
      </c>
      <c r="I2710" s="1">
        <f>VLOOKUP(A2710,'ADM Details FY17'!$A$3:$J$3517,10,FALSE)</f>
        <v>0</v>
      </c>
      <c r="J2710" s="1">
        <f>VLOOKUP(A2710,'ADM Details FY17'!$A$3:$K$3515,11,FALSE)</f>
        <v>0</v>
      </c>
      <c r="K2710" s="1">
        <f>VLOOKUP(A2710,'ADM Details FY17'!$A$3:$M$3515,13,FALSE)</f>
        <v>2</v>
      </c>
      <c r="L2710" s="1">
        <f>VLOOKUP(A2710,'ADM Details FY17'!$A$3:$O$3515,15,FALSE)</f>
        <v>0</v>
      </c>
      <c r="M2710" s="1">
        <f>VLOOKUP(A2710,'ADM Details FY17'!$A$3:$P$3515,16,FALSE)</f>
        <v>0</v>
      </c>
      <c r="N2710" s="1">
        <f>VLOOKUP(A2710,'ADM Details FY17'!$A$3:$Q$3515,17,FALSE)</f>
        <v>0</v>
      </c>
      <c r="O2710" s="1">
        <f>VLOOKUP(A2710,'ADM Details FY17'!$A$3:$S$3515,19,FALSE)</f>
        <v>2</v>
      </c>
      <c r="P2710" s="1">
        <f>VLOOKUP(A2710,'ADM Details FY17'!$A$3:$U$3515,21,FALSE)</f>
        <v>0</v>
      </c>
      <c r="Q2710" s="1">
        <f>VLOOKUP(A2710,'ADM Details FY17'!$A$3:$V$3515,22,FALSE)</f>
        <v>0</v>
      </c>
      <c r="R2710" s="1">
        <f>VLOOKUP(A2710,'ADM Details FY17'!$A$3:$W$3515,23,FALSE)</f>
        <v>0</v>
      </c>
      <c r="S2710" s="1">
        <f>VLOOKUP(A2710,'ADM Details FY17'!$A$3:$X$3515,24,FALSE)</f>
        <v>0</v>
      </c>
      <c r="T2710" s="1">
        <f>VLOOKUP(A2710,'ADM Details FY17'!$A$3:$Y$3515,25,FALSE)</f>
        <v>0</v>
      </c>
      <c r="U2710" s="1">
        <f>VLOOKUP(A2710,'ADM Details FY17'!$A$3:$AA$3515,27,FALSE)</f>
        <v>0</v>
      </c>
      <c r="V2710" s="1">
        <f>IFERROR(VLOOKUP(C2710,'eindex _tget pp '!$A$4:$E$615,5,FALSE),0)</f>
        <v>325.59139187654893</v>
      </c>
      <c r="W2710" s="31">
        <f>IFERROR(VLOOKUP(C2710,'eindex _tget pp '!$A$4:$F$615,6,FALSE),0)</f>
        <v>1.7679598572999999</v>
      </c>
      <c r="X2710" s="4">
        <f>IFERROR(VLOOKUP(B2710,'eschools 16'!$A$2:$F$25,6,FALSE),1)</f>
        <v>1</v>
      </c>
      <c r="Y2710" s="1">
        <f t="shared" si="210"/>
        <v>162.80000000000001</v>
      </c>
      <c r="Z2710" s="1">
        <f t="shared" si="211"/>
        <v>961.77</v>
      </c>
      <c r="AA2710" s="31">
        <f>IFERROR(VLOOKUP(C2710,'eindex _tget pp '!$A$4:$G$615,7,FALSE),0)</f>
        <v>0.39817260300000001</v>
      </c>
      <c r="AB2710" s="1">
        <f>VLOOKUP(A2710,'ADM Details FY17'!$A$3:$AB$3515,28,FALSE)</f>
        <v>0</v>
      </c>
      <c r="AC2710" s="1">
        <f t="shared" si="212"/>
        <v>0</v>
      </c>
      <c r="AD2710" s="1">
        <f t="shared" si="213"/>
        <v>2</v>
      </c>
      <c r="AE2710" s="1">
        <f t="shared" si="214"/>
        <v>300</v>
      </c>
    </row>
    <row r="2711" spans="1:31" x14ac:dyDescent="0.25">
      <c r="A2711" t="str">
        <f>B2711&amp;"-"&amp;COUNTIF($B$3:B2711,B2711)</f>
        <v>738-7</v>
      </c>
      <c r="B2711">
        <v>738</v>
      </c>
      <c r="C2711" s="18">
        <f>VLOOKUP(A2711,'ADM Details FY17'!$A$3:$D$3515,4,FALSE)</f>
        <v>0</v>
      </c>
      <c r="D2711" s="1">
        <f>VLOOKUP(A2711,'ADM Details FY17'!$A$3:$E$3515,5,FALSE)</f>
        <v>0</v>
      </c>
      <c r="E2711" s="1">
        <f>VLOOKUP(A2711,'ADM Details FY17'!$A$3:$F$3515,6,FALSE)</f>
        <v>0</v>
      </c>
      <c r="F2711" s="1">
        <f>VLOOKUP(A2711,'ADM Details FY17'!$A$3:$G$3515,7,FALSE)</f>
        <v>0</v>
      </c>
      <c r="G2711" s="1">
        <f>VLOOKUP(A2711,'ADM Details FY17'!$A$3:$H$3515,8,FALSE)</f>
        <v>0</v>
      </c>
      <c r="H2711" s="1">
        <f>VLOOKUP(A2711,'ADM Details FY17'!$A$3:$I$3515,9,FALSE)</f>
        <v>0</v>
      </c>
      <c r="I2711" s="1">
        <f>VLOOKUP(A2711,'ADM Details FY17'!$A$3:$J$3517,10,FALSE)</f>
        <v>0</v>
      </c>
      <c r="J2711" s="1">
        <f>VLOOKUP(A2711,'ADM Details FY17'!$A$3:$K$3515,11,FALSE)</f>
        <v>0</v>
      </c>
      <c r="K2711" s="1">
        <f>VLOOKUP(A2711,'ADM Details FY17'!$A$3:$M$3515,13,FALSE)</f>
        <v>0</v>
      </c>
      <c r="L2711" s="1">
        <f>VLOOKUP(A2711,'ADM Details FY17'!$A$3:$O$3515,15,FALSE)</f>
        <v>0</v>
      </c>
      <c r="M2711" s="1">
        <f>VLOOKUP(A2711,'ADM Details FY17'!$A$3:$P$3515,16,FALSE)</f>
        <v>0</v>
      </c>
      <c r="N2711" s="1">
        <f>VLOOKUP(A2711,'ADM Details FY17'!$A$3:$Q$3515,17,FALSE)</f>
        <v>0</v>
      </c>
      <c r="O2711" s="1">
        <f>VLOOKUP(A2711,'ADM Details FY17'!$A$3:$S$3515,19,FALSE)</f>
        <v>0</v>
      </c>
      <c r="P2711" s="1">
        <f>VLOOKUP(A2711,'ADM Details FY17'!$A$3:$U$3515,21,FALSE)</f>
        <v>0</v>
      </c>
      <c r="Q2711" s="1">
        <f>VLOOKUP(A2711,'ADM Details FY17'!$A$3:$V$3515,22,FALSE)</f>
        <v>0</v>
      </c>
      <c r="R2711" s="1">
        <f>VLOOKUP(A2711,'ADM Details FY17'!$A$3:$W$3515,23,FALSE)</f>
        <v>0</v>
      </c>
      <c r="S2711" s="1">
        <f>VLOOKUP(A2711,'ADM Details FY17'!$A$3:$X$3515,24,FALSE)</f>
        <v>0</v>
      </c>
      <c r="T2711" s="1">
        <f>VLOOKUP(A2711,'ADM Details FY17'!$A$3:$Y$3515,25,FALSE)</f>
        <v>0</v>
      </c>
      <c r="U2711" s="1">
        <f>VLOOKUP(A2711,'ADM Details FY17'!$A$3:$AA$3515,27,FALSE)</f>
        <v>0</v>
      </c>
      <c r="V2711" s="1">
        <f>IFERROR(VLOOKUP(C2711,'eindex _tget pp '!$A$4:$E$615,5,FALSE),0)</f>
        <v>0</v>
      </c>
      <c r="W2711" s="31">
        <f>IFERROR(VLOOKUP(C2711,'eindex _tget pp '!$A$4:$F$615,6,FALSE),0)</f>
        <v>0</v>
      </c>
      <c r="X2711" s="4">
        <f>IFERROR(VLOOKUP(B2711,'eschools 16'!$A$2:$F$25,6,FALSE),1)</f>
        <v>1</v>
      </c>
      <c r="Y2711" s="1">
        <f t="shared" si="210"/>
        <v>0</v>
      </c>
      <c r="Z2711" s="1">
        <f t="shared" si="211"/>
        <v>0</v>
      </c>
      <c r="AA2711" s="31">
        <f>IFERROR(VLOOKUP(C2711,'eindex _tget pp '!$A$4:$G$615,7,FALSE),0)</f>
        <v>0</v>
      </c>
      <c r="AB2711" s="1">
        <f>VLOOKUP(A2711,'ADM Details FY17'!$A$3:$AB$3515,28,FALSE)</f>
        <v>0</v>
      </c>
      <c r="AC2711" s="1">
        <f t="shared" si="212"/>
        <v>0</v>
      </c>
      <c r="AD2711" s="1">
        <f t="shared" si="213"/>
        <v>0</v>
      </c>
      <c r="AE2711" s="1">
        <f t="shared" si="214"/>
        <v>0</v>
      </c>
    </row>
    <row r="2712" spans="1:31" x14ac:dyDescent="0.25">
      <c r="A2712" t="str">
        <f>B2712&amp;"-"&amp;COUNTIF($B$3:B2712,B2712)</f>
        <v>738-8</v>
      </c>
      <c r="B2712">
        <v>738</v>
      </c>
      <c r="C2712" s="18">
        <f>VLOOKUP(A2712,'ADM Details FY17'!$A$3:$D$3515,4,FALSE)</f>
        <v>0</v>
      </c>
      <c r="D2712" s="1">
        <f>VLOOKUP(A2712,'ADM Details FY17'!$A$3:$E$3515,5,FALSE)</f>
        <v>0</v>
      </c>
      <c r="E2712" s="1">
        <f>VLOOKUP(A2712,'ADM Details FY17'!$A$3:$F$3515,6,FALSE)</f>
        <v>0</v>
      </c>
      <c r="F2712" s="1">
        <f>VLOOKUP(A2712,'ADM Details FY17'!$A$3:$G$3515,7,FALSE)</f>
        <v>0</v>
      </c>
      <c r="G2712" s="1">
        <f>VLOOKUP(A2712,'ADM Details FY17'!$A$3:$H$3515,8,FALSE)</f>
        <v>0</v>
      </c>
      <c r="H2712" s="1">
        <f>VLOOKUP(A2712,'ADM Details FY17'!$A$3:$I$3515,9,FALSE)</f>
        <v>0</v>
      </c>
      <c r="I2712" s="1">
        <f>VLOOKUP(A2712,'ADM Details FY17'!$A$3:$J$3517,10,FALSE)</f>
        <v>0</v>
      </c>
      <c r="J2712" s="1">
        <f>VLOOKUP(A2712,'ADM Details FY17'!$A$3:$K$3515,11,FALSE)</f>
        <v>0</v>
      </c>
      <c r="K2712" s="1">
        <f>VLOOKUP(A2712,'ADM Details FY17'!$A$3:$M$3515,13,FALSE)</f>
        <v>0</v>
      </c>
      <c r="L2712" s="1">
        <f>VLOOKUP(A2712,'ADM Details FY17'!$A$3:$O$3515,15,FALSE)</f>
        <v>0</v>
      </c>
      <c r="M2712" s="1">
        <f>VLOOKUP(A2712,'ADM Details FY17'!$A$3:$P$3515,16,FALSE)</f>
        <v>0</v>
      </c>
      <c r="N2712" s="1">
        <f>VLOOKUP(A2712,'ADM Details FY17'!$A$3:$Q$3515,17,FALSE)</f>
        <v>0</v>
      </c>
      <c r="O2712" s="1">
        <f>VLOOKUP(A2712,'ADM Details FY17'!$A$3:$S$3515,19,FALSE)</f>
        <v>0</v>
      </c>
      <c r="P2712" s="1">
        <f>VLOOKUP(A2712,'ADM Details FY17'!$A$3:$U$3515,21,FALSE)</f>
        <v>0</v>
      </c>
      <c r="Q2712" s="1">
        <f>VLOOKUP(A2712,'ADM Details FY17'!$A$3:$V$3515,22,FALSE)</f>
        <v>0</v>
      </c>
      <c r="R2712" s="1">
        <f>VLOOKUP(A2712,'ADM Details FY17'!$A$3:$W$3515,23,FALSE)</f>
        <v>0</v>
      </c>
      <c r="S2712" s="1">
        <f>VLOOKUP(A2712,'ADM Details FY17'!$A$3:$X$3515,24,FALSE)</f>
        <v>0</v>
      </c>
      <c r="T2712" s="1">
        <f>VLOOKUP(A2712,'ADM Details FY17'!$A$3:$Y$3515,25,FALSE)</f>
        <v>0</v>
      </c>
      <c r="U2712" s="1">
        <f>VLOOKUP(A2712,'ADM Details FY17'!$A$3:$AA$3515,27,FALSE)</f>
        <v>0</v>
      </c>
      <c r="V2712" s="1">
        <f>IFERROR(VLOOKUP(C2712,'eindex _tget pp '!$A$4:$E$615,5,FALSE),0)</f>
        <v>0</v>
      </c>
      <c r="W2712" s="31">
        <f>IFERROR(VLOOKUP(C2712,'eindex _tget pp '!$A$4:$F$615,6,FALSE),0)</f>
        <v>0</v>
      </c>
      <c r="X2712" s="4">
        <f>IFERROR(VLOOKUP(B2712,'eschools 16'!$A$2:$F$25,6,FALSE),1)</f>
        <v>1</v>
      </c>
      <c r="Y2712" s="1">
        <f t="shared" si="210"/>
        <v>0</v>
      </c>
      <c r="Z2712" s="1">
        <f t="shared" si="211"/>
        <v>0</v>
      </c>
      <c r="AA2712" s="31">
        <f>IFERROR(VLOOKUP(C2712,'eindex _tget pp '!$A$4:$G$615,7,FALSE),0)</f>
        <v>0</v>
      </c>
      <c r="AB2712" s="1">
        <f>VLOOKUP(A2712,'ADM Details FY17'!$A$3:$AB$3515,28,FALSE)</f>
        <v>0</v>
      </c>
      <c r="AC2712" s="1">
        <f t="shared" si="212"/>
        <v>0</v>
      </c>
      <c r="AD2712" s="1">
        <f t="shared" si="213"/>
        <v>0</v>
      </c>
      <c r="AE2712" s="1">
        <f t="shared" si="214"/>
        <v>0</v>
      </c>
    </row>
    <row r="2713" spans="1:31" x14ac:dyDescent="0.25">
      <c r="A2713" t="str">
        <f>B2713&amp;"-"&amp;COUNTIF($B$3:B2713,B2713)</f>
        <v>738-9</v>
      </c>
      <c r="B2713">
        <v>738</v>
      </c>
      <c r="C2713" s="18">
        <f>VLOOKUP(A2713,'ADM Details FY17'!$A$3:$D$3515,4,FALSE)</f>
        <v>0</v>
      </c>
      <c r="D2713" s="1">
        <f>VLOOKUP(A2713,'ADM Details FY17'!$A$3:$E$3515,5,FALSE)</f>
        <v>0</v>
      </c>
      <c r="E2713" s="1">
        <f>VLOOKUP(A2713,'ADM Details FY17'!$A$3:$F$3515,6,FALSE)</f>
        <v>0</v>
      </c>
      <c r="F2713" s="1">
        <f>VLOOKUP(A2713,'ADM Details FY17'!$A$3:$G$3515,7,FALSE)</f>
        <v>0</v>
      </c>
      <c r="G2713" s="1">
        <f>VLOOKUP(A2713,'ADM Details FY17'!$A$3:$H$3515,8,FALSE)</f>
        <v>0</v>
      </c>
      <c r="H2713" s="1">
        <f>VLOOKUP(A2713,'ADM Details FY17'!$A$3:$I$3515,9,FALSE)</f>
        <v>0</v>
      </c>
      <c r="I2713" s="1">
        <f>VLOOKUP(A2713,'ADM Details FY17'!$A$3:$J$3517,10,FALSE)</f>
        <v>0</v>
      </c>
      <c r="J2713" s="1">
        <f>VLOOKUP(A2713,'ADM Details FY17'!$A$3:$K$3515,11,FALSE)</f>
        <v>0</v>
      </c>
      <c r="K2713" s="1">
        <f>VLOOKUP(A2713,'ADM Details FY17'!$A$3:$M$3515,13,FALSE)</f>
        <v>0</v>
      </c>
      <c r="L2713" s="1">
        <f>VLOOKUP(A2713,'ADM Details FY17'!$A$3:$O$3515,15,FALSE)</f>
        <v>0</v>
      </c>
      <c r="M2713" s="1">
        <f>VLOOKUP(A2713,'ADM Details FY17'!$A$3:$P$3515,16,FALSE)</f>
        <v>0</v>
      </c>
      <c r="N2713" s="1">
        <f>VLOOKUP(A2713,'ADM Details FY17'!$A$3:$Q$3515,17,FALSE)</f>
        <v>0</v>
      </c>
      <c r="O2713" s="1">
        <f>VLOOKUP(A2713,'ADM Details FY17'!$A$3:$S$3515,19,FALSE)</f>
        <v>0</v>
      </c>
      <c r="P2713" s="1">
        <f>VLOOKUP(A2713,'ADM Details FY17'!$A$3:$U$3515,21,FALSE)</f>
        <v>0</v>
      </c>
      <c r="Q2713" s="1">
        <f>VLOOKUP(A2713,'ADM Details FY17'!$A$3:$V$3515,22,FALSE)</f>
        <v>0</v>
      </c>
      <c r="R2713" s="1">
        <f>VLOOKUP(A2713,'ADM Details FY17'!$A$3:$W$3515,23,FALSE)</f>
        <v>0</v>
      </c>
      <c r="S2713" s="1">
        <f>VLOOKUP(A2713,'ADM Details FY17'!$A$3:$X$3515,24,FALSE)</f>
        <v>0</v>
      </c>
      <c r="T2713" s="1">
        <f>VLOOKUP(A2713,'ADM Details FY17'!$A$3:$Y$3515,25,FALSE)</f>
        <v>0</v>
      </c>
      <c r="U2713" s="1">
        <f>VLOOKUP(A2713,'ADM Details FY17'!$A$3:$AA$3515,27,FALSE)</f>
        <v>0</v>
      </c>
      <c r="V2713" s="1">
        <f>IFERROR(VLOOKUP(C2713,'eindex _tget pp '!$A$4:$E$615,5,FALSE),0)</f>
        <v>0</v>
      </c>
      <c r="W2713" s="31">
        <f>IFERROR(VLOOKUP(C2713,'eindex _tget pp '!$A$4:$F$615,6,FALSE),0)</f>
        <v>0</v>
      </c>
      <c r="X2713" s="4">
        <f>IFERROR(VLOOKUP(B2713,'eschools 16'!$A$2:$F$25,6,FALSE),1)</f>
        <v>1</v>
      </c>
      <c r="Y2713" s="1">
        <f t="shared" si="210"/>
        <v>0</v>
      </c>
      <c r="Z2713" s="1">
        <f t="shared" si="211"/>
        <v>0</v>
      </c>
      <c r="AA2713" s="31">
        <f>IFERROR(VLOOKUP(C2713,'eindex _tget pp '!$A$4:$G$615,7,FALSE),0)</f>
        <v>0</v>
      </c>
      <c r="AB2713" s="1">
        <f>VLOOKUP(A2713,'ADM Details FY17'!$A$3:$AB$3515,28,FALSE)</f>
        <v>0</v>
      </c>
      <c r="AC2713" s="1">
        <f t="shared" si="212"/>
        <v>0</v>
      </c>
      <c r="AD2713" s="1">
        <f t="shared" si="213"/>
        <v>0</v>
      </c>
      <c r="AE2713" s="1">
        <f t="shared" si="214"/>
        <v>0</v>
      </c>
    </row>
    <row r="2714" spans="1:31" x14ac:dyDescent="0.25">
      <c r="A2714" t="str">
        <f>B2714&amp;"-"&amp;COUNTIF($B$3:B2714,B2714)</f>
        <v>738-10</v>
      </c>
      <c r="B2714">
        <v>738</v>
      </c>
      <c r="C2714" s="18">
        <f>VLOOKUP(A2714,'ADM Details FY17'!$A$3:$D$3515,4,FALSE)</f>
        <v>0</v>
      </c>
      <c r="D2714" s="1">
        <f>VLOOKUP(A2714,'ADM Details FY17'!$A$3:$E$3515,5,FALSE)</f>
        <v>0</v>
      </c>
      <c r="E2714" s="1">
        <f>VLOOKUP(A2714,'ADM Details FY17'!$A$3:$F$3515,6,FALSE)</f>
        <v>0</v>
      </c>
      <c r="F2714" s="1">
        <f>VLOOKUP(A2714,'ADM Details FY17'!$A$3:$G$3515,7,FALSE)</f>
        <v>0</v>
      </c>
      <c r="G2714" s="1">
        <f>VLOOKUP(A2714,'ADM Details FY17'!$A$3:$H$3515,8,FALSE)</f>
        <v>0</v>
      </c>
      <c r="H2714" s="1">
        <f>VLOOKUP(A2714,'ADM Details FY17'!$A$3:$I$3515,9,FALSE)</f>
        <v>0</v>
      </c>
      <c r="I2714" s="1">
        <f>VLOOKUP(A2714,'ADM Details FY17'!$A$3:$J$3517,10,FALSE)</f>
        <v>0</v>
      </c>
      <c r="J2714" s="1">
        <f>VLOOKUP(A2714,'ADM Details FY17'!$A$3:$K$3515,11,FALSE)</f>
        <v>0</v>
      </c>
      <c r="K2714" s="1">
        <f>VLOOKUP(A2714,'ADM Details FY17'!$A$3:$M$3515,13,FALSE)</f>
        <v>0</v>
      </c>
      <c r="L2714" s="1">
        <f>VLOOKUP(A2714,'ADM Details FY17'!$A$3:$O$3515,15,FALSE)</f>
        <v>0</v>
      </c>
      <c r="M2714" s="1">
        <f>VLOOKUP(A2714,'ADM Details FY17'!$A$3:$P$3515,16,FALSE)</f>
        <v>0</v>
      </c>
      <c r="N2714" s="1">
        <f>VLOOKUP(A2714,'ADM Details FY17'!$A$3:$Q$3515,17,FALSE)</f>
        <v>0</v>
      </c>
      <c r="O2714" s="1">
        <f>VLOOKUP(A2714,'ADM Details FY17'!$A$3:$S$3515,19,FALSE)</f>
        <v>0</v>
      </c>
      <c r="P2714" s="1">
        <f>VLOOKUP(A2714,'ADM Details FY17'!$A$3:$U$3515,21,FALSE)</f>
        <v>0</v>
      </c>
      <c r="Q2714" s="1">
        <f>VLOOKUP(A2714,'ADM Details FY17'!$A$3:$V$3515,22,FALSE)</f>
        <v>0</v>
      </c>
      <c r="R2714" s="1">
        <f>VLOOKUP(A2714,'ADM Details FY17'!$A$3:$W$3515,23,FALSE)</f>
        <v>0</v>
      </c>
      <c r="S2714" s="1">
        <f>VLOOKUP(A2714,'ADM Details FY17'!$A$3:$X$3515,24,FALSE)</f>
        <v>0</v>
      </c>
      <c r="T2714" s="1">
        <f>VLOOKUP(A2714,'ADM Details FY17'!$A$3:$Y$3515,25,FALSE)</f>
        <v>0</v>
      </c>
      <c r="U2714" s="1">
        <f>VLOOKUP(A2714,'ADM Details FY17'!$A$3:$AA$3515,27,FALSE)</f>
        <v>0</v>
      </c>
      <c r="V2714" s="1">
        <f>IFERROR(VLOOKUP(C2714,'eindex _tget pp '!$A$4:$E$615,5,FALSE),0)</f>
        <v>0</v>
      </c>
      <c r="W2714" s="31">
        <f>IFERROR(VLOOKUP(C2714,'eindex _tget pp '!$A$4:$F$615,6,FALSE),0)</f>
        <v>0</v>
      </c>
      <c r="X2714" s="4">
        <f>IFERROR(VLOOKUP(B2714,'eschools 16'!$A$2:$F$25,6,FALSE),1)</f>
        <v>1</v>
      </c>
      <c r="Y2714" s="1">
        <f t="shared" si="210"/>
        <v>0</v>
      </c>
      <c r="Z2714" s="1">
        <f t="shared" si="211"/>
        <v>0</v>
      </c>
      <c r="AA2714" s="31">
        <f>IFERROR(VLOOKUP(C2714,'eindex _tget pp '!$A$4:$G$615,7,FALSE),0)</f>
        <v>0</v>
      </c>
      <c r="AB2714" s="1">
        <f>VLOOKUP(A2714,'ADM Details FY17'!$A$3:$AB$3515,28,FALSE)</f>
        <v>0</v>
      </c>
      <c r="AC2714" s="1">
        <f t="shared" si="212"/>
        <v>0</v>
      </c>
      <c r="AD2714" s="1">
        <f t="shared" si="213"/>
        <v>0</v>
      </c>
      <c r="AE2714" s="1">
        <f t="shared" si="214"/>
        <v>0</v>
      </c>
    </row>
    <row r="2715" spans="1:31" x14ac:dyDescent="0.25">
      <c r="A2715" t="str">
        <f>B2715&amp;"-"&amp;COUNTIF($B$3:B2715,B2715)</f>
        <v>738-11</v>
      </c>
      <c r="B2715">
        <v>738</v>
      </c>
      <c r="C2715" s="18">
        <f>VLOOKUP(A2715,'ADM Details FY17'!$A$3:$D$3515,4,FALSE)</f>
        <v>0</v>
      </c>
      <c r="D2715" s="1">
        <f>VLOOKUP(A2715,'ADM Details FY17'!$A$3:$E$3515,5,FALSE)</f>
        <v>0</v>
      </c>
      <c r="E2715" s="1">
        <f>VLOOKUP(A2715,'ADM Details FY17'!$A$3:$F$3515,6,FALSE)</f>
        <v>0</v>
      </c>
      <c r="F2715" s="1">
        <f>VLOOKUP(A2715,'ADM Details FY17'!$A$3:$G$3515,7,FALSE)</f>
        <v>0</v>
      </c>
      <c r="G2715" s="1">
        <f>VLOOKUP(A2715,'ADM Details FY17'!$A$3:$H$3515,8,FALSE)</f>
        <v>0</v>
      </c>
      <c r="H2715" s="1">
        <f>VLOOKUP(A2715,'ADM Details FY17'!$A$3:$I$3515,9,FALSE)</f>
        <v>0</v>
      </c>
      <c r="I2715" s="1">
        <f>VLOOKUP(A2715,'ADM Details FY17'!$A$3:$J$3517,10,FALSE)</f>
        <v>0</v>
      </c>
      <c r="J2715" s="1">
        <f>VLOOKUP(A2715,'ADM Details FY17'!$A$3:$K$3515,11,FALSE)</f>
        <v>0</v>
      </c>
      <c r="K2715" s="1">
        <f>VLOOKUP(A2715,'ADM Details FY17'!$A$3:$M$3515,13,FALSE)</f>
        <v>0</v>
      </c>
      <c r="L2715" s="1">
        <f>VLOOKUP(A2715,'ADM Details FY17'!$A$3:$O$3515,15,FALSE)</f>
        <v>0</v>
      </c>
      <c r="M2715" s="1">
        <f>VLOOKUP(A2715,'ADM Details FY17'!$A$3:$P$3515,16,FALSE)</f>
        <v>0</v>
      </c>
      <c r="N2715" s="1">
        <f>VLOOKUP(A2715,'ADM Details FY17'!$A$3:$Q$3515,17,FALSE)</f>
        <v>0</v>
      </c>
      <c r="O2715" s="1">
        <f>VLOOKUP(A2715,'ADM Details FY17'!$A$3:$S$3515,19,FALSE)</f>
        <v>0</v>
      </c>
      <c r="P2715" s="1">
        <f>VLOOKUP(A2715,'ADM Details FY17'!$A$3:$U$3515,21,FALSE)</f>
        <v>0</v>
      </c>
      <c r="Q2715" s="1">
        <f>VLOOKUP(A2715,'ADM Details FY17'!$A$3:$V$3515,22,FALSE)</f>
        <v>0</v>
      </c>
      <c r="R2715" s="1">
        <f>VLOOKUP(A2715,'ADM Details FY17'!$A$3:$W$3515,23,FALSE)</f>
        <v>0</v>
      </c>
      <c r="S2715" s="1">
        <f>VLOOKUP(A2715,'ADM Details FY17'!$A$3:$X$3515,24,FALSE)</f>
        <v>0</v>
      </c>
      <c r="T2715" s="1">
        <f>VLOOKUP(A2715,'ADM Details FY17'!$A$3:$Y$3515,25,FALSE)</f>
        <v>0</v>
      </c>
      <c r="U2715" s="1">
        <f>VLOOKUP(A2715,'ADM Details FY17'!$A$3:$AA$3515,27,FALSE)</f>
        <v>0</v>
      </c>
      <c r="V2715" s="1">
        <f>IFERROR(VLOOKUP(C2715,'eindex _tget pp '!$A$4:$E$615,5,FALSE),0)</f>
        <v>0</v>
      </c>
      <c r="W2715" s="31">
        <f>IFERROR(VLOOKUP(C2715,'eindex _tget pp '!$A$4:$F$615,6,FALSE),0)</f>
        <v>0</v>
      </c>
      <c r="X2715" s="4">
        <f>IFERROR(VLOOKUP(B2715,'eschools 16'!$A$2:$F$25,6,FALSE),1)</f>
        <v>1</v>
      </c>
      <c r="Y2715" s="1">
        <f t="shared" si="210"/>
        <v>0</v>
      </c>
      <c r="Z2715" s="1">
        <f t="shared" si="211"/>
        <v>0</v>
      </c>
      <c r="AA2715" s="31">
        <f>IFERROR(VLOOKUP(C2715,'eindex _tget pp '!$A$4:$G$615,7,FALSE),0)</f>
        <v>0</v>
      </c>
      <c r="AB2715" s="1">
        <f>VLOOKUP(A2715,'ADM Details FY17'!$A$3:$AB$3515,28,FALSE)</f>
        <v>0</v>
      </c>
      <c r="AC2715" s="1">
        <f t="shared" si="212"/>
        <v>0</v>
      </c>
      <c r="AD2715" s="1">
        <f t="shared" si="213"/>
        <v>0</v>
      </c>
      <c r="AE2715" s="1">
        <f t="shared" si="214"/>
        <v>0</v>
      </c>
    </row>
    <row r="2716" spans="1:31" x14ac:dyDescent="0.25">
      <c r="A2716" t="str">
        <f>B2716&amp;"-"&amp;COUNTIF($B$3:B2716,B2716)</f>
        <v>738-12</v>
      </c>
      <c r="B2716">
        <v>738</v>
      </c>
      <c r="C2716" s="18">
        <f>VLOOKUP(A2716,'ADM Details FY17'!$A$3:$D$3515,4,FALSE)</f>
        <v>0</v>
      </c>
      <c r="D2716" s="1">
        <f>VLOOKUP(A2716,'ADM Details FY17'!$A$3:$E$3515,5,FALSE)</f>
        <v>0</v>
      </c>
      <c r="E2716" s="1">
        <f>VLOOKUP(A2716,'ADM Details FY17'!$A$3:$F$3515,6,FALSE)</f>
        <v>0</v>
      </c>
      <c r="F2716" s="1">
        <f>VLOOKUP(A2716,'ADM Details FY17'!$A$3:$G$3515,7,FALSE)</f>
        <v>0</v>
      </c>
      <c r="G2716" s="1">
        <f>VLOOKUP(A2716,'ADM Details FY17'!$A$3:$H$3515,8,FALSE)</f>
        <v>0</v>
      </c>
      <c r="H2716" s="1">
        <f>VLOOKUP(A2716,'ADM Details FY17'!$A$3:$I$3515,9,FALSE)</f>
        <v>0</v>
      </c>
      <c r="I2716" s="1">
        <f>VLOOKUP(A2716,'ADM Details FY17'!$A$3:$J$3517,10,FALSE)</f>
        <v>0</v>
      </c>
      <c r="J2716" s="1">
        <f>VLOOKUP(A2716,'ADM Details FY17'!$A$3:$K$3515,11,FALSE)</f>
        <v>0</v>
      </c>
      <c r="K2716" s="1">
        <f>VLOOKUP(A2716,'ADM Details FY17'!$A$3:$M$3515,13,FALSE)</f>
        <v>0</v>
      </c>
      <c r="L2716" s="1">
        <f>VLOOKUP(A2716,'ADM Details FY17'!$A$3:$O$3515,15,FALSE)</f>
        <v>0</v>
      </c>
      <c r="M2716" s="1">
        <f>VLOOKUP(A2716,'ADM Details FY17'!$A$3:$P$3515,16,FALSE)</f>
        <v>0</v>
      </c>
      <c r="N2716" s="1">
        <f>VLOOKUP(A2716,'ADM Details FY17'!$A$3:$Q$3515,17,FALSE)</f>
        <v>0</v>
      </c>
      <c r="O2716" s="1">
        <f>VLOOKUP(A2716,'ADM Details FY17'!$A$3:$S$3515,19,FALSE)</f>
        <v>0</v>
      </c>
      <c r="P2716" s="1">
        <f>VLOOKUP(A2716,'ADM Details FY17'!$A$3:$U$3515,21,FALSE)</f>
        <v>0</v>
      </c>
      <c r="Q2716" s="1">
        <f>VLOOKUP(A2716,'ADM Details FY17'!$A$3:$V$3515,22,FALSE)</f>
        <v>0</v>
      </c>
      <c r="R2716" s="1">
        <f>VLOOKUP(A2716,'ADM Details FY17'!$A$3:$W$3515,23,FALSE)</f>
        <v>0</v>
      </c>
      <c r="S2716" s="1">
        <f>VLOOKUP(A2716,'ADM Details FY17'!$A$3:$X$3515,24,FALSE)</f>
        <v>0</v>
      </c>
      <c r="T2716" s="1">
        <f>VLOOKUP(A2716,'ADM Details FY17'!$A$3:$Y$3515,25,FALSE)</f>
        <v>0</v>
      </c>
      <c r="U2716" s="1">
        <f>VLOOKUP(A2716,'ADM Details FY17'!$A$3:$AA$3515,27,FALSE)</f>
        <v>0</v>
      </c>
      <c r="V2716" s="1">
        <f>IFERROR(VLOOKUP(C2716,'eindex _tget pp '!$A$4:$E$615,5,FALSE),0)</f>
        <v>0</v>
      </c>
      <c r="W2716" s="31">
        <f>IFERROR(VLOOKUP(C2716,'eindex _tget pp '!$A$4:$F$615,6,FALSE),0)</f>
        <v>0</v>
      </c>
      <c r="X2716" s="4">
        <f>IFERROR(VLOOKUP(B2716,'eschools 16'!$A$2:$F$25,6,FALSE),1)</f>
        <v>1</v>
      </c>
      <c r="Y2716" s="1">
        <f t="shared" si="210"/>
        <v>0</v>
      </c>
      <c r="Z2716" s="1">
        <f t="shared" si="211"/>
        <v>0</v>
      </c>
      <c r="AA2716" s="31">
        <f>IFERROR(VLOOKUP(C2716,'eindex _tget pp '!$A$4:$G$615,7,FALSE),0)</f>
        <v>0</v>
      </c>
      <c r="AB2716" s="1">
        <f>VLOOKUP(A2716,'ADM Details FY17'!$A$3:$AB$3515,28,FALSE)</f>
        <v>0</v>
      </c>
      <c r="AC2716" s="1">
        <f t="shared" si="212"/>
        <v>0</v>
      </c>
      <c r="AD2716" s="1">
        <f t="shared" si="213"/>
        <v>0</v>
      </c>
      <c r="AE2716" s="1">
        <f t="shared" si="214"/>
        <v>0</v>
      </c>
    </row>
    <row r="2717" spans="1:31" x14ac:dyDescent="0.25">
      <c r="A2717" t="str">
        <f>B2717&amp;"-"&amp;COUNTIF($B$3:B2717,B2717)</f>
        <v>770-1</v>
      </c>
      <c r="B2717">
        <v>770</v>
      </c>
      <c r="C2717" s="18">
        <f>VLOOKUP(A2717,'ADM Details FY17'!$A$3:$D$3515,4,FALSE)</f>
        <v>50690</v>
      </c>
      <c r="D2717" s="1">
        <f>VLOOKUP(A2717,'ADM Details FY17'!$A$3:$E$3515,5,FALSE)</f>
        <v>1</v>
      </c>
      <c r="E2717" s="1">
        <f>VLOOKUP(A2717,'ADM Details FY17'!$A$3:$F$3515,6,FALSE)</f>
        <v>0</v>
      </c>
      <c r="F2717" s="1">
        <f>VLOOKUP(A2717,'ADM Details FY17'!$A$3:$G$3515,7,FALSE)</f>
        <v>0</v>
      </c>
      <c r="G2717" s="1">
        <f>VLOOKUP(A2717,'ADM Details FY17'!$A$3:$H$3515,8,FALSE)</f>
        <v>0</v>
      </c>
      <c r="H2717" s="1">
        <f>VLOOKUP(A2717,'ADM Details FY17'!$A$3:$I$3515,9,FALSE)</f>
        <v>0</v>
      </c>
      <c r="I2717" s="1">
        <f>VLOOKUP(A2717,'ADM Details FY17'!$A$3:$J$3517,10,FALSE)</f>
        <v>0</v>
      </c>
      <c r="J2717" s="1">
        <f>VLOOKUP(A2717,'ADM Details FY17'!$A$3:$K$3515,11,FALSE)</f>
        <v>0</v>
      </c>
      <c r="K2717" s="1">
        <f>VLOOKUP(A2717,'ADM Details FY17'!$A$3:$M$3515,13,FALSE)</f>
        <v>0</v>
      </c>
      <c r="L2717" s="1">
        <f>VLOOKUP(A2717,'ADM Details FY17'!$A$3:$O$3515,15,FALSE)</f>
        <v>0</v>
      </c>
      <c r="M2717" s="1">
        <f>VLOOKUP(A2717,'ADM Details FY17'!$A$3:$P$3515,16,FALSE)</f>
        <v>0</v>
      </c>
      <c r="N2717" s="1">
        <f>VLOOKUP(A2717,'ADM Details FY17'!$A$3:$Q$3515,17,FALSE)</f>
        <v>0</v>
      </c>
      <c r="O2717" s="1">
        <f>VLOOKUP(A2717,'ADM Details FY17'!$A$3:$S$3515,19,FALSE)</f>
        <v>0</v>
      </c>
      <c r="P2717" s="1">
        <f>VLOOKUP(A2717,'ADM Details FY17'!$A$3:$U$3515,21,FALSE)</f>
        <v>0</v>
      </c>
      <c r="Q2717" s="1">
        <f>VLOOKUP(A2717,'ADM Details FY17'!$A$3:$V$3515,22,FALSE)</f>
        <v>0.1</v>
      </c>
      <c r="R2717" s="1">
        <f>VLOOKUP(A2717,'ADM Details FY17'!$A$3:$W$3515,23,FALSE)</f>
        <v>0</v>
      </c>
      <c r="S2717" s="1">
        <f>VLOOKUP(A2717,'ADM Details FY17'!$A$3:$X$3515,24,FALSE)</f>
        <v>0</v>
      </c>
      <c r="T2717" s="1">
        <f>VLOOKUP(A2717,'ADM Details FY17'!$A$3:$Y$3515,25,FALSE)</f>
        <v>0</v>
      </c>
      <c r="U2717" s="1">
        <f>VLOOKUP(A2717,'ADM Details FY17'!$A$3:$AA$3515,27,FALSE)</f>
        <v>0</v>
      </c>
      <c r="V2717" s="1">
        <f>IFERROR(VLOOKUP(C2717,'eindex _tget pp '!$A$4:$E$615,5,FALSE),0)</f>
        <v>287.33699061584332</v>
      </c>
      <c r="W2717" s="31">
        <f>IFERROR(VLOOKUP(C2717,'eindex _tget pp '!$A$4:$F$615,6,FALSE),0)</f>
        <v>0.51684633700000004</v>
      </c>
      <c r="X2717" s="4">
        <f>IFERROR(VLOOKUP(B2717,'eschools 16'!$A$2:$F$25,6,FALSE),1)</f>
        <v>1</v>
      </c>
      <c r="Y2717" s="1">
        <f t="shared" si="210"/>
        <v>71.83</v>
      </c>
      <c r="Z2717" s="1">
        <f t="shared" si="211"/>
        <v>0</v>
      </c>
      <c r="AA2717" s="31">
        <f>IFERROR(VLOOKUP(C2717,'eindex _tget pp '!$A$4:$G$615,7,FALSE),0)</f>
        <v>0.47174296999999998</v>
      </c>
      <c r="AB2717" s="1">
        <f>VLOOKUP(A2717,'ADM Details FY17'!$A$3:$AB$3515,28,FALSE)</f>
        <v>0</v>
      </c>
      <c r="AC2717" s="1">
        <f t="shared" si="212"/>
        <v>0</v>
      </c>
      <c r="AD2717" s="1">
        <f t="shared" si="213"/>
        <v>1</v>
      </c>
      <c r="AE2717" s="1">
        <f t="shared" si="214"/>
        <v>150</v>
      </c>
    </row>
    <row r="2718" spans="1:31" x14ac:dyDescent="0.25">
      <c r="A2718" t="str">
        <f>B2718&amp;"-"&amp;COUNTIF($B$3:B2718,B2718)</f>
        <v>770-2</v>
      </c>
      <c r="B2718">
        <v>770</v>
      </c>
      <c r="C2718" s="18">
        <f>VLOOKUP(A2718,'ADM Details FY17'!$A$3:$D$3515,4,FALSE)</f>
        <v>44362</v>
      </c>
      <c r="D2718" s="1">
        <f>VLOOKUP(A2718,'ADM Details FY17'!$A$3:$E$3515,5,FALSE)</f>
        <v>1</v>
      </c>
      <c r="E2718" s="1">
        <f>VLOOKUP(A2718,'ADM Details FY17'!$A$3:$F$3515,6,FALSE)</f>
        <v>0</v>
      </c>
      <c r="F2718" s="1">
        <f>VLOOKUP(A2718,'ADM Details FY17'!$A$3:$G$3515,7,FALSE)</f>
        <v>0</v>
      </c>
      <c r="G2718" s="1">
        <f>VLOOKUP(A2718,'ADM Details FY17'!$A$3:$H$3515,8,FALSE)</f>
        <v>0</v>
      </c>
      <c r="H2718" s="1">
        <f>VLOOKUP(A2718,'ADM Details FY17'!$A$3:$I$3515,9,FALSE)</f>
        <v>0</v>
      </c>
      <c r="I2718" s="1">
        <f>VLOOKUP(A2718,'ADM Details FY17'!$A$3:$J$3517,10,FALSE)</f>
        <v>0</v>
      </c>
      <c r="J2718" s="1">
        <f>VLOOKUP(A2718,'ADM Details FY17'!$A$3:$K$3515,11,FALSE)</f>
        <v>0</v>
      </c>
      <c r="K2718" s="1">
        <f>VLOOKUP(A2718,'ADM Details FY17'!$A$3:$M$3515,13,FALSE)</f>
        <v>0</v>
      </c>
      <c r="L2718" s="1">
        <f>VLOOKUP(A2718,'ADM Details FY17'!$A$3:$O$3515,15,FALSE)</f>
        <v>0</v>
      </c>
      <c r="M2718" s="1">
        <f>VLOOKUP(A2718,'ADM Details FY17'!$A$3:$P$3515,16,FALSE)</f>
        <v>0</v>
      </c>
      <c r="N2718" s="1">
        <f>VLOOKUP(A2718,'ADM Details FY17'!$A$3:$Q$3515,17,FALSE)</f>
        <v>0</v>
      </c>
      <c r="O2718" s="1">
        <f>VLOOKUP(A2718,'ADM Details FY17'!$A$3:$S$3515,19,FALSE)</f>
        <v>0</v>
      </c>
      <c r="P2718" s="1">
        <f>VLOOKUP(A2718,'ADM Details FY17'!$A$3:$U$3515,21,FALSE)</f>
        <v>0</v>
      </c>
      <c r="Q2718" s="1">
        <f>VLOOKUP(A2718,'ADM Details FY17'!$A$3:$V$3515,22,FALSE)</f>
        <v>0</v>
      </c>
      <c r="R2718" s="1">
        <f>VLOOKUP(A2718,'ADM Details FY17'!$A$3:$W$3515,23,FALSE)</f>
        <v>0</v>
      </c>
      <c r="S2718" s="1">
        <f>VLOOKUP(A2718,'ADM Details FY17'!$A$3:$X$3515,24,FALSE)</f>
        <v>0</v>
      </c>
      <c r="T2718" s="1">
        <f>VLOOKUP(A2718,'ADM Details FY17'!$A$3:$Y$3515,25,FALSE)</f>
        <v>0</v>
      </c>
      <c r="U2718" s="1">
        <f>VLOOKUP(A2718,'ADM Details FY17'!$A$3:$AA$3515,27,FALSE)</f>
        <v>0</v>
      </c>
      <c r="V2718" s="1">
        <f>IFERROR(VLOOKUP(C2718,'eindex _tget pp '!$A$4:$E$615,5,FALSE),0)</f>
        <v>94.869008809635275</v>
      </c>
      <c r="W2718" s="31">
        <f>IFERROR(VLOOKUP(C2718,'eindex _tget pp '!$A$4:$F$615,6,FALSE),0)</f>
        <v>0.52077289439999996</v>
      </c>
      <c r="X2718" s="4">
        <f>IFERROR(VLOOKUP(B2718,'eschools 16'!$A$2:$F$25,6,FALSE),1)</f>
        <v>1</v>
      </c>
      <c r="Y2718" s="1">
        <f t="shared" si="210"/>
        <v>23.72</v>
      </c>
      <c r="Z2718" s="1">
        <f t="shared" si="211"/>
        <v>0</v>
      </c>
      <c r="AA2718" s="31">
        <f>IFERROR(VLOOKUP(C2718,'eindex _tget pp '!$A$4:$G$615,7,FALSE),0)</f>
        <v>0.40103628899999999</v>
      </c>
      <c r="AB2718" s="1">
        <f>VLOOKUP(A2718,'ADM Details FY17'!$A$3:$AB$3515,28,FALSE)</f>
        <v>0</v>
      </c>
      <c r="AC2718" s="1">
        <f t="shared" si="212"/>
        <v>0</v>
      </c>
      <c r="AD2718" s="1">
        <f t="shared" si="213"/>
        <v>1</v>
      </c>
      <c r="AE2718" s="1">
        <f t="shared" si="214"/>
        <v>150</v>
      </c>
    </row>
    <row r="2719" spans="1:31" x14ac:dyDescent="0.25">
      <c r="A2719" t="str">
        <f>B2719&amp;"-"&amp;COUNTIF($B$3:B2719,B2719)</f>
        <v>770-3</v>
      </c>
      <c r="B2719">
        <v>770</v>
      </c>
      <c r="C2719" s="18">
        <f>VLOOKUP(A2719,'ADM Details FY17'!$A$3:$D$3515,4,FALSE)</f>
        <v>44602</v>
      </c>
      <c r="D2719" s="1">
        <f>VLOOKUP(A2719,'ADM Details FY17'!$A$3:$E$3515,5,FALSE)</f>
        <v>3</v>
      </c>
      <c r="E2719" s="1">
        <f>VLOOKUP(A2719,'ADM Details FY17'!$A$3:$F$3515,6,FALSE)</f>
        <v>0</v>
      </c>
      <c r="F2719" s="1">
        <f>VLOOKUP(A2719,'ADM Details FY17'!$A$3:$G$3515,7,FALSE)</f>
        <v>1</v>
      </c>
      <c r="G2719" s="1">
        <f>VLOOKUP(A2719,'ADM Details FY17'!$A$3:$H$3515,8,FALSE)</f>
        <v>0</v>
      </c>
      <c r="H2719" s="1">
        <f>VLOOKUP(A2719,'ADM Details FY17'!$A$3:$I$3515,9,FALSE)</f>
        <v>0</v>
      </c>
      <c r="I2719" s="1">
        <f>VLOOKUP(A2719,'ADM Details FY17'!$A$3:$J$3517,10,FALSE)</f>
        <v>0</v>
      </c>
      <c r="J2719" s="1">
        <f>VLOOKUP(A2719,'ADM Details FY17'!$A$3:$K$3515,11,FALSE)</f>
        <v>0</v>
      </c>
      <c r="K2719" s="1">
        <f>VLOOKUP(A2719,'ADM Details FY17'!$A$3:$M$3515,13,FALSE)</f>
        <v>0</v>
      </c>
      <c r="L2719" s="1">
        <f>VLOOKUP(A2719,'ADM Details FY17'!$A$3:$O$3515,15,FALSE)</f>
        <v>0</v>
      </c>
      <c r="M2719" s="1">
        <f>VLOOKUP(A2719,'ADM Details FY17'!$A$3:$P$3515,16,FALSE)</f>
        <v>0</v>
      </c>
      <c r="N2719" s="1">
        <f>VLOOKUP(A2719,'ADM Details FY17'!$A$3:$Q$3515,17,FALSE)</f>
        <v>0</v>
      </c>
      <c r="O2719" s="1">
        <f>VLOOKUP(A2719,'ADM Details FY17'!$A$3:$S$3515,19,FALSE)</f>
        <v>0</v>
      </c>
      <c r="P2719" s="1">
        <f>VLOOKUP(A2719,'ADM Details FY17'!$A$3:$U$3515,21,FALSE)</f>
        <v>0</v>
      </c>
      <c r="Q2719" s="1">
        <f>VLOOKUP(A2719,'ADM Details FY17'!$A$3:$V$3515,22,FALSE)</f>
        <v>0</v>
      </c>
      <c r="R2719" s="1">
        <f>VLOOKUP(A2719,'ADM Details FY17'!$A$3:$W$3515,23,FALSE)</f>
        <v>0</v>
      </c>
      <c r="S2719" s="1">
        <f>VLOOKUP(A2719,'ADM Details FY17'!$A$3:$X$3515,24,FALSE)</f>
        <v>0</v>
      </c>
      <c r="T2719" s="1">
        <f>VLOOKUP(A2719,'ADM Details FY17'!$A$3:$Y$3515,25,FALSE)</f>
        <v>0</v>
      </c>
      <c r="U2719" s="1">
        <f>VLOOKUP(A2719,'ADM Details FY17'!$A$3:$AA$3515,27,FALSE)</f>
        <v>0</v>
      </c>
      <c r="V2719" s="1">
        <f>IFERROR(VLOOKUP(C2719,'eindex _tget pp '!$A$4:$E$615,5,FALSE),0)</f>
        <v>326.47608091266414</v>
      </c>
      <c r="W2719" s="31">
        <f>IFERROR(VLOOKUP(C2719,'eindex _tget pp '!$A$4:$F$615,6,FALSE),0)</f>
        <v>0.99458624039999999</v>
      </c>
      <c r="X2719" s="4">
        <f>IFERROR(VLOOKUP(B2719,'eschools 16'!$A$2:$F$25,6,FALSE),1)</f>
        <v>1</v>
      </c>
      <c r="Y2719" s="1">
        <f t="shared" si="210"/>
        <v>244.86</v>
      </c>
      <c r="Z2719" s="1">
        <f t="shared" si="211"/>
        <v>0</v>
      </c>
      <c r="AA2719" s="31">
        <f>IFERROR(VLOOKUP(C2719,'eindex _tget pp '!$A$4:$G$615,7,FALSE),0)</f>
        <v>0.47172598199999999</v>
      </c>
      <c r="AB2719" s="1">
        <f>VLOOKUP(A2719,'ADM Details FY17'!$A$3:$AB$3515,28,FALSE)</f>
        <v>0</v>
      </c>
      <c r="AC2719" s="1">
        <f t="shared" si="212"/>
        <v>0</v>
      </c>
      <c r="AD2719" s="1">
        <f t="shared" si="213"/>
        <v>3</v>
      </c>
      <c r="AE2719" s="1">
        <f t="shared" si="214"/>
        <v>450</v>
      </c>
    </row>
    <row r="2720" spans="1:31" x14ac:dyDescent="0.25">
      <c r="A2720" t="str">
        <f>B2720&amp;"-"&amp;COUNTIF($B$3:B2720,B2720)</f>
        <v>770-4</v>
      </c>
      <c r="B2720">
        <v>770</v>
      </c>
      <c r="C2720" s="18">
        <f>VLOOKUP(A2720,'ADM Details FY17'!$A$3:$D$3515,4,FALSE)</f>
        <v>45609</v>
      </c>
      <c r="D2720" s="1">
        <f>VLOOKUP(A2720,'ADM Details FY17'!$A$3:$E$3515,5,FALSE)</f>
        <v>1</v>
      </c>
      <c r="E2720" s="1">
        <f>VLOOKUP(A2720,'ADM Details FY17'!$A$3:$F$3515,6,FALSE)</f>
        <v>0</v>
      </c>
      <c r="F2720" s="1">
        <f>VLOOKUP(A2720,'ADM Details FY17'!$A$3:$G$3515,7,FALSE)</f>
        <v>0</v>
      </c>
      <c r="G2720" s="1">
        <f>VLOOKUP(A2720,'ADM Details FY17'!$A$3:$H$3515,8,FALSE)</f>
        <v>0</v>
      </c>
      <c r="H2720" s="1">
        <f>VLOOKUP(A2720,'ADM Details FY17'!$A$3:$I$3515,9,FALSE)</f>
        <v>0</v>
      </c>
      <c r="I2720" s="1">
        <f>VLOOKUP(A2720,'ADM Details FY17'!$A$3:$J$3517,10,FALSE)</f>
        <v>0</v>
      </c>
      <c r="J2720" s="1">
        <f>VLOOKUP(A2720,'ADM Details FY17'!$A$3:$K$3515,11,FALSE)</f>
        <v>0</v>
      </c>
      <c r="K2720" s="1">
        <f>VLOOKUP(A2720,'ADM Details FY17'!$A$3:$M$3515,13,FALSE)</f>
        <v>1</v>
      </c>
      <c r="L2720" s="1">
        <f>VLOOKUP(A2720,'ADM Details FY17'!$A$3:$O$3515,15,FALSE)</f>
        <v>0</v>
      </c>
      <c r="M2720" s="1">
        <f>VLOOKUP(A2720,'ADM Details FY17'!$A$3:$P$3515,16,FALSE)</f>
        <v>0</v>
      </c>
      <c r="N2720" s="1">
        <f>VLOOKUP(A2720,'ADM Details FY17'!$A$3:$Q$3515,17,FALSE)</f>
        <v>0</v>
      </c>
      <c r="O2720" s="1">
        <f>VLOOKUP(A2720,'ADM Details FY17'!$A$3:$S$3515,19,FALSE)</f>
        <v>0</v>
      </c>
      <c r="P2720" s="1">
        <f>VLOOKUP(A2720,'ADM Details FY17'!$A$3:$U$3515,21,FALSE)</f>
        <v>0</v>
      </c>
      <c r="Q2720" s="1">
        <f>VLOOKUP(A2720,'ADM Details FY17'!$A$3:$V$3515,22,FALSE)</f>
        <v>0</v>
      </c>
      <c r="R2720" s="1">
        <f>VLOOKUP(A2720,'ADM Details FY17'!$A$3:$W$3515,23,FALSE)</f>
        <v>0</v>
      </c>
      <c r="S2720" s="1">
        <f>VLOOKUP(A2720,'ADM Details FY17'!$A$3:$X$3515,24,FALSE)</f>
        <v>0</v>
      </c>
      <c r="T2720" s="1">
        <f>VLOOKUP(A2720,'ADM Details FY17'!$A$3:$Y$3515,25,FALSE)</f>
        <v>0</v>
      </c>
      <c r="U2720" s="1">
        <f>VLOOKUP(A2720,'ADM Details FY17'!$A$3:$AA$3515,27,FALSE)</f>
        <v>0</v>
      </c>
      <c r="V2720" s="1">
        <f>IFERROR(VLOOKUP(C2720,'eindex _tget pp '!$A$4:$E$615,5,FALSE),0)</f>
        <v>0</v>
      </c>
      <c r="W2720" s="31">
        <f>IFERROR(VLOOKUP(C2720,'eindex _tget pp '!$A$4:$F$615,6,FALSE),0)</f>
        <v>0.96625094160000002</v>
      </c>
      <c r="X2720" s="4">
        <f>IFERROR(VLOOKUP(B2720,'eschools 16'!$A$2:$F$25,6,FALSE),1)</f>
        <v>1</v>
      </c>
      <c r="Y2720" s="1">
        <f t="shared" si="210"/>
        <v>0</v>
      </c>
      <c r="Z2720" s="1">
        <f t="shared" si="211"/>
        <v>262.82</v>
      </c>
      <c r="AA2720" s="31">
        <f>IFERROR(VLOOKUP(C2720,'eindex _tget pp '!$A$4:$G$615,7,FALSE),0)</f>
        <v>0.29168379300000002</v>
      </c>
      <c r="AB2720" s="1">
        <f>VLOOKUP(A2720,'ADM Details FY17'!$A$3:$AB$3515,28,FALSE)</f>
        <v>0</v>
      </c>
      <c r="AC2720" s="1">
        <f t="shared" si="212"/>
        <v>0</v>
      </c>
      <c r="AD2720" s="1">
        <f t="shared" si="213"/>
        <v>1</v>
      </c>
      <c r="AE2720" s="1">
        <f t="shared" si="214"/>
        <v>150</v>
      </c>
    </row>
    <row r="2721" spans="1:31" x14ac:dyDescent="0.25">
      <c r="A2721" t="str">
        <f>B2721&amp;"-"&amp;COUNTIF($B$3:B2721,B2721)</f>
        <v>770-5</v>
      </c>
      <c r="B2721">
        <v>770</v>
      </c>
      <c r="C2721" s="18">
        <f>VLOOKUP(A2721,'ADM Details FY17'!$A$3:$D$3515,4,FALSE)</f>
        <v>48223</v>
      </c>
      <c r="D2721" s="1">
        <f>VLOOKUP(A2721,'ADM Details FY17'!$A$3:$E$3515,5,FALSE)</f>
        <v>1</v>
      </c>
      <c r="E2721" s="1">
        <f>VLOOKUP(A2721,'ADM Details FY17'!$A$3:$F$3515,6,FALSE)</f>
        <v>0</v>
      </c>
      <c r="F2721" s="1">
        <f>VLOOKUP(A2721,'ADM Details FY17'!$A$3:$G$3515,7,FALSE)</f>
        <v>0</v>
      </c>
      <c r="G2721" s="1">
        <f>VLOOKUP(A2721,'ADM Details FY17'!$A$3:$H$3515,8,FALSE)</f>
        <v>0</v>
      </c>
      <c r="H2721" s="1">
        <f>VLOOKUP(A2721,'ADM Details FY17'!$A$3:$I$3515,9,FALSE)</f>
        <v>0</v>
      </c>
      <c r="I2721" s="1">
        <f>VLOOKUP(A2721,'ADM Details FY17'!$A$3:$J$3517,10,FALSE)</f>
        <v>0</v>
      </c>
      <c r="J2721" s="1">
        <f>VLOOKUP(A2721,'ADM Details FY17'!$A$3:$K$3515,11,FALSE)</f>
        <v>0</v>
      </c>
      <c r="K2721" s="1">
        <f>VLOOKUP(A2721,'ADM Details FY17'!$A$3:$M$3515,13,FALSE)</f>
        <v>0</v>
      </c>
      <c r="L2721" s="1">
        <f>VLOOKUP(A2721,'ADM Details FY17'!$A$3:$O$3515,15,FALSE)</f>
        <v>0</v>
      </c>
      <c r="M2721" s="1">
        <f>VLOOKUP(A2721,'ADM Details FY17'!$A$3:$P$3515,16,FALSE)</f>
        <v>0</v>
      </c>
      <c r="N2721" s="1">
        <f>VLOOKUP(A2721,'ADM Details FY17'!$A$3:$Q$3515,17,FALSE)</f>
        <v>0</v>
      </c>
      <c r="O2721" s="1">
        <f>VLOOKUP(A2721,'ADM Details FY17'!$A$3:$S$3515,19,FALSE)</f>
        <v>0</v>
      </c>
      <c r="P2721" s="1">
        <f>VLOOKUP(A2721,'ADM Details FY17'!$A$3:$U$3515,21,FALSE)</f>
        <v>0</v>
      </c>
      <c r="Q2721" s="1">
        <f>VLOOKUP(A2721,'ADM Details FY17'!$A$3:$V$3515,22,FALSE)</f>
        <v>0</v>
      </c>
      <c r="R2721" s="1">
        <f>VLOOKUP(A2721,'ADM Details FY17'!$A$3:$W$3515,23,FALSE)</f>
        <v>0</v>
      </c>
      <c r="S2721" s="1">
        <f>VLOOKUP(A2721,'ADM Details FY17'!$A$3:$X$3515,24,FALSE)</f>
        <v>0</v>
      </c>
      <c r="T2721" s="1">
        <f>VLOOKUP(A2721,'ADM Details FY17'!$A$3:$Y$3515,25,FALSE)</f>
        <v>0</v>
      </c>
      <c r="U2721" s="1">
        <f>VLOOKUP(A2721,'ADM Details FY17'!$A$3:$AA$3515,27,FALSE)</f>
        <v>0</v>
      </c>
      <c r="V2721" s="1">
        <f>IFERROR(VLOOKUP(C2721,'eindex _tget pp '!$A$4:$E$615,5,FALSE),0)</f>
        <v>26.219830439533272</v>
      </c>
      <c r="W2721" s="31">
        <f>IFERROR(VLOOKUP(C2721,'eindex _tget pp '!$A$4:$F$615,6,FALSE),0)</f>
        <v>0.88910344330000002</v>
      </c>
      <c r="X2721" s="4">
        <f>IFERROR(VLOOKUP(B2721,'eschools 16'!$A$2:$F$25,6,FALSE),1)</f>
        <v>1</v>
      </c>
      <c r="Y2721" s="1">
        <f t="shared" si="210"/>
        <v>6.55</v>
      </c>
      <c r="Z2721" s="1">
        <f t="shared" si="211"/>
        <v>0</v>
      </c>
      <c r="AA2721" s="31">
        <f>IFERROR(VLOOKUP(C2721,'eindex _tget pp '!$A$4:$G$615,7,FALSE),0)</f>
        <v>0.40948401499999998</v>
      </c>
      <c r="AB2721" s="1">
        <f>VLOOKUP(A2721,'ADM Details FY17'!$A$3:$AB$3515,28,FALSE)</f>
        <v>0</v>
      </c>
      <c r="AC2721" s="1">
        <f t="shared" si="212"/>
        <v>0</v>
      </c>
      <c r="AD2721" s="1">
        <f t="shared" si="213"/>
        <v>1</v>
      </c>
      <c r="AE2721" s="1">
        <f t="shared" si="214"/>
        <v>150</v>
      </c>
    </row>
    <row r="2722" spans="1:31" x14ac:dyDescent="0.25">
      <c r="A2722" t="str">
        <f>B2722&amp;"-"&amp;COUNTIF($B$3:B2722,B2722)</f>
        <v>770-6</v>
      </c>
      <c r="B2722">
        <v>770</v>
      </c>
      <c r="C2722" s="18">
        <f>VLOOKUP(A2722,'ADM Details FY17'!$A$3:$D$3515,4,FALSE)</f>
        <v>44875</v>
      </c>
      <c r="D2722" s="1">
        <f>VLOOKUP(A2722,'ADM Details FY17'!$A$3:$E$3515,5,FALSE)</f>
        <v>1.75</v>
      </c>
      <c r="E2722" s="1">
        <f>VLOOKUP(A2722,'ADM Details FY17'!$A$3:$F$3515,6,FALSE)</f>
        <v>0</v>
      </c>
      <c r="F2722" s="1">
        <f>VLOOKUP(A2722,'ADM Details FY17'!$A$3:$G$3515,7,FALSE)</f>
        <v>1</v>
      </c>
      <c r="G2722" s="1">
        <f>VLOOKUP(A2722,'ADM Details FY17'!$A$3:$H$3515,8,FALSE)</f>
        <v>0</v>
      </c>
      <c r="H2722" s="1">
        <f>VLOOKUP(A2722,'ADM Details FY17'!$A$3:$I$3515,9,FALSE)</f>
        <v>0</v>
      </c>
      <c r="I2722" s="1">
        <f>VLOOKUP(A2722,'ADM Details FY17'!$A$3:$J$3517,10,FALSE)</f>
        <v>0</v>
      </c>
      <c r="J2722" s="1">
        <f>VLOOKUP(A2722,'ADM Details FY17'!$A$3:$K$3515,11,FALSE)</f>
        <v>0</v>
      </c>
      <c r="K2722" s="1">
        <f>VLOOKUP(A2722,'ADM Details FY17'!$A$3:$M$3515,13,FALSE)</f>
        <v>0</v>
      </c>
      <c r="L2722" s="1">
        <f>VLOOKUP(A2722,'ADM Details FY17'!$A$3:$O$3515,15,FALSE)</f>
        <v>0</v>
      </c>
      <c r="M2722" s="1">
        <f>VLOOKUP(A2722,'ADM Details FY17'!$A$3:$P$3515,16,FALSE)</f>
        <v>0</v>
      </c>
      <c r="N2722" s="1">
        <f>VLOOKUP(A2722,'ADM Details FY17'!$A$3:$Q$3515,17,FALSE)</f>
        <v>0</v>
      </c>
      <c r="O2722" s="1">
        <f>VLOOKUP(A2722,'ADM Details FY17'!$A$3:$S$3515,19,FALSE)</f>
        <v>0</v>
      </c>
      <c r="P2722" s="1">
        <f>VLOOKUP(A2722,'ADM Details FY17'!$A$3:$U$3515,21,FALSE)</f>
        <v>0</v>
      </c>
      <c r="Q2722" s="1">
        <f>VLOOKUP(A2722,'ADM Details FY17'!$A$3:$V$3515,22,FALSE)</f>
        <v>0.15</v>
      </c>
      <c r="R2722" s="1">
        <f>VLOOKUP(A2722,'ADM Details FY17'!$A$3:$W$3515,23,FALSE)</f>
        <v>0</v>
      </c>
      <c r="S2722" s="1">
        <f>VLOOKUP(A2722,'ADM Details FY17'!$A$3:$X$3515,24,FALSE)</f>
        <v>0</v>
      </c>
      <c r="T2722" s="1">
        <f>VLOOKUP(A2722,'ADM Details FY17'!$A$3:$Y$3515,25,FALSE)</f>
        <v>0</v>
      </c>
      <c r="U2722" s="1">
        <f>VLOOKUP(A2722,'ADM Details FY17'!$A$3:$AA$3515,27,FALSE)</f>
        <v>0</v>
      </c>
      <c r="V2722" s="1">
        <f>IFERROR(VLOOKUP(C2722,'eindex _tget pp '!$A$4:$E$615,5,FALSE),0)</f>
        <v>0</v>
      </c>
      <c r="W2722" s="31">
        <f>IFERROR(VLOOKUP(C2722,'eindex _tget pp '!$A$4:$F$615,6,FALSE),0)</f>
        <v>0.20364269469999999</v>
      </c>
      <c r="X2722" s="4">
        <f>IFERROR(VLOOKUP(B2722,'eschools 16'!$A$2:$F$25,6,FALSE),1)</f>
        <v>1</v>
      </c>
      <c r="Y2722" s="1">
        <f t="shared" si="210"/>
        <v>0</v>
      </c>
      <c r="Z2722" s="1">
        <f t="shared" si="211"/>
        <v>0</v>
      </c>
      <c r="AA2722" s="31">
        <f>IFERROR(VLOOKUP(C2722,'eindex _tget pp '!$A$4:$G$615,7,FALSE),0)</f>
        <v>0.336492662</v>
      </c>
      <c r="AB2722" s="1">
        <f>VLOOKUP(A2722,'ADM Details FY17'!$A$3:$AB$3515,28,FALSE)</f>
        <v>0</v>
      </c>
      <c r="AC2722" s="1">
        <f t="shared" si="212"/>
        <v>0</v>
      </c>
      <c r="AD2722" s="1">
        <f t="shared" si="213"/>
        <v>1.75</v>
      </c>
      <c r="AE2722" s="1">
        <f t="shared" si="214"/>
        <v>262.5</v>
      </c>
    </row>
    <row r="2723" spans="1:31" x14ac:dyDescent="0.25">
      <c r="A2723" t="str">
        <f>B2723&amp;"-"&amp;COUNTIF($B$3:B2723,B2723)</f>
        <v>770-7</v>
      </c>
      <c r="B2723">
        <v>770</v>
      </c>
      <c r="C2723" s="18">
        <f>VLOOKUP(A2723,'ADM Details FY17'!$A$3:$D$3515,4,FALSE)</f>
        <v>44909</v>
      </c>
      <c r="D2723" s="1">
        <f>VLOOKUP(A2723,'ADM Details FY17'!$A$3:$E$3515,5,FALSE)</f>
        <v>236.14</v>
      </c>
      <c r="E2723" s="1">
        <f>VLOOKUP(A2723,'ADM Details FY17'!$A$3:$F$3515,6,FALSE)</f>
        <v>0</v>
      </c>
      <c r="F2723" s="1">
        <f>VLOOKUP(A2723,'ADM Details FY17'!$A$3:$G$3515,7,FALSE)</f>
        <v>52.42</v>
      </c>
      <c r="G2723" s="1">
        <f>VLOOKUP(A2723,'ADM Details FY17'!$A$3:$H$3515,8,FALSE)</f>
        <v>5.26</v>
      </c>
      <c r="H2723" s="1">
        <f>VLOOKUP(A2723,'ADM Details FY17'!$A$3:$I$3515,9,FALSE)</f>
        <v>0</v>
      </c>
      <c r="I2723" s="1">
        <f>VLOOKUP(A2723,'ADM Details FY17'!$A$3:$J$3517,10,FALSE)</f>
        <v>0</v>
      </c>
      <c r="J2723" s="1">
        <f>VLOOKUP(A2723,'ADM Details FY17'!$A$3:$K$3515,11,FALSE)</f>
        <v>5</v>
      </c>
      <c r="K2723" s="1">
        <f>VLOOKUP(A2723,'ADM Details FY17'!$A$3:$M$3515,13,FALSE)</f>
        <v>206.39</v>
      </c>
      <c r="L2723" s="1">
        <f>VLOOKUP(A2723,'ADM Details FY17'!$A$3:$O$3515,15,FALSE)</f>
        <v>0</v>
      </c>
      <c r="M2723" s="1">
        <f>VLOOKUP(A2723,'ADM Details FY17'!$A$3:$P$3515,16,FALSE)</f>
        <v>0</v>
      </c>
      <c r="N2723" s="1">
        <f>VLOOKUP(A2723,'ADM Details FY17'!$A$3:$Q$3515,17,FALSE)</f>
        <v>0</v>
      </c>
      <c r="O2723" s="1">
        <f>VLOOKUP(A2723,'ADM Details FY17'!$A$3:$S$3515,19,FALSE)</f>
        <v>0</v>
      </c>
      <c r="P2723" s="1">
        <f>VLOOKUP(A2723,'ADM Details FY17'!$A$3:$U$3515,21,FALSE)</f>
        <v>0</v>
      </c>
      <c r="Q2723" s="1">
        <f>VLOOKUP(A2723,'ADM Details FY17'!$A$3:$V$3515,22,FALSE)</f>
        <v>3.91</v>
      </c>
      <c r="R2723" s="1">
        <f>VLOOKUP(A2723,'ADM Details FY17'!$A$3:$W$3515,23,FALSE)</f>
        <v>0</v>
      </c>
      <c r="S2723" s="1">
        <f>VLOOKUP(A2723,'ADM Details FY17'!$A$3:$X$3515,24,FALSE)</f>
        <v>0</v>
      </c>
      <c r="T2723" s="1">
        <f>VLOOKUP(A2723,'ADM Details FY17'!$A$3:$Y$3515,25,FALSE)</f>
        <v>0</v>
      </c>
      <c r="U2723" s="1">
        <f>VLOOKUP(A2723,'ADM Details FY17'!$A$3:$AA$3515,27,FALSE)</f>
        <v>0</v>
      </c>
      <c r="V2723" s="1">
        <f>IFERROR(VLOOKUP(C2723,'eindex _tget pp '!$A$4:$E$615,5,FALSE),0)</f>
        <v>1232.9868147958166</v>
      </c>
      <c r="W2723" s="31">
        <f>IFERROR(VLOOKUP(C2723,'eindex _tget pp '!$A$4:$F$615,6,FALSE),0)</f>
        <v>1.8922585448</v>
      </c>
      <c r="X2723" s="4">
        <f>IFERROR(VLOOKUP(B2723,'eschools 16'!$A$2:$F$25,6,FALSE),1)</f>
        <v>1</v>
      </c>
      <c r="Y2723" s="1">
        <f t="shared" si="210"/>
        <v>72789.38</v>
      </c>
      <c r="Z2723" s="1">
        <f t="shared" si="211"/>
        <v>106227.76</v>
      </c>
      <c r="AA2723" s="31">
        <f>IFERROR(VLOOKUP(C2723,'eindex _tget pp '!$A$4:$G$615,7,FALSE),0)</f>
        <v>0.78552379999999999</v>
      </c>
      <c r="AB2723" s="1">
        <f>VLOOKUP(A2723,'ADM Details FY17'!$A$3:$AB$3515,28,FALSE)</f>
        <v>0</v>
      </c>
      <c r="AC2723" s="1">
        <f t="shared" si="212"/>
        <v>0</v>
      </c>
      <c r="AD2723" s="1">
        <f t="shared" si="213"/>
        <v>236.14</v>
      </c>
      <c r="AE2723" s="1">
        <f t="shared" si="214"/>
        <v>35421</v>
      </c>
    </row>
    <row r="2724" spans="1:31" x14ac:dyDescent="0.25">
      <c r="A2724" t="str">
        <f>B2724&amp;"-"&amp;COUNTIF($B$3:B2724,B2724)</f>
        <v>770-8</v>
      </c>
      <c r="B2724">
        <v>770</v>
      </c>
      <c r="C2724" s="18">
        <f>VLOOKUP(A2724,'ADM Details FY17'!$A$3:$D$3515,4,FALSE)</f>
        <v>48231</v>
      </c>
      <c r="D2724" s="1">
        <f>VLOOKUP(A2724,'ADM Details FY17'!$A$3:$E$3515,5,FALSE)</f>
        <v>7.13</v>
      </c>
      <c r="E2724" s="1">
        <f>VLOOKUP(A2724,'ADM Details FY17'!$A$3:$F$3515,6,FALSE)</f>
        <v>0</v>
      </c>
      <c r="F2724" s="1">
        <f>VLOOKUP(A2724,'ADM Details FY17'!$A$3:$G$3515,7,FALSE)</f>
        <v>1</v>
      </c>
      <c r="G2724" s="1">
        <f>VLOOKUP(A2724,'ADM Details FY17'!$A$3:$H$3515,8,FALSE)</f>
        <v>0</v>
      </c>
      <c r="H2724" s="1">
        <f>VLOOKUP(A2724,'ADM Details FY17'!$A$3:$I$3515,9,FALSE)</f>
        <v>0</v>
      </c>
      <c r="I2724" s="1">
        <f>VLOOKUP(A2724,'ADM Details FY17'!$A$3:$J$3517,10,FALSE)</f>
        <v>0</v>
      </c>
      <c r="J2724" s="1">
        <f>VLOOKUP(A2724,'ADM Details FY17'!$A$3:$K$3515,11,FALSE)</f>
        <v>0</v>
      </c>
      <c r="K2724" s="1">
        <f>VLOOKUP(A2724,'ADM Details FY17'!$A$3:$M$3515,13,FALSE)</f>
        <v>7.13</v>
      </c>
      <c r="L2724" s="1">
        <f>VLOOKUP(A2724,'ADM Details FY17'!$A$3:$O$3515,15,FALSE)</f>
        <v>0</v>
      </c>
      <c r="M2724" s="1">
        <f>VLOOKUP(A2724,'ADM Details FY17'!$A$3:$P$3515,16,FALSE)</f>
        <v>0</v>
      </c>
      <c r="N2724" s="1">
        <f>VLOOKUP(A2724,'ADM Details FY17'!$A$3:$Q$3515,17,FALSE)</f>
        <v>0</v>
      </c>
      <c r="O2724" s="1">
        <f>VLOOKUP(A2724,'ADM Details FY17'!$A$3:$S$3515,19,FALSE)</f>
        <v>0</v>
      </c>
      <c r="P2724" s="1">
        <f>VLOOKUP(A2724,'ADM Details FY17'!$A$3:$U$3515,21,FALSE)</f>
        <v>0</v>
      </c>
      <c r="Q2724" s="1">
        <f>VLOOKUP(A2724,'ADM Details FY17'!$A$3:$V$3515,22,FALSE)</f>
        <v>0.15</v>
      </c>
      <c r="R2724" s="1">
        <f>VLOOKUP(A2724,'ADM Details FY17'!$A$3:$W$3515,23,FALSE)</f>
        <v>0</v>
      </c>
      <c r="S2724" s="1">
        <f>VLOOKUP(A2724,'ADM Details FY17'!$A$3:$X$3515,24,FALSE)</f>
        <v>0</v>
      </c>
      <c r="T2724" s="1">
        <f>VLOOKUP(A2724,'ADM Details FY17'!$A$3:$Y$3515,25,FALSE)</f>
        <v>0</v>
      </c>
      <c r="U2724" s="1">
        <f>VLOOKUP(A2724,'ADM Details FY17'!$A$3:$AA$3515,27,FALSE)</f>
        <v>0</v>
      </c>
      <c r="V2724" s="1">
        <f>IFERROR(VLOOKUP(C2724,'eindex _tget pp '!$A$4:$E$615,5,FALSE),0)</f>
        <v>710.46474099151123</v>
      </c>
      <c r="W2724" s="31">
        <f>IFERROR(VLOOKUP(C2724,'eindex _tget pp '!$A$4:$F$615,6,FALSE),0)</f>
        <v>1.3976599478</v>
      </c>
      <c r="X2724" s="4">
        <f>IFERROR(VLOOKUP(B2724,'eschools 16'!$A$2:$F$25,6,FALSE),1)</f>
        <v>1</v>
      </c>
      <c r="Y2724" s="1">
        <f t="shared" si="210"/>
        <v>1266.4000000000001</v>
      </c>
      <c r="Z2724" s="1">
        <f t="shared" si="211"/>
        <v>2710.57</v>
      </c>
      <c r="AA2724" s="31">
        <f>IFERROR(VLOOKUP(C2724,'eindex _tget pp '!$A$4:$G$615,7,FALSE),0)</f>
        <v>0.59894108400000001</v>
      </c>
      <c r="AB2724" s="1">
        <f>VLOOKUP(A2724,'ADM Details FY17'!$A$3:$AB$3515,28,FALSE)</f>
        <v>0</v>
      </c>
      <c r="AC2724" s="1">
        <f t="shared" si="212"/>
        <v>0</v>
      </c>
      <c r="AD2724" s="1">
        <f t="shared" si="213"/>
        <v>7.13</v>
      </c>
      <c r="AE2724" s="1">
        <f t="shared" si="214"/>
        <v>1069.5</v>
      </c>
    </row>
    <row r="2725" spans="1:31" x14ac:dyDescent="0.25">
      <c r="A2725" t="str">
        <f>B2725&amp;"-"&amp;COUNTIF($B$3:B2725,B2725)</f>
        <v>770-9</v>
      </c>
      <c r="B2725">
        <v>770</v>
      </c>
      <c r="C2725" s="18">
        <f>VLOOKUP(A2725,'ADM Details FY17'!$A$3:$D$3515,4,FALSE)</f>
        <v>0</v>
      </c>
      <c r="D2725" s="1">
        <f>VLOOKUP(A2725,'ADM Details FY17'!$A$3:$E$3515,5,FALSE)</f>
        <v>0</v>
      </c>
      <c r="E2725" s="1">
        <f>VLOOKUP(A2725,'ADM Details FY17'!$A$3:$F$3515,6,FALSE)</f>
        <v>0</v>
      </c>
      <c r="F2725" s="1">
        <f>VLOOKUP(A2725,'ADM Details FY17'!$A$3:$G$3515,7,FALSE)</f>
        <v>0</v>
      </c>
      <c r="G2725" s="1">
        <f>VLOOKUP(A2725,'ADM Details FY17'!$A$3:$H$3515,8,FALSE)</f>
        <v>0</v>
      </c>
      <c r="H2725" s="1">
        <f>VLOOKUP(A2725,'ADM Details FY17'!$A$3:$I$3515,9,FALSE)</f>
        <v>0</v>
      </c>
      <c r="I2725" s="1">
        <f>VLOOKUP(A2725,'ADM Details FY17'!$A$3:$J$3517,10,FALSE)</f>
        <v>0</v>
      </c>
      <c r="J2725" s="1">
        <f>VLOOKUP(A2725,'ADM Details FY17'!$A$3:$K$3515,11,FALSE)</f>
        <v>0</v>
      </c>
      <c r="K2725" s="1">
        <f>VLOOKUP(A2725,'ADM Details FY17'!$A$3:$M$3515,13,FALSE)</f>
        <v>0</v>
      </c>
      <c r="L2725" s="1">
        <f>VLOOKUP(A2725,'ADM Details FY17'!$A$3:$O$3515,15,FALSE)</f>
        <v>0</v>
      </c>
      <c r="M2725" s="1">
        <f>VLOOKUP(A2725,'ADM Details FY17'!$A$3:$P$3515,16,FALSE)</f>
        <v>0</v>
      </c>
      <c r="N2725" s="1">
        <f>VLOOKUP(A2725,'ADM Details FY17'!$A$3:$Q$3515,17,FALSE)</f>
        <v>0</v>
      </c>
      <c r="O2725" s="1">
        <f>VLOOKUP(A2725,'ADM Details FY17'!$A$3:$S$3515,19,FALSE)</f>
        <v>0</v>
      </c>
      <c r="P2725" s="1">
        <f>VLOOKUP(A2725,'ADM Details FY17'!$A$3:$U$3515,21,FALSE)</f>
        <v>0</v>
      </c>
      <c r="Q2725" s="1">
        <f>VLOOKUP(A2725,'ADM Details FY17'!$A$3:$V$3515,22,FALSE)</f>
        <v>0</v>
      </c>
      <c r="R2725" s="1">
        <f>VLOOKUP(A2725,'ADM Details FY17'!$A$3:$W$3515,23,FALSE)</f>
        <v>0</v>
      </c>
      <c r="S2725" s="1">
        <f>VLOOKUP(A2725,'ADM Details FY17'!$A$3:$X$3515,24,FALSE)</f>
        <v>0</v>
      </c>
      <c r="T2725" s="1">
        <f>VLOOKUP(A2725,'ADM Details FY17'!$A$3:$Y$3515,25,FALSE)</f>
        <v>0</v>
      </c>
      <c r="U2725" s="1">
        <f>VLOOKUP(A2725,'ADM Details FY17'!$A$3:$AA$3515,27,FALSE)</f>
        <v>0</v>
      </c>
      <c r="V2725" s="1">
        <f>IFERROR(VLOOKUP(C2725,'eindex _tget pp '!$A$4:$E$615,5,FALSE),0)</f>
        <v>0</v>
      </c>
      <c r="W2725" s="31">
        <f>IFERROR(VLOOKUP(C2725,'eindex _tget pp '!$A$4:$F$615,6,FALSE),0)</f>
        <v>0</v>
      </c>
      <c r="X2725" s="4">
        <f>IFERROR(VLOOKUP(B2725,'eschools 16'!$A$2:$F$25,6,FALSE),1)</f>
        <v>1</v>
      </c>
      <c r="Y2725" s="1">
        <f t="shared" si="210"/>
        <v>0</v>
      </c>
      <c r="Z2725" s="1">
        <f t="shared" si="211"/>
        <v>0</v>
      </c>
      <c r="AA2725" s="31">
        <f>IFERROR(VLOOKUP(C2725,'eindex _tget pp '!$A$4:$G$615,7,FALSE),0)</f>
        <v>0</v>
      </c>
      <c r="AB2725" s="1">
        <f>VLOOKUP(A2725,'ADM Details FY17'!$A$3:$AB$3515,28,FALSE)</f>
        <v>0</v>
      </c>
      <c r="AC2725" s="1">
        <f t="shared" si="212"/>
        <v>0</v>
      </c>
      <c r="AD2725" s="1">
        <f t="shared" si="213"/>
        <v>0</v>
      </c>
      <c r="AE2725" s="1">
        <f t="shared" si="214"/>
        <v>0</v>
      </c>
    </row>
    <row r="2726" spans="1:31" x14ac:dyDescent="0.25">
      <c r="A2726" t="str">
        <f>B2726&amp;"-"&amp;COUNTIF($B$3:B2726,B2726)</f>
        <v>770-10</v>
      </c>
      <c r="B2726">
        <v>770</v>
      </c>
      <c r="C2726" s="18">
        <f>VLOOKUP(A2726,'ADM Details FY17'!$A$3:$D$3515,4,FALSE)</f>
        <v>0</v>
      </c>
      <c r="D2726" s="1">
        <f>VLOOKUP(A2726,'ADM Details FY17'!$A$3:$E$3515,5,FALSE)</f>
        <v>0</v>
      </c>
      <c r="E2726" s="1">
        <f>VLOOKUP(A2726,'ADM Details FY17'!$A$3:$F$3515,6,FALSE)</f>
        <v>0</v>
      </c>
      <c r="F2726" s="1">
        <f>VLOOKUP(A2726,'ADM Details FY17'!$A$3:$G$3515,7,FALSE)</f>
        <v>0</v>
      </c>
      <c r="G2726" s="1">
        <f>VLOOKUP(A2726,'ADM Details FY17'!$A$3:$H$3515,8,FALSE)</f>
        <v>0</v>
      </c>
      <c r="H2726" s="1">
        <f>VLOOKUP(A2726,'ADM Details FY17'!$A$3:$I$3515,9,FALSE)</f>
        <v>0</v>
      </c>
      <c r="I2726" s="1">
        <f>VLOOKUP(A2726,'ADM Details FY17'!$A$3:$J$3517,10,FALSE)</f>
        <v>0</v>
      </c>
      <c r="J2726" s="1">
        <f>VLOOKUP(A2726,'ADM Details FY17'!$A$3:$K$3515,11,FALSE)</f>
        <v>0</v>
      </c>
      <c r="K2726" s="1">
        <f>VLOOKUP(A2726,'ADM Details FY17'!$A$3:$M$3515,13,FALSE)</f>
        <v>0</v>
      </c>
      <c r="L2726" s="1">
        <f>VLOOKUP(A2726,'ADM Details FY17'!$A$3:$O$3515,15,FALSE)</f>
        <v>0</v>
      </c>
      <c r="M2726" s="1">
        <f>VLOOKUP(A2726,'ADM Details FY17'!$A$3:$P$3515,16,FALSE)</f>
        <v>0</v>
      </c>
      <c r="N2726" s="1">
        <f>VLOOKUP(A2726,'ADM Details FY17'!$A$3:$Q$3515,17,FALSE)</f>
        <v>0</v>
      </c>
      <c r="O2726" s="1">
        <f>VLOOKUP(A2726,'ADM Details FY17'!$A$3:$S$3515,19,FALSE)</f>
        <v>0</v>
      </c>
      <c r="P2726" s="1">
        <f>VLOOKUP(A2726,'ADM Details FY17'!$A$3:$U$3515,21,FALSE)</f>
        <v>0</v>
      </c>
      <c r="Q2726" s="1">
        <f>VLOOKUP(A2726,'ADM Details FY17'!$A$3:$V$3515,22,FALSE)</f>
        <v>0</v>
      </c>
      <c r="R2726" s="1">
        <f>VLOOKUP(A2726,'ADM Details FY17'!$A$3:$W$3515,23,FALSE)</f>
        <v>0</v>
      </c>
      <c r="S2726" s="1">
        <f>VLOOKUP(A2726,'ADM Details FY17'!$A$3:$X$3515,24,FALSE)</f>
        <v>0</v>
      </c>
      <c r="T2726" s="1">
        <f>VLOOKUP(A2726,'ADM Details FY17'!$A$3:$Y$3515,25,FALSE)</f>
        <v>0</v>
      </c>
      <c r="U2726" s="1">
        <f>VLOOKUP(A2726,'ADM Details FY17'!$A$3:$AA$3515,27,FALSE)</f>
        <v>0</v>
      </c>
      <c r="V2726" s="1">
        <f>IFERROR(VLOOKUP(C2726,'eindex _tget pp '!$A$4:$E$615,5,FALSE),0)</f>
        <v>0</v>
      </c>
      <c r="W2726" s="31">
        <f>IFERROR(VLOOKUP(C2726,'eindex _tget pp '!$A$4:$F$615,6,FALSE),0)</f>
        <v>0</v>
      </c>
      <c r="X2726" s="4">
        <f>IFERROR(VLOOKUP(B2726,'eschools 16'!$A$2:$F$25,6,FALSE),1)</f>
        <v>1</v>
      </c>
      <c r="Y2726" s="1">
        <f t="shared" si="210"/>
        <v>0</v>
      </c>
      <c r="Z2726" s="1">
        <f t="shared" si="211"/>
        <v>0</v>
      </c>
      <c r="AA2726" s="31">
        <f>IFERROR(VLOOKUP(C2726,'eindex _tget pp '!$A$4:$G$615,7,FALSE),0)</f>
        <v>0</v>
      </c>
      <c r="AB2726" s="1">
        <f>VLOOKUP(A2726,'ADM Details FY17'!$A$3:$AB$3515,28,FALSE)</f>
        <v>0</v>
      </c>
      <c r="AC2726" s="1">
        <f t="shared" si="212"/>
        <v>0</v>
      </c>
      <c r="AD2726" s="1">
        <f t="shared" si="213"/>
        <v>0</v>
      </c>
      <c r="AE2726" s="1">
        <f t="shared" si="214"/>
        <v>0</v>
      </c>
    </row>
    <row r="2727" spans="1:31" x14ac:dyDescent="0.25">
      <c r="A2727" t="str">
        <f>B2727&amp;"-"&amp;COUNTIF($B$3:B2727,B2727)</f>
        <v>770-11</v>
      </c>
      <c r="B2727">
        <v>770</v>
      </c>
      <c r="C2727" s="18">
        <f>VLOOKUP(A2727,'ADM Details FY17'!$A$3:$D$3515,4,FALSE)</f>
        <v>0</v>
      </c>
      <c r="D2727" s="1">
        <f>VLOOKUP(A2727,'ADM Details FY17'!$A$3:$E$3515,5,FALSE)</f>
        <v>0</v>
      </c>
      <c r="E2727" s="1">
        <f>VLOOKUP(A2727,'ADM Details FY17'!$A$3:$F$3515,6,FALSE)</f>
        <v>0</v>
      </c>
      <c r="F2727" s="1">
        <f>VLOOKUP(A2727,'ADM Details FY17'!$A$3:$G$3515,7,FALSE)</f>
        <v>0</v>
      </c>
      <c r="G2727" s="1">
        <f>VLOOKUP(A2727,'ADM Details FY17'!$A$3:$H$3515,8,FALSE)</f>
        <v>0</v>
      </c>
      <c r="H2727" s="1">
        <f>VLOOKUP(A2727,'ADM Details FY17'!$A$3:$I$3515,9,FALSE)</f>
        <v>0</v>
      </c>
      <c r="I2727" s="1">
        <f>VLOOKUP(A2727,'ADM Details FY17'!$A$3:$J$3517,10,FALSE)</f>
        <v>0</v>
      </c>
      <c r="J2727" s="1">
        <f>VLOOKUP(A2727,'ADM Details FY17'!$A$3:$K$3515,11,FALSE)</f>
        <v>0</v>
      </c>
      <c r="K2727" s="1">
        <f>VLOOKUP(A2727,'ADM Details FY17'!$A$3:$M$3515,13,FALSE)</f>
        <v>0</v>
      </c>
      <c r="L2727" s="1">
        <f>VLOOKUP(A2727,'ADM Details FY17'!$A$3:$O$3515,15,FALSE)</f>
        <v>0</v>
      </c>
      <c r="M2727" s="1">
        <f>VLOOKUP(A2727,'ADM Details FY17'!$A$3:$P$3515,16,FALSE)</f>
        <v>0</v>
      </c>
      <c r="N2727" s="1">
        <f>VLOOKUP(A2727,'ADM Details FY17'!$A$3:$Q$3515,17,FALSE)</f>
        <v>0</v>
      </c>
      <c r="O2727" s="1">
        <f>VLOOKUP(A2727,'ADM Details FY17'!$A$3:$S$3515,19,FALSE)</f>
        <v>0</v>
      </c>
      <c r="P2727" s="1">
        <f>VLOOKUP(A2727,'ADM Details FY17'!$A$3:$U$3515,21,FALSE)</f>
        <v>0</v>
      </c>
      <c r="Q2727" s="1">
        <f>VLOOKUP(A2727,'ADM Details FY17'!$A$3:$V$3515,22,FALSE)</f>
        <v>0</v>
      </c>
      <c r="R2727" s="1">
        <f>VLOOKUP(A2727,'ADM Details FY17'!$A$3:$W$3515,23,FALSE)</f>
        <v>0</v>
      </c>
      <c r="S2727" s="1">
        <f>VLOOKUP(A2727,'ADM Details FY17'!$A$3:$X$3515,24,FALSE)</f>
        <v>0</v>
      </c>
      <c r="T2727" s="1">
        <f>VLOOKUP(A2727,'ADM Details FY17'!$A$3:$Y$3515,25,FALSE)</f>
        <v>0</v>
      </c>
      <c r="U2727" s="1">
        <f>VLOOKUP(A2727,'ADM Details FY17'!$A$3:$AA$3515,27,FALSE)</f>
        <v>0</v>
      </c>
      <c r="V2727" s="1">
        <f>IFERROR(VLOOKUP(C2727,'eindex _tget pp '!$A$4:$E$615,5,FALSE),0)</f>
        <v>0</v>
      </c>
      <c r="W2727" s="31">
        <f>IFERROR(VLOOKUP(C2727,'eindex _tget pp '!$A$4:$F$615,6,FALSE),0)</f>
        <v>0</v>
      </c>
      <c r="X2727" s="4">
        <f>IFERROR(VLOOKUP(B2727,'eschools 16'!$A$2:$F$25,6,FALSE),1)</f>
        <v>1</v>
      </c>
      <c r="Y2727" s="1">
        <f t="shared" si="210"/>
        <v>0</v>
      </c>
      <c r="Z2727" s="1">
        <f t="shared" si="211"/>
        <v>0</v>
      </c>
      <c r="AA2727" s="31">
        <f>IFERROR(VLOOKUP(C2727,'eindex _tget pp '!$A$4:$G$615,7,FALSE),0)</f>
        <v>0</v>
      </c>
      <c r="AB2727" s="1">
        <f>VLOOKUP(A2727,'ADM Details FY17'!$A$3:$AB$3515,28,FALSE)</f>
        <v>0</v>
      </c>
      <c r="AC2727" s="1">
        <f t="shared" si="212"/>
        <v>0</v>
      </c>
      <c r="AD2727" s="1">
        <f t="shared" si="213"/>
        <v>0</v>
      </c>
      <c r="AE2727" s="1">
        <f t="shared" si="214"/>
        <v>0</v>
      </c>
    </row>
    <row r="2728" spans="1:31" x14ac:dyDescent="0.25">
      <c r="A2728" t="str">
        <f>B2728&amp;"-"&amp;COUNTIF($B$3:B2728,B2728)</f>
        <v>770-12</v>
      </c>
      <c r="B2728">
        <v>770</v>
      </c>
      <c r="C2728" s="18">
        <f>VLOOKUP(A2728,'ADM Details FY17'!$A$3:$D$3515,4,FALSE)</f>
        <v>0</v>
      </c>
      <c r="D2728" s="1">
        <f>VLOOKUP(A2728,'ADM Details FY17'!$A$3:$E$3515,5,FALSE)</f>
        <v>0</v>
      </c>
      <c r="E2728" s="1">
        <f>VLOOKUP(A2728,'ADM Details FY17'!$A$3:$F$3515,6,FALSE)</f>
        <v>0</v>
      </c>
      <c r="F2728" s="1">
        <f>VLOOKUP(A2728,'ADM Details FY17'!$A$3:$G$3515,7,FALSE)</f>
        <v>0</v>
      </c>
      <c r="G2728" s="1">
        <f>VLOOKUP(A2728,'ADM Details FY17'!$A$3:$H$3515,8,FALSE)</f>
        <v>0</v>
      </c>
      <c r="H2728" s="1">
        <f>VLOOKUP(A2728,'ADM Details FY17'!$A$3:$I$3515,9,FALSE)</f>
        <v>0</v>
      </c>
      <c r="I2728" s="1">
        <f>VLOOKUP(A2728,'ADM Details FY17'!$A$3:$J$3517,10,FALSE)</f>
        <v>0</v>
      </c>
      <c r="J2728" s="1">
        <f>VLOOKUP(A2728,'ADM Details FY17'!$A$3:$K$3515,11,FALSE)</f>
        <v>0</v>
      </c>
      <c r="K2728" s="1">
        <f>VLOOKUP(A2728,'ADM Details FY17'!$A$3:$M$3515,13,FALSE)</f>
        <v>0</v>
      </c>
      <c r="L2728" s="1">
        <f>VLOOKUP(A2728,'ADM Details FY17'!$A$3:$O$3515,15,FALSE)</f>
        <v>0</v>
      </c>
      <c r="M2728" s="1">
        <f>VLOOKUP(A2728,'ADM Details FY17'!$A$3:$P$3515,16,FALSE)</f>
        <v>0</v>
      </c>
      <c r="N2728" s="1">
        <f>VLOOKUP(A2728,'ADM Details FY17'!$A$3:$Q$3515,17,FALSE)</f>
        <v>0</v>
      </c>
      <c r="O2728" s="1">
        <f>VLOOKUP(A2728,'ADM Details FY17'!$A$3:$S$3515,19,FALSE)</f>
        <v>0</v>
      </c>
      <c r="P2728" s="1">
        <f>VLOOKUP(A2728,'ADM Details FY17'!$A$3:$U$3515,21,FALSE)</f>
        <v>0</v>
      </c>
      <c r="Q2728" s="1">
        <f>VLOOKUP(A2728,'ADM Details FY17'!$A$3:$V$3515,22,FALSE)</f>
        <v>0</v>
      </c>
      <c r="R2728" s="1">
        <f>VLOOKUP(A2728,'ADM Details FY17'!$A$3:$W$3515,23,FALSE)</f>
        <v>0</v>
      </c>
      <c r="S2728" s="1">
        <f>VLOOKUP(A2728,'ADM Details FY17'!$A$3:$X$3515,24,FALSE)</f>
        <v>0</v>
      </c>
      <c r="T2728" s="1">
        <f>VLOOKUP(A2728,'ADM Details FY17'!$A$3:$Y$3515,25,FALSE)</f>
        <v>0</v>
      </c>
      <c r="U2728" s="1">
        <f>VLOOKUP(A2728,'ADM Details FY17'!$A$3:$AA$3515,27,FALSE)</f>
        <v>0</v>
      </c>
      <c r="V2728" s="1">
        <f>IFERROR(VLOOKUP(C2728,'eindex _tget pp '!$A$4:$E$615,5,FALSE),0)</f>
        <v>0</v>
      </c>
      <c r="W2728" s="31">
        <f>IFERROR(VLOOKUP(C2728,'eindex _tget pp '!$A$4:$F$615,6,FALSE),0)</f>
        <v>0</v>
      </c>
      <c r="X2728" s="4">
        <f>IFERROR(VLOOKUP(B2728,'eschools 16'!$A$2:$F$25,6,FALSE),1)</f>
        <v>1</v>
      </c>
      <c r="Y2728" s="1">
        <f t="shared" si="210"/>
        <v>0</v>
      </c>
      <c r="Z2728" s="1">
        <f t="shared" si="211"/>
        <v>0</v>
      </c>
      <c r="AA2728" s="31">
        <f>IFERROR(VLOOKUP(C2728,'eindex _tget pp '!$A$4:$G$615,7,FALSE),0)</f>
        <v>0</v>
      </c>
      <c r="AB2728" s="1">
        <f>VLOOKUP(A2728,'ADM Details FY17'!$A$3:$AB$3515,28,FALSE)</f>
        <v>0</v>
      </c>
      <c r="AC2728" s="1">
        <f t="shared" si="212"/>
        <v>0</v>
      </c>
      <c r="AD2728" s="1">
        <f t="shared" si="213"/>
        <v>0</v>
      </c>
      <c r="AE2728" s="1">
        <f t="shared" si="214"/>
        <v>0</v>
      </c>
    </row>
    <row r="2729" spans="1:31" x14ac:dyDescent="0.25">
      <c r="A2729" t="str">
        <f>B2729&amp;"-"&amp;COUNTIF($B$3:B2729,B2729)</f>
        <v>770-13</v>
      </c>
      <c r="B2729">
        <v>770</v>
      </c>
      <c r="C2729" s="18">
        <f>VLOOKUP(A2729,'ADM Details FY17'!$A$3:$D$3515,4,FALSE)</f>
        <v>0</v>
      </c>
      <c r="D2729" s="1">
        <f>VLOOKUP(A2729,'ADM Details FY17'!$A$3:$E$3515,5,FALSE)</f>
        <v>0</v>
      </c>
      <c r="E2729" s="1">
        <f>VLOOKUP(A2729,'ADM Details FY17'!$A$3:$F$3515,6,FALSE)</f>
        <v>0</v>
      </c>
      <c r="F2729" s="1">
        <f>VLOOKUP(A2729,'ADM Details FY17'!$A$3:$G$3515,7,FALSE)</f>
        <v>0</v>
      </c>
      <c r="G2729" s="1">
        <f>VLOOKUP(A2729,'ADM Details FY17'!$A$3:$H$3515,8,FALSE)</f>
        <v>0</v>
      </c>
      <c r="H2729" s="1">
        <f>VLOOKUP(A2729,'ADM Details FY17'!$A$3:$I$3515,9,FALSE)</f>
        <v>0</v>
      </c>
      <c r="I2729" s="1">
        <f>VLOOKUP(A2729,'ADM Details FY17'!$A$3:$J$3517,10,FALSE)</f>
        <v>0</v>
      </c>
      <c r="J2729" s="1">
        <f>VLOOKUP(A2729,'ADM Details FY17'!$A$3:$K$3515,11,FALSE)</f>
        <v>0</v>
      </c>
      <c r="K2729" s="1">
        <f>VLOOKUP(A2729,'ADM Details FY17'!$A$3:$M$3515,13,FALSE)</f>
        <v>0</v>
      </c>
      <c r="L2729" s="1">
        <f>VLOOKUP(A2729,'ADM Details FY17'!$A$3:$O$3515,15,FALSE)</f>
        <v>0</v>
      </c>
      <c r="M2729" s="1">
        <f>VLOOKUP(A2729,'ADM Details FY17'!$A$3:$P$3515,16,FALSE)</f>
        <v>0</v>
      </c>
      <c r="N2729" s="1">
        <f>VLOOKUP(A2729,'ADM Details FY17'!$A$3:$Q$3515,17,FALSE)</f>
        <v>0</v>
      </c>
      <c r="O2729" s="1">
        <f>VLOOKUP(A2729,'ADM Details FY17'!$A$3:$S$3515,19,FALSE)</f>
        <v>0</v>
      </c>
      <c r="P2729" s="1">
        <f>VLOOKUP(A2729,'ADM Details FY17'!$A$3:$U$3515,21,FALSE)</f>
        <v>0</v>
      </c>
      <c r="Q2729" s="1">
        <f>VLOOKUP(A2729,'ADM Details FY17'!$A$3:$V$3515,22,FALSE)</f>
        <v>0</v>
      </c>
      <c r="R2729" s="1">
        <f>VLOOKUP(A2729,'ADM Details FY17'!$A$3:$W$3515,23,FALSE)</f>
        <v>0</v>
      </c>
      <c r="S2729" s="1">
        <f>VLOOKUP(A2729,'ADM Details FY17'!$A$3:$X$3515,24,FALSE)</f>
        <v>0</v>
      </c>
      <c r="T2729" s="1">
        <f>VLOOKUP(A2729,'ADM Details FY17'!$A$3:$Y$3515,25,FALSE)</f>
        <v>0</v>
      </c>
      <c r="U2729" s="1">
        <f>VLOOKUP(A2729,'ADM Details FY17'!$A$3:$AA$3515,27,FALSE)</f>
        <v>0</v>
      </c>
      <c r="V2729" s="1">
        <f>IFERROR(VLOOKUP(C2729,'eindex _tget pp '!$A$4:$E$615,5,FALSE),0)</f>
        <v>0</v>
      </c>
      <c r="W2729" s="31">
        <f>IFERROR(VLOOKUP(C2729,'eindex _tget pp '!$A$4:$F$615,6,FALSE),0)</f>
        <v>0</v>
      </c>
      <c r="X2729" s="4">
        <f>IFERROR(VLOOKUP(B2729,'eschools 16'!$A$2:$F$25,6,FALSE),1)</f>
        <v>1</v>
      </c>
      <c r="Y2729" s="1">
        <f t="shared" si="210"/>
        <v>0</v>
      </c>
      <c r="Z2729" s="1">
        <f t="shared" si="211"/>
        <v>0</v>
      </c>
      <c r="AA2729" s="31">
        <f>IFERROR(VLOOKUP(C2729,'eindex _tget pp '!$A$4:$G$615,7,FALSE),0)</f>
        <v>0</v>
      </c>
      <c r="AB2729" s="1">
        <f>VLOOKUP(A2729,'ADM Details FY17'!$A$3:$AB$3515,28,FALSE)</f>
        <v>0</v>
      </c>
      <c r="AC2729" s="1">
        <f t="shared" si="212"/>
        <v>0</v>
      </c>
      <c r="AD2729" s="1">
        <f t="shared" si="213"/>
        <v>0</v>
      </c>
      <c r="AE2729" s="1">
        <f t="shared" si="214"/>
        <v>0</v>
      </c>
    </row>
    <row r="2730" spans="1:31" x14ac:dyDescent="0.25">
      <c r="A2730" t="str">
        <f>B2730&amp;"-"&amp;COUNTIF($B$3:B2730,B2730)</f>
        <v>770-14</v>
      </c>
      <c r="B2730">
        <v>770</v>
      </c>
      <c r="C2730" s="18">
        <f>VLOOKUP(A2730,'ADM Details FY17'!$A$3:$D$3515,4,FALSE)</f>
        <v>0</v>
      </c>
      <c r="D2730" s="1">
        <f>VLOOKUP(A2730,'ADM Details FY17'!$A$3:$E$3515,5,FALSE)</f>
        <v>0</v>
      </c>
      <c r="E2730" s="1">
        <f>VLOOKUP(A2730,'ADM Details FY17'!$A$3:$F$3515,6,FALSE)</f>
        <v>0</v>
      </c>
      <c r="F2730" s="1">
        <f>VLOOKUP(A2730,'ADM Details FY17'!$A$3:$G$3515,7,FALSE)</f>
        <v>0</v>
      </c>
      <c r="G2730" s="1">
        <f>VLOOKUP(A2730,'ADM Details FY17'!$A$3:$H$3515,8,FALSE)</f>
        <v>0</v>
      </c>
      <c r="H2730" s="1">
        <f>VLOOKUP(A2730,'ADM Details FY17'!$A$3:$I$3515,9,FALSE)</f>
        <v>0</v>
      </c>
      <c r="I2730" s="1">
        <f>VLOOKUP(A2730,'ADM Details FY17'!$A$3:$J$3517,10,FALSE)</f>
        <v>0</v>
      </c>
      <c r="J2730" s="1">
        <f>VLOOKUP(A2730,'ADM Details FY17'!$A$3:$K$3515,11,FALSE)</f>
        <v>0</v>
      </c>
      <c r="K2730" s="1">
        <f>VLOOKUP(A2730,'ADM Details FY17'!$A$3:$M$3515,13,FALSE)</f>
        <v>0</v>
      </c>
      <c r="L2730" s="1">
        <f>VLOOKUP(A2730,'ADM Details FY17'!$A$3:$O$3515,15,FALSE)</f>
        <v>0</v>
      </c>
      <c r="M2730" s="1">
        <f>VLOOKUP(A2730,'ADM Details FY17'!$A$3:$P$3515,16,FALSE)</f>
        <v>0</v>
      </c>
      <c r="N2730" s="1">
        <f>VLOOKUP(A2730,'ADM Details FY17'!$A$3:$Q$3515,17,FALSE)</f>
        <v>0</v>
      </c>
      <c r="O2730" s="1">
        <f>VLOOKUP(A2730,'ADM Details FY17'!$A$3:$S$3515,19,FALSE)</f>
        <v>0</v>
      </c>
      <c r="P2730" s="1">
        <f>VLOOKUP(A2730,'ADM Details FY17'!$A$3:$U$3515,21,FALSE)</f>
        <v>0</v>
      </c>
      <c r="Q2730" s="1">
        <f>VLOOKUP(A2730,'ADM Details FY17'!$A$3:$V$3515,22,FALSE)</f>
        <v>0</v>
      </c>
      <c r="R2730" s="1">
        <f>VLOOKUP(A2730,'ADM Details FY17'!$A$3:$W$3515,23,FALSE)</f>
        <v>0</v>
      </c>
      <c r="S2730" s="1">
        <f>VLOOKUP(A2730,'ADM Details FY17'!$A$3:$X$3515,24,FALSE)</f>
        <v>0</v>
      </c>
      <c r="T2730" s="1">
        <f>VLOOKUP(A2730,'ADM Details FY17'!$A$3:$Y$3515,25,FALSE)</f>
        <v>0</v>
      </c>
      <c r="U2730" s="1">
        <f>VLOOKUP(A2730,'ADM Details FY17'!$A$3:$AA$3515,27,FALSE)</f>
        <v>0</v>
      </c>
      <c r="V2730" s="1">
        <f>IFERROR(VLOOKUP(C2730,'eindex _tget pp '!$A$4:$E$615,5,FALSE),0)</f>
        <v>0</v>
      </c>
      <c r="W2730" s="31">
        <f>IFERROR(VLOOKUP(C2730,'eindex _tget pp '!$A$4:$F$615,6,FALSE),0)</f>
        <v>0</v>
      </c>
      <c r="X2730" s="4">
        <f>IFERROR(VLOOKUP(B2730,'eschools 16'!$A$2:$F$25,6,FALSE),1)</f>
        <v>1</v>
      </c>
      <c r="Y2730" s="1">
        <f t="shared" si="210"/>
        <v>0</v>
      </c>
      <c r="Z2730" s="1">
        <f t="shared" si="211"/>
        <v>0</v>
      </c>
      <c r="AA2730" s="31">
        <f>IFERROR(VLOOKUP(C2730,'eindex _tget pp '!$A$4:$G$615,7,FALSE),0)</f>
        <v>0</v>
      </c>
      <c r="AB2730" s="1">
        <f>VLOOKUP(A2730,'ADM Details FY17'!$A$3:$AB$3515,28,FALSE)</f>
        <v>0</v>
      </c>
      <c r="AC2730" s="1">
        <f t="shared" si="212"/>
        <v>0</v>
      </c>
      <c r="AD2730" s="1">
        <f t="shared" si="213"/>
        <v>0</v>
      </c>
      <c r="AE2730" s="1">
        <f t="shared" si="214"/>
        <v>0</v>
      </c>
    </row>
    <row r="2731" spans="1:31" x14ac:dyDescent="0.25">
      <c r="A2731" t="str">
        <f>B2731&amp;"-"&amp;COUNTIF($B$3:B2731,B2731)</f>
        <v>770-15</v>
      </c>
      <c r="B2731">
        <v>770</v>
      </c>
      <c r="C2731" s="18">
        <f>VLOOKUP(A2731,'ADM Details FY17'!$A$3:$D$3515,4,FALSE)</f>
        <v>0</v>
      </c>
      <c r="D2731" s="1">
        <f>VLOOKUP(A2731,'ADM Details FY17'!$A$3:$E$3515,5,FALSE)</f>
        <v>0</v>
      </c>
      <c r="E2731" s="1">
        <f>VLOOKUP(A2731,'ADM Details FY17'!$A$3:$F$3515,6,FALSE)</f>
        <v>0</v>
      </c>
      <c r="F2731" s="1">
        <f>VLOOKUP(A2731,'ADM Details FY17'!$A$3:$G$3515,7,FALSE)</f>
        <v>0</v>
      </c>
      <c r="G2731" s="1">
        <f>VLOOKUP(A2731,'ADM Details FY17'!$A$3:$H$3515,8,FALSE)</f>
        <v>0</v>
      </c>
      <c r="H2731" s="1">
        <f>VLOOKUP(A2731,'ADM Details FY17'!$A$3:$I$3515,9,FALSE)</f>
        <v>0</v>
      </c>
      <c r="I2731" s="1">
        <f>VLOOKUP(A2731,'ADM Details FY17'!$A$3:$J$3517,10,FALSE)</f>
        <v>0</v>
      </c>
      <c r="J2731" s="1">
        <f>VLOOKUP(A2731,'ADM Details FY17'!$A$3:$K$3515,11,FALSE)</f>
        <v>0</v>
      </c>
      <c r="K2731" s="1">
        <f>VLOOKUP(A2731,'ADM Details FY17'!$A$3:$M$3515,13,FALSE)</f>
        <v>0</v>
      </c>
      <c r="L2731" s="1">
        <f>VLOOKUP(A2731,'ADM Details FY17'!$A$3:$O$3515,15,FALSE)</f>
        <v>0</v>
      </c>
      <c r="M2731" s="1">
        <f>VLOOKUP(A2731,'ADM Details FY17'!$A$3:$P$3515,16,FALSE)</f>
        <v>0</v>
      </c>
      <c r="N2731" s="1">
        <f>VLOOKUP(A2731,'ADM Details FY17'!$A$3:$Q$3515,17,FALSE)</f>
        <v>0</v>
      </c>
      <c r="O2731" s="1">
        <f>VLOOKUP(A2731,'ADM Details FY17'!$A$3:$S$3515,19,FALSE)</f>
        <v>0</v>
      </c>
      <c r="P2731" s="1">
        <f>VLOOKUP(A2731,'ADM Details FY17'!$A$3:$U$3515,21,FALSE)</f>
        <v>0</v>
      </c>
      <c r="Q2731" s="1">
        <f>VLOOKUP(A2731,'ADM Details FY17'!$A$3:$V$3515,22,FALSE)</f>
        <v>0</v>
      </c>
      <c r="R2731" s="1">
        <f>VLOOKUP(A2731,'ADM Details FY17'!$A$3:$W$3515,23,FALSE)</f>
        <v>0</v>
      </c>
      <c r="S2731" s="1">
        <f>VLOOKUP(A2731,'ADM Details FY17'!$A$3:$X$3515,24,FALSE)</f>
        <v>0</v>
      </c>
      <c r="T2731" s="1">
        <f>VLOOKUP(A2731,'ADM Details FY17'!$A$3:$Y$3515,25,FALSE)</f>
        <v>0</v>
      </c>
      <c r="U2731" s="1">
        <f>VLOOKUP(A2731,'ADM Details FY17'!$A$3:$AA$3515,27,FALSE)</f>
        <v>0</v>
      </c>
      <c r="V2731" s="1">
        <f>IFERROR(VLOOKUP(C2731,'eindex _tget pp '!$A$4:$E$615,5,FALSE),0)</f>
        <v>0</v>
      </c>
      <c r="W2731" s="31">
        <f>IFERROR(VLOOKUP(C2731,'eindex _tget pp '!$A$4:$F$615,6,FALSE),0)</f>
        <v>0</v>
      </c>
      <c r="X2731" s="4">
        <f>IFERROR(VLOOKUP(B2731,'eschools 16'!$A$2:$F$25,6,FALSE),1)</f>
        <v>1</v>
      </c>
      <c r="Y2731" s="1">
        <f t="shared" si="210"/>
        <v>0</v>
      </c>
      <c r="Z2731" s="1">
        <f t="shared" si="211"/>
        <v>0</v>
      </c>
      <c r="AA2731" s="31">
        <f>IFERROR(VLOOKUP(C2731,'eindex _tget pp '!$A$4:$G$615,7,FALSE),0)</f>
        <v>0</v>
      </c>
      <c r="AB2731" s="1">
        <f>VLOOKUP(A2731,'ADM Details FY17'!$A$3:$AB$3515,28,FALSE)</f>
        <v>0</v>
      </c>
      <c r="AC2731" s="1">
        <f t="shared" si="212"/>
        <v>0</v>
      </c>
      <c r="AD2731" s="1">
        <f t="shared" si="213"/>
        <v>0</v>
      </c>
      <c r="AE2731" s="1">
        <f t="shared" si="214"/>
        <v>0</v>
      </c>
    </row>
    <row r="2732" spans="1:31" x14ac:dyDescent="0.25">
      <c r="A2732" t="str">
        <f>B2732&amp;"-"&amp;COUNTIF($B$3:B2732,B2732)</f>
        <v>770-16</v>
      </c>
      <c r="B2732">
        <v>770</v>
      </c>
      <c r="C2732" s="18">
        <f>VLOOKUP(A2732,'ADM Details FY17'!$A$3:$D$3515,4,FALSE)</f>
        <v>0</v>
      </c>
      <c r="D2732" s="1">
        <f>VLOOKUP(A2732,'ADM Details FY17'!$A$3:$E$3515,5,FALSE)</f>
        <v>0</v>
      </c>
      <c r="E2732" s="1">
        <f>VLOOKUP(A2732,'ADM Details FY17'!$A$3:$F$3515,6,FALSE)</f>
        <v>0</v>
      </c>
      <c r="F2732" s="1">
        <f>VLOOKUP(A2732,'ADM Details FY17'!$A$3:$G$3515,7,FALSE)</f>
        <v>0</v>
      </c>
      <c r="G2732" s="1">
        <f>VLOOKUP(A2732,'ADM Details FY17'!$A$3:$H$3515,8,FALSE)</f>
        <v>0</v>
      </c>
      <c r="H2732" s="1">
        <f>VLOOKUP(A2732,'ADM Details FY17'!$A$3:$I$3515,9,FALSE)</f>
        <v>0</v>
      </c>
      <c r="I2732" s="1">
        <f>VLOOKUP(A2732,'ADM Details FY17'!$A$3:$J$3517,10,FALSE)</f>
        <v>0</v>
      </c>
      <c r="J2732" s="1">
        <f>VLOOKUP(A2732,'ADM Details FY17'!$A$3:$K$3515,11,FALSE)</f>
        <v>0</v>
      </c>
      <c r="K2732" s="1">
        <f>VLOOKUP(A2732,'ADM Details FY17'!$A$3:$M$3515,13,FALSE)</f>
        <v>0</v>
      </c>
      <c r="L2732" s="1">
        <f>VLOOKUP(A2732,'ADM Details FY17'!$A$3:$O$3515,15,FALSE)</f>
        <v>0</v>
      </c>
      <c r="M2732" s="1">
        <f>VLOOKUP(A2732,'ADM Details FY17'!$A$3:$P$3515,16,FALSE)</f>
        <v>0</v>
      </c>
      <c r="N2732" s="1">
        <f>VLOOKUP(A2732,'ADM Details FY17'!$A$3:$Q$3515,17,FALSE)</f>
        <v>0</v>
      </c>
      <c r="O2732" s="1">
        <f>VLOOKUP(A2732,'ADM Details FY17'!$A$3:$S$3515,19,FALSE)</f>
        <v>0</v>
      </c>
      <c r="P2732" s="1">
        <f>VLOOKUP(A2732,'ADM Details FY17'!$A$3:$U$3515,21,FALSE)</f>
        <v>0</v>
      </c>
      <c r="Q2732" s="1">
        <f>VLOOKUP(A2732,'ADM Details FY17'!$A$3:$V$3515,22,FALSE)</f>
        <v>0</v>
      </c>
      <c r="R2732" s="1">
        <f>VLOOKUP(A2732,'ADM Details FY17'!$A$3:$W$3515,23,FALSE)</f>
        <v>0</v>
      </c>
      <c r="S2732" s="1">
        <f>VLOOKUP(A2732,'ADM Details FY17'!$A$3:$X$3515,24,FALSE)</f>
        <v>0</v>
      </c>
      <c r="T2732" s="1">
        <f>VLOOKUP(A2732,'ADM Details FY17'!$A$3:$Y$3515,25,FALSE)</f>
        <v>0</v>
      </c>
      <c r="U2732" s="1">
        <f>VLOOKUP(A2732,'ADM Details FY17'!$A$3:$AA$3515,27,FALSE)</f>
        <v>0</v>
      </c>
      <c r="V2732" s="1">
        <f>IFERROR(VLOOKUP(C2732,'eindex _tget pp '!$A$4:$E$615,5,FALSE),0)</f>
        <v>0</v>
      </c>
      <c r="W2732" s="31">
        <f>IFERROR(VLOOKUP(C2732,'eindex _tget pp '!$A$4:$F$615,6,FALSE),0)</f>
        <v>0</v>
      </c>
      <c r="X2732" s="4">
        <f>IFERROR(VLOOKUP(B2732,'eschools 16'!$A$2:$F$25,6,FALSE),1)</f>
        <v>1</v>
      </c>
      <c r="Y2732" s="1">
        <f t="shared" si="210"/>
        <v>0</v>
      </c>
      <c r="Z2732" s="1">
        <f t="shared" si="211"/>
        <v>0</v>
      </c>
      <c r="AA2732" s="31">
        <f>IFERROR(VLOOKUP(C2732,'eindex _tget pp '!$A$4:$G$615,7,FALSE),0)</f>
        <v>0</v>
      </c>
      <c r="AB2732" s="1">
        <f>VLOOKUP(A2732,'ADM Details FY17'!$A$3:$AB$3515,28,FALSE)</f>
        <v>0</v>
      </c>
      <c r="AC2732" s="1">
        <f t="shared" si="212"/>
        <v>0</v>
      </c>
      <c r="AD2732" s="1">
        <f t="shared" si="213"/>
        <v>0</v>
      </c>
      <c r="AE2732" s="1">
        <f t="shared" si="214"/>
        <v>0</v>
      </c>
    </row>
    <row r="2733" spans="1:31" x14ac:dyDescent="0.25">
      <c r="A2733" t="str">
        <f>B2733&amp;"-"&amp;COUNTIF($B$3:B2733,B2733)</f>
        <v>779-1</v>
      </c>
      <c r="B2733">
        <v>779</v>
      </c>
      <c r="C2733" s="18">
        <f>VLOOKUP(A2733,'ADM Details FY17'!$A$3:$D$3515,4,FALSE)</f>
        <v>43802</v>
      </c>
      <c r="D2733" s="1">
        <f>VLOOKUP(A2733,'ADM Details FY17'!$A$3:$E$3515,5,FALSE)</f>
        <v>68.73</v>
      </c>
      <c r="E2733" s="1">
        <f>VLOOKUP(A2733,'ADM Details FY17'!$A$3:$F$3515,6,FALSE)</f>
        <v>2</v>
      </c>
      <c r="F2733" s="1">
        <f>VLOOKUP(A2733,'ADM Details FY17'!$A$3:$G$3515,7,FALSE)</f>
        <v>2.71</v>
      </c>
      <c r="G2733" s="1">
        <f>VLOOKUP(A2733,'ADM Details FY17'!$A$3:$H$3515,8,FALSE)</f>
        <v>1</v>
      </c>
      <c r="H2733" s="1">
        <f>VLOOKUP(A2733,'ADM Details FY17'!$A$3:$I$3515,9,FALSE)</f>
        <v>0</v>
      </c>
      <c r="I2733" s="1">
        <f>VLOOKUP(A2733,'ADM Details FY17'!$A$3:$J$3517,10,FALSE)</f>
        <v>0</v>
      </c>
      <c r="J2733" s="1">
        <f>VLOOKUP(A2733,'ADM Details FY17'!$A$3:$K$3515,11,FALSE)</f>
        <v>0</v>
      </c>
      <c r="K2733" s="1">
        <f>VLOOKUP(A2733,'ADM Details FY17'!$A$3:$M$3515,13,FALSE)</f>
        <v>68.73</v>
      </c>
      <c r="L2733" s="1">
        <f>VLOOKUP(A2733,'ADM Details FY17'!$A$3:$O$3515,15,FALSE)</f>
        <v>8.23</v>
      </c>
      <c r="M2733" s="1">
        <f>VLOOKUP(A2733,'ADM Details FY17'!$A$3:$P$3515,16,FALSE)</f>
        <v>22.4</v>
      </c>
      <c r="N2733" s="1">
        <f>VLOOKUP(A2733,'ADM Details FY17'!$A$3:$Q$3515,17,FALSE)</f>
        <v>0</v>
      </c>
      <c r="O2733" s="1">
        <f>VLOOKUP(A2733,'ADM Details FY17'!$A$3:$S$3515,19,FALSE)</f>
        <v>47.74</v>
      </c>
      <c r="P2733" s="1">
        <f>VLOOKUP(A2733,'ADM Details FY17'!$A$3:$U$3515,21,FALSE)</f>
        <v>0</v>
      </c>
      <c r="Q2733" s="1">
        <f>VLOOKUP(A2733,'ADM Details FY17'!$A$3:$V$3515,22,FALSE)</f>
        <v>0</v>
      </c>
      <c r="R2733" s="1">
        <f>VLOOKUP(A2733,'ADM Details FY17'!$A$3:$W$3515,23,FALSE)</f>
        <v>0</v>
      </c>
      <c r="S2733" s="1">
        <f>VLOOKUP(A2733,'ADM Details FY17'!$A$3:$X$3515,24,FALSE)</f>
        <v>0</v>
      </c>
      <c r="T2733" s="1">
        <f>VLOOKUP(A2733,'ADM Details FY17'!$A$3:$Y$3515,25,FALSE)</f>
        <v>0</v>
      </c>
      <c r="U2733" s="1">
        <f>VLOOKUP(A2733,'ADM Details FY17'!$A$3:$AA$3515,27,FALSE)</f>
        <v>0</v>
      </c>
      <c r="V2733" s="1">
        <f>IFERROR(VLOOKUP(C2733,'eindex _tget pp '!$A$4:$E$615,5,FALSE),0)</f>
        <v>454.00578141101448</v>
      </c>
      <c r="W2733" s="31">
        <f>IFERROR(VLOOKUP(C2733,'eindex _tget pp '!$A$4:$F$615,6,FALSE),0)</f>
        <v>3.6729279115</v>
      </c>
      <c r="X2733" s="4">
        <f>IFERROR(VLOOKUP(B2733,'eschools 16'!$A$2:$F$25,6,FALSE),1)</f>
        <v>1</v>
      </c>
      <c r="Y2733" s="1">
        <f t="shared" si="210"/>
        <v>7800.95</v>
      </c>
      <c r="Z2733" s="1">
        <f t="shared" si="211"/>
        <v>68663.77</v>
      </c>
      <c r="AA2733" s="31">
        <f>IFERROR(VLOOKUP(C2733,'eindex _tget pp '!$A$4:$G$615,7,FALSE),0)</f>
        <v>0.53438618000000004</v>
      </c>
      <c r="AB2733" s="1">
        <f>VLOOKUP(A2733,'ADM Details FY17'!$A$3:$AB$3515,28,FALSE)</f>
        <v>0</v>
      </c>
      <c r="AC2733" s="1">
        <f t="shared" si="212"/>
        <v>0</v>
      </c>
      <c r="AD2733" s="1">
        <f t="shared" si="213"/>
        <v>68.73</v>
      </c>
      <c r="AE2733" s="1">
        <f t="shared" si="214"/>
        <v>10309.5</v>
      </c>
    </row>
    <row r="2734" spans="1:31" x14ac:dyDescent="0.25">
      <c r="A2734" t="str">
        <f>B2734&amp;"-"&amp;COUNTIF($B$3:B2734,B2734)</f>
        <v>779-2</v>
      </c>
      <c r="B2734">
        <v>779</v>
      </c>
      <c r="C2734" s="18">
        <f>VLOOKUP(A2734,'ADM Details FY17'!$A$3:$D$3515,4,FALSE)</f>
        <v>47019</v>
      </c>
      <c r="D2734" s="1">
        <f>VLOOKUP(A2734,'ADM Details FY17'!$A$3:$E$3515,5,FALSE)</f>
        <v>1</v>
      </c>
      <c r="E2734" s="1">
        <f>VLOOKUP(A2734,'ADM Details FY17'!$A$3:$F$3515,6,FALSE)</f>
        <v>0</v>
      </c>
      <c r="F2734" s="1">
        <f>VLOOKUP(A2734,'ADM Details FY17'!$A$3:$G$3515,7,FALSE)</f>
        <v>0</v>
      </c>
      <c r="G2734" s="1">
        <f>VLOOKUP(A2734,'ADM Details FY17'!$A$3:$H$3515,8,FALSE)</f>
        <v>0</v>
      </c>
      <c r="H2734" s="1">
        <f>VLOOKUP(A2734,'ADM Details FY17'!$A$3:$I$3515,9,FALSE)</f>
        <v>0</v>
      </c>
      <c r="I2734" s="1">
        <f>VLOOKUP(A2734,'ADM Details FY17'!$A$3:$J$3517,10,FALSE)</f>
        <v>0</v>
      </c>
      <c r="J2734" s="1">
        <f>VLOOKUP(A2734,'ADM Details FY17'!$A$3:$K$3515,11,FALSE)</f>
        <v>0</v>
      </c>
      <c r="K2734" s="1">
        <f>VLOOKUP(A2734,'ADM Details FY17'!$A$3:$M$3515,13,FALSE)</f>
        <v>1</v>
      </c>
      <c r="L2734" s="1">
        <f>VLOOKUP(A2734,'ADM Details FY17'!$A$3:$O$3515,15,FALSE)</f>
        <v>0</v>
      </c>
      <c r="M2734" s="1">
        <f>VLOOKUP(A2734,'ADM Details FY17'!$A$3:$P$3515,16,FALSE)</f>
        <v>0</v>
      </c>
      <c r="N2734" s="1">
        <f>VLOOKUP(A2734,'ADM Details FY17'!$A$3:$Q$3515,17,FALSE)</f>
        <v>0</v>
      </c>
      <c r="O2734" s="1">
        <f>VLOOKUP(A2734,'ADM Details FY17'!$A$3:$S$3515,19,FALSE)</f>
        <v>1</v>
      </c>
      <c r="P2734" s="1">
        <f>VLOOKUP(A2734,'ADM Details FY17'!$A$3:$U$3515,21,FALSE)</f>
        <v>0</v>
      </c>
      <c r="Q2734" s="1">
        <f>VLOOKUP(A2734,'ADM Details FY17'!$A$3:$V$3515,22,FALSE)</f>
        <v>0</v>
      </c>
      <c r="R2734" s="1">
        <f>VLOOKUP(A2734,'ADM Details FY17'!$A$3:$W$3515,23,FALSE)</f>
        <v>0</v>
      </c>
      <c r="S2734" s="1">
        <f>VLOOKUP(A2734,'ADM Details FY17'!$A$3:$X$3515,24,FALSE)</f>
        <v>0</v>
      </c>
      <c r="T2734" s="1">
        <f>VLOOKUP(A2734,'ADM Details FY17'!$A$3:$Y$3515,25,FALSE)</f>
        <v>0</v>
      </c>
      <c r="U2734" s="1">
        <f>VLOOKUP(A2734,'ADM Details FY17'!$A$3:$AA$3515,27,FALSE)</f>
        <v>0</v>
      </c>
      <c r="V2734" s="1">
        <f>IFERROR(VLOOKUP(C2734,'eindex _tget pp '!$A$4:$E$615,5,FALSE),0)</f>
        <v>156.24796476641458</v>
      </c>
      <c r="W2734" s="31">
        <f>IFERROR(VLOOKUP(C2734,'eindex _tget pp '!$A$4:$F$615,6,FALSE),0)</f>
        <v>0.28475252620000002</v>
      </c>
      <c r="X2734" s="4">
        <f>IFERROR(VLOOKUP(B2734,'eschools 16'!$A$2:$F$25,6,FALSE),1)</f>
        <v>1</v>
      </c>
      <c r="Y2734" s="1">
        <f t="shared" si="210"/>
        <v>39.06</v>
      </c>
      <c r="Z2734" s="1">
        <f t="shared" si="211"/>
        <v>77.45</v>
      </c>
      <c r="AA2734" s="31">
        <f>IFERROR(VLOOKUP(C2734,'eindex _tget pp '!$A$4:$G$615,7,FALSE),0)</f>
        <v>0.40680514600000001</v>
      </c>
      <c r="AB2734" s="1">
        <f>VLOOKUP(A2734,'ADM Details FY17'!$A$3:$AB$3515,28,FALSE)</f>
        <v>0</v>
      </c>
      <c r="AC2734" s="1">
        <f t="shared" si="212"/>
        <v>0</v>
      </c>
      <c r="AD2734" s="1">
        <f t="shared" si="213"/>
        <v>1</v>
      </c>
      <c r="AE2734" s="1">
        <f t="shared" si="214"/>
        <v>150</v>
      </c>
    </row>
    <row r="2735" spans="1:31" x14ac:dyDescent="0.25">
      <c r="A2735" t="str">
        <f>B2735&amp;"-"&amp;COUNTIF($B$3:B2735,B2735)</f>
        <v>779-3</v>
      </c>
      <c r="B2735">
        <v>779</v>
      </c>
      <c r="C2735" s="18">
        <f>VLOOKUP(A2735,'ADM Details FY17'!$A$3:$D$3515,4,FALSE)</f>
        <v>44800</v>
      </c>
      <c r="D2735" s="1">
        <f>VLOOKUP(A2735,'ADM Details FY17'!$A$3:$E$3515,5,FALSE)</f>
        <v>47.68</v>
      </c>
      <c r="E2735" s="1">
        <f>VLOOKUP(A2735,'ADM Details FY17'!$A$3:$F$3515,6,FALSE)</f>
        <v>2</v>
      </c>
      <c r="F2735" s="1">
        <f>VLOOKUP(A2735,'ADM Details FY17'!$A$3:$G$3515,7,FALSE)</f>
        <v>3</v>
      </c>
      <c r="G2735" s="1">
        <f>VLOOKUP(A2735,'ADM Details FY17'!$A$3:$H$3515,8,FALSE)</f>
        <v>0</v>
      </c>
      <c r="H2735" s="1">
        <f>VLOOKUP(A2735,'ADM Details FY17'!$A$3:$I$3515,9,FALSE)</f>
        <v>0</v>
      </c>
      <c r="I2735" s="1">
        <f>VLOOKUP(A2735,'ADM Details FY17'!$A$3:$J$3517,10,FALSE)</f>
        <v>0</v>
      </c>
      <c r="J2735" s="1">
        <f>VLOOKUP(A2735,'ADM Details FY17'!$A$3:$K$3515,11,FALSE)</f>
        <v>0</v>
      </c>
      <c r="K2735" s="1">
        <f>VLOOKUP(A2735,'ADM Details FY17'!$A$3:$M$3515,13,FALSE)</f>
        <v>47.68</v>
      </c>
      <c r="L2735" s="1">
        <f>VLOOKUP(A2735,'ADM Details FY17'!$A$3:$O$3515,15,FALSE)</f>
        <v>12.76</v>
      </c>
      <c r="M2735" s="1">
        <f>VLOOKUP(A2735,'ADM Details FY17'!$A$3:$P$3515,16,FALSE)</f>
        <v>8</v>
      </c>
      <c r="N2735" s="1">
        <f>VLOOKUP(A2735,'ADM Details FY17'!$A$3:$Q$3515,17,FALSE)</f>
        <v>0</v>
      </c>
      <c r="O2735" s="1">
        <f>VLOOKUP(A2735,'ADM Details FY17'!$A$3:$S$3515,19,FALSE)</f>
        <v>38.82</v>
      </c>
      <c r="P2735" s="1">
        <f>VLOOKUP(A2735,'ADM Details FY17'!$A$3:$U$3515,21,FALSE)</f>
        <v>0</v>
      </c>
      <c r="Q2735" s="1">
        <f>VLOOKUP(A2735,'ADM Details FY17'!$A$3:$V$3515,22,FALSE)</f>
        <v>0</v>
      </c>
      <c r="R2735" s="1">
        <f>VLOOKUP(A2735,'ADM Details FY17'!$A$3:$W$3515,23,FALSE)</f>
        <v>0</v>
      </c>
      <c r="S2735" s="1">
        <f>VLOOKUP(A2735,'ADM Details FY17'!$A$3:$X$3515,24,FALSE)</f>
        <v>0</v>
      </c>
      <c r="T2735" s="1">
        <f>VLOOKUP(A2735,'ADM Details FY17'!$A$3:$Y$3515,25,FALSE)</f>
        <v>0</v>
      </c>
      <c r="U2735" s="1">
        <f>VLOOKUP(A2735,'ADM Details FY17'!$A$3:$AA$3515,27,FALSE)</f>
        <v>0</v>
      </c>
      <c r="V2735" s="1">
        <f>IFERROR(VLOOKUP(C2735,'eindex _tget pp '!$A$4:$E$615,5,FALSE),0)</f>
        <v>751.72908667041872</v>
      </c>
      <c r="W2735" s="31">
        <f>IFERROR(VLOOKUP(C2735,'eindex _tget pp '!$A$4:$F$615,6,FALSE),0)</f>
        <v>1.7261732700000001</v>
      </c>
      <c r="X2735" s="4">
        <f>IFERROR(VLOOKUP(B2735,'eschools 16'!$A$2:$F$25,6,FALSE),1)</f>
        <v>1</v>
      </c>
      <c r="Y2735" s="1">
        <f t="shared" si="210"/>
        <v>8960.61</v>
      </c>
      <c r="Z2735" s="1">
        <f t="shared" si="211"/>
        <v>22386.67</v>
      </c>
      <c r="AA2735" s="31">
        <f>IFERROR(VLOOKUP(C2735,'eindex _tget pp '!$A$4:$G$615,7,FALSE),0)</f>
        <v>0.59243781699999998</v>
      </c>
      <c r="AB2735" s="1">
        <f>VLOOKUP(A2735,'ADM Details FY17'!$A$3:$AB$3515,28,FALSE)</f>
        <v>0</v>
      </c>
      <c r="AC2735" s="1">
        <f t="shared" si="212"/>
        <v>0</v>
      </c>
      <c r="AD2735" s="1">
        <f t="shared" si="213"/>
        <v>47.68</v>
      </c>
      <c r="AE2735" s="1">
        <f t="shared" si="214"/>
        <v>7152</v>
      </c>
    </row>
    <row r="2736" spans="1:31" x14ac:dyDescent="0.25">
      <c r="A2736" t="str">
        <f>B2736&amp;"-"&amp;COUNTIF($B$3:B2736,B2736)</f>
        <v>779-4</v>
      </c>
      <c r="B2736">
        <v>779</v>
      </c>
      <c r="C2736" s="18">
        <f>VLOOKUP(A2736,'ADM Details FY17'!$A$3:$D$3515,4,FALSE)</f>
        <v>0</v>
      </c>
      <c r="D2736" s="1">
        <f>VLOOKUP(A2736,'ADM Details FY17'!$A$3:$E$3515,5,FALSE)</f>
        <v>0</v>
      </c>
      <c r="E2736" s="1">
        <f>VLOOKUP(A2736,'ADM Details FY17'!$A$3:$F$3515,6,FALSE)</f>
        <v>0</v>
      </c>
      <c r="F2736" s="1">
        <f>VLOOKUP(A2736,'ADM Details FY17'!$A$3:$G$3515,7,FALSE)</f>
        <v>0</v>
      </c>
      <c r="G2736" s="1">
        <f>VLOOKUP(A2736,'ADM Details FY17'!$A$3:$H$3515,8,FALSE)</f>
        <v>0</v>
      </c>
      <c r="H2736" s="1">
        <f>VLOOKUP(A2736,'ADM Details FY17'!$A$3:$I$3515,9,FALSE)</f>
        <v>0</v>
      </c>
      <c r="I2736" s="1">
        <f>VLOOKUP(A2736,'ADM Details FY17'!$A$3:$J$3517,10,FALSE)</f>
        <v>0</v>
      </c>
      <c r="J2736" s="1">
        <f>VLOOKUP(A2736,'ADM Details FY17'!$A$3:$K$3515,11,FALSE)</f>
        <v>0</v>
      </c>
      <c r="K2736" s="1">
        <f>VLOOKUP(A2736,'ADM Details FY17'!$A$3:$M$3515,13,FALSE)</f>
        <v>0</v>
      </c>
      <c r="L2736" s="1">
        <f>VLOOKUP(A2736,'ADM Details FY17'!$A$3:$O$3515,15,FALSE)</f>
        <v>0</v>
      </c>
      <c r="M2736" s="1">
        <f>VLOOKUP(A2736,'ADM Details FY17'!$A$3:$P$3515,16,FALSE)</f>
        <v>0</v>
      </c>
      <c r="N2736" s="1">
        <f>VLOOKUP(A2736,'ADM Details FY17'!$A$3:$Q$3515,17,FALSE)</f>
        <v>0</v>
      </c>
      <c r="O2736" s="1">
        <f>VLOOKUP(A2736,'ADM Details FY17'!$A$3:$S$3515,19,FALSE)</f>
        <v>0</v>
      </c>
      <c r="P2736" s="1">
        <f>VLOOKUP(A2736,'ADM Details FY17'!$A$3:$U$3515,21,FALSE)</f>
        <v>0</v>
      </c>
      <c r="Q2736" s="1">
        <f>VLOOKUP(A2736,'ADM Details FY17'!$A$3:$V$3515,22,FALSE)</f>
        <v>0</v>
      </c>
      <c r="R2736" s="1">
        <f>VLOOKUP(A2736,'ADM Details FY17'!$A$3:$W$3515,23,FALSE)</f>
        <v>0</v>
      </c>
      <c r="S2736" s="1">
        <f>VLOOKUP(A2736,'ADM Details FY17'!$A$3:$X$3515,24,FALSE)</f>
        <v>0</v>
      </c>
      <c r="T2736" s="1">
        <f>VLOOKUP(A2736,'ADM Details FY17'!$A$3:$Y$3515,25,FALSE)</f>
        <v>0</v>
      </c>
      <c r="U2736" s="1">
        <f>VLOOKUP(A2736,'ADM Details FY17'!$A$3:$AA$3515,27,FALSE)</f>
        <v>0</v>
      </c>
      <c r="V2736" s="1">
        <f>IFERROR(VLOOKUP(C2736,'eindex _tget pp '!$A$4:$E$615,5,FALSE),0)</f>
        <v>0</v>
      </c>
      <c r="W2736" s="31">
        <f>IFERROR(VLOOKUP(C2736,'eindex _tget pp '!$A$4:$F$615,6,FALSE),0)</f>
        <v>0</v>
      </c>
      <c r="X2736" s="4">
        <f>IFERROR(VLOOKUP(B2736,'eschools 16'!$A$2:$F$25,6,FALSE),1)</f>
        <v>1</v>
      </c>
      <c r="Y2736" s="1">
        <f t="shared" si="210"/>
        <v>0</v>
      </c>
      <c r="Z2736" s="1">
        <f t="shared" si="211"/>
        <v>0</v>
      </c>
      <c r="AA2736" s="31">
        <f>IFERROR(VLOOKUP(C2736,'eindex _tget pp '!$A$4:$G$615,7,FALSE),0)</f>
        <v>0</v>
      </c>
      <c r="AB2736" s="1">
        <f>VLOOKUP(A2736,'ADM Details FY17'!$A$3:$AB$3515,28,FALSE)</f>
        <v>0</v>
      </c>
      <c r="AC2736" s="1">
        <f t="shared" si="212"/>
        <v>0</v>
      </c>
      <c r="AD2736" s="1">
        <f t="shared" si="213"/>
        <v>0</v>
      </c>
      <c r="AE2736" s="1">
        <f t="shared" si="214"/>
        <v>0</v>
      </c>
    </row>
    <row r="2737" spans="1:31" x14ac:dyDescent="0.25">
      <c r="A2737" t="str">
        <f>B2737&amp;"-"&amp;COUNTIF($B$3:B2737,B2737)</f>
        <v>779-5</v>
      </c>
      <c r="B2737">
        <v>779</v>
      </c>
      <c r="C2737" s="18">
        <f>VLOOKUP(A2737,'ADM Details FY17'!$A$3:$D$3515,4,FALSE)</f>
        <v>0</v>
      </c>
      <c r="D2737" s="1">
        <f>VLOOKUP(A2737,'ADM Details FY17'!$A$3:$E$3515,5,FALSE)</f>
        <v>0</v>
      </c>
      <c r="E2737" s="1">
        <f>VLOOKUP(A2737,'ADM Details FY17'!$A$3:$F$3515,6,FALSE)</f>
        <v>0</v>
      </c>
      <c r="F2737" s="1">
        <f>VLOOKUP(A2737,'ADM Details FY17'!$A$3:$G$3515,7,FALSE)</f>
        <v>0</v>
      </c>
      <c r="G2737" s="1">
        <f>VLOOKUP(A2737,'ADM Details FY17'!$A$3:$H$3515,8,FALSE)</f>
        <v>0</v>
      </c>
      <c r="H2737" s="1">
        <f>VLOOKUP(A2737,'ADM Details FY17'!$A$3:$I$3515,9,FALSE)</f>
        <v>0</v>
      </c>
      <c r="I2737" s="1">
        <f>VLOOKUP(A2737,'ADM Details FY17'!$A$3:$J$3517,10,FALSE)</f>
        <v>0</v>
      </c>
      <c r="J2737" s="1">
        <f>VLOOKUP(A2737,'ADM Details FY17'!$A$3:$K$3515,11,FALSE)</f>
        <v>0</v>
      </c>
      <c r="K2737" s="1">
        <f>VLOOKUP(A2737,'ADM Details FY17'!$A$3:$M$3515,13,FALSE)</f>
        <v>0</v>
      </c>
      <c r="L2737" s="1">
        <f>VLOOKUP(A2737,'ADM Details FY17'!$A$3:$O$3515,15,FALSE)</f>
        <v>0</v>
      </c>
      <c r="M2737" s="1">
        <f>VLOOKUP(A2737,'ADM Details FY17'!$A$3:$P$3515,16,FALSE)</f>
        <v>0</v>
      </c>
      <c r="N2737" s="1">
        <f>VLOOKUP(A2737,'ADM Details FY17'!$A$3:$Q$3515,17,FALSE)</f>
        <v>0</v>
      </c>
      <c r="O2737" s="1">
        <f>VLOOKUP(A2737,'ADM Details FY17'!$A$3:$S$3515,19,FALSE)</f>
        <v>0</v>
      </c>
      <c r="P2737" s="1">
        <f>VLOOKUP(A2737,'ADM Details FY17'!$A$3:$U$3515,21,FALSE)</f>
        <v>0</v>
      </c>
      <c r="Q2737" s="1">
        <f>VLOOKUP(A2737,'ADM Details FY17'!$A$3:$V$3515,22,FALSE)</f>
        <v>0</v>
      </c>
      <c r="R2737" s="1">
        <f>VLOOKUP(A2737,'ADM Details FY17'!$A$3:$W$3515,23,FALSE)</f>
        <v>0</v>
      </c>
      <c r="S2737" s="1">
        <f>VLOOKUP(A2737,'ADM Details FY17'!$A$3:$X$3515,24,FALSE)</f>
        <v>0</v>
      </c>
      <c r="T2737" s="1">
        <f>VLOOKUP(A2737,'ADM Details FY17'!$A$3:$Y$3515,25,FALSE)</f>
        <v>0</v>
      </c>
      <c r="U2737" s="1">
        <f>VLOOKUP(A2737,'ADM Details FY17'!$A$3:$AA$3515,27,FALSE)</f>
        <v>0</v>
      </c>
      <c r="V2737" s="1">
        <f>IFERROR(VLOOKUP(C2737,'eindex _tget pp '!$A$4:$E$615,5,FALSE),0)</f>
        <v>0</v>
      </c>
      <c r="W2737" s="31">
        <f>IFERROR(VLOOKUP(C2737,'eindex _tget pp '!$A$4:$F$615,6,FALSE),0)</f>
        <v>0</v>
      </c>
      <c r="X2737" s="4">
        <f>IFERROR(VLOOKUP(B2737,'eschools 16'!$A$2:$F$25,6,FALSE),1)</f>
        <v>1</v>
      </c>
      <c r="Y2737" s="1">
        <f t="shared" si="210"/>
        <v>0</v>
      </c>
      <c r="Z2737" s="1">
        <f t="shared" si="211"/>
        <v>0</v>
      </c>
      <c r="AA2737" s="31">
        <f>IFERROR(VLOOKUP(C2737,'eindex _tget pp '!$A$4:$G$615,7,FALSE),0)</f>
        <v>0</v>
      </c>
      <c r="AB2737" s="1">
        <f>VLOOKUP(A2737,'ADM Details FY17'!$A$3:$AB$3515,28,FALSE)</f>
        <v>0</v>
      </c>
      <c r="AC2737" s="1">
        <f t="shared" si="212"/>
        <v>0</v>
      </c>
      <c r="AD2737" s="1">
        <f t="shared" si="213"/>
        <v>0</v>
      </c>
      <c r="AE2737" s="1">
        <f t="shared" si="214"/>
        <v>0</v>
      </c>
    </row>
    <row r="2738" spans="1:31" x14ac:dyDescent="0.25">
      <c r="A2738" t="str">
        <f>B2738&amp;"-"&amp;COUNTIF($B$3:B2738,B2738)</f>
        <v>779-6</v>
      </c>
      <c r="B2738">
        <v>779</v>
      </c>
      <c r="C2738" s="18">
        <f>VLOOKUP(A2738,'ADM Details FY17'!$A$3:$D$3515,4,FALSE)</f>
        <v>0</v>
      </c>
      <c r="D2738" s="1">
        <f>VLOOKUP(A2738,'ADM Details FY17'!$A$3:$E$3515,5,FALSE)</f>
        <v>0</v>
      </c>
      <c r="E2738" s="1">
        <f>VLOOKUP(A2738,'ADM Details FY17'!$A$3:$F$3515,6,FALSE)</f>
        <v>0</v>
      </c>
      <c r="F2738" s="1">
        <f>VLOOKUP(A2738,'ADM Details FY17'!$A$3:$G$3515,7,FALSE)</f>
        <v>0</v>
      </c>
      <c r="G2738" s="1">
        <f>VLOOKUP(A2738,'ADM Details FY17'!$A$3:$H$3515,8,FALSE)</f>
        <v>0</v>
      </c>
      <c r="H2738" s="1">
        <f>VLOOKUP(A2738,'ADM Details FY17'!$A$3:$I$3515,9,FALSE)</f>
        <v>0</v>
      </c>
      <c r="I2738" s="1">
        <f>VLOOKUP(A2738,'ADM Details FY17'!$A$3:$J$3517,10,FALSE)</f>
        <v>0</v>
      </c>
      <c r="J2738" s="1">
        <f>VLOOKUP(A2738,'ADM Details FY17'!$A$3:$K$3515,11,FALSE)</f>
        <v>0</v>
      </c>
      <c r="K2738" s="1">
        <f>VLOOKUP(A2738,'ADM Details FY17'!$A$3:$M$3515,13,FALSE)</f>
        <v>0</v>
      </c>
      <c r="L2738" s="1">
        <f>VLOOKUP(A2738,'ADM Details FY17'!$A$3:$O$3515,15,FALSE)</f>
        <v>0</v>
      </c>
      <c r="M2738" s="1">
        <f>VLOOKUP(A2738,'ADM Details FY17'!$A$3:$P$3515,16,FALSE)</f>
        <v>0</v>
      </c>
      <c r="N2738" s="1">
        <f>VLOOKUP(A2738,'ADM Details FY17'!$A$3:$Q$3515,17,FALSE)</f>
        <v>0</v>
      </c>
      <c r="O2738" s="1">
        <f>VLOOKUP(A2738,'ADM Details FY17'!$A$3:$S$3515,19,FALSE)</f>
        <v>0</v>
      </c>
      <c r="P2738" s="1">
        <f>VLOOKUP(A2738,'ADM Details FY17'!$A$3:$U$3515,21,FALSE)</f>
        <v>0</v>
      </c>
      <c r="Q2738" s="1">
        <f>VLOOKUP(A2738,'ADM Details FY17'!$A$3:$V$3515,22,FALSE)</f>
        <v>0</v>
      </c>
      <c r="R2738" s="1">
        <f>VLOOKUP(A2738,'ADM Details FY17'!$A$3:$W$3515,23,FALSE)</f>
        <v>0</v>
      </c>
      <c r="S2738" s="1">
        <f>VLOOKUP(A2738,'ADM Details FY17'!$A$3:$X$3515,24,FALSE)</f>
        <v>0</v>
      </c>
      <c r="T2738" s="1">
        <f>VLOOKUP(A2738,'ADM Details FY17'!$A$3:$Y$3515,25,FALSE)</f>
        <v>0</v>
      </c>
      <c r="U2738" s="1">
        <f>VLOOKUP(A2738,'ADM Details FY17'!$A$3:$AA$3515,27,FALSE)</f>
        <v>0</v>
      </c>
      <c r="V2738" s="1">
        <f>IFERROR(VLOOKUP(C2738,'eindex _tget pp '!$A$4:$E$615,5,FALSE),0)</f>
        <v>0</v>
      </c>
      <c r="W2738" s="31">
        <f>IFERROR(VLOOKUP(C2738,'eindex _tget pp '!$A$4:$F$615,6,FALSE),0)</f>
        <v>0</v>
      </c>
      <c r="X2738" s="4">
        <f>IFERROR(VLOOKUP(B2738,'eschools 16'!$A$2:$F$25,6,FALSE),1)</f>
        <v>1</v>
      </c>
      <c r="Y2738" s="1">
        <f t="shared" si="210"/>
        <v>0</v>
      </c>
      <c r="Z2738" s="1">
        <f t="shared" si="211"/>
        <v>0</v>
      </c>
      <c r="AA2738" s="31">
        <f>IFERROR(VLOOKUP(C2738,'eindex _tget pp '!$A$4:$G$615,7,FALSE),0)</f>
        <v>0</v>
      </c>
      <c r="AB2738" s="1">
        <f>VLOOKUP(A2738,'ADM Details FY17'!$A$3:$AB$3515,28,FALSE)</f>
        <v>0</v>
      </c>
      <c r="AC2738" s="1">
        <f t="shared" si="212"/>
        <v>0</v>
      </c>
      <c r="AD2738" s="1">
        <f t="shared" si="213"/>
        <v>0</v>
      </c>
      <c r="AE2738" s="1">
        <f t="shared" si="214"/>
        <v>0</v>
      </c>
    </row>
    <row r="2739" spans="1:31" x14ac:dyDescent="0.25">
      <c r="A2739" t="str">
        <f>B2739&amp;"-"&amp;COUNTIF($B$3:B2739,B2739)</f>
        <v>780-1</v>
      </c>
      <c r="B2739">
        <v>780</v>
      </c>
      <c r="C2739" s="18">
        <f>VLOOKUP(A2739,'ADM Details FY17'!$A$3:$D$3515,4,FALSE)</f>
        <v>43802</v>
      </c>
      <c r="D2739" s="1">
        <f>VLOOKUP(A2739,'ADM Details FY17'!$A$3:$E$3515,5,FALSE)</f>
        <v>97.41</v>
      </c>
      <c r="E2739" s="1">
        <f>VLOOKUP(A2739,'ADM Details FY17'!$A$3:$F$3515,6,FALSE)</f>
        <v>0</v>
      </c>
      <c r="F2739" s="1">
        <f>VLOOKUP(A2739,'ADM Details FY17'!$A$3:$G$3515,7,FALSE)</f>
        <v>8.9499999999999993</v>
      </c>
      <c r="G2739" s="1">
        <f>VLOOKUP(A2739,'ADM Details FY17'!$A$3:$H$3515,8,FALSE)</f>
        <v>0</v>
      </c>
      <c r="H2739" s="1">
        <f>VLOOKUP(A2739,'ADM Details FY17'!$A$3:$I$3515,9,FALSE)</f>
        <v>0</v>
      </c>
      <c r="I2739" s="1">
        <f>VLOOKUP(A2739,'ADM Details FY17'!$A$3:$J$3517,10,FALSE)</f>
        <v>0</v>
      </c>
      <c r="J2739" s="1">
        <f>VLOOKUP(A2739,'ADM Details FY17'!$A$3:$K$3515,11,FALSE)</f>
        <v>0</v>
      </c>
      <c r="K2739" s="1">
        <f>VLOOKUP(A2739,'ADM Details FY17'!$A$3:$M$3515,13,FALSE)</f>
        <v>97.41</v>
      </c>
      <c r="L2739" s="1">
        <f>VLOOKUP(A2739,'ADM Details FY17'!$A$3:$O$3515,15,FALSE)</f>
        <v>8.61</v>
      </c>
      <c r="M2739" s="1">
        <f>VLOOKUP(A2739,'ADM Details FY17'!$A$3:$P$3515,16,FALSE)</f>
        <v>56.23</v>
      </c>
      <c r="N2739" s="1">
        <f>VLOOKUP(A2739,'ADM Details FY17'!$A$3:$Q$3515,17,FALSE)</f>
        <v>0</v>
      </c>
      <c r="O2739" s="1">
        <f>VLOOKUP(A2739,'ADM Details FY17'!$A$3:$S$3515,19,FALSE)</f>
        <v>0</v>
      </c>
      <c r="P2739" s="1">
        <f>VLOOKUP(A2739,'ADM Details FY17'!$A$3:$U$3515,21,FALSE)</f>
        <v>0</v>
      </c>
      <c r="Q2739" s="1">
        <f>VLOOKUP(A2739,'ADM Details FY17'!$A$3:$V$3515,22,FALSE)</f>
        <v>0</v>
      </c>
      <c r="R2739" s="1">
        <f>VLOOKUP(A2739,'ADM Details FY17'!$A$3:$W$3515,23,FALSE)</f>
        <v>0</v>
      </c>
      <c r="S2739" s="1">
        <f>VLOOKUP(A2739,'ADM Details FY17'!$A$3:$X$3515,24,FALSE)</f>
        <v>0</v>
      </c>
      <c r="T2739" s="1">
        <f>VLOOKUP(A2739,'ADM Details FY17'!$A$3:$Y$3515,25,FALSE)</f>
        <v>0</v>
      </c>
      <c r="U2739" s="1">
        <f>VLOOKUP(A2739,'ADM Details FY17'!$A$3:$AA$3515,27,FALSE)</f>
        <v>0</v>
      </c>
      <c r="V2739" s="1">
        <f>IFERROR(VLOOKUP(C2739,'eindex _tget pp '!$A$4:$E$615,5,FALSE),0)</f>
        <v>454.00578141101448</v>
      </c>
      <c r="W2739" s="31">
        <f>IFERROR(VLOOKUP(C2739,'eindex _tget pp '!$A$4:$F$615,6,FALSE),0)</f>
        <v>3.6729279115</v>
      </c>
      <c r="X2739" s="4">
        <f>IFERROR(VLOOKUP(B2739,'eschools 16'!$A$2:$F$25,6,FALSE),1)</f>
        <v>1</v>
      </c>
      <c r="Y2739" s="1">
        <f t="shared" si="210"/>
        <v>11056.18</v>
      </c>
      <c r="Z2739" s="1">
        <f t="shared" si="211"/>
        <v>97316.13</v>
      </c>
      <c r="AA2739" s="31">
        <f>IFERROR(VLOOKUP(C2739,'eindex _tget pp '!$A$4:$G$615,7,FALSE),0)</f>
        <v>0.53438618000000004</v>
      </c>
      <c r="AB2739" s="1">
        <f>VLOOKUP(A2739,'ADM Details FY17'!$A$3:$AB$3515,28,FALSE)</f>
        <v>0</v>
      </c>
      <c r="AC2739" s="1">
        <f t="shared" si="212"/>
        <v>0</v>
      </c>
      <c r="AD2739" s="1">
        <f t="shared" si="213"/>
        <v>97.41</v>
      </c>
      <c r="AE2739" s="1">
        <f t="shared" si="214"/>
        <v>14611.5</v>
      </c>
    </row>
    <row r="2740" spans="1:31" x14ac:dyDescent="0.25">
      <c r="A2740" t="str">
        <f>B2740&amp;"-"&amp;COUNTIF($B$3:B2740,B2740)</f>
        <v>780-2</v>
      </c>
      <c r="B2740">
        <v>780</v>
      </c>
      <c r="C2740" s="18">
        <f>VLOOKUP(A2740,'ADM Details FY17'!$A$3:$D$3515,4,FALSE)</f>
        <v>0</v>
      </c>
      <c r="D2740" s="1">
        <f>VLOOKUP(A2740,'ADM Details FY17'!$A$3:$E$3515,5,FALSE)</f>
        <v>0</v>
      </c>
      <c r="E2740" s="1">
        <f>VLOOKUP(A2740,'ADM Details FY17'!$A$3:$F$3515,6,FALSE)</f>
        <v>0</v>
      </c>
      <c r="F2740" s="1">
        <f>VLOOKUP(A2740,'ADM Details FY17'!$A$3:$G$3515,7,FALSE)</f>
        <v>0</v>
      </c>
      <c r="G2740" s="1">
        <f>VLOOKUP(A2740,'ADM Details FY17'!$A$3:$H$3515,8,FALSE)</f>
        <v>0</v>
      </c>
      <c r="H2740" s="1">
        <f>VLOOKUP(A2740,'ADM Details FY17'!$A$3:$I$3515,9,FALSE)</f>
        <v>0</v>
      </c>
      <c r="I2740" s="1">
        <f>VLOOKUP(A2740,'ADM Details FY17'!$A$3:$J$3517,10,FALSE)</f>
        <v>0</v>
      </c>
      <c r="J2740" s="1">
        <f>VLOOKUP(A2740,'ADM Details FY17'!$A$3:$K$3515,11,FALSE)</f>
        <v>0</v>
      </c>
      <c r="K2740" s="1">
        <f>VLOOKUP(A2740,'ADM Details FY17'!$A$3:$M$3515,13,FALSE)</f>
        <v>0</v>
      </c>
      <c r="L2740" s="1">
        <f>VLOOKUP(A2740,'ADM Details FY17'!$A$3:$O$3515,15,FALSE)</f>
        <v>0</v>
      </c>
      <c r="M2740" s="1">
        <f>VLOOKUP(A2740,'ADM Details FY17'!$A$3:$P$3515,16,FALSE)</f>
        <v>0</v>
      </c>
      <c r="N2740" s="1">
        <f>VLOOKUP(A2740,'ADM Details FY17'!$A$3:$Q$3515,17,FALSE)</f>
        <v>0</v>
      </c>
      <c r="O2740" s="1">
        <f>VLOOKUP(A2740,'ADM Details FY17'!$A$3:$S$3515,19,FALSE)</f>
        <v>0</v>
      </c>
      <c r="P2740" s="1">
        <f>VLOOKUP(A2740,'ADM Details FY17'!$A$3:$U$3515,21,FALSE)</f>
        <v>0</v>
      </c>
      <c r="Q2740" s="1">
        <f>VLOOKUP(A2740,'ADM Details FY17'!$A$3:$V$3515,22,FALSE)</f>
        <v>0</v>
      </c>
      <c r="R2740" s="1">
        <f>VLOOKUP(A2740,'ADM Details FY17'!$A$3:$W$3515,23,FALSE)</f>
        <v>0</v>
      </c>
      <c r="S2740" s="1">
        <f>VLOOKUP(A2740,'ADM Details FY17'!$A$3:$X$3515,24,FALSE)</f>
        <v>0</v>
      </c>
      <c r="T2740" s="1">
        <f>VLOOKUP(A2740,'ADM Details FY17'!$A$3:$Y$3515,25,FALSE)</f>
        <v>0</v>
      </c>
      <c r="U2740" s="1">
        <f>VLOOKUP(A2740,'ADM Details FY17'!$A$3:$AA$3515,27,FALSE)</f>
        <v>0</v>
      </c>
      <c r="V2740" s="1">
        <f>IFERROR(VLOOKUP(C2740,'eindex _tget pp '!$A$4:$E$615,5,FALSE),0)</f>
        <v>0</v>
      </c>
      <c r="W2740" s="31">
        <f>IFERROR(VLOOKUP(C2740,'eindex _tget pp '!$A$4:$F$615,6,FALSE),0)</f>
        <v>0</v>
      </c>
      <c r="X2740" s="4">
        <f>IFERROR(VLOOKUP(B2740,'eschools 16'!$A$2:$F$25,6,FALSE),1)</f>
        <v>1</v>
      </c>
      <c r="Y2740" s="1">
        <f t="shared" si="210"/>
        <v>0</v>
      </c>
      <c r="Z2740" s="1">
        <f t="shared" si="211"/>
        <v>0</v>
      </c>
      <c r="AA2740" s="31">
        <f>IFERROR(VLOOKUP(C2740,'eindex _tget pp '!$A$4:$G$615,7,FALSE),0)</f>
        <v>0</v>
      </c>
      <c r="AB2740" s="1">
        <f>VLOOKUP(A2740,'ADM Details FY17'!$A$3:$AB$3515,28,FALSE)</f>
        <v>0</v>
      </c>
      <c r="AC2740" s="1">
        <f t="shared" si="212"/>
        <v>0</v>
      </c>
      <c r="AD2740" s="1">
        <f t="shared" si="213"/>
        <v>0</v>
      </c>
      <c r="AE2740" s="1">
        <f t="shared" si="214"/>
        <v>0</v>
      </c>
    </row>
    <row r="2741" spans="1:31" x14ac:dyDescent="0.25">
      <c r="A2741" t="str">
        <f>B2741&amp;"-"&amp;COUNTIF($B$3:B2741,B2741)</f>
        <v>780-3</v>
      </c>
      <c r="B2741">
        <v>780</v>
      </c>
      <c r="C2741" s="18">
        <f>VLOOKUP(A2741,'ADM Details FY17'!$A$3:$D$3515,4,FALSE)</f>
        <v>0</v>
      </c>
      <c r="D2741" s="1">
        <f>VLOOKUP(A2741,'ADM Details FY17'!$A$3:$E$3515,5,FALSE)</f>
        <v>0</v>
      </c>
      <c r="E2741" s="1">
        <f>VLOOKUP(A2741,'ADM Details FY17'!$A$3:$F$3515,6,FALSE)</f>
        <v>0</v>
      </c>
      <c r="F2741" s="1">
        <f>VLOOKUP(A2741,'ADM Details FY17'!$A$3:$G$3515,7,FALSE)</f>
        <v>0</v>
      </c>
      <c r="G2741" s="1">
        <f>VLOOKUP(A2741,'ADM Details FY17'!$A$3:$H$3515,8,FALSE)</f>
        <v>0</v>
      </c>
      <c r="H2741" s="1">
        <f>VLOOKUP(A2741,'ADM Details FY17'!$A$3:$I$3515,9,FALSE)</f>
        <v>0</v>
      </c>
      <c r="I2741" s="1">
        <f>VLOOKUP(A2741,'ADM Details FY17'!$A$3:$J$3517,10,FALSE)</f>
        <v>0</v>
      </c>
      <c r="J2741" s="1">
        <f>VLOOKUP(A2741,'ADM Details FY17'!$A$3:$K$3515,11,FALSE)</f>
        <v>0</v>
      </c>
      <c r="K2741" s="1">
        <f>VLOOKUP(A2741,'ADM Details FY17'!$A$3:$M$3515,13,FALSE)</f>
        <v>0</v>
      </c>
      <c r="L2741" s="1">
        <f>VLOOKUP(A2741,'ADM Details FY17'!$A$3:$O$3515,15,FALSE)</f>
        <v>0</v>
      </c>
      <c r="M2741" s="1">
        <f>VLOOKUP(A2741,'ADM Details FY17'!$A$3:$P$3515,16,FALSE)</f>
        <v>0</v>
      </c>
      <c r="N2741" s="1">
        <f>VLOOKUP(A2741,'ADM Details FY17'!$A$3:$Q$3515,17,FALSE)</f>
        <v>0</v>
      </c>
      <c r="O2741" s="1">
        <f>VLOOKUP(A2741,'ADM Details FY17'!$A$3:$S$3515,19,FALSE)</f>
        <v>0</v>
      </c>
      <c r="P2741" s="1">
        <f>VLOOKUP(A2741,'ADM Details FY17'!$A$3:$U$3515,21,FALSE)</f>
        <v>0</v>
      </c>
      <c r="Q2741" s="1">
        <f>VLOOKUP(A2741,'ADM Details FY17'!$A$3:$V$3515,22,FALSE)</f>
        <v>0</v>
      </c>
      <c r="R2741" s="1">
        <f>VLOOKUP(A2741,'ADM Details FY17'!$A$3:$W$3515,23,FALSE)</f>
        <v>0</v>
      </c>
      <c r="S2741" s="1">
        <f>VLOOKUP(A2741,'ADM Details FY17'!$A$3:$X$3515,24,FALSE)</f>
        <v>0</v>
      </c>
      <c r="T2741" s="1">
        <f>VLOOKUP(A2741,'ADM Details FY17'!$A$3:$Y$3515,25,FALSE)</f>
        <v>0</v>
      </c>
      <c r="U2741" s="1">
        <f>VLOOKUP(A2741,'ADM Details FY17'!$A$3:$AA$3515,27,FALSE)</f>
        <v>0</v>
      </c>
      <c r="V2741" s="1">
        <f>IFERROR(VLOOKUP(C2741,'eindex _tget pp '!$A$4:$E$615,5,FALSE),0)</f>
        <v>0</v>
      </c>
      <c r="W2741" s="31">
        <f>IFERROR(VLOOKUP(C2741,'eindex _tget pp '!$A$4:$F$615,6,FALSE),0)</f>
        <v>0</v>
      </c>
      <c r="X2741" s="4">
        <f>IFERROR(VLOOKUP(B2741,'eschools 16'!$A$2:$F$25,6,FALSE),1)</f>
        <v>1</v>
      </c>
      <c r="Y2741" s="1">
        <f t="shared" si="210"/>
        <v>0</v>
      </c>
      <c r="Z2741" s="1">
        <f t="shared" si="211"/>
        <v>0</v>
      </c>
      <c r="AA2741" s="31">
        <f>IFERROR(VLOOKUP(C2741,'eindex _tget pp '!$A$4:$G$615,7,FALSE),0)</f>
        <v>0</v>
      </c>
      <c r="AB2741" s="1">
        <f>VLOOKUP(A2741,'ADM Details FY17'!$A$3:$AB$3515,28,FALSE)</f>
        <v>0</v>
      </c>
      <c r="AC2741" s="1">
        <f t="shared" si="212"/>
        <v>0</v>
      </c>
      <c r="AD2741" s="1">
        <f t="shared" si="213"/>
        <v>0</v>
      </c>
      <c r="AE2741" s="1">
        <f t="shared" si="214"/>
        <v>0</v>
      </c>
    </row>
    <row r="2742" spans="1:31" x14ac:dyDescent="0.25">
      <c r="A2742" t="str">
        <f>B2742&amp;"-"&amp;COUNTIF($B$3:B2742,B2742)</f>
        <v>780-4</v>
      </c>
      <c r="B2742">
        <v>780</v>
      </c>
      <c r="C2742" s="18">
        <f>VLOOKUP(A2742,'ADM Details FY17'!$A$3:$D$3515,4,FALSE)</f>
        <v>0</v>
      </c>
      <c r="D2742" s="1">
        <f>VLOOKUP(A2742,'ADM Details FY17'!$A$3:$E$3515,5,FALSE)</f>
        <v>0</v>
      </c>
      <c r="E2742" s="1">
        <f>VLOOKUP(A2742,'ADM Details FY17'!$A$3:$F$3515,6,FALSE)</f>
        <v>0</v>
      </c>
      <c r="F2742" s="1">
        <f>VLOOKUP(A2742,'ADM Details FY17'!$A$3:$G$3515,7,FALSE)</f>
        <v>0</v>
      </c>
      <c r="G2742" s="1">
        <f>VLOOKUP(A2742,'ADM Details FY17'!$A$3:$H$3515,8,FALSE)</f>
        <v>0</v>
      </c>
      <c r="H2742" s="1">
        <f>VLOOKUP(A2742,'ADM Details FY17'!$A$3:$I$3515,9,FALSE)</f>
        <v>0</v>
      </c>
      <c r="I2742" s="1">
        <f>VLOOKUP(A2742,'ADM Details FY17'!$A$3:$J$3517,10,FALSE)</f>
        <v>0</v>
      </c>
      <c r="J2742" s="1">
        <f>VLOOKUP(A2742,'ADM Details FY17'!$A$3:$K$3515,11,FALSE)</f>
        <v>0</v>
      </c>
      <c r="K2742" s="1">
        <f>VLOOKUP(A2742,'ADM Details FY17'!$A$3:$M$3515,13,FALSE)</f>
        <v>0</v>
      </c>
      <c r="L2742" s="1">
        <f>VLOOKUP(A2742,'ADM Details FY17'!$A$3:$O$3515,15,FALSE)</f>
        <v>0</v>
      </c>
      <c r="M2742" s="1">
        <f>VLOOKUP(A2742,'ADM Details FY17'!$A$3:$P$3515,16,FALSE)</f>
        <v>0</v>
      </c>
      <c r="N2742" s="1">
        <f>VLOOKUP(A2742,'ADM Details FY17'!$A$3:$Q$3515,17,FALSE)</f>
        <v>0</v>
      </c>
      <c r="O2742" s="1">
        <f>VLOOKUP(A2742,'ADM Details FY17'!$A$3:$S$3515,19,FALSE)</f>
        <v>0</v>
      </c>
      <c r="P2742" s="1">
        <f>VLOOKUP(A2742,'ADM Details FY17'!$A$3:$U$3515,21,FALSE)</f>
        <v>0</v>
      </c>
      <c r="Q2742" s="1">
        <f>VLOOKUP(A2742,'ADM Details FY17'!$A$3:$V$3515,22,FALSE)</f>
        <v>0</v>
      </c>
      <c r="R2742" s="1">
        <f>VLOOKUP(A2742,'ADM Details FY17'!$A$3:$W$3515,23,FALSE)</f>
        <v>0</v>
      </c>
      <c r="S2742" s="1">
        <f>VLOOKUP(A2742,'ADM Details FY17'!$A$3:$X$3515,24,FALSE)</f>
        <v>0</v>
      </c>
      <c r="T2742" s="1">
        <f>VLOOKUP(A2742,'ADM Details FY17'!$A$3:$Y$3515,25,FALSE)</f>
        <v>0</v>
      </c>
      <c r="U2742" s="1">
        <f>VLOOKUP(A2742,'ADM Details FY17'!$A$3:$AA$3515,27,FALSE)</f>
        <v>0</v>
      </c>
      <c r="V2742" s="1">
        <f>IFERROR(VLOOKUP(C2742,'eindex _tget pp '!$A$4:$E$615,5,FALSE),0)</f>
        <v>0</v>
      </c>
      <c r="W2742" s="31">
        <f>IFERROR(VLOOKUP(C2742,'eindex _tget pp '!$A$4:$F$615,6,FALSE),0)</f>
        <v>0</v>
      </c>
      <c r="X2742" s="4">
        <f>IFERROR(VLOOKUP(B2742,'eschools 16'!$A$2:$F$25,6,FALSE),1)</f>
        <v>1</v>
      </c>
      <c r="Y2742" s="1">
        <f t="shared" si="210"/>
        <v>0</v>
      </c>
      <c r="Z2742" s="1">
        <f t="shared" si="211"/>
        <v>0</v>
      </c>
      <c r="AA2742" s="31">
        <f>IFERROR(VLOOKUP(C2742,'eindex _tget pp '!$A$4:$G$615,7,FALSE),0)</f>
        <v>0</v>
      </c>
      <c r="AB2742" s="1">
        <f>VLOOKUP(A2742,'ADM Details FY17'!$A$3:$AB$3515,28,FALSE)</f>
        <v>0</v>
      </c>
      <c r="AC2742" s="1">
        <f t="shared" si="212"/>
        <v>0</v>
      </c>
      <c r="AD2742" s="1">
        <f t="shared" si="213"/>
        <v>0</v>
      </c>
      <c r="AE2742" s="1">
        <f t="shared" si="214"/>
        <v>0</v>
      </c>
    </row>
    <row r="2743" spans="1:31" x14ac:dyDescent="0.25">
      <c r="A2743" t="str">
        <f>B2743&amp;"-"&amp;COUNTIF($B$3:B2743,B2743)</f>
        <v>780-5</v>
      </c>
      <c r="B2743">
        <v>780</v>
      </c>
      <c r="C2743" s="18">
        <f>VLOOKUP(A2743,'ADM Details FY17'!$A$3:$D$3515,4,FALSE)</f>
        <v>0</v>
      </c>
      <c r="D2743" s="1">
        <f>VLOOKUP(A2743,'ADM Details FY17'!$A$3:$E$3515,5,FALSE)</f>
        <v>0</v>
      </c>
      <c r="E2743" s="1">
        <f>VLOOKUP(A2743,'ADM Details FY17'!$A$3:$F$3515,6,FALSE)</f>
        <v>0</v>
      </c>
      <c r="F2743" s="1">
        <f>VLOOKUP(A2743,'ADM Details FY17'!$A$3:$G$3515,7,FALSE)</f>
        <v>0</v>
      </c>
      <c r="G2743" s="1">
        <f>VLOOKUP(A2743,'ADM Details FY17'!$A$3:$H$3515,8,FALSE)</f>
        <v>0</v>
      </c>
      <c r="H2743" s="1">
        <f>VLOOKUP(A2743,'ADM Details FY17'!$A$3:$I$3515,9,FALSE)</f>
        <v>0</v>
      </c>
      <c r="I2743" s="1">
        <f>VLOOKUP(A2743,'ADM Details FY17'!$A$3:$J$3517,10,FALSE)</f>
        <v>0</v>
      </c>
      <c r="J2743" s="1">
        <f>VLOOKUP(A2743,'ADM Details FY17'!$A$3:$K$3515,11,FALSE)</f>
        <v>0</v>
      </c>
      <c r="K2743" s="1">
        <f>VLOOKUP(A2743,'ADM Details FY17'!$A$3:$M$3515,13,FALSE)</f>
        <v>0</v>
      </c>
      <c r="L2743" s="1">
        <f>VLOOKUP(A2743,'ADM Details FY17'!$A$3:$O$3515,15,FALSE)</f>
        <v>0</v>
      </c>
      <c r="M2743" s="1">
        <f>VLOOKUP(A2743,'ADM Details FY17'!$A$3:$P$3515,16,FALSE)</f>
        <v>0</v>
      </c>
      <c r="N2743" s="1">
        <f>VLOOKUP(A2743,'ADM Details FY17'!$A$3:$Q$3515,17,FALSE)</f>
        <v>0</v>
      </c>
      <c r="O2743" s="1">
        <f>VLOOKUP(A2743,'ADM Details FY17'!$A$3:$S$3515,19,FALSE)</f>
        <v>0</v>
      </c>
      <c r="P2743" s="1">
        <f>VLOOKUP(A2743,'ADM Details FY17'!$A$3:$U$3515,21,FALSE)</f>
        <v>0</v>
      </c>
      <c r="Q2743" s="1">
        <f>VLOOKUP(A2743,'ADM Details FY17'!$A$3:$V$3515,22,FALSE)</f>
        <v>0</v>
      </c>
      <c r="R2743" s="1">
        <f>VLOOKUP(A2743,'ADM Details FY17'!$A$3:$W$3515,23,FALSE)</f>
        <v>0</v>
      </c>
      <c r="S2743" s="1">
        <f>VLOOKUP(A2743,'ADM Details FY17'!$A$3:$X$3515,24,FALSE)</f>
        <v>0</v>
      </c>
      <c r="T2743" s="1">
        <f>VLOOKUP(A2743,'ADM Details FY17'!$A$3:$Y$3515,25,FALSE)</f>
        <v>0</v>
      </c>
      <c r="U2743" s="1">
        <f>VLOOKUP(A2743,'ADM Details FY17'!$A$3:$AA$3515,27,FALSE)</f>
        <v>0</v>
      </c>
      <c r="V2743" s="1">
        <f>IFERROR(VLOOKUP(C2743,'eindex _tget pp '!$A$4:$E$615,5,FALSE),0)</f>
        <v>0</v>
      </c>
      <c r="W2743" s="31">
        <f>IFERROR(VLOOKUP(C2743,'eindex _tget pp '!$A$4:$F$615,6,FALSE),0)</f>
        <v>0</v>
      </c>
      <c r="X2743" s="4">
        <f>IFERROR(VLOOKUP(B2743,'eschools 16'!$A$2:$F$25,6,FALSE),1)</f>
        <v>1</v>
      </c>
      <c r="Y2743" s="1">
        <f t="shared" si="210"/>
        <v>0</v>
      </c>
      <c r="Z2743" s="1">
        <f t="shared" si="211"/>
        <v>0</v>
      </c>
      <c r="AA2743" s="31">
        <f>IFERROR(VLOOKUP(C2743,'eindex _tget pp '!$A$4:$G$615,7,FALSE),0)</f>
        <v>0</v>
      </c>
      <c r="AB2743" s="1">
        <f>VLOOKUP(A2743,'ADM Details FY17'!$A$3:$AB$3515,28,FALSE)</f>
        <v>0</v>
      </c>
      <c r="AC2743" s="1">
        <f t="shared" si="212"/>
        <v>0</v>
      </c>
      <c r="AD2743" s="1">
        <f t="shared" si="213"/>
        <v>0</v>
      </c>
      <c r="AE2743" s="1">
        <f t="shared" si="214"/>
        <v>0</v>
      </c>
    </row>
    <row r="2744" spans="1:31" x14ac:dyDescent="0.25">
      <c r="A2744" t="str">
        <f>B2744&amp;"-"&amp;COUNTIF($B$3:B2744,B2744)</f>
        <v>780-6</v>
      </c>
      <c r="B2744">
        <v>780</v>
      </c>
      <c r="C2744" s="18">
        <f>VLOOKUP(A2744,'ADM Details FY17'!$A$3:$D$3515,4,FALSE)</f>
        <v>0</v>
      </c>
      <c r="D2744" s="1">
        <f>VLOOKUP(A2744,'ADM Details FY17'!$A$3:$E$3515,5,FALSE)</f>
        <v>0</v>
      </c>
      <c r="E2744" s="1">
        <f>VLOOKUP(A2744,'ADM Details FY17'!$A$3:$F$3515,6,FALSE)</f>
        <v>0</v>
      </c>
      <c r="F2744" s="1">
        <f>VLOOKUP(A2744,'ADM Details FY17'!$A$3:$G$3515,7,FALSE)</f>
        <v>0</v>
      </c>
      <c r="G2744" s="1">
        <f>VLOOKUP(A2744,'ADM Details FY17'!$A$3:$H$3515,8,FALSE)</f>
        <v>0</v>
      </c>
      <c r="H2744" s="1">
        <f>VLOOKUP(A2744,'ADM Details FY17'!$A$3:$I$3515,9,FALSE)</f>
        <v>0</v>
      </c>
      <c r="I2744" s="1">
        <f>VLOOKUP(A2744,'ADM Details FY17'!$A$3:$J$3517,10,FALSE)</f>
        <v>0</v>
      </c>
      <c r="J2744" s="1">
        <f>VLOOKUP(A2744,'ADM Details FY17'!$A$3:$K$3515,11,FALSE)</f>
        <v>0</v>
      </c>
      <c r="K2744" s="1">
        <f>VLOOKUP(A2744,'ADM Details FY17'!$A$3:$M$3515,13,FALSE)</f>
        <v>0</v>
      </c>
      <c r="L2744" s="1">
        <f>VLOOKUP(A2744,'ADM Details FY17'!$A$3:$O$3515,15,FALSE)</f>
        <v>0</v>
      </c>
      <c r="M2744" s="1">
        <f>VLOOKUP(A2744,'ADM Details FY17'!$A$3:$P$3515,16,FALSE)</f>
        <v>0</v>
      </c>
      <c r="N2744" s="1">
        <f>VLOOKUP(A2744,'ADM Details FY17'!$A$3:$Q$3515,17,FALSE)</f>
        <v>0</v>
      </c>
      <c r="O2744" s="1">
        <f>VLOOKUP(A2744,'ADM Details FY17'!$A$3:$S$3515,19,FALSE)</f>
        <v>0</v>
      </c>
      <c r="P2744" s="1">
        <f>VLOOKUP(A2744,'ADM Details FY17'!$A$3:$U$3515,21,FALSE)</f>
        <v>0</v>
      </c>
      <c r="Q2744" s="1">
        <f>VLOOKUP(A2744,'ADM Details FY17'!$A$3:$V$3515,22,FALSE)</f>
        <v>0</v>
      </c>
      <c r="R2744" s="1">
        <f>VLOOKUP(A2744,'ADM Details FY17'!$A$3:$W$3515,23,FALSE)</f>
        <v>0</v>
      </c>
      <c r="S2744" s="1">
        <f>VLOOKUP(A2744,'ADM Details FY17'!$A$3:$X$3515,24,FALSE)</f>
        <v>0</v>
      </c>
      <c r="T2744" s="1">
        <f>VLOOKUP(A2744,'ADM Details FY17'!$A$3:$Y$3515,25,FALSE)</f>
        <v>0</v>
      </c>
      <c r="U2744" s="1">
        <f>VLOOKUP(A2744,'ADM Details FY17'!$A$3:$AA$3515,27,FALSE)</f>
        <v>0</v>
      </c>
      <c r="V2744" s="1">
        <f>IFERROR(VLOOKUP(C2744,'eindex _tget pp '!$A$4:$E$615,5,FALSE),0)</f>
        <v>0</v>
      </c>
      <c r="W2744" s="31">
        <f>IFERROR(VLOOKUP(C2744,'eindex _tget pp '!$A$4:$F$615,6,FALSE),0)</f>
        <v>0</v>
      </c>
      <c r="X2744" s="4">
        <f>IFERROR(VLOOKUP(B2744,'eschools 16'!$A$2:$F$25,6,FALSE),1)</f>
        <v>1</v>
      </c>
      <c r="Y2744" s="1">
        <f t="shared" si="210"/>
        <v>0</v>
      </c>
      <c r="Z2744" s="1">
        <f t="shared" si="211"/>
        <v>0</v>
      </c>
      <c r="AA2744" s="31">
        <f>IFERROR(VLOOKUP(C2744,'eindex _tget pp '!$A$4:$G$615,7,FALSE),0)</f>
        <v>0</v>
      </c>
      <c r="AB2744" s="1">
        <f>VLOOKUP(A2744,'ADM Details FY17'!$A$3:$AB$3515,28,FALSE)</f>
        <v>0</v>
      </c>
      <c r="AC2744" s="1">
        <f t="shared" si="212"/>
        <v>0</v>
      </c>
      <c r="AD2744" s="1">
        <f t="shared" si="213"/>
        <v>0</v>
      </c>
      <c r="AE2744" s="1">
        <f t="shared" si="214"/>
        <v>0</v>
      </c>
    </row>
    <row r="2745" spans="1:31" x14ac:dyDescent="0.25">
      <c r="A2745" t="str">
        <f>B2745&amp;"-"&amp;COUNTIF($B$3:B2745,B2745)</f>
        <v>780-7</v>
      </c>
      <c r="B2745">
        <v>780</v>
      </c>
      <c r="C2745" s="18">
        <f>VLOOKUP(A2745,'ADM Details FY17'!$A$3:$D$3515,4,FALSE)</f>
        <v>0</v>
      </c>
      <c r="D2745" s="1">
        <f>VLOOKUP(A2745,'ADM Details FY17'!$A$3:$E$3515,5,FALSE)</f>
        <v>0</v>
      </c>
      <c r="E2745" s="1">
        <f>VLOOKUP(A2745,'ADM Details FY17'!$A$3:$F$3515,6,FALSE)</f>
        <v>0</v>
      </c>
      <c r="F2745" s="1">
        <f>VLOOKUP(A2745,'ADM Details FY17'!$A$3:$G$3515,7,FALSE)</f>
        <v>0</v>
      </c>
      <c r="G2745" s="1">
        <f>VLOOKUP(A2745,'ADM Details FY17'!$A$3:$H$3515,8,FALSE)</f>
        <v>0</v>
      </c>
      <c r="H2745" s="1">
        <f>VLOOKUP(A2745,'ADM Details FY17'!$A$3:$I$3515,9,FALSE)</f>
        <v>0</v>
      </c>
      <c r="I2745" s="1">
        <f>VLOOKUP(A2745,'ADM Details FY17'!$A$3:$J$3517,10,FALSE)</f>
        <v>0</v>
      </c>
      <c r="J2745" s="1">
        <f>VLOOKUP(A2745,'ADM Details FY17'!$A$3:$K$3515,11,FALSE)</f>
        <v>0</v>
      </c>
      <c r="K2745" s="1">
        <f>VLOOKUP(A2745,'ADM Details FY17'!$A$3:$M$3515,13,FALSE)</f>
        <v>0</v>
      </c>
      <c r="L2745" s="1">
        <f>VLOOKUP(A2745,'ADM Details FY17'!$A$3:$O$3515,15,FALSE)</f>
        <v>0</v>
      </c>
      <c r="M2745" s="1">
        <f>VLOOKUP(A2745,'ADM Details FY17'!$A$3:$P$3515,16,FALSE)</f>
        <v>0</v>
      </c>
      <c r="N2745" s="1">
        <f>VLOOKUP(A2745,'ADM Details FY17'!$A$3:$Q$3515,17,FALSE)</f>
        <v>0</v>
      </c>
      <c r="O2745" s="1">
        <f>VLOOKUP(A2745,'ADM Details FY17'!$A$3:$S$3515,19,FALSE)</f>
        <v>0</v>
      </c>
      <c r="P2745" s="1">
        <f>VLOOKUP(A2745,'ADM Details FY17'!$A$3:$U$3515,21,FALSE)</f>
        <v>0</v>
      </c>
      <c r="Q2745" s="1">
        <f>VLOOKUP(A2745,'ADM Details FY17'!$A$3:$V$3515,22,FALSE)</f>
        <v>0</v>
      </c>
      <c r="R2745" s="1">
        <f>VLOOKUP(A2745,'ADM Details FY17'!$A$3:$W$3515,23,FALSE)</f>
        <v>0</v>
      </c>
      <c r="S2745" s="1">
        <f>VLOOKUP(A2745,'ADM Details FY17'!$A$3:$X$3515,24,FALSE)</f>
        <v>0</v>
      </c>
      <c r="T2745" s="1">
        <f>VLOOKUP(A2745,'ADM Details FY17'!$A$3:$Y$3515,25,FALSE)</f>
        <v>0</v>
      </c>
      <c r="U2745" s="1">
        <f>VLOOKUP(A2745,'ADM Details FY17'!$A$3:$AA$3515,27,FALSE)</f>
        <v>0</v>
      </c>
      <c r="V2745" s="1">
        <f>IFERROR(VLOOKUP(C2745,'eindex _tget pp '!$A$4:$E$615,5,FALSE),0)</f>
        <v>0</v>
      </c>
      <c r="W2745" s="31">
        <f>IFERROR(VLOOKUP(C2745,'eindex _tget pp '!$A$4:$F$615,6,FALSE),0)</f>
        <v>0</v>
      </c>
      <c r="X2745" s="4">
        <f>IFERROR(VLOOKUP(B2745,'eschools 16'!$A$2:$F$25,6,FALSE),1)</f>
        <v>1</v>
      </c>
      <c r="Y2745" s="1">
        <f t="shared" si="210"/>
        <v>0</v>
      </c>
      <c r="Z2745" s="1">
        <f t="shared" si="211"/>
        <v>0</v>
      </c>
      <c r="AA2745" s="31">
        <f>IFERROR(VLOOKUP(C2745,'eindex _tget pp '!$A$4:$G$615,7,FALSE),0)</f>
        <v>0</v>
      </c>
      <c r="AB2745" s="1">
        <f>VLOOKUP(A2745,'ADM Details FY17'!$A$3:$AB$3515,28,FALSE)</f>
        <v>0</v>
      </c>
      <c r="AC2745" s="1">
        <f t="shared" si="212"/>
        <v>0</v>
      </c>
      <c r="AD2745" s="1">
        <f t="shared" si="213"/>
        <v>0</v>
      </c>
      <c r="AE2745" s="1">
        <f t="shared" si="214"/>
        <v>0</v>
      </c>
    </row>
    <row r="2746" spans="1:31" x14ac:dyDescent="0.25">
      <c r="A2746" t="str">
        <f>B2746&amp;"-"&amp;COUNTIF($B$3:B2746,B2746)</f>
        <v>781-1</v>
      </c>
      <c r="B2746">
        <v>781</v>
      </c>
      <c r="C2746" s="18">
        <f>VLOOKUP(A2746,'ADM Details FY17'!$A$3:$D$3515,4,FALSE)</f>
        <v>43752</v>
      </c>
      <c r="D2746" s="1">
        <f>VLOOKUP(A2746,'ADM Details FY17'!$A$3:$E$3515,5,FALSE)</f>
        <v>258.64999999999998</v>
      </c>
      <c r="E2746" s="1">
        <f>VLOOKUP(A2746,'ADM Details FY17'!$A$3:$F$3515,6,FALSE)</f>
        <v>12.9</v>
      </c>
      <c r="F2746" s="1">
        <f>VLOOKUP(A2746,'ADM Details FY17'!$A$3:$G$3515,7,FALSE)</f>
        <v>23.82</v>
      </c>
      <c r="G2746" s="1">
        <f>VLOOKUP(A2746,'ADM Details FY17'!$A$3:$H$3515,8,FALSE)</f>
        <v>0</v>
      </c>
      <c r="H2746" s="1">
        <f>VLOOKUP(A2746,'ADM Details FY17'!$A$3:$I$3515,9,FALSE)</f>
        <v>0</v>
      </c>
      <c r="I2746" s="1">
        <f>VLOOKUP(A2746,'ADM Details FY17'!$A$3:$J$3517,10,FALSE)</f>
        <v>0</v>
      </c>
      <c r="J2746" s="1">
        <f>VLOOKUP(A2746,'ADM Details FY17'!$A$3:$K$3515,11,FALSE)</f>
        <v>0</v>
      </c>
      <c r="K2746" s="1">
        <f>VLOOKUP(A2746,'ADM Details FY17'!$A$3:$M$3515,13,FALSE)</f>
        <v>258.64999999999998</v>
      </c>
      <c r="L2746" s="1">
        <f>VLOOKUP(A2746,'ADM Details FY17'!$A$3:$O$3515,15,FALSE)</f>
        <v>0</v>
      </c>
      <c r="M2746" s="1">
        <f>VLOOKUP(A2746,'ADM Details FY17'!$A$3:$P$3515,16,FALSE)</f>
        <v>0</v>
      </c>
      <c r="N2746" s="1">
        <f>VLOOKUP(A2746,'ADM Details FY17'!$A$3:$Q$3515,17,FALSE)</f>
        <v>0</v>
      </c>
      <c r="O2746" s="1">
        <f>VLOOKUP(A2746,'ADM Details FY17'!$A$3:$S$3515,19,FALSE)</f>
        <v>151.57</v>
      </c>
      <c r="P2746" s="1">
        <f>VLOOKUP(A2746,'ADM Details FY17'!$A$3:$U$3515,21,FALSE)</f>
        <v>0</v>
      </c>
      <c r="Q2746" s="1">
        <f>VLOOKUP(A2746,'ADM Details FY17'!$A$3:$V$3515,22,FALSE)</f>
        <v>0</v>
      </c>
      <c r="R2746" s="1">
        <f>VLOOKUP(A2746,'ADM Details FY17'!$A$3:$W$3515,23,FALSE)</f>
        <v>0</v>
      </c>
      <c r="S2746" s="1">
        <f>VLOOKUP(A2746,'ADM Details FY17'!$A$3:$X$3515,24,FALSE)</f>
        <v>0</v>
      </c>
      <c r="T2746" s="1">
        <f>VLOOKUP(A2746,'ADM Details FY17'!$A$3:$Y$3515,25,FALSE)</f>
        <v>0</v>
      </c>
      <c r="U2746" s="1">
        <f>VLOOKUP(A2746,'ADM Details FY17'!$A$3:$AA$3515,27,FALSE)</f>
        <v>0</v>
      </c>
      <c r="V2746" s="1">
        <f>IFERROR(VLOOKUP(C2746,'eindex _tget pp '!$A$4:$E$615,5,FALSE),0)</f>
        <v>195.16110414154781</v>
      </c>
      <c r="W2746" s="31">
        <f>IFERROR(VLOOKUP(C2746,'eindex _tget pp '!$A$4:$F$615,6,FALSE),0)</f>
        <v>1.2931511515</v>
      </c>
      <c r="X2746" s="4">
        <f>IFERROR(VLOOKUP(B2746,'eschools 16'!$A$2:$F$25,6,FALSE),1)</f>
        <v>1</v>
      </c>
      <c r="Y2746" s="1">
        <f t="shared" si="210"/>
        <v>12619.6</v>
      </c>
      <c r="Z2746" s="1">
        <f t="shared" si="211"/>
        <v>90976.8</v>
      </c>
      <c r="AA2746" s="31">
        <f>IFERROR(VLOOKUP(C2746,'eindex _tget pp '!$A$4:$G$615,7,FALSE),0)</f>
        <v>0.46646849499999998</v>
      </c>
      <c r="AB2746" s="1">
        <f>VLOOKUP(A2746,'ADM Details FY17'!$A$3:$AB$3515,28,FALSE)</f>
        <v>0</v>
      </c>
      <c r="AC2746" s="1">
        <f t="shared" si="212"/>
        <v>0</v>
      </c>
      <c r="AD2746" s="1">
        <f t="shared" si="213"/>
        <v>258.64999999999998</v>
      </c>
      <c r="AE2746" s="1">
        <f t="shared" si="214"/>
        <v>38797.5</v>
      </c>
    </row>
    <row r="2747" spans="1:31" x14ac:dyDescent="0.25">
      <c r="A2747" t="str">
        <f>B2747&amp;"-"&amp;COUNTIF($B$3:B2747,B2747)</f>
        <v>781-2</v>
      </c>
      <c r="B2747">
        <v>781</v>
      </c>
      <c r="C2747" s="18">
        <f>VLOOKUP(A2747,'ADM Details FY17'!$A$3:$D$3515,4,FALSE)</f>
        <v>47340</v>
      </c>
      <c r="D2747" s="1">
        <f>VLOOKUP(A2747,'ADM Details FY17'!$A$3:$E$3515,5,FALSE)</f>
        <v>0.56000000000000005</v>
      </c>
      <c r="E2747" s="1">
        <f>VLOOKUP(A2747,'ADM Details FY17'!$A$3:$F$3515,6,FALSE)</f>
        <v>0</v>
      </c>
      <c r="F2747" s="1">
        <f>VLOOKUP(A2747,'ADM Details FY17'!$A$3:$G$3515,7,FALSE)</f>
        <v>0</v>
      </c>
      <c r="G2747" s="1">
        <f>VLOOKUP(A2747,'ADM Details FY17'!$A$3:$H$3515,8,FALSE)</f>
        <v>0</v>
      </c>
      <c r="H2747" s="1">
        <f>VLOOKUP(A2747,'ADM Details FY17'!$A$3:$I$3515,9,FALSE)</f>
        <v>0</v>
      </c>
      <c r="I2747" s="1">
        <f>VLOOKUP(A2747,'ADM Details FY17'!$A$3:$J$3517,10,FALSE)</f>
        <v>0</v>
      </c>
      <c r="J2747" s="1">
        <f>VLOOKUP(A2747,'ADM Details FY17'!$A$3:$K$3515,11,FALSE)</f>
        <v>0</v>
      </c>
      <c r="K2747" s="1">
        <f>VLOOKUP(A2747,'ADM Details FY17'!$A$3:$M$3515,13,FALSE)</f>
        <v>0.56000000000000005</v>
      </c>
      <c r="L2747" s="1">
        <f>VLOOKUP(A2747,'ADM Details FY17'!$A$3:$O$3515,15,FALSE)</f>
        <v>0</v>
      </c>
      <c r="M2747" s="1">
        <f>VLOOKUP(A2747,'ADM Details FY17'!$A$3:$P$3515,16,FALSE)</f>
        <v>0</v>
      </c>
      <c r="N2747" s="1">
        <f>VLOOKUP(A2747,'ADM Details FY17'!$A$3:$Q$3515,17,FALSE)</f>
        <v>0</v>
      </c>
      <c r="O2747" s="1">
        <f>VLOOKUP(A2747,'ADM Details FY17'!$A$3:$S$3515,19,FALSE)</f>
        <v>0.56000000000000005</v>
      </c>
      <c r="P2747" s="1">
        <f>VLOOKUP(A2747,'ADM Details FY17'!$A$3:$U$3515,21,FALSE)</f>
        <v>0</v>
      </c>
      <c r="Q2747" s="1">
        <f>VLOOKUP(A2747,'ADM Details FY17'!$A$3:$V$3515,22,FALSE)</f>
        <v>0</v>
      </c>
      <c r="R2747" s="1">
        <f>VLOOKUP(A2747,'ADM Details FY17'!$A$3:$W$3515,23,FALSE)</f>
        <v>0</v>
      </c>
      <c r="S2747" s="1">
        <f>VLOOKUP(A2747,'ADM Details FY17'!$A$3:$X$3515,24,FALSE)</f>
        <v>0</v>
      </c>
      <c r="T2747" s="1">
        <f>VLOOKUP(A2747,'ADM Details FY17'!$A$3:$Y$3515,25,FALSE)</f>
        <v>0</v>
      </c>
      <c r="U2747" s="1">
        <f>VLOOKUP(A2747,'ADM Details FY17'!$A$3:$AA$3515,27,FALSE)</f>
        <v>0</v>
      </c>
      <c r="V2747" s="1">
        <f>IFERROR(VLOOKUP(C2747,'eindex _tget pp '!$A$4:$E$615,5,FALSE),0)</f>
        <v>0</v>
      </c>
      <c r="W2747" s="31">
        <f>IFERROR(VLOOKUP(C2747,'eindex _tget pp '!$A$4:$F$615,6,FALSE),0)</f>
        <v>6.4440304500000004E-2</v>
      </c>
      <c r="X2747" s="4">
        <f>IFERROR(VLOOKUP(B2747,'eschools 16'!$A$2:$F$25,6,FALSE),1)</f>
        <v>1</v>
      </c>
      <c r="Y2747" s="1">
        <f t="shared" si="210"/>
        <v>0</v>
      </c>
      <c r="Z2747" s="1">
        <f t="shared" si="211"/>
        <v>9.82</v>
      </c>
      <c r="AA2747" s="31">
        <f>IFERROR(VLOOKUP(C2747,'eindex _tget pp '!$A$4:$G$615,7,FALSE),0)</f>
        <v>0.32791545599999999</v>
      </c>
      <c r="AB2747" s="1">
        <f>VLOOKUP(A2747,'ADM Details FY17'!$A$3:$AB$3515,28,FALSE)</f>
        <v>0</v>
      </c>
      <c r="AC2747" s="1">
        <f t="shared" si="212"/>
        <v>0</v>
      </c>
      <c r="AD2747" s="1">
        <f t="shared" si="213"/>
        <v>0.56000000000000005</v>
      </c>
      <c r="AE2747" s="1">
        <f t="shared" si="214"/>
        <v>84.000000000000014</v>
      </c>
    </row>
    <row r="2748" spans="1:31" x14ac:dyDescent="0.25">
      <c r="A2748" t="str">
        <f>B2748&amp;"-"&amp;COUNTIF($B$3:B2748,B2748)</f>
        <v>781-3</v>
      </c>
      <c r="B2748">
        <v>781</v>
      </c>
      <c r="C2748" s="18">
        <f>VLOOKUP(A2748,'ADM Details FY17'!$A$3:$D$3515,4,FALSE)</f>
        <v>44412</v>
      </c>
      <c r="D2748" s="1">
        <f>VLOOKUP(A2748,'ADM Details FY17'!$A$3:$E$3515,5,FALSE)</f>
        <v>0.1</v>
      </c>
      <c r="E2748" s="1">
        <f>VLOOKUP(A2748,'ADM Details FY17'!$A$3:$F$3515,6,FALSE)</f>
        <v>0</v>
      </c>
      <c r="F2748" s="1">
        <f>VLOOKUP(A2748,'ADM Details FY17'!$A$3:$G$3515,7,FALSE)</f>
        <v>7.0000000000000007E-2</v>
      </c>
      <c r="G2748" s="1">
        <f>VLOOKUP(A2748,'ADM Details FY17'!$A$3:$H$3515,8,FALSE)</f>
        <v>0</v>
      </c>
      <c r="H2748" s="1">
        <f>VLOOKUP(A2748,'ADM Details FY17'!$A$3:$I$3515,9,FALSE)</f>
        <v>0</v>
      </c>
      <c r="I2748" s="1">
        <f>VLOOKUP(A2748,'ADM Details FY17'!$A$3:$J$3517,10,FALSE)</f>
        <v>0</v>
      </c>
      <c r="J2748" s="1">
        <f>VLOOKUP(A2748,'ADM Details FY17'!$A$3:$K$3515,11,FALSE)</f>
        <v>0</v>
      </c>
      <c r="K2748" s="1">
        <f>VLOOKUP(A2748,'ADM Details FY17'!$A$3:$M$3515,13,FALSE)</f>
        <v>0.1</v>
      </c>
      <c r="L2748" s="1">
        <f>VLOOKUP(A2748,'ADM Details FY17'!$A$3:$O$3515,15,FALSE)</f>
        <v>0</v>
      </c>
      <c r="M2748" s="1">
        <f>VLOOKUP(A2748,'ADM Details FY17'!$A$3:$P$3515,16,FALSE)</f>
        <v>0</v>
      </c>
      <c r="N2748" s="1">
        <f>VLOOKUP(A2748,'ADM Details FY17'!$A$3:$Q$3515,17,FALSE)</f>
        <v>0</v>
      </c>
      <c r="O2748" s="1">
        <f>VLOOKUP(A2748,'ADM Details FY17'!$A$3:$S$3515,19,FALSE)</f>
        <v>0</v>
      </c>
      <c r="P2748" s="1">
        <f>VLOOKUP(A2748,'ADM Details FY17'!$A$3:$U$3515,21,FALSE)</f>
        <v>0</v>
      </c>
      <c r="Q2748" s="1">
        <f>VLOOKUP(A2748,'ADM Details FY17'!$A$3:$V$3515,22,FALSE)</f>
        <v>0</v>
      </c>
      <c r="R2748" s="1">
        <f>VLOOKUP(A2748,'ADM Details FY17'!$A$3:$W$3515,23,FALSE)</f>
        <v>0</v>
      </c>
      <c r="S2748" s="1">
        <f>VLOOKUP(A2748,'ADM Details FY17'!$A$3:$X$3515,24,FALSE)</f>
        <v>0</v>
      </c>
      <c r="T2748" s="1">
        <f>VLOOKUP(A2748,'ADM Details FY17'!$A$3:$Y$3515,25,FALSE)</f>
        <v>0</v>
      </c>
      <c r="U2748" s="1">
        <f>VLOOKUP(A2748,'ADM Details FY17'!$A$3:$AA$3515,27,FALSE)</f>
        <v>0</v>
      </c>
      <c r="V2748" s="1">
        <f>IFERROR(VLOOKUP(C2748,'eindex _tget pp '!$A$4:$E$615,5,FALSE),0)</f>
        <v>1173.7675101870461</v>
      </c>
      <c r="W2748" s="31">
        <f>IFERROR(VLOOKUP(C2748,'eindex _tget pp '!$A$4:$F$615,6,FALSE),0)</f>
        <v>0.9689045906</v>
      </c>
      <c r="X2748" s="4">
        <f>IFERROR(VLOOKUP(B2748,'eschools 16'!$A$2:$F$25,6,FALSE),1)</f>
        <v>1</v>
      </c>
      <c r="Y2748" s="1">
        <f t="shared" si="210"/>
        <v>29.34</v>
      </c>
      <c r="Z2748" s="1">
        <f t="shared" si="211"/>
        <v>26.35</v>
      </c>
      <c r="AA2748" s="31">
        <f>IFERROR(VLOOKUP(C2748,'eindex _tget pp '!$A$4:$G$615,7,FALSE),0)</f>
        <v>0.76093659300000005</v>
      </c>
      <c r="AB2748" s="1">
        <f>VLOOKUP(A2748,'ADM Details FY17'!$A$3:$AB$3515,28,FALSE)</f>
        <v>0</v>
      </c>
      <c r="AC2748" s="1">
        <f t="shared" si="212"/>
        <v>0</v>
      </c>
      <c r="AD2748" s="1">
        <f t="shared" si="213"/>
        <v>0.1</v>
      </c>
      <c r="AE2748" s="1">
        <f t="shared" si="214"/>
        <v>15</v>
      </c>
    </row>
    <row r="2749" spans="1:31" x14ac:dyDescent="0.25">
      <c r="A2749" t="str">
        <f>B2749&amp;"-"&amp;COUNTIF($B$3:B2749,B2749)</f>
        <v>781-4</v>
      </c>
      <c r="B2749">
        <v>781</v>
      </c>
      <c r="C2749" s="18">
        <f>VLOOKUP(A2749,'ADM Details FY17'!$A$3:$D$3515,4,FALSE)</f>
        <v>46359</v>
      </c>
      <c r="D2749" s="1">
        <f>VLOOKUP(A2749,'ADM Details FY17'!$A$3:$E$3515,5,FALSE)</f>
        <v>1</v>
      </c>
      <c r="E2749" s="1">
        <f>VLOOKUP(A2749,'ADM Details FY17'!$A$3:$F$3515,6,FALSE)</f>
        <v>0</v>
      </c>
      <c r="F2749" s="1">
        <f>VLOOKUP(A2749,'ADM Details FY17'!$A$3:$G$3515,7,FALSE)</f>
        <v>0</v>
      </c>
      <c r="G2749" s="1">
        <f>VLOOKUP(A2749,'ADM Details FY17'!$A$3:$H$3515,8,FALSE)</f>
        <v>0</v>
      </c>
      <c r="H2749" s="1">
        <f>VLOOKUP(A2749,'ADM Details FY17'!$A$3:$I$3515,9,FALSE)</f>
        <v>0</v>
      </c>
      <c r="I2749" s="1">
        <f>VLOOKUP(A2749,'ADM Details FY17'!$A$3:$J$3517,10,FALSE)</f>
        <v>0</v>
      </c>
      <c r="J2749" s="1">
        <f>VLOOKUP(A2749,'ADM Details FY17'!$A$3:$K$3515,11,FALSE)</f>
        <v>0</v>
      </c>
      <c r="K2749" s="1">
        <f>VLOOKUP(A2749,'ADM Details FY17'!$A$3:$M$3515,13,FALSE)</f>
        <v>1</v>
      </c>
      <c r="L2749" s="1">
        <f>VLOOKUP(A2749,'ADM Details FY17'!$A$3:$O$3515,15,FALSE)</f>
        <v>0</v>
      </c>
      <c r="M2749" s="1">
        <f>VLOOKUP(A2749,'ADM Details FY17'!$A$3:$P$3515,16,FALSE)</f>
        <v>0</v>
      </c>
      <c r="N2749" s="1">
        <f>VLOOKUP(A2749,'ADM Details FY17'!$A$3:$Q$3515,17,FALSE)</f>
        <v>0</v>
      </c>
      <c r="O2749" s="1">
        <f>VLOOKUP(A2749,'ADM Details FY17'!$A$3:$S$3515,19,FALSE)</f>
        <v>0</v>
      </c>
      <c r="P2749" s="1">
        <f>VLOOKUP(A2749,'ADM Details FY17'!$A$3:$U$3515,21,FALSE)</f>
        <v>0</v>
      </c>
      <c r="Q2749" s="1">
        <f>VLOOKUP(A2749,'ADM Details FY17'!$A$3:$V$3515,22,FALSE)</f>
        <v>0</v>
      </c>
      <c r="R2749" s="1">
        <f>VLOOKUP(A2749,'ADM Details FY17'!$A$3:$W$3515,23,FALSE)</f>
        <v>0</v>
      </c>
      <c r="S2749" s="1">
        <f>VLOOKUP(A2749,'ADM Details FY17'!$A$3:$X$3515,24,FALSE)</f>
        <v>0</v>
      </c>
      <c r="T2749" s="1">
        <f>VLOOKUP(A2749,'ADM Details FY17'!$A$3:$Y$3515,25,FALSE)</f>
        <v>0</v>
      </c>
      <c r="U2749" s="1">
        <f>VLOOKUP(A2749,'ADM Details FY17'!$A$3:$AA$3515,27,FALSE)</f>
        <v>0</v>
      </c>
      <c r="V2749" s="1">
        <f>IFERROR(VLOOKUP(C2749,'eindex _tget pp '!$A$4:$E$615,5,FALSE),0)</f>
        <v>95.940921356350984</v>
      </c>
      <c r="W2749" s="31">
        <f>IFERROR(VLOOKUP(C2749,'eindex _tget pp '!$A$4:$F$615,6,FALSE),0)</f>
        <v>0.55633709860000002</v>
      </c>
      <c r="X2749" s="4">
        <f>IFERROR(VLOOKUP(B2749,'eschools 16'!$A$2:$F$25,6,FALSE),1)</f>
        <v>1</v>
      </c>
      <c r="Y2749" s="1">
        <f t="shared" si="210"/>
        <v>23.99</v>
      </c>
      <c r="Z2749" s="1">
        <f t="shared" si="211"/>
        <v>151.32</v>
      </c>
      <c r="AA2749" s="31">
        <f>IFERROR(VLOOKUP(C2749,'eindex _tget pp '!$A$4:$G$615,7,FALSE),0)</f>
        <v>0.42032972200000002</v>
      </c>
      <c r="AB2749" s="1">
        <f>VLOOKUP(A2749,'ADM Details FY17'!$A$3:$AB$3515,28,FALSE)</f>
        <v>0</v>
      </c>
      <c r="AC2749" s="1">
        <f t="shared" si="212"/>
        <v>0</v>
      </c>
      <c r="AD2749" s="1">
        <f t="shared" si="213"/>
        <v>1</v>
      </c>
      <c r="AE2749" s="1">
        <f t="shared" si="214"/>
        <v>150</v>
      </c>
    </row>
    <row r="2750" spans="1:31" x14ac:dyDescent="0.25">
      <c r="A2750" t="str">
        <f>B2750&amp;"-"&amp;COUNTIF($B$3:B2750,B2750)</f>
        <v>781-5</v>
      </c>
      <c r="B2750">
        <v>781</v>
      </c>
      <c r="C2750" s="18">
        <f>VLOOKUP(A2750,'ADM Details FY17'!$A$3:$D$3515,4,FALSE)</f>
        <v>0</v>
      </c>
      <c r="D2750" s="1">
        <f>VLOOKUP(A2750,'ADM Details FY17'!$A$3:$E$3515,5,FALSE)</f>
        <v>0</v>
      </c>
      <c r="E2750" s="1">
        <f>VLOOKUP(A2750,'ADM Details FY17'!$A$3:$F$3515,6,FALSE)</f>
        <v>0</v>
      </c>
      <c r="F2750" s="1">
        <f>VLOOKUP(A2750,'ADM Details FY17'!$A$3:$G$3515,7,FALSE)</f>
        <v>0</v>
      </c>
      <c r="G2750" s="1">
        <f>VLOOKUP(A2750,'ADM Details FY17'!$A$3:$H$3515,8,FALSE)</f>
        <v>0</v>
      </c>
      <c r="H2750" s="1">
        <f>VLOOKUP(A2750,'ADM Details FY17'!$A$3:$I$3515,9,FALSE)</f>
        <v>0</v>
      </c>
      <c r="I2750" s="1">
        <f>VLOOKUP(A2750,'ADM Details FY17'!$A$3:$J$3517,10,FALSE)</f>
        <v>0</v>
      </c>
      <c r="J2750" s="1">
        <f>VLOOKUP(A2750,'ADM Details FY17'!$A$3:$K$3515,11,FALSE)</f>
        <v>0</v>
      </c>
      <c r="K2750" s="1">
        <f>VLOOKUP(A2750,'ADM Details FY17'!$A$3:$M$3515,13,FALSE)</f>
        <v>0</v>
      </c>
      <c r="L2750" s="1">
        <f>VLOOKUP(A2750,'ADM Details FY17'!$A$3:$O$3515,15,FALSE)</f>
        <v>0</v>
      </c>
      <c r="M2750" s="1">
        <f>VLOOKUP(A2750,'ADM Details FY17'!$A$3:$P$3515,16,FALSE)</f>
        <v>0</v>
      </c>
      <c r="N2750" s="1">
        <f>VLOOKUP(A2750,'ADM Details FY17'!$A$3:$Q$3515,17,FALSE)</f>
        <v>0</v>
      </c>
      <c r="O2750" s="1">
        <f>VLOOKUP(A2750,'ADM Details FY17'!$A$3:$S$3515,19,FALSE)</f>
        <v>0</v>
      </c>
      <c r="P2750" s="1">
        <f>VLOOKUP(A2750,'ADM Details FY17'!$A$3:$U$3515,21,FALSE)</f>
        <v>0</v>
      </c>
      <c r="Q2750" s="1">
        <f>VLOOKUP(A2750,'ADM Details FY17'!$A$3:$V$3515,22,FALSE)</f>
        <v>0</v>
      </c>
      <c r="R2750" s="1">
        <f>VLOOKUP(A2750,'ADM Details FY17'!$A$3:$W$3515,23,FALSE)</f>
        <v>0</v>
      </c>
      <c r="S2750" s="1">
        <f>VLOOKUP(A2750,'ADM Details FY17'!$A$3:$X$3515,24,FALSE)</f>
        <v>0</v>
      </c>
      <c r="T2750" s="1">
        <f>VLOOKUP(A2750,'ADM Details FY17'!$A$3:$Y$3515,25,FALSE)</f>
        <v>0</v>
      </c>
      <c r="U2750" s="1">
        <f>VLOOKUP(A2750,'ADM Details FY17'!$A$3:$AA$3515,27,FALSE)</f>
        <v>0</v>
      </c>
      <c r="V2750" s="1">
        <f>IFERROR(VLOOKUP(C2750,'eindex _tget pp '!$A$4:$E$615,5,FALSE),0)</f>
        <v>0</v>
      </c>
      <c r="W2750" s="31">
        <f>IFERROR(VLOOKUP(C2750,'eindex _tget pp '!$A$4:$F$615,6,FALSE),0)</f>
        <v>0</v>
      </c>
      <c r="X2750" s="4">
        <f>IFERROR(VLOOKUP(B2750,'eschools 16'!$A$2:$F$25,6,FALSE),1)</f>
        <v>1</v>
      </c>
      <c r="Y2750" s="1">
        <f t="shared" si="210"/>
        <v>0</v>
      </c>
      <c r="Z2750" s="1">
        <f t="shared" si="211"/>
        <v>0</v>
      </c>
      <c r="AA2750" s="31">
        <f>IFERROR(VLOOKUP(C2750,'eindex _tget pp '!$A$4:$G$615,7,FALSE),0)</f>
        <v>0</v>
      </c>
      <c r="AB2750" s="1">
        <f>VLOOKUP(A2750,'ADM Details FY17'!$A$3:$AB$3515,28,FALSE)</f>
        <v>0</v>
      </c>
      <c r="AC2750" s="1">
        <f t="shared" si="212"/>
        <v>0</v>
      </c>
      <c r="AD2750" s="1">
        <f t="shared" si="213"/>
        <v>0</v>
      </c>
      <c r="AE2750" s="1">
        <f t="shared" si="214"/>
        <v>0</v>
      </c>
    </row>
    <row r="2751" spans="1:31" x14ac:dyDescent="0.25">
      <c r="A2751" t="str">
        <f>B2751&amp;"-"&amp;COUNTIF($B$3:B2751,B2751)</f>
        <v>781-6</v>
      </c>
      <c r="B2751">
        <v>781</v>
      </c>
      <c r="C2751" s="18">
        <f>VLOOKUP(A2751,'ADM Details FY17'!$A$3:$D$3515,4,FALSE)</f>
        <v>0</v>
      </c>
      <c r="D2751" s="1">
        <f>VLOOKUP(A2751,'ADM Details FY17'!$A$3:$E$3515,5,FALSE)</f>
        <v>0</v>
      </c>
      <c r="E2751" s="1">
        <f>VLOOKUP(A2751,'ADM Details FY17'!$A$3:$F$3515,6,FALSE)</f>
        <v>0</v>
      </c>
      <c r="F2751" s="1">
        <f>VLOOKUP(A2751,'ADM Details FY17'!$A$3:$G$3515,7,FALSE)</f>
        <v>0</v>
      </c>
      <c r="G2751" s="1">
        <f>VLOOKUP(A2751,'ADM Details FY17'!$A$3:$H$3515,8,FALSE)</f>
        <v>0</v>
      </c>
      <c r="H2751" s="1">
        <f>VLOOKUP(A2751,'ADM Details FY17'!$A$3:$I$3515,9,FALSE)</f>
        <v>0</v>
      </c>
      <c r="I2751" s="1">
        <f>VLOOKUP(A2751,'ADM Details FY17'!$A$3:$J$3517,10,FALSE)</f>
        <v>0</v>
      </c>
      <c r="J2751" s="1">
        <f>VLOOKUP(A2751,'ADM Details FY17'!$A$3:$K$3515,11,FALSE)</f>
        <v>0</v>
      </c>
      <c r="K2751" s="1">
        <f>VLOOKUP(A2751,'ADM Details FY17'!$A$3:$M$3515,13,FALSE)</f>
        <v>0</v>
      </c>
      <c r="L2751" s="1">
        <f>VLOOKUP(A2751,'ADM Details FY17'!$A$3:$O$3515,15,FALSE)</f>
        <v>0</v>
      </c>
      <c r="M2751" s="1">
        <f>VLOOKUP(A2751,'ADM Details FY17'!$A$3:$P$3515,16,FALSE)</f>
        <v>0</v>
      </c>
      <c r="N2751" s="1">
        <f>VLOOKUP(A2751,'ADM Details FY17'!$A$3:$Q$3515,17,FALSE)</f>
        <v>0</v>
      </c>
      <c r="O2751" s="1">
        <f>VLOOKUP(A2751,'ADM Details FY17'!$A$3:$S$3515,19,FALSE)</f>
        <v>0</v>
      </c>
      <c r="P2751" s="1">
        <f>VLOOKUP(A2751,'ADM Details FY17'!$A$3:$U$3515,21,FALSE)</f>
        <v>0</v>
      </c>
      <c r="Q2751" s="1">
        <f>VLOOKUP(A2751,'ADM Details FY17'!$A$3:$V$3515,22,FALSE)</f>
        <v>0</v>
      </c>
      <c r="R2751" s="1">
        <f>VLOOKUP(A2751,'ADM Details FY17'!$A$3:$W$3515,23,FALSE)</f>
        <v>0</v>
      </c>
      <c r="S2751" s="1">
        <f>VLOOKUP(A2751,'ADM Details FY17'!$A$3:$X$3515,24,FALSE)</f>
        <v>0</v>
      </c>
      <c r="T2751" s="1">
        <f>VLOOKUP(A2751,'ADM Details FY17'!$A$3:$Y$3515,25,FALSE)</f>
        <v>0</v>
      </c>
      <c r="U2751" s="1">
        <f>VLOOKUP(A2751,'ADM Details FY17'!$A$3:$AA$3515,27,FALSE)</f>
        <v>0</v>
      </c>
      <c r="V2751" s="1">
        <f>IFERROR(VLOOKUP(C2751,'eindex _tget pp '!$A$4:$E$615,5,FALSE),0)</f>
        <v>0</v>
      </c>
      <c r="W2751" s="31">
        <f>IFERROR(VLOOKUP(C2751,'eindex _tget pp '!$A$4:$F$615,6,FALSE),0)</f>
        <v>0</v>
      </c>
      <c r="X2751" s="4">
        <f>IFERROR(VLOOKUP(B2751,'eschools 16'!$A$2:$F$25,6,FALSE),1)</f>
        <v>1</v>
      </c>
      <c r="Y2751" s="1">
        <f t="shared" si="210"/>
        <v>0</v>
      </c>
      <c r="Z2751" s="1">
        <f t="shared" si="211"/>
        <v>0</v>
      </c>
      <c r="AA2751" s="31">
        <f>IFERROR(VLOOKUP(C2751,'eindex _tget pp '!$A$4:$G$615,7,FALSE),0)</f>
        <v>0</v>
      </c>
      <c r="AB2751" s="1">
        <f>VLOOKUP(A2751,'ADM Details FY17'!$A$3:$AB$3515,28,FALSE)</f>
        <v>0</v>
      </c>
      <c r="AC2751" s="1">
        <f t="shared" si="212"/>
        <v>0</v>
      </c>
      <c r="AD2751" s="1">
        <f t="shared" si="213"/>
        <v>0</v>
      </c>
      <c r="AE2751" s="1">
        <f t="shared" si="214"/>
        <v>0</v>
      </c>
    </row>
    <row r="2752" spans="1:31" x14ac:dyDescent="0.25">
      <c r="A2752" t="str">
        <f>B2752&amp;"-"&amp;COUNTIF($B$3:B2752,B2752)</f>
        <v>781-7</v>
      </c>
      <c r="B2752">
        <v>781</v>
      </c>
      <c r="C2752" s="18">
        <f>VLOOKUP(A2752,'ADM Details FY17'!$A$3:$D$3515,4,FALSE)</f>
        <v>0</v>
      </c>
      <c r="D2752" s="1">
        <f>VLOOKUP(A2752,'ADM Details FY17'!$A$3:$E$3515,5,FALSE)</f>
        <v>0</v>
      </c>
      <c r="E2752" s="1">
        <f>VLOOKUP(A2752,'ADM Details FY17'!$A$3:$F$3515,6,FALSE)</f>
        <v>0</v>
      </c>
      <c r="F2752" s="1">
        <f>VLOOKUP(A2752,'ADM Details FY17'!$A$3:$G$3515,7,FALSE)</f>
        <v>0</v>
      </c>
      <c r="G2752" s="1">
        <f>VLOOKUP(A2752,'ADM Details FY17'!$A$3:$H$3515,8,FALSE)</f>
        <v>0</v>
      </c>
      <c r="H2752" s="1">
        <f>VLOOKUP(A2752,'ADM Details FY17'!$A$3:$I$3515,9,FALSE)</f>
        <v>0</v>
      </c>
      <c r="I2752" s="1">
        <f>VLOOKUP(A2752,'ADM Details FY17'!$A$3:$J$3517,10,FALSE)</f>
        <v>0</v>
      </c>
      <c r="J2752" s="1">
        <f>VLOOKUP(A2752,'ADM Details FY17'!$A$3:$K$3515,11,FALSE)</f>
        <v>0</v>
      </c>
      <c r="K2752" s="1">
        <f>VLOOKUP(A2752,'ADM Details FY17'!$A$3:$M$3515,13,FALSE)</f>
        <v>0</v>
      </c>
      <c r="L2752" s="1">
        <f>VLOOKUP(A2752,'ADM Details FY17'!$A$3:$O$3515,15,FALSE)</f>
        <v>0</v>
      </c>
      <c r="M2752" s="1">
        <f>VLOOKUP(A2752,'ADM Details FY17'!$A$3:$P$3515,16,FALSE)</f>
        <v>0</v>
      </c>
      <c r="N2752" s="1">
        <f>VLOOKUP(A2752,'ADM Details FY17'!$A$3:$Q$3515,17,FALSE)</f>
        <v>0</v>
      </c>
      <c r="O2752" s="1">
        <f>VLOOKUP(A2752,'ADM Details FY17'!$A$3:$S$3515,19,FALSE)</f>
        <v>0</v>
      </c>
      <c r="P2752" s="1">
        <f>VLOOKUP(A2752,'ADM Details FY17'!$A$3:$U$3515,21,FALSE)</f>
        <v>0</v>
      </c>
      <c r="Q2752" s="1">
        <f>VLOOKUP(A2752,'ADM Details FY17'!$A$3:$V$3515,22,FALSE)</f>
        <v>0</v>
      </c>
      <c r="R2752" s="1">
        <f>VLOOKUP(A2752,'ADM Details FY17'!$A$3:$W$3515,23,FALSE)</f>
        <v>0</v>
      </c>
      <c r="S2752" s="1">
        <f>VLOOKUP(A2752,'ADM Details FY17'!$A$3:$X$3515,24,FALSE)</f>
        <v>0</v>
      </c>
      <c r="T2752" s="1">
        <f>VLOOKUP(A2752,'ADM Details FY17'!$A$3:$Y$3515,25,FALSE)</f>
        <v>0</v>
      </c>
      <c r="U2752" s="1">
        <f>VLOOKUP(A2752,'ADM Details FY17'!$A$3:$AA$3515,27,FALSE)</f>
        <v>0</v>
      </c>
      <c r="V2752" s="1">
        <f>IFERROR(VLOOKUP(C2752,'eindex _tget pp '!$A$4:$E$615,5,FALSE),0)</f>
        <v>0</v>
      </c>
      <c r="W2752" s="31">
        <f>IFERROR(VLOOKUP(C2752,'eindex _tget pp '!$A$4:$F$615,6,FALSE),0)</f>
        <v>0</v>
      </c>
      <c r="X2752" s="4">
        <f>IFERROR(VLOOKUP(B2752,'eschools 16'!$A$2:$F$25,6,FALSE),1)</f>
        <v>1</v>
      </c>
      <c r="Y2752" s="1">
        <f t="shared" si="210"/>
        <v>0</v>
      </c>
      <c r="Z2752" s="1">
        <f t="shared" si="211"/>
        <v>0</v>
      </c>
      <c r="AA2752" s="31">
        <f>IFERROR(VLOOKUP(C2752,'eindex _tget pp '!$A$4:$G$615,7,FALSE),0)</f>
        <v>0</v>
      </c>
      <c r="AB2752" s="1">
        <f>VLOOKUP(A2752,'ADM Details FY17'!$A$3:$AB$3515,28,FALSE)</f>
        <v>0</v>
      </c>
      <c r="AC2752" s="1">
        <f t="shared" si="212"/>
        <v>0</v>
      </c>
      <c r="AD2752" s="1">
        <f t="shared" si="213"/>
        <v>0</v>
      </c>
      <c r="AE2752" s="1">
        <f t="shared" si="214"/>
        <v>0</v>
      </c>
    </row>
    <row r="2753" spans="1:31" x14ac:dyDescent="0.25">
      <c r="A2753" t="str">
        <f>B2753&amp;"-"&amp;COUNTIF($B$3:B2753,B2753)</f>
        <v>781-8</v>
      </c>
      <c r="B2753">
        <v>781</v>
      </c>
      <c r="C2753" s="18">
        <f>VLOOKUP(A2753,'ADM Details FY17'!$A$3:$D$3515,4,FALSE)</f>
        <v>0</v>
      </c>
      <c r="D2753" s="1">
        <f>VLOOKUP(A2753,'ADM Details FY17'!$A$3:$E$3515,5,FALSE)</f>
        <v>0</v>
      </c>
      <c r="E2753" s="1">
        <f>VLOOKUP(A2753,'ADM Details FY17'!$A$3:$F$3515,6,FALSE)</f>
        <v>0</v>
      </c>
      <c r="F2753" s="1">
        <f>VLOOKUP(A2753,'ADM Details FY17'!$A$3:$G$3515,7,FALSE)</f>
        <v>0</v>
      </c>
      <c r="G2753" s="1">
        <f>VLOOKUP(A2753,'ADM Details FY17'!$A$3:$H$3515,8,FALSE)</f>
        <v>0</v>
      </c>
      <c r="H2753" s="1">
        <f>VLOOKUP(A2753,'ADM Details FY17'!$A$3:$I$3515,9,FALSE)</f>
        <v>0</v>
      </c>
      <c r="I2753" s="1">
        <f>VLOOKUP(A2753,'ADM Details FY17'!$A$3:$J$3517,10,FALSE)</f>
        <v>0</v>
      </c>
      <c r="J2753" s="1">
        <f>VLOOKUP(A2753,'ADM Details FY17'!$A$3:$K$3515,11,FALSE)</f>
        <v>0</v>
      </c>
      <c r="K2753" s="1">
        <f>VLOOKUP(A2753,'ADM Details FY17'!$A$3:$M$3515,13,FALSE)</f>
        <v>0</v>
      </c>
      <c r="L2753" s="1">
        <f>VLOOKUP(A2753,'ADM Details FY17'!$A$3:$O$3515,15,FALSE)</f>
        <v>0</v>
      </c>
      <c r="M2753" s="1">
        <f>VLOOKUP(A2753,'ADM Details FY17'!$A$3:$P$3515,16,FALSE)</f>
        <v>0</v>
      </c>
      <c r="N2753" s="1">
        <f>VLOOKUP(A2753,'ADM Details FY17'!$A$3:$Q$3515,17,FALSE)</f>
        <v>0</v>
      </c>
      <c r="O2753" s="1">
        <f>VLOOKUP(A2753,'ADM Details FY17'!$A$3:$S$3515,19,FALSE)</f>
        <v>0</v>
      </c>
      <c r="P2753" s="1">
        <f>VLOOKUP(A2753,'ADM Details FY17'!$A$3:$U$3515,21,FALSE)</f>
        <v>0</v>
      </c>
      <c r="Q2753" s="1">
        <f>VLOOKUP(A2753,'ADM Details FY17'!$A$3:$V$3515,22,FALSE)</f>
        <v>0</v>
      </c>
      <c r="R2753" s="1">
        <f>VLOOKUP(A2753,'ADM Details FY17'!$A$3:$W$3515,23,FALSE)</f>
        <v>0</v>
      </c>
      <c r="S2753" s="1">
        <f>VLOOKUP(A2753,'ADM Details FY17'!$A$3:$X$3515,24,FALSE)</f>
        <v>0</v>
      </c>
      <c r="T2753" s="1">
        <f>VLOOKUP(A2753,'ADM Details FY17'!$A$3:$Y$3515,25,FALSE)</f>
        <v>0</v>
      </c>
      <c r="U2753" s="1">
        <f>VLOOKUP(A2753,'ADM Details FY17'!$A$3:$AA$3515,27,FALSE)</f>
        <v>0</v>
      </c>
      <c r="V2753" s="1">
        <f>IFERROR(VLOOKUP(C2753,'eindex _tget pp '!$A$4:$E$615,5,FALSE),0)</f>
        <v>0</v>
      </c>
      <c r="W2753" s="31">
        <f>IFERROR(VLOOKUP(C2753,'eindex _tget pp '!$A$4:$F$615,6,FALSE),0)</f>
        <v>0</v>
      </c>
      <c r="X2753" s="4">
        <f>IFERROR(VLOOKUP(B2753,'eschools 16'!$A$2:$F$25,6,FALSE),1)</f>
        <v>1</v>
      </c>
      <c r="Y2753" s="1">
        <f t="shared" si="210"/>
        <v>0</v>
      </c>
      <c r="Z2753" s="1">
        <f t="shared" si="211"/>
        <v>0</v>
      </c>
      <c r="AA2753" s="31">
        <f>IFERROR(VLOOKUP(C2753,'eindex _tget pp '!$A$4:$G$615,7,FALSE),0)</f>
        <v>0</v>
      </c>
      <c r="AB2753" s="1">
        <f>VLOOKUP(A2753,'ADM Details FY17'!$A$3:$AB$3515,28,FALSE)</f>
        <v>0</v>
      </c>
      <c r="AC2753" s="1">
        <f t="shared" si="212"/>
        <v>0</v>
      </c>
      <c r="AD2753" s="1">
        <f t="shared" si="213"/>
        <v>0</v>
      </c>
      <c r="AE2753" s="1">
        <f t="shared" si="214"/>
        <v>0</v>
      </c>
    </row>
    <row r="2754" spans="1:31" x14ac:dyDescent="0.25">
      <c r="A2754" t="str">
        <f>B2754&amp;"-"&amp;COUNTIF($B$3:B2754,B2754)</f>
        <v>804-1</v>
      </c>
      <c r="B2754">
        <v>804</v>
      </c>
      <c r="C2754" s="18">
        <f>VLOOKUP(A2754,'ADM Details FY17'!$A$3:$D$3515,4,FALSE)</f>
        <v>43752</v>
      </c>
      <c r="D2754" s="1">
        <f>VLOOKUP(A2754,'ADM Details FY17'!$A$3:$E$3515,5,FALSE)</f>
        <v>317.36</v>
      </c>
      <c r="E2754" s="1">
        <f>VLOOKUP(A2754,'ADM Details FY17'!$A$3:$F$3515,6,FALSE)</f>
        <v>8</v>
      </c>
      <c r="F2754" s="1">
        <f>VLOOKUP(A2754,'ADM Details FY17'!$A$3:$G$3515,7,FALSE)</f>
        <v>21.05</v>
      </c>
      <c r="G2754" s="1">
        <f>VLOOKUP(A2754,'ADM Details FY17'!$A$3:$H$3515,8,FALSE)</f>
        <v>1</v>
      </c>
      <c r="H2754" s="1">
        <f>VLOOKUP(A2754,'ADM Details FY17'!$A$3:$I$3515,9,FALSE)</f>
        <v>0</v>
      </c>
      <c r="I2754" s="1">
        <f>VLOOKUP(A2754,'ADM Details FY17'!$A$3:$J$3517,10,FALSE)</f>
        <v>0</v>
      </c>
      <c r="J2754" s="1">
        <f>VLOOKUP(A2754,'ADM Details FY17'!$A$3:$K$3515,11,FALSE)</f>
        <v>0</v>
      </c>
      <c r="K2754" s="1">
        <f>VLOOKUP(A2754,'ADM Details FY17'!$A$3:$M$3515,13,FALSE)</f>
        <v>316.52</v>
      </c>
      <c r="L2754" s="1">
        <f>VLOOKUP(A2754,'ADM Details FY17'!$A$3:$O$3515,15,FALSE)</f>
        <v>0</v>
      </c>
      <c r="M2754" s="1">
        <f>VLOOKUP(A2754,'ADM Details FY17'!$A$3:$P$3515,16,FALSE)</f>
        <v>14.15</v>
      </c>
      <c r="N2754" s="1">
        <f>VLOOKUP(A2754,'ADM Details FY17'!$A$3:$Q$3515,17,FALSE)</f>
        <v>0</v>
      </c>
      <c r="O2754" s="1">
        <f>VLOOKUP(A2754,'ADM Details FY17'!$A$3:$S$3515,19,FALSE)</f>
        <v>139.12</v>
      </c>
      <c r="P2754" s="1">
        <f>VLOOKUP(A2754,'ADM Details FY17'!$A$3:$U$3515,21,FALSE)</f>
        <v>0</v>
      </c>
      <c r="Q2754" s="1">
        <f>VLOOKUP(A2754,'ADM Details FY17'!$A$3:$V$3515,22,FALSE)</f>
        <v>0</v>
      </c>
      <c r="R2754" s="1">
        <f>VLOOKUP(A2754,'ADM Details FY17'!$A$3:$W$3515,23,FALSE)</f>
        <v>0</v>
      </c>
      <c r="S2754" s="1">
        <f>VLOOKUP(A2754,'ADM Details FY17'!$A$3:$X$3515,24,FALSE)</f>
        <v>0</v>
      </c>
      <c r="T2754" s="1">
        <f>VLOOKUP(A2754,'ADM Details FY17'!$A$3:$Y$3515,25,FALSE)</f>
        <v>0</v>
      </c>
      <c r="U2754" s="1">
        <f>VLOOKUP(A2754,'ADM Details FY17'!$A$3:$AA$3515,27,FALSE)</f>
        <v>0</v>
      </c>
      <c r="V2754" s="1">
        <f>IFERROR(VLOOKUP(C2754,'eindex _tget pp '!$A$4:$E$615,5,FALSE),0)</f>
        <v>195.16110414154781</v>
      </c>
      <c r="W2754" s="31">
        <f>IFERROR(VLOOKUP(C2754,'eindex _tget pp '!$A$4:$F$615,6,FALSE),0)</f>
        <v>1.2931511515</v>
      </c>
      <c r="X2754" s="4">
        <f>IFERROR(VLOOKUP(B2754,'eschools 16'!$A$2:$F$25,6,FALSE),1)</f>
        <v>1</v>
      </c>
      <c r="Y2754" s="1">
        <f t="shared" si="210"/>
        <v>15484.08</v>
      </c>
      <c r="Z2754" s="1">
        <f t="shared" si="211"/>
        <v>111331.83</v>
      </c>
      <c r="AA2754" s="31">
        <f>IFERROR(VLOOKUP(C2754,'eindex _tget pp '!$A$4:$G$615,7,FALSE),0)</f>
        <v>0.46646849499999998</v>
      </c>
      <c r="AB2754" s="1">
        <f>VLOOKUP(A2754,'ADM Details FY17'!$A$3:$AB$3515,28,FALSE)</f>
        <v>0</v>
      </c>
      <c r="AC2754" s="1">
        <f t="shared" si="212"/>
        <v>0</v>
      </c>
      <c r="AD2754" s="1">
        <f t="shared" si="213"/>
        <v>317.36</v>
      </c>
      <c r="AE2754" s="1">
        <f t="shared" si="214"/>
        <v>47604</v>
      </c>
    </row>
    <row r="2755" spans="1:31" x14ac:dyDescent="0.25">
      <c r="A2755" t="str">
        <f>B2755&amp;"-"&amp;COUNTIF($B$3:B2755,B2755)</f>
        <v>804-2</v>
      </c>
      <c r="B2755">
        <v>804</v>
      </c>
      <c r="C2755" s="18">
        <f>VLOOKUP(A2755,'ADM Details FY17'!$A$3:$D$3515,4,FALSE)</f>
        <v>44412</v>
      </c>
      <c r="D2755" s="1">
        <f>VLOOKUP(A2755,'ADM Details FY17'!$A$3:$E$3515,5,FALSE)</f>
        <v>4.58</v>
      </c>
      <c r="E2755" s="1">
        <f>VLOOKUP(A2755,'ADM Details FY17'!$A$3:$F$3515,6,FALSE)</f>
        <v>0</v>
      </c>
      <c r="F2755" s="1">
        <f>VLOOKUP(A2755,'ADM Details FY17'!$A$3:$G$3515,7,FALSE)</f>
        <v>0</v>
      </c>
      <c r="G2755" s="1">
        <f>VLOOKUP(A2755,'ADM Details FY17'!$A$3:$H$3515,8,FALSE)</f>
        <v>0</v>
      </c>
      <c r="H2755" s="1">
        <f>VLOOKUP(A2755,'ADM Details FY17'!$A$3:$I$3515,9,FALSE)</f>
        <v>0</v>
      </c>
      <c r="I2755" s="1">
        <f>VLOOKUP(A2755,'ADM Details FY17'!$A$3:$J$3517,10,FALSE)</f>
        <v>0</v>
      </c>
      <c r="J2755" s="1">
        <f>VLOOKUP(A2755,'ADM Details FY17'!$A$3:$K$3515,11,FALSE)</f>
        <v>0</v>
      </c>
      <c r="K2755" s="1">
        <f>VLOOKUP(A2755,'ADM Details FY17'!$A$3:$M$3515,13,FALSE)</f>
        <v>4.58</v>
      </c>
      <c r="L2755" s="1">
        <f>VLOOKUP(A2755,'ADM Details FY17'!$A$3:$O$3515,15,FALSE)</f>
        <v>0</v>
      </c>
      <c r="M2755" s="1">
        <f>VLOOKUP(A2755,'ADM Details FY17'!$A$3:$P$3515,16,FALSE)</f>
        <v>0</v>
      </c>
      <c r="N2755" s="1">
        <f>VLOOKUP(A2755,'ADM Details FY17'!$A$3:$Q$3515,17,FALSE)</f>
        <v>0</v>
      </c>
      <c r="O2755" s="1">
        <f>VLOOKUP(A2755,'ADM Details FY17'!$A$3:$S$3515,19,FALSE)</f>
        <v>0.57999999999999996</v>
      </c>
      <c r="P2755" s="1">
        <f>VLOOKUP(A2755,'ADM Details FY17'!$A$3:$U$3515,21,FALSE)</f>
        <v>0</v>
      </c>
      <c r="Q2755" s="1">
        <f>VLOOKUP(A2755,'ADM Details FY17'!$A$3:$V$3515,22,FALSE)</f>
        <v>0</v>
      </c>
      <c r="R2755" s="1">
        <f>VLOOKUP(A2755,'ADM Details FY17'!$A$3:$W$3515,23,FALSE)</f>
        <v>0</v>
      </c>
      <c r="S2755" s="1">
        <f>VLOOKUP(A2755,'ADM Details FY17'!$A$3:$X$3515,24,FALSE)</f>
        <v>0</v>
      </c>
      <c r="T2755" s="1">
        <f>VLOOKUP(A2755,'ADM Details FY17'!$A$3:$Y$3515,25,FALSE)</f>
        <v>0</v>
      </c>
      <c r="U2755" s="1">
        <f>VLOOKUP(A2755,'ADM Details FY17'!$A$3:$AA$3515,27,FALSE)</f>
        <v>0</v>
      </c>
      <c r="V2755" s="1">
        <f>IFERROR(VLOOKUP(C2755,'eindex _tget pp '!$A$4:$E$615,5,FALSE),0)</f>
        <v>1173.7675101870461</v>
      </c>
      <c r="W2755" s="31">
        <f>IFERROR(VLOOKUP(C2755,'eindex _tget pp '!$A$4:$F$615,6,FALSE),0)</f>
        <v>0.9689045906</v>
      </c>
      <c r="X2755" s="4">
        <f>IFERROR(VLOOKUP(B2755,'eschools 16'!$A$2:$F$25,6,FALSE),1)</f>
        <v>1</v>
      </c>
      <c r="Y2755" s="1">
        <f t="shared" si="210"/>
        <v>1343.96</v>
      </c>
      <c r="Z2755" s="1">
        <f t="shared" si="211"/>
        <v>1207.02</v>
      </c>
      <c r="AA2755" s="31">
        <f>IFERROR(VLOOKUP(C2755,'eindex _tget pp '!$A$4:$G$615,7,FALSE),0)</f>
        <v>0.76093659300000005</v>
      </c>
      <c r="AB2755" s="1">
        <f>VLOOKUP(A2755,'ADM Details FY17'!$A$3:$AB$3515,28,FALSE)</f>
        <v>0</v>
      </c>
      <c r="AC2755" s="1">
        <f t="shared" si="212"/>
        <v>0</v>
      </c>
      <c r="AD2755" s="1">
        <f t="shared" si="213"/>
        <v>4.58</v>
      </c>
      <c r="AE2755" s="1">
        <f t="shared" si="214"/>
        <v>687</v>
      </c>
    </row>
    <row r="2756" spans="1:31" x14ac:dyDescent="0.25">
      <c r="A2756" t="str">
        <f>B2756&amp;"-"&amp;COUNTIF($B$3:B2756,B2756)</f>
        <v>804-3</v>
      </c>
      <c r="B2756">
        <v>804</v>
      </c>
      <c r="C2756" s="18">
        <f>VLOOKUP(A2756,'ADM Details FY17'!$A$3:$D$3515,4,FALSE)</f>
        <v>44511</v>
      </c>
      <c r="D2756" s="1">
        <f>VLOOKUP(A2756,'ADM Details FY17'!$A$3:$E$3515,5,FALSE)</f>
        <v>2</v>
      </c>
      <c r="E2756" s="1">
        <f>VLOOKUP(A2756,'ADM Details FY17'!$A$3:$F$3515,6,FALSE)</f>
        <v>0</v>
      </c>
      <c r="F2756" s="1">
        <f>VLOOKUP(A2756,'ADM Details FY17'!$A$3:$G$3515,7,FALSE)</f>
        <v>0</v>
      </c>
      <c r="G2756" s="1">
        <f>VLOOKUP(A2756,'ADM Details FY17'!$A$3:$H$3515,8,FALSE)</f>
        <v>0</v>
      </c>
      <c r="H2756" s="1">
        <f>VLOOKUP(A2756,'ADM Details FY17'!$A$3:$I$3515,9,FALSE)</f>
        <v>0</v>
      </c>
      <c r="I2756" s="1">
        <f>VLOOKUP(A2756,'ADM Details FY17'!$A$3:$J$3517,10,FALSE)</f>
        <v>0</v>
      </c>
      <c r="J2756" s="1">
        <f>VLOOKUP(A2756,'ADM Details FY17'!$A$3:$K$3515,11,FALSE)</f>
        <v>0</v>
      </c>
      <c r="K2756" s="1">
        <f>VLOOKUP(A2756,'ADM Details FY17'!$A$3:$M$3515,13,FALSE)</f>
        <v>2</v>
      </c>
      <c r="L2756" s="1">
        <f>VLOOKUP(A2756,'ADM Details FY17'!$A$3:$O$3515,15,FALSE)</f>
        <v>0</v>
      </c>
      <c r="M2756" s="1">
        <f>VLOOKUP(A2756,'ADM Details FY17'!$A$3:$P$3515,16,FALSE)</f>
        <v>0</v>
      </c>
      <c r="N2756" s="1">
        <f>VLOOKUP(A2756,'ADM Details FY17'!$A$3:$Q$3515,17,FALSE)</f>
        <v>0</v>
      </c>
      <c r="O2756" s="1">
        <f>VLOOKUP(A2756,'ADM Details FY17'!$A$3:$S$3515,19,FALSE)</f>
        <v>1</v>
      </c>
      <c r="P2756" s="1">
        <f>VLOOKUP(A2756,'ADM Details FY17'!$A$3:$U$3515,21,FALSE)</f>
        <v>0</v>
      </c>
      <c r="Q2756" s="1">
        <f>VLOOKUP(A2756,'ADM Details FY17'!$A$3:$V$3515,22,FALSE)</f>
        <v>0</v>
      </c>
      <c r="R2756" s="1">
        <f>VLOOKUP(A2756,'ADM Details FY17'!$A$3:$W$3515,23,FALSE)</f>
        <v>0</v>
      </c>
      <c r="S2756" s="1">
        <f>VLOOKUP(A2756,'ADM Details FY17'!$A$3:$X$3515,24,FALSE)</f>
        <v>0</v>
      </c>
      <c r="T2756" s="1">
        <f>VLOOKUP(A2756,'ADM Details FY17'!$A$3:$Y$3515,25,FALSE)</f>
        <v>0</v>
      </c>
      <c r="U2756" s="1">
        <f>VLOOKUP(A2756,'ADM Details FY17'!$A$3:$AA$3515,27,FALSE)</f>
        <v>0</v>
      </c>
      <c r="V2756" s="1">
        <f>IFERROR(VLOOKUP(C2756,'eindex _tget pp '!$A$4:$E$615,5,FALSE),0)</f>
        <v>1269.6174486830321</v>
      </c>
      <c r="W2756" s="31">
        <f>IFERROR(VLOOKUP(C2756,'eindex _tget pp '!$A$4:$F$615,6,FALSE),0)</f>
        <v>1.5678650262</v>
      </c>
      <c r="X2756" s="4">
        <f>IFERROR(VLOOKUP(B2756,'eschools 16'!$A$2:$F$25,6,FALSE),1)</f>
        <v>1</v>
      </c>
      <c r="Y2756" s="1">
        <f t="shared" ref="Y2756:Y2819" si="215">ROUND(IF(X2756=2,0,(AD2756*0.25*V2756)),2)</f>
        <v>634.80999999999995</v>
      </c>
      <c r="Z2756" s="1">
        <f t="shared" ref="Z2756:Z2819" si="216">ROUND(IF(X2756=2,0,(K2756*272*W2756)),2)</f>
        <v>852.92</v>
      </c>
      <c r="AA2756" s="31">
        <f>IFERROR(VLOOKUP(C2756,'eindex _tget pp '!$A$4:$G$615,7,FALSE),0)</f>
        <v>0.79408692999999997</v>
      </c>
      <c r="AB2756" s="1">
        <f>VLOOKUP(A2756,'ADM Details FY17'!$A$3:$AB$3515,28,FALSE)</f>
        <v>0</v>
      </c>
      <c r="AC2756" s="1">
        <f t="shared" ref="AC2756:AC2819" si="217">ROUND((AA2756*AB2756*923.6758),2)</f>
        <v>0</v>
      </c>
      <c r="AD2756" s="1">
        <f t="shared" ref="AD2756:AD2819" si="218">D2756+(U2756*0.2)</f>
        <v>2</v>
      </c>
      <c r="AE2756" s="1">
        <f t="shared" ref="AE2756:AE2819" si="219">IF(X2756=2,(AD2756*25),(AD2756*150))</f>
        <v>300</v>
      </c>
    </row>
    <row r="2757" spans="1:31" x14ac:dyDescent="0.25">
      <c r="A2757" t="str">
        <f>B2757&amp;"-"&amp;COUNTIF($B$3:B2757,B2757)</f>
        <v>804-4</v>
      </c>
      <c r="B2757">
        <v>804</v>
      </c>
      <c r="C2757" s="18">
        <f>VLOOKUP(A2757,'ADM Details FY17'!$A$3:$D$3515,4,FALSE)</f>
        <v>44578</v>
      </c>
      <c r="D2757" s="1">
        <f>VLOOKUP(A2757,'ADM Details FY17'!$A$3:$E$3515,5,FALSE)</f>
        <v>7.02</v>
      </c>
      <c r="E2757" s="1">
        <f>VLOOKUP(A2757,'ADM Details FY17'!$A$3:$F$3515,6,FALSE)</f>
        <v>0</v>
      </c>
      <c r="F2757" s="1">
        <f>VLOOKUP(A2757,'ADM Details FY17'!$A$3:$G$3515,7,FALSE)</f>
        <v>0</v>
      </c>
      <c r="G2757" s="1">
        <f>VLOOKUP(A2757,'ADM Details FY17'!$A$3:$H$3515,8,FALSE)</f>
        <v>0</v>
      </c>
      <c r="H2757" s="1">
        <f>VLOOKUP(A2757,'ADM Details FY17'!$A$3:$I$3515,9,FALSE)</f>
        <v>0</v>
      </c>
      <c r="I2757" s="1">
        <f>VLOOKUP(A2757,'ADM Details FY17'!$A$3:$J$3517,10,FALSE)</f>
        <v>0</v>
      </c>
      <c r="J2757" s="1">
        <f>VLOOKUP(A2757,'ADM Details FY17'!$A$3:$K$3515,11,FALSE)</f>
        <v>0</v>
      </c>
      <c r="K2757" s="1">
        <f>VLOOKUP(A2757,'ADM Details FY17'!$A$3:$M$3515,13,FALSE)</f>
        <v>7.02</v>
      </c>
      <c r="L2757" s="1">
        <f>VLOOKUP(A2757,'ADM Details FY17'!$A$3:$O$3515,15,FALSE)</f>
        <v>0</v>
      </c>
      <c r="M2757" s="1">
        <f>VLOOKUP(A2757,'ADM Details FY17'!$A$3:$P$3515,16,FALSE)</f>
        <v>0</v>
      </c>
      <c r="N2757" s="1">
        <f>VLOOKUP(A2757,'ADM Details FY17'!$A$3:$Q$3515,17,FALSE)</f>
        <v>0</v>
      </c>
      <c r="O2757" s="1">
        <f>VLOOKUP(A2757,'ADM Details FY17'!$A$3:$S$3515,19,FALSE)</f>
        <v>2</v>
      </c>
      <c r="P2757" s="1">
        <f>VLOOKUP(A2757,'ADM Details FY17'!$A$3:$U$3515,21,FALSE)</f>
        <v>0</v>
      </c>
      <c r="Q2757" s="1">
        <f>VLOOKUP(A2757,'ADM Details FY17'!$A$3:$V$3515,22,FALSE)</f>
        <v>0</v>
      </c>
      <c r="R2757" s="1">
        <f>VLOOKUP(A2757,'ADM Details FY17'!$A$3:$W$3515,23,FALSE)</f>
        <v>0</v>
      </c>
      <c r="S2757" s="1">
        <f>VLOOKUP(A2757,'ADM Details FY17'!$A$3:$X$3515,24,FALSE)</f>
        <v>0</v>
      </c>
      <c r="T2757" s="1">
        <f>VLOOKUP(A2757,'ADM Details FY17'!$A$3:$Y$3515,25,FALSE)</f>
        <v>0</v>
      </c>
      <c r="U2757" s="1">
        <f>VLOOKUP(A2757,'ADM Details FY17'!$A$3:$AA$3515,27,FALSE)</f>
        <v>0</v>
      </c>
      <c r="V2757" s="1">
        <f>IFERROR(VLOOKUP(C2757,'eindex _tget pp '!$A$4:$E$615,5,FALSE),0)</f>
        <v>161.70979342812737</v>
      </c>
      <c r="W2757" s="31">
        <f>IFERROR(VLOOKUP(C2757,'eindex _tget pp '!$A$4:$F$615,6,FALSE),0)</f>
        <v>1.7628578681</v>
      </c>
      <c r="X2757" s="4">
        <f>IFERROR(VLOOKUP(B2757,'eschools 16'!$A$2:$F$25,6,FALSE),1)</f>
        <v>1</v>
      </c>
      <c r="Y2757" s="1">
        <f t="shared" si="215"/>
        <v>283.8</v>
      </c>
      <c r="Z2757" s="1">
        <f t="shared" si="216"/>
        <v>3366.07</v>
      </c>
      <c r="AA2757" s="31">
        <f>IFERROR(VLOOKUP(C2757,'eindex _tget pp '!$A$4:$G$615,7,FALSE),0)</f>
        <v>0.393118878</v>
      </c>
      <c r="AB2757" s="1">
        <f>VLOOKUP(A2757,'ADM Details FY17'!$A$3:$AB$3515,28,FALSE)</f>
        <v>0</v>
      </c>
      <c r="AC2757" s="1">
        <f t="shared" si="217"/>
        <v>0</v>
      </c>
      <c r="AD2757" s="1">
        <f t="shared" si="218"/>
        <v>7.02</v>
      </c>
      <c r="AE2757" s="1">
        <f t="shared" si="219"/>
        <v>1053</v>
      </c>
    </row>
    <row r="2758" spans="1:31" x14ac:dyDescent="0.25">
      <c r="A2758" t="str">
        <f>B2758&amp;"-"&amp;COUNTIF($B$3:B2758,B2758)</f>
        <v>804-5</v>
      </c>
      <c r="B2758">
        <v>804</v>
      </c>
      <c r="C2758" s="18">
        <f>VLOOKUP(A2758,'ADM Details FY17'!$A$3:$D$3515,4,FALSE)</f>
        <v>44693</v>
      </c>
      <c r="D2758" s="1">
        <f>VLOOKUP(A2758,'ADM Details FY17'!$A$3:$E$3515,5,FALSE)</f>
        <v>1</v>
      </c>
      <c r="E2758" s="1">
        <f>VLOOKUP(A2758,'ADM Details FY17'!$A$3:$F$3515,6,FALSE)</f>
        <v>0</v>
      </c>
      <c r="F2758" s="1">
        <f>VLOOKUP(A2758,'ADM Details FY17'!$A$3:$G$3515,7,FALSE)</f>
        <v>0</v>
      </c>
      <c r="G2758" s="1">
        <f>VLOOKUP(A2758,'ADM Details FY17'!$A$3:$H$3515,8,FALSE)</f>
        <v>0</v>
      </c>
      <c r="H2758" s="1">
        <f>VLOOKUP(A2758,'ADM Details FY17'!$A$3:$I$3515,9,FALSE)</f>
        <v>0</v>
      </c>
      <c r="I2758" s="1">
        <f>VLOOKUP(A2758,'ADM Details FY17'!$A$3:$J$3517,10,FALSE)</f>
        <v>0</v>
      </c>
      <c r="J2758" s="1">
        <f>VLOOKUP(A2758,'ADM Details FY17'!$A$3:$K$3515,11,FALSE)</f>
        <v>0</v>
      </c>
      <c r="K2758" s="1">
        <f>VLOOKUP(A2758,'ADM Details FY17'!$A$3:$M$3515,13,FALSE)</f>
        <v>1</v>
      </c>
      <c r="L2758" s="1">
        <f>VLOOKUP(A2758,'ADM Details FY17'!$A$3:$O$3515,15,FALSE)</f>
        <v>0</v>
      </c>
      <c r="M2758" s="1">
        <f>VLOOKUP(A2758,'ADM Details FY17'!$A$3:$P$3515,16,FALSE)</f>
        <v>0</v>
      </c>
      <c r="N2758" s="1">
        <f>VLOOKUP(A2758,'ADM Details FY17'!$A$3:$Q$3515,17,FALSE)</f>
        <v>0</v>
      </c>
      <c r="O2758" s="1">
        <f>VLOOKUP(A2758,'ADM Details FY17'!$A$3:$S$3515,19,FALSE)</f>
        <v>1</v>
      </c>
      <c r="P2758" s="1">
        <f>VLOOKUP(A2758,'ADM Details FY17'!$A$3:$U$3515,21,FALSE)</f>
        <v>0</v>
      </c>
      <c r="Q2758" s="1">
        <f>VLOOKUP(A2758,'ADM Details FY17'!$A$3:$V$3515,22,FALSE)</f>
        <v>0</v>
      </c>
      <c r="R2758" s="1">
        <f>VLOOKUP(A2758,'ADM Details FY17'!$A$3:$W$3515,23,FALSE)</f>
        <v>0</v>
      </c>
      <c r="S2758" s="1">
        <f>VLOOKUP(A2758,'ADM Details FY17'!$A$3:$X$3515,24,FALSE)</f>
        <v>0</v>
      </c>
      <c r="T2758" s="1">
        <f>VLOOKUP(A2758,'ADM Details FY17'!$A$3:$Y$3515,25,FALSE)</f>
        <v>0</v>
      </c>
      <c r="U2758" s="1">
        <f>VLOOKUP(A2758,'ADM Details FY17'!$A$3:$AA$3515,27,FALSE)</f>
        <v>0</v>
      </c>
      <c r="V2758" s="1">
        <f>IFERROR(VLOOKUP(C2758,'eindex _tget pp '!$A$4:$E$615,5,FALSE),0)</f>
        <v>274.66710676944211</v>
      </c>
      <c r="W2758" s="31">
        <f>IFERROR(VLOOKUP(C2758,'eindex _tget pp '!$A$4:$F$615,6,FALSE),0)</f>
        <v>1.4034529542</v>
      </c>
      <c r="X2758" s="4">
        <f>IFERROR(VLOOKUP(B2758,'eschools 16'!$A$2:$F$25,6,FALSE),1)</f>
        <v>1</v>
      </c>
      <c r="Y2758" s="1">
        <f t="shared" si="215"/>
        <v>68.67</v>
      </c>
      <c r="Z2758" s="1">
        <f t="shared" si="216"/>
        <v>381.74</v>
      </c>
      <c r="AA2758" s="31">
        <f>IFERROR(VLOOKUP(C2758,'eindex _tget pp '!$A$4:$G$615,7,FALSE),0)</f>
        <v>0.48519359099999998</v>
      </c>
      <c r="AB2758" s="1">
        <f>VLOOKUP(A2758,'ADM Details FY17'!$A$3:$AB$3515,28,FALSE)</f>
        <v>0</v>
      </c>
      <c r="AC2758" s="1">
        <f t="shared" si="217"/>
        <v>0</v>
      </c>
      <c r="AD2758" s="1">
        <f t="shared" si="218"/>
        <v>1</v>
      </c>
      <c r="AE2758" s="1">
        <f t="shared" si="219"/>
        <v>150</v>
      </c>
    </row>
    <row r="2759" spans="1:31" x14ac:dyDescent="0.25">
      <c r="A2759" t="str">
        <f>B2759&amp;"-"&amp;COUNTIF($B$3:B2759,B2759)</f>
        <v>804-6</v>
      </c>
      <c r="B2759">
        <v>804</v>
      </c>
      <c r="C2759" s="18">
        <f>VLOOKUP(A2759,'ADM Details FY17'!$A$3:$D$3515,4,FALSE)</f>
        <v>44719</v>
      </c>
      <c r="D2759" s="1">
        <f>VLOOKUP(A2759,'ADM Details FY17'!$A$3:$E$3515,5,FALSE)</f>
        <v>2.42</v>
      </c>
      <c r="E2759" s="1">
        <f>VLOOKUP(A2759,'ADM Details FY17'!$A$3:$F$3515,6,FALSE)</f>
        <v>0</v>
      </c>
      <c r="F2759" s="1">
        <f>VLOOKUP(A2759,'ADM Details FY17'!$A$3:$G$3515,7,FALSE)</f>
        <v>0</v>
      </c>
      <c r="G2759" s="1">
        <f>VLOOKUP(A2759,'ADM Details FY17'!$A$3:$H$3515,8,FALSE)</f>
        <v>0</v>
      </c>
      <c r="H2759" s="1">
        <f>VLOOKUP(A2759,'ADM Details FY17'!$A$3:$I$3515,9,FALSE)</f>
        <v>0</v>
      </c>
      <c r="I2759" s="1">
        <f>VLOOKUP(A2759,'ADM Details FY17'!$A$3:$J$3517,10,FALSE)</f>
        <v>0</v>
      </c>
      <c r="J2759" s="1">
        <f>VLOOKUP(A2759,'ADM Details FY17'!$A$3:$K$3515,11,FALSE)</f>
        <v>0</v>
      </c>
      <c r="K2759" s="1">
        <f>VLOOKUP(A2759,'ADM Details FY17'!$A$3:$M$3515,13,FALSE)</f>
        <v>2.42</v>
      </c>
      <c r="L2759" s="1">
        <f>VLOOKUP(A2759,'ADM Details FY17'!$A$3:$O$3515,15,FALSE)</f>
        <v>0</v>
      </c>
      <c r="M2759" s="1">
        <f>VLOOKUP(A2759,'ADM Details FY17'!$A$3:$P$3515,16,FALSE)</f>
        <v>0</v>
      </c>
      <c r="N2759" s="1">
        <f>VLOOKUP(A2759,'ADM Details FY17'!$A$3:$Q$3515,17,FALSE)</f>
        <v>0</v>
      </c>
      <c r="O2759" s="1">
        <f>VLOOKUP(A2759,'ADM Details FY17'!$A$3:$S$3515,19,FALSE)</f>
        <v>0.85</v>
      </c>
      <c r="P2759" s="1">
        <f>VLOOKUP(A2759,'ADM Details FY17'!$A$3:$U$3515,21,FALSE)</f>
        <v>0</v>
      </c>
      <c r="Q2759" s="1">
        <f>VLOOKUP(A2759,'ADM Details FY17'!$A$3:$V$3515,22,FALSE)</f>
        <v>0</v>
      </c>
      <c r="R2759" s="1">
        <f>VLOOKUP(A2759,'ADM Details FY17'!$A$3:$W$3515,23,FALSE)</f>
        <v>0</v>
      </c>
      <c r="S2759" s="1">
        <f>VLOOKUP(A2759,'ADM Details FY17'!$A$3:$X$3515,24,FALSE)</f>
        <v>0</v>
      </c>
      <c r="T2759" s="1">
        <f>VLOOKUP(A2759,'ADM Details FY17'!$A$3:$Y$3515,25,FALSE)</f>
        <v>0</v>
      </c>
      <c r="U2759" s="1">
        <f>VLOOKUP(A2759,'ADM Details FY17'!$A$3:$AA$3515,27,FALSE)</f>
        <v>0</v>
      </c>
      <c r="V2759" s="1">
        <f>IFERROR(VLOOKUP(C2759,'eindex _tget pp '!$A$4:$E$615,5,FALSE),0)</f>
        <v>599.36300916146934</v>
      </c>
      <c r="W2759" s="31">
        <f>IFERROR(VLOOKUP(C2759,'eindex _tget pp '!$A$4:$F$615,6,FALSE),0)</f>
        <v>2.7926402906000001</v>
      </c>
      <c r="X2759" s="4">
        <f>IFERROR(VLOOKUP(B2759,'eschools 16'!$A$2:$F$25,6,FALSE),1)</f>
        <v>1</v>
      </c>
      <c r="Y2759" s="1">
        <f t="shared" si="215"/>
        <v>362.61</v>
      </c>
      <c r="Z2759" s="1">
        <f t="shared" si="216"/>
        <v>1838.23</v>
      </c>
      <c r="AA2759" s="31">
        <f>IFERROR(VLOOKUP(C2759,'eindex _tget pp '!$A$4:$G$615,7,FALSE),0)</f>
        <v>0.58580121100000004</v>
      </c>
      <c r="AB2759" s="1">
        <f>VLOOKUP(A2759,'ADM Details FY17'!$A$3:$AB$3515,28,FALSE)</f>
        <v>0</v>
      </c>
      <c r="AC2759" s="1">
        <f t="shared" si="217"/>
        <v>0</v>
      </c>
      <c r="AD2759" s="1">
        <f t="shared" si="218"/>
        <v>2.42</v>
      </c>
      <c r="AE2759" s="1">
        <f t="shared" si="219"/>
        <v>363</v>
      </c>
    </row>
    <row r="2760" spans="1:31" x14ac:dyDescent="0.25">
      <c r="A2760" t="str">
        <f>B2760&amp;"-"&amp;COUNTIF($B$3:B2760,B2760)</f>
        <v>804-7</v>
      </c>
      <c r="B2760">
        <v>804</v>
      </c>
      <c r="C2760" s="18">
        <f>VLOOKUP(A2760,'ADM Details FY17'!$A$3:$D$3515,4,FALSE)</f>
        <v>46359</v>
      </c>
      <c r="D2760" s="1">
        <f>VLOOKUP(A2760,'ADM Details FY17'!$A$3:$E$3515,5,FALSE)</f>
        <v>1</v>
      </c>
      <c r="E2760" s="1">
        <f>VLOOKUP(A2760,'ADM Details FY17'!$A$3:$F$3515,6,FALSE)</f>
        <v>0</v>
      </c>
      <c r="F2760" s="1">
        <f>VLOOKUP(A2760,'ADM Details FY17'!$A$3:$G$3515,7,FALSE)</f>
        <v>0</v>
      </c>
      <c r="G2760" s="1">
        <f>VLOOKUP(A2760,'ADM Details FY17'!$A$3:$H$3515,8,FALSE)</f>
        <v>0</v>
      </c>
      <c r="H2760" s="1">
        <f>VLOOKUP(A2760,'ADM Details FY17'!$A$3:$I$3515,9,FALSE)</f>
        <v>0</v>
      </c>
      <c r="I2760" s="1">
        <f>VLOOKUP(A2760,'ADM Details FY17'!$A$3:$J$3517,10,FALSE)</f>
        <v>0</v>
      </c>
      <c r="J2760" s="1">
        <f>VLOOKUP(A2760,'ADM Details FY17'!$A$3:$K$3515,11,FALSE)</f>
        <v>0</v>
      </c>
      <c r="K2760" s="1">
        <f>VLOOKUP(A2760,'ADM Details FY17'!$A$3:$M$3515,13,FALSE)</f>
        <v>1</v>
      </c>
      <c r="L2760" s="1">
        <f>VLOOKUP(A2760,'ADM Details FY17'!$A$3:$O$3515,15,FALSE)</f>
        <v>0</v>
      </c>
      <c r="M2760" s="1">
        <f>VLOOKUP(A2760,'ADM Details FY17'!$A$3:$P$3515,16,FALSE)</f>
        <v>0</v>
      </c>
      <c r="N2760" s="1">
        <f>VLOOKUP(A2760,'ADM Details FY17'!$A$3:$Q$3515,17,FALSE)</f>
        <v>0</v>
      </c>
      <c r="O2760" s="1">
        <f>VLOOKUP(A2760,'ADM Details FY17'!$A$3:$S$3515,19,FALSE)</f>
        <v>0</v>
      </c>
      <c r="P2760" s="1">
        <f>VLOOKUP(A2760,'ADM Details FY17'!$A$3:$U$3515,21,FALSE)</f>
        <v>0</v>
      </c>
      <c r="Q2760" s="1">
        <f>VLOOKUP(A2760,'ADM Details FY17'!$A$3:$V$3515,22,FALSE)</f>
        <v>0</v>
      </c>
      <c r="R2760" s="1">
        <f>VLOOKUP(A2760,'ADM Details FY17'!$A$3:$W$3515,23,FALSE)</f>
        <v>0</v>
      </c>
      <c r="S2760" s="1">
        <f>VLOOKUP(A2760,'ADM Details FY17'!$A$3:$X$3515,24,FALSE)</f>
        <v>0</v>
      </c>
      <c r="T2760" s="1">
        <f>VLOOKUP(A2760,'ADM Details FY17'!$A$3:$Y$3515,25,FALSE)</f>
        <v>0</v>
      </c>
      <c r="U2760" s="1">
        <f>VLOOKUP(A2760,'ADM Details FY17'!$A$3:$AA$3515,27,FALSE)</f>
        <v>0</v>
      </c>
      <c r="V2760" s="1">
        <f>IFERROR(VLOOKUP(C2760,'eindex _tget pp '!$A$4:$E$615,5,FALSE),0)</f>
        <v>95.940921356350984</v>
      </c>
      <c r="W2760" s="31">
        <f>IFERROR(VLOOKUP(C2760,'eindex _tget pp '!$A$4:$F$615,6,FALSE),0)</f>
        <v>0.55633709860000002</v>
      </c>
      <c r="X2760" s="4">
        <f>IFERROR(VLOOKUP(B2760,'eschools 16'!$A$2:$F$25,6,FALSE),1)</f>
        <v>1</v>
      </c>
      <c r="Y2760" s="1">
        <f t="shared" si="215"/>
        <v>23.99</v>
      </c>
      <c r="Z2760" s="1">
        <f t="shared" si="216"/>
        <v>151.32</v>
      </c>
      <c r="AA2760" s="31">
        <f>IFERROR(VLOOKUP(C2760,'eindex _tget pp '!$A$4:$G$615,7,FALSE),0)</f>
        <v>0.42032972200000002</v>
      </c>
      <c r="AB2760" s="1">
        <f>VLOOKUP(A2760,'ADM Details FY17'!$A$3:$AB$3515,28,FALSE)</f>
        <v>0</v>
      </c>
      <c r="AC2760" s="1">
        <f t="shared" si="217"/>
        <v>0</v>
      </c>
      <c r="AD2760" s="1">
        <f t="shared" si="218"/>
        <v>1</v>
      </c>
      <c r="AE2760" s="1">
        <f t="shared" si="219"/>
        <v>150</v>
      </c>
    </row>
    <row r="2761" spans="1:31" x14ac:dyDescent="0.25">
      <c r="A2761" t="str">
        <f>B2761&amp;"-"&amp;COUNTIF($B$3:B2761,B2761)</f>
        <v>804-8</v>
      </c>
      <c r="B2761">
        <v>804</v>
      </c>
      <c r="C2761" s="18">
        <f>VLOOKUP(A2761,'ADM Details FY17'!$A$3:$D$3515,4,FALSE)</f>
        <v>44081</v>
      </c>
      <c r="D2761" s="1">
        <f>VLOOKUP(A2761,'ADM Details FY17'!$A$3:$E$3515,5,FALSE)</f>
        <v>1</v>
      </c>
      <c r="E2761" s="1">
        <f>VLOOKUP(A2761,'ADM Details FY17'!$A$3:$F$3515,6,FALSE)</f>
        <v>0</v>
      </c>
      <c r="F2761" s="1">
        <f>VLOOKUP(A2761,'ADM Details FY17'!$A$3:$G$3515,7,FALSE)</f>
        <v>0</v>
      </c>
      <c r="G2761" s="1">
        <f>VLOOKUP(A2761,'ADM Details FY17'!$A$3:$H$3515,8,FALSE)</f>
        <v>0</v>
      </c>
      <c r="H2761" s="1">
        <f>VLOOKUP(A2761,'ADM Details FY17'!$A$3:$I$3515,9,FALSE)</f>
        <v>0</v>
      </c>
      <c r="I2761" s="1">
        <f>VLOOKUP(A2761,'ADM Details FY17'!$A$3:$J$3517,10,FALSE)</f>
        <v>0</v>
      </c>
      <c r="J2761" s="1">
        <f>VLOOKUP(A2761,'ADM Details FY17'!$A$3:$K$3515,11,FALSE)</f>
        <v>0</v>
      </c>
      <c r="K2761" s="1">
        <f>VLOOKUP(A2761,'ADM Details FY17'!$A$3:$M$3515,13,FALSE)</f>
        <v>1</v>
      </c>
      <c r="L2761" s="1">
        <f>VLOOKUP(A2761,'ADM Details FY17'!$A$3:$O$3515,15,FALSE)</f>
        <v>0</v>
      </c>
      <c r="M2761" s="1">
        <f>VLOOKUP(A2761,'ADM Details FY17'!$A$3:$P$3515,16,FALSE)</f>
        <v>0</v>
      </c>
      <c r="N2761" s="1">
        <f>VLOOKUP(A2761,'ADM Details FY17'!$A$3:$Q$3515,17,FALSE)</f>
        <v>0</v>
      </c>
      <c r="O2761" s="1">
        <f>VLOOKUP(A2761,'ADM Details FY17'!$A$3:$S$3515,19,FALSE)</f>
        <v>0</v>
      </c>
      <c r="P2761" s="1">
        <f>VLOOKUP(A2761,'ADM Details FY17'!$A$3:$U$3515,21,FALSE)</f>
        <v>0</v>
      </c>
      <c r="Q2761" s="1">
        <f>VLOOKUP(A2761,'ADM Details FY17'!$A$3:$V$3515,22,FALSE)</f>
        <v>0</v>
      </c>
      <c r="R2761" s="1">
        <f>VLOOKUP(A2761,'ADM Details FY17'!$A$3:$W$3515,23,FALSE)</f>
        <v>0</v>
      </c>
      <c r="S2761" s="1">
        <f>VLOOKUP(A2761,'ADM Details FY17'!$A$3:$X$3515,24,FALSE)</f>
        <v>0</v>
      </c>
      <c r="T2761" s="1">
        <f>VLOOKUP(A2761,'ADM Details FY17'!$A$3:$Y$3515,25,FALSE)</f>
        <v>0</v>
      </c>
      <c r="U2761" s="1">
        <f>VLOOKUP(A2761,'ADM Details FY17'!$A$3:$AA$3515,27,FALSE)</f>
        <v>0</v>
      </c>
      <c r="V2761" s="1">
        <f>IFERROR(VLOOKUP(C2761,'eindex _tget pp '!$A$4:$E$615,5,FALSE),0)</f>
        <v>399.0659966759705</v>
      </c>
      <c r="W2761" s="31">
        <f>IFERROR(VLOOKUP(C2761,'eindex _tget pp '!$A$4:$F$615,6,FALSE),0)</f>
        <v>1.0846163491</v>
      </c>
      <c r="X2761" s="4">
        <f>IFERROR(VLOOKUP(B2761,'eschools 16'!$A$2:$F$25,6,FALSE),1)</f>
        <v>1</v>
      </c>
      <c r="Y2761" s="1">
        <f t="shared" si="215"/>
        <v>99.77</v>
      </c>
      <c r="Z2761" s="1">
        <f t="shared" si="216"/>
        <v>295.02</v>
      </c>
      <c r="AA2761" s="31">
        <f>IFERROR(VLOOKUP(C2761,'eindex _tget pp '!$A$4:$G$615,7,FALSE),0)</f>
        <v>0.55386638899999996</v>
      </c>
      <c r="AB2761" s="1">
        <f>VLOOKUP(A2761,'ADM Details FY17'!$A$3:$AB$3515,28,FALSE)</f>
        <v>0</v>
      </c>
      <c r="AC2761" s="1">
        <f t="shared" si="217"/>
        <v>0</v>
      </c>
      <c r="AD2761" s="1">
        <f t="shared" si="218"/>
        <v>1</v>
      </c>
      <c r="AE2761" s="1">
        <f t="shared" si="219"/>
        <v>150</v>
      </c>
    </row>
    <row r="2762" spans="1:31" x14ac:dyDescent="0.25">
      <c r="A2762" t="str">
        <f>B2762&amp;"-"&amp;COUNTIF($B$3:B2762,B2762)</f>
        <v>804-9</v>
      </c>
      <c r="B2762">
        <v>804</v>
      </c>
      <c r="C2762" s="18">
        <f>VLOOKUP(A2762,'ADM Details FY17'!$A$3:$D$3515,4,FALSE)</f>
        <v>0</v>
      </c>
      <c r="D2762" s="1">
        <f>VLOOKUP(A2762,'ADM Details FY17'!$A$3:$E$3515,5,FALSE)</f>
        <v>0</v>
      </c>
      <c r="E2762" s="1">
        <f>VLOOKUP(A2762,'ADM Details FY17'!$A$3:$F$3515,6,FALSE)</f>
        <v>0</v>
      </c>
      <c r="F2762" s="1">
        <f>VLOOKUP(A2762,'ADM Details FY17'!$A$3:$G$3515,7,FALSE)</f>
        <v>0</v>
      </c>
      <c r="G2762" s="1">
        <f>VLOOKUP(A2762,'ADM Details FY17'!$A$3:$H$3515,8,FALSE)</f>
        <v>0</v>
      </c>
      <c r="H2762" s="1">
        <f>VLOOKUP(A2762,'ADM Details FY17'!$A$3:$I$3515,9,FALSE)</f>
        <v>0</v>
      </c>
      <c r="I2762" s="1">
        <f>VLOOKUP(A2762,'ADM Details FY17'!$A$3:$J$3517,10,FALSE)</f>
        <v>0</v>
      </c>
      <c r="J2762" s="1">
        <f>VLOOKUP(A2762,'ADM Details FY17'!$A$3:$K$3515,11,FALSE)</f>
        <v>0</v>
      </c>
      <c r="K2762" s="1">
        <f>VLOOKUP(A2762,'ADM Details FY17'!$A$3:$M$3515,13,FALSE)</f>
        <v>0</v>
      </c>
      <c r="L2762" s="1">
        <f>VLOOKUP(A2762,'ADM Details FY17'!$A$3:$O$3515,15,FALSE)</f>
        <v>0</v>
      </c>
      <c r="M2762" s="1">
        <f>VLOOKUP(A2762,'ADM Details FY17'!$A$3:$P$3515,16,FALSE)</f>
        <v>0</v>
      </c>
      <c r="N2762" s="1">
        <f>VLOOKUP(A2762,'ADM Details FY17'!$A$3:$Q$3515,17,FALSE)</f>
        <v>0</v>
      </c>
      <c r="O2762" s="1">
        <f>VLOOKUP(A2762,'ADM Details FY17'!$A$3:$S$3515,19,FALSE)</f>
        <v>0</v>
      </c>
      <c r="P2762" s="1">
        <f>VLOOKUP(A2762,'ADM Details FY17'!$A$3:$U$3515,21,FALSE)</f>
        <v>0</v>
      </c>
      <c r="Q2762" s="1">
        <f>VLOOKUP(A2762,'ADM Details FY17'!$A$3:$V$3515,22,FALSE)</f>
        <v>0</v>
      </c>
      <c r="R2762" s="1">
        <f>VLOOKUP(A2762,'ADM Details FY17'!$A$3:$W$3515,23,FALSE)</f>
        <v>0</v>
      </c>
      <c r="S2762" s="1">
        <f>VLOOKUP(A2762,'ADM Details FY17'!$A$3:$X$3515,24,FALSE)</f>
        <v>0</v>
      </c>
      <c r="T2762" s="1">
        <f>VLOOKUP(A2762,'ADM Details FY17'!$A$3:$Y$3515,25,FALSE)</f>
        <v>0</v>
      </c>
      <c r="U2762" s="1">
        <f>VLOOKUP(A2762,'ADM Details FY17'!$A$3:$AA$3515,27,FALSE)</f>
        <v>0</v>
      </c>
      <c r="V2762" s="1">
        <f>IFERROR(VLOOKUP(C2762,'eindex _tget pp '!$A$4:$E$615,5,FALSE),0)</f>
        <v>0</v>
      </c>
      <c r="W2762" s="31">
        <f>IFERROR(VLOOKUP(C2762,'eindex _tget pp '!$A$4:$F$615,6,FALSE),0)</f>
        <v>0</v>
      </c>
      <c r="X2762" s="4">
        <f>IFERROR(VLOOKUP(B2762,'eschools 16'!$A$2:$F$25,6,FALSE),1)</f>
        <v>1</v>
      </c>
      <c r="Y2762" s="1">
        <f t="shared" si="215"/>
        <v>0</v>
      </c>
      <c r="Z2762" s="1">
        <f t="shared" si="216"/>
        <v>0</v>
      </c>
      <c r="AA2762" s="31">
        <f>IFERROR(VLOOKUP(C2762,'eindex _tget pp '!$A$4:$G$615,7,FALSE),0)</f>
        <v>0</v>
      </c>
      <c r="AB2762" s="1">
        <f>VLOOKUP(A2762,'ADM Details FY17'!$A$3:$AB$3515,28,FALSE)</f>
        <v>0</v>
      </c>
      <c r="AC2762" s="1">
        <f t="shared" si="217"/>
        <v>0</v>
      </c>
      <c r="AD2762" s="1">
        <f t="shared" si="218"/>
        <v>0</v>
      </c>
      <c r="AE2762" s="1">
        <f t="shared" si="219"/>
        <v>0</v>
      </c>
    </row>
    <row r="2763" spans="1:31" x14ac:dyDescent="0.25">
      <c r="A2763" t="str">
        <f>B2763&amp;"-"&amp;COUNTIF($B$3:B2763,B2763)</f>
        <v>804-10</v>
      </c>
      <c r="B2763">
        <v>804</v>
      </c>
      <c r="C2763" s="18">
        <f>VLOOKUP(A2763,'ADM Details FY17'!$A$3:$D$3515,4,FALSE)</f>
        <v>0</v>
      </c>
      <c r="D2763" s="1">
        <f>VLOOKUP(A2763,'ADM Details FY17'!$A$3:$E$3515,5,FALSE)</f>
        <v>0</v>
      </c>
      <c r="E2763" s="1">
        <f>VLOOKUP(A2763,'ADM Details FY17'!$A$3:$F$3515,6,FALSE)</f>
        <v>0</v>
      </c>
      <c r="F2763" s="1">
        <f>VLOOKUP(A2763,'ADM Details FY17'!$A$3:$G$3515,7,FALSE)</f>
        <v>0</v>
      </c>
      <c r="G2763" s="1">
        <f>VLOOKUP(A2763,'ADM Details FY17'!$A$3:$H$3515,8,FALSE)</f>
        <v>0</v>
      </c>
      <c r="H2763" s="1">
        <f>VLOOKUP(A2763,'ADM Details FY17'!$A$3:$I$3515,9,FALSE)</f>
        <v>0</v>
      </c>
      <c r="I2763" s="1">
        <f>VLOOKUP(A2763,'ADM Details FY17'!$A$3:$J$3517,10,FALSE)</f>
        <v>0</v>
      </c>
      <c r="J2763" s="1">
        <f>VLOOKUP(A2763,'ADM Details FY17'!$A$3:$K$3515,11,FALSE)</f>
        <v>0</v>
      </c>
      <c r="K2763" s="1">
        <f>VLOOKUP(A2763,'ADM Details FY17'!$A$3:$M$3515,13,FALSE)</f>
        <v>0</v>
      </c>
      <c r="L2763" s="1">
        <f>VLOOKUP(A2763,'ADM Details FY17'!$A$3:$O$3515,15,FALSE)</f>
        <v>0</v>
      </c>
      <c r="M2763" s="1">
        <f>VLOOKUP(A2763,'ADM Details FY17'!$A$3:$P$3515,16,FALSE)</f>
        <v>0</v>
      </c>
      <c r="N2763" s="1">
        <f>VLOOKUP(A2763,'ADM Details FY17'!$A$3:$Q$3515,17,FALSE)</f>
        <v>0</v>
      </c>
      <c r="O2763" s="1">
        <f>VLOOKUP(A2763,'ADM Details FY17'!$A$3:$S$3515,19,FALSE)</f>
        <v>0</v>
      </c>
      <c r="P2763" s="1">
        <f>VLOOKUP(A2763,'ADM Details FY17'!$A$3:$U$3515,21,FALSE)</f>
        <v>0</v>
      </c>
      <c r="Q2763" s="1">
        <f>VLOOKUP(A2763,'ADM Details FY17'!$A$3:$V$3515,22,FALSE)</f>
        <v>0</v>
      </c>
      <c r="R2763" s="1">
        <f>VLOOKUP(A2763,'ADM Details FY17'!$A$3:$W$3515,23,FALSE)</f>
        <v>0</v>
      </c>
      <c r="S2763" s="1">
        <f>VLOOKUP(A2763,'ADM Details FY17'!$A$3:$X$3515,24,FALSE)</f>
        <v>0</v>
      </c>
      <c r="T2763" s="1">
        <f>VLOOKUP(A2763,'ADM Details FY17'!$A$3:$Y$3515,25,FALSE)</f>
        <v>0</v>
      </c>
      <c r="U2763" s="1">
        <f>VLOOKUP(A2763,'ADM Details FY17'!$A$3:$AA$3515,27,FALSE)</f>
        <v>0</v>
      </c>
      <c r="V2763" s="1">
        <f>IFERROR(VLOOKUP(C2763,'eindex _tget pp '!$A$4:$E$615,5,FALSE),0)</f>
        <v>0</v>
      </c>
      <c r="W2763" s="31">
        <f>IFERROR(VLOOKUP(C2763,'eindex _tget pp '!$A$4:$F$615,6,FALSE),0)</f>
        <v>0</v>
      </c>
      <c r="X2763" s="4">
        <f>IFERROR(VLOOKUP(B2763,'eschools 16'!$A$2:$F$25,6,FALSE),1)</f>
        <v>1</v>
      </c>
      <c r="Y2763" s="1">
        <f t="shared" si="215"/>
        <v>0</v>
      </c>
      <c r="Z2763" s="1">
        <f t="shared" si="216"/>
        <v>0</v>
      </c>
      <c r="AA2763" s="31">
        <f>IFERROR(VLOOKUP(C2763,'eindex _tget pp '!$A$4:$G$615,7,FALSE),0)</f>
        <v>0</v>
      </c>
      <c r="AB2763" s="1">
        <f>VLOOKUP(A2763,'ADM Details FY17'!$A$3:$AB$3515,28,FALSE)</f>
        <v>0</v>
      </c>
      <c r="AC2763" s="1">
        <f t="shared" si="217"/>
        <v>0</v>
      </c>
      <c r="AD2763" s="1">
        <f t="shared" si="218"/>
        <v>0</v>
      </c>
      <c r="AE2763" s="1">
        <f t="shared" si="219"/>
        <v>0</v>
      </c>
    </row>
    <row r="2764" spans="1:31" x14ac:dyDescent="0.25">
      <c r="A2764" t="str">
        <f>B2764&amp;"-"&amp;COUNTIF($B$3:B2764,B2764)</f>
        <v>804-11</v>
      </c>
      <c r="B2764">
        <v>804</v>
      </c>
      <c r="C2764" s="18">
        <f>VLOOKUP(A2764,'ADM Details FY17'!$A$3:$D$3515,4,FALSE)</f>
        <v>0</v>
      </c>
      <c r="D2764" s="1">
        <f>VLOOKUP(A2764,'ADM Details FY17'!$A$3:$E$3515,5,FALSE)</f>
        <v>0</v>
      </c>
      <c r="E2764" s="1">
        <f>VLOOKUP(A2764,'ADM Details FY17'!$A$3:$F$3515,6,FALSE)</f>
        <v>0</v>
      </c>
      <c r="F2764" s="1">
        <f>VLOOKUP(A2764,'ADM Details FY17'!$A$3:$G$3515,7,FALSE)</f>
        <v>0</v>
      </c>
      <c r="G2764" s="1">
        <f>VLOOKUP(A2764,'ADM Details FY17'!$A$3:$H$3515,8,FALSE)</f>
        <v>0</v>
      </c>
      <c r="H2764" s="1">
        <f>VLOOKUP(A2764,'ADM Details FY17'!$A$3:$I$3515,9,FALSE)</f>
        <v>0</v>
      </c>
      <c r="I2764" s="1">
        <f>VLOOKUP(A2764,'ADM Details FY17'!$A$3:$J$3517,10,FALSE)</f>
        <v>0</v>
      </c>
      <c r="J2764" s="1">
        <f>VLOOKUP(A2764,'ADM Details FY17'!$A$3:$K$3515,11,FALSE)</f>
        <v>0</v>
      </c>
      <c r="K2764" s="1">
        <f>VLOOKUP(A2764,'ADM Details FY17'!$A$3:$M$3515,13,FALSE)</f>
        <v>0</v>
      </c>
      <c r="L2764" s="1">
        <f>VLOOKUP(A2764,'ADM Details FY17'!$A$3:$O$3515,15,FALSE)</f>
        <v>0</v>
      </c>
      <c r="M2764" s="1">
        <f>VLOOKUP(A2764,'ADM Details FY17'!$A$3:$P$3515,16,FALSE)</f>
        <v>0</v>
      </c>
      <c r="N2764" s="1">
        <f>VLOOKUP(A2764,'ADM Details FY17'!$A$3:$Q$3515,17,FALSE)</f>
        <v>0</v>
      </c>
      <c r="O2764" s="1">
        <f>VLOOKUP(A2764,'ADM Details FY17'!$A$3:$S$3515,19,FALSE)</f>
        <v>0</v>
      </c>
      <c r="P2764" s="1">
        <f>VLOOKUP(A2764,'ADM Details FY17'!$A$3:$U$3515,21,FALSE)</f>
        <v>0</v>
      </c>
      <c r="Q2764" s="1">
        <f>VLOOKUP(A2764,'ADM Details FY17'!$A$3:$V$3515,22,FALSE)</f>
        <v>0</v>
      </c>
      <c r="R2764" s="1">
        <f>VLOOKUP(A2764,'ADM Details FY17'!$A$3:$W$3515,23,FALSE)</f>
        <v>0</v>
      </c>
      <c r="S2764" s="1">
        <f>VLOOKUP(A2764,'ADM Details FY17'!$A$3:$X$3515,24,FALSE)</f>
        <v>0</v>
      </c>
      <c r="T2764" s="1">
        <f>VLOOKUP(A2764,'ADM Details FY17'!$A$3:$Y$3515,25,FALSE)</f>
        <v>0</v>
      </c>
      <c r="U2764" s="1">
        <f>VLOOKUP(A2764,'ADM Details FY17'!$A$3:$AA$3515,27,FALSE)</f>
        <v>0</v>
      </c>
      <c r="V2764" s="1">
        <f>IFERROR(VLOOKUP(C2764,'eindex _tget pp '!$A$4:$E$615,5,FALSE),0)</f>
        <v>0</v>
      </c>
      <c r="W2764" s="31">
        <f>IFERROR(VLOOKUP(C2764,'eindex _tget pp '!$A$4:$F$615,6,FALSE),0)</f>
        <v>0</v>
      </c>
      <c r="X2764" s="4">
        <f>IFERROR(VLOOKUP(B2764,'eschools 16'!$A$2:$F$25,6,FALSE),1)</f>
        <v>1</v>
      </c>
      <c r="Y2764" s="1">
        <f t="shared" si="215"/>
        <v>0</v>
      </c>
      <c r="Z2764" s="1">
        <f t="shared" si="216"/>
        <v>0</v>
      </c>
      <c r="AA2764" s="31">
        <f>IFERROR(VLOOKUP(C2764,'eindex _tget pp '!$A$4:$G$615,7,FALSE),0)</f>
        <v>0</v>
      </c>
      <c r="AB2764" s="1">
        <f>VLOOKUP(A2764,'ADM Details FY17'!$A$3:$AB$3515,28,FALSE)</f>
        <v>0</v>
      </c>
      <c r="AC2764" s="1">
        <f t="shared" si="217"/>
        <v>0</v>
      </c>
      <c r="AD2764" s="1">
        <f t="shared" si="218"/>
        <v>0</v>
      </c>
      <c r="AE2764" s="1">
        <f t="shared" si="219"/>
        <v>0</v>
      </c>
    </row>
    <row r="2765" spans="1:31" x14ac:dyDescent="0.25">
      <c r="A2765" t="str">
        <f>B2765&amp;"-"&amp;COUNTIF($B$3:B2765,B2765)</f>
        <v>804-12</v>
      </c>
      <c r="B2765">
        <v>804</v>
      </c>
      <c r="C2765" s="18">
        <f>VLOOKUP(A2765,'ADM Details FY17'!$A$3:$D$3515,4,FALSE)</f>
        <v>0</v>
      </c>
      <c r="D2765" s="1">
        <f>VLOOKUP(A2765,'ADM Details FY17'!$A$3:$E$3515,5,FALSE)</f>
        <v>0</v>
      </c>
      <c r="E2765" s="1">
        <f>VLOOKUP(A2765,'ADM Details FY17'!$A$3:$F$3515,6,FALSE)</f>
        <v>0</v>
      </c>
      <c r="F2765" s="1">
        <f>VLOOKUP(A2765,'ADM Details FY17'!$A$3:$G$3515,7,FALSE)</f>
        <v>0</v>
      </c>
      <c r="G2765" s="1">
        <f>VLOOKUP(A2765,'ADM Details FY17'!$A$3:$H$3515,8,FALSE)</f>
        <v>0</v>
      </c>
      <c r="H2765" s="1">
        <f>VLOOKUP(A2765,'ADM Details FY17'!$A$3:$I$3515,9,FALSE)</f>
        <v>0</v>
      </c>
      <c r="I2765" s="1">
        <f>VLOOKUP(A2765,'ADM Details FY17'!$A$3:$J$3517,10,FALSE)</f>
        <v>0</v>
      </c>
      <c r="J2765" s="1">
        <f>VLOOKUP(A2765,'ADM Details FY17'!$A$3:$K$3515,11,FALSE)</f>
        <v>0</v>
      </c>
      <c r="K2765" s="1">
        <f>VLOOKUP(A2765,'ADM Details FY17'!$A$3:$M$3515,13,FALSE)</f>
        <v>0</v>
      </c>
      <c r="L2765" s="1">
        <f>VLOOKUP(A2765,'ADM Details FY17'!$A$3:$O$3515,15,FALSE)</f>
        <v>0</v>
      </c>
      <c r="M2765" s="1">
        <f>VLOOKUP(A2765,'ADM Details FY17'!$A$3:$P$3515,16,FALSE)</f>
        <v>0</v>
      </c>
      <c r="N2765" s="1">
        <f>VLOOKUP(A2765,'ADM Details FY17'!$A$3:$Q$3515,17,FALSE)</f>
        <v>0</v>
      </c>
      <c r="O2765" s="1">
        <f>VLOOKUP(A2765,'ADM Details FY17'!$A$3:$S$3515,19,FALSE)</f>
        <v>0</v>
      </c>
      <c r="P2765" s="1">
        <f>VLOOKUP(A2765,'ADM Details FY17'!$A$3:$U$3515,21,FALSE)</f>
        <v>0</v>
      </c>
      <c r="Q2765" s="1">
        <f>VLOOKUP(A2765,'ADM Details FY17'!$A$3:$V$3515,22,FALSE)</f>
        <v>0</v>
      </c>
      <c r="R2765" s="1">
        <f>VLOOKUP(A2765,'ADM Details FY17'!$A$3:$W$3515,23,FALSE)</f>
        <v>0</v>
      </c>
      <c r="S2765" s="1">
        <f>VLOOKUP(A2765,'ADM Details FY17'!$A$3:$X$3515,24,FALSE)</f>
        <v>0</v>
      </c>
      <c r="T2765" s="1">
        <f>VLOOKUP(A2765,'ADM Details FY17'!$A$3:$Y$3515,25,FALSE)</f>
        <v>0</v>
      </c>
      <c r="U2765" s="1">
        <f>VLOOKUP(A2765,'ADM Details FY17'!$A$3:$AA$3515,27,FALSE)</f>
        <v>0</v>
      </c>
      <c r="V2765" s="1">
        <f>IFERROR(VLOOKUP(C2765,'eindex _tget pp '!$A$4:$E$615,5,FALSE),0)</f>
        <v>0</v>
      </c>
      <c r="W2765" s="31">
        <f>IFERROR(VLOOKUP(C2765,'eindex _tget pp '!$A$4:$F$615,6,FALSE),0)</f>
        <v>0</v>
      </c>
      <c r="X2765" s="4">
        <f>IFERROR(VLOOKUP(B2765,'eschools 16'!$A$2:$F$25,6,FALSE),1)</f>
        <v>1</v>
      </c>
      <c r="Y2765" s="1">
        <f t="shared" si="215"/>
        <v>0</v>
      </c>
      <c r="Z2765" s="1">
        <f t="shared" si="216"/>
        <v>0</v>
      </c>
      <c r="AA2765" s="31">
        <f>IFERROR(VLOOKUP(C2765,'eindex _tget pp '!$A$4:$G$615,7,FALSE),0)</f>
        <v>0</v>
      </c>
      <c r="AB2765" s="1">
        <f>VLOOKUP(A2765,'ADM Details FY17'!$A$3:$AB$3515,28,FALSE)</f>
        <v>0</v>
      </c>
      <c r="AC2765" s="1">
        <f t="shared" si="217"/>
        <v>0</v>
      </c>
      <c r="AD2765" s="1">
        <f t="shared" si="218"/>
        <v>0</v>
      </c>
      <c r="AE2765" s="1">
        <f t="shared" si="219"/>
        <v>0</v>
      </c>
    </row>
    <row r="2766" spans="1:31" x14ac:dyDescent="0.25">
      <c r="A2766" t="str">
        <f>B2766&amp;"-"&amp;COUNTIF($B$3:B2766,B2766)</f>
        <v>804-13</v>
      </c>
      <c r="B2766">
        <v>804</v>
      </c>
      <c r="C2766" s="18">
        <f>VLOOKUP(A2766,'ADM Details FY17'!$A$3:$D$3515,4,FALSE)</f>
        <v>0</v>
      </c>
      <c r="D2766" s="1">
        <f>VLOOKUP(A2766,'ADM Details FY17'!$A$3:$E$3515,5,FALSE)</f>
        <v>0</v>
      </c>
      <c r="E2766" s="1">
        <f>VLOOKUP(A2766,'ADM Details FY17'!$A$3:$F$3515,6,FALSE)</f>
        <v>0</v>
      </c>
      <c r="F2766" s="1">
        <f>VLOOKUP(A2766,'ADM Details FY17'!$A$3:$G$3515,7,FALSE)</f>
        <v>0</v>
      </c>
      <c r="G2766" s="1">
        <f>VLOOKUP(A2766,'ADM Details FY17'!$A$3:$H$3515,8,FALSE)</f>
        <v>0</v>
      </c>
      <c r="H2766" s="1">
        <f>VLOOKUP(A2766,'ADM Details FY17'!$A$3:$I$3515,9,FALSE)</f>
        <v>0</v>
      </c>
      <c r="I2766" s="1">
        <f>VLOOKUP(A2766,'ADM Details FY17'!$A$3:$J$3517,10,FALSE)</f>
        <v>0</v>
      </c>
      <c r="J2766" s="1">
        <f>VLOOKUP(A2766,'ADM Details FY17'!$A$3:$K$3515,11,FALSE)</f>
        <v>0</v>
      </c>
      <c r="K2766" s="1">
        <f>VLOOKUP(A2766,'ADM Details FY17'!$A$3:$M$3515,13,FALSE)</f>
        <v>0</v>
      </c>
      <c r="L2766" s="1">
        <f>VLOOKUP(A2766,'ADM Details FY17'!$A$3:$O$3515,15,FALSE)</f>
        <v>0</v>
      </c>
      <c r="M2766" s="1">
        <f>VLOOKUP(A2766,'ADM Details FY17'!$A$3:$P$3515,16,FALSE)</f>
        <v>0</v>
      </c>
      <c r="N2766" s="1">
        <f>VLOOKUP(A2766,'ADM Details FY17'!$A$3:$Q$3515,17,FALSE)</f>
        <v>0</v>
      </c>
      <c r="O2766" s="1">
        <f>VLOOKUP(A2766,'ADM Details FY17'!$A$3:$S$3515,19,FALSE)</f>
        <v>0</v>
      </c>
      <c r="P2766" s="1">
        <f>VLOOKUP(A2766,'ADM Details FY17'!$A$3:$U$3515,21,FALSE)</f>
        <v>0</v>
      </c>
      <c r="Q2766" s="1">
        <f>VLOOKUP(A2766,'ADM Details FY17'!$A$3:$V$3515,22,FALSE)</f>
        <v>0</v>
      </c>
      <c r="R2766" s="1">
        <f>VLOOKUP(A2766,'ADM Details FY17'!$A$3:$W$3515,23,FALSE)</f>
        <v>0</v>
      </c>
      <c r="S2766" s="1">
        <f>VLOOKUP(A2766,'ADM Details FY17'!$A$3:$X$3515,24,FALSE)</f>
        <v>0</v>
      </c>
      <c r="T2766" s="1">
        <f>VLOOKUP(A2766,'ADM Details FY17'!$A$3:$Y$3515,25,FALSE)</f>
        <v>0</v>
      </c>
      <c r="U2766" s="1">
        <f>VLOOKUP(A2766,'ADM Details FY17'!$A$3:$AA$3515,27,FALSE)</f>
        <v>0</v>
      </c>
      <c r="V2766" s="1">
        <f>IFERROR(VLOOKUP(C2766,'eindex _tget pp '!$A$4:$E$615,5,FALSE),0)</f>
        <v>0</v>
      </c>
      <c r="W2766" s="31">
        <f>IFERROR(VLOOKUP(C2766,'eindex _tget pp '!$A$4:$F$615,6,FALSE),0)</f>
        <v>0</v>
      </c>
      <c r="X2766" s="4">
        <f>IFERROR(VLOOKUP(B2766,'eschools 16'!$A$2:$F$25,6,FALSE),1)</f>
        <v>1</v>
      </c>
      <c r="Y2766" s="1">
        <f t="shared" si="215"/>
        <v>0</v>
      </c>
      <c r="Z2766" s="1">
        <f t="shared" si="216"/>
        <v>0</v>
      </c>
      <c r="AA2766" s="31">
        <f>IFERROR(VLOOKUP(C2766,'eindex _tget pp '!$A$4:$G$615,7,FALSE),0)</f>
        <v>0</v>
      </c>
      <c r="AB2766" s="1">
        <f>VLOOKUP(A2766,'ADM Details FY17'!$A$3:$AB$3515,28,FALSE)</f>
        <v>0</v>
      </c>
      <c r="AC2766" s="1">
        <f t="shared" si="217"/>
        <v>0</v>
      </c>
      <c r="AD2766" s="1">
        <f t="shared" si="218"/>
        <v>0</v>
      </c>
      <c r="AE2766" s="1">
        <f t="shared" si="219"/>
        <v>0</v>
      </c>
    </row>
    <row r="2767" spans="1:31" x14ac:dyDescent="0.25">
      <c r="A2767" t="str">
        <f>B2767&amp;"-"&amp;COUNTIF($B$3:B2767,B2767)</f>
        <v>804-14</v>
      </c>
      <c r="B2767">
        <v>804</v>
      </c>
      <c r="C2767" s="18">
        <f>VLOOKUP(A2767,'ADM Details FY17'!$A$3:$D$3515,4,FALSE)</f>
        <v>0</v>
      </c>
      <c r="D2767" s="1">
        <f>VLOOKUP(A2767,'ADM Details FY17'!$A$3:$E$3515,5,FALSE)</f>
        <v>0</v>
      </c>
      <c r="E2767" s="1">
        <f>VLOOKUP(A2767,'ADM Details FY17'!$A$3:$F$3515,6,FALSE)</f>
        <v>0</v>
      </c>
      <c r="F2767" s="1">
        <f>VLOOKUP(A2767,'ADM Details FY17'!$A$3:$G$3515,7,FALSE)</f>
        <v>0</v>
      </c>
      <c r="G2767" s="1">
        <f>VLOOKUP(A2767,'ADM Details FY17'!$A$3:$H$3515,8,FALSE)</f>
        <v>0</v>
      </c>
      <c r="H2767" s="1">
        <f>VLOOKUP(A2767,'ADM Details FY17'!$A$3:$I$3515,9,FALSE)</f>
        <v>0</v>
      </c>
      <c r="I2767" s="1">
        <f>VLOOKUP(A2767,'ADM Details FY17'!$A$3:$J$3517,10,FALSE)</f>
        <v>0</v>
      </c>
      <c r="J2767" s="1">
        <f>VLOOKUP(A2767,'ADM Details FY17'!$A$3:$K$3515,11,FALSE)</f>
        <v>0</v>
      </c>
      <c r="K2767" s="1">
        <f>VLOOKUP(A2767,'ADM Details FY17'!$A$3:$M$3515,13,FALSE)</f>
        <v>0</v>
      </c>
      <c r="L2767" s="1">
        <f>VLOOKUP(A2767,'ADM Details FY17'!$A$3:$O$3515,15,FALSE)</f>
        <v>0</v>
      </c>
      <c r="M2767" s="1">
        <f>VLOOKUP(A2767,'ADM Details FY17'!$A$3:$P$3515,16,FALSE)</f>
        <v>0</v>
      </c>
      <c r="N2767" s="1">
        <f>VLOOKUP(A2767,'ADM Details FY17'!$A$3:$Q$3515,17,FALSE)</f>
        <v>0</v>
      </c>
      <c r="O2767" s="1">
        <f>VLOOKUP(A2767,'ADM Details FY17'!$A$3:$S$3515,19,FALSE)</f>
        <v>0</v>
      </c>
      <c r="P2767" s="1">
        <f>VLOOKUP(A2767,'ADM Details FY17'!$A$3:$U$3515,21,FALSE)</f>
        <v>0</v>
      </c>
      <c r="Q2767" s="1">
        <f>VLOOKUP(A2767,'ADM Details FY17'!$A$3:$V$3515,22,FALSE)</f>
        <v>0</v>
      </c>
      <c r="R2767" s="1">
        <f>VLOOKUP(A2767,'ADM Details FY17'!$A$3:$W$3515,23,FALSE)</f>
        <v>0</v>
      </c>
      <c r="S2767" s="1">
        <f>VLOOKUP(A2767,'ADM Details FY17'!$A$3:$X$3515,24,FALSE)</f>
        <v>0</v>
      </c>
      <c r="T2767" s="1">
        <f>VLOOKUP(A2767,'ADM Details FY17'!$A$3:$Y$3515,25,FALSE)</f>
        <v>0</v>
      </c>
      <c r="U2767" s="1">
        <f>VLOOKUP(A2767,'ADM Details FY17'!$A$3:$AA$3515,27,FALSE)</f>
        <v>0</v>
      </c>
      <c r="V2767" s="1">
        <f>IFERROR(VLOOKUP(C2767,'eindex _tget pp '!$A$4:$E$615,5,FALSE),0)</f>
        <v>0</v>
      </c>
      <c r="W2767" s="31">
        <f>IFERROR(VLOOKUP(C2767,'eindex _tget pp '!$A$4:$F$615,6,FALSE),0)</f>
        <v>0</v>
      </c>
      <c r="X2767" s="4">
        <f>IFERROR(VLOOKUP(B2767,'eschools 16'!$A$2:$F$25,6,FALSE),1)</f>
        <v>1</v>
      </c>
      <c r="Y2767" s="1">
        <f t="shared" si="215"/>
        <v>0</v>
      </c>
      <c r="Z2767" s="1">
        <f t="shared" si="216"/>
        <v>0</v>
      </c>
      <c r="AA2767" s="31">
        <f>IFERROR(VLOOKUP(C2767,'eindex _tget pp '!$A$4:$G$615,7,FALSE),0)</f>
        <v>0</v>
      </c>
      <c r="AB2767" s="1">
        <f>VLOOKUP(A2767,'ADM Details FY17'!$A$3:$AB$3515,28,FALSE)</f>
        <v>0</v>
      </c>
      <c r="AC2767" s="1">
        <f t="shared" si="217"/>
        <v>0</v>
      </c>
      <c r="AD2767" s="1">
        <f t="shared" si="218"/>
        <v>0</v>
      </c>
      <c r="AE2767" s="1">
        <f t="shared" si="219"/>
        <v>0</v>
      </c>
    </row>
    <row r="2768" spans="1:31" x14ac:dyDescent="0.25">
      <c r="A2768" t="str">
        <f>B2768&amp;"-"&amp;COUNTIF($B$3:B2768,B2768)</f>
        <v>804-15</v>
      </c>
      <c r="B2768">
        <v>804</v>
      </c>
      <c r="C2768" s="18">
        <f>VLOOKUP(A2768,'ADM Details FY17'!$A$3:$D$3515,4,FALSE)</f>
        <v>0</v>
      </c>
      <c r="D2768" s="1">
        <f>VLOOKUP(A2768,'ADM Details FY17'!$A$3:$E$3515,5,FALSE)</f>
        <v>0</v>
      </c>
      <c r="E2768" s="1">
        <f>VLOOKUP(A2768,'ADM Details FY17'!$A$3:$F$3515,6,FALSE)</f>
        <v>0</v>
      </c>
      <c r="F2768" s="1">
        <f>VLOOKUP(A2768,'ADM Details FY17'!$A$3:$G$3515,7,FALSE)</f>
        <v>0</v>
      </c>
      <c r="G2768" s="1">
        <f>VLOOKUP(A2768,'ADM Details FY17'!$A$3:$H$3515,8,FALSE)</f>
        <v>0</v>
      </c>
      <c r="H2768" s="1">
        <f>VLOOKUP(A2768,'ADM Details FY17'!$A$3:$I$3515,9,FALSE)</f>
        <v>0</v>
      </c>
      <c r="I2768" s="1">
        <f>VLOOKUP(A2768,'ADM Details FY17'!$A$3:$J$3517,10,FALSE)</f>
        <v>0</v>
      </c>
      <c r="J2768" s="1">
        <f>VLOOKUP(A2768,'ADM Details FY17'!$A$3:$K$3515,11,FALSE)</f>
        <v>0</v>
      </c>
      <c r="K2768" s="1">
        <f>VLOOKUP(A2768,'ADM Details FY17'!$A$3:$M$3515,13,FALSE)</f>
        <v>0</v>
      </c>
      <c r="L2768" s="1">
        <f>VLOOKUP(A2768,'ADM Details FY17'!$A$3:$O$3515,15,FALSE)</f>
        <v>0</v>
      </c>
      <c r="M2768" s="1">
        <f>VLOOKUP(A2768,'ADM Details FY17'!$A$3:$P$3515,16,FALSE)</f>
        <v>0</v>
      </c>
      <c r="N2768" s="1">
        <f>VLOOKUP(A2768,'ADM Details FY17'!$A$3:$Q$3515,17,FALSE)</f>
        <v>0</v>
      </c>
      <c r="O2768" s="1">
        <f>VLOOKUP(A2768,'ADM Details FY17'!$A$3:$S$3515,19,FALSE)</f>
        <v>0</v>
      </c>
      <c r="P2768" s="1">
        <f>VLOOKUP(A2768,'ADM Details FY17'!$A$3:$U$3515,21,FALSE)</f>
        <v>0</v>
      </c>
      <c r="Q2768" s="1">
        <f>VLOOKUP(A2768,'ADM Details FY17'!$A$3:$V$3515,22,FALSE)</f>
        <v>0</v>
      </c>
      <c r="R2768" s="1">
        <f>VLOOKUP(A2768,'ADM Details FY17'!$A$3:$W$3515,23,FALSE)</f>
        <v>0</v>
      </c>
      <c r="S2768" s="1">
        <f>VLOOKUP(A2768,'ADM Details FY17'!$A$3:$X$3515,24,FALSE)</f>
        <v>0</v>
      </c>
      <c r="T2768" s="1">
        <f>VLOOKUP(A2768,'ADM Details FY17'!$A$3:$Y$3515,25,FALSE)</f>
        <v>0</v>
      </c>
      <c r="U2768" s="1">
        <f>VLOOKUP(A2768,'ADM Details FY17'!$A$3:$AA$3515,27,FALSE)</f>
        <v>0</v>
      </c>
      <c r="V2768" s="1">
        <f>IFERROR(VLOOKUP(C2768,'eindex _tget pp '!$A$4:$E$615,5,FALSE),0)</f>
        <v>0</v>
      </c>
      <c r="W2768" s="31">
        <f>IFERROR(VLOOKUP(C2768,'eindex _tget pp '!$A$4:$F$615,6,FALSE),0)</f>
        <v>0</v>
      </c>
      <c r="X2768" s="4">
        <f>IFERROR(VLOOKUP(B2768,'eschools 16'!$A$2:$F$25,6,FALSE),1)</f>
        <v>1</v>
      </c>
      <c r="Y2768" s="1">
        <f t="shared" si="215"/>
        <v>0</v>
      </c>
      <c r="Z2768" s="1">
        <f t="shared" si="216"/>
        <v>0</v>
      </c>
      <c r="AA2768" s="31">
        <f>IFERROR(VLOOKUP(C2768,'eindex _tget pp '!$A$4:$G$615,7,FALSE),0)</f>
        <v>0</v>
      </c>
      <c r="AB2768" s="1">
        <f>VLOOKUP(A2768,'ADM Details FY17'!$A$3:$AB$3515,28,FALSE)</f>
        <v>0</v>
      </c>
      <c r="AC2768" s="1">
        <f t="shared" si="217"/>
        <v>0</v>
      </c>
      <c r="AD2768" s="1">
        <f t="shared" si="218"/>
        <v>0</v>
      </c>
      <c r="AE2768" s="1">
        <f t="shared" si="219"/>
        <v>0</v>
      </c>
    </row>
    <row r="2769" spans="1:31" x14ac:dyDescent="0.25">
      <c r="A2769" t="str">
        <f>B2769&amp;"-"&amp;COUNTIF($B$3:B2769,B2769)</f>
        <v>804-16</v>
      </c>
      <c r="B2769">
        <v>804</v>
      </c>
      <c r="C2769" s="18">
        <f>VLOOKUP(A2769,'ADM Details FY17'!$A$3:$D$3515,4,FALSE)</f>
        <v>0</v>
      </c>
      <c r="D2769" s="1">
        <f>VLOOKUP(A2769,'ADM Details FY17'!$A$3:$E$3515,5,FALSE)</f>
        <v>0</v>
      </c>
      <c r="E2769" s="1">
        <f>VLOOKUP(A2769,'ADM Details FY17'!$A$3:$F$3515,6,FALSE)</f>
        <v>0</v>
      </c>
      <c r="F2769" s="1">
        <f>VLOOKUP(A2769,'ADM Details FY17'!$A$3:$G$3515,7,FALSE)</f>
        <v>0</v>
      </c>
      <c r="G2769" s="1">
        <f>VLOOKUP(A2769,'ADM Details FY17'!$A$3:$H$3515,8,FALSE)</f>
        <v>0</v>
      </c>
      <c r="H2769" s="1">
        <f>VLOOKUP(A2769,'ADM Details FY17'!$A$3:$I$3515,9,FALSE)</f>
        <v>0</v>
      </c>
      <c r="I2769" s="1">
        <f>VLOOKUP(A2769,'ADM Details FY17'!$A$3:$J$3517,10,FALSE)</f>
        <v>0</v>
      </c>
      <c r="J2769" s="1">
        <f>VLOOKUP(A2769,'ADM Details FY17'!$A$3:$K$3515,11,FALSE)</f>
        <v>0</v>
      </c>
      <c r="K2769" s="1">
        <f>VLOOKUP(A2769,'ADM Details FY17'!$A$3:$M$3515,13,FALSE)</f>
        <v>0</v>
      </c>
      <c r="L2769" s="1">
        <f>VLOOKUP(A2769,'ADM Details FY17'!$A$3:$O$3515,15,FALSE)</f>
        <v>0</v>
      </c>
      <c r="M2769" s="1">
        <f>VLOOKUP(A2769,'ADM Details FY17'!$A$3:$P$3515,16,FALSE)</f>
        <v>0</v>
      </c>
      <c r="N2769" s="1">
        <f>VLOOKUP(A2769,'ADM Details FY17'!$A$3:$Q$3515,17,FALSE)</f>
        <v>0</v>
      </c>
      <c r="O2769" s="1">
        <f>VLOOKUP(A2769,'ADM Details FY17'!$A$3:$S$3515,19,FALSE)</f>
        <v>0</v>
      </c>
      <c r="P2769" s="1">
        <f>VLOOKUP(A2769,'ADM Details FY17'!$A$3:$U$3515,21,FALSE)</f>
        <v>0</v>
      </c>
      <c r="Q2769" s="1">
        <f>VLOOKUP(A2769,'ADM Details FY17'!$A$3:$V$3515,22,FALSE)</f>
        <v>0</v>
      </c>
      <c r="R2769" s="1">
        <f>VLOOKUP(A2769,'ADM Details FY17'!$A$3:$W$3515,23,FALSE)</f>
        <v>0</v>
      </c>
      <c r="S2769" s="1">
        <f>VLOOKUP(A2769,'ADM Details FY17'!$A$3:$X$3515,24,FALSE)</f>
        <v>0</v>
      </c>
      <c r="T2769" s="1">
        <f>VLOOKUP(A2769,'ADM Details FY17'!$A$3:$Y$3515,25,FALSE)</f>
        <v>0</v>
      </c>
      <c r="U2769" s="1">
        <f>VLOOKUP(A2769,'ADM Details FY17'!$A$3:$AA$3515,27,FALSE)</f>
        <v>0</v>
      </c>
      <c r="V2769" s="1">
        <f>IFERROR(VLOOKUP(C2769,'eindex _tget pp '!$A$4:$E$615,5,FALSE),0)</f>
        <v>0</v>
      </c>
      <c r="W2769" s="31">
        <f>IFERROR(VLOOKUP(C2769,'eindex _tget pp '!$A$4:$F$615,6,FALSE),0)</f>
        <v>0</v>
      </c>
      <c r="X2769" s="4">
        <f>IFERROR(VLOOKUP(B2769,'eschools 16'!$A$2:$F$25,6,FALSE),1)</f>
        <v>1</v>
      </c>
      <c r="Y2769" s="1">
        <f t="shared" si="215"/>
        <v>0</v>
      </c>
      <c r="Z2769" s="1">
        <f t="shared" si="216"/>
        <v>0</v>
      </c>
      <c r="AA2769" s="31">
        <f>IFERROR(VLOOKUP(C2769,'eindex _tget pp '!$A$4:$G$615,7,FALSE),0)</f>
        <v>0</v>
      </c>
      <c r="AB2769" s="1">
        <f>VLOOKUP(A2769,'ADM Details FY17'!$A$3:$AB$3515,28,FALSE)</f>
        <v>0</v>
      </c>
      <c r="AC2769" s="1">
        <f t="shared" si="217"/>
        <v>0</v>
      </c>
      <c r="AD2769" s="1">
        <f t="shared" si="218"/>
        <v>0</v>
      </c>
      <c r="AE2769" s="1">
        <f t="shared" si="219"/>
        <v>0</v>
      </c>
    </row>
    <row r="2770" spans="1:31" x14ac:dyDescent="0.25">
      <c r="A2770" t="str">
        <f>B2770&amp;"-"&amp;COUNTIF($B$3:B2770,B2770)</f>
        <v>808-1</v>
      </c>
      <c r="B2770">
        <v>808</v>
      </c>
      <c r="C2770" s="18">
        <f>VLOOKUP(A2770,'ADM Details FY17'!$A$3:$D$3515,4,FALSE)</f>
        <v>43844</v>
      </c>
      <c r="D2770" s="1">
        <f>VLOOKUP(A2770,'ADM Details FY17'!$A$3:$E$3515,5,FALSE)</f>
        <v>152.74</v>
      </c>
      <c r="E2770" s="1">
        <f>VLOOKUP(A2770,'ADM Details FY17'!$A$3:$F$3515,6,FALSE)</f>
        <v>5.92</v>
      </c>
      <c r="F2770" s="1">
        <f>VLOOKUP(A2770,'ADM Details FY17'!$A$3:$G$3515,7,FALSE)</f>
        <v>13.15</v>
      </c>
      <c r="G2770" s="1">
        <f>VLOOKUP(A2770,'ADM Details FY17'!$A$3:$H$3515,8,FALSE)</f>
        <v>1</v>
      </c>
      <c r="H2770" s="1">
        <f>VLOOKUP(A2770,'ADM Details FY17'!$A$3:$I$3515,9,FALSE)</f>
        <v>0</v>
      </c>
      <c r="I2770" s="1">
        <f>VLOOKUP(A2770,'ADM Details FY17'!$A$3:$J$3517,10,FALSE)</f>
        <v>0</v>
      </c>
      <c r="J2770" s="1">
        <f>VLOOKUP(A2770,'ADM Details FY17'!$A$3:$K$3515,11,FALSE)</f>
        <v>1</v>
      </c>
      <c r="K2770" s="1">
        <f>VLOOKUP(A2770,'ADM Details FY17'!$A$3:$M$3515,13,FALSE)</f>
        <v>152.74</v>
      </c>
      <c r="L2770" s="1">
        <f>VLOOKUP(A2770,'ADM Details FY17'!$A$3:$O$3515,15,FALSE)</f>
        <v>0</v>
      </c>
      <c r="M2770" s="1">
        <f>VLOOKUP(A2770,'ADM Details FY17'!$A$3:$P$3515,16,FALSE)</f>
        <v>14.99</v>
      </c>
      <c r="N2770" s="1">
        <f>VLOOKUP(A2770,'ADM Details FY17'!$A$3:$Q$3515,17,FALSE)</f>
        <v>0</v>
      </c>
      <c r="O2770" s="1">
        <f>VLOOKUP(A2770,'ADM Details FY17'!$A$3:$S$3515,19,FALSE)</f>
        <v>103.49</v>
      </c>
      <c r="P2770" s="1">
        <f>VLOOKUP(A2770,'ADM Details FY17'!$A$3:$U$3515,21,FALSE)</f>
        <v>0</v>
      </c>
      <c r="Q2770" s="1">
        <f>VLOOKUP(A2770,'ADM Details FY17'!$A$3:$V$3515,22,FALSE)</f>
        <v>0</v>
      </c>
      <c r="R2770" s="1">
        <f>VLOOKUP(A2770,'ADM Details FY17'!$A$3:$W$3515,23,FALSE)</f>
        <v>0</v>
      </c>
      <c r="S2770" s="1">
        <f>VLOOKUP(A2770,'ADM Details FY17'!$A$3:$X$3515,24,FALSE)</f>
        <v>0</v>
      </c>
      <c r="T2770" s="1">
        <f>VLOOKUP(A2770,'ADM Details FY17'!$A$3:$Y$3515,25,FALSE)</f>
        <v>0</v>
      </c>
      <c r="U2770" s="1">
        <f>VLOOKUP(A2770,'ADM Details FY17'!$A$3:$AA$3515,27,FALSE)</f>
        <v>0</v>
      </c>
      <c r="V2770" s="1">
        <f>IFERROR(VLOOKUP(C2770,'eindex _tget pp '!$A$4:$E$615,5,FALSE),0)</f>
        <v>1635.2245477017691</v>
      </c>
      <c r="W2770" s="31">
        <f>IFERROR(VLOOKUP(C2770,'eindex _tget pp '!$A$4:$F$615,6,FALSE),0)</f>
        <v>3.3804575904999998</v>
      </c>
      <c r="X2770" s="4">
        <f>IFERROR(VLOOKUP(B2770,'eschools 16'!$A$2:$F$25,6,FALSE),1)</f>
        <v>1</v>
      </c>
      <c r="Y2770" s="1">
        <f t="shared" si="215"/>
        <v>62441.05</v>
      </c>
      <c r="Z2770" s="1">
        <f t="shared" si="216"/>
        <v>140442.06</v>
      </c>
      <c r="AA2770" s="31">
        <f>IFERROR(VLOOKUP(C2770,'eindex _tget pp '!$A$4:$G$615,7,FALSE),0)</f>
        <v>0.84118838500000004</v>
      </c>
      <c r="AB2770" s="1">
        <f>VLOOKUP(A2770,'ADM Details FY17'!$A$3:$AB$3515,28,FALSE)</f>
        <v>0</v>
      </c>
      <c r="AC2770" s="1">
        <f t="shared" si="217"/>
        <v>0</v>
      </c>
      <c r="AD2770" s="1">
        <f t="shared" si="218"/>
        <v>152.74</v>
      </c>
      <c r="AE2770" s="1">
        <f t="shared" si="219"/>
        <v>22911</v>
      </c>
    </row>
    <row r="2771" spans="1:31" x14ac:dyDescent="0.25">
      <c r="A2771" t="str">
        <f>B2771&amp;"-"&amp;COUNTIF($B$3:B2771,B2771)</f>
        <v>808-2</v>
      </c>
      <c r="B2771">
        <v>808</v>
      </c>
      <c r="C2771" s="18">
        <f>VLOOKUP(A2771,'ADM Details FY17'!$A$3:$D$3515,4,FALSE)</f>
        <v>48751</v>
      </c>
      <c r="D2771" s="1">
        <f>VLOOKUP(A2771,'ADM Details FY17'!$A$3:$E$3515,5,FALSE)</f>
        <v>2</v>
      </c>
      <c r="E2771" s="1">
        <f>VLOOKUP(A2771,'ADM Details FY17'!$A$3:$F$3515,6,FALSE)</f>
        <v>0</v>
      </c>
      <c r="F2771" s="1">
        <f>VLOOKUP(A2771,'ADM Details FY17'!$A$3:$G$3515,7,FALSE)</f>
        <v>0</v>
      </c>
      <c r="G2771" s="1">
        <f>VLOOKUP(A2771,'ADM Details FY17'!$A$3:$H$3515,8,FALSE)</f>
        <v>0</v>
      </c>
      <c r="H2771" s="1">
        <f>VLOOKUP(A2771,'ADM Details FY17'!$A$3:$I$3515,9,FALSE)</f>
        <v>0</v>
      </c>
      <c r="I2771" s="1">
        <f>VLOOKUP(A2771,'ADM Details FY17'!$A$3:$J$3517,10,FALSE)</f>
        <v>0</v>
      </c>
      <c r="J2771" s="1">
        <f>VLOOKUP(A2771,'ADM Details FY17'!$A$3:$K$3515,11,FALSE)</f>
        <v>0</v>
      </c>
      <c r="K2771" s="1">
        <f>VLOOKUP(A2771,'ADM Details FY17'!$A$3:$M$3515,13,FALSE)</f>
        <v>2</v>
      </c>
      <c r="L2771" s="1">
        <f>VLOOKUP(A2771,'ADM Details FY17'!$A$3:$O$3515,15,FALSE)</f>
        <v>0</v>
      </c>
      <c r="M2771" s="1">
        <f>VLOOKUP(A2771,'ADM Details FY17'!$A$3:$P$3515,16,FALSE)</f>
        <v>0</v>
      </c>
      <c r="N2771" s="1">
        <f>VLOOKUP(A2771,'ADM Details FY17'!$A$3:$Q$3515,17,FALSE)</f>
        <v>0</v>
      </c>
      <c r="O2771" s="1">
        <f>VLOOKUP(A2771,'ADM Details FY17'!$A$3:$S$3515,19,FALSE)</f>
        <v>1</v>
      </c>
      <c r="P2771" s="1">
        <f>VLOOKUP(A2771,'ADM Details FY17'!$A$3:$U$3515,21,FALSE)</f>
        <v>0</v>
      </c>
      <c r="Q2771" s="1">
        <f>VLOOKUP(A2771,'ADM Details FY17'!$A$3:$V$3515,22,FALSE)</f>
        <v>0</v>
      </c>
      <c r="R2771" s="1">
        <f>VLOOKUP(A2771,'ADM Details FY17'!$A$3:$W$3515,23,FALSE)</f>
        <v>0</v>
      </c>
      <c r="S2771" s="1">
        <f>VLOOKUP(A2771,'ADM Details FY17'!$A$3:$X$3515,24,FALSE)</f>
        <v>0</v>
      </c>
      <c r="T2771" s="1">
        <f>VLOOKUP(A2771,'ADM Details FY17'!$A$3:$Y$3515,25,FALSE)</f>
        <v>0</v>
      </c>
      <c r="U2771" s="1">
        <f>VLOOKUP(A2771,'ADM Details FY17'!$A$3:$AA$3515,27,FALSE)</f>
        <v>0</v>
      </c>
      <c r="V2771" s="1">
        <f>IFERROR(VLOOKUP(C2771,'eindex _tget pp '!$A$4:$E$615,5,FALSE),0)</f>
        <v>552.95009786741275</v>
      </c>
      <c r="W2771" s="31">
        <f>IFERROR(VLOOKUP(C2771,'eindex _tget pp '!$A$4:$F$615,6,FALSE),0)</f>
        <v>1.0961041440999999</v>
      </c>
      <c r="X2771" s="4">
        <f>IFERROR(VLOOKUP(B2771,'eschools 16'!$A$2:$F$25,6,FALSE),1)</f>
        <v>1</v>
      </c>
      <c r="Y2771" s="1">
        <f t="shared" si="215"/>
        <v>276.48</v>
      </c>
      <c r="Z2771" s="1">
        <f t="shared" si="216"/>
        <v>596.28</v>
      </c>
      <c r="AA2771" s="31">
        <f>IFERROR(VLOOKUP(C2771,'eindex _tget pp '!$A$4:$G$615,7,FALSE),0)</f>
        <v>0.61078917499999996</v>
      </c>
      <c r="AB2771" s="1">
        <f>VLOOKUP(A2771,'ADM Details FY17'!$A$3:$AB$3515,28,FALSE)</f>
        <v>0</v>
      </c>
      <c r="AC2771" s="1">
        <f t="shared" si="217"/>
        <v>0</v>
      </c>
      <c r="AD2771" s="1">
        <f t="shared" si="218"/>
        <v>2</v>
      </c>
      <c r="AE2771" s="1">
        <f t="shared" si="219"/>
        <v>300</v>
      </c>
    </row>
    <row r="2772" spans="1:31" x14ac:dyDescent="0.25">
      <c r="A2772" t="str">
        <f>B2772&amp;"-"&amp;COUNTIF($B$3:B2772,B2772)</f>
        <v>808-3</v>
      </c>
      <c r="B2772">
        <v>808</v>
      </c>
      <c r="C2772" s="18">
        <f>VLOOKUP(A2772,'ADM Details FY17'!$A$3:$D$3515,4,FALSE)</f>
        <v>48686</v>
      </c>
      <c r="D2772" s="1">
        <f>VLOOKUP(A2772,'ADM Details FY17'!$A$3:$E$3515,5,FALSE)</f>
        <v>1</v>
      </c>
      <c r="E2772" s="1">
        <f>VLOOKUP(A2772,'ADM Details FY17'!$A$3:$F$3515,6,FALSE)</f>
        <v>0</v>
      </c>
      <c r="F2772" s="1">
        <f>VLOOKUP(A2772,'ADM Details FY17'!$A$3:$G$3515,7,FALSE)</f>
        <v>0</v>
      </c>
      <c r="G2772" s="1">
        <f>VLOOKUP(A2772,'ADM Details FY17'!$A$3:$H$3515,8,FALSE)</f>
        <v>0</v>
      </c>
      <c r="H2772" s="1">
        <f>VLOOKUP(A2772,'ADM Details FY17'!$A$3:$I$3515,9,FALSE)</f>
        <v>0</v>
      </c>
      <c r="I2772" s="1">
        <f>VLOOKUP(A2772,'ADM Details FY17'!$A$3:$J$3517,10,FALSE)</f>
        <v>0</v>
      </c>
      <c r="J2772" s="1">
        <f>VLOOKUP(A2772,'ADM Details FY17'!$A$3:$K$3515,11,FALSE)</f>
        <v>0</v>
      </c>
      <c r="K2772" s="1">
        <f>VLOOKUP(A2772,'ADM Details FY17'!$A$3:$M$3515,13,FALSE)</f>
        <v>1</v>
      </c>
      <c r="L2772" s="1">
        <f>VLOOKUP(A2772,'ADM Details FY17'!$A$3:$O$3515,15,FALSE)</f>
        <v>0</v>
      </c>
      <c r="M2772" s="1">
        <f>VLOOKUP(A2772,'ADM Details FY17'!$A$3:$P$3515,16,FALSE)</f>
        <v>0</v>
      </c>
      <c r="N2772" s="1">
        <f>VLOOKUP(A2772,'ADM Details FY17'!$A$3:$Q$3515,17,FALSE)</f>
        <v>0</v>
      </c>
      <c r="O2772" s="1">
        <f>VLOOKUP(A2772,'ADM Details FY17'!$A$3:$S$3515,19,FALSE)</f>
        <v>1</v>
      </c>
      <c r="P2772" s="1">
        <f>VLOOKUP(A2772,'ADM Details FY17'!$A$3:$U$3515,21,FALSE)</f>
        <v>0</v>
      </c>
      <c r="Q2772" s="1">
        <f>VLOOKUP(A2772,'ADM Details FY17'!$A$3:$V$3515,22,FALSE)</f>
        <v>0</v>
      </c>
      <c r="R2772" s="1">
        <f>VLOOKUP(A2772,'ADM Details FY17'!$A$3:$W$3515,23,FALSE)</f>
        <v>0</v>
      </c>
      <c r="S2772" s="1">
        <f>VLOOKUP(A2772,'ADM Details FY17'!$A$3:$X$3515,24,FALSE)</f>
        <v>0</v>
      </c>
      <c r="T2772" s="1">
        <f>VLOOKUP(A2772,'ADM Details FY17'!$A$3:$Y$3515,25,FALSE)</f>
        <v>0</v>
      </c>
      <c r="U2772" s="1">
        <f>VLOOKUP(A2772,'ADM Details FY17'!$A$3:$AA$3515,27,FALSE)</f>
        <v>0</v>
      </c>
      <c r="V2772" s="1">
        <f>IFERROR(VLOOKUP(C2772,'eindex _tget pp '!$A$4:$E$615,5,FALSE),0)</f>
        <v>91.780351581602446</v>
      </c>
      <c r="W2772" s="31">
        <f>IFERROR(VLOOKUP(C2772,'eindex _tget pp '!$A$4:$F$615,6,FALSE),0)</f>
        <v>2.6752548679000001</v>
      </c>
      <c r="X2772" s="4">
        <f>IFERROR(VLOOKUP(B2772,'eschools 16'!$A$2:$F$25,6,FALSE),1)</f>
        <v>1</v>
      </c>
      <c r="Y2772" s="1">
        <f t="shared" si="215"/>
        <v>22.95</v>
      </c>
      <c r="Z2772" s="1">
        <f t="shared" si="216"/>
        <v>727.67</v>
      </c>
      <c r="AA2772" s="31">
        <f>IFERROR(VLOOKUP(C2772,'eindex _tget pp '!$A$4:$G$615,7,FALSE),0)</f>
        <v>0.41139015000000001</v>
      </c>
      <c r="AB2772" s="1">
        <f>VLOOKUP(A2772,'ADM Details FY17'!$A$3:$AB$3515,28,FALSE)</f>
        <v>0</v>
      </c>
      <c r="AC2772" s="1">
        <f t="shared" si="217"/>
        <v>0</v>
      </c>
      <c r="AD2772" s="1">
        <f t="shared" si="218"/>
        <v>1</v>
      </c>
      <c r="AE2772" s="1">
        <f t="shared" si="219"/>
        <v>150</v>
      </c>
    </row>
    <row r="2773" spans="1:31" x14ac:dyDescent="0.25">
      <c r="A2773" t="str">
        <f>B2773&amp;"-"&amp;COUNTIF($B$3:B2773,B2773)</f>
        <v>808-4</v>
      </c>
      <c r="B2773">
        <v>808</v>
      </c>
      <c r="C2773" s="18">
        <f>VLOOKUP(A2773,'ADM Details FY17'!$A$3:$D$3515,4,FALSE)</f>
        <v>48702</v>
      </c>
      <c r="D2773" s="1">
        <f>VLOOKUP(A2773,'ADM Details FY17'!$A$3:$E$3515,5,FALSE)</f>
        <v>2</v>
      </c>
      <c r="E2773" s="1">
        <f>VLOOKUP(A2773,'ADM Details FY17'!$A$3:$F$3515,6,FALSE)</f>
        <v>0</v>
      </c>
      <c r="F2773" s="1">
        <f>VLOOKUP(A2773,'ADM Details FY17'!$A$3:$G$3515,7,FALSE)</f>
        <v>0</v>
      </c>
      <c r="G2773" s="1">
        <f>VLOOKUP(A2773,'ADM Details FY17'!$A$3:$H$3515,8,FALSE)</f>
        <v>0</v>
      </c>
      <c r="H2773" s="1">
        <f>VLOOKUP(A2773,'ADM Details FY17'!$A$3:$I$3515,9,FALSE)</f>
        <v>0</v>
      </c>
      <c r="I2773" s="1">
        <f>VLOOKUP(A2773,'ADM Details FY17'!$A$3:$J$3517,10,FALSE)</f>
        <v>0</v>
      </c>
      <c r="J2773" s="1">
        <f>VLOOKUP(A2773,'ADM Details FY17'!$A$3:$K$3515,11,FALSE)</f>
        <v>0</v>
      </c>
      <c r="K2773" s="1">
        <f>VLOOKUP(A2773,'ADM Details FY17'!$A$3:$M$3515,13,FALSE)</f>
        <v>2</v>
      </c>
      <c r="L2773" s="1">
        <f>VLOOKUP(A2773,'ADM Details FY17'!$A$3:$O$3515,15,FALSE)</f>
        <v>0</v>
      </c>
      <c r="M2773" s="1">
        <f>VLOOKUP(A2773,'ADM Details FY17'!$A$3:$P$3515,16,FALSE)</f>
        <v>0</v>
      </c>
      <c r="N2773" s="1">
        <f>VLOOKUP(A2773,'ADM Details FY17'!$A$3:$Q$3515,17,FALSE)</f>
        <v>0</v>
      </c>
      <c r="O2773" s="1">
        <f>VLOOKUP(A2773,'ADM Details FY17'!$A$3:$S$3515,19,FALSE)</f>
        <v>2</v>
      </c>
      <c r="P2773" s="1">
        <f>VLOOKUP(A2773,'ADM Details FY17'!$A$3:$U$3515,21,FALSE)</f>
        <v>0</v>
      </c>
      <c r="Q2773" s="1">
        <f>VLOOKUP(A2773,'ADM Details FY17'!$A$3:$V$3515,22,FALSE)</f>
        <v>0</v>
      </c>
      <c r="R2773" s="1">
        <f>VLOOKUP(A2773,'ADM Details FY17'!$A$3:$W$3515,23,FALSE)</f>
        <v>0</v>
      </c>
      <c r="S2773" s="1">
        <f>VLOOKUP(A2773,'ADM Details FY17'!$A$3:$X$3515,24,FALSE)</f>
        <v>0</v>
      </c>
      <c r="T2773" s="1">
        <f>VLOOKUP(A2773,'ADM Details FY17'!$A$3:$Y$3515,25,FALSE)</f>
        <v>0</v>
      </c>
      <c r="U2773" s="1">
        <f>VLOOKUP(A2773,'ADM Details FY17'!$A$3:$AA$3515,27,FALSE)</f>
        <v>0</v>
      </c>
      <c r="V2773" s="1">
        <f>IFERROR(VLOOKUP(C2773,'eindex _tget pp '!$A$4:$E$615,5,FALSE),0)</f>
        <v>1185.2952812025621</v>
      </c>
      <c r="W2773" s="31">
        <f>IFERROR(VLOOKUP(C2773,'eindex _tget pp '!$A$4:$F$615,6,FALSE),0)</f>
        <v>1.8289560841000001</v>
      </c>
      <c r="X2773" s="4">
        <f>IFERROR(VLOOKUP(B2773,'eschools 16'!$A$2:$F$25,6,FALSE),1)</f>
        <v>1</v>
      </c>
      <c r="Y2773" s="1">
        <f t="shared" si="215"/>
        <v>592.65</v>
      </c>
      <c r="Z2773" s="1">
        <f t="shared" si="216"/>
        <v>994.95</v>
      </c>
      <c r="AA2773" s="31">
        <f>IFERROR(VLOOKUP(C2773,'eindex _tget pp '!$A$4:$G$615,7,FALSE),0)</f>
        <v>0.78987808599999998</v>
      </c>
      <c r="AB2773" s="1">
        <f>VLOOKUP(A2773,'ADM Details FY17'!$A$3:$AB$3515,28,FALSE)</f>
        <v>0</v>
      </c>
      <c r="AC2773" s="1">
        <f t="shared" si="217"/>
        <v>0</v>
      </c>
      <c r="AD2773" s="1">
        <f t="shared" si="218"/>
        <v>2</v>
      </c>
      <c r="AE2773" s="1">
        <f t="shared" si="219"/>
        <v>300</v>
      </c>
    </row>
    <row r="2774" spans="1:31" x14ac:dyDescent="0.25">
      <c r="A2774" t="str">
        <f>B2774&amp;"-"&amp;COUNTIF($B$3:B2774,B2774)</f>
        <v>808-5</v>
      </c>
      <c r="B2774">
        <v>808</v>
      </c>
      <c r="C2774" s="18">
        <f>VLOOKUP(A2774,'ADM Details FY17'!$A$3:$D$3515,4,FALSE)</f>
        <v>48736</v>
      </c>
      <c r="D2774" s="1">
        <f>VLOOKUP(A2774,'ADM Details FY17'!$A$3:$E$3515,5,FALSE)</f>
        <v>4.12</v>
      </c>
      <c r="E2774" s="1">
        <f>VLOOKUP(A2774,'ADM Details FY17'!$A$3:$F$3515,6,FALSE)</f>
        <v>0</v>
      </c>
      <c r="F2774" s="1">
        <f>VLOOKUP(A2774,'ADM Details FY17'!$A$3:$G$3515,7,FALSE)</f>
        <v>0</v>
      </c>
      <c r="G2774" s="1">
        <f>VLOOKUP(A2774,'ADM Details FY17'!$A$3:$H$3515,8,FALSE)</f>
        <v>0</v>
      </c>
      <c r="H2774" s="1">
        <f>VLOOKUP(A2774,'ADM Details FY17'!$A$3:$I$3515,9,FALSE)</f>
        <v>0</v>
      </c>
      <c r="I2774" s="1">
        <f>VLOOKUP(A2774,'ADM Details FY17'!$A$3:$J$3517,10,FALSE)</f>
        <v>0</v>
      </c>
      <c r="J2774" s="1">
        <f>VLOOKUP(A2774,'ADM Details FY17'!$A$3:$K$3515,11,FALSE)</f>
        <v>0</v>
      </c>
      <c r="K2774" s="1">
        <f>VLOOKUP(A2774,'ADM Details FY17'!$A$3:$M$3515,13,FALSE)</f>
        <v>4.12</v>
      </c>
      <c r="L2774" s="1">
        <f>VLOOKUP(A2774,'ADM Details FY17'!$A$3:$O$3515,15,FALSE)</f>
        <v>0</v>
      </c>
      <c r="M2774" s="1">
        <f>VLOOKUP(A2774,'ADM Details FY17'!$A$3:$P$3515,16,FALSE)</f>
        <v>0</v>
      </c>
      <c r="N2774" s="1">
        <f>VLOOKUP(A2774,'ADM Details FY17'!$A$3:$Q$3515,17,FALSE)</f>
        <v>0</v>
      </c>
      <c r="O2774" s="1">
        <f>VLOOKUP(A2774,'ADM Details FY17'!$A$3:$S$3515,19,FALSE)</f>
        <v>4.12</v>
      </c>
      <c r="P2774" s="1">
        <f>VLOOKUP(A2774,'ADM Details FY17'!$A$3:$U$3515,21,FALSE)</f>
        <v>0</v>
      </c>
      <c r="Q2774" s="1">
        <f>VLOOKUP(A2774,'ADM Details FY17'!$A$3:$V$3515,22,FALSE)</f>
        <v>0</v>
      </c>
      <c r="R2774" s="1">
        <f>VLOOKUP(A2774,'ADM Details FY17'!$A$3:$W$3515,23,FALSE)</f>
        <v>0</v>
      </c>
      <c r="S2774" s="1">
        <f>VLOOKUP(A2774,'ADM Details FY17'!$A$3:$X$3515,24,FALSE)</f>
        <v>0</v>
      </c>
      <c r="T2774" s="1">
        <f>VLOOKUP(A2774,'ADM Details FY17'!$A$3:$Y$3515,25,FALSE)</f>
        <v>0</v>
      </c>
      <c r="U2774" s="1">
        <f>VLOOKUP(A2774,'ADM Details FY17'!$A$3:$AA$3515,27,FALSE)</f>
        <v>0</v>
      </c>
      <c r="V2774" s="1">
        <f>IFERROR(VLOOKUP(C2774,'eindex _tget pp '!$A$4:$E$615,5,FALSE),0)</f>
        <v>1118.8489355616391</v>
      </c>
      <c r="W2774" s="31">
        <f>IFERROR(VLOOKUP(C2774,'eindex _tget pp '!$A$4:$F$615,6,FALSE),0)</f>
        <v>4.2330263958999996</v>
      </c>
      <c r="X2774" s="4">
        <f>IFERROR(VLOOKUP(B2774,'eschools 16'!$A$2:$F$25,6,FALSE),1)</f>
        <v>1</v>
      </c>
      <c r="Y2774" s="1">
        <f t="shared" si="215"/>
        <v>1152.4100000000001</v>
      </c>
      <c r="Z2774" s="1">
        <f t="shared" si="216"/>
        <v>4743.7</v>
      </c>
      <c r="AA2774" s="31">
        <f>IFERROR(VLOOKUP(C2774,'eindex _tget pp '!$A$4:$G$615,7,FALSE),0)</f>
        <v>0.68086584000000006</v>
      </c>
      <c r="AB2774" s="1">
        <f>VLOOKUP(A2774,'ADM Details FY17'!$A$3:$AB$3515,28,FALSE)</f>
        <v>0</v>
      </c>
      <c r="AC2774" s="1">
        <f t="shared" si="217"/>
        <v>0</v>
      </c>
      <c r="AD2774" s="1">
        <f t="shared" si="218"/>
        <v>4.12</v>
      </c>
      <c r="AE2774" s="1">
        <f t="shared" si="219"/>
        <v>618</v>
      </c>
    </row>
    <row r="2775" spans="1:31" x14ac:dyDescent="0.25">
      <c r="A2775" t="str">
        <f>B2775&amp;"-"&amp;COUNTIF($B$3:B2775,B2775)</f>
        <v>808-6</v>
      </c>
      <c r="B2775">
        <v>808</v>
      </c>
      <c r="C2775" s="18">
        <f>VLOOKUP(A2775,'ADM Details FY17'!$A$3:$D$3515,4,FALSE)</f>
        <v>48694</v>
      </c>
      <c r="D2775" s="1">
        <f>VLOOKUP(A2775,'ADM Details FY17'!$A$3:$E$3515,5,FALSE)</f>
        <v>4.8499999999999996</v>
      </c>
      <c r="E2775" s="1">
        <f>VLOOKUP(A2775,'ADM Details FY17'!$A$3:$F$3515,6,FALSE)</f>
        <v>0</v>
      </c>
      <c r="F2775" s="1">
        <f>VLOOKUP(A2775,'ADM Details FY17'!$A$3:$G$3515,7,FALSE)</f>
        <v>0</v>
      </c>
      <c r="G2775" s="1">
        <f>VLOOKUP(A2775,'ADM Details FY17'!$A$3:$H$3515,8,FALSE)</f>
        <v>0</v>
      </c>
      <c r="H2775" s="1">
        <f>VLOOKUP(A2775,'ADM Details FY17'!$A$3:$I$3515,9,FALSE)</f>
        <v>0</v>
      </c>
      <c r="I2775" s="1">
        <f>VLOOKUP(A2775,'ADM Details FY17'!$A$3:$J$3517,10,FALSE)</f>
        <v>0</v>
      </c>
      <c r="J2775" s="1">
        <f>VLOOKUP(A2775,'ADM Details FY17'!$A$3:$K$3515,11,FALSE)</f>
        <v>0</v>
      </c>
      <c r="K2775" s="1">
        <f>VLOOKUP(A2775,'ADM Details FY17'!$A$3:$M$3515,13,FALSE)</f>
        <v>4.8499999999999996</v>
      </c>
      <c r="L2775" s="1">
        <f>VLOOKUP(A2775,'ADM Details FY17'!$A$3:$O$3515,15,FALSE)</f>
        <v>0</v>
      </c>
      <c r="M2775" s="1">
        <f>VLOOKUP(A2775,'ADM Details FY17'!$A$3:$P$3515,16,FALSE)</f>
        <v>0</v>
      </c>
      <c r="N2775" s="1">
        <f>VLOOKUP(A2775,'ADM Details FY17'!$A$3:$Q$3515,17,FALSE)</f>
        <v>0</v>
      </c>
      <c r="O2775" s="1">
        <f>VLOOKUP(A2775,'ADM Details FY17'!$A$3:$S$3515,19,FALSE)</f>
        <v>2.85</v>
      </c>
      <c r="P2775" s="1">
        <f>VLOOKUP(A2775,'ADM Details FY17'!$A$3:$U$3515,21,FALSE)</f>
        <v>0</v>
      </c>
      <c r="Q2775" s="1">
        <f>VLOOKUP(A2775,'ADM Details FY17'!$A$3:$V$3515,22,FALSE)</f>
        <v>0</v>
      </c>
      <c r="R2775" s="1">
        <f>VLOOKUP(A2775,'ADM Details FY17'!$A$3:$W$3515,23,FALSE)</f>
        <v>0</v>
      </c>
      <c r="S2775" s="1">
        <f>VLOOKUP(A2775,'ADM Details FY17'!$A$3:$X$3515,24,FALSE)</f>
        <v>0</v>
      </c>
      <c r="T2775" s="1">
        <f>VLOOKUP(A2775,'ADM Details FY17'!$A$3:$Y$3515,25,FALSE)</f>
        <v>0</v>
      </c>
      <c r="U2775" s="1">
        <f>VLOOKUP(A2775,'ADM Details FY17'!$A$3:$AA$3515,27,FALSE)</f>
        <v>0</v>
      </c>
      <c r="V2775" s="1">
        <f>IFERROR(VLOOKUP(C2775,'eindex _tget pp '!$A$4:$E$615,5,FALSE),0)</f>
        <v>1248.7247346686736</v>
      </c>
      <c r="W2775" s="31">
        <f>IFERROR(VLOOKUP(C2775,'eindex _tget pp '!$A$4:$F$615,6,FALSE),0)</f>
        <v>3.9918988903999999</v>
      </c>
      <c r="X2775" s="4">
        <f>IFERROR(VLOOKUP(B2775,'eschools 16'!$A$2:$F$25,6,FALSE),1)</f>
        <v>1</v>
      </c>
      <c r="Y2775" s="1">
        <f t="shared" si="215"/>
        <v>1514.08</v>
      </c>
      <c r="Z2775" s="1">
        <f t="shared" si="216"/>
        <v>5266.11</v>
      </c>
      <c r="AA2775" s="31">
        <f>IFERROR(VLOOKUP(C2775,'eindex _tget pp '!$A$4:$G$615,7,FALSE),0)</f>
        <v>0.78548638900000001</v>
      </c>
      <c r="AB2775" s="1">
        <f>VLOOKUP(A2775,'ADM Details FY17'!$A$3:$AB$3515,28,FALSE)</f>
        <v>0</v>
      </c>
      <c r="AC2775" s="1">
        <f t="shared" si="217"/>
        <v>0</v>
      </c>
      <c r="AD2775" s="1">
        <f t="shared" si="218"/>
        <v>4.8499999999999996</v>
      </c>
      <c r="AE2775" s="1">
        <f t="shared" si="219"/>
        <v>727.5</v>
      </c>
    </row>
    <row r="2776" spans="1:31" x14ac:dyDescent="0.25">
      <c r="A2776" t="str">
        <f>B2776&amp;"-"&amp;COUNTIF($B$3:B2776,B2776)</f>
        <v>808-7</v>
      </c>
      <c r="B2776">
        <v>808</v>
      </c>
      <c r="C2776" s="18">
        <f>VLOOKUP(A2776,'ADM Details FY17'!$A$3:$D$3515,4,FALSE)</f>
        <v>0</v>
      </c>
      <c r="D2776" s="1">
        <f>VLOOKUP(A2776,'ADM Details FY17'!$A$3:$E$3515,5,FALSE)</f>
        <v>0</v>
      </c>
      <c r="E2776" s="1">
        <f>VLOOKUP(A2776,'ADM Details FY17'!$A$3:$F$3515,6,FALSE)</f>
        <v>0</v>
      </c>
      <c r="F2776" s="1">
        <f>VLOOKUP(A2776,'ADM Details FY17'!$A$3:$G$3515,7,FALSE)</f>
        <v>0</v>
      </c>
      <c r="G2776" s="1">
        <f>VLOOKUP(A2776,'ADM Details FY17'!$A$3:$H$3515,8,FALSE)</f>
        <v>0</v>
      </c>
      <c r="H2776" s="1">
        <f>VLOOKUP(A2776,'ADM Details FY17'!$A$3:$I$3515,9,FALSE)</f>
        <v>0</v>
      </c>
      <c r="I2776" s="1">
        <f>VLOOKUP(A2776,'ADM Details FY17'!$A$3:$J$3517,10,FALSE)</f>
        <v>0</v>
      </c>
      <c r="J2776" s="1">
        <f>VLOOKUP(A2776,'ADM Details FY17'!$A$3:$K$3515,11,FALSE)</f>
        <v>0</v>
      </c>
      <c r="K2776" s="1">
        <f>VLOOKUP(A2776,'ADM Details FY17'!$A$3:$M$3515,13,FALSE)</f>
        <v>0</v>
      </c>
      <c r="L2776" s="1">
        <f>VLOOKUP(A2776,'ADM Details FY17'!$A$3:$O$3515,15,FALSE)</f>
        <v>0</v>
      </c>
      <c r="M2776" s="1">
        <f>VLOOKUP(A2776,'ADM Details FY17'!$A$3:$P$3515,16,FALSE)</f>
        <v>0</v>
      </c>
      <c r="N2776" s="1">
        <f>VLOOKUP(A2776,'ADM Details FY17'!$A$3:$Q$3515,17,FALSE)</f>
        <v>0</v>
      </c>
      <c r="O2776" s="1">
        <f>VLOOKUP(A2776,'ADM Details FY17'!$A$3:$S$3515,19,FALSE)</f>
        <v>0</v>
      </c>
      <c r="P2776" s="1">
        <f>VLOOKUP(A2776,'ADM Details FY17'!$A$3:$U$3515,21,FALSE)</f>
        <v>0</v>
      </c>
      <c r="Q2776" s="1">
        <f>VLOOKUP(A2776,'ADM Details FY17'!$A$3:$V$3515,22,FALSE)</f>
        <v>0</v>
      </c>
      <c r="R2776" s="1">
        <f>VLOOKUP(A2776,'ADM Details FY17'!$A$3:$W$3515,23,FALSE)</f>
        <v>0</v>
      </c>
      <c r="S2776" s="1">
        <f>VLOOKUP(A2776,'ADM Details FY17'!$A$3:$X$3515,24,FALSE)</f>
        <v>0</v>
      </c>
      <c r="T2776" s="1">
        <f>VLOOKUP(A2776,'ADM Details FY17'!$A$3:$Y$3515,25,FALSE)</f>
        <v>0</v>
      </c>
      <c r="U2776" s="1">
        <f>VLOOKUP(A2776,'ADM Details FY17'!$A$3:$AA$3515,27,FALSE)</f>
        <v>0</v>
      </c>
      <c r="V2776" s="1">
        <f>IFERROR(VLOOKUP(C2776,'eindex _tget pp '!$A$4:$E$615,5,FALSE),0)</f>
        <v>0</v>
      </c>
      <c r="W2776" s="31">
        <f>IFERROR(VLOOKUP(C2776,'eindex _tget pp '!$A$4:$F$615,6,FALSE),0)</f>
        <v>0</v>
      </c>
      <c r="X2776" s="4">
        <f>IFERROR(VLOOKUP(B2776,'eschools 16'!$A$2:$F$25,6,FALSE),1)</f>
        <v>1</v>
      </c>
      <c r="Y2776" s="1">
        <f t="shared" si="215"/>
        <v>0</v>
      </c>
      <c r="Z2776" s="1">
        <f t="shared" si="216"/>
        <v>0</v>
      </c>
      <c r="AA2776" s="31">
        <f>IFERROR(VLOOKUP(C2776,'eindex _tget pp '!$A$4:$G$615,7,FALSE),0)</f>
        <v>0</v>
      </c>
      <c r="AB2776" s="1">
        <f>VLOOKUP(A2776,'ADM Details FY17'!$A$3:$AB$3515,28,FALSE)</f>
        <v>0</v>
      </c>
      <c r="AC2776" s="1">
        <f t="shared" si="217"/>
        <v>0</v>
      </c>
      <c r="AD2776" s="1">
        <f t="shared" si="218"/>
        <v>0</v>
      </c>
      <c r="AE2776" s="1">
        <f t="shared" si="219"/>
        <v>0</v>
      </c>
    </row>
    <row r="2777" spans="1:31" x14ac:dyDescent="0.25">
      <c r="A2777" t="str">
        <f>B2777&amp;"-"&amp;COUNTIF($B$3:B2777,B2777)</f>
        <v>808-8</v>
      </c>
      <c r="B2777">
        <v>808</v>
      </c>
      <c r="C2777" s="18">
        <f>VLOOKUP(A2777,'ADM Details FY17'!$A$3:$D$3515,4,FALSE)</f>
        <v>0</v>
      </c>
      <c r="D2777" s="1">
        <f>VLOOKUP(A2777,'ADM Details FY17'!$A$3:$E$3515,5,FALSE)</f>
        <v>0</v>
      </c>
      <c r="E2777" s="1">
        <f>VLOOKUP(A2777,'ADM Details FY17'!$A$3:$F$3515,6,FALSE)</f>
        <v>0</v>
      </c>
      <c r="F2777" s="1">
        <f>VLOOKUP(A2777,'ADM Details FY17'!$A$3:$G$3515,7,FALSE)</f>
        <v>0</v>
      </c>
      <c r="G2777" s="1">
        <f>VLOOKUP(A2777,'ADM Details FY17'!$A$3:$H$3515,8,FALSE)</f>
        <v>0</v>
      </c>
      <c r="H2777" s="1">
        <f>VLOOKUP(A2777,'ADM Details FY17'!$A$3:$I$3515,9,FALSE)</f>
        <v>0</v>
      </c>
      <c r="I2777" s="1">
        <f>VLOOKUP(A2777,'ADM Details FY17'!$A$3:$J$3517,10,FALSE)</f>
        <v>0</v>
      </c>
      <c r="J2777" s="1">
        <f>VLOOKUP(A2777,'ADM Details FY17'!$A$3:$K$3515,11,FALSE)</f>
        <v>0</v>
      </c>
      <c r="K2777" s="1">
        <f>VLOOKUP(A2777,'ADM Details FY17'!$A$3:$M$3515,13,FALSE)</f>
        <v>0</v>
      </c>
      <c r="L2777" s="1">
        <f>VLOOKUP(A2777,'ADM Details FY17'!$A$3:$O$3515,15,FALSE)</f>
        <v>0</v>
      </c>
      <c r="M2777" s="1">
        <f>VLOOKUP(A2777,'ADM Details FY17'!$A$3:$P$3515,16,FALSE)</f>
        <v>0</v>
      </c>
      <c r="N2777" s="1">
        <f>VLOOKUP(A2777,'ADM Details FY17'!$A$3:$Q$3515,17,FALSE)</f>
        <v>0</v>
      </c>
      <c r="O2777" s="1">
        <f>VLOOKUP(A2777,'ADM Details FY17'!$A$3:$S$3515,19,FALSE)</f>
        <v>0</v>
      </c>
      <c r="P2777" s="1">
        <f>VLOOKUP(A2777,'ADM Details FY17'!$A$3:$U$3515,21,FALSE)</f>
        <v>0</v>
      </c>
      <c r="Q2777" s="1">
        <f>VLOOKUP(A2777,'ADM Details FY17'!$A$3:$V$3515,22,FALSE)</f>
        <v>0</v>
      </c>
      <c r="R2777" s="1">
        <f>VLOOKUP(A2777,'ADM Details FY17'!$A$3:$W$3515,23,FALSE)</f>
        <v>0</v>
      </c>
      <c r="S2777" s="1">
        <f>VLOOKUP(A2777,'ADM Details FY17'!$A$3:$X$3515,24,FALSE)</f>
        <v>0</v>
      </c>
      <c r="T2777" s="1">
        <f>VLOOKUP(A2777,'ADM Details FY17'!$A$3:$Y$3515,25,FALSE)</f>
        <v>0</v>
      </c>
      <c r="U2777" s="1">
        <f>VLOOKUP(A2777,'ADM Details FY17'!$A$3:$AA$3515,27,FALSE)</f>
        <v>0</v>
      </c>
      <c r="V2777" s="1">
        <f>IFERROR(VLOOKUP(C2777,'eindex _tget pp '!$A$4:$E$615,5,FALSE),0)</f>
        <v>0</v>
      </c>
      <c r="W2777" s="31">
        <f>IFERROR(VLOOKUP(C2777,'eindex _tget pp '!$A$4:$F$615,6,FALSE),0)</f>
        <v>0</v>
      </c>
      <c r="X2777" s="4">
        <f>IFERROR(VLOOKUP(B2777,'eschools 16'!$A$2:$F$25,6,FALSE),1)</f>
        <v>1</v>
      </c>
      <c r="Y2777" s="1">
        <f t="shared" si="215"/>
        <v>0</v>
      </c>
      <c r="Z2777" s="1">
        <f t="shared" si="216"/>
        <v>0</v>
      </c>
      <c r="AA2777" s="31">
        <f>IFERROR(VLOOKUP(C2777,'eindex _tget pp '!$A$4:$G$615,7,FALSE),0)</f>
        <v>0</v>
      </c>
      <c r="AB2777" s="1">
        <f>VLOOKUP(A2777,'ADM Details FY17'!$A$3:$AB$3515,28,FALSE)</f>
        <v>0</v>
      </c>
      <c r="AC2777" s="1">
        <f t="shared" si="217"/>
        <v>0</v>
      </c>
      <c r="AD2777" s="1">
        <f t="shared" si="218"/>
        <v>0</v>
      </c>
      <c r="AE2777" s="1">
        <f t="shared" si="219"/>
        <v>0</v>
      </c>
    </row>
    <row r="2778" spans="1:31" x14ac:dyDescent="0.25">
      <c r="A2778" t="str">
        <f>B2778&amp;"-"&amp;COUNTIF($B$3:B2778,B2778)</f>
        <v>808-9</v>
      </c>
      <c r="B2778">
        <v>808</v>
      </c>
      <c r="C2778" s="18">
        <f>VLOOKUP(A2778,'ADM Details FY17'!$A$3:$D$3515,4,FALSE)</f>
        <v>0</v>
      </c>
      <c r="D2778" s="1">
        <f>VLOOKUP(A2778,'ADM Details FY17'!$A$3:$E$3515,5,FALSE)</f>
        <v>0</v>
      </c>
      <c r="E2778" s="1">
        <f>VLOOKUP(A2778,'ADM Details FY17'!$A$3:$F$3515,6,FALSE)</f>
        <v>0</v>
      </c>
      <c r="F2778" s="1">
        <f>VLOOKUP(A2778,'ADM Details FY17'!$A$3:$G$3515,7,FALSE)</f>
        <v>0</v>
      </c>
      <c r="G2778" s="1">
        <f>VLOOKUP(A2778,'ADM Details FY17'!$A$3:$H$3515,8,FALSE)</f>
        <v>0</v>
      </c>
      <c r="H2778" s="1">
        <f>VLOOKUP(A2778,'ADM Details FY17'!$A$3:$I$3515,9,FALSE)</f>
        <v>0</v>
      </c>
      <c r="I2778" s="1">
        <f>VLOOKUP(A2778,'ADM Details FY17'!$A$3:$J$3517,10,FALSE)</f>
        <v>0</v>
      </c>
      <c r="J2778" s="1">
        <f>VLOOKUP(A2778,'ADM Details FY17'!$A$3:$K$3515,11,FALSE)</f>
        <v>0</v>
      </c>
      <c r="K2778" s="1">
        <f>VLOOKUP(A2778,'ADM Details FY17'!$A$3:$M$3515,13,FALSE)</f>
        <v>0</v>
      </c>
      <c r="L2778" s="1">
        <f>VLOOKUP(A2778,'ADM Details FY17'!$A$3:$O$3515,15,FALSE)</f>
        <v>0</v>
      </c>
      <c r="M2778" s="1">
        <f>VLOOKUP(A2778,'ADM Details FY17'!$A$3:$P$3515,16,FALSE)</f>
        <v>0</v>
      </c>
      <c r="N2778" s="1">
        <f>VLOOKUP(A2778,'ADM Details FY17'!$A$3:$Q$3515,17,FALSE)</f>
        <v>0</v>
      </c>
      <c r="O2778" s="1">
        <f>VLOOKUP(A2778,'ADM Details FY17'!$A$3:$S$3515,19,FALSE)</f>
        <v>0</v>
      </c>
      <c r="P2778" s="1">
        <f>VLOOKUP(A2778,'ADM Details FY17'!$A$3:$U$3515,21,FALSE)</f>
        <v>0</v>
      </c>
      <c r="Q2778" s="1">
        <f>VLOOKUP(A2778,'ADM Details FY17'!$A$3:$V$3515,22,FALSE)</f>
        <v>0</v>
      </c>
      <c r="R2778" s="1">
        <f>VLOOKUP(A2778,'ADM Details FY17'!$A$3:$W$3515,23,FALSE)</f>
        <v>0</v>
      </c>
      <c r="S2778" s="1">
        <f>VLOOKUP(A2778,'ADM Details FY17'!$A$3:$X$3515,24,FALSE)</f>
        <v>0</v>
      </c>
      <c r="T2778" s="1">
        <f>VLOOKUP(A2778,'ADM Details FY17'!$A$3:$Y$3515,25,FALSE)</f>
        <v>0</v>
      </c>
      <c r="U2778" s="1">
        <f>VLOOKUP(A2778,'ADM Details FY17'!$A$3:$AA$3515,27,FALSE)</f>
        <v>0</v>
      </c>
      <c r="V2778" s="1">
        <f>IFERROR(VLOOKUP(C2778,'eindex _tget pp '!$A$4:$E$615,5,FALSE),0)</f>
        <v>0</v>
      </c>
      <c r="W2778" s="31">
        <f>IFERROR(VLOOKUP(C2778,'eindex _tget pp '!$A$4:$F$615,6,FALSE),0)</f>
        <v>0</v>
      </c>
      <c r="X2778" s="4">
        <f>IFERROR(VLOOKUP(B2778,'eschools 16'!$A$2:$F$25,6,FALSE),1)</f>
        <v>1</v>
      </c>
      <c r="Y2778" s="1">
        <f t="shared" si="215"/>
        <v>0</v>
      </c>
      <c r="Z2778" s="1">
        <f t="shared" si="216"/>
        <v>0</v>
      </c>
      <c r="AA2778" s="31">
        <f>IFERROR(VLOOKUP(C2778,'eindex _tget pp '!$A$4:$G$615,7,FALSE),0)</f>
        <v>0</v>
      </c>
      <c r="AB2778" s="1">
        <f>VLOOKUP(A2778,'ADM Details FY17'!$A$3:$AB$3515,28,FALSE)</f>
        <v>0</v>
      </c>
      <c r="AC2778" s="1">
        <f t="shared" si="217"/>
        <v>0</v>
      </c>
      <c r="AD2778" s="1">
        <f t="shared" si="218"/>
        <v>0</v>
      </c>
      <c r="AE2778" s="1">
        <f t="shared" si="219"/>
        <v>0</v>
      </c>
    </row>
    <row r="2779" spans="1:31" x14ac:dyDescent="0.25">
      <c r="A2779" t="str">
        <f>B2779&amp;"-"&amp;COUNTIF($B$3:B2779,B2779)</f>
        <v>808-10</v>
      </c>
      <c r="B2779">
        <v>808</v>
      </c>
      <c r="C2779" s="18">
        <f>VLOOKUP(A2779,'ADM Details FY17'!$A$3:$D$3515,4,FALSE)</f>
        <v>0</v>
      </c>
      <c r="D2779" s="1">
        <f>VLOOKUP(A2779,'ADM Details FY17'!$A$3:$E$3515,5,FALSE)</f>
        <v>0</v>
      </c>
      <c r="E2779" s="1">
        <f>VLOOKUP(A2779,'ADM Details FY17'!$A$3:$F$3515,6,FALSE)</f>
        <v>0</v>
      </c>
      <c r="F2779" s="1">
        <f>VLOOKUP(A2779,'ADM Details FY17'!$A$3:$G$3515,7,FALSE)</f>
        <v>0</v>
      </c>
      <c r="G2779" s="1">
        <f>VLOOKUP(A2779,'ADM Details FY17'!$A$3:$H$3515,8,FALSE)</f>
        <v>0</v>
      </c>
      <c r="H2779" s="1">
        <f>VLOOKUP(A2779,'ADM Details FY17'!$A$3:$I$3515,9,FALSE)</f>
        <v>0</v>
      </c>
      <c r="I2779" s="1">
        <f>VLOOKUP(A2779,'ADM Details FY17'!$A$3:$J$3517,10,FALSE)</f>
        <v>0</v>
      </c>
      <c r="J2779" s="1">
        <f>VLOOKUP(A2779,'ADM Details FY17'!$A$3:$K$3515,11,FALSE)</f>
        <v>0</v>
      </c>
      <c r="K2779" s="1">
        <f>VLOOKUP(A2779,'ADM Details FY17'!$A$3:$M$3515,13,FALSE)</f>
        <v>0</v>
      </c>
      <c r="L2779" s="1">
        <f>VLOOKUP(A2779,'ADM Details FY17'!$A$3:$O$3515,15,FALSE)</f>
        <v>0</v>
      </c>
      <c r="M2779" s="1">
        <f>VLOOKUP(A2779,'ADM Details FY17'!$A$3:$P$3515,16,FALSE)</f>
        <v>0</v>
      </c>
      <c r="N2779" s="1">
        <f>VLOOKUP(A2779,'ADM Details FY17'!$A$3:$Q$3515,17,FALSE)</f>
        <v>0</v>
      </c>
      <c r="O2779" s="1">
        <f>VLOOKUP(A2779,'ADM Details FY17'!$A$3:$S$3515,19,FALSE)</f>
        <v>0</v>
      </c>
      <c r="P2779" s="1">
        <f>VLOOKUP(A2779,'ADM Details FY17'!$A$3:$U$3515,21,FALSE)</f>
        <v>0</v>
      </c>
      <c r="Q2779" s="1">
        <f>VLOOKUP(A2779,'ADM Details FY17'!$A$3:$V$3515,22,FALSE)</f>
        <v>0</v>
      </c>
      <c r="R2779" s="1">
        <f>VLOOKUP(A2779,'ADM Details FY17'!$A$3:$W$3515,23,FALSE)</f>
        <v>0</v>
      </c>
      <c r="S2779" s="1">
        <f>VLOOKUP(A2779,'ADM Details FY17'!$A$3:$X$3515,24,FALSE)</f>
        <v>0</v>
      </c>
      <c r="T2779" s="1">
        <f>VLOOKUP(A2779,'ADM Details FY17'!$A$3:$Y$3515,25,FALSE)</f>
        <v>0</v>
      </c>
      <c r="U2779" s="1">
        <f>VLOOKUP(A2779,'ADM Details FY17'!$A$3:$AA$3515,27,FALSE)</f>
        <v>0</v>
      </c>
      <c r="V2779" s="1">
        <f>IFERROR(VLOOKUP(C2779,'eindex _tget pp '!$A$4:$E$615,5,FALSE),0)</f>
        <v>0</v>
      </c>
      <c r="W2779" s="31">
        <f>IFERROR(VLOOKUP(C2779,'eindex _tget pp '!$A$4:$F$615,6,FALSE),0)</f>
        <v>0</v>
      </c>
      <c r="X2779" s="4">
        <f>IFERROR(VLOOKUP(B2779,'eschools 16'!$A$2:$F$25,6,FALSE),1)</f>
        <v>1</v>
      </c>
      <c r="Y2779" s="1">
        <f t="shared" si="215"/>
        <v>0</v>
      </c>
      <c r="Z2779" s="1">
        <f t="shared" si="216"/>
        <v>0</v>
      </c>
      <c r="AA2779" s="31">
        <f>IFERROR(VLOOKUP(C2779,'eindex _tget pp '!$A$4:$G$615,7,FALSE),0)</f>
        <v>0</v>
      </c>
      <c r="AB2779" s="1">
        <f>VLOOKUP(A2779,'ADM Details FY17'!$A$3:$AB$3515,28,FALSE)</f>
        <v>0</v>
      </c>
      <c r="AC2779" s="1">
        <f t="shared" si="217"/>
        <v>0</v>
      </c>
      <c r="AD2779" s="1">
        <f t="shared" si="218"/>
        <v>0</v>
      </c>
      <c r="AE2779" s="1">
        <f t="shared" si="219"/>
        <v>0</v>
      </c>
    </row>
    <row r="2780" spans="1:31" x14ac:dyDescent="0.25">
      <c r="A2780" t="str">
        <f>B2780&amp;"-"&amp;COUNTIF($B$3:B2780,B2780)</f>
        <v>808-11</v>
      </c>
      <c r="B2780">
        <v>808</v>
      </c>
      <c r="C2780" s="18">
        <f>VLOOKUP(A2780,'ADM Details FY17'!$A$3:$D$3515,4,FALSE)</f>
        <v>0</v>
      </c>
      <c r="D2780" s="1">
        <f>VLOOKUP(A2780,'ADM Details FY17'!$A$3:$E$3515,5,FALSE)</f>
        <v>0</v>
      </c>
      <c r="E2780" s="1">
        <f>VLOOKUP(A2780,'ADM Details FY17'!$A$3:$F$3515,6,FALSE)</f>
        <v>0</v>
      </c>
      <c r="F2780" s="1">
        <f>VLOOKUP(A2780,'ADM Details FY17'!$A$3:$G$3515,7,FALSE)</f>
        <v>0</v>
      </c>
      <c r="G2780" s="1">
        <f>VLOOKUP(A2780,'ADM Details FY17'!$A$3:$H$3515,8,FALSE)</f>
        <v>0</v>
      </c>
      <c r="H2780" s="1">
        <f>VLOOKUP(A2780,'ADM Details FY17'!$A$3:$I$3515,9,FALSE)</f>
        <v>0</v>
      </c>
      <c r="I2780" s="1">
        <f>VLOOKUP(A2780,'ADM Details FY17'!$A$3:$J$3517,10,FALSE)</f>
        <v>0</v>
      </c>
      <c r="J2780" s="1">
        <f>VLOOKUP(A2780,'ADM Details FY17'!$A$3:$K$3515,11,FALSE)</f>
        <v>0</v>
      </c>
      <c r="K2780" s="1">
        <f>VLOOKUP(A2780,'ADM Details FY17'!$A$3:$M$3515,13,FALSE)</f>
        <v>0</v>
      </c>
      <c r="L2780" s="1">
        <f>VLOOKUP(A2780,'ADM Details FY17'!$A$3:$O$3515,15,FALSE)</f>
        <v>0</v>
      </c>
      <c r="M2780" s="1">
        <f>VLOOKUP(A2780,'ADM Details FY17'!$A$3:$P$3515,16,FALSE)</f>
        <v>0</v>
      </c>
      <c r="N2780" s="1">
        <f>VLOOKUP(A2780,'ADM Details FY17'!$A$3:$Q$3515,17,FALSE)</f>
        <v>0</v>
      </c>
      <c r="O2780" s="1">
        <f>VLOOKUP(A2780,'ADM Details FY17'!$A$3:$S$3515,19,FALSE)</f>
        <v>0</v>
      </c>
      <c r="P2780" s="1">
        <f>VLOOKUP(A2780,'ADM Details FY17'!$A$3:$U$3515,21,FALSE)</f>
        <v>0</v>
      </c>
      <c r="Q2780" s="1">
        <f>VLOOKUP(A2780,'ADM Details FY17'!$A$3:$V$3515,22,FALSE)</f>
        <v>0</v>
      </c>
      <c r="R2780" s="1">
        <f>VLOOKUP(A2780,'ADM Details FY17'!$A$3:$W$3515,23,FALSE)</f>
        <v>0</v>
      </c>
      <c r="S2780" s="1">
        <f>VLOOKUP(A2780,'ADM Details FY17'!$A$3:$X$3515,24,FALSE)</f>
        <v>0</v>
      </c>
      <c r="T2780" s="1">
        <f>VLOOKUP(A2780,'ADM Details FY17'!$A$3:$Y$3515,25,FALSE)</f>
        <v>0</v>
      </c>
      <c r="U2780" s="1">
        <f>VLOOKUP(A2780,'ADM Details FY17'!$A$3:$AA$3515,27,FALSE)</f>
        <v>0</v>
      </c>
      <c r="V2780" s="1">
        <f>IFERROR(VLOOKUP(C2780,'eindex _tget pp '!$A$4:$E$615,5,FALSE),0)</f>
        <v>0</v>
      </c>
      <c r="W2780" s="31">
        <f>IFERROR(VLOOKUP(C2780,'eindex _tget pp '!$A$4:$F$615,6,FALSE),0)</f>
        <v>0</v>
      </c>
      <c r="X2780" s="4">
        <f>IFERROR(VLOOKUP(B2780,'eschools 16'!$A$2:$F$25,6,FALSE),1)</f>
        <v>1</v>
      </c>
      <c r="Y2780" s="1">
        <f t="shared" si="215"/>
        <v>0</v>
      </c>
      <c r="Z2780" s="1">
        <f t="shared" si="216"/>
        <v>0</v>
      </c>
      <c r="AA2780" s="31">
        <f>IFERROR(VLOOKUP(C2780,'eindex _tget pp '!$A$4:$G$615,7,FALSE),0)</f>
        <v>0</v>
      </c>
      <c r="AB2780" s="1">
        <f>VLOOKUP(A2780,'ADM Details FY17'!$A$3:$AB$3515,28,FALSE)</f>
        <v>0</v>
      </c>
      <c r="AC2780" s="1">
        <f t="shared" si="217"/>
        <v>0</v>
      </c>
      <c r="AD2780" s="1">
        <f t="shared" si="218"/>
        <v>0</v>
      </c>
      <c r="AE2780" s="1">
        <f t="shared" si="219"/>
        <v>0</v>
      </c>
    </row>
    <row r="2781" spans="1:31" x14ac:dyDescent="0.25">
      <c r="A2781" t="str">
        <f>B2781&amp;"-"&amp;COUNTIF($B$3:B2781,B2781)</f>
        <v>808-12</v>
      </c>
      <c r="B2781">
        <v>808</v>
      </c>
      <c r="C2781" s="18">
        <f>VLOOKUP(A2781,'ADM Details FY17'!$A$3:$D$3515,4,FALSE)</f>
        <v>0</v>
      </c>
      <c r="D2781" s="1">
        <f>VLOOKUP(A2781,'ADM Details FY17'!$A$3:$E$3515,5,FALSE)</f>
        <v>0</v>
      </c>
      <c r="E2781" s="1">
        <f>VLOOKUP(A2781,'ADM Details FY17'!$A$3:$F$3515,6,FALSE)</f>
        <v>0</v>
      </c>
      <c r="F2781" s="1">
        <f>VLOOKUP(A2781,'ADM Details FY17'!$A$3:$G$3515,7,FALSE)</f>
        <v>0</v>
      </c>
      <c r="G2781" s="1">
        <f>VLOOKUP(A2781,'ADM Details FY17'!$A$3:$H$3515,8,FALSE)</f>
        <v>0</v>
      </c>
      <c r="H2781" s="1">
        <f>VLOOKUP(A2781,'ADM Details FY17'!$A$3:$I$3515,9,FALSE)</f>
        <v>0</v>
      </c>
      <c r="I2781" s="1">
        <f>VLOOKUP(A2781,'ADM Details FY17'!$A$3:$J$3517,10,FALSE)</f>
        <v>0</v>
      </c>
      <c r="J2781" s="1">
        <f>VLOOKUP(A2781,'ADM Details FY17'!$A$3:$K$3515,11,FALSE)</f>
        <v>0</v>
      </c>
      <c r="K2781" s="1">
        <f>VLOOKUP(A2781,'ADM Details FY17'!$A$3:$M$3515,13,FALSE)</f>
        <v>0</v>
      </c>
      <c r="L2781" s="1">
        <f>VLOOKUP(A2781,'ADM Details FY17'!$A$3:$O$3515,15,FALSE)</f>
        <v>0</v>
      </c>
      <c r="M2781" s="1">
        <f>VLOOKUP(A2781,'ADM Details FY17'!$A$3:$P$3515,16,FALSE)</f>
        <v>0</v>
      </c>
      <c r="N2781" s="1">
        <f>VLOOKUP(A2781,'ADM Details FY17'!$A$3:$Q$3515,17,FALSE)</f>
        <v>0</v>
      </c>
      <c r="O2781" s="1">
        <f>VLOOKUP(A2781,'ADM Details FY17'!$A$3:$S$3515,19,FALSE)</f>
        <v>0</v>
      </c>
      <c r="P2781" s="1">
        <f>VLOOKUP(A2781,'ADM Details FY17'!$A$3:$U$3515,21,FALSE)</f>
        <v>0</v>
      </c>
      <c r="Q2781" s="1">
        <f>VLOOKUP(A2781,'ADM Details FY17'!$A$3:$V$3515,22,FALSE)</f>
        <v>0</v>
      </c>
      <c r="R2781" s="1">
        <f>VLOOKUP(A2781,'ADM Details FY17'!$A$3:$W$3515,23,FALSE)</f>
        <v>0</v>
      </c>
      <c r="S2781" s="1">
        <f>VLOOKUP(A2781,'ADM Details FY17'!$A$3:$X$3515,24,FALSE)</f>
        <v>0</v>
      </c>
      <c r="T2781" s="1">
        <f>VLOOKUP(A2781,'ADM Details FY17'!$A$3:$Y$3515,25,FALSE)</f>
        <v>0</v>
      </c>
      <c r="U2781" s="1">
        <f>VLOOKUP(A2781,'ADM Details FY17'!$A$3:$AA$3515,27,FALSE)</f>
        <v>0</v>
      </c>
      <c r="V2781" s="1">
        <f>IFERROR(VLOOKUP(C2781,'eindex _tget pp '!$A$4:$E$615,5,FALSE),0)</f>
        <v>0</v>
      </c>
      <c r="W2781" s="31">
        <f>IFERROR(VLOOKUP(C2781,'eindex _tget pp '!$A$4:$F$615,6,FALSE),0)</f>
        <v>0</v>
      </c>
      <c r="X2781" s="4">
        <f>IFERROR(VLOOKUP(B2781,'eschools 16'!$A$2:$F$25,6,FALSE),1)</f>
        <v>1</v>
      </c>
      <c r="Y2781" s="1">
        <f t="shared" si="215"/>
        <v>0</v>
      </c>
      <c r="Z2781" s="1">
        <f t="shared" si="216"/>
        <v>0</v>
      </c>
      <c r="AA2781" s="31">
        <f>IFERROR(VLOOKUP(C2781,'eindex _tget pp '!$A$4:$G$615,7,FALSE),0)</f>
        <v>0</v>
      </c>
      <c r="AB2781" s="1">
        <f>VLOOKUP(A2781,'ADM Details FY17'!$A$3:$AB$3515,28,FALSE)</f>
        <v>0</v>
      </c>
      <c r="AC2781" s="1">
        <f t="shared" si="217"/>
        <v>0</v>
      </c>
      <c r="AD2781" s="1">
        <f t="shared" si="218"/>
        <v>0</v>
      </c>
      <c r="AE2781" s="1">
        <f t="shared" si="219"/>
        <v>0</v>
      </c>
    </row>
    <row r="2782" spans="1:31" x14ac:dyDescent="0.25">
      <c r="A2782" t="str">
        <f>B2782&amp;"-"&amp;COUNTIF($B$3:B2782,B2782)</f>
        <v>813-1</v>
      </c>
      <c r="B2782">
        <v>813</v>
      </c>
      <c r="C2782" s="18">
        <f>VLOOKUP(A2782,'ADM Details FY17'!$A$3:$D$3515,4,FALSE)</f>
        <v>43844</v>
      </c>
      <c r="D2782" s="1">
        <f>VLOOKUP(A2782,'ADM Details FY17'!$A$3:$E$3515,5,FALSE)</f>
        <v>132.87</v>
      </c>
      <c r="E2782" s="1">
        <f>VLOOKUP(A2782,'ADM Details FY17'!$A$3:$F$3515,6,FALSE)</f>
        <v>0</v>
      </c>
      <c r="F2782" s="1">
        <f>VLOOKUP(A2782,'ADM Details FY17'!$A$3:$G$3515,7,FALSE)</f>
        <v>17.62</v>
      </c>
      <c r="G2782" s="1">
        <f>VLOOKUP(A2782,'ADM Details FY17'!$A$3:$H$3515,8,FALSE)</f>
        <v>1.44</v>
      </c>
      <c r="H2782" s="1">
        <f>VLOOKUP(A2782,'ADM Details FY17'!$A$3:$I$3515,9,FALSE)</f>
        <v>0</v>
      </c>
      <c r="I2782" s="1">
        <f>VLOOKUP(A2782,'ADM Details FY17'!$A$3:$J$3517,10,FALSE)</f>
        <v>0</v>
      </c>
      <c r="J2782" s="1">
        <f>VLOOKUP(A2782,'ADM Details FY17'!$A$3:$K$3515,11,FALSE)</f>
        <v>0.65</v>
      </c>
      <c r="K2782" s="1">
        <f>VLOOKUP(A2782,'ADM Details FY17'!$A$3:$M$3515,13,FALSE)</f>
        <v>117.51</v>
      </c>
      <c r="L2782" s="1">
        <f>VLOOKUP(A2782,'ADM Details FY17'!$A$3:$O$3515,15,FALSE)</f>
        <v>0</v>
      </c>
      <c r="M2782" s="1">
        <f>VLOOKUP(A2782,'ADM Details FY17'!$A$3:$P$3515,16,FALSE)</f>
        <v>0</v>
      </c>
      <c r="N2782" s="1">
        <f>VLOOKUP(A2782,'ADM Details FY17'!$A$3:$Q$3515,17,FALSE)</f>
        <v>0</v>
      </c>
      <c r="O2782" s="1">
        <f>VLOOKUP(A2782,'ADM Details FY17'!$A$3:$S$3515,19,FALSE)</f>
        <v>0</v>
      </c>
      <c r="P2782" s="1">
        <f>VLOOKUP(A2782,'ADM Details FY17'!$A$3:$U$3515,21,FALSE)</f>
        <v>0</v>
      </c>
      <c r="Q2782" s="1">
        <f>VLOOKUP(A2782,'ADM Details FY17'!$A$3:$V$3515,22,FALSE)</f>
        <v>0</v>
      </c>
      <c r="R2782" s="1">
        <f>VLOOKUP(A2782,'ADM Details FY17'!$A$3:$W$3515,23,FALSE)</f>
        <v>189.14</v>
      </c>
      <c r="S2782" s="1">
        <f>VLOOKUP(A2782,'ADM Details FY17'!$A$3:$X$3515,24,FALSE)</f>
        <v>0</v>
      </c>
      <c r="T2782" s="1">
        <f>VLOOKUP(A2782,'ADM Details FY17'!$A$3:$Y$3515,25,FALSE)</f>
        <v>0.71</v>
      </c>
      <c r="U2782" s="1">
        <f>VLOOKUP(A2782,'ADM Details FY17'!$A$3:$AA$3515,27,FALSE)</f>
        <v>0</v>
      </c>
      <c r="V2782" s="1">
        <f>IFERROR(VLOOKUP(C2782,'eindex _tget pp '!$A$4:$E$615,5,FALSE),0)</f>
        <v>1635.2245477017691</v>
      </c>
      <c r="W2782" s="31">
        <f>IFERROR(VLOOKUP(C2782,'eindex _tget pp '!$A$4:$F$615,6,FALSE),0)</f>
        <v>3.3804575904999998</v>
      </c>
      <c r="X2782" s="4">
        <f>IFERROR(VLOOKUP(B2782,'eschools 16'!$A$2:$F$25,6,FALSE),1)</f>
        <v>1</v>
      </c>
      <c r="Y2782" s="1">
        <f t="shared" si="215"/>
        <v>54318.07</v>
      </c>
      <c r="Z2782" s="1">
        <f t="shared" si="216"/>
        <v>108048.62</v>
      </c>
      <c r="AA2782" s="31">
        <f>IFERROR(VLOOKUP(C2782,'eindex _tget pp '!$A$4:$G$615,7,FALSE),0)</f>
        <v>0.84118838500000004</v>
      </c>
      <c r="AB2782" s="1">
        <f>VLOOKUP(A2782,'ADM Details FY17'!$A$3:$AB$3515,28,FALSE)</f>
        <v>0</v>
      </c>
      <c r="AC2782" s="1">
        <f t="shared" si="217"/>
        <v>0</v>
      </c>
      <c r="AD2782" s="1">
        <f t="shared" si="218"/>
        <v>132.87</v>
      </c>
      <c r="AE2782" s="1">
        <f t="shared" si="219"/>
        <v>19930.5</v>
      </c>
    </row>
    <row r="2783" spans="1:31" x14ac:dyDescent="0.25">
      <c r="A2783" t="str">
        <f>B2783&amp;"-"&amp;COUNTIF($B$3:B2783,B2783)</f>
        <v>813-2</v>
      </c>
      <c r="B2783">
        <v>813</v>
      </c>
      <c r="C2783" s="18">
        <f>VLOOKUP(A2783,'ADM Details FY17'!$A$3:$D$3515,4,FALSE)</f>
        <v>46235</v>
      </c>
      <c r="D2783" s="1">
        <f>VLOOKUP(A2783,'ADM Details FY17'!$A$3:$E$3515,5,FALSE)</f>
        <v>0.94</v>
      </c>
      <c r="E2783" s="1">
        <f>VLOOKUP(A2783,'ADM Details FY17'!$A$3:$F$3515,6,FALSE)</f>
        <v>0</v>
      </c>
      <c r="F2783" s="1">
        <f>VLOOKUP(A2783,'ADM Details FY17'!$A$3:$G$3515,7,FALSE)</f>
        <v>0</v>
      </c>
      <c r="G2783" s="1">
        <f>VLOOKUP(A2783,'ADM Details FY17'!$A$3:$H$3515,8,FALSE)</f>
        <v>0</v>
      </c>
      <c r="H2783" s="1">
        <f>VLOOKUP(A2783,'ADM Details FY17'!$A$3:$I$3515,9,FALSE)</f>
        <v>0</v>
      </c>
      <c r="I2783" s="1">
        <f>VLOOKUP(A2783,'ADM Details FY17'!$A$3:$J$3517,10,FALSE)</f>
        <v>0</v>
      </c>
      <c r="J2783" s="1">
        <f>VLOOKUP(A2783,'ADM Details FY17'!$A$3:$K$3515,11,FALSE)</f>
        <v>0</v>
      </c>
      <c r="K2783" s="1">
        <f>VLOOKUP(A2783,'ADM Details FY17'!$A$3:$M$3515,13,FALSE)</f>
        <v>0.94</v>
      </c>
      <c r="L2783" s="1">
        <f>VLOOKUP(A2783,'ADM Details FY17'!$A$3:$O$3515,15,FALSE)</f>
        <v>0</v>
      </c>
      <c r="M2783" s="1">
        <f>VLOOKUP(A2783,'ADM Details FY17'!$A$3:$P$3515,16,FALSE)</f>
        <v>0</v>
      </c>
      <c r="N2783" s="1">
        <f>VLOOKUP(A2783,'ADM Details FY17'!$A$3:$Q$3515,17,FALSE)</f>
        <v>0</v>
      </c>
      <c r="O2783" s="1">
        <f>VLOOKUP(A2783,'ADM Details FY17'!$A$3:$S$3515,19,FALSE)</f>
        <v>0</v>
      </c>
      <c r="P2783" s="1">
        <f>VLOOKUP(A2783,'ADM Details FY17'!$A$3:$U$3515,21,FALSE)</f>
        <v>0</v>
      </c>
      <c r="Q2783" s="1">
        <f>VLOOKUP(A2783,'ADM Details FY17'!$A$3:$V$3515,22,FALSE)</f>
        <v>0</v>
      </c>
      <c r="R2783" s="1">
        <f>VLOOKUP(A2783,'ADM Details FY17'!$A$3:$W$3515,23,FALSE)</f>
        <v>0.12</v>
      </c>
      <c r="S2783" s="1">
        <f>VLOOKUP(A2783,'ADM Details FY17'!$A$3:$X$3515,24,FALSE)</f>
        <v>0</v>
      </c>
      <c r="T2783" s="1">
        <f>VLOOKUP(A2783,'ADM Details FY17'!$A$3:$Y$3515,25,FALSE)</f>
        <v>0</v>
      </c>
      <c r="U2783" s="1">
        <f>VLOOKUP(A2783,'ADM Details FY17'!$A$3:$AA$3515,27,FALSE)</f>
        <v>0</v>
      </c>
      <c r="V2783" s="1">
        <f>IFERROR(VLOOKUP(C2783,'eindex _tget pp '!$A$4:$E$615,5,FALSE),0)</f>
        <v>125.18317143623626</v>
      </c>
      <c r="W2783" s="31">
        <f>IFERROR(VLOOKUP(C2783,'eindex _tget pp '!$A$4:$F$615,6,FALSE),0)</f>
        <v>0.44202886790000001</v>
      </c>
      <c r="X2783" s="4">
        <f>IFERROR(VLOOKUP(B2783,'eschools 16'!$A$2:$F$25,6,FALSE),1)</f>
        <v>1</v>
      </c>
      <c r="Y2783" s="1">
        <f t="shared" si="215"/>
        <v>29.42</v>
      </c>
      <c r="Z2783" s="1">
        <f t="shared" si="216"/>
        <v>113.02</v>
      </c>
      <c r="AA2783" s="31">
        <f>IFERROR(VLOOKUP(C2783,'eindex _tget pp '!$A$4:$G$615,7,FALSE),0)</f>
        <v>0.42300343899999998</v>
      </c>
      <c r="AB2783" s="1">
        <f>VLOOKUP(A2783,'ADM Details FY17'!$A$3:$AB$3515,28,FALSE)</f>
        <v>0</v>
      </c>
      <c r="AC2783" s="1">
        <f t="shared" si="217"/>
        <v>0</v>
      </c>
      <c r="AD2783" s="1">
        <f t="shared" si="218"/>
        <v>0.94</v>
      </c>
      <c r="AE2783" s="1">
        <f t="shared" si="219"/>
        <v>141</v>
      </c>
    </row>
    <row r="2784" spans="1:31" x14ac:dyDescent="0.25">
      <c r="A2784" t="str">
        <f>B2784&amp;"-"&amp;COUNTIF($B$3:B2784,B2784)</f>
        <v>813-3</v>
      </c>
      <c r="B2784">
        <v>813</v>
      </c>
      <c r="C2784" s="18">
        <f>VLOOKUP(A2784,'ADM Details FY17'!$A$3:$D$3515,4,FALSE)</f>
        <v>48751</v>
      </c>
      <c r="D2784" s="1">
        <f>VLOOKUP(A2784,'ADM Details FY17'!$A$3:$E$3515,5,FALSE)</f>
        <v>7.3</v>
      </c>
      <c r="E2784" s="1">
        <f>VLOOKUP(A2784,'ADM Details FY17'!$A$3:$F$3515,6,FALSE)</f>
        <v>0</v>
      </c>
      <c r="F2784" s="1">
        <f>VLOOKUP(A2784,'ADM Details FY17'!$A$3:$G$3515,7,FALSE)</f>
        <v>0.31</v>
      </c>
      <c r="G2784" s="1">
        <f>VLOOKUP(A2784,'ADM Details FY17'!$A$3:$H$3515,8,FALSE)</f>
        <v>0</v>
      </c>
      <c r="H2784" s="1">
        <f>VLOOKUP(A2784,'ADM Details FY17'!$A$3:$I$3515,9,FALSE)</f>
        <v>0</v>
      </c>
      <c r="I2784" s="1">
        <f>VLOOKUP(A2784,'ADM Details FY17'!$A$3:$J$3517,10,FALSE)</f>
        <v>0</v>
      </c>
      <c r="J2784" s="1">
        <f>VLOOKUP(A2784,'ADM Details FY17'!$A$3:$K$3515,11,FALSE)</f>
        <v>0</v>
      </c>
      <c r="K2784" s="1">
        <f>VLOOKUP(A2784,'ADM Details FY17'!$A$3:$M$3515,13,FALSE)</f>
        <v>7.3</v>
      </c>
      <c r="L2784" s="1">
        <f>VLOOKUP(A2784,'ADM Details FY17'!$A$3:$O$3515,15,FALSE)</f>
        <v>0</v>
      </c>
      <c r="M2784" s="1">
        <f>VLOOKUP(A2784,'ADM Details FY17'!$A$3:$P$3515,16,FALSE)</f>
        <v>0</v>
      </c>
      <c r="N2784" s="1">
        <f>VLOOKUP(A2784,'ADM Details FY17'!$A$3:$Q$3515,17,FALSE)</f>
        <v>0</v>
      </c>
      <c r="O2784" s="1">
        <f>VLOOKUP(A2784,'ADM Details FY17'!$A$3:$S$3515,19,FALSE)</f>
        <v>0</v>
      </c>
      <c r="P2784" s="1">
        <f>VLOOKUP(A2784,'ADM Details FY17'!$A$3:$U$3515,21,FALSE)</f>
        <v>0</v>
      </c>
      <c r="Q2784" s="1">
        <f>VLOOKUP(A2784,'ADM Details FY17'!$A$3:$V$3515,22,FALSE)</f>
        <v>0</v>
      </c>
      <c r="R2784" s="1">
        <f>VLOOKUP(A2784,'ADM Details FY17'!$A$3:$W$3515,23,FALSE)</f>
        <v>5.09</v>
      </c>
      <c r="S2784" s="1">
        <f>VLOOKUP(A2784,'ADM Details FY17'!$A$3:$X$3515,24,FALSE)</f>
        <v>0</v>
      </c>
      <c r="T2784" s="1">
        <f>VLOOKUP(A2784,'ADM Details FY17'!$A$3:$Y$3515,25,FALSE)</f>
        <v>0</v>
      </c>
      <c r="U2784" s="1">
        <f>VLOOKUP(A2784,'ADM Details FY17'!$A$3:$AA$3515,27,FALSE)</f>
        <v>0</v>
      </c>
      <c r="V2784" s="1">
        <f>IFERROR(VLOOKUP(C2784,'eindex _tget pp '!$A$4:$E$615,5,FALSE),0)</f>
        <v>552.95009786741275</v>
      </c>
      <c r="W2784" s="31">
        <f>IFERROR(VLOOKUP(C2784,'eindex _tget pp '!$A$4:$F$615,6,FALSE),0)</f>
        <v>1.0961041440999999</v>
      </c>
      <c r="X2784" s="4">
        <f>IFERROR(VLOOKUP(B2784,'eschools 16'!$A$2:$F$25,6,FALSE),1)</f>
        <v>1</v>
      </c>
      <c r="Y2784" s="1">
        <f t="shared" si="215"/>
        <v>1009.13</v>
      </c>
      <c r="Z2784" s="1">
        <f t="shared" si="216"/>
        <v>2176.42</v>
      </c>
      <c r="AA2784" s="31">
        <f>IFERROR(VLOOKUP(C2784,'eindex _tget pp '!$A$4:$G$615,7,FALSE),0)</f>
        <v>0.61078917499999996</v>
      </c>
      <c r="AB2784" s="1">
        <f>VLOOKUP(A2784,'ADM Details FY17'!$A$3:$AB$3515,28,FALSE)</f>
        <v>0</v>
      </c>
      <c r="AC2784" s="1">
        <f t="shared" si="217"/>
        <v>0</v>
      </c>
      <c r="AD2784" s="1">
        <f t="shared" si="218"/>
        <v>7.3</v>
      </c>
      <c r="AE2784" s="1">
        <f t="shared" si="219"/>
        <v>1095</v>
      </c>
    </row>
    <row r="2785" spans="1:31" x14ac:dyDescent="0.25">
      <c r="A2785" t="str">
        <f>B2785&amp;"-"&amp;COUNTIF($B$3:B2785,B2785)</f>
        <v>813-4</v>
      </c>
      <c r="B2785">
        <v>813</v>
      </c>
      <c r="C2785" s="18">
        <f>VLOOKUP(A2785,'ADM Details FY17'!$A$3:$D$3515,4,FALSE)</f>
        <v>48686</v>
      </c>
      <c r="D2785" s="1">
        <f>VLOOKUP(A2785,'ADM Details FY17'!$A$3:$E$3515,5,FALSE)</f>
        <v>2.95</v>
      </c>
      <c r="E2785" s="1">
        <f>VLOOKUP(A2785,'ADM Details FY17'!$A$3:$F$3515,6,FALSE)</f>
        <v>0</v>
      </c>
      <c r="F2785" s="1">
        <f>VLOOKUP(A2785,'ADM Details FY17'!$A$3:$G$3515,7,FALSE)</f>
        <v>1.63</v>
      </c>
      <c r="G2785" s="1">
        <f>VLOOKUP(A2785,'ADM Details FY17'!$A$3:$H$3515,8,FALSE)</f>
        <v>0</v>
      </c>
      <c r="H2785" s="1">
        <f>VLOOKUP(A2785,'ADM Details FY17'!$A$3:$I$3515,9,FALSE)</f>
        <v>0</v>
      </c>
      <c r="I2785" s="1">
        <f>VLOOKUP(A2785,'ADM Details FY17'!$A$3:$J$3517,10,FALSE)</f>
        <v>0</v>
      </c>
      <c r="J2785" s="1">
        <f>VLOOKUP(A2785,'ADM Details FY17'!$A$3:$K$3515,11,FALSE)</f>
        <v>0</v>
      </c>
      <c r="K2785" s="1">
        <f>VLOOKUP(A2785,'ADM Details FY17'!$A$3:$M$3515,13,FALSE)</f>
        <v>2.66</v>
      </c>
      <c r="L2785" s="1">
        <f>VLOOKUP(A2785,'ADM Details FY17'!$A$3:$O$3515,15,FALSE)</f>
        <v>0</v>
      </c>
      <c r="M2785" s="1">
        <f>VLOOKUP(A2785,'ADM Details FY17'!$A$3:$P$3515,16,FALSE)</f>
        <v>0</v>
      </c>
      <c r="N2785" s="1">
        <f>VLOOKUP(A2785,'ADM Details FY17'!$A$3:$Q$3515,17,FALSE)</f>
        <v>0</v>
      </c>
      <c r="O2785" s="1">
        <f>VLOOKUP(A2785,'ADM Details FY17'!$A$3:$S$3515,19,FALSE)</f>
        <v>0</v>
      </c>
      <c r="P2785" s="1">
        <f>VLOOKUP(A2785,'ADM Details FY17'!$A$3:$U$3515,21,FALSE)</f>
        <v>0</v>
      </c>
      <c r="Q2785" s="1">
        <f>VLOOKUP(A2785,'ADM Details FY17'!$A$3:$V$3515,22,FALSE)</f>
        <v>0</v>
      </c>
      <c r="R2785" s="1">
        <f>VLOOKUP(A2785,'ADM Details FY17'!$A$3:$W$3515,23,FALSE)</f>
        <v>1.48</v>
      </c>
      <c r="S2785" s="1">
        <f>VLOOKUP(A2785,'ADM Details FY17'!$A$3:$X$3515,24,FALSE)</f>
        <v>0</v>
      </c>
      <c r="T2785" s="1">
        <f>VLOOKUP(A2785,'ADM Details FY17'!$A$3:$Y$3515,25,FALSE)</f>
        <v>0</v>
      </c>
      <c r="U2785" s="1">
        <f>VLOOKUP(A2785,'ADM Details FY17'!$A$3:$AA$3515,27,FALSE)</f>
        <v>0</v>
      </c>
      <c r="V2785" s="1">
        <f>IFERROR(VLOOKUP(C2785,'eindex _tget pp '!$A$4:$E$615,5,FALSE),0)</f>
        <v>91.780351581602446</v>
      </c>
      <c r="W2785" s="31">
        <f>IFERROR(VLOOKUP(C2785,'eindex _tget pp '!$A$4:$F$615,6,FALSE),0)</f>
        <v>2.6752548679000001</v>
      </c>
      <c r="X2785" s="4">
        <f>IFERROR(VLOOKUP(B2785,'eschools 16'!$A$2:$F$25,6,FALSE),1)</f>
        <v>1</v>
      </c>
      <c r="Y2785" s="1">
        <f t="shared" si="215"/>
        <v>67.69</v>
      </c>
      <c r="Z2785" s="1">
        <f t="shared" si="216"/>
        <v>1935.6</v>
      </c>
      <c r="AA2785" s="31">
        <f>IFERROR(VLOOKUP(C2785,'eindex _tget pp '!$A$4:$G$615,7,FALSE),0)</f>
        <v>0.41139015000000001</v>
      </c>
      <c r="AB2785" s="1">
        <f>VLOOKUP(A2785,'ADM Details FY17'!$A$3:$AB$3515,28,FALSE)</f>
        <v>0</v>
      </c>
      <c r="AC2785" s="1">
        <f t="shared" si="217"/>
        <v>0</v>
      </c>
      <c r="AD2785" s="1">
        <f t="shared" si="218"/>
        <v>2.95</v>
      </c>
      <c r="AE2785" s="1">
        <f t="shared" si="219"/>
        <v>442.5</v>
      </c>
    </row>
    <row r="2786" spans="1:31" x14ac:dyDescent="0.25">
      <c r="A2786" t="str">
        <f>B2786&amp;"-"&amp;COUNTIF($B$3:B2786,B2786)</f>
        <v>813-5</v>
      </c>
      <c r="B2786">
        <v>813</v>
      </c>
      <c r="C2786" s="18">
        <f>VLOOKUP(A2786,'ADM Details FY17'!$A$3:$D$3515,4,FALSE)</f>
        <v>44180</v>
      </c>
      <c r="D2786" s="1">
        <f>VLOOKUP(A2786,'ADM Details FY17'!$A$3:$E$3515,5,FALSE)</f>
        <v>0.76</v>
      </c>
      <c r="E2786" s="1">
        <f>VLOOKUP(A2786,'ADM Details FY17'!$A$3:$F$3515,6,FALSE)</f>
        <v>0</v>
      </c>
      <c r="F2786" s="1">
        <f>VLOOKUP(A2786,'ADM Details FY17'!$A$3:$G$3515,7,FALSE)</f>
        <v>0.63</v>
      </c>
      <c r="G2786" s="1">
        <f>VLOOKUP(A2786,'ADM Details FY17'!$A$3:$H$3515,8,FALSE)</f>
        <v>0</v>
      </c>
      <c r="H2786" s="1">
        <f>VLOOKUP(A2786,'ADM Details FY17'!$A$3:$I$3515,9,FALSE)</f>
        <v>0</v>
      </c>
      <c r="I2786" s="1">
        <f>VLOOKUP(A2786,'ADM Details FY17'!$A$3:$J$3517,10,FALSE)</f>
        <v>0</v>
      </c>
      <c r="J2786" s="1">
        <f>VLOOKUP(A2786,'ADM Details FY17'!$A$3:$K$3515,11,FALSE)</f>
        <v>0</v>
      </c>
      <c r="K2786" s="1">
        <f>VLOOKUP(A2786,'ADM Details FY17'!$A$3:$M$3515,13,FALSE)</f>
        <v>0.76</v>
      </c>
      <c r="L2786" s="1">
        <f>VLOOKUP(A2786,'ADM Details FY17'!$A$3:$O$3515,15,FALSE)</f>
        <v>0</v>
      </c>
      <c r="M2786" s="1">
        <f>VLOOKUP(A2786,'ADM Details FY17'!$A$3:$P$3515,16,FALSE)</f>
        <v>0</v>
      </c>
      <c r="N2786" s="1">
        <f>VLOOKUP(A2786,'ADM Details FY17'!$A$3:$Q$3515,17,FALSE)</f>
        <v>0</v>
      </c>
      <c r="O2786" s="1">
        <f>VLOOKUP(A2786,'ADM Details FY17'!$A$3:$S$3515,19,FALSE)</f>
        <v>0</v>
      </c>
      <c r="P2786" s="1">
        <f>VLOOKUP(A2786,'ADM Details FY17'!$A$3:$U$3515,21,FALSE)</f>
        <v>0</v>
      </c>
      <c r="Q2786" s="1">
        <f>VLOOKUP(A2786,'ADM Details FY17'!$A$3:$V$3515,22,FALSE)</f>
        <v>0</v>
      </c>
      <c r="R2786" s="1">
        <f>VLOOKUP(A2786,'ADM Details FY17'!$A$3:$W$3515,23,FALSE)</f>
        <v>1.36</v>
      </c>
      <c r="S2786" s="1">
        <f>VLOOKUP(A2786,'ADM Details FY17'!$A$3:$X$3515,24,FALSE)</f>
        <v>0</v>
      </c>
      <c r="T2786" s="1">
        <f>VLOOKUP(A2786,'ADM Details FY17'!$A$3:$Y$3515,25,FALSE)</f>
        <v>0</v>
      </c>
      <c r="U2786" s="1">
        <f>VLOOKUP(A2786,'ADM Details FY17'!$A$3:$AA$3515,27,FALSE)</f>
        <v>0</v>
      </c>
      <c r="V2786" s="1">
        <f>IFERROR(VLOOKUP(C2786,'eindex _tget pp '!$A$4:$E$615,5,FALSE),0)</f>
        <v>9.825272079576445</v>
      </c>
      <c r="W2786" s="31">
        <f>IFERROR(VLOOKUP(C2786,'eindex _tget pp '!$A$4:$F$615,6,FALSE),0)</f>
        <v>0.78455399329999997</v>
      </c>
      <c r="X2786" s="4">
        <f>IFERROR(VLOOKUP(B2786,'eschools 16'!$A$2:$F$25,6,FALSE),1)</f>
        <v>1</v>
      </c>
      <c r="Y2786" s="1">
        <f t="shared" si="215"/>
        <v>1.87</v>
      </c>
      <c r="Z2786" s="1">
        <f t="shared" si="216"/>
        <v>162.18</v>
      </c>
      <c r="AA2786" s="31">
        <f>IFERROR(VLOOKUP(C2786,'eindex _tget pp '!$A$4:$G$615,7,FALSE),0)</f>
        <v>0.34891477100000001</v>
      </c>
      <c r="AB2786" s="1">
        <f>VLOOKUP(A2786,'ADM Details FY17'!$A$3:$AB$3515,28,FALSE)</f>
        <v>0</v>
      </c>
      <c r="AC2786" s="1">
        <f t="shared" si="217"/>
        <v>0</v>
      </c>
      <c r="AD2786" s="1">
        <f t="shared" si="218"/>
        <v>0.76</v>
      </c>
      <c r="AE2786" s="1">
        <f t="shared" si="219"/>
        <v>114</v>
      </c>
    </row>
    <row r="2787" spans="1:31" x14ac:dyDescent="0.25">
      <c r="A2787" t="str">
        <f>B2787&amp;"-"&amp;COUNTIF($B$3:B2787,B2787)</f>
        <v>813-6</v>
      </c>
      <c r="B2787">
        <v>813</v>
      </c>
      <c r="C2787" s="18">
        <f>VLOOKUP(A2787,'ADM Details FY17'!$A$3:$D$3515,4,FALSE)</f>
        <v>48702</v>
      </c>
      <c r="D2787" s="1">
        <f>VLOOKUP(A2787,'ADM Details FY17'!$A$3:$E$3515,5,FALSE)</f>
        <v>1.1000000000000001</v>
      </c>
      <c r="E2787" s="1">
        <f>VLOOKUP(A2787,'ADM Details FY17'!$A$3:$F$3515,6,FALSE)</f>
        <v>0</v>
      </c>
      <c r="F2787" s="1">
        <f>VLOOKUP(A2787,'ADM Details FY17'!$A$3:$G$3515,7,FALSE)</f>
        <v>0.93</v>
      </c>
      <c r="G2787" s="1">
        <f>VLOOKUP(A2787,'ADM Details FY17'!$A$3:$H$3515,8,FALSE)</f>
        <v>0</v>
      </c>
      <c r="H2787" s="1">
        <f>VLOOKUP(A2787,'ADM Details FY17'!$A$3:$I$3515,9,FALSE)</f>
        <v>0</v>
      </c>
      <c r="I2787" s="1">
        <f>VLOOKUP(A2787,'ADM Details FY17'!$A$3:$J$3517,10,FALSE)</f>
        <v>0</v>
      </c>
      <c r="J2787" s="1">
        <f>VLOOKUP(A2787,'ADM Details FY17'!$A$3:$K$3515,11,FALSE)</f>
        <v>0</v>
      </c>
      <c r="K2787" s="1">
        <f>VLOOKUP(A2787,'ADM Details FY17'!$A$3:$M$3515,13,FALSE)</f>
        <v>1.03</v>
      </c>
      <c r="L2787" s="1">
        <f>VLOOKUP(A2787,'ADM Details FY17'!$A$3:$O$3515,15,FALSE)</f>
        <v>0</v>
      </c>
      <c r="M2787" s="1">
        <f>VLOOKUP(A2787,'ADM Details FY17'!$A$3:$P$3515,16,FALSE)</f>
        <v>0</v>
      </c>
      <c r="N2787" s="1">
        <f>VLOOKUP(A2787,'ADM Details FY17'!$A$3:$Q$3515,17,FALSE)</f>
        <v>0</v>
      </c>
      <c r="O2787" s="1">
        <f>VLOOKUP(A2787,'ADM Details FY17'!$A$3:$S$3515,19,FALSE)</f>
        <v>0</v>
      </c>
      <c r="P2787" s="1">
        <f>VLOOKUP(A2787,'ADM Details FY17'!$A$3:$U$3515,21,FALSE)</f>
        <v>0</v>
      </c>
      <c r="Q2787" s="1">
        <f>VLOOKUP(A2787,'ADM Details FY17'!$A$3:$V$3515,22,FALSE)</f>
        <v>0</v>
      </c>
      <c r="R2787" s="1">
        <f>VLOOKUP(A2787,'ADM Details FY17'!$A$3:$W$3515,23,FALSE)</f>
        <v>1.19</v>
      </c>
      <c r="S2787" s="1">
        <f>VLOOKUP(A2787,'ADM Details FY17'!$A$3:$X$3515,24,FALSE)</f>
        <v>0</v>
      </c>
      <c r="T2787" s="1">
        <f>VLOOKUP(A2787,'ADM Details FY17'!$A$3:$Y$3515,25,FALSE)</f>
        <v>0</v>
      </c>
      <c r="U2787" s="1">
        <f>VLOOKUP(A2787,'ADM Details FY17'!$A$3:$AA$3515,27,FALSE)</f>
        <v>0</v>
      </c>
      <c r="V2787" s="1">
        <f>IFERROR(VLOOKUP(C2787,'eindex _tget pp '!$A$4:$E$615,5,FALSE),0)</f>
        <v>1185.2952812025621</v>
      </c>
      <c r="W2787" s="31">
        <f>IFERROR(VLOOKUP(C2787,'eindex _tget pp '!$A$4:$F$615,6,FALSE),0)</f>
        <v>1.8289560841000001</v>
      </c>
      <c r="X2787" s="4">
        <f>IFERROR(VLOOKUP(B2787,'eschools 16'!$A$2:$F$25,6,FALSE),1)</f>
        <v>1</v>
      </c>
      <c r="Y2787" s="1">
        <f t="shared" si="215"/>
        <v>325.95999999999998</v>
      </c>
      <c r="Z2787" s="1">
        <f t="shared" si="216"/>
        <v>512.4</v>
      </c>
      <c r="AA2787" s="31">
        <f>IFERROR(VLOOKUP(C2787,'eindex _tget pp '!$A$4:$G$615,7,FALSE),0)</f>
        <v>0.78987808599999998</v>
      </c>
      <c r="AB2787" s="1">
        <f>VLOOKUP(A2787,'ADM Details FY17'!$A$3:$AB$3515,28,FALSE)</f>
        <v>0</v>
      </c>
      <c r="AC2787" s="1">
        <f t="shared" si="217"/>
        <v>0</v>
      </c>
      <c r="AD2787" s="1">
        <f t="shared" si="218"/>
        <v>1.1000000000000001</v>
      </c>
      <c r="AE2787" s="1">
        <f t="shared" si="219"/>
        <v>165</v>
      </c>
    </row>
    <row r="2788" spans="1:31" x14ac:dyDescent="0.25">
      <c r="A2788" t="str">
        <f>B2788&amp;"-"&amp;COUNTIF($B$3:B2788,B2788)</f>
        <v>813-7</v>
      </c>
      <c r="B2788">
        <v>813</v>
      </c>
      <c r="C2788" s="18">
        <f>VLOOKUP(A2788,'ADM Details FY17'!$A$3:$D$3515,4,FALSE)</f>
        <v>44396</v>
      </c>
      <c r="D2788" s="1">
        <f>VLOOKUP(A2788,'ADM Details FY17'!$A$3:$E$3515,5,FALSE)</f>
        <v>1.19</v>
      </c>
      <c r="E2788" s="1">
        <f>VLOOKUP(A2788,'ADM Details FY17'!$A$3:$F$3515,6,FALSE)</f>
        <v>0</v>
      </c>
      <c r="F2788" s="1">
        <f>VLOOKUP(A2788,'ADM Details FY17'!$A$3:$G$3515,7,FALSE)</f>
        <v>0</v>
      </c>
      <c r="G2788" s="1">
        <f>VLOOKUP(A2788,'ADM Details FY17'!$A$3:$H$3515,8,FALSE)</f>
        <v>0</v>
      </c>
      <c r="H2788" s="1">
        <f>VLOOKUP(A2788,'ADM Details FY17'!$A$3:$I$3515,9,FALSE)</f>
        <v>0</v>
      </c>
      <c r="I2788" s="1">
        <f>VLOOKUP(A2788,'ADM Details FY17'!$A$3:$J$3517,10,FALSE)</f>
        <v>0</v>
      </c>
      <c r="J2788" s="1">
        <f>VLOOKUP(A2788,'ADM Details FY17'!$A$3:$K$3515,11,FALSE)</f>
        <v>0</v>
      </c>
      <c r="K2788" s="1">
        <f>VLOOKUP(A2788,'ADM Details FY17'!$A$3:$M$3515,13,FALSE)</f>
        <v>0.41</v>
      </c>
      <c r="L2788" s="1">
        <f>VLOOKUP(A2788,'ADM Details FY17'!$A$3:$O$3515,15,FALSE)</f>
        <v>0</v>
      </c>
      <c r="M2788" s="1">
        <f>VLOOKUP(A2788,'ADM Details FY17'!$A$3:$P$3515,16,FALSE)</f>
        <v>0</v>
      </c>
      <c r="N2788" s="1">
        <f>VLOOKUP(A2788,'ADM Details FY17'!$A$3:$Q$3515,17,FALSE)</f>
        <v>0</v>
      </c>
      <c r="O2788" s="1">
        <f>VLOOKUP(A2788,'ADM Details FY17'!$A$3:$S$3515,19,FALSE)</f>
        <v>0</v>
      </c>
      <c r="P2788" s="1">
        <f>VLOOKUP(A2788,'ADM Details FY17'!$A$3:$U$3515,21,FALSE)</f>
        <v>0</v>
      </c>
      <c r="Q2788" s="1">
        <f>VLOOKUP(A2788,'ADM Details FY17'!$A$3:$V$3515,22,FALSE)</f>
        <v>0</v>
      </c>
      <c r="R2788" s="1">
        <f>VLOOKUP(A2788,'ADM Details FY17'!$A$3:$W$3515,23,FALSE)</f>
        <v>0.93</v>
      </c>
      <c r="S2788" s="1">
        <f>VLOOKUP(A2788,'ADM Details FY17'!$A$3:$X$3515,24,FALSE)</f>
        <v>0</v>
      </c>
      <c r="T2788" s="1">
        <f>VLOOKUP(A2788,'ADM Details FY17'!$A$3:$Y$3515,25,FALSE)</f>
        <v>0</v>
      </c>
      <c r="U2788" s="1">
        <f>VLOOKUP(A2788,'ADM Details FY17'!$A$3:$AA$3515,27,FALSE)</f>
        <v>0</v>
      </c>
      <c r="V2788" s="1">
        <f>IFERROR(VLOOKUP(C2788,'eindex _tget pp '!$A$4:$E$615,5,FALSE),0)</f>
        <v>145.47924093771991</v>
      </c>
      <c r="W2788" s="31">
        <f>IFERROR(VLOOKUP(C2788,'eindex _tget pp '!$A$4:$F$615,6,FALSE),0)</f>
        <v>0.59669372279999999</v>
      </c>
      <c r="X2788" s="4">
        <f>IFERROR(VLOOKUP(B2788,'eschools 16'!$A$2:$F$25,6,FALSE),1)</f>
        <v>1</v>
      </c>
      <c r="Y2788" s="1">
        <f t="shared" si="215"/>
        <v>43.28</v>
      </c>
      <c r="Z2788" s="1">
        <f t="shared" si="216"/>
        <v>66.540000000000006</v>
      </c>
      <c r="AA2788" s="31">
        <f>IFERROR(VLOOKUP(C2788,'eindex _tget pp '!$A$4:$G$615,7,FALSE),0)</f>
        <v>0.39980179999999998</v>
      </c>
      <c r="AB2788" s="1">
        <f>VLOOKUP(A2788,'ADM Details FY17'!$A$3:$AB$3515,28,FALSE)</f>
        <v>0</v>
      </c>
      <c r="AC2788" s="1">
        <f t="shared" si="217"/>
        <v>0</v>
      </c>
      <c r="AD2788" s="1">
        <f t="shared" si="218"/>
        <v>1.19</v>
      </c>
      <c r="AE2788" s="1">
        <f t="shared" si="219"/>
        <v>178.5</v>
      </c>
    </row>
    <row r="2789" spans="1:31" x14ac:dyDescent="0.25">
      <c r="A2789" t="str">
        <f>B2789&amp;"-"&amp;COUNTIF($B$3:B2789,B2789)</f>
        <v>813-8</v>
      </c>
      <c r="B2789">
        <v>813</v>
      </c>
      <c r="C2789" s="18">
        <f>VLOOKUP(A2789,'ADM Details FY17'!$A$3:$D$3515,4,FALSE)</f>
        <v>48710</v>
      </c>
      <c r="D2789" s="1">
        <f>VLOOKUP(A2789,'ADM Details FY17'!$A$3:$E$3515,5,FALSE)</f>
        <v>0.12</v>
      </c>
      <c r="E2789" s="1">
        <f>VLOOKUP(A2789,'ADM Details FY17'!$A$3:$F$3515,6,FALSE)</f>
        <v>0</v>
      </c>
      <c r="F2789" s="1">
        <f>VLOOKUP(A2789,'ADM Details FY17'!$A$3:$G$3515,7,FALSE)</f>
        <v>0</v>
      </c>
      <c r="G2789" s="1">
        <f>VLOOKUP(A2789,'ADM Details FY17'!$A$3:$H$3515,8,FALSE)</f>
        <v>0</v>
      </c>
      <c r="H2789" s="1">
        <f>VLOOKUP(A2789,'ADM Details FY17'!$A$3:$I$3515,9,FALSE)</f>
        <v>0</v>
      </c>
      <c r="I2789" s="1">
        <f>VLOOKUP(A2789,'ADM Details FY17'!$A$3:$J$3517,10,FALSE)</f>
        <v>0</v>
      </c>
      <c r="J2789" s="1">
        <f>VLOOKUP(A2789,'ADM Details FY17'!$A$3:$K$3515,11,FALSE)</f>
        <v>0</v>
      </c>
      <c r="K2789" s="1">
        <f>VLOOKUP(A2789,'ADM Details FY17'!$A$3:$M$3515,13,FALSE)</f>
        <v>0.12</v>
      </c>
      <c r="L2789" s="1">
        <f>VLOOKUP(A2789,'ADM Details FY17'!$A$3:$O$3515,15,FALSE)</f>
        <v>0</v>
      </c>
      <c r="M2789" s="1">
        <f>VLOOKUP(A2789,'ADM Details FY17'!$A$3:$P$3515,16,FALSE)</f>
        <v>0</v>
      </c>
      <c r="N2789" s="1">
        <f>VLOOKUP(A2789,'ADM Details FY17'!$A$3:$Q$3515,17,FALSE)</f>
        <v>0</v>
      </c>
      <c r="O2789" s="1">
        <f>VLOOKUP(A2789,'ADM Details FY17'!$A$3:$S$3515,19,FALSE)</f>
        <v>0</v>
      </c>
      <c r="P2789" s="1">
        <f>VLOOKUP(A2789,'ADM Details FY17'!$A$3:$U$3515,21,FALSE)</f>
        <v>0</v>
      </c>
      <c r="Q2789" s="1">
        <f>VLOOKUP(A2789,'ADM Details FY17'!$A$3:$V$3515,22,FALSE)</f>
        <v>0</v>
      </c>
      <c r="R2789" s="1">
        <f>VLOOKUP(A2789,'ADM Details FY17'!$A$3:$W$3515,23,FALSE)</f>
        <v>0</v>
      </c>
      <c r="S2789" s="1">
        <f>VLOOKUP(A2789,'ADM Details FY17'!$A$3:$X$3515,24,FALSE)</f>
        <v>0</v>
      </c>
      <c r="T2789" s="1">
        <f>VLOOKUP(A2789,'ADM Details FY17'!$A$3:$Y$3515,25,FALSE)</f>
        <v>0</v>
      </c>
      <c r="U2789" s="1">
        <f>VLOOKUP(A2789,'ADM Details FY17'!$A$3:$AA$3515,27,FALSE)</f>
        <v>0</v>
      </c>
      <c r="V2789" s="1">
        <f>IFERROR(VLOOKUP(C2789,'eindex _tget pp '!$A$4:$E$615,5,FALSE),0)</f>
        <v>726.72951254947156</v>
      </c>
      <c r="W2789" s="31">
        <f>IFERROR(VLOOKUP(C2789,'eindex _tget pp '!$A$4:$F$615,6,FALSE),0)</f>
        <v>1.2307659473999999</v>
      </c>
      <c r="X2789" s="4">
        <f>IFERROR(VLOOKUP(B2789,'eschools 16'!$A$2:$F$25,6,FALSE),1)</f>
        <v>1</v>
      </c>
      <c r="Y2789" s="1">
        <f t="shared" si="215"/>
        <v>21.8</v>
      </c>
      <c r="Z2789" s="1">
        <f t="shared" si="216"/>
        <v>40.17</v>
      </c>
      <c r="AA2789" s="31">
        <f>IFERROR(VLOOKUP(C2789,'eindex _tget pp '!$A$4:$G$615,7,FALSE),0)</f>
        <v>0.63428701200000004</v>
      </c>
      <c r="AB2789" s="1">
        <f>VLOOKUP(A2789,'ADM Details FY17'!$A$3:$AB$3515,28,FALSE)</f>
        <v>0</v>
      </c>
      <c r="AC2789" s="1">
        <f t="shared" si="217"/>
        <v>0</v>
      </c>
      <c r="AD2789" s="1">
        <f t="shared" si="218"/>
        <v>0.12</v>
      </c>
      <c r="AE2789" s="1">
        <f t="shared" si="219"/>
        <v>18</v>
      </c>
    </row>
    <row r="2790" spans="1:31" x14ac:dyDescent="0.25">
      <c r="A2790" t="str">
        <f>B2790&amp;"-"&amp;COUNTIF($B$3:B2790,B2790)</f>
        <v>813-9</v>
      </c>
      <c r="B2790">
        <v>813</v>
      </c>
      <c r="C2790" s="18">
        <f>VLOOKUP(A2790,'ADM Details FY17'!$A$3:$D$3515,4,FALSE)</f>
        <v>48728</v>
      </c>
      <c r="D2790" s="1">
        <f>VLOOKUP(A2790,'ADM Details FY17'!$A$3:$E$3515,5,FALSE)</f>
        <v>0.87</v>
      </c>
      <c r="E2790" s="1">
        <f>VLOOKUP(A2790,'ADM Details FY17'!$A$3:$F$3515,6,FALSE)</f>
        <v>0</v>
      </c>
      <c r="F2790" s="1">
        <f>VLOOKUP(A2790,'ADM Details FY17'!$A$3:$G$3515,7,FALSE)</f>
        <v>0</v>
      </c>
      <c r="G2790" s="1">
        <f>VLOOKUP(A2790,'ADM Details FY17'!$A$3:$H$3515,8,FALSE)</f>
        <v>0</v>
      </c>
      <c r="H2790" s="1">
        <f>VLOOKUP(A2790,'ADM Details FY17'!$A$3:$I$3515,9,FALSE)</f>
        <v>0</v>
      </c>
      <c r="I2790" s="1">
        <f>VLOOKUP(A2790,'ADM Details FY17'!$A$3:$J$3517,10,FALSE)</f>
        <v>0</v>
      </c>
      <c r="J2790" s="1">
        <f>VLOOKUP(A2790,'ADM Details FY17'!$A$3:$K$3515,11,FALSE)</f>
        <v>0</v>
      </c>
      <c r="K2790" s="1">
        <f>VLOOKUP(A2790,'ADM Details FY17'!$A$3:$M$3515,13,FALSE)</f>
        <v>0.7</v>
      </c>
      <c r="L2790" s="1">
        <f>VLOOKUP(A2790,'ADM Details FY17'!$A$3:$O$3515,15,FALSE)</f>
        <v>0</v>
      </c>
      <c r="M2790" s="1">
        <f>VLOOKUP(A2790,'ADM Details FY17'!$A$3:$P$3515,16,FALSE)</f>
        <v>0</v>
      </c>
      <c r="N2790" s="1">
        <f>VLOOKUP(A2790,'ADM Details FY17'!$A$3:$Q$3515,17,FALSE)</f>
        <v>0</v>
      </c>
      <c r="O2790" s="1">
        <f>VLOOKUP(A2790,'ADM Details FY17'!$A$3:$S$3515,19,FALSE)</f>
        <v>0</v>
      </c>
      <c r="P2790" s="1">
        <f>VLOOKUP(A2790,'ADM Details FY17'!$A$3:$U$3515,21,FALSE)</f>
        <v>0</v>
      </c>
      <c r="Q2790" s="1">
        <f>VLOOKUP(A2790,'ADM Details FY17'!$A$3:$V$3515,22,FALSE)</f>
        <v>0</v>
      </c>
      <c r="R2790" s="1">
        <f>VLOOKUP(A2790,'ADM Details FY17'!$A$3:$W$3515,23,FALSE)</f>
        <v>3.01</v>
      </c>
      <c r="S2790" s="1">
        <f>VLOOKUP(A2790,'ADM Details FY17'!$A$3:$X$3515,24,FALSE)</f>
        <v>0</v>
      </c>
      <c r="T2790" s="1">
        <f>VLOOKUP(A2790,'ADM Details FY17'!$A$3:$Y$3515,25,FALSE)</f>
        <v>0</v>
      </c>
      <c r="U2790" s="1">
        <f>VLOOKUP(A2790,'ADM Details FY17'!$A$3:$AA$3515,27,FALSE)</f>
        <v>0</v>
      </c>
      <c r="V2790" s="1">
        <f>IFERROR(VLOOKUP(C2790,'eindex _tget pp '!$A$4:$E$615,5,FALSE),0)</f>
        <v>339.34607502485409</v>
      </c>
      <c r="W2790" s="31">
        <f>IFERROR(VLOOKUP(C2790,'eindex _tget pp '!$A$4:$F$615,6,FALSE),0)</f>
        <v>0.50344486980000003</v>
      </c>
      <c r="X2790" s="4">
        <f>IFERROR(VLOOKUP(B2790,'eschools 16'!$A$2:$F$25,6,FALSE),1)</f>
        <v>1</v>
      </c>
      <c r="Y2790" s="1">
        <f t="shared" si="215"/>
        <v>73.81</v>
      </c>
      <c r="Z2790" s="1">
        <f t="shared" si="216"/>
        <v>95.86</v>
      </c>
      <c r="AA2790" s="31">
        <f>IFERROR(VLOOKUP(C2790,'eindex _tget pp '!$A$4:$G$615,7,FALSE),0)</f>
        <v>0.54698346600000003</v>
      </c>
      <c r="AB2790" s="1">
        <f>VLOOKUP(A2790,'ADM Details FY17'!$A$3:$AB$3515,28,FALSE)</f>
        <v>0</v>
      </c>
      <c r="AC2790" s="1">
        <f t="shared" si="217"/>
        <v>0</v>
      </c>
      <c r="AD2790" s="1">
        <f t="shared" si="218"/>
        <v>0.87</v>
      </c>
      <c r="AE2790" s="1">
        <f t="shared" si="219"/>
        <v>130.5</v>
      </c>
    </row>
    <row r="2791" spans="1:31" x14ac:dyDescent="0.25">
      <c r="A2791" t="str">
        <f>B2791&amp;"-"&amp;COUNTIF($B$3:B2791,B2791)</f>
        <v>813-10</v>
      </c>
      <c r="B2791">
        <v>813</v>
      </c>
      <c r="C2791" s="18">
        <f>VLOOKUP(A2791,'ADM Details FY17'!$A$3:$D$3515,4,FALSE)</f>
        <v>48736</v>
      </c>
      <c r="D2791" s="1">
        <f>VLOOKUP(A2791,'ADM Details FY17'!$A$3:$E$3515,5,FALSE)</f>
        <v>2.38</v>
      </c>
      <c r="E2791" s="1">
        <f>VLOOKUP(A2791,'ADM Details FY17'!$A$3:$F$3515,6,FALSE)</f>
        <v>0</v>
      </c>
      <c r="F2791" s="1">
        <f>VLOOKUP(A2791,'ADM Details FY17'!$A$3:$G$3515,7,FALSE)</f>
        <v>0</v>
      </c>
      <c r="G2791" s="1">
        <f>VLOOKUP(A2791,'ADM Details FY17'!$A$3:$H$3515,8,FALSE)</f>
        <v>0</v>
      </c>
      <c r="H2791" s="1">
        <f>VLOOKUP(A2791,'ADM Details FY17'!$A$3:$I$3515,9,FALSE)</f>
        <v>0</v>
      </c>
      <c r="I2791" s="1">
        <f>VLOOKUP(A2791,'ADM Details FY17'!$A$3:$J$3517,10,FALSE)</f>
        <v>0</v>
      </c>
      <c r="J2791" s="1">
        <f>VLOOKUP(A2791,'ADM Details FY17'!$A$3:$K$3515,11,FALSE)</f>
        <v>0</v>
      </c>
      <c r="K2791" s="1">
        <f>VLOOKUP(A2791,'ADM Details FY17'!$A$3:$M$3515,13,FALSE)</f>
        <v>2.38</v>
      </c>
      <c r="L2791" s="1">
        <f>VLOOKUP(A2791,'ADM Details FY17'!$A$3:$O$3515,15,FALSE)</f>
        <v>0</v>
      </c>
      <c r="M2791" s="1">
        <f>VLOOKUP(A2791,'ADM Details FY17'!$A$3:$P$3515,16,FALSE)</f>
        <v>0</v>
      </c>
      <c r="N2791" s="1">
        <f>VLOOKUP(A2791,'ADM Details FY17'!$A$3:$Q$3515,17,FALSE)</f>
        <v>0</v>
      </c>
      <c r="O2791" s="1">
        <f>VLOOKUP(A2791,'ADM Details FY17'!$A$3:$S$3515,19,FALSE)</f>
        <v>0</v>
      </c>
      <c r="P2791" s="1">
        <f>VLOOKUP(A2791,'ADM Details FY17'!$A$3:$U$3515,21,FALSE)</f>
        <v>0</v>
      </c>
      <c r="Q2791" s="1">
        <f>VLOOKUP(A2791,'ADM Details FY17'!$A$3:$V$3515,22,FALSE)</f>
        <v>0</v>
      </c>
      <c r="R2791" s="1">
        <f>VLOOKUP(A2791,'ADM Details FY17'!$A$3:$W$3515,23,FALSE)</f>
        <v>3.86</v>
      </c>
      <c r="S2791" s="1">
        <f>VLOOKUP(A2791,'ADM Details FY17'!$A$3:$X$3515,24,FALSE)</f>
        <v>0</v>
      </c>
      <c r="T2791" s="1">
        <f>VLOOKUP(A2791,'ADM Details FY17'!$A$3:$Y$3515,25,FALSE)</f>
        <v>0</v>
      </c>
      <c r="U2791" s="1">
        <f>VLOOKUP(A2791,'ADM Details FY17'!$A$3:$AA$3515,27,FALSE)</f>
        <v>0</v>
      </c>
      <c r="V2791" s="1">
        <f>IFERROR(VLOOKUP(C2791,'eindex _tget pp '!$A$4:$E$615,5,FALSE),0)</f>
        <v>1118.8489355616391</v>
      </c>
      <c r="W2791" s="31">
        <f>IFERROR(VLOOKUP(C2791,'eindex _tget pp '!$A$4:$F$615,6,FALSE),0)</f>
        <v>4.2330263958999996</v>
      </c>
      <c r="X2791" s="4">
        <f>IFERROR(VLOOKUP(B2791,'eschools 16'!$A$2:$F$25,6,FALSE),1)</f>
        <v>1</v>
      </c>
      <c r="Y2791" s="1">
        <f t="shared" si="215"/>
        <v>665.72</v>
      </c>
      <c r="Z2791" s="1">
        <f t="shared" si="216"/>
        <v>2740.29</v>
      </c>
      <c r="AA2791" s="31">
        <f>IFERROR(VLOOKUP(C2791,'eindex _tget pp '!$A$4:$G$615,7,FALSE),0)</f>
        <v>0.68086584000000006</v>
      </c>
      <c r="AB2791" s="1">
        <f>VLOOKUP(A2791,'ADM Details FY17'!$A$3:$AB$3515,28,FALSE)</f>
        <v>0</v>
      </c>
      <c r="AC2791" s="1">
        <f t="shared" si="217"/>
        <v>0</v>
      </c>
      <c r="AD2791" s="1">
        <f t="shared" si="218"/>
        <v>2.38</v>
      </c>
      <c r="AE2791" s="1">
        <f t="shared" si="219"/>
        <v>357</v>
      </c>
    </row>
    <row r="2792" spans="1:31" x14ac:dyDescent="0.25">
      <c r="A2792" t="str">
        <f>B2792&amp;"-"&amp;COUNTIF($B$3:B2792,B2792)</f>
        <v>813-11</v>
      </c>
      <c r="B2792">
        <v>813</v>
      </c>
      <c r="C2792" s="18">
        <f>VLOOKUP(A2792,'ADM Details FY17'!$A$3:$D$3515,4,FALSE)</f>
        <v>44586</v>
      </c>
      <c r="D2792" s="1">
        <f>VLOOKUP(A2792,'ADM Details FY17'!$A$3:$E$3515,5,FALSE)</f>
        <v>0.15</v>
      </c>
      <c r="E2792" s="1">
        <f>VLOOKUP(A2792,'ADM Details FY17'!$A$3:$F$3515,6,FALSE)</f>
        <v>0</v>
      </c>
      <c r="F2792" s="1">
        <f>VLOOKUP(A2792,'ADM Details FY17'!$A$3:$G$3515,7,FALSE)</f>
        <v>0</v>
      </c>
      <c r="G2792" s="1">
        <f>VLOOKUP(A2792,'ADM Details FY17'!$A$3:$H$3515,8,FALSE)</f>
        <v>0</v>
      </c>
      <c r="H2792" s="1">
        <f>VLOOKUP(A2792,'ADM Details FY17'!$A$3:$I$3515,9,FALSE)</f>
        <v>0</v>
      </c>
      <c r="I2792" s="1">
        <f>VLOOKUP(A2792,'ADM Details FY17'!$A$3:$J$3517,10,FALSE)</f>
        <v>0</v>
      </c>
      <c r="J2792" s="1">
        <f>VLOOKUP(A2792,'ADM Details FY17'!$A$3:$K$3515,11,FALSE)</f>
        <v>0</v>
      </c>
      <c r="K2792" s="1">
        <f>VLOOKUP(A2792,'ADM Details FY17'!$A$3:$M$3515,13,FALSE)</f>
        <v>0.15</v>
      </c>
      <c r="L2792" s="1">
        <f>VLOOKUP(A2792,'ADM Details FY17'!$A$3:$O$3515,15,FALSE)</f>
        <v>0</v>
      </c>
      <c r="M2792" s="1">
        <f>VLOOKUP(A2792,'ADM Details FY17'!$A$3:$P$3515,16,FALSE)</f>
        <v>0</v>
      </c>
      <c r="N2792" s="1">
        <f>VLOOKUP(A2792,'ADM Details FY17'!$A$3:$Q$3515,17,FALSE)</f>
        <v>0</v>
      </c>
      <c r="O2792" s="1">
        <f>VLOOKUP(A2792,'ADM Details FY17'!$A$3:$S$3515,19,FALSE)</f>
        <v>0</v>
      </c>
      <c r="P2792" s="1">
        <f>VLOOKUP(A2792,'ADM Details FY17'!$A$3:$U$3515,21,FALSE)</f>
        <v>0</v>
      </c>
      <c r="Q2792" s="1">
        <f>VLOOKUP(A2792,'ADM Details FY17'!$A$3:$V$3515,22,FALSE)</f>
        <v>0</v>
      </c>
      <c r="R2792" s="1">
        <f>VLOOKUP(A2792,'ADM Details FY17'!$A$3:$W$3515,23,FALSE)</f>
        <v>0</v>
      </c>
      <c r="S2792" s="1">
        <f>VLOOKUP(A2792,'ADM Details FY17'!$A$3:$X$3515,24,FALSE)</f>
        <v>0</v>
      </c>
      <c r="T2792" s="1">
        <f>VLOOKUP(A2792,'ADM Details FY17'!$A$3:$Y$3515,25,FALSE)</f>
        <v>0</v>
      </c>
      <c r="U2792" s="1">
        <f>VLOOKUP(A2792,'ADM Details FY17'!$A$3:$AA$3515,27,FALSE)</f>
        <v>0</v>
      </c>
      <c r="V2792" s="1">
        <f>IFERROR(VLOOKUP(C2792,'eindex _tget pp '!$A$4:$E$615,5,FALSE),0)</f>
        <v>0</v>
      </c>
      <c r="W2792" s="31">
        <f>IFERROR(VLOOKUP(C2792,'eindex _tget pp '!$A$4:$F$615,6,FALSE),0)</f>
        <v>4.4660519999999999E-3</v>
      </c>
      <c r="X2792" s="4">
        <f>IFERROR(VLOOKUP(B2792,'eschools 16'!$A$2:$F$25,6,FALSE),1)</f>
        <v>1</v>
      </c>
      <c r="Y2792" s="1">
        <f t="shared" si="215"/>
        <v>0</v>
      </c>
      <c r="Z2792" s="1">
        <f t="shared" si="216"/>
        <v>0.18</v>
      </c>
      <c r="AA2792" s="31">
        <f>IFERROR(VLOOKUP(C2792,'eindex _tget pp '!$A$4:$G$615,7,FALSE),0)</f>
        <v>0.43801517899999998</v>
      </c>
      <c r="AB2792" s="1">
        <f>VLOOKUP(A2792,'ADM Details FY17'!$A$3:$AB$3515,28,FALSE)</f>
        <v>0</v>
      </c>
      <c r="AC2792" s="1">
        <f t="shared" si="217"/>
        <v>0</v>
      </c>
      <c r="AD2792" s="1">
        <f t="shared" si="218"/>
        <v>0.15</v>
      </c>
      <c r="AE2792" s="1">
        <f t="shared" si="219"/>
        <v>22.5</v>
      </c>
    </row>
    <row r="2793" spans="1:31" x14ac:dyDescent="0.25">
      <c r="A2793" t="str">
        <f>B2793&amp;"-"&amp;COUNTIF($B$3:B2793,B2793)</f>
        <v>813-12</v>
      </c>
      <c r="B2793">
        <v>813</v>
      </c>
      <c r="C2793" s="18">
        <f>VLOOKUP(A2793,'ADM Details FY17'!$A$3:$D$3515,4,FALSE)</f>
        <v>45617</v>
      </c>
      <c r="D2793" s="1">
        <f>VLOOKUP(A2793,'ADM Details FY17'!$A$3:$E$3515,5,FALSE)</f>
        <v>1.6</v>
      </c>
      <c r="E2793" s="1">
        <f>VLOOKUP(A2793,'ADM Details FY17'!$A$3:$F$3515,6,FALSE)</f>
        <v>0</v>
      </c>
      <c r="F2793" s="1">
        <f>VLOOKUP(A2793,'ADM Details FY17'!$A$3:$G$3515,7,FALSE)</f>
        <v>0</v>
      </c>
      <c r="G2793" s="1">
        <f>VLOOKUP(A2793,'ADM Details FY17'!$A$3:$H$3515,8,FALSE)</f>
        <v>0</v>
      </c>
      <c r="H2793" s="1">
        <f>VLOOKUP(A2793,'ADM Details FY17'!$A$3:$I$3515,9,FALSE)</f>
        <v>0</v>
      </c>
      <c r="I2793" s="1">
        <f>VLOOKUP(A2793,'ADM Details FY17'!$A$3:$J$3517,10,FALSE)</f>
        <v>0</v>
      </c>
      <c r="J2793" s="1">
        <f>VLOOKUP(A2793,'ADM Details FY17'!$A$3:$K$3515,11,FALSE)</f>
        <v>0</v>
      </c>
      <c r="K2793" s="1">
        <f>VLOOKUP(A2793,'ADM Details FY17'!$A$3:$M$3515,13,FALSE)</f>
        <v>0</v>
      </c>
      <c r="L2793" s="1">
        <f>VLOOKUP(A2793,'ADM Details FY17'!$A$3:$O$3515,15,FALSE)</f>
        <v>0</v>
      </c>
      <c r="M2793" s="1">
        <f>VLOOKUP(A2793,'ADM Details FY17'!$A$3:$P$3515,16,FALSE)</f>
        <v>0</v>
      </c>
      <c r="N2793" s="1">
        <f>VLOOKUP(A2793,'ADM Details FY17'!$A$3:$Q$3515,17,FALSE)</f>
        <v>0</v>
      </c>
      <c r="O2793" s="1">
        <f>VLOOKUP(A2793,'ADM Details FY17'!$A$3:$S$3515,19,FALSE)</f>
        <v>0</v>
      </c>
      <c r="P2793" s="1">
        <f>VLOOKUP(A2793,'ADM Details FY17'!$A$3:$U$3515,21,FALSE)</f>
        <v>0</v>
      </c>
      <c r="Q2793" s="1">
        <f>VLOOKUP(A2793,'ADM Details FY17'!$A$3:$V$3515,22,FALSE)</f>
        <v>0</v>
      </c>
      <c r="R2793" s="1">
        <f>VLOOKUP(A2793,'ADM Details FY17'!$A$3:$W$3515,23,FALSE)</f>
        <v>0.52</v>
      </c>
      <c r="S2793" s="1">
        <f>VLOOKUP(A2793,'ADM Details FY17'!$A$3:$X$3515,24,FALSE)</f>
        <v>0</v>
      </c>
      <c r="T2793" s="1">
        <f>VLOOKUP(A2793,'ADM Details FY17'!$A$3:$Y$3515,25,FALSE)</f>
        <v>0</v>
      </c>
      <c r="U2793" s="1">
        <f>VLOOKUP(A2793,'ADM Details FY17'!$A$3:$AA$3515,27,FALSE)</f>
        <v>0</v>
      </c>
      <c r="V2793" s="1">
        <f>IFERROR(VLOOKUP(C2793,'eindex _tget pp '!$A$4:$E$615,5,FALSE),0)</f>
        <v>124.70879710932269</v>
      </c>
      <c r="W2793" s="31">
        <f>IFERROR(VLOOKUP(C2793,'eindex _tget pp '!$A$4:$F$615,6,FALSE),0)</f>
        <v>0.1171450919</v>
      </c>
      <c r="X2793" s="4">
        <f>IFERROR(VLOOKUP(B2793,'eschools 16'!$A$2:$F$25,6,FALSE),1)</f>
        <v>1</v>
      </c>
      <c r="Y2793" s="1">
        <f t="shared" si="215"/>
        <v>49.88</v>
      </c>
      <c r="Z2793" s="1">
        <f t="shared" si="216"/>
        <v>0</v>
      </c>
      <c r="AA2793" s="31">
        <f>IFERROR(VLOOKUP(C2793,'eindex _tget pp '!$A$4:$G$615,7,FALSE),0)</f>
        <v>0.40488059700000001</v>
      </c>
      <c r="AB2793" s="1">
        <f>VLOOKUP(A2793,'ADM Details FY17'!$A$3:$AB$3515,28,FALSE)</f>
        <v>0</v>
      </c>
      <c r="AC2793" s="1">
        <f t="shared" si="217"/>
        <v>0</v>
      </c>
      <c r="AD2793" s="1">
        <f t="shared" si="218"/>
        <v>1.6</v>
      </c>
      <c r="AE2793" s="1">
        <f t="shared" si="219"/>
        <v>240</v>
      </c>
    </row>
    <row r="2794" spans="1:31" x14ac:dyDescent="0.25">
      <c r="A2794" t="str">
        <f>B2794&amp;"-"&amp;COUNTIF($B$3:B2794,B2794)</f>
        <v>813-13</v>
      </c>
      <c r="B2794">
        <v>813</v>
      </c>
      <c r="C2794" s="18">
        <f>VLOOKUP(A2794,'ADM Details FY17'!$A$3:$D$3515,4,FALSE)</f>
        <v>48694</v>
      </c>
      <c r="D2794" s="1">
        <f>VLOOKUP(A2794,'ADM Details FY17'!$A$3:$E$3515,5,FALSE)</f>
        <v>12.96</v>
      </c>
      <c r="E2794" s="1">
        <f>VLOOKUP(A2794,'ADM Details FY17'!$A$3:$F$3515,6,FALSE)</f>
        <v>0</v>
      </c>
      <c r="F2794" s="1">
        <f>VLOOKUP(A2794,'ADM Details FY17'!$A$3:$G$3515,7,FALSE)</f>
        <v>1.35</v>
      </c>
      <c r="G2794" s="1">
        <f>VLOOKUP(A2794,'ADM Details FY17'!$A$3:$H$3515,8,FALSE)</f>
        <v>0</v>
      </c>
      <c r="H2794" s="1">
        <f>VLOOKUP(A2794,'ADM Details FY17'!$A$3:$I$3515,9,FALSE)</f>
        <v>0</v>
      </c>
      <c r="I2794" s="1">
        <f>VLOOKUP(A2794,'ADM Details FY17'!$A$3:$J$3517,10,FALSE)</f>
        <v>0</v>
      </c>
      <c r="J2794" s="1">
        <f>VLOOKUP(A2794,'ADM Details FY17'!$A$3:$K$3515,11,FALSE)</f>
        <v>1</v>
      </c>
      <c r="K2794" s="1">
        <f>VLOOKUP(A2794,'ADM Details FY17'!$A$3:$M$3515,13,FALSE)</f>
        <v>10.95</v>
      </c>
      <c r="L2794" s="1">
        <f>VLOOKUP(A2794,'ADM Details FY17'!$A$3:$O$3515,15,FALSE)</f>
        <v>0</v>
      </c>
      <c r="M2794" s="1">
        <f>VLOOKUP(A2794,'ADM Details FY17'!$A$3:$P$3515,16,FALSE)</f>
        <v>0</v>
      </c>
      <c r="N2794" s="1">
        <f>VLOOKUP(A2794,'ADM Details FY17'!$A$3:$Q$3515,17,FALSE)</f>
        <v>0</v>
      </c>
      <c r="O2794" s="1">
        <f>VLOOKUP(A2794,'ADM Details FY17'!$A$3:$S$3515,19,FALSE)</f>
        <v>0</v>
      </c>
      <c r="P2794" s="1">
        <f>VLOOKUP(A2794,'ADM Details FY17'!$A$3:$U$3515,21,FALSE)</f>
        <v>0</v>
      </c>
      <c r="Q2794" s="1">
        <f>VLOOKUP(A2794,'ADM Details FY17'!$A$3:$V$3515,22,FALSE)</f>
        <v>0</v>
      </c>
      <c r="R2794" s="1">
        <f>VLOOKUP(A2794,'ADM Details FY17'!$A$3:$W$3515,23,FALSE)</f>
        <v>18.91</v>
      </c>
      <c r="S2794" s="1">
        <f>VLOOKUP(A2794,'ADM Details FY17'!$A$3:$X$3515,24,FALSE)</f>
        <v>0</v>
      </c>
      <c r="T2794" s="1">
        <f>VLOOKUP(A2794,'ADM Details FY17'!$A$3:$Y$3515,25,FALSE)</f>
        <v>0.04</v>
      </c>
      <c r="U2794" s="1">
        <f>VLOOKUP(A2794,'ADM Details FY17'!$A$3:$AA$3515,27,FALSE)</f>
        <v>0</v>
      </c>
      <c r="V2794" s="1">
        <f>IFERROR(VLOOKUP(C2794,'eindex _tget pp '!$A$4:$E$615,5,FALSE),0)</f>
        <v>1248.7247346686736</v>
      </c>
      <c r="W2794" s="31">
        <f>IFERROR(VLOOKUP(C2794,'eindex _tget pp '!$A$4:$F$615,6,FALSE),0)</f>
        <v>3.9918988903999999</v>
      </c>
      <c r="X2794" s="4">
        <f>IFERROR(VLOOKUP(B2794,'eschools 16'!$A$2:$F$25,6,FALSE),1)</f>
        <v>1</v>
      </c>
      <c r="Y2794" s="1">
        <f t="shared" si="215"/>
        <v>4045.87</v>
      </c>
      <c r="Z2794" s="1">
        <f t="shared" si="216"/>
        <v>11889.47</v>
      </c>
      <c r="AA2794" s="31">
        <f>IFERROR(VLOOKUP(C2794,'eindex _tget pp '!$A$4:$G$615,7,FALSE),0)</f>
        <v>0.78548638900000001</v>
      </c>
      <c r="AB2794" s="1">
        <f>VLOOKUP(A2794,'ADM Details FY17'!$A$3:$AB$3515,28,FALSE)</f>
        <v>0</v>
      </c>
      <c r="AC2794" s="1">
        <f t="shared" si="217"/>
        <v>0</v>
      </c>
      <c r="AD2794" s="1">
        <f t="shared" si="218"/>
        <v>12.96</v>
      </c>
      <c r="AE2794" s="1">
        <f t="shared" si="219"/>
        <v>1944.0000000000002</v>
      </c>
    </row>
    <row r="2795" spans="1:31" x14ac:dyDescent="0.25">
      <c r="A2795" t="str">
        <f>B2795&amp;"-"&amp;COUNTIF($B$3:B2795,B2795)</f>
        <v>813-14</v>
      </c>
      <c r="B2795">
        <v>813</v>
      </c>
      <c r="C2795" s="18">
        <f>VLOOKUP(A2795,'ADM Details FY17'!$A$3:$D$3515,4,FALSE)</f>
        <v>44925</v>
      </c>
      <c r="D2795" s="1">
        <f>VLOOKUP(A2795,'ADM Details FY17'!$A$3:$E$3515,5,FALSE)</f>
        <v>1.03</v>
      </c>
      <c r="E2795" s="1">
        <f>VLOOKUP(A2795,'ADM Details FY17'!$A$3:$F$3515,6,FALSE)</f>
        <v>0</v>
      </c>
      <c r="F2795" s="1">
        <f>VLOOKUP(A2795,'ADM Details FY17'!$A$3:$G$3515,7,FALSE)</f>
        <v>0</v>
      </c>
      <c r="G2795" s="1">
        <f>VLOOKUP(A2795,'ADM Details FY17'!$A$3:$H$3515,8,FALSE)</f>
        <v>0</v>
      </c>
      <c r="H2795" s="1">
        <f>VLOOKUP(A2795,'ADM Details FY17'!$A$3:$I$3515,9,FALSE)</f>
        <v>0</v>
      </c>
      <c r="I2795" s="1">
        <f>VLOOKUP(A2795,'ADM Details FY17'!$A$3:$J$3517,10,FALSE)</f>
        <v>0</v>
      </c>
      <c r="J2795" s="1">
        <f>VLOOKUP(A2795,'ADM Details FY17'!$A$3:$K$3515,11,FALSE)</f>
        <v>0</v>
      </c>
      <c r="K2795" s="1">
        <f>VLOOKUP(A2795,'ADM Details FY17'!$A$3:$M$3515,13,FALSE)</f>
        <v>1.03</v>
      </c>
      <c r="L2795" s="1">
        <f>VLOOKUP(A2795,'ADM Details FY17'!$A$3:$O$3515,15,FALSE)</f>
        <v>0</v>
      </c>
      <c r="M2795" s="1">
        <f>VLOOKUP(A2795,'ADM Details FY17'!$A$3:$P$3515,16,FALSE)</f>
        <v>0</v>
      </c>
      <c r="N2795" s="1">
        <f>VLOOKUP(A2795,'ADM Details FY17'!$A$3:$Q$3515,17,FALSE)</f>
        <v>0</v>
      </c>
      <c r="O2795" s="1">
        <f>VLOOKUP(A2795,'ADM Details FY17'!$A$3:$S$3515,19,FALSE)</f>
        <v>0</v>
      </c>
      <c r="P2795" s="1">
        <f>VLOOKUP(A2795,'ADM Details FY17'!$A$3:$U$3515,21,FALSE)</f>
        <v>0</v>
      </c>
      <c r="Q2795" s="1">
        <f>VLOOKUP(A2795,'ADM Details FY17'!$A$3:$V$3515,22,FALSE)</f>
        <v>0</v>
      </c>
      <c r="R2795" s="1">
        <f>VLOOKUP(A2795,'ADM Details FY17'!$A$3:$W$3515,23,FALSE)</f>
        <v>0.31</v>
      </c>
      <c r="S2795" s="1">
        <f>VLOOKUP(A2795,'ADM Details FY17'!$A$3:$X$3515,24,FALSE)</f>
        <v>0</v>
      </c>
      <c r="T2795" s="1">
        <f>VLOOKUP(A2795,'ADM Details FY17'!$A$3:$Y$3515,25,FALSE)</f>
        <v>0</v>
      </c>
      <c r="U2795" s="1">
        <f>VLOOKUP(A2795,'ADM Details FY17'!$A$3:$AA$3515,27,FALSE)</f>
        <v>0</v>
      </c>
      <c r="V2795" s="1">
        <f>IFERROR(VLOOKUP(C2795,'eindex _tget pp '!$A$4:$E$615,5,FALSE),0)</f>
        <v>193.29826192656577</v>
      </c>
      <c r="W2795" s="31">
        <f>IFERROR(VLOOKUP(C2795,'eindex _tget pp '!$A$4:$F$615,6,FALSE),0)</f>
        <v>0.51921023610000006</v>
      </c>
      <c r="X2795" s="4">
        <f>IFERROR(VLOOKUP(B2795,'eschools 16'!$A$2:$F$25,6,FALSE),1)</f>
        <v>1</v>
      </c>
      <c r="Y2795" s="1">
        <f t="shared" si="215"/>
        <v>49.77</v>
      </c>
      <c r="Z2795" s="1">
        <f t="shared" si="216"/>
        <v>145.46</v>
      </c>
      <c r="AA2795" s="31">
        <f>IFERROR(VLOOKUP(C2795,'eindex _tget pp '!$A$4:$G$615,7,FALSE),0)</f>
        <v>0.447162436</v>
      </c>
      <c r="AB2795" s="1">
        <f>VLOOKUP(A2795,'ADM Details FY17'!$A$3:$AB$3515,28,FALSE)</f>
        <v>0</v>
      </c>
      <c r="AC2795" s="1">
        <f t="shared" si="217"/>
        <v>0</v>
      </c>
      <c r="AD2795" s="1">
        <f t="shared" si="218"/>
        <v>1.03</v>
      </c>
      <c r="AE2795" s="1">
        <f t="shared" si="219"/>
        <v>154.5</v>
      </c>
    </row>
    <row r="2796" spans="1:31" x14ac:dyDescent="0.25">
      <c r="A2796" t="str">
        <f>B2796&amp;"-"&amp;COUNTIF($B$3:B2796,B2796)</f>
        <v>813-15</v>
      </c>
      <c r="B2796">
        <v>813</v>
      </c>
      <c r="C2796" s="18">
        <f>VLOOKUP(A2796,'ADM Details FY17'!$A$3:$D$3515,4,FALSE)</f>
        <v>48744</v>
      </c>
      <c r="D2796" s="1">
        <f>VLOOKUP(A2796,'ADM Details FY17'!$A$3:$E$3515,5,FALSE)</f>
        <v>0.47</v>
      </c>
      <c r="E2796" s="1">
        <f>VLOOKUP(A2796,'ADM Details FY17'!$A$3:$F$3515,6,FALSE)</f>
        <v>0</v>
      </c>
      <c r="F2796" s="1">
        <f>VLOOKUP(A2796,'ADM Details FY17'!$A$3:$G$3515,7,FALSE)</f>
        <v>0</v>
      </c>
      <c r="G2796" s="1">
        <f>VLOOKUP(A2796,'ADM Details FY17'!$A$3:$H$3515,8,FALSE)</f>
        <v>0</v>
      </c>
      <c r="H2796" s="1">
        <f>VLOOKUP(A2796,'ADM Details FY17'!$A$3:$I$3515,9,FALSE)</f>
        <v>0</v>
      </c>
      <c r="I2796" s="1">
        <f>VLOOKUP(A2796,'ADM Details FY17'!$A$3:$J$3517,10,FALSE)</f>
        <v>0</v>
      </c>
      <c r="J2796" s="1">
        <f>VLOOKUP(A2796,'ADM Details FY17'!$A$3:$K$3515,11,FALSE)</f>
        <v>0</v>
      </c>
      <c r="K2796" s="1">
        <f>VLOOKUP(A2796,'ADM Details FY17'!$A$3:$M$3515,13,FALSE)</f>
        <v>0.47</v>
      </c>
      <c r="L2796" s="1">
        <f>VLOOKUP(A2796,'ADM Details FY17'!$A$3:$O$3515,15,FALSE)</f>
        <v>0</v>
      </c>
      <c r="M2796" s="1">
        <f>VLOOKUP(A2796,'ADM Details FY17'!$A$3:$P$3515,16,FALSE)</f>
        <v>0</v>
      </c>
      <c r="N2796" s="1">
        <f>VLOOKUP(A2796,'ADM Details FY17'!$A$3:$Q$3515,17,FALSE)</f>
        <v>0</v>
      </c>
      <c r="O2796" s="1">
        <f>VLOOKUP(A2796,'ADM Details FY17'!$A$3:$S$3515,19,FALSE)</f>
        <v>0</v>
      </c>
      <c r="P2796" s="1">
        <f>VLOOKUP(A2796,'ADM Details FY17'!$A$3:$U$3515,21,FALSE)</f>
        <v>0</v>
      </c>
      <c r="Q2796" s="1">
        <f>VLOOKUP(A2796,'ADM Details FY17'!$A$3:$V$3515,22,FALSE)</f>
        <v>0</v>
      </c>
      <c r="R2796" s="1">
        <f>VLOOKUP(A2796,'ADM Details FY17'!$A$3:$W$3515,23,FALSE)</f>
        <v>0</v>
      </c>
      <c r="S2796" s="1">
        <f>VLOOKUP(A2796,'ADM Details FY17'!$A$3:$X$3515,24,FALSE)</f>
        <v>0</v>
      </c>
      <c r="T2796" s="1">
        <f>VLOOKUP(A2796,'ADM Details FY17'!$A$3:$Y$3515,25,FALSE)</f>
        <v>0</v>
      </c>
      <c r="U2796" s="1">
        <f>VLOOKUP(A2796,'ADM Details FY17'!$A$3:$AA$3515,27,FALSE)</f>
        <v>0</v>
      </c>
      <c r="V2796" s="1">
        <f>IFERROR(VLOOKUP(C2796,'eindex _tget pp '!$A$4:$E$615,5,FALSE),0)</f>
        <v>448.97439546401921</v>
      </c>
      <c r="W2796" s="31">
        <f>IFERROR(VLOOKUP(C2796,'eindex _tget pp '!$A$4:$F$615,6,FALSE),0)</f>
        <v>0.31150880879999998</v>
      </c>
      <c r="X2796" s="4">
        <f>IFERROR(VLOOKUP(B2796,'eschools 16'!$A$2:$F$25,6,FALSE),1)</f>
        <v>1</v>
      </c>
      <c r="Y2796" s="1">
        <f t="shared" si="215"/>
        <v>52.75</v>
      </c>
      <c r="Z2796" s="1">
        <f t="shared" si="216"/>
        <v>39.82</v>
      </c>
      <c r="AA2796" s="31">
        <f>IFERROR(VLOOKUP(C2796,'eindex _tget pp '!$A$4:$G$615,7,FALSE),0)</f>
        <v>0.52793824300000003</v>
      </c>
      <c r="AB2796" s="1">
        <f>VLOOKUP(A2796,'ADM Details FY17'!$A$3:$AB$3515,28,FALSE)</f>
        <v>0</v>
      </c>
      <c r="AC2796" s="1">
        <f t="shared" si="217"/>
        <v>0</v>
      </c>
      <c r="AD2796" s="1">
        <f t="shared" si="218"/>
        <v>0.47</v>
      </c>
      <c r="AE2796" s="1">
        <f t="shared" si="219"/>
        <v>70.5</v>
      </c>
    </row>
    <row r="2797" spans="1:31" x14ac:dyDescent="0.25">
      <c r="A2797" t="str">
        <f>B2797&amp;"-"&amp;COUNTIF($B$3:B2797,B2797)</f>
        <v>813-16</v>
      </c>
      <c r="B2797">
        <v>813</v>
      </c>
      <c r="C2797" s="18">
        <f>VLOOKUP(A2797,'ADM Details FY17'!$A$3:$D$3515,4,FALSE)</f>
        <v>44958</v>
      </c>
      <c r="D2797" s="1">
        <f>VLOOKUP(A2797,'ADM Details FY17'!$A$3:$E$3515,5,FALSE)</f>
        <v>1.1499999999999999</v>
      </c>
      <c r="E2797" s="1">
        <f>VLOOKUP(A2797,'ADM Details FY17'!$A$3:$F$3515,6,FALSE)</f>
        <v>0</v>
      </c>
      <c r="F2797" s="1">
        <f>VLOOKUP(A2797,'ADM Details FY17'!$A$3:$G$3515,7,FALSE)</f>
        <v>0</v>
      </c>
      <c r="G2797" s="1">
        <f>VLOOKUP(A2797,'ADM Details FY17'!$A$3:$H$3515,8,FALSE)</f>
        <v>0.77</v>
      </c>
      <c r="H2797" s="1">
        <f>VLOOKUP(A2797,'ADM Details FY17'!$A$3:$I$3515,9,FALSE)</f>
        <v>0</v>
      </c>
      <c r="I2797" s="1">
        <f>VLOOKUP(A2797,'ADM Details FY17'!$A$3:$J$3517,10,FALSE)</f>
        <v>0</v>
      </c>
      <c r="J2797" s="1">
        <f>VLOOKUP(A2797,'ADM Details FY17'!$A$3:$K$3515,11,FALSE)</f>
        <v>0</v>
      </c>
      <c r="K2797" s="1">
        <f>VLOOKUP(A2797,'ADM Details FY17'!$A$3:$M$3515,13,FALSE)</f>
        <v>1.1499999999999999</v>
      </c>
      <c r="L2797" s="1">
        <f>VLOOKUP(A2797,'ADM Details FY17'!$A$3:$O$3515,15,FALSE)</f>
        <v>0</v>
      </c>
      <c r="M2797" s="1">
        <f>VLOOKUP(A2797,'ADM Details FY17'!$A$3:$P$3515,16,FALSE)</f>
        <v>0</v>
      </c>
      <c r="N2797" s="1">
        <f>VLOOKUP(A2797,'ADM Details FY17'!$A$3:$Q$3515,17,FALSE)</f>
        <v>0</v>
      </c>
      <c r="O2797" s="1">
        <f>VLOOKUP(A2797,'ADM Details FY17'!$A$3:$S$3515,19,FALSE)</f>
        <v>0</v>
      </c>
      <c r="P2797" s="1">
        <f>VLOOKUP(A2797,'ADM Details FY17'!$A$3:$U$3515,21,FALSE)</f>
        <v>0</v>
      </c>
      <c r="Q2797" s="1">
        <f>VLOOKUP(A2797,'ADM Details FY17'!$A$3:$V$3515,22,FALSE)</f>
        <v>0</v>
      </c>
      <c r="R2797" s="1">
        <f>VLOOKUP(A2797,'ADM Details FY17'!$A$3:$W$3515,23,FALSE)</f>
        <v>3.24</v>
      </c>
      <c r="S2797" s="1">
        <f>VLOOKUP(A2797,'ADM Details FY17'!$A$3:$X$3515,24,FALSE)</f>
        <v>0</v>
      </c>
      <c r="T2797" s="1">
        <f>VLOOKUP(A2797,'ADM Details FY17'!$A$3:$Y$3515,25,FALSE)</f>
        <v>0</v>
      </c>
      <c r="U2797" s="1">
        <f>VLOOKUP(A2797,'ADM Details FY17'!$A$3:$AA$3515,27,FALSE)</f>
        <v>0</v>
      </c>
      <c r="V2797" s="1">
        <f>IFERROR(VLOOKUP(C2797,'eindex _tget pp '!$A$4:$E$615,5,FALSE),0)</f>
        <v>0</v>
      </c>
      <c r="W2797" s="31">
        <f>IFERROR(VLOOKUP(C2797,'eindex _tget pp '!$A$4:$F$615,6,FALSE),0)</f>
        <v>0.52469289910000005</v>
      </c>
      <c r="X2797" s="4">
        <f>IFERROR(VLOOKUP(B2797,'eschools 16'!$A$2:$F$25,6,FALSE),1)</f>
        <v>1</v>
      </c>
      <c r="Y2797" s="1">
        <f t="shared" si="215"/>
        <v>0</v>
      </c>
      <c r="Z2797" s="1">
        <f t="shared" si="216"/>
        <v>164.12</v>
      </c>
      <c r="AA2797" s="31">
        <f>IFERROR(VLOOKUP(C2797,'eindex _tget pp '!$A$4:$G$615,7,FALSE),0)</f>
        <v>0.29313963300000001</v>
      </c>
      <c r="AB2797" s="1">
        <f>VLOOKUP(A2797,'ADM Details FY17'!$A$3:$AB$3515,28,FALSE)</f>
        <v>0</v>
      </c>
      <c r="AC2797" s="1">
        <f t="shared" si="217"/>
        <v>0</v>
      </c>
      <c r="AD2797" s="1">
        <f t="shared" si="218"/>
        <v>1.1499999999999999</v>
      </c>
      <c r="AE2797" s="1">
        <f t="shared" si="219"/>
        <v>172.5</v>
      </c>
    </row>
    <row r="2798" spans="1:31" x14ac:dyDescent="0.25">
      <c r="A2798" t="str">
        <f>B2798&amp;"-"&amp;COUNTIF($B$3:B2798,B2798)</f>
        <v>813-17</v>
      </c>
      <c r="B2798">
        <v>813</v>
      </c>
      <c r="C2798" s="18">
        <f>VLOOKUP(A2798,'ADM Details FY17'!$A$3:$D$3515,4,FALSE)</f>
        <v>45054</v>
      </c>
      <c r="D2798" s="1">
        <f>VLOOKUP(A2798,'ADM Details FY17'!$A$3:$E$3515,5,FALSE)</f>
        <v>5.51</v>
      </c>
      <c r="E2798" s="1">
        <f>VLOOKUP(A2798,'ADM Details FY17'!$A$3:$F$3515,6,FALSE)</f>
        <v>0</v>
      </c>
      <c r="F2798" s="1">
        <f>VLOOKUP(A2798,'ADM Details FY17'!$A$3:$G$3515,7,FALSE)</f>
        <v>1.1299999999999999</v>
      </c>
      <c r="G2798" s="1">
        <f>VLOOKUP(A2798,'ADM Details FY17'!$A$3:$H$3515,8,FALSE)</f>
        <v>0</v>
      </c>
      <c r="H2798" s="1">
        <f>VLOOKUP(A2798,'ADM Details FY17'!$A$3:$I$3515,9,FALSE)</f>
        <v>0</v>
      </c>
      <c r="I2798" s="1">
        <f>VLOOKUP(A2798,'ADM Details FY17'!$A$3:$J$3517,10,FALSE)</f>
        <v>0</v>
      </c>
      <c r="J2798" s="1">
        <f>VLOOKUP(A2798,'ADM Details FY17'!$A$3:$K$3515,11,FALSE)</f>
        <v>0</v>
      </c>
      <c r="K2798" s="1">
        <f>VLOOKUP(A2798,'ADM Details FY17'!$A$3:$M$3515,13,FALSE)</f>
        <v>4.8099999999999996</v>
      </c>
      <c r="L2798" s="1">
        <f>VLOOKUP(A2798,'ADM Details FY17'!$A$3:$O$3515,15,FALSE)</f>
        <v>0</v>
      </c>
      <c r="M2798" s="1">
        <f>VLOOKUP(A2798,'ADM Details FY17'!$A$3:$P$3515,16,FALSE)</f>
        <v>0</v>
      </c>
      <c r="N2798" s="1">
        <f>VLOOKUP(A2798,'ADM Details FY17'!$A$3:$Q$3515,17,FALSE)</f>
        <v>0</v>
      </c>
      <c r="O2798" s="1">
        <f>VLOOKUP(A2798,'ADM Details FY17'!$A$3:$S$3515,19,FALSE)</f>
        <v>0</v>
      </c>
      <c r="P2798" s="1">
        <f>VLOOKUP(A2798,'ADM Details FY17'!$A$3:$U$3515,21,FALSE)</f>
        <v>0</v>
      </c>
      <c r="Q2798" s="1">
        <f>VLOOKUP(A2798,'ADM Details FY17'!$A$3:$V$3515,22,FALSE)</f>
        <v>0</v>
      </c>
      <c r="R2798" s="1">
        <f>VLOOKUP(A2798,'ADM Details FY17'!$A$3:$W$3515,23,FALSE)</f>
        <v>3.2</v>
      </c>
      <c r="S2798" s="1">
        <f>VLOOKUP(A2798,'ADM Details FY17'!$A$3:$X$3515,24,FALSE)</f>
        <v>0</v>
      </c>
      <c r="T2798" s="1">
        <f>VLOOKUP(A2798,'ADM Details FY17'!$A$3:$Y$3515,25,FALSE)</f>
        <v>0</v>
      </c>
      <c r="U2798" s="1">
        <f>VLOOKUP(A2798,'ADM Details FY17'!$A$3:$AA$3515,27,FALSE)</f>
        <v>0</v>
      </c>
      <c r="V2798" s="1">
        <f>IFERROR(VLOOKUP(C2798,'eindex _tget pp '!$A$4:$E$615,5,FALSE),0)</f>
        <v>621.43583407768529</v>
      </c>
      <c r="W2798" s="31">
        <f>IFERROR(VLOOKUP(C2798,'eindex _tget pp '!$A$4:$F$615,6,FALSE),0)</f>
        <v>1.4793474798999999</v>
      </c>
      <c r="X2798" s="4">
        <f>IFERROR(VLOOKUP(B2798,'eschools 16'!$A$2:$F$25,6,FALSE),1)</f>
        <v>1</v>
      </c>
      <c r="Y2798" s="1">
        <f t="shared" si="215"/>
        <v>856.03</v>
      </c>
      <c r="Z2798" s="1">
        <f t="shared" si="216"/>
        <v>1935.46</v>
      </c>
      <c r="AA2798" s="31">
        <f>IFERROR(VLOOKUP(C2798,'eindex _tget pp '!$A$4:$G$615,7,FALSE),0)</f>
        <v>0.63639511400000004</v>
      </c>
      <c r="AB2798" s="1">
        <f>VLOOKUP(A2798,'ADM Details FY17'!$A$3:$AB$3515,28,FALSE)</f>
        <v>0</v>
      </c>
      <c r="AC2798" s="1">
        <f t="shared" si="217"/>
        <v>0</v>
      </c>
      <c r="AD2798" s="1">
        <f t="shared" si="218"/>
        <v>5.51</v>
      </c>
      <c r="AE2798" s="1">
        <f t="shared" si="219"/>
        <v>826.5</v>
      </c>
    </row>
    <row r="2799" spans="1:31" x14ac:dyDescent="0.25">
      <c r="A2799" t="str">
        <f>B2799&amp;"-"&amp;COUNTIF($B$3:B2799,B2799)</f>
        <v>813-18</v>
      </c>
      <c r="B2799">
        <v>813</v>
      </c>
      <c r="C2799" s="18">
        <f>VLOOKUP(A2799,'ADM Details FY17'!$A$3:$D$3515,4,FALSE)</f>
        <v>45153</v>
      </c>
      <c r="D2799" s="1">
        <f>VLOOKUP(A2799,'ADM Details FY17'!$A$3:$E$3515,5,FALSE)</f>
        <v>0.54</v>
      </c>
      <c r="E2799" s="1">
        <f>VLOOKUP(A2799,'ADM Details FY17'!$A$3:$F$3515,6,FALSE)</f>
        <v>0</v>
      </c>
      <c r="F2799" s="1">
        <f>VLOOKUP(A2799,'ADM Details FY17'!$A$3:$G$3515,7,FALSE)</f>
        <v>0</v>
      </c>
      <c r="G2799" s="1">
        <f>VLOOKUP(A2799,'ADM Details FY17'!$A$3:$H$3515,8,FALSE)</f>
        <v>0</v>
      </c>
      <c r="H2799" s="1">
        <f>VLOOKUP(A2799,'ADM Details FY17'!$A$3:$I$3515,9,FALSE)</f>
        <v>0</v>
      </c>
      <c r="I2799" s="1">
        <f>VLOOKUP(A2799,'ADM Details FY17'!$A$3:$J$3517,10,FALSE)</f>
        <v>0</v>
      </c>
      <c r="J2799" s="1">
        <f>VLOOKUP(A2799,'ADM Details FY17'!$A$3:$K$3515,11,FALSE)</f>
        <v>0</v>
      </c>
      <c r="K2799" s="1">
        <f>VLOOKUP(A2799,'ADM Details FY17'!$A$3:$M$3515,13,FALSE)</f>
        <v>0.54</v>
      </c>
      <c r="L2799" s="1">
        <f>VLOOKUP(A2799,'ADM Details FY17'!$A$3:$O$3515,15,FALSE)</f>
        <v>0</v>
      </c>
      <c r="M2799" s="1">
        <f>VLOOKUP(A2799,'ADM Details FY17'!$A$3:$P$3515,16,FALSE)</f>
        <v>0</v>
      </c>
      <c r="N2799" s="1">
        <f>VLOOKUP(A2799,'ADM Details FY17'!$A$3:$Q$3515,17,FALSE)</f>
        <v>0</v>
      </c>
      <c r="O2799" s="1">
        <f>VLOOKUP(A2799,'ADM Details FY17'!$A$3:$S$3515,19,FALSE)</f>
        <v>0</v>
      </c>
      <c r="P2799" s="1">
        <f>VLOOKUP(A2799,'ADM Details FY17'!$A$3:$U$3515,21,FALSE)</f>
        <v>0</v>
      </c>
      <c r="Q2799" s="1">
        <f>VLOOKUP(A2799,'ADM Details FY17'!$A$3:$V$3515,22,FALSE)</f>
        <v>0</v>
      </c>
      <c r="R2799" s="1">
        <f>VLOOKUP(A2799,'ADM Details FY17'!$A$3:$W$3515,23,FALSE)</f>
        <v>1.06</v>
      </c>
      <c r="S2799" s="1">
        <f>VLOOKUP(A2799,'ADM Details FY17'!$A$3:$X$3515,24,FALSE)</f>
        <v>0</v>
      </c>
      <c r="T2799" s="1">
        <f>VLOOKUP(A2799,'ADM Details FY17'!$A$3:$Y$3515,25,FALSE)</f>
        <v>0</v>
      </c>
      <c r="U2799" s="1">
        <f>VLOOKUP(A2799,'ADM Details FY17'!$A$3:$AA$3515,27,FALSE)</f>
        <v>0</v>
      </c>
      <c r="V2799" s="1">
        <f>IFERROR(VLOOKUP(C2799,'eindex _tget pp '!$A$4:$E$615,5,FALSE),0)</f>
        <v>328.08909753919994</v>
      </c>
      <c r="W2799" s="31">
        <f>IFERROR(VLOOKUP(C2799,'eindex _tget pp '!$A$4:$F$615,6,FALSE),0)</f>
        <v>1.4471382725999999</v>
      </c>
      <c r="X2799" s="4">
        <f>IFERROR(VLOOKUP(B2799,'eschools 16'!$A$2:$F$25,6,FALSE),1)</f>
        <v>1</v>
      </c>
      <c r="Y2799" s="1">
        <f t="shared" si="215"/>
        <v>44.29</v>
      </c>
      <c r="Z2799" s="1">
        <f t="shared" si="216"/>
        <v>212.56</v>
      </c>
      <c r="AA2799" s="31">
        <f>IFERROR(VLOOKUP(C2799,'eindex _tget pp '!$A$4:$G$615,7,FALSE),0)</f>
        <v>0.47848379000000002</v>
      </c>
      <c r="AB2799" s="1">
        <f>VLOOKUP(A2799,'ADM Details FY17'!$A$3:$AB$3515,28,FALSE)</f>
        <v>0</v>
      </c>
      <c r="AC2799" s="1">
        <f t="shared" si="217"/>
        <v>0</v>
      </c>
      <c r="AD2799" s="1">
        <f t="shared" si="218"/>
        <v>0.54</v>
      </c>
      <c r="AE2799" s="1">
        <f t="shared" si="219"/>
        <v>81</v>
      </c>
    </row>
    <row r="2800" spans="1:31" x14ac:dyDescent="0.25">
      <c r="A2800" t="str">
        <f>B2800&amp;"-"&amp;COUNTIF($B$3:B2800,B2800)</f>
        <v>813-19</v>
      </c>
      <c r="B2800">
        <v>813</v>
      </c>
      <c r="C2800" s="18">
        <f>VLOOKUP(A2800,'ADM Details FY17'!$A$3:$D$3515,4,FALSE)</f>
        <v>0</v>
      </c>
      <c r="D2800" s="1">
        <f>VLOOKUP(A2800,'ADM Details FY17'!$A$3:$E$3515,5,FALSE)</f>
        <v>0</v>
      </c>
      <c r="E2800" s="1">
        <f>VLOOKUP(A2800,'ADM Details FY17'!$A$3:$F$3515,6,FALSE)</f>
        <v>0</v>
      </c>
      <c r="F2800" s="1">
        <f>VLOOKUP(A2800,'ADM Details FY17'!$A$3:$G$3515,7,FALSE)</f>
        <v>0</v>
      </c>
      <c r="G2800" s="1">
        <f>VLOOKUP(A2800,'ADM Details FY17'!$A$3:$H$3515,8,FALSE)</f>
        <v>0</v>
      </c>
      <c r="H2800" s="1">
        <f>VLOOKUP(A2800,'ADM Details FY17'!$A$3:$I$3515,9,FALSE)</f>
        <v>0</v>
      </c>
      <c r="I2800" s="1">
        <f>VLOOKUP(A2800,'ADM Details FY17'!$A$3:$J$3517,10,FALSE)</f>
        <v>0</v>
      </c>
      <c r="J2800" s="1">
        <f>VLOOKUP(A2800,'ADM Details FY17'!$A$3:$K$3515,11,FALSE)</f>
        <v>0</v>
      </c>
      <c r="K2800" s="1">
        <f>VLOOKUP(A2800,'ADM Details FY17'!$A$3:$M$3515,13,FALSE)</f>
        <v>0</v>
      </c>
      <c r="L2800" s="1">
        <f>VLOOKUP(A2800,'ADM Details FY17'!$A$3:$O$3515,15,FALSE)</f>
        <v>0</v>
      </c>
      <c r="M2800" s="1">
        <f>VLOOKUP(A2800,'ADM Details FY17'!$A$3:$P$3515,16,FALSE)</f>
        <v>0</v>
      </c>
      <c r="N2800" s="1">
        <f>VLOOKUP(A2800,'ADM Details FY17'!$A$3:$Q$3515,17,FALSE)</f>
        <v>0</v>
      </c>
      <c r="O2800" s="1">
        <f>VLOOKUP(A2800,'ADM Details FY17'!$A$3:$S$3515,19,FALSE)</f>
        <v>0</v>
      </c>
      <c r="P2800" s="1">
        <f>VLOOKUP(A2800,'ADM Details FY17'!$A$3:$U$3515,21,FALSE)</f>
        <v>0</v>
      </c>
      <c r="Q2800" s="1">
        <f>VLOOKUP(A2800,'ADM Details FY17'!$A$3:$V$3515,22,FALSE)</f>
        <v>0</v>
      </c>
      <c r="R2800" s="1">
        <f>VLOOKUP(A2800,'ADM Details FY17'!$A$3:$W$3515,23,FALSE)</f>
        <v>0</v>
      </c>
      <c r="S2800" s="1">
        <f>VLOOKUP(A2800,'ADM Details FY17'!$A$3:$X$3515,24,FALSE)</f>
        <v>0</v>
      </c>
      <c r="T2800" s="1">
        <f>VLOOKUP(A2800,'ADM Details FY17'!$A$3:$Y$3515,25,FALSE)</f>
        <v>0</v>
      </c>
      <c r="U2800" s="1">
        <f>VLOOKUP(A2800,'ADM Details FY17'!$A$3:$AA$3515,27,FALSE)</f>
        <v>0</v>
      </c>
      <c r="V2800" s="1">
        <f>IFERROR(VLOOKUP(C2800,'eindex _tget pp '!$A$4:$E$615,5,FALSE),0)</f>
        <v>0</v>
      </c>
      <c r="W2800" s="31">
        <f>IFERROR(VLOOKUP(C2800,'eindex _tget pp '!$A$4:$F$615,6,FALSE),0)</f>
        <v>0</v>
      </c>
      <c r="X2800" s="4">
        <f>IFERROR(VLOOKUP(B2800,'eschools 16'!$A$2:$F$25,6,FALSE),1)</f>
        <v>1</v>
      </c>
      <c r="Y2800" s="1">
        <f t="shared" si="215"/>
        <v>0</v>
      </c>
      <c r="Z2800" s="1">
        <f t="shared" si="216"/>
        <v>0</v>
      </c>
      <c r="AA2800" s="31">
        <f>IFERROR(VLOOKUP(C2800,'eindex _tget pp '!$A$4:$G$615,7,FALSE),0)</f>
        <v>0</v>
      </c>
      <c r="AB2800" s="1">
        <f>VLOOKUP(A2800,'ADM Details FY17'!$A$3:$AB$3515,28,FALSE)</f>
        <v>0</v>
      </c>
      <c r="AC2800" s="1">
        <f t="shared" si="217"/>
        <v>0</v>
      </c>
      <c r="AD2800" s="1">
        <f t="shared" si="218"/>
        <v>0</v>
      </c>
      <c r="AE2800" s="1">
        <f t="shared" si="219"/>
        <v>0</v>
      </c>
    </row>
    <row r="2801" spans="1:31" x14ac:dyDescent="0.25">
      <c r="A2801" t="str">
        <f>B2801&amp;"-"&amp;COUNTIF($B$3:B2801,B2801)</f>
        <v>813-20</v>
      </c>
      <c r="B2801">
        <v>813</v>
      </c>
      <c r="C2801" s="18">
        <f>VLOOKUP(A2801,'ADM Details FY17'!$A$3:$D$3515,4,FALSE)</f>
        <v>0</v>
      </c>
      <c r="D2801" s="1">
        <f>VLOOKUP(A2801,'ADM Details FY17'!$A$3:$E$3515,5,FALSE)</f>
        <v>0</v>
      </c>
      <c r="E2801" s="1">
        <f>VLOOKUP(A2801,'ADM Details FY17'!$A$3:$F$3515,6,FALSE)</f>
        <v>0</v>
      </c>
      <c r="F2801" s="1">
        <f>VLOOKUP(A2801,'ADM Details FY17'!$A$3:$G$3515,7,FALSE)</f>
        <v>0</v>
      </c>
      <c r="G2801" s="1">
        <f>VLOOKUP(A2801,'ADM Details FY17'!$A$3:$H$3515,8,FALSE)</f>
        <v>0</v>
      </c>
      <c r="H2801" s="1">
        <f>VLOOKUP(A2801,'ADM Details FY17'!$A$3:$I$3515,9,FALSE)</f>
        <v>0</v>
      </c>
      <c r="I2801" s="1">
        <f>VLOOKUP(A2801,'ADM Details FY17'!$A$3:$J$3517,10,FALSE)</f>
        <v>0</v>
      </c>
      <c r="J2801" s="1">
        <f>VLOOKUP(A2801,'ADM Details FY17'!$A$3:$K$3515,11,FALSE)</f>
        <v>0</v>
      </c>
      <c r="K2801" s="1">
        <f>VLOOKUP(A2801,'ADM Details FY17'!$A$3:$M$3515,13,FALSE)</f>
        <v>0</v>
      </c>
      <c r="L2801" s="1">
        <f>VLOOKUP(A2801,'ADM Details FY17'!$A$3:$O$3515,15,FALSE)</f>
        <v>0</v>
      </c>
      <c r="M2801" s="1">
        <f>VLOOKUP(A2801,'ADM Details FY17'!$A$3:$P$3515,16,FALSE)</f>
        <v>0</v>
      </c>
      <c r="N2801" s="1">
        <f>VLOOKUP(A2801,'ADM Details FY17'!$A$3:$Q$3515,17,FALSE)</f>
        <v>0</v>
      </c>
      <c r="O2801" s="1">
        <f>VLOOKUP(A2801,'ADM Details FY17'!$A$3:$S$3515,19,FALSE)</f>
        <v>0</v>
      </c>
      <c r="P2801" s="1">
        <f>VLOOKUP(A2801,'ADM Details FY17'!$A$3:$U$3515,21,FALSE)</f>
        <v>0</v>
      </c>
      <c r="Q2801" s="1">
        <f>VLOOKUP(A2801,'ADM Details FY17'!$A$3:$V$3515,22,FALSE)</f>
        <v>0</v>
      </c>
      <c r="R2801" s="1">
        <f>VLOOKUP(A2801,'ADM Details FY17'!$A$3:$W$3515,23,FALSE)</f>
        <v>0</v>
      </c>
      <c r="S2801" s="1">
        <f>VLOOKUP(A2801,'ADM Details FY17'!$A$3:$X$3515,24,FALSE)</f>
        <v>0</v>
      </c>
      <c r="T2801" s="1">
        <f>VLOOKUP(A2801,'ADM Details FY17'!$A$3:$Y$3515,25,FALSE)</f>
        <v>0</v>
      </c>
      <c r="U2801" s="1">
        <f>VLOOKUP(A2801,'ADM Details FY17'!$A$3:$AA$3515,27,FALSE)</f>
        <v>0</v>
      </c>
      <c r="V2801" s="1">
        <f>IFERROR(VLOOKUP(C2801,'eindex _tget pp '!$A$4:$E$615,5,FALSE),0)</f>
        <v>0</v>
      </c>
      <c r="W2801" s="31">
        <f>IFERROR(VLOOKUP(C2801,'eindex _tget pp '!$A$4:$F$615,6,FALSE),0)</f>
        <v>0</v>
      </c>
      <c r="X2801" s="4">
        <f>IFERROR(VLOOKUP(B2801,'eschools 16'!$A$2:$F$25,6,FALSE),1)</f>
        <v>1</v>
      </c>
      <c r="Y2801" s="1">
        <f t="shared" si="215"/>
        <v>0</v>
      </c>
      <c r="Z2801" s="1">
        <f t="shared" si="216"/>
        <v>0</v>
      </c>
      <c r="AA2801" s="31">
        <f>IFERROR(VLOOKUP(C2801,'eindex _tget pp '!$A$4:$G$615,7,FALSE),0)</f>
        <v>0</v>
      </c>
      <c r="AB2801" s="1">
        <f>VLOOKUP(A2801,'ADM Details FY17'!$A$3:$AB$3515,28,FALSE)</f>
        <v>0</v>
      </c>
      <c r="AC2801" s="1">
        <f t="shared" si="217"/>
        <v>0</v>
      </c>
      <c r="AD2801" s="1">
        <f t="shared" si="218"/>
        <v>0</v>
      </c>
      <c r="AE2801" s="1">
        <f t="shared" si="219"/>
        <v>0</v>
      </c>
    </row>
    <row r="2802" spans="1:31" x14ac:dyDescent="0.25">
      <c r="A2802" t="str">
        <f>B2802&amp;"-"&amp;COUNTIF($B$3:B2802,B2802)</f>
        <v>813-21</v>
      </c>
      <c r="B2802">
        <v>813</v>
      </c>
      <c r="C2802" s="18">
        <f>VLOOKUP(A2802,'ADM Details FY17'!$A$3:$D$3515,4,FALSE)</f>
        <v>0</v>
      </c>
      <c r="D2802" s="1">
        <f>VLOOKUP(A2802,'ADM Details FY17'!$A$3:$E$3515,5,FALSE)</f>
        <v>0</v>
      </c>
      <c r="E2802" s="1">
        <f>VLOOKUP(A2802,'ADM Details FY17'!$A$3:$F$3515,6,FALSE)</f>
        <v>0</v>
      </c>
      <c r="F2802" s="1">
        <f>VLOOKUP(A2802,'ADM Details FY17'!$A$3:$G$3515,7,FALSE)</f>
        <v>0</v>
      </c>
      <c r="G2802" s="1">
        <f>VLOOKUP(A2802,'ADM Details FY17'!$A$3:$H$3515,8,FALSE)</f>
        <v>0</v>
      </c>
      <c r="H2802" s="1">
        <f>VLOOKUP(A2802,'ADM Details FY17'!$A$3:$I$3515,9,FALSE)</f>
        <v>0</v>
      </c>
      <c r="I2802" s="1">
        <f>VLOOKUP(A2802,'ADM Details FY17'!$A$3:$J$3517,10,FALSE)</f>
        <v>0</v>
      </c>
      <c r="J2802" s="1">
        <f>VLOOKUP(A2802,'ADM Details FY17'!$A$3:$K$3515,11,FALSE)</f>
        <v>0</v>
      </c>
      <c r="K2802" s="1">
        <f>VLOOKUP(A2802,'ADM Details FY17'!$A$3:$M$3515,13,FALSE)</f>
        <v>0</v>
      </c>
      <c r="L2802" s="1">
        <f>VLOOKUP(A2802,'ADM Details FY17'!$A$3:$O$3515,15,FALSE)</f>
        <v>0</v>
      </c>
      <c r="M2802" s="1">
        <f>VLOOKUP(A2802,'ADM Details FY17'!$A$3:$P$3515,16,FALSE)</f>
        <v>0</v>
      </c>
      <c r="N2802" s="1">
        <f>VLOOKUP(A2802,'ADM Details FY17'!$A$3:$Q$3515,17,FALSE)</f>
        <v>0</v>
      </c>
      <c r="O2802" s="1">
        <f>VLOOKUP(A2802,'ADM Details FY17'!$A$3:$S$3515,19,FALSE)</f>
        <v>0</v>
      </c>
      <c r="P2802" s="1">
        <f>VLOOKUP(A2802,'ADM Details FY17'!$A$3:$U$3515,21,FALSE)</f>
        <v>0</v>
      </c>
      <c r="Q2802" s="1">
        <f>VLOOKUP(A2802,'ADM Details FY17'!$A$3:$V$3515,22,FALSE)</f>
        <v>0</v>
      </c>
      <c r="R2802" s="1">
        <f>VLOOKUP(A2802,'ADM Details FY17'!$A$3:$W$3515,23,FALSE)</f>
        <v>0</v>
      </c>
      <c r="S2802" s="1">
        <f>VLOOKUP(A2802,'ADM Details FY17'!$A$3:$X$3515,24,FALSE)</f>
        <v>0</v>
      </c>
      <c r="T2802" s="1">
        <f>VLOOKUP(A2802,'ADM Details FY17'!$A$3:$Y$3515,25,FALSE)</f>
        <v>0</v>
      </c>
      <c r="U2802" s="1">
        <f>VLOOKUP(A2802,'ADM Details FY17'!$A$3:$AA$3515,27,FALSE)</f>
        <v>0</v>
      </c>
      <c r="V2802" s="1">
        <f>IFERROR(VLOOKUP(C2802,'eindex _tget pp '!$A$4:$E$615,5,FALSE),0)</f>
        <v>0</v>
      </c>
      <c r="W2802" s="31">
        <f>IFERROR(VLOOKUP(C2802,'eindex _tget pp '!$A$4:$F$615,6,FALSE),0)</f>
        <v>0</v>
      </c>
      <c r="X2802" s="4">
        <f>IFERROR(VLOOKUP(B2802,'eschools 16'!$A$2:$F$25,6,FALSE),1)</f>
        <v>1</v>
      </c>
      <c r="Y2802" s="1">
        <f t="shared" si="215"/>
        <v>0</v>
      </c>
      <c r="Z2802" s="1">
        <f t="shared" si="216"/>
        <v>0</v>
      </c>
      <c r="AA2802" s="31">
        <f>IFERROR(VLOOKUP(C2802,'eindex _tget pp '!$A$4:$G$615,7,FALSE),0)</f>
        <v>0</v>
      </c>
      <c r="AB2802" s="1">
        <f>VLOOKUP(A2802,'ADM Details FY17'!$A$3:$AB$3515,28,FALSE)</f>
        <v>0</v>
      </c>
      <c r="AC2802" s="1">
        <f t="shared" si="217"/>
        <v>0</v>
      </c>
      <c r="AD2802" s="1">
        <f t="shared" si="218"/>
        <v>0</v>
      </c>
      <c r="AE2802" s="1">
        <f t="shared" si="219"/>
        <v>0</v>
      </c>
    </row>
    <row r="2803" spans="1:31" x14ac:dyDescent="0.25">
      <c r="A2803" t="str">
        <f>B2803&amp;"-"&amp;COUNTIF($B$3:B2803,B2803)</f>
        <v>813-22</v>
      </c>
      <c r="B2803">
        <v>813</v>
      </c>
      <c r="C2803" s="18">
        <f>VLOOKUP(A2803,'ADM Details FY17'!$A$3:$D$3515,4,FALSE)</f>
        <v>0</v>
      </c>
      <c r="D2803" s="1">
        <f>VLOOKUP(A2803,'ADM Details FY17'!$A$3:$E$3515,5,FALSE)</f>
        <v>0</v>
      </c>
      <c r="E2803" s="1">
        <f>VLOOKUP(A2803,'ADM Details FY17'!$A$3:$F$3515,6,FALSE)</f>
        <v>0</v>
      </c>
      <c r="F2803" s="1">
        <f>VLOOKUP(A2803,'ADM Details FY17'!$A$3:$G$3515,7,FALSE)</f>
        <v>0</v>
      </c>
      <c r="G2803" s="1">
        <f>VLOOKUP(A2803,'ADM Details FY17'!$A$3:$H$3515,8,FALSE)</f>
        <v>0</v>
      </c>
      <c r="H2803" s="1">
        <f>VLOOKUP(A2803,'ADM Details FY17'!$A$3:$I$3515,9,FALSE)</f>
        <v>0</v>
      </c>
      <c r="I2803" s="1">
        <f>VLOOKUP(A2803,'ADM Details FY17'!$A$3:$J$3517,10,FALSE)</f>
        <v>0</v>
      </c>
      <c r="J2803" s="1">
        <f>VLOOKUP(A2803,'ADM Details FY17'!$A$3:$K$3515,11,FALSE)</f>
        <v>0</v>
      </c>
      <c r="K2803" s="1">
        <f>VLOOKUP(A2803,'ADM Details FY17'!$A$3:$M$3515,13,FALSE)</f>
        <v>0</v>
      </c>
      <c r="L2803" s="1">
        <f>VLOOKUP(A2803,'ADM Details FY17'!$A$3:$O$3515,15,FALSE)</f>
        <v>0</v>
      </c>
      <c r="M2803" s="1">
        <f>VLOOKUP(A2803,'ADM Details FY17'!$A$3:$P$3515,16,FALSE)</f>
        <v>0</v>
      </c>
      <c r="N2803" s="1">
        <f>VLOOKUP(A2803,'ADM Details FY17'!$A$3:$Q$3515,17,FALSE)</f>
        <v>0</v>
      </c>
      <c r="O2803" s="1">
        <f>VLOOKUP(A2803,'ADM Details FY17'!$A$3:$S$3515,19,FALSE)</f>
        <v>0</v>
      </c>
      <c r="P2803" s="1">
        <f>VLOOKUP(A2803,'ADM Details FY17'!$A$3:$U$3515,21,FALSE)</f>
        <v>0</v>
      </c>
      <c r="Q2803" s="1">
        <f>VLOOKUP(A2803,'ADM Details FY17'!$A$3:$V$3515,22,FALSE)</f>
        <v>0</v>
      </c>
      <c r="R2803" s="1">
        <f>VLOOKUP(A2803,'ADM Details FY17'!$A$3:$W$3515,23,FALSE)</f>
        <v>0</v>
      </c>
      <c r="S2803" s="1">
        <f>VLOOKUP(A2803,'ADM Details FY17'!$A$3:$X$3515,24,FALSE)</f>
        <v>0</v>
      </c>
      <c r="T2803" s="1">
        <f>VLOOKUP(A2803,'ADM Details FY17'!$A$3:$Y$3515,25,FALSE)</f>
        <v>0</v>
      </c>
      <c r="U2803" s="1">
        <f>VLOOKUP(A2803,'ADM Details FY17'!$A$3:$AA$3515,27,FALSE)</f>
        <v>0</v>
      </c>
      <c r="V2803" s="1">
        <f>IFERROR(VLOOKUP(C2803,'eindex _tget pp '!$A$4:$E$615,5,FALSE),0)</f>
        <v>0</v>
      </c>
      <c r="W2803" s="31">
        <f>IFERROR(VLOOKUP(C2803,'eindex _tget pp '!$A$4:$F$615,6,FALSE),0)</f>
        <v>0</v>
      </c>
      <c r="X2803" s="4">
        <f>IFERROR(VLOOKUP(B2803,'eschools 16'!$A$2:$F$25,6,FALSE),1)</f>
        <v>1</v>
      </c>
      <c r="Y2803" s="1">
        <f t="shared" si="215"/>
        <v>0</v>
      </c>
      <c r="Z2803" s="1">
        <f t="shared" si="216"/>
        <v>0</v>
      </c>
      <c r="AA2803" s="31">
        <f>IFERROR(VLOOKUP(C2803,'eindex _tget pp '!$A$4:$G$615,7,FALSE),0)</f>
        <v>0</v>
      </c>
      <c r="AB2803" s="1">
        <f>VLOOKUP(A2803,'ADM Details FY17'!$A$3:$AB$3515,28,FALSE)</f>
        <v>0</v>
      </c>
      <c r="AC2803" s="1">
        <f t="shared" si="217"/>
        <v>0</v>
      </c>
      <c r="AD2803" s="1">
        <f t="shared" si="218"/>
        <v>0</v>
      </c>
      <c r="AE2803" s="1">
        <f t="shared" si="219"/>
        <v>0</v>
      </c>
    </row>
    <row r="2804" spans="1:31" x14ac:dyDescent="0.25">
      <c r="A2804" t="str">
        <f>B2804&amp;"-"&amp;COUNTIF($B$3:B2804,B2804)</f>
        <v>813-23</v>
      </c>
      <c r="B2804">
        <v>813</v>
      </c>
      <c r="C2804" s="18">
        <f>VLOOKUP(A2804,'ADM Details FY17'!$A$3:$D$3515,4,FALSE)</f>
        <v>0</v>
      </c>
      <c r="D2804" s="1">
        <f>VLOOKUP(A2804,'ADM Details FY17'!$A$3:$E$3515,5,FALSE)</f>
        <v>0</v>
      </c>
      <c r="E2804" s="1">
        <f>VLOOKUP(A2804,'ADM Details FY17'!$A$3:$F$3515,6,FALSE)</f>
        <v>0</v>
      </c>
      <c r="F2804" s="1">
        <f>VLOOKUP(A2804,'ADM Details FY17'!$A$3:$G$3515,7,FALSE)</f>
        <v>0</v>
      </c>
      <c r="G2804" s="1">
        <f>VLOOKUP(A2804,'ADM Details FY17'!$A$3:$H$3515,8,FALSE)</f>
        <v>0</v>
      </c>
      <c r="H2804" s="1">
        <f>VLOOKUP(A2804,'ADM Details FY17'!$A$3:$I$3515,9,FALSE)</f>
        <v>0</v>
      </c>
      <c r="I2804" s="1">
        <f>VLOOKUP(A2804,'ADM Details FY17'!$A$3:$J$3517,10,FALSE)</f>
        <v>0</v>
      </c>
      <c r="J2804" s="1">
        <f>VLOOKUP(A2804,'ADM Details FY17'!$A$3:$K$3515,11,FALSE)</f>
        <v>0</v>
      </c>
      <c r="K2804" s="1">
        <f>VLOOKUP(A2804,'ADM Details FY17'!$A$3:$M$3515,13,FALSE)</f>
        <v>0</v>
      </c>
      <c r="L2804" s="1">
        <f>VLOOKUP(A2804,'ADM Details FY17'!$A$3:$O$3515,15,FALSE)</f>
        <v>0</v>
      </c>
      <c r="M2804" s="1">
        <f>VLOOKUP(A2804,'ADM Details FY17'!$A$3:$P$3515,16,FALSE)</f>
        <v>0</v>
      </c>
      <c r="N2804" s="1">
        <f>VLOOKUP(A2804,'ADM Details FY17'!$A$3:$Q$3515,17,FALSE)</f>
        <v>0</v>
      </c>
      <c r="O2804" s="1">
        <f>VLOOKUP(A2804,'ADM Details FY17'!$A$3:$S$3515,19,FALSE)</f>
        <v>0</v>
      </c>
      <c r="P2804" s="1">
        <f>VLOOKUP(A2804,'ADM Details FY17'!$A$3:$U$3515,21,FALSE)</f>
        <v>0</v>
      </c>
      <c r="Q2804" s="1">
        <f>VLOOKUP(A2804,'ADM Details FY17'!$A$3:$V$3515,22,FALSE)</f>
        <v>0</v>
      </c>
      <c r="R2804" s="1">
        <f>VLOOKUP(A2804,'ADM Details FY17'!$A$3:$W$3515,23,FALSE)</f>
        <v>0</v>
      </c>
      <c r="S2804" s="1">
        <f>VLOOKUP(A2804,'ADM Details FY17'!$A$3:$X$3515,24,FALSE)</f>
        <v>0</v>
      </c>
      <c r="T2804" s="1">
        <f>VLOOKUP(A2804,'ADM Details FY17'!$A$3:$Y$3515,25,FALSE)</f>
        <v>0</v>
      </c>
      <c r="U2804" s="1">
        <f>VLOOKUP(A2804,'ADM Details FY17'!$A$3:$AA$3515,27,FALSE)</f>
        <v>0</v>
      </c>
      <c r="V2804" s="1">
        <f>IFERROR(VLOOKUP(C2804,'eindex _tget pp '!$A$4:$E$615,5,FALSE),0)</f>
        <v>0</v>
      </c>
      <c r="W2804" s="31">
        <f>IFERROR(VLOOKUP(C2804,'eindex _tget pp '!$A$4:$F$615,6,FALSE),0)</f>
        <v>0</v>
      </c>
      <c r="X2804" s="4">
        <f>IFERROR(VLOOKUP(B2804,'eschools 16'!$A$2:$F$25,6,FALSE),1)</f>
        <v>1</v>
      </c>
      <c r="Y2804" s="1">
        <f t="shared" si="215"/>
        <v>0</v>
      </c>
      <c r="Z2804" s="1">
        <f t="shared" si="216"/>
        <v>0</v>
      </c>
      <c r="AA2804" s="31">
        <f>IFERROR(VLOOKUP(C2804,'eindex _tget pp '!$A$4:$G$615,7,FALSE),0)</f>
        <v>0</v>
      </c>
      <c r="AB2804" s="1">
        <f>VLOOKUP(A2804,'ADM Details FY17'!$A$3:$AB$3515,28,FALSE)</f>
        <v>0</v>
      </c>
      <c r="AC2804" s="1">
        <f t="shared" si="217"/>
        <v>0</v>
      </c>
      <c r="AD2804" s="1">
        <f t="shared" si="218"/>
        <v>0</v>
      </c>
      <c r="AE2804" s="1">
        <f t="shared" si="219"/>
        <v>0</v>
      </c>
    </row>
    <row r="2805" spans="1:31" x14ac:dyDescent="0.25">
      <c r="A2805" t="str">
        <f>B2805&amp;"-"&amp;COUNTIF($B$3:B2805,B2805)</f>
        <v>813-24</v>
      </c>
      <c r="B2805">
        <v>813</v>
      </c>
      <c r="C2805" s="18">
        <f>VLOOKUP(A2805,'ADM Details FY17'!$A$3:$D$3515,4,FALSE)</f>
        <v>0</v>
      </c>
      <c r="D2805" s="1">
        <f>VLOOKUP(A2805,'ADM Details FY17'!$A$3:$E$3515,5,FALSE)</f>
        <v>0</v>
      </c>
      <c r="E2805" s="1">
        <f>VLOOKUP(A2805,'ADM Details FY17'!$A$3:$F$3515,6,FALSE)</f>
        <v>0</v>
      </c>
      <c r="F2805" s="1">
        <f>VLOOKUP(A2805,'ADM Details FY17'!$A$3:$G$3515,7,FALSE)</f>
        <v>0</v>
      </c>
      <c r="G2805" s="1">
        <f>VLOOKUP(A2805,'ADM Details FY17'!$A$3:$H$3515,8,FALSE)</f>
        <v>0</v>
      </c>
      <c r="H2805" s="1">
        <f>VLOOKUP(A2805,'ADM Details FY17'!$A$3:$I$3515,9,FALSE)</f>
        <v>0</v>
      </c>
      <c r="I2805" s="1">
        <f>VLOOKUP(A2805,'ADM Details FY17'!$A$3:$J$3517,10,FALSE)</f>
        <v>0</v>
      </c>
      <c r="J2805" s="1">
        <f>VLOOKUP(A2805,'ADM Details FY17'!$A$3:$K$3515,11,FALSE)</f>
        <v>0</v>
      </c>
      <c r="K2805" s="1">
        <f>VLOOKUP(A2805,'ADM Details FY17'!$A$3:$M$3515,13,FALSE)</f>
        <v>0</v>
      </c>
      <c r="L2805" s="1">
        <f>VLOOKUP(A2805,'ADM Details FY17'!$A$3:$O$3515,15,FALSE)</f>
        <v>0</v>
      </c>
      <c r="M2805" s="1">
        <f>VLOOKUP(A2805,'ADM Details FY17'!$A$3:$P$3515,16,FALSE)</f>
        <v>0</v>
      </c>
      <c r="N2805" s="1">
        <f>VLOOKUP(A2805,'ADM Details FY17'!$A$3:$Q$3515,17,FALSE)</f>
        <v>0</v>
      </c>
      <c r="O2805" s="1">
        <f>VLOOKUP(A2805,'ADM Details FY17'!$A$3:$S$3515,19,FALSE)</f>
        <v>0</v>
      </c>
      <c r="P2805" s="1">
        <f>VLOOKUP(A2805,'ADM Details FY17'!$A$3:$U$3515,21,FALSE)</f>
        <v>0</v>
      </c>
      <c r="Q2805" s="1">
        <f>VLOOKUP(A2805,'ADM Details FY17'!$A$3:$V$3515,22,FALSE)</f>
        <v>0</v>
      </c>
      <c r="R2805" s="1">
        <f>VLOOKUP(A2805,'ADM Details FY17'!$A$3:$W$3515,23,FALSE)</f>
        <v>0</v>
      </c>
      <c r="S2805" s="1">
        <f>VLOOKUP(A2805,'ADM Details FY17'!$A$3:$X$3515,24,FALSE)</f>
        <v>0</v>
      </c>
      <c r="T2805" s="1">
        <f>VLOOKUP(A2805,'ADM Details FY17'!$A$3:$Y$3515,25,FALSE)</f>
        <v>0</v>
      </c>
      <c r="U2805" s="1">
        <f>VLOOKUP(A2805,'ADM Details FY17'!$A$3:$AA$3515,27,FALSE)</f>
        <v>0</v>
      </c>
      <c r="V2805" s="1">
        <f>IFERROR(VLOOKUP(C2805,'eindex _tget pp '!$A$4:$E$615,5,FALSE),0)</f>
        <v>0</v>
      </c>
      <c r="W2805" s="31">
        <f>IFERROR(VLOOKUP(C2805,'eindex _tget pp '!$A$4:$F$615,6,FALSE),0)</f>
        <v>0</v>
      </c>
      <c r="X2805" s="4">
        <f>IFERROR(VLOOKUP(B2805,'eschools 16'!$A$2:$F$25,6,FALSE),1)</f>
        <v>1</v>
      </c>
      <c r="Y2805" s="1">
        <f t="shared" si="215"/>
        <v>0</v>
      </c>
      <c r="Z2805" s="1">
        <f t="shared" si="216"/>
        <v>0</v>
      </c>
      <c r="AA2805" s="31">
        <f>IFERROR(VLOOKUP(C2805,'eindex _tget pp '!$A$4:$G$615,7,FALSE),0)</f>
        <v>0</v>
      </c>
      <c r="AB2805" s="1">
        <f>VLOOKUP(A2805,'ADM Details FY17'!$A$3:$AB$3515,28,FALSE)</f>
        <v>0</v>
      </c>
      <c r="AC2805" s="1">
        <f t="shared" si="217"/>
        <v>0</v>
      </c>
      <c r="AD2805" s="1">
        <f t="shared" si="218"/>
        <v>0</v>
      </c>
      <c r="AE2805" s="1">
        <f t="shared" si="219"/>
        <v>0</v>
      </c>
    </row>
    <row r="2806" spans="1:31" x14ac:dyDescent="0.25">
      <c r="A2806" t="str">
        <f>B2806&amp;"-"&amp;COUNTIF($B$3:B2806,B2806)</f>
        <v>813-25</v>
      </c>
      <c r="B2806">
        <v>813</v>
      </c>
      <c r="C2806" s="18">
        <f>VLOOKUP(A2806,'ADM Details FY17'!$A$3:$D$3515,4,FALSE)</f>
        <v>0</v>
      </c>
      <c r="D2806" s="1">
        <f>VLOOKUP(A2806,'ADM Details FY17'!$A$3:$E$3515,5,FALSE)</f>
        <v>0</v>
      </c>
      <c r="E2806" s="1">
        <f>VLOOKUP(A2806,'ADM Details FY17'!$A$3:$F$3515,6,FALSE)</f>
        <v>0</v>
      </c>
      <c r="F2806" s="1">
        <f>VLOOKUP(A2806,'ADM Details FY17'!$A$3:$G$3515,7,FALSE)</f>
        <v>0</v>
      </c>
      <c r="G2806" s="1">
        <f>VLOOKUP(A2806,'ADM Details FY17'!$A$3:$H$3515,8,FALSE)</f>
        <v>0</v>
      </c>
      <c r="H2806" s="1">
        <f>VLOOKUP(A2806,'ADM Details FY17'!$A$3:$I$3515,9,FALSE)</f>
        <v>0</v>
      </c>
      <c r="I2806" s="1">
        <f>VLOOKUP(A2806,'ADM Details FY17'!$A$3:$J$3517,10,FALSE)</f>
        <v>0</v>
      </c>
      <c r="J2806" s="1">
        <f>VLOOKUP(A2806,'ADM Details FY17'!$A$3:$K$3515,11,FALSE)</f>
        <v>0</v>
      </c>
      <c r="K2806" s="1">
        <f>VLOOKUP(A2806,'ADM Details FY17'!$A$3:$M$3515,13,FALSE)</f>
        <v>0</v>
      </c>
      <c r="L2806" s="1">
        <f>VLOOKUP(A2806,'ADM Details FY17'!$A$3:$O$3515,15,FALSE)</f>
        <v>0</v>
      </c>
      <c r="M2806" s="1">
        <f>VLOOKUP(A2806,'ADM Details FY17'!$A$3:$P$3515,16,FALSE)</f>
        <v>0</v>
      </c>
      <c r="N2806" s="1">
        <f>VLOOKUP(A2806,'ADM Details FY17'!$A$3:$Q$3515,17,FALSE)</f>
        <v>0</v>
      </c>
      <c r="O2806" s="1">
        <f>VLOOKUP(A2806,'ADM Details FY17'!$A$3:$S$3515,19,FALSE)</f>
        <v>0</v>
      </c>
      <c r="P2806" s="1">
        <f>VLOOKUP(A2806,'ADM Details FY17'!$A$3:$U$3515,21,FALSE)</f>
        <v>0</v>
      </c>
      <c r="Q2806" s="1">
        <f>VLOOKUP(A2806,'ADM Details FY17'!$A$3:$V$3515,22,FALSE)</f>
        <v>0</v>
      </c>
      <c r="R2806" s="1">
        <f>VLOOKUP(A2806,'ADM Details FY17'!$A$3:$W$3515,23,FALSE)</f>
        <v>0</v>
      </c>
      <c r="S2806" s="1">
        <f>VLOOKUP(A2806,'ADM Details FY17'!$A$3:$X$3515,24,FALSE)</f>
        <v>0</v>
      </c>
      <c r="T2806" s="1">
        <f>VLOOKUP(A2806,'ADM Details FY17'!$A$3:$Y$3515,25,FALSE)</f>
        <v>0</v>
      </c>
      <c r="U2806" s="1">
        <f>VLOOKUP(A2806,'ADM Details FY17'!$A$3:$AA$3515,27,FALSE)</f>
        <v>0</v>
      </c>
      <c r="V2806" s="1">
        <f>IFERROR(VLOOKUP(C2806,'eindex _tget pp '!$A$4:$E$615,5,FALSE),0)</f>
        <v>0</v>
      </c>
      <c r="W2806" s="31">
        <f>IFERROR(VLOOKUP(C2806,'eindex _tget pp '!$A$4:$F$615,6,FALSE),0)</f>
        <v>0</v>
      </c>
      <c r="X2806" s="4">
        <f>IFERROR(VLOOKUP(B2806,'eschools 16'!$A$2:$F$25,6,FALSE),1)</f>
        <v>1</v>
      </c>
      <c r="Y2806" s="1">
        <f t="shared" si="215"/>
        <v>0</v>
      </c>
      <c r="Z2806" s="1">
        <f t="shared" si="216"/>
        <v>0</v>
      </c>
      <c r="AA2806" s="31">
        <f>IFERROR(VLOOKUP(C2806,'eindex _tget pp '!$A$4:$G$615,7,FALSE),0)</f>
        <v>0</v>
      </c>
      <c r="AB2806" s="1">
        <f>VLOOKUP(A2806,'ADM Details FY17'!$A$3:$AB$3515,28,FALSE)</f>
        <v>0</v>
      </c>
      <c r="AC2806" s="1">
        <f t="shared" si="217"/>
        <v>0</v>
      </c>
      <c r="AD2806" s="1">
        <f t="shared" si="218"/>
        <v>0</v>
      </c>
      <c r="AE2806" s="1">
        <f t="shared" si="219"/>
        <v>0</v>
      </c>
    </row>
    <row r="2807" spans="1:31" x14ac:dyDescent="0.25">
      <c r="A2807" t="str">
        <f>B2807&amp;"-"&amp;COUNTIF($B$3:B2807,B2807)</f>
        <v>813-26</v>
      </c>
      <c r="B2807">
        <v>813</v>
      </c>
      <c r="C2807" s="18">
        <f>VLOOKUP(A2807,'ADM Details FY17'!$A$3:$D$3515,4,FALSE)</f>
        <v>0</v>
      </c>
      <c r="D2807" s="1">
        <f>VLOOKUP(A2807,'ADM Details FY17'!$A$3:$E$3515,5,FALSE)</f>
        <v>0</v>
      </c>
      <c r="E2807" s="1">
        <f>VLOOKUP(A2807,'ADM Details FY17'!$A$3:$F$3515,6,FALSE)</f>
        <v>0</v>
      </c>
      <c r="F2807" s="1">
        <f>VLOOKUP(A2807,'ADM Details FY17'!$A$3:$G$3515,7,FALSE)</f>
        <v>0</v>
      </c>
      <c r="G2807" s="1">
        <f>VLOOKUP(A2807,'ADM Details FY17'!$A$3:$H$3515,8,FALSE)</f>
        <v>0</v>
      </c>
      <c r="H2807" s="1">
        <f>VLOOKUP(A2807,'ADM Details FY17'!$A$3:$I$3515,9,FALSE)</f>
        <v>0</v>
      </c>
      <c r="I2807" s="1">
        <f>VLOOKUP(A2807,'ADM Details FY17'!$A$3:$J$3517,10,FALSE)</f>
        <v>0</v>
      </c>
      <c r="J2807" s="1">
        <f>VLOOKUP(A2807,'ADM Details FY17'!$A$3:$K$3515,11,FALSE)</f>
        <v>0</v>
      </c>
      <c r="K2807" s="1">
        <f>VLOOKUP(A2807,'ADM Details FY17'!$A$3:$M$3515,13,FALSE)</f>
        <v>0</v>
      </c>
      <c r="L2807" s="1">
        <f>VLOOKUP(A2807,'ADM Details FY17'!$A$3:$O$3515,15,FALSE)</f>
        <v>0</v>
      </c>
      <c r="M2807" s="1">
        <f>VLOOKUP(A2807,'ADM Details FY17'!$A$3:$P$3515,16,FALSE)</f>
        <v>0</v>
      </c>
      <c r="N2807" s="1">
        <f>VLOOKUP(A2807,'ADM Details FY17'!$A$3:$Q$3515,17,FALSE)</f>
        <v>0</v>
      </c>
      <c r="O2807" s="1">
        <f>VLOOKUP(A2807,'ADM Details FY17'!$A$3:$S$3515,19,FALSE)</f>
        <v>0</v>
      </c>
      <c r="P2807" s="1">
        <f>VLOOKUP(A2807,'ADM Details FY17'!$A$3:$U$3515,21,FALSE)</f>
        <v>0</v>
      </c>
      <c r="Q2807" s="1">
        <f>VLOOKUP(A2807,'ADM Details FY17'!$A$3:$V$3515,22,FALSE)</f>
        <v>0</v>
      </c>
      <c r="R2807" s="1">
        <f>VLOOKUP(A2807,'ADM Details FY17'!$A$3:$W$3515,23,FALSE)</f>
        <v>0</v>
      </c>
      <c r="S2807" s="1">
        <f>VLOOKUP(A2807,'ADM Details FY17'!$A$3:$X$3515,24,FALSE)</f>
        <v>0</v>
      </c>
      <c r="T2807" s="1">
        <f>VLOOKUP(A2807,'ADM Details FY17'!$A$3:$Y$3515,25,FALSE)</f>
        <v>0</v>
      </c>
      <c r="U2807" s="1">
        <f>VLOOKUP(A2807,'ADM Details FY17'!$A$3:$AA$3515,27,FALSE)</f>
        <v>0</v>
      </c>
      <c r="V2807" s="1">
        <f>IFERROR(VLOOKUP(C2807,'eindex _tget pp '!$A$4:$E$615,5,FALSE),0)</f>
        <v>0</v>
      </c>
      <c r="W2807" s="31">
        <f>IFERROR(VLOOKUP(C2807,'eindex _tget pp '!$A$4:$F$615,6,FALSE),0)</f>
        <v>0</v>
      </c>
      <c r="X2807" s="4">
        <f>IFERROR(VLOOKUP(B2807,'eschools 16'!$A$2:$F$25,6,FALSE),1)</f>
        <v>1</v>
      </c>
      <c r="Y2807" s="1">
        <f t="shared" si="215"/>
        <v>0</v>
      </c>
      <c r="Z2807" s="1">
        <f t="shared" si="216"/>
        <v>0</v>
      </c>
      <c r="AA2807" s="31">
        <f>IFERROR(VLOOKUP(C2807,'eindex _tget pp '!$A$4:$G$615,7,FALSE),0)</f>
        <v>0</v>
      </c>
      <c r="AB2807" s="1">
        <f>VLOOKUP(A2807,'ADM Details FY17'!$A$3:$AB$3515,28,FALSE)</f>
        <v>0</v>
      </c>
      <c r="AC2807" s="1">
        <f t="shared" si="217"/>
        <v>0</v>
      </c>
      <c r="AD2807" s="1">
        <f t="shared" si="218"/>
        <v>0</v>
      </c>
      <c r="AE2807" s="1">
        <f t="shared" si="219"/>
        <v>0</v>
      </c>
    </row>
    <row r="2808" spans="1:31" x14ac:dyDescent="0.25">
      <c r="A2808" t="str">
        <f>B2808&amp;"-"&amp;COUNTIF($B$3:B2808,B2808)</f>
        <v>813-27</v>
      </c>
      <c r="B2808">
        <v>813</v>
      </c>
      <c r="C2808" s="18">
        <f>VLOOKUP(A2808,'ADM Details FY17'!$A$3:$D$3515,4,FALSE)</f>
        <v>0</v>
      </c>
      <c r="D2808" s="1">
        <f>VLOOKUP(A2808,'ADM Details FY17'!$A$3:$E$3515,5,FALSE)</f>
        <v>0</v>
      </c>
      <c r="E2808" s="1">
        <f>VLOOKUP(A2808,'ADM Details FY17'!$A$3:$F$3515,6,FALSE)</f>
        <v>0</v>
      </c>
      <c r="F2808" s="1">
        <f>VLOOKUP(A2808,'ADM Details FY17'!$A$3:$G$3515,7,FALSE)</f>
        <v>0</v>
      </c>
      <c r="G2808" s="1">
        <f>VLOOKUP(A2808,'ADM Details FY17'!$A$3:$H$3515,8,FALSE)</f>
        <v>0</v>
      </c>
      <c r="H2808" s="1">
        <f>VLOOKUP(A2808,'ADM Details FY17'!$A$3:$I$3515,9,FALSE)</f>
        <v>0</v>
      </c>
      <c r="I2808" s="1">
        <f>VLOOKUP(A2808,'ADM Details FY17'!$A$3:$J$3517,10,FALSE)</f>
        <v>0</v>
      </c>
      <c r="J2808" s="1">
        <f>VLOOKUP(A2808,'ADM Details FY17'!$A$3:$K$3515,11,FALSE)</f>
        <v>0</v>
      </c>
      <c r="K2808" s="1">
        <f>VLOOKUP(A2808,'ADM Details FY17'!$A$3:$M$3515,13,FALSE)</f>
        <v>0</v>
      </c>
      <c r="L2808" s="1">
        <f>VLOOKUP(A2808,'ADM Details FY17'!$A$3:$O$3515,15,FALSE)</f>
        <v>0</v>
      </c>
      <c r="M2808" s="1">
        <f>VLOOKUP(A2808,'ADM Details FY17'!$A$3:$P$3515,16,FALSE)</f>
        <v>0</v>
      </c>
      <c r="N2808" s="1">
        <f>VLOOKUP(A2808,'ADM Details FY17'!$A$3:$Q$3515,17,FALSE)</f>
        <v>0</v>
      </c>
      <c r="O2808" s="1">
        <f>VLOOKUP(A2808,'ADM Details FY17'!$A$3:$S$3515,19,FALSE)</f>
        <v>0</v>
      </c>
      <c r="P2808" s="1">
        <f>VLOOKUP(A2808,'ADM Details FY17'!$A$3:$U$3515,21,FALSE)</f>
        <v>0</v>
      </c>
      <c r="Q2808" s="1">
        <f>VLOOKUP(A2808,'ADM Details FY17'!$A$3:$V$3515,22,FALSE)</f>
        <v>0</v>
      </c>
      <c r="R2808" s="1">
        <f>VLOOKUP(A2808,'ADM Details FY17'!$A$3:$W$3515,23,FALSE)</f>
        <v>0</v>
      </c>
      <c r="S2808" s="1">
        <f>VLOOKUP(A2808,'ADM Details FY17'!$A$3:$X$3515,24,FALSE)</f>
        <v>0</v>
      </c>
      <c r="T2808" s="1">
        <f>VLOOKUP(A2808,'ADM Details FY17'!$A$3:$Y$3515,25,FALSE)</f>
        <v>0</v>
      </c>
      <c r="U2808" s="1">
        <f>VLOOKUP(A2808,'ADM Details FY17'!$A$3:$AA$3515,27,FALSE)</f>
        <v>0</v>
      </c>
      <c r="V2808" s="1">
        <f>IFERROR(VLOOKUP(C2808,'eindex _tget pp '!$A$4:$E$615,5,FALSE),0)</f>
        <v>0</v>
      </c>
      <c r="W2808" s="31">
        <f>IFERROR(VLOOKUP(C2808,'eindex _tget pp '!$A$4:$F$615,6,FALSE),0)</f>
        <v>0</v>
      </c>
      <c r="X2808" s="4">
        <f>IFERROR(VLOOKUP(B2808,'eschools 16'!$A$2:$F$25,6,FALSE),1)</f>
        <v>1</v>
      </c>
      <c r="Y2808" s="1">
        <f t="shared" si="215"/>
        <v>0</v>
      </c>
      <c r="Z2808" s="1">
        <f t="shared" si="216"/>
        <v>0</v>
      </c>
      <c r="AA2808" s="31">
        <f>IFERROR(VLOOKUP(C2808,'eindex _tget pp '!$A$4:$G$615,7,FALSE),0)</f>
        <v>0</v>
      </c>
      <c r="AB2808" s="1">
        <f>VLOOKUP(A2808,'ADM Details FY17'!$A$3:$AB$3515,28,FALSE)</f>
        <v>0</v>
      </c>
      <c r="AC2808" s="1">
        <f t="shared" si="217"/>
        <v>0</v>
      </c>
      <c r="AD2808" s="1">
        <f t="shared" si="218"/>
        <v>0</v>
      </c>
      <c r="AE2808" s="1">
        <f t="shared" si="219"/>
        <v>0</v>
      </c>
    </row>
    <row r="2809" spans="1:31" x14ac:dyDescent="0.25">
      <c r="A2809" t="str">
        <f>B2809&amp;"-"&amp;COUNTIF($B$3:B2809,B2809)</f>
        <v>813-28</v>
      </c>
      <c r="B2809">
        <v>813</v>
      </c>
      <c r="C2809" s="18">
        <f>VLOOKUP(A2809,'ADM Details FY17'!$A$3:$D$3515,4,FALSE)</f>
        <v>0</v>
      </c>
      <c r="D2809" s="1">
        <f>VLOOKUP(A2809,'ADM Details FY17'!$A$3:$E$3515,5,FALSE)</f>
        <v>0</v>
      </c>
      <c r="E2809" s="1">
        <f>VLOOKUP(A2809,'ADM Details FY17'!$A$3:$F$3515,6,FALSE)</f>
        <v>0</v>
      </c>
      <c r="F2809" s="1">
        <f>VLOOKUP(A2809,'ADM Details FY17'!$A$3:$G$3515,7,FALSE)</f>
        <v>0</v>
      </c>
      <c r="G2809" s="1">
        <f>VLOOKUP(A2809,'ADM Details FY17'!$A$3:$H$3515,8,FALSE)</f>
        <v>0</v>
      </c>
      <c r="H2809" s="1">
        <f>VLOOKUP(A2809,'ADM Details FY17'!$A$3:$I$3515,9,FALSE)</f>
        <v>0</v>
      </c>
      <c r="I2809" s="1">
        <f>VLOOKUP(A2809,'ADM Details FY17'!$A$3:$J$3517,10,FALSE)</f>
        <v>0</v>
      </c>
      <c r="J2809" s="1">
        <f>VLOOKUP(A2809,'ADM Details FY17'!$A$3:$K$3515,11,FALSE)</f>
        <v>0</v>
      </c>
      <c r="K2809" s="1">
        <f>VLOOKUP(A2809,'ADM Details FY17'!$A$3:$M$3515,13,FALSE)</f>
        <v>0</v>
      </c>
      <c r="L2809" s="1">
        <f>VLOOKUP(A2809,'ADM Details FY17'!$A$3:$O$3515,15,FALSE)</f>
        <v>0</v>
      </c>
      <c r="M2809" s="1">
        <f>VLOOKUP(A2809,'ADM Details FY17'!$A$3:$P$3515,16,FALSE)</f>
        <v>0</v>
      </c>
      <c r="N2809" s="1">
        <f>VLOOKUP(A2809,'ADM Details FY17'!$A$3:$Q$3515,17,FALSE)</f>
        <v>0</v>
      </c>
      <c r="O2809" s="1">
        <f>VLOOKUP(A2809,'ADM Details FY17'!$A$3:$S$3515,19,FALSE)</f>
        <v>0</v>
      </c>
      <c r="P2809" s="1">
        <f>VLOOKUP(A2809,'ADM Details FY17'!$A$3:$U$3515,21,FALSE)</f>
        <v>0</v>
      </c>
      <c r="Q2809" s="1">
        <f>VLOOKUP(A2809,'ADM Details FY17'!$A$3:$V$3515,22,FALSE)</f>
        <v>0</v>
      </c>
      <c r="R2809" s="1">
        <f>VLOOKUP(A2809,'ADM Details FY17'!$A$3:$W$3515,23,FALSE)</f>
        <v>0</v>
      </c>
      <c r="S2809" s="1">
        <f>VLOOKUP(A2809,'ADM Details FY17'!$A$3:$X$3515,24,FALSE)</f>
        <v>0</v>
      </c>
      <c r="T2809" s="1">
        <f>VLOOKUP(A2809,'ADM Details FY17'!$A$3:$Y$3515,25,FALSE)</f>
        <v>0</v>
      </c>
      <c r="U2809" s="1">
        <f>VLOOKUP(A2809,'ADM Details FY17'!$A$3:$AA$3515,27,FALSE)</f>
        <v>0</v>
      </c>
      <c r="V2809" s="1">
        <f>IFERROR(VLOOKUP(C2809,'eindex _tget pp '!$A$4:$E$615,5,FALSE),0)</f>
        <v>0</v>
      </c>
      <c r="W2809" s="31">
        <f>IFERROR(VLOOKUP(C2809,'eindex _tget pp '!$A$4:$F$615,6,FALSE),0)</f>
        <v>0</v>
      </c>
      <c r="X2809" s="4">
        <f>IFERROR(VLOOKUP(B2809,'eschools 16'!$A$2:$F$25,6,FALSE),1)</f>
        <v>1</v>
      </c>
      <c r="Y2809" s="1">
        <f t="shared" si="215"/>
        <v>0</v>
      </c>
      <c r="Z2809" s="1">
        <f t="shared" si="216"/>
        <v>0</v>
      </c>
      <c r="AA2809" s="31">
        <f>IFERROR(VLOOKUP(C2809,'eindex _tget pp '!$A$4:$G$615,7,FALSE),0)</f>
        <v>0</v>
      </c>
      <c r="AB2809" s="1">
        <f>VLOOKUP(A2809,'ADM Details FY17'!$A$3:$AB$3515,28,FALSE)</f>
        <v>0</v>
      </c>
      <c r="AC2809" s="1">
        <f t="shared" si="217"/>
        <v>0</v>
      </c>
      <c r="AD2809" s="1">
        <f t="shared" si="218"/>
        <v>0</v>
      </c>
      <c r="AE2809" s="1">
        <f t="shared" si="219"/>
        <v>0</v>
      </c>
    </row>
    <row r="2810" spans="1:31" x14ac:dyDescent="0.25">
      <c r="A2810" t="str">
        <f>B2810&amp;"-"&amp;COUNTIF($B$3:B2810,B2810)</f>
        <v>813-29</v>
      </c>
      <c r="B2810">
        <v>813</v>
      </c>
      <c r="C2810" s="18">
        <f>VLOOKUP(A2810,'ADM Details FY17'!$A$3:$D$3515,4,FALSE)</f>
        <v>0</v>
      </c>
      <c r="D2810" s="1">
        <f>VLOOKUP(A2810,'ADM Details FY17'!$A$3:$E$3515,5,FALSE)</f>
        <v>0</v>
      </c>
      <c r="E2810" s="1">
        <f>VLOOKUP(A2810,'ADM Details FY17'!$A$3:$F$3515,6,FALSE)</f>
        <v>0</v>
      </c>
      <c r="F2810" s="1">
        <f>VLOOKUP(A2810,'ADM Details FY17'!$A$3:$G$3515,7,FALSE)</f>
        <v>0</v>
      </c>
      <c r="G2810" s="1">
        <f>VLOOKUP(A2810,'ADM Details FY17'!$A$3:$H$3515,8,FALSE)</f>
        <v>0</v>
      </c>
      <c r="H2810" s="1">
        <f>VLOOKUP(A2810,'ADM Details FY17'!$A$3:$I$3515,9,FALSE)</f>
        <v>0</v>
      </c>
      <c r="I2810" s="1">
        <f>VLOOKUP(A2810,'ADM Details FY17'!$A$3:$J$3517,10,FALSE)</f>
        <v>0</v>
      </c>
      <c r="J2810" s="1">
        <f>VLOOKUP(A2810,'ADM Details FY17'!$A$3:$K$3515,11,FALSE)</f>
        <v>0</v>
      </c>
      <c r="K2810" s="1">
        <f>VLOOKUP(A2810,'ADM Details FY17'!$A$3:$M$3515,13,FALSE)</f>
        <v>0</v>
      </c>
      <c r="L2810" s="1">
        <f>VLOOKUP(A2810,'ADM Details FY17'!$A$3:$O$3515,15,FALSE)</f>
        <v>0</v>
      </c>
      <c r="M2810" s="1">
        <f>VLOOKUP(A2810,'ADM Details FY17'!$A$3:$P$3515,16,FALSE)</f>
        <v>0</v>
      </c>
      <c r="N2810" s="1">
        <f>VLOOKUP(A2810,'ADM Details FY17'!$A$3:$Q$3515,17,FALSE)</f>
        <v>0</v>
      </c>
      <c r="O2810" s="1">
        <f>VLOOKUP(A2810,'ADM Details FY17'!$A$3:$S$3515,19,FALSE)</f>
        <v>0</v>
      </c>
      <c r="P2810" s="1">
        <f>VLOOKUP(A2810,'ADM Details FY17'!$A$3:$U$3515,21,FALSE)</f>
        <v>0</v>
      </c>
      <c r="Q2810" s="1">
        <f>VLOOKUP(A2810,'ADM Details FY17'!$A$3:$V$3515,22,FALSE)</f>
        <v>0</v>
      </c>
      <c r="R2810" s="1">
        <f>VLOOKUP(A2810,'ADM Details FY17'!$A$3:$W$3515,23,FALSE)</f>
        <v>0</v>
      </c>
      <c r="S2810" s="1">
        <f>VLOOKUP(A2810,'ADM Details FY17'!$A$3:$X$3515,24,FALSE)</f>
        <v>0</v>
      </c>
      <c r="T2810" s="1">
        <f>VLOOKUP(A2810,'ADM Details FY17'!$A$3:$Y$3515,25,FALSE)</f>
        <v>0</v>
      </c>
      <c r="U2810" s="1">
        <f>VLOOKUP(A2810,'ADM Details FY17'!$A$3:$AA$3515,27,FALSE)</f>
        <v>0</v>
      </c>
      <c r="V2810" s="1">
        <f>IFERROR(VLOOKUP(C2810,'eindex _tget pp '!$A$4:$E$615,5,FALSE),0)</f>
        <v>0</v>
      </c>
      <c r="W2810" s="31">
        <f>IFERROR(VLOOKUP(C2810,'eindex _tget pp '!$A$4:$F$615,6,FALSE),0)</f>
        <v>0</v>
      </c>
      <c r="X2810" s="4">
        <f>IFERROR(VLOOKUP(B2810,'eschools 16'!$A$2:$F$25,6,FALSE),1)</f>
        <v>1</v>
      </c>
      <c r="Y2810" s="1">
        <f t="shared" si="215"/>
        <v>0</v>
      </c>
      <c r="Z2810" s="1">
        <f t="shared" si="216"/>
        <v>0</v>
      </c>
      <c r="AA2810" s="31">
        <f>IFERROR(VLOOKUP(C2810,'eindex _tget pp '!$A$4:$G$615,7,FALSE),0)</f>
        <v>0</v>
      </c>
      <c r="AB2810" s="1">
        <f>VLOOKUP(A2810,'ADM Details FY17'!$A$3:$AB$3515,28,FALSE)</f>
        <v>0</v>
      </c>
      <c r="AC2810" s="1">
        <f t="shared" si="217"/>
        <v>0</v>
      </c>
      <c r="AD2810" s="1">
        <f t="shared" si="218"/>
        <v>0</v>
      </c>
      <c r="AE2810" s="1">
        <f t="shared" si="219"/>
        <v>0</v>
      </c>
    </row>
    <row r="2811" spans="1:31" x14ac:dyDescent="0.25">
      <c r="A2811" t="str">
        <f>B2811&amp;"-"&amp;COUNTIF($B$3:B2811,B2811)</f>
        <v>813-30</v>
      </c>
      <c r="B2811">
        <v>813</v>
      </c>
      <c r="C2811" s="18">
        <f>VLOOKUP(A2811,'ADM Details FY17'!$A$3:$D$3515,4,FALSE)</f>
        <v>0</v>
      </c>
      <c r="D2811" s="1">
        <f>VLOOKUP(A2811,'ADM Details FY17'!$A$3:$E$3515,5,FALSE)</f>
        <v>0</v>
      </c>
      <c r="E2811" s="1">
        <f>VLOOKUP(A2811,'ADM Details FY17'!$A$3:$F$3515,6,FALSE)</f>
        <v>0</v>
      </c>
      <c r="F2811" s="1">
        <f>VLOOKUP(A2811,'ADM Details FY17'!$A$3:$G$3515,7,FALSE)</f>
        <v>0</v>
      </c>
      <c r="G2811" s="1">
        <f>VLOOKUP(A2811,'ADM Details FY17'!$A$3:$H$3515,8,FALSE)</f>
        <v>0</v>
      </c>
      <c r="H2811" s="1">
        <f>VLOOKUP(A2811,'ADM Details FY17'!$A$3:$I$3515,9,FALSE)</f>
        <v>0</v>
      </c>
      <c r="I2811" s="1">
        <f>VLOOKUP(A2811,'ADM Details FY17'!$A$3:$J$3517,10,FALSE)</f>
        <v>0</v>
      </c>
      <c r="J2811" s="1">
        <f>VLOOKUP(A2811,'ADM Details FY17'!$A$3:$K$3515,11,FALSE)</f>
        <v>0</v>
      </c>
      <c r="K2811" s="1">
        <f>VLOOKUP(A2811,'ADM Details FY17'!$A$3:$M$3515,13,FALSE)</f>
        <v>0</v>
      </c>
      <c r="L2811" s="1">
        <f>VLOOKUP(A2811,'ADM Details FY17'!$A$3:$O$3515,15,FALSE)</f>
        <v>0</v>
      </c>
      <c r="M2811" s="1">
        <f>VLOOKUP(A2811,'ADM Details FY17'!$A$3:$P$3515,16,FALSE)</f>
        <v>0</v>
      </c>
      <c r="N2811" s="1">
        <f>VLOOKUP(A2811,'ADM Details FY17'!$A$3:$Q$3515,17,FALSE)</f>
        <v>0</v>
      </c>
      <c r="O2811" s="1">
        <f>VLOOKUP(A2811,'ADM Details FY17'!$A$3:$S$3515,19,FALSE)</f>
        <v>0</v>
      </c>
      <c r="P2811" s="1">
        <f>VLOOKUP(A2811,'ADM Details FY17'!$A$3:$U$3515,21,FALSE)</f>
        <v>0</v>
      </c>
      <c r="Q2811" s="1">
        <f>VLOOKUP(A2811,'ADM Details FY17'!$A$3:$V$3515,22,FALSE)</f>
        <v>0</v>
      </c>
      <c r="R2811" s="1">
        <f>VLOOKUP(A2811,'ADM Details FY17'!$A$3:$W$3515,23,FALSE)</f>
        <v>0</v>
      </c>
      <c r="S2811" s="1">
        <f>VLOOKUP(A2811,'ADM Details FY17'!$A$3:$X$3515,24,FALSE)</f>
        <v>0</v>
      </c>
      <c r="T2811" s="1">
        <f>VLOOKUP(A2811,'ADM Details FY17'!$A$3:$Y$3515,25,FALSE)</f>
        <v>0</v>
      </c>
      <c r="U2811" s="1">
        <f>VLOOKUP(A2811,'ADM Details FY17'!$A$3:$AA$3515,27,FALSE)</f>
        <v>0</v>
      </c>
      <c r="V2811" s="1">
        <f>IFERROR(VLOOKUP(C2811,'eindex _tget pp '!$A$4:$E$615,5,FALSE),0)</f>
        <v>0</v>
      </c>
      <c r="W2811" s="31">
        <f>IFERROR(VLOOKUP(C2811,'eindex _tget pp '!$A$4:$F$615,6,FALSE),0)</f>
        <v>0</v>
      </c>
      <c r="X2811" s="4">
        <f>IFERROR(VLOOKUP(B2811,'eschools 16'!$A$2:$F$25,6,FALSE),1)</f>
        <v>1</v>
      </c>
      <c r="Y2811" s="1">
        <f t="shared" si="215"/>
        <v>0</v>
      </c>
      <c r="Z2811" s="1">
        <f t="shared" si="216"/>
        <v>0</v>
      </c>
      <c r="AA2811" s="31">
        <f>IFERROR(VLOOKUP(C2811,'eindex _tget pp '!$A$4:$G$615,7,FALSE),0)</f>
        <v>0</v>
      </c>
      <c r="AB2811" s="1">
        <f>VLOOKUP(A2811,'ADM Details FY17'!$A$3:$AB$3515,28,FALSE)</f>
        <v>0</v>
      </c>
      <c r="AC2811" s="1">
        <f t="shared" si="217"/>
        <v>0</v>
      </c>
      <c r="AD2811" s="1">
        <f t="shared" si="218"/>
        <v>0</v>
      </c>
      <c r="AE2811" s="1">
        <f t="shared" si="219"/>
        <v>0</v>
      </c>
    </row>
    <row r="2812" spans="1:31" x14ac:dyDescent="0.25">
      <c r="A2812" t="str">
        <f>B2812&amp;"-"&amp;COUNTIF($B$3:B2812,B2812)</f>
        <v>813-31</v>
      </c>
      <c r="B2812">
        <v>813</v>
      </c>
      <c r="C2812" s="18">
        <f>VLOOKUP(A2812,'ADM Details FY17'!$A$3:$D$3515,4,FALSE)</f>
        <v>0</v>
      </c>
      <c r="D2812" s="1">
        <f>VLOOKUP(A2812,'ADM Details FY17'!$A$3:$E$3515,5,FALSE)</f>
        <v>0</v>
      </c>
      <c r="E2812" s="1">
        <f>VLOOKUP(A2812,'ADM Details FY17'!$A$3:$F$3515,6,FALSE)</f>
        <v>0</v>
      </c>
      <c r="F2812" s="1">
        <f>VLOOKUP(A2812,'ADM Details FY17'!$A$3:$G$3515,7,FALSE)</f>
        <v>0</v>
      </c>
      <c r="G2812" s="1">
        <f>VLOOKUP(A2812,'ADM Details FY17'!$A$3:$H$3515,8,FALSE)</f>
        <v>0</v>
      </c>
      <c r="H2812" s="1">
        <f>VLOOKUP(A2812,'ADM Details FY17'!$A$3:$I$3515,9,FALSE)</f>
        <v>0</v>
      </c>
      <c r="I2812" s="1">
        <f>VLOOKUP(A2812,'ADM Details FY17'!$A$3:$J$3517,10,FALSE)</f>
        <v>0</v>
      </c>
      <c r="J2812" s="1">
        <f>VLOOKUP(A2812,'ADM Details FY17'!$A$3:$K$3515,11,FALSE)</f>
        <v>0</v>
      </c>
      <c r="K2812" s="1">
        <f>VLOOKUP(A2812,'ADM Details FY17'!$A$3:$M$3515,13,FALSE)</f>
        <v>0</v>
      </c>
      <c r="L2812" s="1">
        <f>VLOOKUP(A2812,'ADM Details FY17'!$A$3:$O$3515,15,FALSE)</f>
        <v>0</v>
      </c>
      <c r="M2812" s="1">
        <f>VLOOKUP(A2812,'ADM Details FY17'!$A$3:$P$3515,16,FALSE)</f>
        <v>0</v>
      </c>
      <c r="N2812" s="1">
        <f>VLOOKUP(A2812,'ADM Details FY17'!$A$3:$Q$3515,17,FALSE)</f>
        <v>0</v>
      </c>
      <c r="O2812" s="1">
        <f>VLOOKUP(A2812,'ADM Details FY17'!$A$3:$S$3515,19,FALSE)</f>
        <v>0</v>
      </c>
      <c r="P2812" s="1">
        <f>VLOOKUP(A2812,'ADM Details FY17'!$A$3:$U$3515,21,FALSE)</f>
        <v>0</v>
      </c>
      <c r="Q2812" s="1">
        <f>VLOOKUP(A2812,'ADM Details FY17'!$A$3:$V$3515,22,FALSE)</f>
        <v>0</v>
      </c>
      <c r="R2812" s="1">
        <f>VLOOKUP(A2812,'ADM Details FY17'!$A$3:$W$3515,23,FALSE)</f>
        <v>0</v>
      </c>
      <c r="S2812" s="1">
        <f>VLOOKUP(A2812,'ADM Details FY17'!$A$3:$X$3515,24,FALSE)</f>
        <v>0</v>
      </c>
      <c r="T2812" s="1">
        <f>VLOOKUP(A2812,'ADM Details FY17'!$A$3:$Y$3515,25,FALSE)</f>
        <v>0</v>
      </c>
      <c r="U2812" s="1">
        <f>VLOOKUP(A2812,'ADM Details FY17'!$A$3:$AA$3515,27,FALSE)</f>
        <v>0</v>
      </c>
      <c r="V2812" s="1">
        <f>IFERROR(VLOOKUP(C2812,'eindex _tget pp '!$A$4:$E$615,5,FALSE),0)</f>
        <v>0</v>
      </c>
      <c r="W2812" s="31">
        <f>IFERROR(VLOOKUP(C2812,'eindex _tget pp '!$A$4:$F$615,6,FALSE),0)</f>
        <v>0</v>
      </c>
      <c r="X2812" s="4">
        <f>IFERROR(VLOOKUP(B2812,'eschools 16'!$A$2:$F$25,6,FALSE),1)</f>
        <v>1</v>
      </c>
      <c r="Y2812" s="1">
        <f t="shared" si="215"/>
        <v>0</v>
      </c>
      <c r="Z2812" s="1">
        <f t="shared" si="216"/>
        <v>0</v>
      </c>
      <c r="AA2812" s="31">
        <f>IFERROR(VLOOKUP(C2812,'eindex _tget pp '!$A$4:$G$615,7,FALSE),0)</f>
        <v>0</v>
      </c>
      <c r="AB2812" s="1">
        <f>VLOOKUP(A2812,'ADM Details FY17'!$A$3:$AB$3515,28,FALSE)</f>
        <v>0</v>
      </c>
      <c r="AC2812" s="1">
        <f t="shared" si="217"/>
        <v>0</v>
      </c>
      <c r="AD2812" s="1">
        <f t="shared" si="218"/>
        <v>0</v>
      </c>
      <c r="AE2812" s="1">
        <f t="shared" si="219"/>
        <v>0</v>
      </c>
    </row>
    <row r="2813" spans="1:31" x14ac:dyDescent="0.25">
      <c r="A2813" t="str">
        <f>B2813&amp;"-"&amp;COUNTIF($B$3:B2813,B2813)</f>
        <v>813-32</v>
      </c>
      <c r="B2813">
        <v>813</v>
      </c>
      <c r="C2813" s="18">
        <f>VLOOKUP(A2813,'ADM Details FY17'!$A$3:$D$3515,4,FALSE)</f>
        <v>0</v>
      </c>
      <c r="D2813" s="1">
        <f>VLOOKUP(A2813,'ADM Details FY17'!$A$3:$E$3515,5,FALSE)</f>
        <v>0</v>
      </c>
      <c r="E2813" s="1">
        <f>VLOOKUP(A2813,'ADM Details FY17'!$A$3:$F$3515,6,FALSE)</f>
        <v>0</v>
      </c>
      <c r="F2813" s="1">
        <f>VLOOKUP(A2813,'ADM Details FY17'!$A$3:$G$3515,7,FALSE)</f>
        <v>0</v>
      </c>
      <c r="G2813" s="1">
        <f>VLOOKUP(A2813,'ADM Details FY17'!$A$3:$H$3515,8,FALSE)</f>
        <v>0</v>
      </c>
      <c r="H2813" s="1">
        <f>VLOOKUP(A2813,'ADM Details FY17'!$A$3:$I$3515,9,FALSE)</f>
        <v>0</v>
      </c>
      <c r="I2813" s="1">
        <f>VLOOKUP(A2813,'ADM Details FY17'!$A$3:$J$3517,10,FALSE)</f>
        <v>0</v>
      </c>
      <c r="J2813" s="1">
        <f>VLOOKUP(A2813,'ADM Details FY17'!$A$3:$K$3515,11,FALSE)</f>
        <v>0</v>
      </c>
      <c r="K2813" s="1">
        <f>VLOOKUP(A2813,'ADM Details FY17'!$A$3:$M$3515,13,FALSE)</f>
        <v>0</v>
      </c>
      <c r="L2813" s="1">
        <f>VLOOKUP(A2813,'ADM Details FY17'!$A$3:$O$3515,15,FALSE)</f>
        <v>0</v>
      </c>
      <c r="M2813" s="1">
        <f>VLOOKUP(A2813,'ADM Details FY17'!$A$3:$P$3515,16,FALSE)</f>
        <v>0</v>
      </c>
      <c r="N2813" s="1">
        <f>VLOOKUP(A2813,'ADM Details FY17'!$A$3:$Q$3515,17,FALSE)</f>
        <v>0</v>
      </c>
      <c r="O2813" s="1">
        <f>VLOOKUP(A2813,'ADM Details FY17'!$A$3:$S$3515,19,FALSE)</f>
        <v>0</v>
      </c>
      <c r="P2813" s="1">
        <f>VLOOKUP(A2813,'ADM Details FY17'!$A$3:$U$3515,21,FALSE)</f>
        <v>0</v>
      </c>
      <c r="Q2813" s="1">
        <f>VLOOKUP(A2813,'ADM Details FY17'!$A$3:$V$3515,22,FALSE)</f>
        <v>0</v>
      </c>
      <c r="R2813" s="1">
        <f>VLOOKUP(A2813,'ADM Details FY17'!$A$3:$W$3515,23,FALSE)</f>
        <v>0</v>
      </c>
      <c r="S2813" s="1">
        <f>VLOOKUP(A2813,'ADM Details FY17'!$A$3:$X$3515,24,FALSE)</f>
        <v>0</v>
      </c>
      <c r="T2813" s="1">
        <f>VLOOKUP(A2813,'ADM Details FY17'!$A$3:$Y$3515,25,FALSE)</f>
        <v>0</v>
      </c>
      <c r="U2813" s="1">
        <f>VLOOKUP(A2813,'ADM Details FY17'!$A$3:$AA$3515,27,FALSE)</f>
        <v>0</v>
      </c>
      <c r="V2813" s="1">
        <f>IFERROR(VLOOKUP(C2813,'eindex _tget pp '!$A$4:$E$615,5,FALSE),0)</f>
        <v>0</v>
      </c>
      <c r="W2813" s="31">
        <f>IFERROR(VLOOKUP(C2813,'eindex _tget pp '!$A$4:$F$615,6,FALSE),0)</f>
        <v>0</v>
      </c>
      <c r="X2813" s="4">
        <f>IFERROR(VLOOKUP(B2813,'eschools 16'!$A$2:$F$25,6,FALSE),1)</f>
        <v>1</v>
      </c>
      <c r="Y2813" s="1">
        <f t="shared" si="215"/>
        <v>0</v>
      </c>
      <c r="Z2813" s="1">
        <f t="shared" si="216"/>
        <v>0</v>
      </c>
      <c r="AA2813" s="31">
        <f>IFERROR(VLOOKUP(C2813,'eindex _tget pp '!$A$4:$G$615,7,FALSE),0)</f>
        <v>0</v>
      </c>
      <c r="AB2813" s="1">
        <f>VLOOKUP(A2813,'ADM Details FY17'!$A$3:$AB$3515,28,FALSE)</f>
        <v>0</v>
      </c>
      <c r="AC2813" s="1">
        <f t="shared" si="217"/>
        <v>0</v>
      </c>
      <c r="AD2813" s="1">
        <f t="shared" si="218"/>
        <v>0</v>
      </c>
      <c r="AE2813" s="1">
        <f t="shared" si="219"/>
        <v>0</v>
      </c>
    </row>
    <row r="2814" spans="1:31" x14ac:dyDescent="0.25">
      <c r="A2814" t="str">
        <f>B2814&amp;"-"&amp;COUNTIF($B$3:B2814,B2814)</f>
        <v>813-33</v>
      </c>
      <c r="B2814">
        <v>813</v>
      </c>
      <c r="C2814" s="18">
        <f>VLOOKUP(A2814,'ADM Details FY17'!$A$3:$D$3515,4,FALSE)</f>
        <v>0</v>
      </c>
      <c r="D2814" s="1">
        <f>VLOOKUP(A2814,'ADM Details FY17'!$A$3:$E$3515,5,FALSE)</f>
        <v>0</v>
      </c>
      <c r="E2814" s="1">
        <f>VLOOKUP(A2814,'ADM Details FY17'!$A$3:$F$3515,6,FALSE)</f>
        <v>0</v>
      </c>
      <c r="F2814" s="1">
        <f>VLOOKUP(A2814,'ADM Details FY17'!$A$3:$G$3515,7,FALSE)</f>
        <v>0</v>
      </c>
      <c r="G2814" s="1">
        <f>VLOOKUP(A2814,'ADM Details FY17'!$A$3:$H$3515,8,FALSE)</f>
        <v>0</v>
      </c>
      <c r="H2814" s="1">
        <f>VLOOKUP(A2814,'ADM Details FY17'!$A$3:$I$3515,9,FALSE)</f>
        <v>0</v>
      </c>
      <c r="I2814" s="1">
        <f>VLOOKUP(A2814,'ADM Details FY17'!$A$3:$J$3517,10,FALSE)</f>
        <v>0</v>
      </c>
      <c r="J2814" s="1">
        <f>VLOOKUP(A2814,'ADM Details FY17'!$A$3:$K$3515,11,FALSE)</f>
        <v>0</v>
      </c>
      <c r="K2814" s="1">
        <f>VLOOKUP(A2814,'ADM Details FY17'!$A$3:$M$3515,13,FALSE)</f>
        <v>0</v>
      </c>
      <c r="L2814" s="1">
        <f>VLOOKUP(A2814,'ADM Details FY17'!$A$3:$O$3515,15,FALSE)</f>
        <v>0</v>
      </c>
      <c r="M2814" s="1">
        <f>VLOOKUP(A2814,'ADM Details FY17'!$A$3:$P$3515,16,FALSE)</f>
        <v>0</v>
      </c>
      <c r="N2814" s="1">
        <f>VLOOKUP(A2814,'ADM Details FY17'!$A$3:$Q$3515,17,FALSE)</f>
        <v>0</v>
      </c>
      <c r="O2814" s="1">
        <f>VLOOKUP(A2814,'ADM Details FY17'!$A$3:$S$3515,19,FALSE)</f>
        <v>0</v>
      </c>
      <c r="P2814" s="1">
        <f>VLOOKUP(A2814,'ADM Details FY17'!$A$3:$U$3515,21,FALSE)</f>
        <v>0</v>
      </c>
      <c r="Q2814" s="1">
        <f>VLOOKUP(A2814,'ADM Details FY17'!$A$3:$V$3515,22,FALSE)</f>
        <v>0</v>
      </c>
      <c r="R2814" s="1">
        <f>VLOOKUP(A2814,'ADM Details FY17'!$A$3:$W$3515,23,FALSE)</f>
        <v>0</v>
      </c>
      <c r="S2814" s="1">
        <f>VLOOKUP(A2814,'ADM Details FY17'!$A$3:$X$3515,24,FALSE)</f>
        <v>0</v>
      </c>
      <c r="T2814" s="1">
        <f>VLOOKUP(A2814,'ADM Details FY17'!$A$3:$Y$3515,25,FALSE)</f>
        <v>0</v>
      </c>
      <c r="U2814" s="1">
        <f>VLOOKUP(A2814,'ADM Details FY17'!$A$3:$AA$3515,27,FALSE)</f>
        <v>0</v>
      </c>
      <c r="V2814" s="1">
        <f>IFERROR(VLOOKUP(C2814,'eindex _tget pp '!$A$4:$E$615,5,FALSE),0)</f>
        <v>0</v>
      </c>
      <c r="W2814" s="31">
        <f>IFERROR(VLOOKUP(C2814,'eindex _tget pp '!$A$4:$F$615,6,FALSE),0)</f>
        <v>0</v>
      </c>
      <c r="X2814" s="4">
        <f>IFERROR(VLOOKUP(B2814,'eschools 16'!$A$2:$F$25,6,FALSE),1)</f>
        <v>1</v>
      </c>
      <c r="Y2814" s="1">
        <f t="shared" si="215"/>
        <v>0</v>
      </c>
      <c r="Z2814" s="1">
        <f t="shared" si="216"/>
        <v>0</v>
      </c>
      <c r="AA2814" s="31">
        <f>IFERROR(VLOOKUP(C2814,'eindex _tget pp '!$A$4:$G$615,7,FALSE),0)</f>
        <v>0</v>
      </c>
      <c r="AB2814" s="1">
        <f>VLOOKUP(A2814,'ADM Details FY17'!$A$3:$AB$3515,28,FALSE)</f>
        <v>0</v>
      </c>
      <c r="AC2814" s="1">
        <f t="shared" si="217"/>
        <v>0</v>
      </c>
      <c r="AD2814" s="1">
        <f t="shared" si="218"/>
        <v>0</v>
      </c>
      <c r="AE2814" s="1">
        <f t="shared" si="219"/>
        <v>0</v>
      </c>
    </row>
    <row r="2815" spans="1:31" x14ac:dyDescent="0.25">
      <c r="A2815" t="str">
        <f>B2815&amp;"-"&amp;COUNTIF($B$3:B2815,B2815)</f>
        <v>813-34</v>
      </c>
      <c r="B2815">
        <v>813</v>
      </c>
      <c r="C2815" s="18">
        <f>VLOOKUP(A2815,'ADM Details FY17'!$A$3:$D$3515,4,FALSE)</f>
        <v>0</v>
      </c>
      <c r="D2815" s="1">
        <f>VLOOKUP(A2815,'ADM Details FY17'!$A$3:$E$3515,5,FALSE)</f>
        <v>0</v>
      </c>
      <c r="E2815" s="1">
        <f>VLOOKUP(A2815,'ADM Details FY17'!$A$3:$F$3515,6,FALSE)</f>
        <v>0</v>
      </c>
      <c r="F2815" s="1">
        <f>VLOOKUP(A2815,'ADM Details FY17'!$A$3:$G$3515,7,FALSE)</f>
        <v>0</v>
      </c>
      <c r="G2815" s="1">
        <f>VLOOKUP(A2815,'ADM Details FY17'!$A$3:$H$3515,8,FALSE)</f>
        <v>0</v>
      </c>
      <c r="H2815" s="1">
        <f>VLOOKUP(A2815,'ADM Details FY17'!$A$3:$I$3515,9,FALSE)</f>
        <v>0</v>
      </c>
      <c r="I2815" s="1">
        <f>VLOOKUP(A2815,'ADM Details FY17'!$A$3:$J$3517,10,FALSE)</f>
        <v>0</v>
      </c>
      <c r="J2815" s="1">
        <f>VLOOKUP(A2815,'ADM Details FY17'!$A$3:$K$3515,11,FALSE)</f>
        <v>0</v>
      </c>
      <c r="K2815" s="1">
        <f>VLOOKUP(A2815,'ADM Details FY17'!$A$3:$M$3515,13,FALSE)</f>
        <v>0</v>
      </c>
      <c r="L2815" s="1">
        <f>VLOOKUP(A2815,'ADM Details FY17'!$A$3:$O$3515,15,FALSE)</f>
        <v>0</v>
      </c>
      <c r="M2815" s="1">
        <f>VLOOKUP(A2815,'ADM Details FY17'!$A$3:$P$3515,16,FALSE)</f>
        <v>0</v>
      </c>
      <c r="N2815" s="1">
        <f>VLOOKUP(A2815,'ADM Details FY17'!$A$3:$Q$3515,17,FALSE)</f>
        <v>0</v>
      </c>
      <c r="O2815" s="1">
        <f>VLOOKUP(A2815,'ADM Details FY17'!$A$3:$S$3515,19,FALSE)</f>
        <v>0</v>
      </c>
      <c r="P2815" s="1">
        <f>VLOOKUP(A2815,'ADM Details FY17'!$A$3:$U$3515,21,FALSE)</f>
        <v>0</v>
      </c>
      <c r="Q2815" s="1">
        <f>VLOOKUP(A2815,'ADM Details FY17'!$A$3:$V$3515,22,FALSE)</f>
        <v>0</v>
      </c>
      <c r="R2815" s="1">
        <f>VLOOKUP(A2815,'ADM Details FY17'!$A$3:$W$3515,23,FALSE)</f>
        <v>0</v>
      </c>
      <c r="S2815" s="1">
        <f>VLOOKUP(A2815,'ADM Details FY17'!$A$3:$X$3515,24,FALSE)</f>
        <v>0</v>
      </c>
      <c r="T2815" s="1">
        <f>VLOOKUP(A2815,'ADM Details FY17'!$A$3:$Y$3515,25,FALSE)</f>
        <v>0</v>
      </c>
      <c r="U2815" s="1">
        <f>VLOOKUP(A2815,'ADM Details FY17'!$A$3:$AA$3515,27,FALSE)</f>
        <v>0</v>
      </c>
      <c r="V2815" s="1">
        <f>IFERROR(VLOOKUP(C2815,'eindex _tget pp '!$A$4:$E$615,5,FALSE),0)</f>
        <v>0</v>
      </c>
      <c r="W2815" s="31">
        <f>IFERROR(VLOOKUP(C2815,'eindex _tget pp '!$A$4:$F$615,6,FALSE),0)</f>
        <v>0</v>
      </c>
      <c r="X2815" s="4">
        <f>IFERROR(VLOOKUP(B2815,'eschools 16'!$A$2:$F$25,6,FALSE),1)</f>
        <v>1</v>
      </c>
      <c r="Y2815" s="1">
        <f t="shared" si="215"/>
        <v>0</v>
      </c>
      <c r="Z2815" s="1">
        <f t="shared" si="216"/>
        <v>0</v>
      </c>
      <c r="AA2815" s="31">
        <f>IFERROR(VLOOKUP(C2815,'eindex _tget pp '!$A$4:$G$615,7,FALSE),0)</f>
        <v>0</v>
      </c>
      <c r="AB2815" s="1">
        <f>VLOOKUP(A2815,'ADM Details FY17'!$A$3:$AB$3515,28,FALSE)</f>
        <v>0</v>
      </c>
      <c r="AC2815" s="1">
        <f t="shared" si="217"/>
        <v>0</v>
      </c>
      <c r="AD2815" s="1">
        <f t="shared" si="218"/>
        <v>0</v>
      </c>
      <c r="AE2815" s="1">
        <f t="shared" si="219"/>
        <v>0</v>
      </c>
    </row>
    <row r="2816" spans="1:31" x14ac:dyDescent="0.25">
      <c r="A2816" t="str">
        <f>B2816&amp;"-"&amp;COUNTIF($B$3:B2816,B2816)</f>
        <v>813-35</v>
      </c>
      <c r="B2816">
        <v>813</v>
      </c>
      <c r="C2816" s="18">
        <f>VLOOKUP(A2816,'ADM Details FY17'!$A$3:$D$3515,4,FALSE)</f>
        <v>0</v>
      </c>
      <c r="D2816" s="1">
        <f>VLOOKUP(A2816,'ADM Details FY17'!$A$3:$E$3515,5,FALSE)</f>
        <v>0</v>
      </c>
      <c r="E2816" s="1">
        <f>VLOOKUP(A2816,'ADM Details FY17'!$A$3:$F$3515,6,FALSE)</f>
        <v>0</v>
      </c>
      <c r="F2816" s="1">
        <f>VLOOKUP(A2816,'ADM Details FY17'!$A$3:$G$3515,7,FALSE)</f>
        <v>0</v>
      </c>
      <c r="G2816" s="1">
        <f>VLOOKUP(A2816,'ADM Details FY17'!$A$3:$H$3515,8,FALSE)</f>
        <v>0</v>
      </c>
      <c r="H2816" s="1">
        <f>VLOOKUP(A2816,'ADM Details FY17'!$A$3:$I$3515,9,FALSE)</f>
        <v>0</v>
      </c>
      <c r="I2816" s="1">
        <f>VLOOKUP(A2816,'ADM Details FY17'!$A$3:$J$3517,10,FALSE)</f>
        <v>0</v>
      </c>
      <c r="J2816" s="1">
        <f>VLOOKUP(A2816,'ADM Details FY17'!$A$3:$K$3515,11,FALSE)</f>
        <v>0</v>
      </c>
      <c r="K2816" s="1">
        <f>VLOOKUP(A2816,'ADM Details FY17'!$A$3:$M$3515,13,FALSE)</f>
        <v>0</v>
      </c>
      <c r="L2816" s="1">
        <f>VLOOKUP(A2816,'ADM Details FY17'!$A$3:$O$3515,15,FALSE)</f>
        <v>0</v>
      </c>
      <c r="M2816" s="1">
        <f>VLOOKUP(A2816,'ADM Details FY17'!$A$3:$P$3515,16,FALSE)</f>
        <v>0</v>
      </c>
      <c r="N2816" s="1">
        <f>VLOOKUP(A2816,'ADM Details FY17'!$A$3:$Q$3515,17,FALSE)</f>
        <v>0</v>
      </c>
      <c r="O2816" s="1">
        <f>VLOOKUP(A2816,'ADM Details FY17'!$A$3:$S$3515,19,FALSE)</f>
        <v>0</v>
      </c>
      <c r="P2816" s="1">
        <f>VLOOKUP(A2816,'ADM Details FY17'!$A$3:$U$3515,21,FALSE)</f>
        <v>0</v>
      </c>
      <c r="Q2816" s="1">
        <f>VLOOKUP(A2816,'ADM Details FY17'!$A$3:$V$3515,22,FALSE)</f>
        <v>0</v>
      </c>
      <c r="R2816" s="1">
        <f>VLOOKUP(A2816,'ADM Details FY17'!$A$3:$W$3515,23,FALSE)</f>
        <v>0</v>
      </c>
      <c r="S2816" s="1">
        <f>VLOOKUP(A2816,'ADM Details FY17'!$A$3:$X$3515,24,FALSE)</f>
        <v>0</v>
      </c>
      <c r="T2816" s="1">
        <f>VLOOKUP(A2816,'ADM Details FY17'!$A$3:$Y$3515,25,FALSE)</f>
        <v>0</v>
      </c>
      <c r="U2816" s="1">
        <f>VLOOKUP(A2816,'ADM Details FY17'!$A$3:$AA$3515,27,FALSE)</f>
        <v>0</v>
      </c>
      <c r="V2816" s="1">
        <f>IFERROR(VLOOKUP(C2816,'eindex _tget pp '!$A$4:$E$615,5,FALSE),0)</f>
        <v>0</v>
      </c>
      <c r="W2816" s="31">
        <f>IFERROR(VLOOKUP(C2816,'eindex _tget pp '!$A$4:$F$615,6,FALSE),0)</f>
        <v>0</v>
      </c>
      <c r="X2816" s="4">
        <f>IFERROR(VLOOKUP(B2816,'eschools 16'!$A$2:$F$25,6,FALSE),1)</f>
        <v>1</v>
      </c>
      <c r="Y2816" s="1">
        <f t="shared" si="215"/>
        <v>0</v>
      </c>
      <c r="Z2816" s="1">
        <f t="shared" si="216"/>
        <v>0</v>
      </c>
      <c r="AA2816" s="31">
        <f>IFERROR(VLOOKUP(C2816,'eindex _tget pp '!$A$4:$G$615,7,FALSE),0)</f>
        <v>0</v>
      </c>
      <c r="AB2816" s="1">
        <f>VLOOKUP(A2816,'ADM Details FY17'!$A$3:$AB$3515,28,FALSE)</f>
        <v>0</v>
      </c>
      <c r="AC2816" s="1">
        <f t="shared" si="217"/>
        <v>0</v>
      </c>
      <c r="AD2816" s="1">
        <f t="shared" si="218"/>
        <v>0</v>
      </c>
      <c r="AE2816" s="1">
        <f t="shared" si="219"/>
        <v>0</v>
      </c>
    </row>
    <row r="2817" spans="1:31" x14ac:dyDescent="0.25">
      <c r="A2817" t="str">
        <f>B2817&amp;"-"&amp;COUNTIF($B$3:B2817,B2817)</f>
        <v>813-36</v>
      </c>
      <c r="B2817">
        <v>813</v>
      </c>
      <c r="C2817" s="18">
        <f>VLOOKUP(A2817,'ADM Details FY17'!$A$3:$D$3515,4,FALSE)</f>
        <v>0</v>
      </c>
      <c r="D2817" s="1">
        <f>VLOOKUP(A2817,'ADM Details FY17'!$A$3:$E$3515,5,FALSE)</f>
        <v>0</v>
      </c>
      <c r="E2817" s="1">
        <f>VLOOKUP(A2817,'ADM Details FY17'!$A$3:$F$3515,6,FALSE)</f>
        <v>0</v>
      </c>
      <c r="F2817" s="1">
        <f>VLOOKUP(A2817,'ADM Details FY17'!$A$3:$G$3515,7,FALSE)</f>
        <v>0</v>
      </c>
      <c r="G2817" s="1">
        <f>VLOOKUP(A2817,'ADM Details FY17'!$A$3:$H$3515,8,FALSE)</f>
        <v>0</v>
      </c>
      <c r="H2817" s="1">
        <f>VLOOKUP(A2817,'ADM Details FY17'!$A$3:$I$3515,9,FALSE)</f>
        <v>0</v>
      </c>
      <c r="I2817" s="1">
        <f>VLOOKUP(A2817,'ADM Details FY17'!$A$3:$J$3517,10,FALSE)</f>
        <v>0</v>
      </c>
      <c r="J2817" s="1">
        <f>VLOOKUP(A2817,'ADM Details FY17'!$A$3:$K$3515,11,FALSE)</f>
        <v>0</v>
      </c>
      <c r="K2817" s="1">
        <f>VLOOKUP(A2817,'ADM Details FY17'!$A$3:$M$3515,13,FALSE)</f>
        <v>0</v>
      </c>
      <c r="L2817" s="1">
        <f>VLOOKUP(A2817,'ADM Details FY17'!$A$3:$O$3515,15,FALSE)</f>
        <v>0</v>
      </c>
      <c r="M2817" s="1">
        <f>VLOOKUP(A2817,'ADM Details FY17'!$A$3:$P$3515,16,FALSE)</f>
        <v>0</v>
      </c>
      <c r="N2817" s="1">
        <f>VLOOKUP(A2817,'ADM Details FY17'!$A$3:$Q$3515,17,FALSE)</f>
        <v>0</v>
      </c>
      <c r="O2817" s="1">
        <f>VLOOKUP(A2817,'ADM Details FY17'!$A$3:$S$3515,19,FALSE)</f>
        <v>0</v>
      </c>
      <c r="P2817" s="1">
        <f>VLOOKUP(A2817,'ADM Details FY17'!$A$3:$U$3515,21,FALSE)</f>
        <v>0</v>
      </c>
      <c r="Q2817" s="1">
        <f>VLOOKUP(A2817,'ADM Details FY17'!$A$3:$V$3515,22,FALSE)</f>
        <v>0</v>
      </c>
      <c r="R2817" s="1">
        <f>VLOOKUP(A2817,'ADM Details FY17'!$A$3:$W$3515,23,FALSE)</f>
        <v>0</v>
      </c>
      <c r="S2817" s="1">
        <f>VLOOKUP(A2817,'ADM Details FY17'!$A$3:$X$3515,24,FALSE)</f>
        <v>0</v>
      </c>
      <c r="T2817" s="1">
        <f>VLOOKUP(A2817,'ADM Details FY17'!$A$3:$Y$3515,25,FALSE)</f>
        <v>0</v>
      </c>
      <c r="U2817" s="1">
        <f>VLOOKUP(A2817,'ADM Details FY17'!$A$3:$AA$3515,27,FALSE)</f>
        <v>0</v>
      </c>
      <c r="V2817" s="1">
        <f>IFERROR(VLOOKUP(C2817,'eindex _tget pp '!$A$4:$E$615,5,FALSE),0)</f>
        <v>0</v>
      </c>
      <c r="W2817" s="31">
        <f>IFERROR(VLOOKUP(C2817,'eindex _tget pp '!$A$4:$F$615,6,FALSE),0)</f>
        <v>0</v>
      </c>
      <c r="X2817" s="4">
        <f>IFERROR(VLOOKUP(B2817,'eschools 16'!$A$2:$F$25,6,FALSE),1)</f>
        <v>1</v>
      </c>
      <c r="Y2817" s="1">
        <f t="shared" si="215"/>
        <v>0</v>
      </c>
      <c r="Z2817" s="1">
        <f t="shared" si="216"/>
        <v>0</v>
      </c>
      <c r="AA2817" s="31">
        <f>IFERROR(VLOOKUP(C2817,'eindex _tget pp '!$A$4:$G$615,7,FALSE),0)</f>
        <v>0</v>
      </c>
      <c r="AB2817" s="1">
        <f>VLOOKUP(A2817,'ADM Details FY17'!$A$3:$AB$3515,28,FALSE)</f>
        <v>0</v>
      </c>
      <c r="AC2817" s="1">
        <f t="shared" si="217"/>
        <v>0</v>
      </c>
      <c r="AD2817" s="1">
        <f t="shared" si="218"/>
        <v>0</v>
      </c>
      <c r="AE2817" s="1">
        <f t="shared" si="219"/>
        <v>0</v>
      </c>
    </row>
    <row r="2818" spans="1:31" x14ac:dyDescent="0.25">
      <c r="A2818" t="str">
        <f>B2818&amp;"-"&amp;COUNTIF($B$3:B2818,B2818)</f>
        <v>825-1</v>
      </c>
      <c r="B2818">
        <v>825</v>
      </c>
      <c r="C2818" s="18">
        <f>VLOOKUP(A2818,'ADM Details FY17'!$A$3:$D$3515,4,FALSE)</f>
        <v>44362</v>
      </c>
      <c r="D2818" s="1">
        <f>VLOOKUP(A2818,'ADM Details FY17'!$A$3:$E$3515,5,FALSE)</f>
        <v>2.88</v>
      </c>
      <c r="E2818" s="1">
        <f>VLOOKUP(A2818,'ADM Details FY17'!$A$3:$F$3515,6,FALSE)</f>
        <v>0</v>
      </c>
      <c r="F2818" s="1">
        <f>VLOOKUP(A2818,'ADM Details FY17'!$A$3:$G$3515,7,FALSE)</f>
        <v>0</v>
      </c>
      <c r="G2818" s="1">
        <f>VLOOKUP(A2818,'ADM Details FY17'!$A$3:$H$3515,8,FALSE)</f>
        <v>0</v>
      </c>
      <c r="H2818" s="1">
        <f>VLOOKUP(A2818,'ADM Details FY17'!$A$3:$I$3515,9,FALSE)</f>
        <v>0</v>
      </c>
      <c r="I2818" s="1">
        <f>VLOOKUP(A2818,'ADM Details FY17'!$A$3:$J$3517,10,FALSE)</f>
        <v>0</v>
      </c>
      <c r="J2818" s="1">
        <f>VLOOKUP(A2818,'ADM Details FY17'!$A$3:$K$3515,11,FALSE)</f>
        <v>0</v>
      </c>
      <c r="K2818" s="1">
        <f>VLOOKUP(A2818,'ADM Details FY17'!$A$3:$M$3515,13,FALSE)</f>
        <v>2.88</v>
      </c>
      <c r="L2818" s="1">
        <f>VLOOKUP(A2818,'ADM Details FY17'!$A$3:$O$3515,15,FALSE)</f>
        <v>0</v>
      </c>
      <c r="M2818" s="1">
        <f>VLOOKUP(A2818,'ADM Details FY17'!$A$3:$P$3515,16,FALSE)</f>
        <v>0</v>
      </c>
      <c r="N2818" s="1">
        <f>VLOOKUP(A2818,'ADM Details FY17'!$A$3:$Q$3515,17,FALSE)</f>
        <v>0</v>
      </c>
      <c r="O2818" s="1">
        <f>VLOOKUP(A2818,'ADM Details FY17'!$A$3:$S$3515,19,FALSE)</f>
        <v>2.88</v>
      </c>
      <c r="P2818" s="1">
        <f>VLOOKUP(A2818,'ADM Details FY17'!$A$3:$U$3515,21,FALSE)</f>
        <v>0</v>
      </c>
      <c r="Q2818" s="1">
        <f>VLOOKUP(A2818,'ADM Details FY17'!$A$3:$V$3515,22,FALSE)</f>
        <v>0</v>
      </c>
      <c r="R2818" s="1">
        <f>VLOOKUP(A2818,'ADM Details FY17'!$A$3:$W$3515,23,FALSE)</f>
        <v>0</v>
      </c>
      <c r="S2818" s="1">
        <f>VLOOKUP(A2818,'ADM Details FY17'!$A$3:$X$3515,24,FALSE)</f>
        <v>0</v>
      </c>
      <c r="T2818" s="1">
        <f>VLOOKUP(A2818,'ADM Details FY17'!$A$3:$Y$3515,25,FALSE)</f>
        <v>0</v>
      </c>
      <c r="U2818" s="1">
        <f>VLOOKUP(A2818,'ADM Details FY17'!$A$3:$AA$3515,27,FALSE)</f>
        <v>0</v>
      </c>
      <c r="V2818" s="1">
        <f>IFERROR(VLOOKUP(C2818,'eindex _tget pp '!$A$4:$E$615,5,FALSE),0)</f>
        <v>94.869008809635275</v>
      </c>
      <c r="W2818" s="31">
        <f>IFERROR(VLOOKUP(C2818,'eindex _tget pp '!$A$4:$F$615,6,FALSE),0)</f>
        <v>0.52077289439999996</v>
      </c>
      <c r="X2818" s="4">
        <f>IFERROR(VLOOKUP(B2818,'eschools 16'!$A$2:$F$25,6,FALSE),1)</f>
        <v>1</v>
      </c>
      <c r="Y2818" s="1">
        <f t="shared" si="215"/>
        <v>68.31</v>
      </c>
      <c r="Z2818" s="1">
        <f t="shared" si="216"/>
        <v>407.95</v>
      </c>
      <c r="AA2818" s="31">
        <f>IFERROR(VLOOKUP(C2818,'eindex _tget pp '!$A$4:$G$615,7,FALSE),0)</f>
        <v>0.40103628899999999</v>
      </c>
      <c r="AB2818" s="1">
        <f>VLOOKUP(A2818,'ADM Details FY17'!$A$3:$AB$3515,28,FALSE)</f>
        <v>0</v>
      </c>
      <c r="AC2818" s="1">
        <f t="shared" si="217"/>
        <v>0</v>
      </c>
      <c r="AD2818" s="1">
        <f t="shared" si="218"/>
        <v>2.88</v>
      </c>
      <c r="AE2818" s="1">
        <f t="shared" si="219"/>
        <v>432</v>
      </c>
    </row>
    <row r="2819" spans="1:31" x14ac:dyDescent="0.25">
      <c r="A2819" t="str">
        <f>B2819&amp;"-"&amp;COUNTIF($B$3:B2819,B2819)</f>
        <v>825-2</v>
      </c>
      <c r="B2819">
        <v>825</v>
      </c>
      <c r="C2819" s="18">
        <f>VLOOKUP(A2819,'ADM Details FY17'!$A$3:$D$3515,4,FALSE)</f>
        <v>47084</v>
      </c>
      <c r="D2819" s="1">
        <f>VLOOKUP(A2819,'ADM Details FY17'!$A$3:$E$3515,5,FALSE)</f>
        <v>1</v>
      </c>
      <c r="E2819" s="1">
        <f>VLOOKUP(A2819,'ADM Details FY17'!$A$3:$F$3515,6,FALSE)</f>
        <v>0</v>
      </c>
      <c r="F2819" s="1">
        <f>VLOOKUP(A2819,'ADM Details FY17'!$A$3:$G$3515,7,FALSE)</f>
        <v>0</v>
      </c>
      <c r="G2819" s="1">
        <f>VLOOKUP(A2819,'ADM Details FY17'!$A$3:$H$3515,8,FALSE)</f>
        <v>0</v>
      </c>
      <c r="H2819" s="1">
        <f>VLOOKUP(A2819,'ADM Details FY17'!$A$3:$I$3515,9,FALSE)</f>
        <v>0</v>
      </c>
      <c r="I2819" s="1">
        <f>VLOOKUP(A2819,'ADM Details FY17'!$A$3:$J$3517,10,FALSE)</f>
        <v>0</v>
      </c>
      <c r="J2819" s="1">
        <f>VLOOKUP(A2819,'ADM Details FY17'!$A$3:$K$3515,11,FALSE)</f>
        <v>0</v>
      </c>
      <c r="K2819" s="1">
        <f>VLOOKUP(A2819,'ADM Details FY17'!$A$3:$M$3515,13,FALSE)</f>
        <v>1</v>
      </c>
      <c r="L2819" s="1">
        <f>VLOOKUP(A2819,'ADM Details FY17'!$A$3:$O$3515,15,FALSE)</f>
        <v>0</v>
      </c>
      <c r="M2819" s="1">
        <f>VLOOKUP(A2819,'ADM Details FY17'!$A$3:$P$3515,16,FALSE)</f>
        <v>0</v>
      </c>
      <c r="N2819" s="1">
        <f>VLOOKUP(A2819,'ADM Details FY17'!$A$3:$Q$3515,17,FALSE)</f>
        <v>0</v>
      </c>
      <c r="O2819" s="1">
        <f>VLOOKUP(A2819,'ADM Details FY17'!$A$3:$S$3515,19,FALSE)</f>
        <v>1</v>
      </c>
      <c r="P2819" s="1">
        <f>VLOOKUP(A2819,'ADM Details FY17'!$A$3:$U$3515,21,FALSE)</f>
        <v>0</v>
      </c>
      <c r="Q2819" s="1">
        <f>VLOOKUP(A2819,'ADM Details FY17'!$A$3:$V$3515,22,FALSE)</f>
        <v>0</v>
      </c>
      <c r="R2819" s="1">
        <f>VLOOKUP(A2819,'ADM Details FY17'!$A$3:$W$3515,23,FALSE)</f>
        <v>0</v>
      </c>
      <c r="S2819" s="1">
        <f>VLOOKUP(A2819,'ADM Details FY17'!$A$3:$X$3515,24,FALSE)</f>
        <v>0</v>
      </c>
      <c r="T2819" s="1">
        <f>VLOOKUP(A2819,'ADM Details FY17'!$A$3:$Y$3515,25,FALSE)</f>
        <v>0</v>
      </c>
      <c r="U2819" s="1">
        <f>VLOOKUP(A2819,'ADM Details FY17'!$A$3:$AA$3515,27,FALSE)</f>
        <v>0</v>
      </c>
      <c r="V2819" s="1">
        <f>IFERROR(VLOOKUP(C2819,'eindex _tget pp '!$A$4:$E$615,5,FALSE),0)</f>
        <v>542.0977802668524</v>
      </c>
      <c r="W2819" s="31">
        <f>IFERROR(VLOOKUP(C2819,'eindex _tget pp '!$A$4:$F$615,6,FALSE),0)</f>
        <v>0.62705419659999995</v>
      </c>
      <c r="X2819" s="4">
        <f>IFERROR(VLOOKUP(B2819,'eschools 16'!$A$2:$F$25,6,FALSE),1)</f>
        <v>1</v>
      </c>
      <c r="Y2819" s="1">
        <f t="shared" si="215"/>
        <v>135.52000000000001</v>
      </c>
      <c r="Z2819" s="1">
        <f t="shared" si="216"/>
        <v>170.56</v>
      </c>
      <c r="AA2819" s="31">
        <f>IFERROR(VLOOKUP(C2819,'eindex _tget pp '!$A$4:$G$615,7,FALSE),0)</f>
        <v>0.51046127699999999</v>
      </c>
      <c r="AB2819" s="1">
        <f>VLOOKUP(A2819,'ADM Details FY17'!$A$3:$AB$3515,28,FALSE)</f>
        <v>0</v>
      </c>
      <c r="AC2819" s="1">
        <f t="shared" si="217"/>
        <v>0</v>
      </c>
      <c r="AD2819" s="1">
        <f t="shared" si="218"/>
        <v>1</v>
      </c>
      <c r="AE2819" s="1">
        <f t="shared" si="219"/>
        <v>150</v>
      </c>
    </row>
    <row r="2820" spans="1:31" x14ac:dyDescent="0.25">
      <c r="A2820" t="str">
        <f>B2820&amp;"-"&amp;COUNTIF($B$3:B2820,B2820)</f>
        <v>825-3</v>
      </c>
      <c r="B2820">
        <v>825</v>
      </c>
      <c r="C2820" s="18">
        <f>VLOOKUP(A2820,'ADM Details FY17'!$A$3:$D$3515,4,FALSE)</f>
        <v>48223</v>
      </c>
      <c r="D2820" s="1">
        <f>VLOOKUP(A2820,'ADM Details FY17'!$A$3:$E$3515,5,FALSE)</f>
        <v>10.85</v>
      </c>
      <c r="E2820" s="1">
        <f>VLOOKUP(A2820,'ADM Details FY17'!$A$3:$F$3515,6,FALSE)</f>
        <v>1</v>
      </c>
      <c r="F2820" s="1">
        <f>VLOOKUP(A2820,'ADM Details FY17'!$A$3:$G$3515,7,FALSE)</f>
        <v>1</v>
      </c>
      <c r="G2820" s="1">
        <f>VLOOKUP(A2820,'ADM Details FY17'!$A$3:$H$3515,8,FALSE)</f>
        <v>0</v>
      </c>
      <c r="H2820" s="1">
        <f>VLOOKUP(A2820,'ADM Details FY17'!$A$3:$I$3515,9,FALSE)</f>
        <v>0</v>
      </c>
      <c r="I2820" s="1">
        <f>VLOOKUP(A2820,'ADM Details FY17'!$A$3:$J$3517,10,FALSE)</f>
        <v>0</v>
      </c>
      <c r="J2820" s="1">
        <f>VLOOKUP(A2820,'ADM Details FY17'!$A$3:$K$3515,11,FALSE)</f>
        <v>0</v>
      </c>
      <c r="K2820" s="1">
        <f>VLOOKUP(A2820,'ADM Details FY17'!$A$3:$M$3515,13,FALSE)</f>
        <v>10.85</v>
      </c>
      <c r="L2820" s="1">
        <f>VLOOKUP(A2820,'ADM Details FY17'!$A$3:$O$3515,15,FALSE)</f>
        <v>0</v>
      </c>
      <c r="M2820" s="1">
        <f>VLOOKUP(A2820,'ADM Details FY17'!$A$3:$P$3515,16,FALSE)</f>
        <v>0</v>
      </c>
      <c r="N2820" s="1">
        <f>VLOOKUP(A2820,'ADM Details FY17'!$A$3:$Q$3515,17,FALSE)</f>
        <v>0</v>
      </c>
      <c r="O2820" s="1">
        <f>VLOOKUP(A2820,'ADM Details FY17'!$A$3:$S$3515,19,FALSE)</f>
        <v>7.46</v>
      </c>
      <c r="P2820" s="1">
        <f>VLOOKUP(A2820,'ADM Details FY17'!$A$3:$U$3515,21,FALSE)</f>
        <v>0</v>
      </c>
      <c r="Q2820" s="1">
        <f>VLOOKUP(A2820,'ADM Details FY17'!$A$3:$V$3515,22,FALSE)</f>
        <v>0</v>
      </c>
      <c r="R2820" s="1">
        <f>VLOOKUP(A2820,'ADM Details FY17'!$A$3:$W$3515,23,FALSE)</f>
        <v>0</v>
      </c>
      <c r="S2820" s="1">
        <f>VLOOKUP(A2820,'ADM Details FY17'!$A$3:$X$3515,24,FALSE)</f>
        <v>0</v>
      </c>
      <c r="T2820" s="1">
        <f>VLOOKUP(A2820,'ADM Details FY17'!$A$3:$Y$3515,25,FALSE)</f>
        <v>0</v>
      </c>
      <c r="U2820" s="1">
        <f>VLOOKUP(A2820,'ADM Details FY17'!$A$3:$AA$3515,27,FALSE)</f>
        <v>0</v>
      </c>
      <c r="V2820" s="1">
        <f>IFERROR(VLOOKUP(C2820,'eindex _tget pp '!$A$4:$E$615,5,FALSE),0)</f>
        <v>26.219830439533272</v>
      </c>
      <c r="W2820" s="31">
        <f>IFERROR(VLOOKUP(C2820,'eindex _tget pp '!$A$4:$F$615,6,FALSE),0)</f>
        <v>0.88910344330000002</v>
      </c>
      <c r="X2820" s="4">
        <f>IFERROR(VLOOKUP(B2820,'eschools 16'!$A$2:$F$25,6,FALSE),1)</f>
        <v>1</v>
      </c>
      <c r="Y2820" s="1">
        <f t="shared" ref="Y2820:Y2883" si="220">ROUND(IF(X2820=2,0,(AD2820*0.25*V2820)),2)</f>
        <v>71.12</v>
      </c>
      <c r="Z2820" s="1">
        <f t="shared" ref="Z2820:Z2883" si="221">ROUND(IF(X2820=2,0,(K2820*272*W2820)),2)</f>
        <v>2623.92</v>
      </c>
      <c r="AA2820" s="31">
        <f>IFERROR(VLOOKUP(C2820,'eindex _tget pp '!$A$4:$G$615,7,FALSE),0)</f>
        <v>0.40948401499999998</v>
      </c>
      <c r="AB2820" s="1">
        <f>VLOOKUP(A2820,'ADM Details FY17'!$A$3:$AB$3515,28,FALSE)</f>
        <v>0</v>
      </c>
      <c r="AC2820" s="1">
        <f t="shared" ref="AC2820:AC2883" si="222">ROUND((AA2820*AB2820*923.6758),2)</f>
        <v>0</v>
      </c>
      <c r="AD2820" s="1">
        <f t="shared" ref="AD2820:AD2883" si="223">D2820+(U2820*0.2)</f>
        <v>10.85</v>
      </c>
      <c r="AE2820" s="1">
        <f t="shared" ref="AE2820:AE2883" si="224">IF(X2820=2,(AD2820*25),(AD2820*150))</f>
        <v>1627.5</v>
      </c>
    </row>
    <row r="2821" spans="1:31" x14ac:dyDescent="0.25">
      <c r="A2821" t="str">
        <f>B2821&amp;"-"&amp;COUNTIF($B$3:B2821,B2821)</f>
        <v>825-4</v>
      </c>
      <c r="B2821">
        <v>825</v>
      </c>
      <c r="C2821" s="18">
        <f>VLOOKUP(A2821,'ADM Details FY17'!$A$3:$D$3515,4,FALSE)</f>
        <v>44875</v>
      </c>
      <c r="D2821" s="1">
        <f>VLOOKUP(A2821,'ADM Details FY17'!$A$3:$E$3515,5,FALSE)</f>
        <v>0.36</v>
      </c>
      <c r="E2821" s="1">
        <f>VLOOKUP(A2821,'ADM Details FY17'!$A$3:$F$3515,6,FALSE)</f>
        <v>0</v>
      </c>
      <c r="F2821" s="1">
        <f>VLOOKUP(A2821,'ADM Details FY17'!$A$3:$G$3515,7,FALSE)</f>
        <v>0</v>
      </c>
      <c r="G2821" s="1">
        <f>VLOOKUP(A2821,'ADM Details FY17'!$A$3:$H$3515,8,FALSE)</f>
        <v>0</v>
      </c>
      <c r="H2821" s="1">
        <f>VLOOKUP(A2821,'ADM Details FY17'!$A$3:$I$3515,9,FALSE)</f>
        <v>0</v>
      </c>
      <c r="I2821" s="1">
        <f>VLOOKUP(A2821,'ADM Details FY17'!$A$3:$J$3517,10,FALSE)</f>
        <v>0</v>
      </c>
      <c r="J2821" s="1">
        <f>VLOOKUP(A2821,'ADM Details FY17'!$A$3:$K$3515,11,FALSE)</f>
        <v>0</v>
      </c>
      <c r="K2821" s="1">
        <f>VLOOKUP(A2821,'ADM Details FY17'!$A$3:$M$3515,13,FALSE)</f>
        <v>0.36</v>
      </c>
      <c r="L2821" s="1">
        <f>VLOOKUP(A2821,'ADM Details FY17'!$A$3:$O$3515,15,FALSE)</f>
        <v>0</v>
      </c>
      <c r="M2821" s="1">
        <f>VLOOKUP(A2821,'ADM Details FY17'!$A$3:$P$3515,16,FALSE)</f>
        <v>0</v>
      </c>
      <c r="N2821" s="1">
        <f>VLOOKUP(A2821,'ADM Details FY17'!$A$3:$Q$3515,17,FALSE)</f>
        <v>0</v>
      </c>
      <c r="O2821" s="1">
        <f>VLOOKUP(A2821,'ADM Details FY17'!$A$3:$S$3515,19,FALSE)</f>
        <v>0.33</v>
      </c>
      <c r="P2821" s="1">
        <f>VLOOKUP(A2821,'ADM Details FY17'!$A$3:$U$3515,21,FALSE)</f>
        <v>0</v>
      </c>
      <c r="Q2821" s="1">
        <f>VLOOKUP(A2821,'ADM Details FY17'!$A$3:$V$3515,22,FALSE)</f>
        <v>0</v>
      </c>
      <c r="R2821" s="1">
        <f>VLOOKUP(A2821,'ADM Details FY17'!$A$3:$W$3515,23,FALSE)</f>
        <v>0</v>
      </c>
      <c r="S2821" s="1">
        <f>VLOOKUP(A2821,'ADM Details FY17'!$A$3:$X$3515,24,FALSE)</f>
        <v>0</v>
      </c>
      <c r="T2821" s="1">
        <f>VLOOKUP(A2821,'ADM Details FY17'!$A$3:$Y$3515,25,FALSE)</f>
        <v>0</v>
      </c>
      <c r="U2821" s="1">
        <f>VLOOKUP(A2821,'ADM Details FY17'!$A$3:$AA$3515,27,FALSE)</f>
        <v>0</v>
      </c>
      <c r="V2821" s="1">
        <f>IFERROR(VLOOKUP(C2821,'eindex _tget pp '!$A$4:$E$615,5,FALSE),0)</f>
        <v>0</v>
      </c>
      <c r="W2821" s="31">
        <f>IFERROR(VLOOKUP(C2821,'eindex _tget pp '!$A$4:$F$615,6,FALSE),0)</f>
        <v>0.20364269469999999</v>
      </c>
      <c r="X2821" s="4">
        <f>IFERROR(VLOOKUP(B2821,'eschools 16'!$A$2:$F$25,6,FALSE),1)</f>
        <v>1</v>
      </c>
      <c r="Y2821" s="1">
        <f t="shared" si="220"/>
        <v>0</v>
      </c>
      <c r="Z2821" s="1">
        <f t="shared" si="221"/>
        <v>19.940000000000001</v>
      </c>
      <c r="AA2821" s="31">
        <f>IFERROR(VLOOKUP(C2821,'eindex _tget pp '!$A$4:$G$615,7,FALSE),0)</f>
        <v>0.336492662</v>
      </c>
      <c r="AB2821" s="1">
        <f>VLOOKUP(A2821,'ADM Details FY17'!$A$3:$AB$3515,28,FALSE)</f>
        <v>0</v>
      </c>
      <c r="AC2821" s="1">
        <f t="shared" si="222"/>
        <v>0</v>
      </c>
      <c r="AD2821" s="1">
        <f t="shared" si="223"/>
        <v>0.36</v>
      </c>
      <c r="AE2821" s="1">
        <f t="shared" si="224"/>
        <v>54</v>
      </c>
    </row>
    <row r="2822" spans="1:31" x14ac:dyDescent="0.25">
      <c r="A2822" t="str">
        <f>B2822&amp;"-"&amp;COUNTIF($B$3:B2822,B2822)</f>
        <v>825-5</v>
      </c>
      <c r="B2822">
        <v>825</v>
      </c>
      <c r="C2822" s="18">
        <f>VLOOKUP(A2822,'ADM Details FY17'!$A$3:$D$3515,4,FALSE)</f>
        <v>44909</v>
      </c>
      <c r="D2822" s="1">
        <f>VLOOKUP(A2822,'ADM Details FY17'!$A$3:$E$3515,5,FALSE)</f>
        <v>344.61</v>
      </c>
      <c r="E2822" s="1">
        <f>VLOOKUP(A2822,'ADM Details FY17'!$A$3:$F$3515,6,FALSE)</f>
        <v>10.68</v>
      </c>
      <c r="F2822" s="1">
        <f>VLOOKUP(A2822,'ADM Details FY17'!$A$3:$G$3515,7,FALSE)</f>
        <v>27.15</v>
      </c>
      <c r="G2822" s="1">
        <f>VLOOKUP(A2822,'ADM Details FY17'!$A$3:$H$3515,8,FALSE)</f>
        <v>2.19</v>
      </c>
      <c r="H2822" s="1">
        <f>VLOOKUP(A2822,'ADM Details FY17'!$A$3:$I$3515,9,FALSE)</f>
        <v>0</v>
      </c>
      <c r="I2822" s="1">
        <f>VLOOKUP(A2822,'ADM Details FY17'!$A$3:$J$3517,10,FALSE)</f>
        <v>0</v>
      </c>
      <c r="J2822" s="1">
        <f>VLOOKUP(A2822,'ADM Details FY17'!$A$3:$K$3515,11,FALSE)</f>
        <v>1</v>
      </c>
      <c r="K2822" s="1">
        <f>VLOOKUP(A2822,'ADM Details FY17'!$A$3:$M$3515,13,FALSE)</f>
        <v>344.61</v>
      </c>
      <c r="L2822" s="1">
        <f>VLOOKUP(A2822,'ADM Details FY17'!$A$3:$O$3515,15,FALSE)</f>
        <v>0</v>
      </c>
      <c r="M2822" s="1">
        <f>VLOOKUP(A2822,'ADM Details FY17'!$A$3:$P$3515,16,FALSE)</f>
        <v>3</v>
      </c>
      <c r="N2822" s="1">
        <f>VLOOKUP(A2822,'ADM Details FY17'!$A$3:$Q$3515,17,FALSE)</f>
        <v>0</v>
      </c>
      <c r="O2822" s="1">
        <f>VLOOKUP(A2822,'ADM Details FY17'!$A$3:$S$3515,19,FALSE)</f>
        <v>162.11000000000001</v>
      </c>
      <c r="P2822" s="1">
        <f>VLOOKUP(A2822,'ADM Details FY17'!$A$3:$U$3515,21,FALSE)</f>
        <v>0</v>
      </c>
      <c r="Q2822" s="1">
        <f>VLOOKUP(A2822,'ADM Details FY17'!$A$3:$V$3515,22,FALSE)</f>
        <v>0</v>
      </c>
      <c r="R2822" s="1">
        <f>VLOOKUP(A2822,'ADM Details FY17'!$A$3:$W$3515,23,FALSE)</f>
        <v>0</v>
      </c>
      <c r="S2822" s="1">
        <f>VLOOKUP(A2822,'ADM Details FY17'!$A$3:$X$3515,24,FALSE)</f>
        <v>0</v>
      </c>
      <c r="T2822" s="1">
        <f>VLOOKUP(A2822,'ADM Details FY17'!$A$3:$Y$3515,25,FALSE)</f>
        <v>0</v>
      </c>
      <c r="U2822" s="1">
        <f>VLOOKUP(A2822,'ADM Details FY17'!$A$3:$AA$3515,27,FALSE)</f>
        <v>0</v>
      </c>
      <c r="V2822" s="1">
        <f>IFERROR(VLOOKUP(C2822,'eindex _tget pp '!$A$4:$E$615,5,FALSE),0)</f>
        <v>1232.9868147958166</v>
      </c>
      <c r="W2822" s="31">
        <f>IFERROR(VLOOKUP(C2822,'eindex _tget pp '!$A$4:$F$615,6,FALSE),0)</f>
        <v>1.8922585448</v>
      </c>
      <c r="X2822" s="4">
        <f>IFERROR(VLOOKUP(B2822,'eschools 16'!$A$2:$F$25,6,FALSE),1)</f>
        <v>1</v>
      </c>
      <c r="Y2822" s="1">
        <f t="shared" si="220"/>
        <v>106224.9</v>
      </c>
      <c r="Z2822" s="1">
        <f t="shared" si="221"/>
        <v>177368.81</v>
      </c>
      <c r="AA2822" s="31">
        <f>IFERROR(VLOOKUP(C2822,'eindex _tget pp '!$A$4:$G$615,7,FALSE),0)</f>
        <v>0.78552379999999999</v>
      </c>
      <c r="AB2822" s="1">
        <f>VLOOKUP(A2822,'ADM Details FY17'!$A$3:$AB$3515,28,FALSE)</f>
        <v>0</v>
      </c>
      <c r="AC2822" s="1">
        <f t="shared" si="222"/>
        <v>0</v>
      </c>
      <c r="AD2822" s="1">
        <f t="shared" si="223"/>
        <v>344.61</v>
      </c>
      <c r="AE2822" s="1">
        <f t="shared" si="224"/>
        <v>51691.5</v>
      </c>
    </row>
    <row r="2823" spans="1:31" x14ac:dyDescent="0.25">
      <c r="A2823" t="str">
        <f>B2823&amp;"-"&amp;COUNTIF($B$3:B2823,B2823)</f>
        <v>825-6</v>
      </c>
      <c r="B2823">
        <v>825</v>
      </c>
      <c r="C2823" s="18">
        <f>VLOOKUP(A2823,'ADM Details FY17'!$A$3:$D$3515,4,FALSE)</f>
        <v>48231</v>
      </c>
      <c r="D2823" s="1">
        <f>VLOOKUP(A2823,'ADM Details FY17'!$A$3:$E$3515,5,FALSE)</f>
        <v>2</v>
      </c>
      <c r="E2823" s="1">
        <f>VLOOKUP(A2823,'ADM Details FY17'!$A$3:$F$3515,6,FALSE)</f>
        <v>0</v>
      </c>
      <c r="F2823" s="1">
        <f>VLOOKUP(A2823,'ADM Details FY17'!$A$3:$G$3515,7,FALSE)</f>
        <v>0</v>
      </c>
      <c r="G2823" s="1">
        <f>VLOOKUP(A2823,'ADM Details FY17'!$A$3:$H$3515,8,FALSE)</f>
        <v>0</v>
      </c>
      <c r="H2823" s="1">
        <f>VLOOKUP(A2823,'ADM Details FY17'!$A$3:$I$3515,9,FALSE)</f>
        <v>0</v>
      </c>
      <c r="I2823" s="1">
        <f>VLOOKUP(A2823,'ADM Details FY17'!$A$3:$J$3517,10,FALSE)</f>
        <v>0</v>
      </c>
      <c r="J2823" s="1">
        <f>VLOOKUP(A2823,'ADM Details FY17'!$A$3:$K$3515,11,FALSE)</f>
        <v>0</v>
      </c>
      <c r="K2823" s="1">
        <f>VLOOKUP(A2823,'ADM Details FY17'!$A$3:$M$3515,13,FALSE)</f>
        <v>2</v>
      </c>
      <c r="L2823" s="1">
        <f>VLOOKUP(A2823,'ADM Details FY17'!$A$3:$O$3515,15,FALSE)</f>
        <v>0</v>
      </c>
      <c r="M2823" s="1">
        <f>VLOOKUP(A2823,'ADM Details FY17'!$A$3:$P$3515,16,FALSE)</f>
        <v>0</v>
      </c>
      <c r="N2823" s="1">
        <f>VLOOKUP(A2823,'ADM Details FY17'!$A$3:$Q$3515,17,FALSE)</f>
        <v>0</v>
      </c>
      <c r="O2823" s="1">
        <f>VLOOKUP(A2823,'ADM Details FY17'!$A$3:$S$3515,19,FALSE)</f>
        <v>2</v>
      </c>
      <c r="P2823" s="1">
        <f>VLOOKUP(A2823,'ADM Details FY17'!$A$3:$U$3515,21,FALSE)</f>
        <v>0</v>
      </c>
      <c r="Q2823" s="1">
        <f>VLOOKUP(A2823,'ADM Details FY17'!$A$3:$V$3515,22,FALSE)</f>
        <v>0</v>
      </c>
      <c r="R2823" s="1">
        <f>VLOOKUP(A2823,'ADM Details FY17'!$A$3:$W$3515,23,FALSE)</f>
        <v>0</v>
      </c>
      <c r="S2823" s="1">
        <f>VLOOKUP(A2823,'ADM Details FY17'!$A$3:$X$3515,24,FALSE)</f>
        <v>0</v>
      </c>
      <c r="T2823" s="1">
        <f>VLOOKUP(A2823,'ADM Details FY17'!$A$3:$Y$3515,25,FALSE)</f>
        <v>0</v>
      </c>
      <c r="U2823" s="1">
        <f>VLOOKUP(A2823,'ADM Details FY17'!$A$3:$AA$3515,27,FALSE)</f>
        <v>0</v>
      </c>
      <c r="V2823" s="1">
        <f>IFERROR(VLOOKUP(C2823,'eindex _tget pp '!$A$4:$E$615,5,FALSE),0)</f>
        <v>710.46474099151123</v>
      </c>
      <c r="W2823" s="31">
        <f>IFERROR(VLOOKUP(C2823,'eindex _tget pp '!$A$4:$F$615,6,FALSE),0)</f>
        <v>1.3976599478</v>
      </c>
      <c r="X2823" s="4">
        <f>IFERROR(VLOOKUP(B2823,'eschools 16'!$A$2:$F$25,6,FALSE),1)</f>
        <v>1</v>
      </c>
      <c r="Y2823" s="1">
        <f t="shared" si="220"/>
        <v>355.23</v>
      </c>
      <c r="Z2823" s="1">
        <f t="shared" si="221"/>
        <v>760.33</v>
      </c>
      <c r="AA2823" s="31">
        <f>IFERROR(VLOOKUP(C2823,'eindex _tget pp '!$A$4:$G$615,7,FALSE),0)</f>
        <v>0.59894108400000001</v>
      </c>
      <c r="AB2823" s="1">
        <f>VLOOKUP(A2823,'ADM Details FY17'!$A$3:$AB$3515,28,FALSE)</f>
        <v>0</v>
      </c>
      <c r="AC2823" s="1">
        <f t="shared" si="222"/>
        <v>0</v>
      </c>
      <c r="AD2823" s="1">
        <f t="shared" si="223"/>
        <v>2</v>
      </c>
      <c r="AE2823" s="1">
        <f t="shared" si="224"/>
        <v>300</v>
      </c>
    </row>
    <row r="2824" spans="1:31" x14ac:dyDescent="0.25">
      <c r="A2824" t="str">
        <f>B2824&amp;"-"&amp;COUNTIF($B$3:B2824,B2824)</f>
        <v>825-7</v>
      </c>
      <c r="B2824">
        <v>825</v>
      </c>
      <c r="C2824" s="18">
        <f>VLOOKUP(A2824,'ADM Details FY17'!$A$3:$D$3515,4,FALSE)</f>
        <v>0</v>
      </c>
      <c r="D2824" s="1">
        <f>VLOOKUP(A2824,'ADM Details FY17'!$A$3:$E$3515,5,FALSE)</f>
        <v>0</v>
      </c>
      <c r="E2824" s="1">
        <f>VLOOKUP(A2824,'ADM Details FY17'!$A$3:$F$3515,6,FALSE)</f>
        <v>0</v>
      </c>
      <c r="F2824" s="1">
        <f>VLOOKUP(A2824,'ADM Details FY17'!$A$3:$G$3515,7,FALSE)</f>
        <v>0</v>
      </c>
      <c r="G2824" s="1">
        <f>VLOOKUP(A2824,'ADM Details FY17'!$A$3:$H$3515,8,FALSE)</f>
        <v>0</v>
      </c>
      <c r="H2824" s="1">
        <f>VLOOKUP(A2824,'ADM Details FY17'!$A$3:$I$3515,9,FALSE)</f>
        <v>0</v>
      </c>
      <c r="I2824" s="1">
        <f>VLOOKUP(A2824,'ADM Details FY17'!$A$3:$J$3517,10,FALSE)</f>
        <v>0</v>
      </c>
      <c r="J2824" s="1">
        <f>VLOOKUP(A2824,'ADM Details FY17'!$A$3:$K$3515,11,FALSE)</f>
        <v>0</v>
      </c>
      <c r="K2824" s="1">
        <f>VLOOKUP(A2824,'ADM Details FY17'!$A$3:$M$3515,13,FALSE)</f>
        <v>0</v>
      </c>
      <c r="L2824" s="1">
        <f>VLOOKUP(A2824,'ADM Details FY17'!$A$3:$O$3515,15,FALSE)</f>
        <v>0</v>
      </c>
      <c r="M2824" s="1">
        <f>VLOOKUP(A2824,'ADM Details FY17'!$A$3:$P$3515,16,FALSE)</f>
        <v>0</v>
      </c>
      <c r="N2824" s="1">
        <f>VLOOKUP(A2824,'ADM Details FY17'!$A$3:$Q$3515,17,FALSE)</f>
        <v>0</v>
      </c>
      <c r="O2824" s="1">
        <f>VLOOKUP(A2824,'ADM Details FY17'!$A$3:$S$3515,19,FALSE)</f>
        <v>0</v>
      </c>
      <c r="P2824" s="1">
        <f>VLOOKUP(A2824,'ADM Details FY17'!$A$3:$U$3515,21,FALSE)</f>
        <v>0</v>
      </c>
      <c r="Q2824" s="1">
        <f>VLOOKUP(A2824,'ADM Details FY17'!$A$3:$V$3515,22,FALSE)</f>
        <v>0</v>
      </c>
      <c r="R2824" s="1">
        <f>VLOOKUP(A2824,'ADM Details FY17'!$A$3:$W$3515,23,FALSE)</f>
        <v>0</v>
      </c>
      <c r="S2824" s="1">
        <f>VLOOKUP(A2824,'ADM Details FY17'!$A$3:$X$3515,24,FALSE)</f>
        <v>0</v>
      </c>
      <c r="T2824" s="1">
        <f>VLOOKUP(A2824,'ADM Details FY17'!$A$3:$Y$3515,25,FALSE)</f>
        <v>0</v>
      </c>
      <c r="U2824" s="1">
        <f>VLOOKUP(A2824,'ADM Details FY17'!$A$3:$AA$3515,27,FALSE)</f>
        <v>0</v>
      </c>
      <c r="V2824" s="1">
        <f>IFERROR(VLOOKUP(C2824,'eindex _tget pp '!$A$4:$E$615,5,FALSE),0)</f>
        <v>0</v>
      </c>
      <c r="W2824" s="31">
        <f>IFERROR(VLOOKUP(C2824,'eindex _tget pp '!$A$4:$F$615,6,FALSE),0)</f>
        <v>0</v>
      </c>
      <c r="X2824" s="4">
        <f>IFERROR(VLOOKUP(B2824,'eschools 16'!$A$2:$F$25,6,FALSE),1)</f>
        <v>1</v>
      </c>
      <c r="Y2824" s="1">
        <f t="shared" si="220"/>
        <v>0</v>
      </c>
      <c r="Z2824" s="1">
        <f t="shared" si="221"/>
        <v>0</v>
      </c>
      <c r="AA2824" s="31">
        <f>IFERROR(VLOOKUP(C2824,'eindex _tget pp '!$A$4:$G$615,7,FALSE),0)</f>
        <v>0</v>
      </c>
      <c r="AB2824" s="1">
        <f>VLOOKUP(A2824,'ADM Details FY17'!$A$3:$AB$3515,28,FALSE)</f>
        <v>0</v>
      </c>
      <c r="AC2824" s="1">
        <f t="shared" si="222"/>
        <v>0</v>
      </c>
      <c r="AD2824" s="1">
        <f t="shared" si="223"/>
        <v>0</v>
      </c>
      <c r="AE2824" s="1">
        <f t="shared" si="224"/>
        <v>0</v>
      </c>
    </row>
    <row r="2825" spans="1:31" x14ac:dyDescent="0.25">
      <c r="A2825" t="str">
        <f>B2825&amp;"-"&amp;COUNTIF($B$3:B2825,B2825)</f>
        <v>825-8</v>
      </c>
      <c r="B2825">
        <v>825</v>
      </c>
      <c r="C2825" s="18">
        <f>VLOOKUP(A2825,'ADM Details FY17'!$A$3:$D$3515,4,FALSE)</f>
        <v>0</v>
      </c>
      <c r="D2825" s="1">
        <f>VLOOKUP(A2825,'ADM Details FY17'!$A$3:$E$3515,5,FALSE)</f>
        <v>0</v>
      </c>
      <c r="E2825" s="1">
        <f>VLOOKUP(A2825,'ADM Details FY17'!$A$3:$F$3515,6,FALSE)</f>
        <v>0</v>
      </c>
      <c r="F2825" s="1">
        <f>VLOOKUP(A2825,'ADM Details FY17'!$A$3:$G$3515,7,FALSE)</f>
        <v>0</v>
      </c>
      <c r="G2825" s="1">
        <f>VLOOKUP(A2825,'ADM Details FY17'!$A$3:$H$3515,8,FALSE)</f>
        <v>0</v>
      </c>
      <c r="H2825" s="1">
        <f>VLOOKUP(A2825,'ADM Details FY17'!$A$3:$I$3515,9,FALSE)</f>
        <v>0</v>
      </c>
      <c r="I2825" s="1">
        <f>VLOOKUP(A2825,'ADM Details FY17'!$A$3:$J$3517,10,FALSE)</f>
        <v>0</v>
      </c>
      <c r="J2825" s="1">
        <f>VLOOKUP(A2825,'ADM Details FY17'!$A$3:$K$3515,11,FALSE)</f>
        <v>0</v>
      </c>
      <c r="K2825" s="1">
        <f>VLOOKUP(A2825,'ADM Details FY17'!$A$3:$M$3515,13,FALSE)</f>
        <v>0</v>
      </c>
      <c r="L2825" s="1">
        <f>VLOOKUP(A2825,'ADM Details FY17'!$A$3:$O$3515,15,FALSE)</f>
        <v>0</v>
      </c>
      <c r="M2825" s="1">
        <f>VLOOKUP(A2825,'ADM Details FY17'!$A$3:$P$3515,16,FALSE)</f>
        <v>0</v>
      </c>
      <c r="N2825" s="1">
        <f>VLOOKUP(A2825,'ADM Details FY17'!$A$3:$Q$3515,17,FALSE)</f>
        <v>0</v>
      </c>
      <c r="O2825" s="1">
        <f>VLOOKUP(A2825,'ADM Details FY17'!$A$3:$S$3515,19,FALSE)</f>
        <v>0</v>
      </c>
      <c r="P2825" s="1">
        <f>VLOOKUP(A2825,'ADM Details FY17'!$A$3:$U$3515,21,FALSE)</f>
        <v>0</v>
      </c>
      <c r="Q2825" s="1">
        <f>VLOOKUP(A2825,'ADM Details FY17'!$A$3:$V$3515,22,FALSE)</f>
        <v>0</v>
      </c>
      <c r="R2825" s="1">
        <f>VLOOKUP(A2825,'ADM Details FY17'!$A$3:$W$3515,23,FALSE)</f>
        <v>0</v>
      </c>
      <c r="S2825" s="1">
        <f>VLOOKUP(A2825,'ADM Details FY17'!$A$3:$X$3515,24,FALSE)</f>
        <v>0</v>
      </c>
      <c r="T2825" s="1">
        <f>VLOOKUP(A2825,'ADM Details FY17'!$A$3:$Y$3515,25,FALSE)</f>
        <v>0</v>
      </c>
      <c r="U2825" s="1">
        <f>VLOOKUP(A2825,'ADM Details FY17'!$A$3:$AA$3515,27,FALSE)</f>
        <v>0</v>
      </c>
      <c r="V2825" s="1">
        <f>IFERROR(VLOOKUP(C2825,'eindex _tget pp '!$A$4:$E$615,5,FALSE),0)</f>
        <v>0</v>
      </c>
      <c r="W2825" s="31">
        <f>IFERROR(VLOOKUP(C2825,'eindex _tget pp '!$A$4:$F$615,6,FALSE),0)</f>
        <v>0</v>
      </c>
      <c r="X2825" s="4">
        <f>IFERROR(VLOOKUP(B2825,'eschools 16'!$A$2:$F$25,6,FALSE),1)</f>
        <v>1</v>
      </c>
      <c r="Y2825" s="1">
        <f t="shared" si="220"/>
        <v>0</v>
      </c>
      <c r="Z2825" s="1">
        <f t="shared" si="221"/>
        <v>0</v>
      </c>
      <c r="AA2825" s="31">
        <f>IFERROR(VLOOKUP(C2825,'eindex _tget pp '!$A$4:$G$615,7,FALSE),0)</f>
        <v>0</v>
      </c>
      <c r="AB2825" s="1">
        <f>VLOOKUP(A2825,'ADM Details FY17'!$A$3:$AB$3515,28,FALSE)</f>
        <v>0</v>
      </c>
      <c r="AC2825" s="1">
        <f t="shared" si="222"/>
        <v>0</v>
      </c>
      <c r="AD2825" s="1">
        <f t="shared" si="223"/>
        <v>0</v>
      </c>
      <c r="AE2825" s="1">
        <f t="shared" si="224"/>
        <v>0</v>
      </c>
    </row>
    <row r="2826" spans="1:31" x14ac:dyDescent="0.25">
      <c r="A2826" t="str">
        <f>B2826&amp;"-"&amp;COUNTIF($B$3:B2826,B2826)</f>
        <v>825-9</v>
      </c>
      <c r="B2826">
        <v>825</v>
      </c>
      <c r="C2826" s="18">
        <f>VLOOKUP(A2826,'ADM Details FY17'!$A$3:$D$3515,4,FALSE)</f>
        <v>0</v>
      </c>
      <c r="D2826" s="1">
        <f>VLOOKUP(A2826,'ADM Details FY17'!$A$3:$E$3515,5,FALSE)</f>
        <v>0</v>
      </c>
      <c r="E2826" s="1">
        <f>VLOOKUP(A2826,'ADM Details FY17'!$A$3:$F$3515,6,FALSE)</f>
        <v>0</v>
      </c>
      <c r="F2826" s="1">
        <f>VLOOKUP(A2826,'ADM Details FY17'!$A$3:$G$3515,7,FALSE)</f>
        <v>0</v>
      </c>
      <c r="G2826" s="1">
        <f>VLOOKUP(A2826,'ADM Details FY17'!$A$3:$H$3515,8,FALSE)</f>
        <v>0</v>
      </c>
      <c r="H2826" s="1">
        <f>VLOOKUP(A2826,'ADM Details FY17'!$A$3:$I$3515,9,FALSE)</f>
        <v>0</v>
      </c>
      <c r="I2826" s="1">
        <f>VLOOKUP(A2826,'ADM Details FY17'!$A$3:$J$3517,10,FALSE)</f>
        <v>0</v>
      </c>
      <c r="J2826" s="1">
        <f>VLOOKUP(A2826,'ADM Details FY17'!$A$3:$K$3515,11,FALSE)</f>
        <v>0</v>
      </c>
      <c r="K2826" s="1">
        <f>VLOOKUP(A2826,'ADM Details FY17'!$A$3:$M$3515,13,FALSE)</f>
        <v>0</v>
      </c>
      <c r="L2826" s="1">
        <f>VLOOKUP(A2826,'ADM Details FY17'!$A$3:$O$3515,15,FALSE)</f>
        <v>0</v>
      </c>
      <c r="M2826" s="1">
        <f>VLOOKUP(A2826,'ADM Details FY17'!$A$3:$P$3515,16,FALSE)</f>
        <v>0</v>
      </c>
      <c r="N2826" s="1">
        <f>VLOOKUP(A2826,'ADM Details FY17'!$A$3:$Q$3515,17,FALSE)</f>
        <v>0</v>
      </c>
      <c r="O2826" s="1">
        <f>VLOOKUP(A2826,'ADM Details FY17'!$A$3:$S$3515,19,FALSE)</f>
        <v>0</v>
      </c>
      <c r="P2826" s="1">
        <f>VLOOKUP(A2826,'ADM Details FY17'!$A$3:$U$3515,21,FALSE)</f>
        <v>0</v>
      </c>
      <c r="Q2826" s="1">
        <f>VLOOKUP(A2826,'ADM Details FY17'!$A$3:$V$3515,22,FALSE)</f>
        <v>0</v>
      </c>
      <c r="R2826" s="1">
        <f>VLOOKUP(A2826,'ADM Details FY17'!$A$3:$W$3515,23,FALSE)</f>
        <v>0</v>
      </c>
      <c r="S2826" s="1">
        <f>VLOOKUP(A2826,'ADM Details FY17'!$A$3:$X$3515,24,FALSE)</f>
        <v>0</v>
      </c>
      <c r="T2826" s="1">
        <f>VLOOKUP(A2826,'ADM Details FY17'!$A$3:$Y$3515,25,FALSE)</f>
        <v>0</v>
      </c>
      <c r="U2826" s="1">
        <f>VLOOKUP(A2826,'ADM Details FY17'!$A$3:$AA$3515,27,FALSE)</f>
        <v>0</v>
      </c>
      <c r="V2826" s="1">
        <f>IFERROR(VLOOKUP(C2826,'eindex _tget pp '!$A$4:$E$615,5,FALSE),0)</f>
        <v>0</v>
      </c>
      <c r="W2826" s="31">
        <f>IFERROR(VLOOKUP(C2826,'eindex _tget pp '!$A$4:$F$615,6,FALSE),0)</f>
        <v>0</v>
      </c>
      <c r="X2826" s="4">
        <f>IFERROR(VLOOKUP(B2826,'eschools 16'!$A$2:$F$25,6,FALSE),1)</f>
        <v>1</v>
      </c>
      <c r="Y2826" s="1">
        <f t="shared" si="220"/>
        <v>0</v>
      </c>
      <c r="Z2826" s="1">
        <f t="shared" si="221"/>
        <v>0</v>
      </c>
      <c r="AA2826" s="31">
        <f>IFERROR(VLOOKUP(C2826,'eindex _tget pp '!$A$4:$G$615,7,FALSE),0)</f>
        <v>0</v>
      </c>
      <c r="AB2826" s="1">
        <f>VLOOKUP(A2826,'ADM Details FY17'!$A$3:$AB$3515,28,FALSE)</f>
        <v>0</v>
      </c>
      <c r="AC2826" s="1">
        <f t="shared" si="222"/>
        <v>0</v>
      </c>
      <c r="AD2826" s="1">
        <f t="shared" si="223"/>
        <v>0</v>
      </c>
      <c r="AE2826" s="1">
        <f t="shared" si="224"/>
        <v>0</v>
      </c>
    </row>
    <row r="2827" spans="1:31" x14ac:dyDescent="0.25">
      <c r="A2827" t="str">
        <f>B2827&amp;"-"&amp;COUNTIF($B$3:B2827,B2827)</f>
        <v>825-10</v>
      </c>
      <c r="B2827">
        <v>825</v>
      </c>
      <c r="C2827" s="18">
        <f>VLOOKUP(A2827,'ADM Details FY17'!$A$3:$D$3515,4,FALSE)</f>
        <v>0</v>
      </c>
      <c r="D2827" s="1">
        <f>VLOOKUP(A2827,'ADM Details FY17'!$A$3:$E$3515,5,FALSE)</f>
        <v>0</v>
      </c>
      <c r="E2827" s="1">
        <f>VLOOKUP(A2827,'ADM Details FY17'!$A$3:$F$3515,6,FALSE)</f>
        <v>0</v>
      </c>
      <c r="F2827" s="1">
        <f>VLOOKUP(A2827,'ADM Details FY17'!$A$3:$G$3515,7,FALSE)</f>
        <v>0</v>
      </c>
      <c r="G2827" s="1">
        <f>VLOOKUP(A2827,'ADM Details FY17'!$A$3:$H$3515,8,FALSE)</f>
        <v>0</v>
      </c>
      <c r="H2827" s="1">
        <f>VLOOKUP(A2827,'ADM Details FY17'!$A$3:$I$3515,9,FALSE)</f>
        <v>0</v>
      </c>
      <c r="I2827" s="1">
        <f>VLOOKUP(A2827,'ADM Details FY17'!$A$3:$J$3517,10,FALSE)</f>
        <v>0</v>
      </c>
      <c r="J2827" s="1">
        <f>VLOOKUP(A2827,'ADM Details FY17'!$A$3:$K$3515,11,FALSE)</f>
        <v>0</v>
      </c>
      <c r="K2827" s="1">
        <f>VLOOKUP(A2827,'ADM Details FY17'!$A$3:$M$3515,13,FALSE)</f>
        <v>0</v>
      </c>
      <c r="L2827" s="1">
        <f>VLOOKUP(A2827,'ADM Details FY17'!$A$3:$O$3515,15,FALSE)</f>
        <v>0</v>
      </c>
      <c r="M2827" s="1">
        <f>VLOOKUP(A2827,'ADM Details FY17'!$A$3:$P$3515,16,FALSE)</f>
        <v>0</v>
      </c>
      <c r="N2827" s="1">
        <f>VLOOKUP(A2827,'ADM Details FY17'!$A$3:$Q$3515,17,FALSE)</f>
        <v>0</v>
      </c>
      <c r="O2827" s="1">
        <f>VLOOKUP(A2827,'ADM Details FY17'!$A$3:$S$3515,19,FALSE)</f>
        <v>0</v>
      </c>
      <c r="P2827" s="1">
        <f>VLOOKUP(A2827,'ADM Details FY17'!$A$3:$U$3515,21,FALSE)</f>
        <v>0</v>
      </c>
      <c r="Q2827" s="1">
        <f>VLOOKUP(A2827,'ADM Details FY17'!$A$3:$V$3515,22,FALSE)</f>
        <v>0</v>
      </c>
      <c r="R2827" s="1">
        <f>VLOOKUP(A2827,'ADM Details FY17'!$A$3:$W$3515,23,FALSE)</f>
        <v>0</v>
      </c>
      <c r="S2827" s="1">
        <f>VLOOKUP(A2827,'ADM Details FY17'!$A$3:$X$3515,24,FALSE)</f>
        <v>0</v>
      </c>
      <c r="T2827" s="1">
        <f>VLOOKUP(A2827,'ADM Details FY17'!$A$3:$Y$3515,25,FALSE)</f>
        <v>0</v>
      </c>
      <c r="U2827" s="1">
        <f>VLOOKUP(A2827,'ADM Details FY17'!$A$3:$AA$3515,27,FALSE)</f>
        <v>0</v>
      </c>
      <c r="V2827" s="1">
        <f>IFERROR(VLOOKUP(C2827,'eindex _tget pp '!$A$4:$E$615,5,FALSE),0)</f>
        <v>0</v>
      </c>
      <c r="W2827" s="31">
        <f>IFERROR(VLOOKUP(C2827,'eindex _tget pp '!$A$4:$F$615,6,FALSE),0)</f>
        <v>0</v>
      </c>
      <c r="X2827" s="4">
        <f>IFERROR(VLOOKUP(B2827,'eschools 16'!$A$2:$F$25,6,FALSE),1)</f>
        <v>1</v>
      </c>
      <c r="Y2827" s="1">
        <f t="shared" si="220"/>
        <v>0</v>
      </c>
      <c r="Z2827" s="1">
        <f t="shared" si="221"/>
        <v>0</v>
      </c>
      <c r="AA2827" s="31">
        <f>IFERROR(VLOOKUP(C2827,'eindex _tget pp '!$A$4:$G$615,7,FALSE),0)</f>
        <v>0</v>
      </c>
      <c r="AB2827" s="1">
        <f>VLOOKUP(A2827,'ADM Details FY17'!$A$3:$AB$3515,28,FALSE)</f>
        <v>0</v>
      </c>
      <c r="AC2827" s="1">
        <f t="shared" si="222"/>
        <v>0</v>
      </c>
      <c r="AD2827" s="1">
        <f t="shared" si="223"/>
        <v>0</v>
      </c>
      <c r="AE2827" s="1">
        <f t="shared" si="224"/>
        <v>0</v>
      </c>
    </row>
    <row r="2828" spans="1:31" x14ac:dyDescent="0.25">
      <c r="A2828" t="str">
        <f>B2828&amp;"-"&amp;COUNTIF($B$3:B2828,B2828)</f>
        <v>825-11</v>
      </c>
      <c r="B2828">
        <v>825</v>
      </c>
      <c r="C2828" s="18">
        <f>VLOOKUP(A2828,'ADM Details FY17'!$A$3:$D$3515,4,FALSE)</f>
        <v>0</v>
      </c>
      <c r="D2828" s="1">
        <f>VLOOKUP(A2828,'ADM Details FY17'!$A$3:$E$3515,5,FALSE)</f>
        <v>0</v>
      </c>
      <c r="E2828" s="1">
        <f>VLOOKUP(A2828,'ADM Details FY17'!$A$3:$F$3515,6,FALSE)</f>
        <v>0</v>
      </c>
      <c r="F2828" s="1">
        <f>VLOOKUP(A2828,'ADM Details FY17'!$A$3:$G$3515,7,FALSE)</f>
        <v>0</v>
      </c>
      <c r="G2828" s="1">
        <f>VLOOKUP(A2828,'ADM Details FY17'!$A$3:$H$3515,8,FALSE)</f>
        <v>0</v>
      </c>
      <c r="H2828" s="1">
        <f>VLOOKUP(A2828,'ADM Details FY17'!$A$3:$I$3515,9,FALSE)</f>
        <v>0</v>
      </c>
      <c r="I2828" s="1">
        <f>VLOOKUP(A2828,'ADM Details FY17'!$A$3:$J$3517,10,FALSE)</f>
        <v>0</v>
      </c>
      <c r="J2828" s="1">
        <f>VLOOKUP(A2828,'ADM Details FY17'!$A$3:$K$3515,11,FALSE)</f>
        <v>0</v>
      </c>
      <c r="K2828" s="1">
        <f>VLOOKUP(A2828,'ADM Details FY17'!$A$3:$M$3515,13,FALSE)</f>
        <v>0</v>
      </c>
      <c r="L2828" s="1">
        <f>VLOOKUP(A2828,'ADM Details FY17'!$A$3:$O$3515,15,FALSE)</f>
        <v>0</v>
      </c>
      <c r="M2828" s="1">
        <f>VLOOKUP(A2828,'ADM Details FY17'!$A$3:$P$3515,16,FALSE)</f>
        <v>0</v>
      </c>
      <c r="N2828" s="1">
        <f>VLOOKUP(A2828,'ADM Details FY17'!$A$3:$Q$3515,17,FALSE)</f>
        <v>0</v>
      </c>
      <c r="O2828" s="1">
        <f>VLOOKUP(A2828,'ADM Details FY17'!$A$3:$S$3515,19,FALSE)</f>
        <v>0</v>
      </c>
      <c r="P2828" s="1">
        <f>VLOOKUP(A2828,'ADM Details FY17'!$A$3:$U$3515,21,FALSE)</f>
        <v>0</v>
      </c>
      <c r="Q2828" s="1">
        <f>VLOOKUP(A2828,'ADM Details FY17'!$A$3:$V$3515,22,FALSE)</f>
        <v>0</v>
      </c>
      <c r="R2828" s="1">
        <f>VLOOKUP(A2828,'ADM Details FY17'!$A$3:$W$3515,23,FALSE)</f>
        <v>0</v>
      </c>
      <c r="S2828" s="1">
        <f>VLOOKUP(A2828,'ADM Details FY17'!$A$3:$X$3515,24,FALSE)</f>
        <v>0</v>
      </c>
      <c r="T2828" s="1">
        <f>VLOOKUP(A2828,'ADM Details FY17'!$A$3:$Y$3515,25,FALSE)</f>
        <v>0</v>
      </c>
      <c r="U2828" s="1">
        <f>VLOOKUP(A2828,'ADM Details FY17'!$A$3:$AA$3515,27,FALSE)</f>
        <v>0</v>
      </c>
      <c r="V2828" s="1">
        <f>IFERROR(VLOOKUP(C2828,'eindex _tget pp '!$A$4:$E$615,5,FALSE),0)</f>
        <v>0</v>
      </c>
      <c r="W2828" s="31">
        <f>IFERROR(VLOOKUP(C2828,'eindex _tget pp '!$A$4:$F$615,6,FALSE),0)</f>
        <v>0</v>
      </c>
      <c r="X2828" s="4">
        <f>IFERROR(VLOOKUP(B2828,'eschools 16'!$A$2:$F$25,6,FALSE),1)</f>
        <v>1</v>
      </c>
      <c r="Y2828" s="1">
        <f t="shared" si="220"/>
        <v>0</v>
      </c>
      <c r="Z2828" s="1">
        <f t="shared" si="221"/>
        <v>0</v>
      </c>
      <c r="AA2828" s="31">
        <f>IFERROR(VLOOKUP(C2828,'eindex _tget pp '!$A$4:$G$615,7,FALSE),0)</f>
        <v>0</v>
      </c>
      <c r="AB2828" s="1">
        <f>VLOOKUP(A2828,'ADM Details FY17'!$A$3:$AB$3515,28,FALSE)</f>
        <v>0</v>
      </c>
      <c r="AC2828" s="1">
        <f t="shared" si="222"/>
        <v>0</v>
      </c>
      <c r="AD2828" s="1">
        <f t="shared" si="223"/>
        <v>0</v>
      </c>
      <c r="AE2828" s="1">
        <f t="shared" si="224"/>
        <v>0</v>
      </c>
    </row>
    <row r="2829" spans="1:31" x14ac:dyDescent="0.25">
      <c r="A2829" t="str">
        <f>B2829&amp;"-"&amp;COUNTIF($B$3:B2829,B2829)</f>
        <v>825-12</v>
      </c>
      <c r="B2829">
        <v>825</v>
      </c>
      <c r="C2829" s="18">
        <f>VLOOKUP(A2829,'ADM Details FY17'!$A$3:$D$3515,4,FALSE)</f>
        <v>0</v>
      </c>
      <c r="D2829" s="1">
        <f>VLOOKUP(A2829,'ADM Details FY17'!$A$3:$E$3515,5,FALSE)</f>
        <v>0</v>
      </c>
      <c r="E2829" s="1">
        <f>VLOOKUP(A2829,'ADM Details FY17'!$A$3:$F$3515,6,FALSE)</f>
        <v>0</v>
      </c>
      <c r="F2829" s="1">
        <f>VLOOKUP(A2829,'ADM Details FY17'!$A$3:$G$3515,7,FALSE)</f>
        <v>0</v>
      </c>
      <c r="G2829" s="1">
        <f>VLOOKUP(A2829,'ADM Details FY17'!$A$3:$H$3515,8,FALSE)</f>
        <v>0</v>
      </c>
      <c r="H2829" s="1">
        <f>VLOOKUP(A2829,'ADM Details FY17'!$A$3:$I$3515,9,FALSE)</f>
        <v>0</v>
      </c>
      <c r="I2829" s="1">
        <f>VLOOKUP(A2829,'ADM Details FY17'!$A$3:$J$3517,10,FALSE)</f>
        <v>0</v>
      </c>
      <c r="J2829" s="1">
        <f>VLOOKUP(A2829,'ADM Details FY17'!$A$3:$K$3515,11,FALSE)</f>
        <v>0</v>
      </c>
      <c r="K2829" s="1">
        <f>VLOOKUP(A2829,'ADM Details FY17'!$A$3:$M$3515,13,FALSE)</f>
        <v>0</v>
      </c>
      <c r="L2829" s="1">
        <f>VLOOKUP(A2829,'ADM Details FY17'!$A$3:$O$3515,15,FALSE)</f>
        <v>0</v>
      </c>
      <c r="M2829" s="1">
        <f>VLOOKUP(A2829,'ADM Details FY17'!$A$3:$P$3515,16,FALSE)</f>
        <v>0</v>
      </c>
      <c r="N2829" s="1">
        <f>VLOOKUP(A2829,'ADM Details FY17'!$A$3:$Q$3515,17,FALSE)</f>
        <v>0</v>
      </c>
      <c r="O2829" s="1">
        <f>VLOOKUP(A2829,'ADM Details FY17'!$A$3:$S$3515,19,FALSE)</f>
        <v>0</v>
      </c>
      <c r="P2829" s="1">
        <f>VLOOKUP(A2829,'ADM Details FY17'!$A$3:$U$3515,21,FALSE)</f>
        <v>0</v>
      </c>
      <c r="Q2829" s="1">
        <f>VLOOKUP(A2829,'ADM Details FY17'!$A$3:$V$3515,22,FALSE)</f>
        <v>0</v>
      </c>
      <c r="R2829" s="1">
        <f>VLOOKUP(A2829,'ADM Details FY17'!$A$3:$W$3515,23,FALSE)</f>
        <v>0</v>
      </c>
      <c r="S2829" s="1">
        <f>VLOOKUP(A2829,'ADM Details FY17'!$A$3:$X$3515,24,FALSE)</f>
        <v>0</v>
      </c>
      <c r="T2829" s="1">
        <f>VLOOKUP(A2829,'ADM Details FY17'!$A$3:$Y$3515,25,FALSE)</f>
        <v>0</v>
      </c>
      <c r="U2829" s="1">
        <f>VLOOKUP(A2829,'ADM Details FY17'!$A$3:$AA$3515,27,FALSE)</f>
        <v>0</v>
      </c>
      <c r="V2829" s="1">
        <f>IFERROR(VLOOKUP(C2829,'eindex _tget pp '!$A$4:$E$615,5,FALSE),0)</f>
        <v>0</v>
      </c>
      <c r="W2829" s="31">
        <f>IFERROR(VLOOKUP(C2829,'eindex _tget pp '!$A$4:$F$615,6,FALSE),0)</f>
        <v>0</v>
      </c>
      <c r="X2829" s="4">
        <f>IFERROR(VLOOKUP(B2829,'eschools 16'!$A$2:$F$25,6,FALSE),1)</f>
        <v>1</v>
      </c>
      <c r="Y2829" s="1">
        <f t="shared" si="220"/>
        <v>0</v>
      </c>
      <c r="Z2829" s="1">
        <f t="shared" si="221"/>
        <v>0</v>
      </c>
      <c r="AA2829" s="31">
        <f>IFERROR(VLOOKUP(C2829,'eindex _tget pp '!$A$4:$G$615,7,FALSE),0)</f>
        <v>0</v>
      </c>
      <c r="AB2829" s="1">
        <f>VLOOKUP(A2829,'ADM Details FY17'!$A$3:$AB$3515,28,FALSE)</f>
        <v>0</v>
      </c>
      <c r="AC2829" s="1">
        <f t="shared" si="222"/>
        <v>0</v>
      </c>
      <c r="AD2829" s="1">
        <f t="shared" si="223"/>
        <v>0</v>
      </c>
      <c r="AE2829" s="1">
        <f t="shared" si="224"/>
        <v>0</v>
      </c>
    </row>
    <row r="2830" spans="1:31" x14ac:dyDescent="0.25">
      <c r="A2830" t="str">
        <f>B2830&amp;"-"&amp;COUNTIF($B$3:B2830,B2830)</f>
        <v>838-1</v>
      </c>
      <c r="B2830">
        <v>838</v>
      </c>
      <c r="C2830" s="18">
        <f>VLOOKUP(A2830,'ADM Details FY17'!$A$3:$D$3515,4,FALSE)</f>
        <v>43612</v>
      </c>
      <c r="D2830" s="1">
        <f>VLOOKUP(A2830,'ADM Details FY17'!$A$3:$E$3515,5,FALSE)</f>
        <v>0.45</v>
      </c>
      <c r="E2830" s="1">
        <f>VLOOKUP(A2830,'ADM Details FY17'!$A$3:$F$3515,6,FALSE)</f>
        <v>0.45</v>
      </c>
      <c r="F2830" s="1">
        <f>VLOOKUP(A2830,'ADM Details FY17'!$A$3:$G$3515,7,FALSE)</f>
        <v>0</v>
      </c>
      <c r="G2830" s="1">
        <f>VLOOKUP(A2830,'ADM Details FY17'!$A$3:$H$3515,8,FALSE)</f>
        <v>0</v>
      </c>
      <c r="H2830" s="1">
        <f>VLOOKUP(A2830,'ADM Details FY17'!$A$3:$I$3515,9,FALSE)</f>
        <v>0</v>
      </c>
      <c r="I2830" s="1">
        <f>VLOOKUP(A2830,'ADM Details FY17'!$A$3:$J$3517,10,FALSE)</f>
        <v>0</v>
      </c>
      <c r="J2830" s="1">
        <f>VLOOKUP(A2830,'ADM Details FY17'!$A$3:$K$3515,11,FALSE)</f>
        <v>0</v>
      </c>
      <c r="K2830" s="1">
        <f>VLOOKUP(A2830,'ADM Details FY17'!$A$3:$M$3515,13,FALSE)</f>
        <v>0.45</v>
      </c>
      <c r="L2830" s="1">
        <f>VLOOKUP(A2830,'ADM Details FY17'!$A$3:$O$3515,15,FALSE)</f>
        <v>0</v>
      </c>
      <c r="M2830" s="1">
        <f>VLOOKUP(A2830,'ADM Details FY17'!$A$3:$P$3515,16,FALSE)</f>
        <v>0</v>
      </c>
      <c r="N2830" s="1">
        <f>VLOOKUP(A2830,'ADM Details FY17'!$A$3:$Q$3515,17,FALSE)</f>
        <v>0</v>
      </c>
      <c r="O2830" s="1">
        <f>VLOOKUP(A2830,'ADM Details FY17'!$A$3:$S$3515,19,FALSE)</f>
        <v>0.45</v>
      </c>
      <c r="P2830" s="1">
        <f>VLOOKUP(A2830,'ADM Details FY17'!$A$3:$U$3515,21,FALSE)</f>
        <v>0</v>
      </c>
      <c r="Q2830" s="1">
        <f>VLOOKUP(A2830,'ADM Details FY17'!$A$3:$V$3515,22,FALSE)</f>
        <v>0</v>
      </c>
      <c r="R2830" s="1">
        <f>VLOOKUP(A2830,'ADM Details FY17'!$A$3:$W$3515,23,FALSE)</f>
        <v>0</v>
      </c>
      <c r="S2830" s="1">
        <f>VLOOKUP(A2830,'ADM Details FY17'!$A$3:$X$3515,24,FALSE)</f>
        <v>0</v>
      </c>
      <c r="T2830" s="1">
        <f>VLOOKUP(A2830,'ADM Details FY17'!$A$3:$Y$3515,25,FALSE)</f>
        <v>0</v>
      </c>
      <c r="U2830" s="1">
        <f>VLOOKUP(A2830,'ADM Details FY17'!$A$3:$AA$3515,27,FALSE)</f>
        <v>0</v>
      </c>
      <c r="V2830" s="1">
        <f>IFERROR(VLOOKUP(C2830,'eindex _tget pp '!$A$4:$E$615,5,FALSE),0)</f>
        <v>0</v>
      </c>
      <c r="W2830" s="31">
        <f>IFERROR(VLOOKUP(C2830,'eindex _tget pp '!$A$4:$F$615,6,FALSE),0)</f>
        <v>0.45239227970000001</v>
      </c>
      <c r="X2830" s="4">
        <f>IFERROR(VLOOKUP(B2830,'eschools 16'!$A$2:$F$25,6,FALSE),1)</f>
        <v>1</v>
      </c>
      <c r="Y2830" s="1">
        <f t="shared" si="220"/>
        <v>0</v>
      </c>
      <c r="Z2830" s="1">
        <f t="shared" si="221"/>
        <v>55.37</v>
      </c>
      <c r="AA2830" s="31">
        <f>IFERROR(VLOOKUP(C2830,'eindex _tget pp '!$A$4:$G$615,7,FALSE),0)</f>
        <v>0.29592442099999999</v>
      </c>
      <c r="AB2830" s="1">
        <f>VLOOKUP(A2830,'ADM Details FY17'!$A$3:$AB$3515,28,FALSE)</f>
        <v>0</v>
      </c>
      <c r="AC2830" s="1">
        <f t="shared" si="222"/>
        <v>0</v>
      </c>
      <c r="AD2830" s="1">
        <f t="shared" si="223"/>
        <v>0.45</v>
      </c>
      <c r="AE2830" s="1">
        <f t="shared" si="224"/>
        <v>67.5</v>
      </c>
    </row>
    <row r="2831" spans="1:31" x14ac:dyDescent="0.25">
      <c r="A2831" t="str">
        <f>B2831&amp;"-"&amp;COUNTIF($B$3:B2831,B2831)</f>
        <v>838-2</v>
      </c>
      <c r="B2831">
        <v>838</v>
      </c>
      <c r="C2831" s="18">
        <f>VLOOKUP(A2831,'ADM Details FY17'!$A$3:$D$3515,4,FALSE)</f>
        <v>43653</v>
      </c>
      <c r="D2831" s="1">
        <f>VLOOKUP(A2831,'ADM Details FY17'!$A$3:$E$3515,5,FALSE)</f>
        <v>1</v>
      </c>
      <c r="E2831" s="1">
        <f>VLOOKUP(A2831,'ADM Details FY17'!$A$3:$F$3515,6,FALSE)</f>
        <v>0</v>
      </c>
      <c r="F2831" s="1">
        <f>VLOOKUP(A2831,'ADM Details FY17'!$A$3:$G$3515,7,FALSE)</f>
        <v>0</v>
      </c>
      <c r="G2831" s="1">
        <f>VLOOKUP(A2831,'ADM Details FY17'!$A$3:$H$3515,8,FALSE)</f>
        <v>0</v>
      </c>
      <c r="H2831" s="1">
        <f>VLOOKUP(A2831,'ADM Details FY17'!$A$3:$I$3515,9,FALSE)</f>
        <v>0</v>
      </c>
      <c r="I2831" s="1">
        <f>VLOOKUP(A2831,'ADM Details FY17'!$A$3:$J$3517,10,FALSE)</f>
        <v>0</v>
      </c>
      <c r="J2831" s="1">
        <f>VLOOKUP(A2831,'ADM Details FY17'!$A$3:$K$3515,11,FALSE)</f>
        <v>0</v>
      </c>
      <c r="K2831" s="1">
        <f>VLOOKUP(A2831,'ADM Details FY17'!$A$3:$M$3515,13,FALSE)</f>
        <v>1</v>
      </c>
      <c r="L2831" s="1">
        <f>VLOOKUP(A2831,'ADM Details FY17'!$A$3:$O$3515,15,FALSE)</f>
        <v>0</v>
      </c>
      <c r="M2831" s="1">
        <f>VLOOKUP(A2831,'ADM Details FY17'!$A$3:$P$3515,16,FALSE)</f>
        <v>0</v>
      </c>
      <c r="N2831" s="1">
        <f>VLOOKUP(A2831,'ADM Details FY17'!$A$3:$Q$3515,17,FALSE)</f>
        <v>0</v>
      </c>
      <c r="O2831" s="1">
        <f>VLOOKUP(A2831,'ADM Details FY17'!$A$3:$S$3515,19,FALSE)</f>
        <v>1</v>
      </c>
      <c r="P2831" s="1">
        <f>VLOOKUP(A2831,'ADM Details FY17'!$A$3:$U$3515,21,FALSE)</f>
        <v>0</v>
      </c>
      <c r="Q2831" s="1">
        <f>VLOOKUP(A2831,'ADM Details FY17'!$A$3:$V$3515,22,FALSE)</f>
        <v>0</v>
      </c>
      <c r="R2831" s="1">
        <f>VLOOKUP(A2831,'ADM Details FY17'!$A$3:$W$3515,23,FALSE)</f>
        <v>0</v>
      </c>
      <c r="S2831" s="1">
        <f>VLOOKUP(A2831,'ADM Details FY17'!$A$3:$X$3515,24,FALSE)</f>
        <v>0</v>
      </c>
      <c r="T2831" s="1">
        <f>VLOOKUP(A2831,'ADM Details FY17'!$A$3:$Y$3515,25,FALSE)</f>
        <v>0</v>
      </c>
      <c r="U2831" s="1">
        <f>VLOOKUP(A2831,'ADM Details FY17'!$A$3:$AA$3515,27,FALSE)</f>
        <v>0</v>
      </c>
      <c r="V2831" s="1">
        <f>IFERROR(VLOOKUP(C2831,'eindex _tget pp '!$A$4:$E$615,5,FALSE),0)</f>
        <v>6.7757745547834709</v>
      </c>
      <c r="W2831" s="31">
        <f>IFERROR(VLOOKUP(C2831,'eindex _tget pp '!$A$4:$F$615,6,FALSE),0)</f>
        <v>1.0190333101</v>
      </c>
      <c r="X2831" s="4">
        <f>IFERROR(VLOOKUP(B2831,'eschools 16'!$A$2:$F$25,6,FALSE),1)</f>
        <v>1</v>
      </c>
      <c r="Y2831" s="1">
        <f t="shared" si="220"/>
        <v>1.69</v>
      </c>
      <c r="Z2831" s="1">
        <f t="shared" si="221"/>
        <v>277.18</v>
      </c>
      <c r="AA2831" s="31">
        <f>IFERROR(VLOOKUP(C2831,'eindex _tget pp '!$A$4:$G$615,7,FALSE),0)</f>
        <v>0.31807660900000001</v>
      </c>
      <c r="AB2831" s="1">
        <f>VLOOKUP(A2831,'ADM Details FY17'!$A$3:$AB$3515,28,FALSE)</f>
        <v>0</v>
      </c>
      <c r="AC2831" s="1">
        <f t="shared" si="222"/>
        <v>0</v>
      </c>
      <c r="AD2831" s="1">
        <f t="shared" si="223"/>
        <v>1</v>
      </c>
      <c r="AE2831" s="1">
        <f t="shared" si="224"/>
        <v>150</v>
      </c>
    </row>
    <row r="2832" spans="1:31" x14ac:dyDescent="0.25">
      <c r="A2832" t="str">
        <f>B2832&amp;"-"&amp;COUNTIF($B$3:B2832,B2832)</f>
        <v>838-3</v>
      </c>
      <c r="B2832">
        <v>838</v>
      </c>
      <c r="C2832" s="18">
        <f>VLOOKUP(A2832,'ADM Details FY17'!$A$3:$D$3515,4,FALSE)</f>
        <v>43786</v>
      </c>
      <c r="D2832" s="1">
        <f>VLOOKUP(A2832,'ADM Details FY17'!$A$3:$E$3515,5,FALSE)</f>
        <v>253.02</v>
      </c>
      <c r="E2832" s="1">
        <f>VLOOKUP(A2832,'ADM Details FY17'!$A$3:$F$3515,6,FALSE)</f>
        <v>6.44</v>
      </c>
      <c r="F2832" s="1">
        <f>VLOOKUP(A2832,'ADM Details FY17'!$A$3:$G$3515,7,FALSE)</f>
        <v>14.45</v>
      </c>
      <c r="G2832" s="1">
        <f>VLOOKUP(A2832,'ADM Details FY17'!$A$3:$H$3515,8,FALSE)</f>
        <v>0</v>
      </c>
      <c r="H2832" s="1">
        <f>VLOOKUP(A2832,'ADM Details FY17'!$A$3:$I$3515,9,FALSE)</f>
        <v>0</v>
      </c>
      <c r="I2832" s="1">
        <f>VLOOKUP(A2832,'ADM Details FY17'!$A$3:$J$3517,10,FALSE)</f>
        <v>0</v>
      </c>
      <c r="J2832" s="1">
        <f>VLOOKUP(A2832,'ADM Details FY17'!$A$3:$K$3515,11,FALSE)</f>
        <v>1</v>
      </c>
      <c r="K2832" s="1">
        <f>VLOOKUP(A2832,'ADM Details FY17'!$A$3:$M$3515,13,FALSE)</f>
        <v>253.02</v>
      </c>
      <c r="L2832" s="1">
        <f>VLOOKUP(A2832,'ADM Details FY17'!$A$3:$O$3515,15,FALSE)</f>
        <v>0</v>
      </c>
      <c r="M2832" s="1">
        <f>VLOOKUP(A2832,'ADM Details FY17'!$A$3:$P$3515,16,FALSE)</f>
        <v>37.24</v>
      </c>
      <c r="N2832" s="1">
        <f>VLOOKUP(A2832,'ADM Details FY17'!$A$3:$Q$3515,17,FALSE)</f>
        <v>0</v>
      </c>
      <c r="O2832" s="1">
        <f>VLOOKUP(A2832,'ADM Details FY17'!$A$3:$S$3515,19,FALSE)</f>
        <v>105.52</v>
      </c>
      <c r="P2832" s="1">
        <f>VLOOKUP(A2832,'ADM Details FY17'!$A$3:$U$3515,21,FALSE)</f>
        <v>0</v>
      </c>
      <c r="Q2832" s="1">
        <f>VLOOKUP(A2832,'ADM Details FY17'!$A$3:$V$3515,22,FALSE)</f>
        <v>0</v>
      </c>
      <c r="R2832" s="1">
        <f>VLOOKUP(A2832,'ADM Details FY17'!$A$3:$W$3515,23,FALSE)</f>
        <v>0</v>
      </c>
      <c r="S2832" s="1">
        <f>VLOOKUP(A2832,'ADM Details FY17'!$A$3:$X$3515,24,FALSE)</f>
        <v>0</v>
      </c>
      <c r="T2832" s="1">
        <f>VLOOKUP(A2832,'ADM Details FY17'!$A$3:$Y$3515,25,FALSE)</f>
        <v>0</v>
      </c>
      <c r="U2832" s="1">
        <f>VLOOKUP(A2832,'ADM Details FY17'!$A$3:$AA$3515,27,FALSE)</f>
        <v>0</v>
      </c>
      <c r="V2832" s="1">
        <f>IFERROR(VLOOKUP(C2832,'eindex _tget pp '!$A$4:$E$615,5,FALSE),0)</f>
        <v>1095.3886443246988</v>
      </c>
      <c r="W2832" s="31">
        <f>IFERROR(VLOOKUP(C2832,'eindex _tget pp '!$A$4:$F$615,6,FALSE),0)</f>
        <v>3.9572566881000002</v>
      </c>
      <c r="X2832" s="4">
        <f>IFERROR(VLOOKUP(B2832,'eschools 16'!$A$2:$F$25,6,FALSE),1)</f>
        <v>1</v>
      </c>
      <c r="Y2832" s="1">
        <f t="shared" si="220"/>
        <v>69288.81</v>
      </c>
      <c r="Z2832" s="1">
        <f t="shared" si="221"/>
        <v>272344.09999999998</v>
      </c>
      <c r="AA2832" s="31">
        <f>IFERROR(VLOOKUP(C2832,'eindex _tget pp '!$A$4:$G$615,7,FALSE),0)</f>
        <v>0.76547957700000002</v>
      </c>
      <c r="AB2832" s="1">
        <f>VLOOKUP(A2832,'ADM Details FY17'!$A$3:$AB$3515,28,FALSE)</f>
        <v>0</v>
      </c>
      <c r="AC2832" s="1">
        <f t="shared" si="222"/>
        <v>0</v>
      </c>
      <c r="AD2832" s="1">
        <f t="shared" si="223"/>
        <v>253.02</v>
      </c>
      <c r="AE2832" s="1">
        <f t="shared" si="224"/>
        <v>37953</v>
      </c>
    </row>
    <row r="2833" spans="1:31" x14ac:dyDescent="0.25">
      <c r="A2833" t="str">
        <f>B2833&amp;"-"&amp;COUNTIF($B$3:B2833,B2833)</f>
        <v>838-4</v>
      </c>
      <c r="B2833">
        <v>838</v>
      </c>
      <c r="C2833" s="18">
        <f>VLOOKUP(A2833,'ADM Details FY17'!$A$3:$D$3515,4,FALSE)</f>
        <v>43950</v>
      </c>
      <c r="D2833" s="1">
        <f>VLOOKUP(A2833,'ADM Details FY17'!$A$3:$E$3515,5,FALSE)</f>
        <v>1</v>
      </c>
      <c r="E2833" s="1">
        <f>VLOOKUP(A2833,'ADM Details FY17'!$A$3:$F$3515,6,FALSE)</f>
        <v>0</v>
      </c>
      <c r="F2833" s="1">
        <f>VLOOKUP(A2833,'ADM Details FY17'!$A$3:$G$3515,7,FALSE)</f>
        <v>0</v>
      </c>
      <c r="G2833" s="1">
        <f>VLOOKUP(A2833,'ADM Details FY17'!$A$3:$H$3515,8,FALSE)</f>
        <v>0</v>
      </c>
      <c r="H2833" s="1">
        <f>VLOOKUP(A2833,'ADM Details FY17'!$A$3:$I$3515,9,FALSE)</f>
        <v>0</v>
      </c>
      <c r="I2833" s="1">
        <f>VLOOKUP(A2833,'ADM Details FY17'!$A$3:$J$3517,10,FALSE)</f>
        <v>0</v>
      </c>
      <c r="J2833" s="1">
        <f>VLOOKUP(A2833,'ADM Details FY17'!$A$3:$K$3515,11,FALSE)</f>
        <v>0</v>
      </c>
      <c r="K2833" s="1">
        <f>VLOOKUP(A2833,'ADM Details FY17'!$A$3:$M$3515,13,FALSE)</f>
        <v>1</v>
      </c>
      <c r="L2833" s="1">
        <f>VLOOKUP(A2833,'ADM Details FY17'!$A$3:$O$3515,15,FALSE)</f>
        <v>0</v>
      </c>
      <c r="M2833" s="1">
        <f>VLOOKUP(A2833,'ADM Details FY17'!$A$3:$P$3515,16,FALSE)</f>
        <v>0</v>
      </c>
      <c r="N2833" s="1">
        <f>VLOOKUP(A2833,'ADM Details FY17'!$A$3:$Q$3515,17,FALSE)</f>
        <v>0</v>
      </c>
      <c r="O2833" s="1">
        <f>VLOOKUP(A2833,'ADM Details FY17'!$A$3:$S$3515,19,FALSE)</f>
        <v>1</v>
      </c>
      <c r="P2833" s="1">
        <f>VLOOKUP(A2833,'ADM Details FY17'!$A$3:$U$3515,21,FALSE)</f>
        <v>0</v>
      </c>
      <c r="Q2833" s="1">
        <f>VLOOKUP(A2833,'ADM Details FY17'!$A$3:$V$3515,22,FALSE)</f>
        <v>0</v>
      </c>
      <c r="R2833" s="1">
        <f>VLOOKUP(A2833,'ADM Details FY17'!$A$3:$W$3515,23,FALSE)</f>
        <v>0</v>
      </c>
      <c r="S2833" s="1">
        <f>VLOOKUP(A2833,'ADM Details FY17'!$A$3:$X$3515,24,FALSE)</f>
        <v>0</v>
      </c>
      <c r="T2833" s="1">
        <f>VLOOKUP(A2833,'ADM Details FY17'!$A$3:$Y$3515,25,FALSE)</f>
        <v>0</v>
      </c>
      <c r="U2833" s="1">
        <f>VLOOKUP(A2833,'ADM Details FY17'!$A$3:$AA$3515,27,FALSE)</f>
        <v>0</v>
      </c>
      <c r="V2833" s="1">
        <f>IFERROR(VLOOKUP(C2833,'eindex _tget pp '!$A$4:$E$615,5,FALSE),0)</f>
        <v>1071.5962627888343</v>
      </c>
      <c r="W2833" s="31">
        <f>IFERROR(VLOOKUP(C2833,'eindex _tget pp '!$A$4:$F$615,6,FALSE),0)</f>
        <v>2.2047811682999998</v>
      </c>
      <c r="X2833" s="4">
        <f>IFERROR(VLOOKUP(B2833,'eschools 16'!$A$2:$F$25,6,FALSE),1)</f>
        <v>1</v>
      </c>
      <c r="Y2833" s="1">
        <f t="shared" si="220"/>
        <v>267.89999999999998</v>
      </c>
      <c r="Z2833" s="1">
        <f t="shared" si="221"/>
        <v>599.70000000000005</v>
      </c>
      <c r="AA2833" s="31">
        <f>IFERROR(VLOOKUP(C2833,'eindex _tget pp '!$A$4:$G$615,7,FALSE),0)</f>
        <v>0.74142154400000004</v>
      </c>
      <c r="AB2833" s="1">
        <f>VLOOKUP(A2833,'ADM Details FY17'!$A$3:$AB$3515,28,FALSE)</f>
        <v>0</v>
      </c>
      <c r="AC2833" s="1">
        <f t="shared" si="222"/>
        <v>0</v>
      </c>
      <c r="AD2833" s="1">
        <f t="shared" si="223"/>
        <v>1</v>
      </c>
      <c r="AE2833" s="1">
        <f t="shared" si="224"/>
        <v>150</v>
      </c>
    </row>
    <row r="2834" spans="1:31" x14ac:dyDescent="0.25">
      <c r="A2834" t="str">
        <f>B2834&amp;"-"&amp;COUNTIF($B$3:B2834,B2834)</f>
        <v>838-5</v>
      </c>
      <c r="B2834">
        <v>838</v>
      </c>
      <c r="C2834" s="18">
        <f>VLOOKUP(A2834,'ADM Details FY17'!$A$3:$D$3515,4,FALSE)</f>
        <v>43976</v>
      </c>
      <c r="D2834" s="1">
        <f>VLOOKUP(A2834,'ADM Details FY17'!$A$3:$E$3515,5,FALSE)</f>
        <v>1</v>
      </c>
      <c r="E2834" s="1">
        <f>VLOOKUP(A2834,'ADM Details FY17'!$A$3:$F$3515,6,FALSE)</f>
        <v>0</v>
      </c>
      <c r="F2834" s="1">
        <f>VLOOKUP(A2834,'ADM Details FY17'!$A$3:$G$3515,7,FALSE)</f>
        <v>0</v>
      </c>
      <c r="G2834" s="1">
        <f>VLOOKUP(A2834,'ADM Details FY17'!$A$3:$H$3515,8,FALSE)</f>
        <v>0</v>
      </c>
      <c r="H2834" s="1">
        <f>VLOOKUP(A2834,'ADM Details FY17'!$A$3:$I$3515,9,FALSE)</f>
        <v>0</v>
      </c>
      <c r="I2834" s="1">
        <f>VLOOKUP(A2834,'ADM Details FY17'!$A$3:$J$3517,10,FALSE)</f>
        <v>0</v>
      </c>
      <c r="J2834" s="1">
        <f>VLOOKUP(A2834,'ADM Details FY17'!$A$3:$K$3515,11,FALSE)</f>
        <v>0</v>
      </c>
      <c r="K2834" s="1">
        <f>VLOOKUP(A2834,'ADM Details FY17'!$A$3:$M$3515,13,FALSE)</f>
        <v>1</v>
      </c>
      <c r="L2834" s="1">
        <f>VLOOKUP(A2834,'ADM Details FY17'!$A$3:$O$3515,15,FALSE)</f>
        <v>0</v>
      </c>
      <c r="M2834" s="1">
        <f>VLOOKUP(A2834,'ADM Details FY17'!$A$3:$P$3515,16,FALSE)</f>
        <v>0</v>
      </c>
      <c r="N2834" s="1">
        <f>VLOOKUP(A2834,'ADM Details FY17'!$A$3:$Q$3515,17,FALSE)</f>
        <v>0</v>
      </c>
      <c r="O2834" s="1">
        <f>VLOOKUP(A2834,'ADM Details FY17'!$A$3:$S$3515,19,FALSE)</f>
        <v>0</v>
      </c>
      <c r="P2834" s="1">
        <f>VLOOKUP(A2834,'ADM Details FY17'!$A$3:$U$3515,21,FALSE)</f>
        <v>0</v>
      </c>
      <c r="Q2834" s="1">
        <f>VLOOKUP(A2834,'ADM Details FY17'!$A$3:$V$3515,22,FALSE)</f>
        <v>0</v>
      </c>
      <c r="R2834" s="1">
        <f>VLOOKUP(A2834,'ADM Details FY17'!$A$3:$W$3515,23,FALSE)</f>
        <v>0</v>
      </c>
      <c r="S2834" s="1">
        <f>VLOOKUP(A2834,'ADM Details FY17'!$A$3:$X$3515,24,FALSE)</f>
        <v>0</v>
      </c>
      <c r="T2834" s="1">
        <f>VLOOKUP(A2834,'ADM Details FY17'!$A$3:$Y$3515,25,FALSE)</f>
        <v>0</v>
      </c>
      <c r="U2834" s="1">
        <f>VLOOKUP(A2834,'ADM Details FY17'!$A$3:$AA$3515,27,FALSE)</f>
        <v>0</v>
      </c>
      <c r="V2834" s="1">
        <f>IFERROR(VLOOKUP(C2834,'eindex _tget pp '!$A$4:$E$615,5,FALSE),0)</f>
        <v>0</v>
      </c>
      <c r="W2834" s="31">
        <f>IFERROR(VLOOKUP(C2834,'eindex _tget pp '!$A$4:$F$615,6,FALSE),0)</f>
        <v>0.3742544149</v>
      </c>
      <c r="X2834" s="4">
        <f>IFERROR(VLOOKUP(B2834,'eschools 16'!$A$2:$F$25,6,FALSE),1)</f>
        <v>1</v>
      </c>
      <c r="Y2834" s="1">
        <f t="shared" si="220"/>
        <v>0</v>
      </c>
      <c r="Z2834" s="1">
        <f t="shared" si="221"/>
        <v>101.8</v>
      </c>
      <c r="AA2834" s="31">
        <f>IFERROR(VLOOKUP(C2834,'eindex _tget pp '!$A$4:$G$615,7,FALSE),0)</f>
        <v>0.25840324799999997</v>
      </c>
      <c r="AB2834" s="1">
        <f>VLOOKUP(A2834,'ADM Details FY17'!$A$3:$AB$3515,28,FALSE)</f>
        <v>0</v>
      </c>
      <c r="AC2834" s="1">
        <f t="shared" si="222"/>
        <v>0</v>
      </c>
      <c r="AD2834" s="1">
        <f t="shared" si="223"/>
        <v>1</v>
      </c>
      <c r="AE2834" s="1">
        <f t="shared" si="224"/>
        <v>150</v>
      </c>
    </row>
    <row r="2835" spans="1:31" x14ac:dyDescent="0.25">
      <c r="A2835" t="str">
        <f>B2835&amp;"-"&amp;COUNTIF($B$3:B2835,B2835)</f>
        <v>838-6</v>
      </c>
      <c r="B2835">
        <v>838</v>
      </c>
      <c r="C2835" s="18">
        <f>VLOOKUP(A2835,'ADM Details FY17'!$A$3:$D$3515,4,FALSE)</f>
        <v>44040</v>
      </c>
      <c r="D2835" s="1">
        <f>VLOOKUP(A2835,'ADM Details FY17'!$A$3:$E$3515,5,FALSE)</f>
        <v>3.24</v>
      </c>
      <c r="E2835" s="1">
        <f>VLOOKUP(A2835,'ADM Details FY17'!$A$3:$F$3515,6,FALSE)</f>
        <v>0</v>
      </c>
      <c r="F2835" s="1">
        <f>VLOOKUP(A2835,'ADM Details FY17'!$A$3:$G$3515,7,FALSE)</f>
        <v>0</v>
      </c>
      <c r="G2835" s="1">
        <f>VLOOKUP(A2835,'ADM Details FY17'!$A$3:$H$3515,8,FALSE)</f>
        <v>0</v>
      </c>
      <c r="H2835" s="1">
        <f>VLOOKUP(A2835,'ADM Details FY17'!$A$3:$I$3515,9,FALSE)</f>
        <v>0</v>
      </c>
      <c r="I2835" s="1">
        <f>VLOOKUP(A2835,'ADM Details FY17'!$A$3:$J$3517,10,FALSE)</f>
        <v>0</v>
      </c>
      <c r="J2835" s="1">
        <f>VLOOKUP(A2835,'ADM Details FY17'!$A$3:$K$3515,11,FALSE)</f>
        <v>0</v>
      </c>
      <c r="K2835" s="1">
        <f>VLOOKUP(A2835,'ADM Details FY17'!$A$3:$M$3515,13,FALSE)</f>
        <v>3.24</v>
      </c>
      <c r="L2835" s="1">
        <f>VLOOKUP(A2835,'ADM Details FY17'!$A$3:$O$3515,15,FALSE)</f>
        <v>0</v>
      </c>
      <c r="M2835" s="1">
        <f>VLOOKUP(A2835,'ADM Details FY17'!$A$3:$P$3515,16,FALSE)</f>
        <v>0</v>
      </c>
      <c r="N2835" s="1">
        <f>VLOOKUP(A2835,'ADM Details FY17'!$A$3:$Q$3515,17,FALSE)</f>
        <v>0</v>
      </c>
      <c r="O2835" s="1">
        <f>VLOOKUP(A2835,'ADM Details FY17'!$A$3:$S$3515,19,FALSE)</f>
        <v>1.1100000000000001</v>
      </c>
      <c r="P2835" s="1">
        <f>VLOOKUP(A2835,'ADM Details FY17'!$A$3:$U$3515,21,FALSE)</f>
        <v>0</v>
      </c>
      <c r="Q2835" s="1">
        <f>VLOOKUP(A2835,'ADM Details FY17'!$A$3:$V$3515,22,FALSE)</f>
        <v>0</v>
      </c>
      <c r="R2835" s="1">
        <f>VLOOKUP(A2835,'ADM Details FY17'!$A$3:$W$3515,23,FALSE)</f>
        <v>0</v>
      </c>
      <c r="S2835" s="1">
        <f>VLOOKUP(A2835,'ADM Details FY17'!$A$3:$X$3515,24,FALSE)</f>
        <v>0</v>
      </c>
      <c r="T2835" s="1">
        <f>VLOOKUP(A2835,'ADM Details FY17'!$A$3:$Y$3515,25,FALSE)</f>
        <v>0</v>
      </c>
      <c r="U2835" s="1">
        <f>VLOOKUP(A2835,'ADM Details FY17'!$A$3:$AA$3515,27,FALSE)</f>
        <v>0</v>
      </c>
      <c r="V2835" s="1">
        <f>IFERROR(VLOOKUP(C2835,'eindex _tget pp '!$A$4:$E$615,5,FALSE),0)</f>
        <v>992.12530306095016</v>
      </c>
      <c r="W2835" s="31">
        <f>IFERROR(VLOOKUP(C2835,'eindex _tget pp '!$A$4:$F$615,6,FALSE),0)</f>
        <v>2.2657848934999998</v>
      </c>
      <c r="X2835" s="4">
        <f>IFERROR(VLOOKUP(B2835,'eschools 16'!$A$2:$F$25,6,FALSE),1)</f>
        <v>1</v>
      </c>
      <c r="Y2835" s="1">
        <f t="shared" si="220"/>
        <v>803.62</v>
      </c>
      <c r="Z2835" s="1">
        <f t="shared" si="221"/>
        <v>1996.79</v>
      </c>
      <c r="AA2835" s="31">
        <f>IFERROR(VLOOKUP(C2835,'eindex _tget pp '!$A$4:$G$615,7,FALSE),0)</f>
        <v>0.72055886300000005</v>
      </c>
      <c r="AB2835" s="1">
        <f>VLOOKUP(A2835,'ADM Details FY17'!$A$3:$AB$3515,28,FALSE)</f>
        <v>0</v>
      </c>
      <c r="AC2835" s="1">
        <f t="shared" si="222"/>
        <v>0</v>
      </c>
      <c r="AD2835" s="1">
        <f t="shared" si="223"/>
        <v>3.24</v>
      </c>
      <c r="AE2835" s="1">
        <f t="shared" si="224"/>
        <v>486.00000000000006</v>
      </c>
    </row>
    <row r="2836" spans="1:31" x14ac:dyDescent="0.25">
      <c r="A2836" t="str">
        <f>B2836&amp;"-"&amp;COUNTIF($B$3:B2836,B2836)</f>
        <v>838-7</v>
      </c>
      <c r="B2836">
        <v>838</v>
      </c>
      <c r="C2836" s="18">
        <f>VLOOKUP(A2836,'ADM Details FY17'!$A$3:$D$3515,4,FALSE)</f>
        <v>44305</v>
      </c>
      <c r="D2836" s="1">
        <f>VLOOKUP(A2836,'ADM Details FY17'!$A$3:$E$3515,5,FALSE)</f>
        <v>3</v>
      </c>
      <c r="E2836" s="1">
        <f>VLOOKUP(A2836,'ADM Details FY17'!$A$3:$F$3515,6,FALSE)</f>
        <v>0</v>
      </c>
      <c r="F2836" s="1">
        <f>VLOOKUP(A2836,'ADM Details FY17'!$A$3:$G$3515,7,FALSE)</f>
        <v>1</v>
      </c>
      <c r="G2836" s="1">
        <f>VLOOKUP(A2836,'ADM Details FY17'!$A$3:$H$3515,8,FALSE)</f>
        <v>0</v>
      </c>
      <c r="H2836" s="1">
        <f>VLOOKUP(A2836,'ADM Details FY17'!$A$3:$I$3515,9,FALSE)</f>
        <v>0</v>
      </c>
      <c r="I2836" s="1">
        <f>VLOOKUP(A2836,'ADM Details FY17'!$A$3:$J$3517,10,FALSE)</f>
        <v>0</v>
      </c>
      <c r="J2836" s="1">
        <f>VLOOKUP(A2836,'ADM Details FY17'!$A$3:$K$3515,11,FALSE)</f>
        <v>0</v>
      </c>
      <c r="K2836" s="1">
        <f>VLOOKUP(A2836,'ADM Details FY17'!$A$3:$M$3515,13,FALSE)</f>
        <v>3</v>
      </c>
      <c r="L2836" s="1">
        <f>VLOOKUP(A2836,'ADM Details FY17'!$A$3:$O$3515,15,FALSE)</f>
        <v>0</v>
      </c>
      <c r="M2836" s="1">
        <f>VLOOKUP(A2836,'ADM Details FY17'!$A$3:$P$3515,16,FALSE)</f>
        <v>0</v>
      </c>
      <c r="N2836" s="1">
        <f>VLOOKUP(A2836,'ADM Details FY17'!$A$3:$Q$3515,17,FALSE)</f>
        <v>0</v>
      </c>
      <c r="O2836" s="1">
        <f>VLOOKUP(A2836,'ADM Details FY17'!$A$3:$S$3515,19,FALSE)</f>
        <v>1</v>
      </c>
      <c r="P2836" s="1">
        <f>VLOOKUP(A2836,'ADM Details FY17'!$A$3:$U$3515,21,FALSE)</f>
        <v>0</v>
      </c>
      <c r="Q2836" s="1">
        <f>VLOOKUP(A2836,'ADM Details FY17'!$A$3:$V$3515,22,FALSE)</f>
        <v>0</v>
      </c>
      <c r="R2836" s="1">
        <f>VLOOKUP(A2836,'ADM Details FY17'!$A$3:$W$3515,23,FALSE)</f>
        <v>0</v>
      </c>
      <c r="S2836" s="1">
        <f>VLOOKUP(A2836,'ADM Details FY17'!$A$3:$X$3515,24,FALSE)</f>
        <v>0</v>
      </c>
      <c r="T2836" s="1">
        <f>VLOOKUP(A2836,'ADM Details FY17'!$A$3:$Y$3515,25,FALSE)</f>
        <v>0</v>
      </c>
      <c r="U2836" s="1">
        <f>VLOOKUP(A2836,'ADM Details FY17'!$A$3:$AA$3515,27,FALSE)</f>
        <v>0</v>
      </c>
      <c r="V2836" s="1">
        <f>IFERROR(VLOOKUP(C2836,'eindex _tget pp '!$A$4:$E$615,5,FALSE),0)</f>
        <v>1417.3491487132028</v>
      </c>
      <c r="W2836" s="31">
        <f>IFERROR(VLOOKUP(C2836,'eindex _tget pp '!$A$4:$F$615,6,FALSE),0)</f>
        <v>0.94235080029999996</v>
      </c>
      <c r="X2836" s="4">
        <f>IFERROR(VLOOKUP(B2836,'eschools 16'!$A$2:$F$25,6,FALSE),1)</f>
        <v>1</v>
      </c>
      <c r="Y2836" s="1">
        <f t="shared" si="220"/>
        <v>1063.01</v>
      </c>
      <c r="Z2836" s="1">
        <f t="shared" si="221"/>
        <v>768.96</v>
      </c>
      <c r="AA2836" s="31">
        <f>IFERROR(VLOOKUP(C2836,'eindex _tget pp '!$A$4:$G$615,7,FALSE),0)</f>
        <v>0.78123944300000003</v>
      </c>
      <c r="AB2836" s="1">
        <f>VLOOKUP(A2836,'ADM Details FY17'!$A$3:$AB$3515,28,FALSE)</f>
        <v>0</v>
      </c>
      <c r="AC2836" s="1">
        <f t="shared" si="222"/>
        <v>0</v>
      </c>
      <c r="AD2836" s="1">
        <f t="shared" si="223"/>
        <v>3</v>
      </c>
      <c r="AE2836" s="1">
        <f t="shared" si="224"/>
        <v>450</v>
      </c>
    </row>
    <row r="2837" spans="1:31" x14ac:dyDescent="0.25">
      <c r="A2837" t="str">
        <f>B2837&amp;"-"&amp;COUNTIF($B$3:B2837,B2837)</f>
        <v>838-8</v>
      </c>
      <c r="B2837">
        <v>838</v>
      </c>
      <c r="C2837" s="18">
        <f>VLOOKUP(A2837,'ADM Details FY17'!$A$3:$D$3515,4,FALSE)</f>
        <v>50047</v>
      </c>
      <c r="D2837" s="1">
        <f>VLOOKUP(A2837,'ADM Details FY17'!$A$3:$E$3515,5,FALSE)</f>
        <v>2</v>
      </c>
      <c r="E2837" s="1">
        <f>VLOOKUP(A2837,'ADM Details FY17'!$A$3:$F$3515,6,FALSE)</f>
        <v>0</v>
      </c>
      <c r="F2837" s="1">
        <f>VLOOKUP(A2837,'ADM Details FY17'!$A$3:$G$3515,7,FALSE)</f>
        <v>0</v>
      </c>
      <c r="G2837" s="1">
        <f>VLOOKUP(A2837,'ADM Details FY17'!$A$3:$H$3515,8,FALSE)</f>
        <v>0</v>
      </c>
      <c r="H2837" s="1">
        <f>VLOOKUP(A2837,'ADM Details FY17'!$A$3:$I$3515,9,FALSE)</f>
        <v>0</v>
      </c>
      <c r="I2837" s="1">
        <f>VLOOKUP(A2837,'ADM Details FY17'!$A$3:$J$3517,10,FALSE)</f>
        <v>0</v>
      </c>
      <c r="J2837" s="1">
        <f>VLOOKUP(A2837,'ADM Details FY17'!$A$3:$K$3515,11,FALSE)</f>
        <v>0</v>
      </c>
      <c r="K2837" s="1">
        <f>VLOOKUP(A2837,'ADM Details FY17'!$A$3:$M$3515,13,FALSE)</f>
        <v>2</v>
      </c>
      <c r="L2837" s="1">
        <f>VLOOKUP(A2837,'ADM Details FY17'!$A$3:$O$3515,15,FALSE)</f>
        <v>0</v>
      </c>
      <c r="M2837" s="1">
        <f>VLOOKUP(A2837,'ADM Details FY17'!$A$3:$P$3515,16,FALSE)</f>
        <v>0</v>
      </c>
      <c r="N2837" s="1">
        <f>VLOOKUP(A2837,'ADM Details FY17'!$A$3:$Q$3515,17,FALSE)</f>
        <v>0</v>
      </c>
      <c r="O2837" s="1">
        <f>VLOOKUP(A2837,'ADM Details FY17'!$A$3:$S$3515,19,FALSE)</f>
        <v>0</v>
      </c>
      <c r="P2837" s="1">
        <f>VLOOKUP(A2837,'ADM Details FY17'!$A$3:$U$3515,21,FALSE)</f>
        <v>0</v>
      </c>
      <c r="Q2837" s="1">
        <f>VLOOKUP(A2837,'ADM Details FY17'!$A$3:$V$3515,22,FALSE)</f>
        <v>0</v>
      </c>
      <c r="R2837" s="1">
        <f>VLOOKUP(A2837,'ADM Details FY17'!$A$3:$W$3515,23,FALSE)</f>
        <v>0</v>
      </c>
      <c r="S2837" s="1">
        <f>VLOOKUP(A2837,'ADM Details FY17'!$A$3:$X$3515,24,FALSE)</f>
        <v>0</v>
      </c>
      <c r="T2837" s="1">
        <f>VLOOKUP(A2837,'ADM Details FY17'!$A$3:$Y$3515,25,FALSE)</f>
        <v>0</v>
      </c>
      <c r="U2837" s="1">
        <f>VLOOKUP(A2837,'ADM Details FY17'!$A$3:$AA$3515,27,FALSE)</f>
        <v>0</v>
      </c>
      <c r="V2837" s="1">
        <f>IFERROR(VLOOKUP(C2837,'eindex _tget pp '!$A$4:$E$615,5,FALSE),0)</f>
        <v>0</v>
      </c>
      <c r="W2837" s="31">
        <f>IFERROR(VLOOKUP(C2837,'eindex _tget pp '!$A$4:$F$615,6,FALSE),0)</f>
        <v>5.8071529999999998E-4</v>
      </c>
      <c r="X2837" s="4">
        <f>IFERROR(VLOOKUP(B2837,'eschools 16'!$A$2:$F$25,6,FALSE),1)</f>
        <v>1</v>
      </c>
      <c r="Y2837" s="1">
        <f t="shared" si="220"/>
        <v>0</v>
      </c>
      <c r="Z2837" s="1">
        <f t="shared" si="221"/>
        <v>0.32</v>
      </c>
      <c r="AA2837" s="31">
        <f>IFERROR(VLOOKUP(C2837,'eindex _tget pp '!$A$4:$G$615,7,FALSE),0)</f>
        <v>0.10978089000000001</v>
      </c>
      <c r="AB2837" s="1">
        <f>VLOOKUP(A2837,'ADM Details FY17'!$A$3:$AB$3515,28,FALSE)</f>
        <v>0</v>
      </c>
      <c r="AC2837" s="1">
        <f t="shared" si="222"/>
        <v>0</v>
      </c>
      <c r="AD2837" s="1">
        <f t="shared" si="223"/>
        <v>2</v>
      </c>
      <c r="AE2837" s="1">
        <f t="shared" si="224"/>
        <v>300</v>
      </c>
    </row>
    <row r="2838" spans="1:31" x14ac:dyDescent="0.25">
      <c r="A2838" t="str">
        <f>B2838&amp;"-"&amp;COUNTIF($B$3:B2838,B2838)</f>
        <v>838-9</v>
      </c>
      <c r="B2838">
        <v>838</v>
      </c>
      <c r="C2838" s="18">
        <f>VLOOKUP(A2838,'ADM Details FY17'!$A$3:$D$3515,4,FALSE)</f>
        <v>44529</v>
      </c>
      <c r="D2838" s="1">
        <f>VLOOKUP(A2838,'ADM Details FY17'!$A$3:$E$3515,5,FALSE)</f>
        <v>1</v>
      </c>
      <c r="E2838" s="1">
        <f>VLOOKUP(A2838,'ADM Details FY17'!$A$3:$F$3515,6,FALSE)</f>
        <v>0</v>
      </c>
      <c r="F2838" s="1">
        <f>VLOOKUP(A2838,'ADM Details FY17'!$A$3:$G$3515,7,FALSE)</f>
        <v>0</v>
      </c>
      <c r="G2838" s="1">
        <f>VLOOKUP(A2838,'ADM Details FY17'!$A$3:$H$3515,8,FALSE)</f>
        <v>0</v>
      </c>
      <c r="H2838" s="1">
        <f>VLOOKUP(A2838,'ADM Details FY17'!$A$3:$I$3515,9,FALSE)</f>
        <v>0</v>
      </c>
      <c r="I2838" s="1">
        <f>VLOOKUP(A2838,'ADM Details FY17'!$A$3:$J$3517,10,FALSE)</f>
        <v>0</v>
      </c>
      <c r="J2838" s="1">
        <f>VLOOKUP(A2838,'ADM Details FY17'!$A$3:$K$3515,11,FALSE)</f>
        <v>0</v>
      </c>
      <c r="K2838" s="1">
        <f>VLOOKUP(A2838,'ADM Details FY17'!$A$3:$M$3515,13,FALSE)</f>
        <v>1</v>
      </c>
      <c r="L2838" s="1">
        <f>VLOOKUP(A2838,'ADM Details FY17'!$A$3:$O$3515,15,FALSE)</f>
        <v>0</v>
      </c>
      <c r="M2838" s="1">
        <f>VLOOKUP(A2838,'ADM Details FY17'!$A$3:$P$3515,16,FALSE)</f>
        <v>1</v>
      </c>
      <c r="N2838" s="1">
        <f>VLOOKUP(A2838,'ADM Details FY17'!$A$3:$Q$3515,17,FALSE)</f>
        <v>0</v>
      </c>
      <c r="O2838" s="1">
        <f>VLOOKUP(A2838,'ADM Details FY17'!$A$3:$S$3515,19,FALSE)</f>
        <v>1</v>
      </c>
      <c r="P2838" s="1">
        <f>VLOOKUP(A2838,'ADM Details FY17'!$A$3:$U$3515,21,FALSE)</f>
        <v>0</v>
      </c>
      <c r="Q2838" s="1">
        <f>VLOOKUP(A2838,'ADM Details FY17'!$A$3:$V$3515,22,FALSE)</f>
        <v>0</v>
      </c>
      <c r="R2838" s="1">
        <f>VLOOKUP(A2838,'ADM Details FY17'!$A$3:$W$3515,23,FALSE)</f>
        <v>0</v>
      </c>
      <c r="S2838" s="1">
        <f>VLOOKUP(A2838,'ADM Details FY17'!$A$3:$X$3515,24,FALSE)</f>
        <v>0</v>
      </c>
      <c r="T2838" s="1">
        <f>VLOOKUP(A2838,'ADM Details FY17'!$A$3:$Y$3515,25,FALSE)</f>
        <v>0</v>
      </c>
      <c r="U2838" s="1">
        <f>VLOOKUP(A2838,'ADM Details FY17'!$A$3:$AA$3515,27,FALSE)</f>
        <v>0</v>
      </c>
      <c r="V2838" s="1">
        <f>IFERROR(VLOOKUP(C2838,'eindex _tget pp '!$A$4:$E$615,5,FALSE),0)</f>
        <v>0</v>
      </c>
      <c r="W2838" s="31">
        <f>IFERROR(VLOOKUP(C2838,'eindex _tget pp '!$A$4:$F$615,6,FALSE),0)</f>
        <v>0.69265282159999997</v>
      </c>
      <c r="X2838" s="4">
        <f>IFERROR(VLOOKUP(B2838,'eschools 16'!$A$2:$F$25,6,FALSE),1)</f>
        <v>1</v>
      </c>
      <c r="Y2838" s="1">
        <f t="shared" si="220"/>
        <v>0</v>
      </c>
      <c r="Z2838" s="1">
        <f t="shared" si="221"/>
        <v>188.4</v>
      </c>
      <c r="AA2838" s="31">
        <f>IFERROR(VLOOKUP(C2838,'eindex _tget pp '!$A$4:$G$615,7,FALSE),0)</f>
        <v>0.27890359999999997</v>
      </c>
      <c r="AB2838" s="1">
        <f>VLOOKUP(A2838,'ADM Details FY17'!$A$3:$AB$3515,28,FALSE)</f>
        <v>0</v>
      </c>
      <c r="AC2838" s="1">
        <f t="shared" si="222"/>
        <v>0</v>
      </c>
      <c r="AD2838" s="1">
        <f t="shared" si="223"/>
        <v>1</v>
      </c>
      <c r="AE2838" s="1">
        <f t="shared" si="224"/>
        <v>150</v>
      </c>
    </row>
    <row r="2839" spans="1:31" x14ac:dyDescent="0.25">
      <c r="A2839" t="str">
        <f>B2839&amp;"-"&amp;COUNTIF($B$3:B2839,B2839)</f>
        <v>838-10</v>
      </c>
      <c r="B2839">
        <v>838</v>
      </c>
      <c r="C2839" s="18">
        <f>VLOOKUP(A2839,'ADM Details FY17'!$A$3:$D$3515,4,FALSE)</f>
        <v>44636</v>
      </c>
      <c r="D2839" s="1">
        <f>VLOOKUP(A2839,'ADM Details FY17'!$A$3:$E$3515,5,FALSE)</f>
        <v>5.52</v>
      </c>
      <c r="E2839" s="1">
        <f>VLOOKUP(A2839,'ADM Details FY17'!$A$3:$F$3515,6,FALSE)</f>
        <v>0</v>
      </c>
      <c r="F2839" s="1">
        <f>VLOOKUP(A2839,'ADM Details FY17'!$A$3:$G$3515,7,FALSE)</f>
        <v>0.76</v>
      </c>
      <c r="G2839" s="1">
        <f>VLOOKUP(A2839,'ADM Details FY17'!$A$3:$H$3515,8,FALSE)</f>
        <v>0</v>
      </c>
      <c r="H2839" s="1">
        <f>VLOOKUP(A2839,'ADM Details FY17'!$A$3:$I$3515,9,FALSE)</f>
        <v>0</v>
      </c>
      <c r="I2839" s="1">
        <f>VLOOKUP(A2839,'ADM Details FY17'!$A$3:$J$3517,10,FALSE)</f>
        <v>0</v>
      </c>
      <c r="J2839" s="1">
        <f>VLOOKUP(A2839,'ADM Details FY17'!$A$3:$K$3515,11,FALSE)</f>
        <v>0</v>
      </c>
      <c r="K2839" s="1">
        <f>VLOOKUP(A2839,'ADM Details FY17'!$A$3:$M$3515,13,FALSE)</f>
        <v>5.52</v>
      </c>
      <c r="L2839" s="1">
        <f>VLOOKUP(A2839,'ADM Details FY17'!$A$3:$O$3515,15,FALSE)</f>
        <v>0</v>
      </c>
      <c r="M2839" s="1">
        <f>VLOOKUP(A2839,'ADM Details FY17'!$A$3:$P$3515,16,FALSE)</f>
        <v>2</v>
      </c>
      <c r="N2839" s="1">
        <f>VLOOKUP(A2839,'ADM Details FY17'!$A$3:$Q$3515,17,FALSE)</f>
        <v>0</v>
      </c>
      <c r="O2839" s="1">
        <f>VLOOKUP(A2839,'ADM Details FY17'!$A$3:$S$3515,19,FALSE)</f>
        <v>3.52</v>
      </c>
      <c r="P2839" s="1">
        <f>VLOOKUP(A2839,'ADM Details FY17'!$A$3:$U$3515,21,FALSE)</f>
        <v>0</v>
      </c>
      <c r="Q2839" s="1">
        <f>VLOOKUP(A2839,'ADM Details FY17'!$A$3:$V$3515,22,FALSE)</f>
        <v>0</v>
      </c>
      <c r="R2839" s="1">
        <f>VLOOKUP(A2839,'ADM Details FY17'!$A$3:$W$3515,23,FALSE)</f>
        <v>0</v>
      </c>
      <c r="S2839" s="1">
        <f>VLOOKUP(A2839,'ADM Details FY17'!$A$3:$X$3515,24,FALSE)</f>
        <v>0</v>
      </c>
      <c r="T2839" s="1">
        <f>VLOOKUP(A2839,'ADM Details FY17'!$A$3:$Y$3515,25,FALSE)</f>
        <v>0</v>
      </c>
      <c r="U2839" s="1">
        <f>VLOOKUP(A2839,'ADM Details FY17'!$A$3:$AA$3515,27,FALSE)</f>
        <v>0</v>
      </c>
      <c r="V2839" s="1">
        <f>IFERROR(VLOOKUP(C2839,'eindex _tget pp '!$A$4:$E$615,5,FALSE),0)</f>
        <v>43.906157988799308</v>
      </c>
      <c r="W2839" s="31">
        <f>IFERROR(VLOOKUP(C2839,'eindex _tget pp '!$A$4:$F$615,6,FALSE),0)</f>
        <v>1.1094406107999999</v>
      </c>
      <c r="X2839" s="4">
        <f>IFERROR(VLOOKUP(B2839,'eschools 16'!$A$2:$F$25,6,FALSE),1)</f>
        <v>1</v>
      </c>
      <c r="Y2839" s="1">
        <f t="shared" si="220"/>
        <v>60.59</v>
      </c>
      <c r="Z2839" s="1">
        <f t="shared" si="221"/>
        <v>1665.76</v>
      </c>
      <c r="AA2839" s="31">
        <f>IFERROR(VLOOKUP(C2839,'eindex _tget pp '!$A$4:$G$615,7,FALSE),0)</f>
        <v>0.37422767899999998</v>
      </c>
      <c r="AB2839" s="1">
        <f>VLOOKUP(A2839,'ADM Details FY17'!$A$3:$AB$3515,28,FALSE)</f>
        <v>0</v>
      </c>
      <c r="AC2839" s="1">
        <f t="shared" si="222"/>
        <v>0</v>
      </c>
      <c r="AD2839" s="1">
        <f t="shared" si="223"/>
        <v>5.52</v>
      </c>
      <c r="AE2839" s="1">
        <f t="shared" si="224"/>
        <v>827.99999999999989</v>
      </c>
    </row>
    <row r="2840" spans="1:31" x14ac:dyDescent="0.25">
      <c r="A2840" t="str">
        <f>B2840&amp;"-"&amp;COUNTIF($B$3:B2840,B2840)</f>
        <v>838-11</v>
      </c>
      <c r="B2840">
        <v>838</v>
      </c>
      <c r="C2840" s="18">
        <f>VLOOKUP(A2840,'ADM Details FY17'!$A$3:$D$3515,4,FALSE)</f>
        <v>45104</v>
      </c>
      <c r="D2840" s="1">
        <f>VLOOKUP(A2840,'ADM Details FY17'!$A$3:$E$3515,5,FALSE)</f>
        <v>0.99</v>
      </c>
      <c r="E2840" s="1">
        <f>VLOOKUP(A2840,'ADM Details FY17'!$A$3:$F$3515,6,FALSE)</f>
        <v>0</v>
      </c>
      <c r="F2840" s="1">
        <f>VLOOKUP(A2840,'ADM Details FY17'!$A$3:$G$3515,7,FALSE)</f>
        <v>0</v>
      </c>
      <c r="G2840" s="1">
        <f>VLOOKUP(A2840,'ADM Details FY17'!$A$3:$H$3515,8,FALSE)</f>
        <v>0</v>
      </c>
      <c r="H2840" s="1">
        <f>VLOOKUP(A2840,'ADM Details FY17'!$A$3:$I$3515,9,FALSE)</f>
        <v>0</v>
      </c>
      <c r="I2840" s="1">
        <f>VLOOKUP(A2840,'ADM Details FY17'!$A$3:$J$3517,10,FALSE)</f>
        <v>0</v>
      </c>
      <c r="J2840" s="1">
        <f>VLOOKUP(A2840,'ADM Details FY17'!$A$3:$K$3515,11,FALSE)</f>
        <v>0</v>
      </c>
      <c r="K2840" s="1">
        <f>VLOOKUP(A2840,'ADM Details FY17'!$A$3:$M$3515,13,FALSE)</f>
        <v>0.99</v>
      </c>
      <c r="L2840" s="1">
        <f>VLOOKUP(A2840,'ADM Details FY17'!$A$3:$O$3515,15,FALSE)</f>
        <v>0</v>
      </c>
      <c r="M2840" s="1">
        <f>VLOOKUP(A2840,'ADM Details FY17'!$A$3:$P$3515,16,FALSE)</f>
        <v>0</v>
      </c>
      <c r="N2840" s="1">
        <f>VLOOKUP(A2840,'ADM Details FY17'!$A$3:$Q$3515,17,FALSE)</f>
        <v>0</v>
      </c>
      <c r="O2840" s="1">
        <f>VLOOKUP(A2840,'ADM Details FY17'!$A$3:$S$3515,19,FALSE)</f>
        <v>0.99</v>
      </c>
      <c r="P2840" s="1">
        <f>VLOOKUP(A2840,'ADM Details FY17'!$A$3:$U$3515,21,FALSE)</f>
        <v>0</v>
      </c>
      <c r="Q2840" s="1">
        <f>VLOOKUP(A2840,'ADM Details FY17'!$A$3:$V$3515,22,FALSE)</f>
        <v>0</v>
      </c>
      <c r="R2840" s="1">
        <f>VLOOKUP(A2840,'ADM Details FY17'!$A$3:$W$3515,23,FALSE)</f>
        <v>0</v>
      </c>
      <c r="S2840" s="1">
        <f>VLOOKUP(A2840,'ADM Details FY17'!$A$3:$X$3515,24,FALSE)</f>
        <v>0</v>
      </c>
      <c r="T2840" s="1">
        <f>VLOOKUP(A2840,'ADM Details FY17'!$A$3:$Y$3515,25,FALSE)</f>
        <v>0</v>
      </c>
      <c r="U2840" s="1">
        <f>VLOOKUP(A2840,'ADM Details FY17'!$A$3:$AA$3515,27,FALSE)</f>
        <v>0</v>
      </c>
      <c r="V2840" s="1">
        <f>IFERROR(VLOOKUP(C2840,'eindex _tget pp '!$A$4:$E$615,5,FALSE),0)</f>
        <v>0</v>
      </c>
      <c r="W2840" s="31">
        <f>IFERROR(VLOOKUP(C2840,'eindex _tget pp '!$A$4:$F$615,6,FALSE),0)</f>
        <v>0.63577925459999995</v>
      </c>
      <c r="X2840" s="4">
        <f>IFERROR(VLOOKUP(B2840,'eschools 16'!$A$2:$F$25,6,FALSE),1)</f>
        <v>1</v>
      </c>
      <c r="Y2840" s="1">
        <f t="shared" si="220"/>
        <v>0</v>
      </c>
      <c r="Z2840" s="1">
        <f t="shared" si="221"/>
        <v>171.2</v>
      </c>
      <c r="AA2840" s="31">
        <f>IFERROR(VLOOKUP(C2840,'eindex _tget pp '!$A$4:$G$615,7,FALSE),0)</f>
        <v>0.32598799899999997</v>
      </c>
      <c r="AB2840" s="1">
        <f>VLOOKUP(A2840,'ADM Details FY17'!$A$3:$AB$3515,28,FALSE)</f>
        <v>0</v>
      </c>
      <c r="AC2840" s="1">
        <f t="shared" si="222"/>
        <v>0</v>
      </c>
      <c r="AD2840" s="1">
        <f t="shared" si="223"/>
        <v>0.99</v>
      </c>
      <c r="AE2840" s="1">
        <f t="shared" si="224"/>
        <v>148.5</v>
      </c>
    </row>
    <row r="2841" spans="1:31" x14ac:dyDescent="0.25">
      <c r="A2841" t="str">
        <f>B2841&amp;"-"&amp;COUNTIF($B$3:B2841,B2841)</f>
        <v>838-12</v>
      </c>
      <c r="B2841">
        <v>838</v>
      </c>
      <c r="C2841" s="18">
        <f>VLOOKUP(A2841,'ADM Details FY17'!$A$3:$D$3515,4,FALSE)</f>
        <v>0</v>
      </c>
      <c r="D2841" s="1">
        <f>VLOOKUP(A2841,'ADM Details FY17'!$A$3:$E$3515,5,FALSE)</f>
        <v>0</v>
      </c>
      <c r="E2841" s="1">
        <f>VLOOKUP(A2841,'ADM Details FY17'!$A$3:$F$3515,6,FALSE)</f>
        <v>0</v>
      </c>
      <c r="F2841" s="1">
        <f>VLOOKUP(A2841,'ADM Details FY17'!$A$3:$G$3515,7,FALSE)</f>
        <v>0</v>
      </c>
      <c r="G2841" s="1">
        <f>VLOOKUP(A2841,'ADM Details FY17'!$A$3:$H$3515,8,FALSE)</f>
        <v>0</v>
      </c>
      <c r="H2841" s="1">
        <f>VLOOKUP(A2841,'ADM Details FY17'!$A$3:$I$3515,9,FALSE)</f>
        <v>0</v>
      </c>
      <c r="I2841" s="1">
        <f>VLOOKUP(A2841,'ADM Details FY17'!$A$3:$J$3517,10,FALSE)</f>
        <v>0</v>
      </c>
      <c r="J2841" s="1">
        <f>VLOOKUP(A2841,'ADM Details FY17'!$A$3:$K$3515,11,FALSE)</f>
        <v>0</v>
      </c>
      <c r="K2841" s="1">
        <f>VLOOKUP(A2841,'ADM Details FY17'!$A$3:$M$3515,13,FALSE)</f>
        <v>0</v>
      </c>
      <c r="L2841" s="1">
        <f>VLOOKUP(A2841,'ADM Details FY17'!$A$3:$O$3515,15,FALSE)</f>
        <v>0</v>
      </c>
      <c r="M2841" s="1">
        <f>VLOOKUP(A2841,'ADM Details FY17'!$A$3:$P$3515,16,FALSE)</f>
        <v>0</v>
      </c>
      <c r="N2841" s="1">
        <f>VLOOKUP(A2841,'ADM Details FY17'!$A$3:$Q$3515,17,FALSE)</f>
        <v>0</v>
      </c>
      <c r="O2841" s="1">
        <f>VLOOKUP(A2841,'ADM Details FY17'!$A$3:$S$3515,19,FALSE)</f>
        <v>0</v>
      </c>
      <c r="P2841" s="1">
        <f>VLOOKUP(A2841,'ADM Details FY17'!$A$3:$U$3515,21,FALSE)</f>
        <v>0</v>
      </c>
      <c r="Q2841" s="1">
        <f>VLOOKUP(A2841,'ADM Details FY17'!$A$3:$V$3515,22,FALSE)</f>
        <v>0</v>
      </c>
      <c r="R2841" s="1">
        <f>VLOOKUP(A2841,'ADM Details FY17'!$A$3:$W$3515,23,FALSE)</f>
        <v>0</v>
      </c>
      <c r="S2841" s="1">
        <f>VLOOKUP(A2841,'ADM Details FY17'!$A$3:$X$3515,24,FALSE)</f>
        <v>0</v>
      </c>
      <c r="T2841" s="1">
        <f>VLOOKUP(A2841,'ADM Details FY17'!$A$3:$Y$3515,25,FALSE)</f>
        <v>0</v>
      </c>
      <c r="U2841" s="1">
        <f>VLOOKUP(A2841,'ADM Details FY17'!$A$3:$AA$3515,27,FALSE)</f>
        <v>0</v>
      </c>
      <c r="V2841" s="1">
        <f>IFERROR(VLOOKUP(C2841,'eindex _tget pp '!$A$4:$E$615,5,FALSE),0)</f>
        <v>0</v>
      </c>
      <c r="W2841" s="31">
        <f>IFERROR(VLOOKUP(C2841,'eindex _tget pp '!$A$4:$F$615,6,FALSE),0)</f>
        <v>0</v>
      </c>
      <c r="X2841" s="4">
        <f>IFERROR(VLOOKUP(B2841,'eschools 16'!$A$2:$F$25,6,FALSE),1)</f>
        <v>1</v>
      </c>
      <c r="Y2841" s="1">
        <f t="shared" si="220"/>
        <v>0</v>
      </c>
      <c r="Z2841" s="1">
        <f t="shared" si="221"/>
        <v>0</v>
      </c>
      <c r="AA2841" s="31">
        <f>IFERROR(VLOOKUP(C2841,'eindex _tget pp '!$A$4:$G$615,7,FALSE),0)</f>
        <v>0</v>
      </c>
      <c r="AB2841" s="1">
        <f>VLOOKUP(A2841,'ADM Details FY17'!$A$3:$AB$3515,28,FALSE)</f>
        <v>0</v>
      </c>
      <c r="AC2841" s="1">
        <f t="shared" si="222"/>
        <v>0</v>
      </c>
      <c r="AD2841" s="1">
        <f t="shared" si="223"/>
        <v>0</v>
      </c>
      <c r="AE2841" s="1">
        <f t="shared" si="224"/>
        <v>0</v>
      </c>
    </row>
    <row r="2842" spans="1:31" x14ac:dyDescent="0.25">
      <c r="A2842" t="str">
        <f>B2842&amp;"-"&amp;COUNTIF($B$3:B2842,B2842)</f>
        <v>838-13</v>
      </c>
      <c r="B2842">
        <v>838</v>
      </c>
      <c r="C2842" s="18">
        <f>VLOOKUP(A2842,'ADM Details FY17'!$A$3:$D$3515,4,FALSE)</f>
        <v>0</v>
      </c>
      <c r="D2842" s="1">
        <f>VLOOKUP(A2842,'ADM Details FY17'!$A$3:$E$3515,5,FALSE)</f>
        <v>0</v>
      </c>
      <c r="E2842" s="1">
        <f>VLOOKUP(A2842,'ADM Details FY17'!$A$3:$F$3515,6,FALSE)</f>
        <v>0</v>
      </c>
      <c r="F2842" s="1">
        <f>VLOOKUP(A2842,'ADM Details FY17'!$A$3:$G$3515,7,FALSE)</f>
        <v>0</v>
      </c>
      <c r="G2842" s="1">
        <f>VLOOKUP(A2842,'ADM Details FY17'!$A$3:$H$3515,8,FALSE)</f>
        <v>0</v>
      </c>
      <c r="H2842" s="1">
        <f>VLOOKUP(A2842,'ADM Details FY17'!$A$3:$I$3515,9,FALSE)</f>
        <v>0</v>
      </c>
      <c r="I2842" s="1">
        <f>VLOOKUP(A2842,'ADM Details FY17'!$A$3:$J$3517,10,FALSE)</f>
        <v>0</v>
      </c>
      <c r="J2842" s="1">
        <f>VLOOKUP(A2842,'ADM Details FY17'!$A$3:$K$3515,11,FALSE)</f>
        <v>0</v>
      </c>
      <c r="K2842" s="1">
        <f>VLOOKUP(A2842,'ADM Details FY17'!$A$3:$M$3515,13,FALSE)</f>
        <v>0</v>
      </c>
      <c r="L2842" s="1">
        <f>VLOOKUP(A2842,'ADM Details FY17'!$A$3:$O$3515,15,FALSE)</f>
        <v>0</v>
      </c>
      <c r="M2842" s="1">
        <f>VLOOKUP(A2842,'ADM Details FY17'!$A$3:$P$3515,16,FALSE)</f>
        <v>0</v>
      </c>
      <c r="N2842" s="1">
        <f>VLOOKUP(A2842,'ADM Details FY17'!$A$3:$Q$3515,17,FALSE)</f>
        <v>0</v>
      </c>
      <c r="O2842" s="1">
        <f>VLOOKUP(A2842,'ADM Details FY17'!$A$3:$S$3515,19,FALSE)</f>
        <v>0</v>
      </c>
      <c r="P2842" s="1">
        <f>VLOOKUP(A2842,'ADM Details FY17'!$A$3:$U$3515,21,FALSE)</f>
        <v>0</v>
      </c>
      <c r="Q2842" s="1">
        <f>VLOOKUP(A2842,'ADM Details FY17'!$A$3:$V$3515,22,FALSE)</f>
        <v>0</v>
      </c>
      <c r="R2842" s="1">
        <f>VLOOKUP(A2842,'ADM Details FY17'!$A$3:$W$3515,23,FALSE)</f>
        <v>0</v>
      </c>
      <c r="S2842" s="1">
        <f>VLOOKUP(A2842,'ADM Details FY17'!$A$3:$X$3515,24,FALSE)</f>
        <v>0</v>
      </c>
      <c r="T2842" s="1">
        <f>VLOOKUP(A2842,'ADM Details FY17'!$A$3:$Y$3515,25,FALSE)</f>
        <v>0</v>
      </c>
      <c r="U2842" s="1">
        <f>VLOOKUP(A2842,'ADM Details FY17'!$A$3:$AA$3515,27,FALSE)</f>
        <v>0</v>
      </c>
      <c r="V2842" s="1">
        <f>IFERROR(VLOOKUP(C2842,'eindex _tget pp '!$A$4:$E$615,5,FALSE),0)</f>
        <v>0</v>
      </c>
      <c r="W2842" s="31">
        <f>IFERROR(VLOOKUP(C2842,'eindex _tget pp '!$A$4:$F$615,6,FALSE),0)</f>
        <v>0</v>
      </c>
      <c r="X2842" s="4">
        <f>IFERROR(VLOOKUP(B2842,'eschools 16'!$A$2:$F$25,6,FALSE),1)</f>
        <v>1</v>
      </c>
      <c r="Y2842" s="1">
        <f t="shared" si="220"/>
        <v>0</v>
      </c>
      <c r="Z2842" s="1">
        <f t="shared" si="221"/>
        <v>0</v>
      </c>
      <c r="AA2842" s="31">
        <f>IFERROR(VLOOKUP(C2842,'eindex _tget pp '!$A$4:$G$615,7,FALSE),0)</f>
        <v>0</v>
      </c>
      <c r="AB2842" s="1">
        <f>VLOOKUP(A2842,'ADM Details FY17'!$A$3:$AB$3515,28,FALSE)</f>
        <v>0</v>
      </c>
      <c r="AC2842" s="1">
        <f t="shared" si="222"/>
        <v>0</v>
      </c>
      <c r="AD2842" s="1">
        <f t="shared" si="223"/>
        <v>0</v>
      </c>
      <c r="AE2842" s="1">
        <f t="shared" si="224"/>
        <v>0</v>
      </c>
    </row>
    <row r="2843" spans="1:31" x14ac:dyDescent="0.25">
      <c r="A2843" t="str">
        <f>B2843&amp;"-"&amp;COUNTIF($B$3:B2843,B2843)</f>
        <v>838-14</v>
      </c>
      <c r="B2843">
        <v>838</v>
      </c>
      <c r="C2843" s="18">
        <f>VLOOKUP(A2843,'ADM Details FY17'!$A$3:$D$3515,4,FALSE)</f>
        <v>0</v>
      </c>
      <c r="D2843" s="1">
        <f>VLOOKUP(A2843,'ADM Details FY17'!$A$3:$E$3515,5,FALSE)</f>
        <v>0</v>
      </c>
      <c r="E2843" s="1">
        <f>VLOOKUP(A2843,'ADM Details FY17'!$A$3:$F$3515,6,FALSE)</f>
        <v>0</v>
      </c>
      <c r="F2843" s="1">
        <f>VLOOKUP(A2843,'ADM Details FY17'!$A$3:$G$3515,7,FALSE)</f>
        <v>0</v>
      </c>
      <c r="G2843" s="1">
        <f>VLOOKUP(A2843,'ADM Details FY17'!$A$3:$H$3515,8,FALSE)</f>
        <v>0</v>
      </c>
      <c r="H2843" s="1">
        <f>VLOOKUP(A2843,'ADM Details FY17'!$A$3:$I$3515,9,FALSE)</f>
        <v>0</v>
      </c>
      <c r="I2843" s="1">
        <f>VLOOKUP(A2843,'ADM Details FY17'!$A$3:$J$3517,10,FALSE)</f>
        <v>0</v>
      </c>
      <c r="J2843" s="1">
        <f>VLOOKUP(A2843,'ADM Details FY17'!$A$3:$K$3515,11,FALSE)</f>
        <v>0</v>
      </c>
      <c r="K2843" s="1">
        <f>VLOOKUP(A2843,'ADM Details FY17'!$A$3:$M$3515,13,FALSE)</f>
        <v>0</v>
      </c>
      <c r="L2843" s="1">
        <f>VLOOKUP(A2843,'ADM Details FY17'!$A$3:$O$3515,15,FALSE)</f>
        <v>0</v>
      </c>
      <c r="M2843" s="1">
        <f>VLOOKUP(A2843,'ADM Details FY17'!$A$3:$P$3515,16,FALSE)</f>
        <v>0</v>
      </c>
      <c r="N2843" s="1">
        <f>VLOOKUP(A2843,'ADM Details FY17'!$A$3:$Q$3515,17,FALSE)</f>
        <v>0</v>
      </c>
      <c r="O2843" s="1">
        <f>VLOOKUP(A2843,'ADM Details FY17'!$A$3:$S$3515,19,FALSE)</f>
        <v>0</v>
      </c>
      <c r="P2843" s="1">
        <f>VLOOKUP(A2843,'ADM Details FY17'!$A$3:$U$3515,21,FALSE)</f>
        <v>0</v>
      </c>
      <c r="Q2843" s="1">
        <f>VLOOKUP(A2843,'ADM Details FY17'!$A$3:$V$3515,22,FALSE)</f>
        <v>0</v>
      </c>
      <c r="R2843" s="1">
        <f>VLOOKUP(A2843,'ADM Details FY17'!$A$3:$W$3515,23,FALSE)</f>
        <v>0</v>
      </c>
      <c r="S2843" s="1">
        <f>VLOOKUP(A2843,'ADM Details FY17'!$A$3:$X$3515,24,FALSE)</f>
        <v>0</v>
      </c>
      <c r="T2843" s="1">
        <f>VLOOKUP(A2843,'ADM Details FY17'!$A$3:$Y$3515,25,FALSE)</f>
        <v>0</v>
      </c>
      <c r="U2843" s="1">
        <f>VLOOKUP(A2843,'ADM Details FY17'!$A$3:$AA$3515,27,FALSE)</f>
        <v>0</v>
      </c>
      <c r="V2843" s="1">
        <f>IFERROR(VLOOKUP(C2843,'eindex _tget pp '!$A$4:$E$615,5,FALSE),0)</f>
        <v>0</v>
      </c>
      <c r="W2843" s="31">
        <f>IFERROR(VLOOKUP(C2843,'eindex _tget pp '!$A$4:$F$615,6,FALSE),0)</f>
        <v>0</v>
      </c>
      <c r="X2843" s="4">
        <f>IFERROR(VLOOKUP(B2843,'eschools 16'!$A$2:$F$25,6,FALSE),1)</f>
        <v>1</v>
      </c>
      <c r="Y2843" s="1">
        <f t="shared" si="220"/>
        <v>0</v>
      </c>
      <c r="Z2843" s="1">
        <f t="shared" si="221"/>
        <v>0</v>
      </c>
      <c r="AA2843" s="31">
        <f>IFERROR(VLOOKUP(C2843,'eindex _tget pp '!$A$4:$G$615,7,FALSE),0)</f>
        <v>0</v>
      </c>
      <c r="AB2843" s="1">
        <f>VLOOKUP(A2843,'ADM Details FY17'!$A$3:$AB$3515,28,FALSE)</f>
        <v>0</v>
      </c>
      <c r="AC2843" s="1">
        <f t="shared" si="222"/>
        <v>0</v>
      </c>
      <c r="AD2843" s="1">
        <f t="shared" si="223"/>
        <v>0</v>
      </c>
      <c r="AE2843" s="1">
        <f t="shared" si="224"/>
        <v>0</v>
      </c>
    </row>
    <row r="2844" spans="1:31" x14ac:dyDescent="0.25">
      <c r="A2844" t="str">
        <f>B2844&amp;"-"&amp;COUNTIF($B$3:B2844,B2844)</f>
        <v>838-15</v>
      </c>
      <c r="B2844">
        <v>838</v>
      </c>
      <c r="C2844" s="18">
        <f>VLOOKUP(A2844,'ADM Details FY17'!$A$3:$D$3515,4,FALSE)</f>
        <v>0</v>
      </c>
      <c r="D2844" s="1">
        <f>VLOOKUP(A2844,'ADM Details FY17'!$A$3:$E$3515,5,FALSE)</f>
        <v>0</v>
      </c>
      <c r="E2844" s="1">
        <f>VLOOKUP(A2844,'ADM Details FY17'!$A$3:$F$3515,6,FALSE)</f>
        <v>0</v>
      </c>
      <c r="F2844" s="1">
        <f>VLOOKUP(A2844,'ADM Details FY17'!$A$3:$G$3515,7,FALSE)</f>
        <v>0</v>
      </c>
      <c r="G2844" s="1">
        <f>VLOOKUP(A2844,'ADM Details FY17'!$A$3:$H$3515,8,FALSE)</f>
        <v>0</v>
      </c>
      <c r="H2844" s="1">
        <f>VLOOKUP(A2844,'ADM Details FY17'!$A$3:$I$3515,9,FALSE)</f>
        <v>0</v>
      </c>
      <c r="I2844" s="1">
        <f>VLOOKUP(A2844,'ADM Details FY17'!$A$3:$J$3517,10,FALSE)</f>
        <v>0</v>
      </c>
      <c r="J2844" s="1">
        <f>VLOOKUP(A2844,'ADM Details FY17'!$A$3:$K$3515,11,FALSE)</f>
        <v>0</v>
      </c>
      <c r="K2844" s="1">
        <f>VLOOKUP(A2844,'ADM Details FY17'!$A$3:$M$3515,13,FALSE)</f>
        <v>0</v>
      </c>
      <c r="L2844" s="1">
        <f>VLOOKUP(A2844,'ADM Details FY17'!$A$3:$O$3515,15,FALSE)</f>
        <v>0</v>
      </c>
      <c r="M2844" s="1">
        <f>VLOOKUP(A2844,'ADM Details FY17'!$A$3:$P$3515,16,FALSE)</f>
        <v>0</v>
      </c>
      <c r="N2844" s="1">
        <f>VLOOKUP(A2844,'ADM Details FY17'!$A$3:$Q$3515,17,FALSE)</f>
        <v>0</v>
      </c>
      <c r="O2844" s="1">
        <f>VLOOKUP(A2844,'ADM Details FY17'!$A$3:$S$3515,19,FALSE)</f>
        <v>0</v>
      </c>
      <c r="P2844" s="1">
        <f>VLOOKUP(A2844,'ADM Details FY17'!$A$3:$U$3515,21,FALSE)</f>
        <v>0</v>
      </c>
      <c r="Q2844" s="1">
        <f>VLOOKUP(A2844,'ADM Details FY17'!$A$3:$V$3515,22,FALSE)</f>
        <v>0</v>
      </c>
      <c r="R2844" s="1">
        <f>VLOOKUP(A2844,'ADM Details FY17'!$A$3:$W$3515,23,FALSE)</f>
        <v>0</v>
      </c>
      <c r="S2844" s="1">
        <f>VLOOKUP(A2844,'ADM Details FY17'!$A$3:$X$3515,24,FALSE)</f>
        <v>0</v>
      </c>
      <c r="T2844" s="1">
        <f>VLOOKUP(A2844,'ADM Details FY17'!$A$3:$Y$3515,25,FALSE)</f>
        <v>0</v>
      </c>
      <c r="U2844" s="1">
        <f>VLOOKUP(A2844,'ADM Details FY17'!$A$3:$AA$3515,27,FALSE)</f>
        <v>0</v>
      </c>
      <c r="V2844" s="1">
        <f>IFERROR(VLOOKUP(C2844,'eindex _tget pp '!$A$4:$E$615,5,FALSE),0)</f>
        <v>0</v>
      </c>
      <c r="W2844" s="31">
        <f>IFERROR(VLOOKUP(C2844,'eindex _tget pp '!$A$4:$F$615,6,FALSE),0)</f>
        <v>0</v>
      </c>
      <c r="X2844" s="4">
        <f>IFERROR(VLOOKUP(B2844,'eschools 16'!$A$2:$F$25,6,FALSE),1)</f>
        <v>1</v>
      </c>
      <c r="Y2844" s="1">
        <f t="shared" si="220"/>
        <v>0</v>
      </c>
      <c r="Z2844" s="1">
        <f t="shared" si="221"/>
        <v>0</v>
      </c>
      <c r="AA2844" s="31">
        <f>IFERROR(VLOOKUP(C2844,'eindex _tget pp '!$A$4:$G$615,7,FALSE),0)</f>
        <v>0</v>
      </c>
      <c r="AB2844" s="1">
        <f>VLOOKUP(A2844,'ADM Details FY17'!$A$3:$AB$3515,28,FALSE)</f>
        <v>0</v>
      </c>
      <c r="AC2844" s="1">
        <f t="shared" si="222"/>
        <v>0</v>
      </c>
      <c r="AD2844" s="1">
        <f t="shared" si="223"/>
        <v>0</v>
      </c>
      <c r="AE2844" s="1">
        <f t="shared" si="224"/>
        <v>0</v>
      </c>
    </row>
    <row r="2845" spans="1:31" x14ac:dyDescent="0.25">
      <c r="A2845" t="str">
        <f>B2845&amp;"-"&amp;COUNTIF($B$3:B2845,B2845)</f>
        <v>838-16</v>
      </c>
      <c r="B2845">
        <v>838</v>
      </c>
      <c r="C2845" s="18">
        <f>VLOOKUP(A2845,'ADM Details FY17'!$A$3:$D$3515,4,FALSE)</f>
        <v>0</v>
      </c>
      <c r="D2845" s="1">
        <f>VLOOKUP(A2845,'ADM Details FY17'!$A$3:$E$3515,5,FALSE)</f>
        <v>0</v>
      </c>
      <c r="E2845" s="1">
        <f>VLOOKUP(A2845,'ADM Details FY17'!$A$3:$F$3515,6,FALSE)</f>
        <v>0</v>
      </c>
      <c r="F2845" s="1">
        <f>VLOOKUP(A2845,'ADM Details FY17'!$A$3:$G$3515,7,FALSE)</f>
        <v>0</v>
      </c>
      <c r="G2845" s="1">
        <f>VLOOKUP(A2845,'ADM Details FY17'!$A$3:$H$3515,8,FALSE)</f>
        <v>0</v>
      </c>
      <c r="H2845" s="1">
        <f>VLOOKUP(A2845,'ADM Details FY17'!$A$3:$I$3515,9,FALSE)</f>
        <v>0</v>
      </c>
      <c r="I2845" s="1">
        <f>VLOOKUP(A2845,'ADM Details FY17'!$A$3:$J$3517,10,FALSE)</f>
        <v>0</v>
      </c>
      <c r="J2845" s="1">
        <f>VLOOKUP(A2845,'ADM Details FY17'!$A$3:$K$3515,11,FALSE)</f>
        <v>0</v>
      </c>
      <c r="K2845" s="1">
        <f>VLOOKUP(A2845,'ADM Details FY17'!$A$3:$M$3515,13,FALSE)</f>
        <v>0</v>
      </c>
      <c r="L2845" s="1">
        <f>VLOOKUP(A2845,'ADM Details FY17'!$A$3:$O$3515,15,FALSE)</f>
        <v>0</v>
      </c>
      <c r="M2845" s="1">
        <f>VLOOKUP(A2845,'ADM Details FY17'!$A$3:$P$3515,16,FALSE)</f>
        <v>0</v>
      </c>
      <c r="N2845" s="1">
        <f>VLOOKUP(A2845,'ADM Details FY17'!$A$3:$Q$3515,17,FALSE)</f>
        <v>0</v>
      </c>
      <c r="O2845" s="1">
        <f>VLOOKUP(A2845,'ADM Details FY17'!$A$3:$S$3515,19,FALSE)</f>
        <v>0</v>
      </c>
      <c r="P2845" s="1">
        <f>VLOOKUP(A2845,'ADM Details FY17'!$A$3:$U$3515,21,FALSE)</f>
        <v>0</v>
      </c>
      <c r="Q2845" s="1">
        <f>VLOOKUP(A2845,'ADM Details FY17'!$A$3:$V$3515,22,FALSE)</f>
        <v>0</v>
      </c>
      <c r="R2845" s="1">
        <f>VLOOKUP(A2845,'ADM Details FY17'!$A$3:$W$3515,23,FALSE)</f>
        <v>0</v>
      </c>
      <c r="S2845" s="1">
        <f>VLOOKUP(A2845,'ADM Details FY17'!$A$3:$X$3515,24,FALSE)</f>
        <v>0</v>
      </c>
      <c r="T2845" s="1">
        <f>VLOOKUP(A2845,'ADM Details FY17'!$A$3:$Y$3515,25,FALSE)</f>
        <v>0</v>
      </c>
      <c r="U2845" s="1">
        <f>VLOOKUP(A2845,'ADM Details FY17'!$A$3:$AA$3515,27,FALSE)</f>
        <v>0</v>
      </c>
      <c r="V2845" s="1">
        <f>IFERROR(VLOOKUP(C2845,'eindex _tget pp '!$A$4:$E$615,5,FALSE),0)</f>
        <v>0</v>
      </c>
      <c r="W2845" s="31">
        <f>IFERROR(VLOOKUP(C2845,'eindex _tget pp '!$A$4:$F$615,6,FALSE),0)</f>
        <v>0</v>
      </c>
      <c r="X2845" s="4">
        <f>IFERROR(VLOOKUP(B2845,'eschools 16'!$A$2:$F$25,6,FALSE),1)</f>
        <v>1</v>
      </c>
      <c r="Y2845" s="1">
        <f t="shared" si="220"/>
        <v>0</v>
      </c>
      <c r="Z2845" s="1">
        <f t="shared" si="221"/>
        <v>0</v>
      </c>
      <c r="AA2845" s="31">
        <f>IFERROR(VLOOKUP(C2845,'eindex _tget pp '!$A$4:$G$615,7,FALSE),0)</f>
        <v>0</v>
      </c>
      <c r="AB2845" s="1">
        <f>VLOOKUP(A2845,'ADM Details FY17'!$A$3:$AB$3515,28,FALSE)</f>
        <v>0</v>
      </c>
      <c r="AC2845" s="1">
        <f t="shared" si="222"/>
        <v>0</v>
      </c>
      <c r="AD2845" s="1">
        <f t="shared" si="223"/>
        <v>0</v>
      </c>
      <c r="AE2845" s="1">
        <f t="shared" si="224"/>
        <v>0</v>
      </c>
    </row>
    <row r="2846" spans="1:31" x14ac:dyDescent="0.25">
      <c r="A2846" t="str">
        <f>B2846&amp;"-"&amp;COUNTIF($B$3:B2846,B2846)</f>
        <v>838-17</v>
      </c>
      <c r="B2846">
        <v>838</v>
      </c>
      <c r="C2846" s="18">
        <f>VLOOKUP(A2846,'ADM Details FY17'!$A$3:$D$3515,4,FALSE)</f>
        <v>0</v>
      </c>
      <c r="D2846" s="1">
        <f>VLOOKUP(A2846,'ADM Details FY17'!$A$3:$E$3515,5,FALSE)</f>
        <v>0</v>
      </c>
      <c r="E2846" s="1">
        <f>VLOOKUP(A2846,'ADM Details FY17'!$A$3:$F$3515,6,FALSE)</f>
        <v>0</v>
      </c>
      <c r="F2846" s="1">
        <f>VLOOKUP(A2846,'ADM Details FY17'!$A$3:$G$3515,7,FALSE)</f>
        <v>0</v>
      </c>
      <c r="G2846" s="1">
        <f>VLOOKUP(A2846,'ADM Details FY17'!$A$3:$H$3515,8,FALSE)</f>
        <v>0</v>
      </c>
      <c r="H2846" s="1">
        <f>VLOOKUP(A2846,'ADM Details FY17'!$A$3:$I$3515,9,FALSE)</f>
        <v>0</v>
      </c>
      <c r="I2846" s="1">
        <f>VLOOKUP(A2846,'ADM Details FY17'!$A$3:$J$3517,10,FALSE)</f>
        <v>0</v>
      </c>
      <c r="J2846" s="1">
        <f>VLOOKUP(A2846,'ADM Details FY17'!$A$3:$K$3515,11,FALSE)</f>
        <v>0</v>
      </c>
      <c r="K2846" s="1">
        <f>VLOOKUP(A2846,'ADM Details FY17'!$A$3:$M$3515,13,FALSE)</f>
        <v>0</v>
      </c>
      <c r="L2846" s="1">
        <f>VLOOKUP(A2846,'ADM Details FY17'!$A$3:$O$3515,15,FALSE)</f>
        <v>0</v>
      </c>
      <c r="M2846" s="1">
        <f>VLOOKUP(A2846,'ADM Details FY17'!$A$3:$P$3515,16,FALSE)</f>
        <v>0</v>
      </c>
      <c r="N2846" s="1">
        <f>VLOOKUP(A2846,'ADM Details FY17'!$A$3:$Q$3515,17,FALSE)</f>
        <v>0</v>
      </c>
      <c r="O2846" s="1">
        <f>VLOOKUP(A2846,'ADM Details FY17'!$A$3:$S$3515,19,FALSE)</f>
        <v>0</v>
      </c>
      <c r="P2846" s="1">
        <f>VLOOKUP(A2846,'ADM Details FY17'!$A$3:$U$3515,21,FALSE)</f>
        <v>0</v>
      </c>
      <c r="Q2846" s="1">
        <f>VLOOKUP(A2846,'ADM Details FY17'!$A$3:$V$3515,22,FALSE)</f>
        <v>0</v>
      </c>
      <c r="R2846" s="1">
        <f>VLOOKUP(A2846,'ADM Details FY17'!$A$3:$W$3515,23,FALSE)</f>
        <v>0</v>
      </c>
      <c r="S2846" s="1">
        <f>VLOOKUP(A2846,'ADM Details FY17'!$A$3:$X$3515,24,FALSE)</f>
        <v>0</v>
      </c>
      <c r="T2846" s="1">
        <f>VLOOKUP(A2846,'ADM Details FY17'!$A$3:$Y$3515,25,FALSE)</f>
        <v>0</v>
      </c>
      <c r="U2846" s="1">
        <f>VLOOKUP(A2846,'ADM Details FY17'!$A$3:$AA$3515,27,FALSE)</f>
        <v>0</v>
      </c>
      <c r="V2846" s="1">
        <f>IFERROR(VLOOKUP(C2846,'eindex _tget pp '!$A$4:$E$615,5,FALSE),0)</f>
        <v>0</v>
      </c>
      <c r="W2846" s="31">
        <f>IFERROR(VLOOKUP(C2846,'eindex _tget pp '!$A$4:$F$615,6,FALSE),0)</f>
        <v>0</v>
      </c>
      <c r="X2846" s="4">
        <f>IFERROR(VLOOKUP(B2846,'eschools 16'!$A$2:$F$25,6,FALSE),1)</f>
        <v>1</v>
      </c>
      <c r="Y2846" s="1">
        <f t="shared" si="220"/>
        <v>0</v>
      </c>
      <c r="Z2846" s="1">
        <f t="shared" si="221"/>
        <v>0</v>
      </c>
      <c r="AA2846" s="31">
        <f>IFERROR(VLOOKUP(C2846,'eindex _tget pp '!$A$4:$G$615,7,FALSE),0)</f>
        <v>0</v>
      </c>
      <c r="AB2846" s="1">
        <f>VLOOKUP(A2846,'ADM Details FY17'!$A$3:$AB$3515,28,FALSE)</f>
        <v>0</v>
      </c>
      <c r="AC2846" s="1">
        <f t="shared" si="222"/>
        <v>0</v>
      </c>
      <c r="AD2846" s="1">
        <f t="shared" si="223"/>
        <v>0</v>
      </c>
      <c r="AE2846" s="1">
        <f t="shared" si="224"/>
        <v>0</v>
      </c>
    </row>
    <row r="2847" spans="1:31" x14ac:dyDescent="0.25">
      <c r="A2847" t="str">
        <f>B2847&amp;"-"&amp;COUNTIF($B$3:B2847,B2847)</f>
        <v>838-18</v>
      </c>
      <c r="B2847">
        <v>838</v>
      </c>
      <c r="C2847" s="18">
        <f>VLOOKUP(A2847,'ADM Details FY17'!$A$3:$D$3515,4,FALSE)</f>
        <v>0</v>
      </c>
      <c r="D2847" s="1">
        <f>VLOOKUP(A2847,'ADM Details FY17'!$A$3:$E$3515,5,FALSE)</f>
        <v>0</v>
      </c>
      <c r="E2847" s="1">
        <f>VLOOKUP(A2847,'ADM Details FY17'!$A$3:$F$3515,6,FALSE)</f>
        <v>0</v>
      </c>
      <c r="F2847" s="1">
        <f>VLOOKUP(A2847,'ADM Details FY17'!$A$3:$G$3515,7,FALSE)</f>
        <v>0</v>
      </c>
      <c r="G2847" s="1">
        <f>VLOOKUP(A2847,'ADM Details FY17'!$A$3:$H$3515,8,FALSE)</f>
        <v>0</v>
      </c>
      <c r="H2847" s="1">
        <f>VLOOKUP(A2847,'ADM Details FY17'!$A$3:$I$3515,9,FALSE)</f>
        <v>0</v>
      </c>
      <c r="I2847" s="1">
        <f>VLOOKUP(A2847,'ADM Details FY17'!$A$3:$J$3517,10,FALSE)</f>
        <v>0</v>
      </c>
      <c r="J2847" s="1">
        <f>VLOOKUP(A2847,'ADM Details FY17'!$A$3:$K$3515,11,FALSE)</f>
        <v>0</v>
      </c>
      <c r="K2847" s="1">
        <f>VLOOKUP(A2847,'ADM Details FY17'!$A$3:$M$3515,13,FALSE)</f>
        <v>0</v>
      </c>
      <c r="L2847" s="1">
        <f>VLOOKUP(A2847,'ADM Details FY17'!$A$3:$O$3515,15,FALSE)</f>
        <v>0</v>
      </c>
      <c r="M2847" s="1">
        <f>VLOOKUP(A2847,'ADM Details FY17'!$A$3:$P$3515,16,FALSE)</f>
        <v>0</v>
      </c>
      <c r="N2847" s="1">
        <f>VLOOKUP(A2847,'ADM Details FY17'!$A$3:$Q$3515,17,FALSE)</f>
        <v>0</v>
      </c>
      <c r="O2847" s="1">
        <f>VLOOKUP(A2847,'ADM Details FY17'!$A$3:$S$3515,19,FALSE)</f>
        <v>0</v>
      </c>
      <c r="P2847" s="1">
        <f>VLOOKUP(A2847,'ADM Details FY17'!$A$3:$U$3515,21,FALSE)</f>
        <v>0</v>
      </c>
      <c r="Q2847" s="1">
        <f>VLOOKUP(A2847,'ADM Details FY17'!$A$3:$V$3515,22,FALSE)</f>
        <v>0</v>
      </c>
      <c r="R2847" s="1">
        <f>VLOOKUP(A2847,'ADM Details FY17'!$A$3:$W$3515,23,FALSE)</f>
        <v>0</v>
      </c>
      <c r="S2847" s="1">
        <f>VLOOKUP(A2847,'ADM Details FY17'!$A$3:$X$3515,24,FALSE)</f>
        <v>0</v>
      </c>
      <c r="T2847" s="1">
        <f>VLOOKUP(A2847,'ADM Details FY17'!$A$3:$Y$3515,25,FALSE)</f>
        <v>0</v>
      </c>
      <c r="U2847" s="1">
        <f>VLOOKUP(A2847,'ADM Details FY17'!$A$3:$AA$3515,27,FALSE)</f>
        <v>0</v>
      </c>
      <c r="V2847" s="1">
        <f>IFERROR(VLOOKUP(C2847,'eindex _tget pp '!$A$4:$E$615,5,FALSE),0)</f>
        <v>0</v>
      </c>
      <c r="W2847" s="31">
        <f>IFERROR(VLOOKUP(C2847,'eindex _tget pp '!$A$4:$F$615,6,FALSE),0)</f>
        <v>0</v>
      </c>
      <c r="X2847" s="4">
        <f>IFERROR(VLOOKUP(B2847,'eschools 16'!$A$2:$F$25,6,FALSE),1)</f>
        <v>1</v>
      </c>
      <c r="Y2847" s="1">
        <f t="shared" si="220"/>
        <v>0</v>
      </c>
      <c r="Z2847" s="1">
        <f t="shared" si="221"/>
        <v>0</v>
      </c>
      <c r="AA2847" s="31">
        <f>IFERROR(VLOOKUP(C2847,'eindex _tget pp '!$A$4:$G$615,7,FALSE),0)</f>
        <v>0</v>
      </c>
      <c r="AB2847" s="1">
        <f>VLOOKUP(A2847,'ADM Details FY17'!$A$3:$AB$3515,28,FALSE)</f>
        <v>0</v>
      </c>
      <c r="AC2847" s="1">
        <f t="shared" si="222"/>
        <v>0</v>
      </c>
      <c r="AD2847" s="1">
        <f t="shared" si="223"/>
        <v>0</v>
      </c>
      <c r="AE2847" s="1">
        <f t="shared" si="224"/>
        <v>0</v>
      </c>
    </row>
    <row r="2848" spans="1:31" x14ac:dyDescent="0.25">
      <c r="A2848" t="str">
        <f>B2848&amp;"-"&amp;COUNTIF($B$3:B2848,B2848)</f>
        <v>838-19</v>
      </c>
      <c r="B2848">
        <v>838</v>
      </c>
      <c r="C2848" s="18">
        <f>VLOOKUP(A2848,'ADM Details FY17'!$A$3:$D$3515,4,FALSE)</f>
        <v>0</v>
      </c>
      <c r="D2848" s="1">
        <f>VLOOKUP(A2848,'ADM Details FY17'!$A$3:$E$3515,5,FALSE)</f>
        <v>0</v>
      </c>
      <c r="E2848" s="1">
        <f>VLOOKUP(A2848,'ADM Details FY17'!$A$3:$F$3515,6,FALSE)</f>
        <v>0</v>
      </c>
      <c r="F2848" s="1">
        <f>VLOOKUP(A2848,'ADM Details FY17'!$A$3:$G$3515,7,FALSE)</f>
        <v>0</v>
      </c>
      <c r="G2848" s="1">
        <f>VLOOKUP(A2848,'ADM Details FY17'!$A$3:$H$3515,8,FALSE)</f>
        <v>0</v>
      </c>
      <c r="H2848" s="1">
        <f>VLOOKUP(A2848,'ADM Details FY17'!$A$3:$I$3515,9,FALSE)</f>
        <v>0</v>
      </c>
      <c r="I2848" s="1">
        <f>VLOOKUP(A2848,'ADM Details FY17'!$A$3:$J$3517,10,FALSE)</f>
        <v>0</v>
      </c>
      <c r="J2848" s="1">
        <f>VLOOKUP(A2848,'ADM Details FY17'!$A$3:$K$3515,11,FALSE)</f>
        <v>0</v>
      </c>
      <c r="K2848" s="1">
        <f>VLOOKUP(A2848,'ADM Details FY17'!$A$3:$M$3515,13,FALSE)</f>
        <v>0</v>
      </c>
      <c r="L2848" s="1">
        <f>VLOOKUP(A2848,'ADM Details FY17'!$A$3:$O$3515,15,FALSE)</f>
        <v>0</v>
      </c>
      <c r="M2848" s="1">
        <f>VLOOKUP(A2848,'ADM Details FY17'!$A$3:$P$3515,16,FALSE)</f>
        <v>0</v>
      </c>
      <c r="N2848" s="1">
        <f>VLOOKUP(A2848,'ADM Details FY17'!$A$3:$Q$3515,17,FALSE)</f>
        <v>0</v>
      </c>
      <c r="O2848" s="1">
        <f>VLOOKUP(A2848,'ADM Details FY17'!$A$3:$S$3515,19,FALSE)</f>
        <v>0</v>
      </c>
      <c r="P2848" s="1">
        <f>VLOOKUP(A2848,'ADM Details FY17'!$A$3:$U$3515,21,FALSE)</f>
        <v>0</v>
      </c>
      <c r="Q2848" s="1">
        <f>VLOOKUP(A2848,'ADM Details FY17'!$A$3:$V$3515,22,FALSE)</f>
        <v>0</v>
      </c>
      <c r="R2848" s="1">
        <f>VLOOKUP(A2848,'ADM Details FY17'!$A$3:$W$3515,23,FALSE)</f>
        <v>0</v>
      </c>
      <c r="S2848" s="1">
        <f>VLOOKUP(A2848,'ADM Details FY17'!$A$3:$X$3515,24,FALSE)</f>
        <v>0</v>
      </c>
      <c r="T2848" s="1">
        <f>VLOOKUP(A2848,'ADM Details FY17'!$A$3:$Y$3515,25,FALSE)</f>
        <v>0</v>
      </c>
      <c r="U2848" s="1">
        <f>VLOOKUP(A2848,'ADM Details FY17'!$A$3:$AA$3515,27,FALSE)</f>
        <v>0</v>
      </c>
      <c r="V2848" s="1">
        <f>IFERROR(VLOOKUP(C2848,'eindex _tget pp '!$A$4:$E$615,5,FALSE),0)</f>
        <v>0</v>
      </c>
      <c r="W2848" s="31">
        <f>IFERROR(VLOOKUP(C2848,'eindex _tget pp '!$A$4:$F$615,6,FALSE),0)</f>
        <v>0</v>
      </c>
      <c r="X2848" s="4">
        <f>IFERROR(VLOOKUP(B2848,'eschools 16'!$A$2:$F$25,6,FALSE),1)</f>
        <v>1</v>
      </c>
      <c r="Y2848" s="1">
        <f t="shared" si="220"/>
        <v>0</v>
      </c>
      <c r="Z2848" s="1">
        <f t="shared" si="221"/>
        <v>0</v>
      </c>
      <c r="AA2848" s="31">
        <f>IFERROR(VLOOKUP(C2848,'eindex _tget pp '!$A$4:$G$615,7,FALSE),0)</f>
        <v>0</v>
      </c>
      <c r="AB2848" s="1">
        <f>VLOOKUP(A2848,'ADM Details FY17'!$A$3:$AB$3515,28,FALSE)</f>
        <v>0</v>
      </c>
      <c r="AC2848" s="1">
        <f t="shared" si="222"/>
        <v>0</v>
      </c>
      <c r="AD2848" s="1">
        <f t="shared" si="223"/>
        <v>0</v>
      </c>
      <c r="AE2848" s="1">
        <f t="shared" si="224"/>
        <v>0</v>
      </c>
    </row>
    <row r="2849" spans="1:31" x14ac:dyDescent="0.25">
      <c r="A2849" t="str">
        <f>B2849&amp;"-"&amp;COUNTIF($B$3:B2849,B2849)</f>
        <v>838-20</v>
      </c>
      <c r="B2849">
        <v>838</v>
      </c>
      <c r="C2849" s="18">
        <f>VLOOKUP(A2849,'ADM Details FY17'!$A$3:$D$3515,4,FALSE)</f>
        <v>0</v>
      </c>
      <c r="D2849" s="1">
        <f>VLOOKUP(A2849,'ADM Details FY17'!$A$3:$E$3515,5,FALSE)</f>
        <v>0</v>
      </c>
      <c r="E2849" s="1">
        <f>VLOOKUP(A2849,'ADM Details FY17'!$A$3:$F$3515,6,FALSE)</f>
        <v>0</v>
      </c>
      <c r="F2849" s="1">
        <f>VLOOKUP(A2849,'ADM Details FY17'!$A$3:$G$3515,7,FALSE)</f>
        <v>0</v>
      </c>
      <c r="G2849" s="1">
        <f>VLOOKUP(A2849,'ADM Details FY17'!$A$3:$H$3515,8,FALSE)</f>
        <v>0</v>
      </c>
      <c r="H2849" s="1">
        <f>VLOOKUP(A2849,'ADM Details FY17'!$A$3:$I$3515,9,FALSE)</f>
        <v>0</v>
      </c>
      <c r="I2849" s="1">
        <f>VLOOKUP(A2849,'ADM Details FY17'!$A$3:$J$3517,10,FALSE)</f>
        <v>0</v>
      </c>
      <c r="J2849" s="1">
        <f>VLOOKUP(A2849,'ADM Details FY17'!$A$3:$K$3515,11,FALSE)</f>
        <v>0</v>
      </c>
      <c r="K2849" s="1">
        <f>VLOOKUP(A2849,'ADM Details FY17'!$A$3:$M$3515,13,FALSE)</f>
        <v>0</v>
      </c>
      <c r="L2849" s="1">
        <f>VLOOKUP(A2849,'ADM Details FY17'!$A$3:$O$3515,15,FALSE)</f>
        <v>0</v>
      </c>
      <c r="M2849" s="1">
        <f>VLOOKUP(A2849,'ADM Details FY17'!$A$3:$P$3515,16,FALSE)</f>
        <v>0</v>
      </c>
      <c r="N2849" s="1">
        <f>VLOOKUP(A2849,'ADM Details FY17'!$A$3:$Q$3515,17,FALSE)</f>
        <v>0</v>
      </c>
      <c r="O2849" s="1">
        <f>VLOOKUP(A2849,'ADM Details FY17'!$A$3:$S$3515,19,FALSE)</f>
        <v>0</v>
      </c>
      <c r="P2849" s="1">
        <f>VLOOKUP(A2849,'ADM Details FY17'!$A$3:$U$3515,21,FALSE)</f>
        <v>0</v>
      </c>
      <c r="Q2849" s="1">
        <f>VLOOKUP(A2849,'ADM Details FY17'!$A$3:$V$3515,22,FALSE)</f>
        <v>0</v>
      </c>
      <c r="R2849" s="1">
        <f>VLOOKUP(A2849,'ADM Details FY17'!$A$3:$W$3515,23,FALSE)</f>
        <v>0</v>
      </c>
      <c r="S2849" s="1">
        <f>VLOOKUP(A2849,'ADM Details FY17'!$A$3:$X$3515,24,FALSE)</f>
        <v>0</v>
      </c>
      <c r="T2849" s="1">
        <f>VLOOKUP(A2849,'ADM Details FY17'!$A$3:$Y$3515,25,FALSE)</f>
        <v>0</v>
      </c>
      <c r="U2849" s="1">
        <f>VLOOKUP(A2849,'ADM Details FY17'!$A$3:$AA$3515,27,FALSE)</f>
        <v>0</v>
      </c>
      <c r="V2849" s="1">
        <f>IFERROR(VLOOKUP(C2849,'eindex _tget pp '!$A$4:$E$615,5,FALSE),0)</f>
        <v>0</v>
      </c>
      <c r="W2849" s="31">
        <f>IFERROR(VLOOKUP(C2849,'eindex _tget pp '!$A$4:$F$615,6,FALSE),0)</f>
        <v>0</v>
      </c>
      <c r="X2849" s="4">
        <f>IFERROR(VLOOKUP(B2849,'eschools 16'!$A$2:$F$25,6,FALSE),1)</f>
        <v>1</v>
      </c>
      <c r="Y2849" s="1">
        <f t="shared" si="220"/>
        <v>0</v>
      </c>
      <c r="Z2849" s="1">
        <f t="shared" si="221"/>
        <v>0</v>
      </c>
      <c r="AA2849" s="31">
        <f>IFERROR(VLOOKUP(C2849,'eindex _tget pp '!$A$4:$G$615,7,FALSE),0)</f>
        <v>0</v>
      </c>
      <c r="AB2849" s="1">
        <f>VLOOKUP(A2849,'ADM Details FY17'!$A$3:$AB$3515,28,FALSE)</f>
        <v>0</v>
      </c>
      <c r="AC2849" s="1">
        <f t="shared" si="222"/>
        <v>0</v>
      </c>
      <c r="AD2849" s="1">
        <f t="shared" si="223"/>
        <v>0</v>
      </c>
      <c r="AE2849" s="1">
        <f t="shared" si="224"/>
        <v>0</v>
      </c>
    </row>
    <row r="2850" spans="1:31" x14ac:dyDescent="0.25">
      <c r="A2850" t="str">
        <f>B2850&amp;"-"&amp;COUNTIF($B$3:B2850,B2850)</f>
        <v>838-21</v>
      </c>
      <c r="B2850">
        <v>838</v>
      </c>
      <c r="C2850" s="18">
        <f>VLOOKUP(A2850,'ADM Details FY17'!$A$3:$D$3515,4,FALSE)</f>
        <v>0</v>
      </c>
      <c r="D2850" s="1">
        <f>VLOOKUP(A2850,'ADM Details FY17'!$A$3:$E$3515,5,FALSE)</f>
        <v>0</v>
      </c>
      <c r="E2850" s="1">
        <f>VLOOKUP(A2850,'ADM Details FY17'!$A$3:$F$3515,6,FALSE)</f>
        <v>0</v>
      </c>
      <c r="F2850" s="1">
        <f>VLOOKUP(A2850,'ADM Details FY17'!$A$3:$G$3515,7,FALSE)</f>
        <v>0</v>
      </c>
      <c r="G2850" s="1">
        <f>VLOOKUP(A2850,'ADM Details FY17'!$A$3:$H$3515,8,FALSE)</f>
        <v>0</v>
      </c>
      <c r="H2850" s="1">
        <f>VLOOKUP(A2850,'ADM Details FY17'!$A$3:$I$3515,9,FALSE)</f>
        <v>0</v>
      </c>
      <c r="I2850" s="1">
        <f>VLOOKUP(A2850,'ADM Details FY17'!$A$3:$J$3517,10,FALSE)</f>
        <v>0</v>
      </c>
      <c r="J2850" s="1">
        <f>VLOOKUP(A2850,'ADM Details FY17'!$A$3:$K$3515,11,FALSE)</f>
        <v>0</v>
      </c>
      <c r="K2850" s="1">
        <f>VLOOKUP(A2850,'ADM Details FY17'!$A$3:$M$3515,13,FALSE)</f>
        <v>0</v>
      </c>
      <c r="L2850" s="1">
        <f>VLOOKUP(A2850,'ADM Details FY17'!$A$3:$O$3515,15,FALSE)</f>
        <v>0</v>
      </c>
      <c r="M2850" s="1">
        <f>VLOOKUP(A2850,'ADM Details FY17'!$A$3:$P$3515,16,FALSE)</f>
        <v>0</v>
      </c>
      <c r="N2850" s="1">
        <f>VLOOKUP(A2850,'ADM Details FY17'!$A$3:$Q$3515,17,FALSE)</f>
        <v>0</v>
      </c>
      <c r="O2850" s="1">
        <f>VLOOKUP(A2850,'ADM Details FY17'!$A$3:$S$3515,19,FALSE)</f>
        <v>0</v>
      </c>
      <c r="P2850" s="1">
        <f>VLOOKUP(A2850,'ADM Details FY17'!$A$3:$U$3515,21,FALSE)</f>
        <v>0</v>
      </c>
      <c r="Q2850" s="1">
        <f>VLOOKUP(A2850,'ADM Details FY17'!$A$3:$V$3515,22,FALSE)</f>
        <v>0</v>
      </c>
      <c r="R2850" s="1">
        <f>VLOOKUP(A2850,'ADM Details FY17'!$A$3:$W$3515,23,FALSE)</f>
        <v>0</v>
      </c>
      <c r="S2850" s="1">
        <f>VLOOKUP(A2850,'ADM Details FY17'!$A$3:$X$3515,24,FALSE)</f>
        <v>0</v>
      </c>
      <c r="T2850" s="1">
        <f>VLOOKUP(A2850,'ADM Details FY17'!$A$3:$Y$3515,25,FALSE)</f>
        <v>0</v>
      </c>
      <c r="U2850" s="1">
        <f>VLOOKUP(A2850,'ADM Details FY17'!$A$3:$AA$3515,27,FALSE)</f>
        <v>0</v>
      </c>
      <c r="V2850" s="1">
        <f>IFERROR(VLOOKUP(C2850,'eindex _tget pp '!$A$4:$E$615,5,FALSE),0)</f>
        <v>0</v>
      </c>
      <c r="W2850" s="31">
        <f>IFERROR(VLOOKUP(C2850,'eindex _tget pp '!$A$4:$F$615,6,FALSE),0)</f>
        <v>0</v>
      </c>
      <c r="X2850" s="4">
        <f>IFERROR(VLOOKUP(B2850,'eschools 16'!$A$2:$F$25,6,FALSE),1)</f>
        <v>1</v>
      </c>
      <c r="Y2850" s="1">
        <f t="shared" si="220"/>
        <v>0</v>
      </c>
      <c r="Z2850" s="1">
        <f t="shared" si="221"/>
        <v>0</v>
      </c>
      <c r="AA2850" s="31">
        <f>IFERROR(VLOOKUP(C2850,'eindex _tget pp '!$A$4:$G$615,7,FALSE),0)</f>
        <v>0</v>
      </c>
      <c r="AB2850" s="1">
        <f>VLOOKUP(A2850,'ADM Details FY17'!$A$3:$AB$3515,28,FALSE)</f>
        <v>0</v>
      </c>
      <c r="AC2850" s="1">
        <f t="shared" si="222"/>
        <v>0</v>
      </c>
      <c r="AD2850" s="1">
        <f t="shared" si="223"/>
        <v>0</v>
      </c>
      <c r="AE2850" s="1">
        <f t="shared" si="224"/>
        <v>0</v>
      </c>
    </row>
    <row r="2851" spans="1:31" x14ac:dyDescent="0.25">
      <c r="A2851" t="str">
        <f>B2851&amp;"-"&amp;COUNTIF($B$3:B2851,B2851)</f>
        <v>838-22</v>
      </c>
      <c r="B2851">
        <v>838</v>
      </c>
      <c r="C2851" s="18">
        <f>VLOOKUP(A2851,'ADM Details FY17'!$A$3:$D$3515,4,FALSE)</f>
        <v>0</v>
      </c>
      <c r="D2851" s="1">
        <f>VLOOKUP(A2851,'ADM Details FY17'!$A$3:$E$3515,5,FALSE)</f>
        <v>0</v>
      </c>
      <c r="E2851" s="1">
        <f>VLOOKUP(A2851,'ADM Details FY17'!$A$3:$F$3515,6,FALSE)</f>
        <v>0</v>
      </c>
      <c r="F2851" s="1">
        <f>VLOOKUP(A2851,'ADM Details FY17'!$A$3:$G$3515,7,FALSE)</f>
        <v>0</v>
      </c>
      <c r="G2851" s="1">
        <f>VLOOKUP(A2851,'ADM Details FY17'!$A$3:$H$3515,8,FALSE)</f>
        <v>0</v>
      </c>
      <c r="H2851" s="1">
        <f>VLOOKUP(A2851,'ADM Details FY17'!$A$3:$I$3515,9,FALSE)</f>
        <v>0</v>
      </c>
      <c r="I2851" s="1">
        <f>VLOOKUP(A2851,'ADM Details FY17'!$A$3:$J$3517,10,FALSE)</f>
        <v>0</v>
      </c>
      <c r="J2851" s="1">
        <f>VLOOKUP(A2851,'ADM Details FY17'!$A$3:$K$3515,11,FALSE)</f>
        <v>0</v>
      </c>
      <c r="K2851" s="1">
        <f>VLOOKUP(A2851,'ADM Details FY17'!$A$3:$M$3515,13,FALSE)</f>
        <v>0</v>
      </c>
      <c r="L2851" s="1">
        <f>VLOOKUP(A2851,'ADM Details FY17'!$A$3:$O$3515,15,FALSE)</f>
        <v>0</v>
      </c>
      <c r="M2851" s="1">
        <f>VLOOKUP(A2851,'ADM Details FY17'!$A$3:$P$3515,16,FALSE)</f>
        <v>0</v>
      </c>
      <c r="N2851" s="1">
        <f>VLOOKUP(A2851,'ADM Details FY17'!$A$3:$Q$3515,17,FALSE)</f>
        <v>0</v>
      </c>
      <c r="O2851" s="1">
        <f>VLOOKUP(A2851,'ADM Details FY17'!$A$3:$S$3515,19,FALSE)</f>
        <v>0</v>
      </c>
      <c r="P2851" s="1">
        <f>VLOOKUP(A2851,'ADM Details FY17'!$A$3:$U$3515,21,FALSE)</f>
        <v>0</v>
      </c>
      <c r="Q2851" s="1">
        <f>VLOOKUP(A2851,'ADM Details FY17'!$A$3:$V$3515,22,FALSE)</f>
        <v>0</v>
      </c>
      <c r="R2851" s="1">
        <f>VLOOKUP(A2851,'ADM Details FY17'!$A$3:$W$3515,23,FALSE)</f>
        <v>0</v>
      </c>
      <c r="S2851" s="1">
        <f>VLOOKUP(A2851,'ADM Details FY17'!$A$3:$X$3515,24,FALSE)</f>
        <v>0</v>
      </c>
      <c r="T2851" s="1">
        <f>VLOOKUP(A2851,'ADM Details FY17'!$A$3:$Y$3515,25,FALSE)</f>
        <v>0</v>
      </c>
      <c r="U2851" s="1">
        <f>VLOOKUP(A2851,'ADM Details FY17'!$A$3:$AA$3515,27,FALSE)</f>
        <v>0</v>
      </c>
      <c r="V2851" s="1">
        <f>IFERROR(VLOOKUP(C2851,'eindex _tget pp '!$A$4:$E$615,5,FALSE),0)</f>
        <v>0</v>
      </c>
      <c r="W2851" s="31">
        <f>IFERROR(VLOOKUP(C2851,'eindex _tget pp '!$A$4:$F$615,6,FALSE),0)</f>
        <v>0</v>
      </c>
      <c r="X2851" s="4">
        <f>IFERROR(VLOOKUP(B2851,'eschools 16'!$A$2:$F$25,6,FALSE),1)</f>
        <v>1</v>
      </c>
      <c r="Y2851" s="1">
        <f t="shared" si="220"/>
        <v>0</v>
      </c>
      <c r="Z2851" s="1">
        <f t="shared" si="221"/>
        <v>0</v>
      </c>
      <c r="AA2851" s="31">
        <f>IFERROR(VLOOKUP(C2851,'eindex _tget pp '!$A$4:$G$615,7,FALSE),0)</f>
        <v>0</v>
      </c>
      <c r="AB2851" s="1">
        <f>VLOOKUP(A2851,'ADM Details FY17'!$A$3:$AB$3515,28,FALSE)</f>
        <v>0</v>
      </c>
      <c r="AC2851" s="1">
        <f t="shared" si="222"/>
        <v>0</v>
      </c>
      <c r="AD2851" s="1">
        <f t="shared" si="223"/>
        <v>0</v>
      </c>
      <c r="AE2851" s="1">
        <f t="shared" si="224"/>
        <v>0</v>
      </c>
    </row>
    <row r="2852" spans="1:31" x14ac:dyDescent="0.25">
      <c r="A2852" t="str">
        <f>B2852&amp;"-"&amp;COUNTIF($B$3:B2852,B2852)</f>
        <v>843-1</v>
      </c>
      <c r="B2852">
        <v>843</v>
      </c>
      <c r="C2852" s="18">
        <f>VLOOKUP(A2852,'ADM Details FY17'!$A$3:$D$3515,4,FALSE)</f>
        <v>50674</v>
      </c>
      <c r="D2852" s="1">
        <f>VLOOKUP(A2852,'ADM Details FY17'!$A$3:$E$3515,5,FALSE)</f>
        <v>1</v>
      </c>
      <c r="E2852" s="1">
        <f>VLOOKUP(A2852,'ADM Details FY17'!$A$3:$F$3515,6,FALSE)</f>
        <v>0</v>
      </c>
      <c r="F2852" s="1">
        <f>VLOOKUP(A2852,'ADM Details FY17'!$A$3:$G$3515,7,FALSE)</f>
        <v>0</v>
      </c>
      <c r="G2852" s="1">
        <f>VLOOKUP(A2852,'ADM Details FY17'!$A$3:$H$3515,8,FALSE)</f>
        <v>0</v>
      </c>
      <c r="H2852" s="1">
        <f>VLOOKUP(A2852,'ADM Details FY17'!$A$3:$I$3515,9,FALSE)</f>
        <v>0</v>
      </c>
      <c r="I2852" s="1">
        <f>VLOOKUP(A2852,'ADM Details FY17'!$A$3:$J$3517,10,FALSE)</f>
        <v>0</v>
      </c>
      <c r="J2852" s="1">
        <f>VLOOKUP(A2852,'ADM Details FY17'!$A$3:$K$3515,11,FALSE)</f>
        <v>0</v>
      </c>
      <c r="K2852" s="1">
        <f>VLOOKUP(A2852,'ADM Details FY17'!$A$3:$M$3515,13,FALSE)</f>
        <v>1</v>
      </c>
      <c r="L2852" s="1">
        <f>VLOOKUP(A2852,'ADM Details FY17'!$A$3:$O$3515,15,FALSE)</f>
        <v>0</v>
      </c>
      <c r="M2852" s="1">
        <f>VLOOKUP(A2852,'ADM Details FY17'!$A$3:$P$3515,16,FALSE)</f>
        <v>0</v>
      </c>
      <c r="N2852" s="1">
        <f>VLOOKUP(A2852,'ADM Details FY17'!$A$3:$Q$3515,17,FALSE)</f>
        <v>0</v>
      </c>
      <c r="O2852" s="1">
        <f>VLOOKUP(A2852,'ADM Details FY17'!$A$3:$S$3515,19,FALSE)</f>
        <v>0</v>
      </c>
      <c r="P2852" s="1">
        <f>VLOOKUP(A2852,'ADM Details FY17'!$A$3:$U$3515,21,FALSE)</f>
        <v>0</v>
      </c>
      <c r="Q2852" s="1">
        <f>VLOOKUP(A2852,'ADM Details FY17'!$A$3:$V$3515,22,FALSE)</f>
        <v>0</v>
      </c>
      <c r="R2852" s="1">
        <f>VLOOKUP(A2852,'ADM Details FY17'!$A$3:$W$3515,23,FALSE)</f>
        <v>0</v>
      </c>
      <c r="S2852" s="1">
        <f>VLOOKUP(A2852,'ADM Details FY17'!$A$3:$X$3515,24,FALSE)</f>
        <v>0</v>
      </c>
      <c r="T2852" s="1">
        <f>VLOOKUP(A2852,'ADM Details FY17'!$A$3:$Y$3515,25,FALSE)</f>
        <v>0</v>
      </c>
      <c r="U2852" s="1">
        <f>VLOOKUP(A2852,'ADM Details FY17'!$A$3:$AA$3515,27,FALSE)</f>
        <v>0</v>
      </c>
      <c r="V2852" s="1">
        <f>IFERROR(VLOOKUP(C2852,'eindex _tget pp '!$A$4:$E$615,5,FALSE),0)</f>
        <v>119.11291540497456</v>
      </c>
      <c r="W2852" s="31">
        <f>IFERROR(VLOOKUP(C2852,'eindex _tget pp '!$A$4:$F$615,6,FALSE),0)</f>
        <v>0.34091818839999999</v>
      </c>
      <c r="X2852" s="4">
        <f>IFERROR(VLOOKUP(B2852,'eschools 16'!$A$2:$F$25,6,FALSE),1)</f>
        <v>1</v>
      </c>
      <c r="Y2852" s="1">
        <f t="shared" si="220"/>
        <v>29.78</v>
      </c>
      <c r="Z2852" s="1">
        <f t="shared" si="221"/>
        <v>92.73</v>
      </c>
      <c r="AA2852" s="31">
        <f>IFERROR(VLOOKUP(C2852,'eindex _tget pp '!$A$4:$G$615,7,FALSE),0)</f>
        <v>0.38380995099999998</v>
      </c>
      <c r="AB2852" s="1">
        <f>VLOOKUP(A2852,'ADM Details FY17'!$A$3:$AB$3515,28,FALSE)</f>
        <v>0</v>
      </c>
      <c r="AC2852" s="1">
        <f t="shared" si="222"/>
        <v>0</v>
      </c>
      <c r="AD2852" s="1">
        <f t="shared" si="223"/>
        <v>1</v>
      </c>
      <c r="AE2852" s="1">
        <f t="shared" si="224"/>
        <v>150</v>
      </c>
    </row>
    <row r="2853" spans="1:31" x14ac:dyDescent="0.25">
      <c r="A2853" t="str">
        <f>B2853&amp;"-"&amp;COUNTIF($B$3:B2853,B2853)</f>
        <v>843-2</v>
      </c>
      <c r="B2853">
        <v>843</v>
      </c>
      <c r="C2853" s="18">
        <f>VLOOKUP(A2853,'ADM Details FY17'!$A$3:$D$3515,4,FALSE)</f>
        <v>44602</v>
      </c>
      <c r="D2853" s="1">
        <f>VLOOKUP(A2853,'ADM Details FY17'!$A$3:$E$3515,5,FALSE)</f>
        <v>1</v>
      </c>
      <c r="E2853" s="1">
        <f>VLOOKUP(A2853,'ADM Details FY17'!$A$3:$F$3515,6,FALSE)</f>
        <v>0</v>
      </c>
      <c r="F2853" s="1">
        <f>VLOOKUP(A2853,'ADM Details FY17'!$A$3:$G$3515,7,FALSE)</f>
        <v>0</v>
      </c>
      <c r="G2853" s="1">
        <f>VLOOKUP(A2853,'ADM Details FY17'!$A$3:$H$3515,8,FALSE)</f>
        <v>0</v>
      </c>
      <c r="H2853" s="1">
        <f>VLOOKUP(A2853,'ADM Details FY17'!$A$3:$I$3515,9,FALSE)</f>
        <v>0</v>
      </c>
      <c r="I2853" s="1">
        <f>VLOOKUP(A2853,'ADM Details FY17'!$A$3:$J$3517,10,FALSE)</f>
        <v>0</v>
      </c>
      <c r="J2853" s="1">
        <f>VLOOKUP(A2853,'ADM Details FY17'!$A$3:$K$3515,11,FALSE)</f>
        <v>0</v>
      </c>
      <c r="K2853" s="1">
        <f>VLOOKUP(A2853,'ADM Details FY17'!$A$3:$M$3515,13,FALSE)</f>
        <v>1</v>
      </c>
      <c r="L2853" s="1">
        <f>VLOOKUP(A2853,'ADM Details FY17'!$A$3:$O$3515,15,FALSE)</f>
        <v>0</v>
      </c>
      <c r="M2853" s="1">
        <f>VLOOKUP(A2853,'ADM Details FY17'!$A$3:$P$3515,16,FALSE)</f>
        <v>0</v>
      </c>
      <c r="N2853" s="1">
        <f>VLOOKUP(A2853,'ADM Details FY17'!$A$3:$Q$3515,17,FALSE)</f>
        <v>0</v>
      </c>
      <c r="O2853" s="1">
        <f>VLOOKUP(A2853,'ADM Details FY17'!$A$3:$S$3515,19,FALSE)</f>
        <v>1</v>
      </c>
      <c r="P2853" s="1">
        <f>VLOOKUP(A2853,'ADM Details FY17'!$A$3:$U$3515,21,FALSE)</f>
        <v>0</v>
      </c>
      <c r="Q2853" s="1">
        <f>VLOOKUP(A2853,'ADM Details FY17'!$A$3:$V$3515,22,FALSE)</f>
        <v>0</v>
      </c>
      <c r="R2853" s="1">
        <f>VLOOKUP(A2853,'ADM Details FY17'!$A$3:$W$3515,23,FALSE)</f>
        <v>0</v>
      </c>
      <c r="S2853" s="1">
        <f>VLOOKUP(A2853,'ADM Details FY17'!$A$3:$X$3515,24,FALSE)</f>
        <v>0</v>
      </c>
      <c r="T2853" s="1">
        <f>VLOOKUP(A2853,'ADM Details FY17'!$A$3:$Y$3515,25,FALSE)</f>
        <v>0</v>
      </c>
      <c r="U2853" s="1">
        <f>VLOOKUP(A2853,'ADM Details FY17'!$A$3:$AA$3515,27,FALSE)</f>
        <v>0</v>
      </c>
      <c r="V2853" s="1">
        <f>IFERROR(VLOOKUP(C2853,'eindex _tget pp '!$A$4:$E$615,5,FALSE),0)</f>
        <v>326.47608091266414</v>
      </c>
      <c r="W2853" s="31">
        <f>IFERROR(VLOOKUP(C2853,'eindex _tget pp '!$A$4:$F$615,6,FALSE),0)</f>
        <v>0.99458624039999999</v>
      </c>
      <c r="X2853" s="4">
        <f>IFERROR(VLOOKUP(B2853,'eschools 16'!$A$2:$F$25,6,FALSE),1)</f>
        <v>1</v>
      </c>
      <c r="Y2853" s="1">
        <f t="shared" si="220"/>
        <v>81.62</v>
      </c>
      <c r="Z2853" s="1">
        <f t="shared" si="221"/>
        <v>270.52999999999997</v>
      </c>
      <c r="AA2853" s="31">
        <f>IFERROR(VLOOKUP(C2853,'eindex _tget pp '!$A$4:$G$615,7,FALSE),0)</f>
        <v>0.47172598199999999</v>
      </c>
      <c r="AB2853" s="1">
        <f>VLOOKUP(A2853,'ADM Details FY17'!$A$3:$AB$3515,28,FALSE)</f>
        <v>0</v>
      </c>
      <c r="AC2853" s="1">
        <f t="shared" si="222"/>
        <v>0</v>
      </c>
      <c r="AD2853" s="1">
        <f t="shared" si="223"/>
        <v>1</v>
      </c>
      <c r="AE2853" s="1">
        <f t="shared" si="224"/>
        <v>150</v>
      </c>
    </row>
    <row r="2854" spans="1:31" x14ac:dyDescent="0.25">
      <c r="A2854" t="str">
        <f>B2854&amp;"-"&amp;COUNTIF($B$3:B2854,B2854)</f>
        <v>843-3</v>
      </c>
      <c r="B2854">
        <v>843</v>
      </c>
      <c r="C2854" s="18">
        <f>VLOOKUP(A2854,'ADM Details FY17'!$A$3:$D$3515,4,FALSE)</f>
        <v>47084</v>
      </c>
      <c r="D2854" s="1">
        <f>VLOOKUP(A2854,'ADM Details FY17'!$A$3:$E$3515,5,FALSE)</f>
        <v>1.96</v>
      </c>
      <c r="E2854" s="1">
        <f>VLOOKUP(A2854,'ADM Details FY17'!$A$3:$F$3515,6,FALSE)</f>
        <v>0</v>
      </c>
      <c r="F2854" s="1">
        <f>VLOOKUP(A2854,'ADM Details FY17'!$A$3:$G$3515,7,FALSE)</f>
        <v>0</v>
      </c>
      <c r="G2854" s="1">
        <f>VLOOKUP(A2854,'ADM Details FY17'!$A$3:$H$3515,8,FALSE)</f>
        <v>0</v>
      </c>
      <c r="H2854" s="1">
        <f>VLOOKUP(A2854,'ADM Details FY17'!$A$3:$I$3515,9,FALSE)</f>
        <v>0</v>
      </c>
      <c r="I2854" s="1">
        <f>VLOOKUP(A2854,'ADM Details FY17'!$A$3:$J$3517,10,FALSE)</f>
        <v>0</v>
      </c>
      <c r="J2854" s="1">
        <f>VLOOKUP(A2854,'ADM Details FY17'!$A$3:$K$3515,11,FALSE)</f>
        <v>0</v>
      </c>
      <c r="K2854" s="1">
        <f>VLOOKUP(A2854,'ADM Details FY17'!$A$3:$M$3515,13,FALSE)</f>
        <v>1.96</v>
      </c>
      <c r="L2854" s="1">
        <f>VLOOKUP(A2854,'ADM Details FY17'!$A$3:$O$3515,15,FALSE)</f>
        <v>0</v>
      </c>
      <c r="M2854" s="1">
        <f>VLOOKUP(A2854,'ADM Details FY17'!$A$3:$P$3515,16,FALSE)</f>
        <v>0</v>
      </c>
      <c r="N2854" s="1">
        <f>VLOOKUP(A2854,'ADM Details FY17'!$A$3:$Q$3515,17,FALSE)</f>
        <v>0</v>
      </c>
      <c r="O2854" s="1">
        <f>VLOOKUP(A2854,'ADM Details FY17'!$A$3:$S$3515,19,FALSE)</f>
        <v>1.96</v>
      </c>
      <c r="P2854" s="1">
        <f>VLOOKUP(A2854,'ADM Details FY17'!$A$3:$U$3515,21,FALSE)</f>
        <v>0</v>
      </c>
      <c r="Q2854" s="1">
        <f>VLOOKUP(A2854,'ADM Details FY17'!$A$3:$V$3515,22,FALSE)</f>
        <v>0</v>
      </c>
      <c r="R2854" s="1">
        <f>VLOOKUP(A2854,'ADM Details FY17'!$A$3:$W$3515,23,FALSE)</f>
        <v>0</v>
      </c>
      <c r="S2854" s="1">
        <f>VLOOKUP(A2854,'ADM Details FY17'!$A$3:$X$3515,24,FALSE)</f>
        <v>0</v>
      </c>
      <c r="T2854" s="1">
        <f>VLOOKUP(A2854,'ADM Details FY17'!$A$3:$Y$3515,25,FALSE)</f>
        <v>0</v>
      </c>
      <c r="U2854" s="1">
        <f>VLOOKUP(A2854,'ADM Details FY17'!$A$3:$AA$3515,27,FALSE)</f>
        <v>0</v>
      </c>
      <c r="V2854" s="1">
        <f>IFERROR(VLOOKUP(C2854,'eindex _tget pp '!$A$4:$E$615,5,FALSE),0)</f>
        <v>542.0977802668524</v>
      </c>
      <c r="W2854" s="31">
        <f>IFERROR(VLOOKUP(C2854,'eindex _tget pp '!$A$4:$F$615,6,FALSE),0)</f>
        <v>0.62705419659999995</v>
      </c>
      <c r="X2854" s="4">
        <f>IFERROR(VLOOKUP(B2854,'eschools 16'!$A$2:$F$25,6,FALSE),1)</f>
        <v>1</v>
      </c>
      <c r="Y2854" s="1">
        <f t="shared" si="220"/>
        <v>265.63</v>
      </c>
      <c r="Z2854" s="1">
        <f t="shared" si="221"/>
        <v>334.3</v>
      </c>
      <c r="AA2854" s="31">
        <f>IFERROR(VLOOKUP(C2854,'eindex _tget pp '!$A$4:$G$615,7,FALSE),0)</f>
        <v>0.51046127699999999</v>
      </c>
      <c r="AB2854" s="1">
        <f>VLOOKUP(A2854,'ADM Details FY17'!$A$3:$AB$3515,28,FALSE)</f>
        <v>0</v>
      </c>
      <c r="AC2854" s="1">
        <f t="shared" si="222"/>
        <v>0</v>
      </c>
      <c r="AD2854" s="1">
        <f t="shared" si="223"/>
        <v>1.96</v>
      </c>
      <c r="AE2854" s="1">
        <f t="shared" si="224"/>
        <v>294</v>
      </c>
    </row>
    <row r="2855" spans="1:31" x14ac:dyDescent="0.25">
      <c r="A2855" t="str">
        <f>B2855&amp;"-"&amp;COUNTIF($B$3:B2855,B2855)</f>
        <v>843-4</v>
      </c>
      <c r="B2855">
        <v>843</v>
      </c>
      <c r="C2855" s="18">
        <f>VLOOKUP(A2855,'ADM Details FY17'!$A$3:$D$3515,4,FALSE)</f>
        <v>44875</v>
      </c>
      <c r="D2855" s="1">
        <f>VLOOKUP(A2855,'ADM Details FY17'!$A$3:$E$3515,5,FALSE)</f>
        <v>1.03</v>
      </c>
      <c r="E2855" s="1">
        <f>VLOOKUP(A2855,'ADM Details FY17'!$A$3:$F$3515,6,FALSE)</f>
        <v>0</v>
      </c>
      <c r="F2855" s="1">
        <f>VLOOKUP(A2855,'ADM Details FY17'!$A$3:$G$3515,7,FALSE)</f>
        <v>0</v>
      </c>
      <c r="G2855" s="1">
        <f>VLOOKUP(A2855,'ADM Details FY17'!$A$3:$H$3515,8,FALSE)</f>
        <v>0</v>
      </c>
      <c r="H2855" s="1">
        <f>VLOOKUP(A2855,'ADM Details FY17'!$A$3:$I$3515,9,FALSE)</f>
        <v>0</v>
      </c>
      <c r="I2855" s="1">
        <f>VLOOKUP(A2855,'ADM Details FY17'!$A$3:$J$3517,10,FALSE)</f>
        <v>0</v>
      </c>
      <c r="J2855" s="1">
        <f>VLOOKUP(A2855,'ADM Details FY17'!$A$3:$K$3515,11,FALSE)</f>
        <v>0</v>
      </c>
      <c r="K2855" s="1">
        <f>VLOOKUP(A2855,'ADM Details FY17'!$A$3:$M$3515,13,FALSE)</f>
        <v>1.03</v>
      </c>
      <c r="L2855" s="1">
        <f>VLOOKUP(A2855,'ADM Details FY17'!$A$3:$O$3515,15,FALSE)</f>
        <v>0</v>
      </c>
      <c r="M2855" s="1">
        <f>VLOOKUP(A2855,'ADM Details FY17'!$A$3:$P$3515,16,FALSE)</f>
        <v>0</v>
      </c>
      <c r="N2855" s="1">
        <f>VLOOKUP(A2855,'ADM Details FY17'!$A$3:$Q$3515,17,FALSE)</f>
        <v>0</v>
      </c>
      <c r="O2855" s="1">
        <f>VLOOKUP(A2855,'ADM Details FY17'!$A$3:$S$3515,19,FALSE)</f>
        <v>1.03</v>
      </c>
      <c r="P2855" s="1">
        <f>VLOOKUP(A2855,'ADM Details FY17'!$A$3:$U$3515,21,FALSE)</f>
        <v>0</v>
      </c>
      <c r="Q2855" s="1">
        <f>VLOOKUP(A2855,'ADM Details FY17'!$A$3:$V$3515,22,FALSE)</f>
        <v>0</v>
      </c>
      <c r="R2855" s="1">
        <f>VLOOKUP(A2855,'ADM Details FY17'!$A$3:$W$3515,23,FALSE)</f>
        <v>0</v>
      </c>
      <c r="S2855" s="1">
        <f>VLOOKUP(A2855,'ADM Details FY17'!$A$3:$X$3515,24,FALSE)</f>
        <v>0</v>
      </c>
      <c r="T2855" s="1">
        <f>VLOOKUP(A2855,'ADM Details FY17'!$A$3:$Y$3515,25,FALSE)</f>
        <v>0</v>
      </c>
      <c r="U2855" s="1">
        <f>VLOOKUP(A2855,'ADM Details FY17'!$A$3:$AA$3515,27,FALSE)</f>
        <v>0</v>
      </c>
      <c r="V2855" s="1">
        <f>IFERROR(VLOOKUP(C2855,'eindex _tget pp '!$A$4:$E$615,5,FALSE),0)</f>
        <v>0</v>
      </c>
      <c r="W2855" s="31">
        <f>IFERROR(VLOOKUP(C2855,'eindex _tget pp '!$A$4:$F$615,6,FALSE),0)</f>
        <v>0.20364269469999999</v>
      </c>
      <c r="X2855" s="4">
        <f>IFERROR(VLOOKUP(B2855,'eschools 16'!$A$2:$F$25,6,FALSE),1)</f>
        <v>1</v>
      </c>
      <c r="Y2855" s="1">
        <f t="shared" si="220"/>
        <v>0</v>
      </c>
      <c r="Z2855" s="1">
        <f t="shared" si="221"/>
        <v>57.05</v>
      </c>
      <c r="AA2855" s="31">
        <f>IFERROR(VLOOKUP(C2855,'eindex _tget pp '!$A$4:$G$615,7,FALSE),0)</f>
        <v>0.336492662</v>
      </c>
      <c r="AB2855" s="1">
        <f>VLOOKUP(A2855,'ADM Details FY17'!$A$3:$AB$3515,28,FALSE)</f>
        <v>0</v>
      </c>
      <c r="AC2855" s="1">
        <f t="shared" si="222"/>
        <v>0</v>
      </c>
      <c r="AD2855" s="1">
        <f t="shared" si="223"/>
        <v>1.03</v>
      </c>
      <c r="AE2855" s="1">
        <f t="shared" si="224"/>
        <v>154.5</v>
      </c>
    </row>
    <row r="2856" spans="1:31" x14ac:dyDescent="0.25">
      <c r="A2856" t="str">
        <f>B2856&amp;"-"&amp;COUNTIF($B$3:B2856,B2856)</f>
        <v>843-5</v>
      </c>
      <c r="B2856">
        <v>843</v>
      </c>
      <c r="C2856" s="18">
        <f>VLOOKUP(A2856,'ADM Details FY17'!$A$3:$D$3515,4,FALSE)</f>
        <v>44909</v>
      </c>
      <c r="D2856" s="1">
        <f>VLOOKUP(A2856,'ADM Details FY17'!$A$3:$E$3515,5,FALSE)</f>
        <v>608.80999999999995</v>
      </c>
      <c r="E2856" s="1">
        <f>VLOOKUP(A2856,'ADM Details FY17'!$A$3:$F$3515,6,FALSE)</f>
        <v>0</v>
      </c>
      <c r="F2856" s="1">
        <f>VLOOKUP(A2856,'ADM Details FY17'!$A$3:$G$3515,7,FALSE)</f>
        <v>0</v>
      </c>
      <c r="G2856" s="1">
        <f>VLOOKUP(A2856,'ADM Details FY17'!$A$3:$H$3515,8,FALSE)</f>
        <v>0</v>
      </c>
      <c r="H2856" s="1">
        <f>VLOOKUP(A2856,'ADM Details FY17'!$A$3:$I$3515,9,FALSE)</f>
        <v>0</v>
      </c>
      <c r="I2856" s="1">
        <f>VLOOKUP(A2856,'ADM Details FY17'!$A$3:$J$3517,10,FALSE)</f>
        <v>0</v>
      </c>
      <c r="J2856" s="1">
        <f>VLOOKUP(A2856,'ADM Details FY17'!$A$3:$K$3515,11,FALSE)</f>
        <v>0</v>
      </c>
      <c r="K2856" s="1">
        <f>VLOOKUP(A2856,'ADM Details FY17'!$A$3:$M$3515,13,FALSE)</f>
        <v>608.80999999999995</v>
      </c>
      <c r="L2856" s="1">
        <f>VLOOKUP(A2856,'ADM Details FY17'!$A$3:$O$3515,15,FALSE)</f>
        <v>0</v>
      </c>
      <c r="M2856" s="1">
        <f>VLOOKUP(A2856,'ADM Details FY17'!$A$3:$P$3515,16,FALSE)</f>
        <v>0</v>
      </c>
      <c r="N2856" s="1">
        <f>VLOOKUP(A2856,'ADM Details FY17'!$A$3:$Q$3515,17,FALSE)</f>
        <v>0</v>
      </c>
      <c r="O2856" s="1">
        <f>VLOOKUP(A2856,'ADM Details FY17'!$A$3:$S$3515,19,FALSE)</f>
        <v>299.85000000000002</v>
      </c>
      <c r="P2856" s="1">
        <f>VLOOKUP(A2856,'ADM Details FY17'!$A$3:$U$3515,21,FALSE)</f>
        <v>0</v>
      </c>
      <c r="Q2856" s="1">
        <f>VLOOKUP(A2856,'ADM Details FY17'!$A$3:$V$3515,22,FALSE)</f>
        <v>0</v>
      </c>
      <c r="R2856" s="1">
        <f>VLOOKUP(A2856,'ADM Details FY17'!$A$3:$W$3515,23,FALSE)</f>
        <v>0</v>
      </c>
      <c r="S2856" s="1">
        <f>VLOOKUP(A2856,'ADM Details FY17'!$A$3:$X$3515,24,FALSE)</f>
        <v>0</v>
      </c>
      <c r="T2856" s="1">
        <f>VLOOKUP(A2856,'ADM Details FY17'!$A$3:$Y$3515,25,FALSE)</f>
        <v>0</v>
      </c>
      <c r="U2856" s="1">
        <f>VLOOKUP(A2856,'ADM Details FY17'!$A$3:$AA$3515,27,FALSE)</f>
        <v>0</v>
      </c>
      <c r="V2856" s="1">
        <f>IFERROR(VLOOKUP(C2856,'eindex _tget pp '!$A$4:$E$615,5,FALSE),0)</f>
        <v>1232.9868147958166</v>
      </c>
      <c r="W2856" s="31">
        <f>IFERROR(VLOOKUP(C2856,'eindex _tget pp '!$A$4:$F$615,6,FALSE),0)</f>
        <v>1.8922585448</v>
      </c>
      <c r="X2856" s="4">
        <f>IFERROR(VLOOKUP(B2856,'eschools 16'!$A$2:$F$25,6,FALSE),1)</f>
        <v>1</v>
      </c>
      <c r="Y2856" s="1">
        <f t="shared" si="220"/>
        <v>187663.68</v>
      </c>
      <c r="Z2856" s="1">
        <f t="shared" si="221"/>
        <v>313351.05</v>
      </c>
      <c r="AA2856" s="31">
        <f>IFERROR(VLOOKUP(C2856,'eindex _tget pp '!$A$4:$G$615,7,FALSE),0)</f>
        <v>0.78552379999999999</v>
      </c>
      <c r="AB2856" s="1">
        <f>VLOOKUP(A2856,'ADM Details FY17'!$A$3:$AB$3515,28,FALSE)</f>
        <v>0</v>
      </c>
      <c r="AC2856" s="1">
        <f t="shared" si="222"/>
        <v>0</v>
      </c>
      <c r="AD2856" s="1">
        <f t="shared" si="223"/>
        <v>608.80999999999995</v>
      </c>
      <c r="AE2856" s="1">
        <f t="shared" si="224"/>
        <v>91321.499999999985</v>
      </c>
    </row>
    <row r="2857" spans="1:31" x14ac:dyDescent="0.25">
      <c r="A2857" t="str">
        <f>B2857&amp;"-"&amp;COUNTIF($B$3:B2857,B2857)</f>
        <v>843-6</v>
      </c>
      <c r="B2857">
        <v>843</v>
      </c>
      <c r="C2857" s="18">
        <f>VLOOKUP(A2857,'ADM Details FY17'!$A$3:$D$3515,4,FALSE)</f>
        <v>48231</v>
      </c>
      <c r="D2857" s="1">
        <f>VLOOKUP(A2857,'ADM Details FY17'!$A$3:$E$3515,5,FALSE)</f>
        <v>45.09</v>
      </c>
      <c r="E2857" s="1">
        <f>VLOOKUP(A2857,'ADM Details FY17'!$A$3:$F$3515,6,FALSE)</f>
        <v>0</v>
      </c>
      <c r="F2857" s="1">
        <f>VLOOKUP(A2857,'ADM Details FY17'!$A$3:$G$3515,7,FALSE)</f>
        <v>0</v>
      </c>
      <c r="G2857" s="1">
        <f>VLOOKUP(A2857,'ADM Details FY17'!$A$3:$H$3515,8,FALSE)</f>
        <v>0</v>
      </c>
      <c r="H2857" s="1">
        <f>VLOOKUP(A2857,'ADM Details FY17'!$A$3:$I$3515,9,FALSE)</f>
        <v>0</v>
      </c>
      <c r="I2857" s="1">
        <f>VLOOKUP(A2857,'ADM Details FY17'!$A$3:$J$3517,10,FALSE)</f>
        <v>0</v>
      </c>
      <c r="J2857" s="1">
        <f>VLOOKUP(A2857,'ADM Details FY17'!$A$3:$K$3515,11,FALSE)</f>
        <v>0</v>
      </c>
      <c r="K2857" s="1">
        <f>VLOOKUP(A2857,'ADM Details FY17'!$A$3:$M$3515,13,FALSE)</f>
        <v>45.09</v>
      </c>
      <c r="L2857" s="1">
        <f>VLOOKUP(A2857,'ADM Details FY17'!$A$3:$O$3515,15,FALSE)</f>
        <v>0</v>
      </c>
      <c r="M2857" s="1">
        <f>VLOOKUP(A2857,'ADM Details FY17'!$A$3:$P$3515,16,FALSE)</f>
        <v>0</v>
      </c>
      <c r="N2857" s="1">
        <f>VLOOKUP(A2857,'ADM Details FY17'!$A$3:$Q$3515,17,FALSE)</f>
        <v>0</v>
      </c>
      <c r="O2857" s="1">
        <f>VLOOKUP(A2857,'ADM Details FY17'!$A$3:$S$3515,19,FALSE)</f>
        <v>23.1</v>
      </c>
      <c r="P2857" s="1">
        <f>VLOOKUP(A2857,'ADM Details FY17'!$A$3:$U$3515,21,FALSE)</f>
        <v>0</v>
      </c>
      <c r="Q2857" s="1">
        <f>VLOOKUP(A2857,'ADM Details FY17'!$A$3:$V$3515,22,FALSE)</f>
        <v>0</v>
      </c>
      <c r="R2857" s="1">
        <f>VLOOKUP(A2857,'ADM Details FY17'!$A$3:$W$3515,23,FALSE)</f>
        <v>0</v>
      </c>
      <c r="S2857" s="1">
        <f>VLOOKUP(A2857,'ADM Details FY17'!$A$3:$X$3515,24,FALSE)</f>
        <v>0</v>
      </c>
      <c r="T2857" s="1">
        <f>VLOOKUP(A2857,'ADM Details FY17'!$A$3:$Y$3515,25,FALSE)</f>
        <v>0</v>
      </c>
      <c r="U2857" s="1">
        <f>VLOOKUP(A2857,'ADM Details FY17'!$A$3:$AA$3515,27,FALSE)</f>
        <v>0</v>
      </c>
      <c r="V2857" s="1">
        <f>IFERROR(VLOOKUP(C2857,'eindex _tget pp '!$A$4:$E$615,5,FALSE),0)</f>
        <v>710.46474099151123</v>
      </c>
      <c r="W2857" s="31">
        <f>IFERROR(VLOOKUP(C2857,'eindex _tget pp '!$A$4:$F$615,6,FALSE),0)</f>
        <v>1.3976599478</v>
      </c>
      <c r="X2857" s="4">
        <f>IFERROR(VLOOKUP(B2857,'eschools 16'!$A$2:$F$25,6,FALSE),1)</f>
        <v>1</v>
      </c>
      <c r="Y2857" s="1">
        <f t="shared" si="220"/>
        <v>8008.71</v>
      </c>
      <c r="Z2857" s="1">
        <f t="shared" si="221"/>
        <v>17141.57</v>
      </c>
      <c r="AA2857" s="31">
        <f>IFERROR(VLOOKUP(C2857,'eindex _tget pp '!$A$4:$G$615,7,FALSE),0)</f>
        <v>0.59894108400000001</v>
      </c>
      <c r="AB2857" s="1">
        <f>VLOOKUP(A2857,'ADM Details FY17'!$A$3:$AB$3515,28,FALSE)</f>
        <v>0</v>
      </c>
      <c r="AC2857" s="1">
        <f t="shared" si="222"/>
        <v>0</v>
      </c>
      <c r="AD2857" s="1">
        <f t="shared" si="223"/>
        <v>45.09</v>
      </c>
      <c r="AE2857" s="1">
        <f t="shared" si="224"/>
        <v>6763.5000000000009</v>
      </c>
    </row>
    <row r="2858" spans="1:31" x14ac:dyDescent="0.25">
      <c r="A2858" t="str">
        <f>B2858&amp;"-"&amp;COUNTIF($B$3:B2858,B2858)</f>
        <v>843-7</v>
      </c>
      <c r="B2858">
        <v>843</v>
      </c>
      <c r="C2858" s="18">
        <f>VLOOKUP(A2858,'ADM Details FY17'!$A$3:$D$3515,4,FALSE)</f>
        <v>0</v>
      </c>
      <c r="D2858" s="1">
        <f>VLOOKUP(A2858,'ADM Details FY17'!$A$3:$E$3515,5,FALSE)</f>
        <v>0</v>
      </c>
      <c r="E2858" s="1">
        <f>VLOOKUP(A2858,'ADM Details FY17'!$A$3:$F$3515,6,FALSE)</f>
        <v>0</v>
      </c>
      <c r="F2858" s="1">
        <f>VLOOKUP(A2858,'ADM Details FY17'!$A$3:$G$3515,7,FALSE)</f>
        <v>0</v>
      </c>
      <c r="G2858" s="1">
        <f>VLOOKUP(A2858,'ADM Details FY17'!$A$3:$H$3515,8,FALSE)</f>
        <v>0</v>
      </c>
      <c r="H2858" s="1">
        <f>VLOOKUP(A2858,'ADM Details FY17'!$A$3:$I$3515,9,FALSE)</f>
        <v>0</v>
      </c>
      <c r="I2858" s="1">
        <f>VLOOKUP(A2858,'ADM Details FY17'!$A$3:$J$3517,10,FALSE)</f>
        <v>0</v>
      </c>
      <c r="J2858" s="1">
        <f>VLOOKUP(A2858,'ADM Details FY17'!$A$3:$K$3515,11,FALSE)</f>
        <v>0</v>
      </c>
      <c r="K2858" s="1">
        <f>VLOOKUP(A2858,'ADM Details FY17'!$A$3:$M$3515,13,FALSE)</f>
        <v>0</v>
      </c>
      <c r="L2858" s="1">
        <f>VLOOKUP(A2858,'ADM Details FY17'!$A$3:$O$3515,15,FALSE)</f>
        <v>0</v>
      </c>
      <c r="M2858" s="1">
        <f>VLOOKUP(A2858,'ADM Details FY17'!$A$3:$P$3515,16,FALSE)</f>
        <v>0</v>
      </c>
      <c r="N2858" s="1">
        <f>VLOOKUP(A2858,'ADM Details FY17'!$A$3:$Q$3515,17,FALSE)</f>
        <v>0</v>
      </c>
      <c r="O2858" s="1">
        <f>VLOOKUP(A2858,'ADM Details FY17'!$A$3:$S$3515,19,FALSE)</f>
        <v>0</v>
      </c>
      <c r="P2858" s="1">
        <f>VLOOKUP(A2858,'ADM Details FY17'!$A$3:$U$3515,21,FALSE)</f>
        <v>0</v>
      </c>
      <c r="Q2858" s="1">
        <f>VLOOKUP(A2858,'ADM Details FY17'!$A$3:$V$3515,22,FALSE)</f>
        <v>0</v>
      </c>
      <c r="R2858" s="1">
        <f>VLOOKUP(A2858,'ADM Details FY17'!$A$3:$W$3515,23,FALSE)</f>
        <v>0</v>
      </c>
      <c r="S2858" s="1">
        <f>VLOOKUP(A2858,'ADM Details FY17'!$A$3:$X$3515,24,FALSE)</f>
        <v>0</v>
      </c>
      <c r="T2858" s="1">
        <f>VLOOKUP(A2858,'ADM Details FY17'!$A$3:$Y$3515,25,FALSE)</f>
        <v>0</v>
      </c>
      <c r="U2858" s="1">
        <f>VLOOKUP(A2858,'ADM Details FY17'!$A$3:$AA$3515,27,FALSE)</f>
        <v>0</v>
      </c>
      <c r="V2858" s="1">
        <f>IFERROR(VLOOKUP(C2858,'eindex _tget pp '!$A$4:$E$615,5,FALSE),0)</f>
        <v>0</v>
      </c>
      <c r="W2858" s="31">
        <f>IFERROR(VLOOKUP(C2858,'eindex _tget pp '!$A$4:$F$615,6,FALSE),0)</f>
        <v>0</v>
      </c>
      <c r="X2858" s="4">
        <f>IFERROR(VLOOKUP(B2858,'eschools 16'!$A$2:$F$25,6,FALSE),1)</f>
        <v>1</v>
      </c>
      <c r="Y2858" s="1">
        <f t="shared" si="220"/>
        <v>0</v>
      </c>
      <c r="Z2858" s="1">
        <f t="shared" si="221"/>
        <v>0</v>
      </c>
      <c r="AA2858" s="31">
        <f>IFERROR(VLOOKUP(C2858,'eindex _tget pp '!$A$4:$G$615,7,FALSE),0)</f>
        <v>0</v>
      </c>
      <c r="AB2858" s="1">
        <f>VLOOKUP(A2858,'ADM Details FY17'!$A$3:$AB$3515,28,FALSE)</f>
        <v>0</v>
      </c>
      <c r="AC2858" s="1">
        <f t="shared" si="222"/>
        <v>0</v>
      </c>
      <c r="AD2858" s="1">
        <f t="shared" si="223"/>
        <v>0</v>
      </c>
      <c r="AE2858" s="1">
        <f t="shared" si="224"/>
        <v>0</v>
      </c>
    </row>
    <row r="2859" spans="1:31" x14ac:dyDescent="0.25">
      <c r="A2859" t="str">
        <f>B2859&amp;"-"&amp;COUNTIF($B$3:B2859,B2859)</f>
        <v>843-8</v>
      </c>
      <c r="B2859">
        <v>843</v>
      </c>
      <c r="C2859" s="18">
        <f>VLOOKUP(A2859,'ADM Details FY17'!$A$3:$D$3515,4,FALSE)</f>
        <v>0</v>
      </c>
      <c r="D2859" s="1">
        <f>VLOOKUP(A2859,'ADM Details FY17'!$A$3:$E$3515,5,FALSE)</f>
        <v>0</v>
      </c>
      <c r="E2859" s="1">
        <f>VLOOKUP(A2859,'ADM Details FY17'!$A$3:$F$3515,6,FALSE)</f>
        <v>0</v>
      </c>
      <c r="F2859" s="1">
        <f>VLOOKUP(A2859,'ADM Details FY17'!$A$3:$G$3515,7,FALSE)</f>
        <v>0</v>
      </c>
      <c r="G2859" s="1">
        <f>VLOOKUP(A2859,'ADM Details FY17'!$A$3:$H$3515,8,FALSE)</f>
        <v>0</v>
      </c>
      <c r="H2859" s="1">
        <f>VLOOKUP(A2859,'ADM Details FY17'!$A$3:$I$3515,9,FALSE)</f>
        <v>0</v>
      </c>
      <c r="I2859" s="1">
        <f>VLOOKUP(A2859,'ADM Details FY17'!$A$3:$J$3517,10,FALSE)</f>
        <v>0</v>
      </c>
      <c r="J2859" s="1">
        <f>VLOOKUP(A2859,'ADM Details FY17'!$A$3:$K$3515,11,FALSE)</f>
        <v>0</v>
      </c>
      <c r="K2859" s="1">
        <f>VLOOKUP(A2859,'ADM Details FY17'!$A$3:$M$3515,13,FALSE)</f>
        <v>0</v>
      </c>
      <c r="L2859" s="1">
        <f>VLOOKUP(A2859,'ADM Details FY17'!$A$3:$O$3515,15,FALSE)</f>
        <v>0</v>
      </c>
      <c r="M2859" s="1">
        <f>VLOOKUP(A2859,'ADM Details FY17'!$A$3:$P$3515,16,FALSE)</f>
        <v>0</v>
      </c>
      <c r="N2859" s="1">
        <f>VLOOKUP(A2859,'ADM Details FY17'!$A$3:$Q$3515,17,FALSE)</f>
        <v>0</v>
      </c>
      <c r="O2859" s="1">
        <f>VLOOKUP(A2859,'ADM Details FY17'!$A$3:$S$3515,19,FALSE)</f>
        <v>0</v>
      </c>
      <c r="P2859" s="1">
        <f>VLOOKUP(A2859,'ADM Details FY17'!$A$3:$U$3515,21,FALSE)</f>
        <v>0</v>
      </c>
      <c r="Q2859" s="1">
        <f>VLOOKUP(A2859,'ADM Details FY17'!$A$3:$V$3515,22,FALSE)</f>
        <v>0</v>
      </c>
      <c r="R2859" s="1">
        <f>VLOOKUP(A2859,'ADM Details FY17'!$A$3:$W$3515,23,FALSE)</f>
        <v>0</v>
      </c>
      <c r="S2859" s="1">
        <f>VLOOKUP(A2859,'ADM Details FY17'!$A$3:$X$3515,24,FALSE)</f>
        <v>0</v>
      </c>
      <c r="T2859" s="1">
        <f>VLOOKUP(A2859,'ADM Details FY17'!$A$3:$Y$3515,25,FALSE)</f>
        <v>0</v>
      </c>
      <c r="U2859" s="1">
        <f>VLOOKUP(A2859,'ADM Details FY17'!$A$3:$AA$3515,27,FALSE)</f>
        <v>0</v>
      </c>
      <c r="V2859" s="1">
        <f>IFERROR(VLOOKUP(C2859,'eindex _tget pp '!$A$4:$E$615,5,FALSE),0)</f>
        <v>0</v>
      </c>
      <c r="W2859" s="31">
        <f>IFERROR(VLOOKUP(C2859,'eindex _tget pp '!$A$4:$F$615,6,FALSE),0)</f>
        <v>0</v>
      </c>
      <c r="X2859" s="4">
        <f>IFERROR(VLOOKUP(B2859,'eschools 16'!$A$2:$F$25,6,FALSE),1)</f>
        <v>1</v>
      </c>
      <c r="Y2859" s="1">
        <f t="shared" si="220"/>
        <v>0</v>
      </c>
      <c r="Z2859" s="1">
        <f t="shared" si="221"/>
        <v>0</v>
      </c>
      <c r="AA2859" s="31">
        <f>IFERROR(VLOOKUP(C2859,'eindex _tget pp '!$A$4:$G$615,7,FALSE),0)</f>
        <v>0</v>
      </c>
      <c r="AB2859" s="1">
        <f>VLOOKUP(A2859,'ADM Details FY17'!$A$3:$AB$3515,28,FALSE)</f>
        <v>0</v>
      </c>
      <c r="AC2859" s="1">
        <f t="shared" si="222"/>
        <v>0</v>
      </c>
      <c r="AD2859" s="1">
        <f t="shared" si="223"/>
        <v>0</v>
      </c>
      <c r="AE2859" s="1">
        <f t="shared" si="224"/>
        <v>0</v>
      </c>
    </row>
    <row r="2860" spans="1:31" x14ac:dyDescent="0.25">
      <c r="A2860" t="str">
        <f>B2860&amp;"-"&amp;COUNTIF($B$3:B2860,B2860)</f>
        <v>843-9</v>
      </c>
      <c r="B2860">
        <v>843</v>
      </c>
      <c r="C2860" s="18">
        <f>VLOOKUP(A2860,'ADM Details FY17'!$A$3:$D$3515,4,FALSE)</f>
        <v>0</v>
      </c>
      <c r="D2860" s="1">
        <f>VLOOKUP(A2860,'ADM Details FY17'!$A$3:$E$3515,5,FALSE)</f>
        <v>0</v>
      </c>
      <c r="E2860" s="1">
        <f>VLOOKUP(A2860,'ADM Details FY17'!$A$3:$F$3515,6,FALSE)</f>
        <v>0</v>
      </c>
      <c r="F2860" s="1">
        <f>VLOOKUP(A2860,'ADM Details FY17'!$A$3:$G$3515,7,FALSE)</f>
        <v>0</v>
      </c>
      <c r="G2860" s="1">
        <f>VLOOKUP(A2860,'ADM Details FY17'!$A$3:$H$3515,8,FALSE)</f>
        <v>0</v>
      </c>
      <c r="H2860" s="1">
        <f>VLOOKUP(A2860,'ADM Details FY17'!$A$3:$I$3515,9,FALSE)</f>
        <v>0</v>
      </c>
      <c r="I2860" s="1">
        <f>VLOOKUP(A2860,'ADM Details FY17'!$A$3:$J$3517,10,FALSE)</f>
        <v>0</v>
      </c>
      <c r="J2860" s="1">
        <f>VLOOKUP(A2860,'ADM Details FY17'!$A$3:$K$3515,11,FALSE)</f>
        <v>0</v>
      </c>
      <c r="K2860" s="1">
        <f>VLOOKUP(A2860,'ADM Details FY17'!$A$3:$M$3515,13,FALSE)</f>
        <v>0</v>
      </c>
      <c r="L2860" s="1">
        <f>VLOOKUP(A2860,'ADM Details FY17'!$A$3:$O$3515,15,FALSE)</f>
        <v>0</v>
      </c>
      <c r="M2860" s="1">
        <f>VLOOKUP(A2860,'ADM Details FY17'!$A$3:$P$3515,16,FALSE)</f>
        <v>0</v>
      </c>
      <c r="N2860" s="1">
        <f>VLOOKUP(A2860,'ADM Details FY17'!$A$3:$Q$3515,17,FALSE)</f>
        <v>0</v>
      </c>
      <c r="O2860" s="1">
        <f>VLOOKUP(A2860,'ADM Details FY17'!$A$3:$S$3515,19,FALSE)</f>
        <v>0</v>
      </c>
      <c r="P2860" s="1">
        <f>VLOOKUP(A2860,'ADM Details FY17'!$A$3:$U$3515,21,FALSE)</f>
        <v>0</v>
      </c>
      <c r="Q2860" s="1">
        <f>VLOOKUP(A2860,'ADM Details FY17'!$A$3:$V$3515,22,FALSE)</f>
        <v>0</v>
      </c>
      <c r="R2860" s="1">
        <f>VLOOKUP(A2860,'ADM Details FY17'!$A$3:$W$3515,23,FALSE)</f>
        <v>0</v>
      </c>
      <c r="S2860" s="1">
        <f>VLOOKUP(A2860,'ADM Details FY17'!$A$3:$X$3515,24,FALSE)</f>
        <v>0</v>
      </c>
      <c r="T2860" s="1">
        <f>VLOOKUP(A2860,'ADM Details FY17'!$A$3:$Y$3515,25,FALSE)</f>
        <v>0</v>
      </c>
      <c r="U2860" s="1">
        <f>VLOOKUP(A2860,'ADM Details FY17'!$A$3:$AA$3515,27,FALSE)</f>
        <v>0</v>
      </c>
      <c r="V2860" s="1">
        <f>IFERROR(VLOOKUP(C2860,'eindex _tget pp '!$A$4:$E$615,5,FALSE),0)</f>
        <v>0</v>
      </c>
      <c r="W2860" s="31">
        <f>IFERROR(VLOOKUP(C2860,'eindex _tget pp '!$A$4:$F$615,6,FALSE),0)</f>
        <v>0</v>
      </c>
      <c r="X2860" s="4">
        <f>IFERROR(VLOOKUP(B2860,'eschools 16'!$A$2:$F$25,6,FALSE),1)</f>
        <v>1</v>
      </c>
      <c r="Y2860" s="1">
        <f t="shared" si="220"/>
        <v>0</v>
      </c>
      <c r="Z2860" s="1">
        <f t="shared" si="221"/>
        <v>0</v>
      </c>
      <c r="AA2860" s="31">
        <f>IFERROR(VLOOKUP(C2860,'eindex _tget pp '!$A$4:$G$615,7,FALSE),0)</f>
        <v>0</v>
      </c>
      <c r="AB2860" s="1">
        <f>VLOOKUP(A2860,'ADM Details FY17'!$A$3:$AB$3515,28,FALSE)</f>
        <v>0</v>
      </c>
      <c r="AC2860" s="1">
        <f t="shared" si="222"/>
        <v>0</v>
      </c>
      <c r="AD2860" s="1">
        <f t="shared" si="223"/>
        <v>0</v>
      </c>
      <c r="AE2860" s="1">
        <f t="shared" si="224"/>
        <v>0</v>
      </c>
    </row>
    <row r="2861" spans="1:31" x14ac:dyDescent="0.25">
      <c r="A2861" t="str">
        <f>B2861&amp;"-"&amp;COUNTIF($B$3:B2861,B2861)</f>
        <v>843-10</v>
      </c>
      <c r="B2861">
        <v>843</v>
      </c>
      <c r="C2861" s="18">
        <f>VLOOKUP(A2861,'ADM Details FY17'!$A$3:$D$3515,4,FALSE)</f>
        <v>0</v>
      </c>
      <c r="D2861" s="1">
        <f>VLOOKUP(A2861,'ADM Details FY17'!$A$3:$E$3515,5,FALSE)</f>
        <v>0</v>
      </c>
      <c r="E2861" s="1">
        <f>VLOOKUP(A2861,'ADM Details FY17'!$A$3:$F$3515,6,FALSE)</f>
        <v>0</v>
      </c>
      <c r="F2861" s="1">
        <f>VLOOKUP(A2861,'ADM Details FY17'!$A$3:$G$3515,7,FALSE)</f>
        <v>0</v>
      </c>
      <c r="G2861" s="1">
        <f>VLOOKUP(A2861,'ADM Details FY17'!$A$3:$H$3515,8,FALSE)</f>
        <v>0</v>
      </c>
      <c r="H2861" s="1">
        <f>VLOOKUP(A2861,'ADM Details FY17'!$A$3:$I$3515,9,FALSE)</f>
        <v>0</v>
      </c>
      <c r="I2861" s="1">
        <f>VLOOKUP(A2861,'ADM Details FY17'!$A$3:$J$3517,10,FALSE)</f>
        <v>0</v>
      </c>
      <c r="J2861" s="1">
        <f>VLOOKUP(A2861,'ADM Details FY17'!$A$3:$K$3515,11,FALSE)</f>
        <v>0</v>
      </c>
      <c r="K2861" s="1">
        <f>VLOOKUP(A2861,'ADM Details FY17'!$A$3:$M$3515,13,FALSE)</f>
        <v>0</v>
      </c>
      <c r="L2861" s="1">
        <f>VLOOKUP(A2861,'ADM Details FY17'!$A$3:$O$3515,15,FALSE)</f>
        <v>0</v>
      </c>
      <c r="M2861" s="1">
        <f>VLOOKUP(A2861,'ADM Details FY17'!$A$3:$P$3515,16,FALSE)</f>
        <v>0</v>
      </c>
      <c r="N2861" s="1">
        <f>VLOOKUP(A2861,'ADM Details FY17'!$A$3:$Q$3515,17,FALSE)</f>
        <v>0</v>
      </c>
      <c r="O2861" s="1">
        <f>VLOOKUP(A2861,'ADM Details FY17'!$A$3:$S$3515,19,FALSE)</f>
        <v>0</v>
      </c>
      <c r="P2861" s="1">
        <f>VLOOKUP(A2861,'ADM Details FY17'!$A$3:$U$3515,21,FALSE)</f>
        <v>0</v>
      </c>
      <c r="Q2861" s="1">
        <f>VLOOKUP(A2861,'ADM Details FY17'!$A$3:$V$3515,22,FALSE)</f>
        <v>0</v>
      </c>
      <c r="R2861" s="1">
        <f>VLOOKUP(A2861,'ADM Details FY17'!$A$3:$W$3515,23,FALSE)</f>
        <v>0</v>
      </c>
      <c r="S2861" s="1">
        <f>VLOOKUP(A2861,'ADM Details FY17'!$A$3:$X$3515,24,FALSE)</f>
        <v>0</v>
      </c>
      <c r="T2861" s="1">
        <f>VLOOKUP(A2861,'ADM Details FY17'!$A$3:$Y$3515,25,FALSE)</f>
        <v>0</v>
      </c>
      <c r="U2861" s="1">
        <f>VLOOKUP(A2861,'ADM Details FY17'!$A$3:$AA$3515,27,FALSE)</f>
        <v>0</v>
      </c>
      <c r="V2861" s="1">
        <f>IFERROR(VLOOKUP(C2861,'eindex _tget pp '!$A$4:$E$615,5,FALSE),0)</f>
        <v>0</v>
      </c>
      <c r="W2861" s="31">
        <f>IFERROR(VLOOKUP(C2861,'eindex _tget pp '!$A$4:$F$615,6,FALSE),0)</f>
        <v>0</v>
      </c>
      <c r="X2861" s="4">
        <f>IFERROR(VLOOKUP(B2861,'eschools 16'!$A$2:$F$25,6,FALSE),1)</f>
        <v>1</v>
      </c>
      <c r="Y2861" s="1">
        <f t="shared" si="220"/>
        <v>0</v>
      </c>
      <c r="Z2861" s="1">
        <f t="shared" si="221"/>
        <v>0</v>
      </c>
      <c r="AA2861" s="31">
        <f>IFERROR(VLOOKUP(C2861,'eindex _tget pp '!$A$4:$G$615,7,FALSE),0)</f>
        <v>0</v>
      </c>
      <c r="AB2861" s="1">
        <f>VLOOKUP(A2861,'ADM Details FY17'!$A$3:$AB$3515,28,FALSE)</f>
        <v>0</v>
      </c>
      <c r="AC2861" s="1">
        <f t="shared" si="222"/>
        <v>0</v>
      </c>
      <c r="AD2861" s="1">
        <f t="shared" si="223"/>
        <v>0</v>
      </c>
      <c r="AE2861" s="1">
        <f t="shared" si="224"/>
        <v>0</v>
      </c>
    </row>
    <row r="2862" spans="1:31" x14ac:dyDescent="0.25">
      <c r="A2862" t="str">
        <f>B2862&amp;"-"&amp;COUNTIF($B$3:B2862,B2862)</f>
        <v>843-11</v>
      </c>
      <c r="B2862">
        <v>843</v>
      </c>
      <c r="C2862" s="18">
        <f>VLOOKUP(A2862,'ADM Details FY17'!$A$3:$D$3515,4,FALSE)</f>
        <v>0</v>
      </c>
      <c r="D2862" s="1">
        <f>VLOOKUP(A2862,'ADM Details FY17'!$A$3:$E$3515,5,FALSE)</f>
        <v>0</v>
      </c>
      <c r="E2862" s="1">
        <f>VLOOKUP(A2862,'ADM Details FY17'!$A$3:$F$3515,6,FALSE)</f>
        <v>0</v>
      </c>
      <c r="F2862" s="1">
        <f>VLOOKUP(A2862,'ADM Details FY17'!$A$3:$G$3515,7,FALSE)</f>
        <v>0</v>
      </c>
      <c r="G2862" s="1">
        <f>VLOOKUP(A2862,'ADM Details FY17'!$A$3:$H$3515,8,FALSE)</f>
        <v>0</v>
      </c>
      <c r="H2862" s="1">
        <f>VLOOKUP(A2862,'ADM Details FY17'!$A$3:$I$3515,9,FALSE)</f>
        <v>0</v>
      </c>
      <c r="I2862" s="1">
        <f>VLOOKUP(A2862,'ADM Details FY17'!$A$3:$J$3517,10,FALSE)</f>
        <v>0</v>
      </c>
      <c r="J2862" s="1">
        <f>VLOOKUP(A2862,'ADM Details FY17'!$A$3:$K$3515,11,FALSE)</f>
        <v>0</v>
      </c>
      <c r="K2862" s="1">
        <f>VLOOKUP(A2862,'ADM Details FY17'!$A$3:$M$3515,13,FALSE)</f>
        <v>0</v>
      </c>
      <c r="L2862" s="1">
        <f>VLOOKUP(A2862,'ADM Details FY17'!$A$3:$O$3515,15,FALSE)</f>
        <v>0</v>
      </c>
      <c r="M2862" s="1">
        <f>VLOOKUP(A2862,'ADM Details FY17'!$A$3:$P$3515,16,FALSE)</f>
        <v>0</v>
      </c>
      <c r="N2862" s="1">
        <f>VLOOKUP(A2862,'ADM Details FY17'!$A$3:$Q$3515,17,FALSE)</f>
        <v>0</v>
      </c>
      <c r="O2862" s="1">
        <f>VLOOKUP(A2862,'ADM Details FY17'!$A$3:$S$3515,19,FALSE)</f>
        <v>0</v>
      </c>
      <c r="P2862" s="1">
        <f>VLOOKUP(A2862,'ADM Details FY17'!$A$3:$U$3515,21,FALSE)</f>
        <v>0</v>
      </c>
      <c r="Q2862" s="1">
        <f>VLOOKUP(A2862,'ADM Details FY17'!$A$3:$V$3515,22,FALSE)</f>
        <v>0</v>
      </c>
      <c r="R2862" s="1">
        <f>VLOOKUP(A2862,'ADM Details FY17'!$A$3:$W$3515,23,FALSE)</f>
        <v>0</v>
      </c>
      <c r="S2862" s="1">
        <f>VLOOKUP(A2862,'ADM Details FY17'!$A$3:$X$3515,24,FALSE)</f>
        <v>0</v>
      </c>
      <c r="T2862" s="1">
        <f>VLOOKUP(A2862,'ADM Details FY17'!$A$3:$Y$3515,25,FALSE)</f>
        <v>0</v>
      </c>
      <c r="U2862" s="1">
        <f>VLOOKUP(A2862,'ADM Details FY17'!$A$3:$AA$3515,27,FALSE)</f>
        <v>0</v>
      </c>
      <c r="V2862" s="1">
        <f>IFERROR(VLOOKUP(C2862,'eindex _tget pp '!$A$4:$E$615,5,FALSE),0)</f>
        <v>0</v>
      </c>
      <c r="W2862" s="31">
        <f>IFERROR(VLOOKUP(C2862,'eindex _tget pp '!$A$4:$F$615,6,FALSE),0)</f>
        <v>0</v>
      </c>
      <c r="X2862" s="4">
        <f>IFERROR(VLOOKUP(B2862,'eschools 16'!$A$2:$F$25,6,FALSE),1)</f>
        <v>1</v>
      </c>
      <c r="Y2862" s="1">
        <f t="shared" si="220"/>
        <v>0</v>
      </c>
      <c r="Z2862" s="1">
        <f t="shared" si="221"/>
        <v>0</v>
      </c>
      <c r="AA2862" s="31">
        <f>IFERROR(VLOOKUP(C2862,'eindex _tget pp '!$A$4:$G$615,7,FALSE),0)</f>
        <v>0</v>
      </c>
      <c r="AB2862" s="1">
        <f>VLOOKUP(A2862,'ADM Details FY17'!$A$3:$AB$3515,28,FALSE)</f>
        <v>0</v>
      </c>
      <c r="AC2862" s="1">
        <f t="shared" si="222"/>
        <v>0</v>
      </c>
      <c r="AD2862" s="1">
        <f t="shared" si="223"/>
        <v>0</v>
      </c>
      <c r="AE2862" s="1">
        <f t="shared" si="224"/>
        <v>0</v>
      </c>
    </row>
    <row r="2863" spans="1:31" x14ac:dyDescent="0.25">
      <c r="A2863" t="str">
        <f>B2863&amp;"-"&amp;COUNTIF($B$3:B2863,B2863)</f>
        <v>843-12</v>
      </c>
      <c r="B2863">
        <v>843</v>
      </c>
      <c r="C2863" s="18">
        <f>VLOOKUP(A2863,'ADM Details FY17'!$A$3:$D$3515,4,FALSE)</f>
        <v>0</v>
      </c>
      <c r="D2863" s="1">
        <f>VLOOKUP(A2863,'ADM Details FY17'!$A$3:$E$3515,5,FALSE)</f>
        <v>0</v>
      </c>
      <c r="E2863" s="1">
        <f>VLOOKUP(A2863,'ADM Details FY17'!$A$3:$F$3515,6,FALSE)</f>
        <v>0</v>
      </c>
      <c r="F2863" s="1">
        <f>VLOOKUP(A2863,'ADM Details FY17'!$A$3:$G$3515,7,FALSE)</f>
        <v>0</v>
      </c>
      <c r="G2863" s="1">
        <f>VLOOKUP(A2863,'ADM Details FY17'!$A$3:$H$3515,8,FALSE)</f>
        <v>0</v>
      </c>
      <c r="H2863" s="1">
        <f>VLOOKUP(A2863,'ADM Details FY17'!$A$3:$I$3515,9,FALSE)</f>
        <v>0</v>
      </c>
      <c r="I2863" s="1">
        <f>VLOOKUP(A2863,'ADM Details FY17'!$A$3:$J$3517,10,FALSE)</f>
        <v>0</v>
      </c>
      <c r="J2863" s="1">
        <f>VLOOKUP(A2863,'ADM Details FY17'!$A$3:$K$3515,11,FALSE)</f>
        <v>0</v>
      </c>
      <c r="K2863" s="1">
        <f>VLOOKUP(A2863,'ADM Details FY17'!$A$3:$M$3515,13,FALSE)</f>
        <v>0</v>
      </c>
      <c r="L2863" s="1">
        <f>VLOOKUP(A2863,'ADM Details FY17'!$A$3:$O$3515,15,FALSE)</f>
        <v>0</v>
      </c>
      <c r="M2863" s="1">
        <f>VLOOKUP(A2863,'ADM Details FY17'!$A$3:$P$3515,16,FALSE)</f>
        <v>0</v>
      </c>
      <c r="N2863" s="1">
        <f>VLOOKUP(A2863,'ADM Details FY17'!$A$3:$Q$3515,17,FALSE)</f>
        <v>0</v>
      </c>
      <c r="O2863" s="1">
        <f>VLOOKUP(A2863,'ADM Details FY17'!$A$3:$S$3515,19,FALSE)</f>
        <v>0</v>
      </c>
      <c r="P2863" s="1">
        <f>VLOOKUP(A2863,'ADM Details FY17'!$A$3:$U$3515,21,FALSE)</f>
        <v>0</v>
      </c>
      <c r="Q2863" s="1">
        <f>VLOOKUP(A2863,'ADM Details FY17'!$A$3:$V$3515,22,FALSE)</f>
        <v>0</v>
      </c>
      <c r="R2863" s="1">
        <f>VLOOKUP(A2863,'ADM Details FY17'!$A$3:$W$3515,23,FALSE)</f>
        <v>0</v>
      </c>
      <c r="S2863" s="1">
        <f>VLOOKUP(A2863,'ADM Details FY17'!$A$3:$X$3515,24,FALSE)</f>
        <v>0</v>
      </c>
      <c r="T2863" s="1">
        <f>VLOOKUP(A2863,'ADM Details FY17'!$A$3:$Y$3515,25,FALSE)</f>
        <v>0</v>
      </c>
      <c r="U2863" s="1">
        <f>VLOOKUP(A2863,'ADM Details FY17'!$A$3:$AA$3515,27,FALSE)</f>
        <v>0</v>
      </c>
      <c r="V2863" s="1">
        <f>IFERROR(VLOOKUP(C2863,'eindex _tget pp '!$A$4:$E$615,5,FALSE),0)</f>
        <v>0</v>
      </c>
      <c r="W2863" s="31">
        <f>IFERROR(VLOOKUP(C2863,'eindex _tget pp '!$A$4:$F$615,6,FALSE),0)</f>
        <v>0</v>
      </c>
      <c r="X2863" s="4">
        <f>IFERROR(VLOOKUP(B2863,'eschools 16'!$A$2:$F$25,6,FALSE),1)</f>
        <v>1</v>
      </c>
      <c r="Y2863" s="1">
        <f t="shared" si="220"/>
        <v>0</v>
      </c>
      <c r="Z2863" s="1">
        <f t="shared" si="221"/>
        <v>0</v>
      </c>
      <c r="AA2863" s="31">
        <f>IFERROR(VLOOKUP(C2863,'eindex _tget pp '!$A$4:$G$615,7,FALSE),0)</f>
        <v>0</v>
      </c>
      <c r="AB2863" s="1">
        <f>VLOOKUP(A2863,'ADM Details FY17'!$A$3:$AB$3515,28,FALSE)</f>
        <v>0</v>
      </c>
      <c r="AC2863" s="1">
        <f t="shared" si="222"/>
        <v>0</v>
      </c>
      <c r="AD2863" s="1">
        <f t="shared" si="223"/>
        <v>0</v>
      </c>
      <c r="AE2863" s="1">
        <f t="shared" si="224"/>
        <v>0</v>
      </c>
    </row>
    <row r="2864" spans="1:31" x14ac:dyDescent="0.25">
      <c r="A2864" t="str">
        <f>B2864&amp;"-"&amp;COUNTIF($B$3:B2864,B2864)</f>
        <v>855-1</v>
      </c>
      <c r="B2864">
        <v>855</v>
      </c>
      <c r="C2864" s="18">
        <f>VLOOKUP(A2864,'ADM Details FY17'!$A$3:$D$3515,4,FALSE)</f>
        <v>48298</v>
      </c>
      <c r="D2864" s="1">
        <f>VLOOKUP(A2864,'ADM Details FY17'!$A$3:$E$3515,5,FALSE)</f>
        <v>4.04</v>
      </c>
      <c r="E2864" s="1">
        <f>VLOOKUP(A2864,'ADM Details FY17'!$A$3:$F$3515,6,FALSE)</f>
        <v>0</v>
      </c>
      <c r="F2864" s="1">
        <f>VLOOKUP(A2864,'ADM Details FY17'!$A$3:$G$3515,7,FALSE)</f>
        <v>0</v>
      </c>
      <c r="G2864" s="1">
        <f>VLOOKUP(A2864,'ADM Details FY17'!$A$3:$H$3515,8,FALSE)</f>
        <v>0</v>
      </c>
      <c r="H2864" s="1">
        <f>VLOOKUP(A2864,'ADM Details FY17'!$A$3:$I$3515,9,FALSE)</f>
        <v>0</v>
      </c>
      <c r="I2864" s="1">
        <f>VLOOKUP(A2864,'ADM Details FY17'!$A$3:$J$3517,10,FALSE)</f>
        <v>0</v>
      </c>
      <c r="J2864" s="1">
        <f>VLOOKUP(A2864,'ADM Details FY17'!$A$3:$K$3515,11,FALSE)</f>
        <v>0</v>
      </c>
      <c r="K2864" s="1">
        <f>VLOOKUP(A2864,'ADM Details FY17'!$A$3:$M$3515,13,FALSE)</f>
        <v>4.04</v>
      </c>
      <c r="L2864" s="1">
        <f>VLOOKUP(A2864,'ADM Details FY17'!$A$3:$O$3515,15,FALSE)</f>
        <v>0</v>
      </c>
      <c r="M2864" s="1">
        <f>VLOOKUP(A2864,'ADM Details FY17'!$A$3:$P$3515,16,FALSE)</f>
        <v>0</v>
      </c>
      <c r="N2864" s="1">
        <f>VLOOKUP(A2864,'ADM Details FY17'!$A$3:$Q$3515,17,FALSE)</f>
        <v>0</v>
      </c>
      <c r="O2864" s="1">
        <f>VLOOKUP(A2864,'ADM Details FY17'!$A$3:$S$3515,19,FALSE)</f>
        <v>3.04</v>
      </c>
      <c r="P2864" s="1">
        <f>VLOOKUP(A2864,'ADM Details FY17'!$A$3:$U$3515,21,FALSE)</f>
        <v>0</v>
      </c>
      <c r="Q2864" s="1">
        <f>VLOOKUP(A2864,'ADM Details FY17'!$A$3:$V$3515,22,FALSE)</f>
        <v>0</v>
      </c>
      <c r="R2864" s="1">
        <f>VLOOKUP(A2864,'ADM Details FY17'!$A$3:$W$3515,23,FALSE)</f>
        <v>0</v>
      </c>
      <c r="S2864" s="1">
        <f>VLOOKUP(A2864,'ADM Details FY17'!$A$3:$X$3515,24,FALSE)</f>
        <v>0</v>
      </c>
      <c r="T2864" s="1">
        <f>VLOOKUP(A2864,'ADM Details FY17'!$A$3:$Y$3515,25,FALSE)</f>
        <v>0</v>
      </c>
      <c r="U2864" s="1">
        <f>VLOOKUP(A2864,'ADM Details FY17'!$A$3:$AA$3515,27,FALSE)</f>
        <v>0</v>
      </c>
      <c r="V2864" s="1">
        <f>IFERROR(VLOOKUP(C2864,'eindex _tget pp '!$A$4:$E$615,5,FALSE),0)</f>
        <v>360.31298947626044</v>
      </c>
      <c r="W2864" s="31">
        <f>IFERROR(VLOOKUP(C2864,'eindex _tget pp '!$A$4:$F$615,6,FALSE),0)</f>
        <v>0.93499402740000004</v>
      </c>
      <c r="X2864" s="4">
        <f>IFERROR(VLOOKUP(B2864,'eschools 16'!$A$2:$F$25,6,FALSE),1)</f>
        <v>1</v>
      </c>
      <c r="Y2864" s="1">
        <f t="shared" si="220"/>
        <v>363.92</v>
      </c>
      <c r="Z2864" s="1">
        <f t="shared" si="221"/>
        <v>1027.45</v>
      </c>
      <c r="AA2864" s="31">
        <f>IFERROR(VLOOKUP(C2864,'eindex _tget pp '!$A$4:$G$615,7,FALSE),0)</f>
        <v>0.52897740699999996</v>
      </c>
      <c r="AB2864" s="1">
        <f>VLOOKUP(A2864,'ADM Details FY17'!$A$3:$AB$3515,28,FALSE)</f>
        <v>0</v>
      </c>
      <c r="AC2864" s="1">
        <f t="shared" si="222"/>
        <v>0</v>
      </c>
      <c r="AD2864" s="1">
        <f t="shared" si="223"/>
        <v>4.04</v>
      </c>
      <c r="AE2864" s="1">
        <f t="shared" si="224"/>
        <v>606</v>
      </c>
    </row>
    <row r="2865" spans="1:31" x14ac:dyDescent="0.25">
      <c r="A2865" t="str">
        <f>B2865&amp;"-"&amp;COUNTIF($B$3:B2865,B2865)</f>
        <v>855-2</v>
      </c>
      <c r="B2865">
        <v>855</v>
      </c>
      <c r="C2865" s="18">
        <f>VLOOKUP(A2865,'ADM Details FY17'!$A$3:$D$3515,4,FALSE)</f>
        <v>48306</v>
      </c>
      <c r="D2865" s="1">
        <f>VLOOKUP(A2865,'ADM Details FY17'!$A$3:$E$3515,5,FALSE)</f>
        <v>2</v>
      </c>
      <c r="E2865" s="1">
        <f>VLOOKUP(A2865,'ADM Details FY17'!$A$3:$F$3515,6,FALSE)</f>
        <v>0</v>
      </c>
      <c r="F2865" s="1">
        <f>VLOOKUP(A2865,'ADM Details FY17'!$A$3:$G$3515,7,FALSE)</f>
        <v>0</v>
      </c>
      <c r="G2865" s="1">
        <f>VLOOKUP(A2865,'ADM Details FY17'!$A$3:$H$3515,8,FALSE)</f>
        <v>0</v>
      </c>
      <c r="H2865" s="1">
        <f>VLOOKUP(A2865,'ADM Details FY17'!$A$3:$I$3515,9,FALSE)</f>
        <v>0</v>
      </c>
      <c r="I2865" s="1">
        <f>VLOOKUP(A2865,'ADM Details FY17'!$A$3:$J$3517,10,FALSE)</f>
        <v>0</v>
      </c>
      <c r="J2865" s="1">
        <f>VLOOKUP(A2865,'ADM Details FY17'!$A$3:$K$3515,11,FALSE)</f>
        <v>0</v>
      </c>
      <c r="K2865" s="1">
        <f>VLOOKUP(A2865,'ADM Details FY17'!$A$3:$M$3515,13,FALSE)</f>
        <v>2</v>
      </c>
      <c r="L2865" s="1">
        <f>VLOOKUP(A2865,'ADM Details FY17'!$A$3:$O$3515,15,FALSE)</f>
        <v>0</v>
      </c>
      <c r="M2865" s="1">
        <f>VLOOKUP(A2865,'ADM Details FY17'!$A$3:$P$3515,16,FALSE)</f>
        <v>0</v>
      </c>
      <c r="N2865" s="1">
        <f>VLOOKUP(A2865,'ADM Details FY17'!$A$3:$Q$3515,17,FALSE)</f>
        <v>0</v>
      </c>
      <c r="O2865" s="1">
        <f>VLOOKUP(A2865,'ADM Details FY17'!$A$3:$S$3515,19,FALSE)</f>
        <v>1</v>
      </c>
      <c r="P2865" s="1">
        <f>VLOOKUP(A2865,'ADM Details FY17'!$A$3:$U$3515,21,FALSE)</f>
        <v>0</v>
      </c>
      <c r="Q2865" s="1">
        <f>VLOOKUP(A2865,'ADM Details FY17'!$A$3:$V$3515,22,FALSE)</f>
        <v>0</v>
      </c>
      <c r="R2865" s="1">
        <f>VLOOKUP(A2865,'ADM Details FY17'!$A$3:$W$3515,23,FALSE)</f>
        <v>0</v>
      </c>
      <c r="S2865" s="1">
        <f>VLOOKUP(A2865,'ADM Details FY17'!$A$3:$X$3515,24,FALSE)</f>
        <v>0</v>
      </c>
      <c r="T2865" s="1">
        <f>VLOOKUP(A2865,'ADM Details FY17'!$A$3:$Y$3515,25,FALSE)</f>
        <v>0</v>
      </c>
      <c r="U2865" s="1">
        <f>VLOOKUP(A2865,'ADM Details FY17'!$A$3:$AA$3515,27,FALSE)</f>
        <v>0</v>
      </c>
      <c r="V2865" s="1">
        <f>IFERROR(VLOOKUP(C2865,'eindex _tget pp '!$A$4:$E$615,5,FALSE),0)</f>
        <v>0</v>
      </c>
      <c r="W2865" s="31">
        <f>IFERROR(VLOOKUP(C2865,'eindex _tget pp '!$A$4:$F$615,6,FALSE),0)</f>
        <v>0.59733024670000001</v>
      </c>
      <c r="X2865" s="4">
        <f>IFERROR(VLOOKUP(B2865,'eschools 16'!$A$2:$F$25,6,FALSE),1)</f>
        <v>1</v>
      </c>
      <c r="Y2865" s="1">
        <f t="shared" si="220"/>
        <v>0</v>
      </c>
      <c r="Z2865" s="1">
        <f t="shared" si="221"/>
        <v>324.95</v>
      </c>
      <c r="AA2865" s="31">
        <f>IFERROR(VLOOKUP(C2865,'eindex _tget pp '!$A$4:$G$615,7,FALSE),0)</f>
        <v>0.34628678499999999</v>
      </c>
      <c r="AB2865" s="1">
        <f>VLOOKUP(A2865,'ADM Details FY17'!$A$3:$AB$3515,28,FALSE)</f>
        <v>0</v>
      </c>
      <c r="AC2865" s="1">
        <f t="shared" si="222"/>
        <v>0</v>
      </c>
      <c r="AD2865" s="1">
        <f t="shared" si="223"/>
        <v>2</v>
      </c>
      <c r="AE2865" s="1">
        <f t="shared" si="224"/>
        <v>300</v>
      </c>
    </row>
    <row r="2866" spans="1:31" x14ac:dyDescent="0.25">
      <c r="A2866" t="str">
        <f>B2866&amp;"-"&amp;COUNTIF($B$3:B2866,B2866)</f>
        <v>855-3</v>
      </c>
      <c r="B2866">
        <v>855</v>
      </c>
      <c r="C2866" s="18">
        <f>VLOOKUP(A2866,'ADM Details FY17'!$A$3:$D$3515,4,FALSE)</f>
        <v>43703</v>
      </c>
      <c r="D2866" s="1">
        <f>VLOOKUP(A2866,'ADM Details FY17'!$A$3:$E$3515,5,FALSE)</f>
        <v>4.5</v>
      </c>
      <c r="E2866" s="1">
        <f>VLOOKUP(A2866,'ADM Details FY17'!$A$3:$F$3515,6,FALSE)</f>
        <v>0</v>
      </c>
      <c r="F2866" s="1">
        <f>VLOOKUP(A2866,'ADM Details FY17'!$A$3:$G$3515,7,FALSE)</f>
        <v>0</v>
      </c>
      <c r="G2866" s="1">
        <f>VLOOKUP(A2866,'ADM Details FY17'!$A$3:$H$3515,8,FALSE)</f>
        <v>0</v>
      </c>
      <c r="H2866" s="1">
        <f>VLOOKUP(A2866,'ADM Details FY17'!$A$3:$I$3515,9,FALSE)</f>
        <v>0</v>
      </c>
      <c r="I2866" s="1">
        <f>VLOOKUP(A2866,'ADM Details FY17'!$A$3:$J$3517,10,FALSE)</f>
        <v>0</v>
      </c>
      <c r="J2866" s="1">
        <f>VLOOKUP(A2866,'ADM Details FY17'!$A$3:$K$3515,11,FALSE)</f>
        <v>0</v>
      </c>
      <c r="K2866" s="1">
        <f>VLOOKUP(A2866,'ADM Details FY17'!$A$3:$M$3515,13,FALSE)</f>
        <v>4.5</v>
      </c>
      <c r="L2866" s="1">
        <f>VLOOKUP(A2866,'ADM Details FY17'!$A$3:$O$3515,15,FALSE)</f>
        <v>0</v>
      </c>
      <c r="M2866" s="1">
        <f>VLOOKUP(A2866,'ADM Details FY17'!$A$3:$P$3515,16,FALSE)</f>
        <v>0</v>
      </c>
      <c r="N2866" s="1">
        <f>VLOOKUP(A2866,'ADM Details FY17'!$A$3:$Q$3515,17,FALSE)</f>
        <v>0</v>
      </c>
      <c r="O2866" s="1">
        <f>VLOOKUP(A2866,'ADM Details FY17'!$A$3:$S$3515,19,FALSE)</f>
        <v>3.74</v>
      </c>
      <c r="P2866" s="1">
        <f>VLOOKUP(A2866,'ADM Details FY17'!$A$3:$U$3515,21,FALSE)</f>
        <v>0</v>
      </c>
      <c r="Q2866" s="1">
        <f>VLOOKUP(A2866,'ADM Details FY17'!$A$3:$V$3515,22,FALSE)</f>
        <v>0</v>
      </c>
      <c r="R2866" s="1">
        <f>VLOOKUP(A2866,'ADM Details FY17'!$A$3:$W$3515,23,FALSE)</f>
        <v>0</v>
      </c>
      <c r="S2866" s="1">
        <f>VLOOKUP(A2866,'ADM Details FY17'!$A$3:$X$3515,24,FALSE)</f>
        <v>0</v>
      </c>
      <c r="T2866" s="1">
        <f>VLOOKUP(A2866,'ADM Details FY17'!$A$3:$Y$3515,25,FALSE)</f>
        <v>0</v>
      </c>
      <c r="U2866" s="1">
        <f>VLOOKUP(A2866,'ADM Details FY17'!$A$3:$AA$3515,27,FALSE)</f>
        <v>0</v>
      </c>
      <c r="V2866" s="1">
        <f>IFERROR(VLOOKUP(C2866,'eindex _tget pp '!$A$4:$E$615,5,FALSE),0)</f>
        <v>1735.0450837576154</v>
      </c>
      <c r="W2866" s="31">
        <f>IFERROR(VLOOKUP(C2866,'eindex _tget pp '!$A$4:$F$615,6,FALSE),0)</f>
        <v>2.8748521451000002</v>
      </c>
      <c r="X2866" s="4">
        <f>IFERROR(VLOOKUP(B2866,'eschools 16'!$A$2:$F$25,6,FALSE),1)</f>
        <v>1</v>
      </c>
      <c r="Y2866" s="1">
        <f t="shared" si="220"/>
        <v>1951.93</v>
      </c>
      <c r="Z2866" s="1">
        <f t="shared" si="221"/>
        <v>3518.82</v>
      </c>
      <c r="AA2866" s="31">
        <f>IFERROR(VLOOKUP(C2866,'eindex _tget pp '!$A$4:$G$615,7,FALSE),0)</f>
        <v>0.9</v>
      </c>
      <c r="AB2866" s="1">
        <f>VLOOKUP(A2866,'ADM Details FY17'!$A$3:$AB$3515,28,FALSE)</f>
        <v>0</v>
      </c>
      <c r="AC2866" s="1">
        <f t="shared" si="222"/>
        <v>0</v>
      </c>
      <c r="AD2866" s="1">
        <f t="shared" si="223"/>
        <v>4.5</v>
      </c>
      <c r="AE2866" s="1">
        <f t="shared" si="224"/>
        <v>675</v>
      </c>
    </row>
    <row r="2867" spans="1:31" x14ac:dyDescent="0.25">
      <c r="A2867" t="str">
        <f>B2867&amp;"-"&amp;COUNTIF($B$3:B2867,B2867)</f>
        <v>855-4</v>
      </c>
      <c r="B2867">
        <v>855</v>
      </c>
      <c r="C2867" s="18">
        <f>VLOOKUP(A2867,'ADM Details FY17'!$A$3:$D$3515,4,FALSE)</f>
        <v>45450</v>
      </c>
      <c r="D2867" s="1">
        <f>VLOOKUP(A2867,'ADM Details FY17'!$A$3:$E$3515,5,FALSE)</f>
        <v>0.11</v>
      </c>
      <c r="E2867" s="1">
        <f>VLOOKUP(A2867,'ADM Details FY17'!$A$3:$F$3515,6,FALSE)</f>
        <v>0</v>
      </c>
      <c r="F2867" s="1">
        <f>VLOOKUP(A2867,'ADM Details FY17'!$A$3:$G$3515,7,FALSE)</f>
        <v>0</v>
      </c>
      <c r="G2867" s="1">
        <f>VLOOKUP(A2867,'ADM Details FY17'!$A$3:$H$3515,8,FALSE)</f>
        <v>0</v>
      </c>
      <c r="H2867" s="1">
        <f>VLOOKUP(A2867,'ADM Details FY17'!$A$3:$I$3515,9,FALSE)</f>
        <v>0</v>
      </c>
      <c r="I2867" s="1">
        <f>VLOOKUP(A2867,'ADM Details FY17'!$A$3:$J$3517,10,FALSE)</f>
        <v>0</v>
      </c>
      <c r="J2867" s="1">
        <f>VLOOKUP(A2867,'ADM Details FY17'!$A$3:$K$3515,11,FALSE)</f>
        <v>0</v>
      </c>
      <c r="K2867" s="1">
        <f>VLOOKUP(A2867,'ADM Details FY17'!$A$3:$M$3515,13,FALSE)</f>
        <v>0.11</v>
      </c>
      <c r="L2867" s="1">
        <f>VLOOKUP(A2867,'ADM Details FY17'!$A$3:$O$3515,15,FALSE)</f>
        <v>0</v>
      </c>
      <c r="M2867" s="1">
        <f>VLOOKUP(A2867,'ADM Details FY17'!$A$3:$P$3515,16,FALSE)</f>
        <v>0</v>
      </c>
      <c r="N2867" s="1">
        <f>VLOOKUP(A2867,'ADM Details FY17'!$A$3:$Q$3515,17,FALSE)</f>
        <v>0</v>
      </c>
      <c r="O2867" s="1">
        <f>VLOOKUP(A2867,'ADM Details FY17'!$A$3:$S$3515,19,FALSE)</f>
        <v>0</v>
      </c>
      <c r="P2867" s="1">
        <f>VLOOKUP(A2867,'ADM Details FY17'!$A$3:$U$3515,21,FALSE)</f>
        <v>0</v>
      </c>
      <c r="Q2867" s="1">
        <f>VLOOKUP(A2867,'ADM Details FY17'!$A$3:$V$3515,22,FALSE)</f>
        <v>0</v>
      </c>
      <c r="R2867" s="1">
        <f>VLOOKUP(A2867,'ADM Details FY17'!$A$3:$W$3515,23,FALSE)</f>
        <v>0</v>
      </c>
      <c r="S2867" s="1">
        <f>VLOOKUP(A2867,'ADM Details FY17'!$A$3:$X$3515,24,FALSE)</f>
        <v>0</v>
      </c>
      <c r="T2867" s="1">
        <f>VLOOKUP(A2867,'ADM Details FY17'!$A$3:$Y$3515,25,FALSE)</f>
        <v>0</v>
      </c>
      <c r="U2867" s="1">
        <f>VLOOKUP(A2867,'ADM Details FY17'!$A$3:$AA$3515,27,FALSE)</f>
        <v>0</v>
      </c>
      <c r="V2867" s="1">
        <f>IFERROR(VLOOKUP(C2867,'eindex _tget pp '!$A$4:$E$615,5,FALSE),0)</f>
        <v>623.35998097788672</v>
      </c>
      <c r="W2867" s="31">
        <f>IFERROR(VLOOKUP(C2867,'eindex _tget pp '!$A$4:$F$615,6,FALSE),0)</f>
        <v>1.4069867881</v>
      </c>
      <c r="X2867" s="4">
        <f>IFERROR(VLOOKUP(B2867,'eschools 16'!$A$2:$F$25,6,FALSE),1)</f>
        <v>1</v>
      </c>
      <c r="Y2867" s="1">
        <f t="shared" si="220"/>
        <v>17.14</v>
      </c>
      <c r="Z2867" s="1">
        <f t="shared" si="221"/>
        <v>42.1</v>
      </c>
      <c r="AA2867" s="31">
        <f>IFERROR(VLOOKUP(C2867,'eindex _tget pp '!$A$4:$G$615,7,FALSE),0)</f>
        <v>0.61336295600000001</v>
      </c>
      <c r="AB2867" s="1">
        <f>VLOOKUP(A2867,'ADM Details FY17'!$A$3:$AB$3515,28,FALSE)</f>
        <v>0</v>
      </c>
      <c r="AC2867" s="1">
        <f t="shared" si="222"/>
        <v>0</v>
      </c>
      <c r="AD2867" s="1">
        <f t="shared" si="223"/>
        <v>0.11</v>
      </c>
      <c r="AE2867" s="1">
        <f t="shared" si="224"/>
        <v>16.5</v>
      </c>
    </row>
    <row r="2868" spans="1:31" x14ac:dyDescent="0.25">
      <c r="A2868" t="str">
        <f>B2868&amp;"-"&amp;COUNTIF($B$3:B2868,B2868)</f>
        <v>855-5</v>
      </c>
      <c r="B2868">
        <v>855</v>
      </c>
      <c r="C2868" s="18">
        <f>VLOOKUP(A2868,'ADM Details FY17'!$A$3:$D$3515,4,FALSE)</f>
        <v>45161</v>
      </c>
      <c r="D2868" s="1">
        <f>VLOOKUP(A2868,'ADM Details FY17'!$A$3:$E$3515,5,FALSE)</f>
        <v>374.41</v>
      </c>
      <c r="E2868" s="1">
        <f>VLOOKUP(A2868,'ADM Details FY17'!$A$3:$F$3515,6,FALSE)</f>
        <v>0</v>
      </c>
      <c r="F2868" s="1">
        <f>VLOOKUP(A2868,'ADM Details FY17'!$A$3:$G$3515,7,FALSE)</f>
        <v>4</v>
      </c>
      <c r="G2868" s="1">
        <f>VLOOKUP(A2868,'ADM Details FY17'!$A$3:$H$3515,8,FALSE)</f>
        <v>1</v>
      </c>
      <c r="H2868" s="1">
        <f>VLOOKUP(A2868,'ADM Details FY17'!$A$3:$I$3515,9,FALSE)</f>
        <v>0</v>
      </c>
      <c r="I2868" s="1">
        <f>VLOOKUP(A2868,'ADM Details FY17'!$A$3:$J$3517,10,FALSE)</f>
        <v>0</v>
      </c>
      <c r="J2868" s="1">
        <f>VLOOKUP(A2868,'ADM Details FY17'!$A$3:$K$3515,11,FALSE)</f>
        <v>0</v>
      </c>
      <c r="K2868" s="1">
        <f>VLOOKUP(A2868,'ADM Details FY17'!$A$3:$M$3515,13,FALSE)</f>
        <v>374.41</v>
      </c>
      <c r="L2868" s="1">
        <f>VLOOKUP(A2868,'ADM Details FY17'!$A$3:$O$3515,15,FALSE)</f>
        <v>0</v>
      </c>
      <c r="M2868" s="1">
        <f>VLOOKUP(A2868,'ADM Details FY17'!$A$3:$P$3515,16,FALSE)</f>
        <v>0</v>
      </c>
      <c r="N2868" s="1">
        <f>VLOOKUP(A2868,'ADM Details FY17'!$A$3:$Q$3515,17,FALSE)</f>
        <v>0</v>
      </c>
      <c r="O2868" s="1">
        <f>VLOOKUP(A2868,'ADM Details FY17'!$A$3:$S$3515,19,FALSE)</f>
        <v>192.08</v>
      </c>
      <c r="P2868" s="1">
        <f>VLOOKUP(A2868,'ADM Details FY17'!$A$3:$U$3515,21,FALSE)</f>
        <v>0</v>
      </c>
      <c r="Q2868" s="1">
        <f>VLOOKUP(A2868,'ADM Details FY17'!$A$3:$V$3515,22,FALSE)</f>
        <v>0</v>
      </c>
      <c r="R2868" s="1">
        <f>VLOOKUP(A2868,'ADM Details FY17'!$A$3:$W$3515,23,FALSE)</f>
        <v>0</v>
      </c>
      <c r="S2868" s="1">
        <f>VLOOKUP(A2868,'ADM Details FY17'!$A$3:$X$3515,24,FALSE)</f>
        <v>0</v>
      </c>
      <c r="T2868" s="1">
        <f>VLOOKUP(A2868,'ADM Details FY17'!$A$3:$Y$3515,25,FALSE)</f>
        <v>0</v>
      </c>
      <c r="U2868" s="1">
        <f>VLOOKUP(A2868,'ADM Details FY17'!$A$3:$AA$3515,27,FALSE)</f>
        <v>0</v>
      </c>
      <c r="V2868" s="1">
        <f>IFERROR(VLOOKUP(C2868,'eindex _tget pp '!$A$4:$E$615,5,FALSE),0)</f>
        <v>2089.5999301616803</v>
      </c>
      <c r="W2868" s="31">
        <f>IFERROR(VLOOKUP(C2868,'eindex _tget pp '!$A$4:$F$615,6,FALSE),0)</f>
        <v>2.9232169881000001</v>
      </c>
      <c r="X2868" s="4">
        <f>IFERROR(VLOOKUP(B2868,'eschools 16'!$A$2:$F$25,6,FALSE),1)</f>
        <v>1</v>
      </c>
      <c r="Y2868" s="1">
        <f t="shared" si="220"/>
        <v>195591.78</v>
      </c>
      <c r="Z2868" s="1">
        <f t="shared" si="221"/>
        <v>297699.01</v>
      </c>
      <c r="AA2868" s="31">
        <f>IFERROR(VLOOKUP(C2868,'eindex _tget pp '!$A$4:$G$615,7,FALSE),0)</f>
        <v>0.9</v>
      </c>
      <c r="AB2868" s="1">
        <f>VLOOKUP(A2868,'ADM Details FY17'!$A$3:$AB$3515,28,FALSE)</f>
        <v>0</v>
      </c>
      <c r="AC2868" s="1">
        <f t="shared" si="222"/>
        <v>0</v>
      </c>
      <c r="AD2868" s="1">
        <f t="shared" si="223"/>
        <v>374.41</v>
      </c>
      <c r="AE2868" s="1">
        <f t="shared" si="224"/>
        <v>56161.500000000007</v>
      </c>
    </row>
    <row r="2869" spans="1:31" x14ac:dyDescent="0.25">
      <c r="A2869" t="str">
        <f>B2869&amp;"-"&amp;COUNTIF($B$3:B2869,B2869)</f>
        <v>855-6</v>
      </c>
      <c r="B2869">
        <v>855</v>
      </c>
      <c r="C2869" s="18">
        <f>VLOOKUP(A2869,'ADM Details FY17'!$A$3:$D$3515,4,FALSE)</f>
        <v>0</v>
      </c>
      <c r="D2869" s="1">
        <f>VLOOKUP(A2869,'ADM Details FY17'!$A$3:$E$3515,5,FALSE)</f>
        <v>0</v>
      </c>
      <c r="E2869" s="1">
        <f>VLOOKUP(A2869,'ADM Details FY17'!$A$3:$F$3515,6,FALSE)</f>
        <v>0</v>
      </c>
      <c r="F2869" s="1">
        <f>VLOOKUP(A2869,'ADM Details FY17'!$A$3:$G$3515,7,FALSE)</f>
        <v>0</v>
      </c>
      <c r="G2869" s="1">
        <f>VLOOKUP(A2869,'ADM Details FY17'!$A$3:$H$3515,8,FALSE)</f>
        <v>0</v>
      </c>
      <c r="H2869" s="1">
        <f>VLOOKUP(A2869,'ADM Details FY17'!$A$3:$I$3515,9,FALSE)</f>
        <v>0</v>
      </c>
      <c r="I2869" s="1">
        <f>VLOOKUP(A2869,'ADM Details FY17'!$A$3:$J$3517,10,FALSE)</f>
        <v>0</v>
      </c>
      <c r="J2869" s="1">
        <f>VLOOKUP(A2869,'ADM Details FY17'!$A$3:$K$3515,11,FALSE)</f>
        <v>0</v>
      </c>
      <c r="K2869" s="1">
        <f>VLOOKUP(A2869,'ADM Details FY17'!$A$3:$M$3515,13,FALSE)</f>
        <v>0</v>
      </c>
      <c r="L2869" s="1">
        <f>VLOOKUP(A2869,'ADM Details FY17'!$A$3:$O$3515,15,FALSE)</f>
        <v>0</v>
      </c>
      <c r="M2869" s="1">
        <f>VLOOKUP(A2869,'ADM Details FY17'!$A$3:$P$3515,16,FALSE)</f>
        <v>0</v>
      </c>
      <c r="N2869" s="1">
        <f>VLOOKUP(A2869,'ADM Details FY17'!$A$3:$Q$3515,17,FALSE)</f>
        <v>0</v>
      </c>
      <c r="O2869" s="1">
        <f>VLOOKUP(A2869,'ADM Details FY17'!$A$3:$S$3515,19,FALSE)</f>
        <v>0</v>
      </c>
      <c r="P2869" s="1">
        <f>VLOOKUP(A2869,'ADM Details FY17'!$A$3:$U$3515,21,FALSE)</f>
        <v>0</v>
      </c>
      <c r="Q2869" s="1">
        <f>VLOOKUP(A2869,'ADM Details FY17'!$A$3:$V$3515,22,FALSE)</f>
        <v>0</v>
      </c>
      <c r="R2869" s="1">
        <f>VLOOKUP(A2869,'ADM Details FY17'!$A$3:$W$3515,23,FALSE)</f>
        <v>0</v>
      </c>
      <c r="S2869" s="1">
        <f>VLOOKUP(A2869,'ADM Details FY17'!$A$3:$X$3515,24,FALSE)</f>
        <v>0</v>
      </c>
      <c r="T2869" s="1">
        <f>VLOOKUP(A2869,'ADM Details FY17'!$A$3:$Y$3515,25,FALSE)</f>
        <v>0</v>
      </c>
      <c r="U2869" s="1">
        <f>VLOOKUP(A2869,'ADM Details FY17'!$A$3:$AA$3515,27,FALSE)</f>
        <v>0</v>
      </c>
      <c r="V2869" s="1">
        <f>IFERROR(VLOOKUP(C2869,'eindex _tget pp '!$A$4:$E$615,5,FALSE),0)</f>
        <v>0</v>
      </c>
      <c r="W2869" s="31">
        <f>IFERROR(VLOOKUP(C2869,'eindex _tget pp '!$A$4:$F$615,6,FALSE),0)</f>
        <v>0</v>
      </c>
      <c r="X2869" s="4">
        <f>IFERROR(VLOOKUP(B2869,'eschools 16'!$A$2:$F$25,6,FALSE),1)</f>
        <v>1</v>
      </c>
      <c r="Y2869" s="1">
        <f t="shared" si="220"/>
        <v>0</v>
      </c>
      <c r="Z2869" s="1">
        <f t="shared" si="221"/>
        <v>0</v>
      </c>
      <c r="AA2869" s="31">
        <f>IFERROR(VLOOKUP(C2869,'eindex _tget pp '!$A$4:$G$615,7,FALSE),0)</f>
        <v>0</v>
      </c>
      <c r="AB2869" s="1">
        <f>VLOOKUP(A2869,'ADM Details FY17'!$A$3:$AB$3515,28,FALSE)</f>
        <v>0</v>
      </c>
      <c r="AC2869" s="1">
        <f t="shared" si="222"/>
        <v>0</v>
      </c>
      <c r="AD2869" s="1">
        <f t="shared" si="223"/>
        <v>0</v>
      </c>
      <c r="AE2869" s="1">
        <f t="shared" si="224"/>
        <v>0</v>
      </c>
    </row>
    <row r="2870" spans="1:31" x14ac:dyDescent="0.25">
      <c r="A2870" t="str">
        <f>B2870&amp;"-"&amp;COUNTIF($B$3:B2870,B2870)</f>
        <v>855-7</v>
      </c>
      <c r="B2870">
        <v>855</v>
      </c>
      <c r="C2870" s="18">
        <f>VLOOKUP(A2870,'ADM Details FY17'!$A$3:$D$3515,4,FALSE)</f>
        <v>0</v>
      </c>
      <c r="D2870" s="1">
        <f>VLOOKUP(A2870,'ADM Details FY17'!$A$3:$E$3515,5,FALSE)</f>
        <v>0</v>
      </c>
      <c r="E2870" s="1">
        <f>VLOOKUP(A2870,'ADM Details FY17'!$A$3:$F$3515,6,FALSE)</f>
        <v>0</v>
      </c>
      <c r="F2870" s="1">
        <f>VLOOKUP(A2870,'ADM Details FY17'!$A$3:$G$3515,7,FALSE)</f>
        <v>0</v>
      </c>
      <c r="G2870" s="1">
        <f>VLOOKUP(A2870,'ADM Details FY17'!$A$3:$H$3515,8,FALSE)</f>
        <v>0</v>
      </c>
      <c r="H2870" s="1">
        <f>VLOOKUP(A2870,'ADM Details FY17'!$A$3:$I$3515,9,FALSE)</f>
        <v>0</v>
      </c>
      <c r="I2870" s="1">
        <f>VLOOKUP(A2870,'ADM Details FY17'!$A$3:$J$3517,10,FALSE)</f>
        <v>0</v>
      </c>
      <c r="J2870" s="1">
        <f>VLOOKUP(A2870,'ADM Details FY17'!$A$3:$K$3515,11,FALSE)</f>
        <v>0</v>
      </c>
      <c r="K2870" s="1">
        <f>VLOOKUP(A2870,'ADM Details FY17'!$A$3:$M$3515,13,FALSE)</f>
        <v>0</v>
      </c>
      <c r="L2870" s="1">
        <f>VLOOKUP(A2870,'ADM Details FY17'!$A$3:$O$3515,15,FALSE)</f>
        <v>0</v>
      </c>
      <c r="M2870" s="1">
        <f>VLOOKUP(A2870,'ADM Details FY17'!$A$3:$P$3515,16,FALSE)</f>
        <v>0</v>
      </c>
      <c r="N2870" s="1">
        <f>VLOOKUP(A2870,'ADM Details FY17'!$A$3:$Q$3515,17,FALSE)</f>
        <v>0</v>
      </c>
      <c r="O2870" s="1">
        <f>VLOOKUP(A2870,'ADM Details FY17'!$A$3:$S$3515,19,FALSE)</f>
        <v>0</v>
      </c>
      <c r="P2870" s="1">
        <f>VLOOKUP(A2870,'ADM Details FY17'!$A$3:$U$3515,21,FALSE)</f>
        <v>0</v>
      </c>
      <c r="Q2870" s="1">
        <f>VLOOKUP(A2870,'ADM Details FY17'!$A$3:$V$3515,22,FALSE)</f>
        <v>0</v>
      </c>
      <c r="R2870" s="1">
        <f>VLOOKUP(A2870,'ADM Details FY17'!$A$3:$W$3515,23,FALSE)</f>
        <v>0</v>
      </c>
      <c r="S2870" s="1">
        <f>VLOOKUP(A2870,'ADM Details FY17'!$A$3:$X$3515,24,FALSE)</f>
        <v>0</v>
      </c>
      <c r="T2870" s="1">
        <f>VLOOKUP(A2870,'ADM Details FY17'!$A$3:$Y$3515,25,FALSE)</f>
        <v>0</v>
      </c>
      <c r="U2870" s="1">
        <f>VLOOKUP(A2870,'ADM Details FY17'!$A$3:$AA$3515,27,FALSE)</f>
        <v>0</v>
      </c>
      <c r="V2870" s="1">
        <f>IFERROR(VLOOKUP(C2870,'eindex _tget pp '!$A$4:$E$615,5,FALSE),0)</f>
        <v>0</v>
      </c>
      <c r="W2870" s="31">
        <f>IFERROR(VLOOKUP(C2870,'eindex _tget pp '!$A$4:$F$615,6,FALSE),0)</f>
        <v>0</v>
      </c>
      <c r="X2870" s="4">
        <f>IFERROR(VLOOKUP(B2870,'eschools 16'!$A$2:$F$25,6,FALSE),1)</f>
        <v>1</v>
      </c>
      <c r="Y2870" s="1">
        <f t="shared" si="220"/>
        <v>0</v>
      </c>
      <c r="Z2870" s="1">
        <f t="shared" si="221"/>
        <v>0</v>
      </c>
      <c r="AA2870" s="31">
        <f>IFERROR(VLOOKUP(C2870,'eindex _tget pp '!$A$4:$G$615,7,FALSE),0)</f>
        <v>0</v>
      </c>
      <c r="AB2870" s="1">
        <f>VLOOKUP(A2870,'ADM Details FY17'!$A$3:$AB$3515,28,FALSE)</f>
        <v>0</v>
      </c>
      <c r="AC2870" s="1">
        <f t="shared" si="222"/>
        <v>0</v>
      </c>
      <c r="AD2870" s="1">
        <f t="shared" si="223"/>
        <v>0</v>
      </c>
      <c r="AE2870" s="1">
        <f t="shared" si="224"/>
        <v>0</v>
      </c>
    </row>
    <row r="2871" spans="1:31" x14ac:dyDescent="0.25">
      <c r="A2871" t="str">
        <f>B2871&amp;"-"&amp;COUNTIF($B$3:B2871,B2871)</f>
        <v>855-8</v>
      </c>
      <c r="B2871">
        <v>855</v>
      </c>
      <c r="C2871" s="18">
        <f>VLOOKUP(A2871,'ADM Details FY17'!$A$3:$D$3515,4,FALSE)</f>
        <v>0</v>
      </c>
      <c r="D2871" s="1">
        <f>VLOOKUP(A2871,'ADM Details FY17'!$A$3:$E$3515,5,FALSE)</f>
        <v>0</v>
      </c>
      <c r="E2871" s="1">
        <f>VLOOKUP(A2871,'ADM Details FY17'!$A$3:$F$3515,6,FALSE)</f>
        <v>0</v>
      </c>
      <c r="F2871" s="1">
        <f>VLOOKUP(A2871,'ADM Details FY17'!$A$3:$G$3515,7,FALSE)</f>
        <v>0</v>
      </c>
      <c r="G2871" s="1">
        <f>VLOOKUP(A2871,'ADM Details FY17'!$A$3:$H$3515,8,FALSE)</f>
        <v>0</v>
      </c>
      <c r="H2871" s="1">
        <f>VLOOKUP(A2871,'ADM Details FY17'!$A$3:$I$3515,9,FALSE)</f>
        <v>0</v>
      </c>
      <c r="I2871" s="1">
        <f>VLOOKUP(A2871,'ADM Details FY17'!$A$3:$J$3517,10,FALSE)</f>
        <v>0</v>
      </c>
      <c r="J2871" s="1">
        <f>VLOOKUP(A2871,'ADM Details FY17'!$A$3:$K$3515,11,FALSE)</f>
        <v>0</v>
      </c>
      <c r="K2871" s="1">
        <f>VLOOKUP(A2871,'ADM Details FY17'!$A$3:$M$3515,13,FALSE)</f>
        <v>0</v>
      </c>
      <c r="L2871" s="1">
        <f>VLOOKUP(A2871,'ADM Details FY17'!$A$3:$O$3515,15,FALSE)</f>
        <v>0</v>
      </c>
      <c r="M2871" s="1">
        <f>VLOOKUP(A2871,'ADM Details FY17'!$A$3:$P$3515,16,FALSE)</f>
        <v>0</v>
      </c>
      <c r="N2871" s="1">
        <f>VLOOKUP(A2871,'ADM Details FY17'!$A$3:$Q$3515,17,FALSE)</f>
        <v>0</v>
      </c>
      <c r="O2871" s="1">
        <f>VLOOKUP(A2871,'ADM Details FY17'!$A$3:$S$3515,19,FALSE)</f>
        <v>0</v>
      </c>
      <c r="P2871" s="1">
        <f>VLOOKUP(A2871,'ADM Details FY17'!$A$3:$U$3515,21,FALSE)</f>
        <v>0</v>
      </c>
      <c r="Q2871" s="1">
        <f>VLOOKUP(A2871,'ADM Details FY17'!$A$3:$V$3515,22,FALSE)</f>
        <v>0</v>
      </c>
      <c r="R2871" s="1">
        <f>VLOOKUP(A2871,'ADM Details FY17'!$A$3:$W$3515,23,FALSE)</f>
        <v>0</v>
      </c>
      <c r="S2871" s="1">
        <f>VLOOKUP(A2871,'ADM Details FY17'!$A$3:$X$3515,24,FALSE)</f>
        <v>0</v>
      </c>
      <c r="T2871" s="1">
        <f>VLOOKUP(A2871,'ADM Details FY17'!$A$3:$Y$3515,25,FALSE)</f>
        <v>0</v>
      </c>
      <c r="U2871" s="1">
        <f>VLOOKUP(A2871,'ADM Details FY17'!$A$3:$AA$3515,27,FALSE)</f>
        <v>0</v>
      </c>
      <c r="V2871" s="1">
        <f>IFERROR(VLOOKUP(C2871,'eindex _tget pp '!$A$4:$E$615,5,FALSE),0)</f>
        <v>0</v>
      </c>
      <c r="W2871" s="31">
        <f>IFERROR(VLOOKUP(C2871,'eindex _tget pp '!$A$4:$F$615,6,FALSE),0)</f>
        <v>0</v>
      </c>
      <c r="X2871" s="4">
        <f>IFERROR(VLOOKUP(B2871,'eschools 16'!$A$2:$F$25,6,FALSE),1)</f>
        <v>1</v>
      </c>
      <c r="Y2871" s="1">
        <f t="shared" si="220"/>
        <v>0</v>
      </c>
      <c r="Z2871" s="1">
        <f t="shared" si="221"/>
        <v>0</v>
      </c>
      <c r="AA2871" s="31">
        <f>IFERROR(VLOOKUP(C2871,'eindex _tget pp '!$A$4:$G$615,7,FALSE),0)</f>
        <v>0</v>
      </c>
      <c r="AB2871" s="1">
        <f>VLOOKUP(A2871,'ADM Details FY17'!$A$3:$AB$3515,28,FALSE)</f>
        <v>0</v>
      </c>
      <c r="AC2871" s="1">
        <f t="shared" si="222"/>
        <v>0</v>
      </c>
      <c r="AD2871" s="1">
        <f t="shared" si="223"/>
        <v>0</v>
      </c>
      <c r="AE2871" s="1">
        <f t="shared" si="224"/>
        <v>0</v>
      </c>
    </row>
    <row r="2872" spans="1:31" x14ac:dyDescent="0.25">
      <c r="A2872" t="str">
        <f>B2872&amp;"-"&amp;COUNTIF($B$3:B2872,B2872)</f>
        <v>855-9</v>
      </c>
      <c r="B2872">
        <v>855</v>
      </c>
      <c r="C2872" s="18">
        <f>VLOOKUP(A2872,'ADM Details FY17'!$A$3:$D$3515,4,FALSE)</f>
        <v>0</v>
      </c>
      <c r="D2872" s="1">
        <f>VLOOKUP(A2872,'ADM Details FY17'!$A$3:$E$3515,5,FALSE)</f>
        <v>0</v>
      </c>
      <c r="E2872" s="1">
        <f>VLOOKUP(A2872,'ADM Details FY17'!$A$3:$F$3515,6,FALSE)</f>
        <v>0</v>
      </c>
      <c r="F2872" s="1">
        <f>VLOOKUP(A2872,'ADM Details FY17'!$A$3:$G$3515,7,FALSE)</f>
        <v>0</v>
      </c>
      <c r="G2872" s="1">
        <f>VLOOKUP(A2872,'ADM Details FY17'!$A$3:$H$3515,8,FALSE)</f>
        <v>0</v>
      </c>
      <c r="H2872" s="1">
        <f>VLOOKUP(A2872,'ADM Details FY17'!$A$3:$I$3515,9,FALSE)</f>
        <v>0</v>
      </c>
      <c r="I2872" s="1">
        <f>VLOOKUP(A2872,'ADM Details FY17'!$A$3:$J$3517,10,FALSE)</f>
        <v>0</v>
      </c>
      <c r="J2872" s="1">
        <f>VLOOKUP(A2872,'ADM Details FY17'!$A$3:$K$3515,11,FALSE)</f>
        <v>0</v>
      </c>
      <c r="K2872" s="1">
        <f>VLOOKUP(A2872,'ADM Details FY17'!$A$3:$M$3515,13,FALSE)</f>
        <v>0</v>
      </c>
      <c r="L2872" s="1">
        <f>VLOOKUP(A2872,'ADM Details FY17'!$A$3:$O$3515,15,FALSE)</f>
        <v>0</v>
      </c>
      <c r="M2872" s="1">
        <f>VLOOKUP(A2872,'ADM Details FY17'!$A$3:$P$3515,16,FALSE)</f>
        <v>0</v>
      </c>
      <c r="N2872" s="1">
        <f>VLOOKUP(A2872,'ADM Details FY17'!$A$3:$Q$3515,17,FALSE)</f>
        <v>0</v>
      </c>
      <c r="O2872" s="1">
        <f>VLOOKUP(A2872,'ADM Details FY17'!$A$3:$S$3515,19,FALSE)</f>
        <v>0</v>
      </c>
      <c r="P2872" s="1">
        <f>VLOOKUP(A2872,'ADM Details FY17'!$A$3:$U$3515,21,FALSE)</f>
        <v>0</v>
      </c>
      <c r="Q2872" s="1">
        <f>VLOOKUP(A2872,'ADM Details FY17'!$A$3:$V$3515,22,FALSE)</f>
        <v>0</v>
      </c>
      <c r="R2872" s="1">
        <f>VLOOKUP(A2872,'ADM Details FY17'!$A$3:$W$3515,23,FALSE)</f>
        <v>0</v>
      </c>
      <c r="S2872" s="1">
        <f>VLOOKUP(A2872,'ADM Details FY17'!$A$3:$X$3515,24,FALSE)</f>
        <v>0</v>
      </c>
      <c r="T2872" s="1">
        <f>VLOOKUP(A2872,'ADM Details FY17'!$A$3:$Y$3515,25,FALSE)</f>
        <v>0</v>
      </c>
      <c r="U2872" s="1">
        <f>VLOOKUP(A2872,'ADM Details FY17'!$A$3:$AA$3515,27,FALSE)</f>
        <v>0</v>
      </c>
      <c r="V2872" s="1">
        <f>IFERROR(VLOOKUP(C2872,'eindex _tget pp '!$A$4:$E$615,5,FALSE),0)</f>
        <v>0</v>
      </c>
      <c r="W2872" s="31">
        <f>IFERROR(VLOOKUP(C2872,'eindex _tget pp '!$A$4:$F$615,6,FALSE),0)</f>
        <v>0</v>
      </c>
      <c r="X2872" s="4">
        <f>IFERROR(VLOOKUP(B2872,'eschools 16'!$A$2:$F$25,6,FALSE),1)</f>
        <v>1</v>
      </c>
      <c r="Y2872" s="1">
        <f t="shared" si="220"/>
        <v>0</v>
      </c>
      <c r="Z2872" s="1">
        <f t="shared" si="221"/>
        <v>0</v>
      </c>
      <c r="AA2872" s="31">
        <f>IFERROR(VLOOKUP(C2872,'eindex _tget pp '!$A$4:$G$615,7,FALSE),0)</f>
        <v>0</v>
      </c>
      <c r="AB2872" s="1">
        <f>VLOOKUP(A2872,'ADM Details FY17'!$A$3:$AB$3515,28,FALSE)</f>
        <v>0</v>
      </c>
      <c r="AC2872" s="1">
        <f t="shared" si="222"/>
        <v>0</v>
      </c>
      <c r="AD2872" s="1">
        <f t="shared" si="223"/>
        <v>0</v>
      </c>
      <c r="AE2872" s="1">
        <f t="shared" si="224"/>
        <v>0</v>
      </c>
    </row>
    <row r="2873" spans="1:31" x14ac:dyDescent="0.25">
      <c r="A2873" t="str">
        <f>B2873&amp;"-"&amp;COUNTIF($B$3:B2873,B2873)</f>
        <v>855-10</v>
      </c>
      <c r="B2873">
        <v>855</v>
      </c>
      <c r="C2873" s="18">
        <f>VLOOKUP(A2873,'ADM Details FY17'!$A$3:$D$3515,4,FALSE)</f>
        <v>0</v>
      </c>
      <c r="D2873" s="1">
        <f>VLOOKUP(A2873,'ADM Details FY17'!$A$3:$E$3515,5,FALSE)</f>
        <v>0</v>
      </c>
      <c r="E2873" s="1">
        <f>VLOOKUP(A2873,'ADM Details FY17'!$A$3:$F$3515,6,FALSE)</f>
        <v>0</v>
      </c>
      <c r="F2873" s="1">
        <f>VLOOKUP(A2873,'ADM Details FY17'!$A$3:$G$3515,7,FALSE)</f>
        <v>0</v>
      </c>
      <c r="G2873" s="1">
        <f>VLOOKUP(A2873,'ADM Details FY17'!$A$3:$H$3515,8,FALSE)</f>
        <v>0</v>
      </c>
      <c r="H2873" s="1">
        <f>VLOOKUP(A2873,'ADM Details FY17'!$A$3:$I$3515,9,FALSE)</f>
        <v>0</v>
      </c>
      <c r="I2873" s="1">
        <f>VLOOKUP(A2873,'ADM Details FY17'!$A$3:$J$3517,10,FALSE)</f>
        <v>0</v>
      </c>
      <c r="J2873" s="1">
        <f>VLOOKUP(A2873,'ADM Details FY17'!$A$3:$K$3515,11,FALSE)</f>
        <v>0</v>
      </c>
      <c r="K2873" s="1">
        <f>VLOOKUP(A2873,'ADM Details FY17'!$A$3:$M$3515,13,FALSE)</f>
        <v>0</v>
      </c>
      <c r="L2873" s="1">
        <f>VLOOKUP(A2873,'ADM Details FY17'!$A$3:$O$3515,15,FALSE)</f>
        <v>0</v>
      </c>
      <c r="M2873" s="1">
        <f>VLOOKUP(A2873,'ADM Details FY17'!$A$3:$P$3515,16,FALSE)</f>
        <v>0</v>
      </c>
      <c r="N2873" s="1">
        <f>VLOOKUP(A2873,'ADM Details FY17'!$A$3:$Q$3515,17,FALSE)</f>
        <v>0</v>
      </c>
      <c r="O2873" s="1">
        <f>VLOOKUP(A2873,'ADM Details FY17'!$A$3:$S$3515,19,FALSE)</f>
        <v>0</v>
      </c>
      <c r="P2873" s="1">
        <f>VLOOKUP(A2873,'ADM Details FY17'!$A$3:$U$3515,21,FALSE)</f>
        <v>0</v>
      </c>
      <c r="Q2873" s="1">
        <f>VLOOKUP(A2873,'ADM Details FY17'!$A$3:$V$3515,22,FALSE)</f>
        <v>0</v>
      </c>
      <c r="R2873" s="1">
        <f>VLOOKUP(A2873,'ADM Details FY17'!$A$3:$W$3515,23,FALSE)</f>
        <v>0</v>
      </c>
      <c r="S2873" s="1">
        <f>VLOOKUP(A2873,'ADM Details FY17'!$A$3:$X$3515,24,FALSE)</f>
        <v>0</v>
      </c>
      <c r="T2873" s="1">
        <f>VLOOKUP(A2873,'ADM Details FY17'!$A$3:$Y$3515,25,FALSE)</f>
        <v>0</v>
      </c>
      <c r="U2873" s="1">
        <f>VLOOKUP(A2873,'ADM Details FY17'!$A$3:$AA$3515,27,FALSE)</f>
        <v>0</v>
      </c>
      <c r="V2873" s="1">
        <f>IFERROR(VLOOKUP(C2873,'eindex _tget pp '!$A$4:$E$615,5,FALSE),0)</f>
        <v>0</v>
      </c>
      <c r="W2873" s="31">
        <f>IFERROR(VLOOKUP(C2873,'eindex _tget pp '!$A$4:$F$615,6,FALSE),0)</f>
        <v>0</v>
      </c>
      <c r="X2873" s="4">
        <f>IFERROR(VLOOKUP(B2873,'eschools 16'!$A$2:$F$25,6,FALSE),1)</f>
        <v>1</v>
      </c>
      <c r="Y2873" s="1">
        <f t="shared" si="220"/>
        <v>0</v>
      </c>
      <c r="Z2873" s="1">
        <f t="shared" si="221"/>
        <v>0</v>
      </c>
      <c r="AA2873" s="31">
        <f>IFERROR(VLOOKUP(C2873,'eindex _tget pp '!$A$4:$G$615,7,FALSE),0)</f>
        <v>0</v>
      </c>
      <c r="AB2873" s="1">
        <f>VLOOKUP(A2873,'ADM Details FY17'!$A$3:$AB$3515,28,FALSE)</f>
        <v>0</v>
      </c>
      <c r="AC2873" s="1">
        <f t="shared" si="222"/>
        <v>0</v>
      </c>
      <c r="AD2873" s="1">
        <f t="shared" si="223"/>
        <v>0</v>
      </c>
      <c r="AE2873" s="1">
        <f t="shared" si="224"/>
        <v>0</v>
      </c>
    </row>
    <row r="2874" spans="1:31" x14ac:dyDescent="0.25">
      <c r="A2874" t="str">
        <f>B2874&amp;"-"&amp;COUNTIF($B$3:B2874,B2874)</f>
        <v>858-1</v>
      </c>
      <c r="B2874">
        <v>858</v>
      </c>
      <c r="C2874" s="18">
        <f>VLOOKUP(A2874,'ADM Details FY17'!$A$3:$D$3515,4,FALSE)</f>
        <v>43562</v>
      </c>
      <c r="D2874" s="1">
        <f>VLOOKUP(A2874,'ADM Details FY17'!$A$3:$E$3515,5,FALSE)</f>
        <v>2.06</v>
      </c>
      <c r="E2874" s="1">
        <f>VLOOKUP(A2874,'ADM Details FY17'!$A$3:$F$3515,6,FALSE)</f>
        <v>0</v>
      </c>
      <c r="F2874" s="1">
        <f>VLOOKUP(A2874,'ADM Details FY17'!$A$3:$G$3515,7,FALSE)</f>
        <v>1</v>
      </c>
      <c r="G2874" s="1">
        <f>VLOOKUP(A2874,'ADM Details FY17'!$A$3:$H$3515,8,FALSE)</f>
        <v>0</v>
      </c>
      <c r="H2874" s="1">
        <f>VLOOKUP(A2874,'ADM Details FY17'!$A$3:$I$3515,9,FALSE)</f>
        <v>0</v>
      </c>
      <c r="I2874" s="1">
        <f>VLOOKUP(A2874,'ADM Details FY17'!$A$3:$J$3517,10,FALSE)</f>
        <v>0</v>
      </c>
      <c r="J2874" s="1">
        <f>VLOOKUP(A2874,'ADM Details FY17'!$A$3:$K$3515,11,FALSE)</f>
        <v>0</v>
      </c>
      <c r="K2874" s="1">
        <f>VLOOKUP(A2874,'ADM Details FY17'!$A$3:$M$3515,13,FALSE)</f>
        <v>1.06</v>
      </c>
      <c r="L2874" s="1">
        <f>VLOOKUP(A2874,'ADM Details FY17'!$A$3:$O$3515,15,FALSE)</f>
        <v>0</v>
      </c>
      <c r="M2874" s="1">
        <f>VLOOKUP(A2874,'ADM Details FY17'!$A$3:$P$3515,16,FALSE)</f>
        <v>0</v>
      </c>
      <c r="N2874" s="1">
        <f>VLOOKUP(A2874,'ADM Details FY17'!$A$3:$Q$3515,17,FALSE)</f>
        <v>0</v>
      </c>
      <c r="O2874" s="1">
        <f>VLOOKUP(A2874,'ADM Details FY17'!$A$3:$S$3515,19,FALSE)</f>
        <v>0.06</v>
      </c>
      <c r="P2874" s="1">
        <f>VLOOKUP(A2874,'ADM Details FY17'!$A$3:$U$3515,21,FALSE)</f>
        <v>0</v>
      </c>
      <c r="Q2874" s="1">
        <f>VLOOKUP(A2874,'ADM Details FY17'!$A$3:$V$3515,22,FALSE)</f>
        <v>0</v>
      </c>
      <c r="R2874" s="1">
        <f>VLOOKUP(A2874,'ADM Details FY17'!$A$3:$W$3515,23,FALSE)</f>
        <v>0</v>
      </c>
      <c r="S2874" s="1">
        <f>VLOOKUP(A2874,'ADM Details FY17'!$A$3:$X$3515,24,FALSE)</f>
        <v>0</v>
      </c>
      <c r="T2874" s="1">
        <f>VLOOKUP(A2874,'ADM Details FY17'!$A$3:$Y$3515,25,FALSE)</f>
        <v>0</v>
      </c>
      <c r="U2874" s="1">
        <f>VLOOKUP(A2874,'ADM Details FY17'!$A$3:$AA$3515,27,FALSE)</f>
        <v>0</v>
      </c>
      <c r="V2874" s="1">
        <f>IFERROR(VLOOKUP(C2874,'eindex _tget pp '!$A$4:$E$615,5,FALSE),0)</f>
        <v>118.39971372819718</v>
      </c>
      <c r="W2874" s="31">
        <f>IFERROR(VLOOKUP(C2874,'eindex _tget pp '!$A$4:$F$615,6,FALSE),0)</f>
        <v>2.0076204588</v>
      </c>
      <c r="X2874" s="4">
        <f>IFERROR(VLOOKUP(B2874,'eschools 16'!$A$2:$F$25,6,FALSE),1)</f>
        <v>1</v>
      </c>
      <c r="Y2874" s="1">
        <f t="shared" si="220"/>
        <v>60.98</v>
      </c>
      <c r="Z2874" s="1">
        <f t="shared" si="221"/>
        <v>578.84</v>
      </c>
      <c r="AA2874" s="31">
        <f>IFERROR(VLOOKUP(C2874,'eindex _tget pp '!$A$4:$G$615,7,FALSE),0)</f>
        <v>0.367776031</v>
      </c>
      <c r="AB2874" s="1">
        <f>VLOOKUP(A2874,'ADM Details FY17'!$A$3:$AB$3515,28,FALSE)</f>
        <v>0</v>
      </c>
      <c r="AC2874" s="1">
        <f t="shared" si="222"/>
        <v>0</v>
      </c>
      <c r="AD2874" s="1">
        <f t="shared" si="223"/>
        <v>2.06</v>
      </c>
      <c r="AE2874" s="1">
        <f t="shared" si="224"/>
        <v>309</v>
      </c>
    </row>
    <row r="2875" spans="1:31" x14ac:dyDescent="0.25">
      <c r="A2875" t="str">
        <f>B2875&amp;"-"&amp;COUNTIF($B$3:B2875,B2875)</f>
        <v>858-2</v>
      </c>
      <c r="B2875">
        <v>858</v>
      </c>
      <c r="C2875" s="18">
        <f>VLOOKUP(A2875,'ADM Details FY17'!$A$3:$D$3515,4,FALSE)</f>
        <v>43653</v>
      </c>
      <c r="D2875" s="1">
        <f>VLOOKUP(A2875,'ADM Details FY17'!$A$3:$E$3515,5,FALSE)</f>
        <v>1</v>
      </c>
      <c r="E2875" s="1">
        <f>VLOOKUP(A2875,'ADM Details FY17'!$A$3:$F$3515,6,FALSE)</f>
        <v>0</v>
      </c>
      <c r="F2875" s="1">
        <f>VLOOKUP(A2875,'ADM Details FY17'!$A$3:$G$3515,7,FALSE)</f>
        <v>0</v>
      </c>
      <c r="G2875" s="1">
        <f>VLOOKUP(A2875,'ADM Details FY17'!$A$3:$H$3515,8,FALSE)</f>
        <v>0</v>
      </c>
      <c r="H2875" s="1">
        <f>VLOOKUP(A2875,'ADM Details FY17'!$A$3:$I$3515,9,FALSE)</f>
        <v>0</v>
      </c>
      <c r="I2875" s="1">
        <f>VLOOKUP(A2875,'ADM Details FY17'!$A$3:$J$3517,10,FALSE)</f>
        <v>0</v>
      </c>
      <c r="J2875" s="1">
        <f>VLOOKUP(A2875,'ADM Details FY17'!$A$3:$K$3515,11,FALSE)</f>
        <v>0</v>
      </c>
      <c r="K2875" s="1">
        <f>VLOOKUP(A2875,'ADM Details FY17'!$A$3:$M$3515,13,FALSE)</f>
        <v>0</v>
      </c>
      <c r="L2875" s="1">
        <f>VLOOKUP(A2875,'ADM Details FY17'!$A$3:$O$3515,15,FALSE)</f>
        <v>0</v>
      </c>
      <c r="M2875" s="1">
        <f>VLOOKUP(A2875,'ADM Details FY17'!$A$3:$P$3515,16,FALSE)</f>
        <v>0</v>
      </c>
      <c r="N2875" s="1">
        <f>VLOOKUP(A2875,'ADM Details FY17'!$A$3:$Q$3515,17,FALSE)</f>
        <v>0</v>
      </c>
      <c r="O2875" s="1">
        <f>VLOOKUP(A2875,'ADM Details FY17'!$A$3:$S$3515,19,FALSE)</f>
        <v>0</v>
      </c>
      <c r="P2875" s="1">
        <f>VLOOKUP(A2875,'ADM Details FY17'!$A$3:$U$3515,21,FALSE)</f>
        <v>0</v>
      </c>
      <c r="Q2875" s="1">
        <f>VLOOKUP(A2875,'ADM Details FY17'!$A$3:$V$3515,22,FALSE)</f>
        <v>0</v>
      </c>
      <c r="R2875" s="1">
        <f>VLOOKUP(A2875,'ADM Details FY17'!$A$3:$W$3515,23,FALSE)</f>
        <v>0</v>
      </c>
      <c r="S2875" s="1">
        <f>VLOOKUP(A2875,'ADM Details FY17'!$A$3:$X$3515,24,FALSE)</f>
        <v>0</v>
      </c>
      <c r="T2875" s="1">
        <f>VLOOKUP(A2875,'ADM Details FY17'!$A$3:$Y$3515,25,FALSE)</f>
        <v>0</v>
      </c>
      <c r="U2875" s="1">
        <f>VLOOKUP(A2875,'ADM Details FY17'!$A$3:$AA$3515,27,FALSE)</f>
        <v>0</v>
      </c>
      <c r="V2875" s="1">
        <f>IFERROR(VLOOKUP(C2875,'eindex _tget pp '!$A$4:$E$615,5,FALSE),0)</f>
        <v>6.7757745547834709</v>
      </c>
      <c r="W2875" s="31">
        <f>IFERROR(VLOOKUP(C2875,'eindex _tget pp '!$A$4:$F$615,6,FALSE),0)</f>
        <v>1.0190333101</v>
      </c>
      <c r="X2875" s="4">
        <f>IFERROR(VLOOKUP(B2875,'eschools 16'!$A$2:$F$25,6,FALSE),1)</f>
        <v>1</v>
      </c>
      <c r="Y2875" s="1">
        <f t="shared" si="220"/>
        <v>1.69</v>
      </c>
      <c r="Z2875" s="1">
        <f t="shared" si="221"/>
        <v>0</v>
      </c>
      <c r="AA2875" s="31">
        <f>IFERROR(VLOOKUP(C2875,'eindex _tget pp '!$A$4:$G$615,7,FALSE),0)</f>
        <v>0.31807660900000001</v>
      </c>
      <c r="AB2875" s="1">
        <f>VLOOKUP(A2875,'ADM Details FY17'!$A$3:$AB$3515,28,FALSE)</f>
        <v>0</v>
      </c>
      <c r="AC2875" s="1">
        <f t="shared" si="222"/>
        <v>0</v>
      </c>
      <c r="AD2875" s="1">
        <f t="shared" si="223"/>
        <v>1</v>
      </c>
      <c r="AE2875" s="1">
        <f t="shared" si="224"/>
        <v>150</v>
      </c>
    </row>
    <row r="2876" spans="1:31" x14ac:dyDescent="0.25">
      <c r="A2876" t="str">
        <f>B2876&amp;"-"&amp;COUNTIF($B$3:B2876,B2876)</f>
        <v>858-3</v>
      </c>
      <c r="B2876">
        <v>858</v>
      </c>
      <c r="C2876" s="18">
        <f>VLOOKUP(A2876,'ADM Details FY17'!$A$3:$D$3515,4,FALSE)</f>
        <v>43794</v>
      </c>
      <c r="D2876" s="1">
        <f>VLOOKUP(A2876,'ADM Details FY17'!$A$3:$E$3515,5,FALSE)</f>
        <v>6.22</v>
      </c>
      <c r="E2876" s="1">
        <f>VLOOKUP(A2876,'ADM Details FY17'!$A$3:$F$3515,6,FALSE)</f>
        <v>0</v>
      </c>
      <c r="F2876" s="1">
        <f>VLOOKUP(A2876,'ADM Details FY17'!$A$3:$G$3515,7,FALSE)</f>
        <v>1</v>
      </c>
      <c r="G2876" s="1">
        <f>VLOOKUP(A2876,'ADM Details FY17'!$A$3:$H$3515,8,FALSE)</f>
        <v>0</v>
      </c>
      <c r="H2876" s="1">
        <f>VLOOKUP(A2876,'ADM Details FY17'!$A$3:$I$3515,9,FALSE)</f>
        <v>0</v>
      </c>
      <c r="I2876" s="1">
        <f>VLOOKUP(A2876,'ADM Details FY17'!$A$3:$J$3517,10,FALSE)</f>
        <v>0</v>
      </c>
      <c r="J2876" s="1">
        <f>VLOOKUP(A2876,'ADM Details FY17'!$A$3:$K$3515,11,FALSE)</f>
        <v>0</v>
      </c>
      <c r="K2876" s="1">
        <f>VLOOKUP(A2876,'ADM Details FY17'!$A$3:$M$3515,13,FALSE)</f>
        <v>6.22</v>
      </c>
      <c r="L2876" s="1">
        <f>VLOOKUP(A2876,'ADM Details FY17'!$A$3:$O$3515,15,FALSE)</f>
        <v>0</v>
      </c>
      <c r="M2876" s="1">
        <f>VLOOKUP(A2876,'ADM Details FY17'!$A$3:$P$3515,16,FALSE)</f>
        <v>1</v>
      </c>
      <c r="N2876" s="1">
        <f>VLOOKUP(A2876,'ADM Details FY17'!$A$3:$Q$3515,17,FALSE)</f>
        <v>0</v>
      </c>
      <c r="O2876" s="1">
        <f>VLOOKUP(A2876,'ADM Details FY17'!$A$3:$S$3515,19,FALSE)</f>
        <v>2.11</v>
      </c>
      <c r="P2876" s="1">
        <f>VLOOKUP(A2876,'ADM Details FY17'!$A$3:$U$3515,21,FALSE)</f>
        <v>0</v>
      </c>
      <c r="Q2876" s="1">
        <f>VLOOKUP(A2876,'ADM Details FY17'!$A$3:$V$3515,22,FALSE)</f>
        <v>0</v>
      </c>
      <c r="R2876" s="1">
        <f>VLOOKUP(A2876,'ADM Details FY17'!$A$3:$W$3515,23,FALSE)</f>
        <v>0</v>
      </c>
      <c r="S2876" s="1">
        <f>VLOOKUP(A2876,'ADM Details FY17'!$A$3:$X$3515,24,FALSE)</f>
        <v>0</v>
      </c>
      <c r="T2876" s="1">
        <f>VLOOKUP(A2876,'ADM Details FY17'!$A$3:$Y$3515,25,FALSE)</f>
        <v>0</v>
      </c>
      <c r="U2876" s="1">
        <f>VLOOKUP(A2876,'ADM Details FY17'!$A$3:$AA$3515,27,FALSE)</f>
        <v>0</v>
      </c>
      <c r="V2876" s="1">
        <f>IFERROR(VLOOKUP(C2876,'eindex _tget pp '!$A$4:$E$615,5,FALSE),0)</f>
        <v>0</v>
      </c>
      <c r="W2876" s="31">
        <f>IFERROR(VLOOKUP(C2876,'eindex _tget pp '!$A$4:$F$615,6,FALSE),0)</f>
        <v>1.6929575363</v>
      </c>
      <c r="X2876" s="4">
        <f>IFERROR(VLOOKUP(B2876,'eschools 16'!$A$2:$F$25,6,FALSE),1)</f>
        <v>1</v>
      </c>
      <c r="Y2876" s="1">
        <f t="shared" si="220"/>
        <v>0</v>
      </c>
      <c r="Z2876" s="1">
        <f t="shared" si="221"/>
        <v>2864.21</v>
      </c>
      <c r="AA2876" s="31">
        <f>IFERROR(VLOOKUP(C2876,'eindex _tget pp '!$A$4:$G$615,7,FALSE),0)</f>
        <v>0.30967760799999999</v>
      </c>
      <c r="AB2876" s="1">
        <f>VLOOKUP(A2876,'ADM Details FY17'!$A$3:$AB$3515,28,FALSE)</f>
        <v>0</v>
      </c>
      <c r="AC2876" s="1">
        <f t="shared" si="222"/>
        <v>0</v>
      </c>
      <c r="AD2876" s="1">
        <f t="shared" si="223"/>
        <v>6.22</v>
      </c>
      <c r="AE2876" s="1">
        <f t="shared" si="224"/>
        <v>933</v>
      </c>
    </row>
    <row r="2877" spans="1:31" x14ac:dyDescent="0.25">
      <c r="A2877" t="str">
        <f>B2877&amp;"-"&amp;COUNTIF($B$3:B2877,B2877)</f>
        <v>858-4</v>
      </c>
      <c r="B2877">
        <v>858</v>
      </c>
      <c r="C2877" s="18">
        <f>VLOOKUP(A2877,'ADM Details FY17'!$A$3:$D$3515,4,FALSE)</f>
        <v>43786</v>
      </c>
      <c r="D2877" s="1">
        <f>VLOOKUP(A2877,'ADM Details FY17'!$A$3:$E$3515,5,FALSE)</f>
        <v>259.41000000000003</v>
      </c>
      <c r="E2877" s="1">
        <f>VLOOKUP(A2877,'ADM Details FY17'!$A$3:$F$3515,6,FALSE)</f>
        <v>1</v>
      </c>
      <c r="F2877" s="1">
        <f>VLOOKUP(A2877,'ADM Details FY17'!$A$3:$G$3515,7,FALSE)</f>
        <v>23.05</v>
      </c>
      <c r="G2877" s="1">
        <f>VLOOKUP(A2877,'ADM Details FY17'!$A$3:$H$3515,8,FALSE)</f>
        <v>0</v>
      </c>
      <c r="H2877" s="1">
        <f>VLOOKUP(A2877,'ADM Details FY17'!$A$3:$I$3515,9,FALSE)</f>
        <v>0</v>
      </c>
      <c r="I2877" s="1">
        <f>VLOOKUP(A2877,'ADM Details FY17'!$A$3:$J$3517,10,FALSE)</f>
        <v>0</v>
      </c>
      <c r="J2877" s="1">
        <f>VLOOKUP(A2877,'ADM Details FY17'!$A$3:$K$3515,11,FALSE)</f>
        <v>0</v>
      </c>
      <c r="K2877" s="1">
        <f>VLOOKUP(A2877,'ADM Details FY17'!$A$3:$M$3515,13,FALSE)</f>
        <v>215.82</v>
      </c>
      <c r="L2877" s="1">
        <f>VLOOKUP(A2877,'ADM Details FY17'!$A$3:$O$3515,15,FALSE)</f>
        <v>0.11</v>
      </c>
      <c r="M2877" s="1">
        <f>VLOOKUP(A2877,'ADM Details FY17'!$A$3:$P$3515,16,FALSE)</f>
        <v>11.3</v>
      </c>
      <c r="N2877" s="1">
        <f>VLOOKUP(A2877,'ADM Details FY17'!$A$3:$Q$3515,17,FALSE)</f>
        <v>0</v>
      </c>
      <c r="O2877" s="1">
        <f>VLOOKUP(A2877,'ADM Details FY17'!$A$3:$S$3515,19,FALSE)</f>
        <v>92.25</v>
      </c>
      <c r="P2877" s="1">
        <f>VLOOKUP(A2877,'ADM Details FY17'!$A$3:$U$3515,21,FALSE)</f>
        <v>0</v>
      </c>
      <c r="Q2877" s="1">
        <f>VLOOKUP(A2877,'ADM Details FY17'!$A$3:$V$3515,22,FALSE)</f>
        <v>0</v>
      </c>
      <c r="R2877" s="1">
        <f>VLOOKUP(A2877,'ADM Details FY17'!$A$3:$W$3515,23,FALSE)</f>
        <v>0</v>
      </c>
      <c r="S2877" s="1">
        <f>VLOOKUP(A2877,'ADM Details FY17'!$A$3:$X$3515,24,FALSE)</f>
        <v>0</v>
      </c>
      <c r="T2877" s="1">
        <f>VLOOKUP(A2877,'ADM Details FY17'!$A$3:$Y$3515,25,FALSE)</f>
        <v>0</v>
      </c>
      <c r="U2877" s="1">
        <f>VLOOKUP(A2877,'ADM Details FY17'!$A$3:$AA$3515,27,FALSE)</f>
        <v>0</v>
      </c>
      <c r="V2877" s="1">
        <f>IFERROR(VLOOKUP(C2877,'eindex _tget pp '!$A$4:$E$615,5,FALSE),0)</f>
        <v>1095.3886443246988</v>
      </c>
      <c r="W2877" s="31">
        <f>IFERROR(VLOOKUP(C2877,'eindex _tget pp '!$A$4:$F$615,6,FALSE),0)</f>
        <v>3.9572566881000002</v>
      </c>
      <c r="X2877" s="4">
        <f>IFERROR(VLOOKUP(B2877,'eschools 16'!$A$2:$F$25,6,FALSE),1)</f>
        <v>1</v>
      </c>
      <c r="Y2877" s="1">
        <f t="shared" si="220"/>
        <v>71038.69</v>
      </c>
      <c r="Z2877" s="1">
        <f t="shared" si="221"/>
        <v>232303</v>
      </c>
      <c r="AA2877" s="31">
        <f>IFERROR(VLOOKUP(C2877,'eindex _tget pp '!$A$4:$G$615,7,FALSE),0)</f>
        <v>0.76547957700000002</v>
      </c>
      <c r="AB2877" s="1">
        <f>VLOOKUP(A2877,'ADM Details FY17'!$A$3:$AB$3515,28,FALSE)</f>
        <v>0</v>
      </c>
      <c r="AC2877" s="1">
        <f t="shared" si="222"/>
        <v>0</v>
      </c>
      <c r="AD2877" s="1">
        <f t="shared" si="223"/>
        <v>259.41000000000003</v>
      </c>
      <c r="AE2877" s="1">
        <f t="shared" si="224"/>
        <v>38911.500000000007</v>
      </c>
    </row>
    <row r="2878" spans="1:31" x14ac:dyDescent="0.25">
      <c r="A2878" t="str">
        <f>B2878&amp;"-"&amp;COUNTIF($B$3:B2878,B2878)</f>
        <v>858-5</v>
      </c>
      <c r="B2878">
        <v>858</v>
      </c>
      <c r="C2878" s="18">
        <f>VLOOKUP(A2878,'ADM Details FY17'!$A$3:$D$3515,4,FALSE)</f>
        <v>43901</v>
      </c>
      <c r="D2878" s="1">
        <f>VLOOKUP(A2878,'ADM Details FY17'!$A$3:$E$3515,5,FALSE)</f>
        <v>11.99</v>
      </c>
      <c r="E2878" s="1">
        <f>VLOOKUP(A2878,'ADM Details FY17'!$A$3:$F$3515,6,FALSE)</f>
        <v>0</v>
      </c>
      <c r="F2878" s="1">
        <f>VLOOKUP(A2878,'ADM Details FY17'!$A$3:$G$3515,7,FALSE)</f>
        <v>0</v>
      </c>
      <c r="G2878" s="1">
        <f>VLOOKUP(A2878,'ADM Details FY17'!$A$3:$H$3515,8,FALSE)</f>
        <v>0</v>
      </c>
      <c r="H2878" s="1">
        <f>VLOOKUP(A2878,'ADM Details FY17'!$A$3:$I$3515,9,FALSE)</f>
        <v>0</v>
      </c>
      <c r="I2878" s="1">
        <f>VLOOKUP(A2878,'ADM Details FY17'!$A$3:$J$3517,10,FALSE)</f>
        <v>0</v>
      </c>
      <c r="J2878" s="1">
        <f>VLOOKUP(A2878,'ADM Details FY17'!$A$3:$K$3515,11,FALSE)</f>
        <v>0</v>
      </c>
      <c r="K2878" s="1">
        <f>VLOOKUP(A2878,'ADM Details FY17'!$A$3:$M$3515,13,FALSE)</f>
        <v>8</v>
      </c>
      <c r="L2878" s="1">
        <f>VLOOKUP(A2878,'ADM Details FY17'!$A$3:$O$3515,15,FALSE)</f>
        <v>0</v>
      </c>
      <c r="M2878" s="1">
        <f>VLOOKUP(A2878,'ADM Details FY17'!$A$3:$P$3515,16,FALSE)</f>
        <v>1</v>
      </c>
      <c r="N2878" s="1">
        <f>VLOOKUP(A2878,'ADM Details FY17'!$A$3:$Q$3515,17,FALSE)</f>
        <v>0</v>
      </c>
      <c r="O2878" s="1">
        <f>VLOOKUP(A2878,'ADM Details FY17'!$A$3:$S$3515,19,FALSE)</f>
        <v>2.99</v>
      </c>
      <c r="P2878" s="1">
        <f>VLOOKUP(A2878,'ADM Details FY17'!$A$3:$U$3515,21,FALSE)</f>
        <v>0</v>
      </c>
      <c r="Q2878" s="1">
        <f>VLOOKUP(A2878,'ADM Details FY17'!$A$3:$V$3515,22,FALSE)</f>
        <v>0</v>
      </c>
      <c r="R2878" s="1">
        <f>VLOOKUP(A2878,'ADM Details FY17'!$A$3:$W$3515,23,FALSE)</f>
        <v>0</v>
      </c>
      <c r="S2878" s="1">
        <f>VLOOKUP(A2878,'ADM Details FY17'!$A$3:$X$3515,24,FALSE)</f>
        <v>0</v>
      </c>
      <c r="T2878" s="1">
        <f>VLOOKUP(A2878,'ADM Details FY17'!$A$3:$Y$3515,25,FALSE)</f>
        <v>0</v>
      </c>
      <c r="U2878" s="1">
        <f>VLOOKUP(A2878,'ADM Details FY17'!$A$3:$AA$3515,27,FALSE)</f>
        <v>0</v>
      </c>
      <c r="V2878" s="1">
        <f>IFERROR(VLOOKUP(C2878,'eindex _tget pp '!$A$4:$E$615,5,FALSE),0)</f>
        <v>1665.9332201790639</v>
      </c>
      <c r="W2878" s="31">
        <f>IFERROR(VLOOKUP(C2878,'eindex _tget pp '!$A$4:$F$615,6,FALSE),0)</f>
        <v>3.7293898327999999</v>
      </c>
      <c r="X2878" s="4">
        <f>IFERROR(VLOOKUP(B2878,'eschools 16'!$A$2:$F$25,6,FALSE),1)</f>
        <v>1</v>
      </c>
      <c r="Y2878" s="1">
        <f t="shared" si="220"/>
        <v>4993.63</v>
      </c>
      <c r="Z2878" s="1">
        <f t="shared" si="221"/>
        <v>8115.15</v>
      </c>
      <c r="AA2878" s="31">
        <f>IFERROR(VLOOKUP(C2878,'eindex _tget pp '!$A$4:$G$615,7,FALSE),0)</f>
        <v>0.79655707600000003</v>
      </c>
      <c r="AB2878" s="1">
        <f>VLOOKUP(A2878,'ADM Details FY17'!$A$3:$AB$3515,28,FALSE)</f>
        <v>0</v>
      </c>
      <c r="AC2878" s="1">
        <f t="shared" si="222"/>
        <v>0</v>
      </c>
      <c r="AD2878" s="1">
        <f t="shared" si="223"/>
        <v>11.99</v>
      </c>
      <c r="AE2878" s="1">
        <f t="shared" si="224"/>
        <v>1798.5</v>
      </c>
    </row>
    <row r="2879" spans="1:31" x14ac:dyDescent="0.25">
      <c r="A2879" t="str">
        <f>B2879&amp;"-"&amp;COUNTIF($B$3:B2879,B2879)</f>
        <v>858-6</v>
      </c>
      <c r="B2879">
        <v>858</v>
      </c>
      <c r="C2879" s="18">
        <f>VLOOKUP(A2879,'ADM Details FY17'!$A$3:$D$3515,4,FALSE)</f>
        <v>43950</v>
      </c>
      <c r="D2879" s="1">
        <f>VLOOKUP(A2879,'ADM Details FY17'!$A$3:$E$3515,5,FALSE)</f>
        <v>18.600000000000001</v>
      </c>
      <c r="E2879" s="1">
        <f>VLOOKUP(A2879,'ADM Details FY17'!$A$3:$F$3515,6,FALSE)</f>
        <v>0</v>
      </c>
      <c r="F2879" s="1">
        <f>VLOOKUP(A2879,'ADM Details FY17'!$A$3:$G$3515,7,FALSE)</f>
        <v>1</v>
      </c>
      <c r="G2879" s="1">
        <f>VLOOKUP(A2879,'ADM Details FY17'!$A$3:$H$3515,8,FALSE)</f>
        <v>0</v>
      </c>
      <c r="H2879" s="1">
        <f>VLOOKUP(A2879,'ADM Details FY17'!$A$3:$I$3515,9,FALSE)</f>
        <v>0</v>
      </c>
      <c r="I2879" s="1">
        <f>VLOOKUP(A2879,'ADM Details FY17'!$A$3:$J$3517,10,FALSE)</f>
        <v>0</v>
      </c>
      <c r="J2879" s="1">
        <f>VLOOKUP(A2879,'ADM Details FY17'!$A$3:$K$3515,11,FALSE)</f>
        <v>0</v>
      </c>
      <c r="K2879" s="1">
        <f>VLOOKUP(A2879,'ADM Details FY17'!$A$3:$M$3515,13,FALSE)</f>
        <v>12</v>
      </c>
      <c r="L2879" s="1">
        <f>VLOOKUP(A2879,'ADM Details FY17'!$A$3:$O$3515,15,FALSE)</f>
        <v>0</v>
      </c>
      <c r="M2879" s="1">
        <f>VLOOKUP(A2879,'ADM Details FY17'!$A$3:$P$3515,16,FALSE)</f>
        <v>2</v>
      </c>
      <c r="N2879" s="1">
        <f>VLOOKUP(A2879,'ADM Details FY17'!$A$3:$Q$3515,17,FALSE)</f>
        <v>0</v>
      </c>
      <c r="O2879" s="1">
        <f>VLOOKUP(A2879,'ADM Details FY17'!$A$3:$S$3515,19,FALSE)</f>
        <v>11.12</v>
      </c>
      <c r="P2879" s="1">
        <f>VLOOKUP(A2879,'ADM Details FY17'!$A$3:$U$3515,21,FALSE)</f>
        <v>0</v>
      </c>
      <c r="Q2879" s="1">
        <f>VLOOKUP(A2879,'ADM Details FY17'!$A$3:$V$3515,22,FALSE)</f>
        <v>0</v>
      </c>
      <c r="R2879" s="1">
        <f>VLOOKUP(A2879,'ADM Details FY17'!$A$3:$W$3515,23,FALSE)</f>
        <v>0</v>
      </c>
      <c r="S2879" s="1">
        <f>VLOOKUP(A2879,'ADM Details FY17'!$A$3:$X$3515,24,FALSE)</f>
        <v>0</v>
      </c>
      <c r="T2879" s="1">
        <f>VLOOKUP(A2879,'ADM Details FY17'!$A$3:$Y$3515,25,FALSE)</f>
        <v>0</v>
      </c>
      <c r="U2879" s="1">
        <f>VLOOKUP(A2879,'ADM Details FY17'!$A$3:$AA$3515,27,FALSE)</f>
        <v>0</v>
      </c>
      <c r="V2879" s="1">
        <f>IFERROR(VLOOKUP(C2879,'eindex _tget pp '!$A$4:$E$615,5,FALSE),0)</f>
        <v>1071.5962627888343</v>
      </c>
      <c r="W2879" s="31">
        <f>IFERROR(VLOOKUP(C2879,'eindex _tget pp '!$A$4:$F$615,6,FALSE),0)</f>
        <v>2.2047811682999998</v>
      </c>
      <c r="X2879" s="4">
        <f>IFERROR(VLOOKUP(B2879,'eschools 16'!$A$2:$F$25,6,FALSE),1)</f>
        <v>1</v>
      </c>
      <c r="Y2879" s="1">
        <f t="shared" si="220"/>
        <v>4982.92</v>
      </c>
      <c r="Z2879" s="1">
        <f t="shared" si="221"/>
        <v>7196.41</v>
      </c>
      <c r="AA2879" s="31">
        <f>IFERROR(VLOOKUP(C2879,'eindex _tget pp '!$A$4:$G$615,7,FALSE),0)</f>
        <v>0.74142154400000004</v>
      </c>
      <c r="AB2879" s="1">
        <f>VLOOKUP(A2879,'ADM Details FY17'!$A$3:$AB$3515,28,FALSE)</f>
        <v>0</v>
      </c>
      <c r="AC2879" s="1">
        <f t="shared" si="222"/>
        <v>0</v>
      </c>
      <c r="AD2879" s="1">
        <f t="shared" si="223"/>
        <v>18.600000000000001</v>
      </c>
      <c r="AE2879" s="1">
        <f t="shared" si="224"/>
        <v>2790</v>
      </c>
    </row>
    <row r="2880" spans="1:31" x14ac:dyDescent="0.25">
      <c r="A2880" t="str">
        <f>B2880&amp;"-"&amp;COUNTIF($B$3:B2880,B2880)</f>
        <v>858-7</v>
      </c>
      <c r="B2880">
        <v>858</v>
      </c>
      <c r="C2880" s="18">
        <f>VLOOKUP(A2880,'ADM Details FY17'!$A$3:$D$3515,4,FALSE)</f>
        <v>44040</v>
      </c>
      <c r="D2880" s="1">
        <f>VLOOKUP(A2880,'ADM Details FY17'!$A$3:$E$3515,5,FALSE)</f>
        <v>2</v>
      </c>
      <c r="E2880" s="1">
        <f>VLOOKUP(A2880,'ADM Details FY17'!$A$3:$F$3515,6,FALSE)</f>
        <v>0</v>
      </c>
      <c r="F2880" s="1">
        <f>VLOOKUP(A2880,'ADM Details FY17'!$A$3:$G$3515,7,FALSE)</f>
        <v>0</v>
      </c>
      <c r="G2880" s="1">
        <f>VLOOKUP(A2880,'ADM Details FY17'!$A$3:$H$3515,8,FALSE)</f>
        <v>0</v>
      </c>
      <c r="H2880" s="1">
        <f>VLOOKUP(A2880,'ADM Details FY17'!$A$3:$I$3515,9,FALSE)</f>
        <v>0</v>
      </c>
      <c r="I2880" s="1">
        <f>VLOOKUP(A2880,'ADM Details FY17'!$A$3:$J$3517,10,FALSE)</f>
        <v>0</v>
      </c>
      <c r="J2880" s="1">
        <f>VLOOKUP(A2880,'ADM Details FY17'!$A$3:$K$3515,11,FALSE)</f>
        <v>0</v>
      </c>
      <c r="K2880" s="1">
        <f>VLOOKUP(A2880,'ADM Details FY17'!$A$3:$M$3515,13,FALSE)</f>
        <v>2</v>
      </c>
      <c r="L2880" s="1">
        <f>VLOOKUP(A2880,'ADM Details FY17'!$A$3:$O$3515,15,FALSE)</f>
        <v>0</v>
      </c>
      <c r="M2880" s="1">
        <f>VLOOKUP(A2880,'ADM Details FY17'!$A$3:$P$3515,16,FALSE)</f>
        <v>0</v>
      </c>
      <c r="N2880" s="1">
        <f>VLOOKUP(A2880,'ADM Details FY17'!$A$3:$Q$3515,17,FALSE)</f>
        <v>0</v>
      </c>
      <c r="O2880" s="1">
        <f>VLOOKUP(A2880,'ADM Details FY17'!$A$3:$S$3515,19,FALSE)</f>
        <v>0</v>
      </c>
      <c r="P2880" s="1">
        <f>VLOOKUP(A2880,'ADM Details FY17'!$A$3:$U$3515,21,FALSE)</f>
        <v>0</v>
      </c>
      <c r="Q2880" s="1">
        <f>VLOOKUP(A2880,'ADM Details FY17'!$A$3:$V$3515,22,FALSE)</f>
        <v>0</v>
      </c>
      <c r="R2880" s="1">
        <f>VLOOKUP(A2880,'ADM Details FY17'!$A$3:$W$3515,23,FALSE)</f>
        <v>0</v>
      </c>
      <c r="S2880" s="1">
        <f>VLOOKUP(A2880,'ADM Details FY17'!$A$3:$X$3515,24,FALSE)</f>
        <v>0</v>
      </c>
      <c r="T2880" s="1">
        <f>VLOOKUP(A2880,'ADM Details FY17'!$A$3:$Y$3515,25,FALSE)</f>
        <v>0</v>
      </c>
      <c r="U2880" s="1">
        <f>VLOOKUP(A2880,'ADM Details FY17'!$A$3:$AA$3515,27,FALSE)</f>
        <v>0</v>
      </c>
      <c r="V2880" s="1">
        <f>IFERROR(VLOOKUP(C2880,'eindex _tget pp '!$A$4:$E$615,5,FALSE),0)</f>
        <v>992.12530306095016</v>
      </c>
      <c r="W2880" s="31">
        <f>IFERROR(VLOOKUP(C2880,'eindex _tget pp '!$A$4:$F$615,6,FALSE),0)</f>
        <v>2.2657848934999998</v>
      </c>
      <c r="X2880" s="4">
        <f>IFERROR(VLOOKUP(B2880,'eschools 16'!$A$2:$F$25,6,FALSE),1)</f>
        <v>1</v>
      </c>
      <c r="Y2880" s="1">
        <f t="shared" si="220"/>
        <v>496.06</v>
      </c>
      <c r="Z2880" s="1">
        <f t="shared" si="221"/>
        <v>1232.5899999999999</v>
      </c>
      <c r="AA2880" s="31">
        <f>IFERROR(VLOOKUP(C2880,'eindex _tget pp '!$A$4:$G$615,7,FALSE),0)</f>
        <v>0.72055886300000005</v>
      </c>
      <c r="AB2880" s="1">
        <f>VLOOKUP(A2880,'ADM Details FY17'!$A$3:$AB$3515,28,FALSE)</f>
        <v>0</v>
      </c>
      <c r="AC2880" s="1">
        <f t="shared" si="222"/>
        <v>0</v>
      </c>
      <c r="AD2880" s="1">
        <f t="shared" si="223"/>
        <v>2</v>
      </c>
      <c r="AE2880" s="1">
        <f t="shared" si="224"/>
        <v>300</v>
      </c>
    </row>
    <row r="2881" spans="1:31" x14ac:dyDescent="0.25">
      <c r="A2881" t="str">
        <f>B2881&amp;"-"&amp;COUNTIF($B$3:B2881,B2881)</f>
        <v>858-8</v>
      </c>
      <c r="B2881">
        <v>858</v>
      </c>
      <c r="C2881" s="18">
        <f>VLOOKUP(A2881,'ADM Details FY17'!$A$3:$D$3515,4,FALSE)</f>
        <v>44305</v>
      </c>
      <c r="D2881" s="1">
        <f>VLOOKUP(A2881,'ADM Details FY17'!$A$3:$E$3515,5,FALSE)</f>
        <v>2</v>
      </c>
      <c r="E2881" s="1">
        <f>VLOOKUP(A2881,'ADM Details FY17'!$A$3:$F$3515,6,FALSE)</f>
        <v>0</v>
      </c>
      <c r="F2881" s="1">
        <f>VLOOKUP(A2881,'ADM Details FY17'!$A$3:$G$3515,7,FALSE)</f>
        <v>0</v>
      </c>
      <c r="G2881" s="1">
        <f>VLOOKUP(A2881,'ADM Details FY17'!$A$3:$H$3515,8,FALSE)</f>
        <v>0</v>
      </c>
      <c r="H2881" s="1">
        <f>VLOOKUP(A2881,'ADM Details FY17'!$A$3:$I$3515,9,FALSE)</f>
        <v>0</v>
      </c>
      <c r="I2881" s="1">
        <f>VLOOKUP(A2881,'ADM Details FY17'!$A$3:$J$3517,10,FALSE)</f>
        <v>0</v>
      </c>
      <c r="J2881" s="1">
        <f>VLOOKUP(A2881,'ADM Details FY17'!$A$3:$K$3515,11,FALSE)</f>
        <v>0</v>
      </c>
      <c r="K2881" s="1">
        <f>VLOOKUP(A2881,'ADM Details FY17'!$A$3:$M$3515,13,FALSE)</f>
        <v>1</v>
      </c>
      <c r="L2881" s="1">
        <f>VLOOKUP(A2881,'ADM Details FY17'!$A$3:$O$3515,15,FALSE)</f>
        <v>0</v>
      </c>
      <c r="M2881" s="1">
        <f>VLOOKUP(A2881,'ADM Details FY17'!$A$3:$P$3515,16,FALSE)</f>
        <v>0</v>
      </c>
      <c r="N2881" s="1">
        <f>VLOOKUP(A2881,'ADM Details FY17'!$A$3:$Q$3515,17,FALSE)</f>
        <v>0</v>
      </c>
      <c r="O2881" s="1">
        <f>VLOOKUP(A2881,'ADM Details FY17'!$A$3:$S$3515,19,FALSE)</f>
        <v>0</v>
      </c>
      <c r="P2881" s="1">
        <f>VLOOKUP(A2881,'ADM Details FY17'!$A$3:$U$3515,21,FALSE)</f>
        <v>0</v>
      </c>
      <c r="Q2881" s="1">
        <f>VLOOKUP(A2881,'ADM Details FY17'!$A$3:$V$3515,22,FALSE)</f>
        <v>0</v>
      </c>
      <c r="R2881" s="1">
        <f>VLOOKUP(A2881,'ADM Details FY17'!$A$3:$W$3515,23,FALSE)</f>
        <v>0</v>
      </c>
      <c r="S2881" s="1">
        <f>VLOOKUP(A2881,'ADM Details FY17'!$A$3:$X$3515,24,FALSE)</f>
        <v>0</v>
      </c>
      <c r="T2881" s="1">
        <f>VLOOKUP(A2881,'ADM Details FY17'!$A$3:$Y$3515,25,FALSE)</f>
        <v>0</v>
      </c>
      <c r="U2881" s="1">
        <f>VLOOKUP(A2881,'ADM Details FY17'!$A$3:$AA$3515,27,FALSE)</f>
        <v>0</v>
      </c>
      <c r="V2881" s="1">
        <f>IFERROR(VLOOKUP(C2881,'eindex _tget pp '!$A$4:$E$615,5,FALSE),0)</f>
        <v>1417.3491487132028</v>
      </c>
      <c r="W2881" s="31">
        <f>IFERROR(VLOOKUP(C2881,'eindex _tget pp '!$A$4:$F$615,6,FALSE),0)</f>
        <v>0.94235080029999996</v>
      </c>
      <c r="X2881" s="4">
        <f>IFERROR(VLOOKUP(B2881,'eschools 16'!$A$2:$F$25,6,FALSE),1)</f>
        <v>1</v>
      </c>
      <c r="Y2881" s="1">
        <f t="shared" si="220"/>
        <v>708.67</v>
      </c>
      <c r="Z2881" s="1">
        <f t="shared" si="221"/>
        <v>256.32</v>
      </c>
      <c r="AA2881" s="31">
        <f>IFERROR(VLOOKUP(C2881,'eindex _tget pp '!$A$4:$G$615,7,FALSE),0)</f>
        <v>0.78123944300000003</v>
      </c>
      <c r="AB2881" s="1">
        <f>VLOOKUP(A2881,'ADM Details FY17'!$A$3:$AB$3515,28,FALSE)</f>
        <v>0</v>
      </c>
      <c r="AC2881" s="1">
        <f t="shared" si="222"/>
        <v>0</v>
      </c>
      <c r="AD2881" s="1">
        <f t="shared" si="223"/>
        <v>2</v>
      </c>
      <c r="AE2881" s="1">
        <f t="shared" si="224"/>
        <v>300</v>
      </c>
    </row>
    <row r="2882" spans="1:31" x14ac:dyDescent="0.25">
      <c r="A2882" t="str">
        <f>B2882&amp;"-"&amp;COUNTIF($B$3:B2882,B2882)</f>
        <v>858-9</v>
      </c>
      <c r="B2882">
        <v>858</v>
      </c>
      <c r="C2882" s="18">
        <f>VLOOKUP(A2882,'ADM Details FY17'!$A$3:$D$3515,4,FALSE)</f>
        <v>46573</v>
      </c>
      <c r="D2882" s="1">
        <f>VLOOKUP(A2882,'ADM Details FY17'!$A$3:$E$3515,5,FALSE)</f>
        <v>1</v>
      </c>
      <c r="E2882" s="1">
        <f>VLOOKUP(A2882,'ADM Details FY17'!$A$3:$F$3515,6,FALSE)</f>
        <v>0</v>
      </c>
      <c r="F2882" s="1">
        <f>VLOOKUP(A2882,'ADM Details FY17'!$A$3:$G$3515,7,FALSE)</f>
        <v>0</v>
      </c>
      <c r="G2882" s="1">
        <f>VLOOKUP(A2882,'ADM Details FY17'!$A$3:$H$3515,8,FALSE)</f>
        <v>0</v>
      </c>
      <c r="H2882" s="1">
        <f>VLOOKUP(A2882,'ADM Details FY17'!$A$3:$I$3515,9,FALSE)</f>
        <v>0</v>
      </c>
      <c r="I2882" s="1">
        <f>VLOOKUP(A2882,'ADM Details FY17'!$A$3:$J$3517,10,FALSE)</f>
        <v>0</v>
      </c>
      <c r="J2882" s="1">
        <f>VLOOKUP(A2882,'ADM Details FY17'!$A$3:$K$3515,11,FALSE)</f>
        <v>0</v>
      </c>
      <c r="K2882" s="1">
        <f>VLOOKUP(A2882,'ADM Details FY17'!$A$3:$M$3515,13,FALSE)</f>
        <v>0</v>
      </c>
      <c r="L2882" s="1">
        <f>VLOOKUP(A2882,'ADM Details FY17'!$A$3:$O$3515,15,FALSE)</f>
        <v>0</v>
      </c>
      <c r="M2882" s="1">
        <f>VLOOKUP(A2882,'ADM Details FY17'!$A$3:$P$3515,16,FALSE)</f>
        <v>0</v>
      </c>
      <c r="N2882" s="1">
        <f>VLOOKUP(A2882,'ADM Details FY17'!$A$3:$Q$3515,17,FALSE)</f>
        <v>0</v>
      </c>
      <c r="O2882" s="1">
        <f>VLOOKUP(A2882,'ADM Details FY17'!$A$3:$S$3515,19,FALSE)</f>
        <v>1</v>
      </c>
      <c r="P2882" s="1">
        <f>VLOOKUP(A2882,'ADM Details FY17'!$A$3:$U$3515,21,FALSE)</f>
        <v>0</v>
      </c>
      <c r="Q2882" s="1">
        <f>VLOOKUP(A2882,'ADM Details FY17'!$A$3:$V$3515,22,FALSE)</f>
        <v>0</v>
      </c>
      <c r="R2882" s="1">
        <f>VLOOKUP(A2882,'ADM Details FY17'!$A$3:$W$3515,23,FALSE)</f>
        <v>0</v>
      </c>
      <c r="S2882" s="1">
        <f>VLOOKUP(A2882,'ADM Details FY17'!$A$3:$X$3515,24,FALSE)</f>
        <v>0</v>
      </c>
      <c r="T2882" s="1">
        <f>VLOOKUP(A2882,'ADM Details FY17'!$A$3:$Y$3515,25,FALSE)</f>
        <v>0</v>
      </c>
      <c r="U2882" s="1">
        <f>VLOOKUP(A2882,'ADM Details FY17'!$A$3:$AA$3515,27,FALSE)</f>
        <v>0</v>
      </c>
      <c r="V2882" s="1">
        <f>IFERROR(VLOOKUP(C2882,'eindex _tget pp '!$A$4:$E$615,5,FALSE),0)</f>
        <v>85.777997209466307</v>
      </c>
      <c r="W2882" s="31">
        <f>IFERROR(VLOOKUP(C2882,'eindex _tget pp '!$A$4:$F$615,6,FALSE),0)</f>
        <v>0.10110862299999999</v>
      </c>
      <c r="X2882" s="4">
        <f>IFERROR(VLOOKUP(B2882,'eschools 16'!$A$2:$F$25,6,FALSE),1)</f>
        <v>1</v>
      </c>
      <c r="Y2882" s="1">
        <f t="shared" si="220"/>
        <v>21.44</v>
      </c>
      <c r="Z2882" s="1">
        <f t="shared" si="221"/>
        <v>0</v>
      </c>
      <c r="AA2882" s="31">
        <f>IFERROR(VLOOKUP(C2882,'eindex _tget pp '!$A$4:$G$615,7,FALSE),0)</f>
        <v>0.45184674699999999</v>
      </c>
      <c r="AB2882" s="1">
        <f>VLOOKUP(A2882,'ADM Details FY17'!$A$3:$AB$3515,28,FALSE)</f>
        <v>0</v>
      </c>
      <c r="AC2882" s="1">
        <f t="shared" si="222"/>
        <v>0</v>
      </c>
      <c r="AD2882" s="1">
        <f t="shared" si="223"/>
        <v>1</v>
      </c>
      <c r="AE2882" s="1">
        <f t="shared" si="224"/>
        <v>150</v>
      </c>
    </row>
    <row r="2883" spans="1:31" x14ac:dyDescent="0.25">
      <c r="A2883" t="str">
        <f>B2883&amp;"-"&amp;COUNTIF($B$3:B2883,B2883)</f>
        <v>858-10</v>
      </c>
      <c r="B2883">
        <v>858</v>
      </c>
      <c r="C2883" s="18">
        <f>VLOOKUP(A2883,'ADM Details FY17'!$A$3:$D$3515,4,FALSE)</f>
        <v>44636</v>
      </c>
      <c r="D2883" s="1">
        <f>VLOOKUP(A2883,'ADM Details FY17'!$A$3:$E$3515,5,FALSE)</f>
        <v>1</v>
      </c>
      <c r="E2883" s="1">
        <f>VLOOKUP(A2883,'ADM Details FY17'!$A$3:$F$3515,6,FALSE)</f>
        <v>0</v>
      </c>
      <c r="F2883" s="1">
        <f>VLOOKUP(A2883,'ADM Details FY17'!$A$3:$G$3515,7,FALSE)</f>
        <v>0</v>
      </c>
      <c r="G2883" s="1">
        <f>VLOOKUP(A2883,'ADM Details FY17'!$A$3:$H$3515,8,FALSE)</f>
        <v>0</v>
      </c>
      <c r="H2883" s="1">
        <f>VLOOKUP(A2883,'ADM Details FY17'!$A$3:$I$3515,9,FALSE)</f>
        <v>0</v>
      </c>
      <c r="I2883" s="1">
        <f>VLOOKUP(A2883,'ADM Details FY17'!$A$3:$J$3517,10,FALSE)</f>
        <v>0</v>
      </c>
      <c r="J2883" s="1">
        <f>VLOOKUP(A2883,'ADM Details FY17'!$A$3:$K$3515,11,FALSE)</f>
        <v>0</v>
      </c>
      <c r="K2883" s="1">
        <f>VLOOKUP(A2883,'ADM Details FY17'!$A$3:$M$3515,13,FALSE)</f>
        <v>1</v>
      </c>
      <c r="L2883" s="1">
        <f>VLOOKUP(A2883,'ADM Details FY17'!$A$3:$O$3515,15,FALSE)</f>
        <v>0</v>
      </c>
      <c r="M2883" s="1">
        <f>VLOOKUP(A2883,'ADM Details FY17'!$A$3:$P$3515,16,FALSE)</f>
        <v>0</v>
      </c>
      <c r="N2883" s="1">
        <f>VLOOKUP(A2883,'ADM Details FY17'!$A$3:$Q$3515,17,FALSE)</f>
        <v>0</v>
      </c>
      <c r="O2883" s="1">
        <f>VLOOKUP(A2883,'ADM Details FY17'!$A$3:$S$3515,19,FALSE)</f>
        <v>1</v>
      </c>
      <c r="P2883" s="1">
        <f>VLOOKUP(A2883,'ADM Details FY17'!$A$3:$U$3515,21,FALSE)</f>
        <v>0</v>
      </c>
      <c r="Q2883" s="1">
        <f>VLOOKUP(A2883,'ADM Details FY17'!$A$3:$V$3515,22,FALSE)</f>
        <v>0</v>
      </c>
      <c r="R2883" s="1">
        <f>VLOOKUP(A2883,'ADM Details FY17'!$A$3:$W$3515,23,FALSE)</f>
        <v>0</v>
      </c>
      <c r="S2883" s="1">
        <f>VLOOKUP(A2883,'ADM Details FY17'!$A$3:$X$3515,24,FALSE)</f>
        <v>0</v>
      </c>
      <c r="T2883" s="1">
        <f>VLOOKUP(A2883,'ADM Details FY17'!$A$3:$Y$3515,25,FALSE)</f>
        <v>0</v>
      </c>
      <c r="U2883" s="1">
        <f>VLOOKUP(A2883,'ADM Details FY17'!$A$3:$AA$3515,27,FALSE)</f>
        <v>0</v>
      </c>
      <c r="V2883" s="1">
        <f>IFERROR(VLOOKUP(C2883,'eindex _tget pp '!$A$4:$E$615,5,FALSE),0)</f>
        <v>43.906157988799308</v>
      </c>
      <c r="W2883" s="31">
        <f>IFERROR(VLOOKUP(C2883,'eindex _tget pp '!$A$4:$F$615,6,FALSE),0)</f>
        <v>1.1094406107999999</v>
      </c>
      <c r="X2883" s="4">
        <f>IFERROR(VLOOKUP(B2883,'eschools 16'!$A$2:$F$25,6,FALSE),1)</f>
        <v>1</v>
      </c>
      <c r="Y2883" s="1">
        <f t="shared" si="220"/>
        <v>10.98</v>
      </c>
      <c r="Z2883" s="1">
        <f t="shared" si="221"/>
        <v>301.77</v>
      </c>
      <c r="AA2883" s="31">
        <f>IFERROR(VLOOKUP(C2883,'eindex _tget pp '!$A$4:$G$615,7,FALSE),0)</f>
        <v>0.37422767899999998</v>
      </c>
      <c r="AB2883" s="1">
        <f>VLOOKUP(A2883,'ADM Details FY17'!$A$3:$AB$3515,28,FALSE)</f>
        <v>0</v>
      </c>
      <c r="AC2883" s="1">
        <f t="shared" si="222"/>
        <v>0</v>
      </c>
      <c r="AD2883" s="1">
        <f t="shared" si="223"/>
        <v>1</v>
      </c>
      <c r="AE2883" s="1">
        <f t="shared" si="224"/>
        <v>150</v>
      </c>
    </row>
    <row r="2884" spans="1:31" x14ac:dyDescent="0.25">
      <c r="A2884" t="str">
        <f>B2884&amp;"-"&amp;COUNTIF($B$3:B2884,B2884)</f>
        <v>858-11</v>
      </c>
      <c r="B2884">
        <v>858</v>
      </c>
      <c r="C2884" s="18">
        <f>VLOOKUP(A2884,'ADM Details FY17'!$A$3:$D$3515,4,FALSE)</f>
        <v>46599</v>
      </c>
      <c r="D2884" s="1">
        <f>VLOOKUP(A2884,'ADM Details FY17'!$A$3:$E$3515,5,FALSE)</f>
        <v>1</v>
      </c>
      <c r="E2884" s="1">
        <f>VLOOKUP(A2884,'ADM Details FY17'!$A$3:$F$3515,6,FALSE)</f>
        <v>0</v>
      </c>
      <c r="F2884" s="1">
        <f>VLOOKUP(A2884,'ADM Details FY17'!$A$3:$G$3515,7,FALSE)</f>
        <v>0</v>
      </c>
      <c r="G2884" s="1">
        <f>VLOOKUP(A2884,'ADM Details FY17'!$A$3:$H$3515,8,FALSE)</f>
        <v>0</v>
      </c>
      <c r="H2884" s="1">
        <f>VLOOKUP(A2884,'ADM Details FY17'!$A$3:$I$3515,9,FALSE)</f>
        <v>0</v>
      </c>
      <c r="I2884" s="1">
        <f>VLOOKUP(A2884,'ADM Details FY17'!$A$3:$J$3517,10,FALSE)</f>
        <v>0</v>
      </c>
      <c r="J2884" s="1">
        <f>VLOOKUP(A2884,'ADM Details FY17'!$A$3:$K$3515,11,FALSE)</f>
        <v>0</v>
      </c>
      <c r="K2884" s="1">
        <f>VLOOKUP(A2884,'ADM Details FY17'!$A$3:$M$3515,13,FALSE)</f>
        <v>1</v>
      </c>
      <c r="L2884" s="1">
        <f>VLOOKUP(A2884,'ADM Details FY17'!$A$3:$O$3515,15,FALSE)</f>
        <v>0</v>
      </c>
      <c r="M2884" s="1">
        <f>VLOOKUP(A2884,'ADM Details FY17'!$A$3:$P$3515,16,FALSE)</f>
        <v>0</v>
      </c>
      <c r="N2884" s="1">
        <f>VLOOKUP(A2884,'ADM Details FY17'!$A$3:$Q$3515,17,FALSE)</f>
        <v>0</v>
      </c>
      <c r="O2884" s="1">
        <f>VLOOKUP(A2884,'ADM Details FY17'!$A$3:$S$3515,19,FALSE)</f>
        <v>0</v>
      </c>
      <c r="P2884" s="1">
        <f>VLOOKUP(A2884,'ADM Details FY17'!$A$3:$U$3515,21,FALSE)</f>
        <v>0</v>
      </c>
      <c r="Q2884" s="1">
        <f>VLOOKUP(A2884,'ADM Details FY17'!$A$3:$V$3515,22,FALSE)</f>
        <v>0</v>
      </c>
      <c r="R2884" s="1">
        <f>VLOOKUP(A2884,'ADM Details FY17'!$A$3:$W$3515,23,FALSE)</f>
        <v>0</v>
      </c>
      <c r="S2884" s="1">
        <f>VLOOKUP(A2884,'ADM Details FY17'!$A$3:$X$3515,24,FALSE)</f>
        <v>0</v>
      </c>
      <c r="T2884" s="1">
        <f>VLOOKUP(A2884,'ADM Details FY17'!$A$3:$Y$3515,25,FALSE)</f>
        <v>0</v>
      </c>
      <c r="U2884" s="1">
        <f>VLOOKUP(A2884,'ADM Details FY17'!$A$3:$AA$3515,27,FALSE)</f>
        <v>0</v>
      </c>
      <c r="V2884" s="1">
        <f>IFERROR(VLOOKUP(C2884,'eindex _tget pp '!$A$4:$E$615,5,FALSE),0)</f>
        <v>0</v>
      </c>
      <c r="W2884" s="31">
        <f>IFERROR(VLOOKUP(C2884,'eindex _tget pp '!$A$4:$F$615,6,FALSE),0)</f>
        <v>1.1728536673000001</v>
      </c>
      <c r="X2884" s="4">
        <f>IFERROR(VLOOKUP(B2884,'eschools 16'!$A$2:$F$25,6,FALSE),1)</f>
        <v>1</v>
      </c>
      <c r="Y2884" s="1">
        <f t="shared" ref="Y2884:Y2947" si="225">ROUND(IF(X2884=2,0,(AD2884*0.25*V2884)),2)</f>
        <v>0</v>
      </c>
      <c r="Z2884" s="1">
        <f t="shared" ref="Z2884:Z2947" si="226">ROUND(IF(X2884=2,0,(K2884*272*W2884)),2)</f>
        <v>319.02</v>
      </c>
      <c r="AA2884" s="31">
        <f>IFERROR(VLOOKUP(C2884,'eindex _tget pp '!$A$4:$G$615,7,FALSE),0)</f>
        <v>0.206627749</v>
      </c>
      <c r="AB2884" s="1">
        <f>VLOOKUP(A2884,'ADM Details FY17'!$A$3:$AB$3515,28,FALSE)</f>
        <v>0</v>
      </c>
      <c r="AC2884" s="1">
        <f t="shared" ref="AC2884:AC2947" si="227">ROUND((AA2884*AB2884*923.6758),2)</f>
        <v>0</v>
      </c>
      <c r="AD2884" s="1">
        <f t="shared" ref="AD2884:AD2947" si="228">D2884+(U2884*0.2)</f>
        <v>1</v>
      </c>
      <c r="AE2884" s="1">
        <f t="shared" ref="AE2884:AE2947" si="229">IF(X2884=2,(AD2884*25),(AD2884*150))</f>
        <v>150</v>
      </c>
    </row>
    <row r="2885" spans="1:31" x14ac:dyDescent="0.25">
      <c r="A2885" t="str">
        <f>B2885&amp;"-"&amp;COUNTIF($B$3:B2885,B2885)</f>
        <v>858-12</v>
      </c>
      <c r="B2885">
        <v>858</v>
      </c>
      <c r="C2885" s="18">
        <f>VLOOKUP(A2885,'ADM Details FY17'!$A$3:$D$3515,4,FALSE)</f>
        <v>45005</v>
      </c>
      <c r="D2885" s="1">
        <f>VLOOKUP(A2885,'ADM Details FY17'!$A$3:$E$3515,5,FALSE)</f>
        <v>1</v>
      </c>
      <c r="E2885" s="1">
        <f>VLOOKUP(A2885,'ADM Details FY17'!$A$3:$F$3515,6,FALSE)</f>
        <v>0</v>
      </c>
      <c r="F2885" s="1">
        <f>VLOOKUP(A2885,'ADM Details FY17'!$A$3:$G$3515,7,FALSE)</f>
        <v>0</v>
      </c>
      <c r="G2885" s="1">
        <f>VLOOKUP(A2885,'ADM Details FY17'!$A$3:$H$3515,8,FALSE)</f>
        <v>0</v>
      </c>
      <c r="H2885" s="1">
        <f>VLOOKUP(A2885,'ADM Details FY17'!$A$3:$I$3515,9,FALSE)</f>
        <v>0</v>
      </c>
      <c r="I2885" s="1">
        <f>VLOOKUP(A2885,'ADM Details FY17'!$A$3:$J$3517,10,FALSE)</f>
        <v>0</v>
      </c>
      <c r="J2885" s="1">
        <f>VLOOKUP(A2885,'ADM Details FY17'!$A$3:$K$3515,11,FALSE)</f>
        <v>0</v>
      </c>
      <c r="K2885" s="1">
        <f>VLOOKUP(A2885,'ADM Details FY17'!$A$3:$M$3515,13,FALSE)</f>
        <v>0</v>
      </c>
      <c r="L2885" s="1">
        <f>VLOOKUP(A2885,'ADM Details FY17'!$A$3:$O$3515,15,FALSE)</f>
        <v>0</v>
      </c>
      <c r="M2885" s="1">
        <f>VLOOKUP(A2885,'ADM Details FY17'!$A$3:$P$3515,16,FALSE)</f>
        <v>0</v>
      </c>
      <c r="N2885" s="1">
        <f>VLOOKUP(A2885,'ADM Details FY17'!$A$3:$Q$3515,17,FALSE)</f>
        <v>0</v>
      </c>
      <c r="O2885" s="1">
        <f>VLOOKUP(A2885,'ADM Details FY17'!$A$3:$S$3515,19,FALSE)</f>
        <v>0</v>
      </c>
      <c r="P2885" s="1">
        <f>VLOOKUP(A2885,'ADM Details FY17'!$A$3:$U$3515,21,FALSE)</f>
        <v>0</v>
      </c>
      <c r="Q2885" s="1">
        <f>VLOOKUP(A2885,'ADM Details FY17'!$A$3:$V$3515,22,FALSE)</f>
        <v>0</v>
      </c>
      <c r="R2885" s="1">
        <f>VLOOKUP(A2885,'ADM Details FY17'!$A$3:$W$3515,23,FALSE)</f>
        <v>0</v>
      </c>
      <c r="S2885" s="1">
        <f>VLOOKUP(A2885,'ADM Details FY17'!$A$3:$X$3515,24,FALSE)</f>
        <v>0</v>
      </c>
      <c r="T2885" s="1">
        <f>VLOOKUP(A2885,'ADM Details FY17'!$A$3:$Y$3515,25,FALSE)</f>
        <v>0</v>
      </c>
      <c r="U2885" s="1">
        <f>VLOOKUP(A2885,'ADM Details FY17'!$A$3:$AA$3515,27,FALSE)</f>
        <v>0</v>
      </c>
      <c r="V2885" s="1">
        <f>IFERROR(VLOOKUP(C2885,'eindex _tget pp '!$A$4:$E$615,5,FALSE),0)</f>
        <v>325.59139187654893</v>
      </c>
      <c r="W2885" s="31">
        <f>IFERROR(VLOOKUP(C2885,'eindex _tget pp '!$A$4:$F$615,6,FALSE),0)</f>
        <v>1.7679598572999999</v>
      </c>
      <c r="X2885" s="4">
        <f>IFERROR(VLOOKUP(B2885,'eschools 16'!$A$2:$F$25,6,FALSE),1)</f>
        <v>1</v>
      </c>
      <c r="Y2885" s="1">
        <f t="shared" si="225"/>
        <v>81.400000000000006</v>
      </c>
      <c r="Z2885" s="1">
        <f t="shared" si="226"/>
        <v>0</v>
      </c>
      <c r="AA2885" s="31">
        <f>IFERROR(VLOOKUP(C2885,'eindex _tget pp '!$A$4:$G$615,7,FALSE),0)</f>
        <v>0.39817260300000001</v>
      </c>
      <c r="AB2885" s="1">
        <f>VLOOKUP(A2885,'ADM Details FY17'!$A$3:$AB$3515,28,FALSE)</f>
        <v>0</v>
      </c>
      <c r="AC2885" s="1">
        <f t="shared" si="227"/>
        <v>0</v>
      </c>
      <c r="AD2885" s="1">
        <f t="shared" si="228"/>
        <v>1</v>
      </c>
      <c r="AE2885" s="1">
        <f t="shared" si="229"/>
        <v>150</v>
      </c>
    </row>
    <row r="2886" spans="1:31" x14ac:dyDescent="0.25">
      <c r="A2886" t="str">
        <f>B2886&amp;"-"&amp;COUNTIF($B$3:B2886,B2886)</f>
        <v>858-13</v>
      </c>
      <c r="B2886">
        <v>858</v>
      </c>
      <c r="C2886" s="18">
        <f>VLOOKUP(A2886,'ADM Details FY17'!$A$3:$D$3515,4,FALSE)</f>
        <v>0</v>
      </c>
      <c r="D2886" s="1">
        <f>VLOOKUP(A2886,'ADM Details FY17'!$A$3:$E$3515,5,FALSE)</f>
        <v>0</v>
      </c>
      <c r="E2886" s="1">
        <f>VLOOKUP(A2886,'ADM Details FY17'!$A$3:$F$3515,6,FALSE)</f>
        <v>0</v>
      </c>
      <c r="F2886" s="1">
        <f>VLOOKUP(A2886,'ADM Details FY17'!$A$3:$G$3515,7,FALSE)</f>
        <v>0</v>
      </c>
      <c r="G2886" s="1">
        <f>VLOOKUP(A2886,'ADM Details FY17'!$A$3:$H$3515,8,FALSE)</f>
        <v>0</v>
      </c>
      <c r="H2886" s="1">
        <f>VLOOKUP(A2886,'ADM Details FY17'!$A$3:$I$3515,9,FALSE)</f>
        <v>0</v>
      </c>
      <c r="I2886" s="1">
        <f>VLOOKUP(A2886,'ADM Details FY17'!$A$3:$J$3517,10,FALSE)</f>
        <v>0</v>
      </c>
      <c r="J2886" s="1">
        <f>VLOOKUP(A2886,'ADM Details FY17'!$A$3:$K$3515,11,FALSE)</f>
        <v>0</v>
      </c>
      <c r="K2886" s="1">
        <f>VLOOKUP(A2886,'ADM Details FY17'!$A$3:$M$3515,13,FALSE)</f>
        <v>0</v>
      </c>
      <c r="L2886" s="1">
        <f>VLOOKUP(A2886,'ADM Details FY17'!$A$3:$O$3515,15,FALSE)</f>
        <v>0</v>
      </c>
      <c r="M2886" s="1">
        <f>VLOOKUP(A2886,'ADM Details FY17'!$A$3:$P$3515,16,FALSE)</f>
        <v>0</v>
      </c>
      <c r="N2886" s="1">
        <f>VLOOKUP(A2886,'ADM Details FY17'!$A$3:$Q$3515,17,FALSE)</f>
        <v>0</v>
      </c>
      <c r="O2886" s="1">
        <f>VLOOKUP(A2886,'ADM Details FY17'!$A$3:$S$3515,19,FALSE)</f>
        <v>0</v>
      </c>
      <c r="P2886" s="1">
        <f>VLOOKUP(A2886,'ADM Details FY17'!$A$3:$U$3515,21,FALSE)</f>
        <v>0</v>
      </c>
      <c r="Q2886" s="1">
        <f>VLOOKUP(A2886,'ADM Details FY17'!$A$3:$V$3515,22,FALSE)</f>
        <v>0</v>
      </c>
      <c r="R2886" s="1">
        <f>VLOOKUP(A2886,'ADM Details FY17'!$A$3:$W$3515,23,FALSE)</f>
        <v>0</v>
      </c>
      <c r="S2886" s="1">
        <f>VLOOKUP(A2886,'ADM Details FY17'!$A$3:$X$3515,24,FALSE)</f>
        <v>0</v>
      </c>
      <c r="T2886" s="1">
        <f>VLOOKUP(A2886,'ADM Details FY17'!$A$3:$Y$3515,25,FALSE)</f>
        <v>0</v>
      </c>
      <c r="U2886" s="1">
        <f>VLOOKUP(A2886,'ADM Details FY17'!$A$3:$AA$3515,27,FALSE)</f>
        <v>0</v>
      </c>
      <c r="V2886" s="1">
        <f>IFERROR(VLOOKUP(C2886,'eindex _tget pp '!$A$4:$E$615,5,FALSE),0)</f>
        <v>0</v>
      </c>
      <c r="W2886" s="31">
        <f>IFERROR(VLOOKUP(C2886,'eindex _tget pp '!$A$4:$F$615,6,FALSE),0)</f>
        <v>0</v>
      </c>
      <c r="X2886" s="4">
        <f>IFERROR(VLOOKUP(B2886,'eschools 16'!$A$2:$F$25,6,FALSE),1)</f>
        <v>1</v>
      </c>
      <c r="Y2886" s="1">
        <f t="shared" si="225"/>
        <v>0</v>
      </c>
      <c r="Z2886" s="1">
        <f t="shared" si="226"/>
        <v>0</v>
      </c>
      <c r="AA2886" s="31">
        <f>IFERROR(VLOOKUP(C2886,'eindex _tget pp '!$A$4:$G$615,7,FALSE),0)</f>
        <v>0</v>
      </c>
      <c r="AB2886" s="1">
        <f>VLOOKUP(A2886,'ADM Details FY17'!$A$3:$AB$3515,28,FALSE)</f>
        <v>0</v>
      </c>
      <c r="AC2886" s="1">
        <f t="shared" si="227"/>
        <v>0</v>
      </c>
      <c r="AD2886" s="1">
        <f t="shared" si="228"/>
        <v>0</v>
      </c>
      <c r="AE2886" s="1">
        <f t="shared" si="229"/>
        <v>0</v>
      </c>
    </row>
    <row r="2887" spans="1:31" x14ac:dyDescent="0.25">
      <c r="A2887" t="str">
        <f>B2887&amp;"-"&amp;COUNTIF($B$3:B2887,B2887)</f>
        <v>858-14</v>
      </c>
      <c r="B2887">
        <v>858</v>
      </c>
      <c r="C2887" s="18">
        <f>VLOOKUP(A2887,'ADM Details FY17'!$A$3:$D$3515,4,FALSE)</f>
        <v>0</v>
      </c>
      <c r="D2887" s="1">
        <f>VLOOKUP(A2887,'ADM Details FY17'!$A$3:$E$3515,5,FALSE)</f>
        <v>0</v>
      </c>
      <c r="E2887" s="1">
        <f>VLOOKUP(A2887,'ADM Details FY17'!$A$3:$F$3515,6,FALSE)</f>
        <v>0</v>
      </c>
      <c r="F2887" s="1">
        <f>VLOOKUP(A2887,'ADM Details FY17'!$A$3:$G$3515,7,FALSE)</f>
        <v>0</v>
      </c>
      <c r="G2887" s="1">
        <f>VLOOKUP(A2887,'ADM Details FY17'!$A$3:$H$3515,8,FALSE)</f>
        <v>0</v>
      </c>
      <c r="H2887" s="1">
        <f>VLOOKUP(A2887,'ADM Details FY17'!$A$3:$I$3515,9,FALSE)</f>
        <v>0</v>
      </c>
      <c r="I2887" s="1">
        <f>VLOOKUP(A2887,'ADM Details FY17'!$A$3:$J$3517,10,FALSE)</f>
        <v>0</v>
      </c>
      <c r="J2887" s="1">
        <f>VLOOKUP(A2887,'ADM Details FY17'!$A$3:$K$3515,11,FALSE)</f>
        <v>0</v>
      </c>
      <c r="K2887" s="1">
        <f>VLOOKUP(A2887,'ADM Details FY17'!$A$3:$M$3515,13,FALSE)</f>
        <v>0</v>
      </c>
      <c r="L2887" s="1">
        <f>VLOOKUP(A2887,'ADM Details FY17'!$A$3:$O$3515,15,FALSE)</f>
        <v>0</v>
      </c>
      <c r="M2887" s="1">
        <f>VLOOKUP(A2887,'ADM Details FY17'!$A$3:$P$3515,16,FALSE)</f>
        <v>0</v>
      </c>
      <c r="N2887" s="1">
        <f>VLOOKUP(A2887,'ADM Details FY17'!$A$3:$Q$3515,17,FALSE)</f>
        <v>0</v>
      </c>
      <c r="O2887" s="1">
        <f>VLOOKUP(A2887,'ADM Details FY17'!$A$3:$S$3515,19,FALSE)</f>
        <v>0</v>
      </c>
      <c r="P2887" s="1">
        <f>VLOOKUP(A2887,'ADM Details FY17'!$A$3:$U$3515,21,FALSE)</f>
        <v>0</v>
      </c>
      <c r="Q2887" s="1">
        <f>VLOOKUP(A2887,'ADM Details FY17'!$A$3:$V$3515,22,FALSE)</f>
        <v>0</v>
      </c>
      <c r="R2887" s="1">
        <f>VLOOKUP(A2887,'ADM Details FY17'!$A$3:$W$3515,23,FALSE)</f>
        <v>0</v>
      </c>
      <c r="S2887" s="1">
        <f>VLOOKUP(A2887,'ADM Details FY17'!$A$3:$X$3515,24,FALSE)</f>
        <v>0</v>
      </c>
      <c r="T2887" s="1">
        <f>VLOOKUP(A2887,'ADM Details FY17'!$A$3:$Y$3515,25,FALSE)</f>
        <v>0</v>
      </c>
      <c r="U2887" s="1">
        <f>VLOOKUP(A2887,'ADM Details FY17'!$A$3:$AA$3515,27,FALSE)</f>
        <v>0</v>
      </c>
      <c r="V2887" s="1">
        <f>IFERROR(VLOOKUP(C2887,'eindex _tget pp '!$A$4:$E$615,5,FALSE),0)</f>
        <v>0</v>
      </c>
      <c r="W2887" s="31">
        <f>IFERROR(VLOOKUP(C2887,'eindex _tget pp '!$A$4:$F$615,6,FALSE),0)</f>
        <v>0</v>
      </c>
      <c r="X2887" s="4">
        <f>IFERROR(VLOOKUP(B2887,'eschools 16'!$A$2:$F$25,6,FALSE),1)</f>
        <v>1</v>
      </c>
      <c r="Y2887" s="1">
        <f t="shared" si="225"/>
        <v>0</v>
      </c>
      <c r="Z2887" s="1">
        <f t="shared" si="226"/>
        <v>0</v>
      </c>
      <c r="AA2887" s="31">
        <f>IFERROR(VLOOKUP(C2887,'eindex _tget pp '!$A$4:$G$615,7,FALSE),0)</f>
        <v>0</v>
      </c>
      <c r="AB2887" s="1">
        <f>VLOOKUP(A2887,'ADM Details FY17'!$A$3:$AB$3515,28,FALSE)</f>
        <v>0</v>
      </c>
      <c r="AC2887" s="1">
        <f t="shared" si="227"/>
        <v>0</v>
      </c>
      <c r="AD2887" s="1">
        <f t="shared" si="228"/>
        <v>0</v>
      </c>
      <c r="AE2887" s="1">
        <f t="shared" si="229"/>
        <v>0</v>
      </c>
    </row>
    <row r="2888" spans="1:31" x14ac:dyDescent="0.25">
      <c r="A2888" t="str">
        <f>B2888&amp;"-"&amp;COUNTIF($B$3:B2888,B2888)</f>
        <v>858-15</v>
      </c>
      <c r="B2888">
        <v>858</v>
      </c>
      <c r="C2888" s="18">
        <f>VLOOKUP(A2888,'ADM Details FY17'!$A$3:$D$3515,4,FALSE)</f>
        <v>0</v>
      </c>
      <c r="D2888" s="1">
        <f>VLOOKUP(A2888,'ADM Details FY17'!$A$3:$E$3515,5,FALSE)</f>
        <v>0</v>
      </c>
      <c r="E2888" s="1">
        <f>VLOOKUP(A2888,'ADM Details FY17'!$A$3:$F$3515,6,FALSE)</f>
        <v>0</v>
      </c>
      <c r="F2888" s="1">
        <f>VLOOKUP(A2888,'ADM Details FY17'!$A$3:$G$3515,7,FALSE)</f>
        <v>0</v>
      </c>
      <c r="G2888" s="1">
        <f>VLOOKUP(A2888,'ADM Details FY17'!$A$3:$H$3515,8,FALSE)</f>
        <v>0</v>
      </c>
      <c r="H2888" s="1">
        <f>VLOOKUP(A2888,'ADM Details FY17'!$A$3:$I$3515,9,FALSE)</f>
        <v>0</v>
      </c>
      <c r="I2888" s="1">
        <f>VLOOKUP(A2888,'ADM Details FY17'!$A$3:$J$3517,10,FALSE)</f>
        <v>0</v>
      </c>
      <c r="J2888" s="1">
        <f>VLOOKUP(A2888,'ADM Details FY17'!$A$3:$K$3515,11,FALSE)</f>
        <v>0</v>
      </c>
      <c r="K2888" s="1">
        <f>VLOOKUP(A2888,'ADM Details FY17'!$A$3:$M$3515,13,FALSE)</f>
        <v>0</v>
      </c>
      <c r="L2888" s="1">
        <f>VLOOKUP(A2888,'ADM Details FY17'!$A$3:$O$3515,15,FALSE)</f>
        <v>0</v>
      </c>
      <c r="M2888" s="1">
        <f>VLOOKUP(A2888,'ADM Details FY17'!$A$3:$P$3515,16,FALSE)</f>
        <v>0</v>
      </c>
      <c r="N2888" s="1">
        <f>VLOOKUP(A2888,'ADM Details FY17'!$A$3:$Q$3515,17,FALSE)</f>
        <v>0</v>
      </c>
      <c r="O2888" s="1">
        <f>VLOOKUP(A2888,'ADM Details FY17'!$A$3:$S$3515,19,FALSE)</f>
        <v>0</v>
      </c>
      <c r="P2888" s="1">
        <f>VLOOKUP(A2888,'ADM Details FY17'!$A$3:$U$3515,21,FALSE)</f>
        <v>0</v>
      </c>
      <c r="Q2888" s="1">
        <f>VLOOKUP(A2888,'ADM Details FY17'!$A$3:$V$3515,22,FALSE)</f>
        <v>0</v>
      </c>
      <c r="R2888" s="1">
        <f>VLOOKUP(A2888,'ADM Details FY17'!$A$3:$W$3515,23,FALSE)</f>
        <v>0</v>
      </c>
      <c r="S2888" s="1">
        <f>VLOOKUP(A2888,'ADM Details FY17'!$A$3:$X$3515,24,FALSE)</f>
        <v>0</v>
      </c>
      <c r="T2888" s="1">
        <f>VLOOKUP(A2888,'ADM Details FY17'!$A$3:$Y$3515,25,FALSE)</f>
        <v>0</v>
      </c>
      <c r="U2888" s="1">
        <f>VLOOKUP(A2888,'ADM Details FY17'!$A$3:$AA$3515,27,FALSE)</f>
        <v>0</v>
      </c>
      <c r="V2888" s="1">
        <f>IFERROR(VLOOKUP(C2888,'eindex _tget pp '!$A$4:$E$615,5,FALSE),0)</f>
        <v>0</v>
      </c>
      <c r="W2888" s="31">
        <f>IFERROR(VLOOKUP(C2888,'eindex _tget pp '!$A$4:$F$615,6,FALSE),0)</f>
        <v>0</v>
      </c>
      <c r="X2888" s="4">
        <f>IFERROR(VLOOKUP(B2888,'eschools 16'!$A$2:$F$25,6,FALSE),1)</f>
        <v>1</v>
      </c>
      <c r="Y2888" s="1">
        <f t="shared" si="225"/>
        <v>0</v>
      </c>
      <c r="Z2888" s="1">
        <f t="shared" si="226"/>
        <v>0</v>
      </c>
      <c r="AA2888" s="31">
        <f>IFERROR(VLOOKUP(C2888,'eindex _tget pp '!$A$4:$G$615,7,FALSE),0)</f>
        <v>0</v>
      </c>
      <c r="AB2888" s="1">
        <f>VLOOKUP(A2888,'ADM Details FY17'!$A$3:$AB$3515,28,FALSE)</f>
        <v>0</v>
      </c>
      <c r="AC2888" s="1">
        <f t="shared" si="227"/>
        <v>0</v>
      </c>
      <c r="AD2888" s="1">
        <f t="shared" si="228"/>
        <v>0</v>
      </c>
      <c r="AE2888" s="1">
        <f t="shared" si="229"/>
        <v>0</v>
      </c>
    </row>
    <row r="2889" spans="1:31" x14ac:dyDescent="0.25">
      <c r="A2889" t="str">
        <f>B2889&amp;"-"&amp;COUNTIF($B$3:B2889,B2889)</f>
        <v>858-16</v>
      </c>
      <c r="B2889">
        <v>858</v>
      </c>
      <c r="C2889" s="18">
        <f>VLOOKUP(A2889,'ADM Details FY17'!$A$3:$D$3515,4,FALSE)</f>
        <v>0</v>
      </c>
      <c r="D2889" s="1">
        <f>VLOOKUP(A2889,'ADM Details FY17'!$A$3:$E$3515,5,FALSE)</f>
        <v>0</v>
      </c>
      <c r="E2889" s="1">
        <f>VLOOKUP(A2889,'ADM Details FY17'!$A$3:$F$3515,6,FALSE)</f>
        <v>0</v>
      </c>
      <c r="F2889" s="1">
        <f>VLOOKUP(A2889,'ADM Details FY17'!$A$3:$G$3515,7,FALSE)</f>
        <v>0</v>
      </c>
      <c r="G2889" s="1">
        <f>VLOOKUP(A2889,'ADM Details FY17'!$A$3:$H$3515,8,FALSE)</f>
        <v>0</v>
      </c>
      <c r="H2889" s="1">
        <f>VLOOKUP(A2889,'ADM Details FY17'!$A$3:$I$3515,9,FALSE)</f>
        <v>0</v>
      </c>
      <c r="I2889" s="1">
        <f>VLOOKUP(A2889,'ADM Details FY17'!$A$3:$J$3517,10,FALSE)</f>
        <v>0</v>
      </c>
      <c r="J2889" s="1">
        <f>VLOOKUP(A2889,'ADM Details FY17'!$A$3:$K$3515,11,FALSE)</f>
        <v>0</v>
      </c>
      <c r="K2889" s="1">
        <f>VLOOKUP(A2889,'ADM Details FY17'!$A$3:$M$3515,13,FALSE)</f>
        <v>0</v>
      </c>
      <c r="L2889" s="1">
        <f>VLOOKUP(A2889,'ADM Details FY17'!$A$3:$O$3515,15,FALSE)</f>
        <v>0</v>
      </c>
      <c r="M2889" s="1">
        <f>VLOOKUP(A2889,'ADM Details FY17'!$A$3:$P$3515,16,FALSE)</f>
        <v>0</v>
      </c>
      <c r="N2889" s="1">
        <f>VLOOKUP(A2889,'ADM Details FY17'!$A$3:$Q$3515,17,FALSE)</f>
        <v>0</v>
      </c>
      <c r="O2889" s="1">
        <f>VLOOKUP(A2889,'ADM Details FY17'!$A$3:$S$3515,19,FALSE)</f>
        <v>0</v>
      </c>
      <c r="P2889" s="1">
        <f>VLOOKUP(A2889,'ADM Details FY17'!$A$3:$U$3515,21,FALSE)</f>
        <v>0</v>
      </c>
      <c r="Q2889" s="1">
        <f>VLOOKUP(A2889,'ADM Details FY17'!$A$3:$V$3515,22,FALSE)</f>
        <v>0</v>
      </c>
      <c r="R2889" s="1">
        <f>VLOOKUP(A2889,'ADM Details FY17'!$A$3:$W$3515,23,FALSE)</f>
        <v>0</v>
      </c>
      <c r="S2889" s="1">
        <f>VLOOKUP(A2889,'ADM Details FY17'!$A$3:$X$3515,24,FALSE)</f>
        <v>0</v>
      </c>
      <c r="T2889" s="1">
        <f>VLOOKUP(A2889,'ADM Details FY17'!$A$3:$Y$3515,25,FALSE)</f>
        <v>0</v>
      </c>
      <c r="U2889" s="1">
        <f>VLOOKUP(A2889,'ADM Details FY17'!$A$3:$AA$3515,27,FALSE)</f>
        <v>0</v>
      </c>
      <c r="V2889" s="1">
        <f>IFERROR(VLOOKUP(C2889,'eindex _tget pp '!$A$4:$E$615,5,FALSE),0)</f>
        <v>0</v>
      </c>
      <c r="W2889" s="31">
        <f>IFERROR(VLOOKUP(C2889,'eindex _tget pp '!$A$4:$F$615,6,FALSE),0)</f>
        <v>0</v>
      </c>
      <c r="X2889" s="4">
        <f>IFERROR(VLOOKUP(B2889,'eschools 16'!$A$2:$F$25,6,FALSE),1)</f>
        <v>1</v>
      </c>
      <c r="Y2889" s="1">
        <f t="shared" si="225"/>
        <v>0</v>
      </c>
      <c r="Z2889" s="1">
        <f t="shared" si="226"/>
        <v>0</v>
      </c>
      <c r="AA2889" s="31">
        <f>IFERROR(VLOOKUP(C2889,'eindex _tget pp '!$A$4:$G$615,7,FALSE),0)</f>
        <v>0</v>
      </c>
      <c r="AB2889" s="1">
        <f>VLOOKUP(A2889,'ADM Details FY17'!$A$3:$AB$3515,28,FALSE)</f>
        <v>0</v>
      </c>
      <c r="AC2889" s="1">
        <f t="shared" si="227"/>
        <v>0</v>
      </c>
      <c r="AD2889" s="1">
        <f t="shared" si="228"/>
        <v>0</v>
      </c>
      <c r="AE2889" s="1">
        <f t="shared" si="229"/>
        <v>0</v>
      </c>
    </row>
    <row r="2890" spans="1:31" x14ac:dyDescent="0.25">
      <c r="A2890" t="str">
        <f>B2890&amp;"-"&amp;COUNTIF($B$3:B2890,B2890)</f>
        <v>858-17</v>
      </c>
      <c r="B2890">
        <v>858</v>
      </c>
      <c r="C2890" s="18">
        <f>VLOOKUP(A2890,'ADM Details FY17'!$A$3:$D$3515,4,FALSE)</f>
        <v>0</v>
      </c>
      <c r="D2890" s="1">
        <f>VLOOKUP(A2890,'ADM Details FY17'!$A$3:$E$3515,5,FALSE)</f>
        <v>0</v>
      </c>
      <c r="E2890" s="1">
        <f>VLOOKUP(A2890,'ADM Details FY17'!$A$3:$F$3515,6,FALSE)</f>
        <v>0</v>
      </c>
      <c r="F2890" s="1">
        <f>VLOOKUP(A2890,'ADM Details FY17'!$A$3:$G$3515,7,FALSE)</f>
        <v>0</v>
      </c>
      <c r="G2890" s="1">
        <f>VLOOKUP(A2890,'ADM Details FY17'!$A$3:$H$3515,8,FALSE)</f>
        <v>0</v>
      </c>
      <c r="H2890" s="1">
        <f>VLOOKUP(A2890,'ADM Details FY17'!$A$3:$I$3515,9,FALSE)</f>
        <v>0</v>
      </c>
      <c r="I2890" s="1">
        <f>VLOOKUP(A2890,'ADM Details FY17'!$A$3:$J$3517,10,FALSE)</f>
        <v>0</v>
      </c>
      <c r="J2890" s="1">
        <f>VLOOKUP(A2890,'ADM Details FY17'!$A$3:$K$3515,11,FALSE)</f>
        <v>0</v>
      </c>
      <c r="K2890" s="1">
        <f>VLOOKUP(A2890,'ADM Details FY17'!$A$3:$M$3515,13,FALSE)</f>
        <v>0</v>
      </c>
      <c r="L2890" s="1">
        <f>VLOOKUP(A2890,'ADM Details FY17'!$A$3:$O$3515,15,FALSE)</f>
        <v>0</v>
      </c>
      <c r="M2890" s="1">
        <f>VLOOKUP(A2890,'ADM Details FY17'!$A$3:$P$3515,16,FALSE)</f>
        <v>0</v>
      </c>
      <c r="N2890" s="1">
        <f>VLOOKUP(A2890,'ADM Details FY17'!$A$3:$Q$3515,17,FALSE)</f>
        <v>0</v>
      </c>
      <c r="O2890" s="1">
        <f>VLOOKUP(A2890,'ADM Details FY17'!$A$3:$S$3515,19,FALSE)</f>
        <v>0</v>
      </c>
      <c r="P2890" s="1">
        <f>VLOOKUP(A2890,'ADM Details FY17'!$A$3:$U$3515,21,FALSE)</f>
        <v>0</v>
      </c>
      <c r="Q2890" s="1">
        <f>VLOOKUP(A2890,'ADM Details FY17'!$A$3:$V$3515,22,FALSE)</f>
        <v>0</v>
      </c>
      <c r="R2890" s="1">
        <f>VLOOKUP(A2890,'ADM Details FY17'!$A$3:$W$3515,23,FALSE)</f>
        <v>0</v>
      </c>
      <c r="S2890" s="1">
        <f>VLOOKUP(A2890,'ADM Details FY17'!$A$3:$X$3515,24,FALSE)</f>
        <v>0</v>
      </c>
      <c r="T2890" s="1">
        <f>VLOOKUP(A2890,'ADM Details FY17'!$A$3:$Y$3515,25,FALSE)</f>
        <v>0</v>
      </c>
      <c r="U2890" s="1">
        <f>VLOOKUP(A2890,'ADM Details FY17'!$A$3:$AA$3515,27,FALSE)</f>
        <v>0</v>
      </c>
      <c r="V2890" s="1">
        <f>IFERROR(VLOOKUP(C2890,'eindex _tget pp '!$A$4:$E$615,5,FALSE),0)</f>
        <v>0</v>
      </c>
      <c r="W2890" s="31">
        <f>IFERROR(VLOOKUP(C2890,'eindex _tget pp '!$A$4:$F$615,6,FALSE),0)</f>
        <v>0</v>
      </c>
      <c r="X2890" s="4">
        <f>IFERROR(VLOOKUP(B2890,'eschools 16'!$A$2:$F$25,6,FALSE),1)</f>
        <v>1</v>
      </c>
      <c r="Y2890" s="1">
        <f t="shared" si="225"/>
        <v>0</v>
      </c>
      <c r="Z2890" s="1">
        <f t="shared" si="226"/>
        <v>0</v>
      </c>
      <c r="AA2890" s="31">
        <f>IFERROR(VLOOKUP(C2890,'eindex _tget pp '!$A$4:$G$615,7,FALSE),0)</f>
        <v>0</v>
      </c>
      <c r="AB2890" s="1">
        <f>VLOOKUP(A2890,'ADM Details FY17'!$A$3:$AB$3515,28,FALSE)</f>
        <v>0</v>
      </c>
      <c r="AC2890" s="1">
        <f t="shared" si="227"/>
        <v>0</v>
      </c>
      <c r="AD2890" s="1">
        <f t="shared" si="228"/>
        <v>0</v>
      </c>
      <c r="AE2890" s="1">
        <f t="shared" si="229"/>
        <v>0</v>
      </c>
    </row>
    <row r="2891" spans="1:31" x14ac:dyDescent="0.25">
      <c r="A2891" t="str">
        <f>B2891&amp;"-"&amp;COUNTIF($B$3:B2891,B2891)</f>
        <v>858-18</v>
      </c>
      <c r="B2891">
        <v>858</v>
      </c>
      <c r="C2891" s="18">
        <f>VLOOKUP(A2891,'ADM Details FY17'!$A$3:$D$3515,4,FALSE)</f>
        <v>0</v>
      </c>
      <c r="D2891" s="1">
        <f>VLOOKUP(A2891,'ADM Details FY17'!$A$3:$E$3515,5,FALSE)</f>
        <v>0</v>
      </c>
      <c r="E2891" s="1">
        <f>VLOOKUP(A2891,'ADM Details FY17'!$A$3:$F$3515,6,FALSE)</f>
        <v>0</v>
      </c>
      <c r="F2891" s="1">
        <f>VLOOKUP(A2891,'ADM Details FY17'!$A$3:$G$3515,7,FALSE)</f>
        <v>0</v>
      </c>
      <c r="G2891" s="1">
        <f>VLOOKUP(A2891,'ADM Details FY17'!$A$3:$H$3515,8,FALSE)</f>
        <v>0</v>
      </c>
      <c r="H2891" s="1">
        <f>VLOOKUP(A2891,'ADM Details FY17'!$A$3:$I$3515,9,FALSE)</f>
        <v>0</v>
      </c>
      <c r="I2891" s="1">
        <f>VLOOKUP(A2891,'ADM Details FY17'!$A$3:$J$3517,10,FALSE)</f>
        <v>0</v>
      </c>
      <c r="J2891" s="1">
        <f>VLOOKUP(A2891,'ADM Details FY17'!$A$3:$K$3515,11,FALSE)</f>
        <v>0</v>
      </c>
      <c r="K2891" s="1">
        <f>VLOOKUP(A2891,'ADM Details FY17'!$A$3:$M$3515,13,FALSE)</f>
        <v>0</v>
      </c>
      <c r="L2891" s="1">
        <f>VLOOKUP(A2891,'ADM Details FY17'!$A$3:$O$3515,15,FALSE)</f>
        <v>0</v>
      </c>
      <c r="M2891" s="1">
        <f>VLOOKUP(A2891,'ADM Details FY17'!$A$3:$P$3515,16,FALSE)</f>
        <v>0</v>
      </c>
      <c r="N2891" s="1">
        <f>VLOOKUP(A2891,'ADM Details FY17'!$A$3:$Q$3515,17,FALSE)</f>
        <v>0</v>
      </c>
      <c r="O2891" s="1">
        <f>VLOOKUP(A2891,'ADM Details FY17'!$A$3:$S$3515,19,FALSE)</f>
        <v>0</v>
      </c>
      <c r="P2891" s="1">
        <f>VLOOKUP(A2891,'ADM Details FY17'!$A$3:$U$3515,21,FALSE)</f>
        <v>0</v>
      </c>
      <c r="Q2891" s="1">
        <f>VLOOKUP(A2891,'ADM Details FY17'!$A$3:$V$3515,22,FALSE)</f>
        <v>0</v>
      </c>
      <c r="R2891" s="1">
        <f>VLOOKUP(A2891,'ADM Details FY17'!$A$3:$W$3515,23,FALSE)</f>
        <v>0</v>
      </c>
      <c r="S2891" s="1">
        <f>VLOOKUP(A2891,'ADM Details FY17'!$A$3:$X$3515,24,FALSE)</f>
        <v>0</v>
      </c>
      <c r="T2891" s="1">
        <f>VLOOKUP(A2891,'ADM Details FY17'!$A$3:$Y$3515,25,FALSE)</f>
        <v>0</v>
      </c>
      <c r="U2891" s="1">
        <f>VLOOKUP(A2891,'ADM Details FY17'!$A$3:$AA$3515,27,FALSE)</f>
        <v>0</v>
      </c>
      <c r="V2891" s="1">
        <f>IFERROR(VLOOKUP(C2891,'eindex _tget pp '!$A$4:$E$615,5,FALSE),0)</f>
        <v>0</v>
      </c>
      <c r="W2891" s="31">
        <f>IFERROR(VLOOKUP(C2891,'eindex _tget pp '!$A$4:$F$615,6,FALSE),0)</f>
        <v>0</v>
      </c>
      <c r="X2891" s="4">
        <f>IFERROR(VLOOKUP(B2891,'eschools 16'!$A$2:$F$25,6,FALSE),1)</f>
        <v>1</v>
      </c>
      <c r="Y2891" s="1">
        <f t="shared" si="225"/>
        <v>0</v>
      </c>
      <c r="Z2891" s="1">
        <f t="shared" si="226"/>
        <v>0</v>
      </c>
      <c r="AA2891" s="31">
        <f>IFERROR(VLOOKUP(C2891,'eindex _tget pp '!$A$4:$G$615,7,FALSE),0)</f>
        <v>0</v>
      </c>
      <c r="AB2891" s="1">
        <f>VLOOKUP(A2891,'ADM Details FY17'!$A$3:$AB$3515,28,FALSE)</f>
        <v>0</v>
      </c>
      <c r="AC2891" s="1">
        <f t="shared" si="227"/>
        <v>0</v>
      </c>
      <c r="AD2891" s="1">
        <f t="shared" si="228"/>
        <v>0</v>
      </c>
      <c r="AE2891" s="1">
        <f t="shared" si="229"/>
        <v>0</v>
      </c>
    </row>
    <row r="2892" spans="1:31" x14ac:dyDescent="0.25">
      <c r="A2892" t="str">
        <f>B2892&amp;"-"&amp;COUNTIF($B$3:B2892,B2892)</f>
        <v>858-19</v>
      </c>
      <c r="B2892">
        <v>858</v>
      </c>
      <c r="C2892" s="18">
        <f>VLOOKUP(A2892,'ADM Details FY17'!$A$3:$D$3515,4,FALSE)</f>
        <v>0</v>
      </c>
      <c r="D2892" s="1">
        <f>VLOOKUP(A2892,'ADM Details FY17'!$A$3:$E$3515,5,FALSE)</f>
        <v>0</v>
      </c>
      <c r="E2892" s="1">
        <f>VLOOKUP(A2892,'ADM Details FY17'!$A$3:$F$3515,6,FALSE)</f>
        <v>0</v>
      </c>
      <c r="F2892" s="1">
        <f>VLOOKUP(A2892,'ADM Details FY17'!$A$3:$G$3515,7,FALSE)</f>
        <v>0</v>
      </c>
      <c r="G2892" s="1">
        <f>VLOOKUP(A2892,'ADM Details FY17'!$A$3:$H$3515,8,FALSE)</f>
        <v>0</v>
      </c>
      <c r="H2892" s="1">
        <f>VLOOKUP(A2892,'ADM Details FY17'!$A$3:$I$3515,9,FALSE)</f>
        <v>0</v>
      </c>
      <c r="I2892" s="1">
        <f>VLOOKUP(A2892,'ADM Details FY17'!$A$3:$J$3517,10,FALSE)</f>
        <v>0</v>
      </c>
      <c r="J2892" s="1">
        <f>VLOOKUP(A2892,'ADM Details FY17'!$A$3:$K$3515,11,FALSE)</f>
        <v>0</v>
      </c>
      <c r="K2892" s="1">
        <f>VLOOKUP(A2892,'ADM Details FY17'!$A$3:$M$3515,13,FALSE)</f>
        <v>0</v>
      </c>
      <c r="L2892" s="1">
        <f>VLOOKUP(A2892,'ADM Details FY17'!$A$3:$O$3515,15,FALSE)</f>
        <v>0</v>
      </c>
      <c r="M2892" s="1">
        <f>VLOOKUP(A2892,'ADM Details FY17'!$A$3:$P$3515,16,FALSE)</f>
        <v>0</v>
      </c>
      <c r="N2892" s="1">
        <f>VLOOKUP(A2892,'ADM Details FY17'!$A$3:$Q$3515,17,FALSE)</f>
        <v>0</v>
      </c>
      <c r="O2892" s="1">
        <f>VLOOKUP(A2892,'ADM Details FY17'!$A$3:$S$3515,19,FALSE)</f>
        <v>0</v>
      </c>
      <c r="P2892" s="1">
        <f>VLOOKUP(A2892,'ADM Details FY17'!$A$3:$U$3515,21,FALSE)</f>
        <v>0</v>
      </c>
      <c r="Q2892" s="1">
        <f>VLOOKUP(A2892,'ADM Details FY17'!$A$3:$V$3515,22,FALSE)</f>
        <v>0</v>
      </c>
      <c r="R2892" s="1">
        <f>VLOOKUP(A2892,'ADM Details FY17'!$A$3:$W$3515,23,FALSE)</f>
        <v>0</v>
      </c>
      <c r="S2892" s="1">
        <f>VLOOKUP(A2892,'ADM Details FY17'!$A$3:$X$3515,24,FALSE)</f>
        <v>0</v>
      </c>
      <c r="T2892" s="1">
        <f>VLOOKUP(A2892,'ADM Details FY17'!$A$3:$Y$3515,25,FALSE)</f>
        <v>0</v>
      </c>
      <c r="U2892" s="1">
        <f>VLOOKUP(A2892,'ADM Details FY17'!$A$3:$AA$3515,27,FALSE)</f>
        <v>0</v>
      </c>
      <c r="V2892" s="1">
        <f>IFERROR(VLOOKUP(C2892,'eindex _tget pp '!$A$4:$E$615,5,FALSE),0)</f>
        <v>0</v>
      </c>
      <c r="W2892" s="31">
        <f>IFERROR(VLOOKUP(C2892,'eindex _tget pp '!$A$4:$F$615,6,FALSE),0)</f>
        <v>0</v>
      </c>
      <c r="X2892" s="4">
        <f>IFERROR(VLOOKUP(B2892,'eschools 16'!$A$2:$F$25,6,FALSE),1)</f>
        <v>1</v>
      </c>
      <c r="Y2892" s="1">
        <f t="shared" si="225"/>
        <v>0</v>
      </c>
      <c r="Z2892" s="1">
        <f t="shared" si="226"/>
        <v>0</v>
      </c>
      <c r="AA2892" s="31">
        <f>IFERROR(VLOOKUP(C2892,'eindex _tget pp '!$A$4:$G$615,7,FALSE),0)</f>
        <v>0</v>
      </c>
      <c r="AB2892" s="1">
        <f>VLOOKUP(A2892,'ADM Details FY17'!$A$3:$AB$3515,28,FALSE)</f>
        <v>0</v>
      </c>
      <c r="AC2892" s="1">
        <f t="shared" si="227"/>
        <v>0</v>
      </c>
      <c r="AD2892" s="1">
        <f t="shared" si="228"/>
        <v>0</v>
      </c>
      <c r="AE2892" s="1">
        <f t="shared" si="229"/>
        <v>0</v>
      </c>
    </row>
    <row r="2893" spans="1:31" x14ac:dyDescent="0.25">
      <c r="A2893" t="str">
        <f>B2893&amp;"-"&amp;COUNTIF($B$3:B2893,B2893)</f>
        <v>858-20</v>
      </c>
      <c r="B2893">
        <v>858</v>
      </c>
      <c r="C2893" s="18">
        <f>VLOOKUP(A2893,'ADM Details FY17'!$A$3:$D$3515,4,FALSE)</f>
        <v>0</v>
      </c>
      <c r="D2893" s="1">
        <f>VLOOKUP(A2893,'ADM Details FY17'!$A$3:$E$3515,5,FALSE)</f>
        <v>0</v>
      </c>
      <c r="E2893" s="1">
        <f>VLOOKUP(A2893,'ADM Details FY17'!$A$3:$F$3515,6,FALSE)</f>
        <v>0</v>
      </c>
      <c r="F2893" s="1">
        <f>VLOOKUP(A2893,'ADM Details FY17'!$A$3:$G$3515,7,FALSE)</f>
        <v>0</v>
      </c>
      <c r="G2893" s="1">
        <f>VLOOKUP(A2893,'ADM Details FY17'!$A$3:$H$3515,8,FALSE)</f>
        <v>0</v>
      </c>
      <c r="H2893" s="1">
        <f>VLOOKUP(A2893,'ADM Details FY17'!$A$3:$I$3515,9,FALSE)</f>
        <v>0</v>
      </c>
      <c r="I2893" s="1">
        <f>VLOOKUP(A2893,'ADM Details FY17'!$A$3:$J$3517,10,FALSE)</f>
        <v>0</v>
      </c>
      <c r="J2893" s="1">
        <f>VLOOKUP(A2893,'ADM Details FY17'!$A$3:$K$3515,11,FALSE)</f>
        <v>0</v>
      </c>
      <c r="K2893" s="1">
        <f>VLOOKUP(A2893,'ADM Details FY17'!$A$3:$M$3515,13,FALSE)</f>
        <v>0</v>
      </c>
      <c r="L2893" s="1">
        <f>VLOOKUP(A2893,'ADM Details FY17'!$A$3:$O$3515,15,FALSE)</f>
        <v>0</v>
      </c>
      <c r="M2893" s="1">
        <f>VLOOKUP(A2893,'ADM Details FY17'!$A$3:$P$3515,16,FALSE)</f>
        <v>0</v>
      </c>
      <c r="N2893" s="1">
        <f>VLOOKUP(A2893,'ADM Details FY17'!$A$3:$Q$3515,17,FALSE)</f>
        <v>0</v>
      </c>
      <c r="O2893" s="1">
        <f>VLOOKUP(A2893,'ADM Details FY17'!$A$3:$S$3515,19,FALSE)</f>
        <v>0</v>
      </c>
      <c r="P2893" s="1">
        <f>VLOOKUP(A2893,'ADM Details FY17'!$A$3:$U$3515,21,FALSE)</f>
        <v>0</v>
      </c>
      <c r="Q2893" s="1">
        <f>VLOOKUP(A2893,'ADM Details FY17'!$A$3:$V$3515,22,FALSE)</f>
        <v>0</v>
      </c>
      <c r="R2893" s="1">
        <f>VLOOKUP(A2893,'ADM Details FY17'!$A$3:$W$3515,23,FALSE)</f>
        <v>0</v>
      </c>
      <c r="S2893" s="1">
        <f>VLOOKUP(A2893,'ADM Details FY17'!$A$3:$X$3515,24,FALSE)</f>
        <v>0</v>
      </c>
      <c r="T2893" s="1">
        <f>VLOOKUP(A2893,'ADM Details FY17'!$A$3:$Y$3515,25,FALSE)</f>
        <v>0</v>
      </c>
      <c r="U2893" s="1">
        <f>VLOOKUP(A2893,'ADM Details FY17'!$A$3:$AA$3515,27,FALSE)</f>
        <v>0</v>
      </c>
      <c r="V2893" s="1">
        <f>IFERROR(VLOOKUP(C2893,'eindex _tget pp '!$A$4:$E$615,5,FALSE),0)</f>
        <v>0</v>
      </c>
      <c r="W2893" s="31">
        <f>IFERROR(VLOOKUP(C2893,'eindex _tget pp '!$A$4:$F$615,6,FALSE),0)</f>
        <v>0</v>
      </c>
      <c r="X2893" s="4">
        <f>IFERROR(VLOOKUP(B2893,'eschools 16'!$A$2:$F$25,6,FALSE),1)</f>
        <v>1</v>
      </c>
      <c r="Y2893" s="1">
        <f t="shared" si="225"/>
        <v>0</v>
      </c>
      <c r="Z2893" s="1">
        <f t="shared" si="226"/>
        <v>0</v>
      </c>
      <c r="AA2893" s="31">
        <f>IFERROR(VLOOKUP(C2893,'eindex _tget pp '!$A$4:$G$615,7,FALSE),0)</f>
        <v>0</v>
      </c>
      <c r="AB2893" s="1">
        <f>VLOOKUP(A2893,'ADM Details FY17'!$A$3:$AB$3515,28,FALSE)</f>
        <v>0</v>
      </c>
      <c r="AC2893" s="1">
        <f t="shared" si="227"/>
        <v>0</v>
      </c>
      <c r="AD2893" s="1">
        <f t="shared" si="228"/>
        <v>0</v>
      </c>
      <c r="AE2893" s="1">
        <f t="shared" si="229"/>
        <v>0</v>
      </c>
    </row>
    <row r="2894" spans="1:31" x14ac:dyDescent="0.25">
      <c r="A2894" t="str">
        <f>B2894&amp;"-"&amp;COUNTIF($B$3:B2894,B2894)</f>
        <v>858-21</v>
      </c>
      <c r="B2894">
        <v>858</v>
      </c>
      <c r="C2894" s="18">
        <f>VLOOKUP(A2894,'ADM Details FY17'!$A$3:$D$3515,4,FALSE)</f>
        <v>0</v>
      </c>
      <c r="D2894" s="1">
        <f>VLOOKUP(A2894,'ADM Details FY17'!$A$3:$E$3515,5,FALSE)</f>
        <v>0</v>
      </c>
      <c r="E2894" s="1">
        <f>VLOOKUP(A2894,'ADM Details FY17'!$A$3:$F$3515,6,FALSE)</f>
        <v>0</v>
      </c>
      <c r="F2894" s="1">
        <f>VLOOKUP(A2894,'ADM Details FY17'!$A$3:$G$3515,7,FALSE)</f>
        <v>0</v>
      </c>
      <c r="G2894" s="1">
        <f>VLOOKUP(A2894,'ADM Details FY17'!$A$3:$H$3515,8,FALSE)</f>
        <v>0</v>
      </c>
      <c r="H2894" s="1">
        <f>VLOOKUP(A2894,'ADM Details FY17'!$A$3:$I$3515,9,FALSE)</f>
        <v>0</v>
      </c>
      <c r="I2894" s="1">
        <f>VLOOKUP(A2894,'ADM Details FY17'!$A$3:$J$3517,10,FALSE)</f>
        <v>0</v>
      </c>
      <c r="J2894" s="1">
        <f>VLOOKUP(A2894,'ADM Details FY17'!$A$3:$K$3515,11,FALSE)</f>
        <v>0</v>
      </c>
      <c r="K2894" s="1">
        <f>VLOOKUP(A2894,'ADM Details FY17'!$A$3:$M$3515,13,FALSE)</f>
        <v>0</v>
      </c>
      <c r="L2894" s="1">
        <f>VLOOKUP(A2894,'ADM Details FY17'!$A$3:$O$3515,15,FALSE)</f>
        <v>0</v>
      </c>
      <c r="M2894" s="1">
        <f>VLOOKUP(A2894,'ADM Details FY17'!$A$3:$P$3515,16,FALSE)</f>
        <v>0</v>
      </c>
      <c r="N2894" s="1">
        <f>VLOOKUP(A2894,'ADM Details FY17'!$A$3:$Q$3515,17,FALSE)</f>
        <v>0</v>
      </c>
      <c r="O2894" s="1">
        <f>VLOOKUP(A2894,'ADM Details FY17'!$A$3:$S$3515,19,FALSE)</f>
        <v>0</v>
      </c>
      <c r="P2894" s="1">
        <f>VLOOKUP(A2894,'ADM Details FY17'!$A$3:$U$3515,21,FALSE)</f>
        <v>0</v>
      </c>
      <c r="Q2894" s="1">
        <f>VLOOKUP(A2894,'ADM Details FY17'!$A$3:$V$3515,22,FALSE)</f>
        <v>0</v>
      </c>
      <c r="R2894" s="1">
        <f>VLOOKUP(A2894,'ADM Details FY17'!$A$3:$W$3515,23,FALSE)</f>
        <v>0</v>
      </c>
      <c r="S2894" s="1">
        <f>VLOOKUP(A2894,'ADM Details FY17'!$A$3:$X$3515,24,FALSE)</f>
        <v>0</v>
      </c>
      <c r="T2894" s="1">
        <f>VLOOKUP(A2894,'ADM Details FY17'!$A$3:$Y$3515,25,FALSE)</f>
        <v>0</v>
      </c>
      <c r="U2894" s="1">
        <f>VLOOKUP(A2894,'ADM Details FY17'!$A$3:$AA$3515,27,FALSE)</f>
        <v>0</v>
      </c>
      <c r="V2894" s="1">
        <f>IFERROR(VLOOKUP(C2894,'eindex _tget pp '!$A$4:$E$615,5,FALSE),0)</f>
        <v>0</v>
      </c>
      <c r="W2894" s="31">
        <f>IFERROR(VLOOKUP(C2894,'eindex _tget pp '!$A$4:$F$615,6,FALSE),0)</f>
        <v>0</v>
      </c>
      <c r="X2894" s="4">
        <f>IFERROR(VLOOKUP(B2894,'eschools 16'!$A$2:$F$25,6,FALSE),1)</f>
        <v>1</v>
      </c>
      <c r="Y2894" s="1">
        <f t="shared" si="225"/>
        <v>0</v>
      </c>
      <c r="Z2894" s="1">
        <f t="shared" si="226"/>
        <v>0</v>
      </c>
      <c r="AA2894" s="31">
        <f>IFERROR(VLOOKUP(C2894,'eindex _tget pp '!$A$4:$G$615,7,FALSE),0)</f>
        <v>0</v>
      </c>
      <c r="AB2894" s="1">
        <f>VLOOKUP(A2894,'ADM Details FY17'!$A$3:$AB$3515,28,FALSE)</f>
        <v>0</v>
      </c>
      <c r="AC2894" s="1">
        <f t="shared" si="227"/>
        <v>0</v>
      </c>
      <c r="AD2894" s="1">
        <f t="shared" si="228"/>
        <v>0</v>
      </c>
      <c r="AE2894" s="1">
        <f t="shared" si="229"/>
        <v>0</v>
      </c>
    </row>
    <row r="2895" spans="1:31" x14ac:dyDescent="0.25">
      <c r="A2895" t="str">
        <f>B2895&amp;"-"&amp;COUNTIF($B$3:B2895,B2895)</f>
        <v>858-22</v>
      </c>
      <c r="B2895">
        <v>858</v>
      </c>
      <c r="C2895" s="18">
        <f>VLOOKUP(A2895,'ADM Details FY17'!$A$3:$D$3515,4,FALSE)</f>
        <v>0</v>
      </c>
      <c r="D2895" s="1">
        <f>VLOOKUP(A2895,'ADM Details FY17'!$A$3:$E$3515,5,FALSE)</f>
        <v>0</v>
      </c>
      <c r="E2895" s="1">
        <f>VLOOKUP(A2895,'ADM Details FY17'!$A$3:$F$3515,6,FALSE)</f>
        <v>0</v>
      </c>
      <c r="F2895" s="1">
        <f>VLOOKUP(A2895,'ADM Details FY17'!$A$3:$G$3515,7,FALSE)</f>
        <v>0</v>
      </c>
      <c r="G2895" s="1">
        <f>VLOOKUP(A2895,'ADM Details FY17'!$A$3:$H$3515,8,FALSE)</f>
        <v>0</v>
      </c>
      <c r="H2895" s="1">
        <f>VLOOKUP(A2895,'ADM Details FY17'!$A$3:$I$3515,9,FALSE)</f>
        <v>0</v>
      </c>
      <c r="I2895" s="1">
        <f>VLOOKUP(A2895,'ADM Details FY17'!$A$3:$J$3517,10,FALSE)</f>
        <v>0</v>
      </c>
      <c r="J2895" s="1">
        <f>VLOOKUP(A2895,'ADM Details FY17'!$A$3:$K$3515,11,FALSE)</f>
        <v>0</v>
      </c>
      <c r="K2895" s="1">
        <f>VLOOKUP(A2895,'ADM Details FY17'!$A$3:$M$3515,13,FALSE)</f>
        <v>0</v>
      </c>
      <c r="L2895" s="1">
        <f>VLOOKUP(A2895,'ADM Details FY17'!$A$3:$O$3515,15,FALSE)</f>
        <v>0</v>
      </c>
      <c r="M2895" s="1">
        <f>VLOOKUP(A2895,'ADM Details FY17'!$A$3:$P$3515,16,FALSE)</f>
        <v>0</v>
      </c>
      <c r="N2895" s="1">
        <f>VLOOKUP(A2895,'ADM Details FY17'!$A$3:$Q$3515,17,FALSE)</f>
        <v>0</v>
      </c>
      <c r="O2895" s="1">
        <f>VLOOKUP(A2895,'ADM Details FY17'!$A$3:$S$3515,19,FALSE)</f>
        <v>0</v>
      </c>
      <c r="P2895" s="1">
        <f>VLOOKUP(A2895,'ADM Details FY17'!$A$3:$U$3515,21,FALSE)</f>
        <v>0</v>
      </c>
      <c r="Q2895" s="1">
        <f>VLOOKUP(A2895,'ADM Details FY17'!$A$3:$V$3515,22,FALSE)</f>
        <v>0</v>
      </c>
      <c r="R2895" s="1">
        <f>VLOOKUP(A2895,'ADM Details FY17'!$A$3:$W$3515,23,FALSE)</f>
        <v>0</v>
      </c>
      <c r="S2895" s="1">
        <f>VLOOKUP(A2895,'ADM Details FY17'!$A$3:$X$3515,24,FALSE)</f>
        <v>0</v>
      </c>
      <c r="T2895" s="1">
        <f>VLOOKUP(A2895,'ADM Details FY17'!$A$3:$Y$3515,25,FALSE)</f>
        <v>0</v>
      </c>
      <c r="U2895" s="1">
        <f>VLOOKUP(A2895,'ADM Details FY17'!$A$3:$AA$3515,27,FALSE)</f>
        <v>0</v>
      </c>
      <c r="V2895" s="1">
        <f>IFERROR(VLOOKUP(C2895,'eindex _tget pp '!$A$4:$E$615,5,FALSE),0)</f>
        <v>0</v>
      </c>
      <c r="W2895" s="31">
        <f>IFERROR(VLOOKUP(C2895,'eindex _tget pp '!$A$4:$F$615,6,FALSE),0)</f>
        <v>0</v>
      </c>
      <c r="X2895" s="4">
        <f>IFERROR(VLOOKUP(B2895,'eschools 16'!$A$2:$F$25,6,FALSE),1)</f>
        <v>1</v>
      </c>
      <c r="Y2895" s="1">
        <f t="shared" si="225"/>
        <v>0</v>
      </c>
      <c r="Z2895" s="1">
        <f t="shared" si="226"/>
        <v>0</v>
      </c>
      <c r="AA2895" s="31">
        <f>IFERROR(VLOOKUP(C2895,'eindex _tget pp '!$A$4:$G$615,7,FALSE),0)</f>
        <v>0</v>
      </c>
      <c r="AB2895" s="1">
        <f>VLOOKUP(A2895,'ADM Details FY17'!$A$3:$AB$3515,28,FALSE)</f>
        <v>0</v>
      </c>
      <c r="AC2895" s="1">
        <f t="shared" si="227"/>
        <v>0</v>
      </c>
      <c r="AD2895" s="1">
        <f t="shared" si="228"/>
        <v>0</v>
      </c>
      <c r="AE2895" s="1">
        <f t="shared" si="229"/>
        <v>0</v>
      </c>
    </row>
    <row r="2896" spans="1:31" x14ac:dyDescent="0.25">
      <c r="A2896" t="str">
        <f>B2896&amp;"-"&amp;COUNTIF($B$3:B2896,B2896)</f>
        <v>858-23</v>
      </c>
      <c r="B2896">
        <v>858</v>
      </c>
      <c r="C2896" s="18">
        <f>VLOOKUP(A2896,'ADM Details FY17'!$A$3:$D$3515,4,FALSE)</f>
        <v>0</v>
      </c>
      <c r="D2896" s="1">
        <f>VLOOKUP(A2896,'ADM Details FY17'!$A$3:$E$3515,5,FALSE)</f>
        <v>0</v>
      </c>
      <c r="E2896" s="1">
        <f>VLOOKUP(A2896,'ADM Details FY17'!$A$3:$F$3515,6,FALSE)</f>
        <v>0</v>
      </c>
      <c r="F2896" s="1">
        <f>VLOOKUP(A2896,'ADM Details FY17'!$A$3:$G$3515,7,FALSE)</f>
        <v>0</v>
      </c>
      <c r="G2896" s="1">
        <f>VLOOKUP(A2896,'ADM Details FY17'!$A$3:$H$3515,8,FALSE)</f>
        <v>0</v>
      </c>
      <c r="H2896" s="1">
        <f>VLOOKUP(A2896,'ADM Details FY17'!$A$3:$I$3515,9,FALSE)</f>
        <v>0</v>
      </c>
      <c r="I2896" s="1">
        <f>VLOOKUP(A2896,'ADM Details FY17'!$A$3:$J$3517,10,FALSE)</f>
        <v>0</v>
      </c>
      <c r="J2896" s="1">
        <f>VLOOKUP(A2896,'ADM Details FY17'!$A$3:$K$3515,11,FALSE)</f>
        <v>0</v>
      </c>
      <c r="K2896" s="1">
        <f>VLOOKUP(A2896,'ADM Details FY17'!$A$3:$M$3515,13,FALSE)</f>
        <v>0</v>
      </c>
      <c r="L2896" s="1">
        <f>VLOOKUP(A2896,'ADM Details FY17'!$A$3:$O$3515,15,FALSE)</f>
        <v>0</v>
      </c>
      <c r="M2896" s="1">
        <f>VLOOKUP(A2896,'ADM Details FY17'!$A$3:$P$3515,16,FALSE)</f>
        <v>0</v>
      </c>
      <c r="N2896" s="1">
        <f>VLOOKUP(A2896,'ADM Details FY17'!$A$3:$Q$3515,17,FALSE)</f>
        <v>0</v>
      </c>
      <c r="O2896" s="1">
        <f>VLOOKUP(A2896,'ADM Details FY17'!$A$3:$S$3515,19,FALSE)</f>
        <v>0</v>
      </c>
      <c r="P2896" s="1">
        <f>VLOOKUP(A2896,'ADM Details FY17'!$A$3:$U$3515,21,FALSE)</f>
        <v>0</v>
      </c>
      <c r="Q2896" s="1">
        <f>VLOOKUP(A2896,'ADM Details FY17'!$A$3:$V$3515,22,FALSE)</f>
        <v>0</v>
      </c>
      <c r="R2896" s="1">
        <f>VLOOKUP(A2896,'ADM Details FY17'!$A$3:$W$3515,23,FALSE)</f>
        <v>0</v>
      </c>
      <c r="S2896" s="1">
        <f>VLOOKUP(A2896,'ADM Details FY17'!$A$3:$X$3515,24,FALSE)</f>
        <v>0</v>
      </c>
      <c r="T2896" s="1">
        <f>VLOOKUP(A2896,'ADM Details FY17'!$A$3:$Y$3515,25,FALSE)</f>
        <v>0</v>
      </c>
      <c r="U2896" s="1">
        <f>VLOOKUP(A2896,'ADM Details FY17'!$A$3:$AA$3515,27,FALSE)</f>
        <v>0</v>
      </c>
      <c r="V2896" s="1">
        <f>IFERROR(VLOOKUP(C2896,'eindex _tget pp '!$A$4:$E$615,5,FALSE),0)</f>
        <v>0</v>
      </c>
      <c r="W2896" s="31">
        <f>IFERROR(VLOOKUP(C2896,'eindex _tget pp '!$A$4:$F$615,6,FALSE),0)</f>
        <v>0</v>
      </c>
      <c r="X2896" s="4">
        <f>IFERROR(VLOOKUP(B2896,'eschools 16'!$A$2:$F$25,6,FALSE),1)</f>
        <v>1</v>
      </c>
      <c r="Y2896" s="1">
        <f t="shared" si="225"/>
        <v>0</v>
      </c>
      <c r="Z2896" s="1">
        <f t="shared" si="226"/>
        <v>0</v>
      </c>
      <c r="AA2896" s="31">
        <f>IFERROR(VLOOKUP(C2896,'eindex _tget pp '!$A$4:$G$615,7,FALSE),0)</f>
        <v>0</v>
      </c>
      <c r="AB2896" s="1">
        <f>VLOOKUP(A2896,'ADM Details FY17'!$A$3:$AB$3515,28,FALSE)</f>
        <v>0</v>
      </c>
      <c r="AC2896" s="1">
        <f t="shared" si="227"/>
        <v>0</v>
      </c>
      <c r="AD2896" s="1">
        <f t="shared" si="228"/>
        <v>0</v>
      </c>
      <c r="AE2896" s="1">
        <f t="shared" si="229"/>
        <v>0</v>
      </c>
    </row>
    <row r="2897" spans="1:31" x14ac:dyDescent="0.25">
      <c r="A2897" t="str">
        <f>B2897&amp;"-"&amp;COUNTIF($B$3:B2897,B2897)</f>
        <v>858-24</v>
      </c>
      <c r="B2897">
        <v>858</v>
      </c>
      <c r="C2897" s="18">
        <f>VLOOKUP(A2897,'ADM Details FY17'!$A$3:$D$3515,4,FALSE)</f>
        <v>0</v>
      </c>
      <c r="D2897" s="1">
        <f>VLOOKUP(A2897,'ADM Details FY17'!$A$3:$E$3515,5,FALSE)</f>
        <v>0</v>
      </c>
      <c r="E2897" s="1">
        <f>VLOOKUP(A2897,'ADM Details FY17'!$A$3:$F$3515,6,FALSE)</f>
        <v>0</v>
      </c>
      <c r="F2897" s="1">
        <f>VLOOKUP(A2897,'ADM Details FY17'!$A$3:$G$3515,7,FALSE)</f>
        <v>0</v>
      </c>
      <c r="G2897" s="1">
        <f>VLOOKUP(A2897,'ADM Details FY17'!$A$3:$H$3515,8,FALSE)</f>
        <v>0</v>
      </c>
      <c r="H2897" s="1">
        <f>VLOOKUP(A2897,'ADM Details FY17'!$A$3:$I$3515,9,FALSE)</f>
        <v>0</v>
      </c>
      <c r="I2897" s="1">
        <f>VLOOKUP(A2897,'ADM Details FY17'!$A$3:$J$3517,10,FALSE)</f>
        <v>0</v>
      </c>
      <c r="J2897" s="1">
        <f>VLOOKUP(A2897,'ADM Details FY17'!$A$3:$K$3515,11,FALSE)</f>
        <v>0</v>
      </c>
      <c r="K2897" s="1">
        <f>VLOOKUP(A2897,'ADM Details FY17'!$A$3:$M$3515,13,FALSE)</f>
        <v>0</v>
      </c>
      <c r="L2897" s="1">
        <f>VLOOKUP(A2897,'ADM Details FY17'!$A$3:$O$3515,15,FALSE)</f>
        <v>0</v>
      </c>
      <c r="M2897" s="1">
        <f>VLOOKUP(A2897,'ADM Details FY17'!$A$3:$P$3515,16,FALSE)</f>
        <v>0</v>
      </c>
      <c r="N2897" s="1">
        <f>VLOOKUP(A2897,'ADM Details FY17'!$A$3:$Q$3515,17,FALSE)</f>
        <v>0</v>
      </c>
      <c r="O2897" s="1">
        <f>VLOOKUP(A2897,'ADM Details FY17'!$A$3:$S$3515,19,FALSE)</f>
        <v>0</v>
      </c>
      <c r="P2897" s="1">
        <f>VLOOKUP(A2897,'ADM Details FY17'!$A$3:$U$3515,21,FALSE)</f>
        <v>0</v>
      </c>
      <c r="Q2897" s="1">
        <f>VLOOKUP(A2897,'ADM Details FY17'!$A$3:$V$3515,22,FALSE)</f>
        <v>0</v>
      </c>
      <c r="R2897" s="1">
        <f>VLOOKUP(A2897,'ADM Details FY17'!$A$3:$W$3515,23,FALSE)</f>
        <v>0</v>
      </c>
      <c r="S2897" s="1">
        <f>VLOOKUP(A2897,'ADM Details FY17'!$A$3:$X$3515,24,FALSE)</f>
        <v>0</v>
      </c>
      <c r="T2897" s="1">
        <f>VLOOKUP(A2897,'ADM Details FY17'!$A$3:$Y$3515,25,FALSE)</f>
        <v>0</v>
      </c>
      <c r="U2897" s="1">
        <f>VLOOKUP(A2897,'ADM Details FY17'!$A$3:$AA$3515,27,FALSE)</f>
        <v>0</v>
      </c>
      <c r="V2897" s="1">
        <f>IFERROR(VLOOKUP(C2897,'eindex _tget pp '!$A$4:$E$615,5,FALSE),0)</f>
        <v>0</v>
      </c>
      <c r="W2897" s="31">
        <f>IFERROR(VLOOKUP(C2897,'eindex _tget pp '!$A$4:$F$615,6,FALSE),0)</f>
        <v>0</v>
      </c>
      <c r="X2897" s="4">
        <f>IFERROR(VLOOKUP(B2897,'eschools 16'!$A$2:$F$25,6,FALSE),1)</f>
        <v>1</v>
      </c>
      <c r="Y2897" s="1">
        <f t="shared" si="225"/>
        <v>0</v>
      </c>
      <c r="Z2897" s="1">
        <f t="shared" si="226"/>
        <v>0</v>
      </c>
      <c r="AA2897" s="31">
        <f>IFERROR(VLOOKUP(C2897,'eindex _tget pp '!$A$4:$G$615,7,FALSE),0)</f>
        <v>0</v>
      </c>
      <c r="AB2897" s="1">
        <f>VLOOKUP(A2897,'ADM Details FY17'!$A$3:$AB$3515,28,FALSE)</f>
        <v>0</v>
      </c>
      <c r="AC2897" s="1">
        <f t="shared" si="227"/>
        <v>0</v>
      </c>
      <c r="AD2897" s="1">
        <f t="shared" si="228"/>
        <v>0</v>
      </c>
      <c r="AE2897" s="1">
        <f t="shared" si="229"/>
        <v>0</v>
      </c>
    </row>
    <row r="2898" spans="1:31" x14ac:dyDescent="0.25">
      <c r="A2898" t="str">
        <f>B2898&amp;"-"&amp;COUNTIF($B$3:B2898,B2898)</f>
        <v>875-1</v>
      </c>
      <c r="B2898">
        <v>875</v>
      </c>
      <c r="C2898" s="18">
        <f>VLOOKUP(A2898,'ADM Details FY17'!$A$3:$D$3515,4,FALSE)</f>
        <v>43802</v>
      </c>
      <c r="D2898" s="1">
        <f>VLOOKUP(A2898,'ADM Details FY17'!$A$3:$E$3515,5,FALSE)</f>
        <v>52.02</v>
      </c>
      <c r="E2898" s="1">
        <f>VLOOKUP(A2898,'ADM Details FY17'!$A$3:$F$3515,6,FALSE)</f>
        <v>1</v>
      </c>
      <c r="F2898" s="1">
        <f>VLOOKUP(A2898,'ADM Details FY17'!$A$3:$G$3515,7,FALSE)</f>
        <v>0.93</v>
      </c>
      <c r="G2898" s="1">
        <f>VLOOKUP(A2898,'ADM Details FY17'!$A$3:$H$3515,8,FALSE)</f>
        <v>0</v>
      </c>
      <c r="H2898" s="1">
        <f>VLOOKUP(A2898,'ADM Details FY17'!$A$3:$I$3515,9,FALSE)</f>
        <v>0</v>
      </c>
      <c r="I2898" s="1">
        <f>VLOOKUP(A2898,'ADM Details FY17'!$A$3:$J$3517,10,FALSE)</f>
        <v>0</v>
      </c>
      <c r="J2898" s="1">
        <f>VLOOKUP(A2898,'ADM Details FY17'!$A$3:$K$3515,11,FALSE)</f>
        <v>0</v>
      </c>
      <c r="K2898" s="1">
        <f>VLOOKUP(A2898,'ADM Details FY17'!$A$3:$M$3515,13,FALSE)</f>
        <v>52.02</v>
      </c>
      <c r="L2898" s="1">
        <f>VLOOKUP(A2898,'ADM Details FY17'!$A$3:$O$3515,15,FALSE)</f>
        <v>13.21</v>
      </c>
      <c r="M2898" s="1">
        <f>VLOOKUP(A2898,'ADM Details FY17'!$A$3:$P$3515,16,FALSE)</f>
        <v>29.77</v>
      </c>
      <c r="N2898" s="1">
        <f>VLOOKUP(A2898,'ADM Details FY17'!$A$3:$Q$3515,17,FALSE)</f>
        <v>0</v>
      </c>
      <c r="O2898" s="1">
        <f>VLOOKUP(A2898,'ADM Details FY17'!$A$3:$S$3515,19,FALSE)</f>
        <v>40.51</v>
      </c>
      <c r="P2898" s="1">
        <f>VLOOKUP(A2898,'ADM Details FY17'!$A$3:$U$3515,21,FALSE)</f>
        <v>0</v>
      </c>
      <c r="Q2898" s="1">
        <f>VLOOKUP(A2898,'ADM Details FY17'!$A$3:$V$3515,22,FALSE)</f>
        <v>0</v>
      </c>
      <c r="R2898" s="1">
        <f>VLOOKUP(A2898,'ADM Details FY17'!$A$3:$W$3515,23,FALSE)</f>
        <v>0</v>
      </c>
      <c r="S2898" s="1">
        <f>VLOOKUP(A2898,'ADM Details FY17'!$A$3:$X$3515,24,FALSE)</f>
        <v>0</v>
      </c>
      <c r="T2898" s="1">
        <f>VLOOKUP(A2898,'ADM Details FY17'!$A$3:$Y$3515,25,FALSE)</f>
        <v>0</v>
      </c>
      <c r="U2898" s="1">
        <f>VLOOKUP(A2898,'ADM Details FY17'!$A$3:$AA$3515,27,FALSE)</f>
        <v>0</v>
      </c>
      <c r="V2898" s="1">
        <f>IFERROR(VLOOKUP(C2898,'eindex _tget pp '!$A$4:$E$615,5,FALSE),0)</f>
        <v>454.00578141101448</v>
      </c>
      <c r="W2898" s="31">
        <f>IFERROR(VLOOKUP(C2898,'eindex _tget pp '!$A$4:$F$615,6,FALSE),0)</f>
        <v>3.6729279115</v>
      </c>
      <c r="X2898" s="4">
        <f>IFERROR(VLOOKUP(B2898,'eschools 16'!$A$2:$F$25,6,FALSE),1)</f>
        <v>1</v>
      </c>
      <c r="Y2898" s="1">
        <f t="shared" si="225"/>
        <v>5904.35</v>
      </c>
      <c r="Z2898" s="1">
        <f t="shared" si="226"/>
        <v>51969.87</v>
      </c>
      <c r="AA2898" s="31">
        <f>IFERROR(VLOOKUP(C2898,'eindex _tget pp '!$A$4:$G$615,7,FALSE),0)</f>
        <v>0.53438618000000004</v>
      </c>
      <c r="AB2898" s="1">
        <f>VLOOKUP(A2898,'ADM Details FY17'!$A$3:$AB$3515,28,FALSE)</f>
        <v>0</v>
      </c>
      <c r="AC2898" s="1">
        <f t="shared" si="227"/>
        <v>0</v>
      </c>
      <c r="AD2898" s="1">
        <f t="shared" si="228"/>
        <v>52.02</v>
      </c>
      <c r="AE2898" s="1">
        <f t="shared" si="229"/>
        <v>7803.0000000000009</v>
      </c>
    </row>
    <row r="2899" spans="1:31" x14ac:dyDescent="0.25">
      <c r="A2899" t="str">
        <f>B2899&amp;"-"&amp;COUNTIF($B$3:B2899,B2899)</f>
        <v>875-2</v>
      </c>
      <c r="B2899">
        <v>875</v>
      </c>
      <c r="C2899" s="18">
        <f>VLOOKUP(A2899,'ADM Details FY17'!$A$3:$D$3515,4,FALSE)</f>
        <v>47019</v>
      </c>
      <c r="D2899" s="1">
        <f>VLOOKUP(A2899,'ADM Details FY17'!$A$3:$E$3515,5,FALSE)</f>
        <v>5.91</v>
      </c>
      <c r="E2899" s="1">
        <f>VLOOKUP(A2899,'ADM Details FY17'!$A$3:$F$3515,6,FALSE)</f>
        <v>0</v>
      </c>
      <c r="F2899" s="1">
        <f>VLOOKUP(A2899,'ADM Details FY17'!$A$3:$G$3515,7,FALSE)</f>
        <v>0</v>
      </c>
      <c r="G2899" s="1">
        <f>VLOOKUP(A2899,'ADM Details FY17'!$A$3:$H$3515,8,FALSE)</f>
        <v>0</v>
      </c>
      <c r="H2899" s="1">
        <f>VLOOKUP(A2899,'ADM Details FY17'!$A$3:$I$3515,9,FALSE)</f>
        <v>0</v>
      </c>
      <c r="I2899" s="1">
        <f>VLOOKUP(A2899,'ADM Details FY17'!$A$3:$J$3517,10,FALSE)</f>
        <v>0</v>
      </c>
      <c r="J2899" s="1">
        <f>VLOOKUP(A2899,'ADM Details FY17'!$A$3:$K$3515,11,FALSE)</f>
        <v>0</v>
      </c>
      <c r="K2899" s="1">
        <f>VLOOKUP(A2899,'ADM Details FY17'!$A$3:$M$3515,13,FALSE)</f>
        <v>5.91</v>
      </c>
      <c r="L2899" s="1">
        <f>VLOOKUP(A2899,'ADM Details FY17'!$A$3:$O$3515,15,FALSE)</f>
        <v>1.91</v>
      </c>
      <c r="M2899" s="1">
        <f>VLOOKUP(A2899,'ADM Details FY17'!$A$3:$P$3515,16,FALSE)</f>
        <v>4</v>
      </c>
      <c r="N2899" s="1">
        <f>VLOOKUP(A2899,'ADM Details FY17'!$A$3:$Q$3515,17,FALSE)</f>
        <v>0</v>
      </c>
      <c r="O2899" s="1">
        <f>VLOOKUP(A2899,'ADM Details FY17'!$A$3:$S$3515,19,FALSE)</f>
        <v>4.91</v>
      </c>
      <c r="P2899" s="1">
        <f>VLOOKUP(A2899,'ADM Details FY17'!$A$3:$U$3515,21,FALSE)</f>
        <v>0</v>
      </c>
      <c r="Q2899" s="1">
        <f>VLOOKUP(A2899,'ADM Details FY17'!$A$3:$V$3515,22,FALSE)</f>
        <v>0</v>
      </c>
      <c r="R2899" s="1">
        <f>VLOOKUP(A2899,'ADM Details FY17'!$A$3:$W$3515,23,FALSE)</f>
        <v>0</v>
      </c>
      <c r="S2899" s="1">
        <f>VLOOKUP(A2899,'ADM Details FY17'!$A$3:$X$3515,24,FALSE)</f>
        <v>0</v>
      </c>
      <c r="T2899" s="1">
        <f>VLOOKUP(A2899,'ADM Details FY17'!$A$3:$Y$3515,25,FALSE)</f>
        <v>0</v>
      </c>
      <c r="U2899" s="1">
        <f>VLOOKUP(A2899,'ADM Details FY17'!$A$3:$AA$3515,27,FALSE)</f>
        <v>0</v>
      </c>
      <c r="V2899" s="1">
        <f>IFERROR(VLOOKUP(C2899,'eindex _tget pp '!$A$4:$E$615,5,FALSE),0)</f>
        <v>156.24796476641458</v>
      </c>
      <c r="W2899" s="31">
        <f>IFERROR(VLOOKUP(C2899,'eindex _tget pp '!$A$4:$F$615,6,FALSE),0)</f>
        <v>0.28475252620000002</v>
      </c>
      <c r="X2899" s="4">
        <f>IFERROR(VLOOKUP(B2899,'eschools 16'!$A$2:$F$25,6,FALSE),1)</f>
        <v>1</v>
      </c>
      <c r="Y2899" s="1">
        <f t="shared" si="225"/>
        <v>230.86</v>
      </c>
      <c r="Z2899" s="1">
        <f t="shared" si="226"/>
        <v>457.75</v>
      </c>
      <c r="AA2899" s="31">
        <f>IFERROR(VLOOKUP(C2899,'eindex _tget pp '!$A$4:$G$615,7,FALSE),0)</f>
        <v>0.40680514600000001</v>
      </c>
      <c r="AB2899" s="1">
        <f>VLOOKUP(A2899,'ADM Details FY17'!$A$3:$AB$3515,28,FALSE)</f>
        <v>0</v>
      </c>
      <c r="AC2899" s="1">
        <f t="shared" si="227"/>
        <v>0</v>
      </c>
      <c r="AD2899" s="1">
        <f t="shared" si="228"/>
        <v>5.91</v>
      </c>
      <c r="AE2899" s="1">
        <f t="shared" si="229"/>
        <v>886.5</v>
      </c>
    </row>
    <row r="2900" spans="1:31" x14ac:dyDescent="0.25">
      <c r="A2900" t="str">
        <f>B2900&amp;"-"&amp;COUNTIF($B$3:B2900,B2900)</f>
        <v>875-3</v>
      </c>
      <c r="B2900">
        <v>875</v>
      </c>
      <c r="C2900" s="18">
        <f>VLOOKUP(A2900,'ADM Details FY17'!$A$3:$D$3515,4,FALSE)</f>
        <v>44800</v>
      </c>
      <c r="D2900" s="1">
        <f>VLOOKUP(A2900,'ADM Details FY17'!$A$3:$E$3515,5,FALSE)</f>
        <v>147.59</v>
      </c>
      <c r="E2900" s="1">
        <f>VLOOKUP(A2900,'ADM Details FY17'!$A$3:$F$3515,6,FALSE)</f>
        <v>3</v>
      </c>
      <c r="F2900" s="1">
        <f>VLOOKUP(A2900,'ADM Details FY17'!$A$3:$G$3515,7,FALSE)</f>
        <v>1</v>
      </c>
      <c r="G2900" s="1">
        <f>VLOOKUP(A2900,'ADM Details FY17'!$A$3:$H$3515,8,FALSE)</f>
        <v>0</v>
      </c>
      <c r="H2900" s="1">
        <f>VLOOKUP(A2900,'ADM Details FY17'!$A$3:$I$3515,9,FALSE)</f>
        <v>0</v>
      </c>
      <c r="I2900" s="1">
        <f>VLOOKUP(A2900,'ADM Details FY17'!$A$3:$J$3517,10,FALSE)</f>
        <v>0</v>
      </c>
      <c r="J2900" s="1">
        <f>VLOOKUP(A2900,'ADM Details FY17'!$A$3:$K$3515,11,FALSE)</f>
        <v>1</v>
      </c>
      <c r="K2900" s="1">
        <f>VLOOKUP(A2900,'ADM Details FY17'!$A$3:$M$3515,13,FALSE)</f>
        <v>147.59</v>
      </c>
      <c r="L2900" s="1">
        <f>VLOOKUP(A2900,'ADM Details FY17'!$A$3:$O$3515,15,FALSE)</f>
        <v>25.92</v>
      </c>
      <c r="M2900" s="1">
        <f>VLOOKUP(A2900,'ADM Details FY17'!$A$3:$P$3515,16,FALSE)</f>
        <v>95.94</v>
      </c>
      <c r="N2900" s="1">
        <f>VLOOKUP(A2900,'ADM Details FY17'!$A$3:$Q$3515,17,FALSE)</f>
        <v>0</v>
      </c>
      <c r="O2900" s="1">
        <f>VLOOKUP(A2900,'ADM Details FY17'!$A$3:$S$3515,19,FALSE)</f>
        <v>107.31</v>
      </c>
      <c r="P2900" s="1">
        <f>VLOOKUP(A2900,'ADM Details FY17'!$A$3:$U$3515,21,FALSE)</f>
        <v>0</v>
      </c>
      <c r="Q2900" s="1">
        <f>VLOOKUP(A2900,'ADM Details FY17'!$A$3:$V$3515,22,FALSE)</f>
        <v>0</v>
      </c>
      <c r="R2900" s="1">
        <f>VLOOKUP(A2900,'ADM Details FY17'!$A$3:$W$3515,23,FALSE)</f>
        <v>0</v>
      </c>
      <c r="S2900" s="1">
        <f>VLOOKUP(A2900,'ADM Details FY17'!$A$3:$X$3515,24,FALSE)</f>
        <v>0</v>
      </c>
      <c r="T2900" s="1">
        <f>VLOOKUP(A2900,'ADM Details FY17'!$A$3:$Y$3515,25,FALSE)</f>
        <v>0</v>
      </c>
      <c r="U2900" s="1">
        <f>VLOOKUP(A2900,'ADM Details FY17'!$A$3:$AA$3515,27,FALSE)</f>
        <v>0</v>
      </c>
      <c r="V2900" s="1">
        <f>IFERROR(VLOOKUP(C2900,'eindex _tget pp '!$A$4:$E$615,5,FALSE),0)</f>
        <v>751.72908667041872</v>
      </c>
      <c r="W2900" s="31">
        <f>IFERROR(VLOOKUP(C2900,'eindex _tget pp '!$A$4:$F$615,6,FALSE),0)</f>
        <v>1.7261732700000001</v>
      </c>
      <c r="X2900" s="4">
        <f>IFERROR(VLOOKUP(B2900,'eschools 16'!$A$2:$F$25,6,FALSE),1)</f>
        <v>1</v>
      </c>
      <c r="Y2900" s="1">
        <f t="shared" si="225"/>
        <v>27736.92</v>
      </c>
      <c r="Z2900" s="1">
        <f t="shared" si="226"/>
        <v>69296.33</v>
      </c>
      <c r="AA2900" s="31">
        <f>IFERROR(VLOOKUP(C2900,'eindex _tget pp '!$A$4:$G$615,7,FALSE),0)</f>
        <v>0.59243781699999998</v>
      </c>
      <c r="AB2900" s="1">
        <f>VLOOKUP(A2900,'ADM Details FY17'!$A$3:$AB$3515,28,FALSE)</f>
        <v>0</v>
      </c>
      <c r="AC2900" s="1">
        <f t="shared" si="227"/>
        <v>0</v>
      </c>
      <c r="AD2900" s="1">
        <f t="shared" si="228"/>
        <v>147.59</v>
      </c>
      <c r="AE2900" s="1">
        <f t="shared" si="229"/>
        <v>22138.5</v>
      </c>
    </row>
    <row r="2901" spans="1:31" x14ac:dyDescent="0.25">
      <c r="A2901" t="str">
        <f>B2901&amp;"-"&amp;COUNTIF($B$3:B2901,B2901)</f>
        <v>875-4</v>
      </c>
      <c r="B2901">
        <v>875</v>
      </c>
      <c r="C2901" s="18">
        <f>VLOOKUP(A2901,'ADM Details FY17'!$A$3:$D$3515,4,FALSE)</f>
        <v>0</v>
      </c>
      <c r="D2901" s="1">
        <f>VLOOKUP(A2901,'ADM Details FY17'!$A$3:$E$3515,5,FALSE)</f>
        <v>0</v>
      </c>
      <c r="E2901" s="1">
        <f>VLOOKUP(A2901,'ADM Details FY17'!$A$3:$F$3515,6,FALSE)</f>
        <v>0</v>
      </c>
      <c r="F2901" s="1">
        <f>VLOOKUP(A2901,'ADM Details FY17'!$A$3:$G$3515,7,FALSE)</f>
        <v>0</v>
      </c>
      <c r="G2901" s="1">
        <f>VLOOKUP(A2901,'ADM Details FY17'!$A$3:$H$3515,8,FALSE)</f>
        <v>0</v>
      </c>
      <c r="H2901" s="1">
        <f>VLOOKUP(A2901,'ADM Details FY17'!$A$3:$I$3515,9,FALSE)</f>
        <v>0</v>
      </c>
      <c r="I2901" s="1">
        <f>VLOOKUP(A2901,'ADM Details FY17'!$A$3:$J$3517,10,FALSE)</f>
        <v>0</v>
      </c>
      <c r="J2901" s="1">
        <f>VLOOKUP(A2901,'ADM Details FY17'!$A$3:$K$3515,11,FALSE)</f>
        <v>0</v>
      </c>
      <c r="K2901" s="1">
        <f>VLOOKUP(A2901,'ADM Details FY17'!$A$3:$M$3515,13,FALSE)</f>
        <v>0</v>
      </c>
      <c r="L2901" s="1">
        <f>VLOOKUP(A2901,'ADM Details FY17'!$A$3:$O$3515,15,FALSE)</f>
        <v>0</v>
      </c>
      <c r="M2901" s="1">
        <f>VLOOKUP(A2901,'ADM Details FY17'!$A$3:$P$3515,16,FALSE)</f>
        <v>0</v>
      </c>
      <c r="N2901" s="1">
        <f>VLOOKUP(A2901,'ADM Details FY17'!$A$3:$Q$3515,17,FALSE)</f>
        <v>0</v>
      </c>
      <c r="O2901" s="1">
        <f>VLOOKUP(A2901,'ADM Details FY17'!$A$3:$S$3515,19,FALSE)</f>
        <v>0</v>
      </c>
      <c r="P2901" s="1">
        <f>VLOOKUP(A2901,'ADM Details FY17'!$A$3:$U$3515,21,FALSE)</f>
        <v>0</v>
      </c>
      <c r="Q2901" s="1">
        <f>VLOOKUP(A2901,'ADM Details FY17'!$A$3:$V$3515,22,FALSE)</f>
        <v>0</v>
      </c>
      <c r="R2901" s="1">
        <f>VLOOKUP(A2901,'ADM Details FY17'!$A$3:$W$3515,23,FALSE)</f>
        <v>0</v>
      </c>
      <c r="S2901" s="1">
        <f>VLOOKUP(A2901,'ADM Details FY17'!$A$3:$X$3515,24,FALSE)</f>
        <v>0</v>
      </c>
      <c r="T2901" s="1">
        <f>VLOOKUP(A2901,'ADM Details FY17'!$A$3:$Y$3515,25,FALSE)</f>
        <v>0</v>
      </c>
      <c r="U2901" s="1">
        <f>VLOOKUP(A2901,'ADM Details FY17'!$A$3:$AA$3515,27,FALSE)</f>
        <v>0</v>
      </c>
      <c r="V2901" s="1">
        <f>IFERROR(VLOOKUP(C2901,'eindex _tget pp '!$A$4:$E$615,5,FALSE),0)</f>
        <v>0</v>
      </c>
      <c r="W2901" s="31">
        <f>IFERROR(VLOOKUP(C2901,'eindex _tget pp '!$A$4:$F$615,6,FALSE),0)</f>
        <v>0</v>
      </c>
      <c r="X2901" s="4">
        <f>IFERROR(VLOOKUP(B2901,'eschools 16'!$A$2:$F$25,6,FALSE),1)</f>
        <v>1</v>
      </c>
      <c r="Y2901" s="1">
        <f t="shared" si="225"/>
        <v>0</v>
      </c>
      <c r="Z2901" s="1">
        <f t="shared" si="226"/>
        <v>0</v>
      </c>
      <c r="AA2901" s="31">
        <f>IFERROR(VLOOKUP(C2901,'eindex _tget pp '!$A$4:$G$615,7,FALSE),0)</f>
        <v>0</v>
      </c>
      <c r="AB2901" s="1">
        <f>VLOOKUP(A2901,'ADM Details FY17'!$A$3:$AB$3515,28,FALSE)</f>
        <v>0</v>
      </c>
      <c r="AC2901" s="1">
        <f t="shared" si="227"/>
        <v>0</v>
      </c>
      <c r="AD2901" s="1">
        <f t="shared" si="228"/>
        <v>0</v>
      </c>
      <c r="AE2901" s="1">
        <f t="shared" si="229"/>
        <v>0</v>
      </c>
    </row>
    <row r="2902" spans="1:31" x14ac:dyDescent="0.25">
      <c r="A2902" t="str">
        <f>B2902&amp;"-"&amp;COUNTIF($B$3:B2902,B2902)</f>
        <v>875-5</v>
      </c>
      <c r="B2902">
        <v>875</v>
      </c>
      <c r="C2902" s="18">
        <f>VLOOKUP(A2902,'ADM Details FY17'!$A$3:$D$3515,4,FALSE)</f>
        <v>0</v>
      </c>
      <c r="D2902" s="1">
        <f>VLOOKUP(A2902,'ADM Details FY17'!$A$3:$E$3515,5,FALSE)</f>
        <v>0</v>
      </c>
      <c r="E2902" s="1">
        <f>VLOOKUP(A2902,'ADM Details FY17'!$A$3:$F$3515,6,FALSE)</f>
        <v>0</v>
      </c>
      <c r="F2902" s="1">
        <f>VLOOKUP(A2902,'ADM Details FY17'!$A$3:$G$3515,7,FALSE)</f>
        <v>0</v>
      </c>
      <c r="G2902" s="1">
        <f>VLOOKUP(A2902,'ADM Details FY17'!$A$3:$H$3515,8,FALSE)</f>
        <v>0</v>
      </c>
      <c r="H2902" s="1">
        <f>VLOOKUP(A2902,'ADM Details FY17'!$A$3:$I$3515,9,FALSE)</f>
        <v>0</v>
      </c>
      <c r="I2902" s="1">
        <f>VLOOKUP(A2902,'ADM Details FY17'!$A$3:$J$3517,10,FALSE)</f>
        <v>0</v>
      </c>
      <c r="J2902" s="1">
        <f>VLOOKUP(A2902,'ADM Details FY17'!$A$3:$K$3515,11,FALSE)</f>
        <v>0</v>
      </c>
      <c r="K2902" s="1">
        <f>VLOOKUP(A2902,'ADM Details FY17'!$A$3:$M$3515,13,FALSE)</f>
        <v>0</v>
      </c>
      <c r="L2902" s="1">
        <f>VLOOKUP(A2902,'ADM Details FY17'!$A$3:$O$3515,15,FALSE)</f>
        <v>0</v>
      </c>
      <c r="M2902" s="1">
        <f>VLOOKUP(A2902,'ADM Details FY17'!$A$3:$P$3515,16,FALSE)</f>
        <v>0</v>
      </c>
      <c r="N2902" s="1">
        <f>VLOOKUP(A2902,'ADM Details FY17'!$A$3:$Q$3515,17,FALSE)</f>
        <v>0</v>
      </c>
      <c r="O2902" s="1">
        <f>VLOOKUP(A2902,'ADM Details FY17'!$A$3:$S$3515,19,FALSE)</f>
        <v>0</v>
      </c>
      <c r="P2902" s="1">
        <f>VLOOKUP(A2902,'ADM Details FY17'!$A$3:$U$3515,21,FALSE)</f>
        <v>0</v>
      </c>
      <c r="Q2902" s="1">
        <f>VLOOKUP(A2902,'ADM Details FY17'!$A$3:$V$3515,22,FALSE)</f>
        <v>0</v>
      </c>
      <c r="R2902" s="1">
        <f>VLOOKUP(A2902,'ADM Details FY17'!$A$3:$W$3515,23,FALSE)</f>
        <v>0</v>
      </c>
      <c r="S2902" s="1">
        <f>VLOOKUP(A2902,'ADM Details FY17'!$A$3:$X$3515,24,FALSE)</f>
        <v>0</v>
      </c>
      <c r="T2902" s="1">
        <f>VLOOKUP(A2902,'ADM Details FY17'!$A$3:$Y$3515,25,FALSE)</f>
        <v>0</v>
      </c>
      <c r="U2902" s="1">
        <f>VLOOKUP(A2902,'ADM Details FY17'!$A$3:$AA$3515,27,FALSE)</f>
        <v>0</v>
      </c>
      <c r="V2902" s="1">
        <f>IFERROR(VLOOKUP(C2902,'eindex _tget pp '!$A$4:$E$615,5,FALSE),0)</f>
        <v>0</v>
      </c>
      <c r="W2902" s="31">
        <f>IFERROR(VLOOKUP(C2902,'eindex _tget pp '!$A$4:$F$615,6,FALSE),0)</f>
        <v>0</v>
      </c>
      <c r="X2902" s="4">
        <f>IFERROR(VLOOKUP(B2902,'eschools 16'!$A$2:$F$25,6,FALSE),1)</f>
        <v>1</v>
      </c>
      <c r="Y2902" s="1">
        <f t="shared" si="225"/>
        <v>0</v>
      </c>
      <c r="Z2902" s="1">
        <f t="shared" si="226"/>
        <v>0</v>
      </c>
      <c r="AA2902" s="31">
        <f>IFERROR(VLOOKUP(C2902,'eindex _tget pp '!$A$4:$G$615,7,FALSE),0)</f>
        <v>0</v>
      </c>
      <c r="AB2902" s="1">
        <f>VLOOKUP(A2902,'ADM Details FY17'!$A$3:$AB$3515,28,FALSE)</f>
        <v>0</v>
      </c>
      <c r="AC2902" s="1">
        <f t="shared" si="227"/>
        <v>0</v>
      </c>
      <c r="AD2902" s="1">
        <f t="shared" si="228"/>
        <v>0</v>
      </c>
      <c r="AE2902" s="1">
        <f t="shared" si="229"/>
        <v>0</v>
      </c>
    </row>
    <row r="2903" spans="1:31" x14ac:dyDescent="0.25">
      <c r="A2903" t="str">
        <f>B2903&amp;"-"&amp;COUNTIF($B$3:B2903,B2903)</f>
        <v>875-6</v>
      </c>
      <c r="B2903">
        <v>875</v>
      </c>
      <c r="C2903" s="18">
        <f>VLOOKUP(A2903,'ADM Details FY17'!$A$3:$D$3515,4,FALSE)</f>
        <v>0</v>
      </c>
      <c r="D2903" s="1">
        <f>VLOOKUP(A2903,'ADM Details FY17'!$A$3:$E$3515,5,FALSE)</f>
        <v>0</v>
      </c>
      <c r="E2903" s="1">
        <f>VLOOKUP(A2903,'ADM Details FY17'!$A$3:$F$3515,6,FALSE)</f>
        <v>0</v>
      </c>
      <c r="F2903" s="1">
        <f>VLOOKUP(A2903,'ADM Details FY17'!$A$3:$G$3515,7,FALSE)</f>
        <v>0</v>
      </c>
      <c r="G2903" s="1">
        <f>VLOOKUP(A2903,'ADM Details FY17'!$A$3:$H$3515,8,FALSE)</f>
        <v>0</v>
      </c>
      <c r="H2903" s="1">
        <f>VLOOKUP(A2903,'ADM Details FY17'!$A$3:$I$3515,9,FALSE)</f>
        <v>0</v>
      </c>
      <c r="I2903" s="1">
        <f>VLOOKUP(A2903,'ADM Details FY17'!$A$3:$J$3517,10,FALSE)</f>
        <v>0</v>
      </c>
      <c r="J2903" s="1">
        <f>VLOOKUP(A2903,'ADM Details FY17'!$A$3:$K$3515,11,FALSE)</f>
        <v>0</v>
      </c>
      <c r="K2903" s="1">
        <f>VLOOKUP(A2903,'ADM Details FY17'!$A$3:$M$3515,13,FALSE)</f>
        <v>0</v>
      </c>
      <c r="L2903" s="1">
        <f>VLOOKUP(A2903,'ADM Details FY17'!$A$3:$O$3515,15,FALSE)</f>
        <v>0</v>
      </c>
      <c r="M2903" s="1">
        <f>VLOOKUP(A2903,'ADM Details FY17'!$A$3:$P$3515,16,FALSE)</f>
        <v>0</v>
      </c>
      <c r="N2903" s="1">
        <f>VLOOKUP(A2903,'ADM Details FY17'!$A$3:$Q$3515,17,FALSE)</f>
        <v>0</v>
      </c>
      <c r="O2903" s="1">
        <f>VLOOKUP(A2903,'ADM Details FY17'!$A$3:$S$3515,19,FALSE)</f>
        <v>0</v>
      </c>
      <c r="P2903" s="1">
        <f>VLOOKUP(A2903,'ADM Details FY17'!$A$3:$U$3515,21,FALSE)</f>
        <v>0</v>
      </c>
      <c r="Q2903" s="1">
        <f>VLOOKUP(A2903,'ADM Details FY17'!$A$3:$V$3515,22,FALSE)</f>
        <v>0</v>
      </c>
      <c r="R2903" s="1">
        <f>VLOOKUP(A2903,'ADM Details FY17'!$A$3:$W$3515,23,FALSE)</f>
        <v>0</v>
      </c>
      <c r="S2903" s="1">
        <f>VLOOKUP(A2903,'ADM Details FY17'!$A$3:$X$3515,24,FALSE)</f>
        <v>0</v>
      </c>
      <c r="T2903" s="1">
        <f>VLOOKUP(A2903,'ADM Details FY17'!$A$3:$Y$3515,25,FALSE)</f>
        <v>0</v>
      </c>
      <c r="U2903" s="1">
        <f>VLOOKUP(A2903,'ADM Details FY17'!$A$3:$AA$3515,27,FALSE)</f>
        <v>0</v>
      </c>
      <c r="V2903" s="1">
        <f>IFERROR(VLOOKUP(C2903,'eindex _tget pp '!$A$4:$E$615,5,FALSE),0)</f>
        <v>0</v>
      </c>
      <c r="W2903" s="31">
        <f>IFERROR(VLOOKUP(C2903,'eindex _tget pp '!$A$4:$F$615,6,FALSE),0)</f>
        <v>0</v>
      </c>
      <c r="X2903" s="4">
        <f>IFERROR(VLOOKUP(B2903,'eschools 16'!$A$2:$F$25,6,FALSE),1)</f>
        <v>1</v>
      </c>
      <c r="Y2903" s="1">
        <f t="shared" si="225"/>
        <v>0</v>
      </c>
      <c r="Z2903" s="1">
        <f t="shared" si="226"/>
        <v>0</v>
      </c>
      <c r="AA2903" s="31">
        <f>IFERROR(VLOOKUP(C2903,'eindex _tget pp '!$A$4:$G$615,7,FALSE),0)</f>
        <v>0</v>
      </c>
      <c r="AB2903" s="1">
        <f>VLOOKUP(A2903,'ADM Details FY17'!$A$3:$AB$3515,28,FALSE)</f>
        <v>0</v>
      </c>
      <c r="AC2903" s="1">
        <f t="shared" si="227"/>
        <v>0</v>
      </c>
      <c r="AD2903" s="1">
        <f t="shared" si="228"/>
        <v>0</v>
      </c>
      <c r="AE2903" s="1">
        <f t="shared" si="229"/>
        <v>0</v>
      </c>
    </row>
    <row r="2904" spans="1:31" x14ac:dyDescent="0.25">
      <c r="A2904" t="str">
        <f>B2904&amp;"-"&amp;COUNTIF($B$3:B2904,B2904)</f>
        <v>875-7</v>
      </c>
      <c r="B2904">
        <v>875</v>
      </c>
      <c r="C2904" s="18">
        <f>VLOOKUP(A2904,'ADM Details FY17'!$A$3:$D$3515,4,FALSE)</f>
        <v>0</v>
      </c>
      <c r="D2904" s="1">
        <f>VLOOKUP(A2904,'ADM Details FY17'!$A$3:$E$3515,5,FALSE)</f>
        <v>0</v>
      </c>
      <c r="E2904" s="1">
        <f>VLOOKUP(A2904,'ADM Details FY17'!$A$3:$F$3515,6,FALSE)</f>
        <v>0</v>
      </c>
      <c r="F2904" s="1">
        <f>VLOOKUP(A2904,'ADM Details FY17'!$A$3:$G$3515,7,FALSE)</f>
        <v>0</v>
      </c>
      <c r="G2904" s="1">
        <f>VLOOKUP(A2904,'ADM Details FY17'!$A$3:$H$3515,8,FALSE)</f>
        <v>0</v>
      </c>
      <c r="H2904" s="1">
        <f>VLOOKUP(A2904,'ADM Details FY17'!$A$3:$I$3515,9,FALSE)</f>
        <v>0</v>
      </c>
      <c r="I2904" s="1">
        <f>VLOOKUP(A2904,'ADM Details FY17'!$A$3:$J$3517,10,FALSE)</f>
        <v>0</v>
      </c>
      <c r="J2904" s="1">
        <f>VLOOKUP(A2904,'ADM Details FY17'!$A$3:$K$3515,11,FALSE)</f>
        <v>0</v>
      </c>
      <c r="K2904" s="1">
        <f>VLOOKUP(A2904,'ADM Details FY17'!$A$3:$M$3515,13,FALSE)</f>
        <v>0</v>
      </c>
      <c r="L2904" s="1">
        <f>VLOOKUP(A2904,'ADM Details FY17'!$A$3:$O$3515,15,FALSE)</f>
        <v>0</v>
      </c>
      <c r="M2904" s="1">
        <f>VLOOKUP(A2904,'ADM Details FY17'!$A$3:$P$3515,16,FALSE)</f>
        <v>0</v>
      </c>
      <c r="N2904" s="1">
        <f>VLOOKUP(A2904,'ADM Details FY17'!$A$3:$Q$3515,17,FALSE)</f>
        <v>0</v>
      </c>
      <c r="O2904" s="1">
        <f>VLOOKUP(A2904,'ADM Details FY17'!$A$3:$S$3515,19,FALSE)</f>
        <v>0</v>
      </c>
      <c r="P2904" s="1">
        <f>VLOOKUP(A2904,'ADM Details FY17'!$A$3:$U$3515,21,FALSE)</f>
        <v>0</v>
      </c>
      <c r="Q2904" s="1">
        <f>VLOOKUP(A2904,'ADM Details FY17'!$A$3:$V$3515,22,FALSE)</f>
        <v>0</v>
      </c>
      <c r="R2904" s="1">
        <f>VLOOKUP(A2904,'ADM Details FY17'!$A$3:$W$3515,23,FALSE)</f>
        <v>0</v>
      </c>
      <c r="S2904" s="1">
        <f>VLOOKUP(A2904,'ADM Details FY17'!$A$3:$X$3515,24,FALSE)</f>
        <v>0</v>
      </c>
      <c r="T2904" s="1">
        <f>VLOOKUP(A2904,'ADM Details FY17'!$A$3:$Y$3515,25,FALSE)</f>
        <v>0</v>
      </c>
      <c r="U2904" s="1">
        <f>VLOOKUP(A2904,'ADM Details FY17'!$A$3:$AA$3515,27,FALSE)</f>
        <v>0</v>
      </c>
      <c r="V2904" s="1">
        <f>IFERROR(VLOOKUP(C2904,'eindex _tget pp '!$A$4:$E$615,5,FALSE),0)</f>
        <v>0</v>
      </c>
      <c r="W2904" s="31">
        <f>IFERROR(VLOOKUP(C2904,'eindex _tget pp '!$A$4:$F$615,6,FALSE),0)</f>
        <v>0</v>
      </c>
      <c r="X2904" s="4">
        <f>IFERROR(VLOOKUP(B2904,'eschools 16'!$A$2:$F$25,6,FALSE),1)</f>
        <v>1</v>
      </c>
      <c r="Y2904" s="1">
        <f t="shared" si="225"/>
        <v>0</v>
      </c>
      <c r="Z2904" s="1">
        <f t="shared" si="226"/>
        <v>0</v>
      </c>
      <c r="AA2904" s="31">
        <f>IFERROR(VLOOKUP(C2904,'eindex _tget pp '!$A$4:$G$615,7,FALSE),0)</f>
        <v>0</v>
      </c>
      <c r="AB2904" s="1">
        <f>VLOOKUP(A2904,'ADM Details FY17'!$A$3:$AB$3515,28,FALSE)</f>
        <v>0</v>
      </c>
      <c r="AC2904" s="1">
        <f t="shared" si="227"/>
        <v>0</v>
      </c>
      <c r="AD2904" s="1">
        <f t="shared" si="228"/>
        <v>0</v>
      </c>
      <c r="AE2904" s="1">
        <f t="shared" si="229"/>
        <v>0</v>
      </c>
    </row>
    <row r="2905" spans="1:31" x14ac:dyDescent="0.25">
      <c r="A2905" t="str">
        <f>B2905&amp;"-"&amp;COUNTIF($B$3:B2905,B2905)</f>
        <v>875-8</v>
      </c>
      <c r="B2905">
        <v>875</v>
      </c>
      <c r="C2905" s="18">
        <f>VLOOKUP(A2905,'ADM Details FY17'!$A$3:$D$3515,4,FALSE)</f>
        <v>0</v>
      </c>
      <c r="D2905" s="1">
        <f>VLOOKUP(A2905,'ADM Details FY17'!$A$3:$E$3515,5,FALSE)</f>
        <v>0</v>
      </c>
      <c r="E2905" s="1">
        <f>VLOOKUP(A2905,'ADM Details FY17'!$A$3:$F$3515,6,FALSE)</f>
        <v>0</v>
      </c>
      <c r="F2905" s="1">
        <f>VLOOKUP(A2905,'ADM Details FY17'!$A$3:$G$3515,7,FALSE)</f>
        <v>0</v>
      </c>
      <c r="G2905" s="1">
        <f>VLOOKUP(A2905,'ADM Details FY17'!$A$3:$H$3515,8,FALSE)</f>
        <v>0</v>
      </c>
      <c r="H2905" s="1">
        <f>VLOOKUP(A2905,'ADM Details FY17'!$A$3:$I$3515,9,FALSE)</f>
        <v>0</v>
      </c>
      <c r="I2905" s="1">
        <f>VLOOKUP(A2905,'ADM Details FY17'!$A$3:$J$3517,10,FALSE)</f>
        <v>0</v>
      </c>
      <c r="J2905" s="1">
        <f>VLOOKUP(A2905,'ADM Details FY17'!$A$3:$K$3515,11,FALSE)</f>
        <v>0</v>
      </c>
      <c r="K2905" s="1">
        <f>VLOOKUP(A2905,'ADM Details FY17'!$A$3:$M$3515,13,FALSE)</f>
        <v>0</v>
      </c>
      <c r="L2905" s="1">
        <f>VLOOKUP(A2905,'ADM Details FY17'!$A$3:$O$3515,15,FALSE)</f>
        <v>0</v>
      </c>
      <c r="M2905" s="1">
        <f>VLOOKUP(A2905,'ADM Details FY17'!$A$3:$P$3515,16,FALSE)</f>
        <v>0</v>
      </c>
      <c r="N2905" s="1">
        <f>VLOOKUP(A2905,'ADM Details FY17'!$A$3:$Q$3515,17,FALSE)</f>
        <v>0</v>
      </c>
      <c r="O2905" s="1">
        <f>VLOOKUP(A2905,'ADM Details FY17'!$A$3:$S$3515,19,FALSE)</f>
        <v>0</v>
      </c>
      <c r="P2905" s="1">
        <f>VLOOKUP(A2905,'ADM Details FY17'!$A$3:$U$3515,21,FALSE)</f>
        <v>0</v>
      </c>
      <c r="Q2905" s="1">
        <f>VLOOKUP(A2905,'ADM Details FY17'!$A$3:$V$3515,22,FALSE)</f>
        <v>0</v>
      </c>
      <c r="R2905" s="1">
        <f>VLOOKUP(A2905,'ADM Details FY17'!$A$3:$W$3515,23,FALSE)</f>
        <v>0</v>
      </c>
      <c r="S2905" s="1">
        <f>VLOOKUP(A2905,'ADM Details FY17'!$A$3:$X$3515,24,FALSE)</f>
        <v>0</v>
      </c>
      <c r="T2905" s="1">
        <f>VLOOKUP(A2905,'ADM Details FY17'!$A$3:$Y$3515,25,FALSE)</f>
        <v>0</v>
      </c>
      <c r="U2905" s="1">
        <f>VLOOKUP(A2905,'ADM Details FY17'!$A$3:$AA$3515,27,FALSE)</f>
        <v>0</v>
      </c>
      <c r="V2905" s="1">
        <f>IFERROR(VLOOKUP(C2905,'eindex _tget pp '!$A$4:$E$615,5,FALSE),0)</f>
        <v>0</v>
      </c>
      <c r="W2905" s="31">
        <f>IFERROR(VLOOKUP(C2905,'eindex _tget pp '!$A$4:$F$615,6,FALSE),0)</f>
        <v>0</v>
      </c>
      <c r="X2905" s="4">
        <f>IFERROR(VLOOKUP(B2905,'eschools 16'!$A$2:$F$25,6,FALSE),1)</f>
        <v>1</v>
      </c>
      <c r="Y2905" s="1">
        <f t="shared" si="225"/>
        <v>0</v>
      </c>
      <c r="Z2905" s="1">
        <f t="shared" si="226"/>
        <v>0</v>
      </c>
      <c r="AA2905" s="31">
        <f>IFERROR(VLOOKUP(C2905,'eindex _tget pp '!$A$4:$G$615,7,FALSE),0)</f>
        <v>0</v>
      </c>
      <c r="AB2905" s="1">
        <f>VLOOKUP(A2905,'ADM Details FY17'!$A$3:$AB$3515,28,FALSE)</f>
        <v>0</v>
      </c>
      <c r="AC2905" s="1">
        <f t="shared" si="227"/>
        <v>0</v>
      </c>
      <c r="AD2905" s="1">
        <f t="shared" si="228"/>
        <v>0</v>
      </c>
      <c r="AE2905" s="1">
        <f t="shared" si="229"/>
        <v>0</v>
      </c>
    </row>
    <row r="2906" spans="1:31" x14ac:dyDescent="0.25">
      <c r="A2906" t="str">
        <f>B2906&amp;"-"&amp;COUNTIF($B$3:B2906,B2906)</f>
        <v>875-9</v>
      </c>
      <c r="B2906">
        <v>875</v>
      </c>
      <c r="C2906" s="18">
        <f>VLOOKUP(A2906,'ADM Details FY17'!$A$3:$D$3515,4,FALSE)</f>
        <v>0</v>
      </c>
      <c r="D2906" s="1">
        <f>VLOOKUP(A2906,'ADM Details FY17'!$A$3:$E$3515,5,FALSE)</f>
        <v>0</v>
      </c>
      <c r="E2906" s="1">
        <f>VLOOKUP(A2906,'ADM Details FY17'!$A$3:$F$3515,6,FALSE)</f>
        <v>0</v>
      </c>
      <c r="F2906" s="1">
        <f>VLOOKUP(A2906,'ADM Details FY17'!$A$3:$G$3515,7,FALSE)</f>
        <v>0</v>
      </c>
      <c r="G2906" s="1">
        <f>VLOOKUP(A2906,'ADM Details FY17'!$A$3:$H$3515,8,FALSE)</f>
        <v>0</v>
      </c>
      <c r="H2906" s="1">
        <f>VLOOKUP(A2906,'ADM Details FY17'!$A$3:$I$3515,9,FALSE)</f>
        <v>0</v>
      </c>
      <c r="I2906" s="1">
        <f>VLOOKUP(A2906,'ADM Details FY17'!$A$3:$J$3517,10,FALSE)</f>
        <v>0</v>
      </c>
      <c r="J2906" s="1">
        <f>VLOOKUP(A2906,'ADM Details FY17'!$A$3:$K$3515,11,FALSE)</f>
        <v>0</v>
      </c>
      <c r="K2906" s="1">
        <f>VLOOKUP(A2906,'ADM Details FY17'!$A$3:$M$3515,13,FALSE)</f>
        <v>0</v>
      </c>
      <c r="L2906" s="1">
        <f>VLOOKUP(A2906,'ADM Details FY17'!$A$3:$O$3515,15,FALSE)</f>
        <v>0</v>
      </c>
      <c r="M2906" s="1">
        <f>VLOOKUP(A2906,'ADM Details FY17'!$A$3:$P$3515,16,FALSE)</f>
        <v>0</v>
      </c>
      <c r="N2906" s="1">
        <f>VLOOKUP(A2906,'ADM Details FY17'!$A$3:$Q$3515,17,FALSE)</f>
        <v>0</v>
      </c>
      <c r="O2906" s="1">
        <f>VLOOKUP(A2906,'ADM Details FY17'!$A$3:$S$3515,19,FALSE)</f>
        <v>0</v>
      </c>
      <c r="P2906" s="1">
        <f>VLOOKUP(A2906,'ADM Details FY17'!$A$3:$U$3515,21,FALSE)</f>
        <v>0</v>
      </c>
      <c r="Q2906" s="1">
        <f>VLOOKUP(A2906,'ADM Details FY17'!$A$3:$V$3515,22,FALSE)</f>
        <v>0</v>
      </c>
      <c r="R2906" s="1">
        <f>VLOOKUP(A2906,'ADM Details FY17'!$A$3:$W$3515,23,FALSE)</f>
        <v>0</v>
      </c>
      <c r="S2906" s="1">
        <f>VLOOKUP(A2906,'ADM Details FY17'!$A$3:$X$3515,24,FALSE)</f>
        <v>0</v>
      </c>
      <c r="T2906" s="1">
        <f>VLOOKUP(A2906,'ADM Details FY17'!$A$3:$Y$3515,25,FALSE)</f>
        <v>0</v>
      </c>
      <c r="U2906" s="1">
        <f>VLOOKUP(A2906,'ADM Details FY17'!$A$3:$AA$3515,27,FALSE)</f>
        <v>0</v>
      </c>
      <c r="V2906" s="1">
        <f>IFERROR(VLOOKUP(C2906,'eindex _tget pp '!$A$4:$E$615,5,FALSE),0)</f>
        <v>0</v>
      </c>
      <c r="W2906" s="31">
        <f>IFERROR(VLOOKUP(C2906,'eindex _tget pp '!$A$4:$F$615,6,FALSE),0)</f>
        <v>0</v>
      </c>
      <c r="X2906" s="4">
        <f>IFERROR(VLOOKUP(B2906,'eschools 16'!$A$2:$F$25,6,FALSE),1)</f>
        <v>1</v>
      </c>
      <c r="Y2906" s="1">
        <f t="shared" si="225"/>
        <v>0</v>
      </c>
      <c r="Z2906" s="1">
        <f t="shared" si="226"/>
        <v>0</v>
      </c>
      <c r="AA2906" s="31">
        <f>IFERROR(VLOOKUP(C2906,'eindex _tget pp '!$A$4:$G$615,7,FALSE),0)</f>
        <v>0</v>
      </c>
      <c r="AB2906" s="1">
        <f>VLOOKUP(A2906,'ADM Details FY17'!$A$3:$AB$3515,28,FALSE)</f>
        <v>0</v>
      </c>
      <c r="AC2906" s="1">
        <f t="shared" si="227"/>
        <v>0</v>
      </c>
      <c r="AD2906" s="1">
        <f t="shared" si="228"/>
        <v>0</v>
      </c>
      <c r="AE2906" s="1">
        <f t="shared" si="229"/>
        <v>0</v>
      </c>
    </row>
    <row r="2907" spans="1:31" x14ac:dyDescent="0.25">
      <c r="A2907" t="str">
        <f>B2907&amp;"-"&amp;COUNTIF($B$3:B2907,B2907)</f>
        <v>905-1</v>
      </c>
      <c r="B2907">
        <v>905</v>
      </c>
      <c r="C2907" s="18">
        <f>VLOOKUP(A2907,'ADM Details FY17'!$A$3:$D$3515,4,FALSE)</f>
        <v>44024</v>
      </c>
      <c r="D2907" s="1">
        <f>VLOOKUP(A2907,'ADM Details FY17'!$A$3:$E$3515,5,FALSE)</f>
        <v>0.94</v>
      </c>
      <c r="E2907" s="1">
        <f>VLOOKUP(A2907,'ADM Details FY17'!$A$3:$F$3515,6,FALSE)</f>
        <v>0</v>
      </c>
      <c r="F2907" s="1">
        <f>VLOOKUP(A2907,'ADM Details FY17'!$A$3:$G$3515,7,FALSE)</f>
        <v>0</v>
      </c>
      <c r="G2907" s="1">
        <f>VLOOKUP(A2907,'ADM Details FY17'!$A$3:$H$3515,8,FALSE)</f>
        <v>0</v>
      </c>
      <c r="H2907" s="1">
        <f>VLOOKUP(A2907,'ADM Details FY17'!$A$3:$I$3515,9,FALSE)</f>
        <v>0</v>
      </c>
      <c r="I2907" s="1">
        <f>VLOOKUP(A2907,'ADM Details FY17'!$A$3:$J$3517,10,FALSE)</f>
        <v>0</v>
      </c>
      <c r="J2907" s="1">
        <f>VLOOKUP(A2907,'ADM Details FY17'!$A$3:$K$3515,11,FALSE)</f>
        <v>0</v>
      </c>
      <c r="K2907" s="1">
        <f>VLOOKUP(A2907,'ADM Details FY17'!$A$3:$M$3515,13,FALSE)</f>
        <v>0</v>
      </c>
      <c r="L2907" s="1">
        <f>VLOOKUP(A2907,'ADM Details FY17'!$A$3:$O$3515,15,FALSE)</f>
        <v>0</v>
      </c>
      <c r="M2907" s="1">
        <f>VLOOKUP(A2907,'ADM Details FY17'!$A$3:$P$3515,16,FALSE)</f>
        <v>0</v>
      </c>
      <c r="N2907" s="1">
        <f>VLOOKUP(A2907,'ADM Details FY17'!$A$3:$Q$3515,17,FALSE)</f>
        <v>0</v>
      </c>
      <c r="O2907" s="1">
        <f>VLOOKUP(A2907,'ADM Details FY17'!$A$3:$S$3515,19,FALSE)</f>
        <v>0</v>
      </c>
      <c r="P2907" s="1">
        <f>VLOOKUP(A2907,'ADM Details FY17'!$A$3:$U$3515,21,FALSE)</f>
        <v>0</v>
      </c>
      <c r="Q2907" s="1">
        <f>VLOOKUP(A2907,'ADM Details FY17'!$A$3:$V$3515,22,FALSE)</f>
        <v>0</v>
      </c>
      <c r="R2907" s="1">
        <f>VLOOKUP(A2907,'ADM Details FY17'!$A$3:$W$3515,23,FALSE)</f>
        <v>0</v>
      </c>
      <c r="S2907" s="1">
        <f>VLOOKUP(A2907,'ADM Details FY17'!$A$3:$X$3515,24,FALSE)</f>
        <v>0</v>
      </c>
      <c r="T2907" s="1">
        <f>VLOOKUP(A2907,'ADM Details FY17'!$A$3:$Y$3515,25,FALSE)</f>
        <v>0</v>
      </c>
      <c r="U2907" s="1">
        <f>VLOOKUP(A2907,'ADM Details FY17'!$A$3:$AA$3515,27,FALSE)</f>
        <v>0</v>
      </c>
      <c r="V2907" s="1">
        <f>IFERROR(VLOOKUP(C2907,'eindex _tget pp '!$A$4:$E$615,5,FALSE),0)</f>
        <v>913.93367022503844</v>
      </c>
      <c r="W2907" s="31">
        <f>IFERROR(VLOOKUP(C2907,'eindex _tget pp '!$A$4:$F$615,6,FALSE),0)</f>
        <v>1.4950613266999999</v>
      </c>
      <c r="X2907" s="4">
        <f>IFERROR(VLOOKUP(B2907,'eschools 16'!$A$2:$F$25,6,FALSE),1)</f>
        <v>1</v>
      </c>
      <c r="Y2907" s="1">
        <f t="shared" si="225"/>
        <v>214.77</v>
      </c>
      <c r="Z2907" s="1">
        <f t="shared" si="226"/>
        <v>0</v>
      </c>
      <c r="AA2907" s="31">
        <f>IFERROR(VLOOKUP(C2907,'eindex _tget pp '!$A$4:$G$615,7,FALSE),0)</f>
        <v>0.75637217700000003</v>
      </c>
      <c r="AB2907" s="1">
        <f>VLOOKUP(A2907,'ADM Details FY17'!$A$3:$AB$3515,28,FALSE)</f>
        <v>0</v>
      </c>
      <c r="AC2907" s="1">
        <f t="shared" si="227"/>
        <v>0</v>
      </c>
      <c r="AD2907" s="1">
        <f t="shared" si="228"/>
        <v>0.94</v>
      </c>
      <c r="AE2907" s="1">
        <f t="shared" si="229"/>
        <v>141</v>
      </c>
    </row>
    <row r="2908" spans="1:31" x14ac:dyDescent="0.25">
      <c r="A2908" t="str">
        <f>B2908&amp;"-"&amp;COUNTIF($B$3:B2908,B2908)</f>
        <v>905-2</v>
      </c>
      <c r="B2908">
        <v>905</v>
      </c>
      <c r="C2908" s="18">
        <f>VLOOKUP(A2908,'ADM Details FY17'!$A$3:$D$3515,4,FALSE)</f>
        <v>49452</v>
      </c>
      <c r="D2908" s="1">
        <f>VLOOKUP(A2908,'ADM Details FY17'!$A$3:$E$3515,5,FALSE)</f>
        <v>0.48</v>
      </c>
      <c r="E2908" s="1">
        <f>VLOOKUP(A2908,'ADM Details FY17'!$A$3:$F$3515,6,FALSE)</f>
        <v>0</v>
      </c>
      <c r="F2908" s="1">
        <f>VLOOKUP(A2908,'ADM Details FY17'!$A$3:$G$3515,7,FALSE)</f>
        <v>0</v>
      </c>
      <c r="G2908" s="1">
        <f>VLOOKUP(A2908,'ADM Details FY17'!$A$3:$H$3515,8,FALSE)</f>
        <v>0</v>
      </c>
      <c r="H2908" s="1">
        <f>VLOOKUP(A2908,'ADM Details FY17'!$A$3:$I$3515,9,FALSE)</f>
        <v>0</v>
      </c>
      <c r="I2908" s="1">
        <f>VLOOKUP(A2908,'ADM Details FY17'!$A$3:$J$3517,10,FALSE)</f>
        <v>0</v>
      </c>
      <c r="J2908" s="1">
        <f>VLOOKUP(A2908,'ADM Details FY17'!$A$3:$K$3515,11,FALSE)</f>
        <v>0</v>
      </c>
      <c r="K2908" s="1">
        <f>VLOOKUP(A2908,'ADM Details FY17'!$A$3:$M$3515,13,FALSE)</f>
        <v>0.48</v>
      </c>
      <c r="L2908" s="1">
        <f>VLOOKUP(A2908,'ADM Details FY17'!$A$3:$O$3515,15,FALSE)</f>
        <v>0</v>
      </c>
      <c r="M2908" s="1">
        <f>VLOOKUP(A2908,'ADM Details FY17'!$A$3:$P$3515,16,FALSE)</f>
        <v>0</v>
      </c>
      <c r="N2908" s="1">
        <f>VLOOKUP(A2908,'ADM Details FY17'!$A$3:$Q$3515,17,FALSE)</f>
        <v>0</v>
      </c>
      <c r="O2908" s="1">
        <f>VLOOKUP(A2908,'ADM Details FY17'!$A$3:$S$3515,19,FALSE)</f>
        <v>0</v>
      </c>
      <c r="P2908" s="1">
        <f>VLOOKUP(A2908,'ADM Details FY17'!$A$3:$U$3515,21,FALSE)</f>
        <v>0</v>
      </c>
      <c r="Q2908" s="1">
        <f>VLOOKUP(A2908,'ADM Details FY17'!$A$3:$V$3515,22,FALSE)</f>
        <v>0</v>
      </c>
      <c r="R2908" s="1">
        <f>VLOOKUP(A2908,'ADM Details FY17'!$A$3:$W$3515,23,FALSE)</f>
        <v>0</v>
      </c>
      <c r="S2908" s="1">
        <f>VLOOKUP(A2908,'ADM Details FY17'!$A$3:$X$3515,24,FALSE)</f>
        <v>0</v>
      </c>
      <c r="T2908" s="1">
        <f>VLOOKUP(A2908,'ADM Details FY17'!$A$3:$Y$3515,25,FALSE)</f>
        <v>0</v>
      </c>
      <c r="U2908" s="1">
        <f>VLOOKUP(A2908,'ADM Details FY17'!$A$3:$AA$3515,27,FALSE)</f>
        <v>0</v>
      </c>
      <c r="V2908" s="1">
        <f>IFERROR(VLOOKUP(C2908,'eindex _tget pp '!$A$4:$E$615,5,FALSE),0)</f>
        <v>766.68283871135725</v>
      </c>
      <c r="W2908" s="31">
        <f>IFERROR(VLOOKUP(C2908,'eindex _tget pp '!$A$4:$F$615,6,FALSE),0)</f>
        <v>1.3779795312000001</v>
      </c>
      <c r="X2908" s="4">
        <f>IFERROR(VLOOKUP(B2908,'eschools 16'!$A$2:$F$25,6,FALSE),1)</f>
        <v>1</v>
      </c>
      <c r="Y2908" s="1">
        <f t="shared" si="225"/>
        <v>92</v>
      </c>
      <c r="Z2908" s="1">
        <f t="shared" si="226"/>
        <v>179.91</v>
      </c>
      <c r="AA2908" s="31">
        <f>IFERROR(VLOOKUP(C2908,'eindex _tget pp '!$A$4:$G$615,7,FALSE),0)</f>
        <v>0.65588011199999996</v>
      </c>
      <c r="AB2908" s="1">
        <f>VLOOKUP(A2908,'ADM Details FY17'!$A$3:$AB$3515,28,FALSE)</f>
        <v>0</v>
      </c>
      <c r="AC2908" s="1">
        <f t="shared" si="227"/>
        <v>0</v>
      </c>
      <c r="AD2908" s="1">
        <f t="shared" si="228"/>
        <v>0.48</v>
      </c>
      <c r="AE2908" s="1">
        <f t="shared" si="229"/>
        <v>72</v>
      </c>
    </row>
    <row r="2909" spans="1:31" x14ac:dyDescent="0.25">
      <c r="A2909" t="str">
        <f>B2909&amp;"-"&amp;COUNTIF($B$3:B2909,B2909)</f>
        <v>905-3</v>
      </c>
      <c r="B2909">
        <v>905</v>
      </c>
      <c r="C2909" s="18">
        <f>VLOOKUP(A2909,'ADM Details FY17'!$A$3:$D$3515,4,FALSE)</f>
        <v>44297</v>
      </c>
      <c r="D2909" s="1">
        <f>VLOOKUP(A2909,'ADM Details FY17'!$A$3:$E$3515,5,FALSE)</f>
        <v>30.16</v>
      </c>
      <c r="E2909" s="1">
        <f>VLOOKUP(A2909,'ADM Details FY17'!$A$3:$F$3515,6,FALSE)</f>
        <v>0</v>
      </c>
      <c r="F2909" s="1">
        <f>VLOOKUP(A2909,'ADM Details FY17'!$A$3:$G$3515,7,FALSE)</f>
        <v>0.87</v>
      </c>
      <c r="G2909" s="1">
        <f>VLOOKUP(A2909,'ADM Details FY17'!$A$3:$H$3515,8,FALSE)</f>
        <v>0.5</v>
      </c>
      <c r="H2909" s="1">
        <f>VLOOKUP(A2909,'ADM Details FY17'!$A$3:$I$3515,9,FALSE)</f>
        <v>0</v>
      </c>
      <c r="I2909" s="1">
        <f>VLOOKUP(A2909,'ADM Details FY17'!$A$3:$J$3517,10,FALSE)</f>
        <v>0</v>
      </c>
      <c r="J2909" s="1">
        <f>VLOOKUP(A2909,'ADM Details FY17'!$A$3:$K$3515,11,FALSE)</f>
        <v>0</v>
      </c>
      <c r="K2909" s="1">
        <f>VLOOKUP(A2909,'ADM Details FY17'!$A$3:$M$3515,13,FALSE)</f>
        <v>26.47</v>
      </c>
      <c r="L2909" s="1">
        <f>VLOOKUP(A2909,'ADM Details FY17'!$A$3:$O$3515,15,FALSE)</f>
        <v>0</v>
      </c>
      <c r="M2909" s="1">
        <f>VLOOKUP(A2909,'ADM Details FY17'!$A$3:$P$3515,16,FALSE)</f>
        <v>0</v>
      </c>
      <c r="N2909" s="1">
        <f>VLOOKUP(A2909,'ADM Details FY17'!$A$3:$Q$3515,17,FALSE)</f>
        <v>0</v>
      </c>
      <c r="O2909" s="1">
        <f>VLOOKUP(A2909,'ADM Details FY17'!$A$3:$S$3515,19,FALSE)</f>
        <v>0</v>
      </c>
      <c r="P2909" s="1">
        <f>VLOOKUP(A2909,'ADM Details FY17'!$A$3:$U$3515,21,FALSE)</f>
        <v>0</v>
      </c>
      <c r="Q2909" s="1">
        <f>VLOOKUP(A2909,'ADM Details FY17'!$A$3:$V$3515,22,FALSE)</f>
        <v>0</v>
      </c>
      <c r="R2909" s="1">
        <f>VLOOKUP(A2909,'ADM Details FY17'!$A$3:$W$3515,23,FALSE)</f>
        <v>0</v>
      </c>
      <c r="S2909" s="1">
        <f>VLOOKUP(A2909,'ADM Details FY17'!$A$3:$X$3515,24,FALSE)</f>
        <v>0</v>
      </c>
      <c r="T2909" s="1">
        <f>VLOOKUP(A2909,'ADM Details FY17'!$A$3:$Y$3515,25,FALSE)</f>
        <v>0</v>
      </c>
      <c r="U2909" s="1">
        <f>VLOOKUP(A2909,'ADM Details FY17'!$A$3:$AA$3515,27,FALSE)</f>
        <v>0.1</v>
      </c>
      <c r="V2909" s="1">
        <f>IFERROR(VLOOKUP(C2909,'eindex _tget pp '!$A$4:$E$615,5,FALSE),0)</f>
        <v>1063.7302032921527</v>
      </c>
      <c r="W2909" s="31">
        <f>IFERROR(VLOOKUP(C2909,'eindex _tget pp '!$A$4:$F$615,6,FALSE),0)</f>
        <v>2.6250218156999998</v>
      </c>
      <c r="X2909" s="4">
        <f>IFERROR(VLOOKUP(B2909,'eschools 16'!$A$2:$F$25,6,FALSE),1)</f>
        <v>1</v>
      </c>
      <c r="Y2909" s="1">
        <f t="shared" si="225"/>
        <v>8025.84</v>
      </c>
      <c r="Z2909" s="1">
        <f t="shared" si="226"/>
        <v>18899.740000000002</v>
      </c>
      <c r="AA2909" s="31">
        <f>IFERROR(VLOOKUP(C2909,'eindex _tget pp '!$A$4:$G$615,7,FALSE),0)</f>
        <v>0.73337430400000003</v>
      </c>
      <c r="AB2909" s="1">
        <f>VLOOKUP(A2909,'ADM Details FY17'!$A$3:$AB$3515,28,FALSE)</f>
        <v>0</v>
      </c>
      <c r="AC2909" s="1">
        <f t="shared" si="227"/>
        <v>0</v>
      </c>
      <c r="AD2909" s="1">
        <f t="shared" si="228"/>
        <v>30.18</v>
      </c>
      <c r="AE2909" s="1">
        <f t="shared" si="229"/>
        <v>4527</v>
      </c>
    </row>
    <row r="2910" spans="1:31" x14ac:dyDescent="0.25">
      <c r="A2910" t="str">
        <f>B2910&amp;"-"&amp;COUNTIF($B$3:B2910,B2910)</f>
        <v>905-4</v>
      </c>
      <c r="B2910">
        <v>905</v>
      </c>
      <c r="C2910" s="18">
        <f>VLOOKUP(A2910,'ADM Details FY17'!$A$3:$D$3515,4,FALSE)</f>
        <v>44420</v>
      </c>
      <c r="D2910" s="1">
        <f>VLOOKUP(A2910,'ADM Details FY17'!$A$3:$E$3515,5,FALSE)</f>
        <v>0.12</v>
      </c>
      <c r="E2910" s="1">
        <f>VLOOKUP(A2910,'ADM Details FY17'!$A$3:$F$3515,6,FALSE)</f>
        <v>0</v>
      </c>
      <c r="F2910" s="1">
        <f>VLOOKUP(A2910,'ADM Details FY17'!$A$3:$G$3515,7,FALSE)</f>
        <v>0</v>
      </c>
      <c r="G2910" s="1">
        <f>VLOOKUP(A2910,'ADM Details FY17'!$A$3:$H$3515,8,FALSE)</f>
        <v>0</v>
      </c>
      <c r="H2910" s="1">
        <f>VLOOKUP(A2910,'ADM Details FY17'!$A$3:$I$3515,9,FALSE)</f>
        <v>0</v>
      </c>
      <c r="I2910" s="1">
        <f>VLOOKUP(A2910,'ADM Details FY17'!$A$3:$J$3517,10,FALSE)</f>
        <v>0</v>
      </c>
      <c r="J2910" s="1">
        <f>VLOOKUP(A2910,'ADM Details FY17'!$A$3:$K$3515,11,FALSE)</f>
        <v>0</v>
      </c>
      <c r="K2910" s="1">
        <f>VLOOKUP(A2910,'ADM Details FY17'!$A$3:$M$3515,13,FALSE)</f>
        <v>0.12</v>
      </c>
      <c r="L2910" s="1">
        <f>VLOOKUP(A2910,'ADM Details FY17'!$A$3:$O$3515,15,FALSE)</f>
        <v>0</v>
      </c>
      <c r="M2910" s="1">
        <f>VLOOKUP(A2910,'ADM Details FY17'!$A$3:$P$3515,16,FALSE)</f>
        <v>0</v>
      </c>
      <c r="N2910" s="1">
        <f>VLOOKUP(A2910,'ADM Details FY17'!$A$3:$Q$3515,17,FALSE)</f>
        <v>0</v>
      </c>
      <c r="O2910" s="1">
        <f>VLOOKUP(A2910,'ADM Details FY17'!$A$3:$S$3515,19,FALSE)</f>
        <v>0</v>
      </c>
      <c r="P2910" s="1">
        <f>VLOOKUP(A2910,'ADM Details FY17'!$A$3:$U$3515,21,FALSE)</f>
        <v>0</v>
      </c>
      <c r="Q2910" s="1">
        <f>VLOOKUP(A2910,'ADM Details FY17'!$A$3:$V$3515,22,FALSE)</f>
        <v>0</v>
      </c>
      <c r="R2910" s="1">
        <f>VLOOKUP(A2910,'ADM Details FY17'!$A$3:$W$3515,23,FALSE)</f>
        <v>0</v>
      </c>
      <c r="S2910" s="1">
        <f>VLOOKUP(A2910,'ADM Details FY17'!$A$3:$X$3515,24,FALSE)</f>
        <v>0</v>
      </c>
      <c r="T2910" s="1">
        <f>VLOOKUP(A2910,'ADM Details FY17'!$A$3:$Y$3515,25,FALSE)</f>
        <v>0</v>
      </c>
      <c r="U2910" s="1">
        <f>VLOOKUP(A2910,'ADM Details FY17'!$A$3:$AA$3515,27,FALSE)</f>
        <v>0</v>
      </c>
      <c r="V2910" s="1">
        <f>IFERROR(VLOOKUP(C2910,'eindex _tget pp '!$A$4:$E$615,5,FALSE),0)</f>
        <v>248.05913736340338</v>
      </c>
      <c r="W2910" s="31">
        <f>IFERROR(VLOOKUP(C2910,'eindex _tget pp '!$A$4:$F$615,6,FALSE),0)</f>
        <v>0.87706061489999998</v>
      </c>
      <c r="X2910" s="4">
        <f>IFERROR(VLOOKUP(B2910,'eschools 16'!$A$2:$F$25,6,FALSE),1)</f>
        <v>1</v>
      </c>
      <c r="Y2910" s="1">
        <f t="shared" si="225"/>
        <v>7.44</v>
      </c>
      <c r="Z2910" s="1">
        <f t="shared" si="226"/>
        <v>28.63</v>
      </c>
      <c r="AA2910" s="31">
        <f>IFERROR(VLOOKUP(C2910,'eindex _tget pp '!$A$4:$G$615,7,FALSE),0)</f>
        <v>0.46494761499999998</v>
      </c>
      <c r="AB2910" s="1">
        <f>VLOOKUP(A2910,'ADM Details FY17'!$A$3:$AB$3515,28,FALSE)</f>
        <v>0</v>
      </c>
      <c r="AC2910" s="1">
        <f t="shared" si="227"/>
        <v>0</v>
      </c>
      <c r="AD2910" s="1">
        <f t="shared" si="228"/>
        <v>0.12</v>
      </c>
      <c r="AE2910" s="1">
        <f t="shared" si="229"/>
        <v>18</v>
      </c>
    </row>
    <row r="2911" spans="1:31" x14ac:dyDescent="0.25">
      <c r="A2911" t="str">
        <f>B2911&amp;"-"&amp;COUNTIF($B$3:B2911,B2911)</f>
        <v>905-5</v>
      </c>
      <c r="B2911">
        <v>905</v>
      </c>
      <c r="C2911" s="18">
        <f>VLOOKUP(A2911,'ADM Details FY17'!$A$3:$D$3515,4,FALSE)</f>
        <v>0</v>
      </c>
      <c r="D2911" s="1">
        <f>VLOOKUP(A2911,'ADM Details FY17'!$A$3:$E$3515,5,FALSE)</f>
        <v>0</v>
      </c>
      <c r="E2911" s="1">
        <f>VLOOKUP(A2911,'ADM Details FY17'!$A$3:$F$3515,6,FALSE)</f>
        <v>0</v>
      </c>
      <c r="F2911" s="1">
        <f>VLOOKUP(A2911,'ADM Details FY17'!$A$3:$G$3515,7,FALSE)</f>
        <v>0</v>
      </c>
      <c r="G2911" s="1">
        <f>VLOOKUP(A2911,'ADM Details FY17'!$A$3:$H$3515,8,FALSE)</f>
        <v>0</v>
      </c>
      <c r="H2911" s="1">
        <f>VLOOKUP(A2911,'ADM Details FY17'!$A$3:$I$3515,9,FALSE)</f>
        <v>0</v>
      </c>
      <c r="I2911" s="1">
        <f>VLOOKUP(A2911,'ADM Details FY17'!$A$3:$J$3517,10,FALSE)</f>
        <v>0</v>
      </c>
      <c r="J2911" s="1">
        <f>VLOOKUP(A2911,'ADM Details FY17'!$A$3:$K$3515,11,FALSE)</f>
        <v>0</v>
      </c>
      <c r="K2911" s="1">
        <f>VLOOKUP(A2911,'ADM Details FY17'!$A$3:$M$3515,13,FALSE)</f>
        <v>0</v>
      </c>
      <c r="L2911" s="1">
        <f>VLOOKUP(A2911,'ADM Details FY17'!$A$3:$O$3515,15,FALSE)</f>
        <v>0</v>
      </c>
      <c r="M2911" s="1">
        <f>VLOOKUP(A2911,'ADM Details FY17'!$A$3:$P$3515,16,FALSE)</f>
        <v>0</v>
      </c>
      <c r="N2911" s="1">
        <f>VLOOKUP(A2911,'ADM Details FY17'!$A$3:$Q$3515,17,FALSE)</f>
        <v>0</v>
      </c>
      <c r="O2911" s="1">
        <f>VLOOKUP(A2911,'ADM Details FY17'!$A$3:$S$3515,19,FALSE)</f>
        <v>0</v>
      </c>
      <c r="P2911" s="1">
        <f>VLOOKUP(A2911,'ADM Details FY17'!$A$3:$U$3515,21,FALSE)</f>
        <v>0</v>
      </c>
      <c r="Q2911" s="1">
        <f>VLOOKUP(A2911,'ADM Details FY17'!$A$3:$V$3515,22,FALSE)</f>
        <v>0</v>
      </c>
      <c r="R2911" s="1">
        <f>VLOOKUP(A2911,'ADM Details FY17'!$A$3:$W$3515,23,FALSE)</f>
        <v>0</v>
      </c>
      <c r="S2911" s="1">
        <f>VLOOKUP(A2911,'ADM Details FY17'!$A$3:$X$3515,24,FALSE)</f>
        <v>0</v>
      </c>
      <c r="T2911" s="1">
        <f>VLOOKUP(A2911,'ADM Details FY17'!$A$3:$Y$3515,25,FALSE)</f>
        <v>0</v>
      </c>
      <c r="U2911" s="1">
        <f>VLOOKUP(A2911,'ADM Details FY17'!$A$3:$AA$3515,27,FALSE)</f>
        <v>0</v>
      </c>
      <c r="V2911" s="1">
        <f>IFERROR(VLOOKUP(C2911,'eindex _tget pp '!$A$4:$E$615,5,FALSE),0)</f>
        <v>0</v>
      </c>
      <c r="W2911" s="31">
        <f>IFERROR(VLOOKUP(C2911,'eindex _tget pp '!$A$4:$F$615,6,FALSE),0)</f>
        <v>0</v>
      </c>
      <c r="X2911" s="4">
        <f>IFERROR(VLOOKUP(B2911,'eschools 16'!$A$2:$F$25,6,FALSE),1)</f>
        <v>1</v>
      </c>
      <c r="Y2911" s="1">
        <f t="shared" si="225"/>
        <v>0</v>
      </c>
      <c r="Z2911" s="1">
        <f t="shared" si="226"/>
        <v>0</v>
      </c>
      <c r="AA2911" s="31">
        <f>IFERROR(VLOOKUP(C2911,'eindex _tget pp '!$A$4:$G$615,7,FALSE),0)</f>
        <v>0</v>
      </c>
      <c r="AB2911" s="1">
        <f>VLOOKUP(A2911,'ADM Details FY17'!$A$3:$AB$3515,28,FALSE)</f>
        <v>0</v>
      </c>
      <c r="AC2911" s="1">
        <f t="shared" si="227"/>
        <v>0</v>
      </c>
      <c r="AD2911" s="1">
        <f t="shared" si="228"/>
        <v>0</v>
      </c>
      <c r="AE2911" s="1">
        <f t="shared" si="229"/>
        <v>0</v>
      </c>
    </row>
    <row r="2912" spans="1:31" x14ac:dyDescent="0.25">
      <c r="A2912" t="str">
        <f>B2912&amp;"-"&amp;COUNTIF($B$3:B2912,B2912)</f>
        <v>905-6</v>
      </c>
      <c r="B2912">
        <v>905</v>
      </c>
      <c r="C2912" s="18">
        <f>VLOOKUP(A2912,'ADM Details FY17'!$A$3:$D$3515,4,FALSE)</f>
        <v>0</v>
      </c>
      <c r="D2912" s="1">
        <f>VLOOKUP(A2912,'ADM Details FY17'!$A$3:$E$3515,5,FALSE)</f>
        <v>0</v>
      </c>
      <c r="E2912" s="1">
        <f>VLOOKUP(A2912,'ADM Details FY17'!$A$3:$F$3515,6,FALSE)</f>
        <v>0</v>
      </c>
      <c r="F2912" s="1">
        <f>VLOOKUP(A2912,'ADM Details FY17'!$A$3:$G$3515,7,FALSE)</f>
        <v>0</v>
      </c>
      <c r="G2912" s="1">
        <f>VLOOKUP(A2912,'ADM Details FY17'!$A$3:$H$3515,8,FALSE)</f>
        <v>0</v>
      </c>
      <c r="H2912" s="1">
        <f>VLOOKUP(A2912,'ADM Details FY17'!$A$3:$I$3515,9,FALSE)</f>
        <v>0</v>
      </c>
      <c r="I2912" s="1">
        <f>VLOOKUP(A2912,'ADM Details FY17'!$A$3:$J$3517,10,FALSE)</f>
        <v>0</v>
      </c>
      <c r="J2912" s="1">
        <f>VLOOKUP(A2912,'ADM Details FY17'!$A$3:$K$3515,11,FALSE)</f>
        <v>0</v>
      </c>
      <c r="K2912" s="1">
        <f>VLOOKUP(A2912,'ADM Details FY17'!$A$3:$M$3515,13,FALSE)</f>
        <v>0</v>
      </c>
      <c r="L2912" s="1">
        <f>VLOOKUP(A2912,'ADM Details FY17'!$A$3:$O$3515,15,FALSE)</f>
        <v>0</v>
      </c>
      <c r="M2912" s="1">
        <f>VLOOKUP(A2912,'ADM Details FY17'!$A$3:$P$3515,16,FALSE)</f>
        <v>0</v>
      </c>
      <c r="N2912" s="1">
        <f>VLOOKUP(A2912,'ADM Details FY17'!$A$3:$Q$3515,17,FALSE)</f>
        <v>0</v>
      </c>
      <c r="O2912" s="1">
        <f>VLOOKUP(A2912,'ADM Details FY17'!$A$3:$S$3515,19,FALSE)</f>
        <v>0</v>
      </c>
      <c r="P2912" s="1">
        <f>VLOOKUP(A2912,'ADM Details FY17'!$A$3:$U$3515,21,FALSE)</f>
        <v>0</v>
      </c>
      <c r="Q2912" s="1">
        <f>VLOOKUP(A2912,'ADM Details FY17'!$A$3:$V$3515,22,FALSE)</f>
        <v>0</v>
      </c>
      <c r="R2912" s="1">
        <f>VLOOKUP(A2912,'ADM Details FY17'!$A$3:$W$3515,23,FALSE)</f>
        <v>0</v>
      </c>
      <c r="S2912" s="1">
        <f>VLOOKUP(A2912,'ADM Details FY17'!$A$3:$X$3515,24,FALSE)</f>
        <v>0</v>
      </c>
      <c r="T2912" s="1">
        <f>VLOOKUP(A2912,'ADM Details FY17'!$A$3:$Y$3515,25,FALSE)</f>
        <v>0</v>
      </c>
      <c r="U2912" s="1">
        <f>VLOOKUP(A2912,'ADM Details FY17'!$A$3:$AA$3515,27,FALSE)</f>
        <v>0</v>
      </c>
      <c r="V2912" s="1">
        <f>IFERROR(VLOOKUP(C2912,'eindex _tget pp '!$A$4:$E$615,5,FALSE),0)</f>
        <v>0</v>
      </c>
      <c r="W2912" s="31">
        <f>IFERROR(VLOOKUP(C2912,'eindex _tget pp '!$A$4:$F$615,6,FALSE),0)</f>
        <v>0</v>
      </c>
      <c r="X2912" s="4">
        <f>IFERROR(VLOOKUP(B2912,'eschools 16'!$A$2:$F$25,6,FALSE),1)</f>
        <v>1</v>
      </c>
      <c r="Y2912" s="1">
        <f t="shared" si="225"/>
        <v>0</v>
      </c>
      <c r="Z2912" s="1">
        <f t="shared" si="226"/>
        <v>0</v>
      </c>
      <c r="AA2912" s="31">
        <f>IFERROR(VLOOKUP(C2912,'eindex _tget pp '!$A$4:$G$615,7,FALSE),0)</f>
        <v>0</v>
      </c>
      <c r="AB2912" s="1">
        <f>VLOOKUP(A2912,'ADM Details FY17'!$A$3:$AB$3515,28,FALSE)</f>
        <v>0</v>
      </c>
      <c r="AC2912" s="1">
        <f t="shared" si="227"/>
        <v>0</v>
      </c>
      <c r="AD2912" s="1">
        <f t="shared" si="228"/>
        <v>0</v>
      </c>
      <c r="AE2912" s="1">
        <f t="shared" si="229"/>
        <v>0</v>
      </c>
    </row>
    <row r="2913" spans="1:31" x14ac:dyDescent="0.25">
      <c r="A2913" t="str">
        <f>B2913&amp;"-"&amp;COUNTIF($B$3:B2913,B2913)</f>
        <v>905-7</v>
      </c>
      <c r="B2913">
        <v>905</v>
      </c>
      <c r="C2913" s="18">
        <f>VLOOKUP(A2913,'ADM Details FY17'!$A$3:$D$3515,4,FALSE)</f>
        <v>0</v>
      </c>
      <c r="D2913" s="1">
        <f>VLOOKUP(A2913,'ADM Details FY17'!$A$3:$E$3515,5,FALSE)</f>
        <v>0</v>
      </c>
      <c r="E2913" s="1">
        <f>VLOOKUP(A2913,'ADM Details FY17'!$A$3:$F$3515,6,FALSE)</f>
        <v>0</v>
      </c>
      <c r="F2913" s="1">
        <f>VLOOKUP(A2913,'ADM Details FY17'!$A$3:$G$3515,7,FALSE)</f>
        <v>0</v>
      </c>
      <c r="G2913" s="1">
        <f>VLOOKUP(A2913,'ADM Details FY17'!$A$3:$H$3515,8,FALSE)</f>
        <v>0</v>
      </c>
      <c r="H2913" s="1">
        <f>VLOOKUP(A2913,'ADM Details FY17'!$A$3:$I$3515,9,FALSE)</f>
        <v>0</v>
      </c>
      <c r="I2913" s="1">
        <f>VLOOKUP(A2913,'ADM Details FY17'!$A$3:$J$3517,10,FALSE)</f>
        <v>0</v>
      </c>
      <c r="J2913" s="1">
        <f>VLOOKUP(A2913,'ADM Details FY17'!$A$3:$K$3515,11,FALSE)</f>
        <v>0</v>
      </c>
      <c r="K2913" s="1">
        <f>VLOOKUP(A2913,'ADM Details FY17'!$A$3:$M$3515,13,FALSE)</f>
        <v>0</v>
      </c>
      <c r="L2913" s="1">
        <f>VLOOKUP(A2913,'ADM Details FY17'!$A$3:$O$3515,15,FALSE)</f>
        <v>0</v>
      </c>
      <c r="M2913" s="1">
        <f>VLOOKUP(A2913,'ADM Details FY17'!$A$3:$P$3515,16,FALSE)</f>
        <v>0</v>
      </c>
      <c r="N2913" s="1">
        <f>VLOOKUP(A2913,'ADM Details FY17'!$A$3:$Q$3515,17,FALSE)</f>
        <v>0</v>
      </c>
      <c r="O2913" s="1">
        <f>VLOOKUP(A2913,'ADM Details FY17'!$A$3:$S$3515,19,FALSE)</f>
        <v>0</v>
      </c>
      <c r="P2913" s="1">
        <f>VLOOKUP(A2913,'ADM Details FY17'!$A$3:$U$3515,21,FALSE)</f>
        <v>0</v>
      </c>
      <c r="Q2913" s="1">
        <f>VLOOKUP(A2913,'ADM Details FY17'!$A$3:$V$3515,22,FALSE)</f>
        <v>0</v>
      </c>
      <c r="R2913" s="1">
        <f>VLOOKUP(A2913,'ADM Details FY17'!$A$3:$W$3515,23,FALSE)</f>
        <v>0</v>
      </c>
      <c r="S2913" s="1">
        <f>VLOOKUP(A2913,'ADM Details FY17'!$A$3:$X$3515,24,FALSE)</f>
        <v>0</v>
      </c>
      <c r="T2913" s="1">
        <f>VLOOKUP(A2913,'ADM Details FY17'!$A$3:$Y$3515,25,FALSE)</f>
        <v>0</v>
      </c>
      <c r="U2913" s="1">
        <f>VLOOKUP(A2913,'ADM Details FY17'!$A$3:$AA$3515,27,FALSE)</f>
        <v>0</v>
      </c>
      <c r="V2913" s="1">
        <f>IFERROR(VLOOKUP(C2913,'eindex _tget pp '!$A$4:$E$615,5,FALSE),0)</f>
        <v>0</v>
      </c>
      <c r="W2913" s="31">
        <f>IFERROR(VLOOKUP(C2913,'eindex _tget pp '!$A$4:$F$615,6,FALSE),0)</f>
        <v>0</v>
      </c>
      <c r="X2913" s="4">
        <f>IFERROR(VLOOKUP(B2913,'eschools 16'!$A$2:$F$25,6,FALSE),1)</f>
        <v>1</v>
      </c>
      <c r="Y2913" s="1">
        <f t="shared" si="225"/>
        <v>0</v>
      </c>
      <c r="Z2913" s="1">
        <f t="shared" si="226"/>
        <v>0</v>
      </c>
      <c r="AA2913" s="31">
        <f>IFERROR(VLOOKUP(C2913,'eindex _tget pp '!$A$4:$G$615,7,FALSE),0)</f>
        <v>0</v>
      </c>
      <c r="AB2913" s="1">
        <f>VLOOKUP(A2913,'ADM Details FY17'!$A$3:$AB$3515,28,FALSE)</f>
        <v>0</v>
      </c>
      <c r="AC2913" s="1">
        <f t="shared" si="227"/>
        <v>0</v>
      </c>
      <c r="AD2913" s="1">
        <f t="shared" si="228"/>
        <v>0</v>
      </c>
      <c r="AE2913" s="1">
        <f t="shared" si="229"/>
        <v>0</v>
      </c>
    </row>
    <row r="2914" spans="1:31" x14ac:dyDescent="0.25">
      <c r="A2914" t="str">
        <f>B2914&amp;"-"&amp;COUNTIF($B$3:B2914,B2914)</f>
        <v>905-8</v>
      </c>
      <c r="B2914">
        <v>905</v>
      </c>
      <c r="C2914" s="18">
        <f>VLOOKUP(A2914,'ADM Details FY17'!$A$3:$D$3515,4,FALSE)</f>
        <v>0</v>
      </c>
      <c r="D2914" s="1">
        <f>VLOOKUP(A2914,'ADM Details FY17'!$A$3:$E$3515,5,FALSE)</f>
        <v>0</v>
      </c>
      <c r="E2914" s="1">
        <f>VLOOKUP(A2914,'ADM Details FY17'!$A$3:$F$3515,6,FALSE)</f>
        <v>0</v>
      </c>
      <c r="F2914" s="1">
        <f>VLOOKUP(A2914,'ADM Details FY17'!$A$3:$G$3515,7,FALSE)</f>
        <v>0</v>
      </c>
      <c r="G2914" s="1">
        <f>VLOOKUP(A2914,'ADM Details FY17'!$A$3:$H$3515,8,FALSE)</f>
        <v>0</v>
      </c>
      <c r="H2914" s="1">
        <f>VLOOKUP(A2914,'ADM Details FY17'!$A$3:$I$3515,9,FALSE)</f>
        <v>0</v>
      </c>
      <c r="I2914" s="1">
        <f>VLOOKUP(A2914,'ADM Details FY17'!$A$3:$J$3517,10,FALSE)</f>
        <v>0</v>
      </c>
      <c r="J2914" s="1">
        <f>VLOOKUP(A2914,'ADM Details FY17'!$A$3:$K$3515,11,FALSE)</f>
        <v>0</v>
      </c>
      <c r="K2914" s="1">
        <f>VLOOKUP(A2914,'ADM Details FY17'!$A$3:$M$3515,13,FALSE)</f>
        <v>0</v>
      </c>
      <c r="L2914" s="1">
        <f>VLOOKUP(A2914,'ADM Details FY17'!$A$3:$O$3515,15,FALSE)</f>
        <v>0</v>
      </c>
      <c r="M2914" s="1">
        <f>VLOOKUP(A2914,'ADM Details FY17'!$A$3:$P$3515,16,FALSE)</f>
        <v>0</v>
      </c>
      <c r="N2914" s="1">
        <f>VLOOKUP(A2914,'ADM Details FY17'!$A$3:$Q$3515,17,FALSE)</f>
        <v>0</v>
      </c>
      <c r="O2914" s="1">
        <f>VLOOKUP(A2914,'ADM Details FY17'!$A$3:$S$3515,19,FALSE)</f>
        <v>0</v>
      </c>
      <c r="P2914" s="1">
        <f>VLOOKUP(A2914,'ADM Details FY17'!$A$3:$U$3515,21,FALSE)</f>
        <v>0</v>
      </c>
      <c r="Q2914" s="1">
        <f>VLOOKUP(A2914,'ADM Details FY17'!$A$3:$V$3515,22,FALSE)</f>
        <v>0</v>
      </c>
      <c r="R2914" s="1">
        <f>VLOOKUP(A2914,'ADM Details FY17'!$A$3:$W$3515,23,FALSE)</f>
        <v>0</v>
      </c>
      <c r="S2914" s="1">
        <f>VLOOKUP(A2914,'ADM Details FY17'!$A$3:$X$3515,24,FALSE)</f>
        <v>0</v>
      </c>
      <c r="T2914" s="1">
        <f>VLOOKUP(A2914,'ADM Details FY17'!$A$3:$Y$3515,25,FALSE)</f>
        <v>0</v>
      </c>
      <c r="U2914" s="1">
        <f>VLOOKUP(A2914,'ADM Details FY17'!$A$3:$AA$3515,27,FALSE)</f>
        <v>0</v>
      </c>
      <c r="V2914" s="1">
        <f>IFERROR(VLOOKUP(C2914,'eindex _tget pp '!$A$4:$E$615,5,FALSE),0)</f>
        <v>0</v>
      </c>
      <c r="W2914" s="31">
        <f>IFERROR(VLOOKUP(C2914,'eindex _tget pp '!$A$4:$F$615,6,FALSE),0)</f>
        <v>0</v>
      </c>
      <c r="X2914" s="4">
        <f>IFERROR(VLOOKUP(B2914,'eschools 16'!$A$2:$F$25,6,FALSE),1)</f>
        <v>1</v>
      </c>
      <c r="Y2914" s="1">
        <f t="shared" si="225"/>
        <v>0</v>
      </c>
      <c r="Z2914" s="1">
        <f t="shared" si="226"/>
        <v>0</v>
      </c>
      <c r="AA2914" s="31">
        <f>IFERROR(VLOOKUP(C2914,'eindex _tget pp '!$A$4:$G$615,7,FALSE),0)</f>
        <v>0</v>
      </c>
      <c r="AB2914" s="1">
        <f>VLOOKUP(A2914,'ADM Details FY17'!$A$3:$AB$3515,28,FALSE)</f>
        <v>0</v>
      </c>
      <c r="AC2914" s="1">
        <f t="shared" si="227"/>
        <v>0</v>
      </c>
      <c r="AD2914" s="1">
        <f t="shared" si="228"/>
        <v>0</v>
      </c>
      <c r="AE2914" s="1">
        <f t="shared" si="229"/>
        <v>0</v>
      </c>
    </row>
    <row r="2915" spans="1:31" x14ac:dyDescent="0.25">
      <c r="A2915" t="str">
        <f>B2915&amp;"-"&amp;COUNTIF($B$3:B2915,B2915)</f>
        <v>912-1</v>
      </c>
      <c r="B2915">
        <v>912</v>
      </c>
      <c r="C2915" s="18">
        <f>VLOOKUP(A2915,'ADM Details FY17'!$A$3:$D$3515,4,FALSE)</f>
        <v>43802</v>
      </c>
      <c r="D2915" s="1">
        <f>VLOOKUP(A2915,'ADM Details FY17'!$A$3:$E$3515,5,FALSE)</f>
        <v>172.8</v>
      </c>
      <c r="E2915" s="1">
        <f>VLOOKUP(A2915,'ADM Details FY17'!$A$3:$F$3515,6,FALSE)</f>
        <v>0</v>
      </c>
      <c r="F2915" s="1">
        <f>VLOOKUP(A2915,'ADM Details FY17'!$A$3:$G$3515,7,FALSE)</f>
        <v>7.53</v>
      </c>
      <c r="G2915" s="1">
        <f>VLOOKUP(A2915,'ADM Details FY17'!$A$3:$H$3515,8,FALSE)</f>
        <v>1.38</v>
      </c>
      <c r="H2915" s="1">
        <f>VLOOKUP(A2915,'ADM Details FY17'!$A$3:$I$3515,9,FALSE)</f>
        <v>0</v>
      </c>
      <c r="I2915" s="1">
        <f>VLOOKUP(A2915,'ADM Details FY17'!$A$3:$J$3517,10,FALSE)</f>
        <v>0</v>
      </c>
      <c r="J2915" s="1">
        <f>VLOOKUP(A2915,'ADM Details FY17'!$A$3:$K$3515,11,FALSE)</f>
        <v>0</v>
      </c>
      <c r="K2915" s="1">
        <f>VLOOKUP(A2915,'ADM Details FY17'!$A$3:$M$3515,13,FALSE)</f>
        <v>127.09</v>
      </c>
      <c r="L2915" s="1">
        <f>VLOOKUP(A2915,'ADM Details FY17'!$A$3:$O$3515,15,FALSE)</f>
        <v>0</v>
      </c>
      <c r="M2915" s="1">
        <f>VLOOKUP(A2915,'ADM Details FY17'!$A$3:$P$3515,16,FALSE)</f>
        <v>0</v>
      </c>
      <c r="N2915" s="1">
        <f>VLOOKUP(A2915,'ADM Details FY17'!$A$3:$Q$3515,17,FALSE)</f>
        <v>0</v>
      </c>
      <c r="O2915" s="1">
        <f>VLOOKUP(A2915,'ADM Details FY17'!$A$3:$S$3515,19,FALSE)</f>
        <v>0</v>
      </c>
      <c r="P2915" s="1">
        <f>VLOOKUP(A2915,'ADM Details FY17'!$A$3:$U$3515,21,FALSE)</f>
        <v>0</v>
      </c>
      <c r="Q2915" s="1">
        <f>VLOOKUP(A2915,'ADM Details FY17'!$A$3:$V$3515,22,FALSE)</f>
        <v>0</v>
      </c>
      <c r="R2915" s="1">
        <f>VLOOKUP(A2915,'ADM Details FY17'!$A$3:$W$3515,23,FALSE)</f>
        <v>0</v>
      </c>
      <c r="S2915" s="1">
        <f>VLOOKUP(A2915,'ADM Details FY17'!$A$3:$X$3515,24,FALSE)</f>
        <v>0</v>
      </c>
      <c r="T2915" s="1">
        <f>VLOOKUP(A2915,'ADM Details FY17'!$A$3:$Y$3515,25,FALSE)</f>
        <v>0</v>
      </c>
      <c r="U2915" s="1">
        <f>VLOOKUP(A2915,'ADM Details FY17'!$A$3:$AA$3515,27,FALSE)</f>
        <v>0</v>
      </c>
      <c r="V2915" s="1">
        <f>IFERROR(VLOOKUP(C2915,'eindex _tget pp '!$A$4:$E$615,5,FALSE),0)</f>
        <v>454.00578141101448</v>
      </c>
      <c r="W2915" s="31">
        <f>IFERROR(VLOOKUP(C2915,'eindex _tget pp '!$A$4:$F$615,6,FALSE),0)</f>
        <v>3.6729279115</v>
      </c>
      <c r="X2915" s="4">
        <f>IFERROR(VLOOKUP(B2915,'eschools 16'!$A$2:$F$25,6,FALSE),1)</f>
        <v>1</v>
      </c>
      <c r="Y2915" s="1">
        <f t="shared" si="225"/>
        <v>19613.05</v>
      </c>
      <c r="Z2915" s="1">
        <f t="shared" si="226"/>
        <v>126967.54</v>
      </c>
      <c r="AA2915" s="31">
        <f>IFERROR(VLOOKUP(C2915,'eindex _tget pp '!$A$4:$G$615,7,FALSE),0)</f>
        <v>0.53438618000000004</v>
      </c>
      <c r="AB2915" s="1">
        <f>VLOOKUP(A2915,'ADM Details FY17'!$A$3:$AB$3515,28,FALSE)</f>
        <v>0</v>
      </c>
      <c r="AC2915" s="1">
        <f t="shared" si="227"/>
        <v>0</v>
      </c>
      <c r="AD2915" s="1">
        <f t="shared" si="228"/>
        <v>172.8</v>
      </c>
      <c r="AE2915" s="1">
        <f t="shared" si="229"/>
        <v>25920</v>
      </c>
    </row>
    <row r="2916" spans="1:31" x14ac:dyDescent="0.25">
      <c r="A2916" t="str">
        <f>B2916&amp;"-"&amp;COUNTIF($B$3:B2916,B2916)</f>
        <v>912-2</v>
      </c>
      <c r="B2916">
        <v>912</v>
      </c>
      <c r="C2916" s="18">
        <f>VLOOKUP(A2916,'ADM Details FY17'!$A$3:$D$3515,4,FALSE)</f>
        <v>47027</v>
      </c>
      <c r="D2916" s="1">
        <f>VLOOKUP(A2916,'ADM Details FY17'!$A$3:$E$3515,5,FALSE)</f>
        <v>2.66</v>
      </c>
      <c r="E2916" s="1">
        <f>VLOOKUP(A2916,'ADM Details FY17'!$A$3:$F$3515,6,FALSE)</f>
        <v>0</v>
      </c>
      <c r="F2916" s="1">
        <f>VLOOKUP(A2916,'ADM Details FY17'!$A$3:$G$3515,7,FALSE)</f>
        <v>0</v>
      </c>
      <c r="G2916" s="1">
        <f>VLOOKUP(A2916,'ADM Details FY17'!$A$3:$H$3515,8,FALSE)</f>
        <v>0</v>
      </c>
      <c r="H2916" s="1">
        <f>VLOOKUP(A2916,'ADM Details FY17'!$A$3:$I$3515,9,FALSE)</f>
        <v>0</v>
      </c>
      <c r="I2916" s="1">
        <f>VLOOKUP(A2916,'ADM Details FY17'!$A$3:$J$3517,10,FALSE)</f>
        <v>0</v>
      </c>
      <c r="J2916" s="1">
        <f>VLOOKUP(A2916,'ADM Details FY17'!$A$3:$K$3515,11,FALSE)</f>
        <v>0</v>
      </c>
      <c r="K2916" s="1">
        <f>VLOOKUP(A2916,'ADM Details FY17'!$A$3:$M$3515,13,FALSE)</f>
        <v>1.67</v>
      </c>
      <c r="L2916" s="1">
        <f>VLOOKUP(A2916,'ADM Details FY17'!$A$3:$O$3515,15,FALSE)</f>
        <v>0</v>
      </c>
      <c r="M2916" s="1">
        <f>VLOOKUP(A2916,'ADM Details FY17'!$A$3:$P$3515,16,FALSE)</f>
        <v>0</v>
      </c>
      <c r="N2916" s="1">
        <f>VLOOKUP(A2916,'ADM Details FY17'!$A$3:$Q$3515,17,FALSE)</f>
        <v>0</v>
      </c>
      <c r="O2916" s="1">
        <f>VLOOKUP(A2916,'ADM Details FY17'!$A$3:$S$3515,19,FALSE)</f>
        <v>0</v>
      </c>
      <c r="P2916" s="1">
        <f>VLOOKUP(A2916,'ADM Details FY17'!$A$3:$U$3515,21,FALSE)</f>
        <v>0</v>
      </c>
      <c r="Q2916" s="1">
        <f>VLOOKUP(A2916,'ADM Details FY17'!$A$3:$V$3515,22,FALSE)</f>
        <v>0</v>
      </c>
      <c r="R2916" s="1">
        <f>VLOOKUP(A2916,'ADM Details FY17'!$A$3:$W$3515,23,FALSE)</f>
        <v>0</v>
      </c>
      <c r="S2916" s="1">
        <f>VLOOKUP(A2916,'ADM Details FY17'!$A$3:$X$3515,24,FALSE)</f>
        <v>0</v>
      </c>
      <c r="T2916" s="1">
        <f>VLOOKUP(A2916,'ADM Details FY17'!$A$3:$Y$3515,25,FALSE)</f>
        <v>0</v>
      </c>
      <c r="U2916" s="1">
        <f>VLOOKUP(A2916,'ADM Details FY17'!$A$3:$AA$3515,27,FALSE)</f>
        <v>0</v>
      </c>
      <c r="V2916" s="1">
        <f>IFERROR(VLOOKUP(C2916,'eindex _tget pp '!$A$4:$E$615,5,FALSE),0)</f>
        <v>0</v>
      </c>
      <c r="W2916" s="31">
        <f>IFERROR(VLOOKUP(C2916,'eindex _tget pp '!$A$4:$F$615,6,FALSE),0)</f>
        <v>9.4266410999999994E-2</v>
      </c>
      <c r="X2916" s="4">
        <f>IFERROR(VLOOKUP(B2916,'eschools 16'!$A$2:$F$25,6,FALSE),1)</f>
        <v>1</v>
      </c>
      <c r="Y2916" s="1">
        <f t="shared" si="225"/>
        <v>0</v>
      </c>
      <c r="Z2916" s="1">
        <f t="shared" si="226"/>
        <v>42.82</v>
      </c>
      <c r="AA2916" s="31">
        <f>IFERROR(VLOOKUP(C2916,'eindex _tget pp '!$A$4:$G$615,7,FALSE),0)</f>
        <v>0.22631918000000001</v>
      </c>
      <c r="AB2916" s="1">
        <f>VLOOKUP(A2916,'ADM Details FY17'!$A$3:$AB$3515,28,FALSE)</f>
        <v>0</v>
      </c>
      <c r="AC2916" s="1">
        <f t="shared" si="227"/>
        <v>0</v>
      </c>
      <c r="AD2916" s="1">
        <f t="shared" si="228"/>
        <v>2.66</v>
      </c>
      <c r="AE2916" s="1">
        <f t="shared" si="229"/>
        <v>399</v>
      </c>
    </row>
    <row r="2917" spans="1:31" x14ac:dyDescent="0.25">
      <c r="A2917" t="str">
        <f>B2917&amp;"-"&amp;COUNTIF($B$3:B2917,B2917)</f>
        <v>912-3</v>
      </c>
      <c r="B2917">
        <v>912</v>
      </c>
      <c r="C2917" s="18">
        <f>VLOOKUP(A2917,'ADM Details FY17'!$A$3:$D$3515,4,FALSE)</f>
        <v>44073</v>
      </c>
      <c r="D2917" s="1">
        <f>VLOOKUP(A2917,'ADM Details FY17'!$A$3:$E$3515,5,FALSE)</f>
        <v>1</v>
      </c>
      <c r="E2917" s="1">
        <f>VLOOKUP(A2917,'ADM Details FY17'!$A$3:$F$3515,6,FALSE)</f>
        <v>0</v>
      </c>
      <c r="F2917" s="1">
        <f>VLOOKUP(A2917,'ADM Details FY17'!$A$3:$G$3515,7,FALSE)</f>
        <v>0</v>
      </c>
      <c r="G2917" s="1">
        <f>VLOOKUP(A2917,'ADM Details FY17'!$A$3:$H$3515,8,FALSE)</f>
        <v>0</v>
      </c>
      <c r="H2917" s="1">
        <f>VLOOKUP(A2917,'ADM Details FY17'!$A$3:$I$3515,9,FALSE)</f>
        <v>0</v>
      </c>
      <c r="I2917" s="1">
        <f>VLOOKUP(A2917,'ADM Details FY17'!$A$3:$J$3517,10,FALSE)</f>
        <v>0</v>
      </c>
      <c r="J2917" s="1">
        <f>VLOOKUP(A2917,'ADM Details FY17'!$A$3:$K$3515,11,FALSE)</f>
        <v>0</v>
      </c>
      <c r="K2917" s="1">
        <f>VLOOKUP(A2917,'ADM Details FY17'!$A$3:$M$3515,13,FALSE)</f>
        <v>0</v>
      </c>
      <c r="L2917" s="1">
        <f>VLOOKUP(A2917,'ADM Details FY17'!$A$3:$O$3515,15,FALSE)</f>
        <v>0</v>
      </c>
      <c r="M2917" s="1">
        <f>VLOOKUP(A2917,'ADM Details FY17'!$A$3:$P$3515,16,FALSE)</f>
        <v>0</v>
      </c>
      <c r="N2917" s="1">
        <f>VLOOKUP(A2917,'ADM Details FY17'!$A$3:$Q$3515,17,FALSE)</f>
        <v>0</v>
      </c>
      <c r="O2917" s="1">
        <f>VLOOKUP(A2917,'ADM Details FY17'!$A$3:$S$3515,19,FALSE)</f>
        <v>0</v>
      </c>
      <c r="P2917" s="1">
        <f>VLOOKUP(A2917,'ADM Details FY17'!$A$3:$U$3515,21,FALSE)</f>
        <v>0</v>
      </c>
      <c r="Q2917" s="1">
        <f>VLOOKUP(A2917,'ADM Details FY17'!$A$3:$V$3515,22,FALSE)</f>
        <v>0</v>
      </c>
      <c r="R2917" s="1">
        <f>VLOOKUP(A2917,'ADM Details FY17'!$A$3:$W$3515,23,FALSE)</f>
        <v>0</v>
      </c>
      <c r="S2917" s="1">
        <f>VLOOKUP(A2917,'ADM Details FY17'!$A$3:$X$3515,24,FALSE)</f>
        <v>0</v>
      </c>
      <c r="T2917" s="1">
        <f>VLOOKUP(A2917,'ADM Details FY17'!$A$3:$Y$3515,25,FALSE)</f>
        <v>0</v>
      </c>
      <c r="U2917" s="1">
        <f>VLOOKUP(A2917,'ADM Details FY17'!$A$3:$AA$3515,27,FALSE)</f>
        <v>0</v>
      </c>
      <c r="V2917" s="1">
        <f>IFERROR(VLOOKUP(C2917,'eindex _tget pp '!$A$4:$E$615,5,FALSE),0)</f>
        <v>0</v>
      </c>
      <c r="W2917" s="31">
        <f>IFERROR(VLOOKUP(C2917,'eindex _tget pp '!$A$4:$F$615,6,FALSE),0)</f>
        <v>6.6336714300000002E-2</v>
      </c>
      <c r="X2917" s="4">
        <f>IFERROR(VLOOKUP(B2917,'eschools 16'!$A$2:$F$25,6,FALSE),1)</f>
        <v>1</v>
      </c>
      <c r="Y2917" s="1">
        <f t="shared" si="225"/>
        <v>0</v>
      </c>
      <c r="Z2917" s="1">
        <f t="shared" si="226"/>
        <v>0</v>
      </c>
      <c r="AA2917" s="31">
        <f>IFERROR(VLOOKUP(C2917,'eindex _tget pp '!$A$4:$G$615,7,FALSE),0)</f>
        <v>0.05</v>
      </c>
      <c r="AB2917" s="1">
        <f>VLOOKUP(A2917,'ADM Details FY17'!$A$3:$AB$3515,28,FALSE)</f>
        <v>0</v>
      </c>
      <c r="AC2917" s="1">
        <f t="shared" si="227"/>
        <v>0</v>
      </c>
      <c r="AD2917" s="1">
        <f t="shared" si="228"/>
        <v>1</v>
      </c>
      <c r="AE2917" s="1">
        <f t="shared" si="229"/>
        <v>150</v>
      </c>
    </row>
    <row r="2918" spans="1:31" x14ac:dyDescent="0.25">
      <c r="A2918" t="str">
        <f>B2918&amp;"-"&amp;COUNTIF($B$3:B2918,B2918)</f>
        <v>912-4</v>
      </c>
      <c r="B2918">
        <v>912</v>
      </c>
      <c r="C2918" s="18">
        <f>VLOOKUP(A2918,'ADM Details FY17'!$A$3:$D$3515,4,FALSE)</f>
        <v>46763</v>
      </c>
      <c r="D2918" s="1">
        <f>VLOOKUP(A2918,'ADM Details FY17'!$A$3:$E$3515,5,FALSE)</f>
        <v>1</v>
      </c>
      <c r="E2918" s="1">
        <f>VLOOKUP(A2918,'ADM Details FY17'!$A$3:$F$3515,6,FALSE)</f>
        <v>0</v>
      </c>
      <c r="F2918" s="1">
        <f>VLOOKUP(A2918,'ADM Details FY17'!$A$3:$G$3515,7,FALSE)</f>
        <v>0</v>
      </c>
      <c r="G2918" s="1">
        <f>VLOOKUP(A2918,'ADM Details FY17'!$A$3:$H$3515,8,FALSE)</f>
        <v>0</v>
      </c>
      <c r="H2918" s="1">
        <f>VLOOKUP(A2918,'ADM Details FY17'!$A$3:$I$3515,9,FALSE)</f>
        <v>0</v>
      </c>
      <c r="I2918" s="1">
        <f>VLOOKUP(A2918,'ADM Details FY17'!$A$3:$J$3517,10,FALSE)</f>
        <v>0</v>
      </c>
      <c r="J2918" s="1">
        <f>VLOOKUP(A2918,'ADM Details FY17'!$A$3:$K$3515,11,FALSE)</f>
        <v>0</v>
      </c>
      <c r="K2918" s="1">
        <f>VLOOKUP(A2918,'ADM Details FY17'!$A$3:$M$3515,13,FALSE)</f>
        <v>1</v>
      </c>
      <c r="L2918" s="1">
        <f>VLOOKUP(A2918,'ADM Details FY17'!$A$3:$O$3515,15,FALSE)</f>
        <v>0</v>
      </c>
      <c r="M2918" s="1">
        <f>VLOOKUP(A2918,'ADM Details FY17'!$A$3:$P$3515,16,FALSE)</f>
        <v>0</v>
      </c>
      <c r="N2918" s="1">
        <f>VLOOKUP(A2918,'ADM Details FY17'!$A$3:$Q$3515,17,FALSE)</f>
        <v>0</v>
      </c>
      <c r="O2918" s="1">
        <f>VLOOKUP(A2918,'ADM Details FY17'!$A$3:$S$3515,19,FALSE)</f>
        <v>0</v>
      </c>
      <c r="P2918" s="1">
        <f>VLOOKUP(A2918,'ADM Details FY17'!$A$3:$U$3515,21,FALSE)</f>
        <v>0</v>
      </c>
      <c r="Q2918" s="1">
        <f>VLOOKUP(A2918,'ADM Details FY17'!$A$3:$V$3515,22,FALSE)</f>
        <v>0</v>
      </c>
      <c r="R2918" s="1">
        <f>VLOOKUP(A2918,'ADM Details FY17'!$A$3:$W$3515,23,FALSE)</f>
        <v>0</v>
      </c>
      <c r="S2918" s="1">
        <f>VLOOKUP(A2918,'ADM Details FY17'!$A$3:$X$3515,24,FALSE)</f>
        <v>0</v>
      </c>
      <c r="T2918" s="1">
        <f>VLOOKUP(A2918,'ADM Details FY17'!$A$3:$Y$3515,25,FALSE)</f>
        <v>0</v>
      </c>
      <c r="U2918" s="1">
        <f>VLOOKUP(A2918,'ADM Details FY17'!$A$3:$AA$3515,27,FALSE)</f>
        <v>0</v>
      </c>
      <c r="V2918" s="1">
        <f>IFERROR(VLOOKUP(C2918,'eindex _tget pp '!$A$4:$E$615,5,FALSE),0)</f>
        <v>24.905238530621165</v>
      </c>
      <c r="W2918" s="31">
        <f>IFERROR(VLOOKUP(C2918,'eindex _tget pp '!$A$4:$F$615,6,FALSE),0)</f>
        <v>1.7653588000000001E-2</v>
      </c>
      <c r="X2918" s="4">
        <f>IFERROR(VLOOKUP(B2918,'eschools 16'!$A$2:$F$25,6,FALSE),1)</f>
        <v>1</v>
      </c>
      <c r="Y2918" s="1">
        <f t="shared" si="225"/>
        <v>6.23</v>
      </c>
      <c r="Z2918" s="1">
        <f t="shared" si="226"/>
        <v>4.8</v>
      </c>
      <c r="AA2918" s="31">
        <f>IFERROR(VLOOKUP(C2918,'eindex _tget pp '!$A$4:$G$615,7,FALSE),0)</f>
        <v>0.328230778</v>
      </c>
      <c r="AB2918" s="1">
        <f>VLOOKUP(A2918,'ADM Details FY17'!$A$3:$AB$3515,28,FALSE)</f>
        <v>0</v>
      </c>
      <c r="AC2918" s="1">
        <f t="shared" si="227"/>
        <v>0</v>
      </c>
      <c r="AD2918" s="1">
        <f t="shared" si="228"/>
        <v>1</v>
      </c>
      <c r="AE2918" s="1">
        <f t="shared" si="229"/>
        <v>150</v>
      </c>
    </row>
    <row r="2919" spans="1:31" x14ac:dyDescent="0.25">
      <c r="A2919" t="str">
        <f>B2919&amp;"-"&amp;COUNTIF($B$3:B2919,B2919)</f>
        <v>912-5</v>
      </c>
      <c r="B2919">
        <v>912</v>
      </c>
      <c r="C2919" s="18">
        <f>VLOOKUP(A2919,'ADM Details FY17'!$A$3:$D$3515,4,FALSE)</f>
        <v>47001</v>
      </c>
      <c r="D2919" s="1">
        <f>VLOOKUP(A2919,'ADM Details FY17'!$A$3:$E$3515,5,FALSE)</f>
        <v>0.89</v>
      </c>
      <c r="E2919" s="1">
        <f>VLOOKUP(A2919,'ADM Details FY17'!$A$3:$F$3515,6,FALSE)</f>
        <v>0</v>
      </c>
      <c r="F2919" s="1">
        <f>VLOOKUP(A2919,'ADM Details FY17'!$A$3:$G$3515,7,FALSE)</f>
        <v>0</v>
      </c>
      <c r="G2919" s="1">
        <f>VLOOKUP(A2919,'ADM Details FY17'!$A$3:$H$3515,8,FALSE)</f>
        <v>0</v>
      </c>
      <c r="H2919" s="1">
        <f>VLOOKUP(A2919,'ADM Details FY17'!$A$3:$I$3515,9,FALSE)</f>
        <v>0</v>
      </c>
      <c r="I2919" s="1">
        <f>VLOOKUP(A2919,'ADM Details FY17'!$A$3:$J$3517,10,FALSE)</f>
        <v>0</v>
      </c>
      <c r="J2919" s="1">
        <f>VLOOKUP(A2919,'ADM Details FY17'!$A$3:$K$3515,11,FALSE)</f>
        <v>0</v>
      </c>
      <c r="K2919" s="1">
        <f>VLOOKUP(A2919,'ADM Details FY17'!$A$3:$M$3515,13,FALSE)</f>
        <v>0.89</v>
      </c>
      <c r="L2919" s="1">
        <f>VLOOKUP(A2919,'ADM Details FY17'!$A$3:$O$3515,15,FALSE)</f>
        <v>0</v>
      </c>
      <c r="M2919" s="1">
        <f>VLOOKUP(A2919,'ADM Details FY17'!$A$3:$P$3515,16,FALSE)</f>
        <v>0</v>
      </c>
      <c r="N2919" s="1">
        <f>VLOOKUP(A2919,'ADM Details FY17'!$A$3:$Q$3515,17,FALSE)</f>
        <v>0</v>
      </c>
      <c r="O2919" s="1">
        <f>VLOOKUP(A2919,'ADM Details FY17'!$A$3:$S$3515,19,FALSE)</f>
        <v>0</v>
      </c>
      <c r="P2919" s="1">
        <f>VLOOKUP(A2919,'ADM Details FY17'!$A$3:$U$3515,21,FALSE)</f>
        <v>0</v>
      </c>
      <c r="Q2919" s="1">
        <f>VLOOKUP(A2919,'ADM Details FY17'!$A$3:$V$3515,22,FALSE)</f>
        <v>0</v>
      </c>
      <c r="R2919" s="1">
        <f>VLOOKUP(A2919,'ADM Details FY17'!$A$3:$W$3515,23,FALSE)</f>
        <v>0</v>
      </c>
      <c r="S2919" s="1">
        <f>VLOOKUP(A2919,'ADM Details FY17'!$A$3:$X$3515,24,FALSE)</f>
        <v>0</v>
      </c>
      <c r="T2919" s="1">
        <f>VLOOKUP(A2919,'ADM Details FY17'!$A$3:$Y$3515,25,FALSE)</f>
        <v>0</v>
      </c>
      <c r="U2919" s="1">
        <f>VLOOKUP(A2919,'ADM Details FY17'!$A$3:$AA$3515,27,FALSE)</f>
        <v>0</v>
      </c>
      <c r="V2919" s="1">
        <f>IFERROR(VLOOKUP(C2919,'eindex _tget pp '!$A$4:$E$615,5,FALSE),0)</f>
        <v>594.36588471020877</v>
      </c>
      <c r="W2919" s="31">
        <f>IFERROR(VLOOKUP(C2919,'eindex _tget pp '!$A$4:$F$615,6,FALSE),0)</f>
        <v>1.1539599354000001</v>
      </c>
      <c r="X2919" s="4">
        <f>IFERROR(VLOOKUP(B2919,'eschools 16'!$A$2:$F$25,6,FALSE),1)</f>
        <v>1</v>
      </c>
      <c r="Y2919" s="1">
        <f t="shared" si="225"/>
        <v>132.25</v>
      </c>
      <c r="Z2919" s="1">
        <f t="shared" si="226"/>
        <v>279.35000000000002</v>
      </c>
      <c r="AA2919" s="31">
        <f>IFERROR(VLOOKUP(C2919,'eindex _tget pp '!$A$4:$G$615,7,FALSE),0)</f>
        <v>0.60739051300000002</v>
      </c>
      <c r="AB2919" s="1">
        <f>VLOOKUP(A2919,'ADM Details FY17'!$A$3:$AB$3515,28,FALSE)</f>
        <v>0</v>
      </c>
      <c r="AC2919" s="1">
        <f t="shared" si="227"/>
        <v>0</v>
      </c>
      <c r="AD2919" s="1">
        <f t="shared" si="228"/>
        <v>0.89</v>
      </c>
      <c r="AE2919" s="1">
        <f t="shared" si="229"/>
        <v>133.5</v>
      </c>
    </row>
    <row r="2920" spans="1:31" x14ac:dyDescent="0.25">
      <c r="A2920" t="str">
        <f>B2920&amp;"-"&amp;COUNTIF($B$3:B2920,B2920)</f>
        <v>912-6</v>
      </c>
      <c r="B2920">
        <v>912</v>
      </c>
      <c r="C2920" s="18">
        <f>VLOOKUP(A2920,'ADM Details FY17'!$A$3:$D$3515,4,FALSE)</f>
        <v>45047</v>
      </c>
      <c r="D2920" s="1">
        <f>VLOOKUP(A2920,'ADM Details FY17'!$A$3:$E$3515,5,FALSE)</f>
        <v>0.56000000000000005</v>
      </c>
      <c r="E2920" s="1">
        <f>VLOOKUP(A2920,'ADM Details FY17'!$A$3:$F$3515,6,FALSE)</f>
        <v>0</v>
      </c>
      <c r="F2920" s="1">
        <f>VLOOKUP(A2920,'ADM Details FY17'!$A$3:$G$3515,7,FALSE)</f>
        <v>0</v>
      </c>
      <c r="G2920" s="1">
        <f>VLOOKUP(A2920,'ADM Details FY17'!$A$3:$H$3515,8,FALSE)</f>
        <v>0</v>
      </c>
      <c r="H2920" s="1">
        <f>VLOOKUP(A2920,'ADM Details FY17'!$A$3:$I$3515,9,FALSE)</f>
        <v>0</v>
      </c>
      <c r="I2920" s="1">
        <f>VLOOKUP(A2920,'ADM Details FY17'!$A$3:$J$3517,10,FALSE)</f>
        <v>0</v>
      </c>
      <c r="J2920" s="1">
        <f>VLOOKUP(A2920,'ADM Details FY17'!$A$3:$K$3515,11,FALSE)</f>
        <v>0</v>
      </c>
      <c r="K2920" s="1">
        <f>VLOOKUP(A2920,'ADM Details FY17'!$A$3:$M$3515,13,FALSE)</f>
        <v>0</v>
      </c>
      <c r="L2920" s="1">
        <f>VLOOKUP(A2920,'ADM Details FY17'!$A$3:$O$3515,15,FALSE)</f>
        <v>0</v>
      </c>
      <c r="M2920" s="1">
        <f>VLOOKUP(A2920,'ADM Details FY17'!$A$3:$P$3515,16,FALSE)</f>
        <v>0</v>
      </c>
      <c r="N2920" s="1">
        <f>VLOOKUP(A2920,'ADM Details FY17'!$A$3:$Q$3515,17,FALSE)</f>
        <v>0</v>
      </c>
      <c r="O2920" s="1">
        <f>VLOOKUP(A2920,'ADM Details FY17'!$A$3:$S$3515,19,FALSE)</f>
        <v>0</v>
      </c>
      <c r="P2920" s="1">
        <f>VLOOKUP(A2920,'ADM Details FY17'!$A$3:$U$3515,21,FALSE)</f>
        <v>0</v>
      </c>
      <c r="Q2920" s="1">
        <f>VLOOKUP(A2920,'ADM Details FY17'!$A$3:$V$3515,22,FALSE)</f>
        <v>0</v>
      </c>
      <c r="R2920" s="1">
        <f>VLOOKUP(A2920,'ADM Details FY17'!$A$3:$W$3515,23,FALSE)</f>
        <v>0</v>
      </c>
      <c r="S2920" s="1">
        <f>VLOOKUP(A2920,'ADM Details FY17'!$A$3:$X$3515,24,FALSE)</f>
        <v>0</v>
      </c>
      <c r="T2920" s="1">
        <f>VLOOKUP(A2920,'ADM Details FY17'!$A$3:$Y$3515,25,FALSE)</f>
        <v>0</v>
      </c>
      <c r="U2920" s="1">
        <f>VLOOKUP(A2920,'ADM Details FY17'!$A$3:$AA$3515,27,FALSE)</f>
        <v>0</v>
      </c>
      <c r="V2920" s="1">
        <f>IFERROR(VLOOKUP(C2920,'eindex _tget pp '!$A$4:$E$615,5,FALSE),0)</f>
        <v>83.620651896782661</v>
      </c>
      <c r="W2920" s="31">
        <f>IFERROR(VLOOKUP(C2920,'eindex _tget pp '!$A$4:$F$615,6,FALSE),0)</f>
        <v>0.66135081969999998</v>
      </c>
      <c r="X2920" s="4">
        <f>IFERROR(VLOOKUP(B2920,'eschools 16'!$A$2:$F$25,6,FALSE),1)</f>
        <v>1</v>
      </c>
      <c r="Y2920" s="1">
        <f t="shared" si="225"/>
        <v>11.71</v>
      </c>
      <c r="Z2920" s="1">
        <f t="shared" si="226"/>
        <v>0</v>
      </c>
      <c r="AA2920" s="31">
        <f>IFERROR(VLOOKUP(C2920,'eindex _tget pp '!$A$4:$G$615,7,FALSE),0)</f>
        <v>0.38829070799999998</v>
      </c>
      <c r="AB2920" s="1">
        <f>VLOOKUP(A2920,'ADM Details FY17'!$A$3:$AB$3515,28,FALSE)</f>
        <v>0</v>
      </c>
      <c r="AC2920" s="1">
        <f t="shared" si="227"/>
        <v>0</v>
      </c>
      <c r="AD2920" s="1">
        <f t="shared" si="228"/>
        <v>0.56000000000000005</v>
      </c>
      <c r="AE2920" s="1">
        <f t="shared" si="229"/>
        <v>84.000000000000014</v>
      </c>
    </row>
    <row r="2921" spans="1:31" x14ac:dyDescent="0.25">
      <c r="A2921" t="str">
        <f>B2921&amp;"-"&amp;COUNTIF($B$3:B2921,B2921)</f>
        <v>912-7</v>
      </c>
      <c r="B2921">
        <v>912</v>
      </c>
      <c r="C2921" s="18">
        <f>VLOOKUP(A2921,'ADM Details FY17'!$A$3:$D$3515,4,FALSE)</f>
        <v>45070</v>
      </c>
      <c r="D2921" s="1">
        <f>VLOOKUP(A2921,'ADM Details FY17'!$A$3:$E$3515,5,FALSE)</f>
        <v>4.09</v>
      </c>
      <c r="E2921" s="1">
        <f>VLOOKUP(A2921,'ADM Details FY17'!$A$3:$F$3515,6,FALSE)</f>
        <v>0</v>
      </c>
      <c r="F2921" s="1">
        <f>VLOOKUP(A2921,'ADM Details FY17'!$A$3:$G$3515,7,FALSE)</f>
        <v>0</v>
      </c>
      <c r="G2921" s="1">
        <f>VLOOKUP(A2921,'ADM Details FY17'!$A$3:$H$3515,8,FALSE)</f>
        <v>0</v>
      </c>
      <c r="H2921" s="1">
        <f>VLOOKUP(A2921,'ADM Details FY17'!$A$3:$I$3515,9,FALSE)</f>
        <v>0</v>
      </c>
      <c r="I2921" s="1">
        <f>VLOOKUP(A2921,'ADM Details FY17'!$A$3:$J$3517,10,FALSE)</f>
        <v>0</v>
      </c>
      <c r="J2921" s="1">
        <f>VLOOKUP(A2921,'ADM Details FY17'!$A$3:$K$3515,11,FALSE)</f>
        <v>0</v>
      </c>
      <c r="K2921" s="1">
        <f>VLOOKUP(A2921,'ADM Details FY17'!$A$3:$M$3515,13,FALSE)</f>
        <v>4.09</v>
      </c>
      <c r="L2921" s="1">
        <f>VLOOKUP(A2921,'ADM Details FY17'!$A$3:$O$3515,15,FALSE)</f>
        <v>0</v>
      </c>
      <c r="M2921" s="1">
        <f>VLOOKUP(A2921,'ADM Details FY17'!$A$3:$P$3515,16,FALSE)</f>
        <v>0</v>
      </c>
      <c r="N2921" s="1">
        <f>VLOOKUP(A2921,'ADM Details FY17'!$A$3:$Q$3515,17,FALSE)</f>
        <v>0</v>
      </c>
      <c r="O2921" s="1">
        <f>VLOOKUP(A2921,'ADM Details FY17'!$A$3:$S$3515,19,FALSE)</f>
        <v>0</v>
      </c>
      <c r="P2921" s="1">
        <f>VLOOKUP(A2921,'ADM Details FY17'!$A$3:$U$3515,21,FALSE)</f>
        <v>0</v>
      </c>
      <c r="Q2921" s="1">
        <f>VLOOKUP(A2921,'ADM Details FY17'!$A$3:$V$3515,22,FALSE)</f>
        <v>0</v>
      </c>
      <c r="R2921" s="1">
        <f>VLOOKUP(A2921,'ADM Details FY17'!$A$3:$W$3515,23,FALSE)</f>
        <v>0</v>
      </c>
      <c r="S2921" s="1">
        <f>VLOOKUP(A2921,'ADM Details FY17'!$A$3:$X$3515,24,FALSE)</f>
        <v>0</v>
      </c>
      <c r="T2921" s="1">
        <f>VLOOKUP(A2921,'ADM Details FY17'!$A$3:$Y$3515,25,FALSE)</f>
        <v>0</v>
      </c>
      <c r="U2921" s="1">
        <f>VLOOKUP(A2921,'ADM Details FY17'!$A$3:$AA$3515,27,FALSE)</f>
        <v>0</v>
      </c>
      <c r="V2921" s="1">
        <f>IFERROR(VLOOKUP(C2921,'eindex _tget pp '!$A$4:$E$615,5,FALSE),0)</f>
        <v>1923.466170566644</v>
      </c>
      <c r="W2921" s="31">
        <f>IFERROR(VLOOKUP(C2921,'eindex _tget pp '!$A$4:$F$615,6,FALSE),0)</f>
        <v>1.0213142019000001</v>
      </c>
      <c r="X2921" s="4">
        <f>IFERROR(VLOOKUP(B2921,'eschools 16'!$A$2:$F$25,6,FALSE),1)</f>
        <v>1</v>
      </c>
      <c r="Y2921" s="1">
        <f t="shared" si="225"/>
        <v>1966.74</v>
      </c>
      <c r="Z2921" s="1">
        <f t="shared" si="226"/>
        <v>1136.19</v>
      </c>
      <c r="AA2921" s="31">
        <f>IFERROR(VLOOKUP(C2921,'eindex _tget pp '!$A$4:$G$615,7,FALSE),0)</f>
        <v>0.84270771099999997</v>
      </c>
      <c r="AB2921" s="1">
        <f>VLOOKUP(A2921,'ADM Details FY17'!$A$3:$AB$3515,28,FALSE)</f>
        <v>0</v>
      </c>
      <c r="AC2921" s="1">
        <f t="shared" si="227"/>
        <v>0</v>
      </c>
      <c r="AD2921" s="1">
        <f t="shared" si="228"/>
        <v>4.09</v>
      </c>
      <c r="AE2921" s="1">
        <f t="shared" si="229"/>
        <v>613.5</v>
      </c>
    </row>
    <row r="2922" spans="1:31" x14ac:dyDescent="0.25">
      <c r="A2922" t="str">
        <f>B2922&amp;"-"&amp;COUNTIF($B$3:B2922,B2922)</f>
        <v>912-8</v>
      </c>
      <c r="B2922">
        <v>912</v>
      </c>
      <c r="C2922" s="18">
        <f>VLOOKUP(A2922,'ADM Details FY17'!$A$3:$D$3515,4,FALSE)</f>
        <v>0</v>
      </c>
      <c r="D2922" s="1">
        <f>VLOOKUP(A2922,'ADM Details FY17'!$A$3:$E$3515,5,FALSE)</f>
        <v>0</v>
      </c>
      <c r="E2922" s="1">
        <f>VLOOKUP(A2922,'ADM Details FY17'!$A$3:$F$3515,6,FALSE)</f>
        <v>0</v>
      </c>
      <c r="F2922" s="1">
        <f>VLOOKUP(A2922,'ADM Details FY17'!$A$3:$G$3515,7,FALSE)</f>
        <v>0</v>
      </c>
      <c r="G2922" s="1">
        <f>VLOOKUP(A2922,'ADM Details FY17'!$A$3:$H$3515,8,FALSE)</f>
        <v>0</v>
      </c>
      <c r="H2922" s="1">
        <f>VLOOKUP(A2922,'ADM Details FY17'!$A$3:$I$3515,9,FALSE)</f>
        <v>0</v>
      </c>
      <c r="I2922" s="1">
        <f>VLOOKUP(A2922,'ADM Details FY17'!$A$3:$J$3517,10,FALSE)</f>
        <v>0</v>
      </c>
      <c r="J2922" s="1">
        <f>VLOOKUP(A2922,'ADM Details FY17'!$A$3:$K$3515,11,FALSE)</f>
        <v>0</v>
      </c>
      <c r="K2922" s="1">
        <f>VLOOKUP(A2922,'ADM Details FY17'!$A$3:$M$3515,13,FALSE)</f>
        <v>0</v>
      </c>
      <c r="L2922" s="1">
        <f>VLOOKUP(A2922,'ADM Details FY17'!$A$3:$O$3515,15,FALSE)</f>
        <v>0</v>
      </c>
      <c r="M2922" s="1">
        <f>VLOOKUP(A2922,'ADM Details FY17'!$A$3:$P$3515,16,FALSE)</f>
        <v>0</v>
      </c>
      <c r="N2922" s="1">
        <f>VLOOKUP(A2922,'ADM Details FY17'!$A$3:$Q$3515,17,FALSE)</f>
        <v>0</v>
      </c>
      <c r="O2922" s="1">
        <f>VLOOKUP(A2922,'ADM Details FY17'!$A$3:$S$3515,19,FALSE)</f>
        <v>0</v>
      </c>
      <c r="P2922" s="1">
        <f>VLOOKUP(A2922,'ADM Details FY17'!$A$3:$U$3515,21,FALSE)</f>
        <v>0</v>
      </c>
      <c r="Q2922" s="1">
        <f>VLOOKUP(A2922,'ADM Details FY17'!$A$3:$V$3515,22,FALSE)</f>
        <v>0</v>
      </c>
      <c r="R2922" s="1">
        <f>VLOOKUP(A2922,'ADM Details FY17'!$A$3:$W$3515,23,FALSE)</f>
        <v>0</v>
      </c>
      <c r="S2922" s="1">
        <f>VLOOKUP(A2922,'ADM Details FY17'!$A$3:$X$3515,24,FALSE)</f>
        <v>0</v>
      </c>
      <c r="T2922" s="1">
        <f>VLOOKUP(A2922,'ADM Details FY17'!$A$3:$Y$3515,25,FALSE)</f>
        <v>0</v>
      </c>
      <c r="U2922" s="1">
        <f>VLOOKUP(A2922,'ADM Details FY17'!$A$3:$AA$3515,27,FALSE)</f>
        <v>0</v>
      </c>
      <c r="V2922" s="1">
        <f>IFERROR(VLOOKUP(C2922,'eindex _tget pp '!$A$4:$E$615,5,FALSE),0)</f>
        <v>0</v>
      </c>
      <c r="W2922" s="31">
        <f>IFERROR(VLOOKUP(C2922,'eindex _tget pp '!$A$4:$F$615,6,FALSE),0)</f>
        <v>0</v>
      </c>
      <c r="X2922" s="4">
        <f>IFERROR(VLOOKUP(B2922,'eschools 16'!$A$2:$F$25,6,FALSE),1)</f>
        <v>1</v>
      </c>
      <c r="Y2922" s="1">
        <f t="shared" si="225"/>
        <v>0</v>
      </c>
      <c r="Z2922" s="1">
        <f t="shared" si="226"/>
        <v>0</v>
      </c>
      <c r="AA2922" s="31">
        <f>IFERROR(VLOOKUP(C2922,'eindex _tget pp '!$A$4:$G$615,7,FALSE),0)</f>
        <v>0</v>
      </c>
      <c r="AB2922" s="1">
        <f>VLOOKUP(A2922,'ADM Details FY17'!$A$3:$AB$3515,28,FALSE)</f>
        <v>0</v>
      </c>
      <c r="AC2922" s="1">
        <f t="shared" si="227"/>
        <v>0</v>
      </c>
      <c r="AD2922" s="1">
        <f t="shared" si="228"/>
        <v>0</v>
      </c>
      <c r="AE2922" s="1">
        <f t="shared" si="229"/>
        <v>0</v>
      </c>
    </row>
    <row r="2923" spans="1:31" x14ac:dyDescent="0.25">
      <c r="A2923" t="str">
        <f>B2923&amp;"-"&amp;COUNTIF($B$3:B2923,B2923)</f>
        <v>912-9</v>
      </c>
      <c r="B2923">
        <v>912</v>
      </c>
      <c r="C2923" s="18">
        <f>VLOOKUP(A2923,'ADM Details FY17'!$A$3:$D$3515,4,FALSE)</f>
        <v>0</v>
      </c>
      <c r="D2923" s="1">
        <f>VLOOKUP(A2923,'ADM Details FY17'!$A$3:$E$3515,5,FALSE)</f>
        <v>0</v>
      </c>
      <c r="E2923" s="1">
        <f>VLOOKUP(A2923,'ADM Details FY17'!$A$3:$F$3515,6,FALSE)</f>
        <v>0</v>
      </c>
      <c r="F2923" s="1">
        <f>VLOOKUP(A2923,'ADM Details FY17'!$A$3:$G$3515,7,FALSE)</f>
        <v>0</v>
      </c>
      <c r="G2923" s="1">
        <f>VLOOKUP(A2923,'ADM Details FY17'!$A$3:$H$3515,8,FALSE)</f>
        <v>0</v>
      </c>
      <c r="H2923" s="1">
        <f>VLOOKUP(A2923,'ADM Details FY17'!$A$3:$I$3515,9,FALSE)</f>
        <v>0</v>
      </c>
      <c r="I2923" s="1">
        <f>VLOOKUP(A2923,'ADM Details FY17'!$A$3:$J$3517,10,FALSE)</f>
        <v>0</v>
      </c>
      <c r="J2923" s="1">
        <f>VLOOKUP(A2923,'ADM Details FY17'!$A$3:$K$3515,11,FALSE)</f>
        <v>0</v>
      </c>
      <c r="K2923" s="1">
        <f>VLOOKUP(A2923,'ADM Details FY17'!$A$3:$M$3515,13,FALSE)</f>
        <v>0</v>
      </c>
      <c r="L2923" s="1">
        <f>VLOOKUP(A2923,'ADM Details FY17'!$A$3:$O$3515,15,FALSE)</f>
        <v>0</v>
      </c>
      <c r="M2923" s="1">
        <f>VLOOKUP(A2923,'ADM Details FY17'!$A$3:$P$3515,16,FALSE)</f>
        <v>0</v>
      </c>
      <c r="N2923" s="1">
        <f>VLOOKUP(A2923,'ADM Details FY17'!$A$3:$Q$3515,17,FALSE)</f>
        <v>0</v>
      </c>
      <c r="O2923" s="1">
        <f>VLOOKUP(A2923,'ADM Details FY17'!$A$3:$S$3515,19,FALSE)</f>
        <v>0</v>
      </c>
      <c r="P2923" s="1">
        <f>VLOOKUP(A2923,'ADM Details FY17'!$A$3:$U$3515,21,FALSE)</f>
        <v>0</v>
      </c>
      <c r="Q2923" s="1">
        <f>VLOOKUP(A2923,'ADM Details FY17'!$A$3:$V$3515,22,FALSE)</f>
        <v>0</v>
      </c>
      <c r="R2923" s="1">
        <f>VLOOKUP(A2923,'ADM Details FY17'!$A$3:$W$3515,23,FALSE)</f>
        <v>0</v>
      </c>
      <c r="S2923" s="1">
        <f>VLOOKUP(A2923,'ADM Details FY17'!$A$3:$X$3515,24,FALSE)</f>
        <v>0</v>
      </c>
      <c r="T2923" s="1">
        <f>VLOOKUP(A2923,'ADM Details FY17'!$A$3:$Y$3515,25,FALSE)</f>
        <v>0</v>
      </c>
      <c r="U2923" s="1">
        <f>VLOOKUP(A2923,'ADM Details FY17'!$A$3:$AA$3515,27,FALSE)</f>
        <v>0</v>
      </c>
      <c r="V2923" s="1">
        <f>IFERROR(VLOOKUP(C2923,'eindex _tget pp '!$A$4:$E$615,5,FALSE),0)</f>
        <v>0</v>
      </c>
      <c r="W2923" s="31">
        <f>IFERROR(VLOOKUP(C2923,'eindex _tget pp '!$A$4:$F$615,6,FALSE),0)</f>
        <v>0</v>
      </c>
      <c r="X2923" s="4">
        <f>IFERROR(VLOOKUP(B2923,'eschools 16'!$A$2:$F$25,6,FALSE),1)</f>
        <v>1</v>
      </c>
      <c r="Y2923" s="1">
        <f t="shared" si="225"/>
        <v>0</v>
      </c>
      <c r="Z2923" s="1">
        <f t="shared" si="226"/>
        <v>0</v>
      </c>
      <c r="AA2923" s="31">
        <f>IFERROR(VLOOKUP(C2923,'eindex _tget pp '!$A$4:$G$615,7,FALSE),0)</f>
        <v>0</v>
      </c>
      <c r="AB2923" s="1">
        <f>VLOOKUP(A2923,'ADM Details FY17'!$A$3:$AB$3515,28,FALSE)</f>
        <v>0</v>
      </c>
      <c r="AC2923" s="1">
        <f t="shared" si="227"/>
        <v>0</v>
      </c>
      <c r="AD2923" s="1">
        <f t="shared" si="228"/>
        <v>0</v>
      </c>
      <c r="AE2923" s="1">
        <f t="shared" si="229"/>
        <v>0</v>
      </c>
    </row>
    <row r="2924" spans="1:31" x14ac:dyDescent="0.25">
      <c r="A2924" t="str">
        <f>B2924&amp;"-"&amp;COUNTIF($B$3:B2924,B2924)</f>
        <v>912-10</v>
      </c>
      <c r="B2924">
        <v>912</v>
      </c>
      <c r="C2924" s="18">
        <f>VLOOKUP(A2924,'ADM Details FY17'!$A$3:$D$3515,4,FALSE)</f>
        <v>0</v>
      </c>
      <c r="D2924" s="1">
        <f>VLOOKUP(A2924,'ADM Details FY17'!$A$3:$E$3515,5,FALSE)</f>
        <v>0</v>
      </c>
      <c r="E2924" s="1">
        <f>VLOOKUP(A2924,'ADM Details FY17'!$A$3:$F$3515,6,FALSE)</f>
        <v>0</v>
      </c>
      <c r="F2924" s="1">
        <f>VLOOKUP(A2924,'ADM Details FY17'!$A$3:$G$3515,7,FALSE)</f>
        <v>0</v>
      </c>
      <c r="G2924" s="1">
        <f>VLOOKUP(A2924,'ADM Details FY17'!$A$3:$H$3515,8,FALSE)</f>
        <v>0</v>
      </c>
      <c r="H2924" s="1">
        <f>VLOOKUP(A2924,'ADM Details FY17'!$A$3:$I$3515,9,FALSE)</f>
        <v>0</v>
      </c>
      <c r="I2924" s="1">
        <f>VLOOKUP(A2924,'ADM Details FY17'!$A$3:$J$3517,10,FALSE)</f>
        <v>0</v>
      </c>
      <c r="J2924" s="1">
        <f>VLOOKUP(A2924,'ADM Details FY17'!$A$3:$K$3515,11,FALSE)</f>
        <v>0</v>
      </c>
      <c r="K2924" s="1">
        <f>VLOOKUP(A2924,'ADM Details FY17'!$A$3:$M$3515,13,FALSE)</f>
        <v>0</v>
      </c>
      <c r="L2924" s="1">
        <f>VLOOKUP(A2924,'ADM Details FY17'!$A$3:$O$3515,15,FALSE)</f>
        <v>0</v>
      </c>
      <c r="M2924" s="1">
        <f>VLOOKUP(A2924,'ADM Details FY17'!$A$3:$P$3515,16,FALSE)</f>
        <v>0</v>
      </c>
      <c r="N2924" s="1">
        <f>VLOOKUP(A2924,'ADM Details FY17'!$A$3:$Q$3515,17,FALSE)</f>
        <v>0</v>
      </c>
      <c r="O2924" s="1">
        <f>VLOOKUP(A2924,'ADM Details FY17'!$A$3:$S$3515,19,FALSE)</f>
        <v>0</v>
      </c>
      <c r="P2924" s="1">
        <f>VLOOKUP(A2924,'ADM Details FY17'!$A$3:$U$3515,21,FALSE)</f>
        <v>0</v>
      </c>
      <c r="Q2924" s="1">
        <f>VLOOKUP(A2924,'ADM Details FY17'!$A$3:$V$3515,22,FALSE)</f>
        <v>0</v>
      </c>
      <c r="R2924" s="1">
        <f>VLOOKUP(A2924,'ADM Details FY17'!$A$3:$W$3515,23,FALSE)</f>
        <v>0</v>
      </c>
      <c r="S2924" s="1">
        <f>VLOOKUP(A2924,'ADM Details FY17'!$A$3:$X$3515,24,FALSE)</f>
        <v>0</v>
      </c>
      <c r="T2924" s="1">
        <f>VLOOKUP(A2924,'ADM Details FY17'!$A$3:$Y$3515,25,FALSE)</f>
        <v>0</v>
      </c>
      <c r="U2924" s="1">
        <f>VLOOKUP(A2924,'ADM Details FY17'!$A$3:$AA$3515,27,FALSE)</f>
        <v>0</v>
      </c>
      <c r="V2924" s="1">
        <f>IFERROR(VLOOKUP(C2924,'eindex _tget pp '!$A$4:$E$615,5,FALSE),0)</f>
        <v>0</v>
      </c>
      <c r="W2924" s="31">
        <f>IFERROR(VLOOKUP(C2924,'eindex _tget pp '!$A$4:$F$615,6,FALSE),0)</f>
        <v>0</v>
      </c>
      <c r="X2924" s="4">
        <f>IFERROR(VLOOKUP(B2924,'eschools 16'!$A$2:$F$25,6,FALSE),1)</f>
        <v>1</v>
      </c>
      <c r="Y2924" s="1">
        <f t="shared" si="225"/>
        <v>0</v>
      </c>
      <c r="Z2924" s="1">
        <f t="shared" si="226"/>
        <v>0</v>
      </c>
      <c r="AA2924" s="31">
        <f>IFERROR(VLOOKUP(C2924,'eindex _tget pp '!$A$4:$G$615,7,FALSE),0)</f>
        <v>0</v>
      </c>
      <c r="AB2924" s="1">
        <f>VLOOKUP(A2924,'ADM Details FY17'!$A$3:$AB$3515,28,FALSE)</f>
        <v>0</v>
      </c>
      <c r="AC2924" s="1">
        <f t="shared" si="227"/>
        <v>0</v>
      </c>
      <c r="AD2924" s="1">
        <f t="shared" si="228"/>
        <v>0</v>
      </c>
      <c r="AE2924" s="1">
        <f t="shared" si="229"/>
        <v>0</v>
      </c>
    </row>
    <row r="2925" spans="1:31" x14ac:dyDescent="0.25">
      <c r="A2925" t="str">
        <f>B2925&amp;"-"&amp;COUNTIF($B$3:B2925,B2925)</f>
        <v>912-11</v>
      </c>
      <c r="B2925">
        <v>912</v>
      </c>
      <c r="C2925" s="18">
        <f>VLOOKUP(A2925,'ADM Details FY17'!$A$3:$D$3515,4,FALSE)</f>
        <v>0</v>
      </c>
      <c r="D2925" s="1">
        <f>VLOOKUP(A2925,'ADM Details FY17'!$A$3:$E$3515,5,FALSE)</f>
        <v>0</v>
      </c>
      <c r="E2925" s="1">
        <f>VLOOKUP(A2925,'ADM Details FY17'!$A$3:$F$3515,6,FALSE)</f>
        <v>0</v>
      </c>
      <c r="F2925" s="1">
        <f>VLOOKUP(A2925,'ADM Details FY17'!$A$3:$G$3515,7,FALSE)</f>
        <v>0</v>
      </c>
      <c r="G2925" s="1">
        <f>VLOOKUP(A2925,'ADM Details FY17'!$A$3:$H$3515,8,FALSE)</f>
        <v>0</v>
      </c>
      <c r="H2925" s="1">
        <f>VLOOKUP(A2925,'ADM Details FY17'!$A$3:$I$3515,9,FALSE)</f>
        <v>0</v>
      </c>
      <c r="I2925" s="1">
        <f>VLOOKUP(A2925,'ADM Details FY17'!$A$3:$J$3517,10,FALSE)</f>
        <v>0</v>
      </c>
      <c r="J2925" s="1">
        <f>VLOOKUP(A2925,'ADM Details FY17'!$A$3:$K$3515,11,FALSE)</f>
        <v>0</v>
      </c>
      <c r="K2925" s="1">
        <f>VLOOKUP(A2925,'ADM Details FY17'!$A$3:$M$3515,13,FALSE)</f>
        <v>0</v>
      </c>
      <c r="L2925" s="1">
        <f>VLOOKUP(A2925,'ADM Details FY17'!$A$3:$O$3515,15,FALSE)</f>
        <v>0</v>
      </c>
      <c r="M2925" s="1">
        <f>VLOOKUP(A2925,'ADM Details FY17'!$A$3:$P$3515,16,FALSE)</f>
        <v>0</v>
      </c>
      <c r="N2925" s="1">
        <f>VLOOKUP(A2925,'ADM Details FY17'!$A$3:$Q$3515,17,FALSE)</f>
        <v>0</v>
      </c>
      <c r="O2925" s="1">
        <f>VLOOKUP(A2925,'ADM Details FY17'!$A$3:$S$3515,19,FALSE)</f>
        <v>0</v>
      </c>
      <c r="P2925" s="1">
        <f>VLOOKUP(A2925,'ADM Details FY17'!$A$3:$U$3515,21,FALSE)</f>
        <v>0</v>
      </c>
      <c r="Q2925" s="1">
        <f>VLOOKUP(A2925,'ADM Details FY17'!$A$3:$V$3515,22,FALSE)</f>
        <v>0</v>
      </c>
      <c r="R2925" s="1">
        <f>VLOOKUP(A2925,'ADM Details FY17'!$A$3:$W$3515,23,FALSE)</f>
        <v>0</v>
      </c>
      <c r="S2925" s="1">
        <f>VLOOKUP(A2925,'ADM Details FY17'!$A$3:$X$3515,24,FALSE)</f>
        <v>0</v>
      </c>
      <c r="T2925" s="1">
        <f>VLOOKUP(A2925,'ADM Details FY17'!$A$3:$Y$3515,25,FALSE)</f>
        <v>0</v>
      </c>
      <c r="U2925" s="1">
        <f>VLOOKUP(A2925,'ADM Details FY17'!$A$3:$AA$3515,27,FALSE)</f>
        <v>0</v>
      </c>
      <c r="V2925" s="1">
        <f>IFERROR(VLOOKUP(C2925,'eindex _tget pp '!$A$4:$E$615,5,FALSE),0)</f>
        <v>0</v>
      </c>
      <c r="W2925" s="31">
        <f>IFERROR(VLOOKUP(C2925,'eindex _tget pp '!$A$4:$F$615,6,FALSE),0)</f>
        <v>0</v>
      </c>
      <c r="X2925" s="4">
        <f>IFERROR(VLOOKUP(B2925,'eschools 16'!$A$2:$F$25,6,FALSE),1)</f>
        <v>1</v>
      </c>
      <c r="Y2925" s="1">
        <f t="shared" si="225"/>
        <v>0</v>
      </c>
      <c r="Z2925" s="1">
        <f t="shared" si="226"/>
        <v>0</v>
      </c>
      <c r="AA2925" s="31">
        <f>IFERROR(VLOOKUP(C2925,'eindex _tget pp '!$A$4:$G$615,7,FALSE),0)</f>
        <v>0</v>
      </c>
      <c r="AB2925" s="1">
        <f>VLOOKUP(A2925,'ADM Details FY17'!$A$3:$AB$3515,28,FALSE)</f>
        <v>0</v>
      </c>
      <c r="AC2925" s="1">
        <f t="shared" si="227"/>
        <v>0</v>
      </c>
      <c r="AD2925" s="1">
        <f t="shared" si="228"/>
        <v>0</v>
      </c>
      <c r="AE2925" s="1">
        <f t="shared" si="229"/>
        <v>0</v>
      </c>
    </row>
    <row r="2926" spans="1:31" x14ac:dyDescent="0.25">
      <c r="A2926" t="str">
        <f>B2926&amp;"-"&amp;COUNTIF($B$3:B2926,B2926)</f>
        <v>912-12</v>
      </c>
      <c r="B2926">
        <v>912</v>
      </c>
      <c r="C2926" s="18">
        <f>VLOOKUP(A2926,'ADM Details FY17'!$A$3:$D$3515,4,FALSE)</f>
        <v>0</v>
      </c>
      <c r="D2926" s="1">
        <f>VLOOKUP(A2926,'ADM Details FY17'!$A$3:$E$3515,5,FALSE)</f>
        <v>0</v>
      </c>
      <c r="E2926" s="1">
        <f>VLOOKUP(A2926,'ADM Details FY17'!$A$3:$F$3515,6,FALSE)</f>
        <v>0</v>
      </c>
      <c r="F2926" s="1">
        <f>VLOOKUP(A2926,'ADM Details FY17'!$A$3:$G$3515,7,FALSE)</f>
        <v>0</v>
      </c>
      <c r="G2926" s="1">
        <f>VLOOKUP(A2926,'ADM Details FY17'!$A$3:$H$3515,8,FALSE)</f>
        <v>0</v>
      </c>
      <c r="H2926" s="1">
        <f>VLOOKUP(A2926,'ADM Details FY17'!$A$3:$I$3515,9,FALSE)</f>
        <v>0</v>
      </c>
      <c r="I2926" s="1">
        <f>VLOOKUP(A2926,'ADM Details FY17'!$A$3:$J$3517,10,FALSE)</f>
        <v>0</v>
      </c>
      <c r="J2926" s="1">
        <f>VLOOKUP(A2926,'ADM Details FY17'!$A$3:$K$3515,11,FALSE)</f>
        <v>0</v>
      </c>
      <c r="K2926" s="1">
        <f>VLOOKUP(A2926,'ADM Details FY17'!$A$3:$M$3515,13,FALSE)</f>
        <v>0</v>
      </c>
      <c r="L2926" s="1">
        <f>VLOOKUP(A2926,'ADM Details FY17'!$A$3:$O$3515,15,FALSE)</f>
        <v>0</v>
      </c>
      <c r="M2926" s="1">
        <f>VLOOKUP(A2926,'ADM Details FY17'!$A$3:$P$3515,16,FALSE)</f>
        <v>0</v>
      </c>
      <c r="N2926" s="1">
        <f>VLOOKUP(A2926,'ADM Details FY17'!$A$3:$Q$3515,17,FALSE)</f>
        <v>0</v>
      </c>
      <c r="O2926" s="1">
        <f>VLOOKUP(A2926,'ADM Details FY17'!$A$3:$S$3515,19,FALSE)</f>
        <v>0</v>
      </c>
      <c r="P2926" s="1">
        <f>VLOOKUP(A2926,'ADM Details FY17'!$A$3:$U$3515,21,FALSE)</f>
        <v>0</v>
      </c>
      <c r="Q2926" s="1">
        <f>VLOOKUP(A2926,'ADM Details FY17'!$A$3:$V$3515,22,FALSE)</f>
        <v>0</v>
      </c>
      <c r="R2926" s="1">
        <f>VLOOKUP(A2926,'ADM Details FY17'!$A$3:$W$3515,23,FALSE)</f>
        <v>0</v>
      </c>
      <c r="S2926" s="1">
        <f>VLOOKUP(A2926,'ADM Details FY17'!$A$3:$X$3515,24,FALSE)</f>
        <v>0</v>
      </c>
      <c r="T2926" s="1">
        <f>VLOOKUP(A2926,'ADM Details FY17'!$A$3:$Y$3515,25,FALSE)</f>
        <v>0</v>
      </c>
      <c r="U2926" s="1">
        <f>VLOOKUP(A2926,'ADM Details FY17'!$A$3:$AA$3515,27,FALSE)</f>
        <v>0</v>
      </c>
      <c r="V2926" s="1">
        <f>IFERROR(VLOOKUP(C2926,'eindex _tget pp '!$A$4:$E$615,5,FALSE),0)</f>
        <v>0</v>
      </c>
      <c r="W2926" s="31">
        <f>IFERROR(VLOOKUP(C2926,'eindex _tget pp '!$A$4:$F$615,6,FALSE),0)</f>
        <v>0</v>
      </c>
      <c r="X2926" s="4">
        <f>IFERROR(VLOOKUP(B2926,'eschools 16'!$A$2:$F$25,6,FALSE),1)</f>
        <v>1</v>
      </c>
      <c r="Y2926" s="1">
        <f t="shared" si="225"/>
        <v>0</v>
      </c>
      <c r="Z2926" s="1">
        <f t="shared" si="226"/>
        <v>0</v>
      </c>
      <c r="AA2926" s="31">
        <f>IFERROR(VLOOKUP(C2926,'eindex _tget pp '!$A$4:$G$615,7,FALSE),0)</f>
        <v>0</v>
      </c>
      <c r="AB2926" s="1">
        <f>VLOOKUP(A2926,'ADM Details FY17'!$A$3:$AB$3515,28,FALSE)</f>
        <v>0</v>
      </c>
      <c r="AC2926" s="1">
        <f t="shared" si="227"/>
        <v>0</v>
      </c>
      <c r="AD2926" s="1">
        <f t="shared" si="228"/>
        <v>0</v>
      </c>
      <c r="AE2926" s="1">
        <f t="shared" si="229"/>
        <v>0</v>
      </c>
    </row>
    <row r="2927" spans="1:31" x14ac:dyDescent="0.25">
      <c r="A2927" t="str">
        <f>B2927&amp;"-"&amp;COUNTIF($B$3:B2927,B2927)</f>
        <v>912-13</v>
      </c>
      <c r="B2927">
        <v>912</v>
      </c>
      <c r="C2927" s="18">
        <f>VLOOKUP(A2927,'ADM Details FY17'!$A$3:$D$3515,4,FALSE)</f>
        <v>0</v>
      </c>
      <c r="D2927" s="1">
        <f>VLOOKUP(A2927,'ADM Details FY17'!$A$3:$E$3515,5,FALSE)</f>
        <v>0</v>
      </c>
      <c r="E2927" s="1">
        <f>VLOOKUP(A2927,'ADM Details FY17'!$A$3:$F$3515,6,FALSE)</f>
        <v>0</v>
      </c>
      <c r="F2927" s="1">
        <f>VLOOKUP(A2927,'ADM Details FY17'!$A$3:$G$3515,7,FALSE)</f>
        <v>0</v>
      </c>
      <c r="G2927" s="1">
        <f>VLOOKUP(A2927,'ADM Details FY17'!$A$3:$H$3515,8,FALSE)</f>
        <v>0</v>
      </c>
      <c r="H2927" s="1">
        <f>VLOOKUP(A2927,'ADM Details FY17'!$A$3:$I$3515,9,FALSE)</f>
        <v>0</v>
      </c>
      <c r="I2927" s="1">
        <f>VLOOKUP(A2927,'ADM Details FY17'!$A$3:$J$3517,10,FALSE)</f>
        <v>0</v>
      </c>
      <c r="J2927" s="1">
        <f>VLOOKUP(A2927,'ADM Details FY17'!$A$3:$K$3515,11,FALSE)</f>
        <v>0</v>
      </c>
      <c r="K2927" s="1">
        <f>VLOOKUP(A2927,'ADM Details FY17'!$A$3:$M$3515,13,FALSE)</f>
        <v>0</v>
      </c>
      <c r="L2927" s="1">
        <f>VLOOKUP(A2927,'ADM Details FY17'!$A$3:$O$3515,15,FALSE)</f>
        <v>0</v>
      </c>
      <c r="M2927" s="1">
        <f>VLOOKUP(A2927,'ADM Details FY17'!$A$3:$P$3515,16,FALSE)</f>
        <v>0</v>
      </c>
      <c r="N2927" s="1">
        <f>VLOOKUP(A2927,'ADM Details FY17'!$A$3:$Q$3515,17,FALSE)</f>
        <v>0</v>
      </c>
      <c r="O2927" s="1">
        <f>VLOOKUP(A2927,'ADM Details FY17'!$A$3:$S$3515,19,FALSE)</f>
        <v>0</v>
      </c>
      <c r="P2927" s="1">
        <f>VLOOKUP(A2927,'ADM Details FY17'!$A$3:$U$3515,21,FALSE)</f>
        <v>0</v>
      </c>
      <c r="Q2927" s="1">
        <f>VLOOKUP(A2927,'ADM Details FY17'!$A$3:$V$3515,22,FALSE)</f>
        <v>0</v>
      </c>
      <c r="R2927" s="1">
        <f>VLOOKUP(A2927,'ADM Details FY17'!$A$3:$W$3515,23,FALSE)</f>
        <v>0</v>
      </c>
      <c r="S2927" s="1">
        <f>VLOOKUP(A2927,'ADM Details FY17'!$A$3:$X$3515,24,FALSE)</f>
        <v>0</v>
      </c>
      <c r="T2927" s="1">
        <f>VLOOKUP(A2927,'ADM Details FY17'!$A$3:$Y$3515,25,FALSE)</f>
        <v>0</v>
      </c>
      <c r="U2927" s="1">
        <f>VLOOKUP(A2927,'ADM Details FY17'!$A$3:$AA$3515,27,FALSE)</f>
        <v>0</v>
      </c>
      <c r="V2927" s="1">
        <f>IFERROR(VLOOKUP(C2927,'eindex _tget pp '!$A$4:$E$615,5,FALSE),0)</f>
        <v>0</v>
      </c>
      <c r="W2927" s="31">
        <f>IFERROR(VLOOKUP(C2927,'eindex _tget pp '!$A$4:$F$615,6,FALSE),0)</f>
        <v>0</v>
      </c>
      <c r="X2927" s="4">
        <f>IFERROR(VLOOKUP(B2927,'eschools 16'!$A$2:$F$25,6,FALSE),1)</f>
        <v>1</v>
      </c>
      <c r="Y2927" s="1">
        <f t="shared" si="225"/>
        <v>0</v>
      </c>
      <c r="Z2927" s="1">
        <f t="shared" si="226"/>
        <v>0</v>
      </c>
      <c r="AA2927" s="31">
        <f>IFERROR(VLOOKUP(C2927,'eindex _tget pp '!$A$4:$G$615,7,FALSE),0)</f>
        <v>0</v>
      </c>
      <c r="AB2927" s="1">
        <f>VLOOKUP(A2927,'ADM Details FY17'!$A$3:$AB$3515,28,FALSE)</f>
        <v>0</v>
      </c>
      <c r="AC2927" s="1">
        <f t="shared" si="227"/>
        <v>0</v>
      </c>
      <c r="AD2927" s="1">
        <f t="shared" si="228"/>
        <v>0</v>
      </c>
      <c r="AE2927" s="1">
        <f t="shared" si="229"/>
        <v>0</v>
      </c>
    </row>
    <row r="2928" spans="1:31" x14ac:dyDescent="0.25">
      <c r="A2928" t="str">
        <f>B2928&amp;"-"&amp;COUNTIF($B$3:B2928,B2928)</f>
        <v>912-14</v>
      </c>
      <c r="B2928">
        <v>912</v>
      </c>
      <c r="C2928" s="18">
        <f>VLOOKUP(A2928,'ADM Details FY17'!$A$3:$D$3515,4,FALSE)</f>
        <v>0</v>
      </c>
      <c r="D2928" s="1">
        <f>VLOOKUP(A2928,'ADM Details FY17'!$A$3:$E$3515,5,FALSE)</f>
        <v>0</v>
      </c>
      <c r="E2928" s="1">
        <f>VLOOKUP(A2928,'ADM Details FY17'!$A$3:$F$3515,6,FALSE)</f>
        <v>0</v>
      </c>
      <c r="F2928" s="1">
        <f>VLOOKUP(A2928,'ADM Details FY17'!$A$3:$G$3515,7,FALSE)</f>
        <v>0</v>
      </c>
      <c r="G2928" s="1">
        <f>VLOOKUP(A2928,'ADM Details FY17'!$A$3:$H$3515,8,FALSE)</f>
        <v>0</v>
      </c>
      <c r="H2928" s="1">
        <f>VLOOKUP(A2928,'ADM Details FY17'!$A$3:$I$3515,9,FALSE)</f>
        <v>0</v>
      </c>
      <c r="I2928" s="1">
        <f>VLOOKUP(A2928,'ADM Details FY17'!$A$3:$J$3517,10,FALSE)</f>
        <v>0</v>
      </c>
      <c r="J2928" s="1">
        <f>VLOOKUP(A2928,'ADM Details FY17'!$A$3:$K$3515,11,FALSE)</f>
        <v>0</v>
      </c>
      <c r="K2928" s="1">
        <f>VLOOKUP(A2928,'ADM Details FY17'!$A$3:$M$3515,13,FALSE)</f>
        <v>0</v>
      </c>
      <c r="L2928" s="1">
        <f>VLOOKUP(A2928,'ADM Details FY17'!$A$3:$O$3515,15,FALSE)</f>
        <v>0</v>
      </c>
      <c r="M2928" s="1">
        <f>VLOOKUP(A2928,'ADM Details FY17'!$A$3:$P$3515,16,FALSE)</f>
        <v>0</v>
      </c>
      <c r="N2928" s="1">
        <f>VLOOKUP(A2928,'ADM Details FY17'!$A$3:$Q$3515,17,FALSE)</f>
        <v>0</v>
      </c>
      <c r="O2928" s="1">
        <f>VLOOKUP(A2928,'ADM Details FY17'!$A$3:$S$3515,19,FALSE)</f>
        <v>0</v>
      </c>
      <c r="P2928" s="1">
        <f>VLOOKUP(A2928,'ADM Details FY17'!$A$3:$U$3515,21,FALSE)</f>
        <v>0</v>
      </c>
      <c r="Q2928" s="1">
        <f>VLOOKUP(A2928,'ADM Details FY17'!$A$3:$V$3515,22,FALSE)</f>
        <v>0</v>
      </c>
      <c r="R2928" s="1">
        <f>VLOOKUP(A2928,'ADM Details FY17'!$A$3:$W$3515,23,FALSE)</f>
        <v>0</v>
      </c>
      <c r="S2928" s="1">
        <f>VLOOKUP(A2928,'ADM Details FY17'!$A$3:$X$3515,24,FALSE)</f>
        <v>0</v>
      </c>
      <c r="T2928" s="1">
        <f>VLOOKUP(A2928,'ADM Details FY17'!$A$3:$Y$3515,25,FALSE)</f>
        <v>0</v>
      </c>
      <c r="U2928" s="1">
        <f>VLOOKUP(A2928,'ADM Details FY17'!$A$3:$AA$3515,27,FALSE)</f>
        <v>0</v>
      </c>
      <c r="V2928" s="1">
        <f>IFERROR(VLOOKUP(C2928,'eindex _tget pp '!$A$4:$E$615,5,FALSE),0)</f>
        <v>0</v>
      </c>
      <c r="W2928" s="31">
        <f>IFERROR(VLOOKUP(C2928,'eindex _tget pp '!$A$4:$F$615,6,FALSE),0)</f>
        <v>0</v>
      </c>
      <c r="X2928" s="4">
        <f>IFERROR(VLOOKUP(B2928,'eschools 16'!$A$2:$F$25,6,FALSE),1)</f>
        <v>1</v>
      </c>
      <c r="Y2928" s="1">
        <f t="shared" si="225"/>
        <v>0</v>
      </c>
      <c r="Z2928" s="1">
        <f t="shared" si="226"/>
        <v>0</v>
      </c>
      <c r="AA2928" s="31">
        <f>IFERROR(VLOOKUP(C2928,'eindex _tget pp '!$A$4:$G$615,7,FALSE),0)</f>
        <v>0</v>
      </c>
      <c r="AB2928" s="1">
        <f>VLOOKUP(A2928,'ADM Details FY17'!$A$3:$AB$3515,28,FALSE)</f>
        <v>0</v>
      </c>
      <c r="AC2928" s="1">
        <f t="shared" si="227"/>
        <v>0</v>
      </c>
      <c r="AD2928" s="1">
        <f t="shared" si="228"/>
        <v>0</v>
      </c>
      <c r="AE2928" s="1">
        <f t="shared" si="229"/>
        <v>0</v>
      </c>
    </row>
    <row r="2929" spans="1:31" x14ac:dyDescent="0.25">
      <c r="A2929" t="str">
        <f>B2929&amp;"-"&amp;COUNTIF($B$3:B2929,B2929)</f>
        <v>930-1</v>
      </c>
      <c r="B2929">
        <v>930</v>
      </c>
      <c r="C2929" s="18">
        <f>VLOOKUP(A2929,'ADM Details FY17'!$A$3:$D$3515,4,FALSE)</f>
        <v>43489</v>
      </c>
      <c r="D2929" s="1">
        <f>VLOOKUP(A2929,'ADM Details FY17'!$A$3:$E$3515,5,FALSE)</f>
        <v>0.05</v>
      </c>
      <c r="E2929" s="1">
        <f>VLOOKUP(A2929,'ADM Details FY17'!$A$3:$F$3515,6,FALSE)</f>
        <v>0</v>
      </c>
      <c r="F2929" s="1">
        <f>VLOOKUP(A2929,'ADM Details FY17'!$A$3:$G$3515,7,FALSE)</f>
        <v>0</v>
      </c>
      <c r="G2929" s="1">
        <f>VLOOKUP(A2929,'ADM Details FY17'!$A$3:$H$3515,8,FALSE)</f>
        <v>0</v>
      </c>
      <c r="H2929" s="1">
        <f>VLOOKUP(A2929,'ADM Details FY17'!$A$3:$I$3515,9,FALSE)</f>
        <v>0</v>
      </c>
      <c r="I2929" s="1">
        <f>VLOOKUP(A2929,'ADM Details FY17'!$A$3:$J$3517,10,FALSE)</f>
        <v>0</v>
      </c>
      <c r="J2929" s="1">
        <f>VLOOKUP(A2929,'ADM Details FY17'!$A$3:$K$3515,11,FALSE)</f>
        <v>0</v>
      </c>
      <c r="K2929" s="1">
        <f>VLOOKUP(A2929,'ADM Details FY17'!$A$3:$M$3515,13,FALSE)</f>
        <v>0.05</v>
      </c>
      <c r="L2929" s="1">
        <f>VLOOKUP(A2929,'ADM Details FY17'!$A$3:$O$3515,15,FALSE)</f>
        <v>0</v>
      </c>
      <c r="M2929" s="1">
        <f>VLOOKUP(A2929,'ADM Details FY17'!$A$3:$P$3515,16,FALSE)</f>
        <v>0</v>
      </c>
      <c r="N2929" s="1">
        <f>VLOOKUP(A2929,'ADM Details FY17'!$A$3:$Q$3515,17,FALSE)</f>
        <v>0</v>
      </c>
      <c r="O2929" s="1">
        <f>VLOOKUP(A2929,'ADM Details FY17'!$A$3:$S$3515,19,FALSE)</f>
        <v>0</v>
      </c>
      <c r="P2929" s="1">
        <f>VLOOKUP(A2929,'ADM Details FY17'!$A$3:$U$3515,21,FALSE)</f>
        <v>0</v>
      </c>
      <c r="Q2929" s="1">
        <f>VLOOKUP(A2929,'ADM Details FY17'!$A$3:$V$3515,22,FALSE)</f>
        <v>0</v>
      </c>
      <c r="R2929" s="1">
        <f>VLOOKUP(A2929,'ADM Details FY17'!$A$3:$W$3515,23,FALSE)</f>
        <v>0</v>
      </c>
      <c r="S2929" s="1">
        <f>VLOOKUP(A2929,'ADM Details FY17'!$A$3:$X$3515,24,FALSE)</f>
        <v>0</v>
      </c>
      <c r="T2929" s="1">
        <f>VLOOKUP(A2929,'ADM Details FY17'!$A$3:$Y$3515,25,FALSE)</f>
        <v>0</v>
      </c>
      <c r="U2929" s="1">
        <f>VLOOKUP(A2929,'ADM Details FY17'!$A$3:$AA$3515,27,FALSE)</f>
        <v>0</v>
      </c>
      <c r="V2929" s="1">
        <f>IFERROR(VLOOKUP(C2929,'eindex _tget pp '!$A$4:$E$615,5,FALSE),0)</f>
        <v>965.83149339195813</v>
      </c>
      <c r="W2929" s="31">
        <f>IFERROR(VLOOKUP(C2929,'eindex _tget pp '!$A$4:$F$615,6,FALSE),0)</f>
        <v>3.72042677</v>
      </c>
      <c r="X2929" s="4">
        <f>IFERROR(VLOOKUP(B2929,'eschools 16'!$A$2:$F$25,6,FALSE),1)</f>
        <v>1</v>
      </c>
      <c r="Y2929" s="1">
        <f t="shared" si="225"/>
        <v>12.07</v>
      </c>
      <c r="Z2929" s="1">
        <f t="shared" si="226"/>
        <v>50.6</v>
      </c>
      <c r="AA2929" s="31">
        <f>IFERROR(VLOOKUP(C2929,'eindex _tget pp '!$A$4:$G$615,7,FALSE),0)</f>
        <v>0.698126252</v>
      </c>
      <c r="AB2929" s="1">
        <f>VLOOKUP(A2929,'ADM Details FY17'!$A$3:$AB$3515,28,FALSE)</f>
        <v>0</v>
      </c>
      <c r="AC2929" s="1">
        <f t="shared" si="227"/>
        <v>0</v>
      </c>
      <c r="AD2929" s="1">
        <f t="shared" si="228"/>
        <v>0.05</v>
      </c>
      <c r="AE2929" s="1">
        <f t="shared" si="229"/>
        <v>7.5</v>
      </c>
    </row>
    <row r="2930" spans="1:31" x14ac:dyDescent="0.25">
      <c r="A2930" t="str">
        <f>B2930&amp;"-"&amp;COUNTIF($B$3:B2930,B2930)</f>
        <v>930-2</v>
      </c>
      <c r="B2930">
        <v>930</v>
      </c>
      <c r="C2930" s="18">
        <f>VLOOKUP(A2930,'ADM Details FY17'!$A$3:$D$3515,4,FALSE)</f>
        <v>43562</v>
      </c>
      <c r="D2930" s="1">
        <f>VLOOKUP(A2930,'ADM Details FY17'!$A$3:$E$3515,5,FALSE)</f>
        <v>2.86</v>
      </c>
      <c r="E2930" s="1">
        <f>VLOOKUP(A2930,'ADM Details FY17'!$A$3:$F$3515,6,FALSE)</f>
        <v>0</v>
      </c>
      <c r="F2930" s="1">
        <f>VLOOKUP(A2930,'ADM Details FY17'!$A$3:$G$3515,7,FALSE)</f>
        <v>1</v>
      </c>
      <c r="G2930" s="1">
        <f>VLOOKUP(A2930,'ADM Details FY17'!$A$3:$H$3515,8,FALSE)</f>
        <v>0</v>
      </c>
      <c r="H2930" s="1">
        <f>VLOOKUP(A2930,'ADM Details FY17'!$A$3:$I$3515,9,FALSE)</f>
        <v>0</v>
      </c>
      <c r="I2930" s="1">
        <f>VLOOKUP(A2930,'ADM Details FY17'!$A$3:$J$3517,10,FALSE)</f>
        <v>0</v>
      </c>
      <c r="J2930" s="1">
        <f>VLOOKUP(A2930,'ADM Details FY17'!$A$3:$K$3515,11,FALSE)</f>
        <v>0</v>
      </c>
      <c r="K2930" s="1">
        <f>VLOOKUP(A2930,'ADM Details FY17'!$A$3:$M$3515,13,FALSE)</f>
        <v>2.86</v>
      </c>
      <c r="L2930" s="1">
        <f>VLOOKUP(A2930,'ADM Details FY17'!$A$3:$O$3515,15,FALSE)</f>
        <v>0</v>
      </c>
      <c r="M2930" s="1">
        <f>VLOOKUP(A2930,'ADM Details FY17'!$A$3:$P$3515,16,FALSE)</f>
        <v>0</v>
      </c>
      <c r="N2930" s="1">
        <f>VLOOKUP(A2930,'ADM Details FY17'!$A$3:$Q$3515,17,FALSE)</f>
        <v>0</v>
      </c>
      <c r="O2930" s="1">
        <f>VLOOKUP(A2930,'ADM Details FY17'!$A$3:$S$3515,19,FALSE)</f>
        <v>0</v>
      </c>
      <c r="P2930" s="1">
        <f>VLOOKUP(A2930,'ADM Details FY17'!$A$3:$U$3515,21,FALSE)</f>
        <v>0</v>
      </c>
      <c r="Q2930" s="1">
        <f>VLOOKUP(A2930,'ADM Details FY17'!$A$3:$V$3515,22,FALSE)</f>
        <v>0</v>
      </c>
      <c r="R2930" s="1">
        <f>VLOOKUP(A2930,'ADM Details FY17'!$A$3:$W$3515,23,FALSE)</f>
        <v>0</v>
      </c>
      <c r="S2930" s="1">
        <f>VLOOKUP(A2930,'ADM Details FY17'!$A$3:$X$3515,24,FALSE)</f>
        <v>0</v>
      </c>
      <c r="T2930" s="1">
        <f>VLOOKUP(A2930,'ADM Details FY17'!$A$3:$Y$3515,25,FALSE)</f>
        <v>0</v>
      </c>
      <c r="U2930" s="1">
        <f>VLOOKUP(A2930,'ADM Details FY17'!$A$3:$AA$3515,27,FALSE)</f>
        <v>0</v>
      </c>
      <c r="V2930" s="1">
        <f>IFERROR(VLOOKUP(C2930,'eindex _tget pp '!$A$4:$E$615,5,FALSE),0)</f>
        <v>118.39971372819718</v>
      </c>
      <c r="W2930" s="31">
        <f>IFERROR(VLOOKUP(C2930,'eindex _tget pp '!$A$4:$F$615,6,FALSE),0)</f>
        <v>2.0076204588</v>
      </c>
      <c r="X2930" s="4">
        <f>IFERROR(VLOOKUP(B2930,'eschools 16'!$A$2:$F$25,6,FALSE),1)</f>
        <v>1</v>
      </c>
      <c r="Y2930" s="1">
        <f t="shared" si="225"/>
        <v>84.66</v>
      </c>
      <c r="Z2930" s="1">
        <f t="shared" si="226"/>
        <v>1561.77</v>
      </c>
      <c r="AA2930" s="31">
        <f>IFERROR(VLOOKUP(C2930,'eindex _tget pp '!$A$4:$G$615,7,FALSE),0)</f>
        <v>0.367776031</v>
      </c>
      <c r="AB2930" s="1">
        <f>VLOOKUP(A2930,'ADM Details FY17'!$A$3:$AB$3515,28,FALSE)</f>
        <v>0</v>
      </c>
      <c r="AC2930" s="1">
        <f t="shared" si="227"/>
        <v>0</v>
      </c>
      <c r="AD2930" s="1">
        <f t="shared" si="228"/>
        <v>2.86</v>
      </c>
      <c r="AE2930" s="1">
        <f t="shared" si="229"/>
        <v>429</v>
      </c>
    </row>
    <row r="2931" spans="1:31" x14ac:dyDescent="0.25">
      <c r="A2931" t="str">
        <f>B2931&amp;"-"&amp;COUNTIF($B$3:B2931,B2931)</f>
        <v>930-3</v>
      </c>
      <c r="B2931">
        <v>930</v>
      </c>
      <c r="C2931" s="18">
        <f>VLOOKUP(A2931,'ADM Details FY17'!$A$3:$D$3515,4,FALSE)</f>
        <v>43794</v>
      </c>
      <c r="D2931" s="1">
        <f>VLOOKUP(A2931,'ADM Details FY17'!$A$3:$E$3515,5,FALSE)</f>
        <v>13</v>
      </c>
      <c r="E2931" s="1">
        <f>VLOOKUP(A2931,'ADM Details FY17'!$A$3:$F$3515,6,FALSE)</f>
        <v>0</v>
      </c>
      <c r="F2931" s="1">
        <f>VLOOKUP(A2931,'ADM Details FY17'!$A$3:$G$3515,7,FALSE)</f>
        <v>0</v>
      </c>
      <c r="G2931" s="1">
        <f>VLOOKUP(A2931,'ADM Details FY17'!$A$3:$H$3515,8,FALSE)</f>
        <v>0</v>
      </c>
      <c r="H2931" s="1">
        <f>VLOOKUP(A2931,'ADM Details FY17'!$A$3:$I$3515,9,FALSE)</f>
        <v>0</v>
      </c>
      <c r="I2931" s="1">
        <f>VLOOKUP(A2931,'ADM Details FY17'!$A$3:$J$3517,10,FALSE)</f>
        <v>0</v>
      </c>
      <c r="J2931" s="1">
        <f>VLOOKUP(A2931,'ADM Details FY17'!$A$3:$K$3515,11,FALSE)</f>
        <v>0</v>
      </c>
      <c r="K2931" s="1">
        <f>VLOOKUP(A2931,'ADM Details FY17'!$A$3:$M$3515,13,FALSE)</f>
        <v>13</v>
      </c>
      <c r="L2931" s="1">
        <f>VLOOKUP(A2931,'ADM Details FY17'!$A$3:$O$3515,15,FALSE)</f>
        <v>0</v>
      </c>
      <c r="M2931" s="1">
        <f>VLOOKUP(A2931,'ADM Details FY17'!$A$3:$P$3515,16,FALSE)</f>
        <v>0</v>
      </c>
      <c r="N2931" s="1">
        <f>VLOOKUP(A2931,'ADM Details FY17'!$A$3:$Q$3515,17,FALSE)</f>
        <v>0</v>
      </c>
      <c r="O2931" s="1">
        <f>VLOOKUP(A2931,'ADM Details FY17'!$A$3:$S$3515,19,FALSE)</f>
        <v>0</v>
      </c>
      <c r="P2931" s="1">
        <f>VLOOKUP(A2931,'ADM Details FY17'!$A$3:$U$3515,21,FALSE)</f>
        <v>0</v>
      </c>
      <c r="Q2931" s="1">
        <f>VLOOKUP(A2931,'ADM Details FY17'!$A$3:$V$3515,22,FALSE)</f>
        <v>0</v>
      </c>
      <c r="R2931" s="1">
        <f>VLOOKUP(A2931,'ADM Details FY17'!$A$3:$W$3515,23,FALSE)</f>
        <v>0</v>
      </c>
      <c r="S2931" s="1">
        <f>VLOOKUP(A2931,'ADM Details FY17'!$A$3:$X$3515,24,FALSE)</f>
        <v>0</v>
      </c>
      <c r="T2931" s="1">
        <f>VLOOKUP(A2931,'ADM Details FY17'!$A$3:$Y$3515,25,FALSE)</f>
        <v>0</v>
      </c>
      <c r="U2931" s="1">
        <f>VLOOKUP(A2931,'ADM Details FY17'!$A$3:$AA$3515,27,FALSE)</f>
        <v>0</v>
      </c>
      <c r="V2931" s="1">
        <f>IFERROR(VLOOKUP(C2931,'eindex _tget pp '!$A$4:$E$615,5,FALSE),0)</f>
        <v>0</v>
      </c>
      <c r="W2931" s="31">
        <f>IFERROR(VLOOKUP(C2931,'eindex _tget pp '!$A$4:$F$615,6,FALSE),0)</f>
        <v>1.6929575363</v>
      </c>
      <c r="X2931" s="4">
        <f>IFERROR(VLOOKUP(B2931,'eschools 16'!$A$2:$F$25,6,FALSE),1)</f>
        <v>1</v>
      </c>
      <c r="Y2931" s="1">
        <f t="shared" si="225"/>
        <v>0</v>
      </c>
      <c r="Z2931" s="1">
        <f t="shared" si="226"/>
        <v>5986.3</v>
      </c>
      <c r="AA2931" s="31">
        <f>IFERROR(VLOOKUP(C2931,'eindex _tget pp '!$A$4:$G$615,7,FALSE),0)</f>
        <v>0.30967760799999999</v>
      </c>
      <c r="AB2931" s="1">
        <f>VLOOKUP(A2931,'ADM Details FY17'!$A$3:$AB$3515,28,FALSE)</f>
        <v>0</v>
      </c>
      <c r="AC2931" s="1">
        <f t="shared" si="227"/>
        <v>0</v>
      </c>
      <c r="AD2931" s="1">
        <f t="shared" si="228"/>
        <v>13</v>
      </c>
      <c r="AE2931" s="1">
        <f t="shared" si="229"/>
        <v>1950</v>
      </c>
    </row>
    <row r="2932" spans="1:31" x14ac:dyDescent="0.25">
      <c r="A2932" t="str">
        <f>B2932&amp;"-"&amp;COUNTIF($B$3:B2932,B2932)</f>
        <v>930-4</v>
      </c>
      <c r="B2932">
        <v>930</v>
      </c>
      <c r="C2932" s="18">
        <f>VLOOKUP(A2932,'ADM Details FY17'!$A$3:$D$3515,4,FALSE)</f>
        <v>43786</v>
      </c>
      <c r="D2932" s="1">
        <f>VLOOKUP(A2932,'ADM Details FY17'!$A$3:$E$3515,5,FALSE)</f>
        <v>256.95999999999998</v>
      </c>
      <c r="E2932" s="1">
        <f>VLOOKUP(A2932,'ADM Details FY17'!$A$3:$F$3515,6,FALSE)</f>
        <v>1.86</v>
      </c>
      <c r="F2932" s="1">
        <f>VLOOKUP(A2932,'ADM Details FY17'!$A$3:$G$3515,7,FALSE)</f>
        <v>22.89</v>
      </c>
      <c r="G2932" s="1">
        <f>VLOOKUP(A2932,'ADM Details FY17'!$A$3:$H$3515,8,FALSE)</f>
        <v>1</v>
      </c>
      <c r="H2932" s="1">
        <f>VLOOKUP(A2932,'ADM Details FY17'!$A$3:$I$3515,9,FALSE)</f>
        <v>1</v>
      </c>
      <c r="I2932" s="1">
        <f>VLOOKUP(A2932,'ADM Details FY17'!$A$3:$J$3517,10,FALSE)</f>
        <v>0.56000000000000005</v>
      </c>
      <c r="J2932" s="1">
        <f>VLOOKUP(A2932,'ADM Details FY17'!$A$3:$K$3515,11,FALSE)</f>
        <v>0</v>
      </c>
      <c r="K2932" s="1">
        <f>VLOOKUP(A2932,'ADM Details FY17'!$A$3:$M$3515,13,FALSE)</f>
        <v>256.95999999999998</v>
      </c>
      <c r="L2932" s="1">
        <f>VLOOKUP(A2932,'ADM Details FY17'!$A$3:$O$3515,15,FALSE)</f>
        <v>0</v>
      </c>
      <c r="M2932" s="1">
        <f>VLOOKUP(A2932,'ADM Details FY17'!$A$3:$P$3515,16,FALSE)</f>
        <v>3</v>
      </c>
      <c r="N2932" s="1">
        <f>VLOOKUP(A2932,'ADM Details FY17'!$A$3:$Q$3515,17,FALSE)</f>
        <v>2</v>
      </c>
      <c r="O2932" s="1">
        <f>VLOOKUP(A2932,'ADM Details FY17'!$A$3:$S$3515,19,FALSE)</f>
        <v>0</v>
      </c>
      <c r="P2932" s="1">
        <f>VLOOKUP(A2932,'ADM Details FY17'!$A$3:$U$3515,21,FALSE)</f>
        <v>0</v>
      </c>
      <c r="Q2932" s="1">
        <f>VLOOKUP(A2932,'ADM Details FY17'!$A$3:$V$3515,22,FALSE)</f>
        <v>0</v>
      </c>
      <c r="R2932" s="1">
        <f>VLOOKUP(A2932,'ADM Details FY17'!$A$3:$W$3515,23,FALSE)</f>
        <v>0</v>
      </c>
      <c r="S2932" s="1">
        <f>VLOOKUP(A2932,'ADM Details FY17'!$A$3:$X$3515,24,FALSE)</f>
        <v>0</v>
      </c>
      <c r="T2932" s="1">
        <f>VLOOKUP(A2932,'ADM Details FY17'!$A$3:$Y$3515,25,FALSE)</f>
        <v>0</v>
      </c>
      <c r="U2932" s="1">
        <f>VLOOKUP(A2932,'ADM Details FY17'!$A$3:$AA$3515,27,FALSE)</f>
        <v>0</v>
      </c>
      <c r="V2932" s="1">
        <f>IFERROR(VLOOKUP(C2932,'eindex _tget pp '!$A$4:$E$615,5,FALSE),0)</f>
        <v>1095.3886443246988</v>
      </c>
      <c r="W2932" s="31">
        <f>IFERROR(VLOOKUP(C2932,'eindex _tget pp '!$A$4:$F$615,6,FALSE),0)</f>
        <v>3.9572566881000002</v>
      </c>
      <c r="X2932" s="4">
        <f>IFERROR(VLOOKUP(B2932,'eschools 16'!$A$2:$F$25,6,FALSE),1)</f>
        <v>1</v>
      </c>
      <c r="Y2932" s="1">
        <f t="shared" si="225"/>
        <v>70367.77</v>
      </c>
      <c r="Z2932" s="1">
        <f t="shared" si="226"/>
        <v>276585.02</v>
      </c>
      <c r="AA2932" s="31">
        <f>IFERROR(VLOOKUP(C2932,'eindex _tget pp '!$A$4:$G$615,7,FALSE),0)</f>
        <v>0.76547957700000002</v>
      </c>
      <c r="AB2932" s="1">
        <f>VLOOKUP(A2932,'ADM Details FY17'!$A$3:$AB$3515,28,FALSE)</f>
        <v>0</v>
      </c>
      <c r="AC2932" s="1">
        <f t="shared" si="227"/>
        <v>0</v>
      </c>
      <c r="AD2932" s="1">
        <f t="shared" si="228"/>
        <v>256.95999999999998</v>
      </c>
      <c r="AE2932" s="1">
        <f t="shared" si="229"/>
        <v>38544</v>
      </c>
    </row>
    <row r="2933" spans="1:31" x14ac:dyDescent="0.25">
      <c r="A2933" t="str">
        <f>B2933&amp;"-"&amp;COUNTIF($B$3:B2933,B2933)</f>
        <v>930-5</v>
      </c>
      <c r="B2933">
        <v>930</v>
      </c>
      <c r="C2933" s="18">
        <f>VLOOKUP(A2933,'ADM Details FY17'!$A$3:$D$3515,4,FALSE)</f>
        <v>43901</v>
      </c>
      <c r="D2933" s="1">
        <f>VLOOKUP(A2933,'ADM Details FY17'!$A$3:$E$3515,5,FALSE)</f>
        <v>7.41</v>
      </c>
      <c r="E2933" s="1">
        <f>VLOOKUP(A2933,'ADM Details FY17'!$A$3:$F$3515,6,FALSE)</f>
        <v>0.54</v>
      </c>
      <c r="F2933" s="1">
        <f>VLOOKUP(A2933,'ADM Details FY17'!$A$3:$G$3515,7,FALSE)</f>
        <v>1</v>
      </c>
      <c r="G2933" s="1">
        <f>VLOOKUP(A2933,'ADM Details FY17'!$A$3:$H$3515,8,FALSE)</f>
        <v>0.48</v>
      </c>
      <c r="H2933" s="1">
        <f>VLOOKUP(A2933,'ADM Details FY17'!$A$3:$I$3515,9,FALSE)</f>
        <v>0</v>
      </c>
      <c r="I2933" s="1">
        <f>VLOOKUP(A2933,'ADM Details FY17'!$A$3:$J$3517,10,FALSE)</f>
        <v>0</v>
      </c>
      <c r="J2933" s="1">
        <f>VLOOKUP(A2933,'ADM Details FY17'!$A$3:$K$3515,11,FALSE)</f>
        <v>0</v>
      </c>
      <c r="K2933" s="1">
        <f>VLOOKUP(A2933,'ADM Details FY17'!$A$3:$M$3515,13,FALSE)</f>
        <v>7.41</v>
      </c>
      <c r="L2933" s="1">
        <f>VLOOKUP(A2933,'ADM Details FY17'!$A$3:$O$3515,15,FALSE)</f>
        <v>0</v>
      </c>
      <c r="M2933" s="1">
        <f>VLOOKUP(A2933,'ADM Details FY17'!$A$3:$P$3515,16,FALSE)</f>
        <v>0</v>
      </c>
      <c r="N2933" s="1">
        <f>VLOOKUP(A2933,'ADM Details FY17'!$A$3:$Q$3515,17,FALSE)</f>
        <v>0</v>
      </c>
      <c r="O2933" s="1">
        <f>VLOOKUP(A2933,'ADM Details FY17'!$A$3:$S$3515,19,FALSE)</f>
        <v>0</v>
      </c>
      <c r="P2933" s="1">
        <f>VLOOKUP(A2933,'ADM Details FY17'!$A$3:$U$3515,21,FALSE)</f>
        <v>0</v>
      </c>
      <c r="Q2933" s="1">
        <f>VLOOKUP(A2933,'ADM Details FY17'!$A$3:$V$3515,22,FALSE)</f>
        <v>0</v>
      </c>
      <c r="R2933" s="1">
        <f>VLOOKUP(A2933,'ADM Details FY17'!$A$3:$W$3515,23,FALSE)</f>
        <v>0</v>
      </c>
      <c r="S2933" s="1">
        <f>VLOOKUP(A2933,'ADM Details FY17'!$A$3:$X$3515,24,FALSE)</f>
        <v>0</v>
      </c>
      <c r="T2933" s="1">
        <f>VLOOKUP(A2933,'ADM Details FY17'!$A$3:$Y$3515,25,FALSE)</f>
        <v>0</v>
      </c>
      <c r="U2933" s="1">
        <f>VLOOKUP(A2933,'ADM Details FY17'!$A$3:$AA$3515,27,FALSE)</f>
        <v>0</v>
      </c>
      <c r="V2933" s="1">
        <f>IFERROR(VLOOKUP(C2933,'eindex _tget pp '!$A$4:$E$615,5,FALSE),0)</f>
        <v>1665.9332201790639</v>
      </c>
      <c r="W2933" s="31">
        <f>IFERROR(VLOOKUP(C2933,'eindex _tget pp '!$A$4:$F$615,6,FALSE),0)</f>
        <v>3.7293898327999999</v>
      </c>
      <c r="X2933" s="4">
        <f>IFERROR(VLOOKUP(B2933,'eschools 16'!$A$2:$F$25,6,FALSE),1)</f>
        <v>1</v>
      </c>
      <c r="Y2933" s="1">
        <f t="shared" si="225"/>
        <v>3086.14</v>
      </c>
      <c r="Z2933" s="1">
        <f t="shared" si="226"/>
        <v>7516.66</v>
      </c>
      <c r="AA2933" s="31">
        <f>IFERROR(VLOOKUP(C2933,'eindex _tget pp '!$A$4:$G$615,7,FALSE),0)</f>
        <v>0.79655707600000003</v>
      </c>
      <c r="AB2933" s="1">
        <f>VLOOKUP(A2933,'ADM Details FY17'!$A$3:$AB$3515,28,FALSE)</f>
        <v>0</v>
      </c>
      <c r="AC2933" s="1">
        <f t="shared" si="227"/>
        <v>0</v>
      </c>
      <c r="AD2933" s="1">
        <f t="shared" si="228"/>
        <v>7.41</v>
      </c>
      <c r="AE2933" s="1">
        <f t="shared" si="229"/>
        <v>1111.5</v>
      </c>
    </row>
    <row r="2934" spans="1:31" x14ac:dyDescent="0.25">
      <c r="A2934" t="str">
        <f>B2934&amp;"-"&amp;COUNTIF($B$3:B2934,B2934)</f>
        <v>930-6</v>
      </c>
      <c r="B2934">
        <v>930</v>
      </c>
      <c r="C2934" s="18">
        <f>VLOOKUP(A2934,'ADM Details FY17'!$A$3:$D$3515,4,FALSE)</f>
        <v>43950</v>
      </c>
      <c r="D2934" s="1">
        <f>VLOOKUP(A2934,'ADM Details FY17'!$A$3:$E$3515,5,FALSE)</f>
        <v>7.95</v>
      </c>
      <c r="E2934" s="1">
        <f>VLOOKUP(A2934,'ADM Details FY17'!$A$3:$F$3515,6,FALSE)</f>
        <v>0</v>
      </c>
      <c r="F2934" s="1">
        <f>VLOOKUP(A2934,'ADM Details FY17'!$A$3:$G$3515,7,FALSE)</f>
        <v>0</v>
      </c>
      <c r="G2934" s="1">
        <f>VLOOKUP(A2934,'ADM Details FY17'!$A$3:$H$3515,8,FALSE)</f>
        <v>0</v>
      </c>
      <c r="H2934" s="1">
        <f>VLOOKUP(A2934,'ADM Details FY17'!$A$3:$I$3515,9,FALSE)</f>
        <v>0</v>
      </c>
      <c r="I2934" s="1">
        <f>VLOOKUP(A2934,'ADM Details FY17'!$A$3:$J$3517,10,FALSE)</f>
        <v>0</v>
      </c>
      <c r="J2934" s="1">
        <f>VLOOKUP(A2934,'ADM Details FY17'!$A$3:$K$3515,11,FALSE)</f>
        <v>0</v>
      </c>
      <c r="K2934" s="1">
        <f>VLOOKUP(A2934,'ADM Details FY17'!$A$3:$M$3515,13,FALSE)</f>
        <v>7.95</v>
      </c>
      <c r="L2934" s="1">
        <f>VLOOKUP(A2934,'ADM Details FY17'!$A$3:$O$3515,15,FALSE)</f>
        <v>0</v>
      </c>
      <c r="M2934" s="1">
        <f>VLOOKUP(A2934,'ADM Details FY17'!$A$3:$P$3515,16,FALSE)</f>
        <v>0</v>
      </c>
      <c r="N2934" s="1">
        <f>VLOOKUP(A2934,'ADM Details FY17'!$A$3:$Q$3515,17,FALSE)</f>
        <v>0</v>
      </c>
      <c r="O2934" s="1">
        <f>VLOOKUP(A2934,'ADM Details FY17'!$A$3:$S$3515,19,FALSE)</f>
        <v>0</v>
      </c>
      <c r="P2934" s="1">
        <f>VLOOKUP(A2934,'ADM Details FY17'!$A$3:$U$3515,21,FALSE)</f>
        <v>0</v>
      </c>
      <c r="Q2934" s="1">
        <f>VLOOKUP(A2934,'ADM Details FY17'!$A$3:$V$3515,22,FALSE)</f>
        <v>0</v>
      </c>
      <c r="R2934" s="1">
        <f>VLOOKUP(A2934,'ADM Details FY17'!$A$3:$W$3515,23,FALSE)</f>
        <v>0</v>
      </c>
      <c r="S2934" s="1">
        <f>VLOOKUP(A2934,'ADM Details FY17'!$A$3:$X$3515,24,FALSE)</f>
        <v>0</v>
      </c>
      <c r="T2934" s="1">
        <f>VLOOKUP(A2934,'ADM Details FY17'!$A$3:$Y$3515,25,FALSE)</f>
        <v>0</v>
      </c>
      <c r="U2934" s="1">
        <f>VLOOKUP(A2934,'ADM Details FY17'!$A$3:$AA$3515,27,FALSE)</f>
        <v>0</v>
      </c>
      <c r="V2934" s="1">
        <f>IFERROR(VLOOKUP(C2934,'eindex _tget pp '!$A$4:$E$615,5,FALSE),0)</f>
        <v>1071.5962627888343</v>
      </c>
      <c r="W2934" s="31">
        <f>IFERROR(VLOOKUP(C2934,'eindex _tget pp '!$A$4:$F$615,6,FALSE),0)</f>
        <v>2.2047811682999998</v>
      </c>
      <c r="X2934" s="4">
        <f>IFERROR(VLOOKUP(B2934,'eschools 16'!$A$2:$F$25,6,FALSE),1)</f>
        <v>1</v>
      </c>
      <c r="Y2934" s="1">
        <f t="shared" si="225"/>
        <v>2129.8000000000002</v>
      </c>
      <c r="Z2934" s="1">
        <f t="shared" si="226"/>
        <v>4767.62</v>
      </c>
      <c r="AA2934" s="31">
        <f>IFERROR(VLOOKUP(C2934,'eindex _tget pp '!$A$4:$G$615,7,FALSE),0)</f>
        <v>0.74142154400000004</v>
      </c>
      <c r="AB2934" s="1">
        <f>VLOOKUP(A2934,'ADM Details FY17'!$A$3:$AB$3515,28,FALSE)</f>
        <v>0</v>
      </c>
      <c r="AC2934" s="1">
        <f t="shared" si="227"/>
        <v>0</v>
      </c>
      <c r="AD2934" s="1">
        <f t="shared" si="228"/>
        <v>7.95</v>
      </c>
      <c r="AE2934" s="1">
        <f t="shared" si="229"/>
        <v>1192.5</v>
      </c>
    </row>
    <row r="2935" spans="1:31" x14ac:dyDescent="0.25">
      <c r="A2935" t="str">
        <f>B2935&amp;"-"&amp;COUNTIF($B$3:B2935,B2935)</f>
        <v>930-7</v>
      </c>
      <c r="B2935">
        <v>930</v>
      </c>
      <c r="C2935" s="18">
        <f>VLOOKUP(A2935,'ADM Details FY17'!$A$3:$D$3515,4,FALSE)</f>
        <v>44305</v>
      </c>
      <c r="D2935" s="1">
        <f>VLOOKUP(A2935,'ADM Details FY17'!$A$3:$E$3515,5,FALSE)</f>
        <v>3</v>
      </c>
      <c r="E2935" s="1">
        <f>VLOOKUP(A2935,'ADM Details FY17'!$A$3:$F$3515,6,FALSE)</f>
        <v>0</v>
      </c>
      <c r="F2935" s="1">
        <f>VLOOKUP(A2935,'ADM Details FY17'!$A$3:$G$3515,7,FALSE)</f>
        <v>0</v>
      </c>
      <c r="G2935" s="1">
        <f>VLOOKUP(A2935,'ADM Details FY17'!$A$3:$H$3515,8,FALSE)</f>
        <v>0</v>
      </c>
      <c r="H2935" s="1">
        <f>VLOOKUP(A2935,'ADM Details FY17'!$A$3:$I$3515,9,FALSE)</f>
        <v>0</v>
      </c>
      <c r="I2935" s="1">
        <f>VLOOKUP(A2935,'ADM Details FY17'!$A$3:$J$3517,10,FALSE)</f>
        <v>0</v>
      </c>
      <c r="J2935" s="1">
        <f>VLOOKUP(A2935,'ADM Details FY17'!$A$3:$K$3515,11,FALSE)</f>
        <v>0</v>
      </c>
      <c r="K2935" s="1">
        <f>VLOOKUP(A2935,'ADM Details FY17'!$A$3:$M$3515,13,FALSE)</f>
        <v>3</v>
      </c>
      <c r="L2935" s="1">
        <f>VLOOKUP(A2935,'ADM Details FY17'!$A$3:$O$3515,15,FALSE)</f>
        <v>0</v>
      </c>
      <c r="M2935" s="1">
        <f>VLOOKUP(A2935,'ADM Details FY17'!$A$3:$P$3515,16,FALSE)</f>
        <v>0</v>
      </c>
      <c r="N2935" s="1">
        <f>VLOOKUP(A2935,'ADM Details FY17'!$A$3:$Q$3515,17,FALSE)</f>
        <v>0</v>
      </c>
      <c r="O2935" s="1">
        <f>VLOOKUP(A2935,'ADM Details FY17'!$A$3:$S$3515,19,FALSE)</f>
        <v>0</v>
      </c>
      <c r="P2935" s="1">
        <f>VLOOKUP(A2935,'ADM Details FY17'!$A$3:$U$3515,21,FALSE)</f>
        <v>0</v>
      </c>
      <c r="Q2935" s="1">
        <f>VLOOKUP(A2935,'ADM Details FY17'!$A$3:$V$3515,22,FALSE)</f>
        <v>0</v>
      </c>
      <c r="R2935" s="1">
        <f>VLOOKUP(A2935,'ADM Details FY17'!$A$3:$W$3515,23,FALSE)</f>
        <v>0</v>
      </c>
      <c r="S2935" s="1">
        <f>VLOOKUP(A2935,'ADM Details FY17'!$A$3:$X$3515,24,FALSE)</f>
        <v>0</v>
      </c>
      <c r="T2935" s="1">
        <f>VLOOKUP(A2935,'ADM Details FY17'!$A$3:$Y$3515,25,FALSE)</f>
        <v>0</v>
      </c>
      <c r="U2935" s="1">
        <f>VLOOKUP(A2935,'ADM Details FY17'!$A$3:$AA$3515,27,FALSE)</f>
        <v>0</v>
      </c>
      <c r="V2935" s="1">
        <f>IFERROR(VLOOKUP(C2935,'eindex _tget pp '!$A$4:$E$615,5,FALSE),0)</f>
        <v>1417.3491487132028</v>
      </c>
      <c r="W2935" s="31">
        <f>IFERROR(VLOOKUP(C2935,'eindex _tget pp '!$A$4:$F$615,6,FALSE),0)</f>
        <v>0.94235080029999996</v>
      </c>
      <c r="X2935" s="4">
        <f>IFERROR(VLOOKUP(B2935,'eschools 16'!$A$2:$F$25,6,FALSE),1)</f>
        <v>1</v>
      </c>
      <c r="Y2935" s="1">
        <f t="shared" si="225"/>
        <v>1063.01</v>
      </c>
      <c r="Z2935" s="1">
        <f t="shared" si="226"/>
        <v>768.96</v>
      </c>
      <c r="AA2935" s="31">
        <f>IFERROR(VLOOKUP(C2935,'eindex _tget pp '!$A$4:$G$615,7,FALSE),0)</f>
        <v>0.78123944300000003</v>
      </c>
      <c r="AB2935" s="1">
        <f>VLOOKUP(A2935,'ADM Details FY17'!$A$3:$AB$3515,28,FALSE)</f>
        <v>0</v>
      </c>
      <c r="AC2935" s="1">
        <f t="shared" si="227"/>
        <v>0</v>
      </c>
      <c r="AD2935" s="1">
        <f t="shared" si="228"/>
        <v>3</v>
      </c>
      <c r="AE2935" s="1">
        <f t="shared" si="229"/>
        <v>450</v>
      </c>
    </row>
    <row r="2936" spans="1:31" x14ac:dyDescent="0.25">
      <c r="A2936" t="str">
        <f>B2936&amp;"-"&amp;COUNTIF($B$3:B2936,B2936)</f>
        <v>930-8</v>
      </c>
      <c r="B2936">
        <v>930</v>
      </c>
      <c r="C2936" s="18">
        <f>VLOOKUP(A2936,'ADM Details FY17'!$A$3:$D$3515,4,FALSE)</f>
        <v>44792</v>
      </c>
      <c r="D2936" s="1">
        <f>VLOOKUP(A2936,'ADM Details FY17'!$A$3:$E$3515,5,FALSE)</f>
        <v>4.12</v>
      </c>
      <c r="E2936" s="1">
        <f>VLOOKUP(A2936,'ADM Details FY17'!$A$3:$F$3515,6,FALSE)</f>
        <v>0</v>
      </c>
      <c r="F2936" s="1">
        <f>VLOOKUP(A2936,'ADM Details FY17'!$A$3:$G$3515,7,FALSE)</f>
        <v>2</v>
      </c>
      <c r="G2936" s="1">
        <f>VLOOKUP(A2936,'ADM Details FY17'!$A$3:$H$3515,8,FALSE)</f>
        <v>0.12</v>
      </c>
      <c r="H2936" s="1">
        <f>VLOOKUP(A2936,'ADM Details FY17'!$A$3:$I$3515,9,FALSE)</f>
        <v>0</v>
      </c>
      <c r="I2936" s="1">
        <f>VLOOKUP(A2936,'ADM Details FY17'!$A$3:$J$3517,10,FALSE)</f>
        <v>0</v>
      </c>
      <c r="J2936" s="1">
        <f>VLOOKUP(A2936,'ADM Details FY17'!$A$3:$K$3515,11,FALSE)</f>
        <v>0</v>
      </c>
      <c r="K2936" s="1">
        <f>VLOOKUP(A2936,'ADM Details FY17'!$A$3:$M$3515,13,FALSE)</f>
        <v>4.12</v>
      </c>
      <c r="L2936" s="1">
        <f>VLOOKUP(A2936,'ADM Details FY17'!$A$3:$O$3515,15,FALSE)</f>
        <v>0</v>
      </c>
      <c r="M2936" s="1">
        <f>VLOOKUP(A2936,'ADM Details FY17'!$A$3:$P$3515,16,FALSE)</f>
        <v>0</v>
      </c>
      <c r="N2936" s="1">
        <f>VLOOKUP(A2936,'ADM Details FY17'!$A$3:$Q$3515,17,FALSE)</f>
        <v>0</v>
      </c>
      <c r="O2936" s="1">
        <f>VLOOKUP(A2936,'ADM Details FY17'!$A$3:$S$3515,19,FALSE)</f>
        <v>0</v>
      </c>
      <c r="P2936" s="1">
        <f>VLOOKUP(A2936,'ADM Details FY17'!$A$3:$U$3515,21,FALSE)</f>
        <v>0</v>
      </c>
      <c r="Q2936" s="1">
        <f>VLOOKUP(A2936,'ADM Details FY17'!$A$3:$V$3515,22,FALSE)</f>
        <v>0</v>
      </c>
      <c r="R2936" s="1">
        <f>VLOOKUP(A2936,'ADM Details FY17'!$A$3:$W$3515,23,FALSE)</f>
        <v>0</v>
      </c>
      <c r="S2936" s="1">
        <f>VLOOKUP(A2936,'ADM Details FY17'!$A$3:$X$3515,24,FALSE)</f>
        <v>0</v>
      </c>
      <c r="T2936" s="1">
        <f>VLOOKUP(A2936,'ADM Details FY17'!$A$3:$Y$3515,25,FALSE)</f>
        <v>0</v>
      </c>
      <c r="U2936" s="1">
        <f>VLOOKUP(A2936,'ADM Details FY17'!$A$3:$AA$3515,27,FALSE)</f>
        <v>0</v>
      </c>
      <c r="V2936" s="1">
        <f>IFERROR(VLOOKUP(C2936,'eindex _tget pp '!$A$4:$E$615,5,FALSE),0)</f>
        <v>0</v>
      </c>
      <c r="W2936" s="31">
        <f>IFERROR(VLOOKUP(C2936,'eindex _tget pp '!$A$4:$F$615,6,FALSE),0)</f>
        <v>1.3296847086000001</v>
      </c>
      <c r="X2936" s="4">
        <f>IFERROR(VLOOKUP(B2936,'eschools 16'!$A$2:$F$25,6,FALSE),1)</f>
        <v>1</v>
      </c>
      <c r="Y2936" s="1">
        <f t="shared" si="225"/>
        <v>0</v>
      </c>
      <c r="Z2936" s="1">
        <f t="shared" si="226"/>
        <v>1490.1</v>
      </c>
      <c r="AA2936" s="31">
        <f>IFERROR(VLOOKUP(C2936,'eindex _tget pp '!$A$4:$G$615,7,FALSE),0)</f>
        <v>0.249404495</v>
      </c>
      <c r="AB2936" s="1">
        <f>VLOOKUP(A2936,'ADM Details FY17'!$A$3:$AB$3515,28,FALSE)</f>
        <v>0</v>
      </c>
      <c r="AC2936" s="1">
        <f t="shared" si="227"/>
        <v>0</v>
      </c>
      <c r="AD2936" s="1">
        <f t="shared" si="228"/>
        <v>4.12</v>
      </c>
      <c r="AE2936" s="1">
        <f t="shared" si="229"/>
        <v>618</v>
      </c>
    </row>
    <row r="2937" spans="1:31" x14ac:dyDescent="0.25">
      <c r="A2937" t="str">
        <f>B2937&amp;"-"&amp;COUNTIF($B$3:B2937,B2937)</f>
        <v>930-9</v>
      </c>
      <c r="B2937">
        <v>930</v>
      </c>
      <c r="C2937" s="18">
        <f>VLOOKUP(A2937,'ADM Details FY17'!$A$3:$D$3515,4,FALSE)</f>
        <v>45005</v>
      </c>
      <c r="D2937" s="1">
        <f>VLOOKUP(A2937,'ADM Details FY17'!$A$3:$E$3515,5,FALSE)</f>
        <v>2.08</v>
      </c>
      <c r="E2937" s="1">
        <f>VLOOKUP(A2937,'ADM Details FY17'!$A$3:$F$3515,6,FALSE)</f>
        <v>0</v>
      </c>
      <c r="F2937" s="1">
        <f>VLOOKUP(A2937,'ADM Details FY17'!$A$3:$G$3515,7,FALSE)</f>
        <v>0</v>
      </c>
      <c r="G2937" s="1">
        <f>VLOOKUP(A2937,'ADM Details FY17'!$A$3:$H$3515,8,FALSE)</f>
        <v>0</v>
      </c>
      <c r="H2937" s="1">
        <f>VLOOKUP(A2937,'ADM Details FY17'!$A$3:$I$3515,9,FALSE)</f>
        <v>0</v>
      </c>
      <c r="I2937" s="1">
        <f>VLOOKUP(A2937,'ADM Details FY17'!$A$3:$J$3517,10,FALSE)</f>
        <v>0</v>
      </c>
      <c r="J2937" s="1">
        <f>VLOOKUP(A2937,'ADM Details FY17'!$A$3:$K$3515,11,FALSE)</f>
        <v>0</v>
      </c>
      <c r="K2937" s="1">
        <f>VLOOKUP(A2937,'ADM Details FY17'!$A$3:$M$3515,13,FALSE)</f>
        <v>2.08</v>
      </c>
      <c r="L2937" s="1">
        <f>VLOOKUP(A2937,'ADM Details FY17'!$A$3:$O$3515,15,FALSE)</f>
        <v>0</v>
      </c>
      <c r="M2937" s="1">
        <f>VLOOKUP(A2937,'ADM Details FY17'!$A$3:$P$3515,16,FALSE)</f>
        <v>0</v>
      </c>
      <c r="N2937" s="1">
        <f>VLOOKUP(A2937,'ADM Details FY17'!$A$3:$Q$3515,17,FALSE)</f>
        <v>0</v>
      </c>
      <c r="O2937" s="1">
        <f>VLOOKUP(A2937,'ADM Details FY17'!$A$3:$S$3515,19,FALSE)</f>
        <v>0</v>
      </c>
      <c r="P2937" s="1">
        <f>VLOOKUP(A2937,'ADM Details FY17'!$A$3:$U$3515,21,FALSE)</f>
        <v>0</v>
      </c>
      <c r="Q2937" s="1">
        <f>VLOOKUP(A2937,'ADM Details FY17'!$A$3:$V$3515,22,FALSE)</f>
        <v>0</v>
      </c>
      <c r="R2937" s="1">
        <f>VLOOKUP(A2937,'ADM Details FY17'!$A$3:$W$3515,23,FALSE)</f>
        <v>0</v>
      </c>
      <c r="S2937" s="1">
        <f>VLOOKUP(A2937,'ADM Details FY17'!$A$3:$X$3515,24,FALSE)</f>
        <v>0</v>
      </c>
      <c r="T2937" s="1">
        <f>VLOOKUP(A2937,'ADM Details FY17'!$A$3:$Y$3515,25,FALSE)</f>
        <v>0</v>
      </c>
      <c r="U2937" s="1">
        <f>VLOOKUP(A2937,'ADM Details FY17'!$A$3:$AA$3515,27,FALSE)</f>
        <v>0</v>
      </c>
      <c r="V2937" s="1">
        <f>IFERROR(VLOOKUP(C2937,'eindex _tget pp '!$A$4:$E$615,5,FALSE),0)</f>
        <v>325.59139187654893</v>
      </c>
      <c r="W2937" s="31">
        <f>IFERROR(VLOOKUP(C2937,'eindex _tget pp '!$A$4:$F$615,6,FALSE),0)</f>
        <v>1.7679598572999999</v>
      </c>
      <c r="X2937" s="4">
        <f>IFERROR(VLOOKUP(B2937,'eschools 16'!$A$2:$F$25,6,FALSE),1)</f>
        <v>1</v>
      </c>
      <c r="Y2937" s="1">
        <f t="shared" si="225"/>
        <v>169.31</v>
      </c>
      <c r="Z2937" s="1">
        <f t="shared" si="226"/>
        <v>1000.24</v>
      </c>
      <c r="AA2937" s="31">
        <f>IFERROR(VLOOKUP(C2937,'eindex _tget pp '!$A$4:$G$615,7,FALSE),0)</f>
        <v>0.39817260300000001</v>
      </c>
      <c r="AB2937" s="1">
        <f>VLOOKUP(A2937,'ADM Details FY17'!$A$3:$AB$3515,28,FALSE)</f>
        <v>0</v>
      </c>
      <c r="AC2937" s="1">
        <f t="shared" si="227"/>
        <v>0</v>
      </c>
      <c r="AD2937" s="1">
        <f t="shared" si="228"/>
        <v>2.08</v>
      </c>
      <c r="AE2937" s="1">
        <f t="shared" si="229"/>
        <v>312</v>
      </c>
    </row>
    <row r="2938" spans="1:31" x14ac:dyDescent="0.25">
      <c r="A2938" t="str">
        <f>B2938&amp;"-"&amp;COUNTIF($B$3:B2938,B2938)</f>
        <v>930-10</v>
      </c>
      <c r="B2938">
        <v>930</v>
      </c>
      <c r="C2938" s="18">
        <f>VLOOKUP(A2938,'ADM Details FY17'!$A$3:$D$3515,4,FALSE)</f>
        <v>0</v>
      </c>
      <c r="D2938" s="1">
        <f>VLOOKUP(A2938,'ADM Details FY17'!$A$3:$E$3515,5,FALSE)</f>
        <v>0</v>
      </c>
      <c r="E2938" s="1">
        <f>VLOOKUP(A2938,'ADM Details FY17'!$A$3:$F$3515,6,FALSE)</f>
        <v>0</v>
      </c>
      <c r="F2938" s="1">
        <f>VLOOKUP(A2938,'ADM Details FY17'!$A$3:$G$3515,7,FALSE)</f>
        <v>0</v>
      </c>
      <c r="G2938" s="1">
        <f>VLOOKUP(A2938,'ADM Details FY17'!$A$3:$H$3515,8,FALSE)</f>
        <v>0</v>
      </c>
      <c r="H2938" s="1">
        <f>VLOOKUP(A2938,'ADM Details FY17'!$A$3:$I$3515,9,FALSE)</f>
        <v>0</v>
      </c>
      <c r="I2938" s="1">
        <f>VLOOKUP(A2938,'ADM Details FY17'!$A$3:$J$3517,10,FALSE)</f>
        <v>0</v>
      </c>
      <c r="J2938" s="1">
        <f>VLOOKUP(A2938,'ADM Details FY17'!$A$3:$K$3515,11,FALSE)</f>
        <v>0</v>
      </c>
      <c r="K2938" s="1">
        <f>VLOOKUP(A2938,'ADM Details FY17'!$A$3:$M$3515,13,FALSE)</f>
        <v>0</v>
      </c>
      <c r="L2938" s="1">
        <f>VLOOKUP(A2938,'ADM Details FY17'!$A$3:$O$3515,15,FALSE)</f>
        <v>0</v>
      </c>
      <c r="M2938" s="1">
        <f>VLOOKUP(A2938,'ADM Details FY17'!$A$3:$P$3515,16,FALSE)</f>
        <v>0</v>
      </c>
      <c r="N2938" s="1">
        <f>VLOOKUP(A2938,'ADM Details FY17'!$A$3:$Q$3515,17,FALSE)</f>
        <v>0</v>
      </c>
      <c r="O2938" s="1">
        <f>VLOOKUP(A2938,'ADM Details FY17'!$A$3:$S$3515,19,FALSE)</f>
        <v>0</v>
      </c>
      <c r="P2938" s="1">
        <f>VLOOKUP(A2938,'ADM Details FY17'!$A$3:$U$3515,21,FALSE)</f>
        <v>0</v>
      </c>
      <c r="Q2938" s="1">
        <f>VLOOKUP(A2938,'ADM Details FY17'!$A$3:$V$3515,22,FALSE)</f>
        <v>0</v>
      </c>
      <c r="R2938" s="1">
        <f>VLOOKUP(A2938,'ADM Details FY17'!$A$3:$W$3515,23,FALSE)</f>
        <v>0</v>
      </c>
      <c r="S2938" s="1">
        <f>VLOOKUP(A2938,'ADM Details FY17'!$A$3:$X$3515,24,FALSE)</f>
        <v>0</v>
      </c>
      <c r="T2938" s="1">
        <f>VLOOKUP(A2938,'ADM Details FY17'!$A$3:$Y$3515,25,FALSE)</f>
        <v>0</v>
      </c>
      <c r="U2938" s="1">
        <f>VLOOKUP(A2938,'ADM Details FY17'!$A$3:$AA$3515,27,FALSE)</f>
        <v>0</v>
      </c>
      <c r="V2938" s="1">
        <f>IFERROR(VLOOKUP(C2938,'eindex _tget pp '!$A$4:$E$615,5,FALSE),0)</f>
        <v>0</v>
      </c>
      <c r="W2938" s="31">
        <f>IFERROR(VLOOKUP(C2938,'eindex _tget pp '!$A$4:$F$615,6,FALSE),0)</f>
        <v>0</v>
      </c>
      <c r="X2938" s="4">
        <f>IFERROR(VLOOKUP(B2938,'eschools 16'!$A$2:$F$25,6,FALSE),1)</f>
        <v>1</v>
      </c>
      <c r="Y2938" s="1">
        <f t="shared" si="225"/>
        <v>0</v>
      </c>
      <c r="Z2938" s="1">
        <f t="shared" si="226"/>
        <v>0</v>
      </c>
      <c r="AA2938" s="31">
        <f>IFERROR(VLOOKUP(C2938,'eindex _tget pp '!$A$4:$G$615,7,FALSE),0)</f>
        <v>0</v>
      </c>
      <c r="AB2938" s="1">
        <f>VLOOKUP(A2938,'ADM Details FY17'!$A$3:$AB$3515,28,FALSE)</f>
        <v>0</v>
      </c>
      <c r="AC2938" s="1">
        <f t="shared" si="227"/>
        <v>0</v>
      </c>
      <c r="AD2938" s="1">
        <f t="shared" si="228"/>
        <v>0</v>
      </c>
      <c r="AE2938" s="1">
        <f t="shared" si="229"/>
        <v>0</v>
      </c>
    </row>
    <row r="2939" spans="1:31" x14ac:dyDescent="0.25">
      <c r="A2939" t="str">
        <f>B2939&amp;"-"&amp;COUNTIF($B$3:B2939,B2939)</f>
        <v>930-11</v>
      </c>
      <c r="B2939">
        <v>930</v>
      </c>
      <c r="C2939" s="18">
        <f>VLOOKUP(A2939,'ADM Details FY17'!$A$3:$D$3515,4,FALSE)</f>
        <v>0</v>
      </c>
      <c r="D2939" s="1">
        <f>VLOOKUP(A2939,'ADM Details FY17'!$A$3:$E$3515,5,FALSE)</f>
        <v>0</v>
      </c>
      <c r="E2939" s="1">
        <f>VLOOKUP(A2939,'ADM Details FY17'!$A$3:$F$3515,6,FALSE)</f>
        <v>0</v>
      </c>
      <c r="F2939" s="1">
        <f>VLOOKUP(A2939,'ADM Details FY17'!$A$3:$G$3515,7,FALSE)</f>
        <v>0</v>
      </c>
      <c r="G2939" s="1">
        <f>VLOOKUP(A2939,'ADM Details FY17'!$A$3:$H$3515,8,FALSE)</f>
        <v>0</v>
      </c>
      <c r="H2939" s="1">
        <f>VLOOKUP(A2939,'ADM Details FY17'!$A$3:$I$3515,9,FALSE)</f>
        <v>0</v>
      </c>
      <c r="I2939" s="1">
        <f>VLOOKUP(A2939,'ADM Details FY17'!$A$3:$J$3517,10,FALSE)</f>
        <v>0</v>
      </c>
      <c r="J2939" s="1">
        <f>VLOOKUP(A2939,'ADM Details FY17'!$A$3:$K$3515,11,FALSE)</f>
        <v>0</v>
      </c>
      <c r="K2939" s="1">
        <f>VLOOKUP(A2939,'ADM Details FY17'!$A$3:$M$3515,13,FALSE)</f>
        <v>0</v>
      </c>
      <c r="L2939" s="1">
        <f>VLOOKUP(A2939,'ADM Details FY17'!$A$3:$O$3515,15,FALSE)</f>
        <v>0</v>
      </c>
      <c r="M2939" s="1">
        <f>VLOOKUP(A2939,'ADM Details FY17'!$A$3:$P$3515,16,FALSE)</f>
        <v>0</v>
      </c>
      <c r="N2939" s="1">
        <f>VLOOKUP(A2939,'ADM Details FY17'!$A$3:$Q$3515,17,FALSE)</f>
        <v>0</v>
      </c>
      <c r="O2939" s="1">
        <f>VLOOKUP(A2939,'ADM Details FY17'!$A$3:$S$3515,19,FALSE)</f>
        <v>0</v>
      </c>
      <c r="P2939" s="1">
        <f>VLOOKUP(A2939,'ADM Details FY17'!$A$3:$U$3515,21,FALSE)</f>
        <v>0</v>
      </c>
      <c r="Q2939" s="1">
        <f>VLOOKUP(A2939,'ADM Details FY17'!$A$3:$V$3515,22,FALSE)</f>
        <v>0</v>
      </c>
      <c r="R2939" s="1">
        <f>VLOOKUP(A2939,'ADM Details FY17'!$A$3:$W$3515,23,FALSE)</f>
        <v>0</v>
      </c>
      <c r="S2939" s="1">
        <f>VLOOKUP(A2939,'ADM Details FY17'!$A$3:$X$3515,24,FALSE)</f>
        <v>0</v>
      </c>
      <c r="T2939" s="1">
        <f>VLOOKUP(A2939,'ADM Details FY17'!$A$3:$Y$3515,25,FALSE)</f>
        <v>0</v>
      </c>
      <c r="U2939" s="1">
        <f>VLOOKUP(A2939,'ADM Details FY17'!$A$3:$AA$3515,27,FALSE)</f>
        <v>0</v>
      </c>
      <c r="V2939" s="1">
        <f>IFERROR(VLOOKUP(C2939,'eindex _tget pp '!$A$4:$E$615,5,FALSE),0)</f>
        <v>0</v>
      </c>
      <c r="W2939" s="31">
        <f>IFERROR(VLOOKUP(C2939,'eindex _tget pp '!$A$4:$F$615,6,FALSE),0)</f>
        <v>0</v>
      </c>
      <c r="X2939" s="4">
        <f>IFERROR(VLOOKUP(B2939,'eschools 16'!$A$2:$F$25,6,FALSE),1)</f>
        <v>1</v>
      </c>
      <c r="Y2939" s="1">
        <f t="shared" si="225"/>
        <v>0</v>
      </c>
      <c r="Z2939" s="1">
        <f t="shared" si="226"/>
        <v>0</v>
      </c>
      <c r="AA2939" s="31">
        <f>IFERROR(VLOOKUP(C2939,'eindex _tget pp '!$A$4:$G$615,7,FALSE),0)</f>
        <v>0</v>
      </c>
      <c r="AB2939" s="1">
        <f>VLOOKUP(A2939,'ADM Details FY17'!$A$3:$AB$3515,28,FALSE)</f>
        <v>0</v>
      </c>
      <c r="AC2939" s="1">
        <f t="shared" si="227"/>
        <v>0</v>
      </c>
      <c r="AD2939" s="1">
        <f t="shared" si="228"/>
        <v>0</v>
      </c>
      <c r="AE2939" s="1">
        <f t="shared" si="229"/>
        <v>0</v>
      </c>
    </row>
    <row r="2940" spans="1:31" x14ac:dyDescent="0.25">
      <c r="A2940" t="str">
        <f>B2940&amp;"-"&amp;COUNTIF($B$3:B2940,B2940)</f>
        <v>930-12</v>
      </c>
      <c r="B2940">
        <v>930</v>
      </c>
      <c r="C2940" s="18">
        <f>VLOOKUP(A2940,'ADM Details FY17'!$A$3:$D$3515,4,FALSE)</f>
        <v>0</v>
      </c>
      <c r="D2940" s="1">
        <f>VLOOKUP(A2940,'ADM Details FY17'!$A$3:$E$3515,5,FALSE)</f>
        <v>0</v>
      </c>
      <c r="E2940" s="1">
        <f>VLOOKUP(A2940,'ADM Details FY17'!$A$3:$F$3515,6,FALSE)</f>
        <v>0</v>
      </c>
      <c r="F2940" s="1">
        <f>VLOOKUP(A2940,'ADM Details FY17'!$A$3:$G$3515,7,FALSE)</f>
        <v>0</v>
      </c>
      <c r="G2940" s="1">
        <f>VLOOKUP(A2940,'ADM Details FY17'!$A$3:$H$3515,8,FALSE)</f>
        <v>0</v>
      </c>
      <c r="H2940" s="1">
        <f>VLOOKUP(A2940,'ADM Details FY17'!$A$3:$I$3515,9,FALSE)</f>
        <v>0</v>
      </c>
      <c r="I2940" s="1">
        <f>VLOOKUP(A2940,'ADM Details FY17'!$A$3:$J$3517,10,FALSE)</f>
        <v>0</v>
      </c>
      <c r="J2940" s="1">
        <f>VLOOKUP(A2940,'ADM Details FY17'!$A$3:$K$3515,11,FALSE)</f>
        <v>0</v>
      </c>
      <c r="K2940" s="1">
        <f>VLOOKUP(A2940,'ADM Details FY17'!$A$3:$M$3515,13,FALSE)</f>
        <v>0</v>
      </c>
      <c r="L2940" s="1">
        <f>VLOOKUP(A2940,'ADM Details FY17'!$A$3:$O$3515,15,FALSE)</f>
        <v>0</v>
      </c>
      <c r="M2940" s="1">
        <f>VLOOKUP(A2940,'ADM Details FY17'!$A$3:$P$3515,16,FALSE)</f>
        <v>0</v>
      </c>
      <c r="N2940" s="1">
        <f>VLOOKUP(A2940,'ADM Details FY17'!$A$3:$Q$3515,17,FALSE)</f>
        <v>0</v>
      </c>
      <c r="O2940" s="1">
        <f>VLOOKUP(A2940,'ADM Details FY17'!$A$3:$S$3515,19,FALSE)</f>
        <v>0</v>
      </c>
      <c r="P2940" s="1">
        <f>VLOOKUP(A2940,'ADM Details FY17'!$A$3:$U$3515,21,FALSE)</f>
        <v>0</v>
      </c>
      <c r="Q2940" s="1">
        <f>VLOOKUP(A2940,'ADM Details FY17'!$A$3:$V$3515,22,FALSE)</f>
        <v>0</v>
      </c>
      <c r="R2940" s="1">
        <f>VLOOKUP(A2940,'ADM Details FY17'!$A$3:$W$3515,23,FALSE)</f>
        <v>0</v>
      </c>
      <c r="S2940" s="1">
        <f>VLOOKUP(A2940,'ADM Details FY17'!$A$3:$X$3515,24,FALSE)</f>
        <v>0</v>
      </c>
      <c r="T2940" s="1">
        <f>VLOOKUP(A2940,'ADM Details FY17'!$A$3:$Y$3515,25,FALSE)</f>
        <v>0</v>
      </c>
      <c r="U2940" s="1">
        <f>VLOOKUP(A2940,'ADM Details FY17'!$A$3:$AA$3515,27,FALSE)</f>
        <v>0</v>
      </c>
      <c r="V2940" s="1">
        <f>IFERROR(VLOOKUP(C2940,'eindex _tget pp '!$A$4:$E$615,5,FALSE),0)</f>
        <v>0</v>
      </c>
      <c r="W2940" s="31">
        <f>IFERROR(VLOOKUP(C2940,'eindex _tget pp '!$A$4:$F$615,6,FALSE),0)</f>
        <v>0</v>
      </c>
      <c r="X2940" s="4">
        <f>IFERROR(VLOOKUP(B2940,'eschools 16'!$A$2:$F$25,6,FALSE),1)</f>
        <v>1</v>
      </c>
      <c r="Y2940" s="1">
        <f t="shared" si="225"/>
        <v>0</v>
      </c>
      <c r="Z2940" s="1">
        <f t="shared" si="226"/>
        <v>0</v>
      </c>
      <c r="AA2940" s="31">
        <f>IFERROR(VLOOKUP(C2940,'eindex _tget pp '!$A$4:$G$615,7,FALSE),0)</f>
        <v>0</v>
      </c>
      <c r="AB2940" s="1">
        <f>VLOOKUP(A2940,'ADM Details FY17'!$A$3:$AB$3515,28,FALSE)</f>
        <v>0</v>
      </c>
      <c r="AC2940" s="1">
        <f t="shared" si="227"/>
        <v>0</v>
      </c>
      <c r="AD2940" s="1">
        <f t="shared" si="228"/>
        <v>0</v>
      </c>
      <c r="AE2940" s="1">
        <f t="shared" si="229"/>
        <v>0</v>
      </c>
    </row>
    <row r="2941" spans="1:31" x14ac:dyDescent="0.25">
      <c r="A2941" t="str">
        <f>B2941&amp;"-"&amp;COUNTIF($B$3:B2941,B2941)</f>
        <v>930-13</v>
      </c>
      <c r="B2941">
        <v>930</v>
      </c>
      <c r="C2941" s="18">
        <f>VLOOKUP(A2941,'ADM Details FY17'!$A$3:$D$3515,4,FALSE)</f>
        <v>0</v>
      </c>
      <c r="D2941" s="1">
        <f>VLOOKUP(A2941,'ADM Details FY17'!$A$3:$E$3515,5,FALSE)</f>
        <v>0</v>
      </c>
      <c r="E2941" s="1">
        <f>VLOOKUP(A2941,'ADM Details FY17'!$A$3:$F$3515,6,FALSE)</f>
        <v>0</v>
      </c>
      <c r="F2941" s="1">
        <f>VLOOKUP(A2941,'ADM Details FY17'!$A$3:$G$3515,7,FALSE)</f>
        <v>0</v>
      </c>
      <c r="G2941" s="1">
        <f>VLOOKUP(A2941,'ADM Details FY17'!$A$3:$H$3515,8,FALSE)</f>
        <v>0</v>
      </c>
      <c r="H2941" s="1">
        <f>VLOOKUP(A2941,'ADM Details FY17'!$A$3:$I$3515,9,FALSE)</f>
        <v>0</v>
      </c>
      <c r="I2941" s="1">
        <f>VLOOKUP(A2941,'ADM Details FY17'!$A$3:$J$3517,10,FALSE)</f>
        <v>0</v>
      </c>
      <c r="J2941" s="1">
        <f>VLOOKUP(A2941,'ADM Details FY17'!$A$3:$K$3515,11,FALSE)</f>
        <v>0</v>
      </c>
      <c r="K2941" s="1">
        <f>VLOOKUP(A2941,'ADM Details FY17'!$A$3:$M$3515,13,FALSE)</f>
        <v>0</v>
      </c>
      <c r="L2941" s="1">
        <f>VLOOKUP(A2941,'ADM Details FY17'!$A$3:$O$3515,15,FALSE)</f>
        <v>0</v>
      </c>
      <c r="M2941" s="1">
        <f>VLOOKUP(A2941,'ADM Details FY17'!$A$3:$P$3515,16,FALSE)</f>
        <v>0</v>
      </c>
      <c r="N2941" s="1">
        <f>VLOOKUP(A2941,'ADM Details FY17'!$A$3:$Q$3515,17,FALSE)</f>
        <v>0</v>
      </c>
      <c r="O2941" s="1">
        <f>VLOOKUP(A2941,'ADM Details FY17'!$A$3:$S$3515,19,FALSE)</f>
        <v>0</v>
      </c>
      <c r="P2941" s="1">
        <f>VLOOKUP(A2941,'ADM Details FY17'!$A$3:$U$3515,21,FALSE)</f>
        <v>0</v>
      </c>
      <c r="Q2941" s="1">
        <f>VLOOKUP(A2941,'ADM Details FY17'!$A$3:$V$3515,22,FALSE)</f>
        <v>0</v>
      </c>
      <c r="R2941" s="1">
        <f>VLOOKUP(A2941,'ADM Details FY17'!$A$3:$W$3515,23,FALSE)</f>
        <v>0</v>
      </c>
      <c r="S2941" s="1">
        <f>VLOOKUP(A2941,'ADM Details FY17'!$A$3:$X$3515,24,FALSE)</f>
        <v>0</v>
      </c>
      <c r="T2941" s="1">
        <f>VLOOKUP(A2941,'ADM Details FY17'!$A$3:$Y$3515,25,FALSE)</f>
        <v>0</v>
      </c>
      <c r="U2941" s="1">
        <f>VLOOKUP(A2941,'ADM Details FY17'!$A$3:$AA$3515,27,FALSE)</f>
        <v>0</v>
      </c>
      <c r="V2941" s="1">
        <f>IFERROR(VLOOKUP(C2941,'eindex _tget pp '!$A$4:$E$615,5,FALSE),0)</f>
        <v>0</v>
      </c>
      <c r="W2941" s="31">
        <f>IFERROR(VLOOKUP(C2941,'eindex _tget pp '!$A$4:$F$615,6,FALSE),0)</f>
        <v>0</v>
      </c>
      <c r="X2941" s="4">
        <f>IFERROR(VLOOKUP(B2941,'eschools 16'!$A$2:$F$25,6,FALSE),1)</f>
        <v>1</v>
      </c>
      <c r="Y2941" s="1">
        <f t="shared" si="225"/>
        <v>0</v>
      </c>
      <c r="Z2941" s="1">
        <f t="shared" si="226"/>
        <v>0</v>
      </c>
      <c r="AA2941" s="31">
        <f>IFERROR(VLOOKUP(C2941,'eindex _tget pp '!$A$4:$G$615,7,FALSE),0)</f>
        <v>0</v>
      </c>
      <c r="AB2941" s="1">
        <f>VLOOKUP(A2941,'ADM Details FY17'!$A$3:$AB$3515,28,FALSE)</f>
        <v>0</v>
      </c>
      <c r="AC2941" s="1">
        <f t="shared" si="227"/>
        <v>0</v>
      </c>
      <c r="AD2941" s="1">
        <f t="shared" si="228"/>
        <v>0</v>
      </c>
      <c r="AE2941" s="1">
        <f t="shared" si="229"/>
        <v>0</v>
      </c>
    </row>
    <row r="2942" spans="1:31" x14ac:dyDescent="0.25">
      <c r="A2942" t="str">
        <f>B2942&amp;"-"&amp;COUNTIF($B$3:B2942,B2942)</f>
        <v>930-14</v>
      </c>
      <c r="B2942">
        <v>930</v>
      </c>
      <c r="C2942" s="18">
        <f>VLOOKUP(A2942,'ADM Details FY17'!$A$3:$D$3515,4,FALSE)</f>
        <v>0</v>
      </c>
      <c r="D2942" s="1">
        <f>VLOOKUP(A2942,'ADM Details FY17'!$A$3:$E$3515,5,FALSE)</f>
        <v>0</v>
      </c>
      <c r="E2942" s="1">
        <f>VLOOKUP(A2942,'ADM Details FY17'!$A$3:$F$3515,6,FALSE)</f>
        <v>0</v>
      </c>
      <c r="F2942" s="1">
        <f>VLOOKUP(A2942,'ADM Details FY17'!$A$3:$G$3515,7,FALSE)</f>
        <v>0</v>
      </c>
      <c r="G2942" s="1">
        <f>VLOOKUP(A2942,'ADM Details FY17'!$A$3:$H$3515,8,FALSE)</f>
        <v>0</v>
      </c>
      <c r="H2942" s="1">
        <f>VLOOKUP(A2942,'ADM Details FY17'!$A$3:$I$3515,9,FALSE)</f>
        <v>0</v>
      </c>
      <c r="I2942" s="1">
        <f>VLOOKUP(A2942,'ADM Details FY17'!$A$3:$J$3517,10,FALSE)</f>
        <v>0</v>
      </c>
      <c r="J2942" s="1">
        <f>VLOOKUP(A2942,'ADM Details FY17'!$A$3:$K$3515,11,FALSE)</f>
        <v>0</v>
      </c>
      <c r="K2942" s="1">
        <f>VLOOKUP(A2942,'ADM Details FY17'!$A$3:$M$3515,13,FALSE)</f>
        <v>0</v>
      </c>
      <c r="L2942" s="1">
        <f>VLOOKUP(A2942,'ADM Details FY17'!$A$3:$O$3515,15,FALSE)</f>
        <v>0</v>
      </c>
      <c r="M2942" s="1">
        <f>VLOOKUP(A2942,'ADM Details FY17'!$A$3:$P$3515,16,FALSE)</f>
        <v>0</v>
      </c>
      <c r="N2942" s="1">
        <f>VLOOKUP(A2942,'ADM Details FY17'!$A$3:$Q$3515,17,FALSE)</f>
        <v>0</v>
      </c>
      <c r="O2942" s="1">
        <f>VLOOKUP(A2942,'ADM Details FY17'!$A$3:$S$3515,19,FALSE)</f>
        <v>0</v>
      </c>
      <c r="P2942" s="1">
        <f>VLOOKUP(A2942,'ADM Details FY17'!$A$3:$U$3515,21,FALSE)</f>
        <v>0</v>
      </c>
      <c r="Q2942" s="1">
        <f>VLOOKUP(A2942,'ADM Details FY17'!$A$3:$V$3515,22,FALSE)</f>
        <v>0</v>
      </c>
      <c r="R2942" s="1">
        <f>VLOOKUP(A2942,'ADM Details FY17'!$A$3:$W$3515,23,FALSE)</f>
        <v>0</v>
      </c>
      <c r="S2942" s="1">
        <f>VLOOKUP(A2942,'ADM Details FY17'!$A$3:$X$3515,24,FALSE)</f>
        <v>0</v>
      </c>
      <c r="T2942" s="1">
        <f>VLOOKUP(A2942,'ADM Details FY17'!$A$3:$Y$3515,25,FALSE)</f>
        <v>0</v>
      </c>
      <c r="U2942" s="1">
        <f>VLOOKUP(A2942,'ADM Details FY17'!$A$3:$AA$3515,27,FALSE)</f>
        <v>0</v>
      </c>
      <c r="V2942" s="1">
        <f>IFERROR(VLOOKUP(C2942,'eindex _tget pp '!$A$4:$E$615,5,FALSE),0)</f>
        <v>0</v>
      </c>
      <c r="W2942" s="31">
        <f>IFERROR(VLOOKUP(C2942,'eindex _tget pp '!$A$4:$F$615,6,FALSE),0)</f>
        <v>0</v>
      </c>
      <c r="X2942" s="4">
        <f>IFERROR(VLOOKUP(B2942,'eschools 16'!$A$2:$F$25,6,FALSE),1)</f>
        <v>1</v>
      </c>
      <c r="Y2942" s="1">
        <f t="shared" si="225"/>
        <v>0</v>
      </c>
      <c r="Z2942" s="1">
        <f t="shared" si="226"/>
        <v>0</v>
      </c>
      <c r="AA2942" s="31">
        <f>IFERROR(VLOOKUP(C2942,'eindex _tget pp '!$A$4:$G$615,7,FALSE),0)</f>
        <v>0</v>
      </c>
      <c r="AB2942" s="1">
        <f>VLOOKUP(A2942,'ADM Details FY17'!$A$3:$AB$3515,28,FALSE)</f>
        <v>0</v>
      </c>
      <c r="AC2942" s="1">
        <f t="shared" si="227"/>
        <v>0</v>
      </c>
      <c r="AD2942" s="1">
        <f t="shared" si="228"/>
        <v>0</v>
      </c>
      <c r="AE2942" s="1">
        <f t="shared" si="229"/>
        <v>0</v>
      </c>
    </row>
    <row r="2943" spans="1:31" x14ac:dyDescent="0.25">
      <c r="A2943" t="str">
        <f>B2943&amp;"-"&amp;COUNTIF($B$3:B2943,B2943)</f>
        <v>930-15</v>
      </c>
      <c r="B2943">
        <v>930</v>
      </c>
      <c r="C2943" s="18">
        <f>VLOOKUP(A2943,'ADM Details FY17'!$A$3:$D$3515,4,FALSE)</f>
        <v>0</v>
      </c>
      <c r="D2943" s="1">
        <f>VLOOKUP(A2943,'ADM Details FY17'!$A$3:$E$3515,5,FALSE)</f>
        <v>0</v>
      </c>
      <c r="E2943" s="1">
        <f>VLOOKUP(A2943,'ADM Details FY17'!$A$3:$F$3515,6,FALSE)</f>
        <v>0</v>
      </c>
      <c r="F2943" s="1">
        <f>VLOOKUP(A2943,'ADM Details FY17'!$A$3:$G$3515,7,FALSE)</f>
        <v>0</v>
      </c>
      <c r="G2943" s="1">
        <f>VLOOKUP(A2943,'ADM Details FY17'!$A$3:$H$3515,8,FALSE)</f>
        <v>0</v>
      </c>
      <c r="H2943" s="1">
        <f>VLOOKUP(A2943,'ADM Details FY17'!$A$3:$I$3515,9,FALSE)</f>
        <v>0</v>
      </c>
      <c r="I2943" s="1">
        <f>VLOOKUP(A2943,'ADM Details FY17'!$A$3:$J$3517,10,FALSE)</f>
        <v>0</v>
      </c>
      <c r="J2943" s="1">
        <f>VLOOKUP(A2943,'ADM Details FY17'!$A$3:$K$3515,11,FALSE)</f>
        <v>0</v>
      </c>
      <c r="K2943" s="1">
        <f>VLOOKUP(A2943,'ADM Details FY17'!$A$3:$M$3515,13,FALSE)</f>
        <v>0</v>
      </c>
      <c r="L2943" s="1">
        <f>VLOOKUP(A2943,'ADM Details FY17'!$A$3:$O$3515,15,FALSE)</f>
        <v>0</v>
      </c>
      <c r="M2943" s="1">
        <f>VLOOKUP(A2943,'ADM Details FY17'!$A$3:$P$3515,16,FALSE)</f>
        <v>0</v>
      </c>
      <c r="N2943" s="1">
        <f>VLOOKUP(A2943,'ADM Details FY17'!$A$3:$Q$3515,17,FALSE)</f>
        <v>0</v>
      </c>
      <c r="O2943" s="1">
        <f>VLOOKUP(A2943,'ADM Details FY17'!$A$3:$S$3515,19,FALSE)</f>
        <v>0</v>
      </c>
      <c r="P2943" s="1">
        <f>VLOOKUP(A2943,'ADM Details FY17'!$A$3:$U$3515,21,FALSE)</f>
        <v>0</v>
      </c>
      <c r="Q2943" s="1">
        <f>VLOOKUP(A2943,'ADM Details FY17'!$A$3:$V$3515,22,FALSE)</f>
        <v>0</v>
      </c>
      <c r="R2943" s="1">
        <f>VLOOKUP(A2943,'ADM Details FY17'!$A$3:$W$3515,23,FALSE)</f>
        <v>0</v>
      </c>
      <c r="S2943" s="1">
        <f>VLOOKUP(A2943,'ADM Details FY17'!$A$3:$X$3515,24,FALSE)</f>
        <v>0</v>
      </c>
      <c r="T2943" s="1">
        <f>VLOOKUP(A2943,'ADM Details FY17'!$A$3:$Y$3515,25,FALSE)</f>
        <v>0</v>
      </c>
      <c r="U2943" s="1">
        <f>VLOOKUP(A2943,'ADM Details FY17'!$A$3:$AA$3515,27,FALSE)</f>
        <v>0</v>
      </c>
      <c r="V2943" s="1">
        <f>IFERROR(VLOOKUP(C2943,'eindex _tget pp '!$A$4:$E$615,5,FALSE),0)</f>
        <v>0</v>
      </c>
      <c r="W2943" s="31">
        <f>IFERROR(VLOOKUP(C2943,'eindex _tget pp '!$A$4:$F$615,6,FALSE),0)</f>
        <v>0</v>
      </c>
      <c r="X2943" s="4">
        <f>IFERROR(VLOOKUP(B2943,'eschools 16'!$A$2:$F$25,6,FALSE),1)</f>
        <v>1</v>
      </c>
      <c r="Y2943" s="1">
        <f t="shared" si="225"/>
        <v>0</v>
      </c>
      <c r="Z2943" s="1">
        <f t="shared" si="226"/>
        <v>0</v>
      </c>
      <c r="AA2943" s="31">
        <f>IFERROR(VLOOKUP(C2943,'eindex _tget pp '!$A$4:$G$615,7,FALSE),0)</f>
        <v>0</v>
      </c>
      <c r="AB2943" s="1">
        <f>VLOOKUP(A2943,'ADM Details FY17'!$A$3:$AB$3515,28,FALSE)</f>
        <v>0</v>
      </c>
      <c r="AC2943" s="1">
        <f t="shared" si="227"/>
        <v>0</v>
      </c>
      <c r="AD2943" s="1">
        <f t="shared" si="228"/>
        <v>0</v>
      </c>
      <c r="AE2943" s="1">
        <f t="shared" si="229"/>
        <v>0</v>
      </c>
    </row>
    <row r="2944" spans="1:31" x14ac:dyDescent="0.25">
      <c r="A2944" t="str">
        <f>B2944&amp;"-"&amp;COUNTIF($B$3:B2944,B2944)</f>
        <v>930-16</v>
      </c>
      <c r="B2944">
        <v>930</v>
      </c>
      <c r="C2944" s="18">
        <f>VLOOKUP(A2944,'ADM Details FY17'!$A$3:$D$3515,4,FALSE)</f>
        <v>0</v>
      </c>
      <c r="D2944" s="1">
        <f>VLOOKUP(A2944,'ADM Details FY17'!$A$3:$E$3515,5,FALSE)</f>
        <v>0</v>
      </c>
      <c r="E2944" s="1">
        <f>VLOOKUP(A2944,'ADM Details FY17'!$A$3:$F$3515,6,FALSE)</f>
        <v>0</v>
      </c>
      <c r="F2944" s="1">
        <f>VLOOKUP(A2944,'ADM Details FY17'!$A$3:$G$3515,7,FALSE)</f>
        <v>0</v>
      </c>
      <c r="G2944" s="1">
        <f>VLOOKUP(A2944,'ADM Details FY17'!$A$3:$H$3515,8,FALSE)</f>
        <v>0</v>
      </c>
      <c r="H2944" s="1">
        <f>VLOOKUP(A2944,'ADM Details FY17'!$A$3:$I$3515,9,FALSE)</f>
        <v>0</v>
      </c>
      <c r="I2944" s="1">
        <f>VLOOKUP(A2944,'ADM Details FY17'!$A$3:$J$3517,10,FALSE)</f>
        <v>0</v>
      </c>
      <c r="J2944" s="1">
        <f>VLOOKUP(A2944,'ADM Details FY17'!$A$3:$K$3515,11,FALSE)</f>
        <v>0</v>
      </c>
      <c r="K2944" s="1">
        <f>VLOOKUP(A2944,'ADM Details FY17'!$A$3:$M$3515,13,FALSE)</f>
        <v>0</v>
      </c>
      <c r="L2944" s="1">
        <f>VLOOKUP(A2944,'ADM Details FY17'!$A$3:$O$3515,15,FALSE)</f>
        <v>0</v>
      </c>
      <c r="M2944" s="1">
        <f>VLOOKUP(A2944,'ADM Details FY17'!$A$3:$P$3515,16,FALSE)</f>
        <v>0</v>
      </c>
      <c r="N2944" s="1">
        <f>VLOOKUP(A2944,'ADM Details FY17'!$A$3:$Q$3515,17,FALSE)</f>
        <v>0</v>
      </c>
      <c r="O2944" s="1">
        <f>VLOOKUP(A2944,'ADM Details FY17'!$A$3:$S$3515,19,FALSE)</f>
        <v>0</v>
      </c>
      <c r="P2944" s="1">
        <f>VLOOKUP(A2944,'ADM Details FY17'!$A$3:$U$3515,21,FALSE)</f>
        <v>0</v>
      </c>
      <c r="Q2944" s="1">
        <f>VLOOKUP(A2944,'ADM Details FY17'!$A$3:$V$3515,22,FALSE)</f>
        <v>0</v>
      </c>
      <c r="R2944" s="1">
        <f>VLOOKUP(A2944,'ADM Details FY17'!$A$3:$W$3515,23,FALSE)</f>
        <v>0</v>
      </c>
      <c r="S2944" s="1">
        <f>VLOOKUP(A2944,'ADM Details FY17'!$A$3:$X$3515,24,FALSE)</f>
        <v>0</v>
      </c>
      <c r="T2944" s="1">
        <f>VLOOKUP(A2944,'ADM Details FY17'!$A$3:$Y$3515,25,FALSE)</f>
        <v>0</v>
      </c>
      <c r="U2944" s="1">
        <f>VLOOKUP(A2944,'ADM Details FY17'!$A$3:$AA$3515,27,FALSE)</f>
        <v>0</v>
      </c>
      <c r="V2944" s="1">
        <f>IFERROR(VLOOKUP(C2944,'eindex _tget pp '!$A$4:$E$615,5,FALSE),0)</f>
        <v>0</v>
      </c>
      <c r="W2944" s="31">
        <f>IFERROR(VLOOKUP(C2944,'eindex _tget pp '!$A$4:$F$615,6,FALSE),0)</f>
        <v>0</v>
      </c>
      <c r="X2944" s="4">
        <f>IFERROR(VLOOKUP(B2944,'eschools 16'!$A$2:$F$25,6,FALSE),1)</f>
        <v>1</v>
      </c>
      <c r="Y2944" s="1">
        <f t="shared" si="225"/>
        <v>0</v>
      </c>
      <c r="Z2944" s="1">
        <f t="shared" si="226"/>
        <v>0</v>
      </c>
      <c r="AA2944" s="31">
        <f>IFERROR(VLOOKUP(C2944,'eindex _tget pp '!$A$4:$G$615,7,FALSE),0)</f>
        <v>0</v>
      </c>
      <c r="AB2944" s="1">
        <f>VLOOKUP(A2944,'ADM Details FY17'!$A$3:$AB$3515,28,FALSE)</f>
        <v>0</v>
      </c>
      <c r="AC2944" s="1">
        <f t="shared" si="227"/>
        <v>0</v>
      </c>
      <c r="AD2944" s="1">
        <f t="shared" si="228"/>
        <v>0</v>
      </c>
      <c r="AE2944" s="1">
        <f t="shared" si="229"/>
        <v>0</v>
      </c>
    </row>
    <row r="2945" spans="1:31" x14ac:dyDescent="0.25">
      <c r="A2945" t="str">
        <f>B2945&amp;"-"&amp;COUNTIF($B$3:B2945,B2945)</f>
        <v>930-17</v>
      </c>
      <c r="B2945">
        <v>930</v>
      </c>
      <c r="C2945" s="18">
        <f>VLOOKUP(A2945,'ADM Details FY17'!$A$3:$D$3515,4,FALSE)</f>
        <v>0</v>
      </c>
      <c r="D2945" s="1">
        <f>VLOOKUP(A2945,'ADM Details FY17'!$A$3:$E$3515,5,FALSE)</f>
        <v>0</v>
      </c>
      <c r="E2945" s="1">
        <f>VLOOKUP(A2945,'ADM Details FY17'!$A$3:$F$3515,6,FALSE)</f>
        <v>0</v>
      </c>
      <c r="F2945" s="1">
        <f>VLOOKUP(A2945,'ADM Details FY17'!$A$3:$G$3515,7,FALSE)</f>
        <v>0</v>
      </c>
      <c r="G2945" s="1">
        <f>VLOOKUP(A2945,'ADM Details FY17'!$A$3:$H$3515,8,FALSE)</f>
        <v>0</v>
      </c>
      <c r="H2945" s="1">
        <f>VLOOKUP(A2945,'ADM Details FY17'!$A$3:$I$3515,9,FALSE)</f>
        <v>0</v>
      </c>
      <c r="I2945" s="1">
        <f>VLOOKUP(A2945,'ADM Details FY17'!$A$3:$J$3517,10,FALSE)</f>
        <v>0</v>
      </c>
      <c r="J2945" s="1">
        <f>VLOOKUP(A2945,'ADM Details FY17'!$A$3:$K$3515,11,FALSE)</f>
        <v>0</v>
      </c>
      <c r="K2945" s="1">
        <f>VLOOKUP(A2945,'ADM Details FY17'!$A$3:$M$3515,13,FALSE)</f>
        <v>0</v>
      </c>
      <c r="L2945" s="1">
        <f>VLOOKUP(A2945,'ADM Details FY17'!$A$3:$O$3515,15,FALSE)</f>
        <v>0</v>
      </c>
      <c r="M2945" s="1">
        <f>VLOOKUP(A2945,'ADM Details FY17'!$A$3:$P$3515,16,FALSE)</f>
        <v>0</v>
      </c>
      <c r="N2945" s="1">
        <f>VLOOKUP(A2945,'ADM Details FY17'!$A$3:$Q$3515,17,FALSE)</f>
        <v>0</v>
      </c>
      <c r="O2945" s="1">
        <f>VLOOKUP(A2945,'ADM Details FY17'!$A$3:$S$3515,19,FALSE)</f>
        <v>0</v>
      </c>
      <c r="P2945" s="1">
        <f>VLOOKUP(A2945,'ADM Details FY17'!$A$3:$U$3515,21,FALSE)</f>
        <v>0</v>
      </c>
      <c r="Q2945" s="1">
        <f>VLOOKUP(A2945,'ADM Details FY17'!$A$3:$V$3515,22,FALSE)</f>
        <v>0</v>
      </c>
      <c r="R2945" s="1">
        <f>VLOOKUP(A2945,'ADM Details FY17'!$A$3:$W$3515,23,FALSE)</f>
        <v>0</v>
      </c>
      <c r="S2945" s="1">
        <f>VLOOKUP(A2945,'ADM Details FY17'!$A$3:$X$3515,24,FALSE)</f>
        <v>0</v>
      </c>
      <c r="T2945" s="1">
        <f>VLOOKUP(A2945,'ADM Details FY17'!$A$3:$Y$3515,25,FALSE)</f>
        <v>0</v>
      </c>
      <c r="U2945" s="1">
        <f>VLOOKUP(A2945,'ADM Details FY17'!$A$3:$AA$3515,27,FALSE)</f>
        <v>0</v>
      </c>
      <c r="V2945" s="1">
        <f>IFERROR(VLOOKUP(C2945,'eindex _tget pp '!$A$4:$E$615,5,FALSE),0)</f>
        <v>0</v>
      </c>
      <c r="W2945" s="31">
        <f>IFERROR(VLOOKUP(C2945,'eindex _tget pp '!$A$4:$F$615,6,FALSE),0)</f>
        <v>0</v>
      </c>
      <c r="X2945" s="4">
        <f>IFERROR(VLOOKUP(B2945,'eschools 16'!$A$2:$F$25,6,FALSE),1)</f>
        <v>1</v>
      </c>
      <c r="Y2945" s="1">
        <f t="shared" si="225"/>
        <v>0</v>
      </c>
      <c r="Z2945" s="1">
        <f t="shared" si="226"/>
        <v>0</v>
      </c>
      <c r="AA2945" s="31">
        <f>IFERROR(VLOOKUP(C2945,'eindex _tget pp '!$A$4:$G$615,7,FALSE),0)</f>
        <v>0</v>
      </c>
      <c r="AB2945" s="1">
        <f>VLOOKUP(A2945,'ADM Details FY17'!$A$3:$AB$3515,28,FALSE)</f>
        <v>0</v>
      </c>
      <c r="AC2945" s="1">
        <f t="shared" si="227"/>
        <v>0</v>
      </c>
      <c r="AD2945" s="1">
        <f t="shared" si="228"/>
        <v>0</v>
      </c>
      <c r="AE2945" s="1">
        <f t="shared" si="229"/>
        <v>0</v>
      </c>
    </row>
    <row r="2946" spans="1:31" x14ac:dyDescent="0.25">
      <c r="A2946" t="str">
        <f>B2946&amp;"-"&amp;COUNTIF($B$3:B2946,B2946)</f>
        <v>930-18</v>
      </c>
      <c r="B2946">
        <v>930</v>
      </c>
      <c r="C2946" s="18">
        <f>VLOOKUP(A2946,'ADM Details FY17'!$A$3:$D$3515,4,FALSE)</f>
        <v>0</v>
      </c>
      <c r="D2946" s="1">
        <f>VLOOKUP(A2946,'ADM Details FY17'!$A$3:$E$3515,5,FALSE)</f>
        <v>0</v>
      </c>
      <c r="E2946" s="1">
        <f>VLOOKUP(A2946,'ADM Details FY17'!$A$3:$F$3515,6,FALSE)</f>
        <v>0</v>
      </c>
      <c r="F2946" s="1">
        <f>VLOOKUP(A2946,'ADM Details FY17'!$A$3:$G$3515,7,FALSE)</f>
        <v>0</v>
      </c>
      <c r="G2946" s="1">
        <f>VLOOKUP(A2946,'ADM Details FY17'!$A$3:$H$3515,8,FALSE)</f>
        <v>0</v>
      </c>
      <c r="H2946" s="1">
        <f>VLOOKUP(A2946,'ADM Details FY17'!$A$3:$I$3515,9,FALSE)</f>
        <v>0</v>
      </c>
      <c r="I2946" s="1">
        <f>VLOOKUP(A2946,'ADM Details FY17'!$A$3:$J$3517,10,FALSE)</f>
        <v>0</v>
      </c>
      <c r="J2946" s="1">
        <f>VLOOKUP(A2946,'ADM Details FY17'!$A$3:$K$3515,11,FALSE)</f>
        <v>0</v>
      </c>
      <c r="K2946" s="1">
        <f>VLOOKUP(A2946,'ADM Details FY17'!$A$3:$M$3515,13,FALSE)</f>
        <v>0</v>
      </c>
      <c r="L2946" s="1">
        <f>VLOOKUP(A2946,'ADM Details FY17'!$A$3:$O$3515,15,FALSE)</f>
        <v>0</v>
      </c>
      <c r="M2946" s="1">
        <f>VLOOKUP(A2946,'ADM Details FY17'!$A$3:$P$3515,16,FALSE)</f>
        <v>0</v>
      </c>
      <c r="N2946" s="1">
        <f>VLOOKUP(A2946,'ADM Details FY17'!$A$3:$Q$3515,17,FALSE)</f>
        <v>0</v>
      </c>
      <c r="O2946" s="1">
        <f>VLOOKUP(A2946,'ADM Details FY17'!$A$3:$S$3515,19,FALSE)</f>
        <v>0</v>
      </c>
      <c r="P2946" s="1">
        <f>VLOOKUP(A2946,'ADM Details FY17'!$A$3:$U$3515,21,FALSE)</f>
        <v>0</v>
      </c>
      <c r="Q2946" s="1">
        <f>VLOOKUP(A2946,'ADM Details FY17'!$A$3:$V$3515,22,FALSE)</f>
        <v>0</v>
      </c>
      <c r="R2946" s="1">
        <f>VLOOKUP(A2946,'ADM Details FY17'!$A$3:$W$3515,23,FALSE)</f>
        <v>0</v>
      </c>
      <c r="S2946" s="1">
        <f>VLOOKUP(A2946,'ADM Details FY17'!$A$3:$X$3515,24,FALSE)</f>
        <v>0</v>
      </c>
      <c r="T2946" s="1">
        <f>VLOOKUP(A2946,'ADM Details FY17'!$A$3:$Y$3515,25,FALSE)</f>
        <v>0</v>
      </c>
      <c r="U2946" s="1">
        <f>VLOOKUP(A2946,'ADM Details FY17'!$A$3:$AA$3515,27,FALSE)</f>
        <v>0</v>
      </c>
      <c r="V2946" s="1">
        <f>IFERROR(VLOOKUP(C2946,'eindex _tget pp '!$A$4:$E$615,5,FALSE),0)</f>
        <v>0</v>
      </c>
      <c r="W2946" s="31">
        <f>IFERROR(VLOOKUP(C2946,'eindex _tget pp '!$A$4:$F$615,6,FALSE),0)</f>
        <v>0</v>
      </c>
      <c r="X2946" s="4">
        <f>IFERROR(VLOOKUP(B2946,'eschools 16'!$A$2:$F$25,6,FALSE),1)</f>
        <v>1</v>
      </c>
      <c r="Y2946" s="1">
        <f t="shared" si="225"/>
        <v>0</v>
      </c>
      <c r="Z2946" s="1">
        <f t="shared" si="226"/>
        <v>0</v>
      </c>
      <c r="AA2946" s="31">
        <f>IFERROR(VLOOKUP(C2946,'eindex _tget pp '!$A$4:$G$615,7,FALSE),0)</f>
        <v>0</v>
      </c>
      <c r="AB2946" s="1">
        <f>VLOOKUP(A2946,'ADM Details FY17'!$A$3:$AB$3515,28,FALSE)</f>
        <v>0</v>
      </c>
      <c r="AC2946" s="1">
        <f t="shared" si="227"/>
        <v>0</v>
      </c>
      <c r="AD2946" s="1">
        <f t="shared" si="228"/>
        <v>0</v>
      </c>
      <c r="AE2946" s="1">
        <f t="shared" si="229"/>
        <v>0</v>
      </c>
    </row>
    <row r="2947" spans="1:31" x14ac:dyDescent="0.25">
      <c r="A2947" t="str">
        <f>B2947&amp;"-"&amp;COUNTIF($B$3:B2947,B2947)</f>
        <v>936-1</v>
      </c>
      <c r="B2947">
        <v>936</v>
      </c>
      <c r="C2947" s="18">
        <f>VLOOKUP(A2947,'ADM Details FY17'!$A$3:$D$3515,4,FALSE)</f>
        <v>43562</v>
      </c>
      <c r="D2947" s="1">
        <f>VLOOKUP(A2947,'ADM Details FY17'!$A$3:$E$3515,5,FALSE)</f>
        <v>2.97</v>
      </c>
      <c r="E2947" s="1">
        <f>VLOOKUP(A2947,'ADM Details FY17'!$A$3:$F$3515,6,FALSE)</f>
        <v>0</v>
      </c>
      <c r="F2947" s="1">
        <f>VLOOKUP(A2947,'ADM Details FY17'!$A$3:$G$3515,7,FALSE)</f>
        <v>0</v>
      </c>
      <c r="G2947" s="1">
        <f>VLOOKUP(A2947,'ADM Details FY17'!$A$3:$H$3515,8,FALSE)</f>
        <v>0</v>
      </c>
      <c r="H2947" s="1">
        <f>VLOOKUP(A2947,'ADM Details FY17'!$A$3:$I$3515,9,FALSE)</f>
        <v>0</v>
      </c>
      <c r="I2947" s="1">
        <f>VLOOKUP(A2947,'ADM Details FY17'!$A$3:$J$3517,10,FALSE)</f>
        <v>0</v>
      </c>
      <c r="J2947" s="1">
        <f>VLOOKUP(A2947,'ADM Details FY17'!$A$3:$K$3515,11,FALSE)</f>
        <v>0</v>
      </c>
      <c r="K2947" s="1">
        <f>VLOOKUP(A2947,'ADM Details FY17'!$A$3:$M$3515,13,FALSE)</f>
        <v>2.13</v>
      </c>
      <c r="L2947" s="1">
        <f>VLOOKUP(A2947,'ADM Details FY17'!$A$3:$O$3515,15,FALSE)</f>
        <v>0</v>
      </c>
      <c r="M2947" s="1">
        <f>VLOOKUP(A2947,'ADM Details FY17'!$A$3:$P$3515,16,FALSE)</f>
        <v>0</v>
      </c>
      <c r="N2947" s="1">
        <f>VLOOKUP(A2947,'ADM Details FY17'!$A$3:$Q$3515,17,FALSE)</f>
        <v>0</v>
      </c>
      <c r="O2947" s="1">
        <f>VLOOKUP(A2947,'ADM Details FY17'!$A$3:$S$3515,19,FALSE)</f>
        <v>0</v>
      </c>
      <c r="P2947" s="1">
        <f>VLOOKUP(A2947,'ADM Details FY17'!$A$3:$U$3515,21,FALSE)</f>
        <v>0</v>
      </c>
      <c r="Q2947" s="1">
        <f>VLOOKUP(A2947,'ADM Details FY17'!$A$3:$V$3515,22,FALSE)</f>
        <v>0</v>
      </c>
      <c r="R2947" s="1">
        <f>VLOOKUP(A2947,'ADM Details FY17'!$A$3:$W$3515,23,FALSE)</f>
        <v>0</v>
      </c>
      <c r="S2947" s="1">
        <f>VLOOKUP(A2947,'ADM Details FY17'!$A$3:$X$3515,24,FALSE)</f>
        <v>0</v>
      </c>
      <c r="T2947" s="1">
        <f>VLOOKUP(A2947,'ADM Details FY17'!$A$3:$Y$3515,25,FALSE)</f>
        <v>0</v>
      </c>
      <c r="U2947" s="1">
        <f>VLOOKUP(A2947,'ADM Details FY17'!$A$3:$AA$3515,27,FALSE)</f>
        <v>0</v>
      </c>
      <c r="V2947" s="1">
        <f>IFERROR(VLOOKUP(C2947,'eindex _tget pp '!$A$4:$E$615,5,FALSE),0)</f>
        <v>118.39971372819718</v>
      </c>
      <c r="W2947" s="31">
        <f>IFERROR(VLOOKUP(C2947,'eindex _tget pp '!$A$4:$F$615,6,FALSE),0)</f>
        <v>2.0076204588</v>
      </c>
      <c r="X2947" s="4">
        <f>IFERROR(VLOOKUP(B2947,'eschools 16'!$A$2:$F$25,6,FALSE),1)</f>
        <v>1</v>
      </c>
      <c r="Y2947" s="1">
        <f t="shared" si="225"/>
        <v>87.91</v>
      </c>
      <c r="Z2947" s="1">
        <f t="shared" si="226"/>
        <v>1163.1300000000001</v>
      </c>
      <c r="AA2947" s="31">
        <f>IFERROR(VLOOKUP(C2947,'eindex _tget pp '!$A$4:$G$615,7,FALSE),0)</f>
        <v>0.367776031</v>
      </c>
      <c r="AB2947" s="1">
        <f>VLOOKUP(A2947,'ADM Details FY17'!$A$3:$AB$3515,28,FALSE)</f>
        <v>0</v>
      </c>
      <c r="AC2947" s="1">
        <f t="shared" si="227"/>
        <v>0</v>
      </c>
      <c r="AD2947" s="1">
        <f t="shared" si="228"/>
        <v>2.97</v>
      </c>
      <c r="AE2947" s="1">
        <f t="shared" si="229"/>
        <v>445.50000000000006</v>
      </c>
    </row>
    <row r="2948" spans="1:31" x14ac:dyDescent="0.25">
      <c r="A2948" t="str">
        <f>B2948&amp;"-"&amp;COUNTIF($B$3:B2948,B2948)</f>
        <v>936-2</v>
      </c>
      <c r="B2948">
        <v>936</v>
      </c>
      <c r="C2948" s="18">
        <f>VLOOKUP(A2948,'ADM Details FY17'!$A$3:$D$3515,4,FALSE)</f>
        <v>43794</v>
      </c>
      <c r="D2948" s="1">
        <f>VLOOKUP(A2948,'ADM Details FY17'!$A$3:$E$3515,5,FALSE)</f>
        <v>4.82</v>
      </c>
      <c r="E2948" s="1">
        <f>VLOOKUP(A2948,'ADM Details FY17'!$A$3:$F$3515,6,FALSE)</f>
        <v>0</v>
      </c>
      <c r="F2948" s="1">
        <f>VLOOKUP(A2948,'ADM Details FY17'!$A$3:$G$3515,7,FALSE)</f>
        <v>0</v>
      </c>
      <c r="G2948" s="1">
        <f>VLOOKUP(A2948,'ADM Details FY17'!$A$3:$H$3515,8,FALSE)</f>
        <v>0</v>
      </c>
      <c r="H2948" s="1">
        <f>VLOOKUP(A2948,'ADM Details FY17'!$A$3:$I$3515,9,FALSE)</f>
        <v>0</v>
      </c>
      <c r="I2948" s="1">
        <f>VLOOKUP(A2948,'ADM Details FY17'!$A$3:$J$3517,10,FALSE)</f>
        <v>0</v>
      </c>
      <c r="J2948" s="1">
        <f>VLOOKUP(A2948,'ADM Details FY17'!$A$3:$K$3515,11,FALSE)</f>
        <v>0</v>
      </c>
      <c r="K2948" s="1">
        <f>VLOOKUP(A2948,'ADM Details FY17'!$A$3:$M$3515,13,FALSE)</f>
        <v>4.82</v>
      </c>
      <c r="L2948" s="1">
        <f>VLOOKUP(A2948,'ADM Details FY17'!$A$3:$O$3515,15,FALSE)</f>
        <v>0</v>
      </c>
      <c r="M2948" s="1">
        <f>VLOOKUP(A2948,'ADM Details FY17'!$A$3:$P$3515,16,FALSE)</f>
        <v>0</v>
      </c>
      <c r="N2948" s="1">
        <f>VLOOKUP(A2948,'ADM Details FY17'!$A$3:$Q$3515,17,FALSE)</f>
        <v>0</v>
      </c>
      <c r="O2948" s="1">
        <f>VLOOKUP(A2948,'ADM Details FY17'!$A$3:$S$3515,19,FALSE)</f>
        <v>0</v>
      </c>
      <c r="P2948" s="1">
        <f>VLOOKUP(A2948,'ADM Details FY17'!$A$3:$U$3515,21,FALSE)</f>
        <v>0</v>
      </c>
      <c r="Q2948" s="1">
        <f>VLOOKUP(A2948,'ADM Details FY17'!$A$3:$V$3515,22,FALSE)</f>
        <v>0</v>
      </c>
      <c r="R2948" s="1">
        <f>VLOOKUP(A2948,'ADM Details FY17'!$A$3:$W$3515,23,FALSE)</f>
        <v>0</v>
      </c>
      <c r="S2948" s="1">
        <f>VLOOKUP(A2948,'ADM Details FY17'!$A$3:$X$3515,24,FALSE)</f>
        <v>0</v>
      </c>
      <c r="T2948" s="1">
        <f>VLOOKUP(A2948,'ADM Details FY17'!$A$3:$Y$3515,25,FALSE)</f>
        <v>0</v>
      </c>
      <c r="U2948" s="1">
        <f>VLOOKUP(A2948,'ADM Details FY17'!$A$3:$AA$3515,27,FALSE)</f>
        <v>0</v>
      </c>
      <c r="V2948" s="1">
        <f>IFERROR(VLOOKUP(C2948,'eindex _tget pp '!$A$4:$E$615,5,FALSE),0)</f>
        <v>0</v>
      </c>
      <c r="W2948" s="31">
        <f>IFERROR(VLOOKUP(C2948,'eindex _tget pp '!$A$4:$F$615,6,FALSE),0)</f>
        <v>1.6929575363</v>
      </c>
      <c r="X2948" s="4">
        <f>IFERROR(VLOOKUP(B2948,'eschools 16'!$A$2:$F$25,6,FALSE),1)</f>
        <v>1</v>
      </c>
      <c r="Y2948" s="1">
        <f t="shared" ref="Y2948:Y3011" si="230">ROUND(IF(X2948=2,0,(AD2948*0.25*V2948)),2)</f>
        <v>0</v>
      </c>
      <c r="Z2948" s="1">
        <f t="shared" ref="Z2948:Z3011" si="231">ROUND(IF(X2948=2,0,(K2948*272*W2948)),2)</f>
        <v>2219.54</v>
      </c>
      <c r="AA2948" s="31">
        <f>IFERROR(VLOOKUP(C2948,'eindex _tget pp '!$A$4:$G$615,7,FALSE),0)</f>
        <v>0.30967760799999999</v>
      </c>
      <c r="AB2948" s="1">
        <f>VLOOKUP(A2948,'ADM Details FY17'!$A$3:$AB$3515,28,FALSE)</f>
        <v>0</v>
      </c>
      <c r="AC2948" s="1">
        <f t="shared" ref="AC2948:AC3011" si="232">ROUND((AA2948*AB2948*923.6758),2)</f>
        <v>0</v>
      </c>
      <c r="AD2948" s="1">
        <f t="shared" ref="AD2948:AD3011" si="233">D2948+(U2948*0.2)</f>
        <v>4.82</v>
      </c>
      <c r="AE2948" s="1">
        <f t="shared" ref="AE2948:AE3011" si="234">IF(X2948=2,(AD2948*25),(AD2948*150))</f>
        <v>723</v>
      </c>
    </row>
    <row r="2949" spans="1:31" x14ac:dyDescent="0.25">
      <c r="A2949" t="str">
        <f>B2949&amp;"-"&amp;COUNTIF($B$3:B2949,B2949)</f>
        <v>936-3</v>
      </c>
      <c r="B2949">
        <v>936</v>
      </c>
      <c r="C2949" s="18">
        <f>VLOOKUP(A2949,'ADM Details FY17'!$A$3:$D$3515,4,FALSE)</f>
        <v>43786</v>
      </c>
      <c r="D2949" s="1">
        <f>VLOOKUP(A2949,'ADM Details FY17'!$A$3:$E$3515,5,FALSE)</f>
        <v>226.63</v>
      </c>
      <c r="E2949" s="1">
        <f>VLOOKUP(A2949,'ADM Details FY17'!$A$3:$F$3515,6,FALSE)</f>
        <v>0</v>
      </c>
      <c r="F2949" s="1">
        <f>VLOOKUP(A2949,'ADM Details FY17'!$A$3:$G$3515,7,FALSE)</f>
        <v>48</v>
      </c>
      <c r="G2949" s="1">
        <f>VLOOKUP(A2949,'ADM Details FY17'!$A$3:$H$3515,8,FALSE)</f>
        <v>7.77</v>
      </c>
      <c r="H2949" s="1">
        <f>VLOOKUP(A2949,'ADM Details FY17'!$A$3:$I$3515,9,FALSE)</f>
        <v>0.26</v>
      </c>
      <c r="I2949" s="1">
        <f>VLOOKUP(A2949,'ADM Details FY17'!$A$3:$J$3517,10,FALSE)</f>
        <v>0</v>
      </c>
      <c r="J2949" s="1">
        <f>VLOOKUP(A2949,'ADM Details FY17'!$A$3:$K$3515,11,FALSE)</f>
        <v>1.65</v>
      </c>
      <c r="K2949" s="1">
        <f>VLOOKUP(A2949,'ADM Details FY17'!$A$3:$M$3515,13,FALSE)</f>
        <v>201.37</v>
      </c>
      <c r="L2949" s="1">
        <f>VLOOKUP(A2949,'ADM Details FY17'!$A$3:$O$3515,15,FALSE)</f>
        <v>0</v>
      </c>
      <c r="M2949" s="1">
        <f>VLOOKUP(A2949,'ADM Details FY17'!$A$3:$P$3515,16,FALSE)</f>
        <v>0</v>
      </c>
      <c r="N2949" s="1">
        <f>VLOOKUP(A2949,'ADM Details FY17'!$A$3:$Q$3515,17,FALSE)</f>
        <v>0</v>
      </c>
      <c r="O2949" s="1">
        <f>VLOOKUP(A2949,'ADM Details FY17'!$A$3:$S$3515,19,FALSE)</f>
        <v>0</v>
      </c>
      <c r="P2949" s="1">
        <f>VLOOKUP(A2949,'ADM Details FY17'!$A$3:$U$3515,21,FALSE)</f>
        <v>0</v>
      </c>
      <c r="Q2949" s="1">
        <f>VLOOKUP(A2949,'ADM Details FY17'!$A$3:$V$3515,22,FALSE)</f>
        <v>0</v>
      </c>
      <c r="R2949" s="1">
        <f>VLOOKUP(A2949,'ADM Details FY17'!$A$3:$W$3515,23,FALSE)</f>
        <v>0</v>
      </c>
      <c r="S2949" s="1">
        <f>VLOOKUP(A2949,'ADM Details FY17'!$A$3:$X$3515,24,FALSE)</f>
        <v>0</v>
      </c>
      <c r="T2949" s="1">
        <f>VLOOKUP(A2949,'ADM Details FY17'!$A$3:$Y$3515,25,FALSE)</f>
        <v>0</v>
      </c>
      <c r="U2949" s="1">
        <f>VLOOKUP(A2949,'ADM Details FY17'!$A$3:$AA$3515,27,FALSE)</f>
        <v>0</v>
      </c>
      <c r="V2949" s="1">
        <f>IFERROR(VLOOKUP(C2949,'eindex _tget pp '!$A$4:$E$615,5,FALSE),0)</f>
        <v>1095.3886443246988</v>
      </c>
      <c r="W2949" s="31">
        <f>IFERROR(VLOOKUP(C2949,'eindex _tget pp '!$A$4:$F$615,6,FALSE),0)</f>
        <v>3.9572566881000002</v>
      </c>
      <c r="X2949" s="4">
        <f>IFERROR(VLOOKUP(B2949,'eschools 16'!$A$2:$F$25,6,FALSE),1)</f>
        <v>1</v>
      </c>
      <c r="Y2949" s="1">
        <f t="shared" si="230"/>
        <v>62061.98</v>
      </c>
      <c r="Z2949" s="1">
        <f t="shared" si="231"/>
        <v>216749.4</v>
      </c>
      <c r="AA2949" s="31">
        <f>IFERROR(VLOOKUP(C2949,'eindex _tget pp '!$A$4:$G$615,7,FALSE),0)</f>
        <v>0.76547957700000002</v>
      </c>
      <c r="AB2949" s="1">
        <f>VLOOKUP(A2949,'ADM Details FY17'!$A$3:$AB$3515,28,FALSE)</f>
        <v>0</v>
      </c>
      <c r="AC2949" s="1">
        <f t="shared" si="232"/>
        <v>0</v>
      </c>
      <c r="AD2949" s="1">
        <f t="shared" si="233"/>
        <v>226.63</v>
      </c>
      <c r="AE2949" s="1">
        <f t="shared" si="234"/>
        <v>33994.5</v>
      </c>
    </row>
    <row r="2950" spans="1:31" x14ac:dyDescent="0.25">
      <c r="A2950" t="str">
        <f>B2950&amp;"-"&amp;COUNTIF($B$3:B2950,B2950)</f>
        <v>936-4</v>
      </c>
      <c r="B2950">
        <v>936</v>
      </c>
      <c r="C2950" s="18">
        <f>VLOOKUP(A2950,'ADM Details FY17'!$A$3:$D$3515,4,FALSE)</f>
        <v>43901</v>
      </c>
      <c r="D2950" s="1">
        <f>VLOOKUP(A2950,'ADM Details FY17'!$A$3:$E$3515,5,FALSE)</f>
        <v>4.68</v>
      </c>
      <c r="E2950" s="1">
        <f>VLOOKUP(A2950,'ADM Details FY17'!$A$3:$F$3515,6,FALSE)</f>
        <v>0</v>
      </c>
      <c r="F2950" s="1">
        <f>VLOOKUP(A2950,'ADM Details FY17'!$A$3:$G$3515,7,FALSE)</f>
        <v>0.54</v>
      </c>
      <c r="G2950" s="1">
        <f>VLOOKUP(A2950,'ADM Details FY17'!$A$3:$H$3515,8,FALSE)</f>
        <v>0.19</v>
      </c>
      <c r="H2950" s="1">
        <f>VLOOKUP(A2950,'ADM Details FY17'!$A$3:$I$3515,9,FALSE)</f>
        <v>0</v>
      </c>
      <c r="I2950" s="1">
        <f>VLOOKUP(A2950,'ADM Details FY17'!$A$3:$J$3517,10,FALSE)</f>
        <v>0</v>
      </c>
      <c r="J2950" s="1">
        <f>VLOOKUP(A2950,'ADM Details FY17'!$A$3:$K$3515,11,FALSE)</f>
        <v>0</v>
      </c>
      <c r="K2950" s="1">
        <f>VLOOKUP(A2950,'ADM Details FY17'!$A$3:$M$3515,13,FALSE)</f>
        <v>4.3099999999999996</v>
      </c>
      <c r="L2950" s="1">
        <f>VLOOKUP(A2950,'ADM Details FY17'!$A$3:$O$3515,15,FALSE)</f>
        <v>0</v>
      </c>
      <c r="M2950" s="1">
        <f>VLOOKUP(A2950,'ADM Details FY17'!$A$3:$P$3515,16,FALSE)</f>
        <v>0</v>
      </c>
      <c r="N2950" s="1">
        <f>VLOOKUP(A2950,'ADM Details FY17'!$A$3:$Q$3515,17,FALSE)</f>
        <v>0</v>
      </c>
      <c r="O2950" s="1">
        <f>VLOOKUP(A2950,'ADM Details FY17'!$A$3:$S$3515,19,FALSE)</f>
        <v>0</v>
      </c>
      <c r="P2950" s="1">
        <f>VLOOKUP(A2950,'ADM Details FY17'!$A$3:$U$3515,21,FALSE)</f>
        <v>0</v>
      </c>
      <c r="Q2950" s="1">
        <f>VLOOKUP(A2950,'ADM Details FY17'!$A$3:$V$3515,22,FALSE)</f>
        <v>0</v>
      </c>
      <c r="R2950" s="1">
        <f>VLOOKUP(A2950,'ADM Details FY17'!$A$3:$W$3515,23,FALSE)</f>
        <v>0</v>
      </c>
      <c r="S2950" s="1">
        <f>VLOOKUP(A2950,'ADM Details FY17'!$A$3:$X$3515,24,FALSE)</f>
        <v>0</v>
      </c>
      <c r="T2950" s="1">
        <f>VLOOKUP(A2950,'ADM Details FY17'!$A$3:$Y$3515,25,FALSE)</f>
        <v>0</v>
      </c>
      <c r="U2950" s="1">
        <f>VLOOKUP(A2950,'ADM Details FY17'!$A$3:$AA$3515,27,FALSE)</f>
        <v>0</v>
      </c>
      <c r="V2950" s="1">
        <f>IFERROR(VLOOKUP(C2950,'eindex _tget pp '!$A$4:$E$615,5,FALSE),0)</f>
        <v>1665.9332201790639</v>
      </c>
      <c r="W2950" s="31">
        <f>IFERROR(VLOOKUP(C2950,'eindex _tget pp '!$A$4:$F$615,6,FALSE),0)</f>
        <v>3.7293898327999999</v>
      </c>
      <c r="X2950" s="4">
        <f>IFERROR(VLOOKUP(B2950,'eschools 16'!$A$2:$F$25,6,FALSE),1)</f>
        <v>1</v>
      </c>
      <c r="Y2950" s="1">
        <f t="shared" si="230"/>
        <v>1949.14</v>
      </c>
      <c r="Z2950" s="1">
        <f t="shared" si="231"/>
        <v>4372.04</v>
      </c>
      <c r="AA2950" s="31">
        <f>IFERROR(VLOOKUP(C2950,'eindex _tget pp '!$A$4:$G$615,7,FALSE),0)</f>
        <v>0.79655707600000003</v>
      </c>
      <c r="AB2950" s="1">
        <f>VLOOKUP(A2950,'ADM Details FY17'!$A$3:$AB$3515,28,FALSE)</f>
        <v>0</v>
      </c>
      <c r="AC2950" s="1">
        <f t="shared" si="232"/>
        <v>0</v>
      </c>
      <c r="AD2950" s="1">
        <f t="shared" si="233"/>
        <v>4.68</v>
      </c>
      <c r="AE2950" s="1">
        <f t="shared" si="234"/>
        <v>702</v>
      </c>
    </row>
    <row r="2951" spans="1:31" x14ac:dyDescent="0.25">
      <c r="A2951" t="str">
        <f>B2951&amp;"-"&amp;COUNTIF($B$3:B2951,B2951)</f>
        <v>936-5</v>
      </c>
      <c r="B2951">
        <v>936</v>
      </c>
      <c r="C2951" s="18">
        <f>VLOOKUP(A2951,'ADM Details FY17'!$A$3:$D$3515,4,FALSE)</f>
        <v>43950</v>
      </c>
      <c r="D2951" s="1">
        <f>VLOOKUP(A2951,'ADM Details FY17'!$A$3:$E$3515,5,FALSE)</f>
        <v>5.42</v>
      </c>
      <c r="E2951" s="1">
        <f>VLOOKUP(A2951,'ADM Details FY17'!$A$3:$F$3515,6,FALSE)</f>
        <v>0</v>
      </c>
      <c r="F2951" s="1">
        <f>VLOOKUP(A2951,'ADM Details FY17'!$A$3:$G$3515,7,FALSE)</f>
        <v>0.1</v>
      </c>
      <c r="G2951" s="1">
        <f>VLOOKUP(A2951,'ADM Details FY17'!$A$3:$H$3515,8,FALSE)</f>
        <v>0</v>
      </c>
      <c r="H2951" s="1">
        <f>VLOOKUP(A2951,'ADM Details FY17'!$A$3:$I$3515,9,FALSE)</f>
        <v>0</v>
      </c>
      <c r="I2951" s="1">
        <f>VLOOKUP(A2951,'ADM Details FY17'!$A$3:$J$3517,10,FALSE)</f>
        <v>0</v>
      </c>
      <c r="J2951" s="1">
        <f>VLOOKUP(A2951,'ADM Details FY17'!$A$3:$K$3515,11,FALSE)</f>
        <v>0</v>
      </c>
      <c r="K2951" s="1">
        <f>VLOOKUP(A2951,'ADM Details FY17'!$A$3:$M$3515,13,FALSE)</f>
        <v>5.42</v>
      </c>
      <c r="L2951" s="1">
        <f>VLOOKUP(A2951,'ADM Details FY17'!$A$3:$O$3515,15,FALSE)</f>
        <v>0</v>
      </c>
      <c r="M2951" s="1">
        <f>VLOOKUP(A2951,'ADM Details FY17'!$A$3:$P$3515,16,FALSE)</f>
        <v>0</v>
      </c>
      <c r="N2951" s="1">
        <f>VLOOKUP(A2951,'ADM Details FY17'!$A$3:$Q$3515,17,FALSE)</f>
        <v>0</v>
      </c>
      <c r="O2951" s="1">
        <f>VLOOKUP(A2951,'ADM Details FY17'!$A$3:$S$3515,19,FALSE)</f>
        <v>0</v>
      </c>
      <c r="P2951" s="1">
        <f>VLOOKUP(A2951,'ADM Details FY17'!$A$3:$U$3515,21,FALSE)</f>
        <v>0</v>
      </c>
      <c r="Q2951" s="1">
        <f>VLOOKUP(A2951,'ADM Details FY17'!$A$3:$V$3515,22,FALSE)</f>
        <v>0</v>
      </c>
      <c r="R2951" s="1">
        <f>VLOOKUP(A2951,'ADM Details FY17'!$A$3:$W$3515,23,FALSE)</f>
        <v>0</v>
      </c>
      <c r="S2951" s="1">
        <f>VLOOKUP(A2951,'ADM Details FY17'!$A$3:$X$3515,24,FALSE)</f>
        <v>0</v>
      </c>
      <c r="T2951" s="1">
        <f>VLOOKUP(A2951,'ADM Details FY17'!$A$3:$Y$3515,25,FALSE)</f>
        <v>0</v>
      </c>
      <c r="U2951" s="1">
        <f>VLOOKUP(A2951,'ADM Details FY17'!$A$3:$AA$3515,27,FALSE)</f>
        <v>0</v>
      </c>
      <c r="V2951" s="1">
        <f>IFERROR(VLOOKUP(C2951,'eindex _tget pp '!$A$4:$E$615,5,FALSE),0)</f>
        <v>1071.5962627888343</v>
      </c>
      <c r="W2951" s="31">
        <f>IFERROR(VLOOKUP(C2951,'eindex _tget pp '!$A$4:$F$615,6,FALSE),0)</f>
        <v>2.2047811682999998</v>
      </c>
      <c r="X2951" s="4">
        <f>IFERROR(VLOOKUP(B2951,'eschools 16'!$A$2:$F$25,6,FALSE),1)</f>
        <v>1</v>
      </c>
      <c r="Y2951" s="1">
        <f t="shared" si="230"/>
        <v>1452.01</v>
      </c>
      <c r="Z2951" s="1">
        <f t="shared" si="231"/>
        <v>3250.38</v>
      </c>
      <c r="AA2951" s="31">
        <f>IFERROR(VLOOKUP(C2951,'eindex _tget pp '!$A$4:$G$615,7,FALSE),0)</f>
        <v>0.74142154400000004</v>
      </c>
      <c r="AB2951" s="1">
        <f>VLOOKUP(A2951,'ADM Details FY17'!$A$3:$AB$3515,28,FALSE)</f>
        <v>0</v>
      </c>
      <c r="AC2951" s="1">
        <f t="shared" si="232"/>
        <v>0</v>
      </c>
      <c r="AD2951" s="1">
        <f t="shared" si="233"/>
        <v>5.42</v>
      </c>
      <c r="AE2951" s="1">
        <f t="shared" si="234"/>
        <v>813</v>
      </c>
    </row>
    <row r="2952" spans="1:31" x14ac:dyDescent="0.25">
      <c r="A2952" t="str">
        <f>B2952&amp;"-"&amp;COUNTIF($B$3:B2952,B2952)</f>
        <v>936-6</v>
      </c>
      <c r="B2952">
        <v>936</v>
      </c>
      <c r="C2952" s="18">
        <f>VLOOKUP(A2952,'ADM Details FY17'!$A$3:$D$3515,4,FALSE)</f>
        <v>43976</v>
      </c>
      <c r="D2952" s="1">
        <f>VLOOKUP(A2952,'ADM Details FY17'!$A$3:$E$3515,5,FALSE)</f>
        <v>0.37</v>
      </c>
      <c r="E2952" s="1">
        <f>VLOOKUP(A2952,'ADM Details FY17'!$A$3:$F$3515,6,FALSE)</f>
        <v>0</v>
      </c>
      <c r="F2952" s="1">
        <f>VLOOKUP(A2952,'ADM Details FY17'!$A$3:$G$3515,7,FALSE)</f>
        <v>0</v>
      </c>
      <c r="G2952" s="1">
        <f>VLOOKUP(A2952,'ADM Details FY17'!$A$3:$H$3515,8,FALSE)</f>
        <v>0</v>
      </c>
      <c r="H2952" s="1">
        <f>VLOOKUP(A2952,'ADM Details FY17'!$A$3:$I$3515,9,FALSE)</f>
        <v>0</v>
      </c>
      <c r="I2952" s="1">
        <f>VLOOKUP(A2952,'ADM Details FY17'!$A$3:$J$3517,10,FALSE)</f>
        <v>0</v>
      </c>
      <c r="J2952" s="1">
        <f>VLOOKUP(A2952,'ADM Details FY17'!$A$3:$K$3515,11,FALSE)</f>
        <v>0</v>
      </c>
      <c r="K2952" s="1">
        <f>VLOOKUP(A2952,'ADM Details FY17'!$A$3:$M$3515,13,FALSE)</f>
        <v>0.37</v>
      </c>
      <c r="L2952" s="1">
        <f>VLOOKUP(A2952,'ADM Details FY17'!$A$3:$O$3515,15,FALSE)</f>
        <v>0</v>
      </c>
      <c r="M2952" s="1">
        <f>VLOOKUP(A2952,'ADM Details FY17'!$A$3:$P$3515,16,FALSE)</f>
        <v>0</v>
      </c>
      <c r="N2952" s="1">
        <f>VLOOKUP(A2952,'ADM Details FY17'!$A$3:$Q$3515,17,FALSE)</f>
        <v>0</v>
      </c>
      <c r="O2952" s="1">
        <f>VLOOKUP(A2952,'ADM Details FY17'!$A$3:$S$3515,19,FALSE)</f>
        <v>0</v>
      </c>
      <c r="P2952" s="1">
        <f>VLOOKUP(A2952,'ADM Details FY17'!$A$3:$U$3515,21,FALSE)</f>
        <v>0</v>
      </c>
      <c r="Q2952" s="1">
        <f>VLOOKUP(A2952,'ADM Details FY17'!$A$3:$V$3515,22,FALSE)</f>
        <v>0</v>
      </c>
      <c r="R2952" s="1">
        <f>VLOOKUP(A2952,'ADM Details FY17'!$A$3:$W$3515,23,FALSE)</f>
        <v>0</v>
      </c>
      <c r="S2952" s="1">
        <f>VLOOKUP(A2952,'ADM Details FY17'!$A$3:$X$3515,24,FALSE)</f>
        <v>0</v>
      </c>
      <c r="T2952" s="1">
        <f>VLOOKUP(A2952,'ADM Details FY17'!$A$3:$Y$3515,25,FALSE)</f>
        <v>0</v>
      </c>
      <c r="U2952" s="1">
        <f>VLOOKUP(A2952,'ADM Details FY17'!$A$3:$AA$3515,27,FALSE)</f>
        <v>0</v>
      </c>
      <c r="V2952" s="1">
        <f>IFERROR(VLOOKUP(C2952,'eindex _tget pp '!$A$4:$E$615,5,FALSE),0)</f>
        <v>0</v>
      </c>
      <c r="W2952" s="31">
        <f>IFERROR(VLOOKUP(C2952,'eindex _tget pp '!$A$4:$F$615,6,FALSE),0)</f>
        <v>0.3742544149</v>
      </c>
      <c r="X2952" s="4">
        <f>IFERROR(VLOOKUP(B2952,'eschools 16'!$A$2:$F$25,6,FALSE),1)</f>
        <v>1</v>
      </c>
      <c r="Y2952" s="1">
        <f t="shared" si="230"/>
        <v>0</v>
      </c>
      <c r="Z2952" s="1">
        <f t="shared" si="231"/>
        <v>37.659999999999997</v>
      </c>
      <c r="AA2952" s="31">
        <f>IFERROR(VLOOKUP(C2952,'eindex _tget pp '!$A$4:$G$615,7,FALSE),0)</f>
        <v>0.25840324799999997</v>
      </c>
      <c r="AB2952" s="1">
        <f>VLOOKUP(A2952,'ADM Details FY17'!$A$3:$AB$3515,28,FALSE)</f>
        <v>0</v>
      </c>
      <c r="AC2952" s="1">
        <f t="shared" si="232"/>
        <v>0</v>
      </c>
      <c r="AD2952" s="1">
        <f t="shared" si="233"/>
        <v>0.37</v>
      </c>
      <c r="AE2952" s="1">
        <f t="shared" si="234"/>
        <v>55.5</v>
      </c>
    </row>
    <row r="2953" spans="1:31" x14ac:dyDescent="0.25">
      <c r="A2953" t="str">
        <f>B2953&amp;"-"&amp;COUNTIF($B$3:B2953,B2953)</f>
        <v>936-7</v>
      </c>
      <c r="B2953">
        <v>936</v>
      </c>
      <c r="C2953" s="18">
        <f>VLOOKUP(A2953,'ADM Details FY17'!$A$3:$D$3515,4,FALSE)</f>
        <v>44040</v>
      </c>
      <c r="D2953" s="1">
        <f>VLOOKUP(A2953,'ADM Details FY17'!$A$3:$E$3515,5,FALSE)</f>
        <v>2.2999999999999998</v>
      </c>
      <c r="E2953" s="1">
        <f>VLOOKUP(A2953,'ADM Details FY17'!$A$3:$F$3515,6,FALSE)</f>
        <v>0</v>
      </c>
      <c r="F2953" s="1">
        <f>VLOOKUP(A2953,'ADM Details FY17'!$A$3:$G$3515,7,FALSE)</f>
        <v>0</v>
      </c>
      <c r="G2953" s="1">
        <f>VLOOKUP(A2953,'ADM Details FY17'!$A$3:$H$3515,8,FALSE)</f>
        <v>0</v>
      </c>
      <c r="H2953" s="1">
        <f>VLOOKUP(A2953,'ADM Details FY17'!$A$3:$I$3515,9,FALSE)</f>
        <v>0</v>
      </c>
      <c r="I2953" s="1">
        <f>VLOOKUP(A2953,'ADM Details FY17'!$A$3:$J$3517,10,FALSE)</f>
        <v>0</v>
      </c>
      <c r="J2953" s="1">
        <f>VLOOKUP(A2953,'ADM Details FY17'!$A$3:$K$3515,11,FALSE)</f>
        <v>0</v>
      </c>
      <c r="K2953" s="1">
        <f>VLOOKUP(A2953,'ADM Details FY17'!$A$3:$M$3515,13,FALSE)</f>
        <v>1.37</v>
      </c>
      <c r="L2953" s="1">
        <f>VLOOKUP(A2953,'ADM Details FY17'!$A$3:$O$3515,15,FALSE)</f>
        <v>0</v>
      </c>
      <c r="M2953" s="1">
        <f>VLOOKUP(A2953,'ADM Details FY17'!$A$3:$P$3515,16,FALSE)</f>
        <v>0</v>
      </c>
      <c r="N2953" s="1">
        <f>VLOOKUP(A2953,'ADM Details FY17'!$A$3:$Q$3515,17,FALSE)</f>
        <v>0</v>
      </c>
      <c r="O2953" s="1">
        <f>VLOOKUP(A2953,'ADM Details FY17'!$A$3:$S$3515,19,FALSE)</f>
        <v>0</v>
      </c>
      <c r="P2953" s="1">
        <f>VLOOKUP(A2953,'ADM Details FY17'!$A$3:$U$3515,21,FALSE)</f>
        <v>0</v>
      </c>
      <c r="Q2953" s="1">
        <f>VLOOKUP(A2953,'ADM Details FY17'!$A$3:$V$3515,22,FALSE)</f>
        <v>0</v>
      </c>
      <c r="R2953" s="1">
        <f>VLOOKUP(A2953,'ADM Details FY17'!$A$3:$W$3515,23,FALSE)</f>
        <v>0</v>
      </c>
      <c r="S2953" s="1">
        <f>VLOOKUP(A2953,'ADM Details FY17'!$A$3:$X$3515,24,FALSE)</f>
        <v>0</v>
      </c>
      <c r="T2953" s="1">
        <f>VLOOKUP(A2953,'ADM Details FY17'!$A$3:$Y$3515,25,FALSE)</f>
        <v>0</v>
      </c>
      <c r="U2953" s="1">
        <f>VLOOKUP(A2953,'ADM Details FY17'!$A$3:$AA$3515,27,FALSE)</f>
        <v>0</v>
      </c>
      <c r="V2953" s="1">
        <f>IFERROR(VLOOKUP(C2953,'eindex _tget pp '!$A$4:$E$615,5,FALSE),0)</f>
        <v>992.12530306095016</v>
      </c>
      <c r="W2953" s="31">
        <f>IFERROR(VLOOKUP(C2953,'eindex _tget pp '!$A$4:$F$615,6,FALSE),0)</f>
        <v>2.2657848934999998</v>
      </c>
      <c r="X2953" s="4">
        <f>IFERROR(VLOOKUP(B2953,'eschools 16'!$A$2:$F$25,6,FALSE),1)</f>
        <v>1</v>
      </c>
      <c r="Y2953" s="1">
        <f t="shared" si="230"/>
        <v>570.47</v>
      </c>
      <c r="Z2953" s="1">
        <f t="shared" si="231"/>
        <v>844.32</v>
      </c>
      <c r="AA2953" s="31">
        <f>IFERROR(VLOOKUP(C2953,'eindex _tget pp '!$A$4:$G$615,7,FALSE),0)</f>
        <v>0.72055886300000005</v>
      </c>
      <c r="AB2953" s="1">
        <f>VLOOKUP(A2953,'ADM Details FY17'!$A$3:$AB$3515,28,FALSE)</f>
        <v>0</v>
      </c>
      <c r="AC2953" s="1">
        <f t="shared" si="232"/>
        <v>0</v>
      </c>
      <c r="AD2953" s="1">
        <f t="shared" si="233"/>
        <v>2.2999999999999998</v>
      </c>
      <c r="AE2953" s="1">
        <f t="shared" si="234"/>
        <v>345</v>
      </c>
    </row>
    <row r="2954" spans="1:31" x14ac:dyDescent="0.25">
      <c r="A2954" t="str">
        <f>B2954&amp;"-"&amp;COUNTIF($B$3:B2954,B2954)</f>
        <v>936-8</v>
      </c>
      <c r="B2954">
        <v>936</v>
      </c>
      <c r="C2954" s="18">
        <f>VLOOKUP(A2954,'ADM Details FY17'!$A$3:$D$3515,4,FALSE)</f>
        <v>44198</v>
      </c>
      <c r="D2954" s="1">
        <f>VLOOKUP(A2954,'ADM Details FY17'!$A$3:$E$3515,5,FALSE)</f>
        <v>0.81</v>
      </c>
      <c r="E2954" s="1">
        <f>VLOOKUP(A2954,'ADM Details FY17'!$A$3:$F$3515,6,FALSE)</f>
        <v>0</v>
      </c>
      <c r="F2954" s="1">
        <f>VLOOKUP(A2954,'ADM Details FY17'!$A$3:$G$3515,7,FALSE)</f>
        <v>0</v>
      </c>
      <c r="G2954" s="1">
        <f>VLOOKUP(A2954,'ADM Details FY17'!$A$3:$H$3515,8,FALSE)</f>
        <v>0</v>
      </c>
      <c r="H2954" s="1">
        <f>VLOOKUP(A2954,'ADM Details FY17'!$A$3:$I$3515,9,FALSE)</f>
        <v>0</v>
      </c>
      <c r="I2954" s="1">
        <f>VLOOKUP(A2954,'ADM Details FY17'!$A$3:$J$3517,10,FALSE)</f>
        <v>0</v>
      </c>
      <c r="J2954" s="1">
        <f>VLOOKUP(A2954,'ADM Details FY17'!$A$3:$K$3515,11,FALSE)</f>
        <v>0</v>
      </c>
      <c r="K2954" s="1">
        <f>VLOOKUP(A2954,'ADM Details FY17'!$A$3:$M$3515,13,FALSE)</f>
        <v>0.81</v>
      </c>
      <c r="L2954" s="1">
        <f>VLOOKUP(A2954,'ADM Details FY17'!$A$3:$O$3515,15,FALSE)</f>
        <v>0</v>
      </c>
      <c r="M2954" s="1">
        <f>VLOOKUP(A2954,'ADM Details FY17'!$A$3:$P$3515,16,FALSE)</f>
        <v>0</v>
      </c>
      <c r="N2954" s="1">
        <f>VLOOKUP(A2954,'ADM Details FY17'!$A$3:$Q$3515,17,FALSE)</f>
        <v>0</v>
      </c>
      <c r="O2954" s="1">
        <f>VLOOKUP(A2954,'ADM Details FY17'!$A$3:$S$3515,19,FALSE)</f>
        <v>0</v>
      </c>
      <c r="P2954" s="1">
        <f>VLOOKUP(A2954,'ADM Details FY17'!$A$3:$U$3515,21,FALSE)</f>
        <v>0</v>
      </c>
      <c r="Q2954" s="1">
        <f>VLOOKUP(A2954,'ADM Details FY17'!$A$3:$V$3515,22,FALSE)</f>
        <v>0</v>
      </c>
      <c r="R2954" s="1">
        <f>VLOOKUP(A2954,'ADM Details FY17'!$A$3:$W$3515,23,FALSE)</f>
        <v>0</v>
      </c>
      <c r="S2954" s="1">
        <f>VLOOKUP(A2954,'ADM Details FY17'!$A$3:$X$3515,24,FALSE)</f>
        <v>0</v>
      </c>
      <c r="T2954" s="1">
        <f>VLOOKUP(A2954,'ADM Details FY17'!$A$3:$Y$3515,25,FALSE)</f>
        <v>0</v>
      </c>
      <c r="U2954" s="1">
        <f>VLOOKUP(A2954,'ADM Details FY17'!$A$3:$AA$3515,27,FALSE)</f>
        <v>0</v>
      </c>
      <c r="V2954" s="1">
        <f>IFERROR(VLOOKUP(C2954,'eindex _tget pp '!$A$4:$E$615,5,FALSE),0)</f>
        <v>0</v>
      </c>
      <c r="W2954" s="31">
        <f>IFERROR(VLOOKUP(C2954,'eindex _tget pp '!$A$4:$F$615,6,FALSE),0)</f>
        <v>0.90873213090000005</v>
      </c>
      <c r="X2954" s="4">
        <f>IFERROR(VLOOKUP(B2954,'eschools 16'!$A$2:$F$25,6,FALSE),1)</f>
        <v>1</v>
      </c>
      <c r="Y2954" s="1">
        <f t="shared" si="230"/>
        <v>0</v>
      </c>
      <c r="Z2954" s="1">
        <f t="shared" si="231"/>
        <v>200.21</v>
      </c>
      <c r="AA2954" s="31">
        <f>IFERROR(VLOOKUP(C2954,'eindex _tget pp '!$A$4:$G$615,7,FALSE),0)</f>
        <v>0.39353611799999999</v>
      </c>
      <c r="AB2954" s="1">
        <f>VLOOKUP(A2954,'ADM Details FY17'!$A$3:$AB$3515,28,FALSE)</f>
        <v>0</v>
      </c>
      <c r="AC2954" s="1">
        <f t="shared" si="232"/>
        <v>0</v>
      </c>
      <c r="AD2954" s="1">
        <f t="shared" si="233"/>
        <v>0.81</v>
      </c>
      <c r="AE2954" s="1">
        <f t="shared" si="234"/>
        <v>121.50000000000001</v>
      </c>
    </row>
    <row r="2955" spans="1:31" x14ac:dyDescent="0.25">
      <c r="A2955" t="str">
        <f>B2955&amp;"-"&amp;COUNTIF($B$3:B2955,B2955)</f>
        <v>936-9</v>
      </c>
      <c r="B2955">
        <v>936</v>
      </c>
      <c r="C2955" s="18">
        <f>VLOOKUP(A2955,'ADM Details FY17'!$A$3:$D$3515,4,FALSE)</f>
        <v>44305</v>
      </c>
      <c r="D2955" s="1">
        <f>VLOOKUP(A2955,'ADM Details FY17'!$A$3:$E$3515,5,FALSE)</f>
        <v>3</v>
      </c>
      <c r="E2955" s="1">
        <f>VLOOKUP(A2955,'ADM Details FY17'!$A$3:$F$3515,6,FALSE)</f>
        <v>0</v>
      </c>
      <c r="F2955" s="1">
        <f>VLOOKUP(A2955,'ADM Details FY17'!$A$3:$G$3515,7,FALSE)</f>
        <v>1</v>
      </c>
      <c r="G2955" s="1">
        <f>VLOOKUP(A2955,'ADM Details FY17'!$A$3:$H$3515,8,FALSE)</f>
        <v>0</v>
      </c>
      <c r="H2955" s="1">
        <f>VLOOKUP(A2955,'ADM Details FY17'!$A$3:$I$3515,9,FALSE)</f>
        <v>0</v>
      </c>
      <c r="I2955" s="1">
        <f>VLOOKUP(A2955,'ADM Details FY17'!$A$3:$J$3517,10,FALSE)</f>
        <v>0</v>
      </c>
      <c r="J2955" s="1">
        <f>VLOOKUP(A2955,'ADM Details FY17'!$A$3:$K$3515,11,FALSE)</f>
        <v>0</v>
      </c>
      <c r="K2955" s="1">
        <f>VLOOKUP(A2955,'ADM Details FY17'!$A$3:$M$3515,13,FALSE)</f>
        <v>3</v>
      </c>
      <c r="L2955" s="1">
        <f>VLOOKUP(A2955,'ADM Details FY17'!$A$3:$O$3515,15,FALSE)</f>
        <v>0</v>
      </c>
      <c r="M2955" s="1">
        <f>VLOOKUP(A2955,'ADM Details FY17'!$A$3:$P$3515,16,FALSE)</f>
        <v>0</v>
      </c>
      <c r="N2955" s="1">
        <f>VLOOKUP(A2955,'ADM Details FY17'!$A$3:$Q$3515,17,FALSE)</f>
        <v>0</v>
      </c>
      <c r="O2955" s="1">
        <f>VLOOKUP(A2955,'ADM Details FY17'!$A$3:$S$3515,19,FALSE)</f>
        <v>0</v>
      </c>
      <c r="P2955" s="1">
        <f>VLOOKUP(A2955,'ADM Details FY17'!$A$3:$U$3515,21,FALSE)</f>
        <v>0</v>
      </c>
      <c r="Q2955" s="1">
        <f>VLOOKUP(A2955,'ADM Details FY17'!$A$3:$V$3515,22,FALSE)</f>
        <v>0</v>
      </c>
      <c r="R2955" s="1">
        <f>VLOOKUP(A2955,'ADM Details FY17'!$A$3:$W$3515,23,FALSE)</f>
        <v>0</v>
      </c>
      <c r="S2955" s="1">
        <f>VLOOKUP(A2955,'ADM Details FY17'!$A$3:$X$3515,24,FALSE)</f>
        <v>0</v>
      </c>
      <c r="T2955" s="1">
        <f>VLOOKUP(A2955,'ADM Details FY17'!$A$3:$Y$3515,25,FALSE)</f>
        <v>0</v>
      </c>
      <c r="U2955" s="1">
        <f>VLOOKUP(A2955,'ADM Details FY17'!$A$3:$AA$3515,27,FALSE)</f>
        <v>0</v>
      </c>
      <c r="V2955" s="1">
        <f>IFERROR(VLOOKUP(C2955,'eindex _tget pp '!$A$4:$E$615,5,FALSE),0)</f>
        <v>1417.3491487132028</v>
      </c>
      <c r="W2955" s="31">
        <f>IFERROR(VLOOKUP(C2955,'eindex _tget pp '!$A$4:$F$615,6,FALSE),0)</f>
        <v>0.94235080029999996</v>
      </c>
      <c r="X2955" s="4">
        <f>IFERROR(VLOOKUP(B2955,'eschools 16'!$A$2:$F$25,6,FALSE),1)</f>
        <v>1</v>
      </c>
      <c r="Y2955" s="1">
        <f t="shared" si="230"/>
        <v>1063.01</v>
      </c>
      <c r="Z2955" s="1">
        <f t="shared" si="231"/>
        <v>768.96</v>
      </c>
      <c r="AA2955" s="31">
        <f>IFERROR(VLOOKUP(C2955,'eindex _tget pp '!$A$4:$G$615,7,FALSE),0)</f>
        <v>0.78123944300000003</v>
      </c>
      <c r="AB2955" s="1">
        <f>VLOOKUP(A2955,'ADM Details FY17'!$A$3:$AB$3515,28,FALSE)</f>
        <v>0</v>
      </c>
      <c r="AC2955" s="1">
        <f t="shared" si="232"/>
        <v>0</v>
      </c>
      <c r="AD2955" s="1">
        <f t="shared" si="233"/>
        <v>3</v>
      </c>
      <c r="AE2955" s="1">
        <f t="shared" si="234"/>
        <v>450</v>
      </c>
    </row>
    <row r="2956" spans="1:31" x14ac:dyDescent="0.25">
      <c r="A2956" t="str">
        <f>B2956&amp;"-"&amp;COUNTIF($B$3:B2956,B2956)</f>
        <v>936-10</v>
      </c>
      <c r="B2956">
        <v>936</v>
      </c>
      <c r="C2956" s="18">
        <f>VLOOKUP(A2956,'ADM Details FY17'!$A$3:$D$3515,4,FALSE)</f>
        <v>44636</v>
      </c>
      <c r="D2956" s="1">
        <f>VLOOKUP(A2956,'ADM Details FY17'!$A$3:$E$3515,5,FALSE)</f>
        <v>1</v>
      </c>
      <c r="E2956" s="1">
        <f>VLOOKUP(A2956,'ADM Details FY17'!$A$3:$F$3515,6,FALSE)</f>
        <v>0</v>
      </c>
      <c r="F2956" s="1">
        <f>VLOOKUP(A2956,'ADM Details FY17'!$A$3:$G$3515,7,FALSE)</f>
        <v>0</v>
      </c>
      <c r="G2956" s="1">
        <f>VLOOKUP(A2956,'ADM Details FY17'!$A$3:$H$3515,8,FALSE)</f>
        <v>0</v>
      </c>
      <c r="H2956" s="1">
        <f>VLOOKUP(A2956,'ADM Details FY17'!$A$3:$I$3515,9,FALSE)</f>
        <v>0</v>
      </c>
      <c r="I2956" s="1">
        <f>VLOOKUP(A2956,'ADM Details FY17'!$A$3:$J$3517,10,FALSE)</f>
        <v>0</v>
      </c>
      <c r="J2956" s="1">
        <f>VLOOKUP(A2956,'ADM Details FY17'!$A$3:$K$3515,11,FALSE)</f>
        <v>0</v>
      </c>
      <c r="K2956" s="1">
        <f>VLOOKUP(A2956,'ADM Details FY17'!$A$3:$M$3515,13,FALSE)</f>
        <v>1</v>
      </c>
      <c r="L2956" s="1">
        <f>VLOOKUP(A2956,'ADM Details FY17'!$A$3:$O$3515,15,FALSE)</f>
        <v>0</v>
      </c>
      <c r="M2956" s="1">
        <f>VLOOKUP(A2956,'ADM Details FY17'!$A$3:$P$3515,16,FALSE)</f>
        <v>0</v>
      </c>
      <c r="N2956" s="1">
        <f>VLOOKUP(A2956,'ADM Details FY17'!$A$3:$Q$3515,17,FALSE)</f>
        <v>0</v>
      </c>
      <c r="O2956" s="1">
        <f>VLOOKUP(A2956,'ADM Details FY17'!$A$3:$S$3515,19,FALSE)</f>
        <v>0</v>
      </c>
      <c r="P2956" s="1">
        <f>VLOOKUP(A2956,'ADM Details FY17'!$A$3:$U$3515,21,FALSE)</f>
        <v>0</v>
      </c>
      <c r="Q2956" s="1">
        <f>VLOOKUP(A2956,'ADM Details FY17'!$A$3:$V$3515,22,FALSE)</f>
        <v>0</v>
      </c>
      <c r="R2956" s="1">
        <f>VLOOKUP(A2956,'ADM Details FY17'!$A$3:$W$3515,23,FALSE)</f>
        <v>0</v>
      </c>
      <c r="S2956" s="1">
        <f>VLOOKUP(A2956,'ADM Details FY17'!$A$3:$X$3515,24,FALSE)</f>
        <v>0</v>
      </c>
      <c r="T2956" s="1">
        <f>VLOOKUP(A2956,'ADM Details FY17'!$A$3:$Y$3515,25,FALSE)</f>
        <v>0</v>
      </c>
      <c r="U2956" s="1">
        <f>VLOOKUP(A2956,'ADM Details FY17'!$A$3:$AA$3515,27,FALSE)</f>
        <v>0</v>
      </c>
      <c r="V2956" s="1">
        <f>IFERROR(VLOOKUP(C2956,'eindex _tget pp '!$A$4:$E$615,5,FALSE),0)</f>
        <v>43.906157988799308</v>
      </c>
      <c r="W2956" s="31">
        <f>IFERROR(VLOOKUP(C2956,'eindex _tget pp '!$A$4:$F$615,6,FALSE),0)</f>
        <v>1.1094406107999999</v>
      </c>
      <c r="X2956" s="4">
        <f>IFERROR(VLOOKUP(B2956,'eschools 16'!$A$2:$F$25,6,FALSE),1)</f>
        <v>1</v>
      </c>
      <c r="Y2956" s="1">
        <f t="shared" si="230"/>
        <v>10.98</v>
      </c>
      <c r="Z2956" s="1">
        <f t="shared" si="231"/>
        <v>301.77</v>
      </c>
      <c r="AA2956" s="31">
        <f>IFERROR(VLOOKUP(C2956,'eindex _tget pp '!$A$4:$G$615,7,FALSE),0)</f>
        <v>0.37422767899999998</v>
      </c>
      <c r="AB2956" s="1">
        <f>VLOOKUP(A2956,'ADM Details FY17'!$A$3:$AB$3515,28,FALSE)</f>
        <v>0</v>
      </c>
      <c r="AC2956" s="1">
        <f t="shared" si="232"/>
        <v>0</v>
      </c>
      <c r="AD2956" s="1">
        <f t="shared" si="233"/>
        <v>1</v>
      </c>
      <c r="AE2956" s="1">
        <f t="shared" si="234"/>
        <v>150</v>
      </c>
    </row>
    <row r="2957" spans="1:31" x14ac:dyDescent="0.25">
      <c r="A2957" t="str">
        <f>B2957&amp;"-"&amp;COUNTIF($B$3:B2957,B2957)</f>
        <v>936-11</v>
      </c>
      <c r="B2957">
        <v>936</v>
      </c>
      <c r="C2957" s="18">
        <f>VLOOKUP(A2957,'ADM Details FY17'!$A$3:$D$3515,4,FALSE)</f>
        <v>46599</v>
      </c>
      <c r="D2957" s="1">
        <f>VLOOKUP(A2957,'ADM Details FY17'!$A$3:$E$3515,5,FALSE)</f>
        <v>0.26</v>
      </c>
      <c r="E2957" s="1">
        <f>VLOOKUP(A2957,'ADM Details FY17'!$A$3:$F$3515,6,FALSE)</f>
        <v>0</v>
      </c>
      <c r="F2957" s="1">
        <f>VLOOKUP(A2957,'ADM Details FY17'!$A$3:$G$3515,7,FALSE)</f>
        <v>0</v>
      </c>
      <c r="G2957" s="1">
        <f>VLOOKUP(A2957,'ADM Details FY17'!$A$3:$H$3515,8,FALSE)</f>
        <v>0</v>
      </c>
      <c r="H2957" s="1">
        <f>VLOOKUP(A2957,'ADM Details FY17'!$A$3:$I$3515,9,FALSE)</f>
        <v>0</v>
      </c>
      <c r="I2957" s="1">
        <f>VLOOKUP(A2957,'ADM Details FY17'!$A$3:$J$3517,10,FALSE)</f>
        <v>0</v>
      </c>
      <c r="J2957" s="1">
        <f>VLOOKUP(A2957,'ADM Details FY17'!$A$3:$K$3515,11,FALSE)</f>
        <v>0</v>
      </c>
      <c r="K2957" s="1">
        <f>VLOOKUP(A2957,'ADM Details FY17'!$A$3:$M$3515,13,FALSE)</f>
        <v>0.26</v>
      </c>
      <c r="L2957" s="1">
        <f>VLOOKUP(A2957,'ADM Details FY17'!$A$3:$O$3515,15,FALSE)</f>
        <v>0</v>
      </c>
      <c r="M2957" s="1">
        <f>VLOOKUP(A2957,'ADM Details FY17'!$A$3:$P$3515,16,FALSE)</f>
        <v>0</v>
      </c>
      <c r="N2957" s="1">
        <f>VLOOKUP(A2957,'ADM Details FY17'!$A$3:$Q$3515,17,FALSE)</f>
        <v>0</v>
      </c>
      <c r="O2957" s="1">
        <f>VLOOKUP(A2957,'ADM Details FY17'!$A$3:$S$3515,19,FALSE)</f>
        <v>0</v>
      </c>
      <c r="P2957" s="1">
        <f>VLOOKUP(A2957,'ADM Details FY17'!$A$3:$U$3515,21,FALSE)</f>
        <v>0</v>
      </c>
      <c r="Q2957" s="1">
        <f>VLOOKUP(A2957,'ADM Details FY17'!$A$3:$V$3515,22,FALSE)</f>
        <v>0</v>
      </c>
      <c r="R2957" s="1">
        <f>VLOOKUP(A2957,'ADM Details FY17'!$A$3:$W$3515,23,FALSE)</f>
        <v>0</v>
      </c>
      <c r="S2957" s="1">
        <f>VLOOKUP(A2957,'ADM Details FY17'!$A$3:$X$3515,24,FALSE)</f>
        <v>0</v>
      </c>
      <c r="T2957" s="1">
        <f>VLOOKUP(A2957,'ADM Details FY17'!$A$3:$Y$3515,25,FALSE)</f>
        <v>0</v>
      </c>
      <c r="U2957" s="1">
        <f>VLOOKUP(A2957,'ADM Details FY17'!$A$3:$AA$3515,27,FALSE)</f>
        <v>0</v>
      </c>
      <c r="V2957" s="1">
        <f>IFERROR(VLOOKUP(C2957,'eindex _tget pp '!$A$4:$E$615,5,FALSE),0)</f>
        <v>0</v>
      </c>
      <c r="W2957" s="31">
        <f>IFERROR(VLOOKUP(C2957,'eindex _tget pp '!$A$4:$F$615,6,FALSE),0)</f>
        <v>1.1728536673000001</v>
      </c>
      <c r="X2957" s="4">
        <f>IFERROR(VLOOKUP(B2957,'eschools 16'!$A$2:$F$25,6,FALSE),1)</f>
        <v>1</v>
      </c>
      <c r="Y2957" s="1">
        <f t="shared" si="230"/>
        <v>0</v>
      </c>
      <c r="Z2957" s="1">
        <f t="shared" si="231"/>
        <v>82.94</v>
      </c>
      <c r="AA2957" s="31">
        <f>IFERROR(VLOOKUP(C2957,'eindex _tget pp '!$A$4:$G$615,7,FALSE),0)</f>
        <v>0.206627749</v>
      </c>
      <c r="AB2957" s="1">
        <f>VLOOKUP(A2957,'ADM Details FY17'!$A$3:$AB$3515,28,FALSE)</f>
        <v>0</v>
      </c>
      <c r="AC2957" s="1">
        <f t="shared" si="232"/>
        <v>0</v>
      </c>
      <c r="AD2957" s="1">
        <f t="shared" si="233"/>
        <v>0.26</v>
      </c>
      <c r="AE2957" s="1">
        <f t="shared" si="234"/>
        <v>39</v>
      </c>
    </row>
    <row r="2958" spans="1:31" x14ac:dyDescent="0.25">
      <c r="A2958" t="str">
        <f>B2958&amp;"-"&amp;COUNTIF($B$3:B2958,B2958)</f>
        <v>936-12</v>
      </c>
      <c r="B2958">
        <v>936</v>
      </c>
      <c r="C2958" s="18">
        <f>VLOOKUP(A2958,'ADM Details FY17'!$A$3:$D$3515,4,FALSE)</f>
        <v>44750</v>
      </c>
      <c r="D2958" s="1">
        <f>VLOOKUP(A2958,'ADM Details FY17'!$A$3:$E$3515,5,FALSE)</f>
        <v>0.71</v>
      </c>
      <c r="E2958" s="1">
        <f>VLOOKUP(A2958,'ADM Details FY17'!$A$3:$F$3515,6,FALSE)</f>
        <v>0</v>
      </c>
      <c r="F2958" s="1">
        <f>VLOOKUP(A2958,'ADM Details FY17'!$A$3:$G$3515,7,FALSE)</f>
        <v>0</v>
      </c>
      <c r="G2958" s="1">
        <f>VLOOKUP(A2958,'ADM Details FY17'!$A$3:$H$3515,8,FALSE)</f>
        <v>0</v>
      </c>
      <c r="H2958" s="1">
        <f>VLOOKUP(A2958,'ADM Details FY17'!$A$3:$I$3515,9,FALSE)</f>
        <v>0</v>
      </c>
      <c r="I2958" s="1">
        <f>VLOOKUP(A2958,'ADM Details FY17'!$A$3:$J$3517,10,FALSE)</f>
        <v>0</v>
      </c>
      <c r="J2958" s="1">
        <f>VLOOKUP(A2958,'ADM Details FY17'!$A$3:$K$3515,11,FALSE)</f>
        <v>0</v>
      </c>
      <c r="K2958" s="1">
        <f>VLOOKUP(A2958,'ADM Details FY17'!$A$3:$M$3515,13,FALSE)</f>
        <v>0.71</v>
      </c>
      <c r="L2958" s="1">
        <f>VLOOKUP(A2958,'ADM Details FY17'!$A$3:$O$3515,15,FALSE)</f>
        <v>0</v>
      </c>
      <c r="M2958" s="1">
        <f>VLOOKUP(A2958,'ADM Details FY17'!$A$3:$P$3515,16,FALSE)</f>
        <v>0</v>
      </c>
      <c r="N2958" s="1">
        <f>VLOOKUP(A2958,'ADM Details FY17'!$A$3:$Q$3515,17,FALSE)</f>
        <v>0</v>
      </c>
      <c r="O2958" s="1">
        <f>VLOOKUP(A2958,'ADM Details FY17'!$A$3:$S$3515,19,FALSE)</f>
        <v>0</v>
      </c>
      <c r="P2958" s="1">
        <f>VLOOKUP(A2958,'ADM Details FY17'!$A$3:$U$3515,21,FALSE)</f>
        <v>0</v>
      </c>
      <c r="Q2958" s="1">
        <f>VLOOKUP(A2958,'ADM Details FY17'!$A$3:$V$3515,22,FALSE)</f>
        <v>0</v>
      </c>
      <c r="R2958" s="1">
        <f>VLOOKUP(A2958,'ADM Details FY17'!$A$3:$W$3515,23,FALSE)</f>
        <v>0</v>
      </c>
      <c r="S2958" s="1">
        <f>VLOOKUP(A2958,'ADM Details FY17'!$A$3:$X$3515,24,FALSE)</f>
        <v>0</v>
      </c>
      <c r="T2958" s="1">
        <f>VLOOKUP(A2958,'ADM Details FY17'!$A$3:$Y$3515,25,FALSE)</f>
        <v>0</v>
      </c>
      <c r="U2958" s="1">
        <f>VLOOKUP(A2958,'ADM Details FY17'!$A$3:$AA$3515,27,FALSE)</f>
        <v>0</v>
      </c>
      <c r="V2958" s="1">
        <f>IFERROR(VLOOKUP(C2958,'eindex _tget pp '!$A$4:$E$615,5,FALSE),0)</f>
        <v>0</v>
      </c>
      <c r="W2958" s="31">
        <f>IFERROR(VLOOKUP(C2958,'eindex _tget pp '!$A$4:$F$615,6,FALSE),0)</f>
        <v>0.62225380509999995</v>
      </c>
      <c r="X2958" s="4">
        <f>IFERROR(VLOOKUP(B2958,'eschools 16'!$A$2:$F$25,6,FALSE),1)</f>
        <v>1</v>
      </c>
      <c r="Y2958" s="1">
        <f t="shared" si="230"/>
        <v>0</v>
      </c>
      <c r="Z2958" s="1">
        <f t="shared" si="231"/>
        <v>120.17</v>
      </c>
      <c r="AA2958" s="31">
        <f>IFERROR(VLOOKUP(C2958,'eindex _tget pp '!$A$4:$G$615,7,FALSE),0)</f>
        <v>0.425171886</v>
      </c>
      <c r="AB2958" s="1">
        <f>VLOOKUP(A2958,'ADM Details FY17'!$A$3:$AB$3515,28,FALSE)</f>
        <v>0</v>
      </c>
      <c r="AC2958" s="1">
        <f t="shared" si="232"/>
        <v>0</v>
      </c>
      <c r="AD2958" s="1">
        <f t="shared" si="233"/>
        <v>0.71</v>
      </c>
      <c r="AE2958" s="1">
        <f t="shared" si="234"/>
        <v>106.5</v>
      </c>
    </row>
    <row r="2959" spans="1:31" x14ac:dyDescent="0.25">
      <c r="A2959" t="str">
        <f>B2959&amp;"-"&amp;COUNTIF($B$3:B2959,B2959)</f>
        <v>936-13</v>
      </c>
      <c r="B2959">
        <v>936</v>
      </c>
      <c r="C2959" s="18">
        <f>VLOOKUP(A2959,'ADM Details FY17'!$A$3:$D$3515,4,FALSE)</f>
        <v>44792</v>
      </c>
      <c r="D2959" s="1">
        <f>VLOOKUP(A2959,'ADM Details FY17'!$A$3:$E$3515,5,FALSE)</f>
        <v>1.77</v>
      </c>
      <c r="E2959" s="1">
        <f>VLOOKUP(A2959,'ADM Details FY17'!$A$3:$F$3515,6,FALSE)</f>
        <v>0</v>
      </c>
      <c r="F2959" s="1">
        <f>VLOOKUP(A2959,'ADM Details FY17'!$A$3:$G$3515,7,FALSE)</f>
        <v>0</v>
      </c>
      <c r="G2959" s="1">
        <f>VLOOKUP(A2959,'ADM Details FY17'!$A$3:$H$3515,8,FALSE)</f>
        <v>0</v>
      </c>
      <c r="H2959" s="1">
        <f>VLOOKUP(A2959,'ADM Details FY17'!$A$3:$I$3515,9,FALSE)</f>
        <v>0</v>
      </c>
      <c r="I2959" s="1">
        <f>VLOOKUP(A2959,'ADM Details FY17'!$A$3:$J$3517,10,FALSE)</f>
        <v>0</v>
      </c>
      <c r="J2959" s="1">
        <f>VLOOKUP(A2959,'ADM Details FY17'!$A$3:$K$3515,11,FALSE)</f>
        <v>0</v>
      </c>
      <c r="K2959" s="1">
        <f>VLOOKUP(A2959,'ADM Details FY17'!$A$3:$M$3515,13,FALSE)</f>
        <v>1.39</v>
      </c>
      <c r="L2959" s="1">
        <f>VLOOKUP(A2959,'ADM Details FY17'!$A$3:$O$3515,15,FALSE)</f>
        <v>0</v>
      </c>
      <c r="M2959" s="1">
        <f>VLOOKUP(A2959,'ADM Details FY17'!$A$3:$P$3515,16,FALSE)</f>
        <v>0</v>
      </c>
      <c r="N2959" s="1">
        <f>VLOOKUP(A2959,'ADM Details FY17'!$A$3:$Q$3515,17,FALSE)</f>
        <v>0</v>
      </c>
      <c r="O2959" s="1">
        <f>VLOOKUP(A2959,'ADM Details FY17'!$A$3:$S$3515,19,FALSE)</f>
        <v>0</v>
      </c>
      <c r="P2959" s="1">
        <f>VLOOKUP(A2959,'ADM Details FY17'!$A$3:$U$3515,21,FALSE)</f>
        <v>0</v>
      </c>
      <c r="Q2959" s="1">
        <f>VLOOKUP(A2959,'ADM Details FY17'!$A$3:$V$3515,22,FALSE)</f>
        <v>0</v>
      </c>
      <c r="R2959" s="1">
        <f>VLOOKUP(A2959,'ADM Details FY17'!$A$3:$W$3515,23,FALSE)</f>
        <v>0</v>
      </c>
      <c r="S2959" s="1">
        <f>VLOOKUP(A2959,'ADM Details FY17'!$A$3:$X$3515,24,FALSE)</f>
        <v>0</v>
      </c>
      <c r="T2959" s="1">
        <f>VLOOKUP(A2959,'ADM Details FY17'!$A$3:$Y$3515,25,FALSE)</f>
        <v>0</v>
      </c>
      <c r="U2959" s="1">
        <f>VLOOKUP(A2959,'ADM Details FY17'!$A$3:$AA$3515,27,FALSE)</f>
        <v>0</v>
      </c>
      <c r="V2959" s="1">
        <f>IFERROR(VLOOKUP(C2959,'eindex _tget pp '!$A$4:$E$615,5,FALSE),0)</f>
        <v>0</v>
      </c>
      <c r="W2959" s="31">
        <f>IFERROR(VLOOKUP(C2959,'eindex _tget pp '!$A$4:$F$615,6,FALSE),0)</f>
        <v>1.3296847086000001</v>
      </c>
      <c r="X2959" s="4">
        <f>IFERROR(VLOOKUP(B2959,'eschools 16'!$A$2:$F$25,6,FALSE),1)</f>
        <v>1</v>
      </c>
      <c r="Y2959" s="1">
        <f t="shared" si="230"/>
        <v>0</v>
      </c>
      <c r="Z2959" s="1">
        <f t="shared" si="231"/>
        <v>502.73</v>
      </c>
      <c r="AA2959" s="31">
        <f>IFERROR(VLOOKUP(C2959,'eindex _tget pp '!$A$4:$G$615,7,FALSE),0)</f>
        <v>0.249404495</v>
      </c>
      <c r="AB2959" s="1">
        <f>VLOOKUP(A2959,'ADM Details FY17'!$A$3:$AB$3515,28,FALSE)</f>
        <v>0</v>
      </c>
      <c r="AC2959" s="1">
        <f t="shared" si="232"/>
        <v>0</v>
      </c>
      <c r="AD2959" s="1">
        <f t="shared" si="233"/>
        <v>1.77</v>
      </c>
      <c r="AE2959" s="1">
        <f t="shared" si="234"/>
        <v>265.5</v>
      </c>
    </row>
    <row r="2960" spans="1:31" x14ac:dyDescent="0.25">
      <c r="A2960" t="str">
        <f>B2960&amp;"-"&amp;COUNTIF($B$3:B2960,B2960)</f>
        <v>936-14</v>
      </c>
      <c r="B2960">
        <v>936</v>
      </c>
      <c r="C2960" s="18">
        <f>VLOOKUP(A2960,'ADM Details FY17'!$A$3:$D$3515,4,FALSE)</f>
        <v>45005</v>
      </c>
      <c r="D2960" s="1">
        <f>VLOOKUP(A2960,'ADM Details FY17'!$A$3:$E$3515,5,FALSE)</f>
        <v>3.04</v>
      </c>
      <c r="E2960" s="1">
        <f>VLOOKUP(A2960,'ADM Details FY17'!$A$3:$F$3515,6,FALSE)</f>
        <v>0</v>
      </c>
      <c r="F2960" s="1">
        <f>VLOOKUP(A2960,'ADM Details FY17'!$A$3:$G$3515,7,FALSE)</f>
        <v>0</v>
      </c>
      <c r="G2960" s="1">
        <f>VLOOKUP(A2960,'ADM Details FY17'!$A$3:$H$3515,8,FALSE)</f>
        <v>0</v>
      </c>
      <c r="H2960" s="1">
        <f>VLOOKUP(A2960,'ADM Details FY17'!$A$3:$I$3515,9,FALSE)</f>
        <v>0</v>
      </c>
      <c r="I2960" s="1">
        <f>VLOOKUP(A2960,'ADM Details FY17'!$A$3:$J$3517,10,FALSE)</f>
        <v>0</v>
      </c>
      <c r="J2960" s="1">
        <f>VLOOKUP(A2960,'ADM Details FY17'!$A$3:$K$3515,11,FALSE)</f>
        <v>0</v>
      </c>
      <c r="K2960" s="1">
        <f>VLOOKUP(A2960,'ADM Details FY17'!$A$3:$M$3515,13,FALSE)</f>
        <v>2.31</v>
      </c>
      <c r="L2960" s="1">
        <f>VLOOKUP(A2960,'ADM Details FY17'!$A$3:$O$3515,15,FALSE)</f>
        <v>0</v>
      </c>
      <c r="M2960" s="1">
        <f>VLOOKUP(A2960,'ADM Details FY17'!$A$3:$P$3515,16,FALSE)</f>
        <v>0</v>
      </c>
      <c r="N2960" s="1">
        <f>VLOOKUP(A2960,'ADM Details FY17'!$A$3:$Q$3515,17,FALSE)</f>
        <v>0</v>
      </c>
      <c r="O2960" s="1">
        <f>VLOOKUP(A2960,'ADM Details FY17'!$A$3:$S$3515,19,FALSE)</f>
        <v>0</v>
      </c>
      <c r="P2960" s="1">
        <f>VLOOKUP(A2960,'ADM Details FY17'!$A$3:$U$3515,21,FALSE)</f>
        <v>0</v>
      </c>
      <c r="Q2960" s="1">
        <f>VLOOKUP(A2960,'ADM Details FY17'!$A$3:$V$3515,22,FALSE)</f>
        <v>0</v>
      </c>
      <c r="R2960" s="1">
        <f>VLOOKUP(A2960,'ADM Details FY17'!$A$3:$W$3515,23,FALSE)</f>
        <v>0</v>
      </c>
      <c r="S2960" s="1">
        <f>VLOOKUP(A2960,'ADM Details FY17'!$A$3:$X$3515,24,FALSE)</f>
        <v>0</v>
      </c>
      <c r="T2960" s="1">
        <f>VLOOKUP(A2960,'ADM Details FY17'!$A$3:$Y$3515,25,FALSE)</f>
        <v>0</v>
      </c>
      <c r="U2960" s="1">
        <f>VLOOKUP(A2960,'ADM Details FY17'!$A$3:$AA$3515,27,FALSE)</f>
        <v>0</v>
      </c>
      <c r="V2960" s="1">
        <f>IFERROR(VLOOKUP(C2960,'eindex _tget pp '!$A$4:$E$615,5,FALSE),0)</f>
        <v>325.59139187654893</v>
      </c>
      <c r="W2960" s="31">
        <f>IFERROR(VLOOKUP(C2960,'eindex _tget pp '!$A$4:$F$615,6,FALSE),0)</f>
        <v>1.7679598572999999</v>
      </c>
      <c r="X2960" s="4">
        <f>IFERROR(VLOOKUP(B2960,'eschools 16'!$A$2:$F$25,6,FALSE),1)</f>
        <v>1</v>
      </c>
      <c r="Y2960" s="1">
        <f t="shared" si="230"/>
        <v>247.45</v>
      </c>
      <c r="Z2960" s="1">
        <f t="shared" si="231"/>
        <v>1110.8399999999999</v>
      </c>
      <c r="AA2960" s="31">
        <f>IFERROR(VLOOKUP(C2960,'eindex _tget pp '!$A$4:$G$615,7,FALSE),0)</f>
        <v>0.39817260300000001</v>
      </c>
      <c r="AB2960" s="1">
        <f>VLOOKUP(A2960,'ADM Details FY17'!$A$3:$AB$3515,28,FALSE)</f>
        <v>0</v>
      </c>
      <c r="AC2960" s="1">
        <f t="shared" si="232"/>
        <v>0</v>
      </c>
      <c r="AD2960" s="1">
        <f t="shared" si="233"/>
        <v>3.04</v>
      </c>
      <c r="AE2960" s="1">
        <f t="shared" si="234"/>
        <v>456</v>
      </c>
    </row>
    <row r="2961" spans="1:31" x14ac:dyDescent="0.25">
      <c r="A2961" t="str">
        <f>B2961&amp;"-"&amp;COUNTIF($B$3:B2961,B2961)</f>
        <v>936-15</v>
      </c>
      <c r="B2961">
        <v>936</v>
      </c>
      <c r="C2961" s="18">
        <f>VLOOKUP(A2961,'ADM Details FY17'!$A$3:$D$3515,4,FALSE)</f>
        <v>0</v>
      </c>
      <c r="D2961" s="1">
        <f>VLOOKUP(A2961,'ADM Details FY17'!$A$3:$E$3515,5,FALSE)</f>
        <v>0</v>
      </c>
      <c r="E2961" s="1">
        <f>VLOOKUP(A2961,'ADM Details FY17'!$A$3:$F$3515,6,FALSE)</f>
        <v>0</v>
      </c>
      <c r="F2961" s="1">
        <f>VLOOKUP(A2961,'ADM Details FY17'!$A$3:$G$3515,7,FALSE)</f>
        <v>0</v>
      </c>
      <c r="G2961" s="1">
        <f>VLOOKUP(A2961,'ADM Details FY17'!$A$3:$H$3515,8,FALSE)</f>
        <v>0</v>
      </c>
      <c r="H2961" s="1">
        <f>VLOOKUP(A2961,'ADM Details FY17'!$A$3:$I$3515,9,FALSE)</f>
        <v>0</v>
      </c>
      <c r="I2961" s="1">
        <f>VLOOKUP(A2961,'ADM Details FY17'!$A$3:$J$3517,10,FALSE)</f>
        <v>0</v>
      </c>
      <c r="J2961" s="1">
        <f>VLOOKUP(A2961,'ADM Details FY17'!$A$3:$K$3515,11,FALSE)</f>
        <v>0</v>
      </c>
      <c r="K2961" s="1">
        <f>VLOOKUP(A2961,'ADM Details FY17'!$A$3:$M$3515,13,FALSE)</f>
        <v>0</v>
      </c>
      <c r="L2961" s="1">
        <f>VLOOKUP(A2961,'ADM Details FY17'!$A$3:$O$3515,15,FALSE)</f>
        <v>0</v>
      </c>
      <c r="M2961" s="1">
        <f>VLOOKUP(A2961,'ADM Details FY17'!$A$3:$P$3515,16,FALSE)</f>
        <v>0</v>
      </c>
      <c r="N2961" s="1">
        <f>VLOOKUP(A2961,'ADM Details FY17'!$A$3:$Q$3515,17,FALSE)</f>
        <v>0</v>
      </c>
      <c r="O2961" s="1">
        <f>VLOOKUP(A2961,'ADM Details FY17'!$A$3:$S$3515,19,FALSE)</f>
        <v>0</v>
      </c>
      <c r="P2961" s="1">
        <f>VLOOKUP(A2961,'ADM Details FY17'!$A$3:$U$3515,21,FALSE)</f>
        <v>0</v>
      </c>
      <c r="Q2961" s="1">
        <f>VLOOKUP(A2961,'ADM Details FY17'!$A$3:$V$3515,22,FALSE)</f>
        <v>0</v>
      </c>
      <c r="R2961" s="1">
        <f>VLOOKUP(A2961,'ADM Details FY17'!$A$3:$W$3515,23,FALSE)</f>
        <v>0</v>
      </c>
      <c r="S2961" s="1">
        <f>VLOOKUP(A2961,'ADM Details FY17'!$A$3:$X$3515,24,FALSE)</f>
        <v>0</v>
      </c>
      <c r="T2961" s="1">
        <f>VLOOKUP(A2961,'ADM Details FY17'!$A$3:$Y$3515,25,FALSE)</f>
        <v>0</v>
      </c>
      <c r="U2961" s="1">
        <f>VLOOKUP(A2961,'ADM Details FY17'!$A$3:$AA$3515,27,FALSE)</f>
        <v>0</v>
      </c>
      <c r="V2961" s="1">
        <f>IFERROR(VLOOKUP(C2961,'eindex _tget pp '!$A$4:$E$615,5,FALSE),0)</f>
        <v>0</v>
      </c>
      <c r="W2961" s="31">
        <f>IFERROR(VLOOKUP(C2961,'eindex _tget pp '!$A$4:$F$615,6,FALSE),0)</f>
        <v>0</v>
      </c>
      <c r="X2961" s="4">
        <f>IFERROR(VLOOKUP(B2961,'eschools 16'!$A$2:$F$25,6,FALSE),1)</f>
        <v>1</v>
      </c>
      <c r="Y2961" s="1">
        <f t="shared" si="230"/>
        <v>0</v>
      </c>
      <c r="Z2961" s="1">
        <f t="shared" si="231"/>
        <v>0</v>
      </c>
      <c r="AA2961" s="31">
        <f>IFERROR(VLOOKUP(C2961,'eindex _tget pp '!$A$4:$G$615,7,FALSE),0)</f>
        <v>0</v>
      </c>
      <c r="AB2961" s="1">
        <f>VLOOKUP(A2961,'ADM Details FY17'!$A$3:$AB$3515,28,FALSE)</f>
        <v>0</v>
      </c>
      <c r="AC2961" s="1">
        <f t="shared" si="232"/>
        <v>0</v>
      </c>
      <c r="AD2961" s="1">
        <f t="shared" si="233"/>
        <v>0</v>
      </c>
      <c r="AE2961" s="1">
        <f t="shared" si="234"/>
        <v>0</v>
      </c>
    </row>
    <row r="2962" spans="1:31" x14ac:dyDescent="0.25">
      <c r="A2962" t="str">
        <f>B2962&amp;"-"&amp;COUNTIF($B$3:B2962,B2962)</f>
        <v>936-16</v>
      </c>
      <c r="B2962">
        <v>936</v>
      </c>
      <c r="C2962" s="18">
        <f>VLOOKUP(A2962,'ADM Details FY17'!$A$3:$D$3515,4,FALSE)</f>
        <v>0</v>
      </c>
      <c r="D2962" s="1">
        <f>VLOOKUP(A2962,'ADM Details FY17'!$A$3:$E$3515,5,FALSE)</f>
        <v>0</v>
      </c>
      <c r="E2962" s="1">
        <f>VLOOKUP(A2962,'ADM Details FY17'!$A$3:$F$3515,6,FALSE)</f>
        <v>0</v>
      </c>
      <c r="F2962" s="1">
        <f>VLOOKUP(A2962,'ADM Details FY17'!$A$3:$G$3515,7,FALSE)</f>
        <v>0</v>
      </c>
      <c r="G2962" s="1">
        <f>VLOOKUP(A2962,'ADM Details FY17'!$A$3:$H$3515,8,FALSE)</f>
        <v>0</v>
      </c>
      <c r="H2962" s="1">
        <f>VLOOKUP(A2962,'ADM Details FY17'!$A$3:$I$3515,9,FALSE)</f>
        <v>0</v>
      </c>
      <c r="I2962" s="1">
        <f>VLOOKUP(A2962,'ADM Details FY17'!$A$3:$J$3517,10,FALSE)</f>
        <v>0</v>
      </c>
      <c r="J2962" s="1">
        <f>VLOOKUP(A2962,'ADM Details FY17'!$A$3:$K$3515,11,FALSE)</f>
        <v>0</v>
      </c>
      <c r="K2962" s="1">
        <f>VLOOKUP(A2962,'ADM Details FY17'!$A$3:$M$3515,13,FALSE)</f>
        <v>0</v>
      </c>
      <c r="L2962" s="1">
        <f>VLOOKUP(A2962,'ADM Details FY17'!$A$3:$O$3515,15,FALSE)</f>
        <v>0</v>
      </c>
      <c r="M2962" s="1">
        <f>VLOOKUP(A2962,'ADM Details FY17'!$A$3:$P$3515,16,FALSE)</f>
        <v>0</v>
      </c>
      <c r="N2962" s="1">
        <f>VLOOKUP(A2962,'ADM Details FY17'!$A$3:$Q$3515,17,FALSE)</f>
        <v>0</v>
      </c>
      <c r="O2962" s="1">
        <f>VLOOKUP(A2962,'ADM Details FY17'!$A$3:$S$3515,19,FALSE)</f>
        <v>0</v>
      </c>
      <c r="P2962" s="1">
        <f>VLOOKUP(A2962,'ADM Details FY17'!$A$3:$U$3515,21,FALSE)</f>
        <v>0</v>
      </c>
      <c r="Q2962" s="1">
        <f>VLOOKUP(A2962,'ADM Details FY17'!$A$3:$V$3515,22,FALSE)</f>
        <v>0</v>
      </c>
      <c r="R2962" s="1">
        <f>VLOOKUP(A2962,'ADM Details FY17'!$A$3:$W$3515,23,FALSE)</f>
        <v>0</v>
      </c>
      <c r="S2962" s="1">
        <f>VLOOKUP(A2962,'ADM Details FY17'!$A$3:$X$3515,24,FALSE)</f>
        <v>0</v>
      </c>
      <c r="T2962" s="1">
        <f>VLOOKUP(A2962,'ADM Details FY17'!$A$3:$Y$3515,25,FALSE)</f>
        <v>0</v>
      </c>
      <c r="U2962" s="1">
        <f>VLOOKUP(A2962,'ADM Details FY17'!$A$3:$AA$3515,27,FALSE)</f>
        <v>0</v>
      </c>
      <c r="V2962" s="1">
        <f>IFERROR(VLOOKUP(C2962,'eindex _tget pp '!$A$4:$E$615,5,FALSE),0)</f>
        <v>0</v>
      </c>
      <c r="W2962" s="31">
        <f>IFERROR(VLOOKUP(C2962,'eindex _tget pp '!$A$4:$F$615,6,FALSE),0)</f>
        <v>0</v>
      </c>
      <c r="X2962" s="4">
        <f>IFERROR(VLOOKUP(B2962,'eschools 16'!$A$2:$F$25,6,FALSE),1)</f>
        <v>1</v>
      </c>
      <c r="Y2962" s="1">
        <f t="shared" si="230"/>
        <v>0</v>
      </c>
      <c r="Z2962" s="1">
        <f t="shared" si="231"/>
        <v>0</v>
      </c>
      <c r="AA2962" s="31">
        <f>IFERROR(VLOOKUP(C2962,'eindex _tget pp '!$A$4:$G$615,7,FALSE),0)</f>
        <v>0</v>
      </c>
      <c r="AB2962" s="1">
        <f>VLOOKUP(A2962,'ADM Details FY17'!$A$3:$AB$3515,28,FALSE)</f>
        <v>0</v>
      </c>
      <c r="AC2962" s="1">
        <f t="shared" si="232"/>
        <v>0</v>
      </c>
      <c r="AD2962" s="1">
        <f t="shared" si="233"/>
        <v>0</v>
      </c>
      <c r="AE2962" s="1">
        <f t="shared" si="234"/>
        <v>0</v>
      </c>
    </row>
    <row r="2963" spans="1:31" x14ac:dyDescent="0.25">
      <c r="A2963" t="str">
        <f>B2963&amp;"-"&amp;COUNTIF($B$3:B2963,B2963)</f>
        <v>936-17</v>
      </c>
      <c r="B2963">
        <v>936</v>
      </c>
      <c r="C2963" s="18">
        <f>VLOOKUP(A2963,'ADM Details FY17'!$A$3:$D$3515,4,FALSE)</f>
        <v>0</v>
      </c>
      <c r="D2963" s="1">
        <f>VLOOKUP(A2963,'ADM Details FY17'!$A$3:$E$3515,5,FALSE)</f>
        <v>0</v>
      </c>
      <c r="E2963" s="1">
        <f>VLOOKUP(A2963,'ADM Details FY17'!$A$3:$F$3515,6,FALSE)</f>
        <v>0</v>
      </c>
      <c r="F2963" s="1">
        <f>VLOOKUP(A2963,'ADM Details FY17'!$A$3:$G$3515,7,FALSE)</f>
        <v>0</v>
      </c>
      <c r="G2963" s="1">
        <f>VLOOKUP(A2963,'ADM Details FY17'!$A$3:$H$3515,8,FALSE)</f>
        <v>0</v>
      </c>
      <c r="H2963" s="1">
        <f>VLOOKUP(A2963,'ADM Details FY17'!$A$3:$I$3515,9,FALSE)</f>
        <v>0</v>
      </c>
      <c r="I2963" s="1">
        <f>VLOOKUP(A2963,'ADM Details FY17'!$A$3:$J$3517,10,FALSE)</f>
        <v>0</v>
      </c>
      <c r="J2963" s="1">
        <f>VLOOKUP(A2963,'ADM Details FY17'!$A$3:$K$3515,11,FALSE)</f>
        <v>0</v>
      </c>
      <c r="K2963" s="1">
        <f>VLOOKUP(A2963,'ADM Details FY17'!$A$3:$M$3515,13,FALSE)</f>
        <v>0</v>
      </c>
      <c r="L2963" s="1">
        <f>VLOOKUP(A2963,'ADM Details FY17'!$A$3:$O$3515,15,FALSE)</f>
        <v>0</v>
      </c>
      <c r="M2963" s="1">
        <f>VLOOKUP(A2963,'ADM Details FY17'!$A$3:$P$3515,16,FALSE)</f>
        <v>0</v>
      </c>
      <c r="N2963" s="1">
        <f>VLOOKUP(A2963,'ADM Details FY17'!$A$3:$Q$3515,17,FALSE)</f>
        <v>0</v>
      </c>
      <c r="O2963" s="1">
        <f>VLOOKUP(A2963,'ADM Details FY17'!$A$3:$S$3515,19,FALSE)</f>
        <v>0</v>
      </c>
      <c r="P2963" s="1">
        <f>VLOOKUP(A2963,'ADM Details FY17'!$A$3:$U$3515,21,FALSE)</f>
        <v>0</v>
      </c>
      <c r="Q2963" s="1">
        <f>VLOOKUP(A2963,'ADM Details FY17'!$A$3:$V$3515,22,FALSE)</f>
        <v>0</v>
      </c>
      <c r="R2963" s="1">
        <f>VLOOKUP(A2963,'ADM Details FY17'!$A$3:$W$3515,23,FALSE)</f>
        <v>0</v>
      </c>
      <c r="S2963" s="1">
        <f>VLOOKUP(A2963,'ADM Details FY17'!$A$3:$X$3515,24,FALSE)</f>
        <v>0</v>
      </c>
      <c r="T2963" s="1">
        <f>VLOOKUP(A2963,'ADM Details FY17'!$A$3:$Y$3515,25,FALSE)</f>
        <v>0</v>
      </c>
      <c r="U2963" s="1">
        <f>VLOOKUP(A2963,'ADM Details FY17'!$A$3:$AA$3515,27,FALSE)</f>
        <v>0</v>
      </c>
      <c r="V2963" s="1">
        <f>IFERROR(VLOOKUP(C2963,'eindex _tget pp '!$A$4:$E$615,5,FALSE),0)</f>
        <v>0</v>
      </c>
      <c r="W2963" s="31">
        <f>IFERROR(VLOOKUP(C2963,'eindex _tget pp '!$A$4:$F$615,6,FALSE),0)</f>
        <v>0</v>
      </c>
      <c r="X2963" s="4">
        <f>IFERROR(VLOOKUP(B2963,'eschools 16'!$A$2:$F$25,6,FALSE),1)</f>
        <v>1</v>
      </c>
      <c r="Y2963" s="1">
        <f t="shared" si="230"/>
        <v>0</v>
      </c>
      <c r="Z2963" s="1">
        <f t="shared" si="231"/>
        <v>0</v>
      </c>
      <c r="AA2963" s="31">
        <f>IFERROR(VLOOKUP(C2963,'eindex _tget pp '!$A$4:$G$615,7,FALSE),0)</f>
        <v>0</v>
      </c>
      <c r="AB2963" s="1">
        <f>VLOOKUP(A2963,'ADM Details FY17'!$A$3:$AB$3515,28,FALSE)</f>
        <v>0</v>
      </c>
      <c r="AC2963" s="1">
        <f t="shared" si="232"/>
        <v>0</v>
      </c>
      <c r="AD2963" s="1">
        <f t="shared" si="233"/>
        <v>0</v>
      </c>
      <c r="AE2963" s="1">
        <f t="shared" si="234"/>
        <v>0</v>
      </c>
    </row>
    <row r="2964" spans="1:31" x14ac:dyDescent="0.25">
      <c r="A2964" t="str">
        <f>B2964&amp;"-"&amp;COUNTIF($B$3:B2964,B2964)</f>
        <v>936-18</v>
      </c>
      <c r="B2964">
        <v>936</v>
      </c>
      <c r="C2964" s="18">
        <f>VLOOKUP(A2964,'ADM Details FY17'!$A$3:$D$3515,4,FALSE)</f>
        <v>0</v>
      </c>
      <c r="D2964" s="1">
        <f>VLOOKUP(A2964,'ADM Details FY17'!$A$3:$E$3515,5,FALSE)</f>
        <v>0</v>
      </c>
      <c r="E2964" s="1">
        <f>VLOOKUP(A2964,'ADM Details FY17'!$A$3:$F$3515,6,FALSE)</f>
        <v>0</v>
      </c>
      <c r="F2964" s="1">
        <f>VLOOKUP(A2964,'ADM Details FY17'!$A$3:$G$3515,7,FALSE)</f>
        <v>0</v>
      </c>
      <c r="G2964" s="1">
        <f>VLOOKUP(A2964,'ADM Details FY17'!$A$3:$H$3515,8,FALSE)</f>
        <v>0</v>
      </c>
      <c r="H2964" s="1">
        <f>VLOOKUP(A2964,'ADM Details FY17'!$A$3:$I$3515,9,FALSE)</f>
        <v>0</v>
      </c>
      <c r="I2964" s="1">
        <f>VLOOKUP(A2964,'ADM Details FY17'!$A$3:$J$3517,10,FALSE)</f>
        <v>0</v>
      </c>
      <c r="J2964" s="1">
        <f>VLOOKUP(A2964,'ADM Details FY17'!$A$3:$K$3515,11,FALSE)</f>
        <v>0</v>
      </c>
      <c r="K2964" s="1">
        <f>VLOOKUP(A2964,'ADM Details FY17'!$A$3:$M$3515,13,FALSE)</f>
        <v>0</v>
      </c>
      <c r="L2964" s="1">
        <f>VLOOKUP(A2964,'ADM Details FY17'!$A$3:$O$3515,15,FALSE)</f>
        <v>0</v>
      </c>
      <c r="M2964" s="1">
        <f>VLOOKUP(A2964,'ADM Details FY17'!$A$3:$P$3515,16,FALSE)</f>
        <v>0</v>
      </c>
      <c r="N2964" s="1">
        <f>VLOOKUP(A2964,'ADM Details FY17'!$A$3:$Q$3515,17,FALSE)</f>
        <v>0</v>
      </c>
      <c r="O2964" s="1">
        <f>VLOOKUP(A2964,'ADM Details FY17'!$A$3:$S$3515,19,FALSE)</f>
        <v>0</v>
      </c>
      <c r="P2964" s="1">
        <f>VLOOKUP(A2964,'ADM Details FY17'!$A$3:$U$3515,21,FALSE)</f>
        <v>0</v>
      </c>
      <c r="Q2964" s="1">
        <f>VLOOKUP(A2964,'ADM Details FY17'!$A$3:$V$3515,22,FALSE)</f>
        <v>0</v>
      </c>
      <c r="R2964" s="1">
        <f>VLOOKUP(A2964,'ADM Details FY17'!$A$3:$W$3515,23,FALSE)</f>
        <v>0</v>
      </c>
      <c r="S2964" s="1">
        <f>VLOOKUP(A2964,'ADM Details FY17'!$A$3:$X$3515,24,FALSE)</f>
        <v>0</v>
      </c>
      <c r="T2964" s="1">
        <f>VLOOKUP(A2964,'ADM Details FY17'!$A$3:$Y$3515,25,FALSE)</f>
        <v>0</v>
      </c>
      <c r="U2964" s="1">
        <f>VLOOKUP(A2964,'ADM Details FY17'!$A$3:$AA$3515,27,FALSE)</f>
        <v>0</v>
      </c>
      <c r="V2964" s="1">
        <f>IFERROR(VLOOKUP(C2964,'eindex _tget pp '!$A$4:$E$615,5,FALSE),0)</f>
        <v>0</v>
      </c>
      <c r="W2964" s="31">
        <f>IFERROR(VLOOKUP(C2964,'eindex _tget pp '!$A$4:$F$615,6,FALSE),0)</f>
        <v>0</v>
      </c>
      <c r="X2964" s="4">
        <f>IFERROR(VLOOKUP(B2964,'eschools 16'!$A$2:$F$25,6,FALSE),1)</f>
        <v>1</v>
      </c>
      <c r="Y2964" s="1">
        <f t="shared" si="230"/>
        <v>0</v>
      </c>
      <c r="Z2964" s="1">
        <f t="shared" si="231"/>
        <v>0</v>
      </c>
      <c r="AA2964" s="31">
        <f>IFERROR(VLOOKUP(C2964,'eindex _tget pp '!$A$4:$G$615,7,FALSE),0)</f>
        <v>0</v>
      </c>
      <c r="AB2964" s="1">
        <f>VLOOKUP(A2964,'ADM Details FY17'!$A$3:$AB$3515,28,FALSE)</f>
        <v>0</v>
      </c>
      <c r="AC2964" s="1">
        <f t="shared" si="232"/>
        <v>0</v>
      </c>
      <c r="AD2964" s="1">
        <f t="shared" si="233"/>
        <v>0</v>
      </c>
      <c r="AE2964" s="1">
        <f t="shared" si="234"/>
        <v>0</v>
      </c>
    </row>
    <row r="2965" spans="1:31" x14ac:dyDescent="0.25">
      <c r="A2965" t="str">
        <f>B2965&amp;"-"&amp;COUNTIF($B$3:B2965,B2965)</f>
        <v>936-19</v>
      </c>
      <c r="B2965">
        <v>936</v>
      </c>
      <c r="C2965" s="18">
        <f>VLOOKUP(A2965,'ADM Details FY17'!$A$3:$D$3515,4,FALSE)</f>
        <v>0</v>
      </c>
      <c r="D2965" s="1">
        <f>VLOOKUP(A2965,'ADM Details FY17'!$A$3:$E$3515,5,FALSE)</f>
        <v>0</v>
      </c>
      <c r="E2965" s="1">
        <f>VLOOKUP(A2965,'ADM Details FY17'!$A$3:$F$3515,6,FALSE)</f>
        <v>0</v>
      </c>
      <c r="F2965" s="1">
        <f>VLOOKUP(A2965,'ADM Details FY17'!$A$3:$G$3515,7,FALSE)</f>
        <v>0</v>
      </c>
      <c r="G2965" s="1">
        <f>VLOOKUP(A2965,'ADM Details FY17'!$A$3:$H$3515,8,FALSE)</f>
        <v>0</v>
      </c>
      <c r="H2965" s="1">
        <f>VLOOKUP(A2965,'ADM Details FY17'!$A$3:$I$3515,9,FALSE)</f>
        <v>0</v>
      </c>
      <c r="I2965" s="1">
        <f>VLOOKUP(A2965,'ADM Details FY17'!$A$3:$J$3517,10,FALSE)</f>
        <v>0</v>
      </c>
      <c r="J2965" s="1">
        <f>VLOOKUP(A2965,'ADM Details FY17'!$A$3:$K$3515,11,FALSE)</f>
        <v>0</v>
      </c>
      <c r="K2965" s="1">
        <f>VLOOKUP(A2965,'ADM Details FY17'!$A$3:$M$3515,13,FALSE)</f>
        <v>0</v>
      </c>
      <c r="L2965" s="1">
        <f>VLOOKUP(A2965,'ADM Details FY17'!$A$3:$O$3515,15,FALSE)</f>
        <v>0</v>
      </c>
      <c r="M2965" s="1">
        <f>VLOOKUP(A2965,'ADM Details FY17'!$A$3:$P$3515,16,FALSE)</f>
        <v>0</v>
      </c>
      <c r="N2965" s="1">
        <f>VLOOKUP(A2965,'ADM Details FY17'!$A$3:$Q$3515,17,FALSE)</f>
        <v>0</v>
      </c>
      <c r="O2965" s="1">
        <f>VLOOKUP(A2965,'ADM Details FY17'!$A$3:$S$3515,19,FALSE)</f>
        <v>0</v>
      </c>
      <c r="P2965" s="1">
        <f>VLOOKUP(A2965,'ADM Details FY17'!$A$3:$U$3515,21,FALSE)</f>
        <v>0</v>
      </c>
      <c r="Q2965" s="1">
        <f>VLOOKUP(A2965,'ADM Details FY17'!$A$3:$V$3515,22,FALSE)</f>
        <v>0</v>
      </c>
      <c r="R2965" s="1">
        <f>VLOOKUP(A2965,'ADM Details FY17'!$A$3:$W$3515,23,FALSE)</f>
        <v>0</v>
      </c>
      <c r="S2965" s="1">
        <f>VLOOKUP(A2965,'ADM Details FY17'!$A$3:$X$3515,24,FALSE)</f>
        <v>0</v>
      </c>
      <c r="T2965" s="1">
        <f>VLOOKUP(A2965,'ADM Details FY17'!$A$3:$Y$3515,25,FALSE)</f>
        <v>0</v>
      </c>
      <c r="U2965" s="1">
        <f>VLOOKUP(A2965,'ADM Details FY17'!$A$3:$AA$3515,27,FALSE)</f>
        <v>0</v>
      </c>
      <c r="V2965" s="1">
        <f>IFERROR(VLOOKUP(C2965,'eindex _tget pp '!$A$4:$E$615,5,FALSE),0)</f>
        <v>0</v>
      </c>
      <c r="W2965" s="31">
        <f>IFERROR(VLOOKUP(C2965,'eindex _tget pp '!$A$4:$F$615,6,FALSE),0)</f>
        <v>0</v>
      </c>
      <c r="X2965" s="4">
        <f>IFERROR(VLOOKUP(B2965,'eschools 16'!$A$2:$F$25,6,FALSE),1)</f>
        <v>1</v>
      </c>
      <c r="Y2965" s="1">
        <f t="shared" si="230"/>
        <v>0</v>
      </c>
      <c r="Z2965" s="1">
        <f t="shared" si="231"/>
        <v>0</v>
      </c>
      <c r="AA2965" s="31">
        <f>IFERROR(VLOOKUP(C2965,'eindex _tget pp '!$A$4:$G$615,7,FALSE),0)</f>
        <v>0</v>
      </c>
      <c r="AB2965" s="1">
        <f>VLOOKUP(A2965,'ADM Details FY17'!$A$3:$AB$3515,28,FALSE)</f>
        <v>0</v>
      </c>
      <c r="AC2965" s="1">
        <f t="shared" si="232"/>
        <v>0</v>
      </c>
      <c r="AD2965" s="1">
        <f t="shared" si="233"/>
        <v>0</v>
      </c>
      <c r="AE2965" s="1">
        <f t="shared" si="234"/>
        <v>0</v>
      </c>
    </row>
    <row r="2966" spans="1:31" x14ac:dyDescent="0.25">
      <c r="A2966" t="str">
        <f>B2966&amp;"-"&amp;COUNTIF($B$3:B2966,B2966)</f>
        <v>936-20</v>
      </c>
      <c r="B2966">
        <v>936</v>
      </c>
      <c r="C2966" s="18">
        <f>VLOOKUP(A2966,'ADM Details FY17'!$A$3:$D$3515,4,FALSE)</f>
        <v>0</v>
      </c>
      <c r="D2966" s="1">
        <f>VLOOKUP(A2966,'ADM Details FY17'!$A$3:$E$3515,5,FALSE)</f>
        <v>0</v>
      </c>
      <c r="E2966" s="1">
        <f>VLOOKUP(A2966,'ADM Details FY17'!$A$3:$F$3515,6,FALSE)</f>
        <v>0</v>
      </c>
      <c r="F2966" s="1">
        <f>VLOOKUP(A2966,'ADM Details FY17'!$A$3:$G$3515,7,FALSE)</f>
        <v>0</v>
      </c>
      <c r="G2966" s="1">
        <f>VLOOKUP(A2966,'ADM Details FY17'!$A$3:$H$3515,8,FALSE)</f>
        <v>0</v>
      </c>
      <c r="H2966" s="1">
        <f>VLOOKUP(A2966,'ADM Details FY17'!$A$3:$I$3515,9,FALSE)</f>
        <v>0</v>
      </c>
      <c r="I2966" s="1">
        <f>VLOOKUP(A2966,'ADM Details FY17'!$A$3:$J$3517,10,FALSE)</f>
        <v>0</v>
      </c>
      <c r="J2966" s="1">
        <f>VLOOKUP(A2966,'ADM Details FY17'!$A$3:$K$3515,11,FALSE)</f>
        <v>0</v>
      </c>
      <c r="K2966" s="1">
        <f>VLOOKUP(A2966,'ADM Details FY17'!$A$3:$M$3515,13,FALSE)</f>
        <v>0</v>
      </c>
      <c r="L2966" s="1">
        <f>VLOOKUP(A2966,'ADM Details FY17'!$A$3:$O$3515,15,FALSE)</f>
        <v>0</v>
      </c>
      <c r="M2966" s="1">
        <f>VLOOKUP(A2966,'ADM Details FY17'!$A$3:$P$3515,16,FALSE)</f>
        <v>0</v>
      </c>
      <c r="N2966" s="1">
        <f>VLOOKUP(A2966,'ADM Details FY17'!$A$3:$Q$3515,17,FALSE)</f>
        <v>0</v>
      </c>
      <c r="O2966" s="1">
        <f>VLOOKUP(A2966,'ADM Details FY17'!$A$3:$S$3515,19,FALSE)</f>
        <v>0</v>
      </c>
      <c r="P2966" s="1">
        <f>VLOOKUP(A2966,'ADM Details FY17'!$A$3:$U$3515,21,FALSE)</f>
        <v>0</v>
      </c>
      <c r="Q2966" s="1">
        <f>VLOOKUP(A2966,'ADM Details FY17'!$A$3:$V$3515,22,FALSE)</f>
        <v>0</v>
      </c>
      <c r="R2966" s="1">
        <f>VLOOKUP(A2966,'ADM Details FY17'!$A$3:$W$3515,23,FALSE)</f>
        <v>0</v>
      </c>
      <c r="S2966" s="1">
        <f>VLOOKUP(A2966,'ADM Details FY17'!$A$3:$X$3515,24,FALSE)</f>
        <v>0</v>
      </c>
      <c r="T2966" s="1">
        <f>VLOOKUP(A2966,'ADM Details FY17'!$A$3:$Y$3515,25,FALSE)</f>
        <v>0</v>
      </c>
      <c r="U2966" s="1">
        <f>VLOOKUP(A2966,'ADM Details FY17'!$A$3:$AA$3515,27,FALSE)</f>
        <v>0</v>
      </c>
      <c r="V2966" s="1">
        <f>IFERROR(VLOOKUP(C2966,'eindex _tget pp '!$A$4:$E$615,5,FALSE),0)</f>
        <v>0</v>
      </c>
      <c r="W2966" s="31">
        <f>IFERROR(VLOOKUP(C2966,'eindex _tget pp '!$A$4:$F$615,6,FALSE),0)</f>
        <v>0</v>
      </c>
      <c r="X2966" s="4">
        <f>IFERROR(VLOOKUP(B2966,'eschools 16'!$A$2:$F$25,6,FALSE),1)</f>
        <v>1</v>
      </c>
      <c r="Y2966" s="1">
        <f t="shared" si="230"/>
        <v>0</v>
      </c>
      <c r="Z2966" s="1">
        <f t="shared" si="231"/>
        <v>0</v>
      </c>
      <c r="AA2966" s="31">
        <f>IFERROR(VLOOKUP(C2966,'eindex _tget pp '!$A$4:$G$615,7,FALSE),0)</f>
        <v>0</v>
      </c>
      <c r="AB2966" s="1">
        <f>VLOOKUP(A2966,'ADM Details FY17'!$A$3:$AB$3515,28,FALSE)</f>
        <v>0</v>
      </c>
      <c r="AC2966" s="1">
        <f t="shared" si="232"/>
        <v>0</v>
      </c>
      <c r="AD2966" s="1">
        <f t="shared" si="233"/>
        <v>0</v>
      </c>
      <c r="AE2966" s="1">
        <f t="shared" si="234"/>
        <v>0</v>
      </c>
    </row>
    <row r="2967" spans="1:31" x14ac:dyDescent="0.25">
      <c r="A2967" t="str">
        <f>B2967&amp;"-"&amp;COUNTIF($B$3:B2967,B2967)</f>
        <v>936-21</v>
      </c>
      <c r="B2967">
        <v>936</v>
      </c>
      <c r="C2967" s="18">
        <f>VLOOKUP(A2967,'ADM Details FY17'!$A$3:$D$3515,4,FALSE)</f>
        <v>0</v>
      </c>
      <c r="D2967" s="1">
        <f>VLOOKUP(A2967,'ADM Details FY17'!$A$3:$E$3515,5,FALSE)</f>
        <v>0</v>
      </c>
      <c r="E2967" s="1">
        <f>VLOOKUP(A2967,'ADM Details FY17'!$A$3:$F$3515,6,FALSE)</f>
        <v>0</v>
      </c>
      <c r="F2967" s="1">
        <f>VLOOKUP(A2967,'ADM Details FY17'!$A$3:$G$3515,7,FALSE)</f>
        <v>0</v>
      </c>
      <c r="G2967" s="1">
        <f>VLOOKUP(A2967,'ADM Details FY17'!$A$3:$H$3515,8,FALSE)</f>
        <v>0</v>
      </c>
      <c r="H2967" s="1">
        <f>VLOOKUP(A2967,'ADM Details FY17'!$A$3:$I$3515,9,FALSE)</f>
        <v>0</v>
      </c>
      <c r="I2967" s="1">
        <f>VLOOKUP(A2967,'ADM Details FY17'!$A$3:$J$3517,10,FALSE)</f>
        <v>0</v>
      </c>
      <c r="J2967" s="1">
        <f>VLOOKUP(A2967,'ADM Details FY17'!$A$3:$K$3515,11,FALSE)</f>
        <v>0</v>
      </c>
      <c r="K2967" s="1">
        <f>VLOOKUP(A2967,'ADM Details FY17'!$A$3:$M$3515,13,FALSE)</f>
        <v>0</v>
      </c>
      <c r="L2967" s="1">
        <f>VLOOKUP(A2967,'ADM Details FY17'!$A$3:$O$3515,15,FALSE)</f>
        <v>0</v>
      </c>
      <c r="M2967" s="1">
        <f>VLOOKUP(A2967,'ADM Details FY17'!$A$3:$P$3515,16,FALSE)</f>
        <v>0</v>
      </c>
      <c r="N2967" s="1">
        <f>VLOOKUP(A2967,'ADM Details FY17'!$A$3:$Q$3515,17,FALSE)</f>
        <v>0</v>
      </c>
      <c r="O2967" s="1">
        <f>VLOOKUP(A2967,'ADM Details FY17'!$A$3:$S$3515,19,FALSE)</f>
        <v>0</v>
      </c>
      <c r="P2967" s="1">
        <f>VLOOKUP(A2967,'ADM Details FY17'!$A$3:$U$3515,21,FALSE)</f>
        <v>0</v>
      </c>
      <c r="Q2967" s="1">
        <f>VLOOKUP(A2967,'ADM Details FY17'!$A$3:$V$3515,22,FALSE)</f>
        <v>0</v>
      </c>
      <c r="R2967" s="1">
        <f>VLOOKUP(A2967,'ADM Details FY17'!$A$3:$W$3515,23,FALSE)</f>
        <v>0</v>
      </c>
      <c r="S2967" s="1">
        <f>VLOOKUP(A2967,'ADM Details FY17'!$A$3:$X$3515,24,FALSE)</f>
        <v>0</v>
      </c>
      <c r="T2967" s="1">
        <f>VLOOKUP(A2967,'ADM Details FY17'!$A$3:$Y$3515,25,FALSE)</f>
        <v>0</v>
      </c>
      <c r="U2967" s="1">
        <f>VLOOKUP(A2967,'ADM Details FY17'!$A$3:$AA$3515,27,FALSE)</f>
        <v>0</v>
      </c>
      <c r="V2967" s="1">
        <f>IFERROR(VLOOKUP(C2967,'eindex _tget pp '!$A$4:$E$615,5,FALSE),0)</f>
        <v>0</v>
      </c>
      <c r="W2967" s="31">
        <f>IFERROR(VLOOKUP(C2967,'eindex _tget pp '!$A$4:$F$615,6,FALSE),0)</f>
        <v>0</v>
      </c>
      <c r="X2967" s="4">
        <f>IFERROR(VLOOKUP(B2967,'eschools 16'!$A$2:$F$25,6,FALSE),1)</f>
        <v>1</v>
      </c>
      <c r="Y2967" s="1">
        <f t="shared" si="230"/>
        <v>0</v>
      </c>
      <c r="Z2967" s="1">
        <f t="shared" si="231"/>
        <v>0</v>
      </c>
      <c r="AA2967" s="31">
        <f>IFERROR(VLOOKUP(C2967,'eindex _tget pp '!$A$4:$G$615,7,FALSE),0)</f>
        <v>0</v>
      </c>
      <c r="AB2967" s="1">
        <f>VLOOKUP(A2967,'ADM Details FY17'!$A$3:$AB$3515,28,FALSE)</f>
        <v>0</v>
      </c>
      <c r="AC2967" s="1">
        <f t="shared" si="232"/>
        <v>0</v>
      </c>
      <c r="AD2967" s="1">
        <f t="shared" si="233"/>
        <v>0</v>
      </c>
      <c r="AE2967" s="1">
        <f t="shared" si="234"/>
        <v>0</v>
      </c>
    </row>
    <row r="2968" spans="1:31" x14ac:dyDescent="0.25">
      <c r="A2968" t="str">
        <f>B2968&amp;"-"&amp;COUNTIF($B$3:B2968,B2968)</f>
        <v>936-22</v>
      </c>
      <c r="B2968">
        <v>936</v>
      </c>
      <c r="C2968" s="18">
        <f>VLOOKUP(A2968,'ADM Details FY17'!$A$3:$D$3515,4,FALSE)</f>
        <v>0</v>
      </c>
      <c r="D2968" s="1">
        <f>VLOOKUP(A2968,'ADM Details FY17'!$A$3:$E$3515,5,FALSE)</f>
        <v>0</v>
      </c>
      <c r="E2968" s="1">
        <f>VLOOKUP(A2968,'ADM Details FY17'!$A$3:$F$3515,6,FALSE)</f>
        <v>0</v>
      </c>
      <c r="F2968" s="1">
        <f>VLOOKUP(A2968,'ADM Details FY17'!$A$3:$G$3515,7,FALSE)</f>
        <v>0</v>
      </c>
      <c r="G2968" s="1">
        <f>VLOOKUP(A2968,'ADM Details FY17'!$A$3:$H$3515,8,FALSE)</f>
        <v>0</v>
      </c>
      <c r="H2968" s="1">
        <f>VLOOKUP(A2968,'ADM Details FY17'!$A$3:$I$3515,9,FALSE)</f>
        <v>0</v>
      </c>
      <c r="I2968" s="1">
        <f>VLOOKUP(A2968,'ADM Details FY17'!$A$3:$J$3517,10,FALSE)</f>
        <v>0</v>
      </c>
      <c r="J2968" s="1">
        <f>VLOOKUP(A2968,'ADM Details FY17'!$A$3:$K$3515,11,FALSE)</f>
        <v>0</v>
      </c>
      <c r="K2968" s="1">
        <f>VLOOKUP(A2968,'ADM Details FY17'!$A$3:$M$3515,13,FALSE)</f>
        <v>0</v>
      </c>
      <c r="L2968" s="1">
        <f>VLOOKUP(A2968,'ADM Details FY17'!$A$3:$O$3515,15,FALSE)</f>
        <v>0</v>
      </c>
      <c r="M2968" s="1">
        <f>VLOOKUP(A2968,'ADM Details FY17'!$A$3:$P$3515,16,FALSE)</f>
        <v>0</v>
      </c>
      <c r="N2968" s="1">
        <f>VLOOKUP(A2968,'ADM Details FY17'!$A$3:$Q$3515,17,FALSE)</f>
        <v>0</v>
      </c>
      <c r="O2968" s="1">
        <f>VLOOKUP(A2968,'ADM Details FY17'!$A$3:$S$3515,19,FALSE)</f>
        <v>0</v>
      </c>
      <c r="P2968" s="1">
        <f>VLOOKUP(A2968,'ADM Details FY17'!$A$3:$U$3515,21,FALSE)</f>
        <v>0</v>
      </c>
      <c r="Q2968" s="1">
        <f>VLOOKUP(A2968,'ADM Details FY17'!$A$3:$V$3515,22,FALSE)</f>
        <v>0</v>
      </c>
      <c r="R2968" s="1">
        <f>VLOOKUP(A2968,'ADM Details FY17'!$A$3:$W$3515,23,FALSE)</f>
        <v>0</v>
      </c>
      <c r="S2968" s="1">
        <f>VLOOKUP(A2968,'ADM Details FY17'!$A$3:$X$3515,24,FALSE)</f>
        <v>0</v>
      </c>
      <c r="T2968" s="1">
        <f>VLOOKUP(A2968,'ADM Details FY17'!$A$3:$Y$3515,25,FALSE)</f>
        <v>0</v>
      </c>
      <c r="U2968" s="1">
        <f>VLOOKUP(A2968,'ADM Details FY17'!$A$3:$AA$3515,27,FALSE)</f>
        <v>0</v>
      </c>
      <c r="V2968" s="1">
        <f>IFERROR(VLOOKUP(C2968,'eindex _tget pp '!$A$4:$E$615,5,FALSE),0)</f>
        <v>0</v>
      </c>
      <c r="W2968" s="31">
        <f>IFERROR(VLOOKUP(C2968,'eindex _tget pp '!$A$4:$F$615,6,FALSE),0)</f>
        <v>0</v>
      </c>
      <c r="X2968" s="4">
        <f>IFERROR(VLOOKUP(B2968,'eschools 16'!$A$2:$F$25,6,FALSE),1)</f>
        <v>1</v>
      </c>
      <c r="Y2968" s="1">
        <f t="shared" si="230"/>
        <v>0</v>
      </c>
      <c r="Z2968" s="1">
        <f t="shared" si="231"/>
        <v>0</v>
      </c>
      <c r="AA2968" s="31">
        <f>IFERROR(VLOOKUP(C2968,'eindex _tget pp '!$A$4:$G$615,7,FALSE),0)</f>
        <v>0</v>
      </c>
      <c r="AB2968" s="1">
        <f>VLOOKUP(A2968,'ADM Details FY17'!$A$3:$AB$3515,28,FALSE)</f>
        <v>0</v>
      </c>
      <c r="AC2968" s="1">
        <f t="shared" si="232"/>
        <v>0</v>
      </c>
      <c r="AD2968" s="1">
        <f t="shared" si="233"/>
        <v>0</v>
      </c>
      <c r="AE2968" s="1">
        <f t="shared" si="234"/>
        <v>0</v>
      </c>
    </row>
    <row r="2969" spans="1:31" x14ac:dyDescent="0.25">
      <c r="A2969" t="str">
        <f>B2969&amp;"-"&amp;COUNTIF($B$3:B2969,B2969)</f>
        <v>936-23</v>
      </c>
      <c r="B2969">
        <v>936</v>
      </c>
      <c r="C2969" s="18">
        <f>VLOOKUP(A2969,'ADM Details FY17'!$A$3:$D$3515,4,FALSE)</f>
        <v>0</v>
      </c>
      <c r="D2969" s="1">
        <f>VLOOKUP(A2969,'ADM Details FY17'!$A$3:$E$3515,5,FALSE)</f>
        <v>0</v>
      </c>
      <c r="E2969" s="1">
        <f>VLOOKUP(A2969,'ADM Details FY17'!$A$3:$F$3515,6,FALSE)</f>
        <v>0</v>
      </c>
      <c r="F2969" s="1">
        <f>VLOOKUP(A2969,'ADM Details FY17'!$A$3:$G$3515,7,FALSE)</f>
        <v>0</v>
      </c>
      <c r="G2969" s="1">
        <f>VLOOKUP(A2969,'ADM Details FY17'!$A$3:$H$3515,8,FALSE)</f>
        <v>0</v>
      </c>
      <c r="H2969" s="1">
        <f>VLOOKUP(A2969,'ADM Details FY17'!$A$3:$I$3515,9,FALSE)</f>
        <v>0</v>
      </c>
      <c r="I2969" s="1">
        <f>VLOOKUP(A2969,'ADM Details FY17'!$A$3:$J$3517,10,FALSE)</f>
        <v>0</v>
      </c>
      <c r="J2969" s="1">
        <f>VLOOKUP(A2969,'ADM Details FY17'!$A$3:$K$3515,11,FALSE)</f>
        <v>0</v>
      </c>
      <c r="K2969" s="1">
        <f>VLOOKUP(A2969,'ADM Details FY17'!$A$3:$M$3515,13,FALSE)</f>
        <v>0</v>
      </c>
      <c r="L2969" s="1">
        <f>VLOOKUP(A2969,'ADM Details FY17'!$A$3:$O$3515,15,FALSE)</f>
        <v>0</v>
      </c>
      <c r="M2969" s="1">
        <f>VLOOKUP(A2969,'ADM Details FY17'!$A$3:$P$3515,16,FALSE)</f>
        <v>0</v>
      </c>
      <c r="N2969" s="1">
        <f>VLOOKUP(A2969,'ADM Details FY17'!$A$3:$Q$3515,17,FALSE)</f>
        <v>0</v>
      </c>
      <c r="O2969" s="1">
        <f>VLOOKUP(A2969,'ADM Details FY17'!$A$3:$S$3515,19,FALSE)</f>
        <v>0</v>
      </c>
      <c r="P2969" s="1">
        <f>VLOOKUP(A2969,'ADM Details FY17'!$A$3:$U$3515,21,FALSE)</f>
        <v>0</v>
      </c>
      <c r="Q2969" s="1">
        <f>VLOOKUP(A2969,'ADM Details FY17'!$A$3:$V$3515,22,FALSE)</f>
        <v>0</v>
      </c>
      <c r="R2969" s="1">
        <f>VLOOKUP(A2969,'ADM Details FY17'!$A$3:$W$3515,23,FALSE)</f>
        <v>0</v>
      </c>
      <c r="S2969" s="1">
        <f>VLOOKUP(A2969,'ADM Details FY17'!$A$3:$X$3515,24,FALSE)</f>
        <v>0</v>
      </c>
      <c r="T2969" s="1">
        <f>VLOOKUP(A2969,'ADM Details FY17'!$A$3:$Y$3515,25,FALSE)</f>
        <v>0</v>
      </c>
      <c r="U2969" s="1">
        <f>VLOOKUP(A2969,'ADM Details FY17'!$A$3:$AA$3515,27,FALSE)</f>
        <v>0</v>
      </c>
      <c r="V2969" s="1">
        <f>IFERROR(VLOOKUP(C2969,'eindex _tget pp '!$A$4:$E$615,5,FALSE),0)</f>
        <v>0</v>
      </c>
      <c r="W2969" s="31">
        <f>IFERROR(VLOOKUP(C2969,'eindex _tget pp '!$A$4:$F$615,6,FALSE),0)</f>
        <v>0</v>
      </c>
      <c r="X2969" s="4">
        <f>IFERROR(VLOOKUP(B2969,'eschools 16'!$A$2:$F$25,6,FALSE),1)</f>
        <v>1</v>
      </c>
      <c r="Y2969" s="1">
        <f t="shared" si="230"/>
        <v>0</v>
      </c>
      <c r="Z2969" s="1">
        <f t="shared" si="231"/>
        <v>0</v>
      </c>
      <c r="AA2969" s="31">
        <f>IFERROR(VLOOKUP(C2969,'eindex _tget pp '!$A$4:$G$615,7,FALSE),0)</f>
        <v>0</v>
      </c>
      <c r="AB2969" s="1">
        <f>VLOOKUP(A2969,'ADM Details FY17'!$A$3:$AB$3515,28,FALSE)</f>
        <v>0</v>
      </c>
      <c r="AC2969" s="1">
        <f t="shared" si="232"/>
        <v>0</v>
      </c>
      <c r="AD2969" s="1">
        <f t="shared" si="233"/>
        <v>0</v>
      </c>
      <c r="AE2969" s="1">
        <f t="shared" si="234"/>
        <v>0</v>
      </c>
    </row>
    <row r="2970" spans="1:31" x14ac:dyDescent="0.25">
      <c r="A2970" t="str">
        <f>B2970&amp;"-"&amp;COUNTIF($B$3:B2970,B2970)</f>
        <v>936-24</v>
      </c>
      <c r="B2970">
        <v>936</v>
      </c>
      <c r="C2970" s="18">
        <f>VLOOKUP(A2970,'ADM Details FY17'!$A$3:$D$3515,4,FALSE)</f>
        <v>0</v>
      </c>
      <c r="D2970" s="1">
        <f>VLOOKUP(A2970,'ADM Details FY17'!$A$3:$E$3515,5,FALSE)</f>
        <v>0</v>
      </c>
      <c r="E2970" s="1">
        <f>VLOOKUP(A2970,'ADM Details FY17'!$A$3:$F$3515,6,FALSE)</f>
        <v>0</v>
      </c>
      <c r="F2970" s="1">
        <f>VLOOKUP(A2970,'ADM Details FY17'!$A$3:$G$3515,7,FALSE)</f>
        <v>0</v>
      </c>
      <c r="G2970" s="1">
        <f>VLOOKUP(A2970,'ADM Details FY17'!$A$3:$H$3515,8,FALSE)</f>
        <v>0</v>
      </c>
      <c r="H2970" s="1">
        <f>VLOOKUP(A2970,'ADM Details FY17'!$A$3:$I$3515,9,FALSE)</f>
        <v>0</v>
      </c>
      <c r="I2970" s="1">
        <f>VLOOKUP(A2970,'ADM Details FY17'!$A$3:$J$3517,10,FALSE)</f>
        <v>0</v>
      </c>
      <c r="J2970" s="1">
        <f>VLOOKUP(A2970,'ADM Details FY17'!$A$3:$K$3515,11,FALSE)</f>
        <v>0</v>
      </c>
      <c r="K2970" s="1">
        <f>VLOOKUP(A2970,'ADM Details FY17'!$A$3:$M$3515,13,FALSE)</f>
        <v>0</v>
      </c>
      <c r="L2970" s="1">
        <f>VLOOKUP(A2970,'ADM Details FY17'!$A$3:$O$3515,15,FALSE)</f>
        <v>0</v>
      </c>
      <c r="M2970" s="1">
        <f>VLOOKUP(A2970,'ADM Details FY17'!$A$3:$P$3515,16,FALSE)</f>
        <v>0</v>
      </c>
      <c r="N2970" s="1">
        <f>VLOOKUP(A2970,'ADM Details FY17'!$A$3:$Q$3515,17,FALSE)</f>
        <v>0</v>
      </c>
      <c r="O2970" s="1">
        <f>VLOOKUP(A2970,'ADM Details FY17'!$A$3:$S$3515,19,FALSE)</f>
        <v>0</v>
      </c>
      <c r="P2970" s="1">
        <f>VLOOKUP(A2970,'ADM Details FY17'!$A$3:$U$3515,21,FALSE)</f>
        <v>0</v>
      </c>
      <c r="Q2970" s="1">
        <f>VLOOKUP(A2970,'ADM Details FY17'!$A$3:$V$3515,22,FALSE)</f>
        <v>0</v>
      </c>
      <c r="R2970" s="1">
        <f>VLOOKUP(A2970,'ADM Details FY17'!$A$3:$W$3515,23,FALSE)</f>
        <v>0</v>
      </c>
      <c r="S2970" s="1">
        <f>VLOOKUP(A2970,'ADM Details FY17'!$A$3:$X$3515,24,FALSE)</f>
        <v>0</v>
      </c>
      <c r="T2970" s="1">
        <f>VLOOKUP(A2970,'ADM Details FY17'!$A$3:$Y$3515,25,FALSE)</f>
        <v>0</v>
      </c>
      <c r="U2970" s="1">
        <f>VLOOKUP(A2970,'ADM Details FY17'!$A$3:$AA$3515,27,FALSE)</f>
        <v>0</v>
      </c>
      <c r="V2970" s="1">
        <f>IFERROR(VLOOKUP(C2970,'eindex _tget pp '!$A$4:$E$615,5,FALSE),0)</f>
        <v>0</v>
      </c>
      <c r="W2970" s="31">
        <f>IFERROR(VLOOKUP(C2970,'eindex _tget pp '!$A$4:$F$615,6,FALSE),0)</f>
        <v>0</v>
      </c>
      <c r="X2970" s="4">
        <f>IFERROR(VLOOKUP(B2970,'eschools 16'!$A$2:$F$25,6,FALSE),1)</f>
        <v>1</v>
      </c>
      <c r="Y2970" s="1">
        <f t="shared" si="230"/>
        <v>0</v>
      </c>
      <c r="Z2970" s="1">
        <f t="shared" si="231"/>
        <v>0</v>
      </c>
      <c r="AA2970" s="31">
        <f>IFERROR(VLOOKUP(C2970,'eindex _tget pp '!$A$4:$G$615,7,FALSE),0)</f>
        <v>0</v>
      </c>
      <c r="AB2970" s="1">
        <f>VLOOKUP(A2970,'ADM Details FY17'!$A$3:$AB$3515,28,FALSE)</f>
        <v>0</v>
      </c>
      <c r="AC2970" s="1">
        <f t="shared" si="232"/>
        <v>0</v>
      </c>
      <c r="AD2970" s="1">
        <f t="shared" si="233"/>
        <v>0</v>
      </c>
      <c r="AE2970" s="1">
        <f t="shared" si="234"/>
        <v>0</v>
      </c>
    </row>
    <row r="2971" spans="1:31" x14ac:dyDescent="0.25">
      <c r="A2971" t="str">
        <f>B2971&amp;"-"&amp;COUNTIF($B$3:B2971,B2971)</f>
        <v>936-25</v>
      </c>
      <c r="B2971">
        <v>936</v>
      </c>
      <c r="C2971" s="18">
        <f>VLOOKUP(A2971,'ADM Details FY17'!$A$3:$D$3515,4,FALSE)</f>
        <v>0</v>
      </c>
      <c r="D2971" s="1">
        <f>VLOOKUP(A2971,'ADM Details FY17'!$A$3:$E$3515,5,FALSE)</f>
        <v>0</v>
      </c>
      <c r="E2971" s="1">
        <f>VLOOKUP(A2971,'ADM Details FY17'!$A$3:$F$3515,6,FALSE)</f>
        <v>0</v>
      </c>
      <c r="F2971" s="1">
        <f>VLOOKUP(A2971,'ADM Details FY17'!$A$3:$G$3515,7,FALSE)</f>
        <v>0</v>
      </c>
      <c r="G2971" s="1">
        <f>VLOOKUP(A2971,'ADM Details FY17'!$A$3:$H$3515,8,FALSE)</f>
        <v>0</v>
      </c>
      <c r="H2971" s="1">
        <f>VLOOKUP(A2971,'ADM Details FY17'!$A$3:$I$3515,9,FALSE)</f>
        <v>0</v>
      </c>
      <c r="I2971" s="1">
        <f>VLOOKUP(A2971,'ADM Details FY17'!$A$3:$J$3517,10,FALSE)</f>
        <v>0</v>
      </c>
      <c r="J2971" s="1">
        <f>VLOOKUP(A2971,'ADM Details FY17'!$A$3:$K$3515,11,FALSE)</f>
        <v>0</v>
      </c>
      <c r="K2971" s="1">
        <f>VLOOKUP(A2971,'ADM Details FY17'!$A$3:$M$3515,13,FALSE)</f>
        <v>0</v>
      </c>
      <c r="L2971" s="1">
        <f>VLOOKUP(A2971,'ADM Details FY17'!$A$3:$O$3515,15,FALSE)</f>
        <v>0</v>
      </c>
      <c r="M2971" s="1">
        <f>VLOOKUP(A2971,'ADM Details FY17'!$A$3:$P$3515,16,FALSE)</f>
        <v>0</v>
      </c>
      <c r="N2971" s="1">
        <f>VLOOKUP(A2971,'ADM Details FY17'!$A$3:$Q$3515,17,FALSE)</f>
        <v>0</v>
      </c>
      <c r="O2971" s="1">
        <f>VLOOKUP(A2971,'ADM Details FY17'!$A$3:$S$3515,19,FALSE)</f>
        <v>0</v>
      </c>
      <c r="P2971" s="1">
        <f>VLOOKUP(A2971,'ADM Details FY17'!$A$3:$U$3515,21,FALSE)</f>
        <v>0</v>
      </c>
      <c r="Q2971" s="1">
        <f>VLOOKUP(A2971,'ADM Details FY17'!$A$3:$V$3515,22,FALSE)</f>
        <v>0</v>
      </c>
      <c r="R2971" s="1">
        <f>VLOOKUP(A2971,'ADM Details FY17'!$A$3:$W$3515,23,FALSE)</f>
        <v>0</v>
      </c>
      <c r="S2971" s="1">
        <f>VLOOKUP(A2971,'ADM Details FY17'!$A$3:$X$3515,24,FALSE)</f>
        <v>0</v>
      </c>
      <c r="T2971" s="1">
        <f>VLOOKUP(A2971,'ADM Details FY17'!$A$3:$Y$3515,25,FALSE)</f>
        <v>0</v>
      </c>
      <c r="U2971" s="1">
        <f>VLOOKUP(A2971,'ADM Details FY17'!$A$3:$AA$3515,27,FALSE)</f>
        <v>0</v>
      </c>
      <c r="V2971" s="1">
        <f>IFERROR(VLOOKUP(C2971,'eindex _tget pp '!$A$4:$E$615,5,FALSE),0)</f>
        <v>0</v>
      </c>
      <c r="W2971" s="31">
        <f>IFERROR(VLOOKUP(C2971,'eindex _tget pp '!$A$4:$F$615,6,FALSE),0)</f>
        <v>0</v>
      </c>
      <c r="X2971" s="4">
        <f>IFERROR(VLOOKUP(B2971,'eschools 16'!$A$2:$F$25,6,FALSE),1)</f>
        <v>1</v>
      </c>
      <c r="Y2971" s="1">
        <f t="shared" si="230"/>
        <v>0</v>
      </c>
      <c r="Z2971" s="1">
        <f t="shared" si="231"/>
        <v>0</v>
      </c>
      <c r="AA2971" s="31">
        <f>IFERROR(VLOOKUP(C2971,'eindex _tget pp '!$A$4:$G$615,7,FALSE),0)</f>
        <v>0</v>
      </c>
      <c r="AB2971" s="1">
        <f>VLOOKUP(A2971,'ADM Details FY17'!$A$3:$AB$3515,28,FALSE)</f>
        <v>0</v>
      </c>
      <c r="AC2971" s="1">
        <f t="shared" si="232"/>
        <v>0</v>
      </c>
      <c r="AD2971" s="1">
        <f t="shared" si="233"/>
        <v>0</v>
      </c>
      <c r="AE2971" s="1">
        <f t="shared" si="234"/>
        <v>0</v>
      </c>
    </row>
    <row r="2972" spans="1:31" x14ac:dyDescent="0.25">
      <c r="A2972" t="str">
        <f>B2972&amp;"-"&amp;COUNTIF($B$3:B2972,B2972)</f>
        <v>938-1</v>
      </c>
      <c r="B2972">
        <v>938</v>
      </c>
      <c r="C2972" s="18">
        <f>VLOOKUP(A2972,'ADM Details FY17'!$A$3:$D$3515,4,FALSE)</f>
        <v>43802</v>
      </c>
      <c r="D2972" s="1">
        <f>VLOOKUP(A2972,'ADM Details FY17'!$A$3:$E$3515,5,FALSE)</f>
        <v>40.04</v>
      </c>
      <c r="E2972" s="1">
        <f>VLOOKUP(A2972,'ADM Details FY17'!$A$3:$F$3515,6,FALSE)</f>
        <v>0</v>
      </c>
      <c r="F2972" s="1">
        <f>VLOOKUP(A2972,'ADM Details FY17'!$A$3:$G$3515,7,FALSE)</f>
        <v>13.22</v>
      </c>
      <c r="G2972" s="1">
        <f>VLOOKUP(A2972,'ADM Details FY17'!$A$3:$H$3515,8,FALSE)</f>
        <v>0</v>
      </c>
      <c r="H2972" s="1">
        <f>VLOOKUP(A2972,'ADM Details FY17'!$A$3:$I$3515,9,FALSE)</f>
        <v>0.36</v>
      </c>
      <c r="I2972" s="1">
        <f>VLOOKUP(A2972,'ADM Details FY17'!$A$3:$J$3517,10,FALSE)</f>
        <v>0</v>
      </c>
      <c r="J2972" s="1">
        <f>VLOOKUP(A2972,'ADM Details FY17'!$A$3:$K$3515,11,FALSE)</f>
        <v>0.43</v>
      </c>
      <c r="K2972" s="1">
        <f>VLOOKUP(A2972,'ADM Details FY17'!$A$3:$M$3515,13,FALSE)</f>
        <v>40.04</v>
      </c>
      <c r="L2972" s="1">
        <f>VLOOKUP(A2972,'ADM Details FY17'!$A$3:$O$3515,15,FALSE)</f>
        <v>0</v>
      </c>
      <c r="M2972" s="1">
        <f>VLOOKUP(A2972,'ADM Details FY17'!$A$3:$P$3515,16,FALSE)</f>
        <v>0</v>
      </c>
      <c r="N2972" s="1">
        <f>VLOOKUP(A2972,'ADM Details FY17'!$A$3:$Q$3515,17,FALSE)</f>
        <v>0</v>
      </c>
      <c r="O2972" s="1">
        <f>VLOOKUP(A2972,'ADM Details FY17'!$A$3:$S$3515,19,FALSE)</f>
        <v>0</v>
      </c>
      <c r="P2972" s="1">
        <f>VLOOKUP(A2972,'ADM Details FY17'!$A$3:$U$3515,21,FALSE)</f>
        <v>0</v>
      </c>
      <c r="Q2972" s="1">
        <f>VLOOKUP(A2972,'ADM Details FY17'!$A$3:$V$3515,22,FALSE)</f>
        <v>9.15</v>
      </c>
      <c r="R2972" s="1">
        <f>VLOOKUP(A2972,'ADM Details FY17'!$A$3:$W$3515,23,FALSE)</f>
        <v>0</v>
      </c>
      <c r="S2972" s="1">
        <f>VLOOKUP(A2972,'ADM Details FY17'!$A$3:$X$3515,24,FALSE)</f>
        <v>0</v>
      </c>
      <c r="T2972" s="1">
        <f>VLOOKUP(A2972,'ADM Details FY17'!$A$3:$Y$3515,25,FALSE)</f>
        <v>0</v>
      </c>
      <c r="U2972" s="1">
        <f>VLOOKUP(A2972,'ADM Details FY17'!$A$3:$AA$3515,27,FALSE)</f>
        <v>0</v>
      </c>
      <c r="V2972" s="1">
        <f>IFERROR(VLOOKUP(C2972,'eindex _tget pp '!$A$4:$E$615,5,FALSE),0)</f>
        <v>454.00578141101448</v>
      </c>
      <c r="W2972" s="31">
        <f>IFERROR(VLOOKUP(C2972,'eindex _tget pp '!$A$4:$F$615,6,FALSE),0)</f>
        <v>3.6729279115</v>
      </c>
      <c r="X2972" s="4">
        <f>IFERROR(VLOOKUP(B2972,'eschools 16'!$A$2:$F$25,6,FALSE),1)</f>
        <v>1</v>
      </c>
      <c r="Y2972" s="1">
        <f t="shared" si="230"/>
        <v>4544.6000000000004</v>
      </c>
      <c r="Z2972" s="1">
        <f t="shared" si="231"/>
        <v>40001.42</v>
      </c>
      <c r="AA2972" s="31">
        <f>IFERROR(VLOOKUP(C2972,'eindex _tget pp '!$A$4:$G$615,7,FALSE),0)</f>
        <v>0.53438618000000004</v>
      </c>
      <c r="AB2972" s="1">
        <f>VLOOKUP(A2972,'ADM Details FY17'!$A$3:$AB$3515,28,FALSE)</f>
        <v>0</v>
      </c>
      <c r="AC2972" s="1">
        <f t="shared" si="232"/>
        <v>0</v>
      </c>
      <c r="AD2972" s="1">
        <f t="shared" si="233"/>
        <v>40.04</v>
      </c>
      <c r="AE2972" s="1">
        <f t="shared" si="234"/>
        <v>6006</v>
      </c>
    </row>
    <row r="2973" spans="1:31" x14ac:dyDescent="0.25">
      <c r="A2973" t="str">
        <f>B2973&amp;"-"&amp;COUNTIF($B$3:B2973,B2973)</f>
        <v>938-2</v>
      </c>
      <c r="B2973">
        <v>938</v>
      </c>
      <c r="C2973" s="18">
        <f>VLOOKUP(A2973,'ADM Details FY17'!$A$3:$D$3515,4,FALSE)</f>
        <v>0</v>
      </c>
      <c r="D2973" s="1">
        <f>VLOOKUP(A2973,'ADM Details FY17'!$A$3:$E$3515,5,FALSE)</f>
        <v>0</v>
      </c>
      <c r="E2973" s="1">
        <f>VLOOKUP(A2973,'ADM Details FY17'!$A$3:$F$3515,6,FALSE)</f>
        <v>0</v>
      </c>
      <c r="F2973" s="1">
        <f>VLOOKUP(A2973,'ADM Details FY17'!$A$3:$G$3515,7,FALSE)</f>
        <v>0</v>
      </c>
      <c r="G2973" s="1">
        <f>VLOOKUP(A2973,'ADM Details FY17'!$A$3:$H$3515,8,FALSE)</f>
        <v>0</v>
      </c>
      <c r="H2973" s="1">
        <f>VLOOKUP(A2973,'ADM Details FY17'!$A$3:$I$3515,9,FALSE)</f>
        <v>0</v>
      </c>
      <c r="I2973" s="1">
        <f>VLOOKUP(A2973,'ADM Details FY17'!$A$3:$J$3517,10,FALSE)</f>
        <v>0</v>
      </c>
      <c r="J2973" s="1">
        <f>VLOOKUP(A2973,'ADM Details FY17'!$A$3:$K$3515,11,FALSE)</f>
        <v>0</v>
      </c>
      <c r="K2973" s="1">
        <f>VLOOKUP(A2973,'ADM Details FY17'!$A$3:$M$3515,13,FALSE)</f>
        <v>0</v>
      </c>
      <c r="L2973" s="1">
        <f>VLOOKUP(A2973,'ADM Details FY17'!$A$3:$O$3515,15,FALSE)</f>
        <v>0</v>
      </c>
      <c r="M2973" s="1">
        <f>VLOOKUP(A2973,'ADM Details FY17'!$A$3:$P$3515,16,FALSE)</f>
        <v>0</v>
      </c>
      <c r="N2973" s="1">
        <f>VLOOKUP(A2973,'ADM Details FY17'!$A$3:$Q$3515,17,FALSE)</f>
        <v>0</v>
      </c>
      <c r="O2973" s="1">
        <f>VLOOKUP(A2973,'ADM Details FY17'!$A$3:$S$3515,19,FALSE)</f>
        <v>0</v>
      </c>
      <c r="P2973" s="1">
        <f>VLOOKUP(A2973,'ADM Details FY17'!$A$3:$U$3515,21,FALSE)</f>
        <v>0</v>
      </c>
      <c r="Q2973" s="1">
        <f>VLOOKUP(A2973,'ADM Details FY17'!$A$3:$V$3515,22,FALSE)</f>
        <v>0</v>
      </c>
      <c r="R2973" s="1">
        <f>VLOOKUP(A2973,'ADM Details FY17'!$A$3:$W$3515,23,FALSE)</f>
        <v>0</v>
      </c>
      <c r="S2973" s="1">
        <f>VLOOKUP(A2973,'ADM Details FY17'!$A$3:$X$3515,24,FALSE)</f>
        <v>0</v>
      </c>
      <c r="T2973" s="1">
        <f>VLOOKUP(A2973,'ADM Details FY17'!$A$3:$Y$3515,25,FALSE)</f>
        <v>0</v>
      </c>
      <c r="U2973" s="1">
        <f>VLOOKUP(A2973,'ADM Details FY17'!$A$3:$AA$3515,27,FALSE)</f>
        <v>0</v>
      </c>
      <c r="V2973" s="1">
        <f>IFERROR(VLOOKUP(C2973,'eindex _tget pp '!$A$4:$E$615,5,FALSE),0)</f>
        <v>0</v>
      </c>
      <c r="W2973" s="31">
        <f>IFERROR(VLOOKUP(C2973,'eindex _tget pp '!$A$4:$F$615,6,FALSE),0)</f>
        <v>0</v>
      </c>
      <c r="X2973" s="4">
        <f>IFERROR(VLOOKUP(B2973,'eschools 16'!$A$2:$F$25,6,FALSE),1)</f>
        <v>1</v>
      </c>
      <c r="Y2973" s="1">
        <f t="shared" si="230"/>
        <v>0</v>
      </c>
      <c r="Z2973" s="1">
        <f t="shared" si="231"/>
        <v>0</v>
      </c>
      <c r="AA2973" s="31">
        <f>IFERROR(VLOOKUP(C2973,'eindex _tget pp '!$A$4:$G$615,7,FALSE),0)</f>
        <v>0</v>
      </c>
      <c r="AB2973" s="1">
        <f>VLOOKUP(A2973,'ADM Details FY17'!$A$3:$AB$3515,28,FALSE)</f>
        <v>0</v>
      </c>
      <c r="AC2973" s="1">
        <f t="shared" si="232"/>
        <v>0</v>
      </c>
      <c r="AD2973" s="1">
        <f t="shared" si="233"/>
        <v>0</v>
      </c>
      <c r="AE2973" s="1">
        <f t="shared" si="234"/>
        <v>0</v>
      </c>
    </row>
    <row r="2974" spans="1:31" x14ac:dyDescent="0.25">
      <c r="A2974" t="str">
        <f>B2974&amp;"-"&amp;COUNTIF($B$3:B2974,B2974)</f>
        <v>938-3</v>
      </c>
      <c r="B2974">
        <v>938</v>
      </c>
      <c r="C2974" s="18">
        <f>VLOOKUP(A2974,'ADM Details FY17'!$A$3:$D$3515,4,FALSE)</f>
        <v>0</v>
      </c>
      <c r="D2974" s="1">
        <f>VLOOKUP(A2974,'ADM Details FY17'!$A$3:$E$3515,5,FALSE)</f>
        <v>0</v>
      </c>
      <c r="E2974" s="1">
        <f>VLOOKUP(A2974,'ADM Details FY17'!$A$3:$F$3515,6,FALSE)</f>
        <v>0</v>
      </c>
      <c r="F2974" s="1">
        <f>VLOOKUP(A2974,'ADM Details FY17'!$A$3:$G$3515,7,FALSE)</f>
        <v>0</v>
      </c>
      <c r="G2974" s="1">
        <f>VLOOKUP(A2974,'ADM Details FY17'!$A$3:$H$3515,8,FALSE)</f>
        <v>0</v>
      </c>
      <c r="H2974" s="1">
        <f>VLOOKUP(A2974,'ADM Details FY17'!$A$3:$I$3515,9,FALSE)</f>
        <v>0</v>
      </c>
      <c r="I2974" s="1">
        <f>VLOOKUP(A2974,'ADM Details FY17'!$A$3:$J$3517,10,FALSE)</f>
        <v>0</v>
      </c>
      <c r="J2974" s="1">
        <f>VLOOKUP(A2974,'ADM Details FY17'!$A$3:$K$3515,11,FALSE)</f>
        <v>0</v>
      </c>
      <c r="K2974" s="1">
        <f>VLOOKUP(A2974,'ADM Details FY17'!$A$3:$M$3515,13,FALSE)</f>
        <v>0</v>
      </c>
      <c r="L2974" s="1">
        <f>VLOOKUP(A2974,'ADM Details FY17'!$A$3:$O$3515,15,FALSE)</f>
        <v>0</v>
      </c>
      <c r="M2974" s="1">
        <f>VLOOKUP(A2974,'ADM Details FY17'!$A$3:$P$3515,16,FALSE)</f>
        <v>0</v>
      </c>
      <c r="N2974" s="1">
        <f>VLOOKUP(A2974,'ADM Details FY17'!$A$3:$Q$3515,17,FALSE)</f>
        <v>0</v>
      </c>
      <c r="O2974" s="1">
        <f>VLOOKUP(A2974,'ADM Details FY17'!$A$3:$S$3515,19,FALSE)</f>
        <v>0</v>
      </c>
      <c r="P2974" s="1">
        <f>VLOOKUP(A2974,'ADM Details FY17'!$A$3:$U$3515,21,FALSE)</f>
        <v>0</v>
      </c>
      <c r="Q2974" s="1">
        <f>VLOOKUP(A2974,'ADM Details FY17'!$A$3:$V$3515,22,FALSE)</f>
        <v>0</v>
      </c>
      <c r="R2974" s="1">
        <f>VLOOKUP(A2974,'ADM Details FY17'!$A$3:$W$3515,23,FALSE)</f>
        <v>0</v>
      </c>
      <c r="S2974" s="1">
        <f>VLOOKUP(A2974,'ADM Details FY17'!$A$3:$X$3515,24,FALSE)</f>
        <v>0</v>
      </c>
      <c r="T2974" s="1">
        <f>VLOOKUP(A2974,'ADM Details FY17'!$A$3:$Y$3515,25,FALSE)</f>
        <v>0</v>
      </c>
      <c r="U2974" s="1">
        <f>VLOOKUP(A2974,'ADM Details FY17'!$A$3:$AA$3515,27,FALSE)</f>
        <v>0</v>
      </c>
      <c r="V2974" s="1">
        <f>IFERROR(VLOOKUP(C2974,'eindex _tget pp '!$A$4:$E$615,5,FALSE),0)</f>
        <v>0</v>
      </c>
      <c r="W2974" s="31">
        <f>IFERROR(VLOOKUP(C2974,'eindex _tget pp '!$A$4:$F$615,6,FALSE),0)</f>
        <v>0</v>
      </c>
      <c r="X2974" s="4">
        <f>IFERROR(VLOOKUP(B2974,'eschools 16'!$A$2:$F$25,6,FALSE),1)</f>
        <v>1</v>
      </c>
      <c r="Y2974" s="1">
        <f t="shared" si="230"/>
        <v>0</v>
      </c>
      <c r="Z2974" s="1">
        <f t="shared" si="231"/>
        <v>0</v>
      </c>
      <c r="AA2974" s="31">
        <f>IFERROR(VLOOKUP(C2974,'eindex _tget pp '!$A$4:$G$615,7,FALSE),0)</f>
        <v>0</v>
      </c>
      <c r="AB2974" s="1">
        <f>VLOOKUP(A2974,'ADM Details FY17'!$A$3:$AB$3515,28,FALSE)</f>
        <v>0</v>
      </c>
      <c r="AC2974" s="1">
        <f t="shared" si="232"/>
        <v>0</v>
      </c>
      <c r="AD2974" s="1">
        <f t="shared" si="233"/>
        <v>0</v>
      </c>
      <c r="AE2974" s="1">
        <f t="shared" si="234"/>
        <v>0</v>
      </c>
    </row>
    <row r="2975" spans="1:31" x14ac:dyDescent="0.25">
      <c r="A2975" t="str">
        <f>B2975&amp;"-"&amp;COUNTIF($B$3:B2975,B2975)</f>
        <v>938-4</v>
      </c>
      <c r="B2975">
        <v>938</v>
      </c>
      <c r="C2975" s="18">
        <f>VLOOKUP(A2975,'ADM Details FY17'!$A$3:$D$3515,4,FALSE)</f>
        <v>0</v>
      </c>
      <c r="D2975" s="1">
        <f>VLOOKUP(A2975,'ADM Details FY17'!$A$3:$E$3515,5,FALSE)</f>
        <v>0</v>
      </c>
      <c r="E2975" s="1">
        <f>VLOOKUP(A2975,'ADM Details FY17'!$A$3:$F$3515,6,FALSE)</f>
        <v>0</v>
      </c>
      <c r="F2975" s="1">
        <f>VLOOKUP(A2975,'ADM Details FY17'!$A$3:$G$3515,7,FALSE)</f>
        <v>0</v>
      </c>
      <c r="G2975" s="1">
        <f>VLOOKUP(A2975,'ADM Details FY17'!$A$3:$H$3515,8,FALSE)</f>
        <v>0</v>
      </c>
      <c r="H2975" s="1">
        <f>VLOOKUP(A2975,'ADM Details FY17'!$A$3:$I$3515,9,FALSE)</f>
        <v>0</v>
      </c>
      <c r="I2975" s="1">
        <f>VLOOKUP(A2975,'ADM Details FY17'!$A$3:$J$3517,10,FALSE)</f>
        <v>0</v>
      </c>
      <c r="J2975" s="1">
        <f>VLOOKUP(A2975,'ADM Details FY17'!$A$3:$K$3515,11,FALSE)</f>
        <v>0</v>
      </c>
      <c r="K2975" s="1">
        <f>VLOOKUP(A2975,'ADM Details FY17'!$A$3:$M$3515,13,FALSE)</f>
        <v>0</v>
      </c>
      <c r="L2975" s="1">
        <f>VLOOKUP(A2975,'ADM Details FY17'!$A$3:$O$3515,15,FALSE)</f>
        <v>0</v>
      </c>
      <c r="M2975" s="1">
        <f>VLOOKUP(A2975,'ADM Details FY17'!$A$3:$P$3515,16,FALSE)</f>
        <v>0</v>
      </c>
      <c r="N2975" s="1">
        <f>VLOOKUP(A2975,'ADM Details FY17'!$A$3:$Q$3515,17,FALSE)</f>
        <v>0</v>
      </c>
      <c r="O2975" s="1">
        <f>VLOOKUP(A2975,'ADM Details FY17'!$A$3:$S$3515,19,FALSE)</f>
        <v>0</v>
      </c>
      <c r="P2975" s="1">
        <f>VLOOKUP(A2975,'ADM Details FY17'!$A$3:$U$3515,21,FALSE)</f>
        <v>0</v>
      </c>
      <c r="Q2975" s="1">
        <f>VLOOKUP(A2975,'ADM Details FY17'!$A$3:$V$3515,22,FALSE)</f>
        <v>0</v>
      </c>
      <c r="R2975" s="1">
        <f>VLOOKUP(A2975,'ADM Details FY17'!$A$3:$W$3515,23,FALSE)</f>
        <v>0</v>
      </c>
      <c r="S2975" s="1">
        <f>VLOOKUP(A2975,'ADM Details FY17'!$A$3:$X$3515,24,FALSE)</f>
        <v>0</v>
      </c>
      <c r="T2975" s="1">
        <f>VLOOKUP(A2975,'ADM Details FY17'!$A$3:$Y$3515,25,FALSE)</f>
        <v>0</v>
      </c>
      <c r="U2975" s="1">
        <f>VLOOKUP(A2975,'ADM Details FY17'!$A$3:$AA$3515,27,FALSE)</f>
        <v>0</v>
      </c>
      <c r="V2975" s="1">
        <f>IFERROR(VLOOKUP(C2975,'eindex _tget pp '!$A$4:$E$615,5,FALSE),0)</f>
        <v>0</v>
      </c>
      <c r="W2975" s="31">
        <f>IFERROR(VLOOKUP(C2975,'eindex _tget pp '!$A$4:$F$615,6,FALSE),0)</f>
        <v>0</v>
      </c>
      <c r="X2975" s="4">
        <f>IFERROR(VLOOKUP(B2975,'eschools 16'!$A$2:$F$25,6,FALSE),1)</f>
        <v>1</v>
      </c>
      <c r="Y2975" s="1">
        <f t="shared" si="230"/>
        <v>0</v>
      </c>
      <c r="Z2975" s="1">
        <f t="shared" si="231"/>
        <v>0</v>
      </c>
      <c r="AA2975" s="31">
        <f>IFERROR(VLOOKUP(C2975,'eindex _tget pp '!$A$4:$G$615,7,FALSE),0)</f>
        <v>0</v>
      </c>
      <c r="AB2975" s="1">
        <f>VLOOKUP(A2975,'ADM Details FY17'!$A$3:$AB$3515,28,FALSE)</f>
        <v>0</v>
      </c>
      <c r="AC2975" s="1">
        <f t="shared" si="232"/>
        <v>0</v>
      </c>
      <c r="AD2975" s="1">
        <f t="shared" si="233"/>
        <v>0</v>
      </c>
      <c r="AE2975" s="1">
        <f t="shared" si="234"/>
        <v>0</v>
      </c>
    </row>
    <row r="2976" spans="1:31" x14ac:dyDescent="0.25">
      <c r="A2976" t="str">
        <f>B2976&amp;"-"&amp;COUNTIF($B$3:B2976,B2976)</f>
        <v>938-5</v>
      </c>
      <c r="B2976">
        <v>938</v>
      </c>
      <c r="C2976" s="18">
        <f>VLOOKUP(A2976,'ADM Details FY17'!$A$3:$D$3515,4,FALSE)</f>
        <v>0</v>
      </c>
      <c r="D2976" s="1">
        <f>VLOOKUP(A2976,'ADM Details FY17'!$A$3:$E$3515,5,FALSE)</f>
        <v>0</v>
      </c>
      <c r="E2976" s="1">
        <f>VLOOKUP(A2976,'ADM Details FY17'!$A$3:$F$3515,6,FALSE)</f>
        <v>0</v>
      </c>
      <c r="F2976" s="1">
        <f>VLOOKUP(A2976,'ADM Details FY17'!$A$3:$G$3515,7,FALSE)</f>
        <v>0</v>
      </c>
      <c r="G2976" s="1">
        <f>VLOOKUP(A2976,'ADM Details FY17'!$A$3:$H$3515,8,FALSE)</f>
        <v>0</v>
      </c>
      <c r="H2976" s="1">
        <f>VLOOKUP(A2976,'ADM Details FY17'!$A$3:$I$3515,9,FALSE)</f>
        <v>0</v>
      </c>
      <c r="I2976" s="1">
        <f>VLOOKUP(A2976,'ADM Details FY17'!$A$3:$J$3517,10,FALSE)</f>
        <v>0</v>
      </c>
      <c r="J2976" s="1">
        <f>VLOOKUP(A2976,'ADM Details FY17'!$A$3:$K$3515,11,FALSE)</f>
        <v>0</v>
      </c>
      <c r="K2976" s="1">
        <f>VLOOKUP(A2976,'ADM Details FY17'!$A$3:$M$3515,13,FALSE)</f>
        <v>0</v>
      </c>
      <c r="L2976" s="1">
        <f>VLOOKUP(A2976,'ADM Details FY17'!$A$3:$O$3515,15,FALSE)</f>
        <v>0</v>
      </c>
      <c r="M2976" s="1">
        <f>VLOOKUP(A2976,'ADM Details FY17'!$A$3:$P$3515,16,FALSE)</f>
        <v>0</v>
      </c>
      <c r="N2976" s="1">
        <f>VLOOKUP(A2976,'ADM Details FY17'!$A$3:$Q$3515,17,FALSE)</f>
        <v>0</v>
      </c>
      <c r="O2976" s="1">
        <f>VLOOKUP(A2976,'ADM Details FY17'!$A$3:$S$3515,19,FALSE)</f>
        <v>0</v>
      </c>
      <c r="P2976" s="1">
        <f>VLOOKUP(A2976,'ADM Details FY17'!$A$3:$U$3515,21,FALSE)</f>
        <v>0</v>
      </c>
      <c r="Q2976" s="1">
        <f>VLOOKUP(A2976,'ADM Details FY17'!$A$3:$V$3515,22,FALSE)</f>
        <v>0</v>
      </c>
      <c r="R2976" s="1">
        <f>VLOOKUP(A2976,'ADM Details FY17'!$A$3:$W$3515,23,FALSE)</f>
        <v>0</v>
      </c>
      <c r="S2976" s="1">
        <f>VLOOKUP(A2976,'ADM Details FY17'!$A$3:$X$3515,24,FALSE)</f>
        <v>0</v>
      </c>
      <c r="T2976" s="1">
        <f>VLOOKUP(A2976,'ADM Details FY17'!$A$3:$Y$3515,25,FALSE)</f>
        <v>0</v>
      </c>
      <c r="U2976" s="1">
        <f>VLOOKUP(A2976,'ADM Details FY17'!$A$3:$AA$3515,27,FALSE)</f>
        <v>0</v>
      </c>
      <c r="V2976" s="1">
        <f>IFERROR(VLOOKUP(C2976,'eindex _tget pp '!$A$4:$E$615,5,FALSE),0)</f>
        <v>0</v>
      </c>
      <c r="W2976" s="31">
        <f>IFERROR(VLOOKUP(C2976,'eindex _tget pp '!$A$4:$F$615,6,FALSE),0)</f>
        <v>0</v>
      </c>
      <c r="X2976" s="4">
        <f>IFERROR(VLOOKUP(B2976,'eschools 16'!$A$2:$F$25,6,FALSE),1)</f>
        <v>1</v>
      </c>
      <c r="Y2976" s="1">
        <f t="shared" si="230"/>
        <v>0</v>
      </c>
      <c r="Z2976" s="1">
        <f t="shared" si="231"/>
        <v>0</v>
      </c>
      <c r="AA2976" s="31">
        <f>IFERROR(VLOOKUP(C2976,'eindex _tget pp '!$A$4:$G$615,7,FALSE),0)</f>
        <v>0</v>
      </c>
      <c r="AB2976" s="1">
        <f>VLOOKUP(A2976,'ADM Details FY17'!$A$3:$AB$3515,28,FALSE)</f>
        <v>0</v>
      </c>
      <c r="AC2976" s="1">
        <f t="shared" si="232"/>
        <v>0</v>
      </c>
      <c r="AD2976" s="1">
        <f t="shared" si="233"/>
        <v>0</v>
      </c>
      <c r="AE2976" s="1">
        <f t="shared" si="234"/>
        <v>0</v>
      </c>
    </row>
    <row r="2977" spans="1:31" x14ac:dyDescent="0.25">
      <c r="A2977" t="str">
        <f>B2977&amp;"-"&amp;COUNTIF($B$3:B2977,B2977)</f>
        <v>938-6</v>
      </c>
      <c r="B2977">
        <v>938</v>
      </c>
      <c r="C2977" s="18">
        <f>VLOOKUP(A2977,'ADM Details FY17'!$A$3:$D$3515,4,FALSE)</f>
        <v>0</v>
      </c>
      <c r="D2977" s="1">
        <f>VLOOKUP(A2977,'ADM Details FY17'!$A$3:$E$3515,5,FALSE)</f>
        <v>0</v>
      </c>
      <c r="E2977" s="1">
        <f>VLOOKUP(A2977,'ADM Details FY17'!$A$3:$F$3515,6,FALSE)</f>
        <v>0</v>
      </c>
      <c r="F2977" s="1">
        <f>VLOOKUP(A2977,'ADM Details FY17'!$A$3:$G$3515,7,FALSE)</f>
        <v>0</v>
      </c>
      <c r="G2977" s="1">
        <f>VLOOKUP(A2977,'ADM Details FY17'!$A$3:$H$3515,8,FALSE)</f>
        <v>0</v>
      </c>
      <c r="H2977" s="1">
        <f>VLOOKUP(A2977,'ADM Details FY17'!$A$3:$I$3515,9,FALSE)</f>
        <v>0</v>
      </c>
      <c r="I2977" s="1">
        <f>VLOOKUP(A2977,'ADM Details FY17'!$A$3:$J$3517,10,FALSE)</f>
        <v>0</v>
      </c>
      <c r="J2977" s="1">
        <f>VLOOKUP(A2977,'ADM Details FY17'!$A$3:$K$3515,11,FALSE)</f>
        <v>0</v>
      </c>
      <c r="K2977" s="1">
        <f>VLOOKUP(A2977,'ADM Details FY17'!$A$3:$M$3515,13,FALSE)</f>
        <v>0</v>
      </c>
      <c r="L2977" s="1">
        <f>VLOOKUP(A2977,'ADM Details FY17'!$A$3:$O$3515,15,FALSE)</f>
        <v>0</v>
      </c>
      <c r="M2977" s="1">
        <f>VLOOKUP(A2977,'ADM Details FY17'!$A$3:$P$3515,16,FALSE)</f>
        <v>0</v>
      </c>
      <c r="N2977" s="1">
        <f>VLOOKUP(A2977,'ADM Details FY17'!$A$3:$Q$3515,17,FALSE)</f>
        <v>0</v>
      </c>
      <c r="O2977" s="1">
        <f>VLOOKUP(A2977,'ADM Details FY17'!$A$3:$S$3515,19,FALSE)</f>
        <v>0</v>
      </c>
      <c r="P2977" s="1">
        <f>VLOOKUP(A2977,'ADM Details FY17'!$A$3:$U$3515,21,FALSE)</f>
        <v>0</v>
      </c>
      <c r="Q2977" s="1">
        <f>VLOOKUP(A2977,'ADM Details FY17'!$A$3:$V$3515,22,FALSE)</f>
        <v>0</v>
      </c>
      <c r="R2977" s="1">
        <f>VLOOKUP(A2977,'ADM Details FY17'!$A$3:$W$3515,23,FALSE)</f>
        <v>0</v>
      </c>
      <c r="S2977" s="1">
        <f>VLOOKUP(A2977,'ADM Details FY17'!$A$3:$X$3515,24,FALSE)</f>
        <v>0</v>
      </c>
      <c r="T2977" s="1">
        <f>VLOOKUP(A2977,'ADM Details FY17'!$A$3:$Y$3515,25,FALSE)</f>
        <v>0</v>
      </c>
      <c r="U2977" s="1">
        <f>VLOOKUP(A2977,'ADM Details FY17'!$A$3:$AA$3515,27,FALSE)</f>
        <v>0</v>
      </c>
      <c r="V2977" s="1">
        <f>IFERROR(VLOOKUP(C2977,'eindex _tget pp '!$A$4:$E$615,5,FALSE),0)</f>
        <v>0</v>
      </c>
      <c r="W2977" s="31">
        <f>IFERROR(VLOOKUP(C2977,'eindex _tget pp '!$A$4:$F$615,6,FALSE),0)</f>
        <v>0</v>
      </c>
      <c r="X2977" s="4">
        <f>IFERROR(VLOOKUP(B2977,'eschools 16'!$A$2:$F$25,6,FALSE),1)</f>
        <v>1</v>
      </c>
      <c r="Y2977" s="1">
        <f t="shared" si="230"/>
        <v>0</v>
      </c>
      <c r="Z2977" s="1">
        <f t="shared" si="231"/>
        <v>0</v>
      </c>
      <c r="AA2977" s="31">
        <f>IFERROR(VLOOKUP(C2977,'eindex _tget pp '!$A$4:$G$615,7,FALSE),0)</f>
        <v>0</v>
      </c>
      <c r="AB2977" s="1">
        <f>VLOOKUP(A2977,'ADM Details FY17'!$A$3:$AB$3515,28,FALSE)</f>
        <v>0</v>
      </c>
      <c r="AC2977" s="1">
        <f t="shared" si="232"/>
        <v>0</v>
      </c>
      <c r="AD2977" s="1">
        <f t="shared" si="233"/>
        <v>0</v>
      </c>
      <c r="AE2977" s="1">
        <f t="shared" si="234"/>
        <v>0</v>
      </c>
    </row>
    <row r="2978" spans="1:31" x14ac:dyDescent="0.25">
      <c r="A2978" t="str">
        <f>B2978&amp;"-"&amp;COUNTIF($B$3:B2978,B2978)</f>
        <v>938-7</v>
      </c>
      <c r="B2978">
        <v>938</v>
      </c>
      <c r="C2978" s="18">
        <f>VLOOKUP(A2978,'ADM Details FY17'!$A$3:$D$3515,4,FALSE)</f>
        <v>0</v>
      </c>
      <c r="D2978" s="1">
        <f>VLOOKUP(A2978,'ADM Details FY17'!$A$3:$E$3515,5,FALSE)</f>
        <v>0</v>
      </c>
      <c r="E2978" s="1">
        <f>VLOOKUP(A2978,'ADM Details FY17'!$A$3:$F$3515,6,FALSE)</f>
        <v>0</v>
      </c>
      <c r="F2978" s="1">
        <f>VLOOKUP(A2978,'ADM Details FY17'!$A$3:$G$3515,7,FALSE)</f>
        <v>0</v>
      </c>
      <c r="G2978" s="1">
        <f>VLOOKUP(A2978,'ADM Details FY17'!$A$3:$H$3515,8,FALSE)</f>
        <v>0</v>
      </c>
      <c r="H2978" s="1">
        <f>VLOOKUP(A2978,'ADM Details FY17'!$A$3:$I$3515,9,FALSE)</f>
        <v>0</v>
      </c>
      <c r="I2978" s="1">
        <f>VLOOKUP(A2978,'ADM Details FY17'!$A$3:$J$3517,10,FALSE)</f>
        <v>0</v>
      </c>
      <c r="J2978" s="1">
        <f>VLOOKUP(A2978,'ADM Details FY17'!$A$3:$K$3515,11,FALSE)</f>
        <v>0</v>
      </c>
      <c r="K2978" s="1">
        <f>VLOOKUP(A2978,'ADM Details FY17'!$A$3:$M$3515,13,FALSE)</f>
        <v>0</v>
      </c>
      <c r="L2978" s="1">
        <f>VLOOKUP(A2978,'ADM Details FY17'!$A$3:$O$3515,15,FALSE)</f>
        <v>0</v>
      </c>
      <c r="M2978" s="1">
        <f>VLOOKUP(A2978,'ADM Details FY17'!$A$3:$P$3515,16,FALSE)</f>
        <v>0</v>
      </c>
      <c r="N2978" s="1">
        <f>VLOOKUP(A2978,'ADM Details FY17'!$A$3:$Q$3515,17,FALSE)</f>
        <v>0</v>
      </c>
      <c r="O2978" s="1">
        <f>VLOOKUP(A2978,'ADM Details FY17'!$A$3:$S$3515,19,FALSE)</f>
        <v>0</v>
      </c>
      <c r="P2978" s="1">
        <f>VLOOKUP(A2978,'ADM Details FY17'!$A$3:$U$3515,21,FALSE)</f>
        <v>0</v>
      </c>
      <c r="Q2978" s="1">
        <f>VLOOKUP(A2978,'ADM Details FY17'!$A$3:$V$3515,22,FALSE)</f>
        <v>0</v>
      </c>
      <c r="R2978" s="1">
        <f>VLOOKUP(A2978,'ADM Details FY17'!$A$3:$W$3515,23,FALSE)</f>
        <v>0</v>
      </c>
      <c r="S2978" s="1">
        <f>VLOOKUP(A2978,'ADM Details FY17'!$A$3:$X$3515,24,FALSE)</f>
        <v>0</v>
      </c>
      <c r="T2978" s="1">
        <f>VLOOKUP(A2978,'ADM Details FY17'!$A$3:$Y$3515,25,FALSE)</f>
        <v>0</v>
      </c>
      <c r="U2978" s="1">
        <f>VLOOKUP(A2978,'ADM Details FY17'!$A$3:$AA$3515,27,FALSE)</f>
        <v>0</v>
      </c>
      <c r="V2978" s="1">
        <f>IFERROR(VLOOKUP(C2978,'eindex _tget pp '!$A$4:$E$615,5,FALSE),0)</f>
        <v>0</v>
      </c>
      <c r="W2978" s="31">
        <f>IFERROR(VLOOKUP(C2978,'eindex _tget pp '!$A$4:$F$615,6,FALSE),0)</f>
        <v>0</v>
      </c>
      <c r="X2978" s="4">
        <f>IFERROR(VLOOKUP(B2978,'eschools 16'!$A$2:$F$25,6,FALSE),1)</f>
        <v>1</v>
      </c>
      <c r="Y2978" s="1">
        <f t="shared" si="230"/>
        <v>0</v>
      </c>
      <c r="Z2978" s="1">
        <f t="shared" si="231"/>
        <v>0</v>
      </c>
      <c r="AA2978" s="31">
        <f>IFERROR(VLOOKUP(C2978,'eindex _tget pp '!$A$4:$G$615,7,FALSE),0)</f>
        <v>0</v>
      </c>
      <c r="AB2978" s="1">
        <f>VLOOKUP(A2978,'ADM Details FY17'!$A$3:$AB$3515,28,FALSE)</f>
        <v>0</v>
      </c>
      <c r="AC2978" s="1">
        <f t="shared" si="232"/>
        <v>0</v>
      </c>
      <c r="AD2978" s="1">
        <f t="shared" si="233"/>
        <v>0</v>
      </c>
      <c r="AE2978" s="1">
        <f t="shared" si="234"/>
        <v>0</v>
      </c>
    </row>
    <row r="2979" spans="1:31" x14ac:dyDescent="0.25">
      <c r="A2979" t="str">
        <f>B2979&amp;"-"&amp;COUNTIF($B$3:B2979,B2979)</f>
        <v>938-8</v>
      </c>
      <c r="B2979">
        <v>938</v>
      </c>
      <c r="C2979" s="18">
        <f>VLOOKUP(A2979,'ADM Details FY17'!$A$3:$D$3515,4,FALSE)</f>
        <v>0</v>
      </c>
      <c r="D2979" s="1">
        <f>VLOOKUP(A2979,'ADM Details FY17'!$A$3:$E$3515,5,FALSE)</f>
        <v>0</v>
      </c>
      <c r="E2979" s="1">
        <f>VLOOKUP(A2979,'ADM Details FY17'!$A$3:$F$3515,6,FALSE)</f>
        <v>0</v>
      </c>
      <c r="F2979" s="1">
        <f>VLOOKUP(A2979,'ADM Details FY17'!$A$3:$G$3515,7,FALSE)</f>
        <v>0</v>
      </c>
      <c r="G2979" s="1">
        <f>VLOOKUP(A2979,'ADM Details FY17'!$A$3:$H$3515,8,FALSE)</f>
        <v>0</v>
      </c>
      <c r="H2979" s="1">
        <f>VLOOKUP(A2979,'ADM Details FY17'!$A$3:$I$3515,9,FALSE)</f>
        <v>0</v>
      </c>
      <c r="I2979" s="1">
        <f>VLOOKUP(A2979,'ADM Details FY17'!$A$3:$J$3517,10,FALSE)</f>
        <v>0</v>
      </c>
      <c r="J2979" s="1">
        <f>VLOOKUP(A2979,'ADM Details FY17'!$A$3:$K$3515,11,FALSE)</f>
        <v>0</v>
      </c>
      <c r="K2979" s="1">
        <f>VLOOKUP(A2979,'ADM Details FY17'!$A$3:$M$3515,13,FALSE)</f>
        <v>0</v>
      </c>
      <c r="L2979" s="1">
        <f>VLOOKUP(A2979,'ADM Details FY17'!$A$3:$O$3515,15,FALSE)</f>
        <v>0</v>
      </c>
      <c r="M2979" s="1">
        <f>VLOOKUP(A2979,'ADM Details FY17'!$A$3:$P$3515,16,FALSE)</f>
        <v>0</v>
      </c>
      <c r="N2979" s="1">
        <f>VLOOKUP(A2979,'ADM Details FY17'!$A$3:$Q$3515,17,FALSE)</f>
        <v>0</v>
      </c>
      <c r="O2979" s="1">
        <f>VLOOKUP(A2979,'ADM Details FY17'!$A$3:$S$3515,19,FALSE)</f>
        <v>0</v>
      </c>
      <c r="P2979" s="1">
        <f>VLOOKUP(A2979,'ADM Details FY17'!$A$3:$U$3515,21,FALSE)</f>
        <v>0</v>
      </c>
      <c r="Q2979" s="1">
        <f>VLOOKUP(A2979,'ADM Details FY17'!$A$3:$V$3515,22,FALSE)</f>
        <v>0</v>
      </c>
      <c r="R2979" s="1">
        <f>VLOOKUP(A2979,'ADM Details FY17'!$A$3:$W$3515,23,FALSE)</f>
        <v>0</v>
      </c>
      <c r="S2979" s="1">
        <f>VLOOKUP(A2979,'ADM Details FY17'!$A$3:$X$3515,24,FALSE)</f>
        <v>0</v>
      </c>
      <c r="T2979" s="1">
        <f>VLOOKUP(A2979,'ADM Details FY17'!$A$3:$Y$3515,25,FALSE)</f>
        <v>0</v>
      </c>
      <c r="U2979" s="1">
        <f>VLOOKUP(A2979,'ADM Details FY17'!$A$3:$AA$3515,27,FALSE)</f>
        <v>0</v>
      </c>
      <c r="V2979" s="1">
        <f>IFERROR(VLOOKUP(C2979,'eindex _tget pp '!$A$4:$E$615,5,FALSE),0)</f>
        <v>0</v>
      </c>
      <c r="W2979" s="31">
        <f>IFERROR(VLOOKUP(C2979,'eindex _tget pp '!$A$4:$F$615,6,FALSE),0)</f>
        <v>0</v>
      </c>
      <c r="X2979" s="4">
        <f>IFERROR(VLOOKUP(B2979,'eschools 16'!$A$2:$F$25,6,FALSE),1)</f>
        <v>1</v>
      </c>
      <c r="Y2979" s="1">
        <f t="shared" si="230"/>
        <v>0</v>
      </c>
      <c r="Z2979" s="1">
        <f t="shared" si="231"/>
        <v>0</v>
      </c>
      <c r="AA2979" s="31">
        <f>IFERROR(VLOOKUP(C2979,'eindex _tget pp '!$A$4:$G$615,7,FALSE),0)</f>
        <v>0</v>
      </c>
      <c r="AB2979" s="1">
        <f>VLOOKUP(A2979,'ADM Details FY17'!$A$3:$AB$3515,28,FALSE)</f>
        <v>0</v>
      </c>
      <c r="AC2979" s="1">
        <f t="shared" si="232"/>
        <v>0</v>
      </c>
      <c r="AD2979" s="1">
        <f t="shared" si="233"/>
        <v>0</v>
      </c>
      <c r="AE2979" s="1">
        <f t="shared" si="234"/>
        <v>0</v>
      </c>
    </row>
    <row r="2980" spans="1:31" x14ac:dyDescent="0.25">
      <c r="A2980" t="str">
        <f>B2980&amp;"-"&amp;COUNTIF($B$3:B2980,B2980)</f>
        <v>938-9</v>
      </c>
      <c r="B2980">
        <v>938</v>
      </c>
      <c r="C2980" s="18">
        <f>VLOOKUP(A2980,'ADM Details FY17'!$A$3:$D$3515,4,FALSE)</f>
        <v>0</v>
      </c>
      <c r="D2980" s="1">
        <f>VLOOKUP(A2980,'ADM Details FY17'!$A$3:$E$3515,5,FALSE)</f>
        <v>0</v>
      </c>
      <c r="E2980" s="1">
        <f>VLOOKUP(A2980,'ADM Details FY17'!$A$3:$F$3515,6,FALSE)</f>
        <v>0</v>
      </c>
      <c r="F2980" s="1">
        <f>VLOOKUP(A2980,'ADM Details FY17'!$A$3:$G$3515,7,FALSE)</f>
        <v>0</v>
      </c>
      <c r="G2980" s="1">
        <f>VLOOKUP(A2980,'ADM Details FY17'!$A$3:$H$3515,8,FALSE)</f>
        <v>0</v>
      </c>
      <c r="H2980" s="1">
        <f>VLOOKUP(A2980,'ADM Details FY17'!$A$3:$I$3515,9,FALSE)</f>
        <v>0</v>
      </c>
      <c r="I2980" s="1">
        <f>VLOOKUP(A2980,'ADM Details FY17'!$A$3:$J$3517,10,FALSE)</f>
        <v>0</v>
      </c>
      <c r="J2980" s="1">
        <f>VLOOKUP(A2980,'ADM Details FY17'!$A$3:$K$3515,11,FALSE)</f>
        <v>0</v>
      </c>
      <c r="K2980" s="1">
        <f>VLOOKUP(A2980,'ADM Details FY17'!$A$3:$M$3515,13,FALSE)</f>
        <v>0</v>
      </c>
      <c r="L2980" s="1">
        <f>VLOOKUP(A2980,'ADM Details FY17'!$A$3:$O$3515,15,FALSE)</f>
        <v>0</v>
      </c>
      <c r="M2980" s="1">
        <f>VLOOKUP(A2980,'ADM Details FY17'!$A$3:$P$3515,16,FALSE)</f>
        <v>0</v>
      </c>
      <c r="N2980" s="1">
        <f>VLOOKUP(A2980,'ADM Details FY17'!$A$3:$Q$3515,17,FALSE)</f>
        <v>0</v>
      </c>
      <c r="O2980" s="1">
        <f>VLOOKUP(A2980,'ADM Details FY17'!$A$3:$S$3515,19,FALSE)</f>
        <v>0</v>
      </c>
      <c r="P2980" s="1">
        <f>VLOOKUP(A2980,'ADM Details FY17'!$A$3:$U$3515,21,FALSE)</f>
        <v>0</v>
      </c>
      <c r="Q2980" s="1">
        <f>VLOOKUP(A2980,'ADM Details FY17'!$A$3:$V$3515,22,FALSE)</f>
        <v>0</v>
      </c>
      <c r="R2980" s="1">
        <f>VLOOKUP(A2980,'ADM Details FY17'!$A$3:$W$3515,23,FALSE)</f>
        <v>0</v>
      </c>
      <c r="S2980" s="1">
        <f>VLOOKUP(A2980,'ADM Details FY17'!$A$3:$X$3515,24,FALSE)</f>
        <v>0</v>
      </c>
      <c r="T2980" s="1">
        <f>VLOOKUP(A2980,'ADM Details FY17'!$A$3:$Y$3515,25,FALSE)</f>
        <v>0</v>
      </c>
      <c r="U2980" s="1">
        <f>VLOOKUP(A2980,'ADM Details FY17'!$A$3:$AA$3515,27,FALSE)</f>
        <v>0</v>
      </c>
      <c r="V2980" s="1">
        <f>IFERROR(VLOOKUP(C2980,'eindex _tget pp '!$A$4:$E$615,5,FALSE),0)</f>
        <v>0</v>
      </c>
      <c r="W2980" s="31">
        <f>IFERROR(VLOOKUP(C2980,'eindex _tget pp '!$A$4:$F$615,6,FALSE),0)</f>
        <v>0</v>
      </c>
      <c r="X2980" s="4">
        <f>IFERROR(VLOOKUP(B2980,'eschools 16'!$A$2:$F$25,6,FALSE),1)</f>
        <v>1</v>
      </c>
      <c r="Y2980" s="1">
        <f t="shared" si="230"/>
        <v>0</v>
      </c>
      <c r="Z2980" s="1">
        <f t="shared" si="231"/>
        <v>0</v>
      </c>
      <c r="AA2980" s="31">
        <f>IFERROR(VLOOKUP(C2980,'eindex _tget pp '!$A$4:$G$615,7,FALSE),0)</f>
        <v>0</v>
      </c>
      <c r="AB2980" s="1">
        <f>VLOOKUP(A2980,'ADM Details FY17'!$A$3:$AB$3515,28,FALSE)</f>
        <v>0</v>
      </c>
      <c r="AC2980" s="1">
        <f t="shared" si="232"/>
        <v>0</v>
      </c>
      <c r="AD2980" s="1">
        <f t="shared" si="233"/>
        <v>0</v>
      </c>
      <c r="AE2980" s="1">
        <f t="shared" si="234"/>
        <v>0</v>
      </c>
    </row>
    <row r="2981" spans="1:31" x14ac:dyDescent="0.25">
      <c r="A2981" t="str">
        <f>B2981&amp;"-"&amp;COUNTIF($B$3:B2981,B2981)</f>
        <v>938-10</v>
      </c>
      <c r="B2981">
        <v>938</v>
      </c>
      <c r="C2981" s="18">
        <f>VLOOKUP(A2981,'ADM Details FY17'!$A$3:$D$3515,4,FALSE)</f>
        <v>0</v>
      </c>
      <c r="D2981" s="1">
        <f>VLOOKUP(A2981,'ADM Details FY17'!$A$3:$E$3515,5,FALSE)</f>
        <v>0</v>
      </c>
      <c r="E2981" s="1">
        <f>VLOOKUP(A2981,'ADM Details FY17'!$A$3:$F$3515,6,FALSE)</f>
        <v>0</v>
      </c>
      <c r="F2981" s="1">
        <f>VLOOKUP(A2981,'ADM Details FY17'!$A$3:$G$3515,7,FALSE)</f>
        <v>0</v>
      </c>
      <c r="G2981" s="1">
        <f>VLOOKUP(A2981,'ADM Details FY17'!$A$3:$H$3515,8,FALSE)</f>
        <v>0</v>
      </c>
      <c r="H2981" s="1">
        <f>VLOOKUP(A2981,'ADM Details FY17'!$A$3:$I$3515,9,FALSE)</f>
        <v>0</v>
      </c>
      <c r="I2981" s="1">
        <f>VLOOKUP(A2981,'ADM Details FY17'!$A$3:$J$3517,10,FALSE)</f>
        <v>0</v>
      </c>
      <c r="J2981" s="1">
        <f>VLOOKUP(A2981,'ADM Details FY17'!$A$3:$K$3515,11,FALSE)</f>
        <v>0</v>
      </c>
      <c r="K2981" s="1">
        <f>VLOOKUP(A2981,'ADM Details FY17'!$A$3:$M$3515,13,FALSE)</f>
        <v>0</v>
      </c>
      <c r="L2981" s="1">
        <f>VLOOKUP(A2981,'ADM Details FY17'!$A$3:$O$3515,15,FALSE)</f>
        <v>0</v>
      </c>
      <c r="M2981" s="1">
        <f>VLOOKUP(A2981,'ADM Details FY17'!$A$3:$P$3515,16,FALSE)</f>
        <v>0</v>
      </c>
      <c r="N2981" s="1">
        <f>VLOOKUP(A2981,'ADM Details FY17'!$A$3:$Q$3515,17,FALSE)</f>
        <v>0</v>
      </c>
      <c r="O2981" s="1">
        <f>VLOOKUP(A2981,'ADM Details FY17'!$A$3:$S$3515,19,FALSE)</f>
        <v>0</v>
      </c>
      <c r="P2981" s="1">
        <f>VLOOKUP(A2981,'ADM Details FY17'!$A$3:$U$3515,21,FALSE)</f>
        <v>0</v>
      </c>
      <c r="Q2981" s="1">
        <f>VLOOKUP(A2981,'ADM Details FY17'!$A$3:$V$3515,22,FALSE)</f>
        <v>0</v>
      </c>
      <c r="R2981" s="1">
        <f>VLOOKUP(A2981,'ADM Details FY17'!$A$3:$W$3515,23,FALSE)</f>
        <v>0</v>
      </c>
      <c r="S2981" s="1">
        <f>VLOOKUP(A2981,'ADM Details FY17'!$A$3:$X$3515,24,FALSE)</f>
        <v>0</v>
      </c>
      <c r="T2981" s="1">
        <f>VLOOKUP(A2981,'ADM Details FY17'!$A$3:$Y$3515,25,FALSE)</f>
        <v>0</v>
      </c>
      <c r="U2981" s="1">
        <f>VLOOKUP(A2981,'ADM Details FY17'!$A$3:$AA$3515,27,FALSE)</f>
        <v>0</v>
      </c>
      <c r="V2981" s="1">
        <f>IFERROR(VLOOKUP(C2981,'eindex _tget pp '!$A$4:$E$615,5,FALSE),0)</f>
        <v>0</v>
      </c>
      <c r="W2981" s="31">
        <f>IFERROR(VLOOKUP(C2981,'eindex _tget pp '!$A$4:$F$615,6,FALSE),0)</f>
        <v>0</v>
      </c>
      <c r="X2981" s="4">
        <f>IFERROR(VLOOKUP(B2981,'eschools 16'!$A$2:$F$25,6,FALSE),1)</f>
        <v>1</v>
      </c>
      <c r="Y2981" s="1">
        <f t="shared" si="230"/>
        <v>0</v>
      </c>
      <c r="Z2981" s="1">
        <f t="shared" si="231"/>
        <v>0</v>
      </c>
      <c r="AA2981" s="31">
        <f>IFERROR(VLOOKUP(C2981,'eindex _tget pp '!$A$4:$G$615,7,FALSE),0)</f>
        <v>0</v>
      </c>
      <c r="AB2981" s="1">
        <f>VLOOKUP(A2981,'ADM Details FY17'!$A$3:$AB$3515,28,FALSE)</f>
        <v>0</v>
      </c>
      <c r="AC2981" s="1">
        <f t="shared" si="232"/>
        <v>0</v>
      </c>
      <c r="AD2981" s="1">
        <f t="shared" si="233"/>
        <v>0</v>
      </c>
      <c r="AE2981" s="1">
        <f t="shared" si="234"/>
        <v>0</v>
      </c>
    </row>
    <row r="2982" spans="1:31" x14ac:dyDescent="0.25">
      <c r="A2982" t="str">
        <f>B2982&amp;"-"&amp;COUNTIF($B$3:B2982,B2982)</f>
        <v>941-1</v>
      </c>
      <c r="B2982">
        <v>941</v>
      </c>
      <c r="C2982" s="18">
        <f>VLOOKUP(A2982,'ADM Details FY17'!$A$3:$D$3515,4,FALSE)</f>
        <v>43760</v>
      </c>
      <c r="D2982" s="1">
        <f>VLOOKUP(A2982,'ADM Details FY17'!$A$3:$E$3515,5,FALSE)</f>
        <v>0.55000000000000004</v>
      </c>
      <c r="E2982" s="1">
        <f>VLOOKUP(A2982,'ADM Details FY17'!$A$3:$F$3515,6,FALSE)</f>
        <v>0</v>
      </c>
      <c r="F2982" s="1">
        <f>VLOOKUP(A2982,'ADM Details FY17'!$A$3:$G$3515,7,FALSE)</f>
        <v>0</v>
      </c>
      <c r="G2982" s="1">
        <f>VLOOKUP(A2982,'ADM Details FY17'!$A$3:$H$3515,8,FALSE)</f>
        <v>0</v>
      </c>
      <c r="H2982" s="1">
        <f>VLOOKUP(A2982,'ADM Details FY17'!$A$3:$I$3515,9,FALSE)</f>
        <v>0</v>
      </c>
      <c r="I2982" s="1">
        <f>VLOOKUP(A2982,'ADM Details FY17'!$A$3:$J$3517,10,FALSE)</f>
        <v>0</v>
      </c>
      <c r="J2982" s="1">
        <f>VLOOKUP(A2982,'ADM Details FY17'!$A$3:$K$3515,11,FALSE)</f>
        <v>0</v>
      </c>
      <c r="K2982" s="1">
        <f>VLOOKUP(A2982,'ADM Details FY17'!$A$3:$M$3515,13,FALSE)</f>
        <v>0.55000000000000004</v>
      </c>
      <c r="L2982" s="1">
        <f>VLOOKUP(A2982,'ADM Details FY17'!$A$3:$O$3515,15,FALSE)</f>
        <v>0</v>
      </c>
      <c r="M2982" s="1">
        <f>VLOOKUP(A2982,'ADM Details FY17'!$A$3:$P$3515,16,FALSE)</f>
        <v>0</v>
      </c>
      <c r="N2982" s="1">
        <f>VLOOKUP(A2982,'ADM Details FY17'!$A$3:$Q$3515,17,FALSE)</f>
        <v>0</v>
      </c>
      <c r="O2982" s="1">
        <f>VLOOKUP(A2982,'ADM Details FY17'!$A$3:$S$3515,19,FALSE)</f>
        <v>0.55000000000000004</v>
      </c>
      <c r="P2982" s="1">
        <f>VLOOKUP(A2982,'ADM Details FY17'!$A$3:$U$3515,21,FALSE)</f>
        <v>0</v>
      </c>
      <c r="Q2982" s="1">
        <f>VLOOKUP(A2982,'ADM Details FY17'!$A$3:$V$3515,22,FALSE)</f>
        <v>0</v>
      </c>
      <c r="R2982" s="1">
        <f>VLOOKUP(A2982,'ADM Details FY17'!$A$3:$W$3515,23,FALSE)</f>
        <v>0</v>
      </c>
      <c r="S2982" s="1">
        <f>VLOOKUP(A2982,'ADM Details FY17'!$A$3:$X$3515,24,FALSE)</f>
        <v>0</v>
      </c>
      <c r="T2982" s="1">
        <f>VLOOKUP(A2982,'ADM Details FY17'!$A$3:$Y$3515,25,FALSE)</f>
        <v>0</v>
      </c>
      <c r="U2982" s="1">
        <f>VLOOKUP(A2982,'ADM Details FY17'!$A$3:$AA$3515,27,FALSE)</f>
        <v>0</v>
      </c>
      <c r="V2982" s="1">
        <f>IFERROR(VLOOKUP(C2982,'eindex _tget pp '!$A$4:$E$615,5,FALSE),0)</f>
        <v>595.84560994637729</v>
      </c>
      <c r="W2982" s="31">
        <f>IFERROR(VLOOKUP(C2982,'eindex _tget pp '!$A$4:$F$615,6,FALSE),0)</f>
        <v>2.5364840485000002</v>
      </c>
      <c r="X2982" s="4">
        <f>IFERROR(VLOOKUP(B2982,'eschools 16'!$A$2:$F$25,6,FALSE),1)</f>
        <v>1</v>
      </c>
      <c r="Y2982" s="1">
        <f t="shared" si="230"/>
        <v>81.93</v>
      </c>
      <c r="Z2982" s="1">
        <f t="shared" si="231"/>
        <v>379.46</v>
      </c>
      <c r="AA2982" s="31">
        <f>IFERROR(VLOOKUP(C2982,'eindex _tget pp '!$A$4:$G$615,7,FALSE),0)</f>
        <v>0.55926013799999996</v>
      </c>
      <c r="AB2982" s="1">
        <f>VLOOKUP(A2982,'ADM Details FY17'!$A$3:$AB$3515,28,FALSE)</f>
        <v>0</v>
      </c>
      <c r="AC2982" s="1">
        <f t="shared" si="232"/>
        <v>0</v>
      </c>
      <c r="AD2982" s="1">
        <f t="shared" si="233"/>
        <v>0.55000000000000004</v>
      </c>
      <c r="AE2982" s="1">
        <f t="shared" si="234"/>
        <v>82.5</v>
      </c>
    </row>
    <row r="2983" spans="1:31" x14ac:dyDescent="0.25">
      <c r="A2983" t="str">
        <f>B2983&amp;"-"&amp;COUNTIF($B$3:B2983,B2983)</f>
        <v>941-2</v>
      </c>
      <c r="B2983">
        <v>941</v>
      </c>
      <c r="C2983" s="18">
        <f>VLOOKUP(A2983,'ADM Details FY17'!$A$3:$D$3515,4,FALSE)</f>
        <v>43802</v>
      </c>
      <c r="D2983" s="1">
        <f>VLOOKUP(A2983,'ADM Details FY17'!$A$3:$E$3515,5,FALSE)</f>
        <v>2</v>
      </c>
      <c r="E2983" s="1">
        <f>VLOOKUP(A2983,'ADM Details FY17'!$A$3:$F$3515,6,FALSE)</f>
        <v>1</v>
      </c>
      <c r="F2983" s="1">
        <f>VLOOKUP(A2983,'ADM Details FY17'!$A$3:$G$3515,7,FALSE)</f>
        <v>0</v>
      </c>
      <c r="G2983" s="1">
        <f>VLOOKUP(A2983,'ADM Details FY17'!$A$3:$H$3515,8,FALSE)</f>
        <v>0</v>
      </c>
      <c r="H2983" s="1">
        <f>VLOOKUP(A2983,'ADM Details FY17'!$A$3:$I$3515,9,FALSE)</f>
        <v>0</v>
      </c>
      <c r="I2983" s="1">
        <f>VLOOKUP(A2983,'ADM Details FY17'!$A$3:$J$3517,10,FALSE)</f>
        <v>0</v>
      </c>
      <c r="J2983" s="1">
        <f>VLOOKUP(A2983,'ADM Details FY17'!$A$3:$K$3515,11,FALSE)</f>
        <v>0</v>
      </c>
      <c r="K2983" s="1">
        <f>VLOOKUP(A2983,'ADM Details FY17'!$A$3:$M$3515,13,FALSE)</f>
        <v>2</v>
      </c>
      <c r="L2983" s="1">
        <f>VLOOKUP(A2983,'ADM Details FY17'!$A$3:$O$3515,15,FALSE)</f>
        <v>0</v>
      </c>
      <c r="M2983" s="1">
        <f>VLOOKUP(A2983,'ADM Details FY17'!$A$3:$P$3515,16,FALSE)</f>
        <v>0</v>
      </c>
      <c r="N2983" s="1">
        <f>VLOOKUP(A2983,'ADM Details FY17'!$A$3:$Q$3515,17,FALSE)</f>
        <v>0</v>
      </c>
      <c r="O2983" s="1">
        <f>VLOOKUP(A2983,'ADM Details FY17'!$A$3:$S$3515,19,FALSE)</f>
        <v>2</v>
      </c>
      <c r="P2983" s="1">
        <f>VLOOKUP(A2983,'ADM Details FY17'!$A$3:$U$3515,21,FALSE)</f>
        <v>0</v>
      </c>
      <c r="Q2983" s="1">
        <f>VLOOKUP(A2983,'ADM Details FY17'!$A$3:$V$3515,22,FALSE)</f>
        <v>0</v>
      </c>
      <c r="R2983" s="1">
        <f>VLOOKUP(A2983,'ADM Details FY17'!$A$3:$W$3515,23,FALSE)</f>
        <v>0</v>
      </c>
      <c r="S2983" s="1">
        <f>VLOOKUP(A2983,'ADM Details FY17'!$A$3:$X$3515,24,FALSE)</f>
        <v>0</v>
      </c>
      <c r="T2983" s="1">
        <f>VLOOKUP(A2983,'ADM Details FY17'!$A$3:$Y$3515,25,FALSE)</f>
        <v>0</v>
      </c>
      <c r="U2983" s="1">
        <f>VLOOKUP(A2983,'ADM Details FY17'!$A$3:$AA$3515,27,FALSE)</f>
        <v>0</v>
      </c>
      <c r="V2983" s="1">
        <f>IFERROR(VLOOKUP(C2983,'eindex _tget pp '!$A$4:$E$615,5,FALSE),0)</f>
        <v>454.00578141101448</v>
      </c>
      <c r="W2983" s="31">
        <f>IFERROR(VLOOKUP(C2983,'eindex _tget pp '!$A$4:$F$615,6,FALSE),0)</f>
        <v>3.6729279115</v>
      </c>
      <c r="X2983" s="4">
        <f>IFERROR(VLOOKUP(B2983,'eschools 16'!$A$2:$F$25,6,FALSE),1)</f>
        <v>1</v>
      </c>
      <c r="Y2983" s="1">
        <f t="shared" si="230"/>
        <v>227</v>
      </c>
      <c r="Z2983" s="1">
        <f t="shared" si="231"/>
        <v>1998.07</v>
      </c>
      <c r="AA2983" s="31">
        <f>IFERROR(VLOOKUP(C2983,'eindex _tget pp '!$A$4:$G$615,7,FALSE),0)</f>
        <v>0.53438618000000004</v>
      </c>
      <c r="AB2983" s="1">
        <f>VLOOKUP(A2983,'ADM Details FY17'!$A$3:$AB$3515,28,FALSE)</f>
        <v>0</v>
      </c>
      <c r="AC2983" s="1">
        <f t="shared" si="232"/>
        <v>0</v>
      </c>
      <c r="AD2983" s="1">
        <f t="shared" si="233"/>
        <v>2</v>
      </c>
      <c r="AE2983" s="1">
        <f t="shared" si="234"/>
        <v>300</v>
      </c>
    </row>
    <row r="2984" spans="1:31" x14ac:dyDescent="0.25">
      <c r="A2984" t="str">
        <f>B2984&amp;"-"&amp;COUNTIF($B$3:B2984,B2984)</f>
        <v>941-3</v>
      </c>
      <c r="B2984">
        <v>941</v>
      </c>
      <c r="C2984" s="18">
        <f>VLOOKUP(A2984,'ADM Details FY17'!$A$3:$D$3515,4,FALSE)</f>
        <v>44115</v>
      </c>
      <c r="D2984" s="1">
        <f>VLOOKUP(A2984,'ADM Details FY17'!$A$3:$E$3515,5,FALSE)</f>
        <v>8.17</v>
      </c>
      <c r="E2984" s="1">
        <f>VLOOKUP(A2984,'ADM Details FY17'!$A$3:$F$3515,6,FALSE)</f>
        <v>2</v>
      </c>
      <c r="F2984" s="1">
        <f>VLOOKUP(A2984,'ADM Details FY17'!$A$3:$G$3515,7,FALSE)</f>
        <v>1</v>
      </c>
      <c r="G2984" s="1">
        <f>VLOOKUP(A2984,'ADM Details FY17'!$A$3:$H$3515,8,FALSE)</f>
        <v>0</v>
      </c>
      <c r="H2984" s="1">
        <f>VLOOKUP(A2984,'ADM Details FY17'!$A$3:$I$3515,9,FALSE)</f>
        <v>0</v>
      </c>
      <c r="I2984" s="1">
        <f>VLOOKUP(A2984,'ADM Details FY17'!$A$3:$J$3517,10,FALSE)</f>
        <v>0</v>
      </c>
      <c r="J2984" s="1">
        <f>VLOOKUP(A2984,'ADM Details FY17'!$A$3:$K$3515,11,FALSE)</f>
        <v>0</v>
      </c>
      <c r="K2984" s="1">
        <f>VLOOKUP(A2984,'ADM Details FY17'!$A$3:$M$3515,13,FALSE)</f>
        <v>8.17</v>
      </c>
      <c r="L2984" s="1">
        <f>VLOOKUP(A2984,'ADM Details FY17'!$A$3:$O$3515,15,FALSE)</f>
        <v>0</v>
      </c>
      <c r="M2984" s="1">
        <f>VLOOKUP(A2984,'ADM Details FY17'!$A$3:$P$3515,16,FALSE)</f>
        <v>0</v>
      </c>
      <c r="N2984" s="1">
        <f>VLOOKUP(A2984,'ADM Details FY17'!$A$3:$Q$3515,17,FALSE)</f>
        <v>0</v>
      </c>
      <c r="O2984" s="1">
        <f>VLOOKUP(A2984,'ADM Details FY17'!$A$3:$S$3515,19,FALSE)</f>
        <v>6.17</v>
      </c>
      <c r="P2984" s="1">
        <f>VLOOKUP(A2984,'ADM Details FY17'!$A$3:$U$3515,21,FALSE)</f>
        <v>0</v>
      </c>
      <c r="Q2984" s="1">
        <f>VLOOKUP(A2984,'ADM Details FY17'!$A$3:$V$3515,22,FALSE)</f>
        <v>0</v>
      </c>
      <c r="R2984" s="1">
        <f>VLOOKUP(A2984,'ADM Details FY17'!$A$3:$W$3515,23,FALSE)</f>
        <v>0</v>
      </c>
      <c r="S2984" s="1">
        <f>VLOOKUP(A2984,'ADM Details FY17'!$A$3:$X$3515,24,FALSE)</f>
        <v>0</v>
      </c>
      <c r="T2984" s="1">
        <f>VLOOKUP(A2984,'ADM Details FY17'!$A$3:$Y$3515,25,FALSE)</f>
        <v>0</v>
      </c>
      <c r="U2984" s="1">
        <f>VLOOKUP(A2984,'ADM Details FY17'!$A$3:$AA$3515,27,FALSE)</f>
        <v>0</v>
      </c>
      <c r="V2984" s="1">
        <f>IFERROR(VLOOKUP(C2984,'eindex _tget pp '!$A$4:$E$615,5,FALSE),0)</f>
        <v>363.46524345757331</v>
      </c>
      <c r="W2984" s="31">
        <f>IFERROR(VLOOKUP(C2984,'eindex _tget pp '!$A$4:$F$615,6,FALSE),0)</f>
        <v>0.46002108250000001</v>
      </c>
      <c r="X2984" s="4">
        <f>IFERROR(VLOOKUP(B2984,'eschools 16'!$A$2:$F$25,6,FALSE),1)</f>
        <v>1</v>
      </c>
      <c r="Y2984" s="1">
        <f t="shared" si="230"/>
        <v>742.38</v>
      </c>
      <c r="Z2984" s="1">
        <f t="shared" si="231"/>
        <v>1022.28</v>
      </c>
      <c r="AA2984" s="31">
        <f>IFERROR(VLOOKUP(C2984,'eindex _tget pp '!$A$4:$G$615,7,FALSE),0)</f>
        <v>0.46622529099999999</v>
      </c>
      <c r="AB2984" s="1">
        <f>VLOOKUP(A2984,'ADM Details FY17'!$A$3:$AB$3515,28,FALSE)</f>
        <v>0</v>
      </c>
      <c r="AC2984" s="1">
        <f t="shared" si="232"/>
        <v>0</v>
      </c>
      <c r="AD2984" s="1">
        <f t="shared" si="233"/>
        <v>8.17</v>
      </c>
      <c r="AE2984" s="1">
        <f t="shared" si="234"/>
        <v>1225.5</v>
      </c>
    </row>
    <row r="2985" spans="1:31" x14ac:dyDescent="0.25">
      <c r="A2985" t="str">
        <f>B2985&amp;"-"&amp;COUNTIF($B$3:B2985,B2985)</f>
        <v>941-4</v>
      </c>
      <c r="B2985">
        <v>941</v>
      </c>
      <c r="C2985" s="18">
        <f>VLOOKUP(A2985,'ADM Details FY17'!$A$3:$D$3515,4,FALSE)</f>
        <v>47993</v>
      </c>
      <c r="D2985" s="1">
        <f>VLOOKUP(A2985,'ADM Details FY17'!$A$3:$E$3515,5,FALSE)</f>
        <v>1.87</v>
      </c>
      <c r="E2985" s="1">
        <f>VLOOKUP(A2985,'ADM Details FY17'!$A$3:$F$3515,6,FALSE)</f>
        <v>0.02</v>
      </c>
      <c r="F2985" s="1">
        <f>VLOOKUP(A2985,'ADM Details FY17'!$A$3:$G$3515,7,FALSE)</f>
        <v>0</v>
      </c>
      <c r="G2985" s="1">
        <f>VLOOKUP(A2985,'ADM Details FY17'!$A$3:$H$3515,8,FALSE)</f>
        <v>0</v>
      </c>
      <c r="H2985" s="1">
        <f>VLOOKUP(A2985,'ADM Details FY17'!$A$3:$I$3515,9,FALSE)</f>
        <v>0</v>
      </c>
      <c r="I2985" s="1">
        <f>VLOOKUP(A2985,'ADM Details FY17'!$A$3:$J$3517,10,FALSE)</f>
        <v>0</v>
      </c>
      <c r="J2985" s="1">
        <f>VLOOKUP(A2985,'ADM Details FY17'!$A$3:$K$3515,11,FALSE)</f>
        <v>0</v>
      </c>
      <c r="K2985" s="1">
        <f>VLOOKUP(A2985,'ADM Details FY17'!$A$3:$M$3515,13,FALSE)</f>
        <v>0.85</v>
      </c>
      <c r="L2985" s="1">
        <f>VLOOKUP(A2985,'ADM Details FY17'!$A$3:$O$3515,15,FALSE)</f>
        <v>0</v>
      </c>
      <c r="M2985" s="1">
        <f>VLOOKUP(A2985,'ADM Details FY17'!$A$3:$P$3515,16,FALSE)</f>
        <v>0</v>
      </c>
      <c r="N2985" s="1">
        <f>VLOOKUP(A2985,'ADM Details FY17'!$A$3:$Q$3515,17,FALSE)</f>
        <v>0</v>
      </c>
      <c r="O2985" s="1">
        <f>VLOOKUP(A2985,'ADM Details FY17'!$A$3:$S$3515,19,FALSE)</f>
        <v>1.85</v>
      </c>
      <c r="P2985" s="1">
        <f>VLOOKUP(A2985,'ADM Details FY17'!$A$3:$U$3515,21,FALSE)</f>
        <v>0</v>
      </c>
      <c r="Q2985" s="1">
        <f>VLOOKUP(A2985,'ADM Details FY17'!$A$3:$V$3515,22,FALSE)</f>
        <v>0</v>
      </c>
      <c r="R2985" s="1">
        <f>VLOOKUP(A2985,'ADM Details FY17'!$A$3:$W$3515,23,FALSE)</f>
        <v>0</v>
      </c>
      <c r="S2985" s="1">
        <f>VLOOKUP(A2985,'ADM Details FY17'!$A$3:$X$3515,24,FALSE)</f>
        <v>0</v>
      </c>
      <c r="T2985" s="1">
        <f>VLOOKUP(A2985,'ADM Details FY17'!$A$3:$Y$3515,25,FALSE)</f>
        <v>0</v>
      </c>
      <c r="U2985" s="1">
        <f>VLOOKUP(A2985,'ADM Details FY17'!$A$3:$AA$3515,27,FALSE)</f>
        <v>0</v>
      </c>
      <c r="V2985" s="1">
        <f>IFERROR(VLOOKUP(C2985,'eindex _tget pp '!$A$4:$E$615,5,FALSE),0)</f>
        <v>0</v>
      </c>
      <c r="W2985" s="31">
        <f>IFERROR(VLOOKUP(C2985,'eindex _tget pp '!$A$4:$F$615,6,FALSE),0)</f>
        <v>0.86496359649999999</v>
      </c>
      <c r="X2985" s="4">
        <f>IFERROR(VLOOKUP(B2985,'eschools 16'!$A$2:$F$25,6,FALSE),1)</f>
        <v>1</v>
      </c>
      <c r="Y2985" s="1">
        <f t="shared" si="230"/>
        <v>0</v>
      </c>
      <c r="Z2985" s="1">
        <f t="shared" si="231"/>
        <v>199.98</v>
      </c>
      <c r="AA2985" s="31">
        <f>IFERROR(VLOOKUP(C2985,'eindex _tget pp '!$A$4:$G$615,7,FALSE),0)</f>
        <v>0.28522771000000002</v>
      </c>
      <c r="AB2985" s="1">
        <f>VLOOKUP(A2985,'ADM Details FY17'!$A$3:$AB$3515,28,FALSE)</f>
        <v>0</v>
      </c>
      <c r="AC2985" s="1">
        <f t="shared" si="232"/>
        <v>0</v>
      </c>
      <c r="AD2985" s="1">
        <f t="shared" si="233"/>
        <v>1.87</v>
      </c>
      <c r="AE2985" s="1">
        <f t="shared" si="234"/>
        <v>280.5</v>
      </c>
    </row>
    <row r="2986" spans="1:31" x14ac:dyDescent="0.25">
      <c r="A2986" t="str">
        <f>B2986&amp;"-"&amp;COUNTIF($B$3:B2986,B2986)</f>
        <v>941-5</v>
      </c>
      <c r="B2986">
        <v>941</v>
      </c>
      <c r="C2986" s="18">
        <f>VLOOKUP(A2986,'ADM Details FY17'!$A$3:$D$3515,4,FALSE)</f>
        <v>48017</v>
      </c>
      <c r="D2986" s="1">
        <f>VLOOKUP(A2986,'ADM Details FY17'!$A$3:$E$3515,5,FALSE)</f>
        <v>1.96</v>
      </c>
      <c r="E2986" s="1">
        <f>VLOOKUP(A2986,'ADM Details FY17'!$A$3:$F$3515,6,FALSE)</f>
        <v>0.71</v>
      </c>
      <c r="F2986" s="1">
        <f>VLOOKUP(A2986,'ADM Details FY17'!$A$3:$G$3515,7,FALSE)</f>
        <v>0</v>
      </c>
      <c r="G2986" s="1">
        <f>VLOOKUP(A2986,'ADM Details FY17'!$A$3:$H$3515,8,FALSE)</f>
        <v>0</v>
      </c>
      <c r="H2986" s="1">
        <f>VLOOKUP(A2986,'ADM Details FY17'!$A$3:$I$3515,9,FALSE)</f>
        <v>0</v>
      </c>
      <c r="I2986" s="1">
        <f>VLOOKUP(A2986,'ADM Details FY17'!$A$3:$J$3517,10,FALSE)</f>
        <v>0</v>
      </c>
      <c r="J2986" s="1">
        <f>VLOOKUP(A2986,'ADM Details FY17'!$A$3:$K$3515,11,FALSE)</f>
        <v>0</v>
      </c>
      <c r="K2986" s="1">
        <f>VLOOKUP(A2986,'ADM Details FY17'!$A$3:$M$3515,13,FALSE)</f>
        <v>0.96</v>
      </c>
      <c r="L2986" s="1">
        <f>VLOOKUP(A2986,'ADM Details FY17'!$A$3:$O$3515,15,FALSE)</f>
        <v>0</v>
      </c>
      <c r="M2986" s="1">
        <f>VLOOKUP(A2986,'ADM Details FY17'!$A$3:$P$3515,16,FALSE)</f>
        <v>0</v>
      </c>
      <c r="N2986" s="1">
        <f>VLOOKUP(A2986,'ADM Details FY17'!$A$3:$Q$3515,17,FALSE)</f>
        <v>0</v>
      </c>
      <c r="O2986" s="1">
        <f>VLOOKUP(A2986,'ADM Details FY17'!$A$3:$S$3515,19,FALSE)</f>
        <v>1.96</v>
      </c>
      <c r="P2986" s="1">
        <f>VLOOKUP(A2986,'ADM Details FY17'!$A$3:$U$3515,21,FALSE)</f>
        <v>0</v>
      </c>
      <c r="Q2986" s="1">
        <f>VLOOKUP(A2986,'ADM Details FY17'!$A$3:$V$3515,22,FALSE)</f>
        <v>0</v>
      </c>
      <c r="R2986" s="1">
        <f>VLOOKUP(A2986,'ADM Details FY17'!$A$3:$W$3515,23,FALSE)</f>
        <v>0</v>
      </c>
      <c r="S2986" s="1">
        <f>VLOOKUP(A2986,'ADM Details FY17'!$A$3:$X$3515,24,FALSE)</f>
        <v>0</v>
      </c>
      <c r="T2986" s="1">
        <f>VLOOKUP(A2986,'ADM Details FY17'!$A$3:$Y$3515,25,FALSE)</f>
        <v>0</v>
      </c>
      <c r="U2986" s="1">
        <f>VLOOKUP(A2986,'ADM Details FY17'!$A$3:$AA$3515,27,FALSE)</f>
        <v>0</v>
      </c>
      <c r="V2986" s="1">
        <f>IFERROR(VLOOKUP(C2986,'eindex _tget pp '!$A$4:$E$615,5,FALSE),0)</f>
        <v>639.69766055400373</v>
      </c>
      <c r="W2986" s="31">
        <f>IFERROR(VLOOKUP(C2986,'eindex _tget pp '!$A$4:$F$615,6,FALSE),0)</f>
        <v>0.65607922220000003</v>
      </c>
      <c r="X2986" s="4">
        <f>IFERROR(VLOOKUP(B2986,'eschools 16'!$A$2:$F$25,6,FALSE),1)</f>
        <v>1</v>
      </c>
      <c r="Y2986" s="1">
        <f t="shared" si="230"/>
        <v>313.45</v>
      </c>
      <c r="Z2986" s="1">
        <f t="shared" si="231"/>
        <v>171.32</v>
      </c>
      <c r="AA2986" s="31">
        <f>IFERROR(VLOOKUP(C2986,'eindex _tget pp '!$A$4:$G$615,7,FALSE),0)</f>
        <v>0.55146232799999995</v>
      </c>
      <c r="AB2986" s="1">
        <f>VLOOKUP(A2986,'ADM Details FY17'!$A$3:$AB$3515,28,FALSE)</f>
        <v>0</v>
      </c>
      <c r="AC2986" s="1">
        <f t="shared" si="232"/>
        <v>0</v>
      </c>
      <c r="AD2986" s="1">
        <f t="shared" si="233"/>
        <v>1.96</v>
      </c>
      <c r="AE2986" s="1">
        <f t="shared" si="234"/>
        <v>294</v>
      </c>
    </row>
    <row r="2987" spans="1:31" x14ac:dyDescent="0.25">
      <c r="A2987" t="str">
        <f>B2987&amp;"-"&amp;COUNTIF($B$3:B2987,B2987)</f>
        <v>941-6</v>
      </c>
      <c r="B2987">
        <v>941</v>
      </c>
      <c r="C2987" s="18">
        <f>VLOOKUP(A2987,'ADM Details FY17'!$A$3:$D$3515,4,FALSE)</f>
        <v>44453</v>
      </c>
      <c r="D2987" s="1">
        <f>VLOOKUP(A2987,'ADM Details FY17'!$A$3:$E$3515,5,FALSE)</f>
        <v>122.76</v>
      </c>
      <c r="E2987" s="1">
        <f>VLOOKUP(A2987,'ADM Details FY17'!$A$3:$F$3515,6,FALSE)</f>
        <v>14.64</v>
      </c>
      <c r="F2987" s="1">
        <f>VLOOKUP(A2987,'ADM Details FY17'!$A$3:$G$3515,7,FALSE)</f>
        <v>9.2100000000000009</v>
      </c>
      <c r="G2987" s="1">
        <f>VLOOKUP(A2987,'ADM Details FY17'!$A$3:$H$3515,8,FALSE)</f>
        <v>1</v>
      </c>
      <c r="H2987" s="1">
        <f>VLOOKUP(A2987,'ADM Details FY17'!$A$3:$I$3515,9,FALSE)</f>
        <v>0</v>
      </c>
      <c r="I2987" s="1">
        <f>VLOOKUP(A2987,'ADM Details FY17'!$A$3:$J$3517,10,FALSE)</f>
        <v>0</v>
      </c>
      <c r="J2987" s="1">
        <f>VLOOKUP(A2987,'ADM Details FY17'!$A$3:$K$3515,11,FALSE)</f>
        <v>0</v>
      </c>
      <c r="K2987" s="1">
        <f>VLOOKUP(A2987,'ADM Details FY17'!$A$3:$M$3515,13,FALSE)</f>
        <v>99.41</v>
      </c>
      <c r="L2987" s="1">
        <f>VLOOKUP(A2987,'ADM Details FY17'!$A$3:$O$3515,15,FALSE)</f>
        <v>0</v>
      </c>
      <c r="M2987" s="1">
        <f>VLOOKUP(A2987,'ADM Details FY17'!$A$3:$P$3515,16,FALSE)</f>
        <v>0</v>
      </c>
      <c r="N2987" s="1">
        <f>VLOOKUP(A2987,'ADM Details FY17'!$A$3:$Q$3515,17,FALSE)</f>
        <v>0</v>
      </c>
      <c r="O2987" s="1">
        <f>VLOOKUP(A2987,'ADM Details FY17'!$A$3:$S$3515,19,FALSE)</f>
        <v>92.38</v>
      </c>
      <c r="P2987" s="1">
        <f>VLOOKUP(A2987,'ADM Details FY17'!$A$3:$U$3515,21,FALSE)</f>
        <v>0</v>
      </c>
      <c r="Q2987" s="1">
        <f>VLOOKUP(A2987,'ADM Details FY17'!$A$3:$V$3515,22,FALSE)</f>
        <v>0</v>
      </c>
      <c r="R2987" s="1">
        <f>VLOOKUP(A2987,'ADM Details FY17'!$A$3:$W$3515,23,FALSE)</f>
        <v>0</v>
      </c>
      <c r="S2987" s="1">
        <f>VLOOKUP(A2987,'ADM Details FY17'!$A$3:$X$3515,24,FALSE)</f>
        <v>0</v>
      </c>
      <c r="T2987" s="1">
        <f>VLOOKUP(A2987,'ADM Details FY17'!$A$3:$Y$3515,25,FALSE)</f>
        <v>0</v>
      </c>
      <c r="U2987" s="1">
        <f>VLOOKUP(A2987,'ADM Details FY17'!$A$3:$AA$3515,27,FALSE)</f>
        <v>0</v>
      </c>
      <c r="V2987" s="1">
        <f>IFERROR(VLOOKUP(C2987,'eindex _tget pp '!$A$4:$E$615,5,FALSE),0)</f>
        <v>619.34967114587289</v>
      </c>
      <c r="W2987" s="31">
        <f>IFERROR(VLOOKUP(C2987,'eindex _tget pp '!$A$4:$F$615,6,FALSE),0)</f>
        <v>1.6817848263999999</v>
      </c>
      <c r="X2987" s="4">
        <f>IFERROR(VLOOKUP(B2987,'eschools 16'!$A$2:$F$25,6,FALSE),1)</f>
        <v>1</v>
      </c>
      <c r="Y2987" s="1">
        <f t="shared" si="230"/>
        <v>19007.84</v>
      </c>
      <c r="Z2987" s="1">
        <f t="shared" si="231"/>
        <v>45474.65</v>
      </c>
      <c r="AA2987" s="31">
        <f>IFERROR(VLOOKUP(C2987,'eindex _tget pp '!$A$4:$G$615,7,FALSE),0)</f>
        <v>0.57930011599999998</v>
      </c>
      <c r="AB2987" s="1">
        <f>VLOOKUP(A2987,'ADM Details FY17'!$A$3:$AB$3515,28,FALSE)</f>
        <v>0</v>
      </c>
      <c r="AC2987" s="1">
        <f t="shared" si="232"/>
        <v>0</v>
      </c>
      <c r="AD2987" s="1">
        <f t="shared" si="233"/>
        <v>122.76</v>
      </c>
      <c r="AE2987" s="1">
        <f t="shared" si="234"/>
        <v>18414</v>
      </c>
    </row>
    <row r="2988" spans="1:31" x14ac:dyDescent="0.25">
      <c r="A2988" t="str">
        <f>B2988&amp;"-"&amp;COUNTIF($B$3:B2988,B2988)</f>
        <v>941-7</v>
      </c>
      <c r="B2988">
        <v>941</v>
      </c>
      <c r="C2988" s="18">
        <f>VLOOKUP(A2988,'ADM Details FY17'!$A$3:$D$3515,4,FALSE)</f>
        <v>48025</v>
      </c>
      <c r="D2988" s="1">
        <f>VLOOKUP(A2988,'ADM Details FY17'!$A$3:$E$3515,5,FALSE)</f>
        <v>1</v>
      </c>
      <c r="E2988" s="1">
        <f>VLOOKUP(A2988,'ADM Details FY17'!$A$3:$F$3515,6,FALSE)</f>
        <v>0</v>
      </c>
      <c r="F2988" s="1">
        <f>VLOOKUP(A2988,'ADM Details FY17'!$A$3:$G$3515,7,FALSE)</f>
        <v>0</v>
      </c>
      <c r="G2988" s="1">
        <f>VLOOKUP(A2988,'ADM Details FY17'!$A$3:$H$3515,8,FALSE)</f>
        <v>0</v>
      </c>
      <c r="H2988" s="1">
        <f>VLOOKUP(A2988,'ADM Details FY17'!$A$3:$I$3515,9,FALSE)</f>
        <v>0</v>
      </c>
      <c r="I2988" s="1">
        <f>VLOOKUP(A2988,'ADM Details FY17'!$A$3:$J$3517,10,FALSE)</f>
        <v>0</v>
      </c>
      <c r="J2988" s="1">
        <f>VLOOKUP(A2988,'ADM Details FY17'!$A$3:$K$3515,11,FALSE)</f>
        <v>0</v>
      </c>
      <c r="K2988" s="1">
        <f>VLOOKUP(A2988,'ADM Details FY17'!$A$3:$M$3515,13,FALSE)</f>
        <v>1</v>
      </c>
      <c r="L2988" s="1">
        <f>VLOOKUP(A2988,'ADM Details FY17'!$A$3:$O$3515,15,FALSE)</f>
        <v>0</v>
      </c>
      <c r="M2988" s="1">
        <f>VLOOKUP(A2988,'ADM Details FY17'!$A$3:$P$3515,16,FALSE)</f>
        <v>0</v>
      </c>
      <c r="N2988" s="1">
        <f>VLOOKUP(A2988,'ADM Details FY17'!$A$3:$Q$3515,17,FALSE)</f>
        <v>0</v>
      </c>
      <c r="O2988" s="1">
        <f>VLOOKUP(A2988,'ADM Details FY17'!$A$3:$S$3515,19,FALSE)</f>
        <v>1</v>
      </c>
      <c r="P2988" s="1">
        <f>VLOOKUP(A2988,'ADM Details FY17'!$A$3:$U$3515,21,FALSE)</f>
        <v>0</v>
      </c>
      <c r="Q2988" s="1">
        <f>VLOOKUP(A2988,'ADM Details FY17'!$A$3:$V$3515,22,FALSE)</f>
        <v>0</v>
      </c>
      <c r="R2988" s="1">
        <f>VLOOKUP(A2988,'ADM Details FY17'!$A$3:$W$3515,23,FALSE)</f>
        <v>0</v>
      </c>
      <c r="S2988" s="1">
        <f>VLOOKUP(A2988,'ADM Details FY17'!$A$3:$X$3515,24,FALSE)</f>
        <v>0</v>
      </c>
      <c r="T2988" s="1">
        <f>VLOOKUP(A2988,'ADM Details FY17'!$A$3:$Y$3515,25,FALSE)</f>
        <v>0</v>
      </c>
      <c r="U2988" s="1">
        <f>VLOOKUP(A2988,'ADM Details FY17'!$A$3:$AA$3515,27,FALSE)</f>
        <v>0</v>
      </c>
      <c r="V2988" s="1">
        <f>IFERROR(VLOOKUP(C2988,'eindex _tget pp '!$A$4:$E$615,5,FALSE),0)</f>
        <v>327.50029904695037</v>
      </c>
      <c r="W2988" s="31">
        <f>IFERROR(VLOOKUP(C2988,'eindex _tget pp '!$A$4:$F$615,6,FALSE),0)</f>
        <v>0.84953125740000002</v>
      </c>
      <c r="X2988" s="4">
        <f>IFERROR(VLOOKUP(B2988,'eschools 16'!$A$2:$F$25,6,FALSE),1)</f>
        <v>1</v>
      </c>
      <c r="Y2988" s="1">
        <f t="shared" si="230"/>
        <v>81.88</v>
      </c>
      <c r="Z2988" s="1">
        <f t="shared" si="231"/>
        <v>231.07</v>
      </c>
      <c r="AA2988" s="31">
        <f>IFERROR(VLOOKUP(C2988,'eindex _tget pp '!$A$4:$G$615,7,FALSE),0)</f>
        <v>0.454795159</v>
      </c>
      <c r="AB2988" s="1">
        <f>VLOOKUP(A2988,'ADM Details FY17'!$A$3:$AB$3515,28,FALSE)</f>
        <v>0</v>
      </c>
      <c r="AC2988" s="1">
        <f t="shared" si="232"/>
        <v>0</v>
      </c>
      <c r="AD2988" s="1">
        <f t="shared" si="233"/>
        <v>1</v>
      </c>
      <c r="AE2988" s="1">
        <f t="shared" si="234"/>
        <v>150</v>
      </c>
    </row>
    <row r="2989" spans="1:31" x14ac:dyDescent="0.25">
      <c r="A2989" t="str">
        <f>B2989&amp;"-"&amp;COUNTIF($B$3:B2989,B2989)</f>
        <v>941-8</v>
      </c>
      <c r="B2989">
        <v>941</v>
      </c>
      <c r="C2989" s="18">
        <f>VLOOKUP(A2989,'ADM Details FY17'!$A$3:$D$3515,4,FALSE)</f>
        <v>48041</v>
      </c>
      <c r="D2989" s="1">
        <f>VLOOKUP(A2989,'ADM Details FY17'!$A$3:$E$3515,5,FALSE)</f>
        <v>1</v>
      </c>
      <c r="E2989" s="1">
        <f>VLOOKUP(A2989,'ADM Details FY17'!$A$3:$F$3515,6,FALSE)</f>
        <v>0.45</v>
      </c>
      <c r="F2989" s="1">
        <f>VLOOKUP(A2989,'ADM Details FY17'!$A$3:$G$3515,7,FALSE)</f>
        <v>0</v>
      </c>
      <c r="G2989" s="1">
        <f>VLOOKUP(A2989,'ADM Details FY17'!$A$3:$H$3515,8,FALSE)</f>
        <v>0</v>
      </c>
      <c r="H2989" s="1">
        <f>VLOOKUP(A2989,'ADM Details FY17'!$A$3:$I$3515,9,FALSE)</f>
        <v>0</v>
      </c>
      <c r="I2989" s="1">
        <f>VLOOKUP(A2989,'ADM Details FY17'!$A$3:$J$3517,10,FALSE)</f>
        <v>0</v>
      </c>
      <c r="J2989" s="1">
        <f>VLOOKUP(A2989,'ADM Details FY17'!$A$3:$K$3515,11,FALSE)</f>
        <v>0</v>
      </c>
      <c r="K2989" s="1">
        <f>VLOOKUP(A2989,'ADM Details FY17'!$A$3:$M$3515,13,FALSE)</f>
        <v>0</v>
      </c>
      <c r="L2989" s="1">
        <f>VLOOKUP(A2989,'ADM Details FY17'!$A$3:$O$3515,15,FALSE)</f>
        <v>0</v>
      </c>
      <c r="M2989" s="1">
        <f>VLOOKUP(A2989,'ADM Details FY17'!$A$3:$P$3515,16,FALSE)</f>
        <v>0</v>
      </c>
      <c r="N2989" s="1">
        <f>VLOOKUP(A2989,'ADM Details FY17'!$A$3:$Q$3515,17,FALSE)</f>
        <v>0</v>
      </c>
      <c r="O2989" s="1">
        <f>VLOOKUP(A2989,'ADM Details FY17'!$A$3:$S$3515,19,FALSE)</f>
        <v>1</v>
      </c>
      <c r="P2989" s="1">
        <f>VLOOKUP(A2989,'ADM Details FY17'!$A$3:$U$3515,21,FALSE)</f>
        <v>0</v>
      </c>
      <c r="Q2989" s="1">
        <f>VLOOKUP(A2989,'ADM Details FY17'!$A$3:$V$3515,22,FALSE)</f>
        <v>0</v>
      </c>
      <c r="R2989" s="1">
        <f>VLOOKUP(A2989,'ADM Details FY17'!$A$3:$W$3515,23,FALSE)</f>
        <v>0</v>
      </c>
      <c r="S2989" s="1">
        <f>VLOOKUP(A2989,'ADM Details FY17'!$A$3:$X$3515,24,FALSE)</f>
        <v>0</v>
      </c>
      <c r="T2989" s="1">
        <f>VLOOKUP(A2989,'ADM Details FY17'!$A$3:$Y$3515,25,FALSE)</f>
        <v>0</v>
      </c>
      <c r="U2989" s="1">
        <f>VLOOKUP(A2989,'ADM Details FY17'!$A$3:$AA$3515,27,FALSE)</f>
        <v>0</v>
      </c>
      <c r="V2989" s="1">
        <f>IFERROR(VLOOKUP(C2989,'eindex _tget pp '!$A$4:$E$615,5,FALSE),0)</f>
        <v>309.40398549356848</v>
      </c>
      <c r="W2989" s="31">
        <f>IFERROR(VLOOKUP(C2989,'eindex _tget pp '!$A$4:$F$615,6,FALSE),0)</f>
        <v>0.42147832419999998</v>
      </c>
      <c r="X2989" s="4">
        <f>IFERROR(VLOOKUP(B2989,'eschools 16'!$A$2:$F$25,6,FALSE),1)</f>
        <v>1</v>
      </c>
      <c r="Y2989" s="1">
        <f t="shared" si="230"/>
        <v>77.349999999999994</v>
      </c>
      <c r="Z2989" s="1">
        <f t="shared" si="231"/>
        <v>0</v>
      </c>
      <c r="AA2989" s="31">
        <f>IFERROR(VLOOKUP(C2989,'eindex _tget pp '!$A$4:$G$615,7,FALSE),0)</f>
        <v>0.454842511</v>
      </c>
      <c r="AB2989" s="1">
        <f>VLOOKUP(A2989,'ADM Details FY17'!$A$3:$AB$3515,28,FALSE)</f>
        <v>0</v>
      </c>
      <c r="AC2989" s="1">
        <f t="shared" si="232"/>
        <v>0</v>
      </c>
      <c r="AD2989" s="1">
        <f t="shared" si="233"/>
        <v>1</v>
      </c>
      <c r="AE2989" s="1">
        <f t="shared" si="234"/>
        <v>150</v>
      </c>
    </row>
    <row r="2990" spans="1:31" x14ac:dyDescent="0.25">
      <c r="A2990" t="str">
        <f>B2990&amp;"-"&amp;COUNTIF($B$3:B2990,B2990)</f>
        <v>941-9</v>
      </c>
      <c r="B2990">
        <v>941</v>
      </c>
      <c r="C2990" s="18">
        <f>VLOOKUP(A2990,'ADM Details FY17'!$A$3:$D$3515,4,FALSE)</f>
        <v>0</v>
      </c>
      <c r="D2990" s="1">
        <f>VLOOKUP(A2990,'ADM Details FY17'!$A$3:$E$3515,5,FALSE)</f>
        <v>0</v>
      </c>
      <c r="E2990" s="1">
        <f>VLOOKUP(A2990,'ADM Details FY17'!$A$3:$F$3515,6,FALSE)</f>
        <v>0</v>
      </c>
      <c r="F2990" s="1">
        <f>VLOOKUP(A2990,'ADM Details FY17'!$A$3:$G$3515,7,FALSE)</f>
        <v>0</v>
      </c>
      <c r="G2990" s="1">
        <f>VLOOKUP(A2990,'ADM Details FY17'!$A$3:$H$3515,8,FALSE)</f>
        <v>0</v>
      </c>
      <c r="H2990" s="1">
        <f>VLOOKUP(A2990,'ADM Details FY17'!$A$3:$I$3515,9,FALSE)</f>
        <v>0</v>
      </c>
      <c r="I2990" s="1">
        <f>VLOOKUP(A2990,'ADM Details FY17'!$A$3:$J$3517,10,FALSE)</f>
        <v>0</v>
      </c>
      <c r="J2990" s="1">
        <f>VLOOKUP(A2990,'ADM Details FY17'!$A$3:$K$3515,11,FALSE)</f>
        <v>0</v>
      </c>
      <c r="K2990" s="1">
        <f>VLOOKUP(A2990,'ADM Details FY17'!$A$3:$M$3515,13,FALSE)</f>
        <v>0</v>
      </c>
      <c r="L2990" s="1">
        <f>VLOOKUP(A2990,'ADM Details FY17'!$A$3:$O$3515,15,FALSE)</f>
        <v>0</v>
      </c>
      <c r="M2990" s="1">
        <f>VLOOKUP(A2990,'ADM Details FY17'!$A$3:$P$3515,16,FALSE)</f>
        <v>0</v>
      </c>
      <c r="N2990" s="1">
        <f>VLOOKUP(A2990,'ADM Details FY17'!$A$3:$Q$3515,17,FALSE)</f>
        <v>0</v>
      </c>
      <c r="O2990" s="1">
        <f>VLOOKUP(A2990,'ADM Details FY17'!$A$3:$S$3515,19,FALSE)</f>
        <v>0</v>
      </c>
      <c r="P2990" s="1">
        <f>VLOOKUP(A2990,'ADM Details FY17'!$A$3:$U$3515,21,FALSE)</f>
        <v>0</v>
      </c>
      <c r="Q2990" s="1">
        <f>VLOOKUP(A2990,'ADM Details FY17'!$A$3:$V$3515,22,FALSE)</f>
        <v>0</v>
      </c>
      <c r="R2990" s="1">
        <f>VLOOKUP(A2990,'ADM Details FY17'!$A$3:$W$3515,23,FALSE)</f>
        <v>0</v>
      </c>
      <c r="S2990" s="1">
        <f>VLOOKUP(A2990,'ADM Details FY17'!$A$3:$X$3515,24,FALSE)</f>
        <v>0</v>
      </c>
      <c r="T2990" s="1">
        <f>VLOOKUP(A2990,'ADM Details FY17'!$A$3:$Y$3515,25,FALSE)</f>
        <v>0</v>
      </c>
      <c r="U2990" s="1">
        <f>VLOOKUP(A2990,'ADM Details FY17'!$A$3:$AA$3515,27,FALSE)</f>
        <v>0</v>
      </c>
      <c r="V2990" s="1">
        <f>IFERROR(VLOOKUP(C2990,'eindex _tget pp '!$A$4:$E$615,5,FALSE),0)</f>
        <v>0</v>
      </c>
      <c r="W2990" s="31">
        <f>IFERROR(VLOOKUP(C2990,'eindex _tget pp '!$A$4:$F$615,6,FALSE),0)</f>
        <v>0</v>
      </c>
      <c r="X2990" s="4">
        <f>IFERROR(VLOOKUP(B2990,'eschools 16'!$A$2:$F$25,6,FALSE),1)</f>
        <v>1</v>
      </c>
      <c r="Y2990" s="1">
        <f t="shared" si="230"/>
        <v>0</v>
      </c>
      <c r="Z2990" s="1">
        <f t="shared" si="231"/>
        <v>0</v>
      </c>
      <c r="AA2990" s="31">
        <f>IFERROR(VLOOKUP(C2990,'eindex _tget pp '!$A$4:$G$615,7,FALSE),0)</f>
        <v>0</v>
      </c>
      <c r="AB2990" s="1">
        <f>VLOOKUP(A2990,'ADM Details FY17'!$A$3:$AB$3515,28,FALSE)</f>
        <v>0</v>
      </c>
      <c r="AC2990" s="1">
        <f t="shared" si="232"/>
        <v>0</v>
      </c>
      <c r="AD2990" s="1">
        <f t="shared" si="233"/>
        <v>0</v>
      </c>
      <c r="AE2990" s="1">
        <f t="shared" si="234"/>
        <v>0</v>
      </c>
    </row>
    <row r="2991" spans="1:31" x14ac:dyDescent="0.25">
      <c r="A2991" t="str">
        <f>B2991&amp;"-"&amp;COUNTIF($B$3:B2991,B2991)</f>
        <v>941-10</v>
      </c>
      <c r="B2991">
        <v>941</v>
      </c>
      <c r="C2991" s="18">
        <f>VLOOKUP(A2991,'ADM Details FY17'!$A$3:$D$3515,4,FALSE)</f>
        <v>0</v>
      </c>
      <c r="D2991" s="1">
        <f>VLOOKUP(A2991,'ADM Details FY17'!$A$3:$E$3515,5,FALSE)</f>
        <v>0</v>
      </c>
      <c r="E2991" s="1">
        <f>VLOOKUP(A2991,'ADM Details FY17'!$A$3:$F$3515,6,FALSE)</f>
        <v>0</v>
      </c>
      <c r="F2991" s="1">
        <f>VLOOKUP(A2991,'ADM Details FY17'!$A$3:$G$3515,7,FALSE)</f>
        <v>0</v>
      </c>
      <c r="G2991" s="1">
        <f>VLOOKUP(A2991,'ADM Details FY17'!$A$3:$H$3515,8,FALSE)</f>
        <v>0</v>
      </c>
      <c r="H2991" s="1">
        <f>VLOOKUP(A2991,'ADM Details FY17'!$A$3:$I$3515,9,FALSE)</f>
        <v>0</v>
      </c>
      <c r="I2991" s="1">
        <f>VLOOKUP(A2991,'ADM Details FY17'!$A$3:$J$3517,10,FALSE)</f>
        <v>0</v>
      </c>
      <c r="J2991" s="1">
        <f>VLOOKUP(A2991,'ADM Details FY17'!$A$3:$K$3515,11,FALSE)</f>
        <v>0</v>
      </c>
      <c r="K2991" s="1">
        <f>VLOOKUP(A2991,'ADM Details FY17'!$A$3:$M$3515,13,FALSE)</f>
        <v>0</v>
      </c>
      <c r="L2991" s="1">
        <f>VLOOKUP(A2991,'ADM Details FY17'!$A$3:$O$3515,15,FALSE)</f>
        <v>0</v>
      </c>
      <c r="M2991" s="1">
        <f>VLOOKUP(A2991,'ADM Details FY17'!$A$3:$P$3515,16,FALSE)</f>
        <v>0</v>
      </c>
      <c r="N2991" s="1">
        <f>VLOOKUP(A2991,'ADM Details FY17'!$A$3:$Q$3515,17,FALSE)</f>
        <v>0</v>
      </c>
      <c r="O2991" s="1">
        <f>VLOOKUP(A2991,'ADM Details FY17'!$A$3:$S$3515,19,FALSE)</f>
        <v>0</v>
      </c>
      <c r="P2991" s="1">
        <f>VLOOKUP(A2991,'ADM Details FY17'!$A$3:$U$3515,21,FALSE)</f>
        <v>0</v>
      </c>
      <c r="Q2991" s="1">
        <f>VLOOKUP(A2991,'ADM Details FY17'!$A$3:$V$3515,22,FALSE)</f>
        <v>0</v>
      </c>
      <c r="R2991" s="1">
        <f>VLOOKUP(A2991,'ADM Details FY17'!$A$3:$W$3515,23,FALSE)</f>
        <v>0</v>
      </c>
      <c r="S2991" s="1">
        <f>VLOOKUP(A2991,'ADM Details FY17'!$A$3:$X$3515,24,FALSE)</f>
        <v>0</v>
      </c>
      <c r="T2991" s="1">
        <f>VLOOKUP(A2991,'ADM Details FY17'!$A$3:$Y$3515,25,FALSE)</f>
        <v>0</v>
      </c>
      <c r="U2991" s="1">
        <f>VLOOKUP(A2991,'ADM Details FY17'!$A$3:$AA$3515,27,FALSE)</f>
        <v>0</v>
      </c>
      <c r="V2991" s="1">
        <f>IFERROR(VLOOKUP(C2991,'eindex _tget pp '!$A$4:$E$615,5,FALSE),0)</f>
        <v>0</v>
      </c>
      <c r="W2991" s="31">
        <f>IFERROR(VLOOKUP(C2991,'eindex _tget pp '!$A$4:$F$615,6,FALSE),0)</f>
        <v>0</v>
      </c>
      <c r="X2991" s="4">
        <f>IFERROR(VLOOKUP(B2991,'eschools 16'!$A$2:$F$25,6,FALSE),1)</f>
        <v>1</v>
      </c>
      <c r="Y2991" s="1">
        <f t="shared" si="230"/>
        <v>0</v>
      </c>
      <c r="Z2991" s="1">
        <f t="shared" si="231"/>
        <v>0</v>
      </c>
      <c r="AA2991" s="31">
        <f>IFERROR(VLOOKUP(C2991,'eindex _tget pp '!$A$4:$G$615,7,FALSE),0)</f>
        <v>0</v>
      </c>
      <c r="AB2991" s="1">
        <f>VLOOKUP(A2991,'ADM Details FY17'!$A$3:$AB$3515,28,FALSE)</f>
        <v>0</v>
      </c>
      <c r="AC2991" s="1">
        <f t="shared" si="232"/>
        <v>0</v>
      </c>
      <c r="AD2991" s="1">
        <f t="shared" si="233"/>
        <v>0</v>
      </c>
      <c r="AE2991" s="1">
        <f t="shared" si="234"/>
        <v>0</v>
      </c>
    </row>
    <row r="2992" spans="1:31" x14ac:dyDescent="0.25">
      <c r="A2992" t="str">
        <f>B2992&amp;"-"&amp;COUNTIF($B$3:B2992,B2992)</f>
        <v>941-11</v>
      </c>
      <c r="B2992">
        <v>941</v>
      </c>
      <c r="C2992" s="18">
        <f>VLOOKUP(A2992,'ADM Details FY17'!$A$3:$D$3515,4,FALSE)</f>
        <v>0</v>
      </c>
      <c r="D2992" s="1">
        <f>VLOOKUP(A2992,'ADM Details FY17'!$A$3:$E$3515,5,FALSE)</f>
        <v>0</v>
      </c>
      <c r="E2992" s="1">
        <f>VLOOKUP(A2992,'ADM Details FY17'!$A$3:$F$3515,6,FALSE)</f>
        <v>0</v>
      </c>
      <c r="F2992" s="1">
        <f>VLOOKUP(A2992,'ADM Details FY17'!$A$3:$G$3515,7,FALSE)</f>
        <v>0</v>
      </c>
      <c r="G2992" s="1">
        <f>VLOOKUP(A2992,'ADM Details FY17'!$A$3:$H$3515,8,FALSE)</f>
        <v>0</v>
      </c>
      <c r="H2992" s="1">
        <f>VLOOKUP(A2992,'ADM Details FY17'!$A$3:$I$3515,9,FALSE)</f>
        <v>0</v>
      </c>
      <c r="I2992" s="1">
        <f>VLOOKUP(A2992,'ADM Details FY17'!$A$3:$J$3517,10,FALSE)</f>
        <v>0</v>
      </c>
      <c r="J2992" s="1">
        <f>VLOOKUP(A2992,'ADM Details FY17'!$A$3:$K$3515,11,FALSE)</f>
        <v>0</v>
      </c>
      <c r="K2992" s="1">
        <f>VLOOKUP(A2992,'ADM Details FY17'!$A$3:$M$3515,13,FALSE)</f>
        <v>0</v>
      </c>
      <c r="L2992" s="1">
        <f>VLOOKUP(A2992,'ADM Details FY17'!$A$3:$O$3515,15,FALSE)</f>
        <v>0</v>
      </c>
      <c r="M2992" s="1">
        <f>VLOOKUP(A2992,'ADM Details FY17'!$A$3:$P$3515,16,FALSE)</f>
        <v>0</v>
      </c>
      <c r="N2992" s="1">
        <f>VLOOKUP(A2992,'ADM Details FY17'!$A$3:$Q$3515,17,FALSE)</f>
        <v>0</v>
      </c>
      <c r="O2992" s="1">
        <f>VLOOKUP(A2992,'ADM Details FY17'!$A$3:$S$3515,19,FALSE)</f>
        <v>0</v>
      </c>
      <c r="P2992" s="1">
        <f>VLOOKUP(A2992,'ADM Details FY17'!$A$3:$U$3515,21,FALSE)</f>
        <v>0</v>
      </c>
      <c r="Q2992" s="1">
        <f>VLOOKUP(A2992,'ADM Details FY17'!$A$3:$V$3515,22,FALSE)</f>
        <v>0</v>
      </c>
      <c r="R2992" s="1">
        <f>VLOOKUP(A2992,'ADM Details FY17'!$A$3:$W$3515,23,FALSE)</f>
        <v>0</v>
      </c>
      <c r="S2992" s="1">
        <f>VLOOKUP(A2992,'ADM Details FY17'!$A$3:$X$3515,24,FALSE)</f>
        <v>0</v>
      </c>
      <c r="T2992" s="1">
        <f>VLOOKUP(A2992,'ADM Details FY17'!$A$3:$Y$3515,25,FALSE)</f>
        <v>0</v>
      </c>
      <c r="U2992" s="1">
        <f>VLOOKUP(A2992,'ADM Details FY17'!$A$3:$AA$3515,27,FALSE)</f>
        <v>0</v>
      </c>
      <c r="V2992" s="1">
        <f>IFERROR(VLOOKUP(C2992,'eindex _tget pp '!$A$4:$E$615,5,FALSE),0)</f>
        <v>0</v>
      </c>
      <c r="W2992" s="31">
        <f>IFERROR(VLOOKUP(C2992,'eindex _tget pp '!$A$4:$F$615,6,FALSE),0)</f>
        <v>0</v>
      </c>
      <c r="X2992" s="4">
        <f>IFERROR(VLOOKUP(B2992,'eschools 16'!$A$2:$F$25,6,FALSE),1)</f>
        <v>1</v>
      </c>
      <c r="Y2992" s="1">
        <f t="shared" si="230"/>
        <v>0</v>
      </c>
      <c r="Z2992" s="1">
        <f t="shared" si="231"/>
        <v>0</v>
      </c>
      <c r="AA2992" s="31">
        <f>IFERROR(VLOOKUP(C2992,'eindex _tget pp '!$A$4:$G$615,7,FALSE),0)</f>
        <v>0</v>
      </c>
      <c r="AB2992" s="1">
        <f>VLOOKUP(A2992,'ADM Details FY17'!$A$3:$AB$3515,28,FALSE)</f>
        <v>0</v>
      </c>
      <c r="AC2992" s="1">
        <f t="shared" si="232"/>
        <v>0</v>
      </c>
      <c r="AD2992" s="1">
        <f t="shared" si="233"/>
        <v>0</v>
      </c>
      <c r="AE2992" s="1">
        <f t="shared" si="234"/>
        <v>0</v>
      </c>
    </row>
    <row r="2993" spans="1:31" x14ac:dyDescent="0.25">
      <c r="A2993" t="str">
        <f>B2993&amp;"-"&amp;COUNTIF($B$3:B2993,B2993)</f>
        <v>941-12</v>
      </c>
      <c r="B2993">
        <v>941</v>
      </c>
      <c r="C2993" s="18">
        <f>VLOOKUP(A2993,'ADM Details FY17'!$A$3:$D$3515,4,FALSE)</f>
        <v>0</v>
      </c>
      <c r="D2993" s="1">
        <f>VLOOKUP(A2993,'ADM Details FY17'!$A$3:$E$3515,5,FALSE)</f>
        <v>0</v>
      </c>
      <c r="E2993" s="1">
        <f>VLOOKUP(A2993,'ADM Details FY17'!$A$3:$F$3515,6,FALSE)</f>
        <v>0</v>
      </c>
      <c r="F2993" s="1">
        <f>VLOOKUP(A2993,'ADM Details FY17'!$A$3:$G$3515,7,FALSE)</f>
        <v>0</v>
      </c>
      <c r="G2993" s="1">
        <f>VLOOKUP(A2993,'ADM Details FY17'!$A$3:$H$3515,8,FALSE)</f>
        <v>0</v>
      </c>
      <c r="H2993" s="1">
        <f>VLOOKUP(A2993,'ADM Details FY17'!$A$3:$I$3515,9,FALSE)</f>
        <v>0</v>
      </c>
      <c r="I2993" s="1">
        <f>VLOOKUP(A2993,'ADM Details FY17'!$A$3:$J$3517,10,FALSE)</f>
        <v>0</v>
      </c>
      <c r="J2993" s="1">
        <f>VLOOKUP(A2993,'ADM Details FY17'!$A$3:$K$3515,11,FALSE)</f>
        <v>0</v>
      </c>
      <c r="K2993" s="1">
        <f>VLOOKUP(A2993,'ADM Details FY17'!$A$3:$M$3515,13,FALSE)</f>
        <v>0</v>
      </c>
      <c r="L2993" s="1">
        <f>VLOOKUP(A2993,'ADM Details FY17'!$A$3:$O$3515,15,FALSE)</f>
        <v>0</v>
      </c>
      <c r="M2993" s="1">
        <f>VLOOKUP(A2993,'ADM Details FY17'!$A$3:$P$3515,16,FALSE)</f>
        <v>0</v>
      </c>
      <c r="N2993" s="1">
        <f>VLOOKUP(A2993,'ADM Details FY17'!$A$3:$Q$3515,17,FALSE)</f>
        <v>0</v>
      </c>
      <c r="O2993" s="1">
        <f>VLOOKUP(A2993,'ADM Details FY17'!$A$3:$S$3515,19,FALSE)</f>
        <v>0</v>
      </c>
      <c r="P2993" s="1">
        <f>VLOOKUP(A2993,'ADM Details FY17'!$A$3:$U$3515,21,FALSE)</f>
        <v>0</v>
      </c>
      <c r="Q2993" s="1">
        <f>VLOOKUP(A2993,'ADM Details FY17'!$A$3:$V$3515,22,FALSE)</f>
        <v>0</v>
      </c>
      <c r="R2993" s="1">
        <f>VLOOKUP(A2993,'ADM Details FY17'!$A$3:$W$3515,23,FALSE)</f>
        <v>0</v>
      </c>
      <c r="S2993" s="1">
        <f>VLOOKUP(A2993,'ADM Details FY17'!$A$3:$X$3515,24,FALSE)</f>
        <v>0</v>
      </c>
      <c r="T2993" s="1">
        <f>VLOOKUP(A2993,'ADM Details FY17'!$A$3:$Y$3515,25,FALSE)</f>
        <v>0</v>
      </c>
      <c r="U2993" s="1">
        <f>VLOOKUP(A2993,'ADM Details FY17'!$A$3:$AA$3515,27,FALSE)</f>
        <v>0</v>
      </c>
      <c r="V2993" s="1">
        <f>IFERROR(VLOOKUP(C2993,'eindex _tget pp '!$A$4:$E$615,5,FALSE),0)</f>
        <v>0</v>
      </c>
      <c r="W2993" s="31">
        <f>IFERROR(VLOOKUP(C2993,'eindex _tget pp '!$A$4:$F$615,6,FALSE),0)</f>
        <v>0</v>
      </c>
      <c r="X2993" s="4">
        <f>IFERROR(VLOOKUP(B2993,'eschools 16'!$A$2:$F$25,6,FALSE),1)</f>
        <v>1</v>
      </c>
      <c r="Y2993" s="1">
        <f t="shared" si="230"/>
        <v>0</v>
      </c>
      <c r="Z2993" s="1">
        <f t="shared" si="231"/>
        <v>0</v>
      </c>
      <c r="AA2993" s="31">
        <f>IFERROR(VLOOKUP(C2993,'eindex _tget pp '!$A$4:$G$615,7,FALSE),0)</f>
        <v>0</v>
      </c>
      <c r="AB2993" s="1">
        <f>VLOOKUP(A2993,'ADM Details FY17'!$A$3:$AB$3515,28,FALSE)</f>
        <v>0</v>
      </c>
      <c r="AC2993" s="1">
        <f t="shared" si="232"/>
        <v>0</v>
      </c>
      <c r="AD2993" s="1">
        <f t="shared" si="233"/>
        <v>0</v>
      </c>
      <c r="AE2993" s="1">
        <f t="shared" si="234"/>
        <v>0</v>
      </c>
    </row>
    <row r="2994" spans="1:31" x14ac:dyDescent="0.25">
      <c r="A2994" t="str">
        <f>B2994&amp;"-"&amp;COUNTIF($B$3:B2994,B2994)</f>
        <v>941-13</v>
      </c>
      <c r="B2994">
        <v>941</v>
      </c>
      <c r="C2994" s="18">
        <f>VLOOKUP(A2994,'ADM Details FY17'!$A$3:$D$3515,4,FALSE)</f>
        <v>0</v>
      </c>
      <c r="D2994" s="1">
        <f>VLOOKUP(A2994,'ADM Details FY17'!$A$3:$E$3515,5,FALSE)</f>
        <v>0</v>
      </c>
      <c r="E2994" s="1">
        <f>VLOOKUP(A2994,'ADM Details FY17'!$A$3:$F$3515,6,FALSE)</f>
        <v>0</v>
      </c>
      <c r="F2994" s="1">
        <f>VLOOKUP(A2994,'ADM Details FY17'!$A$3:$G$3515,7,FALSE)</f>
        <v>0</v>
      </c>
      <c r="G2994" s="1">
        <f>VLOOKUP(A2994,'ADM Details FY17'!$A$3:$H$3515,8,FALSE)</f>
        <v>0</v>
      </c>
      <c r="H2994" s="1">
        <f>VLOOKUP(A2994,'ADM Details FY17'!$A$3:$I$3515,9,FALSE)</f>
        <v>0</v>
      </c>
      <c r="I2994" s="1">
        <f>VLOOKUP(A2994,'ADM Details FY17'!$A$3:$J$3517,10,FALSE)</f>
        <v>0</v>
      </c>
      <c r="J2994" s="1">
        <f>VLOOKUP(A2994,'ADM Details FY17'!$A$3:$K$3515,11,FALSE)</f>
        <v>0</v>
      </c>
      <c r="K2994" s="1">
        <f>VLOOKUP(A2994,'ADM Details FY17'!$A$3:$M$3515,13,FALSE)</f>
        <v>0</v>
      </c>
      <c r="L2994" s="1">
        <f>VLOOKUP(A2994,'ADM Details FY17'!$A$3:$O$3515,15,FALSE)</f>
        <v>0</v>
      </c>
      <c r="M2994" s="1">
        <f>VLOOKUP(A2994,'ADM Details FY17'!$A$3:$P$3515,16,FALSE)</f>
        <v>0</v>
      </c>
      <c r="N2994" s="1">
        <f>VLOOKUP(A2994,'ADM Details FY17'!$A$3:$Q$3515,17,FALSE)</f>
        <v>0</v>
      </c>
      <c r="O2994" s="1">
        <f>VLOOKUP(A2994,'ADM Details FY17'!$A$3:$S$3515,19,FALSE)</f>
        <v>0</v>
      </c>
      <c r="P2994" s="1">
        <f>VLOOKUP(A2994,'ADM Details FY17'!$A$3:$U$3515,21,FALSE)</f>
        <v>0</v>
      </c>
      <c r="Q2994" s="1">
        <f>VLOOKUP(A2994,'ADM Details FY17'!$A$3:$V$3515,22,FALSE)</f>
        <v>0</v>
      </c>
      <c r="R2994" s="1">
        <f>VLOOKUP(A2994,'ADM Details FY17'!$A$3:$W$3515,23,FALSE)</f>
        <v>0</v>
      </c>
      <c r="S2994" s="1">
        <f>VLOOKUP(A2994,'ADM Details FY17'!$A$3:$X$3515,24,FALSE)</f>
        <v>0</v>
      </c>
      <c r="T2994" s="1">
        <f>VLOOKUP(A2994,'ADM Details FY17'!$A$3:$Y$3515,25,FALSE)</f>
        <v>0</v>
      </c>
      <c r="U2994" s="1">
        <f>VLOOKUP(A2994,'ADM Details FY17'!$A$3:$AA$3515,27,FALSE)</f>
        <v>0</v>
      </c>
      <c r="V2994" s="1">
        <f>IFERROR(VLOOKUP(C2994,'eindex _tget pp '!$A$4:$E$615,5,FALSE),0)</f>
        <v>0</v>
      </c>
      <c r="W2994" s="31">
        <f>IFERROR(VLOOKUP(C2994,'eindex _tget pp '!$A$4:$F$615,6,FALSE),0)</f>
        <v>0</v>
      </c>
      <c r="X2994" s="4">
        <f>IFERROR(VLOOKUP(B2994,'eschools 16'!$A$2:$F$25,6,FALSE),1)</f>
        <v>1</v>
      </c>
      <c r="Y2994" s="1">
        <f t="shared" si="230"/>
        <v>0</v>
      </c>
      <c r="Z2994" s="1">
        <f t="shared" si="231"/>
        <v>0</v>
      </c>
      <c r="AA2994" s="31">
        <f>IFERROR(VLOOKUP(C2994,'eindex _tget pp '!$A$4:$G$615,7,FALSE),0)</f>
        <v>0</v>
      </c>
      <c r="AB2994" s="1">
        <f>VLOOKUP(A2994,'ADM Details FY17'!$A$3:$AB$3515,28,FALSE)</f>
        <v>0</v>
      </c>
      <c r="AC2994" s="1">
        <f t="shared" si="232"/>
        <v>0</v>
      </c>
      <c r="AD2994" s="1">
        <f t="shared" si="233"/>
        <v>0</v>
      </c>
      <c r="AE2994" s="1">
        <f t="shared" si="234"/>
        <v>0</v>
      </c>
    </row>
    <row r="2995" spans="1:31" x14ac:dyDescent="0.25">
      <c r="A2995" t="str">
        <f>B2995&amp;"-"&amp;COUNTIF($B$3:B2995,B2995)</f>
        <v>941-14</v>
      </c>
      <c r="B2995">
        <v>941</v>
      </c>
      <c r="C2995" s="18">
        <f>VLOOKUP(A2995,'ADM Details FY17'!$A$3:$D$3515,4,FALSE)</f>
        <v>0</v>
      </c>
      <c r="D2995" s="1">
        <f>VLOOKUP(A2995,'ADM Details FY17'!$A$3:$E$3515,5,FALSE)</f>
        <v>0</v>
      </c>
      <c r="E2995" s="1">
        <f>VLOOKUP(A2995,'ADM Details FY17'!$A$3:$F$3515,6,FALSE)</f>
        <v>0</v>
      </c>
      <c r="F2995" s="1">
        <f>VLOOKUP(A2995,'ADM Details FY17'!$A$3:$G$3515,7,FALSE)</f>
        <v>0</v>
      </c>
      <c r="G2995" s="1">
        <f>VLOOKUP(A2995,'ADM Details FY17'!$A$3:$H$3515,8,FALSE)</f>
        <v>0</v>
      </c>
      <c r="H2995" s="1">
        <f>VLOOKUP(A2995,'ADM Details FY17'!$A$3:$I$3515,9,FALSE)</f>
        <v>0</v>
      </c>
      <c r="I2995" s="1">
        <f>VLOOKUP(A2995,'ADM Details FY17'!$A$3:$J$3517,10,FALSE)</f>
        <v>0</v>
      </c>
      <c r="J2995" s="1">
        <f>VLOOKUP(A2995,'ADM Details FY17'!$A$3:$K$3515,11,FALSE)</f>
        <v>0</v>
      </c>
      <c r="K2995" s="1">
        <f>VLOOKUP(A2995,'ADM Details FY17'!$A$3:$M$3515,13,FALSE)</f>
        <v>0</v>
      </c>
      <c r="L2995" s="1">
        <f>VLOOKUP(A2995,'ADM Details FY17'!$A$3:$O$3515,15,FALSE)</f>
        <v>0</v>
      </c>
      <c r="M2995" s="1">
        <f>VLOOKUP(A2995,'ADM Details FY17'!$A$3:$P$3515,16,FALSE)</f>
        <v>0</v>
      </c>
      <c r="N2995" s="1">
        <f>VLOOKUP(A2995,'ADM Details FY17'!$A$3:$Q$3515,17,FALSE)</f>
        <v>0</v>
      </c>
      <c r="O2995" s="1">
        <f>VLOOKUP(A2995,'ADM Details FY17'!$A$3:$S$3515,19,FALSE)</f>
        <v>0</v>
      </c>
      <c r="P2995" s="1">
        <f>VLOOKUP(A2995,'ADM Details FY17'!$A$3:$U$3515,21,FALSE)</f>
        <v>0</v>
      </c>
      <c r="Q2995" s="1">
        <f>VLOOKUP(A2995,'ADM Details FY17'!$A$3:$V$3515,22,FALSE)</f>
        <v>0</v>
      </c>
      <c r="R2995" s="1">
        <f>VLOOKUP(A2995,'ADM Details FY17'!$A$3:$W$3515,23,FALSE)</f>
        <v>0</v>
      </c>
      <c r="S2995" s="1">
        <f>VLOOKUP(A2995,'ADM Details FY17'!$A$3:$X$3515,24,FALSE)</f>
        <v>0</v>
      </c>
      <c r="T2995" s="1">
        <f>VLOOKUP(A2995,'ADM Details FY17'!$A$3:$Y$3515,25,FALSE)</f>
        <v>0</v>
      </c>
      <c r="U2995" s="1">
        <f>VLOOKUP(A2995,'ADM Details FY17'!$A$3:$AA$3515,27,FALSE)</f>
        <v>0</v>
      </c>
      <c r="V2995" s="1">
        <f>IFERROR(VLOOKUP(C2995,'eindex _tget pp '!$A$4:$E$615,5,FALSE),0)</f>
        <v>0</v>
      </c>
      <c r="W2995" s="31">
        <f>IFERROR(VLOOKUP(C2995,'eindex _tget pp '!$A$4:$F$615,6,FALSE),0)</f>
        <v>0</v>
      </c>
      <c r="X2995" s="4">
        <f>IFERROR(VLOOKUP(B2995,'eschools 16'!$A$2:$F$25,6,FALSE),1)</f>
        <v>1</v>
      </c>
      <c r="Y2995" s="1">
        <f t="shared" si="230"/>
        <v>0</v>
      </c>
      <c r="Z2995" s="1">
        <f t="shared" si="231"/>
        <v>0</v>
      </c>
      <c r="AA2995" s="31">
        <f>IFERROR(VLOOKUP(C2995,'eindex _tget pp '!$A$4:$G$615,7,FALSE),0)</f>
        <v>0</v>
      </c>
      <c r="AB2995" s="1">
        <f>VLOOKUP(A2995,'ADM Details FY17'!$A$3:$AB$3515,28,FALSE)</f>
        <v>0</v>
      </c>
      <c r="AC2995" s="1">
        <f t="shared" si="232"/>
        <v>0</v>
      </c>
      <c r="AD2995" s="1">
        <f t="shared" si="233"/>
        <v>0</v>
      </c>
      <c r="AE2995" s="1">
        <f t="shared" si="234"/>
        <v>0</v>
      </c>
    </row>
    <row r="2996" spans="1:31" x14ac:dyDescent="0.25">
      <c r="A2996" t="str">
        <f>B2996&amp;"-"&amp;COUNTIF($B$3:B2996,B2996)</f>
        <v>941-15</v>
      </c>
      <c r="B2996">
        <v>941</v>
      </c>
      <c r="C2996" s="18">
        <f>VLOOKUP(A2996,'ADM Details FY17'!$A$3:$D$3515,4,FALSE)</f>
        <v>0</v>
      </c>
      <c r="D2996" s="1">
        <f>VLOOKUP(A2996,'ADM Details FY17'!$A$3:$E$3515,5,FALSE)</f>
        <v>0</v>
      </c>
      <c r="E2996" s="1">
        <f>VLOOKUP(A2996,'ADM Details FY17'!$A$3:$F$3515,6,FALSE)</f>
        <v>0</v>
      </c>
      <c r="F2996" s="1">
        <f>VLOOKUP(A2996,'ADM Details FY17'!$A$3:$G$3515,7,FALSE)</f>
        <v>0</v>
      </c>
      <c r="G2996" s="1">
        <f>VLOOKUP(A2996,'ADM Details FY17'!$A$3:$H$3515,8,FALSE)</f>
        <v>0</v>
      </c>
      <c r="H2996" s="1">
        <f>VLOOKUP(A2996,'ADM Details FY17'!$A$3:$I$3515,9,FALSE)</f>
        <v>0</v>
      </c>
      <c r="I2996" s="1">
        <f>VLOOKUP(A2996,'ADM Details FY17'!$A$3:$J$3517,10,FALSE)</f>
        <v>0</v>
      </c>
      <c r="J2996" s="1">
        <f>VLOOKUP(A2996,'ADM Details FY17'!$A$3:$K$3515,11,FALSE)</f>
        <v>0</v>
      </c>
      <c r="K2996" s="1">
        <f>VLOOKUP(A2996,'ADM Details FY17'!$A$3:$M$3515,13,FALSE)</f>
        <v>0</v>
      </c>
      <c r="L2996" s="1">
        <f>VLOOKUP(A2996,'ADM Details FY17'!$A$3:$O$3515,15,FALSE)</f>
        <v>0</v>
      </c>
      <c r="M2996" s="1">
        <f>VLOOKUP(A2996,'ADM Details FY17'!$A$3:$P$3515,16,FALSE)</f>
        <v>0</v>
      </c>
      <c r="N2996" s="1">
        <f>VLOOKUP(A2996,'ADM Details FY17'!$A$3:$Q$3515,17,FALSE)</f>
        <v>0</v>
      </c>
      <c r="O2996" s="1">
        <f>VLOOKUP(A2996,'ADM Details FY17'!$A$3:$S$3515,19,FALSE)</f>
        <v>0</v>
      </c>
      <c r="P2996" s="1">
        <f>VLOOKUP(A2996,'ADM Details FY17'!$A$3:$U$3515,21,FALSE)</f>
        <v>0</v>
      </c>
      <c r="Q2996" s="1">
        <f>VLOOKUP(A2996,'ADM Details FY17'!$A$3:$V$3515,22,FALSE)</f>
        <v>0</v>
      </c>
      <c r="R2996" s="1">
        <f>VLOOKUP(A2996,'ADM Details FY17'!$A$3:$W$3515,23,FALSE)</f>
        <v>0</v>
      </c>
      <c r="S2996" s="1">
        <f>VLOOKUP(A2996,'ADM Details FY17'!$A$3:$X$3515,24,FALSE)</f>
        <v>0</v>
      </c>
      <c r="T2996" s="1">
        <f>VLOOKUP(A2996,'ADM Details FY17'!$A$3:$Y$3515,25,FALSE)</f>
        <v>0</v>
      </c>
      <c r="U2996" s="1">
        <f>VLOOKUP(A2996,'ADM Details FY17'!$A$3:$AA$3515,27,FALSE)</f>
        <v>0</v>
      </c>
      <c r="V2996" s="1">
        <f>IFERROR(VLOOKUP(C2996,'eindex _tget pp '!$A$4:$E$615,5,FALSE),0)</f>
        <v>0</v>
      </c>
      <c r="W2996" s="31">
        <f>IFERROR(VLOOKUP(C2996,'eindex _tget pp '!$A$4:$F$615,6,FALSE),0)</f>
        <v>0</v>
      </c>
      <c r="X2996" s="4">
        <f>IFERROR(VLOOKUP(B2996,'eschools 16'!$A$2:$F$25,6,FALSE),1)</f>
        <v>1</v>
      </c>
      <c r="Y2996" s="1">
        <f t="shared" si="230"/>
        <v>0</v>
      </c>
      <c r="Z2996" s="1">
        <f t="shared" si="231"/>
        <v>0</v>
      </c>
      <c r="AA2996" s="31">
        <f>IFERROR(VLOOKUP(C2996,'eindex _tget pp '!$A$4:$G$615,7,FALSE),0)</f>
        <v>0</v>
      </c>
      <c r="AB2996" s="1">
        <f>VLOOKUP(A2996,'ADM Details FY17'!$A$3:$AB$3515,28,FALSE)</f>
        <v>0</v>
      </c>
      <c r="AC2996" s="1">
        <f t="shared" si="232"/>
        <v>0</v>
      </c>
      <c r="AD2996" s="1">
        <f t="shared" si="233"/>
        <v>0</v>
      </c>
      <c r="AE2996" s="1">
        <f t="shared" si="234"/>
        <v>0</v>
      </c>
    </row>
    <row r="2997" spans="1:31" x14ac:dyDescent="0.25">
      <c r="A2997" t="str">
        <f>B2997&amp;"-"&amp;COUNTIF($B$3:B2997,B2997)</f>
        <v>941-16</v>
      </c>
      <c r="B2997">
        <v>941</v>
      </c>
      <c r="C2997" s="18">
        <f>VLOOKUP(A2997,'ADM Details FY17'!$A$3:$D$3515,4,FALSE)</f>
        <v>0</v>
      </c>
      <c r="D2997" s="1">
        <f>VLOOKUP(A2997,'ADM Details FY17'!$A$3:$E$3515,5,FALSE)</f>
        <v>0</v>
      </c>
      <c r="E2997" s="1">
        <f>VLOOKUP(A2997,'ADM Details FY17'!$A$3:$F$3515,6,FALSE)</f>
        <v>0</v>
      </c>
      <c r="F2997" s="1">
        <f>VLOOKUP(A2997,'ADM Details FY17'!$A$3:$G$3515,7,FALSE)</f>
        <v>0</v>
      </c>
      <c r="G2997" s="1">
        <f>VLOOKUP(A2997,'ADM Details FY17'!$A$3:$H$3515,8,FALSE)</f>
        <v>0</v>
      </c>
      <c r="H2997" s="1">
        <f>VLOOKUP(A2997,'ADM Details FY17'!$A$3:$I$3515,9,FALSE)</f>
        <v>0</v>
      </c>
      <c r="I2997" s="1">
        <f>VLOOKUP(A2997,'ADM Details FY17'!$A$3:$J$3517,10,FALSE)</f>
        <v>0</v>
      </c>
      <c r="J2997" s="1">
        <f>VLOOKUP(A2997,'ADM Details FY17'!$A$3:$K$3515,11,FALSE)</f>
        <v>0</v>
      </c>
      <c r="K2997" s="1">
        <f>VLOOKUP(A2997,'ADM Details FY17'!$A$3:$M$3515,13,FALSE)</f>
        <v>0</v>
      </c>
      <c r="L2997" s="1">
        <f>VLOOKUP(A2997,'ADM Details FY17'!$A$3:$O$3515,15,FALSE)</f>
        <v>0</v>
      </c>
      <c r="M2997" s="1">
        <f>VLOOKUP(A2997,'ADM Details FY17'!$A$3:$P$3515,16,FALSE)</f>
        <v>0</v>
      </c>
      <c r="N2997" s="1">
        <f>VLOOKUP(A2997,'ADM Details FY17'!$A$3:$Q$3515,17,FALSE)</f>
        <v>0</v>
      </c>
      <c r="O2997" s="1">
        <f>VLOOKUP(A2997,'ADM Details FY17'!$A$3:$S$3515,19,FALSE)</f>
        <v>0</v>
      </c>
      <c r="P2997" s="1">
        <f>VLOOKUP(A2997,'ADM Details FY17'!$A$3:$U$3515,21,FALSE)</f>
        <v>0</v>
      </c>
      <c r="Q2997" s="1">
        <f>VLOOKUP(A2997,'ADM Details FY17'!$A$3:$V$3515,22,FALSE)</f>
        <v>0</v>
      </c>
      <c r="R2997" s="1">
        <f>VLOOKUP(A2997,'ADM Details FY17'!$A$3:$W$3515,23,FALSE)</f>
        <v>0</v>
      </c>
      <c r="S2997" s="1">
        <f>VLOOKUP(A2997,'ADM Details FY17'!$A$3:$X$3515,24,FALSE)</f>
        <v>0</v>
      </c>
      <c r="T2997" s="1">
        <f>VLOOKUP(A2997,'ADM Details FY17'!$A$3:$Y$3515,25,FALSE)</f>
        <v>0</v>
      </c>
      <c r="U2997" s="1">
        <f>VLOOKUP(A2997,'ADM Details FY17'!$A$3:$AA$3515,27,FALSE)</f>
        <v>0</v>
      </c>
      <c r="V2997" s="1">
        <f>IFERROR(VLOOKUP(C2997,'eindex _tget pp '!$A$4:$E$615,5,FALSE),0)</f>
        <v>0</v>
      </c>
      <c r="W2997" s="31">
        <f>IFERROR(VLOOKUP(C2997,'eindex _tget pp '!$A$4:$F$615,6,FALSE),0)</f>
        <v>0</v>
      </c>
      <c r="X2997" s="4">
        <f>IFERROR(VLOOKUP(B2997,'eschools 16'!$A$2:$F$25,6,FALSE),1)</f>
        <v>1</v>
      </c>
      <c r="Y2997" s="1">
        <f t="shared" si="230"/>
        <v>0</v>
      </c>
      <c r="Z2997" s="1">
        <f t="shared" si="231"/>
        <v>0</v>
      </c>
      <c r="AA2997" s="31">
        <f>IFERROR(VLOOKUP(C2997,'eindex _tget pp '!$A$4:$G$615,7,FALSE),0)</f>
        <v>0</v>
      </c>
      <c r="AB2997" s="1">
        <f>VLOOKUP(A2997,'ADM Details FY17'!$A$3:$AB$3515,28,FALSE)</f>
        <v>0</v>
      </c>
      <c r="AC2997" s="1">
        <f t="shared" si="232"/>
        <v>0</v>
      </c>
      <c r="AD2997" s="1">
        <f t="shared" si="233"/>
        <v>0</v>
      </c>
      <c r="AE2997" s="1">
        <f t="shared" si="234"/>
        <v>0</v>
      </c>
    </row>
    <row r="2998" spans="1:31" x14ac:dyDescent="0.25">
      <c r="A2998" t="str">
        <f>B2998&amp;"-"&amp;COUNTIF($B$3:B2998,B2998)</f>
        <v>942-1</v>
      </c>
      <c r="B2998">
        <v>942</v>
      </c>
      <c r="C2998" s="18">
        <f>VLOOKUP(A2998,'ADM Details FY17'!$A$3:$D$3515,4,FALSE)</f>
        <v>44198</v>
      </c>
      <c r="D2998" s="1">
        <f>VLOOKUP(A2998,'ADM Details FY17'!$A$3:$E$3515,5,FALSE)</f>
        <v>139.88999999999999</v>
      </c>
      <c r="E2998" s="1">
        <f>VLOOKUP(A2998,'ADM Details FY17'!$A$3:$F$3515,6,FALSE)</f>
        <v>0</v>
      </c>
      <c r="F2998" s="1">
        <f>VLOOKUP(A2998,'ADM Details FY17'!$A$3:$G$3515,7,FALSE)</f>
        <v>14.55</v>
      </c>
      <c r="G2998" s="1">
        <f>VLOOKUP(A2998,'ADM Details FY17'!$A$3:$H$3515,8,FALSE)</f>
        <v>3.16</v>
      </c>
      <c r="H2998" s="1">
        <f>VLOOKUP(A2998,'ADM Details FY17'!$A$3:$I$3515,9,FALSE)</f>
        <v>0</v>
      </c>
      <c r="I2998" s="1">
        <f>VLOOKUP(A2998,'ADM Details FY17'!$A$3:$J$3517,10,FALSE)</f>
        <v>0</v>
      </c>
      <c r="J2998" s="1">
        <f>VLOOKUP(A2998,'ADM Details FY17'!$A$3:$K$3515,11,FALSE)</f>
        <v>0</v>
      </c>
      <c r="K2998" s="1">
        <f>VLOOKUP(A2998,'ADM Details FY17'!$A$3:$M$3515,13,FALSE)</f>
        <v>106.68</v>
      </c>
      <c r="L2998" s="1">
        <f>VLOOKUP(A2998,'ADM Details FY17'!$A$3:$O$3515,15,FALSE)</f>
        <v>2.61</v>
      </c>
      <c r="M2998" s="1">
        <f>VLOOKUP(A2998,'ADM Details FY17'!$A$3:$P$3515,16,FALSE)</f>
        <v>2.77</v>
      </c>
      <c r="N2998" s="1">
        <f>VLOOKUP(A2998,'ADM Details FY17'!$A$3:$Q$3515,17,FALSE)</f>
        <v>0</v>
      </c>
      <c r="O2998" s="1">
        <f>VLOOKUP(A2998,'ADM Details FY17'!$A$3:$S$3515,19,FALSE)</f>
        <v>0</v>
      </c>
      <c r="P2998" s="1">
        <f>VLOOKUP(A2998,'ADM Details FY17'!$A$3:$U$3515,21,FALSE)</f>
        <v>0</v>
      </c>
      <c r="Q2998" s="1">
        <f>VLOOKUP(A2998,'ADM Details FY17'!$A$3:$V$3515,22,FALSE)</f>
        <v>0</v>
      </c>
      <c r="R2998" s="1">
        <f>VLOOKUP(A2998,'ADM Details FY17'!$A$3:$W$3515,23,FALSE)</f>
        <v>0</v>
      </c>
      <c r="S2998" s="1">
        <f>VLOOKUP(A2998,'ADM Details FY17'!$A$3:$X$3515,24,FALSE)</f>
        <v>0</v>
      </c>
      <c r="T2998" s="1">
        <f>VLOOKUP(A2998,'ADM Details FY17'!$A$3:$Y$3515,25,FALSE)</f>
        <v>0</v>
      </c>
      <c r="U2998" s="1">
        <f>VLOOKUP(A2998,'ADM Details FY17'!$A$3:$AA$3515,27,FALSE)</f>
        <v>0</v>
      </c>
      <c r="V2998" s="1">
        <f>IFERROR(VLOOKUP(C2998,'eindex _tget pp '!$A$4:$E$615,5,FALSE),0)</f>
        <v>0</v>
      </c>
      <c r="W2998" s="31">
        <f>IFERROR(VLOOKUP(C2998,'eindex _tget pp '!$A$4:$F$615,6,FALSE),0)</f>
        <v>0.90873213090000005</v>
      </c>
      <c r="X2998" s="4">
        <f>IFERROR(VLOOKUP(B2998,'eschools 16'!$A$2:$F$25,6,FALSE),1)</f>
        <v>1</v>
      </c>
      <c r="Y2998" s="1">
        <f t="shared" si="230"/>
        <v>0</v>
      </c>
      <c r="Z2998" s="1">
        <f t="shared" si="231"/>
        <v>26368.639999999999</v>
      </c>
      <c r="AA2998" s="31">
        <f>IFERROR(VLOOKUP(C2998,'eindex _tget pp '!$A$4:$G$615,7,FALSE),0)</f>
        <v>0.39353611799999999</v>
      </c>
      <c r="AB2998" s="1">
        <f>VLOOKUP(A2998,'ADM Details FY17'!$A$3:$AB$3515,28,FALSE)</f>
        <v>0</v>
      </c>
      <c r="AC2998" s="1">
        <f t="shared" si="232"/>
        <v>0</v>
      </c>
      <c r="AD2998" s="1">
        <f t="shared" si="233"/>
        <v>139.88999999999999</v>
      </c>
      <c r="AE2998" s="1">
        <f t="shared" si="234"/>
        <v>20983.499999999996</v>
      </c>
    </row>
    <row r="2999" spans="1:31" x14ac:dyDescent="0.25">
      <c r="A2999" t="str">
        <f>B2999&amp;"-"&amp;COUNTIF($B$3:B2999,B2999)</f>
        <v>942-2</v>
      </c>
      <c r="B2999">
        <v>942</v>
      </c>
      <c r="C2999" s="18">
        <f>VLOOKUP(A2999,'ADM Details FY17'!$A$3:$D$3515,4,FALSE)</f>
        <v>0</v>
      </c>
      <c r="D2999" s="1">
        <f>VLOOKUP(A2999,'ADM Details FY17'!$A$3:$E$3515,5,FALSE)</f>
        <v>0</v>
      </c>
      <c r="E2999" s="1">
        <f>VLOOKUP(A2999,'ADM Details FY17'!$A$3:$F$3515,6,FALSE)</f>
        <v>0</v>
      </c>
      <c r="F2999" s="1">
        <f>VLOOKUP(A2999,'ADM Details FY17'!$A$3:$G$3515,7,FALSE)</f>
        <v>0</v>
      </c>
      <c r="G2999" s="1">
        <f>VLOOKUP(A2999,'ADM Details FY17'!$A$3:$H$3515,8,FALSE)</f>
        <v>0</v>
      </c>
      <c r="H2999" s="1">
        <f>VLOOKUP(A2999,'ADM Details FY17'!$A$3:$I$3515,9,FALSE)</f>
        <v>0</v>
      </c>
      <c r="I2999" s="1">
        <f>VLOOKUP(A2999,'ADM Details FY17'!$A$3:$J$3517,10,FALSE)</f>
        <v>0</v>
      </c>
      <c r="J2999" s="1">
        <f>VLOOKUP(A2999,'ADM Details FY17'!$A$3:$K$3515,11,FALSE)</f>
        <v>0</v>
      </c>
      <c r="K2999" s="1">
        <f>VLOOKUP(A2999,'ADM Details FY17'!$A$3:$M$3515,13,FALSE)</f>
        <v>0</v>
      </c>
      <c r="L2999" s="1">
        <f>VLOOKUP(A2999,'ADM Details FY17'!$A$3:$O$3515,15,FALSE)</f>
        <v>0</v>
      </c>
      <c r="M2999" s="1">
        <f>VLOOKUP(A2999,'ADM Details FY17'!$A$3:$P$3515,16,FALSE)</f>
        <v>0</v>
      </c>
      <c r="N2999" s="1">
        <f>VLOOKUP(A2999,'ADM Details FY17'!$A$3:$Q$3515,17,FALSE)</f>
        <v>0</v>
      </c>
      <c r="O2999" s="1">
        <f>VLOOKUP(A2999,'ADM Details FY17'!$A$3:$S$3515,19,FALSE)</f>
        <v>0</v>
      </c>
      <c r="P2999" s="1">
        <f>VLOOKUP(A2999,'ADM Details FY17'!$A$3:$U$3515,21,FALSE)</f>
        <v>0</v>
      </c>
      <c r="Q2999" s="1">
        <f>VLOOKUP(A2999,'ADM Details FY17'!$A$3:$V$3515,22,FALSE)</f>
        <v>0</v>
      </c>
      <c r="R2999" s="1">
        <f>VLOOKUP(A2999,'ADM Details FY17'!$A$3:$W$3515,23,FALSE)</f>
        <v>0</v>
      </c>
      <c r="S2999" s="1">
        <f>VLOOKUP(A2999,'ADM Details FY17'!$A$3:$X$3515,24,FALSE)</f>
        <v>0</v>
      </c>
      <c r="T2999" s="1">
        <f>VLOOKUP(A2999,'ADM Details FY17'!$A$3:$Y$3515,25,FALSE)</f>
        <v>0</v>
      </c>
      <c r="U2999" s="1">
        <f>VLOOKUP(A2999,'ADM Details FY17'!$A$3:$AA$3515,27,FALSE)</f>
        <v>0</v>
      </c>
      <c r="V2999" s="1">
        <f>IFERROR(VLOOKUP(C2999,'eindex _tget pp '!$A$4:$E$615,5,FALSE),0)</f>
        <v>0</v>
      </c>
      <c r="W2999" s="31">
        <f>IFERROR(VLOOKUP(C2999,'eindex _tget pp '!$A$4:$F$615,6,FALSE),0)</f>
        <v>0</v>
      </c>
      <c r="X2999" s="4">
        <f>IFERROR(VLOOKUP(B2999,'eschools 16'!$A$2:$F$25,6,FALSE),1)</f>
        <v>1</v>
      </c>
      <c r="Y2999" s="1">
        <f t="shared" si="230"/>
        <v>0</v>
      </c>
      <c r="Z2999" s="1">
        <f t="shared" si="231"/>
        <v>0</v>
      </c>
      <c r="AA2999" s="31">
        <f>IFERROR(VLOOKUP(C2999,'eindex _tget pp '!$A$4:$G$615,7,FALSE),0)</f>
        <v>0</v>
      </c>
      <c r="AB2999" s="1">
        <f>VLOOKUP(A2999,'ADM Details FY17'!$A$3:$AB$3515,28,FALSE)</f>
        <v>0</v>
      </c>
      <c r="AC2999" s="1">
        <f t="shared" si="232"/>
        <v>0</v>
      </c>
      <c r="AD2999" s="1">
        <f t="shared" si="233"/>
        <v>0</v>
      </c>
      <c r="AE2999" s="1">
        <f t="shared" si="234"/>
        <v>0</v>
      </c>
    </row>
    <row r="3000" spans="1:31" x14ac:dyDescent="0.25">
      <c r="A3000" t="str">
        <f>B3000&amp;"-"&amp;COUNTIF($B$3:B3000,B3000)</f>
        <v>942-3</v>
      </c>
      <c r="B3000">
        <v>942</v>
      </c>
      <c r="C3000" s="18">
        <f>VLOOKUP(A3000,'ADM Details FY17'!$A$3:$D$3515,4,FALSE)</f>
        <v>0</v>
      </c>
      <c r="D3000" s="1">
        <f>VLOOKUP(A3000,'ADM Details FY17'!$A$3:$E$3515,5,FALSE)</f>
        <v>0</v>
      </c>
      <c r="E3000" s="1">
        <f>VLOOKUP(A3000,'ADM Details FY17'!$A$3:$F$3515,6,FALSE)</f>
        <v>0</v>
      </c>
      <c r="F3000" s="1">
        <f>VLOOKUP(A3000,'ADM Details FY17'!$A$3:$G$3515,7,FALSE)</f>
        <v>0</v>
      </c>
      <c r="G3000" s="1">
        <f>VLOOKUP(A3000,'ADM Details FY17'!$A$3:$H$3515,8,FALSE)</f>
        <v>0</v>
      </c>
      <c r="H3000" s="1">
        <f>VLOOKUP(A3000,'ADM Details FY17'!$A$3:$I$3515,9,FALSE)</f>
        <v>0</v>
      </c>
      <c r="I3000" s="1">
        <f>VLOOKUP(A3000,'ADM Details FY17'!$A$3:$J$3517,10,FALSE)</f>
        <v>0</v>
      </c>
      <c r="J3000" s="1">
        <f>VLOOKUP(A3000,'ADM Details FY17'!$A$3:$K$3515,11,FALSE)</f>
        <v>0</v>
      </c>
      <c r="K3000" s="1">
        <f>VLOOKUP(A3000,'ADM Details FY17'!$A$3:$M$3515,13,FALSE)</f>
        <v>0</v>
      </c>
      <c r="L3000" s="1">
        <f>VLOOKUP(A3000,'ADM Details FY17'!$A$3:$O$3515,15,FALSE)</f>
        <v>0</v>
      </c>
      <c r="M3000" s="1">
        <f>VLOOKUP(A3000,'ADM Details FY17'!$A$3:$P$3515,16,FALSE)</f>
        <v>0</v>
      </c>
      <c r="N3000" s="1">
        <f>VLOOKUP(A3000,'ADM Details FY17'!$A$3:$Q$3515,17,FALSE)</f>
        <v>0</v>
      </c>
      <c r="O3000" s="1">
        <f>VLOOKUP(A3000,'ADM Details FY17'!$A$3:$S$3515,19,FALSE)</f>
        <v>0</v>
      </c>
      <c r="P3000" s="1">
        <f>VLOOKUP(A3000,'ADM Details FY17'!$A$3:$U$3515,21,FALSE)</f>
        <v>0</v>
      </c>
      <c r="Q3000" s="1">
        <f>VLOOKUP(A3000,'ADM Details FY17'!$A$3:$V$3515,22,FALSE)</f>
        <v>0</v>
      </c>
      <c r="R3000" s="1">
        <f>VLOOKUP(A3000,'ADM Details FY17'!$A$3:$W$3515,23,FALSE)</f>
        <v>0</v>
      </c>
      <c r="S3000" s="1">
        <f>VLOOKUP(A3000,'ADM Details FY17'!$A$3:$X$3515,24,FALSE)</f>
        <v>0</v>
      </c>
      <c r="T3000" s="1">
        <f>VLOOKUP(A3000,'ADM Details FY17'!$A$3:$Y$3515,25,FALSE)</f>
        <v>0</v>
      </c>
      <c r="U3000" s="1">
        <f>VLOOKUP(A3000,'ADM Details FY17'!$A$3:$AA$3515,27,FALSE)</f>
        <v>0</v>
      </c>
      <c r="V3000" s="1">
        <f>IFERROR(VLOOKUP(C3000,'eindex _tget pp '!$A$4:$E$615,5,FALSE),0)</f>
        <v>0</v>
      </c>
      <c r="W3000" s="31">
        <f>IFERROR(VLOOKUP(C3000,'eindex _tget pp '!$A$4:$F$615,6,FALSE),0)</f>
        <v>0</v>
      </c>
      <c r="X3000" s="4">
        <f>IFERROR(VLOOKUP(B3000,'eschools 16'!$A$2:$F$25,6,FALSE),1)</f>
        <v>1</v>
      </c>
      <c r="Y3000" s="1">
        <f t="shared" si="230"/>
        <v>0</v>
      </c>
      <c r="Z3000" s="1">
        <f t="shared" si="231"/>
        <v>0</v>
      </c>
      <c r="AA3000" s="31">
        <f>IFERROR(VLOOKUP(C3000,'eindex _tget pp '!$A$4:$G$615,7,FALSE),0)</f>
        <v>0</v>
      </c>
      <c r="AB3000" s="1">
        <f>VLOOKUP(A3000,'ADM Details FY17'!$A$3:$AB$3515,28,FALSE)</f>
        <v>0</v>
      </c>
      <c r="AC3000" s="1">
        <f t="shared" si="232"/>
        <v>0</v>
      </c>
      <c r="AD3000" s="1">
        <f t="shared" si="233"/>
        <v>0</v>
      </c>
      <c r="AE3000" s="1">
        <f t="shared" si="234"/>
        <v>0</v>
      </c>
    </row>
    <row r="3001" spans="1:31" x14ac:dyDescent="0.25">
      <c r="A3001" t="str">
        <f>B3001&amp;"-"&amp;COUNTIF($B$3:B3001,B3001)</f>
        <v>942-4</v>
      </c>
      <c r="B3001">
        <v>942</v>
      </c>
      <c r="C3001" s="18">
        <f>VLOOKUP(A3001,'ADM Details FY17'!$A$3:$D$3515,4,FALSE)</f>
        <v>0</v>
      </c>
      <c r="D3001" s="1">
        <f>VLOOKUP(A3001,'ADM Details FY17'!$A$3:$E$3515,5,FALSE)</f>
        <v>0</v>
      </c>
      <c r="E3001" s="1">
        <f>VLOOKUP(A3001,'ADM Details FY17'!$A$3:$F$3515,6,FALSE)</f>
        <v>0</v>
      </c>
      <c r="F3001" s="1">
        <f>VLOOKUP(A3001,'ADM Details FY17'!$A$3:$G$3515,7,FALSE)</f>
        <v>0</v>
      </c>
      <c r="G3001" s="1">
        <f>VLOOKUP(A3001,'ADM Details FY17'!$A$3:$H$3515,8,FALSE)</f>
        <v>0</v>
      </c>
      <c r="H3001" s="1">
        <f>VLOOKUP(A3001,'ADM Details FY17'!$A$3:$I$3515,9,FALSE)</f>
        <v>0</v>
      </c>
      <c r="I3001" s="1">
        <f>VLOOKUP(A3001,'ADM Details FY17'!$A$3:$J$3517,10,FALSE)</f>
        <v>0</v>
      </c>
      <c r="J3001" s="1">
        <f>VLOOKUP(A3001,'ADM Details FY17'!$A$3:$K$3515,11,FALSE)</f>
        <v>0</v>
      </c>
      <c r="K3001" s="1">
        <f>VLOOKUP(A3001,'ADM Details FY17'!$A$3:$M$3515,13,FALSE)</f>
        <v>0</v>
      </c>
      <c r="L3001" s="1">
        <f>VLOOKUP(A3001,'ADM Details FY17'!$A$3:$O$3515,15,FALSE)</f>
        <v>0</v>
      </c>
      <c r="M3001" s="1">
        <f>VLOOKUP(A3001,'ADM Details FY17'!$A$3:$P$3515,16,FALSE)</f>
        <v>0</v>
      </c>
      <c r="N3001" s="1">
        <f>VLOOKUP(A3001,'ADM Details FY17'!$A$3:$Q$3515,17,FALSE)</f>
        <v>0</v>
      </c>
      <c r="O3001" s="1">
        <f>VLOOKUP(A3001,'ADM Details FY17'!$A$3:$S$3515,19,FALSE)</f>
        <v>0</v>
      </c>
      <c r="P3001" s="1">
        <f>VLOOKUP(A3001,'ADM Details FY17'!$A$3:$U$3515,21,FALSE)</f>
        <v>0</v>
      </c>
      <c r="Q3001" s="1">
        <f>VLOOKUP(A3001,'ADM Details FY17'!$A$3:$V$3515,22,FALSE)</f>
        <v>0</v>
      </c>
      <c r="R3001" s="1">
        <f>VLOOKUP(A3001,'ADM Details FY17'!$A$3:$W$3515,23,FALSE)</f>
        <v>0</v>
      </c>
      <c r="S3001" s="1">
        <f>VLOOKUP(A3001,'ADM Details FY17'!$A$3:$X$3515,24,FALSE)</f>
        <v>0</v>
      </c>
      <c r="T3001" s="1">
        <f>VLOOKUP(A3001,'ADM Details FY17'!$A$3:$Y$3515,25,FALSE)</f>
        <v>0</v>
      </c>
      <c r="U3001" s="1">
        <f>VLOOKUP(A3001,'ADM Details FY17'!$A$3:$AA$3515,27,FALSE)</f>
        <v>0</v>
      </c>
      <c r="V3001" s="1">
        <f>IFERROR(VLOOKUP(C3001,'eindex _tget pp '!$A$4:$E$615,5,FALSE),0)</f>
        <v>0</v>
      </c>
      <c r="W3001" s="31">
        <f>IFERROR(VLOOKUP(C3001,'eindex _tget pp '!$A$4:$F$615,6,FALSE),0)</f>
        <v>0</v>
      </c>
      <c r="X3001" s="4">
        <f>IFERROR(VLOOKUP(B3001,'eschools 16'!$A$2:$F$25,6,FALSE),1)</f>
        <v>1</v>
      </c>
      <c r="Y3001" s="1">
        <f t="shared" si="230"/>
        <v>0</v>
      </c>
      <c r="Z3001" s="1">
        <f t="shared" si="231"/>
        <v>0</v>
      </c>
      <c r="AA3001" s="31">
        <f>IFERROR(VLOOKUP(C3001,'eindex _tget pp '!$A$4:$G$615,7,FALSE),0)</f>
        <v>0</v>
      </c>
      <c r="AB3001" s="1">
        <f>VLOOKUP(A3001,'ADM Details FY17'!$A$3:$AB$3515,28,FALSE)</f>
        <v>0</v>
      </c>
      <c r="AC3001" s="1">
        <f t="shared" si="232"/>
        <v>0</v>
      </c>
      <c r="AD3001" s="1">
        <f t="shared" si="233"/>
        <v>0</v>
      </c>
      <c r="AE3001" s="1">
        <f t="shared" si="234"/>
        <v>0</v>
      </c>
    </row>
    <row r="3002" spans="1:31" x14ac:dyDescent="0.25">
      <c r="A3002" t="str">
        <f>B3002&amp;"-"&amp;COUNTIF($B$3:B3002,B3002)</f>
        <v>942-5</v>
      </c>
      <c r="B3002">
        <v>942</v>
      </c>
      <c r="C3002" s="18">
        <f>VLOOKUP(A3002,'ADM Details FY17'!$A$3:$D$3515,4,FALSE)</f>
        <v>0</v>
      </c>
      <c r="D3002" s="1">
        <f>VLOOKUP(A3002,'ADM Details FY17'!$A$3:$E$3515,5,FALSE)</f>
        <v>0</v>
      </c>
      <c r="E3002" s="1">
        <f>VLOOKUP(A3002,'ADM Details FY17'!$A$3:$F$3515,6,FALSE)</f>
        <v>0</v>
      </c>
      <c r="F3002" s="1">
        <f>VLOOKUP(A3002,'ADM Details FY17'!$A$3:$G$3515,7,FALSE)</f>
        <v>0</v>
      </c>
      <c r="G3002" s="1">
        <f>VLOOKUP(A3002,'ADM Details FY17'!$A$3:$H$3515,8,FALSE)</f>
        <v>0</v>
      </c>
      <c r="H3002" s="1">
        <f>VLOOKUP(A3002,'ADM Details FY17'!$A$3:$I$3515,9,FALSE)</f>
        <v>0</v>
      </c>
      <c r="I3002" s="1">
        <f>VLOOKUP(A3002,'ADM Details FY17'!$A$3:$J$3517,10,FALSE)</f>
        <v>0</v>
      </c>
      <c r="J3002" s="1">
        <f>VLOOKUP(A3002,'ADM Details FY17'!$A$3:$K$3515,11,FALSE)</f>
        <v>0</v>
      </c>
      <c r="K3002" s="1">
        <f>VLOOKUP(A3002,'ADM Details FY17'!$A$3:$M$3515,13,FALSE)</f>
        <v>0</v>
      </c>
      <c r="L3002" s="1">
        <f>VLOOKUP(A3002,'ADM Details FY17'!$A$3:$O$3515,15,FALSE)</f>
        <v>0</v>
      </c>
      <c r="M3002" s="1">
        <f>VLOOKUP(A3002,'ADM Details FY17'!$A$3:$P$3515,16,FALSE)</f>
        <v>0</v>
      </c>
      <c r="N3002" s="1">
        <f>VLOOKUP(A3002,'ADM Details FY17'!$A$3:$Q$3515,17,FALSE)</f>
        <v>0</v>
      </c>
      <c r="O3002" s="1">
        <f>VLOOKUP(A3002,'ADM Details FY17'!$A$3:$S$3515,19,FALSE)</f>
        <v>0</v>
      </c>
      <c r="P3002" s="1">
        <f>VLOOKUP(A3002,'ADM Details FY17'!$A$3:$U$3515,21,FALSE)</f>
        <v>0</v>
      </c>
      <c r="Q3002" s="1">
        <f>VLOOKUP(A3002,'ADM Details FY17'!$A$3:$V$3515,22,FALSE)</f>
        <v>0</v>
      </c>
      <c r="R3002" s="1">
        <f>VLOOKUP(A3002,'ADM Details FY17'!$A$3:$W$3515,23,FALSE)</f>
        <v>0</v>
      </c>
      <c r="S3002" s="1">
        <f>VLOOKUP(A3002,'ADM Details FY17'!$A$3:$X$3515,24,FALSE)</f>
        <v>0</v>
      </c>
      <c r="T3002" s="1">
        <f>VLOOKUP(A3002,'ADM Details FY17'!$A$3:$Y$3515,25,FALSE)</f>
        <v>0</v>
      </c>
      <c r="U3002" s="1">
        <f>VLOOKUP(A3002,'ADM Details FY17'!$A$3:$AA$3515,27,FALSE)</f>
        <v>0</v>
      </c>
      <c r="V3002" s="1">
        <f>IFERROR(VLOOKUP(C3002,'eindex _tget pp '!$A$4:$E$615,5,FALSE),0)</f>
        <v>0</v>
      </c>
      <c r="W3002" s="31">
        <f>IFERROR(VLOOKUP(C3002,'eindex _tget pp '!$A$4:$F$615,6,FALSE),0)</f>
        <v>0</v>
      </c>
      <c r="X3002" s="4">
        <f>IFERROR(VLOOKUP(B3002,'eschools 16'!$A$2:$F$25,6,FALSE),1)</f>
        <v>1</v>
      </c>
      <c r="Y3002" s="1">
        <f t="shared" si="230"/>
        <v>0</v>
      </c>
      <c r="Z3002" s="1">
        <f t="shared" si="231"/>
        <v>0</v>
      </c>
      <c r="AA3002" s="31">
        <f>IFERROR(VLOOKUP(C3002,'eindex _tget pp '!$A$4:$G$615,7,FALSE),0)</f>
        <v>0</v>
      </c>
      <c r="AB3002" s="1">
        <f>VLOOKUP(A3002,'ADM Details FY17'!$A$3:$AB$3515,28,FALSE)</f>
        <v>0</v>
      </c>
      <c r="AC3002" s="1">
        <f t="shared" si="232"/>
        <v>0</v>
      </c>
      <c r="AD3002" s="1">
        <f t="shared" si="233"/>
        <v>0</v>
      </c>
      <c r="AE3002" s="1">
        <f t="shared" si="234"/>
        <v>0</v>
      </c>
    </row>
    <row r="3003" spans="1:31" x14ac:dyDescent="0.25">
      <c r="A3003" t="str">
        <f>B3003&amp;"-"&amp;COUNTIF($B$3:B3003,B3003)</f>
        <v>942-6</v>
      </c>
      <c r="B3003">
        <v>942</v>
      </c>
      <c r="C3003" s="18">
        <f>VLOOKUP(A3003,'ADM Details FY17'!$A$3:$D$3515,4,FALSE)</f>
        <v>0</v>
      </c>
      <c r="D3003" s="1">
        <f>VLOOKUP(A3003,'ADM Details FY17'!$A$3:$E$3515,5,FALSE)</f>
        <v>0</v>
      </c>
      <c r="E3003" s="1">
        <f>VLOOKUP(A3003,'ADM Details FY17'!$A$3:$F$3515,6,FALSE)</f>
        <v>0</v>
      </c>
      <c r="F3003" s="1">
        <f>VLOOKUP(A3003,'ADM Details FY17'!$A$3:$G$3515,7,FALSE)</f>
        <v>0</v>
      </c>
      <c r="G3003" s="1">
        <f>VLOOKUP(A3003,'ADM Details FY17'!$A$3:$H$3515,8,FALSE)</f>
        <v>0</v>
      </c>
      <c r="H3003" s="1">
        <f>VLOOKUP(A3003,'ADM Details FY17'!$A$3:$I$3515,9,FALSE)</f>
        <v>0</v>
      </c>
      <c r="I3003" s="1">
        <f>VLOOKUP(A3003,'ADM Details FY17'!$A$3:$J$3517,10,FALSE)</f>
        <v>0</v>
      </c>
      <c r="J3003" s="1">
        <f>VLOOKUP(A3003,'ADM Details FY17'!$A$3:$K$3515,11,FALSE)</f>
        <v>0</v>
      </c>
      <c r="K3003" s="1">
        <f>VLOOKUP(A3003,'ADM Details FY17'!$A$3:$M$3515,13,FALSE)</f>
        <v>0</v>
      </c>
      <c r="L3003" s="1">
        <f>VLOOKUP(A3003,'ADM Details FY17'!$A$3:$O$3515,15,FALSE)</f>
        <v>0</v>
      </c>
      <c r="M3003" s="1">
        <f>VLOOKUP(A3003,'ADM Details FY17'!$A$3:$P$3515,16,FALSE)</f>
        <v>0</v>
      </c>
      <c r="N3003" s="1">
        <f>VLOOKUP(A3003,'ADM Details FY17'!$A$3:$Q$3515,17,FALSE)</f>
        <v>0</v>
      </c>
      <c r="O3003" s="1">
        <f>VLOOKUP(A3003,'ADM Details FY17'!$A$3:$S$3515,19,FALSE)</f>
        <v>0</v>
      </c>
      <c r="P3003" s="1">
        <f>VLOOKUP(A3003,'ADM Details FY17'!$A$3:$U$3515,21,FALSE)</f>
        <v>0</v>
      </c>
      <c r="Q3003" s="1">
        <f>VLOOKUP(A3003,'ADM Details FY17'!$A$3:$V$3515,22,FALSE)</f>
        <v>0</v>
      </c>
      <c r="R3003" s="1">
        <f>VLOOKUP(A3003,'ADM Details FY17'!$A$3:$W$3515,23,FALSE)</f>
        <v>0</v>
      </c>
      <c r="S3003" s="1">
        <f>VLOOKUP(A3003,'ADM Details FY17'!$A$3:$X$3515,24,FALSE)</f>
        <v>0</v>
      </c>
      <c r="T3003" s="1">
        <f>VLOOKUP(A3003,'ADM Details FY17'!$A$3:$Y$3515,25,FALSE)</f>
        <v>0</v>
      </c>
      <c r="U3003" s="1">
        <f>VLOOKUP(A3003,'ADM Details FY17'!$A$3:$AA$3515,27,FALSE)</f>
        <v>0</v>
      </c>
      <c r="V3003" s="1">
        <f>IFERROR(VLOOKUP(C3003,'eindex _tget pp '!$A$4:$E$615,5,FALSE),0)</f>
        <v>0</v>
      </c>
      <c r="W3003" s="31">
        <f>IFERROR(VLOOKUP(C3003,'eindex _tget pp '!$A$4:$F$615,6,FALSE),0)</f>
        <v>0</v>
      </c>
      <c r="X3003" s="4">
        <f>IFERROR(VLOOKUP(B3003,'eschools 16'!$A$2:$F$25,6,FALSE),1)</f>
        <v>1</v>
      </c>
      <c r="Y3003" s="1">
        <f t="shared" si="230"/>
        <v>0</v>
      </c>
      <c r="Z3003" s="1">
        <f t="shared" si="231"/>
        <v>0</v>
      </c>
      <c r="AA3003" s="31">
        <f>IFERROR(VLOOKUP(C3003,'eindex _tget pp '!$A$4:$G$615,7,FALSE),0)</f>
        <v>0</v>
      </c>
      <c r="AB3003" s="1">
        <f>VLOOKUP(A3003,'ADM Details FY17'!$A$3:$AB$3515,28,FALSE)</f>
        <v>0</v>
      </c>
      <c r="AC3003" s="1">
        <f t="shared" si="232"/>
        <v>0</v>
      </c>
      <c r="AD3003" s="1">
        <f t="shared" si="233"/>
        <v>0</v>
      </c>
      <c r="AE3003" s="1">
        <f t="shared" si="234"/>
        <v>0</v>
      </c>
    </row>
    <row r="3004" spans="1:31" x14ac:dyDescent="0.25">
      <c r="A3004" t="str">
        <f>B3004&amp;"-"&amp;COUNTIF($B$3:B3004,B3004)</f>
        <v>942-7</v>
      </c>
      <c r="B3004">
        <v>942</v>
      </c>
      <c r="C3004" s="18">
        <f>VLOOKUP(A3004,'ADM Details FY17'!$A$3:$D$3515,4,FALSE)</f>
        <v>0</v>
      </c>
      <c r="D3004" s="1">
        <f>VLOOKUP(A3004,'ADM Details FY17'!$A$3:$E$3515,5,FALSE)</f>
        <v>0</v>
      </c>
      <c r="E3004" s="1">
        <f>VLOOKUP(A3004,'ADM Details FY17'!$A$3:$F$3515,6,FALSE)</f>
        <v>0</v>
      </c>
      <c r="F3004" s="1">
        <f>VLOOKUP(A3004,'ADM Details FY17'!$A$3:$G$3515,7,FALSE)</f>
        <v>0</v>
      </c>
      <c r="G3004" s="1">
        <f>VLOOKUP(A3004,'ADM Details FY17'!$A$3:$H$3515,8,FALSE)</f>
        <v>0</v>
      </c>
      <c r="H3004" s="1">
        <f>VLOOKUP(A3004,'ADM Details FY17'!$A$3:$I$3515,9,FALSE)</f>
        <v>0</v>
      </c>
      <c r="I3004" s="1">
        <f>VLOOKUP(A3004,'ADM Details FY17'!$A$3:$J$3517,10,FALSE)</f>
        <v>0</v>
      </c>
      <c r="J3004" s="1">
        <f>VLOOKUP(A3004,'ADM Details FY17'!$A$3:$K$3515,11,FALSE)</f>
        <v>0</v>
      </c>
      <c r="K3004" s="1">
        <f>VLOOKUP(A3004,'ADM Details FY17'!$A$3:$M$3515,13,FALSE)</f>
        <v>0</v>
      </c>
      <c r="L3004" s="1">
        <f>VLOOKUP(A3004,'ADM Details FY17'!$A$3:$O$3515,15,FALSE)</f>
        <v>0</v>
      </c>
      <c r="M3004" s="1">
        <f>VLOOKUP(A3004,'ADM Details FY17'!$A$3:$P$3515,16,FALSE)</f>
        <v>0</v>
      </c>
      <c r="N3004" s="1">
        <f>VLOOKUP(A3004,'ADM Details FY17'!$A$3:$Q$3515,17,FALSE)</f>
        <v>0</v>
      </c>
      <c r="O3004" s="1">
        <f>VLOOKUP(A3004,'ADM Details FY17'!$A$3:$S$3515,19,FALSE)</f>
        <v>0</v>
      </c>
      <c r="P3004" s="1">
        <f>VLOOKUP(A3004,'ADM Details FY17'!$A$3:$U$3515,21,FALSE)</f>
        <v>0</v>
      </c>
      <c r="Q3004" s="1">
        <f>VLOOKUP(A3004,'ADM Details FY17'!$A$3:$V$3515,22,FALSE)</f>
        <v>0</v>
      </c>
      <c r="R3004" s="1">
        <f>VLOOKUP(A3004,'ADM Details FY17'!$A$3:$W$3515,23,FALSE)</f>
        <v>0</v>
      </c>
      <c r="S3004" s="1">
        <f>VLOOKUP(A3004,'ADM Details FY17'!$A$3:$X$3515,24,FALSE)</f>
        <v>0</v>
      </c>
      <c r="T3004" s="1">
        <f>VLOOKUP(A3004,'ADM Details FY17'!$A$3:$Y$3515,25,FALSE)</f>
        <v>0</v>
      </c>
      <c r="U3004" s="1">
        <f>VLOOKUP(A3004,'ADM Details FY17'!$A$3:$AA$3515,27,FALSE)</f>
        <v>0</v>
      </c>
      <c r="V3004" s="1">
        <f>IFERROR(VLOOKUP(C3004,'eindex _tget pp '!$A$4:$E$615,5,FALSE),0)</f>
        <v>0</v>
      </c>
      <c r="W3004" s="31">
        <f>IFERROR(VLOOKUP(C3004,'eindex _tget pp '!$A$4:$F$615,6,FALSE),0)</f>
        <v>0</v>
      </c>
      <c r="X3004" s="4">
        <f>IFERROR(VLOOKUP(B3004,'eschools 16'!$A$2:$F$25,6,FALSE),1)</f>
        <v>1</v>
      </c>
      <c r="Y3004" s="1">
        <f t="shared" si="230"/>
        <v>0</v>
      </c>
      <c r="Z3004" s="1">
        <f t="shared" si="231"/>
        <v>0</v>
      </c>
      <c r="AA3004" s="31">
        <f>IFERROR(VLOOKUP(C3004,'eindex _tget pp '!$A$4:$G$615,7,FALSE),0)</f>
        <v>0</v>
      </c>
      <c r="AB3004" s="1">
        <f>VLOOKUP(A3004,'ADM Details FY17'!$A$3:$AB$3515,28,FALSE)</f>
        <v>0</v>
      </c>
      <c r="AC3004" s="1">
        <f t="shared" si="232"/>
        <v>0</v>
      </c>
      <c r="AD3004" s="1">
        <f t="shared" si="233"/>
        <v>0</v>
      </c>
      <c r="AE3004" s="1">
        <f t="shared" si="234"/>
        <v>0</v>
      </c>
    </row>
    <row r="3005" spans="1:31" x14ac:dyDescent="0.25">
      <c r="A3005" t="str">
        <f>B3005&amp;"-"&amp;COUNTIF($B$3:B3005,B3005)</f>
        <v>942-8</v>
      </c>
      <c r="B3005">
        <v>942</v>
      </c>
      <c r="C3005" s="18">
        <f>VLOOKUP(A3005,'ADM Details FY17'!$A$3:$D$3515,4,FALSE)</f>
        <v>0</v>
      </c>
      <c r="D3005" s="1">
        <f>VLOOKUP(A3005,'ADM Details FY17'!$A$3:$E$3515,5,FALSE)</f>
        <v>0</v>
      </c>
      <c r="E3005" s="1">
        <f>VLOOKUP(A3005,'ADM Details FY17'!$A$3:$F$3515,6,FALSE)</f>
        <v>0</v>
      </c>
      <c r="F3005" s="1">
        <f>VLOOKUP(A3005,'ADM Details FY17'!$A$3:$G$3515,7,FALSE)</f>
        <v>0</v>
      </c>
      <c r="G3005" s="1">
        <f>VLOOKUP(A3005,'ADM Details FY17'!$A$3:$H$3515,8,FALSE)</f>
        <v>0</v>
      </c>
      <c r="H3005" s="1">
        <f>VLOOKUP(A3005,'ADM Details FY17'!$A$3:$I$3515,9,FALSE)</f>
        <v>0</v>
      </c>
      <c r="I3005" s="1">
        <f>VLOOKUP(A3005,'ADM Details FY17'!$A$3:$J$3517,10,FALSE)</f>
        <v>0</v>
      </c>
      <c r="J3005" s="1">
        <f>VLOOKUP(A3005,'ADM Details FY17'!$A$3:$K$3515,11,FALSE)</f>
        <v>0</v>
      </c>
      <c r="K3005" s="1">
        <f>VLOOKUP(A3005,'ADM Details FY17'!$A$3:$M$3515,13,FALSE)</f>
        <v>0</v>
      </c>
      <c r="L3005" s="1">
        <f>VLOOKUP(A3005,'ADM Details FY17'!$A$3:$O$3515,15,FALSE)</f>
        <v>0</v>
      </c>
      <c r="M3005" s="1">
        <f>VLOOKUP(A3005,'ADM Details FY17'!$A$3:$P$3515,16,FALSE)</f>
        <v>0</v>
      </c>
      <c r="N3005" s="1">
        <f>VLOOKUP(A3005,'ADM Details FY17'!$A$3:$Q$3515,17,FALSE)</f>
        <v>0</v>
      </c>
      <c r="O3005" s="1">
        <f>VLOOKUP(A3005,'ADM Details FY17'!$A$3:$S$3515,19,FALSE)</f>
        <v>0</v>
      </c>
      <c r="P3005" s="1">
        <f>VLOOKUP(A3005,'ADM Details FY17'!$A$3:$U$3515,21,FALSE)</f>
        <v>0</v>
      </c>
      <c r="Q3005" s="1">
        <f>VLOOKUP(A3005,'ADM Details FY17'!$A$3:$V$3515,22,FALSE)</f>
        <v>0</v>
      </c>
      <c r="R3005" s="1">
        <f>VLOOKUP(A3005,'ADM Details FY17'!$A$3:$W$3515,23,FALSE)</f>
        <v>0</v>
      </c>
      <c r="S3005" s="1">
        <f>VLOOKUP(A3005,'ADM Details FY17'!$A$3:$X$3515,24,FALSE)</f>
        <v>0</v>
      </c>
      <c r="T3005" s="1">
        <f>VLOOKUP(A3005,'ADM Details FY17'!$A$3:$Y$3515,25,FALSE)</f>
        <v>0</v>
      </c>
      <c r="U3005" s="1">
        <f>VLOOKUP(A3005,'ADM Details FY17'!$A$3:$AA$3515,27,FALSE)</f>
        <v>0</v>
      </c>
      <c r="V3005" s="1">
        <f>IFERROR(VLOOKUP(C3005,'eindex _tget pp '!$A$4:$E$615,5,FALSE),0)</f>
        <v>0</v>
      </c>
      <c r="W3005" s="31">
        <f>IFERROR(VLOOKUP(C3005,'eindex _tget pp '!$A$4:$F$615,6,FALSE),0)</f>
        <v>0</v>
      </c>
      <c r="X3005" s="4">
        <f>IFERROR(VLOOKUP(B3005,'eschools 16'!$A$2:$F$25,6,FALSE),1)</f>
        <v>1</v>
      </c>
      <c r="Y3005" s="1">
        <f t="shared" si="230"/>
        <v>0</v>
      </c>
      <c r="Z3005" s="1">
        <f t="shared" si="231"/>
        <v>0</v>
      </c>
      <c r="AA3005" s="31">
        <f>IFERROR(VLOOKUP(C3005,'eindex _tget pp '!$A$4:$G$615,7,FALSE),0)</f>
        <v>0</v>
      </c>
      <c r="AB3005" s="1">
        <f>VLOOKUP(A3005,'ADM Details FY17'!$A$3:$AB$3515,28,FALSE)</f>
        <v>0</v>
      </c>
      <c r="AC3005" s="1">
        <f t="shared" si="232"/>
        <v>0</v>
      </c>
      <c r="AD3005" s="1">
        <f t="shared" si="233"/>
        <v>0</v>
      </c>
      <c r="AE3005" s="1">
        <f t="shared" si="234"/>
        <v>0</v>
      </c>
    </row>
    <row r="3006" spans="1:31" x14ac:dyDescent="0.25">
      <c r="A3006" t="str">
        <f>B3006&amp;"-"&amp;COUNTIF($B$3:B3006,B3006)</f>
        <v>951-1</v>
      </c>
      <c r="B3006">
        <v>951</v>
      </c>
      <c r="C3006" s="18">
        <f>VLOOKUP(A3006,'ADM Details FY17'!$A$3:$D$3515,4,FALSE)</f>
        <v>48215</v>
      </c>
      <c r="D3006" s="1">
        <f>VLOOKUP(A3006,'ADM Details FY17'!$A$3:$E$3515,5,FALSE)</f>
        <v>1.18</v>
      </c>
      <c r="E3006" s="1">
        <f>VLOOKUP(A3006,'ADM Details FY17'!$A$3:$F$3515,6,FALSE)</f>
        <v>0</v>
      </c>
      <c r="F3006" s="1">
        <f>VLOOKUP(A3006,'ADM Details FY17'!$A$3:$G$3515,7,FALSE)</f>
        <v>0</v>
      </c>
      <c r="G3006" s="1">
        <f>VLOOKUP(A3006,'ADM Details FY17'!$A$3:$H$3515,8,FALSE)</f>
        <v>0</v>
      </c>
      <c r="H3006" s="1">
        <f>VLOOKUP(A3006,'ADM Details FY17'!$A$3:$I$3515,9,FALSE)</f>
        <v>0</v>
      </c>
      <c r="I3006" s="1">
        <f>VLOOKUP(A3006,'ADM Details FY17'!$A$3:$J$3517,10,FALSE)</f>
        <v>0</v>
      </c>
      <c r="J3006" s="1">
        <f>VLOOKUP(A3006,'ADM Details FY17'!$A$3:$K$3515,11,FALSE)</f>
        <v>0</v>
      </c>
      <c r="K3006" s="1">
        <f>VLOOKUP(A3006,'ADM Details FY17'!$A$3:$M$3515,13,FALSE)</f>
        <v>1.18</v>
      </c>
      <c r="L3006" s="1">
        <f>VLOOKUP(A3006,'ADM Details FY17'!$A$3:$O$3515,15,FALSE)</f>
        <v>0</v>
      </c>
      <c r="M3006" s="1">
        <f>VLOOKUP(A3006,'ADM Details FY17'!$A$3:$P$3515,16,FALSE)</f>
        <v>0</v>
      </c>
      <c r="N3006" s="1">
        <f>VLOOKUP(A3006,'ADM Details FY17'!$A$3:$Q$3515,17,FALSE)</f>
        <v>0</v>
      </c>
      <c r="O3006" s="1">
        <f>VLOOKUP(A3006,'ADM Details FY17'!$A$3:$S$3515,19,FALSE)</f>
        <v>0.59</v>
      </c>
      <c r="P3006" s="1">
        <f>VLOOKUP(A3006,'ADM Details FY17'!$A$3:$U$3515,21,FALSE)</f>
        <v>0</v>
      </c>
      <c r="Q3006" s="1">
        <f>VLOOKUP(A3006,'ADM Details FY17'!$A$3:$V$3515,22,FALSE)</f>
        <v>0</v>
      </c>
      <c r="R3006" s="1">
        <f>VLOOKUP(A3006,'ADM Details FY17'!$A$3:$W$3515,23,FALSE)</f>
        <v>0</v>
      </c>
      <c r="S3006" s="1">
        <f>VLOOKUP(A3006,'ADM Details FY17'!$A$3:$X$3515,24,FALSE)</f>
        <v>0</v>
      </c>
      <c r="T3006" s="1">
        <f>VLOOKUP(A3006,'ADM Details FY17'!$A$3:$Y$3515,25,FALSE)</f>
        <v>0</v>
      </c>
      <c r="U3006" s="1">
        <f>VLOOKUP(A3006,'ADM Details FY17'!$A$3:$AA$3515,27,FALSE)</f>
        <v>0</v>
      </c>
      <c r="V3006" s="1">
        <f>IFERROR(VLOOKUP(C3006,'eindex _tget pp '!$A$4:$E$615,5,FALSE),0)</f>
        <v>0</v>
      </c>
      <c r="W3006" s="31">
        <f>IFERROR(VLOOKUP(C3006,'eindex _tget pp '!$A$4:$F$615,6,FALSE),0)</f>
        <v>2.5614800000000001E-5</v>
      </c>
      <c r="X3006" s="4">
        <f>IFERROR(VLOOKUP(B3006,'eschools 16'!$A$2:$F$25,6,FALSE),1)</f>
        <v>1</v>
      </c>
      <c r="Y3006" s="1">
        <f t="shared" si="230"/>
        <v>0</v>
      </c>
      <c r="Z3006" s="1">
        <f t="shared" si="231"/>
        <v>0.01</v>
      </c>
      <c r="AA3006" s="31">
        <f>IFERROR(VLOOKUP(C3006,'eindex _tget pp '!$A$4:$G$615,7,FALSE),0)</f>
        <v>0.377465051</v>
      </c>
      <c r="AB3006" s="1">
        <f>VLOOKUP(A3006,'ADM Details FY17'!$A$3:$AB$3515,28,FALSE)</f>
        <v>0</v>
      </c>
      <c r="AC3006" s="1">
        <f t="shared" si="232"/>
        <v>0</v>
      </c>
      <c r="AD3006" s="1">
        <f t="shared" si="233"/>
        <v>1.18</v>
      </c>
      <c r="AE3006" s="1">
        <f t="shared" si="234"/>
        <v>177</v>
      </c>
    </row>
    <row r="3007" spans="1:31" x14ac:dyDescent="0.25">
      <c r="A3007" t="str">
        <f>B3007&amp;"-"&amp;COUNTIF($B$3:B3007,B3007)</f>
        <v>951-2</v>
      </c>
      <c r="B3007">
        <v>951</v>
      </c>
      <c r="C3007" s="18">
        <f>VLOOKUP(A3007,'ADM Details FY17'!$A$3:$D$3515,4,FALSE)</f>
        <v>48223</v>
      </c>
      <c r="D3007" s="1">
        <f>VLOOKUP(A3007,'ADM Details FY17'!$A$3:$E$3515,5,FALSE)</f>
        <v>6</v>
      </c>
      <c r="E3007" s="1">
        <f>VLOOKUP(A3007,'ADM Details FY17'!$A$3:$F$3515,6,FALSE)</f>
        <v>0</v>
      </c>
      <c r="F3007" s="1">
        <f>VLOOKUP(A3007,'ADM Details FY17'!$A$3:$G$3515,7,FALSE)</f>
        <v>1</v>
      </c>
      <c r="G3007" s="1">
        <f>VLOOKUP(A3007,'ADM Details FY17'!$A$3:$H$3515,8,FALSE)</f>
        <v>0.85</v>
      </c>
      <c r="H3007" s="1">
        <f>VLOOKUP(A3007,'ADM Details FY17'!$A$3:$I$3515,9,FALSE)</f>
        <v>0</v>
      </c>
      <c r="I3007" s="1">
        <f>VLOOKUP(A3007,'ADM Details FY17'!$A$3:$J$3517,10,FALSE)</f>
        <v>0</v>
      </c>
      <c r="J3007" s="1">
        <f>VLOOKUP(A3007,'ADM Details FY17'!$A$3:$K$3515,11,FALSE)</f>
        <v>0</v>
      </c>
      <c r="K3007" s="1">
        <f>VLOOKUP(A3007,'ADM Details FY17'!$A$3:$M$3515,13,FALSE)</f>
        <v>6</v>
      </c>
      <c r="L3007" s="1">
        <f>VLOOKUP(A3007,'ADM Details FY17'!$A$3:$O$3515,15,FALSE)</f>
        <v>0</v>
      </c>
      <c r="M3007" s="1">
        <f>VLOOKUP(A3007,'ADM Details FY17'!$A$3:$P$3515,16,FALSE)</f>
        <v>0</v>
      </c>
      <c r="N3007" s="1">
        <f>VLOOKUP(A3007,'ADM Details FY17'!$A$3:$Q$3515,17,FALSE)</f>
        <v>0</v>
      </c>
      <c r="O3007" s="1">
        <f>VLOOKUP(A3007,'ADM Details FY17'!$A$3:$S$3515,19,FALSE)</f>
        <v>4</v>
      </c>
      <c r="P3007" s="1">
        <f>VLOOKUP(A3007,'ADM Details FY17'!$A$3:$U$3515,21,FALSE)</f>
        <v>0</v>
      </c>
      <c r="Q3007" s="1">
        <f>VLOOKUP(A3007,'ADM Details FY17'!$A$3:$V$3515,22,FALSE)</f>
        <v>0</v>
      </c>
      <c r="R3007" s="1">
        <f>VLOOKUP(A3007,'ADM Details FY17'!$A$3:$W$3515,23,FALSE)</f>
        <v>0</v>
      </c>
      <c r="S3007" s="1">
        <f>VLOOKUP(A3007,'ADM Details FY17'!$A$3:$X$3515,24,FALSE)</f>
        <v>0</v>
      </c>
      <c r="T3007" s="1">
        <f>VLOOKUP(A3007,'ADM Details FY17'!$A$3:$Y$3515,25,FALSE)</f>
        <v>0</v>
      </c>
      <c r="U3007" s="1">
        <f>VLOOKUP(A3007,'ADM Details FY17'!$A$3:$AA$3515,27,FALSE)</f>
        <v>0</v>
      </c>
      <c r="V3007" s="1">
        <f>IFERROR(VLOOKUP(C3007,'eindex _tget pp '!$A$4:$E$615,5,FALSE),0)</f>
        <v>26.219830439533272</v>
      </c>
      <c r="W3007" s="31">
        <f>IFERROR(VLOOKUP(C3007,'eindex _tget pp '!$A$4:$F$615,6,FALSE),0)</f>
        <v>0.88910344330000002</v>
      </c>
      <c r="X3007" s="4">
        <f>IFERROR(VLOOKUP(B3007,'eschools 16'!$A$2:$F$25,6,FALSE),1)</f>
        <v>1</v>
      </c>
      <c r="Y3007" s="1">
        <f t="shared" si="230"/>
        <v>39.33</v>
      </c>
      <c r="Z3007" s="1">
        <f t="shared" si="231"/>
        <v>1451.02</v>
      </c>
      <c r="AA3007" s="31">
        <f>IFERROR(VLOOKUP(C3007,'eindex _tget pp '!$A$4:$G$615,7,FALSE),0)</f>
        <v>0.40948401499999998</v>
      </c>
      <c r="AB3007" s="1">
        <f>VLOOKUP(A3007,'ADM Details FY17'!$A$3:$AB$3515,28,FALSE)</f>
        <v>0</v>
      </c>
      <c r="AC3007" s="1">
        <f t="shared" si="232"/>
        <v>0</v>
      </c>
      <c r="AD3007" s="1">
        <f t="shared" si="233"/>
        <v>6</v>
      </c>
      <c r="AE3007" s="1">
        <f t="shared" si="234"/>
        <v>900</v>
      </c>
    </row>
    <row r="3008" spans="1:31" x14ac:dyDescent="0.25">
      <c r="A3008" t="str">
        <f>B3008&amp;"-"&amp;COUNTIF($B$3:B3008,B3008)</f>
        <v>951-3</v>
      </c>
      <c r="B3008">
        <v>951</v>
      </c>
      <c r="C3008" s="18">
        <f>VLOOKUP(A3008,'ADM Details FY17'!$A$3:$D$3515,4,FALSE)</f>
        <v>44909</v>
      </c>
      <c r="D3008" s="1">
        <f>VLOOKUP(A3008,'ADM Details FY17'!$A$3:$E$3515,5,FALSE)</f>
        <v>190.84</v>
      </c>
      <c r="E3008" s="1">
        <f>VLOOKUP(A3008,'ADM Details FY17'!$A$3:$F$3515,6,FALSE)</f>
        <v>1.61</v>
      </c>
      <c r="F3008" s="1">
        <f>VLOOKUP(A3008,'ADM Details FY17'!$A$3:$G$3515,7,FALSE)</f>
        <v>31.52</v>
      </c>
      <c r="G3008" s="1">
        <f>VLOOKUP(A3008,'ADM Details FY17'!$A$3:$H$3515,8,FALSE)</f>
        <v>0</v>
      </c>
      <c r="H3008" s="1">
        <f>VLOOKUP(A3008,'ADM Details FY17'!$A$3:$I$3515,9,FALSE)</f>
        <v>0</v>
      </c>
      <c r="I3008" s="1">
        <f>VLOOKUP(A3008,'ADM Details FY17'!$A$3:$J$3517,10,FALSE)</f>
        <v>1</v>
      </c>
      <c r="J3008" s="1">
        <f>VLOOKUP(A3008,'ADM Details FY17'!$A$3:$K$3515,11,FALSE)</f>
        <v>3.57</v>
      </c>
      <c r="K3008" s="1">
        <f>VLOOKUP(A3008,'ADM Details FY17'!$A$3:$M$3515,13,FALSE)</f>
        <v>190.84</v>
      </c>
      <c r="L3008" s="1">
        <f>VLOOKUP(A3008,'ADM Details FY17'!$A$3:$O$3515,15,FALSE)</f>
        <v>1</v>
      </c>
      <c r="M3008" s="1">
        <f>VLOOKUP(A3008,'ADM Details FY17'!$A$3:$P$3515,16,FALSE)</f>
        <v>1.6</v>
      </c>
      <c r="N3008" s="1">
        <f>VLOOKUP(A3008,'ADM Details FY17'!$A$3:$Q$3515,17,FALSE)</f>
        <v>0</v>
      </c>
      <c r="O3008" s="1">
        <f>VLOOKUP(A3008,'ADM Details FY17'!$A$3:$S$3515,19,FALSE)</f>
        <v>105.7</v>
      </c>
      <c r="P3008" s="1">
        <f>VLOOKUP(A3008,'ADM Details FY17'!$A$3:$U$3515,21,FALSE)</f>
        <v>0</v>
      </c>
      <c r="Q3008" s="1">
        <f>VLOOKUP(A3008,'ADM Details FY17'!$A$3:$V$3515,22,FALSE)</f>
        <v>0</v>
      </c>
      <c r="R3008" s="1">
        <f>VLOOKUP(A3008,'ADM Details FY17'!$A$3:$W$3515,23,FALSE)</f>
        <v>0</v>
      </c>
      <c r="S3008" s="1">
        <f>VLOOKUP(A3008,'ADM Details FY17'!$A$3:$X$3515,24,FALSE)</f>
        <v>0</v>
      </c>
      <c r="T3008" s="1">
        <f>VLOOKUP(A3008,'ADM Details FY17'!$A$3:$Y$3515,25,FALSE)</f>
        <v>0</v>
      </c>
      <c r="U3008" s="1">
        <f>VLOOKUP(A3008,'ADM Details FY17'!$A$3:$AA$3515,27,FALSE)</f>
        <v>0</v>
      </c>
      <c r="V3008" s="1">
        <f>IFERROR(VLOOKUP(C3008,'eindex _tget pp '!$A$4:$E$615,5,FALSE),0)</f>
        <v>1232.9868147958166</v>
      </c>
      <c r="W3008" s="31">
        <f>IFERROR(VLOOKUP(C3008,'eindex _tget pp '!$A$4:$F$615,6,FALSE),0)</f>
        <v>1.8922585448</v>
      </c>
      <c r="X3008" s="4">
        <f>IFERROR(VLOOKUP(B3008,'eschools 16'!$A$2:$F$25,6,FALSE),1)</f>
        <v>1</v>
      </c>
      <c r="Y3008" s="1">
        <f t="shared" si="230"/>
        <v>58825.8</v>
      </c>
      <c r="Z3008" s="1">
        <f t="shared" si="231"/>
        <v>98224.26</v>
      </c>
      <c r="AA3008" s="31">
        <f>IFERROR(VLOOKUP(C3008,'eindex _tget pp '!$A$4:$G$615,7,FALSE),0)</f>
        <v>0.78552379999999999</v>
      </c>
      <c r="AB3008" s="1">
        <f>VLOOKUP(A3008,'ADM Details FY17'!$A$3:$AB$3515,28,FALSE)</f>
        <v>0</v>
      </c>
      <c r="AC3008" s="1">
        <f t="shared" si="232"/>
        <v>0</v>
      </c>
      <c r="AD3008" s="1">
        <f t="shared" si="233"/>
        <v>190.84</v>
      </c>
      <c r="AE3008" s="1">
        <f t="shared" si="234"/>
        <v>28626</v>
      </c>
    </row>
    <row r="3009" spans="1:31" x14ac:dyDescent="0.25">
      <c r="A3009" t="str">
        <f>B3009&amp;"-"&amp;COUNTIF($B$3:B3009,B3009)</f>
        <v>951-4</v>
      </c>
      <c r="B3009">
        <v>951</v>
      </c>
      <c r="C3009" s="18">
        <f>VLOOKUP(A3009,'ADM Details FY17'!$A$3:$D$3515,4,FALSE)</f>
        <v>0</v>
      </c>
      <c r="D3009" s="1">
        <f>VLOOKUP(A3009,'ADM Details FY17'!$A$3:$E$3515,5,FALSE)</f>
        <v>0</v>
      </c>
      <c r="E3009" s="1">
        <f>VLOOKUP(A3009,'ADM Details FY17'!$A$3:$F$3515,6,FALSE)</f>
        <v>0</v>
      </c>
      <c r="F3009" s="1">
        <f>VLOOKUP(A3009,'ADM Details FY17'!$A$3:$G$3515,7,FALSE)</f>
        <v>0</v>
      </c>
      <c r="G3009" s="1">
        <f>VLOOKUP(A3009,'ADM Details FY17'!$A$3:$H$3515,8,FALSE)</f>
        <v>0</v>
      </c>
      <c r="H3009" s="1">
        <f>VLOOKUP(A3009,'ADM Details FY17'!$A$3:$I$3515,9,FALSE)</f>
        <v>0</v>
      </c>
      <c r="I3009" s="1">
        <f>VLOOKUP(A3009,'ADM Details FY17'!$A$3:$J$3517,10,FALSE)</f>
        <v>0</v>
      </c>
      <c r="J3009" s="1">
        <f>VLOOKUP(A3009,'ADM Details FY17'!$A$3:$K$3515,11,FALSE)</f>
        <v>0</v>
      </c>
      <c r="K3009" s="1">
        <f>VLOOKUP(A3009,'ADM Details FY17'!$A$3:$M$3515,13,FALSE)</f>
        <v>0</v>
      </c>
      <c r="L3009" s="1">
        <f>VLOOKUP(A3009,'ADM Details FY17'!$A$3:$O$3515,15,FALSE)</f>
        <v>0</v>
      </c>
      <c r="M3009" s="1">
        <f>VLOOKUP(A3009,'ADM Details FY17'!$A$3:$P$3515,16,FALSE)</f>
        <v>0</v>
      </c>
      <c r="N3009" s="1">
        <f>VLOOKUP(A3009,'ADM Details FY17'!$A$3:$Q$3515,17,FALSE)</f>
        <v>0</v>
      </c>
      <c r="O3009" s="1">
        <f>VLOOKUP(A3009,'ADM Details FY17'!$A$3:$S$3515,19,FALSE)</f>
        <v>0</v>
      </c>
      <c r="P3009" s="1">
        <f>VLOOKUP(A3009,'ADM Details FY17'!$A$3:$U$3515,21,FALSE)</f>
        <v>0</v>
      </c>
      <c r="Q3009" s="1">
        <f>VLOOKUP(A3009,'ADM Details FY17'!$A$3:$V$3515,22,FALSE)</f>
        <v>0</v>
      </c>
      <c r="R3009" s="1">
        <f>VLOOKUP(A3009,'ADM Details FY17'!$A$3:$W$3515,23,FALSE)</f>
        <v>0</v>
      </c>
      <c r="S3009" s="1">
        <f>VLOOKUP(A3009,'ADM Details FY17'!$A$3:$X$3515,24,FALSE)</f>
        <v>0</v>
      </c>
      <c r="T3009" s="1">
        <f>VLOOKUP(A3009,'ADM Details FY17'!$A$3:$Y$3515,25,FALSE)</f>
        <v>0</v>
      </c>
      <c r="U3009" s="1">
        <f>VLOOKUP(A3009,'ADM Details FY17'!$A$3:$AA$3515,27,FALSE)</f>
        <v>0</v>
      </c>
      <c r="V3009" s="1">
        <f>IFERROR(VLOOKUP(C3009,'eindex _tget pp '!$A$4:$E$615,5,FALSE),0)</f>
        <v>0</v>
      </c>
      <c r="W3009" s="31">
        <f>IFERROR(VLOOKUP(C3009,'eindex _tget pp '!$A$4:$F$615,6,FALSE),0)</f>
        <v>0</v>
      </c>
      <c r="X3009" s="4">
        <f>IFERROR(VLOOKUP(B3009,'eschools 16'!$A$2:$F$25,6,FALSE),1)</f>
        <v>1</v>
      </c>
      <c r="Y3009" s="1">
        <f t="shared" si="230"/>
        <v>0</v>
      </c>
      <c r="Z3009" s="1">
        <f t="shared" si="231"/>
        <v>0</v>
      </c>
      <c r="AA3009" s="31">
        <f>IFERROR(VLOOKUP(C3009,'eindex _tget pp '!$A$4:$G$615,7,FALSE),0)</f>
        <v>0</v>
      </c>
      <c r="AB3009" s="1">
        <f>VLOOKUP(A3009,'ADM Details FY17'!$A$3:$AB$3515,28,FALSE)</f>
        <v>0</v>
      </c>
      <c r="AC3009" s="1">
        <f t="shared" si="232"/>
        <v>0</v>
      </c>
      <c r="AD3009" s="1">
        <f t="shared" si="233"/>
        <v>0</v>
      </c>
      <c r="AE3009" s="1">
        <f t="shared" si="234"/>
        <v>0</v>
      </c>
    </row>
    <row r="3010" spans="1:31" x14ac:dyDescent="0.25">
      <c r="A3010" t="str">
        <f>B3010&amp;"-"&amp;COUNTIF($B$3:B3010,B3010)</f>
        <v>951-5</v>
      </c>
      <c r="B3010">
        <v>951</v>
      </c>
      <c r="C3010" s="18">
        <f>VLOOKUP(A3010,'ADM Details FY17'!$A$3:$D$3515,4,FALSE)</f>
        <v>0</v>
      </c>
      <c r="D3010" s="1">
        <f>VLOOKUP(A3010,'ADM Details FY17'!$A$3:$E$3515,5,FALSE)</f>
        <v>0</v>
      </c>
      <c r="E3010" s="1">
        <f>VLOOKUP(A3010,'ADM Details FY17'!$A$3:$F$3515,6,FALSE)</f>
        <v>0</v>
      </c>
      <c r="F3010" s="1">
        <f>VLOOKUP(A3010,'ADM Details FY17'!$A$3:$G$3515,7,FALSE)</f>
        <v>0</v>
      </c>
      <c r="G3010" s="1">
        <f>VLOOKUP(A3010,'ADM Details FY17'!$A$3:$H$3515,8,FALSE)</f>
        <v>0</v>
      </c>
      <c r="H3010" s="1">
        <f>VLOOKUP(A3010,'ADM Details FY17'!$A$3:$I$3515,9,FALSE)</f>
        <v>0</v>
      </c>
      <c r="I3010" s="1">
        <f>VLOOKUP(A3010,'ADM Details FY17'!$A$3:$J$3517,10,FALSE)</f>
        <v>0</v>
      </c>
      <c r="J3010" s="1">
        <f>VLOOKUP(A3010,'ADM Details FY17'!$A$3:$K$3515,11,FALSE)</f>
        <v>0</v>
      </c>
      <c r="K3010" s="1">
        <f>VLOOKUP(A3010,'ADM Details FY17'!$A$3:$M$3515,13,FALSE)</f>
        <v>0</v>
      </c>
      <c r="L3010" s="1">
        <f>VLOOKUP(A3010,'ADM Details FY17'!$A$3:$O$3515,15,FALSE)</f>
        <v>0</v>
      </c>
      <c r="M3010" s="1">
        <f>VLOOKUP(A3010,'ADM Details FY17'!$A$3:$P$3515,16,FALSE)</f>
        <v>0</v>
      </c>
      <c r="N3010" s="1">
        <f>VLOOKUP(A3010,'ADM Details FY17'!$A$3:$Q$3515,17,FALSE)</f>
        <v>0</v>
      </c>
      <c r="O3010" s="1">
        <f>VLOOKUP(A3010,'ADM Details FY17'!$A$3:$S$3515,19,FALSE)</f>
        <v>0</v>
      </c>
      <c r="P3010" s="1">
        <f>VLOOKUP(A3010,'ADM Details FY17'!$A$3:$U$3515,21,FALSE)</f>
        <v>0</v>
      </c>
      <c r="Q3010" s="1">
        <f>VLOOKUP(A3010,'ADM Details FY17'!$A$3:$V$3515,22,FALSE)</f>
        <v>0</v>
      </c>
      <c r="R3010" s="1">
        <f>VLOOKUP(A3010,'ADM Details FY17'!$A$3:$W$3515,23,FALSE)</f>
        <v>0</v>
      </c>
      <c r="S3010" s="1">
        <f>VLOOKUP(A3010,'ADM Details FY17'!$A$3:$X$3515,24,FALSE)</f>
        <v>0</v>
      </c>
      <c r="T3010" s="1">
        <f>VLOOKUP(A3010,'ADM Details FY17'!$A$3:$Y$3515,25,FALSE)</f>
        <v>0</v>
      </c>
      <c r="U3010" s="1">
        <f>VLOOKUP(A3010,'ADM Details FY17'!$A$3:$AA$3515,27,FALSE)</f>
        <v>0</v>
      </c>
      <c r="V3010" s="1">
        <f>IFERROR(VLOOKUP(C3010,'eindex _tget pp '!$A$4:$E$615,5,FALSE),0)</f>
        <v>0</v>
      </c>
      <c r="W3010" s="31">
        <f>IFERROR(VLOOKUP(C3010,'eindex _tget pp '!$A$4:$F$615,6,FALSE),0)</f>
        <v>0</v>
      </c>
      <c r="X3010" s="4">
        <f>IFERROR(VLOOKUP(B3010,'eschools 16'!$A$2:$F$25,6,FALSE),1)</f>
        <v>1</v>
      </c>
      <c r="Y3010" s="1">
        <f t="shared" si="230"/>
        <v>0</v>
      </c>
      <c r="Z3010" s="1">
        <f t="shared" si="231"/>
        <v>0</v>
      </c>
      <c r="AA3010" s="31">
        <f>IFERROR(VLOOKUP(C3010,'eindex _tget pp '!$A$4:$G$615,7,FALSE),0)</f>
        <v>0</v>
      </c>
      <c r="AB3010" s="1">
        <f>VLOOKUP(A3010,'ADM Details FY17'!$A$3:$AB$3515,28,FALSE)</f>
        <v>0</v>
      </c>
      <c r="AC3010" s="1">
        <f t="shared" si="232"/>
        <v>0</v>
      </c>
      <c r="AD3010" s="1">
        <f t="shared" si="233"/>
        <v>0</v>
      </c>
      <c r="AE3010" s="1">
        <f t="shared" si="234"/>
        <v>0</v>
      </c>
    </row>
    <row r="3011" spans="1:31" x14ac:dyDescent="0.25">
      <c r="A3011" t="str">
        <f>B3011&amp;"-"&amp;COUNTIF($B$3:B3011,B3011)</f>
        <v>951-6</v>
      </c>
      <c r="B3011">
        <v>951</v>
      </c>
      <c r="C3011" s="18">
        <f>VLOOKUP(A3011,'ADM Details FY17'!$A$3:$D$3515,4,FALSE)</f>
        <v>0</v>
      </c>
      <c r="D3011" s="1">
        <f>VLOOKUP(A3011,'ADM Details FY17'!$A$3:$E$3515,5,FALSE)</f>
        <v>0</v>
      </c>
      <c r="E3011" s="1">
        <f>VLOOKUP(A3011,'ADM Details FY17'!$A$3:$F$3515,6,FALSE)</f>
        <v>0</v>
      </c>
      <c r="F3011" s="1">
        <f>VLOOKUP(A3011,'ADM Details FY17'!$A$3:$G$3515,7,FALSE)</f>
        <v>0</v>
      </c>
      <c r="G3011" s="1">
        <f>VLOOKUP(A3011,'ADM Details FY17'!$A$3:$H$3515,8,FALSE)</f>
        <v>0</v>
      </c>
      <c r="H3011" s="1">
        <f>VLOOKUP(A3011,'ADM Details FY17'!$A$3:$I$3515,9,FALSE)</f>
        <v>0</v>
      </c>
      <c r="I3011" s="1">
        <f>VLOOKUP(A3011,'ADM Details FY17'!$A$3:$J$3517,10,FALSE)</f>
        <v>0</v>
      </c>
      <c r="J3011" s="1">
        <f>VLOOKUP(A3011,'ADM Details FY17'!$A$3:$K$3515,11,FALSE)</f>
        <v>0</v>
      </c>
      <c r="K3011" s="1">
        <f>VLOOKUP(A3011,'ADM Details FY17'!$A$3:$M$3515,13,FALSE)</f>
        <v>0</v>
      </c>
      <c r="L3011" s="1">
        <f>VLOOKUP(A3011,'ADM Details FY17'!$A$3:$O$3515,15,FALSE)</f>
        <v>0</v>
      </c>
      <c r="M3011" s="1">
        <f>VLOOKUP(A3011,'ADM Details FY17'!$A$3:$P$3515,16,FALSE)</f>
        <v>0</v>
      </c>
      <c r="N3011" s="1">
        <f>VLOOKUP(A3011,'ADM Details FY17'!$A$3:$Q$3515,17,FALSE)</f>
        <v>0</v>
      </c>
      <c r="O3011" s="1">
        <f>VLOOKUP(A3011,'ADM Details FY17'!$A$3:$S$3515,19,FALSE)</f>
        <v>0</v>
      </c>
      <c r="P3011" s="1">
        <f>VLOOKUP(A3011,'ADM Details FY17'!$A$3:$U$3515,21,FALSE)</f>
        <v>0</v>
      </c>
      <c r="Q3011" s="1">
        <f>VLOOKUP(A3011,'ADM Details FY17'!$A$3:$V$3515,22,FALSE)</f>
        <v>0</v>
      </c>
      <c r="R3011" s="1">
        <f>VLOOKUP(A3011,'ADM Details FY17'!$A$3:$W$3515,23,FALSE)</f>
        <v>0</v>
      </c>
      <c r="S3011" s="1">
        <f>VLOOKUP(A3011,'ADM Details FY17'!$A$3:$X$3515,24,FALSE)</f>
        <v>0</v>
      </c>
      <c r="T3011" s="1">
        <f>VLOOKUP(A3011,'ADM Details FY17'!$A$3:$Y$3515,25,FALSE)</f>
        <v>0</v>
      </c>
      <c r="U3011" s="1">
        <f>VLOOKUP(A3011,'ADM Details FY17'!$A$3:$AA$3515,27,FALSE)</f>
        <v>0</v>
      </c>
      <c r="V3011" s="1">
        <f>IFERROR(VLOOKUP(C3011,'eindex _tget pp '!$A$4:$E$615,5,FALSE),0)</f>
        <v>0</v>
      </c>
      <c r="W3011" s="31">
        <f>IFERROR(VLOOKUP(C3011,'eindex _tget pp '!$A$4:$F$615,6,FALSE),0)</f>
        <v>0</v>
      </c>
      <c r="X3011" s="4">
        <f>IFERROR(VLOOKUP(B3011,'eschools 16'!$A$2:$F$25,6,FALSE),1)</f>
        <v>1</v>
      </c>
      <c r="Y3011" s="1">
        <f t="shared" si="230"/>
        <v>0</v>
      </c>
      <c r="Z3011" s="1">
        <f t="shared" si="231"/>
        <v>0</v>
      </c>
      <c r="AA3011" s="31">
        <f>IFERROR(VLOOKUP(C3011,'eindex _tget pp '!$A$4:$G$615,7,FALSE),0)</f>
        <v>0</v>
      </c>
      <c r="AB3011" s="1">
        <f>VLOOKUP(A3011,'ADM Details FY17'!$A$3:$AB$3515,28,FALSE)</f>
        <v>0</v>
      </c>
      <c r="AC3011" s="1">
        <f t="shared" si="232"/>
        <v>0</v>
      </c>
      <c r="AD3011" s="1">
        <f t="shared" si="233"/>
        <v>0</v>
      </c>
      <c r="AE3011" s="1">
        <f t="shared" si="234"/>
        <v>0</v>
      </c>
    </row>
    <row r="3012" spans="1:31" x14ac:dyDescent="0.25">
      <c r="A3012" t="str">
        <f>B3012&amp;"-"&amp;COUNTIF($B$3:B3012,B3012)</f>
        <v>951-7</v>
      </c>
      <c r="B3012">
        <v>951</v>
      </c>
      <c r="C3012" s="18">
        <f>VLOOKUP(A3012,'ADM Details FY17'!$A$3:$D$3515,4,FALSE)</f>
        <v>0</v>
      </c>
      <c r="D3012" s="1">
        <f>VLOOKUP(A3012,'ADM Details FY17'!$A$3:$E$3515,5,FALSE)</f>
        <v>0</v>
      </c>
      <c r="E3012" s="1">
        <f>VLOOKUP(A3012,'ADM Details FY17'!$A$3:$F$3515,6,FALSE)</f>
        <v>0</v>
      </c>
      <c r="F3012" s="1">
        <f>VLOOKUP(A3012,'ADM Details FY17'!$A$3:$G$3515,7,FALSE)</f>
        <v>0</v>
      </c>
      <c r="G3012" s="1">
        <f>VLOOKUP(A3012,'ADM Details FY17'!$A$3:$H$3515,8,FALSE)</f>
        <v>0</v>
      </c>
      <c r="H3012" s="1">
        <f>VLOOKUP(A3012,'ADM Details FY17'!$A$3:$I$3515,9,FALSE)</f>
        <v>0</v>
      </c>
      <c r="I3012" s="1">
        <f>VLOOKUP(A3012,'ADM Details FY17'!$A$3:$J$3517,10,FALSE)</f>
        <v>0</v>
      </c>
      <c r="J3012" s="1">
        <f>VLOOKUP(A3012,'ADM Details FY17'!$A$3:$K$3515,11,FALSE)</f>
        <v>0</v>
      </c>
      <c r="K3012" s="1">
        <f>VLOOKUP(A3012,'ADM Details FY17'!$A$3:$M$3515,13,FALSE)</f>
        <v>0</v>
      </c>
      <c r="L3012" s="1">
        <f>VLOOKUP(A3012,'ADM Details FY17'!$A$3:$O$3515,15,FALSE)</f>
        <v>0</v>
      </c>
      <c r="M3012" s="1">
        <f>VLOOKUP(A3012,'ADM Details FY17'!$A$3:$P$3515,16,FALSE)</f>
        <v>0</v>
      </c>
      <c r="N3012" s="1">
        <f>VLOOKUP(A3012,'ADM Details FY17'!$A$3:$Q$3515,17,FALSE)</f>
        <v>0</v>
      </c>
      <c r="O3012" s="1">
        <f>VLOOKUP(A3012,'ADM Details FY17'!$A$3:$S$3515,19,FALSE)</f>
        <v>0</v>
      </c>
      <c r="P3012" s="1">
        <f>VLOOKUP(A3012,'ADM Details FY17'!$A$3:$U$3515,21,FALSE)</f>
        <v>0</v>
      </c>
      <c r="Q3012" s="1">
        <f>VLOOKUP(A3012,'ADM Details FY17'!$A$3:$V$3515,22,FALSE)</f>
        <v>0</v>
      </c>
      <c r="R3012" s="1">
        <f>VLOOKUP(A3012,'ADM Details FY17'!$A$3:$W$3515,23,FALSE)</f>
        <v>0</v>
      </c>
      <c r="S3012" s="1">
        <f>VLOOKUP(A3012,'ADM Details FY17'!$A$3:$X$3515,24,FALSE)</f>
        <v>0</v>
      </c>
      <c r="T3012" s="1">
        <f>VLOOKUP(A3012,'ADM Details FY17'!$A$3:$Y$3515,25,FALSE)</f>
        <v>0</v>
      </c>
      <c r="U3012" s="1">
        <f>VLOOKUP(A3012,'ADM Details FY17'!$A$3:$AA$3515,27,FALSE)</f>
        <v>0</v>
      </c>
      <c r="V3012" s="1">
        <f>IFERROR(VLOOKUP(C3012,'eindex _tget pp '!$A$4:$E$615,5,FALSE),0)</f>
        <v>0</v>
      </c>
      <c r="W3012" s="31">
        <f>IFERROR(VLOOKUP(C3012,'eindex _tget pp '!$A$4:$F$615,6,FALSE),0)</f>
        <v>0</v>
      </c>
      <c r="X3012" s="4">
        <f>IFERROR(VLOOKUP(B3012,'eschools 16'!$A$2:$F$25,6,FALSE),1)</f>
        <v>1</v>
      </c>
      <c r="Y3012" s="1">
        <f t="shared" ref="Y3012:Y3075" si="235">ROUND(IF(X3012=2,0,(AD3012*0.25*V3012)),2)</f>
        <v>0</v>
      </c>
      <c r="Z3012" s="1">
        <f t="shared" ref="Z3012:Z3075" si="236">ROUND(IF(X3012=2,0,(K3012*272*W3012)),2)</f>
        <v>0</v>
      </c>
      <c r="AA3012" s="31">
        <f>IFERROR(VLOOKUP(C3012,'eindex _tget pp '!$A$4:$G$615,7,FALSE),0)</f>
        <v>0</v>
      </c>
      <c r="AB3012" s="1">
        <f>VLOOKUP(A3012,'ADM Details FY17'!$A$3:$AB$3515,28,FALSE)</f>
        <v>0</v>
      </c>
      <c r="AC3012" s="1">
        <f t="shared" ref="AC3012:AC3075" si="237">ROUND((AA3012*AB3012*923.6758),2)</f>
        <v>0</v>
      </c>
      <c r="AD3012" s="1">
        <f t="shared" ref="AD3012:AD3075" si="238">D3012+(U3012*0.2)</f>
        <v>0</v>
      </c>
      <c r="AE3012" s="1">
        <f t="shared" ref="AE3012:AE3075" si="239">IF(X3012=2,(AD3012*25),(AD3012*150))</f>
        <v>0</v>
      </c>
    </row>
    <row r="3013" spans="1:31" x14ac:dyDescent="0.25">
      <c r="A3013" t="str">
        <f>B3013&amp;"-"&amp;COUNTIF($B$3:B3013,B3013)</f>
        <v>951-8</v>
      </c>
      <c r="B3013">
        <v>951</v>
      </c>
      <c r="C3013" s="18">
        <f>VLOOKUP(A3013,'ADM Details FY17'!$A$3:$D$3515,4,FALSE)</f>
        <v>0</v>
      </c>
      <c r="D3013" s="1">
        <f>VLOOKUP(A3013,'ADM Details FY17'!$A$3:$E$3515,5,FALSE)</f>
        <v>0</v>
      </c>
      <c r="E3013" s="1">
        <f>VLOOKUP(A3013,'ADM Details FY17'!$A$3:$F$3515,6,FALSE)</f>
        <v>0</v>
      </c>
      <c r="F3013" s="1">
        <f>VLOOKUP(A3013,'ADM Details FY17'!$A$3:$G$3515,7,FALSE)</f>
        <v>0</v>
      </c>
      <c r="G3013" s="1">
        <f>VLOOKUP(A3013,'ADM Details FY17'!$A$3:$H$3515,8,FALSE)</f>
        <v>0</v>
      </c>
      <c r="H3013" s="1">
        <f>VLOOKUP(A3013,'ADM Details FY17'!$A$3:$I$3515,9,FALSE)</f>
        <v>0</v>
      </c>
      <c r="I3013" s="1">
        <f>VLOOKUP(A3013,'ADM Details FY17'!$A$3:$J$3517,10,FALSE)</f>
        <v>0</v>
      </c>
      <c r="J3013" s="1">
        <f>VLOOKUP(A3013,'ADM Details FY17'!$A$3:$K$3515,11,FALSE)</f>
        <v>0</v>
      </c>
      <c r="K3013" s="1">
        <f>VLOOKUP(A3013,'ADM Details FY17'!$A$3:$M$3515,13,FALSE)</f>
        <v>0</v>
      </c>
      <c r="L3013" s="1">
        <f>VLOOKUP(A3013,'ADM Details FY17'!$A$3:$O$3515,15,FALSE)</f>
        <v>0</v>
      </c>
      <c r="M3013" s="1">
        <f>VLOOKUP(A3013,'ADM Details FY17'!$A$3:$P$3515,16,FALSE)</f>
        <v>0</v>
      </c>
      <c r="N3013" s="1">
        <f>VLOOKUP(A3013,'ADM Details FY17'!$A$3:$Q$3515,17,FALSE)</f>
        <v>0</v>
      </c>
      <c r="O3013" s="1">
        <f>VLOOKUP(A3013,'ADM Details FY17'!$A$3:$S$3515,19,FALSE)</f>
        <v>0</v>
      </c>
      <c r="P3013" s="1">
        <f>VLOOKUP(A3013,'ADM Details FY17'!$A$3:$U$3515,21,FALSE)</f>
        <v>0</v>
      </c>
      <c r="Q3013" s="1">
        <f>VLOOKUP(A3013,'ADM Details FY17'!$A$3:$V$3515,22,FALSE)</f>
        <v>0</v>
      </c>
      <c r="R3013" s="1">
        <f>VLOOKUP(A3013,'ADM Details FY17'!$A$3:$W$3515,23,FALSE)</f>
        <v>0</v>
      </c>
      <c r="S3013" s="1">
        <f>VLOOKUP(A3013,'ADM Details FY17'!$A$3:$X$3515,24,FALSE)</f>
        <v>0</v>
      </c>
      <c r="T3013" s="1">
        <f>VLOOKUP(A3013,'ADM Details FY17'!$A$3:$Y$3515,25,FALSE)</f>
        <v>0</v>
      </c>
      <c r="U3013" s="1">
        <f>VLOOKUP(A3013,'ADM Details FY17'!$A$3:$AA$3515,27,FALSE)</f>
        <v>0</v>
      </c>
      <c r="V3013" s="1">
        <f>IFERROR(VLOOKUP(C3013,'eindex _tget pp '!$A$4:$E$615,5,FALSE),0)</f>
        <v>0</v>
      </c>
      <c r="W3013" s="31">
        <f>IFERROR(VLOOKUP(C3013,'eindex _tget pp '!$A$4:$F$615,6,FALSE),0)</f>
        <v>0</v>
      </c>
      <c r="X3013" s="4">
        <f>IFERROR(VLOOKUP(B3013,'eschools 16'!$A$2:$F$25,6,FALSE),1)</f>
        <v>1</v>
      </c>
      <c r="Y3013" s="1">
        <f t="shared" si="235"/>
        <v>0</v>
      </c>
      <c r="Z3013" s="1">
        <f t="shared" si="236"/>
        <v>0</v>
      </c>
      <c r="AA3013" s="31">
        <f>IFERROR(VLOOKUP(C3013,'eindex _tget pp '!$A$4:$G$615,7,FALSE),0)</f>
        <v>0</v>
      </c>
      <c r="AB3013" s="1">
        <f>VLOOKUP(A3013,'ADM Details FY17'!$A$3:$AB$3515,28,FALSE)</f>
        <v>0</v>
      </c>
      <c r="AC3013" s="1">
        <f t="shared" si="237"/>
        <v>0</v>
      </c>
      <c r="AD3013" s="1">
        <f t="shared" si="238"/>
        <v>0</v>
      </c>
      <c r="AE3013" s="1">
        <f t="shared" si="239"/>
        <v>0</v>
      </c>
    </row>
    <row r="3014" spans="1:31" x14ac:dyDescent="0.25">
      <c r="A3014" t="str">
        <f>B3014&amp;"-"&amp;COUNTIF($B$3:B3014,B3014)</f>
        <v>951-9</v>
      </c>
      <c r="B3014">
        <v>951</v>
      </c>
      <c r="C3014" s="18">
        <f>VLOOKUP(A3014,'ADM Details FY17'!$A$3:$D$3515,4,FALSE)</f>
        <v>0</v>
      </c>
      <c r="D3014" s="1">
        <f>VLOOKUP(A3014,'ADM Details FY17'!$A$3:$E$3515,5,FALSE)</f>
        <v>0</v>
      </c>
      <c r="E3014" s="1">
        <f>VLOOKUP(A3014,'ADM Details FY17'!$A$3:$F$3515,6,FALSE)</f>
        <v>0</v>
      </c>
      <c r="F3014" s="1">
        <f>VLOOKUP(A3014,'ADM Details FY17'!$A$3:$G$3515,7,FALSE)</f>
        <v>0</v>
      </c>
      <c r="G3014" s="1">
        <f>VLOOKUP(A3014,'ADM Details FY17'!$A$3:$H$3515,8,FALSE)</f>
        <v>0</v>
      </c>
      <c r="H3014" s="1">
        <f>VLOOKUP(A3014,'ADM Details FY17'!$A$3:$I$3515,9,FALSE)</f>
        <v>0</v>
      </c>
      <c r="I3014" s="1">
        <f>VLOOKUP(A3014,'ADM Details FY17'!$A$3:$J$3517,10,FALSE)</f>
        <v>0</v>
      </c>
      <c r="J3014" s="1">
        <f>VLOOKUP(A3014,'ADM Details FY17'!$A$3:$K$3515,11,FALSE)</f>
        <v>0</v>
      </c>
      <c r="K3014" s="1">
        <f>VLOOKUP(A3014,'ADM Details FY17'!$A$3:$M$3515,13,FALSE)</f>
        <v>0</v>
      </c>
      <c r="L3014" s="1">
        <f>VLOOKUP(A3014,'ADM Details FY17'!$A$3:$O$3515,15,FALSE)</f>
        <v>0</v>
      </c>
      <c r="M3014" s="1">
        <f>VLOOKUP(A3014,'ADM Details FY17'!$A$3:$P$3515,16,FALSE)</f>
        <v>0</v>
      </c>
      <c r="N3014" s="1">
        <f>VLOOKUP(A3014,'ADM Details FY17'!$A$3:$Q$3515,17,FALSE)</f>
        <v>0</v>
      </c>
      <c r="O3014" s="1">
        <f>VLOOKUP(A3014,'ADM Details FY17'!$A$3:$S$3515,19,FALSE)</f>
        <v>0</v>
      </c>
      <c r="P3014" s="1">
        <f>VLOOKUP(A3014,'ADM Details FY17'!$A$3:$U$3515,21,FALSE)</f>
        <v>0</v>
      </c>
      <c r="Q3014" s="1">
        <f>VLOOKUP(A3014,'ADM Details FY17'!$A$3:$V$3515,22,FALSE)</f>
        <v>0</v>
      </c>
      <c r="R3014" s="1">
        <f>VLOOKUP(A3014,'ADM Details FY17'!$A$3:$W$3515,23,FALSE)</f>
        <v>0</v>
      </c>
      <c r="S3014" s="1">
        <f>VLOOKUP(A3014,'ADM Details FY17'!$A$3:$X$3515,24,FALSE)</f>
        <v>0</v>
      </c>
      <c r="T3014" s="1">
        <f>VLOOKUP(A3014,'ADM Details FY17'!$A$3:$Y$3515,25,FALSE)</f>
        <v>0</v>
      </c>
      <c r="U3014" s="1">
        <f>VLOOKUP(A3014,'ADM Details FY17'!$A$3:$AA$3515,27,FALSE)</f>
        <v>0</v>
      </c>
      <c r="V3014" s="1">
        <f>IFERROR(VLOOKUP(C3014,'eindex _tget pp '!$A$4:$E$615,5,FALSE),0)</f>
        <v>0</v>
      </c>
      <c r="W3014" s="31">
        <f>IFERROR(VLOOKUP(C3014,'eindex _tget pp '!$A$4:$F$615,6,FALSE),0)</f>
        <v>0</v>
      </c>
      <c r="X3014" s="4">
        <f>IFERROR(VLOOKUP(B3014,'eschools 16'!$A$2:$F$25,6,FALSE),1)</f>
        <v>1</v>
      </c>
      <c r="Y3014" s="1">
        <f t="shared" si="235"/>
        <v>0</v>
      </c>
      <c r="Z3014" s="1">
        <f t="shared" si="236"/>
        <v>0</v>
      </c>
      <c r="AA3014" s="31">
        <f>IFERROR(VLOOKUP(C3014,'eindex _tget pp '!$A$4:$G$615,7,FALSE),0)</f>
        <v>0</v>
      </c>
      <c r="AB3014" s="1">
        <f>VLOOKUP(A3014,'ADM Details FY17'!$A$3:$AB$3515,28,FALSE)</f>
        <v>0</v>
      </c>
      <c r="AC3014" s="1">
        <f t="shared" si="237"/>
        <v>0</v>
      </c>
      <c r="AD3014" s="1">
        <f t="shared" si="238"/>
        <v>0</v>
      </c>
      <c r="AE3014" s="1">
        <f t="shared" si="239"/>
        <v>0</v>
      </c>
    </row>
    <row r="3015" spans="1:31" x14ac:dyDescent="0.25">
      <c r="A3015" t="str">
        <f>B3015&amp;"-"&amp;COUNTIF($B$3:B3015,B3015)</f>
        <v>952-1</v>
      </c>
      <c r="B3015">
        <v>952</v>
      </c>
      <c r="C3015" s="18">
        <f>VLOOKUP(A3015,'ADM Details FY17'!$A$3:$D$3515,4,FALSE)</f>
        <v>43802</v>
      </c>
      <c r="D3015" s="1">
        <f>VLOOKUP(A3015,'ADM Details FY17'!$A$3:$E$3515,5,FALSE)</f>
        <v>160.09</v>
      </c>
      <c r="E3015" s="1">
        <f>VLOOKUP(A3015,'ADM Details FY17'!$A$3:$F$3515,6,FALSE)</f>
        <v>6.89</v>
      </c>
      <c r="F3015" s="1">
        <f>VLOOKUP(A3015,'ADM Details FY17'!$A$3:$G$3515,7,FALSE)</f>
        <v>16.98</v>
      </c>
      <c r="G3015" s="1">
        <f>VLOOKUP(A3015,'ADM Details FY17'!$A$3:$H$3515,8,FALSE)</f>
        <v>0</v>
      </c>
      <c r="H3015" s="1">
        <f>VLOOKUP(A3015,'ADM Details FY17'!$A$3:$I$3515,9,FALSE)</f>
        <v>0</v>
      </c>
      <c r="I3015" s="1">
        <f>VLOOKUP(A3015,'ADM Details FY17'!$A$3:$J$3517,10,FALSE)</f>
        <v>0.55000000000000004</v>
      </c>
      <c r="J3015" s="1">
        <f>VLOOKUP(A3015,'ADM Details FY17'!$A$3:$K$3515,11,FALSE)</f>
        <v>0.76</v>
      </c>
      <c r="K3015" s="1">
        <f>VLOOKUP(A3015,'ADM Details FY17'!$A$3:$M$3515,13,FALSE)</f>
        <v>104.5</v>
      </c>
      <c r="L3015" s="1">
        <f>VLOOKUP(A3015,'ADM Details FY17'!$A$3:$O$3515,15,FALSE)</f>
        <v>9.1</v>
      </c>
      <c r="M3015" s="1">
        <f>VLOOKUP(A3015,'ADM Details FY17'!$A$3:$P$3515,16,FALSE)</f>
        <v>33.950000000000003</v>
      </c>
      <c r="N3015" s="1">
        <f>VLOOKUP(A3015,'ADM Details FY17'!$A$3:$Q$3515,17,FALSE)</f>
        <v>36.549999999999997</v>
      </c>
      <c r="O3015" s="1">
        <f>VLOOKUP(A3015,'ADM Details FY17'!$A$3:$S$3515,19,FALSE)</f>
        <v>89.63</v>
      </c>
      <c r="P3015" s="1">
        <f>VLOOKUP(A3015,'ADM Details FY17'!$A$3:$U$3515,21,FALSE)</f>
        <v>0</v>
      </c>
      <c r="Q3015" s="1">
        <f>VLOOKUP(A3015,'ADM Details FY17'!$A$3:$V$3515,22,FALSE)</f>
        <v>0</v>
      </c>
      <c r="R3015" s="1">
        <f>VLOOKUP(A3015,'ADM Details FY17'!$A$3:$W$3515,23,FALSE)</f>
        <v>0</v>
      </c>
      <c r="S3015" s="1">
        <f>VLOOKUP(A3015,'ADM Details FY17'!$A$3:$X$3515,24,FALSE)</f>
        <v>0</v>
      </c>
      <c r="T3015" s="1">
        <f>VLOOKUP(A3015,'ADM Details FY17'!$A$3:$Y$3515,25,FALSE)</f>
        <v>0</v>
      </c>
      <c r="U3015" s="1">
        <f>VLOOKUP(A3015,'ADM Details FY17'!$A$3:$AA$3515,27,FALSE)</f>
        <v>0</v>
      </c>
      <c r="V3015" s="1">
        <f>IFERROR(VLOOKUP(C3015,'eindex _tget pp '!$A$4:$E$615,5,FALSE),0)</f>
        <v>454.00578141101448</v>
      </c>
      <c r="W3015" s="31">
        <f>IFERROR(VLOOKUP(C3015,'eindex _tget pp '!$A$4:$F$615,6,FALSE),0)</f>
        <v>3.6729279115</v>
      </c>
      <c r="X3015" s="4">
        <f>IFERROR(VLOOKUP(B3015,'eschools 16'!$A$2:$F$25,6,FALSE),1)</f>
        <v>1</v>
      </c>
      <c r="Y3015" s="1">
        <f t="shared" si="235"/>
        <v>18170.45</v>
      </c>
      <c r="Z3015" s="1">
        <f t="shared" si="236"/>
        <v>104399.3</v>
      </c>
      <c r="AA3015" s="31">
        <f>IFERROR(VLOOKUP(C3015,'eindex _tget pp '!$A$4:$G$615,7,FALSE),0)</f>
        <v>0.53438618000000004</v>
      </c>
      <c r="AB3015" s="1">
        <f>VLOOKUP(A3015,'ADM Details FY17'!$A$3:$AB$3515,28,FALSE)</f>
        <v>0</v>
      </c>
      <c r="AC3015" s="1">
        <f t="shared" si="237"/>
        <v>0</v>
      </c>
      <c r="AD3015" s="1">
        <f t="shared" si="238"/>
        <v>160.09</v>
      </c>
      <c r="AE3015" s="1">
        <f t="shared" si="239"/>
        <v>24013.5</v>
      </c>
    </row>
    <row r="3016" spans="1:31" x14ac:dyDescent="0.25">
      <c r="A3016" t="str">
        <f>B3016&amp;"-"&amp;COUNTIF($B$3:B3016,B3016)</f>
        <v>952-2</v>
      </c>
      <c r="B3016">
        <v>952</v>
      </c>
      <c r="C3016" s="18">
        <f>VLOOKUP(A3016,'ADM Details FY17'!$A$3:$D$3515,4,FALSE)</f>
        <v>44024</v>
      </c>
      <c r="D3016" s="1">
        <f>VLOOKUP(A3016,'ADM Details FY17'!$A$3:$E$3515,5,FALSE)</f>
        <v>0.67</v>
      </c>
      <c r="E3016" s="1">
        <f>VLOOKUP(A3016,'ADM Details FY17'!$A$3:$F$3515,6,FALSE)</f>
        <v>0</v>
      </c>
      <c r="F3016" s="1">
        <f>VLOOKUP(A3016,'ADM Details FY17'!$A$3:$G$3515,7,FALSE)</f>
        <v>0</v>
      </c>
      <c r="G3016" s="1">
        <f>VLOOKUP(A3016,'ADM Details FY17'!$A$3:$H$3515,8,FALSE)</f>
        <v>0</v>
      </c>
      <c r="H3016" s="1">
        <f>VLOOKUP(A3016,'ADM Details FY17'!$A$3:$I$3515,9,FALSE)</f>
        <v>0</v>
      </c>
      <c r="I3016" s="1">
        <f>VLOOKUP(A3016,'ADM Details FY17'!$A$3:$J$3517,10,FALSE)</f>
        <v>0</v>
      </c>
      <c r="J3016" s="1">
        <f>VLOOKUP(A3016,'ADM Details FY17'!$A$3:$K$3515,11,FALSE)</f>
        <v>0</v>
      </c>
      <c r="K3016" s="1">
        <f>VLOOKUP(A3016,'ADM Details FY17'!$A$3:$M$3515,13,FALSE)</f>
        <v>0.67</v>
      </c>
      <c r="L3016" s="1">
        <f>VLOOKUP(A3016,'ADM Details FY17'!$A$3:$O$3515,15,FALSE)</f>
        <v>0</v>
      </c>
      <c r="M3016" s="1">
        <f>VLOOKUP(A3016,'ADM Details FY17'!$A$3:$P$3515,16,FALSE)</f>
        <v>0</v>
      </c>
      <c r="N3016" s="1">
        <f>VLOOKUP(A3016,'ADM Details FY17'!$A$3:$Q$3515,17,FALSE)</f>
        <v>0</v>
      </c>
      <c r="O3016" s="1">
        <f>VLOOKUP(A3016,'ADM Details FY17'!$A$3:$S$3515,19,FALSE)</f>
        <v>0</v>
      </c>
      <c r="P3016" s="1">
        <f>VLOOKUP(A3016,'ADM Details FY17'!$A$3:$U$3515,21,FALSE)</f>
        <v>0</v>
      </c>
      <c r="Q3016" s="1">
        <f>VLOOKUP(A3016,'ADM Details FY17'!$A$3:$V$3515,22,FALSE)</f>
        <v>0</v>
      </c>
      <c r="R3016" s="1">
        <f>VLOOKUP(A3016,'ADM Details FY17'!$A$3:$W$3515,23,FALSE)</f>
        <v>0</v>
      </c>
      <c r="S3016" s="1">
        <f>VLOOKUP(A3016,'ADM Details FY17'!$A$3:$X$3515,24,FALSE)</f>
        <v>0</v>
      </c>
      <c r="T3016" s="1">
        <f>VLOOKUP(A3016,'ADM Details FY17'!$A$3:$Y$3515,25,FALSE)</f>
        <v>0</v>
      </c>
      <c r="U3016" s="1">
        <f>VLOOKUP(A3016,'ADM Details FY17'!$A$3:$AA$3515,27,FALSE)</f>
        <v>0</v>
      </c>
      <c r="V3016" s="1">
        <f>IFERROR(VLOOKUP(C3016,'eindex _tget pp '!$A$4:$E$615,5,FALSE),0)</f>
        <v>913.93367022503844</v>
      </c>
      <c r="W3016" s="31">
        <f>IFERROR(VLOOKUP(C3016,'eindex _tget pp '!$A$4:$F$615,6,FALSE),0)</f>
        <v>1.4950613266999999</v>
      </c>
      <c r="X3016" s="4">
        <f>IFERROR(VLOOKUP(B3016,'eschools 16'!$A$2:$F$25,6,FALSE),1)</f>
        <v>1</v>
      </c>
      <c r="Y3016" s="1">
        <f t="shared" si="235"/>
        <v>153.08000000000001</v>
      </c>
      <c r="Z3016" s="1">
        <f t="shared" si="236"/>
        <v>272.45999999999998</v>
      </c>
      <c r="AA3016" s="31">
        <f>IFERROR(VLOOKUP(C3016,'eindex _tget pp '!$A$4:$G$615,7,FALSE),0)</f>
        <v>0.75637217700000003</v>
      </c>
      <c r="AB3016" s="1">
        <f>VLOOKUP(A3016,'ADM Details FY17'!$A$3:$AB$3515,28,FALSE)</f>
        <v>0</v>
      </c>
      <c r="AC3016" s="1">
        <f t="shared" si="237"/>
        <v>0</v>
      </c>
      <c r="AD3016" s="1">
        <f t="shared" si="238"/>
        <v>0.67</v>
      </c>
      <c r="AE3016" s="1">
        <f t="shared" si="239"/>
        <v>100.5</v>
      </c>
    </row>
    <row r="3017" spans="1:31" x14ac:dyDescent="0.25">
      <c r="A3017" t="str">
        <f>B3017&amp;"-"&amp;COUNTIF($B$3:B3017,B3017)</f>
        <v>952-3</v>
      </c>
      <c r="B3017">
        <v>952</v>
      </c>
      <c r="C3017" s="18">
        <f>VLOOKUP(A3017,'ADM Details FY17'!$A$3:$D$3515,4,FALSE)</f>
        <v>46979</v>
      </c>
      <c r="D3017" s="1">
        <f>VLOOKUP(A3017,'ADM Details FY17'!$A$3:$E$3515,5,FALSE)</f>
        <v>1</v>
      </c>
      <c r="E3017" s="1">
        <f>VLOOKUP(A3017,'ADM Details FY17'!$A$3:$F$3515,6,FALSE)</f>
        <v>0</v>
      </c>
      <c r="F3017" s="1">
        <f>VLOOKUP(A3017,'ADM Details FY17'!$A$3:$G$3515,7,FALSE)</f>
        <v>0</v>
      </c>
      <c r="G3017" s="1">
        <f>VLOOKUP(A3017,'ADM Details FY17'!$A$3:$H$3515,8,FALSE)</f>
        <v>0</v>
      </c>
      <c r="H3017" s="1">
        <f>VLOOKUP(A3017,'ADM Details FY17'!$A$3:$I$3515,9,FALSE)</f>
        <v>0</v>
      </c>
      <c r="I3017" s="1">
        <f>VLOOKUP(A3017,'ADM Details FY17'!$A$3:$J$3517,10,FALSE)</f>
        <v>0</v>
      </c>
      <c r="J3017" s="1">
        <f>VLOOKUP(A3017,'ADM Details FY17'!$A$3:$K$3515,11,FALSE)</f>
        <v>0</v>
      </c>
      <c r="K3017" s="1">
        <f>VLOOKUP(A3017,'ADM Details FY17'!$A$3:$M$3515,13,FALSE)</f>
        <v>1</v>
      </c>
      <c r="L3017" s="1">
        <f>VLOOKUP(A3017,'ADM Details FY17'!$A$3:$O$3515,15,FALSE)</f>
        <v>1</v>
      </c>
      <c r="M3017" s="1">
        <f>VLOOKUP(A3017,'ADM Details FY17'!$A$3:$P$3515,16,FALSE)</f>
        <v>0</v>
      </c>
      <c r="N3017" s="1">
        <f>VLOOKUP(A3017,'ADM Details FY17'!$A$3:$Q$3515,17,FALSE)</f>
        <v>0</v>
      </c>
      <c r="O3017" s="1">
        <f>VLOOKUP(A3017,'ADM Details FY17'!$A$3:$S$3515,19,FALSE)</f>
        <v>1</v>
      </c>
      <c r="P3017" s="1">
        <f>VLOOKUP(A3017,'ADM Details FY17'!$A$3:$U$3515,21,FALSE)</f>
        <v>0</v>
      </c>
      <c r="Q3017" s="1">
        <f>VLOOKUP(A3017,'ADM Details FY17'!$A$3:$V$3515,22,FALSE)</f>
        <v>0</v>
      </c>
      <c r="R3017" s="1">
        <f>VLOOKUP(A3017,'ADM Details FY17'!$A$3:$W$3515,23,FALSE)</f>
        <v>0</v>
      </c>
      <c r="S3017" s="1">
        <f>VLOOKUP(A3017,'ADM Details FY17'!$A$3:$X$3515,24,FALSE)</f>
        <v>0</v>
      </c>
      <c r="T3017" s="1">
        <f>VLOOKUP(A3017,'ADM Details FY17'!$A$3:$Y$3515,25,FALSE)</f>
        <v>0</v>
      </c>
      <c r="U3017" s="1">
        <f>VLOOKUP(A3017,'ADM Details FY17'!$A$3:$AA$3515,27,FALSE)</f>
        <v>0</v>
      </c>
      <c r="V3017" s="1">
        <f>IFERROR(VLOOKUP(C3017,'eindex _tget pp '!$A$4:$E$615,5,FALSE),0)</f>
        <v>769.10153769067654</v>
      </c>
      <c r="W3017" s="31">
        <f>IFERROR(VLOOKUP(C3017,'eindex _tget pp '!$A$4:$F$615,6,FALSE),0)</f>
        <v>1.9955521261</v>
      </c>
      <c r="X3017" s="4">
        <f>IFERROR(VLOOKUP(B3017,'eschools 16'!$A$2:$F$25,6,FALSE),1)</f>
        <v>1</v>
      </c>
      <c r="Y3017" s="1">
        <f t="shared" si="235"/>
        <v>192.28</v>
      </c>
      <c r="Z3017" s="1">
        <f t="shared" si="236"/>
        <v>542.79</v>
      </c>
      <c r="AA3017" s="31">
        <f>IFERROR(VLOOKUP(C3017,'eindex _tget pp '!$A$4:$G$615,7,FALSE),0)</f>
        <v>0.60733533799999995</v>
      </c>
      <c r="AB3017" s="1">
        <f>VLOOKUP(A3017,'ADM Details FY17'!$A$3:$AB$3515,28,FALSE)</f>
        <v>0</v>
      </c>
      <c r="AC3017" s="1">
        <f t="shared" si="237"/>
        <v>0</v>
      </c>
      <c r="AD3017" s="1">
        <f t="shared" si="238"/>
        <v>1</v>
      </c>
      <c r="AE3017" s="1">
        <f t="shared" si="239"/>
        <v>150</v>
      </c>
    </row>
    <row r="3018" spans="1:31" x14ac:dyDescent="0.25">
      <c r="A3018" t="str">
        <f>B3018&amp;"-"&amp;COUNTIF($B$3:B3018,B3018)</f>
        <v>952-4</v>
      </c>
      <c r="B3018">
        <v>952</v>
      </c>
      <c r="C3018" s="18">
        <f>VLOOKUP(A3018,'ADM Details FY17'!$A$3:$D$3515,4,FALSE)</f>
        <v>44800</v>
      </c>
      <c r="D3018" s="1">
        <f>VLOOKUP(A3018,'ADM Details FY17'!$A$3:$E$3515,5,FALSE)</f>
        <v>126.89</v>
      </c>
      <c r="E3018" s="1">
        <f>VLOOKUP(A3018,'ADM Details FY17'!$A$3:$F$3515,6,FALSE)</f>
        <v>3.42</v>
      </c>
      <c r="F3018" s="1">
        <f>VLOOKUP(A3018,'ADM Details FY17'!$A$3:$G$3515,7,FALSE)</f>
        <v>6.85</v>
      </c>
      <c r="G3018" s="1">
        <f>VLOOKUP(A3018,'ADM Details FY17'!$A$3:$H$3515,8,FALSE)</f>
        <v>0.62</v>
      </c>
      <c r="H3018" s="1">
        <f>VLOOKUP(A3018,'ADM Details FY17'!$A$3:$I$3515,9,FALSE)</f>
        <v>0</v>
      </c>
      <c r="I3018" s="1">
        <f>VLOOKUP(A3018,'ADM Details FY17'!$A$3:$J$3517,10,FALSE)</f>
        <v>0</v>
      </c>
      <c r="J3018" s="1">
        <f>VLOOKUP(A3018,'ADM Details FY17'!$A$3:$K$3515,11,FALSE)</f>
        <v>0</v>
      </c>
      <c r="K3018" s="1">
        <f>VLOOKUP(A3018,'ADM Details FY17'!$A$3:$M$3515,13,FALSE)</f>
        <v>87.76</v>
      </c>
      <c r="L3018" s="1">
        <f>VLOOKUP(A3018,'ADM Details FY17'!$A$3:$O$3515,15,FALSE)</f>
        <v>9.92</v>
      </c>
      <c r="M3018" s="1">
        <f>VLOOKUP(A3018,'ADM Details FY17'!$A$3:$P$3515,16,FALSE)</f>
        <v>27</v>
      </c>
      <c r="N3018" s="1">
        <f>VLOOKUP(A3018,'ADM Details FY17'!$A$3:$Q$3515,17,FALSE)</f>
        <v>28.97</v>
      </c>
      <c r="O3018" s="1">
        <f>VLOOKUP(A3018,'ADM Details FY17'!$A$3:$S$3515,19,FALSE)</f>
        <v>76.91</v>
      </c>
      <c r="P3018" s="1">
        <f>VLOOKUP(A3018,'ADM Details FY17'!$A$3:$U$3515,21,FALSE)</f>
        <v>0</v>
      </c>
      <c r="Q3018" s="1">
        <f>VLOOKUP(A3018,'ADM Details FY17'!$A$3:$V$3515,22,FALSE)</f>
        <v>0</v>
      </c>
      <c r="R3018" s="1">
        <f>VLOOKUP(A3018,'ADM Details FY17'!$A$3:$W$3515,23,FALSE)</f>
        <v>0</v>
      </c>
      <c r="S3018" s="1">
        <f>VLOOKUP(A3018,'ADM Details FY17'!$A$3:$X$3515,24,FALSE)</f>
        <v>0</v>
      </c>
      <c r="T3018" s="1">
        <f>VLOOKUP(A3018,'ADM Details FY17'!$A$3:$Y$3515,25,FALSE)</f>
        <v>0</v>
      </c>
      <c r="U3018" s="1">
        <f>VLOOKUP(A3018,'ADM Details FY17'!$A$3:$AA$3515,27,FALSE)</f>
        <v>0</v>
      </c>
      <c r="V3018" s="1">
        <f>IFERROR(VLOOKUP(C3018,'eindex _tget pp '!$A$4:$E$615,5,FALSE),0)</f>
        <v>751.72908667041872</v>
      </c>
      <c r="W3018" s="31">
        <f>IFERROR(VLOOKUP(C3018,'eindex _tget pp '!$A$4:$F$615,6,FALSE),0)</f>
        <v>1.7261732700000001</v>
      </c>
      <c r="X3018" s="4">
        <f>IFERROR(VLOOKUP(B3018,'eschools 16'!$A$2:$F$25,6,FALSE),1)</f>
        <v>1</v>
      </c>
      <c r="Y3018" s="1">
        <f t="shared" si="235"/>
        <v>23846.73</v>
      </c>
      <c r="Z3018" s="1">
        <f t="shared" si="236"/>
        <v>41205</v>
      </c>
      <c r="AA3018" s="31">
        <f>IFERROR(VLOOKUP(C3018,'eindex _tget pp '!$A$4:$G$615,7,FALSE),0)</f>
        <v>0.59243781699999998</v>
      </c>
      <c r="AB3018" s="1">
        <f>VLOOKUP(A3018,'ADM Details FY17'!$A$3:$AB$3515,28,FALSE)</f>
        <v>0</v>
      </c>
      <c r="AC3018" s="1">
        <f t="shared" si="237"/>
        <v>0</v>
      </c>
      <c r="AD3018" s="1">
        <f t="shared" si="238"/>
        <v>126.89</v>
      </c>
      <c r="AE3018" s="1">
        <f t="shared" si="239"/>
        <v>19033.5</v>
      </c>
    </row>
    <row r="3019" spans="1:31" x14ac:dyDescent="0.25">
      <c r="A3019" t="str">
        <f>B3019&amp;"-"&amp;COUNTIF($B$3:B3019,B3019)</f>
        <v>952-5</v>
      </c>
      <c r="B3019">
        <v>952</v>
      </c>
      <c r="C3019" s="18">
        <f>VLOOKUP(A3019,'ADM Details FY17'!$A$3:$D$3515,4,FALSE)</f>
        <v>0</v>
      </c>
      <c r="D3019" s="1">
        <f>VLOOKUP(A3019,'ADM Details FY17'!$A$3:$E$3515,5,FALSE)</f>
        <v>0</v>
      </c>
      <c r="E3019" s="1">
        <f>VLOOKUP(A3019,'ADM Details FY17'!$A$3:$F$3515,6,FALSE)</f>
        <v>0</v>
      </c>
      <c r="F3019" s="1">
        <f>VLOOKUP(A3019,'ADM Details FY17'!$A$3:$G$3515,7,FALSE)</f>
        <v>0</v>
      </c>
      <c r="G3019" s="1">
        <f>VLOOKUP(A3019,'ADM Details FY17'!$A$3:$H$3515,8,FALSE)</f>
        <v>0</v>
      </c>
      <c r="H3019" s="1">
        <f>VLOOKUP(A3019,'ADM Details FY17'!$A$3:$I$3515,9,FALSE)</f>
        <v>0</v>
      </c>
      <c r="I3019" s="1">
        <f>VLOOKUP(A3019,'ADM Details FY17'!$A$3:$J$3517,10,FALSE)</f>
        <v>0</v>
      </c>
      <c r="J3019" s="1">
        <f>VLOOKUP(A3019,'ADM Details FY17'!$A$3:$K$3515,11,FALSE)</f>
        <v>0</v>
      </c>
      <c r="K3019" s="1">
        <f>VLOOKUP(A3019,'ADM Details FY17'!$A$3:$M$3515,13,FALSE)</f>
        <v>0</v>
      </c>
      <c r="L3019" s="1">
        <f>VLOOKUP(A3019,'ADM Details FY17'!$A$3:$O$3515,15,FALSE)</f>
        <v>0</v>
      </c>
      <c r="M3019" s="1">
        <f>VLOOKUP(A3019,'ADM Details FY17'!$A$3:$P$3515,16,FALSE)</f>
        <v>0</v>
      </c>
      <c r="N3019" s="1">
        <f>VLOOKUP(A3019,'ADM Details FY17'!$A$3:$Q$3515,17,FALSE)</f>
        <v>0</v>
      </c>
      <c r="O3019" s="1">
        <f>VLOOKUP(A3019,'ADM Details FY17'!$A$3:$S$3515,19,FALSE)</f>
        <v>0</v>
      </c>
      <c r="P3019" s="1">
        <f>VLOOKUP(A3019,'ADM Details FY17'!$A$3:$U$3515,21,FALSE)</f>
        <v>0</v>
      </c>
      <c r="Q3019" s="1">
        <f>VLOOKUP(A3019,'ADM Details FY17'!$A$3:$V$3515,22,FALSE)</f>
        <v>0</v>
      </c>
      <c r="R3019" s="1">
        <f>VLOOKUP(A3019,'ADM Details FY17'!$A$3:$W$3515,23,FALSE)</f>
        <v>0</v>
      </c>
      <c r="S3019" s="1">
        <f>VLOOKUP(A3019,'ADM Details FY17'!$A$3:$X$3515,24,FALSE)</f>
        <v>0</v>
      </c>
      <c r="T3019" s="1">
        <f>VLOOKUP(A3019,'ADM Details FY17'!$A$3:$Y$3515,25,FALSE)</f>
        <v>0</v>
      </c>
      <c r="U3019" s="1">
        <f>VLOOKUP(A3019,'ADM Details FY17'!$A$3:$AA$3515,27,FALSE)</f>
        <v>0</v>
      </c>
      <c r="V3019" s="1">
        <f>IFERROR(VLOOKUP(C3019,'eindex _tget pp '!$A$4:$E$615,5,FALSE),0)</f>
        <v>0</v>
      </c>
      <c r="W3019" s="31">
        <f>IFERROR(VLOOKUP(C3019,'eindex _tget pp '!$A$4:$F$615,6,FALSE),0)</f>
        <v>0</v>
      </c>
      <c r="X3019" s="4">
        <f>IFERROR(VLOOKUP(B3019,'eschools 16'!$A$2:$F$25,6,FALSE),1)</f>
        <v>1</v>
      </c>
      <c r="Y3019" s="1">
        <f t="shared" si="235"/>
        <v>0</v>
      </c>
      <c r="Z3019" s="1">
        <f t="shared" si="236"/>
        <v>0</v>
      </c>
      <c r="AA3019" s="31">
        <f>IFERROR(VLOOKUP(C3019,'eindex _tget pp '!$A$4:$G$615,7,FALSE),0)</f>
        <v>0</v>
      </c>
      <c r="AB3019" s="1">
        <f>VLOOKUP(A3019,'ADM Details FY17'!$A$3:$AB$3515,28,FALSE)</f>
        <v>0</v>
      </c>
      <c r="AC3019" s="1">
        <f t="shared" si="237"/>
        <v>0</v>
      </c>
      <c r="AD3019" s="1">
        <f t="shared" si="238"/>
        <v>0</v>
      </c>
      <c r="AE3019" s="1">
        <f t="shared" si="239"/>
        <v>0</v>
      </c>
    </row>
    <row r="3020" spans="1:31" x14ac:dyDescent="0.25">
      <c r="A3020" t="str">
        <f>B3020&amp;"-"&amp;COUNTIF($B$3:B3020,B3020)</f>
        <v>952-6</v>
      </c>
      <c r="B3020">
        <v>952</v>
      </c>
      <c r="C3020" s="18">
        <f>VLOOKUP(A3020,'ADM Details FY17'!$A$3:$D$3515,4,FALSE)</f>
        <v>0</v>
      </c>
      <c r="D3020" s="1">
        <f>VLOOKUP(A3020,'ADM Details FY17'!$A$3:$E$3515,5,FALSE)</f>
        <v>0</v>
      </c>
      <c r="E3020" s="1">
        <f>VLOOKUP(A3020,'ADM Details FY17'!$A$3:$F$3515,6,FALSE)</f>
        <v>0</v>
      </c>
      <c r="F3020" s="1">
        <f>VLOOKUP(A3020,'ADM Details FY17'!$A$3:$G$3515,7,FALSE)</f>
        <v>0</v>
      </c>
      <c r="G3020" s="1">
        <f>VLOOKUP(A3020,'ADM Details FY17'!$A$3:$H$3515,8,FALSE)</f>
        <v>0</v>
      </c>
      <c r="H3020" s="1">
        <f>VLOOKUP(A3020,'ADM Details FY17'!$A$3:$I$3515,9,FALSE)</f>
        <v>0</v>
      </c>
      <c r="I3020" s="1">
        <f>VLOOKUP(A3020,'ADM Details FY17'!$A$3:$J$3517,10,FALSE)</f>
        <v>0</v>
      </c>
      <c r="J3020" s="1">
        <f>VLOOKUP(A3020,'ADM Details FY17'!$A$3:$K$3515,11,FALSE)</f>
        <v>0</v>
      </c>
      <c r="K3020" s="1">
        <f>VLOOKUP(A3020,'ADM Details FY17'!$A$3:$M$3515,13,FALSE)</f>
        <v>0</v>
      </c>
      <c r="L3020" s="1">
        <f>VLOOKUP(A3020,'ADM Details FY17'!$A$3:$O$3515,15,FALSE)</f>
        <v>0</v>
      </c>
      <c r="M3020" s="1">
        <f>VLOOKUP(A3020,'ADM Details FY17'!$A$3:$P$3515,16,FALSE)</f>
        <v>0</v>
      </c>
      <c r="N3020" s="1">
        <f>VLOOKUP(A3020,'ADM Details FY17'!$A$3:$Q$3515,17,FALSE)</f>
        <v>0</v>
      </c>
      <c r="O3020" s="1">
        <f>VLOOKUP(A3020,'ADM Details FY17'!$A$3:$S$3515,19,FALSE)</f>
        <v>0</v>
      </c>
      <c r="P3020" s="1">
        <f>VLOOKUP(A3020,'ADM Details FY17'!$A$3:$U$3515,21,FALSE)</f>
        <v>0</v>
      </c>
      <c r="Q3020" s="1">
        <f>VLOOKUP(A3020,'ADM Details FY17'!$A$3:$V$3515,22,FALSE)</f>
        <v>0</v>
      </c>
      <c r="R3020" s="1">
        <f>VLOOKUP(A3020,'ADM Details FY17'!$A$3:$W$3515,23,FALSE)</f>
        <v>0</v>
      </c>
      <c r="S3020" s="1">
        <f>VLOOKUP(A3020,'ADM Details FY17'!$A$3:$X$3515,24,FALSE)</f>
        <v>0</v>
      </c>
      <c r="T3020" s="1">
        <f>VLOOKUP(A3020,'ADM Details FY17'!$A$3:$Y$3515,25,FALSE)</f>
        <v>0</v>
      </c>
      <c r="U3020" s="1">
        <f>VLOOKUP(A3020,'ADM Details FY17'!$A$3:$AA$3515,27,FALSE)</f>
        <v>0</v>
      </c>
      <c r="V3020" s="1">
        <f>IFERROR(VLOOKUP(C3020,'eindex _tget pp '!$A$4:$E$615,5,FALSE),0)</f>
        <v>0</v>
      </c>
      <c r="W3020" s="31">
        <f>IFERROR(VLOOKUP(C3020,'eindex _tget pp '!$A$4:$F$615,6,FALSE),0)</f>
        <v>0</v>
      </c>
      <c r="X3020" s="4">
        <f>IFERROR(VLOOKUP(B3020,'eschools 16'!$A$2:$F$25,6,FALSE),1)</f>
        <v>1</v>
      </c>
      <c r="Y3020" s="1">
        <f t="shared" si="235"/>
        <v>0</v>
      </c>
      <c r="Z3020" s="1">
        <f t="shared" si="236"/>
        <v>0</v>
      </c>
      <c r="AA3020" s="31">
        <f>IFERROR(VLOOKUP(C3020,'eindex _tget pp '!$A$4:$G$615,7,FALSE),0)</f>
        <v>0</v>
      </c>
      <c r="AB3020" s="1">
        <f>VLOOKUP(A3020,'ADM Details FY17'!$A$3:$AB$3515,28,FALSE)</f>
        <v>0</v>
      </c>
      <c r="AC3020" s="1">
        <f t="shared" si="237"/>
        <v>0</v>
      </c>
      <c r="AD3020" s="1">
        <f t="shared" si="238"/>
        <v>0</v>
      </c>
      <c r="AE3020" s="1">
        <f t="shared" si="239"/>
        <v>0</v>
      </c>
    </row>
    <row r="3021" spans="1:31" x14ac:dyDescent="0.25">
      <c r="A3021" t="str">
        <f>B3021&amp;"-"&amp;COUNTIF($B$3:B3021,B3021)</f>
        <v>952-7</v>
      </c>
      <c r="B3021">
        <v>952</v>
      </c>
      <c r="C3021" s="18">
        <f>VLOOKUP(A3021,'ADM Details FY17'!$A$3:$D$3515,4,FALSE)</f>
        <v>0</v>
      </c>
      <c r="D3021" s="1">
        <f>VLOOKUP(A3021,'ADM Details FY17'!$A$3:$E$3515,5,FALSE)</f>
        <v>0</v>
      </c>
      <c r="E3021" s="1">
        <f>VLOOKUP(A3021,'ADM Details FY17'!$A$3:$F$3515,6,FALSE)</f>
        <v>0</v>
      </c>
      <c r="F3021" s="1">
        <f>VLOOKUP(A3021,'ADM Details FY17'!$A$3:$G$3515,7,FALSE)</f>
        <v>0</v>
      </c>
      <c r="G3021" s="1">
        <f>VLOOKUP(A3021,'ADM Details FY17'!$A$3:$H$3515,8,FALSE)</f>
        <v>0</v>
      </c>
      <c r="H3021" s="1">
        <f>VLOOKUP(A3021,'ADM Details FY17'!$A$3:$I$3515,9,FALSE)</f>
        <v>0</v>
      </c>
      <c r="I3021" s="1">
        <f>VLOOKUP(A3021,'ADM Details FY17'!$A$3:$J$3517,10,FALSE)</f>
        <v>0</v>
      </c>
      <c r="J3021" s="1">
        <f>VLOOKUP(A3021,'ADM Details FY17'!$A$3:$K$3515,11,FALSE)</f>
        <v>0</v>
      </c>
      <c r="K3021" s="1">
        <f>VLOOKUP(A3021,'ADM Details FY17'!$A$3:$M$3515,13,FALSE)</f>
        <v>0</v>
      </c>
      <c r="L3021" s="1">
        <f>VLOOKUP(A3021,'ADM Details FY17'!$A$3:$O$3515,15,FALSE)</f>
        <v>0</v>
      </c>
      <c r="M3021" s="1">
        <f>VLOOKUP(A3021,'ADM Details FY17'!$A$3:$P$3515,16,FALSE)</f>
        <v>0</v>
      </c>
      <c r="N3021" s="1">
        <f>VLOOKUP(A3021,'ADM Details FY17'!$A$3:$Q$3515,17,FALSE)</f>
        <v>0</v>
      </c>
      <c r="O3021" s="1">
        <f>VLOOKUP(A3021,'ADM Details FY17'!$A$3:$S$3515,19,FALSE)</f>
        <v>0</v>
      </c>
      <c r="P3021" s="1">
        <f>VLOOKUP(A3021,'ADM Details FY17'!$A$3:$U$3515,21,FALSE)</f>
        <v>0</v>
      </c>
      <c r="Q3021" s="1">
        <f>VLOOKUP(A3021,'ADM Details FY17'!$A$3:$V$3515,22,FALSE)</f>
        <v>0</v>
      </c>
      <c r="R3021" s="1">
        <f>VLOOKUP(A3021,'ADM Details FY17'!$A$3:$W$3515,23,FALSE)</f>
        <v>0</v>
      </c>
      <c r="S3021" s="1">
        <f>VLOOKUP(A3021,'ADM Details FY17'!$A$3:$X$3515,24,FALSE)</f>
        <v>0</v>
      </c>
      <c r="T3021" s="1">
        <f>VLOOKUP(A3021,'ADM Details FY17'!$A$3:$Y$3515,25,FALSE)</f>
        <v>0</v>
      </c>
      <c r="U3021" s="1">
        <f>VLOOKUP(A3021,'ADM Details FY17'!$A$3:$AA$3515,27,FALSE)</f>
        <v>0</v>
      </c>
      <c r="V3021" s="1">
        <f>IFERROR(VLOOKUP(C3021,'eindex _tget pp '!$A$4:$E$615,5,FALSE),0)</f>
        <v>0</v>
      </c>
      <c r="W3021" s="31">
        <f>IFERROR(VLOOKUP(C3021,'eindex _tget pp '!$A$4:$F$615,6,FALSE),0)</f>
        <v>0</v>
      </c>
      <c r="X3021" s="4">
        <f>IFERROR(VLOOKUP(B3021,'eschools 16'!$A$2:$F$25,6,FALSE),1)</f>
        <v>1</v>
      </c>
      <c r="Y3021" s="1">
        <f t="shared" si="235"/>
        <v>0</v>
      </c>
      <c r="Z3021" s="1">
        <f t="shared" si="236"/>
        <v>0</v>
      </c>
      <c r="AA3021" s="31">
        <f>IFERROR(VLOOKUP(C3021,'eindex _tget pp '!$A$4:$G$615,7,FALSE),0)</f>
        <v>0</v>
      </c>
      <c r="AB3021" s="1">
        <f>VLOOKUP(A3021,'ADM Details FY17'!$A$3:$AB$3515,28,FALSE)</f>
        <v>0</v>
      </c>
      <c r="AC3021" s="1">
        <f t="shared" si="237"/>
        <v>0</v>
      </c>
      <c r="AD3021" s="1">
        <f t="shared" si="238"/>
        <v>0</v>
      </c>
      <c r="AE3021" s="1">
        <f t="shared" si="239"/>
        <v>0</v>
      </c>
    </row>
    <row r="3022" spans="1:31" x14ac:dyDescent="0.25">
      <c r="A3022" t="str">
        <f>B3022&amp;"-"&amp;COUNTIF($B$3:B3022,B3022)</f>
        <v>952-8</v>
      </c>
      <c r="B3022">
        <v>952</v>
      </c>
      <c r="C3022" s="18">
        <f>VLOOKUP(A3022,'ADM Details FY17'!$A$3:$D$3515,4,FALSE)</f>
        <v>0</v>
      </c>
      <c r="D3022" s="1">
        <f>VLOOKUP(A3022,'ADM Details FY17'!$A$3:$E$3515,5,FALSE)</f>
        <v>0</v>
      </c>
      <c r="E3022" s="1">
        <f>VLOOKUP(A3022,'ADM Details FY17'!$A$3:$F$3515,6,FALSE)</f>
        <v>0</v>
      </c>
      <c r="F3022" s="1">
        <f>VLOOKUP(A3022,'ADM Details FY17'!$A$3:$G$3515,7,FALSE)</f>
        <v>0</v>
      </c>
      <c r="G3022" s="1">
        <f>VLOOKUP(A3022,'ADM Details FY17'!$A$3:$H$3515,8,FALSE)</f>
        <v>0</v>
      </c>
      <c r="H3022" s="1">
        <f>VLOOKUP(A3022,'ADM Details FY17'!$A$3:$I$3515,9,FALSE)</f>
        <v>0</v>
      </c>
      <c r="I3022" s="1">
        <f>VLOOKUP(A3022,'ADM Details FY17'!$A$3:$J$3517,10,FALSE)</f>
        <v>0</v>
      </c>
      <c r="J3022" s="1">
        <f>VLOOKUP(A3022,'ADM Details FY17'!$A$3:$K$3515,11,FALSE)</f>
        <v>0</v>
      </c>
      <c r="K3022" s="1">
        <f>VLOOKUP(A3022,'ADM Details FY17'!$A$3:$M$3515,13,FALSE)</f>
        <v>0</v>
      </c>
      <c r="L3022" s="1">
        <f>VLOOKUP(A3022,'ADM Details FY17'!$A$3:$O$3515,15,FALSE)</f>
        <v>0</v>
      </c>
      <c r="M3022" s="1">
        <f>VLOOKUP(A3022,'ADM Details FY17'!$A$3:$P$3515,16,FALSE)</f>
        <v>0</v>
      </c>
      <c r="N3022" s="1">
        <f>VLOOKUP(A3022,'ADM Details FY17'!$A$3:$Q$3515,17,FALSE)</f>
        <v>0</v>
      </c>
      <c r="O3022" s="1">
        <f>VLOOKUP(A3022,'ADM Details FY17'!$A$3:$S$3515,19,FALSE)</f>
        <v>0</v>
      </c>
      <c r="P3022" s="1">
        <f>VLOOKUP(A3022,'ADM Details FY17'!$A$3:$U$3515,21,FALSE)</f>
        <v>0</v>
      </c>
      <c r="Q3022" s="1">
        <f>VLOOKUP(A3022,'ADM Details FY17'!$A$3:$V$3515,22,FALSE)</f>
        <v>0</v>
      </c>
      <c r="R3022" s="1">
        <f>VLOOKUP(A3022,'ADM Details FY17'!$A$3:$W$3515,23,FALSE)</f>
        <v>0</v>
      </c>
      <c r="S3022" s="1">
        <f>VLOOKUP(A3022,'ADM Details FY17'!$A$3:$X$3515,24,FALSE)</f>
        <v>0</v>
      </c>
      <c r="T3022" s="1">
        <f>VLOOKUP(A3022,'ADM Details FY17'!$A$3:$Y$3515,25,FALSE)</f>
        <v>0</v>
      </c>
      <c r="U3022" s="1">
        <f>VLOOKUP(A3022,'ADM Details FY17'!$A$3:$AA$3515,27,FALSE)</f>
        <v>0</v>
      </c>
      <c r="V3022" s="1">
        <f>IFERROR(VLOOKUP(C3022,'eindex _tget pp '!$A$4:$E$615,5,FALSE),0)</f>
        <v>0</v>
      </c>
      <c r="W3022" s="31">
        <f>IFERROR(VLOOKUP(C3022,'eindex _tget pp '!$A$4:$F$615,6,FALSE),0)</f>
        <v>0</v>
      </c>
      <c r="X3022" s="4">
        <f>IFERROR(VLOOKUP(B3022,'eschools 16'!$A$2:$F$25,6,FALSE),1)</f>
        <v>1</v>
      </c>
      <c r="Y3022" s="1">
        <f t="shared" si="235"/>
        <v>0</v>
      </c>
      <c r="Z3022" s="1">
        <f t="shared" si="236"/>
        <v>0</v>
      </c>
      <c r="AA3022" s="31">
        <f>IFERROR(VLOOKUP(C3022,'eindex _tget pp '!$A$4:$G$615,7,FALSE),0)</f>
        <v>0</v>
      </c>
      <c r="AB3022" s="1">
        <f>VLOOKUP(A3022,'ADM Details FY17'!$A$3:$AB$3515,28,FALSE)</f>
        <v>0</v>
      </c>
      <c r="AC3022" s="1">
        <f t="shared" si="237"/>
        <v>0</v>
      </c>
      <c r="AD3022" s="1">
        <f t="shared" si="238"/>
        <v>0</v>
      </c>
      <c r="AE3022" s="1">
        <f t="shared" si="239"/>
        <v>0</v>
      </c>
    </row>
    <row r="3023" spans="1:31" x14ac:dyDescent="0.25">
      <c r="A3023" t="str">
        <f>B3023&amp;"-"&amp;COUNTIF($B$3:B3023,B3023)</f>
        <v>952-9</v>
      </c>
      <c r="B3023">
        <v>952</v>
      </c>
      <c r="C3023" s="18">
        <f>VLOOKUP(A3023,'ADM Details FY17'!$A$3:$D$3515,4,FALSE)</f>
        <v>0</v>
      </c>
      <c r="D3023" s="1">
        <f>VLOOKUP(A3023,'ADM Details FY17'!$A$3:$E$3515,5,FALSE)</f>
        <v>0</v>
      </c>
      <c r="E3023" s="1">
        <f>VLOOKUP(A3023,'ADM Details FY17'!$A$3:$F$3515,6,FALSE)</f>
        <v>0</v>
      </c>
      <c r="F3023" s="1">
        <f>VLOOKUP(A3023,'ADM Details FY17'!$A$3:$G$3515,7,FALSE)</f>
        <v>0</v>
      </c>
      <c r="G3023" s="1">
        <f>VLOOKUP(A3023,'ADM Details FY17'!$A$3:$H$3515,8,FALSE)</f>
        <v>0</v>
      </c>
      <c r="H3023" s="1">
        <f>VLOOKUP(A3023,'ADM Details FY17'!$A$3:$I$3515,9,FALSE)</f>
        <v>0</v>
      </c>
      <c r="I3023" s="1">
        <f>VLOOKUP(A3023,'ADM Details FY17'!$A$3:$J$3517,10,FALSE)</f>
        <v>0</v>
      </c>
      <c r="J3023" s="1">
        <f>VLOOKUP(A3023,'ADM Details FY17'!$A$3:$K$3515,11,FALSE)</f>
        <v>0</v>
      </c>
      <c r="K3023" s="1">
        <f>VLOOKUP(A3023,'ADM Details FY17'!$A$3:$M$3515,13,FALSE)</f>
        <v>0</v>
      </c>
      <c r="L3023" s="1">
        <f>VLOOKUP(A3023,'ADM Details FY17'!$A$3:$O$3515,15,FALSE)</f>
        <v>0</v>
      </c>
      <c r="M3023" s="1">
        <f>VLOOKUP(A3023,'ADM Details FY17'!$A$3:$P$3515,16,FALSE)</f>
        <v>0</v>
      </c>
      <c r="N3023" s="1">
        <f>VLOOKUP(A3023,'ADM Details FY17'!$A$3:$Q$3515,17,FALSE)</f>
        <v>0</v>
      </c>
      <c r="O3023" s="1">
        <f>VLOOKUP(A3023,'ADM Details FY17'!$A$3:$S$3515,19,FALSE)</f>
        <v>0</v>
      </c>
      <c r="P3023" s="1">
        <f>VLOOKUP(A3023,'ADM Details FY17'!$A$3:$U$3515,21,FALSE)</f>
        <v>0</v>
      </c>
      <c r="Q3023" s="1">
        <f>VLOOKUP(A3023,'ADM Details FY17'!$A$3:$V$3515,22,FALSE)</f>
        <v>0</v>
      </c>
      <c r="R3023" s="1">
        <f>VLOOKUP(A3023,'ADM Details FY17'!$A$3:$W$3515,23,FALSE)</f>
        <v>0</v>
      </c>
      <c r="S3023" s="1">
        <f>VLOOKUP(A3023,'ADM Details FY17'!$A$3:$X$3515,24,FALSE)</f>
        <v>0</v>
      </c>
      <c r="T3023" s="1">
        <f>VLOOKUP(A3023,'ADM Details FY17'!$A$3:$Y$3515,25,FALSE)</f>
        <v>0</v>
      </c>
      <c r="U3023" s="1">
        <f>VLOOKUP(A3023,'ADM Details FY17'!$A$3:$AA$3515,27,FALSE)</f>
        <v>0</v>
      </c>
      <c r="V3023" s="1">
        <f>IFERROR(VLOOKUP(C3023,'eindex _tget pp '!$A$4:$E$615,5,FALSE),0)</f>
        <v>0</v>
      </c>
      <c r="W3023" s="31">
        <f>IFERROR(VLOOKUP(C3023,'eindex _tget pp '!$A$4:$F$615,6,FALSE),0)</f>
        <v>0</v>
      </c>
      <c r="X3023" s="4">
        <f>IFERROR(VLOOKUP(B3023,'eschools 16'!$A$2:$F$25,6,FALSE),1)</f>
        <v>1</v>
      </c>
      <c r="Y3023" s="1">
        <f t="shared" si="235"/>
        <v>0</v>
      </c>
      <c r="Z3023" s="1">
        <f t="shared" si="236"/>
        <v>0</v>
      </c>
      <c r="AA3023" s="31">
        <f>IFERROR(VLOOKUP(C3023,'eindex _tget pp '!$A$4:$G$615,7,FALSE),0)</f>
        <v>0</v>
      </c>
      <c r="AB3023" s="1">
        <f>VLOOKUP(A3023,'ADM Details FY17'!$A$3:$AB$3515,28,FALSE)</f>
        <v>0</v>
      </c>
      <c r="AC3023" s="1">
        <f t="shared" si="237"/>
        <v>0</v>
      </c>
      <c r="AD3023" s="1">
        <f t="shared" si="238"/>
        <v>0</v>
      </c>
      <c r="AE3023" s="1">
        <f t="shared" si="239"/>
        <v>0</v>
      </c>
    </row>
    <row r="3024" spans="1:31" x14ac:dyDescent="0.25">
      <c r="A3024" t="str">
        <f>B3024&amp;"-"&amp;COUNTIF($B$3:B3024,B3024)</f>
        <v>952-10</v>
      </c>
      <c r="B3024">
        <v>952</v>
      </c>
      <c r="C3024" s="18">
        <f>VLOOKUP(A3024,'ADM Details FY17'!$A$3:$D$3515,4,FALSE)</f>
        <v>0</v>
      </c>
      <c r="D3024" s="1">
        <f>VLOOKUP(A3024,'ADM Details FY17'!$A$3:$E$3515,5,FALSE)</f>
        <v>0</v>
      </c>
      <c r="E3024" s="1">
        <f>VLOOKUP(A3024,'ADM Details FY17'!$A$3:$F$3515,6,FALSE)</f>
        <v>0</v>
      </c>
      <c r="F3024" s="1">
        <f>VLOOKUP(A3024,'ADM Details FY17'!$A$3:$G$3515,7,FALSE)</f>
        <v>0</v>
      </c>
      <c r="G3024" s="1">
        <f>VLOOKUP(A3024,'ADM Details FY17'!$A$3:$H$3515,8,FALSE)</f>
        <v>0</v>
      </c>
      <c r="H3024" s="1">
        <f>VLOOKUP(A3024,'ADM Details FY17'!$A$3:$I$3515,9,FALSE)</f>
        <v>0</v>
      </c>
      <c r="I3024" s="1">
        <f>VLOOKUP(A3024,'ADM Details FY17'!$A$3:$J$3517,10,FALSE)</f>
        <v>0</v>
      </c>
      <c r="J3024" s="1">
        <f>VLOOKUP(A3024,'ADM Details FY17'!$A$3:$K$3515,11,FALSE)</f>
        <v>0</v>
      </c>
      <c r="K3024" s="1">
        <f>VLOOKUP(A3024,'ADM Details FY17'!$A$3:$M$3515,13,FALSE)</f>
        <v>0</v>
      </c>
      <c r="L3024" s="1">
        <f>VLOOKUP(A3024,'ADM Details FY17'!$A$3:$O$3515,15,FALSE)</f>
        <v>0</v>
      </c>
      <c r="M3024" s="1">
        <f>VLOOKUP(A3024,'ADM Details FY17'!$A$3:$P$3515,16,FALSE)</f>
        <v>0</v>
      </c>
      <c r="N3024" s="1">
        <f>VLOOKUP(A3024,'ADM Details FY17'!$A$3:$Q$3515,17,FALSE)</f>
        <v>0</v>
      </c>
      <c r="O3024" s="1">
        <f>VLOOKUP(A3024,'ADM Details FY17'!$A$3:$S$3515,19,FALSE)</f>
        <v>0</v>
      </c>
      <c r="P3024" s="1">
        <f>VLOOKUP(A3024,'ADM Details FY17'!$A$3:$U$3515,21,FALSE)</f>
        <v>0</v>
      </c>
      <c r="Q3024" s="1">
        <f>VLOOKUP(A3024,'ADM Details FY17'!$A$3:$V$3515,22,FALSE)</f>
        <v>0</v>
      </c>
      <c r="R3024" s="1">
        <f>VLOOKUP(A3024,'ADM Details FY17'!$A$3:$W$3515,23,FALSE)</f>
        <v>0</v>
      </c>
      <c r="S3024" s="1">
        <f>VLOOKUP(A3024,'ADM Details FY17'!$A$3:$X$3515,24,FALSE)</f>
        <v>0</v>
      </c>
      <c r="T3024" s="1">
        <f>VLOOKUP(A3024,'ADM Details FY17'!$A$3:$Y$3515,25,FALSE)</f>
        <v>0</v>
      </c>
      <c r="U3024" s="1">
        <f>VLOOKUP(A3024,'ADM Details FY17'!$A$3:$AA$3515,27,FALSE)</f>
        <v>0</v>
      </c>
      <c r="V3024" s="1">
        <f>IFERROR(VLOOKUP(C3024,'eindex _tget pp '!$A$4:$E$615,5,FALSE),0)</f>
        <v>0</v>
      </c>
      <c r="W3024" s="31">
        <f>IFERROR(VLOOKUP(C3024,'eindex _tget pp '!$A$4:$F$615,6,FALSE),0)</f>
        <v>0</v>
      </c>
      <c r="X3024" s="4">
        <f>IFERROR(VLOOKUP(B3024,'eschools 16'!$A$2:$F$25,6,FALSE),1)</f>
        <v>1</v>
      </c>
      <c r="Y3024" s="1">
        <f t="shared" si="235"/>
        <v>0</v>
      </c>
      <c r="Z3024" s="1">
        <f t="shared" si="236"/>
        <v>0</v>
      </c>
      <c r="AA3024" s="31">
        <f>IFERROR(VLOOKUP(C3024,'eindex _tget pp '!$A$4:$G$615,7,FALSE),0)</f>
        <v>0</v>
      </c>
      <c r="AB3024" s="1">
        <f>VLOOKUP(A3024,'ADM Details FY17'!$A$3:$AB$3515,28,FALSE)</f>
        <v>0</v>
      </c>
      <c r="AC3024" s="1">
        <f t="shared" si="237"/>
        <v>0</v>
      </c>
      <c r="AD3024" s="1">
        <f t="shared" si="238"/>
        <v>0</v>
      </c>
      <c r="AE3024" s="1">
        <f t="shared" si="239"/>
        <v>0</v>
      </c>
    </row>
    <row r="3025" spans="1:31" x14ac:dyDescent="0.25">
      <c r="A3025" t="str">
        <f>B3025&amp;"-"&amp;COUNTIF($B$3:B3025,B3025)</f>
        <v>952-11</v>
      </c>
      <c r="B3025">
        <v>952</v>
      </c>
      <c r="C3025" s="18">
        <f>VLOOKUP(A3025,'ADM Details FY17'!$A$3:$D$3515,4,FALSE)</f>
        <v>0</v>
      </c>
      <c r="D3025" s="1">
        <f>VLOOKUP(A3025,'ADM Details FY17'!$A$3:$E$3515,5,FALSE)</f>
        <v>0</v>
      </c>
      <c r="E3025" s="1">
        <f>VLOOKUP(A3025,'ADM Details FY17'!$A$3:$F$3515,6,FALSE)</f>
        <v>0</v>
      </c>
      <c r="F3025" s="1">
        <f>VLOOKUP(A3025,'ADM Details FY17'!$A$3:$G$3515,7,FALSE)</f>
        <v>0</v>
      </c>
      <c r="G3025" s="1">
        <f>VLOOKUP(A3025,'ADM Details FY17'!$A$3:$H$3515,8,FALSE)</f>
        <v>0</v>
      </c>
      <c r="H3025" s="1">
        <f>VLOOKUP(A3025,'ADM Details FY17'!$A$3:$I$3515,9,FALSE)</f>
        <v>0</v>
      </c>
      <c r="I3025" s="1">
        <f>VLOOKUP(A3025,'ADM Details FY17'!$A$3:$J$3517,10,FALSE)</f>
        <v>0</v>
      </c>
      <c r="J3025" s="1">
        <f>VLOOKUP(A3025,'ADM Details FY17'!$A$3:$K$3515,11,FALSE)</f>
        <v>0</v>
      </c>
      <c r="K3025" s="1">
        <f>VLOOKUP(A3025,'ADM Details FY17'!$A$3:$M$3515,13,FALSE)</f>
        <v>0</v>
      </c>
      <c r="L3025" s="1">
        <f>VLOOKUP(A3025,'ADM Details FY17'!$A$3:$O$3515,15,FALSE)</f>
        <v>0</v>
      </c>
      <c r="M3025" s="1">
        <f>VLOOKUP(A3025,'ADM Details FY17'!$A$3:$P$3515,16,FALSE)</f>
        <v>0</v>
      </c>
      <c r="N3025" s="1">
        <f>VLOOKUP(A3025,'ADM Details FY17'!$A$3:$Q$3515,17,FALSE)</f>
        <v>0</v>
      </c>
      <c r="O3025" s="1">
        <f>VLOOKUP(A3025,'ADM Details FY17'!$A$3:$S$3515,19,FALSE)</f>
        <v>0</v>
      </c>
      <c r="P3025" s="1">
        <f>VLOOKUP(A3025,'ADM Details FY17'!$A$3:$U$3515,21,FALSE)</f>
        <v>0</v>
      </c>
      <c r="Q3025" s="1">
        <f>VLOOKUP(A3025,'ADM Details FY17'!$A$3:$V$3515,22,FALSE)</f>
        <v>0</v>
      </c>
      <c r="R3025" s="1">
        <f>VLOOKUP(A3025,'ADM Details FY17'!$A$3:$W$3515,23,FALSE)</f>
        <v>0</v>
      </c>
      <c r="S3025" s="1">
        <f>VLOOKUP(A3025,'ADM Details FY17'!$A$3:$X$3515,24,FALSE)</f>
        <v>0</v>
      </c>
      <c r="T3025" s="1">
        <f>VLOOKUP(A3025,'ADM Details FY17'!$A$3:$Y$3515,25,FALSE)</f>
        <v>0</v>
      </c>
      <c r="U3025" s="1">
        <f>VLOOKUP(A3025,'ADM Details FY17'!$A$3:$AA$3515,27,FALSE)</f>
        <v>0</v>
      </c>
      <c r="V3025" s="1">
        <f>IFERROR(VLOOKUP(C3025,'eindex _tget pp '!$A$4:$E$615,5,FALSE),0)</f>
        <v>0</v>
      </c>
      <c r="W3025" s="31">
        <f>IFERROR(VLOOKUP(C3025,'eindex _tget pp '!$A$4:$F$615,6,FALSE),0)</f>
        <v>0</v>
      </c>
      <c r="X3025" s="4">
        <f>IFERROR(VLOOKUP(B3025,'eschools 16'!$A$2:$F$25,6,FALSE),1)</f>
        <v>1</v>
      </c>
      <c r="Y3025" s="1">
        <f t="shared" si="235"/>
        <v>0</v>
      </c>
      <c r="Z3025" s="1">
        <f t="shared" si="236"/>
        <v>0</v>
      </c>
      <c r="AA3025" s="31">
        <f>IFERROR(VLOOKUP(C3025,'eindex _tget pp '!$A$4:$G$615,7,FALSE),0)</f>
        <v>0</v>
      </c>
      <c r="AB3025" s="1">
        <f>VLOOKUP(A3025,'ADM Details FY17'!$A$3:$AB$3515,28,FALSE)</f>
        <v>0</v>
      </c>
      <c r="AC3025" s="1">
        <f t="shared" si="237"/>
        <v>0</v>
      </c>
      <c r="AD3025" s="1">
        <f t="shared" si="238"/>
        <v>0</v>
      </c>
      <c r="AE3025" s="1">
        <f t="shared" si="239"/>
        <v>0</v>
      </c>
    </row>
    <row r="3026" spans="1:31" x14ac:dyDescent="0.25">
      <c r="A3026" t="str">
        <f>B3026&amp;"-"&amp;COUNTIF($B$3:B3026,B3026)</f>
        <v>953-1</v>
      </c>
      <c r="B3026">
        <v>953</v>
      </c>
      <c r="C3026" s="18">
        <f>VLOOKUP(A3026,'ADM Details FY17'!$A$3:$D$3515,4,FALSE)</f>
        <v>43752</v>
      </c>
      <c r="D3026" s="1">
        <f>VLOOKUP(A3026,'ADM Details FY17'!$A$3:$E$3515,5,FALSE)</f>
        <v>59.97</v>
      </c>
      <c r="E3026" s="1">
        <f>VLOOKUP(A3026,'ADM Details FY17'!$A$3:$F$3515,6,FALSE)</f>
        <v>0.66</v>
      </c>
      <c r="F3026" s="1">
        <f>VLOOKUP(A3026,'ADM Details FY17'!$A$3:$G$3515,7,FALSE)</f>
        <v>7.59</v>
      </c>
      <c r="G3026" s="1">
        <f>VLOOKUP(A3026,'ADM Details FY17'!$A$3:$H$3515,8,FALSE)</f>
        <v>1.64</v>
      </c>
      <c r="H3026" s="1">
        <f>VLOOKUP(A3026,'ADM Details FY17'!$A$3:$I$3515,9,FALSE)</f>
        <v>0</v>
      </c>
      <c r="I3026" s="1">
        <f>VLOOKUP(A3026,'ADM Details FY17'!$A$3:$J$3517,10,FALSE)</f>
        <v>0</v>
      </c>
      <c r="J3026" s="1">
        <f>VLOOKUP(A3026,'ADM Details FY17'!$A$3:$K$3515,11,FALSE)</f>
        <v>0</v>
      </c>
      <c r="K3026" s="1">
        <f>VLOOKUP(A3026,'ADM Details FY17'!$A$3:$M$3515,13,FALSE)</f>
        <v>53.3</v>
      </c>
      <c r="L3026" s="1">
        <f>VLOOKUP(A3026,'ADM Details FY17'!$A$3:$O$3515,15,FALSE)</f>
        <v>0</v>
      </c>
      <c r="M3026" s="1">
        <f>VLOOKUP(A3026,'ADM Details FY17'!$A$3:$P$3515,16,FALSE)</f>
        <v>0</v>
      </c>
      <c r="N3026" s="1">
        <f>VLOOKUP(A3026,'ADM Details FY17'!$A$3:$Q$3515,17,FALSE)</f>
        <v>0</v>
      </c>
      <c r="O3026" s="1">
        <f>VLOOKUP(A3026,'ADM Details FY17'!$A$3:$S$3515,19,FALSE)</f>
        <v>38.47</v>
      </c>
      <c r="P3026" s="1">
        <f>VLOOKUP(A3026,'ADM Details FY17'!$A$3:$U$3515,21,FALSE)</f>
        <v>0</v>
      </c>
      <c r="Q3026" s="1">
        <f>VLOOKUP(A3026,'ADM Details FY17'!$A$3:$V$3515,22,FALSE)</f>
        <v>0</v>
      </c>
      <c r="R3026" s="1">
        <f>VLOOKUP(A3026,'ADM Details FY17'!$A$3:$W$3515,23,FALSE)</f>
        <v>0</v>
      </c>
      <c r="S3026" s="1">
        <f>VLOOKUP(A3026,'ADM Details FY17'!$A$3:$X$3515,24,FALSE)</f>
        <v>0</v>
      </c>
      <c r="T3026" s="1">
        <f>VLOOKUP(A3026,'ADM Details FY17'!$A$3:$Y$3515,25,FALSE)</f>
        <v>0</v>
      </c>
      <c r="U3026" s="1">
        <f>VLOOKUP(A3026,'ADM Details FY17'!$A$3:$AA$3515,27,FALSE)</f>
        <v>0</v>
      </c>
      <c r="V3026" s="1">
        <f>IFERROR(VLOOKUP(C3026,'eindex _tget pp '!$A$4:$E$615,5,FALSE),0)</f>
        <v>195.16110414154781</v>
      </c>
      <c r="W3026" s="31">
        <f>IFERROR(VLOOKUP(C3026,'eindex _tget pp '!$A$4:$F$615,6,FALSE),0)</f>
        <v>1.2931511515</v>
      </c>
      <c r="X3026" s="4">
        <f>IFERROR(VLOOKUP(B3026,'eschools 16'!$A$2:$F$25,6,FALSE),1)</f>
        <v>1</v>
      </c>
      <c r="Y3026" s="1">
        <f t="shared" si="235"/>
        <v>2925.95</v>
      </c>
      <c r="Z3026" s="1">
        <f t="shared" si="236"/>
        <v>18747.59</v>
      </c>
      <c r="AA3026" s="31">
        <f>IFERROR(VLOOKUP(C3026,'eindex _tget pp '!$A$4:$G$615,7,FALSE),0)</f>
        <v>0.46646849499999998</v>
      </c>
      <c r="AB3026" s="1">
        <f>VLOOKUP(A3026,'ADM Details FY17'!$A$3:$AB$3515,28,FALSE)</f>
        <v>0</v>
      </c>
      <c r="AC3026" s="1">
        <f t="shared" si="237"/>
        <v>0</v>
      </c>
      <c r="AD3026" s="1">
        <f t="shared" si="238"/>
        <v>59.97</v>
      </c>
      <c r="AE3026" s="1">
        <f t="shared" si="239"/>
        <v>8995.5</v>
      </c>
    </row>
    <row r="3027" spans="1:31" x14ac:dyDescent="0.25">
      <c r="A3027" t="str">
        <f>B3027&amp;"-"&amp;COUNTIF($B$3:B3027,B3027)</f>
        <v>953-2</v>
      </c>
      <c r="B3027">
        <v>953</v>
      </c>
      <c r="C3027" s="18">
        <f>VLOOKUP(A3027,'ADM Details FY17'!$A$3:$D$3515,4,FALSE)</f>
        <v>43802</v>
      </c>
      <c r="D3027" s="1">
        <f>VLOOKUP(A3027,'ADM Details FY17'!$A$3:$E$3515,5,FALSE)</f>
        <v>1</v>
      </c>
      <c r="E3027" s="1">
        <f>VLOOKUP(A3027,'ADM Details FY17'!$A$3:$F$3515,6,FALSE)</f>
        <v>0</v>
      </c>
      <c r="F3027" s="1">
        <f>VLOOKUP(A3027,'ADM Details FY17'!$A$3:$G$3515,7,FALSE)</f>
        <v>0</v>
      </c>
      <c r="G3027" s="1">
        <f>VLOOKUP(A3027,'ADM Details FY17'!$A$3:$H$3515,8,FALSE)</f>
        <v>0</v>
      </c>
      <c r="H3027" s="1">
        <f>VLOOKUP(A3027,'ADM Details FY17'!$A$3:$I$3515,9,FALSE)</f>
        <v>0</v>
      </c>
      <c r="I3027" s="1">
        <f>VLOOKUP(A3027,'ADM Details FY17'!$A$3:$J$3517,10,FALSE)</f>
        <v>0</v>
      </c>
      <c r="J3027" s="1">
        <f>VLOOKUP(A3027,'ADM Details FY17'!$A$3:$K$3515,11,FALSE)</f>
        <v>0</v>
      </c>
      <c r="K3027" s="1">
        <f>VLOOKUP(A3027,'ADM Details FY17'!$A$3:$M$3515,13,FALSE)</f>
        <v>1</v>
      </c>
      <c r="L3027" s="1">
        <f>VLOOKUP(A3027,'ADM Details FY17'!$A$3:$O$3515,15,FALSE)</f>
        <v>0</v>
      </c>
      <c r="M3027" s="1">
        <f>VLOOKUP(A3027,'ADM Details FY17'!$A$3:$P$3515,16,FALSE)</f>
        <v>0</v>
      </c>
      <c r="N3027" s="1">
        <f>VLOOKUP(A3027,'ADM Details FY17'!$A$3:$Q$3515,17,FALSE)</f>
        <v>0</v>
      </c>
      <c r="O3027" s="1">
        <f>VLOOKUP(A3027,'ADM Details FY17'!$A$3:$S$3515,19,FALSE)</f>
        <v>0</v>
      </c>
      <c r="P3027" s="1">
        <f>VLOOKUP(A3027,'ADM Details FY17'!$A$3:$U$3515,21,FALSE)</f>
        <v>0</v>
      </c>
      <c r="Q3027" s="1">
        <f>VLOOKUP(A3027,'ADM Details FY17'!$A$3:$V$3515,22,FALSE)</f>
        <v>0</v>
      </c>
      <c r="R3027" s="1">
        <f>VLOOKUP(A3027,'ADM Details FY17'!$A$3:$W$3515,23,FALSE)</f>
        <v>0</v>
      </c>
      <c r="S3027" s="1">
        <f>VLOOKUP(A3027,'ADM Details FY17'!$A$3:$X$3515,24,FALSE)</f>
        <v>0</v>
      </c>
      <c r="T3027" s="1">
        <f>VLOOKUP(A3027,'ADM Details FY17'!$A$3:$Y$3515,25,FALSE)</f>
        <v>0</v>
      </c>
      <c r="U3027" s="1">
        <f>VLOOKUP(A3027,'ADM Details FY17'!$A$3:$AA$3515,27,FALSE)</f>
        <v>0</v>
      </c>
      <c r="V3027" s="1">
        <f>IFERROR(VLOOKUP(C3027,'eindex _tget pp '!$A$4:$E$615,5,FALSE),0)</f>
        <v>454.00578141101448</v>
      </c>
      <c r="W3027" s="31">
        <f>IFERROR(VLOOKUP(C3027,'eindex _tget pp '!$A$4:$F$615,6,FALSE),0)</f>
        <v>3.6729279115</v>
      </c>
      <c r="X3027" s="4">
        <f>IFERROR(VLOOKUP(B3027,'eschools 16'!$A$2:$F$25,6,FALSE),1)</f>
        <v>1</v>
      </c>
      <c r="Y3027" s="1">
        <f t="shared" si="235"/>
        <v>113.5</v>
      </c>
      <c r="Z3027" s="1">
        <f t="shared" si="236"/>
        <v>999.04</v>
      </c>
      <c r="AA3027" s="31">
        <f>IFERROR(VLOOKUP(C3027,'eindex _tget pp '!$A$4:$G$615,7,FALSE),0)</f>
        <v>0.53438618000000004</v>
      </c>
      <c r="AB3027" s="1">
        <f>VLOOKUP(A3027,'ADM Details FY17'!$A$3:$AB$3515,28,FALSE)</f>
        <v>0</v>
      </c>
      <c r="AC3027" s="1">
        <f t="shared" si="237"/>
        <v>0</v>
      </c>
      <c r="AD3027" s="1">
        <f t="shared" si="238"/>
        <v>1</v>
      </c>
      <c r="AE3027" s="1">
        <f t="shared" si="239"/>
        <v>150</v>
      </c>
    </row>
    <row r="3028" spans="1:31" x14ac:dyDescent="0.25">
      <c r="A3028" t="str">
        <f>B3028&amp;"-"&amp;COUNTIF($B$3:B3028,B3028)</f>
        <v>953-3</v>
      </c>
      <c r="B3028">
        <v>953</v>
      </c>
      <c r="C3028" s="18">
        <f>VLOOKUP(A3028,'ADM Details FY17'!$A$3:$D$3515,4,FALSE)</f>
        <v>46102</v>
      </c>
      <c r="D3028" s="1">
        <f>VLOOKUP(A3028,'ADM Details FY17'!$A$3:$E$3515,5,FALSE)</f>
        <v>1</v>
      </c>
      <c r="E3028" s="1">
        <f>VLOOKUP(A3028,'ADM Details FY17'!$A$3:$F$3515,6,FALSE)</f>
        <v>0</v>
      </c>
      <c r="F3028" s="1">
        <f>VLOOKUP(A3028,'ADM Details FY17'!$A$3:$G$3515,7,FALSE)</f>
        <v>0</v>
      </c>
      <c r="G3028" s="1">
        <f>VLOOKUP(A3028,'ADM Details FY17'!$A$3:$H$3515,8,FALSE)</f>
        <v>0</v>
      </c>
      <c r="H3028" s="1">
        <f>VLOOKUP(A3028,'ADM Details FY17'!$A$3:$I$3515,9,FALSE)</f>
        <v>0</v>
      </c>
      <c r="I3028" s="1">
        <f>VLOOKUP(A3028,'ADM Details FY17'!$A$3:$J$3517,10,FALSE)</f>
        <v>0</v>
      </c>
      <c r="J3028" s="1">
        <f>VLOOKUP(A3028,'ADM Details FY17'!$A$3:$K$3515,11,FALSE)</f>
        <v>1</v>
      </c>
      <c r="K3028" s="1">
        <f>VLOOKUP(A3028,'ADM Details FY17'!$A$3:$M$3515,13,FALSE)</f>
        <v>1</v>
      </c>
      <c r="L3028" s="1">
        <f>VLOOKUP(A3028,'ADM Details FY17'!$A$3:$O$3515,15,FALSE)</f>
        <v>0</v>
      </c>
      <c r="M3028" s="1">
        <f>VLOOKUP(A3028,'ADM Details FY17'!$A$3:$P$3515,16,FALSE)</f>
        <v>0</v>
      </c>
      <c r="N3028" s="1">
        <f>VLOOKUP(A3028,'ADM Details FY17'!$A$3:$Q$3515,17,FALSE)</f>
        <v>0</v>
      </c>
      <c r="O3028" s="1">
        <f>VLOOKUP(A3028,'ADM Details FY17'!$A$3:$S$3515,19,FALSE)</f>
        <v>0</v>
      </c>
      <c r="P3028" s="1">
        <f>VLOOKUP(A3028,'ADM Details FY17'!$A$3:$U$3515,21,FALSE)</f>
        <v>0</v>
      </c>
      <c r="Q3028" s="1">
        <f>VLOOKUP(A3028,'ADM Details FY17'!$A$3:$V$3515,22,FALSE)</f>
        <v>0</v>
      </c>
      <c r="R3028" s="1">
        <f>VLOOKUP(A3028,'ADM Details FY17'!$A$3:$W$3515,23,FALSE)</f>
        <v>0</v>
      </c>
      <c r="S3028" s="1">
        <f>VLOOKUP(A3028,'ADM Details FY17'!$A$3:$X$3515,24,FALSE)</f>
        <v>0</v>
      </c>
      <c r="T3028" s="1">
        <f>VLOOKUP(A3028,'ADM Details FY17'!$A$3:$Y$3515,25,FALSE)</f>
        <v>0</v>
      </c>
      <c r="U3028" s="1">
        <f>VLOOKUP(A3028,'ADM Details FY17'!$A$3:$AA$3515,27,FALSE)</f>
        <v>0</v>
      </c>
      <c r="V3028" s="1">
        <f>IFERROR(VLOOKUP(C3028,'eindex _tget pp '!$A$4:$E$615,5,FALSE),0)</f>
        <v>192.46256589455538</v>
      </c>
      <c r="W3028" s="31">
        <f>IFERROR(VLOOKUP(C3028,'eindex _tget pp '!$A$4:$F$615,6,FALSE),0)</f>
        <v>0.58606617930000005</v>
      </c>
      <c r="X3028" s="4">
        <f>IFERROR(VLOOKUP(B3028,'eschools 16'!$A$2:$F$25,6,FALSE),1)</f>
        <v>1</v>
      </c>
      <c r="Y3028" s="1">
        <f t="shared" si="235"/>
        <v>48.12</v>
      </c>
      <c r="Z3028" s="1">
        <f t="shared" si="236"/>
        <v>159.41</v>
      </c>
      <c r="AA3028" s="31">
        <f>IFERROR(VLOOKUP(C3028,'eindex _tget pp '!$A$4:$G$615,7,FALSE),0)</f>
        <v>0.44250292000000002</v>
      </c>
      <c r="AB3028" s="1">
        <f>VLOOKUP(A3028,'ADM Details FY17'!$A$3:$AB$3515,28,FALSE)</f>
        <v>0</v>
      </c>
      <c r="AC3028" s="1">
        <f t="shared" si="237"/>
        <v>0</v>
      </c>
      <c r="AD3028" s="1">
        <f t="shared" si="238"/>
        <v>1</v>
      </c>
      <c r="AE3028" s="1">
        <f t="shared" si="239"/>
        <v>150</v>
      </c>
    </row>
    <row r="3029" spans="1:31" x14ac:dyDescent="0.25">
      <c r="A3029" t="str">
        <f>B3029&amp;"-"&amp;COUNTIF($B$3:B3029,B3029)</f>
        <v>953-4</v>
      </c>
      <c r="B3029">
        <v>953</v>
      </c>
      <c r="C3029" s="18">
        <f>VLOOKUP(A3029,'ADM Details FY17'!$A$3:$D$3515,4,FALSE)</f>
        <v>47332</v>
      </c>
      <c r="D3029" s="1">
        <f>VLOOKUP(A3029,'ADM Details FY17'!$A$3:$E$3515,5,FALSE)</f>
        <v>7</v>
      </c>
      <c r="E3029" s="1">
        <f>VLOOKUP(A3029,'ADM Details FY17'!$A$3:$F$3515,6,FALSE)</f>
        <v>0</v>
      </c>
      <c r="F3029" s="1">
        <f>VLOOKUP(A3029,'ADM Details FY17'!$A$3:$G$3515,7,FALSE)</f>
        <v>0.42</v>
      </c>
      <c r="G3029" s="1">
        <f>VLOOKUP(A3029,'ADM Details FY17'!$A$3:$H$3515,8,FALSE)</f>
        <v>0.91</v>
      </c>
      <c r="H3029" s="1">
        <f>VLOOKUP(A3029,'ADM Details FY17'!$A$3:$I$3515,9,FALSE)</f>
        <v>0</v>
      </c>
      <c r="I3029" s="1">
        <f>VLOOKUP(A3029,'ADM Details FY17'!$A$3:$J$3517,10,FALSE)</f>
        <v>1</v>
      </c>
      <c r="J3029" s="1">
        <f>VLOOKUP(A3029,'ADM Details FY17'!$A$3:$K$3515,11,FALSE)</f>
        <v>0</v>
      </c>
      <c r="K3029" s="1">
        <f>VLOOKUP(A3029,'ADM Details FY17'!$A$3:$M$3515,13,FALSE)</f>
        <v>6</v>
      </c>
      <c r="L3029" s="1">
        <f>VLOOKUP(A3029,'ADM Details FY17'!$A$3:$O$3515,15,FALSE)</f>
        <v>0</v>
      </c>
      <c r="M3029" s="1">
        <f>VLOOKUP(A3029,'ADM Details FY17'!$A$3:$P$3515,16,FALSE)</f>
        <v>0</v>
      </c>
      <c r="N3029" s="1">
        <f>VLOOKUP(A3029,'ADM Details FY17'!$A$3:$Q$3515,17,FALSE)</f>
        <v>0</v>
      </c>
      <c r="O3029" s="1">
        <f>VLOOKUP(A3029,'ADM Details FY17'!$A$3:$S$3515,19,FALSE)</f>
        <v>5</v>
      </c>
      <c r="P3029" s="1">
        <f>VLOOKUP(A3029,'ADM Details FY17'!$A$3:$U$3515,21,FALSE)</f>
        <v>0</v>
      </c>
      <c r="Q3029" s="1">
        <f>VLOOKUP(A3029,'ADM Details FY17'!$A$3:$V$3515,22,FALSE)</f>
        <v>0</v>
      </c>
      <c r="R3029" s="1">
        <f>VLOOKUP(A3029,'ADM Details FY17'!$A$3:$W$3515,23,FALSE)</f>
        <v>0</v>
      </c>
      <c r="S3029" s="1">
        <f>VLOOKUP(A3029,'ADM Details FY17'!$A$3:$X$3515,24,FALSE)</f>
        <v>0</v>
      </c>
      <c r="T3029" s="1">
        <f>VLOOKUP(A3029,'ADM Details FY17'!$A$3:$Y$3515,25,FALSE)</f>
        <v>0</v>
      </c>
      <c r="U3029" s="1">
        <f>VLOOKUP(A3029,'ADM Details FY17'!$A$3:$AA$3515,27,FALSE)</f>
        <v>0</v>
      </c>
      <c r="V3029" s="1">
        <f>IFERROR(VLOOKUP(C3029,'eindex _tget pp '!$A$4:$E$615,5,FALSE),0)</f>
        <v>210.18503737532882</v>
      </c>
      <c r="W3029" s="31">
        <f>IFERROR(VLOOKUP(C3029,'eindex _tget pp '!$A$4:$F$615,6,FALSE),0)</f>
        <v>1.190681876</v>
      </c>
      <c r="X3029" s="4">
        <f>IFERROR(VLOOKUP(B3029,'eschools 16'!$A$2:$F$25,6,FALSE),1)</f>
        <v>1</v>
      </c>
      <c r="Y3029" s="1">
        <f t="shared" si="235"/>
        <v>367.82</v>
      </c>
      <c r="Z3029" s="1">
        <f t="shared" si="236"/>
        <v>1943.19</v>
      </c>
      <c r="AA3029" s="31">
        <f>IFERROR(VLOOKUP(C3029,'eindex _tget pp '!$A$4:$G$615,7,FALSE),0)</f>
        <v>0.50355702999999996</v>
      </c>
      <c r="AB3029" s="1">
        <f>VLOOKUP(A3029,'ADM Details FY17'!$A$3:$AB$3515,28,FALSE)</f>
        <v>0</v>
      </c>
      <c r="AC3029" s="1">
        <f t="shared" si="237"/>
        <v>0</v>
      </c>
      <c r="AD3029" s="1">
        <f t="shared" si="238"/>
        <v>7</v>
      </c>
      <c r="AE3029" s="1">
        <f t="shared" si="239"/>
        <v>1050</v>
      </c>
    </row>
    <row r="3030" spans="1:31" x14ac:dyDescent="0.25">
      <c r="A3030" t="str">
        <f>B3030&amp;"-"&amp;COUNTIF($B$3:B3030,B3030)</f>
        <v>953-5</v>
      </c>
      <c r="B3030">
        <v>953</v>
      </c>
      <c r="C3030" s="18">
        <f>VLOOKUP(A3030,'ADM Details FY17'!$A$3:$D$3515,4,FALSE)</f>
        <v>46110</v>
      </c>
      <c r="D3030" s="1">
        <f>VLOOKUP(A3030,'ADM Details FY17'!$A$3:$E$3515,5,FALSE)</f>
        <v>0.69</v>
      </c>
      <c r="E3030" s="1">
        <f>VLOOKUP(A3030,'ADM Details FY17'!$A$3:$F$3515,6,FALSE)</f>
        <v>0</v>
      </c>
      <c r="F3030" s="1">
        <f>VLOOKUP(A3030,'ADM Details FY17'!$A$3:$G$3515,7,FALSE)</f>
        <v>0</v>
      </c>
      <c r="G3030" s="1">
        <f>VLOOKUP(A3030,'ADM Details FY17'!$A$3:$H$3515,8,FALSE)</f>
        <v>0</v>
      </c>
      <c r="H3030" s="1">
        <f>VLOOKUP(A3030,'ADM Details FY17'!$A$3:$I$3515,9,FALSE)</f>
        <v>0</v>
      </c>
      <c r="I3030" s="1">
        <f>VLOOKUP(A3030,'ADM Details FY17'!$A$3:$J$3517,10,FALSE)</f>
        <v>0</v>
      </c>
      <c r="J3030" s="1">
        <f>VLOOKUP(A3030,'ADM Details FY17'!$A$3:$K$3515,11,FALSE)</f>
        <v>0</v>
      </c>
      <c r="K3030" s="1">
        <f>VLOOKUP(A3030,'ADM Details FY17'!$A$3:$M$3515,13,FALSE)</f>
        <v>0.69</v>
      </c>
      <c r="L3030" s="1">
        <f>VLOOKUP(A3030,'ADM Details FY17'!$A$3:$O$3515,15,FALSE)</f>
        <v>0</v>
      </c>
      <c r="M3030" s="1">
        <f>VLOOKUP(A3030,'ADM Details FY17'!$A$3:$P$3515,16,FALSE)</f>
        <v>0</v>
      </c>
      <c r="N3030" s="1">
        <f>VLOOKUP(A3030,'ADM Details FY17'!$A$3:$Q$3515,17,FALSE)</f>
        <v>0</v>
      </c>
      <c r="O3030" s="1">
        <f>VLOOKUP(A3030,'ADM Details FY17'!$A$3:$S$3515,19,FALSE)</f>
        <v>0.69</v>
      </c>
      <c r="P3030" s="1">
        <f>VLOOKUP(A3030,'ADM Details FY17'!$A$3:$U$3515,21,FALSE)</f>
        <v>0</v>
      </c>
      <c r="Q3030" s="1">
        <f>VLOOKUP(A3030,'ADM Details FY17'!$A$3:$V$3515,22,FALSE)</f>
        <v>0</v>
      </c>
      <c r="R3030" s="1">
        <f>VLOOKUP(A3030,'ADM Details FY17'!$A$3:$W$3515,23,FALSE)</f>
        <v>0</v>
      </c>
      <c r="S3030" s="1">
        <f>VLOOKUP(A3030,'ADM Details FY17'!$A$3:$X$3515,24,FALSE)</f>
        <v>0</v>
      </c>
      <c r="T3030" s="1">
        <f>VLOOKUP(A3030,'ADM Details FY17'!$A$3:$Y$3515,25,FALSE)</f>
        <v>0</v>
      </c>
      <c r="U3030" s="1">
        <f>VLOOKUP(A3030,'ADM Details FY17'!$A$3:$AA$3515,27,FALSE)</f>
        <v>0</v>
      </c>
      <c r="V3030" s="1">
        <f>IFERROR(VLOOKUP(C3030,'eindex _tget pp '!$A$4:$E$615,5,FALSE),0)</f>
        <v>0</v>
      </c>
      <c r="W3030" s="31">
        <f>IFERROR(VLOOKUP(C3030,'eindex _tget pp '!$A$4:$F$615,6,FALSE),0)</f>
        <v>0.18024565880000001</v>
      </c>
      <c r="X3030" s="4">
        <f>IFERROR(VLOOKUP(B3030,'eschools 16'!$A$2:$F$25,6,FALSE),1)</f>
        <v>1</v>
      </c>
      <c r="Y3030" s="1">
        <f t="shared" si="235"/>
        <v>0</v>
      </c>
      <c r="Z3030" s="1">
        <f t="shared" si="236"/>
        <v>33.83</v>
      </c>
      <c r="AA3030" s="31">
        <f>IFERROR(VLOOKUP(C3030,'eindex _tget pp '!$A$4:$G$615,7,FALSE),0)</f>
        <v>0.38358814600000002</v>
      </c>
      <c r="AB3030" s="1">
        <f>VLOOKUP(A3030,'ADM Details FY17'!$A$3:$AB$3515,28,FALSE)</f>
        <v>0</v>
      </c>
      <c r="AC3030" s="1">
        <f t="shared" si="237"/>
        <v>0</v>
      </c>
      <c r="AD3030" s="1">
        <f t="shared" si="238"/>
        <v>0.69</v>
      </c>
      <c r="AE3030" s="1">
        <f t="shared" si="239"/>
        <v>103.49999999999999</v>
      </c>
    </row>
    <row r="3031" spans="1:31" x14ac:dyDescent="0.25">
      <c r="A3031" t="str">
        <f>B3031&amp;"-"&amp;COUNTIF($B$3:B3031,B3031)</f>
        <v>953-6</v>
      </c>
      <c r="B3031">
        <v>953</v>
      </c>
      <c r="C3031" s="18">
        <f>VLOOKUP(A3031,'ADM Details FY17'!$A$3:$D$3515,4,FALSE)</f>
        <v>44412</v>
      </c>
      <c r="D3031" s="1">
        <f>VLOOKUP(A3031,'ADM Details FY17'!$A$3:$E$3515,5,FALSE)</f>
        <v>138.13</v>
      </c>
      <c r="E3031" s="1">
        <f>VLOOKUP(A3031,'ADM Details FY17'!$A$3:$F$3515,6,FALSE)</f>
        <v>5.17</v>
      </c>
      <c r="F3031" s="1">
        <f>VLOOKUP(A3031,'ADM Details FY17'!$A$3:$G$3515,7,FALSE)</f>
        <v>13.34</v>
      </c>
      <c r="G3031" s="1">
        <f>VLOOKUP(A3031,'ADM Details FY17'!$A$3:$H$3515,8,FALSE)</f>
        <v>2.14</v>
      </c>
      <c r="H3031" s="1">
        <f>VLOOKUP(A3031,'ADM Details FY17'!$A$3:$I$3515,9,FALSE)</f>
        <v>0</v>
      </c>
      <c r="I3031" s="1">
        <f>VLOOKUP(A3031,'ADM Details FY17'!$A$3:$J$3517,10,FALSE)</f>
        <v>1</v>
      </c>
      <c r="J3031" s="1">
        <f>VLOOKUP(A3031,'ADM Details FY17'!$A$3:$K$3515,11,FALSE)</f>
        <v>0</v>
      </c>
      <c r="K3031" s="1">
        <f>VLOOKUP(A3031,'ADM Details FY17'!$A$3:$M$3515,13,FALSE)</f>
        <v>122.11</v>
      </c>
      <c r="L3031" s="1">
        <f>VLOOKUP(A3031,'ADM Details FY17'!$A$3:$O$3515,15,FALSE)</f>
        <v>0</v>
      </c>
      <c r="M3031" s="1">
        <f>VLOOKUP(A3031,'ADM Details FY17'!$A$3:$P$3515,16,FALSE)</f>
        <v>0.5</v>
      </c>
      <c r="N3031" s="1">
        <f>VLOOKUP(A3031,'ADM Details FY17'!$A$3:$Q$3515,17,FALSE)</f>
        <v>0</v>
      </c>
      <c r="O3031" s="1">
        <f>VLOOKUP(A3031,'ADM Details FY17'!$A$3:$S$3515,19,FALSE)</f>
        <v>88.7</v>
      </c>
      <c r="P3031" s="1">
        <f>VLOOKUP(A3031,'ADM Details FY17'!$A$3:$U$3515,21,FALSE)</f>
        <v>0</v>
      </c>
      <c r="Q3031" s="1">
        <f>VLOOKUP(A3031,'ADM Details FY17'!$A$3:$V$3515,22,FALSE)</f>
        <v>0</v>
      </c>
      <c r="R3031" s="1">
        <f>VLOOKUP(A3031,'ADM Details FY17'!$A$3:$W$3515,23,FALSE)</f>
        <v>0</v>
      </c>
      <c r="S3031" s="1">
        <f>VLOOKUP(A3031,'ADM Details FY17'!$A$3:$X$3515,24,FALSE)</f>
        <v>0</v>
      </c>
      <c r="T3031" s="1">
        <f>VLOOKUP(A3031,'ADM Details FY17'!$A$3:$Y$3515,25,FALSE)</f>
        <v>0</v>
      </c>
      <c r="U3031" s="1">
        <f>VLOOKUP(A3031,'ADM Details FY17'!$A$3:$AA$3515,27,FALSE)</f>
        <v>0</v>
      </c>
      <c r="V3031" s="1">
        <f>IFERROR(VLOOKUP(C3031,'eindex _tget pp '!$A$4:$E$615,5,FALSE),0)</f>
        <v>1173.7675101870461</v>
      </c>
      <c r="W3031" s="31">
        <f>IFERROR(VLOOKUP(C3031,'eindex _tget pp '!$A$4:$F$615,6,FALSE),0)</f>
        <v>0.9689045906</v>
      </c>
      <c r="X3031" s="4">
        <f>IFERROR(VLOOKUP(B3031,'eschools 16'!$A$2:$F$25,6,FALSE),1)</f>
        <v>1</v>
      </c>
      <c r="Y3031" s="1">
        <f t="shared" si="235"/>
        <v>40533.129999999997</v>
      </c>
      <c r="Z3031" s="1">
        <f t="shared" si="236"/>
        <v>32181.119999999999</v>
      </c>
      <c r="AA3031" s="31">
        <f>IFERROR(VLOOKUP(C3031,'eindex _tget pp '!$A$4:$G$615,7,FALSE),0)</f>
        <v>0.76093659300000005</v>
      </c>
      <c r="AB3031" s="1">
        <f>VLOOKUP(A3031,'ADM Details FY17'!$A$3:$AB$3515,28,FALSE)</f>
        <v>0</v>
      </c>
      <c r="AC3031" s="1">
        <f t="shared" si="237"/>
        <v>0</v>
      </c>
      <c r="AD3031" s="1">
        <f t="shared" si="238"/>
        <v>138.13</v>
      </c>
      <c r="AE3031" s="1">
        <f t="shared" si="239"/>
        <v>20719.5</v>
      </c>
    </row>
    <row r="3032" spans="1:31" x14ac:dyDescent="0.25">
      <c r="A3032" t="str">
        <f>B3032&amp;"-"&amp;COUNTIF($B$3:B3032,B3032)</f>
        <v>953-7</v>
      </c>
      <c r="B3032">
        <v>953</v>
      </c>
      <c r="C3032" s="18">
        <f>VLOOKUP(A3032,'ADM Details FY17'!$A$3:$D$3515,4,FALSE)</f>
        <v>44511</v>
      </c>
      <c r="D3032" s="1">
        <f>VLOOKUP(A3032,'ADM Details FY17'!$A$3:$E$3515,5,FALSE)</f>
        <v>13.35</v>
      </c>
      <c r="E3032" s="1">
        <f>VLOOKUP(A3032,'ADM Details FY17'!$A$3:$F$3515,6,FALSE)</f>
        <v>0</v>
      </c>
      <c r="F3032" s="1">
        <f>VLOOKUP(A3032,'ADM Details FY17'!$A$3:$G$3515,7,FALSE)</f>
        <v>1.59</v>
      </c>
      <c r="G3032" s="1">
        <f>VLOOKUP(A3032,'ADM Details FY17'!$A$3:$H$3515,8,FALSE)</f>
        <v>0</v>
      </c>
      <c r="H3032" s="1">
        <f>VLOOKUP(A3032,'ADM Details FY17'!$A$3:$I$3515,9,FALSE)</f>
        <v>0</v>
      </c>
      <c r="I3032" s="1">
        <f>VLOOKUP(A3032,'ADM Details FY17'!$A$3:$J$3517,10,FALSE)</f>
        <v>0</v>
      </c>
      <c r="J3032" s="1">
        <f>VLOOKUP(A3032,'ADM Details FY17'!$A$3:$K$3515,11,FALSE)</f>
        <v>0</v>
      </c>
      <c r="K3032" s="1">
        <f>VLOOKUP(A3032,'ADM Details FY17'!$A$3:$M$3515,13,FALSE)</f>
        <v>12.35</v>
      </c>
      <c r="L3032" s="1">
        <f>VLOOKUP(A3032,'ADM Details FY17'!$A$3:$O$3515,15,FALSE)</f>
        <v>0</v>
      </c>
      <c r="M3032" s="1">
        <f>VLOOKUP(A3032,'ADM Details FY17'!$A$3:$P$3515,16,FALSE)</f>
        <v>0</v>
      </c>
      <c r="N3032" s="1">
        <f>VLOOKUP(A3032,'ADM Details FY17'!$A$3:$Q$3515,17,FALSE)</f>
        <v>0</v>
      </c>
      <c r="O3032" s="1">
        <f>VLOOKUP(A3032,'ADM Details FY17'!$A$3:$S$3515,19,FALSE)</f>
        <v>8.33</v>
      </c>
      <c r="P3032" s="1">
        <f>VLOOKUP(A3032,'ADM Details FY17'!$A$3:$U$3515,21,FALSE)</f>
        <v>0</v>
      </c>
      <c r="Q3032" s="1">
        <f>VLOOKUP(A3032,'ADM Details FY17'!$A$3:$V$3515,22,FALSE)</f>
        <v>0</v>
      </c>
      <c r="R3032" s="1">
        <f>VLOOKUP(A3032,'ADM Details FY17'!$A$3:$W$3515,23,FALSE)</f>
        <v>0</v>
      </c>
      <c r="S3032" s="1">
        <f>VLOOKUP(A3032,'ADM Details FY17'!$A$3:$X$3515,24,FALSE)</f>
        <v>0</v>
      </c>
      <c r="T3032" s="1">
        <f>VLOOKUP(A3032,'ADM Details FY17'!$A$3:$Y$3515,25,FALSE)</f>
        <v>0</v>
      </c>
      <c r="U3032" s="1">
        <f>VLOOKUP(A3032,'ADM Details FY17'!$A$3:$AA$3515,27,FALSE)</f>
        <v>0</v>
      </c>
      <c r="V3032" s="1">
        <f>IFERROR(VLOOKUP(C3032,'eindex _tget pp '!$A$4:$E$615,5,FALSE),0)</f>
        <v>1269.6174486830321</v>
      </c>
      <c r="W3032" s="31">
        <f>IFERROR(VLOOKUP(C3032,'eindex _tget pp '!$A$4:$F$615,6,FALSE),0)</f>
        <v>1.5678650262</v>
      </c>
      <c r="X3032" s="4">
        <f>IFERROR(VLOOKUP(B3032,'eschools 16'!$A$2:$F$25,6,FALSE),1)</f>
        <v>1</v>
      </c>
      <c r="Y3032" s="1">
        <f t="shared" si="235"/>
        <v>4237.3500000000004</v>
      </c>
      <c r="Z3032" s="1">
        <f t="shared" si="236"/>
        <v>5266.77</v>
      </c>
      <c r="AA3032" s="31">
        <f>IFERROR(VLOOKUP(C3032,'eindex _tget pp '!$A$4:$G$615,7,FALSE),0)</f>
        <v>0.79408692999999997</v>
      </c>
      <c r="AB3032" s="1">
        <f>VLOOKUP(A3032,'ADM Details FY17'!$A$3:$AB$3515,28,FALSE)</f>
        <v>0</v>
      </c>
      <c r="AC3032" s="1">
        <f t="shared" si="237"/>
        <v>0</v>
      </c>
      <c r="AD3032" s="1">
        <f t="shared" si="238"/>
        <v>13.35</v>
      </c>
      <c r="AE3032" s="1">
        <f t="shared" si="239"/>
        <v>2002.5</v>
      </c>
    </row>
    <row r="3033" spans="1:31" x14ac:dyDescent="0.25">
      <c r="A3033" t="str">
        <f>B3033&amp;"-"&amp;COUNTIF($B$3:B3033,B3033)</f>
        <v>953-8</v>
      </c>
      <c r="B3033">
        <v>953</v>
      </c>
      <c r="C3033" s="18">
        <f>VLOOKUP(A3033,'ADM Details FY17'!$A$3:$D$3515,4,FALSE)</f>
        <v>47365</v>
      </c>
      <c r="D3033" s="1">
        <f>VLOOKUP(A3033,'ADM Details FY17'!$A$3:$E$3515,5,FALSE)</f>
        <v>50.91</v>
      </c>
      <c r="E3033" s="1">
        <f>VLOOKUP(A3033,'ADM Details FY17'!$A$3:$F$3515,6,FALSE)</f>
        <v>0.8</v>
      </c>
      <c r="F3033" s="1">
        <f>VLOOKUP(A3033,'ADM Details FY17'!$A$3:$G$3515,7,FALSE)</f>
        <v>6.65</v>
      </c>
      <c r="G3033" s="1">
        <f>VLOOKUP(A3033,'ADM Details FY17'!$A$3:$H$3515,8,FALSE)</f>
        <v>1</v>
      </c>
      <c r="H3033" s="1">
        <f>VLOOKUP(A3033,'ADM Details FY17'!$A$3:$I$3515,9,FALSE)</f>
        <v>0</v>
      </c>
      <c r="I3033" s="1">
        <f>VLOOKUP(A3033,'ADM Details FY17'!$A$3:$J$3517,10,FALSE)</f>
        <v>0</v>
      </c>
      <c r="J3033" s="1">
        <f>VLOOKUP(A3033,'ADM Details FY17'!$A$3:$K$3515,11,FALSE)</f>
        <v>0</v>
      </c>
      <c r="K3033" s="1">
        <f>VLOOKUP(A3033,'ADM Details FY17'!$A$3:$M$3515,13,FALSE)</f>
        <v>48.53</v>
      </c>
      <c r="L3033" s="1">
        <f>VLOOKUP(A3033,'ADM Details FY17'!$A$3:$O$3515,15,FALSE)</f>
        <v>0</v>
      </c>
      <c r="M3033" s="1">
        <f>VLOOKUP(A3033,'ADM Details FY17'!$A$3:$P$3515,16,FALSE)</f>
        <v>0</v>
      </c>
      <c r="N3033" s="1">
        <f>VLOOKUP(A3033,'ADM Details FY17'!$A$3:$Q$3515,17,FALSE)</f>
        <v>0</v>
      </c>
      <c r="O3033" s="1">
        <f>VLOOKUP(A3033,'ADM Details FY17'!$A$3:$S$3515,19,FALSE)</f>
        <v>34.11</v>
      </c>
      <c r="P3033" s="1">
        <f>VLOOKUP(A3033,'ADM Details FY17'!$A$3:$U$3515,21,FALSE)</f>
        <v>0</v>
      </c>
      <c r="Q3033" s="1">
        <f>VLOOKUP(A3033,'ADM Details FY17'!$A$3:$V$3515,22,FALSE)</f>
        <v>0</v>
      </c>
      <c r="R3033" s="1">
        <f>VLOOKUP(A3033,'ADM Details FY17'!$A$3:$W$3515,23,FALSE)</f>
        <v>0</v>
      </c>
      <c r="S3033" s="1">
        <f>VLOOKUP(A3033,'ADM Details FY17'!$A$3:$X$3515,24,FALSE)</f>
        <v>0</v>
      </c>
      <c r="T3033" s="1">
        <f>VLOOKUP(A3033,'ADM Details FY17'!$A$3:$Y$3515,25,FALSE)</f>
        <v>0</v>
      </c>
      <c r="U3033" s="1">
        <f>VLOOKUP(A3033,'ADM Details FY17'!$A$3:$AA$3515,27,FALSE)</f>
        <v>0</v>
      </c>
      <c r="V3033" s="1">
        <f>IFERROR(VLOOKUP(C3033,'eindex _tget pp '!$A$4:$E$615,5,FALSE),0)</f>
        <v>4.5108715147415159</v>
      </c>
      <c r="W3033" s="31">
        <f>IFERROR(VLOOKUP(C3033,'eindex _tget pp '!$A$4:$F$615,6,FALSE),0)</f>
        <v>1.4056938290000001</v>
      </c>
      <c r="X3033" s="4">
        <f>IFERROR(VLOOKUP(B3033,'eschools 16'!$A$2:$F$25,6,FALSE),1)</f>
        <v>1</v>
      </c>
      <c r="Y3033" s="1">
        <f t="shared" si="235"/>
        <v>57.41</v>
      </c>
      <c r="Z3033" s="1">
        <f t="shared" si="236"/>
        <v>18555.38</v>
      </c>
      <c r="AA3033" s="31">
        <f>IFERROR(VLOOKUP(C3033,'eindex _tget pp '!$A$4:$G$615,7,FALSE),0)</f>
        <v>0.39014385400000001</v>
      </c>
      <c r="AB3033" s="1">
        <f>VLOOKUP(A3033,'ADM Details FY17'!$A$3:$AB$3515,28,FALSE)</f>
        <v>0</v>
      </c>
      <c r="AC3033" s="1">
        <f t="shared" si="237"/>
        <v>0</v>
      </c>
      <c r="AD3033" s="1">
        <f t="shared" si="238"/>
        <v>50.91</v>
      </c>
      <c r="AE3033" s="1">
        <f t="shared" si="239"/>
        <v>7636.4999999999991</v>
      </c>
    </row>
    <row r="3034" spans="1:31" x14ac:dyDescent="0.25">
      <c r="A3034" t="str">
        <f>B3034&amp;"-"&amp;COUNTIF($B$3:B3034,B3034)</f>
        <v>953-9</v>
      </c>
      <c r="B3034">
        <v>953</v>
      </c>
      <c r="C3034" s="18">
        <f>VLOOKUP(A3034,'ADM Details FY17'!$A$3:$D$3515,4,FALSE)</f>
        <v>44719</v>
      </c>
      <c r="D3034" s="1">
        <f>VLOOKUP(A3034,'ADM Details FY17'!$A$3:$E$3515,5,FALSE)</f>
        <v>2</v>
      </c>
      <c r="E3034" s="1">
        <f>VLOOKUP(A3034,'ADM Details FY17'!$A$3:$F$3515,6,FALSE)</f>
        <v>0</v>
      </c>
      <c r="F3034" s="1">
        <f>VLOOKUP(A3034,'ADM Details FY17'!$A$3:$G$3515,7,FALSE)</f>
        <v>0</v>
      </c>
      <c r="G3034" s="1">
        <f>VLOOKUP(A3034,'ADM Details FY17'!$A$3:$H$3515,8,FALSE)</f>
        <v>0</v>
      </c>
      <c r="H3034" s="1">
        <f>VLOOKUP(A3034,'ADM Details FY17'!$A$3:$I$3515,9,FALSE)</f>
        <v>0</v>
      </c>
      <c r="I3034" s="1">
        <f>VLOOKUP(A3034,'ADM Details FY17'!$A$3:$J$3517,10,FALSE)</f>
        <v>0</v>
      </c>
      <c r="J3034" s="1">
        <f>VLOOKUP(A3034,'ADM Details FY17'!$A$3:$K$3515,11,FALSE)</f>
        <v>0</v>
      </c>
      <c r="K3034" s="1">
        <f>VLOOKUP(A3034,'ADM Details FY17'!$A$3:$M$3515,13,FALSE)</f>
        <v>2</v>
      </c>
      <c r="L3034" s="1">
        <f>VLOOKUP(A3034,'ADM Details FY17'!$A$3:$O$3515,15,FALSE)</f>
        <v>0</v>
      </c>
      <c r="M3034" s="1">
        <f>VLOOKUP(A3034,'ADM Details FY17'!$A$3:$P$3515,16,FALSE)</f>
        <v>0</v>
      </c>
      <c r="N3034" s="1">
        <f>VLOOKUP(A3034,'ADM Details FY17'!$A$3:$Q$3515,17,FALSE)</f>
        <v>0</v>
      </c>
      <c r="O3034" s="1">
        <f>VLOOKUP(A3034,'ADM Details FY17'!$A$3:$S$3515,19,FALSE)</f>
        <v>0</v>
      </c>
      <c r="P3034" s="1">
        <f>VLOOKUP(A3034,'ADM Details FY17'!$A$3:$U$3515,21,FALSE)</f>
        <v>0</v>
      </c>
      <c r="Q3034" s="1">
        <f>VLOOKUP(A3034,'ADM Details FY17'!$A$3:$V$3515,22,FALSE)</f>
        <v>0</v>
      </c>
      <c r="R3034" s="1">
        <f>VLOOKUP(A3034,'ADM Details FY17'!$A$3:$W$3515,23,FALSE)</f>
        <v>0</v>
      </c>
      <c r="S3034" s="1">
        <f>VLOOKUP(A3034,'ADM Details FY17'!$A$3:$X$3515,24,FALSE)</f>
        <v>0</v>
      </c>
      <c r="T3034" s="1">
        <f>VLOOKUP(A3034,'ADM Details FY17'!$A$3:$Y$3515,25,FALSE)</f>
        <v>0</v>
      </c>
      <c r="U3034" s="1">
        <f>VLOOKUP(A3034,'ADM Details FY17'!$A$3:$AA$3515,27,FALSE)</f>
        <v>0</v>
      </c>
      <c r="V3034" s="1">
        <f>IFERROR(VLOOKUP(C3034,'eindex _tget pp '!$A$4:$E$615,5,FALSE),0)</f>
        <v>599.36300916146934</v>
      </c>
      <c r="W3034" s="31">
        <f>IFERROR(VLOOKUP(C3034,'eindex _tget pp '!$A$4:$F$615,6,FALSE),0)</f>
        <v>2.7926402906000001</v>
      </c>
      <c r="X3034" s="4">
        <f>IFERROR(VLOOKUP(B3034,'eschools 16'!$A$2:$F$25,6,FALSE),1)</f>
        <v>1</v>
      </c>
      <c r="Y3034" s="1">
        <f t="shared" si="235"/>
        <v>299.68</v>
      </c>
      <c r="Z3034" s="1">
        <f t="shared" si="236"/>
        <v>1519.2</v>
      </c>
      <c r="AA3034" s="31">
        <f>IFERROR(VLOOKUP(C3034,'eindex _tget pp '!$A$4:$G$615,7,FALSE),0)</f>
        <v>0.58580121100000004</v>
      </c>
      <c r="AB3034" s="1">
        <f>VLOOKUP(A3034,'ADM Details FY17'!$A$3:$AB$3515,28,FALSE)</f>
        <v>0</v>
      </c>
      <c r="AC3034" s="1">
        <f t="shared" si="237"/>
        <v>0</v>
      </c>
      <c r="AD3034" s="1">
        <f t="shared" si="238"/>
        <v>2</v>
      </c>
      <c r="AE3034" s="1">
        <f t="shared" si="239"/>
        <v>300</v>
      </c>
    </row>
    <row r="3035" spans="1:31" x14ac:dyDescent="0.25">
      <c r="A3035" t="str">
        <f>B3035&amp;"-"&amp;COUNTIF($B$3:B3035,B3035)</f>
        <v>953-10</v>
      </c>
      <c r="B3035">
        <v>953</v>
      </c>
      <c r="C3035" s="18">
        <f>VLOOKUP(A3035,'ADM Details FY17'!$A$3:$D$3515,4,FALSE)</f>
        <v>44081</v>
      </c>
      <c r="D3035" s="1">
        <f>VLOOKUP(A3035,'ADM Details FY17'!$A$3:$E$3515,5,FALSE)</f>
        <v>12.69</v>
      </c>
      <c r="E3035" s="1">
        <f>VLOOKUP(A3035,'ADM Details FY17'!$A$3:$F$3515,6,FALSE)</f>
        <v>0</v>
      </c>
      <c r="F3035" s="1">
        <f>VLOOKUP(A3035,'ADM Details FY17'!$A$3:$G$3515,7,FALSE)</f>
        <v>0</v>
      </c>
      <c r="G3035" s="1">
        <f>VLOOKUP(A3035,'ADM Details FY17'!$A$3:$H$3515,8,FALSE)</f>
        <v>0</v>
      </c>
      <c r="H3035" s="1">
        <f>VLOOKUP(A3035,'ADM Details FY17'!$A$3:$I$3515,9,FALSE)</f>
        <v>0</v>
      </c>
      <c r="I3035" s="1">
        <f>VLOOKUP(A3035,'ADM Details FY17'!$A$3:$J$3517,10,FALSE)</f>
        <v>0</v>
      </c>
      <c r="J3035" s="1">
        <f>VLOOKUP(A3035,'ADM Details FY17'!$A$3:$K$3515,11,FALSE)</f>
        <v>0</v>
      </c>
      <c r="K3035" s="1">
        <f>VLOOKUP(A3035,'ADM Details FY17'!$A$3:$M$3515,13,FALSE)</f>
        <v>11</v>
      </c>
      <c r="L3035" s="1">
        <f>VLOOKUP(A3035,'ADM Details FY17'!$A$3:$O$3515,15,FALSE)</f>
        <v>0</v>
      </c>
      <c r="M3035" s="1">
        <f>VLOOKUP(A3035,'ADM Details FY17'!$A$3:$P$3515,16,FALSE)</f>
        <v>0</v>
      </c>
      <c r="N3035" s="1">
        <f>VLOOKUP(A3035,'ADM Details FY17'!$A$3:$Q$3515,17,FALSE)</f>
        <v>0</v>
      </c>
      <c r="O3035" s="1">
        <f>VLOOKUP(A3035,'ADM Details FY17'!$A$3:$S$3515,19,FALSE)</f>
        <v>7.49</v>
      </c>
      <c r="P3035" s="1">
        <f>VLOOKUP(A3035,'ADM Details FY17'!$A$3:$U$3515,21,FALSE)</f>
        <v>0</v>
      </c>
      <c r="Q3035" s="1">
        <f>VLOOKUP(A3035,'ADM Details FY17'!$A$3:$V$3515,22,FALSE)</f>
        <v>0</v>
      </c>
      <c r="R3035" s="1">
        <f>VLOOKUP(A3035,'ADM Details FY17'!$A$3:$W$3515,23,FALSE)</f>
        <v>0</v>
      </c>
      <c r="S3035" s="1">
        <f>VLOOKUP(A3035,'ADM Details FY17'!$A$3:$X$3515,24,FALSE)</f>
        <v>0</v>
      </c>
      <c r="T3035" s="1">
        <f>VLOOKUP(A3035,'ADM Details FY17'!$A$3:$Y$3515,25,FALSE)</f>
        <v>0</v>
      </c>
      <c r="U3035" s="1">
        <f>VLOOKUP(A3035,'ADM Details FY17'!$A$3:$AA$3515,27,FALSE)</f>
        <v>0</v>
      </c>
      <c r="V3035" s="1">
        <f>IFERROR(VLOOKUP(C3035,'eindex _tget pp '!$A$4:$E$615,5,FALSE),0)</f>
        <v>399.0659966759705</v>
      </c>
      <c r="W3035" s="31">
        <f>IFERROR(VLOOKUP(C3035,'eindex _tget pp '!$A$4:$F$615,6,FALSE),0)</f>
        <v>1.0846163491</v>
      </c>
      <c r="X3035" s="4">
        <f>IFERROR(VLOOKUP(B3035,'eschools 16'!$A$2:$F$25,6,FALSE),1)</f>
        <v>1</v>
      </c>
      <c r="Y3035" s="1">
        <f t="shared" si="235"/>
        <v>1266.04</v>
      </c>
      <c r="Z3035" s="1">
        <f t="shared" si="236"/>
        <v>3245.17</v>
      </c>
      <c r="AA3035" s="31">
        <f>IFERROR(VLOOKUP(C3035,'eindex _tget pp '!$A$4:$G$615,7,FALSE),0)</f>
        <v>0.55386638899999996</v>
      </c>
      <c r="AB3035" s="1">
        <f>VLOOKUP(A3035,'ADM Details FY17'!$A$3:$AB$3515,28,FALSE)</f>
        <v>0</v>
      </c>
      <c r="AC3035" s="1">
        <f t="shared" si="237"/>
        <v>0</v>
      </c>
      <c r="AD3035" s="1">
        <f t="shared" si="238"/>
        <v>12.69</v>
      </c>
      <c r="AE3035" s="1">
        <f t="shared" si="239"/>
        <v>1903.5</v>
      </c>
    </row>
    <row r="3036" spans="1:31" x14ac:dyDescent="0.25">
      <c r="A3036" t="str">
        <f>B3036&amp;"-"&amp;COUNTIF($B$3:B3036,B3036)</f>
        <v>953-11</v>
      </c>
      <c r="B3036">
        <v>953</v>
      </c>
      <c r="C3036" s="18">
        <f>VLOOKUP(A3036,'ADM Details FY17'!$A$3:$D$3515,4,FALSE)</f>
        <v>0</v>
      </c>
      <c r="D3036" s="1">
        <f>VLOOKUP(A3036,'ADM Details FY17'!$A$3:$E$3515,5,FALSE)</f>
        <v>0</v>
      </c>
      <c r="E3036" s="1">
        <f>VLOOKUP(A3036,'ADM Details FY17'!$A$3:$F$3515,6,FALSE)</f>
        <v>0</v>
      </c>
      <c r="F3036" s="1">
        <f>VLOOKUP(A3036,'ADM Details FY17'!$A$3:$G$3515,7,FALSE)</f>
        <v>0</v>
      </c>
      <c r="G3036" s="1">
        <f>VLOOKUP(A3036,'ADM Details FY17'!$A$3:$H$3515,8,FALSE)</f>
        <v>0</v>
      </c>
      <c r="H3036" s="1">
        <f>VLOOKUP(A3036,'ADM Details FY17'!$A$3:$I$3515,9,FALSE)</f>
        <v>0</v>
      </c>
      <c r="I3036" s="1">
        <f>VLOOKUP(A3036,'ADM Details FY17'!$A$3:$J$3517,10,FALSE)</f>
        <v>0</v>
      </c>
      <c r="J3036" s="1">
        <f>VLOOKUP(A3036,'ADM Details FY17'!$A$3:$K$3515,11,FALSE)</f>
        <v>0</v>
      </c>
      <c r="K3036" s="1">
        <f>VLOOKUP(A3036,'ADM Details FY17'!$A$3:$M$3515,13,FALSE)</f>
        <v>0</v>
      </c>
      <c r="L3036" s="1">
        <f>VLOOKUP(A3036,'ADM Details FY17'!$A$3:$O$3515,15,FALSE)</f>
        <v>0</v>
      </c>
      <c r="M3036" s="1">
        <f>VLOOKUP(A3036,'ADM Details FY17'!$A$3:$P$3515,16,FALSE)</f>
        <v>0</v>
      </c>
      <c r="N3036" s="1">
        <f>VLOOKUP(A3036,'ADM Details FY17'!$A$3:$Q$3515,17,FALSE)</f>
        <v>0</v>
      </c>
      <c r="O3036" s="1">
        <f>VLOOKUP(A3036,'ADM Details FY17'!$A$3:$S$3515,19,FALSE)</f>
        <v>0</v>
      </c>
      <c r="P3036" s="1">
        <f>VLOOKUP(A3036,'ADM Details FY17'!$A$3:$U$3515,21,FALSE)</f>
        <v>0</v>
      </c>
      <c r="Q3036" s="1">
        <f>VLOOKUP(A3036,'ADM Details FY17'!$A$3:$V$3515,22,FALSE)</f>
        <v>0</v>
      </c>
      <c r="R3036" s="1">
        <f>VLOOKUP(A3036,'ADM Details FY17'!$A$3:$W$3515,23,FALSE)</f>
        <v>0</v>
      </c>
      <c r="S3036" s="1">
        <f>VLOOKUP(A3036,'ADM Details FY17'!$A$3:$X$3515,24,FALSE)</f>
        <v>0</v>
      </c>
      <c r="T3036" s="1">
        <f>VLOOKUP(A3036,'ADM Details FY17'!$A$3:$Y$3515,25,FALSE)</f>
        <v>0</v>
      </c>
      <c r="U3036" s="1">
        <f>VLOOKUP(A3036,'ADM Details FY17'!$A$3:$AA$3515,27,FALSE)</f>
        <v>0</v>
      </c>
      <c r="V3036" s="1">
        <f>IFERROR(VLOOKUP(C3036,'eindex _tget pp '!$A$4:$E$615,5,FALSE),0)</f>
        <v>0</v>
      </c>
      <c r="W3036" s="31">
        <f>IFERROR(VLOOKUP(C3036,'eindex _tget pp '!$A$4:$F$615,6,FALSE),0)</f>
        <v>0</v>
      </c>
      <c r="X3036" s="4">
        <f>IFERROR(VLOOKUP(B3036,'eschools 16'!$A$2:$F$25,6,FALSE),1)</f>
        <v>1</v>
      </c>
      <c r="Y3036" s="1">
        <f t="shared" si="235"/>
        <v>0</v>
      </c>
      <c r="Z3036" s="1">
        <f t="shared" si="236"/>
        <v>0</v>
      </c>
      <c r="AA3036" s="31">
        <f>IFERROR(VLOOKUP(C3036,'eindex _tget pp '!$A$4:$G$615,7,FALSE),0)</f>
        <v>0</v>
      </c>
      <c r="AB3036" s="1">
        <f>VLOOKUP(A3036,'ADM Details FY17'!$A$3:$AB$3515,28,FALSE)</f>
        <v>0</v>
      </c>
      <c r="AC3036" s="1">
        <f t="shared" si="237"/>
        <v>0</v>
      </c>
      <c r="AD3036" s="1">
        <f t="shared" si="238"/>
        <v>0</v>
      </c>
      <c r="AE3036" s="1">
        <f t="shared" si="239"/>
        <v>0</v>
      </c>
    </row>
    <row r="3037" spans="1:31" x14ac:dyDescent="0.25">
      <c r="A3037" t="str">
        <f>B3037&amp;"-"&amp;COUNTIF($B$3:B3037,B3037)</f>
        <v>953-12</v>
      </c>
      <c r="B3037">
        <v>953</v>
      </c>
      <c r="C3037" s="18">
        <f>VLOOKUP(A3037,'ADM Details FY17'!$A$3:$D$3515,4,FALSE)</f>
        <v>0</v>
      </c>
      <c r="D3037" s="1">
        <f>VLOOKUP(A3037,'ADM Details FY17'!$A$3:$E$3515,5,FALSE)</f>
        <v>0</v>
      </c>
      <c r="E3037" s="1">
        <f>VLOOKUP(A3037,'ADM Details FY17'!$A$3:$F$3515,6,FALSE)</f>
        <v>0</v>
      </c>
      <c r="F3037" s="1">
        <f>VLOOKUP(A3037,'ADM Details FY17'!$A$3:$G$3515,7,FALSE)</f>
        <v>0</v>
      </c>
      <c r="G3037" s="1">
        <f>VLOOKUP(A3037,'ADM Details FY17'!$A$3:$H$3515,8,FALSE)</f>
        <v>0</v>
      </c>
      <c r="H3037" s="1">
        <f>VLOOKUP(A3037,'ADM Details FY17'!$A$3:$I$3515,9,FALSE)</f>
        <v>0</v>
      </c>
      <c r="I3037" s="1">
        <f>VLOOKUP(A3037,'ADM Details FY17'!$A$3:$J$3517,10,FALSE)</f>
        <v>0</v>
      </c>
      <c r="J3037" s="1">
        <f>VLOOKUP(A3037,'ADM Details FY17'!$A$3:$K$3515,11,FALSE)</f>
        <v>0</v>
      </c>
      <c r="K3037" s="1">
        <f>VLOOKUP(A3037,'ADM Details FY17'!$A$3:$M$3515,13,FALSE)</f>
        <v>0</v>
      </c>
      <c r="L3037" s="1">
        <f>VLOOKUP(A3037,'ADM Details FY17'!$A$3:$O$3515,15,FALSE)</f>
        <v>0</v>
      </c>
      <c r="M3037" s="1">
        <f>VLOOKUP(A3037,'ADM Details FY17'!$A$3:$P$3515,16,FALSE)</f>
        <v>0</v>
      </c>
      <c r="N3037" s="1">
        <f>VLOOKUP(A3037,'ADM Details FY17'!$A$3:$Q$3515,17,FALSE)</f>
        <v>0</v>
      </c>
      <c r="O3037" s="1">
        <f>VLOOKUP(A3037,'ADM Details FY17'!$A$3:$S$3515,19,FALSE)</f>
        <v>0</v>
      </c>
      <c r="P3037" s="1">
        <f>VLOOKUP(A3037,'ADM Details FY17'!$A$3:$U$3515,21,FALSE)</f>
        <v>0</v>
      </c>
      <c r="Q3037" s="1">
        <f>VLOOKUP(A3037,'ADM Details FY17'!$A$3:$V$3515,22,FALSE)</f>
        <v>0</v>
      </c>
      <c r="R3037" s="1">
        <f>VLOOKUP(A3037,'ADM Details FY17'!$A$3:$W$3515,23,FALSE)</f>
        <v>0</v>
      </c>
      <c r="S3037" s="1">
        <f>VLOOKUP(A3037,'ADM Details FY17'!$A$3:$X$3515,24,FALSE)</f>
        <v>0</v>
      </c>
      <c r="T3037" s="1">
        <f>VLOOKUP(A3037,'ADM Details FY17'!$A$3:$Y$3515,25,FALSE)</f>
        <v>0</v>
      </c>
      <c r="U3037" s="1">
        <f>VLOOKUP(A3037,'ADM Details FY17'!$A$3:$AA$3515,27,FALSE)</f>
        <v>0</v>
      </c>
      <c r="V3037" s="1">
        <f>IFERROR(VLOOKUP(C3037,'eindex _tget pp '!$A$4:$E$615,5,FALSE),0)</f>
        <v>0</v>
      </c>
      <c r="W3037" s="31">
        <f>IFERROR(VLOOKUP(C3037,'eindex _tget pp '!$A$4:$F$615,6,FALSE),0)</f>
        <v>0</v>
      </c>
      <c r="X3037" s="4">
        <f>IFERROR(VLOOKUP(B3037,'eschools 16'!$A$2:$F$25,6,FALSE),1)</f>
        <v>1</v>
      </c>
      <c r="Y3037" s="1">
        <f t="shared" si="235"/>
        <v>0</v>
      </c>
      <c r="Z3037" s="1">
        <f t="shared" si="236"/>
        <v>0</v>
      </c>
      <c r="AA3037" s="31">
        <f>IFERROR(VLOOKUP(C3037,'eindex _tget pp '!$A$4:$G$615,7,FALSE),0)</f>
        <v>0</v>
      </c>
      <c r="AB3037" s="1">
        <f>VLOOKUP(A3037,'ADM Details FY17'!$A$3:$AB$3515,28,FALSE)</f>
        <v>0</v>
      </c>
      <c r="AC3037" s="1">
        <f t="shared" si="237"/>
        <v>0</v>
      </c>
      <c r="AD3037" s="1">
        <f t="shared" si="238"/>
        <v>0</v>
      </c>
      <c r="AE3037" s="1">
        <f t="shared" si="239"/>
        <v>0</v>
      </c>
    </row>
    <row r="3038" spans="1:31" x14ac:dyDescent="0.25">
      <c r="A3038" t="str">
        <f>B3038&amp;"-"&amp;COUNTIF($B$3:B3038,B3038)</f>
        <v>953-13</v>
      </c>
      <c r="B3038">
        <v>953</v>
      </c>
      <c r="C3038" s="18">
        <f>VLOOKUP(A3038,'ADM Details FY17'!$A$3:$D$3515,4,FALSE)</f>
        <v>0</v>
      </c>
      <c r="D3038" s="1">
        <f>VLOOKUP(A3038,'ADM Details FY17'!$A$3:$E$3515,5,FALSE)</f>
        <v>0</v>
      </c>
      <c r="E3038" s="1">
        <f>VLOOKUP(A3038,'ADM Details FY17'!$A$3:$F$3515,6,FALSE)</f>
        <v>0</v>
      </c>
      <c r="F3038" s="1">
        <f>VLOOKUP(A3038,'ADM Details FY17'!$A$3:$G$3515,7,FALSE)</f>
        <v>0</v>
      </c>
      <c r="G3038" s="1">
        <f>VLOOKUP(A3038,'ADM Details FY17'!$A$3:$H$3515,8,FALSE)</f>
        <v>0</v>
      </c>
      <c r="H3038" s="1">
        <f>VLOOKUP(A3038,'ADM Details FY17'!$A$3:$I$3515,9,FALSE)</f>
        <v>0</v>
      </c>
      <c r="I3038" s="1">
        <f>VLOOKUP(A3038,'ADM Details FY17'!$A$3:$J$3517,10,FALSE)</f>
        <v>0</v>
      </c>
      <c r="J3038" s="1">
        <f>VLOOKUP(A3038,'ADM Details FY17'!$A$3:$K$3515,11,FALSE)</f>
        <v>0</v>
      </c>
      <c r="K3038" s="1">
        <f>VLOOKUP(A3038,'ADM Details FY17'!$A$3:$M$3515,13,FALSE)</f>
        <v>0</v>
      </c>
      <c r="L3038" s="1">
        <f>VLOOKUP(A3038,'ADM Details FY17'!$A$3:$O$3515,15,FALSE)</f>
        <v>0</v>
      </c>
      <c r="M3038" s="1">
        <f>VLOOKUP(A3038,'ADM Details FY17'!$A$3:$P$3515,16,FALSE)</f>
        <v>0</v>
      </c>
      <c r="N3038" s="1">
        <f>VLOOKUP(A3038,'ADM Details FY17'!$A$3:$Q$3515,17,FALSE)</f>
        <v>0</v>
      </c>
      <c r="O3038" s="1">
        <f>VLOOKUP(A3038,'ADM Details FY17'!$A$3:$S$3515,19,FALSE)</f>
        <v>0</v>
      </c>
      <c r="P3038" s="1">
        <f>VLOOKUP(A3038,'ADM Details FY17'!$A$3:$U$3515,21,FALSE)</f>
        <v>0</v>
      </c>
      <c r="Q3038" s="1">
        <f>VLOOKUP(A3038,'ADM Details FY17'!$A$3:$V$3515,22,FALSE)</f>
        <v>0</v>
      </c>
      <c r="R3038" s="1">
        <f>VLOOKUP(A3038,'ADM Details FY17'!$A$3:$W$3515,23,FALSE)</f>
        <v>0</v>
      </c>
      <c r="S3038" s="1">
        <f>VLOOKUP(A3038,'ADM Details FY17'!$A$3:$X$3515,24,FALSE)</f>
        <v>0</v>
      </c>
      <c r="T3038" s="1">
        <f>VLOOKUP(A3038,'ADM Details FY17'!$A$3:$Y$3515,25,FALSE)</f>
        <v>0</v>
      </c>
      <c r="U3038" s="1">
        <f>VLOOKUP(A3038,'ADM Details FY17'!$A$3:$AA$3515,27,FALSE)</f>
        <v>0</v>
      </c>
      <c r="V3038" s="1">
        <f>IFERROR(VLOOKUP(C3038,'eindex _tget pp '!$A$4:$E$615,5,FALSE),0)</f>
        <v>0</v>
      </c>
      <c r="W3038" s="31">
        <f>IFERROR(VLOOKUP(C3038,'eindex _tget pp '!$A$4:$F$615,6,FALSE),0)</f>
        <v>0</v>
      </c>
      <c r="X3038" s="4">
        <f>IFERROR(VLOOKUP(B3038,'eschools 16'!$A$2:$F$25,6,FALSE),1)</f>
        <v>1</v>
      </c>
      <c r="Y3038" s="1">
        <f t="shared" si="235"/>
        <v>0</v>
      </c>
      <c r="Z3038" s="1">
        <f t="shared" si="236"/>
        <v>0</v>
      </c>
      <c r="AA3038" s="31">
        <f>IFERROR(VLOOKUP(C3038,'eindex _tget pp '!$A$4:$G$615,7,FALSE),0)</f>
        <v>0</v>
      </c>
      <c r="AB3038" s="1">
        <f>VLOOKUP(A3038,'ADM Details FY17'!$A$3:$AB$3515,28,FALSE)</f>
        <v>0</v>
      </c>
      <c r="AC3038" s="1">
        <f t="shared" si="237"/>
        <v>0</v>
      </c>
      <c r="AD3038" s="1">
        <f t="shared" si="238"/>
        <v>0</v>
      </c>
      <c r="AE3038" s="1">
        <f t="shared" si="239"/>
        <v>0</v>
      </c>
    </row>
    <row r="3039" spans="1:31" x14ac:dyDescent="0.25">
      <c r="A3039" t="str">
        <f>B3039&amp;"-"&amp;COUNTIF($B$3:B3039,B3039)</f>
        <v>953-14</v>
      </c>
      <c r="B3039">
        <v>953</v>
      </c>
      <c r="C3039" s="18">
        <f>VLOOKUP(A3039,'ADM Details FY17'!$A$3:$D$3515,4,FALSE)</f>
        <v>0</v>
      </c>
      <c r="D3039" s="1">
        <f>VLOOKUP(A3039,'ADM Details FY17'!$A$3:$E$3515,5,FALSE)</f>
        <v>0</v>
      </c>
      <c r="E3039" s="1">
        <f>VLOOKUP(A3039,'ADM Details FY17'!$A$3:$F$3515,6,FALSE)</f>
        <v>0</v>
      </c>
      <c r="F3039" s="1">
        <f>VLOOKUP(A3039,'ADM Details FY17'!$A$3:$G$3515,7,FALSE)</f>
        <v>0</v>
      </c>
      <c r="G3039" s="1">
        <f>VLOOKUP(A3039,'ADM Details FY17'!$A$3:$H$3515,8,FALSE)</f>
        <v>0</v>
      </c>
      <c r="H3039" s="1">
        <f>VLOOKUP(A3039,'ADM Details FY17'!$A$3:$I$3515,9,FALSE)</f>
        <v>0</v>
      </c>
      <c r="I3039" s="1">
        <f>VLOOKUP(A3039,'ADM Details FY17'!$A$3:$J$3517,10,FALSE)</f>
        <v>0</v>
      </c>
      <c r="J3039" s="1">
        <f>VLOOKUP(A3039,'ADM Details FY17'!$A$3:$K$3515,11,FALSE)</f>
        <v>0</v>
      </c>
      <c r="K3039" s="1">
        <f>VLOOKUP(A3039,'ADM Details FY17'!$A$3:$M$3515,13,FALSE)</f>
        <v>0</v>
      </c>
      <c r="L3039" s="1">
        <f>VLOOKUP(A3039,'ADM Details FY17'!$A$3:$O$3515,15,FALSE)</f>
        <v>0</v>
      </c>
      <c r="M3039" s="1">
        <f>VLOOKUP(A3039,'ADM Details FY17'!$A$3:$P$3515,16,FALSE)</f>
        <v>0</v>
      </c>
      <c r="N3039" s="1">
        <f>VLOOKUP(A3039,'ADM Details FY17'!$A$3:$Q$3515,17,FALSE)</f>
        <v>0</v>
      </c>
      <c r="O3039" s="1">
        <f>VLOOKUP(A3039,'ADM Details FY17'!$A$3:$S$3515,19,FALSE)</f>
        <v>0</v>
      </c>
      <c r="P3039" s="1">
        <f>VLOOKUP(A3039,'ADM Details FY17'!$A$3:$U$3515,21,FALSE)</f>
        <v>0</v>
      </c>
      <c r="Q3039" s="1">
        <f>VLOOKUP(A3039,'ADM Details FY17'!$A$3:$V$3515,22,FALSE)</f>
        <v>0</v>
      </c>
      <c r="R3039" s="1">
        <f>VLOOKUP(A3039,'ADM Details FY17'!$A$3:$W$3515,23,FALSE)</f>
        <v>0</v>
      </c>
      <c r="S3039" s="1">
        <f>VLOOKUP(A3039,'ADM Details FY17'!$A$3:$X$3515,24,FALSE)</f>
        <v>0</v>
      </c>
      <c r="T3039" s="1">
        <f>VLOOKUP(A3039,'ADM Details FY17'!$A$3:$Y$3515,25,FALSE)</f>
        <v>0</v>
      </c>
      <c r="U3039" s="1">
        <f>VLOOKUP(A3039,'ADM Details FY17'!$A$3:$AA$3515,27,FALSE)</f>
        <v>0</v>
      </c>
      <c r="V3039" s="1">
        <f>IFERROR(VLOOKUP(C3039,'eindex _tget pp '!$A$4:$E$615,5,FALSE),0)</f>
        <v>0</v>
      </c>
      <c r="W3039" s="31">
        <f>IFERROR(VLOOKUP(C3039,'eindex _tget pp '!$A$4:$F$615,6,FALSE),0)</f>
        <v>0</v>
      </c>
      <c r="X3039" s="4">
        <f>IFERROR(VLOOKUP(B3039,'eschools 16'!$A$2:$F$25,6,FALSE),1)</f>
        <v>1</v>
      </c>
      <c r="Y3039" s="1">
        <f t="shared" si="235"/>
        <v>0</v>
      </c>
      <c r="Z3039" s="1">
        <f t="shared" si="236"/>
        <v>0</v>
      </c>
      <c r="AA3039" s="31">
        <f>IFERROR(VLOOKUP(C3039,'eindex _tget pp '!$A$4:$G$615,7,FALSE),0)</f>
        <v>0</v>
      </c>
      <c r="AB3039" s="1">
        <f>VLOOKUP(A3039,'ADM Details FY17'!$A$3:$AB$3515,28,FALSE)</f>
        <v>0</v>
      </c>
      <c r="AC3039" s="1">
        <f t="shared" si="237"/>
        <v>0</v>
      </c>
      <c r="AD3039" s="1">
        <f t="shared" si="238"/>
        <v>0</v>
      </c>
      <c r="AE3039" s="1">
        <f t="shared" si="239"/>
        <v>0</v>
      </c>
    </row>
    <row r="3040" spans="1:31" x14ac:dyDescent="0.25">
      <c r="A3040" t="str">
        <f>B3040&amp;"-"&amp;COUNTIF($B$3:B3040,B3040)</f>
        <v>953-15</v>
      </c>
      <c r="B3040">
        <v>953</v>
      </c>
      <c r="C3040" s="18">
        <f>VLOOKUP(A3040,'ADM Details FY17'!$A$3:$D$3515,4,FALSE)</f>
        <v>0</v>
      </c>
      <c r="D3040" s="1">
        <f>VLOOKUP(A3040,'ADM Details FY17'!$A$3:$E$3515,5,FALSE)</f>
        <v>0</v>
      </c>
      <c r="E3040" s="1">
        <f>VLOOKUP(A3040,'ADM Details FY17'!$A$3:$F$3515,6,FALSE)</f>
        <v>0</v>
      </c>
      <c r="F3040" s="1">
        <f>VLOOKUP(A3040,'ADM Details FY17'!$A$3:$G$3515,7,FALSE)</f>
        <v>0</v>
      </c>
      <c r="G3040" s="1">
        <f>VLOOKUP(A3040,'ADM Details FY17'!$A$3:$H$3515,8,FALSE)</f>
        <v>0</v>
      </c>
      <c r="H3040" s="1">
        <f>VLOOKUP(A3040,'ADM Details FY17'!$A$3:$I$3515,9,FALSE)</f>
        <v>0</v>
      </c>
      <c r="I3040" s="1">
        <f>VLOOKUP(A3040,'ADM Details FY17'!$A$3:$J$3517,10,FALSE)</f>
        <v>0</v>
      </c>
      <c r="J3040" s="1">
        <f>VLOOKUP(A3040,'ADM Details FY17'!$A$3:$K$3515,11,FALSE)</f>
        <v>0</v>
      </c>
      <c r="K3040" s="1">
        <f>VLOOKUP(A3040,'ADM Details FY17'!$A$3:$M$3515,13,FALSE)</f>
        <v>0</v>
      </c>
      <c r="L3040" s="1">
        <f>VLOOKUP(A3040,'ADM Details FY17'!$A$3:$O$3515,15,FALSE)</f>
        <v>0</v>
      </c>
      <c r="M3040" s="1">
        <f>VLOOKUP(A3040,'ADM Details FY17'!$A$3:$P$3515,16,FALSE)</f>
        <v>0</v>
      </c>
      <c r="N3040" s="1">
        <f>VLOOKUP(A3040,'ADM Details FY17'!$A$3:$Q$3515,17,FALSE)</f>
        <v>0</v>
      </c>
      <c r="O3040" s="1">
        <f>VLOOKUP(A3040,'ADM Details FY17'!$A$3:$S$3515,19,FALSE)</f>
        <v>0</v>
      </c>
      <c r="P3040" s="1">
        <f>VLOOKUP(A3040,'ADM Details FY17'!$A$3:$U$3515,21,FALSE)</f>
        <v>0</v>
      </c>
      <c r="Q3040" s="1">
        <f>VLOOKUP(A3040,'ADM Details FY17'!$A$3:$V$3515,22,FALSE)</f>
        <v>0</v>
      </c>
      <c r="R3040" s="1">
        <f>VLOOKUP(A3040,'ADM Details FY17'!$A$3:$W$3515,23,FALSE)</f>
        <v>0</v>
      </c>
      <c r="S3040" s="1">
        <f>VLOOKUP(A3040,'ADM Details FY17'!$A$3:$X$3515,24,FALSE)</f>
        <v>0</v>
      </c>
      <c r="T3040" s="1">
        <f>VLOOKUP(A3040,'ADM Details FY17'!$A$3:$Y$3515,25,FALSE)</f>
        <v>0</v>
      </c>
      <c r="U3040" s="1">
        <f>VLOOKUP(A3040,'ADM Details FY17'!$A$3:$AA$3515,27,FALSE)</f>
        <v>0</v>
      </c>
      <c r="V3040" s="1">
        <f>IFERROR(VLOOKUP(C3040,'eindex _tget pp '!$A$4:$E$615,5,FALSE),0)</f>
        <v>0</v>
      </c>
      <c r="W3040" s="31">
        <f>IFERROR(VLOOKUP(C3040,'eindex _tget pp '!$A$4:$F$615,6,FALSE),0)</f>
        <v>0</v>
      </c>
      <c r="X3040" s="4">
        <f>IFERROR(VLOOKUP(B3040,'eschools 16'!$A$2:$F$25,6,FALSE),1)</f>
        <v>1</v>
      </c>
      <c r="Y3040" s="1">
        <f t="shared" si="235"/>
        <v>0</v>
      </c>
      <c r="Z3040" s="1">
        <f t="shared" si="236"/>
        <v>0</v>
      </c>
      <c r="AA3040" s="31">
        <f>IFERROR(VLOOKUP(C3040,'eindex _tget pp '!$A$4:$G$615,7,FALSE),0)</f>
        <v>0</v>
      </c>
      <c r="AB3040" s="1">
        <f>VLOOKUP(A3040,'ADM Details FY17'!$A$3:$AB$3515,28,FALSE)</f>
        <v>0</v>
      </c>
      <c r="AC3040" s="1">
        <f t="shared" si="237"/>
        <v>0</v>
      </c>
      <c r="AD3040" s="1">
        <f t="shared" si="238"/>
        <v>0</v>
      </c>
      <c r="AE3040" s="1">
        <f t="shared" si="239"/>
        <v>0</v>
      </c>
    </row>
    <row r="3041" spans="1:31" x14ac:dyDescent="0.25">
      <c r="A3041" t="str">
        <f>B3041&amp;"-"&amp;COUNTIF($B$3:B3041,B3041)</f>
        <v>953-16</v>
      </c>
      <c r="B3041">
        <v>953</v>
      </c>
      <c r="C3041" s="18">
        <f>VLOOKUP(A3041,'ADM Details FY17'!$A$3:$D$3515,4,FALSE)</f>
        <v>0</v>
      </c>
      <c r="D3041" s="1">
        <f>VLOOKUP(A3041,'ADM Details FY17'!$A$3:$E$3515,5,FALSE)</f>
        <v>0</v>
      </c>
      <c r="E3041" s="1">
        <f>VLOOKUP(A3041,'ADM Details FY17'!$A$3:$F$3515,6,FALSE)</f>
        <v>0</v>
      </c>
      <c r="F3041" s="1">
        <f>VLOOKUP(A3041,'ADM Details FY17'!$A$3:$G$3515,7,FALSE)</f>
        <v>0</v>
      </c>
      <c r="G3041" s="1">
        <f>VLOOKUP(A3041,'ADM Details FY17'!$A$3:$H$3515,8,FALSE)</f>
        <v>0</v>
      </c>
      <c r="H3041" s="1">
        <f>VLOOKUP(A3041,'ADM Details FY17'!$A$3:$I$3515,9,FALSE)</f>
        <v>0</v>
      </c>
      <c r="I3041" s="1">
        <f>VLOOKUP(A3041,'ADM Details FY17'!$A$3:$J$3517,10,FALSE)</f>
        <v>0</v>
      </c>
      <c r="J3041" s="1">
        <f>VLOOKUP(A3041,'ADM Details FY17'!$A$3:$K$3515,11,FALSE)</f>
        <v>0</v>
      </c>
      <c r="K3041" s="1">
        <f>VLOOKUP(A3041,'ADM Details FY17'!$A$3:$M$3515,13,FALSE)</f>
        <v>0</v>
      </c>
      <c r="L3041" s="1">
        <f>VLOOKUP(A3041,'ADM Details FY17'!$A$3:$O$3515,15,FALSE)</f>
        <v>0</v>
      </c>
      <c r="M3041" s="1">
        <f>VLOOKUP(A3041,'ADM Details FY17'!$A$3:$P$3515,16,FALSE)</f>
        <v>0</v>
      </c>
      <c r="N3041" s="1">
        <f>VLOOKUP(A3041,'ADM Details FY17'!$A$3:$Q$3515,17,FALSE)</f>
        <v>0</v>
      </c>
      <c r="O3041" s="1">
        <f>VLOOKUP(A3041,'ADM Details FY17'!$A$3:$S$3515,19,FALSE)</f>
        <v>0</v>
      </c>
      <c r="P3041" s="1">
        <f>VLOOKUP(A3041,'ADM Details FY17'!$A$3:$U$3515,21,FALSE)</f>
        <v>0</v>
      </c>
      <c r="Q3041" s="1">
        <f>VLOOKUP(A3041,'ADM Details FY17'!$A$3:$V$3515,22,FALSE)</f>
        <v>0</v>
      </c>
      <c r="R3041" s="1">
        <f>VLOOKUP(A3041,'ADM Details FY17'!$A$3:$W$3515,23,FALSE)</f>
        <v>0</v>
      </c>
      <c r="S3041" s="1">
        <f>VLOOKUP(A3041,'ADM Details FY17'!$A$3:$X$3515,24,FALSE)</f>
        <v>0</v>
      </c>
      <c r="T3041" s="1">
        <f>VLOOKUP(A3041,'ADM Details FY17'!$A$3:$Y$3515,25,FALSE)</f>
        <v>0</v>
      </c>
      <c r="U3041" s="1">
        <f>VLOOKUP(A3041,'ADM Details FY17'!$A$3:$AA$3515,27,FALSE)</f>
        <v>0</v>
      </c>
      <c r="V3041" s="1">
        <f>IFERROR(VLOOKUP(C3041,'eindex _tget pp '!$A$4:$E$615,5,FALSE),0)</f>
        <v>0</v>
      </c>
      <c r="W3041" s="31">
        <f>IFERROR(VLOOKUP(C3041,'eindex _tget pp '!$A$4:$F$615,6,FALSE),0)</f>
        <v>0</v>
      </c>
      <c r="X3041" s="4">
        <f>IFERROR(VLOOKUP(B3041,'eschools 16'!$A$2:$F$25,6,FALSE),1)</f>
        <v>1</v>
      </c>
      <c r="Y3041" s="1">
        <f t="shared" si="235"/>
        <v>0</v>
      </c>
      <c r="Z3041" s="1">
        <f t="shared" si="236"/>
        <v>0</v>
      </c>
      <c r="AA3041" s="31">
        <f>IFERROR(VLOOKUP(C3041,'eindex _tget pp '!$A$4:$G$615,7,FALSE),0)</f>
        <v>0</v>
      </c>
      <c r="AB3041" s="1">
        <f>VLOOKUP(A3041,'ADM Details FY17'!$A$3:$AB$3515,28,FALSE)</f>
        <v>0</v>
      </c>
      <c r="AC3041" s="1">
        <f t="shared" si="237"/>
        <v>0</v>
      </c>
      <c r="AD3041" s="1">
        <f t="shared" si="238"/>
        <v>0</v>
      </c>
      <c r="AE3041" s="1">
        <f t="shared" si="239"/>
        <v>0</v>
      </c>
    </row>
    <row r="3042" spans="1:31" x14ac:dyDescent="0.25">
      <c r="A3042" t="str">
        <f>B3042&amp;"-"&amp;COUNTIF($B$3:B3042,B3042)</f>
        <v>953-17</v>
      </c>
      <c r="B3042">
        <v>953</v>
      </c>
      <c r="C3042" s="18">
        <f>VLOOKUP(A3042,'ADM Details FY17'!$A$3:$D$3515,4,FALSE)</f>
        <v>0</v>
      </c>
      <c r="D3042" s="1">
        <f>VLOOKUP(A3042,'ADM Details FY17'!$A$3:$E$3515,5,FALSE)</f>
        <v>0</v>
      </c>
      <c r="E3042" s="1">
        <f>VLOOKUP(A3042,'ADM Details FY17'!$A$3:$F$3515,6,FALSE)</f>
        <v>0</v>
      </c>
      <c r="F3042" s="1">
        <f>VLOOKUP(A3042,'ADM Details FY17'!$A$3:$G$3515,7,FALSE)</f>
        <v>0</v>
      </c>
      <c r="G3042" s="1">
        <f>VLOOKUP(A3042,'ADM Details FY17'!$A$3:$H$3515,8,FALSE)</f>
        <v>0</v>
      </c>
      <c r="H3042" s="1">
        <f>VLOOKUP(A3042,'ADM Details FY17'!$A$3:$I$3515,9,FALSE)</f>
        <v>0</v>
      </c>
      <c r="I3042" s="1">
        <f>VLOOKUP(A3042,'ADM Details FY17'!$A$3:$J$3517,10,FALSE)</f>
        <v>0</v>
      </c>
      <c r="J3042" s="1">
        <f>VLOOKUP(A3042,'ADM Details FY17'!$A$3:$K$3515,11,FALSE)</f>
        <v>0</v>
      </c>
      <c r="K3042" s="1">
        <f>VLOOKUP(A3042,'ADM Details FY17'!$A$3:$M$3515,13,FALSE)</f>
        <v>0</v>
      </c>
      <c r="L3042" s="1">
        <f>VLOOKUP(A3042,'ADM Details FY17'!$A$3:$O$3515,15,FALSE)</f>
        <v>0</v>
      </c>
      <c r="M3042" s="1">
        <f>VLOOKUP(A3042,'ADM Details FY17'!$A$3:$P$3515,16,FALSE)</f>
        <v>0</v>
      </c>
      <c r="N3042" s="1">
        <f>VLOOKUP(A3042,'ADM Details FY17'!$A$3:$Q$3515,17,FALSE)</f>
        <v>0</v>
      </c>
      <c r="O3042" s="1">
        <f>VLOOKUP(A3042,'ADM Details FY17'!$A$3:$S$3515,19,FALSE)</f>
        <v>0</v>
      </c>
      <c r="P3042" s="1">
        <f>VLOOKUP(A3042,'ADM Details FY17'!$A$3:$U$3515,21,FALSE)</f>
        <v>0</v>
      </c>
      <c r="Q3042" s="1">
        <f>VLOOKUP(A3042,'ADM Details FY17'!$A$3:$V$3515,22,FALSE)</f>
        <v>0</v>
      </c>
      <c r="R3042" s="1">
        <f>VLOOKUP(A3042,'ADM Details FY17'!$A$3:$W$3515,23,FALSE)</f>
        <v>0</v>
      </c>
      <c r="S3042" s="1">
        <f>VLOOKUP(A3042,'ADM Details FY17'!$A$3:$X$3515,24,FALSE)</f>
        <v>0</v>
      </c>
      <c r="T3042" s="1">
        <f>VLOOKUP(A3042,'ADM Details FY17'!$A$3:$Y$3515,25,FALSE)</f>
        <v>0</v>
      </c>
      <c r="U3042" s="1">
        <f>VLOOKUP(A3042,'ADM Details FY17'!$A$3:$AA$3515,27,FALSE)</f>
        <v>0</v>
      </c>
      <c r="V3042" s="1">
        <f>IFERROR(VLOOKUP(C3042,'eindex _tget pp '!$A$4:$E$615,5,FALSE),0)</f>
        <v>0</v>
      </c>
      <c r="W3042" s="31">
        <f>IFERROR(VLOOKUP(C3042,'eindex _tget pp '!$A$4:$F$615,6,FALSE),0)</f>
        <v>0</v>
      </c>
      <c r="X3042" s="4">
        <f>IFERROR(VLOOKUP(B3042,'eschools 16'!$A$2:$F$25,6,FALSE),1)</f>
        <v>1</v>
      </c>
      <c r="Y3042" s="1">
        <f t="shared" si="235"/>
        <v>0</v>
      </c>
      <c r="Z3042" s="1">
        <f t="shared" si="236"/>
        <v>0</v>
      </c>
      <c r="AA3042" s="31">
        <f>IFERROR(VLOOKUP(C3042,'eindex _tget pp '!$A$4:$G$615,7,FALSE),0)</f>
        <v>0</v>
      </c>
      <c r="AB3042" s="1">
        <f>VLOOKUP(A3042,'ADM Details FY17'!$A$3:$AB$3515,28,FALSE)</f>
        <v>0</v>
      </c>
      <c r="AC3042" s="1">
        <f t="shared" si="237"/>
        <v>0</v>
      </c>
      <c r="AD3042" s="1">
        <f t="shared" si="238"/>
        <v>0</v>
      </c>
      <c r="AE3042" s="1">
        <f t="shared" si="239"/>
        <v>0</v>
      </c>
    </row>
    <row r="3043" spans="1:31" x14ac:dyDescent="0.25">
      <c r="A3043" t="str">
        <f>B3043&amp;"-"&amp;COUNTIF($B$3:B3043,B3043)</f>
        <v>953-18</v>
      </c>
      <c r="B3043">
        <v>953</v>
      </c>
      <c r="C3043" s="18">
        <f>VLOOKUP(A3043,'ADM Details FY17'!$A$3:$D$3515,4,FALSE)</f>
        <v>0</v>
      </c>
      <c r="D3043" s="1">
        <f>VLOOKUP(A3043,'ADM Details FY17'!$A$3:$E$3515,5,FALSE)</f>
        <v>0</v>
      </c>
      <c r="E3043" s="1">
        <f>VLOOKUP(A3043,'ADM Details FY17'!$A$3:$F$3515,6,FALSE)</f>
        <v>0</v>
      </c>
      <c r="F3043" s="1">
        <f>VLOOKUP(A3043,'ADM Details FY17'!$A$3:$G$3515,7,FALSE)</f>
        <v>0</v>
      </c>
      <c r="G3043" s="1">
        <f>VLOOKUP(A3043,'ADM Details FY17'!$A$3:$H$3515,8,FALSE)</f>
        <v>0</v>
      </c>
      <c r="H3043" s="1">
        <f>VLOOKUP(A3043,'ADM Details FY17'!$A$3:$I$3515,9,FALSE)</f>
        <v>0</v>
      </c>
      <c r="I3043" s="1">
        <f>VLOOKUP(A3043,'ADM Details FY17'!$A$3:$J$3517,10,FALSE)</f>
        <v>0</v>
      </c>
      <c r="J3043" s="1">
        <f>VLOOKUP(A3043,'ADM Details FY17'!$A$3:$K$3515,11,FALSE)</f>
        <v>0</v>
      </c>
      <c r="K3043" s="1">
        <f>VLOOKUP(A3043,'ADM Details FY17'!$A$3:$M$3515,13,FALSE)</f>
        <v>0</v>
      </c>
      <c r="L3043" s="1">
        <f>VLOOKUP(A3043,'ADM Details FY17'!$A$3:$O$3515,15,FALSE)</f>
        <v>0</v>
      </c>
      <c r="M3043" s="1">
        <f>VLOOKUP(A3043,'ADM Details FY17'!$A$3:$P$3515,16,FALSE)</f>
        <v>0</v>
      </c>
      <c r="N3043" s="1">
        <f>VLOOKUP(A3043,'ADM Details FY17'!$A$3:$Q$3515,17,FALSE)</f>
        <v>0</v>
      </c>
      <c r="O3043" s="1">
        <f>VLOOKUP(A3043,'ADM Details FY17'!$A$3:$S$3515,19,FALSE)</f>
        <v>0</v>
      </c>
      <c r="P3043" s="1">
        <f>VLOOKUP(A3043,'ADM Details FY17'!$A$3:$U$3515,21,FALSE)</f>
        <v>0</v>
      </c>
      <c r="Q3043" s="1">
        <f>VLOOKUP(A3043,'ADM Details FY17'!$A$3:$V$3515,22,FALSE)</f>
        <v>0</v>
      </c>
      <c r="R3043" s="1">
        <f>VLOOKUP(A3043,'ADM Details FY17'!$A$3:$W$3515,23,FALSE)</f>
        <v>0</v>
      </c>
      <c r="S3043" s="1">
        <f>VLOOKUP(A3043,'ADM Details FY17'!$A$3:$X$3515,24,FALSE)</f>
        <v>0</v>
      </c>
      <c r="T3043" s="1">
        <f>VLOOKUP(A3043,'ADM Details FY17'!$A$3:$Y$3515,25,FALSE)</f>
        <v>0</v>
      </c>
      <c r="U3043" s="1">
        <f>VLOOKUP(A3043,'ADM Details FY17'!$A$3:$AA$3515,27,FALSE)</f>
        <v>0</v>
      </c>
      <c r="V3043" s="1">
        <f>IFERROR(VLOOKUP(C3043,'eindex _tget pp '!$A$4:$E$615,5,FALSE),0)</f>
        <v>0</v>
      </c>
      <c r="W3043" s="31">
        <f>IFERROR(VLOOKUP(C3043,'eindex _tget pp '!$A$4:$F$615,6,FALSE),0)</f>
        <v>0</v>
      </c>
      <c r="X3043" s="4">
        <f>IFERROR(VLOOKUP(B3043,'eschools 16'!$A$2:$F$25,6,FALSE),1)</f>
        <v>1</v>
      </c>
      <c r="Y3043" s="1">
        <f t="shared" si="235"/>
        <v>0</v>
      </c>
      <c r="Z3043" s="1">
        <f t="shared" si="236"/>
        <v>0</v>
      </c>
      <c r="AA3043" s="31">
        <f>IFERROR(VLOOKUP(C3043,'eindex _tget pp '!$A$4:$G$615,7,FALSE),0)</f>
        <v>0</v>
      </c>
      <c r="AB3043" s="1">
        <f>VLOOKUP(A3043,'ADM Details FY17'!$A$3:$AB$3515,28,FALSE)</f>
        <v>0</v>
      </c>
      <c r="AC3043" s="1">
        <f t="shared" si="237"/>
        <v>0</v>
      </c>
      <c r="AD3043" s="1">
        <f t="shared" si="238"/>
        <v>0</v>
      </c>
      <c r="AE3043" s="1">
        <f t="shared" si="239"/>
        <v>0</v>
      </c>
    </row>
    <row r="3044" spans="1:31" x14ac:dyDescent="0.25">
      <c r="A3044" t="str">
        <f>B3044&amp;"-"&amp;COUNTIF($B$3:B3044,B3044)</f>
        <v>953-19</v>
      </c>
      <c r="B3044">
        <v>953</v>
      </c>
      <c r="C3044" s="18">
        <f>VLOOKUP(A3044,'ADM Details FY17'!$A$3:$D$3515,4,FALSE)</f>
        <v>0</v>
      </c>
      <c r="D3044" s="1">
        <f>VLOOKUP(A3044,'ADM Details FY17'!$A$3:$E$3515,5,FALSE)</f>
        <v>0</v>
      </c>
      <c r="E3044" s="1">
        <f>VLOOKUP(A3044,'ADM Details FY17'!$A$3:$F$3515,6,FALSE)</f>
        <v>0</v>
      </c>
      <c r="F3044" s="1">
        <f>VLOOKUP(A3044,'ADM Details FY17'!$A$3:$G$3515,7,FALSE)</f>
        <v>0</v>
      </c>
      <c r="G3044" s="1">
        <f>VLOOKUP(A3044,'ADM Details FY17'!$A$3:$H$3515,8,FALSE)</f>
        <v>0</v>
      </c>
      <c r="H3044" s="1">
        <f>VLOOKUP(A3044,'ADM Details FY17'!$A$3:$I$3515,9,FALSE)</f>
        <v>0</v>
      </c>
      <c r="I3044" s="1">
        <f>VLOOKUP(A3044,'ADM Details FY17'!$A$3:$J$3517,10,FALSE)</f>
        <v>0</v>
      </c>
      <c r="J3044" s="1">
        <f>VLOOKUP(A3044,'ADM Details FY17'!$A$3:$K$3515,11,FALSE)</f>
        <v>0</v>
      </c>
      <c r="K3044" s="1">
        <f>VLOOKUP(A3044,'ADM Details FY17'!$A$3:$M$3515,13,FALSE)</f>
        <v>0</v>
      </c>
      <c r="L3044" s="1">
        <f>VLOOKUP(A3044,'ADM Details FY17'!$A$3:$O$3515,15,FALSE)</f>
        <v>0</v>
      </c>
      <c r="M3044" s="1">
        <f>VLOOKUP(A3044,'ADM Details FY17'!$A$3:$P$3515,16,FALSE)</f>
        <v>0</v>
      </c>
      <c r="N3044" s="1">
        <f>VLOOKUP(A3044,'ADM Details FY17'!$A$3:$Q$3515,17,FALSE)</f>
        <v>0</v>
      </c>
      <c r="O3044" s="1">
        <f>VLOOKUP(A3044,'ADM Details FY17'!$A$3:$S$3515,19,FALSE)</f>
        <v>0</v>
      </c>
      <c r="P3044" s="1">
        <f>VLOOKUP(A3044,'ADM Details FY17'!$A$3:$U$3515,21,FALSE)</f>
        <v>0</v>
      </c>
      <c r="Q3044" s="1">
        <f>VLOOKUP(A3044,'ADM Details FY17'!$A$3:$V$3515,22,FALSE)</f>
        <v>0</v>
      </c>
      <c r="R3044" s="1">
        <f>VLOOKUP(A3044,'ADM Details FY17'!$A$3:$W$3515,23,FALSE)</f>
        <v>0</v>
      </c>
      <c r="S3044" s="1">
        <f>VLOOKUP(A3044,'ADM Details FY17'!$A$3:$X$3515,24,FALSE)</f>
        <v>0</v>
      </c>
      <c r="T3044" s="1">
        <f>VLOOKUP(A3044,'ADM Details FY17'!$A$3:$Y$3515,25,FALSE)</f>
        <v>0</v>
      </c>
      <c r="U3044" s="1">
        <f>VLOOKUP(A3044,'ADM Details FY17'!$A$3:$AA$3515,27,FALSE)</f>
        <v>0</v>
      </c>
      <c r="V3044" s="1">
        <f>IFERROR(VLOOKUP(C3044,'eindex _tget pp '!$A$4:$E$615,5,FALSE),0)</f>
        <v>0</v>
      </c>
      <c r="W3044" s="31">
        <f>IFERROR(VLOOKUP(C3044,'eindex _tget pp '!$A$4:$F$615,6,FALSE),0)</f>
        <v>0</v>
      </c>
      <c r="X3044" s="4">
        <f>IFERROR(VLOOKUP(B3044,'eschools 16'!$A$2:$F$25,6,FALSE),1)</f>
        <v>1</v>
      </c>
      <c r="Y3044" s="1">
        <f t="shared" si="235"/>
        <v>0</v>
      </c>
      <c r="Z3044" s="1">
        <f t="shared" si="236"/>
        <v>0</v>
      </c>
      <c r="AA3044" s="31">
        <f>IFERROR(VLOOKUP(C3044,'eindex _tget pp '!$A$4:$G$615,7,FALSE),0)</f>
        <v>0</v>
      </c>
      <c r="AB3044" s="1">
        <f>VLOOKUP(A3044,'ADM Details FY17'!$A$3:$AB$3515,28,FALSE)</f>
        <v>0</v>
      </c>
      <c r="AC3044" s="1">
        <f t="shared" si="237"/>
        <v>0</v>
      </c>
      <c r="AD3044" s="1">
        <f t="shared" si="238"/>
        <v>0</v>
      </c>
      <c r="AE3044" s="1">
        <f t="shared" si="239"/>
        <v>0</v>
      </c>
    </row>
    <row r="3045" spans="1:31" x14ac:dyDescent="0.25">
      <c r="A3045" t="str">
        <f>B3045&amp;"-"&amp;COUNTIF($B$3:B3045,B3045)</f>
        <v>953-20</v>
      </c>
      <c r="B3045">
        <v>953</v>
      </c>
      <c r="C3045" s="18">
        <f>VLOOKUP(A3045,'ADM Details FY17'!$A$3:$D$3515,4,FALSE)</f>
        <v>0</v>
      </c>
      <c r="D3045" s="1">
        <f>VLOOKUP(A3045,'ADM Details FY17'!$A$3:$E$3515,5,FALSE)</f>
        <v>0</v>
      </c>
      <c r="E3045" s="1">
        <f>VLOOKUP(A3045,'ADM Details FY17'!$A$3:$F$3515,6,FALSE)</f>
        <v>0</v>
      </c>
      <c r="F3045" s="1">
        <f>VLOOKUP(A3045,'ADM Details FY17'!$A$3:$G$3515,7,FALSE)</f>
        <v>0</v>
      </c>
      <c r="G3045" s="1">
        <f>VLOOKUP(A3045,'ADM Details FY17'!$A$3:$H$3515,8,FALSE)</f>
        <v>0</v>
      </c>
      <c r="H3045" s="1">
        <f>VLOOKUP(A3045,'ADM Details FY17'!$A$3:$I$3515,9,FALSE)</f>
        <v>0</v>
      </c>
      <c r="I3045" s="1">
        <f>VLOOKUP(A3045,'ADM Details FY17'!$A$3:$J$3517,10,FALSE)</f>
        <v>0</v>
      </c>
      <c r="J3045" s="1">
        <f>VLOOKUP(A3045,'ADM Details FY17'!$A$3:$K$3515,11,FALSE)</f>
        <v>0</v>
      </c>
      <c r="K3045" s="1">
        <f>VLOOKUP(A3045,'ADM Details FY17'!$A$3:$M$3515,13,FALSE)</f>
        <v>0</v>
      </c>
      <c r="L3045" s="1">
        <f>VLOOKUP(A3045,'ADM Details FY17'!$A$3:$O$3515,15,FALSE)</f>
        <v>0</v>
      </c>
      <c r="M3045" s="1">
        <f>VLOOKUP(A3045,'ADM Details FY17'!$A$3:$P$3515,16,FALSE)</f>
        <v>0</v>
      </c>
      <c r="N3045" s="1">
        <f>VLOOKUP(A3045,'ADM Details FY17'!$A$3:$Q$3515,17,FALSE)</f>
        <v>0</v>
      </c>
      <c r="O3045" s="1">
        <f>VLOOKUP(A3045,'ADM Details FY17'!$A$3:$S$3515,19,FALSE)</f>
        <v>0</v>
      </c>
      <c r="P3045" s="1">
        <f>VLOOKUP(A3045,'ADM Details FY17'!$A$3:$U$3515,21,FALSE)</f>
        <v>0</v>
      </c>
      <c r="Q3045" s="1">
        <f>VLOOKUP(A3045,'ADM Details FY17'!$A$3:$V$3515,22,FALSE)</f>
        <v>0</v>
      </c>
      <c r="R3045" s="1">
        <f>VLOOKUP(A3045,'ADM Details FY17'!$A$3:$W$3515,23,FALSE)</f>
        <v>0</v>
      </c>
      <c r="S3045" s="1">
        <f>VLOOKUP(A3045,'ADM Details FY17'!$A$3:$X$3515,24,FALSE)</f>
        <v>0</v>
      </c>
      <c r="T3045" s="1">
        <f>VLOOKUP(A3045,'ADM Details FY17'!$A$3:$Y$3515,25,FALSE)</f>
        <v>0</v>
      </c>
      <c r="U3045" s="1">
        <f>VLOOKUP(A3045,'ADM Details FY17'!$A$3:$AA$3515,27,FALSE)</f>
        <v>0</v>
      </c>
      <c r="V3045" s="1">
        <f>IFERROR(VLOOKUP(C3045,'eindex _tget pp '!$A$4:$E$615,5,FALSE),0)</f>
        <v>0</v>
      </c>
      <c r="W3045" s="31">
        <f>IFERROR(VLOOKUP(C3045,'eindex _tget pp '!$A$4:$F$615,6,FALSE),0)</f>
        <v>0</v>
      </c>
      <c r="X3045" s="4">
        <f>IFERROR(VLOOKUP(B3045,'eschools 16'!$A$2:$F$25,6,FALSE),1)</f>
        <v>1</v>
      </c>
      <c r="Y3045" s="1">
        <f t="shared" si="235"/>
        <v>0</v>
      </c>
      <c r="Z3045" s="1">
        <f t="shared" si="236"/>
        <v>0</v>
      </c>
      <c r="AA3045" s="31">
        <f>IFERROR(VLOOKUP(C3045,'eindex _tget pp '!$A$4:$G$615,7,FALSE),0)</f>
        <v>0</v>
      </c>
      <c r="AB3045" s="1">
        <f>VLOOKUP(A3045,'ADM Details FY17'!$A$3:$AB$3515,28,FALSE)</f>
        <v>0</v>
      </c>
      <c r="AC3045" s="1">
        <f t="shared" si="237"/>
        <v>0</v>
      </c>
      <c r="AD3045" s="1">
        <f t="shared" si="238"/>
        <v>0</v>
      </c>
      <c r="AE3045" s="1">
        <f t="shared" si="239"/>
        <v>0</v>
      </c>
    </row>
    <row r="3046" spans="1:31" x14ac:dyDescent="0.25">
      <c r="A3046" t="str">
        <f>B3046&amp;"-"&amp;COUNTIF($B$3:B3046,B3046)</f>
        <v>7984-1</v>
      </c>
      <c r="B3046">
        <v>7984</v>
      </c>
      <c r="C3046" s="18">
        <f>VLOOKUP(A3046,'ADM Details FY17'!$A$3:$D$3515,4,FALSE)</f>
        <v>48306</v>
      </c>
      <c r="D3046" s="1">
        <f>VLOOKUP(A3046,'ADM Details FY17'!$A$3:$E$3515,5,FALSE)</f>
        <v>2</v>
      </c>
      <c r="E3046" s="1">
        <f>VLOOKUP(A3046,'ADM Details FY17'!$A$3:$F$3515,6,FALSE)</f>
        <v>0</v>
      </c>
      <c r="F3046" s="1">
        <f>VLOOKUP(A3046,'ADM Details FY17'!$A$3:$G$3515,7,FALSE)</f>
        <v>0</v>
      </c>
      <c r="G3046" s="1">
        <f>VLOOKUP(A3046,'ADM Details FY17'!$A$3:$H$3515,8,FALSE)</f>
        <v>0</v>
      </c>
      <c r="H3046" s="1">
        <f>VLOOKUP(A3046,'ADM Details FY17'!$A$3:$I$3515,9,FALSE)</f>
        <v>0</v>
      </c>
      <c r="I3046" s="1">
        <f>VLOOKUP(A3046,'ADM Details FY17'!$A$3:$J$3517,10,FALSE)</f>
        <v>0</v>
      </c>
      <c r="J3046" s="1">
        <f>VLOOKUP(A3046,'ADM Details FY17'!$A$3:$K$3515,11,FALSE)</f>
        <v>0</v>
      </c>
      <c r="K3046" s="1">
        <f>VLOOKUP(A3046,'ADM Details FY17'!$A$3:$M$3515,13,FALSE)</f>
        <v>2</v>
      </c>
      <c r="L3046" s="1">
        <f>VLOOKUP(A3046,'ADM Details FY17'!$A$3:$O$3515,15,FALSE)</f>
        <v>0</v>
      </c>
      <c r="M3046" s="1">
        <f>VLOOKUP(A3046,'ADM Details FY17'!$A$3:$P$3515,16,FALSE)</f>
        <v>2</v>
      </c>
      <c r="N3046" s="1">
        <f>VLOOKUP(A3046,'ADM Details FY17'!$A$3:$Q$3515,17,FALSE)</f>
        <v>0</v>
      </c>
      <c r="O3046" s="1">
        <f>VLOOKUP(A3046,'ADM Details FY17'!$A$3:$S$3515,19,FALSE)</f>
        <v>0</v>
      </c>
      <c r="P3046" s="1">
        <f>VLOOKUP(A3046,'ADM Details FY17'!$A$3:$U$3515,21,FALSE)</f>
        <v>0</v>
      </c>
      <c r="Q3046" s="1">
        <f>VLOOKUP(A3046,'ADM Details FY17'!$A$3:$V$3515,22,FALSE)</f>
        <v>0</v>
      </c>
      <c r="R3046" s="1">
        <f>VLOOKUP(A3046,'ADM Details FY17'!$A$3:$W$3515,23,FALSE)</f>
        <v>0</v>
      </c>
      <c r="S3046" s="1">
        <f>VLOOKUP(A3046,'ADM Details FY17'!$A$3:$X$3515,24,FALSE)</f>
        <v>0</v>
      </c>
      <c r="T3046" s="1">
        <f>VLOOKUP(A3046,'ADM Details FY17'!$A$3:$Y$3515,25,FALSE)</f>
        <v>0</v>
      </c>
      <c r="U3046" s="1">
        <f>VLOOKUP(A3046,'ADM Details FY17'!$A$3:$AA$3515,27,FALSE)</f>
        <v>0</v>
      </c>
      <c r="V3046" s="1">
        <f>IFERROR(VLOOKUP(C3046,'eindex _tget pp '!$A$4:$E$615,5,FALSE),0)</f>
        <v>0</v>
      </c>
      <c r="W3046" s="31">
        <f>IFERROR(VLOOKUP(C3046,'eindex _tget pp '!$A$4:$F$615,6,FALSE),0)</f>
        <v>0.59733024670000001</v>
      </c>
      <c r="X3046" s="4">
        <f>IFERROR(VLOOKUP(B3046,'eschools 16'!$A$2:$F$25,6,FALSE),1)</f>
        <v>1</v>
      </c>
      <c r="Y3046" s="1">
        <f t="shared" si="235"/>
        <v>0</v>
      </c>
      <c r="Z3046" s="1">
        <f t="shared" si="236"/>
        <v>324.95</v>
      </c>
      <c r="AA3046" s="31">
        <f>IFERROR(VLOOKUP(C3046,'eindex _tget pp '!$A$4:$G$615,7,FALSE),0)</f>
        <v>0.34628678499999999</v>
      </c>
      <c r="AB3046" s="1">
        <f>VLOOKUP(A3046,'ADM Details FY17'!$A$3:$AB$3515,28,FALSE)</f>
        <v>0</v>
      </c>
      <c r="AC3046" s="1">
        <f t="shared" si="237"/>
        <v>0</v>
      </c>
      <c r="AD3046" s="1">
        <f t="shared" si="238"/>
        <v>2</v>
      </c>
      <c r="AE3046" s="1">
        <f t="shared" si="239"/>
        <v>300</v>
      </c>
    </row>
    <row r="3047" spans="1:31" x14ac:dyDescent="0.25">
      <c r="A3047" t="str">
        <f>B3047&amp;"-"&amp;COUNTIF($B$3:B3047,B3047)</f>
        <v>7984-2</v>
      </c>
      <c r="B3047">
        <v>7984</v>
      </c>
      <c r="C3047" s="18">
        <f>VLOOKUP(A3047,'ADM Details FY17'!$A$3:$D$3515,4,FALSE)</f>
        <v>45161</v>
      </c>
      <c r="D3047" s="1">
        <f>VLOOKUP(A3047,'ADM Details FY17'!$A$3:$E$3515,5,FALSE)</f>
        <v>127.72</v>
      </c>
      <c r="E3047" s="1">
        <f>VLOOKUP(A3047,'ADM Details FY17'!$A$3:$F$3515,6,FALSE)</f>
        <v>9</v>
      </c>
      <c r="F3047" s="1">
        <f>VLOOKUP(A3047,'ADM Details FY17'!$A$3:$G$3515,7,FALSE)</f>
        <v>12.97</v>
      </c>
      <c r="G3047" s="1">
        <f>VLOOKUP(A3047,'ADM Details FY17'!$A$3:$H$3515,8,FALSE)</f>
        <v>1</v>
      </c>
      <c r="H3047" s="1">
        <f>VLOOKUP(A3047,'ADM Details FY17'!$A$3:$I$3515,9,FALSE)</f>
        <v>1</v>
      </c>
      <c r="I3047" s="1">
        <f>VLOOKUP(A3047,'ADM Details FY17'!$A$3:$J$3517,10,FALSE)</f>
        <v>0</v>
      </c>
      <c r="J3047" s="1">
        <f>VLOOKUP(A3047,'ADM Details FY17'!$A$3:$K$3515,11,FALSE)</f>
        <v>0</v>
      </c>
      <c r="K3047" s="1">
        <f>VLOOKUP(A3047,'ADM Details FY17'!$A$3:$M$3515,13,FALSE)</f>
        <v>127.72</v>
      </c>
      <c r="L3047" s="1">
        <f>VLOOKUP(A3047,'ADM Details FY17'!$A$3:$O$3515,15,FALSE)</f>
        <v>0</v>
      </c>
      <c r="M3047" s="1">
        <f>VLOOKUP(A3047,'ADM Details FY17'!$A$3:$P$3515,16,FALSE)</f>
        <v>31.47</v>
      </c>
      <c r="N3047" s="1">
        <f>VLOOKUP(A3047,'ADM Details FY17'!$A$3:$Q$3515,17,FALSE)</f>
        <v>0</v>
      </c>
      <c r="O3047" s="1">
        <f>VLOOKUP(A3047,'ADM Details FY17'!$A$3:$S$3515,19,FALSE)</f>
        <v>69.25</v>
      </c>
      <c r="P3047" s="1">
        <f>VLOOKUP(A3047,'ADM Details FY17'!$A$3:$U$3515,21,FALSE)</f>
        <v>0</v>
      </c>
      <c r="Q3047" s="1">
        <f>VLOOKUP(A3047,'ADM Details FY17'!$A$3:$V$3515,22,FALSE)</f>
        <v>0</v>
      </c>
      <c r="R3047" s="1">
        <f>VLOOKUP(A3047,'ADM Details FY17'!$A$3:$W$3515,23,FALSE)</f>
        <v>0</v>
      </c>
      <c r="S3047" s="1">
        <f>VLOOKUP(A3047,'ADM Details FY17'!$A$3:$X$3515,24,FALSE)</f>
        <v>0</v>
      </c>
      <c r="T3047" s="1">
        <f>VLOOKUP(A3047,'ADM Details FY17'!$A$3:$Y$3515,25,FALSE)</f>
        <v>0</v>
      </c>
      <c r="U3047" s="1">
        <f>VLOOKUP(A3047,'ADM Details FY17'!$A$3:$AA$3515,27,FALSE)</f>
        <v>0</v>
      </c>
      <c r="V3047" s="1">
        <f>IFERROR(VLOOKUP(C3047,'eindex _tget pp '!$A$4:$E$615,5,FALSE),0)</f>
        <v>2089.5999301616803</v>
      </c>
      <c r="W3047" s="31">
        <f>IFERROR(VLOOKUP(C3047,'eindex _tget pp '!$A$4:$F$615,6,FALSE),0)</f>
        <v>2.9232169881000001</v>
      </c>
      <c r="X3047" s="4">
        <f>IFERROR(VLOOKUP(B3047,'eschools 16'!$A$2:$F$25,6,FALSE),1)</f>
        <v>1</v>
      </c>
      <c r="Y3047" s="1">
        <f t="shared" si="235"/>
        <v>66720.929999999993</v>
      </c>
      <c r="Z3047" s="1">
        <f t="shared" si="236"/>
        <v>101552.09</v>
      </c>
      <c r="AA3047" s="31">
        <f>IFERROR(VLOOKUP(C3047,'eindex _tget pp '!$A$4:$G$615,7,FALSE),0)</f>
        <v>0.9</v>
      </c>
      <c r="AB3047" s="1">
        <f>VLOOKUP(A3047,'ADM Details FY17'!$A$3:$AB$3515,28,FALSE)</f>
        <v>0</v>
      </c>
      <c r="AC3047" s="1">
        <f t="shared" si="237"/>
        <v>0</v>
      </c>
      <c r="AD3047" s="1">
        <f t="shared" si="238"/>
        <v>127.72</v>
      </c>
      <c r="AE3047" s="1">
        <f t="shared" si="239"/>
        <v>19158</v>
      </c>
    </row>
    <row r="3048" spans="1:31" x14ac:dyDescent="0.25">
      <c r="A3048" t="str">
        <f>B3048&amp;"-"&amp;COUNTIF($B$3:B3048,B3048)</f>
        <v>7984-3</v>
      </c>
      <c r="B3048">
        <v>7984</v>
      </c>
      <c r="C3048" s="18">
        <f>VLOOKUP(A3048,'ADM Details FY17'!$A$3:$D$3515,4,FALSE)</f>
        <v>0</v>
      </c>
      <c r="D3048" s="1">
        <f>VLOOKUP(A3048,'ADM Details FY17'!$A$3:$E$3515,5,FALSE)</f>
        <v>0</v>
      </c>
      <c r="E3048" s="1">
        <f>VLOOKUP(A3048,'ADM Details FY17'!$A$3:$F$3515,6,FALSE)</f>
        <v>0</v>
      </c>
      <c r="F3048" s="1">
        <f>VLOOKUP(A3048,'ADM Details FY17'!$A$3:$G$3515,7,FALSE)</f>
        <v>0</v>
      </c>
      <c r="G3048" s="1">
        <f>VLOOKUP(A3048,'ADM Details FY17'!$A$3:$H$3515,8,FALSE)</f>
        <v>0</v>
      </c>
      <c r="H3048" s="1">
        <f>VLOOKUP(A3048,'ADM Details FY17'!$A$3:$I$3515,9,FALSE)</f>
        <v>0</v>
      </c>
      <c r="I3048" s="1">
        <f>VLOOKUP(A3048,'ADM Details FY17'!$A$3:$J$3517,10,FALSE)</f>
        <v>0</v>
      </c>
      <c r="J3048" s="1">
        <f>VLOOKUP(A3048,'ADM Details FY17'!$A$3:$K$3515,11,FALSE)</f>
        <v>0</v>
      </c>
      <c r="K3048" s="1">
        <f>VLOOKUP(A3048,'ADM Details FY17'!$A$3:$M$3515,13,FALSE)</f>
        <v>0</v>
      </c>
      <c r="L3048" s="1">
        <f>VLOOKUP(A3048,'ADM Details FY17'!$A$3:$O$3515,15,FALSE)</f>
        <v>0</v>
      </c>
      <c r="M3048" s="1">
        <f>VLOOKUP(A3048,'ADM Details FY17'!$A$3:$P$3515,16,FALSE)</f>
        <v>0</v>
      </c>
      <c r="N3048" s="1">
        <f>VLOOKUP(A3048,'ADM Details FY17'!$A$3:$Q$3515,17,FALSE)</f>
        <v>0</v>
      </c>
      <c r="O3048" s="1">
        <f>VLOOKUP(A3048,'ADM Details FY17'!$A$3:$S$3515,19,FALSE)</f>
        <v>0</v>
      </c>
      <c r="P3048" s="1">
        <f>VLOOKUP(A3048,'ADM Details FY17'!$A$3:$U$3515,21,FALSE)</f>
        <v>0</v>
      </c>
      <c r="Q3048" s="1">
        <f>VLOOKUP(A3048,'ADM Details FY17'!$A$3:$V$3515,22,FALSE)</f>
        <v>0</v>
      </c>
      <c r="R3048" s="1">
        <f>VLOOKUP(A3048,'ADM Details FY17'!$A$3:$W$3515,23,FALSE)</f>
        <v>0</v>
      </c>
      <c r="S3048" s="1">
        <f>VLOOKUP(A3048,'ADM Details FY17'!$A$3:$X$3515,24,FALSE)</f>
        <v>0</v>
      </c>
      <c r="T3048" s="1">
        <f>VLOOKUP(A3048,'ADM Details FY17'!$A$3:$Y$3515,25,FALSE)</f>
        <v>0</v>
      </c>
      <c r="U3048" s="1">
        <f>VLOOKUP(A3048,'ADM Details FY17'!$A$3:$AA$3515,27,FALSE)</f>
        <v>0</v>
      </c>
      <c r="V3048" s="1">
        <f>IFERROR(VLOOKUP(C3048,'eindex _tget pp '!$A$4:$E$615,5,FALSE),0)</f>
        <v>0</v>
      </c>
      <c r="W3048" s="31">
        <f>IFERROR(VLOOKUP(C3048,'eindex _tget pp '!$A$4:$F$615,6,FALSE),0)</f>
        <v>0</v>
      </c>
      <c r="X3048" s="4">
        <f>IFERROR(VLOOKUP(B3048,'eschools 16'!$A$2:$F$25,6,FALSE),1)</f>
        <v>1</v>
      </c>
      <c r="Y3048" s="1">
        <f t="shared" si="235"/>
        <v>0</v>
      </c>
      <c r="Z3048" s="1">
        <f t="shared" si="236"/>
        <v>0</v>
      </c>
      <c r="AA3048" s="31">
        <f>IFERROR(VLOOKUP(C3048,'eindex _tget pp '!$A$4:$G$615,7,FALSE),0)</f>
        <v>0</v>
      </c>
      <c r="AB3048" s="1">
        <f>VLOOKUP(A3048,'ADM Details FY17'!$A$3:$AB$3515,28,FALSE)</f>
        <v>0</v>
      </c>
      <c r="AC3048" s="1">
        <f t="shared" si="237"/>
        <v>0</v>
      </c>
      <c r="AD3048" s="1">
        <f t="shared" si="238"/>
        <v>0</v>
      </c>
      <c r="AE3048" s="1">
        <f t="shared" si="239"/>
        <v>0</v>
      </c>
    </row>
    <row r="3049" spans="1:31" x14ac:dyDescent="0.25">
      <c r="A3049" t="str">
        <f>B3049&amp;"-"&amp;COUNTIF($B$3:B3049,B3049)</f>
        <v>7984-4</v>
      </c>
      <c r="B3049">
        <v>7984</v>
      </c>
      <c r="C3049" s="18">
        <f>VLOOKUP(A3049,'ADM Details FY17'!$A$3:$D$3515,4,FALSE)</f>
        <v>0</v>
      </c>
      <c r="D3049" s="1">
        <f>VLOOKUP(A3049,'ADM Details FY17'!$A$3:$E$3515,5,FALSE)</f>
        <v>0</v>
      </c>
      <c r="E3049" s="1">
        <f>VLOOKUP(A3049,'ADM Details FY17'!$A$3:$F$3515,6,FALSE)</f>
        <v>0</v>
      </c>
      <c r="F3049" s="1">
        <f>VLOOKUP(A3049,'ADM Details FY17'!$A$3:$G$3515,7,FALSE)</f>
        <v>0</v>
      </c>
      <c r="G3049" s="1">
        <f>VLOOKUP(A3049,'ADM Details FY17'!$A$3:$H$3515,8,FALSE)</f>
        <v>0</v>
      </c>
      <c r="H3049" s="1">
        <f>VLOOKUP(A3049,'ADM Details FY17'!$A$3:$I$3515,9,FALSE)</f>
        <v>0</v>
      </c>
      <c r="I3049" s="1">
        <f>VLOOKUP(A3049,'ADM Details FY17'!$A$3:$J$3517,10,FALSE)</f>
        <v>0</v>
      </c>
      <c r="J3049" s="1">
        <f>VLOOKUP(A3049,'ADM Details FY17'!$A$3:$K$3515,11,FALSE)</f>
        <v>0</v>
      </c>
      <c r="K3049" s="1">
        <f>VLOOKUP(A3049,'ADM Details FY17'!$A$3:$M$3515,13,FALSE)</f>
        <v>0</v>
      </c>
      <c r="L3049" s="1">
        <f>VLOOKUP(A3049,'ADM Details FY17'!$A$3:$O$3515,15,FALSE)</f>
        <v>0</v>
      </c>
      <c r="M3049" s="1">
        <f>VLOOKUP(A3049,'ADM Details FY17'!$A$3:$P$3515,16,FALSE)</f>
        <v>0</v>
      </c>
      <c r="N3049" s="1">
        <f>VLOOKUP(A3049,'ADM Details FY17'!$A$3:$Q$3515,17,FALSE)</f>
        <v>0</v>
      </c>
      <c r="O3049" s="1">
        <f>VLOOKUP(A3049,'ADM Details FY17'!$A$3:$S$3515,19,FALSE)</f>
        <v>0</v>
      </c>
      <c r="P3049" s="1">
        <f>VLOOKUP(A3049,'ADM Details FY17'!$A$3:$U$3515,21,FALSE)</f>
        <v>0</v>
      </c>
      <c r="Q3049" s="1">
        <f>VLOOKUP(A3049,'ADM Details FY17'!$A$3:$V$3515,22,FALSE)</f>
        <v>0</v>
      </c>
      <c r="R3049" s="1">
        <f>VLOOKUP(A3049,'ADM Details FY17'!$A$3:$W$3515,23,FALSE)</f>
        <v>0</v>
      </c>
      <c r="S3049" s="1">
        <f>VLOOKUP(A3049,'ADM Details FY17'!$A$3:$X$3515,24,FALSE)</f>
        <v>0</v>
      </c>
      <c r="T3049" s="1">
        <f>VLOOKUP(A3049,'ADM Details FY17'!$A$3:$Y$3515,25,FALSE)</f>
        <v>0</v>
      </c>
      <c r="U3049" s="1">
        <f>VLOOKUP(A3049,'ADM Details FY17'!$A$3:$AA$3515,27,FALSE)</f>
        <v>0</v>
      </c>
      <c r="V3049" s="1">
        <f>IFERROR(VLOOKUP(C3049,'eindex _tget pp '!$A$4:$E$615,5,FALSE),0)</f>
        <v>0</v>
      </c>
      <c r="W3049" s="31">
        <f>IFERROR(VLOOKUP(C3049,'eindex _tget pp '!$A$4:$F$615,6,FALSE),0)</f>
        <v>0</v>
      </c>
      <c r="X3049" s="4">
        <f>IFERROR(VLOOKUP(B3049,'eschools 16'!$A$2:$F$25,6,FALSE),1)</f>
        <v>1</v>
      </c>
      <c r="Y3049" s="1">
        <f t="shared" si="235"/>
        <v>0</v>
      </c>
      <c r="Z3049" s="1">
        <f t="shared" si="236"/>
        <v>0</v>
      </c>
      <c r="AA3049" s="31">
        <f>IFERROR(VLOOKUP(C3049,'eindex _tget pp '!$A$4:$G$615,7,FALSE),0)</f>
        <v>0</v>
      </c>
      <c r="AB3049" s="1">
        <f>VLOOKUP(A3049,'ADM Details FY17'!$A$3:$AB$3515,28,FALSE)</f>
        <v>0</v>
      </c>
      <c r="AC3049" s="1">
        <f t="shared" si="237"/>
        <v>0</v>
      </c>
      <c r="AD3049" s="1">
        <f t="shared" si="238"/>
        <v>0</v>
      </c>
      <c r="AE3049" s="1">
        <f t="shared" si="239"/>
        <v>0</v>
      </c>
    </row>
    <row r="3050" spans="1:31" x14ac:dyDescent="0.25">
      <c r="A3050" t="str">
        <f>B3050&amp;"-"&amp;COUNTIF($B$3:B3050,B3050)</f>
        <v>7984-5</v>
      </c>
      <c r="B3050">
        <v>7984</v>
      </c>
      <c r="C3050" s="18">
        <f>VLOOKUP(A3050,'ADM Details FY17'!$A$3:$D$3515,4,FALSE)</f>
        <v>0</v>
      </c>
      <c r="D3050" s="1">
        <f>VLOOKUP(A3050,'ADM Details FY17'!$A$3:$E$3515,5,FALSE)</f>
        <v>0</v>
      </c>
      <c r="E3050" s="1">
        <f>VLOOKUP(A3050,'ADM Details FY17'!$A$3:$F$3515,6,FALSE)</f>
        <v>0</v>
      </c>
      <c r="F3050" s="1">
        <f>VLOOKUP(A3050,'ADM Details FY17'!$A$3:$G$3515,7,FALSE)</f>
        <v>0</v>
      </c>
      <c r="G3050" s="1">
        <f>VLOOKUP(A3050,'ADM Details FY17'!$A$3:$H$3515,8,FALSE)</f>
        <v>0</v>
      </c>
      <c r="H3050" s="1">
        <f>VLOOKUP(A3050,'ADM Details FY17'!$A$3:$I$3515,9,FALSE)</f>
        <v>0</v>
      </c>
      <c r="I3050" s="1">
        <f>VLOOKUP(A3050,'ADM Details FY17'!$A$3:$J$3517,10,FALSE)</f>
        <v>0</v>
      </c>
      <c r="J3050" s="1">
        <f>VLOOKUP(A3050,'ADM Details FY17'!$A$3:$K$3515,11,FALSE)</f>
        <v>0</v>
      </c>
      <c r="K3050" s="1">
        <f>VLOOKUP(A3050,'ADM Details FY17'!$A$3:$M$3515,13,FALSE)</f>
        <v>0</v>
      </c>
      <c r="L3050" s="1">
        <f>VLOOKUP(A3050,'ADM Details FY17'!$A$3:$O$3515,15,FALSE)</f>
        <v>0</v>
      </c>
      <c r="M3050" s="1">
        <f>VLOOKUP(A3050,'ADM Details FY17'!$A$3:$P$3515,16,FALSE)</f>
        <v>0</v>
      </c>
      <c r="N3050" s="1">
        <f>VLOOKUP(A3050,'ADM Details FY17'!$A$3:$Q$3515,17,FALSE)</f>
        <v>0</v>
      </c>
      <c r="O3050" s="1">
        <f>VLOOKUP(A3050,'ADM Details FY17'!$A$3:$S$3515,19,FALSE)</f>
        <v>0</v>
      </c>
      <c r="P3050" s="1">
        <f>VLOOKUP(A3050,'ADM Details FY17'!$A$3:$U$3515,21,FALSE)</f>
        <v>0</v>
      </c>
      <c r="Q3050" s="1">
        <f>VLOOKUP(A3050,'ADM Details FY17'!$A$3:$V$3515,22,FALSE)</f>
        <v>0</v>
      </c>
      <c r="R3050" s="1">
        <f>VLOOKUP(A3050,'ADM Details FY17'!$A$3:$W$3515,23,FALSE)</f>
        <v>0</v>
      </c>
      <c r="S3050" s="1">
        <f>VLOOKUP(A3050,'ADM Details FY17'!$A$3:$X$3515,24,FALSE)</f>
        <v>0</v>
      </c>
      <c r="T3050" s="1">
        <f>VLOOKUP(A3050,'ADM Details FY17'!$A$3:$Y$3515,25,FALSE)</f>
        <v>0</v>
      </c>
      <c r="U3050" s="1">
        <f>VLOOKUP(A3050,'ADM Details FY17'!$A$3:$AA$3515,27,FALSE)</f>
        <v>0</v>
      </c>
      <c r="V3050" s="1">
        <f>IFERROR(VLOOKUP(C3050,'eindex _tget pp '!$A$4:$E$615,5,FALSE),0)</f>
        <v>0</v>
      </c>
      <c r="W3050" s="31">
        <f>IFERROR(VLOOKUP(C3050,'eindex _tget pp '!$A$4:$F$615,6,FALSE),0)</f>
        <v>0</v>
      </c>
      <c r="X3050" s="4">
        <f>IFERROR(VLOOKUP(B3050,'eschools 16'!$A$2:$F$25,6,FALSE),1)</f>
        <v>1</v>
      </c>
      <c r="Y3050" s="1">
        <f t="shared" si="235"/>
        <v>0</v>
      </c>
      <c r="Z3050" s="1">
        <f t="shared" si="236"/>
        <v>0</v>
      </c>
      <c r="AA3050" s="31">
        <f>IFERROR(VLOOKUP(C3050,'eindex _tget pp '!$A$4:$G$615,7,FALSE),0)</f>
        <v>0</v>
      </c>
      <c r="AB3050" s="1">
        <f>VLOOKUP(A3050,'ADM Details FY17'!$A$3:$AB$3515,28,FALSE)</f>
        <v>0</v>
      </c>
      <c r="AC3050" s="1">
        <f t="shared" si="237"/>
        <v>0</v>
      </c>
      <c r="AD3050" s="1">
        <f t="shared" si="238"/>
        <v>0</v>
      </c>
      <c r="AE3050" s="1">
        <f t="shared" si="239"/>
        <v>0</v>
      </c>
    </row>
    <row r="3051" spans="1:31" x14ac:dyDescent="0.25">
      <c r="A3051" t="str">
        <f>B3051&amp;"-"&amp;COUNTIF($B$3:B3051,B3051)</f>
        <v>7984-6</v>
      </c>
      <c r="B3051">
        <v>7984</v>
      </c>
      <c r="C3051" s="18">
        <f>VLOOKUP(A3051,'ADM Details FY17'!$A$3:$D$3515,4,FALSE)</f>
        <v>0</v>
      </c>
      <c r="D3051" s="1">
        <f>VLOOKUP(A3051,'ADM Details FY17'!$A$3:$E$3515,5,FALSE)</f>
        <v>0</v>
      </c>
      <c r="E3051" s="1">
        <f>VLOOKUP(A3051,'ADM Details FY17'!$A$3:$F$3515,6,FALSE)</f>
        <v>0</v>
      </c>
      <c r="F3051" s="1">
        <f>VLOOKUP(A3051,'ADM Details FY17'!$A$3:$G$3515,7,FALSE)</f>
        <v>0</v>
      </c>
      <c r="G3051" s="1">
        <f>VLOOKUP(A3051,'ADM Details FY17'!$A$3:$H$3515,8,FALSE)</f>
        <v>0</v>
      </c>
      <c r="H3051" s="1">
        <f>VLOOKUP(A3051,'ADM Details FY17'!$A$3:$I$3515,9,FALSE)</f>
        <v>0</v>
      </c>
      <c r="I3051" s="1">
        <f>VLOOKUP(A3051,'ADM Details FY17'!$A$3:$J$3517,10,FALSE)</f>
        <v>0</v>
      </c>
      <c r="J3051" s="1">
        <f>VLOOKUP(A3051,'ADM Details FY17'!$A$3:$K$3515,11,FALSE)</f>
        <v>0</v>
      </c>
      <c r="K3051" s="1">
        <f>VLOOKUP(A3051,'ADM Details FY17'!$A$3:$M$3515,13,FALSE)</f>
        <v>0</v>
      </c>
      <c r="L3051" s="1">
        <f>VLOOKUP(A3051,'ADM Details FY17'!$A$3:$O$3515,15,FALSE)</f>
        <v>0</v>
      </c>
      <c r="M3051" s="1">
        <f>VLOOKUP(A3051,'ADM Details FY17'!$A$3:$P$3515,16,FALSE)</f>
        <v>0</v>
      </c>
      <c r="N3051" s="1">
        <f>VLOOKUP(A3051,'ADM Details FY17'!$A$3:$Q$3515,17,FALSE)</f>
        <v>0</v>
      </c>
      <c r="O3051" s="1">
        <f>VLOOKUP(A3051,'ADM Details FY17'!$A$3:$S$3515,19,FALSE)</f>
        <v>0</v>
      </c>
      <c r="P3051" s="1">
        <f>VLOOKUP(A3051,'ADM Details FY17'!$A$3:$U$3515,21,FALSE)</f>
        <v>0</v>
      </c>
      <c r="Q3051" s="1">
        <f>VLOOKUP(A3051,'ADM Details FY17'!$A$3:$V$3515,22,FALSE)</f>
        <v>0</v>
      </c>
      <c r="R3051" s="1">
        <f>VLOOKUP(A3051,'ADM Details FY17'!$A$3:$W$3515,23,FALSE)</f>
        <v>0</v>
      </c>
      <c r="S3051" s="1">
        <f>VLOOKUP(A3051,'ADM Details FY17'!$A$3:$X$3515,24,FALSE)</f>
        <v>0</v>
      </c>
      <c r="T3051" s="1">
        <f>VLOOKUP(A3051,'ADM Details FY17'!$A$3:$Y$3515,25,FALSE)</f>
        <v>0</v>
      </c>
      <c r="U3051" s="1">
        <f>VLOOKUP(A3051,'ADM Details FY17'!$A$3:$AA$3515,27,FALSE)</f>
        <v>0</v>
      </c>
      <c r="V3051" s="1">
        <f>IFERROR(VLOOKUP(C3051,'eindex _tget pp '!$A$4:$E$615,5,FALSE),0)</f>
        <v>0</v>
      </c>
      <c r="W3051" s="31">
        <f>IFERROR(VLOOKUP(C3051,'eindex _tget pp '!$A$4:$F$615,6,FALSE),0)</f>
        <v>0</v>
      </c>
      <c r="X3051" s="4">
        <f>IFERROR(VLOOKUP(B3051,'eschools 16'!$A$2:$F$25,6,FALSE),1)</f>
        <v>1</v>
      </c>
      <c r="Y3051" s="1">
        <f t="shared" si="235"/>
        <v>0</v>
      </c>
      <c r="Z3051" s="1">
        <f t="shared" si="236"/>
        <v>0</v>
      </c>
      <c r="AA3051" s="31">
        <f>IFERROR(VLOOKUP(C3051,'eindex _tget pp '!$A$4:$G$615,7,FALSE),0)</f>
        <v>0</v>
      </c>
      <c r="AB3051" s="1">
        <f>VLOOKUP(A3051,'ADM Details FY17'!$A$3:$AB$3515,28,FALSE)</f>
        <v>0</v>
      </c>
      <c r="AC3051" s="1">
        <f t="shared" si="237"/>
        <v>0</v>
      </c>
      <c r="AD3051" s="1">
        <f t="shared" si="238"/>
        <v>0</v>
      </c>
      <c r="AE3051" s="1">
        <f t="shared" si="239"/>
        <v>0</v>
      </c>
    </row>
    <row r="3052" spans="1:31" x14ac:dyDescent="0.25">
      <c r="A3052" t="str">
        <f>B3052&amp;"-"&amp;COUNTIF($B$3:B3052,B3052)</f>
        <v>7984-7</v>
      </c>
      <c r="B3052">
        <v>7984</v>
      </c>
      <c r="C3052" s="18">
        <f>VLOOKUP(A3052,'ADM Details FY17'!$A$3:$D$3515,4,FALSE)</f>
        <v>0</v>
      </c>
      <c r="D3052" s="1">
        <f>VLOOKUP(A3052,'ADM Details FY17'!$A$3:$E$3515,5,FALSE)</f>
        <v>0</v>
      </c>
      <c r="E3052" s="1">
        <f>VLOOKUP(A3052,'ADM Details FY17'!$A$3:$F$3515,6,FALSE)</f>
        <v>0</v>
      </c>
      <c r="F3052" s="1">
        <f>VLOOKUP(A3052,'ADM Details FY17'!$A$3:$G$3515,7,FALSE)</f>
        <v>0</v>
      </c>
      <c r="G3052" s="1">
        <f>VLOOKUP(A3052,'ADM Details FY17'!$A$3:$H$3515,8,FALSE)</f>
        <v>0</v>
      </c>
      <c r="H3052" s="1">
        <f>VLOOKUP(A3052,'ADM Details FY17'!$A$3:$I$3515,9,FALSE)</f>
        <v>0</v>
      </c>
      <c r="I3052" s="1">
        <f>VLOOKUP(A3052,'ADM Details FY17'!$A$3:$J$3517,10,FALSE)</f>
        <v>0</v>
      </c>
      <c r="J3052" s="1">
        <f>VLOOKUP(A3052,'ADM Details FY17'!$A$3:$K$3515,11,FALSE)</f>
        <v>0</v>
      </c>
      <c r="K3052" s="1">
        <f>VLOOKUP(A3052,'ADM Details FY17'!$A$3:$M$3515,13,FALSE)</f>
        <v>0</v>
      </c>
      <c r="L3052" s="1">
        <f>VLOOKUP(A3052,'ADM Details FY17'!$A$3:$O$3515,15,FALSE)</f>
        <v>0</v>
      </c>
      <c r="M3052" s="1">
        <f>VLOOKUP(A3052,'ADM Details FY17'!$A$3:$P$3515,16,FALSE)</f>
        <v>0</v>
      </c>
      <c r="N3052" s="1">
        <f>VLOOKUP(A3052,'ADM Details FY17'!$A$3:$Q$3515,17,FALSE)</f>
        <v>0</v>
      </c>
      <c r="O3052" s="1">
        <f>VLOOKUP(A3052,'ADM Details FY17'!$A$3:$S$3515,19,FALSE)</f>
        <v>0</v>
      </c>
      <c r="P3052" s="1">
        <f>VLOOKUP(A3052,'ADM Details FY17'!$A$3:$U$3515,21,FALSE)</f>
        <v>0</v>
      </c>
      <c r="Q3052" s="1">
        <f>VLOOKUP(A3052,'ADM Details FY17'!$A$3:$V$3515,22,FALSE)</f>
        <v>0</v>
      </c>
      <c r="R3052" s="1">
        <f>VLOOKUP(A3052,'ADM Details FY17'!$A$3:$W$3515,23,FALSE)</f>
        <v>0</v>
      </c>
      <c r="S3052" s="1">
        <f>VLOOKUP(A3052,'ADM Details FY17'!$A$3:$X$3515,24,FALSE)</f>
        <v>0</v>
      </c>
      <c r="T3052" s="1">
        <f>VLOOKUP(A3052,'ADM Details FY17'!$A$3:$Y$3515,25,FALSE)</f>
        <v>0</v>
      </c>
      <c r="U3052" s="1">
        <f>VLOOKUP(A3052,'ADM Details FY17'!$A$3:$AA$3515,27,FALSE)</f>
        <v>0</v>
      </c>
      <c r="V3052" s="1">
        <f>IFERROR(VLOOKUP(C3052,'eindex _tget pp '!$A$4:$E$615,5,FALSE),0)</f>
        <v>0</v>
      </c>
      <c r="W3052" s="31">
        <f>IFERROR(VLOOKUP(C3052,'eindex _tget pp '!$A$4:$F$615,6,FALSE),0)</f>
        <v>0</v>
      </c>
      <c r="X3052" s="4">
        <f>IFERROR(VLOOKUP(B3052,'eschools 16'!$A$2:$F$25,6,FALSE),1)</f>
        <v>1</v>
      </c>
      <c r="Y3052" s="1">
        <f t="shared" si="235"/>
        <v>0</v>
      </c>
      <c r="Z3052" s="1">
        <f t="shared" si="236"/>
        <v>0</v>
      </c>
      <c r="AA3052" s="31">
        <f>IFERROR(VLOOKUP(C3052,'eindex _tget pp '!$A$4:$G$615,7,FALSE),0)</f>
        <v>0</v>
      </c>
      <c r="AB3052" s="1">
        <f>VLOOKUP(A3052,'ADM Details FY17'!$A$3:$AB$3515,28,FALSE)</f>
        <v>0</v>
      </c>
      <c r="AC3052" s="1">
        <f t="shared" si="237"/>
        <v>0</v>
      </c>
      <c r="AD3052" s="1">
        <f t="shared" si="238"/>
        <v>0</v>
      </c>
      <c r="AE3052" s="1">
        <f t="shared" si="239"/>
        <v>0</v>
      </c>
    </row>
    <row r="3053" spans="1:31" x14ac:dyDescent="0.25">
      <c r="A3053" t="str">
        <f>B3053&amp;"-"&amp;COUNTIF($B$3:B3053,B3053)</f>
        <v>7984-8</v>
      </c>
      <c r="B3053">
        <v>7984</v>
      </c>
      <c r="C3053" s="18">
        <f>VLOOKUP(A3053,'ADM Details FY17'!$A$3:$D$3515,4,FALSE)</f>
        <v>0</v>
      </c>
      <c r="D3053" s="1">
        <f>VLOOKUP(A3053,'ADM Details FY17'!$A$3:$E$3515,5,FALSE)</f>
        <v>0</v>
      </c>
      <c r="E3053" s="1">
        <f>VLOOKUP(A3053,'ADM Details FY17'!$A$3:$F$3515,6,FALSE)</f>
        <v>0</v>
      </c>
      <c r="F3053" s="1">
        <f>VLOOKUP(A3053,'ADM Details FY17'!$A$3:$G$3515,7,FALSE)</f>
        <v>0</v>
      </c>
      <c r="G3053" s="1">
        <f>VLOOKUP(A3053,'ADM Details FY17'!$A$3:$H$3515,8,FALSE)</f>
        <v>0</v>
      </c>
      <c r="H3053" s="1">
        <f>VLOOKUP(A3053,'ADM Details FY17'!$A$3:$I$3515,9,FALSE)</f>
        <v>0</v>
      </c>
      <c r="I3053" s="1">
        <f>VLOOKUP(A3053,'ADM Details FY17'!$A$3:$J$3517,10,FALSE)</f>
        <v>0</v>
      </c>
      <c r="J3053" s="1">
        <f>VLOOKUP(A3053,'ADM Details FY17'!$A$3:$K$3515,11,FALSE)</f>
        <v>0</v>
      </c>
      <c r="K3053" s="1">
        <f>VLOOKUP(A3053,'ADM Details FY17'!$A$3:$M$3515,13,FALSE)</f>
        <v>0</v>
      </c>
      <c r="L3053" s="1">
        <f>VLOOKUP(A3053,'ADM Details FY17'!$A$3:$O$3515,15,FALSE)</f>
        <v>0</v>
      </c>
      <c r="M3053" s="1">
        <f>VLOOKUP(A3053,'ADM Details FY17'!$A$3:$P$3515,16,FALSE)</f>
        <v>0</v>
      </c>
      <c r="N3053" s="1">
        <f>VLOOKUP(A3053,'ADM Details FY17'!$A$3:$Q$3515,17,FALSE)</f>
        <v>0</v>
      </c>
      <c r="O3053" s="1">
        <f>VLOOKUP(A3053,'ADM Details FY17'!$A$3:$S$3515,19,FALSE)</f>
        <v>0</v>
      </c>
      <c r="P3053" s="1">
        <f>VLOOKUP(A3053,'ADM Details FY17'!$A$3:$U$3515,21,FALSE)</f>
        <v>0</v>
      </c>
      <c r="Q3053" s="1">
        <f>VLOOKUP(A3053,'ADM Details FY17'!$A$3:$V$3515,22,FALSE)</f>
        <v>0</v>
      </c>
      <c r="R3053" s="1">
        <f>VLOOKUP(A3053,'ADM Details FY17'!$A$3:$W$3515,23,FALSE)</f>
        <v>0</v>
      </c>
      <c r="S3053" s="1">
        <f>VLOOKUP(A3053,'ADM Details FY17'!$A$3:$X$3515,24,FALSE)</f>
        <v>0</v>
      </c>
      <c r="T3053" s="1">
        <f>VLOOKUP(A3053,'ADM Details FY17'!$A$3:$Y$3515,25,FALSE)</f>
        <v>0</v>
      </c>
      <c r="U3053" s="1">
        <f>VLOOKUP(A3053,'ADM Details FY17'!$A$3:$AA$3515,27,FALSE)</f>
        <v>0</v>
      </c>
      <c r="V3053" s="1">
        <f>IFERROR(VLOOKUP(C3053,'eindex _tget pp '!$A$4:$E$615,5,FALSE),0)</f>
        <v>0</v>
      </c>
      <c r="W3053" s="31">
        <f>IFERROR(VLOOKUP(C3053,'eindex _tget pp '!$A$4:$F$615,6,FALSE),0)</f>
        <v>0</v>
      </c>
      <c r="X3053" s="4">
        <f>IFERROR(VLOOKUP(B3053,'eschools 16'!$A$2:$F$25,6,FALSE),1)</f>
        <v>1</v>
      </c>
      <c r="Y3053" s="1">
        <f t="shared" si="235"/>
        <v>0</v>
      </c>
      <c r="Z3053" s="1">
        <f t="shared" si="236"/>
        <v>0</v>
      </c>
      <c r="AA3053" s="31">
        <f>IFERROR(VLOOKUP(C3053,'eindex _tget pp '!$A$4:$G$615,7,FALSE),0)</f>
        <v>0</v>
      </c>
      <c r="AB3053" s="1">
        <f>VLOOKUP(A3053,'ADM Details FY17'!$A$3:$AB$3515,28,FALSE)</f>
        <v>0</v>
      </c>
      <c r="AC3053" s="1">
        <f t="shared" si="237"/>
        <v>0</v>
      </c>
      <c r="AD3053" s="1">
        <f t="shared" si="238"/>
        <v>0</v>
      </c>
      <c r="AE3053" s="1">
        <f t="shared" si="239"/>
        <v>0</v>
      </c>
    </row>
    <row r="3054" spans="1:31" x14ac:dyDescent="0.25">
      <c r="A3054" t="str">
        <f>B3054&amp;"-"&amp;COUNTIF($B$3:B3054,B3054)</f>
        <v>7984-9</v>
      </c>
      <c r="B3054">
        <v>7984</v>
      </c>
      <c r="C3054" s="18">
        <f>VLOOKUP(A3054,'ADM Details FY17'!$A$3:$D$3515,4,FALSE)</f>
        <v>0</v>
      </c>
      <c r="D3054" s="1">
        <f>VLOOKUP(A3054,'ADM Details FY17'!$A$3:$E$3515,5,FALSE)</f>
        <v>0</v>
      </c>
      <c r="E3054" s="1">
        <f>VLOOKUP(A3054,'ADM Details FY17'!$A$3:$F$3515,6,FALSE)</f>
        <v>0</v>
      </c>
      <c r="F3054" s="1">
        <f>VLOOKUP(A3054,'ADM Details FY17'!$A$3:$G$3515,7,FALSE)</f>
        <v>0</v>
      </c>
      <c r="G3054" s="1">
        <f>VLOOKUP(A3054,'ADM Details FY17'!$A$3:$H$3515,8,FALSE)</f>
        <v>0</v>
      </c>
      <c r="H3054" s="1">
        <f>VLOOKUP(A3054,'ADM Details FY17'!$A$3:$I$3515,9,FALSE)</f>
        <v>0</v>
      </c>
      <c r="I3054" s="1">
        <f>VLOOKUP(A3054,'ADM Details FY17'!$A$3:$J$3517,10,FALSE)</f>
        <v>0</v>
      </c>
      <c r="J3054" s="1">
        <f>VLOOKUP(A3054,'ADM Details FY17'!$A$3:$K$3515,11,FALSE)</f>
        <v>0</v>
      </c>
      <c r="K3054" s="1">
        <f>VLOOKUP(A3054,'ADM Details FY17'!$A$3:$M$3515,13,FALSE)</f>
        <v>0</v>
      </c>
      <c r="L3054" s="1">
        <f>VLOOKUP(A3054,'ADM Details FY17'!$A$3:$O$3515,15,FALSE)</f>
        <v>0</v>
      </c>
      <c r="M3054" s="1">
        <f>VLOOKUP(A3054,'ADM Details FY17'!$A$3:$P$3515,16,FALSE)</f>
        <v>0</v>
      </c>
      <c r="N3054" s="1">
        <f>VLOOKUP(A3054,'ADM Details FY17'!$A$3:$Q$3515,17,FALSE)</f>
        <v>0</v>
      </c>
      <c r="O3054" s="1">
        <f>VLOOKUP(A3054,'ADM Details FY17'!$A$3:$S$3515,19,FALSE)</f>
        <v>0</v>
      </c>
      <c r="P3054" s="1">
        <f>VLOOKUP(A3054,'ADM Details FY17'!$A$3:$U$3515,21,FALSE)</f>
        <v>0</v>
      </c>
      <c r="Q3054" s="1">
        <f>VLOOKUP(A3054,'ADM Details FY17'!$A$3:$V$3515,22,FALSE)</f>
        <v>0</v>
      </c>
      <c r="R3054" s="1">
        <f>VLOOKUP(A3054,'ADM Details FY17'!$A$3:$W$3515,23,FALSE)</f>
        <v>0</v>
      </c>
      <c r="S3054" s="1">
        <f>VLOOKUP(A3054,'ADM Details FY17'!$A$3:$X$3515,24,FALSE)</f>
        <v>0</v>
      </c>
      <c r="T3054" s="1">
        <f>VLOOKUP(A3054,'ADM Details FY17'!$A$3:$Y$3515,25,FALSE)</f>
        <v>0</v>
      </c>
      <c r="U3054" s="1">
        <f>VLOOKUP(A3054,'ADM Details FY17'!$A$3:$AA$3515,27,FALSE)</f>
        <v>0</v>
      </c>
      <c r="V3054" s="1">
        <f>IFERROR(VLOOKUP(C3054,'eindex _tget pp '!$A$4:$E$615,5,FALSE),0)</f>
        <v>0</v>
      </c>
      <c r="W3054" s="31">
        <f>IFERROR(VLOOKUP(C3054,'eindex _tget pp '!$A$4:$F$615,6,FALSE),0)</f>
        <v>0</v>
      </c>
      <c r="X3054" s="4">
        <f>IFERROR(VLOOKUP(B3054,'eschools 16'!$A$2:$F$25,6,FALSE),1)</f>
        <v>1</v>
      </c>
      <c r="Y3054" s="1">
        <f t="shared" si="235"/>
        <v>0</v>
      </c>
      <c r="Z3054" s="1">
        <f t="shared" si="236"/>
        <v>0</v>
      </c>
      <c r="AA3054" s="31">
        <f>IFERROR(VLOOKUP(C3054,'eindex _tget pp '!$A$4:$G$615,7,FALSE),0)</f>
        <v>0</v>
      </c>
      <c r="AB3054" s="1">
        <f>VLOOKUP(A3054,'ADM Details FY17'!$A$3:$AB$3515,28,FALSE)</f>
        <v>0</v>
      </c>
      <c r="AC3054" s="1">
        <f t="shared" si="237"/>
        <v>0</v>
      </c>
      <c r="AD3054" s="1">
        <f t="shared" si="238"/>
        <v>0</v>
      </c>
      <c r="AE3054" s="1">
        <f t="shared" si="239"/>
        <v>0</v>
      </c>
    </row>
    <row r="3055" spans="1:31" x14ac:dyDescent="0.25">
      <c r="A3055" t="str">
        <f>B3055&amp;"-"&amp;COUNTIF($B$3:B3055,B3055)</f>
        <v>7995-1</v>
      </c>
      <c r="B3055">
        <v>7995</v>
      </c>
      <c r="C3055" s="18">
        <f>VLOOKUP(A3055,'ADM Details FY17'!$A$3:$D$3515,4,FALSE)</f>
        <v>43612</v>
      </c>
      <c r="D3055" s="1">
        <f>VLOOKUP(A3055,'ADM Details FY17'!$A$3:$E$3515,5,FALSE)</f>
        <v>0.97</v>
      </c>
      <c r="E3055" s="1">
        <f>VLOOKUP(A3055,'ADM Details FY17'!$A$3:$F$3515,6,FALSE)</f>
        <v>0</v>
      </c>
      <c r="F3055" s="1">
        <f>VLOOKUP(A3055,'ADM Details FY17'!$A$3:$G$3515,7,FALSE)</f>
        <v>0</v>
      </c>
      <c r="G3055" s="1">
        <f>VLOOKUP(A3055,'ADM Details FY17'!$A$3:$H$3515,8,FALSE)</f>
        <v>0</v>
      </c>
      <c r="H3055" s="1">
        <f>VLOOKUP(A3055,'ADM Details FY17'!$A$3:$I$3515,9,FALSE)</f>
        <v>0</v>
      </c>
      <c r="I3055" s="1">
        <f>VLOOKUP(A3055,'ADM Details FY17'!$A$3:$J$3517,10,FALSE)</f>
        <v>0</v>
      </c>
      <c r="J3055" s="1">
        <f>VLOOKUP(A3055,'ADM Details FY17'!$A$3:$K$3515,11,FALSE)</f>
        <v>0</v>
      </c>
      <c r="K3055" s="1">
        <f>VLOOKUP(A3055,'ADM Details FY17'!$A$3:$M$3515,13,FALSE)</f>
        <v>0.97</v>
      </c>
      <c r="L3055" s="1">
        <f>VLOOKUP(A3055,'ADM Details FY17'!$A$3:$O$3515,15,FALSE)</f>
        <v>0</v>
      </c>
      <c r="M3055" s="1">
        <f>VLOOKUP(A3055,'ADM Details FY17'!$A$3:$P$3515,16,FALSE)</f>
        <v>0</v>
      </c>
      <c r="N3055" s="1">
        <f>VLOOKUP(A3055,'ADM Details FY17'!$A$3:$Q$3515,17,FALSE)</f>
        <v>0</v>
      </c>
      <c r="O3055" s="1">
        <f>VLOOKUP(A3055,'ADM Details FY17'!$A$3:$S$3515,19,FALSE)</f>
        <v>0.97</v>
      </c>
      <c r="P3055" s="1">
        <f>VLOOKUP(A3055,'ADM Details FY17'!$A$3:$U$3515,21,FALSE)</f>
        <v>0</v>
      </c>
      <c r="Q3055" s="1">
        <f>VLOOKUP(A3055,'ADM Details FY17'!$A$3:$V$3515,22,FALSE)</f>
        <v>0</v>
      </c>
      <c r="R3055" s="1">
        <f>VLOOKUP(A3055,'ADM Details FY17'!$A$3:$W$3515,23,FALSE)</f>
        <v>0</v>
      </c>
      <c r="S3055" s="1">
        <f>VLOOKUP(A3055,'ADM Details FY17'!$A$3:$X$3515,24,FALSE)</f>
        <v>0</v>
      </c>
      <c r="T3055" s="1">
        <f>VLOOKUP(A3055,'ADM Details FY17'!$A$3:$Y$3515,25,FALSE)</f>
        <v>0</v>
      </c>
      <c r="U3055" s="1">
        <f>VLOOKUP(A3055,'ADM Details FY17'!$A$3:$AA$3515,27,FALSE)</f>
        <v>0</v>
      </c>
      <c r="V3055" s="1">
        <f>IFERROR(VLOOKUP(C3055,'eindex _tget pp '!$A$4:$E$615,5,FALSE),0)</f>
        <v>0</v>
      </c>
      <c r="W3055" s="31">
        <f>IFERROR(VLOOKUP(C3055,'eindex _tget pp '!$A$4:$F$615,6,FALSE),0)</f>
        <v>0.45239227970000001</v>
      </c>
      <c r="X3055" s="4">
        <f>IFERROR(VLOOKUP(B3055,'eschools 16'!$A$2:$F$25,6,FALSE),1)</f>
        <v>1</v>
      </c>
      <c r="Y3055" s="1">
        <f t="shared" si="235"/>
        <v>0</v>
      </c>
      <c r="Z3055" s="1">
        <f t="shared" si="236"/>
        <v>119.36</v>
      </c>
      <c r="AA3055" s="31">
        <f>IFERROR(VLOOKUP(C3055,'eindex _tget pp '!$A$4:$G$615,7,FALSE),0)</f>
        <v>0.29592442099999999</v>
      </c>
      <c r="AB3055" s="1">
        <f>VLOOKUP(A3055,'ADM Details FY17'!$A$3:$AB$3515,28,FALSE)</f>
        <v>0</v>
      </c>
      <c r="AC3055" s="1">
        <f t="shared" si="237"/>
        <v>0</v>
      </c>
      <c r="AD3055" s="1">
        <f t="shared" si="238"/>
        <v>0.97</v>
      </c>
      <c r="AE3055" s="1">
        <f t="shared" si="239"/>
        <v>145.5</v>
      </c>
    </row>
    <row r="3056" spans="1:31" x14ac:dyDescent="0.25">
      <c r="A3056" t="str">
        <f>B3056&amp;"-"&amp;COUNTIF($B$3:B3056,B3056)</f>
        <v>7995-2</v>
      </c>
      <c r="B3056">
        <v>7995</v>
      </c>
      <c r="C3056" s="18">
        <f>VLOOKUP(A3056,'ADM Details FY17'!$A$3:$D$3515,4,FALSE)</f>
        <v>48132</v>
      </c>
      <c r="D3056" s="1">
        <f>VLOOKUP(A3056,'ADM Details FY17'!$A$3:$E$3515,5,FALSE)</f>
        <v>1.03</v>
      </c>
      <c r="E3056" s="1">
        <f>VLOOKUP(A3056,'ADM Details FY17'!$A$3:$F$3515,6,FALSE)</f>
        <v>0</v>
      </c>
      <c r="F3056" s="1">
        <f>VLOOKUP(A3056,'ADM Details FY17'!$A$3:$G$3515,7,FALSE)</f>
        <v>0</v>
      </c>
      <c r="G3056" s="1">
        <f>VLOOKUP(A3056,'ADM Details FY17'!$A$3:$H$3515,8,FALSE)</f>
        <v>0</v>
      </c>
      <c r="H3056" s="1">
        <f>VLOOKUP(A3056,'ADM Details FY17'!$A$3:$I$3515,9,FALSE)</f>
        <v>0</v>
      </c>
      <c r="I3056" s="1">
        <f>VLOOKUP(A3056,'ADM Details FY17'!$A$3:$J$3517,10,FALSE)</f>
        <v>0</v>
      </c>
      <c r="J3056" s="1">
        <f>VLOOKUP(A3056,'ADM Details FY17'!$A$3:$K$3515,11,FALSE)</f>
        <v>0</v>
      </c>
      <c r="K3056" s="1">
        <f>VLOOKUP(A3056,'ADM Details FY17'!$A$3:$M$3515,13,FALSE)</f>
        <v>1.03</v>
      </c>
      <c r="L3056" s="1">
        <f>VLOOKUP(A3056,'ADM Details FY17'!$A$3:$O$3515,15,FALSE)</f>
        <v>0</v>
      </c>
      <c r="M3056" s="1">
        <f>VLOOKUP(A3056,'ADM Details FY17'!$A$3:$P$3515,16,FALSE)</f>
        <v>0</v>
      </c>
      <c r="N3056" s="1">
        <f>VLOOKUP(A3056,'ADM Details FY17'!$A$3:$Q$3515,17,FALSE)</f>
        <v>0</v>
      </c>
      <c r="O3056" s="1">
        <f>VLOOKUP(A3056,'ADM Details FY17'!$A$3:$S$3515,19,FALSE)</f>
        <v>0</v>
      </c>
      <c r="P3056" s="1">
        <f>VLOOKUP(A3056,'ADM Details FY17'!$A$3:$U$3515,21,FALSE)</f>
        <v>0</v>
      </c>
      <c r="Q3056" s="1">
        <f>VLOOKUP(A3056,'ADM Details FY17'!$A$3:$V$3515,22,FALSE)</f>
        <v>0</v>
      </c>
      <c r="R3056" s="1">
        <f>VLOOKUP(A3056,'ADM Details FY17'!$A$3:$W$3515,23,FALSE)</f>
        <v>0</v>
      </c>
      <c r="S3056" s="1">
        <f>VLOOKUP(A3056,'ADM Details FY17'!$A$3:$X$3515,24,FALSE)</f>
        <v>0</v>
      </c>
      <c r="T3056" s="1">
        <f>VLOOKUP(A3056,'ADM Details FY17'!$A$3:$Y$3515,25,FALSE)</f>
        <v>0</v>
      </c>
      <c r="U3056" s="1">
        <f>VLOOKUP(A3056,'ADM Details FY17'!$A$3:$AA$3515,27,FALSE)</f>
        <v>0</v>
      </c>
      <c r="V3056" s="1">
        <f>IFERROR(VLOOKUP(C3056,'eindex _tget pp '!$A$4:$E$615,5,FALSE),0)</f>
        <v>1478.8463016235812</v>
      </c>
      <c r="W3056" s="31">
        <f>IFERROR(VLOOKUP(C3056,'eindex _tget pp '!$A$4:$F$615,6,FALSE),0)</f>
        <v>0.97735848670000003</v>
      </c>
      <c r="X3056" s="4">
        <f>IFERROR(VLOOKUP(B3056,'eschools 16'!$A$2:$F$25,6,FALSE),1)</f>
        <v>1</v>
      </c>
      <c r="Y3056" s="1">
        <f t="shared" si="235"/>
        <v>380.8</v>
      </c>
      <c r="Z3056" s="1">
        <f t="shared" si="236"/>
        <v>273.82</v>
      </c>
      <c r="AA3056" s="31">
        <f>IFERROR(VLOOKUP(C3056,'eindex _tget pp '!$A$4:$G$615,7,FALSE),0)</f>
        <v>0.78973327299999996</v>
      </c>
      <c r="AB3056" s="1">
        <f>VLOOKUP(A3056,'ADM Details FY17'!$A$3:$AB$3515,28,FALSE)</f>
        <v>0</v>
      </c>
      <c r="AC3056" s="1">
        <f t="shared" si="237"/>
        <v>0</v>
      </c>
      <c r="AD3056" s="1">
        <f t="shared" si="238"/>
        <v>1.03</v>
      </c>
      <c r="AE3056" s="1">
        <f t="shared" si="239"/>
        <v>154.5</v>
      </c>
    </row>
    <row r="3057" spans="1:31" x14ac:dyDescent="0.25">
      <c r="A3057" t="str">
        <f>B3057&amp;"-"&amp;COUNTIF($B$3:B3057,B3057)</f>
        <v>7995-3</v>
      </c>
      <c r="B3057">
        <v>7995</v>
      </c>
      <c r="C3057" s="18">
        <f>VLOOKUP(A3057,'ADM Details FY17'!$A$3:$D$3515,4,FALSE)</f>
        <v>43794</v>
      </c>
      <c r="D3057" s="1">
        <f>VLOOKUP(A3057,'ADM Details FY17'!$A$3:$E$3515,5,FALSE)</f>
        <v>0.71</v>
      </c>
      <c r="E3057" s="1">
        <f>VLOOKUP(A3057,'ADM Details FY17'!$A$3:$F$3515,6,FALSE)</f>
        <v>0</v>
      </c>
      <c r="F3057" s="1">
        <f>VLOOKUP(A3057,'ADM Details FY17'!$A$3:$G$3515,7,FALSE)</f>
        <v>0</v>
      </c>
      <c r="G3057" s="1">
        <f>VLOOKUP(A3057,'ADM Details FY17'!$A$3:$H$3515,8,FALSE)</f>
        <v>0</v>
      </c>
      <c r="H3057" s="1">
        <f>VLOOKUP(A3057,'ADM Details FY17'!$A$3:$I$3515,9,FALSE)</f>
        <v>0</v>
      </c>
      <c r="I3057" s="1">
        <f>VLOOKUP(A3057,'ADM Details FY17'!$A$3:$J$3517,10,FALSE)</f>
        <v>0</v>
      </c>
      <c r="J3057" s="1">
        <f>VLOOKUP(A3057,'ADM Details FY17'!$A$3:$K$3515,11,FALSE)</f>
        <v>0</v>
      </c>
      <c r="K3057" s="1">
        <f>VLOOKUP(A3057,'ADM Details FY17'!$A$3:$M$3515,13,FALSE)</f>
        <v>0.71</v>
      </c>
      <c r="L3057" s="1">
        <f>VLOOKUP(A3057,'ADM Details FY17'!$A$3:$O$3515,15,FALSE)</f>
        <v>0</v>
      </c>
      <c r="M3057" s="1">
        <f>VLOOKUP(A3057,'ADM Details FY17'!$A$3:$P$3515,16,FALSE)</f>
        <v>0</v>
      </c>
      <c r="N3057" s="1">
        <f>VLOOKUP(A3057,'ADM Details FY17'!$A$3:$Q$3515,17,FALSE)</f>
        <v>0</v>
      </c>
      <c r="O3057" s="1">
        <f>VLOOKUP(A3057,'ADM Details FY17'!$A$3:$S$3515,19,FALSE)</f>
        <v>0.71</v>
      </c>
      <c r="P3057" s="1">
        <f>VLOOKUP(A3057,'ADM Details FY17'!$A$3:$U$3515,21,FALSE)</f>
        <v>0</v>
      </c>
      <c r="Q3057" s="1">
        <f>VLOOKUP(A3057,'ADM Details FY17'!$A$3:$V$3515,22,FALSE)</f>
        <v>0</v>
      </c>
      <c r="R3057" s="1">
        <f>VLOOKUP(A3057,'ADM Details FY17'!$A$3:$W$3515,23,FALSE)</f>
        <v>0</v>
      </c>
      <c r="S3057" s="1">
        <f>VLOOKUP(A3057,'ADM Details FY17'!$A$3:$X$3515,24,FALSE)</f>
        <v>0</v>
      </c>
      <c r="T3057" s="1">
        <f>VLOOKUP(A3057,'ADM Details FY17'!$A$3:$Y$3515,25,FALSE)</f>
        <v>0</v>
      </c>
      <c r="U3057" s="1">
        <f>VLOOKUP(A3057,'ADM Details FY17'!$A$3:$AA$3515,27,FALSE)</f>
        <v>0</v>
      </c>
      <c r="V3057" s="1">
        <f>IFERROR(VLOOKUP(C3057,'eindex _tget pp '!$A$4:$E$615,5,FALSE),0)</f>
        <v>0</v>
      </c>
      <c r="W3057" s="31">
        <f>IFERROR(VLOOKUP(C3057,'eindex _tget pp '!$A$4:$F$615,6,FALSE),0)</f>
        <v>1.6929575363</v>
      </c>
      <c r="X3057" s="4">
        <f>IFERROR(VLOOKUP(B3057,'eschools 16'!$A$2:$F$25,6,FALSE),1)</f>
        <v>1</v>
      </c>
      <c r="Y3057" s="1">
        <f t="shared" si="235"/>
        <v>0</v>
      </c>
      <c r="Z3057" s="1">
        <f t="shared" si="236"/>
        <v>326.94</v>
      </c>
      <c r="AA3057" s="31">
        <f>IFERROR(VLOOKUP(C3057,'eindex _tget pp '!$A$4:$G$615,7,FALSE),0)</f>
        <v>0.30967760799999999</v>
      </c>
      <c r="AB3057" s="1">
        <f>VLOOKUP(A3057,'ADM Details FY17'!$A$3:$AB$3515,28,FALSE)</f>
        <v>0</v>
      </c>
      <c r="AC3057" s="1">
        <f t="shared" si="237"/>
        <v>0</v>
      </c>
      <c r="AD3057" s="1">
        <f t="shared" si="238"/>
        <v>0.71</v>
      </c>
      <c r="AE3057" s="1">
        <f t="shared" si="239"/>
        <v>106.5</v>
      </c>
    </row>
    <row r="3058" spans="1:31" x14ac:dyDescent="0.25">
      <c r="A3058" t="str">
        <f>B3058&amp;"-"&amp;COUNTIF($B$3:B3058,B3058)</f>
        <v>7995-4</v>
      </c>
      <c r="B3058">
        <v>7995</v>
      </c>
      <c r="C3058" s="18">
        <f>VLOOKUP(A3058,'ADM Details FY17'!$A$3:$D$3515,4,FALSE)</f>
        <v>43786</v>
      </c>
      <c r="D3058" s="1">
        <f>VLOOKUP(A3058,'ADM Details FY17'!$A$3:$E$3515,5,FALSE)</f>
        <v>318.75</v>
      </c>
      <c r="E3058" s="1">
        <f>VLOOKUP(A3058,'ADM Details FY17'!$A$3:$F$3515,6,FALSE)</f>
        <v>3.79</v>
      </c>
      <c r="F3058" s="1">
        <f>VLOOKUP(A3058,'ADM Details FY17'!$A$3:$G$3515,7,FALSE)</f>
        <v>19.260000000000002</v>
      </c>
      <c r="G3058" s="1">
        <f>VLOOKUP(A3058,'ADM Details FY17'!$A$3:$H$3515,8,FALSE)</f>
        <v>1</v>
      </c>
      <c r="H3058" s="1">
        <f>VLOOKUP(A3058,'ADM Details FY17'!$A$3:$I$3515,9,FALSE)</f>
        <v>0</v>
      </c>
      <c r="I3058" s="1">
        <f>VLOOKUP(A3058,'ADM Details FY17'!$A$3:$J$3517,10,FALSE)</f>
        <v>0</v>
      </c>
      <c r="J3058" s="1">
        <f>VLOOKUP(A3058,'ADM Details FY17'!$A$3:$K$3515,11,FALSE)</f>
        <v>0</v>
      </c>
      <c r="K3058" s="1">
        <f>VLOOKUP(A3058,'ADM Details FY17'!$A$3:$M$3515,13,FALSE)</f>
        <v>318.75</v>
      </c>
      <c r="L3058" s="1">
        <f>VLOOKUP(A3058,'ADM Details FY17'!$A$3:$O$3515,15,FALSE)</f>
        <v>0</v>
      </c>
      <c r="M3058" s="1">
        <f>VLOOKUP(A3058,'ADM Details FY17'!$A$3:$P$3515,16,FALSE)</f>
        <v>0</v>
      </c>
      <c r="N3058" s="1">
        <f>VLOOKUP(A3058,'ADM Details FY17'!$A$3:$Q$3515,17,FALSE)</f>
        <v>0</v>
      </c>
      <c r="O3058" s="1">
        <f>VLOOKUP(A3058,'ADM Details FY17'!$A$3:$S$3515,19,FALSE)</f>
        <v>179.54</v>
      </c>
      <c r="P3058" s="1">
        <f>VLOOKUP(A3058,'ADM Details FY17'!$A$3:$U$3515,21,FALSE)</f>
        <v>0</v>
      </c>
      <c r="Q3058" s="1">
        <f>VLOOKUP(A3058,'ADM Details FY17'!$A$3:$V$3515,22,FALSE)</f>
        <v>0</v>
      </c>
      <c r="R3058" s="1">
        <f>VLOOKUP(A3058,'ADM Details FY17'!$A$3:$W$3515,23,FALSE)</f>
        <v>0</v>
      </c>
      <c r="S3058" s="1">
        <f>VLOOKUP(A3058,'ADM Details FY17'!$A$3:$X$3515,24,FALSE)</f>
        <v>0</v>
      </c>
      <c r="T3058" s="1">
        <f>VLOOKUP(A3058,'ADM Details FY17'!$A$3:$Y$3515,25,FALSE)</f>
        <v>0</v>
      </c>
      <c r="U3058" s="1">
        <f>VLOOKUP(A3058,'ADM Details FY17'!$A$3:$AA$3515,27,FALSE)</f>
        <v>0</v>
      </c>
      <c r="V3058" s="1">
        <f>IFERROR(VLOOKUP(C3058,'eindex _tget pp '!$A$4:$E$615,5,FALSE),0)</f>
        <v>1095.3886443246988</v>
      </c>
      <c r="W3058" s="31">
        <f>IFERROR(VLOOKUP(C3058,'eindex _tget pp '!$A$4:$F$615,6,FALSE),0)</f>
        <v>3.9572566881000002</v>
      </c>
      <c r="X3058" s="4">
        <f>IFERROR(VLOOKUP(B3058,'eschools 16'!$A$2:$F$25,6,FALSE),1)</f>
        <v>1</v>
      </c>
      <c r="Y3058" s="1">
        <f t="shared" si="235"/>
        <v>87288.78</v>
      </c>
      <c r="Z3058" s="1">
        <f t="shared" si="236"/>
        <v>343094.15</v>
      </c>
      <c r="AA3058" s="31">
        <f>IFERROR(VLOOKUP(C3058,'eindex _tget pp '!$A$4:$G$615,7,FALSE),0)</f>
        <v>0.76547957700000002</v>
      </c>
      <c r="AB3058" s="1">
        <f>VLOOKUP(A3058,'ADM Details FY17'!$A$3:$AB$3515,28,FALSE)</f>
        <v>0</v>
      </c>
      <c r="AC3058" s="1">
        <f t="shared" si="237"/>
        <v>0</v>
      </c>
      <c r="AD3058" s="1">
        <f t="shared" si="238"/>
        <v>318.75</v>
      </c>
      <c r="AE3058" s="1">
        <f t="shared" si="239"/>
        <v>47812.5</v>
      </c>
    </row>
    <row r="3059" spans="1:31" x14ac:dyDescent="0.25">
      <c r="A3059" t="str">
        <f>B3059&amp;"-"&amp;COUNTIF($B$3:B3059,B3059)</f>
        <v>7995-5</v>
      </c>
      <c r="B3059">
        <v>7995</v>
      </c>
      <c r="C3059" s="18">
        <f>VLOOKUP(A3059,'ADM Details FY17'!$A$3:$D$3515,4,FALSE)</f>
        <v>43901</v>
      </c>
      <c r="D3059" s="1">
        <f>VLOOKUP(A3059,'ADM Details FY17'!$A$3:$E$3515,5,FALSE)</f>
        <v>2.96</v>
      </c>
      <c r="E3059" s="1">
        <f>VLOOKUP(A3059,'ADM Details FY17'!$A$3:$F$3515,6,FALSE)</f>
        <v>0</v>
      </c>
      <c r="F3059" s="1">
        <f>VLOOKUP(A3059,'ADM Details FY17'!$A$3:$G$3515,7,FALSE)</f>
        <v>0</v>
      </c>
      <c r="G3059" s="1">
        <f>VLOOKUP(A3059,'ADM Details FY17'!$A$3:$H$3515,8,FALSE)</f>
        <v>0</v>
      </c>
      <c r="H3059" s="1">
        <f>VLOOKUP(A3059,'ADM Details FY17'!$A$3:$I$3515,9,FALSE)</f>
        <v>0</v>
      </c>
      <c r="I3059" s="1">
        <f>VLOOKUP(A3059,'ADM Details FY17'!$A$3:$J$3517,10,FALSE)</f>
        <v>0</v>
      </c>
      <c r="J3059" s="1">
        <f>VLOOKUP(A3059,'ADM Details FY17'!$A$3:$K$3515,11,FALSE)</f>
        <v>0</v>
      </c>
      <c r="K3059" s="1">
        <f>VLOOKUP(A3059,'ADM Details FY17'!$A$3:$M$3515,13,FALSE)</f>
        <v>2.96</v>
      </c>
      <c r="L3059" s="1">
        <f>VLOOKUP(A3059,'ADM Details FY17'!$A$3:$O$3515,15,FALSE)</f>
        <v>0</v>
      </c>
      <c r="M3059" s="1">
        <f>VLOOKUP(A3059,'ADM Details FY17'!$A$3:$P$3515,16,FALSE)</f>
        <v>0</v>
      </c>
      <c r="N3059" s="1">
        <f>VLOOKUP(A3059,'ADM Details FY17'!$A$3:$Q$3515,17,FALSE)</f>
        <v>0</v>
      </c>
      <c r="O3059" s="1">
        <f>VLOOKUP(A3059,'ADM Details FY17'!$A$3:$S$3515,19,FALSE)</f>
        <v>1</v>
      </c>
      <c r="P3059" s="1">
        <f>VLOOKUP(A3059,'ADM Details FY17'!$A$3:$U$3515,21,FALSE)</f>
        <v>0</v>
      </c>
      <c r="Q3059" s="1">
        <f>VLOOKUP(A3059,'ADM Details FY17'!$A$3:$V$3515,22,FALSE)</f>
        <v>0</v>
      </c>
      <c r="R3059" s="1">
        <f>VLOOKUP(A3059,'ADM Details FY17'!$A$3:$W$3515,23,FALSE)</f>
        <v>0</v>
      </c>
      <c r="S3059" s="1">
        <f>VLOOKUP(A3059,'ADM Details FY17'!$A$3:$X$3515,24,FALSE)</f>
        <v>0</v>
      </c>
      <c r="T3059" s="1">
        <f>VLOOKUP(A3059,'ADM Details FY17'!$A$3:$Y$3515,25,FALSE)</f>
        <v>0</v>
      </c>
      <c r="U3059" s="1">
        <f>VLOOKUP(A3059,'ADM Details FY17'!$A$3:$AA$3515,27,FALSE)</f>
        <v>0</v>
      </c>
      <c r="V3059" s="1">
        <f>IFERROR(VLOOKUP(C3059,'eindex _tget pp '!$A$4:$E$615,5,FALSE),0)</f>
        <v>1665.9332201790639</v>
      </c>
      <c r="W3059" s="31">
        <f>IFERROR(VLOOKUP(C3059,'eindex _tget pp '!$A$4:$F$615,6,FALSE),0)</f>
        <v>3.7293898327999999</v>
      </c>
      <c r="X3059" s="4">
        <f>IFERROR(VLOOKUP(B3059,'eschools 16'!$A$2:$F$25,6,FALSE),1)</f>
        <v>1</v>
      </c>
      <c r="Y3059" s="1">
        <f t="shared" si="235"/>
        <v>1232.79</v>
      </c>
      <c r="Z3059" s="1">
        <f t="shared" si="236"/>
        <v>3002.61</v>
      </c>
      <c r="AA3059" s="31">
        <f>IFERROR(VLOOKUP(C3059,'eindex _tget pp '!$A$4:$G$615,7,FALSE),0)</f>
        <v>0.79655707600000003</v>
      </c>
      <c r="AB3059" s="1">
        <f>VLOOKUP(A3059,'ADM Details FY17'!$A$3:$AB$3515,28,FALSE)</f>
        <v>0</v>
      </c>
      <c r="AC3059" s="1">
        <f t="shared" si="237"/>
        <v>0</v>
      </c>
      <c r="AD3059" s="1">
        <f t="shared" si="238"/>
        <v>2.96</v>
      </c>
      <c r="AE3059" s="1">
        <f t="shared" si="239"/>
        <v>444</v>
      </c>
    </row>
    <row r="3060" spans="1:31" x14ac:dyDescent="0.25">
      <c r="A3060" t="str">
        <f>B3060&amp;"-"&amp;COUNTIF($B$3:B3060,B3060)</f>
        <v>7995-6</v>
      </c>
      <c r="B3060">
        <v>7995</v>
      </c>
      <c r="C3060" s="18">
        <f>VLOOKUP(A3060,'ADM Details FY17'!$A$3:$D$3515,4,FALSE)</f>
        <v>44040</v>
      </c>
      <c r="D3060" s="1">
        <f>VLOOKUP(A3060,'ADM Details FY17'!$A$3:$E$3515,5,FALSE)</f>
        <v>1</v>
      </c>
      <c r="E3060" s="1">
        <f>VLOOKUP(A3060,'ADM Details FY17'!$A$3:$F$3515,6,FALSE)</f>
        <v>0</v>
      </c>
      <c r="F3060" s="1">
        <f>VLOOKUP(A3060,'ADM Details FY17'!$A$3:$G$3515,7,FALSE)</f>
        <v>0</v>
      </c>
      <c r="G3060" s="1">
        <f>VLOOKUP(A3060,'ADM Details FY17'!$A$3:$H$3515,8,FALSE)</f>
        <v>0</v>
      </c>
      <c r="H3060" s="1">
        <f>VLOOKUP(A3060,'ADM Details FY17'!$A$3:$I$3515,9,FALSE)</f>
        <v>0</v>
      </c>
      <c r="I3060" s="1">
        <f>VLOOKUP(A3060,'ADM Details FY17'!$A$3:$J$3517,10,FALSE)</f>
        <v>0</v>
      </c>
      <c r="J3060" s="1">
        <f>VLOOKUP(A3060,'ADM Details FY17'!$A$3:$K$3515,11,FALSE)</f>
        <v>0</v>
      </c>
      <c r="K3060" s="1">
        <f>VLOOKUP(A3060,'ADM Details FY17'!$A$3:$M$3515,13,FALSE)</f>
        <v>1</v>
      </c>
      <c r="L3060" s="1">
        <f>VLOOKUP(A3060,'ADM Details FY17'!$A$3:$O$3515,15,FALSE)</f>
        <v>0</v>
      </c>
      <c r="M3060" s="1">
        <f>VLOOKUP(A3060,'ADM Details FY17'!$A$3:$P$3515,16,FALSE)</f>
        <v>0</v>
      </c>
      <c r="N3060" s="1">
        <f>VLOOKUP(A3060,'ADM Details FY17'!$A$3:$Q$3515,17,FALSE)</f>
        <v>0</v>
      </c>
      <c r="O3060" s="1">
        <f>VLOOKUP(A3060,'ADM Details FY17'!$A$3:$S$3515,19,FALSE)</f>
        <v>1</v>
      </c>
      <c r="P3060" s="1">
        <f>VLOOKUP(A3060,'ADM Details FY17'!$A$3:$U$3515,21,FALSE)</f>
        <v>0</v>
      </c>
      <c r="Q3060" s="1">
        <f>VLOOKUP(A3060,'ADM Details FY17'!$A$3:$V$3515,22,FALSE)</f>
        <v>0</v>
      </c>
      <c r="R3060" s="1">
        <f>VLOOKUP(A3060,'ADM Details FY17'!$A$3:$W$3515,23,FALSE)</f>
        <v>0</v>
      </c>
      <c r="S3060" s="1">
        <f>VLOOKUP(A3060,'ADM Details FY17'!$A$3:$X$3515,24,FALSE)</f>
        <v>0</v>
      </c>
      <c r="T3060" s="1">
        <f>VLOOKUP(A3060,'ADM Details FY17'!$A$3:$Y$3515,25,FALSE)</f>
        <v>0</v>
      </c>
      <c r="U3060" s="1">
        <f>VLOOKUP(A3060,'ADM Details FY17'!$A$3:$AA$3515,27,FALSE)</f>
        <v>0</v>
      </c>
      <c r="V3060" s="1">
        <f>IFERROR(VLOOKUP(C3060,'eindex _tget pp '!$A$4:$E$615,5,FALSE),0)</f>
        <v>992.12530306095016</v>
      </c>
      <c r="W3060" s="31">
        <f>IFERROR(VLOOKUP(C3060,'eindex _tget pp '!$A$4:$F$615,6,FALSE),0)</f>
        <v>2.2657848934999998</v>
      </c>
      <c r="X3060" s="4">
        <f>IFERROR(VLOOKUP(B3060,'eschools 16'!$A$2:$F$25,6,FALSE),1)</f>
        <v>1</v>
      </c>
      <c r="Y3060" s="1">
        <f t="shared" si="235"/>
        <v>248.03</v>
      </c>
      <c r="Z3060" s="1">
        <f t="shared" si="236"/>
        <v>616.29</v>
      </c>
      <c r="AA3060" s="31">
        <f>IFERROR(VLOOKUP(C3060,'eindex _tget pp '!$A$4:$G$615,7,FALSE),0)</f>
        <v>0.72055886300000005</v>
      </c>
      <c r="AB3060" s="1">
        <f>VLOOKUP(A3060,'ADM Details FY17'!$A$3:$AB$3515,28,FALSE)</f>
        <v>0</v>
      </c>
      <c r="AC3060" s="1">
        <f t="shared" si="237"/>
        <v>0</v>
      </c>
      <c r="AD3060" s="1">
        <f t="shared" si="238"/>
        <v>1</v>
      </c>
      <c r="AE3060" s="1">
        <f t="shared" si="239"/>
        <v>150</v>
      </c>
    </row>
    <row r="3061" spans="1:31" x14ac:dyDescent="0.25">
      <c r="A3061" t="str">
        <f>B3061&amp;"-"&amp;COUNTIF($B$3:B3061,B3061)</f>
        <v>7995-7</v>
      </c>
      <c r="B3061">
        <v>7995</v>
      </c>
      <c r="C3061" s="18">
        <f>VLOOKUP(A3061,'ADM Details FY17'!$A$3:$D$3515,4,FALSE)</f>
        <v>44305</v>
      </c>
      <c r="D3061" s="1">
        <f>VLOOKUP(A3061,'ADM Details FY17'!$A$3:$E$3515,5,FALSE)</f>
        <v>3</v>
      </c>
      <c r="E3061" s="1">
        <f>VLOOKUP(A3061,'ADM Details FY17'!$A$3:$F$3515,6,FALSE)</f>
        <v>0</v>
      </c>
      <c r="F3061" s="1">
        <f>VLOOKUP(A3061,'ADM Details FY17'!$A$3:$G$3515,7,FALSE)</f>
        <v>0</v>
      </c>
      <c r="G3061" s="1">
        <f>VLOOKUP(A3061,'ADM Details FY17'!$A$3:$H$3515,8,FALSE)</f>
        <v>0</v>
      </c>
      <c r="H3061" s="1">
        <f>VLOOKUP(A3061,'ADM Details FY17'!$A$3:$I$3515,9,FALSE)</f>
        <v>0</v>
      </c>
      <c r="I3061" s="1">
        <f>VLOOKUP(A3061,'ADM Details FY17'!$A$3:$J$3517,10,FALSE)</f>
        <v>0</v>
      </c>
      <c r="J3061" s="1">
        <f>VLOOKUP(A3061,'ADM Details FY17'!$A$3:$K$3515,11,FALSE)</f>
        <v>0</v>
      </c>
      <c r="K3061" s="1">
        <f>VLOOKUP(A3061,'ADM Details FY17'!$A$3:$M$3515,13,FALSE)</f>
        <v>3</v>
      </c>
      <c r="L3061" s="1">
        <f>VLOOKUP(A3061,'ADM Details FY17'!$A$3:$O$3515,15,FALSE)</f>
        <v>0</v>
      </c>
      <c r="M3061" s="1">
        <f>VLOOKUP(A3061,'ADM Details FY17'!$A$3:$P$3515,16,FALSE)</f>
        <v>0</v>
      </c>
      <c r="N3061" s="1">
        <f>VLOOKUP(A3061,'ADM Details FY17'!$A$3:$Q$3515,17,FALSE)</f>
        <v>0</v>
      </c>
      <c r="O3061" s="1">
        <f>VLOOKUP(A3061,'ADM Details FY17'!$A$3:$S$3515,19,FALSE)</f>
        <v>1</v>
      </c>
      <c r="P3061" s="1">
        <f>VLOOKUP(A3061,'ADM Details FY17'!$A$3:$U$3515,21,FALSE)</f>
        <v>0</v>
      </c>
      <c r="Q3061" s="1">
        <f>VLOOKUP(A3061,'ADM Details FY17'!$A$3:$V$3515,22,FALSE)</f>
        <v>0</v>
      </c>
      <c r="R3061" s="1">
        <f>VLOOKUP(A3061,'ADM Details FY17'!$A$3:$W$3515,23,FALSE)</f>
        <v>0</v>
      </c>
      <c r="S3061" s="1">
        <f>VLOOKUP(A3061,'ADM Details FY17'!$A$3:$X$3515,24,FALSE)</f>
        <v>0</v>
      </c>
      <c r="T3061" s="1">
        <f>VLOOKUP(A3061,'ADM Details FY17'!$A$3:$Y$3515,25,FALSE)</f>
        <v>0</v>
      </c>
      <c r="U3061" s="1">
        <f>VLOOKUP(A3061,'ADM Details FY17'!$A$3:$AA$3515,27,FALSE)</f>
        <v>0</v>
      </c>
      <c r="V3061" s="1">
        <f>IFERROR(VLOOKUP(C3061,'eindex _tget pp '!$A$4:$E$615,5,FALSE),0)</f>
        <v>1417.3491487132028</v>
      </c>
      <c r="W3061" s="31">
        <f>IFERROR(VLOOKUP(C3061,'eindex _tget pp '!$A$4:$F$615,6,FALSE),0)</f>
        <v>0.94235080029999996</v>
      </c>
      <c r="X3061" s="4">
        <f>IFERROR(VLOOKUP(B3061,'eschools 16'!$A$2:$F$25,6,FALSE),1)</f>
        <v>1</v>
      </c>
      <c r="Y3061" s="1">
        <f t="shared" si="235"/>
        <v>1063.01</v>
      </c>
      <c r="Z3061" s="1">
        <f t="shared" si="236"/>
        <v>768.96</v>
      </c>
      <c r="AA3061" s="31">
        <f>IFERROR(VLOOKUP(C3061,'eindex _tget pp '!$A$4:$G$615,7,FALSE),0)</f>
        <v>0.78123944300000003</v>
      </c>
      <c r="AB3061" s="1">
        <f>VLOOKUP(A3061,'ADM Details FY17'!$A$3:$AB$3515,28,FALSE)</f>
        <v>0</v>
      </c>
      <c r="AC3061" s="1">
        <f t="shared" si="237"/>
        <v>0</v>
      </c>
      <c r="AD3061" s="1">
        <f t="shared" si="238"/>
        <v>3</v>
      </c>
      <c r="AE3061" s="1">
        <f t="shared" si="239"/>
        <v>450</v>
      </c>
    </row>
    <row r="3062" spans="1:31" x14ac:dyDescent="0.25">
      <c r="A3062" t="str">
        <f>B3062&amp;"-"&amp;COUNTIF($B$3:B3062,B3062)</f>
        <v>7995-8</v>
      </c>
      <c r="B3062">
        <v>7995</v>
      </c>
      <c r="C3062" s="18">
        <f>VLOOKUP(A3062,'ADM Details FY17'!$A$3:$D$3515,4,FALSE)</f>
        <v>44750</v>
      </c>
      <c r="D3062" s="1">
        <f>VLOOKUP(A3062,'ADM Details FY17'!$A$3:$E$3515,5,FALSE)</f>
        <v>2</v>
      </c>
      <c r="E3062" s="1">
        <f>VLOOKUP(A3062,'ADM Details FY17'!$A$3:$F$3515,6,FALSE)</f>
        <v>0</v>
      </c>
      <c r="F3062" s="1">
        <f>VLOOKUP(A3062,'ADM Details FY17'!$A$3:$G$3515,7,FALSE)</f>
        <v>0</v>
      </c>
      <c r="G3062" s="1">
        <f>VLOOKUP(A3062,'ADM Details FY17'!$A$3:$H$3515,8,FALSE)</f>
        <v>0</v>
      </c>
      <c r="H3062" s="1">
        <f>VLOOKUP(A3062,'ADM Details FY17'!$A$3:$I$3515,9,FALSE)</f>
        <v>0</v>
      </c>
      <c r="I3062" s="1">
        <f>VLOOKUP(A3062,'ADM Details FY17'!$A$3:$J$3517,10,FALSE)</f>
        <v>0</v>
      </c>
      <c r="J3062" s="1">
        <f>VLOOKUP(A3062,'ADM Details FY17'!$A$3:$K$3515,11,FALSE)</f>
        <v>0</v>
      </c>
      <c r="K3062" s="1">
        <f>VLOOKUP(A3062,'ADM Details FY17'!$A$3:$M$3515,13,FALSE)</f>
        <v>2</v>
      </c>
      <c r="L3062" s="1">
        <f>VLOOKUP(A3062,'ADM Details FY17'!$A$3:$O$3515,15,FALSE)</f>
        <v>0</v>
      </c>
      <c r="M3062" s="1">
        <f>VLOOKUP(A3062,'ADM Details FY17'!$A$3:$P$3515,16,FALSE)</f>
        <v>0</v>
      </c>
      <c r="N3062" s="1">
        <f>VLOOKUP(A3062,'ADM Details FY17'!$A$3:$Q$3515,17,FALSE)</f>
        <v>0</v>
      </c>
      <c r="O3062" s="1">
        <f>VLOOKUP(A3062,'ADM Details FY17'!$A$3:$S$3515,19,FALSE)</f>
        <v>1</v>
      </c>
      <c r="P3062" s="1">
        <f>VLOOKUP(A3062,'ADM Details FY17'!$A$3:$U$3515,21,FALSE)</f>
        <v>0</v>
      </c>
      <c r="Q3062" s="1">
        <f>VLOOKUP(A3062,'ADM Details FY17'!$A$3:$V$3515,22,FALSE)</f>
        <v>0</v>
      </c>
      <c r="R3062" s="1">
        <f>VLOOKUP(A3062,'ADM Details FY17'!$A$3:$W$3515,23,FALSE)</f>
        <v>0</v>
      </c>
      <c r="S3062" s="1">
        <f>VLOOKUP(A3062,'ADM Details FY17'!$A$3:$X$3515,24,FALSE)</f>
        <v>0</v>
      </c>
      <c r="T3062" s="1">
        <f>VLOOKUP(A3062,'ADM Details FY17'!$A$3:$Y$3515,25,FALSE)</f>
        <v>0</v>
      </c>
      <c r="U3062" s="1">
        <f>VLOOKUP(A3062,'ADM Details FY17'!$A$3:$AA$3515,27,FALSE)</f>
        <v>0</v>
      </c>
      <c r="V3062" s="1">
        <f>IFERROR(VLOOKUP(C3062,'eindex _tget pp '!$A$4:$E$615,5,FALSE),0)</f>
        <v>0</v>
      </c>
      <c r="W3062" s="31">
        <f>IFERROR(VLOOKUP(C3062,'eindex _tget pp '!$A$4:$F$615,6,FALSE),0)</f>
        <v>0.62225380509999995</v>
      </c>
      <c r="X3062" s="4">
        <f>IFERROR(VLOOKUP(B3062,'eschools 16'!$A$2:$F$25,6,FALSE),1)</f>
        <v>1</v>
      </c>
      <c r="Y3062" s="1">
        <f t="shared" si="235"/>
        <v>0</v>
      </c>
      <c r="Z3062" s="1">
        <f t="shared" si="236"/>
        <v>338.51</v>
      </c>
      <c r="AA3062" s="31">
        <f>IFERROR(VLOOKUP(C3062,'eindex _tget pp '!$A$4:$G$615,7,FALSE),0)</f>
        <v>0.425171886</v>
      </c>
      <c r="AB3062" s="1">
        <f>VLOOKUP(A3062,'ADM Details FY17'!$A$3:$AB$3515,28,FALSE)</f>
        <v>0</v>
      </c>
      <c r="AC3062" s="1">
        <f t="shared" si="237"/>
        <v>0</v>
      </c>
      <c r="AD3062" s="1">
        <f t="shared" si="238"/>
        <v>2</v>
      </c>
      <c r="AE3062" s="1">
        <f t="shared" si="239"/>
        <v>300</v>
      </c>
    </row>
    <row r="3063" spans="1:31" x14ac:dyDescent="0.25">
      <c r="A3063" t="str">
        <f>B3063&amp;"-"&amp;COUNTIF($B$3:B3063,B3063)</f>
        <v>7995-9</v>
      </c>
      <c r="B3063">
        <v>7995</v>
      </c>
      <c r="C3063" s="18">
        <f>VLOOKUP(A3063,'ADM Details FY17'!$A$3:$D$3515,4,FALSE)</f>
        <v>45005</v>
      </c>
      <c r="D3063" s="1">
        <f>VLOOKUP(A3063,'ADM Details FY17'!$A$3:$E$3515,5,FALSE)</f>
        <v>2</v>
      </c>
      <c r="E3063" s="1">
        <f>VLOOKUP(A3063,'ADM Details FY17'!$A$3:$F$3515,6,FALSE)</f>
        <v>0</v>
      </c>
      <c r="F3063" s="1">
        <f>VLOOKUP(A3063,'ADM Details FY17'!$A$3:$G$3515,7,FALSE)</f>
        <v>0</v>
      </c>
      <c r="G3063" s="1">
        <f>VLOOKUP(A3063,'ADM Details FY17'!$A$3:$H$3515,8,FALSE)</f>
        <v>0</v>
      </c>
      <c r="H3063" s="1">
        <f>VLOOKUP(A3063,'ADM Details FY17'!$A$3:$I$3515,9,FALSE)</f>
        <v>0</v>
      </c>
      <c r="I3063" s="1">
        <f>VLOOKUP(A3063,'ADM Details FY17'!$A$3:$J$3517,10,FALSE)</f>
        <v>0</v>
      </c>
      <c r="J3063" s="1">
        <f>VLOOKUP(A3063,'ADM Details FY17'!$A$3:$K$3515,11,FALSE)</f>
        <v>0</v>
      </c>
      <c r="K3063" s="1">
        <f>VLOOKUP(A3063,'ADM Details FY17'!$A$3:$M$3515,13,FALSE)</f>
        <v>2</v>
      </c>
      <c r="L3063" s="1">
        <f>VLOOKUP(A3063,'ADM Details FY17'!$A$3:$O$3515,15,FALSE)</f>
        <v>0</v>
      </c>
      <c r="M3063" s="1">
        <f>VLOOKUP(A3063,'ADM Details FY17'!$A$3:$P$3515,16,FALSE)</f>
        <v>0</v>
      </c>
      <c r="N3063" s="1">
        <f>VLOOKUP(A3063,'ADM Details FY17'!$A$3:$Q$3515,17,FALSE)</f>
        <v>0</v>
      </c>
      <c r="O3063" s="1">
        <f>VLOOKUP(A3063,'ADM Details FY17'!$A$3:$S$3515,19,FALSE)</f>
        <v>0</v>
      </c>
      <c r="P3063" s="1">
        <f>VLOOKUP(A3063,'ADM Details FY17'!$A$3:$U$3515,21,FALSE)</f>
        <v>0</v>
      </c>
      <c r="Q3063" s="1">
        <f>VLOOKUP(A3063,'ADM Details FY17'!$A$3:$V$3515,22,FALSE)</f>
        <v>0</v>
      </c>
      <c r="R3063" s="1">
        <f>VLOOKUP(A3063,'ADM Details FY17'!$A$3:$W$3515,23,FALSE)</f>
        <v>0</v>
      </c>
      <c r="S3063" s="1">
        <f>VLOOKUP(A3063,'ADM Details FY17'!$A$3:$X$3515,24,FALSE)</f>
        <v>0</v>
      </c>
      <c r="T3063" s="1">
        <f>VLOOKUP(A3063,'ADM Details FY17'!$A$3:$Y$3515,25,FALSE)</f>
        <v>0</v>
      </c>
      <c r="U3063" s="1">
        <f>VLOOKUP(A3063,'ADM Details FY17'!$A$3:$AA$3515,27,FALSE)</f>
        <v>0</v>
      </c>
      <c r="V3063" s="1">
        <f>IFERROR(VLOOKUP(C3063,'eindex _tget pp '!$A$4:$E$615,5,FALSE),0)</f>
        <v>325.59139187654893</v>
      </c>
      <c r="W3063" s="31">
        <f>IFERROR(VLOOKUP(C3063,'eindex _tget pp '!$A$4:$F$615,6,FALSE),0)</f>
        <v>1.7679598572999999</v>
      </c>
      <c r="X3063" s="4">
        <f>IFERROR(VLOOKUP(B3063,'eschools 16'!$A$2:$F$25,6,FALSE),1)</f>
        <v>1</v>
      </c>
      <c r="Y3063" s="1">
        <f t="shared" si="235"/>
        <v>162.80000000000001</v>
      </c>
      <c r="Z3063" s="1">
        <f t="shared" si="236"/>
        <v>961.77</v>
      </c>
      <c r="AA3063" s="31">
        <f>IFERROR(VLOOKUP(C3063,'eindex _tget pp '!$A$4:$G$615,7,FALSE),0)</f>
        <v>0.39817260300000001</v>
      </c>
      <c r="AB3063" s="1">
        <f>VLOOKUP(A3063,'ADM Details FY17'!$A$3:$AB$3515,28,FALSE)</f>
        <v>0</v>
      </c>
      <c r="AC3063" s="1">
        <f t="shared" si="237"/>
        <v>0</v>
      </c>
      <c r="AD3063" s="1">
        <f t="shared" si="238"/>
        <v>2</v>
      </c>
      <c r="AE3063" s="1">
        <f t="shared" si="239"/>
        <v>300</v>
      </c>
    </row>
    <row r="3064" spans="1:31" x14ac:dyDescent="0.25">
      <c r="A3064" t="str">
        <f>B3064&amp;"-"&amp;COUNTIF($B$3:B3064,B3064)</f>
        <v>7995-10</v>
      </c>
      <c r="B3064">
        <v>7995</v>
      </c>
      <c r="C3064" s="18">
        <f>VLOOKUP(A3064,'ADM Details FY17'!$A$3:$D$3515,4,FALSE)</f>
        <v>0</v>
      </c>
      <c r="D3064" s="1">
        <f>VLOOKUP(A3064,'ADM Details FY17'!$A$3:$E$3515,5,FALSE)</f>
        <v>0</v>
      </c>
      <c r="E3064" s="1">
        <f>VLOOKUP(A3064,'ADM Details FY17'!$A$3:$F$3515,6,FALSE)</f>
        <v>0</v>
      </c>
      <c r="F3064" s="1">
        <f>VLOOKUP(A3064,'ADM Details FY17'!$A$3:$G$3515,7,FALSE)</f>
        <v>0</v>
      </c>
      <c r="G3064" s="1">
        <f>VLOOKUP(A3064,'ADM Details FY17'!$A$3:$H$3515,8,FALSE)</f>
        <v>0</v>
      </c>
      <c r="H3064" s="1">
        <f>VLOOKUP(A3064,'ADM Details FY17'!$A$3:$I$3515,9,FALSE)</f>
        <v>0</v>
      </c>
      <c r="I3064" s="1">
        <f>VLOOKUP(A3064,'ADM Details FY17'!$A$3:$J$3517,10,FALSE)</f>
        <v>0</v>
      </c>
      <c r="J3064" s="1">
        <f>VLOOKUP(A3064,'ADM Details FY17'!$A$3:$K$3515,11,FALSE)</f>
        <v>0</v>
      </c>
      <c r="K3064" s="1">
        <f>VLOOKUP(A3064,'ADM Details FY17'!$A$3:$M$3515,13,FALSE)</f>
        <v>0</v>
      </c>
      <c r="L3064" s="1">
        <f>VLOOKUP(A3064,'ADM Details FY17'!$A$3:$O$3515,15,FALSE)</f>
        <v>0</v>
      </c>
      <c r="M3064" s="1">
        <f>VLOOKUP(A3064,'ADM Details FY17'!$A$3:$P$3515,16,FALSE)</f>
        <v>0</v>
      </c>
      <c r="N3064" s="1">
        <f>VLOOKUP(A3064,'ADM Details FY17'!$A$3:$Q$3515,17,FALSE)</f>
        <v>0</v>
      </c>
      <c r="O3064" s="1">
        <f>VLOOKUP(A3064,'ADM Details FY17'!$A$3:$S$3515,19,FALSE)</f>
        <v>0</v>
      </c>
      <c r="P3064" s="1">
        <f>VLOOKUP(A3064,'ADM Details FY17'!$A$3:$U$3515,21,FALSE)</f>
        <v>0</v>
      </c>
      <c r="Q3064" s="1">
        <f>VLOOKUP(A3064,'ADM Details FY17'!$A$3:$V$3515,22,FALSE)</f>
        <v>0</v>
      </c>
      <c r="R3064" s="1">
        <f>VLOOKUP(A3064,'ADM Details FY17'!$A$3:$W$3515,23,FALSE)</f>
        <v>0</v>
      </c>
      <c r="S3064" s="1">
        <f>VLOOKUP(A3064,'ADM Details FY17'!$A$3:$X$3515,24,FALSE)</f>
        <v>0</v>
      </c>
      <c r="T3064" s="1">
        <f>VLOOKUP(A3064,'ADM Details FY17'!$A$3:$Y$3515,25,FALSE)</f>
        <v>0</v>
      </c>
      <c r="U3064" s="1">
        <f>VLOOKUP(A3064,'ADM Details FY17'!$A$3:$AA$3515,27,FALSE)</f>
        <v>0</v>
      </c>
      <c r="V3064" s="1">
        <f>IFERROR(VLOOKUP(C3064,'eindex _tget pp '!$A$4:$E$615,5,FALSE),0)</f>
        <v>0</v>
      </c>
      <c r="W3064" s="31">
        <f>IFERROR(VLOOKUP(C3064,'eindex _tget pp '!$A$4:$F$615,6,FALSE),0)</f>
        <v>0</v>
      </c>
      <c r="X3064" s="4">
        <f>IFERROR(VLOOKUP(B3064,'eschools 16'!$A$2:$F$25,6,FALSE),1)</f>
        <v>1</v>
      </c>
      <c r="Y3064" s="1">
        <f t="shared" si="235"/>
        <v>0</v>
      </c>
      <c r="Z3064" s="1">
        <f t="shared" si="236"/>
        <v>0</v>
      </c>
      <c r="AA3064" s="31">
        <f>IFERROR(VLOOKUP(C3064,'eindex _tget pp '!$A$4:$G$615,7,FALSE),0)</f>
        <v>0</v>
      </c>
      <c r="AB3064" s="1">
        <f>VLOOKUP(A3064,'ADM Details FY17'!$A$3:$AB$3515,28,FALSE)</f>
        <v>0</v>
      </c>
      <c r="AC3064" s="1">
        <f t="shared" si="237"/>
        <v>0</v>
      </c>
      <c r="AD3064" s="1">
        <f t="shared" si="238"/>
        <v>0</v>
      </c>
      <c r="AE3064" s="1">
        <f t="shared" si="239"/>
        <v>0</v>
      </c>
    </row>
    <row r="3065" spans="1:31" x14ac:dyDescent="0.25">
      <c r="A3065" t="str">
        <f>B3065&amp;"-"&amp;COUNTIF($B$3:B3065,B3065)</f>
        <v>7995-11</v>
      </c>
      <c r="B3065">
        <v>7995</v>
      </c>
      <c r="C3065" s="18">
        <f>VLOOKUP(A3065,'ADM Details FY17'!$A$3:$D$3515,4,FALSE)</f>
        <v>0</v>
      </c>
      <c r="D3065" s="1">
        <f>VLOOKUP(A3065,'ADM Details FY17'!$A$3:$E$3515,5,FALSE)</f>
        <v>0</v>
      </c>
      <c r="E3065" s="1">
        <f>VLOOKUP(A3065,'ADM Details FY17'!$A$3:$F$3515,6,FALSE)</f>
        <v>0</v>
      </c>
      <c r="F3065" s="1">
        <f>VLOOKUP(A3065,'ADM Details FY17'!$A$3:$G$3515,7,FALSE)</f>
        <v>0</v>
      </c>
      <c r="G3065" s="1">
        <f>VLOOKUP(A3065,'ADM Details FY17'!$A$3:$H$3515,8,FALSE)</f>
        <v>0</v>
      </c>
      <c r="H3065" s="1">
        <f>VLOOKUP(A3065,'ADM Details FY17'!$A$3:$I$3515,9,FALSE)</f>
        <v>0</v>
      </c>
      <c r="I3065" s="1">
        <f>VLOOKUP(A3065,'ADM Details FY17'!$A$3:$J$3517,10,FALSE)</f>
        <v>0</v>
      </c>
      <c r="J3065" s="1">
        <f>VLOOKUP(A3065,'ADM Details FY17'!$A$3:$K$3515,11,FALSE)</f>
        <v>0</v>
      </c>
      <c r="K3065" s="1">
        <f>VLOOKUP(A3065,'ADM Details FY17'!$A$3:$M$3515,13,FALSE)</f>
        <v>0</v>
      </c>
      <c r="L3065" s="1">
        <f>VLOOKUP(A3065,'ADM Details FY17'!$A$3:$O$3515,15,FALSE)</f>
        <v>0</v>
      </c>
      <c r="M3065" s="1">
        <f>VLOOKUP(A3065,'ADM Details FY17'!$A$3:$P$3515,16,FALSE)</f>
        <v>0</v>
      </c>
      <c r="N3065" s="1">
        <f>VLOOKUP(A3065,'ADM Details FY17'!$A$3:$Q$3515,17,FALSE)</f>
        <v>0</v>
      </c>
      <c r="O3065" s="1">
        <f>VLOOKUP(A3065,'ADM Details FY17'!$A$3:$S$3515,19,FALSE)</f>
        <v>0</v>
      </c>
      <c r="P3065" s="1">
        <f>VLOOKUP(A3065,'ADM Details FY17'!$A$3:$U$3515,21,FALSE)</f>
        <v>0</v>
      </c>
      <c r="Q3065" s="1">
        <f>VLOOKUP(A3065,'ADM Details FY17'!$A$3:$V$3515,22,FALSE)</f>
        <v>0</v>
      </c>
      <c r="R3065" s="1">
        <f>VLOOKUP(A3065,'ADM Details FY17'!$A$3:$W$3515,23,FALSE)</f>
        <v>0</v>
      </c>
      <c r="S3065" s="1">
        <f>VLOOKUP(A3065,'ADM Details FY17'!$A$3:$X$3515,24,FALSE)</f>
        <v>0</v>
      </c>
      <c r="T3065" s="1">
        <f>VLOOKUP(A3065,'ADM Details FY17'!$A$3:$Y$3515,25,FALSE)</f>
        <v>0</v>
      </c>
      <c r="U3065" s="1">
        <f>VLOOKUP(A3065,'ADM Details FY17'!$A$3:$AA$3515,27,FALSE)</f>
        <v>0</v>
      </c>
      <c r="V3065" s="1">
        <f>IFERROR(VLOOKUP(C3065,'eindex _tget pp '!$A$4:$E$615,5,FALSE),0)</f>
        <v>0</v>
      </c>
      <c r="W3065" s="31">
        <f>IFERROR(VLOOKUP(C3065,'eindex _tget pp '!$A$4:$F$615,6,FALSE),0)</f>
        <v>0</v>
      </c>
      <c r="X3065" s="4">
        <f>IFERROR(VLOOKUP(B3065,'eschools 16'!$A$2:$F$25,6,FALSE),1)</f>
        <v>1</v>
      </c>
      <c r="Y3065" s="1">
        <f t="shared" si="235"/>
        <v>0</v>
      </c>
      <c r="Z3065" s="1">
        <f t="shared" si="236"/>
        <v>0</v>
      </c>
      <c r="AA3065" s="31">
        <f>IFERROR(VLOOKUP(C3065,'eindex _tget pp '!$A$4:$G$615,7,FALSE),0)</f>
        <v>0</v>
      </c>
      <c r="AB3065" s="1">
        <f>VLOOKUP(A3065,'ADM Details FY17'!$A$3:$AB$3515,28,FALSE)</f>
        <v>0</v>
      </c>
      <c r="AC3065" s="1">
        <f t="shared" si="237"/>
        <v>0</v>
      </c>
      <c r="AD3065" s="1">
        <f t="shared" si="238"/>
        <v>0</v>
      </c>
      <c r="AE3065" s="1">
        <f t="shared" si="239"/>
        <v>0</v>
      </c>
    </row>
    <row r="3066" spans="1:31" x14ac:dyDescent="0.25">
      <c r="A3066" t="str">
        <f>B3066&amp;"-"&amp;COUNTIF($B$3:B3066,B3066)</f>
        <v>7995-12</v>
      </c>
      <c r="B3066">
        <v>7995</v>
      </c>
      <c r="C3066" s="18">
        <f>VLOOKUP(A3066,'ADM Details FY17'!$A$3:$D$3515,4,FALSE)</f>
        <v>0</v>
      </c>
      <c r="D3066" s="1">
        <f>VLOOKUP(A3066,'ADM Details FY17'!$A$3:$E$3515,5,FALSE)</f>
        <v>0</v>
      </c>
      <c r="E3066" s="1">
        <f>VLOOKUP(A3066,'ADM Details FY17'!$A$3:$F$3515,6,FALSE)</f>
        <v>0</v>
      </c>
      <c r="F3066" s="1">
        <f>VLOOKUP(A3066,'ADM Details FY17'!$A$3:$G$3515,7,FALSE)</f>
        <v>0</v>
      </c>
      <c r="G3066" s="1">
        <f>VLOOKUP(A3066,'ADM Details FY17'!$A$3:$H$3515,8,FALSE)</f>
        <v>0</v>
      </c>
      <c r="H3066" s="1">
        <f>VLOOKUP(A3066,'ADM Details FY17'!$A$3:$I$3515,9,FALSE)</f>
        <v>0</v>
      </c>
      <c r="I3066" s="1">
        <f>VLOOKUP(A3066,'ADM Details FY17'!$A$3:$J$3517,10,FALSE)</f>
        <v>0</v>
      </c>
      <c r="J3066" s="1">
        <f>VLOOKUP(A3066,'ADM Details FY17'!$A$3:$K$3515,11,FALSE)</f>
        <v>0</v>
      </c>
      <c r="K3066" s="1">
        <f>VLOOKUP(A3066,'ADM Details FY17'!$A$3:$M$3515,13,FALSE)</f>
        <v>0</v>
      </c>
      <c r="L3066" s="1">
        <f>VLOOKUP(A3066,'ADM Details FY17'!$A$3:$O$3515,15,FALSE)</f>
        <v>0</v>
      </c>
      <c r="M3066" s="1">
        <f>VLOOKUP(A3066,'ADM Details FY17'!$A$3:$P$3515,16,FALSE)</f>
        <v>0</v>
      </c>
      <c r="N3066" s="1">
        <f>VLOOKUP(A3066,'ADM Details FY17'!$A$3:$Q$3515,17,FALSE)</f>
        <v>0</v>
      </c>
      <c r="O3066" s="1">
        <f>VLOOKUP(A3066,'ADM Details FY17'!$A$3:$S$3515,19,FALSE)</f>
        <v>0</v>
      </c>
      <c r="P3066" s="1">
        <f>VLOOKUP(A3066,'ADM Details FY17'!$A$3:$U$3515,21,FALSE)</f>
        <v>0</v>
      </c>
      <c r="Q3066" s="1">
        <f>VLOOKUP(A3066,'ADM Details FY17'!$A$3:$V$3515,22,FALSE)</f>
        <v>0</v>
      </c>
      <c r="R3066" s="1">
        <f>VLOOKUP(A3066,'ADM Details FY17'!$A$3:$W$3515,23,FALSE)</f>
        <v>0</v>
      </c>
      <c r="S3066" s="1">
        <f>VLOOKUP(A3066,'ADM Details FY17'!$A$3:$X$3515,24,FALSE)</f>
        <v>0</v>
      </c>
      <c r="T3066" s="1">
        <f>VLOOKUP(A3066,'ADM Details FY17'!$A$3:$Y$3515,25,FALSE)</f>
        <v>0</v>
      </c>
      <c r="U3066" s="1">
        <f>VLOOKUP(A3066,'ADM Details FY17'!$A$3:$AA$3515,27,FALSE)</f>
        <v>0</v>
      </c>
      <c r="V3066" s="1">
        <f>IFERROR(VLOOKUP(C3066,'eindex _tget pp '!$A$4:$E$615,5,FALSE),0)</f>
        <v>0</v>
      </c>
      <c r="W3066" s="31">
        <f>IFERROR(VLOOKUP(C3066,'eindex _tget pp '!$A$4:$F$615,6,FALSE),0)</f>
        <v>0</v>
      </c>
      <c r="X3066" s="4">
        <f>IFERROR(VLOOKUP(B3066,'eschools 16'!$A$2:$F$25,6,FALSE),1)</f>
        <v>1</v>
      </c>
      <c r="Y3066" s="1">
        <f t="shared" si="235"/>
        <v>0</v>
      </c>
      <c r="Z3066" s="1">
        <f t="shared" si="236"/>
        <v>0</v>
      </c>
      <c r="AA3066" s="31">
        <f>IFERROR(VLOOKUP(C3066,'eindex _tget pp '!$A$4:$G$615,7,FALSE),0)</f>
        <v>0</v>
      </c>
      <c r="AB3066" s="1">
        <f>VLOOKUP(A3066,'ADM Details FY17'!$A$3:$AB$3515,28,FALSE)</f>
        <v>0</v>
      </c>
      <c r="AC3066" s="1">
        <f t="shared" si="237"/>
        <v>0</v>
      </c>
      <c r="AD3066" s="1">
        <f t="shared" si="238"/>
        <v>0</v>
      </c>
      <c r="AE3066" s="1">
        <f t="shared" si="239"/>
        <v>0</v>
      </c>
    </row>
    <row r="3067" spans="1:31" x14ac:dyDescent="0.25">
      <c r="A3067" t="str">
        <f>B3067&amp;"-"&amp;COUNTIF($B$3:B3067,B3067)</f>
        <v>7995-13</v>
      </c>
      <c r="B3067">
        <v>7995</v>
      </c>
      <c r="C3067" s="18">
        <f>VLOOKUP(A3067,'ADM Details FY17'!$A$3:$D$3515,4,FALSE)</f>
        <v>0</v>
      </c>
      <c r="D3067" s="1">
        <f>VLOOKUP(A3067,'ADM Details FY17'!$A$3:$E$3515,5,FALSE)</f>
        <v>0</v>
      </c>
      <c r="E3067" s="1">
        <f>VLOOKUP(A3067,'ADM Details FY17'!$A$3:$F$3515,6,FALSE)</f>
        <v>0</v>
      </c>
      <c r="F3067" s="1">
        <f>VLOOKUP(A3067,'ADM Details FY17'!$A$3:$G$3515,7,FALSE)</f>
        <v>0</v>
      </c>
      <c r="G3067" s="1">
        <f>VLOOKUP(A3067,'ADM Details FY17'!$A$3:$H$3515,8,FALSE)</f>
        <v>0</v>
      </c>
      <c r="H3067" s="1">
        <f>VLOOKUP(A3067,'ADM Details FY17'!$A$3:$I$3515,9,FALSE)</f>
        <v>0</v>
      </c>
      <c r="I3067" s="1">
        <f>VLOOKUP(A3067,'ADM Details FY17'!$A$3:$J$3517,10,FALSE)</f>
        <v>0</v>
      </c>
      <c r="J3067" s="1">
        <f>VLOOKUP(A3067,'ADM Details FY17'!$A$3:$K$3515,11,FALSE)</f>
        <v>0</v>
      </c>
      <c r="K3067" s="1">
        <f>VLOOKUP(A3067,'ADM Details FY17'!$A$3:$M$3515,13,FALSE)</f>
        <v>0</v>
      </c>
      <c r="L3067" s="1">
        <f>VLOOKUP(A3067,'ADM Details FY17'!$A$3:$O$3515,15,FALSE)</f>
        <v>0</v>
      </c>
      <c r="M3067" s="1">
        <f>VLOOKUP(A3067,'ADM Details FY17'!$A$3:$P$3515,16,FALSE)</f>
        <v>0</v>
      </c>
      <c r="N3067" s="1">
        <f>VLOOKUP(A3067,'ADM Details FY17'!$A$3:$Q$3515,17,FALSE)</f>
        <v>0</v>
      </c>
      <c r="O3067" s="1">
        <f>VLOOKUP(A3067,'ADM Details FY17'!$A$3:$S$3515,19,FALSE)</f>
        <v>0</v>
      </c>
      <c r="P3067" s="1">
        <f>VLOOKUP(A3067,'ADM Details FY17'!$A$3:$U$3515,21,FALSE)</f>
        <v>0</v>
      </c>
      <c r="Q3067" s="1">
        <f>VLOOKUP(A3067,'ADM Details FY17'!$A$3:$V$3515,22,FALSE)</f>
        <v>0</v>
      </c>
      <c r="R3067" s="1">
        <f>VLOOKUP(A3067,'ADM Details FY17'!$A$3:$W$3515,23,FALSE)</f>
        <v>0</v>
      </c>
      <c r="S3067" s="1">
        <f>VLOOKUP(A3067,'ADM Details FY17'!$A$3:$X$3515,24,FALSE)</f>
        <v>0</v>
      </c>
      <c r="T3067" s="1">
        <f>VLOOKUP(A3067,'ADM Details FY17'!$A$3:$Y$3515,25,FALSE)</f>
        <v>0</v>
      </c>
      <c r="U3067" s="1">
        <f>VLOOKUP(A3067,'ADM Details FY17'!$A$3:$AA$3515,27,FALSE)</f>
        <v>0</v>
      </c>
      <c r="V3067" s="1">
        <f>IFERROR(VLOOKUP(C3067,'eindex _tget pp '!$A$4:$E$615,5,FALSE),0)</f>
        <v>0</v>
      </c>
      <c r="W3067" s="31">
        <f>IFERROR(VLOOKUP(C3067,'eindex _tget pp '!$A$4:$F$615,6,FALSE),0)</f>
        <v>0</v>
      </c>
      <c r="X3067" s="4">
        <f>IFERROR(VLOOKUP(B3067,'eschools 16'!$A$2:$F$25,6,FALSE),1)</f>
        <v>1</v>
      </c>
      <c r="Y3067" s="1">
        <f t="shared" si="235"/>
        <v>0</v>
      </c>
      <c r="Z3067" s="1">
        <f t="shared" si="236"/>
        <v>0</v>
      </c>
      <c r="AA3067" s="31">
        <f>IFERROR(VLOOKUP(C3067,'eindex _tget pp '!$A$4:$G$615,7,FALSE),0)</f>
        <v>0</v>
      </c>
      <c r="AB3067" s="1">
        <f>VLOOKUP(A3067,'ADM Details FY17'!$A$3:$AB$3515,28,FALSE)</f>
        <v>0</v>
      </c>
      <c r="AC3067" s="1">
        <f t="shared" si="237"/>
        <v>0</v>
      </c>
      <c r="AD3067" s="1">
        <f t="shared" si="238"/>
        <v>0</v>
      </c>
      <c r="AE3067" s="1">
        <f t="shared" si="239"/>
        <v>0</v>
      </c>
    </row>
    <row r="3068" spans="1:31" x14ac:dyDescent="0.25">
      <c r="A3068" t="str">
        <f>B3068&amp;"-"&amp;COUNTIF($B$3:B3068,B3068)</f>
        <v>7995-14</v>
      </c>
      <c r="B3068">
        <v>7995</v>
      </c>
      <c r="C3068" s="18">
        <f>VLOOKUP(A3068,'ADM Details FY17'!$A$3:$D$3515,4,FALSE)</f>
        <v>0</v>
      </c>
      <c r="D3068" s="1">
        <f>VLOOKUP(A3068,'ADM Details FY17'!$A$3:$E$3515,5,FALSE)</f>
        <v>0</v>
      </c>
      <c r="E3068" s="1">
        <f>VLOOKUP(A3068,'ADM Details FY17'!$A$3:$F$3515,6,FALSE)</f>
        <v>0</v>
      </c>
      <c r="F3068" s="1">
        <f>VLOOKUP(A3068,'ADM Details FY17'!$A$3:$G$3515,7,FALSE)</f>
        <v>0</v>
      </c>
      <c r="G3068" s="1">
        <f>VLOOKUP(A3068,'ADM Details FY17'!$A$3:$H$3515,8,FALSE)</f>
        <v>0</v>
      </c>
      <c r="H3068" s="1">
        <f>VLOOKUP(A3068,'ADM Details FY17'!$A$3:$I$3515,9,FALSE)</f>
        <v>0</v>
      </c>
      <c r="I3068" s="1">
        <f>VLOOKUP(A3068,'ADM Details FY17'!$A$3:$J$3517,10,FALSE)</f>
        <v>0</v>
      </c>
      <c r="J3068" s="1">
        <f>VLOOKUP(A3068,'ADM Details FY17'!$A$3:$K$3515,11,FALSE)</f>
        <v>0</v>
      </c>
      <c r="K3068" s="1">
        <f>VLOOKUP(A3068,'ADM Details FY17'!$A$3:$M$3515,13,FALSE)</f>
        <v>0</v>
      </c>
      <c r="L3068" s="1">
        <f>VLOOKUP(A3068,'ADM Details FY17'!$A$3:$O$3515,15,FALSE)</f>
        <v>0</v>
      </c>
      <c r="M3068" s="1">
        <f>VLOOKUP(A3068,'ADM Details FY17'!$A$3:$P$3515,16,FALSE)</f>
        <v>0</v>
      </c>
      <c r="N3068" s="1">
        <f>VLOOKUP(A3068,'ADM Details FY17'!$A$3:$Q$3515,17,FALSE)</f>
        <v>0</v>
      </c>
      <c r="O3068" s="1">
        <f>VLOOKUP(A3068,'ADM Details FY17'!$A$3:$S$3515,19,FALSE)</f>
        <v>0</v>
      </c>
      <c r="P3068" s="1">
        <f>VLOOKUP(A3068,'ADM Details FY17'!$A$3:$U$3515,21,FALSE)</f>
        <v>0</v>
      </c>
      <c r="Q3068" s="1">
        <f>VLOOKUP(A3068,'ADM Details FY17'!$A$3:$V$3515,22,FALSE)</f>
        <v>0</v>
      </c>
      <c r="R3068" s="1">
        <f>VLOOKUP(A3068,'ADM Details FY17'!$A$3:$W$3515,23,FALSE)</f>
        <v>0</v>
      </c>
      <c r="S3068" s="1">
        <f>VLOOKUP(A3068,'ADM Details FY17'!$A$3:$X$3515,24,FALSE)</f>
        <v>0</v>
      </c>
      <c r="T3068" s="1">
        <f>VLOOKUP(A3068,'ADM Details FY17'!$A$3:$Y$3515,25,FALSE)</f>
        <v>0</v>
      </c>
      <c r="U3068" s="1">
        <f>VLOOKUP(A3068,'ADM Details FY17'!$A$3:$AA$3515,27,FALSE)</f>
        <v>0</v>
      </c>
      <c r="V3068" s="1">
        <f>IFERROR(VLOOKUP(C3068,'eindex _tget pp '!$A$4:$E$615,5,FALSE),0)</f>
        <v>0</v>
      </c>
      <c r="W3068" s="31">
        <f>IFERROR(VLOOKUP(C3068,'eindex _tget pp '!$A$4:$F$615,6,FALSE),0)</f>
        <v>0</v>
      </c>
      <c r="X3068" s="4">
        <f>IFERROR(VLOOKUP(B3068,'eschools 16'!$A$2:$F$25,6,FALSE),1)</f>
        <v>1</v>
      </c>
      <c r="Y3068" s="1">
        <f t="shared" si="235"/>
        <v>0</v>
      </c>
      <c r="Z3068" s="1">
        <f t="shared" si="236"/>
        <v>0</v>
      </c>
      <c r="AA3068" s="31">
        <f>IFERROR(VLOOKUP(C3068,'eindex _tget pp '!$A$4:$G$615,7,FALSE),0)</f>
        <v>0</v>
      </c>
      <c r="AB3068" s="1">
        <f>VLOOKUP(A3068,'ADM Details FY17'!$A$3:$AB$3515,28,FALSE)</f>
        <v>0</v>
      </c>
      <c r="AC3068" s="1">
        <f t="shared" si="237"/>
        <v>0</v>
      </c>
      <c r="AD3068" s="1">
        <f t="shared" si="238"/>
        <v>0</v>
      </c>
      <c r="AE3068" s="1">
        <f t="shared" si="239"/>
        <v>0</v>
      </c>
    </row>
    <row r="3069" spans="1:31" x14ac:dyDescent="0.25">
      <c r="A3069" t="str">
        <f>B3069&amp;"-"&amp;COUNTIF($B$3:B3069,B3069)</f>
        <v>7995-15</v>
      </c>
      <c r="B3069">
        <v>7995</v>
      </c>
      <c r="C3069" s="18">
        <f>VLOOKUP(A3069,'ADM Details FY17'!$A$3:$D$3515,4,FALSE)</f>
        <v>0</v>
      </c>
      <c r="D3069" s="1">
        <f>VLOOKUP(A3069,'ADM Details FY17'!$A$3:$E$3515,5,FALSE)</f>
        <v>0</v>
      </c>
      <c r="E3069" s="1">
        <f>VLOOKUP(A3069,'ADM Details FY17'!$A$3:$F$3515,6,FALSE)</f>
        <v>0</v>
      </c>
      <c r="F3069" s="1">
        <f>VLOOKUP(A3069,'ADM Details FY17'!$A$3:$G$3515,7,FALSE)</f>
        <v>0</v>
      </c>
      <c r="G3069" s="1">
        <f>VLOOKUP(A3069,'ADM Details FY17'!$A$3:$H$3515,8,FALSE)</f>
        <v>0</v>
      </c>
      <c r="H3069" s="1">
        <f>VLOOKUP(A3069,'ADM Details FY17'!$A$3:$I$3515,9,FALSE)</f>
        <v>0</v>
      </c>
      <c r="I3069" s="1">
        <f>VLOOKUP(A3069,'ADM Details FY17'!$A$3:$J$3517,10,FALSE)</f>
        <v>0</v>
      </c>
      <c r="J3069" s="1">
        <f>VLOOKUP(A3069,'ADM Details FY17'!$A$3:$K$3515,11,FALSE)</f>
        <v>0</v>
      </c>
      <c r="K3069" s="1">
        <f>VLOOKUP(A3069,'ADM Details FY17'!$A$3:$M$3515,13,FALSE)</f>
        <v>0</v>
      </c>
      <c r="L3069" s="1">
        <f>VLOOKUP(A3069,'ADM Details FY17'!$A$3:$O$3515,15,FALSE)</f>
        <v>0</v>
      </c>
      <c r="M3069" s="1">
        <f>VLOOKUP(A3069,'ADM Details FY17'!$A$3:$P$3515,16,FALSE)</f>
        <v>0</v>
      </c>
      <c r="N3069" s="1">
        <f>VLOOKUP(A3069,'ADM Details FY17'!$A$3:$Q$3515,17,FALSE)</f>
        <v>0</v>
      </c>
      <c r="O3069" s="1">
        <f>VLOOKUP(A3069,'ADM Details FY17'!$A$3:$S$3515,19,FALSE)</f>
        <v>0</v>
      </c>
      <c r="P3069" s="1">
        <f>VLOOKUP(A3069,'ADM Details FY17'!$A$3:$U$3515,21,FALSE)</f>
        <v>0</v>
      </c>
      <c r="Q3069" s="1">
        <f>VLOOKUP(A3069,'ADM Details FY17'!$A$3:$V$3515,22,FALSE)</f>
        <v>0</v>
      </c>
      <c r="R3069" s="1">
        <f>VLOOKUP(A3069,'ADM Details FY17'!$A$3:$W$3515,23,FALSE)</f>
        <v>0</v>
      </c>
      <c r="S3069" s="1">
        <f>VLOOKUP(A3069,'ADM Details FY17'!$A$3:$X$3515,24,FALSE)</f>
        <v>0</v>
      </c>
      <c r="T3069" s="1">
        <f>VLOOKUP(A3069,'ADM Details FY17'!$A$3:$Y$3515,25,FALSE)</f>
        <v>0</v>
      </c>
      <c r="U3069" s="1">
        <f>VLOOKUP(A3069,'ADM Details FY17'!$A$3:$AA$3515,27,FALSE)</f>
        <v>0</v>
      </c>
      <c r="V3069" s="1">
        <f>IFERROR(VLOOKUP(C3069,'eindex _tget pp '!$A$4:$E$615,5,FALSE),0)</f>
        <v>0</v>
      </c>
      <c r="W3069" s="31">
        <f>IFERROR(VLOOKUP(C3069,'eindex _tget pp '!$A$4:$F$615,6,FALSE),0)</f>
        <v>0</v>
      </c>
      <c r="X3069" s="4">
        <f>IFERROR(VLOOKUP(B3069,'eschools 16'!$A$2:$F$25,6,FALSE),1)</f>
        <v>1</v>
      </c>
      <c r="Y3069" s="1">
        <f t="shared" si="235"/>
        <v>0</v>
      </c>
      <c r="Z3069" s="1">
        <f t="shared" si="236"/>
        <v>0</v>
      </c>
      <c r="AA3069" s="31">
        <f>IFERROR(VLOOKUP(C3069,'eindex _tget pp '!$A$4:$G$615,7,FALSE),0)</f>
        <v>0</v>
      </c>
      <c r="AB3069" s="1">
        <f>VLOOKUP(A3069,'ADM Details FY17'!$A$3:$AB$3515,28,FALSE)</f>
        <v>0</v>
      </c>
      <c r="AC3069" s="1">
        <f t="shared" si="237"/>
        <v>0</v>
      </c>
      <c r="AD3069" s="1">
        <f t="shared" si="238"/>
        <v>0</v>
      </c>
      <c r="AE3069" s="1">
        <f t="shared" si="239"/>
        <v>0</v>
      </c>
    </row>
    <row r="3070" spans="1:31" x14ac:dyDescent="0.25">
      <c r="A3070" t="str">
        <f>B3070&amp;"-"&amp;COUNTIF($B$3:B3070,B3070)</f>
        <v>7995-16</v>
      </c>
      <c r="B3070">
        <v>7995</v>
      </c>
      <c r="C3070" s="18">
        <f>VLOOKUP(A3070,'ADM Details FY17'!$A$3:$D$3515,4,FALSE)</f>
        <v>0</v>
      </c>
      <c r="D3070" s="1">
        <f>VLOOKUP(A3070,'ADM Details FY17'!$A$3:$E$3515,5,FALSE)</f>
        <v>0</v>
      </c>
      <c r="E3070" s="1">
        <f>VLOOKUP(A3070,'ADM Details FY17'!$A$3:$F$3515,6,FALSE)</f>
        <v>0</v>
      </c>
      <c r="F3070" s="1">
        <f>VLOOKUP(A3070,'ADM Details FY17'!$A$3:$G$3515,7,FALSE)</f>
        <v>0</v>
      </c>
      <c r="G3070" s="1">
        <f>VLOOKUP(A3070,'ADM Details FY17'!$A$3:$H$3515,8,FALSE)</f>
        <v>0</v>
      </c>
      <c r="H3070" s="1">
        <f>VLOOKUP(A3070,'ADM Details FY17'!$A$3:$I$3515,9,FALSE)</f>
        <v>0</v>
      </c>
      <c r="I3070" s="1">
        <f>VLOOKUP(A3070,'ADM Details FY17'!$A$3:$J$3517,10,FALSE)</f>
        <v>0</v>
      </c>
      <c r="J3070" s="1">
        <f>VLOOKUP(A3070,'ADM Details FY17'!$A$3:$K$3515,11,FALSE)</f>
        <v>0</v>
      </c>
      <c r="K3070" s="1">
        <f>VLOOKUP(A3070,'ADM Details FY17'!$A$3:$M$3515,13,FALSE)</f>
        <v>0</v>
      </c>
      <c r="L3070" s="1">
        <f>VLOOKUP(A3070,'ADM Details FY17'!$A$3:$O$3515,15,FALSE)</f>
        <v>0</v>
      </c>
      <c r="M3070" s="1">
        <f>VLOOKUP(A3070,'ADM Details FY17'!$A$3:$P$3515,16,FALSE)</f>
        <v>0</v>
      </c>
      <c r="N3070" s="1">
        <f>VLOOKUP(A3070,'ADM Details FY17'!$A$3:$Q$3515,17,FALSE)</f>
        <v>0</v>
      </c>
      <c r="O3070" s="1">
        <f>VLOOKUP(A3070,'ADM Details FY17'!$A$3:$S$3515,19,FALSE)</f>
        <v>0</v>
      </c>
      <c r="P3070" s="1">
        <f>VLOOKUP(A3070,'ADM Details FY17'!$A$3:$U$3515,21,FALSE)</f>
        <v>0</v>
      </c>
      <c r="Q3070" s="1">
        <f>VLOOKUP(A3070,'ADM Details FY17'!$A$3:$V$3515,22,FALSE)</f>
        <v>0</v>
      </c>
      <c r="R3070" s="1">
        <f>VLOOKUP(A3070,'ADM Details FY17'!$A$3:$W$3515,23,FALSE)</f>
        <v>0</v>
      </c>
      <c r="S3070" s="1">
        <f>VLOOKUP(A3070,'ADM Details FY17'!$A$3:$X$3515,24,FALSE)</f>
        <v>0</v>
      </c>
      <c r="T3070" s="1">
        <f>VLOOKUP(A3070,'ADM Details FY17'!$A$3:$Y$3515,25,FALSE)</f>
        <v>0</v>
      </c>
      <c r="U3070" s="1">
        <f>VLOOKUP(A3070,'ADM Details FY17'!$A$3:$AA$3515,27,FALSE)</f>
        <v>0</v>
      </c>
      <c r="V3070" s="1">
        <f>IFERROR(VLOOKUP(C3070,'eindex _tget pp '!$A$4:$E$615,5,FALSE),0)</f>
        <v>0</v>
      </c>
      <c r="W3070" s="31">
        <f>IFERROR(VLOOKUP(C3070,'eindex _tget pp '!$A$4:$F$615,6,FALSE),0)</f>
        <v>0</v>
      </c>
      <c r="X3070" s="4">
        <f>IFERROR(VLOOKUP(B3070,'eschools 16'!$A$2:$F$25,6,FALSE),1)</f>
        <v>1</v>
      </c>
      <c r="Y3070" s="1">
        <f t="shared" si="235"/>
        <v>0</v>
      </c>
      <c r="Z3070" s="1">
        <f t="shared" si="236"/>
        <v>0</v>
      </c>
      <c r="AA3070" s="31">
        <f>IFERROR(VLOOKUP(C3070,'eindex _tget pp '!$A$4:$G$615,7,FALSE),0)</f>
        <v>0</v>
      </c>
      <c r="AB3070" s="1">
        <f>VLOOKUP(A3070,'ADM Details FY17'!$A$3:$AB$3515,28,FALSE)</f>
        <v>0</v>
      </c>
      <c r="AC3070" s="1">
        <f t="shared" si="237"/>
        <v>0</v>
      </c>
      <c r="AD3070" s="1">
        <f t="shared" si="238"/>
        <v>0</v>
      </c>
      <c r="AE3070" s="1">
        <f t="shared" si="239"/>
        <v>0</v>
      </c>
    </row>
    <row r="3071" spans="1:31" x14ac:dyDescent="0.25">
      <c r="A3071" t="str">
        <f>B3071&amp;"-"&amp;COUNTIF($B$3:B3071,B3071)</f>
        <v>7995-17</v>
      </c>
      <c r="B3071">
        <v>7995</v>
      </c>
      <c r="C3071" s="18">
        <f>VLOOKUP(A3071,'ADM Details FY17'!$A$3:$D$3515,4,FALSE)</f>
        <v>0</v>
      </c>
      <c r="D3071" s="1">
        <f>VLOOKUP(A3071,'ADM Details FY17'!$A$3:$E$3515,5,FALSE)</f>
        <v>0</v>
      </c>
      <c r="E3071" s="1">
        <f>VLOOKUP(A3071,'ADM Details FY17'!$A$3:$F$3515,6,FALSE)</f>
        <v>0</v>
      </c>
      <c r="F3071" s="1">
        <f>VLOOKUP(A3071,'ADM Details FY17'!$A$3:$G$3515,7,FALSE)</f>
        <v>0</v>
      </c>
      <c r="G3071" s="1">
        <f>VLOOKUP(A3071,'ADM Details FY17'!$A$3:$H$3515,8,FALSE)</f>
        <v>0</v>
      </c>
      <c r="H3071" s="1">
        <f>VLOOKUP(A3071,'ADM Details FY17'!$A$3:$I$3515,9,FALSE)</f>
        <v>0</v>
      </c>
      <c r="I3071" s="1">
        <f>VLOOKUP(A3071,'ADM Details FY17'!$A$3:$J$3517,10,FALSE)</f>
        <v>0</v>
      </c>
      <c r="J3071" s="1">
        <f>VLOOKUP(A3071,'ADM Details FY17'!$A$3:$K$3515,11,FALSE)</f>
        <v>0</v>
      </c>
      <c r="K3071" s="1">
        <f>VLOOKUP(A3071,'ADM Details FY17'!$A$3:$M$3515,13,FALSE)</f>
        <v>0</v>
      </c>
      <c r="L3071" s="1">
        <f>VLOOKUP(A3071,'ADM Details FY17'!$A$3:$O$3515,15,FALSE)</f>
        <v>0</v>
      </c>
      <c r="M3071" s="1">
        <f>VLOOKUP(A3071,'ADM Details FY17'!$A$3:$P$3515,16,FALSE)</f>
        <v>0</v>
      </c>
      <c r="N3071" s="1">
        <f>VLOOKUP(A3071,'ADM Details FY17'!$A$3:$Q$3515,17,FALSE)</f>
        <v>0</v>
      </c>
      <c r="O3071" s="1">
        <f>VLOOKUP(A3071,'ADM Details FY17'!$A$3:$S$3515,19,FALSE)</f>
        <v>0</v>
      </c>
      <c r="P3071" s="1">
        <f>VLOOKUP(A3071,'ADM Details FY17'!$A$3:$U$3515,21,FALSE)</f>
        <v>0</v>
      </c>
      <c r="Q3071" s="1">
        <f>VLOOKUP(A3071,'ADM Details FY17'!$A$3:$V$3515,22,FALSE)</f>
        <v>0</v>
      </c>
      <c r="R3071" s="1">
        <f>VLOOKUP(A3071,'ADM Details FY17'!$A$3:$W$3515,23,FALSE)</f>
        <v>0</v>
      </c>
      <c r="S3071" s="1">
        <f>VLOOKUP(A3071,'ADM Details FY17'!$A$3:$X$3515,24,FALSE)</f>
        <v>0</v>
      </c>
      <c r="T3071" s="1">
        <f>VLOOKUP(A3071,'ADM Details FY17'!$A$3:$Y$3515,25,FALSE)</f>
        <v>0</v>
      </c>
      <c r="U3071" s="1">
        <f>VLOOKUP(A3071,'ADM Details FY17'!$A$3:$AA$3515,27,FALSE)</f>
        <v>0</v>
      </c>
      <c r="V3071" s="1">
        <f>IFERROR(VLOOKUP(C3071,'eindex _tget pp '!$A$4:$E$615,5,FALSE),0)</f>
        <v>0</v>
      </c>
      <c r="W3071" s="31">
        <f>IFERROR(VLOOKUP(C3071,'eindex _tget pp '!$A$4:$F$615,6,FALSE),0)</f>
        <v>0</v>
      </c>
      <c r="X3071" s="4">
        <f>IFERROR(VLOOKUP(B3071,'eschools 16'!$A$2:$F$25,6,FALSE),1)</f>
        <v>1</v>
      </c>
      <c r="Y3071" s="1">
        <f t="shared" si="235"/>
        <v>0</v>
      </c>
      <c r="Z3071" s="1">
        <f t="shared" si="236"/>
        <v>0</v>
      </c>
      <c r="AA3071" s="31">
        <f>IFERROR(VLOOKUP(C3071,'eindex _tget pp '!$A$4:$G$615,7,FALSE),0)</f>
        <v>0</v>
      </c>
      <c r="AB3071" s="1">
        <f>VLOOKUP(A3071,'ADM Details FY17'!$A$3:$AB$3515,28,FALSE)</f>
        <v>0</v>
      </c>
      <c r="AC3071" s="1">
        <f t="shared" si="237"/>
        <v>0</v>
      </c>
      <c r="AD3071" s="1">
        <f t="shared" si="238"/>
        <v>0</v>
      </c>
      <c r="AE3071" s="1">
        <f t="shared" si="239"/>
        <v>0</v>
      </c>
    </row>
    <row r="3072" spans="1:31" x14ac:dyDescent="0.25">
      <c r="A3072" t="str">
        <f>B3072&amp;"-"&amp;COUNTIF($B$3:B3072,B3072)</f>
        <v>7995-18</v>
      </c>
      <c r="B3072">
        <v>7995</v>
      </c>
      <c r="C3072" s="18">
        <f>VLOOKUP(A3072,'ADM Details FY17'!$A$3:$D$3515,4,FALSE)</f>
        <v>0</v>
      </c>
      <c r="D3072" s="1">
        <f>VLOOKUP(A3072,'ADM Details FY17'!$A$3:$E$3515,5,FALSE)</f>
        <v>0</v>
      </c>
      <c r="E3072" s="1">
        <f>VLOOKUP(A3072,'ADM Details FY17'!$A$3:$F$3515,6,FALSE)</f>
        <v>0</v>
      </c>
      <c r="F3072" s="1">
        <f>VLOOKUP(A3072,'ADM Details FY17'!$A$3:$G$3515,7,FALSE)</f>
        <v>0</v>
      </c>
      <c r="G3072" s="1">
        <f>VLOOKUP(A3072,'ADM Details FY17'!$A$3:$H$3515,8,FALSE)</f>
        <v>0</v>
      </c>
      <c r="H3072" s="1">
        <f>VLOOKUP(A3072,'ADM Details FY17'!$A$3:$I$3515,9,FALSE)</f>
        <v>0</v>
      </c>
      <c r="I3072" s="1">
        <f>VLOOKUP(A3072,'ADM Details FY17'!$A$3:$J$3517,10,FALSE)</f>
        <v>0</v>
      </c>
      <c r="J3072" s="1">
        <f>VLOOKUP(A3072,'ADM Details FY17'!$A$3:$K$3515,11,FALSE)</f>
        <v>0</v>
      </c>
      <c r="K3072" s="1">
        <f>VLOOKUP(A3072,'ADM Details FY17'!$A$3:$M$3515,13,FALSE)</f>
        <v>0</v>
      </c>
      <c r="L3072" s="1">
        <f>VLOOKUP(A3072,'ADM Details FY17'!$A$3:$O$3515,15,FALSE)</f>
        <v>0</v>
      </c>
      <c r="M3072" s="1">
        <f>VLOOKUP(A3072,'ADM Details FY17'!$A$3:$P$3515,16,FALSE)</f>
        <v>0</v>
      </c>
      <c r="N3072" s="1">
        <f>VLOOKUP(A3072,'ADM Details FY17'!$A$3:$Q$3515,17,FALSE)</f>
        <v>0</v>
      </c>
      <c r="O3072" s="1">
        <f>VLOOKUP(A3072,'ADM Details FY17'!$A$3:$S$3515,19,FALSE)</f>
        <v>0</v>
      </c>
      <c r="P3072" s="1">
        <f>VLOOKUP(A3072,'ADM Details FY17'!$A$3:$U$3515,21,FALSE)</f>
        <v>0</v>
      </c>
      <c r="Q3072" s="1">
        <f>VLOOKUP(A3072,'ADM Details FY17'!$A$3:$V$3515,22,FALSE)</f>
        <v>0</v>
      </c>
      <c r="R3072" s="1">
        <f>VLOOKUP(A3072,'ADM Details FY17'!$A$3:$W$3515,23,FALSE)</f>
        <v>0</v>
      </c>
      <c r="S3072" s="1">
        <f>VLOOKUP(A3072,'ADM Details FY17'!$A$3:$X$3515,24,FALSE)</f>
        <v>0</v>
      </c>
      <c r="T3072" s="1">
        <f>VLOOKUP(A3072,'ADM Details FY17'!$A$3:$Y$3515,25,FALSE)</f>
        <v>0</v>
      </c>
      <c r="U3072" s="1">
        <f>VLOOKUP(A3072,'ADM Details FY17'!$A$3:$AA$3515,27,FALSE)</f>
        <v>0</v>
      </c>
      <c r="V3072" s="1">
        <f>IFERROR(VLOOKUP(C3072,'eindex _tget pp '!$A$4:$E$615,5,FALSE),0)</f>
        <v>0</v>
      </c>
      <c r="W3072" s="31">
        <f>IFERROR(VLOOKUP(C3072,'eindex _tget pp '!$A$4:$F$615,6,FALSE),0)</f>
        <v>0</v>
      </c>
      <c r="X3072" s="4">
        <f>IFERROR(VLOOKUP(B3072,'eschools 16'!$A$2:$F$25,6,FALSE),1)</f>
        <v>1</v>
      </c>
      <c r="Y3072" s="1">
        <f t="shared" si="235"/>
        <v>0</v>
      </c>
      <c r="Z3072" s="1">
        <f t="shared" si="236"/>
        <v>0</v>
      </c>
      <c r="AA3072" s="31">
        <f>IFERROR(VLOOKUP(C3072,'eindex _tget pp '!$A$4:$G$615,7,FALSE),0)</f>
        <v>0</v>
      </c>
      <c r="AB3072" s="1">
        <f>VLOOKUP(A3072,'ADM Details FY17'!$A$3:$AB$3515,28,FALSE)</f>
        <v>0</v>
      </c>
      <c r="AC3072" s="1">
        <f t="shared" si="237"/>
        <v>0</v>
      </c>
      <c r="AD3072" s="1">
        <f t="shared" si="238"/>
        <v>0</v>
      </c>
      <c r="AE3072" s="1">
        <f t="shared" si="239"/>
        <v>0</v>
      </c>
    </row>
    <row r="3073" spans="1:31" x14ac:dyDescent="0.25">
      <c r="A3073" t="str">
        <f>B3073&amp;"-"&amp;COUNTIF($B$3:B3073,B3073)</f>
        <v>7998-1</v>
      </c>
      <c r="B3073">
        <v>7998</v>
      </c>
      <c r="C3073" s="18">
        <f>VLOOKUP(A3073,'ADM Details FY17'!$A$3:$D$3515,4,FALSE)</f>
        <v>44156</v>
      </c>
      <c r="D3073" s="1">
        <f>VLOOKUP(A3073,'ADM Details FY17'!$A$3:$E$3515,5,FALSE)</f>
        <v>46.24</v>
      </c>
      <c r="E3073" s="1">
        <f>VLOOKUP(A3073,'ADM Details FY17'!$A$3:$F$3515,6,FALSE)</f>
        <v>0</v>
      </c>
      <c r="F3073" s="1">
        <f>VLOOKUP(A3073,'ADM Details FY17'!$A$3:$G$3515,7,FALSE)</f>
        <v>7.74</v>
      </c>
      <c r="G3073" s="1">
        <f>VLOOKUP(A3073,'ADM Details FY17'!$A$3:$H$3515,8,FALSE)</f>
        <v>0.59</v>
      </c>
      <c r="H3073" s="1">
        <f>VLOOKUP(A3073,'ADM Details FY17'!$A$3:$I$3515,9,FALSE)</f>
        <v>0</v>
      </c>
      <c r="I3073" s="1">
        <f>VLOOKUP(A3073,'ADM Details FY17'!$A$3:$J$3517,10,FALSE)</f>
        <v>0</v>
      </c>
      <c r="J3073" s="1">
        <f>VLOOKUP(A3073,'ADM Details FY17'!$A$3:$K$3515,11,FALSE)</f>
        <v>0.02</v>
      </c>
      <c r="K3073" s="1">
        <f>VLOOKUP(A3073,'ADM Details FY17'!$A$3:$M$3515,13,FALSE)</f>
        <v>31.9</v>
      </c>
      <c r="L3073" s="1">
        <f>VLOOKUP(A3073,'ADM Details FY17'!$A$3:$O$3515,15,FALSE)</f>
        <v>0</v>
      </c>
      <c r="M3073" s="1">
        <f>VLOOKUP(A3073,'ADM Details FY17'!$A$3:$P$3515,16,FALSE)</f>
        <v>0</v>
      </c>
      <c r="N3073" s="1">
        <f>VLOOKUP(A3073,'ADM Details FY17'!$A$3:$Q$3515,17,FALSE)</f>
        <v>0</v>
      </c>
      <c r="O3073" s="1">
        <f>VLOOKUP(A3073,'ADM Details FY17'!$A$3:$S$3515,19,FALSE)</f>
        <v>0</v>
      </c>
      <c r="P3073" s="1">
        <f>VLOOKUP(A3073,'ADM Details FY17'!$A$3:$U$3515,21,FALSE)</f>
        <v>0</v>
      </c>
      <c r="Q3073" s="1">
        <f>VLOOKUP(A3073,'ADM Details FY17'!$A$3:$V$3515,22,FALSE)</f>
        <v>0</v>
      </c>
      <c r="R3073" s="1">
        <f>VLOOKUP(A3073,'ADM Details FY17'!$A$3:$W$3515,23,FALSE)</f>
        <v>0</v>
      </c>
      <c r="S3073" s="1">
        <f>VLOOKUP(A3073,'ADM Details FY17'!$A$3:$X$3515,24,FALSE)</f>
        <v>0</v>
      </c>
      <c r="T3073" s="1">
        <f>VLOOKUP(A3073,'ADM Details FY17'!$A$3:$Y$3515,25,FALSE)</f>
        <v>0</v>
      </c>
      <c r="U3073" s="1">
        <f>VLOOKUP(A3073,'ADM Details FY17'!$A$3:$AA$3515,27,FALSE)</f>
        <v>0</v>
      </c>
      <c r="V3073" s="1">
        <f>IFERROR(VLOOKUP(C3073,'eindex _tget pp '!$A$4:$E$615,5,FALSE),0)</f>
        <v>602.51827178542192</v>
      </c>
      <c r="W3073" s="31">
        <f>IFERROR(VLOOKUP(C3073,'eindex _tget pp '!$A$4:$F$615,6,FALSE),0)</f>
        <v>1.4436540991</v>
      </c>
      <c r="X3073" s="4">
        <f>IFERROR(VLOOKUP(B3073,'eschools 16'!$A$2:$F$25,6,FALSE),1)</f>
        <v>1</v>
      </c>
      <c r="Y3073" s="1">
        <f t="shared" si="235"/>
        <v>6965.11</v>
      </c>
      <c r="Z3073" s="1">
        <f t="shared" si="236"/>
        <v>12526.3</v>
      </c>
      <c r="AA3073" s="31">
        <f>IFERROR(VLOOKUP(C3073,'eindex _tget pp '!$A$4:$G$615,7,FALSE),0)</f>
        <v>0.597534118</v>
      </c>
      <c r="AB3073" s="1">
        <f>VLOOKUP(A3073,'ADM Details FY17'!$A$3:$AB$3515,28,FALSE)</f>
        <v>0</v>
      </c>
      <c r="AC3073" s="1">
        <f t="shared" si="237"/>
        <v>0</v>
      </c>
      <c r="AD3073" s="1">
        <f t="shared" si="238"/>
        <v>46.24</v>
      </c>
      <c r="AE3073" s="1">
        <f t="shared" si="239"/>
        <v>6936</v>
      </c>
    </row>
    <row r="3074" spans="1:31" x14ac:dyDescent="0.25">
      <c r="A3074" t="str">
        <f>B3074&amp;"-"&amp;COUNTIF($B$3:B3074,B3074)</f>
        <v>7998-2</v>
      </c>
      <c r="B3074">
        <v>7998</v>
      </c>
      <c r="C3074" s="18">
        <f>VLOOKUP(A3074,'ADM Details FY17'!$A$3:$D$3515,4,FALSE)</f>
        <v>0</v>
      </c>
      <c r="D3074" s="1">
        <f>VLOOKUP(A3074,'ADM Details FY17'!$A$3:$E$3515,5,FALSE)</f>
        <v>0</v>
      </c>
      <c r="E3074" s="1">
        <f>VLOOKUP(A3074,'ADM Details FY17'!$A$3:$F$3515,6,FALSE)</f>
        <v>0</v>
      </c>
      <c r="F3074" s="1">
        <f>VLOOKUP(A3074,'ADM Details FY17'!$A$3:$G$3515,7,FALSE)</f>
        <v>0</v>
      </c>
      <c r="G3074" s="1">
        <f>VLOOKUP(A3074,'ADM Details FY17'!$A$3:$H$3515,8,FALSE)</f>
        <v>0</v>
      </c>
      <c r="H3074" s="1">
        <f>VLOOKUP(A3074,'ADM Details FY17'!$A$3:$I$3515,9,FALSE)</f>
        <v>0</v>
      </c>
      <c r="I3074" s="1">
        <f>VLOOKUP(A3074,'ADM Details FY17'!$A$3:$J$3517,10,FALSE)</f>
        <v>0</v>
      </c>
      <c r="J3074" s="1">
        <f>VLOOKUP(A3074,'ADM Details FY17'!$A$3:$K$3515,11,FALSE)</f>
        <v>0</v>
      </c>
      <c r="K3074" s="1">
        <f>VLOOKUP(A3074,'ADM Details FY17'!$A$3:$M$3515,13,FALSE)</f>
        <v>0</v>
      </c>
      <c r="L3074" s="1">
        <f>VLOOKUP(A3074,'ADM Details FY17'!$A$3:$O$3515,15,FALSE)</f>
        <v>0</v>
      </c>
      <c r="M3074" s="1">
        <f>VLOOKUP(A3074,'ADM Details FY17'!$A$3:$P$3515,16,FALSE)</f>
        <v>0</v>
      </c>
      <c r="N3074" s="1">
        <f>VLOOKUP(A3074,'ADM Details FY17'!$A$3:$Q$3515,17,FALSE)</f>
        <v>0</v>
      </c>
      <c r="O3074" s="1">
        <f>VLOOKUP(A3074,'ADM Details FY17'!$A$3:$S$3515,19,FALSE)</f>
        <v>0</v>
      </c>
      <c r="P3074" s="1">
        <f>VLOOKUP(A3074,'ADM Details FY17'!$A$3:$U$3515,21,FALSE)</f>
        <v>0</v>
      </c>
      <c r="Q3074" s="1">
        <f>VLOOKUP(A3074,'ADM Details FY17'!$A$3:$V$3515,22,FALSE)</f>
        <v>0</v>
      </c>
      <c r="R3074" s="1">
        <f>VLOOKUP(A3074,'ADM Details FY17'!$A$3:$W$3515,23,FALSE)</f>
        <v>0</v>
      </c>
      <c r="S3074" s="1">
        <f>VLOOKUP(A3074,'ADM Details FY17'!$A$3:$X$3515,24,FALSE)</f>
        <v>0</v>
      </c>
      <c r="T3074" s="1">
        <f>VLOOKUP(A3074,'ADM Details FY17'!$A$3:$Y$3515,25,FALSE)</f>
        <v>0</v>
      </c>
      <c r="U3074" s="1">
        <f>VLOOKUP(A3074,'ADM Details FY17'!$A$3:$AA$3515,27,FALSE)</f>
        <v>0</v>
      </c>
      <c r="V3074" s="1">
        <f>IFERROR(VLOOKUP(C3074,'eindex _tget pp '!$A$4:$E$615,5,FALSE),0)</f>
        <v>0</v>
      </c>
      <c r="W3074" s="31">
        <f>IFERROR(VLOOKUP(C3074,'eindex _tget pp '!$A$4:$F$615,6,FALSE),0)</f>
        <v>0</v>
      </c>
      <c r="X3074" s="4">
        <f>IFERROR(VLOOKUP(B3074,'eschools 16'!$A$2:$F$25,6,FALSE),1)</f>
        <v>1</v>
      </c>
      <c r="Y3074" s="1">
        <f t="shared" si="235"/>
        <v>0</v>
      </c>
      <c r="Z3074" s="1">
        <f t="shared" si="236"/>
        <v>0</v>
      </c>
      <c r="AA3074" s="31">
        <f>IFERROR(VLOOKUP(C3074,'eindex _tget pp '!$A$4:$G$615,7,FALSE),0)</f>
        <v>0</v>
      </c>
      <c r="AB3074" s="1">
        <f>VLOOKUP(A3074,'ADM Details FY17'!$A$3:$AB$3515,28,FALSE)</f>
        <v>0</v>
      </c>
      <c r="AC3074" s="1">
        <f t="shared" si="237"/>
        <v>0</v>
      </c>
      <c r="AD3074" s="1">
        <f t="shared" si="238"/>
        <v>0</v>
      </c>
      <c r="AE3074" s="1">
        <f t="shared" si="239"/>
        <v>0</v>
      </c>
    </row>
    <row r="3075" spans="1:31" x14ac:dyDescent="0.25">
      <c r="A3075" t="str">
        <f>B3075&amp;"-"&amp;COUNTIF($B$3:B3075,B3075)</f>
        <v>7998-3</v>
      </c>
      <c r="B3075">
        <v>7998</v>
      </c>
      <c r="C3075" s="18">
        <f>VLOOKUP(A3075,'ADM Details FY17'!$A$3:$D$3515,4,FALSE)</f>
        <v>0</v>
      </c>
      <c r="D3075" s="1">
        <f>VLOOKUP(A3075,'ADM Details FY17'!$A$3:$E$3515,5,FALSE)</f>
        <v>0</v>
      </c>
      <c r="E3075" s="1">
        <f>VLOOKUP(A3075,'ADM Details FY17'!$A$3:$F$3515,6,FALSE)</f>
        <v>0</v>
      </c>
      <c r="F3075" s="1">
        <f>VLOOKUP(A3075,'ADM Details FY17'!$A$3:$G$3515,7,FALSE)</f>
        <v>0</v>
      </c>
      <c r="G3075" s="1">
        <f>VLOOKUP(A3075,'ADM Details FY17'!$A$3:$H$3515,8,FALSE)</f>
        <v>0</v>
      </c>
      <c r="H3075" s="1">
        <f>VLOOKUP(A3075,'ADM Details FY17'!$A$3:$I$3515,9,FALSE)</f>
        <v>0</v>
      </c>
      <c r="I3075" s="1">
        <f>VLOOKUP(A3075,'ADM Details FY17'!$A$3:$J$3517,10,FALSE)</f>
        <v>0</v>
      </c>
      <c r="J3075" s="1">
        <f>VLOOKUP(A3075,'ADM Details FY17'!$A$3:$K$3515,11,FALSE)</f>
        <v>0</v>
      </c>
      <c r="K3075" s="1">
        <f>VLOOKUP(A3075,'ADM Details FY17'!$A$3:$M$3515,13,FALSE)</f>
        <v>0</v>
      </c>
      <c r="L3075" s="1">
        <f>VLOOKUP(A3075,'ADM Details FY17'!$A$3:$O$3515,15,FALSE)</f>
        <v>0</v>
      </c>
      <c r="M3075" s="1">
        <f>VLOOKUP(A3075,'ADM Details FY17'!$A$3:$P$3515,16,FALSE)</f>
        <v>0</v>
      </c>
      <c r="N3075" s="1">
        <f>VLOOKUP(A3075,'ADM Details FY17'!$A$3:$Q$3515,17,FALSE)</f>
        <v>0</v>
      </c>
      <c r="O3075" s="1">
        <f>VLOOKUP(A3075,'ADM Details FY17'!$A$3:$S$3515,19,FALSE)</f>
        <v>0</v>
      </c>
      <c r="P3075" s="1">
        <f>VLOOKUP(A3075,'ADM Details FY17'!$A$3:$U$3515,21,FALSE)</f>
        <v>0</v>
      </c>
      <c r="Q3075" s="1">
        <f>VLOOKUP(A3075,'ADM Details FY17'!$A$3:$V$3515,22,FALSE)</f>
        <v>0</v>
      </c>
      <c r="R3075" s="1">
        <f>VLOOKUP(A3075,'ADM Details FY17'!$A$3:$W$3515,23,FALSE)</f>
        <v>0</v>
      </c>
      <c r="S3075" s="1">
        <f>VLOOKUP(A3075,'ADM Details FY17'!$A$3:$X$3515,24,FALSE)</f>
        <v>0</v>
      </c>
      <c r="T3075" s="1">
        <f>VLOOKUP(A3075,'ADM Details FY17'!$A$3:$Y$3515,25,FALSE)</f>
        <v>0</v>
      </c>
      <c r="U3075" s="1">
        <f>VLOOKUP(A3075,'ADM Details FY17'!$A$3:$AA$3515,27,FALSE)</f>
        <v>0</v>
      </c>
      <c r="V3075" s="1">
        <f>IFERROR(VLOOKUP(C3075,'eindex _tget pp '!$A$4:$E$615,5,FALSE),0)</f>
        <v>0</v>
      </c>
      <c r="W3075" s="31">
        <f>IFERROR(VLOOKUP(C3075,'eindex _tget pp '!$A$4:$F$615,6,FALSE),0)</f>
        <v>0</v>
      </c>
      <c r="X3075" s="4">
        <f>IFERROR(VLOOKUP(B3075,'eschools 16'!$A$2:$F$25,6,FALSE),1)</f>
        <v>1</v>
      </c>
      <c r="Y3075" s="1">
        <f t="shared" si="235"/>
        <v>0</v>
      </c>
      <c r="Z3075" s="1">
        <f t="shared" si="236"/>
        <v>0</v>
      </c>
      <c r="AA3075" s="31">
        <f>IFERROR(VLOOKUP(C3075,'eindex _tget pp '!$A$4:$G$615,7,FALSE),0)</f>
        <v>0</v>
      </c>
      <c r="AB3075" s="1">
        <f>VLOOKUP(A3075,'ADM Details FY17'!$A$3:$AB$3515,28,FALSE)</f>
        <v>0</v>
      </c>
      <c r="AC3075" s="1">
        <f t="shared" si="237"/>
        <v>0</v>
      </c>
      <c r="AD3075" s="1">
        <f t="shared" si="238"/>
        <v>0</v>
      </c>
      <c r="AE3075" s="1">
        <f t="shared" si="239"/>
        <v>0</v>
      </c>
    </row>
    <row r="3076" spans="1:31" x14ac:dyDescent="0.25">
      <c r="A3076" t="str">
        <f>B3076&amp;"-"&amp;COUNTIF($B$3:B3076,B3076)</f>
        <v>7998-4</v>
      </c>
      <c r="B3076">
        <v>7998</v>
      </c>
      <c r="C3076" s="18">
        <f>VLOOKUP(A3076,'ADM Details FY17'!$A$3:$D$3515,4,FALSE)</f>
        <v>0</v>
      </c>
      <c r="D3076" s="1">
        <f>VLOOKUP(A3076,'ADM Details FY17'!$A$3:$E$3515,5,FALSE)</f>
        <v>0</v>
      </c>
      <c r="E3076" s="1">
        <f>VLOOKUP(A3076,'ADM Details FY17'!$A$3:$F$3515,6,FALSE)</f>
        <v>0</v>
      </c>
      <c r="F3076" s="1">
        <f>VLOOKUP(A3076,'ADM Details FY17'!$A$3:$G$3515,7,FALSE)</f>
        <v>0</v>
      </c>
      <c r="G3076" s="1">
        <f>VLOOKUP(A3076,'ADM Details FY17'!$A$3:$H$3515,8,FALSE)</f>
        <v>0</v>
      </c>
      <c r="H3076" s="1">
        <f>VLOOKUP(A3076,'ADM Details FY17'!$A$3:$I$3515,9,FALSE)</f>
        <v>0</v>
      </c>
      <c r="I3076" s="1">
        <f>VLOOKUP(A3076,'ADM Details FY17'!$A$3:$J$3517,10,FALSE)</f>
        <v>0</v>
      </c>
      <c r="J3076" s="1">
        <f>VLOOKUP(A3076,'ADM Details FY17'!$A$3:$K$3515,11,FALSE)</f>
        <v>0</v>
      </c>
      <c r="K3076" s="1">
        <f>VLOOKUP(A3076,'ADM Details FY17'!$A$3:$M$3515,13,FALSE)</f>
        <v>0</v>
      </c>
      <c r="L3076" s="1">
        <f>VLOOKUP(A3076,'ADM Details FY17'!$A$3:$O$3515,15,FALSE)</f>
        <v>0</v>
      </c>
      <c r="M3076" s="1">
        <f>VLOOKUP(A3076,'ADM Details FY17'!$A$3:$P$3515,16,FALSE)</f>
        <v>0</v>
      </c>
      <c r="N3076" s="1">
        <f>VLOOKUP(A3076,'ADM Details FY17'!$A$3:$Q$3515,17,FALSE)</f>
        <v>0</v>
      </c>
      <c r="O3076" s="1">
        <f>VLOOKUP(A3076,'ADM Details FY17'!$A$3:$S$3515,19,FALSE)</f>
        <v>0</v>
      </c>
      <c r="P3076" s="1">
        <f>VLOOKUP(A3076,'ADM Details FY17'!$A$3:$U$3515,21,FALSE)</f>
        <v>0</v>
      </c>
      <c r="Q3076" s="1">
        <f>VLOOKUP(A3076,'ADM Details FY17'!$A$3:$V$3515,22,FALSE)</f>
        <v>0</v>
      </c>
      <c r="R3076" s="1">
        <f>VLOOKUP(A3076,'ADM Details FY17'!$A$3:$W$3515,23,FALSE)</f>
        <v>0</v>
      </c>
      <c r="S3076" s="1">
        <f>VLOOKUP(A3076,'ADM Details FY17'!$A$3:$X$3515,24,FALSE)</f>
        <v>0</v>
      </c>
      <c r="T3076" s="1">
        <f>VLOOKUP(A3076,'ADM Details FY17'!$A$3:$Y$3515,25,FALSE)</f>
        <v>0</v>
      </c>
      <c r="U3076" s="1">
        <f>VLOOKUP(A3076,'ADM Details FY17'!$A$3:$AA$3515,27,FALSE)</f>
        <v>0</v>
      </c>
      <c r="V3076" s="1">
        <f>IFERROR(VLOOKUP(C3076,'eindex _tget pp '!$A$4:$E$615,5,FALSE),0)</f>
        <v>0</v>
      </c>
      <c r="W3076" s="31">
        <f>IFERROR(VLOOKUP(C3076,'eindex _tget pp '!$A$4:$F$615,6,FALSE),0)</f>
        <v>0</v>
      </c>
      <c r="X3076" s="4">
        <f>IFERROR(VLOOKUP(B3076,'eschools 16'!$A$2:$F$25,6,FALSE),1)</f>
        <v>1</v>
      </c>
      <c r="Y3076" s="1">
        <f t="shared" ref="Y3076:Y3139" si="240">ROUND(IF(X3076=2,0,(AD3076*0.25*V3076)),2)</f>
        <v>0</v>
      </c>
      <c r="Z3076" s="1">
        <f t="shared" ref="Z3076:Z3139" si="241">ROUND(IF(X3076=2,0,(K3076*272*W3076)),2)</f>
        <v>0</v>
      </c>
      <c r="AA3076" s="31">
        <f>IFERROR(VLOOKUP(C3076,'eindex _tget pp '!$A$4:$G$615,7,FALSE),0)</f>
        <v>0</v>
      </c>
      <c r="AB3076" s="1">
        <f>VLOOKUP(A3076,'ADM Details FY17'!$A$3:$AB$3515,28,FALSE)</f>
        <v>0</v>
      </c>
      <c r="AC3076" s="1">
        <f t="shared" ref="AC3076:AC3139" si="242">ROUND((AA3076*AB3076*923.6758),2)</f>
        <v>0</v>
      </c>
      <c r="AD3076" s="1">
        <f t="shared" ref="AD3076:AD3139" si="243">D3076+(U3076*0.2)</f>
        <v>0</v>
      </c>
      <c r="AE3076" s="1">
        <f t="shared" ref="AE3076:AE3139" si="244">IF(X3076=2,(AD3076*25),(AD3076*150))</f>
        <v>0</v>
      </c>
    </row>
    <row r="3077" spans="1:31" x14ac:dyDescent="0.25">
      <c r="A3077" t="str">
        <f>B3077&amp;"-"&amp;COUNTIF($B$3:B3077,B3077)</f>
        <v>7998-5</v>
      </c>
      <c r="B3077">
        <v>7998</v>
      </c>
      <c r="C3077" s="18">
        <f>VLOOKUP(A3077,'ADM Details FY17'!$A$3:$D$3515,4,FALSE)</f>
        <v>0</v>
      </c>
      <c r="D3077" s="1">
        <f>VLOOKUP(A3077,'ADM Details FY17'!$A$3:$E$3515,5,FALSE)</f>
        <v>0</v>
      </c>
      <c r="E3077" s="1">
        <f>VLOOKUP(A3077,'ADM Details FY17'!$A$3:$F$3515,6,FALSE)</f>
        <v>0</v>
      </c>
      <c r="F3077" s="1">
        <f>VLOOKUP(A3077,'ADM Details FY17'!$A$3:$G$3515,7,FALSE)</f>
        <v>0</v>
      </c>
      <c r="G3077" s="1">
        <f>VLOOKUP(A3077,'ADM Details FY17'!$A$3:$H$3515,8,FALSE)</f>
        <v>0</v>
      </c>
      <c r="H3077" s="1">
        <f>VLOOKUP(A3077,'ADM Details FY17'!$A$3:$I$3515,9,FALSE)</f>
        <v>0</v>
      </c>
      <c r="I3077" s="1">
        <f>VLOOKUP(A3077,'ADM Details FY17'!$A$3:$J$3517,10,FALSE)</f>
        <v>0</v>
      </c>
      <c r="J3077" s="1">
        <f>VLOOKUP(A3077,'ADM Details FY17'!$A$3:$K$3515,11,FALSE)</f>
        <v>0</v>
      </c>
      <c r="K3077" s="1">
        <f>VLOOKUP(A3077,'ADM Details FY17'!$A$3:$M$3515,13,FALSE)</f>
        <v>0</v>
      </c>
      <c r="L3077" s="1">
        <f>VLOOKUP(A3077,'ADM Details FY17'!$A$3:$O$3515,15,FALSE)</f>
        <v>0</v>
      </c>
      <c r="M3077" s="1">
        <f>VLOOKUP(A3077,'ADM Details FY17'!$A$3:$P$3515,16,FALSE)</f>
        <v>0</v>
      </c>
      <c r="N3077" s="1">
        <f>VLOOKUP(A3077,'ADM Details FY17'!$A$3:$Q$3515,17,FALSE)</f>
        <v>0</v>
      </c>
      <c r="O3077" s="1">
        <f>VLOOKUP(A3077,'ADM Details FY17'!$A$3:$S$3515,19,FALSE)</f>
        <v>0</v>
      </c>
      <c r="P3077" s="1">
        <f>VLOOKUP(A3077,'ADM Details FY17'!$A$3:$U$3515,21,FALSE)</f>
        <v>0</v>
      </c>
      <c r="Q3077" s="1">
        <f>VLOOKUP(A3077,'ADM Details FY17'!$A$3:$V$3515,22,FALSE)</f>
        <v>0</v>
      </c>
      <c r="R3077" s="1">
        <f>VLOOKUP(A3077,'ADM Details FY17'!$A$3:$W$3515,23,FALSE)</f>
        <v>0</v>
      </c>
      <c r="S3077" s="1">
        <f>VLOOKUP(A3077,'ADM Details FY17'!$A$3:$X$3515,24,FALSE)</f>
        <v>0</v>
      </c>
      <c r="T3077" s="1">
        <f>VLOOKUP(A3077,'ADM Details FY17'!$A$3:$Y$3515,25,FALSE)</f>
        <v>0</v>
      </c>
      <c r="U3077" s="1">
        <f>VLOOKUP(A3077,'ADM Details FY17'!$A$3:$AA$3515,27,FALSE)</f>
        <v>0</v>
      </c>
      <c r="V3077" s="1">
        <f>IFERROR(VLOOKUP(C3077,'eindex _tget pp '!$A$4:$E$615,5,FALSE),0)</f>
        <v>0</v>
      </c>
      <c r="W3077" s="31">
        <f>IFERROR(VLOOKUP(C3077,'eindex _tget pp '!$A$4:$F$615,6,FALSE),0)</f>
        <v>0</v>
      </c>
      <c r="X3077" s="4">
        <f>IFERROR(VLOOKUP(B3077,'eschools 16'!$A$2:$F$25,6,FALSE),1)</f>
        <v>1</v>
      </c>
      <c r="Y3077" s="1">
        <f t="shared" si="240"/>
        <v>0</v>
      </c>
      <c r="Z3077" s="1">
        <f t="shared" si="241"/>
        <v>0</v>
      </c>
      <c r="AA3077" s="31">
        <f>IFERROR(VLOOKUP(C3077,'eindex _tget pp '!$A$4:$G$615,7,FALSE),0)</f>
        <v>0</v>
      </c>
      <c r="AB3077" s="1">
        <f>VLOOKUP(A3077,'ADM Details FY17'!$A$3:$AB$3515,28,FALSE)</f>
        <v>0</v>
      </c>
      <c r="AC3077" s="1">
        <f t="shared" si="242"/>
        <v>0</v>
      </c>
      <c r="AD3077" s="1">
        <f t="shared" si="243"/>
        <v>0</v>
      </c>
      <c r="AE3077" s="1">
        <f t="shared" si="244"/>
        <v>0</v>
      </c>
    </row>
    <row r="3078" spans="1:31" x14ac:dyDescent="0.25">
      <c r="A3078" t="str">
        <f>B3078&amp;"-"&amp;COUNTIF($B$3:B3078,B3078)</f>
        <v>7998-6</v>
      </c>
      <c r="B3078">
        <v>7998</v>
      </c>
      <c r="C3078" s="18">
        <f>VLOOKUP(A3078,'ADM Details FY17'!$A$3:$D$3515,4,FALSE)</f>
        <v>0</v>
      </c>
      <c r="D3078" s="1">
        <f>VLOOKUP(A3078,'ADM Details FY17'!$A$3:$E$3515,5,FALSE)</f>
        <v>0</v>
      </c>
      <c r="E3078" s="1">
        <f>VLOOKUP(A3078,'ADM Details FY17'!$A$3:$F$3515,6,FALSE)</f>
        <v>0</v>
      </c>
      <c r="F3078" s="1">
        <f>VLOOKUP(A3078,'ADM Details FY17'!$A$3:$G$3515,7,FALSE)</f>
        <v>0</v>
      </c>
      <c r="G3078" s="1">
        <f>VLOOKUP(A3078,'ADM Details FY17'!$A$3:$H$3515,8,FALSE)</f>
        <v>0</v>
      </c>
      <c r="H3078" s="1">
        <f>VLOOKUP(A3078,'ADM Details FY17'!$A$3:$I$3515,9,FALSE)</f>
        <v>0</v>
      </c>
      <c r="I3078" s="1">
        <f>VLOOKUP(A3078,'ADM Details FY17'!$A$3:$J$3517,10,FALSE)</f>
        <v>0</v>
      </c>
      <c r="J3078" s="1">
        <f>VLOOKUP(A3078,'ADM Details FY17'!$A$3:$K$3515,11,FALSE)</f>
        <v>0</v>
      </c>
      <c r="K3078" s="1">
        <f>VLOOKUP(A3078,'ADM Details FY17'!$A$3:$M$3515,13,FALSE)</f>
        <v>0</v>
      </c>
      <c r="L3078" s="1">
        <f>VLOOKUP(A3078,'ADM Details FY17'!$A$3:$O$3515,15,FALSE)</f>
        <v>0</v>
      </c>
      <c r="M3078" s="1">
        <f>VLOOKUP(A3078,'ADM Details FY17'!$A$3:$P$3515,16,FALSE)</f>
        <v>0</v>
      </c>
      <c r="N3078" s="1">
        <f>VLOOKUP(A3078,'ADM Details FY17'!$A$3:$Q$3515,17,FALSE)</f>
        <v>0</v>
      </c>
      <c r="O3078" s="1">
        <f>VLOOKUP(A3078,'ADM Details FY17'!$A$3:$S$3515,19,FALSE)</f>
        <v>0</v>
      </c>
      <c r="P3078" s="1">
        <f>VLOOKUP(A3078,'ADM Details FY17'!$A$3:$U$3515,21,FALSE)</f>
        <v>0</v>
      </c>
      <c r="Q3078" s="1">
        <f>VLOOKUP(A3078,'ADM Details FY17'!$A$3:$V$3515,22,FALSE)</f>
        <v>0</v>
      </c>
      <c r="R3078" s="1">
        <f>VLOOKUP(A3078,'ADM Details FY17'!$A$3:$W$3515,23,FALSE)</f>
        <v>0</v>
      </c>
      <c r="S3078" s="1">
        <f>VLOOKUP(A3078,'ADM Details FY17'!$A$3:$X$3515,24,FALSE)</f>
        <v>0</v>
      </c>
      <c r="T3078" s="1">
        <f>VLOOKUP(A3078,'ADM Details FY17'!$A$3:$Y$3515,25,FALSE)</f>
        <v>0</v>
      </c>
      <c r="U3078" s="1">
        <f>VLOOKUP(A3078,'ADM Details FY17'!$A$3:$AA$3515,27,FALSE)</f>
        <v>0</v>
      </c>
      <c r="V3078" s="1">
        <f>IFERROR(VLOOKUP(C3078,'eindex _tget pp '!$A$4:$E$615,5,FALSE),0)</f>
        <v>0</v>
      </c>
      <c r="W3078" s="31">
        <f>IFERROR(VLOOKUP(C3078,'eindex _tget pp '!$A$4:$F$615,6,FALSE),0)</f>
        <v>0</v>
      </c>
      <c r="X3078" s="4">
        <f>IFERROR(VLOOKUP(B3078,'eschools 16'!$A$2:$F$25,6,FALSE),1)</f>
        <v>1</v>
      </c>
      <c r="Y3078" s="1">
        <f t="shared" si="240"/>
        <v>0</v>
      </c>
      <c r="Z3078" s="1">
        <f t="shared" si="241"/>
        <v>0</v>
      </c>
      <c r="AA3078" s="31">
        <f>IFERROR(VLOOKUP(C3078,'eindex _tget pp '!$A$4:$G$615,7,FALSE),0)</f>
        <v>0</v>
      </c>
      <c r="AB3078" s="1">
        <f>VLOOKUP(A3078,'ADM Details FY17'!$A$3:$AB$3515,28,FALSE)</f>
        <v>0</v>
      </c>
      <c r="AC3078" s="1">
        <f t="shared" si="242"/>
        <v>0</v>
      </c>
      <c r="AD3078" s="1">
        <f t="shared" si="243"/>
        <v>0</v>
      </c>
      <c r="AE3078" s="1">
        <f t="shared" si="244"/>
        <v>0</v>
      </c>
    </row>
    <row r="3079" spans="1:31" x14ac:dyDescent="0.25">
      <c r="A3079" t="str">
        <f>B3079&amp;"-"&amp;COUNTIF($B$3:B3079,B3079)</f>
        <v>7998-7</v>
      </c>
      <c r="B3079">
        <v>7998</v>
      </c>
      <c r="C3079" s="18">
        <f>VLOOKUP(A3079,'ADM Details FY17'!$A$3:$D$3515,4,FALSE)</f>
        <v>0</v>
      </c>
      <c r="D3079" s="1">
        <f>VLOOKUP(A3079,'ADM Details FY17'!$A$3:$E$3515,5,FALSE)</f>
        <v>0</v>
      </c>
      <c r="E3079" s="1">
        <f>VLOOKUP(A3079,'ADM Details FY17'!$A$3:$F$3515,6,FALSE)</f>
        <v>0</v>
      </c>
      <c r="F3079" s="1">
        <f>VLOOKUP(A3079,'ADM Details FY17'!$A$3:$G$3515,7,FALSE)</f>
        <v>0</v>
      </c>
      <c r="G3079" s="1">
        <f>VLOOKUP(A3079,'ADM Details FY17'!$A$3:$H$3515,8,FALSE)</f>
        <v>0</v>
      </c>
      <c r="H3079" s="1">
        <f>VLOOKUP(A3079,'ADM Details FY17'!$A$3:$I$3515,9,FALSE)</f>
        <v>0</v>
      </c>
      <c r="I3079" s="1">
        <f>VLOOKUP(A3079,'ADM Details FY17'!$A$3:$J$3517,10,FALSE)</f>
        <v>0</v>
      </c>
      <c r="J3079" s="1">
        <f>VLOOKUP(A3079,'ADM Details FY17'!$A$3:$K$3515,11,FALSE)</f>
        <v>0</v>
      </c>
      <c r="K3079" s="1">
        <f>VLOOKUP(A3079,'ADM Details FY17'!$A$3:$M$3515,13,FALSE)</f>
        <v>0</v>
      </c>
      <c r="L3079" s="1">
        <f>VLOOKUP(A3079,'ADM Details FY17'!$A$3:$O$3515,15,FALSE)</f>
        <v>0</v>
      </c>
      <c r="M3079" s="1">
        <f>VLOOKUP(A3079,'ADM Details FY17'!$A$3:$P$3515,16,FALSE)</f>
        <v>0</v>
      </c>
      <c r="N3079" s="1">
        <f>VLOOKUP(A3079,'ADM Details FY17'!$A$3:$Q$3515,17,FALSE)</f>
        <v>0</v>
      </c>
      <c r="O3079" s="1">
        <f>VLOOKUP(A3079,'ADM Details FY17'!$A$3:$S$3515,19,FALSE)</f>
        <v>0</v>
      </c>
      <c r="P3079" s="1">
        <f>VLOOKUP(A3079,'ADM Details FY17'!$A$3:$U$3515,21,FALSE)</f>
        <v>0</v>
      </c>
      <c r="Q3079" s="1">
        <f>VLOOKUP(A3079,'ADM Details FY17'!$A$3:$V$3515,22,FALSE)</f>
        <v>0</v>
      </c>
      <c r="R3079" s="1">
        <f>VLOOKUP(A3079,'ADM Details FY17'!$A$3:$W$3515,23,FALSE)</f>
        <v>0</v>
      </c>
      <c r="S3079" s="1">
        <f>VLOOKUP(A3079,'ADM Details FY17'!$A$3:$X$3515,24,FALSE)</f>
        <v>0</v>
      </c>
      <c r="T3079" s="1">
        <f>VLOOKUP(A3079,'ADM Details FY17'!$A$3:$Y$3515,25,FALSE)</f>
        <v>0</v>
      </c>
      <c r="U3079" s="1">
        <f>VLOOKUP(A3079,'ADM Details FY17'!$A$3:$AA$3515,27,FALSE)</f>
        <v>0</v>
      </c>
      <c r="V3079" s="1">
        <f>IFERROR(VLOOKUP(C3079,'eindex _tget pp '!$A$4:$E$615,5,FALSE),0)</f>
        <v>0</v>
      </c>
      <c r="W3079" s="31">
        <f>IFERROR(VLOOKUP(C3079,'eindex _tget pp '!$A$4:$F$615,6,FALSE),0)</f>
        <v>0</v>
      </c>
      <c r="X3079" s="4">
        <f>IFERROR(VLOOKUP(B3079,'eschools 16'!$A$2:$F$25,6,FALSE),1)</f>
        <v>1</v>
      </c>
      <c r="Y3079" s="1">
        <f t="shared" si="240"/>
        <v>0</v>
      </c>
      <c r="Z3079" s="1">
        <f t="shared" si="241"/>
        <v>0</v>
      </c>
      <c r="AA3079" s="31">
        <f>IFERROR(VLOOKUP(C3079,'eindex _tget pp '!$A$4:$G$615,7,FALSE),0)</f>
        <v>0</v>
      </c>
      <c r="AB3079" s="1">
        <f>VLOOKUP(A3079,'ADM Details FY17'!$A$3:$AB$3515,28,FALSE)</f>
        <v>0</v>
      </c>
      <c r="AC3079" s="1">
        <f t="shared" si="242"/>
        <v>0</v>
      </c>
      <c r="AD3079" s="1">
        <f t="shared" si="243"/>
        <v>0</v>
      </c>
      <c r="AE3079" s="1">
        <f t="shared" si="244"/>
        <v>0</v>
      </c>
    </row>
    <row r="3080" spans="1:31" x14ac:dyDescent="0.25">
      <c r="A3080" t="str">
        <f>B3080&amp;"-"&amp;COUNTIF($B$3:B3080,B3080)</f>
        <v>7998-8</v>
      </c>
      <c r="B3080">
        <v>7998</v>
      </c>
      <c r="C3080" s="18">
        <f>VLOOKUP(A3080,'ADM Details FY17'!$A$3:$D$3515,4,FALSE)</f>
        <v>0</v>
      </c>
      <c r="D3080" s="1">
        <f>VLOOKUP(A3080,'ADM Details FY17'!$A$3:$E$3515,5,FALSE)</f>
        <v>0</v>
      </c>
      <c r="E3080" s="1">
        <f>VLOOKUP(A3080,'ADM Details FY17'!$A$3:$F$3515,6,FALSE)</f>
        <v>0</v>
      </c>
      <c r="F3080" s="1">
        <f>VLOOKUP(A3080,'ADM Details FY17'!$A$3:$G$3515,7,FALSE)</f>
        <v>0</v>
      </c>
      <c r="G3080" s="1">
        <f>VLOOKUP(A3080,'ADM Details FY17'!$A$3:$H$3515,8,FALSE)</f>
        <v>0</v>
      </c>
      <c r="H3080" s="1">
        <f>VLOOKUP(A3080,'ADM Details FY17'!$A$3:$I$3515,9,FALSE)</f>
        <v>0</v>
      </c>
      <c r="I3080" s="1">
        <f>VLOOKUP(A3080,'ADM Details FY17'!$A$3:$J$3517,10,FALSE)</f>
        <v>0</v>
      </c>
      <c r="J3080" s="1">
        <f>VLOOKUP(A3080,'ADM Details FY17'!$A$3:$K$3515,11,FALSE)</f>
        <v>0</v>
      </c>
      <c r="K3080" s="1">
        <f>VLOOKUP(A3080,'ADM Details FY17'!$A$3:$M$3515,13,FALSE)</f>
        <v>0</v>
      </c>
      <c r="L3080" s="1">
        <f>VLOOKUP(A3080,'ADM Details FY17'!$A$3:$O$3515,15,FALSE)</f>
        <v>0</v>
      </c>
      <c r="M3080" s="1">
        <f>VLOOKUP(A3080,'ADM Details FY17'!$A$3:$P$3515,16,FALSE)</f>
        <v>0</v>
      </c>
      <c r="N3080" s="1">
        <f>VLOOKUP(A3080,'ADM Details FY17'!$A$3:$Q$3515,17,FALSE)</f>
        <v>0</v>
      </c>
      <c r="O3080" s="1">
        <f>VLOOKUP(A3080,'ADM Details FY17'!$A$3:$S$3515,19,FALSE)</f>
        <v>0</v>
      </c>
      <c r="P3080" s="1">
        <f>VLOOKUP(A3080,'ADM Details FY17'!$A$3:$U$3515,21,FALSE)</f>
        <v>0</v>
      </c>
      <c r="Q3080" s="1">
        <f>VLOOKUP(A3080,'ADM Details FY17'!$A$3:$V$3515,22,FALSE)</f>
        <v>0</v>
      </c>
      <c r="R3080" s="1">
        <f>VLOOKUP(A3080,'ADM Details FY17'!$A$3:$W$3515,23,FALSE)</f>
        <v>0</v>
      </c>
      <c r="S3080" s="1">
        <f>VLOOKUP(A3080,'ADM Details FY17'!$A$3:$X$3515,24,FALSE)</f>
        <v>0</v>
      </c>
      <c r="T3080" s="1">
        <f>VLOOKUP(A3080,'ADM Details FY17'!$A$3:$Y$3515,25,FALSE)</f>
        <v>0</v>
      </c>
      <c r="U3080" s="1">
        <f>VLOOKUP(A3080,'ADM Details FY17'!$A$3:$AA$3515,27,FALSE)</f>
        <v>0</v>
      </c>
      <c r="V3080" s="1">
        <f>IFERROR(VLOOKUP(C3080,'eindex _tget pp '!$A$4:$E$615,5,FALSE),0)</f>
        <v>0</v>
      </c>
      <c r="W3080" s="31">
        <f>IFERROR(VLOOKUP(C3080,'eindex _tget pp '!$A$4:$F$615,6,FALSE),0)</f>
        <v>0</v>
      </c>
      <c r="X3080" s="4">
        <f>IFERROR(VLOOKUP(B3080,'eschools 16'!$A$2:$F$25,6,FALSE),1)</f>
        <v>1</v>
      </c>
      <c r="Y3080" s="1">
        <f t="shared" si="240"/>
        <v>0</v>
      </c>
      <c r="Z3080" s="1">
        <f t="shared" si="241"/>
        <v>0</v>
      </c>
      <c r="AA3080" s="31">
        <f>IFERROR(VLOOKUP(C3080,'eindex _tget pp '!$A$4:$G$615,7,FALSE),0)</f>
        <v>0</v>
      </c>
      <c r="AB3080" s="1">
        <f>VLOOKUP(A3080,'ADM Details FY17'!$A$3:$AB$3515,28,FALSE)</f>
        <v>0</v>
      </c>
      <c r="AC3080" s="1">
        <f t="shared" si="242"/>
        <v>0</v>
      </c>
      <c r="AD3080" s="1">
        <f t="shared" si="243"/>
        <v>0</v>
      </c>
      <c r="AE3080" s="1">
        <f t="shared" si="244"/>
        <v>0</v>
      </c>
    </row>
    <row r="3081" spans="1:31" x14ac:dyDescent="0.25">
      <c r="A3081" t="str">
        <f>B3081&amp;"-"&amp;COUNTIF($B$3:B3081,B3081)</f>
        <v>7999-1</v>
      </c>
      <c r="B3081">
        <v>7999</v>
      </c>
      <c r="C3081" s="18">
        <f>VLOOKUP(A3081,'ADM Details FY17'!$A$3:$D$3515,4,FALSE)</f>
        <v>43802</v>
      </c>
      <c r="D3081" s="1">
        <f>VLOOKUP(A3081,'ADM Details FY17'!$A$3:$E$3515,5,FALSE)</f>
        <v>320.91000000000003</v>
      </c>
      <c r="E3081" s="1">
        <f>VLOOKUP(A3081,'ADM Details FY17'!$A$3:$F$3515,6,FALSE)</f>
        <v>0.98</v>
      </c>
      <c r="F3081" s="1">
        <f>VLOOKUP(A3081,'ADM Details FY17'!$A$3:$G$3515,7,FALSE)</f>
        <v>30.18</v>
      </c>
      <c r="G3081" s="1">
        <f>VLOOKUP(A3081,'ADM Details FY17'!$A$3:$H$3515,8,FALSE)</f>
        <v>2.02</v>
      </c>
      <c r="H3081" s="1">
        <f>VLOOKUP(A3081,'ADM Details FY17'!$A$3:$I$3515,9,FALSE)</f>
        <v>1</v>
      </c>
      <c r="I3081" s="1">
        <f>VLOOKUP(A3081,'ADM Details FY17'!$A$3:$J$3517,10,FALSE)</f>
        <v>0</v>
      </c>
      <c r="J3081" s="1">
        <f>VLOOKUP(A3081,'ADM Details FY17'!$A$3:$K$3515,11,FALSE)</f>
        <v>2.4500000000000002</v>
      </c>
      <c r="K3081" s="1">
        <f>VLOOKUP(A3081,'ADM Details FY17'!$A$3:$M$3515,13,FALSE)</f>
        <v>253.51</v>
      </c>
      <c r="L3081" s="1">
        <f>VLOOKUP(A3081,'ADM Details FY17'!$A$3:$O$3515,15,FALSE)</f>
        <v>0</v>
      </c>
      <c r="M3081" s="1">
        <f>VLOOKUP(A3081,'ADM Details FY17'!$A$3:$P$3515,16,FALSE)</f>
        <v>15.72</v>
      </c>
      <c r="N3081" s="1">
        <f>VLOOKUP(A3081,'ADM Details FY17'!$A$3:$Q$3515,17,FALSE)</f>
        <v>5</v>
      </c>
      <c r="O3081" s="1">
        <f>VLOOKUP(A3081,'ADM Details FY17'!$A$3:$S$3515,19,FALSE)</f>
        <v>0</v>
      </c>
      <c r="P3081" s="1">
        <f>VLOOKUP(A3081,'ADM Details FY17'!$A$3:$U$3515,21,FALSE)</f>
        <v>0</v>
      </c>
      <c r="Q3081" s="1">
        <f>VLOOKUP(A3081,'ADM Details FY17'!$A$3:$V$3515,22,FALSE)</f>
        <v>0</v>
      </c>
      <c r="R3081" s="1">
        <f>VLOOKUP(A3081,'ADM Details FY17'!$A$3:$W$3515,23,FALSE)</f>
        <v>0</v>
      </c>
      <c r="S3081" s="1">
        <f>VLOOKUP(A3081,'ADM Details FY17'!$A$3:$X$3515,24,FALSE)</f>
        <v>0</v>
      </c>
      <c r="T3081" s="1">
        <f>VLOOKUP(A3081,'ADM Details FY17'!$A$3:$Y$3515,25,FALSE)</f>
        <v>0</v>
      </c>
      <c r="U3081" s="1">
        <f>VLOOKUP(A3081,'ADM Details FY17'!$A$3:$AA$3515,27,FALSE)</f>
        <v>0</v>
      </c>
      <c r="V3081" s="1">
        <f>IFERROR(VLOOKUP(C3081,'eindex _tget pp '!$A$4:$E$615,5,FALSE),0)</f>
        <v>454.00578141101448</v>
      </c>
      <c r="W3081" s="31">
        <f>IFERROR(VLOOKUP(C3081,'eindex _tget pp '!$A$4:$F$615,6,FALSE),0)</f>
        <v>3.6729279115</v>
      </c>
      <c r="X3081" s="4">
        <f>IFERROR(VLOOKUP(B3081,'eschools 16'!$A$2:$F$25,6,FALSE),1)</f>
        <v>1</v>
      </c>
      <c r="Y3081" s="1">
        <f t="shared" si="240"/>
        <v>36423.75</v>
      </c>
      <c r="Z3081" s="1">
        <f t="shared" si="241"/>
        <v>253265.72</v>
      </c>
      <c r="AA3081" s="31">
        <f>IFERROR(VLOOKUP(C3081,'eindex _tget pp '!$A$4:$G$615,7,FALSE),0)</f>
        <v>0.53438618000000004</v>
      </c>
      <c r="AB3081" s="1">
        <f>VLOOKUP(A3081,'ADM Details FY17'!$A$3:$AB$3515,28,FALSE)</f>
        <v>0</v>
      </c>
      <c r="AC3081" s="1">
        <f t="shared" si="242"/>
        <v>0</v>
      </c>
      <c r="AD3081" s="1">
        <f t="shared" si="243"/>
        <v>320.91000000000003</v>
      </c>
      <c r="AE3081" s="1">
        <f t="shared" si="244"/>
        <v>48136.500000000007</v>
      </c>
    </row>
    <row r="3082" spans="1:31" x14ac:dyDescent="0.25">
      <c r="A3082" t="str">
        <f>B3082&amp;"-"&amp;COUNTIF($B$3:B3082,B3082)</f>
        <v>7999-2</v>
      </c>
      <c r="B3082">
        <v>7999</v>
      </c>
      <c r="C3082" s="18">
        <f>VLOOKUP(A3082,'ADM Details FY17'!$A$3:$D$3515,4,FALSE)</f>
        <v>46961</v>
      </c>
      <c r="D3082" s="1">
        <f>VLOOKUP(A3082,'ADM Details FY17'!$A$3:$E$3515,5,FALSE)</f>
        <v>5</v>
      </c>
      <c r="E3082" s="1">
        <f>VLOOKUP(A3082,'ADM Details FY17'!$A$3:$F$3515,6,FALSE)</f>
        <v>0</v>
      </c>
      <c r="F3082" s="1">
        <f>VLOOKUP(A3082,'ADM Details FY17'!$A$3:$G$3515,7,FALSE)</f>
        <v>0</v>
      </c>
      <c r="G3082" s="1">
        <f>VLOOKUP(A3082,'ADM Details FY17'!$A$3:$H$3515,8,FALSE)</f>
        <v>0</v>
      </c>
      <c r="H3082" s="1">
        <f>VLOOKUP(A3082,'ADM Details FY17'!$A$3:$I$3515,9,FALSE)</f>
        <v>0</v>
      </c>
      <c r="I3082" s="1">
        <f>VLOOKUP(A3082,'ADM Details FY17'!$A$3:$J$3517,10,FALSE)</f>
        <v>0</v>
      </c>
      <c r="J3082" s="1">
        <f>VLOOKUP(A3082,'ADM Details FY17'!$A$3:$K$3515,11,FALSE)</f>
        <v>0</v>
      </c>
      <c r="K3082" s="1">
        <f>VLOOKUP(A3082,'ADM Details FY17'!$A$3:$M$3515,13,FALSE)</f>
        <v>0</v>
      </c>
      <c r="L3082" s="1">
        <f>VLOOKUP(A3082,'ADM Details FY17'!$A$3:$O$3515,15,FALSE)</f>
        <v>0</v>
      </c>
      <c r="M3082" s="1">
        <f>VLOOKUP(A3082,'ADM Details FY17'!$A$3:$P$3515,16,FALSE)</f>
        <v>0</v>
      </c>
      <c r="N3082" s="1">
        <f>VLOOKUP(A3082,'ADM Details FY17'!$A$3:$Q$3515,17,FALSE)</f>
        <v>0</v>
      </c>
      <c r="O3082" s="1">
        <f>VLOOKUP(A3082,'ADM Details FY17'!$A$3:$S$3515,19,FALSE)</f>
        <v>0</v>
      </c>
      <c r="P3082" s="1">
        <f>VLOOKUP(A3082,'ADM Details FY17'!$A$3:$U$3515,21,FALSE)</f>
        <v>0</v>
      </c>
      <c r="Q3082" s="1">
        <f>VLOOKUP(A3082,'ADM Details FY17'!$A$3:$V$3515,22,FALSE)</f>
        <v>0</v>
      </c>
      <c r="R3082" s="1">
        <f>VLOOKUP(A3082,'ADM Details FY17'!$A$3:$W$3515,23,FALSE)</f>
        <v>0</v>
      </c>
      <c r="S3082" s="1">
        <f>VLOOKUP(A3082,'ADM Details FY17'!$A$3:$X$3515,24,FALSE)</f>
        <v>0</v>
      </c>
      <c r="T3082" s="1">
        <f>VLOOKUP(A3082,'ADM Details FY17'!$A$3:$Y$3515,25,FALSE)</f>
        <v>0</v>
      </c>
      <c r="U3082" s="1">
        <f>VLOOKUP(A3082,'ADM Details FY17'!$A$3:$AA$3515,27,FALSE)</f>
        <v>0</v>
      </c>
      <c r="V3082" s="1">
        <f>IFERROR(VLOOKUP(C3082,'eindex _tget pp '!$A$4:$E$615,5,FALSE),0)</f>
        <v>0</v>
      </c>
      <c r="W3082" s="31">
        <f>IFERROR(VLOOKUP(C3082,'eindex _tget pp '!$A$4:$F$615,6,FALSE),0)</f>
        <v>0.31863044439999999</v>
      </c>
      <c r="X3082" s="4">
        <f>IFERROR(VLOOKUP(B3082,'eschools 16'!$A$2:$F$25,6,FALSE),1)</f>
        <v>1</v>
      </c>
      <c r="Y3082" s="1">
        <f t="shared" si="240"/>
        <v>0</v>
      </c>
      <c r="Z3082" s="1">
        <f t="shared" si="241"/>
        <v>0</v>
      </c>
      <c r="AA3082" s="31">
        <f>IFERROR(VLOOKUP(C3082,'eindex _tget pp '!$A$4:$G$615,7,FALSE),0)</f>
        <v>0.273342056</v>
      </c>
      <c r="AB3082" s="1">
        <f>VLOOKUP(A3082,'ADM Details FY17'!$A$3:$AB$3515,28,FALSE)</f>
        <v>0</v>
      </c>
      <c r="AC3082" s="1">
        <f t="shared" si="242"/>
        <v>0</v>
      </c>
      <c r="AD3082" s="1">
        <f t="shared" si="243"/>
        <v>5</v>
      </c>
      <c r="AE3082" s="1">
        <f t="shared" si="244"/>
        <v>750</v>
      </c>
    </row>
    <row r="3083" spans="1:31" x14ac:dyDescent="0.25">
      <c r="A3083" t="str">
        <f>B3083&amp;"-"&amp;COUNTIF($B$3:B3083,B3083)</f>
        <v>7999-3</v>
      </c>
      <c r="B3083">
        <v>7999</v>
      </c>
      <c r="C3083" s="18">
        <f>VLOOKUP(A3083,'ADM Details FY17'!$A$3:$D$3515,4,FALSE)</f>
        <v>44073</v>
      </c>
      <c r="D3083" s="1">
        <f>VLOOKUP(A3083,'ADM Details FY17'!$A$3:$E$3515,5,FALSE)</f>
        <v>1</v>
      </c>
      <c r="E3083" s="1">
        <f>VLOOKUP(A3083,'ADM Details FY17'!$A$3:$F$3515,6,FALSE)</f>
        <v>0</v>
      </c>
      <c r="F3083" s="1">
        <f>VLOOKUP(A3083,'ADM Details FY17'!$A$3:$G$3515,7,FALSE)</f>
        <v>0</v>
      </c>
      <c r="G3083" s="1">
        <f>VLOOKUP(A3083,'ADM Details FY17'!$A$3:$H$3515,8,FALSE)</f>
        <v>0</v>
      </c>
      <c r="H3083" s="1">
        <f>VLOOKUP(A3083,'ADM Details FY17'!$A$3:$I$3515,9,FALSE)</f>
        <v>0</v>
      </c>
      <c r="I3083" s="1">
        <f>VLOOKUP(A3083,'ADM Details FY17'!$A$3:$J$3517,10,FALSE)</f>
        <v>0</v>
      </c>
      <c r="J3083" s="1">
        <f>VLOOKUP(A3083,'ADM Details FY17'!$A$3:$K$3515,11,FALSE)</f>
        <v>0</v>
      </c>
      <c r="K3083" s="1">
        <f>VLOOKUP(A3083,'ADM Details FY17'!$A$3:$M$3515,13,FALSE)</f>
        <v>0</v>
      </c>
      <c r="L3083" s="1">
        <f>VLOOKUP(A3083,'ADM Details FY17'!$A$3:$O$3515,15,FALSE)</f>
        <v>0</v>
      </c>
      <c r="M3083" s="1">
        <f>VLOOKUP(A3083,'ADM Details FY17'!$A$3:$P$3515,16,FALSE)</f>
        <v>0</v>
      </c>
      <c r="N3083" s="1">
        <f>VLOOKUP(A3083,'ADM Details FY17'!$A$3:$Q$3515,17,FALSE)</f>
        <v>0</v>
      </c>
      <c r="O3083" s="1">
        <f>VLOOKUP(A3083,'ADM Details FY17'!$A$3:$S$3515,19,FALSE)</f>
        <v>0</v>
      </c>
      <c r="P3083" s="1">
        <f>VLOOKUP(A3083,'ADM Details FY17'!$A$3:$U$3515,21,FALSE)</f>
        <v>0</v>
      </c>
      <c r="Q3083" s="1">
        <f>VLOOKUP(A3083,'ADM Details FY17'!$A$3:$V$3515,22,FALSE)</f>
        <v>0</v>
      </c>
      <c r="R3083" s="1">
        <f>VLOOKUP(A3083,'ADM Details FY17'!$A$3:$W$3515,23,FALSE)</f>
        <v>0</v>
      </c>
      <c r="S3083" s="1">
        <f>VLOOKUP(A3083,'ADM Details FY17'!$A$3:$X$3515,24,FALSE)</f>
        <v>0</v>
      </c>
      <c r="T3083" s="1">
        <f>VLOOKUP(A3083,'ADM Details FY17'!$A$3:$Y$3515,25,FALSE)</f>
        <v>0</v>
      </c>
      <c r="U3083" s="1">
        <f>VLOOKUP(A3083,'ADM Details FY17'!$A$3:$AA$3515,27,FALSE)</f>
        <v>0</v>
      </c>
      <c r="V3083" s="1">
        <f>IFERROR(VLOOKUP(C3083,'eindex _tget pp '!$A$4:$E$615,5,FALSE),0)</f>
        <v>0</v>
      </c>
      <c r="W3083" s="31">
        <f>IFERROR(VLOOKUP(C3083,'eindex _tget pp '!$A$4:$F$615,6,FALSE),0)</f>
        <v>6.6336714300000002E-2</v>
      </c>
      <c r="X3083" s="4">
        <f>IFERROR(VLOOKUP(B3083,'eschools 16'!$A$2:$F$25,6,FALSE),1)</f>
        <v>1</v>
      </c>
      <c r="Y3083" s="1">
        <f t="shared" si="240"/>
        <v>0</v>
      </c>
      <c r="Z3083" s="1">
        <f t="shared" si="241"/>
        <v>0</v>
      </c>
      <c r="AA3083" s="31">
        <f>IFERROR(VLOOKUP(C3083,'eindex _tget pp '!$A$4:$G$615,7,FALSE),0)</f>
        <v>0.05</v>
      </c>
      <c r="AB3083" s="1">
        <f>VLOOKUP(A3083,'ADM Details FY17'!$A$3:$AB$3515,28,FALSE)</f>
        <v>0</v>
      </c>
      <c r="AC3083" s="1">
        <f t="shared" si="242"/>
        <v>0</v>
      </c>
      <c r="AD3083" s="1">
        <f t="shared" si="243"/>
        <v>1</v>
      </c>
      <c r="AE3083" s="1">
        <f t="shared" si="244"/>
        <v>150</v>
      </c>
    </row>
    <row r="3084" spans="1:31" x14ac:dyDescent="0.25">
      <c r="A3084" t="str">
        <f>B3084&amp;"-"&amp;COUNTIF($B$3:B3084,B3084)</f>
        <v>7999-4</v>
      </c>
      <c r="B3084">
        <v>7999</v>
      </c>
      <c r="C3084" s="18">
        <f>VLOOKUP(A3084,'ADM Details FY17'!$A$3:$D$3515,4,FALSE)</f>
        <v>46979</v>
      </c>
      <c r="D3084" s="1">
        <f>VLOOKUP(A3084,'ADM Details FY17'!$A$3:$E$3515,5,FALSE)</f>
        <v>10</v>
      </c>
      <c r="E3084" s="1">
        <f>VLOOKUP(A3084,'ADM Details FY17'!$A$3:$F$3515,6,FALSE)</f>
        <v>0</v>
      </c>
      <c r="F3084" s="1">
        <f>VLOOKUP(A3084,'ADM Details FY17'!$A$3:$G$3515,7,FALSE)</f>
        <v>0</v>
      </c>
      <c r="G3084" s="1">
        <f>VLOOKUP(A3084,'ADM Details FY17'!$A$3:$H$3515,8,FALSE)</f>
        <v>0</v>
      </c>
      <c r="H3084" s="1">
        <f>VLOOKUP(A3084,'ADM Details FY17'!$A$3:$I$3515,9,FALSE)</f>
        <v>0</v>
      </c>
      <c r="I3084" s="1">
        <f>VLOOKUP(A3084,'ADM Details FY17'!$A$3:$J$3517,10,FALSE)</f>
        <v>0</v>
      </c>
      <c r="J3084" s="1">
        <f>VLOOKUP(A3084,'ADM Details FY17'!$A$3:$K$3515,11,FALSE)</f>
        <v>0</v>
      </c>
      <c r="K3084" s="1">
        <f>VLOOKUP(A3084,'ADM Details FY17'!$A$3:$M$3515,13,FALSE)</f>
        <v>6</v>
      </c>
      <c r="L3084" s="1">
        <f>VLOOKUP(A3084,'ADM Details FY17'!$A$3:$O$3515,15,FALSE)</f>
        <v>0</v>
      </c>
      <c r="M3084" s="1">
        <f>VLOOKUP(A3084,'ADM Details FY17'!$A$3:$P$3515,16,FALSE)</f>
        <v>0</v>
      </c>
      <c r="N3084" s="1">
        <f>VLOOKUP(A3084,'ADM Details FY17'!$A$3:$Q$3515,17,FALSE)</f>
        <v>0</v>
      </c>
      <c r="O3084" s="1">
        <f>VLOOKUP(A3084,'ADM Details FY17'!$A$3:$S$3515,19,FALSE)</f>
        <v>0</v>
      </c>
      <c r="P3084" s="1">
        <f>VLOOKUP(A3084,'ADM Details FY17'!$A$3:$U$3515,21,FALSE)</f>
        <v>0</v>
      </c>
      <c r="Q3084" s="1">
        <f>VLOOKUP(A3084,'ADM Details FY17'!$A$3:$V$3515,22,FALSE)</f>
        <v>0</v>
      </c>
      <c r="R3084" s="1">
        <f>VLOOKUP(A3084,'ADM Details FY17'!$A$3:$W$3515,23,FALSE)</f>
        <v>0</v>
      </c>
      <c r="S3084" s="1">
        <f>VLOOKUP(A3084,'ADM Details FY17'!$A$3:$X$3515,24,FALSE)</f>
        <v>0</v>
      </c>
      <c r="T3084" s="1">
        <f>VLOOKUP(A3084,'ADM Details FY17'!$A$3:$Y$3515,25,FALSE)</f>
        <v>0</v>
      </c>
      <c r="U3084" s="1">
        <f>VLOOKUP(A3084,'ADM Details FY17'!$A$3:$AA$3515,27,FALSE)</f>
        <v>0</v>
      </c>
      <c r="V3084" s="1">
        <f>IFERROR(VLOOKUP(C3084,'eindex _tget pp '!$A$4:$E$615,5,FALSE),0)</f>
        <v>769.10153769067654</v>
      </c>
      <c r="W3084" s="31">
        <f>IFERROR(VLOOKUP(C3084,'eindex _tget pp '!$A$4:$F$615,6,FALSE),0)</f>
        <v>1.9955521261</v>
      </c>
      <c r="X3084" s="4">
        <f>IFERROR(VLOOKUP(B3084,'eschools 16'!$A$2:$F$25,6,FALSE),1)</f>
        <v>1</v>
      </c>
      <c r="Y3084" s="1">
        <f t="shared" si="240"/>
        <v>1922.75</v>
      </c>
      <c r="Z3084" s="1">
        <f t="shared" si="241"/>
        <v>3256.74</v>
      </c>
      <c r="AA3084" s="31">
        <f>IFERROR(VLOOKUP(C3084,'eindex _tget pp '!$A$4:$G$615,7,FALSE),0)</f>
        <v>0.60733533799999995</v>
      </c>
      <c r="AB3084" s="1">
        <f>VLOOKUP(A3084,'ADM Details FY17'!$A$3:$AB$3515,28,FALSE)</f>
        <v>0</v>
      </c>
      <c r="AC3084" s="1">
        <f t="shared" si="242"/>
        <v>0</v>
      </c>
      <c r="AD3084" s="1">
        <f t="shared" si="243"/>
        <v>10</v>
      </c>
      <c r="AE3084" s="1">
        <f t="shared" si="244"/>
        <v>1500</v>
      </c>
    </row>
    <row r="3085" spans="1:31" x14ac:dyDescent="0.25">
      <c r="A3085" t="str">
        <f>B3085&amp;"-"&amp;COUNTIF($B$3:B3085,B3085)</f>
        <v>7999-5</v>
      </c>
      <c r="B3085">
        <v>7999</v>
      </c>
      <c r="C3085" s="18">
        <f>VLOOKUP(A3085,'ADM Details FY17'!$A$3:$D$3515,4,FALSE)</f>
        <v>46953</v>
      </c>
      <c r="D3085" s="1">
        <f>VLOOKUP(A3085,'ADM Details FY17'!$A$3:$E$3515,5,FALSE)</f>
        <v>1</v>
      </c>
      <c r="E3085" s="1">
        <f>VLOOKUP(A3085,'ADM Details FY17'!$A$3:$F$3515,6,FALSE)</f>
        <v>0</v>
      </c>
      <c r="F3085" s="1">
        <f>VLOOKUP(A3085,'ADM Details FY17'!$A$3:$G$3515,7,FALSE)</f>
        <v>1</v>
      </c>
      <c r="G3085" s="1">
        <f>VLOOKUP(A3085,'ADM Details FY17'!$A$3:$H$3515,8,FALSE)</f>
        <v>0</v>
      </c>
      <c r="H3085" s="1">
        <f>VLOOKUP(A3085,'ADM Details FY17'!$A$3:$I$3515,9,FALSE)</f>
        <v>0</v>
      </c>
      <c r="I3085" s="1">
        <f>VLOOKUP(A3085,'ADM Details FY17'!$A$3:$J$3517,10,FALSE)</f>
        <v>0</v>
      </c>
      <c r="J3085" s="1">
        <f>VLOOKUP(A3085,'ADM Details FY17'!$A$3:$K$3515,11,FALSE)</f>
        <v>0</v>
      </c>
      <c r="K3085" s="1">
        <f>VLOOKUP(A3085,'ADM Details FY17'!$A$3:$M$3515,13,FALSE)</f>
        <v>1</v>
      </c>
      <c r="L3085" s="1">
        <f>VLOOKUP(A3085,'ADM Details FY17'!$A$3:$O$3515,15,FALSE)</f>
        <v>0</v>
      </c>
      <c r="M3085" s="1">
        <f>VLOOKUP(A3085,'ADM Details FY17'!$A$3:$P$3515,16,FALSE)</f>
        <v>0</v>
      </c>
      <c r="N3085" s="1">
        <f>VLOOKUP(A3085,'ADM Details FY17'!$A$3:$Q$3515,17,FALSE)</f>
        <v>0</v>
      </c>
      <c r="O3085" s="1">
        <f>VLOOKUP(A3085,'ADM Details FY17'!$A$3:$S$3515,19,FALSE)</f>
        <v>0</v>
      </c>
      <c r="P3085" s="1">
        <f>VLOOKUP(A3085,'ADM Details FY17'!$A$3:$U$3515,21,FALSE)</f>
        <v>0</v>
      </c>
      <c r="Q3085" s="1">
        <f>VLOOKUP(A3085,'ADM Details FY17'!$A$3:$V$3515,22,FALSE)</f>
        <v>0</v>
      </c>
      <c r="R3085" s="1">
        <f>VLOOKUP(A3085,'ADM Details FY17'!$A$3:$W$3515,23,FALSE)</f>
        <v>0</v>
      </c>
      <c r="S3085" s="1">
        <f>VLOOKUP(A3085,'ADM Details FY17'!$A$3:$X$3515,24,FALSE)</f>
        <v>0</v>
      </c>
      <c r="T3085" s="1">
        <f>VLOOKUP(A3085,'ADM Details FY17'!$A$3:$Y$3515,25,FALSE)</f>
        <v>0</v>
      </c>
      <c r="U3085" s="1">
        <f>VLOOKUP(A3085,'ADM Details FY17'!$A$3:$AA$3515,27,FALSE)</f>
        <v>0</v>
      </c>
      <c r="V3085" s="1">
        <f>IFERROR(VLOOKUP(C3085,'eindex _tget pp '!$A$4:$E$615,5,FALSE),0)</f>
        <v>1684.2348410919162</v>
      </c>
      <c r="W3085" s="31">
        <f>IFERROR(VLOOKUP(C3085,'eindex _tget pp '!$A$4:$F$615,6,FALSE),0)</f>
        <v>2.2177521208000002</v>
      </c>
      <c r="X3085" s="4">
        <f>IFERROR(VLOOKUP(B3085,'eschools 16'!$A$2:$F$25,6,FALSE),1)</f>
        <v>1</v>
      </c>
      <c r="Y3085" s="1">
        <f t="shared" si="240"/>
        <v>421.06</v>
      </c>
      <c r="Z3085" s="1">
        <f t="shared" si="241"/>
        <v>603.23</v>
      </c>
      <c r="AA3085" s="31">
        <f>IFERROR(VLOOKUP(C3085,'eindex _tget pp '!$A$4:$G$615,7,FALSE),0)</f>
        <v>0.81904988700000003</v>
      </c>
      <c r="AB3085" s="1">
        <f>VLOOKUP(A3085,'ADM Details FY17'!$A$3:$AB$3515,28,FALSE)</f>
        <v>0</v>
      </c>
      <c r="AC3085" s="1">
        <f t="shared" si="242"/>
        <v>0</v>
      </c>
      <c r="AD3085" s="1">
        <f t="shared" si="243"/>
        <v>1</v>
      </c>
      <c r="AE3085" s="1">
        <f t="shared" si="244"/>
        <v>150</v>
      </c>
    </row>
    <row r="3086" spans="1:31" x14ac:dyDescent="0.25">
      <c r="A3086" t="str">
        <f>B3086&amp;"-"&amp;COUNTIF($B$3:B3086,B3086)</f>
        <v>7999-6</v>
      </c>
      <c r="B3086">
        <v>7999</v>
      </c>
      <c r="C3086" s="18">
        <f>VLOOKUP(A3086,'ADM Details FY17'!$A$3:$D$3515,4,FALSE)</f>
        <v>47019</v>
      </c>
      <c r="D3086" s="1">
        <f>VLOOKUP(A3086,'ADM Details FY17'!$A$3:$E$3515,5,FALSE)</f>
        <v>2</v>
      </c>
      <c r="E3086" s="1">
        <f>VLOOKUP(A3086,'ADM Details FY17'!$A$3:$F$3515,6,FALSE)</f>
        <v>0</v>
      </c>
      <c r="F3086" s="1">
        <f>VLOOKUP(A3086,'ADM Details FY17'!$A$3:$G$3515,7,FALSE)</f>
        <v>1</v>
      </c>
      <c r="G3086" s="1">
        <f>VLOOKUP(A3086,'ADM Details FY17'!$A$3:$H$3515,8,FALSE)</f>
        <v>0</v>
      </c>
      <c r="H3086" s="1">
        <f>VLOOKUP(A3086,'ADM Details FY17'!$A$3:$I$3515,9,FALSE)</f>
        <v>0</v>
      </c>
      <c r="I3086" s="1">
        <f>VLOOKUP(A3086,'ADM Details FY17'!$A$3:$J$3517,10,FALSE)</f>
        <v>0</v>
      </c>
      <c r="J3086" s="1">
        <f>VLOOKUP(A3086,'ADM Details FY17'!$A$3:$K$3515,11,FALSE)</f>
        <v>0</v>
      </c>
      <c r="K3086" s="1">
        <f>VLOOKUP(A3086,'ADM Details FY17'!$A$3:$M$3515,13,FALSE)</f>
        <v>1</v>
      </c>
      <c r="L3086" s="1">
        <f>VLOOKUP(A3086,'ADM Details FY17'!$A$3:$O$3515,15,FALSE)</f>
        <v>0</v>
      </c>
      <c r="M3086" s="1">
        <f>VLOOKUP(A3086,'ADM Details FY17'!$A$3:$P$3515,16,FALSE)</f>
        <v>0</v>
      </c>
      <c r="N3086" s="1">
        <f>VLOOKUP(A3086,'ADM Details FY17'!$A$3:$Q$3515,17,FALSE)</f>
        <v>0</v>
      </c>
      <c r="O3086" s="1">
        <f>VLOOKUP(A3086,'ADM Details FY17'!$A$3:$S$3515,19,FALSE)</f>
        <v>0</v>
      </c>
      <c r="P3086" s="1">
        <f>VLOOKUP(A3086,'ADM Details FY17'!$A$3:$U$3515,21,FALSE)</f>
        <v>0</v>
      </c>
      <c r="Q3086" s="1">
        <f>VLOOKUP(A3086,'ADM Details FY17'!$A$3:$V$3515,22,FALSE)</f>
        <v>0</v>
      </c>
      <c r="R3086" s="1">
        <f>VLOOKUP(A3086,'ADM Details FY17'!$A$3:$W$3515,23,FALSE)</f>
        <v>0</v>
      </c>
      <c r="S3086" s="1">
        <f>VLOOKUP(A3086,'ADM Details FY17'!$A$3:$X$3515,24,FALSE)</f>
        <v>0</v>
      </c>
      <c r="T3086" s="1">
        <f>VLOOKUP(A3086,'ADM Details FY17'!$A$3:$Y$3515,25,FALSE)</f>
        <v>0</v>
      </c>
      <c r="U3086" s="1">
        <f>VLOOKUP(A3086,'ADM Details FY17'!$A$3:$AA$3515,27,FALSE)</f>
        <v>0</v>
      </c>
      <c r="V3086" s="1">
        <f>IFERROR(VLOOKUP(C3086,'eindex _tget pp '!$A$4:$E$615,5,FALSE),0)</f>
        <v>156.24796476641458</v>
      </c>
      <c r="W3086" s="31">
        <f>IFERROR(VLOOKUP(C3086,'eindex _tget pp '!$A$4:$F$615,6,FALSE),0)</f>
        <v>0.28475252620000002</v>
      </c>
      <c r="X3086" s="4">
        <f>IFERROR(VLOOKUP(B3086,'eschools 16'!$A$2:$F$25,6,FALSE),1)</f>
        <v>1</v>
      </c>
      <c r="Y3086" s="1">
        <f t="shared" si="240"/>
        <v>78.12</v>
      </c>
      <c r="Z3086" s="1">
        <f t="shared" si="241"/>
        <v>77.45</v>
      </c>
      <c r="AA3086" s="31">
        <f>IFERROR(VLOOKUP(C3086,'eindex _tget pp '!$A$4:$G$615,7,FALSE),0)</f>
        <v>0.40680514600000001</v>
      </c>
      <c r="AB3086" s="1">
        <f>VLOOKUP(A3086,'ADM Details FY17'!$A$3:$AB$3515,28,FALSE)</f>
        <v>0</v>
      </c>
      <c r="AC3086" s="1">
        <f t="shared" si="242"/>
        <v>0</v>
      </c>
      <c r="AD3086" s="1">
        <f t="shared" si="243"/>
        <v>2</v>
      </c>
      <c r="AE3086" s="1">
        <f t="shared" si="244"/>
        <v>300</v>
      </c>
    </row>
    <row r="3087" spans="1:31" x14ac:dyDescent="0.25">
      <c r="A3087" t="str">
        <f>B3087&amp;"-"&amp;COUNTIF($B$3:B3087,B3087)</f>
        <v>7999-7</v>
      </c>
      <c r="B3087">
        <v>7999</v>
      </c>
      <c r="C3087" s="18">
        <f>VLOOKUP(A3087,'ADM Details FY17'!$A$3:$D$3515,4,FALSE)</f>
        <v>48009</v>
      </c>
      <c r="D3087" s="1">
        <f>VLOOKUP(A3087,'ADM Details FY17'!$A$3:$E$3515,5,FALSE)</f>
        <v>2</v>
      </c>
      <c r="E3087" s="1">
        <f>VLOOKUP(A3087,'ADM Details FY17'!$A$3:$F$3515,6,FALSE)</f>
        <v>0</v>
      </c>
      <c r="F3087" s="1">
        <f>VLOOKUP(A3087,'ADM Details FY17'!$A$3:$G$3515,7,FALSE)</f>
        <v>0</v>
      </c>
      <c r="G3087" s="1">
        <f>VLOOKUP(A3087,'ADM Details FY17'!$A$3:$H$3515,8,FALSE)</f>
        <v>0</v>
      </c>
      <c r="H3087" s="1">
        <f>VLOOKUP(A3087,'ADM Details FY17'!$A$3:$I$3515,9,FALSE)</f>
        <v>0</v>
      </c>
      <c r="I3087" s="1">
        <f>VLOOKUP(A3087,'ADM Details FY17'!$A$3:$J$3517,10,FALSE)</f>
        <v>0</v>
      </c>
      <c r="J3087" s="1">
        <f>VLOOKUP(A3087,'ADM Details FY17'!$A$3:$K$3515,11,FALSE)</f>
        <v>0</v>
      </c>
      <c r="K3087" s="1">
        <f>VLOOKUP(A3087,'ADM Details FY17'!$A$3:$M$3515,13,FALSE)</f>
        <v>1</v>
      </c>
      <c r="L3087" s="1">
        <f>VLOOKUP(A3087,'ADM Details FY17'!$A$3:$O$3515,15,FALSE)</f>
        <v>0</v>
      </c>
      <c r="M3087" s="1">
        <f>VLOOKUP(A3087,'ADM Details FY17'!$A$3:$P$3515,16,FALSE)</f>
        <v>0</v>
      </c>
      <c r="N3087" s="1">
        <f>VLOOKUP(A3087,'ADM Details FY17'!$A$3:$Q$3515,17,FALSE)</f>
        <v>0</v>
      </c>
      <c r="O3087" s="1">
        <f>VLOOKUP(A3087,'ADM Details FY17'!$A$3:$S$3515,19,FALSE)</f>
        <v>0</v>
      </c>
      <c r="P3087" s="1">
        <f>VLOOKUP(A3087,'ADM Details FY17'!$A$3:$U$3515,21,FALSE)</f>
        <v>0</v>
      </c>
      <c r="Q3087" s="1">
        <f>VLOOKUP(A3087,'ADM Details FY17'!$A$3:$V$3515,22,FALSE)</f>
        <v>0</v>
      </c>
      <c r="R3087" s="1">
        <f>VLOOKUP(A3087,'ADM Details FY17'!$A$3:$W$3515,23,FALSE)</f>
        <v>0</v>
      </c>
      <c r="S3087" s="1">
        <f>VLOOKUP(A3087,'ADM Details FY17'!$A$3:$X$3515,24,FALSE)</f>
        <v>0</v>
      </c>
      <c r="T3087" s="1">
        <f>VLOOKUP(A3087,'ADM Details FY17'!$A$3:$Y$3515,25,FALSE)</f>
        <v>0</v>
      </c>
      <c r="U3087" s="1">
        <f>VLOOKUP(A3087,'ADM Details FY17'!$A$3:$AA$3515,27,FALSE)</f>
        <v>0</v>
      </c>
      <c r="V3087" s="1">
        <f>IFERROR(VLOOKUP(C3087,'eindex _tget pp '!$A$4:$E$615,5,FALSE),0)</f>
        <v>468.28425942335389</v>
      </c>
      <c r="W3087" s="31">
        <f>IFERROR(VLOOKUP(C3087,'eindex _tget pp '!$A$4:$F$615,6,FALSE),0)</f>
        <v>0.35964185119999997</v>
      </c>
      <c r="X3087" s="4">
        <f>IFERROR(VLOOKUP(B3087,'eschools 16'!$A$2:$F$25,6,FALSE),1)</f>
        <v>1</v>
      </c>
      <c r="Y3087" s="1">
        <f t="shared" si="240"/>
        <v>234.14</v>
      </c>
      <c r="Z3087" s="1">
        <f t="shared" si="241"/>
        <v>97.82</v>
      </c>
      <c r="AA3087" s="31">
        <f>IFERROR(VLOOKUP(C3087,'eindex _tget pp '!$A$4:$G$615,7,FALSE),0)</f>
        <v>0.49280977799999998</v>
      </c>
      <c r="AB3087" s="1">
        <f>VLOOKUP(A3087,'ADM Details FY17'!$A$3:$AB$3515,28,FALSE)</f>
        <v>0</v>
      </c>
      <c r="AC3087" s="1">
        <f t="shared" si="242"/>
        <v>0</v>
      </c>
      <c r="AD3087" s="1">
        <f t="shared" si="243"/>
        <v>2</v>
      </c>
      <c r="AE3087" s="1">
        <f t="shared" si="244"/>
        <v>300</v>
      </c>
    </row>
    <row r="3088" spans="1:31" x14ac:dyDescent="0.25">
      <c r="A3088" t="str">
        <f>B3088&amp;"-"&amp;COUNTIF($B$3:B3088,B3088)</f>
        <v>7999-8</v>
      </c>
      <c r="B3088">
        <v>7999</v>
      </c>
      <c r="C3088" s="18">
        <f>VLOOKUP(A3088,'ADM Details FY17'!$A$3:$D$3515,4,FALSE)</f>
        <v>48272</v>
      </c>
      <c r="D3088" s="1">
        <f>VLOOKUP(A3088,'ADM Details FY17'!$A$3:$E$3515,5,FALSE)</f>
        <v>2</v>
      </c>
      <c r="E3088" s="1">
        <f>VLOOKUP(A3088,'ADM Details FY17'!$A$3:$F$3515,6,FALSE)</f>
        <v>0</v>
      </c>
      <c r="F3088" s="1">
        <f>VLOOKUP(A3088,'ADM Details FY17'!$A$3:$G$3515,7,FALSE)</f>
        <v>0</v>
      </c>
      <c r="G3088" s="1">
        <f>VLOOKUP(A3088,'ADM Details FY17'!$A$3:$H$3515,8,FALSE)</f>
        <v>0</v>
      </c>
      <c r="H3088" s="1">
        <f>VLOOKUP(A3088,'ADM Details FY17'!$A$3:$I$3515,9,FALSE)</f>
        <v>0</v>
      </c>
      <c r="I3088" s="1">
        <f>VLOOKUP(A3088,'ADM Details FY17'!$A$3:$J$3517,10,FALSE)</f>
        <v>0</v>
      </c>
      <c r="J3088" s="1">
        <f>VLOOKUP(A3088,'ADM Details FY17'!$A$3:$K$3515,11,FALSE)</f>
        <v>0</v>
      </c>
      <c r="K3088" s="1">
        <f>VLOOKUP(A3088,'ADM Details FY17'!$A$3:$M$3515,13,FALSE)</f>
        <v>0</v>
      </c>
      <c r="L3088" s="1">
        <f>VLOOKUP(A3088,'ADM Details FY17'!$A$3:$O$3515,15,FALSE)</f>
        <v>0</v>
      </c>
      <c r="M3088" s="1">
        <f>VLOOKUP(A3088,'ADM Details FY17'!$A$3:$P$3515,16,FALSE)</f>
        <v>0</v>
      </c>
      <c r="N3088" s="1">
        <f>VLOOKUP(A3088,'ADM Details FY17'!$A$3:$Q$3515,17,FALSE)</f>
        <v>0</v>
      </c>
      <c r="O3088" s="1">
        <f>VLOOKUP(A3088,'ADM Details FY17'!$A$3:$S$3515,19,FALSE)</f>
        <v>0</v>
      </c>
      <c r="P3088" s="1">
        <f>VLOOKUP(A3088,'ADM Details FY17'!$A$3:$U$3515,21,FALSE)</f>
        <v>0</v>
      </c>
      <c r="Q3088" s="1">
        <f>VLOOKUP(A3088,'ADM Details FY17'!$A$3:$V$3515,22,FALSE)</f>
        <v>0</v>
      </c>
      <c r="R3088" s="1">
        <f>VLOOKUP(A3088,'ADM Details FY17'!$A$3:$W$3515,23,FALSE)</f>
        <v>0</v>
      </c>
      <c r="S3088" s="1">
        <f>VLOOKUP(A3088,'ADM Details FY17'!$A$3:$X$3515,24,FALSE)</f>
        <v>0</v>
      </c>
      <c r="T3088" s="1">
        <f>VLOOKUP(A3088,'ADM Details FY17'!$A$3:$Y$3515,25,FALSE)</f>
        <v>0</v>
      </c>
      <c r="U3088" s="1">
        <f>VLOOKUP(A3088,'ADM Details FY17'!$A$3:$AA$3515,27,FALSE)</f>
        <v>0</v>
      </c>
      <c r="V3088" s="1">
        <f>IFERROR(VLOOKUP(C3088,'eindex _tget pp '!$A$4:$E$615,5,FALSE),0)</f>
        <v>37.19294932579033</v>
      </c>
      <c r="W3088" s="31">
        <f>IFERROR(VLOOKUP(C3088,'eindex _tget pp '!$A$4:$F$615,6,FALSE),0)</f>
        <v>1.1336699014</v>
      </c>
      <c r="X3088" s="4">
        <f>IFERROR(VLOOKUP(B3088,'eschools 16'!$A$2:$F$25,6,FALSE),1)</f>
        <v>1</v>
      </c>
      <c r="Y3088" s="1">
        <f t="shared" si="240"/>
        <v>18.600000000000001</v>
      </c>
      <c r="Z3088" s="1">
        <f t="shared" si="241"/>
        <v>0</v>
      </c>
      <c r="AA3088" s="31">
        <f>IFERROR(VLOOKUP(C3088,'eindex _tget pp '!$A$4:$G$615,7,FALSE),0)</f>
        <v>0.28924828400000002</v>
      </c>
      <c r="AB3088" s="1">
        <f>VLOOKUP(A3088,'ADM Details FY17'!$A$3:$AB$3515,28,FALSE)</f>
        <v>0</v>
      </c>
      <c r="AC3088" s="1">
        <f t="shared" si="242"/>
        <v>0</v>
      </c>
      <c r="AD3088" s="1">
        <f t="shared" si="243"/>
        <v>2</v>
      </c>
      <c r="AE3088" s="1">
        <f t="shared" si="244"/>
        <v>300</v>
      </c>
    </row>
    <row r="3089" spans="1:31" x14ac:dyDescent="0.25">
      <c r="A3089" t="str">
        <f>B3089&amp;"-"&amp;COUNTIF($B$3:B3089,B3089)</f>
        <v>7999-9</v>
      </c>
      <c r="B3089">
        <v>7999</v>
      </c>
      <c r="C3089" s="18">
        <f>VLOOKUP(A3089,'ADM Details FY17'!$A$3:$D$3515,4,FALSE)</f>
        <v>46995</v>
      </c>
      <c r="D3089" s="1">
        <f>VLOOKUP(A3089,'ADM Details FY17'!$A$3:$E$3515,5,FALSE)</f>
        <v>0.96</v>
      </c>
      <c r="E3089" s="1">
        <f>VLOOKUP(A3089,'ADM Details FY17'!$A$3:$F$3515,6,FALSE)</f>
        <v>0</v>
      </c>
      <c r="F3089" s="1">
        <f>VLOOKUP(A3089,'ADM Details FY17'!$A$3:$G$3515,7,FALSE)</f>
        <v>0</v>
      </c>
      <c r="G3089" s="1">
        <f>VLOOKUP(A3089,'ADM Details FY17'!$A$3:$H$3515,8,FALSE)</f>
        <v>0</v>
      </c>
      <c r="H3089" s="1">
        <f>VLOOKUP(A3089,'ADM Details FY17'!$A$3:$I$3515,9,FALSE)</f>
        <v>0</v>
      </c>
      <c r="I3089" s="1">
        <f>VLOOKUP(A3089,'ADM Details FY17'!$A$3:$J$3517,10,FALSE)</f>
        <v>0</v>
      </c>
      <c r="J3089" s="1">
        <f>VLOOKUP(A3089,'ADM Details FY17'!$A$3:$K$3515,11,FALSE)</f>
        <v>0</v>
      </c>
      <c r="K3089" s="1">
        <f>VLOOKUP(A3089,'ADM Details FY17'!$A$3:$M$3515,13,FALSE)</f>
        <v>0.96</v>
      </c>
      <c r="L3089" s="1">
        <f>VLOOKUP(A3089,'ADM Details FY17'!$A$3:$O$3515,15,FALSE)</f>
        <v>0</v>
      </c>
      <c r="M3089" s="1">
        <f>VLOOKUP(A3089,'ADM Details FY17'!$A$3:$P$3515,16,FALSE)</f>
        <v>0</v>
      </c>
      <c r="N3089" s="1">
        <f>VLOOKUP(A3089,'ADM Details FY17'!$A$3:$Q$3515,17,FALSE)</f>
        <v>0</v>
      </c>
      <c r="O3089" s="1">
        <f>VLOOKUP(A3089,'ADM Details FY17'!$A$3:$S$3515,19,FALSE)</f>
        <v>0</v>
      </c>
      <c r="P3089" s="1">
        <f>VLOOKUP(A3089,'ADM Details FY17'!$A$3:$U$3515,21,FALSE)</f>
        <v>0</v>
      </c>
      <c r="Q3089" s="1">
        <f>VLOOKUP(A3089,'ADM Details FY17'!$A$3:$V$3515,22,FALSE)</f>
        <v>0</v>
      </c>
      <c r="R3089" s="1">
        <f>VLOOKUP(A3089,'ADM Details FY17'!$A$3:$W$3515,23,FALSE)</f>
        <v>0</v>
      </c>
      <c r="S3089" s="1">
        <f>VLOOKUP(A3089,'ADM Details FY17'!$A$3:$X$3515,24,FALSE)</f>
        <v>0</v>
      </c>
      <c r="T3089" s="1">
        <f>VLOOKUP(A3089,'ADM Details FY17'!$A$3:$Y$3515,25,FALSE)</f>
        <v>0</v>
      </c>
      <c r="U3089" s="1">
        <f>VLOOKUP(A3089,'ADM Details FY17'!$A$3:$AA$3515,27,FALSE)</f>
        <v>0</v>
      </c>
      <c r="V3089" s="1">
        <f>IFERROR(VLOOKUP(C3089,'eindex _tget pp '!$A$4:$E$615,5,FALSE),0)</f>
        <v>0</v>
      </c>
      <c r="W3089" s="31">
        <f>IFERROR(VLOOKUP(C3089,'eindex _tget pp '!$A$4:$F$615,6,FALSE),0)</f>
        <v>2.84665827E-2</v>
      </c>
      <c r="X3089" s="4">
        <f>IFERROR(VLOOKUP(B3089,'eschools 16'!$A$2:$F$25,6,FALSE),1)</f>
        <v>1</v>
      </c>
      <c r="Y3089" s="1">
        <f t="shared" si="240"/>
        <v>0</v>
      </c>
      <c r="Z3089" s="1">
        <f t="shared" si="241"/>
        <v>7.43</v>
      </c>
      <c r="AA3089" s="31">
        <f>IFERROR(VLOOKUP(C3089,'eindex _tget pp '!$A$4:$G$615,7,FALSE),0)</f>
        <v>0.31057968200000002</v>
      </c>
      <c r="AB3089" s="1">
        <f>VLOOKUP(A3089,'ADM Details FY17'!$A$3:$AB$3515,28,FALSE)</f>
        <v>0</v>
      </c>
      <c r="AC3089" s="1">
        <f t="shared" si="242"/>
        <v>0</v>
      </c>
      <c r="AD3089" s="1">
        <f t="shared" si="243"/>
        <v>0.96</v>
      </c>
      <c r="AE3089" s="1">
        <f t="shared" si="244"/>
        <v>144</v>
      </c>
    </row>
    <row r="3090" spans="1:31" x14ac:dyDescent="0.25">
      <c r="A3090" t="str">
        <f>B3090&amp;"-"&amp;COUNTIF($B$3:B3090,B3090)</f>
        <v>7999-10</v>
      </c>
      <c r="B3090">
        <v>7999</v>
      </c>
      <c r="C3090" s="18">
        <f>VLOOKUP(A3090,'ADM Details FY17'!$A$3:$D$3515,4,FALSE)</f>
        <v>44453</v>
      </c>
      <c r="D3090" s="1">
        <f>VLOOKUP(A3090,'ADM Details FY17'!$A$3:$E$3515,5,FALSE)</f>
        <v>1</v>
      </c>
      <c r="E3090" s="1">
        <f>VLOOKUP(A3090,'ADM Details FY17'!$A$3:$F$3515,6,FALSE)</f>
        <v>0</v>
      </c>
      <c r="F3090" s="1">
        <f>VLOOKUP(A3090,'ADM Details FY17'!$A$3:$G$3515,7,FALSE)</f>
        <v>0</v>
      </c>
      <c r="G3090" s="1">
        <f>VLOOKUP(A3090,'ADM Details FY17'!$A$3:$H$3515,8,FALSE)</f>
        <v>0</v>
      </c>
      <c r="H3090" s="1">
        <f>VLOOKUP(A3090,'ADM Details FY17'!$A$3:$I$3515,9,FALSE)</f>
        <v>0</v>
      </c>
      <c r="I3090" s="1">
        <f>VLOOKUP(A3090,'ADM Details FY17'!$A$3:$J$3517,10,FALSE)</f>
        <v>0</v>
      </c>
      <c r="J3090" s="1">
        <f>VLOOKUP(A3090,'ADM Details FY17'!$A$3:$K$3515,11,FALSE)</f>
        <v>1</v>
      </c>
      <c r="K3090" s="1">
        <f>VLOOKUP(A3090,'ADM Details FY17'!$A$3:$M$3515,13,FALSE)</f>
        <v>0</v>
      </c>
      <c r="L3090" s="1">
        <f>VLOOKUP(A3090,'ADM Details FY17'!$A$3:$O$3515,15,FALSE)</f>
        <v>0</v>
      </c>
      <c r="M3090" s="1">
        <f>VLOOKUP(A3090,'ADM Details FY17'!$A$3:$P$3515,16,FALSE)</f>
        <v>0</v>
      </c>
      <c r="N3090" s="1">
        <f>VLOOKUP(A3090,'ADM Details FY17'!$A$3:$Q$3515,17,FALSE)</f>
        <v>0</v>
      </c>
      <c r="O3090" s="1">
        <f>VLOOKUP(A3090,'ADM Details FY17'!$A$3:$S$3515,19,FALSE)</f>
        <v>0</v>
      </c>
      <c r="P3090" s="1">
        <f>VLOOKUP(A3090,'ADM Details FY17'!$A$3:$U$3515,21,FALSE)</f>
        <v>0</v>
      </c>
      <c r="Q3090" s="1">
        <f>VLOOKUP(A3090,'ADM Details FY17'!$A$3:$V$3515,22,FALSE)</f>
        <v>0</v>
      </c>
      <c r="R3090" s="1">
        <f>VLOOKUP(A3090,'ADM Details FY17'!$A$3:$W$3515,23,FALSE)</f>
        <v>0</v>
      </c>
      <c r="S3090" s="1">
        <f>VLOOKUP(A3090,'ADM Details FY17'!$A$3:$X$3515,24,FALSE)</f>
        <v>0</v>
      </c>
      <c r="T3090" s="1">
        <f>VLOOKUP(A3090,'ADM Details FY17'!$A$3:$Y$3515,25,FALSE)</f>
        <v>0</v>
      </c>
      <c r="U3090" s="1">
        <f>VLOOKUP(A3090,'ADM Details FY17'!$A$3:$AA$3515,27,FALSE)</f>
        <v>0</v>
      </c>
      <c r="V3090" s="1">
        <f>IFERROR(VLOOKUP(C3090,'eindex _tget pp '!$A$4:$E$615,5,FALSE),0)</f>
        <v>619.34967114587289</v>
      </c>
      <c r="W3090" s="31">
        <f>IFERROR(VLOOKUP(C3090,'eindex _tget pp '!$A$4:$F$615,6,FALSE),0)</f>
        <v>1.6817848263999999</v>
      </c>
      <c r="X3090" s="4">
        <f>IFERROR(VLOOKUP(B3090,'eschools 16'!$A$2:$F$25,6,FALSE),1)</f>
        <v>1</v>
      </c>
      <c r="Y3090" s="1">
        <f t="shared" si="240"/>
        <v>154.84</v>
      </c>
      <c r="Z3090" s="1">
        <f t="shared" si="241"/>
        <v>0</v>
      </c>
      <c r="AA3090" s="31">
        <f>IFERROR(VLOOKUP(C3090,'eindex _tget pp '!$A$4:$G$615,7,FALSE),0)</f>
        <v>0.57930011599999998</v>
      </c>
      <c r="AB3090" s="1">
        <f>VLOOKUP(A3090,'ADM Details FY17'!$A$3:$AB$3515,28,FALSE)</f>
        <v>0</v>
      </c>
      <c r="AC3090" s="1">
        <f t="shared" si="242"/>
        <v>0</v>
      </c>
      <c r="AD3090" s="1">
        <f t="shared" si="243"/>
        <v>1</v>
      </c>
      <c r="AE3090" s="1">
        <f t="shared" si="244"/>
        <v>150</v>
      </c>
    </row>
    <row r="3091" spans="1:31" x14ac:dyDescent="0.25">
      <c r="A3091" t="str">
        <f>B3091&amp;"-"&amp;COUNTIF($B$3:B3091,B3091)</f>
        <v>7999-11</v>
      </c>
      <c r="B3091">
        <v>7999</v>
      </c>
      <c r="C3091" s="18">
        <f>VLOOKUP(A3091,'ADM Details FY17'!$A$3:$D$3515,4,FALSE)</f>
        <v>46896</v>
      </c>
      <c r="D3091" s="1">
        <f>VLOOKUP(A3091,'ADM Details FY17'!$A$3:$E$3515,5,FALSE)</f>
        <v>4</v>
      </c>
      <c r="E3091" s="1">
        <f>VLOOKUP(A3091,'ADM Details FY17'!$A$3:$F$3515,6,FALSE)</f>
        <v>0</v>
      </c>
      <c r="F3091" s="1">
        <f>VLOOKUP(A3091,'ADM Details FY17'!$A$3:$G$3515,7,FALSE)</f>
        <v>0</v>
      </c>
      <c r="G3091" s="1">
        <f>VLOOKUP(A3091,'ADM Details FY17'!$A$3:$H$3515,8,FALSE)</f>
        <v>0</v>
      </c>
      <c r="H3091" s="1">
        <f>VLOOKUP(A3091,'ADM Details FY17'!$A$3:$I$3515,9,FALSE)</f>
        <v>0</v>
      </c>
      <c r="I3091" s="1">
        <f>VLOOKUP(A3091,'ADM Details FY17'!$A$3:$J$3517,10,FALSE)</f>
        <v>0</v>
      </c>
      <c r="J3091" s="1">
        <f>VLOOKUP(A3091,'ADM Details FY17'!$A$3:$K$3515,11,FALSE)</f>
        <v>0</v>
      </c>
      <c r="K3091" s="1">
        <f>VLOOKUP(A3091,'ADM Details FY17'!$A$3:$M$3515,13,FALSE)</f>
        <v>1</v>
      </c>
      <c r="L3091" s="1">
        <f>VLOOKUP(A3091,'ADM Details FY17'!$A$3:$O$3515,15,FALSE)</f>
        <v>0</v>
      </c>
      <c r="M3091" s="1">
        <f>VLOOKUP(A3091,'ADM Details FY17'!$A$3:$P$3515,16,FALSE)</f>
        <v>0</v>
      </c>
      <c r="N3091" s="1">
        <f>VLOOKUP(A3091,'ADM Details FY17'!$A$3:$Q$3515,17,FALSE)</f>
        <v>0</v>
      </c>
      <c r="O3091" s="1">
        <f>VLOOKUP(A3091,'ADM Details FY17'!$A$3:$S$3515,19,FALSE)</f>
        <v>0</v>
      </c>
      <c r="P3091" s="1">
        <f>VLOOKUP(A3091,'ADM Details FY17'!$A$3:$U$3515,21,FALSE)</f>
        <v>0</v>
      </c>
      <c r="Q3091" s="1">
        <f>VLOOKUP(A3091,'ADM Details FY17'!$A$3:$V$3515,22,FALSE)</f>
        <v>0</v>
      </c>
      <c r="R3091" s="1">
        <f>VLOOKUP(A3091,'ADM Details FY17'!$A$3:$W$3515,23,FALSE)</f>
        <v>0</v>
      </c>
      <c r="S3091" s="1">
        <f>VLOOKUP(A3091,'ADM Details FY17'!$A$3:$X$3515,24,FALSE)</f>
        <v>0</v>
      </c>
      <c r="T3091" s="1">
        <f>VLOOKUP(A3091,'ADM Details FY17'!$A$3:$Y$3515,25,FALSE)</f>
        <v>0</v>
      </c>
      <c r="U3091" s="1">
        <f>VLOOKUP(A3091,'ADM Details FY17'!$A$3:$AA$3515,27,FALSE)</f>
        <v>0</v>
      </c>
      <c r="V3091" s="1">
        <f>IFERROR(VLOOKUP(C3091,'eindex _tget pp '!$A$4:$E$615,5,FALSE),0)</f>
        <v>533.48519593357275</v>
      </c>
      <c r="W3091" s="31">
        <f>IFERROR(VLOOKUP(C3091,'eindex _tget pp '!$A$4:$F$615,6,FALSE),0)</f>
        <v>0.31646637080000001</v>
      </c>
      <c r="X3091" s="4">
        <f>IFERROR(VLOOKUP(B3091,'eschools 16'!$A$2:$F$25,6,FALSE),1)</f>
        <v>1</v>
      </c>
      <c r="Y3091" s="1">
        <f t="shared" si="240"/>
        <v>533.49</v>
      </c>
      <c r="Z3091" s="1">
        <f t="shared" si="241"/>
        <v>86.08</v>
      </c>
      <c r="AA3091" s="31">
        <f>IFERROR(VLOOKUP(C3091,'eindex _tget pp '!$A$4:$G$615,7,FALSE),0)</f>
        <v>0.584336415</v>
      </c>
      <c r="AB3091" s="1">
        <f>VLOOKUP(A3091,'ADM Details FY17'!$A$3:$AB$3515,28,FALSE)</f>
        <v>0</v>
      </c>
      <c r="AC3091" s="1">
        <f t="shared" si="242"/>
        <v>0</v>
      </c>
      <c r="AD3091" s="1">
        <f t="shared" si="243"/>
        <v>4</v>
      </c>
      <c r="AE3091" s="1">
        <f t="shared" si="244"/>
        <v>600</v>
      </c>
    </row>
    <row r="3092" spans="1:31" x14ac:dyDescent="0.25">
      <c r="A3092" t="str">
        <f>B3092&amp;"-"&amp;COUNTIF($B$3:B3092,B3092)</f>
        <v>7999-12</v>
      </c>
      <c r="B3092">
        <v>7999</v>
      </c>
      <c r="C3092" s="18">
        <f>VLOOKUP(A3092,'ADM Details FY17'!$A$3:$D$3515,4,FALSE)</f>
        <v>47001</v>
      </c>
      <c r="D3092" s="1">
        <f>VLOOKUP(A3092,'ADM Details FY17'!$A$3:$E$3515,5,FALSE)</f>
        <v>5</v>
      </c>
      <c r="E3092" s="1">
        <f>VLOOKUP(A3092,'ADM Details FY17'!$A$3:$F$3515,6,FALSE)</f>
        <v>0</v>
      </c>
      <c r="F3092" s="1">
        <f>VLOOKUP(A3092,'ADM Details FY17'!$A$3:$G$3515,7,FALSE)</f>
        <v>0</v>
      </c>
      <c r="G3092" s="1">
        <f>VLOOKUP(A3092,'ADM Details FY17'!$A$3:$H$3515,8,FALSE)</f>
        <v>0</v>
      </c>
      <c r="H3092" s="1">
        <f>VLOOKUP(A3092,'ADM Details FY17'!$A$3:$I$3515,9,FALSE)</f>
        <v>0</v>
      </c>
      <c r="I3092" s="1">
        <f>VLOOKUP(A3092,'ADM Details FY17'!$A$3:$J$3517,10,FALSE)</f>
        <v>0</v>
      </c>
      <c r="J3092" s="1">
        <f>VLOOKUP(A3092,'ADM Details FY17'!$A$3:$K$3515,11,FALSE)</f>
        <v>0</v>
      </c>
      <c r="K3092" s="1">
        <f>VLOOKUP(A3092,'ADM Details FY17'!$A$3:$M$3515,13,FALSE)</f>
        <v>2</v>
      </c>
      <c r="L3092" s="1">
        <f>VLOOKUP(A3092,'ADM Details FY17'!$A$3:$O$3515,15,FALSE)</f>
        <v>0</v>
      </c>
      <c r="M3092" s="1">
        <f>VLOOKUP(A3092,'ADM Details FY17'!$A$3:$P$3515,16,FALSE)</f>
        <v>0</v>
      </c>
      <c r="N3092" s="1">
        <f>VLOOKUP(A3092,'ADM Details FY17'!$A$3:$Q$3515,17,FALSE)</f>
        <v>0</v>
      </c>
      <c r="O3092" s="1">
        <f>VLOOKUP(A3092,'ADM Details FY17'!$A$3:$S$3515,19,FALSE)</f>
        <v>0</v>
      </c>
      <c r="P3092" s="1">
        <f>VLOOKUP(A3092,'ADM Details FY17'!$A$3:$U$3515,21,FALSE)</f>
        <v>0</v>
      </c>
      <c r="Q3092" s="1">
        <f>VLOOKUP(A3092,'ADM Details FY17'!$A$3:$V$3515,22,FALSE)</f>
        <v>0</v>
      </c>
      <c r="R3092" s="1">
        <f>VLOOKUP(A3092,'ADM Details FY17'!$A$3:$W$3515,23,FALSE)</f>
        <v>0</v>
      </c>
      <c r="S3092" s="1">
        <f>VLOOKUP(A3092,'ADM Details FY17'!$A$3:$X$3515,24,FALSE)</f>
        <v>0</v>
      </c>
      <c r="T3092" s="1">
        <f>VLOOKUP(A3092,'ADM Details FY17'!$A$3:$Y$3515,25,FALSE)</f>
        <v>0</v>
      </c>
      <c r="U3092" s="1">
        <f>VLOOKUP(A3092,'ADM Details FY17'!$A$3:$AA$3515,27,FALSE)</f>
        <v>0</v>
      </c>
      <c r="V3092" s="1">
        <f>IFERROR(VLOOKUP(C3092,'eindex _tget pp '!$A$4:$E$615,5,FALSE),0)</f>
        <v>594.36588471020877</v>
      </c>
      <c r="W3092" s="31">
        <f>IFERROR(VLOOKUP(C3092,'eindex _tget pp '!$A$4:$F$615,6,FALSE),0)</f>
        <v>1.1539599354000001</v>
      </c>
      <c r="X3092" s="4">
        <f>IFERROR(VLOOKUP(B3092,'eschools 16'!$A$2:$F$25,6,FALSE),1)</f>
        <v>1</v>
      </c>
      <c r="Y3092" s="1">
        <f t="shared" si="240"/>
        <v>742.96</v>
      </c>
      <c r="Z3092" s="1">
        <f t="shared" si="241"/>
        <v>627.75</v>
      </c>
      <c r="AA3092" s="31">
        <f>IFERROR(VLOOKUP(C3092,'eindex _tget pp '!$A$4:$G$615,7,FALSE),0)</f>
        <v>0.60739051300000002</v>
      </c>
      <c r="AB3092" s="1">
        <f>VLOOKUP(A3092,'ADM Details FY17'!$A$3:$AB$3515,28,FALSE)</f>
        <v>0</v>
      </c>
      <c r="AC3092" s="1">
        <f t="shared" si="242"/>
        <v>0</v>
      </c>
      <c r="AD3092" s="1">
        <f t="shared" si="243"/>
        <v>5</v>
      </c>
      <c r="AE3092" s="1">
        <f t="shared" si="244"/>
        <v>750</v>
      </c>
    </row>
    <row r="3093" spans="1:31" x14ac:dyDescent="0.25">
      <c r="A3093" t="str">
        <f>B3093&amp;"-"&amp;COUNTIF($B$3:B3093,B3093)</f>
        <v>7999-13</v>
      </c>
      <c r="B3093">
        <v>7999</v>
      </c>
      <c r="C3093" s="18">
        <f>VLOOKUP(A3093,'ADM Details FY17'!$A$3:$D$3515,4,FALSE)</f>
        <v>44800</v>
      </c>
      <c r="D3093" s="1">
        <f>VLOOKUP(A3093,'ADM Details FY17'!$A$3:$E$3515,5,FALSE)</f>
        <v>11</v>
      </c>
      <c r="E3093" s="1">
        <f>VLOOKUP(A3093,'ADM Details FY17'!$A$3:$F$3515,6,FALSE)</f>
        <v>0</v>
      </c>
      <c r="F3093" s="1">
        <f>VLOOKUP(A3093,'ADM Details FY17'!$A$3:$G$3515,7,FALSE)</f>
        <v>1</v>
      </c>
      <c r="G3093" s="1">
        <f>VLOOKUP(A3093,'ADM Details FY17'!$A$3:$H$3515,8,FALSE)</f>
        <v>0</v>
      </c>
      <c r="H3093" s="1">
        <f>VLOOKUP(A3093,'ADM Details FY17'!$A$3:$I$3515,9,FALSE)</f>
        <v>0</v>
      </c>
      <c r="I3093" s="1">
        <f>VLOOKUP(A3093,'ADM Details FY17'!$A$3:$J$3517,10,FALSE)</f>
        <v>0</v>
      </c>
      <c r="J3093" s="1">
        <f>VLOOKUP(A3093,'ADM Details FY17'!$A$3:$K$3515,11,FALSE)</f>
        <v>0</v>
      </c>
      <c r="K3093" s="1">
        <f>VLOOKUP(A3093,'ADM Details FY17'!$A$3:$M$3515,13,FALSE)</f>
        <v>7</v>
      </c>
      <c r="L3093" s="1">
        <f>VLOOKUP(A3093,'ADM Details FY17'!$A$3:$O$3515,15,FALSE)</f>
        <v>0</v>
      </c>
      <c r="M3093" s="1">
        <f>VLOOKUP(A3093,'ADM Details FY17'!$A$3:$P$3515,16,FALSE)</f>
        <v>0</v>
      </c>
      <c r="N3093" s="1">
        <f>VLOOKUP(A3093,'ADM Details FY17'!$A$3:$Q$3515,17,FALSE)</f>
        <v>0</v>
      </c>
      <c r="O3093" s="1">
        <f>VLOOKUP(A3093,'ADM Details FY17'!$A$3:$S$3515,19,FALSE)</f>
        <v>0</v>
      </c>
      <c r="P3093" s="1">
        <f>VLOOKUP(A3093,'ADM Details FY17'!$A$3:$U$3515,21,FALSE)</f>
        <v>0</v>
      </c>
      <c r="Q3093" s="1">
        <f>VLOOKUP(A3093,'ADM Details FY17'!$A$3:$V$3515,22,FALSE)</f>
        <v>0</v>
      </c>
      <c r="R3093" s="1">
        <f>VLOOKUP(A3093,'ADM Details FY17'!$A$3:$W$3515,23,FALSE)</f>
        <v>0</v>
      </c>
      <c r="S3093" s="1">
        <f>VLOOKUP(A3093,'ADM Details FY17'!$A$3:$X$3515,24,FALSE)</f>
        <v>0</v>
      </c>
      <c r="T3093" s="1">
        <f>VLOOKUP(A3093,'ADM Details FY17'!$A$3:$Y$3515,25,FALSE)</f>
        <v>0</v>
      </c>
      <c r="U3093" s="1">
        <f>VLOOKUP(A3093,'ADM Details FY17'!$A$3:$AA$3515,27,FALSE)</f>
        <v>0</v>
      </c>
      <c r="V3093" s="1">
        <f>IFERROR(VLOOKUP(C3093,'eindex _tget pp '!$A$4:$E$615,5,FALSE),0)</f>
        <v>751.72908667041872</v>
      </c>
      <c r="W3093" s="31">
        <f>IFERROR(VLOOKUP(C3093,'eindex _tget pp '!$A$4:$F$615,6,FALSE),0)</f>
        <v>1.7261732700000001</v>
      </c>
      <c r="X3093" s="4">
        <f>IFERROR(VLOOKUP(B3093,'eschools 16'!$A$2:$F$25,6,FALSE),1)</f>
        <v>1</v>
      </c>
      <c r="Y3093" s="1">
        <f t="shared" si="240"/>
        <v>2067.25</v>
      </c>
      <c r="Z3093" s="1">
        <f t="shared" si="241"/>
        <v>3286.63</v>
      </c>
      <c r="AA3093" s="31">
        <f>IFERROR(VLOOKUP(C3093,'eindex _tget pp '!$A$4:$G$615,7,FALSE),0)</f>
        <v>0.59243781699999998</v>
      </c>
      <c r="AB3093" s="1">
        <f>VLOOKUP(A3093,'ADM Details FY17'!$A$3:$AB$3515,28,FALSE)</f>
        <v>0</v>
      </c>
      <c r="AC3093" s="1">
        <f t="shared" si="242"/>
        <v>0</v>
      </c>
      <c r="AD3093" s="1">
        <f t="shared" si="243"/>
        <v>11</v>
      </c>
      <c r="AE3093" s="1">
        <f t="shared" si="244"/>
        <v>1650</v>
      </c>
    </row>
    <row r="3094" spans="1:31" x14ac:dyDescent="0.25">
      <c r="A3094" t="str">
        <f>B3094&amp;"-"&amp;COUNTIF($B$3:B3094,B3094)</f>
        <v>7999-14</v>
      </c>
      <c r="B3094">
        <v>7999</v>
      </c>
      <c r="C3094" s="18">
        <f>VLOOKUP(A3094,'ADM Details FY17'!$A$3:$D$3515,4,FALSE)</f>
        <v>45047</v>
      </c>
      <c r="D3094" s="1">
        <f>VLOOKUP(A3094,'ADM Details FY17'!$A$3:$E$3515,5,FALSE)</f>
        <v>5</v>
      </c>
      <c r="E3094" s="1">
        <f>VLOOKUP(A3094,'ADM Details FY17'!$A$3:$F$3515,6,FALSE)</f>
        <v>0</v>
      </c>
      <c r="F3094" s="1">
        <f>VLOOKUP(A3094,'ADM Details FY17'!$A$3:$G$3515,7,FALSE)</f>
        <v>0</v>
      </c>
      <c r="G3094" s="1">
        <f>VLOOKUP(A3094,'ADM Details FY17'!$A$3:$H$3515,8,FALSE)</f>
        <v>0</v>
      </c>
      <c r="H3094" s="1">
        <f>VLOOKUP(A3094,'ADM Details FY17'!$A$3:$I$3515,9,FALSE)</f>
        <v>0</v>
      </c>
      <c r="I3094" s="1">
        <f>VLOOKUP(A3094,'ADM Details FY17'!$A$3:$J$3517,10,FALSE)</f>
        <v>0</v>
      </c>
      <c r="J3094" s="1">
        <f>VLOOKUP(A3094,'ADM Details FY17'!$A$3:$K$3515,11,FALSE)</f>
        <v>0</v>
      </c>
      <c r="K3094" s="1">
        <f>VLOOKUP(A3094,'ADM Details FY17'!$A$3:$M$3515,13,FALSE)</f>
        <v>0</v>
      </c>
      <c r="L3094" s="1">
        <f>VLOOKUP(A3094,'ADM Details FY17'!$A$3:$O$3515,15,FALSE)</f>
        <v>0</v>
      </c>
      <c r="M3094" s="1">
        <f>VLOOKUP(A3094,'ADM Details FY17'!$A$3:$P$3515,16,FALSE)</f>
        <v>0</v>
      </c>
      <c r="N3094" s="1">
        <f>VLOOKUP(A3094,'ADM Details FY17'!$A$3:$Q$3515,17,FALSE)</f>
        <v>0</v>
      </c>
      <c r="O3094" s="1">
        <f>VLOOKUP(A3094,'ADM Details FY17'!$A$3:$S$3515,19,FALSE)</f>
        <v>0</v>
      </c>
      <c r="P3094" s="1">
        <f>VLOOKUP(A3094,'ADM Details FY17'!$A$3:$U$3515,21,FALSE)</f>
        <v>0</v>
      </c>
      <c r="Q3094" s="1">
        <f>VLOOKUP(A3094,'ADM Details FY17'!$A$3:$V$3515,22,FALSE)</f>
        <v>0</v>
      </c>
      <c r="R3094" s="1">
        <f>VLOOKUP(A3094,'ADM Details FY17'!$A$3:$W$3515,23,FALSE)</f>
        <v>0</v>
      </c>
      <c r="S3094" s="1">
        <f>VLOOKUP(A3094,'ADM Details FY17'!$A$3:$X$3515,24,FALSE)</f>
        <v>0</v>
      </c>
      <c r="T3094" s="1">
        <f>VLOOKUP(A3094,'ADM Details FY17'!$A$3:$Y$3515,25,FALSE)</f>
        <v>0</v>
      </c>
      <c r="U3094" s="1">
        <f>VLOOKUP(A3094,'ADM Details FY17'!$A$3:$AA$3515,27,FALSE)</f>
        <v>0</v>
      </c>
      <c r="V3094" s="1">
        <f>IFERROR(VLOOKUP(C3094,'eindex _tget pp '!$A$4:$E$615,5,FALSE),0)</f>
        <v>83.620651896782661</v>
      </c>
      <c r="W3094" s="31">
        <f>IFERROR(VLOOKUP(C3094,'eindex _tget pp '!$A$4:$F$615,6,FALSE),0)</f>
        <v>0.66135081969999998</v>
      </c>
      <c r="X3094" s="4">
        <f>IFERROR(VLOOKUP(B3094,'eschools 16'!$A$2:$F$25,6,FALSE),1)</f>
        <v>1</v>
      </c>
      <c r="Y3094" s="1">
        <f t="shared" si="240"/>
        <v>104.53</v>
      </c>
      <c r="Z3094" s="1">
        <f t="shared" si="241"/>
        <v>0</v>
      </c>
      <c r="AA3094" s="31">
        <f>IFERROR(VLOOKUP(C3094,'eindex _tget pp '!$A$4:$G$615,7,FALSE),0)</f>
        <v>0.38829070799999998</v>
      </c>
      <c r="AB3094" s="1">
        <f>VLOOKUP(A3094,'ADM Details FY17'!$A$3:$AB$3515,28,FALSE)</f>
        <v>0</v>
      </c>
      <c r="AC3094" s="1">
        <f t="shared" si="242"/>
        <v>0</v>
      </c>
      <c r="AD3094" s="1">
        <f t="shared" si="243"/>
        <v>5</v>
      </c>
      <c r="AE3094" s="1">
        <f t="shared" si="244"/>
        <v>750</v>
      </c>
    </row>
    <row r="3095" spans="1:31" x14ac:dyDescent="0.25">
      <c r="A3095" t="str">
        <f>B3095&amp;"-"&amp;COUNTIF($B$3:B3095,B3095)</f>
        <v>7999-15</v>
      </c>
      <c r="B3095">
        <v>7999</v>
      </c>
      <c r="C3095" s="18">
        <f>VLOOKUP(A3095,'ADM Details FY17'!$A$3:$D$3515,4,FALSE)</f>
        <v>45070</v>
      </c>
      <c r="D3095" s="1">
        <f>VLOOKUP(A3095,'ADM Details FY17'!$A$3:$E$3515,5,FALSE)</f>
        <v>5</v>
      </c>
      <c r="E3095" s="1">
        <f>VLOOKUP(A3095,'ADM Details FY17'!$A$3:$F$3515,6,FALSE)</f>
        <v>0</v>
      </c>
      <c r="F3095" s="1">
        <f>VLOOKUP(A3095,'ADM Details FY17'!$A$3:$G$3515,7,FALSE)</f>
        <v>1</v>
      </c>
      <c r="G3095" s="1">
        <f>VLOOKUP(A3095,'ADM Details FY17'!$A$3:$H$3515,8,FALSE)</f>
        <v>0</v>
      </c>
      <c r="H3095" s="1">
        <f>VLOOKUP(A3095,'ADM Details FY17'!$A$3:$I$3515,9,FALSE)</f>
        <v>0</v>
      </c>
      <c r="I3095" s="1">
        <f>VLOOKUP(A3095,'ADM Details FY17'!$A$3:$J$3517,10,FALSE)</f>
        <v>0</v>
      </c>
      <c r="J3095" s="1">
        <f>VLOOKUP(A3095,'ADM Details FY17'!$A$3:$K$3515,11,FALSE)</f>
        <v>0</v>
      </c>
      <c r="K3095" s="1">
        <f>VLOOKUP(A3095,'ADM Details FY17'!$A$3:$M$3515,13,FALSE)</f>
        <v>3</v>
      </c>
      <c r="L3095" s="1">
        <f>VLOOKUP(A3095,'ADM Details FY17'!$A$3:$O$3515,15,FALSE)</f>
        <v>0</v>
      </c>
      <c r="M3095" s="1">
        <f>VLOOKUP(A3095,'ADM Details FY17'!$A$3:$P$3515,16,FALSE)</f>
        <v>0</v>
      </c>
      <c r="N3095" s="1">
        <f>VLOOKUP(A3095,'ADM Details FY17'!$A$3:$Q$3515,17,FALSE)</f>
        <v>0</v>
      </c>
      <c r="O3095" s="1">
        <f>VLOOKUP(A3095,'ADM Details FY17'!$A$3:$S$3515,19,FALSE)</f>
        <v>0</v>
      </c>
      <c r="P3095" s="1">
        <f>VLOOKUP(A3095,'ADM Details FY17'!$A$3:$U$3515,21,FALSE)</f>
        <v>0</v>
      </c>
      <c r="Q3095" s="1">
        <f>VLOOKUP(A3095,'ADM Details FY17'!$A$3:$V$3515,22,FALSE)</f>
        <v>0</v>
      </c>
      <c r="R3095" s="1">
        <f>VLOOKUP(A3095,'ADM Details FY17'!$A$3:$W$3515,23,FALSE)</f>
        <v>0</v>
      </c>
      <c r="S3095" s="1">
        <f>VLOOKUP(A3095,'ADM Details FY17'!$A$3:$X$3515,24,FALSE)</f>
        <v>0</v>
      </c>
      <c r="T3095" s="1">
        <f>VLOOKUP(A3095,'ADM Details FY17'!$A$3:$Y$3515,25,FALSE)</f>
        <v>0</v>
      </c>
      <c r="U3095" s="1">
        <f>VLOOKUP(A3095,'ADM Details FY17'!$A$3:$AA$3515,27,FALSE)</f>
        <v>0</v>
      </c>
      <c r="V3095" s="1">
        <f>IFERROR(VLOOKUP(C3095,'eindex _tget pp '!$A$4:$E$615,5,FALSE),0)</f>
        <v>1923.466170566644</v>
      </c>
      <c r="W3095" s="31">
        <f>IFERROR(VLOOKUP(C3095,'eindex _tget pp '!$A$4:$F$615,6,FALSE),0)</f>
        <v>1.0213142019000001</v>
      </c>
      <c r="X3095" s="4">
        <f>IFERROR(VLOOKUP(B3095,'eschools 16'!$A$2:$F$25,6,FALSE),1)</f>
        <v>1</v>
      </c>
      <c r="Y3095" s="1">
        <f t="shared" si="240"/>
        <v>2404.33</v>
      </c>
      <c r="Z3095" s="1">
        <f t="shared" si="241"/>
        <v>833.39</v>
      </c>
      <c r="AA3095" s="31">
        <f>IFERROR(VLOOKUP(C3095,'eindex _tget pp '!$A$4:$G$615,7,FALSE),0)</f>
        <v>0.84270771099999997</v>
      </c>
      <c r="AB3095" s="1">
        <f>VLOOKUP(A3095,'ADM Details FY17'!$A$3:$AB$3515,28,FALSE)</f>
        <v>0</v>
      </c>
      <c r="AC3095" s="1">
        <f t="shared" si="242"/>
        <v>0</v>
      </c>
      <c r="AD3095" s="1">
        <f t="shared" si="243"/>
        <v>5</v>
      </c>
      <c r="AE3095" s="1">
        <f t="shared" si="244"/>
        <v>750</v>
      </c>
    </row>
    <row r="3096" spans="1:31" x14ac:dyDescent="0.25">
      <c r="A3096" t="str">
        <f>B3096&amp;"-"&amp;COUNTIF($B$3:B3096,B3096)</f>
        <v>7999-16</v>
      </c>
      <c r="B3096">
        <v>7999</v>
      </c>
      <c r="C3096" s="18">
        <f>VLOOKUP(A3096,'ADM Details FY17'!$A$3:$D$3515,4,FALSE)</f>
        <v>0</v>
      </c>
      <c r="D3096" s="1">
        <f>VLOOKUP(A3096,'ADM Details FY17'!$A$3:$E$3515,5,FALSE)</f>
        <v>0</v>
      </c>
      <c r="E3096" s="1">
        <f>VLOOKUP(A3096,'ADM Details FY17'!$A$3:$F$3515,6,FALSE)</f>
        <v>0</v>
      </c>
      <c r="F3096" s="1">
        <f>VLOOKUP(A3096,'ADM Details FY17'!$A$3:$G$3515,7,FALSE)</f>
        <v>0</v>
      </c>
      <c r="G3096" s="1">
        <f>VLOOKUP(A3096,'ADM Details FY17'!$A$3:$H$3515,8,FALSE)</f>
        <v>0</v>
      </c>
      <c r="H3096" s="1">
        <f>VLOOKUP(A3096,'ADM Details FY17'!$A$3:$I$3515,9,FALSE)</f>
        <v>0</v>
      </c>
      <c r="I3096" s="1">
        <f>VLOOKUP(A3096,'ADM Details FY17'!$A$3:$J$3517,10,FALSE)</f>
        <v>0</v>
      </c>
      <c r="J3096" s="1">
        <f>VLOOKUP(A3096,'ADM Details FY17'!$A$3:$K$3515,11,FALSE)</f>
        <v>0</v>
      </c>
      <c r="K3096" s="1">
        <f>VLOOKUP(A3096,'ADM Details FY17'!$A$3:$M$3515,13,FALSE)</f>
        <v>0</v>
      </c>
      <c r="L3096" s="1">
        <f>VLOOKUP(A3096,'ADM Details FY17'!$A$3:$O$3515,15,FALSE)</f>
        <v>0</v>
      </c>
      <c r="M3096" s="1">
        <f>VLOOKUP(A3096,'ADM Details FY17'!$A$3:$P$3515,16,FALSE)</f>
        <v>0</v>
      </c>
      <c r="N3096" s="1">
        <f>VLOOKUP(A3096,'ADM Details FY17'!$A$3:$Q$3515,17,FALSE)</f>
        <v>0</v>
      </c>
      <c r="O3096" s="1">
        <f>VLOOKUP(A3096,'ADM Details FY17'!$A$3:$S$3515,19,FALSE)</f>
        <v>0</v>
      </c>
      <c r="P3096" s="1">
        <f>VLOOKUP(A3096,'ADM Details FY17'!$A$3:$U$3515,21,FALSE)</f>
        <v>0</v>
      </c>
      <c r="Q3096" s="1">
        <f>VLOOKUP(A3096,'ADM Details FY17'!$A$3:$V$3515,22,FALSE)</f>
        <v>0</v>
      </c>
      <c r="R3096" s="1">
        <f>VLOOKUP(A3096,'ADM Details FY17'!$A$3:$W$3515,23,FALSE)</f>
        <v>0</v>
      </c>
      <c r="S3096" s="1">
        <f>VLOOKUP(A3096,'ADM Details FY17'!$A$3:$X$3515,24,FALSE)</f>
        <v>0</v>
      </c>
      <c r="T3096" s="1">
        <f>VLOOKUP(A3096,'ADM Details FY17'!$A$3:$Y$3515,25,FALSE)</f>
        <v>0</v>
      </c>
      <c r="U3096" s="1">
        <f>VLOOKUP(A3096,'ADM Details FY17'!$A$3:$AA$3515,27,FALSE)</f>
        <v>0</v>
      </c>
      <c r="V3096" s="1">
        <f>IFERROR(VLOOKUP(C3096,'eindex _tget pp '!$A$4:$E$615,5,FALSE),0)</f>
        <v>0</v>
      </c>
      <c r="W3096" s="31">
        <f>IFERROR(VLOOKUP(C3096,'eindex _tget pp '!$A$4:$F$615,6,FALSE),0)</f>
        <v>0</v>
      </c>
      <c r="X3096" s="4">
        <f>IFERROR(VLOOKUP(B3096,'eschools 16'!$A$2:$F$25,6,FALSE),1)</f>
        <v>1</v>
      </c>
      <c r="Y3096" s="1">
        <f t="shared" si="240"/>
        <v>0</v>
      </c>
      <c r="Z3096" s="1">
        <f t="shared" si="241"/>
        <v>0</v>
      </c>
      <c r="AA3096" s="31">
        <f>IFERROR(VLOOKUP(C3096,'eindex _tget pp '!$A$4:$G$615,7,FALSE),0)</f>
        <v>0</v>
      </c>
      <c r="AB3096" s="1">
        <f>VLOOKUP(A3096,'ADM Details FY17'!$A$3:$AB$3515,28,FALSE)</f>
        <v>0</v>
      </c>
      <c r="AC3096" s="1">
        <f t="shared" si="242"/>
        <v>0</v>
      </c>
      <c r="AD3096" s="1">
        <f t="shared" si="243"/>
        <v>0</v>
      </c>
      <c r="AE3096" s="1">
        <f t="shared" si="244"/>
        <v>0</v>
      </c>
    </row>
    <row r="3097" spans="1:31" x14ac:dyDescent="0.25">
      <c r="A3097" t="str">
        <f>B3097&amp;"-"&amp;COUNTIF($B$3:B3097,B3097)</f>
        <v>7999-17</v>
      </c>
      <c r="B3097">
        <v>7999</v>
      </c>
      <c r="C3097" s="18">
        <f>VLOOKUP(A3097,'ADM Details FY17'!$A$3:$D$3515,4,FALSE)</f>
        <v>0</v>
      </c>
      <c r="D3097" s="1">
        <f>VLOOKUP(A3097,'ADM Details FY17'!$A$3:$E$3515,5,FALSE)</f>
        <v>0</v>
      </c>
      <c r="E3097" s="1">
        <f>VLOOKUP(A3097,'ADM Details FY17'!$A$3:$F$3515,6,FALSE)</f>
        <v>0</v>
      </c>
      <c r="F3097" s="1">
        <f>VLOOKUP(A3097,'ADM Details FY17'!$A$3:$G$3515,7,FALSE)</f>
        <v>0</v>
      </c>
      <c r="G3097" s="1">
        <f>VLOOKUP(A3097,'ADM Details FY17'!$A$3:$H$3515,8,FALSE)</f>
        <v>0</v>
      </c>
      <c r="H3097" s="1">
        <f>VLOOKUP(A3097,'ADM Details FY17'!$A$3:$I$3515,9,FALSE)</f>
        <v>0</v>
      </c>
      <c r="I3097" s="1">
        <f>VLOOKUP(A3097,'ADM Details FY17'!$A$3:$J$3517,10,FALSE)</f>
        <v>0</v>
      </c>
      <c r="J3097" s="1">
        <f>VLOOKUP(A3097,'ADM Details FY17'!$A$3:$K$3515,11,FALSE)</f>
        <v>0</v>
      </c>
      <c r="K3097" s="1">
        <f>VLOOKUP(A3097,'ADM Details FY17'!$A$3:$M$3515,13,FALSE)</f>
        <v>0</v>
      </c>
      <c r="L3097" s="1">
        <f>VLOOKUP(A3097,'ADM Details FY17'!$A$3:$O$3515,15,FALSE)</f>
        <v>0</v>
      </c>
      <c r="M3097" s="1">
        <f>VLOOKUP(A3097,'ADM Details FY17'!$A$3:$P$3515,16,FALSE)</f>
        <v>0</v>
      </c>
      <c r="N3097" s="1">
        <f>VLOOKUP(A3097,'ADM Details FY17'!$A$3:$Q$3515,17,FALSE)</f>
        <v>0</v>
      </c>
      <c r="O3097" s="1">
        <f>VLOOKUP(A3097,'ADM Details FY17'!$A$3:$S$3515,19,FALSE)</f>
        <v>0</v>
      </c>
      <c r="P3097" s="1">
        <f>VLOOKUP(A3097,'ADM Details FY17'!$A$3:$U$3515,21,FALSE)</f>
        <v>0</v>
      </c>
      <c r="Q3097" s="1">
        <f>VLOOKUP(A3097,'ADM Details FY17'!$A$3:$V$3515,22,FALSE)</f>
        <v>0</v>
      </c>
      <c r="R3097" s="1">
        <f>VLOOKUP(A3097,'ADM Details FY17'!$A$3:$W$3515,23,FALSE)</f>
        <v>0</v>
      </c>
      <c r="S3097" s="1">
        <f>VLOOKUP(A3097,'ADM Details FY17'!$A$3:$X$3515,24,FALSE)</f>
        <v>0</v>
      </c>
      <c r="T3097" s="1">
        <f>VLOOKUP(A3097,'ADM Details FY17'!$A$3:$Y$3515,25,FALSE)</f>
        <v>0</v>
      </c>
      <c r="U3097" s="1">
        <f>VLOOKUP(A3097,'ADM Details FY17'!$A$3:$AA$3515,27,FALSE)</f>
        <v>0</v>
      </c>
      <c r="V3097" s="1">
        <f>IFERROR(VLOOKUP(C3097,'eindex _tget pp '!$A$4:$E$615,5,FALSE),0)</f>
        <v>0</v>
      </c>
      <c r="W3097" s="31">
        <f>IFERROR(VLOOKUP(C3097,'eindex _tget pp '!$A$4:$F$615,6,FALSE),0)</f>
        <v>0</v>
      </c>
      <c r="X3097" s="4">
        <f>IFERROR(VLOOKUP(B3097,'eschools 16'!$A$2:$F$25,6,FALSE),1)</f>
        <v>1</v>
      </c>
      <c r="Y3097" s="1">
        <f t="shared" si="240"/>
        <v>0</v>
      </c>
      <c r="Z3097" s="1">
        <f t="shared" si="241"/>
        <v>0</v>
      </c>
      <c r="AA3097" s="31">
        <f>IFERROR(VLOOKUP(C3097,'eindex _tget pp '!$A$4:$G$615,7,FALSE),0)</f>
        <v>0</v>
      </c>
      <c r="AB3097" s="1">
        <f>VLOOKUP(A3097,'ADM Details FY17'!$A$3:$AB$3515,28,FALSE)</f>
        <v>0</v>
      </c>
      <c r="AC3097" s="1">
        <f t="shared" si="242"/>
        <v>0</v>
      </c>
      <c r="AD3097" s="1">
        <f t="shared" si="243"/>
        <v>0</v>
      </c>
      <c r="AE3097" s="1">
        <f t="shared" si="244"/>
        <v>0</v>
      </c>
    </row>
    <row r="3098" spans="1:31" x14ac:dyDescent="0.25">
      <c r="A3098" t="str">
        <f>B3098&amp;"-"&amp;COUNTIF($B$3:B3098,B3098)</f>
        <v>7999-18</v>
      </c>
      <c r="B3098">
        <v>7999</v>
      </c>
      <c r="C3098" s="18">
        <f>VLOOKUP(A3098,'ADM Details FY17'!$A$3:$D$3515,4,FALSE)</f>
        <v>0</v>
      </c>
      <c r="D3098" s="1">
        <f>VLOOKUP(A3098,'ADM Details FY17'!$A$3:$E$3515,5,FALSE)</f>
        <v>0</v>
      </c>
      <c r="E3098" s="1">
        <f>VLOOKUP(A3098,'ADM Details FY17'!$A$3:$F$3515,6,FALSE)</f>
        <v>0</v>
      </c>
      <c r="F3098" s="1">
        <f>VLOOKUP(A3098,'ADM Details FY17'!$A$3:$G$3515,7,FALSE)</f>
        <v>0</v>
      </c>
      <c r="G3098" s="1">
        <f>VLOOKUP(A3098,'ADM Details FY17'!$A$3:$H$3515,8,FALSE)</f>
        <v>0</v>
      </c>
      <c r="H3098" s="1">
        <f>VLOOKUP(A3098,'ADM Details FY17'!$A$3:$I$3515,9,FALSE)</f>
        <v>0</v>
      </c>
      <c r="I3098" s="1">
        <f>VLOOKUP(A3098,'ADM Details FY17'!$A$3:$J$3517,10,FALSE)</f>
        <v>0</v>
      </c>
      <c r="J3098" s="1">
        <f>VLOOKUP(A3098,'ADM Details FY17'!$A$3:$K$3515,11,FALSE)</f>
        <v>0</v>
      </c>
      <c r="K3098" s="1">
        <f>VLOOKUP(A3098,'ADM Details FY17'!$A$3:$M$3515,13,FALSE)</f>
        <v>0</v>
      </c>
      <c r="L3098" s="1">
        <f>VLOOKUP(A3098,'ADM Details FY17'!$A$3:$O$3515,15,FALSE)</f>
        <v>0</v>
      </c>
      <c r="M3098" s="1">
        <f>VLOOKUP(A3098,'ADM Details FY17'!$A$3:$P$3515,16,FALSE)</f>
        <v>0</v>
      </c>
      <c r="N3098" s="1">
        <f>VLOOKUP(A3098,'ADM Details FY17'!$A$3:$Q$3515,17,FALSE)</f>
        <v>0</v>
      </c>
      <c r="O3098" s="1">
        <f>VLOOKUP(A3098,'ADM Details FY17'!$A$3:$S$3515,19,FALSE)</f>
        <v>0</v>
      </c>
      <c r="P3098" s="1">
        <f>VLOOKUP(A3098,'ADM Details FY17'!$A$3:$U$3515,21,FALSE)</f>
        <v>0</v>
      </c>
      <c r="Q3098" s="1">
        <f>VLOOKUP(A3098,'ADM Details FY17'!$A$3:$V$3515,22,FALSE)</f>
        <v>0</v>
      </c>
      <c r="R3098" s="1">
        <f>VLOOKUP(A3098,'ADM Details FY17'!$A$3:$W$3515,23,FALSE)</f>
        <v>0</v>
      </c>
      <c r="S3098" s="1">
        <f>VLOOKUP(A3098,'ADM Details FY17'!$A$3:$X$3515,24,FALSE)</f>
        <v>0</v>
      </c>
      <c r="T3098" s="1">
        <f>VLOOKUP(A3098,'ADM Details FY17'!$A$3:$Y$3515,25,FALSE)</f>
        <v>0</v>
      </c>
      <c r="U3098" s="1">
        <f>VLOOKUP(A3098,'ADM Details FY17'!$A$3:$AA$3515,27,FALSE)</f>
        <v>0</v>
      </c>
      <c r="V3098" s="1">
        <f>IFERROR(VLOOKUP(C3098,'eindex _tget pp '!$A$4:$E$615,5,FALSE),0)</f>
        <v>0</v>
      </c>
      <c r="W3098" s="31">
        <f>IFERROR(VLOOKUP(C3098,'eindex _tget pp '!$A$4:$F$615,6,FALSE),0)</f>
        <v>0</v>
      </c>
      <c r="X3098" s="4">
        <f>IFERROR(VLOOKUP(B3098,'eschools 16'!$A$2:$F$25,6,FALSE),1)</f>
        <v>1</v>
      </c>
      <c r="Y3098" s="1">
        <f t="shared" si="240"/>
        <v>0</v>
      </c>
      <c r="Z3098" s="1">
        <f t="shared" si="241"/>
        <v>0</v>
      </c>
      <c r="AA3098" s="31">
        <f>IFERROR(VLOOKUP(C3098,'eindex _tget pp '!$A$4:$G$615,7,FALSE),0)</f>
        <v>0</v>
      </c>
      <c r="AB3098" s="1">
        <f>VLOOKUP(A3098,'ADM Details FY17'!$A$3:$AB$3515,28,FALSE)</f>
        <v>0</v>
      </c>
      <c r="AC3098" s="1">
        <f t="shared" si="242"/>
        <v>0</v>
      </c>
      <c r="AD3098" s="1">
        <f t="shared" si="243"/>
        <v>0</v>
      </c>
      <c r="AE3098" s="1">
        <f t="shared" si="244"/>
        <v>0</v>
      </c>
    </row>
    <row r="3099" spans="1:31" x14ac:dyDescent="0.25">
      <c r="A3099" t="str">
        <f>B3099&amp;"-"&amp;COUNTIF($B$3:B3099,B3099)</f>
        <v>7999-19</v>
      </c>
      <c r="B3099">
        <v>7999</v>
      </c>
      <c r="C3099" s="18">
        <f>VLOOKUP(A3099,'ADM Details FY17'!$A$3:$D$3515,4,FALSE)</f>
        <v>0</v>
      </c>
      <c r="D3099" s="1">
        <f>VLOOKUP(A3099,'ADM Details FY17'!$A$3:$E$3515,5,FALSE)</f>
        <v>0</v>
      </c>
      <c r="E3099" s="1">
        <f>VLOOKUP(A3099,'ADM Details FY17'!$A$3:$F$3515,6,FALSE)</f>
        <v>0</v>
      </c>
      <c r="F3099" s="1">
        <f>VLOOKUP(A3099,'ADM Details FY17'!$A$3:$G$3515,7,FALSE)</f>
        <v>0</v>
      </c>
      <c r="G3099" s="1">
        <f>VLOOKUP(A3099,'ADM Details FY17'!$A$3:$H$3515,8,FALSE)</f>
        <v>0</v>
      </c>
      <c r="H3099" s="1">
        <f>VLOOKUP(A3099,'ADM Details FY17'!$A$3:$I$3515,9,FALSE)</f>
        <v>0</v>
      </c>
      <c r="I3099" s="1">
        <f>VLOOKUP(A3099,'ADM Details FY17'!$A$3:$J$3517,10,FALSE)</f>
        <v>0</v>
      </c>
      <c r="J3099" s="1">
        <f>VLOOKUP(A3099,'ADM Details FY17'!$A$3:$K$3515,11,FALSE)</f>
        <v>0</v>
      </c>
      <c r="K3099" s="1">
        <f>VLOOKUP(A3099,'ADM Details FY17'!$A$3:$M$3515,13,FALSE)</f>
        <v>0</v>
      </c>
      <c r="L3099" s="1">
        <f>VLOOKUP(A3099,'ADM Details FY17'!$A$3:$O$3515,15,FALSE)</f>
        <v>0</v>
      </c>
      <c r="M3099" s="1">
        <f>VLOOKUP(A3099,'ADM Details FY17'!$A$3:$P$3515,16,FALSE)</f>
        <v>0</v>
      </c>
      <c r="N3099" s="1">
        <f>VLOOKUP(A3099,'ADM Details FY17'!$A$3:$Q$3515,17,FALSE)</f>
        <v>0</v>
      </c>
      <c r="O3099" s="1">
        <f>VLOOKUP(A3099,'ADM Details FY17'!$A$3:$S$3515,19,FALSE)</f>
        <v>0</v>
      </c>
      <c r="P3099" s="1">
        <f>VLOOKUP(A3099,'ADM Details FY17'!$A$3:$U$3515,21,FALSE)</f>
        <v>0</v>
      </c>
      <c r="Q3099" s="1">
        <f>VLOOKUP(A3099,'ADM Details FY17'!$A$3:$V$3515,22,FALSE)</f>
        <v>0</v>
      </c>
      <c r="R3099" s="1">
        <f>VLOOKUP(A3099,'ADM Details FY17'!$A$3:$W$3515,23,FALSE)</f>
        <v>0</v>
      </c>
      <c r="S3099" s="1">
        <f>VLOOKUP(A3099,'ADM Details FY17'!$A$3:$X$3515,24,FALSE)</f>
        <v>0</v>
      </c>
      <c r="T3099" s="1">
        <f>VLOOKUP(A3099,'ADM Details FY17'!$A$3:$Y$3515,25,FALSE)</f>
        <v>0</v>
      </c>
      <c r="U3099" s="1">
        <f>VLOOKUP(A3099,'ADM Details FY17'!$A$3:$AA$3515,27,FALSE)</f>
        <v>0</v>
      </c>
      <c r="V3099" s="1">
        <f>IFERROR(VLOOKUP(C3099,'eindex _tget pp '!$A$4:$E$615,5,FALSE),0)</f>
        <v>0</v>
      </c>
      <c r="W3099" s="31">
        <f>IFERROR(VLOOKUP(C3099,'eindex _tget pp '!$A$4:$F$615,6,FALSE),0)</f>
        <v>0</v>
      </c>
      <c r="X3099" s="4">
        <f>IFERROR(VLOOKUP(B3099,'eschools 16'!$A$2:$F$25,6,FALSE),1)</f>
        <v>1</v>
      </c>
      <c r="Y3099" s="1">
        <f t="shared" si="240"/>
        <v>0</v>
      </c>
      <c r="Z3099" s="1">
        <f t="shared" si="241"/>
        <v>0</v>
      </c>
      <c r="AA3099" s="31">
        <f>IFERROR(VLOOKUP(C3099,'eindex _tget pp '!$A$4:$G$615,7,FALSE),0)</f>
        <v>0</v>
      </c>
      <c r="AB3099" s="1">
        <f>VLOOKUP(A3099,'ADM Details FY17'!$A$3:$AB$3515,28,FALSE)</f>
        <v>0</v>
      </c>
      <c r="AC3099" s="1">
        <f t="shared" si="242"/>
        <v>0</v>
      </c>
      <c r="AD3099" s="1">
        <f t="shared" si="243"/>
        <v>0</v>
      </c>
      <c r="AE3099" s="1">
        <f t="shared" si="244"/>
        <v>0</v>
      </c>
    </row>
    <row r="3100" spans="1:31" x14ac:dyDescent="0.25">
      <c r="A3100" t="str">
        <f>B3100&amp;"-"&amp;COUNTIF($B$3:B3100,B3100)</f>
        <v>7999-20</v>
      </c>
      <c r="B3100">
        <v>7999</v>
      </c>
      <c r="C3100" s="18">
        <f>VLOOKUP(A3100,'ADM Details FY17'!$A$3:$D$3515,4,FALSE)</f>
        <v>0</v>
      </c>
      <c r="D3100" s="1">
        <f>VLOOKUP(A3100,'ADM Details FY17'!$A$3:$E$3515,5,FALSE)</f>
        <v>0</v>
      </c>
      <c r="E3100" s="1">
        <f>VLOOKUP(A3100,'ADM Details FY17'!$A$3:$F$3515,6,FALSE)</f>
        <v>0</v>
      </c>
      <c r="F3100" s="1">
        <f>VLOOKUP(A3100,'ADM Details FY17'!$A$3:$G$3515,7,FALSE)</f>
        <v>0</v>
      </c>
      <c r="G3100" s="1">
        <f>VLOOKUP(A3100,'ADM Details FY17'!$A$3:$H$3515,8,FALSE)</f>
        <v>0</v>
      </c>
      <c r="H3100" s="1">
        <f>VLOOKUP(A3100,'ADM Details FY17'!$A$3:$I$3515,9,FALSE)</f>
        <v>0</v>
      </c>
      <c r="I3100" s="1">
        <f>VLOOKUP(A3100,'ADM Details FY17'!$A$3:$J$3517,10,FALSE)</f>
        <v>0</v>
      </c>
      <c r="J3100" s="1">
        <f>VLOOKUP(A3100,'ADM Details FY17'!$A$3:$K$3515,11,FALSE)</f>
        <v>0</v>
      </c>
      <c r="K3100" s="1">
        <f>VLOOKUP(A3100,'ADM Details FY17'!$A$3:$M$3515,13,FALSE)</f>
        <v>0</v>
      </c>
      <c r="L3100" s="1">
        <f>VLOOKUP(A3100,'ADM Details FY17'!$A$3:$O$3515,15,FALSE)</f>
        <v>0</v>
      </c>
      <c r="M3100" s="1">
        <f>VLOOKUP(A3100,'ADM Details FY17'!$A$3:$P$3515,16,FALSE)</f>
        <v>0</v>
      </c>
      <c r="N3100" s="1">
        <f>VLOOKUP(A3100,'ADM Details FY17'!$A$3:$Q$3515,17,FALSE)</f>
        <v>0</v>
      </c>
      <c r="O3100" s="1">
        <f>VLOOKUP(A3100,'ADM Details FY17'!$A$3:$S$3515,19,FALSE)</f>
        <v>0</v>
      </c>
      <c r="P3100" s="1">
        <f>VLOOKUP(A3100,'ADM Details FY17'!$A$3:$U$3515,21,FALSE)</f>
        <v>0</v>
      </c>
      <c r="Q3100" s="1">
        <f>VLOOKUP(A3100,'ADM Details FY17'!$A$3:$V$3515,22,FALSE)</f>
        <v>0</v>
      </c>
      <c r="R3100" s="1">
        <f>VLOOKUP(A3100,'ADM Details FY17'!$A$3:$W$3515,23,FALSE)</f>
        <v>0</v>
      </c>
      <c r="S3100" s="1">
        <f>VLOOKUP(A3100,'ADM Details FY17'!$A$3:$X$3515,24,FALSE)</f>
        <v>0</v>
      </c>
      <c r="T3100" s="1">
        <f>VLOOKUP(A3100,'ADM Details FY17'!$A$3:$Y$3515,25,FALSE)</f>
        <v>0</v>
      </c>
      <c r="U3100" s="1">
        <f>VLOOKUP(A3100,'ADM Details FY17'!$A$3:$AA$3515,27,FALSE)</f>
        <v>0</v>
      </c>
      <c r="V3100" s="1">
        <f>IFERROR(VLOOKUP(C3100,'eindex _tget pp '!$A$4:$E$615,5,FALSE),0)</f>
        <v>0</v>
      </c>
      <c r="W3100" s="31">
        <f>IFERROR(VLOOKUP(C3100,'eindex _tget pp '!$A$4:$F$615,6,FALSE),0)</f>
        <v>0</v>
      </c>
      <c r="X3100" s="4">
        <f>IFERROR(VLOOKUP(B3100,'eschools 16'!$A$2:$F$25,6,FALSE),1)</f>
        <v>1</v>
      </c>
      <c r="Y3100" s="1">
        <f t="shared" si="240"/>
        <v>0</v>
      </c>
      <c r="Z3100" s="1">
        <f t="shared" si="241"/>
        <v>0</v>
      </c>
      <c r="AA3100" s="31">
        <f>IFERROR(VLOOKUP(C3100,'eindex _tget pp '!$A$4:$G$615,7,FALSE),0)</f>
        <v>0</v>
      </c>
      <c r="AB3100" s="1">
        <f>VLOOKUP(A3100,'ADM Details FY17'!$A$3:$AB$3515,28,FALSE)</f>
        <v>0</v>
      </c>
      <c r="AC3100" s="1">
        <f t="shared" si="242"/>
        <v>0</v>
      </c>
      <c r="AD3100" s="1">
        <f t="shared" si="243"/>
        <v>0</v>
      </c>
      <c r="AE3100" s="1">
        <f t="shared" si="244"/>
        <v>0</v>
      </c>
    </row>
    <row r="3101" spans="1:31" x14ac:dyDescent="0.25">
      <c r="A3101" t="str">
        <f>B3101&amp;"-"&amp;COUNTIF($B$3:B3101,B3101)</f>
        <v>7999-21</v>
      </c>
      <c r="B3101">
        <v>7999</v>
      </c>
      <c r="C3101" s="18">
        <f>VLOOKUP(A3101,'ADM Details FY17'!$A$3:$D$3515,4,FALSE)</f>
        <v>0</v>
      </c>
      <c r="D3101" s="1">
        <f>VLOOKUP(A3101,'ADM Details FY17'!$A$3:$E$3515,5,FALSE)</f>
        <v>0</v>
      </c>
      <c r="E3101" s="1">
        <f>VLOOKUP(A3101,'ADM Details FY17'!$A$3:$F$3515,6,FALSE)</f>
        <v>0</v>
      </c>
      <c r="F3101" s="1">
        <f>VLOOKUP(A3101,'ADM Details FY17'!$A$3:$G$3515,7,FALSE)</f>
        <v>0</v>
      </c>
      <c r="G3101" s="1">
        <f>VLOOKUP(A3101,'ADM Details FY17'!$A$3:$H$3515,8,FALSE)</f>
        <v>0</v>
      </c>
      <c r="H3101" s="1">
        <f>VLOOKUP(A3101,'ADM Details FY17'!$A$3:$I$3515,9,FALSE)</f>
        <v>0</v>
      </c>
      <c r="I3101" s="1">
        <f>VLOOKUP(A3101,'ADM Details FY17'!$A$3:$J$3517,10,FALSE)</f>
        <v>0</v>
      </c>
      <c r="J3101" s="1">
        <f>VLOOKUP(A3101,'ADM Details FY17'!$A$3:$K$3515,11,FALSE)</f>
        <v>0</v>
      </c>
      <c r="K3101" s="1">
        <f>VLOOKUP(A3101,'ADM Details FY17'!$A$3:$M$3515,13,FALSE)</f>
        <v>0</v>
      </c>
      <c r="L3101" s="1">
        <f>VLOOKUP(A3101,'ADM Details FY17'!$A$3:$O$3515,15,FALSE)</f>
        <v>0</v>
      </c>
      <c r="M3101" s="1">
        <f>VLOOKUP(A3101,'ADM Details FY17'!$A$3:$P$3515,16,FALSE)</f>
        <v>0</v>
      </c>
      <c r="N3101" s="1">
        <f>VLOOKUP(A3101,'ADM Details FY17'!$A$3:$Q$3515,17,FALSE)</f>
        <v>0</v>
      </c>
      <c r="O3101" s="1">
        <f>VLOOKUP(A3101,'ADM Details FY17'!$A$3:$S$3515,19,FALSE)</f>
        <v>0</v>
      </c>
      <c r="P3101" s="1">
        <f>VLOOKUP(A3101,'ADM Details FY17'!$A$3:$U$3515,21,FALSE)</f>
        <v>0</v>
      </c>
      <c r="Q3101" s="1">
        <f>VLOOKUP(A3101,'ADM Details FY17'!$A$3:$V$3515,22,FALSE)</f>
        <v>0</v>
      </c>
      <c r="R3101" s="1">
        <f>VLOOKUP(A3101,'ADM Details FY17'!$A$3:$W$3515,23,FALSE)</f>
        <v>0</v>
      </c>
      <c r="S3101" s="1">
        <f>VLOOKUP(A3101,'ADM Details FY17'!$A$3:$X$3515,24,FALSE)</f>
        <v>0</v>
      </c>
      <c r="T3101" s="1">
        <f>VLOOKUP(A3101,'ADM Details FY17'!$A$3:$Y$3515,25,FALSE)</f>
        <v>0</v>
      </c>
      <c r="U3101" s="1">
        <f>VLOOKUP(A3101,'ADM Details FY17'!$A$3:$AA$3515,27,FALSE)</f>
        <v>0</v>
      </c>
      <c r="V3101" s="1">
        <f>IFERROR(VLOOKUP(C3101,'eindex _tget pp '!$A$4:$E$615,5,FALSE),0)</f>
        <v>0</v>
      </c>
      <c r="W3101" s="31">
        <f>IFERROR(VLOOKUP(C3101,'eindex _tget pp '!$A$4:$F$615,6,FALSE),0)</f>
        <v>0</v>
      </c>
      <c r="X3101" s="4">
        <f>IFERROR(VLOOKUP(B3101,'eschools 16'!$A$2:$F$25,6,FALSE),1)</f>
        <v>1</v>
      </c>
      <c r="Y3101" s="1">
        <f t="shared" si="240"/>
        <v>0</v>
      </c>
      <c r="Z3101" s="1">
        <f t="shared" si="241"/>
        <v>0</v>
      </c>
      <c r="AA3101" s="31">
        <f>IFERROR(VLOOKUP(C3101,'eindex _tget pp '!$A$4:$G$615,7,FALSE),0)</f>
        <v>0</v>
      </c>
      <c r="AB3101" s="1">
        <f>VLOOKUP(A3101,'ADM Details FY17'!$A$3:$AB$3515,28,FALSE)</f>
        <v>0</v>
      </c>
      <c r="AC3101" s="1">
        <f t="shared" si="242"/>
        <v>0</v>
      </c>
      <c r="AD3101" s="1">
        <f t="shared" si="243"/>
        <v>0</v>
      </c>
      <c r="AE3101" s="1">
        <f t="shared" si="244"/>
        <v>0</v>
      </c>
    </row>
    <row r="3102" spans="1:31" x14ac:dyDescent="0.25">
      <c r="A3102" t="str">
        <f>B3102&amp;"-"&amp;COUNTIF($B$3:B3102,B3102)</f>
        <v>8000-1</v>
      </c>
      <c r="B3102">
        <v>8000</v>
      </c>
      <c r="C3102" s="18">
        <f>VLOOKUP(A3102,'ADM Details FY17'!$A$3:$D$3515,4,FALSE)</f>
        <v>45195</v>
      </c>
      <c r="D3102" s="1">
        <f>VLOOKUP(A3102,'ADM Details FY17'!$A$3:$E$3515,5,FALSE)</f>
        <v>6</v>
      </c>
      <c r="E3102" s="1">
        <f>VLOOKUP(A3102,'ADM Details FY17'!$A$3:$F$3515,6,FALSE)</f>
        <v>0</v>
      </c>
      <c r="F3102" s="1">
        <f>VLOOKUP(A3102,'ADM Details FY17'!$A$3:$G$3515,7,FALSE)</f>
        <v>0</v>
      </c>
      <c r="G3102" s="1">
        <f>VLOOKUP(A3102,'ADM Details FY17'!$A$3:$H$3515,8,FALSE)</f>
        <v>0</v>
      </c>
      <c r="H3102" s="1">
        <f>VLOOKUP(A3102,'ADM Details FY17'!$A$3:$I$3515,9,FALSE)</f>
        <v>0</v>
      </c>
      <c r="I3102" s="1">
        <f>VLOOKUP(A3102,'ADM Details FY17'!$A$3:$J$3517,10,FALSE)</f>
        <v>0</v>
      </c>
      <c r="J3102" s="1">
        <f>VLOOKUP(A3102,'ADM Details FY17'!$A$3:$K$3515,11,FALSE)</f>
        <v>0</v>
      </c>
      <c r="K3102" s="1">
        <f>VLOOKUP(A3102,'ADM Details FY17'!$A$3:$M$3515,13,FALSE)</f>
        <v>6</v>
      </c>
      <c r="L3102" s="1">
        <f>VLOOKUP(A3102,'ADM Details FY17'!$A$3:$O$3515,15,FALSE)</f>
        <v>0</v>
      </c>
      <c r="M3102" s="1">
        <f>VLOOKUP(A3102,'ADM Details FY17'!$A$3:$P$3515,16,FALSE)</f>
        <v>1</v>
      </c>
      <c r="N3102" s="1">
        <f>VLOOKUP(A3102,'ADM Details FY17'!$A$3:$Q$3515,17,FALSE)</f>
        <v>0</v>
      </c>
      <c r="O3102" s="1">
        <f>VLOOKUP(A3102,'ADM Details FY17'!$A$3:$S$3515,19,FALSE)</f>
        <v>4</v>
      </c>
      <c r="P3102" s="1">
        <f>VLOOKUP(A3102,'ADM Details FY17'!$A$3:$U$3515,21,FALSE)</f>
        <v>0</v>
      </c>
      <c r="Q3102" s="1">
        <f>VLOOKUP(A3102,'ADM Details FY17'!$A$3:$V$3515,22,FALSE)</f>
        <v>0</v>
      </c>
      <c r="R3102" s="1">
        <f>VLOOKUP(A3102,'ADM Details FY17'!$A$3:$W$3515,23,FALSE)</f>
        <v>0</v>
      </c>
      <c r="S3102" s="1">
        <f>VLOOKUP(A3102,'ADM Details FY17'!$A$3:$X$3515,24,FALSE)</f>
        <v>0</v>
      </c>
      <c r="T3102" s="1">
        <f>VLOOKUP(A3102,'ADM Details FY17'!$A$3:$Y$3515,25,FALSE)</f>
        <v>0</v>
      </c>
      <c r="U3102" s="1">
        <f>VLOOKUP(A3102,'ADM Details FY17'!$A$3:$AA$3515,27,FALSE)</f>
        <v>0</v>
      </c>
      <c r="V3102" s="1">
        <f>IFERROR(VLOOKUP(C3102,'eindex _tget pp '!$A$4:$E$615,5,FALSE),0)</f>
        <v>221.68844804605411</v>
      </c>
      <c r="W3102" s="31">
        <f>IFERROR(VLOOKUP(C3102,'eindex _tget pp '!$A$4:$F$615,6,FALSE),0)</f>
        <v>0.23748123939999999</v>
      </c>
      <c r="X3102" s="4">
        <f>IFERROR(VLOOKUP(B3102,'eschools 16'!$A$2:$F$25,6,FALSE),1)</f>
        <v>1</v>
      </c>
      <c r="Y3102" s="1">
        <f t="shared" si="240"/>
        <v>332.53</v>
      </c>
      <c r="Z3102" s="1">
        <f t="shared" si="241"/>
        <v>387.57</v>
      </c>
      <c r="AA3102" s="31">
        <f>IFERROR(VLOOKUP(C3102,'eindex _tget pp '!$A$4:$G$615,7,FALSE),0)</f>
        <v>0.446612911</v>
      </c>
      <c r="AB3102" s="1">
        <f>VLOOKUP(A3102,'ADM Details FY17'!$A$3:$AB$3515,28,FALSE)</f>
        <v>0</v>
      </c>
      <c r="AC3102" s="1">
        <f t="shared" si="242"/>
        <v>0</v>
      </c>
      <c r="AD3102" s="1">
        <f t="shared" si="243"/>
        <v>6</v>
      </c>
      <c r="AE3102" s="1">
        <f t="shared" si="244"/>
        <v>900</v>
      </c>
    </row>
    <row r="3103" spans="1:31" x14ac:dyDescent="0.25">
      <c r="A3103" t="str">
        <f>B3103&amp;"-"&amp;COUNTIF($B$3:B3103,B3103)</f>
        <v>8000-2</v>
      </c>
      <c r="B3103">
        <v>8000</v>
      </c>
      <c r="C3103" s="18">
        <f>VLOOKUP(A3103,'ADM Details FY17'!$A$3:$D$3515,4,FALSE)</f>
        <v>48132</v>
      </c>
      <c r="D3103" s="1">
        <f>VLOOKUP(A3103,'ADM Details FY17'!$A$3:$E$3515,5,FALSE)</f>
        <v>7.44</v>
      </c>
      <c r="E3103" s="1">
        <f>VLOOKUP(A3103,'ADM Details FY17'!$A$3:$F$3515,6,FALSE)</f>
        <v>0</v>
      </c>
      <c r="F3103" s="1">
        <f>VLOOKUP(A3103,'ADM Details FY17'!$A$3:$G$3515,7,FALSE)</f>
        <v>1</v>
      </c>
      <c r="G3103" s="1">
        <f>VLOOKUP(A3103,'ADM Details FY17'!$A$3:$H$3515,8,FALSE)</f>
        <v>0</v>
      </c>
      <c r="H3103" s="1">
        <f>VLOOKUP(A3103,'ADM Details FY17'!$A$3:$I$3515,9,FALSE)</f>
        <v>0</v>
      </c>
      <c r="I3103" s="1">
        <f>VLOOKUP(A3103,'ADM Details FY17'!$A$3:$J$3517,10,FALSE)</f>
        <v>0</v>
      </c>
      <c r="J3103" s="1">
        <f>VLOOKUP(A3103,'ADM Details FY17'!$A$3:$K$3515,11,FALSE)</f>
        <v>0</v>
      </c>
      <c r="K3103" s="1">
        <f>VLOOKUP(A3103,'ADM Details FY17'!$A$3:$M$3515,13,FALSE)</f>
        <v>7.44</v>
      </c>
      <c r="L3103" s="1">
        <f>VLOOKUP(A3103,'ADM Details FY17'!$A$3:$O$3515,15,FALSE)</f>
        <v>0</v>
      </c>
      <c r="M3103" s="1">
        <f>VLOOKUP(A3103,'ADM Details FY17'!$A$3:$P$3515,16,FALSE)</f>
        <v>1.72</v>
      </c>
      <c r="N3103" s="1">
        <f>VLOOKUP(A3103,'ADM Details FY17'!$A$3:$Q$3515,17,FALSE)</f>
        <v>0</v>
      </c>
      <c r="O3103" s="1">
        <f>VLOOKUP(A3103,'ADM Details FY17'!$A$3:$S$3515,19,FALSE)</f>
        <v>4.72</v>
      </c>
      <c r="P3103" s="1">
        <f>VLOOKUP(A3103,'ADM Details FY17'!$A$3:$U$3515,21,FALSE)</f>
        <v>0</v>
      </c>
      <c r="Q3103" s="1">
        <f>VLOOKUP(A3103,'ADM Details FY17'!$A$3:$V$3515,22,FALSE)</f>
        <v>0</v>
      </c>
      <c r="R3103" s="1">
        <f>VLOOKUP(A3103,'ADM Details FY17'!$A$3:$W$3515,23,FALSE)</f>
        <v>0</v>
      </c>
      <c r="S3103" s="1">
        <f>VLOOKUP(A3103,'ADM Details FY17'!$A$3:$X$3515,24,FALSE)</f>
        <v>0</v>
      </c>
      <c r="T3103" s="1">
        <f>VLOOKUP(A3103,'ADM Details FY17'!$A$3:$Y$3515,25,FALSE)</f>
        <v>0</v>
      </c>
      <c r="U3103" s="1">
        <f>VLOOKUP(A3103,'ADM Details FY17'!$A$3:$AA$3515,27,FALSE)</f>
        <v>0</v>
      </c>
      <c r="V3103" s="1">
        <f>IFERROR(VLOOKUP(C3103,'eindex _tget pp '!$A$4:$E$615,5,FALSE),0)</f>
        <v>1478.8463016235812</v>
      </c>
      <c r="W3103" s="31">
        <f>IFERROR(VLOOKUP(C3103,'eindex _tget pp '!$A$4:$F$615,6,FALSE),0)</f>
        <v>0.97735848670000003</v>
      </c>
      <c r="X3103" s="4">
        <f>IFERROR(VLOOKUP(B3103,'eschools 16'!$A$2:$F$25,6,FALSE),1)</f>
        <v>1</v>
      </c>
      <c r="Y3103" s="1">
        <f t="shared" si="240"/>
        <v>2750.65</v>
      </c>
      <c r="Z3103" s="1">
        <f t="shared" si="241"/>
        <v>1977.86</v>
      </c>
      <c r="AA3103" s="31">
        <f>IFERROR(VLOOKUP(C3103,'eindex _tget pp '!$A$4:$G$615,7,FALSE),0)</f>
        <v>0.78973327299999996</v>
      </c>
      <c r="AB3103" s="1">
        <f>VLOOKUP(A3103,'ADM Details FY17'!$A$3:$AB$3515,28,FALSE)</f>
        <v>0</v>
      </c>
      <c r="AC3103" s="1">
        <f t="shared" si="242"/>
        <v>0</v>
      </c>
      <c r="AD3103" s="1">
        <f t="shared" si="243"/>
        <v>7.44</v>
      </c>
      <c r="AE3103" s="1">
        <f t="shared" si="244"/>
        <v>1116</v>
      </c>
    </row>
    <row r="3104" spans="1:31" x14ac:dyDescent="0.25">
      <c r="A3104" t="str">
        <f>B3104&amp;"-"&amp;COUNTIF($B$3:B3104,B3104)</f>
        <v>8000-3</v>
      </c>
      <c r="B3104">
        <v>8000</v>
      </c>
      <c r="C3104" s="18">
        <f>VLOOKUP(A3104,'ADM Details FY17'!$A$3:$D$3515,4,FALSE)</f>
        <v>43802</v>
      </c>
      <c r="D3104" s="1">
        <f>VLOOKUP(A3104,'ADM Details FY17'!$A$3:$E$3515,5,FALSE)</f>
        <v>1</v>
      </c>
      <c r="E3104" s="1">
        <f>VLOOKUP(A3104,'ADM Details FY17'!$A$3:$F$3515,6,FALSE)</f>
        <v>0</v>
      </c>
      <c r="F3104" s="1">
        <f>VLOOKUP(A3104,'ADM Details FY17'!$A$3:$G$3515,7,FALSE)</f>
        <v>0</v>
      </c>
      <c r="G3104" s="1">
        <f>VLOOKUP(A3104,'ADM Details FY17'!$A$3:$H$3515,8,FALSE)</f>
        <v>0</v>
      </c>
      <c r="H3104" s="1">
        <f>VLOOKUP(A3104,'ADM Details FY17'!$A$3:$I$3515,9,FALSE)</f>
        <v>0</v>
      </c>
      <c r="I3104" s="1">
        <f>VLOOKUP(A3104,'ADM Details FY17'!$A$3:$J$3517,10,FALSE)</f>
        <v>0</v>
      </c>
      <c r="J3104" s="1">
        <f>VLOOKUP(A3104,'ADM Details FY17'!$A$3:$K$3515,11,FALSE)</f>
        <v>0</v>
      </c>
      <c r="K3104" s="1">
        <f>VLOOKUP(A3104,'ADM Details FY17'!$A$3:$M$3515,13,FALSE)</f>
        <v>1</v>
      </c>
      <c r="L3104" s="1">
        <f>VLOOKUP(A3104,'ADM Details FY17'!$A$3:$O$3515,15,FALSE)</f>
        <v>0</v>
      </c>
      <c r="M3104" s="1">
        <f>VLOOKUP(A3104,'ADM Details FY17'!$A$3:$P$3515,16,FALSE)</f>
        <v>0</v>
      </c>
      <c r="N3104" s="1">
        <f>VLOOKUP(A3104,'ADM Details FY17'!$A$3:$Q$3515,17,FALSE)</f>
        <v>0</v>
      </c>
      <c r="O3104" s="1">
        <f>VLOOKUP(A3104,'ADM Details FY17'!$A$3:$S$3515,19,FALSE)</f>
        <v>0</v>
      </c>
      <c r="P3104" s="1">
        <f>VLOOKUP(A3104,'ADM Details FY17'!$A$3:$U$3515,21,FALSE)</f>
        <v>0</v>
      </c>
      <c r="Q3104" s="1">
        <f>VLOOKUP(A3104,'ADM Details FY17'!$A$3:$V$3515,22,FALSE)</f>
        <v>0</v>
      </c>
      <c r="R3104" s="1">
        <f>VLOOKUP(A3104,'ADM Details FY17'!$A$3:$W$3515,23,FALSE)</f>
        <v>0</v>
      </c>
      <c r="S3104" s="1">
        <f>VLOOKUP(A3104,'ADM Details FY17'!$A$3:$X$3515,24,FALSE)</f>
        <v>0</v>
      </c>
      <c r="T3104" s="1">
        <f>VLOOKUP(A3104,'ADM Details FY17'!$A$3:$Y$3515,25,FALSE)</f>
        <v>0</v>
      </c>
      <c r="U3104" s="1">
        <f>VLOOKUP(A3104,'ADM Details FY17'!$A$3:$AA$3515,27,FALSE)</f>
        <v>0</v>
      </c>
      <c r="V3104" s="1">
        <f>IFERROR(VLOOKUP(C3104,'eindex _tget pp '!$A$4:$E$615,5,FALSE),0)</f>
        <v>454.00578141101448</v>
      </c>
      <c r="W3104" s="31">
        <f>IFERROR(VLOOKUP(C3104,'eindex _tget pp '!$A$4:$F$615,6,FALSE),0)</f>
        <v>3.6729279115</v>
      </c>
      <c r="X3104" s="4">
        <f>IFERROR(VLOOKUP(B3104,'eschools 16'!$A$2:$F$25,6,FALSE),1)</f>
        <v>1</v>
      </c>
      <c r="Y3104" s="1">
        <f t="shared" si="240"/>
        <v>113.5</v>
      </c>
      <c r="Z3104" s="1">
        <f t="shared" si="241"/>
        <v>999.04</v>
      </c>
      <c r="AA3104" s="31">
        <f>IFERROR(VLOOKUP(C3104,'eindex _tget pp '!$A$4:$G$615,7,FALSE),0)</f>
        <v>0.53438618000000004</v>
      </c>
      <c r="AB3104" s="1">
        <f>VLOOKUP(A3104,'ADM Details FY17'!$A$3:$AB$3515,28,FALSE)</f>
        <v>0</v>
      </c>
      <c r="AC3104" s="1">
        <f t="shared" si="242"/>
        <v>0</v>
      </c>
      <c r="AD3104" s="1">
        <f t="shared" si="243"/>
        <v>1</v>
      </c>
      <c r="AE3104" s="1">
        <f t="shared" si="244"/>
        <v>150</v>
      </c>
    </row>
    <row r="3105" spans="1:31" x14ac:dyDescent="0.25">
      <c r="A3105" t="str">
        <f>B3105&amp;"-"&amp;COUNTIF($B$3:B3105,B3105)</f>
        <v>8000-4</v>
      </c>
      <c r="B3105">
        <v>8000</v>
      </c>
      <c r="C3105" s="18">
        <f>VLOOKUP(A3105,'ADM Details FY17'!$A$3:$D$3515,4,FALSE)</f>
        <v>43943</v>
      </c>
      <c r="D3105" s="1">
        <f>VLOOKUP(A3105,'ADM Details FY17'!$A$3:$E$3515,5,FALSE)</f>
        <v>2.78</v>
      </c>
      <c r="E3105" s="1">
        <f>VLOOKUP(A3105,'ADM Details FY17'!$A$3:$F$3515,6,FALSE)</f>
        <v>0</v>
      </c>
      <c r="F3105" s="1">
        <f>VLOOKUP(A3105,'ADM Details FY17'!$A$3:$G$3515,7,FALSE)</f>
        <v>0</v>
      </c>
      <c r="G3105" s="1">
        <f>VLOOKUP(A3105,'ADM Details FY17'!$A$3:$H$3515,8,FALSE)</f>
        <v>0</v>
      </c>
      <c r="H3105" s="1">
        <f>VLOOKUP(A3105,'ADM Details FY17'!$A$3:$I$3515,9,FALSE)</f>
        <v>0</v>
      </c>
      <c r="I3105" s="1">
        <f>VLOOKUP(A3105,'ADM Details FY17'!$A$3:$J$3517,10,FALSE)</f>
        <v>0</v>
      </c>
      <c r="J3105" s="1">
        <f>VLOOKUP(A3105,'ADM Details FY17'!$A$3:$K$3515,11,FALSE)</f>
        <v>0</v>
      </c>
      <c r="K3105" s="1">
        <f>VLOOKUP(A3105,'ADM Details FY17'!$A$3:$M$3515,13,FALSE)</f>
        <v>2.78</v>
      </c>
      <c r="L3105" s="1">
        <f>VLOOKUP(A3105,'ADM Details FY17'!$A$3:$O$3515,15,FALSE)</f>
        <v>0</v>
      </c>
      <c r="M3105" s="1">
        <f>VLOOKUP(A3105,'ADM Details FY17'!$A$3:$P$3515,16,FALSE)</f>
        <v>0</v>
      </c>
      <c r="N3105" s="1">
        <f>VLOOKUP(A3105,'ADM Details FY17'!$A$3:$Q$3515,17,FALSE)</f>
        <v>0</v>
      </c>
      <c r="O3105" s="1">
        <f>VLOOKUP(A3105,'ADM Details FY17'!$A$3:$S$3515,19,FALSE)</f>
        <v>1.78</v>
      </c>
      <c r="P3105" s="1">
        <f>VLOOKUP(A3105,'ADM Details FY17'!$A$3:$U$3515,21,FALSE)</f>
        <v>0</v>
      </c>
      <c r="Q3105" s="1">
        <f>VLOOKUP(A3105,'ADM Details FY17'!$A$3:$V$3515,22,FALSE)</f>
        <v>0</v>
      </c>
      <c r="R3105" s="1">
        <f>VLOOKUP(A3105,'ADM Details FY17'!$A$3:$W$3515,23,FALSE)</f>
        <v>0</v>
      </c>
      <c r="S3105" s="1">
        <f>VLOOKUP(A3105,'ADM Details FY17'!$A$3:$X$3515,24,FALSE)</f>
        <v>0</v>
      </c>
      <c r="T3105" s="1">
        <f>VLOOKUP(A3105,'ADM Details FY17'!$A$3:$Y$3515,25,FALSE)</f>
        <v>0</v>
      </c>
      <c r="U3105" s="1">
        <f>VLOOKUP(A3105,'ADM Details FY17'!$A$3:$AA$3515,27,FALSE)</f>
        <v>0</v>
      </c>
      <c r="V3105" s="1">
        <f>IFERROR(VLOOKUP(C3105,'eindex _tget pp '!$A$4:$E$615,5,FALSE),0)</f>
        <v>612.49029482281071</v>
      </c>
      <c r="W3105" s="31">
        <f>IFERROR(VLOOKUP(C3105,'eindex _tget pp '!$A$4:$F$615,6,FALSE),0)</f>
        <v>2.0590288838999999</v>
      </c>
      <c r="X3105" s="4">
        <f>IFERROR(VLOOKUP(B3105,'eschools 16'!$A$2:$F$25,6,FALSE),1)</f>
        <v>1</v>
      </c>
      <c r="Y3105" s="1">
        <f t="shared" si="240"/>
        <v>425.68</v>
      </c>
      <c r="Z3105" s="1">
        <f t="shared" si="241"/>
        <v>1556.96</v>
      </c>
      <c r="AA3105" s="31">
        <f>IFERROR(VLOOKUP(C3105,'eindex _tget pp '!$A$4:$G$615,7,FALSE),0)</f>
        <v>0.58984914499999996</v>
      </c>
      <c r="AB3105" s="1">
        <f>VLOOKUP(A3105,'ADM Details FY17'!$A$3:$AB$3515,28,FALSE)</f>
        <v>0</v>
      </c>
      <c r="AC3105" s="1">
        <f t="shared" si="242"/>
        <v>0</v>
      </c>
      <c r="AD3105" s="1">
        <f t="shared" si="243"/>
        <v>2.78</v>
      </c>
      <c r="AE3105" s="1">
        <f t="shared" si="244"/>
        <v>416.99999999999994</v>
      </c>
    </row>
    <row r="3106" spans="1:31" x14ac:dyDescent="0.25">
      <c r="A3106" t="str">
        <f>B3106&amp;"-"&amp;COUNTIF($B$3:B3106,B3106)</f>
        <v>8000-5</v>
      </c>
      <c r="B3106">
        <v>8000</v>
      </c>
      <c r="C3106" s="18">
        <f>VLOOKUP(A3106,'ADM Details FY17'!$A$3:$D$3515,4,FALSE)</f>
        <v>44263</v>
      </c>
      <c r="D3106" s="1">
        <f>VLOOKUP(A3106,'ADM Details FY17'!$A$3:$E$3515,5,FALSE)</f>
        <v>300.24</v>
      </c>
      <c r="E3106" s="1">
        <f>VLOOKUP(A3106,'ADM Details FY17'!$A$3:$F$3515,6,FALSE)</f>
        <v>7</v>
      </c>
      <c r="F3106" s="1">
        <f>VLOOKUP(A3106,'ADM Details FY17'!$A$3:$G$3515,7,FALSE)</f>
        <v>37.74</v>
      </c>
      <c r="G3106" s="1">
        <f>VLOOKUP(A3106,'ADM Details FY17'!$A$3:$H$3515,8,FALSE)</f>
        <v>0</v>
      </c>
      <c r="H3106" s="1">
        <f>VLOOKUP(A3106,'ADM Details FY17'!$A$3:$I$3515,9,FALSE)</f>
        <v>0</v>
      </c>
      <c r="I3106" s="1">
        <f>VLOOKUP(A3106,'ADM Details FY17'!$A$3:$J$3517,10,FALSE)</f>
        <v>0</v>
      </c>
      <c r="J3106" s="1">
        <f>VLOOKUP(A3106,'ADM Details FY17'!$A$3:$K$3515,11,FALSE)</f>
        <v>1</v>
      </c>
      <c r="K3106" s="1">
        <f>VLOOKUP(A3106,'ADM Details FY17'!$A$3:$M$3515,13,FALSE)</f>
        <v>300.24</v>
      </c>
      <c r="L3106" s="1">
        <f>VLOOKUP(A3106,'ADM Details FY17'!$A$3:$O$3515,15,FALSE)</f>
        <v>0</v>
      </c>
      <c r="M3106" s="1">
        <f>VLOOKUP(A3106,'ADM Details FY17'!$A$3:$P$3515,16,FALSE)</f>
        <v>6.14</v>
      </c>
      <c r="N3106" s="1">
        <f>VLOOKUP(A3106,'ADM Details FY17'!$A$3:$Q$3515,17,FALSE)</f>
        <v>0</v>
      </c>
      <c r="O3106" s="1">
        <f>VLOOKUP(A3106,'ADM Details FY17'!$A$3:$S$3515,19,FALSE)</f>
        <v>139.37</v>
      </c>
      <c r="P3106" s="1">
        <f>VLOOKUP(A3106,'ADM Details FY17'!$A$3:$U$3515,21,FALSE)</f>
        <v>0</v>
      </c>
      <c r="Q3106" s="1">
        <f>VLOOKUP(A3106,'ADM Details FY17'!$A$3:$V$3515,22,FALSE)</f>
        <v>0</v>
      </c>
      <c r="R3106" s="1">
        <f>VLOOKUP(A3106,'ADM Details FY17'!$A$3:$W$3515,23,FALSE)</f>
        <v>0</v>
      </c>
      <c r="S3106" s="1">
        <f>VLOOKUP(A3106,'ADM Details FY17'!$A$3:$X$3515,24,FALSE)</f>
        <v>0</v>
      </c>
      <c r="T3106" s="1">
        <f>VLOOKUP(A3106,'ADM Details FY17'!$A$3:$Y$3515,25,FALSE)</f>
        <v>0</v>
      </c>
      <c r="U3106" s="1">
        <f>VLOOKUP(A3106,'ADM Details FY17'!$A$3:$AA$3515,27,FALSE)</f>
        <v>0</v>
      </c>
      <c r="V3106" s="1">
        <f>IFERROR(VLOOKUP(C3106,'eindex _tget pp '!$A$4:$E$615,5,FALSE),0)</f>
        <v>1889.6722909461323</v>
      </c>
      <c r="W3106" s="31">
        <f>IFERROR(VLOOKUP(C3106,'eindex _tget pp '!$A$4:$F$615,6,FALSE),0)</f>
        <v>2.8797159787000002</v>
      </c>
      <c r="X3106" s="4">
        <f>IFERROR(VLOOKUP(B3106,'eschools 16'!$A$2:$F$25,6,FALSE),1)</f>
        <v>1</v>
      </c>
      <c r="Y3106" s="1">
        <f t="shared" si="240"/>
        <v>141838.79999999999</v>
      </c>
      <c r="Z3106" s="1">
        <f t="shared" si="241"/>
        <v>235172.81</v>
      </c>
      <c r="AA3106" s="31">
        <f>IFERROR(VLOOKUP(C3106,'eindex _tget pp '!$A$4:$G$615,7,FALSE),0)</f>
        <v>0.85659459800000004</v>
      </c>
      <c r="AB3106" s="1">
        <f>VLOOKUP(A3106,'ADM Details FY17'!$A$3:$AB$3515,28,FALSE)</f>
        <v>0</v>
      </c>
      <c r="AC3106" s="1">
        <f t="shared" si="242"/>
        <v>0</v>
      </c>
      <c r="AD3106" s="1">
        <f t="shared" si="243"/>
        <v>300.24</v>
      </c>
      <c r="AE3106" s="1">
        <f t="shared" si="244"/>
        <v>45036</v>
      </c>
    </row>
    <row r="3107" spans="1:31" x14ac:dyDescent="0.25">
      <c r="A3107" t="str">
        <f>B3107&amp;"-"&amp;COUNTIF($B$3:B3107,B3107)</f>
        <v>8000-6</v>
      </c>
      <c r="B3107">
        <v>8000</v>
      </c>
      <c r="C3107" s="18">
        <f>VLOOKUP(A3107,'ADM Details FY17'!$A$3:$D$3515,4,FALSE)</f>
        <v>48173</v>
      </c>
      <c r="D3107" s="1">
        <f>VLOOKUP(A3107,'ADM Details FY17'!$A$3:$E$3515,5,FALSE)</f>
        <v>1</v>
      </c>
      <c r="E3107" s="1">
        <f>VLOOKUP(A3107,'ADM Details FY17'!$A$3:$F$3515,6,FALSE)</f>
        <v>0</v>
      </c>
      <c r="F3107" s="1">
        <f>VLOOKUP(A3107,'ADM Details FY17'!$A$3:$G$3515,7,FALSE)</f>
        <v>0</v>
      </c>
      <c r="G3107" s="1">
        <f>VLOOKUP(A3107,'ADM Details FY17'!$A$3:$H$3515,8,FALSE)</f>
        <v>0</v>
      </c>
      <c r="H3107" s="1">
        <f>VLOOKUP(A3107,'ADM Details FY17'!$A$3:$I$3515,9,FALSE)</f>
        <v>0</v>
      </c>
      <c r="I3107" s="1">
        <f>VLOOKUP(A3107,'ADM Details FY17'!$A$3:$J$3517,10,FALSE)</f>
        <v>0</v>
      </c>
      <c r="J3107" s="1">
        <f>VLOOKUP(A3107,'ADM Details FY17'!$A$3:$K$3515,11,FALSE)</f>
        <v>0</v>
      </c>
      <c r="K3107" s="1">
        <f>VLOOKUP(A3107,'ADM Details FY17'!$A$3:$M$3515,13,FALSE)</f>
        <v>1</v>
      </c>
      <c r="L3107" s="1">
        <f>VLOOKUP(A3107,'ADM Details FY17'!$A$3:$O$3515,15,FALSE)</f>
        <v>0</v>
      </c>
      <c r="M3107" s="1">
        <f>VLOOKUP(A3107,'ADM Details FY17'!$A$3:$P$3515,16,FALSE)</f>
        <v>1</v>
      </c>
      <c r="N3107" s="1">
        <f>VLOOKUP(A3107,'ADM Details FY17'!$A$3:$Q$3515,17,FALSE)</f>
        <v>0</v>
      </c>
      <c r="O3107" s="1">
        <f>VLOOKUP(A3107,'ADM Details FY17'!$A$3:$S$3515,19,FALSE)</f>
        <v>0</v>
      </c>
      <c r="P3107" s="1">
        <f>VLOOKUP(A3107,'ADM Details FY17'!$A$3:$U$3515,21,FALSE)</f>
        <v>0</v>
      </c>
      <c r="Q3107" s="1">
        <f>VLOOKUP(A3107,'ADM Details FY17'!$A$3:$V$3515,22,FALSE)</f>
        <v>0</v>
      </c>
      <c r="R3107" s="1">
        <f>VLOOKUP(A3107,'ADM Details FY17'!$A$3:$W$3515,23,FALSE)</f>
        <v>0</v>
      </c>
      <c r="S3107" s="1">
        <f>VLOOKUP(A3107,'ADM Details FY17'!$A$3:$X$3515,24,FALSE)</f>
        <v>0</v>
      </c>
      <c r="T3107" s="1">
        <f>VLOOKUP(A3107,'ADM Details FY17'!$A$3:$Y$3515,25,FALSE)</f>
        <v>0</v>
      </c>
      <c r="U3107" s="1">
        <f>VLOOKUP(A3107,'ADM Details FY17'!$A$3:$AA$3515,27,FALSE)</f>
        <v>0</v>
      </c>
      <c r="V3107" s="1">
        <f>IFERROR(VLOOKUP(C3107,'eindex _tget pp '!$A$4:$E$615,5,FALSE),0)</f>
        <v>136.6121586623654</v>
      </c>
      <c r="W3107" s="31">
        <f>IFERROR(VLOOKUP(C3107,'eindex _tget pp '!$A$4:$F$615,6,FALSE),0)</f>
        <v>0.48518616640000001</v>
      </c>
      <c r="X3107" s="4">
        <f>IFERROR(VLOOKUP(B3107,'eschools 16'!$A$2:$F$25,6,FALSE),1)</f>
        <v>1</v>
      </c>
      <c r="Y3107" s="1">
        <f t="shared" si="240"/>
        <v>34.15</v>
      </c>
      <c r="Z3107" s="1">
        <f t="shared" si="241"/>
        <v>131.97</v>
      </c>
      <c r="AA3107" s="31">
        <f>IFERROR(VLOOKUP(C3107,'eindex _tget pp '!$A$4:$G$615,7,FALSE),0)</f>
        <v>0.40849437100000002</v>
      </c>
      <c r="AB3107" s="1">
        <f>VLOOKUP(A3107,'ADM Details FY17'!$A$3:$AB$3515,28,FALSE)</f>
        <v>0</v>
      </c>
      <c r="AC3107" s="1">
        <f t="shared" si="242"/>
        <v>0</v>
      </c>
      <c r="AD3107" s="1">
        <f t="shared" si="243"/>
        <v>1</v>
      </c>
      <c r="AE3107" s="1">
        <f t="shared" si="244"/>
        <v>150</v>
      </c>
    </row>
    <row r="3108" spans="1:31" x14ac:dyDescent="0.25">
      <c r="A3108" t="str">
        <f>B3108&amp;"-"&amp;COUNTIF($B$3:B3108,B3108)</f>
        <v>8000-7</v>
      </c>
      <c r="B3108">
        <v>8000</v>
      </c>
      <c r="C3108" s="18">
        <f>VLOOKUP(A3108,'ADM Details FY17'!$A$3:$D$3515,4,FALSE)</f>
        <v>44768</v>
      </c>
      <c r="D3108" s="1">
        <f>VLOOKUP(A3108,'ADM Details FY17'!$A$3:$E$3515,5,FALSE)</f>
        <v>1</v>
      </c>
      <c r="E3108" s="1">
        <f>VLOOKUP(A3108,'ADM Details FY17'!$A$3:$F$3515,6,FALSE)</f>
        <v>0</v>
      </c>
      <c r="F3108" s="1">
        <f>VLOOKUP(A3108,'ADM Details FY17'!$A$3:$G$3515,7,FALSE)</f>
        <v>0</v>
      </c>
      <c r="G3108" s="1">
        <f>VLOOKUP(A3108,'ADM Details FY17'!$A$3:$H$3515,8,FALSE)</f>
        <v>0</v>
      </c>
      <c r="H3108" s="1">
        <f>VLOOKUP(A3108,'ADM Details FY17'!$A$3:$I$3515,9,FALSE)</f>
        <v>0</v>
      </c>
      <c r="I3108" s="1">
        <f>VLOOKUP(A3108,'ADM Details FY17'!$A$3:$J$3517,10,FALSE)</f>
        <v>0</v>
      </c>
      <c r="J3108" s="1">
        <f>VLOOKUP(A3108,'ADM Details FY17'!$A$3:$K$3515,11,FALSE)</f>
        <v>0</v>
      </c>
      <c r="K3108" s="1">
        <f>VLOOKUP(A3108,'ADM Details FY17'!$A$3:$M$3515,13,FALSE)</f>
        <v>1</v>
      </c>
      <c r="L3108" s="1">
        <f>VLOOKUP(A3108,'ADM Details FY17'!$A$3:$O$3515,15,FALSE)</f>
        <v>0</v>
      </c>
      <c r="M3108" s="1">
        <f>VLOOKUP(A3108,'ADM Details FY17'!$A$3:$P$3515,16,FALSE)</f>
        <v>0</v>
      </c>
      <c r="N3108" s="1">
        <f>VLOOKUP(A3108,'ADM Details FY17'!$A$3:$Q$3515,17,FALSE)</f>
        <v>0</v>
      </c>
      <c r="O3108" s="1">
        <f>VLOOKUP(A3108,'ADM Details FY17'!$A$3:$S$3515,19,FALSE)</f>
        <v>0</v>
      </c>
      <c r="P3108" s="1">
        <f>VLOOKUP(A3108,'ADM Details FY17'!$A$3:$U$3515,21,FALSE)</f>
        <v>0</v>
      </c>
      <c r="Q3108" s="1">
        <f>VLOOKUP(A3108,'ADM Details FY17'!$A$3:$V$3515,22,FALSE)</f>
        <v>0</v>
      </c>
      <c r="R3108" s="1">
        <f>VLOOKUP(A3108,'ADM Details FY17'!$A$3:$W$3515,23,FALSE)</f>
        <v>0</v>
      </c>
      <c r="S3108" s="1">
        <f>VLOOKUP(A3108,'ADM Details FY17'!$A$3:$X$3515,24,FALSE)</f>
        <v>0</v>
      </c>
      <c r="T3108" s="1">
        <f>VLOOKUP(A3108,'ADM Details FY17'!$A$3:$Y$3515,25,FALSE)</f>
        <v>0</v>
      </c>
      <c r="U3108" s="1">
        <f>VLOOKUP(A3108,'ADM Details FY17'!$A$3:$AA$3515,27,FALSE)</f>
        <v>0</v>
      </c>
      <c r="V3108" s="1">
        <f>IFERROR(VLOOKUP(C3108,'eindex _tget pp '!$A$4:$E$615,5,FALSE),0)</f>
        <v>0</v>
      </c>
      <c r="W3108" s="31">
        <f>IFERROR(VLOOKUP(C3108,'eindex _tget pp '!$A$4:$F$615,6,FALSE),0)</f>
        <v>0.37261601550000001</v>
      </c>
      <c r="X3108" s="4">
        <f>IFERROR(VLOOKUP(B3108,'eschools 16'!$A$2:$F$25,6,FALSE),1)</f>
        <v>1</v>
      </c>
      <c r="Y3108" s="1">
        <f t="shared" si="240"/>
        <v>0</v>
      </c>
      <c r="Z3108" s="1">
        <f t="shared" si="241"/>
        <v>101.35</v>
      </c>
      <c r="AA3108" s="31">
        <f>IFERROR(VLOOKUP(C3108,'eindex _tget pp '!$A$4:$G$615,7,FALSE),0)</f>
        <v>0.32694814500000002</v>
      </c>
      <c r="AB3108" s="1">
        <f>VLOOKUP(A3108,'ADM Details FY17'!$A$3:$AB$3515,28,FALSE)</f>
        <v>0</v>
      </c>
      <c r="AC3108" s="1">
        <f t="shared" si="242"/>
        <v>0</v>
      </c>
      <c r="AD3108" s="1">
        <f t="shared" si="243"/>
        <v>1</v>
      </c>
      <c r="AE3108" s="1">
        <f t="shared" si="244"/>
        <v>150</v>
      </c>
    </row>
    <row r="3109" spans="1:31" x14ac:dyDescent="0.25">
      <c r="A3109" t="str">
        <f>B3109&amp;"-"&amp;COUNTIF($B$3:B3109,B3109)</f>
        <v>8000-8</v>
      </c>
      <c r="B3109">
        <v>8000</v>
      </c>
      <c r="C3109" s="18">
        <f>VLOOKUP(A3109,'ADM Details FY17'!$A$3:$D$3515,4,FALSE)</f>
        <v>0</v>
      </c>
      <c r="D3109" s="1">
        <f>VLOOKUP(A3109,'ADM Details FY17'!$A$3:$E$3515,5,FALSE)</f>
        <v>0</v>
      </c>
      <c r="E3109" s="1">
        <f>VLOOKUP(A3109,'ADM Details FY17'!$A$3:$F$3515,6,FALSE)</f>
        <v>0</v>
      </c>
      <c r="F3109" s="1">
        <f>VLOOKUP(A3109,'ADM Details FY17'!$A$3:$G$3515,7,FALSE)</f>
        <v>0</v>
      </c>
      <c r="G3109" s="1">
        <f>VLOOKUP(A3109,'ADM Details FY17'!$A$3:$H$3515,8,FALSE)</f>
        <v>0</v>
      </c>
      <c r="H3109" s="1">
        <f>VLOOKUP(A3109,'ADM Details FY17'!$A$3:$I$3515,9,FALSE)</f>
        <v>0</v>
      </c>
      <c r="I3109" s="1">
        <f>VLOOKUP(A3109,'ADM Details FY17'!$A$3:$J$3517,10,FALSE)</f>
        <v>0</v>
      </c>
      <c r="J3109" s="1">
        <f>VLOOKUP(A3109,'ADM Details FY17'!$A$3:$K$3515,11,FALSE)</f>
        <v>0</v>
      </c>
      <c r="K3109" s="1">
        <f>VLOOKUP(A3109,'ADM Details FY17'!$A$3:$M$3515,13,FALSE)</f>
        <v>0</v>
      </c>
      <c r="L3109" s="1">
        <f>VLOOKUP(A3109,'ADM Details FY17'!$A$3:$O$3515,15,FALSE)</f>
        <v>0</v>
      </c>
      <c r="M3109" s="1">
        <f>VLOOKUP(A3109,'ADM Details FY17'!$A$3:$P$3515,16,FALSE)</f>
        <v>0</v>
      </c>
      <c r="N3109" s="1">
        <f>VLOOKUP(A3109,'ADM Details FY17'!$A$3:$Q$3515,17,FALSE)</f>
        <v>0</v>
      </c>
      <c r="O3109" s="1">
        <f>VLOOKUP(A3109,'ADM Details FY17'!$A$3:$S$3515,19,FALSE)</f>
        <v>0</v>
      </c>
      <c r="P3109" s="1">
        <f>VLOOKUP(A3109,'ADM Details FY17'!$A$3:$U$3515,21,FALSE)</f>
        <v>0</v>
      </c>
      <c r="Q3109" s="1">
        <f>VLOOKUP(A3109,'ADM Details FY17'!$A$3:$V$3515,22,FALSE)</f>
        <v>0</v>
      </c>
      <c r="R3109" s="1">
        <f>VLOOKUP(A3109,'ADM Details FY17'!$A$3:$W$3515,23,FALSE)</f>
        <v>0</v>
      </c>
      <c r="S3109" s="1">
        <f>VLOOKUP(A3109,'ADM Details FY17'!$A$3:$X$3515,24,FALSE)</f>
        <v>0</v>
      </c>
      <c r="T3109" s="1">
        <f>VLOOKUP(A3109,'ADM Details FY17'!$A$3:$Y$3515,25,FALSE)</f>
        <v>0</v>
      </c>
      <c r="U3109" s="1">
        <f>VLOOKUP(A3109,'ADM Details FY17'!$A$3:$AA$3515,27,FALSE)</f>
        <v>0</v>
      </c>
      <c r="V3109" s="1">
        <f>IFERROR(VLOOKUP(C3109,'eindex _tget pp '!$A$4:$E$615,5,FALSE),0)</f>
        <v>0</v>
      </c>
      <c r="W3109" s="31">
        <f>IFERROR(VLOOKUP(C3109,'eindex _tget pp '!$A$4:$F$615,6,FALSE),0)</f>
        <v>0</v>
      </c>
      <c r="X3109" s="4">
        <f>IFERROR(VLOOKUP(B3109,'eschools 16'!$A$2:$F$25,6,FALSE),1)</f>
        <v>1</v>
      </c>
      <c r="Y3109" s="1">
        <f t="shared" si="240"/>
        <v>0</v>
      </c>
      <c r="Z3109" s="1">
        <f t="shared" si="241"/>
        <v>0</v>
      </c>
      <c r="AA3109" s="31">
        <f>IFERROR(VLOOKUP(C3109,'eindex _tget pp '!$A$4:$G$615,7,FALSE),0)</f>
        <v>0</v>
      </c>
      <c r="AB3109" s="1">
        <f>VLOOKUP(A3109,'ADM Details FY17'!$A$3:$AB$3515,28,FALSE)</f>
        <v>0</v>
      </c>
      <c r="AC3109" s="1">
        <f t="shared" si="242"/>
        <v>0</v>
      </c>
      <c r="AD3109" s="1">
        <f t="shared" si="243"/>
        <v>0</v>
      </c>
      <c r="AE3109" s="1">
        <f t="shared" si="244"/>
        <v>0</v>
      </c>
    </row>
    <row r="3110" spans="1:31" x14ac:dyDescent="0.25">
      <c r="A3110" t="str">
        <f>B3110&amp;"-"&amp;COUNTIF($B$3:B3110,B3110)</f>
        <v>8000-9</v>
      </c>
      <c r="B3110">
        <v>8000</v>
      </c>
      <c r="C3110" s="18">
        <f>VLOOKUP(A3110,'ADM Details FY17'!$A$3:$D$3515,4,FALSE)</f>
        <v>0</v>
      </c>
      <c r="D3110" s="1">
        <f>VLOOKUP(A3110,'ADM Details FY17'!$A$3:$E$3515,5,FALSE)</f>
        <v>0</v>
      </c>
      <c r="E3110" s="1">
        <f>VLOOKUP(A3110,'ADM Details FY17'!$A$3:$F$3515,6,FALSE)</f>
        <v>0</v>
      </c>
      <c r="F3110" s="1">
        <f>VLOOKUP(A3110,'ADM Details FY17'!$A$3:$G$3515,7,FALSE)</f>
        <v>0</v>
      </c>
      <c r="G3110" s="1">
        <f>VLOOKUP(A3110,'ADM Details FY17'!$A$3:$H$3515,8,FALSE)</f>
        <v>0</v>
      </c>
      <c r="H3110" s="1">
        <f>VLOOKUP(A3110,'ADM Details FY17'!$A$3:$I$3515,9,FALSE)</f>
        <v>0</v>
      </c>
      <c r="I3110" s="1">
        <f>VLOOKUP(A3110,'ADM Details FY17'!$A$3:$J$3517,10,FALSE)</f>
        <v>0</v>
      </c>
      <c r="J3110" s="1">
        <f>VLOOKUP(A3110,'ADM Details FY17'!$A$3:$K$3515,11,FALSE)</f>
        <v>0</v>
      </c>
      <c r="K3110" s="1">
        <f>VLOOKUP(A3110,'ADM Details FY17'!$A$3:$M$3515,13,FALSE)</f>
        <v>0</v>
      </c>
      <c r="L3110" s="1">
        <f>VLOOKUP(A3110,'ADM Details FY17'!$A$3:$O$3515,15,FALSE)</f>
        <v>0</v>
      </c>
      <c r="M3110" s="1">
        <f>VLOOKUP(A3110,'ADM Details FY17'!$A$3:$P$3515,16,FALSE)</f>
        <v>0</v>
      </c>
      <c r="N3110" s="1">
        <f>VLOOKUP(A3110,'ADM Details FY17'!$A$3:$Q$3515,17,FALSE)</f>
        <v>0</v>
      </c>
      <c r="O3110" s="1">
        <f>VLOOKUP(A3110,'ADM Details FY17'!$A$3:$S$3515,19,FALSE)</f>
        <v>0</v>
      </c>
      <c r="P3110" s="1">
        <f>VLOOKUP(A3110,'ADM Details FY17'!$A$3:$U$3515,21,FALSE)</f>
        <v>0</v>
      </c>
      <c r="Q3110" s="1">
        <f>VLOOKUP(A3110,'ADM Details FY17'!$A$3:$V$3515,22,FALSE)</f>
        <v>0</v>
      </c>
      <c r="R3110" s="1">
        <f>VLOOKUP(A3110,'ADM Details FY17'!$A$3:$W$3515,23,FALSE)</f>
        <v>0</v>
      </c>
      <c r="S3110" s="1">
        <f>VLOOKUP(A3110,'ADM Details FY17'!$A$3:$X$3515,24,FALSE)</f>
        <v>0</v>
      </c>
      <c r="T3110" s="1">
        <f>VLOOKUP(A3110,'ADM Details FY17'!$A$3:$Y$3515,25,FALSE)</f>
        <v>0</v>
      </c>
      <c r="U3110" s="1">
        <f>VLOOKUP(A3110,'ADM Details FY17'!$A$3:$AA$3515,27,FALSE)</f>
        <v>0</v>
      </c>
      <c r="V3110" s="1">
        <f>IFERROR(VLOOKUP(C3110,'eindex _tget pp '!$A$4:$E$615,5,FALSE),0)</f>
        <v>0</v>
      </c>
      <c r="W3110" s="31">
        <f>IFERROR(VLOOKUP(C3110,'eindex _tget pp '!$A$4:$F$615,6,FALSE),0)</f>
        <v>0</v>
      </c>
      <c r="X3110" s="4">
        <f>IFERROR(VLOOKUP(B3110,'eschools 16'!$A$2:$F$25,6,FALSE),1)</f>
        <v>1</v>
      </c>
      <c r="Y3110" s="1">
        <f t="shared" si="240"/>
        <v>0</v>
      </c>
      <c r="Z3110" s="1">
        <f t="shared" si="241"/>
        <v>0</v>
      </c>
      <c r="AA3110" s="31">
        <f>IFERROR(VLOOKUP(C3110,'eindex _tget pp '!$A$4:$G$615,7,FALSE),0)</f>
        <v>0</v>
      </c>
      <c r="AB3110" s="1">
        <f>VLOOKUP(A3110,'ADM Details FY17'!$A$3:$AB$3515,28,FALSE)</f>
        <v>0</v>
      </c>
      <c r="AC3110" s="1">
        <f t="shared" si="242"/>
        <v>0</v>
      </c>
      <c r="AD3110" s="1">
        <f t="shared" si="243"/>
        <v>0</v>
      </c>
      <c r="AE3110" s="1">
        <f t="shared" si="244"/>
        <v>0</v>
      </c>
    </row>
    <row r="3111" spans="1:31" x14ac:dyDescent="0.25">
      <c r="A3111" t="str">
        <f>B3111&amp;"-"&amp;COUNTIF($B$3:B3111,B3111)</f>
        <v>8000-10</v>
      </c>
      <c r="B3111">
        <v>8000</v>
      </c>
      <c r="C3111" s="18">
        <f>VLOOKUP(A3111,'ADM Details FY17'!$A$3:$D$3515,4,FALSE)</f>
        <v>0</v>
      </c>
      <c r="D3111" s="1">
        <f>VLOOKUP(A3111,'ADM Details FY17'!$A$3:$E$3515,5,FALSE)</f>
        <v>0</v>
      </c>
      <c r="E3111" s="1">
        <f>VLOOKUP(A3111,'ADM Details FY17'!$A$3:$F$3515,6,FALSE)</f>
        <v>0</v>
      </c>
      <c r="F3111" s="1">
        <f>VLOOKUP(A3111,'ADM Details FY17'!$A$3:$G$3515,7,FALSE)</f>
        <v>0</v>
      </c>
      <c r="G3111" s="1">
        <f>VLOOKUP(A3111,'ADM Details FY17'!$A$3:$H$3515,8,FALSE)</f>
        <v>0</v>
      </c>
      <c r="H3111" s="1">
        <f>VLOOKUP(A3111,'ADM Details FY17'!$A$3:$I$3515,9,FALSE)</f>
        <v>0</v>
      </c>
      <c r="I3111" s="1">
        <f>VLOOKUP(A3111,'ADM Details FY17'!$A$3:$J$3517,10,FALSE)</f>
        <v>0</v>
      </c>
      <c r="J3111" s="1">
        <f>VLOOKUP(A3111,'ADM Details FY17'!$A$3:$K$3515,11,FALSE)</f>
        <v>0</v>
      </c>
      <c r="K3111" s="1">
        <f>VLOOKUP(A3111,'ADM Details FY17'!$A$3:$M$3515,13,FALSE)</f>
        <v>0</v>
      </c>
      <c r="L3111" s="1">
        <f>VLOOKUP(A3111,'ADM Details FY17'!$A$3:$O$3515,15,FALSE)</f>
        <v>0</v>
      </c>
      <c r="M3111" s="1">
        <f>VLOOKUP(A3111,'ADM Details FY17'!$A$3:$P$3515,16,FALSE)</f>
        <v>0</v>
      </c>
      <c r="N3111" s="1">
        <f>VLOOKUP(A3111,'ADM Details FY17'!$A$3:$Q$3515,17,FALSE)</f>
        <v>0</v>
      </c>
      <c r="O3111" s="1">
        <f>VLOOKUP(A3111,'ADM Details FY17'!$A$3:$S$3515,19,FALSE)</f>
        <v>0</v>
      </c>
      <c r="P3111" s="1">
        <f>VLOOKUP(A3111,'ADM Details FY17'!$A$3:$U$3515,21,FALSE)</f>
        <v>0</v>
      </c>
      <c r="Q3111" s="1">
        <f>VLOOKUP(A3111,'ADM Details FY17'!$A$3:$V$3515,22,FALSE)</f>
        <v>0</v>
      </c>
      <c r="R3111" s="1">
        <f>VLOOKUP(A3111,'ADM Details FY17'!$A$3:$W$3515,23,FALSE)</f>
        <v>0</v>
      </c>
      <c r="S3111" s="1">
        <f>VLOOKUP(A3111,'ADM Details FY17'!$A$3:$X$3515,24,FALSE)</f>
        <v>0</v>
      </c>
      <c r="T3111" s="1">
        <f>VLOOKUP(A3111,'ADM Details FY17'!$A$3:$Y$3515,25,FALSE)</f>
        <v>0</v>
      </c>
      <c r="U3111" s="1">
        <f>VLOOKUP(A3111,'ADM Details FY17'!$A$3:$AA$3515,27,FALSE)</f>
        <v>0</v>
      </c>
      <c r="V3111" s="1">
        <f>IFERROR(VLOOKUP(C3111,'eindex _tget pp '!$A$4:$E$615,5,FALSE),0)</f>
        <v>0</v>
      </c>
      <c r="W3111" s="31">
        <f>IFERROR(VLOOKUP(C3111,'eindex _tget pp '!$A$4:$F$615,6,FALSE),0)</f>
        <v>0</v>
      </c>
      <c r="X3111" s="4">
        <f>IFERROR(VLOOKUP(B3111,'eschools 16'!$A$2:$F$25,6,FALSE),1)</f>
        <v>1</v>
      </c>
      <c r="Y3111" s="1">
        <f t="shared" si="240"/>
        <v>0</v>
      </c>
      <c r="Z3111" s="1">
        <f t="shared" si="241"/>
        <v>0</v>
      </c>
      <c r="AA3111" s="31">
        <f>IFERROR(VLOOKUP(C3111,'eindex _tget pp '!$A$4:$G$615,7,FALSE),0)</f>
        <v>0</v>
      </c>
      <c r="AB3111" s="1">
        <f>VLOOKUP(A3111,'ADM Details FY17'!$A$3:$AB$3515,28,FALSE)</f>
        <v>0</v>
      </c>
      <c r="AC3111" s="1">
        <f t="shared" si="242"/>
        <v>0</v>
      </c>
      <c r="AD3111" s="1">
        <f t="shared" si="243"/>
        <v>0</v>
      </c>
      <c r="AE3111" s="1">
        <f t="shared" si="244"/>
        <v>0</v>
      </c>
    </row>
    <row r="3112" spans="1:31" x14ac:dyDescent="0.25">
      <c r="A3112" t="str">
        <f>B3112&amp;"-"&amp;COUNTIF($B$3:B3112,B3112)</f>
        <v>8000-11</v>
      </c>
      <c r="B3112">
        <v>8000</v>
      </c>
      <c r="C3112" s="18">
        <f>VLOOKUP(A3112,'ADM Details FY17'!$A$3:$D$3515,4,FALSE)</f>
        <v>0</v>
      </c>
      <c r="D3112" s="1">
        <f>VLOOKUP(A3112,'ADM Details FY17'!$A$3:$E$3515,5,FALSE)</f>
        <v>0</v>
      </c>
      <c r="E3112" s="1">
        <f>VLOOKUP(A3112,'ADM Details FY17'!$A$3:$F$3515,6,FALSE)</f>
        <v>0</v>
      </c>
      <c r="F3112" s="1">
        <f>VLOOKUP(A3112,'ADM Details FY17'!$A$3:$G$3515,7,FALSE)</f>
        <v>0</v>
      </c>
      <c r="G3112" s="1">
        <f>VLOOKUP(A3112,'ADM Details FY17'!$A$3:$H$3515,8,FALSE)</f>
        <v>0</v>
      </c>
      <c r="H3112" s="1">
        <f>VLOOKUP(A3112,'ADM Details FY17'!$A$3:$I$3515,9,FALSE)</f>
        <v>0</v>
      </c>
      <c r="I3112" s="1">
        <f>VLOOKUP(A3112,'ADM Details FY17'!$A$3:$J$3517,10,FALSE)</f>
        <v>0</v>
      </c>
      <c r="J3112" s="1">
        <f>VLOOKUP(A3112,'ADM Details FY17'!$A$3:$K$3515,11,FALSE)</f>
        <v>0</v>
      </c>
      <c r="K3112" s="1">
        <f>VLOOKUP(A3112,'ADM Details FY17'!$A$3:$M$3515,13,FALSE)</f>
        <v>0</v>
      </c>
      <c r="L3112" s="1">
        <f>VLOOKUP(A3112,'ADM Details FY17'!$A$3:$O$3515,15,FALSE)</f>
        <v>0</v>
      </c>
      <c r="M3112" s="1">
        <f>VLOOKUP(A3112,'ADM Details FY17'!$A$3:$P$3515,16,FALSE)</f>
        <v>0</v>
      </c>
      <c r="N3112" s="1">
        <f>VLOOKUP(A3112,'ADM Details FY17'!$A$3:$Q$3515,17,FALSE)</f>
        <v>0</v>
      </c>
      <c r="O3112" s="1">
        <f>VLOOKUP(A3112,'ADM Details FY17'!$A$3:$S$3515,19,FALSE)</f>
        <v>0</v>
      </c>
      <c r="P3112" s="1">
        <f>VLOOKUP(A3112,'ADM Details FY17'!$A$3:$U$3515,21,FALSE)</f>
        <v>0</v>
      </c>
      <c r="Q3112" s="1">
        <f>VLOOKUP(A3112,'ADM Details FY17'!$A$3:$V$3515,22,FALSE)</f>
        <v>0</v>
      </c>
      <c r="R3112" s="1">
        <f>VLOOKUP(A3112,'ADM Details FY17'!$A$3:$W$3515,23,FALSE)</f>
        <v>0</v>
      </c>
      <c r="S3112" s="1">
        <f>VLOOKUP(A3112,'ADM Details FY17'!$A$3:$X$3515,24,FALSE)</f>
        <v>0</v>
      </c>
      <c r="T3112" s="1">
        <f>VLOOKUP(A3112,'ADM Details FY17'!$A$3:$Y$3515,25,FALSE)</f>
        <v>0</v>
      </c>
      <c r="U3112" s="1">
        <f>VLOOKUP(A3112,'ADM Details FY17'!$A$3:$AA$3515,27,FALSE)</f>
        <v>0</v>
      </c>
      <c r="V3112" s="1">
        <f>IFERROR(VLOOKUP(C3112,'eindex _tget pp '!$A$4:$E$615,5,FALSE),0)</f>
        <v>0</v>
      </c>
      <c r="W3112" s="31">
        <f>IFERROR(VLOOKUP(C3112,'eindex _tget pp '!$A$4:$F$615,6,FALSE),0)</f>
        <v>0</v>
      </c>
      <c r="X3112" s="4">
        <f>IFERROR(VLOOKUP(B3112,'eschools 16'!$A$2:$F$25,6,FALSE),1)</f>
        <v>1</v>
      </c>
      <c r="Y3112" s="1">
        <f t="shared" si="240"/>
        <v>0</v>
      </c>
      <c r="Z3112" s="1">
        <f t="shared" si="241"/>
        <v>0</v>
      </c>
      <c r="AA3112" s="31">
        <f>IFERROR(VLOOKUP(C3112,'eindex _tget pp '!$A$4:$G$615,7,FALSE),0)</f>
        <v>0</v>
      </c>
      <c r="AB3112" s="1">
        <f>VLOOKUP(A3112,'ADM Details FY17'!$A$3:$AB$3515,28,FALSE)</f>
        <v>0</v>
      </c>
      <c r="AC3112" s="1">
        <f t="shared" si="242"/>
        <v>0</v>
      </c>
      <c r="AD3112" s="1">
        <f t="shared" si="243"/>
        <v>0</v>
      </c>
      <c r="AE3112" s="1">
        <f t="shared" si="244"/>
        <v>0</v>
      </c>
    </row>
    <row r="3113" spans="1:31" x14ac:dyDescent="0.25">
      <c r="A3113" t="str">
        <f>B3113&amp;"-"&amp;COUNTIF($B$3:B3113,B3113)</f>
        <v>8000-12</v>
      </c>
      <c r="B3113">
        <v>8000</v>
      </c>
      <c r="C3113" s="18">
        <f>VLOOKUP(A3113,'ADM Details FY17'!$A$3:$D$3515,4,FALSE)</f>
        <v>0</v>
      </c>
      <c r="D3113" s="1">
        <f>VLOOKUP(A3113,'ADM Details FY17'!$A$3:$E$3515,5,FALSE)</f>
        <v>0</v>
      </c>
      <c r="E3113" s="1">
        <f>VLOOKUP(A3113,'ADM Details FY17'!$A$3:$F$3515,6,FALSE)</f>
        <v>0</v>
      </c>
      <c r="F3113" s="1">
        <f>VLOOKUP(A3113,'ADM Details FY17'!$A$3:$G$3515,7,FALSE)</f>
        <v>0</v>
      </c>
      <c r="G3113" s="1">
        <f>VLOOKUP(A3113,'ADM Details FY17'!$A$3:$H$3515,8,FALSE)</f>
        <v>0</v>
      </c>
      <c r="H3113" s="1">
        <f>VLOOKUP(A3113,'ADM Details FY17'!$A$3:$I$3515,9,FALSE)</f>
        <v>0</v>
      </c>
      <c r="I3113" s="1">
        <f>VLOOKUP(A3113,'ADM Details FY17'!$A$3:$J$3517,10,FALSE)</f>
        <v>0</v>
      </c>
      <c r="J3113" s="1">
        <f>VLOOKUP(A3113,'ADM Details FY17'!$A$3:$K$3515,11,FALSE)</f>
        <v>0</v>
      </c>
      <c r="K3113" s="1">
        <f>VLOOKUP(A3113,'ADM Details FY17'!$A$3:$M$3515,13,FALSE)</f>
        <v>0</v>
      </c>
      <c r="L3113" s="1">
        <f>VLOOKUP(A3113,'ADM Details FY17'!$A$3:$O$3515,15,FALSE)</f>
        <v>0</v>
      </c>
      <c r="M3113" s="1">
        <f>VLOOKUP(A3113,'ADM Details FY17'!$A$3:$P$3515,16,FALSE)</f>
        <v>0</v>
      </c>
      <c r="N3113" s="1">
        <f>VLOOKUP(A3113,'ADM Details FY17'!$A$3:$Q$3515,17,FALSE)</f>
        <v>0</v>
      </c>
      <c r="O3113" s="1">
        <f>VLOOKUP(A3113,'ADM Details FY17'!$A$3:$S$3515,19,FALSE)</f>
        <v>0</v>
      </c>
      <c r="P3113" s="1">
        <f>VLOOKUP(A3113,'ADM Details FY17'!$A$3:$U$3515,21,FALSE)</f>
        <v>0</v>
      </c>
      <c r="Q3113" s="1">
        <f>VLOOKUP(A3113,'ADM Details FY17'!$A$3:$V$3515,22,FALSE)</f>
        <v>0</v>
      </c>
      <c r="R3113" s="1">
        <f>VLOOKUP(A3113,'ADM Details FY17'!$A$3:$W$3515,23,FALSE)</f>
        <v>0</v>
      </c>
      <c r="S3113" s="1">
        <f>VLOOKUP(A3113,'ADM Details FY17'!$A$3:$X$3515,24,FALSE)</f>
        <v>0</v>
      </c>
      <c r="T3113" s="1">
        <f>VLOOKUP(A3113,'ADM Details FY17'!$A$3:$Y$3515,25,FALSE)</f>
        <v>0</v>
      </c>
      <c r="U3113" s="1">
        <f>VLOOKUP(A3113,'ADM Details FY17'!$A$3:$AA$3515,27,FALSE)</f>
        <v>0</v>
      </c>
      <c r="V3113" s="1">
        <f>IFERROR(VLOOKUP(C3113,'eindex _tget pp '!$A$4:$E$615,5,FALSE),0)</f>
        <v>0</v>
      </c>
      <c r="W3113" s="31">
        <f>IFERROR(VLOOKUP(C3113,'eindex _tget pp '!$A$4:$F$615,6,FALSE),0)</f>
        <v>0</v>
      </c>
      <c r="X3113" s="4">
        <f>IFERROR(VLOOKUP(B3113,'eschools 16'!$A$2:$F$25,6,FALSE),1)</f>
        <v>1</v>
      </c>
      <c r="Y3113" s="1">
        <f t="shared" si="240"/>
        <v>0</v>
      </c>
      <c r="Z3113" s="1">
        <f t="shared" si="241"/>
        <v>0</v>
      </c>
      <c r="AA3113" s="31">
        <f>IFERROR(VLOOKUP(C3113,'eindex _tget pp '!$A$4:$G$615,7,FALSE),0)</f>
        <v>0</v>
      </c>
      <c r="AB3113" s="1">
        <f>VLOOKUP(A3113,'ADM Details FY17'!$A$3:$AB$3515,28,FALSE)</f>
        <v>0</v>
      </c>
      <c r="AC3113" s="1">
        <f t="shared" si="242"/>
        <v>0</v>
      </c>
      <c r="AD3113" s="1">
        <f t="shared" si="243"/>
        <v>0</v>
      </c>
      <c r="AE3113" s="1">
        <f t="shared" si="244"/>
        <v>0</v>
      </c>
    </row>
    <row r="3114" spans="1:31" x14ac:dyDescent="0.25">
      <c r="A3114" t="str">
        <f>B3114&amp;"-"&amp;COUNTIF($B$3:B3114,B3114)</f>
        <v>8000-13</v>
      </c>
      <c r="B3114">
        <v>8000</v>
      </c>
      <c r="C3114" s="18">
        <f>VLOOKUP(A3114,'ADM Details FY17'!$A$3:$D$3515,4,FALSE)</f>
        <v>0</v>
      </c>
      <c r="D3114" s="1">
        <f>VLOOKUP(A3114,'ADM Details FY17'!$A$3:$E$3515,5,FALSE)</f>
        <v>0</v>
      </c>
      <c r="E3114" s="1">
        <f>VLOOKUP(A3114,'ADM Details FY17'!$A$3:$F$3515,6,FALSE)</f>
        <v>0</v>
      </c>
      <c r="F3114" s="1">
        <f>VLOOKUP(A3114,'ADM Details FY17'!$A$3:$G$3515,7,FALSE)</f>
        <v>0</v>
      </c>
      <c r="G3114" s="1">
        <f>VLOOKUP(A3114,'ADM Details FY17'!$A$3:$H$3515,8,FALSE)</f>
        <v>0</v>
      </c>
      <c r="H3114" s="1">
        <f>VLOOKUP(A3114,'ADM Details FY17'!$A$3:$I$3515,9,FALSE)</f>
        <v>0</v>
      </c>
      <c r="I3114" s="1">
        <f>VLOOKUP(A3114,'ADM Details FY17'!$A$3:$J$3517,10,FALSE)</f>
        <v>0</v>
      </c>
      <c r="J3114" s="1">
        <f>VLOOKUP(A3114,'ADM Details FY17'!$A$3:$K$3515,11,FALSE)</f>
        <v>0</v>
      </c>
      <c r="K3114" s="1">
        <f>VLOOKUP(A3114,'ADM Details FY17'!$A$3:$M$3515,13,FALSE)</f>
        <v>0</v>
      </c>
      <c r="L3114" s="1">
        <f>VLOOKUP(A3114,'ADM Details FY17'!$A$3:$O$3515,15,FALSE)</f>
        <v>0</v>
      </c>
      <c r="M3114" s="1">
        <f>VLOOKUP(A3114,'ADM Details FY17'!$A$3:$P$3515,16,FALSE)</f>
        <v>0</v>
      </c>
      <c r="N3114" s="1">
        <f>VLOOKUP(A3114,'ADM Details FY17'!$A$3:$Q$3515,17,FALSE)</f>
        <v>0</v>
      </c>
      <c r="O3114" s="1">
        <f>VLOOKUP(A3114,'ADM Details FY17'!$A$3:$S$3515,19,FALSE)</f>
        <v>0</v>
      </c>
      <c r="P3114" s="1">
        <f>VLOOKUP(A3114,'ADM Details FY17'!$A$3:$U$3515,21,FALSE)</f>
        <v>0</v>
      </c>
      <c r="Q3114" s="1">
        <f>VLOOKUP(A3114,'ADM Details FY17'!$A$3:$V$3515,22,FALSE)</f>
        <v>0</v>
      </c>
      <c r="R3114" s="1">
        <f>VLOOKUP(A3114,'ADM Details FY17'!$A$3:$W$3515,23,FALSE)</f>
        <v>0</v>
      </c>
      <c r="S3114" s="1">
        <f>VLOOKUP(A3114,'ADM Details FY17'!$A$3:$X$3515,24,FALSE)</f>
        <v>0</v>
      </c>
      <c r="T3114" s="1">
        <f>VLOOKUP(A3114,'ADM Details FY17'!$A$3:$Y$3515,25,FALSE)</f>
        <v>0</v>
      </c>
      <c r="U3114" s="1">
        <f>VLOOKUP(A3114,'ADM Details FY17'!$A$3:$AA$3515,27,FALSE)</f>
        <v>0</v>
      </c>
      <c r="V3114" s="1">
        <f>IFERROR(VLOOKUP(C3114,'eindex _tget pp '!$A$4:$E$615,5,FALSE),0)</f>
        <v>0</v>
      </c>
      <c r="W3114" s="31">
        <f>IFERROR(VLOOKUP(C3114,'eindex _tget pp '!$A$4:$F$615,6,FALSE),0)</f>
        <v>0</v>
      </c>
      <c r="X3114" s="4">
        <f>IFERROR(VLOOKUP(B3114,'eschools 16'!$A$2:$F$25,6,FALSE),1)</f>
        <v>1</v>
      </c>
      <c r="Y3114" s="1">
        <f t="shared" si="240"/>
        <v>0</v>
      </c>
      <c r="Z3114" s="1">
        <f t="shared" si="241"/>
        <v>0</v>
      </c>
      <c r="AA3114" s="31">
        <f>IFERROR(VLOOKUP(C3114,'eindex _tget pp '!$A$4:$G$615,7,FALSE),0)</f>
        <v>0</v>
      </c>
      <c r="AB3114" s="1">
        <f>VLOOKUP(A3114,'ADM Details FY17'!$A$3:$AB$3515,28,FALSE)</f>
        <v>0</v>
      </c>
      <c r="AC3114" s="1">
        <f t="shared" si="242"/>
        <v>0</v>
      </c>
      <c r="AD3114" s="1">
        <f t="shared" si="243"/>
        <v>0</v>
      </c>
      <c r="AE3114" s="1">
        <f t="shared" si="244"/>
        <v>0</v>
      </c>
    </row>
    <row r="3115" spans="1:31" x14ac:dyDescent="0.25">
      <c r="A3115" t="str">
        <f>B3115&amp;"-"&amp;COUNTIF($B$3:B3115,B3115)</f>
        <v>8000-14</v>
      </c>
      <c r="B3115">
        <v>8000</v>
      </c>
      <c r="C3115" s="18">
        <f>VLOOKUP(A3115,'ADM Details FY17'!$A$3:$D$3515,4,FALSE)</f>
        <v>0</v>
      </c>
      <c r="D3115" s="1">
        <f>VLOOKUP(A3115,'ADM Details FY17'!$A$3:$E$3515,5,FALSE)</f>
        <v>0</v>
      </c>
      <c r="E3115" s="1">
        <f>VLOOKUP(A3115,'ADM Details FY17'!$A$3:$F$3515,6,FALSE)</f>
        <v>0</v>
      </c>
      <c r="F3115" s="1">
        <f>VLOOKUP(A3115,'ADM Details FY17'!$A$3:$G$3515,7,FALSE)</f>
        <v>0</v>
      </c>
      <c r="G3115" s="1">
        <f>VLOOKUP(A3115,'ADM Details FY17'!$A$3:$H$3515,8,FALSE)</f>
        <v>0</v>
      </c>
      <c r="H3115" s="1">
        <f>VLOOKUP(A3115,'ADM Details FY17'!$A$3:$I$3515,9,FALSE)</f>
        <v>0</v>
      </c>
      <c r="I3115" s="1">
        <f>VLOOKUP(A3115,'ADM Details FY17'!$A$3:$J$3517,10,FALSE)</f>
        <v>0</v>
      </c>
      <c r="J3115" s="1">
        <f>VLOOKUP(A3115,'ADM Details FY17'!$A$3:$K$3515,11,FALSE)</f>
        <v>0</v>
      </c>
      <c r="K3115" s="1">
        <f>VLOOKUP(A3115,'ADM Details FY17'!$A$3:$M$3515,13,FALSE)</f>
        <v>0</v>
      </c>
      <c r="L3115" s="1">
        <f>VLOOKUP(A3115,'ADM Details FY17'!$A$3:$O$3515,15,FALSE)</f>
        <v>0</v>
      </c>
      <c r="M3115" s="1">
        <f>VLOOKUP(A3115,'ADM Details FY17'!$A$3:$P$3515,16,FALSE)</f>
        <v>0</v>
      </c>
      <c r="N3115" s="1">
        <f>VLOOKUP(A3115,'ADM Details FY17'!$A$3:$Q$3515,17,FALSE)</f>
        <v>0</v>
      </c>
      <c r="O3115" s="1">
        <f>VLOOKUP(A3115,'ADM Details FY17'!$A$3:$S$3515,19,FALSE)</f>
        <v>0</v>
      </c>
      <c r="P3115" s="1">
        <f>VLOOKUP(A3115,'ADM Details FY17'!$A$3:$U$3515,21,FALSE)</f>
        <v>0</v>
      </c>
      <c r="Q3115" s="1">
        <f>VLOOKUP(A3115,'ADM Details FY17'!$A$3:$V$3515,22,FALSE)</f>
        <v>0</v>
      </c>
      <c r="R3115" s="1">
        <f>VLOOKUP(A3115,'ADM Details FY17'!$A$3:$W$3515,23,FALSE)</f>
        <v>0</v>
      </c>
      <c r="S3115" s="1">
        <f>VLOOKUP(A3115,'ADM Details FY17'!$A$3:$X$3515,24,FALSE)</f>
        <v>0</v>
      </c>
      <c r="T3115" s="1">
        <f>VLOOKUP(A3115,'ADM Details FY17'!$A$3:$Y$3515,25,FALSE)</f>
        <v>0</v>
      </c>
      <c r="U3115" s="1">
        <f>VLOOKUP(A3115,'ADM Details FY17'!$A$3:$AA$3515,27,FALSE)</f>
        <v>0</v>
      </c>
      <c r="V3115" s="1">
        <f>IFERROR(VLOOKUP(C3115,'eindex _tget pp '!$A$4:$E$615,5,FALSE),0)</f>
        <v>0</v>
      </c>
      <c r="W3115" s="31">
        <f>IFERROR(VLOOKUP(C3115,'eindex _tget pp '!$A$4:$F$615,6,FALSE),0)</f>
        <v>0</v>
      </c>
      <c r="X3115" s="4">
        <f>IFERROR(VLOOKUP(B3115,'eschools 16'!$A$2:$F$25,6,FALSE),1)</f>
        <v>1</v>
      </c>
      <c r="Y3115" s="1">
        <f t="shared" si="240"/>
        <v>0</v>
      </c>
      <c r="Z3115" s="1">
        <f t="shared" si="241"/>
        <v>0</v>
      </c>
      <c r="AA3115" s="31">
        <f>IFERROR(VLOOKUP(C3115,'eindex _tget pp '!$A$4:$G$615,7,FALSE),0)</f>
        <v>0</v>
      </c>
      <c r="AB3115" s="1">
        <f>VLOOKUP(A3115,'ADM Details FY17'!$A$3:$AB$3515,28,FALSE)</f>
        <v>0</v>
      </c>
      <c r="AC3115" s="1">
        <f t="shared" si="242"/>
        <v>0</v>
      </c>
      <c r="AD3115" s="1">
        <f t="shared" si="243"/>
        <v>0</v>
      </c>
      <c r="AE3115" s="1">
        <f t="shared" si="244"/>
        <v>0</v>
      </c>
    </row>
    <row r="3116" spans="1:31" x14ac:dyDescent="0.25">
      <c r="A3116" t="str">
        <f>B3116&amp;"-"&amp;COUNTIF($B$3:B3116,B3116)</f>
        <v>8063-1</v>
      </c>
      <c r="B3116">
        <v>8063</v>
      </c>
      <c r="C3116" s="18">
        <f>VLOOKUP(A3116,'ADM Details FY17'!$A$3:$D$3515,4,FALSE)</f>
        <v>43489</v>
      </c>
      <c r="D3116" s="1">
        <f>VLOOKUP(A3116,'ADM Details FY17'!$A$3:$E$3515,5,FALSE)</f>
        <v>91.81</v>
      </c>
      <c r="E3116" s="1">
        <f>VLOOKUP(A3116,'ADM Details FY17'!$A$3:$F$3515,6,FALSE)</f>
        <v>0</v>
      </c>
      <c r="F3116" s="1">
        <f>VLOOKUP(A3116,'ADM Details FY17'!$A$3:$G$3515,7,FALSE)</f>
        <v>17.53</v>
      </c>
      <c r="G3116" s="1">
        <f>VLOOKUP(A3116,'ADM Details FY17'!$A$3:$H$3515,8,FALSE)</f>
        <v>4.5599999999999996</v>
      </c>
      <c r="H3116" s="1">
        <f>VLOOKUP(A3116,'ADM Details FY17'!$A$3:$I$3515,9,FALSE)</f>
        <v>0</v>
      </c>
      <c r="I3116" s="1">
        <f>VLOOKUP(A3116,'ADM Details FY17'!$A$3:$J$3517,10,FALSE)</f>
        <v>0</v>
      </c>
      <c r="J3116" s="1">
        <f>VLOOKUP(A3116,'ADM Details FY17'!$A$3:$K$3515,11,FALSE)</f>
        <v>0.26</v>
      </c>
      <c r="K3116" s="1">
        <f>VLOOKUP(A3116,'ADM Details FY17'!$A$3:$M$3515,13,FALSE)</f>
        <v>67.209999999999994</v>
      </c>
      <c r="L3116" s="1">
        <f>VLOOKUP(A3116,'ADM Details FY17'!$A$3:$O$3515,15,FALSE)</f>
        <v>0</v>
      </c>
      <c r="M3116" s="1">
        <f>VLOOKUP(A3116,'ADM Details FY17'!$A$3:$P$3515,16,FALSE)</f>
        <v>0</v>
      </c>
      <c r="N3116" s="1">
        <f>VLOOKUP(A3116,'ADM Details FY17'!$A$3:$Q$3515,17,FALSE)</f>
        <v>0</v>
      </c>
      <c r="O3116" s="1">
        <f>VLOOKUP(A3116,'ADM Details FY17'!$A$3:$S$3515,19,FALSE)</f>
        <v>0</v>
      </c>
      <c r="P3116" s="1">
        <f>VLOOKUP(A3116,'ADM Details FY17'!$A$3:$U$3515,21,FALSE)</f>
        <v>0</v>
      </c>
      <c r="Q3116" s="1">
        <f>VLOOKUP(A3116,'ADM Details FY17'!$A$3:$V$3515,22,FALSE)</f>
        <v>0</v>
      </c>
      <c r="R3116" s="1">
        <f>VLOOKUP(A3116,'ADM Details FY17'!$A$3:$W$3515,23,FALSE)</f>
        <v>81.17</v>
      </c>
      <c r="S3116" s="1">
        <f>VLOOKUP(A3116,'ADM Details FY17'!$A$3:$X$3515,24,FALSE)</f>
        <v>0</v>
      </c>
      <c r="T3116" s="1">
        <f>VLOOKUP(A3116,'ADM Details FY17'!$A$3:$Y$3515,25,FALSE)</f>
        <v>0.43</v>
      </c>
      <c r="U3116" s="1">
        <f>VLOOKUP(A3116,'ADM Details FY17'!$A$3:$AA$3515,27,FALSE)</f>
        <v>0</v>
      </c>
      <c r="V3116" s="1">
        <f>IFERROR(VLOOKUP(C3116,'eindex _tget pp '!$A$4:$E$615,5,FALSE),0)</f>
        <v>965.83149339195813</v>
      </c>
      <c r="W3116" s="31">
        <f>IFERROR(VLOOKUP(C3116,'eindex _tget pp '!$A$4:$F$615,6,FALSE),0)</f>
        <v>3.72042677</v>
      </c>
      <c r="X3116" s="4">
        <f>IFERROR(VLOOKUP(B3116,'eschools 16'!$A$2:$F$25,6,FALSE),1)</f>
        <v>1</v>
      </c>
      <c r="Y3116" s="1">
        <f t="shared" si="240"/>
        <v>22168.25</v>
      </c>
      <c r="Z3116" s="1">
        <f t="shared" si="241"/>
        <v>68013.570000000007</v>
      </c>
      <c r="AA3116" s="31">
        <f>IFERROR(VLOOKUP(C3116,'eindex _tget pp '!$A$4:$G$615,7,FALSE),0)</f>
        <v>0.698126252</v>
      </c>
      <c r="AB3116" s="1">
        <f>VLOOKUP(A3116,'ADM Details FY17'!$A$3:$AB$3515,28,FALSE)</f>
        <v>0</v>
      </c>
      <c r="AC3116" s="1">
        <f t="shared" si="242"/>
        <v>0</v>
      </c>
      <c r="AD3116" s="1">
        <f t="shared" si="243"/>
        <v>91.81</v>
      </c>
      <c r="AE3116" s="1">
        <f t="shared" si="244"/>
        <v>13771.5</v>
      </c>
    </row>
    <row r="3117" spans="1:31" x14ac:dyDescent="0.25">
      <c r="A3117" t="str">
        <f>B3117&amp;"-"&amp;COUNTIF($B$3:B3117,B3117)</f>
        <v>8063-2</v>
      </c>
      <c r="B3117">
        <v>8063</v>
      </c>
      <c r="C3117" s="18">
        <f>VLOOKUP(A3117,'ADM Details FY17'!$A$3:$D$3515,4,FALSE)</f>
        <v>43539</v>
      </c>
      <c r="D3117" s="1">
        <f>VLOOKUP(A3117,'ADM Details FY17'!$A$3:$E$3515,5,FALSE)</f>
        <v>0.45</v>
      </c>
      <c r="E3117" s="1">
        <f>VLOOKUP(A3117,'ADM Details FY17'!$A$3:$F$3515,6,FALSE)</f>
        <v>0</v>
      </c>
      <c r="F3117" s="1">
        <f>VLOOKUP(A3117,'ADM Details FY17'!$A$3:$G$3515,7,FALSE)</f>
        <v>0</v>
      </c>
      <c r="G3117" s="1">
        <f>VLOOKUP(A3117,'ADM Details FY17'!$A$3:$H$3515,8,FALSE)</f>
        <v>0</v>
      </c>
      <c r="H3117" s="1">
        <f>VLOOKUP(A3117,'ADM Details FY17'!$A$3:$I$3515,9,FALSE)</f>
        <v>0</v>
      </c>
      <c r="I3117" s="1">
        <f>VLOOKUP(A3117,'ADM Details FY17'!$A$3:$J$3517,10,FALSE)</f>
        <v>0</v>
      </c>
      <c r="J3117" s="1">
        <f>VLOOKUP(A3117,'ADM Details FY17'!$A$3:$K$3515,11,FALSE)</f>
        <v>0</v>
      </c>
      <c r="K3117" s="1">
        <f>VLOOKUP(A3117,'ADM Details FY17'!$A$3:$M$3515,13,FALSE)</f>
        <v>0.33</v>
      </c>
      <c r="L3117" s="1">
        <f>VLOOKUP(A3117,'ADM Details FY17'!$A$3:$O$3515,15,FALSE)</f>
        <v>0</v>
      </c>
      <c r="M3117" s="1">
        <f>VLOOKUP(A3117,'ADM Details FY17'!$A$3:$P$3515,16,FALSE)</f>
        <v>0</v>
      </c>
      <c r="N3117" s="1">
        <f>VLOOKUP(A3117,'ADM Details FY17'!$A$3:$Q$3515,17,FALSE)</f>
        <v>0</v>
      </c>
      <c r="O3117" s="1">
        <f>VLOOKUP(A3117,'ADM Details FY17'!$A$3:$S$3515,19,FALSE)</f>
        <v>0</v>
      </c>
      <c r="P3117" s="1">
        <f>VLOOKUP(A3117,'ADM Details FY17'!$A$3:$U$3515,21,FALSE)</f>
        <v>0</v>
      </c>
      <c r="Q3117" s="1">
        <f>VLOOKUP(A3117,'ADM Details FY17'!$A$3:$V$3515,22,FALSE)</f>
        <v>0</v>
      </c>
      <c r="R3117" s="1">
        <f>VLOOKUP(A3117,'ADM Details FY17'!$A$3:$W$3515,23,FALSE)</f>
        <v>0.28000000000000003</v>
      </c>
      <c r="S3117" s="1">
        <f>VLOOKUP(A3117,'ADM Details FY17'!$A$3:$X$3515,24,FALSE)</f>
        <v>0</v>
      </c>
      <c r="T3117" s="1">
        <f>VLOOKUP(A3117,'ADM Details FY17'!$A$3:$Y$3515,25,FALSE)</f>
        <v>0</v>
      </c>
      <c r="U3117" s="1">
        <f>VLOOKUP(A3117,'ADM Details FY17'!$A$3:$AA$3515,27,FALSE)</f>
        <v>0</v>
      </c>
      <c r="V3117" s="1">
        <f>IFERROR(VLOOKUP(C3117,'eindex _tget pp '!$A$4:$E$615,5,FALSE),0)</f>
        <v>1073.9412431158169</v>
      </c>
      <c r="W3117" s="31">
        <f>IFERROR(VLOOKUP(C3117,'eindex _tget pp '!$A$4:$F$615,6,FALSE),0)</f>
        <v>2.3002313328000001</v>
      </c>
      <c r="X3117" s="4">
        <f>IFERROR(VLOOKUP(B3117,'eschools 16'!$A$2:$F$25,6,FALSE),1)</f>
        <v>1</v>
      </c>
      <c r="Y3117" s="1">
        <f t="shared" si="240"/>
        <v>120.82</v>
      </c>
      <c r="Z3117" s="1">
        <f t="shared" si="241"/>
        <v>206.47</v>
      </c>
      <c r="AA3117" s="31">
        <f>IFERROR(VLOOKUP(C3117,'eindex _tget pp '!$A$4:$G$615,7,FALSE),0)</f>
        <v>0.71188027600000003</v>
      </c>
      <c r="AB3117" s="1">
        <f>VLOOKUP(A3117,'ADM Details FY17'!$A$3:$AB$3515,28,FALSE)</f>
        <v>0</v>
      </c>
      <c r="AC3117" s="1">
        <f t="shared" si="242"/>
        <v>0</v>
      </c>
      <c r="AD3117" s="1">
        <f t="shared" si="243"/>
        <v>0.45</v>
      </c>
      <c r="AE3117" s="1">
        <f t="shared" si="244"/>
        <v>67.5</v>
      </c>
    </row>
    <row r="3118" spans="1:31" x14ac:dyDescent="0.25">
      <c r="A3118" t="str">
        <f>B3118&amp;"-"&amp;COUNTIF($B$3:B3118,B3118)</f>
        <v>8063-3</v>
      </c>
      <c r="B3118">
        <v>8063</v>
      </c>
      <c r="C3118" s="18">
        <f>VLOOKUP(A3118,'ADM Details FY17'!$A$3:$D$3515,4,FALSE)</f>
        <v>43612</v>
      </c>
      <c r="D3118" s="1">
        <f>VLOOKUP(A3118,'ADM Details FY17'!$A$3:$E$3515,5,FALSE)</f>
        <v>0.53</v>
      </c>
      <c r="E3118" s="1">
        <f>VLOOKUP(A3118,'ADM Details FY17'!$A$3:$F$3515,6,FALSE)</f>
        <v>0</v>
      </c>
      <c r="F3118" s="1">
        <f>VLOOKUP(A3118,'ADM Details FY17'!$A$3:$G$3515,7,FALSE)</f>
        <v>0</v>
      </c>
      <c r="G3118" s="1">
        <f>VLOOKUP(A3118,'ADM Details FY17'!$A$3:$H$3515,8,FALSE)</f>
        <v>0</v>
      </c>
      <c r="H3118" s="1">
        <f>VLOOKUP(A3118,'ADM Details FY17'!$A$3:$I$3515,9,FALSE)</f>
        <v>0</v>
      </c>
      <c r="I3118" s="1">
        <f>VLOOKUP(A3118,'ADM Details FY17'!$A$3:$J$3517,10,FALSE)</f>
        <v>0</v>
      </c>
      <c r="J3118" s="1">
        <f>VLOOKUP(A3118,'ADM Details FY17'!$A$3:$K$3515,11,FALSE)</f>
        <v>0</v>
      </c>
      <c r="K3118" s="1">
        <f>VLOOKUP(A3118,'ADM Details FY17'!$A$3:$M$3515,13,FALSE)</f>
        <v>0.53</v>
      </c>
      <c r="L3118" s="1">
        <f>VLOOKUP(A3118,'ADM Details FY17'!$A$3:$O$3515,15,FALSE)</f>
        <v>0</v>
      </c>
      <c r="M3118" s="1">
        <f>VLOOKUP(A3118,'ADM Details FY17'!$A$3:$P$3515,16,FALSE)</f>
        <v>0</v>
      </c>
      <c r="N3118" s="1">
        <f>VLOOKUP(A3118,'ADM Details FY17'!$A$3:$Q$3515,17,FALSE)</f>
        <v>0</v>
      </c>
      <c r="O3118" s="1">
        <f>VLOOKUP(A3118,'ADM Details FY17'!$A$3:$S$3515,19,FALSE)</f>
        <v>0</v>
      </c>
      <c r="P3118" s="1">
        <f>VLOOKUP(A3118,'ADM Details FY17'!$A$3:$U$3515,21,FALSE)</f>
        <v>0</v>
      </c>
      <c r="Q3118" s="1">
        <f>VLOOKUP(A3118,'ADM Details FY17'!$A$3:$V$3515,22,FALSE)</f>
        <v>0</v>
      </c>
      <c r="R3118" s="1">
        <f>VLOOKUP(A3118,'ADM Details FY17'!$A$3:$W$3515,23,FALSE)</f>
        <v>0</v>
      </c>
      <c r="S3118" s="1">
        <f>VLOOKUP(A3118,'ADM Details FY17'!$A$3:$X$3515,24,FALSE)</f>
        <v>0</v>
      </c>
      <c r="T3118" s="1">
        <f>VLOOKUP(A3118,'ADM Details FY17'!$A$3:$Y$3515,25,FALSE)</f>
        <v>0</v>
      </c>
      <c r="U3118" s="1">
        <f>VLOOKUP(A3118,'ADM Details FY17'!$A$3:$AA$3515,27,FALSE)</f>
        <v>0</v>
      </c>
      <c r="V3118" s="1">
        <f>IFERROR(VLOOKUP(C3118,'eindex _tget pp '!$A$4:$E$615,5,FALSE),0)</f>
        <v>0</v>
      </c>
      <c r="W3118" s="31">
        <f>IFERROR(VLOOKUP(C3118,'eindex _tget pp '!$A$4:$F$615,6,FALSE),0)</f>
        <v>0.45239227970000001</v>
      </c>
      <c r="X3118" s="4">
        <f>IFERROR(VLOOKUP(B3118,'eschools 16'!$A$2:$F$25,6,FALSE),1)</f>
        <v>1</v>
      </c>
      <c r="Y3118" s="1">
        <f t="shared" si="240"/>
        <v>0</v>
      </c>
      <c r="Z3118" s="1">
        <f t="shared" si="241"/>
        <v>65.22</v>
      </c>
      <c r="AA3118" s="31">
        <f>IFERROR(VLOOKUP(C3118,'eindex _tget pp '!$A$4:$G$615,7,FALSE),0)</f>
        <v>0.29592442099999999</v>
      </c>
      <c r="AB3118" s="1">
        <f>VLOOKUP(A3118,'ADM Details FY17'!$A$3:$AB$3515,28,FALSE)</f>
        <v>0</v>
      </c>
      <c r="AC3118" s="1">
        <f t="shared" si="242"/>
        <v>0</v>
      </c>
      <c r="AD3118" s="1">
        <f t="shared" si="243"/>
        <v>0.53</v>
      </c>
      <c r="AE3118" s="1">
        <f t="shared" si="244"/>
        <v>79.5</v>
      </c>
    </row>
    <row r="3119" spans="1:31" x14ac:dyDescent="0.25">
      <c r="A3119" t="str">
        <f>B3119&amp;"-"&amp;COUNTIF($B$3:B3119,B3119)</f>
        <v>8063-4</v>
      </c>
      <c r="B3119">
        <v>8063</v>
      </c>
      <c r="C3119" s="18">
        <f>VLOOKUP(A3119,'ADM Details FY17'!$A$3:$D$3515,4,FALSE)</f>
        <v>49981</v>
      </c>
      <c r="D3119" s="1">
        <f>VLOOKUP(A3119,'ADM Details FY17'!$A$3:$E$3515,5,FALSE)</f>
        <v>2.0299999999999998</v>
      </c>
      <c r="E3119" s="1">
        <f>VLOOKUP(A3119,'ADM Details FY17'!$A$3:$F$3515,6,FALSE)</f>
        <v>0</v>
      </c>
      <c r="F3119" s="1">
        <f>VLOOKUP(A3119,'ADM Details FY17'!$A$3:$G$3515,7,FALSE)</f>
        <v>0</v>
      </c>
      <c r="G3119" s="1">
        <f>VLOOKUP(A3119,'ADM Details FY17'!$A$3:$H$3515,8,FALSE)</f>
        <v>0.9</v>
      </c>
      <c r="H3119" s="1">
        <f>VLOOKUP(A3119,'ADM Details FY17'!$A$3:$I$3515,9,FALSE)</f>
        <v>0</v>
      </c>
      <c r="I3119" s="1">
        <f>VLOOKUP(A3119,'ADM Details FY17'!$A$3:$J$3517,10,FALSE)</f>
        <v>0</v>
      </c>
      <c r="J3119" s="1">
        <f>VLOOKUP(A3119,'ADM Details FY17'!$A$3:$K$3515,11,FALSE)</f>
        <v>0</v>
      </c>
      <c r="K3119" s="1">
        <f>VLOOKUP(A3119,'ADM Details FY17'!$A$3:$M$3515,13,FALSE)</f>
        <v>1.1299999999999999</v>
      </c>
      <c r="L3119" s="1">
        <f>VLOOKUP(A3119,'ADM Details FY17'!$A$3:$O$3515,15,FALSE)</f>
        <v>0</v>
      </c>
      <c r="M3119" s="1">
        <f>VLOOKUP(A3119,'ADM Details FY17'!$A$3:$P$3515,16,FALSE)</f>
        <v>0</v>
      </c>
      <c r="N3119" s="1">
        <f>VLOOKUP(A3119,'ADM Details FY17'!$A$3:$Q$3515,17,FALSE)</f>
        <v>0</v>
      </c>
      <c r="O3119" s="1">
        <f>VLOOKUP(A3119,'ADM Details FY17'!$A$3:$S$3515,19,FALSE)</f>
        <v>0</v>
      </c>
      <c r="P3119" s="1">
        <f>VLOOKUP(A3119,'ADM Details FY17'!$A$3:$U$3515,21,FALSE)</f>
        <v>0</v>
      </c>
      <c r="Q3119" s="1">
        <f>VLOOKUP(A3119,'ADM Details FY17'!$A$3:$V$3515,22,FALSE)</f>
        <v>0</v>
      </c>
      <c r="R3119" s="1">
        <f>VLOOKUP(A3119,'ADM Details FY17'!$A$3:$W$3515,23,FALSE)</f>
        <v>0.12</v>
      </c>
      <c r="S3119" s="1">
        <f>VLOOKUP(A3119,'ADM Details FY17'!$A$3:$X$3515,24,FALSE)</f>
        <v>0</v>
      </c>
      <c r="T3119" s="1">
        <f>VLOOKUP(A3119,'ADM Details FY17'!$A$3:$Y$3515,25,FALSE)</f>
        <v>0</v>
      </c>
      <c r="U3119" s="1">
        <f>VLOOKUP(A3119,'ADM Details FY17'!$A$3:$AA$3515,27,FALSE)</f>
        <v>0</v>
      </c>
      <c r="V3119" s="1">
        <f>IFERROR(VLOOKUP(C3119,'eindex _tget pp '!$A$4:$E$615,5,FALSE),0)</f>
        <v>0</v>
      </c>
      <c r="W3119" s="31">
        <f>IFERROR(VLOOKUP(C3119,'eindex _tget pp '!$A$4:$F$615,6,FALSE),0)</f>
        <v>0.1503247378</v>
      </c>
      <c r="X3119" s="4">
        <f>IFERROR(VLOOKUP(B3119,'eschools 16'!$A$2:$F$25,6,FALSE),1)</f>
        <v>1</v>
      </c>
      <c r="Y3119" s="1">
        <f t="shared" si="240"/>
        <v>0</v>
      </c>
      <c r="Z3119" s="1">
        <f t="shared" si="241"/>
        <v>46.2</v>
      </c>
      <c r="AA3119" s="31">
        <f>IFERROR(VLOOKUP(C3119,'eindex _tget pp '!$A$4:$G$615,7,FALSE),0)</f>
        <v>9.4803908000000006E-2</v>
      </c>
      <c r="AB3119" s="1">
        <f>VLOOKUP(A3119,'ADM Details FY17'!$A$3:$AB$3515,28,FALSE)</f>
        <v>0</v>
      </c>
      <c r="AC3119" s="1">
        <f t="shared" si="242"/>
        <v>0</v>
      </c>
      <c r="AD3119" s="1">
        <f t="shared" si="243"/>
        <v>2.0299999999999998</v>
      </c>
      <c r="AE3119" s="1">
        <f t="shared" si="244"/>
        <v>304.49999999999994</v>
      </c>
    </row>
    <row r="3120" spans="1:31" x14ac:dyDescent="0.25">
      <c r="A3120" t="str">
        <f>B3120&amp;"-"&amp;COUNTIF($B$3:B3120,B3120)</f>
        <v>8063-5</v>
      </c>
      <c r="B3120">
        <v>8063</v>
      </c>
      <c r="C3120" s="18">
        <f>VLOOKUP(A3120,'ADM Details FY17'!$A$3:$D$3515,4,FALSE)</f>
        <v>43828</v>
      </c>
      <c r="D3120" s="1">
        <f>VLOOKUP(A3120,'ADM Details FY17'!$A$3:$E$3515,5,FALSE)</f>
        <v>0.89</v>
      </c>
      <c r="E3120" s="1">
        <f>VLOOKUP(A3120,'ADM Details FY17'!$A$3:$F$3515,6,FALSE)</f>
        <v>0</v>
      </c>
      <c r="F3120" s="1">
        <f>VLOOKUP(A3120,'ADM Details FY17'!$A$3:$G$3515,7,FALSE)</f>
        <v>0</v>
      </c>
      <c r="G3120" s="1">
        <f>VLOOKUP(A3120,'ADM Details FY17'!$A$3:$H$3515,8,FALSE)</f>
        <v>0.89</v>
      </c>
      <c r="H3120" s="1">
        <f>VLOOKUP(A3120,'ADM Details FY17'!$A$3:$I$3515,9,FALSE)</f>
        <v>0</v>
      </c>
      <c r="I3120" s="1">
        <f>VLOOKUP(A3120,'ADM Details FY17'!$A$3:$J$3517,10,FALSE)</f>
        <v>0</v>
      </c>
      <c r="J3120" s="1">
        <f>VLOOKUP(A3120,'ADM Details FY17'!$A$3:$K$3515,11,FALSE)</f>
        <v>0</v>
      </c>
      <c r="K3120" s="1">
        <f>VLOOKUP(A3120,'ADM Details FY17'!$A$3:$M$3515,13,FALSE)</f>
        <v>0.89</v>
      </c>
      <c r="L3120" s="1">
        <f>VLOOKUP(A3120,'ADM Details FY17'!$A$3:$O$3515,15,FALSE)</f>
        <v>0</v>
      </c>
      <c r="M3120" s="1">
        <f>VLOOKUP(A3120,'ADM Details FY17'!$A$3:$P$3515,16,FALSE)</f>
        <v>0</v>
      </c>
      <c r="N3120" s="1">
        <f>VLOOKUP(A3120,'ADM Details FY17'!$A$3:$Q$3515,17,FALSE)</f>
        <v>0</v>
      </c>
      <c r="O3120" s="1">
        <f>VLOOKUP(A3120,'ADM Details FY17'!$A$3:$S$3515,19,FALSE)</f>
        <v>0</v>
      </c>
      <c r="P3120" s="1">
        <f>VLOOKUP(A3120,'ADM Details FY17'!$A$3:$U$3515,21,FALSE)</f>
        <v>0</v>
      </c>
      <c r="Q3120" s="1">
        <f>VLOOKUP(A3120,'ADM Details FY17'!$A$3:$V$3515,22,FALSE)</f>
        <v>0</v>
      </c>
      <c r="R3120" s="1">
        <f>VLOOKUP(A3120,'ADM Details FY17'!$A$3:$W$3515,23,FALSE)</f>
        <v>0</v>
      </c>
      <c r="S3120" s="1">
        <f>VLOOKUP(A3120,'ADM Details FY17'!$A$3:$X$3515,24,FALSE)</f>
        <v>0</v>
      </c>
      <c r="T3120" s="1">
        <f>VLOOKUP(A3120,'ADM Details FY17'!$A$3:$Y$3515,25,FALSE)</f>
        <v>0</v>
      </c>
      <c r="U3120" s="1">
        <f>VLOOKUP(A3120,'ADM Details FY17'!$A$3:$AA$3515,27,FALSE)</f>
        <v>0</v>
      </c>
      <c r="V3120" s="1">
        <f>IFERROR(VLOOKUP(C3120,'eindex _tget pp '!$A$4:$E$615,5,FALSE),0)</f>
        <v>774.3963307331494</v>
      </c>
      <c r="W3120" s="31">
        <f>IFERROR(VLOOKUP(C3120,'eindex _tget pp '!$A$4:$F$615,6,FALSE),0)</f>
        <v>4.0067891804000002</v>
      </c>
      <c r="X3120" s="4">
        <f>IFERROR(VLOOKUP(B3120,'eschools 16'!$A$2:$F$25,6,FALSE),1)</f>
        <v>1</v>
      </c>
      <c r="Y3120" s="1">
        <f t="shared" si="240"/>
        <v>172.3</v>
      </c>
      <c r="Z3120" s="1">
        <f t="shared" si="241"/>
        <v>969.96</v>
      </c>
      <c r="AA3120" s="31">
        <f>IFERROR(VLOOKUP(C3120,'eindex _tget pp '!$A$4:$G$615,7,FALSE),0)</f>
        <v>0.65649090899999996</v>
      </c>
      <c r="AB3120" s="1">
        <f>VLOOKUP(A3120,'ADM Details FY17'!$A$3:$AB$3515,28,FALSE)</f>
        <v>0</v>
      </c>
      <c r="AC3120" s="1">
        <f t="shared" si="242"/>
        <v>0</v>
      </c>
      <c r="AD3120" s="1">
        <f t="shared" si="243"/>
        <v>0.89</v>
      </c>
      <c r="AE3120" s="1">
        <f t="shared" si="244"/>
        <v>133.5</v>
      </c>
    </row>
    <row r="3121" spans="1:31" x14ac:dyDescent="0.25">
      <c r="A3121" t="str">
        <f>B3121&amp;"-"&amp;COUNTIF($B$3:B3121,B3121)</f>
        <v>8063-6</v>
      </c>
      <c r="B3121">
        <v>8063</v>
      </c>
      <c r="C3121" s="18">
        <f>VLOOKUP(A3121,'ADM Details FY17'!$A$3:$D$3515,4,FALSE)</f>
        <v>49999</v>
      </c>
      <c r="D3121" s="1">
        <f>VLOOKUP(A3121,'ADM Details FY17'!$A$3:$E$3515,5,FALSE)</f>
        <v>3.91</v>
      </c>
      <c r="E3121" s="1">
        <f>VLOOKUP(A3121,'ADM Details FY17'!$A$3:$F$3515,6,FALSE)</f>
        <v>0</v>
      </c>
      <c r="F3121" s="1">
        <f>VLOOKUP(A3121,'ADM Details FY17'!$A$3:$G$3515,7,FALSE)</f>
        <v>1</v>
      </c>
      <c r="G3121" s="1">
        <f>VLOOKUP(A3121,'ADM Details FY17'!$A$3:$H$3515,8,FALSE)</f>
        <v>0.46</v>
      </c>
      <c r="H3121" s="1">
        <f>VLOOKUP(A3121,'ADM Details FY17'!$A$3:$I$3515,9,FALSE)</f>
        <v>0</v>
      </c>
      <c r="I3121" s="1">
        <f>VLOOKUP(A3121,'ADM Details FY17'!$A$3:$J$3517,10,FALSE)</f>
        <v>0</v>
      </c>
      <c r="J3121" s="1">
        <f>VLOOKUP(A3121,'ADM Details FY17'!$A$3:$K$3515,11,FALSE)</f>
        <v>0</v>
      </c>
      <c r="K3121" s="1">
        <f>VLOOKUP(A3121,'ADM Details FY17'!$A$3:$M$3515,13,FALSE)</f>
        <v>2.48</v>
      </c>
      <c r="L3121" s="1">
        <f>VLOOKUP(A3121,'ADM Details FY17'!$A$3:$O$3515,15,FALSE)</f>
        <v>0</v>
      </c>
      <c r="M3121" s="1">
        <f>VLOOKUP(A3121,'ADM Details FY17'!$A$3:$P$3515,16,FALSE)</f>
        <v>0</v>
      </c>
      <c r="N3121" s="1">
        <f>VLOOKUP(A3121,'ADM Details FY17'!$A$3:$Q$3515,17,FALSE)</f>
        <v>0</v>
      </c>
      <c r="O3121" s="1">
        <f>VLOOKUP(A3121,'ADM Details FY17'!$A$3:$S$3515,19,FALSE)</f>
        <v>0</v>
      </c>
      <c r="P3121" s="1">
        <f>VLOOKUP(A3121,'ADM Details FY17'!$A$3:$U$3515,21,FALSE)</f>
        <v>0</v>
      </c>
      <c r="Q3121" s="1">
        <f>VLOOKUP(A3121,'ADM Details FY17'!$A$3:$V$3515,22,FALSE)</f>
        <v>0</v>
      </c>
      <c r="R3121" s="1">
        <f>VLOOKUP(A3121,'ADM Details FY17'!$A$3:$W$3515,23,FALSE)</f>
        <v>3.01</v>
      </c>
      <c r="S3121" s="1">
        <f>VLOOKUP(A3121,'ADM Details FY17'!$A$3:$X$3515,24,FALSE)</f>
        <v>0</v>
      </c>
      <c r="T3121" s="1">
        <f>VLOOKUP(A3121,'ADM Details FY17'!$A$3:$Y$3515,25,FALSE)</f>
        <v>0</v>
      </c>
      <c r="U3121" s="1">
        <f>VLOOKUP(A3121,'ADM Details FY17'!$A$3:$AA$3515,27,FALSE)</f>
        <v>0</v>
      </c>
      <c r="V3121" s="1">
        <f>IFERROR(VLOOKUP(C3121,'eindex _tget pp '!$A$4:$E$615,5,FALSE),0)</f>
        <v>0</v>
      </c>
      <c r="W3121" s="31">
        <f>IFERROR(VLOOKUP(C3121,'eindex _tget pp '!$A$4:$F$615,6,FALSE),0)</f>
        <v>0.71262628090000002</v>
      </c>
      <c r="X3121" s="4">
        <f>IFERROR(VLOOKUP(B3121,'eschools 16'!$A$2:$F$25,6,FALSE),1)</f>
        <v>1</v>
      </c>
      <c r="Y3121" s="1">
        <f t="shared" si="240"/>
        <v>0</v>
      </c>
      <c r="Z3121" s="1">
        <f t="shared" si="241"/>
        <v>480.71</v>
      </c>
      <c r="AA3121" s="31">
        <f>IFERROR(VLOOKUP(C3121,'eindex _tget pp '!$A$4:$G$615,7,FALSE),0)</f>
        <v>0.323266261</v>
      </c>
      <c r="AB3121" s="1">
        <f>VLOOKUP(A3121,'ADM Details FY17'!$A$3:$AB$3515,28,FALSE)</f>
        <v>0</v>
      </c>
      <c r="AC3121" s="1">
        <f t="shared" si="242"/>
        <v>0</v>
      </c>
      <c r="AD3121" s="1">
        <f t="shared" si="243"/>
        <v>3.91</v>
      </c>
      <c r="AE3121" s="1">
        <f t="shared" si="244"/>
        <v>586.5</v>
      </c>
    </row>
    <row r="3122" spans="1:31" x14ac:dyDescent="0.25">
      <c r="A3122" t="str">
        <f>B3122&amp;"-"&amp;COUNTIF($B$3:B3122,B3122)</f>
        <v>8063-7</v>
      </c>
      <c r="B3122">
        <v>8063</v>
      </c>
      <c r="C3122" s="18">
        <f>VLOOKUP(A3122,'ADM Details FY17'!$A$3:$D$3515,4,FALSE)</f>
        <v>43836</v>
      </c>
      <c r="D3122" s="1">
        <f>VLOOKUP(A3122,'ADM Details FY17'!$A$3:$E$3515,5,FALSE)</f>
        <v>5.2</v>
      </c>
      <c r="E3122" s="1">
        <f>VLOOKUP(A3122,'ADM Details FY17'!$A$3:$F$3515,6,FALSE)</f>
        <v>0</v>
      </c>
      <c r="F3122" s="1">
        <f>VLOOKUP(A3122,'ADM Details FY17'!$A$3:$G$3515,7,FALSE)</f>
        <v>1.39</v>
      </c>
      <c r="G3122" s="1">
        <f>VLOOKUP(A3122,'ADM Details FY17'!$A$3:$H$3515,8,FALSE)</f>
        <v>0.44</v>
      </c>
      <c r="H3122" s="1">
        <f>VLOOKUP(A3122,'ADM Details FY17'!$A$3:$I$3515,9,FALSE)</f>
        <v>0</v>
      </c>
      <c r="I3122" s="1">
        <f>VLOOKUP(A3122,'ADM Details FY17'!$A$3:$J$3517,10,FALSE)</f>
        <v>0.54</v>
      </c>
      <c r="J3122" s="1">
        <f>VLOOKUP(A3122,'ADM Details FY17'!$A$3:$K$3515,11,FALSE)</f>
        <v>0</v>
      </c>
      <c r="K3122" s="1">
        <f>VLOOKUP(A3122,'ADM Details FY17'!$A$3:$M$3515,13,FALSE)</f>
        <v>4.3099999999999996</v>
      </c>
      <c r="L3122" s="1">
        <f>VLOOKUP(A3122,'ADM Details FY17'!$A$3:$O$3515,15,FALSE)</f>
        <v>0</v>
      </c>
      <c r="M3122" s="1">
        <f>VLOOKUP(A3122,'ADM Details FY17'!$A$3:$P$3515,16,FALSE)</f>
        <v>0</v>
      </c>
      <c r="N3122" s="1">
        <f>VLOOKUP(A3122,'ADM Details FY17'!$A$3:$Q$3515,17,FALSE)</f>
        <v>0</v>
      </c>
      <c r="O3122" s="1">
        <f>VLOOKUP(A3122,'ADM Details FY17'!$A$3:$S$3515,19,FALSE)</f>
        <v>0</v>
      </c>
      <c r="P3122" s="1">
        <f>VLOOKUP(A3122,'ADM Details FY17'!$A$3:$U$3515,21,FALSE)</f>
        <v>0</v>
      </c>
      <c r="Q3122" s="1">
        <f>VLOOKUP(A3122,'ADM Details FY17'!$A$3:$V$3515,22,FALSE)</f>
        <v>0</v>
      </c>
      <c r="R3122" s="1">
        <f>VLOOKUP(A3122,'ADM Details FY17'!$A$3:$W$3515,23,FALSE)</f>
        <v>4.37</v>
      </c>
      <c r="S3122" s="1">
        <f>VLOOKUP(A3122,'ADM Details FY17'!$A$3:$X$3515,24,FALSE)</f>
        <v>0</v>
      </c>
      <c r="T3122" s="1">
        <f>VLOOKUP(A3122,'ADM Details FY17'!$A$3:$Y$3515,25,FALSE)</f>
        <v>0</v>
      </c>
      <c r="U3122" s="1">
        <f>VLOOKUP(A3122,'ADM Details FY17'!$A$3:$AA$3515,27,FALSE)</f>
        <v>0</v>
      </c>
      <c r="V3122" s="1">
        <f>IFERROR(VLOOKUP(C3122,'eindex _tget pp '!$A$4:$E$615,5,FALSE),0)</f>
        <v>111.29046648000877</v>
      </c>
      <c r="W3122" s="31">
        <f>IFERROR(VLOOKUP(C3122,'eindex _tget pp '!$A$4:$F$615,6,FALSE),0)</f>
        <v>0.78889559840000001</v>
      </c>
      <c r="X3122" s="4">
        <f>IFERROR(VLOOKUP(B3122,'eschools 16'!$A$2:$F$25,6,FALSE),1)</f>
        <v>1</v>
      </c>
      <c r="Y3122" s="1">
        <f t="shared" si="240"/>
        <v>144.68</v>
      </c>
      <c r="Z3122" s="1">
        <f t="shared" si="241"/>
        <v>924.84</v>
      </c>
      <c r="AA3122" s="31">
        <f>IFERROR(VLOOKUP(C3122,'eindex _tget pp '!$A$4:$G$615,7,FALSE),0)</f>
        <v>0.41413637399999997</v>
      </c>
      <c r="AB3122" s="1">
        <f>VLOOKUP(A3122,'ADM Details FY17'!$A$3:$AB$3515,28,FALSE)</f>
        <v>0</v>
      </c>
      <c r="AC3122" s="1">
        <f t="shared" si="242"/>
        <v>0</v>
      </c>
      <c r="AD3122" s="1">
        <f t="shared" si="243"/>
        <v>5.2</v>
      </c>
      <c r="AE3122" s="1">
        <f t="shared" si="244"/>
        <v>780</v>
      </c>
    </row>
    <row r="3123" spans="1:31" x14ac:dyDescent="0.25">
      <c r="A3123" t="str">
        <f>B3123&amp;"-"&amp;COUNTIF($B$3:B3123,B3123)</f>
        <v>8063-8</v>
      </c>
      <c r="B3123">
        <v>8063</v>
      </c>
      <c r="C3123" s="18">
        <f>VLOOKUP(A3123,'ADM Details FY17'!$A$3:$D$3515,4,FALSE)</f>
        <v>49197</v>
      </c>
      <c r="D3123" s="1">
        <f>VLOOKUP(A3123,'ADM Details FY17'!$A$3:$E$3515,5,FALSE)</f>
        <v>2.82</v>
      </c>
      <c r="E3123" s="1">
        <f>VLOOKUP(A3123,'ADM Details FY17'!$A$3:$F$3515,6,FALSE)</f>
        <v>0</v>
      </c>
      <c r="F3123" s="1">
        <f>VLOOKUP(A3123,'ADM Details FY17'!$A$3:$G$3515,7,FALSE)</f>
        <v>0</v>
      </c>
      <c r="G3123" s="1">
        <f>VLOOKUP(A3123,'ADM Details FY17'!$A$3:$H$3515,8,FALSE)</f>
        <v>1</v>
      </c>
      <c r="H3123" s="1">
        <f>VLOOKUP(A3123,'ADM Details FY17'!$A$3:$I$3515,9,FALSE)</f>
        <v>0</v>
      </c>
      <c r="I3123" s="1">
        <f>VLOOKUP(A3123,'ADM Details FY17'!$A$3:$J$3517,10,FALSE)</f>
        <v>0</v>
      </c>
      <c r="J3123" s="1">
        <f>VLOOKUP(A3123,'ADM Details FY17'!$A$3:$K$3515,11,FALSE)</f>
        <v>0</v>
      </c>
      <c r="K3123" s="1">
        <f>VLOOKUP(A3123,'ADM Details FY17'!$A$3:$M$3515,13,FALSE)</f>
        <v>0.82</v>
      </c>
      <c r="L3123" s="1">
        <f>VLOOKUP(A3123,'ADM Details FY17'!$A$3:$O$3515,15,FALSE)</f>
        <v>0</v>
      </c>
      <c r="M3123" s="1">
        <f>VLOOKUP(A3123,'ADM Details FY17'!$A$3:$P$3515,16,FALSE)</f>
        <v>0</v>
      </c>
      <c r="N3123" s="1">
        <f>VLOOKUP(A3123,'ADM Details FY17'!$A$3:$Q$3515,17,FALSE)</f>
        <v>0</v>
      </c>
      <c r="O3123" s="1">
        <f>VLOOKUP(A3123,'ADM Details FY17'!$A$3:$S$3515,19,FALSE)</f>
        <v>0</v>
      </c>
      <c r="P3123" s="1">
        <f>VLOOKUP(A3123,'ADM Details FY17'!$A$3:$U$3515,21,FALSE)</f>
        <v>0</v>
      </c>
      <c r="Q3123" s="1">
        <f>VLOOKUP(A3123,'ADM Details FY17'!$A$3:$V$3515,22,FALSE)</f>
        <v>0</v>
      </c>
      <c r="R3123" s="1">
        <f>VLOOKUP(A3123,'ADM Details FY17'!$A$3:$W$3515,23,FALSE)</f>
        <v>1.1200000000000001</v>
      </c>
      <c r="S3123" s="1">
        <f>VLOOKUP(A3123,'ADM Details FY17'!$A$3:$X$3515,24,FALSE)</f>
        <v>0</v>
      </c>
      <c r="T3123" s="1">
        <f>VLOOKUP(A3123,'ADM Details FY17'!$A$3:$Y$3515,25,FALSE)</f>
        <v>0</v>
      </c>
      <c r="U3123" s="1">
        <f>VLOOKUP(A3123,'ADM Details FY17'!$A$3:$AA$3515,27,FALSE)</f>
        <v>0</v>
      </c>
      <c r="V3123" s="1">
        <f>IFERROR(VLOOKUP(C3123,'eindex _tget pp '!$A$4:$E$615,5,FALSE),0)</f>
        <v>102.42571989060239</v>
      </c>
      <c r="W3123" s="31">
        <f>IFERROR(VLOOKUP(C3123,'eindex _tget pp '!$A$4:$F$615,6,FALSE),0)</f>
        <v>0.3889436409</v>
      </c>
      <c r="X3123" s="4">
        <f>IFERROR(VLOOKUP(B3123,'eschools 16'!$A$2:$F$25,6,FALSE),1)</f>
        <v>1</v>
      </c>
      <c r="Y3123" s="1">
        <f t="shared" si="240"/>
        <v>72.209999999999994</v>
      </c>
      <c r="Z3123" s="1">
        <f t="shared" si="241"/>
        <v>86.75</v>
      </c>
      <c r="AA3123" s="31">
        <f>IFERROR(VLOOKUP(C3123,'eindex _tget pp '!$A$4:$G$615,7,FALSE),0)</f>
        <v>0.38721988000000002</v>
      </c>
      <c r="AB3123" s="1">
        <f>VLOOKUP(A3123,'ADM Details FY17'!$A$3:$AB$3515,28,FALSE)</f>
        <v>0</v>
      </c>
      <c r="AC3123" s="1">
        <f t="shared" si="242"/>
        <v>0</v>
      </c>
      <c r="AD3123" s="1">
        <f t="shared" si="243"/>
        <v>2.82</v>
      </c>
      <c r="AE3123" s="1">
        <f t="shared" si="244"/>
        <v>423</v>
      </c>
    </row>
    <row r="3124" spans="1:31" x14ac:dyDescent="0.25">
      <c r="A3124" t="str">
        <f>B3124&amp;"-"&amp;COUNTIF($B$3:B3124,B3124)</f>
        <v>8063-9</v>
      </c>
      <c r="B3124">
        <v>8063</v>
      </c>
      <c r="C3124" s="18">
        <f>VLOOKUP(A3124,'ADM Details FY17'!$A$3:$D$3515,4,FALSE)</f>
        <v>50013</v>
      </c>
      <c r="D3124" s="1">
        <f>VLOOKUP(A3124,'ADM Details FY17'!$A$3:$E$3515,5,FALSE)</f>
        <v>1.97</v>
      </c>
      <c r="E3124" s="1">
        <f>VLOOKUP(A3124,'ADM Details FY17'!$A$3:$F$3515,6,FALSE)</f>
        <v>0</v>
      </c>
      <c r="F3124" s="1">
        <f>VLOOKUP(A3124,'ADM Details FY17'!$A$3:$G$3515,7,FALSE)</f>
        <v>0.48</v>
      </c>
      <c r="G3124" s="1">
        <f>VLOOKUP(A3124,'ADM Details FY17'!$A$3:$H$3515,8,FALSE)</f>
        <v>0</v>
      </c>
      <c r="H3124" s="1">
        <f>VLOOKUP(A3124,'ADM Details FY17'!$A$3:$I$3515,9,FALSE)</f>
        <v>0</v>
      </c>
      <c r="I3124" s="1">
        <f>VLOOKUP(A3124,'ADM Details FY17'!$A$3:$J$3517,10,FALSE)</f>
        <v>0</v>
      </c>
      <c r="J3124" s="1">
        <f>VLOOKUP(A3124,'ADM Details FY17'!$A$3:$K$3515,11,FALSE)</f>
        <v>0</v>
      </c>
      <c r="K3124" s="1">
        <f>VLOOKUP(A3124,'ADM Details FY17'!$A$3:$M$3515,13,FALSE)</f>
        <v>0</v>
      </c>
      <c r="L3124" s="1">
        <f>VLOOKUP(A3124,'ADM Details FY17'!$A$3:$O$3515,15,FALSE)</f>
        <v>0</v>
      </c>
      <c r="M3124" s="1">
        <f>VLOOKUP(A3124,'ADM Details FY17'!$A$3:$P$3515,16,FALSE)</f>
        <v>0</v>
      </c>
      <c r="N3124" s="1">
        <f>VLOOKUP(A3124,'ADM Details FY17'!$A$3:$Q$3515,17,FALSE)</f>
        <v>0</v>
      </c>
      <c r="O3124" s="1">
        <f>VLOOKUP(A3124,'ADM Details FY17'!$A$3:$S$3515,19,FALSE)</f>
        <v>0</v>
      </c>
      <c r="P3124" s="1">
        <f>VLOOKUP(A3124,'ADM Details FY17'!$A$3:$U$3515,21,FALSE)</f>
        <v>0</v>
      </c>
      <c r="Q3124" s="1">
        <f>VLOOKUP(A3124,'ADM Details FY17'!$A$3:$V$3515,22,FALSE)</f>
        <v>0</v>
      </c>
      <c r="R3124" s="1">
        <f>VLOOKUP(A3124,'ADM Details FY17'!$A$3:$W$3515,23,FALSE)</f>
        <v>0.33</v>
      </c>
      <c r="S3124" s="1">
        <f>VLOOKUP(A3124,'ADM Details FY17'!$A$3:$X$3515,24,FALSE)</f>
        <v>0</v>
      </c>
      <c r="T3124" s="1">
        <f>VLOOKUP(A3124,'ADM Details FY17'!$A$3:$Y$3515,25,FALSE)</f>
        <v>0</v>
      </c>
      <c r="U3124" s="1">
        <f>VLOOKUP(A3124,'ADM Details FY17'!$A$3:$AA$3515,27,FALSE)</f>
        <v>0</v>
      </c>
      <c r="V3124" s="1">
        <f>IFERROR(VLOOKUP(C3124,'eindex _tget pp '!$A$4:$E$615,5,FALSE),0)</f>
        <v>36.614144254340779</v>
      </c>
      <c r="W3124" s="31">
        <f>IFERROR(VLOOKUP(C3124,'eindex _tget pp '!$A$4:$F$615,6,FALSE),0)</f>
        <v>0.1883805986</v>
      </c>
      <c r="X3124" s="4">
        <f>IFERROR(VLOOKUP(B3124,'eschools 16'!$A$2:$F$25,6,FALSE),1)</f>
        <v>1</v>
      </c>
      <c r="Y3124" s="1">
        <f t="shared" si="240"/>
        <v>18.03</v>
      </c>
      <c r="Z3124" s="1">
        <f t="shared" si="241"/>
        <v>0</v>
      </c>
      <c r="AA3124" s="31">
        <f>IFERROR(VLOOKUP(C3124,'eindex _tget pp '!$A$4:$G$615,7,FALSE),0)</f>
        <v>0.37219681900000001</v>
      </c>
      <c r="AB3124" s="1">
        <f>VLOOKUP(A3124,'ADM Details FY17'!$A$3:$AB$3515,28,FALSE)</f>
        <v>0</v>
      </c>
      <c r="AC3124" s="1">
        <f t="shared" si="242"/>
        <v>0</v>
      </c>
      <c r="AD3124" s="1">
        <f t="shared" si="243"/>
        <v>1.97</v>
      </c>
      <c r="AE3124" s="1">
        <f t="shared" si="244"/>
        <v>295.5</v>
      </c>
    </row>
    <row r="3125" spans="1:31" x14ac:dyDescent="0.25">
      <c r="A3125" t="str">
        <f>B3125&amp;"-"&amp;COUNTIF($B$3:B3125,B3125)</f>
        <v>8063-10</v>
      </c>
      <c r="B3125">
        <v>8063</v>
      </c>
      <c r="C3125" s="18">
        <f>VLOOKUP(A3125,'ADM Details FY17'!$A$3:$D$3515,4,FALSE)</f>
        <v>44164</v>
      </c>
      <c r="D3125" s="1">
        <f>VLOOKUP(A3125,'ADM Details FY17'!$A$3:$E$3515,5,FALSE)</f>
        <v>3.89</v>
      </c>
      <c r="E3125" s="1">
        <f>VLOOKUP(A3125,'ADM Details FY17'!$A$3:$F$3515,6,FALSE)</f>
        <v>0</v>
      </c>
      <c r="F3125" s="1">
        <f>VLOOKUP(A3125,'ADM Details FY17'!$A$3:$G$3515,7,FALSE)</f>
        <v>1.77</v>
      </c>
      <c r="G3125" s="1">
        <f>VLOOKUP(A3125,'ADM Details FY17'!$A$3:$H$3515,8,FALSE)</f>
        <v>0.85</v>
      </c>
      <c r="H3125" s="1">
        <f>VLOOKUP(A3125,'ADM Details FY17'!$A$3:$I$3515,9,FALSE)</f>
        <v>0</v>
      </c>
      <c r="I3125" s="1">
        <f>VLOOKUP(A3125,'ADM Details FY17'!$A$3:$J$3517,10,FALSE)</f>
        <v>0</v>
      </c>
      <c r="J3125" s="1">
        <f>VLOOKUP(A3125,'ADM Details FY17'!$A$3:$K$3515,11,FALSE)</f>
        <v>0</v>
      </c>
      <c r="K3125" s="1">
        <f>VLOOKUP(A3125,'ADM Details FY17'!$A$3:$M$3515,13,FALSE)</f>
        <v>3.89</v>
      </c>
      <c r="L3125" s="1">
        <f>VLOOKUP(A3125,'ADM Details FY17'!$A$3:$O$3515,15,FALSE)</f>
        <v>0</v>
      </c>
      <c r="M3125" s="1">
        <f>VLOOKUP(A3125,'ADM Details FY17'!$A$3:$P$3515,16,FALSE)</f>
        <v>0</v>
      </c>
      <c r="N3125" s="1">
        <f>VLOOKUP(A3125,'ADM Details FY17'!$A$3:$Q$3515,17,FALSE)</f>
        <v>0</v>
      </c>
      <c r="O3125" s="1">
        <f>VLOOKUP(A3125,'ADM Details FY17'!$A$3:$S$3515,19,FALSE)</f>
        <v>0</v>
      </c>
      <c r="P3125" s="1">
        <f>VLOOKUP(A3125,'ADM Details FY17'!$A$3:$U$3515,21,FALSE)</f>
        <v>0</v>
      </c>
      <c r="Q3125" s="1">
        <f>VLOOKUP(A3125,'ADM Details FY17'!$A$3:$V$3515,22,FALSE)</f>
        <v>0</v>
      </c>
      <c r="R3125" s="1">
        <f>VLOOKUP(A3125,'ADM Details FY17'!$A$3:$W$3515,23,FALSE)</f>
        <v>0.18</v>
      </c>
      <c r="S3125" s="1">
        <f>VLOOKUP(A3125,'ADM Details FY17'!$A$3:$X$3515,24,FALSE)</f>
        <v>0</v>
      </c>
      <c r="T3125" s="1">
        <f>VLOOKUP(A3125,'ADM Details FY17'!$A$3:$Y$3515,25,FALSE)</f>
        <v>0</v>
      </c>
      <c r="U3125" s="1">
        <f>VLOOKUP(A3125,'ADM Details FY17'!$A$3:$AA$3515,27,FALSE)</f>
        <v>0</v>
      </c>
      <c r="V3125" s="1">
        <f>IFERROR(VLOOKUP(C3125,'eindex _tget pp '!$A$4:$E$615,5,FALSE),0)</f>
        <v>121.62741511176152</v>
      </c>
      <c r="W3125" s="31">
        <f>IFERROR(VLOOKUP(C3125,'eindex _tget pp '!$A$4:$F$615,6,FALSE),0)</f>
        <v>0.90201776879999995</v>
      </c>
      <c r="X3125" s="4">
        <f>IFERROR(VLOOKUP(B3125,'eschools 16'!$A$2:$F$25,6,FALSE),1)</f>
        <v>1</v>
      </c>
      <c r="Y3125" s="1">
        <f t="shared" si="240"/>
        <v>118.28</v>
      </c>
      <c r="Z3125" s="1">
        <f t="shared" si="241"/>
        <v>954.41</v>
      </c>
      <c r="AA3125" s="31">
        <f>IFERROR(VLOOKUP(C3125,'eindex _tget pp '!$A$4:$G$615,7,FALSE),0)</f>
        <v>0.487310097</v>
      </c>
      <c r="AB3125" s="1">
        <f>VLOOKUP(A3125,'ADM Details FY17'!$A$3:$AB$3515,28,FALSE)</f>
        <v>0</v>
      </c>
      <c r="AC3125" s="1">
        <f t="shared" si="242"/>
        <v>0</v>
      </c>
      <c r="AD3125" s="1">
        <f t="shared" si="243"/>
        <v>3.89</v>
      </c>
      <c r="AE3125" s="1">
        <f t="shared" si="244"/>
        <v>583.5</v>
      </c>
    </row>
    <row r="3126" spans="1:31" x14ac:dyDescent="0.25">
      <c r="A3126" t="str">
        <f>B3126&amp;"-"&amp;COUNTIF($B$3:B3126,B3126)</f>
        <v>8063-11</v>
      </c>
      <c r="B3126">
        <v>8063</v>
      </c>
      <c r="C3126" s="18">
        <f>VLOOKUP(A3126,'ADM Details FY17'!$A$3:$D$3515,4,FALSE)</f>
        <v>49866</v>
      </c>
      <c r="D3126" s="1">
        <f>VLOOKUP(A3126,'ADM Details FY17'!$A$3:$E$3515,5,FALSE)</f>
        <v>0.9</v>
      </c>
      <c r="E3126" s="1">
        <f>VLOOKUP(A3126,'ADM Details FY17'!$A$3:$F$3515,6,FALSE)</f>
        <v>0</v>
      </c>
      <c r="F3126" s="1">
        <f>VLOOKUP(A3126,'ADM Details FY17'!$A$3:$G$3515,7,FALSE)</f>
        <v>0</v>
      </c>
      <c r="G3126" s="1">
        <f>VLOOKUP(A3126,'ADM Details FY17'!$A$3:$H$3515,8,FALSE)</f>
        <v>0</v>
      </c>
      <c r="H3126" s="1">
        <f>VLOOKUP(A3126,'ADM Details FY17'!$A$3:$I$3515,9,FALSE)</f>
        <v>0</v>
      </c>
      <c r="I3126" s="1">
        <f>VLOOKUP(A3126,'ADM Details FY17'!$A$3:$J$3517,10,FALSE)</f>
        <v>0</v>
      </c>
      <c r="J3126" s="1">
        <f>VLOOKUP(A3126,'ADM Details FY17'!$A$3:$K$3515,11,FALSE)</f>
        <v>0</v>
      </c>
      <c r="K3126" s="1">
        <f>VLOOKUP(A3126,'ADM Details FY17'!$A$3:$M$3515,13,FALSE)</f>
        <v>0</v>
      </c>
      <c r="L3126" s="1">
        <f>VLOOKUP(A3126,'ADM Details FY17'!$A$3:$O$3515,15,FALSE)</f>
        <v>0</v>
      </c>
      <c r="M3126" s="1">
        <f>VLOOKUP(A3126,'ADM Details FY17'!$A$3:$P$3515,16,FALSE)</f>
        <v>0</v>
      </c>
      <c r="N3126" s="1">
        <f>VLOOKUP(A3126,'ADM Details FY17'!$A$3:$Q$3515,17,FALSE)</f>
        <v>0</v>
      </c>
      <c r="O3126" s="1">
        <f>VLOOKUP(A3126,'ADM Details FY17'!$A$3:$S$3515,19,FALSE)</f>
        <v>0</v>
      </c>
      <c r="P3126" s="1">
        <f>VLOOKUP(A3126,'ADM Details FY17'!$A$3:$U$3515,21,FALSE)</f>
        <v>0</v>
      </c>
      <c r="Q3126" s="1">
        <f>VLOOKUP(A3126,'ADM Details FY17'!$A$3:$V$3515,22,FALSE)</f>
        <v>0</v>
      </c>
      <c r="R3126" s="1">
        <f>VLOOKUP(A3126,'ADM Details FY17'!$A$3:$W$3515,23,FALSE)</f>
        <v>0.28000000000000003</v>
      </c>
      <c r="S3126" s="1">
        <f>VLOOKUP(A3126,'ADM Details FY17'!$A$3:$X$3515,24,FALSE)</f>
        <v>0</v>
      </c>
      <c r="T3126" s="1">
        <f>VLOOKUP(A3126,'ADM Details FY17'!$A$3:$Y$3515,25,FALSE)</f>
        <v>0</v>
      </c>
      <c r="U3126" s="1">
        <f>VLOOKUP(A3126,'ADM Details FY17'!$A$3:$AA$3515,27,FALSE)</f>
        <v>0</v>
      </c>
      <c r="V3126" s="1">
        <f>IFERROR(VLOOKUP(C3126,'eindex _tget pp '!$A$4:$E$615,5,FALSE),0)</f>
        <v>433.69639068902381</v>
      </c>
      <c r="W3126" s="31">
        <f>IFERROR(VLOOKUP(C3126,'eindex _tget pp '!$A$4:$F$615,6,FALSE),0)</f>
        <v>0.1274819402</v>
      </c>
      <c r="X3126" s="4">
        <f>IFERROR(VLOOKUP(B3126,'eschools 16'!$A$2:$F$25,6,FALSE),1)</f>
        <v>1</v>
      </c>
      <c r="Y3126" s="1">
        <f t="shared" si="240"/>
        <v>97.58</v>
      </c>
      <c r="Z3126" s="1">
        <f t="shared" si="241"/>
        <v>0</v>
      </c>
      <c r="AA3126" s="31">
        <f>IFERROR(VLOOKUP(C3126,'eindex _tget pp '!$A$4:$G$615,7,FALSE),0)</f>
        <v>0.56991119000000001</v>
      </c>
      <c r="AB3126" s="1">
        <f>VLOOKUP(A3126,'ADM Details FY17'!$A$3:$AB$3515,28,FALSE)</f>
        <v>0</v>
      </c>
      <c r="AC3126" s="1">
        <f t="shared" si="242"/>
        <v>0</v>
      </c>
      <c r="AD3126" s="1">
        <f t="shared" si="243"/>
        <v>0.9</v>
      </c>
      <c r="AE3126" s="1">
        <f t="shared" si="244"/>
        <v>135</v>
      </c>
    </row>
    <row r="3127" spans="1:31" x14ac:dyDescent="0.25">
      <c r="A3127" t="str">
        <f>B3127&amp;"-"&amp;COUNTIF($B$3:B3127,B3127)</f>
        <v>8063-12</v>
      </c>
      <c r="B3127">
        <v>8063</v>
      </c>
      <c r="C3127" s="18">
        <f>VLOOKUP(A3127,'ADM Details FY17'!$A$3:$D$3515,4,FALSE)</f>
        <v>50039</v>
      </c>
      <c r="D3127" s="1">
        <f>VLOOKUP(A3127,'ADM Details FY17'!$A$3:$E$3515,5,FALSE)</f>
        <v>1</v>
      </c>
      <c r="E3127" s="1">
        <f>VLOOKUP(A3127,'ADM Details FY17'!$A$3:$F$3515,6,FALSE)</f>
        <v>0</v>
      </c>
      <c r="F3127" s="1">
        <f>VLOOKUP(A3127,'ADM Details FY17'!$A$3:$G$3515,7,FALSE)</f>
        <v>0</v>
      </c>
      <c r="G3127" s="1">
        <f>VLOOKUP(A3127,'ADM Details FY17'!$A$3:$H$3515,8,FALSE)</f>
        <v>1</v>
      </c>
      <c r="H3127" s="1">
        <f>VLOOKUP(A3127,'ADM Details FY17'!$A$3:$I$3515,9,FALSE)</f>
        <v>0</v>
      </c>
      <c r="I3127" s="1">
        <f>VLOOKUP(A3127,'ADM Details FY17'!$A$3:$J$3517,10,FALSE)</f>
        <v>0</v>
      </c>
      <c r="J3127" s="1">
        <f>VLOOKUP(A3127,'ADM Details FY17'!$A$3:$K$3515,11,FALSE)</f>
        <v>0</v>
      </c>
      <c r="K3127" s="1">
        <f>VLOOKUP(A3127,'ADM Details FY17'!$A$3:$M$3515,13,FALSE)</f>
        <v>1</v>
      </c>
      <c r="L3127" s="1">
        <f>VLOOKUP(A3127,'ADM Details FY17'!$A$3:$O$3515,15,FALSE)</f>
        <v>0</v>
      </c>
      <c r="M3127" s="1">
        <f>VLOOKUP(A3127,'ADM Details FY17'!$A$3:$P$3515,16,FALSE)</f>
        <v>0</v>
      </c>
      <c r="N3127" s="1">
        <f>VLOOKUP(A3127,'ADM Details FY17'!$A$3:$Q$3515,17,FALSE)</f>
        <v>0</v>
      </c>
      <c r="O3127" s="1">
        <f>VLOOKUP(A3127,'ADM Details FY17'!$A$3:$S$3515,19,FALSE)</f>
        <v>0</v>
      </c>
      <c r="P3127" s="1">
        <f>VLOOKUP(A3127,'ADM Details FY17'!$A$3:$U$3515,21,FALSE)</f>
        <v>0</v>
      </c>
      <c r="Q3127" s="1">
        <f>VLOOKUP(A3127,'ADM Details FY17'!$A$3:$V$3515,22,FALSE)</f>
        <v>0</v>
      </c>
      <c r="R3127" s="1">
        <f>VLOOKUP(A3127,'ADM Details FY17'!$A$3:$W$3515,23,FALSE)</f>
        <v>1</v>
      </c>
      <c r="S3127" s="1">
        <f>VLOOKUP(A3127,'ADM Details FY17'!$A$3:$X$3515,24,FALSE)</f>
        <v>0</v>
      </c>
      <c r="T3127" s="1">
        <f>VLOOKUP(A3127,'ADM Details FY17'!$A$3:$Y$3515,25,FALSE)</f>
        <v>0</v>
      </c>
      <c r="U3127" s="1">
        <f>VLOOKUP(A3127,'ADM Details FY17'!$A$3:$AA$3515,27,FALSE)</f>
        <v>0</v>
      </c>
      <c r="V3127" s="1">
        <f>IFERROR(VLOOKUP(C3127,'eindex _tget pp '!$A$4:$E$615,5,FALSE),0)</f>
        <v>428.64733534644574</v>
      </c>
      <c r="W3127" s="31">
        <f>IFERROR(VLOOKUP(C3127,'eindex _tget pp '!$A$4:$F$615,6,FALSE),0)</f>
        <v>0.53887867950000001</v>
      </c>
      <c r="X3127" s="4">
        <f>IFERROR(VLOOKUP(B3127,'eschools 16'!$A$2:$F$25,6,FALSE),1)</f>
        <v>1</v>
      </c>
      <c r="Y3127" s="1">
        <f t="shared" si="240"/>
        <v>107.16</v>
      </c>
      <c r="Z3127" s="1">
        <f t="shared" si="241"/>
        <v>146.58000000000001</v>
      </c>
      <c r="AA3127" s="31">
        <f>IFERROR(VLOOKUP(C3127,'eindex _tget pp '!$A$4:$G$615,7,FALSE),0)</f>
        <v>0.50386079299999997</v>
      </c>
      <c r="AB3127" s="1">
        <f>VLOOKUP(A3127,'ADM Details FY17'!$A$3:$AB$3515,28,FALSE)</f>
        <v>0</v>
      </c>
      <c r="AC3127" s="1">
        <f t="shared" si="242"/>
        <v>0</v>
      </c>
      <c r="AD3127" s="1">
        <f t="shared" si="243"/>
        <v>1</v>
      </c>
      <c r="AE3127" s="1">
        <f t="shared" si="244"/>
        <v>150</v>
      </c>
    </row>
    <row r="3128" spans="1:31" x14ac:dyDescent="0.25">
      <c r="A3128" t="str">
        <f>B3128&amp;"-"&amp;COUNTIF($B$3:B3128,B3128)</f>
        <v>8063-13</v>
      </c>
      <c r="B3128">
        <v>8063</v>
      </c>
      <c r="C3128" s="18">
        <f>VLOOKUP(A3128,'ADM Details FY17'!$A$3:$D$3515,4,FALSE)</f>
        <v>44685</v>
      </c>
      <c r="D3128" s="1">
        <f>VLOOKUP(A3128,'ADM Details FY17'!$A$3:$E$3515,5,FALSE)</f>
        <v>1.98</v>
      </c>
      <c r="E3128" s="1">
        <f>VLOOKUP(A3128,'ADM Details FY17'!$A$3:$F$3515,6,FALSE)</f>
        <v>0</v>
      </c>
      <c r="F3128" s="1">
        <f>VLOOKUP(A3128,'ADM Details FY17'!$A$3:$G$3515,7,FALSE)</f>
        <v>0</v>
      </c>
      <c r="G3128" s="1">
        <f>VLOOKUP(A3128,'ADM Details FY17'!$A$3:$H$3515,8,FALSE)</f>
        <v>0</v>
      </c>
      <c r="H3128" s="1">
        <f>VLOOKUP(A3128,'ADM Details FY17'!$A$3:$I$3515,9,FALSE)</f>
        <v>0</v>
      </c>
      <c r="I3128" s="1">
        <f>VLOOKUP(A3128,'ADM Details FY17'!$A$3:$J$3517,10,FALSE)</f>
        <v>0</v>
      </c>
      <c r="J3128" s="1">
        <f>VLOOKUP(A3128,'ADM Details FY17'!$A$3:$K$3515,11,FALSE)</f>
        <v>0</v>
      </c>
      <c r="K3128" s="1">
        <f>VLOOKUP(A3128,'ADM Details FY17'!$A$3:$M$3515,13,FALSE)</f>
        <v>1.98</v>
      </c>
      <c r="L3128" s="1">
        <f>VLOOKUP(A3128,'ADM Details FY17'!$A$3:$O$3515,15,FALSE)</f>
        <v>0</v>
      </c>
      <c r="M3128" s="1">
        <f>VLOOKUP(A3128,'ADM Details FY17'!$A$3:$P$3515,16,FALSE)</f>
        <v>0</v>
      </c>
      <c r="N3128" s="1">
        <f>VLOOKUP(A3128,'ADM Details FY17'!$A$3:$Q$3515,17,FALSE)</f>
        <v>0</v>
      </c>
      <c r="O3128" s="1">
        <f>VLOOKUP(A3128,'ADM Details FY17'!$A$3:$S$3515,19,FALSE)</f>
        <v>0</v>
      </c>
      <c r="P3128" s="1">
        <f>VLOOKUP(A3128,'ADM Details FY17'!$A$3:$U$3515,21,FALSE)</f>
        <v>0</v>
      </c>
      <c r="Q3128" s="1">
        <f>VLOOKUP(A3128,'ADM Details FY17'!$A$3:$V$3515,22,FALSE)</f>
        <v>0</v>
      </c>
      <c r="R3128" s="1">
        <f>VLOOKUP(A3128,'ADM Details FY17'!$A$3:$W$3515,23,FALSE)</f>
        <v>0.24</v>
      </c>
      <c r="S3128" s="1">
        <f>VLOOKUP(A3128,'ADM Details FY17'!$A$3:$X$3515,24,FALSE)</f>
        <v>0</v>
      </c>
      <c r="T3128" s="1">
        <f>VLOOKUP(A3128,'ADM Details FY17'!$A$3:$Y$3515,25,FALSE)</f>
        <v>0</v>
      </c>
      <c r="U3128" s="1">
        <f>VLOOKUP(A3128,'ADM Details FY17'!$A$3:$AA$3515,27,FALSE)</f>
        <v>0</v>
      </c>
      <c r="V3128" s="1">
        <f>IFERROR(VLOOKUP(C3128,'eindex _tget pp '!$A$4:$E$615,5,FALSE),0)</f>
        <v>547.87772208712238</v>
      </c>
      <c r="W3128" s="31">
        <f>IFERROR(VLOOKUP(C3128,'eindex _tget pp '!$A$4:$F$615,6,FALSE),0)</f>
        <v>3.7147421595000001</v>
      </c>
      <c r="X3128" s="4">
        <f>IFERROR(VLOOKUP(B3128,'eschools 16'!$A$2:$F$25,6,FALSE),1)</f>
        <v>1</v>
      </c>
      <c r="Y3128" s="1">
        <f t="shared" si="240"/>
        <v>271.2</v>
      </c>
      <c r="Z3128" s="1">
        <f t="shared" si="241"/>
        <v>2000.61</v>
      </c>
      <c r="AA3128" s="31">
        <f>IFERROR(VLOOKUP(C3128,'eindex _tget pp '!$A$4:$G$615,7,FALSE),0)</f>
        <v>0.59611453800000003</v>
      </c>
      <c r="AB3128" s="1">
        <f>VLOOKUP(A3128,'ADM Details FY17'!$A$3:$AB$3515,28,FALSE)</f>
        <v>0</v>
      </c>
      <c r="AC3128" s="1">
        <f t="shared" si="242"/>
        <v>0</v>
      </c>
      <c r="AD3128" s="1">
        <f t="shared" si="243"/>
        <v>1.98</v>
      </c>
      <c r="AE3128" s="1">
        <f t="shared" si="244"/>
        <v>297</v>
      </c>
    </row>
    <row r="3129" spans="1:31" x14ac:dyDescent="0.25">
      <c r="A3129" t="str">
        <f>B3129&amp;"-"&amp;COUNTIF($B$3:B3129,B3129)</f>
        <v>8063-14</v>
      </c>
      <c r="B3129">
        <v>8063</v>
      </c>
      <c r="C3129" s="18">
        <f>VLOOKUP(A3129,'ADM Details FY17'!$A$3:$D$3515,4,FALSE)</f>
        <v>45591</v>
      </c>
      <c r="D3129" s="1">
        <f>VLOOKUP(A3129,'ADM Details FY17'!$A$3:$E$3515,5,FALSE)</f>
        <v>0.43</v>
      </c>
      <c r="E3129" s="1">
        <f>VLOOKUP(A3129,'ADM Details FY17'!$A$3:$F$3515,6,FALSE)</f>
        <v>0</v>
      </c>
      <c r="F3129" s="1">
        <f>VLOOKUP(A3129,'ADM Details FY17'!$A$3:$G$3515,7,FALSE)</f>
        <v>0</v>
      </c>
      <c r="G3129" s="1">
        <f>VLOOKUP(A3129,'ADM Details FY17'!$A$3:$H$3515,8,FALSE)</f>
        <v>0</v>
      </c>
      <c r="H3129" s="1">
        <f>VLOOKUP(A3129,'ADM Details FY17'!$A$3:$I$3515,9,FALSE)</f>
        <v>0</v>
      </c>
      <c r="I3129" s="1">
        <f>VLOOKUP(A3129,'ADM Details FY17'!$A$3:$J$3517,10,FALSE)</f>
        <v>0</v>
      </c>
      <c r="J3129" s="1">
        <f>VLOOKUP(A3129,'ADM Details FY17'!$A$3:$K$3515,11,FALSE)</f>
        <v>0</v>
      </c>
      <c r="K3129" s="1">
        <f>VLOOKUP(A3129,'ADM Details FY17'!$A$3:$M$3515,13,FALSE)</f>
        <v>0</v>
      </c>
      <c r="L3129" s="1">
        <f>VLOOKUP(A3129,'ADM Details FY17'!$A$3:$O$3515,15,FALSE)</f>
        <v>0</v>
      </c>
      <c r="M3129" s="1">
        <f>VLOOKUP(A3129,'ADM Details FY17'!$A$3:$P$3515,16,FALSE)</f>
        <v>0</v>
      </c>
      <c r="N3129" s="1">
        <f>VLOOKUP(A3129,'ADM Details FY17'!$A$3:$Q$3515,17,FALSE)</f>
        <v>0</v>
      </c>
      <c r="O3129" s="1">
        <f>VLOOKUP(A3129,'ADM Details FY17'!$A$3:$S$3515,19,FALSE)</f>
        <v>0</v>
      </c>
      <c r="P3129" s="1">
        <f>VLOOKUP(A3129,'ADM Details FY17'!$A$3:$U$3515,21,FALSE)</f>
        <v>0</v>
      </c>
      <c r="Q3129" s="1">
        <f>VLOOKUP(A3129,'ADM Details FY17'!$A$3:$V$3515,22,FALSE)</f>
        <v>0</v>
      </c>
      <c r="R3129" s="1">
        <f>VLOOKUP(A3129,'ADM Details FY17'!$A$3:$W$3515,23,FALSE)</f>
        <v>0</v>
      </c>
      <c r="S3129" s="1">
        <f>VLOOKUP(A3129,'ADM Details FY17'!$A$3:$X$3515,24,FALSE)</f>
        <v>0</v>
      </c>
      <c r="T3129" s="1">
        <f>VLOOKUP(A3129,'ADM Details FY17'!$A$3:$Y$3515,25,FALSE)</f>
        <v>0</v>
      </c>
      <c r="U3129" s="1">
        <f>VLOOKUP(A3129,'ADM Details FY17'!$A$3:$AA$3515,27,FALSE)</f>
        <v>0</v>
      </c>
      <c r="V3129" s="1">
        <f>IFERROR(VLOOKUP(C3129,'eindex _tget pp '!$A$4:$E$615,5,FALSE),0)</f>
        <v>761.11435785384799</v>
      </c>
      <c r="W3129" s="31">
        <f>IFERROR(VLOOKUP(C3129,'eindex _tget pp '!$A$4:$F$615,6,FALSE),0)</f>
        <v>1.0461611466</v>
      </c>
      <c r="X3129" s="4">
        <f>IFERROR(VLOOKUP(B3129,'eschools 16'!$A$2:$F$25,6,FALSE),1)</f>
        <v>1</v>
      </c>
      <c r="Y3129" s="1">
        <f t="shared" si="240"/>
        <v>81.819999999999993</v>
      </c>
      <c r="Z3129" s="1">
        <f t="shared" si="241"/>
        <v>0</v>
      </c>
      <c r="AA3129" s="31">
        <f>IFERROR(VLOOKUP(C3129,'eindex _tget pp '!$A$4:$G$615,7,FALSE),0)</f>
        <v>0.67912709999999998</v>
      </c>
      <c r="AB3129" s="1">
        <f>VLOOKUP(A3129,'ADM Details FY17'!$A$3:$AB$3515,28,FALSE)</f>
        <v>0</v>
      </c>
      <c r="AC3129" s="1">
        <f t="shared" si="242"/>
        <v>0</v>
      </c>
      <c r="AD3129" s="1">
        <f t="shared" si="243"/>
        <v>0.43</v>
      </c>
      <c r="AE3129" s="1">
        <f t="shared" si="244"/>
        <v>64.5</v>
      </c>
    </row>
    <row r="3130" spans="1:31" x14ac:dyDescent="0.25">
      <c r="A3130" t="str">
        <f>B3130&amp;"-"&amp;COUNTIF($B$3:B3130,B3130)</f>
        <v>8063-15</v>
      </c>
      <c r="B3130">
        <v>8063</v>
      </c>
      <c r="C3130" s="18">
        <f>VLOOKUP(A3130,'ADM Details FY17'!$A$3:$D$3515,4,FALSE)</f>
        <v>49221</v>
      </c>
      <c r="D3130" s="1">
        <f>VLOOKUP(A3130,'ADM Details FY17'!$A$3:$E$3515,5,FALSE)</f>
        <v>0.33</v>
      </c>
      <c r="E3130" s="1">
        <f>VLOOKUP(A3130,'ADM Details FY17'!$A$3:$F$3515,6,FALSE)</f>
        <v>0</v>
      </c>
      <c r="F3130" s="1">
        <f>VLOOKUP(A3130,'ADM Details FY17'!$A$3:$G$3515,7,FALSE)</f>
        <v>0</v>
      </c>
      <c r="G3130" s="1">
        <f>VLOOKUP(A3130,'ADM Details FY17'!$A$3:$H$3515,8,FALSE)</f>
        <v>0.33</v>
      </c>
      <c r="H3130" s="1">
        <f>VLOOKUP(A3130,'ADM Details FY17'!$A$3:$I$3515,9,FALSE)</f>
        <v>0</v>
      </c>
      <c r="I3130" s="1">
        <f>VLOOKUP(A3130,'ADM Details FY17'!$A$3:$J$3517,10,FALSE)</f>
        <v>0</v>
      </c>
      <c r="J3130" s="1">
        <f>VLOOKUP(A3130,'ADM Details FY17'!$A$3:$K$3515,11,FALSE)</f>
        <v>0</v>
      </c>
      <c r="K3130" s="1">
        <f>VLOOKUP(A3130,'ADM Details FY17'!$A$3:$M$3515,13,FALSE)</f>
        <v>0.33</v>
      </c>
      <c r="L3130" s="1">
        <f>VLOOKUP(A3130,'ADM Details FY17'!$A$3:$O$3515,15,FALSE)</f>
        <v>0</v>
      </c>
      <c r="M3130" s="1">
        <f>VLOOKUP(A3130,'ADM Details FY17'!$A$3:$P$3515,16,FALSE)</f>
        <v>0</v>
      </c>
      <c r="N3130" s="1">
        <f>VLOOKUP(A3130,'ADM Details FY17'!$A$3:$Q$3515,17,FALSE)</f>
        <v>0</v>
      </c>
      <c r="O3130" s="1">
        <f>VLOOKUP(A3130,'ADM Details FY17'!$A$3:$S$3515,19,FALSE)</f>
        <v>0</v>
      </c>
      <c r="P3130" s="1">
        <f>VLOOKUP(A3130,'ADM Details FY17'!$A$3:$U$3515,21,FALSE)</f>
        <v>0</v>
      </c>
      <c r="Q3130" s="1">
        <f>VLOOKUP(A3130,'ADM Details FY17'!$A$3:$V$3515,22,FALSE)</f>
        <v>0</v>
      </c>
      <c r="R3130" s="1">
        <f>VLOOKUP(A3130,'ADM Details FY17'!$A$3:$W$3515,23,FALSE)</f>
        <v>0</v>
      </c>
      <c r="S3130" s="1">
        <f>VLOOKUP(A3130,'ADM Details FY17'!$A$3:$X$3515,24,FALSE)</f>
        <v>0</v>
      </c>
      <c r="T3130" s="1">
        <f>VLOOKUP(A3130,'ADM Details FY17'!$A$3:$Y$3515,25,FALSE)</f>
        <v>0</v>
      </c>
      <c r="U3130" s="1">
        <f>VLOOKUP(A3130,'ADM Details FY17'!$A$3:$AA$3515,27,FALSE)</f>
        <v>0</v>
      </c>
      <c r="V3130" s="1">
        <f>IFERROR(VLOOKUP(C3130,'eindex _tget pp '!$A$4:$E$615,5,FALSE),0)</f>
        <v>390.18712239015127</v>
      </c>
      <c r="W3130" s="31">
        <f>IFERROR(VLOOKUP(C3130,'eindex _tget pp '!$A$4:$F$615,6,FALSE),0)</f>
        <v>0.81822278510000002</v>
      </c>
      <c r="X3130" s="4">
        <f>IFERROR(VLOOKUP(B3130,'eschools 16'!$A$2:$F$25,6,FALSE),1)</f>
        <v>1</v>
      </c>
      <c r="Y3130" s="1">
        <f t="shared" si="240"/>
        <v>32.19</v>
      </c>
      <c r="Z3130" s="1">
        <f t="shared" si="241"/>
        <v>73.44</v>
      </c>
      <c r="AA3130" s="31">
        <f>IFERROR(VLOOKUP(C3130,'eindex _tget pp '!$A$4:$G$615,7,FALSE),0)</f>
        <v>0.52811921699999997</v>
      </c>
      <c r="AB3130" s="1">
        <f>VLOOKUP(A3130,'ADM Details FY17'!$A$3:$AB$3515,28,FALSE)</f>
        <v>0</v>
      </c>
      <c r="AC3130" s="1">
        <f t="shared" si="242"/>
        <v>0</v>
      </c>
      <c r="AD3130" s="1">
        <f t="shared" si="243"/>
        <v>0.33</v>
      </c>
      <c r="AE3130" s="1">
        <f t="shared" si="244"/>
        <v>49.5</v>
      </c>
    </row>
    <row r="3131" spans="1:31" x14ac:dyDescent="0.25">
      <c r="A3131" t="str">
        <f>B3131&amp;"-"&amp;COUNTIF($B$3:B3131,B3131)</f>
        <v>8063-16</v>
      </c>
      <c r="B3131">
        <v>8063</v>
      </c>
      <c r="C3131" s="18">
        <f>VLOOKUP(A3131,'ADM Details FY17'!$A$3:$D$3515,4,FALSE)</f>
        <v>50062</v>
      </c>
      <c r="D3131" s="1">
        <f>VLOOKUP(A3131,'ADM Details FY17'!$A$3:$E$3515,5,FALSE)</f>
        <v>3.3</v>
      </c>
      <c r="E3131" s="1">
        <f>VLOOKUP(A3131,'ADM Details FY17'!$A$3:$F$3515,6,FALSE)</f>
        <v>0</v>
      </c>
      <c r="F3131" s="1">
        <f>VLOOKUP(A3131,'ADM Details FY17'!$A$3:$G$3515,7,FALSE)</f>
        <v>0.38</v>
      </c>
      <c r="G3131" s="1">
        <f>VLOOKUP(A3131,'ADM Details FY17'!$A$3:$H$3515,8,FALSE)</f>
        <v>0</v>
      </c>
      <c r="H3131" s="1">
        <f>VLOOKUP(A3131,'ADM Details FY17'!$A$3:$I$3515,9,FALSE)</f>
        <v>0</v>
      </c>
      <c r="I3131" s="1">
        <f>VLOOKUP(A3131,'ADM Details FY17'!$A$3:$J$3517,10,FALSE)</f>
        <v>0</v>
      </c>
      <c r="J3131" s="1">
        <f>VLOOKUP(A3131,'ADM Details FY17'!$A$3:$K$3515,11,FALSE)</f>
        <v>0</v>
      </c>
      <c r="K3131" s="1">
        <f>VLOOKUP(A3131,'ADM Details FY17'!$A$3:$M$3515,13,FALSE)</f>
        <v>2.92</v>
      </c>
      <c r="L3131" s="1">
        <f>VLOOKUP(A3131,'ADM Details FY17'!$A$3:$O$3515,15,FALSE)</f>
        <v>0</v>
      </c>
      <c r="M3131" s="1">
        <f>VLOOKUP(A3131,'ADM Details FY17'!$A$3:$P$3515,16,FALSE)</f>
        <v>0</v>
      </c>
      <c r="N3131" s="1">
        <f>VLOOKUP(A3131,'ADM Details FY17'!$A$3:$Q$3515,17,FALSE)</f>
        <v>0</v>
      </c>
      <c r="O3131" s="1">
        <f>VLOOKUP(A3131,'ADM Details FY17'!$A$3:$S$3515,19,FALSE)</f>
        <v>0</v>
      </c>
      <c r="P3131" s="1">
        <f>VLOOKUP(A3131,'ADM Details FY17'!$A$3:$U$3515,21,FALSE)</f>
        <v>0</v>
      </c>
      <c r="Q3131" s="1">
        <f>VLOOKUP(A3131,'ADM Details FY17'!$A$3:$V$3515,22,FALSE)</f>
        <v>0</v>
      </c>
      <c r="R3131" s="1">
        <f>VLOOKUP(A3131,'ADM Details FY17'!$A$3:$W$3515,23,FALSE)</f>
        <v>2.1800000000000002</v>
      </c>
      <c r="S3131" s="1">
        <f>VLOOKUP(A3131,'ADM Details FY17'!$A$3:$X$3515,24,FALSE)</f>
        <v>0</v>
      </c>
      <c r="T3131" s="1">
        <f>VLOOKUP(A3131,'ADM Details FY17'!$A$3:$Y$3515,25,FALSE)</f>
        <v>0</v>
      </c>
      <c r="U3131" s="1">
        <f>VLOOKUP(A3131,'ADM Details FY17'!$A$3:$AA$3515,27,FALSE)</f>
        <v>0</v>
      </c>
      <c r="V3131" s="1">
        <f>IFERROR(VLOOKUP(C3131,'eindex _tget pp '!$A$4:$E$615,5,FALSE),0)</f>
        <v>211.76986022508626</v>
      </c>
      <c r="W3131" s="31">
        <f>IFERROR(VLOOKUP(C3131,'eindex _tget pp '!$A$4:$F$615,6,FALSE),0)</f>
        <v>1.1341027796000001</v>
      </c>
      <c r="X3131" s="4">
        <f>IFERROR(VLOOKUP(B3131,'eschools 16'!$A$2:$F$25,6,FALSE),1)</f>
        <v>1</v>
      </c>
      <c r="Y3131" s="1">
        <f t="shared" si="240"/>
        <v>174.71</v>
      </c>
      <c r="Z3131" s="1">
        <f t="shared" si="241"/>
        <v>900.75</v>
      </c>
      <c r="AA3131" s="31">
        <f>IFERROR(VLOOKUP(C3131,'eindex _tget pp '!$A$4:$G$615,7,FALSE),0)</f>
        <v>0.44289541599999999</v>
      </c>
      <c r="AB3131" s="1">
        <f>VLOOKUP(A3131,'ADM Details FY17'!$A$3:$AB$3515,28,FALSE)</f>
        <v>0</v>
      </c>
      <c r="AC3131" s="1">
        <f t="shared" si="242"/>
        <v>0</v>
      </c>
      <c r="AD3131" s="1">
        <f t="shared" si="243"/>
        <v>3.3</v>
      </c>
      <c r="AE3131" s="1">
        <f t="shared" si="244"/>
        <v>495</v>
      </c>
    </row>
    <row r="3132" spans="1:31" x14ac:dyDescent="0.25">
      <c r="A3132" t="str">
        <f>B3132&amp;"-"&amp;COUNTIF($B$3:B3132,B3132)</f>
        <v>8063-17</v>
      </c>
      <c r="B3132">
        <v>8063</v>
      </c>
      <c r="C3132" s="18">
        <f>VLOOKUP(A3132,'ADM Details FY17'!$A$3:$D$3515,4,FALSE)</f>
        <v>44834</v>
      </c>
      <c r="D3132" s="1">
        <f>VLOOKUP(A3132,'ADM Details FY17'!$A$3:$E$3515,5,FALSE)</f>
        <v>2</v>
      </c>
      <c r="E3132" s="1">
        <f>VLOOKUP(A3132,'ADM Details FY17'!$A$3:$F$3515,6,FALSE)</f>
        <v>0</v>
      </c>
      <c r="F3132" s="1">
        <f>VLOOKUP(A3132,'ADM Details FY17'!$A$3:$G$3515,7,FALSE)</f>
        <v>0</v>
      </c>
      <c r="G3132" s="1">
        <f>VLOOKUP(A3132,'ADM Details FY17'!$A$3:$H$3515,8,FALSE)</f>
        <v>0</v>
      </c>
      <c r="H3132" s="1">
        <f>VLOOKUP(A3132,'ADM Details FY17'!$A$3:$I$3515,9,FALSE)</f>
        <v>0</v>
      </c>
      <c r="I3132" s="1">
        <f>VLOOKUP(A3132,'ADM Details FY17'!$A$3:$J$3517,10,FALSE)</f>
        <v>0</v>
      </c>
      <c r="J3132" s="1">
        <f>VLOOKUP(A3132,'ADM Details FY17'!$A$3:$K$3515,11,FALSE)</f>
        <v>0</v>
      </c>
      <c r="K3132" s="1">
        <f>VLOOKUP(A3132,'ADM Details FY17'!$A$3:$M$3515,13,FALSE)</f>
        <v>1</v>
      </c>
      <c r="L3132" s="1">
        <f>VLOOKUP(A3132,'ADM Details FY17'!$A$3:$O$3515,15,FALSE)</f>
        <v>0</v>
      </c>
      <c r="M3132" s="1">
        <f>VLOOKUP(A3132,'ADM Details FY17'!$A$3:$P$3515,16,FALSE)</f>
        <v>0</v>
      </c>
      <c r="N3132" s="1">
        <f>VLOOKUP(A3132,'ADM Details FY17'!$A$3:$Q$3515,17,FALSE)</f>
        <v>0</v>
      </c>
      <c r="O3132" s="1">
        <f>VLOOKUP(A3132,'ADM Details FY17'!$A$3:$S$3515,19,FALSE)</f>
        <v>0</v>
      </c>
      <c r="P3132" s="1">
        <f>VLOOKUP(A3132,'ADM Details FY17'!$A$3:$U$3515,21,FALSE)</f>
        <v>0</v>
      </c>
      <c r="Q3132" s="1">
        <f>VLOOKUP(A3132,'ADM Details FY17'!$A$3:$V$3515,22,FALSE)</f>
        <v>0</v>
      </c>
      <c r="R3132" s="1">
        <f>VLOOKUP(A3132,'ADM Details FY17'!$A$3:$W$3515,23,FALSE)</f>
        <v>0.98</v>
      </c>
      <c r="S3132" s="1">
        <f>VLOOKUP(A3132,'ADM Details FY17'!$A$3:$X$3515,24,FALSE)</f>
        <v>0</v>
      </c>
      <c r="T3132" s="1">
        <f>VLOOKUP(A3132,'ADM Details FY17'!$A$3:$Y$3515,25,FALSE)</f>
        <v>0</v>
      </c>
      <c r="U3132" s="1">
        <f>VLOOKUP(A3132,'ADM Details FY17'!$A$3:$AA$3515,27,FALSE)</f>
        <v>0</v>
      </c>
      <c r="V3132" s="1">
        <f>IFERROR(VLOOKUP(C3132,'eindex _tget pp '!$A$4:$E$615,5,FALSE),0)</f>
        <v>0</v>
      </c>
      <c r="W3132" s="31">
        <f>IFERROR(VLOOKUP(C3132,'eindex _tget pp '!$A$4:$F$615,6,FALSE),0)</f>
        <v>0.29165159229999998</v>
      </c>
      <c r="X3132" s="4">
        <f>IFERROR(VLOOKUP(B3132,'eschools 16'!$A$2:$F$25,6,FALSE),1)</f>
        <v>1</v>
      </c>
      <c r="Y3132" s="1">
        <f t="shared" si="240"/>
        <v>0</v>
      </c>
      <c r="Z3132" s="1">
        <f t="shared" si="241"/>
        <v>79.33</v>
      </c>
      <c r="AA3132" s="31">
        <f>IFERROR(VLOOKUP(C3132,'eindex _tget pp '!$A$4:$G$615,7,FALSE),0)</f>
        <v>0.30794382300000001</v>
      </c>
      <c r="AB3132" s="1">
        <f>VLOOKUP(A3132,'ADM Details FY17'!$A$3:$AB$3515,28,FALSE)</f>
        <v>0</v>
      </c>
      <c r="AC3132" s="1">
        <f t="shared" si="242"/>
        <v>0</v>
      </c>
      <c r="AD3132" s="1">
        <f t="shared" si="243"/>
        <v>2</v>
      </c>
      <c r="AE3132" s="1">
        <f t="shared" si="244"/>
        <v>300</v>
      </c>
    </row>
    <row r="3133" spans="1:31" x14ac:dyDescent="0.25">
      <c r="A3133" t="str">
        <f>B3133&amp;"-"&amp;COUNTIF($B$3:B3133,B3133)</f>
        <v>8063-18</v>
      </c>
      <c r="B3133">
        <v>8063</v>
      </c>
      <c r="C3133" s="18">
        <f>VLOOKUP(A3133,'ADM Details FY17'!$A$3:$D$3515,4,FALSE)</f>
        <v>44883</v>
      </c>
      <c r="D3133" s="1">
        <f>VLOOKUP(A3133,'ADM Details FY17'!$A$3:$E$3515,5,FALSE)</f>
        <v>5.72</v>
      </c>
      <c r="E3133" s="1">
        <f>VLOOKUP(A3133,'ADM Details FY17'!$A$3:$F$3515,6,FALSE)</f>
        <v>0</v>
      </c>
      <c r="F3133" s="1">
        <f>VLOOKUP(A3133,'ADM Details FY17'!$A$3:$G$3515,7,FALSE)</f>
        <v>0</v>
      </c>
      <c r="G3133" s="1">
        <f>VLOOKUP(A3133,'ADM Details FY17'!$A$3:$H$3515,8,FALSE)</f>
        <v>0</v>
      </c>
      <c r="H3133" s="1">
        <f>VLOOKUP(A3133,'ADM Details FY17'!$A$3:$I$3515,9,FALSE)</f>
        <v>0</v>
      </c>
      <c r="I3133" s="1">
        <f>VLOOKUP(A3133,'ADM Details FY17'!$A$3:$J$3517,10,FALSE)</f>
        <v>0</v>
      </c>
      <c r="J3133" s="1">
        <f>VLOOKUP(A3133,'ADM Details FY17'!$A$3:$K$3515,11,FALSE)</f>
        <v>0</v>
      </c>
      <c r="K3133" s="1">
        <f>VLOOKUP(A3133,'ADM Details FY17'!$A$3:$M$3515,13,FALSE)</f>
        <v>4.84</v>
      </c>
      <c r="L3133" s="1">
        <f>VLOOKUP(A3133,'ADM Details FY17'!$A$3:$O$3515,15,FALSE)</f>
        <v>0</v>
      </c>
      <c r="M3133" s="1">
        <f>VLOOKUP(A3133,'ADM Details FY17'!$A$3:$P$3515,16,FALSE)</f>
        <v>0</v>
      </c>
      <c r="N3133" s="1">
        <f>VLOOKUP(A3133,'ADM Details FY17'!$A$3:$Q$3515,17,FALSE)</f>
        <v>0</v>
      </c>
      <c r="O3133" s="1">
        <f>VLOOKUP(A3133,'ADM Details FY17'!$A$3:$S$3515,19,FALSE)</f>
        <v>0</v>
      </c>
      <c r="P3133" s="1">
        <f>VLOOKUP(A3133,'ADM Details FY17'!$A$3:$U$3515,21,FALSE)</f>
        <v>0</v>
      </c>
      <c r="Q3133" s="1">
        <f>VLOOKUP(A3133,'ADM Details FY17'!$A$3:$V$3515,22,FALSE)</f>
        <v>0</v>
      </c>
      <c r="R3133" s="1">
        <f>VLOOKUP(A3133,'ADM Details FY17'!$A$3:$W$3515,23,FALSE)</f>
        <v>6.97</v>
      </c>
      <c r="S3133" s="1">
        <f>VLOOKUP(A3133,'ADM Details FY17'!$A$3:$X$3515,24,FALSE)</f>
        <v>0</v>
      </c>
      <c r="T3133" s="1">
        <f>VLOOKUP(A3133,'ADM Details FY17'!$A$3:$Y$3515,25,FALSE)</f>
        <v>0.09</v>
      </c>
      <c r="U3133" s="1">
        <f>VLOOKUP(A3133,'ADM Details FY17'!$A$3:$AA$3515,27,FALSE)</f>
        <v>0</v>
      </c>
      <c r="V3133" s="1">
        <f>IFERROR(VLOOKUP(C3133,'eindex _tget pp '!$A$4:$E$615,5,FALSE),0)</f>
        <v>135.2184253389232</v>
      </c>
      <c r="W3133" s="31">
        <f>IFERROR(VLOOKUP(C3133,'eindex _tget pp '!$A$4:$F$615,6,FALSE),0)</f>
        <v>0.2185882881</v>
      </c>
      <c r="X3133" s="4">
        <f>IFERROR(VLOOKUP(B3133,'eschools 16'!$A$2:$F$25,6,FALSE),1)</f>
        <v>1</v>
      </c>
      <c r="Y3133" s="1">
        <f t="shared" si="240"/>
        <v>193.36</v>
      </c>
      <c r="Z3133" s="1">
        <f t="shared" si="241"/>
        <v>287.77</v>
      </c>
      <c r="AA3133" s="31">
        <f>IFERROR(VLOOKUP(C3133,'eindex _tget pp '!$A$4:$G$615,7,FALSE),0)</f>
        <v>0.41024625199999998</v>
      </c>
      <c r="AB3133" s="1">
        <f>VLOOKUP(A3133,'ADM Details FY17'!$A$3:$AB$3515,28,FALSE)</f>
        <v>0</v>
      </c>
      <c r="AC3133" s="1">
        <f t="shared" si="242"/>
        <v>0</v>
      </c>
      <c r="AD3133" s="1">
        <f t="shared" si="243"/>
        <v>5.72</v>
      </c>
      <c r="AE3133" s="1">
        <f t="shared" si="244"/>
        <v>858</v>
      </c>
    </row>
    <row r="3134" spans="1:31" x14ac:dyDescent="0.25">
      <c r="A3134" t="str">
        <f>B3134&amp;"-"&amp;COUNTIF($B$3:B3134,B3134)</f>
        <v>8063-19</v>
      </c>
      <c r="B3134">
        <v>8063</v>
      </c>
      <c r="C3134" s="18">
        <f>VLOOKUP(A3134,'ADM Details FY17'!$A$3:$D$3515,4,FALSE)</f>
        <v>50070</v>
      </c>
      <c r="D3134" s="1">
        <f>VLOOKUP(A3134,'ADM Details FY17'!$A$3:$E$3515,5,FALSE)</f>
        <v>1.97</v>
      </c>
      <c r="E3134" s="1">
        <f>VLOOKUP(A3134,'ADM Details FY17'!$A$3:$F$3515,6,FALSE)</f>
        <v>0</v>
      </c>
      <c r="F3134" s="1">
        <f>VLOOKUP(A3134,'ADM Details FY17'!$A$3:$G$3515,7,FALSE)</f>
        <v>0</v>
      </c>
      <c r="G3134" s="1">
        <f>VLOOKUP(A3134,'ADM Details FY17'!$A$3:$H$3515,8,FALSE)</f>
        <v>0</v>
      </c>
      <c r="H3134" s="1">
        <f>VLOOKUP(A3134,'ADM Details FY17'!$A$3:$I$3515,9,FALSE)</f>
        <v>0</v>
      </c>
      <c r="I3134" s="1">
        <f>VLOOKUP(A3134,'ADM Details FY17'!$A$3:$J$3517,10,FALSE)</f>
        <v>0</v>
      </c>
      <c r="J3134" s="1">
        <f>VLOOKUP(A3134,'ADM Details FY17'!$A$3:$K$3515,11,FALSE)</f>
        <v>0</v>
      </c>
      <c r="K3134" s="1">
        <f>VLOOKUP(A3134,'ADM Details FY17'!$A$3:$M$3515,13,FALSE)</f>
        <v>1.97</v>
      </c>
      <c r="L3134" s="1">
        <f>VLOOKUP(A3134,'ADM Details FY17'!$A$3:$O$3515,15,FALSE)</f>
        <v>0</v>
      </c>
      <c r="M3134" s="1">
        <f>VLOOKUP(A3134,'ADM Details FY17'!$A$3:$P$3515,16,FALSE)</f>
        <v>0</v>
      </c>
      <c r="N3134" s="1">
        <f>VLOOKUP(A3134,'ADM Details FY17'!$A$3:$Q$3515,17,FALSE)</f>
        <v>0</v>
      </c>
      <c r="O3134" s="1">
        <f>VLOOKUP(A3134,'ADM Details FY17'!$A$3:$S$3515,19,FALSE)</f>
        <v>0</v>
      </c>
      <c r="P3134" s="1">
        <f>VLOOKUP(A3134,'ADM Details FY17'!$A$3:$U$3515,21,FALSE)</f>
        <v>0</v>
      </c>
      <c r="Q3134" s="1">
        <f>VLOOKUP(A3134,'ADM Details FY17'!$A$3:$V$3515,22,FALSE)</f>
        <v>0</v>
      </c>
      <c r="R3134" s="1">
        <f>VLOOKUP(A3134,'ADM Details FY17'!$A$3:$W$3515,23,FALSE)</f>
        <v>1</v>
      </c>
      <c r="S3134" s="1">
        <f>VLOOKUP(A3134,'ADM Details FY17'!$A$3:$X$3515,24,FALSE)</f>
        <v>0</v>
      </c>
      <c r="T3134" s="1">
        <f>VLOOKUP(A3134,'ADM Details FY17'!$A$3:$Y$3515,25,FALSE)</f>
        <v>0</v>
      </c>
      <c r="U3134" s="1">
        <f>VLOOKUP(A3134,'ADM Details FY17'!$A$3:$AA$3515,27,FALSE)</f>
        <v>0</v>
      </c>
      <c r="V3134" s="1">
        <f>IFERROR(VLOOKUP(C3134,'eindex _tget pp '!$A$4:$E$615,5,FALSE),0)</f>
        <v>0</v>
      </c>
      <c r="W3134" s="31">
        <f>IFERROR(VLOOKUP(C3134,'eindex _tget pp '!$A$4:$F$615,6,FALSE),0)</f>
        <v>0.15702526419999999</v>
      </c>
      <c r="X3134" s="4">
        <f>IFERROR(VLOOKUP(B3134,'eschools 16'!$A$2:$F$25,6,FALSE),1)</f>
        <v>1</v>
      </c>
      <c r="Y3134" s="1">
        <f t="shared" si="240"/>
        <v>0</v>
      </c>
      <c r="Z3134" s="1">
        <f t="shared" si="241"/>
        <v>84.14</v>
      </c>
      <c r="AA3134" s="31">
        <f>IFERROR(VLOOKUP(C3134,'eindex _tget pp '!$A$4:$G$615,7,FALSE),0)</f>
        <v>0.27268622799999997</v>
      </c>
      <c r="AB3134" s="1">
        <f>VLOOKUP(A3134,'ADM Details FY17'!$A$3:$AB$3515,28,FALSE)</f>
        <v>0</v>
      </c>
      <c r="AC3134" s="1">
        <f t="shared" si="242"/>
        <v>0</v>
      </c>
      <c r="AD3134" s="1">
        <f t="shared" si="243"/>
        <v>1.97</v>
      </c>
      <c r="AE3134" s="1">
        <f t="shared" si="244"/>
        <v>295.5</v>
      </c>
    </row>
    <row r="3135" spans="1:31" x14ac:dyDescent="0.25">
      <c r="A3135" t="str">
        <f>B3135&amp;"-"&amp;COUNTIF($B$3:B3135,B3135)</f>
        <v>8063-20</v>
      </c>
      <c r="B3135">
        <v>8063</v>
      </c>
      <c r="C3135" s="18">
        <f>VLOOKUP(A3135,'ADM Details FY17'!$A$3:$D$3515,4,FALSE)</f>
        <v>0</v>
      </c>
      <c r="D3135" s="1">
        <f>VLOOKUP(A3135,'ADM Details FY17'!$A$3:$E$3515,5,FALSE)</f>
        <v>0</v>
      </c>
      <c r="E3135" s="1">
        <f>VLOOKUP(A3135,'ADM Details FY17'!$A$3:$F$3515,6,FALSE)</f>
        <v>0</v>
      </c>
      <c r="F3135" s="1">
        <f>VLOOKUP(A3135,'ADM Details FY17'!$A$3:$G$3515,7,FALSE)</f>
        <v>0</v>
      </c>
      <c r="G3135" s="1">
        <f>VLOOKUP(A3135,'ADM Details FY17'!$A$3:$H$3515,8,FALSE)</f>
        <v>0</v>
      </c>
      <c r="H3135" s="1">
        <f>VLOOKUP(A3135,'ADM Details FY17'!$A$3:$I$3515,9,FALSE)</f>
        <v>0</v>
      </c>
      <c r="I3135" s="1">
        <f>VLOOKUP(A3135,'ADM Details FY17'!$A$3:$J$3517,10,FALSE)</f>
        <v>0</v>
      </c>
      <c r="J3135" s="1">
        <f>VLOOKUP(A3135,'ADM Details FY17'!$A$3:$K$3515,11,FALSE)</f>
        <v>0</v>
      </c>
      <c r="K3135" s="1">
        <f>VLOOKUP(A3135,'ADM Details FY17'!$A$3:$M$3515,13,FALSE)</f>
        <v>0</v>
      </c>
      <c r="L3135" s="1">
        <f>VLOOKUP(A3135,'ADM Details FY17'!$A$3:$O$3515,15,FALSE)</f>
        <v>0</v>
      </c>
      <c r="M3135" s="1">
        <f>VLOOKUP(A3135,'ADM Details FY17'!$A$3:$P$3515,16,FALSE)</f>
        <v>0</v>
      </c>
      <c r="N3135" s="1">
        <f>VLOOKUP(A3135,'ADM Details FY17'!$A$3:$Q$3515,17,FALSE)</f>
        <v>0</v>
      </c>
      <c r="O3135" s="1">
        <f>VLOOKUP(A3135,'ADM Details FY17'!$A$3:$S$3515,19,FALSE)</f>
        <v>0</v>
      </c>
      <c r="P3135" s="1">
        <f>VLOOKUP(A3135,'ADM Details FY17'!$A$3:$U$3515,21,FALSE)</f>
        <v>0</v>
      </c>
      <c r="Q3135" s="1">
        <f>VLOOKUP(A3135,'ADM Details FY17'!$A$3:$V$3515,22,FALSE)</f>
        <v>0</v>
      </c>
      <c r="R3135" s="1">
        <f>VLOOKUP(A3135,'ADM Details FY17'!$A$3:$W$3515,23,FALSE)</f>
        <v>0</v>
      </c>
      <c r="S3135" s="1">
        <f>VLOOKUP(A3135,'ADM Details FY17'!$A$3:$X$3515,24,FALSE)</f>
        <v>0</v>
      </c>
      <c r="T3135" s="1">
        <f>VLOOKUP(A3135,'ADM Details FY17'!$A$3:$Y$3515,25,FALSE)</f>
        <v>0</v>
      </c>
      <c r="U3135" s="1">
        <f>VLOOKUP(A3135,'ADM Details FY17'!$A$3:$AA$3515,27,FALSE)</f>
        <v>0</v>
      </c>
      <c r="V3135" s="1">
        <f>IFERROR(VLOOKUP(C3135,'eindex _tget pp '!$A$4:$E$615,5,FALSE),0)</f>
        <v>0</v>
      </c>
      <c r="W3135" s="31">
        <f>IFERROR(VLOOKUP(C3135,'eindex _tget pp '!$A$4:$F$615,6,FALSE),0)</f>
        <v>0</v>
      </c>
      <c r="X3135" s="4">
        <f>IFERROR(VLOOKUP(B3135,'eschools 16'!$A$2:$F$25,6,FALSE),1)</f>
        <v>1</v>
      </c>
      <c r="Y3135" s="1">
        <f t="shared" si="240"/>
        <v>0</v>
      </c>
      <c r="Z3135" s="1">
        <f t="shared" si="241"/>
        <v>0</v>
      </c>
      <c r="AA3135" s="31">
        <f>IFERROR(VLOOKUP(C3135,'eindex _tget pp '!$A$4:$G$615,7,FALSE),0)</f>
        <v>0</v>
      </c>
      <c r="AB3135" s="1">
        <f>VLOOKUP(A3135,'ADM Details FY17'!$A$3:$AB$3515,28,FALSE)</f>
        <v>0</v>
      </c>
      <c r="AC3135" s="1">
        <f t="shared" si="242"/>
        <v>0</v>
      </c>
      <c r="AD3135" s="1">
        <f t="shared" si="243"/>
        <v>0</v>
      </c>
      <c r="AE3135" s="1">
        <f t="shared" si="244"/>
        <v>0</v>
      </c>
    </row>
    <row r="3136" spans="1:31" x14ac:dyDescent="0.25">
      <c r="A3136" t="str">
        <f>B3136&amp;"-"&amp;COUNTIF($B$3:B3136,B3136)</f>
        <v>8063-21</v>
      </c>
      <c r="B3136">
        <v>8063</v>
      </c>
      <c r="C3136" s="18">
        <f>VLOOKUP(A3136,'ADM Details FY17'!$A$3:$D$3515,4,FALSE)</f>
        <v>0</v>
      </c>
      <c r="D3136" s="1">
        <f>VLOOKUP(A3136,'ADM Details FY17'!$A$3:$E$3515,5,FALSE)</f>
        <v>0</v>
      </c>
      <c r="E3136" s="1">
        <f>VLOOKUP(A3136,'ADM Details FY17'!$A$3:$F$3515,6,FALSE)</f>
        <v>0</v>
      </c>
      <c r="F3136" s="1">
        <f>VLOOKUP(A3136,'ADM Details FY17'!$A$3:$G$3515,7,FALSE)</f>
        <v>0</v>
      </c>
      <c r="G3136" s="1">
        <f>VLOOKUP(A3136,'ADM Details FY17'!$A$3:$H$3515,8,FALSE)</f>
        <v>0</v>
      </c>
      <c r="H3136" s="1">
        <f>VLOOKUP(A3136,'ADM Details FY17'!$A$3:$I$3515,9,FALSE)</f>
        <v>0</v>
      </c>
      <c r="I3136" s="1">
        <f>VLOOKUP(A3136,'ADM Details FY17'!$A$3:$J$3517,10,FALSE)</f>
        <v>0</v>
      </c>
      <c r="J3136" s="1">
        <f>VLOOKUP(A3136,'ADM Details FY17'!$A$3:$K$3515,11,FALSE)</f>
        <v>0</v>
      </c>
      <c r="K3136" s="1">
        <f>VLOOKUP(A3136,'ADM Details FY17'!$A$3:$M$3515,13,FALSE)</f>
        <v>0</v>
      </c>
      <c r="L3136" s="1">
        <f>VLOOKUP(A3136,'ADM Details FY17'!$A$3:$O$3515,15,FALSE)</f>
        <v>0</v>
      </c>
      <c r="M3136" s="1">
        <f>VLOOKUP(A3136,'ADM Details FY17'!$A$3:$P$3515,16,FALSE)</f>
        <v>0</v>
      </c>
      <c r="N3136" s="1">
        <f>VLOOKUP(A3136,'ADM Details FY17'!$A$3:$Q$3515,17,FALSE)</f>
        <v>0</v>
      </c>
      <c r="O3136" s="1">
        <f>VLOOKUP(A3136,'ADM Details FY17'!$A$3:$S$3515,19,FALSE)</f>
        <v>0</v>
      </c>
      <c r="P3136" s="1">
        <f>VLOOKUP(A3136,'ADM Details FY17'!$A$3:$U$3515,21,FALSE)</f>
        <v>0</v>
      </c>
      <c r="Q3136" s="1">
        <f>VLOOKUP(A3136,'ADM Details FY17'!$A$3:$V$3515,22,FALSE)</f>
        <v>0</v>
      </c>
      <c r="R3136" s="1">
        <f>VLOOKUP(A3136,'ADM Details FY17'!$A$3:$W$3515,23,FALSE)</f>
        <v>0</v>
      </c>
      <c r="S3136" s="1">
        <f>VLOOKUP(A3136,'ADM Details FY17'!$A$3:$X$3515,24,FALSE)</f>
        <v>0</v>
      </c>
      <c r="T3136" s="1">
        <f>VLOOKUP(A3136,'ADM Details FY17'!$A$3:$Y$3515,25,FALSE)</f>
        <v>0</v>
      </c>
      <c r="U3136" s="1">
        <f>VLOOKUP(A3136,'ADM Details FY17'!$A$3:$AA$3515,27,FALSE)</f>
        <v>0</v>
      </c>
      <c r="V3136" s="1">
        <f>IFERROR(VLOOKUP(C3136,'eindex _tget pp '!$A$4:$E$615,5,FALSE),0)</f>
        <v>0</v>
      </c>
      <c r="W3136" s="31">
        <f>IFERROR(VLOOKUP(C3136,'eindex _tget pp '!$A$4:$F$615,6,FALSE),0)</f>
        <v>0</v>
      </c>
      <c r="X3136" s="4">
        <f>IFERROR(VLOOKUP(B3136,'eschools 16'!$A$2:$F$25,6,FALSE),1)</f>
        <v>1</v>
      </c>
      <c r="Y3136" s="1">
        <f t="shared" si="240"/>
        <v>0</v>
      </c>
      <c r="Z3136" s="1">
        <f t="shared" si="241"/>
        <v>0</v>
      </c>
      <c r="AA3136" s="31">
        <f>IFERROR(VLOOKUP(C3136,'eindex _tget pp '!$A$4:$G$615,7,FALSE),0)</f>
        <v>0</v>
      </c>
      <c r="AB3136" s="1">
        <f>VLOOKUP(A3136,'ADM Details FY17'!$A$3:$AB$3515,28,FALSE)</f>
        <v>0</v>
      </c>
      <c r="AC3136" s="1">
        <f t="shared" si="242"/>
        <v>0</v>
      </c>
      <c r="AD3136" s="1">
        <f t="shared" si="243"/>
        <v>0</v>
      </c>
      <c r="AE3136" s="1">
        <f t="shared" si="244"/>
        <v>0</v>
      </c>
    </row>
    <row r="3137" spans="1:31" x14ac:dyDescent="0.25">
      <c r="A3137" t="str">
        <f>B3137&amp;"-"&amp;COUNTIF($B$3:B3137,B3137)</f>
        <v>8063-22</v>
      </c>
      <c r="B3137">
        <v>8063</v>
      </c>
      <c r="C3137" s="18">
        <f>VLOOKUP(A3137,'ADM Details FY17'!$A$3:$D$3515,4,FALSE)</f>
        <v>0</v>
      </c>
      <c r="D3137" s="1">
        <f>VLOOKUP(A3137,'ADM Details FY17'!$A$3:$E$3515,5,FALSE)</f>
        <v>0</v>
      </c>
      <c r="E3137" s="1">
        <f>VLOOKUP(A3137,'ADM Details FY17'!$A$3:$F$3515,6,FALSE)</f>
        <v>0</v>
      </c>
      <c r="F3137" s="1">
        <f>VLOOKUP(A3137,'ADM Details FY17'!$A$3:$G$3515,7,FALSE)</f>
        <v>0</v>
      </c>
      <c r="G3137" s="1">
        <f>VLOOKUP(A3137,'ADM Details FY17'!$A$3:$H$3515,8,FALSE)</f>
        <v>0</v>
      </c>
      <c r="H3137" s="1">
        <f>VLOOKUP(A3137,'ADM Details FY17'!$A$3:$I$3515,9,FALSE)</f>
        <v>0</v>
      </c>
      <c r="I3137" s="1">
        <f>VLOOKUP(A3137,'ADM Details FY17'!$A$3:$J$3517,10,FALSE)</f>
        <v>0</v>
      </c>
      <c r="J3137" s="1">
        <f>VLOOKUP(A3137,'ADM Details FY17'!$A$3:$K$3515,11,FALSE)</f>
        <v>0</v>
      </c>
      <c r="K3137" s="1">
        <f>VLOOKUP(A3137,'ADM Details FY17'!$A$3:$M$3515,13,FALSE)</f>
        <v>0</v>
      </c>
      <c r="L3137" s="1">
        <f>VLOOKUP(A3137,'ADM Details FY17'!$A$3:$O$3515,15,FALSE)</f>
        <v>0</v>
      </c>
      <c r="M3137" s="1">
        <f>VLOOKUP(A3137,'ADM Details FY17'!$A$3:$P$3515,16,FALSE)</f>
        <v>0</v>
      </c>
      <c r="N3137" s="1">
        <f>VLOOKUP(A3137,'ADM Details FY17'!$A$3:$Q$3515,17,FALSE)</f>
        <v>0</v>
      </c>
      <c r="O3137" s="1">
        <f>VLOOKUP(A3137,'ADM Details FY17'!$A$3:$S$3515,19,FALSE)</f>
        <v>0</v>
      </c>
      <c r="P3137" s="1">
        <f>VLOOKUP(A3137,'ADM Details FY17'!$A$3:$U$3515,21,FALSE)</f>
        <v>0</v>
      </c>
      <c r="Q3137" s="1">
        <f>VLOOKUP(A3137,'ADM Details FY17'!$A$3:$V$3515,22,FALSE)</f>
        <v>0</v>
      </c>
      <c r="R3137" s="1">
        <f>VLOOKUP(A3137,'ADM Details FY17'!$A$3:$W$3515,23,FALSE)</f>
        <v>0</v>
      </c>
      <c r="S3137" s="1">
        <f>VLOOKUP(A3137,'ADM Details FY17'!$A$3:$X$3515,24,FALSE)</f>
        <v>0</v>
      </c>
      <c r="T3137" s="1">
        <f>VLOOKUP(A3137,'ADM Details FY17'!$A$3:$Y$3515,25,FALSE)</f>
        <v>0</v>
      </c>
      <c r="U3137" s="1">
        <f>VLOOKUP(A3137,'ADM Details FY17'!$A$3:$AA$3515,27,FALSE)</f>
        <v>0</v>
      </c>
      <c r="V3137" s="1">
        <f>IFERROR(VLOOKUP(C3137,'eindex _tget pp '!$A$4:$E$615,5,FALSE),0)</f>
        <v>0</v>
      </c>
      <c r="W3137" s="31">
        <f>IFERROR(VLOOKUP(C3137,'eindex _tget pp '!$A$4:$F$615,6,FALSE),0)</f>
        <v>0</v>
      </c>
      <c r="X3137" s="4">
        <f>IFERROR(VLOOKUP(B3137,'eschools 16'!$A$2:$F$25,6,FALSE),1)</f>
        <v>1</v>
      </c>
      <c r="Y3137" s="1">
        <f t="shared" si="240"/>
        <v>0</v>
      </c>
      <c r="Z3137" s="1">
        <f t="shared" si="241"/>
        <v>0</v>
      </c>
      <c r="AA3137" s="31">
        <f>IFERROR(VLOOKUP(C3137,'eindex _tget pp '!$A$4:$G$615,7,FALSE),0)</f>
        <v>0</v>
      </c>
      <c r="AB3137" s="1">
        <f>VLOOKUP(A3137,'ADM Details FY17'!$A$3:$AB$3515,28,FALSE)</f>
        <v>0</v>
      </c>
      <c r="AC3137" s="1">
        <f t="shared" si="242"/>
        <v>0</v>
      </c>
      <c r="AD3137" s="1">
        <f t="shared" si="243"/>
        <v>0</v>
      </c>
      <c r="AE3137" s="1">
        <f t="shared" si="244"/>
        <v>0</v>
      </c>
    </row>
    <row r="3138" spans="1:31" x14ac:dyDescent="0.25">
      <c r="A3138" t="str">
        <f>B3138&amp;"-"&amp;COUNTIF($B$3:B3138,B3138)</f>
        <v>8063-23</v>
      </c>
      <c r="B3138">
        <v>8063</v>
      </c>
      <c r="C3138" s="18">
        <f>VLOOKUP(A3138,'ADM Details FY17'!$A$3:$D$3515,4,FALSE)</f>
        <v>0</v>
      </c>
      <c r="D3138" s="1">
        <f>VLOOKUP(A3138,'ADM Details FY17'!$A$3:$E$3515,5,FALSE)</f>
        <v>0</v>
      </c>
      <c r="E3138" s="1">
        <f>VLOOKUP(A3138,'ADM Details FY17'!$A$3:$F$3515,6,FALSE)</f>
        <v>0</v>
      </c>
      <c r="F3138" s="1">
        <f>VLOOKUP(A3138,'ADM Details FY17'!$A$3:$G$3515,7,FALSE)</f>
        <v>0</v>
      </c>
      <c r="G3138" s="1">
        <f>VLOOKUP(A3138,'ADM Details FY17'!$A$3:$H$3515,8,FALSE)</f>
        <v>0</v>
      </c>
      <c r="H3138" s="1">
        <f>VLOOKUP(A3138,'ADM Details FY17'!$A$3:$I$3515,9,FALSE)</f>
        <v>0</v>
      </c>
      <c r="I3138" s="1">
        <f>VLOOKUP(A3138,'ADM Details FY17'!$A$3:$J$3517,10,FALSE)</f>
        <v>0</v>
      </c>
      <c r="J3138" s="1">
        <f>VLOOKUP(A3138,'ADM Details FY17'!$A$3:$K$3515,11,FALSE)</f>
        <v>0</v>
      </c>
      <c r="K3138" s="1">
        <f>VLOOKUP(A3138,'ADM Details FY17'!$A$3:$M$3515,13,FALSE)</f>
        <v>0</v>
      </c>
      <c r="L3138" s="1">
        <f>VLOOKUP(A3138,'ADM Details FY17'!$A$3:$O$3515,15,FALSE)</f>
        <v>0</v>
      </c>
      <c r="M3138" s="1">
        <f>VLOOKUP(A3138,'ADM Details FY17'!$A$3:$P$3515,16,FALSE)</f>
        <v>0</v>
      </c>
      <c r="N3138" s="1">
        <f>VLOOKUP(A3138,'ADM Details FY17'!$A$3:$Q$3515,17,FALSE)</f>
        <v>0</v>
      </c>
      <c r="O3138" s="1">
        <f>VLOOKUP(A3138,'ADM Details FY17'!$A$3:$S$3515,19,FALSE)</f>
        <v>0</v>
      </c>
      <c r="P3138" s="1">
        <f>VLOOKUP(A3138,'ADM Details FY17'!$A$3:$U$3515,21,FALSE)</f>
        <v>0</v>
      </c>
      <c r="Q3138" s="1">
        <f>VLOOKUP(A3138,'ADM Details FY17'!$A$3:$V$3515,22,FALSE)</f>
        <v>0</v>
      </c>
      <c r="R3138" s="1">
        <f>VLOOKUP(A3138,'ADM Details FY17'!$A$3:$W$3515,23,FALSE)</f>
        <v>0</v>
      </c>
      <c r="S3138" s="1">
        <f>VLOOKUP(A3138,'ADM Details FY17'!$A$3:$X$3515,24,FALSE)</f>
        <v>0</v>
      </c>
      <c r="T3138" s="1">
        <f>VLOOKUP(A3138,'ADM Details FY17'!$A$3:$Y$3515,25,FALSE)</f>
        <v>0</v>
      </c>
      <c r="U3138" s="1">
        <f>VLOOKUP(A3138,'ADM Details FY17'!$A$3:$AA$3515,27,FALSE)</f>
        <v>0</v>
      </c>
      <c r="V3138" s="1">
        <f>IFERROR(VLOOKUP(C3138,'eindex _tget pp '!$A$4:$E$615,5,FALSE),0)</f>
        <v>0</v>
      </c>
      <c r="W3138" s="31">
        <f>IFERROR(VLOOKUP(C3138,'eindex _tget pp '!$A$4:$F$615,6,FALSE),0)</f>
        <v>0</v>
      </c>
      <c r="X3138" s="4">
        <f>IFERROR(VLOOKUP(B3138,'eschools 16'!$A$2:$F$25,6,FALSE),1)</f>
        <v>1</v>
      </c>
      <c r="Y3138" s="1">
        <f t="shared" si="240"/>
        <v>0</v>
      </c>
      <c r="Z3138" s="1">
        <f t="shared" si="241"/>
        <v>0</v>
      </c>
      <c r="AA3138" s="31">
        <f>IFERROR(VLOOKUP(C3138,'eindex _tget pp '!$A$4:$G$615,7,FALSE),0)</f>
        <v>0</v>
      </c>
      <c r="AB3138" s="1">
        <f>VLOOKUP(A3138,'ADM Details FY17'!$A$3:$AB$3515,28,FALSE)</f>
        <v>0</v>
      </c>
      <c r="AC3138" s="1">
        <f t="shared" si="242"/>
        <v>0</v>
      </c>
      <c r="AD3138" s="1">
        <f t="shared" si="243"/>
        <v>0</v>
      </c>
      <c r="AE3138" s="1">
        <f t="shared" si="244"/>
        <v>0</v>
      </c>
    </row>
    <row r="3139" spans="1:31" x14ac:dyDescent="0.25">
      <c r="A3139" t="str">
        <f>B3139&amp;"-"&amp;COUNTIF($B$3:B3139,B3139)</f>
        <v>8063-24</v>
      </c>
      <c r="B3139">
        <v>8063</v>
      </c>
      <c r="C3139" s="18">
        <f>VLOOKUP(A3139,'ADM Details FY17'!$A$3:$D$3515,4,FALSE)</f>
        <v>0</v>
      </c>
      <c r="D3139" s="1">
        <f>VLOOKUP(A3139,'ADM Details FY17'!$A$3:$E$3515,5,FALSE)</f>
        <v>0</v>
      </c>
      <c r="E3139" s="1">
        <f>VLOOKUP(A3139,'ADM Details FY17'!$A$3:$F$3515,6,FALSE)</f>
        <v>0</v>
      </c>
      <c r="F3139" s="1">
        <f>VLOOKUP(A3139,'ADM Details FY17'!$A$3:$G$3515,7,FALSE)</f>
        <v>0</v>
      </c>
      <c r="G3139" s="1">
        <f>VLOOKUP(A3139,'ADM Details FY17'!$A$3:$H$3515,8,FALSE)</f>
        <v>0</v>
      </c>
      <c r="H3139" s="1">
        <f>VLOOKUP(A3139,'ADM Details FY17'!$A$3:$I$3515,9,FALSE)</f>
        <v>0</v>
      </c>
      <c r="I3139" s="1">
        <f>VLOOKUP(A3139,'ADM Details FY17'!$A$3:$J$3517,10,FALSE)</f>
        <v>0</v>
      </c>
      <c r="J3139" s="1">
        <f>VLOOKUP(A3139,'ADM Details FY17'!$A$3:$K$3515,11,FALSE)</f>
        <v>0</v>
      </c>
      <c r="K3139" s="1">
        <f>VLOOKUP(A3139,'ADM Details FY17'!$A$3:$M$3515,13,FALSE)</f>
        <v>0</v>
      </c>
      <c r="L3139" s="1">
        <f>VLOOKUP(A3139,'ADM Details FY17'!$A$3:$O$3515,15,FALSE)</f>
        <v>0</v>
      </c>
      <c r="M3139" s="1">
        <f>VLOOKUP(A3139,'ADM Details FY17'!$A$3:$P$3515,16,FALSE)</f>
        <v>0</v>
      </c>
      <c r="N3139" s="1">
        <f>VLOOKUP(A3139,'ADM Details FY17'!$A$3:$Q$3515,17,FALSE)</f>
        <v>0</v>
      </c>
      <c r="O3139" s="1">
        <f>VLOOKUP(A3139,'ADM Details FY17'!$A$3:$S$3515,19,FALSE)</f>
        <v>0</v>
      </c>
      <c r="P3139" s="1">
        <f>VLOOKUP(A3139,'ADM Details FY17'!$A$3:$U$3515,21,FALSE)</f>
        <v>0</v>
      </c>
      <c r="Q3139" s="1">
        <f>VLOOKUP(A3139,'ADM Details FY17'!$A$3:$V$3515,22,FALSE)</f>
        <v>0</v>
      </c>
      <c r="R3139" s="1">
        <f>VLOOKUP(A3139,'ADM Details FY17'!$A$3:$W$3515,23,FALSE)</f>
        <v>0</v>
      </c>
      <c r="S3139" s="1">
        <f>VLOOKUP(A3139,'ADM Details FY17'!$A$3:$X$3515,24,FALSE)</f>
        <v>0</v>
      </c>
      <c r="T3139" s="1">
        <f>VLOOKUP(A3139,'ADM Details FY17'!$A$3:$Y$3515,25,FALSE)</f>
        <v>0</v>
      </c>
      <c r="U3139" s="1">
        <f>VLOOKUP(A3139,'ADM Details FY17'!$A$3:$AA$3515,27,FALSE)</f>
        <v>0</v>
      </c>
      <c r="V3139" s="1">
        <f>IFERROR(VLOOKUP(C3139,'eindex _tget pp '!$A$4:$E$615,5,FALSE),0)</f>
        <v>0</v>
      </c>
      <c r="W3139" s="31">
        <f>IFERROR(VLOOKUP(C3139,'eindex _tget pp '!$A$4:$F$615,6,FALSE),0)</f>
        <v>0</v>
      </c>
      <c r="X3139" s="4">
        <f>IFERROR(VLOOKUP(B3139,'eschools 16'!$A$2:$F$25,6,FALSE),1)</f>
        <v>1</v>
      </c>
      <c r="Y3139" s="1">
        <f t="shared" si="240"/>
        <v>0</v>
      </c>
      <c r="Z3139" s="1">
        <f t="shared" si="241"/>
        <v>0</v>
      </c>
      <c r="AA3139" s="31">
        <f>IFERROR(VLOOKUP(C3139,'eindex _tget pp '!$A$4:$G$615,7,FALSE),0)</f>
        <v>0</v>
      </c>
      <c r="AB3139" s="1">
        <f>VLOOKUP(A3139,'ADM Details FY17'!$A$3:$AB$3515,28,FALSE)</f>
        <v>0</v>
      </c>
      <c r="AC3139" s="1">
        <f t="shared" si="242"/>
        <v>0</v>
      </c>
      <c r="AD3139" s="1">
        <f t="shared" si="243"/>
        <v>0</v>
      </c>
      <c r="AE3139" s="1">
        <f t="shared" si="244"/>
        <v>0</v>
      </c>
    </row>
    <row r="3140" spans="1:31" x14ac:dyDescent="0.25">
      <c r="A3140" t="str">
        <f>B3140&amp;"-"&amp;COUNTIF($B$3:B3140,B3140)</f>
        <v>8063-25</v>
      </c>
      <c r="B3140">
        <v>8063</v>
      </c>
      <c r="C3140" s="18">
        <f>VLOOKUP(A3140,'ADM Details FY17'!$A$3:$D$3515,4,FALSE)</f>
        <v>0</v>
      </c>
      <c r="D3140" s="1">
        <f>VLOOKUP(A3140,'ADM Details FY17'!$A$3:$E$3515,5,FALSE)</f>
        <v>0</v>
      </c>
      <c r="E3140" s="1">
        <f>VLOOKUP(A3140,'ADM Details FY17'!$A$3:$F$3515,6,FALSE)</f>
        <v>0</v>
      </c>
      <c r="F3140" s="1">
        <f>VLOOKUP(A3140,'ADM Details FY17'!$A$3:$G$3515,7,FALSE)</f>
        <v>0</v>
      </c>
      <c r="G3140" s="1">
        <f>VLOOKUP(A3140,'ADM Details FY17'!$A$3:$H$3515,8,FALSE)</f>
        <v>0</v>
      </c>
      <c r="H3140" s="1">
        <f>VLOOKUP(A3140,'ADM Details FY17'!$A$3:$I$3515,9,FALSE)</f>
        <v>0</v>
      </c>
      <c r="I3140" s="1">
        <f>VLOOKUP(A3140,'ADM Details FY17'!$A$3:$J$3517,10,FALSE)</f>
        <v>0</v>
      </c>
      <c r="J3140" s="1">
        <f>VLOOKUP(A3140,'ADM Details FY17'!$A$3:$K$3515,11,FALSE)</f>
        <v>0</v>
      </c>
      <c r="K3140" s="1">
        <f>VLOOKUP(A3140,'ADM Details FY17'!$A$3:$M$3515,13,FALSE)</f>
        <v>0</v>
      </c>
      <c r="L3140" s="1">
        <f>VLOOKUP(A3140,'ADM Details FY17'!$A$3:$O$3515,15,FALSE)</f>
        <v>0</v>
      </c>
      <c r="M3140" s="1">
        <f>VLOOKUP(A3140,'ADM Details FY17'!$A$3:$P$3515,16,FALSE)</f>
        <v>0</v>
      </c>
      <c r="N3140" s="1">
        <f>VLOOKUP(A3140,'ADM Details FY17'!$A$3:$Q$3515,17,FALSE)</f>
        <v>0</v>
      </c>
      <c r="O3140" s="1">
        <f>VLOOKUP(A3140,'ADM Details FY17'!$A$3:$S$3515,19,FALSE)</f>
        <v>0</v>
      </c>
      <c r="P3140" s="1">
        <f>VLOOKUP(A3140,'ADM Details FY17'!$A$3:$U$3515,21,FALSE)</f>
        <v>0</v>
      </c>
      <c r="Q3140" s="1">
        <f>VLOOKUP(A3140,'ADM Details FY17'!$A$3:$V$3515,22,FALSE)</f>
        <v>0</v>
      </c>
      <c r="R3140" s="1">
        <f>VLOOKUP(A3140,'ADM Details FY17'!$A$3:$W$3515,23,FALSE)</f>
        <v>0</v>
      </c>
      <c r="S3140" s="1">
        <f>VLOOKUP(A3140,'ADM Details FY17'!$A$3:$X$3515,24,FALSE)</f>
        <v>0</v>
      </c>
      <c r="T3140" s="1">
        <f>VLOOKUP(A3140,'ADM Details FY17'!$A$3:$Y$3515,25,FALSE)</f>
        <v>0</v>
      </c>
      <c r="U3140" s="1">
        <f>VLOOKUP(A3140,'ADM Details FY17'!$A$3:$AA$3515,27,FALSE)</f>
        <v>0</v>
      </c>
      <c r="V3140" s="1">
        <f>IFERROR(VLOOKUP(C3140,'eindex _tget pp '!$A$4:$E$615,5,FALSE),0)</f>
        <v>0</v>
      </c>
      <c r="W3140" s="31">
        <f>IFERROR(VLOOKUP(C3140,'eindex _tget pp '!$A$4:$F$615,6,FALSE),0)</f>
        <v>0</v>
      </c>
      <c r="X3140" s="4">
        <f>IFERROR(VLOOKUP(B3140,'eschools 16'!$A$2:$F$25,6,FALSE),1)</f>
        <v>1</v>
      </c>
      <c r="Y3140" s="1">
        <f t="shared" ref="Y3140:Y3203" si="245">ROUND(IF(X3140=2,0,(AD3140*0.25*V3140)),2)</f>
        <v>0</v>
      </c>
      <c r="Z3140" s="1">
        <f t="shared" ref="Z3140:Z3203" si="246">ROUND(IF(X3140=2,0,(K3140*272*W3140)),2)</f>
        <v>0</v>
      </c>
      <c r="AA3140" s="31">
        <f>IFERROR(VLOOKUP(C3140,'eindex _tget pp '!$A$4:$G$615,7,FALSE),0)</f>
        <v>0</v>
      </c>
      <c r="AB3140" s="1">
        <f>VLOOKUP(A3140,'ADM Details FY17'!$A$3:$AB$3515,28,FALSE)</f>
        <v>0</v>
      </c>
      <c r="AC3140" s="1">
        <f t="shared" ref="AC3140:AC3203" si="247">ROUND((AA3140*AB3140*923.6758),2)</f>
        <v>0</v>
      </c>
      <c r="AD3140" s="1">
        <f t="shared" ref="AD3140:AD3203" si="248">D3140+(U3140*0.2)</f>
        <v>0</v>
      </c>
      <c r="AE3140" s="1">
        <f t="shared" ref="AE3140:AE3203" si="249">IF(X3140=2,(AD3140*25),(AD3140*150))</f>
        <v>0</v>
      </c>
    </row>
    <row r="3141" spans="1:31" x14ac:dyDescent="0.25">
      <c r="A3141" t="str">
        <f>B3141&amp;"-"&amp;COUNTIF($B$3:B3141,B3141)</f>
        <v>8063-26</v>
      </c>
      <c r="B3141">
        <v>8063</v>
      </c>
      <c r="C3141" s="18">
        <f>VLOOKUP(A3141,'ADM Details FY17'!$A$3:$D$3515,4,FALSE)</f>
        <v>0</v>
      </c>
      <c r="D3141" s="1">
        <f>VLOOKUP(A3141,'ADM Details FY17'!$A$3:$E$3515,5,FALSE)</f>
        <v>0</v>
      </c>
      <c r="E3141" s="1">
        <f>VLOOKUP(A3141,'ADM Details FY17'!$A$3:$F$3515,6,FALSE)</f>
        <v>0</v>
      </c>
      <c r="F3141" s="1">
        <f>VLOOKUP(A3141,'ADM Details FY17'!$A$3:$G$3515,7,FALSE)</f>
        <v>0</v>
      </c>
      <c r="G3141" s="1">
        <f>VLOOKUP(A3141,'ADM Details FY17'!$A$3:$H$3515,8,FALSE)</f>
        <v>0</v>
      </c>
      <c r="H3141" s="1">
        <f>VLOOKUP(A3141,'ADM Details FY17'!$A$3:$I$3515,9,FALSE)</f>
        <v>0</v>
      </c>
      <c r="I3141" s="1">
        <f>VLOOKUP(A3141,'ADM Details FY17'!$A$3:$J$3517,10,FALSE)</f>
        <v>0</v>
      </c>
      <c r="J3141" s="1">
        <f>VLOOKUP(A3141,'ADM Details FY17'!$A$3:$K$3515,11,FALSE)</f>
        <v>0</v>
      </c>
      <c r="K3141" s="1">
        <f>VLOOKUP(A3141,'ADM Details FY17'!$A$3:$M$3515,13,FALSE)</f>
        <v>0</v>
      </c>
      <c r="L3141" s="1">
        <f>VLOOKUP(A3141,'ADM Details FY17'!$A$3:$O$3515,15,FALSE)</f>
        <v>0</v>
      </c>
      <c r="M3141" s="1">
        <f>VLOOKUP(A3141,'ADM Details FY17'!$A$3:$P$3515,16,FALSE)</f>
        <v>0</v>
      </c>
      <c r="N3141" s="1">
        <f>VLOOKUP(A3141,'ADM Details FY17'!$A$3:$Q$3515,17,FALSE)</f>
        <v>0</v>
      </c>
      <c r="O3141" s="1">
        <f>VLOOKUP(A3141,'ADM Details FY17'!$A$3:$S$3515,19,FALSE)</f>
        <v>0</v>
      </c>
      <c r="P3141" s="1">
        <f>VLOOKUP(A3141,'ADM Details FY17'!$A$3:$U$3515,21,FALSE)</f>
        <v>0</v>
      </c>
      <c r="Q3141" s="1">
        <f>VLOOKUP(A3141,'ADM Details FY17'!$A$3:$V$3515,22,FALSE)</f>
        <v>0</v>
      </c>
      <c r="R3141" s="1">
        <f>VLOOKUP(A3141,'ADM Details FY17'!$A$3:$W$3515,23,FALSE)</f>
        <v>0</v>
      </c>
      <c r="S3141" s="1">
        <f>VLOOKUP(A3141,'ADM Details FY17'!$A$3:$X$3515,24,FALSE)</f>
        <v>0</v>
      </c>
      <c r="T3141" s="1">
        <f>VLOOKUP(A3141,'ADM Details FY17'!$A$3:$Y$3515,25,FALSE)</f>
        <v>0</v>
      </c>
      <c r="U3141" s="1">
        <f>VLOOKUP(A3141,'ADM Details FY17'!$A$3:$AA$3515,27,FALSE)</f>
        <v>0</v>
      </c>
      <c r="V3141" s="1">
        <f>IFERROR(VLOOKUP(C3141,'eindex _tget pp '!$A$4:$E$615,5,FALSE),0)</f>
        <v>0</v>
      </c>
      <c r="W3141" s="31">
        <f>IFERROR(VLOOKUP(C3141,'eindex _tget pp '!$A$4:$F$615,6,FALSE),0)</f>
        <v>0</v>
      </c>
      <c r="X3141" s="4">
        <f>IFERROR(VLOOKUP(B3141,'eschools 16'!$A$2:$F$25,6,FALSE),1)</f>
        <v>1</v>
      </c>
      <c r="Y3141" s="1">
        <f t="shared" si="245"/>
        <v>0</v>
      </c>
      <c r="Z3141" s="1">
        <f t="shared" si="246"/>
        <v>0</v>
      </c>
      <c r="AA3141" s="31">
        <f>IFERROR(VLOOKUP(C3141,'eindex _tget pp '!$A$4:$G$615,7,FALSE),0)</f>
        <v>0</v>
      </c>
      <c r="AB3141" s="1">
        <f>VLOOKUP(A3141,'ADM Details FY17'!$A$3:$AB$3515,28,FALSE)</f>
        <v>0</v>
      </c>
      <c r="AC3141" s="1">
        <f t="shared" si="247"/>
        <v>0</v>
      </c>
      <c r="AD3141" s="1">
        <f t="shared" si="248"/>
        <v>0</v>
      </c>
      <c r="AE3141" s="1">
        <f t="shared" si="249"/>
        <v>0</v>
      </c>
    </row>
    <row r="3142" spans="1:31" x14ac:dyDescent="0.25">
      <c r="A3142" t="str">
        <f>B3142&amp;"-"&amp;COUNTIF($B$3:B3142,B3142)</f>
        <v>8063-27</v>
      </c>
      <c r="B3142">
        <v>8063</v>
      </c>
      <c r="C3142" s="18">
        <f>VLOOKUP(A3142,'ADM Details FY17'!$A$3:$D$3515,4,FALSE)</f>
        <v>0</v>
      </c>
      <c r="D3142" s="1">
        <f>VLOOKUP(A3142,'ADM Details FY17'!$A$3:$E$3515,5,FALSE)</f>
        <v>0</v>
      </c>
      <c r="E3142" s="1">
        <f>VLOOKUP(A3142,'ADM Details FY17'!$A$3:$F$3515,6,FALSE)</f>
        <v>0</v>
      </c>
      <c r="F3142" s="1">
        <f>VLOOKUP(A3142,'ADM Details FY17'!$A$3:$G$3515,7,FALSE)</f>
        <v>0</v>
      </c>
      <c r="G3142" s="1">
        <f>VLOOKUP(A3142,'ADM Details FY17'!$A$3:$H$3515,8,FALSE)</f>
        <v>0</v>
      </c>
      <c r="H3142" s="1">
        <f>VLOOKUP(A3142,'ADM Details FY17'!$A$3:$I$3515,9,FALSE)</f>
        <v>0</v>
      </c>
      <c r="I3142" s="1">
        <f>VLOOKUP(A3142,'ADM Details FY17'!$A$3:$J$3517,10,FALSE)</f>
        <v>0</v>
      </c>
      <c r="J3142" s="1">
        <f>VLOOKUP(A3142,'ADM Details FY17'!$A$3:$K$3515,11,FALSE)</f>
        <v>0</v>
      </c>
      <c r="K3142" s="1">
        <f>VLOOKUP(A3142,'ADM Details FY17'!$A$3:$M$3515,13,FALSE)</f>
        <v>0</v>
      </c>
      <c r="L3142" s="1">
        <f>VLOOKUP(A3142,'ADM Details FY17'!$A$3:$O$3515,15,FALSE)</f>
        <v>0</v>
      </c>
      <c r="M3142" s="1">
        <f>VLOOKUP(A3142,'ADM Details FY17'!$A$3:$P$3515,16,FALSE)</f>
        <v>0</v>
      </c>
      <c r="N3142" s="1">
        <f>VLOOKUP(A3142,'ADM Details FY17'!$A$3:$Q$3515,17,FALSE)</f>
        <v>0</v>
      </c>
      <c r="O3142" s="1">
        <f>VLOOKUP(A3142,'ADM Details FY17'!$A$3:$S$3515,19,FALSE)</f>
        <v>0</v>
      </c>
      <c r="P3142" s="1">
        <f>VLOOKUP(A3142,'ADM Details FY17'!$A$3:$U$3515,21,FALSE)</f>
        <v>0</v>
      </c>
      <c r="Q3142" s="1">
        <f>VLOOKUP(A3142,'ADM Details FY17'!$A$3:$V$3515,22,FALSE)</f>
        <v>0</v>
      </c>
      <c r="R3142" s="1">
        <f>VLOOKUP(A3142,'ADM Details FY17'!$A$3:$W$3515,23,FALSE)</f>
        <v>0</v>
      </c>
      <c r="S3142" s="1">
        <f>VLOOKUP(A3142,'ADM Details FY17'!$A$3:$X$3515,24,FALSE)</f>
        <v>0</v>
      </c>
      <c r="T3142" s="1">
        <f>VLOOKUP(A3142,'ADM Details FY17'!$A$3:$Y$3515,25,FALSE)</f>
        <v>0</v>
      </c>
      <c r="U3142" s="1">
        <f>VLOOKUP(A3142,'ADM Details FY17'!$A$3:$AA$3515,27,FALSE)</f>
        <v>0</v>
      </c>
      <c r="V3142" s="1">
        <f>IFERROR(VLOOKUP(C3142,'eindex _tget pp '!$A$4:$E$615,5,FALSE),0)</f>
        <v>0</v>
      </c>
      <c r="W3142" s="31">
        <f>IFERROR(VLOOKUP(C3142,'eindex _tget pp '!$A$4:$F$615,6,FALSE),0)</f>
        <v>0</v>
      </c>
      <c r="X3142" s="4">
        <f>IFERROR(VLOOKUP(B3142,'eschools 16'!$A$2:$F$25,6,FALSE),1)</f>
        <v>1</v>
      </c>
      <c r="Y3142" s="1">
        <f t="shared" si="245"/>
        <v>0</v>
      </c>
      <c r="Z3142" s="1">
        <f t="shared" si="246"/>
        <v>0</v>
      </c>
      <c r="AA3142" s="31">
        <f>IFERROR(VLOOKUP(C3142,'eindex _tget pp '!$A$4:$G$615,7,FALSE),0)</f>
        <v>0</v>
      </c>
      <c r="AB3142" s="1">
        <f>VLOOKUP(A3142,'ADM Details FY17'!$A$3:$AB$3515,28,FALSE)</f>
        <v>0</v>
      </c>
      <c r="AC3142" s="1">
        <f t="shared" si="247"/>
        <v>0</v>
      </c>
      <c r="AD3142" s="1">
        <f t="shared" si="248"/>
        <v>0</v>
      </c>
      <c r="AE3142" s="1">
        <f t="shared" si="249"/>
        <v>0</v>
      </c>
    </row>
    <row r="3143" spans="1:31" x14ac:dyDescent="0.25">
      <c r="A3143" t="str">
        <f>B3143&amp;"-"&amp;COUNTIF($B$3:B3143,B3143)</f>
        <v>8064-1</v>
      </c>
      <c r="B3143">
        <v>8064</v>
      </c>
      <c r="C3143" s="18">
        <f>VLOOKUP(A3143,'ADM Details FY17'!$A$3:$D$3515,4,FALSE)</f>
        <v>45195</v>
      </c>
      <c r="D3143" s="1">
        <f>VLOOKUP(A3143,'ADM Details FY17'!$A$3:$E$3515,5,FALSE)</f>
        <v>3.16</v>
      </c>
      <c r="E3143" s="1">
        <f>VLOOKUP(A3143,'ADM Details FY17'!$A$3:$F$3515,6,FALSE)</f>
        <v>0</v>
      </c>
      <c r="F3143" s="1">
        <f>VLOOKUP(A3143,'ADM Details FY17'!$A$3:$G$3515,7,FALSE)</f>
        <v>0</v>
      </c>
      <c r="G3143" s="1">
        <f>VLOOKUP(A3143,'ADM Details FY17'!$A$3:$H$3515,8,FALSE)</f>
        <v>0</v>
      </c>
      <c r="H3143" s="1">
        <f>VLOOKUP(A3143,'ADM Details FY17'!$A$3:$I$3515,9,FALSE)</f>
        <v>0</v>
      </c>
      <c r="I3143" s="1">
        <f>VLOOKUP(A3143,'ADM Details FY17'!$A$3:$J$3517,10,FALSE)</f>
        <v>0</v>
      </c>
      <c r="J3143" s="1">
        <f>VLOOKUP(A3143,'ADM Details FY17'!$A$3:$K$3515,11,FALSE)</f>
        <v>0</v>
      </c>
      <c r="K3143" s="1">
        <f>VLOOKUP(A3143,'ADM Details FY17'!$A$3:$M$3515,13,FALSE)</f>
        <v>3.16</v>
      </c>
      <c r="L3143" s="1">
        <f>VLOOKUP(A3143,'ADM Details FY17'!$A$3:$O$3515,15,FALSE)</f>
        <v>0</v>
      </c>
      <c r="M3143" s="1">
        <f>VLOOKUP(A3143,'ADM Details FY17'!$A$3:$P$3515,16,FALSE)</f>
        <v>0</v>
      </c>
      <c r="N3143" s="1">
        <f>VLOOKUP(A3143,'ADM Details FY17'!$A$3:$Q$3515,17,FALSE)</f>
        <v>0</v>
      </c>
      <c r="O3143" s="1">
        <f>VLOOKUP(A3143,'ADM Details FY17'!$A$3:$S$3515,19,FALSE)</f>
        <v>3.16</v>
      </c>
      <c r="P3143" s="1">
        <f>VLOOKUP(A3143,'ADM Details FY17'!$A$3:$U$3515,21,FALSE)</f>
        <v>0</v>
      </c>
      <c r="Q3143" s="1">
        <f>VLOOKUP(A3143,'ADM Details FY17'!$A$3:$V$3515,22,FALSE)</f>
        <v>0</v>
      </c>
      <c r="R3143" s="1">
        <f>VLOOKUP(A3143,'ADM Details FY17'!$A$3:$W$3515,23,FALSE)</f>
        <v>0</v>
      </c>
      <c r="S3143" s="1">
        <f>VLOOKUP(A3143,'ADM Details FY17'!$A$3:$X$3515,24,FALSE)</f>
        <v>0</v>
      </c>
      <c r="T3143" s="1">
        <f>VLOOKUP(A3143,'ADM Details FY17'!$A$3:$Y$3515,25,FALSE)</f>
        <v>0</v>
      </c>
      <c r="U3143" s="1">
        <f>VLOOKUP(A3143,'ADM Details FY17'!$A$3:$AA$3515,27,FALSE)</f>
        <v>0</v>
      </c>
      <c r="V3143" s="1">
        <f>IFERROR(VLOOKUP(C3143,'eindex _tget pp '!$A$4:$E$615,5,FALSE),0)</f>
        <v>221.68844804605411</v>
      </c>
      <c r="W3143" s="31">
        <f>IFERROR(VLOOKUP(C3143,'eindex _tget pp '!$A$4:$F$615,6,FALSE),0)</f>
        <v>0.23748123939999999</v>
      </c>
      <c r="X3143" s="4">
        <f>IFERROR(VLOOKUP(B3143,'eschools 16'!$A$2:$F$25,6,FALSE),1)</f>
        <v>1</v>
      </c>
      <c r="Y3143" s="1">
        <f t="shared" si="245"/>
        <v>175.13</v>
      </c>
      <c r="Z3143" s="1">
        <f t="shared" si="246"/>
        <v>204.12</v>
      </c>
      <c r="AA3143" s="31">
        <f>IFERROR(VLOOKUP(C3143,'eindex _tget pp '!$A$4:$G$615,7,FALSE),0)</f>
        <v>0.446612911</v>
      </c>
      <c r="AB3143" s="1">
        <f>VLOOKUP(A3143,'ADM Details FY17'!$A$3:$AB$3515,28,FALSE)</f>
        <v>0</v>
      </c>
      <c r="AC3143" s="1">
        <f t="shared" si="247"/>
        <v>0</v>
      </c>
      <c r="AD3143" s="1">
        <f t="shared" si="248"/>
        <v>3.16</v>
      </c>
      <c r="AE3143" s="1">
        <f t="shared" si="249"/>
        <v>474</v>
      </c>
    </row>
    <row r="3144" spans="1:31" x14ac:dyDescent="0.25">
      <c r="A3144" t="str">
        <f>B3144&amp;"-"&amp;COUNTIF($B$3:B3144,B3144)</f>
        <v>8064-2</v>
      </c>
      <c r="B3144">
        <v>8064</v>
      </c>
      <c r="C3144" s="18">
        <f>VLOOKUP(A3144,'ADM Details FY17'!$A$3:$D$3515,4,FALSE)</f>
        <v>48132</v>
      </c>
      <c r="D3144" s="1">
        <f>VLOOKUP(A3144,'ADM Details FY17'!$A$3:$E$3515,5,FALSE)</f>
        <v>3.87</v>
      </c>
      <c r="E3144" s="1">
        <f>VLOOKUP(A3144,'ADM Details FY17'!$A$3:$F$3515,6,FALSE)</f>
        <v>1</v>
      </c>
      <c r="F3144" s="1">
        <f>VLOOKUP(A3144,'ADM Details FY17'!$A$3:$G$3515,7,FALSE)</f>
        <v>0</v>
      </c>
      <c r="G3144" s="1">
        <f>VLOOKUP(A3144,'ADM Details FY17'!$A$3:$H$3515,8,FALSE)</f>
        <v>0</v>
      </c>
      <c r="H3144" s="1">
        <f>VLOOKUP(A3144,'ADM Details FY17'!$A$3:$I$3515,9,FALSE)</f>
        <v>0</v>
      </c>
      <c r="I3144" s="1">
        <f>VLOOKUP(A3144,'ADM Details FY17'!$A$3:$J$3517,10,FALSE)</f>
        <v>0</v>
      </c>
      <c r="J3144" s="1">
        <f>VLOOKUP(A3144,'ADM Details FY17'!$A$3:$K$3515,11,FALSE)</f>
        <v>0</v>
      </c>
      <c r="K3144" s="1">
        <f>VLOOKUP(A3144,'ADM Details FY17'!$A$3:$M$3515,13,FALSE)</f>
        <v>3.87</v>
      </c>
      <c r="L3144" s="1">
        <f>VLOOKUP(A3144,'ADM Details FY17'!$A$3:$O$3515,15,FALSE)</f>
        <v>0</v>
      </c>
      <c r="M3144" s="1">
        <f>VLOOKUP(A3144,'ADM Details FY17'!$A$3:$P$3515,16,FALSE)</f>
        <v>0</v>
      </c>
      <c r="N3144" s="1">
        <f>VLOOKUP(A3144,'ADM Details FY17'!$A$3:$Q$3515,17,FALSE)</f>
        <v>0</v>
      </c>
      <c r="O3144" s="1">
        <f>VLOOKUP(A3144,'ADM Details FY17'!$A$3:$S$3515,19,FALSE)</f>
        <v>3.87</v>
      </c>
      <c r="P3144" s="1">
        <f>VLOOKUP(A3144,'ADM Details FY17'!$A$3:$U$3515,21,FALSE)</f>
        <v>0</v>
      </c>
      <c r="Q3144" s="1">
        <f>VLOOKUP(A3144,'ADM Details FY17'!$A$3:$V$3515,22,FALSE)</f>
        <v>0</v>
      </c>
      <c r="R3144" s="1">
        <f>VLOOKUP(A3144,'ADM Details FY17'!$A$3:$W$3515,23,FALSE)</f>
        <v>0</v>
      </c>
      <c r="S3144" s="1">
        <f>VLOOKUP(A3144,'ADM Details FY17'!$A$3:$X$3515,24,FALSE)</f>
        <v>0</v>
      </c>
      <c r="T3144" s="1">
        <f>VLOOKUP(A3144,'ADM Details FY17'!$A$3:$Y$3515,25,FALSE)</f>
        <v>0</v>
      </c>
      <c r="U3144" s="1">
        <f>VLOOKUP(A3144,'ADM Details FY17'!$A$3:$AA$3515,27,FALSE)</f>
        <v>0</v>
      </c>
      <c r="V3144" s="1">
        <f>IFERROR(VLOOKUP(C3144,'eindex _tget pp '!$A$4:$E$615,5,FALSE),0)</f>
        <v>1478.8463016235812</v>
      </c>
      <c r="W3144" s="31">
        <f>IFERROR(VLOOKUP(C3144,'eindex _tget pp '!$A$4:$F$615,6,FALSE),0)</f>
        <v>0.97735848670000003</v>
      </c>
      <c r="X3144" s="4">
        <f>IFERROR(VLOOKUP(B3144,'eschools 16'!$A$2:$F$25,6,FALSE),1)</f>
        <v>1</v>
      </c>
      <c r="Y3144" s="1">
        <f t="shared" si="245"/>
        <v>1430.78</v>
      </c>
      <c r="Z3144" s="1">
        <f t="shared" si="246"/>
        <v>1028.81</v>
      </c>
      <c r="AA3144" s="31">
        <f>IFERROR(VLOOKUP(C3144,'eindex _tget pp '!$A$4:$G$615,7,FALSE),0)</f>
        <v>0.78973327299999996</v>
      </c>
      <c r="AB3144" s="1">
        <f>VLOOKUP(A3144,'ADM Details FY17'!$A$3:$AB$3515,28,FALSE)</f>
        <v>0</v>
      </c>
      <c r="AC3144" s="1">
        <f t="shared" si="247"/>
        <v>0</v>
      </c>
      <c r="AD3144" s="1">
        <f t="shared" si="248"/>
        <v>3.87</v>
      </c>
      <c r="AE3144" s="1">
        <f t="shared" si="249"/>
        <v>580.5</v>
      </c>
    </row>
    <row r="3145" spans="1:31" x14ac:dyDescent="0.25">
      <c r="A3145" t="str">
        <f>B3145&amp;"-"&amp;COUNTIF($B$3:B3145,B3145)</f>
        <v>8064-3</v>
      </c>
      <c r="B3145">
        <v>8064</v>
      </c>
      <c r="C3145" s="18">
        <f>VLOOKUP(A3145,'ADM Details FY17'!$A$3:$D$3515,4,FALSE)</f>
        <v>43943</v>
      </c>
      <c r="D3145" s="1">
        <f>VLOOKUP(A3145,'ADM Details FY17'!$A$3:$E$3515,5,FALSE)</f>
        <v>4.63</v>
      </c>
      <c r="E3145" s="1">
        <f>VLOOKUP(A3145,'ADM Details FY17'!$A$3:$F$3515,6,FALSE)</f>
        <v>0</v>
      </c>
      <c r="F3145" s="1">
        <f>VLOOKUP(A3145,'ADM Details FY17'!$A$3:$G$3515,7,FALSE)</f>
        <v>0</v>
      </c>
      <c r="G3145" s="1">
        <f>VLOOKUP(A3145,'ADM Details FY17'!$A$3:$H$3515,8,FALSE)</f>
        <v>0</v>
      </c>
      <c r="H3145" s="1">
        <f>VLOOKUP(A3145,'ADM Details FY17'!$A$3:$I$3515,9,FALSE)</f>
        <v>0</v>
      </c>
      <c r="I3145" s="1">
        <f>VLOOKUP(A3145,'ADM Details FY17'!$A$3:$J$3517,10,FALSE)</f>
        <v>0</v>
      </c>
      <c r="J3145" s="1">
        <f>VLOOKUP(A3145,'ADM Details FY17'!$A$3:$K$3515,11,FALSE)</f>
        <v>0</v>
      </c>
      <c r="K3145" s="1">
        <f>VLOOKUP(A3145,'ADM Details FY17'!$A$3:$M$3515,13,FALSE)</f>
        <v>4.63</v>
      </c>
      <c r="L3145" s="1">
        <f>VLOOKUP(A3145,'ADM Details FY17'!$A$3:$O$3515,15,FALSE)</f>
        <v>0</v>
      </c>
      <c r="M3145" s="1">
        <f>VLOOKUP(A3145,'ADM Details FY17'!$A$3:$P$3515,16,FALSE)</f>
        <v>0</v>
      </c>
      <c r="N3145" s="1">
        <f>VLOOKUP(A3145,'ADM Details FY17'!$A$3:$Q$3515,17,FALSE)</f>
        <v>0</v>
      </c>
      <c r="O3145" s="1">
        <f>VLOOKUP(A3145,'ADM Details FY17'!$A$3:$S$3515,19,FALSE)</f>
        <v>4.63</v>
      </c>
      <c r="P3145" s="1">
        <f>VLOOKUP(A3145,'ADM Details FY17'!$A$3:$U$3515,21,FALSE)</f>
        <v>0</v>
      </c>
      <c r="Q3145" s="1">
        <f>VLOOKUP(A3145,'ADM Details FY17'!$A$3:$V$3515,22,FALSE)</f>
        <v>0</v>
      </c>
      <c r="R3145" s="1">
        <f>VLOOKUP(A3145,'ADM Details FY17'!$A$3:$W$3515,23,FALSE)</f>
        <v>0</v>
      </c>
      <c r="S3145" s="1">
        <f>VLOOKUP(A3145,'ADM Details FY17'!$A$3:$X$3515,24,FALSE)</f>
        <v>0</v>
      </c>
      <c r="T3145" s="1">
        <f>VLOOKUP(A3145,'ADM Details FY17'!$A$3:$Y$3515,25,FALSE)</f>
        <v>0</v>
      </c>
      <c r="U3145" s="1">
        <f>VLOOKUP(A3145,'ADM Details FY17'!$A$3:$AA$3515,27,FALSE)</f>
        <v>0</v>
      </c>
      <c r="V3145" s="1">
        <f>IFERROR(VLOOKUP(C3145,'eindex _tget pp '!$A$4:$E$615,5,FALSE),0)</f>
        <v>612.49029482281071</v>
      </c>
      <c r="W3145" s="31">
        <f>IFERROR(VLOOKUP(C3145,'eindex _tget pp '!$A$4:$F$615,6,FALSE),0)</f>
        <v>2.0590288838999999</v>
      </c>
      <c r="X3145" s="4">
        <f>IFERROR(VLOOKUP(B3145,'eschools 16'!$A$2:$F$25,6,FALSE),1)</f>
        <v>1</v>
      </c>
      <c r="Y3145" s="1">
        <f t="shared" si="245"/>
        <v>708.96</v>
      </c>
      <c r="Z3145" s="1">
        <f t="shared" si="246"/>
        <v>2593.06</v>
      </c>
      <c r="AA3145" s="31">
        <f>IFERROR(VLOOKUP(C3145,'eindex _tget pp '!$A$4:$G$615,7,FALSE),0)</f>
        <v>0.58984914499999996</v>
      </c>
      <c r="AB3145" s="1">
        <f>VLOOKUP(A3145,'ADM Details FY17'!$A$3:$AB$3515,28,FALSE)</f>
        <v>0</v>
      </c>
      <c r="AC3145" s="1">
        <f t="shared" si="247"/>
        <v>0</v>
      </c>
      <c r="AD3145" s="1">
        <f t="shared" si="248"/>
        <v>4.63</v>
      </c>
      <c r="AE3145" s="1">
        <f t="shared" si="249"/>
        <v>694.5</v>
      </c>
    </row>
    <row r="3146" spans="1:31" x14ac:dyDescent="0.25">
      <c r="A3146" t="str">
        <f>B3146&amp;"-"&amp;COUNTIF($B$3:B3146,B3146)</f>
        <v>8064-4</v>
      </c>
      <c r="B3146">
        <v>8064</v>
      </c>
      <c r="C3146" s="18">
        <f>VLOOKUP(A3146,'ADM Details FY17'!$A$3:$D$3515,4,FALSE)</f>
        <v>44263</v>
      </c>
      <c r="D3146" s="1">
        <f>VLOOKUP(A3146,'ADM Details FY17'!$A$3:$E$3515,5,FALSE)</f>
        <v>153.57</v>
      </c>
      <c r="E3146" s="1">
        <f>VLOOKUP(A3146,'ADM Details FY17'!$A$3:$F$3515,6,FALSE)</f>
        <v>1</v>
      </c>
      <c r="F3146" s="1">
        <f>VLOOKUP(A3146,'ADM Details FY17'!$A$3:$G$3515,7,FALSE)</f>
        <v>6.12</v>
      </c>
      <c r="G3146" s="1">
        <f>VLOOKUP(A3146,'ADM Details FY17'!$A$3:$H$3515,8,FALSE)</f>
        <v>0</v>
      </c>
      <c r="H3146" s="1">
        <f>VLOOKUP(A3146,'ADM Details FY17'!$A$3:$I$3515,9,FALSE)</f>
        <v>0</v>
      </c>
      <c r="I3146" s="1">
        <f>VLOOKUP(A3146,'ADM Details FY17'!$A$3:$J$3517,10,FALSE)</f>
        <v>0</v>
      </c>
      <c r="J3146" s="1">
        <f>VLOOKUP(A3146,'ADM Details FY17'!$A$3:$K$3515,11,FALSE)</f>
        <v>0</v>
      </c>
      <c r="K3146" s="1">
        <f>VLOOKUP(A3146,'ADM Details FY17'!$A$3:$M$3515,13,FALSE)</f>
        <v>153.57</v>
      </c>
      <c r="L3146" s="1">
        <f>VLOOKUP(A3146,'ADM Details FY17'!$A$3:$O$3515,15,FALSE)</f>
        <v>0</v>
      </c>
      <c r="M3146" s="1">
        <f>VLOOKUP(A3146,'ADM Details FY17'!$A$3:$P$3515,16,FALSE)</f>
        <v>0</v>
      </c>
      <c r="N3146" s="1">
        <f>VLOOKUP(A3146,'ADM Details FY17'!$A$3:$Q$3515,17,FALSE)</f>
        <v>0</v>
      </c>
      <c r="O3146" s="1">
        <f>VLOOKUP(A3146,'ADM Details FY17'!$A$3:$S$3515,19,FALSE)</f>
        <v>153.57</v>
      </c>
      <c r="P3146" s="1">
        <f>VLOOKUP(A3146,'ADM Details FY17'!$A$3:$U$3515,21,FALSE)</f>
        <v>0</v>
      </c>
      <c r="Q3146" s="1">
        <f>VLOOKUP(A3146,'ADM Details FY17'!$A$3:$V$3515,22,FALSE)</f>
        <v>0</v>
      </c>
      <c r="R3146" s="1">
        <f>VLOOKUP(A3146,'ADM Details FY17'!$A$3:$W$3515,23,FALSE)</f>
        <v>0</v>
      </c>
      <c r="S3146" s="1">
        <f>VLOOKUP(A3146,'ADM Details FY17'!$A$3:$X$3515,24,FALSE)</f>
        <v>0</v>
      </c>
      <c r="T3146" s="1">
        <f>VLOOKUP(A3146,'ADM Details FY17'!$A$3:$Y$3515,25,FALSE)</f>
        <v>0</v>
      </c>
      <c r="U3146" s="1">
        <f>VLOOKUP(A3146,'ADM Details FY17'!$A$3:$AA$3515,27,FALSE)</f>
        <v>0</v>
      </c>
      <c r="V3146" s="1">
        <f>IFERROR(VLOOKUP(C3146,'eindex _tget pp '!$A$4:$E$615,5,FALSE),0)</f>
        <v>1889.6722909461323</v>
      </c>
      <c r="W3146" s="31">
        <f>IFERROR(VLOOKUP(C3146,'eindex _tget pp '!$A$4:$F$615,6,FALSE),0)</f>
        <v>2.8797159787000002</v>
      </c>
      <c r="X3146" s="4">
        <f>IFERROR(VLOOKUP(B3146,'eschools 16'!$A$2:$F$25,6,FALSE),1)</f>
        <v>1</v>
      </c>
      <c r="Y3146" s="1">
        <f t="shared" si="245"/>
        <v>72549.240000000005</v>
      </c>
      <c r="Z3146" s="1">
        <f t="shared" si="246"/>
        <v>120288.73</v>
      </c>
      <c r="AA3146" s="31">
        <f>IFERROR(VLOOKUP(C3146,'eindex _tget pp '!$A$4:$G$615,7,FALSE),0)</f>
        <v>0.85659459800000004</v>
      </c>
      <c r="AB3146" s="1">
        <f>VLOOKUP(A3146,'ADM Details FY17'!$A$3:$AB$3515,28,FALSE)</f>
        <v>0</v>
      </c>
      <c r="AC3146" s="1">
        <f t="shared" si="247"/>
        <v>0</v>
      </c>
      <c r="AD3146" s="1">
        <f t="shared" si="248"/>
        <v>153.57</v>
      </c>
      <c r="AE3146" s="1">
        <f t="shared" si="249"/>
        <v>23035.5</v>
      </c>
    </row>
    <row r="3147" spans="1:31" x14ac:dyDescent="0.25">
      <c r="A3147" t="str">
        <f>B3147&amp;"-"&amp;COUNTIF($B$3:B3147,B3147)</f>
        <v>8064-5</v>
      </c>
      <c r="B3147">
        <v>8064</v>
      </c>
      <c r="C3147" s="18">
        <f>VLOOKUP(A3147,'ADM Details FY17'!$A$3:$D$3515,4,FALSE)</f>
        <v>44768</v>
      </c>
      <c r="D3147" s="1">
        <f>VLOOKUP(A3147,'ADM Details FY17'!$A$3:$E$3515,5,FALSE)</f>
        <v>1</v>
      </c>
      <c r="E3147" s="1">
        <f>VLOOKUP(A3147,'ADM Details FY17'!$A$3:$F$3515,6,FALSE)</f>
        <v>1</v>
      </c>
      <c r="F3147" s="1">
        <f>VLOOKUP(A3147,'ADM Details FY17'!$A$3:$G$3515,7,FALSE)</f>
        <v>0</v>
      </c>
      <c r="G3147" s="1">
        <f>VLOOKUP(A3147,'ADM Details FY17'!$A$3:$H$3515,8,FALSE)</f>
        <v>0</v>
      </c>
      <c r="H3147" s="1">
        <f>VLOOKUP(A3147,'ADM Details FY17'!$A$3:$I$3515,9,FALSE)</f>
        <v>0</v>
      </c>
      <c r="I3147" s="1">
        <f>VLOOKUP(A3147,'ADM Details FY17'!$A$3:$J$3517,10,FALSE)</f>
        <v>0</v>
      </c>
      <c r="J3147" s="1">
        <f>VLOOKUP(A3147,'ADM Details FY17'!$A$3:$K$3515,11,FALSE)</f>
        <v>0</v>
      </c>
      <c r="K3147" s="1">
        <f>VLOOKUP(A3147,'ADM Details FY17'!$A$3:$M$3515,13,FALSE)</f>
        <v>1</v>
      </c>
      <c r="L3147" s="1">
        <f>VLOOKUP(A3147,'ADM Details FY17'!$A$3:$O$3515,15,FALSE)</f>
        <v>0</v>
      </c>
      <c r="M3147" s="1">
        <f>VLOOKUP(A3147,'ADM Details FY17'!$A$3:$P$3515,16,FALSE)</f>
        <v>0</v>
      </c>
      <c r="N3147" s="1">
        <f>VLOOKUP(A3147,'ADM Details FY17'!$A$3:$Q$3515,17,FALSE)</f>
        <v>0</v>
      </c>
      <c r="O3147" s="1">
        <f>VLOOKUP(A3147,'ADM Details FY17'!$A$3:$S$3515,19,FALSE)</f>
        <v>1</v>
      </c>
      <c r="P3147" s="1">
        <f>VLOOKUP(A3147,'ADM Details FY17'!$A$3:$U$3515,21,FALSE)</f>
        <v>0</v>
      </c>
      <c r="Q3147" s="1">
        <f>VLOOKUP(A3147,'ADM Details FY17'!$A$3:$V$3515,22,FALSE)</f>
        <v>0</v>
      </c>
      <c r="R3147" s="1">
        <f>VLOOKUP(A3147,'ADM Details FY17'!$A$3:$W$3515,23,FALSE)</f>
        <v>0</v>
      </c>
      <c r="S3147" s="1">
        <f>VLOOKUP(A3147,'ADM Details FY17'!$A$3:$X$3515,24,FALSE)</f>
        <v>0</v>
      </c>
      <c r="T3147" s="1">
        <f>VLOOKUP(A3147,'ADM Details FY17'!$A$3:$Y$3515,25,FALSE)</f>
        <v>0</v>
      </c>
      <c r="U3147" s="1">
        <f>VLOOKUP(A3147,'ADM Details FY17'!$A$3:$AA$3515,27,FALSE)</f>
        <v>0</v>
      </c>
      <c r="V3147" s="1">
        <f>IFERROR(VLOOKUP(C3147,'eindex _tget pp '!$A$4:$E$615,5,FALSE),0)</f>
        <v>0</v>
      </c>
      <c r="W3147" s="31">
        <f>IFERROR(VLOOKUP(C3147,'eindex _tget pp '!$A$4:$F$615,6,FALSE),0)</f>
        <v>0.37261601550000001</v>
      </c>
      <c r="X3147" s="4">
        <f>IFERROR(VLOOKUP(B3147,'eschools 16'!$A$2:$F$25,6,FALSE),1)</f>
        <v>1</v>
      </c>
      <c r="Y3147" s="1">
        <f t="shared" si="245"/>
        <v>0</v>
      </c>
      <c r="Z3147" s="1">
        <f t="shared" si="246"/>
        <v>101.35</v>
      </c>
      <c r="AA3147" s="31">
        <f>IFERROR(VLOOKUP(C3147,'eindex _tget pp '!$A$4:$G$615,7,FALSE),0)</f>
        <v>0.32694814500000002</v>
      </c>
      <c r="AB3147" s="1">
        <f>VLOOKUP(A3147,'ADM Details FY17'!$A$3:$AB$3515,28,FALSE)</f>
        <v>0</v>
      </c>
      <c r="AC3147" s="1">
        <f t="shared" si="247"/>
        <v>0</v>
      </c>
      <c r="AD3147" s="1">
        <f t="shared" si="248"/>
        <v>1</v>
      </c>
      <c r="AE3147" s="1">
        <f t="shared" si="249"/>
        <v>150</v>
      </c>
    </row>
    <row r="3148" spans="1:31" x14ac:dyDescent="0.25">
      <c r="A3148" t="str">
        <f>B3148&amp;"-"&amp;COUNTIF($B$3:B3148,B3148)</f>
        <v>8064-6</v>
      </c>
      <c r="B3148">
        <v>8064</v>
      </c>
      <c r="C3148" s="18">
        <f>VLOOKUP(A3148,'ADM Details FY17'!$A$3:$D$3515,4,FALSE)</f>
        <v>0</v>
      </c>
      <c r="D3148" s="1">
        <f>VLOOKUP(A3148,'ADM Details FY17'!$A$3:$E$3515,5,FALSE)</f>
        <v>0</v>
      </c>
      <c r="E3148" s="1">
        <f>VLOOKUP(A3148,'ADM Details FY17'!$A$3:$F$3515,6,FALSE)</f>
        <v>0</v>
      </c>
      <c r="F3148" s="1">
        <f>VLOOKUP(A3148,'ADM Details FY17'!$A$3:$G$3515,7,FALSE)</f>
        <v>0</v>
      </c>
      <c r="G3148" s="1">
        <f>VLOOKUP(A3148,'ADM Details FY17'!$A$3:$H$3515,8,FALSE)</f>
        <v>0</v>
      </c>
      <c r="H3148" s="1">
        <f>VLOOKUP(A3148,'ADM Details FY17'!$A$3:$I$3515,9,FALSE)</f>
        <v>0</v>
      </c>
      <c r="I3148" s="1">
        <f>VLOOKUP(A3148,'ADM Details FY17'!$A$3:$J$3517,10,FALSE)</f>
        <v>0</v>
      </c>
      <c r="J3148" s="1">
        <f>VLOOKUP(A3148,'ADM Details FY17'!$A$3:$K$3515,11,FALSE)</f>
        <v>0</v>
      </c>
      <c r="K3148" s="1">
        <f>VLOOKUP(A3148,'ADM Details FY17'!$A$3:$M$3515,13,FALSE)</f>
        <v>0</v>
      </c>
      <c r="L3148" s="1">
        <f>VLOOKUP(A3148,'ADM Details FY17'!$A$3:$O$3515,15,FALSE)</f>
        <v>0</v>
      </c>
      <c r="M3148" s="1">
        <f>VLOOKUP(A3148,'ADM Details FY17'!$A$3:$P$3515,16,FALSE)</f>
        <v>0</v>
      </c>
      <c r="N3148" s="1">
        <f>VLOOKUP(A3148,'ADM Details FY17'!$A$3:$Q$3515,17,FALSE)</f>
        <v>0</v>
      </c>
      <c r="O3148" s="1">
        <f>VLOOKUP(A3148,'ADM Details FY17'!$A$3:$S$3515,19,FALSE)</f>
        <v>0</v>
      </c>
      <c r="P3148" s="1">
        <f>VLOOKUP(A3148,'ADM Details FY17'!$A$3:$U$3515,21,FALSE)</f>
        <v>0</v>
      </c>
      <c r="Q3148" s="1">
        <f>VLOOKUP(A3148,'ADM Details FY17'!$A$3:$V$3515,22,FALSE)</f>
        <v>0</v>
      </c>
      <c r="R3148" s="1">
        <f>VLOOKUP(A3148,'ADM Details FY17'!$A$3:$W$3515,23,FALSE)</f>
        <v>0</v>
      </c>
      <c r="S3148" s="1">
        <f>VLOOKUP(A3148,'ADM Details FY17'!$A$3:$X$3515,24,FALSE)</f>
        <v>0</v>
      </c>
      <c r="T3148" s="1">
        <f>VLOOKUP(A3148,'ADM Details FY17'!$A$3:$Y$3515,25,FALSE)</f>
        <v>0</v>
      </c>
      <c r="U3148" s="1">
        <f>VLOOKUP(A3148,'ADM Details FY17'!$A$3:$AA$3515,27,FALSE)</f>
        <v>0</v>
      </c>
      <c r="V3148" s="1">
        <f>IFERROR(VLOOKUP(C3148,'eindex _tget pp '!$A$4:$E$615,5,FALSE),0)</f>
        <v>0</v>
      </c>
      <c r="W3148" s="31">
        <f>IFERROR(VLOOKUP(C3148,'eindex _tget pp '!$A$4:$F$615,6,FALSE),0)</f>
        <v>0</v>
      </c>
      <c r="X3148" s="4">
        <f>IFERROR(VLOOKUP(B3148,'eschools 16'!$A$2:$F$25,6,FALSE),1)</f>
        <v>1</v>
      </c>
      <c r="Y3148" s="1">
        <f t="shared" si="245"/>
        <v>0</v>
      </c>
      <c r="Z3148" s="1">
        <f t="shared" si="246"/>
        <v>0</v>
      </c>
      <c r="AA3148" s="31">
        <f>IFERROR(VLOOKUP(C3148,'eindex _tget pp '!$A$4:$G$615,7,FALSE),0)</f>
        <v>0</v>
      </c>
      <c r="AB3148" s="1">
        <f>VLOOKUP(A3148,'ADM Details FY17'!$A$3:$AB$3515,28,FALSE)</f>
        <v>0</v>
      </c>
      <c r="AC3148" s="1">
        <f t="shared" si="247"/>
        <v>0</v>
      </c>
      <c r="AD3148" s="1">
        <f t="shared" si="248"/>
        <v>0</v>
      </c>
      <c r="AE3148" s="1">
        <f t="shared" si="249"/>
        <v>0</v>
      </c>
    </row>
    <row r="3149" spans="1:31" x14ac:dyDescent="0.25">
      <c r="A3149" t="str">
        <f>B3149&amp;"-"&amp;COUNTIF($B$3:B3149,B3149)</f>
        <v>8064-7</v>
      </c>
      <c r="B3149">
        <v>8064</v>
      </c>
      <c r="C3149" s="18">
        <f>VLOOKUP(A3149,'ADM Details FY17'!$A$3:$D$3515,4,FALSE)</f>
        <v>0</v>
      </c>
      <c r="D3149" s="1">
        <f>VLOOKUP(A3149,'ADM Details FY17'!$A$3:$E$3515,5,FALSE)</f>
        <v>0</v>
      </c>
      <c r="E3149" s="1">
        <f>VLOOKUP(A3149,'ADM Details FY17'!$A$3:$F$3515,6,FALSE)</f>
        <v>0</v>
      </c>
      <c r="F3149" s="1">
        <f>VLOOKUP(A3149,'ADM Details FY17'!$A$3:$G$3515,7,FALSE)</f>
        <v>0</v>
      </c>
      <c r="G3149" s="1">
        <f>VLOOKUP(A3149,'ADM Details FY17'!$A$3:$H$3515,8,FALSE)</f>
        <v>0</v>
      </c>
      <c r="H3149" s="1">
        <f>VLOOKUP(A3149,'ADM Details FY17'!$A$3:$I$3515,9,FALSE)</f>
        <v>0</v>
      </c>
      <c r="I3149" s="1">
        <f>VLOOKUP(A3149,'ADM Details FY17'!$A$3:$J$3517,10,FALSE)</f>
        <v>0</v>
      </c>
      <c r="J3149" s="1">
        <f>VLOOKUP(A3149,'ADM Details FY17'!$A$3:$K$3515,11,FALSE)</f>
        <v>0</v>
      </c>
      <c r="K3149" s="1">
        <f>VLOOKUP(A3149,'ADM Details FY17'!$A$3:$M$3515,13,FALSE)</f>
        <v>0</v>
      </c>
      <c r="L3149" s="1">
        <f>VLOOKUP(A3149,'ADM Details FY17'!$A$3:$O$3515,15,FALSE)</f>
        <v>0</v>
      </c>
      <c r="M3149" s="1">
        <f>VLOOKUP(A3149,'ADM Details FY17'!$A$3:$P$3515,16,FALSE)</f>
        <v>0</v>
      </c>
      <c r="N3149" s="1">
        <f>VLOOKUP(A3149,'ADM Details FY17'!$A$3:$Q$3515,17,FALSE)</f>
        <v>0</v>
      </c>
      <c r="O3149" s="1">
        <f>VLOOKUP(A3149,'ADM Details FY17'!$A$3:$S$3515,19,FALSE)</f>
        <v>0</v>
      </c>
      <c r="P3149" s="1">
        <f>VLOOKUP(A3149,'ADM Details FY17'!$A$3:$U$3515,21,FALSE)</f>
        <v>0</v>
      </c>
      <c r="Q3149" s="1">
        <f>VLOOKUP(A3149,'ADM Details FY17'!$A$3:$V$3515,22,FALSE)</f>
        <v>0</v>
      </c>
      <c r="R3149" s="1">
        <f>VLOOKUP(A3149,'ADM Details FY17'!$A$3:$W$3515,23,FALSE)</f>
        <v>0</v>
      </c>
      <c r="S3149" s="1">
        <f>VLOOKUP(A3149,'ADM Details FY17'!$A$3:$X$3515,24,FALSE)</f>
        <v>0</v>
      </c>
      <c r="T3149" s="1">
        <f>VLOOKUP(A3149,'ADM Details FY17'!$A$3:$Y$3515,25,FALSE)</f>
        <v>0</v>
      </c>
      <c r="U3149" s="1">
        <f>VLOOKUP(A3149,'ADM Details FY17'!$A$3:$AA$3515,27,FALSE)</f>
        <v>0</v>
      </c>
      <c r="V3149" s="1">
        <f>IFERROR(VLOOKUP(C3149,'eindex _tget pp '!$A$4:$E$615,5,FALSE),0)</f>
        <v>0</v>
      </c>
      <c r="W3149" s="31">
        <f>IFERROR(VLOOKUP(C3149,'eindex _tget pp '!$A$4:$F$615,6,FALSE),0)</f>
        <v>0</v>
      </c>
      <c r="X3149" s="4">
        <f>IFERROR(VLOOKUP(B3149,'eschools 16'!$A$2:$F$25,6,FALSE),1)</f>
        <v>1</v>
      </c>
      <c r="Y3149" s="1">
        <f t="shared" si="245"/>
        <v>0</v>
      </c>
      <c r="Z3149" s="1">
        <f t="shared" si="246"/>
        <v>0</v>
      </c>
      <c r="AA3149" s="31">
        <f>IFERROR(VLOOKUP(C3149,'eindex _tget pp '!$A$4:$G$615,7,FALSE),0)</f>
        <v>0</v>
      </c>
      <c r="AB3149" s="1">
        <f>VLOOKUP(A3149,'ADM Details FY17'!$A$3:$AB$3515,28,FALSE)</f>
        <v>0</v>
      </c>
      <c r="AC3149" s="1">
        <f t="shared" si="247"/>
        <v>0</v>
      </c>
      <c r="AD3149" s="1">
        <f t="shared" si="248"/>
        <v>0</v>
      </c>
      <c r="AE3149" s="1">
        <f t="shared" si="249"/>
        <v>0</v>
      </c>
    </row>
    <row r="3150" spans="1:31" x14ac:dyDescent="0.25">
      <c r="A3150" t="str">
        <f>B3150&amp;"-"&amp;COUNTIF($B$3:B3150,B3150)</f>
        <v>8064-8</v>
      </c>
      <c r="B3150">
        <v>8064</v>
      </c>
      <c r="C3150" s="18">
        <f>VLOOKUP(A3150,'ADM Details FY17'!$A$3:$D$3515,4,FALSE)</f>
        <v>0</v>
      </c>
      <c r="D3150" s="1">
        <f>VLOOKUP(A3150,'ADM Details FY17'!$A$3:$E$3515,5,FALSE)</f>
        <v>0</v>
      </c>
      <c r="E3150" s="1">
        <f>VLOOKUP(A3150,'ADM Details FY17'!$A$3:$F$3515,6,FALSE)</f>
        <v>0</v>
      </c>
      <c r="F3150" s="1">
        <f>VLOOKUP(A3150,'ADM Details FY17'!$A$3:$G$3515,7,FALSE)</f>
        <v>0</v>
      </c>
      <c r="G3150" s="1">
        <f>VLOOKUP(A3150,'ADM Details FY17'!$A$3:$H$3515,8,FALSE)</f>
        <v>0</v>
      </c>
      <c r="H3150" s="1">
        <f>VLOOKUP(A3150,'ADM Details FY17'!$A$3:$I$3515,9,FALSE)</f>
        <v>0</v>
      </c>
      <c r="I3150" s="1">
        <f>VLOOKUP(A3150,'ADM Details FY17'!$A$3:$J$3517,10,FALSE)</f>
        <v>0</v>
      </c>
      <c r="J3150" s="1">
        <f>VLOOKUP(A3150,'ADM Details FY17'!$A$3:$K$3515,11,FALSE)</f>
        <v>0</v>
      </c>
      <c r="K3150" s="1">
        <f>VLOOKUP(A3150,'ADM Details FY17'!$A$3:$M$3515,13,FALSE)</f>
        <v>0</v>
      </c>
      <c r="L3150" s="1">
        <f>VLOOKUP(A3150,'ADM Details FY17'!$A$3:$O$3515,15,FALSE)</f>
        <v>0</v>
      </c>
      <c r="M3150" s="1">
        <f>VLOOKUP(A3150,'ADM Details FY17'!$A$3:$P$3515,16,FALSE)</f>
        <v>0</v>
      </c>
      <c r="N3150" s="1">
        <f>VLOOKUP(A3150,'ADM Details FY17'!$A$3:$Q$3515,17,FALSE)</f>
        <v>0</v>
      </c>
      <c r="O3150" s="1">
        <f>VLOOKUP(A3150,'ADM Details FY17'!$A$3:$S$3515,19,FALSE)</f>
        <v>0</v>
      </c>
      <c r="P3150" s="1">
        <f>VLOOKUP(A3150,'ADM Details FY17'!$A$3:$U$3515,21,FALSE)</f>
        <v>0</v>
      </c>
      <c r="Q3150" s="1">
        <f>VLOOKUP(A3150,'ADM Details FY17'!$A$3:$V$3515,22,FALSE)</f>
        <v>0</v>
      </c>
      <c r="R3150" s="1">
        <f>VLOOKUP(A3150,'ADM Details FY17'!$A$3:$W$3515,23,FALSE)</f>
        <v>0</v>
      </c>
      <c r="S3150" s="1">
        <f>VLOOKUP(A3150,'ADM Details FY17'!$A$3:$X$3515,24,FALSE)</f>
        <v>0</v>
      </c>
      <c r="T3150" s="1">
        <f>VLOOKUP(A3150,'ADM Details FY17'!$A$3:$Y$3515,25,FALSE)</f>
        <v>0</v>
      </c>
      <c r="U3150" s="1">
        <f>VLOOKUP(A3150,'ADM Details FY17'!$A$3:$AA$3515,27,FALSE)</f>
        <v>0</v>
      </c>
      <c r="V3150" s="1">
        <f>IFERROR(VLOOKUP(C3150,'eindex _tget pp '!$A$4:$E$615,5,FALSE),0)</f>
        <v>0</v>
      </c>
      <c r="W3150" s="31">
        <f>IFERROR(VLOOKUP(C3150,'eindex _tget pp '!$A$4:$F$615,6,FALSE),0)</f>
        <v>0</v>
      </c>
      <c r="X3150" s="4">
        <f>IFERROR(VLOOKUP(B3150,'eschools 16'!$A$2:$F$25,6,FALSE),1)</f>
        <v>1</v>
      </c>
      <c r="Y3150" s="1">
        <f t="shared" si="245"/>
        <v>0</v>
      </c>
      <c r="Z3150" s="1">
        <f t="shared" si="246"/>
        <v>0</v>
      </c>
      <c r="AA3150" s="31">
        <f>IFERROR(VLOOKUP(C3150,'eindex _tget pp '!$A$4:$G$615,7,FALSE),0)</f>
        <v>0</v>
      </c>
      <c r="AB3150" s="1">
        <f>VLOOKUP(A3150,'ADM Details FY17'!$A$3:$AB$3515,28,FALSE)</f>
        <v>0</v>
      </c>
      <c r="AC3150" s="1">
        <f t="shared" si="247"/>
        <v>0</v>
      </c>
      <c r="AD3150" s="1">
        <f t="shared" si="248"/>
        <v>0</v>
      </c>
      <c r="AE3150" s="1">
        <f t="shared" si="249"/>
        <v>0</v>
      </c>
    </row>
    <row r="3151" spans="1:31" x14ac:dyDescent="0.25">
      <c r="A3151" t="str">
        <f>B3151&amp;"-"&amp;COUNTIF($B$3:B3151,B3151)</f>
        <v>8064-9</v>
      </c>
      <c r="B3151">
        <v>8064</v>
      </c>
      <c r="C3151" s="18">
        <f>VLOOKUP(A3151,'ADM Details FY17'!$A$3:$D$3515,4,FALSE)</f>
        <v>0</v>
      </c>
      <c r="D3151" s="1">
        <f>VLOOKUP(A3151,'ADM Details FY17'!$A$3:$E$3515,5,FALSE)</f>
        <v>0</v>
      </c>
      <c r="E3151" s="1">
        <f>VLOOKUP(A3151,'ADM Details FY17'!$A$3:$F$3515,6,FALSE)</f>
        <v>0</v>
      </c>
      <c r="F3151" s="1">
        <f>VLOOKUP(A3151,'ADM Details FY17'!$A$3:$G$3515,7,FALSE)</f>
        <v>0</v>
      </c>
      <c r="G3151" s="1">
        <f>VLOOKUP(A3151,'ADM Details FY17'!$A$3:$H$3515,8,FALSE)</f>
        <v>0</v>
      </c>
      <c r="H3151" s="1">
        <f>VLOOKUP(A3151,'ADM Details FY17'!$A$3:$I$3515,9,FALSE)</f>
        <v>0</v>
      </c>
      <c r="I3151" s="1">
        <f>VLOOKUP(A3151,'ADM Details FY17'!$A$3:$J$3517,10,FALSE)</f>
        <v>0</v>
      </c>
      <c r="J3151" s="1">
        <f>VLOOKUP(A3151,'ADM Details FY17'!$A$3:$K$3515,11,FALSE)</f>
        <v>0</v>
      </c>
      <c r="K3151" s="1">
        <f>VLOOKUP(A3151,'ADM Details FY17'!$A$3:$M$3515,13,FALSE)</f>
        <v>0</v>
      </c>
      <c r="L3151" s="1">
        <f>VLOOKUP(A3151,'ADM Details FY17'!$A$3:$O$3515,15,FALSE)</f>
        <v>0</v>
      </c>
      <c r="M3151" s="1">
        <f>VLOOKUP(A3151,'ADM Details FY17'!$A$3:$P$3515,16,FALSE)</f>
        <v>0</v>
      </c>
      <c r="N3151" s="1">
        <f>VLOOKUP(A3151,'ADM Details FY17'!$A$3:$Q$3515,17,FALSE)</f>
        <v>0</v>
      </c>
      <c r="O3151" s="1">
        <f>VLOOKUP(A3151,'ADM Details FY17'!$A$3:$S$3515,19,FALSE)</f>
        <v>0</v>
      </c>
      <c r="P3151" s="1">
        <f>VLOOKUP(A3151,'ADM Details FY17'!$A$3:$U$3515,21,FALSE)</f>
        <v>0</v>
      </c>
      <c r="Q3151" s="1">
        <f>VLOOKUP(A3151,'ADM Details FY17'!$A$3:$V$3515,22,FALSE)</f>
        <v>0</v>
      </c>
      <c r="R3151" s="1">
        <f>VLOOKUP(A3151,'ADM Details FY17'!$A$3:$W$3515,23,FALSE)</f>
        <v>0</v>
      </c>
      <c r="S3151" s="1">
        <f>VLOOKUP(A3151,'ADM Details FY17'!$A$3:$X$3515,24,FALSE)</f>
        <v>0</v>
      </c>
      <c r="T3151" s="1">
        <f>VLOOKUP(A3151,'ADM Details FY17'!$A$3:$Y$3515,25,FALSE)</f>
        <v>0</v>
      </c>
      <c r="U3151" s="1">
        <f>VLOOKUP(A3151,'ADM Details FY17'!$A$3:$AA$3515,27,FALSE)</f>
        <v>0</v>
      </c>
      <c r="V3151" s="1">
        <f>IFERROR(VLOOKUP(C3151,'eindex _tget pp '!$A$4:$E$615,5,FALSE),0)</f>
        <v>0</v>
      </c>
      <c r="W3151" s="31">
        <f>IFERROR(VLOOKUP(C3151,'eindex _tget pp '!$A$4:$F$615,6,FALSE),0)</f>
        <v>0</v>
      </c>
      <c r="X3151" s="4">
        <f>IFERROR(VLOOKUP(B3151,'eschools 16'!$A$2:$F$25,6,FALSE),1)</f>
        <v>1</v>
      </c>
      <c r="Y3151" s="1">
        <f t="shared" si="245"/>
        <v>0</v>
      </c>
      <c r="Z3151" s="1">
        <f t="shared" si="246"/>
        <v>0</v>
      </c>
      <c r="AA3151" s="31">
        <f>IFERROR(VLOOKUP(C3151,'eindex _tget pp '!$A$4:$G$615,7,FALSE),0)</f>
        <v>0</v>
      </c>
      <c r="AB3151" s="1">
        <f>VLOOKUP(A3151,'ADM Details FY17'!$A$3:$AB$3515,28,FALSE)</f>
        <v>0</v>
      </c>
      <c r="AC3151" s="1">
        <f t="shared" si="247"/>
        <v>0</v>
      </c>
      <c r="AD3151" s="1">
        <f t="shared" si="248"/>
        <v>0</v>
      </c>
      <c r="AE3151" s="1">
        <f t="shared" si="249"/>
        <v>0</v>
      </c>
    </row>
    <row r="3152" spans="1:31" x14ac:dyDescent="0.25">
      <c r="A3152" t="str">
        <f>B3152&amp;"-"&amp;COUNTIF($B$3:B3152,B3152)</f>
        <v>8064-10</v>
      </c>
      <c r="B3152">
        <v>8064</v>
      </c>
      <c r="C3152" s="18">
        <f>VLOOKUP(A3152,'ADM Details FY17'!$A$3:$D$3515,4,FALSE)</f>
        <v>0</v>
      </c>
      <c r="D3152" s="1">
        <f>VLOOKUP(A3152,'ADM Details FY17'!$A$3:$E$3515,5,FALSE)</f>
        <v>0</v>
      </c>
      <c r="E3152" s="1">
        <f>VLOOKUP(A3152,'ADM Details FY17'!$A$3:$F$3515,6,FALSE)</f>
        <v>0</v>
      </c>
      <c r="F3152" s="1">
        <f>VLOOKUP(A3152,'ADM Details FY17'!$A$3:$G$3515,7,FALSE)</f>
        <v>0</v>
      </c>
      <c r="G3152" s="1">
        <f>VLOOKUP(A3152,'ADM Details FY17'!$A$3:$H$3515,8,FALSE)</f>
        <v>0</v>
      </c>
      <c r="H3152" s="1">
        <f>VLOOKUP(A3152,'ADM Details FY17'!$A$3:$I$3515,9,FALSE)</f>
        <v>0</v>
      </c>
      <c r="I3152" s="1">
        <f>VLOOKUP(A3152,'ADM Details FY17'!$A$3:$J$3517,10,FALSE)</f>
        <v>0</v>
      </c>
      <c r="J3152" s="1">
        <f>VLOOKUP(A3152,'ADM Details FY17'!$A$3:$K$3515,11,FALSE)</f>
        <v>0</v>
      </c>
      <c r="K3152" s="1">
        <f>VLOOKUP(A3152,'ADM Details FY17'!$A$3:$M$3515,13,FALSE)</f>
        <v>0</v>
      </c>
      <c r="L3152" s="1">
        <f>VLOOKUP(A3152,'ADM Details FY17'!$A$3:$O$3515,15,FALSE)</f>
        <v>0</v>
      </c>
      <c r="M3152" s="1">
        <f>VLOOKUP(A3152,'ADM Details FY17'!$A$3:$P$3515,16,FALSE)</f>
        <v>0</v>
      </c>
      <c r="N3152" s="1">
        <f>VLOOKUP(A3152,'ADM Details FY17'!$A$3:$Q$3515,17,FALSE)</f>
        <v>0</v>
      </c>
      <c r="O3152" s="1">
        <f>VLOOKUP(A3152,'ADM Details FY17'!$A$3:$S$3515,19,FALSE)</f>
        <v>0</v>
      </c>
      <c r="P3152" s="1">
        <f>VLOOKUP(A3152,'ADM Details FY17'!$A$3:$U$3515,21,FALSE)</f>
        <v>0</v>
      </c>
      <c r="Q3152" s="1">
        <f>VLOOKUP(A3152,'ADM Details FY17'!$A$3:$V$3515,22,FALSE)</f>
        <v>0</v>
      </c>
      <c r="R3152" s="1">
        <f>VLOOKUP(A3152,'ADM Details FY17'!$A$3:$W$3515,23,FALSE)</f>
        <v>0</v>
      </c>
      <c r="S3152" s="1">
        <f>VLOOKUP(A3152,'ADM Details FY17'!$A$3:$X$3515,24,FALSE)</f>
        <v>0</v>
      </c>
      <c r="T3152" s="1">
        <f>VLOOKUP(A3152,'ADM Details FY17'!$A$3:$Y$3515,25,FALSE)</f>
        <v>0</v>
      </c>
      <c r="U3152" s="1">
        <f>VLOOKUP(A3152,'ADM Details FY17'!$A$3:$AA$3515,27,FALSE)</f>
        <v>0</v>
      </c>
      <c r="V3152" s="1">
        <f>IFERROR(VLOOKUP(C3152,'eindex _tget pp '!$A$4:$E$615,5,FALSE),0)</f>
        <v>0</v>
      </c>
      <c r="W3152" s="31">
        <f>IFERROR(VLOOKUP(C3152,'eindex _tget pp '!$A$4:$F$615,6,FALSE),0)</f>
        <v>0</v>
      </c>
      <c r="X3152" s="4">
        <f>IFERROR(VLOOKUP(B3152,'eschools 16'!$A$2:$F$25,6,FALSE),1)</f>
        <v>1</v>
      </c>
      <c r="Y3152" s="1">
        <f t="shared" si="245"/>
        <v>0</v>
      </c>
      <c r="Z3152" s="1">
        <f t="shared" si="246"/>
        <v>0</v>
      </c>
      <c r="AA3152" s="31">
        <f>IFERROR(VLOOKUP(C3152,'eindex _tget pp '!$A$4:$G$615,7,FALSE),0)</f>
        <v>0</v>
      </c>
      <c r="AB3152" s="1">
        <f>VLOOKUP(A3152,'ADM Details FY17'!$A$3:$AB$3515,28,FALSE)</f>
        <v>0</v>
      </c>
      <c r="AC3152" s="1">
        <f t="shared" si="247"/>
        <v>0</v>
      </c>
      <c r="AD3152" s="1">
        <f t="shared" si="248"/>
        <v>0</v>
      </c>
      <c r="AE3152" s="1">
        <f t="shared" si="249"/>
        <v>0</v>
      </c>
    </row>
    <row r="3153" spans="1:31" x14ac:dyDescent="0.25">
      <c r="A3153" t="str">
        <f>B3153&amp;"-"&amp;COUNTIF($B$3:B3153,B3153)</f>
        <v>8251-1</v>
      </c>
      <c r="B3153">
        <v>8251</v>
      </c>
      <c r="C3153" s="18">
        <f>VLOOKUP(A3153,'ADM Details FY17'!$A$3:$D$3515,4,FALSE)</f>
        <v>48298</v>
      </c>
      <c r="D3153" s="1">
        <f>VLOOKUP(A3153,'ADM Details FY17'!$A$3:$E$3515,5,FALSE)</f>
        <v>1.9</v>
      </c>
      <c r="E3153" s="1">
        <f>VLOOKUP(A3153,'ADM Details FY17'!$A$3:$F$3515,6,FALSE)</f>
        <v>0</v>
      </c>
      <c r="F3153" s="1">
        <f>VLOOKUP(A3153,'ADM Details FY17'!$A$3:$G$3515,7,FALSE)</f>
        <v>0</v>
      </c>
      <c r="G3153" s="1">
        <f>VLOOKUP(A3153,'ADM Details FY17'!$A$3:$H$3515,8,FALSE)</f>
        <v>0</v>
      </c>
      <c r="H3153" s="1">
        <f>VLOOKUP(A3153,'ADM Details FY17'!$A$3:$I$3515,9,FALSE)</f>
        <v>0</v>
      </c>
      <c r="I3153" s="1">
        <f>VLOOKUP(A3153,'ADM Details FY17'!$A$3:$J$3517,10,FALSE)</f>
        <v>0</v>
      </c>
      <c r="J3153" s="1">
        <f>VLOOKUP(A3153,'ADM Details FY17'!$A$3:$K$3515,11,FALSE)</f>
        <v>0</v>
      </c>
      <c r="K3153" s="1">
        <f>VLOOKUP(A3153,'ADM Details FY17'!$A$3:$M$3515,13,FALSE)</f>
        <v>1.9</v>
      </c>
      <c r="L3153" s="1">
        <f>VLOOKUP(A3153,'ADM Details FY17'!$A$3:$O$3515,15,FALSE)</f>
        <v>0</v>
      </c>
      <c r="M3153" s="1">
        <f>VLOOKUP(A3153,'ADM Details FY17'!$A$3:$P$3515,16,FALSE)</f>
        <v>0</v>
      </c>
      <c r="N3153" s="1">
        <f>VLOOKUP(A3153,'ADM Details FY17'!$A$3:$Q$3515,17,FALSE)</f>
        <v>0</v>
      </c>
      <c r="O3153" s="1">
        <f>VLOOKUP(A3153,'ADM Details FY17'!$A$3:$S$3515,19,FALSE)</f>
        <v>0</v>
      </c>
      <c r="P3153" s="1">
        <f>VLOOKUP(A3153,'ADM Details FY17'!$A$3:$U$3515,21,FALSE)</f>
        <v>0</v>
      </c>
      <c r="Q3153" s="1">
        <f>VLOOKUP(A3153,'ADM Details FY17'!$A$3:$V$3515,22,FALSE)</f>
        <v>0</v>
      </c>
      <c r="R3153" s="1">
        <f>VLOOKUP(A3153,'ADM Details FY17'!$A$3:$W$3515,23,FALSE)</f>
        <v>0</v>
      </c>
      <c r="S3153" s="1">
        <f>VLOOKUP(A3153,'ADM Details FY17'!$A$3:$X$3515,24,FALSE)</f>
        <v>0</v>
      </c>
      <c r="T3153" s="1">
        <f>VLOOKUP(A3153,'ADM Details FY17'!$A$3:$Y$3515,25,FALSE)</f>
        <v>0</v>
      </c>
      <c r="U3153" s="1">
        <f>VLOOKUP(A3153,'ADM Details FY17'!$A$3:$AA$3515,27,FALSE)</f>
        <v>0</v>
      </c>
      <c r="V3153" s="1">
        <f>IFERROR(VLOOKUP(C3153,'eindex _tget pp '!$A$4:$E$615,5,FALSE),0)</f>
        <v>360.31298947626044</v>
      </c>
      <c r="W3153" s="31">
        <f>IFERROR(VLOOKUP(C3153,'eindex _tget pp '!$A$4:$F$615,6,FALSE),0)</f>
        <v>0.93499402740000004</v>
      </c>
      <c r="X3153" s="4">
        <f>IFERROR(VLOOKUP(B3153,'eschools 16'!$A$2:$F$25,6,FALSE),1)</f>
        <v>1</v>
      </c>
      <c r="Y3153" s="1">
        <f t="shared" si="245"/>
        <v>171.15</v>
      </c>
      <c r="Z3153" s="1">
        <f t="shared" si="246"/>
        <v>483.2</v>
      </c>
      <c r="AA3153" s="31">
        <f>IFERROR(VLOOKUP(C3153,'eindex _tget pp '!$A$4:$G$615,7,FALSE),0)</f>
        <v>0.52897740699999996</v>
      </c>
      <c r="AB3153" s="1">
        <f>VLOOKUP(A3153,'ADM Details FY17'!$A$3:$AB$3515,28,FALSE)</f>
        <v>0</v>
      </c>
      <c r="AC3153" s="1">
        <f t="shared" si="247"/>
        <v>0</v>
      </c>
      <c r="AD3153" s="1">
        <f t="shared" si="248"/>
        <v>1.9</v>
      </c>
      <c r="AE3153" s="1">
        <f t="shared" si="249"/>
        <v>285</v>
      </c>
    </row>
    <row r="3154" spans="1:31" x14ac:dyDescent="0.25">
      <c r="A3154" t="str">
        <f>B3154&amp;"-"&amp;COUNTIF($B$3:B3154,B3154)</f>
        <v>8251-2</v>
      </c>
      <c r="B3154">
        <v>8251</v>
      </c>
      <c r="C3154" s="18">
        <f>VLOOKUP(A3154,'ADM Details FY17'!$A$3:$D$3515,4,FALSE)</f>
        <v>48306</v>
      </c>
      <c r="D3154" s="1">
        <f>VLOOKUP(A3154,'ADM Details FY17'!$A$3:$E$3515,5,FALSE)</f>
        <v>2.25</v>
      </c>
      <c r="E3154" s="1">
        <f>VLOOKUP(A3154,'ADM Details FY17'!$A$3:$F$3515,6,FALSE)</f>
        <v>0</v>
      </c>
      <c r="F3154" s="1">
        <f>VLOOKUP(A3154,'ADM Details FY17'!$A$3:$G$3515,7,FALSE)</f>
        <v>0</v>
      </c>
      <c r="G3154" s="1">
        <f>VLOOKUP(A3154,'ADM Details FY17'!$A$3:$H$3515,8,FALSE)</f>
        <v>0</v>
      </c>
      <c r="H3154" s="1">
        <f>VLOOKUP(A3154,'ADM Details FY17'!$A$3:$I$3515,9,FALSE)</f>
        <v>0</v>
      </c>
      <c r="I3154" s="1">
        <f>VLOOKUP(A3154,'ADM Details FY17'!$A$3:$J$3517,10,FALSE)</f>
        <v>0.91</v>
      </c>
      <c r="J3154" s="1">
        <f>VLOOKUP(A3154,'ADM Details FY17'!$A$3:$K$3515,11,FALSE)</f>
        <v>0</v>
      </c>
      <c r="K3154" s="1">
        <f>VLOOKUP(A3154,'ADM Details FY17'!$A$3:$M$3515,13,FALSE)</f>
        <v>2.25</v>
      </c>
      <c r="L3154" s="1">
        <f>VLOOKUP(A3154,'ADM Details FY17'!$A$3:$O$3515,15,FALSE)</f>
        <v>0</v>
      </c>
      <c r="M3154" s="1">
        <f>VLOOKUP(A3154,'ADM Details FY17'!$A$3:$P$3515,16,FALSE)</f>
        <v>0</v>
      </c>
      <c r="N3154" s="1">
        <f>VLOOKUP(A3154,'ADM Details FY17'!$A$3:$Q$3515,17,FALSE)</f>
        <v>0</v>
      </c>
      <c r="O3154" s="1">
        <f>VLOOKUP(A3154,'ADM Details FY17'!$A$3:$S$3515,19,FALSE)</f>
        <v>0</v>
      </c>
      <c r="P3154" s="1">
        <f>VLOOKUP(A3154,'ADM Details FY17'!$A$3:$U$3515,21,FALSE)</f>
        <v>0</v>
      </c>
      <c r="Q3154" s="1">
        <f>VLOOKUP(A3154,'ADM Details FY17'!$A$3:$V$3515,22,FALSE)</f>
        <v>0</v>
      </c>
      <c r="R3154" s="1">
        <f>VLOOKUP(A3154,'ADM Details FY17'!$A$3:$W$3515,23,FALSE)</f>
        <v>0</v>
      </c>
      <c r="S3154" s="1">
        <f>VLOOKUP(A3154,'ADM Details FY17'!$A$3:$X$3515,24,FALSE)</f>
        <v>0</v>
      </c>
      <c r="T3154" s="1">
        <f>VLOOKUP(A3154,'ADM Details FY17'!$A$3:$Y$3515,25,FALSE)</f>
        <v>0</v>
      </c>
      <c r="U3154" s="1">
        <f>VLOOKUP(A3154,'ADM Details FY17'!$A$3:$AA$3515,27,FALSE)</f>
        <v>0</v>
      </c>
      <c r="V3154" s="1">
        <f>IFERROR(VLOOKUP(C3154,'eindex _tget pp '!$A$4:$E$615,5,FALSE),0)</f>
        <v>0</v>
      </c>
      <c r="W3154" s="31">
        <f>IFERROR(VLOOKUP(C3154,'eindex _tget pp '!$A$4:$F$615,6,FALSE),0)</f>
        <v>0.59733024670000001</v>
      </c>
      <c r="X3154" s="4">
        <f>IFERROR(VLOOKUP(B3154,'eschools 16'!$A$2:$F$25,6,FALSE),1)</f>
        <v>1</v>
      </c>
      <c r="Y3154" s="1">
        <f t="shared" si="245"/>
        <v>0</v>
      </c>
      <c r="Z3154" s="1">
        <f t="shared" si="246"/>
        <v>365.57</v>
      </c>
      <c r="AA3154" s="31">
        <f>IFERROR(VLOOKUP(C3154,'eindex _tget pp '!$A$4:$G$615,7,FALSE),0)</f>
        <v>0.34628678499999999</v>
      </c>
      <c r="AB3154" s="1">
        <f>VLOOKUP(A3154,'ADM Details FY17'!$A$3:$AB$3515,28,FALSE)</f>
        <v>0</v>
      </c>
      <c r="AC3154" s="1">
        <f t="shared" si="247"/>
        <v>0</v>
      </c>
      <c r="AD3154" s="1">
        <f t="shared" si="248"/>
        <v>2.25</v>
      </c>
      <c r="AE3154" s="1">
        <f t="shared" si="249"/>
        <v>337.5</v>
      </c>
    </row>
    <row r="3155" spans="1:31" x14ac:dyDescent="0.25">
      <c r="A3155" t="str">
        <f>B3155&amp;"-"&amp;COUNTIF($B$3:B3155,B3155)</f>
        <v>8251-3</v>
      </c>
      <c r="B3155">
        <v>8251</v>
      </c>
      <c r="C3155" s="18">
        <f>VLOOKUP(A3155,'ADM Details FY17'!$A$3:$D$3515,4,FALSE)</f>
        <v>43703</v>
      </c>
      <c r="D3155" s="1">
        <f>VLOOKUP(A3155,'ADM Details FY17'!$A$3:$E$3515,5,FALSE)</f>
        <v>2.4500000000000002</v>
      </c>
      <c r="E3155" s="1">
        <f>VLOOKUP(A3155,'ADM Details FY17'!$A$3:$F$3515,6,FALSE)</f>
        <v>0</v>
      </c>
      <c r="F3155" s="1">
        <f>VLOOKUP(A3155,'ADM Details FY17'!$A$3:$G$3515,7,FALSE)</f>
        <v>0</v>
      </c>
      <c r="G3155" s="1">
        <f>VLOOKUP(A3155,'ADM Details FY17'!$A$3:$H$3515,8,FALSE)</f>
        <v>0</v>
      </c>
      <c r="H3155" s="1">
        <f>VLOOKUP(A3155,'ADM Details FY17'!$A$3:$I$3515,9,FALSE)</f>
        <v>0</v>
      </c>
      <c r="I3155" s="1">
        <f>VLOOKUP(A3155,'ADM Details FY17'!$A$3:$J$3517,10,FALSE)</f>
        <v>0</v>
      </c>
      <c r="J3155" s="1">
        <f>VLOOKUP(A3155,'ADM Details FY17'!$A$3:$K$3515,11,FALSE)</f>
        <v>0</v>
      </c>
      <c r="K3155" s="1">
        <f>VLOOKUP(A3155,'ADM Details FY17'!$A$3:$M$3515,13,FALSE)</f>
        <v>2.4500000000000002</v>
      </c>
      <c r="L3155" s="1">
        <f>VLOOKUP(A3155,'ADM Details FY17'!$A$3:$O$3515,15,FALSE)</f>
        <v>0</v>
      </c>
      <c r="M3155" s="1">
        <f>VLOOKUP(A3155,'ADM Details FY17'!$A$3:$P$3515,16,FALSE)</f>
        <v>0</v>
      </c>
      <c r="N3155" s="1">
        <f>VLOOKUP(A3155,'ADM Details FY17'!$A$3:$Q$3515,17,FALSE)</f>
        <v>0</v>
      </c>
      <c r="O3155" s="1">
        <f>VLOOKUP(A3155,'ADM Details FY17'!$A$3:$S$3515,19,FALSE)</f>
        <v>0</v>
      </c>
      <c r="P3155" s="1">
        <f>VLOOKUP(A3155,'ADM Details FY17'!$A$3:$U$3515,21,FALSE)</f>
        <v>0</v>
      </c>
      <c r="Q3155" s="1">
        <f>VLOOKUP(A3155,'ADM Details FY17'!$A$3:$V$3515,22,FALSE)</f>
        <v>0</v>
      </c>
      <c r="R3155" s="1">
        <f>VLOOKUP(A3155,'ADM Details FY17'!$A$3:$W$3515,23,FALSE)</f>
        <v>0</v>
      </c>
      <c r="S3155" s="1">
        <f>VLOOKUP(A3155,'ADM Details FY17'!$A$3:$X$3515,24,FALSE)</f>
        <v>0</v>
      </c>
      <c r="T3155" s="1">
        <f>VLOOKUP(A3155,'ADM Details FY17'!$A$3:$Y$3515,25,FALSE)</f>
        <v>0</v>
      </c>
      <c r="U3155" s="1">
        <f>VLOOKUP(A3155,'ADM Details FY17'!$A$3:$AA$3515,27,FALSE)</f>
        <v>0</v>
      </c>
      <c r="V3155" s="1">
        <f>IFERROR(VLOOKUP(C3155,'eindex _tget pp '!$A$4:$E$615,5,FALSE),0)</f>
        <v>1735.0450837576154</v>
      </c>
      <c r="W3155" s="31">
        <f>IFERROR(VLOOKUP(C3155,'eindex _tget pp '!$A$4:$F$615,6,FALSE),0)</f>
        <v>2.8748521451000002</v>
      </c>
      <c r="X3155" s="4">
        <f>IFERROR(VLOOKUP(B3155,'eschools 16'!$A$2:$F$25,6,FALSE),1)</f>
        <v>1</v>
      </c>
      <c r="Y3155" s="1">
        <f t="shared" si="245"/>
        <v>1062.72</v>
      </c>
      <c r="Z3155" s="1">
        <f t="shared" si="246"/>
        <v>1915.8</v>
      </c>
      <c r="AA3155" s="31">
        <f>IFERROR(VLOOKUP(C3155,'eindex _tget pp '!$A$4:$G$615,7,FALSE),0)</f>
        <v>0.9</v>
      </c>
      <c r="AB3155" s="1">
        <f>VLOOKUP(A3155,'ADM Details FY17'!$A$3:$AB$3515,28,FALSE)</f>
        <v>0</v>
      </c>
      <c r="AC3155" s="1">
        <f t="shared" si="247"/>
        <v>0</v>
      </c>
      <c r="AD3155" s="1">
        <f t="shared" si="248"/>
        <v>2.4500000000000002</v>
      </c>
      <c r="AE3155" s="1">
        <f t="shared" si="249"/>
        <v>367.5</v>
      </c>
    </row>
    <row r="3156" spans="1:31" x14ac:dyDescent="0.25">
      <c r="A3156" t="str">
        <f>B3156&amp;"-"&amp;COUNTIF($B$3:B3156,B3156)</f>
        <v>8251-4</v>
      </c>
      <c r="B3156">
        <v>8251</v>
      </c>
      <c r="C3156" s="18">
        <f>VLOOKUP(A3156,'ADM Details FY17'!$A$3:$D$3515,4,FALSE)</f>
        <v>44859</v>
      </c>
      <c r="D3156" s="1">
        <f>VLOOKUP(A3156,'ADM Details FY17'!$A$3:$E$3515,5,FALSE)</f>
        <v>1.4</v>
      </c>
      <c r="E3156" s="1">
        <f>VLOOKUP(A3156,'ADM Details FY17'!$A$3:$F$3515,6,FALSE)</f>
        <v>0</v>
      </c>
      <c r="F3156" s="1">
        <f>VLOOKUP(A3156,'ADM Details FY17'!$A$3:$G$3515,7,FALSE)</f>
        <v>0</v>
      </c>
      <c r="G3156" s="1">
        <f>VLOOKUP(A3156,'ADM Details FY17'!$A$3:$H$3515,8,FALSE)</f>
        <v>0.4</v>
      </c>
      <c r="H3156" s="1">
        <f>VLOOKUP(A3156,'ADM Details FY17'!$A$3:$I$3515,9,FALSE)</f>
        <v>0</v>
      </c>
      <c r="I3156" s="1">
        <f>VLOOKUP(A3156,'ADM Details FY17'!$A$3:$J$3517,10,FALSE)</f>
        <v>0</v>
      </c>
      <c r="J3156" s="1">
        <f>VLOOKUP(A3156,'ADM Details FY17'!$A$3:$K$3515,11,FALSE)</f>
        <v>0</v>
      </c>
      <c r="K3156" s="1">
        <f>VLOOKUP(A3156,'ADM Details FY17'!$A$3:$M$3515,13,FALSE)</f>
        <v>1.4</v>
      </c>
      <c r="L3156" s="1">
        <f>VLOOKUP(A3156,'ADM Details FY17'!$A$3:$O$3515,15,FALSE)</f>
        <v>0</v>
      </c>
      <c r="M3156" s="1">
        <f>VLOOKUP(A3156,'ADM Details FY17'!$A$3:$P$3515,16,FALSE)</f>
        <v>0</v>
      </c>
      <c r="N3156" s="1">
        <f>VLOOKUP(A3156,'ADM Details FY17'!$A$3:$Q$3515,17,FALSE)</f>
        <v>0</v>
      </c>
      <c r="O3156" s="1">
        <f>VLOOKUP(A3156,'ADM Details FY17'!$A$3:$S$3515,19,FALSE)</f>
        <v>0</v>
      </c>
      <c r="P3156" s="1">
        <f>VLOOKUP(A3156,'ADM Details FY17'!$A$3:$U$3515,21,FALSE)</f>
        <v>0</v>
      </c>
      <c r="Q3156" s="1">
        <f>VLOOKUP(A3156,'ADM Details FY17'!$A$3:$V$3515,22,FALSE)</f>
        <v>0</v>
      </c>
      <c r="R3156" s="1">
        <f>VLOOKUP(A3156,'ADM Details FY17'!$A$3:$W$3515,23,FALSE)</f>
        <v>0</v>
      </c>
      <c r="S3156" s="1">
        <f>VLOOKUP(A3156,'ADM Details FY17'!$A$3:$X$3515,24,FALSE)</f>
        <v>0</v>
      </c>
      <c r="T3156" s="1">
        <f>VLOOKUP(A3156,'ADM Details FY17'!$A$3:$Y$3515,25,FALSE)</f>
        <v>0</v>
      </c>
      <c r="U3156" s="1">
        <f>VLOOKUP(A3156,'ADM Details FY17'!$A$3:$AA$3515,27,FALSE)</f>
        <v>0</v>
      </c>
      <c r="V3156" s="1">
        <f>IFERROR(VLOOKUP(C3156,'eindex _tget pp '!$A$4:$E$615,5,FALSE),0)</f>
        <v>945.27972049291793</v>
      </c>
      <c r="W3156" s="31">
        <f>IFERROR(VLOOKUP(C3156,'eindex _tget pp '!$A$4:$F$615,6,FALSE),0)</f>
        <v>1.3466937730999999</v>
      </c>
      <c r="X3156" s="4">
        <f>IFERROR(VLOOKUP(B3156,'eschools 16'!$A$2:$F$25,6,FALSE),1)</f>
        <v>1</v>
      </c>
      <c r="Y3156" s="1">
        <f t="shared" si="245"/>
        <v>330.85</v>
      </c>
      <c r="Z3156" s="1">
        <f t="shared" si="246"/>
        <v>512.82000000000005</v>
      </c>
      <c r="AA3156" s="31">
        <f>IFERROR(VLOOKUP(C3156,'eindex _tget pp '!$A$4:$G$615,7,FALSE),0)</f>
        <v>0.75351930600000006</v>
      </c>
      <c r="AB3156" s="1">
        <f>VLOOKUP(A3156,'ADM Details FY17'!$A$3:$AB$3515,28,FALSE)</f>
        <v>0</v>
      </c>
      <c r="AC3156" s="1">
        <f t="shared" si="247"/>
        <v>0</v>
      </c>
      <c r="AD3156" s="1">
        <f t="shared" si="248"/>
        <v>1.4</v>
      </c>
      <c r="AE3156" s="1">
        <f t="shared" si="249"/>
        <v>210</v>
      </c>
    </row>
    <row r="3157" spans="1:31" x14ac:dyDescent="0.25">
      <c r="A3157" t="str">
        <f>B3157&amp;"-"&amp;COUNTIF($B$3:B3157,B3157)</f>
        <v>8251-5</v>
      </c>
      <c r="B3157">
        <v>8251</v>
      </c>
      <c r="C3157" s="18">
        <f>VLOOKUP(A3157,'ADM Details FY17'!$A$3:$D$3515,4,FALSE)</f>
        <v>45161</v>
      </c>
      <c r="D3157" s="1">
        <f>VLOOKUP(A3157,'ADM Details FY17'!$A$3:$E$3515,5,FALSE)</f>
        <v>55.02</v>
      </c>
      <c r="E3157" s="1">
        <f>VLOOKUP(A3157,'ADM Details FY17'!$A$3:$F$3515,6,FALSE)</f>
        <v>0</v>
      </c>
      <c r="F3157" s="1">
        <f>VLOOKUP(A3157,'ADM Details FY17'!$A$3:$G$3515,7,FALSE)</f>
        <v>8.19</v>
      </c>
      <c r="G3157" s="1">
        <f>VLOOKUP(A3157,'ADM Details FY17'!$A$3:$H$3515,8,FALSE)</f>
        <v>4.93</v>
      </c>
      <c r="H3157" s="1">
        <f>VLOOKUP(A3157,'ADM Details FY17'!$A$3:$I$3515,9,FALSE)</f>
        <v>0</v>
      </c>
      <c r="I3157" s="1">
        <f>VLOOKUP(A3157,'ADM Details FY17'!$A$3:$J$3517,10,FALSE)</f>
        <v>0</v>
      </c>
      <c r="J3157" s="1">
        <f>VLOOKUP(A3157,'ADM Details FY17'!$A$3:$K$3515,11,FALSE)</f>
        <v>0</v>
      </c>
      <c r="K3157" s="1">
        <f>VLOOKUP(A3157,'ADM Details FY17'!$A$3:$M$3515,13,FALSE)</f>
        <v>51.19</v>
      </c>
      <c r="L3157" s="1">
        <f>VLOOKUP(A3157,'ADM Details FY17'!$A$3:$O$3515,15,FALSE)</f>
        <v>0</v>
      </c>
      <c r="M3157" s="1">
        <f>VLOOKUP(A3157,'ADM Details FY17'!$A$3:$P$3515,16,FALSE)</f>
        <v>0</v>
      </c>
      <c r="N3157" s="1">
        <f>VLOOKUP(A3157,'ADM Details FY17'!$A$3:$Q$3515,17,FALSE)</f>
        <v>0</v>
      </c>
      <c r="O3157" s="1">
        <f>VLOOKUP(A3157,'ADM Details FY17'!$A$3:$S$3515,19,FALSE)</f>
        <v>0</v>
      </c>
      <c r="P3157" s="1">
        <f>VLOOKUP(A3157,'ADM Details FY17'!$A$3:$U$3515,21,FALSE)</f>
        <v>0</v>
      </c>
      <c r="Q3157" s="1">
        <f>VLOOKUP(A3157,'ADM Details FY17'!$A$3:$V$3515,22,FALSE)</f>
        <v>0</v>
      </c>
      <c r="R3157" s="1">
        <f>VLOOKUP(A3157,'ADM Details FY17'!$A$3:$W$3515,23,FALSE)</f>
        <v>0</v>
      </c>
      <c r="S3157" s="1">
        <f>VLOOKUP(A3157,'ADM Details FY17'!$A$3:$X$3515,24,FALSE)</f>
        <v>0</v>
      </c>
      <c r="T3157" s="1">
        <f>VLOOKUP(A3157,'ADM Details FY17'!$A$3:$Y$3515,25,FALSE)</f>
        <v>0</v>
      </c>
      <c r="U3157" s="1">
        <f>VLOOKUP(A3157,'ADM Details FY17'!$A$3:$AA$3515,27,FALSE)</f>
        <v>0</v>
      </c>
      <c r="V3157" s="1">
        <f>IFERROR(VLOOKUP(C3157,'eindex _tget pp '!$A$4:$E$615,5,FALSE),0)</f>
        <v>2089.5999301616803</v>
      </c>
      <c r="W3157" s="31">
        <f>IFERROR(VLOOKUP(C3157,'eindex _tget pp '!$A$4:$F$615,6,FALSE),0)</f>
        <v>2.9232169881000001</v>
      </c>
      <c r="X3157" s="4">
        <f>IFERROR(VLOOKUP(B3157,'eschools 16'!$A$2:$F$25,6,FALSE),1)</f>
        <v>1</v>
      </c>
      <c r="Y3157" s="1">
        <f t="shared" si="245"/>
        <v>28742.45</v>
      </c>
      <c r="Z3157" s="1">
        <f t="shared" si="246"/>
        <v>40701.94</v>
      </c>
      <c r="AA3157" s="31">
        <f>IFERROR(VLOOKUP(C3157,'eindex _tget pp '!$A$4:$G$615,7,FALSE),0)</f>
        <v>0.9</v>
      </c>
      <c r="AB3157" s="1">
        <f>VLOOKUP(A3157,'ADM Details FY17'!$A$3:$AB$3515,28,FALSE)</f>
        <v>0</v>
      </c>
      <c r="AC3157" s="1">
        <f t="shared" si="247"/>
        <v>0</v>
      </c>
      <c r="AD3157" s="1">
        <f t="shared" si="248"/>
        <v>55.02</v>
      </c>
      <c r="AE3157" s="1">
        <f t="shared" si="249"/>
        <v>8253</v>
      </c>
    </row>
    <row r="3158" spans="1:31" x14ac:dyDescent="0.25">
      <c r="A3158" t="str">
        <f>B3158&amp;"-"&amp;COUNTIF($B$3:B3158,B3158)</f>
        <v>8251-6</v>
      </c>
      <c r="B3158">
        <v>8251</v>
      </c>
      <c r="C3158" s="18">
        <f>VLOOKUP(A3158,'ADM Details FY17'!$A$3:$D$3515,4,FALSE)</f>
        <v>0</v>
      </c>
      <c r="D3158" s="1">
        <f>VLOOKUP(A3158,'ADM Details FY17'!$A$3:$E$3515,5,FALSE)</f>
        <v>0</v>
      </c>
      <c r="E3158" s="1">
        <f>VLOOKUP(A3158,'ADM Details FY17'!$A$3:$F$3515,6,FALSE)</f>
        <v>0</v>
      </c>
      <c r="F3158" s="1">
        <f>VLOOKUP(A3158,'ADM Details FY17'!$A$3:$G$3515,7,FALSE)</f>
        <v>0</v>
      </c>
      <c r="G3158" s="1">
        <f>VLOOKUP(A3158,'ADM Details FY17'!$A$3:$H$3515,8,FALSE)</f>
        <v>0</v>
      </c>
      <c r="H3158" s="1">
        <f>VLOOKUP(A3158,'ADM Details FY17'!$A$3:$I$3515,9,FALSE)</f>
        <v>0</v>
      </c>
      <c r="I3158" s="1">
        <f>VLOOKUP(A3158,'ADM Details FY17'!$A$3:$J$3517,10,FALSE)</f>
        <v>0</v>
      </c>
      <c r="J3158" s="1">
        <f>VLOOKUP(A3158,'ADM Details FY17'!$A$3:$K$3515,11,FALSE)</f>
        <v>0</v>
      </c>
      <c r="K3158" s="1">
        <f>VLOOKUP(A3158,'ADM Details FY17'!$A$3:$M$3515,13,FALSE)</f>
        <v>0</v>
      </c>
      <c r="L3158" s="1">
        <f>VLOOKUP(A3158,'ADM Details FY17'!$A$3:$O$3515,15,FALSE)</f>
        <v>0</v>
      </c>
      <c r="M3158" s="1">
        <f>VLOOKUP(A3158,'ADM Details FY17'!$A$3:$P$3515,16,FALSE)</f>
        <v>0</v>
      </c>
      <c r="N3158" s="1">
        <f>VLOOKUP(A3158,'ADM Details FY17'!$A$3:$Q$3515,17,FALSE)</f>
        <v>0</v>
      </c>
      <c r="O3158" s="1">
        <f>VLOOKUP(A3158,'ADM Details FY17'!$A$3:$S$3515,19,FALSE)</f>
        <v>0</v>
      </c>
      <c r="P3158" s="1">
        <f>VLOOKUP(A3158,'ADM Details FY17'!$A$3:$U$3515,21,FALSE)</f>
        <v>0</v>
      </c>
      <c r="Q3158" s="1">
        <f>VLOOKUP(A3158,'ADM Details FY17'!$A$3:$V$3515,22,FALSE)</f>
        <v>0</v>
      </c>
      <c r="R3158" s="1">
        <f>VLOOKUP(A3158,'ADM Details FY17'!$A$3:$W$3515,23,FALSE)</f>
        <v>0</v>
      </c>
      <c r="S3158" s="1">
        <f>VLOOKUP(A3158,'ADM Details FY17'!$A$3:$X$3515,24,FALSE)</f>
        <v>0</v>
      </c>
      <c r="T3158" s="1">
        <f>VLOOKUP(A3158,'ADM Details FY17'!$A$3:$Y$3515,25,FALSE)</f>
        <v>0</v>
      </c>
      <c r="U3158" s="1">
        <f>VLOOKUP(A3158,'ADM Details FY17'!$A$3:$AA$3515,27,FALSE)</f>
        <v>0</v>
      </c>
      <c r="V3158" s="1">
        <f>IFERROR(VLOOKUP(C3158,'eindex _tget pp '!$A$4:$E$615,5,FALSE),0)</f>
        <v>0</v>
      </c>
      <c r="W3158" s="31">
        <f>IFERROR(VLOOKUP(C3158,'eindex _tget pp '!$A$4:$F$615,6,FALSE),0)</f>
        <v>0</v>
      </c>
      <c r="X3158" s="4">
        <f>IFERROR(VLOOKUP(B3158,'eschools 16'!$A$2:$F$25,6,FALSE),1)</f>
        <v>1</v>
      </c>
      <c r="Y3158" s="1">
        <f t="shared" si="245"/>
        <v>0</v>
      </c>
      <c r="Z3158" s="1">
        <f t="shared" si="246"/>
        <v>0</v>
      </c>
      <c r="AA3158" s="31">
        <f>IFERROR(VLOOKUP(C3158,'eindex _tget pp '!$A$4:$G$615,7,FALSE),0)</f>
        <v>0</v>
      </c>
      <c r="AB3158" s="1">
        <f>VLOOKUP(A3158,'ADM Details FY17'!$A$3:$AB$3515,28,FALSE)</f>
        <v>0</v>
      </c>
      <c r="AC3158" s="1">
        <f t="shared" si="247"/>
        <v>0</v>
      </c>
      <c r="AD3158" s="1">
        <f t="shared" si="248"/>
        <v>0</v>
      </c>
      <c r="AE3158" s="1">
        <f t="shared" si="249"/>
        <v>0</v>
      </c>
    </row>
    <row r="3159" spans="1:31" x14ac:dyDescent="0.25">
      <c r="A3159" t="str">
        <f>B3159&amp;"-"&amp;COUNTIF($B$3:B3159,B3159)</f>
        <v>8251-7</v>
      </c>
      <c r="B3159">
        <v>8251</v>
      </c>
      <c r="C3159" s="18">
        <f>VLOOKUP(A3159,'ADM Details FY17'!$A$3:$D$3515,4,FALSE)</f>
        <v>0</v>
      </c>
      <c r="D3159" s="1">
        <f>VLOOKUP(A3159,'ADM Details FY17'!$A$3:$E$3515,5,FALSE)</f>
        <v>0</v>
      </c>
      <c r="E3159" s="1">
        <f>VLOOKUP(A3159,'ADM Details FY17'!$A$3:$F$3515,6,FALSE)</f>
        <v>0</v>
      </c>
      <c r="F3159" s="1">
        <f>VLOOKUP(A3159,'ADM Details FY17'!$A$3:$G$3515,7,FALSE)</f>
        <v>0</v>
      </c>
      <c r="G3159" s="1">
        <f>VLOOKUP(A3159,'ADM Details FY17'!$A$3:$H$3515,8,FALSE)</f>
        <v>0</v>
      </c>
      <c r="H3159" s="1">
        <f>VLOOKUP(A3159,'ADM Details FY17'!$A$3:$I$3515,9,FALSE)</f>
        <v>0</v>
      </c>
      <c r="I3159" s="1">
        <f>VLOOKUP(A3159,'ADM Details FY17'!$A$3:$J$3517,10,FALSE)</f>
        <v>0</v>
      </c>
      <c r="J3159" s="1">
        <f>VLOOKUP(A3159,'ADM Details FY17'!$A$3:$K$3515,11,FALSE)</f>
        <v>0</v>
      </c>
      <c r="K3159" s="1">
        <f>VLOOKUP(A3159,'ADM Details FY17'!$A$3:$M$3515,13,FALSE)</f>
        <v>0</v>
      </c>
      <c r="L3159" s="1">
        <f>VLOOKUP(A3159,'ADM Details FY17'!$A$3:$O$3515,15,FALSE)</f>
        <v>0</v>
      </c>
      <c r="M3159" s="1">
        <f>VLOOKUP(A3159,'ADM Details FY17'!$A$3:$P$3515,16,FALSE)</f>
        <v>0</v>
      </c>
      <c r="N3159" s="1">
        <f>VLOOKUP(A3159,'ADM Details FY17'!$A$3:$Q$3515,17,FALSE)</f>
        <v>0</v>
      </c>
      <c r="O3159" s="1">
        <f>VLOOKUP(A3159,'ADM Details FY17'!$A$3:$S$3515,19,FALSE)</f>
        <v>0</v>
      </c>
      <c r="P3159" s="1">
        <f>VLOOKUP(A3159,'ADM Details FY17'!$A$3:$U$3515,21,FALSE)</f>
        <v>0</v>
      </c>
      <c r="Q3159" s="1">
        <f>VLOOKUP(A3159,'ADM Details FY17'!$A$3:$V$3515,22,FALSE)</f>
        <v>0</v>
      </c>
      <c r="R3159" s="1">
        <f>VLOOKUP(A3159,'ADM Details FY17'!$A$3:$W$3515,23,FALSE)</f>
        <v>0</v>
      </c>
      <c r="S3159" s="1">
        <f>VLOOKUP(A3159,'ADM Details FY17'!$A$3:$X$3515,24,FALSE)</f>
        <v>0</v>
      </c>
      <c r="T3159" s="1">
        <f>VLOOKUP(A3159,'ADM Details FY17'!$A$3:$Y$3515,25,FALSE)</f>
        <v>0</v>
      </c>
      <c r="U3159" s="1">
        <f>VLOOKUP(A3159,'ADM Details FY17'!$A$3:$AA$3515,27,FALSE)</f>
        <v>0</v>
      </c>
      <c r="V3159" s="1">
        <f>IFERROR(VLOOKUP(C3159,'eindex _tget pp '!$A$4:$E$615,5,FALSE),0)</f>
        <v>0</v>
      </c>
      <c r="W3159" s="31">
        <f>IFERROR(VLOOKUP(C3159,'eindex _tget pp '!$A$4:$F$615,6,FALSE),0)</f>
        <v>0</v>
      </c>
      <c r="X3159" s="4">
        <f>IFERROR(VLOOKUP(B3159,'eschools 16'!$A$2:$F$25,6,FALSE),1)</f>
        <v>1</v>
      </c>
      <c r="Y3159" s="1">
        <f t="shared" si="245"/>
        <v>0</v>
      </c>
      <c r="Z3159" s="1">
        <f t="shared" si="246"/>
        <v>0</v>
      </c>
      <c r="AA3159" s="31">
        <f>IFERROR(VLOOKUP(C3159,'eindex _tget pp '!$A$4:$G$615,7,FALSE),0)</f>
        <v>0</v>
      </c>
      <c r="AB3159" s="1">
        <f>VLOOKUP(A3159,'ADM Details FY17'!$A$3:$AB$3515,28,FALSE)</f>
        <v>0</v>
      </c>
      <c r="AC3159" s="1">
        <f t="shared" si="247"/>
        <v>0</v>
      </c>
      <c r="AD3159" s="1">
        <f t="shared" si="248"/>
        <v>0</v>
      </c>
      <c r="AE3159" s="1">
        <f t="shared" si="249"/>
        <v>0</v>
      </c>
    </row>
    <row r="3160" spans="1:31" x14ac:dyDescent="0.25">
      <c r="A3160" t="str">
        <f>B3160&amp;"-"&amp;COUNTIF($B$3:B3160,B3160)</f>
        <v>8251-8</v>
      </c>
      <c r="B3160">
        <v>8251</v>
      </c>
      <c r="C3160" s="18">
        <f>VLOOKUP(A3160,'ADM Details FY17'!$A$3:$D$3515,4,FALSE)</f>
        <v>0</v>
      </c>
      <c r="D3160" s="1">
        <f>VLOOKUP(A3160,'ADM Details FY17'!$A$3:$E$3515,5,FALSE)</f>
        <v>0</v>
      </c>
      <c r="E3160" s="1">
        <f>VLOOKUP(A3160,'ADM Details FY17'!$A$3:$F$3515,6,FALSE)</f>
        <v>0</v>
      </c>
      <c r="F3160" s="1">
        <f>VLOOKUP(A3160,'ADM Details FY17'!$A$3:$G$3515,7,FALSE)</f>
        <v>0</v>
      </c>
      <c r="G3160" s="1">
        <f>VLOOKUP(A3160,'ADM Details FY17'!$A$3:$H$3515,8,FALSE)</f>
        <v>0</v>
      </c>
      <c r="H3160" s="1">
        <f>VLOOKUP(A3160,'ADM Details FY17'!$A$3:$I$3515,9,FALSE)</f>
        <v>0</v>
      </c>
      <c r="I3160" s="1">
        <f>VLOOKUP(A3160,'ADM Details FY17'!$A$3:$J$3517,10,FALSE)</f>
        <v>0</v>
      </c>
      <c r="J3160" s="1">
        <f>VLOOKUP(A3160,'ADM Details FY17'!$A$3:$K$3515,11,FALSE)</f>
        <v>0</v>
      </c>
      <c r="K3160" s="1">
        <f>VLOOKUP(A3160,'ADM Details FY17'!$A$3:$M$3515,13,FALSE)</f>
        <v>0</v>
      </c>
      <c r="L3160" s="1">
        <f>VLOOKUP(A3160,'ADM Details FY17'!$A$3:$O$3515,15,FALSE)</f>
        <v>0</v>
      </c>
      <c r="M3160" s="1">
        <f>VLOOKUP(A3160,'ADM Details FY17'!$A$3:$P$3515,16,FALSE)</f>
        <v>0</v>
      </c>
      <c r="N3160" s="1">
        <f>VLOOKUP(A3160,'ADM Details FY17'!$A$3:$Q$3515,17,FALSE)</f>
        <v>0</v>
      </c>
      <c r="O3160" s="1">
        <f>VLOOKUP(A3160,'ADM Details FY17'!$A$3:$S$3515,19,FALSE)</f>
        <v>0</v>
      </c>
      <c r="P3160" s="1">
        <f>VLOOKUP(A3160,'ADM Details FY17'!$A$3:$U$3515,21,FALSE)</f>
        <v>0</v>
      </c>
      <c r="Q3160" s="1">
        <f>VLOOKUP(A3160,'ADM Details FY17'!$A$3:$V$3515,22,FALSE)</f>
        <v>0</v>
      </c>
      <c r="R3160" s="1">
        <f>VLOOKUP(A3160,'ADM Details FY17'!$A$3:$W$3515,23,FALSE)</f>
        <v>0</v>
      </c>
      <c r="S3160" s="1">
        <f>VLOOKUP(A3160,'ADM Details FY17'!$A$3:$X$3515,24,FALSE)</f>
        <v>0</v>
      </c>
      <c r="T3160" s="1">
        <f>VLOOKUP(A3160,'ADM Details FY17'!$A$3:$Y$3515,25,FALSE)</f>
        <v>0</v>
      </c>
      <c r="U3160" s="1">
        <f>VLOOKUP(A3160,'ADM Details FY17'!$A$3:$AA$3515,27,FALSE)</f>
        <v>0</v>
      </c>
      <c r="V3160" s="1">
        <f>IFERROR(VLOOKUP(C3160,'eindex _tget pp '!$A$4:$E$615,5,FALSE),0)</f>
        <v>0</v>
      </c>
      <c r="W3160" s="31">
        <f>IFERROR(VLOOKUP(C3160,'eindex _tget pp '!$A$4:$F$615,6,FALSE),0)</f>
        <v>0</v>
      </c>
      <c r="X3160" s="4">
        <f>IFERROR(VLOOKUP(B3160,'eschools 16'!$A$2:$F$25,6,FALSE),1)</f>
        <v>1</v>
      </c>
      <c r="Y3160" s="1">
        <f t="shared" si="245"/>
        <v>0</v>
      </c>
      <c r="Z3160" s="1">
        <f t="shared" si="246"/>
        <v>0</v>
      </c>
      <c r="AA3160" s="31">
        <f>IFERROR(VLOOKUP(C3160,'eindex _tget pp '!$A$4:$G$615,7,FALSE),0)</f>
        <v>0</v>
      </c>
      <c r="AB3160" s="1">
        <f>VLOOKUP(A3160,'ADM Details FY17'!$A$3:$AB$3515,28,FALSE)</f>
        <v>0</v>
      </c>
      <c r="AC3160" s="1">
        <f t="shared" si="247"/>
        <v>0</v>
      </c>
      <c r="AD3160" s="1">
        <f t="shared" si="248"/>
        <v>0</v>
      </c>
      <c r="AE3160" s="1">
        <f t="shared" si="249"/>
        <v>0</v>
      </c>
    </row>
    <row r="3161" spans="1:31" x14ac:dyDescent="0.25">
      <c r="A3161" t="str">
        <f>B3161&amp;"-"&amp;COUNTIF($B$3:B3161,B3161)</f>
        <v>8251-9</v>
      </c>
      <c r="B3161">
        <v>8251</v>
      </c>
      <c r="C3161" s="18">
        <f>VLOOKUP(A3161,'ADM Details FY17'!$A$3:$D$3515,4,FALSE)</f>
        <v>0</v>
      </c>
      <c r="D3161" s="1">
        <f>VLOOKUP(A3161,'ADM Details FY17'!$A$3:$E$3515,5,FALSE)</f>
        <v>0</v>
      </c>
      <c r="E3161" s="1">
        <f>VLOOKUP(A3161,'ADM Details FY17'!$A$3:$F$3515,6,FALSE)</f>
        <v>0</v>
      </c>
      <c r="F3161" s="1">
        <f>VLOOKUP(A3161,'ADM Details FY17'!$A$3:$G$3515,7,FALSE)</f>
        <v>0</v>
      </c>
      <c r="G3161" s="1">
        <f>VLOOKUP(A3161,'ADM Details FY17'!$A$3:$H$3515,8,FALSE)</f>
        <v>0</v>
      </c>
      <c r="H3161" s="1">
        <f>VLOOKUP(A3161,'ADM Details FY17'!$A$3:$I$3515,9,FALSE)</f>
        <v>0</v>
      </c>
      <c r="I3161" s="1">
        <f>VLOOKUP(A3161,'ADM Details FY17'!$A$3:$J$3517,10,FALSE)</f>
        <v>0</v>
      </c>
      <c r="J3161" s="1">
        <f>VLOOKUP(A3161,'ADM Details FY17'!$A$3:$K$3515,11,FALSE)</f>
        <v>0</v>
      </c>
      <c r="K3161" s="1">
        <f>VLOOKUP(A3161,'ADM Details FY17'!$A$3:$M$3515,13,FALSE)</f>
        <v>0</v>
      </c>
      <c r="L3161" s="1">
        <f>VLOOKUP(A3161,'ADM Details FY17'!$A$3:$O$3515,15,FALSE)</f>
        <v>0</v>
      </c>
      <c r="M3161" s="1">
        <f>VLOOKUP(A3161,'ADM Details FY17'!$A$3:$P$3515,16,FALSE)</f>
        <v>0</v>
      </c>
      <c r="N3161" s="1">
        <f>VLOOKUP(A3161,'ADM Details FY17'!$A$3:$Q$3515,17,FALSE)</f>
        <v>0</v>
      </c>
      <c r="O3161" s="1">
        <f>VLOOKUP(A3161,'ADM Details FY17'!$A$3:$S$3515,19,FALSE)</f>
        <v>0</v>
      </c>
      <c r="P3161" s="1">
        <f>VLOOKUP(A3161,'ADM Details FY17'!$A$3:$U$3515,21,FALSE)</f>
        <v>0</v>
      </c>
      <c r="Q3161" s="1">
        <f>VLOOKUP(A3161,'ADM Details FY17'!$A$3:$V$3515,22,FALSE)</f>
        <v>0</v>
      </c>
      <c r="R3161" s="1">
        <f>VLOOKUP(A3161,'ADM Details FY17'!$A$3:$W$3515,23,FALSE)</f>
        <v>0</v>
      </c>
      <c r="S3161" s="1">
        <f>VLOOKUP(A3161,'ADM Details FY17'!$A$3:$X$3515,24,FALSE)</f>
        <v>0</v>
      </c>
      <c r="T3161" s="1">
        <f>VLOOKUP(A3161,'ADM Details FY17'!$A$3:$Y$3515,25,FALSE)</f>
        <v>0</v>
      </c>
      <c r="U3161" s="1">
        <f>VLOOKUP(A3161,'ADM Details FY17'!$A$3:$AA$3515,27,FALSE)</f>
        <v>0</v>
      </c>
      <c r="V3161" s="1">
        <f>IFERROR(VLOOKUP(C3161,'eindex _tget pp '!$A$4:$E$615,5,FALSE),0)</f>
        <v>0</v>
      </c>
      <c r="W3161" s="31">
        <f>IFERROR(VLOOKUP(C3161,'eindex _tget pp '!$A$4:$F$615,6,FALSE),0)</f>
        <v>0</v>
      </c>
      <c r="X3161" s="4">
        <f>IFERROR(VLOOKUP(B3161,'eschools 16'!$A$2:$F$25,6,FALSE),1)</f>
        <v>1</v>
      </c>
      <c r="Y3161" s="1">
        <f t="shared" si="245"/>
        <v>0</v>
      </c>
      <c r="Z3161" s="1">
        <f t="shared" si="246"/>
        <v>0</v>
      </c>
      <c r="AA3161" s="31">
        <f>IFERROR(VLOOKUP(C3161,'eindex _tget pp '!$A$4:$G$615,7,FALSE),0)</f>
        <v>0</v>
      </c>
      <c r="AB3161" s="1">
        <f>VLOOKUP(A3161,'ADM Details FY17'!$A$3:$AB$3515,28,FALSE)</f>
        <v>0</v>
      </c>
      <c r="AC3161" s="1">
        <f t="shared" si="247"/>
        <v>0</v>
      </c>
      <c r="AD3161" s="1">
        <f t="shared" si="248"/>
        <v>0</v>
      </c>
      <c r="AE3161" s="1">
        <f t="shared" si="249"/>
        <v>0</v>
      </c>
    </row>
    <row r="3162" spans="1:31" x14ac:dyDescent="0.25">
      <c r="A3162" t="str">
        <f>B3162&amp;"-"&amp;COUNTIF($B$3:B3162,B3162)</f>
        <v>8251-10</v>
      </c>
      <c r="B3162">
        <v>8251</v>
      </c>
      <c r="C3162" s="18">
        <f>VLOOKUP(A3162,'ADM Details FY17'!$A$3:$D$3515,4,FALSE)</f>
        <v>0</v>
      </c>
      <c r="D3162" s="1">
        <f>VLOOKUP(A3162,'ADM Details FY17'!$A$3:$E$3515,5,FALSE)</f>
        <v>0</v>
      </c>
      <c r="E3162" s="1">
        <f>VLOOKUP(A3162,'ADM Details FY17'!$A$3:$F$3515,6,FALSE)</f>
        <v>0</v>
      </c>
      <c r="F3162" s="1">
        <f>VLOOKUP(A3162,'ADM Details FY17'!$A$3:$G$3515,7,FALSE)</f>
        <v>0</v>
      </c>
      <c r="G3162" s="1">
        <f>VLOOKUP(A3162,'ADM Details FY17'!$A$3:$H$3515,8,FALSE)</f>
        <v>0</v>
      </c>
      <c r="H3162" s="1">
        <f>VLOOKUP(A3162,'ADM Details FY17'!$A$3:$I$3515,9,FALSE)</f>
        <v>0</v>
      </c>
      <c r="I3162" s="1">
        <f>VLOOKUP(A3162,'ADM Details FY17'!$A$3:$J$3517,10,FALSE)</f>
        <v>0</v>
      </c>
      <c r="J3162" s="1">
        <f>VLOOKUP(A3162,'ADM Details FY17'!$A$3:$K$3515,11,FALSE)</f>
        <v>0</v>
      </c>
      <c r="K3162" s="1">
        <f>VLOOKUP(A3162,'ADM Details FY17'!$A$3:$M$3515,13,FALSE)</f>
        <v>0</v>
      </c>
      <c r="L3162" s="1">
        <f>VLOOKUP(A3162,'ADM Details FY17'!$A$3:$O$3515,15,FALSE)</f>
        <v>0</v>
      </c>
      <c r="M3162" s="1">
        <f>VLOOKUP(A3162,'ADM Details FY17'!$A$3:$P$3515,16,FALSE)</f>
        <v>0</v>
      </c>
      <c r="N3162" s="1">
        <f>VLOOKUP(A3162,'ADM Details FY17'!$A$3:$Q$3515,17,FALSE)</f>
        <v>0</v>
      </c>
      <c r="O3162" s="1">
        <f>VLOOKUP(A3162,'ADM Details FY17'!$A$3:$S$3515,19,FALSE)</f>
        <v>0</v>
      </c>
      <c r="P3162" s="1">
        <f>VLOOKUP(A3162,'ADM Details FY17'!$A$3:$U$3515,21,FALSE)</f>
        <v>0</v>
      </c>
      <c r="Q3162" s="1">
        <f>VLOOKUP(A3162,'ADM Details FY17'!$A$3:$V$3515,22,FALSE)</f>
        <v>0</v>
      </c>
      <c r="R3162" s="1">
        <f>VLOOKUP(A3162,'ADM Details FY17'!$A$3:$W$3515,23,FALSE)</f>
        <v>0</v>
      </c>
      <c r="S3162" s="1">
        <f>VLOOKUP(A3162,'ADM Details FY17'!$A$3:$X$3515,24,FALSE)</f>
        <v>0</v>
      </c>
      <c r="T3162" s="1">
        <f>VLOOKUP(A3162,'ADM Details FY17'!$A$3:$Y$3515,25,FALSE)</f>
        <v>0</v>
      </c>
      <c r="U3162" s="1">
        <f>VLOOKUP(A3162,'ADM Details FY17'!$A$3:$AA$3515,27,FALSE)</f>
        <v>0</v>
      </c>
      <c r="V3162" s="1">
        <f>IFERROR(VLOOKUP(C3162,'eindex _tget pp '!$A$4:$E$615,5,FALSE),0)</f>
        <v>0</v>
      </c>
      <c r="W3162" s="31">
        <f>IFERROR(VLOOKUP(C3162,'eindex _tget pp '!$A$4:$F$615,6,FALSE),0)</f>
        <v>0</v>
      </c>
      <c r="X3162" s="4">
        <f>IFERROR(VLOOKUP(B3162,'eschools 16'!$A$2:$F$25,6,FALSE),1)</f>
        <v>1</v>
      </c>
      <c r="Y3162" s="1">
        <f t="shared" si="245"/>
        <v>0</v>
      </c>
      <c r="Z3162" s="1">
        <f t="shared" si="246"/>
        <v>0</v>
      </c>
      <c r="AA3162" s="31">
        <f>IFERROR(VLOOKUP(C3162,'eindex _tget pp '!$A$4:$G$615,7,FALSE),0)</f>
        <v>0</v>
      </c>
      <c r="AB3162" s="1">
        <f>VLOOKUP(A3162,'ADM Details FY17'!$A$3:$AB$3515,28,FALSE)</f>
        <v>0</v>
      </c>
      <c r="AC3162" s="1">
        <f t="shared" si="247"/>
        <v>0</v>
      </c>
      <c r="AD3162" s="1">
        <f t="shared" si="248"/>
        <v>0</v>
      </c>
      <c r="AE3162" s="1">
        <f t="shared" si="249"/>
        <v>0</v>
      </c>
    </row>
    <row r="3163" spans="1:31" x14ac:dyDescent="0.25">
      <c r="A3163" t="str">
        <f>B3163&amp;"-"&amp;COUNTIF($B$3:B3163,B3163)</f>
        <v>8278-1</v>
      </c>
      <c r="B3163">
        <v>8278</v>
      </c>
      <c r="C3163" s="18">
        <f>VLOOKUP(A3163,'ADM Details FY17'!$A$3:$D$3515,4,FALSE)</f>
        <v>43554</v>
      </c>
      <c r="D3163" s="1">
        <f>VLOOKUP(A3163,'ADM Details FY17'!$A$3:$E$3515,5,FALSE)</f>
        <v>1</v>
      </c>
      <c r="E3163" s="1">
        <f>VLOOKUP(A3163,'ADM Details FY17'!$A$3:$F$3515,6,FALSE)</f>
        <v>0</v>
      </c>
      <c r="F3163" s="1">
        <f>VLOOKUP(A3163,'ADM Details FY17'!$A$3:$G$3515,7,FALSE)</f>
        <v>0</v>
      </c>
      <c r="G3163" s="1">
        <f>VLOOKUP(A3163,'ADM Details FY17'!$A$3:$H$3515,8,FALSE)</f>
        <v>0</v>
      </c>
      <c r="H3163" s="1">
        <f>VLOOKUP(A3163,'ADM Details FY17'!$A$3:$I$3515,9,FALSE)</f>
        <v>0</v>
      </c>
      <c r="I3163" s="1">
        <f>VLOOKUP(A3163,'ADM Details FY17'!$A$3:$J$3517,10,FALSE)</f>
        <v>0</v>
      </c>
      <c r="J3163" s="1">
        <f>VLOOKUP(A3163,'ADM Details FY17'!$A$3:$K$3515,11,FALSE)</f>
        <v>0</v>
      </c>
      <c r="K3163" s="1">
        <f>VLOOKUP(A3163,'ADM Details FY17'!$A$3:$M$3515,13,FALSE)</f>
        <v>1</v>
      </c>
      <c r="L3163" s="1">
        <f>VLOOKUP(A3163,'ADM Details FY17'!$A$3:$O$3515,15,FALSE)</f>
        <v>0</v>
      </c>
      <c r="M3163" s="1">
        <f>VLOOKUP(A3163,'ADM Details FY17'!$A$3:$P$3515,16,FALSE)</f>
        <v>0</v>
      </c>
      <c r="N3163" s="1">
        <f>VLOOKUP(A3163,'ADM Details FY17'!$A$3:$Q$3515,17,FALSE)</f>
        <v>0</v>
      </c>
      <c r="O3163" s="1">
        <f>VLOOKUP(A3163,'ADM Details FY17'!$A$3:$S$3515,19,FALSE)</f>
        <v>0</v>
      </c>
      <c r="P3163" s="1">
        <f>VLOOKUP(A3163,'ADM Details FY17'!$A$3:$U$3515,21,FALSE)</f>
        <v>0</v>
      </c>
      <c r="Q3163" s="1">
        <f>VLOOKUP(A3163,'ADM Details FY17'!$A$3:$V$3515,22,FALSE)</f>
        <v>0</v>
      </c>
      <c r="R3163" s="1">
        <f>VLOOKUP(A3163,'ADM Details FY17'!$A$3:$W$3515,23,FALSE)</f>
        <v>0</v>
      </c>
      <c r="S3163" s="1">
        <f>VLOOKUP(A3163,'ADM Details FY17'!$A$3:$X$3515,24,FALSE)</f>
        <v>0</v>
      </c>
      <c r="T3163" s="1">
        <f>VLOOKUP(A3163,'ADM Details FY17'!$A$3:$Y$3515,25,FALSE)</f>
        <v>0</v>
      </c>
      <c r="U3163" s="1">
        <f>VLOOKUP(A3163,'ADM Details FY17'!$A$3:$AA$3515,27,FALSE)</f>
        <v>0</v>
      </c>
      <c r="V3163" s="1">
        <f>IFERROR(VLOOKUP(C3163,'eindex _tget pp '!$A$4:$E$615,5,FALSE),0)</f>
        <v>0</v>
      </c>
      <c r="W3163" s="31">
        <f>IFERROR(VLOOKUP(C3163,'eindex _tget pp '!$A$4:$F$615,6,FALSE),0)</f>
        <v>3.0754671599999998E-2</v>
      </c>
      <c r="X3163" s="4">
        <f>IFERROR(VLOOKUP(B3163,'eschools 16'!$A$2:$F$25,6,FALSE),1)</f>
        <v>1</v>
      </c>
      <c r="Y3163" s="1">
        <f t="shared" si="245"/>
        <v>0</v>
      </c>
      <c r="Z3163" s="1">
        <f t="shared" si="246"/>
        <v>8.3699999999999992</v>
      </c>
      <c r="AA3163" s="31">
        <f>IFERROR(VLOOKUP(C3163,'eindex _tget pp '!$A$4:$G$615,7,FALSE),0)</f>
        <v>0.05</v>
      </c>
      <c r="AB3163" s="1">
        <f>VLOOKUP(A3163,'ADM Details FY17'!$A$3:$AB$3515,28,FALSE)</f>
        <v>0</v>
      </c>
      <c r="AC3163" s="1">
        <f t="shared" si="247"/>
        <v>0</v>
      </c>
      <c r="AD3163" s="1">
        <f t="shared" si="248"/>
        <v>1</v>
      </c>
      <c r="AE3163" s="1">
        <f t="shared" si="249"/>
        <v>150</v>
      </c>
    </row>
    <row r="3164" spans="1:31" x14ac:dyDescent="0.25">
      <c r="A3164" t="str">
        <f>B3164&amp;"-"&amp;COUNTIF($B$3:B3164,B3164)</f>
        <v>8278-2</v>
      </c>
      <c r="B3164">
        <v>8278</v>
      </c>
      <c r="C3164" s="18">
        <f>VLOOKUP(A3164,'ADM Details FY17'!$A$3:$D$3515,4,FALSE)</f>
        <v>43794</v>
      </c>
      <c r="D3164" s="1">
        <f>VLOOKUP(A3164,'ADM Details FY17'!$A$3:$E$3515,5,FALSE)</f>
        <v>7.91</v>
      </c>
      <c r="E3164" s="1">
        <f>VLOOKUP(A3164,'ADM Details FY17'!$A$3:$F$3515,6,FALSE)</f>
        <v>1</v>
      </c>
      <c r="F3164" s="1">
        <f>VLOOKUP(A3164,'ADM Details FY17'!$A$3:$G$3515,7,FALSE)</f>
        <v>1</v>
      </c>
      <c r="G3164" s="1">
        <f>VLOOKUP(A3164,'ADM Details FY17'!$A$3:$H$3515,8,FALSE)</f>
        <v>0</v>
      </c>
      <c r="H3164" s="1">
        <f>VLOOKUP(A3164,'ADM Details FY17'!$A$3:$I$3515,9,FALSE)</f>
        <v>0</v>
      </c>
      <c r="I3164" s="1">
        <f>VLOOKUP(A3164,'ADM Details FY17'!$A$3:$J$3517,10,FALSE)</f>
        <v>0</v>
      </c>
      <c r="J3164" s="1">
        <f>VLOOKUP(A3164,'ADM Details FY17'!$A$3:$K$3515,11,FALSE)</f>
        <v>0</v>
      </c>
      <c r="K3164" s="1">
        <f>VLOOKUP(A3164,'ADM Details FY17'!$A$3:$M$3515,13,FALSE)</f>
        <v>7.91</v>
      </c>
      <c r="L3164" s="1">
        <f>VLOOKUP(A3164,'ADM Details FY17'!$A$3:$O$3515,15,FALSE)</f>
        <v>0</v>
      </c>
      <c r="M3164" s="1">
        <f>VLOOKUP(A3164,'ADM Details FY17'!$A$3:$P$3515,16,FALSE)</f>
        <v>0</v>
      </c>
      <c r="N3164" s="1">
        <f>VLOOKUP(A3164,'ADM Details FY17'!$A$3:$Q$3515,17,FALSE)</f>
        <v>0</v>
      </c>
      <c r="O3164" s="1">
        <f>VLOOKUP(A3164,'ADM Details FY17'!$A$3:$S$3515,19,FALSE)</f>
        <v>4.91</v>
      </c>
      <c r="P3164" s="1">
        <f>VLOOKUP(A3164,'ADM Details FY17'!$A$3:$U$3515,21,FALSE)</f>
        <v>0</v>
      </c>
      <c r="Q3164" s="1">
        <f>VLOOKUP(A3164,'ADM Details FY17'!$A$3:$V$3515,22,FALSE)</f>
        <v>0</v>
      </c>
      <c r="R3164" s="1">
        <f>VLOOKUP(A3164,'ADM Details FY17'!$A$3:$W$3515,23,FALSE)</f>
        <v>0</v>
      </c>
      <c r="S3164" s="1">
        <f>VLOOKUP(A3164,'ADM Details FY17'!$A$3:$X$3515,24,FALSE)</f>
        <v>0</v>
      </c>
      <c r="T3164" s="1">
        <f>VLOOKUP(A3164,'ADM Details FY17'!$A$3:$Y$3515,25,FALSE)</f>
        <v>0</v>
      </c>
      <c r="U3164" s="1">
        <f>VLOOKUP(A3164,'ADM Details FY17'!$A$3:$AA$3515,27,FALSE)</f>
        <v>0</v>
      </c>
      <c r="V3164" s="1">
        <f>IFERROR(VLOOKUP(C3164,'eindex _tget pp '!$A$4:$E$615,5,FALSE),0)</f>
        <v>0</v>
      </c>
      <c r="W3164" s="31">
        <f>IFERROR(VLOOKUP(C3164,'eindex _tget pp '!$A$4:$F$615,6,FALSE),0)</f>
        <v>1.6929575363</v>
      </c>
      <c r="X3164" s="4">
        <f>IFERROR(VLOOKUP(B3164,'eschools 16'!$A$2:$F$25,6,FALSE),1)</f>
        <v>1</v>
      </c>
      <c r="Y3164" s="1">
        <f t="shared" si="245"/>
        <v>0</v>
      </c>
      <c r="Z3164" s="1">
        <f t="shared" si="246"/>
        <v>3642.43</v>
      </c>
      <c r="AA3164" s="31">
        <f>IFERROR(VLOOKUP(C3164,'eindex _tget pp '!$A$4:$G$615,7,FALSE),0)</f>
        <v>0.30967760799999999</v>
      </c>
      <c r="AB3164" s="1">
        <f>VLOOKUP(A3164,'ADM Details FY17'!$A$3:$AB$3515,28,FALSE)</f>
        <v>0</v>
      </c>
      <c r="AC3164" s="1">
        <f t="shared" si="247"/>
        <v>0</v>
      </c>
      <c r="AD3164" s="1">
        <f t="shared" si="248"/>
        <v>7.91</v>
      </c>
      <c r="AE3164" s="1">
        <f t="shared" si="249"/>
        <v>1186.5</v>
      </c>
    </row>
    <row r="3165" spans="1:31" x14ac:dyDescent="0.25">
      <c r="A3165" t="str">
        <f>B3165&amp;"-"&amp;COUNTIF($B$3:B3165,B3165)</f>
        <v>8278-3</v>
      </c>
      <c r="B3165">
        <v>8278</v>
      </c>
      <c r="C3165" s="18">
        <f>VLOOKUP(A3165,'ADM Details FY17'!$A$3:$D$3515,4,FALSE)</f>
        <v>43786</v>
      </c>
      <c r="D3165" s="1">
        <f>VLOOKUP(A3165,'ADM Details FY17'!$A$3:$E$3515,5,FALSE)</f>
        <v>146.27000000000001</v>
      </c>
      <c r="E3165" s="1">
        <f>VLOOKUP(A3165,'ADM Details FY17'!$A$3:$F$3515,6,FALSE)</f>
        <v>1</v>
      </c>
      <c r="F3165" s="1">
        <f>VLOOKUP(A3165,'ADM Details FY17'!$A$3:$G$3515,7,FALSE)</f>
        <v>3</v>
      </c>
      <c r="G3165" s="1">
        <f>VLOOKUP(A3165,'ADM Details FY17'!$A$3:$H$3515,8,FALSE)</f>
        <v>0</v>
      </c>
      <c r="H3165" s="1">
        <f>VLOOKUP(A3165,'ADM Details FY17'!$A$3:$I$3515,9,FALSE)</f>
        <v>0</v>
      </c>
      <c r="I3165" s="1">
        <f>VLOOKUP(A3165,'ADM Details FY17'!$A$3:$J$3517,10,FALSE)</f>
        <v>0</v>
      </c>
      <c r="J3165" s="1">
        <f>VLOOKUP(A3165,'ADM Details FY17'!$A$3:$K$3515,11,FALSE)</f>
        <v>0</v>
      </c>
      <c r="K3165" s="1">
        <f>VLOOKUP(A3165,'ADM Details FY17'!$A$3:$M$3515,13,FALSE)</f>
        <v>124.62</v>
      </c>
      <c r="L3165" s="1">
        <f>VLOOKUP(A3165,'ADM Details FY17'!$A$3:$O$3515,15,FALSE)</f>
        <v>0</v>
      </c>
      <c r="M3165" s="1">
        <f>VLOOKUP(A3165,'ADM Details FY17'!$A$3:$P$3515,16,FALSE)</f>
        <v>0.81</v>
      </c>
      <c r="N3165" s="1">
        <f>VLOOKUP(A3165,'ADM Details FY17'!$A$3:$Q$3515,17,FALSE)</f>
        <v>0</v>
      </c>
      <c r="O3165" s="1">
        <f>VLOOKUP(A3165,'ADM Details FY17'!$A$3:$S$3515,19,FALSE)</f>
        <v>62.78</v>
      </c>
      <c r="P3165" s="1">
        <f>VLOOKUP(A3165,'ADM Details FY17'!$A$3:$U$3515,21,FALSE)</f>
        <v>0</v>
      </c>
      <c r="Q3165" s="1">
        <f>VLOOKUP(A3165,'ADM Details FY17'!$A$3:$V$3515,22,FALSE)</f>
        <v>0</v>
      </c>
      <c r="R3165" s="1">
        <f>VLOOKUP(A3165,'ADM Details FY17'!$A$3:$W$3515,23,FALSE)</f>
        <v>0</v>
      </c>
      <c r="S3165" s="1">
        <f>VLOOKUP(A3165,'ADM Details FY17'!$A$3:$X$3515,24,FALSE)</f>
        <v>0</v>
      </c>
      <c r="T3165" s="1">
        <f>VLOOKUP(A3165,'ADM Details FY17'!$A$3:$Y$3515,25,FALSE)</f>
        <v>0</v>
      </c>
      <c r="U3165" s="1">
        <f>VLOOKUP(A3165,'ADM Details FY17'!$A$3:$AA$3515,27,FALSE)</f>
        <v>0</v>
      </c>
      <c r="V3165" s="1">
        <f>IFERROR(VLOOKUP(C3165,'eindex _tget pp '!$A$4:$E$615,5,FALSE),0)</f>
        <v>1095.3886443246988</v>
      </c>
      <c r="W3165" s="31">
        <f>IFERROR(VLOOKUP(C3165,'eindex _tget pp '!$A$4:$F$615,6,FALSE),0)</f>
        <v>3.9572566881000002</v>
      </c>
      <c r="X3165" s="4">
        <f>IFERROR(VLOOKUP(B3165,'eschools 16'!$A$2:$F$25,6,FALSE),1)</f>
        <v>1</v>
      </c>
      <c r="Y3165" s="1">
        <f t="shared" si="245"/>
        <v>40055.620000000003</v>
      </c>
      <c r="Z3165" s="1">
        <f t="shared" si="246"/>
        <v>134137.71</v>
      </c>
      <c r="AA3165" s="31">
        <f>IFERROR(VLOOKUP(C3165,'eindex _tget pp '!$A$4:$G$615,7,FALSE),0)</f>
        <v>0.76547957700000002</v>
      </c>
      <c r="AB3165" s="1">
        <f>VLOOKUP(A3165,'ADM Details FY17'!$A$3:$AB$3515,28,FALSE)</f>
        <v>0</v>
      </c>
      <c r="AC3165" s="1">
        <f t="shared" si="247"/>
        <v>0</v>
      </c>
      <c r="AD3165" s="1">
        <f t="shared" si="248"/>
        <v>146.27000000000001</v>
      </c>
      <c r="AE3165" s="1">
        <f t="shared" si="249"/>
        <v>21940.5</v>
      </c>
    </row>
    <row r="3166" spans="1:31" x14ac:dyDescent="0.25">
      <c r="A3166" t="str">
        <f>B3166&amp;"-"&amp;COUNTIF($B$3:B3166,B3166)</f>
        <v>8278-4</v>
      </c>
      <c r="B3166">
        <v>8278</v>
      </c>
      <c r="C3166" s="18">
        <f>VLOOKUP(A3166,'ADM Details FY17'!$A$3:$D$3515,4,FALSE)</f>
        <v>43901</v>
      </c>
      <c r="D3166" s="1">
        <f>VLOOKUP(A3166,'ADM Details FY17'!$A$3:$E$3515,5,FALSE)</f>
        <v>9.9600000000000009</v>
      </c>
      <c r="E3166" s="1">
        <f>VLOOKUP(A3166,'ADM Details FY17'!$A$3:$F$3515,6,FALSE)</f>
        <v>0</v>
      </c>
      <c r="F3166" s="1">
        <f>VLOOKUP(A3166,'ADM Details FY17'!$A$3:$G$3515,7,FALSE)</f>
        <v>1</v>
      </c>
      <c r="G3166" s="1">
        <f>VLOOKUP(A3166,'ADM Details FY17'!$A$3:$H$3515,8,FALSE)</f>
        <v>0</v>
      </c>
      <c r="H3166" s="1">
        <f>VLOOKUP(A3166,'ADM Details FY17'!$A$3:$I$3515,9,FALSE)</f>
        <v>0</v>
      </c>
      <c r="I3166" s="1">
        <f>VLOOKUP(A3166,'ADM Details FY17'!$A$3:$J$3517,10,FALSE)</f>
        <v>0</v>
      </c>
      <c r="J3166" s="1">
        <f>VLOOKUP(A3166,'ADM Details FY17'!$A$3:$K$3515,11,FALSE)</f>
        <v>0</v>
      </c>
      <c r="K3166" s="1">
        <f>VLOOKUP(A3166,'ADM Details FY17'!$A$3:$M$3515,13,FALSE)</f>
        <v>7.96</v>
      </c>
      <c r="L3166" s="1">
        <f>VLOOKUP(A3166,'ADM Details FY17'!$A$3:$O$3515,15,FALSE)</f>
        <v>0</v>
      </c>
      <c r="M3166" s="1">
        <f>VLOOKUP(A3166,'ADM Details FY17'!$A$3:$P$3515,16,FALSE)</f>
        <v>0</v>
      </c>
      <c r="N3166" s="1">
        <f>VLOOKUP(A3166,'ADM Details FY17'!$A$3:$Q$3515,17,FALSE)</f>
        <v>0</v>
      </c>
      <c r="O3166" s="1">
        <f>VLOOKUP(A3166,'ADM Details FY17'!$A$3:$S$3515,19,FALSE)</f>
        <v>4.96</v>
      </c>
      <c r="P3166" s="1">
        <f>VLOOKUP(A3166,'ADM Details FY17'!$A$3:$U$3515,21,FALSE)</f>
        <v>0</v>
      </c>
      <c r="Q3166" s="1">
        <f>VLOOKUP(A3166,'ADM Details FY17'!$A$3:$V$3515,22,FALSE)</f>
        <v>0</v>
      </c>
      <c r="R3166" s="1">
        <f>VLOOKUP(A3166,'ADM Details FY17'!$A$3:$W$3515,23,FALSE)</f>
        <v>0</v>
      </c>
      <c r="S3166" s="1">
        <f>VLOOKUP(A3166,'ADM Details FY17'!$A$3:$X$3515,24,FALSE)</f>
        <v>0</v>
      </c>
      <c r="T3166" s="1">
        <f>VLOOKUP(A3166,'ADM Details FY17'!$A$3:$Y$3515,25,FALSE)</f>
        <v>0</v>
      </c>
      <c r="U3166" s="1">
        <f>VLOOKUP(A3166,'ADM Details FY17'!$A$3:$AA$3515,27,FALSE)</f>
        <v>0</v>
      </c>
      <c r="V3166" s="1">
        <f>IFERROR(VLOOKUP(C3166,'eindex _tget pp '!$A$4:$E$615,5,FALSE),0)</f>
        <v>1665.9332201790639</v>
      </c>
      <c r="W3166" s="31">
        <f>IFERROR(VLOOKUP(C3166,'eindex _tget pp '!$A$4:$F$615,6,FALSE),0)</f>
        <v>3.7293898327999999</v>
      </c>
      <c r="X3166" s="4">
        <f>IFERROR(VLOOKUP(B3166,'eschools 16'!$A$2:$F$25,6,FALSE),1)</f>
        <v>1</v>
      </c>
      <c r="Y3166" s="1">
        <f t="shared" si="245"/>
        <v>4148.17</v>
      </c>
      <c r="Z3166" s="1">
        <f t="shared" si="246"/>
        <v>8074.58</v>
      </c>
      <c r="AA3166" s="31">
        <f>IFERROR(VLOOKUP(C3166,'eindex _tget pp '!$A$4:$G$615,7,FALSE),0)</f>
        <v>0.79655707600000003</v>
      </c>
      <c r="AB3166" s="1">
        <f>VLOOKUP(A3166,'ADM Details FY17'!$A$3:$AB$3515,28,FALSE)</f>
        <v>0</v>
      </c>
      <c r="AC3166" s="1">
        <f t="shared" si="247"/>
        <v>0</v>
      </c>
      <c r="AD3166" s="1">
        <f t="shared" si="248"/>
        <v>9.9600000000000009</v>
      </c>
      <c r="AE3166" s="1">
        <f t="shared" si="249"/>
        <v>1494.0000000000002</v>
      </c>
    </row>
    <row r="3167" spans="1:31" x14ac:dyDescent="0.25">
      <c r="A3167" t="str">
        <f>B3167&amp;"-"&amp;COUNTIF($B$3:B3167,B3167)</f>
        <v>8278-5</v>
      </c>
      <c r="B3167">
        <v>8278</v>
      </c>
      <c r="C3167" s="18">
        <f>VLOOKUP(A3167,'ADM Details FY17'!$A$3:$D$3515,4,FALSE)</f>
        <v>43950</v>
      </c>
      <c r="D3167" s="1">
        <f>VLOOKUP(A3167,'ADM Details FY17'!$A$3:$E$3515,5,FALSE)</f>
        <v>189.43</v>
      </c>
      <c r="E3167" s="1">
        <f>VLOOKUP(A3167,'ADM Details FY17'!$A$3:$F$3515,6,FALSE)</f>
        <v>3</v>
      </c>
      <c r="F3167" s="1">
        <f>VLOOKUP(A3167,'ADM Details FY17'!$A$3:$G$3515,7,FALSE)</f>
        <v>6.99</v>
      </c>
      <c r="G3167" s="1">
        <f>VLOOKUP(A3167,'ADM Details FY17'!$A$3:$H$3515,8,FALSE)</f>
        <v>1</v>
      </c>
      <c r="H3167" s="1">
        <f>VLOOKUP(A3167,'ADM Details FY17'!$A$3:$I$3515,9,FALSE)</f>
        <v>0</v>
      </c>
      <c r="I3167" s="1">
        <f>VLOOKUP(A3167,'ADM Details FY17'!$A$3:$J$3517,10,FALSE)</f>
        <v>1</v>
      </c>
      <c r="J3167" s="1">
        <f>VLOOKUP(A3167,'ADM Details FY17'!$A$3:$K$3515,11,FALSE)</f>
        <v>0</v>
      </c>
      <c r="K3167" s="1">
        <f>VLOOKUP(A3167,'ADM Details FY17'!$A$3:$M$3515,13,FALSE)</f>
        <v>147.41</v>
      </c>
      <c r="L3167" s="1">
        <f>VLOOKUP(A3167,'ADM Details FY17'!$A$3:$O$3515,15,FALSE)</f>
        <v>0</v>
      </c>
      <c r="M3167" s="1">
        <f>VLOOKUP(A3167,'ADM Details FY17'!$A$3:$P$3515,16,FALSE)</f>
        <v>0</v>
      </c>
      <c r="N3167" s="1">
        <f>VLOOKUP(A3167,'ADM Details FY17'!$A$3:$Q$3515,17,FALSE)</f>
        <v>0</v>
      </c>
      <c r="O3167" s="1">
        <f>VLOOKUP(A3167,'ADM Details FY17'!$A$3:$S$3515,19,FALSE)</f>
        <v>90.06</v>
      </c>
      <c r="P3167" s="1">
        <f>VLOOKUP(A3167,'ADM Details FY17'!$A$3:$U$3515,21,FALSE)</f>
        <v>0</v>
      </c>
      <c r="Q3167" s="1">
        <f>VLOOKUP(A3167,'ADM Details FY17'!$A$3:$V$3515,22,FALSE)</f>
        <v>0</v>
      </c>
      <c r="R3167" s="1">
        <f>VLOOKUP(A3167,'ADM Details FY17'!$A$3:$W$3515,23,FALSE)</f>
        <v>0</v>
      </c>
      <c r="S3167" s="1">
        <f>VLOOKUP(A3167,'ADM Details FY17'!$A$3:$X$3515,24,FALSE)</f>
        <v>0</v>
      </c>
      <c r="T3167" s="1">
        <f>VLOOKUP(A3167,'ADM Details FY17'!$A$3:$Y$3515,25,FALSE)</f>
        <v>0</v>
      </c>
      <c r="U3167" s="1">
        <f>VLOOKUP(A3167,'ADM Details FY17'!$A$3:$AA$3515,27,FALSE)</f>
        <v>0</v>
      </c>
      <c r="V3167" s="1">
        <f>IFERROR(VLOOKUP(C3167,'eindex _tget pp '!$A$4:$E$615,5,FALSE),0)</f>
        <v>1071.5962627888343</v>
      </c>
      <c r="W3167" s="31">
        <f>IFERROR(VLOOKUP(C3167,'eindex _tget pp '!$A$4:$F$615,6,FALSE),0)</f>
        <v>2.2047811682999998</v>
      </c>
      <c r="X3167" s="4">
        <f>IFERROR(VLOOKUP(B3167,'eschools 16'!$A$2:$F$25,6,FALSE),1)</f>
        <v>1</v>
      </c>
      <c r="Y3167" s="1">
        <f t="shared" si="245"/>
        <v>50748.12</v>
      </c>
      <c r="Z3167" s="1">
        <f t="shared" si="246"/>
        <v>88401.85</v>
      </c>
      <c r="AA3167" s="31">
        <f>IFERROR(VLOOKUP(C3167,'eindex _tget pp '!$A$4:$G$615,7,FALSE),0)</f>
        <v>0.74142154400000004</v>
      </c>
      <c r="AB3167" s="1">
        <f>VLOOKUP(A3167,'ADM Details FY17'!$A$3:$AB$3515,28,FALSE)</f>
        <v>0</v>
      </c>
      <c r="AC3167" s="1">
        <f t="shared" si="247"/>
        <v>0</v>
      </c>
      <c r="AD3167" s="1">
        <f t="shared" si="248"/>
        <v>189.43</v>
      </c>
      <c r="AE3167" s="1">
        <f t="shared" si="249"/>
        <v>28414.5</v>
      </c>
    </row>
    <row r="3168" spans="1:31" x14ac:dyDescent="0.25">
      <c r="A3168" t="str">
        <f>B3168&amp;"-"&amp;COUNTIF($B$3:B3168,B3168)</f>
        <v>8278-6</v>
      </c>
      <c r="B3168">
        <v>8278</v>
      </c>
      <c r="C3168" s="18">
        <f>VLOOKUP(A3168,'ADM Details FY17'!$A$3:$D$3515,4,FALSE)</f>
        <v>44040</v>
      </c>
      <c r="D3168" s="1">
        <f>VLOOKUP(A3168,'ADM Details FY17'!$A$3:$E$3515,5,FALSE)</f>
        <v>1</v>
      </c>
      <c r="E3168" s="1">
        <f>VLOOKUP(A3168,'ADM Details FY17'!$A$3:$F$3515,6,FALSE)</f>
        <v>0</v>
      </c>
      <c r="F3168" s="1">
        <f>VLOOKUP(A3168,'ADM Details FY17'!$A$3:$G$3515,7,FALSE)</f>
        <v>0</v>
      </c>
      <c r="G3168" s="1">
        <f>VLOOKUP(A3168,'ADM Details FY17'!$A$3:$H$3515,8,FALSE)</f>
        <v>0</v>
      </c>
      <c r="H3168" s="1">
        <f>VLOOKUP(A3168,'ADM Details FY17'!$A$3:$I$3515,9,FALSE)</f>
        <v>0</v>
      </c>
      <c r="I3168" s="1">
        <f>VLOOKUP(A3168,'ADM Details FY17'!$A$3:$J$3517,10,FALSE)</f>
        <v>0</v>
      </c>
      <c r="J3168" s="1">
        <f>VLOOKUP(A3168,'ADM Details FY17'!$A$3:$K$3515,11,FALSE)</f>
        <v>0</v>
      </c>
      <c r="K3168" s="1">
        <f>VLOOKUP(A3168,'ADM Details FY17'!$A$3:$M$3515,13,FALSE)</f>
        <v>1</v>
      </c>
      <c r="L3168" s="1">
        <f>VLOOKUP(A3168,'ADM Details FY17'!$A$3:$O$3515,15,FALSE)</f>
        <v>0</v>
      </c>
      <c r="M3168" s="1">
        <f>VLOOKUP(A3168,'ADM Details FY17'!$A$3:$P$3515,16,FALSE)</f>
        <v>0</v>
      </c>
      <c r="N3168" s="1">
        <f>VLOOKUP(A3168,'ADM Details FY17'!$A$3:$Q$3515,17,FALSE)</f>
        <v>0</v>
      </c>
      <c r="O3168" s="1">
        <f>VLOOKUP(A3168,'ADM Details FY17'!$A$3:$S$3515,19,FALSE)</f>
        <v>1</v>
      </c>
      <c r="P3168" s="1">
        <f>VLOOKUP(A3168,'ADM Details FY17'!$A$3:$U$3515,21,FALSE)</f>
        <v>0</v>
      </c>
      <c r="Q3168" s="1">
        <f>VLOOKUP(A3168,'ADM Details FY17'!$A$3:$V$3515,22,FALSE)</f>
        <v>0</v>
      </c>
      <c r="R3168" s="1">
        <f>VLOOKUP(A3168,'ADM Details FY17'!$A$3:$W$3515,23,FALSE)</f>
        <v>0</v>
      </c>
      <c r="S3168" s="1">
        <f>VLOOKUP(A3168,'ADM Details FY17'!$A$3:$X$3515,24,FALSE)</f>
        <v>0</v>
      </c>
      <c r="T3168" s="1">
        <f>VLOOKUP(A3168,'ADM Details FY17'!$A$3:$Y$3515,25,FALSE)</f>
        <v>0</v>
      </c>
      <c r="U3168" s="1">
        <f>VLOOKUP(A3168,'ADM Details FY17'!$A$3:$AA$3515,27,FALSE)</f>
        <v>0</v>
      </c>
      <c r="V3168" s="1">
        <f>IFERROR(VLOOKUP(C3168,'eindex _tget pp '!$A$4:$E$615,5,FALSE),0)</f>
        <v>992.12530306095016</v>
      </c>
      <c r="W3168" s="31">
        <f>IFERROR(VLOOKUP(C3168,'eindex _tget pp '!$A$4:$F$615,6,FALSE),0)</f>
        <v>2.2657848934999998</v>
      </c>
      <c r="X3168" s="4">
        <f>IFERROR(VLOOKUP(B3168,'eschools 16'!$A$2:$F$25,6,FALSE),1)</f>
        <v>1</v>
      </c>
      <c r="Y3168" s="1">
        <f t="shared" si="245"/>
        <v>248.03</v>
      </c>
      <c r="Z3168" s="1">
        <f t="shared" si="246"/>
        <v>616.29</v>
      </c>
      <c r="AA3168" s="31">
        <f>IFERROR(VLOOKUP(C3168,'eindex _tget pp '!$A$4:$G$615,7,FALSE),0)</f>
        <v>0.72055886300000005</v>
      </c>
      <c r="AB3168" s="1">
        <f>VLOOKUP(A3168,'ADM Details FY17'!$A$3:$AB$3515,28,FALSE)</f>
        <v>0</v>
      </c>
      <c r="AC3168" s="1">
        <f t="shared" si="247"/>
        <v>0</v>
      </c>
      <c r="AD3168" s="1">
        <f t="shared" si="248"/>
        <v>1</v>
      </c>
      <c r="AE3168" s="1">
        <f t="shared" si="249"/>
        <v>150</v>
      </c>
    </row>
    <row r="3169" spans="1:31" x14ac:dyDescent="0.25">
      <c r="A3169" t="str">
        <f>B3169&amp;"-"&amp;COUNTIF($B$3:B3169,B3169)</f>
        <v>8278-7</v>
      </c>
      <c r="B3169">
        <v>8278</v>
      </c>
      <c r="C3169" s="18">
        <f>VLOOKUP(A3169,'ADM Details FY17'!$A$3:$D$3515,4,FALSE)</f>
        <v>44370</v>
      </c>
      <c r="D3169" s="1">
        <f>VLOOKUP(A3169,'ADM Details FY17'!$A$3:$E$3515,5,FALSE)</f>
        <v>0.48</v>
      </c>
      <c r="E3169" s="1">
        <f>VLOOKUP(A3169,'ADM Details FY17'!$A$3:$F$3515,6,FALSE)</f>
        <v>0</v>
      </c>
      <c r="F3169" s="1">
        <f>VLOOKUP(A3169,'ADM Details FY17'!$A$3:$G$3515,7,FALSE)</f>
        <v>0</v>
      </c>
      <c r="G3169" s="1">
        <f>VLOOKUP(A3169,'ADM Details FY17'!$A$3:$H$3515,8,FALSE)</f>
        <v>0</v>
      </c>
      <c r="H3169" s="1">
        <f>VLOOKUP(A3169,'ADM Details FY17'!$A$3:$I$3515,9,FALSE)</f>
        <v>0</v>
      </c>
      <c r="I3169" s="1">
        <f>VLOOKUP(A3169,'ADM Details FY17'!$A$3:$J$3517,10,FALSE)</f>
        <v>0</v>
      </c>
      <c r="J3169" s="1">
        <f>VLOOKUP(A3169,'ADM Details FY17'!$A$3:$K$3515,11,FALSE)</f>
        <v>0</v>
      </c>
      <c r="K3169" s="1">
        <f>VLOOKUP(A3169,'ADM Details FY17'!$A$3:$M$3515,13,FALSE)</f>
        <v>0.48</v>
      </c>
      <c r="L3169" s="1">
        <f>VLOOKUP(A3169,'ADM Details FY17'!$A$3:$O$3515,15,FALSE)</f>
        <v>0</v>
      </c>
      <c r="M3169" s="1">
        <f>VLOOKUP(A3169,'ADM Details FY17'!$A$3:$P$3515,16,FALSE)</f>
        <v>0</v>
      </c>
      <c r="N3169" s="1">
        <f>VLOOKUP(A3169,'ADM Details FY17'!$A$3:$Q$3515,17,FALSE)</f>
        <v>0</v>
      </c>
      <c r="O3169" s="1">
        <f>VLOOKUP(A3169,'ADM Details FY17'!$A$3:$S$3515,19,FALSE)</f>
        <v>0.48</v>
      </c>
      <c r="P3169" s="1">
        <f>VLOOKUP(A3169,'ADM Details FY17'!$A$3:$U$3515,21,FALSE)</f>
        <v>0</v>
      </c>
      <c r="Q3169" s="1">
        <f>VLOOKUP(A3169,'ADM Details FY17'!$A$3:$V$3515,22,FALSE)</f>
        <v>0</v>
      </c>
      <c r="R3169" s="1">
        <f>VLOOKUP(A3169,'ADM Details FY17'!$A$3:$W$3515,23,FALSE)</f>
        <v>0</v>
      </c>
      <c r="S3169" s="1">
        <f>VLOOKUP(A3169,'ADM Details FY17'!$A$3:$X$3515,24,FALSE)</f>
        <v>0</v>
      </c>
      <c r="T3169" s="1">
        <f>VLOOKUP(A3169,'ADM Details FY17'!$A$3:$Y$3515,25,FALSE)</f>
        <v>0</v>
      </c>
      <c r="U3169" s="1">
        <f>VLOOKUP(A3169,'ADM Details FY17'!$A$3:$AA$3515,27,FALSE)</f>
        <v>0</v>
      </c>
      <c r="V3169" s="1">
        <f>IFERROR(VLOOKUP(C3169,'eindex _tget pp '!$A$4:$E$615,5,FALSE),0)</f>
        <v>0</v>
      </c>
      <c r="W3169" s="31">
        <f>IFERROR(VLOOKUP(C3169,'eindex _tget pp '!$A$4:$F$615,6,FALSE),0)</f>
        <v>0.25999994539999999</v>
      </c>
      <c r="X3169" s="4">
        <f>IFERROR(VLOOKUP(B3169,'eschools 16'!$A$2:$F$25,6,FALSE),1)</f>
        <v>1</v>
      </c>
      <c r="Y3169" s="1">
        <f t="shared" si="245"/>
        <v>0</v>
      </c>
      <c r="Z3169" s="1">
        <f t="shared" si="246"/>
        <v>33.950000000000003</v>
      </c>
      <c r="AA3169" s="31">
        <f>IFERROR(VLOOKUP(C3169,'eindex _tget pp '!$A$4:$G$615,7,FALSE),0)</f>
        <v>0.05</v>
      </c>
      <c r="AB3169" s="1">
        <f>VLOOKUP(A3169,'ADM Details FY17'!$A$3:$AB$3515,28,FALSE)</f>
        <v>0</v>
      </c>
      <c r="AC3169" s="1">
        <f t="shared" si="247"/>
        <v>0</v>
      </c>
      <c r="AD3169" s="1">
        <f t="shared" si="248"/>
        <v>0.48</v>
      </c>
      <c r="AE3169" s="1">
        <f t="shared" si="249"/>
        <v>72</v>
      </c>
    </row>
    <row r="3170" spans="1:31" x14ac:dyDescent="0.25">
      <c r="A3170" t="str">
        <f>B3170&amp;"-"&amp;COUNTIF($B$3:B3170,B3170)</f>
        <v>8278-8</v>
      </c>
      <c r="B3170">
        <v>8278</v>
      </c>
      <c r="C3170" s="18">
        <f>VLOOKUP(A3170,'ADM Details FY17'!$A$3:$D$3515,4,FALSE)</f>
        <v>44545</v>
      </c>
      <c r="D3170" s="1">
        <f>VLOOKUP(A3170,'ADM Details FY17'!$A$3:$E$3515,5,FALSE)</f>
        <v>0.56000000000000005</v>
      </c>
      <c r="E3170" s="1">
        <f>VLOOKUP(A3170,'ADM Details FY17'!$A$3:$F$3515,6,FALSE)</f>
        <v>0</v>
      </c>
      <c r="F3170" s="1">
        <f>VLOOKUP(A3170,'ADM Details FY17'!$A$3:$G$3515,7,FALSE)</f>
        <v>0.28000000000000003</v>
      </c>
      <c r="G3170" s="1">
        <f>VLOOKUP(A3170,'ADM Details FY17'!$A$3:$H$3515,8,FALSE)</f>
        <v>0</v>
      </c>
      <c r="H3170" s="1">
        <f>VLOOKUP(A3170,'ADM Details FY17'!$A$3:$I$3515,9,FALSE)</f>
        <v>0</v>
      </c>
      <c r="I3170" s="1">
        <f>VLOOKUP(A3170,'ADM Details FY17'!$A$3:$J$3517,10,FALSE)</f>
        <v>0</v>
      </c>
      <c r="J3170" s="1">
        <f>VLOOKUP(A3170,'ADM Details FY17'!$A$3:$K$3515,11,FALSE)</f>
        <v>0</v>
      </c>
      <c r="K3170" s="1">
        <f>VLOOKUP(A3170,'ADM Details FY17'!$A$3:$M$3515,13,FALSE)</f>
        <v>0.56000000000000005</v>
      </c>
      <c r="L3170" s="1">
        <f>VLOOKUP(A3170,'ADM Details FY17'!$A$3:$O$3515,15,FALSE)</f>
        <v>0</v>
      </c>
      <c r="M3170" s="1">
        <f>VLOOKUP(A3170,'ADM Details FY17'!$A$3:$P$3515,16,FALSE)</f>
        <v>0</v>
      </c>
      <c r="N3170" s="1">
        <f>VLOOKUP(A3170,'ADM Details FY17'!$A$3:$Q$3515,17,FALSE)</f>
        <v>0</v>
      </c>
      <c r="O3170" s="1">
        <f>VLOOKUP(A3170,'ADM Details FY17'!$A$3:$S$3515,19,FALSE)</f>
        <v>0.28000000000000003</v>
      </c>
      <c r="P3170" s="1">
        <f>VLOOKUP(A3170,'ADM Details FY17'!$A$3:$U$3515,21,FALSE)</f>
        <v>0</v>
      </c>
      <c r="Q3170" s="1">
        <f>VLOOKUP(A3170,'ADM Details FY17'!$A$3:$V$3515,22,FALSE)</f>
        <v>0</v>
      </c>
      <c r="R3170" s="1">
        <f>VLOOKUP(A3170,'ADM Details FY17'!$A$3:$W$3515,23,FALSE)</f>
        <v>0</v>
      </c>
      <c r="S3170" s="1">
        <f>VLOOKUP(A3170,'ADM Details FY17'!$A$3:$X$3515,24,FALSE)</f>
        <v>0</v>
      </c>
      <c r="T3170" s="1">
        <f>VLOOKUP(A3170,'ADM Details FY17'!$A$3:$Y$3515,25,FALSE)</f>
        <v>0</v>
      </c>
      <c r="U3170" s="1">
        <f>VLOOKUP(A3170,'ADM Details FY17'!$A$3:$AA$3515,27,FALSE)</f>
        <v>0</v>
      </c>
      <c r="V3170" s="1">
        <f>IFERROR(VLOOKUP(C3170,'eindex _tget pp '!$A$4:$E$615,5,FALSE),0)</f>
        <v>0</v>
      </c>
      <c r="W3170" s="31">
        <f>IFERROR(VLOOKUP(C3170,'eindex _tget pp '!$A$4:$F$615,6,FALSE),0)</f>
        <v>0.14788429389999999</v>
      </c>
      <c r="X3170" s="4">
        <f>IFERROR(VLOOKUP(B3170,'eschools 16'!$A$2:$F$25,6,FALSE),1)</f>
        <v>1</v>
      </c>
      <c r="Y3170" s="1">
        <f t="shared" si="245"/>
        <v>0</v>
      </c>
      <c r="Z3170" s="1">
        <f t="shared" si="246"/>
        <v>22.53</v>
      </c>
      <c r="AA3170" s="31">
        <f>IFERROR(VLOOKUP(C3170,'eindex _tget pp '!$A$4:$G$615,7,FALSE),0)</f>
        <v>0.14643116</v>
      </c>
      <c r="AB3170" s="1">
        <f>VLOOKUP(A3170,'ADM Details FY17'!$A$3:$AB$3515,28,FALSE)</f>
        <v>0</v>
      </c>
      <c r="AC3170" s="1">
        <f t="shared" si="247"/>
        <v>0</v>
      </c>
      <c r="AD3170" s="1">
        <f t="shared" si="248"/>
        <v>0.56000000000000005</v>
      </c>
      <c r="AE3170" s="1">
        <f t="shared" si="249"/>
        <v>84.000000000000014</v>
      </c>
    </row>
    <row r="3171" spans="1:31" x14ac:dyDescent="0.25">
      <c r="A3171" t="str">
        <f>B3171&amp;"-"&amp;COUNTIF($B$3:B3171,B3171)</f>
        <v>8278-9</v>
      </c>
      <c r="B3171">
        <v>8278</v>
      </c>
      <c r="C3171" s="18">
        <f>VLOOKUP(A3171,'ADM Details FY17'!$A$3:$D$3515,4,FALSE)</f>
        <v>44628</v>
      </c>
      <c r="D3171" s="1">
        <f>VLOOKUP(A3171,'ADM Details FY17'!$A$3:$E$3515,5,FALSE)</f>
        <v>1.05</v>
      </c>
      <c r="E3171" s="1">
        <f>VLOOKUP(A3171,'ADM Details FY17'!$A$3:$F$3515,6,FALSE)</f>
        <v>0</v>
      </c>
      <c r="F3171" s="1">
        <f>VLOOKUP(A3171,'ADM Details FY17'!$A$3:$G$3515,7,FALSE)</f>
        <v>0</v>
      </c>
      <c r="G3171" s="1">
        <f>VLOOKUP(A3171,'ADM Details FY17'!$A$3:$H$3515,8,FALSE)</f>
        <v>0</v>
      </c>
      <c r="H3171" s="1">
        <f>VLOOKUP(A3171,'ADM Details FY17'!$A$3:$I$3515,9,FALSE)</f>
        <v>0</v>
      </c>
      <c r="I3171" s="1">
        <f>VLOOKUP(A3171,'ADM Details FY17'!$A$3:$J$3517,10,FALSE)</f>
        <v>0</v>
      </c>
      <c r="J3171" s="1">
        <f>VLOOKUP(A3171,'ADM Details FY17'!$A$3:$K$3515,11,FALSE)</f>
        <v>0</v>
      </c>
      <c r="K3171" s="1">
        <f>VLOOKUP(A3171,'ADM Details FY17'!$A$3:$M$3515,13,FALSE)</f>
        <v>1.05</v>
      </c>
      <c r="L3171" s="1">
        <f>VLOOKUP(A3171,'ADM Details FY17'!$A$3:$O$3515,15,FALSE)</f>
        <v>0</v>
      </c>
      <c r="M3171" s="1">
        <f>VLOOKUP(A3171,'ADM Details FY17'!$A$3:$P$3515,16,FALSE)</f>
        <v>0</v>
      </c>
      <c r="N3171" s="1">
        <f>VLOOKUP(A3171,'ADM Details FY17'!$A$3:$Q$3515,17,FALSE)</f>
        <v>0</v>
      </c>
      <c r="O3171" s="1">
        <f>VLOOKUP(A3171,'ADM Details FY17'!$A$3:$S$3515,19,FALSE)</f>
        <v>0.05</v>
      </c>
      <c r="P3171" s="1">
        <f>VLOOKUP(A3171,'ADM Details FY17'!$A$3:$U$3515,21,FALSE)</f>
        <v>0</v>
      </c>
      <c r="Q3171" s="1">
        <f>VLOOKUP(A3171,'ADM Details FY17'!$A$3:$V$3515,22,FALSE)</f>
        <v>0</v>
      </c>
      <c r="R3171" s="1">
        <f>VLOOKUP(A3171,'ADM Details FY17'!$A$3:$W$3515,23,FALSE)</f>
        <v>0</v>
      </c>
      <c r="S3171" s="1">
        <f>VLOOKUP(A3171,'ADM Details FY17'!$A$3:$X$3515,24,FALSE)</f>
        <v>0</v>
      </c>
      <c r="T3171" s="1">
        <f>VLOOKUP(A3171,'ADM Details FY17'!$A$3:$Y$3515,25,FALSE)</f>
        <v>0</v>
      </c>
      <c r="U3171" s="1">
        <f>VLOOKUP(A3171,'ADM Details FY17'!$A$3:$AA$3515,27,FALSE)</f>
        <v>0</v>
      </c>
      <c r="V3171" s="1">
        <f>IFERROR(VLOOKUP(C3171,'eindex _tget pp '!$A$4:$E$615,5,FALSE),0)</f>
        <v>1995.9066048984539</v>
      </c>
      <c r="W3171" s="31">
        <f>IFERROR(VLOOKUP(C3171,'eindex _tget pp '!$A$4:$F$615,6,FALSE),0)</f>
        <v>3.7018549199000002</v>
      </c>
      <c r="X3171" s="4">
        <f>IFERROR(VLOOKUP(B3171,'eschools 16'!$A$2:$F$25,6,FALSE),1)</f>
        <v>1</v>
      </c>
      <c r="Y3171" s="1">
        <f t="shared" si="245"/>
        <v>523.92999999999995</v>
      </c>
      <c r="Z3171" s="1">
        <f t="shared" si="246"/>
        <v>1057.25</v>
      </c>
      <c r="AA3171" s="31">
        <f>IFERROR(VLOOKUP(C3171,'eindex _tget pp '!$A$4:$G$615,7,FALSE),0)</f>
        <v>0.86605431399999999</v>
      </c>
      <c r="AB3171" s="1">
        <f>VLOOKUP(A3171,'ADM Details FY17'!$A$3:$AB$3515,28,FALSE)</f>
        <v>0</v>
      </c>
      <c r="AC3171" s="1">
        <f t="shared" si="247"/>
        <v>0</v>
      </c>
      <c r="AD3171" s="1">
        <f t="shared" si="248"/>
        <v>1.05</v>
      </c>
      <c r="AE3171" s="1">
        <f t="shared" si="249"/>
        <v>157.5</v>
      </c>
    </row>
    <row r="3172" spans="1:31" x14ac:dyDescent="0.25">
      <c r="A3172" t="str">
        <f>B3172&amp;"-"&amp;COUNTIF($B$3:B3172,B3172)</f>
        <v>8278-10</v>
      </c>
      <c r="B3172">
        <v>8278</v>
      </c>
      <c r="C3172" s="18">
        <f>VLOOKUP(A3172,'ADM Details FY17'!$A$3:$D$3515,4,FALSE)</f>
        <v>44636</v>
      </c>
      <c r="D3172" s="1">
        <f>VLOOKUP(A3172,'ADM Details FY17'!$A$3:$E$3515,5,FALSE)</f>
        <v>2</v>
      </c>
      <c r="E3172" s="1">
        <f>VLOOKUP(A3172,'ADM Details FY17'!$A$3:$F$3515,6,FALSE)</f>
        <v>0</v>
      </c>
      <c r="F3172" s="1">
        <f>VLOOKUP(A3172,'ADM Details FY17'!$A$3:$G$3515,7,FALSE)</f>
        <v>2</v>
      </c>
      <c r="G3172" s="1">
        <f>VLOOKUP(A3172,'ADM Details FY17'!$A$3:$H$3515,8,FALSE)</f>
        <v>0</v>
      </c>
      <c r="H3172" s="1">
        <f>VLOOKUP(A3172,'ADM Details FY17'!$A$3:$I$3515,9,FALSE)</f>
        <v>0</v>
      </c>
      <c r="I3172" s="1">
        <f>VLOOKUP(A3172,'ADM Details FY17'!$A$3:$J$3517,10,FALSE)</f>
        <v>0</v>
      </c>
      <c r="J3172" s="1">
        <f>VLOOKUP(A3172,'ADM Details FY17'!$A$3:$K$3515,11,FALSE)</f>
        <v>0</v>
      </c>
      <c r="K3172" s="1">
        <f>VLOOKUP(A3172,'ADM Details FY17'!$A$3:$M$3515,13,FALSE)</f>
        <v>2</v>
      </c>
      <c r="L3172" s="1">
        <f>VLOOKUP(A3172,'ADM Details FY17'!$A$3:$O$3515,15,FALSE)</f>
        <v>0</v>
      </c>
      <c r="M3172" s="1">
        <f>VLOOKUP(A3172,'ADM Details FY17'!$A$3:$P$3515,16,FALSE)</f>
        <v>0</v>
      </c>
      <c r="N3172" s="1">
        <f>VLOOKUP(A3172,'ADM Details FY17'!$A$3:$Q$3515,17,FALSE)</f>
        <v>0</v>
      </c>
      <c r="O3172" s="1">
        <f>VLOOKUP(A3172,'ADM Details FY17'!$A$3:$S$3515,19,FALSE)</f>
        <v>1</v>
      </c>
      <c r="P3172" s="1">
        <f>VLOOKUP(A3172,'ADM Details FY17'!$A$3:$U$3515,21,FALSE)</f>
        <v>0</v>
      </c>
      <c r="Q3172" s="1">
        <f>VLOOKUP(A3172,'ADM Details FY17'!$A$3:$V$3515,22,FALSE)</f>
        <v>0</v>
      </c>
      <c r="R3172" s="1">
        <f>VLOOKUP(A3172,'ADM Details FY17'!$A$3:$W$3515,23,FALSE)</f>
        <v>0</v>
      </c>
      <c r="S3172" s="1">
        <f>VLOOKUP(A3172,'ADM Details FY17'!$A$3:$X$3515,24,FALSE)</f>
        <v>0</v>
      </c>
      <c r="T3172" s="1">
        <f>VLOOKUP(A3172,'ADM Details FY17'!$A$3:$Y$3515,25,FALSE)</f>
        <v>0</v>
      </c>
      <c r="U3172" s="1">
        <f>VLOOKUP(A3172,'ADM Details FY17'!$A$3:$AA$3515,27,FALSE)</f>
        <v>0</v>
      </c>
      <c r="V3172" s="1">
        <f>IFERROR(VLOOKUP(C3172,'eindex _tget pp '!$A$4:$E$615,5,FALSE),0)</f>
        <v>43.906157988799308</v>
      </c>
      <c r="W3172" s="31">
        <f>IFERROR(VLOOKUP(C3172,'eindex _tget pp '!$A$4:$F$615,6,FALSE),0)</f>
        <v>1.1094406107999999</v>
      </c>
      <c r="X3172" s="4">
        <f>IFERROR(VLOOKUP(B3172,'eschools 16'!$A$2:$F$25,6,FALSE),1)</f>
        <v>1</v>
      </c>
      <c r="Y3172" s="1">
        <f t="shared" si="245"/>
        <v>21.95</v>
      </c>
      <c r="Z3172" s="1">
        <f t="shared" si="246"/>
        <v>603.54</v>
      </c>
      <c r="AA3172" s="31">
        <f>IFERROR(VLOOKUP(C3172,'eindex _tget pp '!$A$4:$G$615,7,FALSE),0)</f>
        <v>0.37422767899999998</v>
      </c>
      <c r="AB3172" s="1">
        <f>VLOOKUP(A3172,'ADM Details FY17'!$A$3:$AB$3515,28,FALSE)</f>
        <v>0</v>
      </c>
      <c r="AC3172" s="1">
        <f t="shared" si="247"/>
        <v>0</v>
      </c>
      <c r="AD3172" s="1">
        <f t="shared" si="248"/>
        <v>2</v>
      </c>
      <c r="AE3172" s="1">
        <f t="shared" si="249"/>
        <v>300</v>
      </c>
    </row>
    <row r="3173" spans="1:31" x14ac:dyDescent="0.25">
      <c r="A3173" t="str">
        <f>B3173&amp;"-"&amp;COUNTIF($B$3:B3173,B3173)</f>
        <v>8278-11</v>
      </c>
      <c r="B3173">
        <v>8278</v>
      </c>
      <c r="C3173" s="18">
        <f>VLOOKUP(A3173,'ADM Details FY17'!$A$3:$D$3515,4,FALSE)</f>
        <v>46599</v>
      </c>
      <c r="D3173" s="1">
        <f>VLOOKUP(A3173,'ADM Details FY17'!$A$3:$E$3515,5,FALSE)</f>
        <v>26.13</v>
      </c>
      <c r="E3173" s="1">
        <f>VLOOKUP(A3173,'ADM Details FY17'!$A$3:$F$3515,6,FALSE)</f>
        <v>1</v>
      </c>
      <c r="F3173" s="1">
        <f>VLOOKUP(A3173,'ADM Details FY17'!$A$3:$G$3515,7,FALSE)</f>
        <v>2</v>
      </c>
      <c r="G3173" s="1">
        <f>VLOOKUP(A3173,'ADM Details FY17'!$A$3:$H$3515,8,FALSE)</f>
        <v>0</v>
      </c>
      <c r="H3173" s="1">
        <f>VLOOKUP(A3173,'ADM Details FY17'!$A$3:$I$3515,9,FALSE)</f>
        <v>0</v>
      </c>
      <c r="I3173" s="1">
        <f>VLOOKUP(A3173,'ADM Details FY17'!$A$3:$J$3517,10,FALSE)</f>
        <v>0</v>
      </c>
      <c r="J3173" s="1">
        <f>VLOOKUP(A3173,'ADM Details FY17'!$A$3:$K$3515,11,FALSE)</f>
        <v>1</v>
      </c>
      <c r="K3173" s="1">
        <f>VLOOKUP(A3173,'ADM Details FY17'!$A$3:$M$3515,13,FALSE)</f>
        <v>17.690000000000001</v>
      </c>
      <c r="L3173" s="1">
        <f>VLOOKUP(A3173,'ADM Details FY17'!$A$3:$O$3515,15,FALSE)</f>
        <v>0</v>
      </c>
      <c r="M3173" s="1">
        <f>VLOOKUP(A3173,'ADM Details FY17'!$A$3:$P$3515,16,FALSE)</f>
        <v>0</v>
      </c>
      <c r="N3173" s="1">
        <f>VLOOKUP(A3173,'ADM Details FY17'!$A$3:$Q$3515,17,FALSE)</f>
        <v>0</v>
      </c>
      <c r="O3173" s="1">
        <f>VLOOKUP(A3173,'ADM Details FY17'!$A$3:$S$3515,19,FALSE)</f>
        <v>14.32</v>
      </c>
      <c r="P3173" s="1">
        <f>VLOOKUP(A3173,'ADM Details FY17'!$A$3:$U$3515,21,FALSE)</f>
        <v>0</v>
      </c>
      <c r="Q3173" s="1">
        <f>VLOOKUP(A3173,'ADM Details FY17'!$A$3:$V$3515,22,FALSE)</f>
        <v>0</v>
      </c>
      <c r="R3173" s="1">
        <f>VLOOKUP(A3173,'ADM Details FY17'!$A$3:$W$3515,23,FALSE)</f>
        <v>0</v>
      </c>
      <c r="S3173" s="1">
        <f>VLOOKUP(A3173,'ADM Details FY17'!$A$3:$X$3515,24,FALSE)</f>
        <v>0</v>
      </c>
      <c r="T3173" s="1">
        <f>VLOOKUP(A3173,'ADM Details FY17'!$A$3:$Y$3515,25,FALSE)</f>
        <v>0</v>
      </c>
      <c r="U3173" s="1">
        <f>VLOOKUP(A3173,'ADM Details FY17'!$A$3:$AA$3515,27,FALSE)</f>
        <v>0</v>
      </c>
      <c r="V3173" s="1">
        <f>IFERROR(VLOOKUP(C3173,'eindex _tget pp '!$A$4:$E$615,5,FALSE),0)</f>
        <v>0</v>
      </c>
      <c r="W3173" s="31">
        <f>IFERROR(VLOOKUP(C3173,'eindex _tget pp '!$A$4:$F$615,6,FALSE),0)</f>
        <v>1.1728536673000001</v>
      </c>
      <c r="X3173" s="4">
        <f>IFERROR(VLOOKUP(B3173,'eschools 16'!$A$2:$F$25,6,FALSE),1)</f>
        <v>1</v>
      </c>
      <c r="Y3173" s="1">
        <f t="shared" si="245"/>
        <v>0</v>
      </c>
      <c r="Z3173" s="1">
        <f t="shared" si="246"/>
        <v>5643.4</v>
      </c>
      <c r="AA3173" s="31">
        <f>IFERROR(VLOOKUP(C3173,'eindex _tget pp '!$A$4:$G$615,7,FALSE),0)</f>
        <v>0.206627749</v>
      </c>
      <c r="AB3173" s="1">
        <f>VLOOKUP(A3173,'ADM Details FY17'!$A$3:$AB$3515,28,FALSE)</f>
        <v>0</v>
      </c>
      <c r="AC3173" s="1">
        <f t="shared" si="247"/>
        <v>0</v>
      </c>
      <c r="AD3173" s="1">
        <f t="shared" si="248"/>
        <v>26.13</v>
      </c>
      <c r="AE3173" s="1">
        <f t="shared" si="249"/>
        <v>3919.5</v>
      </c>
    </row>
    <row r="3174" spans="1:31" x14ac:dyDescent="0.25">
      <c r="A3174" t="str">
        <f>B3174&amp;"-"&amp;COUNTIF($B$3:B3174,B3174)</f>
        <v>8278-12</v>
      </c>
      <c r="B3174">
        <v>8278</v>
      </c>
      <c r="C3174" s="18">
        <f>VLOOKUP(A3174,'ADM Details FY17'!$A$3:$D$3515,4,FALSE)</f>
        <v>44792</v>
      </c>
      <c r="D3174" s="1">
        <f>VLOOKUP(A3174,'ADM Details FY17'!$A$3:$E$3515,5,FALSE)</f>
        <v>9</v>
      </c>
      <c r="E3174" s="1">
        <f>VLOOKUP(A3174,'ADM Details FY17'!$A$3:$F$3515,6,FALSE)</f>
        <v>0</v>
      </c>
      <c r="F3174" s="1">
        <f>VLOOKUP(A3174,'ADM Details FY17'!$A$3:$G$3515,7,FALSE)</f>
        <v>1</v>
      </c>
      <c r="G3174" s="1">
        <f>VLOOKUP(A3174,'ADM Details FY17'!$A$3:$H$3515,8,FALSE)</f>
        <v>0</v>
      </c>
      <c r="H3174" s="1">
        <f>VLOOKUP(A3174,'ADM Details FY17'!$A$3:$I$3515,9,FALSE)</f>
        <v>0</v>
      </c>
      <c r="I3174" s="1">
        <f>VLOOKUP(A3174,'ADM Details FY17'!$A$3:$J$3517,10,FALSE)</f>
        <v>0</v>
      </c>
      <c r="J3174" s="1">
        <f>VLOOKUP(A3174,'ADM Details FY17'!$A$3:$K$3515,11,FALSE)</f>
        <v>0</v>
      </c>
      <c r="K3174" s="1">
        <f>VLOOKUP(A3174,'ADM Details FY17'!$A$3:$M$3515,13,FALSE)</f>
        <v>7</v>
      </c>
      <c r="L3174" s="1">
        <f>VLOOKUP(A3174,'ADM Details FY17'!$A$3:$O$3515,15,FALSE)</f>
        <v>0</v>
      </c>
      <c r="M3174" s="1">
        <f>VLOOKUP(A3174,'ADM Details FY17'!$A$3:$P$3515,16,FALSE)</f>
        <v>0</v>
      </c>
      <c r="N3174" s="1">
        <f>VLOOKUP(A3174,'ADM Details FY17'!$A$3:$Q$3515,17,FALSE)</f>
        <v>0</v>
      </c>
      <c r="O3174" s="1">
        <f>VLOOKUP(A3174,'ADM Details FY17'!$A$3:$S$3515,19,FALSE)</f>
        <v>5</v>
      </c>
      <c r="P3174" s="1">
        <f>VLOOKUP(A3174,'ADM Details FY17'!$A$3:$U$3515,21,FALSE)</f>
        <v>0</v>
      </c>
      <c r="Q3174" s="1">
        <f>VLOOKUP(A3174,'ADM Details FY17'!$A$3:$V$3515,22,FALSE)</f>
        <v>0</v>
      </c>
      <c r="R3174" s="1">
        <f>VLOOKUP(A3174,'ADM Details FY17'!$A$3:$W$3515,23,FALSE)</f>
        <v>0</v>
      </c>
      <c r="S3174" s="1">
        <f>VLOOKUP(A3174,'ADM Details FY17'!$A$3:$X$3515,24,FALSE)</f>
        <v>0</v>
      </c>
      <c r="T3174" s="1">
        <f>VLOOKUP(A3174,'ADM Details FY17'!$A$3:$Y$3515,25,FALSE)</f>
        <v>0</v>
      </c>
      <c r="U3174" s="1">
        <f>VLOOKUP(A3174,'ADM Details FY17'!$A$3:$AA$3515,27,FALSE)</f>
        <v>0</v>
      </c>
      <c r="V3174" s="1">
        <f>IFERROR(VLOOKUP(C3174,'eindex _tget pp '!$A$4:$E$615,5,FALSE),0)</f>
        <v>0</v>
      </c>
      <c r="W3174" s="31">
        <f>IFERROR(VLOOKUP(C3174,'eindex _tget pp '!$A$4:$F$615,6,FALSE),0)</f>
        <v>1.3296847086000001</v>
      </c>
      <c r="X3174" s="4">
        <f>IFERROR(VLOOKUP(B3174,'eschools 16'!$A$2:$F$25,6,FALSE),1)</f>
        <v>1</v>
      </c>
      <c r="Y3174" s="1">
        <f t="shared" si="245"/>
        <v>0</v>
      </c>
      <c r="Z3174" s="1">
        <f t="shared" si="246"/>
        <v>2531.7199999999998</v>
      </c>
      <c r="AA3174" s="31">
        <f>IFERROR(VLOOKUP(C3174,'eindex _tget pp '!$A$4:$G$615,7,FALSE),0)</f>
        <v>0.249404495</v>
      </c>
      <c r="AB3174" s="1">
        <f>VLOOKUP(A3174,'ADM Details FY17'!$A$3:$AB$3515,28,FALSE)</f>
        <v>0</v>
      </c>
      <c r="AC3174" s="1">
        <f t="shared" si="247"/>
        <v>0</v>
      </c>
      <c r="AD3174" s="1">
        <f t="shared" si="248"/>
        <v>9</v>
      </c>
      <c r="AE3174" s="1">
        <f t="shared" si="249"/>
        <v>1350</v>
      </c>
    </row>
    <row r="3175" spans="1:31" x14ac:dyDescent="0.25">
      <c r="A3175" t="str">
        <f>B3175&amp;"-"&amp;COUNTIF($B$3:B3175,B3175)</f>
        <v>8278-13</v>
      </c>
      <c r="B3175">
        <v>8278</v>
      </c>
      <c r="C3175" s="18">
        <f>VLOOKUP(A3175,'ADM Details FY17'!$A$3:$D$3515,4,FALSE)</f>
        <v>45005</v>
      </c>
      <c r="D3175" s="1">
        <f>VLOOKUP(A3175,'ADM Details FY17'!$A$3:$E$3515,5,FALSE)</f>
        <v>2</v>
      </c>
      <c r="E3175" s="1">
        <f>VLOOKUP(A3175,'ADM Details FY17'!$A$3:$F$3515,6,FALSE)</f>
        <v>0</v>
      </c>
      <c r="F3175" s="1">
        <f>VLOOKUP(A3175,'ADM Details FY17'!$A$3:$G$3515,7,FALSE)</f>
        <v>0</v>
      </c>
      <c r="G3175" s="1">
        <f>VLOOKUP(A3175,'ADM Details FY17'!$A$3:$H$3515,8,FALSE)</f>
        <v>0</v>
      </c>
      <c r="H3175" s="1">
        <f>VLOOKUP(A3175,'ADM Details FY17'!$A$3:$I$3515,9,FALSE)</f>
        <v>0</v>
      </c>
      <c r="I3175" s="1">
        <f>VLOOKUP(A3175,'ADM Details FY17'!$A$3:$J$3517,10,FALSE)</f>
        <v>0</v>
      </c>
      <c r="J3175" s="1">
        <f>VLOOKUP(A3175,'ADM Details FY17'!$A$3:$K$3515,11,FALSE)</f>
        <v>0</v>
      </c>
      <c r="K3175" s="1">
        <f>VLOOKUP(A3175,'ADM Details FY17'!$A$3:$M$3515,13,FALSE)</f>
        <v>2</v>
      </c>
      <c r="L3175" s="1">
        <f>VLOOKUP(A3175,'ADM Details FY17'!$A$3:$O$3515,15,FALSE)</f>
        <v>0</v>
      </c>
      <c r="M3175" s="1">
        <f>VLOOKUP(A3175,'ADM Details FY17'!$A$3:$P$3515,16,FALSE)</f>
        <v>0</v>
      </c>
      <c r="N3175" s="1">
        <f>VLOOKUP(A3175,'ADM Details FY17'!$A$3:$Q$3515,17,FALSE)</f>
        <v>0</v>
      </c>
      <c r="O3175" s="1">
        <f>VLOOKUP(A3175,'ADM Details FY17'!$A$3:$S$3515,19,FALSE)</f>
        <v>1</v>
      </c>
      <c r="P3175" s="1">
        <f>VLOOKUP(A3175,'ADM Details FY17'!$A$3:$U$3515,21,FALSE)</f>
        <v>0</v>
      </c>
      <c r="Q3175" s="1">
        <f>VLOOKUP(A3175,'ADM Details FY17'!$A$3:$V$3515,22,FALSE)</f>
        <v>0</v>
      </c>
      <c r="R3175" s="1">
        <f>VLOOKUP(A3175,'ADM Details FY17'!$A$3:$W$3515,23,FALSE)</f>
        <v>0</v>
      </c>
      <c r="S3175" s="1">
        <f>VLOOKUP(A3175,'ADM Details FY17'!$A$3:$X$3515,24,FALSE)</f>
        <v>0</v>
      </c>
      <c r="T3175" s="1">
        <f>VLOOKUP(A3175,'ADM Details FY17'!$A$3:$Y$3515,25,FALSE)</f>
        <v>0</v>
      </c>
      <c r="U3175" s="1">
        <f>VLOOKUP(A3175,'ADM Details FY17'!$A$3:$AA$3515,27,FALSE)</f>
        <v>0</v>
      </c>
      <c r="V3175" s="1">
        <f>IFERROR(VLOOKUP(C3175,'eindex _tget pp '!$A$4:$E$615,5,FALSE),0)</f>
        <v>325.59139187654893</v>
      </c>
      <c r="W3175" s="31">
        <f>IFERROR(VLOOKUP(C3175,'eindex _tget pp '!$A$4:$F$615,6,FALSE),0)</f>
        <v>1.7679598572999999</v>
      </c>
      <c r="X3175" s="4">
        <f>IFERROR(VLOOKUP(B3175,'eschools 16'!$A$2:$F$25,6,FALSE),1)</f>
        <v>1</v>
      </c>
      <c r="Y3175" s="1">
        <f t="shared" si="245"/>
        <v>162.80000000000001</v>
      </c>
      <c r="Z3175" s="1">
        <f t="shared" si="246"/>
        <v>961.77</v>
      </c>
      <c r="AA3175" s="31">
        <f>IFERROR(VLOOKUP(C3175,'eindex _tget pp '!$A$4:$G$615,7,FALSE),0)</f>
        <v>0.39817260300000001</v>
      </c>
      <c r="AB3175" s="1">
        <f>VLOOKUP(A3175,'ADM Details FY17'!$A$3:$AB$3515,28,FALSE)</f>
        <v>0</v>
      </c>
      <c r="AC3175" s="1">
        <f t="shared" si="247"/>
        <v>0</v>
      </c>
      <c r="AD3175" s="1">
        <f t="shared" si="248"/>
        <v>2</v>
      </c>
      <c r="AE3175" s="1">
        <f t="shared" si="249"/>
        <v>300</v>
      </c>
    </row>
    <row r="3176" spans="1:31" x14ac:dyDescent="0.25">
      <c r="A3176" t="str">
        <f>B3176&amp;"-"&amp;COUNTIF($B$3:B3176,B3176)</f>
        <v>8278-14</v>
      </c>
      <c r="B3176">
        <v>8278</v>
      </c>
      <c r="C3176" s="18">
        <f>VLOOKUP(A3176,'ADM Details FY17'!$A$3:$D$3515,4,FALSE)</f>
        <v>45104</v>
      </c>
      <c r="D3176" s="1">
        <f>VLOOKUP(A3176,'ADM Details FY17'!$A$3:$E$3515,5,FALSE)</f>
        <v>3.93</v>
      </c>
      <c r="E3176" s="1">
        <f>VLOOKUP(A3176,'ADM Details FY17'!$A$3:$F$3515,6,FALSE)</f>
        <v>0</v>
      </c>
      <c r="F3176" s="1">
        <f>VLOOKUP(A3176,'ADM Details FY17'!$A$3:$G$3515,7,FALSE)</f>
        <v>0</v>
      </c>
      <c r="G3176" s="1">
        <f>VLOOKUP(A3176,'ADM Details FY17'!$A$3:$H$3515,8,FALSE)</f>
        <v>0</v>
      </c>
      <c r="H3176" s="1">
        <f>VLOOKUP(A3176,'ADM Details FY17'!$A$3:$I$3515,9,FALSE)</f>
        <v>0</v>
      </c>
      <c r="I3176" s="1">
        <f>VLOOKUP(A3176,'ADM Details FY17'!$A$3:$J$3517,10,FALSE)</f>
        <v>0</v>
      </c>
      <c r="J3176" s="1">
        <f>VLOOKUP(A3176,'ADM Details FY17'!$A$3:$K$3515,11,FALSE)</f>
        <v>0</v>
      </c>
      <c r="K3176" s="1">
        <f>VLOOKUP(A3176,'ADM Details FY17'!$A$3:$M$3515,13,FALSE)</f>
        <v>3.93</v>
      </c>
      <c r="L3176" s="1">
        <f>VLOOKUP(A3176,'ADM Details FY17'!$A$3:$O$3515,15,FALSE)</f>
        <v>0</v>
      </c>
      <c r="M3176" s="1">
        <f>VLOOKUP(A3176,'ADM Details FY17'!$A$3:$P$3515,16,FALSE)</f>
        <v>0</v>
      </c>
      <c r="N3176" s="1">
        <f>VLOOKUP(A3176,'ADM Details FY17'!$A$3:$Q$3515,17,FALSE)</f>
        <v>0</v>
      </c>
      <c r="O3176" s="1">
        <f>VLOOKUP(A3176,'ADM Details FY17'!$A$3:$S$3515,19,FALSE)</f>
        <v>2</v>
      </c>
      <c r="P3176" s="1">
        <f>VLOOKUP(A3176,'ADM Details FY17'!$A$3:$U$3515,21,FALSE)</f>
        <v>0</v>
      </c>
      <c r="Q3176" s="1">
        <f>VLOOKUP(A3176,'ADM Details FY17'!$A$3:$V$3515,22,FALSE)</f>
        <v>0</v>
      </c>
      <c r="R3176" s="1">
        <f>VLOOKUP(A3176,'ADM Details FY17'!$A$3:$W$3515,23,FALSE)</f>
        <v>0</v>
      </c>
      <c r="S3176" s="1">
        <f>VLOOKUP(A3176,'ADM Details FY17'!$A$3:$X$3515,24,FALSE)</f>
        <v>0</v>
      </c>
      <c r="T3176" s="1">
        <f>VLOOKUP(A3176,'ADM Details FY17'!$A$3:$Y$3515,25,FALSE)</f>
        <v>0</v>
      </c>
      <c r="U3176" s="1">
        <f>VLOOKUP(A3176,'ADM Details FY17'!$A$3:$AA$3515,27,FALSE)</f>
        <v>0</v>
      </c>
      <c r="V3176" s="1">
        <f>IFERROR(VLOOKUP(C3176,'eindex _tget pp '!$A$4:$E$615,5,FALSE),0)</f>
        <v>0</v>
      </c>
      <c r="W3176" s="31">
        <f>IFERROR(VLOOKUP(C3176,'eindex _tget pp '!$A$4:$F$615,6,FALSE),0)</f>
        <v>0.63577925459999995</v>
      </c>
      <c r="X3176" s="4">
        <f>IFERROR(VLOOKUP(B3176,'eschools 16'!$A$2:$F$25,6,FALSE),1)</f>
        <v>1</v>
      </c>
      <c r="Y3176" s="1">
        <f t="shared" si="245"/>
        <v>0</v>
      </c>
      <c r="Z3176" s="1">
        <f t="shared" si="246"/>
        <v>679.62</v>
      </c>
      <c r="AA3176" s="31">
        <f>IFERROR(VLOOKUP(C3176,'eindex _tget pp '!$A$4:$G$615,7,FALSE),0)</f>
        <v>0.32598799899999997</v>
      </c>
      <c r="AB3176" s="1">
        <f>VLOOKUP(A3176,'ADM Details FY17'!$A$3:$AB$3515,28,FALSE)</f>
        <v>0</v>
      </c>
      <c r="AC3176" s="1">
        <f t="shared" si="247"/>
        <v>0</v>
      </c>
      <c r="AD3176" s="1">
        <f t="shared" si="248"/>
        <v>3.93</v>
      </c>
      <c r="AE3176" s="1">
        <f t="shared" si="249"/>
        <v>589.5</v>
      </c>
    </row>
    <row r="3177" spans="1:31" x14ac:dyDescent="0.25">
      <c r="A3177" t="str">
        <f>B3177&amp;"-"&amp;COUNTIF($B$3:B3177,B3177)</f>
        <v>8278-15</v>
      </c>
      <c r="B3177">
        <v>8278</v>
      </c>
      <c r="C3177" s="18">
        <f>VLOOKUP(A3177,'ADM Details FY17'!$A$3:$D$3515,4,FALSE)</f>
        <v>0</v>
      </c>
      <c r="D3177" s="1">
        <f>VLOOKUP(A3177,'ADM Details FY17'!$A$3:$E$3515,5,FALSE)</f>
        <v>0</v>
      </c>
      <c r="E3177" s="1">
        <f>VLOOKUP(A3177,'ADM Details FY17'!$A$3:$F$3515,6,FALSE)</f>
        <v>0</v>
      </c>
      <c r="F3177" s="1">
        <f>VLOOKUP(A3177,'ADM Details FY17'!$A$3:$G$3515,7,FALSE)</f>
        <v>0</v>
      </c>
      <c r="G3177" s="1">
        <f>VLOOKUP(A3177,'ADM Details FY17'!$A$3:$H$3515,8,FALSE)</f>
        <v>0</v>
      </c>
      <c r="H3177" s="1">
        <f>VLOOKUP(A3177,'ADM Details FY17'!$A$3:$I$3515,9,FALSE)</f>
        <v>0</v>
      </c>
      <c r="I3177" s="1">
        <f>VLOOKUP(A3177,'ADM Details FY17'!$A$3:$J$3517,10,FALSE)</f>
        <v>0</v>
      </c>
      <c r="J3177" s="1">
        <f>VLOOKUP(A3177,'ADM Details FY17'!$A$3:$K$3515,11,FALSE)</f>
        <v>0</v>
      </c>
      <c r="K3177" s="1">
        <f>VLOOKUP(A3177,'ADM Details FY17'!$A$3:$M$3515,13,FALSE)</f>
        <v>0</v>
      </c>
      <c r="L3177" s="1">
        <f>VLOOKUP(A3177,'ADM Details FY17'!$A$3:$O$3515,15,FALSE)</f>
        <v>0</v>
      </c>
      <c r="M3177" s="1">
        <f>VLOOKUP(A3177,'ADM Details FY17'!$A$3:$P$3515,16,FALSE)</f>
        <v>0</v>
      </c>
      <c r="N3177" s="1">
        <f>VLOOKUP(A3177,'ADM Details FY17'!$A$3:$Q$3515,17,FALSE)</f>
        <v>0</v>
      </c>
      <c r="O3177" s="1">
        <f>VLOOKUP(A3177,'ADM Details FY17'!$A$3:$S$3515,19,FALSE)</f>
        <v>0</v>
      </c>
      <c r="P3177" s="1">
        <f>VLOOKUP(A3177,'ADM Details FY17'!$A$3:$U$3515,21,FALSE)</f>
        <v>0</v>
      </c>
      <c r="Q3177" s="1">
        <f>VLOOKUP(A3177,'ADM Details FY17'!$A$3:$V$3515,22,FALSE)</f>
        <v>0</v>
      </c>
      <c r="R3177" s="1">
        <f>VLOOKUP(A3177,'ADM Details FY17'!$A$3:$W$3515,23,FALSE)</f>
        <v>0</v>
      </c>
      <c r="S3177" s="1">
        <f>VLOOKUP(A3177,'ADM Details FY17'!$A$3:$X$3515,24,FALSE)</f>
        <v>0</v>
      </c>
      <c r="T3177" s="1">
        <f>VLOOKUP(A3177,'ADM Details FY17'!$A$3:$Y$3515,25,FALSE)</f>
        <v>0</v>
      </c>
      <c r="U3177" s="1">
        <f>VLOOKUP(A3177,'ADM Details FY17'!$A$3:$AA$3515,27,FALSE)</f>
        <v>0</v>
      </c>
      <c r="V3177" s="1">
        <f>IFERROR(VLOOKUP(C3177,'eindex _tget pp '!$A$4:$E$615,5,FALSE),0)</f>
        <v>0</v>
      </c>
      <c r="W3177" s="31">
        <f>IFERROR(VLOOKUP(C3177,'eindex _tget pp '!$A$4:$F$615,6,FALSE),0)</f>
        <v>0</v>
      </c>
      <c r="X3177" s="4">
        <f>IFERROR(VLOOKUP(B3177,'eschools 16'!$A$2:$F$25,6,FALSE),1)</f>
        <v>1</v>
      </c>
      <c r="Y3177" s="1">
        <f t="shared" si="245"/>
        <v>0</v>
      </c>
      <c r="Z3177" s="1">
        <f t="shared" si="246"/>
        <v>0</v>
      </c>
      <c r="AA3177" s="31">
        <f>IFERROR(VLOOKUP(C3177,'eindex _tget pp '!$A$4:$G$615,7,FALSE),0)</f>
        <v>0</v>
      </c>
      <c r="AB3177" s="1">
        <f>VLOOKUP(A3177,'ADM Details FY17'!$A$3:$AB$3515,28,FALSE)</f>
        <v>0</v>
      </c>
      <c r="AC3177" s="1">
        <f t="shared" si="247"/>
        <v>0</v>
      </c>
      <c r="AD3177" s="1">
        <f t="shared" si="248"/>
        <v>0</v>
      </c>
      <c r="AE3177" s="1">
        <f t="shared" si="249"/>
        <v>0</v>
      </c>
    </row>
    <row r="3178" spans="1:31" x14ac:dyDescent="0.25">
      <c r="A3178" t="str">
        <f>B3178&amp;"-"&amp;COUNTIF($B$3:B3178,B3178)</f>
        <v>8278-16</v>
      </c>
      <c r="B3178">
        <v>8278</v>
      </c>
      <c r="C3178" s="18">
        <f>VLOOKUP(A3178,'ADM Details FY17'!$A$3:$D$3515,4,FALSE)</f>
        <v>0</v>
      </c>
      <c r="D3178" s="1">
        <f>VLOOKUP(A3178,'ADM Details FY17'!$A$3:$E$3515,5,FALSE)</f>
        <v>0</v>
      </c>
      <c r="E3178" s="1">
        <f>VLOOKUP(A3178,'ADM Details FY17'!$A$3:$F$3515,6,FALSE)</f>
        <v>0</v>
      </c>
      <c r="F3178" s="1">
        <f>VLOOKUP(A3178,'ADM Details FY17'!$A$3:$G$3515,7,FALSE)</f>
        <v>0</v>
      </c>
      <c r="G3178" s="1">
        <f>VLOOKUP(A3178,'ADM Details FY17'!$A$3:$H$3515,8,FALSE)</f>
        <v>0</v>
      </c>
      <c r="H3178" s="1">
        <f>VLOOKUP(A3178,'ADM Details FY17'!$A$3:$I$3515,9,FALSE)</f>
        <v>0</v>
      </c>
      <c r="I3178" s="1">
        <f>VLOOKUP(A3178,'ADM Details FY17'!$A$3:$J$3517,10,FALSE)</f>
        <v>0</v>
      </c>
      <c r="J3178" s="1">
        <f>VLOOKUP(A3178,'ADM Details FY17'!$A$3:$K$3515,11,FALSE)</f>
        <v>0</v>
      </c>
      <c r="K3178" s="1">
        <f>VLOOKUP(A3178,'ADM Details FY17'!$A$3:$M$3515,13,FALSE)</f>
        <v>0</v>
      </c>
      <c r="L3178" s="1">
        <f>VLOOKUP(A3178,'ADM Details FY17'!$A$3:$O$3515,15,FALSE)</f>
        <v>0</v>
      </c>
      <c r="M3178" s="1">
        <f>VLOOKUP(A3178,'ADM Details FY17'!$A$3:$P$3515,16,FALSE)</f>
        <v>0</v>
      </c>
      <c r="N3178" s="1">
        <f>VLOOKUP(A3178,'ADM Details FY17'!$A$3:$Q$3515,17,FALSE)</f>
        <v>0</v>
      </c>
      <c r="O3178" s="1">
        <f>VLOOKUP(A3178,'ADM Details FY17'!$A$3:$S$3515,19,FALSE)</f>
        <v>0</v>
      </c>
      <c r="P3178" s="1">
        <f>VLOOKUP(A3178,'ADM Details FY17'!$A$3:$U$3515,21,FALSE)</f>
        <v>0</v>
      </c>
      <c r="Q3178" s="1">
        <f>VLOOKUP(A3178,'ADM Details FY17'!$A$3:$V$3515,22,FALSE)</f>
        <v>0</v>
      </c>
      <c r="R3178" s="1">
        <f>VLOOKUP(A3178,'ADM Details FY17'!$A$3:$W$3515,23,FALSE)</f>
        <v>0</v>
      </c>
      <c r="S3178" s="1">
        <f>VLOOKUP(A3178,'ADM Details FY17'!$A$3:$X$3515,24,FALSE)</f>
        <v>0</v>
      </c>
      <c r="T3178" s="1">
        <f>VLOOKUP(A3178,'ADM Details FY17'!$A$3:$Y$3515,25,FALSE)</f>
        <v>0</v>
      </c>
      <c r="U3178" s="1">
        <f>VLOOKUP(A3178,'ADM Details FY17'!$A$3:$AA$3515,27,FALSE)</f>
        <v>0</v>
      </c>
      <c r="V3178" s="1">
        <f>IFERROR(VLOOKUP(C3178,'eindex _tget pp '!$A$4:$E$615,5,FALSE),0)</f>
        <v>0</v>
      </c>
      <c r="W3178" s="31">
        <f>IFERROR(VLOOKUP(C3178,'eindex _tget pp '!$A$4:$F$615,6,FALSE),0)</f>
        <v>0</v>
      </c>
      <c r="X3178" s="4">
        <f>IFERROR(VLOOKUP(B3178,'eschools 16'!$A$2:$F$25,6,FALSE),1)</f>
        <v>1</v>
      </c>
      <c r="Y3178" s="1">
        <f t="shared" si="245"/>
        <v>0</v>
      </c>
      <c r="Z3178" s="1">
        <f t="shared" si="246"/>
        <v>0</v>
      </c>
      <c r="AA3178" s="31">
        <f>IFERROR(VLOOKUP(C3178,'eindex _tget pp '!$A$4:$G$615,7,FALSE),0)</f>
        <v>0</v>
      </c>
      <c r="AB3178" s="1">
        <f>VLOOKUP(A3178,'ADM Details FY17'!$A$3:$AB$3515,28,FALSE)</f>
        <v>0</v>
      </c>
      <c r="AC3178" s="1">
        <f t="shared" si="247"/>
        <v>0</v>
      </c>
      <c r="AD3178" s="1">
        <f t="shared" si="248"/>
        <v>0</v>
      </c>
      <c r="AE3178" s="1">
        <f t="shared" si="249"/>
        <v>0</v>
      </c>
    </row>
    <row r="3179" spans="1:31" x14ac:dyDescent="0.25">
      <c r="A3179" t="str">
        <f>B3179&amp;"-"&amp;COUNTIF($B$3:B3179,B3179)</f>
        <v>8278-17</v>
      </c>
      <c r="B3179">
        <v>8278</v>
      </c>
      <c r="C3179" s="18">
        <f>VLOOKUP(A3179,'ADM Details FY17'!$A$3:$D$3515,4,FALSE)</f>
        <v>0</v>
      </c>
      <c r="D3179" s="1">
        <f>VLOOKUP(A3179,'ADM Details FY17'!$A$3:$E$3515,5,FALSE)</f>
        <v>0</v>
      </c>
      <c r="E3179" s="1">
        <f>VLOOKUP(A3179,'ADM Details FY17'!$A$3:$F$3515,6,FALSE)</f>
        <v>0</v>
      </c>
      <c r="F3179" s="1">
        <f>VLOOKUP(A3179,'ADM Details FY17'!$A$3:$G$3515,7,FALSE)</f>
        <v>0</v>
      </c>
      <c r="G3179" s="1">
        <f>VLOOKUP(A3179,'ADM Details FY17'!$A$3:$H$3515,8,FALSE)</f>
        <v>0</v>
      </c>
      <c r="H3179" s="1">
        <f>VLOOKUP(A3179,'ADM Details FY17'!$A$3:$I$3515,9,FALSE)</f>
        <v>0</v>
      </c>
      <c r="I3179" s="1">
        <f>VLOOKUP(A3179,'ADM Details FY17'!$A$3:$J$3517,10,FALSE)</f>
        <v>0</v>
      </c>
      <c r="J3179" s="1">
        <f>VLOOKUP(A3179,'ADM Details FY17'!$A$3:$K$3515,11,FALSE)</f>
        <v>0</v>
      </c>
      <c r="K3179" s="1">
        <f>VLOOKUP(A3179,'ADM Details FY17'!$A$3:$M$3515,13,FALSE)</f>
        <v>0</v>
      </c>
      <c r="L3179" s="1">
        <f>VLOOKUP(A3179,'ADM Details FY17'!$A$3:$O$3515,15,FALSE)</f>
        <v>0</v>
      </c>
      <c r="M3179" s="1">
        <f>VLOOKUP(A3179,'ADM Details FY17'!$A$3:$P$3515,16,FALSE)</f>
        <v>0</v>
      </c>
      <c r="N3179" s="1">
        <f>VLOOKUP(A3179,'ADM Details FY17'!$A$3:$Q$3515,17,FALSE)</f>
        <v>0</v>
      </c>
      <c r="O3179" s="1">
        <f>VLOOKUP(A3179,'ADM Details FY17'!$A$3:$S$3515,19,FALSE)</f>
        <v>0</v>
      </c>
      <c r="P3179" s="1">
        <f>VLOOKUP(A3179,'ADM Details FY17'!$A$3:$U$3515,21,FALSE)</f>
        <v>0</v>
      </c>
      <c r="Q3179" s="1">
        <f>VLOOKUP(A3179,'ADM Details FY17'!$A$3:$V$3515,22,FALSE)</f>
        <v>0</v>
      </c>
      <c r="R3179" s="1">
        <f>VLOOKUP(A3179,'ADM Details FY17'!$A$3:$W$3515,23,FALSE)</f>
        <v>0</v>
      </c>
      <c r="S3179" s="1">
        <f>VLOOKUP(A3179,'ADM Details FY17'!$A$3:$X$3515,24,FALSE)</f>
        <v>0</v>
      </c>
      <c r="T3179" s="1">
        <f>VLOOKUP(A3179,'ADM Details FY17'!$A$3:$Y$3515,25,FALSE)</f>
        <v>0</v>
      </c>
      <c r="U3179" s="1">
        <f>VLOOKUP(A3179,'ADM Details FY17'!$A$3:$AA$3515,27,FALSE)</f>
        <v>0</v>
      </c>
      <c r="V3179" s="1">
        <f>IFERROR(VLOOKUP(C3179,'eindex _tget pp '!$A$4:$E$615,5,FALSE),0)</f>
        <v>0</v>
      </c>
      <c r="W3179" s="31">
        <f>IFERROR(VLOOKUP(C3179,'eindex _tget pp '!$A$4:$F$615,6,FALSE),0)</f>
        <v>0</v>
      </c>
      <c r="X3179" s="4">
        <f>IFERROR(VLOOKUP(B3179,'eschools 16'!$A$2:$F$25,6,FALSE),1)</f>
        <v>1</v>
      </c>
      <c r="Y3179" s="1">
        <f t="shared" si="245"/>
        <v>0</v>
      </c>
      <c r="Z3179" s="1">
        <f t="shared" si="246"/>
        <v>0</v>
      </c>
      <c r="AA3179" s="31">
        <f>IFERROR(VLOOKUP(C3179,'eindex _tget pp '!$A$4:$G$615,7,FALSE),0)</f>
        <v>0</v>
      </c>
      <c r="AB3179" s="1">
        <f>VLOOKUP(A3179,'ADM Details FY17'!$A$3:$AB$3515,28,FALSE)</f>
        <v>0</v>
      </c>
      <c r="AC3179" s="1">
        <f t="shared" si="247"/>
        <v>0</v>
      </c>
      <c r="AD3179" s="1">
        <f t="shared" si="248"/>
        <v>0</v>
      </c>
      <c r="AE3179" s="1">
        <f t="shared" si="249"/>
        <v>0</v>
      </c>
    </row>
    <row r="3180" spans="1:31" x14ac:dyDescent="0.25">
      <c r="A3180" t="str">
        <f>B3180&amp;"-"&amp;COUNTIF($B$3:B3180,B3180)</f>
        <v>8278-18</v>
      </c>
      <c r="B3180">
        <v>8278</v>
      </c>
      <c r="C3180" s="18">
        <f>VLOOKUP(A3180,'ADM Details FY17'!$A$3:$D$3515,4,FALSE)</f>
        <v>0</v>
      </c>
      <c r="D3180" s="1">
        <f>VLOOKUP(A3180,'ADM Details FY17'!$A$3:$E$3515,5,FALSE)</f>
        <v>0</v>
      </c>
      <c r="E3180" s="1">
        <f>VLOOKUP(A3180,'ADM Details FY17'!$A$3:$F$3515,6,FALSE)</f>
        <v>0</v>
      </c>
      <c r="F3180" s="1">
        <f>VLOOKUP(A3180,'ADM Details FY17'!$A$3:$G$3515,7,FALSE)</f>
        <v>0</v>
      </c>
      <c r="G3180" s="1">
        <f>VLOOKUP(A3180,'ADM Details FY17'!$A$3:$H$3515,8,FALSE)</f>
        <v>0</v>
      </c>
      <c r="H3180" s="1">
        <f>VLOOKUP(A3180,'ADM Details FY17'!$A$3:$I$3515,9,FALSE)</f>
        <v>0</v>
      </c>
      <c r="I3180" s="1">
        <f>VLOOKUP(A3180,'ADM Details FY17'!$A$3:$J$3517,10,FALSE)</f>
        <v>0</v>
      </c>
      <c r="J3180" s="1">
        <f>VLOOKUP(A3180,'ADM Details FY17'!$A$3:$K$3515,11,FALSE)</f>
        <v>0</v>
      </c>
      <c r="K3180" s="1">
        <f>VLOOKUP(A3180,'ADM Details FY17'!$A$3:$M$3515,13,FALSE)</f>
        <v>0</v>
      </c>
      <c r="L3180" s="1">
        <f>VLOOKUP(A3180,'ADM Details FY17'!$A$3:$O$3515,15,FALSE)</f>
        <v>0</v>
      </c>
      <c r="M3180" s="1">
        <f>VLOOKUP(A3180,'ADM Details FY17'!$A$3:$P$3515,16,FALSE)</f>
        <v>0</v>
      </c>
      <c r="N3180" s="1">
        <f>VLOOKUP(A3180,'ADM Details FY17'!$A$3:$Q$3515,17,FALSE)</f>
        <v>0</v>
      </c>
      <c r="O3180" s="1">
        <f>VLOOKUP(A3180,'ADM Details FY17'!$A$3:$S$3515,19,FALSE)</f>
        <v>0</v>
      </c>
      <c r="P3180" s="1">
        <f>VLOOKUP(A3180,'ADM Details FY17'!$A$3:$U$3515,21,FALSE)</f>
        <v>0</v>
      </c>
      <c r="Q3180" s="1">
        <f>VLOOKUP(A3180,'ADM Details FY17'!$A$3:$V$3515,22,FALSE)</f>
        <v>0</v>
      </c>
      <c r="R3180" s="1">
        <f>VLOOKUP(A3180,'ADM Details FY17'!$A$3:$W$3515,23,FALSE)</f>
        <v>0</v>
      </c>
      <c r="S3180" s="1">
        <f>VLOOKUP(A3180,'ADM Details FY17'!$A$3:$X$3515,24,FALSE)</f>
        <v>0</v>
      </c>
      <c r="T3180" s="1">
        <f>VLOOKUP(A3180,'ADM Details FY17'!$A$3:$Y$3515,25,FALSE)</f>
        <v>0</v>
      </c>
      <c r="U3180" s="1">
        <f>VLOOKUP(A3180,'ADM Details FY17'!$A$3:$AA$3515,27,FALSE)</f>
        <v>0</v>
      </c>
      <c r="V3180" s="1">
        <f>IFERROR(VLOOKUP(C3180,'eindex _tget pp '!$A$4:$E$615,5,FALSE),0)</f>
        <v>0</v>
      </c>
      <c r="W3180" s="31">
        <f>IFERROR(VLOOKUP(C3180,'eindex _tget pp '!$A$4:$F$615,6,FALSE),0)</f>
        <v>0</v>
      </c>
      <c r="X3180" s="4">
        <f>IFERROR(VLOOKUP(B3180,'eschools 16'!$A$2:$F$25,6,FALSE),1)</f>
        <v>1</v>
      </c>
      <c r="Y3180" s="1">
        <f t="shared" si="245"/>
        <v>0</v>
      </c>
      <c r="Z3180" s="1">
        <f t="shared" si="246"/>
        <v>0</v>
      </c>
      <c r="AA3180" s="31">
        <f>IFERROR(VLOOKUP(C3180,'eindex _tget pp '!$A$4:$G$615,7,FALSE),0)</f>
        <v>0</v>
      </c>
      <c r="AB3180" s="1">
        <f>VLOOKUP(A3180,'ADM Details FY17'!$A$3:$AB$3515,28,FALSE)</f>
        <v>0</v>
      </c>
      <c r="AC3180" s="1">
        <f t="shared" si="247"/>
        <v>0</v>
      </c>
      <c r="AD3180" s="1">
        <f t="shared" si="248"/>
        <v>0</v>
      </c>
      <c r="AE3180" s="1">
        <f t="shared" si="249"/>
        <v>0</v>
      </c>
    </row>
    <row r="3181" spans="1:31" x14ac:dyDescent="0.25">
      <c r="A3181" t="str">
        <f>B3181&amp;"-"&amp;COUNTIF($B$3:B3181,B3181)</f>
        <v>8278-19</v>
      </c>
      <c r="B3181">
        <v>8278</v>
      </c>
      <c r="C3181" s="18">
        <f>VLOOKUP(A3181,'ADM Details FY17'!$A$3:$D$3515,4,FALSE)</f>
        <v>0</v>
      </c>
      <c r="D3181" s="1">
        <f>VLOOKUP(A3181,'ADM Details FY17'!$A$3:$E$3515,5,FALSE)</f>
        <v>0</v>
      </c>
      <c r="E3181" s="1">
        <f>VLOOKUP(A3181,'ADM Details FY17'!$A$3:$F$3515,6,FALSE)</f>
        <v>0</v>
      </c>
      <c r="F3181" s="1">
        <f>VLOOKUP(A3181,'ADM Details FY17'!$A$3:$G$3515,7,FALSE)</f>
        <v>0</v>
      </c>
      <c r="G3181" s="1">
        <f>VLOOKUP(A3181,'ADM Details FY17'!$A$3:$H$3515,8,FALSE)</f>
        <v>0</v>
      </c>
      <c r="H3181" s="1">
        <f>VLOOKUP(A3181,'ADM Details FY17'!$A$3:$I$3515,9,FALSE)</f>
        <v>0</v>
      </c>
      <c r="I3181" s="1">
        <f>VLOOKUP(A3181,'ADM Details FY17'!$A$3:$J$3517,10,FALSE)</f>
        <v>0</v>
      </c>
      <c r="J3181" s="1">
        <f>VLOOKUP(A3181,'ADM Details FY17'!$A$3:$K$3515,11,FALSE)</f>
        <v>0</v>
      </c>
      <c r="K3181" s="1">
        <f>VLOOKUP(A3181,'ADM Details FY17'!$A$3:$M$3515,13,FALSE)</f>
        <v>0</v>
      </c>
      <c r="L3181" s="1">
        <f>VLOOKUP(A3181,'ADM Details FY17'!$A$3:$O$3515,15,FALSE)</f>
        <v>0</v>
      </c>
      <c r="M3181" s="1">
        <f>VLOOKUP(A3181,'ADM Details FY17'!$A$3:$P$3515,16,FALSE)</f>
        <v>0</v>
      </c>
      <c r="N3181" s="1">
        <f>VLOOKUP(A3181,'ADM Details FY17'!$A$3:$Q$3515,17,FALSE)</f>
        <v>0</v>
      </c>
      <c r="O3181" s="1">
        <f>VLOOKUP(A3181,'ADM Details FY17'!$A$3:$S$3515,19,FALSE)</f>
        <v>0</v>
      </c>
      <c r="P3181" s="1">
        <f>VLOOKUP(A3181,'ADM Details FY17'!$A$3:$U$3515,21,FALSE)</f>
        <v>0</v>
      </c>
      <c r="Q3181" s="1">
        <f>VLOOKUP(A3181,'ADM Details FY17'!$A$3:$V$3515,22,FALSE)</f>
        <v>0</v>
      </c>
      <c r="R3181" s="1">
        <f>VLOOKUP(A3181,'ADM Details FY17'!$A$3:$W$3515,23,FALSE)</f>
        <v>0</v>
      </c>
      <c r="S3181" s="1">
        <f>VLOOKUP(A3181,'ADM Details FY17'!$A$3:$X$3515,24,FALSE)</f>
        <v>0</v>
      </c>
      <c r="T3181" s="1">
        <f>VLOOKUP(A3181,'ADM Details FY17'!$A$3:$Y$3515,25,FALSE)</f>
        <v>0</v>
      </c>
      <c r="U3181" s="1">
        <f>VLOOKUP(A3181,'ADM Details FY17'!$A$3:$AA$3515,27,FALSE)</f>
        <v>0</v>
      </c>
      <c r="V3181" s="1">
        <f>IFERROR(VLOOKUP(C3181,'eindex _tget pp '!$A$4:$E$615,5,FALSE),0)</f>
        <v>0</v>
      </c>
      <c r="W3181" s="31">
        <f>IFERROR(VLOOKUP(C3181,'eindex _tget pp '!$A$4:$F$615,6,FALSE),0)</f>
        <v>0</v>
      </c>
      <c r="X3181" s="4">
        <f>IFERROR(VLOOKUP(B3181,'eschools 16'!$A$2:$F$25,6,FALSE),1)</f>
        <v>1</v>
      </c>
      <c r="Y3181" s="1">
        <f t="shared" si="245"/>
        <v>0</v>
      </c>
      <c r="Z3181" s="1">
        <f t="shared" si="246"/>
        <v>0</v>
      </c>
      <c r="AA3181" s="31">
        <f>IFERROR(VLOOKUP(C3181,'eindex _tget pp '!$A$4:$G$615,7,FALSE),0)</f>
        <v>0</v>
      </c>
      <c r="AB3181" s="1">
        <f>VLOOKUP(A3181,'ADM Details FY17'!$A$3:$AB$3515,28,FALSE)</f>
        <v>0</v>
      </c>
      <c r="AC3181" s="1">
        <f t="shared" si="247"/>
        <v>0</v>
      </c>
      <c r="AD3181" s="1">
        <f t="shared" si="248"/>
        <v>0</v>
      </c>
      <c r="AE3181" s="1">
        <f t="shared" si="249"/>
        <v>0</v>
      </c>
    </row>
    <row r="3182" spans="1:31" x14ac:dyDescent="0.25">
      <c r="A3182" t="str">
        <f>B3182&amp;"-"&amp;COUNTIF($B$3:B3182,B3182)</f>
        <v>8278-20</v>
      </c>
      <c r="B3182">
        <v>8278</v>
      </c>
      <c r="C3182" s="18">
        <f>VLOOKUP(A3182,'ADM Details FY17'!$A$3:$D$3515,4,FALSE)</f>
        <v>0</v>
      </c>
      <c r="D3182" s="1">
        <f>VLOOKUP(A3182,'ADM Details FY17'!$A$3:$E$3515,5,FALSE)</f>
        <v>0</v>
      </c>
      <c r="E3182" s="1">
        <f>VLOOKUP(A3182,'ADM Details FY17'!$A$3:$F$3515,6,FALSE)</f>
        <v>0</v>
      </c>
      <c r="F3182" s="1">
        <f>VLOOKUP(A3182,'ADM Details FY17'!$A$3:$G$3515,7,FALSE)</f>
        <v>0</v>
      </c>
      <c r="G3182" s="1">
        <f>VLOOKUP(A3182,'ADM Details FY17'!$A$3:$H$3515,8,FALSE)</f>
        <v>0</v>
      </c>
      <c r="H3182" s="1">
        <f>VLOOKUP(A3182,'ADM Details FY17'!$A$3:$I$3515,9,FALSE)</f>
        <v>0</v>
      </c>
      <c r="I3182" s="1">
        <f>VLOOKUP(A3182,'ADM Details FY17'!$A$3:$J$3517,10,FALSE)</f>
        <v>0</v>
      </c>
      <c r="J3182" s="1">
        <f>VLOOKUP(A3182,'ADM Details FY17'!$A$3:$K$3515,11,FALSE)</f>
        <v>0</v>
      </c>
      <c r="K3182" s="1">
        <f>VLOOKUP(A3182,'ADM Details FY17'!$A$3:$M$3515,13,FALSE)</f>
        <v>0</v>
      </c>
      <c r="L3182" s="1">
        <f>VLOOKUP(A3182,'ADM Details FY17'!$A$3:$O$3515,15,FALSE)</f>
        <v>0</v>
      </c>
      <c r="M3182" s="1">
        <f>VLOOKUP(A3182,'ADM Details FY17'!$A$3:$P$3515,16,FALSE)</f>
        <v>0</v>
      </c>
      <c r="N3182" s="1">
        <f>VLOOKUP(A3182,'ADM Details FY17'!$A$3:$Q$3515,17,FALSE)</f>
        <v>0</v>
      </c>
      <c r="O3182" s="1">
        <f>VLOOKUP(A3182,'ADM Details FY17'!$A$3:$S$3515,19,FALSE)</f>
        <v>0</v>
      </c>
      <c r="P3182" s="1">
        <f>VLOOKUP(A3182,'ADM Details FY17'!$A$3:$U$3515,21,FALSE)</f>
        <v>0</v>
      </c>
      <c r="Q3182" s="1">
        <f>VLOOKUP(A3182,'ADM Details FY17'!$A$3:$V$3515,22,FALSE)</f>
        <v>0</v>
      </c>
      <c r="R3182" s="1">
        <f>VLOOKUP(A3182,'ADM Details FY17'!$A$3:$W$3515,23,FALSE)</f>
        <v>0</v>
      </c>
      <c r="S3182" s="1">
        <f>VLOOKUP(A3182,'ADM Details FY17'!$A$3:$X$3515,24,FALSE)</f>
        <v>0</v>
      </c>
      <c r="T3182" s="1">
        <f>VLOOKUP(A3182,'ADM Details FY17'!$A$3:$Y$3515,25,FALSE)</f>
        <v>0</v>
      </c>
      <c r="U3182" s="1">
        <f>VLOOKUP(A3182,'ADM Details FY17'!$A$3:$AA$3515,27,FALSE)</f>
        <v>0</v>
      </c>
      <c r="V3182" s="1">
        <f>IFERROR(VLOOKUP(C3182,'eindex _tget pp '!$A$4:$E$615,5,FALSE),0)</f>
        <v>0</v>
      </c>
      <c r="W3182" s="31">
        <f>IFERROR(VLOOKUP(C3182,'eindex _tget pp '!$A$4:$F$615,6,FALSE),0)</f>
        <v>0</v>
      </c>
      <c r="X3182" s="4">
        <f>IFERROR(VLOOKUP(B3182,'eschools 16'!$A$2:$F$25,6,FALSE),1)</f>
        <v>1</v>
      </c>
      <c r="Y3182" s="1">
        <f t="shared" si="245"/>
        <v>0</v>
      </c>
      <c r="Z3182" s="1">
        <f t="shared" si="246"/>
        <v>0</v>
      </c>
      <c r="AA3182" s="31">
        <f>IFERROR(VLOOKUP(C3182,'eindex _tget pp '!$A$4:$G$615,7,FALSE),0)</f>
        <v>0</v>
      </c>
      <c r="AB3182" s="1">
        <f>VLOOKUP(A3182,'ADM Details FY17'!$A$3:$AB$3515,28,FALSE)</f>
        <v>0</v>
      </c>
      <c r="AC3182" s="1">
        <f t="shared" si="247"/>
        <v>0</v>
      </c>
      <c r="AD3182" s="1">
        <f t="shared" si="248"/>
        <v>0</v>
      </c>
      <c r="AE3182" s="1">
        <f t="shared" si="249"/>
        <v>0</v>
      </c>
    </row>
    <row r="3183" spans="1:31" x14ac:dyDescent="0.25">
      <c r="A3183" t="str">
        <f>B3183&amp;"-"&amp;COUNTIF($B$3:B3183,B3183)</f>
        <v>8280-1</v>
      </c>
      <c r="B3183">
        <v>8280</v>
      </c>
      <c r="C3183" s="18">
        <f>VLOOKUP(A3183,'ADM Details FY17'!$A$3:$D$3515,4,FALSE)</f>
        <v>43802</v>
      </c>
      <c r="D3183" s="1">
        <f>VLOOKUP(A3183,'ADM Details FY17'!$A$3:$E$3515,5,FALSE)</f>
        <v>241.89</v>
      </c>
      <c r="E3183" s="1">
        <f>VLOOKUP(A3183,'ADM Details FY17'!$A$3:$F$3515,6,FALSE)</f>
        <v>3.33</v>
      </c>
      <c r="F3183" s="1">
        <f>VLOOKUP(A3183,'ADM Details FY17'!$A$3:$G$3515,7,FALSE)</f>
        <v>9.07</v>
      </c>
      <c r="G3183" s="1">
        <f>VLOOKUP(A3183,'ADM Details FY17'!$A$3:$H$3515,8,FALSE)</f>
        <v>0</v>
      </c>
      <c r="H3183" s="1">
        <f>VLOOKUP(A3183,'ADM Details FY17'!$A$3:$I$3515,9,FALSE)</f>
        <v>0</v>
      </c>
      <c r="I3183" s="1">
        <f>VLOOKUP(A3183,'ADM Details FY17'!$A$3:$J$3517,10,FALSE)</f>
        <v>0</v>
      </c>
      <c r="J3183" s="1">
        <f>VLOOKUP(A3183,'ADM Details FY17'!$A$3:$K$3515,11,FALSE)</f>
        <v>1</v>
      </c>
      <c r="K3183" s="1">
        <f>VLOOKUP(A3183,'ADM Details FY17'!$A$3:$M$3515,13,FALSE)</f>
        <v>212.13</v>
      </c>
      <c r="L3183" s="1">
        <f>VLOOKUP(A3183,'ADM Details FY17'!$A$3:$O$3515,15,FALSE)</f>
        <v>2.13</v>
      </c>
      <c r="M3183" s="1">
        <f>VLOOKUP(A3183,'ADM Details FY17'!$A$3:$P$3515,16,FALSE)</f>
        <v>60.95</v>
      </c>
      <c r="N3183" s="1">
        <f>VLOOKUP(A3183,'ADM Details FY17'!$A$3:$Q$3515,17,FALSE)</f>
        <v>2.4500000000000002</v>
      </c>
      <c r="O3183" s="1">
        <f>VLOOKUP(A3183,'ADM Details FY17'!$A$3:$S$3515,19,FALSE)</f>
        <v>113.73</v>
      </c>
      <c r="P3183" s="1">
        <f>VLOOKUP(A3183,'ADM Details FY17'!$A$3:$U$3515,21,FALSE)</f>
        <v>0</v>
      </c>
      <c r="Q3183" s="1">
        <f>VLOOKUP(A3183,'ADM Details FY17'!$A$3:$V$3515,22,FALSE)</f>
        <v>0</v>
      </c>
      <c r="R3183" s="1">
        <f>VLOOKUP(A3183,'ADM Details FY17'!$A$3:$W$3515,23,FALSE)</f>
        <v>0</v>
      </c>
      <c r="S3183" s="1">
        <f>VLOOKUP(A3183,'ADM Details FY17'!$A$3:$X$3515,24,FALSE)</f>
        <v>0</v>
      </c>
      <c r="T3183" s="1">
        <f>VLOOKUP(A3183,'ADM Details FY17'!$A$3:$Y$3515,25,FALSE)</f>
        <v>0</v>
      </c>
      <c r="U3183" s="1">
        <f>VLOOKUP(A3183,'ADM Details FY17'!$A$3:$AA$3515,27,FALSE)</f>
        <v>0</v>
      </c>
      <c r="V3183" s="1">
        <f>IFERROR(VLOOKUP(C3183,'eindex _tget pp '!$A$4:$E$615,5,FALSE),0)</f>
        <v>454.00578141101448</v>
      </c>
      <c r="W3183" s="31">
        <f>IFERROR(VLOOKUP(C3183,'eindex _tget pp '!$A$4:$F$615,6,FALSE),0)</f>
        <v>3.6729279115</v>
      </c>
      <c r="X3183" s="4">
        <f>IFERROR(VLOOKUP(B3183,'eschools 16'!$A$2:$F$25,6,FALSE),1)</f>
        <v>1</v>
      </c>
      <c r="Y3183" s="1">
        <f t="shared" si="245"/>
        <v>27454.86</v>
      </c>
      <c r="Z3183" s="1">
        <f t="shared" si="246"/>
        <v>211925.59</v>
      </c>
      <c r="AA3183" s="31">
        <f>IFERROR(VLOOKUP(C3183,'eindex _tget pp '!$A$4:$G$615,7,FALSE),0)</f>
        <v>0.53438618000000004</v>
      </c>
      <c r="AB3183" s="1">
        <f>VLOOKUP(A3183,'ADM Details FY17'!$A$3:$AB$3515,28,FALSE)</f>
        <v>0</v>
      </c>
      <c r="AC3183" s="1">
        <f t="shared" si="247"/>
        <v>0</v>
      </c>
      <c r="AD3183" s="1">
        <f t="shared" si="248"/>
        <v>241.89</v>
      </c>
      <c r="AE3183" s="1">
        <f t="shared" si="249"/>
        <v>36283.5</v>
      </c>
    </row>
    <row r="3184" spans="1:31" x14ac:dyDescent="0.25">
      <c r="A3184" t="str">
        <f>B3184&amp;"-"&amp;COUNTIF($B$3:B3184,B3184)</f>
        <v>8280-2</v>
      </c>
      <c r="B3184">
        <v>8280</v>
      </c>
      <c r="C3184" s="18">
        <f>VLOOKUP(A3184,'ADM Details FY17'!$A$3:$D$3515,4,FALSE)</f>
        <v>47027</v>
      </c>
      <c r="D3184" s="1">
        <f>VLOOKUP(A3184,'ADM Details FY17'!$A$3:$E$3515,5,FALSE)</f>
        <v>13.3</v>
      </c>
      <c r="E3184" s="1">
        <f>VLOOKUP(A3184,'ADM Details FY17'!$A$3:$F$3515,6,FALSE)</f>
        <v>0.94</v>
      </c>
      <c r="F3184" s="1">
        <f>VLOOKUP(A3184,'ADM Details FY17'!$A$3:$G$3515,7,FALSE)</f>
        <v>0</v>
      </c>
      <c r="G3184" s="1">
        <f>VLOOKUP(A3184,'ADM Details FY17'!$A$3:$H$3515,8,FALSE)</f>
        <v>0</v>
      </c>
      <c r="H3184" s="1">
        <f>VLOOKUP(A3184,'ADM Details FY17'!$A$3:$I$3515,9,FALSE)</f>
        <v>0</v>
      </c>
      <c r="I3184" s="1">
        <f>VLOOKUP(A3184,'ADM Details FY17'!$A$3:$J$3517,10,FALSE)</f>
        <v>0</v>
      </c>
      <c r="J3184" s="1">
        <f>VLOOKUP(A3184,'ADM Details FY17'!$A$3:$K$3515,11,FALSE)</f>
        <v>0</v>
      </c>
      <c r="K3184" s="1">
        <f>VLOOKUP(A3184,'ADM Details FY17'!$A$3:$M$3515,13,FALSE)</f>
        <v>12.36</v>
      </c>
      <c r="L3184" s="1">
        <f>VLOOKUP(A3184,'ADM Details FY17'!$A$3:$O$3515,15,FALSE)</f>
        <v>0</v>
      </c>
      <c r="M3184" s="1">
        <f>VLOOKUP(A3184,'ADM Details FY17'!$A$3:$P$3515,16,FALSE)</f>
        <v>3.33</v>
      </c>
      <c r="N3184" s="1">
        <f>VLOOKUP(A3184,'ADM Details FY17'!$A$3:$Q$3515,17,FALSE)</f>
        <v>0</v>
      </c>
      <c r="O3184" s="1">
        <f>VLOOKUP(A3184,'ADM Details FY17'!$A$3:$S$3515,19,FALSE)</f>
        <v>9.99</v>
      </c>
      <c r="P3184" s="1">
        <f>VLOOKUP(A3184,'ADM Details FY17'!$A$3:$U$3515,21,FALSE)</f>
        <v>0</v>
      </c>
      <c r="Q3184" s="1">
        <f>VLOOKUP(A3184,'ADM Details FY17'!$A$3:$V$3515,22,FALSE)</f>
        <v>0</v>
      </c>
      <c r="R3184" s="1">
        <f>VLOOKUP(A3184,'ADM Details FY17'!$A$3:$W$3515,23,FALSE)</f>
        <v>0</v>
      </c>
      <c r="S3184" s="1">
        <f>VLOOKUP(A3184,'ADM Details FY17'!$A$3:$X$3515,24,FALSE)</f>
        <v>0</v>
      </c>
      <c r="T3184" s="1">
        <f>VLOOKUP(A3184,'ADM Details FY17'!$A$3:$Y$3515,25,FALSE)</f>
        <v>0</v>
      </c>
      <c r="U3184" s="1">
        <f>VLOOKUP(A3184,'ADM Details FY17'!$A$3:$AA$3515,27,FALSE)</f>
        <v>0</v>
      </c>
      <c r="V3184" s="1">
        <f>IFERROR(VLOOKUP(C3184,'eindex _tget pp '!$A$4:$E$615,5,FALSE),0)</f>
        <v>0</v>
      </c>
      <c r="W3184" s="31">
        <f>IFERROR(VLOOKUP(C3184,'eindex _tget pp '!$A$4:$F$615,6,FALSE),0)</f>
        <v>9.4266410999999994E-2</v>
      </c>
      <c r="X3184" s="4">
        <f>IFERROR(VLOOKUP(B3184,'eschools 16'!$A$2:$F$25,6,FALSE),1)</f>
        <v>1</v>
      </c>
      <c r="Y3184" s="1">
        <f t="shared" si="245"/>
        <v>0</v>
      </c>
      <c r="Z3184" s="1">
        <f t="shared" si="246"/>
        <v>316.92</v>
      </c>
      <c r="AA3184" s="31">
        <f>IFERROR(VLOOKUP(C3184,'eindex _tget pp '!$A$4:$G$615,7,FALSE),0)</f>
        <v>0.22631918000000001</v>
      </c>
      <c r="AB3184" s="1">
        <f>VLOOKUP(A3184,'ADM Details FY17'!$A$3:$AB$3515,28,FALSE)</f>
        <v>0</v>
      </c>
      <c r="AC3184" s="1">
        <f t="shared" si="247"/>
        <v>0</v>
      </c>
      <c r="AD3184" s="1">
        <f t="shared" si="248"/>
        <v>13.3</v>
      </c>
      <c r="AE3184" s="1">
        <f t="shared" si="249"/>
        <v>1995</v>
      </c>
    </row>
    <row r="3185" spans="1:31" x14ac:dyDescent="0.25">
      <c r="A3185" t="str">
        <f>B3185&amp;"-"&amp;COUNTIF($B$3:B3185,B3185)</f>
        <v>8280-3</v>
      </c>
      <c r="B3185">
        <v>8280</v>
      </c>
      <c r="C3185" s="18">
        <f>VLOOKUP(A3185,'ADM Details FY17'!$A$3:$D$3515,4,FALSE)</f>
        <v>46961</v>
      </c>
      <c r="D3185" s="1">
        <f>VLOOKUP(A3185,'ADM Details FY17'!$A$3:$E$3515,5,FALSE)</f>
        <v>1</v>
      </c>
      <c r="E3185" s="1">
        <f>VLOOKUP(A3185,'ADM Details FY17'!$A$3:$F$3515,6,FALSE)</f>
        <v>0</v>
      </c>
      <c r="F3185" s="1">
        <f>VLOOKUP(A3185,'ADM Details FY17'!$A$3:$G$3515,7,FALSE)</f>
        <v>0</v>
      </c>
      <c r="G3185" s="1">
        <f>VLOOKUP(A3185,'ADM Details FY17'!$A$3:$H$3515,8,FALSE)</f>
        <v>0</v>
      </c>
      <c r="H3185" s="1">
        <f>VLOOKUP(A3185,'ADM Details FY17'!$A$3:$I$3515,9,FALSE)</f>
        <v>0</v>
      </c>
      <c r="I3185" s="1">
        <f>VLOOKUP(A3185,'ADM Details FY17'!$A$3:$J$3517,10,FALSE)</f>
        <v>0</v>
      </c>
      <c r="J3185" s="1">
        <f>VLOOKUP(A3185,'ADM Details FY17'!$A$3:$K$3515,11,FALSE)</f>
        <v>0</v>
      </c>
      <c r="K3185" s="1">
        <f>VLOOKUP(A3185,'ADM Details FY17'!$A$3:$M$3515,13,FALSE)</f>
        <v>0</v>
      </c>
      <c r="L3185" s="1">
        <f>VLOOKUP(A3185,'ADM Details FY17'!$A$3:$O$3515,15,FALSE)</f>
        <v>0</v>
      </c>
      <c r="M3185" s="1">
        <f>VLOOKUP(A3185,'ADM Details FY17'!$A$3:$P$3515,16,FALSE)</f>
        <v>0</v>
      </c>
      <c r="N3185" s="1">
        <f>VLOOKUP(A3185,'ADM Details FY17'!$A$3:$Q$3515,17,FALSE)</f>
        <v>0</v>
      </c>
      <c r="O3185" s="1">
        <f>VLOOKUP(A3185,'ADM Details FY17'!$A$3:$S$3515,19,FALSE)</f>
        <v>0</v>
      </c>
      <c r="P3185" s="1">
        <f>VLOOKUP(A3185,'ADM Details FY17'!$A$3:$U$3515,21,FALSE)</f>
        <v>0</v>
      </c>
      <c r="Q3185" s="1">
        <f>VLOOKUP(A3185,'ADM Details FY17'!$A$3:$V$3515,22,FALSE)</f>
        <v>0</v>
      </c>
      <c r="R3185" s="1">
        <f>VLOOKUP(A3185,'ADM Details FY17'!$A$3:$W$3515,23,FALSE)</f>
        <v>0</v>
      </c>
      <c r="S3185" s="1">
        <f>VLOOKUP(A3185,'ADM Details FY17'!$A$3:$X$3515,24,FALSE)</f>
        <v>0</v>
      </c>
      <c r="T3185" s="1">
        <f>VLOOKUP(A3185,'ADM Details FY17'!$A$3:$Y$3515,25,FALSE)</f>
        <v>0</v>
      </c>
      <c r="U3185" s="1">
        <f>VLOOKUP(A3185,'ADM Details FY17'!$A$3:$AA$3515,27,FALSE)</f>
        <v>0</v>
      </c>
      <c r="V3185" s="1">
        <f>IFERROR(VLOOKUP(C3185,'eindex _tget pp '!$A$4:$E$615,5,FALSE),0)</f>
        <v>0</v>
      </c>
      <c r="W3185" s="31">
        <f>IFERROR(VLOOKUP(C3185,'eindex _tget pp '!$A$4:$F$615,6,FALSE),0)</f>
        <v>0.31863044439999999</v>
      </c>
      <c r="X3185" s="4">
        <f>IFERROR(VLOOKUP(B3185,'eschools 16'!$A$2:$F$25,6,FALSE),1)</f>
        <v>1</v>
      </c>
      <c r="Y3185" s="1">
        <f t="shared" si="245"/>
        <v>0</v>
      </c>
      <c r="Z3185" s="1">
        <f t="shared" si="246"/>
        <v>0</v>
      </c>
      <c r="AA3185" s="31">
        <f>IFERROR(VLOOKUP(C3185,'eindex _tget pp '!$A$4:$G$615,7,FALSE),0)</f>
        <v>0.273342056</v>
      </c>
      <c r="AB3185" s="1">
        <f>VLOOKUP(A3185,'ADM Details FY17'!$A$3:$AB$3515,28,FALSE)</f>
        <v>0</v>
      </c>
      <c r="AC3185" s="1">
        <f t="shared" si="247"/>
        <v>0</v>
      </c>
      <c r="AD3185" s="1">
        <f t="shared" si="248"/>
        <v>1</v>
      </c>
      <c r="AE3185" s="1">
        <f t="shared" si="249"/>
        <v>150</v>
      </c>
    </row>
    <row r="3186" spans="1:31" x14ac:dyDescent="0.25">
      <c r="A3186" t="str">
        <f>B3186&amp;"-"&amp;COUNTIF($B$3:B3186,B3186)</f>
        <v>8280-4</v>
      </c>
      <c r="B3186">
        <v>8280</v>
      </c>
      <c r="C3186" s="18">
        <f>VLOOKUP(A3186,'ADM Details FY17'!$A$3:$D$3515,4,FALSE)</f>
        <v>46979</v>
      </c>
      <c r="D3186" s="1">
        <f>VLOOKUP(A3186,'ADM Details FY17'!$A$3:$E$3515,5,FALSE)</f>
        <v>2</v>
      </c>
      <c r="E3186" s="1">
        <f>VLOOKUP(A3186,'ADM Details FY17'!$A$3:$F$3515,6,FALSE)</f>
        <v>0</v>
      </c>
      <c r="F3186" s="1">
        <f>VLOOKUP(A3186,'ADM Details FY17'!$A$3:$G$3515,7,FALSE)</f>
        <v>0</v>
      </c>
      <c r="G3186" s="1">
        <f>VLOOKUP(A3186,'ADM Details FY17'!$A$3:$H$3515,8,FALSE)</f>
        <v>0</v>
      </c>
      <c r="H3186" s="1">
        <f>VLOOKUP(A3186,'ADM Details FY17'!$A$3:$I$3515,9,FALSE)</f>
        <v>0</v>
      </c>
      <c r="I3186" s="1">
        <f>VLOOKUP(A3186,'ADM Details FY17'!$A$3:$J$3517,10,FALSE)</f>
        <v>0</v>
      </c>
      <c r="J3186" s="1">
        <f>VLOOKUP(A3186,'ADM Details FY17'!$A$3:$K$3515,11,FALSE)</f>
        <v>0</v>
      </c>
      <c r="K3186" s="1">
        <f>VLOOKUP(A3186,'ADM Details FY17'!$A$3:$M$3515,13,FALSE)</f>
        <v>1</v>
      </c>
      <c r="L3186" s="1">
        <f>VLOOKUP(A3186,'ADM Details FY17'!$A$3:$O$3515,15,FALSE)</f>
        <v>0</v>
      </c>
      <c r="M3186" s="1">
        <f>VLOOKUP(A3186,'ADM Details FY17'!$A$3:$P$3515,16,FALSE)</f>
        <v>0</v>
      </c>
      <c r="N3186" s="1">
        <f>VLOOKUP(A3186,'ADM Details FY17'!$A$3:$Q$3515,17,FALSE)</f>
        <v>0</v>
      </c>
      <c r="O3186" s="1">
        <f>VLOOKUP(A3186,'ADM Details FY17'!$A$3:$S$3515,19,FALSE)</f>
        <v>1</v>
      </c>
      <c r="P3186" s="1">
        <f>VLOOKUP(A3186,'ADM Details FY17'!$A$3:$U$3515,21,FALSE)</f>
        <v>0</v>
      </c>
      <c r="Q3186" s="1">
        <f>VLOOKUP(A3186,'ADM Details FY17'!$A$3:$V$3515,22,FALSE)</f>
        <v>0</v>
      </c>
      <c r="R3186" s="1">
        <f>VLOOKUP(A3186,'ADM Details FY17'!$A$3:$W$3515,23,FALSE)</f>
        <v>0</v>
      </c>
      <c r="S3186" s="1">
        <f>VLOOKUP(A3186,'ADM Details FY17'!$A$3:$X$3515,24,FALSE)</f>
        <v>0</v>
      </c>
      <c r="T3186" s="1">
        <f>VLOOKUP(A3186,'ADM Details FY17'!$A$3:$Y$3515,25,FALSE)</f>
        <v>0</v>
      </c>
      <c r="U3186" s="1">
        <f>VLOOKUP(A3186,'ADM Details FY17'!$A$3:$AA$3515,27,FALSE)</f>
        <v>0</v>
      </c>
      <c r="V3186" s="1">
        <f>IFERROR(VLOOKUP(C3186,'eindex _tget pp '!$A$4:$E$615,5,FALSE),0)</f>
        <v>769.10153769067654</v>
      </c>
      <c r="W3186" s="31">
        <f>IFERROR(VLOOKUP(C3186,'eindex _tget pp '!$A$4:$F$615,6,FALSE),0)</f>
        <v>1.9955521261</v>
      </c>
      <c r="X3186" s="4">
        <f>IFERROR(VLOOKUP(B3186,'eschools 16'!$A$2:$F$25,6,FALSE),1)</f>
        <v>1</v>
      </c>
      <c r="Y3186" s="1">
        <f t="shared" si="245"/>
        <v>384.55</v>
      </c>
      <c r="Z3186" s="1">
        <f t="shared" si="246"/>
        <v>542.79</v>
      </c>
      <c r="AA3186" s="31">
        <f>IFERROR(VLOOKUP(C3186,'eindex _tget pp '!$A$4:$G$615,7,FALSE),0)</f>
        <v>0.60733533799999995</v>
      </c>
      <c r="AB3186" s="1">
        <f>VLOOKUP(A3186,'ADM Details FY17'!$A$3:$AB$3515,28,FALSE)</f>
        <v>0</v>
      </c>
      <c r="AC3186" s="1">
        <f t="shared" si="247"/>
        <v>0</v>
      </c>
      <c r="AD3186" s="1">
        <f t="shared" si="248"/>
        <v>2</v>
      </c>
      <c r="AE3186" s="1">
        <f t="shared" si="249"/>
        <v>300</v>
      </c>
    </row>
    <row r="3187" spans="1:31" x14ac:dyDescent="0.25">
      <c r="A3187" t="str">
        <f>B3187&amp;"-"&amp;COUNTIF($B$3:B3187,B3187)</f>
        <v>8280-5</v>
      </c>
      <c r="B3187">
        <v>8280</v>
      </c>
      <c r="C3187" s="18">
        <f>VLOOKUP(A3187,'ADM Details FY17'!$A$3:$D$3515,4,FALSE)</f>
        <v>47019</v>
      </c>
      <c r="D3187" s="1">
        <f>VLOOKUP(A3187,'ADM Details FY17'!$A$3:$E$3515,5,FALSE)</f>
        <v>7</v>
      </c>
      <c r="E3187" s="1">
        <f>VLOOKUP(A3187,'ADM Details FY17'!$A$3:$F$3515,6,FALSE)</f>
        <v>0</v>
      </c>
      <c r="F3187" s="1">
        <f>VLOOKUP(A3187,'ADM Details FY17'!$A$3:$G$3515,7,FALSE)</f>
        <v>0</v>
      </c>
      <c r="G3187" s="1">
        <f>VLOOKUP(A3187,'ADM Details FY17'!$A$3:$H$3515,8,FALSE)</f>
        <v>0</v>
      </c>
      <c r="H3187" s="1">
        <f>VLOOKUP(A3187,'ADM Details FY17'!$A$3:$I$3515,9,FALSE)</f>
        <v>0</v>
      </c>
      <c r="I3187" s="1">
        <f>VLOOKUP(A3187,'ADM Details FY17'!$A$3:$J$3517,10,FALSE)</f>
        <v>0</v>
      </c>
      <c r="J3187" s="1">
        <f>VLOOKUP(A3187,'ADM Details FY17'!$A$3:$K$3515,11,FALSE)</f>
        <v>0</v>
      </c>
      <c r="K3187" s="1">
        <f>VLOOKUP(A3187,'ADM Details FY17'!$A$3:$M$3515,13,FALSE)</f>
        <v>6</v>
      </c>
      <c r="L3187" s="1">
        <f>VLOOKUP(A3187,'ADM Details FY17'!$A$3:$O$3515,15,FALSE)</f>
        <v>0</v>
      </c>
      <c r="M3187" s="1">
        <f>VLOOKUP(A3187,'ADM Details FY17'!$A$3:$P$3515,16,FALSE)</f>
        <v>0</v>
      </c>
      <c r="N3187" s="1">
        <f>VLOOKUP(A3187,'ADM Details FY17'!$A$3:$Q$3515,17,FALSE)</f>
        <v>0</v>
      </c>
      <c r="O3187" s="1">
        <f>VLOOKUP(A3187,'ADM Details FY17'!$A$3:$S$3515,19,FALSE)</f>
        <v>6</v>
      </c>
      <c r="P3187" s="1">
        <f>VLOOKUP(A3187,'ADM Details FY17'!$A$3:$U$3515,21,FALSE)</f>
        <v>0</v>
      </c>
      <c r="Q3187" s="1">
        <f>VLOOKUP(A3187,'ADM Details FY17'!$A$3:$V$3515,22,FALSE)</f>
        <v>0</v>
      </c>
      <c r="R3187" s="1">
        <f>VLOOKUP(A3187,'ADM Details FY17'!$A$3:$W$3515,23,FALSE)</f>
        <v>0</v>
      </c>
      <c r="S3187" s="1">
        <f>VLOOKUP(A3187,'ADM Details FY17'!$A$3:$X$3515,24,FALSE)</f>
        <v>0</v>
      </c>
      <c r="T3187" s="1">
        <f>VLOOKUP(A3187,'ADM Details FY17'!$A$3:$Y$3515,25,FALSE)</f>
        <v>0</v>
      </c>
      <c r="U3187" s="1">
        <f>VLOOKUP(A3187,'ADM Details FY17'!$A$3:$AA$3515,27,FALSE)</f>
        <v>0</v>
      </c>
      <c r="V3187" s="1">
        <f>IFERROR(VLOOKUP(C3187,'eindex _tget pp '!$A$4:$E$615,5,FALSE),0)</f>
        <v>156.24796476641458</v>
      </c>
      <c r="W3187" s="31">
        <f>IFERROR(VLOOKUP(C3187,'eindex _tget pp '!$A$4:$F$615,6,FALSE),0)</f>
        <v>0.28475252620000002</v>
      </c>
      <c r="X3187" s="4">
        <f>IFERROR(VLOOKUP(B3187,'eschools 16'!$A$2:$F$25,6,FALSE),1)</f>
        <v>1</v>
      </c>
      <c r="Y3187" s="1">
        <f t="shared" si="245"/>
        <v>273.43</v>
      </c>
      <c r="Z3187" s="1">
        <f t="shared" si="246"/>
        <v>464.72</v>
      </c>
      <c r="AA3187" s="31">
        <f>IFERROR(VLOOKUP(C3187,'eindex _tget pp '!$A$4:$G$615,7,FALSE),0)</f>
        <v>0.40680514600000001</v>
      </c>
      <c r="AB3187" s="1">
        <f>VLOOKUP(A3187,'ADM Details FY17'!$A$3:$AB$3515,28,FALSE)</f>
        <v>0</v>
      </c>
      <c r="AC3187" s="1">
        <f t="shared" si="247"/>
        <v>0</v>
      </c>
      <c r="AD3187" s="1">
        <f t="shared" si="248"/>
        <v>7</v>
      </c>
      <c r="AE3187" s="1">
        <f t="shared" si="249"/>
        <v>1050</v>
      </c>
    </row>
    <row r="3188" spans="1:31" x14ac:dyDescent="0.25">
      <c r="A3188" t="str">
        <f>B3188&amp;"-"&amp;COUNTIF($B$3:B3188,B3188)</f>
        <v>8280-6</v>
      </c>
      <c r="B3188">
        <v>8280</v>
      </c>
      <c r="C3188" s="18">
        <f>VLOOKUP(A3188,'ADM Details FY17'!$A$3:$D$3515,4,FALSE)</f>
        <v>44800</v>
      </c>
      <c r="D3188" s="1">
        <f>VLOOKUP(A3188,'ADM Details FY17'!$A$3:$E$3515,5,FALSE)</f>
        <v>36.979999999999997</v>
      </c>
      <c r="E3188" s="1">
        <f>VLOOKUP(A3188,'ADM Details FY17'!$A$3:$F$3515,6,FALSE)</f>
        <v>0</v>
      </c>
      <c r="F3188" s="1">
        <f>VLOOKUP(A3188,'ADM Details FY17'!$A$3:$G$3515,7,FALSE)</f>
        <v>0</v>
      </c>
      <c r="G3188" s="1">
        <f>VLOOKUP(A3188,'ADM Details FY17'!$A$3:$H$3515,8,FALSE)</f>
        <v>0</v>
      </c>
      <c r="H3188" s="1">
        <f>VLOOKUP(A3188,'ADM Details FY17'!$A$3:$I$3515,9,FALSE)</f>
        <v>0</v>
      </c>
      <c r="I3188" s="1">
        <f>VLOOKUP(A3188,'ADM Details FY17'!$A$3:$J$3517,10,FALSE)</f>
        <v>0</v>
      </c>
      <c r="J3188" s="1">
        <f>VLOOKUP(A3188,'ADM Details FY17'!$A$3:$K$3515,11,FALSE)</f>
        <v>0</v>
      </c>
      <c r="K3188" s="1">
        <f>VLOOKUP(A3188,'ADM Details FY17'!$A$3:$M$3515,13,FALSE)</f>
        <v>32.979999999999997</v>
      </c>
      <c r="L3188" s="1">
        <f>VLOOKUP(A3188,'ADM Details FY17'!$A$3:$O$3515,15,FALSE)</f>
        <v>1</v>
      </c>
      <c r="M3188" s="1">
        <f>VLOOKUP(A3188,'ADM Details FY17'!$A$3:$P$3515,16,FALSE)</f>
        <v>11.52</v>
      </c>
      <c r="N3188" s="1">
        <f>VLOOKUP(A3188,'ADM Details FY17'!$A$3:$Q$3515,17,FALSE)</f>
        <v>0</v>
      </c>
      <c r="O3188" s="1">
        <f>VLOOKUP(A3188,'ADM Details FY17'!$A$3:$S$3515,19,FALSE)</f>
        <v>12.26</v>
      </c>
      <c r="P3188" s="1">
        <f>VLOOKUP(A3188,'ADM Details FY17'!$A$3:$U$3515,21,FALSE)</f>
        <v>0</v>
      </c>
      <c r="Q3188" s="1">
        <f>VLOOKUP(A3188,'ADM Details FY17'!$A$3:$V$3515,22,FALSE)</f>
        <v>0</v>
      </c>
      <c r="R3188" s="1">
        <f>VLOOKUP(A3188,'ADM Details FY17'!$A$3:$W$3515,23,FALSE)</f>
        <v>0</v>
      </c>
      <c r="S3188" s="1">
        <f>VLOOKUP(A3188,'ADM Details FY17'!$A$3:$X$3515,24,FALSE)</f>
        <v>0</v>
      </c>
      <c r="T3188" s="1">
        <f>VLOOKUP(A3188,'ADM Details FY17'!$A$3:$Y$3515,25,FALSE)</f>
        <v>0</v>
      </c>
      <c r="U3188" s="1">
        <f>VLOOKUP(A3188,'ADM Details FY17'!$A$3:$AA$3515,27,FALSE)</f>
        <v>0</v>
      </c>
      <c r="V3188" s="1">
        <f>IFERROR(VLOOKUP(C3188,'eindex _tget pp '!$A$4:$E$615,5,FALSE),0)</f>
        <v>751.72908667041872</v>
      </c>
      <c r="W3188" s="31">
        <f>IFERROR(VLOOKUP(C3188,'eindex _tget pp '!$A$4:$F$615,6,FALSE),0)</f>
        <v>1.7261732700000001</v>
      </c>
      <c r="X3188" s="4">
        <f>IFERROR(VLOOKUP(B3188,'eschools 16'!$A$2:$F$25,6,FALSE),1)</f>
        <v>1</v>
      </c>
      <c r="Y3188" s="1">
        <f t="shared" si="245"/>
        <v>6949.74</v>
      </c>
      <c r="Z3188" s="1">
        <f t="shared" si="246"/>
        <v>15484.74</v>
      </c>
      <c r="AA3188" s="31">
        <f>IFERROR(VLOOKUP(C3188,'eindex _tget pp '!$A$4:$G$615,7,FALSE),0)</f>
        <v>0.59243781699999998</v>
      </c>
      <c r="AB3188" s="1">
        <f>VLOOKUP(A3188,'ADM Details FY17'!$A$3:$AB$3515,28,FALSE)</f>
        <v>0</v>
      </c>
      <c r="AC3188" s="1">
        <f t="shared" si="247"/>
        <v>0</v>
      </c>
      <c r="AD3188" s="1">
        <f t="shared" si="248"/>
        <v>36.979999999999997</v>
      </c>
      <c r="AE3188" s="1">
        <f t="shared" si="249"/>
        <v>5546.9999999999991</v>
      </c>
    </row>
    <row r="3189" spans="1:31" x14ac:dyDescent="0.25">
      <c r="A3189" t="str">
        <f>B3189&amp;"-"&amp;COUNTIF($B$3:B3189,B3189)</f>
        <v>8280-7</v>
      </c>
      <c r="B3189">
        <v>8280</v>
      </c>
      <c r="C3189" s="18">
        <f>VLOOKUP(A3189,'ADM Details FY17'!$A$3:$D$3515,4,FALSE)</f>
        <v>44933</v>
      </c>
      <c r="D3189" s="1">
        <f>VLOOKUP(A3189,'ADM Details FY17'!$A$3:$E$3515,5,FALSE)</f>
        <v>3</v>
      </c>
      <c r="E3189" s="1">
        <f>VLOOKUP(A3189,'ADM Details FY17'!$A$3:$F$3515,6,FALSE)</f>
        <v>0</v>
      </c>
      <c r="F3189" s="1">
        <f>VLOOKUP(A3189,'ADM Details FY17'!$A$3:$G$3515,7,FALSE)</f>
        <v>0</v>
      </c>
      <c r="G3189" s="1">
        <f>VLOOKUP(A3189,'ADM Details FY17'!$A$3:$H$3515,8,FALSE)</f>
        <v>0</v>
      </c>
      <c r="H3189" s="1">
        <f>VLOOKUP(A3189,'ADM Details FY17'!$A$3:$I$3515,9,FALSE)</f>
        <v>0</v>
      </c>
      <c r="I3189" s="1">
        <f>VLOOKUP(A3189,'ADM Details FY17'!$A$3:$J$3517,10,FALSE)</f>
        <v>0</v>
      </c>
      <c r="J3189" s="1">
        <f>VLOOKUP(A3189,'ADM Details FY17'!$A$3:$K$3515,11,FALSE)</f>
        <v>0</v>
      </c>
      <c r="K3189" s="1">
        <f>VLOOKUP(A3189,'ADM Details FY17'!$A$3:$M$3515,13,FALSE)</f>
        <v>3</v>
      </c>
      <c r="L3189" s="1">
        <f>VLOOKUP(A3189,'ADM Details FY17'!$A$3:$O$3515,15,FALSE)</f>
        <v>0</v>
      </c>
      <c r="M3189" s="1">
        <f>VLOOKUP(A3189,'ADM Details FY17'!$A$3:$P$3515,16,FALSE)</f>
        <v>0</v>
      </c>
      <c r="N3189" s="1">
        <f>VLOOKUP(A3189,'ADM Details FY17'!$A$3:$Q$3515,17,FALSE)</f>
        <v>0</v>
      </c>
      <c r="O3189" s="1">
        <f>VLOOKUP(A3189,'ADM Details FY17'!$A$3:$S$3515,19,FALSE)</f>
        <v>2</v>
      </c>
      <c r="P3189" s="1">
        <f>VLOOKUP(A3189,'ADM Details FY17'!$A$3:$U$3515,21,FALSE)</f>
        <v>0</v>
      </c>
      <c r="Q3189" s="1">
        <f>VLOOKUP(A3189,'ADM Details FY17'!$A$3:$V$3515,22,FALSE)</f>
        <v>0</v>
      </c>
      <c r="R3189" s="1">
        <f>VLOOKUP(A3189,'ADM Details FY17'!$A$3:$W$3515,23,FALSE)</f>
        <v>0</v>
      </c>
      <c r="S3189" s="1">
        <f>VLOOKUP(A3189,'ADM Details FY17'!$A$3:$X$3515,24,FALSE)</f>
        <v>0</v>
      </c>
      <c r="T3189" s="1">
        <f>VLOOKUP(A3189,'ADM Details FY17'!$A$3:$Y$3515,25,FALSE)</f>
        <v>0</v>
      </c>
      <c r="U3189" s="1">
        <f>VLOOKUP(A3189,'ADM Details FY17'!$A$3:$AA$3515,27,FALSE)</f>
        <v>0</v>
      </c>
      <c r="V3189" s="1">
        <f>IFERROR(VLOOKUP(C3189,'eindex _tget pp '!$A$4:$E$615,5,FALSE),0)</f>
        <v>0</v>
      </c>
      <c r="W3189" s="31">
        <f>IFERROR(VLOOKUP(C3189,'eindex _tget pp '!$A$4:$F$615,6,FALSE),0)</f>
        <v>6.9701099999999998E-4</v>
      </c>
      <c r="X3189" s="4">
        <f>IFERROR(VLOOKUP(B3189,'eschools 16'!$A$2:$F$25,6,FALSE),1)</f>
        <v>1</v>
      </c>
      <c r="Y3189" s="1">
        <f t="shared" si="245"/>
        <v>0</v>
      </c>
      <c r="Z3189" s="1">
        <f t="shared" si="246"/>
        <v>0.56999999999999995</v>
      </c>
      <c r="AA3189" s="31">
        <f>IFERROR(VLOOKUP(C3189,'eindex _tget pp '!$A$4:$G$615,7,FALSE),0)</f>
        <v>0.05</v>
      </c>
      <c r="AB3189" s="1">
        <f>VLOOKUP(A3189,'ADM Details FY17'!$A$3:$AB$3515,28,FALSE)</f>
        <v>0</v>
      </c>
      <c r="AC3189" s="1">
        <f t="shared" si="247"/>
        <v>0</v>
      </c>
      <c r="AD3189" s="1">
        <f t="shared" si="248"/>
        <v>3</v>
      </c>
      <c r="AE3189" s="1">
        <f t="shared" si="249"/>
        <v>450</v>
      </c>
    </row>
    <row r="3190" spans="1:31" x14ac:dyDescent="0.25">
      <c r="A3190" t="str">
        <f>B3190&amp;"-"&amp;COUNTIF($B$3:B3190,B3190)</f>
        <v>8280-8</v>
      </c>
      <c r="B3190">
        <v>8280</v>
      </c>
      <c r="C3190" s="18">
        <f>VLOOKUP(A3190,'ADM Details FY17'!$A$3:$D$3515,4,FALSE)</f>
        <v>45070</v>
      </c>
      <c r="D3190" s="1">
        <f>VLOOKUP(A3190,'ADM Details FY17'!$A$3:$E$3515,5,FALSE)</f>
        <v>1</v>
      </c>
      <c r="E3190" s="1">
        <f>VLOOKUP(A3190,'ADM Details FY17'!$A$3:$F$3515,6,FALSE)</f>
        <v>0</v>
      </c>
      <c r="F3190" s="1">
        <f>VLOOKUP(A3190,'ADM Details FY17'!$A$3:$G$3515,7,FALSE)</f>
        <v>0</v>
      </c>
      <c r="G3190" s="1">
        <f>VLOOKUP(A3190,'ADM Details FY17'!$A$3:$H$3515,8,FALSE)</f>
        <v>0</v>
      </c>
      <c r="H3190" s="1">
        <f>VLOOKUP(A3190,'ADM Details FY17'!$A$3:$I$3515,9,FALSE)</f>
        <v>0</v>
      </c>
      <c r="I3190" s="1">
        <f>VLOOKUP(A3190,'ADM Details FY17'!$A$3:$J$3517,10,FALSE)</f>
        <v>0</v>
      </c>
      <c r="J3190" s="1">
        <f>VLOOKUP(A3190,'ADM Details FY17'!$A$3:$K$3515,11,FALSE)</f>
        <v>0</v>
      </c>
      <c r="K3190" s="1">
        <f>VLOOKUP(A3190,'ADM Details FY17'!$A$3:$M$3515,13,FALSE)</f>
        <v>1</v>
      </c>
      <c r="L3190" s="1">
        <f>VLOOKUP(A3190,'ADM Details FY17'!$A$3:$O$3515,15,FALSE)</f>
        <v>0</v>
      </c>
      <c r="M3190" s="1">
        <f>VLOOKUP(A3190,'ADM Details FY17'!$A$3:$P$3515,16,FALSE)</f>
        <v>0</v>
      </c>
      <c r="N3190" s="1">
        <f>VLOOKUP(A3190,'ADM Details FY17'!$A$3:$Q$3515,17,FALSE)</f>
        <v>0</v>
      </c>
      <c r="O3190" s="1">
        <f>VLOOKUP(A3190,'ADM Details FY17'!$A$3:$S$3515,19,FALSE)</f>
        <v>0</v>
      </c>
      <c r="P3190" s="1">
        <f>VLOOKUP(A3190,'ADM Details FY17'!$A$3:$U$3515,21,FALSE)</f>
        <v>0</v>
      </c>
      <c r="Q3190" s="1">
        <f>VLOOKUP(A3190,'ADM Details FY17'!$A$3:$V$3515,22,FALSE)</f>
        <v>0</v>
      </c>
      <c r="R3190" s="1">
        <f>VLOOKUP(A3190,'ADM Details FY17'!$A$3:$W$3515,23,FALSE)</f>
        <v>0</v>
      </c>
      <c r="S3190" s="1">
        <f>VLOOKUP(A3190,'ADM Details FY17'!$A$3:$X$3515,24,FALSE)</f>
        <v>0</v>
      </c>
      <c r="T3190" s="1">
        <f>VLOOKUP(A3190,'ADM Details FY17'!$A$3:$Y$3515,25,FALSE)</f>
        <v>0</v>
      </c>
      <c r="U3190" s="1">
        <f>VLOOKUP(A3190,'ADM Details FY17'!$A$3:$AA$3515,27,FALSE)</f>
        <v>0</v>
      </c>
      <c r="V3190" s="1">
        <f>IFERROR(VLOOKUP(C3190,'eindex _tget pp '!$A$4:$E$615,5,FALSE),0)</f>
        <v>1923.466170566644</v>
      </c>
      <c r="W3190" s="31">
        <f>IFERROR(VLOOKUP(C3190,'eindex _tget pp '!$A$4:$F$615,6,FALSE),0)</f>
        <v>1.0213142019000001</v>
      </c>
      <c r="X3190" s="4">
        <f>IFERROR(VLOOKUP(B3190,'eschools 16'!$A$2:$F$25,6,FALSE),1)</f>
        <v>1</v>
      </c>
      <c r="Y3190" s="1">
        <f t="shared" si="245"/>
        <v>480.87</v>
      </c>
      <c r="Z3190" s="1">
        <f t="shared" si="246"/>
        <v>277.8</v>
      </c>
      <c r="AA3190" s="31">
        <f>IFERROR(VLOOKUP(C3190,'eindex _tget pp '!$A$4:$G$615,7,FALSE),0)</f>
        <v>0.84270771099999997</v>
      </c>
      <c r="AB3190" s="1">
        <f>VLOOKUP(A3190,'ADM Details FY17'!$A$3:$AB$3515,28,FALSE)</f>
        <v>0</v>
      </c>
      <c r="AC3190" s="1">
        <f t="shared" si="247"/>
        <v>0</v>
      </c>
      <c r="AD3190" s="1">
        <f t="shared" si="248"/>
        <v>1</v>
      </c>
      <c r="AE3190" s="1">
        <f t="shared" si="249"/>
        <v>150</v>
      </c>
    </row>
    <row r="3191" spans="1:31" x14ac:dyDescent="0.25">
      <c r="A3191" t="str">
        <f>B3191&amp;"-"&amp;COUNTIF($B$3:B3191,B3191)</f>
        <v>8280-9</v>
      </c>
      <c r="B3191">
        <v>8280</v>
      </c>
      <c r="C3191" s="18">
        <f>VLOOKUP(A3191,'ADM Details FY17'!$A$3:$D$3515,4,FALSE)</f>
        <v>45138</v>
      </c>
      <c r="D3191" s="1">
        <f>VLOOKUP(A3191,'ADM Details FY17'!$A$3:$E$3515,5,FALSE)</f>
        <v>2</v>
      </c>
      <c r="E3191" s="1">
        <f>VLOOKUP(A3191,'ADM Details FY17'!$A$3:$F$3515,6,FALSE)</f>
        <v>0</v>
      </c>
      <c r="F3191" s="1">
        <f>VLOOKUP(A3191,'ADM Details FY17'!$A$3:$G$3515,7,FALSE)</f>
        <v>0</v>
      </c>
      <c r="G3191" s="1">
        <f>VLOOKUP(A3191,'ADM Details FY17'!$A$3:$H$3515,8,FALSE)</f>
        <v>0</v>
      </c>
      <c r="H3191" s="1">
        <f>VLOOKUP(A3191,'ADM Details FY17'!$A$3:$I$3515,9,FALSE)</f>
        <v>0</v>
      </c>
      <c r="I3191" s="1">
        <f>VLOOKUP(A3191,'ADM Details FY17'!$A$3:$J$3517,10,FALSE)</f>
        <v>0</v>
      </c>
      <c r="J3191" s="1">
        <f>VLOOKUP(A3191,'ADM Details FY17'!$A$3:$K$3515,11,FALSE)</f>
        <v>0</v>
      </c>
      <c r="K3191" s="1">
        <f>VLOOKUP(A3191,'ADM Details FY17'!$A$3:$M$3515,13,FALSE)</f>
        <v>2</v>
      </c>
      <c r="L3191" s="1">
        <f>VLOOKUP(A3191,'ADM Details FY17'!$A$3:$O$3515,15,FALSE)</f>
        <v>0</v>
      </c>
      <c r="M3191" s="1">
        <f>VLOOKUP(A3191,'ADM Details FY17'!$A$3:$P$3515,16,FALSE)</f>
        <v>0</v>
      </c>
      <c r="N3191" s="1">
        <f>VLOOKUP(A3191,'ADM Details FY17'!$A$3:$Q$3515,17,FALSE)</f>
        <v>0</v>
      </c>
      <c r="O3191" s="1">
        <f>VLOOKUP(A3191,'ADM Details FY17'!$A$3:$S$3515,19,FALSE)</f>
        <v>2</v>
      </c>
      <c r="P3191" s="1">
        <f>VLOOKUP(A3191,'ADM Details FY17'!$A$3:$U$3515,21,FALSE)</f>
        <v>0</v>
      </c>
      <c r="Q3191" s="1">
        <f>VLOOKUP(A3191,'ADM Details FY17'!$A$3:$V$3515,22,FALSE)</f>
        <v>0</v>
      </c>
      <c r="R3191" s="1">
        <f>VLOOKUP(A3191,'ADM Details FY17'!$A$3:$W$3515,23,FALSE)</f>
        <v>0</v>
      </c>
      <c r="S3191" s="1">
        <f>VLOOKUP(A3191,'ADM Details FY17'!$A$3:$X$3515,24,FALSE)</f>
        <v>0</v>
      </c>
      <c r="T3191" s="1">
        <f>VLOOKUP(A3191,'ADM Details FY17'!$A$3:$Y$3515,25,FALSE)</f>
        <v>0</v>
      </c>
      <c r="U3191" s="1">
        <f>VLOOKUP(A3191,'ADM Details FY17'!$A$3:$AA$3515,27,FALSE)</f>
        <v>0</v>
      </c>
      <c r="V3191" s="1">
        <f>IFERROR(VLOOKUP(C3191,'eindex _tget pp '!$A$4:$E$615,5,FALSE),0)</f>
        <v>0</v>
      </c>
      <c r="W3191" s="31">
        <f>IFERROR(VLOOKUP(C3191,'eindex _tget pp '!$A$4:$F$615,6,FALSE),0)</f>
        <v>0.27267687219999998</v>
      </c>
      <c r="X3191" s="4">
        <f>IFERROR(VLOOKUP(B3191,'eschools 16'!$A$2:$F$25,6,FALSE),1)</f>
        <v>1</v>
      </c>
      <c r="Y3191" s="1">
        <f t="shared" si="245"/>
        <v>0</v>
      </c>
      <c r="Z3191" s="1">
        <f t="shared" si="246"/>
        <v>148.34</v>
      </c>
      <c r="AA3191" s="31">
        <f>IFERROR(VLOOKUP(C3191,'eindex _tget pp '!$A$4:$G$615,7,FALSE),0)</f>
        <v>0.27726853299999998</v>
      </c>
      <c r="AB3191" s="1">
        <f>VLOOKUP(A3191,'ADM Details FY17'!$A$3:$AB$3515,28,FALSE)</f>
        <v>0</v>
      </c>
      <c r="AC3191" s="1">
        <f t="shared" si="247"/>
        <v>0</v>
      </c>
      <c r="AD3191" s="1">
        <f t="shared" si="248"/>
        <v>2</v>
      </c>
      <c r="AE3191" s="1">
        <f t="shared" si="249"/>
        <v>300</v>
      </c>
    </row>
    <row r="3192" spans="1:31" x14ac:dyDescent="0.25">
      <c r="A3192" t="str">
        <f>B3192&amp;"-"&amp;COUNTIF($B$3:B3192,B3192)</f>
        <v>8280-10</v>
      </c>
      <c r="B3192">
        <v>8280</v>
      </c>
      <c r="C3192" s="18">
        <f>VLOOKUP(A3192,'ADM Details FY17'!$A$3:$D$3515,4,FALSE)</f>
        <v>0</v>
      </c>
      <c r="D3192" s="1">
        <f>VLOOKUP(A3192,'ADM Details FY17'!$A$3:$E$3515,5,FALSE)</f>
        <v>0</v>
      </c>
      <c r="E3192" s="1">
        <f>VLOOKUP(A3192,'ADM Details FY17'!$A$3:$F$3515,6,FALSE)</f>
        <v>0</v>
      </c>
      <c r="F3192" s="1">
        <f>VLOOKUP(A3192,'ADM Details FY17'!$A$3:$G$3515,7,FALSE)</f>
        <v>0</v>
      </c>
      <c r="G3192" s="1">
        <f>VLOOKUP(A3192,'ADM Details FY17'!$A$3:$H$3515,8,FALSE)</f>
        <v>0</v>
      </c>
      <c r="H3192" s="1">
        <f>VLOOKUP(A3192,'ADM Details FY17'!$A$3:$I$3515,9,FALSE)</f>
        <v>0</v>
      </c>
      <c r="I3192" s="1">
        <f>VLOOKUP(A3192,'ADM Details FY17'!$A$3:$J$3517,10,FALSE)</f>
        <v>0</v>
      </c>
      <c r="J3192" s="1">
        <f>VLOOKUP(A3192,'ADM Details FY17'!$A$3:$K$3515,11,FALSE)</f>
        <v>0</v>
      </c>
      <c r="K3192" s="1">
        <f>VLOOKUP(A3192,'ADM Details FY17'!$A$3:$M$3515,13,FALSE)</f>
        <v>0</v>
      </c>
      <c r="L3192" s="1">
        <f>VLOOKUP(A3192,'ADM Details FY17'!$A$3:$O$3515,15,FALSE)</f>
        <v>0</v>
      </c>
      <c r="M3192" s="1">
        <f>VLOOKUP(A3192,'ADM Details FY17'!$A$3:$P$3515,16,FALSE)</f>
        <v>0</v>
      </c>
      <c r="N3192" s="1">
        <f>VLOOKUP(A3192,'ADM Details FY17'!$A$3:$Q$3515,17,FALSE)</f>
        <v>0</v>
      </c>
      <c r="O3192" s="1">
        <f>VLOOKUP(A3192,'ADM Details FY17'!$A$3:$S$3515,19,FALSE)</f>
        <v>0</v>
      </c>
      <c r="P3192" s="1">
        <f>VLOOKUP(A3192,'ADM Details FY17'!$A$3:$U$3515,21,FALSE)</f>
        <v>0</v>
      </c>
      <c r="Q3192" s="1">
        <f>VLOOKUP(A3192,'ADM Details FY17'!$A$3:$V$3515,22,FALSE)</f>
        <v>0</v>
      </c>
      <c r="R3192" s="1">
        <f>VLOOKUP(A3192,'ADM Details FY17'!$A$3:$W$3515,23,FALSE)</f>
        <v>0</v>
      </c>
      <c r="S3192" s="1">
        <f>VLOOKUP(A3192,'ADM Details FY17'!$A$3:$X$3515,24,FALSE)</f>
        <v>0</v>
      </c>
      <c r="T3192" s="1">
        <f>VLOOKUP(A3192,'ADM Details FY17'!$A$3:$Y$3515,25,FALSE)</f>
        <v>0</v>
      </c>
      <c r="U3192" s="1">
        <f>VLOOKUP(A3192,'ADM Details FY17'!$A$3:$AA$3515,27,FALSE)</f>
        <v>0</v>
      </c>
      <c r="V3192" s="1">
        <f>IFERROR(VLOOKUP(C3192,'eindex _tget pp '!$A$4:$E$615,5,FALSE),0)</f>
        <v>0</v>
      </c>
      <c r="W3192" s="31">
        <f>IFERROR(VLOOKUP(C3192,'eindex _tget pp '!$A$4:$F$615,6,FALSE),0)</f>
        <v>0</v>
      </c>
      <c r="X3192" s="4">
        <f>IFERROR(VLOOKUP(B3192,'eschools 16'!$A$2:$F$25,6,FALSE),1)</f>
        <v>1</v>
      </c>
      <c r="Y3192" s="1">
        <f t="shared" si="245"/>
        <v>0</v>
      </c>
      <c r="Z3192" s="1">
        <f t="shared" si="246"/>
        <v>0</v>
      </c>
      <c r="AA3192" s="31">
        <f>IFERROR(VLOOKUP(C3192,'eindex _tget pp '!$A$4:$G$615,7,FALSE),0)</f>
        <v>0</v>
      </c>
      <c r="AB3192" s="1">
        <f>VLOOKUP(A3192,'ADM Details FY17'!$A$3:$AB$3515,28,FALSE)</f>
        <v>0</v>
      </c>
      <c r="AC3192" s="1">
        <f t="shared" si="247"/>
        <v>0</v>
      </c>
      <c r="AD3192" s="1">
        <f t="shared" si="248"/>
        <v>0</v>
      </c>
      <c r="AE3192" s="1">
        <f t="shared" si="249"/>
        <v>0</v>
      </c>
    </row>
    <row r="3193" spans="1:31" x14ac:dyDescent="0.25">
      <c r="A3193" t="str">
        <f>B3193&amp;"-"&amp;COUNTIF($B$3:B3193,B3193)</f>
        <v>8280-11</v>
      </c>
      <c r="B3193">
        <v>8280</v>
      </c>
      <c r="C3193" s="18">
        <f>VLOOKUP(A3193,'ADM Details FY17'!$A$3:$D$3515,4,FALSE)</f>
        <v>0</v>
      </c>
      <c r="D3193" s="1">
        <f>VLOOKUP(A3193,'ADM Details FY17'!$A$3:$E$3515,5,FALSE)</f>
        <v>0</v>
      </c>
      <c r="E3193" s="1">
        <f>VLOOKUP(A3193,'ADM Details FY17'!$A$3:$F$3515,6,FALSE)</f>
        <v>0</v>
      </c>
      <c r="F3193" s="1">
        <f>VLOOKUP(A3193,'ADM Details FY17'!$A$3:$G$3515,7,FALSE)</f>
        <v>0</v>
      </c>
      <c r="G3193" s="1">
        <f>VLOOKUP(A3193,'ADM Details FY17'!$A$3:$H$3515,8,FALSE)</f>
        <v>0</v>
      </c>
      <c r="H3193" s="1">
        <f>VLOOKUP(A3193,'ADM Details FY17'!$A$3:$I$3515,9,FALSE)</f>
        <v>0</v>
      </c>
      <c r="I3193" s="1">
        <f>VLOOKUP(A3193,'ADM Details FY17'!$A$3:$J$3517,10,FALSE)</f>
        <v>0</v>
      </c>
      <c r="J3193" s="1">
        <f>VLOOKUP(A3193,'ADM Details FY17'!$A$3:$K$3515,11,FALSE)</f>
        <v>0</v>
      </c>
      <c r="K3193" s="1">
        <f>VLOOKUP(A3193,'ADM Details FY17'!$A$3:$M$3515,13,FALSE)</f>
        <v>0</v>
      </c>
      <c r="L3193" s="1">
        <f>VLOOKUP(A3193,'ADM Details FY17'!$A$3:$O$3515,15,FALSE)</f>
        <v>0</v>
      </c>
      <c r="M3193" s="1">
        <f>VLOOKUP(A3193,'ADM Details FY17'!$A$3:$P$3515,16,FALSE)</f>
        <v>0</v>
      </c>
      <c r="N3193" s="1">
        <f>VLOOKUP(A3193,'ADM Details FY17'!$A$3:$Q$3515,17,FALSE)</f>
        <v>0</v>
      </c>
      <c r="O3193" s="1">
        <f>VLOOKUP(A3193,'ADM Details FY17'!$A$3:$S$3515,19,FALSE)</f>
        <v>0</v>
      </c>
      <c r="P3193" s="1">
        <f>VLOOKUP(A3193,'ADM Details FY17'!$A$3:$U$3515,21,FALSE)</f>
        <v>0</v>
      </c>
      <c r="Q3193" s="1">
        <f>VLOOKUP(A3193,'ADM Details FY17'!$A$3:$V$3515,22,FALSE)</f>
        <v>0</v>
      </c>
      <c r="R3193" s="1">
        <f>VLOOKUP(A3193,'ADM Details FY17'!$A$3:$W$3515,23,FALSE)</f>
        <v>0</v>
      </c>
      <c r="S3193" s="1">
        <f>VLOOKUP(A3193,'ADM Details FY17'!$A$3:$X$3515,24,FALSE)</f>
        <v>0</v>
      </c>
      <c r="T3193" s="1">
        <f>VLOOKUP(A3193,'ADM Details FY17'!$A$3:$Y$3515,25,FALSE)</f>
        <v>0</v>
      </c>
      <c r="U3193" s="1">
        <f>VLOOKUP(A3193,'ADM Details FY17'!$A$3:$AA$3515,27,FALSE)</f>
        <v>0</v>
      </c>
      <c r="V3193" s="1">
        <f>IFERROR(VLOOKUP(C3193,'eindex _tget pp '!$A$4:$E$615,5,FALSE),0)</f>
        <v>0</v>
      </c>
      <c r="W3193" s="31">
        <f>IFERROR(VLOOKUP(C3193,'eindex _tget pp '!$A$4:$F$615,6,FALSE),0)</f>
        <v>0</v>
      </c>
      <c r="X3193" s="4">
        <f>IFERROR(VLOOKUP(B3193,'eschools 16'!$A$2:$F$25,6,FALSE),1)</f>
        <v>1</v>
      </c>
      <c r="Y3193" s="1">
        <f t="shared" si="245"/>
        <v>0</v>
      </c>
      <c r="Z3193" s="1">
        <f t="shared" si="246"/>
        <v>0</v>
      </c>
      <c r="AA3193" s="31">
        <f>IFERROR(VLOOKUP(C3193,'eindex _tget pp '!$A$4:$G$615,7,FALSE),0)</f>
        <v>0</v>
      </c>
      <c r="AB3193" s="1">
        <f>VLOOKUP(A3193,'ADM Details FY17'!$A$3:$AB$3515,28,FALSE)</f>
        <v>0</v>
      </c>
      <c r="AC3193" s="1">
        <f t="shared" si="247"/>
        <v>0</v>
      </c>
      <c r="AD3193" s="1">
        <f t="shared" si="248"/>
        <v>0</v>
      </c>
      <c r="AE3193" s="1">
        <f t="shared" si="249"/>
        <v>0</v>
      </c>
    </row>
    <row r="3194" spans="1:31" x14ac:dyDescent="0.25">
      <c r="A3194" t="str">
        <f>B3194&amp;"-"&amp;COUNTIF($B$3:B3194,B3194)</f>
        <v>8280-12</v>
      </c>
      <c r="B3194">
        <v>8280</v>
      </c>
      <c r="C3194" s="18">
        <f>VLOOKUP(A3194,'ADM Details FY17'!$A$3:$D$3515,4,FALSE)</f>
        <v>0</v>
      </c>
      <c r="D3194" s="1">
        <f>VLOOKUP(A3194,'ADM Details FY17'!$A$3:$E$3515,5,FALSE)</f>
        <v>0</v>
      </c>
      <c r="E3194" s="1">
        <f>VLOOKUP(A3194,'ADM Details FY17'!$A$3:$F$3515,6,FALSE)</f>
        <v>0</v>
      </c>
      <c r="F3194" s="1">
        <f>VLOOKUP(A3194,'ADM Details FY17'!$A$3:$G$3515,7,FALSE)</f>
        <v>0</v>
      </c>
      <c r="G3194" s="1">
        <f>VLOOKUP(A3194,'ADM Details FY17'!$A$3:$H$3515,8,FALSE)</f>
        <v>0</v>
      </c>
      <c r="H3194" s="1">
        <f>VLOOKUP(A3194,'ADM Details FY17'!$A$3:$I$3515,9,FALSE)</f>
        <v>0</v>
      </c>
      <c r="I3194" s="1">
        <f>VLOOKUP(A3194,'ADM Details FY17'!$A$3:$J$3517,10,FALSE)</f>
        <v>0</v>
      </c>
      <c r="J3194" s="1">
        <f>VLOOKUP(A3194,'ADM Details FY17'!$A$3:$K$3515,11,FALSE)</f>
        <v>0</v>
      </c>
      <c r="K3194" s="1">
        <f>VLOOKUP(A3194,'ADM Details FY17'!$A$3:$M$3515,13,FALSE)</f>
        <v>0</v>
      </c>
      <c r="L3194" s="1">
        <f>VLOOKUP(A3194,'ADM Details FY17'!$A$3:$O$3515,15,FALSE)</f>
        <v>0</v>
      </c>
      <c r="M3194" s="1">
        <f>VLOOKUP(A3194,'ADM Details FY17'!$A$3:$P$3515,16,FALSE)</f>
        <v>0</v>
      </c>
      <c r="N3194" s="1">
        <f>VLOOKUP(A3194,'ADM Details FY17'!$A$3:$Q$3515,17,FALSE)</f>
        <v>0</v>
      </c>
      <c r="O3194" s="1">
        <f>VLOOKUP(A3194,'ADM Details FY17'!$A$3:$S$3515,19,FALSE)</f>
        <v>0</v>
      </c>
      <c r="P3194" s="1">
        <f>VLOOKUP(A3194,'ADM Details FY17'!$A$3:$U$3515,21,FALSE)</f>
        <v>0</v>
      </c>
      <c r="Q3194" s="1">
        <f>VLOOKUP(A3194,'ADM Details FY17'!$A$3:$V$3515,22,FALSE)</f>
        <v>0</v>
      </c>
      <c r="R3194" s="1">
        <f>VLOOKUP(A3194,'ADM Details FY17'!$A$3:$W$3515,23,FALSE)</f>
        <v>0</v>
      </c>
      <c r="S3194" s="1">
        <f>VLOOKUP(A3194,'ADM Details FY17'!$A$3:$X$3515,24,FALSE)</f>
        <v>0</v>
      </c>
      <c r="T3194" s="1">
        <f>VLOOKUP(A3194,'ADM Details FY17'!$A$3:$Y$3515,25,FALSE)</f>
        <v>0</v>
      </c>
      <c r="U3194" s="1">
        <f>VLOOKUP(A3194,'ADM Details FY17'!$A$3:$AA$3515,27,FALSE)</f>
        <v>0</v>
      </c>
      <c r="V3194" s="1">
        <f>IFERROR(VLOOKUP(C3194,'eindex _tget pp '!$A$4:$E$615,5,FALSE),0)</f>
        <v>0</v>
      </c>
      <c r="W3194" s="31">
        <f>IFERROR(VLOOKUP(C3194,'eindex _tget pp '!$A$4:$F$615,6,FALSE),0)</f>
        <v>0</v>
      </c>
      <c r="X3194" s="4">
        <f>IFERROR(VLOOKUP(B3194,'eschools 16'!$A$2:$F$25,6,FALSE),1)</f>
        <v>1</v>
      </c>
      <c r="Y3194" s="1">
        <f t="shared" si="245"/>
        <v>0</v>
      </c>
      <c r="Z3194" s="1">
        <f t="shared" si="246"/>
        <v>0</v>
      </c>
      <c r="AA3194" s="31">
        <f>IFERROR(VLOOKUP(C3194,'eindex _tget pp '!$A$4:$G$615,7,FALSE),0)</f>
        <v>0</v>
      </c>
      <c r="AB3194" s="1">
        <f>VLOOKUP(A3194,'ADM Details FY17'!$A$3:$AB$3515,28,FALSE)</f>
        <v>0</v>
      </c>
      <c r="AC3194" s="1">
        <f t="shared" si="247"/>
        <v>0</v>
      </c>
      <c r="AD3194" s="1">
        <f t="shared" si="248"/>
        <v>0</v>
      </c>
      <c r="AE3194" s="1">
        <f t="shared" si="249"/>
        <v>0</v>
      </c>
    </row>
    <row r="3195" spans="1:31" x14ac:dyDescent="0.25">
      <c r="A3195" t="str">
        <f>B3195&amp;"-"&amp;COUNTIF($B$3:B3195,B3195)</f>
        <v>8280-13</v>
      </c>
      <c r="B3195">
        <v>8280</v>
      </c>
      <c r="C3195" s="18">
        <f>VLOOKUP(A3195,'ADM Details FY17'!$A$3:$D$3515,4,FALSE)</f>
        <v>0</v>
      </c>
      <c r="D3195" s="1">
        <f>VLOOKUP(A3195,'ADM Details FY17'!$A$3:$E$3515,5,FALSE)</f>
        <v>0</v>
      </c>
      <c r="E3195" s="1">
        <f>VLOOKUP(A3195,'ADM Details FY17'!$A$3:$F$3515,6,FALSE)</f>
        <v>0</v>
      </c>
      <c r="F3195" s="1">
        <f>VLOOKUP(A3195,'ADM Details FY17'!$A$3:$G$3515,7,FALSE)</f>
        <v>0</v>
      </c>
      <c r="G3195" s="1">
        <f>VLOOKUP(A3195,'ADM Details FY17'!$A$3:$H$3515,8,FALSE)</f>
        <v>0</v>
      </c>
      <c r="H3195" s="1">
        <f>VLOOKUP(A3195,'ADM Details FY17'!$A$3:$I$3515,9,FALSE)</f>
        <v>0</v>
      </c>
      <c r="I3195" s="1">
        <f>VLOOKUP(A3195,'ADM Details FY17'!$A$3:$J$3517,10,FALSE)</f>
        <v>0</v>
      </c>
      <c r="J3195" s="1">
        <f>VLOOKUP(A3195,'ADM Details FY17'!$A$3:$K$3515,11,FALSE)</f>
        <v>0</v>
      </c>
      <c r="K3195" s="1">
        <f>VLOOKUP(A3195,'ADM Details FY17'!$A$3:$M$3515,13,FALSE)</f>
        <v>0</v>
      </c>
      <c r="L3195" s="1">
        <f>VLOOKUP(A3195,'ADM Details FY17'!$A$3:$O$3515,15,FALSE)</f>
        <v>0</v>
      </c>
      <c r="M3195" s="1">
        <f>VLOOKUP(A3195,'ADM Details FY17'!$A$3:$P$3515,16,FALSE)</f>
        <v>0</v>
      </c>
      <c r="N3195" s="1">
        <f>VLOOKUP(A3195,'ADM Details FY17'!$A$3:$Q$3515,17,FALSE)</f>
        <v>0</v>
      </c>
      <c r="O3195" s="1">
        <f>VLOOKUP(A3195,'ADM Details FY17'!$A$3:$S$3515,19,FALSE)</f>
        <v>0</v>
      </c>
      <c r="P3195" s="1">
        <f>VLOOKUP(A3195,'ADM Details FY17'!$A$3:$U$3515,21,FALSE)</f>
        <v>0</v>
      </c>
      <c r="Q3195" s="1">
        <f>VLOOKUP(A3195,'ADM Details FY17'!$A$3:$V$3515,22,FALSE)</f>
        <v>0</v>
      </c>
      <c r="R3195" s="1">
        <f>VLOOKUP(A3195,'ADM Details FY17'!$A$3:$W$3515,23,FALSE)</f>
        <v>0</v>
      </c>
      <c r="S3195" s="1">
        <f>VLOOKUP(A3195,'ADM Details FY17'!$A$3:$X$3515,24,FALSE)</f>
        <v>0</v>
      </c>
      <c r="T3195" s="1">
        <f>VLOOKUP(A3195,'ADM Details FY17'!$A$3:$Y$3515,25,FALSE)</f>
        <v>0</v>
      </c>
      <c r="U3195" s="1">
        <f>VLOOKUP(A3195,'ADM Details FY17'!$A$3:$AA$3515,27,FALSE)</f>
        <v>0</v>
      </c>
      <c r="V3195" s="1">
        <f>IFERROR(VLOOKUP(C3195,'eindex _tget pp '!$A$4:$E$615,5,FALSE),0)</f>
        <v>0</v>
      </c>
      <c r="W3195" s="31">
        <f>IFERROR(VLOOKUP(C3195,'eindex _tget pp '!$A$4:$F$615,6,FALSE),0)</f>
        <v>0</v>
      </c>
      <c r="X3195" s="4">
        <f>IFERROR(VLOOKUP(B3195,'eschools 16'!$A$2:$F$25,6,FALSE),1)</f>
        <v>1</v>
      </c>
      <c r="Y3195" s="1">
        <f t="shared" si="245"/>
        <v>0</v>
      </c>
      <c r="Z3195" s="1">
        <f t="shared" si="246"/>
        <v>0</v>
      </c>
      <c r="AA3195" s="31">
        <f>IFERROR(VLOOKUP(C3195,'eindex _tget pp '!$A$4:$G$615,7,FALSE),0)</f>
        <v>0</v>
      </c>
      <c r="AB3195" s="1">
        <f>VLOOKUP(A3195,'ADM Details FY17'!$A$3:$AB$3515,28,FALSE)</f>
        <v>0</v>
      </c>
      <c r="AC3195" s="1">
        <f t="shared" si="247"/>
        <v>0</v>
      </c>
      <c r="AD3195" s="1">
        <f t="shared" si="248"/>
        <v>0</v>
      </c>
      <c r="AE3195" s="1">
        <f t="shared" si="249"/>
        <v>0</v>
      </c>
    </row>
    <row r="3196" spans="1:31" x14ac:dyDescent="0.25">
      <c r="A3196" t="str">
        <f>B3196&amp;"-"&amp;COUNTIF($B$3:B3196,B3196)</f>
        <v>8280-14</v>
      </c>
      <c r="B3196">
        <v>8280</v>
      </c>
      <c r="C3196" s="18">
        <f>VLOOKUP(A3196,'ADM Details FY17'!$A$3:$D$3515,4,FALSE)</f>
        <v>0</v>
      </c>
      <c r="D3196" s="1">
        <f>VLOOKUP(A3196,'ADM Details FY17'!$A$3:$E$3515,5,FALSE)</f>
        <v>0</v>
      </c>
      <c r="E3196" s="1">
        <f>VLOOKUP(A3196,'ADM Details FY17'!$A$3:$F$3515,6,FALSE)</f>
        <v>0</v>
      </c>
      <c r="F3196" s="1">
        <f>VLOOKUP(A3196,'ADM Details FY17'!$A$3:$G$3515,7,FALSE)</f>
        <v>0</v>
      </c>
      <c r="G3196" s="1">
        <f>VLOOKUP(A3196,'ADM Details FY17'!$A$3:$H$3515,8,FALSE)</f>
        <v>0</v>
      </c>
      <c r="H3196" s="1">
        <f>VLOOKUP(A3196,'ADM Details FY17'!$A$3:$I$3515,9,FALSE)</f>
        <v>0</v>
      </c>
      <c r="I3196" s="1">
        <f>VLOOKUP(A3196,'ADM Details FY17'!$A$3:$J$3517,10,FALSE)</f>
        <v>0</v>
      </c>
      <c r="J3196" s="1">
        <f>VLOOKUP(A3196,'ADM Details FY17'!$A$3:$K$3515,11,FALSE)</f>
        <v>0</v>
      </c>
      <c r="K3196" s="1">
        <f>VLOOKUP(A3196,'ADM Details FY17'!$A$3:$M$3515,13,FALSE)</f>
        <v>0</v>
      </c>
      <c r="L3196" s="1">
        <f>VLOOKUP(A3196,'ADM Details FY17'!$A$3:$O$3515,15,FALSE)</f>
        <v>0</v>
      </c>
      <c r="M3196" s="1">
        <f>VLOOKUP(A3196,'ADM Details FY17'!$A$3:$P$3515,16,FALSE)</f>
        <v>0</v>
      </c>
      <c r="N3196" s="1">
        <f>VLOOKUP(A3196,'ADM Details FY17'!$A$3:$Q$3515,17,FALSE)</f>
        <v>0</v>
      </c>
      <c r="O3196" s="1">
        <f>VLOOKUP(A3196,'ADM Details FY17'!$A$3:$S$3515,19,FALSE)</f>
        <v>0</v>
      </c>
      <c r="P3196" s="1">
        <f>VLOOKUP(A3196,'ADM Details FY17'!$A$3:$U$3515,21,FALSE)</f>
        <v>0</v>
      </c>
      <c r="Q3196" s="1">
        <f>VLOOKUP(A3196,'ADM Details FY17'!$A$3:$V$3515,22,FALSE)</f>
        <v>0</v>
      </c>
      <c r="R3196" s="1">
        <f>VLOOKUP(A3196,'ADM Details FY17'!$A$3:$W$3515,23,FALSE)</f>
        <v>0</v>
      </c>
      <c r="S3196" s="1">
        <f>VLOOKUP(A3196,'ADM Details FY17'!$A$3:$X$3515,24,FALSE)</f>
        <v>0</v>
      </c>
      <c r="T3196" s="1">
        <f>VLOOKUP(A3196,'ADM Details FY17'!$A$3:$Y$3515,25,FALSE)</f>
        <v>0</v>
      </c>
      <c r="U3196" s="1">
        <f>VLOOKUP(A3196,'ADM Details FY17'!$A$3:$AA$3515,27,FALSE)</f>
        <v>0</v>
      </c>
      <c r="V3196" s="1">
        <f>IFERROR(VLOOKUP(C3196,'eindex _tget pp '!$A$4:$E$615,5,FALSE),0)</f>
        <v>0</v>
      </c>
      <c r="W3196" s="31">
        <f>IFERROR(VLOOKUP(C3196,'eindex _tget pp '!$A$4:$F$615,6,FALSE),0)</f>
        <v>0</v>
      </c>
      <c r="X3196" s="4">
        <f>IFERROR(VLOOKUP(B3196,'eschools 16'!$A$2:$F$25,6,FALSE),1)</f>
        <v>1</v>
      </c>
      <c r="Y3196" s="1">
        <f t="shared" si="245"/>
        <v>0</v>
      </c>
      <c r="Z3196" s="1">
        <f t="shared" si="246"/>
        <v>0</v>
      </c>
      <c r="AA3196" s="31">
        <f>IFERROR(VLOOKUP(C3196,'eindex _tget pp '!$A$4:$G$615,7,FALSE),0)</f>
        <v>0</v>
      </c>
      <c r="AB3196" s="1">
        <f>VLOOKUP(A3196,'ADM Details FY17'!$A$3:$AB$3515,28,FALSE)</f>
        <v>0</v>
      </c>
      <c r="AC3196" s="1">
        <f t="shared" si="247"/>
        <v>0</v>
      </c>
      <c r="AD3196" s="1">
        <f t="shared" si="248"/>
        <v>0</v>
      </c>
      <c r="AE3196" s="1">
        <f t="shared" si="249"/>
        <v>0</v>
      </c>
    </row>
    <row r="3197" spans="1:31" x14ac:dyDescent="0.25">
      <c r="A3197" t="str">
        <f>B3197&amp;"-"&amp;COUNTIF($B$3:B3197,B3197)</f>
        <v>8280-15</v>
      </c>
      <c r="B3197">
        <v>8280</v>
      </c>
      <c r="C3197" s="18">
        <f>VLOOKUP(A3197,'ADM Details FY17'!$A$3:$D$3515,4,FALSE)</f>
        <v>0</v>
      </c>
      <c r="D3197" s="1">
        <f>VLOOKUP(A3197,'ADM Details FY17'!$A$3:$E$3515,5,FALSE)</f>
        <v>0</v>
      </c>
      <c r="E3197" s="1">
        <f>VLOOKUP(A3197,'ADM Details FY17'!$A$3:$F$3515,6,FALSE)</f>
        <v>0</v>
      </c>
      <c r="F3197" s="1">
        <f>VLOOKUP(A3197,'ADM Details FY17'!$A$3:$G$3515,7,FALSE)</f>
        <v>0</v>
      </c>
      <c r="G3197" s="1">
        <f>VLOOKUP(A3197,'ADM Details FY17'!$A$3:$H$3515,8,FALSE)</f>
        <v>0</v>
      </c>
      <c r="H3197" s="1">
        <f>VLOOKUP(A3197,'ADM Details FY17'!$A$3:$I$3515,9,FALSE)</f>
        <v>0</v>
      </c>
      <c r="I3197" s="1">
        <f>VLOOKUP(A3197,'ADM Details FY17'!$A$3:$J$3517,10,FALSE)</f>
        <v>0</v>
      </c>
      <c r="J3197" s="1">
        <f>VLOOKUP(A3197,'ADM Details FY17'!$A$3:$K$3515,11,FALSE)</f>
        <v>0</v>
      </c>
      <c r="K3197" s="1">
        <f>VLOOKUP(A3197,'ADM Details FY17'!$A$3:$M$3515,13,FALSE)</f>
        <v>0</v>
      </c>
      <c r="L3197" s="1">
        <f>VLOOKUP(A3197,'ADM Details FY17'!$A$3:$O$3515,15,FALSE)</f>
        <v>0</v>
      </c>
      <c r="M3197" s="1">
        <f>VLOOKUP(A3197,'ADM Details FY17'!$A$3:$P$3515,16,FALSE)</f>
        <v>0</v>
      </c>
      <c r="N3197" s="1">
        <f>VLOOKUP(A3197,'ADM Details FY17'!$A$3:$Q$3515,17,FALSE)</f>
        <v>0</v>
      </c>
      <c r="O3197" s="1">
        <f>VLOOKUP(A3197,'ADM Details FY17'!$A$3:$S$3515,19,FALSE)</f>
        <v>0</v>
      </c>
      <c r="P3197" s="1">
        <f>VLOOKUP(A3197,'ADM Details FY17'!$A$3:$U$3515,21,FALSE)</f>
        <v>0</v>
      </c>
      <c r="Q3197" s="1">
        <f>VLOOKUP(A3197,'ADM Details FY17'!$A$3:$V$3515,22,FALSE)</f>
        <v>0</v>
      </c>
      <c r="R3197" s="1">
        <f>VLOOKUP(A3197,'ADM Details FY17'!$A$3:$W$3515,23,FALSE)</f>
        <v>0</v>
      </c>
      <c r="S3197" s="1">
        <f>VLOOKUP(A3197,'ADM Details FY17'!$A$3:$X$3515,24,FALSE)</f>
        <v>0</v>
      </c>
      <c r="T3197" s="1">
        <f>VLOOKUP(A3197,'ADM Details FY17'!$A$3:$Y$3515,25,FALSE)</f>
        <v>0</v>
      </c>
      <c r="U3197" s="1">
        <f>VLOOKUP(A3197,'ADM Details FY17'!$A$3:$AA$3515,27,FALSE)</f>
        <v>0</v>
      </c>
      <c r="V3197" s="1">
        <f>IFERROR(VLOOKUP(C3197,'eindex _tget pp '!$A$4:$E$615,5,FALSE),0)</f>
        <v>0</v>
      </c>
      <c r="W3197" s="31">
        <f>IFERROR(VLOOKUP(C3197,'eindex _tget pp '!$A$4:$F$615,6,FALSE),0)</f>
        <v>0</v>
      </c>
      <c r="X3197" s="4">
        <f>IFERROR(VLOOKUP(B3197,'eschools 16'!$A$2:$F$25,6,FALSE),1)</f>
        <v>1</v>
      </c>
      <c r="Y3197" s="1">
        <f t="shared" si="245"/>
        <v>0</v>
      </c>
      <c r="Z3197" s="1">
        <f t="shared" si="246"/>
        <v>0</v>
      </c>
      <c r="AA3197" s="31">
        <f>IFERROR(VLOOKUP(C3197,'eindex _tget pp '!$A$4:$G$615,7,FALSE),0)</f>
        <v>0</v>
      </c>
      <c r="AB3197" s="1">
        <f>VLOOKUP(A3197,'ADM Details FY17'!$A$3:$AB$3515,28,FALSE)</f>
        <v>0</v>
      </c>
      <c r="AC3197" s="1">
        <f t="shared" si="247"/>
        <v>0</v>
      </c>
      <c r="AD3197" s="1">
        <f t="shared" si="248"/>
        <v>0</v>
      </c>
      <c r="AE3197" s="1">
        <f t="shared" si="249"/>
        <v>0</v>
      </c>
    </row>
    <row r="3198" spans="1:31" x14ac:dyDescent="0.25">
      <c r="A3198" t="str">
        <f>B3198&amp;"-"&amp;COUNTIF($B$3:B3198,B3198)</f>
        <v>8280-16</v>
      </c>
      <c r="B3198">
        <v>8280</v>
      </c>
      <c r="C3198" s="18">
        <f>VLOOKUP(A3198,'ADM Details FY17'!$A$3:$D$3515,4,FALSE)</f>
        <v>0</v>
      </c>
      <c r="D3198" s="1">
        <f>VLOOKUP(A3198,'ADM Details FY17'!$A$3:$E$3515,5,FALSE)</f>
        <v>0</v>
      </c>
      <c r="E3198" s="1">
        <f>VLOOKUP(A3198,'ADM Details FY17'!$A$3:$F$3515,6,FALSE)</f>
        <v>0</v>
      </c>
      <c r="F3198" s="1">
        <f>VLOOKUP(A3198,'ADM Details FY17'!$A$3:$G$3515,7,FALSE)</f>
        <v>0</v>
      </c>
      <c r="G3198" s="1">
        <f>VLOOKUP(A3198,'ADM Details FY17'!$A$3:$H$3515,8,FALSE)</f>
        <v>0</v>
      </c>
      <c r="H3198" s="1">
        <f>VLOOKUP(A3198,'ADM Details FY17'!$A$3:$I$3515,9,FALSE)</f>
        <v>0</v>
      </c>
      <c r="I3198" s="1">
        <f>VLOOKUP(A3198,'ADM Details FY17'!$A$3:$J$3517,10,FALSE)</f>
        <v>0</v>
      </c>
      <c r="J3198" s="1">
        <f>VLOOKUP(A3198,'ADM Details FY17'!$A$3:$K$3515,11,FALSE)</f>
        <v>0</v>
      </c>
      <c r="K3198" s="1">
        <f>VLOOKUP(A3198,'ADM Details FY17'!$A$3:$M$3515,13,FALSE)</f>
        <v>0</v>
      </c>
      <c r="L3198" s="1">
        <f>VLOOKUP(A3198,'ADM Details FY17'!$A$3:$O$3515,15,FALSE)</f>
        <v>0</v>
      </c>
      <c r="M3198" s="1">
        <f>VLOOKUP(A3198,'ADM Details FY17'!$A$3:$P$3515,16,FALSE)</f>
        <v>0</v>
      </c>
      <c r="N3198" s="1">
        <f>VLOOKUP(A3198,'ADM Details FY17'!$A$3:$Q$3515,17,FALSE)</f>
        <v>0</v>
      </c>
      <c r="O3198" s="1">
        <f>VLOOKUP(A3198,'ADM Details FY17'!$A$3:$S$3515,19,FALSE)</f>
        <v>0</v>
      </c>
      <c r="P3198" s="1">
        <f>VLOOKUP(A3198,'ADM Details FY17'!$A$3:$U$3515,21,FALSE)</f>
        <v>0</v>
      </c>
      <c r="Q3198" s="1">
        <f>VLOOKUP(A3198,'ADM Details FY17'!$A$3:$V$3515,22,FALSE)</f>
        <v>0</v>
      </c>
      <c r="R3198" s="1">
        <f>VLOOKUP(A3198,'ADM Details FY17'!$A$3:$W$3515,23,FALSE)</f>
        <v>0</v>
      </c>
      <c r="S3198" s="1">
        <f>VLOOKUP(A3198,'ADM Details FY17'!$A$3:$X$3515,24,FALSE)</f>
        <v>0</v>
      </c>
      <c r="T3198" s="1">
        <f>VLOOKUP(A3198,'ADM Details FY17'!$A$3:$Y$3515,25,FALSE)</f>
        <v>0</v>
      </c>
      <c r="U3198" s="1">
        <f>VLOOKUP(A3198,'ADM Details FY17'!$A$3:$AA$3515,27,FALSE)</f>
        <v>0</v>
      </c>
      <c r="V3198" s="1">
        <f>IFERROR(VLOOKUP(C3198,'eindex _tget pp '!$A$4:$E$615,5,FALSE),0)</f>
        <v>0</v>
      </c>
      <c r="W3198" s="31">
        <f>IFERROR(VLOOKUP(C3198,'eindex _tget pp '!$A$4:$F$615,6,FALSE),0)</f>
        <v>0</v>
      </c>
      <c r="X3198" s="4">
        <f>IFERROR(VLOOKUP(B3198,'eschools 16'!$A$2:$F$25,6,FALSE),1)</f>
        <v>1</v>
      </c>
      <c r="Y3198" s="1">
        <f t="shared" si="245"/>
        <v>0</v>
      </c>
      <c r="Z3198" s="1">
        <f t="shared" si="246"/>
        <v>0</v>
      </c>
      <c r="AA3198" s="31">
        <f>IFERROR(VLOOKUP(C3198,'eindex _tget pp '!$A$4:$G$615,7,FALSE),0)</f>
        <v>0</v>
      </c>
      <c r="AB3198" s="1">
        <f>VLOOKUP(A3198,'ADM Details FY17'!$A$3:$AB$3515,28,FALSE)</f>
        <v>0</v>
      </c>
      <c r="AC3198" s="1">
        <f t="shared" si="247"/>
        <v>0</v>
      </c>
      <c r="AD3198" s="1">
        <f t="shared" si="248"/>
        <v>0</v>
      </c>
      <c r="AE3198" s="1">
        <f t="shared" si="249"/>
        <v>0</v>
      </c>
    </row>
    <row r="3199" spans="1:31" x14ac:dyDescent="0.25">
      <c r="A3199" t="str">
        <f>B3199&amp;"-"&amp;COUNTIF($B$3:B3199,B3199)</f>
        <v>8280-17</v>
      </c>
      <c r="B3199">
        <v>8280</v>
      </c>
      <c r="C3199" s="18">
        <f>VLOOKUP(A3199,'ADM Details FY17'!$A$3:$D$3515,4,FALSE)</f>
        <v>0</v>
      </c>
      <c r="D3199" s="1">
        <f>VLOOKUP(A3199,'ADM Details FY17'!$A$3:$E$3515,5,FALSE)</f>
        <v>0</v>
      </c>
      <c r="E3199" s="1">
        <f>VLOOKUP(A3199,'ADM Details FY17'!$A$3:$F$3515,6,FALSE)</f>
        <v>0</v>
      </c>
      <c r="F3199" s="1">
        <f>VLOOKUP(A3199,'ADM Details FY17'!$A$3:$G$3515,7,FALSE)</f>
        <v>0</v>
      </c>
      <c r="G3199" s="1">
        <f>VLOOKUP(A3199,'ADM Details FY17'!$A$3:$H$3515,8,FALSE)</f>
        <v>0</v>
      </c>
      <c r="H3199" s="1">
        <f>VLOOKUP(A3199,'ADM Details FY17'!$A$3:$I$3515,9,FALSE)</f>
        <v>0</v>
      </c>
      <c r="I3199" s="1">
        <f>VLOOKUP(A3199,'ADM Details FY17'!$A$3:$J$3517,10,FALSE)</f>
        <v>0</v>
      </c>
      <c r="J3199" s="1">
        <f>VLOOKUP(A3199,'ADM Details FY17'!$A$3:$K$3515,11,FALSE)</f>
        <v>0</v>
      </c>
      <c r="K3199" s="1">
        <f>VLOOKUP(A3199,'ADM Details FY17'!$A$3:$M$3515,13,FALSE)</f>
        <v>0</v>
      </c>
      <c r="L3199" s="1">
        <f>VLOOKUP(A3199,'ADM Details FY17'!$A$3:$O$3515,15,FALSE)</f>
        <v>0</v>
      </c>
      <c r="M3199" s="1">
        <f>VLOOKUP(A3199,'ADM Details FY17'!$A$3:$P$3515,16,FALSE)</f>
        <v>0</v>
      </c>
      <c r="N3199" s="1">
        <f>VLOOKUP(A3199,'ADM Details FY17'!$A$3:$Q$3515,17,FALSE)</f>
        <v>0</v>
      </c>
      <c r="O3199" s="1">
        <f>VLOOKUP(A3199,'ADM Details FY17'!$A$3:$S$3515,19,FALSE)</f>
        <v>0</v>
      </c>
      <c r="P3199" s="1">
        <f>VLOOKUP(A3199,'ADM Details FY17'!$A$3:$U$3515,21,FALSE)</f>
        <v>0</v>
      </c>
      <c r="Q3199" s="1">
        <f>VLOOKUP(A3199,'ADM Details FY17'!$A$3:$V$3515,22,FALSE)</f>
        <v>0</v>
      </c>
      <c r="R3199" s="1">
        <f>VLOOKUP(A3199,'ADM Details FY17'!$A$3:$W$3515,23,FALSE)</f>
        <v>0</v>
      </c>
      <c r="S3199" s="1">
        <f>VLOOKUP(A3199,'ADM Details FY17'!$A$3:$X$3515,24,FALSE)</f>
        <v>0</v>
      </c>
      <c r="T3199" s="1">
        <f>VLOOKUP(A3199,'ADM Details FY17'!$A$3:$Y$3515,25,FALSE)</f>
        <v>0</v>
      </c>
      <c r="U3199" s="1">
        <f>VLOOKUP(A3199,'ADM Details FY17'!$A$3:$AA$3515,27,FALSE)</f>
        <v>0</v>
      </c>
      <c r="V3199" s="1">
        <f>IFERROR(VLOOKUP(C3199,'eindex _tget pp '!$A$4:$E$615,5,FALSE),0)</f>
        <v>0</v>
      </c>
      <c r="W3199" s="31">
        <f>IFERROR(VLOOKUP(C3199,'eindex _tget pp '!$A$4:$F$615,6,FALSE),0)</f>
        <v>0</v>
      </c>
      <c r="X3199" s="4">
        <f>IFERROR(VLOOKUP(B3199,'eschools 16'!$A$2:$F$25,6,FALSE),1)</f>
        <v>1</v>
      </c>
      <c r="Y3199" s="1">
        <f t="shared" si="245"/>
        <v>0</v>
      </c>
      <c r="Z3199" s="1">
        <f t="shared" si="246"/>
        <v>0</v>
      </c>
      <c r="AA3199" s="31">
        <f>IFERROR(VLOOKUP(C3199,'eindex _tget pp '!$A$4:$G$615,7,FALSE),0)</f>
        <v>0</v>
      </c>
      <c r="AB3199" s="1">
        <f>VLOOKUP(A3199,'ADM Details FY17'!$A$3:$AB$3515,28,FALSE)</f>
        <v>0</v>
      </c>
      <c r="AC3199" s="1">
        <f t="shared" si="247"/>
        <v>0</v>
      </c>
      <c r="AD3199" s="1">
        <f t="shared" si="248"/>
        <v>0</v>
      </c>
      <c r="AE3199" s="1">
        <f t="shared" si="249"/>
        <v>0</v>
      </c>
    </row>
    <row r="3200" spans="1:31" x14ac:dyDescent="0.25">
      <c r="A3200" t="str">
        <f>B3200&amp;"-"&amp;COUNTIF($B$3:B3200,B3200)</f>
        <v>8280-18</v>
      </c>
      <c r="B3200">
        <v>8280</v>
      </c>
      <c r="C3200" s="18">
        <f>VLOOKUP(A3200,'ADM Details FY17'!$A$3:$D$3515,4,FALSE)</f>
        <v>0</v>
      </c>
      <c r="D3200" s="1">
        <f>VLOOKUP(A3200,'ADM Details FY17'!$A$3:$E$3515,5,FALSE)</f>
        <v>0</v>
      </c>
      <c r="E3200" s="1">
        <f>VLOOKUP(A3200,'ADM Details FY17'!$A$3:$F$3515,6,FALSE)</f>
        <v>0</v>
      </c>
      <c r="F3200" s="1">
        <f>VLOOKUP(A3200,'ADM Details FY17'!$A$3:$G$3515,7,FALSE)</f>
        <v>0</v>
      </c>
      <c r="G3200" s="1">
        <f>VLOOKUP(A3200,'ADM Details FY17'!$A$3:$H$3515,8,FALSE)</f>
        <v>0</v>
      </c>
      <c r="H3200" s="1">
        <f>VLOOKUP(A3200,'ADM Details FY17'!$A$3:$I$3515,9,FALSE)</f>
        <v>0</v>
      </c>
      <c r="I3200" s="1">
        <f>VLOOKUP(A3200,'ADM Details FY17'!$A$3:$J$3517,10,FALSE)</f>
        <v>0</v>
      </c>
      <c r="J3200" s="1">
        <f>VLOOKUP(A3200,'ADM Details FY17'!$A$3:$K$3515,11,FALSE)</f>
        <v>0</v>
      </c>
      <c r="K3200" s="1">
        <f>VLOOKUP(A3200,'ADM Details FY17'!$A$3:$M$3515,13,FALSE)</f>
        <v>0</v>
      </c>
      <c r="L3200" s="1">
        <f>VLOOKUP(A3200,'ADM Details FY17'!$A$3:$O$3515,15,FALSE)</f>
        <v>0</v>
      </c>
      <c r="M3200" s="1">
        <f>VLOOKUP(A3200,'ADM Details FY17'!$A$3:$P$3515,16,FALSE)</f>
        <v>0</v>
      </c>
      <c r="N3200" s="1">
        <f>VLOOKUP(A3200,'ADM Details FY17'!$A$3:$Q$3515,17,FALSE)</f>
        <v>0</v>
      </c>
      <c r="O3200" s="1">
        <f>VLOOKUP(A3200,'ADM Details FY17'!$A$3:$S$3515,19,FALSE)</f>
        <v>0</v>
      </c>
      <c r="P3200" s="1">
        <f>VLOOKUP(A3200,'ADM Details FY17'!$A$3:$U$3515,21,FALSE)</f>
        <v>0</v>
      </c>
      <c r="Q3200" s="1">
        <f>VLOOKUP(A3200,'ADM Details FY17'!$A$3:$V$3515,22,FALSE)</f>
        <v>0</v>
      </c>
      <c r="R3200" s="1">
        <f>VLOOKUP(A3200,'ADM Details FY17'!$A$3:$W$3515,23,FALSE)</f>
        <v>0</v>
      </c>
      <c r="S3200" s="1">
        <f>VLOOKUP(A3200,'ADM Details FY17'!$A$3:$X$3515,24,FALSE)</f>
        <v>0</v>
      </c>
      <c r="T3200" s="1">
        <f>VLOOKUP(A3200,'ADM Details FY17'!$A$3:$Y$3515,25,FALSE)</f>
        <v>0</v>
      </c>
      <c r="U3200" s="1">
        <f>VLOOKUP(A3200,'ADM Details FY17'!$A$3:$AA$3515,27,FALSE)</f>
        <v>0</v>
      </c>
      <c r="V3200" s="1">
        <f>IFERROR(VLOOKUP(C3200,'eindex _tget pp '!$A$4:$E$615,5,FALSE),0)</f>
        <v>0</v>
      </c>
      <c r="W3200" s="31">
        <f>IFERROR(VLOOKUP(C3200,'eindex _tget pp '!$A$4:$F$615,6,FALSE),0)</f>
        <v>0</v>
      </c>
      <c r="X3200" s="4">
        <f>IFERROR(VLOOKUP(B3200,'eschools 16'!$A$2:$F$25,6,FALSE),1)</f>
        <v>1</v>
      </c>
      <c r="Y3200" s="1">
        <f t="shared" si="245"/>
        <v>0</v>
      </c>
      <c r="Z3200" s="1">
        <f t="shared" si="246"/>
        <v>0</v>
      </c>
      <c r="AA3200" s="31">
        <f>IFERROR(VLOOKUP(C3200,'eindex _tget pp '!$A$4:$G$615,7,FALSE),0)</f>
        <v>0</v>
      </c>
      <c r="AB3200" s="1">
        <f>VLOOKUP(A3200,'ADM Details FY17'!$A$3:$AB$3515,28,FALSE)</f>
        <v>0</v>
      </c>
      <c r="AC3200" s="1">
        <f t="shared" si="247"/>
        <v>0</v>
      </c>
      <c r="AD3200" s="1">
        <f t="shared" si="248"/>
        <v>0</v>
      </c>
      <c r="AE3200" s="1">
        <f t="shared" si="249"/>
        <v>0</v>
      </c>
    </row>
    <row r="3201" spans="1:31" x14ac:dyDescent="0.25">
      <c r="A3201" t="str">
        <f>B3201&amp;"-"&amp;COUNTIF($B$3:B3201,B3201)</f>
        <v>8281-1</v>
      </c>
      <c r="B3201">
        <v>8281</v>
      </c>
      <c r="C3201" s="18">
        <f>VLOOKUP(A3201,'ADM Details FY17'!$A$3:$D$3515,4,FALSE)</f>
        <v>43802</v>
      </c>
      <c r="D3201" s="1">
        <f>VLOOKUP(A3201,'ADM Details FY17'!$A$3:$E$3515,5,FALSE)</f>
        <v>207.63</v>
      </c>
      <c r="E3201" s="1">
        <f>VLOOKUP(A3201,'ADM Details FY17'!$A$3:$F$3515,6,FALSE)</f>
        <v>4.47</v>
      </c>
      <c r="F3201" s="1">
        <f>VLOOKUP(A3201,'ADM Details FY17'!$A$3:$G$3515,7,FALSE)</f>
        <v>33.630000000000003</v>
      </c>
      <c r="G3201" s="1">
        <f>VLOOKUP(A3201,'ADM Details FY17'!$A$3:$H$3515,8,FALSE)</f>
        <v>5.79</v>
      </c>
      <c r="H3201" s="1">
        <f>VLOOKUP(A3201,'ADM Details FY17'!$A$3:$I$3515,9,FALSE)</f>
        <v>1</v>
      </c>
      <c r="I3201" s="1">
        <f>VLOOKUP(A3201,'ADM Details FY17'!$A$3:$J$3517,10,FALSE)</f>
        <v>0</v>
      </c>
      <c r="J3201" s="1">
        <f>VLOOKUP(A3201,'ADM Details FY17'!$A$3:$K$3515,11,FALSE)</f>
        <v>0</v>
      </c>
      <c r="K3201" s="1">
        <f>VLOOKUP(A3201,'ADM Details FY17'!$A$3:$M$3515,13,FALSE)</f>
        <v>207.63</v>
      </c>
      <c r="L3201" s="1">
        <f>VLOOKUP(A3201,'ADM Details FY17'!$A$3:$O$3515,15,FALSE)</f>
        <v>0</v>
      </c>
      <c r="M3201" s="1">
        <f>VLOOKUP(A3201,'ADM Details FY17'!$A$3:$P$3515,16,FALSE)</f>
        <v>7.99</v>
      </c>
      <c r="N3201" s="1">
        <f>VLOOKUP(A3201,'ADM Details FY17'!$A$3:$Q$3515,17,FALSE)</f>
        <v>0</v>
      </c>
      <c r="O3201" s="1">
        <f>VLOOKUP(A3201,'ADM Details FY17'!$A$3:$S$3515,19,FALSE)</f>
        <v>96.4</v>
      </c>
      <c r="P3201" s="1">
        <f>VLOOKUP(A3201,'ADM Details FY17'!$A$3:$U$3515,21,FALSE)</f>
        <v>0</v>
      </c>
      <c r="Q3201" s="1">
        <f>VLOOKUP(A3201,'ADM Details FY17'!$A$3:$V$3515,22,FALSE)</f>
        <v>0</v>
      </c>
      <c r="R3201" s="1">
        <f>VLOOKUP(A3201,'ADM Details FY17'!$A$3:$W$3515,23,FALSE)</f>
        <v>0</v>
      </c>
      <c r="S3201" s="1">
        <f>VLOOKUP(A3201,'ADM Details FY17'!$A$3:$X$3515,24,FALSE)</f>
        <v>0</v>
      </c>
      <c r="T3201" s="1">
        <f>VLOOKUP(A3201,'ADM Details FY17'!$A$3:$Y$3515,25,FALSE)</f>
        <v>0</v>
      </c>
      <c r="U3201" s="1">
        <f>VLOOKUP(A3201,'ADM Details FY17'!$A$3:$AA$3515,27,FALSE)</f>
        <v>0</v>
      </c>
      <c r="V3201" s="1">
        <f>IFERROR(VLOOKUP(C3201,'eindex _tget pp '!$A$4:$E$615,5,FALSE),0)</f>
        <v>454.00578141101448</v>
      </c>
      <c r="W3201" s="31">
        <f>IFERROR(VLOOKUP(C3201,'eindex _tget pp '!$A$4:$F$615,6,FALSE),0)</f>
        <v>3.6729279115</v>
      </c>
      <c r="X3201" s="4">
        <f>IFERROR(VLOOKUP(B3201,'eschools 16'!$A$2:$F$25,6,FALSE),1)</f>
        <v>1</v>
      </c>
      <c r="Y3201" s="1">
        <f t="shared" si="245"/>
        <v>23566.31</v>
      </c>
      <c r="Z3201" s="1">
        <f t="shared" si="246"/>
        <v>207429.93</v>
      </c>
      <c r="AA3201" s="31">
        <f>IFERROR(VLOOKUP(C3201,'eindex _tget pp '!$A$4:$G$615,7,FALSE),0)</f>
        <v>0.53438618000000004</v>
      </c>
      <c r="AB3201" s="1">
        <f>VLOOKUP(A3201,'ADM Details FY17'!$A$3:$AB$3515,28,FALSE)</f>
        <v>0</v>
      </c>
      <c r="AC3201" s="1">
        <f t="shared" si="247"/>
        <v>0</v>
      </c>
      <c r="AD3201" s="1">
        <f t="shared" si="248"/>
        <v>207.63</v>
      </c>
      <c r="AE3201" s="1">
        <f t="shared" si="249"/>
        <v>31144.5</v>
      </c>
    </row>
    <row r="3202" spans="1:31" x14ac:dyDescent="0.25">
      <c r="A3202" t="str">
        <f>B3202&amp;"-"&amp;COUNTIF($B$3:B3202,B3202)</f>
        <v>8281-2</v>
      </c>
      <c r="B3202">
        <v>8281</v>
      </c>
      <c r="C3202" s="18">
        <f>VLOOKUP(A3202,'ADM Details FY17'!$A$3:$D$3515,4,FALSE)</f>
        <v>46979</v>
      </c>
      <c r="D3202" s="1">
        <f>VLOOKUP(A3202,'ADM Details FY17'!$A$3:$E$3515,5,FALSE)</f>
        <v>7.22</v>
      </c>
      <c r="E3202" s="1">
        <f>VLOOKUP(A3202,'ADM Details FY17'!$A$3:$F$3515,6,FALSE)</f>
        <v>0</v>
      </c>
      <c r="F3202" s="1">
        <f>VLOOKUP(A3202,'ADM Details FY17'!$A$3:$G$3515,7,FALSE)</f>
        <v>0</v>
      </c>
      <c r="G3202" s="1">
        <f>VLOOKUP(A3202,'ADM Details FY17'!$A$3:$H$3515,8,FALSE)</f>
        <v>0</v>
      </c>
      <c r="H3202" s="1">
        <f>VLOOKUP(A3202,'ADM Details FY17'!$A$3:$I$3515,9,FALSE)</f>
        <v>0</v>
      </c>
      <c r="I3202" s="1">
        <f>VLOOKUP(A3202,'ADM Details FY17'!$A$3:$J$3517,10,FALSE)</f>
        <v>0</v>
      </c>
      <c r="J3202" s="1">
        <f>VLOOKUP(A3202,'ADM Details FY17'!$A$3:$K$3515,11,FALSE)</f>
        <v>0</v>
      </c>
      <c r="K3202" s="1">
        <f>VLOOKUP(A3202,'ADM Details FY17'!$A$3:$M$3515,13,FALSE)</f>
        <v>7.22</v>
      </c>
      <c r="L3202" s="1">
        <f>VLOOKUP(A3202,'ADM Details FY17'!$A$3:$O$3515,15,FALSE)</f>
        <v>0</v>
      </c>
      <c r="M3202" s="1">
        <f>VLOOKUP(A3202,'ADM Details FY17'!$A$3:$P$3515,16,FALSE)</f>
        <v>0</v>
      </c>
      <c r="N3202" s="1">
        <f>VLOOKUP(A3202,'ADM Details FY17'!$A$3:$Q$3515,17,FALSE)</f>
        <v>0</v>
      </c>
      <c r="O3202" s="1">
        <f>VLOOKUP(A3202,'ADM Details FY17'!$A$3:$S$3515,19,FALSE)</f>
        <v>3.66</v>
      </c>
      <c r="P3202" s="1">
        <f>VLOOKUP(A3202,'ADM Details FY17'!$A$3:$U$3515,21,FALSE)</f>
        <v>0</v>
      </c>
      <c r="Q3202" s="1">
        <f>VLOOKUP(A3202,'ADM Details FY17'!$A$3:$V$3515,22,FALSE)</f>
        <v>0</v>
      </c>
      <c r="R3202" s="1">
        <f>VLOOKUP(A3202,'ADM Details FY17'!$A$3:$W$3515,23,FALSE)</f>
        <v>0</v>
      </c>
      <c r="S3202" s="1">
        <f>VLOOKUP(A3202,'ADM Details FY17'!$A$3:$X$3515,24,FALSE)</f>
        <v>0</v>
      </c>
      <c r="T3202" s="1">
        <f>VLOOKUP(A3202,'ADM Details FY17'!$A$3:$Y$3515,25,FALSE)</f>
        <v>0</v>
      </c>
      <c r="U3202" s="1">
        <f>VLOOKUP(A3202,'ADM Details FY17'!$A$3:$AA$3515,27,FALSE)</f>
        <v>0</v>
      </c>
      <c r="V3202" s="1">
        <f>IFERROR(VLOOKUP(C3202,'eindex _tget pp '!$A$4:$E$615,5,FALSE),0)</f>
        <v>769.10153769067654</v>
      </c>
      <c r="W3202" s="31">
        <f>IFERROR(VLOOKUP(C3202,'eindex _tget pp '!$A$4:$F$615,6,FALSE),0)</f>
        <v>1.9955521261</v>
      </c>
      <c r="X3202" s="4">
        <f>IFERROR(VLOOKUP(B3202,'eschools 16'!$A$2:$F$25,6,FALSE),1)</f>
        <v>1</v>
      </c>
      <c r="Y3202" s="1">
        <f t="shared" si="245"/>
        <v>1388.23</v>
      </c>
      <c r="Z3202" s="1">
        <f t="shared" si="246"/>
        <v>3918.95</v>
      </c>
      <c r="AA3202" s="31">
        <f>IFERROR(VLOOKUP(C3202,'eindex _tget pp '!$A$4:$G$615,7,FALSE),0)</f>
        <v>0.60733533799999995</v>
      </c>
      <c r="AB3202" s="1">
        <f>VLOOKUP(A3202,'ADM Details FY17'!$A$3:$AB$3515,28,FALSE)</f>
        <v>0</v>
      </c>
      <c r="AC3202" s="1">
        <f t="shared" si="247"/>
        <v>0</v>
      </c>
      <c r="AD3202" s="1">
        <f t="shared" si="248"/>
        <v>7.22</v>
      </c>
      <c r="AE3202" s="1">
        <f t="shared" si="249"/>
        <v>1083</v>
      </c>
    </row>
    <row r="3203" spans="1:31" x14ac:dyDescent="0.25">
      <c r="A3203" t="str">
        <f>B3203&amp;"-"&amp;COUNTIF($B$3:B3203,B3203)</f>
        <v>8281-3</v>
      </c>
      <c r="B3203">
        <v>8281</v>
      </c>
      <c r="C3203" s="18">
        <f>VLOOKUP(A3203,'ADM Details FY17'!$A$3:$D$3515,4,FALSE)</f>
        <v>46953</v>
      </c>
      <c r="D3203" s="1">
        <f>VLOOKUP(A3203,'ADM Details FY17'!$A$3:$E$3515,5,FALSE)</f>
        <v>0.93</v>
      </c>
      <c r="E3203" s="1">
        <f>VLOOKUP(A3203,'ADM Details FY17'!$A$3:$F$3515,6,FALSE)</f>
        <v>0</v>
      </c>
      <c r="F3203" s="1">
        <f>VLOOKUP(A3203,'ADM Details FY17'!$A$3:$G$3515,7,FALSE)</f>
        <v>0</v>
      </c>
      <c r="G3203" s="1">
        <f>VLOOKUP(A3203,'ADM Details FY17'!$A$3:$H$3515,8,FALSE)</f>
        <v>0</v>
      </c>
      <c r="H3203" s="1">
        <f>VLOOKUP(A3203,'ADM Details FY17'!$A$3:$I$3515,9,FALSE)</f>
        <v>0</v>
      </c>
      <c r="I3203" s="1">
        <f>VLOOKUP(A3203,'ADM Details FY17'!$A$3:$J$3517,10,FALSE)</f>
        <v>0</v>
      </c>
      <c r="J3203" s="1">
        <f>VLOOKUP(A3203,'ADM Details FY17'!$A$3:$K$3515,11,FALSE)</f>
        <v>0</v>
      </c>
      <c r="K3203" s="1">
        <f>VLOOKUP(A3203,'ADM Details FY17'!$A$3:$M$3515,13,FALSE)</f>
        <v>0.93</v>
      </c>
      <c r="L3203" s="1">
        <f>VLOOKUP(A3203,'ADM Details FY17'!$A$3:$O$3515,15,FALSE)</f>
        <v>0</v>
      </c>
      <c r="M3203" s="1">
        <f>VLOOKUP(A3203,'ADM Details FY17'!$A$3:$P$3515,16,FALSE)</f>
        <v>0</v>
      </c>
      <c r="N3203" s="1">
        <f>VLOOKUP(A3203,'ADM Details FY17'!$A$3:$Q$3515,17,FALSE)</f>
        <v>0</v>
      </c>
      <c r="O3203" s="1">
        <f>VLOOKUP(A3203,'ADM Details FY17'!$A$3:$S$3515,19,FALSE)</f>
        <v>0</v>
      </c>
      <c r="P3203" s="1">
        <f>VLOOKUP(A3203,'ADM Details FY17'!$A$3:$U$3515,21,FALSE)</f>
        <v>0</v>
      </c>
      <c r="Q3203" s="1">
        <f>VLOOKUP(A3203,'ADM Details FY17'!$A$3:$V$3515,22,FALSE)</f>
        <v>0</v>
      </c>
      <c r="R3203" s="1">
        <f>VLOOKUP(A3203,'ADM Details FY17'!$A$3:$W$3515,23,FALSE)</f>
        <v>0</v>
      </c>
      <c r="S3203" s="1">
        <f>VLOOKUP(A3203,'ADM Details FY17'!$A$3:$X$3515,24,FALSE)</f>
        <v>0</v>
      </c>
      <c r="T3203" s="1">
        <f>VLOOKUP(A3203,'ADM Details FY17'!$A$3:$Y$3515,25,FALSE)</f>
        <v>0</v>
      </c>
      <c r="U3203" s="1">
        <f>VLOOKUP(A3203,'ADM Details FY17'!$A$3:$AA$3515,27,FALSE)</f>
        <v>0</v>
      </c>
      <c r="V3203" s="1">
        <f>IFERROR(VLOOKUP(C3203,'eindex _tget pp '!$A$4:$E$615,5,FALSE),0)</f>
        <v>1684.2348410919162</v>
      </c>
      <c r="W3203" s="31">
        <f>IFERROR(VLOOKUP(C3203,'eindex _tget pp '!$A$4:$F$615,6,FALSE),0)</f>
        <v>2.2177521208000002</v>
      </c>
      <c r="X3203" s="4">
        <f>IFERROR(VLOOKUP(B3203,'eschools 16'!$A$2:$F$25,6,FALSE),1)</f>
        <v>1</v>
      </c>
      <c r="Y3203" s="1">
        <f t="shared" si="245"/>
        <v>391.58</v>
      </c>
      <c r="Z3203" s="1">
        <f t="shared" si="246"/>
        <v>561</v>
      </c>
      <c r="AA3203" s="31">
        <f>IFERROR(VLOOKUP(C3203,'eindex _tget pp '!$A$4:$G$615,7,FALSE),0)</f>
        <v>0.81904988700000003</v>
      </c>
      <c r="AB3203" s="1">
        <f>VLOOKUP(A3203,'ADM Details FY17'!$A$3:$AB$3515,28,FALSE)</f>
        <v>0</v>
      </c>
      <c r="AC3203" s="1">
        <f t="shared" si="247"/>
        <v>0</v>
      </c>
      <c r="AD3203" s="1">
        <f t="shared" si="248"/>
        <v>0.93</v>
      </c>
      <c r="AE3203" s="1">
        <f t="shared" si="249"/>
        <v>139.5</v>
      </c>
    </row>
    <row r="3204" spans="1:31" x14ac:dyDescent="0.25">
      <c r="A3204" t="str">
        <f>B3204&amp;"-"&amp;COUNTIF($B$3:B3204,B3204)</f>
        <v>8281-4</v>
      </c>
      <c r="B3204">
        <v>8281</v>
      </c>
      <c r="C3204" s="18">
        <f>VLOOKUP(A3204,'ADM Details FY17'!$A$3:$D$3515,4,FALSE)</f>
        <v>47019</v>
      </c>
      <c r="D3204" s="1">
        <f>VLOOKUP(A3204,'ADM Details FY17'!$A$3:$E$3515,5,FALSE)</f>
        <v>0.92</v>
      </c>
      <c r="E3204" s="1">
        <f>VLOOKUP(A3204,'ADM Details FY17'!$A$3:$F$3515,6,FALSE)</f>
        <v>0</v>
      </c>
      <c r="F3204" s="1">
        <f>VLOOKUP(A3204,'ADM Details FY17'!$A$3:$G$3515,7,FALSE)</f>
        <v>0</v>
      </c>
      <c r="G3204" s="1">
        <f>VLOOKUP(A3204,'ADM Details FY17'!$A$3:$H$3515,8,FALSE)</f>
        <v>0</v>
      </c>
      <c r="H3204" s="1">
        <f>VLOOKUP(A3204,'ADM Details FY17'!$A$3:$I$3515,9,FALSE)</f>
        <v>0</v>
      </c>
      <c r="I3204" s="1">
        <f>VLOOKUP(A3204,'ADM Details FY17'!$A$3:$J$3517,10,FALSE)</f>
        <v>0</v>
      </c>
      <c r="J3204" s="1">
        <f>VLOOKUP(A3204,'ADM Details FY17'!$A$3:$K$3515,11,FALSE)</f>
        <v>0</v>
      </c>
      <c r="K3204" s="1">
        <f>VLOOKUP(A3204,'ADM Details FY17'!$A$3:$M$3515,13,FALSE)</f>
        <v>0.92</v>
      </c>
      <c r="L3204" s="1">
        <f>VLOOKUP(A3204,'ADM Details FY17'!$A$3:$O$3515,15,FALSE)</f>
        <v>0</v>
      </c>
      <c r="M3204" s="1">
        <f>VLOOKUP(A3204,'ADM Details FY17'!$A$3:$P$3515,16,FALSE)</f>
        <v>0</v>
      </c>
      <c r="N3204" s="1">
        <f>VLOOKUP(A3204,'ADM Details FY17'!$A$3:$Q$3515,17,FALSE)</f>
        <v>0</v>
      </c>
      <c r="O3204" s="1">
        <f>VLOOKUP(A3204,'ADM Details FY17'!$A$3:$S$3515,19,FALSE)</f>
        <v>0.92</v>
      </c>
      <c r="P3204" s="1">
        <f>VLOOKUP(A3204,'ADM Details FY17'!$A$3:$U$3515,21,FALSE)</f>
        <v>0</v>
      </c>
      <c r="Q3204" s="1">
        <f>VLOOKUP(A3204,'ADM Details FY17'!$A$3:$V$3515,22,FALSE)</f>
        <v>0</v>
      </c>
      <c r="R3204" s="1">
        <f>VLOOKUP(A3204,'ADM Details FY17'!$A$3:$W$3515,23,FALSE)</f>
        <v>0</v>
      </c>
      <c r="S3204" s="1">
        <f>VLOOKUP(A3204,'ADM Details FY17'!$A$3:$X$3515,24,FALSE)</f>
        <v>0</v>
      </c>
      <c r="T3204" s="1">
        <f>VLOOKUP(A3204,'ADM Details FY17'!$A$3:$Y$3515,25,FALSE)</f>
        <v>0</v>
      </c>
      <c r="U3204" s="1">
        <f>VLOOKUP(A3204,'ADM Details FY17'!$A$3:$AA$3515,27,FALSE)</f>
        <v>0</v>
      </c>
      <c r="V3204" s="1">
        <f>IFERROR(VLOOKUP(C3204,'eindex _tget pp '!$A$4:$E$615,5,FALSE),0)</f>
        <v>156.24796476641458</v>
      </c>
      <c r="W3204" s="31">
        <f>IFERROR(VLOOKUP(C3204,'eindex _tget pp '!$A$4:$F$615,6,FALSE),0)</f>
        <v>0.28475252620000002</v>
      </c>
      <c r="X3204" s="4">
        <f>IFERROR(VLOOKUP(B3204,'eschools 16'!$A$2:$F$25,6,FALSE),1)</f>
        <v>1</v>
      </c>
      <c r="Y3204" s="1">
        <f t="shared" ref="Y3204:Y3267" si="250">ROUND(IF(X3204=2,0,(AD3204*0.25*V3204)),2)</f>
        <v>35.94</v>
      </c>
      <c r="Z3204" s="1">
        <f t="shared" ref="Z3204:Z3267" si="251">ROUND(IF(X3204=2,0,(K3204*272*W3204)),2)</f>
        <v>71.260000000000005</v>
      </c>
      <c r="AA3204" s="31">
        <f>IFERROR(VLOOKUP(C3204,'eindex _tget pp '!$A$4:$G$615,7,FALSE),0)</f>
        <v>0.40680514600000001</v>
      </c>
      <c r="AB3204" s="1">
        <f>VLOOKUP(A3204,'ADM Details FY17'!$A$3:$AB$3515,28,FALSE)</f>
        <v>0</v>
      </c>
      <c r="AC3204" s="1">
        <f t="shared" ref="AC3204:AC3267" si="252">ROUND((AA3204*AB3204*923.6758),2)</f>
        <v>0</v>
      </c>
      <c r="AD3204" s="1">
        <f t="shared" ref="AD3204:AD3267" si="253">D3204+(U3204*0.2)</f>
        <v>0.92</v>
      </c>
      <c r="AE3204" s="1">
        <f t="shared" ref="AE3204:AE3267" si="254">IF(X3204=2,(AD3204*25),(AD3204*150))</f>
        <v>138</v>
      </c>
    </row>
    <row r="3205" spans="1:31" x14ac:dyDescent="0.25">
      <c r="A3205" t="str">
        <f>B3205&amp;"-"&amp;COUNTIF($B$3:B3205,B3205)</f>
        <v>8281-5</v>
      </c>
      <c r="B3205">
        <v>8281</v>
      </c>
      <c r="C3205" s="18">
        <f>VLOOKUP(A3205,'ADM Details FY17'!$A$3:$D$3515,4,FALSE)</f>
        <v>44800</v>
      </c>
      <c r="D3205" s="1">
        <f>VLOOKUP(A3205,'ADM Details FY17'!$A$3:$E$3515,5,FALSE)</f>
        <v>5</v>
      </c>
      <c r="E3205" s="1">
        <f>VLOOKUP(A3205,'ADM Details FY17'!$A$3:$F$3515,6,FALSE)</f>
        <v>0</v>
      </c>
      <c r="F3205" s="1">
        <f>VLOOKUP(A3205,'ADM Details FY17'!$A$3:$G$3515,7,FALSE)</f>
        <v>1</v>
      </c>
      <c r="G3205" s="1">
        <f>VLOOKUP(A3205,'ADM Details FY17'!$A$3:$H$3515,8,FALSE)</f>
        <v>1</v>
      </c>
      <c r="H3205" s="1">
        <f>VLOOKUP(A3205,'ADM Details FY17'!$A$3:$I$3515,9,FALSE)</f>
        <v>0</v>
      </c>
      <c r="I3205" s="1">
        <f>VLOOKUP(A3205,'ADM Details FY17'!$A$3:$J$3517,10,FALSE)</f>
        <v>0</v>
      </c>
      <c r="J3205" s="1">
        <f>VLOOKUP(A3205,'ADM Details FY17'!$A$3:$K$3515,11,FALSE)</f>
        <v>0</v>
      </c>
      <c r="K3205" s="1">
        <f>VLOOKUP(A3205,'ADM Details FY17'!$A$3:$M$3515,13,FALSE)</f>
        <v>5</v>
      </c>
      <c r="L3205" s="1">
        <f>VLOOKUP(A3205,'ADM Details FY17'!$A$3:$O$3515,15,FALSE)</f>
        <v>0</v>
      </c>
      <c r="M3205" s="1">
        <f>VLOOKUP(A3205,'ADM Details FY17'!$A$3:$P$3515,16,FALSE)</f>
        <v>0</v>
      </c>
      <c r="N3205" s="1">
        <f>VLOOKUP(A3205,'ADM Details FY17'!$A$3:$Q$3515,17,FALSE)</f>
        <v>0</v>
      </c>
      <c r="O3205" s="1">
        <f>VLOOKUP(A3205,'ADM Details FY17'!$A$3:$S$3515,19,FALSE)</f>
        <v>2</v>
      </c>
      <c r="P3205" s="1">
        <f>VLOOKUP(A3205,'ADM Details FY17'!$A$3:$U$3515,21,FALSE)</f>
        <v>0</v>
      </c>
      <c r="Q3205" s="1">
        <f>VLOOKUP(A3205,'ADM Details FY17'!$A$3:$V$3515,22,FALSE)</f>
        <v>0</v>
      </c>
      <c r="R3205" s="1">
        <f>VLOOKUP(A3205,'ADM Details FY17'!$A$3:$W$3515,23,FALSE)</f>
        <v>0</v>
      </c>
      <c r="S3205" s="1">
        <f>VLOOKUP(A3205,'ADM Details FY17'!$A$3:$X$3515,24,FALSE)</f>
        <v>0</v>
      </c>
      <c r="T3205" s="1">
        <f>VLOOKUP(A3205,'ADM Details FY17'!$A$3:$Y$3515,25,FALSE)</f>
        <v>0</v>
      </c>
      <c r="U3205" s="1">
        <f>VLOOKUP(A3205,'ADM Details FY17'!$A$3:$AA$3515,27,FALSE)</f>
        <v>0</v>
      </c>
      <c r="V3205" s="1">
        <f>IFERROR(VLOOKUP(C3205,'eindex _tget pp '!$A$4:$E$615,5,FALSE),0)</f>
        <v>751.72908667041872</v>
      </c>
      <c r="W3205" s="31">
        <f>IFERROR(VLOOKUP(C3205,'eindex _tget pp '!$A$4:$F$615,6,FALSE),0)</f>
        <v>1.7261732700000001</v>
      </c>
      <c r="X3205" s="4">
        <f>IFERROR(VLOOKUP(B3205,'eschools 16'!$A$2:$F$25,6,FALSE),1)</f>
        <v>1</v>
      </c>
      <c r="Y3205" s="1">
        <f t="shared" si="250"/>
        <v>939.66</v>
      </c>
      <c r="Z3205" s="1">
        <f t="shared" si="251"/>
        <v>2347.6</v>
      </c>
      <c r="AA3205" s="31">
        <f>IFERROR(VLOOKUP(C3205,'eindex _tget pp '!$A$4:$G$615,7,FALSE),0)</f>
        <v>0.59243781699999998</v>
      </c>
      <c r="AB3205" s="1">
        <f>VLOOKUP(A3205,'ADM Details FY17'!$A$3:$AB$3515,28,FALSE)</f>
        <v>0</v>
      </c>
      <c r="AC3205" s="1">
        <f t="shared" si="252"/>
        <v>0</v>
      </c>
      <c r="AD3205" s="1">
        <f t="shared" si="253"/>
        <v>5</v>
      </c>
      <c r="AE3205" s="1">
        <f t="shared" si="254"/>
        <v>750</v>
      </c>
    </row>
    <row r="3206" spans="1:31" x14ac:dyDescent="0.25">
      <c r="A3206" t="str">
        <f>B3206&amp;"-"&amp;COUNTIF($B$3:B3206,B3206)</f>
        <v>8281-6</v>
      </c>
      <c r="B3206">
        <v>8281</v>
      </c>
      <c r="C3206" s="18">
        <f>VLOOKUP(A3206,'ADM Details FY17'!$A$3:$D$3515,4,FALSE)</f>
        <v>0</v>
      </c>
      <c r="D3206" s="1">
        <f>VLOOKUP(A3206,'ADM Details FY17'!$A$3:$E$3515,5,FALSE)</f>
        <v>0</v>
      </c>
      <c r="E3206" s="1">
        <f>VLOOKUP(A3206,'ADM Details FY17'!$A$3:$F$3515,6,FALSE)</f>
        <v>0</v>
      </c>
      <c r="F3206" s="1">
        <f>VLOOKUP(A3206,'ADM Details FY17'!$A$3:$G$3515,7,FALSE)</f>
        <v>0</v>
      </c>
      <c r="G3206" s="1">
        <f>VLOOKUP(A3206,'ADM Details FY17'!$A$3:$H$3515,8,FALSE)</f>
        <v>0</v>
      </c>
      <c r="H3206" s="1">
        <f>VLOOKUP(A3206,'ADM Details FY17'!$A$3:$I$3515,9,FALSE)</f>
        <v>0</v>
      </c>
      <c r="I3206" s="1">
        <f>VLOOKUP(A3206,'ADM Details FY17'!$A$3:$J$3517,10,FALSE)</f>
        <v>0</v>
      </c>
      <c r="J3206" s="1">
        <f>VLOOKUP(A3206,'ADM Details FY17'!$A$3:$K$3515,11,FALSE)</f>
        <v>0</v>
      </c>
      <c r="K3206" s="1">
        <f>VLOOKUP(A3206,'ADM Details FY17'!$A$3:$M$3515,13,FALSE)</f>
        <v>0</v>
      </c>
      <c r="L3206" s="1">
        <f>VLOOKUP(A3206,'ADM Details FY17'!$A$3:$O$3515,15,FALSE)</f>
        <v>0</v>
      </c>
      <c r="M3206" s="1">
        <f>VLOOKUP(A3206,'ADM Details FY17'!$A$3:$P$3515,16,FALSE)</f>
        <v>0</v>
      </c>
      <c r="N3206" s="1">
        <f>VLOOKUP(A3206,'ADM Details FY17'!$A$3:$Q$3515,17,FALSE)</f>
        <v>0</v>
      </c>
      <c r="O3206" s="1">
        <f>VLOOKUP(A3206,'ADM Details FY17'!$A$3:$S$3515,19,FALSE)</f>
        <v>0</v>
      </c>
      <c r="P3206" s="1">
        <f>VLOOKUP(A3206,'ADM Details FY17'!$A$3:$U$3515,21,FALSE)</f>
        <v>0</v>
      </c>
      <c r="Q3206" s="1">
        <f>VLOOKUP(A3206,'ADM Details FY17'!$A$3:$V$3515,22,FALSE)</f>
        <v>0</v>
      </c>
      <c r="R3206" s="1">
        <f>VLOOKUP(A3206,'ADM Details FY17'!$A$3:$W$3515,23,FALSE)</f>
        <v>0</v>
      </c>
      <c r="S3206" s="1">
        <f>VLOOKUP(A3206,'ADM Details FY17'!$A$3:$X$3515,24,FALSE)</f>
        <v>0</v>
      </c>
      <c r="T3206" s="1">
        <f>VLOOKUP(A3206,'ADM Details FY17'!$A$3:$Y$3515,25,FALSE)</f>
        <v>0</v>
      </c>
      <c r="U3206" s="1">
        <f>VLOOKUP(A3206,'ADM Details FY17'!$A$3:$AA$3515,27,FALSE)</f>
        <v>0</v>
      </c>
      <c r="V3206" s="1">
        <f>IFERROR(VLOOKUP(C3206,'eindex _tget pp '!$A$4:$E$615,5,FALSE),0)</f>
        <v>0</v>
      </c>
      <c r="W3206" s="31">
        <f>IFERROR(VLOOKUP(C3206,'eindex _tget pp '!$A$4:$F$615,6,FALSE),0)</f>
        <v>0</v>
      </c>
      <c r="X3206" s="4">
        <f>IFERROR(VLOOKUP(B3206,'eschools 16'!$A$2:$F$25,6,FALSE),1)</f>
        <v>1</v>
      </c>
      <c r="Y3206" s="1">
        <f t="shared" si="250"/>
        <v>0</v>
      </c>
      <c r="Z3206" s="1">
        <f t="shared" si="251"/>
        <v>0</v>
      </c>
      <c r="AA3206" s="31">
        <f>IFERROR(VLOOKUP(C3206,'eindex _tget pp '!$A$4:$G$615,7,FALSE),0)</f>
        <v>0</v>
      </c>
      <c r="AB3206" s="1">
        <f>VLOOKUP(A3206,'ADM Details FY17'!$A$3:$AB$3515,28,FALSE)</f>
        <v>0</v>
      </c>
      <c r="AC3206" s="1">
        <f t="shared" si="252"/>
        <v>0</v>
      </c>
      <c r="AD3206" s="1">
        <f t="shared" si="253"/>
        <v>0</v>
      </c>
      <c r="AE3206" s="1">
        <f t="shared" si="254"/>
        <v>0</v>
      </c>
    </row>
    <row r="3207" spans="1:31" x14ac:dyDescent="0.25">
      <c r="A3207" t="str">
        <f>B3207&amp;"-"&amp;COUNTIF($B$3:B3207,B3207)</f>
        <v>8281-7</v>
      </c>
      <c r="B3207">
        <v>8281</v>
      </c>
      <c r="C3207" s="18">
        <f>VLOOKUP(A3207,'ADM Details FY17'!$A$3:$D$3515,4,FALSE)</f>
        <v>0</v>
      </c>
      <c r="D3207" s="1">
        <f>VLOOKUP(A3207,'ADM Details FY17'!$A$3:$E$3515,5,FALSE)</f>
        <v>0</v>
      </c>
      <c r="E3207" s="1">
        <f>VLOOKUP(A3207,'ADM Details FY17'!$A$3:$F$3515,6,FALSE)</f>
        <v>0</v>
      </c>
      <c r="F3207" s="1">
        <f>VLOOKUP(A3207,'ADM Details FY17'!$A$3:$G$3515,7,FALSE)</f>
        <v>0</v>
      </c>
      <c r="G3207" s="1">
        <f>VLOOKUP(A3207,'ADM Details FY17'!$A$3:$H$3515,8,FALSE)</f>
        <v>0</v>
      </c>
      <c r="H3207" s="1">
        <f>VLOOKUP(A3207,'ADM Details FY17'!$A$3:$I$3515,9,FALSE)</f>
        <v>0</v>
      </c>
      <c r="I3207" s="1">
        <f>VLOOKUP(A3207,'ADM Details FY17'!$A$3:$J$3517,10,FALSE)</f>
        <v>0</v>
      </c>
      <c r="J3207" s="1">
        <f>VLOOKUP(A3207,'ADM Details FY17'!$A$3:$K$3515,11,FALSE)</f>
        <v>0</v>
      </c>
      <c r="K3207" s="1">
        <f>VLOOKUP(A3207,'ADM Details FY17'!$A$3:$M$3515,13,FALSE)</f>
        <v>0</v>
      </c>
      <c r="L3207" s="1">
        <f>VLOOKUP(A3207,'ADM Details FY17'!$A$3:$O$3515,15,FALSE)</f>
        <v>0</v>
      </c>
      <c r="M3207" s="1">
        <f>VLOOKUP(A3207,'ADM Details FY17'!$A$3:$P$3515,16,FALSE)</f>
        <v>0</v>
      </c>
      <c r="N3207" s="1">
        <f>VLOOKUP(A3207,'ADM Details FY17'!$A$3:$Q$3515,17,FALSE)</f>
        <v>0</v>
      </c>
      <c r="O3207" s="1">
        <f>VLOOKUP(A3207,'ADM Details FY17'!$A$3:$S$3515,19,FALSE)</f>
        <v>0</v>
      </c>
      <c r="P3207" s="1">
        <f>VLOOKUP(A3207,'ADM Details FY17'!$A$3:$U$3515,21,FALSE)</f>
        <v>0</v>
      </c>
      <c r="Q3207" s="1">
        <f>VLOOKUP(A3207,'ADM Details FY17'!$A$3:$V$3515,22,FALSE)</f>
        <v>0</v>
      </c>
      <c r="R3207" s="1">
        <f>VLOOKUP(A3207,'ADM Details FY17'!$A$3:$W$3515,23,FALSE)</f>
        <v>0</v>
      </c>
      <c r="S3207" s="1">
        <f>VLOOKUP(A3207,'ADM Details FY17'!$A$3:$X$3515,24,FALSE)</f>
        <v>0</v>
      </c>
      <c r="T3207" s="1">
        <f>VLOOKUP(A3207,'ADM Details FY17'!$A$3:$Y$3515,25,FALSE)</f>
        <v>0</v>
      </c>
      <c r="U3207" s="1">
        <f>VLOOKUP(A3207,'ADM Details FY17'!$A$3:$AA$3515,27,FALSE)</f>
        <v>0</v>
      </c>
      <c r="V3207" s="1">
        <f>IFERROR(VLOOKUP(C3207,'eindex _tget pp '!$A$4:$E$615,5,FALSE),0)</f>
        <v>0</v>
      </c>
      <c r="W3207" s="31">
        <f>IFERROR(VLOOKUP(C3207,'eindex _tget pp '!$A$4:$F$615,6,FALSE),0)</f>
        <v>0</v>
      </c>
      <c r="X3207" s="4">
        <f>IFERROR(VLOOKUP(B3207,'eschools 16'!$A$2:$F$25,6,FALSE),1)</f>
        <v>1</v>
      </c>
      <c r="Y3207" s="1">
        <f t="shared" si="250"/>
        <v>0</v>
      </c>
      <c r="Z3207" s="1">
        <f t="shared" si="251"/>
        <v>0</v>
      </c>
      <c r="AA3207" s="31">
        <f>IFERROR(VLOOKUP(C3207,'eindex _tget pp '!$A$4:$G$615,7,FALSE),0)</f>
        <v>0</v>
      </c>
      <c r="AB3207" s="1">
        <f>VLOOKUP(A3207,'ADM Details FY17'!$A$3:$AB$3515,28,FALSE)</f>
        <v>0</v>
      </c>
      <c r="AC3207" s="1">
        <f t="shared" si="252"/>
        <v>0</v>
      </c>
      <c r="AD3207" s="1">
        <f t="shared" si="253"/>
        <v>0</v>
      </c>
      <c r="AE3207" s="1">
        <f t="shared" si="254"/>
        <v>0</v>
      </c>
    </row>
    <row r="3208" spans="1:31" x14ac:dyDescent="0.25">
      <c r="A3208" t="str">
        <f>B3208&amp;"-"&amp;COUNTIF($B$3:B3208,B3208)</f>
        <v>8281-8</v>
      </c>
      <c r="B3208">
        <v>8281</v>
      </c>
      <c r="C3208" s="18">
        <f>VLOOKUP(A3208,'ADM Details FY17'!$A$3:$D$3515,4,FALSE)</f>
        <v>0</v>
      </c>
      <c r="D3208" s="1">
        <f>VLOOKUP(A3208,'ADM Details FY17'!$A$3:$E$3515,5,FALSE)</f>
        <v>0</v>
      </c>
      <c r="E3208" s="1">
        <f>VLOOKUP(A3208,'ADM Details FY17'!$A$3:$F$3515,6,FALSE)</f>
        <v>0</v>
      </c>
      <c r="F3208" s="1">
        <f>VLOOKUP(A3208,'ADM Details FY17'!$A$3:$G$3515,7,FALSE)</f>
        <v>0</v>
      </c>
      <c r="G3208" s="1">
        <f>VLOOKUP(A3208,'ADM Details FY17'!$A$3:$H$3515,8,FALSE)</f>
        <v>0</v>
      </c>
      <c r="H3208" s="1">
        <f>VLOOKUP(A3208,'ADM Details FY17'!$A$3:$I$3515,9,FALSE)</f>
        <v>0</v>
      </c>
      <c r="I3208" s="1">
        <f>VLOOKUP(A3208,'ADM Details FY17'!$A$3:$J$3517,10,FALSE)</f>
        <v>0</v>
      </c>
      <c r="J3208" s="1">
        <f>VLOOKUP(A3208,'ADM Details FY17'!$A$3:$K$3515,11,FALSE)</f>
        <v>0</v>
      </c>
      <c r="K3208" s="1">
        <f>VLOOKUP(A3208,'ADM Details FY17'!$A$3:$M$3515,13,FALSE)</f>
        <v>0</v>
      </c>
      <c r="L3208" s="1">
        <f>VLOOKUP(A3208,'ADM Details FY17'!$A$3:$O$3515,15,FALSE)</f>
        <v>0</v>
      </c>
      <c r="M3208" s="1">
        <f>VLOOKUP(A3208,'ADM Details FY17'!$A$3:$P$3515,16,FALSE)</f>
        <v>0</v>
      </c>
      <c r="N3208" s="1">
        <f>VLOOKUP(A3208,'ADM Details FY17'!$A$3:$Q$3515,17,FALSE)</f>
        <v>0</v>
      </c>
      <c r="O3208" s="1">
        <f>VLOOKUP(A3208,'ADM Details FY17'!$A$3:$S$3515,19,FALSE)</f>
        <v>0</v>
      </c>
      <c r="P3208" s="1">
        <f>VLOOKUP(A3208,'ADM Details FY17'!$A$3:$U$3515,21,FALSE)</f>
        <v>0</v>
      </c>
      <c r="Q3208" s="1">
        <f>VLOOKUP(A3208,'ADM Details FY17'!$A$3:$V$3515,22,FALSE)</f>
        <v>0</v>
      </c>
      <c r="R3208" s="1">
        <f>VLOOKUP(A3208,'ADM Details FY17'!$A$3:$W$3515,23,FALSE)</f>
        <v>0</v>
      </c>
      <c r="S3208" s="1">
        <f>VLOOKUP(A3208,'ADM Details FY17'!$A$3:$X$3515,24,FALSE)</f>
        <v>0</v>
      </c>
      <c r="T3208" s="1">
        <f>VLOOKUP(A3208,'ADM Details FY17'!$A$3:$Y$3515,25,FALSE)</f>
        <v>0</v>
      </c>
      <c r="U3208" s="1">
        <f>VLOOKUP(A3208,'ADM Details FY17'!$A$3:$AA$3515,27,FALSE)</f>
        <v>0</v>
      </c>
      <c r="V3208" s="1">
        <f>IFERROR(VLOOKUP(C3208,'eindex _tget pp '!$A$4:$E$615,5,FALSE),0)</f>
        <v>0</v>
      </c>
      <c r="W3208" s="31">
        <f>IFERROR(VLOOKUP(C3208,'eindex _tget pp '!$A$4:$F$615,6,FALSE),0)</f>
        <v>0</v>
      </c>
      <c r="X3208" s="4">
        <f>IFERROR(VLOOKUP(B3208,'eschools 16'!$A$2:$F$25,6,FALSE),1)</f>
        <v>1</v>
      </c>
      <c r="Y3208" s="1">
        <f t="shared" si="250"/>
        <v>0</v>
      </c>
      <c r="Z3208" s="1">
        <f t="shared" si="251"/>
        <v>0</v>
      </c>
      <c r="AA3208" s="31">
        <f>IFERROR(VLOOKUP(C3208,'eindex _tget pp '!$A$4:$G$615,7,FALSE),0)</f>
        <v>0</v>
      </c>
      <c r="AB3208" s="1">
        <f>VLOOKUP(A3208,'ADM Details FY17'!$A$3:$AB$3515,28,FALSE)</f>
        <v>0</v>
      </c>
      <c r="AC3208" s="1">
        <f t="shared" si="252"/>
        <v>0</v>
      </c>
      <c r="AD3208" s="1">
        <f t="shared" si="253"/>
        <v>0</v>
      </c>
      <c r="AE3208" s="1">
        <f t="shared" si="254"/>
        <v>0</v>
      </c>
    </row>
    <row r="3209" spans="1:31" x14ac:dyDescent="0.25">
      <c r="A3209" t="str">
        <f>B3209&amp;"-"&amp;COUNTIF($B$3:B3209,B3209)</f>
        <v>8281-9</v>
      </c>
      <c r="B3209">
        <v>8281</v>
      </c>
      <c r="C3209" s="18">
        <f>VLOOKUP(A3209,'ADM Details FY17'!$A$3:$D$3515,4,FALSE)</f>
        <v>0</v>
      </c>
      <c r="D3209" s="1">
        <f>VLOOKUP(A3209,'ADM Details FY17'!$A$3:$E$3515,5,FALSE)</f>
        <v>0</v>
      </c>
      <c r="E3209" s="1">
        <f>VLOOKUP(A3209,'ADM Details FY17'!$A$3:$F$3515,6,FALSE)</f>
        <v>0</v>
      </c>
      <c r="F3209" s="1">
        <f>VLOOKUP(A3209,'ADM Details FY17'!$A$3:$G$3515,7,FALSE)</f>
        <v>0</v>
      </c>
      <c r="G3209" s="1">
        <f>VLOOKUP(A3209,'ADM Details FY17'!$A$3:$H$3515,8,FALSE)</f>
        <v>0</v>
      </c>
      <c r="H3209" s="1">
        <f>VLOOKUP(A3209,'ADM Details FY17'!$A$3:$I$3515,9,FALSE)</f>
        <v>0</v>
      </c>
      <c r="I3209" s="1">
        <f>VLOOKUP(A3209,'ADM Details FY17'!$A$3:$J$3517,10,FALSE)</f>
        <v>0</v>
      </c>
      <c r="J3209" s="1">
        <f>VLOOKUP(A3209,'ADM Details FY17'!$A$3:$K$3515,11,FALSE)</f>
        <v>0</v>
      </c>
      <c r="K3209" s="1">
        <f>VLOOKUP(A3209,'ADM Details FY17'!$A$3:$M$3515,13,FALSE)</f>
        <v>0</v>
      </c>
      <c r="L3209" s="1">
        <f>VLOOKUP(A3209,'ADM Details FY17'!$A$3:$O$3515,15,FALSE)</f>
        <v>0</v>
      </c>
      <c r="M3209" s="1">
        <f>VLOOKUP(A3209,'ADM Details FY17'!$A$3:$P$3515,16,FALSE)</f>
        <v>0</v>
      </c>
      <c r="N3209" s="1">
        <f>VLOOKUP(A3209,'ADM Details FY17'!$A$3:$Q$3515,17,FALSE)</f>
        <v>0</v>
      </c>
      <c r="O3209" s="1">
        <f>VLOOKUP(A3209,'ADM Details FY17'!$A$3:$S$3515,19,FALSE)</f>
        <v>0</v>
      </c>
      <c r="P3209" s="1">
        <f>VLOOKUP(A3209,'ADM Details FY17'!$A$3:$U$3515,21,FALSE)</f>
        <v>0</v>
      </c>
      <c r="Q3209" s="1">
        <f>VLOOKUP(A3209,'ADM Details FY17'!$A$3:$V$3515,22,FALSE)</f>
        <v>0</v>
      </c>
      <c r="R3209" s="1">
        <f>VLOOKUP(A3209,'ADM Details FY17'!$A$3:$W$3515,23,FALSE)</f>
        <v>0</v>
      </c>
      <c r="S3209" s="1">
        <f>VLOOKUP(A3209,'ADM Details FY17'!$A$3:$X$3515,24,FALSE)</f>
        <v>0</v>
      </c>
      <c r="T3209" s="1">
        <f>VLOOKUP(A3209,'ADM Details FY17'!$A$3:$Y$3515,25,FALSE)</f>
        <v>0</v>
      </c>
      <c r="U3209" s="1">
        <f>VLOOKUP(A3209,'ADM Details FY17'!$A$3:$AA$3515,27,FALSE)</f>
        <v>0</v>
      </c>
      <c r="V3209" s="1">
        <f>IFERROR(VLOOKUP(C3209,'eindex _tget pp '!$A$4:$E$615,5,FALSE),0)</f>
        <v>0</v>
      </c>
      <c r="W3209" s="31">
        <f>IFERROR(VLOOKUP(C3209,'eindex _tget pp '!$A$4:$F$615,6,FALSE),0)</f>
        <v>0</v>
      </c>
      <c r="X3209" s="4">
        <f>IFERROR(VLOOKUP(B3209,'eschools 16'!$A$2:$F$25,6,FALSE),1)</f>
        <v>1</v>
      </c>
      <c r="Y3209" s="1">
        <f t="shared" si="250"/>
        <v>0</v>
      </c>
      <c r="Z3209" s="1">
        <f t="shared" si="251"/>
        <v>0</v>
      </c>
      <c r="AA3209" s="31">
        <f>IFERROR(VLOOKUP(C3209,'eindex _tget pp '!$A$4:$G$615,7,FALSE),0)</f>
        <v>0</v>
      </c>
      <c r="AB3209" s="1">
        <f>VLOOKUP(A3209,'ADM Details FY17'!$A$3:$AB$3515,28,FALSE)</f>
        <v>0</v>
      </c>
      <c r="AC3209" s="1">
        <f t="shared" si="252"/>
        <v>0</v>
      </c>
      <c r="AD3209" s="1">
        <f t="shared" si="253"/>
        <v>0</v>
      </c>
      <c r="AE3209" s="1">
        <f t="shared" si="254"/>
        <v>0</v>
      </c>
    </row>
    <row r="3210" spans="1:31" x14ac:dyDescent="0.25">
      <c r="A3210" t="str">
        <f>B3210&amp;"-"&amp;COUNTIF($B$3:B3210,B3210)</f>
        <v>8281-10</v>
      </c>
      <c r="B3210">
        <v>8281</v>
      </c>
      <c r="C3210" s="18">
        <f>VLOOKUP(A3210,'ADM Details FY17'!$A$3:$D$3515,4,FALSE)</f>
        <v>0</v>
      </c>
      <c r="D3210" s="1">
        <f>VLOOKUP(A3210,'ADM Details FY17'!$A$3:$E$3515,5,FALSE)</f>
        <v>0</v>
      </c>
      <c r="E3210" s="1">
        <f>VLOOKUP(A3210,'ADM Details FY17'!$A$3:$F$3515,6,FALSE)</f>
        <v>0</v>
      </c>
      <c r="F3210" s="1">
        <f>VLOOKUP(A3210,'ADM Details FY17'!$A$3:$G$3515,7,FALSE)</f>
        <v>0</v>
      </c>
      <c r="G3210" s="1">
        <f>VLOOKUP(A3210,'ADM Details FY17'!$A$3:$H$3515,8,FALSE)</f>
        <v>0</v>
      </c>
      <c r="H3210" s="1">
        <f>VLOOKUP(A3210,'ADM Details FY17'!$A$3:$I$3515,9,FALSE)</f>
        <v>0</v>
      </c>
      <c r="I3210" s="1">
        <f>VLOOKUP(A3210,'ADM Details FY17'!$A$3:$J$3517,10,FALSE)</f>
        <v>0</v>
      </c>
      <c r="J3210" s="1">
        <f>VLOOKUP(A3210,'ADM Details FY17'!$A$3:$K$3515,11,FALSE)</f>
        <v>0</v>
      </c>
      <c r="K3210" s="1">
        <f>VLOOKUP(A3210,'ADM Details FY17'!$A$3:$M$3515,13,FALSE)</f>
        <v>0</v>
      </c>
      <c r="L3210" s="1">
        <f>VLOOKUP(A3210,'ADM Details FY17'!$A$3:$O$3515,15,FALSE)</f>
        <v>0</v>
      </c>
      <c r="M3210" s="1">
        <f>VLOOKUP(A3210,'ADM Details FY17'!$A$3:$P$3515,16,FALSE)</f>
        <v>0</v>
      </c>
      <c r="N3210" s="1">
        <f>VLOOKUP(A3210,'ADM Details FY17'!$A$3:$Q$3515,17,FALSE)</f>
        <v>0</v>
      </c>
      <c r="O3210" s="1">
        <f>VLOOKUP(A3210,'ADM Details FY17'!$A$3:$S$3515,19,FALSE)</f>
        <v>0</v>
      </c>
      <c r="P3210" s="1">
        <f>VLOOKUP(A3210,'ADM Details FY17'!$A$3:$U$3515,21,FALSE)</f>
        <v>0</v>
      </c>
      <c r="Q3210" s="1">
        <f>VLOOKUP(A3210,'ADM Details FY17'!$A$3:$V$3515,22,FALSE)</f>
        <v>0</v>
      </c>
      <c r="R3210" s="1">
        <f>VLOOKUP(A3210,'ADM Details FY17'!$A$3:$W$3515,23,FALSE)</f>
        <v>0</v>
      </c>
      <c r="S3210" s="1">
        <f>VLOOKUP(A3210,'ADM Details FY17'!$A$3:$X$3515,24,FALSE)</f>
        <v>0</v>
      </c>
      <c r="T3210" s="1">
        <f>VLOOKUP(A3210,'ADM Details FY17'!$A$3:$Y$3515,25,FALSE)</f>
        <v>0</v>
      </c>
      <c r="U3210" s="1">
        <f>VLOOKUP(A3210,'ADM Details FY17'!$A$3:$AA$3515,27,FALSE)</f>
        <v>0</v>
      </c>
      <c r="V3210" s="1">
        <f>IFERROR(VLOOKUP(C3210,'eindex _tget pp '!$A$4:$E$615,5,FALSE),0)</f>
        <v>0</v>
      </c>
      <c r="W3210" s="31">
        <f>IFERROR(VLOOKUP(C3210,'eindex _tget pp '!$A$4:$F$615,6,FALSE),0)</f>
        <v>0</v>
      </c>
      <c r="X3210" s="4">
        <f>IFERROR(VLOOKUP(B3210,'eschools 16'!$A$2:$F$25,6,FALSE),1)</f>
        <v>1</v>
      </c>
      <c r="Y3210" s="1">
        <f t="shared" si="250"/>
        <v>0</v>
      </c>
      <c r="Z3210" s="1">
        <f t="shared" si="251"/>
        <v>0</v>
      </c>
      <c r="AA3210" s="31">
        <f>IFERROR(VLOOKUP(C3210,'eindex _tget pp '!$A$4:$G$615,7,FALSE),0)</f>
        <v>0</v>
      </c>
      <c r="AB3210" s="1">
        <f>VLOOKUP(A3210,'ADM Details FY17'!$A$3:$AB$3515,28,FALSE)</f>
        <v>0</v>
      </c>
      <c r="AC3210" s="1">
        <f t="shared" si="252"/>
        <v>0</v>
      </c>
      <c r="AD3210" s="1">
        <f t="shared" si="253"/>
        <v>0</v>
      </c>
      <c r="AE3210" s="1">
        <f t="shared" si="254"/>
        <v>0</v>
      </c>
    </row>
    <row r="3211" spans="1:31" x14ac:dyDescent="0.25">
      <c r="A3211" t="str">
        <f>B3211&amp;"-"&amp;COUNTIF($B$3:B3211,B3211)</f>
        <v>8282-1</v>
      </c>
      <c r="B3211">
        <v>8282</v>
      </c>
      <c r="C3211" s="18">
        <f>VLOOKUP(A3211,'ADM Details FY17'!$A$3:$D$3515,4,FALSE)</f>
        <v>43802</v>
      </c>
      <c r="D3211" s="1">
        <f>VLOOKUP(A3211,'ADM Details FY17'!$A$3:$E$3515,5,FALSE)</f>
        <v>70.52</v>
      </c>
      <c r="E3211" s="1">
        <f>VLOOKUP(A3211,'ADM Details FY17'!$A$3:$F$3515,6,FALSE)</f>
        <v>0</v>
      </c>
      <c r="F3211" s="1">
        <f>VLOOKUP(A3211,'ADM Details FY17'!$A$3:$G$3515,7,FALSE)</f>
        <v>6.71</v>
      </c>
      <c r="G3211" s="1">
        <f>VLOOKUP(A3211,'ADM Details FY17'!$A$3:$H$3515,8,FALSE)</f>
        <v>2.1</v>
      </c>
      <c r="H3211" s="1">
        <f>VLOOKUP(A3211,'ADM Details FY17'!$A$3:$I$3515,9,FALSE)</f>
        <v>0</v>
      </c>
      <c r="I3211" s="1">
        <f>VLOOKUP(A3211,'ADM Details FY17'!$A$3:$J$3517,10,FALSE)</f>
        <v>0</v>
      </c>
      <c r="J3211" s="1">
        <f>VLOOKUP(A3211,'ADM Details FY17'!$A$3:$K$3515,11,FALSE)</f>
        <v>1</v>
      </c>
      <c r="K3211" s="1">
        <f>VLOOKUP(A3211,'ADM Details FY17'!$A$3:$M$3515,13,FALSE)</f>
        <v>60.51</v>
      </c>
      <c r="L3211" s="1">
        <f>VLOOKUP(A3211,'ADM Details FY17'!$A$3:$O$3515,15,FALSE)</f>
        <v>1</v>
      </c>
      <c r="M3211" s="1">
        <f>VLOOKUP(A3211,'ADM Details FY17'!$A$3:$P$3515,16,FALSE)</f>
        <v>3</v>
      </c>
      <c r="N3211" s="1">
        <f>VLOOKUP(A3211,'ADM Details FY17'!$A$3:$Q$3515,17,FALSE)</f>
        <v>0</v>
      </c>
      <c r="O3211" s="1">
        <f>VLOOKUP(A3211,'ADM Details FY17'!$A$3:$S$3515,19,FALSE)</f>
        <v>0</v>
      </c>
      <c r="P3211" s="1">
        <f>VLOOKUP(A3211,'ADM Details FY17'!$A$3:$U$3515,21,FALSE)</f>
        <v>0</v>
      </c>
      <c r="Q3211" s="1">
        <f>VLOOKUP(A3211,'ADM Details FY17'!$A$3:$V$3515,22,FALSE)</f>
        <v>0</v>
      </c>
      <c r="R3211" s="1">
        <f>VLOOKUP(A3211,'ADM Details FY17'!$A$3:$W$3515,23,FALSE)</f>
        <v>92.65</v>
      </c>
      <c r="S3211" s="1">
        <f>VLOOKUP(A3211,'ADM Details FY17'!$A$3:$X$3515,24,FALSE)</f>
        <v>0</v>
      </c>
      <c r="T3211" s="1">
        <f>VLOOKUP(A3211,'ADM Details FY17'!$A$3:$Y$3515,25,FALSE)</f>
        <v>2.17</v>
      </c>
      <c r="U3211" s="1">
        <f>VLOOKUP(A3211,'ADM Details FY17'!$A$3:$AA$3515,27,FALSE)</f>
        <v>0</v>
      </c>
      <c r="V3211" s="1">
        <f>IFERROR(VLOOKUP(C3211,'eindex _tget pp '!$A$4:$E$615,5,FALSE),0)</f>
        <v>454.00578141101448</v>
      </c>
      <c r="W3211" s="31">
        <f>IFERROR(VLOOKUP(C3211,'eindex _tget pp '!$A$4:$F$615,6,FALSE),0)</f>
        <v>3.6729279115</v>
      </c>
      <c r="X3211" s="4">
        <f>IFERROR(VLOOKUP(B3211,'eschools 16'!$A$2:$F$25,6,FALSE),1)</f>
        <v>1</v>
      </c>
      <c r="Y3211" s="1">
        <f t="shared" si="250"/>
        <v>8004.12</v>
      </c>
      <c r="Z3211" s="1">
        <f t="shared" si="251"/>
        <v>60451.69</v>
      </c>
      <c r="AA3211" s="31">
        <f>IFERROR(VLOOKUP(C3211,'eindex _tget pp '!$A$4:$G$615,7,FALSE),0)</f>
        <v>0.53438618000000004</v>
      </c>
      <c r="AB3211" s="1">
        <f>VLOOKUP(A3211,'ADM Details FY17'!$A$3:$AB$3515,28,FALSE)</f>
        <v>0</v>
      </c>
      <c r="AC3211" s="1">
        <f t="shared" si="252"/>
        <v>0</v>
      </c>
      <c r="AD3211" s="1">
        <f t="shared" si="253"/>
        <v>70.52</v>
      </c>
      <c r="AE3211" s="1">
        <f t="shared" si="254"/>
        <v>10578</v>
      </c>
    </row>
    <row r="3212" spans="1:31" x14ac:dyDescent="0.25">
      <c r="A3212" t="str">
        <f>B3212&amp;"-"&amp;COUNTIF($B$3:B3212,B3212)</f>
        <v>8282-2</v>
      </c>
      <c r="B3212">
        <v>8282</v>
      </c>
      <c r="C3212" s="18">
        <f>VLOOKUP(A3212,'ADM Details FY17'!$A$3:$D$3515,4,FALSE)</f>
        <v>47027</v>
      </c>
      <c r="D3212" s="1">
        <f>VLOOKUP(A3212,'ADM Details FY17'!$A$3:$E$3515,5,FALSE)</f>
        <v>0.24</v>
      </c>
      <c r="E3212" s="1">
        <f>VLOOKUP(A3212,'ADM Details FY17'!$A$3:$F$3515,6,FALSE)</f>
        <v>0</v>
      </c>
      <c r="F3212" s="1">
        <f>VLOOKUP(A3212,'ADM Details FY17'!$A$3:$G$3515,7,FALSE)</f>
        <v>0</v>
      </c>
      <c r="G3212" s="1">
        <f>VLOOKUP(A3212,'ADM Details FY17'!$A$3:$H$3515,8,FALSE)</f>
        <v>0</v>
      </c>
      <c r="H3212" s="1">
        <f>VLOOKUP(A3212,'ADM Details FY17'!$A$3:$I$3515,9,FALSE)</f>
        <v>0</v>
      </c>
      <c r="I3212" s="1">
        <f>VLOOKUP(A3212,'ADM Details FY17'!$A$3:$J$3517,10,FALSE)</f>
        <v>0</v>
      </c>
      <c r="J3212" s="1">
        <f>VLOOKUP(A3212,'ADM Details FY17'!$A$3:$K$3515,11,FALSE)</f>
        <v>0</v>
      </c>
      <c r="K3212" s="1">
        <f>VLOOKUP(A3212,'ADM Details FY17'!$A$3:$M$3515,13,FALSE)</f>
        <v>0</v>
      </c>
      <c r="L3212" s="1">
        <f>VLOOKUP(A3212,'ADM Details FY17'!$A$3:$O$3515,15,FALSE)</f>
        <v>0</v>
      </c>
      <c r="M3212" s="1">
        <f>VLOOKUP(A3212,'ADM Details FY17'!$A$3:$P$3515,16,FALSE)</f>
        <v>0</v>
      </c>
      <c r="N3212" s="1">
        <f>VLOOKUP(A3212,'ADM Details FY17'!$A$3:$Q$3515,17,FALSE)</f>
        <v>0</v>
      </c>
      <c r="O3212" s="1">
        <f>VLOOKUP(A3212,'ADM Details FY17'!$A$3:$S$3515,19,FALSE)</f>
        <v>0</v>
      </c>
      <c r="P3212" s="1">
        <f>VLOOKUP(A3212,'ADM Details FY17'!$A$3:$U$3515,21,FALSE)</f>
        <v>0</v>
      </c>
      <c r="Q3212" s="1">
        <f>VLOOKUP(A3212,'ADM Details FY17'!$A$3:$V$3515,22,FALSE)</f>
        <v>0</v>
      </c>
      <c r="R3212" s="1">
        <f>VLOOKUP(A3212,'ADM Details FY17'!$A$3:$W$3515,23,FALSE)</f>
        <v>0.31</v>
      </c>
      <c r="S3212" s="1">
        <f>VLOOKUP(A3212,'ADM Details FY17'!$A$3:$X$3515,24,FALSE)</f>
        <v>0</v>
      </c>
      <c r="T3212" s="1">
        <f>VLOOKUP(A3212,'ADM Details FY17'!$A$3:$Y$3515,25,FALSE)</f>
        <v>0.1</v>
      </c>
      <c r="U3212" s="1">
        <f>VLOOKUP(A3212,'ADM Details FY17'!$A$3:$AA$3515,27,FALSE)</f>
        <v>0</v>
      </c>
      <c r="V3212" s="1">
        <f>IFERROR(VLOOKUP(C3212,'eindex _tget pp '!$A$4:$E$615,5,FALSE),0)</f>
        <v>0</v>
      </c>
      <c r="W3212" s="31">
        <f>IFERROR(VLOOKUP(C3212,'eindex _tget pp '!$A$4:$F$615,6,FALSE),0)</f>
        <v>9.4266410999999994E-2</v>
      </c>
      <c r="X3212" s="4">
        <f>IFERROR(VLOOKUP(B3212,'eschools 16'!$A$2:$F$25,6,FALSE),1)</f>
        <v>1</v>
      </c>
      <c r="Y3212" s="1">
        <f t="shared" si="250"/>
        <v>0</v>
      </c>
      <c r="Z3212" s="1">
        <f t="shared" si="251"/>
        <v>0</v>
      </c>
      <c r="AA3212" s="31">
        <f>IFERROR(VLOOKUP(C3212,'eindex _tget pp '!$A$4:$G$615,7,FALSE),0)</f>
        <v>0.22631918000000001</v>
      </c>
      <c r="AB3212" s="1">
        <f>VLOOKUP(A3212,'ADM Details FY17'!$A$3:$AB$3515,28,FALSE)</f>
        <v>0</v>
      </c>
      <c r="AC3212" s="1">
        <f t="shared" si="252"/>
        <v>0</v>
      </c>
      <c r="AD3212" s="1">
        <f t="shared" si="253"/>
        <v>0.24</v>
      </c>
      <c r="AE3212" s="1">
        <f t="shared" si="254"/>
        <v>36</v>
      </c>
    </row>
    <row r="3213" spans="1:31" x14ac:dyDescent="0.25">
      <c r="A3213" t="str">
        <f>B3213&amp;"-"&amp;COUNTIF($B$3:B3213,B3213)</f>
        <v>8282-3</v>
      </c>
      <c r="B3213">
        <v>8282</v>
      </c>
      <c r="C3213" s="18">
        <f>VLOOKUP(A3213,'ADM Details FY17'!$A$3:$D$3515,4,FALSE)</f>
        <v>46961</v>
      </c>
      <c r="D3213" s="1">
        <f>VLOOKUP(A3213,'ADM Details FY17'!$A$3:$E$3515,5,FALSE)</f>
        <v>1.43</v>
      </c>
      <c r="E3213" s="1">
        <f>VLOOKUP(A3213,'ADM Details FY17'!$A$3:$F$3515,6,FALSE)</f>
        <v>0</v>
      </c>
      <c r="F3213" s="1">
        <f>VLOOKUP(A3213,'ADM Details FY17'!$A$3:$G$3515,7,FALSE)</f>
        <v>0.94</v>
      </c>
      <c r="G3213" s="1">
        <f>VLOOKUP(A3213,'ADM Details FY17'!$A$3:$H$3515,8,FALSE)</f>
        <v>0</v>
      </c>
      <c r="H3213" s="1">
        <f>VLOOKUP(A3213,'ADM Details FY17'!$A$3:$I$3515,9,FALSE)</f>
        <v>0</v>
      </c>
      <c r="I3213" s="1">
        <f>VLOOKUP(A3213,'ADM Details FY17'!$A$3:$J$3517,10,FALSE)</f>
        <v>0</v>
      </c>
      <c r="J3213" s="1">
        <f>VLOOKUP(A3213,'ADM Details FY17'!$A$3:$K$3515,11,FALSE)</f>
        <v>0</v>
      </c>
      <c r="K3213" s="1">
        <f>VLOOKUP(A3213,'ADM Details FY17'!$A$3:$M$3515,13,FALSE)</f>
        <v>0.94</v>
      </c>
      <c r="L3213" s="1">
        <f>VLOOKUP(A3213,'ADM Details FY17'!$A$3:$O$3515,15,FALSE)</f>
        <v>0</v>
      </c>
      <c r="M3213" s="1">
        <f>VLOOKUP(A3213,'ADM Details FY17'!$A$3:$P$3515,16,FALSE)</f>
        <v>0</v>
      </c>
      <c r="N3213" s="1">
        <f>VLOOKUP(A3213,'ADM Details FY17'!$A$3:$Q$3515,17,FALSE)</f>
        <v>0</v>
      </c>
      <c r="O3213" s="1">
        <f>VLOOKUP(A3213,'ADM Details FY17'!$A$3:$S$3515,19,FALSE)</f>
        <v>0</v>
      </c>
      <c r="P3213" s="1">
        <f>VLOOKUP(A3213,'ADM Details FY17'!$A$3:$U$3515,21,FALSE)</f>
        <v>0</v>
      </c>
      <c r="Q3213" s="1">
        <f>VLOOKUP(A3213,'ADM Details FY17'!$A$3:$V$3515,22,FALSE)</f>
        <v>0</v>
      </c>
      <c r="R3213" s="1">
        <f>VLOOKUP(A3213,'ADM Details FY17'!$A$3:$W$3515,23,FALSE)</f>
        <v>0.22</v>
      </c>
      <c r="S3213" s="1">
        <f>VLOOKUP(A3213,'ADM Details FY17'!$A$3:$X$3515,24,FALSE)</f>
        <v>0</v>
      </c>
      <c r="T3213" s="1">
        <f>VLOOKUP(A3213,'ADM Details FY17'!$A$3:$Y$3515,25,FALSE)</f>
        <v>0</v>
      </c>
      <c r="U3213" s="1">
        <f>VLOOKUP(A3213,'ADM Details FY17'!$A$3:$AA$3515,27,FALSE)</f>
        <v>0</v>
      </c>
      <c r="V3213" s="1">
        <f>IFERROR(VLOOKUP(C3213,'eindex _tget pp '!$A$4:$E$615,5,FALSE),0)</f>
        <v>0</v>
      </c>
      <c r="W3213" s="31">
        <f>IFERROR(VLOOKUP(C3213,'eindex _tget pp '!$A$4:$F$615,6,FALSE),0)</f>
        <v>0.31863044439999999</v>
      </c>
      <c r="X3213" s="4">
        <f>IFERROR(VLOOKUP(B3213,'eschools 16'!$A$2:$F$25,6,FALSE),1)</f>
        <v>1</v>
      </c>
      <c r="Y3213" s="1">
        <f t="shared" si="250"/>
        <v>0</v>
      </c>
      <c r="Z3213" s="1">
        <f t="shared" si="251"/>
        <v>81.47</v>
      </c>
      <c r="AA3213" s="31">
        <f>IFERROR(VLOOKUP(C3213,'eindex _tget pp '!$A$4:$G$615,7,FALSE),0)</f>
        <v>0.273342056</v>
      </c>
      <c r="AB3213" s="1">
        <f>VLOOKUP(A3213,'ADM Details FY17'!$A$3:$AB$3515,28,FALSE)</f>
        <v>0</v>
      </c>
      <c r="AC3213" s="1">
        <f t="shared" si="252"/>
        <v>0</v>
      </c>
      <c r="AD3213" s="1">
        <f t="shared" si="253"/>
        <v>1.43</v>
      </c>
      <c r="AE3213" s="1">
        <f t="shared" si="254"/>
        <v>214.5</v>
      </c>
    </row>
    <row r="3214" spans="1:31" x14ac:dyDescent="0.25">
      <c r="A3214" t="str">
        <f>B3214&amp;"-"&amp;COUNTIF($B$3:B3214,B3214)</f>
        <v>8282-4</v>
      </c>
      <c r="B3214">
        <v>8282</v>
      </c>
      <c r="C3214" s="18">
        <f>VLOOKUP(A3214,'ADM Details FY17'!$A$3:$D$3515,4,FALSE)</f>
        <v>46979</v>
      </c>
      <c r="D3214" s="1">
        <f>VLOOKUP(A3214,'ADM Details FY17'!$A$3:$E$3515,5,FALSE)</f>
        <v>0.16</v>
      </c>
      <c r="E3214" s="1">
        <f>VLOOKUP(A3214,'ADM Details FY17'!$A$3:$F$3515,6,FALSE)</f>
        <v>0</v>
      </c>
      <c r="F3214" s="1">
        <f>VLOOKUP(A3214,'ADM Details FY17'!$A$3:$G$3515,7,FALSE)</f>
        <v>0</v>
      </c>
      <c r="G3214" s="1">
        <f>VLOOKUP(A3214,'ADM Details FY17'!$A$3:$H$3515,8,FALSE)</f>
        <v>0</v>
      </c>
      <c r="H3214" s="1">
        <f>VLOOKUP(A3214,'ADM Details FY17'!$A$3:$I$3515,9,FALSE)</f>
        <v>0</v>
      </c>
      <c r="I3214" s="1">
        <f>VLOOKUP(A3214,'ADM Details FY17'!$A$3:$J$3517,10,FALSE)</f>
        <v>0</v>
      </c>
      <c r="J3214" s="1">
        <f>VLOOKUP(A3214,'ADM Details FY17'!$A$3:$K$3515,11,FALSE)</f>
        <v>0</v>
      </c>
      <c r="K3214" s="1">
        <f>VLOOKUP(A3214,'ADM Details FY17'!$A$3:$M$3515,13,FALSE)</f>
        <v>0</v>
      </c>
      <c r="L3214" s="1">
        <f>VLOOKUP(A3214,'ADM Details FY17'!$A$3:$O$3515,15,FALSE)</f>
        <v>0</v>
      </c>
      <c r="M3214" s="1">
        <f>VLOOKUP(A3214,'ADM Details FY17'!$A$3:$P$3515,16,FALSE)</f>
        <v>0</v>
      </c>
      <c r="N3214" s="1">
        <f>VLOOKUP(A3214,'ADM Details FY17'!$A$3:$Q$3515,17,FALSE)</f>
        <v>0</v>
      </c>
      <c r="O3214" s="1">
        <f>VLOOKUP(A3214,'ADM Details FY17'!$A$3:$S$3515,19,FALSE)</f>
        <v>0</v>
      </c>
      <c r="P3214" s="1">
        <f>VLOOKUP(A3214,'ADM Details FY17'!$A$3:$U$3515,21,FALSE)</f>
        <v>0</v>
      </c>
      <c r="Q3214" s="1">
        <f>VLOOKUP(A3214,'ADM Details FY17'!$A$3:$V$3515,22,FALSE)</f>
        <v>0</v>
      </c>
      <c r="R3214" s="1">
        <f>VLOOKUP(A3214,'ADM Details FY17'!$A$3:$W$3515,23,FALSE)</f>
        <v>0.56999999999999995</v>
      </c>
      <c r="S3214" s="1">
        <f>VLOOKUP(A3214,'ADM Details FY17'!$A$3:$X$3515,24,FALSE)</f>
        <v>0</v>
      </c>
      <c r="T3214" s="1">
        <f>VLOOKUP(A3214,'ADM Details FY17'!$A$3:$Y$3515,25,FALSE)</f>
        <v>0</v>
      </c>
      <c r="U3214" s="1">
        <f>VLOOKUP(A3214,'ADM Details FY17'!$A$3:$AA$3515,27,FALSE)</f>
        <v>0</v>
      </c>
      <c r="V3214" s="1">
        <f>IFERROR(VLOOKUP(C3214,'eindex _tget pp '!$A$4:$E$615,5,FALSE),0)</f>
        <v>769.10153769067654</v>
      </c>
      <c r="W3214" s="31">
        <f>IFERROR(VLOOKUP(C3214,'eindex _tget pp '!$A$4:$F$615,6,FALSE),0)</f>
        <v>1.9955521261</v>
      </c>
      <c r="X3214" s="4">
        <f>IFERROR(VLOOKUP(B3214,'eschools 16'!$A$2:$F$25,6,FALSE),1)</f>
        <v>1</v>
      </c>
      <c r="Y3214" s="1">
        <f t="shared" si="250"/>
        <v>30.76</v>
      </c>
      <c r="Z3214" s="1">
        <f t="shared" si="251"/>
        <v>0</v>
      </c>
      <c r="AA3214" s="31">
        <f>IFERROR(VLOOKUP(C3214,'eindex _tget pp '!$A$4:$G$615,7,FALSE),0)</f>
        <v>0.60733533799999995</v>
      </c>
      <c r="AB3214" s="1">
        <f>VLOOKUP(A3214,'ADM Details FY17'!$A$3:$AB$3515,28,FALSE)</f>
        <v>0</v>
      </c>
      <c r="AC3214" s="1">
        <f t="shared" si="252"/>
        <v>0</v>
      </c>
      <c r="AD3214" s="1">
        <f t="shared" si="253"/>
        <v>0.16</v>
      </c>
      <c r="AE3214" s="1">
        <f t="shared" si="254"/>
        <v>24</v>
      </c>
    </row>
    <row r="3215" spans="1:31" x14ac:dyDescent="0.25">
      <c r="A3215" t="str">
        <f>B3215&amp;"-"&amp;COUNTIF($B$3:B3215,B3215)</f>
        <v>8282-5</v>
      </c>
      <c r="B3215">
        <v>8282</v>
      </c>
      <c r="C3215" s="18">
        <f>VLOOKUP(A3215,'ADM Details FY17'!$A$3:$D$3515,4,FALSE)</f>
        <v>48009</v>
      </c>
      <c r="D3215" s="1">
        <f>VLOOKUP(A3215,'ADM Details FY17'!$A$3:$E$3515,5,FALSE)</f>
        <v>0.33</v>
      </c>
      <c r="E3215" s="1">
        <f>VLOOKUP(A3215,'ADM Details FY17'!$A$3:$F$3515,6,FALSE)</f>
        <v>0</v>
      </c>
      <c r="F3215" s="1">
        <f>VLOOKUP(A3215,'ADM Details FY17'!$A$3:$G$3515,7,FALSE)</f>
        <v>0</v>
      </c>
      <c r="G3215" s="1">
        <f>VLOOKUP(A3215,'ADM Details FY17'!$A$3:$H$3515,8,FALSE)</f>
        <v>0</v>
      </c>
      <c r="H3215" s="1">
        <f>VLOOKUP(A3215,'ADM Details FY17'!$A$3:$I$3515,9,FALSE)</f>
        <v>0</v>
      </c>
      <c r="I3215" s="1">
        <f>VLOOKUP(A3215,'ADM Details FY17'!$A$3:$J$3517,10,FALSE)</f>
        <v>0</v>
      </c>
      <c r="J3215" s="1">
        <f>VLOOKUP(A3215,'ADM Details FY17'!$A$3:$K$3515,11,FALSE)</f>
        <v>0</v>
      </c>
      <c r="K3215" s="1">
        <f>VLOOKUP(A3215,'ADM Details FY17'!$A$3:$M$3515,13,FALSE)</f>
        <v>0.33</v>
      </c>
      <c r="L3215" s="1">
        <f>VLOOKUP(A3215,'ADM Details FY17'!$A$3:$O$3515,15,FALSE)</f>
        <v>0</v>
      </c>
      <c r="M3215" s="1">
        <f>VLOOKUP(A3215,'ADM Details FY17'!$A$3:$P$3515,16,FALSE)</f>
        <v>0</v>
      </c>
      <c r="N3215" s="1">
        <f>VLOOKUP(A3215,'ADM Details FY17'!$A$3:$Q$3515,17,FALSE)</f>
        <v>0</v>
      </c>
      <c r="O3215" s="1">
        <f>VLOOKUP(A3215,'ADM Details FY17'!$A$3:$S$3515,19,FALSE)</f>
        <v>0</v>
      </c>
      <c r="P3215" s="1">
        <f>VLOOKUP(A3215,'ADM Details FY17'!$A$3:$U$3515,21,FALSE)</f>
        <v>0</v>
      </c>
      <c r="Q3215" s="1">
        <f>VLOOKUP(A3215,'ADM Details FY17'!$A$3:$V$3515,22,FALSE)</f>
        <v>0</v>
      </c>
      <c r="R3215" s="1">
        <f>VLOOKUP(A3215,'ADM Details FY17'!$A$3:$W$3515,23,FALSE)</f>
        <v>1.7</v>
      </c>
      <c r="S3215" s="1">
        <f>VLOOKUP(A3215,'ADM Details FY17'!$A$3:$X$3515,24,FALSE)</f>
        <v>0</v>
      </c>
      <c r="T3215" s="1">
        <f>VLOOKUP(A3215,'ADM Details FY17'!$A$3:$Y$3515,25,FALSE)</f>
        <v>0</v>
      </c>
      <c r="U3215" s="1">
        <f>VLOOKUP(A3215,'ADM Details FY17'!$A$3:$AA$3515,27,FALSE)</f>
        <v>0</v>
      </c>
      <c r="V3215" s="1">
        <f>IFERROR(VLOOKUP(C3215,'eindex _tget pp '!$A$4:$E$615,5,FALSE),0)</f>
        <v>468.28425942335389</v>
      </c>
      <c r="W3215" s="31">
        <f>IFERROR(VLOOKUP(C3215,'eindex _tget pp '!$A$4:$F$615,6,FALSE),0)</f>
        <v>0.35964185119999997</v>
      </c>
      <c r="X3215" s="4">
        <f>IFERROR(VLOOKUP(B3215,'eschools 16'!$A$2:$F$25,6,FALSE),1)</f>
        <v>1</v>
      </c>
      <c r="Y3215" s="1">
        <f t="shared" si="250"/>
        <v>38.630000000000003</v>
      </c>
      <c r="Z3215" s="1">
        <f t="shared" si="251"/>
        <v>32.28</v>
      </c>
      <c r="AA3215" s="31">
        <f>IFERROR(VLOOKUP(C3215,'eindex _tget pp '!$A$4:$G$615,7,FALSE),0)</f>
        <v>0.49280977799999998</v>
      </c>
      <c r="AB3215" s="1">
        <f>VLOOKUP(A3215,'ADM Details FY17'!$A$3:$AB$3515,28,FALSE)</f>
        <v>0</v>
      </c>
      <c r="AC3215" s="1">
        <f t="shared" si="252"/>
        <v>0</v>
      </c>
      <c r="AD3215" s="1">
        <f t="shared" si="253"/>
        <v>0.33</v>
      </c>
      <c r="AE3215" s="1">
        <f t="shared" si="254"/>
        <v>49.5</v>
      </c>
    </row>
    <row r="3216" spans="1:31" x14ac:dyDescent="0.25">
      <c r="A3216" t="str">
        <f>B3216&amp;"-"&amp;COUNTIF($B$3:B3216,B3216)</f>
        <v>8282-6</v>
      </c>
      <c r="B3216">
        <v>8282</v>
      </c>
      <c r="C3216" s="18">
        <f>VLOOKUP(A3216,'ADM Details FY17'!$A$3:$D$3515,4,FALSE)</f>
        <v>46763</v>
      </c>
      <c r="D3216" s="1">
        <f>VLOOKUP(A3216,'ADM Details FY17'!$A$3:$E$3515,5,FALSE)</f>
        <v>0.57999999999999996</v>
      </c>
      <c r="E3216" s="1">
        <f>VLOOKUP(A3216,'ADM Details FY17'!$A$3:$F$3515,6,FALSE)</f>
        <v>0</v>
      </c>
      <c r="F3216" s="1">
        <f>VLOOKUP(A3216,'ADM Details FY17'!$A$3:$G$3515,7,FALSE)</f>
        <v>0</v>
      </c>
      <c r="G3216" s="1">
        <f>VLOOKUP(A3216,'ADM Details FY17'!$A$3:$H$3515,8,FALSE)</f>
        <v>0</v>
      </c>
      <c r="H3216" s="1">
        <f>VLOOKUP(A3216,'ADM Details FY17'!$A$3:$I$3515,9,FALSE)</f>
        <v>0</v>
      </c>
      <c r="I3216" s="1">
        <f>VLOOKUP(A3216,'ADM Details FY17'!$A$3:$J$3517,10,FALSE)</f>
        <v>0</v>
      </c>
      <c r="J3216" s="1">
        <f>VLOOKUP(A3216,'ADM Details FY17'!$A$3:$K$3515,11,FALSE)</f>
        <v>0</v>
      </c>
      <c r="K3216" s="1">
        <f>VLOOKUP(A3216,'ADM Details FY17'!$A$3:$M$3515,13,FALSE)</f>
        <v>0</v>
      </c>
      <c r="L3216" s="1">
        <f>VLOOKUP(A3216,'ADM Details FY17'!$A$3:$O$3515,15,FALSE)</f>
        <v>0</v>
      </c>
      <c r="M3216" s="1">
        <f>VLOOKUP(A3216,'ADM Details FY17'!$A$3:$P$3515,16,FALSE)</f>
        <v>0</v>
      </c>
      <c r="N3216" s="1">
        <f>VLOOKUP(A3216,'ADM Details FY17'!$A$3:$Q$3515,17,FALSE)</f>
        <v>0</v>
      </c>
      <c r="O3216" s="1">
        <f>VLOOKUP(A3216,'ADM Details FY17'!$A$3:$S$3515,19,FALSE)</f>
        <v>0</v>
      </c>
      <c r="P3216" s="1">
        <f>VLOOKUP(A3216,'ADM Details FY17'!$A$3:$U$3515,21,FALSE)</f>
        <v>0</v>
      </c>
      <c r="Q3216" s="1">
        <f>VLOOKUP(A3216,'ADM Details FY17'!$A$3:$V$3515,22,FALSE)</f>
        <v>0</v>
      </c>
      <c r="R3216" s="1">
        <f>VLOOKUP(A3216,'ADM Details FY17'!$A$3:$W$3515,23,FALSE)</f>
        <v>0.7</v>
      </c>
      <c r="S3216" s="1">
        <f>VLOOKUP(A3216,'ADM Details FY17'!$A$3:$X$3515,24,FALSE)</f>
        <v>0</v>
      </c>
      <c r="T3216" s="1">
        <f>VLOOKUP(A3216,'ADM Details FY17'!$A$3:$Y$3515,25,FALSE)</f>
        <v>0</v>
      </c>
      <c r="U3216" s="1">
        <f>VLOOKUP(A3216,'ADM Details FY17'!$A$3:$AA$3515,27,FALSE)</f>
        <v>0</v>
      </c>
      <c r="V3216" s="1">
        <f>IFERROR(VLOOKUP(C3216,'eindex _tget pp '!$A$4:$E$615,5,FALSE),0)</f>
        <v>24.905238530621165</v>
      </c>
      <c r="W3216" s="31">
        <f>IFERROR(VLOOKUP(C3216,'eindex _tget pp '!$A$4:$F$615,6,FALSE),0)</f>
        <v>1.7653588000000001E-2</v>
      </c>
      <c r="X3216" s="4">
        <f>IFERROR(VLOOKUP(B3216,'eschools 16'!$A$2:$F$25,6,FALSE),1)</f>
        <v>1</v>
      </c>
      <c r="Y3216" s="1">
        <f t="shared" si="250"/>
        <v>3.61</v>
      </c>
      <c r="Z3216" s="1">
        <f t="shared" si="251"/>
        <v>0</v>
      </c>
      <c r="AA3216" s="31">
        <f>IFERROR(VLOOKUP(C3216,'eindex _tget pp '!$A$4:$G$615,7,FALSE),0)</f>
        <v>0.328230778</v>
      </c>
      <c r="AB3216" s="1">
        <f>VLOOKUP(A3216,'ADM Details FY17'!$A$3:$AB$3515,28,FALSE)</f>
        <v>0</v>
      </c>
      <c r="AC3216" s="1">
        <f t="shared" si="252"/>
        <v>0</v>
      </c>
      <c r="AD3216" s="1">
        <f t="shared" si="253"/>
        <v>0.57999999999999996</v>
      </c>
      <c r="AE3216" s="1">
        <f t="shared" si="254"/>
        <v>87</v>
      </c>
    </row>
    <row r="3217" spans="1:31" x14ac:dyDescent="0.25">
      <c r="A3217" t="str">
        <f>B3217&amp;"-"&amp;COUNTIF($B$3:B3217,B3217)</f>
        <v>8282-7</v>
      </c>
      <c r="B3217">
        <v>8282</v>
      </c>
      <c r="C3217" s="18">
        <f>VLOOKUP(A3217,'ADM Details FY17'!$A$3:$D$3515,4,FALSE)</f>
        <v>48041</v>
      </c>
      <c r="D3217" s="1">
        <f>VLOOKUP(A3217,'ADM Details FY17'!$A$3:$E$3515,5,FALSE)</f>
        <v>2</v>
      </c>
      <c r="E3217" s="1">
        <f>VLOOKUP(A3217,'ADM Details FY17'!$A$3:$F$3515,6,FALSE)</f>
        <v>0</v>
      </c>
      <c r="F3217" s="1">
        <f>VLOOKUP(A3217,'ADM Details FY17'!$A$3:$G$3515,7,FALSE)</f>
        <v>0</v>
      </c>
      <c r="G3217" s="1">
        <f>VLOOKUP(A3217,'ADM Details FY17'!$A$3:$H$3515,8,FALSE)</f>
        <v>0</v>
      </c>
      <c r="H3217" s="1">
        <f>VLOOKUP(A3217,'ADM Details FY17'!$A$3:$I$3515,9,FALSE)</f>
        <v>0</v>
      </c>
      <c r="I3217" s="1">
        <f>VLOOKUP(A3217,'ADM Details FY17'!$A$3:$J$3517,10,FALSE)</f>
        <v>0</v>
      </c>
      <c r="J3217" s="1">
        <f>VLOOKUP(A3217,'ADM Details FY17'!$A$3:$K$3515,11,FALSE)</f>
        <v>0</v>
      </c>
      <c r="K3217" s="1">
        <f>VLOOKUP(A3217,'ADM Details FY17'!$A$3:$M$3515,13,FALSE)</f>
        <v>0</v>
      </c>
      <c r="L3217" s="1">
        <f>VLOOKUP(A3217,'ADM Details FY17'!$A$3:$O$3515,15,FALSE)</f>
        <v>0</v>
      </c>
      <c r="M3217" s="1">
        <f>VLOOKUP(A3217,'ADM Details FY17'!$A$3:$P$3515,16,FALSE)</f>
        <v>0</v>
      </c>
      <c r="N3217" s="1">
        <f>VLOOKUP(A3217,'ADM Details FY17'!$A$3:$Q$3515,17,FALSE)</f>
        <v>0</v>
      </c>
      <c r="O3217" s="1">
        <f>VLOOKUP(A3217,'ADM Details FY17'!$A$3:$S$3515,19,FALSE)</f>
        <v>0</v>
      </c>
      <c r="P3217" s="1">
        <f>VLOOKUP(A3217,'ADM Details FY17'!$A$3:$U$3515,21,FALSE)</f>
        <v>0</v>
      </c>
      <c r="Q3217" s="1">
        <f>VLOOKUP(A3217,'ADM Details FY17'!$A$3:$V$3515,22,FALSE)</f>
        <v>0</v>
      </c>
      <c r="R3217" s="1">
        <f>VLOOKUP(A3217,'ADM Details FY17'!$A$3:$W$3515,23,FALSE)</f>
        <v>0.01</v>
      </c>
      <c r="S3217" s="1">
        <f>VLOOKUP(A3217,'ADM Details FY17'!$A$3:$X$3515,24,FALSE)</f>
        <v>0</v>
      </c>
      <c r="T3217" s="1">
        <f>VLOOKUP(A3217,'ADM Details FY17'!$A$3:$Y$3515,25,FALSE)</f>
        <v>0</v>
      </c>
      <c r="U3217" s="1">
        <f>VLOOKUP(A3217,'ADM Details FY17'!$A$3:$AA$3515,27,FALSE)</f>
        <v>0</v>
      </c>
      <c r="V3217" s="1">
        <f>IFERROR(VLOOKUP(C3217,'eindex _tget pp '!$A$4:$E$615,5,FALSE),0)</f>
        <v>309.40398549356848</v>
      </c>
      <c r="W3217" s="31">
        <f>IFERROR(VLOOKUP(C3217,'eindex _tget pp '!$A$4:$F$615,6,FALSE),0)</f>
        <v>0.42147832419999998</v>
      </c>
      <c r="X3217" s="4">
        <f>IFERROR(VLOOKUP(B3217,'eschools 16'!$A$2:$F$25,6,FALSE),1)</f>
        <v>1</v>
      </c>
      <c r="Y3217" s="1">
        <f t="shared" si="250"/>
        <v>154.69999999999999</v>
      </c>
      <c r="Z3217" s="1">
        <f t="shared" si="251"/>
        <v>0</v>
      </c>
      <c r="AA3217" s="31">
        <f>IFERROR(VLOOKUP(C3217,'eindex _tget pp '!$A$4:$G$615,7,FALSE),0)</f>
        <v>0.454842511</v>
      </c>
      <c r="AB3217" s="1">
        <f>VLOOKUP(A3217,'ADM Details FY17'!$A$3:$AB$3515,28,FALSE)</f>
        <v>0</v>
      </c>
      <c r="AC3217" s="1">
        <f t="shared" si="252"/>
        <v>0</v>
      </c>
      <c r="AD3217" s="1">
        <f t="shared" si="253"/>
        <v>2</v>
      </c>
      <c r="AE3217" s="1">
        <f t="shared" si="254"/>
        <v>300</v>
      </c>
    </row>
    <row r="3218" spans="1:31" x14ac:dyDescent="0.25">
      <c r="A3218" t="str">
        <f>B3218&amp;"-"&amp;COUNTIF($B$3:B3218,B3218)</f>
        <v>8282-8</v>
      </c>
      <c r="B3218">
        <v>8282</v>
      </c>
      <c r="C3218" s="18">
        <f>VLOOKUP(A3218,'ADM Details FY17'!$A$3:$D$3515,4,FALSE)</f>
        <v>45047</v>
      </c>
      <c r="D3218" s="1">
        <f>VLOOKUP(A3218,'ADM Details FY17'!$A$3:$E$3515,5,FALSE)</f>
        <v>8.24</v>
      </c>
      <c r="E3218" s="1">
        <f>VLOOKUP(A3218,'ADM Details FY17'!$A$3:$F$3515,6,FALSE)</f>
        <v>0</v>
      </c>
      <c r="F3218" s="1">
        <f>VLOOKUP(A3218,'ADM Details FY17'!$A$3:$G$3515,7,FALSE)</f>
        <v>0</v>
      </c>
      <c r="G3218" s="1">
        <f>VLOOKUP(A3218,'ADM Details FY17'!$A$3:$H$3515,8,FALSE)</f>
        <v>1.68</v>
      </c>
      <c r="H3218" s="1">
        <f>VLOOKUP(A3218,'ADM Details FY17'!$A$3:$I$3515,9,FALSE)</f>
        <v>0</v>
      </c>
      <c r="I3218" s="1">
        <f>VLOOKUP(A3218,'ADM Details FY17'!$A$3:$J$3517,10,FALSE)</f>
        <v>0</v>
      </c>
      <c r="J3218" s="1">
        <f>VLOOKUP(A3218,'ADM Details FY17'!$A$3:$K$3515,11,FALSE)</f>
        <v>0</v>
      </c>
      <c r="K3218" s="1">
        <f>VLOOKUP(A3218,'ADM Details FY17'!$A$3:$M$3515,13,FALSE)</f>
        <v>5.39</v>
      </c>
      <c r="L3218" s="1">
        <f>VLOOKUP(A3218,'ADM Details FY17'!$A$3:$O$3515,15,FALSE)</f>
        <v>1</v>
      </c>
      <c r="M3218" s="1">
        <f>VLOOKUP(A3218,'ADM Details FY17'!$A$3:$P$3515,16,FALSE)</f>
        <v>0</v>
      </c>
      <c r="N3218" s="1">
        <f>VLOOKUP(A3218,'ADM Details FY17'!$A$3:$Q$3515,17,FALSE)</f>
        <v>0</v>
      </c>
      <c r="O3218" s="1">
        <f>VLOOKUP(A3218,'ADM Details FY17'!$A$3:$S$3515,19,FALSE)</f>
        <v>0</v>
      </c>
      <c r="P3218" s="1">
        <f>VLOOKUP(A3218,'ADM Details FY17'!$A$3:$U$3515,21,FALSE)</f>
        <v>0</v>
      </c>
      <c r="Q3218" s="1">
        <f>VLOOKUP(A3218,'ADM Details FY17'!$A$3:$V$3515,22,FALSE)</f>
        <v>0</v>
      </c>
      <c r="R3218" s="1">
        <f>VLOOKUP(A3218,'ADM Details FY17'!$A$3:$W$3515,23,FALSE)</f>
        <v>7.43</v>
      </c>
      <c r="S3218" s="1">
        <f>VLOOKUP(A3218,'ADM Details FY17'!$A$3:$X$3515,24,FALSE)</f>
        <v>0</v>
      </c>
      <c r="T3218" s="1">
        <f>VLOOKUP(A3218,'ADM Details FY17'!$A$3:$Y$3515,25,FALSE)</f>
        <v>0.09</v>
      </c>
      <c r="U3218" s="1">
        <f>VLOOKUP(A3218,'ADM Details FY17'!$A$3:$AA$3515,27,FALSE)</f>
        <v>0</v>
      </c>
      <c r="V3218" s="1">
        <f>IFERROR(VLOOKUP(C3218,'eindex _tget pp '!$A$4:$E$615,5,FALSE),0)</f>
        <v>83.620651896782661</v>
      </c>
      <c r="W3218" s="31">
        <f>IFERROR(VLOOKUP(C3218,'eindex _tget pp '!$A$4:$F$615,6,FALSE),0)</f>
        <v>0.66135081969999998</v>
      </c>
      <c r="X3218" s="4">
        <f>IFERROR(VLOOKUP(B3218,'eschools 16'!$A$2:$F$25,6,FALSE),1)</f>
        <v>1</v>
      </c>
      <c r="Y3218" s="1">
        <f t="shared" si="250"/>
        <v>172.26</v>
      </c>
      <c r="Z3218" s="1">
        <f t="shared" si="251"/>
        <v>969.59</v>
      </c>
      <c r="AA3218" s="31">
        <f>IFERROR(VLOOKUP(C3218,'eindex _tget pp '!$A$4:$G$615,7,FALSE),0)</f>
        <v>0.38829070799999998</v>
      </c>
      <c r="AB3218" s="1">
        <f>VLOOKUP(A3218,'ADM Details FY17'!$A$3:$AB$3515,28,FALSE)</f>
        <v>0</v>
      </c>
      <c r="AC3218" s="1">
        <f t="shared" si="252"/>
        <v>0</v>
      </c>
      <c r="AD3218" s="1">
        <f t="shared" si="253"/>
        <v>8.24</v>
      </c>
      <c r="AE3218" s="1">
        <f t="shared" si="254"/>
        <v>1236</v>
      </c>
    </row>
    <row r="3219" spans="1:31" x14ac:dyDescent="0.25">
      <c r="A3219" t="str">
        <f>B3219&amp;"-"&amp;COUNTIF($B$3:B3219,B3219)</f>
        <v>8282-9</v>
      </c>
      <c r="B3219">
        <v>8282</v>
      </c>
      <c r="C3219" s="18">
        <f>VLOOKUP(A3219,'ADM Details FY17'!$A$3:$D$3515,4,FALSE)</f>
        <v>45070</v>
      </c>
      <c r="D3219" s="1">
        <f>VLOOKUP(A3219,'ADM Details FY17'!$A$3:$E$3515,5,FALSE)</f>
        <v>1</v>
      </c>
      <c r="E3219" s="1">
        <f>VLOOKUP(A3219,'ADM Details FY17'!$A$3:$F$3515,6,FALSE)</f>
        <v>0</v>
      </c>
      <c r="F3219" s="1">
        <f>VLOOKUP(A3219,'ADM Details FY17'!$A$3:$G$3515,7,FALSE)</f>
        <v>0</v>
      </c>
      <c r="G3219" s="1">
        <f>VLOOKUP(A3219,'ADM Details FY17'!$A$3:$H$3515,8,FALSE)</f>
        <v>0</v>
      </c>
      <c r="H3219" s="1">
        <f>VLOOKUP(A3219,'ADM Details FY17'!$A$3:$I$3515,9,FALSE)</f>
        <v>0</v>
      </c>
      <c r="I3219" s="1">
        <f>VLOOKUP(A3219,'ADM Details FY17'!$A$3:$J$3517,10,FALSE)</f>
        <v>0</v>
      </c>
      <c r="J3219" s="1">
        <f>VLOOKUP(A3219,'ADM Details FY17'!$A$3:$K$3515,11,FALSE)</f>
        <v>0</v>
      </c>
      <c r="K3219" s="1">
        <f>VLOOKUP(A3219,'ADM Details FY17'!$A$3:$M$3515,13,FALSE)</f>
        <v>1</v>
      </c>
      <c r="L3219" s="1">
        <f>VLOOKUP(A3219,'ADM Details FY17'!$A$3:$O$3515,15,FALSE)</f>
        <v>0</v>
      </c>
      <c r="M3219" s="1">
        <f>VLOOKUP(A3219,'ADM Details FY17'!$A$3:$P$3515,16,FALSE)</f>
        <v>0</v>
      </c>
      <c r="N3219" s="1">
        <f>VLOOKUP(A3219,'ADM Details FY17'!$A$3:$Q$3515,17,FALSE)</f>
        <v>0</v>
      </c>
      <c r="O3219" s="1">
        <f>VLOOKUP(A3219,'ADM Details FY17'!$A$3:$S$3515,19,FALSE)</f>
        <v>0</v>
      </c>
      <c r="P3219" s="1">
        <f>VLOOKUP(A3219,'ADM Details FY17'!$A$3:$U$3515,21,FALSE)</f>
        <v>0</v>
      </c>
      <c r="Q3219" s="1">
        <f>VLOOKUP(A3219,'ADM Details FY17'!$A$3:$V$3515,22,FALSE)</f>
        <v>0</v>
      </c>
      <c r="R3219" s="1">
        <f>VLOOKUP(A3219,'ADM Details FY17'!$A$3:$W$3515,23,FALSE)</f>
        <v>0.62</v>
      </c>
      <c r="S3219" s="1">
        <f>VLOOKUP(A3219,'ADM Details FY17'!$A$3:$X$3515,24,FALSE)</f>
        <v>0</v>
      </c>
      <c r="T3219" s="1">
        <f>VLOOKUP(A3219,'ADM Details FY17'!$A$3:$Y$3515,25,FALSE)</f>
        <v>0.04</v>
      </c>
      <c r="U3219" s="1">
        <f>VLOOKUP(A3219,'ADM Details FY17'!$A$3:$AA$3515,27,FALSE)</f>
        <v>0</v>
      </c>
      <c r="V3219" s="1">
        <f>IFERROR(VLOOKUP(C3219,'eindex _tget pp '!$A$4:$E$615,5,FALSE),0)</f>
        <v>1923.466170566644</v>
      </c>
      <c r="W3219" s="31">
        <f>IFERROR(VLOOKUP(C3219,'eindex _tget pp '!$A$4:$F$615,6,FALSE),0)</f>
        <v>1.0213142019000001</v>
      </c>
      <c r="X3219" s="4">
        <f>IFERROR(VLOOKUP(B3219,'eschools 16'!$A$2:$F$25,6,FALSE),1)</f>
        <v>1</v>
      </c>
      <c r="Y3219" s="1">
        <f t="shared" si="250"/>
        <v>480.87</v>
      </c>
      <c r="Z3219" s="1">
        <f t="shared" si="251"/>
        <v>277.8</v>
      </c>
      <c r="AA3219" s="31">
        <f>IFERROR(VLOOKUP(C3219,'eindex _tget pp '!$A$4:$G$615,7,FALSE),0)</f>
        <v>0.84270771099999997</v>
      </c>
      <c r="AB3219" s="1">
        <f>VLOOKUP(A3219,'ADM Details FY17'!$A$3:$AB$3515,28,FALSE)</f>
        <v>0</v>
      </c>
      <c r="AC3219" s="1">
        <f t="shared" si="252"/>
        <v>0</v>
      </c>
      <c r="AD3219" s="1">
        <f t="shared" si="253"/>
        <v>1</v>
      </c>
      <c r="AE3219" s="1">
        <f t="shared" si="254"/>
        <v>150</v>
      </c>
    </row>
    <row r="3220" spans="1:31" x14ac:dyDescent="0.25">
      <c r="A3220" t="str">
        <f>B3220&amp;"-"&amp;COUNTIF($B$3:B3220,B3220)</f>
        <v>8282-10</v>
      </c>
      <c r="B3220">
        <v>8282</v>
      </c>
      <c r="C3220" s="18">
        <f>VLOOKUP(A3220,'ADM Details FY17'!$A$3:$D$3515,4,FALSE)</f>
        <v>45138</v>
      </c>
      <c r="D3220" s="1">
        <f>VLOOKUP(A3220,'ADM Details FY17'!$A$3:$E$3515,5,FALSE)</f>
        <v>1.46</v>
      </c>
      <c r="E3220" s="1">
        <f>VLOOKUP(A3220,'ADM Details FY17'!$A$3:$F$3515,6,FALSE)</f>
        <v>0</v>
      </c>
      <c r="F3220" s="1">
        <f>VLOOKUP(A3220,'ADM Details FY17'!$A$3:$G$3515,7,FALSE)</f>
        <v>0</v>
      </c>
      <c r="G3220" s="1">
        <f>VLOOKUP(A3220,'ADM Details FY17'!$A$3:$H$3515,8,FALSE)</f>
        <v>1</v>
      </c>
      <c r="H3220" s="1">
        <f>VLOOKUP(A3220,'ADM Details FY17'!$A$3:$I$3515,9,FALSE)</f>
        <v>0</v>
      </c>
      <c r="I3220" s="1">
        <f>VLOOKUP(A3220,'ADM Details FY17'!$A$3:$J$3517,10,FALSE)</f>
        <v>0</v>
      </c>
      <c r="J3220" s="1">
        <f>VLOOKUP(A3220,'ADM Details FY17'!$A$3:$K$3515,11,FALSE)</f>
        <v>0</v>
      </c>
      <c r="K3220" s="1">
        <f>VLOOKUP(A3220,'ADM Details FY17'!$A$3:$M$3515,13,FALSE)</f>
        <v>1.3</v>
      </c>
      <c r="L3220" s="1">
        <f>VLOOKUP(A3220,'ADM Details FY17'!$A$3:$O$3515,15,FALSE)</f>
        <v>0</v>
      </c>
      <c r="M3220" s="1">
        <f>VLOOKUP(A3220,'ADM Details FY17'!$A$3:$P$3515,16,FALSE)</f>
        <v>0</v>
      </c>
      <c r="N3220" s="1">
        <f>VLOOKUP(A3220,'ADM Details FY17'!$A$3:$Q$3515,17,FALSE)</f>
        <v>0.3</v>
      </c>
      <c r="O3220" s="1">
        <f>VLOOKUP(A3220,'ADM Details FY17'!$A$3:$S$3515,19,FALSE)</f>
        <v>0</v>
      </c>
      <c r="P3220" s="1">
        <f>VLOOKUP(A3220,'ADM Details FY17'!$A$3:$U$3515,21,FALSE)</f>
        <v>0</v>
      </c>
      <c r="Q3220" s="1">
        <f>VLOOKUP(A3220,'ADM Details FY17'!$A$3:$V$3515,22,FALSE)</f>
        <v>0</v>
      </c>
      <c r="R3220" s="1">
        <f>VLOOKUP(A3220,'ADM Details FY17'!$A$3:$W$3515,23,FALSE)</f>
        <v>2.61</v>
      </c>
      <c r="S3220" s="1">
        <f>VLOOKUP(A3220,'ADM Details FY17'!$A$3:$X$3515,24,FALSE)</f>
        <v>0</v>
      </c>
      <c r="T3220" s="1">
        <f>VLOOKUP(A3220,'ADM Details FY17'!$A$3:$Y$3515,25,FALSE)</f>
        <v>0.11</v>
      </c>
      <c r="U3220" s="1">
        <f>VLOOKUP(A3220,'ADM Details FY17'!$A$3:$AA$3515,27,FALSE)</f>
        <v>0</v>
      </c>
      <c r="V3220" s="1">
        <f>IFERROR(VLOOKUP(C3220,'eindex _tget pp '!$A$4:$E$615,5,FALSE),0)</f>
        <v>0</v>
      </c>
      <c r="W3220" s="31">
        <f>IFERROR(VLOOKUP(C3220,'eindex _tget pp '!$A$4:$F$615,6,FALSE),0)</f>
        <v>0.27267687219999998</v>
      </c>
      <c r="X3220" s="4">
        <f>IFERROR(VLOOKUP(B3220,'eschools 16'!$A$2:$F$25,6,FALSE),1)</f>
        <v>1</v>
      </c>
      <c r="Y3220" s="1">
        <f t="shared" si="250"/>
        <v>0</v>
      </c>
      <c r="Z3220" s="1">
        <f t="shared" si="251"/>
        <v>96.42</v>
      </c>
      <c r="AA3220" s="31">
        <f>IFERROR(VLOOKUP(C3220,'eindex _tget pp '!$A$4:$G$615,7,FALSE),0)</f>
        <v>0.27726853299999998</v>
      </c>
      <c r="AB3220" s="1">
        <f>VLOOKUP(A3220,'ADM Details FY17'!$A$3:$AB$3515,28,FALSE)</f>
        <v>0</v>
      </c>
      <c r="AC3220" s="1">
        <f t="shared" si="252"/>
        <v>0</v>
      </c>
      <c r="AD3220" s="1">
        <f t="shared" si="253"/>
        <v>1.46</v>
      </c>
      <c r="AE3220" s="1">
        <f t="shared" si="254"/>
        <v>219</v>
      </c>
    </row>
    <row r="3221" spans="1:31" x14ac:dyDescent="0.25">
      <c r="A3221" t="str">
        <f>B3221&amp;"-"&amp;COUNTIF($B$3:B3221,B3221)</f>
        <v>8282-11</v>
      </c>
      <c r="B3221">
        <v>8282</v>
      </c>
      <c r="C3221" s="18">
        <f>VLOOKUP(A3221,'ADM Details FY17'!$A$3:$D$3515,4,FALSE)</f>
        <v>0</v>
      </c>
      <c r="D3221" s="1">
        <f>VLOOKUP(A3221,'ADM Details FY17'!$A$3:$E$3515,5,FALSE)</f>
        <v>0</v>
      </c>
      <c r="E3221" s="1">
        <f>VLOOKUP(A3221,'ADM Details FY17'!$A$3:$F$3515,6,FALSE)</f>
        <v>0</v>
      </c>
      <c r="F3221" s="1">
        <f>VLOOKUP(A3221,'ADM Details FY17'!$A$3:$G$3515,7,FALSE)</f>
        <v>0</v>
      </c>
      <c r="G3221" s="1">
        <f>VLOOKUP(A3221,'ADM Details FY17'!$A$3:$H$3515,8,FALSE)</f>
        <v>0</v>
      </c>
      <c r="H3221" s="1">
        <f>VLOOKUP(A3221,'ADM Details FY17'!$A$3:$I$3515,9,FALSE)</f>
        <v>0</v>
      </c>
      <c r="I3221" s="1">
        <f>VLOOKUP(A3221,'ADM Details FY17'!$A$3:$J$3517,10,FALSE)</f>
        <v>0</v>
      </c>
      <c r="J3221" s="1">
        <f>VLOOKUP(A3221,'ADM Details FY17'!$A$3:$K$3515,11,FALSE)</f>
        <v>0</v>
      </c>
      <c r="K3221" s="1">
        <f>VLOOKUP(A3221,'ADM Details FY17'!$A$3:$M$3515,13,FALSE)</f>
        <v>0</v>
      </c>
      <c r="L3221" s="1">
        <f>VLOOKUP(A3221,'ADM Details FY17'!$A$3:$O$3515,15,FALSE)</f>
        <v>0</v>
      </c>
      <c r="M3221" s="1">
        <f>VLOOKUP(A3221,'ADM Details FY17'!$A$3:$P$3515,16,FALSE)</f>
        <v>0</v>
      </c>
      <c r="N3221" s="1">
        <f>VLOOKUP(A3221,'ADM Details FY17'!$A$3:$Q$3515,17,FALSE)</f>
        <v>0</v>
      </c>
      <c r="O3221" s="1">
        <f>VLOOKUP(A3221,'ADM Details FY17'!$A$3:$S$3515,19,FALSE)</f>
        <v>0</v>
      </c>
      <c r="P3221" s="1">
        <f>VLOOKUP(A3221,'ADM Details FY17'!$A$3:$U$3515,21,FALSE)</f>
        <v>0</v>
      </c>
      <c r="Q3221" s="1">
        <f>VLOOKUP(A3221,'ADM Details FY17'!$A$3:$V$3515,22,FALSE)</f>
        <v>0</v>
      </c>
      <c r="R3221" s="1">
        <f>VLOOKUP(A3221,'ADM Details FY17'!$A$3:$W$3515,23,FALSE)</f>
        <v>0</v>
      </c>
      <c r="S3221" s="1">
        <f>VLOOKUP(A3221,'ADM Details FY17'!$A$3:$X$3515,24,FALSE)</f>
        <v>0</v>
      </c>
      <c r="T3221" s="1">
        <f>VLOOKUP(A3221,'ADM Details FY17'!$A$3:$Y$3515,25,FALSE)</f>
        <v>0</v>
      </c>
      <c r="U3221" s="1">
        <f>VLOOKUP(A3221,'ADM Details FY17'!$A$3:$AA$3515,27,FALSE)</f>
        <v>0</v>
      </c>
      <c r="V3221" s="1">
        <f>IFERROR(VLOOKUP(C3221,'eindex _tget pp '!$A$4:$E$615,5,FALSE),0)</f>
        <v>0</v>
      </c>
      <c r="W3221" s="31">
        <f>IFERROR(VLOOKUP(C3221,'eindex _tget pp '!$A$4:$F$615,6,FALSE),0)</f>
        <v>0</v>
      </c>
      <c r="X3221" s="4">
        <f>IFERROR(VLOOKUP(B3221,'eschools 16'!$A$2:$F$25,6,FALSE),1)</f>
        <v>1</v>
      </c>
      <c r="Y3221" s="1">
        <f t="shared" si="250"/>
        <v>0</v>
      </c>
      <c r="Z3221" s="1">
        <f t="shared" si="251"/>
        <v>0</v>
      </c>
      <c r="AA3221" s="31">
        <f>IFERROR(VLOOKUP(C3221,'eindex _tget pp '!$A$4:$G$615,7,FALSE),0)</f>
        <v>0</v>
      </c>
      <c r="AB3221" s="1">
        <f>VLOOKUP(A3221,'ADM Details FY17'!$A$3:$AB$3515,28,FALSE)</f>
        <v>0</v>
      </c>
      <c r="AC3221" s="1">
        <f t="shared" si="252"/>
        <v>0</v>
      </c>
      <c r="AD3221" s="1">
        <f t="shared" si="253"/>
        <v>0</v>
      </c>
      <c r="AE3221" s="1">
        <f t="shared" si="254"/>
        <v>0</v>
      </c>
    </row>
    <row r="3222" spans="1:31" x14ac:dyDescent="0.25">
      <c r="A3222" t="str">
        <f>B3222&amp;"-"&amp;COUNTIF($B$3:B3222,B3222)</f>
        <v>8282-12</v>
      </c>
      <c r="B3222">
        <v>8282</v>
      </c>
      <c r="C3222" s="18">
        <f>VLOOKUP(A3222,'ADM Details FY17'!$A$3:$D$3515,4,FALSE)</f>
        <v>0</v>
      </c>
      <c r="D3222" s="1">
        <f>VLOOKUP(A3222,'ADM Details FY17'!$A$3:$E$3515,5,FALSE)</f>
        <v>0</v>
      </c>
      <c r="E3222" s="1">
        <f>VLOOKUP(A3222,'ADM Details FY17'!$A$3:$F$3515,6,FALSE)</f>
        <v>0</v>
      </c>
      <c r="F3222" s="1">
        <f>VLOOKUP(A3222,'ADM Details FY17'!$A$3:$G$3515,7,FALSE)</f>
        <v>0</v>
      </c>
      <c r="G3222" s="1">
        <f>VLOOKUP(A3222,'ADM Details FY17'!$A$3:$H$3515,8,FALSE)</f>
        <v>0</v>
      </c>
      <c r="H3222" s="1">
        <f>VLOOKUP(A3222,'ADM Details FY17'!$A$3:$I$3515,9,FALSE)</f>
        <v>0</v>
      </c>
      <c r="I3222" s="1">
        <f>VLOOKUP(A3222,'ADM Details FY17'!$A$3:$J$3517,10,FALSE)</f>
        <v>0</v>
      </c>
      <c r="J3222" s="1">
        <f>VLOOKUP(A3222,'ADM Details FY17'!$A$3:$K$3515,11,FALSE)</f>
        <v>0</v>
      </c>
      <c r="K3222" s="1">
        <f>VLOOKUP(A3222,'ADM Details FY17'!$A$3:$M$3515,13,FALSE)</f>
        <v>0</v>
      </c>
      <c r="L3222" s="1">
        <f>VLOOKUP(A3222,'ADM Details FY17'!$A$3:$O$3515,15,FALSE)</f>
        <v>0</v>
      </c>
      <c r="M3222" s="1">
        <f>VLOOKUP(A3222,'ADM Details FY17'!$A$3:$P$3515,16,FALSE)</f>
        <v>0</v>
      </c>
      <c r="N3222" s="1">
        <f>VLOOKUP(A3222,'ADM Details FY17'!$A$3:$Q$3515,17,FALSE)</f>
        <v>0</v>
      </c>
      <c r="O3222" s="1">
        <f>VLOOKUP(A3222,'ADM Details FY17'!$A$3:$S$3515,19,FALSE)</f>
        <v>0</v>
      </c>
      <c r="P3222" s="1">
        <f>VLOOKUP(A3222,'ADM Details FY17'!$A$3:$U$3515,21,FALSE)</f>
        <v>0</v>
      </c>
      <c r="Q3222" s="1">
        <f>VLOOKUP(A3222,'ADM Details FY17'!$A$3:$V$3515,22,FALSE)</f>
        <v>0</v>
      </c>
      <c r="R3222" s="1">
        <f>VLOOKUP(A3222,'ADM Details FY17'!$A$3:$W$3515,23,FALSE)</f>
        <v>0</v>
      </c>
      <c r="S3222" s="1">
        <f>VLOOKUP(A3222,'ADM Details FY17'!$A$3:$X$3515,24,FALSE)</f>
        <v>0</v>
      </c>
      <c r="T3222" s="1">
        <f>VLOOKUP(A3222,'ADM Details FY17'!$A$3:$Y$3515,25,FALSE)</f>
        <v>0</v>
      </c>
      <c r="U3222" s="1">
        <f>VLOOKUP(A3222,'ADM Details FY17'!$A$3:$AA$3515,27,FALSE)</f>
        <v>0</v>
      </c>
      <c r="V3222" s="1">
        <f>IFERROR(VLOOKUP(C3222,'eindex _tget pp '!$A$4:$E$615,5,FALSE),0)</f>
        <v>0</v>
      </c>
      <c r="W3222" s="31">
        <f>IFERROR(VLOOKUP(C3222,'eindex _tget pp '!$A$4:$F$615,6,FALSE),0)</f>
        <v>0</v>
      </c>
      <c r="X3222" s="4">
        <f>IFERROR(VLOOKUP(B3222,'eschools 16'!$A$2:$F$25,6,FALSE),1)</f>
        <v>1</v>
      </c>
      <c r="Y3222" s="1">
        <f t="shared" si="250"/>
        <v>0</v>
      </c>
      <c r="Z3222" s="1">
        <f t="shared" si="251"/>
        <v>0</v>
      </c>
      <c r="AA3222" s="31">
        <f>IFERROR(VLOOKUP(C3222,'eindex _tget pp '!$A$4:$G$615,7,FALSE),0)</f>
        <v>0</v>
      </c>
      <c r="AB3222" s="1">
        <f>VLOOKUP(A3222,'ADM Details FY17'!$A$3:$AB$3515,28,FALSE)</f>
        <v>0</v>
      </c>
      <c r="AC3222" s="1">
        <f t="shared" si="252"/>
        <v>0</v>
      </c>
      <c r="AD3222" s="1">
        <f t="shared" si="253"/>
        <v>0</v>
      </c>
      <c r="AE3222" s="1">
        <f t="shared" si="254"/>
        <v>0</v>
      </c>
    </row>
    <row r="3223" spans="1:31" x14ac:dyDescent="0.25">
      <c r="A3223" t="str">
        <f>B3223&amp;"-"&amp;COUNTIF($B$3:B3223,B3223)</f>
        <v>8282-13</v>
      </c>
      <c r="B3223">
        <v>8282</v>
      </c>
      <c r="C3223" s="18">
        <f>VLOOKUP(A3223,'ADM Details FY17'!$A$3:$D$3515,4,FALSE)</f>
        <v>0</v>
      </c>
      <c r="D3223" s="1">
        <f>VLOOKUP(A3223,'ADM Details FY17'!$A$3:$E$3515,5,FALSE)</f>
        <v>0</v>
      </c>
      <c r="E3223" s="1">
        <f>VLOOKUP(A3223,'ADM Details FY17'!$A$3:$F$3515,6,FALSE)</f>
        <v>0</v>
      </c>
      <c r="F3223" s="1">
        <f>VLOOKUP(A3223,'ADM Details FY17'!$A$3:$G$3515,7,FALSE)</f>
        <v>0</v>
      </c>
      <c r="G3223" s="1">
        <f>VLOOKUP(A3223,'ADM Details FY17'!$A$3:$H$3515,8,FALSE)</f>
        <v>0</v>
      </c>
      <c r="H3223" s="1">
        <f>VLOOKUP(A3223,'ADM Details FY17'!$A$3:$I$3515,9,FALSE)</f>
        <v>0</v>
      </c>
      <c r="I3223" s="1">
        <f>VLOOKUP(A3223,'ADM Details FY17'!$A$3:$J$3517,10,FALSE)</f>
        <v>0</v>
      </c>
      <c r="J3223" s="1">
        <f>VLOOKUP(A3223,'ADM Details FY17'!$A$3:$K$3515,11,FALSE)</f>
        <v>0</v>
      </c>
      <c r="K3223" s="1">
        <f>VLOOKUP(A3223,'ADM Details FY17'!$A$3:$M$3515,13,FALSE)</f>
        <v>0</v>
      </c>
      <c r="L3223" s="1">
        <f>VLOOKUP(A3223,'ADM Details FY17'!$A$3:$O$3515,15,FALSE)</f>
        <v>0</v>
      </c>
      <c r="M3223" s="1">
        <f>VLOOKUP(A3223,'ADM Details FY17'!$A$3:$P$3515,16,FALSE)</f>
        <v>0</v>
      </c>
      <c r="N3223" s="1">
        <f>VLOOKUP(A3223,'ADM Details FY17'!$A$3:$Q$3515,17,FALSE)</f>
        <v>0</v>
      </c>
      <c r="O3223" s="1">
        <f>VLOOKUP(A3223,'ADM Details FY17'!$A$3:$S$3515,19,FALSE)</f>
        <v>0</v>
      </c>
      <c r="P3223" s="1">
        <f>VLOOKUP(A3223,'ADM Details FY17'!$A$3:$U$3515,21,FALSE)</f>
        <v>0</v>
      </c>
      <c r="Q3223" s="1">
        <f>VLOOKUP(A3223,'ADM Details FY17'!$A$3:$V$3515,22,FALSE)</f>
        <v>0</v>
      </c>
      <c r="R3223" s="1">
        <f>VLOOKUP(A3223,'ADM Details FY17'!$A$3:$W$3515,23,FALSE)</f>
        <v>0</v>
      </c>
      <c r="S3223" s="1">
        <f>VLOOKUP(A3223,'ADM Details FY17'!$A$3:$X$3515,24,FALSE)</f>
        <v>0</v>
      </c>
      <c r="T3223" s="1">
        <f>VLOOKUP(A3223,'ADM Details FY17'!$A$3:$Y$3515,25,FALSE)</f>
        <v>0</v>
      </c>
      <c r="U3223" s="1">
        <f>VLOOKUP(A3223,'ADM Details FY17'!$A$3:$AA$3515,27,FALSE)</f>
        <v>0</v>
      </c>
      <c r="V3223" s="1">
        <f>IFERROR(VLOOKUP(C3223,'eindex _tget pp '!$A$4:$E$615,5,FALSE),0)</f>
        <v>0</v>
      </c>
      <c r="W3223" s="31">
        <f>IFERROR(VLOOKUP(C3223,'eindex _tget pp '!$A$4:$F$615,6,FALSE),0)</f>
        <v>0</v>
      </c>
      <c r="X3223" s="4">
        <f>IFERROR(VLOOKUP(B3223,'eschools 16'!$A$2:$F$25,6,FALSE),1)</f>
        <v>1</v>
      </c>
      <c r="Y3223" s="1">
        <f t="shared" si="250"/>
        <v>0</v>
      </c>
      <c r="Z3223" s="1">
        <f t="shared" si="251"/>
        <v>0</v>
      </c>
      <c r="AA3223" s="31">
        <f>IFERROR(VLOOKUP(C3223,'eindex _tget pp '!$A$4:$G$615,7,FALSE),0)</f>
        <v>0</v>
      </c>
      <c r="AB3223" s="1">
        <f>VLOOKUP(A3223,'ADM Details FY17'!$A$3:$AB$3515,28,FALSE)</f>
        <v>0</v>
      </c>
      <c r="AC3223" s="1">
        <f t="shared" si="252"/>
        <v>0</v>
      </c>
      <c r="AD3223" s="1">
        <f t="shared" si="253"/>
        <v>0</v>
      </c>
      <c r="AE3223" s="1">
        <f t="shared" si="254"/>
        <v>0</v>
      </c>
    </row>
    <row r="3224" spans="1:31" x14ac:dyDescent="0.25">
      <c r="A3224" t="str">
        <f>B3224&amp;"-"&amp;COUNTIF($B$3:B3224,B3224)</f>
        <v>8282-14</v>
      </c>
      <c r="B3224">
        <v>8282</v>
      </c>
      <c r="C3224" s="18">
        <f>VLOOKUP(A3224,'ADM Details FY17'!$A$3:$D$3515,4,FALSE)</f>
        <v>0</v>
      </c>
      <c r="D3224" s="1">
        <f>VLOOKUP(A3224,'ADM Details FY17'!$A$3:$E$3515,5,FALSE)</f>
        <v>0</v>
      </c>
      <c r="E3224" s="1">
        <f>VLOOKUP(A3224,'ADM Details FY17'!$A$3:$F$3515,6,FALSE)</f>
        <v>0</v>
      </c>
      <c r="F3224" s="1">
        <f>VLOOKUP(A3224,'ADM Details FY17'!$A$3:$G$3515,7,FALSE)</f>
        <v>0</v>
      </c>
      <c r="G3224" s="1">
        <f>VLOOKUP(A3224,'ADM Details FY17'!$A$3:$H$3515,8,FALSE)</f>
        <v>0</v>
      </c>
      <c r="H3224" s="1">
        <f>VLOOKUP(A3224,'ADM Details FY17'!$A$3:$I$3515,9,FALSE)</f>
        <v>0</v>
      </c>
      <c r="I3224" s="1">
        <f>VLOOKUP(A3224,'ADM Details FY17'!$A$3:$J$3517,10,FALSE)</f>
        <v>0</v>
      </c>
      <c r="J3224" s="1">
        <f>VLOOKUP(A3224,'ADM Details FY17'!$A$3:$K$3515,11,FALSE)</f>
        <v>0</v>
      </c>
      <c r="K3224" s="1">
        <f>VLOOKUP(A3224,'ADM Details FY17'!$A$3:$M$3515,13,FALSE)</f>
        <v>0</v>
      </c>
      <c r="L3224" s="1">
        <f>VLOOKUP(A3224,'ADM Details FY17'!$A$3:$O$3515,15,FALSE)</f>
        <v>0</v>
      </c>
      <c r="M3224" s="1">
        <f>VLOOKUP(A3224,'ADM Details FY17'!$A$3:$P$3515,16,FALSE)</f>
        <v>0</v>
      </c>
      <c r="N3224" s="1">
        <f>VLOOKUP(A3224,'ADM Details FY17'!$A$3:$Q$3515,17,FALSE)</f>
        <v>0</v>
      </c>
      <c r="O3224" s="1">
        <f>VLOOKUP(A3224,'ADM Details FY17'!$A$3:$S$3515,19,FALSE)</f>
        <v>0</v>
      </c>
      <c r="P3224" s="1">
        <f>VLOOKUP(A3224,'ADM Details FY17'!$A$3:$U$3515,21,FALSE)</f>
        <v>0</v>
      </c>
      <c r="Q3224" s="1">
        <f>VLOOKUP(A3224,'ADM Details FY17'!$A$3:$V$3515,22,FALSE)</f>
        <v>0</v>
      </c>
      <c r="R3224" s="1">
        <f>VLOOKUP(A3224,'ADM Details FY17'!$A$3:$W$3515,23,FALSE)</f>
        <v>0</v>
      </c>
      <c r="S3224" s="1">
        <f>VLOOKUP(A3224,'ADM Details FY17'!$A$3:$X$3515,24,FALSE)</f>
        <v>0</v>
      </c>
      <c r="T3224" s="1">
        <f>VLOOKUP(A3224,'ADM Details FY17'!$A$3:$Y$3515,25,FALSE)</f>
        <v>0</v>
      </c>
      <c r="U3224" s="1">
        <f>VLOOKUP(A3224,'ADM Details FY17'!$A$3:$AA$3515,27,FALSE)</f>
        <v>0</v>
      </c>
      <c r="V3224" s="1">
        <f>IFERROR(VLOOKUP(C3224,'eindex _tget pp '!$A$4:$E$615,5,FALSE),0)</f>
        <v>0</v>
      </c>
      <c r="W3224" s="31">
        <f>IFERROR(VLOOKUP(C3224,'eindex _tget pp '!$A$4:$F$615,6,FALSE),0)</f>
        <v>0</v>
      </c>
      <c r="X3224" s="4">
        <f>IFERROR(VLOOKUP(B3224,'eschools 16'!$A$2:$F$25,6,FALSE),1)</f>
        <v>1</v>
      </c>
      <c r="Y3224" s="1">
        <f t="shared" si="250"/>
        <v>0</v>
      </c>
      <c r="Z3224" s="1">
        <f t="shared" si="251"/>
        <v>0</v>
      </c>
      <c r="AA3224" s="31">
        <f>IFERROR(VLOOKUP(C3224,'eindex _tget pp '!$A$4:$G$615,7,FALSE),0)</f>
        <v>0</v>
      </c>
      <c r="AB3224" s="1">
        <f>VLOOKUP(A3224,'ADM Details FY17'!$A$3:$AB$3515,28,FALSE)</f>
        <v>0</v>
      </c>
      <c r="AC3224" s="1">
        <f t="shared" si="252"/>
        <v>0</v>
      </c>
      <c r="AD3224" s="1">
        <f t="shared" si="253"/>
        <v>0</v>
      </c>
      <c r="AE3224" s="1">
        <f t="shared" si="254"/>
        <v>0</v>
      </c>
    </row>
    <row r="3225" spans="1:31" x14ac:dyDescent="0.25">
      <c r="A3225" t="str">
        <f>B3225&amp;"-"&amp;COUNTIF($B$3:B3225,B3225)</f>
        <v>8282-15</v>
      </c>
      <c r="B3225">
        <v>8282</v>
      </c>
      <c r="C3225" s="18">
        <f>VLOOKUP(A3225,'ADM Details FY17'!$A$3:$D$3515,4,FALSE)</f>
        <v>0</v>
      </c>
      <c r="D3225" s="1">
        <f>VLOOKUP(A3225,'ADM Details FY17'!$A$3:$E$3515,5,FALSE)</f>
        <v>0</v>
      </c>
      <c r="E3225" s="1">
        <f>VLOOKUP(A3225,'ADM Details FY17'!$A$3:$F$3515,6,FALSE)</f>
        <v>0</v>
      </c>
      <c r="F3225" s="1">
        <f>VLOOKUP(A3225,'ADM Details FY17'!$A$3:$G$3515,7,FALSE)</f>
        <v>0</v>
      </c>
      <c r="G3225" s="1">
        <f>VLOOKUP(A3225,'ADM Details FY17'!$A$3:$H$3515,8,FALSE)</f>
        <v>0</v>
      </c>
      <c r="H3225" s="1">
        <f>VLOOKUP(A3225,'ADM Details FY17'!$A$3:$I$3515,9,FALSE)</f>
        <v>0</v>
      </c>
      <c r="I3225" s="1">
        <f>VLOOKUP(A3225,'ADM Details FY17'!$A$3:$J$3517,10,FALSE)</f>
        <v>0</v>
      </c>
      <c r="J3225" s="1">
        <f>VLOOKUP(A3225,'ADM Details FY17'!$A$3:$K$3515,11,FALSE)</f>
        <v>0</v>
      </c>
      <c r="K3225" s="1">
        <f>VLOOKUP(A3225,'ADM Details FY17'!$A$3:$M$3515,13,FALSE)</f>
        <v>0</v>
      </c>
      <c r="L3225" s="1">
        <f>VLOOKUP(A3225,'ADM Details FY17'!$A$3:$O$3515,15,FALSE)</f>
        <v>0</v>
      </c>
      <c r="M3225" s="1">
        <f>VLOOKUP(A3225,'ADM Details FY17'!$A$3:$P$3515,16,FALSE)</f>
        <v>0</v>
      </c>
      <c r="N3225" s="1">
        <f>VLOOKUP(A3225,'ADM Details FY17'!$A$3:$Q$3515,17,FALSE)</f>
        <v>0</v>
      </c>
      <c r="O3225" s="1">
        <f>VLOOKUP(A3225,'ADM Details FY17'!$A$3:$S$3515,19,FALSE)</f>
        <v>0</v>
      </c>
      <c r="P3225" s="1">
        <f>VLOOKUP(A3225,'ADM Details FY17'!$A$3:$U$3515,21,FALSE)</f>
        <v>0</v>
      </c>
      <c r="Q3225" s="1">
        <f>VLOOKUP(A3225,'ADM Details FY17'!$A$3:$V$3515,22,FALSE)</f>
        <v>0</v>
      </c>
      <c r="R3225" s="1">
        <f>VLOOKUP(A3225,'ADM Details FY17'!$A$3:$W$3515,23,FALSE)</f>
        <v>0</v>
      </c>
      <c r="S3225" s="1">
        <f>VLOOKUP(A3225,'ADM Details FY17'!$A$3:$X$3515,24,FALSE)</f>
        <v>0</v>
      </c>
      <c r="T3225" s="1">
        <f>VLOOKUP(A3225,'ADM Details FY17'!$A$3:$Y$3515,25,FALSE)</f>
        <v>0</v>
      </c>
      <c r="U3225" s="1">
        <f>VLOOKUP(A3225,'ADM Details FY17'!$A$3:$AA$3515,27,FALSE)</f>
        <v>0</v>
      </c>
      <c r="V3225" s="1">
        <f>IFERROR(VLOOKUP(C3225,'eindex _tget pp '!$A$4:$E$615,5,FALSE),0)</f>
        <v>0</v>
      </c>
      <c r="W3225" s="31">
        <f>IFERROR(VLOOKUP(C3225,'eindex _tget pp '!$A$4:$F$615,6,FALSE),0)</f>
        <v>0</v>
      </c>
      <c r="X3225" s="4">
        <f>IFERROR(VLOOKUP(B3225,'eschools 16'!$A$2:$F$25,6,FALSE),1)</f>
        <v>1</v>
      </c>
      <c r="Y3225" s="1">
        <f t="shared" si="250"/>
        <v>0</v>
      </c>
      <c r="Z3225" s="1">
        <f t="shared" si="251"/>
        <v>0</v>
      </c>
      <c r="AA3225" s="31">
        <f>IFERROR(VLOOKUP(C3225,'eindex _tget pp '!$A$4:$G$615,7,FALSE),0)</f>
        <v>0</v>
      </c>
      <c r="AB3225" s="1">
        <f>VLOOKUP(A3225,'ADM Details FY17'!$A$3:$AB$3515,28,FALSE)</f>
        <v>0</v>
      </c>
      <c r="AC3225" s="1">
        <f t="shared" si="252"/>
        <v>0</v>
      </c>
      <c r="AD3225" s="1">
        <f t="shared" si="253"/>
        <v>0</v>
      </c>
      <c r="AE3225" s="1">
        <f t="shared" si="254"/>
        <v>0</v>
      </c>
    </row>
    <row r="3226" spans="1:31" x14ac:dyDescent="0.25">
      <c r="A3226" t="str">
        <f>B3226&amp;"-"&amp;COUNTIF($B$3:B3226,B3226)</f>
        <v>8282-16</v>
      </c>
      <c r="B3226">
        <v>8282</v>
      </c>
      <c r="C3226" s="18">
        <f>VLOOKUP(A3226,'ADM Details FY17'!$A$3:$D$3515,4,FALSE)</f>
        <v>0</v>
      </c>
      <c r="D3226" s="1">
        <f>VLOOKUP(A3226,'ADM Details FY17'!$A$3:$E$3515,5,FALSE)</f>
        <v>0</v>
      </c>
      <c r="E3226" s="1">
        <f>VLOOKUP(A3226,'ADM Details FY17'!$A$3:$F$3515,6,FALSE)</f>
        <v>0</v>
      </c>
      <c r="F3226" s="1">
        <f>VLOOKUP(A3226,'ADM Details FY17'!$A$3:$G$3515,7,FALSE)</f>
        <v>0</v>
      </c>
      <c r="G3226" s="1">
        <f>VLOOKUP(A3226,'ADM Details FY17'!$A$3:$H$3515,8,FALSE)</f>
        <v>0</v>
      </c>
      <c r="H3226" s="1">
        <f>VLOOKUP(A3226,'ADM Details FY17'!$A$3:$I$3515,9,FALSE)</f>
        <v>0</v>
      </c>
      <c r="I3226" s="1">
        <f>VLOOKUP(A3226,'ADM Details FY17'!$A$3:$J$3517,10,FALSE)</f>
        <v>0</v>
      </c>
      <c r="J3226" s="1">
        <f>VLOOKUP(A3226,'ADM Details FY17'!$A$3:$K$3515,11,FALSE)</f>
        <v>0</v>
      </c>
      <c r="K3226" s="1">
        <f>VLOOKUP(A3226,'ADM Details FY17'!$A$3:$M$3515,13,FALSE)</f>
        <v>0</v>
      </c>
      <c r="L3226" s="1">
        <f>VLOOKUP(A3226,'ADM Details FY17'!$A$3:$O$3515,15,FALSE)</f>
        <v>0</v>
      </c>
      <c r="M3226" s="1">
        <f>VLOOKUP(A3226,'ADM Details FY17'!$A$3:$P$3515,16,FALSE)</f>
        <v>0</v>
      </c>
      <c r="N3226" s="1">
        <f>VLOOKUP(A3226,'ADM Details FY17'!$A$3:$Q$3515,17,FALSE)</f>
        <v>0</v>
      </c>
      <c r="O3226" s="1">
        <f>VLOOKUP(A3226,'ADM Details FY17'!$A$3:$S$3515,19,FALSE)</f>
        <v>0</v>
      </c>
      <c r="P3226" s="1">
        <f>VLOOKUP(A3226,'ADM Details FY17'!$A$3:$U$3515,21,FALSE)</f>
        <v>0</v>
      </c>
      <c r="Q3226" s="1">
        <f>VLOOKUP(A3226,'ADM Details FY17'!$A$3:$V$3515,22,FALSE)</f>
        <v>0</v>
      </c>
      <c r="R3226" s="1">
        <f>VLOOKUP(A3226,'ADM Details FY17'!$A$3:$W$3515,23,FALSE)</f>
        <v>0</v>
      </c>
      <c r="S3226" s="1">
        <f>VLOOKUP(A3226,'ADM Details FY17'!$A$3:$X$3515,24,FALSE)</f>
        <v>0</v>
      </c>
      <c r="T3226" s="1">
        <f>VLOOKUP(A3226,'ADM Details FY17'!$A$3:$Y$3515,25,FALSE)</f>
        <v>0</v>
      </c>
      <c r="U3226" s="1">
        <f>VLOOKUP(A3226,'ADM Details FY17'!$A$3:$AA$3515,27,FALSE)</f>
        <v>0</v>
      </c>
      <c r="V3226" s="1">
        <f>IFERROR(VLOOKUP(C3226,'eindex _tget pp '!$A$4:$E$615,5,FALSE),0)</f>
        <v>0</v>
      </c>
      <c r="W3226" s="31">
        <f>IFERROR(VLOOKUP(C3226,'eindex _tget pp '!$A$4:$F$615,6,FALSE),0)</f>
        <v>0</v>
      </c>
      <c r="X3226" s="4">
        <f>IFERROR(VLOOKUP(B3226,'eschools 16'!$A$2:$F$25,6,FALSE),1)</f>
        <v>1</v>
      </c>
      <c r="Y3226" s="1">
        <f t="shared" si="250"/>
        <v>0</v>
      </c>
      <c r="Z3226" s="1">
        <f t="shared" si="251"/>
        <v>0</v>
      </c>
      <c r="AA3226" s="31">
        <f>IFERROR(VLOOKUP(C3226,'eindex _tget pp '!$A$4:$G$615,7,FALSE),0)</f>
        <v>0</v>
      </c>
      <c r="AB3226" s="1">
        <f>VLOOKUP(A3226,'ADM Details FY17'!$A$3:$AB$3515,28,FALSE)</f>
        <v>0</v>
      </c>
      <c r="AC3226" s="1">
        <f t="shared" si="252"/>
        <v>0</v>
      </c>
      <c r="AD3226" s="1">
        <f t="shared" si="253"/>
        <v>0</v>
      </c>
      <c r="AE3226" s="1">
        <f t="shared" si="254"/>
        <v>0</v>
      </c>
    </row>
    <row r="3227" spans="1:31" x14ac:dyDescent="0.25">
      <c r="A3227" t="str">
        <f>B3227&amp;"-"&amp;COUNTIF($B$3:B3227,B3227)</f>
        <v>8282-17</v>
      </c>
      <c r="B3227">
        <v>8282</v>
      </c>
      <c r="C3227" s="18">
        <f>VLOOKUP(A3227,'ADM Details FY17'!$A$3:$D$3515,4,FALSE)</f>
        <v>0</v>
      </c>
      <c r="D3227" s="1">
        <f>VLOOKUP(A3227,'ADM Details FY17'!$A$3:$E$3515,5,FALSE)</f>
        <v>0</v>
      </c>
      <c r="E3227" s="1">
        <f>VLOOKUP(A3227,'ADM Details FY17'!$A$3:$F$3515,6,FALSE)</f>
        <v>0</v>
      </c>
      <c r="F3227" s="1">
        <f>VLOOKUP(A3227,'ADM Details FY17'!$A$3:$G$3515,7,FALSE)</f>
        <v>0</v>
      </c>
      <c r="G3227" s="1">
        <f>VLOOKUP(A3227,'ADM Details FY17'!$A$3:$H$3515,8,FALSE)</f>
        <v>0</v>
      </c>
      <c r="H3227" s="1">
        <f>VLOOKUP(A3227,'ADM Details FY17'!$A$3:$I$3515,9,FALSE)</f>
        <v>0</v>
      </c>
      <c r="I3227" s="1">
        <f>VLOOKUP(A3227,'ADM Details FY17'!$A$3:$J$3517,10,FALSE)</f>
        <v>0</v>
      </c>
      <c r="J3227" s="1">
        <f>VLOOKUP(A3227,'ADM Details FY17'!$A$3:$K$3515,11,FALSE)</f>
        <v>0</v>
      </c>
      <c r="K3227" s="1">
        <f>VLOOKUP(A3227,'ADM Details FY17'!$A$3:$M$3515,13,FALSE)</f>
        <v>0</v>
      </c>
      <c r="L3227" s="1">
        <f>VLOOKUP(A3227,'ADM Details FY17'!$A$3:$O$3515,15,FALSE)</f>
        <v>0</v>
      </c>
      <c r="M3227" s="1">
        <f>VLOOKUP(A3227,'ADM Details FY17'!$A$3:$P$3515,16,FALSE)</f>
        <v>0</v>
      </c>
      <c r="N3227" s="1">
        <f>VLOOKUP(A3227,'ADM Details FY17'!$A$3:$Q$3515,17,FALSE)</f>
        <v>0</v>
      </c>
      <c r="O3227" s="1">
        <f>VLOOKUP(A3227,'ADM Details FY17'!$A$3:$S$3515,19,FALSE)</f>
        <v>0</v>
      </c>
      <c r="P3227" s="1">
        <f>VLOOKUP(A3227,'ADM Details FY17'!$A$3:$U$3515,21,FALSE)</f>
        <v>0</v>
      </c>
      <c r="Q3227" s="1">
        <f>VLOOKUP(A3227,'ADM Details FY17'!$A$3:$V$3515,22,FALSE)</f>
        <v>0</v>
      </c>
      <c r="R3227" s="1">
        <f>VLOOKUP(A3227,'ADM Details FY17'!$A$3:$W$3515,23,FALSE)</f>
        <v>0</v>
      </c>
      <c r="S3227" s="1">
        <f>VLOOKUP(A3227,'ADM Details FY17'!$A$3:$X$3515,24,FALSE)</f>
        <v>0</v>
      </c>
      <c r="T3227" s="1">
        <f>VLOOKUP(A3227,'ADM Details FY17'!$A$3:$Y$3515,25,FALSE)</f>
        <v>0</v>
      </c>
      <c r="U3227" s="1">
        <f>VLOOKUP(A3227,'ADM Details FY17'!$A$3:$AA$3515,27,FALSE)</f>
        <v>0</v>
      </c>
      <c r="V3227" s="1">
        <f>IFERROR(VLOOKUP(C3227,'eindex _tget pp '!$A$4:$E$615,5,FALSE),0)</f>
        <v>0</v>
      </c>
      <c r="W3227" s="31">
        <f>IFERROR(VLOOKUP(C3227,'eindex _tget pp '!$A$4:$F$615,6,FALSE),0)</f>
        <v>0</v>
      </c>
      <c r="X3227" s="4">
        <f>IFERROR(VLOOKUP(B3227,'eschools 16'!$A$2:$F$25,6,FALSE),1)</f>
        <v>1</v>
      </c>
      <c r="Y3227" s="1">
        <f t="shared" si="250"/>
        <v>0</v>
      </c>
      <c r="Z3227" s="1">
        <f t="shared" si="251"/>
        <v>0</v>
      </c>
      <c r="AA3227" s="31">
        <f>IFERROR(VLOOKUP(C3227,'eindex _tget pp '!$A$4:$G$615,7,FALSE),0)</f>
        <v>0</v>
      </c>
      <c r="AB3227" s="1">
        <f>VLOOKUP(A3227,'ADM Details FY17'!$A$3:$AB$3515,28,FALSE)</f>
        <v>0</v>
      </c>
      <c r="AC3227" s="1">
        <f t="shared" si="252"/>
        <v>0</v>
      </c>
      <c r="AD3227" s="1">
        <f t="shared" si="253"/>
        <v>0</v>
      </c>
      <c r="AE3227" s="1">
        <f t="shared" si="254"/>
        <v>0</v>
      </c>
    </row>
    <row r="3228" spans="1:31" x14ac:dyDescent="0.25">
      <c r="A3228" t="str">
        <f>B3228&amp;"-"&amp;COUNTIF($B$3:B3228,B3228)</f>
        <v>8282-18</v>
      </c>
      <c r="B3228">
        <v>8282</v>
      </c>
      <c r="C3228" s="18">
        <f>VLOOKUP(A3228,'ADM Details FY17'!$A$3:$D$3515,4,FALSE)</f>
        <v>0</v>
      </c>
      <c r="D3228" s="1">
        <f>VLOOKUP(A3228,'ADM Details FY17'!$A$3:$E$3515,5,FALSE)</f>
        <v>0</v>
      </c>
      <c r="E3228" s="1">
        <f>VLOOKUP(A3228,'ADM Details FY17'!$A$3:$F$3515,6,FALSE)</f>
        <v>0</v>
      </c>
      <c r="F3228" s="1">
        <f>VLOOKUP(A3228,'ADM Details FY17'!$A$3:$G$3515,7,FALSE)</f>
        <v>0</v>
      </c>
      <c r="G3228" s="1">
        <f>VLOOKUP(A3228,'ADM Details FY17'!$A$3:$H$3515,8,FALSE)</f>
        <v>0</v>
      </c>
      <c r="H3228" s="1">
        <f>VLOOKUP(A3228,'ADM Details FY17'!$A$3:$I$3515,9,FALSE)</f>
        <v>0</v>
      </c>
      <c r="I3228" s="1">
        <f>VLOOKUP(A3228,'ADM Details FY17'!$A$3:$J$3517,10,FALSE)</f>
        <v>0</v>
      </c>
      <c r="J3228" s="1">
        <f>VLOOKUP(A3228,'ADM Details FY17'!$A$3:$K$3515,11,FALSE)</f>
        <v>0</v>
      </c>
      <c r="K3228" s="1">
        <f>VLOOKUP(A3228,'ADM Details FY17'!$A$3:$M$3515,13,FALSE)</f>
        <v>0</v>
      </c>
      <c r="L3228" s="1">
        <f>VLOOKUP(A3228,'ADM Details FY17'!$A$3:$O$3515,15,FALSE)</f>
        <v>0</v>
      </c>
      <c r="M3228" s="1">
        <f>VLOOKUP(A3228,'ADM Details FY17'!$A$3:$P$3515,16,FALSE)</f>
        <v>0</v>
      </c>
      <c r="N3228" s="1">
        <f>VLOOKUP(A3228,'ADM Details FY17'!$A$3:$Q$3515,17,FALSE)</f>
        <v>0</v>
      </c>
      <c r="O3228" s="1">
        <f>VLOOKUP(A3228,'ADM Details FY17'!$A$3:$S$3515,19,FALSE)</f>
        <v>0</v>
      </c>
      <c r="P3228" s="1">
        <f>VLOOKUP(A3228,'ADM Details FY17'!$A$3:$U$3515,21,FALSE)</f>
        <v>0</v>
      </c>
      <c r="Q3228" s="1">
        <f>VLOOKUP(A3228,'ADM Details FY17'!$A$3:$V$3515,22,FALSE)</f>
        <v>0</v>
      </c>
      <c r="R3228" s="1">
        <f>VLOOKUP(A3228,'ADM Details FY17'!$A$3:$W$3515,23,FALSE)</f>
        <v>0</v>
      </c>
      <c r="S3228" s="1">
        <f>VLOOKUP(A3228,'ADM Details FY17'!$A$3:$X$3515,24,FALSE)</f>
        <v>0</v>
      </c>
      <c r="T3228" s="1">
        <f>VLOOKUP(A3228,'ADM Details FY17'!$A$3:$Y$3515,25,FALSE)</f>
        <v>0</v>
      </c>
      <c r="U3228" s="1">
        <f>VLOOKUP(A3228,'ADM Details FY17'!$A$3:$AA$3515,27,FALSE)</f>
        <v>0</v>
      </c>
      <c r="V3228" s="1">
        <f>IFERROR(VLOOKUP(C3228,'eindex _tget pp '!$A$4:$E$615,5,FALSE),0)</f>
        <v>0</v>
      </c>
      <c r="W3228" s="31">
        <f>IFERROR(VLOOKUP(C3228,'eindex _tget pp '!$A$4:$F$615,6,FALSE),0)</f>
        <v>0</v>
      </c>
      <c r="X3228" s="4">
        <f>IFERROR(VLOOKUP(B3228,'eschools 16'!$A$2:$F$25,6,FALSE),1)</f>
        <v>1</v>
      </c>
      <c r="Y3228" s="1">
        <f t="shared" si="250"/>
        <v>0</v>
      </c>
      <c r="Z3228" s="1">
        <f t="shared" si="251"/>
        <v>0</v>
      </c>
      <c r="AA3228" s="31">
        <f>IFERROR(VLOOKUP(C3228,'eindex _tget pp '!$A$4:$G$615,7,FALSE),0)</f>
        <v>0</v>
      </c>
      <c r="AB3228" s="1">
        <f>VLOOKUP(A3228,'ADM Details FY17'!$A$3:$AB$3515,28,FALSE)</f>
        <v>0</v>
      </c>
      <c r="AC3228" s="1">
        <f t="shared" si="252"/>
        <v>0</v>
      </c>
      <c r="AD3228" s="1">
        <f t="shared" si="253"/>
        <v>0</v>
      </c>
      <c r="AE3228" s="1">
        <f t="shared" si="254"/>
        <v>0</v>
      </c>
    </row>
    <row r="3229" spans="1:31" x14ac:dyDescent="0.25">
      <c r="A3229" t="str">
        <f>B3229&amp;"-"&amp;COUNTIF($B$3:B3229,B3229)</f>
        <v>8282-19</v>
      </c>
      <c r="B3229">
        <v>8282</v>
      </c>
      <c r="C3229" s="18">
        <f>VLOOKUP(A3229,'ADM Details FY17'!$A$3:$D$3515,4,FALSE)</f>
        <v>0</v>
      </c>
      <c r="D3229" s="1">
        <f>VLOOKUP(A3229,'ADM Details FY17'!$A$3:$E$3515,5,FALSE)</f>
        <v>0</v>
      </c>
      <c r="E3229" s="1">
        <f>VLOOKUP(A3229,'ADM Details FY17'!$A$3:$F$3515,6,FALSE)</f>
        <v>0</v>
      </c>
      <c r="F3229" s="1">
        <f>VLOOKUP(A3229,'ADM Details FY17'!$A$3:$G$3515,7,FALSE)</f>
        <v>0</v>
      </c>
      <c r="G3229" s="1">
        <f>VLOOKUP(A3229,'ADM Details FY17'!$A$3:$H$3515,8,FALSE)</f>
        <v>0</v>
      </c>
      <c r="H3229" s="1">
        <f>VLOOKUP(A3229,'ADM Details FY17'!$A$3:$I$3515,9,FALSE)</f>
        <v>0</v>
      </c>
      <c r="I3229" s="1">
        <f>VLOOKUP(A3229,'ADM Details FY17'!$A$3:$J$3517,10,FALSE)</f>
        <v>0</v>
      </c>
      <c r="J3229" s="1">
        <f>VLOOKUP(A3229,'ADM Details FY17'!$A$3:$K$3515,11,FALSE)</f>
        <v>0</v>
      </c>
      <c r="K3229" s="1">
        <f>VLOOKUP(A3229,'ADM Details FY17'!$A$3:$M$3515,13,FALSE)</f>
        <v>0</v>
      </c>
      <c r="L3229" s="1">
        <f>VLOOKUP(A3229,'ADM Details FY17'!$A$3:$O$3515,15,FALSE)</f>
        <v>0</v>
      </c>
      <c r="M3229" s="1">
        <f>VLOOKUP(A3229,'ADM Details FY17'!$A$3:$P$3515,16,FALSE)</f>
        <v>0</v>
      </c>
      <c r="N3229" s="1">
        <f>VLOOKUP(A3229,'ADM Details FY17'!$A$3:$Q$3515,17,FALSE)</f>
        <v>0</v>
      </c>
      <c r="O3229" s="1">
        <f>VLOOKUP(A3229,'ADM Details FY17'!$A$3:$S$3515,19,FALSE)</f>
        <v>0</v>
      </c>
      <c r="P3229" s="1">
        <f>VLOOKUP(A3229,'ADM Details FY17'!$A$3:$U$3515,21,FALSE)</f>
        <v>0</v>
      </c>
      <c r="Q3229" s="1">
        <f>VLOOKUP(A3229,'ADM Details FY17'!$A$3:$V$3515,22,FALSE)</f>
        <v>0</v>
      </c>
      <c r="R3229" s="1">
        <f>VLOOKUP(A3229,'ADM Details FY17'!$A$3:$W$3515,23,FALSE)</f>
        <v>0</v>
      </c>
      <c r="S3229" s="1">
        <f>VLOOKUP(A3229,'ADM Details FY17'!$A$3:$X$3515,24,FALSE)</f>
        <v>0</v>
      </c>
      <c r="T3229" s="1">
        <f>VLOOKUP(A3229,'ADM Details FY17'!$A$3:$Y$3515,25,FALSE)</f>
        <v>0</v>
      </c>
      <c r="U3229" s="1">
        <f>VLOOKUP(A3229,'ADM Details FY17'!$A$3:$AA$3515,27,FALSE)</f>
        <v>0</v>
      </c>
      <c r="V3229" s="1">
        <f>IFERROR(VLOOKUP(C3229,'eindex _tget pp '!$A$4:$E$615,5,FALSE),0)</f>
        <v>0</v>
      </c>
      <c r="W3229" s="31">
        <f>IFERROR(VLOOKUP(C3229,'eindex _tget pp '!$A$4:$F$615,6,FALSE),0)</f>
        <v>0</v>
      </c>
      <c r="X3229" s="4">
        <f>IFERROR(VLOOKUP(B3229,'eschools 16'!$A$2:$F$25,6,FALSE),1)</f>
        <v>1</v>
      </c>
      <c r="Y3229" s="1">
        <f t="shared" si="250"/>
        <v>0</v>
      </c>
      <c r="Z3229" s="1">
        <f t="shared" si="251"/>
        <v>0</v>
      </c>
      <c r="AA3229" s="31">
        <f>IFERROR(VLOOKUP(C3229,'eindex _tget pp '!$A$4:$G$615,7,FALSE),0)</f>
        <v>0</v>
      </c>
      <c r="AB3229" s="1">
        <f>VLOOKUP(A3229,'ADM Details FY17'!$A$3:$AB$3515,28,FALSE)</f>
        <v>0</v>
      </c>
      <c r="AC3229" s="1">
        <f t="shared" si="252"/>
        <v>0</v>
      </c>
      <c r="AD3229" s="1">
        <f t="shared" si="253"/>
        <v>0</v>
      </c>
      <c r="AE3229" s="1">
        <f t="shared" si="254"/>
        <v>0</v>
      </c>
    </row>
    <row r="3230" spans="1:31" x14ac:dyDescent="0.25">
      <c r="A3230" t="str">
        <f>B3230&amp;"-"&amp;COUNTIF($B$3:B3230,B3230)</f>
        <v>8282-20</v>
      </c>
      <c r="B3230">
        <v>8282</v>
      </c>
      <c r="C3230" s="18">
        <f>VLOOKUP(A3230,'ADM Details FY17'!$A$3:$D$3515,4,FALSE)</f>
        <v>0</v>
      </c>
      <c r="D3230" s="1">
        <f>VLOOKUP(A3230,'ADM Details FY17'!$A$3:$E$3515,5,FALSE)</f>
        <v>0</v>
      </c>
      <c r="E3230" s="1">
        <f>VLOOKUP(A3230,'ADM Details FY17'!$A$3:$F$3515,6,FALSE)</f>
        <v>0</v>
      </c>
      <c r="F3230" s="1">
        <f>VLOOKUP(A3230,'ADM Details FY17'!$A$3:$G$3515,7,FALSE)</f>
        <v>0</v>
      </c>
      <c r="G3230" s="1">
        <f>VLOOKUP(A3230,'ADM Details FY17'!$A$3:$H$3515,8,FALSE)</f>
        <v>0</v>
      </c>
      <c r="H3230" s="1">
        <f>VLOOKUP(A3230,'ADM Details FY17'!$A$3:$I$3515,9,FALSE)</f>
        <v>0</v>
      </c>
      <c r="I3230" s="1">
        <f>VLOOKUP(A3230,'ADM Details FY17'!$A$3:$J$3517,10,FALSE)</f>
        <v>0</v>
      </c>
      <c r="J3230" s="1">
        <f>VLOOKUP(A3230,'ADM Details FY17'!$A$3:$K$3515,11,FALSE)</f>
        <v>0</v>
      </c>
      <c r="K3230" s="1">
        <f>VLOOKUP(A3230,'ADM Details FY17'!$A$3:$M$3515,13,FALSE)</f>
        <v>0</v>
      </c>
      <c r="L3230" s="1">
        <f>VLOOKUP(A3230,'ADM Details FY17'!$A$3:$O$3515,15,FALSE)</f>
        <v>0</v>
      </c>
      <c r="M3230" s="1">
        <f>VLOOKUP(A3230,'ADM Details FY17'!$A$3:$P$3515,16,FALSE)</f>
        <v>0</v>
      </c>
      <c r="N3230" s="1">
        <f>VLOOKUP(A3230,'ADM Details FY17'!$A$3:$Q$3515,17,FALSE)</f>
        <v>0</v>
      </c>
      <c r="O3230" s="1">
        <f>VLOOKUP(A3230,'ADM Details FY17'!$A$3:$S$3515,19,FALSE)</f>
        <v>0</v>
      </c>
      <c r="P3230" s="1">
        <f>VLOOKUP(A3230,'ADM Details FY17'!$A$3:$U$3515,21,FALSE)</f>
        <v>0</v>
      </c>
      <c r="Q3230" s="1">
        <f>VLOOKUP(A3230,'ADM Details FY17'!$A$3:$V$3515,22,FALSE)</f>
        <v>0</v>
      </c>
      <c r="R3230" s="1">
        <f>VLOOKUP(A3230,'ADM Details FY17'!$A$3:$W$3515,23,FALSE)</f>
        <v>0</v>
      </c>
      <c r="S3230" s="1">
        <f>VLOOKUP(A3230,'ADM Details FY17'!$A$3:$X$3515,24,FALSE)</f>
        <v>0</v>
      </c>
      <c r="T3230" s="1">
        <f>VLOOKUP(A3230,'ADM Details FY17'!$A$3:$Y$3515,25,FALSE)</f>
        <v>0</v>
      </c>
      <c r="U3230" s="1">
        <f>VLOOKUP(A3230,'ADM Details FY17'!$A$3:$AA$3515,27,FALSE)</f>
        <v>0</v>
      </c>
      <c r="V3230" s="1">
        <f>IFERROR(VLOOKUP(C3230,'eindex _tget pp '!$A$4:$E$615,5,FALSE),0)</f>
        <v>0</v>
      </c>
      <c r="W3230" s="31">
        <f>IFERROR(VLOOKUP(C3230,'eindex _tget pp '!$A$4:$F$615,6,FALSE),0)</f>
        <v>0</v>
      </c>
      <c r="X3230" s="4">
        <f>IFERROR(VLOOKUP(B3230,'eschools 16'!$A$2:$F$25,6,FALSE),1)</f>
        <v>1</v>
      </c>
      <c r="Y3230" s="1">
        <f t="shared" si="250"/>
        <v>0</v>
      </c>
      <c r="Z3230" s="1">
        <f t="shared" si="251"/>
        <v>0</v>
      </c>
      <c r="AA3230" s="31">
        <f>IFERROR(VLOOKUP(C3230,'eindex _tget pp '!$A$4:$G$615,7,FALSE),0)</f>
        <v>0</v>
      </c>
      <c r="AB3230" s="1">
        <f>VLOOKUP(A3230,'ADM Details FY17'!$A$3:$AB$3515,28,FALSE)</f>
        <v>0</v>
      </c>
      <c r="AC3230" s="1">
        <f t="shared" si="252"/>
        <v>0</v>
      </c>
      <c r="AD3230" s="1">
        <f t="shared" si="253"/>
        <v>0</v>
      </c>
      <c r="AE3230" s="1">
        <f t="shared" si="254"/>
        <v>0</v>
      </c>
    </row>
    <row r="3231" spans="1:31" x14ac:dyDescent="0.25">
      <c r="A3231" t="str">
        <f>B3231&amp;"-"&amp;COUNTIF($B$3:B3231,B3231)</f>
        <v>8283-1</v>
      </c>
      <c r="B3231">
        <v>8283</v>
      </c>
      <c r="C3231" s="18">
        <f>VLOOKUP(A3231,'ADM Details FY17'!$A$3:$D$3515,4,FALSE)</f>
        <v>43844</v>
      </c>
      <c r="D3231" s="1">
        <f>VLOOKUP(A3231,'ADM Details FY17'!$A$3:$E$3515,5,FALSE)</f>
        <v>162.53</v>
      </c>
      <c r="E3231" s="1">
        <f>VLOOKUP(A3231,'ADM Details FY17'!$A$3:$F$3515,6,FALSE)</f>
        <v>0</v>
      </c>
      <c r="F3231" s="1">
        <f>VLOOKUP(A3231,'ADM Details FY17'!$A$3:$G$3515,7,FALSE)</f>
        <v>20.65</v>
      </c>
      <c r="G3231" s="1">
        <f>VLOOKUP(A3231,'ADM Details FY17'!$A$3:$H$3515,8,FALSE)</f>
        <v>0</v>
      </c>
      <c r="H3231" s="1">
        <f>VLOOKUP(A3231,'ADM Details FY17'!$A$3:$I$3515,9,FALSE)</f>
        <v>1</v>
      </c>
      <c r="I3231" s="1">
        <f>VLOOKUP(A3231,'ADM Details FY17'!$A$3:$J$3517,10,FALSE)</f>
        <v>0</v>
      </c>
      <c r="J3231" s="1">
        <f>VLOOKUP(A3231,'ADM Details FY17'!$A$3:$K$3515,11,FALSE)</f>
        <v>0</v>
      </c>
      <c r="K3231" s="1">
        <f>VLOOKUP(A3231,'ADM Details FY17'!$A$3:$M$3515,13,FALSE)</f>
        <v>162.04</v>
      </c>
      <c r="L3231" s="1">
        <f>VLOOKUP(A3231,'ADM Details FY17'!$A$3:$O$3515,15,FALSE)</f>
        <v>0</v>
      </c>
      <c r="M3231" s="1">
        <f>VLOOKUP(A3231,'ADM Details FY17'!$A$3:$P$3515,16,FALSE)</f>
        <v>0</v>
      </c>
      <c r="N3231" s="1">
        <f>VLOOKUP(A3231,'ADM Details FY17'!$A$3:$Q$3515,17,FALSE)</f>
        <v>0</v>
      </c>
      <c r="O3231" s="1">
        <f>VLOOKUP(A3231,'ADM Details FY17'!$A$3:$S$3515,19,FALSE)</f>
        <v>0</v>
      </c>
      <c r="P3231" s="1">
        <f>VLOOKUP(A3231,'ADM Details FY17'!$A$3:$U$3515,21,FALSE)</f>
        <v>4.38</v>
      </c>
      <c r="Q3231" s="1">
        <f>VLOOKUP(A3231,'ADM Details FY17'!$A$3:$V$3515,22,FALSE)</f>
        <v>4.8499999999999996</v>
      </c>
      <c r="R3231" s="1">
        <f>VLOOKUP(A3231,'ADM Details FY17'!$A$3:$W$3515,23,FALSE)</f>
        <v>20.27</v>
      </c>
      <c r="S3231" s="1">
        <f>VLOOKUP(A3231,'ADM Details FY17'!$A$3:$X$3515,24,FALSE)</f>
        <v>5.16</v>
      </c>
      <c r="T3231" s="1">
        <f>VLOOKUP(A3231,'ADM Details FY17'!$A$3:$Y$3515,25,FALSE)</f>
        <v>0.7</v>
      </c>
      <c r="U3231" s="1">
        <f>VLOOKUP(A3231,'ADM Details FY17'!$A$3:$AA$3515,27,FALSE)</f>
        <v>0</v>
      </c>
      <c r="V3231" s="1">
        <f>IFERROR(VLOOKUP(C3231,'eindex _tget pp '!$A$4:$E$615,5,FALSE),0)</f>
        <v>1635.2245477017691</v>
      </c>
      <c r="W3231" s="31">
        <f>IFERROR(VLOOKUP(C3231,'eindex _tget pp '!$A$4:$F$615,6,FALSE),0)</f>
        <v>3.3804575904999998</v>
      </c>
      <c r="X3231" s="4">
        <f>IFERROR(VLOOKUP(B3231,'eschools 16'!$A$2:$F$25,6,FALSE),1)</f>
        <v>1</v>
      </c>
      <c r="Y3231" s="1">
        <f t="shared" si="250"/>
        <v>66443.259999999995</v>
      </c>
      <c r="Z3231" s="1">
        <f t="shared" si="251"/>
        <v>148993.26</v>
      </c>
      <c r="AA3231" s="31">
        <f>IFERROR(VLOOKUP(C3231,'eindex _tget pp '!$A$4:$G$615,7,FALSE),0)</f>
        <v>0.84118838500000004</v>
      </c>
      <c r="AB3231" s="1">
        <f>VLOOKUP(A3231,'ADM Details FY17'!$A$3:$AB$3515,28,FALSE)</f>
        <v>0</v>
      </c>
      <c r="AC3231" s="1">
        <f t="shared" si="252"/>
        <v>0</v>
      </c>
      <c r="AD3231" s="1">
        <f t="shared" si="253"/>
        <v>162.53</v>
      </c>
      <c r="AE3231" s="1">
        <f t="shared" si="254"/>
        <v>24379.5</v>
      </c>
    </row>
    <row r="3232" spans="1:31" x14ac:dyDescent="0.25">
      <c r="A3232" t="str">
        <f>B3232&amp;"-"&amp;COUNTIF($B$3:B3232,B3232)</f>
        <v>8283-2</v>
      </c>
      <c r="B3232">
        <v>8283</v>
      </c>
      <c r="C3232" s="18">
        <f>VLOOKUP(A3232,'ADM Details FY17'!$A$3:$D$3515,4,FALSE)</f>
        <v>48702</v>
      </c>
      <c r="D3232" s="1">
        <f>VLOOKUP(A3232,'ADM Details FY17'!$A$3:$E$3515,5,FALSE)</f>
        <v>0.38</v>
      </c>
      <c r="E3232" s="1">
        <f>VLOOKUP(A3232,'ADM Details FY17'!$A$3:$F$3515,6,FALSE)</f>
        <v>0</v>
      </c>
      <c r="F3232" s="1">
        <f>VLOOKUP(A3232,'ADM Details FY17'!$A$3:$G$3515,7,FALSE)</f>
        <v>0</v>
      </c>
      <c r="G3232" s="1">
        <f>VLOOKUP(A3232,'ADM Details FY17'!$A$3:$H$3515,8,FALSE)</f>
        <v>0</v>
      </c>
      <c r="H3232" s="1">
        <f>VLOOKUP(A3232,'ADM Details FY17'!$A$3:$I$3515,9,FALSE)</f>
        <v>0</v>
      </c>
      <c r="I3232" s="1">
        <f>VLOOKUP(A3232,'ADM Details FY17'!$A$3:$J$3517,10,FALSE)</f>
        <v>0</v>
      </c>
      <c r="J3232" s="1">
        <f>VLOOKUP(A3232,'ADM Details FY17'!$A$3:$K$3515,11,FALSE)</f>
        <v>0</v>
      </c>
      <c r="K3232" s="1">
        <f>VLOOKUP(A3232,'ADM Details FY17'!$A$3:$M$3515,13,FALSE)</f>
        <v>0.38</v>
      </c>
      <c r="L3232" s="1">
        <f>VLOOKUP(A3232,'ADM Details FY17'!$A$3:$O$3515,15,FALSE)</f>
        <v>0</v>
      </c>
      <c r="M3232" s="1">
        <f>VLOOKUP(A3232,'ADM Details FY17'!$A$3:$P$3515,16,FALSE)</f>
        <v>0</v>
      </c>
      <c r="N3232" s="1">
        <f>VLOOKUP(A3232,'ADM Details FY17'!$A$3:$Q$3515,17,FALSE)</f>
        <v>0</v>
      </c>
      <c r="O3232" s="1">
        <f>VLOOKUP(A3232,'ADM Details FY17'!$A$3:$S$3515,19,FALSE)</f>
        <v>0</v>
      </c>
      <c r="P3232" s="1">
        <f>VLOOKUP(A3232,'ADM Details FY17'!$A$3:$U$3515,21,FALSE)</f>
        <v>0.1</v>
      </c>
      <c r="Q3232" s="1">
        <f>VLOOKUP(A3232,'ADM Details FY17'!$A$3:$V$3515,22,FALSE)</f>
        <v>0</v>
      </c>
      <c r="R3232" s="1">
        <f>VLOOKUP(A3232,'ADM Details FY17'!$A$3:$W$3515,23,FALSE)</f>
        <v>0</v>
      </c>
      <c r="S3232" s="1">
        <f>VLOOKUP(A3232,'ADM Details FY17'!$A$3:$X$3515,24,FALSE)</f>
        <v>0</v>
      </c>
      <c r="T3232" s="1">
        <f>VLOOKUP(A3232,'ADM Details FY17'!$A$3:$Y$3515,25,FALSE)</f>
        <v>0</v>
      </c>
      <c r="U3232" s="1">
        <f>VLOOKUP(A3232,'ADM Details FY17'!$A$3:$AA$3515,27,FALSE)</f>
        <v>0</v>
      </c>
      <c r="V3232" s="1">
        <f>IFERROR(VLOOKUP(C3232,'eindex _tget pp '!$A$4:$E$615,5,FALSE),0)</f>
        <v>1185.2952812025621</v>
      </c>
      <c r="W3232" s="31">
        <f>IFERROR(VLOOKUP(C3232,'eindex _tget pp '!$A$4:$F$615,6,FALSE),0)</f>
        <v>1.8289560841000001</v>
      </c>
      <c r="X3232" s="4">
        <f>IFERROR(VLOOKUP(B3232,'eschools 16'!$A$2:$F$25,6,FALSE),1)</f>
        <v>1</v>
      </c>
      <c r="Y3232" s="1">
        <f t="shared" si="250"/>
        <v>112.6</v>
      </c>
      <c r="Z3232" s="1">
        <f t="shared" si="251"/>
        <v>189.04</v>
      </c>
      <c r="AA3232" s="31">
        <f>IFERROR(VLOOKUP(C3232,'eindex _tget pp '!$A$4:$G$615,7,FALSE),0)</f>
        <v>0.78987808599999998</v>
      </c>
      <c r="AB3232" s="1">
        <f>VLOOKUP(A3232,'ADM Details FY17'!$A$3:$AB$3515,28,FALSE)</f>
        <v>0</v>
      </c>
      <c r="AC3232" s="1">
        <f t="shared" si="252"/>
        <v>0</v>
      </c>
      <c r="AD3232" s="1">
        <f t="shared" si="253"/>
        <v>0.38</v>
      </c>
      <c r="AE3232" s="1">
        <f t="shared" si="254"/>
        <v>57</v>
      </c>
    </row>
    <row r="3233" spans="1:31" x14ac:dyDescent="0.25">
      <c r="A3233" t="str">
        <f>B3233&amp;"-"&amp;COUNTIF($B$3:B3233,B3233)</f>
        <v>8283-3</v>
      </c>
      <c r="B3233">
        <v>8283</v>
      </c>
      <c r="C3233" s="18">
        <f>VLOOKUP(A3233,'ADM Details FY17'!$A$3:$D$3515,4,FALSE)</f>
        <v>48694</v>
      </c>
      <c r="D3233" s="1">
        <f>VLOOKUP(A3233,'ADM Details FY17'!$A$3:$E$3515,5,FALSE)</f>
        <v>3.95</v>
      </c>
      <c r="E3233" s="1">
        <f>VLOOKUP(A3233,'ADM Details FY17'!$A$3:$F$3515,6,FALSE)</f>
        <v>0</v>
      </c>
      <c r="F3233" s="1">
        <f>VLOOKUP(A3233,'ADM Details FY17'!$A$3:$G$3515,7,FALSE)</f>
        <v>0</v>
      </c>
      <c r="G3233" s="1">
        <f>VLOOKUP(A3233,'ADM Details FY17'!$A$3:$H$3515,8,FALSE)</f>
        <v>0</v>
      </c>
      <c r="H3233" s="1">
        <f>VLOOKUP(A3233,'ADM Details FY17'!$A$3:$I$3515,9,FALSE)</f>
        <v>0</v>
      </c>
      <c r="I3233" s="1">
        <f>VLOOKUP(A3233,'ADM Details FY17'!$A$3:$J$3517,10,FALSE)</f>
        <v>0</v>
      </c>
      <c r="J3233" s="1">
        <f>VLOOKUP(A3233,'ADM Details FY17'!$A$3:$K$3515,11,FALSE)</f>
        <v>0</v>
      </c>
      <c r="K3233" s="1">
        <f>VLOOKUP(A3233,'ADM Details FY17'!$A$3:$M$3515,13,FALSE)</f>
        <v>3.95</v>
      </c>
      <c r="L3233" s="1">
        <f>VLOOKUP(A3233,'ADM Details FY17'!$A$3:$O$3515,15,FALSE)</f>
        <v>0</v>
      </c>
      <c r="M3233" s="1">
        <f>VLOOKUP(A3233,'ADM Details FY17'!$A$3:$P$3515,16,FALSE)</f>
        <v>0</v>
      </c>
      <c r="N3233" s="1">
        <f>VLOOKUP(A3233,'ADM Details FY17'!$A$3:$Q$3515,17,FALSE)</f>
        <v>0</v>
      </c>
      <c r="O3233" s="1">
        <f>VLOOKUP(A3233,'ADM Details FY17'!$A$3:$S$3515,19,FALSE)</f>
        <v>0</v>
      </c>
      <c r="P3233" s="1">
        <f>VLOOKUP(A3233,'ADM Details FY17'!$A$3:$U$3515,21,FALSE)</f>
        <v>0.3</v>
      </c>
      <c r="Q3233" s="1">
        <f>VLOOKUP(A3233,'ADM Details FY17'!$A$3:$V$3515,22,FALSE)</f>
        <v>0.2</v>
      </c>
      <c r="R3233" s="1">
        <f>VLOOKUP(A3233,'ADM Details FY17'!$A$3:$W$3515,23,FALSE)</f>
        <v>0.72</v>
      </c>
      <c r="S3233" s="1">
        <f>VLOOKUP(A3233,'ADM Details FY17'!$A$3:$X$3515,24,FALSE)</f>
        <v>0.49</v>
      </c>
      <c r="T3233" s="1">
        <f>VLOOKUP(A3233,'ADM Details FY17'!$A$3:$Y$3515,25,FALSE)</f>
        <v>0</v>
      </c>
      <c r="U3233" s="1">
        <f>VLOOKUP(A3233,'ADM Details FY17'!$A$3:$AA$3515,27,FALSE)</f>
        <v>0</v>
      </c>
      <c r="V3233" s="1">
        <f>IFERROR(VLOOKUP(C3233,'eindex _tget pp '!$A$4:$E$615,5,FALSE),0)</f>
        <v>1248.7247346686736</v>
      </c>
      <c r="W3233" s="31">
        <f>IFERROR(VLOOKUP(C3233,'eindex _tget pp '!$A$4:$F$615,6,FALSE),0)</f>
        <v>3.9918988903999999</v>
      </c>
      <c r="X3233" s="4">
        <f>IFERROR(VLOOKUP(B3233,'eschools 16'!$A$2:$F$25,6,FALSE),1)</f>
        <v>1</v>
      </c>
      <c r="Y3233" s="1">
        <f t="shared" si="250"/>
        <v>1233.1199999999999</v>
      </c>
      <c r="Z3233" s="1">
        <f t="shared" si="251"/>
        <v>4288.8999999999996</v>
      </c>
      <c r="AA3233" s="31">
        <f>IFERROR(VLOOKUP(C3233,'eindex _tget pp '!$A$4:$G$615,7,FALSE),0)</f>
        <v>0.78548638900000001</v>
      </c>
      <c r="AB3233" s="1">
        <f>VLOOKUP(A3233,'ADM Details FY17'!$A$3:$AB$3515,28,FALSE)</f>
        <v>0</v>
      </c>
      <c r="AC3233" s="1">
        <f t="shared" si="252"/>
        <v>0</v>
      </c>
      <c r="AD3233" s="1">
        <f t="shared" si="253"/>
        <v>3.95</v>
      </c>
      <c r="AE3233" s="1">
        <f t="shared" si="254"/>
        <v>592.5</v>
      </c>
    </row>
    <row r="3234" spans="1:31" x14ac:dyDescent="0.25">
      <c r="A3234" t="str">
        <f>B3234&amp;"-"&amp;COUNTIF($B$3:B3234,B3234)</f>
        <v>8283-4</v>
      </c>
      <c r="B3234">
        <v>8283</v>
      </c>
      <c r="C3234" s="18">
        <f>VLOOKUP(A3234,'ADM Details FY17'!$A$3:$D$3515,4,FALSE)</f>
        <v>0</v>
      </c>
      <c r="D3234" s="1">
        <f>VLOOKUP(A3234,'ADM Details FY17'!$A$3:$E$3515,5,FALSE)</f>
        <v>0</v>
      </c>
      <c r="E3234" s="1">
        <f>VLOOKUP(A3234,'ADM Details FY17'!$A$3:$F$3515,6,FALSE)</f>
        <v>0</v>
      </c>
      <c r="F3234" s="1">
        <f>VLOOKUP(A3234,'ADM Details FY17'!$A$3:$G$3515,7,FALSE)</f>
        <v>0</v>
      </c>
      <c r="G3234" s="1">
        <f>VLOOKUP(A3234,'ADM Details FY17'!$A$3:$H$3515,8,FALSE)</f>
        <v>0</v>
      </c>
      <c r="H3234" s="1">
        <f>VLOOKUP(A3234,'ADM Details FY17'!$A$3:$I$3515,9,FALSE)</f>
        <v>0</v>
      </c>
      <c r="I3234" s="1">
        <f>VLOOKUP(A3234,'ADM Details FY17'!$A$3:$J$3517,10,FALSE)</f>
        <v>0</v>
      </c>
      <c r="J3234" s="1">
        <f>VLOOKUP(A3234,'ADM Details FY17'!$A$3:$K$3515,11,FALSE)</f>
        <v>0</v>
      </c>
      <c r="K3234" s="1">
        <f>VLOOKUP(A3234,'ADM Details FY17'!$A$3:$M$3515,13,FALSE)</f>
        <v>0</v>
      </c>
      <c r="L3234" s="1">
        <f>VLOOKUP(A3234,'ADM Details FY17'!$A$3:$O$3515,15,FALSE)</f>
        <v>0</v>
      </c>
      <c r="M3234" s="1">
        <f>VLOOKUP(A3234,'ADM Details FY17'!$A$3:$P$3515,16,FALSE)</f>
        <v>0</v>
      </c>
      <c r="N3234" s="1">
        <f>VLOOKUP(A3234,'ADM Details FY17'!$A$3:$Q$3515,17,FALSE)</f>
        <v>0</v>
      </c>
      <c r="O3234" s="1">
        <f>VLOOKUP(A3234,'ADM Details FY17'!$A$3:$S$3515,19,FALSE)</f>
        <v>0</v>
      </c>
      <c r="P3234" s="1">
        <f>VLOOKUP(A3234,'ADM Details FY17'!$A$3:$U$3515,21,FALSE)</f>
        <v>0</v>
      </c>
      <c r="Q3234" s="1">
        <f>VLOOKUP(A3234,'ADM Details FY17'!$A$3:$V$3515,22,FALSE)</f>
        <v>0</v>
      </c>
      <c r="R3234" s="1">
        <f>VLOOKUP(A3234,'ADM Details FY17'!$A$3:$W$3515,23,FALSE)</f>
        <v>0</v>
      </c>
      <c r="S3234" s="1">
        <f>VLOOKUP(A3234,'ADM Details FY17'!$A$3:$X$3515,24,FALSE)</f>
        <v>0</v>
      </c>
      <c r="T3234" s="1">
        <f>VLOOKUP(A3234,'ADM Details FY17'!$A$3:$Y$3515,25,FALSE)</f>
        <v>0</v>
      </c>
      <c r="U3234" s="1">
        <f>VLOOKUP(A3234,'ADM Details FY17'!$A$3:$AA$3515,27,FALSE)</f>
        <v>0</v>
      </c>
      <c r="V3234" s="1">
        <f>IFERROR(VLOOKUP(C3234,'eindex _tget pp '!$A$4:$E$615,5,FALSE),0)</f>
        <v>0</v>
      </c>
      <c r="W3234" s="31">
        <f>IFERROR(VLOOKUP(C3234,'eindex _tget pp '!$A$4:$F$615,6,FALSE),0)</f>
        <v>0</v>
      </c>
      <c r="X3234" s="4">
        <f>IFERROR(VLOOKUP(B3234,'eschools 16'!$A$2:$F$25,6,FALSE),1)</f>
        <v>1</v>
      </c>
      <c r="Y3234" s="1">
        <f t="shared" si="250"/>
        <v>0</v>
      </c>
      <c r="Z3234" s="1">
        <f t="shared" si="251"/>
        <v>0</v>
      </c>
      <c r="AA3234" s="31">
        <f>IFERROR(VLOOKUP(C3234,'eindex _tget pp '!$A$4:$G$615,7,FALSE),0)</f>
        <v>0</v>
      </c>
      <c r="AB3234" s="1">
        <f>VLOOKUP(A3234,'ADM Details FY17'!$A$3:$AB$3515,28,FALSE)</f>
        <v>0</v>
      </c>
      <c r="AC3234" s="1">
        <f t="shared" si="252"/>
        <v>0</v>
      </c>
      <c r="AD3234" s="1">
        <f t="shared" si="253"/>
        <v>0</v>
      </c>
      <c r="AE3234" s="1">
        <f t="shared" si="254"/>
        <v>0</v>
      </c>
    </row>
    <row r="3235" spans="1:31" x14ac:dyDescent="0.25">
      <c r="A3235" t="str">
        <f>B3235&amp;"-"&amp;COUNTIF($B$3:B3235,B3235)</f>
        <v>8283-5</v>
      </c>
      <c r="B3235">
        <v>8283</v>
      </c>
      <c r="C3235" s="18">
        <f>VLOOKUP(A3235,'ADM Details FY17'!$A$3:$D$3515,4,FALSE)</f>
        <v>0</v>
      </c>
      <c r="D3235" s="1">
        <f>VLOOKUP(A3235,'ADM Details FY17'!$A$3:$E$3515,5,FALSE)</f>
        <v>0</v>
      </c>
      <c r="E3235" s="1">
        <f>VLOOKUP(A3235,'ADM Details FY17'!$A$3:$F$3515,6,FALSE)</f>
        <v>0</v>
      </c>
      <c r="F3235" s="1">
        <f>VLOOKUP(A3235,'ADM Details FY17'!$A$3:$G$3515,7,FALSE)</f>
        <v>0</v>
      </c>
      <c r="G3235" s="1">
        <f>VLOOKUP(A3235,'ADM Details FY17'!$A$3:$H$3515,8,FALSE)</f>
        <v>0</v>
      </c>
      <c r="H3235" s="1">
        <f>VLOOKUP(A3235,'ADM Details FY17'!$A$3:$I$3515,9,FALSE)</f>
        <v>0</v>
      </c>
      <c r="I3235" s="1">
        <f>VLOOKUP(A3235,'ADM Details FY17'!$A$3:$J$3517,10,FALSE)</f>
        <v>0</v>
      </c>
      <c r="J3235" s="1">
        <f>VLOOKUP(A3235,'ADM Details FY17'!$A$3:$K$3515,11,FALSE)</f>
        <v>0</v>
      </c>
      <c r="K3235" s="1">
        <f>VLOOKUP(A3235,'ADM Details FY17'!$A$3:$M$3515,13,FALSE)</f>
        <v>0</v>
      </c>
      <c r="L3235" s="1">
        <f>VLOOKUP(A3235,'ADM Details FY17'!$A$3:$O$3515,15,FALSE)</f>
        <v>0</v>
      </c>
      <c r="M3235" s="1">
        <f>VLOOKUP(A3235,'ADM Details FY17'!$A$3:$P$3515,16,FALSE)</f>
        <v>0</v>
      </c>
      <c r="N3235" s="1">
        <f>VLOOKUP(A3235,'ADM Details FY17'!$A$3:$Q$3515,17,FALSE)</f>
        <v>0</v>
      </c>
      <c r="O3235" s="1">
        <f>VLOOKUP(A3235,'ADM Details FY17'!$A$3:$S$3515,19,FALSE)</f>
        <v>0</v>
      </c>
      <c r="P3235" s="1">
        <f>VLOOKUP(A3235,'ADM Details FY17'!$A$3:$U$3515,21,FALSE)</f>
        <v>0</v>
      </c>
      <c r="Q3235" s="1">
        <f>VLOOKUP(A3235,'ADM Details FY17'!$A$3:$V$3515,22,FALSE)</f>
        <v>0</v>
      </c>
      <c r="R3235" s="1">
        <f>VLOOKUP(A3235,'ADM Details FY17'!$A$3:$W$3515,23,FALSE)</f>
        <v>0</v>
      </c>
      <c r="S3235" s="1">
        <f>VLOOKUP(A3235,'ADM Details FY17'!$A$3:$X$3515,24,FALSE)</f>
        <v>0</v>
      </c>
      <c r="T3235" s="1">
        <f>VLOOKUP(A3235,'ADM Details FY17'!$A$3:$Y$3515,25,FALSE)</f>
        <v>0</v>
      </c>
      <c r="U3235" s="1">
        <f>VLOOKUP(A3235,'ADM Details FY17'!$A$3:$AA$3515,27,FALSE)</f>
        <v>0</v>
      </c>
      <c r="V3235" s="1">
        <f>IFERROR(VLOOKUP(C3235,'eindex _tget pp '!$A$4:$E$615,5,FALSE),0)</f>
        <v>0</v>
      </c>
      <c r="W3235" s="31">
        <f>IFERROR(VLOOKUP(C3235,'eindex _tget pp '!$A$4:$F$615,6,FALSE),0)</f>
        <v>0</v>
      </c>
      <c r="X3235" s="4">
        <f>IFERROR(VLOOKUP(B3235,'eschools 16'!$A$2:$F$25,6,FALSE),1)</f>
        <v>1</v>
      </c>
      <c r="Y3235" s="1">
        <f t="shared" si="250"/>
        <v>0</v>
      </c>
      <c r="Z3235" s="1">
        <f t="shared" si="251"/>
        <v>0</v>
      </c>
      <c r="AA3235" s="31">
        <f>IFERROR(VLOOKUP(C3235,'eindex _tget pp '!$A$4:$G$615,7,FALSE),0)</f>
        <v>0</v>
      </c>
      <c r="AB3235" s="1">
        <f>VLOOKUP(A3235,'ADM Details FY17'!$A$3:$AB$3515,28,FALSE)</f>
        <v>0</v>
      </c>
      <c r="AC3235" s="1">
        <f t="shared" si="252"/>
        <v>0</v>
      </c>
      <c r="AD3235" s="1">
        <f t="shared" si="253"/>
        <v>0</v>
      </c>
      <c r="AE3235" s="1">
        <f t="shared" si="254"/>
        <v>0</v>
      </c>
    </row>
    <row r="3236" spans="1:31" x14ac:dyDescent="0.25">
      <c r="A3236" t="str">
        <f>B3236&amp;"-"&amp;COUNTIF($B$3:B3236,B3236)</f>
        <v>8283-6</v>
      </c>
      <c r="B3236">
        <v>8283</v>
      </c>
      <c r="C3236" s="18">
        <f>VLOOKUP(A3236,'ADM Details FY17'!$A$3:$D$3515,4,FALSE)</f>
        <v>0</v>
      </c>
      <c r="D3236" s="1">
        <f>VLOOKUP(A3236,'ADM Details FY17'!$A$3:$E$3515,5,FALSE)</f>
        <v>0</v>
      </c>
      <c r="E3236" s="1">
        <f>VLOOKUP(A3236,'ADM Details FY17'!$A$3:$F$3515,6,FALSE)</f>
        <v>0</v>
      </c>
      <c r="F3236" s="1">
        <f>VLOOKUP(A3236,'ADM Details FY17'!$A$3:$G$3515,7,FALSE)</f>
        <v>0</v>
      </c>
      <c r="G3236" s="1">
        <f>VLOOKUP(A3236,'ADM Details FY17'!$A$3:$H$3515,8,FALSE)</f>
        <v>0</v>
      </c>
      <c r="H3236" s="1">
        <f>VLOOKUP(A3236,'ADM Details FY17'!$A$3:$I$3515,9,FALSE)</f>
        <v>0</v>
      </c>
      <c r="I3236" s="1">
        <f>VLOOKUP(A3236,'ADM Details FY17'!$A$3:$J$3517,10,FALSE)</f>
        <v>0</v>
      </c>
      <c r="J3236" s="1">
        <f>VLOOKUP(A3236,'ADM Details FY17'!$A$3:$K$3515,11,FALSE)</f>
        <v>0</v>
      </c>
      <c r="K3236" s="1">
        <f>VLOOKUP(A3236,'ADM Details FY17'!$A$3:$M$3515,13,FALSE)</f>
        <v>0</v>
      </c>
      <c r="L3236" s="1">
        <f>VLOOKUP(A3236,'ADM Details FY17'!$A$3:$O$3515,15,FALSE)</f>
        <v>0</v>
      </c>
      <c r="M3236" s="1">
        <f>VLOOKUP(A3236,'ADM Details FY17'!$A$3:$P$3515,16,FALSE)</f>
        <v>0</v>
      </c>
      <c r="N3236" s="1">
        <f>VLOOKUP(A3236,'ADM Details FY17'!$A$3:$Q$3515,17,FALSE)</f>
        <v>0</v>
      </c>
      <c r="O3236" s="1">
        <f>VLOOKUP(A3236,'ADM Details FY17'!$A$3:$S$3515,19,FALSE)</f>
        <v>0</v>
      </c>
      <c r="P3236" s="1">
        <f>VLOOKUP(A3236,'ADM Details FY17'!$A$3:$U$3515,21,FALSE)</f>
        <v>0</v>
      </c>
      <c r="Q3236" s="1">
        <f>VLOOKUP(A3236,'ADM Details FY17'!$A$3:$V$3515,22,FALSE)</f>
        <v>0</v>
      </c>
      <c r="R3236" s="1">
        <f>VLOOKUP(A3236,'ADM Details FY17'!$A$3:$W$3515,23,FALSE)</f>
        <v>0</v>
      </c>
      <c r="S3236" s="1">
        <f>VLOOKUP(A3236,'ADM Details FY17'!$A$3:$X$3515,24,FALSE)</f>
        <v>0</v>
      </c>
      <c r="T3236" s="1">
        <f>VLOOKUP(A3236,'ADM Details FY17'!$A$3:$Y$3515,25,FALSE)</f>
        <v>0</v>
      </c>
      <c r="U3236" s="1">
        <f>VLOOKUP(A3236,'ADM Details FY17'!$A$3:$AA$3515,27,FALSE)</f>
        <v>0</v>
      </c>
      <c r="V3236" s="1">
        <f>IFERROR(VLOOKUP(C3236,'eindex _tget pp '!$A$4:$E$615,5,FALSE),0)</f>
        <v>0</v>
      </c>
      <c r="W3236" s="31">
        <f>IFERROR(VLOOKUP(C3236,'eindex _tget pp '!$A$4:$F$615,6,FALSE),0)</f>
        <v>0</v>
      </c>
      <c r="X3236" s="4">
        <f>IFERROR(VLOOKUP(B3236,'eschools 16'!$A$2:$F$25,6,FALSE),1)</f>
        <v>1</v>
      </c>
      <c r="Y3236" s="1">
        <f t="shared" si="250"/>
        <v>0</v>
      </c>
      <c r="Z3236" s="1">
        <f t="shared" si="251"/>
        <v>0</v>
      </c>
      <c r="AA3236" s="31">
        <f>IFERROR(VLOOKUP(C3236,'eindex _tget pp '!$A$4:$G$615,7,FALSE),0)</f>
        <v>0</v>
      </c>
      <c r="AB3236" s="1">
        <f>VLOOKUP(A3236,'ADM Details FY17'!$A$3:$AB$3515,28,FALSE)</f>
        <v>0</v>
      </c>
      <c r="AC3236" s="1">
        <f t="shared" si="252"/>
        <v>0</v>
      </c>
      <c r="AD3236" s="1">
        <f t="shared" si="253"/>
        <v>0</v>
      </c>
      <c r="AE3236" s="1">
        <f t="shared" si="254"/>
        <v>0</v>
      </c>
    </row>
    <row r="3237" spans="1:31" x14ac:dyDescent="0.25">
      <c r="A3237" t="str">
        <f>B3237&amp;"-"&amp;COUNTIF($B$3:B3237,B3237)</f>
        <v>8283-7</v>
      </c>
      <c r="B3237">
        <v>8283</v>
      </c>
      <c r="C3237" s="18">
        <f>VLOOKUP(A3237,'ADM Details FY17'!$A$3:$D$3515,4,FALSE)</f>
        <v>0</v>
      </c>
      <c r="D3237" s="1">
        <f>VLOOKUP(A3237,'ADM Details FY17'!$A$3:$E$3515,5,FALSE)</f>
        <v>0</v>
      </c>
      <c r="E3237" s="1">
        <f>VLOOKUP(A3237,'ADM Details FY17'!$A$3:$F$3515,6,FALSE)</f>
        <v>0</v>
      </c>
      <c r="F3237" s="1">
        <f>VLOOKUP(A3237,'ADM Details FY17'!$A$3:$G$3515,7,FALSE)</f>
        <v>0</v>
      </c>
      <c r="G3237" s="1">
        <f>VLOOKUP(A3237,'ADM Details FY17'!$A$3:$H$3515,8,FALSE)</f>
        <v>0</v>
      </c>
      <c r="H3237" s="1">
        <f>VLOOKUP(A3237,'ADM Details FY17'!$A$3:$I$3515,9,FALSE)</f>
        <v>0</v>
      </c>
      <c r="I3237" s="1">
        <f>VLOOKUP(A3237,'ADM Details FY17'!$A$3:$J$3517,10,FALSE)</f>
        <v>0</v>
      </c>
      <c r="J3237" s="1">
        <f>VLOOKUP(A3237,'ADM Details FY17'!$A$3:$K$3515,11,FALSE)</f>
        <v>0</v>
      </c>
      <c r="K3237" s="1">
        <f>VLOOKUP(A3237,'ADM Details FY17'!$A$3:$M$3515,13,FALSE)</f>
        <v>0</v>
      </c>
      <c r="L3237" s="1">
        <f>VLOOKUP(A3237,'ADM Details FY17'!$A$3:$O$3515,15,FALSE)</f>
        <v>0</v>
      </c>
      <c r="M3237" s="1">
        <f>VLOOKUP(A3237,'ADM Details FY17'!$A$3:$P$3515,16,FALSE)</f>
        <v>0</v>
      </c>
      <c r="N3237" s="1">
        <f>VLOOKUP(A3237,'ADM Details FY17'!$A$3:$Q$3515,17,FALSE)</f>
        <v>0</v>
      </c>
      <c r="O3237" s="1">
        <f>VLOOKUP(A3237,'ADM Details FY17'!$A$3:$S$3515,19,FALSE)</f>
        <v>0</v>
      </c>
      <c r="P3237" s="1">
        <f>VLOOKUP(A3237,'ADM Details FY17'!$A$3:$U$3515,21,FALSE)</f>
        <v>0</v>
      </c>
      <c r="Q3237" s="1">
        <f>VLOOKUP(A3237,'ADM Details FY17'!$A$3:$V$3515,22,FALSE)</f>
        <v>0</v>
      </c>
      <c r="R3237" s="1">
        <f>VLOOKUP(A3237,'ADM Details FY17'!$A$3:$W$3515,23,FALSE)</f>
        <v>0</v>
      </c>
      <c r="S3237" s="1">
        <f>VLOOKUP(A3237,'ADM Details FY17'!$A$3:$X$3515,24,FALSE)</f>
        <v>0</v>
      </c>
      <c r="T3237" s="1">
        <f>VLOOKUP(A3237,'ADM Details FY17'!$A$3:$Y$3515,25,FALSE)</f>
        <v>0</v>
      </c>
      <c r="U3237" s="1">
        <f>VLOOKUP(A3237,'ADM Details FY17'!$A$3:$AA$3515,27,FALSE)</f>
        <v>0</v>
      </c>
      <c r="V3237" s="1">
        <f>IFERROR(VLOOKUP(C3237,'eindex _tget pp '!$A$4:$E$615,5,FALSE),0)</f>
        <v>0</v>
      </c>
      <c r="W3237" s="31">
        <f>IFERROR(VLOOKUP(C3237,'eindex _tget pp '!$A$4:$F$615,6,FALSE),0)</f>
        <v>0</v>
      </c>
      <c r="X3237" s="4">
        <f>IFERROR(VLOOKUP(B3237,'eschools 16'!$A$2:$F$25,6,FALSE),1)</f>
        <v>1</v>
      </c>
      <c r="Y3237" s="1">
        <f t="shared" si="250"/>
        <v>0</v>
      </c>
      <c r="Z3237" s="1">
        <f t="shared" si="251"/>
        <v>0</v>
      </c>
      <c r="AA3237" s="31">
        <f>IFERROR(VLOOKUP(C3237,'eindex _tget pp '!$A$4:$G$615,7,FALSE),0)</f>
        <v>0</v>
      </c>
      <c r="AB3237" s="1">
        <f>VLOOKUP(A3237,'ADM Details FY17'!$A$3:$AB$3515,28,FALSE)</f>
        <v>0</v>
      </c>
      <c r="AC3237" s="1">
        <f t="shared" si="252"/>
        <v>0</v>
      </c>
      <c r="AD3237" s="1">
        <f t="shared" si="253"/>
        <v>0</v>
      </c>
      <c r="AE3237" s="1">
        <f t="shared" si="254"/>
        <v>0</v>
      </c>
    </row>
    <row r="3238" spans="1:31" x14ac:dyDescent="0.25">
      <c r="A3238" t="str">
        <f>B3238&amp;"-"&amp;COUNTIF($B$3:B3238,B3238)</f>
        <v>8283-8</v>
      </c>
      <c r="B3238">
        <v>8283</v>
      </c>
      <c r="C3238" s="18">
        <f>VLOOKUP(A3238,'ADM Details FY17'!$A$3:$D$3515,4,FALSE)</f>
        <v>0</v>
      </c>
      <c r="D3238" s="1">
        <f>VLOOKUP(A3238,'ADM Details FY17'!$A$3:$E$3515,5,FALSE)</f>
        <v>0</v>
      </c>
      <c r="E3238" s="1">
        <f>VLOOKUP(A3238,'ADM Details FY17'!$A$3:$F$3515,6,FALSE)</f>
        <v>0</v>
      </c>
      <c r="F3238" s="1">
        <f>VLOOKUP(A3238,'ADM Details FY17'!$A$3:$G$3515,7,FALSE)</f>
        <v>0</v>
      </c>
      <c r="G3238" s="1">
        <f>VLOOKUP(A3238,'ADM Details FY17'!$A$3:$H$3515,8,FALSE)</f>
        <v>0</v>
      </c>
      <c r="H3238" s="1">
        <f>VLOOKUP(A3238,'ADM Details FY17'!$A$3:$I$3515,9,FALSE)</f>
        <v>0</v>
      </c>
      <c r="I3238" s="1">
        <f>VLOOKUP(A3238,'ADM Details FY17'!$A$3:$J$3517,10,FALSE)</f>
        <v>0</v>
      </c>
      <c r="J3238" s="1">
        <f>VLOOKUP(A3238,'ADM Details FY17'!$A$3:$K$3515,11,FALSE)</f>
        <v>0</v>
      </c>
      <c r="K3238" s="1">
        <f>VLOOKUP(A3238,'ADM Details FY17'!$A$3:$M$3515,13,FALSE)</f>
        <v>0</v>
      </c>
      <c r="L3238" s="1">
        <f>VLOOKUP(A3238,'ADM Details FY17'!$A$3:$O$3515,15,FALSE)</f>
        <v>0</v>
      </c>
      <c r="M3238" s="1">
        <f>VLOOKUP(A3238,'ADM Details FY17'!$A$3:$P$3515,16,FALSE)</f>
        <v>0</v>
      </c>
      <c r="N3238" s="1">
        <f>VLOOKUP(A3238,'ADM Details FY17'!$A$3:$Q$3515,17,FALSE)</f>
        <v>0</v>
      </c>
      <c r="O3238" s="1">
        <f>VLOOKUP(A3238,'ADM Details FY17'!$A$3:$S$3515,19,FALSE)</f>
        <v>0</v>
      </c>
      <c r="P3238" s="1">
        <f>VLOOKUP(A3238,'ADM Details FY17'!$A$3:$U$3515,21,FALSE)</f>
        <v>0</v>
      </c>
      <c r="Q3238" s="1">
        <f>VLOOKUP(A3238,'ADM Details FY17'!$A$3:$V$3515,22,FALSE)</f>
        <v>0</v>
      </c>
      <c r="R3238" s="1">
        <f>VLOOKUP(A3238,'ADM Details FY17'!$A$3:$W$3515,23,FALSE)</f>
        <v>0</v>
      </c>
      <c r="S3238" s="1">
        <f>VLOOKUP(A3238,'ADM Details FY17'!$A$3:$X$3515,24,FALSE)</f>
        <v>0</v>
      </c>
      <c r="T3238" s="1">
        <f>VLOOKUP(A3238,'ADM Details FY17'!$A$3:$Y$3515,25,FALSE)</f>
        <v>0</v>
      </c>
      <c r="U3238" s="1">
        <f>VLOOKUP(A3238,'ADM Details FY17'!$A$3:$AA$3515,27,FALSE)</f>
        <v>0</v>
      </c>
      <c r="V3238" s="1">
        <f>IFERROR(VLOOKUP(C3238,'eindex _tget pp '!$A$4:$E$615,5,FALSE),0)</f>
        <v>0</v>
      </c>
      <c r="W3238" s="31">
        <f>IFERROR(VLOOKUP(C3238,'eindex _tget pp '!$A$4:$F$615,6,FALSE),0)</f>
        <v>0</v>
      </c>
      <c r="X3238" s="4">
        <f>IFERROR(VLOOKUP(B3238,'eschools 16'!$A$2:$F$25,6,FALSE),1)</f>
        <v>1</v>
      </c>
      <c r="Y3238" s="1">
        <f t="shared" si="250"/>
        <v>0</v>
      </c>
      <c r="Z3238" s="1">
        <f t="shared" si="251"/>
        <v>0</v>
      </c>
      <c r="AA3238" s="31">
        <f>IFERROR(VLOOKUP(C3238,'eindex _tget pp '!$A$4:$G$615,7,FALSE),0)</f>
        <v>0</v>
      </c>
      <c r="AB3238" s="1">
        <f>VLOOKUP(A3238,'ADM Details FY17'!$A$3:$AB$3515,28,FALSE)</f>
        <v>0</v>
      </c>
      <c r="AC3238" s="1">
        <f t="shared" si="252"/>
        <v>0</v>
      </c>
      <c r="AD3238" s="1">
        <f t="shared" si="253"/>
        <v>0</v>
      </c>
      <c r="AE3238" s="1">
        <f t="shared" si="254"/>
        <v>0</v>
      </c>
    </row>
    <row r="3239" spans="1:31" x14ac:dyDescent="0.25">
      <c r="A3239" t="str">
        <f>B3239&amp;"-"&amp;COUNTIF($B$3:B3239,B3239)</f>
        <v>8283-9</v>
      </c>
      <c r="B3239">
        <v>8283</v>
      </c>
      <c r="C3239" s="18">
        <f>VLOOKUP(A3239,'ADM Details FY17'!$A$3:$D$3515,4,FALSE)</f>
        <v>0</v>
      </c>
      <c r="D3239" s="1">
        <f>VLOOKUP(A3239,'ADM Details FY17'!$A$3:$E$3515,5,FALSE)</f>
        <v>0</v>
      </c>
      <c r="E3239" s="1">
        <f>VLOOKUP(A3239,'ADM Details FY17'!$A$3:$F$3515,6,FALSE)</f>
        <v>0</v>
      </c>
      <c r="F3239" s="1">
        <f>VLOOKUP(A3239,'ADM Details FY17'!$A$3:$G$3515,7,FALSE)</f>
        <v>0</v>
      </c>
      <c r="G3239" s="1">
        <f>VLOOKUP(A3239,'ADM Details FY17'!$A$3:$H$3515,8,FALSE)</f>
        <v>0</v>
      </c>
      <c r="H3239" s="1">
        <f>VLOOKUP(A3239,'ADM Details FY17'!$A$3:$I$3515,9,FALSE)</f>
        <v>0</v>
      </c>
      <c r="I3239" s="1">
        <f>VLOOKUP(A3239,'ADM Details FY17'!$A$3:$J$3517,10,FALSE)</f>
        <v>0</v>
      </c>
      <c r="J3239" s="1">
        <f>VLOOKUP(A3239,'ADM Details FY17'!$A$3:$K$3515,11,FALSE)</f>
        <v>0</v>
      </c>
      <c r="K3239" s="1">
        <f>VLOOKUP(A3239,'ADM Details FY17'!$A$3:$M$3515,13,FALSE)</f>
        <v>0</v>
      </c>
      <c r="L3239" s="1">
        <f>VLOOKUP(A3239,'ADM Details FY17'!$A$3:$O$3515,15,FALSE)</f>
        <v>0</v>
      </c>
      <c r="M3239" s="1">
        <f>VLOOKUP(A3239,'ADM Details FY17'!$A$3:$P$3515,16,FALSE)</f>
        <v>0</v>
      </c>
      <c r="N3239" s="1">
        <f>VLOOKUP(A3239,'ADM Details FY17'!$A$3:$Q$3515,17,FALSE)</f>
        <v>0</v>
      </c>
      <c r="O3239" s="1">
        <f>VLOOKUP(A3239,'ADM Details FY17'!$A$3:$S$3515,19,FALSE)</f>
        <v>0</v>
      </c>
      <c r="P3239" s="1">
        <f>VLOOKUP(A3239,'ADM Details FY17'!$A$3:$U$3515,21,FALSE)</f>
        <v>0</v>
      </c>
      <c r="Q3239" s="1">
        <f>VLOOKUP(A3239,'ADM Details FY17'!$A$3:$V$3515,22,FALSE)</f>
        <v>0</v>
      </c>
      <c r="R3239" s="1">
        <f>VLOOKUP(A3239,'ADM Details FY17'!$A$3:$W$3515,23,FALSE)</f>
        <v>0</v>
      </c>
      <c r="S3239" s="1">
        <f>VLOOKUP(A3239,'ADM Details FY17'!$A$3:$X$3515,24,FALSE)</f>
        <v>0</v>
      </c>
      <c r="T3239" s="1">
        <f>VLOOKUP(A3239,'ADM Details FY17'!$A$3:$Y$3515,25,FALSE)</f>
        <v>0</v>
      </c>
      <c r="U3239" s="1">
        <f>VLOOKUP(A3239,'ADM Details FY17'!$A$3:$AA$3515,27,FALSE)</f>
        <v>0</v>
      </c>
      <c r="V3239" s="1">
        <f>IFERROR(VLOOKUP(C3239,'eindex _tget pp '!$A$4:$E$615,5,FALSE),0)</f>
        <v>0</v>
      </c>
      <c r="W3239" s="31">
        <f>IFERROR(VLOOKUP(C3239,'eindex _tget pp '!$A$4:$F$615,6,FALSE),0)</f>
        <v>0</v>
      </c>
      <c r="X3239" s="4">
        <f>IFERROR(VLOOKUP(B3239,'eschools 16'!$A$2:$F$25,6,FALSE),1)</f>
        <v>1</v>
      </c>
      <c r="Y3239" s="1">
        <f t="shared" si="250"/>
        <v>0</v>
      </c>
      <c r="Z3239" s="1">
        <f t="shared" si="251"/>
        <v>0</v>
      </c>
      <c r="AA3239" s="31">
        <f>IFERROR(VLOOKUP(C3239,'eindex _tget pp '!$A$4:$G$615,7,FALSE),0)</f>
        <v>0</v>
      </c>
      <c r="AB3239" s="1">
        <f>VLOOKUP(A3239,'ADM Details FY17'!$A$3:$AB$3515,28,FALSE)</f>
        <v>0</v>
      </c>
      <c r="AC3239" s="1">
        <f t="shared" si="252"/>
        <v>0</v>
      </c>
      <c r="AD3239" s="1">
        <f t="shared" si="253"/>
        <v>0</v>
      </c>
      <c r="AE3239" s="1">
        <f t="shared" si="254"/>
        <v>0</v>
      </c>
    </row>
    <row r="3240" spans="1:31" x14ac:dyDescent="0.25">
      <c r="A3240" t="str">
        <f>B3240&amp;"-"&amp;COUNTIF($B$3:B3240,B3240)</f>
        <v>8283-10</v>
      </c>
      <c r="B3240">
        <v>8283</v>
      </c>
      <c r="C3240" s="18">
        <f>VLOOKUP(A3240,'ADM Details FY17'!$A$3:$D$3515,4,FALSE)</f>
        <v>0</v>
      </c>
      <c r="D3240" s="1">
        <f>VLOOKUP(A3240,'ADM Details FY17'!$A$3:$E$3515,5,FALSE)</f>
        <v>0</v>
      </c>
      <c r="E3240" s="1">
        <f>VLOOKUP(A3240,'ADM Details FY17'!$A$3:$F$3515,6,FALSE)</f>
        <v>0</v>
      </c>
      <c r="F3240" s="1">
        <f>VLOOKUP(A3240,'ADM Details FY17'!$A$3:$G$3515,7,FALSE)</f>
        <v>0</v>
      </c>
      <c r="G3240" s="1">
        <f>VLOOKUP(A3240,'ADM Details FY17'!$A$3:$H$3515,8,FALSE)</f>
        <v>0</v>
      </c>
      <c r="H3240" s="1">
        <f>VLOOKUP(A3240,'ADM Details FY17'!$A$3:$I$3515,9,FALSE)</f>
        <v>0</v>
      </c>
      <c r="I3240" s="1">
        <f>VLOOKUP(A3240,'ADM Details FY17'!$A$3:$J$3517,10,FALSE)</f>
        <v>0</v>
      </c>
      <c r="J3240" s="1">
        <f>VLOOKUP(A3240,'ADM Details FY17'!$A$3:$K$3515,11,FALSE)</f>
        <v>0</v>
      </c>
      <c r="K3240" s="1">
        <f>VLOOKUP(A3240,'ADM Details FY17'!$A$3:$M$3515,13,FALSE)</f>
        <v>0</v>
      </c>
      <c r="L3240" s="1">
        <f>VLOOKUP(A3240,'ADM Details FY17'!$A$3:$O$3515,15,FALSE)</f>
        <v>0</v>
      </c>
      <c r="M3240" s="1">
        <f>VLOOKUP(A3240,'ADM Details FY17'!$A$3:$P$3515,16,FALSE)</f>
        <v>0</v>
      </c>
      <c r="N3240" s="1">
        <f>VLOOKUP(A3240,'ADM Details FY17'!$A$3:$Q$3515,17,FALSE)</f>
        <v>0</v>
      </c>
      <c r="O3240" s="1">
        <f>VLOOKUP(A3240,'ADM Details FY17'!$A$3:$S$3515,19,FALSE)</f>
        <v>0</v>
      </c>
      <c r="P3240" s="1">
        <f>VLOOKUP(A3240,'ADM Details FY17'!$A$3:$U$3515,21,FALSE)</f>
        <v>0</v>
      </c>
      <c r="Q3240" s="1">
        <f>VLOOKUP(A3240,'ADM Details FY17'!$A$3:$V$3515,22,FALSE)</f>
        <v>0</v>
      </c>
      <c r="R3240" s="1">
        <f>VLOOKUP(A3240,'ADM Details FY17'!$A$3:$W$3515,23,FALSE)</f>
        <v>0</v>
      </c>
      <c r="S3240" s="1">
        <f>VLOOKUP(A3240,'ADM Details FY17'!$A$3:$X$3515,24,FALSE)</f>
        <v>0</v>
      </c>
      <c r="T3240" s="1">
        <f>VLOOKUP(A3240,'ADM Details FY17'!$A$3:$Y$3515,25,FALSE)</f>
        <v>0</v>
      </c>
      <c r="U3240" s="1">
        <f>VLOOKUP(A3240,'ADM Details FY17'!$A$3:$AA$3515,27,FALSE)</f>
        <v>0</v>
      </c>
      <c r="V3240" s="1">
        <f>IFERROR(VLOOKUP(C3240,'eindex _tget pp '!$A$4:$E$615,5,FALSE),0)</f>
        <v>0</v>
      </c>
      <c r="W3240" s="31">
        <f>IFERROR(VLOOKUP(C3240,'eindex _tget pp '!$A$4:$F$615,6,FALSE),0)</f>
        <v>0</v>
      </c>
      <c r="X3240" s="4">
        <f>IFERROR(VLOOKUP(B3240,'eschools 16'!$A$2:$F$25,6,FALSE),1)</f>
        <v>1</v>
      </c>
      <c r="Y3240" s="1">
        <f t="shared" si="250"/>
        <v>0</v>
      </c>
      <c r="Z3240" s="1">
        <f t="shared" si="251"/>
        <v>0</v>
      </c>
      <c r="AA3240" s="31">
        <f>IFERROR(VLOOKUP(C3240,'eindex _tget pp '!$A$4:$G$615,7,FALSE),0)</f>
        <v>0</v>
      </c>
      <c r="AB3240" s="1">
        <f>VLOOKUP(A3240,'ADM Details FY17'!$A$3:$AB$3515,28,FALSE)</f>
        <v>0</v>
      </c>
      <c r="AC3240" s="1">
        <f t="shared" si="252"/>
        <v>0</v>
      </c>
      <c r="AD3240" s="1">
        <f t="shared" si="253"/>
        <v>0</v>
      </c>
      <c r="AE3240" s="1">
        <f t="shared" si="254"/>
        <v>0</v>
      </c>
    </row>
    <row r="3241" spans="1:31" x14ac:dyDescent="0.25">
      <c r="A3241" t="str">
        <f>B3241&amp;"-"&amp;COUNTIF($B$3:B3241,B3241)</f>
        <v>8286-1</v>
      </c>
      <c r="B3241">
        <v>8286</v>
      </c>
      <c r="C3241" s="18">
        <f>VLOOKUP(A3241,'ADM Details FY17'!$A$3:$D$3515,4,FALSE)</f>
        <v>43562</v>
      </c>
      <c r="D3241" s="1">
        <f>VLOOKUP(A3241,'ADM Details FY17'!$A$3:$E$3515,5,FALSE)</f>
        <v>4.21</v>
      </c>
      <c r="E3241" s="1">
        <f>VLOOKUP(A3241,'ADM Details FY17'!$A$3:$F$3515,6,FALSE)</f>
        <v>0</v>
      </c>
      <c r="F3241" s="1">
        <f>VLOOKUP(A3241,'ADM Details FY17'!$A$3:$G$3515,7,FALSE)</f>
        <v>0</v>
      </c>
      <c r="G3241" s="1">
        <f>VLOOKUP(A3241,'ADM Details FY17'!$A$3:$H$3515,8,FALSE)</f>
        <v>0</v>
      </c>
      <c r="H3241" s="1">
        <f>VLOOKUP(A3241,'ADM Details FY17'!$A$3:$I$3515,9,FALSE)</f>
        <v>0</v>
      </c>
      <c r="I3241" s="1">
        <f>VLOOKUP(A3241,'ADM Details FY17'!$A$3:$J$3517,10,FALSE)</f>
        <v>0</v>
      </c>
      <c r="J3241" s="1">
        <f>VLOOKUP(A3241,'ADM Details FY17'!$A$3:$K$3515,11,FALSE)</f>
        <v>0</v>
      </c>
      <c r="K3241" s="1">
        <f>VLOOKUP(A3241,'ADM Details FY17'!$A$3:$M$3515,13,FALSE)</f>
        <v>4.21</v>
      </c>
      <c r="L3241" s="1">
        <f>VLOOKUP(A3241,'ADM Details FY17'!$A$3:$O$3515,15,FALSE)</f>
        <v>0</v>
      </c>
      <c r="M3241" s="1">
        <f>VLOOKUP(A3241,'ADM Details FY17'!$A$3:$P$3515,16,FALSE)</f>
        <v>0</v>
      </c>
      <c r="N3241" s="1">
        <f>VLOOKUP(A3241,'ADM Details FY17'!$A$3:$Q$3515,17,FALSE)</f>
        <v>0</v>
      </c>
      <c r="O3241" s="1">
        <f>VLOOKUP(A3241,'ADM Details FY17'!$A$3:$S$3515,19,FALSE)</f>
        <v>3.21</v>
      </c>
      <c r="P3241" s="1">
        <f>VLOOKUP(A3241,'ADM Details FY17'!$A$3:$U$3515,21,FALSE)</f>
        <v>0</v>
      </c>
      <c r="Q3241" s="1">
        <f>VLOOKUP(A3241,'ADM Details FY17'!$A$3:$V$3515,22,FALSE)</f>
        <v>0</v>
      </c>
      <c r="R3241" s="1">
        <f>VLOOKUP(A3241,'ADM Details FY17'!$A$3:$W$3515,23,FALSE)</f>
        <v>0</v>
      </c>
      <c r="S3241" s="1">
        <f>VLOOKUP(A3241,'ADM Details FY17'!$A$3:$X$3515,24,FALSE)</f>
        <v>0</v>
      </c>
      <c r="T3241" s="1">
        <f>VLOOKUP(A3241,'ADM Details FY17'!$A$3:$Y$3515,25,FALSE)</f>
        <v>0</v>
      </c>
      <c r="U3241" s="1">
        <f>VLOOKUP(A3241,'ADM Details FY17'!$A$3:$AA$3515,27,FALSE)</f>
        <v>0</v>
      </c>
      <c r="V3241" s="1">
        <f>IFERROR(VLOOKUP(C3241,'eindex _tget pp '!$A$4:$E$615,5,FALSE),0)</f>
        <v>118.39971372819718</v>
      </c>
      <c r="W3241" s="31">
        <f>IFERROR(VLOOKUP(C3241,'eindex _tget pp '!$A$4:$F$615,6,FALSE),0)</f>
        <v>2.0076204588</v>
      </c>
      <c r="X3241" s="4">
        <f>IFERROR(VLOOKUP(B3241,'eschools 16'!$A$2:$F$25,6,FALSE),1)</f>
        <v>1</v>
      </c>
      <c r="Y3241" s="1">
        <f t="shared" si="250"/>
        <v>124.62</v>
      </c>
      <c r="Z3241" s="1">
        <f t="shared" si="251"/>
        <v>2298.9699999999998</v>
      </c>
      <c r="AA3241" s="31">
        <f>IFERROR(VLOOKUP(C3241,'eindex _tget pp '!$A$4:$G$615,7,FALSE),0)</f>
        <v>0.367776031</v>
      </c>
      <c r="AB3241" s="1">
        <f>VLOOKUP(A3241,'ADM Details FY17'!$A$3:$AB$3515,28,FALSE)</f>
        <v>0</v>
      </c>
      <c r="AC3241" s="1">
        <f t="shared" si="252"/>
        <v>0</v>
      </c>
      <c r="AD3241" s="1">
        <f t="shared" si="253"/>
        <v>4.21</v>
      </c>
      <c r="AE3241" s="1">
        <f t="shared" si="254"/>
        <v>631.5</v>
      </c>
    </row>
    <row r="3242" spans="1:31" x14ac:dyDescent="0.25">
      <c r="A3242" t="str">
        <f>B3242&amp;"-"&amp;COUNTIF($B$3:B3242,B3242)</f>
        <v>8286-2</v>
      </c>
      <c r="B3242">
        <v>8286</v>
      </c>
      <c r="C3242" s="18">
        <f>VLOOKUP(A3242,'ADM Details FY17'!$A$3:$D$3515,4,FALSE)</f>
        <v>43794</v>
      </c>
      <c r="D3242" s="1">
        <f>VLOOKUP(A3242,'ADM Details FY17'!$A$3:$E$3515,5,FALSE)</f>
        <v>3</v>
      </c>
      <c r="E3242" s="1">
        <f>VLOOKUP(A3242,'ADM Details FY17'!$A$3:$F$3515,6,FALSE)</f>
        <v>0</v>
      </c>
      <c r="F3242" s="1">
        <f>VLOOKUP(A3242,'ADM Details FY17'!$A$3:$G$3515,7,FALSE)</f>
        <v>0</v>
      </c>
      <c r="G3242" s="1">
        <f>VLOOKUP(A3242,'ADM Details FY17'!$A$3:$H$3515,8,FALSE)</f>
        <v>0</v>
      </c>
      <c r="H3242" s="1">
        <f>VLOOKUP(A3242,'ADM Details FY17'!$A$3:$I$3515,9,FALSE)</f>
        <v>0</v>
      </c>
      <c r="I3242" s="1">
        <f>VLOOKUP(A3242,'ADM Details FY17'!$A$3:$J$3517,10,FALSE)</f>
        <v>0</v>
      </c>
      <c r="J3242" s="1">
        <f>VLOOKUP(A3242,'ADM Details FY17'!$A$3:$K$3515,11,FALSE)</f>
        <v>0</v>
      </c>
      <c r="K3242" s="1">
        <f>VLOOKUP(A3242,'ADM Details FY17'!$A$3:$M$3515,13,FALSE)</f>
        <v>3</v>
      </c>
      <c r="L3242" s="1">
        <f>VLOOKUP(A3242,'ADM Details FY17'!$A$3:$O$3515,15,FALSE)</f>
        <v>0</v>
      </c>
      <c r="M3242" s="1">
        <f>VLOOKUP(A3242,'ADM Details FY17'!$A$3:$P$3515,16,FALSE)</f>
        <v>0</v>
      </c>
      <c r="N3242" s="1">
        <f>VLOOKUP(A3242,'ADM Details FY17'!$A$3:$Q$3515,17,FALSE)</f>
        <v>0</v>
      </c>
      <c r="O3242" s="1">
        <f>VLOOKUP(A3242,'ADM Details FY17'!$A$3:$S$3515,19,FALSE)</f>
        <v>1</v>
      </c>
      <c r="P3242" s="1">
        <f>VLOOKUP(A3242,'ADM Details FY17'!$A$3:$U$3515,21,FALSE)</f>
        <v>0</v>
      </c>
      <c r="Q3242" s="1">
        <f>VLOOKUP(A3242,'ADM Details FY17'!$A$3:$V$3515,22,FALSE)</f>
        <v>0</v>
      </c>
      <c r="R3242" s="1">
        <f>VLOOKUP(A3242,'ADM Details FY17'!$A$3:$W$3515,23,FALSE)</f>
        <v>0</v>
      </c>
      <c r="S3242" s="1">
        <f>VLOOKUP(A3242,'ADM Details FY17'!$A$3:$X$3515,24,FALSE)</f>
        <v>0</v>
      </c>
      <c r="T3242" s="1">
        <f>VLOOKUP(A3242,'ADM Details FY17'!$A$3:$Y$3515,25,FALSE)</f>
        <v>0</v>
      </c>
      <c r="U3242" s="1">
        <f>VLOOKUP(A3242,'ADM Details FY17'!$A$3:$AA$3515,27,FALSE)</f>
        <v>0</v>
      </c>
      <c r="V3242" s="1">
        <f>IFERROR(VLOOKUP(C3242,'eindex _tget pp '!$A$4:$E$615,5,FALSE),0)</f>
        <v>0</v>
      </c>
      <c r="W3242" s="31">
        <f>IFERROR(VLOOKUP(C3242,'eindex _tget pp '!$A$4:$F$615,6,FALSE),0)</f>
        <v>1.6929575363</v>
      </c>
      <c r="X3242" s="4">
        <f>IFERROR(VLOOKUP(B3242,'eschools 16'!$A$2:$F$25,6,FALSE),1)</f>
        <v>1</v>
      </c>
      <c r="Y3242" s="1">
        <f t="shared" si="250"/>
        <v>0</v>
      </c>
      <c r="Z3242" s="1">
        <f t="shared" si="251"/>
        <v>1381.45</v>
      </c>
      <c r="AA3242" s="31">
        <f>IFERROR(VLOOKUP(C3242,'eindex _tget pp '!$A$4:$G$615,7,FALSE),0)</f>
        <v>0.30967760799999999</v>
      </c>
      <c r="AB3242" s="1">
        <f>VLOOKUP(A3242,'ADM Details FY17'!$A$3:$AB$3515,28,FALSE)</f>
        <v>0</v>
      </c>
      <c r="AC3242" s="1">
        <f t="shared" si="252"/>
        <v>0</v>
      </c>
      <c r="AD3242" s="1">
        <f t="shared" si="253"/>
        <v>3</v>
      </c>
      <c r="AE3242" s="1">
        <f t="shared" si="254"/>
        <v>450</v>
      </c>
    </row>
    <row r="3243" spans="1:31" x14ac:dyDescent="0.25">
      <c r="A3243" t="str">
        <f>B3243&amp;"-"&amp;COUNTIF($B$3:B3243,B3243)</f>
        <v>8286-3</v>
      </c>
      <c r="B3243">
        <v>8286</v>
      </c>
      <c r="C3243" s="18">
        <f>VLOOKUP(A3243,'ADM Details FY17'!$A$3:$D$3515,4,FALSE)</f>
        <v>43786</v>
      </c>
      <c r="D3243" s="1">
        <f>VLOOKUP(A3243,'ADM Details FY17'!$A$3:$E$3515,5,FALSE)</f>
        <v>516.70000000000005</v>
      </c>
      <c r="E3243" s="1">
        <f>VLOOKUP(A3243,'ADM Details FY17'!$A$3:$F$3515,6,FALSE)</f>
        <v>4.5</v>
      </c>
      <c r="F3243" s="1">
        <f>VLOOKUP(A3243,'ADM Details FY17'!$A$3:$G$3515,7,FALSE)</f>
        <v>33.31</v>
      </c>
      <c r="G3243" s="1">
        <f>VLOOKUP(A3243,'ADM Details FY17'!$A$3:$H$3515,8,FALSE)</f>
        <v>3.67</v>
      </c>
      <c r="H3243" s="1">
        <f>VLOOKUP(A3243,'ADM Details FY17'!$A$3:$I$3515,9,FALSE)</f>
        <v>0</v>
      </c>
      <c r="I3243" s="1">
        <f>VLOOKUP(A3243,'ADM Details FY17'!$A$3:$J$3517,10,FALSE)</f>
        <v>0</v>
      </c>
      <c r="J3243" s="1">
        <f>VLOOKUP(A3243,'ADM Details FY17'!$A$3:$K$3515,11,FALSE)</f>
        <v>1</v>
      </c>
      <c r="K3243" s="1">
        <f>VLOOKUP(A3243,'ADM Details FY17'!$A$3:$M$3515,13,FALSE)</f>
        <v>516.70000000000005</v>
      </c>
      <c r="L3243" s="1">
        <f>VLOOKUP(A3243,'ADM Details FY17'!$A$3:$O$3515,15,FALSE)</f>
        <v>0</v>
      </c>
      <c r="M3243" s="1">
        <f>VLOOKUP(A3243,'ADM Details FY17'!$A$3:$P$3515,16,FALSE)</f>
        <v>0</v>
      </c>
      <c r="N3243" s="1">
        <f>VLOOKUP(A3243,'ADM Details FY17'!$A$3:$Q$3515,17,FALSE)</f>
        <v>0</v>
      </c>
      <c r="O3243" s="1">
        <f>VLOOKUP(A3243,'ADM Details FY17'!$A$3:$S$3515,19,FALSE)</f>
        <v>270.64</v>
      </c>
      <c r="P3243" s="1">
        <f>VLOOKUP(A3243,'ADM Details FY17'!$A$3:$U$3515,21,FALSE)</f>
        <v>0</v>
      </c>
      <c r="Q3243" s="1">
        <f>VLOOKUP(A3243,'ADM Details FY17'!$A$3:$V$3515,22,FALSE)</f>
        <v>0</v>
      </c>
      <c r="R3243" s="1">
        <f>VLOOKUP(A3243,'ADM Details FY17'!$A$3:$W$3515,23,FALSE)</f>
        <v>0</v>
      </c>
      <c r="S3243" s="1">
        <f>VLOOKUP(A3243,'ADM Details FY17'!$A$3:$X$3515,24,FALSE)</f>
        <v>0</v>
      </c>
      <c r="T3243" s="1">
        <f>VLOOKUP(A3243,'ADM Details FY17'!$A$3:$Y$3515,25,FALSE)</f>
        <v>0</v>
      </c>
      <c r="U3243" s="1">
        <f>VLOOKUP(A3243,'ADM Details FY17'!$A$3:$AA$3515,27,FALSE)</f>
        <v>0</v>
      </c>
      <c r="V3243" s="1">
        <f>IFERROR(VLOOKUP(C3243,'eindex _tget pp '!$A$4:$E$615,5,FALSE),0)</f>
        <v>1095.3886443246988</v>
      </c>
      <c r="W3243" s="31">
        <f>IFERROR(VLOOKUP(C3243,'eindex _tget pp '!$A$4:$F$615,6,FALSE),0)</f>
        <v>3.9572566881000002</v>
      </c>
      <c r="X3243" s="4">
        <f>IFERROR(VLOOKUP(B3243,'eschools 16'!$A$2:$F$25,6,FALSE),1)</f>
        <v>1</v>
      </c>
      <c r="Y3243" s="1">
        <f t="shared" si="250"/>
        <v>141496.82999999999</v>
      </c>
      <c r="Z3243" s="1">
        <f t="shared" si="251"/>
        <v>556162.35</v>
      </c>
      <c r="AA3243" s="31">
        <f>IFERROR(VLOOKUP(C3243,'eindex _tget pp '!$A$4:$G$615,7,FALSE),0)</f>
        <v>0.76547957700000002</v>
      </c>
      <c r="AB3243" s="1">
        <f>VLOOKUP(A3243,'ADM Details FY17'!$A$3:$AB$3515,28,FALSE)</f>
        <v>0</v>
      </c>
      <c r="AC3243" s="1">
        <f t="shared" si="252"/>
        <v>0</v>
      </c>
      <c r="AD3243" s="1">
        <f t="shared" si="253"/>
        <v>516.70000000000005</v>
      </c>
      <c r="AE3243" s="1">
        <f t="shared" si="254"/>
        <v>77505</v>
      </c>
    </row>
    <row r="3244" spans="1:31" x14ac:dyDescent="0.25">
      <c r="A3244" t="str">
        <f>B3244&amp;"-"&amp;COUNTIF($B$3:B3244,B3244)</f>
        <v>8286-4</v>
      </c>
      <c r="B3244">
        <v>8286</v>
      </c>
      <c r="C3244" s="18">
        <f>VLOOKUP(A3244,'ADM Details FY17'!$A$3:$D$3515,4,FALSE)</f>
        <v>43901</v>
      </c>
      <c r="D3244" s="1">
        <f>VLOOKUP(A3244,'ADM Details FY17'!$A$3:$E$3515,5,FALSE)</f>
        <v>1</v>
      </c>
      <c r="E3244" s="1">
        <f>VLOOKUP(A3244,'ADM Details FY17'!$A$3:$F$3515,6,FALSE)</f>
        <v>0</v>
      </c>
      <c r="F3244" s="1">
        <f>VLOOKUP(A3244,'ADM Details FY17'!$A$3:$G$3515,7,FALSE)</f>
        <v>0</v>
      </c>
      <c r="G3244" s="1">
        <f>VLOOKUP(A3244,'ADM Details FY17'!$A$3:$H$3515,8,FALSE)</f>
        <v>0</v>
      </c>
      <c r="H3244" s="1">
        <f>VLOOKUP(A3244,'ADM Details FY17'!$A$3:$I$3515,9,FALSE)</f>
        <v>0</v>
      </c>
      <c r="I3244" s="1">
        <f>VLOOKUP(A3244,'ADM Details FY17'!$A$3:$J$3517,10,FALSE)</f>
        <v>0</v>
      </c>
      <c r="J3244" s="1">
        <f>VLOOKUP(A3244,'ADM Details FY17'!$A$3:$K$3515,11,FALSE)</f>
        <v>0</v>
      </c>
      <c r="K3244" s="1">
        <f>VLOOKUP(A3244,'ADM Details FY17'!$A$3:$M$3515,13,FALSE)</f>
        <v>1</v>
      </c>
      <c r="L3244" s="1">
        <f>VLOOKUP(A3244,'ADM Details FY17'!$A$3:$O$3515,15,FALSE)</f>
        <v>0</v>
      </c>
      <c r="M3244" s="1">
        <f>VLOOKUP(A3244,'ADM Details FY17'!$A$3:$P$3515,16,FALSE)</f>
        <v>0</v>
      </c>
      <c r="N3244" s="1">
        <f>VLOOKUP(A3244,'ADM Details FY17'!$A$3:$Q$3515,17,FALSE)</f>
        <v>0</v>
      </c>
      <c r="O3244" s="1">
        <f>VLOOKUP(A3244,'ADM Details FY17'!$A$3:$S$3515,19,FALSE)</f>
        <v>0</v>
      </c>
      <c r="P3244" s="1">
        <f>VLOOKUP(A3244,'ADM Details FY17'!$A$3:$U$3515,21,FALSE)</f>
        <v>0</v>
      </c>
      <c r="Q3244" s="1">
        <f>VLOOKUP(A3244,'ADM Details FY17'!$A$3:$V$3515,22,FALSE)</f>
        <v>0</v>
      </c>
      <c r="R3244" s="1">
        <f>VLOOKUP(A3244,'ADM Details FY17'!$A$3:$W$3515,23,FALSE)</f>
        <v>0</v>
      </c>
      <c r="S3244" s="1">
        <f>VLOOKUP(A3244,'ADM Details FY17'!$A$3:$X$3515,24,FALSE)</f>
        <v>0</v>
      </c>
      <c r="T3244" s="1">
        <f>VLOOKUP(A3244,'ADM Details FY17'!$A$3:$Y$3515,25,FALSE)</f>
        <v>0</v>
      </c>
      <c r="U3244" s="1">
        <f>VLOOKUP(A3244,'ADM Details FY17'!$A$3:$AA$3515,27,FALSE)</f>
        <v>0</v>
      </c>
      <c r="V3244" s="1">
        <f>IFERROR(VLOOKUP(C3244,'eindex _tget pp '!$A$4:$E$615,5,FALSE),0)</f>
        <v>1665.9332201790639</v>
      </c>
      <c r="W3244" s="31">
        <f>IFERROR(VLOOKUP(C3244,'eindex _tget pp '!$A$4:$F$615,6,FALSE),0)</f>
        <v>3.7293898327999999</v>
      </c>
      <c r="X3244" s="4">
        <f>IFERROR(VLOOKUP(B3244,'eschools 16'!$A$2:$F$25,6,FALSE),1)</f>
        <v>1</v>
      </c>
      <c r="Y3244" s="1">
        <f t="shared" si="250"/>
        <v>416.48</v>
      </c>
      <c r="Z3244" s="1">
        <f t="shared" si="251"/>
        <v>1014.39</v>
      </c>
      <c r="AA3244" s="31">
        <f>IFERROR(VLOOKUP(C3244,'eindex _tget pp '!$A$4:$G$615,7,FALSE),0)</f>
        <v>0.79655707600000003</v>
      </c>
      <c r="AB3244" s="1">
        <f>VLOOKUP(A3244,'ADM Details FY17'!$A$3:$AB$3515,28,FALSE)</f>
        <v>0</v>
      </c>
      <c r="AC3244" s="1">
        <f t="shared" si="252"/>
        <v>0</v>
      </c>
      <c r="AD3244" s="1">
        <f t="shared" si="253"/>
        <v>1</v>
      </c>
      <c r="AE3244" s="1">
        <f t="shared" si="254"/>
        <v>150</v>
      </c>
    </row>
    <row r="3245" spans="1:31" x14ac:dyDescent="0.25">
      <c r="A3245" t="str">
        <f>B3245&amp;"-"&amp;COUNTIF($B$3:B3245,B3245)</f>
        <v>8286-5</v>
      </c>
      <c r="B3245">
        <v>8286</v>
      </c>
      <c r="C3245" s="18">
        <f>VLOOKUP(A3245,'ADM Details FY17'!$A$3:$D$3515,4,FALSE)</f>
        <v>44040</v>
      </c>
      <c r="D3245" s="1">
        <f>VLOOKUP(A3245,'ADM Details FY17'!$A$3:$E$3515,5,FALSE)</f>
        <v>14.17</v>
      </c>
      <c r="E3245" s="1">
        <f>VLOOKUP(A3245,'ADM Details FY17'!$A$3:$F$3515,6,FALSE)</f>
        <v>0</v>
      </c>
      <c r="F3245" s="1">
        <f>VLOOKUP(A3245,'ADM Details FY17'!$A$3:$G$3515,7,FALSE)</f>
        <v>0</v>
      </c>
      <c r="G3245" s="1">
        <f>VLOOKUP(A3245,'ADM Details FY17'!$A$3:$H$3515,8,FALSE)</f>
        <v>0</v>
      </c>
      <c r="H3245" s="1">
        <f>VLOOKUP(A3245,'ADM Details FY17'!$A$3:$I$3515,9,FALSE)</f>
        <v>0</v>
      </c>
      <c r="I3245" s="1">
        <f>VLOOKUP(A3245,'ADM Details FY17'!$A$3:$J$3517,10,FALSE)</f>
        <v>0</v>
      </c>
      <c r="J3245" s="1">
        <f>VLOOKUP(A3245,'ADM Details FY17'!$A$3:$K$3515,11,FALSE)</f>
        <v>0</v>
      </c>
      <c r="K3245" s="1">
        <f>VLOOKUP(A3245,'ADM Details FY17'!$A$3:$M$3515,13,FALSE)</f>
        <v>14.17</v>
      </c>
      <c r="L3245" s="1">
        <f>VLOOKUP(A3245,'ADM Details FY17'!$A$3:$O$3515,15,FALSE)</f>
        <v>0</v>
      </c>
      <c r="M3245" s="1">
        <f>VLOOKUP(A3245,'ADM Details FY17'!$A$3:$P$3515,16,FALSE)</f>
        <v>0</v>
      </c>
      <c r="N3245" s="1">
        <f>VLOOKUP(A3245,'ADM Details FY17'!$A$3:$Q$3515,17,FALSE)</f>
        <v>0</v>
      </c>
      <c r="O3245" s="1">
        <f>VLOOKUP(A3245,'ADM Details FY17'!$A$3:$S$3515,19,FALSE)</f>
        <v>10.16</v>
      </c>
      <c r="P3245" s="1">
        <f>VLOOKUP(A3245,'ADM Details FY17'!$A$3:$U$3515,21,FALSE)</f>
        <v>0</v>
      </c>
      <c r="Q3245" s="1">
        <f>VLOOKUP(A3245,'ADM Details FY17'!$A$3:$V$3515,22,FALSE)</f>
        <v>0</v>
      </c>
      <c r="R3245" s="1">
        <f>VLOOKUP(A3245,'ADM Details FY17'!$A$3:$W$3515,23,FALSE)</f>
        <v>0</v>
      </c>
      <c r="S3245" s="1">
        <f>VLOOKUP(A3245,'ADM Details FY17'!$A$3:$X$3515,24,FALSE)</f>
        <v>0</v>
      </c>
      <c r="T3245" s="1">
        <f>VLOOKUP(A3245,'ADM Details FY17'!$A$3:$Y$3515,25,FALSE)</f>
        <v>0</v>
      </c>
      <c r="U3245" s="1">
        <f>VLOOKUP(A3245,'ADM Details FY17'!$A$3:$AA$3515,27,FALSE)</f>
        <v>0</v>
      </c>
      <c r="V3245" s="1">
        <f>IFERROR(VLOOKUP(C3245,'eindex _tget pp '!$A$4:$E$615,5,FALSE),0)</f>
        <v>992.12530306095016</v>
      </c>
      <c r="W3245" s="31">
        <f>IFERROR(VLOOKUP(C3245,'eindex _tget pp '!$A$4:$F$615,6,FALSE),0)</f>
        <v>2.2657848934999998</v>
      </c>
      <c r="X3245" s="4">
        <f>IFERROR(VLOOKUP(B3245,'eschools 16'!$A$2:$F$25,6,FALSE),1)</f>
        <v>1</v>
      </c>
      <c r="Y3245" s="1">
        <f t="shared" si="250"/>
        <v>3514.6</v>
      </c>
      <c r="Z3245" s="1">
        <f t="shared" si="251"/>
        <v>8732.8799999999992</v>
      </c>
      <c r="AA3245" s="31">
        <f>IFERROR(VLOOKUP(C3245,'eindex _tget pp '!$A$4:$G$615,7,FALSE),0)</f>
        <v>0.72055886300000005</v>
      </c>
      <c r="AB3245" s="1">
        <f>VLOOKUP(A3245,'ADM Details FY17'!$A$3:$AB$3515,28,FALSE)</f>
        <v>0</v>
      </c>
      <c r="AC3245" s="1">
        <f t="shared" si="252"/>
        <v>0</v>
      </c>
      <c r="AD3245" s="1">
        <f t="shared" si="253"/>
        <v>14.17</v>
      </c>
      <c r="AE3245" s="1">
        <f t="shared" si="254"/>
        <v>2125.5</v>
      </c>
    </row>
    <row r="3246" spans="1:31" x14ac:dyDescent="0.25">
      <c r="A3246" t="str">
        <f>B3246&amp;"-"&amp;COUNTIF($B$3:B3246,B3246)</f>
        <v>8286-6</v>
      </c>
      <c r="B3246">
        <v>8286</v>
      </c>
      <c r="C3246" s="18">
        <f>VLOOKUP(A3246,'ADM Details FY17'!$A$3:$D$3515,4,FALSE)</f>
        <v>44305</v>
      </c>
      <c r="D3246" s="1">
        <f>VLOOKUP(A3246,'ADM Details FY17'!$A$3:$E$3515,5,FALSE)</f>
        <v>22.12</v>
      </c>
      <c r="E3246" s="1">
        <f>VLOOKUP(A3246,'ADM Details FY17'!$A$3:$F$3515,6,FALSE)</f>
        <v>0</v>
      </c>
      <c r="F3246" s="1">
        <f>VLOOKUP(A3246,'ADM Details FY17'!$A$3:$G$3515,7,FALSE)</f>
        <v>1.41</v>
      </c>
      <c r="G3246" s="1">
        <f>VLOOKUP(A3246,'ADM Details FY17'!$A$3:$H$3515,8,FALSE)</f>
        <v>0</v>
      </c>
      <c r="H3246" s="1">
        <f>VLOOKUP(A3246,'ADM Details FY17'!$A$3:$I$3515,9,FALSE)</f>
        <v>0</v>
      </c>
      <c r="I3246" s="1">
        <f>VLOOKUP(A3246,'ADM Details FY17'!$A$3:$J$3517,10,FALSE)</f>
        <v>0</v>
      </c>
      <c r="J3246" s="1">
        <f>VLOOKUP(A3246,'ADM Details FY17'!$A$3:$K$3515,11,FALSE)</f>
        <v>0</v>
      </c>
      <c r="K3246" s="1">
        <f>VLOOKUP(A3246,'ADM Details FY17'!$A$3:$M$3515,13,FALSE)</f>
        <v>22.12</v>
      </c>
      <c r="L3246" s="1">
        <f>VLOOKUP(A3246,'ADM Details FY17'!$A$3:$O$3515,15,FALSE)</f>
        <v>0</v>
      </c>
      <c r="M3246" s="1">
        <f>VLOOKUP(A3246,'ADM Details FY17'!$A$3:$P$3515,16,FALSE)</f>
        <v>0</v>
      </c>
      <c r="N3246" s="1">
        <f>VLOOKUP(A3246,'ADM Details FY17'!$A$3:$Q$3515,17,FALSE)</f>
        <v>0</v>
      </c>
      <c r="O3246" s="1">
        <f>VLOOKUP(A3246,'ADM Details FY17'!$A$3:$S$3515,19,FALSE)</f>
        <v>8.89</v>
      </c>
      <c r="P3246" s="1">
        <f>VLOOKUP(A3246,'ADM Details FY17'!$A$3:$U$3515,21,FALSE)</f>
        <v>0</v>
      </c>
      <c r="Q3246" s="1">
        <f>VLOOKUP(A3246,'ADM Details FY17'!$A$3:$V$3515,22,FALSE)</f>
        <v>0</v>
      </c>
      <c r="R3246" s="1">
        <f>VLOOKUP(A3246,'ADM Details FY17'!$A$3:$W$3515,23,FALSE)</f>
        <v>0</v>
      </c>
      <c r="S3246" s="1">
        <f>VLOOKUP(A3246,'ADM Details FY17'!$A$3:$X$3515,24,FALSE)</f>
        <v>0</v>
      </c>
      <c r="T3246" s="1">
        <f>VLOOKUP(A3246,'ADM Details FY17'!$A$3:$Y$3515,25,FALSE)</f>
        <v>0</v>
      </c>
      <c r="U3246" s="1">
        <f>VLOOKUP(A3246,'ADM Details FY17'!$A$3:$AA$3515,27,FALSE)</f>
        <v>0</v>
      </c>
      <c r="V3246" s="1">
        <f>IFERROR(VLOOKUP(C3246,'eindex _tget pp '!$A$4:$E$615,5,FALSE),0)</f>
        <v>1417.3491487132028</v>
      </c>
      <c r="W3246" s="31">
        <f>IFERROR(VLOOKUP(C3246,'eindex _tget pp '!$A$4:$F$615,6,FALSE),0)</f>
        <v>0.94235080029999996</v>
      </c>
      <c r="X3246" s="4">
        <f>IFERROR(VLOOKUP(B3246,'eschools 16'!$A$2:$F$25,6,FALSE),1)</f>
        <v>1</v>
      </c>
      <c r="Y3246" s="1">
        <f t="shared" si="250"/>
        <v>7837.94</v>
      </c>
      <c r="Z3246" s="1">
        <f t="shared" si="251"/>
        <v>5669.79</v>
      </c>
      <c r="AA3246" s="31">
        <f>IFERROR(VLOOKUP(C3246,'eindex _tget pp '!$A$4:$G$615,7,FALSE),0)</f>
        <v>0.78123944300000003</v>
      </c>
      <c r="AB3246" s="1">
        <f>VLOOKUP(A3246,'ADM Details FY17'!$A$3:$AB$3515,28,FALSE)</f>
        <v>0</v>
      </c>
      <c r="AC3246" s="1">
        <f t="shared" si="252"/>
        <v>0</v>
      </c>
      <c r="AD3246" s="1">
        <f t="shared" si="253"/>
        <v>22.12</v>
      </c>
      <c r="AE3246" s="1">
        <f t="shared" si="254"/>
        <v>3318</v>
      </c>
    </row>
    <row r="3247" spans="1:31" x14ac:dyDescent="0.25">
      <c r="A3247" t="str">
        <f>B3247&amp;"-"&amp;COUNTIF($B$3:B3247,B3247)</f>
        <v>8286-7</v>
      </c>
      <c r="B3247">
        <v>8286</v>
      </c>
      <c r="C3247" s="18">
        <f>VLOOKUP(A3247,'ADM Details FY17'!$A$3:$D$3515,4,FALSE)</f>
        <v>44750</v>
      </c>
      <c r="D3247" s="1">
        <f>VLOOKUP(A3247,'ADM Details FY17'!$A$3:$E$3515,5,FALSE)</f>
        <v>2</v>
      </c>
      <c r="E3247" s="1">
        <f>VLOOKUP(A3247,'ADM Details FY17'!$A$3:$F$3515,6,FALSE)</f>
        <v>0</v>
      </c>
      <c r="F3247" s="1">
        <f>VLOOKUP(A3247,'ADM Details FY17'!$A$3:$G$3515,7,FALSE)</f>
        <v>0</v>
      </c>
      <c r="G3247" s="1">
        <f>VLOOKUP(A3247,'ADM Details FY17'!$A$3:$H$3515,8,FALSE)</f>
        <v>0</v>
      </c>
      <c r="H3247" s="1">
        <f>VLOOKUP(A3247,'ADM Details FY17'!$A$3:$I$3515,9,FALSE)</f>
        <v>0</v>
      </c>
      <c r="I3247" s="1">
        <f>VLOOKUP(A3247,'ADM Details FY17'!$A$3:$J$3517,10,FALSE)</f>
        <v>0</v>
      </c>
      <c r="J3247" s="1">
        <f>VLOOKUP(A3247,'ADM Details FY17'!$A$3:$K$3515,11,FALSE)</f>
        <v>0</v>
      </c>
      <c r="K3247" s="1">
        <f>VLOOKUP(A3247,'ADM Details FY17'!$A$3:$M$3515,13,FALSE)</f>
        <v>2</v>
      </c>
      <c r="L3247" s="1">
        <f>VLOOKUP(A3247,'ADM Details FY17'!$A$3:$O$3515,15,FALSE)</f>
        <v>0</v>
      </c>
      <c r="M3247" s="1">
        <f>VLOOKUP(A3247,'ADM Details FY17'!$A$3:$P$3515,16,FALSE)</f>
        <v>0</v>
      </c>
      <c r="N3247" s="1">
        <f>VLOOKUP(A3247,'ADM Details FY17'!$A$3:$Q$3515,17,FALSE)</f>
        <v>0</v>
      </c>
      <c r="O3247" s="1">
        <f>VLOOKUP(A3247,'ADM Details FY17'!$A$3:$S$3515,19,FALSE)</f>
        <v>2</v>
      </c>
      <c r="P3247" s="1">
        <f>VLOOKUP(A3247,'ADM Details FY17'!$A$3:$U$3515,21,FALSE)</f>
        <v>0</v>
      </c>
      <c r="Q3247" s="1">
        <f>VLOOKUP(A3247,'ADM Details FY17'!$A$3:$V$3515,22,FALSE)</f>
        <v>0</v>
      </c>
      <c r="R3247" s="1">
        <f>VLOOKUP(A3247,'ADM Details FY17'!$A$3:$W$3515,23,FALSE)</f>
        <v>0</v>
      </c>
      <c r="S3247" s="1">
        <f>VLOOKUP(A3247,'ADM Details FY17'!$A$3:$X$3515,24,FALSE)</f>
        <v>0</v>
      </c>
      <c r="T3247" s="1">
        <f>VLOOKUP(A3247,'ADM Details FY17'!$A$3:$Y$3515,25,FALSE)</f>
        <v>0</v>
      </c>
      <c r="U3247" s="1">
        <f>VLOOKUP(A3247,'ADM Details FY17'!$A$3:$AA$3515,27,FALSE)</f>
        <v>0</v>
      </c>
      <c r="V3247" s="1">
        <f>IFERROR(VLOOKUP(C3247,'eindex _tget pp '!$A$4:$E$615,5,FALSE),0)</f>
        <v>0</v>
      </c>
      <c r="W3247" s="31">
        <f>IFERROR(VLOOKUP(C3247,'eindex _tget pp '!$A$4:$F$615,6,FALSE),0)</f>
        <v>0.62225380509999995</v>
      </c>
      <c r="X3247" s="4">
        <f>IFERROR(VLOOKUP(B3247,'eschools 16'!$A$2:$F$25,6,FALSE),1)</f>
        <v>1</v>
      </c>
      <c r="Y3247" s="1">
        <f t="shared" si="250"/>
        <v>0</v>
      </c>
      <c r="Z3247" s="1">
        <f t="shared" si="251"/>
        <v>338.51</v>
      </c>
      <c r="AA3247" s="31">
        <f>IFERROR(VLOOKUP(C3247,'eindex _tget pp '!$A$4:$G$615,7,FALSE),0)</f>
        <v>0.425171886</v>
      </c>
      <c r="AB3247" s="1">
        <f>VLOOKUP(A3247,'ADM Details FY17'!$A$3:$AB$3515,28,FALSE)</f>
        <v>0</v>
      </c>
      <c r="AC3247" s="1">
        <f t="shared" si="252"/>
        <v>0</v>
      </c>
      <c r="AD3247" s="1">
        <f t="shared" si="253"/>
        <v>2</v>
      </c>
      <c r="AE3247" s="1">
        <f t="shared" si="254"/>
        <v>300</v>
      </c>
    </row>
    <row r="3248" spans="1:31" x14ac:dyDescent="0.25">
      <c r="A3248" t="str">
        <f>B3248&amp;"-"&amp;COUNTIF($B$3:B3248,B3248)</f>
        <v>8286-8</v>
      </c>
      <c r="B3248">
        <v>8286</v>
      </c>
      <c r="C3248" s="18">
        <f>VLOOKUP(A3248,'ADM Details FY17'!$A$3:$D$3515,4,FALSE)</f>
        <v>45005</v>
      </c>
      <c r="D3248" s="1">
        <f>VLOOKUP(A3248,'ADM Details FY17'!$A$3:$E$3515,5,FALSE)</f>
        <v>5.75</v>
      </c>
      <c r="E3248" s="1">
        <f>VLOOKUP(A3248,'ADM Details FY17'!$A$3:$F$3515,6,FALSE)</f>
        <v>0</v>
      </c>
      <c r="F3248" s="1">
        <f>VLOOKUP(A3248,'ADM Details FY17'!$A$3:$G$3515,7,FALSE)</f>
        <v>0.21</v>
      </c>
      <c r="G3248" s="1">
        <f>VLOOKUP(A3248,'ADM Details FY17'!$A$3:$H$3515,8,FALSE)</f>
        <v>0</v>
      </c>
      <c r="H3248" s="1">
        <f>VLOOKUP(A3248,'ADM Details FY17'!$A$3:$I$3515,9,FALSE)</f>
        <v>0</v>
      </c>
      <c r="I3248" s="1">
        <f>VLOOKUP(A3248,'ADM Details FY17'!$A$3:$J$3517,10,FALSE)</f>
        <v>0</v>
      </c>
      <c r="J3248" s="1">
        <f>VLOOKUP(A3248,'ADM Details FY17'!$A$3:$K$3515,11,FALSE)</f>
        <v>0</v>
      </c>
      <c r="K3248" s="1">
        <f>VLOOKUP(A3248,'ADM Details FY17'!$A$3:$M$3515,13,FALSE)</f>
        <v>5.75</v>
      </c>
      <c r="L3248" s="1">
        <f>VLOOKUP(A3248,'ADM Details FY17'!$A$3:$O$3515,15,FALSE)</f>
        <v>0</v>
      </c>
      <c r="M3248" s="1">
        <f>VLOOKUP(A3248,'ADM Details FY17'!$A$3:$P$3515,16,FALSE)</f>
        <v>0</v>
      </c>
      <c r="N3248" s="1">
        <f>VLOOKUP(A3248,'ADM Details FY17'!$A$3:$Q$3515,17,FALSE)</f>
        <v>0</v>
      </c>
      <c r="O3248" s="1">
        <f>VLOOKUP(A3248,'ADM Details FY17'!$A$3:$S$3515,19,FALSE)</f>
        <v>4.33</v>
      </c>
      <c r="P3248" s="1">
        <f>VLOOKUP(A3248,'ADM Details FY17'!$A$3:$U$3515,21,FALSE)</f>
        <v>0</v>
      </c>
      <c r="Q3248" s="1">
        <f>VLOOKUP(A3248,'ADM Details FY17'!$A$3:$V$3515,22,FALSE)</f>
        <v>0</v>
      </c>
      <c r="R3248" s="1">
        <f>VLOOKUP(A3248,'ADM Details FY17'!$A$3:$W$3515,23,FALSE)</f>
        <v>0</v>
      </c>
      <c r="S3248" s="1">
        <f>VLOOKUP(A3248,'ADM Details FY17'!$A$3:$X$3515,24,FALSE)</f>
        <v>0</v>
      </c>
      <c r="T3248" s="1">
        <f>VLOOKUP(A3248,'ADM Details FY17'!$A$3:$Y$3515,25,FALSE)</f>
        <v>0</v>
      </c>
      <c r="U3248" s="1">
        <f>VLOOKUP(A3248,'ADM Details FY17'!$A$3:$AA$3515,27,FALSE)</f>
        <v>0</v>
      </c>
      <c r="V3248" s="1">
        <f>IFERROR(VLOOKUP(C3248,'eindex _tget pp '!$A$4:$E$615,5,FALSE),0)</f>
        <v>325.59139187654893</v>
      </c>
      <c r="W3248" s="31">
        <f>IFERROR(VLOOKUP(C3248,'eindex _tget pp '!$A$4:$F$615,6,FALSE),0)</f>
        <v>1.7679598572999999</v>
      </c>
      <c r="X3248" s="4">
        <f>IFERROR(VLOOKUP(B3248,'eschools 16'!$A$2:$F$25,6,FALSE),1)</f>
        <v>1</v>
      </c>
      <c r="Y3248" s="1">
        <f t="shared" si="250"/>
        <v>468.04</v>
      </c>
      <c r="Z3248" s="1">
        <f t="shared" si="251"/>
        <v>2765.09</v>
      </c>
      <c r="AA3248" s="31">
        <f>IFERROR(VLOOKUP(C3248,'eindex _tget pp '!$A$4:$G$615,7,FALSE),0)</f>
        <v>0.39817260300000001</v>
      </c>
      <c r="AB3248" s="1">
        <f>VLOOKUP(A3248,'ADM Details FY17'!$A$3:$AB$3515,28,FALSE)</f>
        <v>0</v>
      </c>
      <c r="AC3248" s="1">
        <f t="shared" si="252"/>
        <v>0</v>
      </c>
      <c r="AD3248" s="1">
        <f t="shared" si="253"/>
        <v>5.75</v>
      </c>
      <c r="AE3248" s="1">
        <f t="shared" si="254"/>
        <v>862.5</v>
      </c>
    </row>
    <row r="3249" spans="1:31" x14ac:dyDescent="0.25">
      <c r="A3249" t="str">
        <f>B3249&amp;"-"&amp;COUNTIF($B$3:B3249,B3249)</f>
        <v>8286-9</v>
      </c>
      <c r="B3249">
        <v>8286</v>
      </c>
      <c r="C3249" s="18">
        <f>VLOOKUP(A3249,'ADM Details FY17'!$A$3:$D$3515,4,FALSE)</f>
        <v>0</v>
      </c>
      <c r="D3249" s="1">
        <f>VLOOKUP(A3249,'ADM Details FY17'!$A$3:$E$3515,5,FALSE)</f>
        <v>0</v>
      </c>
      <c r="E3249" s="1">
        <f>VLOOKUP(A3249,'ADM Details FY17'!$A$3:$F$3515,6,FALSE)</f>
        <v>0</v>
      </c>
      <c r="F3249" s="1">
        <f>VLOOKUP(A3249,'ADM Details FY17'!$A$3:$G$3515,7,FALSE)</f>
        <v>0</v>
      </c>
      <c r="G3249" s="1">
        <f>VLOOKUP(A3249,'ADM Details FY17'!$A$3:$H$3515,8,FALSE)</f>
        <v>0</v>
      </c>
      <c r="H3249" s="1">
        <f>VLOOKUP(A3249,'ADM Details FY17'!$A$3:$I$3515,9,FALSE)</f>
        <v>0</v>
      </c>
      <c r="I3249" s="1">
        <f>VLOOKUP(A3249,'ADM Details FY17'!$A$3:$J$3517,10,FALSE)</f>
        <v>0</v>
      </c>
      <c r="J3249" s="1">
        <f>VLOOKUP(A3249,'ADM Details FY17'!$A$3:$K$3515,11,FALSE)</f>
        <v>0</v>
      </c>
      <c r="K3249" s="1">
        <f>VLOOKUP(A3249,'ADM Details FY17'!$A$3:$M$3515,13,FALSE)</f>
        <v>0</v>
      </c>
      <c r="L3249" s="1">
        <f>VLOOKUP(A3249,'ADM Details FY17'!$A$3:$O$3515,15,FALSE)</f>
        <v>0</v>
      </c>
      <c r="M3249" s="1">
        <f>VLOOKUP(A3249,'ADM Details FY17'!$A$3:$P$3515,16,FALSE)</f>
        <v>0</v>
      </c>
      <c r="N3249" s="1">
        <f>VLOOKUP(A3249,'ADM Details FY17'!$A$3:$Q$3515,17,FALSE)</f>
        <v>0</v>
      </c>
      <c r="O3249" s="1">
        <f>VLOOKUP(A3249,'ADM Details FY17'!$A$3:$S$3515,19,FALSE)</f>
        <v>0</v>
      </c>
      <c r="P3249" s="1">
        <f>VLOOKUP(A3249,'ADM Details FY17'!$A$3:$U$3515,21,FALSE)</f>
        <v>0</v>
      </c>
      <c r="Q3249" s="1">
        <f>VLOOKUP(A3249,'ADM Details FY17'!$A$3:$V$3515,22,FALSE)</f>
        <v>0</v>
      </c>
      <c r="R3249" s="1">
        <f>VLOOKUP(A3249,'ADM Details FY17'!$A$3:$W$3515,23,FALSE)</f>
        <v>0</v>
      </c>
      <c r="S3249" s="1">
        <f>VLOOKUP(A3249,'ADM Details FY17'!$A$3:$X$3515,24,FALSE)</f>
        <v>0</v>
      </c>
      <c r="T3249" s="1">
        <f>VLOOKUP(A3249,'ADM Details FY17'!$A$3:$Y$3515,25,FALSE)</f>
        <v>0</v>
      </c>
      <c r="U3249" s="1">
        <f>VLOOKUP(A3249,'ADM Details FY17'!$A$3:$AA$3515,27,FALSE)</f>
        <v>0</v>
      </c>
      <c r="V3249" s="1">
        <f>IFERROR(VLOOKUP(C3249,'eindex _tget pp '!$A$4:$E$615,5,FALSE),0)</f>
        <v>0</v>
      </c>
      <c r="W3249" s="31">
        <f>IFERROR(VLOOKUP(C3249,'eindex _tget pp '!$A$4:$F$615,6,FALSE),0)</f>
        <v>0</v>
      </c>
      <c r="X3249" s="4">
        <f>IFERROR(VLOOKUP(B3249,'eschools 16'!$A$2:$F$25,6,FALSE),1)</f>
        <v>1</v>
      </c>
      <c r="Y3249" s="1">
        <f t="shared" si="250"/>
        <v>0</v>
      </c>
      <c r="Z3249" s="1">
        <f t="shared" si="251"/>
        <v>0</v>
      </c>
      <c r="AA3249" s="31">
        <f>IFERROR(VLOOKUP(C3249,'eindex _tget pp '!$A$4:$G$615,7,FALSE),0)</f>
        <v>0</v>
      </c>
      <c r="AB3249" s="1">
        <f>VLOOKUP(A3249,'ADM Details FY17'!$A$3:$AB$3515,28,FALSE)</f>
        <v>0</v>
      </c>
      <c r="AC3249" s="1">
        <f t="shared" si="252"/>
        <v>0</v>
      </c>
      <c r="AD3249" s="1">
        <f t="shared" si="253"/>
        <v>0</v>
      </c>
      <c r="AE3249" s="1">
        <f t="shared" si="254"/>
        <v>0</v>
      </c>
    </row>
    <row r="3250" spans="1:31" x14ac:dyDescent="0.25">
      <c r="A3250" t="str">
        <f>B3250&amp;"-"&amp;COUNTIF($B$3:B3250,B3250)</f>
        <v>8286-10</v>
      </c>
      <c r="B3250">
        <v>8286</v>
      </c>
      <c r="C3250" s="18">
        <f>VLOOKUP(A3250,'ADM Details FY17'!$A$3:$D$3515,4,FALSE)</f>
        <v>0</v>
      </c>
      <c r="D3250" s="1">
        <f>VLOOKUP(A3250,'ADM Details FY17'!$A$3:$E$3515,5,FALSE)</f>
        <v>0</v>
      </c>
      <c r="E3250" s="1">
        <f>VLOOKUP(A3250,'ADM Details FY17'!$A$3:$F$3515,6,FALSE)</f>
        <v>0</v>
      </c>
      <c r="F3250" s="1">
        <f>VLOOKUP(A3250,'ADM Details FY17'!$A$3:$G$3515,7,FALSE)</f>
        <v>0</v>
      </c>
      <c r="G3250" s="1">
        <f>VLOOKUP(A3250,'ADM Details FY17'!$A$3:$H$3515,8,FALSE)</f>
        <v>0</v>
      </c>
      <c r="H3250" s="1">
        <f>VLOOKUP(A3250,'ADM Details FY17'!$A$3:$I$3515,9,FALSE)</f>
        <v>0</v>
      </c>
      <c r="I3250" s="1">
        <f>VLOOKUP(A3250,'ADM Details FY17'!$A$3:$J$3517,10,FALSE)</f>
        <v>0</v>
      </c>
      <c r="J3250" s="1">
        <f>VLOOKUP(A3250,'ADM Details FY17'!$A$3:$K$3515,11,FALSE)</f>
        <v>0</v>
      </c>
      <c r="K3250" s="1">
        <f>VLOOKUP(A3250,'ADM Details FY17'!$A$3:$M$3515,13,FALSE)</f>
        <v>0</v>
      </c>
      <c r="L3250" s="1">
        <f>VLOOKUP(A3250,'ADM Details FY17'!$A$3:$O$3515,15,FALSE)</f>
        <v>0</v>
      </c>
      <c r="M3250" s="1">
        <f>VLOOKUP(A3250,'ADM Details FY17'!$A$3:$P$3515,16,FALSE)</f>
        <v>0</v>
      </c>
      <c r="N3250" s="1">
        <f>VLOOKUP(A3250,'ADM Details FY17'!$A$3:$Q$3515,17,FALSE)</f>
        <v>0</v>
      </c>
      <c r="O3250" s="1">
        <f>VLOOKUP(A3250,'ADM Details FY17'!$A$3:$S$3515,19,FALSE)</f>
        <v>0</v>
      </c>
      <c r="P3250" s="1">
        <f>VLOOKUP(A3250,'ADM Details FY17'!$A$3:$U$3515,21,FALSE)</f>
        <v>0</v>
      </c>
      <c r="Q3250" s="1">
        <f>VLOOKUP(A3250,'ADM Details FY17'!$A$3:$V$3515,22,FALSE)</f>
        <v>0</v>
      </c>
      <c r="R3250" s="1">
        <f>VLOOKUP(A3250,'ADM Details FY17'!$A$3:$W$3515,23,FALSE)</f>
        <v>0</v>
      </c>
      <c r="S3250" s="1">
        <f>VLOOKUP(A3250,'ADM Details FY17'!$A$3:$X$3515,24,FALSE)</f>
        <v>0</v>
      </c>
      <c r="T3250" s="1">
        <f>VLOOKUP(A3250,'ADM Details FY17'!$A$3:$Y$3515,25,FALSE)</f>
        <v>0</v>
      </c>
      <c r="U3250" s="1">
        <f>VLOOKUP(A3250,'ADM Details FY17'!$A$3:$AA$3515,27,FALSE)</f>
        <v>0</v>
      </c>
      <c r="V3250" s="1">
        <f>IFERROR(VLOOKUP(C3250,'eindex _tget pp '!$A$4:$E$615,5,FALSE),0)</f>
        <v>0</v>
      </c>
      <c r="W3250" s="31">
        <f>IFERROR(VLOOKUP(C3250,'eindex _tget pp '!$A$4:$F$615,6,FALSE),0)</f>
        <v>0</v>
      </c>
      <c r="X3250" s="4">
        <f>IFERROR(VLOOKUP(B3250,'eschools 16'!$A$2:$F$25,6,FALSE),1)</f>
        <v>1</v>
      </c>
      <c r="Y3250" s="1">
        <f t="shared" si="250"/>
        <v>0</v>
      </c>
      <c r="Z3250" s="1">
        <f t="shared" si="251"/>
        <v>0</v>
      </c>
      <c r="AA3250" s="31">
        <f>IFERROR(VLOOKUP(C3250,'eindex _tget pp '!$A$4:$G$615,7,FALSE),0)</f>
        <v>0</v>
      </c>
      <c r="AB3250" s="1">
        <f>VLOOKUP(A3250,'ADM Details FY17'!$A$3:$AB$3515,28,FALSE)</f>
        <v>0</v>
      </c>
      <c r="AC3250" s="1">
        <f t="shared" si="252"/>
        <v>0</v>
      </c>
      <c r="AD3250" s="1">
        <f t="shared" si="253"/>
        <v>0</v>
      </c>
      <c r="AE3250" s="1">
        <f t="shared" si="254"/>
        <v>0</v>
      </c>
    </row>
    <row r="3251" spans="1:31" x14ac:dyDescent="0.25">
      <c r="A3251" t="str">
        <f>B3251&amp;"-"&amp;COUNTIF($B$3:B3251,B3251)</f>
        <v>8286-11</v>
      </c>
      <c r="B3251">
        <v>8286</v>
      </c>
      <c r="C3251" s="18">
        <f>VLOOKUP(A3251,'ADM Details FY17'!$A$3:$D$3515,4,FALSE)</f>
        <v>0</v>
      </c>
      <c r="D3251" s="1">
        <f>VLOOKUP(A3251,'ADM Details FY17'!$A$3:$E$3515,5,FALSE)</f>
        <v>0</v>
      </c>
      <c r="E3251" s="1">
        <f>VLOOKUP(A3251,'ADM Details FY17'!$A$3:$F$3515,6,FALSE)</f>
        <v>0</v>
      </c>
      <c r="F3251" s="1">
        <f>VLOOKUP(A3251,'ADM Details FY17'!$A$3:$G$3515,7,FALSE)</f>
        <v>0</v>
      </c>
      <c r="G3251" s="1">
        <f>VLOOKUP(A3251,'ADM Details FY17'!$A$3:$H$3515,8,FALSE)</f>
        <v>0</v>
      </c>
      <c r="H3251" s="1">
        <f>VLOOKUP(A3251,'ADM Details FY17'!$A$3:$I$3515,9,FALSE)</f>
        <v>0</v>
      </c>
      <c r="I3251" s="1">
        <f>VLOOKUP(A3251,'ADM Details FY17'!$A$3:$J$3517,10,FALSE)</f>
        <v>0</v>
      </c>
      <c r="J3251" s="1">
        <f>VLOOKUP(A3251,'ADM Details FY17'!$A$3:$K$3515,11,FALSE)</f>
        <v>0</v>
      </c>
      <c r="K3251" s="1">
        <f>VLOOKUP(A3251,'ADM Details FY17'!$A$3:$M$3515,13,FALSE)</f>
        <v>0</v>
      </c>
      <c r="L3251" s="1">
        <f>VLOOKUP(A3251,'ADM Details FY17'!$A$3:$O$3515,15,FALSE)</f>
        <v>0</v>
      </c>
      <c r="M3251" s="1">
        <f>VLOOKUP(A3251,'ADM Details FY17'!$A$3:$P$3515,16,FALSE)</f>
        <v>0</v>
      </c>
      <c r="N3251" s="1">
        <f>VLOOKUP(A3251,'ADM Details FY17'!$A$3:$Q$3515,17,FALSE)</f>
        <v>0</v>
      </c>
      <c r="O3251" s="1">
        <f>VLOOKUP(A3251,'ADM Details FY17'!$A$3:$S$3515,19,FALSE)</f>
        <v>0</v>
      </c>
      <c r="P3251" s="1">
        <f>VLOOKUP(A3251,'ADM Details FY17'!$A$3:$U$3515,21,FALSE)</f>
        <v>0</v>
      </c>
      <c r="Q3251" s="1">
        <f>VLOOKUP(A3251,'ADM Details FY17'!$A$3:$V$3515,22,FALSE)</f>
        <v>0</v>
      </c>
      <c r="R3251" s="1">
        <f>VLOOKUP(A3251,'ADM Details FY17'!$A$3:$W$3515,23,FALSE)</f>
        <v>0</v>
      </c>
      <c r="S3251" s="1">
        <f>VLOOKUP(A3251,'ADM Details FY17'!$A$3:$X$3515,24,FALSE)</f>
        <v>0</v>
      </c>
      <c r="T3251" s="1">
        <f>VLOOKUP(A3251,'ADM Details FY17'!$A$3:$Y$3515,25,FALSE)</f>
        <v>0</v>
      </c>
      <c r="U3251" s="1">
        <f>VLOOKUP(A3251,'ADM Details FY17'!$A$3:$AA$3515,27,FALSE)</f>
        <v>0</v>
      </c>
      <c r="V3251" s="1">
        <f>IFERROR(VLOOKUP(C3251,'eindex _tget pp '!$A$4:$E$615,5,FALSE),0)</f>
        <v>0</v>
      </c>
      <c r="W3251" s="31">
        <f>IFERROR(VLOOKUP(C3251,'eindex _tget pp '!$A$4:$F$615,6,FALSE),0)</f>
        <v>0</v>
      </c>
      <c r="X3251" s="4">
        <f>IFERROR(VLOOKUP(B3251,'eschools 16'!$A$2:$F$25,6,FALSE),1)</f>
        <v>1</v>
      </c>
      <c r="Y3251" s="1">
        <f t="shared" si="250"/>
        <v>0</v>
      </c>
      <c r="Z3251" s="1">
        <f t="shared" si="251"/>
        <v>0</v>
      </c>
      <c r="AA3251" s="31">
        <f>IFERROR(VLOOKUP(C3251,'eindex _tget pp '!$A$4:$G$615,7,FALSE),0)</f>
        <v>0</v>
      </c>
      <c r="AB3251" s="1">
        <f>VLOOKUP(A3251,'ADM Details FY17'!$A$3:$AB$3515,28,FALSE)</f>
        <v>0</v>
      </c>
      <c r="AC3251" s="1">
        <f t="shared" si="252"/>
        <v>0</v>
      </c>
      <c r="AD3251" s="1">
        <f t="shared" si="253"/>
        <v>0</v>
      </c>
      <c r="AE3251" s="1">
        <f t="shared" si="254"/>
        <v>0</v>
      </c>
    </row>
    <row r="3252" spans="1:31" x14ac:dyDescent="0.25">
      <c r="A3252" t="str">
        <f>B3252&amp;"-"&amp;COUNTIF($B$3:B3252,B3252)</f>
        <v>8286-12</v>
      </c>
      <c r="B3252">
        <v>8286</v>
      </c>
      <c r="C3252" s="18">
        <f>VLOOKUP(A3252,'ADM Details FY17'!$A$3:$D$3515,4,FALSE)</f>
        <v>0</v>
      </c>
      <c r="D3252" s="1">
        <f>VLOOKUP(A3252,'ADM Details FY17'!$A$3:$E$3515,5,FALSE)</f>
        <v>0</v>
      </c>
      <c r="E3252" s="1">
        <f>VLOOKUP(A3252,'ADM Details FY17'!$A$3:$F$3515,6,FALSE)</f>
        <v>0</v>
      </c>
      <c r="F3252" s="1">
        <f>VLOOKUP(A3252,'ADM Details FY17'!$A$3:$G$3515,7,FALSE)</f>
        <v>0</v>
      </c>
      <c r="G3252" s="1">
        <f>VLOOKUP(A3252,'ADM Details FY17'!$A$3:$H$3515,8,FALSE)</f>
        <v>0</v>
      </c>
      <c r="H3252" s="1">
        <f>VLOOKUP(A3252,'ADM Details FY17'!$A$3:$I$3515,9,FALSE)</f>
        <v>0</v>
      </c>
      <c r="I3252" s="1">
        <f>VLOOKUP(A3252,'ADM Details FY17'!$A$3:$J$3517,10,FALSE)</f>
        <v>0</v>
      </c>
      <c r="J3252" s="1">
        <f>VLOOKUP(A3252,'ADM Details FY17'!$A$3:$K$3515,11,FALSE)</f>
        <v>0</v>
      </c>
      <c r="K3252" s="1">
        <f>VLOOKUP(A3252,'ADM Details FY17'!$A$3:$M$3515,13,FALSE)</f>
        <v>0</v>
      </c>
      <c r="L3252" s="1">
        <f>VLOOKUP(A3252,'ADM Details FY17'!$A$3:$O$3515,15,FALSE)</f>
        <v>0</v>
      </c>
      <c r="M3252" s="1">
        <f>VLOOKUP(A3252,'ADM Details FY17'!$A$3:$P$3515,16,FALSE)</f>
        <v>0</v>
      </c>
      <c r="N3252" s="1">
        <f>VLOOKUP(A3252,'ADM Details FY17'!$A$3:$Q$3515,17,FALSE)</f>
        <v>0</v>
      </c>
      <c r="O3252" s="1">
        <f>VLOOKUP(A3252,'ADM Details FY17'!$A$3:$S$3515,19,FALSE)</f>
        <v>0</v>
      </c>
      <c r="P3252" s="1">
        <f>VLOOKUP(A3252,'ADM Details FY17'!$A$3:$U$3515,21,FALSE)</f>
        <v>0</v>
      </c>
      <c r="Q3252" s="1">
        <f>VLOOKUP(A3252,'ADM Details FY17'!$A$3:$V$3515,22,FALSE)</f>
        <v>0</v>
      </c>
      <c r="R3252" s="1">
        <f>VLOOKUP(A3252,'ADM Details FY17'!$A$3:$W$3515,23,FALSE)</f>
        <v>0</v>
      </c>
      <c r="S3252" s="1">
        <f>VLOOKUP(A3252,'ADM Details FY17'!$A$3:$X$3515,24,FALSE)</f>
        <v>0</v>
      </c>
      <c r="T3252" s="1">
        <f>VLOOKUP(A3252,'ADM Details FY17'!$A$3:$Y$3515,25,FALSE)</f>
        <v>0</v>
      </c>
      <c r="U3252" s="1">
        <f>VLOOKUP(A3252,'ADM Details FY17'!$A$3:$AA$3515,27,FALSE)</f>
        <v>0</v>
      </c>
      <c r="V3252" s="1">
        <f>IFERROR(VLOOKUP(C3252,'eindex _tget pp '!$A$4:$E$615,5,FALSE),0)</f>
        <v>0</v>
      </c>
      <c r="W3252" s="31">
        <f>IFERROR(VLOOKUP(C3252,'eindex _tget pp '!$A$4:$F$615,6,FALSE),0)</f>
        <v>0</v>
      </c>
      <c r="X3252" s="4">
        <f>IFERROR(VLOOKUP(B3252,'eschools 16'!$A$2:$F$25,6,FALSE),1)</f>
        <v>1</v>
      </c>
      <c r="Y3252" s="1">
        <f t="shared" si="250"/>
        <v>0</v>
      </c>
      <c r="Z3252" s="1">
        <f t="shared" si="251"/>
        <v>0</v>
      </c>
      <c r="AA3252" s="31">
        <f>IFERROR(VLOOKUP(C3252,'eindex _tget pp '!$A$4:$G$615,7,FALSE),0)</f>
        <v>0</v>
      </c>
      <c r="AB3252" s="1">
        <f>VLOOKUP(A3252,'ADM Details FY17'!$A$3:$AB$3515,28,FALSE)</f>
        <v>0</v>
      </c>
      <c r="AC3252" s="1">
        <f t="shared" si="252"/>
        <v>0</v>
      </c>
      <c r="AD3252" s="1">
        <f t="shared" si="253"/>
        <v>0</v>
      </c>
      <c r="AE3252" s="1">
        <f t="shared" si="254"/>
        <v>0</v>
      </c>
    </row>
    <row r="3253" spans="1:31" x14ac:dyDescent="0.25">
      <c r="A3253" t="str">
        <f>B3253&amp;"-"&amp;COUNTIF($B$3:B3253,B3253)</f>
        <v>8286-13</v>
      </c>
      <c r="B3253">
        <v>8286</v>
      </c>
      <c r="C3253" s="18">
        <f>VLOOKUP(A3253,'ADM Details FY17'!$A$3:$D$3515,4,FALSE)</f>
        <v>0</v>
      </c>
      <c r="D3253" s="1">
        <f>VLOOKUP(A3253,'ADM Details FY17'!$A$3:$E$3515,5,FALSE)</f>
        <v>0</v>
      </c>
      <c r="E3253" s="1">
        <f>VLOOKUP(A3253,'ADM Details FY17'!$A$3:$F$3515,6,FALSE)</f>
        <v>0</v>
      </c>
      <c r="F3253" s="1">
        <f>VLOOKUP(A3253,'ADM Details FY17'!$A$3:$G$3515,7,FALSE)</f>
        <v>0</v>
      </c>
      <c r="G3253" s="1">
        <f>VLOOKUP(A3253,'ADM Details FY17'!$A$3:$H$3515,8,FALSE)</f>
        <v>0</v>
      </c>
      <c r="H3253" s="1">
        <f>VLOOKUP(A3253,'ADM Details FY17'!$A$3:$I$3515,9,FALSE)</f>
        <v>0</v>
      </c>
      <c r="I3253" s="1">
        <f>VLOOKUP(A3253,'ADM Details FY17'!$A$3:$J$3517,10,FALSE)</f>
        <v>0</v>
      </c>
      <c r="J3253" s="1">
        <f>VLOOKUP(A3253,'ADM Details FY17'!$A$3:$K$3515,11,FALSE)</f>
        <v>0</v>
      </c>
      <c r="K3253" s="1">
        <f>VLOOKUP(A3253,'ADM Details FY17'!$A$3:$M$3515,13,FALSE)</f>
        <v>0</v>
      </c>
      <c r="L3253" s="1">
        <f>VLOOKUP(A3253,'ADM Details FY17'!$A$3:$O$3515,15,FALSE)</f>
        <v>0</v>
      </c>
      <c r="M3253" s="1">
        <f>VLOOKUP(A3253,'ADM Details FY17'!$A$3:$P$3515,16,FALSE)</f>
        <v>0</v>
      </c>
      <c r="N3253" s="1">
        <f>VLOOKUP(A3253,'ADM Details FY17'!$A$3:$Q$3515,17,FALSE)</f>
        <v>0</v>
      </c>
      <c r="O3253" s="1">
        <f>VLOOKUP(A3253,'ADM Details FY17'!$A$3:$S$3515,19,FALSE)</f>
        <v>0</v>
      </c>
      <c r="P3253" s="1">
        <f>VLOOKUP(A3253,'ADM Details FY17'!$A$3:$U$3515,21,FALSE)</f>
        <v>0</v>
      </c>
      <c r="Q3253" s="1">
        <f>VLOOKUP(A3253,'ADM Details FY17'!$A$3:$V$3515,22,FALSE)</f>
        <v>0</v>
      </c>
      <c r="R3253" s="1">
        <f>VLOOKUP(A3253,'ADM Details FY17'!$A$3:$W$3515,23,FALSE)</f>
        <v>0</v>
      </c>
      <c r="S3253" s="1">
        <f>VLOOKUP(A3253,'ADM Details FY17'!$A$3:$X$3515,24,FALSE)</f>
        <v>0</v>
      </c>
      <c r="T3253" s="1">
        <f>VLOOKUP(A3253,'ADM Details FY17'!$A$3:$Y$3515,25,FALSE)</f>
        <v>0</v>
      </c>
      <c r="U3253" s="1">
        <f>VLOOKUP(A3253,'ADM Details FY17'!$A$3:$AA$3515,27,FALSE)</f>
        <v>0</v>
      </c>
      <c r="V3253" s="1">
        <f>IFERROR(VLOOKUP(C3253,'eindex _tget pp '!$A$4:$E$615,5,FALSE),0)</f>
        <v>0</v>
      </c>
      <c r="W3253" s="31">
        <f>IFERROR(VLOOKUP(C3253,'eindex _tget pp '!$A$4:$F$615,6,FALSE),0)</f>
        <v>0</v>
      </c>
      <c r="X3253" s="4">
        <f>IFERROR(VLOOKUP(B3253,'eschools 16'!$A$2:$F$25,6,FALSE),1)</f>
        <v>1</v>
      </c>
      <c r="Y3253" s="1">
        <f t="shared" si="250"/>
        <v>0</v>
      </c>
      <c r="Z3253" s="1">
        <f t="shared" si="251"/>
        <v>0</v>
      </c>
      <c r="AA3253" s="31">
        <f>IFERROR(VLOOKUP(C3253,'eindex _tget pp '!$A$4:$G$615,7,FALSE),0)</f>
        <v>0</v>
      </c>
      <c r="AB3253" s="1">
        <f>VLOOKUP(A3253,'ADM Details FY17'!$A$3:$AB$3515,28,FALSE)</f>
        <v>0</v>
      </c>
      <c r="AC3253" s="1">
        <f t="shared" si="252"/>
        <v>0</v>
      </c>
      <c r="AD3253" s="1">
        <f t="shared" si="253"/>
        <v>0</v>
      </c>
      <c r="AE3253" s="1">
        <f t="shared" si="254"/>
        <v>0</v>
      </c>
    </row>
    <row r="3254" spans="1:31" x14ac:dyDescent="0.25">
      <c r="A3254" t="str">
        <f>B3254&amp;"-"&amp;COUNTIF($B$3:B3254,B3254)</f>
        <v>8286-14</v>
      </c>
      <c r="B3254">
        <v>8286</v>
      </c>
      <c r="C3254" s="18">
        <f>VLOOKUP(A3254,'ADM Details FY17'!$A$3:$D$3515,4,FALSE)</f>
        <v>0</v>
      </c>
      <c r="D3254" s="1">
        <f>VLOOKUP(A3254,'ADM Details FY17'!$A$3:$E$3515,5,FALSE)</f>
        <v>0</v>
      </c>
      <c r="E3254" s="1">
        <f>VLOOKUP(A3254,'ADM Details FY17'!$A$3:$F$3515,6,FALSE)</f>
        <v>0</v>
      </c>
      <c r="F3254" s="1">
        <f>VLOOKUP(A3254,'ADM Details FY17'!$A$3:$G$3515,7,FALSE)</f>
        <v>0</v>
      </c>
      <c r="G3254" s="1">
        <f>VLOOKUP(A3254,'ADM Details FY17'!$A$3:$H$3515,8,FALSE)</f>
        <v>0</v>
      </c>
      <c r="H3254" s="1">
        <f>VLOOKUP(A3254,'ADM Details FY17'!$A$3:$I$3515,9,FALSE)</f>
        <v>0</v>
      </c>
      <c r="I3254" s="1">
        <f>VLOOKUP(A3254,'ADM Details FY17'!$A$3:$J$3517,10,FALSE)</f>
        <v>0</v>
      </c>
      <c r="J3254" s="1">
        <f>VLOOKUP(A3254,'ADM Details FY17'!$A$3:$K$3515,11,FALSE)</f>
        <v>0</v>
      </c>
      <c r="K3254" s="1">
        <f>VLOOKUP(A3254,'ADM Details FY17'!$A$3:$M$3515,13,FALSE)</f>
        <v>0</v>
      </c>
      <c r="L3254" s="1">
        <f>VLOOKUP(A3254,'ADM Details FY17'!$A$3:$O$3515,15,FALSE)</f>
        <v>0</v>
      </c>
      <c r="M3254" s="1">
        <f>VLOOKUP(A3254,'ADM Details FY17'!$A$3:$P$3515,16,FALSE)</f>
        <v>0</v>
      </c>
      <c r="N3254" s="1">
        <f>VLOOKUP(A3254,'ADM Details FY17'!$A$3:$Q$3515,17,FALSE)</f>
        <v>0</v>
      </c>
      <c r="O3254" s="1">
        <f>VLOOKUP(A3254,'ADM Details FY17'!$A$3:$S$3515,19,FALSE)</f>
        <v>0</v>
      </c>
      <c r="P3254" s="1">
        <f>VLOOKUP(A3254,'ADM Details FY17'!$A$3:$U$3515,21,FALSE)</f>
        <v>0</v>
      </c>
      <c r="Q3254" s="1">
        <f>VLOOKUP(A3254,'ADM Details FY17'!$A$3:$V$3515,22,FALSE)</f>
        <v>0</v>
      </c>
      <c r="R3254" s="1">
        <f>VLOOKUP(A3254,'ADM Details FY17'!$A$3:$W$3515,23,FALSE)</f>
        <v>0</v>
      </c>
      <c r="S3254" s="1">
        <f>VLOOKUP(A3254,'ADM Details FY17'!$A$3:$X$3515,24,FALSE)</f>
        <v>0</v>
      </c>
      <c r="T3254" s="1">
        <f>VLOOKUP(A3254,'ADM Details FY17'!$A$3:$Y$3515,25,FALSE)</f>
        <v>0</v>
      </c>
      <c r="U3254" s="1">
        <f>VLOOKUP(A3254,'ADM Details FY17'!$A$3:$AA$3515,27,FALSE)</f>
        <v>0</v>
      </c>
      <c r="V3254" s="1">
        <f>IFERROR(VLOOKUP(C3254,'eindex _tget pp '!$A$4:$E$615,5,FALSE),0)</f>
        <v>0</v>
      </c>
      <c r="W3254" s="31">
        <f>IFERROR(VLOOKUP(C3254,'eindex _tget pp '!$A$4:$F$615,6,FALSE),0)</f>
        <v>0</v>
      </c>
      <c r="X3254" s="4">
        <f>IFERROR(VLOOKUP(B3254,'eschools 16'!$A$2:$F$25,6,FALSE),1)</f>
        <v>1</v>
      </c>
      <c r="Y3254" s="1">
        <f t="shared" si="250"/>
        <v>0</v>
      </c>
      <c r="Z3254" s="1">
        <f t="shared" si="251"/>
        <v>0</v>
      </c>
      <c r="AA3254" s="31">
        <f>IFERROR(VLOOKUP(C3254,'eindex _tget pp '!$A$4:$G$615,7,FALSE),0)</f>
        <v>0</v>
      </c>
      <c r="AB3254" s="1">
        <f>VLOOKUP(A3254,'ADM Details FY17'!$A$3:$AB$3515,28,FALSE)</f>
        <v>0</v>
      </c>
      <c r="AC3254" s="1">
        <f t="shared" si="252"/>
        <v>0</v>
      </c>
      <c r="AD3254" s="1">
        <f t="shared" si="253"/>
        <v>0</v>
      </c>
      <c r="AE3254" s="1">
        <f t="shared" si="254"/>
        <v>0</v>
      </c>
    </row>
    <row r="3255" spans="1:31" x14ac:dyDescent="0.25">
      <c r="A3255" t="str">
        <f>B3255&amp;"-"&amp;COUNTIF($B$3:B3255,B3255)</f>
        <v>8286-15</v>
      </c>
      <c r="B3255">
        <v>8286</v>
      </c>
      <c r="C3255" s="18">
        <f>VLOOKUP(A3255,'ADM Details FY17'!$A$3:$D$3515,4,FALSE)</f>
        <v>0</v>
      </c>
      <c r="D3255" s="1">
        <f>VLOOKUP(A3255,'ADM Details FY17'!$A$3:$E$3515,5,FALSE)</f>
        <v>0</v>
      </c>
      <c r="E3255" s="1">
        <f>VLOOKUP(A3255,'ADM Details FY17'!$A$3:$F$3515,6,FALSE)</f>
        <v>0</v>
      </c>
      <c r="F3255" s="1">
        <f>VLOOKUP(A3255,'ADM Details FY17'!$A$3:$G$3515,7,FALSE)</f>
        <v>0</v>
      </c>
      <c r="G3255" s="1">
        <f>VLOOKUP(A3255,'ADM Details FY17'!$A$3:$H$3515,8,FALSE)</f>
        <v>0</v>
      </c>
      <c r="H3255" s="1">
        <f>VLOOKUP(A3255,'ADM Details FY17'!$A$3:$I$3515,9,FALSE)</f>
        <v>0</v>
      </c>
      <c r="I3255" s="1">
        <f>VLOOKUP(A3255,'ADM Details FY17'!$A$3:$J$3517,10,FALSE)</f>
        <v>0</v>
      </c>
      <c r="J3255" s="1">
        <f>VLOOKUP(A3255,'ADM Details FY17'!$A$3:$K$3515,11,FALSE)</f>
        <v>0</v>
      </c>
      <c r="K3255" s="1">
        <f>VLOOKUP(A3255,'ADM Details FY17'!$A$3:$M$3515,13,FALSE)</f>
        <v>0</v>
      </c>
      <c r="L3255" s="1">
        <f>VLOOKUP(A3255,'ADM Details FY17'!$A$3:$O$3515,15,FALSE)</f>
        <v>0</v>
      </c>
      <c r="M3255" s="1">
        <f>VLOOKUP(A3255,'ADM Details FY17'!$A$3:$P$3515,16,FALSE)</f>
        <v>0</v>
      </c>
      <c r="N3255" s="1">
        <f>VLOOKUP(A3255,'ADM Details FY17'!$A$3:$Q$3515,17,FALSE)</f>
        <v>0</v>
      </c>
      <c r="O3255" s="1">
        <f>VLOOKUP(A3255,'ADM Details FY17'!$A$3:$S$3515,19,FALSE)</f>
        <v>0</v>
      </c>
      <c r="P3255" s="1">
        <f>VLOOKUP(A3255,'ADM Details FY17'!$A$3:$U$3515,21,FALSE)</f>
        <v>0</v>
      </c>
      <c r="Q3255" s="1">
        <f>VLOOKUP(A3255,'ADM Details FY17'!$A$3:$V$3515,22,FALSE)</f>
        <v>0</v>
      </c>
      <c r="R3255" s="1">
        <f>VLOOKUP(A3255,'ADM Details FY17'!$A$3:$W$3515,23,FALSE)</f>
        <v>0</v>
      </c>
      <c r="S3255" s="1">
        <f>VLOOKUP(A3255,'ADM Details FY17'!$A$3:$X$3515,24,FALSE)</f>
        <v>0</v>
      </c>
      <c r="T3255" s="1">
        <f>VLOOKUP(A3255,'ADM Details FY17'!$A$3:$Y$3515,25,FALSE)</f>
        <v>0</v>
      </c>
      <c r="U3255" s="1">
        <f>VLOOKUP(A3255,'ADM Details FY17'!$A$3:$AA$3515,27,FALSE)</f>
        <v>0</v>
      </c>
      <c r="V3255" s="1">
        <f>IFERROR(VLOOKUP(C3255,'eindex _tget pp '!$A$4:$E$615,5,FALSE),0)</f>
        <v>0</v>
      </c>
      <c r="W3255" s="31">
        <f>IFERROR(VLOOKUP(C3255,'eindex _tget pp '!$A$4:$F$615,6,FALSE),0)</f>
        <v>0</v>
      </c>
      <c r="X3255" s="4">
        <f>IFERROR(VLOOKUP(B3255,'eschools 16'!$A$2:$F$25,6,FALSE),1)</f>
        <v>1</v>
      </c>
      <c r="Y3255" s="1">
        <f t="shared" si="250"/>
        <v>0</v>
      </c>
      <c r="Z3255" s="1">
        <f t="shared" si="251"/>
        <v>0</v>
      </c>
      <c r="AA3255" s="31">
        <f>IFERROR(VLOOKUP(C3255,'eindex _tget pp '!$A$4:$G$615,7,FALSE),0)</f>
        <v>0</v>
      </c>
      <c r="AB3255" s="1">
        <f>VLOOKUP(A3255,'ADM Details FY17'!$A$3:$AB$3515,28,FALSE)</f>
        <v>0</v>
      </c>
      <c r="AC3255" s="1">
        <f t="shared" si="252"/>
        <v>0</v>
      </c>
      <c r="AD3255" s="1">
        <f t="shared" si="253"/>
        <v>0</v>
      </c>
      <c r="AE3255" s="1">
        <f t="shared" si="254"/>
        <v>0</v>
      </c>
    </row>
    <row r="3256" spans="1:31" x14ac:dyDescent="0.25">
      <c r="A3256" t="str">
        <f>B3256&amp;"-"&amp;COUNTIF($B$3:B3256,B3256)</f>
        <v>8286-16</v>
      </c>
      <c r="B3256">
        <v>8286</v>
      </c>
      <c r="C3256" s="18">
        <f>VLOOKUP(A3256,'ADM Details FY17'!$A$3:$D$3515,4,FALSE)</f>
        <v>0</v>
      </c>
      <c r="D3256" s="1">
        <f>VLOOKUP(A3256,'ADM Details FY17'!$A$3:$E$3515,5,FALSE)</f>
        <v>0</v>
      </c>
      <c r="E3256" s="1">
        <f>VLOOKUP(A3256,'ADM Details FY17'!$A$3:$F$3515,6,FALSE)</f>
        <v>0</v>
      </c>
      <c r="F3256" s="1">
        <f>VLOOKUP(A3256,'ADM Details FY17'!$A$3:$G$3515,7,FALSE)</f>
        <v>0</v>
      </c>
      <c r="G3256" s="1">
        <f>VLOOKUP(A3256,'ADM Details FY17'!$A$3:$H$3515,8,FALSE)</f>
        <v>0</v>
      </c>
      <c r="H3256" s="1">
        <f>VLOOKUP(A3256,'ADM Details FY17'!$A$3:$I$3515,9,FALSE)</f>
        <v>0</v>
      </c>
      <c r="I3256" s="1">
        <f>VLOOKUP(A3256,'ADM Details FY17'!$A$3:$J$3517,10,FALSE)</f>
        <v>0</v>
      </c>
      <c r="J3256" s="1">
        <f>VLOOKUP(A3256,'ADM Details FY17'!$A$3:$K$3515,11,FALSE)</f>
        <v>0</v>
      </c>
      <c r="K3256" s="1">
        <f>VLOOKUP(A3256,'ADM Details FY17'!$A$3:$M$3515,13,FALSE)</f>
        <v>0</v>
      </c>
      <c r="L3256" s="1">
        <f>VLOOKUP(A3256,'ADM Details FY17'!$A$3:$O$3515,15,FALSE)</f>
        <v>0</v>
      </c>
      <c r="M3256" s="1">
        <f>VLOOKUP(A3256,'ADM Details FY17'!$A$3:$P$3515,16,FALSE)</f>
        <v>0</v>
      </c>
      <c r="N3256" s="1">
        <f>VLOOKUP(A3256,'ADM Details FY17'!$A$3:$Q$3515,17,FALSE)</f>
        <v>0</v>
      </c>
      <c r="O3256" s="1">
        <f>VLOOKUP(A3256,'ADM Details FY17'!$A$3:$S$3515,19,FALSE)</f>
        <v>0</v>
      </c>
      <c r="P3256" s="1">
        <f>VLOOKUP(A3256,'ADM Details FY17'!$A$3:$U$3515,21,FALSE)</f>
        <v>0</v>
      </c>
      <c r="Q3256" s="1">
        <f>VLOOKUP(A3256,'ADM Details FY17'!$A$3:$V$3515,22,FALSE)</f>
        <v>0</v>
      </c>
      <c r="R3256" s="1">
        <f>VLOOKUP(A3256,'ADM Details FY17'!$A$3:$W$3515,23,FALSE)</f>
        <v>0</v>
      </c>
      <c r="S3256" s="1">
        <f>VLOOKUP(A3256,'ADM Details FY17'!$A$3:$X$3515,24,FALSE)</f>
        <v>0</v>
      </c>
      <c r="T3256" s="1">
        <f>VLOOKUP(A3256,'ADM Details FY17'!$A$3:$Y$3515,25,FALSE)</f>
        <v>0</v>
      </c>
      <c r="U3256" s="1">
        <f>VLOOKUP(A3256,'ADM Details FY17'!$A$3:$AA$3515,27,FALSE)</f>
        <v>0</v>
      </c>
      <c r="V3256" s="1">
        <f>IFERROR(VLOOKUP(C3256,'eindex _tget pp '!$A$4:$E$615,5,FALSE),0)</f>
        <v>0</v>
      </c>
      <c r="W3256" s="31">
        <f>IFERROR(VLOOKUP(C3256,'eindex _tget pp '!$A$4:$F$615,6,FALSE),0)</f>
        <v>0</v>
      </c>
      <c r="X3256" s="4">
        <f>IFERROR(VLOOKUP(B3256,'eschools 16'!$A$2:$F$25,6,FALSE),1)</f>
        <v>1</v>
      </c>
      <c r="Y3256" s="1">
        <f t="shared" si="250"/>
        <v>0</v>
      </c>
      <c r="Z3256" s="1">
        <f t="shared" si="251"/>
        <v>0</v>
      </c>
      <c r="AA3256" s="31">
        <f>IFERROR(VLOOKUP(C3256,'eindex _tget pp '!$A$4:$G$615,7,FALSE),0)</f>
        <v>0</v>
      </c>
      <c r="AB3256" s="1">
        <f>VLOOKUP(A3256,'ADM Details FY17'!$A$3:$AB$3515,28,FALSE)</f>
        <v>0</v>
      </c>
      <c r="AC3256" s="1">
        <f t="shared" si="252"/>
        <v>0</v>
      </c>
      <c r="AD3256" s="1">
        <f t="shared" si="253"/>
        <v>0</v>
      </c>
      <c r="AE3256" s="1">
        <f t="shared" si="254"/>
        <v>0</v>
      </c>
    </row>
    <row r="3257" spans="1:31" x14ac:dyDescent="0.25">
      <c r="A3257" t="str">
        <f>B3257&amp;"-"&amp;COUNTIF($B$3:B3257,B3257)</f>
        <v>8287-1</v>
      </c>
      <c r="B3257">
        <v>8287</v>
      </c>
      <c r="C3257" s="18">
        <f>VLOOKUP(A3257,'ADM Details FY17'!$A$3:$D$3515,4,FALSE)</f>
        <v>46862</v>
      </c>
      <c r="D3257" s="1">
        <f>VLOOKUP(A3257,'ADM Details FY17'!$A$3:$E$3515,5,FALSE)</f>
        <v>4</v>
      </c>
      <c r="E3257" s="1">
        <f>VLOOKUP(A3257,'ADM Details FY17'!$A$3:$F$3515,6,FALSE)</f>
        <v>0</v>
      </c>
      <c r="F3257" s="1">
        <f>VLOOKUP(A3257,'ADM Details FY17'!$A$3:$G$3515,7,FALSE)</f>
        <v>1</v>
      </c>
      <c r="G3257" s="1">
        <f>VLOOKUP(A3257,'ADM Details FY17'!$A$3:$H$3515,8,FALSE)</f>
        <v>0</v>
      </c>
      <c r="H3257" s="1">
        <f>VLOOKUP(A3257,'ADM Details FY17'!$A$3:$I$3515,9,FALSE)</f>
        <v>0</v>
      </c>
      <c r="I3257" s="1">
        <f>VLOOKUP(A3257,'ADM Details FY17'!$A$3:$J$3517,10,FALSE)</f>
        <v>0</v>
      </c>
      <c r="J3257" s="1">
        <f>VLOOKUP(A3257,'ADM Details FY17'!$A$3:$K$3515,11,FALSE)</f>
        <v>0</v>
      </c>
      <c r="K3257" s="1">
        <f>VLOOKUP(A3257,'ADM Details FY17'!$A$3:$M$3515,13,FALSE)</f>
        <v>3</v>
      </c>
      <c r="L3257" s="1">
        <f>VLOOKUP(A3257,'ADM Details FY17'!$A$3:$O$3515,15,FALSE)</f>
        <v>0</v>
      </c>
      <c r="M3257" s="1">
        <f>VLOOKUP(A3257,'ADM Details FY17'!$A$3:$P$3515,16,FALSE)</f>
        <v>0</v>
      </c>
      <c r="N3257" s="1">
        <f>VLOOKUP(A3257,'ADM Details FY17'!$A$3:$Q$3515,17,FALSE)</f>
        <v>0</v>
      </c>
      <c r="O3257" s="1">
        <f>VLOOKUP(A3257,'ADM Details FY17'!$A$3:$S$3515,19,FALSE)</f>
        <v>3</v>
      </c>
      <c r="P3257" s="1">
        <f>VLOOKUP(A3257,'ADM Details FY17'!$A$3:$U$3515,21,FALSE)</f>
        <v>0</v>
      </c>
      <c r="Q3257" s="1">
        <f>VLOOKUP(A3257,'ADM Details FY17'!$A$3:$V$3515,22,FALSE)</f>
        <v>0</v>
      </c>
      <c r="R3257" s="1">
        <f>VLOOKUP(A3257,'ADM Details FY17'!$A$3:$W$3515,23,FALSE)</f>
        <v>0</v>
      </c>
      <c r="S3257" s="1">
        <f>VLOOKUP(A3257,'ADM Details FY17'!$A$3:$X$3515,24,FALSE)</f>
        <v>0</v>
      </c>
      <c r="T3257" s="1">
        <f>VLOOKUP(A3257,'ADM Details FY17'!$A$3:$Y$3515,25,FALSE)</f>
        <v>0</v>
      </c>
      <c r="U3257" s="1">
        <f>VLOOKUP(A3257,'ADM Details FY17'!$A$3:$AA$3515,27,FALSE)</f>
        <v>0</v>
      </c>
      <c r="V3257" s="1">
        <f>IFERROR(VLOOKUP(C3257,'eindex _tget pp '!$A$4:$E$615,5,FALSE),0)</f>
        <v>137.4967237006052</v>
      </c>
      <c r="W3257" s="31">
        <f>IFERROR(VLOOKUP(C3257,'eindex _tget pp '!$A$4:$F$615,6,FALSE),0)</f>
        <v>0.16523741829999999</v>
      </c>
      <c r="X3257" s="4">
        <f>IFERROR(VLOOKUP(B3257,'eschools 16'!$A$2:$F$25,6,FALSE),1)</f>
        <v>1</v>
      </c>
      <c r="Y3257" s="1">
        <f t="shared" si="250"/>
        <v>137.5</v>
      </c>
      <c r="Z3257" s="1">
        <f t="shared" si="251"/>
        <v>134.83000000000001</v>
      </c>
      <c r="AA3257" s="31">
        <f>IFERROR(VLOOKUP(C3257,'eindex _tget pp '!$A$4:$G$615,7,FALSE),0)</f>
        <v>0.33769860099999999</v>
      </c>
      <c r="AB3257" s="1">
        <f>VLOOKUP(A3257,'ADM Details FY17'!$A$3:$AB$3515,28,FALSE)</f>
        <v>0</v>
      </c>
      <c r="AC3257" s="1">
        <f t="shared" si="252"/>
        <v>0</v>
      </c>
      <c r="AD3257" s="1">
        <f t="shared" si="253"/>
        <v>4</v>
      </c>
      <c r="AE3257" s="1">
        <f t="shared" si="254"/>
        <v>600</v>
      </c>
    </row>
    <row r="3258" spans="1:31" x14ac:dyDescent="0.25">
      <c r="A3258" t="str">
        <f>B3258&amp;"-"&amp;COUNTIF($B$3:B3258,B3258)</f>
        <v>8287-2</v>
      </c>
      <c r="B3258">
        <v>8287</v>
      </c>
      <c r="C3258" s="18">
        <f>VLOOKUP(A3258,'ADM Details FY17'!$A$3:$D$3515,4,FALSE)</f>
        <v>46946</v>
      </c>
      <c r="D3258" s="1">
        <f>VLOOKUP(A3258,'ADM Details FY17'!$A$3:$E$3515,5,FALSE)</f>
        <v>10.09</v>
      </c>
      <c r="E3258" s="1">
        <f>VLOOKUP(A3258,'ADM Details FY17'!$A$3:$F$3515,6,FALSE)</f>
        <v>0</v>
      </c>
      <c r="F3258" s="1">
        <f>VLOOKUP(A3258,'ADM Details FY17'!$A$3:$G$3515,7,FALSE)</f>
        <v>0</v>
      </c>
      <c r="G3258" s="1">
        <f>VLOOKUP(A3258,'ADM Details FY17'!$A$3:$H$3515,8,FALSE)</f>
        <v>0</v>
      </c>
      <c r="H3258" s="1">
        <f>VLOOKUP(A3258,'ADM Details FY17'!$A$3:$I$3515,9,FALSE)</f>
        <v>0</v>
      </c>
      <c r="I3258" s="1">
        <f>VLOOKUP(A3258,'ADM Details FY17'!$A$3:$J$3517,10,FALSE)</f>
        <v>0</v>
      </c>
      <c r="J3258" s="1">
        <f>VLOOKUP(A3258,'ADM Details FY17'!$A$3:$K$3515,11,FALSE)</f>
        <v>0</v>
      </c>
      <c r="K3258" s="1">
        <f>VLOOKUP(A3258,'ADM Details FY17'!$A$3:$M$3515,13,FALSE)</f>
        <v>9.09</v>
      </c>
      <c r="L3258" s="1">
        <f>VLOOKUP(A3258,'ADM Details FY17'!$A$3:$O$3515,15,FALSE)</f>
        <v>0</v>
      </c>
      <c r="M3258" s="1">
        <f>VLOOKUP(A3258,'ADM Details FY17'!$A$3:$P$3515,16,FALSE)</f>
        <v>1</v>
      </c>
      <c r="N3258" s="1">
        <f>VLOOKUP(A3258,'ADM Details FY17'!$A$3:$Q$3515,17,FALSE)</f>
        <v>0</v>
      </c>
      <c r="O3258" s="1">
        <f>VLOOKUP(A3258,'ADM Details FY17'!$A$3:$S$3515,19,FALSE)</f>
        <v>8.09</v>
      </c>
      <c r="P3258" s="1">
        <f>VLOOKUP(A3258,'ADM Details FY17'!$A$3:$U$3515,21,FALSE)</f>
        <v>0</v>
      </c>
      <c r="Q3258" s="1">
        <f>VLOOKUP(A3258,'ADM Details FY17'!$A$3:$V$3515,22,FALSE)</f>
        <v>0</v>
      </c>
      <c r="R3258" s="1">
        <f>VLOOKUP(A3258,'ADM Details FY17'!$A$3:$W$3515,23,FALSE)</f>
        <v>0</v>
      </c>
      <c r="S3258" s="1">
        <f>VLOOKUP(A3258,'ADM Details FY17'!$A$3:$X$3515,24,FALSE)</f>
        <v>0</v>
      </c>
      <c r="T3258" s="1">
        <f>VLOOKUP(A3258,'ADM Details FY17'!$A$3:$Y$3515,25,FALSE)</f>
        <v>0</v>
      </c>
      <c r="U3258" s="1">
        <f>VLOOKUP(A3258,'ADM Details FY17'!$A$3:$AA$3515,27,FALSE)</f>
        <v>0</v>
      </c>
      <c r="V3258" s="1">
        <f>IFERROR(VLOOKUP(C3258,'eindex _tget pp '!$A$4:$E$615,5,FALSE),0)</f>
        <v>610.7199959476801</v>
      </c>
      <c r="W3258" s="31">
        <f>IFERROR(VLOOKUP(C3258,'eindex _tget pp '!$A$4:$F$615,6,FALSE),0)</f>
        <v>0.41647474870000001</v>
      </c>
      <c r="X3258" s="4">
        <f>IFERROR(VLOOKUP(B3258,'eschools 16'!$A$2:$F$25,6,FALSE),1)</f>
        <v>1</v>
      </c>
      <c r="Y3258" s="1">
        <f t="shared" si="250"/>
        <v>1540.54</v>
      </c>
      <c r="Z3258" s="1">
        <f t="shared" si="251"/>
        <v>1029.73</v>
      </c>
      <c r="AA3258" s="31">
        <f>IFERROR(VLOOKUP(C3258,'eindex _tget pp '!$A$4:$G$615,7,FALSE),0)</f>
        <v>0.574723663</v>
      </c>
      <c r="AB3258" s="1">
        <f>VLOOKUP(A3258,'ADM Details FY17'!$A$3:$AB$3515,28,FALSE)</f>
        <v>0</v>
      </c>
      <c r="AC3258" s="1">
        <f t="shared" si="252"/>
        <v>0</v>
      </c>
      <c r="AD3258" s="1">
        <f t="shared" si="253"/>
        <v>10.09</v>
      </c>
      <c r="AE3258" s="1">
        <f t="shared" si="254"/>
        <v>1513.5</v>
      </c>
    </row>
    <row r="3259" spans="1:31" x14ac:dyDescent="0.25">
      <c r="A3259" t="str">
        <f>B3259&amp;"-"&amp;COUNTIF($B$3:B3259,B3259)</f>
        <v>8287-3</v>
      </c>
      <c r="B3259">
        <v>8287</v>
      </c>
      <c r="C3259" s="18">
        <f>VLOOKUP(A3259,'ADM Details FY17'!$A$3:$D$3515,4,FALSE)</f>
        <v>43802</v>
      </c>
      <c r="D3259" s="1">
        <f>VLOOKUP(A3259,'ADM Details FY17'!$A$3:$E$3515,5,FALSE)</f>
        <v>335.6</v>
      </c>
      <c r="E3259" s="1">
        <f>VLOOKUP(A3259,'ADM Details FY17'!$A$3:$F$3515,6,FALSE)</f>
        <v>13.97</v>
      </c>
      <c r="F3259" s="1">
        <f>VLOOKUP(A3259,'ADM Details FY17'!$A$3:$G$3515,7,FALSE)</f>
        <v>19.18</v>
      </c>
      <c r="G3259" s="1">
        <f>VLOOKUP(A3259,'ADM Details FY17'!$A$3:$H$3515,8,FALSE)</f>
        <v>2</v>
      </c>
      <c r="H3259" s="1">
        <f>VLOOKUP(A3259,'ADM Details FY17'!$A$3:$I$3515,9,FALSE)</f>
        <v>0</v>
      </c>
      <c r="I3259" s="1">
        <f>VLOOKUP(A3259,'ADM Details FY17'!$A$3:$J$3517,10,FALSE)</f>
        <v>1</v>
      </c>
      <c r="J3259" s="1">
        <f>VLOOKUP(A3259,'ADM Details FY17'!$A$3:$K$3515,11,FALSE)</f>
        <v>0</v>
      </c>
      <c r="K3259" s="1">
        <f>VLOOKUP(A3259,'ADM Details FY17'!$A$3:$M$3515,13,FALSE)</f>
        <v>279.58</v>
      </c>
      <c r="L3259" s="1">
        <f>VLOOKUP(A3259,'ADM Details FY17'!$A$3:$O$3515,15,FALSE)</f>
        <v>0</v>
      </c>
      <c r="M3259" s="1">
        <f>VLOOKUP(A3259,'ADM Details FY17'!$A$3:$P$3515,16,FALSE)</f>
        <v>23.93</v>
      </c>
      <c r="N3259" s="1">
        <f>VLOOKUP(A3259,'ADM Details FY17'!$A$3:$Q$3515,17,FALSE)</f>
        <v>3</v>
      </c>
      <c r="O3259" s="1">
        <f>VLOOKUP(A3259,'ADM Details FY17'!$A$3:$S$3515,19,FALSE)</f>
        <v>171.02</v>
      </c>
      <c r="P3259" s="1">
        <f>VLOOKUP(A3259,'ADM Details FY17'!$A$3:$U$3515,21,FALSE)</f>
        <v>0</v>
      </c>
      <c r="Q3259" s="1">
        <f>VLOOKUP(A3259,'ADM Details FY17'!$A$3:$V$3515,22,FALSE)</f>
        <v>0</v>
      </c>
      <c r="R3259" s="1">
        <f>VLOOKUP(A3259,'ADM Details FY17'!$A$3:$W$3515,23,FALSE)</f>
        <v>0</v>
      </c>
      <c r="S3259" s="1">
        <f>VLOOKUP(A3259,'ADM Details FY17'!$A$3:$X$3515,24,FALSE)</f>
        <v>0</v>
      </c>
      <c r="T3259" s="1">
        <f>VLOOKUP(A3259,'ADM Details FY17'!$A$3:$Y$3515,25,FALSE)</f>
        <v>0</v>
      </c>
      <c r="U3259" s="1">
        <f>VLOOKUP(A3259,'ADM Details FY17'!$A$3:$AA$3515,27,FALSE)</f>
        <v>0</v>
      </c>
      <c r="V3259" s="1">
        <f>IFERROR(VLOOKUP(C3259,'eindex _tget pp '!$A$4:$E$615,5,FALSE),0)</f>
        <v>454.00578141101448</v>
      </c>
      <c r="W3259" s="31">
        <f>IFERROR(VLOOKUP(C3259,'eindex _tget pp '!$A$4:$F$615,6,FALSE),0)</f>
        <v>3.6729279115</v>
      </c>
      <c r="X3259" s="4">
        <f>IFERROR(VLOOKUP(B3259,'eschools 16'!$A$2:$F$25,6,FALSE),1)</f>
        <v>1</v>
      </c>
      <c r="Y3259" s="1">
        <f t="shared" si="250"/>
        <v>38091.089999999997</v>
      </c>
      <c r="Z3259" s="1">
        <f t="shared" si="251"/>
        <v>279310.59000000003</v>
      </c>
      <c r="AA3259" s="31">
        <f>IFERROR(VLOOKUP(C3259,'eindex _tget pp '!$A$4:$G$615,7,FALSE),0)</f>
        <v>0.53438618000000004</v>
      </c>
      <c r="AB3259" s="1">
        <f>VLOOKUP(A3259,'ADM Details FY17'!$A$3:$AB$3515,28,FALSE)</f>
        <v>0</v>
      </c>
      <c r="AC3259" s="1">
        <f t="shared" si="252"/>
        <v>0</v>
      </c>
      <c r="AD3259" s="1">
        <f t="shared" si="253"/>
        <v>335.6</v>
      </c>
      <c r="AE3259" s="1">
        <f t="shared" si="254"/>
        <v>50340</v>
      </c>
    </row>
    <row r="3260" spans="1:31" x14ac:dyDescent="0.25">
      <c r="A3260" t="str">
        <f>B3260&amp;"-"&amp;COUNTIF($B$3:B3260,B3260)</f>
        <v>8287-4</v>
      </c>
      <c r="B3260">
        <v>8287</v>
      </c>
      <c r="C3260" s="18">
        <f>VLOOKUP(A3260,'ADM Details FY17'!$A$3:$D$3515,4,FALSE)</f>
        <v>46979</v>
      </c>
      <c r="D3260" s="1">
        <f>VLOOKUP(A3260,'ADM Details FY17'!$A$3:$E$3515,5,FALSE)</f>
        <v>339.71</v>
      </c>
      <c r="E3260" s="1">
        <f>VLOOKUP(A3260,'ADM Details FY17'!$A$3:$F$3515,6,FALSE)</f>
        <v>8</v>
      </c>
      <c r="F3260" s="1">
        <f>VLOOKUP(A3260,'ADM Details FY17'!$A$3:$G$3515,7,FALSE)</f>
        <v>9.98</v>
      </c>
      <c r="G3260" s="1">
        <f>VLOOKUP(A3260,'ADM Details FY17'!$A$3:$H$3515,8,FALSE)</f>
        <v>2</v>
      </c>
      <c r="H3260" s="1">
        <f>VLOOKUP(A3260,'ADM Details FY17'!$A$3:$I$3515,9,FALSE)</f>
        <v>0</v>
      </c>
      <c r="I3260" s="1">
        <f>VLOOKUP(A3260,'ADM Details FY17'!$A$3:$J$3517,10,FALSE)</f>
        <v>0</v>
      </c>
      <c r="J3260" s="1">
        <f>VLOOKUP(A3260,'ADM Details FY17'!$A$3:$K$3515,11,FALSE)</f>
        <v>1</v>
      </c>
      <c r="K3260" s="1">
        <f>VLOOKUP(A3260,'ADM Details FY17'!$A$3:$M$3515,13,FALSE)</f>
        <v>247.13</v>
      </c>
      <c r="L3260" s="1">
        <f>VLOOKUP(A3260,'ADM Details FY17'!$A$3:$O$3515,15,FALSE)</f>
        <v>0</v>
      </c>
      <c r="M3260" s="1">
        <f>VLOOKUP(A3260,'ADM Details FY17'!$A$3:$P$3515,16,FALSE)</f>
        <v>22.56</v>
      </c>
      <c r="N3260" s="1">
        <f>VLOOKUP(A3260,'ADM Details FY17'!$A$3:$Q$3515,17,FALSE)</f>
        <v>7</v>
      </c>
      <c r="O3260" s="1">
        <f>VLOOKUP(A3260,'ADM Details FY17'!$A$3:$S$3515,19,FALSE)</f>
        <v>170.94</v>
      </c>
      <c r="P3260" s="1">
        <f>VLOOKUP(A3260,'ADM Details FY17'!$A$3:$U$3515,21,FALSE)</f>
        <v>0</v>
      </c>
      <c r="Q3260" s="1">
        <f>VLOOKUP(A3260,'ADM Details FY17'!$A$3:$V$3515,22,FALSE)</f>
        <v>0</v>
      </c>
      <c r="R3260" s="1">
        <f>VLOOKUP(A3260,'ADM Details FY17'!$A$3:$W$3515,23,FALSE)</f>
        <v>0</v>
      </c>
      <c r="S3260" s="1">
        <f>VLOOKUP(A3260,'ADM Details FY17'!$A$3:$X$3515,24,FALSE)</f>
        <v>0</v>
      </c>
      <c r="T3260" s="1">
        <f>VLOOKUP(A3260,'ADM Details FY17'!$A$3:$Y$3515,25,FALSE)</f>
        <v>0</v>
      </c>
      <c r="U3260" s="1">
        <f>VLOOKUP(A3260,'ADM Details FY17'!$A$3:$AA$3515,27,FALSE)</f>
        <v>0</v>
      </c>
      <c r="V3260" s="1">
        <f>IFERROR(VLOOKUP(C3260,'eindex _tget pp '!$A$4:$E$615,5,FALSE),0)</f>
        <v>769.10153769067654</v>
      </c>
      <c r="W3260" s="31">
        <f>IFERROR(VLOOKUP(C3260,'eindex _tget pp '!$A$4:$F$615,6,FALSE),0)</f>
        <v>1.9955521261</v>
      </c>
      <c r="X3260" s="4">
        <f>IFERROR(VLOOKUP(B3260,'eschools 16'!$A$2:$F$25,6,FALSE),1)</f>
        <v>1</v>
      </c>
      <c r="Y3260" s="1">
        <f t="shared" si="250"/>
        <v>65317.87</v>
      </c>
      <c r="Z3260" s="1">
        <f t="shared" si="251"/>
        <v>134139.74</v>
      </c>
      <c r="AA3260" s="31">
        <f>IFERROR(VLOOKUP(C3260,'eindex _tget pp '!$A$4:$G$615,7,FALSE),0)</f>
        <v>0.60733533799999995</v>
      </c>
      <c r="AB3260" s="1">
        <f>VLOOKUP(A3260,'ADM Details FY17'!$A$3:$AB$3515,28,FALSE)</f>
        <v>0</v>
      </c>
      <c r="AC3260" s="1">
        <f t="shared" si="252"/>
        <v>0</v>
      </c>
      <c r="AD3260" s="1">
        <f t="shared" si="253"/>
        <v>339.71</v>
      </c>
      <c r="AE3260" s="1">
        <f t="shared" si="254"/>
        <v>50956.5</v>
      </c>
    </row>
    <row r="3261" spans="1:31" x14ac:dyDescent="0.25">
      <c r="A3261" t="str">
        <f>B3261&amp;"-"&amp;COUNTIF($B$3:B3261,B3261)</f>
        <v>8287-5</v>
      </c>
      <c r="B3261">
        <v>8287</v>
      </c>
      <c r="C3261" s="18">
        <f>VLOOKUP(A3261,'ADM Details FY17'!$A$3:$D$3515,4,FALSE)</f>
        <v>46953</v>
      </c>
      <c r="D3261" s="1">
        <f>VLOOKUP(A3261,'ADM Details FY17'!$A$3:$E$3515,5,FALSE)</f>
        <v>7.91</v>
      </c>
      <c r="E3261" s="1">
        <f>VLOOKUP(A3261,'ADM Details FY17'!$A$3:$F$3515,6,FALSE)</f>
        <v>0</v>
      </c>
      <c r="F3261" s="1">
        <f>VLOOKUP(A3261,'ADM Details FY17'!$A$3:$G$3515,7,FALSE)</f>
        <v>1</v>
      </c>
      <c r="G3261" s="1">
        <f>VLOOKUP(A3261,'ADM Details FY17'!$A$3:$H$3515,8,FALSE)</f>
        <v>0</v>
      </c>
      <c r="H3261" s="1">
        <f>VLOOKUP(A3261,'ADM Details FY17'!$A$3:$I$3515,9,FALSE)</f>
        <v>0</v>
      </c>
      <c r="I3261" s="1">
        <f>VLOOKUP(A3261,'ADM Details FY17'!$A$3:$J$3517,10,FALSE)</f>
        <v>0</v>
      </c>
      <c r="J3261" s="1">
        <f>VLOOKUP(A3261,'ADM Details FY17'!$A$3:$K$3515,11,FALSE)</f>
        <v>0</v>
      </c>
      <c r="K3261" s="1">
        <f>VLOOKUP(A3261,'ADM Details FY17'!$A$3:$M$3515,13,FALSE)</f>
        <v>3.91</v>
      </c>
      <c r="L3261" s="1">
        <f>VLOOKUP(A3261,'ADM Details FY17'!$A$3:$O$3515,15,FALSE)</f>
        <v>0</v>
      </c>
      <c r="M3261" s="1">
        <f>VLOOKUP(A3261,'ADM Details FY17'!$A$3:$P$3515,16,FALSE)</f>
        <v>0</v>
      </c>
      <c r="N3261" s="1">
        <f>VLOOKUP(A3261,'ADM Details FY17'!$A$3:$Q$3515,17,FALSE)</f>
        <v>0</v>
      </c>
      <c r="O3261" s="1">
        <f>VLOOKUP(A3261,'ADM Details FY17'!$A$3:$S$3515,19,FALSE)</f>
        <v>4.91</v>
      </c>
      <c r="P3261" s="1">
        <f>VLOOKUP(A3261,'ADM Details FY17'!$A$3:$U$3515,21,FALSE)</f>
        <v>0</v>
      </c>
      <c r="Q3261" s="1">
        <f>VLOOKUP(A3261,'ADM Details FY17'!$A$3:$V$3515,22,FALSE)</f>
        <v>0</v>
      </c>
      <c r="R3261" s="1">
        <f>VLOOKUP(A3261,'ADM Details FY17'!$A$3:$W$3515,23,FALSE)</f>
        <v>0</v>
      </c>
      <c r="S3261" s="1">
        <f>VLOOKUP(A3261,'ADM Details FY17'!$A$3:$X$3515,24,FALSE)</f>
        <v>0</v>
      </c>
      <c r="T3261" s="1">
        <f>VLOOKUP(A3261,'ADM Details FY17'!$A$3:$Y$3515,25,FALSE)</f>
        <v>0</v>
      </c>
      <c r="U3261" s="1">
        <f>VLOOKUP(A3261,'ADM Details FY17'!$A$3:$AA$3515,27,FALSE)</f>
        <v>0</v>
      </c>
      <c r="V3261" s="1">
        <f>IFERROR(VLOOKUP(C3261,'eindex _tget pp '!$A$4:$E$615,5,FALSE),0)</f>
        <v>1684.2348410919162</v>
      </c>
      <c r="W3261" s="31">
        <f>IFERROR(VLOOKUP(C3261,'eindex _tget pp '!$A$4:$F$615,6,FALSE),0)</f>
        <v>2.2177521208000002</v>
      </c>
      <c r="X3261" s="4">
        <f>IFERROR(VLOOKUP(B3261,'eschools 16'!$A$2:$F$25,6,FALSE),1)</f>
        <v>1</v>
      </c>
      <c r="Y3261" s="1">
        <f t="shared" si="250"/>
        <v>3330.57</v>
      </c>
      <c r="Z3261" s="1">
        <f t="shared" si="251"/>
        <v>2358.62</v>
      </c>
      <c r="AA3261" s="31">
        <f>IFERROR(VLOOKUP(C3261,'eindex _tget pp '!$A$4:$G$615,7,FALSE),0)</f>
        <v>0.81904988700000003</v>
      </c>
      <c r="AB3261" s="1">
        <f>VLOOKUP(A3261,'ADM Details FY17'!$A$3:$AB$3515,28,FALSE)</f>
        <v>0</v>
      </c>
      <c r="AC3261" s="1">
        <f t="shared" si="252"/>
        <v>0</v>
      </c>
      <c r="AD3261" s="1">
        <f t="shared" si="253"/>
        <v>7.91</v>
      </c>
      <c r="AE3261" s="1">
        <f t="shared" si="254"/>
        <v>1186.5</v>
      </c>
    </row>
    <row r="3262" spans="1:31" x14ac:dyDescent="0.25">
      <c r="A3262" t="str">
        <f>B3262&amp;"-"&amp;COUNTIF($B$3:B3262,B3262)</f>
        <v>8287-6</v>
      </c>
      <c r="B3262">
        <v>8287</v>
      </c>
      <c r="C3262" s="18">
        <f>VLOOKUP(A3262,'ADM Details FY17'!$A$3:$D$3515,4,FALSE)</f>
        <v>46896</v>
      </c>
      <c r="D3262" s="1">
        <f>VLOOKUP(A3262,'ADM Details FY17'!$A$3:$E$3515,5,FALSE)</f>
        <v>4.9000000000000004</v>
      </c>
      <c r="E3262" s="1">
        <f>VLOOKUP(A3262,'ADM Details FY17'!$A$3:$F$3515,6,FALSE)</f>
        <v>0</v>
      </c>
      <c r="F3262" s="1">
        <f>VLOOKUP(A3262,'ADM Details FY17'!$A$3:$G$3515,7,FALSE)</f>
        <v>0</v>
      </c>
      <c r="G3262" s="1">
        <f>VLOOKUP(A3262,'ADM Details FY17'!$A$3:$H$3515,8,FALSE)</f>
        <v>0</v>
      </c>
      <c r="H3262" s="1">
        <f>VLOOKUP(A3262,'ADM Details FY17'!$A$3:$I$3515,9,FALSE)</f>
        <v>0</v>
      </c>
      <c r="I3262" s="1">
        <f>VLOOKUP(A3262,'ADM Details FY17'!$A$3:$J$3517,10,FALSE)</f>
        <v>0</v>
      </c>
      <c r="J3262" s="1">
        <f>VLOOKUP(A3262,'ADM Details FY17'!$A$3:$K$3515,11,FALSE)</f>
        <v>0</v>
      </c>
      <c r="K3262" s="1">
        <f>VLOOKUP(A3262,'ADM Details FY17'!$A$3:$M$3515,13,FALSE)</f>
        <v>2</v>
      </c>
      <c r="L3262" s="1">
        <f>VLOOKUP(A3262,'ADM Details FY17'!$A$3:$O$3515,15,FALSE)</f>
        <v>0</v>
      </c>
      <c r="M3262" s="1">
        <f>VLOOKUP(A3262,'ADM Details FY17'!$A$3:$P$3515,16,FALSE)</f>
        <v>0</v>
      </c>
      <c r="N3262" s="1">
        <f>VLOOKUP(A3262,'ADM Details FY17'!$A$3:$Q$3515,17,FALSE)</f>
        <v>0</v>
      </c>
      <c r="O3262" s="1">
        <f>VLOOKUP(A3262,'ADM Details FY17'!$A$3:$S$3515,19,FALSE)</f>
        <v>4.9000000000000004</v>
      </c>
      <c r="P3262" s="1">
        <f>VLOOKUP(A3262,'ADM Details FY17'!$A$3:$U$3515,21,FALSE)</f>
        <v>0</v>
      </c>
      <c r="Q3262" s="1">
        <f>VLOOKUP(A3262,'ADM Details FY17'!$A$3:$V$3515,22,FALSE)</f>
        <v>0</v>
      </c>
      <c r="R3262" s="1">
        <f>VLOOKUP(A3262,'ADM Details FY17'!$A$3:$W$3515,23,FALSE)</f>
        <v>0</v>
      </c>
      <c r="S3262" s="1">
        <f>VLOOKUP(A3262,'ADM Details FY17'!$A$3:$X$3515,24,FALSE)</f>
        <v>0</v>
      </c>
      <c r="T3262" s="1">
        <f>VLOOKUP(A3262,'ADM Details FY17'!$A$3:$Y$3515,25,FALSE)</f>
        <v>0</v>
      </c>
      <c r="U3262" s="1">
        <f>VLOOKUP(A3262,'ADM Details FY17'!$A$3:$AA$3515,27,FALSE)</f>
        <v>0</v>
      </c>
      <c r="V3262" s="1">
        <f>IFERROR(VLOOKUP(C3262,'eindex _tget pp '!$A$4:$E$615,5,FALSE),0)</f>
        <v>533.48519593357275</v>
      </c>
      <c r="W3262" s="31">
        <f>IFERROR(VLOOKUP(C3262,'eindex _tget pp '!$A$4:$F$615,6,FALSE),0)</f>
        <v>0.31646637080000001</v>
      </c>
      <c r="X3262" s="4">
        <f>IFERROR(VLOOKUP(B3262,'eschools 16'!$A$2:$F$25,6,FALSE),1)</f>
        <v>1</v>
      </c>
      <c r="Y3262" s="1">
        <f t="shared" si="250"/>
        <v>653.52</v>
      </c>
      <c r="Z3262" s="1">
        <f t="shared" si="251"/>
        <v>172.16</v>
      </c>
      <c r="AA3262" s="31">
        <f>IFERROR(VLOOKUP(C3262,'eindex _tget pp '!$A$4:$G$615,7,FALSE),0)</f>
        <v>0.584336415</v>
      </c>
      <c r="AB3262" s="1">
        <f>VLOOKUP(A3262,'ADM Details FY17'!$A$3:$AB$3515,28,FALSE)</f>
        <v>0</v>
      </c>
      <c r="AC3262" s="1">
        <f t="shared" si="252"/>
        <v>0</v>
      </c>
      <c r="AD3262" s="1">
        <f t="shared" si="253"/>
        <v>4.9000000000000004</v>
      </c>
      <c r="AE3262" s="1">
        <f t="shared" si="254"/>
        <v>735</v>
      </c>
    </row>
    <row r="3263" spans="1:31" x14ac:dyDescent="0.25">
      <c r="A3263" t="str">
        <f>B3263&amp;"-"&amp;COUNTIF($B$3:B3263,B3263)</f>
        <v>8287-7</v>
      </c>
      <c r="B3263">
        <v>8287</v>
      </c>
      <c r="C3263" s="18">
        <f>VLOOKUP(A3263,'ADM Details FY17'!$A$3:$D$3515,4,FALSE)</f>
        <v>47001</v>
      </c>
      <c r="D3263" s="1">
        <f>VLOOKUP(A3263,'ADM Details FY17'!$A$3:$E$3515,5,FALSE)</f>
        <v>3</v>
      </c>
      <c r="E3263" s="1">
        <f>VLOOKUP(A3263,'ADM Details FY17'!$A$3:$F$3515,6,FALSE)</f>
        <v>0</v>
      </c>
      <c r="F3263" s="1">
        <f>VLOOKUP(A3263,'ADM Details FY17'!$A$3:$G$3515,7,FALSE)</f>
        <v>0</v>
      </c>
      <c r="G3263" s="1">
        <f>VLOOKUP(A3263,'ADM Details FY17'!$A$3:$H$3515,8,FALSE)</f>
        <v>0</v>
      </c>
      <c r="H3263" s="1">
        <f>VLOOKUP(A3263,'ADM Details FY17'!$A$3:$I$3515,9,FALSE)</f>
        <v>0</v>
      </c>
      <c r="I3263" s="1">
        <f>VLOOKUP(A3263,'ADM Details FY17'!$A$3:$J$3517,10,FALSE)</f>
        <v>0</v>
      </c>
      <c r="J3263" s="1">
        <f>VLOOKUP(A3263,'ADM Details FY17'!$A$3:$K$3515,11,FALSE)</f>
        <v>0</v>
      </c>
      <c r="K3263" s="1">
        <f>VLOOKUP(A3263,'ADM Details FY17'!$A$3:$M$3515,13,FALSE)</f>
        <v>2</v>
      </c>
      <c r="L3263" s="1">
        <f>VLOOKUP(A3263,'ADM Details FY17'!$A$3:$O$3515,15,FALSE)</f>
        <v>0</v>
      </c>
      <c r="M3263" s="1">
        <f>VLOOKUP(A3263,'ADM Details FY17'!$A$3:$P$3515,16,FALSE)</f>
        <v>0</v>
      </c>
      <c r="N3263" s="1">
        <f>VLOOKUP(A3263,'ADM Details FY17'!$A$3:$Q$3515,17,FALSE)</f>
        <v>0</v>
      </c>
      <c r="O3263" s="1">
        <f>VLOOKUP(A3263,'ADM Details FY17'!$A$3:$S$3515,19,FALSE)</f>
        <v>3</v>
      </c>
      <c r="P3263" s="1">
        <f>VLOOKUP(A3263,'ADM Details FY17'!$A$3:$U$3515,21,FALSE)</f>
        <v>0</v>
      </c>
      <c r="Q3263" s="1">
        <f>VLOOKUP(A3263,'ADM Details FY17'!$A$3:$V$3515,22,FALSE)</f>
        <v>0</v>
      </c>
      <c r="R3263" s="1">
        <f>VLOOKUP(A3263,'ADM Details FY17'!$A$3:$W$3515,23,FALSE)</f>
        <v>0</v>
      </c>
      <c r="S3263" s="1">
        <f>VLOOKUP(A3263,'ADM Details FY17'!$A$3:$X$3515,24,FALSE)</f>
        <v>0</v>
      </c>
      <c r="T3263" s="1">
        <f>VLOOKUP(A3263,'ADM Details FY17'!$A$3:$Y$3515,25,FALSE)</f>
        <v>0</v>
      </c>
      <c r="U3263" s="1">
        <f>VLOOKUP(A3263,'ADM Details FY17'!$A$3:$AA$3515,27,FALSE)</f>
        <v>0</v>
      </c>
      <c r="V3263" s="1">
        <f>IFERROR(VLOOKUP(C3263,'eindex _tget pp '!$A$4:$E$615,5,FALSE),0)</f>
        <v>594.36588471020877</v>
      </c>
      <c r="W3263" s="31">
        <f>IFERROR(VLOOKUP(C3263,'eindex _tget pp '!$A$4:$F$615,6,FALSE),0)</f>
        <v>1.1539599354000001</v>
      </c>
      <c r="X3263" s="4">
        <f>IFERROR(VLOOKUP(B3263,'eschools 16'!$A$2:$F$25,6,FALSE),1)</f>
        <v>1</v>
      </c>
      <c r="Y3263" s="1">
        <f t="shared" si="250"/>
        <v>445.77</v>
      </c>
      <c r="Z3263" s="1">
        <f t="shared" si="251"/>
        <v>627.75</v>
      </c>
      <c r="AA3263" s="31">
        <f>IFERROR(VLOOKUP(C3263,'eindex _tget pp '!$A$4:$G$615,7,FALSE),0)</f>
        <v>0.60739051300000002</v>
      </c>
      <c r="AB3263" s="1">
        <f>VLOOKUP(A3263,'ADM Details FY17'!$A$3:$AB$3515,28,FALSE)</f>
        <v>0</v>
      </c>
      <c r="AC3263" s="1">
        <f t="shared" si="252"/>
        <v>0</v>
      </c>
      <c r="AD3263" s="1">
        <f t="shared" si="253"/>
        <v>3</v>
      </c>
      <c r="AE3263" s="1">
        <f t="shared" si="254"/>
        <v>450</v>
      </c>
    </row>
    <row r="3264" spans="1:31" x14ac:dyDescent="0.25">
      <c r="A3264" t="str">
        <f>B3264&amp;"-"&amp;COUNTIF($B$3:B3264,B3264)</f>
        <v>8287-8</v>
      </c>
      <c r="B3264">
        <v>8287</v>
      </c>
      <c r="C3264" s="18">
        <f>VLOOKUP(A3264,'ADM Details FY17'!$A$3:$D$3515,4,FALSE)</f>
        <v>44800</v>
      </c>
      <c r="D3264" s="1">
        <f>VLOOKUP(A3264,'ADM Details FY17'!$A$3:$E$3515,5,FALSE)</f>
        <v>2</v>
      </c>
      <c r="E3264" s="1">
        <f>VLOOKUP(A3264,'ADM Details FY17'!$A$3:$F$3515,6,FALSE)</f>
        <v>0</v>
      </c>
      <c r="F3264" s="1">
        <f>VLOOKUP(A3264,'ADM Details FY17'!$A$3:$G$3515,7,FALSE)</f>
        <v>0</v>
      </c>
      <c r="G3264" s="1">
        <f>VLOOKUP(A3264,'ADM Details FY17'!$A$3:$H$3515,8,FALSE)</f>
        <v>0</v>
      </c>
      <c r="H3264" s="1">
        <f>VLOOKUP(A3264,'ADM Details FY17'!$A$3:$I$3515,9,FALSE)</f>
        <v>0</v>
      </c>
      <c r="I3264" s="1">
        <f>VLOOKUP(A3264,'ADM Details FY17'!$A$3:$J$3517,10,FALSE)</f>
        <v>0</v>
      </c>
      <c r="J3264" s="1">
        <f>VLOOKUP(A3264,'ADM Details FY17'!$A$3:$K$3515,11,FALSE)</f>
        <v>0</v>
      </c>
      <c r="K3264" s="1">
        <f>VLOOKUP(A3264,'ADM Details FY17'!$A$3:$M$3515,13,FALSE)</f>
        <v>0</v>
      </c>
      <c r="L3264" s="1">
        <f>VLOOKUP(A3264,'ADM Details FY17'!$A$3:$O$3515,15,FALSE)</f>
        <v>0</v>
      </c>
      <c r="M3264" s="1">
        <f>VLOOKUP(A3264,'ADM Details FY17'!$A$3:$P$3515,16,FALSE)</f>
        <v>0</v>
      </c>
      <c r="N3264" s="1">
        <f>VLOOKUP(A3264,'ADM Details FY17'!$A$3:$Q$3515,17,FALSE)</f>
        <v>0</v>
      </c>
      <c r="O3264" s="1">
        <f>VLOOKUP(A3264,'ADM Details FY17'!$A$3:$S$3515,19,FALSE)</f>
        <v>2</v>
      </c>
      <c r="P3264" s="1">
        <f>VLOOKUP(A3264,'ADM Details FY17'!$A$3:$U$3515,21,FALSE)</f>
        <v>0</v>
      </c>
      <c r="Q3264" s="1">
        <f>VLOOKUP(A3264,'ADM Details FY17'!$A$3:$V$3515,22,FALSE)</f>
        <v>0</v>
      </c>
      <c r="R3264" s="1">
        <f>VLOOKUP(A3264,'ADM Details FY17'!$A$3:$W$3515,23,FALSE)</f>
        <v>0</v>
      </c>
      <c r="S3264" s="1">
        <f>VLOOKUP(A3264,'ADM Details FY17'!$A$3:$X$3515,24,FALSE)</f>
        <v>0</v>
      </c>
      <c r="T3264" s="1">
        <f>VLOOKUP(A3264,'ADM Details FY17'!$A$3:$Y$3515,25,FALSE)</f>
        <v>0</v>
      </c>
      <c r="U3264" s="1">
        <f>VLOOKUP(A3264,'ADM Details FY17'!$A$3:$AA$3515,27,FALSE)</f>
        <v>0</v>
      </c>
      <c r="V3264" s="1">
        <f>IFERROR(VLOOKUP(C3264,'eindex _tget pp '!$A$4:$E$615,5,FALSE),0)</f>
        <v>751.72908667041872</v>
      </c>
      <c r="W3264" s="31">
        <f>IFERROR(VLOOKUP(C3264,'eindex _tget pp '!$A$4:$F$615,6,FALSE),0)</f>
        <v>1.7261732700000001</v>
      </c>
      <c r="X3264" s="4">
        <f>IFERROR(VLOOKUP(B3264,'eschools 16'!$A$2:$F$25,6,FALSE),1)</f>
        <v>1</v>
      </c>
      <c r="Y3264" s="1">
        <f t="shared" si="250"/>
        <v>375.86</v>
      </c>
      <c r="Z3264" s="1">
        <f t="shared" si="251"/>
        <v>0</v>
      </c>
      <c r="AA3264" s="31">
        <f>IFERROR(VLOOKUP(C3264,'eindex _tget pp '!$A$4:$G$615,7,FALSE),0)</f>
        <v>0.59243781699999998</v>
      </c>
      <c r="AB3264" s="1">
        <f>VLOOKUP(A3264,'ADM Details FY17'!$A$3:$AB$3515,28,FALSE)</f>
        <v>0</v>
      </c>
      <c r="AC3264" s="1">
        <f t="shared" si="252"/>
        <v>0</v>
      </c>
      <c r="AD3264" s="1">
        <f t="shared" si="253"/>
        <v>2</v>
      </c>
      <c r="AE3264" s="1">
        <f t="shared" si="254"/>
        <v>300</v>
      </c>
    </row>
    <row r="3265" spans="1:31" x14ac:dyDescent="0.25">
      <c r="A3265" t="str">
        <f>B3265&amp;"-"&amp;COUNTIF($B$3:B3265,B3265)</f>
        <v>8287-9</v>
      </c>
      <c r="B3265">
        <v>8287</v>
      </c>
      <c r="C3265" s="18">
        <f>VLOOKUP(A3265,'ADM Details FY17'!$A$3:$D$3515,4,FALSE)</f>
        <v>48041</v>
      </c>
      <c r="D3265" s="1">
        <f>VLOOKUP(A3265,'ADM Details FY17'!$A$3:$E$3515,5,FALSE)</f>
        <v>0.77</v>
      </c>
      <c r="E3265" s="1">
        <f>VLOOKUP(A3265,'ADM Details FY17'!$A$3:$F$3515,6,FALSE)</f>
        <v>0</v>
      </c>
      <c r="F3265" s="1">
        <f>VLOOKUP(A3265,'ADM Details FY17'!$A$3:$G$3515,7,FALSE)</f>
        <v>0</v>
      </c>
      <c r="G3265" s="1">
        <f>VLOOKUP(A3265,'ADM Details FY17'!$A$3:$H$3515,8,FALSE)</f>
        <v>0</v>
      </c>
      <c r="H3265" s="1">
        <f>VLOOKUP(A3265,'ADM Details FY17'!$A$3:$I$3515,9,FALSE)</f>
        <v>0</v>
      </c>
      <c r="I3265" s="1">
        <f>VLOOKUP(A3265,'ADM Details FY17'!$A$3:$J$3517,10,FALSE)</f>
        <v>0</v>
      </c>
      <c r="J3265" s="1">
        <f>VLOOKUP(A3265,'ADM Details FY17'!$A$3:$K$3515,11,FALSE)</f>
        <v>0</v>
      </c>
      <c r="K3265" s="1">
        <f>VLOOKUP(A3265,'ADM Details FY17'!$A$3:$M$3515,13,FALSE)</f>
        <v>0.77</v>
      </c>
      <c r="L3265" s="1">
        <f>VLOOKUP(A3265,'ADM Details FY17'!$A$3:$O$3515,15,FALSE)</f>
        <v>0</v>
      </c>
      <c r="M3265" s="1">
        <f>VLOOKUP(A3265,'ADM Details FY17'!$A$3:$P$3515,16,FALSE)</f>
        <v>0</v>
      </c>
      <c r="N3265" s="1">
        <f>VLOOKUP(A3265,'ADM Details FY17'!$A$3:$Q$3515,17,FALSE)</f>
        <v>0</v>
      </c>
      <c r="O3265" s="1">
        <f>VLOOKUP(A3265,'ADM Details FY17'!$A$3:$S$3515,19,FALSE)</f>
        <v>0.77</v>
      </c>
      <c r="P3265" s="1">
        <f>VLOOKUP(A3265,'ADM Details FY17'!$A$3:$U$3515,21,FALSE)</f>
        <v>0</v>
      </c>
      <c r="Q3265" s="1">
        <f>VLOOKUP(A3265,'ADM Details FY17'!$A$3:$V$3515,22,FALSE)</f>
        <v>0</v>
      </c>
      <c r="R3265" s="1">
        <f>VLOOKUP(A3265,'ADM Details FY17'!$A$3:$W$3515,23,FALSE)</f>
        <v>0</v>
      </c>
      <c r="S3265" s="1">
        <f>VLOOKUP(A3265,'ADM Details FY17'!$A$3:$X$3515,24,FALSE)</f>
        <v>0</v>
      </c>
      <c r="T3265" s="1">
        <f>VLOOKUP(A3265,'ADM Details FY17'!$A$3:$Y$3515,25,FALSE)</f>
        <v>0</v>
      </c>
      <c r="U3265" s="1">
        <f>VLOOKUP(A3265,'ADM Details FY17'!$A$3:$AA$3515,27,FALSE)</f>
        <v>0</v>
      </c>
      <c r="V3265" s="1">
        <f>IFERROR(VLOOKUP(C3265,'eindex _tget pp '!$A$4:$E$615,5,FALSE),0)</f>
        <v>309.40398549356848</v>
      </c>
      <c r="W3265" s="31">
        <f>IFERROR(VLOOKUP(C3265,'eindex _tget pp '!$A$4:$F$615,6,FALSE),0)</f>
        <v>0.42147832419999998</v>
      </c>
      <c r="X3265" s="4">
        <f>IFERROR(VLOOKUP(B3265,'eschools 16'!$A$2:$F$25,6,FALSE),1)</f>
        <v>1</v>
      </c>
      <c r="Y3265" s="1">
        <f t="shared" si="250"/>
        <v>59.56</v>
      </c>
      <c r="Z3265" s="1">
        <f t="shared" si="251"/>
        <v>88.27</v>
      </c>
      <c r="AA3265" s="31">
        <f>IFERROR(VLOOKUP(C3265,'eindex _tget pp '!$A$4:$G$615,7,FALSE),0)</f>
        <v>0.454842511</v>
      </c>
      <c r="AB3265" s="1">
        <f>VLOOKUP(A3265,'ADM Details FY17'!$A$3:$AB$3515,28,FALSE)</f>
        <v>0</v>
      </c>
      <c r="AC3265" s="1">
        <f t="shared" si="252"/>
        <v>0</v>
      </c>
      <c r="AD3265" s="1">
        <f t="shared" si="253"/>
        <v>0.77</v>
      </c>
      <c r="AE3265" s="1">
        <f t="shared" si="254"/>
        <v>115.5</v>
      </c>
    </row>
    <row r="3266" spans="1:31" x14ac:dyDescent="0.25">
      <c r="A3266" t="str">
        <f>B3266&amp;"-"&amp;COUNTIF($B$3:B3266,B3266)</f>
        <v>8287-10</v>
      </c>
      <c r="B3266">
        <v>8287</v>
      </c>
      <c r="C3266" s="18">
        <f>VLOOKUP(A3266,'ADM Details FY17'!$A$3:$D$3515,4,FALSE)</f>
        <v>45070</v>
      </c>
      <c r="D3266" s="1">
        <f>VLOOKUP(A3266,'ADM Details FY17'!$A$3:$E$3515,5,FALSE)</f>
        <v>11.96</v>
      </c>
      <c r="E3266" s="1">
        <f>VLOOKUP(A3266,'ADM Details FY17'!$A$3:$F$3515,6,FALSE)</f>
        <v>0</v>
      </c>
      <c r="F3266" s="1">
        <f>VLOOKUP(A3266,'ADM Details FY17'!$A$3:$G$3515,7,FALSE)</f>
        <v>0</v>
      </c>
      <c r="G3266" s="1">
        <f>VLOOKUP(A3266,'ADM Details FY17'!$A$3:$H$3515,8,FALSE)</f>
        <v>0</v>
      </c>
      <c r="H3266" s="1">
        <f>VLOOKUP(A3266,'ADM Details FY17'!$A$3:$I$3515,9,FALSE)</f>
        <v>0</v>
      </c>
      <c r="I3266" s="1">
        <f>VLOOKUP(A3266,'ADM Details FY17'!$A$3:$J$3517,10,FALSE)</f>
        <v>0</v>
      </c>
      <c r="J3266" s="1">
        <f>VLOOKUP(A3266,'ADM Details FY17'!$A$3:$K$3515,11,FALSE)</f>
        <v>0</v>
      </c>
      <c r="K3266" s="1">
        <f>VLOOKUP(A3266,'ADM Details FY17'!$A$3:$M$3515,13,FALSE)</f>
        <v>11.94</v>
      </c>
      <c r="L3266" s="1">
        <f>VLOOKUP(A3266,'ADM Details FY17'!$A$3:$O$3515,15,FALSE)</f>
        <v>0</v>
      </c>
      <c r="M3266" s="1">
        <f>VLOOKUP(A3266,'ADM Details FY17'!$A$3:$P$3515,16,FALSE)</f>
        <v>0</v>
      </c>
      <c r="N3266" s="1">
        <f>VLOOKUP(A3266,'ADM Details FY17'!$A$3:$Q$3515,17,FALSE)</f>
        <v>1</v>
      </c>
      <c r="O3266" s="1">
        <f>VLOOKUP(A3266,'ADM Details FY17'!$A$3:$S$3515,19,FALSE)</f>
        <v>7</v>
      </c>
      <c r="P3266" s="1">
        <f>VLOOKUP(A3266,'ADM Details FY17'!$A$3:$U$3515,21,FALSE)</f>
        <v>0</v>
      </c>
      <c r="Q3266" s="1">
        <f>VLOOKUP(A3266,'ADM Details FY17'!$A$3:$V$3515,22,FALSE)</f>
        <v>0</v>
      </c>
      <c r="R3266" s="1">
        <f>VLOOKUP(A3266,'ADM Details FY17'!$A$3:$W$3515,23,FALSE)</f>
        <v>0</v>
      </c>
      <c r="S3266" s="1">
        <f>VLOOKUP(A3266,'ADM Details FY17'!$A$3:$X$3515,24,FALSE)</f>
        <v>0</v>
      </c>
      <c r="T3266" s="1">
        <f>VLOOKUP(A3266,'ADM Details FY17'!$A$3:$Y$3515,25,FALSE)</f>
        <v>0</v>
      </c>
      <c r="U3266" s="1">
        <f>VLOOKUP(A3266,'ADM Details FY17'!$A$3:$AA$3515,27,FALSE)</f>
        <v>0</v>
      </c>
      <c r="V3266" s="1">
        <f>IFERROR(VLOOKUP(C3266,'eindex _tget pp '!$A$4:$E$615,5,FALSE),0)</f>
        <v>1923.466170566644</v>
      </c>
      <c r="W3266" s="31">
        <f>IFERROR(VLOOKUP(C3266,'eindex _tget pp '!$A$4:$F$615,6,FALSE),0)</f>
        <v>1.0213142019000001</v>
      </c>
      <c r="X3266" s="4">
        <f>IFERROR(VLOOKUP(B3266,'eschools 16'!$A$2:$F$25,6,FALSE),1)</f>
        <v>1</v>
      </c>
      <c r="Y3266" s="1">
        <f t="shared" si="250"/>
        <v>5751.16</v>
      </c>
      <c r="Z3266" s="1">
        <f t="shared" si="251"/>
        <v>3316.9</v>
      </c>
      <c r="AA3266" s="31">
        <f>IFERROR(VLOOKUP(C3266,'eindex _tget pp '!$A$4:$G$615,7,FALSE),0)</f>
        <v>0.84270771099999997</v>
      </c>
      <c r="AB3266" s="1">
        <f>VLOOKUP(A3266,'ADM Details FY17'!$A$3:$AB$3515,28,FALSE)</f>
        <v>0</v>
      </c>
      <c r="AC3266" s="1">
        <f t="shared" si="252"/>
        <v>0</v>
      </c>
      <c r="AD3266" s="1">
        <f t="shared" si="253"/>
        <v>11.96</v>
      </c>
      <c r="AE3266" s="1">
        <f t="shared" si="254"/>
        <v>1794.0000000000002</v>
      </c>
    </row>
    <row r="3267" spans="1:31" x14ac:dyDescent="0.25">
      <c r="A3267" t="str">
        <f>B3267&amp;"-"&amp;COUNTIF($B$3:B3267,B3267)</f>
        <v>8287-11</v>
      </c>
      <c r="B3267">
        <v>8287</v>
      </c>
      <c r="C3267" s="18">
        <f>VLOOKUP(A3267,'ADM Details FY17'!$A$3:$D$3515,4,FALSE)</f>
        <v>0</v>
      </c>
      <c r="D3267" s="1">
        <f>VLOOKUP(A3267,'ADM Details FY17'!$A$3:$E$3515,5,FALSE)</f>
        <v>0</v>
      </c>
      <c r="E3267" s="1">
        <f>VLOOKUP(A3267,'ADM Details FY17'!$A$3:$F$3515,6,FALSE)</f>
        <v>0</v>
      </c>
      <c r="F3267" s="1">
        <f>VLOOKUP(A3267,'ADM Details FY17'!$A$3:$G$3515,7,FALSE)</f>
        <v>0</v>
      </c>
      <c r="G3267" s="1">
        <f>VLOOKUP(A3267,'ADM Details FY17'!$A$3:$H$3515,8,FALSE)</f>
        <v>0</v>
      </c>
      <c r="H3267" s="1">
        <f>VLOOKUP(A3267,'ADM Details FY17'!$A$3:$I$3515,9,FALSE)</f>
        <v>0</v>
      </c>
      <c r="I3267" s="1">
        <f>VLOOKUP(A3267,'ADM Details FY17'!$A$3:$J$3517,10,FALSE)</f>
        <v>0</v>
      </c>
      <c r="J3267" s="1">
        <f>VLOOKUP(A3267,'ADM Details FY17'!$A$3:$K$3515,11,FALSE)</f>
        <v>0</v>
      </c>
      <c r="K3267" s="1">
        <f>VLOOKUP(A3267,'ADM Details FY17'!$A$3:$M$3515,13,FALSE)</f>
        <v>0</v>
      </c>
      <c r="L3267" s="1">
        <f>VLOOKUP(A3267,'ADM Details FY17'!$A$3:$O$3515,15,FALSE)</f>
        <v>0</v>
      </c>
      <c r="M3267" s="1">
        <f>VLOOKUP(A3267,'ADM Details FY17'!$A$3:$P$3515,16,FALSE)</f>
        <v>0</v>
      </c>
      <c r="N3267" s="1">
        <f>VLOOKUP(A3267,'ADM Details FY17'!$A$3:$Q$3515,17,FALSE)</f>
        <v>0</v>
      </c>
      <c r="O3267" s="1">
        <f>VLOOKUP(A3267,'ADM Details FY17'!$A$3:$S$3515,19,FALSE)</f>
        <v>0</v>
      </c>
      <c r="P3267" s="1">
        <f>VLOOKUP(A3267,'ADM Details FY17'!$A$3:$U$3515,21,FALSE)</f>
        <v>0</v>
      </c>
      <c r="Q3267" s="1">
        <f>VLOOKUP(A3267,'ADM Details FY17'!$A$3:$V$3515,22,FALSE)</f>
        <v>0</v>
      </c>
      <c r="R3267" s="1">
        <f>VLOOKUP(A3267,'ADM Details FY17'!$A$3:$W$3515,23,FALSE)</f>
        <v>0</v>
      </c>
      <c r="S3267" s="1">
        <f>VLOOKUP(A3267,'ADM Details FY17'!$A$3:$X$3515,24,FALSE)</f>
        <v>0</v>
      </c>
      <c r="T3267" s="1">
        <f>VLOOKUP(A3267,'ADM Details FY17'!$A$3:$Y$3515,25,FALSE)</f>
        <v>0</v>
      </c>
      <c r="U3267" s="1">
        <f>VLOOKUP(A3267,'ADM Details FY17'!$A$3:$AA$3515,27,FALSE)</f>
        <v>0</v>
      </c>
      <c r="V3267" s="1">
        <f>IFERROR(VLOOKUP(C3267,'eindex _tget pp '!$A$4:$E$615,5,FALSE),0)</f>
        <v>0</v>
      </c>
      <c r="W3267" s="31">
        <f>IFERROR(VLOOKUP(C3267,'eindex _tget pp '!$A$4:$F$615,6,FALSE),0)</f>
        <v>0</v>
      </c>
      <c r="X3267" s="4">
        <f>IFERROR(VLOOKUP(B3267,'eschools 16'!$A$2:$F$25,6,FALSE),1)</f>
        <v>1</v>
      </c>
      <c r="Y3267" s="1">
        <f t="shared" si="250"/>
        <v>0</v>
      </c>
      <c r="Z3267" s="1">
        <f t="shared" si="251"/>
        <v>0</v>
      </c>
      <c r="AA3267" s="31">
        <f>IFERROR(VLOOKUP(C3267,'eindex _tget pp '!$A$4:$G$615,7,FALSE),0)</f>
        <v>0</v>
      </c>
      <c r="AB3267" s="1">
        <f>VLOOKUP(A3267,'ADM Details FY17'!$A$3:$AB$3515,28,FALSE)</f>
        <v>0</v>
      </c>
      <c r="AC3267" s="1">
        <f t="shared" si="252"/>
        <v>0</v>
      </c>
      <c r="AD3267" s="1">
        <f t="shared" si="253"/>
        <v>0</v>
      </c>
      <c r="AE3267" s="1">
        <f t="shared" si="254"/>
        <v>0</v>
      </c>
    </row>
    <row r="3268" spans="1:31" x14ac:dyDescent="0.25">
      <c r="A3268" t="str">
        <f>B3268&amp;"-"&amp;COUNTIF($B$3:B3268,B3268)</f>
        <v>8287-12</v>
      </c>
      <c r="B3268">
        <v>8287</v>
      </c>
      <c r="C3268" s="18">
        <f>VLOOKUP(A3268,'ADM Details FY17'!$A$3:$D$3515,4,FALSE)</f>
        <v>0</v>
      </c>
      <c r="D3268" s="1">
        <f>VLOOKUP(A3268,'ADM Details FY17'!$A$3:$E$3515,5,FALSE)</f>
        <v>0</v>
      </c>
      <c r="E3268" s="1">
        <f>VLOOKUP(A3268,'ADM Details FY17'!$A$3:$F$3515,6,FALSE)</f>
        <v>0</v>
      </c>
      <c r="F3268" s="1">
        <f>VLOOKUP(A3268,'ADM Details FY17'!$A$3:$G$3515,7,FALSE)</f>
        <v>0</v>
      </c>
      <c r="G3268" s="1">
        <f>VLOOKUP(A3268,'ADM Details FY17'!$A$3:$H$3515,8,FALSE)</f>
        <v>0</v>
      </c>
      <c r="H3268" s="1">
        <f>VLOOKUP(A3268,'ADM Details FY17'!$A$3:$I$3515,9,FALSE)</f>
        <v>0</v>
      </c>
      <c r="I3268" s="1">
        <f>VLOOKUP(A3268,'ADM Details FY17'!$A$3:$J$3517,10,FALSE)</f>
        <v>0</v>
      </c>
      <c r="J3268" s="1">
        <f>VLOOKUP(A3268,'ADM Details FY17'!$A$3:$K$3515,11,FALSE)</f>
        <v>0</v>
      </c>
      <c r="K3268" s="1">
        <f>VLOOKUP(A3268,'ADM Details FY17'!$A$3:$M$3515,13,FALSE)</f>
        <v>0</v>
      </c>
      <c r="L3268" s="1">
        <f>VLOOKUP(A3268,'ADM Details FY17'!$A$3:$O$3515,15,FALSE)</f>
        <v>0</v>
      </c>
      <c r="M3268" s="1">
        <f>VLOOKUP(A3268,'ADM Details FY17'!$A$3:$P$3515,16,FALSE)</f>
        <v>0</v>
      </c>
      <c r="N3268" s="1">
        <f>VLOOKUP(A3268,'ADM Details FY17'!$A$3:$Q$3515,17,FALSE)</f>
        <v>0</v>
      </c>
      <c r="O3268" s="1">
        <f>VLOOKUP(A3268,'ADM Details FY17'!$A$3:$S$3515,19,FALSE)</f>
        <v>0</v>
      </c>
      <c r="P3268" s="1">
        <f>VLOOKUP(A3268,'ADM Details FY17'!$A$3:$U$3515,21,FALSE)</f>
        <v>0</v>
      </c>
      <c r="Q3268" s="1">
        <f>VLOOKUP(A3268,'ADM Details FY17'!$A$3:$V$3515,22,FALSE)</f>
        <v>0</v>
      </c>
      <c r="R3268" s="1">
        <f>VLOOKUP(A3268,'ADM Details FY17'!$A$3:$W$3515,23,FALSE)</f>
        <v>0</v>
      </c>
      <c r="S3268" s="1">
        <f>VLOOKUP(A3268,'ADM Details FY17'!$A$3:$X$3515,24,FALSE)</f>
        <v>0</v>
      </c>
      <c r="T3268" s="1">
        <f>VLOOKUP(A3268,'ADM Details FY17'!$A$3:$Y$3515,25,FALSE)</f>
        <v>0</v>
      </c>
      <c r="U3268" s="1">
        <f>VLOOKUP(A3268,'ADM Details FY17'!$A$3:$AA$3515,27,FALSE)</f>
        <v>0</v>
      </c>
      <c r="V3268" s="1">
        <f>IFERROR(VLOOKUP(C3268,'eindex _tget pp '!$A$4:$E$615,5,FALSE),0)</f>
        <v>0</v>
      </c>
      <c r="W3268" s="31">
        <f>IFERROR(VLOOKUP(C3268,'eindex _tget pp '!$A$4:$F$615,6,FALSE),0)</f>
        <v>0</v>
      </c>
      <c r="X3268" s="4">
        <f>IFERROR(VLOOKUP(B3268,'eschools 16'!$A$2:$F$25,6,FALSE),1)</f>
        <v>1</v>
      </c>
      <c r="Y3268" s="1">
        <f t="shared" ref="Y3268:Y3331" si="255">ROUND(IF(X3268=2,0,(AD3268*0.25*V3268)),2)</f>
        <v>0</v>
      </c>
      <c r="Z3268" s="1">
        <f t="shared" ref="Z3268:Z3331" si="256">ROUND(IF(X3268=2,0,(K3268*272*W3268)),2)</f>
        <v>0</v>
      </c>
      <c r="AA3268" s="31">
        <f>IFERROR(VLOOKUP(C3268,'eindex _tget pp '!$A$4:$G$615,7,FALSE),0)</f>
        <v>0</v>
      </c>
      <c r="AB3268" s="1">
        <f>VLOOKUP(A3268,'ADM Details FY17'!$A$3:$AB$3515,28,FALSE)</f>
        <v>0</v>
      </c>
      <c r="AC3268" s="1">
        <f t="shared" ref="AC3268:AC3331" si="257">ROUND((AA3268*AB3268*923.6758),2)</f>
        <v>0</v>
      </c>
      <c r="AD3268" s="1">
        <f t="shared" ref="AD3268:AD3331" si="258">D3268+(U3268*0.2)</f>
        <v>0</v>
      </c>
      <c r="AE3268" s="1">
        <f t="shared" ref="AE3268:AE3331" si="259">IF(X3268=2,(AD3268*25),(AD3268*150))</f>
        <v>0</v>
      </c>
    </row>
    <row r="3269" spans="1:31" x14ac:dyDescent="0.25">
      <c r="A3269" t="str">
        <f>B3269&amp;"-"&amp;COUNTIF($B$3:B3269,B3269)</f>
        <v>8287-13</v>
      </c>
      <c r="B3269">
        <v>8287</v>
      </c>
      <c r="C3269" s="18">
        <f>VLOOKUP(A3269,'ADM Details FY17'!$A$3:$D$3515,4,FALSE)</f>
        <v>0</v>
      </c>
      <c r="D3269" s="1">
        <f>VLOOKUP(A3269,'ADM Details FY17'!$A$3:$E$3515,5,FALSE)</f>
        <v>0</v>
      </c>
      <c r="E3269" s="1">
        <f>VLOOKUP(A3269,'ADM Details FY17'!$A$3:$F$3515,6,FALSE)</f>
        <v>0</v>
      </c>
      <c r="F3269" s="1">
        <f>VLOOKUP(A3269,'ADM Details FY17'!$A$3:$G$3515,7,FALSE)</f>
        <v>0</v>
      </c>
      <c r="G3269" s="1">
        <f>VLOOKUP(A3269,'ADM Details FY17'!$A$3:$H$3515,8,FALSE)</f>
        <v>0</v>
      </c>
      <c r="H3269" s="1">
        <f>VLOOKUP(A3269,'ADM Details FY17'!$A$3:$I$3515,9,FALSE)</f>
        <v>0</v>
      </c>
      <c r="I3269" s="1">
        <f>VLOOKUP(A3269,'ADM Details FY17'!$A$3:$J$3517,10,FALSE)</f>
        <v>0</v>
      </c>
      <c r="J3269" s="1">
        <f>VLOOKUP(A3269,'ADM Details FY17'!$A$3:$K$3515,11,FALSE)</f>
        <v>0</v>
      </c>
      <c r="K3269" s="1">
        <f>VLOOKUP(A3269,'ADM Details FY17'!$A$3:$M$3515,13,FALSE)</f>
        <v>0</v>
      </c>
      <c r="L3269" s="1">
        <f>VLOOKUP(A3269,'ADM Details FY17'!$A$3:$O$3515,15,FALSE)</f>
        <v>0</v>
      </c>
      <c r="M3269" s="1">
        <f>VLOOKUP(A3269,'ADM Details FY17'!$A$3:$P$3515,16,FALSE)</f>
        <v>0</v>
      </c>
      <c r="N3269" s="1">
        <f>VLOOKUP(A3269,'ADM Details FY17'!$A$3:$Q$3515,17,FALSE)</f>
        <v>0</v>
      </c>
      <c r="O3269" s="1">
        <f>VLOOKUP(A3269,'ADM Details FY17'!$A$3:$S$3515,19,FALSE)</f>
        <v>0</v>
      </c>
      <c r="P3269" s="1">
        <f>VLOOKUP(A3269,'ADM Details FY17'!$A$3:$U$3515,21,FALSE)</f>
        <v>0</v>
      </c>
      <c r="Q3269" s="1">
        <f>VLOOKUP(A3269,'ADM Details FY17'!$A$3:$V$3515,22,FALSE)</f>
        <v>0</v>
      </c>
      <c r="R3269" s="1">
        <f>VLOOKUP(A3269,'ADM Details FY17'!$A$3:$W$3515,23,FALSE)</f>
        <v>0</v>
      </c>
      <c r="S3269" s="1">
        <f>VLOOKUP(A3269,'ADM Details FY17'!$A$3:$X$3515,24,FALSE)</f>
        <v>0</v>
      </c>
      <c r="T3269" s="1">
        <f>VLOOKUP(A3269,'ADM Details FY17'!$A$3:$Y$3515,25,FALSE)</f>
        <v>0</v>
      </c>
      <c r="U3269" s="1">
        <f>VLOOKUP(A3269,'ADM Details FY17'!$A$3:$AA$3515,27,FALSE)</f>
        <v>0</v>
      </c>
      <c r="V3269" s="1">
        <f>IFERROR(VLOOKUP(C3269,'eindex _tget pp '!$A$4:$E$615,5,FALSE),0)</f>
        <v>0</v>
      </c>
      <c r="W3269" s="31">
        <f>IFERROR(VLOOKUP(C3269,'eindex _tget pp '!$A$4:$F$615,6,FALSE),0)</f>
        <v>0</v>
      </c>
      <c r="X3269" s="4">
        <f>IFERROR(VLOOKUP(B3269,'eschools 16'!$A$2:$F$25,6,FALSE),1)</f>
        <v>1</v>
      </c>
      <c r="Y3269" s="1">
        <f t="shared" si="255"/>
        <v>0</v>
      </c>
      <c r="Z3269" s="1">
        <f t="shared" si="256"/>
        <v>0</v>
      </c>
      <c r="AA3269" s="31">
        <f>IFERROR(VLOOKUP(C3269,'eindex _tget pp '!$A$4:$G$615,7,FALSE),0)</f>
        <v>0</v>
      </c>
      <c r="AB3269" s="1">
        <f>VLOOKUP(A3269,'ADM Details FY17'!$A$3:$AB$3515,28,FALSE)</f>
        <v>0</v>
      </c>
      <c r="AC3269" s="1">
        <f t="shared" si="257"/>
        <v>0</v>
      </c>
      <c r="AD3269" s="1">
        <f t="shared" si="258"/>
        <v>0</v>
      </c>
      <c r="AE3269" s="1">
        <f t="shared" si="259"/>
        <v>0</v>
      </c>
    </row>
    <row r="3270" spans="1:31" x14ac:dyDescent="0.25">
      <c r="A3270" t="str">
        <f>B3270&amp;"-"&amp;COUNTIF($B$3:B3270,B3270)</f>
        <v>8287-14</v>
      </c>
      <c r="B3270">
        <v>8287</v>
      </c>
      <c r="C3270" s="18">
        <f>VLOOKUP(A3270,'ADM Details FY17'!$A$3:$D$3515,4,FALSE)</f>
        <v>0</v>
      </c>
      <c r="D3270" s="1">
        <f>VLOOKUP(A3270,'ADM Details FY17'!$A$3:$E$3515,5,FALSE)</f>
        <v>0</v>
      </c>
      <c r="E3270" s="1">
        <f>VLOOKUP(A3270,'ADM Details FY17'!$A$3:$F$3515,6,FALSE)</f>
        <v>0</v>
      </c>
      <c r="F3270" s="1">
        <f>VLOOKUP(A3270,'ADM Details FY17'!$A$3:$G$3515,7,FALSE)</f>
        <v>0</v>
      </c>
      <c r="G3270" s="1">
        <f>VLOOKUP(A3270,'ADM Details FY17'!$A$3:$H$3515,8,FALSE)</f>
        <v>0</v>
      </c>
      <c r="H3270" s="1">
        <f>VLOOKUP(A3270,'ADM Details FY17'!$A$3:$I$3515,9,FALSE)</f>
        <v>0</v>
      </c>
      <c r="I3270" s="1">
        <f>VLOOKUP(A3270,'ADM Details FY17'!$A$3:$J$3517,10,FALSE)</f>
        <v>0</v>
      </c>
      <c r="J3270" s="1">
        <f>VLOOKUP(A3270,'ADM Details FY17'!$A$3:$K$3515,11,FALSE)</f>
        <v>0</v>
      </c>
      <c r="K3270" s="1">
        <f>VLOOKUP(A3270,'ADM Details FY17'!$A$3:$M$3515,13,FALSE)</f>
        <v>0</v>
      </c>
      <c r="L3270" s="1">
        <f>VLOOKUP(A3270,'ADM Details FY17'!$A$3:$O$3515,15,FALSE)</f>
        <v>0</v>
      </c>
      <c r="M3270" s="1">
        <f>VLOOKUP(A3270,'ADM Details FY17'!$A$3:$P$3515,16,FALSE)</f>
        <v>0</v>
      </c>
      <c r="N3270" s="1">
        <f>VLOOKUP(A3270,'ADM Details FY17'!$A$3:$Q$3515,17,FALSE)</f>
        <v>0</v>
      </c>
      <c r="O3270" s="1">
        <f>VLOOKUP(A3270,'ADM Details FY17'!$A$3:$S$3515,19,FALSE)</f>
        <v>0</v>
      </c>
      <c r="P3270" s="1">
        <f>VLOOKUP(A3270,'ADM Details FY17'!$A$3:$U$3515,21,FALSE)</f>
        <v>0</v>
      </c>
      <c r="Q3270" s="1">
        <f>VLOOKUP(A3270,'ADM Details FY17'!$A$3:$V$3515,22,FALSE)</f>
        <v>0</v>
      </c>
      <c r="R3270" s="1">
        <f>VLOOKUP(A3270,'ADM Details FY17'!$A$3:$W$3515,23,FALSE)</f>
        <v>0</v>
      </c>
      <c r="S3270" s="1">
        <f>VLOOKUP(A3270,'ADM Details FY17'!$A$3:$X$3515,24,FALSE)</f>
        <v>0</v>
      </c>
      <c r="T3270" s="1">
        <f>VLOOKUP(A3270,'ADM Details FY17'!$A$3:$Y$3515,25,FALSE)</f>
        <v>0</v>
      </c>
      <c r="U3270" s="1">
        <f>VLOOKUP(A3270,'ADM Details FY17'!$A$3:$AA$3515,27,FALSE)</f>
        <v>0</v>
      </c>
      <c r="V3270" s="1">
        <f>IFERROR(VLOOKUP(C3270,'eindex _tget pp '!$A$4:$E$615,5,FALSE),0)</f>
        <v>0</v>
      </c>
      <c r="W3270" s="31">
        <f>IFERROR(VLOOKUP(C3270,'eindex _tget pp '!$A$4:$F$615,6,FALSE),0)</f>
        <v>0</v>
      </c>
      <c r="X3270" s="4">
        <f>IFERROR(VLOOKUP(B3270,'eschools 16'!$A$2:$F$25,6,FALSE),1)</f>
        <v>1</v>
      </c>
      <c r="Y3270" s="1">
        <f t="shared" si="255"/>
        <v>0</v>
      </c>
      <c r="Z3270" s="1">
        <f t="shared" si="256"/>
        <v>0</v>
      </c>
      <c r="AA3270" s="31">
        <f>IFERROR(VLOOKUP(C3270,'eindex _tget pp '!$A$4:$G$615,7,FALSE),0)</f>
        <v>0</v>
      </c>
      <c r="AB3270" s="1">
        <f>VLOOKUP(A3270,'ADM Details FY17'!$A$3:$AB$3515,28,FALSE)</f>
        <v>0</v>
      </c>
      <c r="AC3270" s="1">
        <f t="shared" si="257"/>
        <v>0</v>
      </c>
      <c r="AD3270" s="1">
        <f t="shared" si="258"/>
        <v>0</v>
      </c>
      <c r="AE3270" s="1">
        <f t="shared" si="259"/>
        <v>0</v>
      </c>
    </row>
    <row r="3271" spans="1:31" x14ac:dyDescent="0.25">
      <c r="A3271" t="str">
        <f>B3271&amp;"-"&amp;COUNTIF($B$3:B3271,B3271)</f>
        <v>8287-15</v>
      </c>
      <c r="B3271">
        <v>8287</v>
      </c>
      <c r="C3271" s="18">
        <f>VLOOKUP(A3271,'ADM Details FY17'!$A$3:$D$3515,4,FALSE)</f>
        <v>0</v>
      </c>
      <c r="D3271" s="1">
        <f>VLOOKUP(A3271,'ADM Details FY17'!$A$3:$E$3515,5,FALSE)</f>
        <v>0</v>
      </c>
      <c r="E3271" s="1">
        <f>VLOOKUP(A3271,'ADM Details FY17'!$A$3:$F$3515,6,FALSE)</f>
        <v>0</v>
      </c>
      <c r="F3271" s="1">
        <f>VLOOKUP(A3271,'ADM Details FY17'!$A$3:$G$3515,7,FALSE)</f>
        <v>0</v>
      </c>
      <c r="G3271" s="1">
        <f>VLOOKUP(A3271,'ADM Details FY17'!$A$3:$H$3515,8,FALSE)</f>
        <v>0</v>
      </c>
      <c r="H3271" s="1">
        <f>VLOOKUP(A3271,'ADM Details FY17'!$A$3:$I$3515,9,FALSE)</f>
        <v>0</v>
      </c>
      <c r="I3271" s="1">
        <f>VLOOKUP(A3271,'ADM Details FY17'!$A$3:$J$3517,10,FALSE)</f>
        <v>0</v>
      </c>
      <c r="J3271" s="1">
        <f>VLOOKUP(A3271,'ADM Details FY17'!$A$3:$K$3515,11,FALSE)</f>
        <v>0</v>
      </c>
      <c r="K3271" s="1">
        <f>VLOOKUP(A3271,'ADM Details FY17'!$A$3:$M$3515,13,FALSE)</f>
        <v>0</v>
      </c>
      <c r="L3271" s="1">
        <f>VLOOKUP(A3271,'ADM Details FY17'!$A$3:$O$3515,15,FALSE)</f>
        <v>0</v>
      </c>
      <c r="M3271" s="1">
        <f>VLOOKUP(A3271,'ADM Details FY17'!$A$3:$P$3515,16,FALSE)</f>
        <v>0</v>
      </c>
      <c r="N3271" s="1">
        <f>VLOOKUP(A3271,'ADM Details FY17'!$A$3:$Q$3515,17,FALSE)</f>
        <v>0</v>
      </c>
      <c r="O3271" s="1">
        <f>VLOOKUP(A3271,'ADM Details FY17'!$A$3:$S$3515,19,FALSE)</f>
        <v>0</v>
      </c>
      <c r="P3271" s="1">
        <f>VLOOKUP(A3271,'ADM Details FY17'!$A$3:$U$3515,21,FALSE)</f>
        <v>0</v>
      </c>
      <c r="Q3271" s="1">
        <f>VLOOKUP(A3271,'ADM Details FY17'!$A$3:$V$3515,22,FALSE)</f>
        <v>0</v>
      </c>
      <c r="R3271" s="1">
        <f>VLOOKUP(A3271,'ADM Details FY17'!$A$3:$W$3515,23,FALSE)</f>
        <v>0</v>
      </c>
      <c r="S3271" s="1">
        <f>VLOOKUP(A3271,'ADM Details FY17'!$A$3:$X$3515,24,FALSE)</f>
        <v>0</v>
      </c>
      <c r="T3271" s="1">
        <f>VLOOKUP(A3271,'ADM Details FY17'!$A$3:$Y$3515,25,FALSE)</f>
        <v>0</v>
      </c>
      <c r="U3271" s="1">
        <f>VLOOKUP(A3271,'ADM Details FY17'!$A$3:$AA$3515,27,FALSE)</f>
        <v>0</v>
      </c>
      <c r="V3271" s="1">
        <f>IFERROR(VLOOKUP(C3271,'eindex _tget pp '!$A$4:$E$615,5,FALSE),0)</f>
        <v>0</v>
      </c>
      <c r="W3271" s="31">
        <f>IFERROR(VLOOKUP(C3271,'eindex _tget pp '!$A$4:$F$615,6,FALSE),0)</f>
        <v>0</v>
      </c>
      <c r="X3271" s="4">
        <f>IFERROR(VLOOKUP(B3271,'eschools 16'!$A$2:$F$25,6,FALSE),1)</f>
        <v>1</v>
      </c>
      <c r="Y3271" s="1">
        <f t="shared" si="255"/>
        <v>0</v>
      </c>
      <c r="Z3271" s="1">
        <f t="shared" si="256"/>
        <v>0</v>
      </c>
      <c r="AA3271" s="31">
        <f>IFERROR(VLOOKUP(C3271,'eindex _tget pp '!$A$4:$G$615,7,FALSE),0)</f>
        <v>0</v>
      </c>
      <c r="AB3271" s="1">
        <f>VLOOKUP(A3271,'ADM Details FY17'!$A$3:$AB$3515,28,FALSE)</f>
        <v>0</v>
      </c>
      <c r="AC3271" s="1">
        <f t="shared" si="257"/>
        <v>0</v>
      </c>
      <c r="AD3271" s="1">
        <f t="shared" si="258"/>
        <v>0</v>
      </c>
      <c r="AE3271" s="1">
        <f t="shared" si="259"/>
        <v>0</v>
      </c>
    </row>
    <row r="3272" spans="1:31" x14ac:dyDescent="0.25">
      <c r="A3272" t="str">
        <f>B3272&amp;"-"&amp;COUNTIF($B$3:B3272,B3272)</f>
        <v>8287-16</v>
      </c>
      <c r="B3272">
        <v>8287</v>
      </c>
      <c r="C3272" s="18">
        <f>VLOOKUP(A3272,'ADM Details FY17'!$A$3:$D$3515,4,FALSE)</f>
        <v>0</v>
      </c>
      <c r="D3272" s="1">
        <f>VLOOKUP(A3272,'ADM Details FY17'!$A$3:$E$3515,5,FALSE)</f>
        <v>0</v>
      </c>
      <c r="E3272" s="1">
        <f>VLOOKUP(A3272,'ADM Details FY17'!$A$3:$F$3515,6,FALSE)</f>
        <v>0</v>
      </c>
      <c r="F3272" s="1">
        <f>VLOOKUP(A3272,'ADM Details FY17'!$A$3:$G$3515,7,FALSE)</f>
        <v>0</v>
      </c>
      <c r="G3272" s="1">
        <f>VLOOKUP(A3272,'ADM Details FY17'!$A$3:$H$3515,8,FALSE)</f>
        <v>0</v>
      </c>
      <c r="H3272" s="1">
        <f>VLOOKUP(A3272,'ADM Details FY17'!$A$3:$I$3515,9,FALSE)</f>
        <v>0</v>
      </c>
      <c r="I3272" s="1">
        <f>VLOOKUP(A3272,'ADM Details FY17'!$A$3:$J$3517,10,FALSE)</f>
        <v>0</v>
      </c>
      <c r="J3272" s="1">
        <f>VLOOKUP(A3272,'ADM Details FY17'!$A$3:$K$3515,11,FALSE)</f>
        <v>0</v>
      </c>
      <c r="K3272" s="1">
        <f>VLOOKUP(A3272,'ADM Details FY17'!$A$3:$M$3515,13,FALSE)</f>
        <v>0</v>
      </c>
      <c r="L3272" s="1">
        <f>VLOOKUP(A3272,'ADM Details FY17'!$A$3:$O$3515,15,FALSE)</f>
        <v>0</v>
      </c>
      <c r="M3272" s="1">
        <f>VLOOKUP(A3272,'ADM Details FY17'!$A$3:$P$3515,16,FALSE)</f>
        <v>0</v>
      </c>
      <c r="N3272" s="1">
        <f>VLOOKUP(A3272,'ADM Details FY17'!$A$3:$Q$3515,17,FALSE)</f>
        <v>0</v>
      </c>
      <c r="O3272" s="1">
        <f>VLOOKUP(A3272,'ADM Details FY17'!$A$3:$S$3515,19,FALSE)</f>
        <v>0</v>
      </c>
      <c r="P3272" s="1">
        <f>VLOOKUP(A3272,'ADM Details FY17'!$A$3:$U$3515,21,FALSE)</f>
        <v>0</v>
      </c>
      <c r="Q3272" s="1">
        <f>VLOOKUP(A3272,'ADM Details FY17'!$A$3:$V$3515,22,FALSE)</f>
        <v>0</v>
      </c>
      <c r="R3272" s="1">
        <f>VLOOKUP(A3272,'ADM Details FY17'!$A$3:$W$3515,23,FALSE)</f>
        <v>0</v>
      </c>
      <c r="S3272" s="1">
        <f>VLOOKUP(A3272,'ADM Details FY17'!$A$3:$X$3515,24,FALSE)</f>
        <v>0</v>
      </c>
      <c r="T3272" s="1">
        <f>VLOOKUP(A3272,'ADM Details FY17'!$A$3:$Y$3515,25,FALSE)</f>
        <v>0</v>
      </c>
      <c r="U3272" s="1">
        <f>VLOOKUP(A3272,'ADM Details FY17'!$A$3:$AA$3515,27,FALSE)</f>
        <v>0</v>
      </c>
      <c r="V3272" s="1">
        <f>IFERROR(VLOOKUP(C3272,'eindex _tget pp '!$A$4:$E$615,5,FALSE),0)</f>
        <v>0</v>
      </c>
      <c r="W3272" s="31">
        <f>IFERROR(VLOOKUP(C3272,'eindex _tget pp '!$A$4:$F$615,6,FALSE),0)</f>
        <v>0</v>
      </c>
      <c r="X3272" s="4">
        <f>IFERROR(VLOOKUP(B3272,'eschools 16'!$A$2:$F$25,6,FALSE),1)</f>
        <v>1</v>
      </c>
      <c r="Y3272" s="1">
        <f t="shared" si="255"/>
        <v>0</v>
      </c>
      <c r="Z3272" s="1">
        <f t="shared" si="256"/>
        <v>0</v>
      </c>
      <c r="AA3272" s="31">
        <f>IFERROR(VLOOKUP(C3272,'eindex _tget pp '!$A$4:$G$615,7,FALSE),0)</f>
        <v>0</v>
      </c>
      <c r="AB3272" s="1">
        <f>VLOOKUP(A3272,'ADM Details FY17'!$A$3:$AB$3515,28,FALSE)</f>
        <v>0</v>
      </c>
      <c r="AC3272" s="1">
        <f t="shared" si="257"/>
        <v>0</v>
      </c>
      <c r="AD3272" s="1">
        <f t="shared" si="258"/>
        <v>0</v>
      </c>
      <c r="AE3272" s="1">
        <f t="shared" si="259"/>
        <v>0</v>
      </c>
    </row>
    <row r="3273" spans="1:31" x14ac:dyDescent="0.25">
      <c r="A3273" t="str">
        <f>B3273&amp;"-"&amp;COUNTIF($B$3:B3273,B3273)</f>
        <v>8287-17</v>
      </c>
      <c r="B3273">
        <v>8287</v>
      </c>
      <c r="C3273" s="18">
        <f>VLOOKUP(A3273,'ADM Details FY17'!$A$3:$D$3515,4,FALSE)</f>
        <v>0</v>
      </c>
      <c r="D3273" s="1">
        <f>VLOOKUP(A3273,'ADM Details FY17'!$A$3:$E$3515,5,FALSE)</f>
        <v>0</v>
      </c>
      <c r="E3273" s="1">
        <f>VLOOKUP(A3273,'ADM Details FY17'!$A$3:$F$3515,6,FALSE)</f>
        <v>0</v>
      </c>
      <c r="F3273" s="1">
        <f>VLOOKUP(A3273,'ADM Details FY17'!$A$3:$G$3515,7,FALSE)</f>
        <v>0</v>
      </c>
      <c r="G3273" s="1">
        <f>VLOOKUP(A3273,'ADM Details FY17'!$A$3:$H$3515,8,FALSE)</f>
        <v>0</v>
      </c>
      <c r="H3273" s="1">
        <f>VLOOKUP(A3273,'ADM Details FY17'!$A$3:$I$3515,9,FALSE)</f>
        <v>0</v>
      </c>
      <c r="I3273" s="1">
        <f>VLOOKUP(A3273,'ADM Details FY17'!$A$3:$J$3517,10,FALSE)</f>
        <v>0</v>
      </c>
      <c r="J3273" s="1">
        <f>VLOOKUP(A3273,'ADM Details FY17'!$A$3:$K$3515,11,FALSE)</f>
        <v>0</v>
      </c>
      <c r="K3273" s="1">
        <f>VLOOKUP(A3273,'ADM Details FY17'!$A$3:$M$3515,13,FALSE)</f>
        <v>0</v>
      </c>
      <c r="L3273" s="1">
        <f>VLOOKUP(A3273,'ADM Details FY17'!$A$3:$O$3515,15,FALSE)</f>
        <v>0</v>
      </c>
      <c r="M3273" s="1">
        <f>VLOOKUP(A3273,'ADM Details FY17'!$A$3:$P$3515,16,FALSE)</f>
        <v>0</v>
      </c>
      <c r="N3273" s="1">
        <f>VLOOKUP(A3273,'ADM Details FY17'!$A$3:$Q$3515,17,FALSE)</f>
        <v>0</v>
      </c>
      <c r="O3273" s="1">
        <f>VLOOKUP(A3273,'ADM Details FY17'!$A$3:$S$3515,19,FALSE)</f>
        <v>0</v>
      </c>
      <c r="P3273" s="1">
        <f>VLOOKUP(A3273,'ADM Details FY17'!$A$3:$U$3515,21,FALSE)</f>
        <v>0</v>
      </c>
      <c r="Q3273" s="1">
        <f>VLOOKUP(A3273,'ADM Details FY17'!$A$3:$V$3515,22,FALSE)</f>
        <v>0</v>
      </c>
      <c r="R3273" s="1">
        <f>VLOOKUP(A3273,'ADM Details FY17'!$A$3:$W$3515,23,FALSE)</f>
        <v>0</v>
      </c>
      <c r="S3273" s="1">
        <f>VLOOKUP(A3273,'ADM Details FY17'!$A$3:$X$3515,24,FALSE)</f>
        <v>0</v>
      </c>
      <c r="T3273" s="1">
        <f>VLOOKUP(A3273,'ADM Details FY17'!$A$3:$Y$3515,25,FALSE)</f>
        <v>0</v>
      </c>
      <c r="U3273" s="1">
        <f>VLOOKUP(A3273,'ADM Details FY17'!$A$3:$AA$3515,27,FALSE)</f>
        <v>0</v>
      </c>
      <c r="V3273" s="1">
        <f>IFERROR(VLOOKUP(C3273,'eindex _tget pp '!$A$4:$E$615,5,FALSE),0)</f>
        <v>0</v>
      </c>
      <c r="W3273" s="31">
        <f>IFERROR(VLOOKUP(C3273,'eindex _tget pp '!$A$4:$F$615,6,FALSE),0)</f>
        <v>0</v>
      </c>
      <c r="X3273" s="4">
        <f>IFERROR(VLOOKUP(B3273,'eschools 16'!$A$2:$F$25,6,FALSE),1)</f>
        <v>1</v>
      </c>
      <c r="Y3273" s="1">
        <f t="shared" si="255"/>
        <v>0</v>
      </c>
      <c r="Z3273" s="1">
        <f t="shared" si="256"/>
        <v>0</v>
      </c>
      <c r="AA3273" s="31">
        <f>IFERROR(VLOOKUP(C3273,'eindex _tget pp '!$A$4:$G$615,7,FALSE),0)</f>
        <v>0</v>
      </c>
      <c r="AB3273" s="1">
        <f>VLOOKUP(A3273,'ADM Details FY17'!$A$3:$AB$3515,28,FALSE)</f>
        <v>0</v>
      </c>
      <c r="AC3273" s="1">
        <f t="shared" si="257"/>
        <v>0</v>
      </c>
      <c r="AD3273" s="1">
        <f t="shared" si="258"/>
        <v>0</v>
      </c>
      <c r="AE3273" s="1">
        <f t="shared" si="259"/>
        <v>0</v>
      </c>
    </row>
    <row r="3274" spans="1:31" x14ac:dyDescent="0.25">
      <c r="A3274" t="str">
        <f>B3274&amp;"-"&amp;COUNTIF($B$3:B3274,B3274)</f>
        <v>8287-18</v>
      </c>
      <c r="B3274">
        <v>8287</v>
      </c>
      <c r="C3274" s="18">
        <f>VLOOKUP(A3274,'ADM Details FY17'!$A$3:$D$3515,4,FALSE)</f>
        <v>0</v>
      </c>
      <c r="D3274" s="1">
        <f>VLOOKUP(A3274,'ADM Details FY17'!$A$3:$E$3515,5,FALSE)</f>
        <v>0</v>
      </c>
      <c r="E3274" s="1">
        <f>VLOOKUP(A3274,'ADM Details FY17'!$A$3:$F$3515,6,FALSE)</f>
        <v>0</v>
      </c>
      <c r="F3274" s="1">
        <f>VLOOKUP(A3274,'ADM Details FY17'!$A$3:$G$3515,7,FALSE)</f>
        <v>0</v>
      </c>
      <c r="G3274" s="1">
        <f>VLOOKUP(A3274,'ADM Details FY17'!$A$3:$H$3515,8,FALSE)</f>
        <v>0</v>
      </c>
      <c r="H3274" s="1">
        <f>VLOOKUP(A3274,'ADM Details FY17'!$A$3:$I$3515,9,FALSE)</f>
        <v>0</v>
      </c>
      <c r="I3274" s="1">
        <f>VLOOKUP(A3274,'ADM Details FY17'!$A$3:$J$3517,10,FALSE)</f>
        <v>0</v>
      </c>
      <c r="J3274" s="1">
        <f>VLOOKUP(A3274,'ADM Details FY17'!$A$3:$K$3515,11,FALSE)</f>
        <v>0</v>
      </c>
      <c r="K3274" s="1">
        <f>VLOOKUP(A3274,'ADM Details FY17'!$A$3:$M$3515,13,FALSE)</f>
        <v>0</v>
      </c>
      <c r="L3274" s="1">
        <f>VLOOKUP(A3274,'ADM Details FY17'!$A$3:$O$3515,15,FALSE)</f>
        <v>0</v>
      </c>
      <c r="M3274" s="1">
        <f>VLOOKUP(A3274,'ADM Details FY17'!$A$3:$P$3515,16,FALSE)</f>
        <v>0</v>
      </c>
      <c r="N3274" s="1">
        <f>VLOOKUP(A3274,'ADM Details FY17'!$A$3:$Q$3515,17,FALSE)</f>
        <v>0</v>
      </c>
      <c r="O3274" s="1">
        <f>VLOOKUP(A3274,'ADM Details FY17'!$A$3:$S$3515,19,FALSE)</f>
        <v>0</v>
      </c>
      <c r="P3274" s="1">
        <f>VLOOKUP(A3274,'ADM Details FY17'!$A$3:$U$3515,21,FALSE)</f>
        <v>0</v>
      </c>
      <c r="Q3274" s="1">
        <f>VLOOKUP(A3274,'ADM Details FY17'!$A$3:$V$3515,22,FALSE)</f>
        <v>0</v>
      </c>
      <c r="R3274" s="1">
        <f>VLOOKUP(A3274,'ADM Details FY17'!$A$3:$W$3515,23,FALSE)</f>
        <v>0</v>
      </c>
      <c r="S3274" s="1">
        <f>VLOOKUP(A3274,'ADM Details FY17'!$A$3:$X$3515,24,FALSE)</f>
        <v>0</v>
      </c>
      <c r="T3274" s="1">
        <f>VLOOKUP(A3274,'ADM Details FY17'!$A$3:$Y$3515,25,FALSE)</f>
        <v>0</v>
      </c>
      <c r="U3274" s="1">
        <f>VLOOKUP(A3274,'ADM Details FY17'!$A$3:$AA$3515,27,FALSE)</f>
        <v>0</v>
      </c>
      <c r="V3274" s="1">
        <f>IFERROR(VLOOKUP(C3274,'eindex _tget pp '!$A$4:$E$615,5,FALSE),0)</f>
        <v>0</v>
      </c>
      <c r="W3274" s="31">
        <f>IFERROR(VLOOKUP(C3274,'eindex _tget pp '!$A$4:$F$615,6,FALSE),0)</f>
        <v>0</v>
      </c>
      <c r="X3274" s="4">
        <f>IFERROR(VLOOKUP(B3274,'eschools 16'!$A$2:$F$25,6,FALSE),1)</f>
        <v>1</v>
      </c>
      <c r="Y3274" s="1">
        <f t="shared" si="255"/>
        <v>0</v>
      </c>
      <c r="Z3274" s="1">
        <f t="shared" si="256"/>
        <v>0</v>
      </c>
      <c r="AA3274" s="31">
        <f>IFERROR(VLOOKUP(C3274,'eindex _tget pp '!$A$4:$G$615,7,FALSE),0)</f>
        <v>0</v>
      </c>
      <c r="AB3274" s="1">
        <f>VLOOKUP(A3274,'ADM Details FY17'!$A$3:$AB$3515,28,FALSE)</f>
        <v>0</v>
      </c>
      <c r="AC3274" s="1">
        <f t="shared" si="257"/>
        <v>0</v>
      </c>
      <c r="AD3274" s="1">
        <f t="shared" si="258"/>
        <v>0</v>
      </c>
      <c r="AE3274" s="1">
        <f t="shared" si="259"/>
        <v>0</v>
      </c>
    </row>
    <row r="3275" spans="1:31" x14ac:dyDescent="0.25">
      <c r="A3275" t="str">
        <f>B3275&amp;"-"&amp;COUNTIF($B$3:B3275,B3275)</f>
        <v>8287-19</v>
      </c>
      <c r="B3275">
        <v>8287</v>
      </c>
      <c r="C3275" s="18">
        <f>VLOOKUP(A3275,'ADM Details FY17'!$A$3:$D$3515,4,FALSE)</f>
        <v>0</v>
      </c>
      <c r="D3275" s="1">
        <f>VLOOKUP(A3275,'ADM Details FY17'!$A$3:$E$3515,5,FALSE)</f>
        <v>0</v>
      </c>
      <c r="E3275" s="1">
        <f>VLOOKUP(A3275,'ADM Details FY17'!$A$3:$F$3515,6,FALSE)</f>
        <v>0</v>
      </c>
      <c r="F3275" s="1">
        <f>VLOOKUP(A3275,'ADM Details FY17'!$A$3:$G$3515,7,FALSE)</f>
        <v>0</v>
      </c>
      <c r="G3275" s="1">
        <f>VLOOKUP(A3275,'ADM Details FY17'!$A$3:$H$3515,8,FALSE)</f>
        <v>0</v>
      </c>
      <c r="H3275" s="1">
        <f>VLOOKUP(A3275,'ADM Details FY17'!$A$3:$I$3515,9,FALSE)</f>
        <v>0</v>
      </c>
      <c r="I3275" s="1">
        <f>VLOOKUP(A3275,'ADM Details FY17'!$A$3:$J$3517,10,FALSE)</f>
        <v>0</v>
      </c>
      <c r="J3275" s="1">
        <f>VLOOKUP(A3275,'ADM Details FY17'!$A$3:$K$3515,11,FALSE)</f>
        <v>0</v>
      </c>
      <c r="K3275" s="1">
        <f>VLOOKUP(A3275,'ADM Details FY17'!$A$3:$M$3515,13,FALSE)</f>
        <v>0</v>
      </c>
      <c r="L3275" s="1">
        <f>VLOOKUP(A3275,'ADM Details FY17'!$A$3:$O$3515,15,FALSE)</f>
        <v>0</v>
      </c>
      <c r="M3275" s="1">
        <f>VLOOKUP(A3275,'ADM Details FY17'!$A$3:$P$3515,16,FALSE)</f>
        <v>0</v>
      </c>
      <c r="N3275" s="1">
        <f>VLOOKUP(A3275,'ADM Details FY17'!$A$3:$Q$3515,17,FALSE)</f>
        <v>0</v>
      </c>
      <c r="O3275" s="1">
        <f>VLOOKUP(A3275,'ADM Details FY17'!$A$3:$S$3515,19,FALSE)</f>
        <v>0</v>
      </c>
      <c r="P3275" s="1">
        <f>VLOOKUP(A3275,'ADM Details FY17'!$A$3:$U$3515,21,FALSE)</f>
        <v>0</v>
      </c>
      <c r="Q3275" s="1">
        <f>VLOOKUP(A3275,'ADM Details FY17'!$A$3:$V$3515,22,FALSE)</f>
        <v>0</v>
      </c>
      <c r="R3275" s="1">
        <f>VLOOKUP(A3275,'ADM Details FY17'!$A$3:$W$3515,23,FALSE)</f>
        <v>0</v>
      </c>
      <c r="S3275" s="1">
        <f>VLOOKUP(A3275,'ADM Details FY17'!$A$3:$X$3515,24,FALSE)</f>
        <v>0</v>
      </c>
      <c r="T3275" s="1">
        <f>VLOOKUP(A3275,'ADM Details FY17'!$A$3:$Y$3515,25,FALSE)</f>
        <v>0</v>
      </c>
      <c r="U3275" s="1">
        <f>VLOOKUP(A3275,'ADM Details FY17'!$A$3:$AA$3515,27,FALSE)</f>
        <v>0</v>
      </c>
      <c r="V3275" s="1">
        <f>IFERROR(VLOOKUP(C3275,'eindex _tget pp '!$A$4:$E$615,5,FALSE),0)</f>
        <v>0</v>
      </c>
      <c r="W3275" s="31">
        <f>IFERROR(VLOOKUP(C3275,'eindex _tget pp '!$A$4:$F$615,6,FALSE),0)</f>
        <v>0</v>
      </c>
      <c r="X3275" s="4">
        <f>IFERROR(VLOOKUP(B3275,'eschools 16'!$A$2:$F$25,6,FALSE),1)</f>
        <v>1</v>
      </c>
      <c r="Y3275" s="1">
        <f t="shared" si="255"/>
        <v>0</v>
      </c>
      <c r="Z3275" s="1">
        <f t="shared" si="256"/>
        <v>0</v>
      </c>
      <c r="AA3275" s="31">
        <f>IFERROR(VLOOKUP(C3275,'eindex _tget pp '!$A$4:$G$615,7,FALSE),0)</f>
        <v>0</v>
      </c>
      <c r="AB3275" s="1">
        <f>VLOOKUP(A3275,'ADM Details FY17'!$A$3:$AB$3515,28,FALSE)</f>
        <v>0</v>
      </c>
      <c r="AC3275" s="1">
        <f t="shared" si="257"/>
        <v>0</v>
      </c>
      <c r="AD3275" s="1">
        <f t="shared" si="258"/>
        <v>0</v>
      </c>
      <c r="AE3275" s="1">
        <f t="shared" si="259"/>
        <v>0</v>
      </c>
    </row>
    <row r="3276" spans="1:31" x14ac:dyDescent="0.25">
      <c r="A3276" t="str">
        <f>B3276&amp;"-"&amp;COUNTIF($B$3:B3276,B3276)</f>
        <v>8287-20</v>
      </c>
      <c r="B3276">
        <v>8287</v>
      </c>
      <c r="C3276" s="18">
        <f>VLOOKUP(A3276,'ADM Details FY17'!$A$3:$D$3515,4,FALSE)</f>
        <v>0</v>
      </c>
      <c r="D3276" s="1">
        <f>VLOOKUP(A3276,'ADM Details FY17'!$A$3:$E$3515,5,FALSE)</f>
        <v>0</v>
      </c>
      <c r="E3276" s="1">
        <f>VLOOKUP(A3276,'ADM Details FY17'!$A$3:$F$3515,6,FALSE)</f>
        <v>0</v>
      </c>
      <c r="F3276" s="1">
        <f>VLOOKUP(A3276,'ADM Details FY17'!$A$3:$G$3515,7,FALSE)</f>
        <v>0</v>
      </c>
      <c r="G3276" s="1">
        <f>VLOOKUP(A3276,'ADM Details FY17'!$A$3:$H$3515,8,FALSE)</f>
        <v>0</v>
      </c>
      <c r="H3276" s="1">
        <f>VLOOKUP(A3276,'ADM Details FY17'!$A$3:$I$3515,9,FALSE)</f>
        <v>0</v>
      </c>
      <c r="I3276" s="1">
        <f>VLOOKUP(A3276,'ADM Details FY17'!$A$3:$J$3517,10,FALSE)</f>
        <v>0</v>
      </c>
      <c r="J3276" s="1">
        <f>VLOOKUP(A3276,'ADM Details FY17'!$A$3:$K$3515,11,FALSE)</f>
        <v>0</v>
      </c>
      <c r="K3276" s="1">
        <f>VLOOKUP(A3276,'ADM Details FY17'!$A$3:$M$3515,13,FALSE)</f>
        <v>0</v>
      </c>
      <c r="L3276" s="1">
        <f>VLOOKUP(A3276,'ADM Details FY17'!$A$3:$O$3515,15,FALSE)</f>
        <v>0</v>
      </c>
      <c r="M3276" s="1">
        <f>VLOOKUP(A3276,'ADM Details FY17'!$A$3:$P$3515,16,FALSE)</f>
        <v>0</v>
      </c>
      <c r="N3276" s="1">
        <f>VLOOKUP(A3276,'ADM Details FY17'!$A$3:$Q$3515,17,FALSE)</f>
        <v>0</v>
      </c>
      <c r="O3276" s="1">
        <f>VLOOKUP(A3276,'ADM Details FY17'!$A$3:$S$3515,19,FALSE)</f>
        <v>0</v>
      </c>
      <c r="P3276" s="1">
        <f>VLOOKUP(A3276,'ADM Details FY17'!$A$3:$U$3515,21,FALSE)</f>
        <v>0</v>
      </c>
      <c r="Q3276" s="1">
        <f>VLOOKUP(A3276,'ADM Details FY17'!$A$3:$V$3515,22,FALSE)</f>
        <v>0</v>
      </c>
      <c r="R3276" s="1">
        <f>VLOOKUP(A3276,'ADM Details FY17'!$A$3:$W$3515,23,FALSE)</f>
        <v>0</v>
      </c>
      <c r="S3276" s="1">
        <f>VLOOKUP(A3276,'ADM Details FY17'!$A$3:$X$3515,24,FALSE)</f>
        <v>0</v>
      </c>
      <c r="T3276" s="1">
        <f>VLOOKUP(A3276,'ADM Details FY17'!$A$3:$Y$3515,25,FALSE)</f>
        <v>0</v>
      </c>
      <c r="U3276" s="1">
        <f>VLOOKUP(A3276,'ADM Details FY17'!$A$3:$AA$3515,27,FALSE)</f>
        <v>0</v>
      </c>
      <c r="V3276" s="1">
        <f>IFERROR(VLOOKUP(C3276,'eindex _tget pp '!$A$4:$E$615,5,FALSE),0)</f>
        <v>0</v>
      </c>
      <c r="W3276" s="31">
        <f>IFERROR(VLOOKUP(C3276,'eindex _tget pp '!$A$4:$F$615,6,FALSE),0)</f>
        <v>0</v>
      </c>
      <c r="X3276" s="4">
        <f>IFERROR(VLOOKUP(B3276,'eschools 16'!$A$2:$F$25,6,FALSE),1)</f>
        <v>1</v>
      </c>
      <c r="Y3276" s="1">
        <f t="shared" si="255"/>
        <v>0</v>
      </c>
      <c r="Z3276" s="1">
        <f t="shared" si="256"/>
        <v>0</v>
      </c>
      <c r="AA3276" s="31">
        <f>IFERROR(VLOOKUP(C3276,'eindex _tget pp '!$A$4:$G$615,7,FALSE),0)</f>
        <v>0</v>
      </c>
      <c r="AB3276" s="1">
        <f>VLOOKUP(A3276,'ADM Details FY17'!$A$3:$AB$3515,28,FALSE)</f>
        <v>0</v>
      </c>
      <c r="AC3276" s="1">
        <f t="shared" si="257"/>
        <v>0</v>
      </c>
      <c r="AD3276" s="1">
        <f t="shared" si="258"/>
        <v>0</v>
      </c>
      <c r="AE3276" s="1">
        <f t="shared" si="259"/>
        <v>0</v>
      </c>
    </row>
    <row r="3277" spans="1:31" x14ac:dyDescent="0.25">
      <c r="A3277" t="str">
        <f>B3277&amp;"-"&amp;COUNTIF($B$3:B3277,B3277)</f>
        <v>8289-1</v>
      </c>
      <c r="B3277">
        <v>8289</v>
      </c>
      <c r="C3277" s="18">
        <f>VLOOKUP(A3277,'ADM Details FY17'!$A$3:$D$3515,4,FALSE)</f>
        <v>48942</v>
      </c>
      <c r="D3277" s="1">
        <f>VLOOKUP(A3277,'ADM Details FY17'!$A$3:$E$3515,5,FALSE)</f>
        <v>5.2</v>
      </c>
      <c r="E3277" s="1">
        <f>VLOOKUP(A3277,'ADM Details FY17'!$A$3:$F$3515,6,FALSE)</f>
        <v>0</v>
      </c>
      <c r="F3277" s="1">
        <f>VLOOKUP(A3277,'ADM Details FY17'!$A$3:$G$3515,7,FALSE)</f>
        <v>1.44</v>
      </c>
      <c r="G3277" s="1">
        <f>VLOOKUP(A3277,'ADM Details FY17'!$A$3:$H$3515,8,FALSE)</f>
        <v>0</v>
      </c>
      <c r="H3277" s="1">
        <f>VLOOKUP(A3277,'ADM Details FY17'!$A$3:$I$3515,9,FALSE)</f>
        <v>0</v>
      </c>
      <c r="I3277" s="1">
        <f>VLOOKUP(A3277,'ADM Details FY17'!$A$3:$J$3517,10,FALSE)</f>
        <v>0</v>
      </c>
      <c r="J3277" s="1">
        <f>VLOOKUP(A3277,'ADM Details FY17'!$A$3:$K$3515,11,FALSE)</f>
        <v>0</v>
      </c>
      <c r="K3277" s="1">
        <f>VLOOKUP(A3277,'ADM Details FY17'!$A$3:$M$3515,13,FALSE)</f>
        <v>0</v>
      </c>
      <c r="L3277" s="1">
        <f>VLOOKUP(A3277,'ADM Details FY17'!$A$3:$O$3515,15,FALSE)</f>
        <v>0</v>
      </c>
      <c r="M3277" s="1">
        <f>VLOOKUP(A3277,'ADM Details FY17'!$A$3:$P$3515,16,FALSE)</f>
        <v>0</v>
      </c>
      <c r="N3277" s="1">
        <f>VLOOKUP(A3277,'ADM Details FY17'!$A$3:$Q$3515,17,FALSE)</f>
        <v>0</v>
      </c>
      <c r="O3277" s="1">
        <f>VLOOKUP(A3277,'ADM Details FY17'!$A$3:$S$3515,19,FALSE)</f>
        <v>0</v>
      </c>
      <c r="P3277" s="1">
        <f>VLOOKUP(A3277,'ADM Details FY17'!$A$3:$U$3515,21,FALSE)</f>
        <v>0</v>
      </c>
      <c r="Q3277" s="1">
        <f>VLOOKUP(A3277,'ADM Details FY17'!$A$3:$V$3515,22,FALSE)</f>
        <v>0</v>
      </c>
      <c r="R3277" s="1">
        <f>VLOOKUP(A3277,'ADM Details FY17'!$A$3:$W$3515,23,FALSE)</f>
        <v>0</v>
      </c>
      <c r="S3277" s="1">
        <f>VLOOKUP(A3277,'ADM Details FY17'!$A$3:$X$3515,24,FALSE)</f>
        <v>0</v>
      </c>
      <c r="T3277" s="1">
        <f>VLOOKUP(A3277,'ADM Details FY17'!$A$3:$Y$3515,25,FALSE)</f>
        <v>0</v>
      </c>
      <c r="U3277" s="1">
        <f>VLOOKUP(A3277,'ADM Details FY17'!$A$3:$AA$3515,27,FALSE)</f>
        <v>0</v>
      </c>
      <c r="V3277" s="1">
        <f>IFERROR(VLOOKUP(C3277,'eindex _tget pp '!$A$4:$E$615,5,FALSE),0)</f>
        <v>259.33274160749403</v>
      </c>
      <c r="W3277" s="31">
        <f>IFERROR(VLOOKUP(C3277,'eindex _tget pp '!$A$4:$F$615,6,FALSE),0)</f>
        <v>0.34743390260000001</v>
      </c>
      <c r="X3277" s="4">
        <f>IFERROR(VLOOKUP(B3277,'eschools 16'!$A$2:$F$25,6,FALSE),1)</f>
        <v>1</v>
      </c>
      <c r="Y3277" s="1">
        <f t="shared" si="255"/>
        <v>337.13</v>
      </c>
      <c r="Z3277" s="1">
        <f t="shared" si="256"/>
        <v>0</v>
      </c>
      <c r="AA3277" s="31">
        <f>IFERROR(VLOOKUP(C3277,'eindex _tget pp '!$A$4:$G$615,7,FALSE),0)</f>
        <v>0.53650382399999996</v>
      </c>
      <c r="AB3277" s="1">
        <f>VLOOKUP(A3277,'ADM Details FY17'!$A$3:$AB$3515,28,FALSE)</f>
        <v>0</v>
      </c>
      <c r="AC3277" s="1">
        <f t="shared" si="257"/>
        <v>0</v>
      </c>
      <c r="AD3277" s="1">
        <f t="shared" si="258"/>
        <v>5.2</v>
      </c>
      <c r="AE3277" s="1">
        <f t="shared" si="259"/>
        <v>780</v>
      </c>
    </row>
    <row r="3278" spans="1:31" x14ac:dyDescent="0.25">
      <c r="A3278" t="str">
        <f>B3278&amp;"-"&amp;COUNTIF($B$3:B3278,B3278)</f>
        <v>8289-2</v>
      </c>
      <c r="B3278">
        <v>8289</v>
      </c>
      <c r="C3278" s="18">
        <f>VLOOKUP(A3278,'ADM Details FY17'!$A$3:$D$3515,4,FALSE)</f>
        <v>50690</v>
      </c>
      <c r="D3278" s="1">
        <f>VLOOKUP(A3278,'ADM Details FY17'!$A$3:$E$3515,5,FALSE)</f>
        <v>4.91</v>
      </c>
      <c r="E3278" s="1">
        <f>VLOOKUP(A3278,'ADM Details FY17'!$A$3:$F$3515,6,FALSE)</f>
        <v>0</v>
      </c>
      <c r="F3278" s="1">
        <f>VLOOKUP(A3278,'ADM Details FY17'!$A$3:$G$3515,7,FALSE)</f>
        <v>0</v>
      </c>
      <c r="G3278" s="1">
        <f>VLOOKUP(A3278,'ADM Details FY17'!$A$3:$H$3515,8,FALSE)</f>
        <v>0</v>
      </c>
      <c r="H3278" s="1">
        <f>VLOOKUP(A3278,'ADM Details FY17'!$A$3:$I$3515,9,FALSE)</f>
        <v>0</v>
      </c>
      <c r="I3278" s="1">
        <f>VLOOKUP(A3278,'ADM Details FY17'!$A$3:$J$3517,10,FALSE)</f>
        <v>0</v>
      </c>
      <c r="J3278" s="1">
        <f>VLOOKUP(A3278,'ADM Details FY17'!$A$3:$K$3515,11,FALSE)</f>
        <v>0</v>
      </c>
      <c r="K3278" s="1">
        <f>VLOOKUP(A3278,'ADM Details FY17'!$A$3:$M$3515,13,FALSE)</f>
        <v>0</v>
      </c>
      <c r="L3278" s="1">
        <f>VLOOKUP(A3278,'ADM Details FY17'!$A$3:$O$3515,15,FALSE)</f>
        <v>0</v>
      </c>
      <c r="M3278" s="1">
        <f>VLOOKUP(A3278,'ADM Details FY17'!$A$3:$P$3515,16,FALSE)</f>
        <v>0</v>
      </c>
      <c r="N3278" s="1">
        <f>VLOOKUP(A3278,'ADM Details FY17'!$A$3:$Q$3515,17,FALSE)</f>
        <v>0</v>
      </c>
      <c r="O3278" s="1">
        <f>VLOOKUP(A3278,'ADM Details FY17'!$A$3:$S$3515,19,FALSE)</f>
        <v>0</v>
      </c>
      <c r="P3278" s="1">
        <f>VLOOKUP(A3278,'ADM Details FY17'!$A$3:$U$3515,21,FALSE)</f>
        <v>0</v>
      </c>
      <c r="Q3278" s="1">
        <f>VLOOKUP(A3278,'ADM Details FY17'!$A$3:$V$3515,22,FALSE)</f>
        <v>0</v>
      </c>
      <c r="R3278" s="1">
        <f>VLOOKUP(A3278,'ADM Details FY17'!$A$3:$W$3515,23,FALSE)</f>
        <v>0</v>
      </c>
      <c r="S3278" s="1">
        <f>VLOOKUP(A3278,'ADM Details FY17'!$A$3:$X$3515,24,FALSE)</f>
        <v>0</v>
      </c>
      <c r="T3278" s="1">
        <f>VLOOKUP(A3278,'ADM Details FY17'!$A$3:$Y$3515,25,FALSE)</f>
        <v>0</v>
      </c>
      <c r="U3278" s="1">
        <f>VLOOKUP(A3278,'ADM Details FY17'!$A$3:$AA$3515,27,FALSE)</f>
        <v>0</v>
      </c>
      <c r="V3278" s="1">
        <f>IFERROR(VLOOKUP(C3278,'eindex _tget pp '!$A$4:$E$615,5,FALSE),0)</f>
        <v>287.33699061584332</v>
      </c>
      <c r="W3278" s="31">
        <f>IFERROR(VLOOKUP(C3278,'eindex _tget pp '!$A$4:$F$615,6,FALSE),0)</f>
        <v>0.51684633700000004</v>
      </c>
      <c r="X3278" s="4">
        <f>IFERROR(VLOOKUP(B3278,'eschools 16'!$A$2:$F$25,6,FALSE),1)</f>
        <v>1</v>
      </c>
      <c r="Y3278" s="1">
        <f t="shared" si="255"/>
        <v>352.71</v>
      </c>
      <c r="Z3278" s="1">
        <f t="shared" si="256"/>
        <v>0</v>
      </c>
      <c r="AA3278" s="31">
        <f>IFERROR(VLOOKUP(C3278,'eindex _tget pp '!$A$4:$G$615,7,FALSE),0)</f>
        <v>0.47174296999999998</v>
      </c>
      <c r="AB3278" s="1">
        <f>VLOOKUP(A3278,'ADM Details FY17'!$A$3:$AB$3515,28,FALSE)</f>
        <v>0</v>
      </c>
      <c r="AC3278" s="1">
        <f t="shared" si="257"/>
        <v>0</v>
      </c>
      <c r="AD3278" s="1">
        <f t="shared" si="258"/>
        <v>4.91</v>
      </c>
      <c r="AE3278" s="1">
        <f t="shared" si="259"/>
        <v>736.5</v>
      </c>
    </row>
    <row r="3279" spans="1:31" x14ac:dyDescent="0.25">
      <c r="A3279" t="str">
        <f>B3279&amp;"-"&amp;COUNTIF($B$3:B3279,B3279)</f>
        <v>8289-3</v>
      </c>
      <c r="B3279">
        <v>8289</v>
      </c>
      <c r="C3279" s="18">
        <f>VLOOKUP(A3279,'ADM Details FY17'!$A$3:$D$3515,4,FALSE)</f>
        <v>50716</v>
      </c>
      <c r="D3279" s="1">
        <f>VLOOKUP(A3279,'ADM Details FY17'!$A$3:$E$3515,5,FALSE)</f>
        <v>2.4700000000000002</v>
      </c>
      <c r="E3279" s="1">
        <f>VLOOKUP(A3279,'ADM Details FY17'!$A$3:$F$3515,6,FALSE)</f>
        <v>0</v>
      </c>
      <c r="F3279" s="1">
        <f>VLOOKUP(A3279,'ADM Details FY17'!$A$3:$G$3515,7,FALSE)</f>
        <v>0</v>
      </c>
      <c r="G3279" s="1">
        <f>VLOOKUP(A3279,'ADM Details FY17'!$A$3:$H$3515,8,FALSE)</f>
        <v>0</v>
      </c>
      <c r="H3279" s="1">
        <f>VLOOKUP(A3279,'ADM Details FY17'!$A$3:$I$3515,9,FALSE)</f>
        <v>0</v>
      </c>
      <c r="I3279" s="1">
        <f>VLOOKUP(A3279,'ADM Details FY17'!$A$3:$J$3517,10,FALSE)</f>
        <v>0</v>
      </c>
      <c r="J3279" s="1">
        <f>VLOOKUP(A3279,'ADM Details FY17'!$A$3:$K$3515,11,FALSE)</f>
        <v>0</v>
      </c>
      <c r="K3279" s="1">
        <f>VLOOKUP(A3279,'ADM Details FY17'!$A$3:$M$3515,13,FALSE)</f>
        <v>0</v>
      </c>
      <c r="L3279" s="1">
        <f>VLOOKUP(A3279,'ADM Details FY17'!$A$3:$O$3515,15,FALSE)</f>
        <v>0</v>
      </c>
      <c r="M3279" s="1">
        <f>VLOOKUP(A3279,'ADM Details FY17'!$A$3:$P$3515,16,FALSE)</f>
        <v>0</v>
      </c>
      <c r="N3279" s="1">
        <f>VLOOKUP(A3279,'ADM Details FY17'!$A$3:$Q$3515,17,FALSE)</f>
        <v>0</v>
      </c>
      <c r="O3279" s="1">
        <f>VLOOKUP(A3279,'ADM Details FY17'!$A$3:$S$3515,19,FALSE)</f>
        <v>0</v>
      </c>
      <c r="P3279" s="1">
        <f>VLOOKUP(A3279,'ADM Details FY17'!$A$3:$U$3515,21,FALSE)</f>
        <v>0</v>
      </c>
      <c r="Q3279" s="1">
        <f>VLOOKUP(A3279,'ADM Details FY17'!$A$3:$V$3515,22,FALSE)</f>
        <v>0</v>
      </c>
      <c r="R3279" s="1">
        <f>VLOOKUP(A3279,'ADM Details FY17'!$A$3:$W$3515,23,FALSE)</f>
        <v>0</v>
      </c>
      <c r="S3279" s="1">
        <f>VLOOKUP(A3279,'ADM Details FY17'!$A$3:$X$3515,24,FALSE)</f>
        <v>0</v>
      </c>
      <c r="T3279" s="1">
        <f>VLOOKUP(A3279,'ADM Details FY17'!$A$3:$Y$3515,25,FALSE)</f>
        <v>0</v>
      </c>
      <c r="U3279" s="1">
        <f>VLOOKUP(A3279,'ADM Details FY17'!$A$3:$AA$3515,27,FALSE)</f>
        <v>0</v>
      </c>
      <c r="V3279" s="1">
        <f>IFERROR(VLOOKUP(C3279,'eindex _tget pp '!$A$4:$E$615,5,FALSE),0)</f>
        <v>223.22098137348169</v>
      </c>
      <c r="W3279" s="31">
        <f>IFERROR(VLOOKUP(C3279,'eindex _tget pp '!$A$4:$F$615,6,FALSE),0)</f>
        <v>0.75223678000000005</v>
      </c>
      <c r="X3279" s="4">
        <f>IFERROR(VLOOKUP(B3279,'eschools 16'!$A$2:$F$25,6,FALSE),1)</f>
        <v>1</v>
      </c>
      <c r="Y3279" s="1">
        <f t="shared" si="255"/>
        <v>137.84</v>
      </c>
      <c r="Z3279" s="1">
        <f t="shared" si="256"/>
        <v>0</v>
      </c>
      <c r="AA3279" s="31">
        <f>IFERROR(VLOOKUP(C3279,'eindex _tget pp '!$A$4:$G$615,7,FALSE),0)</f>
        <v>0.46018977500000002</v>
      </c>
      <c r="AB3279" s="1">
        <f>VLOOKUP(A3279,'ADM Details FY17'!$A$3:$AB$3515,28,FALSE)</f>
        <v>0</v>
      </c>
      <c r="AC3279" s="1">
        <f t="shared" si="257"/>
        <v>0</v>
      </c>
      <c r="AD3279" s="1">
        <f t="shared" si="258"/>
        <v>2.4700000000000002</v>
      </c>
      <c r="AE3279" s="1">
        <f t="shared" si="259"/>
        <v>370.50000000000006</v>
      </c>
    </row>
    <row r="3280" spans="1:31" x14ac:dyDescent="0.25">
      <c r="A3280" t="str">
        <f>B3280&amp;"-"&amp;COUNTIF($B$3:B3280,B3280)</f>
        <v>8289-4</v>
      </c>
      <c r="B3280">
        <v>8289</v>
      </c>
      <c r="C3280" s="18">
        <f>VLOOKUP(A3280,'ADM Details FY17'!$A$3:$D$3515,4,FALSE)</f>
        <v>44602</v>
      </c>
      <c r="D3280" s="1">
        <f>VLOOKUP(A3280,'ADM Details FY17'!$A$3:$E$3515,5,FALSE)</f>
        <v>27.12</v>
      </c>
      <c r="E3280" s="1">
        <f>VLOOKUP(A3280,'ADM Details FY17'!$A$3:$F$3515,6,FALSE)</f>
        <v>0</v>
      </c>
      <c r="F3280" s="1">
        <f>VLOOKUP(A3280,'ADM Details FY17'!$A$3:$G$3515,7,FALSE)</f>
        <v>2</v>
      </c>
      <c r="G3280" s="1">
        <f>VLOOKUP(A3280,'ADM Details FY17'!$A$3:$H$3515,8,FALSE)</f>
        <v>0</v>
      </c>
      <c r="H3280" s="1">
        <f>VLOOKUP(A3280,'ADM Details FY17'!$A$3:$I$3515,9,FALSE)</f>
        <v>0</v>
      </c>
      <c r="I3280" s="1">
        <f>VLOOKUP(A3280,'ADM Details FY17'!$A$3:$J$3517,10,FALSE)</f>
        <v>0</v>
      </c>
      <c r="J3280" s="1">
        <f>VLOOKUP(A3280,'ADM Details FY17'!$A$3:$K$3515,11,FALSE)</f>
        <v>0</v>
      </c>
      <c r="K3280" s="1">
        <f>VLOOKUP(A3280,'ADM Details FY17'!$A$3:$M$3515,13,FALSE)</f>
        <v>2.31</v>
      </c>
      <c r="L3280" s="1">
        <f>VLOOKUP(A3280,'ADM Details FY17'!$A$3:$O$3515,15,FALSE)</f>
        <v>0</v>
      </c>
      <c r="M3280" s="1">
        <f>VLOOKUP(A3280,'ADM Details FY17'!$A$3:$P$3515,16,FALSE)</f>
        <v>0</v>
      </c>
      <c r="N3280" s="1">
        <f>VLOOKUP(A3280,'ADM Details FY17'!$A$3:$Q$3515,17,FALSE)</f>
        <v>0</v>
      </c>
      <c r="O3280" s="1">
        <f>VLOOKUP(A3280,'ADM Details FY17'!$A$3:$S$3515,19,FALSE)</f>
        <v>0</v>
      </c>
      <c r="P3280" s="1">
        <f>VLOOKUP(A3280,'ADM Details FY17'!$A$3:$U$3515,21,FALSE)</f>
        <v>0</v>
      </c>
      <c r="Q3280" s="1">
        <f>VLOOKUP(A3280,'ADM Details FY17'!$A$3:$V$3515,22,FALSE)</f>
        <v>0</v>
      </c>
      <c r="R3280" s="1">
        <f>VLOOKUP(A3280,'ADM Details FY17'!$A$3:$W$3515,23,FALSE)</f>
        <v>0</v>
      </c>
      <c r="S3280" s="1">
        <f>VLOOKUP(A3280,'ADM Details FY17'!$A$3:$X$3515,24,FALSE)</f>
        <v>0</v>
      </c>
      <c r="T3280" s="1">
        <f>VLOOKUP(A3280,'ADM Details FY17'!$A$3:$Y$3515,25,FALSE)</f>
        <v>0</v>
      </c>
      <c r="U3280" s="1">
        <f>VLOOKUP(A3280,'ADM Details FY17'!$A$3:$AA$3515,27,FALSE)</f>
        <v>0</v>
      </c>
      <c r="V3280" s="1">
        <f>IFERROR(VLOOKUP(C3280,'eindex _tget pp '!$A$4:$E$615,5,FALSE),0)</f>
        <v>326.47608091266414</v>
      </c>
      <c r="W3280" s="31">
        <f>IFERROR(VLOOKUP(C3280,'eindex _tget pp '!$A$4:$F$615,6,FALSE),0)</f>
        <v>0.99458624039999999</v>
      </c>
      <c r="X3280" s="4">
        <f>IFERROR(VLOOKUP(B3280,'eschools 16'!$A$2:$F$25,6,FALSE),1)</f>
        <v>1</v>
      </c>
      <c r="Y3280" s="1">
        <f t="shared" si="255"/>
        <v>2213.5100000000002</v>
      </c>
      <c r="Z3280" s="1">
        <f t="shared" si="256"/>
        <v>624.91999999999996</v>
      </c>
      <c r="AA3280" s="31">
        <f>IFERROR(VLOOKUP(C3280,'eindex _tget pp '!$A$4:$G$615,7,FALSE),0)</f>
        <v>0.47172598199999999</v>
      </c>
      <c r="AB3280" s="1">
        <f>VLOOKUP(A3280,'ADM Details FY17'!$A$3:$AB$3515,28,FALSE)</f>
        <v>0</v>
      </c>
      <c r="AC3280" s="1">
        <f t="shared" si="257"/>
        <v>0</v>
      </c>
      <c r="AD3280" s="1">
        <f t="shared" si="258"/>
        <v>27.12</v>
      </c>
      <c r="AE3280" s="1">
        <f t="shared" si="259"/>
        <v>4068</v>
      </c>
    </row>
    <row r="3281" spans="1:31" x14ac:dyDescent="0.25">
      <c r="A3281" t="str">
        <f>B3281&amp;"-"&amp;COUNTIF($B$3:B3281,B3281)</f>
        <v>8289-5</v>
      </c>
      <c r="B3281">
        <v>8289</v>
      </c>
      <c r="C3281" s="18">
        <f>VLOOKUP(A3281,'ADM Details FY17'!$A$3:$D$3515,4,FALSE)</f>
        <v>45609</v>
      </c>
      <c r="D3281" s="1">
        <f>VLOOKUP(A3281,'ADM Details FY17'!$A$3:$E$3515,5,FALSE)</f>
        <v>1.91</v>
      </c>
      <c r="E3281" s="1">
        <f>VLOOKUP(A3281,'ADM Details FY17'!$A$3:$F$3515,6,FALSE)</f>
        <v>0</v>
      </c>
      <c r="F3281" s="1">
        <f>VLOOKUP(A3281,'ADM Details FY17'!$A$3:$G$3515,7,FALSE)</f>
        <v>0</v>
      </c>
      <c r="G3281" s="1">
        <f>VLOOKUP(A3281,'ADM Details FY17'!$A$3:$H$3515,8,FALSE)</f>
        <v>0</v>
      </c>
      <c r="H3281" s="1">
        <f>VLOOKUP(A3281,'ADM Details FY17'!$A$3:$I$3515,9,FALSE)</f>
        <v>0</v>
      </c>
      <c r="I3281" s="1">
        <f>VLOOKUP(A3281,'ADM Details FY17'!$A$3:$J$3517,10,FALSE)</f>
        <v>0</v>
      </c>
      <c r="J3281" s="1">
        <f>VLOOKUP(A3281,'ADM Details FY17'!$A$3:$K$3515,11,FALSE)</f>
        <v>0</v>
      </c>
      <c r="K3281" s="1">
        <f>VLOOKUP(A3281,'ADM Details FY17'!$A$3:$M$3515,13,FALSE)</f>
        <v>0</v>
      </c>
      <c r="L3281" s="1">
        <f>VLOOKUP(A3281,'ADM Details FY17'!$A$3:$O$3515,15,FALSE)</f>
        <v>0</v>
      </c>
      <c r="M3281" s="1">
        <f>VLOOKUP(A3281,'ADM Details FY17'!$A$3:$P$3515,16,FALSE)</f>
        <v>0</v>
      </c>
      <c r="N3281" s="1">
        <f>VLOOKUP(A3281,'ADM Details FY17'!$A$3:$Q$3515,17,FALSE)</f>
        <v>0</v>
      </c>
      <c r="O3281" s="1">
        <f>VLOOKUP(A3281,'ADM Details FY17'!$A$3:$S$3515,19,FALSE)</f>
        <v>0</v>
      </c>
      <c r="P3281" s="1">
        <f>VLOOKUP(A3281,'ADM Details FY17'!$A$3:$U$3515,21,FALSE)</f>
        <v>0</v>
      </c>
      <c r="Q3281" s="1">
        <f>VLOOKUP(A3281,'ADM Details FY17'!$A$3:$V$3515,22,FALSE)</f>
        <v>0</v>
      </c>
      <c r="R3281" s="1">
        <f>VLOOKUP(A3281,'ADM Details FY17'!$A$3:$W$3515,23,FALSE)</f>
        <v>0</v>
      </c>
      <c r="S3281" s="1">
        <f>VLOOKUP(A3281,'ADM Details FY17'!$A$3:$X$3515,24,FALSE)</f>
        <v>0</v>
      </c>
      <c r="T3281" s="1">
        <f>VLOOKUP(A3281,'ADM Details FY17'!$A$3:$Y$3515,25,FALSE)</f>
        <v>0</v>
      </c>
      <c r="U3281" s="1">
        <f>VLOOKUP(A3281,'ADM Details FY17'!$A$3:$AA$3515,27,FALSE)</f>
        <v>0</v>
      </c>
      <c r="V3281" s="1">
        <f>IFERROR(VLOOKUP(C3281,'eindex _tget pp '!$A$4:$E$615,5,FALSE),0)</f>
        <v>0</v>
      </c>
      <c r="W3281" s="31">
        <f>IFERROR(VLOOKUP(C3281,'eindex _tget pp '!$A$4:$F$615,6,FALSE),0)</f>
        <v>0.96625094160000002</v>
      </c>
      <c r="X3281" s="4">
        <f>IFERROR(VLOOKUP(B3281,'eschools 16'!$A$2:$F$25,6,FALSE),1)</f>
        <v>1</v>
      </c>
      <c r="Y3281" s="1">
        <f t="shared" si="255"/>
        <v>0</v>
      </c>
      <c r="Z3281" s="1">
        <f t="shared" si="256"/>
        <v>0</v>
      </c>
      <c r="AA3281" s="31">
        <f>IFERROR(VLOOKUP(C3281,'eindex _tget pp '!$A$4:$G$615,7,FALSE),0)</f>
        <v>0.29168379300000002</v>
      </c>
      <c r="AB3281" s="1">
        <f>VLOOKUP(A3281,'ADM Details FY17'!$A$3:$AB$3515,28,FALSE)</f>
        <v>0</v>
      </c>
      <c r="AC3281" s="1">
        <f t="shared" si="257"/>
        <v>0</v>
      </c>
      <c r="AD3281" s="1">
        <f t="shared" si="258"/>
        <v>1.91</v>
      </c>
      <c r="AE3281" s="1">
        <f t="shared" si="259"/>
        <v>286.5</v>
      </c>
    </row>
    <row r="3282" spans="1:31" x14ac:dyDescent="0.25">
      <c r="A3282" t="str">
        <f>B3282&amp;"-"&amp;COUNTIF($B$3:B3282,B3282)</f>
        <v>8289-6</v>
      </c>
      <c r="B3282">
        <v>8289</v>
      </c>
      <c r="C3282" s="18">
        <f>VLOOKUP(A3282,'ADM Details FY17'!$A$3:$D$3515,4,FALSE)</f>
        <v>44875</v>
      </c>
      <c r="D3282" s="1">
        <f>VLOOKUP(A3282,'ADM Details FY17'!$A$3:$E$3515,5,FALSE)</f>
        <v>2</v>
      </c>
      <c r="E3282" s="1">
        <f>VLOOKUP(A3282,'ADM Details FY17'!$A$3:$F$3515,6,FALSE)</f>
        <v>0</v>
      </c>
      <c r="F3282" s="1">
        <f>VLOOKUP(A3282,'ADM Details FY17'!$A$3:$G$3515,7,FALSE)</f>
        <v>0</v>
      </c>
      <c r="G3282" s="1">
        <f>VLOOKUP(A3282,'ADM Details FY17'!$A$3:$H$3515,8,FALSE)</f>
        <v>0</v>
      </c>
      <c r="H3282" s="1">
        <f>VLOOKUP(A3282,'ADM Details FY17'!$A$3:$I$3515,9,FALSE)</f>
        <v>0</v>
      </c>
      <c r="I3282" s="1">
        <f>VLOOKUP(A3282,'ADM Details FY17'!$A$3:$J$3517,10,FALSE)</f>
        <v>0</v>
      </c>
      <c r="J3282" s="1">
        <f>VLOOKUP(A3282,'ADM Details FY17'!$A$3:$K$3515,11,FALSE)</f>
        <v>0</v>
      </c>
      <c r="K3282" s="1">
        <f>VLOOKUP(A3282,'ADM Details FY17'!$A$3:$M$3515,13,FALSE)</f>
        <v>0</v>
      </c>
      <c r="L3282" s="1">
        <f>VLOOKUP(A3282,'ADM Details FY17'!$A$3:$O$3515,15,FALSE)</f>
        <v>0</v>
      </c>
      <c r="M3282" s="1">
        <f>VLOOKUP(A3282,'ADM Details FY17'!$A$3:$P$3515,16,FALSE)</f>
        <v>0</v>
      </c>
      <c r="N3282" s="1">
        <f>VLOOKUP(A3282,'ADM Details FY17'!$A$3:$Q$3515,17,FALSE)</f>
        <v>0</v>
      </c>
      <c r="O3282" s="1">
        <f>VLOOKUP(A3282,'ADM Details FY17'!$A$3:$S$3515,19,FALSE)</f>
        <v>0</v>
      </c>
      <c r="P3282" s="1">
        <f>VLOOKUP(A3282,'ADM Details FY17'!$A$3:$U$3515,21,FALSE)</f>
        <v>0</v>
      </c>
      <c r="Q3282" s="1">
        <f>VLOOKUP(A3282,'ADM Details FY17'!$A$3:$V$3515,22,FALSE)</f>
        <v>0</v>
      </c>
      <c r="R3282" s="1">
        <f>VLOOKUP(A3282,'ADM Details FY17'!$A$3:$W$3515,23,FALSE)</f>
        <v>0</v>
      </c>
      <c r="S3282" s="1">
        <f>VLOOKUP(A3282,'ADM Details FY17'!$A$3:$X$3515,24,FALSE)</f>
        <v>0</v>
      </c>
      <c r="T3282" s="1">
        <f>VLOOKUP(A3282,'ADM Details FY17'!$A$3:$Y$3515,25,FALSE)</f>
        <v>0</v>
      </c>
      <c r="U3282" s="1">
        <f>VLOOKUP(A3282,'ADM Details FY17'!$A$3:$AA$3515,27,FALSE)</f>
        <v>0</v>
      </c>
      <c r="V3282" s="1">
        <f>IFERROR(VLOOKUP(C3282,'eindex _tget pp '!$A$4:$E$615,5,FALSE),0)</f>
        <v>0</v>
      </c>
      <c r="W3282" s="31">
        <f>IFERROR(VLOOKUP(C3282,'eindex _tget pp '!$A$4:$F$615,6,FALSE),0)</f>
        <v>0.20364269469999999</v>
      </c>
      <c r="X3282" s="4">
        <f>IFERROR(VLOOKUP(B3282,'eschools 16'!$A$2:$F$25,6,FALSE),1)</f>
        <v>1</v>
      </c>
      <c r="Y3282" s="1">
        <f t="shared" si="255"/>
        <v>0</v>
      </c>
      <c r="Z3282" s="1">
        <f t="shared" si="256"/>
        <v>0</v>
      </c>
      <c r="AA3282" s="31">
        <f>IFERROR(VLOOKUP(C3282,'eindex _tget pp '!$A$4:$G$615,7,FALSE),0)</f>
        <v>0.336492662</v>
      </c>
      <c r="AB3282" s="1">
        <f>VLOOKUP(A3282,'ADM Details FY17'!$A$3:$AB$3515,28,FALSE)</f>
        <v>0</v>
      </c>
      <c r="AC3282" s="1">
        <f t="shared" si="257"/>
        <v>0</v>
      </c>
      <c r="AD3282" s="1">
        <f t="shared" si="258"/>
        <v>2</v>
      </c>
      <c r="AE3282" s="1">
        <f t="shared" si="259"/>
        <v>300</v>
      </c>
    </row>
    <row r="3283" spans="1:31" x14ac:dyDescent="0.25">
      <c r="A3283" t="str">
        <f>B3283&amp;"-"&amp;COUNTIF($B$3:B3283,B3283)</f>
        <v>8289-7</v>
      </c>
      <c r="B3283">
        <v>8289</v>
      </c>
      <c r="C3283" s="18">
        <f>VLOOKUP(A3283,'ADM Details FY17'!$A$3:$D$3515,4,FALSE)</f>
        <v>44909</v>
      </c>
      <c r="D3283" s="1">
        <f>VLOOKUP(A3283,'ADM Details FY17'!$A$3:$E$3515,5,FALSE)</f>
        <v>51.51</v>
      </c>
      <c r="E3283" s="1">
        <f>VLOOKUP(A3283,'ADM Details FY17'!$A$3:$F$3515,6,FALSE)</f>
        <v>0</v>
      </c>
      <c r="F3283" s="1">
        <f>VLOOKUP(A3283,'ADM Details FY17'!$A$3:$G$3515,7,FALSE)</f>
        <v>6.52</v>
      </c>
      <c r="G3283" s="1">
        <f>VLOOKUP(A3283,'ADM Details FY17'!$A$3:$H$3515,8,FALSE)</f>
        <v>0.22</v>
      </c>
      <c r="H3283" s="1">
        <f>VLOOKUP(A3283,'ADM Details FY17'!$A$3:$I$3515,9,FALSE)</f>
        <v>0</v>
      </c>
      <c r="I3283" s="1">
        <f>VLOOKUP(A3283,'ADM Details FY17'!$A$3:$J$3517,10,FALSE)</f>
        <v>0</v>
      </c>
      <c r="J3283" s="1">
        <f>VLOOKUP(A3283,'ADM Details FY17'!$A$3:$K$3515,11,FALSE)</f>
        <v>0</v>
      </c>
      <c r="K3283" s="1">
        <f>VLOOKUP(A3283,'ADM Details FY17'!$A$3:$M$3515,13,FALSE)</f>
        <v>4.7300000000000004</v>
      </c>
      <c r="L3283" s="1">
        <f>VLOOKUP(A3283,'ADM Details FY17'!$A$3:$O$3515,15,FALSE)</f>
        <v>0</v>
      </c>
      <c r="M3283" s="1">
        <f>VLOOKUP(A3283,'ADM Details FY17'!$A$3:$P$3515,16,FALSE)</f>
        <v>0</v>
      </c>
      <c r="N3283" s="1">
        <f>VLOOKUP(A3283,'ADM Details FY17'!$A$3:$Q$3515,17,FALSE)</f>
        <v>0</v>
      </c>
      <c r="O3283" s="1">
        <f>VLOOKUP(A3283,'ADM Details FY17'!$A$3:$S$3515,19,FALSE)</f>
        <v>0</v>
      </c>
      <c r="P3283" s="1">
        <f>VLOOKUP(A3283,'ADM Details FY17'!$A$3:$U$3515,21,FALSE)</f>
        <v>0</v>
      </c>
      <c r="Q3283" s="1">
        <f>VLOOKUP(A3283,'ADM Details FY17'!$A$3:$V$3515,22,FALSE)</f>
        <v>0</v>
      </c>
      <c r="R3283" s="1">
        <f>VLOOKUP(A3283,'ADM Details FY17'!$A$3:$W$3515,23,FALSE)</f>
        <v>0</v>
      </c>
      <c r="S3283" s="1">
        <f>VLOOKUP(A3283,'ADM Details FY17'!$A$3:$X$3515,24,FALSE)</f>
        <v>0</v>
      </c>
      <c r="T3283" s="1">
        <f>VLOOKUP(A3283,'ADM Details FY17'!$A$3:$Y$3515,25,FALSE)</f>
        <v>0</v>
      </c>
      <c r="U3283" s="1">
        <f>VLOOKUP(A3283,'ADM Details FY17'!$A$3:$AA$3515,27,FALSE)</f>
        <v>0</v>
      </c>
      <c r="V3283" s="1">
        <f>IFERROR(VLOOKUP(C3283,'eindex _tget pp '!$A$4:$E$615,5,FALSE),0)</f>
        <v>1232.9868147958166</v>
      </c>
      <c r="W3283" s="31">
        <f>IFERROR(VLOOKUP(C3283,'eindex _tget pp '!$A$4:$F$615,6,FALSE),0)</f>
        <v>1.8922585448</v>
      </c>
      <c r="X3283" s="4">
        <f>IFERROR(VLOOKUP(B3283,'eschools 16'!$A$2:$F$25,6,FALSE),1)</f>
        <v>1</v>
      </c>
      <c r="Y3283" s="1">
        <f t="shared" si="255"/>
        <v>15877.79</v>
      </c>
      <c r="Z3283" s="1">
        <f t="shared" si="256"/>
        <v>2434.5</v>
      </c>
      <c r="AA3283" s="31">
        <f>IFERROR(VLOOKUP(C3283,'eindex _tget pp '!$A$4:$G$615,7,FALSE),0)</f>
        <v>0.78552379999999999</v>
      </c>
      <c r="AB3283" s="1">
        <f>VLOOKUP(A3283,'ADM Details FY17'!$A$3:$AB$3515,28,FALSE)</f>
        <v>0</v>
      </c>
      <c r="AC3283" s="1">
        <f t="shared" si="257"/>
        <v>0</v>
      </c>
      <c r="AD3283" s="1">
        <f t="shared" si="258"/>
        <v>51.51</v>
      </c>
      <c r="AE3283" s="1">
        <f t="shared" si="259"/>
        <v>7726.5</v>
      </c>
    </row>
    <row r="3284" spans="1:31" x14ac:dyDescent="0.25">
      <c r="A3284" t="str">
        <f>B3284&amp;"-"&amp;COUNTIF($B$3:B3284,B3284)</f>
        <v>8289-8</v>
      </c>
      <c r="B3284">
        <v>8289</v>
      </c>
      <c r="C3284" s="18">
        <f>VLOOKUP(A3284,'ADM Details FY17'!$A$3:$D$3515,4,FALSE)</f>
        <v>48231</v>
      </c>
      <c r="D3284" s="1">
        <f>VLOOKUP(A3284,'ADM Details FY17'!$A$3:$E$3515,5,FALSE)</f>
        <v>3.91</v>
      </c>
      <c r="E3284" s="1">
        <f>VLOOKUP(A3284,'ADM Details FY17'!$A$3:$F$3515,6,FALSE)</f>
        <v>0</v>
      </c>
      <c r="F3284" s="1">
        <f>VLOOKUP(A3284,'ADM Details FY17'!$A$3:$G$3515,7,FALSE)</f>
        <v>1</v>
      </c>
      <c r="G3284" s="1">
        <f>VLOOKUP(A3284,'ADM Details FY17'!$A$3:$H$3515,8,FALSE)</f>
        <v>0</v>
      </c>
      <c r="H3284" s="1">
        <f>VLOOKUP(A3284,'ADM Details FY17'!$A$3:$I$3515,9,FALSE)</f>
        <v>0</v>
      </c>
      <c r="I3284" s="1">
        <f>VLOOKUP(A3284,'ADM Details FY17'!$A$3:$J$3517,10,FALSE)</f>
        <v>0</v>
      </c>
      <c r="J3284" s="1">
        <f>VLOOKUP(A3284,'ADM Details FY17'!$A$3:$K$3515,11,FALSE)</f>
        <v>0</v>
      </c>
      <c r="K3284" s="1">
        <f>VLOOKUP(A3284,'ADM Details FY17'!$A$3:$M$3515,13,FALSE)</f>
        <v>0</v>
      </c>
      <c r="L3284" s="1">
        <f>VLOOKUP(A3284,'ADM Details FY17'!$A$3:$O$3515,15,FALSE)</f>
        <v>0</v>
      </c>
      <c r="M3284" s="1">
        <f>VLOOKUP(A3284,'ADM Details FY17'!$A$3:$P$3515,16,FALSE)</f>
        <v>0</v>
      </c>
      <c r="N3284" s="1">
        <f>VLOOKUP(A3284,'ADM Details FY17'!$A$3:$Q$3515,17,FALSE)</f>
        <v>0</v>
      </c>
      <c r="O3284" s="1">
        <f>VLOOKUP(A3284,'ADM Details FY17'!$A$3:$S$3515,19,FALSE)</f>
        <v>0</v>
      </c>
      <c r="P3284" s="1">
        <f>VLOOKUP(A3284,'ADM Details FY17'!$A$3:$U$3515,21,FALSE)</f>
        <v>0</v>
      </c>
      <c r="Q3284" s="1">
        <f>VLOOKUP(A3284,'ADM Details FY17'!$A$3:$V$3515,22,FALSE)</f>
        <v>0</v>
      </c>
      <c r="R3284" s="1">
        <f>VLOOKUP(A3284,'ADM Details FY17'!$A$3:$W$3515,23,FALSE)</f>
        <v>0</v>
      </c>
      <c r="S3284" s="1">
        <f>VLOOKUP(A3284,'ADM Details FY17'!$A$3:$X$3515,24,FALSE)</f>
        <v>0</v>
      </c>
      <c r="T3284" s="1">
        <f>VLOOKUP(A3284,'ADM Details FY17'!$A$3:$Y$3515,25,FALSE)</f>
        <v>0</v>
      </c>
      <c r="U3284" s="1">
        <f>VLOOKUP(A3284,'ADM Details FY17'!$A$3:$AA$3515,27,FALSE)</f>
        <v>0</v>
      </c>
      <c r="V3284" s="1">
        <f>IFERROR(VLOOKUP(C3284,'eindex _tget pp '!$A$4:$E$615,5,FALSE),0)</f>
        <v>710.46474099151123</v>
      </c>
      <c r="W3284" s="31">
        <f>IFERROR(VLOOKUP(C3284,'eindex _tget pp '!$A$4:$F$615,6,FALSE),0)</f>
        <v>1.3976599478</v>
      </c>
      <c r="X3284" s="4">
        <f>IFERROR(VLOOKUP(B3284,'eschools 16'!$A$2:$F$25,6,FALSE),1)</f>
        <v>1</v>
      </c>
      <c r="Y3284" s="1">
        <f t="shared" si="255"/>
        <v>694.48</v>
      </c>
      <c r="Z3284" s="1">
        <f t="shared" si="256"/>
        <v>0</v>
      </c>
      <c r="AA3284" s="31">
        <f>IFERROR(VLOOKUP(C3284,'eindex _tget pp '!$A$4:$G$615,7,FALSE),0)</f>
        <v>0.59894108400000001</v>
      </c>
      <c r="AB3284" s="1">
        <f>VLOOKUP(A3284,'ADM Details FY17'!$A$3:$AB$3515,28,FALSE)</f>
        <v>0</v>
      </c>
      <c r="AC3284" s="1">
        <f t="shared" si="257"/>
        <v>0</v>
      </c>
      <c r="AD3284" s="1">
        <f t="shared" si="258"/>
        <v>3.91</v>
      </c>
      <c r="AE3284" s="1">
        <f t="shared" si="259"/>
        <v>586.5</v>
      </c>
    </row>
    <row r="3285" spans="1:31" x14ac:dyDescent="0.25">
      <c r="A3285" t="str">
        <f>B3285&amp;"-"&amp;COUNTIF($B$3:B3285,B3285)</f>
        <v>8289-9</v>
      </c>
      <c r="B3285">
        <v>8289</v>
      </c>
      <c r="C3285" s="18">
        <f>VLOOKUP(A3285,'ADM Details FY17'!$A$3:$D$3515,4,FALSE)</f>
        <v>0</v>
      </c>
      <c r="D3285" s="1">
        <f>VLOOKUP(A3285,'ADM Details FY17'!$A$3:$E$3515,5,FALSE)</f>
        <v>0</v>
      </c>
      <c r="E3285" s="1">
        <f>VLOOKUP(A3285,'ADM Details FY17'!$A$3:$F$3515,6,FALSE)</f>
        <v>0</v>
      </c>
      <c r="F3285" s="1">
        <f>VLOOKUP(A3285,'ADM Details FY17'!$A$3:$G$3515,7,FALSE)</f>
        <v>0</v>
      </c>
      <c r="G3285" s="1">
        <f>VLOOKUP(A3285,'ADM Details FY17'!$A$3:$H$3515,8,FALSE)</f>
        <v>0</v>
      </c>
      <c r="H3285" s="1">
        <f>VLOOKUP(A3285,'ADM Details FY17'!$A$3:$I$3515,9,FALSE)</f>
        <v>0</v>
      </c>
      <c r="I3285" s="1">
        <f>VLOOKUP(A3285,'ADM Details FY17'!$A$3:$J$3517,10,FALSE)</f>
        <v>0</v>
      </c>
      <c r="J3285" s="1">
        <f>VLOOKUP(A3285,'ADM Details FY17'!$A$3:$K$3515,11,FALSE)</f>
        <v>0</v>
      </c>
      <c r="K3285" s="1">
        <f>VLOOKUP(A3285,'ADM Details FY17'!$A$3:$M$3515,13,FALSE)</f>
        <v>0</v>
      </c>
      <c r="L3285" s="1">
        <f>VLOOKUP(A3285,'ADM Details FY17'!$A$3:$O$3515,15,FALSE)</f>
        <v>0</v>
      </c>
      <c r="M3285" s="1">
        <f>VLOOKUP(A3285,'ADM Details FY17'!$A$3:$P$3515,16,FALSE)</f>
        <v>0</v>
      </c>
      <c r="N3285" s="1">
        <f>VLOOKUP(A3285,'ADM Details FY17'!$A$3:$Q$3515,17,FALSE)</f>
        <v>0</v>
      </c>
      <c r="O3285" s="1">
        <f>VLOOKUP(A3285,'ADM Details FY17'!$A$3:$S$3515,19,FALSE)</f>
        <v>0</v>
      </c>
      <c r="P3285" s="1">
        <f>VLOOKUP(A3285,'ADM Details FY17'!$A$3:$U$3515,21,FALSE)</f>
        <v>0</v>
      </c>
      <c r="Q3285" s="1">
        <f>VLOOKUP(A3285,'ADM Details FY17'!$A$3:$V$3515,22,FALSE)</f>
        <v>0</v>
      </c>
      <c r="R3285" s="1">
        <f>VLOOKUP(A3285,'ADM Details FY17'!$A$3:$W$3515,23,FALSE)</f>
        <v>0</v>
      </c>
      <c r="S3285" s="1">
        <f>VLOOKUP(A3285,'ADM Details FY17'!$A$3:$X$3515,24,FALSE)</f>
        <v>0</v>
      </c>
      <c r="T3285" s="1">
        <f>VLOOKUP(A3285,'ADM Details FY17'!$A$3:$Y$3515,25,FALSE)</f>
        <v>0</v>
      </c>
      <c r="U3285" s="1">
        <f>VLOOKUP(A3285,'ADM Details FY17'!$A$3:$AA$3515,27,FALSE)</f>
        <v>0</v>
      </c>
      <c r="V3285" s="1">
        <f>IFERROR(VLOOKUP(C3285,'eindex _tget pp '!$A$4:$E$615,5,FALSE),0)</f>
        <v>0</v>
      </c>
      <c r="W3285" s="31">
        <f>IFERROR(VLOOKUP(C3285,'eindex _tget pp '!$A$4:$F$615,6,FALSE),0)</f>
        <v>0</v>
      </c>
      <c r="X3285" s="4">
        <f>IFERROR(VLOOKUP(B3285,'eschools 16'!$A$2:$F$25,6,FALSE),1)</f>
        <v>1</v>
      </c>
      <c r="Y3285" s="1">
        <f t="shared" si="255"/>
        <v>0</v>
      </c>
      <c r="Z3285" s="1">
        <f t="shared" si="256"/>
        <v>0</v>
      </c>
      <c r="AA3285" s="31">
        <f>IFERROR(VLOOKUP(C3285,'eindex _tget pp '!$A$4:$G$615,7,FALSE),0)</f>
        <v>0</v>
      </c>
      <c r="AB3285" s="1">
        <f>VLOOKUP(A3285,'ADM Details FY17'!$A$3:$AB$3515,28,FALSE)</f>
        <v>0</v>
      </c>
      <c r="AC3285" s="1">
        <f t="shared" si="257"/>
        <v>0</v>
      </c>
      <c r="AD3285" s="1">
        <f t="shared" si="258"/>
        <v>0</v>
      </c>
      <c r="AE3285" s="1">
        <f t="shared" si="259"/>
        <v>0</v>
      </c>
    </row>
    <row r="3286" spans="1:31" x14ac:dyDescent="0.25">
      <c r="A3286" t="str">
        <f>B3286&amp;"-"&amp;COUNTIF($B$3:B3286,B3286)</f>
        <v>8289-10</v>
      </c>
      <c r="B3286">
        <v>8289</v>
      </c>
      <c r="C3286" s="18">
        <f>VLOOKUP(A3286,'ADM Details FY17'!$A$3:$D$3515,4,FALSE)</f>
        <v>0</v>
      </c>
      <c r="D3286" s="1">
        <f>VLOOKUP(A3286,'ADM Details FY17'!$A$3:$E$3515,5,FALSE)</f>
        <v>0</v>
      </c>
      <c r="E3286" s="1">
        <f>VLOOKUP(A3286,'ADM Details FY17'!$A$3:$F$3515,6,FALSE)</f>
        <v>0</v>
      </c>
      <c r="F3286" s="1">
        <f>VLOOKUP(A3286,'ADM Details FY17'!$A$3:$G$3515,7,FALSE)</f>
        <v>0</v>
      </c>
      <c r="G3286" s="1">
        <f>VLOOKUP(A3286,'ADM Details FY17'!$A$3:$H$3515,8,FALSE)</f>
        <v>0</v>
      </c>
      <c r="H3286" s="1">
        <f>VLOOKUP(A3286,'ADM Details FY17'!$A$3:$I$3515,9,FALSE)</f>
        <v>0</v>
      </c>
      <c r="I3286" s="1">
        <f>VLOOKUP(A3286,'ADM Details FY17'!$A$3:$J$3517,10,FALSE)</f>
        <v>0</v>
      </c>
      <c r="J3286" s="1">
        <f>VLOOKUP(A3286,'ADM Details FY17'!$A$3:$K$3515,11,FALSE)</f>
        <v>0</v>
      </c>
      <c r="K3286" s="1">
        <f>VLOOKUP(A3286,'ADM Details FY17'!$A$3:$M$3515,13,FALSE)</f>
        <v>0</v>
      </c>
      <c r="L3286" s="1">
        <f>VLOOKUP(A3286,'ADM Details FY17'!$A$3:$O$3515,15,FALSE)</f>
        <v>0</v>
      </c>
      <c r="M3286" s="1">
        <f>VLOOKUP(A3286,'ADM Details FY17'!$A$3:$P$3515,16,FALSE)</f>
        <v>0</v>
      </c>
      <c r="N3286" s="1">
        <f>VLOOKUP(A3286,'ADM Details FY17'!$A$3:$Q$3515,17,FALSE)</f>
        <v>0</v>
      </c>
      <c r="O3286" s="1">
        <f>VLOOKUP(A3286,'ADM Details FY17'!$A$3:$S$3515,19,FALSE)</f>
        <v>0</v>
      </c>
      <c r="P3286" s="1">
        <f>VLOOKUP(A3286,'ADM Details FY17'!$A$3:$U$3515,21,FALSE)</f>
        <v>0</v>
      </c>
      <c r="Q3286" s="1">
        <f>VLOOKUP(A3286,'ADM Details FY17'!$A$3:$V$3515,22,FALSE)</f>
        <v>0</v>
      </c>
      <c r="R3286" s="1">
        <f>VLOOKUP(A3286,'ADM Details FY17'!$A$3:$W$3515,23,FALSE)</f>
        <v>0</v>
      </c>
      <c r="S3286" s="1">
        <f>VLOOKUP(A3286,'ADM Details FY17'!$A$3:$X$3515,24,FALSE)</f>
        <v>0</v>
      </c>
      <c r="T3286" s="1">
        <f>VLOOKUP(A3286,'ADM Details FY17'!$A$3:$Y$3515,25,FALSE)</f>
        <v>0</v>
      </c>
      <c r="U3286" s="1">
        <f>VLOOKUP(A3286,'ADM Details FY17'!$A$3:$AA$3515,27,FALSE)</f>
        <v>0</v>
      </c>
      <c r="V3286" s="1">
        <f>IFERROR(VLOOKUP(C3286,'eindex _tget pp '!$A$4:$E$615,5,FALSE),0)</f>
        <v>0</v>
      </c>
      <c r="W3286" s="31">
        <f>IFERROR(VLOOKUP(C3286,'eindex _tget pp '!$A$4:$F$615,6,FALSE),0)</f>
        <v>0</v>
      </c>
      <c r="X3286" s="4">
        <f>IFERROR(VLOOKUP(B3286,'eschools 16'!$A$2:$F$25,6,FALSE),1)</f>
        <v>1</v>
      </c>
      <c r="Y3286" s="1">
        <f t="shared" si="255"/>
        <v>0</v>
      </c>
      <c r="Z3286" s="1">
        <f t="shared" si="256"/>
        <v>0</v>
      </c>
      <c r="AA3286" s="31">
        <f>IFERROR(VLOOKUP(C3286,'eindex _tget pp '!$A$4:$G$615,7,FALSE),0)</f>
        <v>0</v>
      </c>
      <c r="AB3286" s="1">
        <f>VLOOKUP(A3286,'ADM Details FY17'!$A$3:$AB$3515,28,FALSE)</f>
        <v>0</v>
      </c>
      <c r="AC3286" s="1">
        <f t="shared" si="257"/>
        <v>0</v>
      </c>
      <c r="AD3286" s="1">
        <f t="shared" si="258"/>
        <v>0</v>
      </c>
      <c r="AE3286" s="1">
        <f t="shared" si="259"/>
        <v>0</v>
      </c>
    </row>
    <row r="3287" spans="1:31" x14ac:dyDescent="0.25">
      <c r="A3287" t="str">
        <f>B3287&amp;"-"&amp;COUNTIF($B$3:B3287,B3287)</f>
        <v>8289-11</v>
      </c>
      <c r="B3287">
        <v>8289</v>
      </c>
      <c r="C3287" s="18">
        <f>VLOOKUP(A3287,'ADM Details FY17'!$A$3:$D$3515,4,FALSE)</f>
        <v>0</v>
      </c>
      <c r="D3287" s="1">
        <f>VLOOKUP(A3287,'ADM Details FY17'!$A$3:$E$3515,5,FALSE)</f>
        <v>0</v>
      </c>
      <c r="E3287" s="1">
        <f>VLOOKUP(A3287,'ADM Details FY17'!$A$3:$F$3515,6,FALSE)</f>
        <v>0</v>
      </c>
      <c r="F3287" s="1">
        <f>VLOOKUP(A3287,'ADM Details FY17'!$A$3:$G$3515,7,FALSE)</f>
        <v>0</v>
      </c>
      <c r="G3287" s="1">
        <f>VLOOKUP(A3287,'ADM Details FY17'!$A$3:$H$3515,8,FALSE)</f>
        <v>0</v>
      </c>
      <c r="H3287" s="1">
        <f>VLOOKUP(A3287,'ADM Details FY17'!$A$3:$I$3515,9,FALSE)</f>
        <v>0</v>
      </c>
      <c r="I3287" s="1">
        <f>VLOOKUP(A3287,'ADM Details FY17'!$A$3:$J$3517,10,FALSE)</f>
        <v>0</v>
      </c>
      <c r="J3287" s="1">
        <f>VLOOKUP(A3287,'ADM Details FY17'!$A$3:$K$3515,11,FALSE)</f>
        <v>0</v>
      </c>
      <c r="K3287" s="1">
        <f>VLOOKUP(A3287,'ADM Details FY17'!$A$3:$M$3515,13,FALSE)</f>
        <v>0</v>
      </c>
      <c r="L3287" s="1">
        <f>VLOOKUP(A3287,'ADM Details FY17'!$A$3:$O$3515,15,FALSE)</f>
        <v>0</v>
      </c>
      <c r="M3287" s="1">
        <f>VLOOKUP(A3287,'ADM Details FY17'!$A$3:$P$3515,16,FALSE)</f>
        <v>0</v>
      </c>
      <c r="N3287" s="1">
        <f>VLOOKUP(A3287,'ADM Details FY17'!$A$3:$Q$3515,17,FALSE)</f>
        <v>0</v>
      </c>
      <c r="O3287" s="1">
        <f>VLOOKUP(A3287,'ADM Details FY17'!$A$3:$S$3515,19,FALSE)</f>
        <v>0</v>
      </c>
      <c r="P3287" s="1">
        <f>VLOOKUP(A3287,'ADM Details FY17'!$A$3:$U$3515,21,FALSE)</f>
        <v>0</v>
      </c>
      <c r="Q3287" s="1">
        <f>VLOOKUP(A3287,'ADM Details FY17'!$A$3:$V$3515,22,FALSE)</f>
        <v>0</v>
      </c>
      <c r="R3287" s="1">
        <f>VLOOKUP(A3287,'ADM Details FY17'!$A$3:$W$3515,23,FALSE)</f>
        <v>0</v>
      </c>
      <c r="S3287" s="1">
        <f>VLOOKUP(A3287,'ADM Details FY17'!$A$3:$X$3515,24,FALSE)</f>
        <v>0</v>
      </c>
      <c r="T3287" s="1">
        <f>VLOOKUP(A3287,'ADM Details FY17'!$A$3:$Y$3515,25,FALSE)</f>
        <v>0</v>
      </c>
      <c r="U3287" s="1">
        <f>VLOOKUP(A3287,'ADM Details FY17'!$A$3:$AA$3515,27,FALSE)</f>
        <v>0</v>
      </c>
      <c r="V3287" s="1">
        <f>IFERROR(VLOOKUP(C3287,'eindex _tget pp '!$A$4:$E$615,5,FALSE),0)</f>
        <v>0</v>
      </c>
      <c r="W3287" s="31">
        <f>IFERROR(VLOOKUP(C3287,'eindex _tget pp '!$A$4:$F$615,6,FALSE),0)</f>
        <v>0</v>
      </c>
      <c r="X3287" s="4">
        <f>IFERROR(VLOOKUP(B3287,'eschools 16'!$A$2:$F$25,6,FALSE),1)</f>
        <v>1</v>
      </c>
      <c r="Y3287" s="1">
        <f t="shared" si="255"/>
        <v>0</v>
      </c>
      <c r="Z3287" s="1">
        <f t="shared" si="256"/>
        <v>0</v>
      </c>
      <c r="AA3287" s="31">
        <f>IFERROR(VLOOKUP(C3287,'eindex _tget pp '!$A$4:$G$615,7,FALSE),0)</f>
        <v>0</v>
      </c>
      <c r="AB3287" s="1">
        <f>VLOOKUP(A3287,'ADM Details FY17'!$A$3:$AB$3515,28,FALSE)</f>
        <v>0</v>
      </c>
      <c r="AC3287" s="1">
        <f t="shared" si="257"/>
        <v>0</v>
      </c>
      <c r="AD3287" s="1">
        <f t="shared" si="258"/>
        <v>0</v>
      </c>
      <c r="AE3287" s="1">
        <f t="shared" si="259"/>
        <v>0</v>
      </c>
    </row>
    <row r="3288" spans="1:31" x14ac:dyDescent="0.25">
      <c r="A3288" t="str">
        <f>B3288&amp;"-"&amp;COUNTIF($B$3:B3288,B3288)</f>
        <v>8289-12</v>
      </c>
      <c r="B3288">
        <v>8289</v>
      </c>
      <c r="C3288" s="18">
        <f>VLOOKUP(A3288,'ADM Details FY17'!$A$3:$D$3515,4,FALSE)</f>
        <v>0</v>
      </c>
      <c r="D3288" s="1">
        <f>VLOOKUP(A3288,'ADM Details FY17'!$A$3:$E$3515,5,FALSE)</f>
        <v>0</v>
      </c>
      <c r="E3288" s="1">
        <f>VLOOKUP(A3288,'ADM Details FY17'!$A$3:$F$3515,6,FALSE)</f>
        <v>0</v>
      </c>
      <c r="F3288" s="1">
        <f>VLOOKUP(A3288,'ADM Details FY17'!$A$3:$G$3515,7,FALSE)</f>
        <v>0</v>
      </c>
      <c r="G3288" s="1">
        <f>VLOOKUP(A3288,'ADM Details FY17'!$A$3:$H$3515,8,FALSE)</f>
        <v>0</v>
      </c>
      <c r="H3288" s="1">
        <f>VLOOKUP(A3288,'ADM Details FY17'!$A$3:$I$3515,9,FALSE)</f>
        <v>0</v>
      </c>
      <c r="I3288" s="1">
        <f>VLOOKUP(A3288,'ADM Details FY17'!$A$3:$J$3517,10,FALSE)</f>
        <v>0</v>
      </c>
      <c r="J3288" s="1">
        <f>VLOOKUP(A3288,'ADM Details FY17'!$A$3:$K$3515,11,FALSE)</f>
        <v>0</v>
      </c>
      <c r="K3288" s="1">
        <f>VLOOKUP(A3288,'ADM Details FY17'!$A$3:$M$3515,13,FALSE)</f>
        <v>0</v>
      </c>
      <c r="L3288" s="1">
        <f>VLOOKUP(A3288,'ADM Details FY17'!$A$3:$O$3515,15,FALSE)</f>
        <v>0</v>
      </c>
      <c r="M3288" s="1">
        <f>VLOOKUP(A3288,'ADM Details FY17'!$A$3:$P$3515,16,FALSE)</f>
        <v>0</v>
      </c>
      <c r="N3288" s="1">
        <f>VLOOKUP(A3288,'ADM Details FY17'!$A$3:$Q$3515,17,FALSE)</f>
        <v>0</v>
      </c>
      <c r="O3288" s="1">
        <f>VLOOKUP(A3288,'ADM Details FY17'!$A$3:$S$3515,19,FALSE)</f>
        <v>0</v>
      </c>
      <c r="P3288" s="1">
        <f>VLOOKUP(A3288,'ADM Details FY17'!$A$3:$U$3515,21,FALSE)</f>
        <v>0</v>
      </c>
      <c r="Q3288" s="1">
        <f>VLOOKUP(A3288,'ADM Details FY17'!$A$3:$V$3515,22,FALSE)</f>
        <v>0</v>
      </c>
      <c r="R3288" s="1">
        <f>VLOOKUP(A3288,'ADM Details FY17'!$A$3:$W$3515,23,FALSE)</f>
        <v>0</v>
      </c>
      <c r="S3288" s="1">
        <f>VLOOKUP(A3288,'ADM Details FY17'!$A$3:$X$3515,24,FALSE)</f>
        <v>0</v>
      </c>
      <c r="T3288" s="1">
        <f>VLOOKUP(A3288,'ADM Details FY17'!$A$3:$Y$3515,25,FALSE)</f>
        <v>0</v>
      </c>
      <c r="U3288" s="1">
        <f>VLOOKUP(A3288,'ADM Details FY17'!$A$3:$AA$3515,27,FALSE)</f>
        <v>0</v>
      </c>
      <c r="V3288" s="1">
        <f>IFERROR(VLOOKUP(C3288,'eindex _tget pp '!$A$4:$E$615,5,FALSE),0)</f>
        <v>0</v>
      </c>
      <c r="W3288" s="31">
        <f>IFERROR(VLOOKUP(C3288,'eindex _tget pp '!$A$4:$F$615,6,FALSE),0)</f>
        <v>0</v>
      </c>
      <c r="X3288" s="4">
        <f>IFERROR(VLOOKUP(B3288,'eschools 16'!$A$2:$F$25,6,FALSE),1)</f>
        <v>1</v>
      </c>
      <c r="Y3288" s="1">
        <f t="shared" si="255"/>
        <v>0</v>
      </c>
      <c r="Z3288" s="1">
        <f t="shared" si="256"/>
        <v>0</v>
      </c>
      <c r="AA3288" s="31">
        <f>IFERROR(VLOOKUP(C3288,'eindex _tget pp '!$A$4:$G$615,7,FALSE),0)</f>
        <v>0</v>
      </c>
      <c r="AB3288" s="1">
        <f>VLOOKUP(A3288,'ADM Details FY17'!$A$3:$AB$3515,28,FALSE)</f>
        <v>0</v>
      </c>
      <c r="AC3288" s="1">
        <f t="shared" si="257"/>
        <v>0</v>
      </c>
      <c r="AD3288" s="1">
        <f t="shared" si="258"/>
        <v>0</v>
      </c>
      <c r="AE3288" s="1">
        <f t="shared" si="259"/>
        <v>0</v>
      </c>
    </row>
    <row r="3289" spans="1:31" x14ac:dyDescent="0.25">
      <c r="A3289" t="str">
        <f>B3289&amp;"-"&amp;COUNTIF($B$3:B3289,B3289)</f>
        <v>8289-13</v>
      </c>
      <c r="B3289">
        <v>8289</v>
      </c>
      <c r="C3289" s="18">
        <f>VLOOKUP(A3289,'ADM Details FY17'!$A$3:$D$3515,4,FALSE)</f>
        <v>0</v>
      </c>
      <c r="D3289" s="1">
        <f>VLOOKUP(A3289,'ADM Details FY17'!$A$3:$E$3515,5,FALSE)</f>
        <v>0</v>
      </c>
      <c r="E3289" s="1">
        <f>VLOOKUP(A3289,'ADM Details FY17'!$A$3:$F$3515,6,FALSE)</f>
        <v>0</v>
      </c>
      <c r="F3289" s="1">
        <f>VLOOKUP(A3289,'ADM Details FY17'!$A$3:$G$3515,7,FALSE)</f>
        <v>0</v>
      </c>
      <c r="G3289" s="1">
        <f>VLOOKUP(A3289,'ADM Details FY17'!$A$3:$H$3515,8,FALSE)</f>
        <v>0</v>
      </c>
      <c r="H3289" s="1">
        <f>VLOOKUP(A3289,'ADM Details FY17'!$A$3:$I$3515,9,FALSE)</f>
        <v>0</v>
      </c>
      <c r="I3289" s="1">
        <f>VLOOKUP(A3289,'ADM Details FY17'!$A$3:$J$3517,10,FALSE)</f>
        <v>0</v>
      </c>
      <c r="J3289" s="1">
        <f>VLOOKUP(A3289,'ADM Details FY17'!$A$3:$K$3515,11,FALSE)</f>
        <v>0</v>
      </c>
      <c r="K3289" s="1">
        <f>VLOOKUP(A3289,'ADM Details FY17'!$A$3:$M$3515,13,FALSE)</f>
        <v>0</v>
      </c>
      <c r="L3289" s="1">
        <f>VLOOKUP(A3289,'ADM Details FY17'!$A$3:$O$3515,15,FALSE)</f>
        <v>0</v>
      </c>
      <c r="M3289" s="1">
        <f>VLOOKUP(A3289,'ADM Details FY17'!$A$3:$P$3515,16,FALSE)</f>
        <v>0</v>
      </c>
      <c r="N3289" s="1">
        <f>VLOOKUP(A3289,'ADM Details FY17'!$A$3:$Q$3515,17,FALSE)</f>
        <v>0</v>
      </c>
      <c r="O3289" s="1">
        <f>VLOOKUP(A3289,'ADM Details FY17'!$A$3:$S$3515,19,FALSE)</f>
        <v>0</v>
      </c>
      <c r="P3289" s="1">
        <f>VLOOKUP(A3289,'ADM Details FY17'!$A$3:$U$3515,21,FALSE)</f>
        <v>0</v>
      </c>
      <c r="Q3289" s="1">
        <f>VLOOKUP(A3289,'ADM Details FY17'!$A$3:$V$3515,22,FALSE)</f>
        <v>0</v>
      </c>
      <c r="R3289" s="1">
        <f>VLOOKUP(A3289,'ADM Details FY17'!$A$3:$W$3515,23,FALSE)</f>
        <v>0</v>
      </c>
      <c r="S3289" s="1">
        <f>VLOOKUP(A3289,'ADM Details FY17'!$A$3:$X$3515,24,FALSE)</f>
        <v>0</v>
      </c>
      <c r="T3289" s="1">
        <f>VLOOKUP(A3289,'ADM Details FY17'!$A$3:$Y$3515,25,FALSE)</f>
        <v>0</v>
      </c>
      <c r="U3289" s="1">
        <f>VLOOKUP(A3289,'ADM Details FY17'!$A$3:$AA$3515,27,FALSE)</f>
        <v>0</v>
      </c>
      <c r="V3289" s="1">
        <f>IFERROR(VLOOKUP(C3289,'eindex _tget pp '!$A$4:$E$615,5,FALSE),0)</f>
        <v>0</v>
      </c>
      <c r="W3289" s="31">
        <f>IFERROR(VLOOKUP(C3289,'eindex _tget pp '!$A$4:$F$615,6,FALSE),0)</f>
        <v>0</v>
      </c>
      <c r="X3289" s="4">
        <f>IFERROR(VLOOKUP(B3289,'eschools 16'!$A$2:$F$25,6,FALSE),1)</f>
        <v>1</v>
      </c>
      <c r="Y3289" s="1">
        <f t="shared" si="255"/>
        <v>0</v>
      </c>
      <c r="Z3289" s="1">
        <f t="shared" si="256"/>
        <v>0</v>
      </c>
      <c r="AA3289" s="31">
        <f>IFERROR(VLOOKUP(C3289,'eindex _tget pp '!$A$4:$G$615,7,FALSE),0)</f>
        <v>0</v>
      </c>
      <c r="AB3289" s="1">
        <f>VLOOKUP(A3289,'ADM Details FY17'!$A$3:$AB$3515,28,FALSE)</f>
        <v>0</v>
      </c>
      <c r="AC3289" s="1">
        <f t="shared" si="257"/>
        <v>0</v>
      </c>
      <c r="AD3289" s="1">
        <f t="shared" si="258"/>
        <v>0</v>
      </c>
      <c r="AE3289" s="1">
        <f t="shared" si="259"/>
        <v>0</v>
      </c>
    </row>
    <row r="3290" spans="1:31" x14ac:dyDescent="0.25">
      <c r="A3290" t="str">
        <f>B3290&amp;"-"&amp;COUNTIF($B$3:B3290,B3290)</f>
        <v>8289-14</v>
      </c>
      <c r="B3290">
        <v>8289</v>
      </c>
      <c r="C3290" s="18">
        <f>VLOOKUP(A3290,'ADM Details FY17'!$A$3:$D$3515,4,FALSE)</f>
        <v>0</v>
      </c>
      <c r="D3290" s="1">
        <f>VLOOKUP(A3290,'ADM Details FY17'!$A$3:$E$3515,5,FALSE)</f>
        <v>0</v>
      </c>
      <c r="E3290" s="1">
        <f>VLOOKUP(A3290,'ADM Details FY17'!$A$3:$F$3515,6,FALSE)</f>
        <v>0</v>
      </c>
      <c r="F3290" s="1">
        <f>VLOOKUP(A3290,'ADM Details FY17'!$A$3:$G$3515,7,FALSE)</f>
        <v>0</v>
      </c>
      <c r="G3290" s="1">
        <f>VLOOKUP(A3290,'ADM Details FY17'!$A$3:$H$3515,8,FALSE)</f>
        <v>0</v>
      </c>
      <c r="H3290" s="1">
        <f>VLOOKUP(A3290,'ADM Details FY17'!$A$3:$I$3515,9,FALSE)</f>
        <v>0</v>
      </c>
      <c r="I3290" s="1">
        <f>VLOOKUP(A3290,'ADM Details FY17'!$A$3:$J$3517,10,FALSE)</f>
        <v>0</v>
      </c>
      <c r="J3290" s="1">
        <f>VLOOKUP(A3290,'ADM Details FY17'!$A$3:$K$3515,11,FALSE)</f>
        <v>0</v>
      </c>
      <c r="K3290" s="1">
        <f>VLOOKUP(A3290,'ADM Details FY17'!$A$3:$M$3515,13,FALSE)</f>
        <v>0</v>
      </c>
      <c r="L3290" s="1">
        <f>VLOOKUP(A3290,'ADM Details FY17'!$A$3:$O$3515,15,FALSE)</f>
        <v>0</v>
      </c>
      <c r="M3290" s="1">
        <f>VLOOKUP(A3290,'ADM Details FY17'!$A$3:$P$3515,16,FALSE)</f>
        <v>0</v>
      </c>
      <c r="N3290" s="1">
        <f>VLOOKUP(A3290,'ADM Details FY17'!$A$3:$Q$3515,17,FALSE)</f>
        <v>0</v>
      </c>
      <c r="O3290" s="1">
        <f>VLOOKUP(A3290,'ADM Details FY17'!$A$3:$S$3515,19,FALSE)</f>
        <v>0</v>
      </c>
      <c r="P3290" s="1">
        <f>VLOOKUP(A3290,'ADM Details FY17'!$A$3:$U$3515,21,FALSE)</f>
        <v>0</v>
      </c>
      <c r="Q3290" s="1">
        <f>VLOOKUP(A3290,'ADM Details FY17'!$A$3:$V$3515,22,FALSE)</f>
        <v>0</v>
      </c>
      <c r="R3290" s="1">
        <f>VLOOKUP(A3290,'ADM Details FY17'!$A$3:$W$3515,23,FALSE)</f>
        <v>0</v>
      </c>
      <c r="S3290" s="1">
        <f>VLOOKUP(A3290,'ADM Details FY17'!$A$3:$X$3515,24,FALSE)</f>
        <v>0</v>
      </c>
      <c r="T3290" s="1">
        <f>VLOOKUP(A3290,'ADM Details FY17'!$A$3:$Y$3515,25,FALSE)</f>
        <v>0</v>
      </c>
      <c r="U3290" s="1">
        <f>VLOOKUP(A3290,'ADM Details FY17'!$A$3:$AA$3515,27,FALSE)</f>
        <v>0</v>
      </c>
      <c r="V3290" s="1">
        <f>IFERROR(VLOOKUP(C3290,'eindex _tget pp '!$A$4:$E$615,5,FALSE),0)</f>
        <v>0</v>
      </c>
      <c r="W3290" s="31">
        <f>IFERROR(VLOOKUP(C3290,'eindex _tget pp '!$A$4:$F$615,6,FALSE),0)</f>
        <v>0</v>
      </c>
      <c r="X3290" s="4">
        <f>IFERROR(VLOOKUP(B3290,'eschools 16'!$A$2:$F$25,6,FALSE),1)</f>
        <v>1</v>
      </c>
      <c r="Y3290" s="1">
        <f t="shared" si="255"/>
        <v>0</v>
      </c>
      <c r="Z3290" s="1">
        <f t="shared" si="256"/>
        <v>0</v>
      </c>
      <c r="AA3290" s="31">
        <f>IFERROR(VLOOKUP(C3290,'eindex _tget pp '!$A$4:$G$615,7,FALSE),0)</f>
        <v>0</v>
      </c>
      <c r="AB3290" s="1">
        <f>VLOOKUP(A3290,'ADM Details FY17'!$A$3:$AB$3515,28,FALSE)</f>
        <v>0</v>
      </c>
      <c r="AC3290" s="1">
        <f t="shared" si="257"/>
        <v>0</v>
      </c>
      <c r="AD3290" s="1">
        <f t="shared" si="258"/>
        <v>0</v>
      </c>
      <c r="AE3290" s="1">
        <f t="shared" si="259"/>
        <v>0</v>
      </c>
    </row>
    <row r="3291" spans="1:31" x14ac:dyDescent="0.25">
      <c r="A3291" t="str">
        <f>B3291&amp;"-"&amp;COUNTIF($B$3:B3291,B3291)</f>
        <v>8289-15</v>
      </c>
      <c r="B3291">
        <v>8289</v>
      </c>
      <c r="C3291" s="18">
        <f>VLOOKUP(A3291,'ADM Details FY17'!$A$3:$D$3515,4,FALSE)</f>
        <v>0</v>
      </c>
      <c r="D3291" s="1">
        <f>VLOOKUP(A3291,'ADM Details FY17'!$A$3:$E$3515,5,FALSE)</f>
        <v>0</v>
      </c>
      <c r="E3291" s="1">
        <f>VLOOKUP(A3291,'ADM Details FY17'!$A$3:$F$3515,6,FALSE)</f>
        <v>0</v>
      </c>
      <c r="F3291" s="1">
        <f>VLOOKUP(A3291,'ADM Details FY17'!$A$3:$G$3515,7,FALSE)</f>
        <v>0</v>
      </c>
      <c r="G3291" s="1">
        <f>VLOOKUP(A3291,'ADM Details FY17'!$A$3:$H$3515,8,FALSE)</f>
        <v>0</v>
      </c>
      <c r="H3291" s="1">
        <f>VLOOKUP(A3291,'ADM Details FY17'!$A$3:$I$3515,9,FALSE)</f>
        <v>0</v>
      </c>
      <c r="I3291" s="1">
        <f>VLOOKUP(A3291,'ADM Details FY17'!$A$3:$J$3517,10,FALSE)</f>
        <v>0</v>
      </c>
      <c r="J3291" s="1">
        <f>VLOOKUP(A3291,'ADM Details FY17'!$A$3:$K$3515,11,FALSE)</f>
        <v>0</v>
      </c>
      <c r="K3291" s="1">
        <f>VLOOKUP(A3291,'ADM Details FY17'!$A$3:$M$3515,13,FALSE)</f>
        <v>0</v>
      </c>
      <c r="L3291" s="1">
        <f>VLOOKUP(A3291,'ADM Details FY17'!$A$3:$O$3515,15,FALSE)</f>
        <v>0</v>
      </c>
      <c r="M3291" s="1">
        <f>VLOOKUP(A3291,'ADM Details FY17'!$A$3:$P$3515,16,FALSE)</f>
        <v>0</v>
      </c>
      <c r="N3291" s="1">
        <f>VLOOKUP(A3291,'ADM Details FY17'!$A$3:$Q$3515,17,FALSE)</f>
        <v>0</v>
      </c>
      <c r="O3291" s="1">
        <f>VLOOKUP(A3291,'ADM Details FY17'!$A$3:$S$3515,19,FALSE)</f>
        <v>0</v>
      </c>
      <c r="P3291" s="1">
        <f>VLOOKUP(A3291,'ADM Details FY17'!$A$3:$U$3515,21,FALSE)</f>
        <v>0</v>
      </c>
      <c r="Q3291" s="1">
        <f>VLOOKUP(A3291,'ADM Details FY17'!$A$3:$V$3515,22,FALSE)</f>
        <v>0</v>
      </c>
      <c r="R3291" s="1">
        <f>VLOOKUP(A3291,'ADM Details FY17'!$A$3:$W$3515,23,FALSE)</f>
        <v>0</v>
      </c>
      <c r="S3291" s="1">
        <f>VLOOKUP(A3291,'ADM Details FY17'!$A$3:$X$3515,24,FALSE)</f>
        <v>0</v>
      </c>
      <c r="T3291" s="1">
        <f>VLOOKUP(A3291,'ADM Details FY17'!$A$3:$Y$3515,25,FALSE)</f>
        <v>0</v>
      </c>
      <c r="U3291" s="1">
        <f>VLOOKUP(A3291,'ADM Details FY17'!$A$3:$AA$3515,27,FALSE)</f>
        <v>0</v>
      </c>
      <c r="V3291" s="1">
        <f>IFERROR(VLOOKUP(C3291,'eindex _tget pp '!$A$4:$E$615,5,FALSE),0)</f>
        <v>0</v>
      </c>
      <c r="W3291" s="31">
        <f>IFERROR(VLOOKUP(C3291,'eindex _tget pp '!$A$4:$F$615,6,FALSE),0)</f>
        <v>0</v>
      </c>
      <c r="X3291" s="4">
        <f>IFERROR(VLOOKUP(B3291,'eschools 16'!$A$2:$F$25,6,FALSE),1)</f>
        <v>1</v>
      </c>
      <c r="Y3291" s="1">
        <f t="shared" si="255"/>
        <v>0</v>
      </c>
      <c r="Z3291" s="1">
        <f t="shared" si="256"/>
        <v>0</v>
      </c>
      <c r="AA3291" s="31">
        <f>IFERROR(VLOOKUP(C3291,'eindex _tget pp '!$A$4:$G$615,7,FALSE),0)</f>
        <v>0</v>
      </c>
      <c r="AB3291" s="1">
        <f>VLOOKUP(A3291,'ADM Details FY17'!$A$3:$AB$3515,28,FALSE)</f>
        <v>0</v>
      </c>
      <c r="AC3291" s="1">
        <f t="shared" si="257"/>
        <v>0</v>
      </c>
      <c r="AD3291" s="1">
        <f t="shared" si="258"/>
        <v>0</v>
      </c>
      <c r="AE3291" s="1">
        <f t="shared" si="259"/>
        <v>0</v>
      </c>
    </row>
    <row r="3292" spans="1:31" x14ac:dyDescent="0.25">
      <c r="A3292" t="str">
        <f>B3292&amp;"-"&amp;COUNTIF($B$3:B3292,B3292)</f>
        <v>8289-16</v>
      </c>
      <c r="B3292">
        <v>8289</v>
      </c>
      <c r="C3292" s="18">
        <f>VLOOKUP(A3292,'ADM Details FY17'!$A$3:$D$3515,4,FALSE)</f>
        <v>0</v>
      </c>
      <c r="D3292" s="1">
        <f>VLOOKUP(A3292,'ADM Details FY17'!$A$3:$E$3515,5,FALSE)</f>
        <v>0</v>
      </c>
      <c r="E3292" s="1">
        <f>VLOOKUP(A3292,'ADM Details FY17'!$A$3:$F$3515,6,FALSE)</f>
        <v>0</v>
      </c>
      <c r="F3292" s="1">
        <f>VLOOKUP(A3292,'ADM Details FY17'!$A$3:$G$3515,7,FALSE)</f>
        <v>0</v>
      </c>
      <c r="G3292" s="1">
        <f>VLOOKUP(A3292,'ADM Details FY17'!$A$3:$H$3515,8,FALSE)</f>
        <v>0</v>
      </c>
      <c r="H3292" s="1">
        <f>VLOOKUP(A3292,'ADM Details FY17'!$A$3:$I$3515,9,FALSE)</f>
        <v>0</v>
      </c>
      <c r="I3292" s="1">
        <f>VLOOKUP(A3292,'ADM Details FY17'!$A$3:$J$3517,10,FALSE)</f>
        <v>0</v>
      </c>
      <c r="J3292" s="1">
        <f>VLOOKUP(A3292,'ADM Details FY17'!$A$3:$K$3515,11,FALSE)</f>
        <v>0</v>
      </c>
      <c r="K3292" s="1">
        <f>VLOOKUP(A3292,'ADM Details FY17'!$A$3:$M$3515,13,FALSE)</f>
        <v>0</v>
      </c>
      <c r="L3292" s="1">
        <f>VLOOKUP(A3292,'ADM Details FY17'!$A$3:$O$3515,15,FALSE)</f>
        <v>0</v>
      </c>
      <c r="M3292" s="1">
        <f>VLOOKUP(A3292,'ADM Details FY17'!$A$3:$P$3515,16,FALSE)</f>
        <v>0</v>
      </c>
      <c r="N3292" s="1">
        <f>VLOOKUP(A3292,'ADM Details FY17'!$A$3:$Q$3515,17,FALSE)</f>
        <v>0</v>
      </c>
      <c r="O3292" s="1">
        <f>VLOOKUP(A3292,'ADM Details FY17'!$A$3:$S$3515,19,FALSE)</f>
        <v>0</v>
      </c>
      <c r="P3292" s="1">
        <f>VLOOKUP(A3292,'ADM Details FY17'!$A$3:$U$3515,21,FALSE)</f>
        <v>0</v>
      </c>
      <c r="Q3292" s="1">
        <f>VLOOKUP(A3292,'ADM Details FY17'!$A$3:$V$3515,22,FALSE)</f>
        <v>0</v>
      </c>
      <c r="R3292" s="1">
        <f>VLOOKUP(A3292,'ADM Details FY17'!$A$3:$W$3515,23,FALSE)</f>
        <v>0</v>
      </c>
      <c r="S3292" s="1">
        <f>VLOOKUP(A3292,'ADM Details FY17'!$A$3:$X$3515,24,FALSE)</f>
        <v>0</v>
      </c>
      <c r="T3292" s="1">
        <f>VLOOKUP(A3292,'ADM Details FY17'!$A$3:$Y$3515,25,FALSE)</f>
        <v>0</v>
      </c>
      <c r="U3292" s="1">
        <f>VLOOKUP(A3292,'ADM Details FY17'!$A$3:$AA$3515,27,FALSE)</f>
        <v>0</v>
      </c>
      <c r="V3292" s="1">
        <f>IFERROR(VLOOKUP(C3292,'eindex _tget pp '!$A$4:$E$615,5,FALSE),0)</f>
        <v>0</v>
      </c>
      <c r="W3292" s="31">
        <f>IFERROR(VLOOKUP(C3292,'eindex _tget pp '!$A$4:$F$615,6,FALSE),0)</f>
        <v>0</v>
      </c>
      <c r="X3292" s="4">
        <f>IFERROR(VLOOKUP(B3292,'eschools 16'!$A$2:$F$25,6,FALSE),1)</f>
        <v>1</v>
      </c>
      <c r="Y3292" s="1">
        <f t="shared" si="255"/>
        <v>0</v>
      </c>
      <c r="Z3292" s="1">
        <f t="shared" si="256"/>
        <v>0</v>
      </c>
      <c r="AA3292" s="31">
        <f>IFERROR(VLOOKUP(C3292,'eindex _tget pp '!$A$4:$G$615,7,FALSE),0)</f>
        <v>0</v>
      </c>
      <c r="AB3292" s="1">
        <f>VLOOKUP(A3292,'ADM Details FY17'!$A$3:$AB$3515,28,FALSE)</f>
        <v>0</v>
      </c>
      <c r="AC3292" s="1">
        <f t="shared" si="257"/>
        <v>0</v>
      </c>
      <c r="AD3292" s="1">
        <f t="shared" si="258"/>
        <v>0</v>
      </c>
      <c r="AE3292" s="1">
        <f t="shared" si="259"/>
        <v>0</v>
      </c>
    </row>
    <row r="3293" spans="1:31" x14ac:dyDescent="0.25">
      <c r="A3293" t="str">
        <f>B3293&amp;"-"&amp;COUNTIF($B$3:B3293,B3293)</f>
        <v>9122-1</v>
      </c>
      <c r="B3293">
        <v>9122</v>
      </c>
      <c r="C3293" s="18">
        <f>VLOOKUP(A3293,'ADM Details FY17'!$A$3:$D$3515,4,FALSE)</f>
        <v>43802</v>
      </c>
      <c r="D3293" s="1">
        <f>VLOOKUP(A3293,'ADM Details FY17'!$A$3:$E$3515,5,FALSE)</f>
        <v>212.34</v>
      </c>
      <c r="E3293" s="1">
        <f>VLOOKUP(A3293,'ADM Details FY17'!$A$3:$F$3515,6,FALSE)</f>
        <v>0.97</v>
      </c>
      <c r="F3293" s="1">
        <f>VLOOKUP(A3293,'ADM Details FY17'!$A$3:$G$3515,7,FALSE)</f>
        <v>31.2</v>
      </c>
      <c r="G3293" s="1">
        <f>VLOOKUP(A3293,'ADM Details FY17'!$A$3:$H$3515,8,FALSE)</f>
        <v>2.1</v>
      </c>
      <c r="H3293" s="1">
        <f>VLOOKUP(A3293,'ADM Details FY17'!$A$3:$I$3515,9,FALSE)</f>
        <v>0</v>
      </c>
      <c r="I3293" s="1">
        <f>VLOOKUP(A3293,'ADM Details FY17'!$A$3:$J$3517,10,FALSE)</f>
        <v>0</v>
      </c>
      <c r="J3293" s="1">
        <f>VLOOKUP(A3293,'ADM Details FY17'!$A$3:$K$3515,11,FALSE)</f>
        <v>1.27</v>
      </c>
      <c r="K3293" s="1">
        <f>VLOOKUP(A3293,'ADM Details FY17'!$A$3:$M$3515,13,FALSE)</f>
        <v>212.34</v>
      </c>
      <c r="L3293" s="1">
        <f>VLOOKUP(A3293,'ADM Details FY17'!$A$3:$O$3515,15,FALSE)</f>
        <v>0</v>
      </c>
      <c r="M3293" s="1">
        <f>VLOOKUP(A3293,'ADM Details FY17'!$A$3:$P$3515,16,FALSE)</f>
        <v>0</v>
      </c>
      <c r="N3293" s="1">
        <f>VLOOKUP(A3293,'ADM Details FY17'!$A$3:$Q$3515,17,FALSE)</f>
        <v>0</v>
      </c>
      <c r="O3293" s="1">
        <f>VLOOKUP(A3293,'ADM Details FY17'!$A$3:$S$3515,19,FALSE)</f>
        <v>0</v>
      </c>
      <c r="P3293" s="1">
        <f>VLOOKUP(A3293,'ADM Details FY17'!$A$3:$U$3515,21,FALSE)</f>
        <v>0</v>
      </c>
      <c r="Q3293" s="1">
        <f>VLOOKUP(A3293,'ADM Details FY17'!$A$3:$V$3515,22,FALSE)</f>
        <v>0</v>
      </c>
      <c r="R3293" s="1">
        <f>VLOOKUP(A3293,'ADM Details FY17'!$A$3:$W$3515,23,FALSE)</f>
        <v>0</v>
      </c>
      <c r="S3293" s="1">
        <f>VLOOKUP(A3293,'ADM Details FY17'!$A$3:$X$3515,24,FALSE)</f>
        <v>0</v>
      </c>
      <c r="T3293" s="1">
        <f>VLOOKUP(A3293,'ADM Details FY17'!$A$3:$Y$3515,25,FALSE)</f>
        <v>0</v>
      </c>
      <c r="U3293" s="1">
        <f>VLOOKUP(A3293,'ADM Details FY17'!$A$3:$AA$3515,27,FALSE)</f>
        <v>0</v>
      </c>
      <c r="V3293" s="1">
        <f>IFERROR(VLOOKUP(C3293,'eindex _tget pp '!$A$4:$E$615,5,FALSE),0)</f>
        <v>454.00578141101448</v>
      </c>
      <c r="W3293" s="31">
        <f>IFERROR(VLOOKUP(C3293,'eindex _tget pp '!$A$4:$F$615,6,FALSE),0)</f>
        <v>3.6729279115</v>
      </c>
      <c r="X3293" s="4">
        <f>IFERROR(VLOOKUP(B3293,'eschools 16'!$A$2:$F$25,6,FALSE),1)</f>
        <v>1</v>
      </c>
      <c r="Y3293" s="1">
        <f t="shared" si="255"/>
        <v>24100.9</v>
      </c>
      <c r="Z3293" s="1">
        <f t="shared" si="256"/>
        <v>212135.39</v>
      </c>
      <c r="AA3293" s="31">
        <f>IFERROR(VLOOKUP(C3293,'eindex _tget pp '!$A$4:$G$615,7,FALSE),0)</f>
        <v>0.53438618000000004</v>
      </c>
      <c r="AB3293" s="1">
        <f>VLOOKUP(A3293,'ADM Details FY17'!$A$3:$AB$3515,28,FALSE)</f>
        <v>0</v>
      </c>
      <c r="AC3293" s="1">
        <f t="shared" si="257"/>
        <v>0</v>
      </c>
      <c r="AD3293" s="1">
        <f t="shared" si="258"/>
        <v>212.34</v>
      </c>
      <c r="AE3293" s="1">
        <f t="shared" si="259"/>
        <v>31851</v>
      </c>
    </row>
    <row r="3294" spans="1:31" x14ac:dyDescent="0.25">
      <c r="A3294" t="str">
        <f>B3294&amp;"-"&amp;COUNTIF($B$3:B3294,B3294)</f>
        <v>9122-2</v>
      </c>
      <c r="B3294">
        <v>9122</v>
      </c>
      <c r="C3294" s="18">
        <f>VLOOKUP(A3294,'ADM Details FY17'!$A$3:$D$3515,4,FALSE)</f>
        <v>46979</v>
      </c>
      <c r="D3294" s="1">
        <f>VLOOKUP(A3294,'ADM Details FY17'!$A$3:$E$3515,5,FALSE)</f>
        <v>2</v>
      </c>
      <c r="E3294" s="1">
        <f>VLOOKUP(A3294,'ADM Details FY17'!$A$3:$F$3515,6,FALSE)</f>
        <v>0</v>
      </c>
      <c r="F3294" s="1">
        <f>VLOOKUP(A3294,'ADM Details FY17'!$A$3:$G$3515,7,FALSE)</f>
        <v>0</v>
      </c>
      <c r="G3294" s="1">
        <f>VLOOKUP(A3294,'ADM Details FY17'!$A$3:$H$3515,8,FALSE)</f>
        <v>0</v>
      </c>
      <c r="H3294" s="1">
        <f>VLOOKUP(A3294,'ADM Details FY17'!$A$3:$I$3515,9,FALSE)</f>
        <v>0</v>
      </c>
      <c r="I3294" s="1">
        <f>VLOOKUP(A3294,'ADM Details FY17'!$A$3:$J$3517,10,FALSE)</f>
        <v>0</v>
      </c>
      <c r="J3294" s="1">
        <f>VLOOKUP(A3294,'ADM Details FY17'!$A$3:$K$3515,11,FALSE)</f>
        <v>0</v>
      </c>
      <c r="K3294" s="1">
        <f>VLOOKUP(A3294,'ADM Details FY17'!$A$3:$M$3515,13,FALSE)</f>
        <v>2</v>
      </c>
      <c r="L3294" s="1">
        <f>VLOOKUP(A3294,'ADM Details FY17'!$A$3:$O$3515,15,FALSE)</f>
        <v>0</v>
      </c>
      <c r="M3294" s="1">
        <f>VLOOKUP(A3294,'ADM Details FY17'!$A$3:$P$3515,16,FALSE)</f>
        <v>0</v>
      </c>
      <c r="N3294" s="1">
        <f>VLOOKUP(A3294,'ADM Details FY17'!$A$3:$Q$3515,17,FALSE)</f>
        <v>0</v>
      </c>
      <c r="O3294" s="1">
        <f>VLOOKUP(A3294,'ADM Details FY17'!$A$3:$S$3515,19,FALSE)</f>
        <v>0</v>
      </c>
      <c r="P3294" s="1">
        <f>VLOOKUP(A3294,'ADM Details FY17'!$A$3:$U$3515,21,FALSE)</f>
        <v>0</v>
      </c>
      <c r="Q3294" s="1">
        <f>VLOOKUP(A3294,'ADM Details FY17'!$A$3:$V$3515,22,FALSE)</f>
        <v>0</v>
      </c>
      <c r="R3294" s="1">
        <f>VLOOKUP(A3294,'ADM Details FY17'!$A$3:$W$3515,23,FALSE)</f>
        <v>0</v>
      </c>
      <c r="S3294" s="1">
        <f>VLOOKUP(A3294,'ADM Details FY17'!$A$3:$X$3515,24,FALSE)</f>
        <v>0</v>
      </c>
      <c r="T3294" s="1">
        <f>VLOOKUP(A3294,'ADM Details FY17'!$A$3:$Y$3515,25,FALSE)</f>
        <v>0</v>
      </c>
      <c r="U3294" s="1">
        <f>VLOOKUP(A3294,'ADM Details FY17'!$A$3:$AA$3515,27,FALSE)</f>
        <v>0</v>
      </c>
      <c r="V3294" s="1">
        <f>IFERROR(VLOOKUP(C3294,'eindex _tget pp '!$A$4:$E$615,5,FALSE),0)</f>
        <v>769.10153769067654</v>
      </c>
      <c r="W3294" s="31">
        <f>IFERROR(VLOOKUP(C3294,'eindex _tget pp '!$A$4:$F$615,6,FALSE),0)</f>
        <v>1.9955521261</v>
      </c>
      <c r="X3294" s="4">
        <f>IFERROR(VLOOKUP(B3294,'eschools 16'!$A$2:$F$25,6,FALSE),1)</f>
        <v>1</v>
      </c>
      <c r="Y3294" s="1">
        <f t="shared" si="255"/>
        <v>384.55</v>
      </c>
      <c r="Z3294" s="1">
        <f t="shared" si="256"/>
        <v>1085.58</v>
      </c>
      <c r="AA3294" s="31">
        <f>IFERROR(VLOOKUP(C3294,'eindex _tget pp '!$A$4:$G$615,7,FALSE),0)</f>
        <v>0.60733533799999995</v>
      </c>
      <c r="AB3294" s="1">
        <f>VLOOKUP(A3294,'ADM Details FY17'!$A$3:$AB$3515,28,FALSE)</f>
        <v>0</v>
      </c>
      <c r="AC3294" s="1">
        <f t="shared" si="257"/>
        <v>0</v>
      </c>
      <c r="AD3294" s="1">
        <f t="shared" si="258"/>
        <v>2</v>
      </c>
      <c r="AE3294" s="1">
        <f t="shared" si="259"/>
        <v>300</v>
      </c>
    </row>
    <row r="3295" spans="1:31" x14ac:dyDescent="0.25">
      <c r="A3295" t="str">
        <f>B3295&amp;"-"&amp;COUNTIF($B$3:B3295,B3295)</f>
        <v>9122-3</v>
      </c>
      <c r="B3295">
        <v>9122</v>
      </c>
      <c r="C3295" s="18">
        <f>VLOOKUP(A3295,'ADM Details FY17'!$A$3:$D$3515,4,FALSE)</f>
        <v>45070</v>
      </c>
      <c r="D3295" s="1">
        <f>VLOOKUP(A3295,'ADM Details FY17'!$A$3:$E$3515,5,FALSE)</f>
        <v>1</v>
      </c>
      <c r="E3295" s="1">
        <f>VLOOKUP(A3295,'ADM Details FY17'!$A$3:$F$3515,6,FALSE)</f>
        <v>0</v>
      </c>
      <c r="F3295" s="1">
        <f>VLOOKUP(A3295,'ADM Details FY17'!$A$3:$G$3515,7,FALSE)</f>
        <v>0</v>
      </c>
      <c r="G3295" s="1">
        <f>VLOOKUP(A3295,'ADM Details FY17'!$A$3:$H$3515,8,FALSE)</f>
        <v>0</v>
      </c>
      <c r="H3295" s="1">
        <f>VLOOKUP(A3295,'ADM Details FY17'!$A$3:$I$3515,9,FALSE)</f>
        <v>0</v>
      </c>
      <c r="I3295" s="1">
        <f>VLOOKUP(A3295,'ADM Details FY17'!$A$3:$J$3517,10,FALSE)</f>
        <v>0</v>
      </c>
      <c r="J3295" s="1">
        <f>VLOOKUP(A3295,'ADM Details FY17'!$A$3:$K$3515,11,FALSE)</f>
        <v>0</v>
      </c>
      <c r="K3295" s="1">
        <f>VLOOKUP(A3295,'ADM Details FY17'!$A$3:$M$3515,13,FALSE)</f>
        <v>1</v>
      </c>
      <c r="L3295" s="1">
        <f>VLOOKUP(A3295,'ADM Details FY17'!$A$3:$O$3515,15,FALSE)</f>
        <v>0</v>
      </c>
      <c r="M3295" s="1">
        <f>VLOOKUP(A3295,'ADM Details FY17'!$A$3:$P$3515,16,FALSE)</f>
        <v>0</v>
      </c>
      <c r="N3295" s="1">
        <f>VLOOKUP(A3295,'ADM Details FY17'!$A$3:$Q$3515,17,FALSE)</f>
        <v>0</v>
      </c>
      <c r="O3295" s="1">
        <f>VLOOKUP(A3295,'ADM Details FY17'!$A$3:$S$3515,19,FALSE)</f>
        <v>0</v>
      </c>
      <c r="P3295" s="1">
        <f>VLOOKUP(A3295,'ADM Details FY17'!$A$3:$U$3515,21,FALSE)</f>
        <v>0</v>
      </c>
      <c r="Q3295" s="1">
        <f>VLOOKUP(A3295,'ADM Details FY17'!$A$3:$V$3515,22,FALSE)</f>
        <v>0</v>
      </c>
      <c r="R3295" s="1">
        <f>VLOOKUP(A3295,'ADM Details FY17'!$A$3:$W$3515,23,FALSE)</f>
        <v>0</v>
      </c>
      <c r="S3295" s="1">
        <f>VLOOKUP(A3295,'ADM Details FY17'!$A$3:$X$3515,24,FALSE)</f>
        <v>0</v>
      </c>
      <c r="T3295" s="1">
        <f>VLOOKUP(A3295,'ADM Details FY17'!$A$3:$Y$3515,25,FALSE)</f>
        <v>0</v>
      </c>
      <c r="U3295" s="1">
        <f>VLOOKUP(A3295,'ADM Details FY17'!$A$3:$AA$3515,27,FALSE)</f>
        <v>0</v>
      </c>
      <c r="V3295" s="1">
        <f>IFERROR(VLOOKUP(C3295,'eindex _tget pp '!$A$4:$E$615,5,FALSE),0)</f>
        <v>1923.466170566644</v>
      </c>
      <c r="W3295" s="31">
        <f>IFERROR(VLOOKUP(C3295,'eindex _tget pp '!$A$4:$F$615,6,FALSE),0)</f>
        <v>1.0213142019000001</v>
      </c>
      <c r="X3295" s="4">
        <f>IFERROR(VLOOKUP(B3295,'eschools 16'!$A$2:$F$25,6,FALSE),1)</f>
        <v>1</v>
      </c>
      <c r="Y3295" s="1">
        <f t="shared" si="255"/>
        <v>480.87</v>
      </c>
      <c r="Z3295" s="1">
        <f t="shared" si="256"/>
        <v>277.8</v>
      </c>
      <c r="AA3295" s="31">
        <f>IFERROR(VLOOKUP(C3295,'eindex _tget pp '!$A$4:$G$615,7,FALSE),0)</f>
        <v>0.84270771099999997</v>
      </c>
      <c r="AB3295" s="1">
        <f>VLOOKUP(A3295,'ADM Details FY17'!$A$3:$AB$3515,28,FALSE)</f>
        <v>0</v>
      </c>
      <c r="AC3295" s="1">
        <f t="shared" si="257"/>
        <v>0</v>
      </c>
      <c r="AD3295" s="1">
        <f t="shared" si="258"/>
        <v>1</v>
      </c>
      <c r="AE3295" s="1">
        <f t="shared" si="259"/>
        <v>150</v>
      </c>
    </row>
    <row r="3296" spans="1:31" x14ac:dyDescent="0.25">
      <c r="A3296" t="str">
        <f>B3296&amp;"-"&amp;COUNTIF($B$3:B3296,B3296)</f>
        <v>9122-4</v>
      </c>
      <c r="B3296">
        <v>9122</v>
      </c>
      <c r="C3296" s="18">
        <f>VLOOKUP(A3296,'ADM Details FY17'!$A$3:$D$3515,4,FALSE)</f>
        <v>0</v>
      </c>
      <c r="D3296" s="1">
        <f>VLOOKUP(A3296,'ADM Details FY17'!$A$3:$E$3515,5,FALSE)</f>
        <v>0</v>
      </c>
      <c r="E3296" s="1">
        <f>VLOOKUP(A3296,'ADM Details FY17'!$A$3:$F$3515,6,FALSE)</f>
        <v>0</v>
      </c>
      <c r="F3296" s="1">
        <f>VLOOKUP(A3296,'ADM Details FY17'!$A$3:$G$3515,7,FALSE)</f>
        <v>0</v>
      </c>
      <c r="G3296" s="1">
        <f>VLOOKUP(A3296,'ADM Details FY17'!$A$3:$H$3515,8,FALSE)</f>
        <v>0</v>
      </c>
      <c r="H3296" s="1">
        <f>VLOOKUP(A3296,'ADM Details FY17'!$A$3:$I$3515,9,FALSE)</f>
        <v>0</v>
      </c>
      <c r="I3296" s="1">
        <f>VLOOKUP(A3296,'ADM Details FY17'!$A$3:$J$3517,10,FALSE)</f>
        <v>0</v>
      </c>
      <c r="J3296" s="1">
        <f>VLOOKUP(A3296,'ADM Details FY17'!$A$3:$K$3515,11,FALSE)</f>
        <v>0</v>
      </c>
      <c r="K3296" s="1">
        <f>VLOOKUP(A3296,'ADM Details FY17'!$A$3:$M$3515,13,FALSE)</f>
        <v>0</v>
      </c>
      <c r="L3296" s="1">
        <f>VLOOKUP(A3296,'ADM Details FY17'!$A$3:$O$3515,15,FALSE)</f>
        <v>0</v>
      </c>
      <c r="M3296" s="1">
        <f>VLOOKUP(A3296,'ADM Details FY17'!$A$3:$P$3515,16,FALSE)</f>
        <v>0</v>
      </c>
      <c r="N3296" s="1">
        <f>VLOOKUP(A3296,'ADM Details FY17'!$A$3:$Q$3515,17,FALSE)</f>
        <v>0</v>
      </c>
      <c r="O3296" s="1">
        <f>VLOOKUP(A3296,'ADM Details FY17'!$A$3:$S$3515,19,FALSE)</f>
        <v>0</v>
      </c>
      <c r="P3296" s="1">
        <f>VLOOKUP(A3296,'ADM Details FY17'!$A$3:$U$3515,21,FALSE)</f>
        <v>0</v>
      </c>
      <c r="Q3296" s="1">
        <f>VLOOKUP(A3296,'ADM Details FY17'!$A$3:$V$3515,22,FALSE)</f>
        <v>0</v>
      </c>
      <c r="R3296" s="1">
        <f>VLOOKUP(A3296,'ADM Details FY17'!$A$3:$W$3515,23,FALSE)</f>
        <v>0</v>
      </c>
      <c r="S3296" s="1">
        <f>VLOOKUP(A3296,'ADM Details FY17'!$A$3:$X$3515,24,FALSE)</f>
        <v>0</v>
      </c>
      <c r="T3296" s="1">
        <f>VLOOKUP(A3296,'ADM Details FY17'!$A$3:$Y$3515,25,FALSE)</f>
        <v>0</v>
      </c>
      <c r="U3296" s="1">
        <f>VLOOKUP(A3296,'ADM Details FY17'!$A$3:$AA$3515,27,FALSE)</f>
        <v>0</v>
      </c>
      <c r="V3296" s="1">
        <f>IFERROR(VLOOKUP(C3296,'eindex _tget pp '!$A$4:$E$615,5,FALSE),0)</f>
        <v>0</v>
      </c>
      <c r="W3296" s="31">
        <f>IFERROR(VLOOKUP(C3296,'eindex _tget pp '!$A$4:$F$615,6,FALSE),0)</f>
        <v>0</v>
      </c>
      <c r="X3296" s="4">
        <f>IFERROR(VLOOKUP(B3296,'eschools 16'!$A$2:$F$25,6,FALSE),1)</f>
        <v>1</v>
      </c>
      <c r="Y3296" s="1">
        <f t="shared" si="255"/>
        <v>0</v>
      </c>
      <c r="Z3296" s="1">
        <f t="shared" si="256"/>
        <v>0</v>
      </c>
      <c r="AA3296" s="31">
        <f>IFERROR(VLOOKUP(C3296,'eindex _tget pp '!$A$4:$G$615,7,FALSE),0)</f>
        <v>0</v>
      </c>
      <c r="AB3296" s="1">
        <f>VLOOKUP(A3296,'ADM Details FY17'!$A$3:$AB$3515,28,FALSE)</f>
        <v>0</v>
      </c>
      <c r="AC3296" s="1">
        <f t="shared" si="257"/>
        <v>0</v>
      </c>
      <c r="AD3296" s="1">
        <f t="shared" si="258"/>
        <v>0</v>
      </c>
      <c r="AE3296" s="1">
        <f t="shared" si="259"/>
        <v>0</v>
      </c>
    </row>
    <row r="3297" spans="1:31" x14ac:dyDescent="0.25">
      <c r="A3297" t="str">
        <f>B3297&amp;"-"&amp;COUNTIF($B$3:B3297,B3297)</f>
        <v>9122-5</v>
      </c>
      <c r="B3297">
        <v>9122</v>
      </c>
      <c r="C3297" s="18">
        <f>VLOOKUP(A3297,'ADM Details FY17'!$A$3:$D$3515,4,FALSE)</f>
        <v>0</v>
      </c>
      <c r="D3297" s="1">
        <f>VLOOKUP(A3297,'ADM Details FY17'!$A$3:$E$3515,5,FALSE)</f>
        <v>0</v>
      </c>
      <c r="E3297" s="1">
        <f>VLOOKUP(A3297,'ADM Details FY17'!$A$3:$F$3515,6,FALSE)</f>
        <v>0</v>
      </c>
      <c r="F3297" s="1">
        <f>VLOOKUP(A3297,'ADM Details FY17'!$A$3:$G$3515,7,FALSE)</f>
        <v>0</v>
      </c>
      <c r="G3297" s="1">
        <f>VLOOKUP(A3297,'ADM Details FY17'!$A$3:$H$3515,8,FALSE)</f>
        <v>0</v>
      </c>
      <c r="H3297" s="1">
        <f>VLOOKUP(A3297,'ADM Details FY17'!$A$3:$I$3515,9,FALSE)</f>
        <v>0</v>
      </c>
      <c r="I3297" s="1">
        <f>VLOOKUP(A3297,'ADM Details FY17'!$A$3:$J$3517,10,FALSE)</f>
        <v>0</v>
      </c>
      <c r="J3297" s="1">
        <f>VLOOKUP(A3297,'ADM Details FY17'!$A$3:$K$3515,11,FALSE)</f>
        <v>0</v>
      </c>
      <c r="K3297" s="1">
        <f>VLOOKUP(A3297,'ADM Details FY17'!$A$3:$M$3515,13,FALSE)</f>
        <v>0</v>
      </c>
      <c r="L3297" s="1">
        <f>VLOOKUP(A3297,'ADM Details FY17'!$A$3:$O$3515,15,FALSE)</f>
        <v>0</v>
      </c>
      <c r="M3297" s="1">
        <f>VLOOKUP(A3297,'ADM Details FY17'!$A$3:$P$3515,16,FALSE)</f>
        <v>0</v>
      </c>
      <c r="N3297" s="1">
        <f>VLOOKUP(A3297,'ADM Details FY17'!$A$3:$Q$3515,17,FALSE)</f>
        <v>0</v>
      </c>
      <c r="O3297" s="1">
        <f>VLOOKUP(A3297,'ADM Details FY17'!$A$3:$S$3515,19,FALSE)</f>
        <v>0</v>
      </c>
      <c r="P3297" s="1">
        <f>VLOOKUP(A3297,'ADM Details FY17'!$A$3:$U$3515,21,FALSE)</f>
        <v>0</v>
      </c>
      <c r="Q3297" s="1">
        <f>VLOOKUP(A3297,'ADM Details FY17'!$A$3:$V$3515,22,FALSE)</f>
        <v>0</v>
      </c>
      <c r="R3297" s="1">
        <f>VLOOKUP(A3297,'ADM Details FY17'!$A$3:$W$3515,23,FALSE)</f>
        <v>0</v>
      </c>
      <c r="S3297" s="1">
        <f>VLOOKUP(A3297,'ADM Details FY17'!$A$3:$X$3515,24,FALSE)</f>
        <v>0</v>
      </c>
      <c r="T3297" s="1">
        <f>VLOOKUP(A3297,'ADM Details FY17'!$A$3:$Y$3515,25,FALSE)</f>
        <v>0</v>
      </c>
      <c r="U3297" s="1">
        <f>VLOOKUP(A3297,'ADM Details FY17'!$A$3:$AA$3515,27,FALSE)</f>
        <v>0</v>
      </c>
      <c r="V3297" s="1">
        <f>IFERROR(VLOOKUP(C3297,'eindex _tget pp '!$A$4:$E$615,5,FALSE),0)</f>
        <v>0</v>
      </c>
      <c r="W3297" s="31">
        <f>IFERROR(VLOOKUP(C3297,'eindex _tget pp '!$A$4:$F$615,6,FALSE),0)</f>
        <v>0</v>
      </c>
      <c r="X3297" s="4">
        <f>IFERROR(VLOOKUP(B3297,'eschools 16'!$A$2:$F$25,6,FALSE),1)</f>
        <v>1</v>
      </c>
      <c r="Y3297" s="1">
        <f t="shared" si="255"/>
        <v>0</v>
      </c>
      <c r="Z3297" s="1">
        <f t="shared" si="256"/>
        <v>0</v>
      </c>
      <c r="AA3297" s="31">
        <f>IFERROR(VLOOKUP(C3297,'eindex _tget pp '!$A$4:$G$615,7,FALSE),0)</f>
        <v>0</v>
      </c>
      <c r="AB3297" s="1">
        <f>VLOOKUP(A3297,'ADM Details FY17'!$A$3:$AB$3515,28,FALSE)</f>
        <v>0</v>
      </c>
      <c r="AC3297" s="1">
        <f t="shared" si="257"/>
        <v>0</v>
      </c>
      <c r="AD3297" s="1">
        <f t="shared" si="258"/>
        <v>0</v>
      </c>
      <c r="AE3297" s="1">
        <f t="shared" si="259"/>
        <v>0</v>
      </c>
    </row>
    <row r="3298" spans="1:31" x14ac:dyDescent="0.25">
      <c r="A3298" t="str">
        <f>B3298&amp;"-"&amp;COUNTIF($B$3:B3298,B3298)</f>
        <v>9122-6</v>
      </c>
      <c r="B3298">
        <v>9122</v>
      </c>
      <c r="C3298" s="18">
        <f>VLOOKUP(A3298,'ADM Details FY17'!$A$3:$D$3515,4,FALSE)</f>
        <v>0</v>
      </c>
      <c r="D3298" s="1">
        <f>VLOOKUP(A3298,'ADM Details FY17'!$A$3:$E$3515,5,FALSE)</f>
        <v>0</v>
      </c>
      <c r="E3298" s="1">
        <f>VLOOKUP(A3298,'ADM Details FY17'!$A$3:$F$3515,6,FALSE)</f>
        <v>0</v>
      </c>
      <c r="F3298" s="1">
        <f>VLOOKUP(A3298,'ADM Details FY17'!$A$3:$G$3515,7,FALSE)</f>
        <v>0</v>
      </c>
      <c r="G3298" s="1">
        <f>VLOOKUP(A3298,'ADM Details FY17'!$A$3:$H$3515,8,FALSE)</f>
        <v>0</v>
      </c>
      <c r="H3298" s="1">
        <f>VLOOKUP(A3298,'ADM Details FY17'!$A$3:$I$3515,9,FALSE)</f>
        <v>0</v>
      </c>
      <c r="I3298" s="1">
        <f>VLOOKUP(A3298,'ADM Details FY17'!$A$3:$J$3517,10,FALSE)</f>
        <v>0</v>
      </c>
      <c r="J3298" s="1">
        <f>VLOOKUP(A3298,'ADM Details FY17'!$A$3:$K$3515,11,FALSE)</f>
        <v>0</v>
      </c>
      <c r="K3298" s="1">
        <f>VLOOKUP(A3298,'ADM Details FY17'!$A$3:$M$3515,13,FALSE)</f>
        <v>0</v>
      </c>
      <c r="L3298" s="1">
        <f>VLOOKUP(A3298,'ADM Details FY17'!$A$3:$O$3515,15,FALSE)</f>
        <v>0</v>
      </c>
      <c r="M3298" s="1">
        <f>VLOOKUP(A3298,'ADM Details FY17'!$A$3:$P$3515,16,FALSE)</f>
        <v>0</v>
      </c>
      <c r="N3298" s="1">
        <f>VLOOKUP(A3298,'ADM Details FY17'!$A$3:$Q$3515,17,FALSE)</f>
        <v>0</v>
      </c>
      <c r="O3298" s="1">
        <f>VLOOKUP(A3298,'ADM Details FY17'!$A$3:$S$3515,19,FALSE)</f>
        <v>0</v>
      </c>
      <c r="P3298" s="1">
        <f>VLOOKUP(A3298,'ADM Details FY17'!$A$3:$U$3515,21,FALSE)</f>
        <v>0</v>
      </c>
      <c r="Q3298" s="1">
        <f>VLOOKUP(A3298,'ADM Details FY17'!$A$3:$V$3515,22,FALSE)</f>
        <v>0</v>
      </c>
      <c r="R3298" s="1">
        <f>VLOOKUP(A3298,'ADM Details FY17'!$A$3:$W$3515,23,FALSE)</f>
        <v>0</v>
      </c>
      <c r="S3298" s="1">
        <f>VLOOKUP(A3298,'ADM Details FY17'!$A$3:$X$3515,24,FALSE)</f>
        <v>0</v>
      </c>
      <c r="T3298" s="1">
        <f>VLOOKUP(A3298,'ADM Details FY17'!$A$3:$Y$3515,25,FALSE)</f>
        <v>0</v>
      </c>
      <c r="U3298" s="1">
        <f>VLOOKUP(A3298,'ADM Details FY17'!$A$3:$AA$3515,27,FALSE)</f>
        <v>0</v>
      </c>
      <c r="V3298" s="1">
        <f>IFERROR(VLOOKUP(C3298,'eindex _tget pp '!$A$4:$E$615,5,FALSE),0)</f>
        <v>0</v>
      </c>
      <c r="W3298" s="31">
        <f>IFERROR(VLOOKUP(C3298,'eindex _tget pp '!$A$4:$F$615,6,FALSE),0)</f>
        <v>0</v>
      </c>
      <c r="X3298" s="4">
        <f>IFERROR(VLOOKUP(B3298,'eschools 16'!$A$2:$F$25,6,FALSE),1)</f>
        <v>1</v>
      </c>
      <c r="Y3298" s="1">
        <f t="shared" si="255"/>
        <v>0</v>
      </c>
      <c r="Z3298" s="1">
        <f t="shared" si="256"/>
        <v>0</v>
      </c>
      <c r="AA3298" s="31">
        <f>IFERROR(VLOOKUP(C3298,'eindex _tget pp '!$A$4:$G$615,7,FALSE),0)</f>
        <v>0</v>
      </c>
      <c r="AB3298" s="1">
        <f>VLOOKUP(A3298,'ADM Details FY17'!$A$3:$AB$3515,28,FALSE)</f>
        <v>0</v>
      </c>
      <c r="AC3298" s="1">
        <f t="shared" si="257"/>
        <v>0</v>
      </c>
      <c r="AD3298" s="1">
        <f t="shared" si="258"/>
        <v>0</v>
      </c>
      <c r="AE3298" s="1">
        <f t="shared" si="259"/>
        <v>0</v>
      </c>
    </row>
    <row r="3299" spans="1:31" x14ac:dyDescent="0.25">
      <c r="A3299" t="str">
        <f>B3299&amp;"-"&amp;COUNTIF($B$3:B3299,B3299)</f>
        <v>9147-1</v>
      </c>
      <c r="B3299">
        <v>9147</v>
      </c>
      <c r="C3299" s="18">
        <f>VLOOKUP(A3299,'ADM Details FY17'!$A$3:$D$3515,4,FALSE)</f>
        <v>43984</v>
      </c>
      <c r="D3299" s="1">
        <f>VLOOKUP(A3299,'ADM Details FY17'!$A$3:$E$3515,5,FALSE)</f>
        <v>1.1499999999999999</v>
      </c>
      <c r="E3299" s="1">
        <f>VLOOKUP(A3299,'ADM Details FY17'!$A$3:$F$3515,6,FALSE)</f>
        <v>0</v>
      </c>
      <c r="F3299" s="1">
        <f>VLOOKUP(A3299,'ADM Details FY17'!$A$3:$G$3515,7,FALSE)</f>
        <v>0</v>
      </c>
      <c r="G3299" s="1">
        <f>VLOOKUP(A3299,'ADM Details FY17'!$A$3:$H$3515,8,FALSE)</f>
        <v>0</v>
      </c>
      <c r="H3299" s="1">
        <f>VLOOKUP(A3299,'ADM Details FY17'!$A$3:$I$3515,9,FALSE)</f>
        <v>0</v>
      </c>
      <c r="I3299" s="1">
        <f>VLOOKUP(A3299,'ADM Details FY17'!$A$3:$J$3517,10,FALSE)</f>
        <v>0</v>
      </c>
      <c r="J3299" s="1">
        <f>VLOOKUP(A3299,'ADM Details FY17'!$A$3:$K$3515,11,FALSE)</f>
        <v>0</v>
      </c>
      <c r="K3299" s="1">
        <f>VLOOKUP(A3299,'ADM Details FY17'!$A$3:$M$3515,13,FALSE)</f>
        <v>1.1499999999999999</v>
      </c>
      <c r="L3299" s="1">
        <f>VLOOKUP(A3299,'ADM Details FY17'!$A$3:$O$3515,15,FALSE)</f>
        <v>0</v>
      </c>
      <c r="M3299" s="1">
        <f>VLOOKUP(A3299,'ADM Details FY17'!$A$3:$P$3515,16,FALSE)</f>
        <v>0</v>
      </c>
      <c r="N3299" s="1">
        <f>VLOOKUP(A3299,'ADM Details FY17'!$A$3:$Q$3515,17,FALSE)</f>
        <v>0</v>
      </c>
      <c r="O3299" s="1">
        <f>VLOOKUP(A3299,'ADM Details FY17'!$A$3:$S$3515,19,FALSE)</f>
        <v>1.1499999999999999</v>
      </c>
      <c r="P3299" s="1">
        <f>VLOOKUP(A3299,'ADM Details FY17'!$A$3:$U$3515,21,FALSE)</f>
        <v>0</v>
      </c>
      <c r="Q3299" s="1">
        <f>VLOOKUP(A3299,'ADM Details FY17'!$A$3:$V$3515,22,FALSE)</f>
        <v>0</v>
      </c>
      <c r="R3299" s="1">
        <f>VLOOKUP(A3299,'ADM Details FY17'!$A$3:$W$3515,23,FALSE)</f>
        <v>0</v>
      </c>
      <c r="S3299" s="1">
        <f>VLOOKUP(A3299,'ADM Details FY17'!$A$3:$X$3515,24,FALSE)</f>
        <v>0</v>
      </c>
      <c r="T3299" s="1">
        <f>VLOOKUP(A3299,'ADM Details FY17'!$A$3:$Y$3515,25,FALSE)</f>
        <v>0</v>
      </c>
      <c r="U3299" s="1">
        <f>VLOOKUP(A3299,'ADM Details FY17'!$A$3:$AA$3515,27,FALSE)</f>
        <v>0</v>
      </c>
      <c r="V3299" s="1">
        <f>IFERROR(VLOOKUP(C3299,'eindex _tget pp '!$A$4:$E$615,5,FALSE),0)</f>
        <v>219.89354698016334</v>
      </c>
      <c r="W3299" s="31">
        <f>IFERROR(VLOOKUP(C3299,'eindex _tget pp '!$A$4:$F$615,6,FALSE),0)</f>
        <v>0.78627030480000004</v>
      </c>
      <c r="X3299" s="4">
        <f>IFERROR(VLOOKUP(B3299,'eschools 16'!$A$2:$F$25,6,FALSE),1)</f>
        <v>1</v>
      </c>
      <c r="Y3299" s="1">
        <f t="shared" si="255"/>
        <v>63.22</v>
      </c>
      <c r="Z3299" s="1">
        <f t="shared" si="256"/>
        <v>245.95</v>
      </c>
      <c r="AA3299" s="31">
        <f>IFERROR(VLOOKUP(C3299,'eindex _tget pp '!$A$4:$G$615,7,FALSE),0)</f>
        <v>0.475328001</v>
      </c>
      <c r="AB3299" s="1">
        <f>VLOOKUP(A3299,'ADM Details FY17'!$A$3:$AB$3515,28,FALSE)</f>
        <v>0</v>
      </c>
      <c r="AC3299" s="1">
        <f t="shared" si="257"/>
        <v>0</v>
      </c>
      <c r="AD3299" s="1">
        <f t="shared" si="258"/>
        <v>1.1499999999999999</v>
      </c>
      <c r="AE3299" s="1">
        <f t="shared" si="259"/>
        <v>172.5</v>
      </c>
    </row>
    <row r="3300" spans="1:31" x14ac:dyDescent="0.25">
      <c r="A3300" t="str">
        <f>B3300&amp;"-"&amp;COUNTIF($B$3:B3300,B3300)</f>
        <v>9147-2</v>
      </c>
      <c r="B3300">
        <v>9147</v>
      </c>
      <c r="C3300" s="18">
        <f>VLOOKUP(A3300,'ADM Details FY17'!$A$3:$D$3515,4,FALSE)</f>
        <v>44602</v>
      </c>
      <c r="D3300" s="1">
        <f>VLOOKUP(A3300,'ADM Details FY17'!$A$3:$E$3515,5,FALSE)</f>
        <v>1</v>
      </c>
      <c r="E3300" s="1">
        <f>VLOOKUP(A3300,'ADM Details FY17'!$A$3:$F$3515,6,FALSE)</f>
        <v>0</v>
      </c>
      <c r="F3300" s="1">
        <f>VLOOKUP(A3300,'ADM Details FY17'!$A$3:$G$3515,7,FALSE)</f>
        <v>0</v>
      </c>
      <c r="G3300" s="1">
        <f>VLOOKUP(A3300,'ADM Details FY17'!$A$3:$H$3515,8,FALSE)</f>
        <v>0</v>
      </c>
      <c r="H3300" s="1">
        <f>VLOOKUP(A3300,'ADM Details FY17'!$A$3:$I$3515,9,FALSE)</f>
        <v>0</v>
      </c>
      <c r="I3300" s="1">
        <f>VLOOKUP(A3300,'ADM Details FY17'!$A$3:$J$3517,10,FALSE)</f>
        <v>0</v>
      </c>
      <c r="J3300" s="1">
        <f>VLOOKUP(A3300,'ADM Details FY17'!$A$3:$K$3515,11,FALSE)</f>
        <v>0</v>
      </c>
      <c r="K3300" s="1">
        <f>VLOOKUP(A3300,'ADM Details FY17'!$A$3:$M$3515,13,FALSE)</f>
        <v>1</v>
      </c>
      <c r="L3300" s="1">
        <f>VLOOKUP(A3300,'ADM Details FY17'!$A$3:$O$3515,15,FALSE)</f>
        <v>0</v>
      </c>
      <c r="M3300" s="1">
        <f>VLOOKUP(A3300,'ADM Details FY17'!$A$3:$P$3515,16,FALSE)</f>
        <v>0</v>
      </c>
      <c r="N3300" s="1">
        <f>VLOOKUP(A3300,'ADM Details FY17'!$A$3:$Q$3515,17,FALSE)</f>
        <v>0</v>
      </c>
      <c r="O3300" s="1">
        <f>VLOOKUP(A3300,'ADM Details FY17'!$A$3:$S$3515,19,FALSE)</f>
        <v>0</v>
      </c>
      <c r="P3300" s="1">
        <f>VLOOKUP(A3300,'ADM Details FY17'!$A$3:$U$3515,21,FALSE)</f>
        <v>0</v>
      </c>
      <c r="Q3300" s="1">
        <f>VLOOKUP(A3300,'ADM Details FY17'!$A$3:$V$3515,22,FALSE)</f>
        <v>0</v>
      </c>
      <c r="R3300" s="1">
        <f>VLOOKUP(A3300,'ADM Details FY17'!$A$3:$W$3515,23,FALSE)</f>
        <v>0</v>
      </c>
      <c r="S3300" s="1">
        <f>VLOOKUP(A3300,'ADM Details FY17'!$A$3:$X$3515,24,FALSE)</f>
        <v>0</v>
      </c>
      <c r="T3300" s="1">
        <f>VLOOKUP(A3300,'ADM Details FY17'!$A$3:$Y$3515,25,FALSE)</f>
        <v>0</v>
      </c>
      <c r="U3300" s="1">
        <f>VLOOKUP(A3300,'ADM Details FY17'!$A$3:$AA$3515,27,FALSE)</f>
        <v>0</v>
      </c>
      <c r="V3300" s="1">
        <f>IFERROR(VLOOKUP(C3300,'eindex _tget pp '!$A$4:$E$615,5,FALSE),0)</f>
        <v>326.47608091266414</v>
      </c>
      <c r="W3300" s="31">
        <f>IFERROR(VLOOKUP(C3300,'eindex _tget pp '!$A$4:$F$615,6,FALSE),0)</f>
        <v>0.99458624039999999</v>
      </c>
      <c r="X3300" s="4">
        <f>IFERROR(VLOOKUP(B3300,'eschools 16'!$A$2:$F$25,6,FALSE),1)</f>
        <v>1</v>
      </c>
      <c r="Y3300" s="1">
        <f t="shared" si="255"/>
        <v>81.62</v>
      </c>
      <c r="Z3300" s="1">
        <f t="shared" si="256"/>
        <v>270.52999999999997</v>
      </c>
      <c r="AA3300" s="31">
        <f>IFERROR(VLOOKUP(C3300,'eindex _tget pp '!$A$4:$G$615,7,FALSE),0)</f>
        <v>0.47172598199999999</v>
      </c>
      <c r="AB3300" s="1">
        <f>VLOOKUP(A3300,'ADM Details FY17'!$A$3:$AB$3515,28,FALSE)</f>
        <v>0</v>
      </c>
      <c r="AC3300" s="1">
        <f t="shared" si="257"/>
        <v>0</v>
      </c>
      <c r="AD3300" s="1">
        <f t="shared" si="258"/>
        <v>1</v>
      </c>
      <c r="AE3300" s="1">
        <f t="shared" si="259"/>
        <v>150</v>
      </c>
    </row>
    <row r="3301" spans="1:31" x14ac:dyDescent="0.25">
      <c r="A3301" t="str">
        <f>B3301&amp;"-"&amp;COUNTIF($B$3:B3301,B3301)</f>
        <v>9147-3</v>
      </c>
      <c r="B3301">
        <v>9147</v>
      </c>
      <c r="C3301" s="18">
        <f>VLOOKUP(A3301,'ADM Details FY17'!$A$3:$D$3515,4,FALSE)</f>
        <v>44875</v>
      </c>
      <c r="D3301" s="1">
        <f>VLOOKUP(A3301,'ADM Details FY17'!$A$3:$E$3515,5,FALSE)</f>
        <v>3</v>
      </c>
      <c r="E3301" s="1">
        <f>VLOOKUP(A3301,'ADM Details FY17'!$A$3:$F$3515,6,FALSE)</f>
        <v>0</v>
      </c>
      <c r="F3301" s="1">
        <f>VLOOKUP(A3301,'ADM Details FY17'!$A$3:$G$3515,7,FALSE)</f>
        <v>1</v>
      </c>
      <c r="G3301" s="1">
        <f>VLOOKUP(A3301,'ADM Details FY17'!$A$3:$H$3515,8,FALSE)</f>
        <v>0</v>
      </c>
      <c r="H3301" s="1">
        <f>VLOOKUP(A3301,'ADM Details FY17'!$A$3:$I$3515,9,FALSE)</f>
        <v>0</v>
      </c>
      <c r="I3301" s="1">
        <f>VLOOKUP(A3301,'ADM Details FY17'!$A$3:$J$3517,10,FALSE)</f>
        <v>0</v>
      </c>
      <c r="J3301" s="1">
        <f>VLOOKUP(A3301,'ADM Details FY17'!$A$3:$K$3515,11,FALSE)</f>
        <v>0</v>
      </c>
      <c r="K3301" s="1">
        <f>VLOOKUP(A3301,'ADM Details FY17'!$A$3:$M$3515,13,FALSE)</f>
        <v>3</v>
      </c>
      <c r="L3301" s="1">
        <f>VLOOKUP(A3301,'ADM Details FY17'!$A$3:$O$3515,15,FALSE)</f>
        <v>0</v>
      </c>
      <c r="M3301" s="1">
        <f>VLOOKUP(A3301,'ADM Details FY17'!$A$3:$P$3515,16,FALSE)</f>
        <v>0</v>
      </c>
      <c r="N3301" s="1">
        <f>VLOOKUP(A3301,'ADM Details FY17'!$A$3:$Q$3515,17,FALSE)</f>
        <v>0</v>
      </c>
      <c r="O3301" s="1">
        <f>VLOOKUP(A3301,'ADM Details FY17'!$A$3:$S$3515,19,FALSE)</f>
        <v>2</v>
      </c>
      <c r="P3301" s="1">
        <f>VLOOKUP(A3301,'ADM Details FY17'!$A$3:$U$3515,21,FALSE)</f>
        <v>0</v>
      </c>
      <c r="Q3301" s="1">
        <f>VLOOKUP(A3301,'ADM Details FY17'!$A$3:$V$3515,22,FALSE)</f>
        <v>0</v>
      </c>
      <c r="R3301" s="1">
        <f>VLOOKUP(A3301,'ADM Details FY17'!$A$3:$W$3515,23,FALSE)</f>
        <v>0</v>
      </c>
      <c r="S3301" s="1">
        <f>VLOOKUP(A3301,'ADM Details FY17'!$A$3:$X$3515,24,FALSE)</f>
        <v>0</v>
      </c>
      <c r="T3301" s="1">
        <f>VLOOKUP(A3301,'ADM Details FY17'!$A$3:$Y$3515,25,FALSE)</f>
        <v>0</v>
      </c>
      <c r="U3301" s="1">
        <f>VLOOKUP(A3301,'ADM Details FY17'!$A$3:$AA$3515,27,FALSE)</f>
        <v>0</v>
      </c>
      <c r="V3301" s="1">
        <f>IFERROR(VLOOKUP(C3301,'eindex _tget pp '!$A$4:$E$615,5,FALSE),0)</f>
        <v>0</v>
      </c>
      <c r="W3301" s="31">
        <f>IFERROR(VLOOKUP(C3301,'eindex _tget pp '!$A$4:$F$615,6,FALSE),0)</f>
        <v>0.20364269469999999</v>
      </c>
      <c r="X3301" s="4">
        <f>IFERROR(VLOOKUP(B3301,'eschools 16'!$A$2:$F$25,6,FALSE),1)</f>
        <v>1</v>
      </c>
      <c r="Y3301" s="1">
        <f t="shared" si="255"/>
        <v>0</v>
      </c>
      <c r="Z3301" s="1">
        <f t="shared" si="256"/>
        <v>166.17</v>
      </c>
      <c r="AA3301" s="31">
        <f>IFERROR(VLOOKUP(C3301,'eindex _tget pp '!$A$4:$G$615,7,FALSE),0)</f>
        <v>0.336492662</v>
      </c>
      <c r="AB3301" s="1">
        <f>VLOOKUP(A3301,'ADM Details FY17'!$A$3:$AB$3515,28,FALSE)</f>
        <v>0</v>
      </c>
      <c r="AC3301" s="1">
        <f t="shared" si="257"/>
        <v>0</v>
      </c>
      <c r="AD3301" s="1">
        <f t="shared" si="258"/>
        <v>3</v>
      </c>
      <c r="AE3301" s="1">
        <f t="shared" si="259"/>
        <v>450</v>
      </c>
    </row>
    <row r="3302" spans="1:31" x14ac:dyDescent="0.25">
      <c r="A3302" t="str">
        <f>B3302&amp;"-"&amp;COUNTIF($B$3:B3302,B3302)</f>
        <v>9147-4</v>
      </c>
      <c r="B3302">
        <v>9147</v>
      </c>
      <c r="C3302" s="18">
        <f>VLOOKUP(A3302,'ADM Details FY17'!$A$3:$D$3515,4,FALSE)</f>
        <v>44909</v>
      </c>
      <c r="D3302" s="1">
        <f>VLOOKUP(A3302,'ADM Details FY17'!$A$3:$E$3515,5,FALSE)</f>
        <v>363.21</v>
      </c>
      <c r="E3302" s="1">
        <f>VLOOKUP(A3302,'ADM Details FY17'!$A$3:$F$3515,6,FALSE)</f>
        <v>6.15</v>
      </c>
      <c r="F3302" s="1">
        <f>VLOOKUP(A3302,'ADM Details FY17'!$A$3:$G$3515,7,FALSE)</f>
        <v>38.159999999999997</v>
      </c>
      <c r="G3302" s="1">
        <f>VLOOKUP(A3302,'ADM Details FY17'!$A$3:$H$3515,8,FALSE)</f>
        <v>6.31</v>
      </c>
      <c r="H3302" s="1">
        <f>VLOOKUP(A3302,'ADM Details FY17'!$A$3:$I$3515,9,FALSE)</f>
        <v>0</v>
      </c>
      <c r="I3302" s="1">
        <f>VLOOKUP(A3302,'ADM Details FY17'!$A$3:$J$3517,10,FALSE)</f>
        <v>3</v>
      </c>
      <c r="J3302" s="1">
        <f>VLOOKUP(A3302,'ADM Details FY17'!$A$3:$K$3515,11,FALSE)</f>
        <v>1</v>
      </c>
      <c r="K3302" s="1">
        <f>VLOOKUP(A3302,'ADM Details FY17'!$A$3:$M$3515,13,FALSE)</f>
        <v>363.21</v>
      </c>
      <c r="L3302" s="1">
        <f>VLOOKUP(A3302,'ADM Details FY17'!$A$3:$O$3515,15,FALSE)</f>
        <v>0</v>
      </c>
      <c r="M3302" s="1">
        <f>VLOOKUP(A3302,'ADM Details FY17'!$A$3:$P$3515,16,FALSE)</f>
        <v>0</v>
      </c>
      <c r="N3302" s="1">
        <f>VLOOKUP(A3302,'ADM Details FY17'!$A$3:$Q$3515,17,FALSE)</f>
        <v>0</v>
      </c>
      <c r="O3302" s="1">
        <f>VLOOKUP(A3302,'ADM Details FY17'!$A$3:$S$3515,19,FALSE)</f>
        <v>156.08000000000001</v>
      </c>
      <c r="P3302" s="1">
        <f>VLOOKUP(A3302,'ADM Details FY17'!$A$3:$U$3515,21,FALSE)</f>
        <v>0</v>
      </c>
      <c r="Q3302" s="1">
        <f>VLOOKUP(A3302,'ADM Details FY17'!$A$3:$V$3515,22,FALSE)</f>
        <v>0</v>
      </c>
      <c r="R3302" s="1">
        <f>VLOOKUP(A3302,'ADM Details FY17'!$A$3:$W$3515,23,FALSE)</f>
        <v>0</v>
      </c>
      <c r="S3302" s="1">
        <f>VLOOKUP(A3302,'ADM Details FY17'!$A$3:$X$3515,24,FALSE)</f>
        <v>0</v>
      </c>
      <c r="T3302" s="1">
        <f>VLOOKUP(A3302,'ADM Details FY17'!$A$3:$Y$3515,25,FALSE)</f>
        <v>0</v>
      </c>
      <c r="U3302" s="1">
        <f>VLOOKUP(A3302,'ADM Details FY17'!$A$3:$AA$3515,27,FALSE)</f>
        <v>0</v>
      </c>
      <c r="V3302" s="1">
        <f>IFERROR(VLOOKUP(C3302,'eindex _tget pp '!$A$4:$E$615,5,FALSE),0)</f>
        <v>1232.9868147958166</v>
      </c>
      <c r="W3302" s="31">
        <f>IFERROR(VLOOKUP(C3302,'eindex _tget pp '!$A$4:$F$615,6,FALSE),0)</f>
        <v>1.8922585448</v>
      </c>
      <c r="X3302" s="4">
        <f>IFERROR(VLOOKUP(B3302,'eschools 16'!$A$2:$F$25,6,FALSE),1)</f>
        <v>1</v>
      </c>
      <c r="Y3302" s="1">
        <f t="shared" si="255"/>
        <v>111958.29</v>
      </c>
      <c r="Z3302" s="1">
        <f t="shared" si="256"/>
        <v>186942.13</v>
      </c>
      <c r="AA3302" s="31">
        <f>IFERROR(VLOOKUP(C3302,'eindex _tget pp '!$A$4:$G$615,7,FALSE),0)</f>
        <v>0.78552379999999999</v>
      </c>
      <c r="AB3302" s="1">
        <f>VLOOKUP(A3302,'ADM Details FY17'!$A$3:$AB$3515,28,FALSE)</f>
        <v>0</v>
      </c>
      <c r="AC3302" s="1">
        <f t="shared" si="257"/>
        <v>0</v>
      </c>
      <c r="AD3302" s="1">
        <f t="shared" si="258"/>
        <v>363.21</v>
      </c>
      <c r="AE3302" s="1">
        <f t="shared" si="259"/>
        <v>54481.5</v>
      </c>
    </row>
    <row r="3303" spans="1:31" x14ac:dyDescent="0.25">
      <c r="A3303" t="str">
        <f>B3303&amp;"-"&amp;COUNTIF($B$3:B3303,B3303)</f>
        <v>9147-5</v>
      </c>
      <c r="B3303">
        <v>9147</v>
      </c>
      <c r="C3303" s="18">
        <f>VLOOKUP(A3303,'ADM Details FY17'!$A$3:$D$3515,4,FALSE)</f>
        <v>0</v>
      </c>
      <c r="D3303" s="1">
        <f>VLOOKUP(A3303,'ADM Details FY17'!$A$3:$E$3515,5,FALSE)</f>
        <v>0</v>
      </c>
      <c r="E3303" s="1">
        <f>VLOOKUP(A3303,'ADM Details FY17'!$A$3:$F$3515,6,FALSE)</f>
        <v>0</v>
      </c>
      <c r="F3303" s="1">
        <f>VLOOKUP(A3303,'ADM Details FY17'!$A$3:$G$3515,7,FALSE)</f>
        <v>0</v>
      </c>
      <c r="G3303" s="1">
        <f>VLOOKUP(A3303,'ADM Details FY17'!$A$3:$H$3515,8,FALSE)</f>
        <v>0</v>
      </c>
      <c r="H3303" s="1">
        <f>VLOOKUP(A3303,'ADM Details FY17'!$A$3:$I$3515,9,FALSE)</f>
        <v>0</v>
      </c>
      <c r="I3303" s="1">
        <f>VLOOKUP(A3303,'ADM Details FY17'!$A$3:$J$3517,10,FALSE)</f>
        <v>0</v>
      </c>
      <c r="J3303" s="1">
        <f>VLOOKUP(A3303,'ADM Details FY17'!$A$3:$K$3515,11,FALSE)</f>
        <v>0</v>
      </c>
      <c r="K3303" s="1">
        <f>VLOOKUP(A3303,'ADM Details FY17'!$A$3:$M$3515,13,FALSE)</f>
        <v>0</v>
      </c>
      <c r="L3303" s="1">
        <f>VLOOKUP(A3303,'ADM Details FY17'!$A$3:$O$3515,15,FALSE)</f>
        <v>0</v>
      </c>
      <c r="M3303" s="1">
        <f>VLOOKUP(A3303,'ADM Details FY17'!$A$3:$P$3515,16,FALSE)</f>
        <v>0</v>
      </c>
      <c r="N3303" s="1">
        <f>VLOOKUP(A3303,'ADM Details FY17'!$A$3:$Q$3515,17,FALSE)</f>
        <v>0</v>
      </c>
      <c r="O3303" s="1">
        <f>VLOOKUP(A3303,'ADM Details FY17'!$A$3:$S$3515,19,FALSE)</f>
        <v>0</v>
      </c>
      <c r="P3303" s="1">
        <f>VLOOKUP(A3303,'ADM Details FY17'!$A$3:$U$3515,21,FALSE)</f>
        <v>0</v>
      </c>
      <c r="Q3303" s="1">
        <f>VLOOKUP(A3303,'ADM Details FY17'!$A$3:$V$3515,22,FALSE)</f>
        <v>0</v>
      </c>
      <c r="R3303" s="1">
        <f>VLOOKUP(A3303,'ADM Details FY17'!$A$3:$W$3515,23,FALSE)</f>
        <v>0</v>
      </c>
      <c r="S3303" s="1">
        <f>VLOOKUP(A3303,'ADM Details FY17'!$A$3:$X$3515,24,FALSE)</f>
        <v>0</v>
      </c>
      <c r="T3303" s="1">
        <f>VLOOKUP(A3303,'ADM Details FY17'!$A$3:$Y$3515,25,FALSE)</f>
        <v>0</v>
      </c>
      <c r="U3303" s="1">
        <f>VLOOKUP(A3303,'ADM Details FY17'!$A$3:$AA$3515,27,FALSE)</f>
        <v>0</v>
      </c>
      <c r="V3303" s="1">
        <f>IFERROR(VLOOKUP(C3303,'eindex _tget pp '!$A$4:$E$615,5,FALSE),0)</f>
        <v>0</v>
      </c>
      <c r="W3303" s="31">
        <f>IFERROR(VLOOKUP(C3303,'eindex _tget pp '!$A$4:$F$615,6,FALSE),0)</f>
        <v>0</v>
      </c>
      <c r="X3303" s="4">
        <f>IFERROR(VLOOKUP(B3303,'eschools 16'!$A$2:$F$25,6,FALSE),1)</f>
        <v>1</v>
      </c>
      <c r="Y3303" s="1">
        <f t="shared" si="255"/>
        <v>0</v>
      </c>
      <c r="Z3303" s="1">
        <f t="shared" si="256"/>
        <v>0</v>
      </c>
      <c r="AA3303" s="31">
        <f>IFERROR(VLOOKUP(C3303,'eindex _tget pp '!$A$4:$G$615,7,FALSE),0)</f>
        <v>0</v>
      </c>
      <c r="AB3303" s="1">
        <f>VLOOKUP(A3303,'ADM Details FY17'!$A$3:$AB$3515,28,FALSE)</f>
        <v>0</v>
      </c>
      <c r="AC3303" s="1">
        <f t="shared" si="257"/>
        <v>0</v>
      </c>
      <c r="AD3303" s="1">
        <f t="shared" si="258"/>
        <v>0</v>
      </c>
      <c r="AE3303" s="1">
        <f t="shared" si="259"/>
        <v>0</v>
      </c>
    </row>
    <row r="3304" spans="1:31" x14ac:dyDescent="0.25">
      <c r="A3304" t="str">
        <f>B3304&amp;"-"&amp;COUNTIF($B$3:B3304,B3304)</f>
        <v>9147-6</v>
      </c>
      <c r="B3304">
        <v>9147</v>
      </c>
      <c r="C3304" s="18">
        <f>VLOOKUP(A3304,'ADM Details FY17'!$A$3:$D$3515,4,FALSE)</f>
        <v>0</v>
      </c>
      <c r="D3304" s="1">
        <f>VLOOKUP(A3304,'ADM Details FY17'!$A$3:$E$3515,5,FALSE)</f>
        <v>0</v>
      </c>
      <c r="E3304" s="1">
        <f>VLOOKUP(A3304,'ADM Details FY17'!$A$3:$F$3515,6,FALSE)</f>
        <v>0</v>
      </c>
      <c r="F3304" s="1">
        <f>VLOOKUP(A3304,'ADM Details FY17'!$A$3:$G$3515,7,FALSE)</f>
        <v>0</v>
      </c>
      <c r="G3304" s="1">
        <f>VLOOKUP(A3304,'ADM Details FY17'!$A$3:$H$3515,8,FALSE)</f>
        <v>0</v>
      </c>
      <c r="H3304" s="1">
        <f>VLOOKUP(A3304,'ADM Details FY17'!$A$3:$I$3515,9,FALSE)</f>
        <v>0</v>
      </c>
      <c r="I3304" s="1">
        <f>VLOOKUP(A3304,'ADM Details FY17'!$A$3:$J$3517,10,FALSE)</f>
        <v>0</v>
      </c>
      <c r="J3304" s="1">
        <f>VLOOKUP(A3304,'ADM Details FY17'!$A$3:$K$3515,11,FALSE)</f>
        <v>0</v>
      </c>
      <c r="K3304" s="1">
        <f>VLOOKUP(A3304,'ADM Details FY17'!$A$3:$M$3515,13,FALSE)</f>
        <v>0</v>
      </c>
      <c r="L3304" s="1">
        <f>VLOOKUP(A3304,'ADM Details FY17'!$A$3:$O$3515,15,FALSE)</f>
        <v>0</v>
      </c>
      <c r="M3304" s="1">
        <f>VLOOKUP(A3304,'ADM Details FY17'!$A$3:$P$3515,16,FALSE)</f>
        <v>0</v>
      </c>
      <c r="N3304" s="1">
        <f>VLOOKUP(A3304,'ADM Details FY17'!$A$3:$Q$3515,17,FALSE)</f>
        <v>0</v>
      </c>
      <c r="O3304" s="1">
        <f>VLOOKUP(A3304,'ADM Details FY17'!$A$3:$S$3515,19,FALSE)</f>
        <v>0</v>
      </c>
      <c r="P3304" s="1">
        <f>VLOOKUP(A3304,'ADM Details FY17'!$A$3:$U$3515,21,FALSE)</f>
        <v>0</v>
      </c>
      <c r="Q3304" s="1">
        <f>VLOOKUP(A3304,'ADM Details FY17'!$A$3:$V$3515,22,FALSE)</f>
        <v>0</v>
      </c>
      <c r="R3304" s="1">
        <f>VLOOKUP(A3304,'ADM Details FY17'!$A$3:$W$3515,23,FALSE)</f>
        <v>0</v>
      </c>
      <c r="S3304" s="1">
        <f>VLOOKUP(A3304,'ADM Details FY17'!$A$3:$X$3515,24,FALSE)</f>
        <v>0</v>
      </c>
      <c r="T3304" s="1">
        <f>VLOOKUP(A3304,'ADM Details FY17'!$A$3:$Y$3515,25,FALSE)</f>
        <v>0</v>
      </c>
      <c r="U3304" s="1">
        <f>VLOOKUP(A3304,'ADM Details FY17'!$A$3:$AA$3515,27,FALSE)</f>
        <v>0</v>
      </c>
      <c r="V3304" s="1">
        <f>IFERROR(VLOOKUP(C3304,'eindex _tget pp '!$A$4:$E$615,5,FALSE),0)</f>
        <v>0</v>
      </c>
      <c r="W3304" s="31">
        <f>IFERROR(VLOOKUP(C3304,'eindex _tget pp '!$A$4:$F$615,6,FALSE),0)</f>
        <v>0</v>
      </c>
      <c r="X3304" s="4">
        <f>IFERROR(VLOOKUP(B3304,'eschools 16'!$A$2:$F$25,6,FALSE),1)</f>
        <v>1</v>
      </c>
      <c r="Y3304" s="1">
        <f t="shared" si="255"/>
        <v>0</v>
      </c>
      <c r="Z3304" s="1">
        <f t="shared" si="256"/>
        <v>0</v>
      </c>
      <c r="AA3304" s="31">
        <f>IFERROR(VLOOKUP(C3304,'eindex _tget pp '!$A$4:$G$615,7,FALSE),0)</f>
        <v>0</v>
      </c>
      <c r="AB3304" s="1">
        <f>VLOOKUP(A3304,'ADM Details FY17'!$A$3:$AB$3515,28,FALSE)</f>
        <v>0</v>
      </c>
      <c r="AC3304" s="1">
        <f t="shared" si="257"/>
        <v>0</v>
      </c>
      <c r="AD3304" s="1">
        <f t="shared" si="258"/>
        <v>0</v>
      </c>
      <c r="AE3304" s="1">
        <f t="shared" si="259"/>
        <v>0</v>
      </c>
    </row>
    <row r="3305" spans="1:31" x14ac:dyDescent="0.25">
      <c r="A3305" t="str">
        <f>B3305&amp;"-"&amp;COUNTIF($B$3:B3305,B3305)</f>
        <v>9147-7</v>
      </c>
      <c r="B3305">
        <v>9147</v>
      </c>
      <c r="C3305" s="18">
        <f>VLOOKUP(A3305,'ADM Details FY17'!$A$3:$D$3515,4,FALSE)</f>
        <v>0</v>
      </c>
      <c r="D3305" s="1">
        <f>VLOOKUP(A3305,'ADM Details FY17'!$A$3:$E$3515,5,FALSE)</f>
        <v>0</v>
      </c>
      <c r="E3305" s="1">
        <f>VLOOKUP(A3305,'ADM Details FY17'!$A$3:$F$3515,6,FALSE)</f>
        <v>0</v>
      </c>
      <c r="F3305" s="1">
        <f>VLOOKUP(A3305,'ADM Details FY17'!$A$3:$G$3515,7,FALSE)</f>
        <v>0</v>
      </c>
      <c r="G3305" s="1">
        <f>VLOOKUP(A3305,'ADM Details FY17'!$A$3:$H$3515,8,FALSE)</f>
        <v>0</v>
      </c>
      <c r="H3305" s="1">
        <f>VLOOKUP(A3305,'ADM Details FY17'!$A$3:$I$3515,9,FALSE)</f>
        <v>0</v>
      </c>
      <c r="I3305" s="1">
        <f>VLOOKUP(A3305,'ADM Details FY17'!$A$3:$J$3517,10,FALSE)</f>
        <v>0</v>
      </c>
      <c r="J3305" s="1">
        <f>VLOOKUP(A3305,'ADM Details FY17'!$A$3:$K$3515,11,FALSE)</f>
        <v>0</v>
      </c>
      <c r="K3305" s="1">
        <f>VLOOKUP(A3305,'ADM Details FY17'!$A$3:$M$3515,13,FALSE)</f>
        <v>0</v>
      </c>
      <c r="L3305" s="1">
        <f>VLOOKUP(A3305,'ADM Details FY17'!$A$3:$O$3515,15,FALSE)</f>
        <v>0</v>
      </c>
      <c r="M3305" s="1">
        <f>VLOOKUP(A3305,'ADM Details FY17'!$A$3:$P$3515,16,FALSE)</f>
        <v>0</v>
      </c>
      <c r="N3305" s="1">
        <f>VLOOKUP(A3305,'ADM Details FY17'!$A$3:$Q$3515,17,FALSE)</f>
        <v>0</v>
      </c>
      <c r="O3305" s="1">
        <f>VLOOKUP(A3305,'ADM Details FY17'!$A$3:$S$3515,19,FALSE)</f>
        <v>0</v>
      </c>
      <c r="P3305" s="1">
        <f>VLOOKUP(A3305,'ADM Details FY17'!$A$3:$U$3515,21,FALSE)</f>
        <v>0</v>
      </c>
      <c r="Q3305" s="1">
        <f>VLOOKUP(A3305,'ADM Details FY17'!$A$3:$V$3515,22,FALSE)</f>
        <v>0</v>
      </c>
      <c r="R3305" s="1">
        <f>VLOOKUP(A3305,'ADM Details FY17'!$A$3:$W$3515,23,FALSE)</f>
        <v>0</v>
      </c>
      <c r="S3305" s="1">
        <f>VLOOKUP(A3305,'ADM Details FY17'!$A$3:$X$3515,24,FALSE)</f>
        <v>0</v>
      </c>
      <c r="T3305" s="1">
        <f>VLOOKUP(A3305,'ADM Details FY17'!$A$3:$Y$3515,25,FALSE)</f>
        <v>0</v>
      </c>
      <c r="U3305" s="1">
        <f>VLOOKUP(A3305,'ADM Details FY17'!$A$3:$AA$3515,27,FALSE)</f>
        <v>0</v>
      </c>
      <c r="V3305" s="1">
        <f>IFERROR(VLOOKUP(C3305,'eindex _tget pp '!$A$4:$E$615,5,FALSE),0)</f>
        <v>0</v>
      </c>
      <c r="W3305" s="31">
        <f>IFERROR(VLOOKUP(C3305,'eindex _tget pp '!$A$4:$F$615,6,FALSE),0)</f>
        <v>0</v>
      </c>
      <c r="X3305" s="4">
        <f>IFERROR(VLOOKUP(B3305,'eschools 16'!$A$2:$F$25,6,FALSE),1)</f>
        <v>1</v>
      </c>
      <c r="Y3305" s="1">
        <f t="shared" si="255"/>
        <v>0</v>
      </c>
      <c r="Z3305" s="1">
        <f t="shared" si="256"/>
        <v>0</v>
      </c>
      <c r="AA3305" s="31">
        <f>IFERROR(VLOOKUP(C3305,'eindex _tget pp '!$A$4:$G$615,7,FALSE),0)</f>
        <v>0</v>
      </c>
      <c r="AB3305" s="1">
        <f>VLOOKUP(A3305,'ADM Details FY17'!$A$3:$AB$3515,28,FALSE)</f>
        <v>0</v>
      </c>
      <c r="AC3305" s="1">
        <f t="shared" si="257"/>
        <v>0</v>
      </c>
      <c r="AD3305" s="1">
        <f t="shared" si="258"/>
        <v>0</v>
      </c>
      <c r="AE3305" s="1">
        <f t="shared" si="259"/>
        <v>0</v>
      </c>
    </row>
    <row r="3306" spans="1:31" x14ac:dyDescent="0.25">
      <c r="A3306" t="str">
        <f>B3306&amp;"-"&amp;COUNTIF($B$3:B3306,B3306)</f>
        <v>9147-8</v>
      </c>
      <c r="B3306">
        <v>9147</v>
      </c>
      <c r="C3306" s="18">
        <f>VLOOKUP(A3306,'ADM Details FY17'!$A$3:$D$3515,4,FALSE)</f>
        <v>0</v>
      </c>
      <c r="D3306" s="1">
        <f>VLOOKUP(A3306,'ADM Details FY17'!$A$3:$E$3515,5,FALSE)</f>
        <v>0</v>
      </c>
      <c r="E3306" s="1">
        <f>VLOOKUP(A3306,'ADM Details FY17'!$A$3:$F$3515,6,FALSE)</f>
        <v>0</v>
      </c>
      <c r="F3306" s="1">
        <f>VLOOKUP(A3306,'ADM Details FY17'!$A$3:$G$3515,7,FALSE)</f>
        <v>0</v>
      </c>
      <c r="G3306" s="1">
        <f>VLOOKUP(A3306,'ADM Details FY17'!$A$3:$H$3515,8,FALSE)</f>
        <v>0</v>
      </c>
      <c r="H3306" s="1">
        <f>VLOOKUP(A3306,'ADM Details FY17'!$A$3:$I$3515,9,FALSE)</f>
        <v>0</v>
      </c>
      <c r="I3306" s="1">
        <f>VLOOKUP(A3306,'ADM Details FY17'!$A$3:$J$3517,10,FALSE)</f>
        <v>0</v>
      </c>
      <c r="J3306" s="1">
        <f>VLOOKUP(A3306,'ADM Details FY17'!$A$3:$K$3515,11,FALSE)</f>
        <v>0</v>
      </c>
      <c r="K3306" s="1">
        <f>VLOOKUP(A3306,'ADM Details FY17'!$A$3:$M$3515,13,FALSE)</f>
        <v>0</v>
      </c>
      <c r="L3306" s="1">
        <f>VLOOKUP(A3306,'ADM Details FY17'!$A$3:$O$3515,15,FALSE)</f>
        <v>0</v>
      </c>
      <c r="M3306" s="1">
        <f>VLOOKUP(A3306,'ADM Details FY17'!$A$3:$P$3515,16,FALSE)</f>
        <v>0</v>
      </c>
      <c r="N3306" s="1">
        <f>VLOOKUP(A3306,'ADM Details FY17'!$A$3:$Q$3515,17,FALSE)</f>
        <v>0</v>
      </c>
      <c r="O3306" s="1">
        <f>VLOOKUP(A3306,'ADM Details FY17'!$A$3:$S$3515,19,FALSE)</f>
        <v>0</v>
      </c>
      <c r="P3306" s="1">
        <f>VLOOKUP(A3306,'ADM Details FY17'!$A$3:$U$3515,21,FALSE)</f>
        <v>0</v>
      </c>
      <c r="Q3306" s="1">
        <f>VLOOKUP(A3306,'ADM Details FY17'!$A$3:$V$3515,22,FALSE)</f>
        <v>0</v>
      </c>
      <c r="R3306" s="1">
        <f>VLOOKUP(A3306,'ADM Details FY17'!$A$3:$W$3515,23,FALSE)</f>
        <v>0</v>
      </c>
      <c r="S3306" s="1">
        <f>VLOOKUP(A3306,'ADM Details FY17'!$A$3:$X$3515,24,FALSE)</f>
        <v>0</v>
      </c>
      <c r="T3306" s="1">
        <f>VLOOKUP(A3306,'ADM Details FY17'!$A$3:$Y$3515,25,FALSE)</f>
        <v>0</v>
      </c>
      <c r="U3306" s="1">
        <f>VLOOKUP(A3306,'ADM Details FY17'!$A$3:$AA$3515,27,FALSE)</f>
        <v>0</v>
      </c>
      <c r="V3306" s="1">
        <f>IFERROR(VLOOKUP(C3306,'eindex _tget pp '!$A$4:$E$615,5,FALSE),0)</f>
        <v>0</v>
      </c>
      <c r="W3306" s="31">
        <f>IFERROR(VLOOKUP(C3306,'eindex _tget pp '!$A$4:$F$615,6,FALSE),0)</f>
        <v>0</v>
      </c>
      <c r="X3306" s="4">
        <f>IFERROR(VLOOKUP(B3306,'eschools 16'!$A$2:$F$25,6,FALSE),1)</f>
        <v>1</v>
      </c>
      <c r="Y3306" s="1">
        <f t="shared" si="255"/>
        <v>0</v>
      </c>
      <c r="Z3306" s="1">
        <f t="shared" si="256"/>
        <v>0</v>
      </c>
      <c r="AA3306" s="31">
        <f>IFERROR(VLOOKUP(C3306,'eindex _tget pp '!$A$4:$G$615,7,FALSE),0)</f>
        <v>0</v>
      </c>
      <c r="AB3306" s="1">
        <f>VLOOKUP(A3306,'ADM Details FY17'!$A$3:$AB$3515,28,FALSE)</f>
        <v>0</v>
      </c>
      <c r="AC3306" s="1">
        <f t="shared" si="257"/>
        <v>0</v>
      </c>
      <c r="AD3306" s="1">
        <f t="shared" si="258"/>
        <v>0</v>
      </c>
      <c r="AE3306" s="1">
        <f t="shared" si="259"/>
        <v>0</v>
      </c>
    </row>
    <row r="3307" spans="1:31" x14ac:dyDescent="0.25">
      <c r="A3307" t="str">
        <f>B3307&amp;"-"&amp;COUNTIF($B$3:B3307,B3307)</f>
        <v>9148-1</v>
      </c>
      <c r="B3307">
        <v>9148</v>
      </c>
      <c r="C3307" s="18">
        <f>VLOOKUP(A3307,'ADM Details FY17'!$A$3:$D$3515,4,FALSE)</f>
        <v>45351</v>
      </c>
      <c r="D3307" s="1">
        <f>VLOOKUP(A3307,'ADM Details FY17'!$A$3:$E$3515,5,FALSE)</f>
        <v>1.5</v>
      </c>
      <c r="E3307" s="1">
        <f>VLOOKUP(A3307,'ADM Details FY17'!$A$3:$F$3515,6,FALSE)</f>
        <v>0</v>
      </c>
      <c r="F3307" s="1">
        <f>VLOOKUP(A3307,'ADM Details FY17'!$A$3:$G$3515,7,FALSE)</f>
        <v>0</v>
      </c>
      <c r="G3307" s="1">
        <f>VLOOKUP(A3307,'ADM Details FY17'!$A$3:$H$3515,8,FALSE)</f>
        <v>0</v>
      </c>
      <c r="H3307" s="1">
        <f>VLOOKUP(A3307,'ADM Details FY17'!$A$3:$I$3515,9,FALSE)</f>
        <v>0</v>
      </c>
      <c r="I3307" s="1">
        <f>VLOOKUP(A3307,'ADM Details FY17'!$A$3:$J$3517,10,FALSE)</f>
        <v>0</v>
      </c>
      <c r="J3307" s="1">
        <f>VLOOKUP(A3307,'ADM Details FY17'!$A$3:$K$3515,11,FALSE)</f>
        <v>0</v>
      </c>
      <c r="K3307" s="1">
        <f>VLOOKUP(A3307,'ADM Details FY17'!$A$3:$M$3515,13,FALSE)</f>
        <v>1.5</v>
      </c>
      <c r="L3307" s="1">
        <f>VLOOKUP(A3307,'ADM Details FY17'!$A$3:$O$3515,15,FALSE)</f>
        <v>0</v>
      </c>
      <c r="M3307" s="1">
        <f>VLOOKUP(A3307,'ADM Details FY17'!$A$3:$P$3515,16,FALSE)</f>
        <v>0</v>
      </c>
      <c r="N3307" s="1">
        <f>VLOOKUP(A3307,'ADM Details FY17'!$A$3:$Q$3515,17,FALSE)</f>
        <v>0</v>
      </c>
      <c r="O3307" s="1">
        <f>VLOOKUP(A3307,'ADM Details FY17'!$A$3:$S$3515,19,FALSE)</f>
        <v>0</v>
      </c>
      <c r="P3307" s="1">
        <f>VLOOKUP(A3307,'ADM Details FY17'!$A$3:$U$3515,21,FALSE)</f>
        <v>0</v>
      </c>
      <c r="Q3307" s="1">
        <f>VLOOKUP(A3307,'ADM Details FY17'!$A$3:$V$3515,22,FALSE)</f>
        <v>0</v>
      </c>
      <c r="R3307" s="1">
        <f>VLOOKUP(A3307,'ADM Details FY17'!$A$3:$W$3515,23,FALSE)</f>
        <v>0</v>
      </c>
      <c r="S3307" s="1">
        <f>VLOOKUP(A3307,'ADM Details FY17'!$A$3:$X$3515,24,FALSE)</f>
        <v>0</v>
      </c>
      <c r="T3307" s="1">
        <f>VLOOKUP(A3307,'ADM Details FY17'!$A$3:$Y$3515,25,FALSE)</f>
        <v>0</v>
      </c>
      <c r="U3307" s="1">
        <f>VLOOKUP(A3307,'ADM Details FY17'!$A$3:$AA$3515,27,FALSE)</f>
        <v>0</v>
      </c>
      <c r="V3307" s="1">
        <f>IFERROR(VLOOKUP(C3307,'eindex _tget pp '!$A$4:$E$615,5,FALSE),0)</f>
        <v>1329.5346943279631</v>
      </c>
      <c r="W3307" s="31">
        <f>IFERROR(VLOOKUP(C3307,'eindex _tget pp '!$A$4:$F$615,6,FALSE),0)</f>
        <v>4.3220024174000002</v>
      </c>
      <c r="X3307" s="4">
        <f>IFERROR(VLOOKUP(B3307,'eschools 16'!$A$2:$F$25,6,FALSE),1)</f>
        <v>1</v>
      </c>
      <c r="Y3307" s="1">
        <f t="shared" si="255"/>
        <v>498.58</v>
      </c>
      <c r="Z3307" s="1">
        <f t="shared" si="256"/>
        <v>1763.38</v>
      </c>
      <c r="AA3307" s="31">
        <f>IFERROR(VLOOKUP(C3307,'eindex _tget pp '!$A$4:$G$615,7,FALSE),0)</f>
        <v>0.75782884399999995</v>
      </c>
      <c r="AB3307" s="1">
        <f>VLOOKUP(A3307,'ADM Details FY17'!$A$3:$AB$3515,28,FALSE)</f>
        <v>0</v>
      </c>
      <c r="AC3307" s="1">
        <f t="shared" si="257"/>
        <v>0</v>
      </c>
      <c r="AD3307" s="1">
        <f t="shared" si="258"/>
        <v>1.5</v>
      </c>
      <c r="AE3307" s="1">
        <f t="shared" si="259"/>
        <v>225</v>
      </c>
    </row>
    <row r="3308" spans="1:31" x14ac:dyDescent="0.25">
      <c r="A3308" t="str">
        <f>B3308&amp;"-"&amp;COUNTIF($B$3:B3308,B3308)</f>
        <v>9148-2</v>
      </c>
      <c r="B3308">
        <v>9148</v>
      </c>
      <c r="C3308" s="18">
        <f>VLOOKUP(A3308,'ADM Details FY17'!$A$3:$D$3515,4,FALSE)</f>
        <v>48843</v>
      </c>
      <c r="D3308" s="1">
        <f>VLOOKUP(A3308,'ADM Details FY17'!$A$3:$E$3515,5,FALSE)</f>
        <v>2.3199999999999998</v>
      </c>
      <c r="E3308" s="1">
        <f>VLOOKUP(A3308,'ADM Details FY17'!$A$3:$F$3515,6,FALSE)</f>
        <v>0</v>
      </c>
      <c r="F3308" s="1">
        <f>VLOOKUP(A3308,'ADM Details FY17'!$A$3:$G$3515,7,FALSE)</f>
        <v>0</v>
      </c>
      <c r="G3308" s="1">
        <f>VLOOKUP(A3308,'ADM Details FY17'!$A$3:$H$3515,8,FALSE)</f>
        <v>0</v>
      </c>
      <c r="H3308" s="1">
        <f>VLOOKUP(A3308,'ADM Details FY17'!$A$3:$I$3515,9,FALSE)</f>
        <v>0</v>
      </c>
      <c r="I3308" s="1">
        <f>VLOOKUP(A3308,'ADM Details FY17'!$A$3:$J$3517,10,FALSE)</f>
        <v>0</v>
      </c>
      <c r="J3308" s="1">
        <f>VLOOKUP(A3308,'ADM Details FY17'!$A$3:$K$3515,11,FALSE)</f>
        <v>0</v>
      </c>
      <c r="K3308" s="1">
        <f>VLOOKUP(A3308,'ADM Details FY17'!$A$3:$M$3515,13,FALSE)</f>
        <v>2.3199999999999998</v>
      </c>
      <c r="L3308" s="1">
        <f>VLOOKUP(A3308,'ADM Details FY17'!$A$3:$O$3515,15,FALSE)</f>
        <v>0</v>
      </c>
      <c r="M3308" s="1">
        <f>VLOOKUP(A3308,'ADM Details FY17'!$A$3:$P$3515,16,FALSE)</f>
        <v>0</v>
      </c>
      <c r="N3308" s="1">
        <f>VLOOKUP(A3308,'ADM Details FY17'!$A$3:$Q$3515,17,FALSE)</f>
        <v>0</v>
      </c>
      <c r="O3308" s="1">
        <f>VLOOKUP(A3308,'ADM Details FY17'!$A$3:$S$3515,19,FALSE)</f>
        <v>0</v>
      </c>
      <c r="P3308" s="1">
        <f>VLOOKUP(A3308,'ADM Details FY17'!$A$3:$U$3515,21,FALSE)</f>
        <v>0</v>
      </c>
      <c r="Q3308" s="1">
        <f>VLOOKUP(A3308,'ADM Details FY17'!$A$3:$V$3515,22,FALSE)</f>
        <v>0</v>
      </c>
      <c r="R3308" s="1">
        <f>VLOOKUP(A3308,'ADM Details FY17'!$A$3:$W$3515,23,FALSE)</f>
        <v>0</v>
      </c>
      <c r="S3308" s="1">
        <f>VLOOKUP(A3308,'ADM Details FY17'!$A$3:$X$3515,24,FALSE)</f>
        <v>0</v>
      </c>
      <c r="T3308" s="1">
        <f>VLOOKUP(A3308,'ADM Details FY17'!$A$3:$Y$3515,25,FALSE)</f>
        <v>0</v>
      </c>
      <c r="U3308" s="1">
        <f>VLOOKUP(A3308,'ADM Details FY17'!$A$3:$AA$3515,27,FALSE)</f>
        <v>0</v>
      </c>
      <c r="V3308" s="1">
        <f>IFERROR(VLOOKUP(C3308,'eindex _tget pp '!$A$4:$E$615,5,FALSE),0)</f>
        <v>551.0178920432794</v>
      </c>
      <c r="W3308" s="31">
        <f>IFERROR(VLOOKUP(C3308,'eindex _tget pp '!$A$4:$F$615,6,FALSE),0)</f>
        <v>1.3885425044999999</v>
      </c>
      <c r="X3308" s="4">
        <f>IFERROR(VLOOKUP(B3308,'eschools 16'!$A$2:$F$25,6,FALSE),1)</f>
        <v>1</v>
      </c>
      <c r="Y3308" s="1">
        <f t="shared" si="255"/>
        <v>319.58999999999997</v>
      </c>
      <c r="Z3308" s="1">
        <f t="shared" si="256"/>
        <v>876.23</v>
      </c>
      <c r="AA3308" s="31">
        <f>IFERROR(VLOOKUP(C3308,'eindex _tget pp '!$A$4:$G$615,7,FALSE),0)</f>
        <v>0.50715146</v>
      </c>
      <c r="AB3308" s="1">
        <f>VLOOKUP(A3308,'ADM Details FY17'!$A$3:$AB$3515,28,FALSE)</f>
        <v>0</v>
      </c>
      <c r="AC3308" s="1">
        <f t="shared" si="257"/>
        <v>0</v>
      </c>
      <c r="AD3308" s="1">
        <f t="shared" si="258"/>
        <v>2.3199999999999998</v>
      </c>
      <c r="AE3308" s="1">
        <f t="shared" si="259"/>
        <v>348</v>
      </c>
    </row>
    <row r="3309" spans="1:31" x14ac:dyDescent="0.25">
      <c r="A3309" t="str">
        <f>B3309&amp;"-"&amp;COUNTIF($B$3:B3309,B3309)</f>
        <v>9148-3</v>
      </c>
      <c r="B3309">
        <v>9148</v>
      </c>
      <c r="C3309" s="18">
        <f>VLOOKUP(A3309,'ADM Details FY17'!$A$3:$D$3515,4,FALSE)</f>
        <v>48850</v>
      </c>
      <c r="D3309" s="1">
        <f>VLOOKUP(A3309,'ADM Details FY17'!$A$3:$E$3515,5,FALSE)</f>
        <v>1.18</v>
      </c>
      <c r="E3309" s="1">
        <f>VLOOKUP(A3309,'ADM Details FY17'!$A$3:$F$3515,6,FALSE)</f>
        <v>0</v>
      </c>
      <c r="F3309" s="1">
        <f>VLOOKUP(A3309,'ADM Details FY17'!$A$3:$G$3515,7,FALSE)</f>
        <v>0</v>
      </c>
      <c r="G3309" s="1">
        <f>VLOOKUP(A3309,'ADM Details FY17'!$A$3:$H$3515,8,FALSE)</f>
        <v>0</v>
      </c>
      <c r="H3309" s="1">
        <f>VLOOKUP(A3309,'ADM Details FY17'!$A$3:$I$3515,9,FALSE)</f>
        <v>0</v>
      </c>
      <c r="I3309" s="1">
        <f>VLOOKUP(A3309,'ADM Details FY17'!$A$3:$J$3517,10,FALSE)</f>
        <v>0</v>
      </c>
      <c r="J3309" s="1">
        <f>VLOOKUP(A3309,'ADM Details FY17'!$A$3:$K$3515,11,FALSE)</f>
        <v>0</v>
      </c>
      <c r="K3309" s="1">
        <f>VLOOKUP(A3309,'ADM Details FY17'!$A$3:$M$3515,13,FALSE)</f>
        <v>1.18</v>
      </c>
      <c r="L3309" s="1">
        <f>VLOOKUP(A3309,'ADM Details FY17'!$A$3:$O$3515,15,FALSE)</f>
        <v>0</v>
      </c>
      <c r="M3309" s="1">
        <f>VLOOKUP(A3309,'ADM Details FY17'!$A$3:$P$3515,16,FALSE)</f>
        <v>0</v>
      </c>
      <c r="N3309" s="1">
        <f>VLOOKUP(A3309,'ADM Details FY17'!$A$3:$Q$3515,17,FALSE)</f>
        <v>0</v>
      </c>
      <c r="O3309" s="1">
        <f>VLOOKUP(A3309,'ADM Details FY17'!$A$3:$S$3515,19,FALSE)</f>
        <v>0</v>
      </c>
      <c r="P3309" s="1">
        <f>VLOOKUP(A3309,'ADM Details FY17'!$A$3:$U$3515,21,FALSE)</f>
        <v>0</v>
      </c>
      <c r="Q3309" s="1">
        <f>VLOOKUP(A3309,'ADM Details FY17'!$A$3:$V$3515,22,FALSE)</f>
        <v>0</v>
      </c>
      <c r="R3309" s="1">
        <f>VLOOKUP(A3309,'ADM Details FY17'!$A$3:$W$3515,23,FALSE)</f>
        <v>0</v>
      </c>
      <c r="S3309" s="1">
        <f>VLOOKUP(A3309,'ADM Details FY17'!$A$3:$X$3515,24,FALSE)</f>
        <v>0</v>
      </c>
      <c r="T3309" s="1">
        <f>VLOOKUP(A3309,'ADM Details FY17'!$A$3:$Y$3515,25,FALSE)</f>
        <v>0</v>
      </c>
      <c r="U3309" s="1">
        <f>VLOOKUP(A3309,'ADM Details FY17'!$A$3:$AA$3515,27,FALSE)</f>
        <v>0</v>
      </c>
      <c r="V3309" s="1">
        <f>IFERROR(VLOOKUP(C3309,'eindex _tget pp '!$A$4:$E$615,5,FALSE),0)</f>
        <v>876.1793493269405</v>
      </c>
      <c r="W3309" s="31">
        <f>IFERROR(VLOOKUP(C3309,'eindex _tget pp '!$A$4:$F$615,6,FALSE),0)</f>
        <v>1.9348228673000001</v>
      </c>
      <c r="X3309" s="4">
        <f>IFERROR(VLOOKUP(B3309,'eschools 16'!$A$2:$F$25,6,FALSE),1)</f>
        <v>1</v>
      </c>
      <c r="Y3309" s="1">
        <f t="shared" si="255"/>
        <v>258.47000000000003</v>
      </c>
      <c r="Z3309" s="1">
        <f t="shared" si="256"/>
        <v>621</v>
      </c>
      <c r="AA3309" s="31">
        <f>IFERROR(VLOOKUP(C3309,'eindex _tget pp '!$A$4:$G$615,7,FALSE),0)</f>
        <v>0.674487065</v>
      </c>
      <c r="AB3309" s="1">
        <f>VLOOKUP(A3309,'ADM Details FY17'!$A$3:$AB$3515,28,FALSE)</f>
        <v>0</v>
      </c>
      <c r="AC3309" s="1">
        <f t="shared" si="257"/>
        <v>0</v>
      </c>
      <c r="AD3309" s="1">
        <f t="shared" si="258"/>
        <v>1.18</v>
      </c>
      <c r="AE3309" s="1">
        <f t="shared" si="259"/>
        <v>177</v>
      </c>
    </row>
    <row r="3310" spans="1:31" x14ac:dyDescent="0.25">
      <c r="A3310" t="str">
        <f>B3310&amp;"-"&amp;COUNTIF($B$3:B3310,B3310)</f>
        <v>9148-4</v>
      </c>
      <c r="B3310">
        <v>9148</v>
      </c>
      <c r="C3310" s="18">
        <f>VLOOKUP(A3310,'ADM Details FY17'!$A$3:$D$3515,4,FALSE)</f>
        <v>48876</v>
      </c>
      <c r="D3310" s="1">
        <f>VLOOKUP(A3310,'ADM Details FY17'!$A$3:$E$3515,5,FALSE)</f>
        <v>3.92</v>
      </c>
      <c r="E3310" s="1">
        <f>VLOOKUP(A3310,'ADM Details FY17'!$A$3:$F$3515,6,FALSE)</f>
        <v>0</v>
      </c>
      <c r="F3310" s="1">
        <f>VLOOKUP(A3310,'ADM Details FY17'!$A$3:$G$3515,7,FALSE)</f>
        <v>0</v>
      </c>
      <c r="G3310" s="1">
        <f>VLOOKUP(A3310,'ADM Details FY17'!$A$3:$H$3515,8,FALSE)</f>
        <v>0</v>
      </c>
      <c r="H3310" s="1">
        <f>VLOOKUP(A3310,'ADM Details FY17'!$A$3:$I$3515,9,FALSE)</f>
        <v>0</v>
      </c>
      <c r="I3310" s="1">
        <f>VLOOKUP(A3310,'ADM Details FY17'!$A$3:$J$3517,10,FALSE)</f>
        <v>0</v>
      </c>
      <c r="J3310" s="1">
        <f>VLOOKUP(A3310,'ADM Details FY17'!$A$3:$K$3515,11,FALSE)</f>
        <v>0</v>
      </c>
      <c r="K3310" s="1">
        <f>VLOOKUP(A3310,'ADM Details FY17'!$A$3:$M$3515,13,FALSE)</f>
        <v>3.92</v>
      </c>
      <c r="L3310" s="1">
        <f>VLOOKUP(A3310,'ADM Details FY17'!$A$3:$O$3515,15,FALSE)</f>
        <v>0</v>
      </c>
      <c r="M3310" s="1">
        <f>VLOOKUP(A3310,'ADM Details FY17'!$A$3:$P$3515,16,FALSE)</f>
        <v>0</v>
      </c>
      <c r="N3310" s="1">
        <f>VLOOKUP(A3310,'ADM Details FY17'!$A$3:$Q$3515,17,FALSE)</f>
        <v>0</v>
      </c>
      <c r="O3310" s="1">
        <f>VLOOKUP(A3310,'ADM Details FY17'!$A$3:$S$3515,19,FALSE)</f>
        <v>0</v>
      </c>
      <c r="P3310" s="1">
        <f>VLOOKUP(A3310,'ADM Details FY17'!$A$3:$U$3515,21,FALSE)</f>
        <v>0</v>
      </c>
      <c r="Q3310" s="1">
        <f>VLOOKUP(A3310,'ADM Details FY17'!$A$3:$V$3515,22,FALSE)</f>
        <v>0</v>
      </c>
      <c r="R3310" s="1">
        <f>VLOOKUP(A3310,'ADM Details FY17'!$A$3:$W$3515,23,FALSE)</f>
        <v>0</v>
      </c>
      <c r="S3310" s="1">
        <f>VLOOKUP(A3310,'ADM Details FY17'!$A$3:$X$3515,24,FALSE)</f>
        <v>0</v>
      </c>
      <c r="T3310" s="1">
        <f>VLOOKUP(A3310,'ADM Details FY17'!$A$3:$Y$3515,25,FALSE)</f>
        <v>0</v>
      </c>
      <c r="U3310" s="1">
        <f>VLOOKUP(A3310,'ADM Details FY17'!$A$3:$AA$3515,27,FALSE)</f>
        <v>0</v>
      </c>
      <c r="V3310" s="1">
        <f>IFERROR(VLOOKUP(C3310,'eindex _tget pp '!$A$4:$E$615,5,FALSE),0)</f>
        <v>647.43094685976916</v>
      </c>
      <c r="W3310" s="31">
        <f>IFERROR(VLOOKUP(C3310,'eindex _tget pp '!$A$4:$F$615,6,FALSE),0)</f>
        <v>0.68979212950000002</v>
      </c>
      <c r="X3310" s="4">
        <f>IFERROR(VLOOKUP(B3310,'eschools 16'!$A$2:$F$25,6,FALSE),1)</f>
        <v>1</v>
      </c>
      <c r="Y3310" s="1">
        <f t="shared" si="255"/>
        <v>634.48</v>
      </c>
      <c r="Z3310" s="1">
        <f t="shared" si="256"/>
        <v>735.48</v>
      </c>
      <c r="AA3310" s="31">
        <f>IFERROR(VLOOKUP(C3310,'eindex _tget pp '!$A$4:$G$615,7,FALSE),0)</f>
        <v>0.59495910799999996</v>
      </c>
      <c r="AB3310" s="1">
        <f>VLOOKUP(A3310,'ADM Details FY17'!$A$3:$AB$3515,28,FALSE)</f>
        <v>0</v>
      </c>
      <c r="AC3310" s="1">
        <f t="shared" si="257"/>
        <v>0</v>
      </c>
      <c r="AD3310" s="1">
        <f t="shared" si="258"/>
        <v>3.92</v>
      </c>
      <c r="AE3310" s="1">
        <f t="shared" si="259"/>
        <v>588</v>
      </c>
    </row>
    <row r="3311" spans="1:31" x14ac:dyDescent="0.25">
      <c r="A3311" t="str">
        <f>B3311&amp;"-"&amp;COUNTIF($B$3:B3311,B3311)</f>
        <v>9148-5</v>
      </c>
      <c r="B3311">
        <v>9148</v>
      </c>
      <c r="C3311" s="18">
        <f>VLOOKUP(A3311,'ADM Details FY17'!$A$3:$D$3515,4,FALSE)</f>
        <v>48884</v>
      </c>
      <c r="D3311" s="1">
        <f>VLOOKUP(A3311,'ADM Details FY17'!$A$3:$E$3515,5,FALSE)</f>
        <v>2.4500000000000002</v>
      </c>
      <c r="E3311" s="1">
        <f>VLOOKUP(A3311,'ADM Details FY17'!$A$3:$F$3515,6,FALSE)</f>
        <v>0</v>
      </c>
      <c r="F3311" s="1">
        <f>VLOOKUP(A3311,'ADM Details FY17'!$A$3:$G$3515,7,FALSE)</f>
        <v>0</v>
      </c>
      <c r="G3311" s="1">
        <f>VLOOKUP(A3311,'ADM Details FY17'!$A$3:$H$3515,8,FALSE)</f>
        <v>0</v>
      </c>
      <c r="H3311" s="1">
        <f>VLOOKUP(A3311,'ADM Details FY17'!$A$3:$I$3515,9,FALSE)</f>
        <v>0</v>
      </c>
      <c r="I3311" s="1">
        <f>VLOOKUP(A3311,'ADM Details FY17'!$A$3:$J$3517,10,FALSE)</f>
        <v>0</v>
      </c>
      <c r="J3311" s="1">
        <f>VLOOKUP(A3311,'ADM Details FY17'!$A$3:$K$3515,11,FALSE)</f>
        <v>0</v>
      </c>
      <c r="K3311" s="1">
        <f>VLOOKUP(A3311,'ADM Details FY17'!$A$3:$M$3515,13,FALSE)</f>
        <v>2.4500000000000002</v>
      </c>
      <c r="L3311" s="1">
        <f>VLOOKUP(A3311,'ADM Details FY17'!$A$3:$O$3515,15,FALSE)</f>
        <v>0</v>
      </c>
      <c r="M3311" s="1">
        <f>VLOOKUP(A3311,'ADM Details FY17'!$A$3:$P$3515,16,FALSE)</f>
        <v>0</v>
      </c>
      <c r="N3311" s="1">
        <f>VLOOKUP(A3311,'ADM Details FY17'!$A$3:$Q$3515,17,FALSE)</f>
        <v>0</v>
      </c>
      <c r="O3311" s="1">
        <f>VLOOKUP(A3311,'ADM Details FY17'!$A$3:$S$3515,19,FALSE)</f>
        <v>0</v>
      </c>
      <c r="P3311" s="1">
        <f>VLOOKUP(A3311,'ADM Details FY17'!$A$3:$U$3515,21,FALSE)</f>
        <v>0</v>
      </c>
      <c r="Q3311" s="1">
        <f>VLOOKUP(A3311,'ADM Details FY17'!$A$3:$V$3515,22,FALSE)</f>
        <v>0</v>
      </c>
      <c r="R3311" s="1">
        <f>VLOOKUP(A3311,'ADM Details FY17'!$A$3:$W$3515,23,FALSE)</f>
        <v>0</v>
      </c>
      <c r="S3311" s="1">
        <f>VLOOKUP(A3311,'ADM Details FY17'!$A$3:$X$3515,24,FALSE)</f>
        <v>0</v>
      </c>
      <c r="T3311" s="1">
        <f>VLOOKUP(A3311,'ADM Details FY17'!$A$3:$Y$3515,25,FALSE)</f>
        <v>0</v>
      </c>
      <c r="U3311" s="1">
        <f>VLOOKUP(A3311,'ADM Details FY17'!$A$3:$AA$3515,27,FALSE)</f>
        <v>0</v>
      </c>
      <c r="V3311" s="1">
        <f>IFERROR(VLOOKUP(C3311,'eindex _tget pp '!$A$4:$E$615,5,FALSE),0)</f>
        <v>0</v>
      </c>
      <c r="W3311" s="31">
        <f>IFERROR(VLOOKUP(C3311,'eindex _tget pp '!$A$4:$F$615,6,FALSE),0)</f>
        <v>0.87573358940000001</v>
      </c>
      <c r="X3311" s="4">
        <f>IFERROR(VLOOKUP(B3311,'eschools 16'!$A$2:$F$25,6,FALSE),1)</f>
        <v>1</v>
      </c>
      <c r="Y3311" s="1">
        <f t="shared" si="255"/>
        <v>0</v>
      </c>
      <c r="Z3311" s="1">
        <f t="shared" si="256"/>
        <v>583.59</v>
      </c>
      <c r="AA3311" s="31">
        <f>IFERROR(VLOOKUP(C3311,'eindex _tget pp '!$A$4:$G$615,7,FALSE),0)</f>
        <v>0.315482496</v>
      </c>
      <c r="AB3311" s="1">
        <f>VLOOKUP(A3311,'ADM Details FY17'!$A$3:$AB$3515,28,FALSE)</f>
        <v>0</v>
      </c>
      <c r="AC3311" s="1">
        <f t="shared" si="257"/>
        <v>0</v>
      </c>
      <c r="AD3311" s="1">
        <f t="shared" si="258"/>
        <v>2.4500000000000002</v>
      </c>
      <c r="AE3311" s="1">
        <f t="shared" si="259"/>
        <v>367.5</v>
      </c>
    </row>
    <row r="3312" spans="1:31" x14ac:dyDescent="0.25">
      <c r="A3312" t="str">
        <f>B3312&amp;"-"&amp;COUNTIF($B$3:B3312,B3312)</f>
        <v>9148-6</v>
      </c>
      <c r="B3312">
        <v>9148</v>
      </c>
      <c r="C3312" s="18">
        <f>VLOOKUP(A3312,'ADM Details FY17'!$A$3:$D$3515,4,FALSE)</f>
        <v>45179</v>
      </c>
      <c r="D3312" s="1">
        <f>VLOOKUP(A3312,'ADM Details FY17'!$A$3:$E$3515,5,FALSE)</f>
        <v>93.4</v>
      </c>
      <c r="E3312" s="1">
        <f>VLOOKUP(A3312,'ADM Details FY17'!$A$3:$F$3515,6,FALSE)</f>
        <v>0</v>
      </c>
      <c r="F3312" s="1">
        <f>VLOOKUP(A3312,'ADM Details FY17'!$A$3:$G$3515,7,FALSE)</f>
        <v>2.29</v>
      </c>
      <c r="G3312" s="1">
        <f>VLOOKUP(A3312,'ADM Details FY17'!$A$3:$H$3515,8,FALSE)</f>
        <v>0</v>
      </c>
      <c r="H3312" s="1">
        <f>VLOOKUP(A3312,'ADM Details FY17'!$A$3:$I$3515,9,FALSE)</f>
        <v>0</v>
      </c>
      <c r="I3312" s="1">
        <f>VLOOKUP(A3312,'ADM Details FY17'!$A$3:$J$3517,10,FALSE)</f>
        <v>0</v>
      </c>
      <c r="J3312" s="1">
        <f>VLOOKUP(A3312,'ADM Details FY17'!$A$3:$K$3515,11,FALSE)</f>
        <v>0.71</v>
      </c>
      <c r="K3312" s="1">
        <f>VLOOKUP(A3312,'ADM Details FY17'!$A$3:$M$3515,13,FALSE)</f>
        <v>93.4</v>
      </c>
      <c r="L3312" s="1">
        <f>VLOOKUP(A3312,'ADM Details FY17'!$A$3:$O$3515,15,FALSE)</f>
        <v>0</v>
      </c>
      <c r="M3312" s="1">
        <f>VLOOKUP(A3312,'ADM Details FY17'!$A$3:$P$3515,16,FALSE)</f>
        <v>1.7</v>
      </c>
      <c r="N3312" s="1">
        <f>VLOOKUP(A3312,'ADM Details FY17'!$A$3:$Q$3515,17,FALSE)</f>
        <v>0</v>
      </c>
      <c r="O3312" s="1">
        <f>VLOOKUP(A3312,'ADM Details FY17'!$A$3:$S$3515,19,FALSE)</f>
        <v>0</v>
      </c>
      <c r="P3312" s="1">
        <f>VLOOKUP(A3312,'ADM Details FY17'!$A$3:$U$3515,21,FALSE)</f>
        <v>0</v>
      </c>
      <c r="Q3312" s="1">
        <f>VLOOKUP(A3312,'ADM Details FY17'!$A$3:$V$3515,22,FALSE)</f>
        <v>0</v>
      </c>
      <c r="R3312" s="1">
        <f>VLOOKUP(A3312,'ADM Details FY17'!$A$3:$W$3515,23,FALSE)</f>
        <v>0</v>
      </c>
      <c r="S3312" s="1">
        <f>VLOOKUP(A3312,'ADM Details FY17'!$A$3:$X$3515,24,FALSE)</f>
        <v>0</v>
      </c>
      <c r="T3312" s="1">
        <f>VLOOKUP(A3312,'ADM Details FY17'!$A$3:$Y$3515,25,FALSE)</f>
        <v>0</v>
      </c>
      <c r="U3312" s="1">
        <f>VLOOKUP(A3312,'ADM Details FY17'!$A$3:$AA$3515,27,FALSE)</f>
        <v>0</v>
      </c>
      <c r="V3312" s="1">
        <f>IFERROR(VLOOKUP(C3312,'eindex _tget pp '!$A$4:$E$615,5,FALSE),0)</f>
        <v>1180.1012551006691</v>
      </c>
      <c r="W3312" s="31">
        <f>IFERROR(VLOOKUP(C3312,'eindex _tget pp '!$A$4:$F$615,6,FALSE),0)</f>
        <v>3.5501410545000001</v>
      </c>
      <c r="X3312" s="4">
        <f>IFERROR(VLOOKUP(B3312,'eschools 16'!$A$2:$F$25,6,FALSE),1)</f>
        <v>1</v>
      </c>
      <c r="Y3312" s="1">
        <f t="shared" si="255"/>
        <v>27555.360000000001</v>
      </c>
      <c r="Z3312" s="1">
        <f t="shared" si="256"/>
        <v>90190.62</v>
      </c>
      <c r="AA3312" s="31">
        <f>IFERROR(VLOOKUP(C3312,'eindex _tget pp '!$A$4:$G$615,7,FALSE),0)</f>
        <v>0.72442221299999998</v>
      </c>
      <c r="AB3312" s="1">
        <f>VLOOKUP(A3312,'ADM Details FY17'!$A$3:$AB$3515,28,FALSE)</f>
        <v>0</v>
      </c>
      <c r="AC3312" s="1">
        <f t="shared" si="257"/>
        <v>0</v>
      </c>
      <c r="AD3312" s="1">
        <f t="shared" si="258"/>
        <v>93.4</v>
      </c>
      <c r="AE3312" s="1">
        <f t="shared" si="259"/>
        <v>14010</v>
      </c>
    </row>
    <row r="3313" spans="1:31" x14ac:dyDescent="0.25">
      <c r="A3313" t="str">
        <f>B3313&amp;"-"&amp;COUNTIF($B$3:B3313,B3313)</f>
        <v>9148-7</v>
      </c>
      <c r="B3313">
        <v>9148</v>
      </c>
      <c r="C3313" s="18">
        <f>VLOOKUP(A3313,'ADM Details FY17'!$A$3:$D$3515,4,FALSE)</f>
        <v>0</v>
      </c>
      <c r="D3313" s="1">
        <f>VLOOKUP(A3313,'ADM Details FY17'!$A$3:$E$3515,5,FALSE)</f>
        <v>0</v>
      </c>
      <c r="E3313" s="1">
        <f>VLOOKUP(A3313,'ADM Details FY17'!$A$3:$F$3515,6,FALSE)</f>
        <v>0</v>
      </c>
      <c r="F3313" s="1">
        <f>VLOOKUP(A3313,'ADM Details FY17'!$A$3:$G$3515,7,FALSE)</f>
        <v>0</v>
      </c>
      <c r="G3313" s="1">
        <f>VLOOKUP(A3313,'ADM Details FY17'!$A$3:$H$3515,8,FALSE)</f>
        <v>0</v>
      </c>
      <c r="H3313" s="1">
        <f>VLOOKUP(A3313,'ADM Details FY17'!$A$3:$I$3515,9,FALSE)</f>
        <v>0</v>
      </c>
      <c r="I3313" s="1">
        <f>VLOOKUP(A3313,'ADM Details FY17'!$A$3:$J$3517,10,FALSE)</f>
        <v>0</v>
      </c>
      <c r="J3313" s="1">
        <f>VLOOKUP(A3313,'ADM Details FY17'!$A$3:$K$3515,11,FALSE)</f>
        <v>0</v>
      </c>
      <c r="K3313" s="1">
        <f>VLOOKUP(A3313,'ADM Details FY17'!$A$3:$M$3515,13,FALSE)</f>
        <v>0</v>
      </c>
      <c r="L3313" s="1">
        <f>VLOOKUP(A3313,'ADM Details FY17'!$A$3:$O$3515,15,FALSE)</f>
        <v>0</v>
      </c>
      <c r="M3313" s="1">
        <f>VLOOKUP(A3313,'ADM Details FY17'!$A$3:$P$3515,16,FALSE)</f>
        <v>0</v>
      </c>
      <c r="N3313" s="1">
        <f>VLOOKUP(A3313,'ADM Details FY17'!$A$3:$Q$3515,17,FALSE)</f>
        <v>0</v>
      </c>
      <c r="O3313" s="1">
        <f>VLOOKUP(A3313,'ADM Details FY17'!$A$3:$S$3515,19,FALSE)</f>
        <v>0</v>
      </c>
      <c r="P3313" s="1">
        <f>VLOOKUP(A3313,'ADM Details FY17'!$A$3:$U$3515,21,FALSE)</f>
        <v>0</v>
      </c>
      <c r="Q3313" s="1">
        <f>VLOOKUP(A3313,'ADM Details FY17'!$A$3:$V$3515,22,FALSE)</f>
        <v>0</v>
      </c>
      <c r="R3313" s="1">
        <f>VLOOKUP(A3313,'ADM Details FY17'!$A$3:$W$3515,23,FALSE)</f>
        <v>0</v>
      </c>
      <c r="S3313" s="1">
        <f>VLOOKUP(A3313,'ADM Details FY17'!$A$3:$X$3515,24,FALSE)</f>
        <v>0</v>
      </c>
      <c r="T3313" s="1">
        <f>VLOOKUP(A3313,'ADM Details FY17'!$A$3:$Y$3515,25,FALSE)</f>
        <v>0</v>
      </c>
      <c r="U3313" s="1">
        <f>VLOOKUP(A3313,'ADM Details FY17'!$A$3:$AA$3515,27,FALSE)</f>
        <v>0</v>
      </c>
      <c r="V3313" s="1">
        <f>IFERROR(VLOOKUP(C3313,'eindex _tget pp '!$A$4:$E$615,5,FALSE),0)</f>
        <v>0</v>
      </c>
      <c r="W3313" s="31">
        <f>IFERROR(VLOOKUP(C3313,'eindex _tget pp '!$A$4:$F$615,6,FALSE),0)</f>
        <v>0</v>
      </c>
      <c r="X3313" s="4">
        <f>IFERROR(VLOOKUP(B3313,'eschools 16'!$A$2:$F$25,6,FALSE),1)</f>
        <v>1</v>
      </c>
      <c r="Y3313" s="1">
        <f t="shared" si="255"/>
        <v>0</v>
      </c>
      <c r="Z3313" s="1">
        <f t="shared" si="256"/>
        <v>0</v>
      </c>
      <c r="AA3313" s="31">
        <f>IFERROR(VLOOKUP(C3313,'eindex _tget pp '!$A$4:$G$615,7,FALSE),0)</f>
        <v>0</v>
      </c>
      <c r="AB3313" s="1">
        <f>VLOOKUP(A3313,'ADM Details FY17'!$A$3:$AB$3515,28,FALSE)</f>
        <v>0</v>
      </c>
      <c r="AC3313" s="1">
        <f t="shared" si="257"/>
        <v>0</v>
      </c>
      <c r="AD3313" s="1">
        <f t="shared" si="258"/>
        <v>0</v>
      </c>
      <c r="AE3313" s="1">
        <f t="shared" si="259"/>
        <v>0</v>
      </c>
    </row>
    <row r="3314" spans="1:31" x14ac:dyDescent="0.25">
      <c r="A3314" t="str">
        <f>B3314&amp;"-"&amp;COUNTIF($B$3:B3314,B3314)</f>
        <v>9148-8</v>
      </c>
      <c r="B3314">
        <v>9148</v>
      </c>
      <c r="C3314" s="18">
        <f>VLOOKUP(A3314,'ADM Details FY17'!$A$3:$D$3515,4,FALSE)</f>
        <v>0</v>
      </c>
      <c r="D3314" s="1">
        <f>VLOOKUP(A3314,'ADM Details FY17'!$A$3:$E$3515,5,FALSE)</f>
        <v>0</v>
      </c>
      <c r="E3314" s="1">
        <f>VLOOKUP(A3314,'ADM Details FY17'!$A$3:$F$3515,6,FALSE)</f>
        <v>0</v>
      </c>
      <c r="F3314" s="1">
        <f>VLOOKUP(A3314,'ADM Details FY17'!$A$3:$G$3515,7,FALSE)</f>
        <v>0</v>
      </c>
      <c r="G3314" s="1">
        <f>VLOOKUP(A3314,'ADM Details FY17'!$A$3:$H$3515,8,FALSE)</f>
        <v>0</v>
      </c>
      <c r="H3314" s="1">
        <f>VLOOKUP(A3314,'ADM Details FY17'!$A$3:$I$3515,9,FALSE)</f>
        <v>0</v>
      </c>
      <c r="I3314" s="1">
        <f>VLOOKUP(A3314,'ADM Details FY17'!$A$3:$J$3517,10,FALSE)</f>
        <v>0</v>
      </c>
      <c r="J3314" s="1">
        <f>VLOOKUP(A3314,'ADM Details FY17'!$A$3:$K$3515,11,FALSE)</f>
        <v>0</v>
      </c>
      <c r="K3314" s="1">
        <f>VLOOKUP(A3314,'ADM Details FY17'!$A$3:$M$3515,13,FALSE)</f>
        <v>0</v>
      </c>
      <c r="L3314" s="1">
        <f>VLOOKUP(A3314,'ADM Details FY17'!$A$3:$O$3515,15,FALSE)</f>
        <v>0</v>
      </c>
      <c r="M3314" s="1">
        <f>VLOOKUP(A3314,'ADM Details FY17'!$A$3:$P$3515,16,FALSE)</f>
        <v>0</v>
      </c>
      <c r="N3314" s="1">
        <f>VLOOKUP(A3314,'ADM Details FY17'!$A$3:$Q$3515,17,FALSE)</f>
        <v>0</v>
      </c>
      <c r="O3314" s="1">
        <f>VLOOKUP(A3314,'ADM Details FY17'!$A$3:$S$3515,19,FALSE)</f>
        <v>0</v>
      </c>
      <c r="P3314" s="1">
        <f>VLOOKUP(A3314,'ADM Details FY17'!$A$3:$U$3515,21,FALSE)</f>
        <v>0</v>
      </c>
      <c r="Q3314" s="1">
        <f>VLOOKUP(A3314,'ADM Details FY17'!$A$3:$V$3515,22,FALSE)</f>
        <v>0</v>
      </c>
      <c r="R3314" s="1">
        <f>VLOOKUP(A3314,'ADM Details FY17'!$A$3:$W$3515,23,FALSE)</f>
        <v>0</v>
      </c>
      <c r="S3314" s="1">
        <f>VLOOKUP(A3314,'ADM Details FY17'!$A$3:$X$3515,24,FALSE)</f>
        <v>0</v>
      </c>
      <c r="T3314" s="1">
        <f>VLOOKUP(A3314,'ADM Details FY17'!$A$3:$Y$3515,25,FALSE)</f>
        <v>0</v>
      </c>
      <c r="U3314" s="1">
        <f>VLOOKUP(A3314,'ADM Details FY17'!$A$3:$AA$3515,27,FALSE)</f>
        <v>0</v>
      </c>
      <c r="V3314" s="1">
        <f>IFERROR(VLOOKUP(C3314,'eindex _tget pp '!$A$4:$E$615,5,FALSE),0)</f>
        <v>0</v>
      </c>
      <c r="W3314" s="31">
        <f>IFERROR(VLOOKUP(C3314,'eindex _tget pp '!$A$4:$F$615,6,FALSE),0)</f>
        <v>0</v>
      </c>
      <c r="X3314" s="4">
        <f>IFERROR(VLOOKUP(B3314,'eschools 16'!$A$2:$F$25,6,FALSE),1)</f>
        <v>1</v>
      </c>
      <c r="Y3314" s="1">
        <f t="shared" si="255"/>
        <v>0</v>
      </c>
      <c r="Z3314" s="1">
        <f t="shared" si="256"/>
        <v>0</v>
      </c>
      <c r="AA3314" s="31">
        <f>IFERROR(VLOOKUP(C3314,'eindex _tget pp '!$A$4:$G$615,7,FALSE),0)</f>
        <v>0</v>
      </c>
      <c r="AB3314" s="1">
        <f>VLOOKUP(A3314,'ADM Details FY17'!$A$3:$AB$3515,28,FALSE)</f>
        <v>0</v>
      </c>
      <c r="AC3314" s="1">
        <f t="shared" si="257"/>
        <v>0</v>
      </c>
      <c r="AD3314" s="1">
        <f t="shared" si="258"/>
        <v>0</v>
      </c>
      <c r="AE3314" s="1">
        <f t="shared" si="259"/>
        <v>0</v>
      </c>
    </row>
    <row r="3315" spans="1:31" x14ac:dyDescent="0.25">
      <c r="A3315" t="str">
        <f>B3315&amp;"-"&amp;COUNTIF($B$3:B3315,B3315)</f>
        <v>9148-9</v>
      </c>
      <c r="B3315">
        <v>9148</v>
      </c>
      <c r="C3315" s="18">
        <f>VLOOKUP(A3315,'ADM Details FY17'!$A$3:$D$3515,4,FALSE)</f>
        <v>0</v>
      </c>
      <c r="D3315" s="1">
        <f>VLOOKUP(A3315,'ADM Details FY17'!$A$3:$E$3515,5,FALSE)</f>
        <v>0</v>
      </c>
      <c r="E3315" s="1">
        <f>VLOOKUP(A3315,'ADM Details FY17'!$A$3:$F$3515,6,FALSE)</f>
        <v>0</v>
      </c>
      <c r="F3315" s="1">
        <f>VLOOKUP(A3315,'ADM Details FY17'!$A$3:$G$3515,7,FALSE)</f>
        <v>0</v>
      </c>
      <c r="G3315" s="1">
        <f>VLOOKUP(A3315,'ADM Details FY17'!$A$3:$H$3515,8,FALSE)</f>
        <v>0</v>
      </c>
      <c r="H3315" s="1">
        <f>VLOOKUP(A3315,'ADM Details FY17'!$A$3:$I$3515,9,FALSE)</f>
        <v>0</v>
      </c>
      <c r="I3315" s="1">
        <f>VLOOKUP(A3315,'ADM Details FY17'!$A$3:$J$3517,10,FALSE)</f>
        <v>0</v>
      </c>
      <c r="J3315" s="1">
        <f>VLOOKUP(A3315,'ADM Details FY17'!$A$3:$K$3515,11,FALSE)</f>
        <v>0</v>
      </c>
      <c r="K3315" s="1">
        <f>VLOOKUP(A3315,'ADM Details FY17'!$A$3:$M$3515,13,FALSE)</f>
        <v>0</v>
      </c>
      <c r="L3315" s="1">
        <f>VLOOKUP(A3315,'ADM Details FY17'!$A$3:$O$3515,15,FALSE)</f>
        <v>0</v>
      </c>
      <c r="M3315" s="1">
        <f>VLOOKUP(A3315,'ADM Details FY17'!$A$3:$P$3515,16,FALSE)</f>
        <v>0</v>
      </c>
      <c r="N3315" s="1">
        <f>VLOOKUP(A3315,'ADM Details FY17'!$A$3:$Q$3515,17,FALSE)</f>
        <v>0</v>
      </c>
      <c r="O3315" s="1">
        <f>VLOOKUP(A3315,'ADM Details FY17'!$A$3:$S$3515,19,FALSE)</f>
        <v>0</v>
      </c>
      <c r="P3315" s="1">
        <f>VLOOKUP(A3315,'ADM Details FY17'!$A$3:$U$3515,21,FALSE)</f>
        <v>0</v>
      </c>
      <c r="Q3315" s="1">
        <f>VLOOKUP(A3315,'ADM Details FY17'!$A$3:$V$3515,22,FALSE)</f>
        <v>0</v>
      </c>
      <c r="R3315" s="1">
        <f>VLOOKUP(A3315,'ADM Details FY17'!$A$3:$W$3515,23,FALSE)</f>
        <v>0</v>
      </c>
      <c r="S3315" s="1">
        <f>VLOOKUP(A3315,'ADM Details FY17'!$A$3:$X$3515,24,FALSE)</f>
        <v>0</v>
      </c>
      <c r="T3315" s="1">
        <f>VLOOKUP(A3315,'ADM Details FY17'!$A$3:$Y$3515,25,FALSE)</f>
        <v>0</v>
      </c>
      <c r="U3315" s="1">
        <f>VLOOKUP(A3315,'ADM Details FY17'!$A$3:$AA$3515,27,FALSE)</f>
        <v>0</v>
      </c>
      <c r="V3315" s="1">
        <f>IFERROR(VLOOKUP(C3315,'eindex _tget pp '!$A$4:$E$615,5,FALSE),0)</f>
        <v>0</v>
      </c>
      <c r="W3315" s="31">
        <f>IFERROR(VLOOKUP(C3315,'eindex _tget pp '!$A$4:$F$615,6,FALSE),0)</f>
        <v>0</v>
      </c>
      <c r="X3315" s="4">
        <f>IFERROR(VLOOKUP(B3315,'eschools 16'!$A$2:$F$25,6,FALSE),1)</f>
        <v>1</v>
      </c>
      <c r="Y3315" s="1">
        <f t="shared" si="255"/>
        <v>0</v>
      </c>
      <c r="Z3315" s="1">
        <f t="shared" si="256"/>
        <v>0</v>
      </c>
      <c r="AA3315" s="31">
        <f>IFERROR(VLOOKUP(C3315,'eindex _tget pp '!$A$4:$G$615,7,FALSE),0)</f>
        <v>0</v>
      </c>
      <c r="AB3315" s="1">
        <f>VLOOKUP(A3315,'ADM Details FY17'!$A$3:$AB$3515,28,FALSE)</f>
        <v>0</v>
      </c>
      <c r="AC3315" s="1">
        <f t="shared" si="257"/>
        <v>0</v>
      </c>
      <c r="AD3315" s="1">
        <f t="shared" si="258"/>
        <v>0</v>
      </c>
      <c r="AE3315" s="1">
        <f t="shared" si="259"/>
        <v>0</v>
      </c>
    </row>
    <row r="3316" spans="1:31" x14ac:dyDescent="0.25">
      <c r="A3316" t="str">
        <f>B3316&amp;"-"&amp;COUNTIF($B$3:B3316,B3316)</f>
        <v>9148-10</v>
      </c>
      <c r="B3316">
        <v>9148</v>
      </c>
      <c r="C3316" s="18">
        <f>VLOOKUP(A3316,'ADM Details FY17'!$A$3:$D$3515,4,FALSE)</f>
        <v>0</v>
      </c>
      <c r="D3316" s="1">
        <f>VLOOKUP(A3316,'ADM Details FY17'!$A$3:$E$3515,5,FALSE)</f>
        <v>0</v>
      </c>
      <c r="E3316" s="1">
        <f>VLOOKUP(A3316,'ADM Details FY17'!$A$3:$F$3515,6,FALSE)</f>
        <v>0</v>
      </c>
      <c r="F3316" s="1">
        <f>VLOOKUP(A3316,'ADM Details FY17'!$A$3:$G$3515,7,FALSE)</f>
        <v>0</v>
      </c>
      <c r="G3316" s="1">
        <f>VLOOKUP(A3316,'ADM Details FY17'!$A$3:$H$3515,8,FALSE)</f>
        <v>0</v>
      </c>
      <c r="H3316" s="1">
        <f>VLOOKUP(A3316,'ADM Details FY17'!$A$3:$I$3515,9,FALSE)</f>
        <v>0</v>
      </c>
      <c r="I3316" s="1">
        <f>VLOOKUP(A3316,'ADM Details FY17'!$A$3:$J$3517,10,FALSE)</f>
        <v>0</v>
      </c>
      <c r="J3316" s="1">
        <f>VLOOKUP(A3316,'ADM Details FY17'!$A$3:$K$3515,11,FALSE)</f>
        <v>0</v>
      </c>
      <c r="K3316" s="1">
        <f>VLOOKUP(A3316,'ADM Details FY17'!$A$3:$M$3515,13,FALSE)</f>
        <v>0</v>
      </c>
      <c r="L3316" s="1">
        <f>VLOOKUP(A3316,'ADM Details FY17'!$A$3:$O$3515,15,FALSE)</f>
        <v>0</v>
      </c>
      <c r="M3316" s="1">
        <f>VLOOKUP(A3316,'ADM Details FY17'!$A$3:$P$3515,16,FALSE)</f>
        <v>0</v>
      </c>
      <c r="N3316" s="1">
        <f>VLOOKUP(A3316,'ADM Details FY17'!$A$3:$Q$3515,17,FALSE)</f>
        <v>0</v>
      </c>
      <c r="O3316" s="1">
        <f>VLOOKUP(A3316,'ADM Details FY17'!$A$3:$S$3515,19,FALSE)</f>
        <v>0</v>
      </c>
      <c r="P3316" s="1">
        <f>VLOOKUP(A3316,'ADM Details FY17'!$A$3:$U$3515,21,FALSE)</f>
        <v>0</v>
      </c>
      <c r="Q3316" s="1">
        <f>VLOOKUP(A3316,'ADM Details FY17'!$A$3:$V$3515,22,FALSE)</f>
        <v>0</v>
      </c>
      <c r="R3316" s="1">
        <f>VLOOKUP(A3316,'ADM Details FY17'!$A$3:$W$3515,23,FALSE)</f>
        <v>0</v>
      </c>
      <c r="S3316" s="1">
        <f>VLOOKUP(A3316,'ADM Details FY17'!$A$3:$X$3515,24,FALSE)</f>
        <v>0</v>
      </c>
      <c r="T3316" s="1">
        <f>VLOOKUP(A3316,'ADM Details FY17'!$A$3:$Y$3515,25,FALSE)</f>
        <v>0</v>
      </c>
      <c r="U3316" s="1">
        <f>VLOOKUP(A3316,'ADM Details FY17'!$A$3:$AA$3515,27,FALSE)</f>
        <v>0</v>
      </c>
      <c r="V3316" s="1">
        <f>IFERROR(VLOOKUP(C3316,'eindex _tget pp '!$A$4:$E$615,5,FALSE),0)</f>
        <v>0</v>
      </c>
      <c r="W3316" s="31">
        <f>IFERROR(VLOOKUP(C3316,'eindex _tget pp '!$A$4:$F$615,6,FALSE),0)</f>
        <v>0</v>
      </c>
      <c r="X3316" s="4">
        <f>IFERROR(VLOOKUP(B3316,'eschools 16'!$A$2:$F$25,6,FALSE),1)</f>
        <v>1</v>
      </c>
      <c r="Y3316" s="1">
        <f t="shared" si="255"/>
        <v>0</v>
      </c>
      <c r="Z3316" s="1">
        <f t="shared" si="256"/>
        <v>0</v>
      </c>
      <c r="AA3316" s="31">
        <f>IFERROR(VLOOKUP(C3316,'eindex _tget pp '!$A$4:$G$615,7,FALSE),0)</f>
        <v>0</v>
      </c>
      <c r="AB3316" s="1">
        <f>VLOOKUP(A3316,'ADM Details FY17'!$A$3:$AB$3515,28,FALSE)</f>
        <v>0</v>
      </c>
      <c r="AC3316" s="1">
        <f t="shared" si="257"/>
        <v>0</v>
      </c>
      <c r="AD3316" s="1">
        <f t="shared" si="258"/>
        <v>0</v>
      </c>
      <c r="AE3316" s="1">
        <f t="shared" si="259"/>
        <v>0</v>
      </c>
    </row>
    <row r="3317" spans="1:31" x14ac:dyDescent="0.25">
      <c r="A3317" t="str">
        <f>B3317&amp;"-"&amp;COUNTIF($B$3:B3317,B3317)</f>
        <v>9148-11</v>
      </c>
      <c r="B3317">
        <v>9148</v>
      </c>
      <c r="C3317" s="18">
        <f>VLOOKUP(A3317,'ADM Details FY17'!$A$3:$D$3515,4,FALSE)</f>
        <v>0</v>
      </c>
      <c r="D3317" s="1">
        <f>VLOOKUP(A3317,'ADM Details FY17'!$A$3:$E$3515,5,FALSE)</f>
        <v>0</v>
      </c>
      <c r="E3317" s="1">
        <f>VLOOKUP(A3317,'ADM Details FY17'!$A$3:$F$3515,6,FALSE)</f>
        <v>0</v>
      </c>
      <c r="F3317" s="1">
        <f>VLOOKUP(A3317,'ADM Details FY17'!$A$3:$G$3515,7,FALSE)</f>
        <v>0</v>
      </c>
      <c r="G3317" s="1">
        <f>VLOOKUP(A3317,'ADM Details FY17'!$A$3:$H$3515,8,FALSE)</f>
        <v>0</v>
      </c>
      <c r="H3317" s="1">
        <f>VLOOKUP(A3317,'ADM Details FY17'!$A$3:$I$3515,9,FALSE)</f>
        <v>0</v>
      </c>
      <c r="I3317" s="1">
        <f>VLOOKUP(A3317,'ADM Details FY17'!$A$3:$J$3517,10,FALSE)</f>
        <v>0</v>
      </c>
      <c r="J3317" s="1">
        <f>VLOOKUP(A3317,'ADM Details FY17'!$A$3:$K$3515,11,FALSE)</f>
        <v>0</v>
      </c>
      <c r="K3317" s="1">
        <f>VLOOKUP(A3317,'ADM Details FY17'!$A$3:$M$3515,13,FALSE)</f>
        <v>0</v>
      </c>
      <c r="L3317" s="1">
        <f>VLOOKUP(A3317,'ADM Details FY17'!$A$3:$O$3515,15,FALSE)</f>
        <v>0</v>
      </c>
      <c r="M3317" s="1">
        <f>VLOOKUP(A3317,'ADM Details FY17'!$A$3:$P$3515,16,FALSE)</f>
        <v>0</v>
      </c>
      <c r="N3317" s="1">
        <f>VLOOKUP(A3317,'ADM Details FY17'!$A$3:$Q$3515,17,FALSE)</f>
        <v>0</v>
      </c>
      <c r="O3317" s="1">
        <f>VLOOKUP(A3317,'ADM Details FY17'!$A$3:$S$3515,19,FALSE)</f>
        <v>0</v>
      </c>
      <c r="P3317" s="1">
        <f>VLOOKUP(A3317,'ADM Details FY17'!$A$3:$U$3515,21,FALSE)</f>
        <v>0</v>
      </c>
      <c r="Q3317" s="1">
        <f>VLOOKUP(A3317,'ADM Details FY17'!$A$3:$V$3515,22,FALSE)</f>
        <v>0</v>
      </c>
      <c r="R3317" s="1">
        <f>VLOOKUP(A3317,'ADM Details FY17'!$A$3:$W$3515,23,FALSE)</f>
        <v>0</v>
      </c>
      <c r="S3317" s="1">
        <f>VLOOKUP(A3317,'ADM Details FY17'!$A$3:$X$3515,24,FALSE)</f>
        <v>0</v>
      </c>
      <c r="T3317" s="1">
        <f>VLOOKUP(A3317,'ADM Details FY17'!$A$3:$Y$3515,25,FALSE)</f>
        <v>0</v>
      </c>
      <c r="U3317" s="1">
        <f>VLOOKUP(A3317,'ADM Details FY17'!$A$3:$AA$3515,27,FALSE)</f>
        <v>0</v>
      </c>
      <c r="V3317" s="1">
        <f>IFERROR(VLOOKUP(C3317,'eindex _tget pp '!$A$4:$E$615,5,FALSE),0)</f>
        <v>0</v>
      </c>
      <c r="W3317" s="31">
        <f>IFERROR(VLOOKUP(C3317,'eindex _tget pp '!$A$4:$F$615,6,FALSE),0)</f>
        <v>0</v>
      </c>
      <c r="X3317" s="4">
        <f>IFERROR(VLOOKUP(B3317,'eschools 16'!$A$2:$F$25,6,FALSE),1)</f>
        <v>1</v>
      </c>
      <c r="Y3317" s="1">
        <f t="shared" si="255"/>
        <v>0</v>
      </c>
      <c r="Z3317" s="1">
        <f t="shared" si="256"/>
        <v>0</v>
      </c>
      <c r="AA3317" s="31">
        <f>IFERROR(VLOOKUP(C3317,'eindex _tget pp '!$A$4:$G$615,7,FALSE),0)</f>
        <v>0</v>
      </c>
      <c r="AB3317" s="1">
        <f>VLOOKUP(A3317,'ADM Details FY17'!$A$3:$AB$3515,28,FALSE)</f>
        <v>0</v>
      </c>
      <c r="AC3317" s="1">
        <f t="shared" si="257"/>
        <v>0</v>
      </c>
      <c r="AD3317" s="1">
        <f t="shared" si="258"/>
        <v>0</v>
      </c>
      <c r="AE3317" s="1">
        <f t="shared" si="259"/>
        <v>0</v>
      </c>
    </row>
    <row r="3318" spans="1:31" x14ac:dyDescent="0.25">
      <c r="A3318" t="str">
        <f>B3318&amp;"-"&amp;COUNTIF($B$3:B3318,B3318)</f>
        <v>9148-12</v>
      </c>
      <c r="B3318">
        <v>9148</v>
      </c>
      <c r="C3318" s="18">
        <f>VLOOKUP(A3318,'ADM Details FY17'!$A$3:$D$3515,4,FALSE)</f>
        <v>0</v>
      </c>
      <c r="D3318" s="1">
        <f>VLOOKUP(A3318,'ADM Details FY17'!$A$3:$E$3515,5,FALSE)</f>
        <v>0</v>
      </c>
      <c r="E3318" s="1">
        <f>VLOOKUP(A3318,'ADM Details FY17'!$A$3:$F$3515,6,FALSE)</f>
        <v>0</v>
      </c>
      <c r="F3318" s="1">
        <f>VLOOKUP(A3318,'ADM Details FY17'!$A$3:$G$3515,7,FALSE)</f>
        <v>0</v>
      </c>
      <c r="G3318" s="1">
        <f>VLOOKUP(A3318,'ADM Details FY17'!$A$3:$H$3515,8,FALSE)</f>
        <v>0</v>
      </c>
      <c r="H3318" s="1">
        <f>VLOOKUP(A3318,'ADM Details FY17'!$A$3:$I$3515,9,FALSE)</f>
        <v>0</v>
      </c>
      <c r="I3318" s="1">
        <f>VLOOKUP(A3318,'ADM Details FY17'!$A$3:$J$3517,10,FALSE)</f>
        <v>0</v>
      </c>
      <c r="J3318" s="1">
        <f>VLOOKUP(A3318,'ADM Details FY17'!$A$3:$K$3515,11,FALSE)</f>
        <v>0</v>
      </c>
      <c r="K3318" s="1">
        <f>VLOOKUP(A3318,'ADM Details FY17'!$A$3:$M$3515,13,FALSE)</f>
        <v>0</v>
      </c>
      <c r="L3318" s="1">
        <f>VLOOKUP(A3318,'ADM Details FY17'!$A$3:$O$3515,15,FALSE)</f>
        <v>0</v>
      </c>
      <c r="M3318" s="1">
        <f>VLOOKUP(A3318,'ADM Details FY17'!$A$3:$P$3515,16,FALSE)</f>
        <v>0</v>
      </c>
      <c r="N3318" s="1">
        <f>VLOOKUP(A3318,'ADM Details FY17'!$A$3:$Q$3515,17,FALSE)</f>
        <v>0</v>
      </c>
      <c r="O3318" s="1">
        <f>VLOOKUP(A3318,'ADM Details FY17'!$A$3:$S$3515,19,FALSE)</f>
        <v>0</v>
      </c>
      <c r="P3318" s="1">
        <f>VLOOKUP(A3318,'ADM Details FY17'!$A$3:$U$3515,21,FALSE)</f>
        <v>0</v>
      </c>
      <c r="Q3318" s="1">
        <f>VLOOKUP(A3318,'ADM Details FY17'!$A$3:$V$3515,22,FALSE)</f>
        <v>0</v>
      </c>
      <c r="R3318" s="1">
        <f>VLOOKUP(A3318,'ADM Details FY17'!$A$3:$W$3515,23,FALSE)</f>
        <v>0</v>
      </c>
      <c r="S3318" s="1">
        <f>VLOOKUP(A3318,'ADM Details FY17'!$A$3:$X$3515,24,FALSE)</f>
        <v>0</v>
      </c>
      <c r="T3318" s="1">
        <f>VLOOKUP(A3318,'ADM Details FY17'!$A$3:$Y$3515,25,FALSE)</f>
        <v>0</v>
      </c>
      <c r="U3318" s="1">
        <f>VLOOKUP(A3318,'ADM Details FY17'!$A$3:$AA$3515,27,FALSE)</f>
        <v>0</v>
      </c>
      <c r="V3318" s="1">
        <f>IFERROR(VLOOKUP(C3318,'eindex _tget pp '!$A$4:$E$615,5,FALSE),0)</f>
        <v>0</v>
      </c>
      <c r="W3318" s="31">
        <f>IFERROR(VLOOKUP(C3318,'eindex _tget pp '!$A$4:$F$615,6,FALSE),0)</f>
        <v>0</v>
      </c>
      <c r="X3318" s="4">
        <f>IFERROR(VLOOKUP(B3318,'eschools 16'!$A$2:$F$25,6,FALSE),1)</f>
        <v>1</v>
      </c>
      <c r="Y3318" s="1">
        <f t="shared" si="255"/>
        <v>0</v>
      </c>
      <c r="Z3318" s="1">
        <f t="shared" si="256"/>
        <v>0</v>
      </c>
      <c r="AA3318" s="31">
        <f>IFERROR(VLOOKUP(C3318,'eindex _tget pp '!$A$4:$G$615,7,FALSE),0)</f>
        <v>0</v>
      </c>
      <c r="AB3318" s="1">
        <f>VLOOKUP(A3318,'ADM Details FY17'!$A$3:$AB$3515,28,FALSE)</f>
        <v>0</v>
      </c>
      <c r="AC3318" s="1">
        <f t="shared" si="257"/>
        <v>0</v>
      </c>
      <c r="AD3318" s="1">
        <f t="shared" si="258"/>
        <v>0</v>
      </c>
      <c r="AE3318" s="1">
        <f t="shared" si="259"/>
        <v>0</v>
      </c>
    </row>
    <row r="3319" spans="1:31" x14ac:dyDescent="0.25">
      <c r="A3319" t="str">
        <f>B3319&amp;"-"&amp;COUNTIF($B$3:B3319,B3319)</f>
        <v>9149-1</v>
      </c>
      <c r="B3319">
        <v>9149</v>
      </c>
      <c r="C3319" s="18">
        <f>VLOOKUP(A3319,'ADM Details FY17'!$A$3:$D$3515,4,FALSE)</f>
        <v>43653</v>
      </c>
      <c r="D3319" s="1">
        <f>VLOOKUP(A3319,'ADM Details FY17'!$A$3:$E$3515,5,FALSE)</f>
        <v>1</v>
      </c>
      <c r="E3319" s="1">
        <f>VLOOKUP(A3319,'ADM Details FY17'!$A$3:$F$3515,6,FALSE)</f>
        <v>0</v>
      </c>
      <c r="F3319" s="1">
        <f>VLOOKUP(A3319,'ADM Details FY17'!$A$3:$G$3515,7,FALSE)</f>
        <v>0</v>
      </c>
      <c r="G3319" s="1">
        <f>VLOOKUP(A3319,'ADM Details FY17'!$A$3:$H$3515,8,FALSE)</f>
        <v>0</v>
      </c>
      <c r="H3319" s="1">
        <f>VLOOKUP(A3319,'ADM Details FY17'!$A$3:$I$3515,9,FALSE)</f>
        <v>0</v>
      </c>
      <c r="I3319" s="1">
        <f>VLOOKUP(A3319,'ADM Details FY17'!$A$3:$J$3517,10,FALSE)</f>
        <v>0</v>
      </c>
      <c r="J3319" s="1">
        <f>VLOOKUP(A3319,'ADM Details FY17'!$A$3:$K$3515,11,FALSE)</f>
        <v>0</v>
      </c>
      <c r="K3319" s="1">
        <f>VLOOKUP(A3319,'ADM Details FY17'!$A$3:$M$3515,13,FALSE)</f>
        <v>1</v>
      </c>
      <c r="L3319" s="1">
        <f>VLOOKUP(A3319,'ADM Details FY17'!$A$3:$O$3515,15,FALSE)</f>
        <v>0</v>
      </c>
      <c r="M3319" s="1">
        <f>VLOOKUP(A3319,'ADM Details FY17'!$A$3:$P$3515,16,FALSE)</f>
        <v>0</v>
      </c>
      <c r="N3319" s="1">
        <f>VLOOKUP(A3319,'ADM Details FY17'!$A$3:$Q$3515,17,FALSE)</f>
        <v>0</v>
      </c>
      <c r="O3319" s="1">
        <f>VLOOKUP(A3319,'ADM Details FY17'!$A$3:$S$3515,19,FALSE)</f>
        <v>1</v>
      </c>
      <c r="P3319" s="1">
        <f>VLOOKUP(A3319,'ADM Details FY17'!$A$3:$U$3515,21,FALSE)</f>
        <v>0</v>
      </c>
      <c r="Q3319" s="1">
        <f>VLOOKUP(A3319,'ADM Details FY17'!$A$3:$V$3515,22,FALSE)</f>
        <v>0</v>
      </c>
      <c r="R3319" s="1">
        <f>VLOOKUP(A3319,'ADM Details FY17'!$A$3:$W$3515,23,FALSE)</f>
        <v>0</v>
      </c>
      <c r="S3319" s="1">
        <f>VLOOKUP(A3319,'ADM Details FY17'!$A$3:$X$3515,24,FALSE)</f>
        <v>0</v>
      </c>
      <c r="T3319" s="1">
        <f>VLOOKUP(A3319,'ADM Details FY17'!$A$3:$Y$3515,25,FALSE)</f>
        <v>0</v>
      </c>
      <c r="U3319" s="1">
        <f>VLOOKUP(A3319,'ADM Details FY17'!$A$3:$AA$3515,27,FALSE)</f>
        <v>0</v>
      </c>
      <c r="V3319" s="1">
        <f>IFERROR(VLOOKUP(C3319,'eindex _tget pp '!$A$4:$E$615,5,FALSE),0)</f>
        <v>6.7757745547834709</v>
      </c>
      <c r="W3319" s="31">
        <f>IFERROR(VLOOKUP(C3319,'eindex _tget pp '!$A$4:$F$615,6,FALSE),0)</f>
        <v>1.0190333101</v>
      </c>
      <c r="X3319" s="4">
        <f>IFERROR(VLOOKUP(B3319,'eschools 16'!$A$2:$F$25,6,FALSE),1)</f>
        <v>1</v>
      </c>
      <c r="Y3319" s="1">
        <f t="shared" si="255"/>
        <v>1.69</v>
      </c>
      <c r="Z3319" s="1">
        <f t="shared" si="256"/>
        <v>277.18</v>
      </c>
      <c r="AA3319" s="31">
        <f>IFERROR(VLOOKUP(C3319,'eindex _tget pp '!$A$4:$G$615,7,FALSE),0)</f>
        <v>0.31807660900000001</v>
      </c>
      <c r="AB3319" s="1">
        <f>VLOOKUP(A3319,'ADM Details FY17'!$A$3:$AB$3515,28,FALSE)</f>
        <v>0</v>
      </c>
      <c r="AC3319" s="1">
        <f t="shared" si="257"/>
        <v>0</v>
      </c>
      <c r="AD3319" s="1">
        <f t="shared" si="258"/>
        <v>1</v>
      </c>
      <c r="AE3319" s="1">
        <f t="shared" si="259"/>
        <v>150</v>
      </c>
    </row>
    <row r="3320" spans="1:31" x14ac:dyDescent="0.25">
      <c r="A3320" t="str">
        <f>B3320&amp;"-"&amp;COUNTIF($B$3:B3320,B3320)</f>
        <v>9149-2</v>
      </c>
      <c r="B3320">
        <v>9149</v>
      </c>
      <c r="C3320" s="18">
        <f>VLOOKUP(A3320,'ADM Details FY17'!$A$3:$D$3515,4,FALSE)</f>
        <v>43786</v>
      </c>
      <c r="D3320" s="1">
        <f>VLOOKUP(A3320,'ADM Details FY17'!$A$3:$E$3515,5,FALSE)</f>
        <v>344.49</v>
      </c>
      <c r="E3320" s="1">
        <f>VLOOKUP(A3320,'ADM Details FY17'!$A$3:$F$3515,6,FALSE)</f>
        <v>5</v>
      </c>
      <c r="F3320" s="1">
        <f>VLOOKUP(A3320,'ADM Details FY17'!$A$3:$G$3515,7,FALSE)</f>
        <v>31.64</v>
      </c>
      <c r="G3320" s="1">
        <f>VLOOKUP(A3320,'ADM Details FY17'!$A$3:$H$3515,8,FALSE)</f>
        <v>4</v>
      </c>
      <c r="H3320" s="1">
        <f>VLOOKUP(A3320,'ADM Details FY17'!$A$3:$I$3515,9,FALSE)</f>
        <v>0</v>
      </c>
      <c r="I3320" s="1">
        <f>VLOOKUP(A3320,'ADM Details FY17'!$A$3:$J$3517,10,FALSE)</f>
        <v>2</v>
      </c>
      <c r="J3320" s="1">
        <f>VLOOKUP(A3320,'ADM Details FY17'!$A$3:$K$3515,11,FALSE)</f>
        <v>0</v>
      </c>
      <c r="K3320" s="1">
        <f>VLOOKUP(A3320,'ADM Details FY17'!$A$3:$M$3515,13,FALSE)</f>
        <v>344.49</v>
      </c>
      <c r="L3320" s="1">
        <f>VLOOKUP(A3320,'ADM Details FY17'!$A$3:$O$3515,15,FALSE)</f>
        <v>0</v>
      </c>
      <c r="M3320" s="1">
        <f>VLOOKUP(A3320,'ADM Details FY17'!$A$3:$P$3515,16,FALSE)</f>
        <v>0</v>
      </c>
      <c r="N3320" s="1">
        <f>VLOOKUP(A3320,'ADM Details FY17'!$A$3:$Q$3515,17,FALSE)</f>
        <v>0</v>
      </c>
      <c r="O3320" s="1">
        <f>VLOOKUP(A3320,'ADM Details FY17'!$A$3:$S$3515,19,FALSE)</f>
        <v>152.85</v>
      </c>
      <c r="P3320" s="1">
        <f>VLOOKUP(A3320,'ADM Details FY17'!$A$3:$U$3515,21,FALSE)</f>
        <v>0</v>
      </c>
      <c r="Q3320" s="1">
        <f>VLOOKUP(A3320,'ADM Details FY17'!$A$3:$V$3515,22,FALSE)</f>
        <v>0</v>
      </c>
      <c r="R3320" s="1">
        <f>VLOOKUP(A3320,'ADM Details FY17'!$A$3:$W$3515,23,FALSE)</f>
        <v>0</v>
      </c>
      <c r="S3320" s="1">
        <f>VLOOKUP(A3320,'ADM Details FY17'!$A$3:$X$3515,24,FALSE)</f>
        <v>0</v>
      </c>
      <c r="T3320" s="1">
        <f>VLOOKUP(A3320,'ADM Details FY17'!$A$3:$Y$3515,25,FALSE)</f>
        <v>0</v>
      </c>
      <c r="U3320" s="1">
        <f>VLOOKUP(A3320,'ADM Details FY17'!$A$3:$AA$3515,27,FALSE)</f>
        <v>0</v>
      </c>
      <c r="V3320" s="1">
        <f>IFERROR(VLOOKUP(C3320,'eindex _tget pp '!$A$4:$E$615,5,FALSE),0)</f>
        <v>1095.3886443246988</v>
      </c>
      <c r="W3320" s="31">
        <f>IFERROR(VLOOKUP(C3320,'eindex _tget pp '!$A$4:$F$615,6,FALSE),0)</f>
        <v>3.9572566881000002</v>
      </c>
      <c r="X3320" s="4">
        <f>IFERROR(VLOOKUP(B3320,'eschools 16'!$A$2:$F$25,6,FALSE),1)</f>
        <v>1</v>
      </c>
      <c r="Y3320" s="1">
        <f t="shared" si="255"/>
        <v>94337.61</v>
      </c>
      <c r="Z3320" s="1">
        <f t="shared" si="256"/>
        <v>370800.02</v>
      </c>
      <c r="AA3320" s="31">
        <f>IFERROR(VLOOKUP(C3320,'eindex _tget pp '!$A$4:$G$615,7,FALSE),0)</f>
        <v>0.76547957700000002</v>
      </c>
      <c r="AB3320" s="1">
        <f>VLOOKUP(A3320,'ADM Details FY17'!$A$3:$AB$3515,28,FALSE)</f>
        <v>0</v>
      </c>
      <c r="AC3320" s="1">
        <f t="shared" si="257"/>
        <v>0</v>
      </c>
      <c r="AD3320" s="1">
        <f t="shared" si="258"/>
        <v>344.49</v>
      </c>
      <c r="AE3320" s="1">
        <f t="shared" si="259"/>
        <v>51673.5</v>
      </c>
    </row>
    <row r="3321" spans="1:31" x14ac:dyDescent="0.25">
      <c r="A3321" t="str">
        <f>B3321&amp;"-"&amp;COUNTIF($B$3:B3321,B3321)</f>
        <v>9149-3</v>
      </c>
      <c r="B3321">
        <v>9149</v>
      </c>
      <c r="C3321" s="18">
        <f>VLOOKUP(A3321,'ADM Details FY17'!$A$3:$D$3515,4,FALSE)</f>
        <v>45492</v>
      </c>
      <c r="D3321" s="1">
        <f>VLOOKUP(A3321,'ADM Details FY17'!$A$3:$E$3515,5,FALSE)</f>
        <v>1</v>
      </c>
      <c r="E3321" s="1">
        <f>VLOOKUP(A3321,'ADM Details FY17'!$A$3:$F$3515,6,FALSE)</f>
        <v>0</v>
      </c>
      <c r="F3321" s="1">
        <f>VLOOKUP(A3321,'ADM Details FY17'!$A$3:$G$3515,7,FALSE)</f>
        <v>0</v>
      </c>
      <c r="G3321" s="1">
        <f>VLOOKUP(A3321,'ADM Details FY17'!$A$3:$H$3515,8,FALSE)</f>
        <v>0</v>
      </c>
      <c r="H3321" s="1">
        <f>VLOOKUP(A3321,'ADM Details FY17'!$A$3:$I$3515,9,FALSE)</f>
        <v>0</v>
      </c>
      <c r="I3321" s="1">
        <f>VLOOKUP(A3321,'ADM Details FY17'!$A$3:$J$3517,10,FALSE)</f>
        <v>0</v>
      </c>
      <c r="J3321" s="1">
        <f>VLOOKUP(A3321,'ADM Details FY17'!$A$3:$K$3515,11,FALSE)</f>
        <v>0</v>
      </c>
      <c r="K3321" s="1">
        <f>VLOOKUP(A3321,'ADM Details FY17'!$A$3:$M$3515,13,FALSE)</f>
        <v>1</v>
      </c>
      <c r="L3321" s="1">
        <f>VLOOKUP(A3321,'ADM Details FY17'!$A$3:$O$3515,15,FALSE)</f>
        <v>0</v>
      </c>
      <c r="M3321" s="1">
        <f>VLOOKUP(A3321,'ADM Details FY17'!$A$3:$P$3515,16,FALSE)</f>
        <v>0</v>
      </c>
      <c r="N3321" s="1">
        <f>VLOOKUP(A3321,'ADM Details FY17'!$A$3:$Q$3515,17,FALSE)</f>
        <v>0</v>
      </c>
      <c r="O3321" s="1">
        <f>VLOOKUP(A3321,'ADM Details FY17'!$A$3:$S$3515,19,FALSE)</f>
        <v>0</v>
      </c>
      <c r="P3321" s="1">
        <f>VLOOKUP(A3321,'ADM Details FY17'!$A$3:$U$3515,21,FALSE)</f>
        <v>0</v>
      </c>
      <c r="Q3321" s="1">
        <f>VLOOKUP(A3321,'ADM Details FY17'!$A$3:$V$3515,22,FALSE)</f>
        <v>0</v>
      </c>
      <c r="R3321" s="1">
        <f>VLOOKUP(A3321,'ADM Details FY17'!$A$3:$W$3515,23,FALSE)</f>
        <v>0</v>
      </c>
      <c r="S3321" s="1">
        <f>VLOOKUP(A3321,'ADM Details FY17'!$A$3:$X$3515,24,FALSE)</f>
        <v>0</v>
      </c>
      <c r="T3321" s="1">
        <f>VLOOKUP(A3321,'ADM Details FY17'!$A$3:$Y$3515,25,FALSE)</f>
        <v>0</v>
      </c>
      <c r="U3321" s="1">
        <f>VLOOKUP(A3321,'ADM Details FY17'!$A$3:$AA$3515,27,FALSE)</f>
        <v>0</v>
      </c>
      <c r="V3321" s="1">
        <f>IFERROR(VLOOKUP(C3321,'eindex _tget pp '!$A$4:$E$615,5,FALSE),0)</f>
        <v>0</v>
      </c>
      <c r="W3321" s="31">
        <f>IFERROR(VLOOKUP(C3321,'eindex _tget pp '!$A$4:$F$615,6,FALSE),0)</f>
        <v>0.46750882760000001</v>
      </c>
      <c r="X3321" s="4">
        <f>IFERROR(VLOOKUP(B3321,'eschools 16'!$A$2:$F$25,6,FALSE),1)</f>
        <v>1</v>
      </c>
      <c r="Y3321" s="1">
        <f t="shared" si="255"/>
        <v>0</v>
      </c>
      <c r="Z3321" s="1">
        <f t="shared" si="256"/>
        <v>127.16</v>
      </c>
      <c r="AA3321" s="31">
        <f>IFERROR(VLOOKUP(C3321,'eindex _tget pp '!$A$4:$G$615,7,FALSE),0)</f>
        <v>0.23046270999999999</v>
      </c>
      <c r="AB3321" s="1">
        <f>VLOOKUP(A3321,'ADM Details FY17'!$A$3:$AB$3515,28,FALSE)</f>
        <v>0</v>
      </c>
      <c r="AC3321" s="1">
        <f t="shared" si="257"/>
        <v>0</v>
      </c>
      <c r="AD3321" s="1">
        <f t="shared" si="258"/>
        <v>1</v>
      </c>
      <c r="AE3321" s="1">
        <f t="shared" si="259"/>
        <v>150</v>
      </c>
    </row>
    <row r="3322" spans="1:31" x14ac:dyDescent="0.25">
      <c r="A3322" t="str">
        <f>B3322&amp;"-"&amp;COUNTIF($B$3:B3322,B3322)</f>
        <v>9149-4</v>
      </c>
      <c r="B3322">
        <v>9149</v>
      </c>
      <c r="C3322" s="18">
        <f>VLOOKUP(A3322,'ADM Details FY17'!$A$3:$D$3515,4,FALSE)</f>
        <v>44636</v>
      </c>
      <c r="D3322" s="1">
        <f>VLOOKUP(A3322,'ADM Details FY17'!$A$3:$E$3515,5,FALSE)</f>
        <v>8</v>
      </c>
      <c r="E3322" s="1">
        <f>VLOOKUP(A3322,'ADM Details FY17'!$A$3:$F$3515,6,FALSE)</f>
        <v>0</v>
      </c>
      <c r="F3322" s="1">
        <f>VLOOKUP(A3322,'ADM Details FY17'!$A$3:$G$3515,7,FALSE)</f>
        <v>0</v>
      </c>
      <c r="G3322" s="1">
        <f>VLOOKUP(A3322,'ADM Details FY17'!$A$3:$H$3515,8,FALSE)</f>
        <v>0</v>
      </c>
      <c r="H3322" s="1">
        <f>VLOOKUP(A3322,'ADM Details FY17'!$A$3:$I$3515,9,FALSE)</f>
        <v>0</v>
      </c>
      <c r="I3322" s="1">
        <f>VLOOKUP(A3322,'ADM Details FY17'!$A$3:$J$3517,10,FALSE)</f>
        <v>0</v>
      </c>
      <c r="J3322" s="1">
        <f>VLOOKUP(A3322,'ADM Details FY17'!$A$3:$K$3515,11,FALSE)</f>
        <v>0</v>
      </c>
      <c r="K3322" s="1">
        <f>VLOOKUP(A3322,'ADM Details FY17'!$A$3:$M$3515,13,FALSE)</f>
        <v>8</v>
      </c>
      <c r="L3322" s="1">
        <f>VLOOKUP(A3322,'ADM Details FY17'!$A$3:$O$3515,15,FALSE)</f>
        <v>0</v>
      </c>
      <c r="M3322" s="1">
        <f>VLOOKUP(A3322,'ADM Details FY17'!$A$3:$P$3515,16,FALSE)</f>
        <v>0</v>
      </c>
      <c r="N3322" s="1">
        <f>VLOOKUP(A3322,'ADM Details FY17'!$A$3:$Q$3515,17,FALSE)</f>
        <v>0</v>
      </c>
      <c r="O3322" s="1">
        <f>VLOOKUP(A3322,'ADM Details FY17'!$A$3:$S$3515,19,FALSE)</f>
        <v>0</v>
      </c>
      <c r="P3322" s="1">
        <f>VLOOKUP(A3322,'ADM Details FY17'!$A$3:$U$3515,21,FALSE)</f>
        <v>0</v>
      </c>
      <c r="Q3322" s="1">
        <f>VLOOKUP(A3322,'ADM Details FY17'!$A$3:$V$3515,22,FALSE)</f>
        <v>0</v>
      </c>
      <c r="R3322" s="1">
        <f>VLOOKUP(A3322,'ADM Details FY17'!$A$3:$W$3515,23,FALSE)</f>
        <v>0</v>
      </c>
      <c r="S3322" s="1">
        <f>VLOOKUP(A3322,'ADM Details FY17'!$A$3:$X$3515,24,FALSE)</f>
        <v>0</v>
      </c>
      <c r="T3322" s="1">
        <f>VLOOKUP(A3322,'ADM Details FY17'!$A$3:$Y$3515,25,FALSE)</f>
        <v>0</v>
      </c>
      <c r="U3322" s="1">
        <f>VLOOKUP(A3322,'ADM Details FY17'!$A$3:$AA$3515,27,FALSE)</f>
        <v>0</v>
      </c>
      <c r="V3322" s="1">
        <f>IFERROR(VLOOKUP(C3322,'eindex _tget pp '!$A$4:$E$615,5,FALSE),0)</f>
        <v>43.906157988799308</v>
      </c>
      <c r="W3322" s="31">
        <f>IFERROR(VLOOKUP(C3322,'eindex _tget pp '!$A$4:$F$615,6,FALSE),0)</f>
        <v>1.1094406107999999</v>
      </c>
      <c r="X3322" s="4">
        <f>IFERROR(VLOOKUP(B3322,'eschools 16'!$A$2:$F$25,6,FALSE),1)</f>
        <v>1</v>
      </c>
      <c r="Y3322" s="1">
        <f t="shared" si="255"/>
        <v>87.81</v>
      </c>
      <c r="Z3322" s="1">
        <f t="shared" si="256"/>
        <v>2414.14</v>
      </c>
      <c r="AA3322" s="31">
        <f>IFERROR(VLOOKUP(C3322,'eindex _tget pp '!$A$4:$G$615,7,FALSE),0)</f>
        <v>0.37422767899999998</v>
      </c>
      <c r="AB3322" s="1">
        <f>VLOOKUP(A3322,'ADM Details FY17'!$A$3:$AB$3515,28,FALSE)</f>
        <v>0</v>
      </c>
      <c r="AC3322" s="1">
        <f t="shared" si="257"/>
        <v>0</v>
      </c>
      <c r="AD3322" s="1">
        <f t="shared" si="258"/>
        <v>8</v>
      </c>
      <c r="AE3322" s="1">
        <f t="shared" si="259"/>
        <v>1200</v>
      </c>
    </row>
    <row r="3323" spans="1:31" x14ac:dyDescent="0.25">
      <c r="A3323" t="str">
        <f>B3323&amp;"-"&amp;COUNTIF($B$3:B3323,B3323)</f>
        <v>9149-5</v>
      </c>
      <c r="B3323">
        <v>9149</v>
      </c>
      <c r="C3323" s="18">
        <f>VLOOKUP(A3323,'ADM Details FY17'!$A$3:$D$3515,4,FALSE)</f>
        <v>44701</v>
      </c>
      <c r="D3323" s="1">
        <f>VLOOKUP(A3323,'ADM Details FY17'!$A$3:$E$3515,5,FALSE)</f>
        <v>2</v>
      </c>
      <c r="E3323" s="1">
        <f>VLOOKUP(A3323,'ADM Details FY17'!$A$3:$F$3515,6,FALSE)</f>
        <v>0</v>
      </c>
      <c r="F3323" s="1">
        <f>VLOOKUP(A3323,'ADM Details FY17'!$A$3:$G$3515,7,FALSE)</f>
        <v>1</v>
      </c>
      <c r="G3323" s="1">
        <f>VLOOKUP(A3323,'ADM Details FY17'!$A$3:$H$3515,8,FALSE)</f>
        <v>1</v>
      </c>
      <c r="H3323" s="1">
        <f>VLOOKUP(A3323,'ADM Details FY17'!$A$3:$I$3515,9,FALSE)</f>
        <v>0</v>
      </c>
      <c r="I3323" s="1">
        <f>VLOOKUP(A3323,'ADM Details FY17'!$A$3:$J$3517,10,FALSE)</f>
        <v>0</v>
      </c>
      <c r="J3323" s="1">
        <f>VLOOKUP(A3323,'ADM Details FY17'!$A$3:$K$3515,11,FALSE)</f>
        <v>0</v>
      </c>
      <c r="K3323" s="1">
        <f>VLOOKUP(A3323,'ADM Details FY17'!$A$3:$M$3515,13,FALSE)</f>
        <v>2</v>
      </c>
      <c r="L3323" s="1">
        <f>VLOOKUP(A3323,'ADM Details FY17'!$A$3:$O$3515,15,FALSE)</f>
        <v>0</v>
      </c>
      <c r="M3323" s="1">
        <f>VLOOKUP(A3323,'ADM Details FY17'!$A$3:$P$3515,16,FALSE)</f>
        <v>0</v>
      </c>
      <c r="N3323" s="1">
        <f>VLOOKUP(A3323,'ADM Details FY17'!$A$3:$Q$3515,17,FALSE)</f>
        <v>0</v>
      </c>
      <c r="O3323" s="1">
        <f>VLOOKUP(A3323,'ADM Details FY17'!$A$3:$S$3515,19,FALSE)</f>
        <v>1</v>
      </c>
      <c r="P3323" s="1">
        <f>VLOOKUP(A3323,'ADM Details FY17'!$A$3:$U$3515,21,FALSE)</f>
        <v>0</v>
      </c>
      <c r="Q3323" s="1">
        <f>VLOOKUP(A3323,'ADM Details FY17'!$A$3:$V$3515,22,FALSE)</f>
        <v>0</v>
      </c>
      <c r="R3323" s="1">
        <f>VLOOKUP(A3323,'ADM Details FY17'!$A$3:$W$3515,23,FALSE)</f>
        <v>0</v>
      </c>
      <c r="S3323" s="1">
        <f>VLOOKUP(A3323,'ADM Details FY17'!$A$3:$X$3515,24,FALSE)</f>
        <v>0</v>
      </c>
      <c r="T3323" s="1">
        <f>VLOOKUP(A3323,'ADM Details FY17'!$A$3:$Y$3515,25,FALSE)</f>
        <v>0</v>
      </c>
      <c r="U3323" s="1">
        <f>VLOOKUP(A3323,'ADM Details FY17'!$A$3:$AA$3515,27,FALSE)</f>
        <v>0</v>
      </c>
      <c r="V3323" s="1">
        <f>IFERROR(VLOOKUP(C3323,'eindex _tget pp '!$A$4:$E$615,5,FALSE),0)</f>
        <v>0</v>
      </c>
      <c r="W3323" s="31">
        <f>IFERROR(VLOOKUP(C3323,'eindex _tget pp '!$A$4:$F$615,6,FALSE),0)</f>
        <v>7.9896708600000005E-2</v>
      </c>
      <c r="X3323" s="4">
        <f>IFERROR(VLOOKUP(B3323,'eschools 16'!$A$2:$F$25,6,FALSE),1)</f>
        <v>1</v>
      </c>
      <c r="Y3323" s="1">
        <f t="shared" si="255"/>
        <v>0</v>
      </c>
      <c r="Z3323" s="1">
        <f t="shared" si="256"/>
        <v>43.46</v>
      </c>
      <c r="AA3323" s="31">
        <f>IFERROR(VLOOKUP(C3323,'eindex _tget pp '!$A$4:$G$615,7,FALSE),0)</f>
        <v>0.05</v>
      </c>
      <c r="AB3323" s="1">
        <f>VLOOKUP(A3323,'ADM Details FY17'!$A$3:$AB$3515,28,FALSE)</f>
        <v>0</v>
      </c>
      <c r="AC3323" s="1">
        <f t="shared" si="257"/>
        <v>0</v>
      </c>
      <c r="AD3323" s="1">
        <f t="shared" si="258"/>
        <v>2</v>
      </c>
      <c r="AE3323" s="1">
        <f t="shared" si="259"/>
        <v>300</v>
      </c>
    </row>
    <row r="3324" spans="1:31" x14ac:dyDescent="0.25">
      <c r="A3324" t="str">
        <f>B3324&amp;"-"&amp;COUNTIF($B$3:B3324,B3324)</f>
        <v>9149-6</v>
      </c>
      <c r="B3324">
        <v>9149</v>
      </c>
      <c r="C3324" s="18">
        <f>VLOOKUP(A3324,'ADM Details FY17'!$A$3:$D$3515,4,FALSE)</f>
        <v>44842</v>
      </c>
      <c r="D3324" s="1">
        <f>VLOOKUP(A3324,'ADM Details FY17'!$A$3:$E$3515,5,FALSE)</f>
        <v>2</v>
      </c>
      <c r="E3324" s="1">
        <f>VLOOKUP(A3324,'ADM Details FY17'!$A$3:$F$3515,6,FALSE)</f>
        <v>0</v>
      </c>
      <c r="F3324" s="1">
        <f>VLOOKUP(A3324,'ADM Details FY17'!$A$3:$G$3515,7,FALSE)</f>
        <v>0</v>
      </c>
      <c r="G3324" s="1">
        <f>VLOOKUP(A3324,'ADM Details FY17'!$A$3:$H$3515,8,FALSE)</f>
        <v>0</v>
      </c>
      <c r="H3324" s="1">
        <f>VLOOKUP(A3324,'ADM Details FY17'!$A$3:$I$3515,9,FALSE)</f>
        <v>0</v>
      </c>
      <c r="I3324" s="1">
        <f>VLOOKUP(A3324,'ADM Details FY17'!$A$3:$J$3517,10,FALSE)</f>
        <v>0</v>
      </c>
      <c r="J3324" s="1">
        <f>VLOOKUP(A3324,'ADM Details FY17'!$A$3:$K$3515,11,FALSE)</f>
        <v>0</v>
      </c>
      <c r="K3324" s="1">
        <f>VLOOKUP(A3324,'ADM Details FY17'!$A$3:$M$3515,13,FALSE)</f>
        <v>2</v>
      </c>
      <c r="L3324" s="1">
        <f>VLOOKUP(A3324,'ADM Details FY17'!$A$3:$O$3515,15,FALSE)</f>
        <v>0</v>
      </c>
      <c r="M3324" s="1">
        <f>VLOOKUP(A3324,'ADM Details FY17'!$A$3:$P$3515,16,FALSE)</f>
        <v>0</v>
      </c>
      <c r="N3324" s="1">
        <f>VLOOKUP(A3324,'ADM Details FY17'!$A$3:$Q$3515,17,FALSE)</f>
        <v>0</v>
      </c>
      <c r="O3324" s="1">
        <f>VLOOKUP(A3324,'ADM Details FY17'!$A$3:$S$3515,19,FALSE)</f>
        <v>1</v>
      </c>
      <c r="P3324" s="1">
        <f>VLOOKUP(A3324,'ADM Details FY17'!$A$3:$U$3515,21,FALSE)</f>
        <v>0</v>
      </c>
      <c r="Q3324" s="1">
        <f>VLOOKUP(A3324,'ADM Details FY17'!$A$3:$V$3515,22,FALSE)</f>
        <v>0</v>
      </c>
      <c r="R3324" s="1">
        <f>VLOOKUP(A3324,'ADM Details FY17'!$A$3:$W$3515,23,FALSE)</f>
        <v>0</v>
      </c>
      <c r="S3324" s="1">
        <f>VLOOKUP(A3324,'ADM Details FY17'!$A$3:$X$3515,24,FALSE)</f>
        <v>0</v>
      </c>
      <c r="T3324" s="1">
        <f>VLOOKUP(A3324,'ADM Details FY17'!$A$3:$Y$3515,25,FALSE)</f>
        <v>0</v>
      </c>
      <c r="U3324" s="1">
        <f>VLOOKUP(A3324,'ADM Details FY17'!$A$3:$AA$3515,27,FALSE)</f>
        <v>0</v>
      </c>
      <c r="V3324" s="1">
        <f>IFERROR(VLOOKUP(C3324,'eindex _tget pp '!$A$4:$E$615,5,FALSE),0)</f>
        <v>0</v>
      </c>
      <c r="W3324" s="31">
        <f>IFERROR(VLOOKUP(C3324,'eindex _tget pp '!$A$4:$F$615,6,FALSE),0)</f>
        <v>0.16543769990000001</v>
      </c>
      <c r="X3324" s="4">
        <f>IFERROR(VLOOKUP(B3324,'eschools 16'!$A$2:$F$25,6,FALSE),1)</f>
        <v>1</v>
      </c>
      <c r="Y3324" s="1">
        <f t="shared" si="255"/>
        <v>0</v>
      </c>
      <c r="Z3324" s="1">
        <f t="shared" si="256"/>
        <v>90</v>
      </c>
      <c r="AA3324" s="31">
        <f>IFERROR(VLOOKUP(C3324,'eindex _tget pp '!$A$4:$G$615,7,FALSE),0)</f>
        <v>9.3527971000000001E-2</v>
      </c>
      <c r="AB3324" s="1">
        <f>VLOOKUP(A3324,'ADM Details FY17'!$A$3:$AB$3515,28,FALSE)</f>
        <v>0</v>
      </c>
      <c r="AC3324" s="1">
        <f t="shared" si="257"/>
        <v>0</v>
      </c>
      <c r="AD3324" s="1">
        <f t="shared" si="258"/>
        <v>2</v>
      </c>
      <c r="AE3324" s="1">
        <f t="shared" si="259"/>
        <v>300</v>
      </c>
    </row>
    <row r="3325" spans="1:31" x14ac:dyDescent="0.25">
      <c r="A3325" t="str">
        <f>B3325&amp;"-"&amp;COUNTIF($B$3:B3325,B3325)</f>
        <v>9149-7</v>
      </c>
      <c r="B3325">
        <v>9149</v>
      </c>
      <c r="C3325" s="18">
        <f>VLOOKUP(A3325,'ADM Details FY17'!$A$3:$D$3515,4,FALSE)</f>
        <v>45062</v>
      </c>
      <c r="D3325" s="1">
        <f>VLOOKUP(A3325,'ADM Details FY17'!$A$3:$E$3515,5,FALSE)</f>
        <v>1</v>
      </c>
      <c r="E3325" s="1">
        <f>VLOOKUP(A3325,'ADM Details FY17'!$A$3:$F$3515,6,FALSE)</f>
        <v>0</v>
      </c>
      <c r="F3325" s="1">
        <f>VLOOKUP(A3325,'ADM Details FY17'!$A$3:$G$3515,7,FALSE)</f>
        <v>0</v>
      </c>
      <c r="G3325" s="1">
        <f>VLOOKUP(A3325,'ADM Details FY17'!$A$3:$H$3515,8,FALSE)</f>
        <v>0</v>
      </c>
      <c r="H3325" s="1">
        <f>VLOOKUP(A3325,'ADM Details FY17'!$A$3:$I$3515,9,FALSE)</f>
        <v>0</v>
      </c>
      <c r="I3325" s="1">
        <f>VLOOKUP(A3325,'ADM Details FY17'!$A$3:$J$3517,10,FALSE)</f>
        <v>0</v>
      </c>
      <c r="J3325" s="1">
        <f>VLOOKUP(A3325,'ADM Details FY17'!$A$3:$K$3515,11,FALSE)</f>
        <v>0</v>
      </c>
      <c r="K3325" s="1">
        <f>VLOOKUP(A3325,'ADM Details FY17'!$A$3:$M$3515,13,FALSE)</f>
        <v>1</v>
      </c>
      <c r="L3325" s="1">
        <f>VLOOKUP(A3325,'ADM Details FY17'!$A$3:$O$3515,15,FALSE)</f>
        <v>0</v>
      </c>
      <c r="M3325" s="1">
        <f>VLOOKUP(A3325,'ADM Details FY17'!$A$3:$P$3515,16,FALSE)</f>
        <v>0</v>
      </c>
      <c r="N3325" s="1">
        <f>VLOOKUP(A3325,'ADM Details FY17'!$A$3:$Q$3515,17,FALSE)</f>
        <v>0</v>
      </c>
      <c r="O3325" s="1">
        <f>VLOOKUP(A3325,'ADM Details FY17'!$A$3:$S$3515,19,FALSE)</f>
        <v>1</v>
      </c>
      <c r="P3325" s="1">
        <f>VLOOKUP(A3325,'ADM Details FY17'!$A$3:$U$3515,21,FALSE)</f>
        <v>0</v>
      </c>
      <c r="Q3325" s="1">
        <f>VLOOKUP(A3325,'ADM Details FY17'!$A$3:$V$3515,22,FALSE)</f>
        <v>0</v>
      </c>
      <c r="R3325" s="1">
        <f>VLOOKUP(A3325,'ADM Details FY17'!$A$3:$W$3515,23,FALSE)</f>
        <v>0</v>
      </c>
      <c r="S3325" s="1">
        <f>VLOOKUP(A3325,'ADM Details FY17'!$A$3:$X$3515,24,FALSE)</f>
        <v>0</v>
      </c>
      <c r="T3325" s="1">
        <f>VLOOKUP(A3325,'ADM Details FY17'!$A$3:$Y$3515,25,FALSE)</f>
        <v>0</v>
      </c>
      <c r="U3325" s="1">
        <f>VLOOKUP(A3325,'ADM Details FY17'!$A$3:$AA$3515,27,FALSE)</f>
        <v>0</v>
      </c>
      <c r="V3325" s="1">
        <f>IFERROR(VLOOKUP(C3325,'eindex _tget pp '!$A$4:$E$615,5,FALSE),0)</f>
        <v>0</v>
      </c>
      <c r="W3325" s="31">
        <f>IFERROR(VLOOKUP(C3325,'eindex _tget pp '!$A$4:$F$615,6,FALSE),0)</f>
        <v>0.17463541390000001</v>
      </c>
      <c r="X3325" s="4">
        <f>IFERROR(VLOOKUP(B3325,'eschools 16'!$A$2:$F$25,6,FALSE),1)</f>
        <v>1</v>
      </c>
      <c r="Y3325" s="1">
        <f t="shared" si="255"/>
        <v>0</v>
      </c>
      <c r="Z3325" s="1">
        <f t="shared" si="256"/>
        <v>47.5</v>
      </c>
      <c r="AA3325" s="31">
        <f>IFERROR(VLOOKUP(C3325,'eindex _tget pp '!$A$4:$G$615,7,FALSE),0)</f>
        <v>0.05</v>
      </c>
      <c r="AB3325" s="1">
        <f>VLOOKUP(A3325,'ADM Details FY17'!$A$3:$AB$3515,28,FALSE)</f>
        <v>0</v>
      </c>
      <c r="AC3325" s="1">
        <f t="shared" si="257"/>
        <v>0</v>
      </c>
      <c r="AD3325" s="1">
        <f t="shared" si="258"/>
        <v>1</v>
      </c>
      <c r="AE3325" s="1">
        <f t="shared" si="259"/>
        <v>150</v>
      </c>
    </row>
    <row r="3326" spans="1:31" x14ac:dyDescent="0.25">
      <c r="A3326" t="str">
        <f>B3326&amp;"-"&amp;COUNTIF($B$3:B3326,B3326)</f>
        <v>9149-8</v>
      </c>
      <c r="B3326">
        <v>9149</v>
      </c>
      <c r="C3326" s="18">
        <f>VLOOKUP(A3326,'ADM Details FY17'!$A$3:$D$3515,4,FALSE)</f>
        <v>0</v>
      </c>
      <c r="D3326" s="1">
        <f>VLOOKUP(A3326,'ADM Details FY17'!$A$3:$E$3515,5,FALSE)</f>
        <v>0</v>
      </c>
      <c r="E3326" s="1">
        <f>VLOOKUP(A3326,'ADM Details FY17'!$A$3:$F$3515,6,FALSE)</f>
        <v>0</v>
      </c>
      <c r="F3326" s="1">
        <f>VLOOKUP(A3326,'ADM Details FY17'!$A$3:$G$3515,7,FALSE)</f>
        <v>0</v>
      </c>
      <c r="G3326" s="1">
        <f>VLOOKUP(A3326,'ADM Details FY17'!$A$3:$H$3515,8,FALSE)</f>
        <v>0</v>
      </c>
      <c r="H3326" s="1">
        <f>VLOOKUP(A3326,'ADM Details FY17'!$A$3:$I$3515,9,FALSE)</f>
        <v>0</v>
      </c>
      <c r="I3326" s="1">
        <f>VLOOKUP(A3326,'ADM Details FY17'!$A$3:$J$3517,10,FALSE)</f>
        <v>0</v>
      </c>
      <c r="J3326" s="1">
        <f>VLOOKUP(A3326,'ADM Details FY17'!$A$3:$K$3515,11,FALSE)</f>
        <v>0</v>
      </c>
      <c r="K3326" s="1">
        <f>VLOOKUP(A3326,'ADM Details FY17'!$A$3:$M$3515,13,FALSE)</f>
        <v>0</v>
      </c>
      <c r="L3326" s="1">
        <f>VLOOKUP(A3326,'ADM Details FY17'!$A$3:$O$3515,15,FALSE)</f>
        <v>0</v>
      </c>
      <c r="M3326" s="1">
        <f>VLOOKUP(A3326,'ADM Details FY17'!$A$3:$P$3515,16,FALSE)</f>
        <v>0</v>
      </c>
      <c r="N3326" s="1">
        <f>VLOOKUP(A3326,'ADM Details FY17'!$A$3:$Q$3515,17,FALSE)</f>
        <v>0</v>
      </c>
      <c r="O3326" s="1">
        <f>VLOOKUP(A3326,'ADM Details FY17'!$A$3:$S$3515,19,FALSE)</f>
        <v>0</v>
      </c>
      <c r="P3326" s="1">
        <f>VLOOKUP(A3326,'ADM Details FY17'!$A$3:$U$3515,21,FALSE)</f>
        <v>0</v>
      </c>
      <c r="Q3326" s="1">
        <f>VLOOKUP(A3326,'ADM Details FY17'!$A$3:$V$3515,22,FALSE)</f>
        <v>0</v>
      </c>
      <c r="R3326" s="1">
        <f>VLOOKUP(A3326,'ADM Details FY17'!$A$3:$W$3515,23,FALSE)</f>
        <v>0</v>
      </c>
      <c r="S3326" s="1">
        <f>VLOOKUP(A3326,'ADM Details FY17'!$A$3:$X$3515,24,FALSE)</f>
        <v>0</v>
      </c>
      <c r="T3326" s="1">
        <f>VLOOKUP(A3326,'ADM Details FY17'!$A$3:$Y$3515,25,FALSE)</f>
        <v>0</v>
      </c>
      <c r="U3326" s="1">
        <f>VLOOKUP(A3326,'ADM Details FY17'!$A$3:$AA$3515,27,FALSE)</f>
        <v>0</v>
      </c>
      <c r="V3326" s="1">
        <f>IFERROR(VLOOKUP(C3326,'eindex _tget pp '!$A$4:$E$615,5,FALSE),0)</f>
        <v>0</v>
      </c>
      <c r="W3326" s="31">
        <f>IFERROR(VLOOKUP(C3326,'eindex _tget pp '!$A$4:$F$615,6,FALSE),0)</f>
        <v>0</v>
      </c>
      <c r="X3326" s="4">
        <f>IFERROR(VLOOKUP(B3326,'eschools 16'!$A$2:$F$25,6,FALSE),1)</f>
        <v>1</v>
      </c>
      <c r="Y3326" s="1">
        <f t="shared" si="255"/>
        <v>0</v>
      </c>
      <c r="Z3326" s="1">
        <f t="shared" si="256"/>
        <v>0</v>
      </c>
      <c r="AA3326" s="31">
        <f>IFERROR(VLOOKUP(C3326,'eindex _tget pp '!$A$4:$G$615,7,FALSE),0)</f>
        <v>0</v>
      </c>
      <c r="AB3326" s="1">
        <f>VLOOKUP(A3326,'ADM Details FY17'!$A$3:$AB$3515,28,FALSE)</f>
        <v>0</v>
      </c>
      <c r="AC3326" s="1">
        <f t="shared" si="257"/>
        <v>0</v>
      </c>
      <c r="AD3326" s="1">
        <f t="shared" si="258"/>
        <v>0</v>
      </c>
      <c r="AE3326" s="1">
        <f t="shared" si="259"/>
        <v>0</v>
      </c>
    </row>
    <row r="3327" spans="1:31" x14ac:dyDescent="0.25">
      <c r="A3327" t="str">
        <f>B3327&amp;"-"&amp;COUNTIF($B$3:B3327,B3327)</f>
        <v>9149-9</v>
      </c>
      <c r="B3327">
        <v>9149</v>
      </c>
      <c r="C3327" s="18">
        <f>VLOOKUP(A3327,'ADM Details FY17'!$A$3:$D$3515,4,FALSE)</f>
        <v>0</v>
      </c>
      <c r="D3327" s="1">
        <f>VLOOKUP(A3327,'ADM Details FY17'!$A$3:$E$3515,5,FALSE)</f>
        <v>0</v>
      </c>
      <c r="E3327" s="1">
        <f>VLOOKUP(A3327,'ADM Details FY17'!$A$3:$F$3515,6,FALSE)</f>
        <v>0</v>
      </c>
      <c r="F3327" s="1">
        <f>VLOOKUP(A3327,'ADM Details FY17'!$A$3:$G$3515,7,FALSE)</f>
        <v>0</v>
      </c>
      <c r="G3327" s="1">
        <f>VLOOKUP(A3327,'ADM Details FY17'!$A$3:$H$3515,8,FALSE)</f>
        <v>0</v>
      </c>
      <c r="H3327" s="1">
        <f>VLOOKUP(A3327,'ADM Details FY17'!$A$3:$I$3515,9,FALSE)</f>
        <v>0</v>
      </c>
      <c r="I3327" s="1">
        <f>VLOOKUP(A3327,'ADM Details FY17'!$A$3:$J$3517,10,FALSE)</f>
        <v>0</v>
      </c>
      <c r="J3327" s="1">
        <f>VLOOKUP(A3327,'ADM Details FY17'!$A$3:$K$3515,11,FALSE)</f>
        <v>0</v>
      </c>
      <c r="K3327" s="1">
        <f>VLOOKUP(A3327,'ADM Details FY17'!$A$3:$M$3515,13,FALSE)</f>
        <v>0</v>
      </c>
      <c r="L3327" s="1">
        <f>VLOOKUP(A3327,'ADM Details FY17'!$A$3:$O$3515,15,FALSE)</f>
        <v>0</v>
      </c>
      <c r="M3327" s="1">
        <f>VLOOKUP(A3327,'ADM Details FY17'!$A$3:$P$3515,16,FALSE)</f>
        <v>0</v>
      </c>
      <c r="N3327" s="1">
        <f>VLOOKUP(A3327,'ADM Details FY17'!$A$3:$Q$3515,17,FALSE)</f>
        <v>0</v>
      </c>
      <c r="O3327" s="1">
        <f>VLOOKUP(A3327,'ADM Details FY17'!$A$3:$S$3515,19,FALSE)</f>
        <v>0</v>
      </c>
      <c r="P3327" s="1">
        <f>VLOOKUP(A3327,'ADM Details FY17'!$A$3:$U$3515,21,FALSE)</f>
        <v>0</v>
      </c>
      <c r="Q3327" s="1">
        <f>VLOOKUP(A3327,'ADM Details FY17'!$A$3:$V$3515,22,FALSE)</f>
        <v>0</v>
      </c>
      <c r="R3327" s="1">
        <f>VLOOKUP(A3327,'ADM Details FY17'!$A$3:$W$3515,23,FALSE)</f>
        <v>0</v>
      </c>
      <c r="S3327" s="1">
        <f>VLOOKUP(A3327,'ADM Details FY17'!$A$3:$X$3515,24,FALSE)</f>
        <v>0</v>
      </c>
      <c r="T3327" s="1">
        <f>VLOOKUP(A3327,'ADM Details FY17'!$A$3:$Y$3515,25,FALSE)</f>
        <v>0</v>
      </c>
      <c r="U3327" s="1">
        <f>VLOOKUP(A3327,'ADM Details FY17'!$A$3:$AA$3515,27,FALSE)</f>
        <v>0</v>
      </c>
      <c r="V3327" s="1">
        <f>IFERROR(VLOOKUP(C3327,'eindex _tget pp '!$A$4:$E$615,5,FALSE),0)</f>
        <v>0</v>
      </c>
      <c r="W3327" s="31">
        <f>IFERROR(VLOOKUP(C3327,'eindex _tget pp '!$A$4:$F$615,6,FALSE),0)</f>
        <v>0</v>
      </c>
      <c r="X3327" s="4">
        <f>IFERROR(VLOOKUP(B3327,'eschools 16'!$A$2:$F$25,6,FALSE),1)</f>
        <v>1</v>
      </c>
      <c r="Y3327" s="1">
        <f t="shared" si="255"/>
        <v>0</v>
      </c>
      <c r="Z3327" s="1">
        <f t="shared" si="256"/>
        <v>0</v>
      </c>
      <c r="AA3327" s="31">
        <f>IFERROR(VLOOKUP(C3327,'eindex _tget pp '!$A$4:$G$615,7,FALSE),0)</f>
        <v>0</v>
      </c>
      <c r="AB3327" s="1">
        <f>VLOOKUP(A3327,'ADM Details FY17'!$A$3:$AB$3515,28,FALSE)</f>
        <v>0</v>
      </c>
      <c r="AC3327" s="1">
        <f t="shared" si="257"/>
        <v>0</v>
      </c>
      <c r="AD3327" s="1">
        <f t="shared" si="258"/>
        <v>0</v>
      </c>
      <c r="AE3327" s="1">
        <f t="shared" si="259"/>
        <v>0</v>
      </c>
    </row>
    <row r="3328" spans="1:31" x14ac:dyDescent="0.25">
      <c r="A3328" t="str">
        <f>B3328&amp;"-"&amp;COUNTIF($B$3:B3328,B3328)</f>
        <v>9149-10</v>
      </c>
      <c r="B3328">
        <v>9149</v>
      </c>
      <c r="C3328" s="18">
        <f>VLOOKUP(A3328,'ADM Details FY17'!$A$3:$D$3515,4,FALSE)</f>
        <v>0</v>
      </c>
      <c r="D3328" s="1">
        <f>VLOOKUP(A3328,'ADM Details FY17'!$A$3:$E$3515,5,FALSE)</f>
        <v>0</v>
      </c>
      <c r="E3328" s="1">
        <f>VLOOKUP(A3328,'ADM Details FY17'!$A$3:$F$3515,6,FALSE)</f>
        <v>0</v>
      </c>
      <c r="F3328" s="1">
        <f>VLOOKUP(A3328,'ADM Details FY17'!$A$3:$G$3515,7,FALSE)</f>
        <v>0</v>
      </c>
      <c r="G3328" s="1">
        <f>VLOOKUP(A3328,'ADM Details FY17'!$A$3:$H$3515,8,FALSE)</f>
        <v>0</v>
      </c>
      <c r="H3328" s="1">
        <f>VLOOKUP(A3328,'ADM Details FY17'!$A$3:$I$3515,9,FALSE)</f>
        <v>0</v>
      </c>
      <c r="I3328" s="1">
        <f>VLOOKUP(A3328,'ADM Details FY17'!$A$3:$J$3517,10,FALSE)</f>
        <v>0</v>
      </c>
      <c r="J3328" s="1">
        <f>VLOOKUP(A3328,'ADM Details FY17'!$A$3:$K$3515,11,FALSE)</f>
        <v>0</v>
      </c>
      <c r="K3328" s="1">
        <f>VLOOKUP(A3328,'ADM Details FY17'!$A$3:$M$3515,13,FALSE)</f>
        <v>0</v>
      </c>
      <c r="L3328" s="1">
        <f>VLOOKUP(A3328,'ADM Details FY17'!$A$3:$O$3515,15,FALSE)</f>
        <v>0</v>
      </c>
      <c r="M3328" s="1">
        <f>VLOOKUP(A3328,'ADM Details FY17'!$A$3:$P$3515,16,FALSE)</f>
        <v>0</v>
      </c>
      <c r="N3328" s="1">
        <f>VLOOKUP(A3328,'ADM Details FY17'!$A$3:$Q$3515,17,FALSE)</f>
        <v>0</v>
      </c>
      <c r="O3328" s="1">
        <f>VLOOKUP(A3328,'ADM Details FY17'!$A$3:$S$3515,19,FALSE)</f>
        <v>0</v>
      </c>
      <c r="P3328" s="1">
        <f>VLOOKUP(A3328,'ADM Details FY17'!$A$3:$U$3515,21,FALSE)</f>
        <v>0</v>
      </c>
      <c r="Q3328" s="1">
        <f>VLOOKUP(A3328,'ADM Details FY17'!$A$3:$V$3515,22,FALSE)</f>
        <v>0</v>
      </c>
      <c r="R3328" s="1">
        <f>VLOOKUP(A3328,'ADM Details FY17'!$A$3:$W$3515,23,FALSE)</f>
        <v>0</v>
      </c>
      <c r="S3328" s="1">
        <f>VLOOKUP(A3328,'ADM Details FY17'!$A$3:$X$3515,24,FALSE)</f>
        <v>0</v>
      </c>
      <c r="T3328" s="1">
        <f>VLOOKUP(A3328,'ADM Details FY17'!$A$3:$Y$3515,25,FALSE)</f>
        <v>0</v>
      </c>
      <c r="U3328" s="1">
        <f>VLOOKUP(A3328,'ADM Details FY17'!$A$3:$AA$3515,27,FALSE)</f>
        <v>0</v>
      </c>
      <c r="V3328" s="1">
        <f>IFERROR(VLOOKUP(C3328,'eindex _tget pp '!$A$4:$E$615,5,FALSE),0)</f>
        <v>0</v>
      </c>
      <c r="W3328" s="31">
        <f>IFERROR(VLOOKUP(C3328,'eindex _tget pp '!$A$4:$F$615,6,FALSE),0)</f>
        <v>0</v>
      </c>
      <c r="X3328" s="4">
        <f>IFERROR(VLOOKUP(B3328,'eschools 16'!$A$2:$F$25,6,FALSE),1)</f>
        <v>1</v>
      </c>
      <c r="Y3328" s="1">
        <f t="shared" si="255"/>
        <v>0</v>
      </c>
      <c r="Z3328" s="1">
        <f t="shared" si="256"/>
        <v>0</v>
      </c>
      <c r="AA3328" s="31">
        <f>IFERROR(VLOOKUP(C3328,'eindex _tget pp '!$A$4:$G$615,7,FALSE),0)</f>
        <v>0</v>
      </c>
      <c r="AB3328" s="1">
        <f>VLOOKUP(A3328,'ADM Details FY17'!$A$3:$AB$3515,28,FALSE)</f>
        <v>0</v>
      </c>
      <c r="AC3328" s="1">
        <f t="shared" si="257"/>
        <v>0</v>
      </c>
      <c r="AD3328" s="1">
        <f t="shared" si="258"/>
        <v>0</v>
      </c>
      <c r="AE3328" s="1">
        <f t="shared" si="259"/>
        <v>0</v>
      </c>
    </row>
    <row r="3329" spans="1:31" x14ac:dyDescent="0.25">
      <c r="A3329" t="str">
        <f>B3329&amp;"-"&amp;COUNTIF($B$3:B3329,B3329)</f>
        <v>9149-11</v>
      </c>
      <c r="B3329">
        <v>9149</v>
      </c>
      <c r="C3329" s="18">
        <f>VLOOKUP(A3329,'ADM Details FY17'!$A$3:$D$3515,4,FALSE)</f>
        <v>0</v>
      </c>
      <c r="D3329" s="1">
        <f>VLOOKUP(A3329,'ADM Details FY17'!$A$3:$E$3515,5,FALSE)</f>
        <v>0</v>
      </c>
      <c r="E3329" s="1">
        <f>VLOOKUP(A3329,'ADM Details FY17'!$A$3:$F$3515,6,FALSE)</f>
        <v>0</v>
      </c>
      <c r="F3329" s="1">
        <f>VLOOKUP(A3329,'ADM Details FY17'!$A$3:$G$3515,7,FALSE)</f>
        <v>0</v>
      </c>
      <c r="G3329" s="1">
        <f>VLOOKUP(A3329,'ADM Details FY17'!$A$3:$H$3515,8,FALSE)</f>
        <v>0</v>
      </c>
      <c r="H3329" s="1">
        <f>VLOOKUP(A3329,'ADM Details FY17'!$A$3:$I$3515,9,FALSE)</f>
        <v>0</v>
      </c>
      <c r="I3329" s="1">
        <f>VLOOKUP(A3329,'ADM Details FY17'!$A$3:$J$3517,10,FALSE)</f>
        <v>0</v>
      </c>
      <c r="J3329" s="1">
        <f>VLOOKUP(A3329,'ADM Details FY17'!$A$3:$K$3515,11,FALSE)</f>
        <v>0</v>
      </c>
      <c r="K3329" s="1">
        <f>VLOOKUP(A3329,'ADM Details FY17'!$A$3:$M$3515,13,FALSE)</f>
        <v>0</v>
      </c>
      <c r="L3329" s="1">
        <f>VLOOKUP(A3329,'ADM Details FY17'!$A$3:$O$3515,15,FALSE)</f>
        <v>0</v>
      </c>
      <c r="M3329" s="1">
        <f>VLOOKUP(A3329,'ADM Details FY17'!$A$3:$P$3515,16,FALSE)</f>
        <v>0</v>
      </c>
      <c r="N3329" s="1">
        <f>VLOOKUP(A3329,'ADM Details FY17'!$A$3:$Q$3515,17,FALSE)</f>
        <v>0</v>
      </c>
      <c r="O3329" s="1">
        <f>VLOOKUP(A3329,'ADM Details FY17'!$A$3:$S$3515,19,FALSE)</f>
        <v>0</v>
      </c>
      <c r="P3329" s="1">
        <f>VLOOKUP(A3329,'ADM Details FY17'!$A$3:$U$3515,21,FALSE)</f>
        <v>0</v>
      </c>
      <c r="Q3329" s="1">
        <f>VLOOKUP(A3329,'ADM Details FY17'!$A$3:$V$3515,22,FALSE)</f>
        <v>0</v>
      </c>
      <c r="R3329" s="1">
        <f>VLOOKUP(A3329,'ADM Details FY17'!$A$3:$W$3515,23,FALSE)</f>
        <v>0</v>
      </c>
      <c r="S3329" s="1">
        <f>VLOOKUP(A3329,'ADM Details FY17'!$A$3:$X$3515,24,FALSE)</f>
        <v>0</v>
      </c>
      <c r="T3329" s="1">
        <f>VLOOKUP(A3329,'ADM Details FY17'!$A$3:$Y$3515,25,FALSE)</f>
        <v>0</v>
      </c>
      <c r="U3329" s="1">
        <f>VLOOKUP(A3329,'ADM Details FY17'!$A$3:$AA$3515,27,FALSE)</f>
        <v>0</v>
      </c>
      <c r="V3329" s="1">
        <f>IFERROR(VLOOKUP(C3329,'eindex _tget pp '!$A$4:$E$615,5,FALSE),0)</f>
        <v>0</v>
      </c>
      <c r="W3329" s="31">
        <f>IFERROR(VLOOKUP(C3329,'eindex _tget pp '!$A$4:$F$615,6,FALSE),0)</f>
        <v>0</v>
      </c>
      <c r="X3329" s="4">
        <f>IFERROR(VLOOKUP(B3329,'eschools 16'!$A$2:$F$25,6,FALSE),1)</f>
        <v>1</v>
      </c>
      <c r="Y3329" s="1">
        <f t="shared" si="255"/>
        <v>0</v>
      </c>
      <c r="Z3329" s="1">
        <f t="shared" si="256"/>
        <v>0</v>
      </c>
      <c r="AA3329" s="31">
        <f>IFERROR(VLOOKUP(C3329,'eindex _tget pp '!$A$4:$G$615,7,FALSE),0)</f>
        <v>0</v>
      </c>
      <c r="AB3329" s="1">
        <f>VLOOKUP(A3329,'ADM Details FY17'!$A$3:$AB$3515,28,FALSE)</f>
        <v>0</v>
      </c>
      <c r="AC3329" s="1">
        <f t="shared" si="257"/>
        <v>0</v>
      </c>
      <c r="AD3329" s="1">
        <f t="shared" si="258"/>
        <v>0</v>
      </c>
      <c r="AE3329" s="1">
        <f t="shared" si="259"/>
        <v>0</v>
      </c>
    </row>
    <row r="3330" spans="1:31" x14ac:dyDescent="0.25">
      <c r="A3330" t="str">
        <f>B3330&amp;"-"&amp;COUNTIF($B$3:B3330,B3330)</f>
        <v>9149-12</v>
      </c>
      <c r="B3330">
        <v>9149</v>
      </c>
      <c r="C3330" s="18">
        <f>VLOOKUP(A3330,'ADM Details FY17'!$A$3:$D$3515,4,FALSE)</f>
        <v>0</v>
      </c>
      <c r="D3330" s="1">
        <f>VLOOKUP(A3330,'ADM Details FY17'!$A$3:$E$3515,5,FALSE)</f>
        <v>0</v>
      </c>
      <c r="E3330" s="1">
        <f>VLOOKUP(A3330,'ADM Details FY17'!$A$3:$F$3515,6,FALSE)</f>
        <v>0</v>
      </c>
      <c r="F3330" s="1">
        <f>VLOOKUP(A3330,'ADM Details FY17'!$A$3:$G$3515,7,FALSE)</f>
        <v>0</v>
      </c>
      <c r="G3330" s="1">
        <f>VLOOKUP(A3330,'ADM Details FY17'!$A$3:$H$3515,8,FALSE)</f>
        <v>0</v>
      </c>
      <c r="H3330" s="1">
        <f>VLOOKUP(A3330,'ADM Details FY17'!$A$3:$I$3515,9,FALSE)</f>
        <v>0</v>
      </c>
      <c r="I3330" s="1">
        <f>VLOOKUP(A3330,'ADM Details FY17'!$A$3:$J$3517,10,FALSE)</f>
        <v>0</v>
      </c>
      <c r="J3330" s="1">
        <f>VLOOKUP(A3330,'ADM Details FY17'!$A$3:$K$3515,11,FALSE)</f>
        <v>0</v>
      </c>
      <c r="K3330" s="1">
        <f>VLOOKUP(A3330,'ADM Details FY17'!$A$3:$M$3515,13,FALSE)</f>
        <v>0</v>
      </c>
      <c r="L3330" s="1">
        <f>VLOOKUP(A3330,'ADM Details FY17'!$A$3:$O$3515,15,FALSE)</f>
        <v>0</v>
      </c>
      <c r="M3330" s="1">
        <f>VLOOKUP(A3330,'ADM Details FY17'!$A$3:$P$3515,16,FALSE)</f>
        <v>0</v>
      </c>
      <c r="N3330" s="1">
        <f>VLOOKUP(A3330,'ADM Details FY17'!$A$3:$Q$3515,17,FALSE)</f>
        <v>0</v>
      </c>
      <c r="O3330" s="1">
        <f>VLOOKUP(A3330,'ADM Details FY17'!$A$3:$S$3515,19,FALSE)</f>
        <v>0</v>
      </c>
      <c r="P3330" s="1">
        <f>VLOOKUP(A3330,'ADM Details FY17'!$A$3:$U$3515,21,FALSE)</f>
        <v>0</v>
      </c>
      <c r="Q3330" s="1">
        <f>VLOOKUP(A3330,'ADM Details FY17'!$A$3:$V$3515,22,FALSE)</f>
        <v>0</v>
      </c>
      <c r="R3330" s="1">
        <f>VLOOKUP(A3330,'ADM Details FY17'!$A$3:$W$3515,23,FALSE)</f>
        <v>0</v>
      </c>
      <c r="S3330" s="1">
        <f>VLOOKUP(A3330,'ADM Details FY17'!$A$3:$X$3515,24,FALSE)</f>
        <v>0</v>
      </c>
      <c r="T3330" s="1">
        <f>VLOOKUP(A3330,'ADM Details FY17'!$A$3:$Y$3515,25,FALSE)</f>
        <v>0</v>
      </c>
      <c r="U3330" s="1">
        <f>VLOOKUP(A3330,'ADM Details FY17'!$A$3:$AA$3515,27,FALSE)</f>
        <v>0</v>
      </c>
      <c r="V3330" s="1">
        <f>IFERROR(VLOOKUP(C3330,'eindex _tget pp '!$A$4:$E$615,5,FALSE),0)</f>
        <v>0</v>
      </c>
      <c r="W3330" s="31">
        <f>IFERROR(VLOOKUP(C3330,'eindex _tget pp '!$A$4:$F$615,6,FALSE),0)</f>
        <v>0</v>
      </c>
      <c r="X3330" s="4">
        <f>IFERROR(VLOOKUP(B3330,'eschools 16'!$A$2:$F$25,6,FALSE),1)</f>
        <v>1</v>
      </c>
      <c r="Y3330" s="1">
        <f t="shared" si="255"/>
        <v>0</v>
      </c>
      <c r="Z3330" s="1">
        <f t="shared" si="256"/>
        <v>0</v>
      </c>
      <c r="AA3330" s="31">
        <f>IFERROR(VLOOKUP(C3330,'eindex _tget pp '!$A$4:$G$615,7,FALSE),0)</f>
        <v>0</v>
      </c>
      <c r="AB3330" s="1">
        <f>VLOOKUP(A3330,'ADM Details FY17'!$A$3:$AB$3515,28,FALSE)</f>
        <v>0</v>
      </c>
      <c r="AC3330" s="1">
        <f t="shared" si="257"/>
        <v>0</v>
      </c>
      <c r="AD3330" s="1">
        <f t="shared" si="258"/>
        <v>0</v>
      </c>
      <c r="AE3330" s="1">
        <f t="shared" si="259"/>
        <v>0</v>
      </c>
    </row>
    <row r="3331" spans="1:31" x14ac:dyDescent="0.25">
      <c r="A3331" t="str">
        <f>B3331&amp;"-"&amp;COUNTIF($B$3:B3331,B3331)</f>
        <v>9149-13</v>
      </c>
      <c r="B3331">
        <v>9149</v>
      </c>
      <c r="C3331" s="18">
        <f>VLOOKUP(A3331,'ADM Details FY17'!$A$3:$D$3515,4,FALSE)</f>
        <v>0</v>
      </c>
      <c r="D3331" s="1">
        <f>VLOOKUP(A3331,'ADM Details FY17'!$A$3:$E$3515,5,FALSE)</f>
        <v>0</v>
      </c>
      <c r="E3331" s="1">
        <f>VLOOKUP(A3331,'ADM Details FY17'!$A$3:$F$3515,6,FALSE)</f>
        <v>0</v>
      </c>
      <c r="F3331" s="1">
        <f>VLOOKUP(A3331,'ADM Details FY17'!$A$3:$G$3515,7,FALSE)</f>
        <v>0</v>
      </c>
      <c r="G3331" s="1">
        <f>VLOOKUP(A3331,'ADM Details FY17'!$A$3:$H$3515,8,FALSE)</f>
        <v>0</v>
      </c>
      <c r="H3331" s="1">
        <f>VLOOKUP(A3331,'ADM Details FY17'!$A$3:$I$3515,9,FALSE)</f>
        <v>0</v>
      </c>
      <c r="I3331" s="1">
        <f>VLOOKUP(A3331,'ADM Details FY17'!$A$3:$J$3517,10,FALSE)</f>
        <v>0</v>
      </c>
      <c r="J3331" s="1">
        <f>VLOOKUP(A3331,'ADM Details FY17'!$A$3:$K$3515,11,FALSE)</f>
        <v>0</v>
      </c>
      <c r="K3331" s="1">
        <f>VLOOKUP(A3331,'ADM Details FY17'!$A$3:$M$3515,13,FALSE)</f>
        <v>0</v>
      </c>
      <c r="L3331" s="1">
        <f>VLOOKUP(A3331,'ADM Details FY17'!$A$3:$O$3515,15,FALSE)</f>
        <v>0</v>
      </c>
      <c r="M3331" s="1">
        <f>VLOOKUP(A3331,'ADM Details FY17'!$A$3:$P$3515,16,FALSE)</f>
        <v>0</v>
      </c>
      <c r="N3331" s="1">
        <f>VLOOKUP(A3331,'ADM Details FY17'!$A$3:$Q$3515,17,FALSE)</f>
        <v>0</v>
      </c>
      <c r="O3331" s="1">
        <f>VLOOKUP(A3331,'ADM Details FY17'!$A$3:$S$3515,19,FALSE)</f>
        <v>0</v>
      </c>
      <c r="P3331" s="1">
        <f>VLOOKUP(A3331,'ADM Details FY17'!$A$3:$U$3515,21,FALSE)</f>
        <v>0</v>
      </c>
      <c r="Q3331" s="1">
        <f>VLOOKUP(A3331,'ADM Details FY17'!$A$3:$V$3515,22,FALSE)</f>
        <v>0</v>
      </c>
      <c r="R3331" s="1">
        <f>VLOOKUP(A3331,'ADM Details FY17'!$A$3:$W$3515,23,FALSE)</f>
        <v>0</v>
      </c>
      <c r="S3331" s="1">
        <f>VLOOKUP(A3331,'ADM Details FY17'!$A$3:$X$3515,24,FALSE)</f>
        <v>0</v>
      </c>
      <c r="T3331" s="1">
        <f>VLOOKUP(A3331,'ADM Details FY17'!$A$3:$Y$3515,25,FALSE)</f>
        <v>0</v>
      </c>
      <c r="U3331" s="1">
        <f>VLOOKUP(A3331,'ADM Details FY17'!$A$3:$AA$3515,27,FALSE)</f>
        <v>0</v>
      </c>
      <c r="V3331" s="1">
        <f>IFERROR(VLOOKUP(C3331,'eindex _tget pp '!$A$4:$E$615,5,FALSE),0)</f>
        <v>0</v>
      </c>
      <c r="W3331" s="31">
        <f>IFERROR(VLOOKUP(C3331,'eindex _tget pp '!$A$4:$F$615,6,FALSE),0)</f>
        <v>0</v>
      </c>
      <c r="X3331" s="4">
        <f>IFERROR(VLOOKUP(B3331,'eschools 16'!$A$2:$F$25,6,FALSE),1)</f>
        <v>1</v>
      </c>
      <c r="Y3331" s="1">
        <f t="shared" si="255"/>
        <v>0</v>
      </c>
      <c r="Z3331" s="1">
        <f t="shared" si="256"/>
        <v>0</v>
      </c>
      <c r="AA3331" s="31">
        <f>IFERROR(VLOOKUP(C3331,'eindex _tget pp '!$A$4:$G$615,7,FALSE),0)</f>
        <v>0</v>
      </c>
      <c r="AB3331" s="1">
        <f>VLOOKUP(A3331,'ADM Details FY17'!$A$3:$AB$3515,28,FALSE)</f>
        <v>0</v>
      </c>
      <c r="AC3331" s="1">
        <f t="shared" si="257"/>
        <v>0</v>
      </c>
      <c r="AD3331" s="1">
        <f t="shared" si="258"/>
        <v>0</v>
      </c>
      <c r="AE3331" s="1">
        <f t="shared" si="259"/>
        <v>0</v>
      </c>
    </row>
    <row r="3332" spans="1:31" x14ac:dyDescent="0.25">
      <c r="A3332" t="str">
        <f>B3332&amp;"-"&amp;COUNTIF($B$3:B3332,B3332)</f>
        <v>9149-14</v>
      </c>
      <c r="B3332">
        <v>9149</v>
      </c>
      <c r="C3332" s="18">
        <f>VLOOKUP(A3332,'ADM Details FY17'!$A$3:$D$3515,4,FALSE)</f>
        <v>0</v>
      </c>
      <c r="D3332" s="1">
        <f>VLOOKUP(A3332,'ADM Details FY17'!$A$3:$E$3515,5,FALSE)</f>
        <v>0</v>
      </c>
      <c r="E3332" s="1">
        <f>VLOOKUP(A3332,'ADM Details FY17'!$A$3:$F$3515,6,FALSE)</f>
        <v>0</v>
      </c>
      <c r="F3332" s="1">
        <f>VLOOKUP(A3332,'ADM Details FY17'!$A$3:$G$3515,7,FALSE)</f>
        <v>0</v>
      </c>
      <c r="G3332" s="1">
        <f>VLOOKUP(A3332,'ADM Details FY17'!$A$3:$H$3515,8,FALSE)</f>
        <v>0</v>
      </c>
      <c r="H3332" s="1">
        <f>VLOOKUP(A3332,'ADM Details FY17'!$A$3:$I$3515,9,FALSE)</f>
        <v>0</v>
      </c>
      <c r="I3332" s="1">
        <f>VLOOKUP(A3332,'ADM Details FY17'!$A$3:$J$3517,10,FALSE)</f>
        <v>0</v>
      </c>
      <c r="J3332" s="1">
        <f>VLOOKUP(A3332,'ADM Details FY17'!$A$3:$K$3515,11,FALSE)</f>
        <v>0</v>
      </c>
      <c r="K3332" s="1">
        <f>VLOOKUP(A3332,'ADM Details FY17'!$A$3:$M$3515,13,FALSE)</f>
        <v>0</v>
      </c>
      <c r="L3332" s="1">
        <f>VLOOKUP(A3332,'ADM Details FY17'!$A$3:$O$3515,15,FALSE)</f>
        <v>0</v>
      </c>
      <c r="M3332" s="1">
        <f>VLOOKUP(A3332,'ADM Details FY17'!$A$3:$P$3515,16,FALSE)</f>
        <v>0</v>
      </c>
      <c r="N3332" s="1">
        <f>VLOOKUP(A3332,'ADM Details FY17'!$A$3:$Q$3515,17,FALSE)</f>
        <v>0</v>
      </c>
      <c r="O3332" s="1">
        <f>VLOOKUP(A3332,'ADM Details FY17'!$A$3:$S$3515,19,FALSE)</f>
        <v>0</v>
      </c>
      <c r="P3332" s="1">
        <f>VLOOKUP(A3332,'ADM Details FY17'!$A$3:$U$3515,21,FALSE)</f>
        <v>0</v>
      </c>
      <c r="Q3332" s="1">
        <f>VLOOKUP(A3332,'ADM Details FY17'!$A$3:$V$3515,22,FALSE)</f>
        <v>0</v>
      </c>
      <c r="R3332" s="1">
        <f>VLOOKUP(A3332,'ADM Details FY17'!$A$3:$W$3515,23,FALSE)</f>
        <v>0</v>
      </c>
      <c r="S3332" s="1">
        <f>VLOOKUP(A3332,'ADM Details FY17'!$A$3:$X$3515,24,FALSE)</f>
        <v>0</v>
      </c>
      <c r="T3332" s="1">
        <f>VLOOKUP(A3332,'ADM Details FY17'!$A$3:$Y$3515,25,FALSE)</f>
        <v>0</v>
      </c>
      <c r="U3332" s="1">
        <f>VLOOKUP(A3332,'ADM Details FY17'!$A$3:$AA$3515,27,FALSE)</f>
        <v>0</v>
      </c>
      <c r="V3332" s="1">
        <f>IFERROR(VLOOKUP(C3332,'eindex _tget pp '!$A$4:$E$615,5,FALSE),0)</f>
        <v>0</v>
      </c>
      <c r="W3332" s="31">
        <f>IFERROR(VLOOKUP(C3332,'eindex _tget pp '!$A$4:$F$615,6,FALSE),0)</f>
        <v>0</v>
      </c>
      <c r="X3332" s="4">
        <f>IFERROR(VLOOKUP(B3332,'eschools 16'!$A$2:$F$25,6,FALSE),1)</f>
        <v>1</v>
      </c>
      <c r="Y3332" s="1">
        <f t="shared" ref="Y3332:Y3395" si="260">ROUND(IF(X3332=2,0,(AD3332*0.25*V3332)),2)</f>
        <v>0</v>
      </c>
      <c r="Z3332" s="1">
        <f t="shared" ref="Z3332:Z3395" si="261">ROUND(IF(X3332=2,0,(K3332*272*W3332)),2)</f>
        <v>0</v>
      </c>
      <c r="AA3332" s="31">
        <f>IFERROR(VLOOKUP(C3332,'eindex _tget pp '!$A$4:$G$615,7,FALSE),0)</f>
        <v>0</v>
      </c>
      <c r="AB3332" s="1">
        <f>VLOOKUP(A3332,'ADM Details FY17'!$A$3:$AB$3515,28,FALSE)</f>
        <v>0</v>
      </c>
      <c r="AC3332" s="1">
        <f t="shared" ref="AC3332:AC3395" si="262">ROUND((AA3332*AB3332*923.6758),2)</f>
        <v>0</v>
      </c>
      <c r="AD3332" s="1">
        <f t="shared" ref="AD3332:AD3395" si="263">D3332+(U3332*0.2)</f>
        <v>0</v>
      </c>
      <c r="AE3332" s="1">
        <f t="shared" ref="AE3332:AE3395" si="264">IF(X3332=2,(AD3332*25),(AD3332*150))</f>
        <v>0</v>
      </c>
    </row>
    <row r="3333" spans="1:31" x14ac:dyDescent="0.25">
      <c r="A3333" t="str">
        <f>B3333&amp;"-"&amp;COUNTIF($B$3:B3333,B3333)</f>
        <v>9163-1</v>
      </c>
      <c r="B3333">
        <v>9163</v>
      </c>
      <c r="C3333" s="18">
        <f>VLOOKUP(A3333,'ADM Details FY17'!$A$3:$D$3515,4,FALSE)</f>
        <v>43802</v>
      </c>
      <c r="D3333" s="1">
        <f>VLOOKUP(A3333,'ADM Details FY17'!$A$3:$E$3515,5,FALSE)</f>
        <v>100.12</v>
      </c>
      <c r="E3333" s="1">
        <f>VLOOKUP(A3333,'ADM Details FY17'!$A$3:$F$3515,6,FALSE)</f>
        <v>4.43</v>
      </c>
      <c r="F3333" s="1">
        <f>VLOOKUP(A3333,'ADM Details FY17'!$A$3:$G$3515,7,FALSE)</f>
        <v>9.02</v>
      </c>
      <c r="G3333" s="1">
        <f>VLOOKUP(A3333,'ADM Details FY17'!$A$3:$H$3515,8,FALSE)</f>
        <v>1.38</v>
      </c>
      <c r="H3333" s="1">
        <f>VLOOKUP(A3333,'ADM Details FY17'!$A$3:$I$3515,9,FALSE)</f>
        <v>0</v>
      </c>
      <c r="I3333" s="1">
        <f>VLOOKUP(A3333,'ADM Details FY17'!$A$3:$J$3517,10,FALSE)</f>
        <v>0</v>
      </c>
      <c r="J3333" s="1">
        <f>VLOOKUP(A3333,'ADM Details FY17'!$A$3:$K$3515,11,FALSE)</f>
        <v>0</v>
      </c>
      <c r="K3333" s="1">
        <f>VLOOKUP(A3333,'ADM Details FY17'!$A$3:$M$3515,13,FALSE)</f>
        <v>100.12</v>
      </c>
      <c r="L3333" s="1">
        <f>VLOOKUP(A3333,'ADM Details FY17'!$A$3:$O$3515,15,FALSE)</f>
        <v>0</v>
      </c>
      <c r="M3333" s="1">
        <f>VLOOKUP(A3333,'ADM Details FY17'!$A$3:$P$3515,16,FALSE)</f>
        <v>0</v>
      </c>
      <c r="N3333" s="1">
        <f>VLOOKUP(A3333,'ADM Details FY17'!$A$3:$Q$3515,17,FALSE)</f>
        <v>0</v>
      </c>
      <c r="O3333" s="1">
        <f>VLOOKUP(A3333,'ADM Details FY17'!$A$3:$S$3515,19,FALSE)</f>
        <v>56.72</v>
      </c>
      <c r="P3333" s="1">
        <f>VLOOKUP(A3333,'ADM Details FY17'!$A$3:$U$3515,21,FALSE)</f>
        <v>0</v>
      </c>
      <c r="Q3333" s="1">
        <f>VLOOKUP(A3333,'ADM Details FY17'!$A$3:$V$3515,22,FALSE)</f>
        <v>0</v>
      </c>
      <c r="R3333" s="1">
        <f>VLOOKUP(A3333,'ADM Details FY17'!$A$3:$W$3515,23,FALSE)</f>
        <v>0</v>
      </c>
      <c r="S3333" s="1">
        <f>VLOOKUP(A3333,'ADM Details FY17'!$A$3:$X$3515,24,FALSE)</f>
        <v>0</v>
      </c>
      <c r="T3333" s="1">
        <f>VLOOKUP(A3333,'ADM Details FY17'!$A$3:$Y$3515,25,FALSE)</f>
        <v>0</v>
      </c>
      <c r="U3333" s="1">
        <f>VLOOKUP(A3333,'ADM Details FY17'!$A$3:$AA$3515,27,FALSE)</f>
        <v>0</v>
      </c>
      <c r="V3333" s="1">
        <f>IFERROR(VLOOKUP(C3333,'eindex _tget pp '!$A$4:$E$615,5,FALSE),0)</f>
        <v>454.00578141101448</v>
      </c>
      <c r="W3333" s="31">
        <f>IFERROR(VLOOKUP(C3333,'eindex _tget pp '!$A$4:$F$615,6,FALSE),0)</f>
        <v>3.6729279115</v>
      </c>
      <c r="X3333" s="4">
        <f>IFERROR(VLOOKUP(B3333,'eschools 16'!$A$2:$F$25,6,FALSE),1)</f>
        <v>1</v>
      </c>
      <c r="Y3333" s="1">
        <f t="shared" si="260"/>
        <v>11363.76</v>
      </c>
      <c r="Z3333" s="1">
        <f t="shared" si="261"/>
        <v>100023.52</v>
      </c>
      <c r="AA3333" s="31">
        <f>IFERROR(VLOOKUP(C3333,'eindex _tget pp '!$A$4:$G$615,7,FALSE),0)</f>
        <v>0.53438618000000004</v>
      </c>
      <c r="AB3333" s="1">
        <f>VLOOKUP(A3333,'ADM Details FY17'!$A$3:$AB$3515,28,FALSE)</f>
        <v>0</v>
      </c>
      <c r="AC3333" s="1">
        <f t="shared" si="262"/>
        <v>0</v>
      </c>
      <c r="AD3333" s="1">
        <f t="shared" si="263"/>
        <v>100.12</v>
      </c>
      <c r="AE3333" s="1">
        <f t="shared" si="264"/>
        <v>15018</v>
      </c>
    </row>
    <row r="3334" spans="1:31" x14ac:dyDescent="0.25">
      <c r="A3334" t="str">
        <f>B3334&amp;"-"&amp;COUNTIF($B$3:B3334,B3334)</f>
        <v>9163-2</v>
      </c>
      <c r="B3334">
        <v>9163</v>
      </c>
      <c r="C3334" s="18">
        <f>VLOOKUP(A3334,'ADM Details FY17'!$A$3:$D$3515,4,FALSE)</f>
        <v>0</v>
      </c>
      <c r="D3334" s="1">
        <f>VLOOKUP(A3334,'ADM Details FY17'!$A$3:$E$3515,5,FALSE)</f>
        <v>0</v>
      </c>
      <c r="E3334" s="1">
        <f>VLOOKUP(A3334,'ADM Details FY17'!$A$3:$F$3515,6,FALSE)</f>
        <v>0</v>
      </c>
      <c r="F3334" s="1">
        <f>VLOOKUP(A3334,'ADM Details FY17'!$A$3:$G$3515,7,FALSE)</f>
        <v>0</v>
      </c>
      <c r="G3334" s="1">
        <f>VLOOKUP(A3334,'ADM Details FY17'!$A$3:$H$3515,8,FALSE)</f>
        <v>0</v>
      </c>
      <c r="H3334" s="1">
        <f>VLOOKUP(A3334,'ADM Details FY17'!$A$3:$I$3515,9,FALSE)</f>
        <v>0</v>
      </c>
      <c r="I3334" s="1">
        <f>VLOOKUP(A3334,'ADM Details FY17'!$A$3:$J$3517,10,FALSE)</f>
        <v>0</v>
      </c>
      <c r="J3334" s="1">
        <f>VLOOKUP(A3334,'ADM Details FY17'!$A$3:$K$3515,11,FALSE)</f>
        <v>0</v>
      </c>
      <c r="K3334" s="1">
        <f>VLOOKUP(A3334,'ADM Details FY17'!$A$3:$M$3515,13,FALSE)</f>
        <v>0</v>
      </c>
      <c r="L3334" s="1">
        <f>VLOOKUP(A3334,'ADM Details FY17'!$A$3:$O$3515,15,FALSE)</f>
        <v>0</v>
      </c>
      <c r="M3334" s="1">
        <f>VLOOKUP(A3334,'ADM Details FY17'!$A$3:$P$3515,16,FALSE)</f>
        <v>0</v>
      </c>
      <c r="N3334" s="1">
        <f>VLOOKUP(A3334,'ADM Details FY17'!$A$3:$Q$3515,17,FALSE)</f>
        <v>0</v>
      </c>
      <c r="O3334" s="1">
        <f>VLOOKUP(A3334,'ADM Details FY17'!$A$3:$S$3515,19,FALSE)</f>
        <v>0</v>
      </c>
      <c r="P3334" s="1">
        <f>VLOOKUP(A3334,'ADM Details FY17'!$A$3:$U$3515,21,FALSE)</f>
        <v>0</v>
      </c>
      <c r="Q3334" s="1">
        <f>VLOOKUP(A3334,'ADM Details FY17'!$A$3:$V$3515,22,FALSE)</f>
        <v>0</v>
      </c>
      <c r="R3334" s="1">
        <f>VLOOKUP(A3334,'ADM Details FY17'!$A$3:$W$3515,23,FALSE)</f>
        <v>0</v>
      </c>
      <c r="S3334" s="1">
        <f>VLOOKUP(A3334,'ADM Details FY17'!$A$3:$X$3515,24,FALSE)</f>
        <v>0</v>
      </c>
      <c r="T3334" s="1">
        <f>VLOOKUP(A3334,'ADM Details FY17'!$A$3:$Y$3515,25,FALSE)</f>
        <v>0</v>
      </c>
      <c r="U3334" s="1">
        <f>VLOOKUP(A3334,'ADM Details FY17'!$A$3:$AA$3515,27,FALSE)</f>
        <v>0</v>
      </c>
      <c r="V3334" s="1">
        <f>IFERROR(VLOOKUP(C3334,'eindex _tget pp '!$A$4:$E$615,5,FALSE),0)</f>
        <v>0</v>
      </c>
      <c r="W3334" s="31">
        <f>IFERROR(VLOOKUP(C3334,'eindex _tget pp '!$A$4:$F$615,6,FALSE),0)</f>
        <v>0</v>
      </c>
      <c r="X3334" s="4">
        <f>IFERROR(VLOOKUP(B3334,'eschools 16'!$A$2:$F$25,6,FALSE),1)</f>
        <v>1</v>
      </c>
      <c r="Y3334" s="1">
        <f t="shared" si="260"/>
        <v>0</v>
      </c>
      <c r="Z3334" s="1">
        <f t="shared" si="261"/>
        <v>0</v>
      </c>
      <c r="AA3334" s="31">
        <f>IFERROR(VLOOKUP(C3334,'eindex _tget pp '!$A$4:$G$615,7,FALSE),0)</f>
        <v>0</v>
      </c>
      <c r="AB3334" s="1">
        <f>VLOOKUP(A3334,'ADM Details FY17'!$A$3:$AB$3515,28,FALSE)</f>
        <v>0</v>
      </c>
      <c r="AC3334" s="1">
        <f t="shared" si="262"/>
        <v>0</v>
      </c>
      <c r="AD3334" s="1">
        <f t="shared" si="263"/>
        <v>0</v>
      </c>
      <c r="AE3334" s="1">
        <f t="shared" si="264"/>
        <v>0</v>
      </c>
    </row>
    <row r="3335" spans="1:31" x14ac:dyDescent="0.25">
      <c r="A3335" t="str">
        <f>B3335&amp;"-"&amp;COUNTIF($B$3:B3335,B3335)</f>
        <v>9163-3</v>
      </c>
      <c r="B3335">
        <v>9163</v>
      </c>
      <c r="C3335" s="18">
        <f>VLOOKUP(A3335,'ADM Details FY17'!$A$3:$D$3515,4,FALSE)</f>
        <v>0</v>
      </c>
      <c r="D3335" s="1">
        <f>VLOOKUP(A3335,'ADM Details FY17'!$A$3:$E$3515,5,FALSE)</f>
        <v>0</v>
      </c>
      <c r="E3335" s="1">
        <f>VLOOKUP(A3335,'ADM Details FY17'!$A$3:$F$3515,6,FALSE)</f>
        <v>0</v>
      </c>
      <c r="F3335" s="1">
        <f>VLOOKUP(A3335,'ADM Details FY17'!$A$3:$G$3515,7,FALSE)</f>
        <v>0</v>
      </c>
      <c r="G3335" s="1">
        <f>VLOOKUP(A3335,'ADM Details FY17'!$A$3:$H$3515,8,FALSE)</f>
        <v>0</v>
      </c>
      <c r="H3335" s="1">
        <f>VLOOKUP(A3335,'ADM Details FY17'!$A$3:$I$3515,9,FALSE)</f>
        <v>0</v>
      </c>
      <c r="I3335" s="1">
        <f>VLOOKUP(A3335,'ADM Details FY17'!$A$3:$J$3517,10,FALSE)</f>
        <v>0</v>
      </c>
      <c r="J3335" s="1">
        <f>VLOOKUP(A3335,'ADM Details FY17'!$A$3:$K$3515,11,FALSE)</f>
        <v>0</v>
      </c>
      <c r="K3335" s="1">
        <f>VLOOKUP(A3335,'ADM Details FY17'!$A$3:$M$3515,13,FALSE)</f>
        <v>0</v>
      </c>
      <c r="L3335" s="1">
        <f>VLOOKUP(A3335,'ADM Details FY17'!$A$3:$O$3515,15,FALSE)</f>
        <v>0</v>
      </c>
      <c r="M3335" s="1">
        <f>VLOOKUP(A3335,'ADM Details FY17'!$A$3:$P$3515,16,FALSE)</f>
        <v>0</v>
      </c>
      <c r="N3335" s="1">
        <f>VLOOKUP(A3335,'ADM Details FY17'!$A$3:$Q$3515,17,FALSE)</f>
        <v>0</v>
      </c>
      <c r="O3335" s="1">
        <f>VLOOKUP(A3335,'ADM Details FY17'!$A$3:$S$3515,19,FALSE)</f>
        <v>0</v>
      </c>
      <c r="P3335" s="1">
        <f>VLOOKUP(A3335,'ADM Details FY17'!$A$3:$U$3515,21,FALSE)</f>
        <v>0</v>
      </c>
      <c r="Q3335" s="1">
        <f>VLOOKUP(A3335,'ADM Details FY17'!$A$3:$V$3515,22,FALSE)</f>
        <v>0</v>
      </c>
      <c r="R3335" s="1">
        <f>VLOOKUP(A3335,'ADM Details FY17'!$A$3:$W$3515,23,FALSE)</f>
        <v>0</v>
      </c>
      <c r="S3335" s="1">
        <f>VLOOKUP(A3335,'ADM Details FY17'!$A$3:$X$3515,24,FALSE)</f>
        <v>0</v>
      </c>
      <c r="T3335" s="1">
        <f>VLOOKUP(A3335,'ADM Details FY17'!$A$3:$Y$3515,25,FALSE)</f>
        <v>0</v>
      </c>
      <c r="U3335" s="1">
        <f>VLOOKUP(A3335,'ADM Details FY17'!$A$3:$AA$3515,27,FALSE)</f>
        <v>0</v>
      </c>
      <c r="V3335" s="1">
        <f>IFERROR(VLOOKUP(C3335,'eindex _tget pp '!$A$4:$E$615,5,FALSE),0)</f>
        <v>0</v>
      </c>
      <c r="W3335" s="31">
        <f>IFERROR(VLOOKUP(C3335,'eindex _tget pp '!$A$4:$F$615,6,FALSE),0)</f>
        <v>0</v>
      </c>
      <c r="X3335" s="4">
        <f>IFERROR(VLOOKUP(B3335,'eschools 16'!$A$2:$F$25,6,FALSE),1)</f>
        <v>1</v>
      </c>
      <c r="Y3335" s="1">
        <f t="shared" si="260"/>
        <v>0</v>
      </c>
      <c r="Z3335" s="1">
        <f t="shared" si="261"/>
        <v>0</v>
      </c>
      <c r="AA3335" s="31">
        <f>IFERROR(VLOOKUP(C3335,'eindex _tget pp '!$A$4:$G$615,7,FALSE),0)</f>
        <v>0</v>
      </c>
      <c r="AB3335" s="1">
        <f>VLOOKUP(A3335,'ADM Details FY17'!$A$3:$AB$3515,28,FALSE)</f>
        <v>0</v>
      </c>
      <c r="AC3335" s="1">
        <f t="shared" si="262"/>
        <v>0</v>
      </c>
      <c r="AD3335" s="1">
        <f t="shared" si="263"/>
        <v>0</v>
      </c>
      <c r="AE3335" s="1">
        <f t="shared" si="264"/>
        <v>0</v>
      </c>
    </row>
    <row r="3336" spans="1:31" x14ac:dyDescent="0.25">
      <c r="A3336" t="str">
        <f>B3336&amp;"-"&amp;COUNTIF($B$3:B3336,B3336)</f>
        <v>9163-4</v>
      </c>
      <c r="B3336">
        <v>9163</v>
      </c>
      <c r="C3336" s="18">
        <f>VLOOKUP(A3336,'ADM Details FY17'!$A$3:$D$3515,4,FALSE)</f>
        <v>0</v>
      </c>
      <c r="D3336" s="1">
        <f>VLOOKUP(A3336,'ADM Details FY17'!$A$3:$E$3515,5,FALSE)</f>
        <v>0</v>
      </c>
      <c r="E3336" s="1">
        <f>VLOOKUP(A3336,'ADM Details FY17'!$A$3:$F$3515,6,FALSE)</f>
        <v>0</v>
      </c>
      <c r="F3336" s="1">
        <f>VLOOKUP(A3336,'ADM Details FY17'!$A$3:$G$3515,7,FALSE)</f>
        <v>0</v>
      </c>
      <c r="G3336" s="1">
        <f>VLOOKUP(A3336,'ADM Details FY17'!$A$3:$H$3515,8,FALSE)</f>
        <v>0</v>
      </c>
      <c r="H3336" s="1">
        <f>VLOOKUP(A3336,'ADM Details FY17'!$A$3:$I$3515,9,FALSE)</f>
        <v>0</v>
      </c>
      <c r="I3336" s="1">
        <f>VLOOKUP(A3336,'ADM Details FY17'!$A$3:$J$3517,10,FALSE)</f>
        <v>0</v>
      </c>
      <c r="J3336" s="1">
        <f>VLOOKUP(A3336,'ADM Details FY17'!$A$3:$K$3515,11,FALSE)</f>
        <v>0</v>
      </c>
      <c r="K3336" s="1">
        <f>VLOOKUP(A3336,'ADM Details FY17'!$A$3:$M$3515,13,FALSE)</f>
        <v>0</v>
      </c>
      <c r="L3336" s="1">
        <f>VLOOKUP(A3336,'ADM Details FY17'!$A$3:$O$3515,15,FALSE)</f>
        <v>0</v>
      </c>
      <c r="M3336" s="1">
        <f>VLOOKUP(A3336,'ADM Details FY17'!$A$3:$P$3515,16,FALSE)</f>
        <v>0</v>
      </c>
      <c r="N3336" s="1">
        <f>VLOOKUP(A3336,'ADM Details FY17'!$A$3:$Q$3515,17,FALSE)</f>
        <v>0</v>
      </c>
      <c r="O3336" s="1">
        <f>VLOOKUP(A3336,'ADM Details FY17'!$A$3:$S$3515,19,FALSE)</f>
        <v>0</v>
      </c>
      <c r="P3336" s="1">
        <f>VLOOKUP(A3336,'ADM Details FY17'!$A$3:$U$3515,21,FALSE)</f>
        <v>0</v>
      </c>
      <c r="Q3336" s="1">
        <f>VLOOKUP(A3336,'ADM Details FY17'!$A$3:$V$3515,22,FALSE)</f>
        <v>0</v>
      </c>
      <c r="R3336" s="1">
        <f>VLOOKUP(A3336,'ADM Details FY17'!$A$3:$W$3515,23,FALSE)</f>
        <v>0</v>
      </c>
      <c r="S3336" s="1">
        <f>VLOOKUP(A3336,'ADM Details FY17'!$A$3:$X$3515,24,FALSE)</f>
        <v>0</v>
      </c>
      <c r="T3336" s="1">
        <f>VLOOKUP(A3336,'ADM Details FY17'!$A$3:$Y$3515,25,FALSE)</f>
        <v>0</v>
      </c>
      <c r="U3336" s="1">
        <f>VLOOKUP(A3336,'ADM Details FY17'!$A$3:$AA$3515,27,FALSE)</f>
        <v>0</v>
      </c>
      <c r="V3336" s="1">
        <f>IFERROR(VLOOKUP(C3336,'eindex _tget pp '!$A$4:$E$615,5,FALSE),0)</f>
        <v>0</v>
      </c>
      <c r="W3336" s="31">
        <f>IFERROR(VLOOKUP(C3336,'eindex _tget pp '!$A$4:$F$615,6,FALSE),0)</f>
        <v>0</v>
      </c>
      <c r="X3336" s="4">
        <f>IFERROR(VLOOKUP(B3336,'eschools 16'!$A$2:$F$25,6,FALSE),1)</f>
        <v>1</v>
      </c>
      <c r="Y3336" s="1">
        <f t="shared" si="260"/>
        <v>0</v>
      </c>
      <c r="Z3336" s="1">
        <f t="shared" si="261"/>
        <v>0</v>
      </c>
      <c r="AA3336" s="31">
        <f>IFERROR(VLOOKUP(C3336,'eindex _tget pp '!$A$4:$G$615,7,FALSE),0)</f>
        <v>0</v>
      </c>
      <c r="AB3336" s="1">
        <f>VLOOKUP(A3336,'ADM Details FY17'!$A$3:$AB$3515,28,FALSE)</f>
        <v>0</v>
      </c>
      <c r="AC3336" s="1">
        <f t="shared" si="262"/>
        <v>0</v>
      </c>
      <c r="AD3336" s="1">
        <f t="shared" si="263"/>
        <v>0</v>
      </c>
      <c r="AE3336" s="1">
        <f t="shared" si="264"/>
        <v>0</v>
      </c>
    </row>
    <row r="3337" spans="1:31" x14ac:dyDescent="0.25">
      <c r="A3337" t="str">
        <f>B3337&amp;"-"&amp;COUNTIF($B$3:B3337,B3337)</f>
        <v>9163-5</v>
      </c>
      <c r="B3337">
        <v>9163</v>
      </c>
      <c r="C3337" s="18">
        <f>VLOOKUP(A3337,'ADM Details FY17'!$A$3:$D$3515,4,FALSE)</f>
        <v>0</v>
      </c>
      <c r="D3337" s="1">
        <f>VLOOKUP(A3337,'ADM Details FY17'!$A$3:$E$3515,5,FALSE)</f>
        <v>0</v>
      </c>
      <c r="E3337" s="1">
        <f>VLOOKUP(A3337,'ADM Details FY17'!$A$3:$F$3515,6,FALSE)</f>
        <v>0</v>
      </c>
      <c r="F3337" s="1">
        <f>VLOOKUP(A3337,'ADM Details FY17'!$A$3:$G$3515,7,FALSE)</f>
        <v>0</v>
      </c>
      <c r="G3337" s="1">
        <f>VLOOKUP(A3337,'ADM Details FY17'!$A$3:$H$3515,8,FALSE)</f>
        <v>0</v>
      </c>
      <c r="H3337" s="1">
        <f>VLOOKUP(A3337,'ADM Details FY17'!$A$3:$I$3515,9,FALSE)</f>
        <v>0</v>
      </c>
      <c r="I3337" s="1">
        <f>VLOOKUP(A3337,'ADM Details FY17'!$A$3:$J$3517,10,FALSE)</f>
        <v>0</v>
      </c>
      <c r="J3337" s="1">
        <f>VLOOKUP(A3337,'ADM Details FY17'!$A$3:$K$3515,11,FALSE)</f>
        <v>0</v>
      </c>
      <c r="K3337" s="1">
        <f>VLOOKUP(A3337,'ADM Details FY17'!$A$3:$M$3515,13,FALSE)</f>
        <v>0</v>
      </c>
      <c r="L3337" s="1">
        <f>VLOOKUP(A3337,'ADM Details FY17'!$A$3:$O$3515,15,FALSE)</f>
        <v>0</v>
      </c>
      <c r="M3337" s="1">
        <f>VLOOKUP(A3337,'ADM Details FY17'!$A$3:$P$3515,16,FALSE)</f>
        <v>0</v>
      </c>
      <c r="N3337" s="1">
        <f>VLOOKUP(A3337,'ADM Details FY17'!$A$3:$Q$3515,17,FALSE)</f>
        <v>0</v>
      </c>
      <c r="O3337" s="1">
        <f>VLOOKUP(A3337,'ADM Details FY17'!$A$3:$S$3515,19,FALSE)</f>
        <v>0</v>
      </c>
      <c r="P3337" s="1">
        <f>VLOOKUP(A3337,'ADM Details FY17'!$A$3:$U$3515,21,FALSE)</f>
        <v>0</v>
      </c>
      <c r="Q3337" s="1">
        <f>VLOOKUP(A3337,'ADM Details FY17'!$A$3:$V$3515,22,FALSE)</f>
        <v>0</v>
      </c>
      <c r="R3337" s="1">
        <f>VLOOKUP(A3337,'ADM Details FY17'!$A$3:$W$3515,23,FALSE)</f>
        <v>0</v>
      </c>
      <c r="S3337" s="1">
        <f>VLOOKUP(A3337,'ADM Details FY17'!$A$3:$X$3515,24,FALSE)</f>
        <v>0</v>
      </c>
      <c r="T3337" s="1">
        <f>VLOOKUP(A3337,'ADM Details FY17'!$A$3:$Y$3515,25,FALSE)</f>
        <v>0</v>
      </c>
      <c r="U3337" s="1">
        <f>VLOOKUP(A3337,'ADM Details FY17'!$A$3:$AA$3515,27,FALSE)</f>
        <v>0</v>
      </c>
      <c r="V3337" s="1">
        <f>IFERROR(VLOOKUP(C3337,'eindex _tget pp '!$A$4:$E$615,5,FALSE),0)</f>
        <v>0</v>
      </c>
      <c r="W3337" s="31">
        <f>IFERROR(VLOOKUP(C3337,'eindex _tget pp '!$A$4:$F$615,6,FALSE),0)</f>
        <v>0</v>
      </c>
      <c r="X3337" s="4">
        <f>IFERROR(VLOOKUP(B3337,'eschools 16'!$A$2:$F$25,6,FALSE),1)</f>
        <v>1</v>
      </c>
      <c r="Y3337" s="1">
        <f t="shared" si="260"/>
        <v>0</v>
      </c>
      <c r="Z3337" s="1">
        <f t="shared" si="261"/>
        <v>0</v>
      </c>
      <c r="AA3337" s="31">
        <f>IFERROR(VLOOKUP(C3337,'eindex _tget pp '!$A$4:$G$615,7,FALSE),0)</f>
        <v>0</v>
      </c>
      <c r="AB3337" s="1">
        <f>VLOOKUP(A3337,'ADM Details FY17'!$A$3:$AB$3515,28,FALSE)</f>
        <v>0</v>
      </c>
      <c r="AC3337" s="1">
        <f t="shared" si="262"/>
        <v>0</v>
      </c>
      <c r="AD3337" s="1">
        <f t="shared" si="263"/>
        <v>0</v>
      </c>
      <c r="AE3337" s="1">
        <f t="shared" si="264"/>
        <v>0</v>
      </c>
    </row>
    <row r="3338" spans="1:31" x14ac:dyDescent="0.25">
      <c r="A3338" t="str">
        <f>B3338&amp;"-"&amp;COUNTIF($B$3:B3338,B3338)</f>
        <v>9163-6</v>
      </c>
      <c r="B3338">
        <v>9163</v>
      </c>
      <c r="C3338" s="18">
        <f>VLOOKUP(A3338,'ADM Details FY17'!$A$3:$D$3515,4,FALSE)</f>
        <v>0</v>
      </c>
      <c r="D3338" s="1">
        <f>VLOOKUP(A3338,'ADM Details FY17'!$A$3:$E$3515,5,FALSE)</f>
        <v>0</v>
      </c>
      <c r="E3338" s="1">
        <f>VLOOKUP(A3338,'ADM Details FY17'!$A$3:$F$3515,6,FALSE)</f>
        <v>0</v>
      </c>
      <c r="F3338" s="1">
        <f>VLOOKUP(A3338,'ADM Details FY17'!$A$3:$G$3515,7,FALSE)</f>
        <v>0</v>
      </c>
      <c r="G3338" s="1">
        <f>VLOOKUP(A3338,'ADM Details FY17'!$A$3:$H$3515,8,FALSE)</f>
        <v>0</v>
      </c>
      <c r="H3338" s="1">
        <f>VLOOKUP(A3338,'ADM Details FY17'!$A$3:$I$3515,9,FALSE)</f>
        <v>0</v>
      </c>
      <c r="I3338" s="1">
        <f>VLOOKUP(A3338,'ADM Details FY17'!$A$3:$J$3517,10,FALSE)</f>
        <v>0</v>
      </c>
      <c r="J3338" s="1">
        <f>VLOOKUP(A3338,'ADM Details FY17'!$A$3:$K$3515,11,FALSE)</f>
        <v>0</v>
      </c>
      <c r="K3338" s="1">
        <f>VLOOKUP(A3338,'ADM Details FY17'!$A$3:$M$3515,13,FALSE)</f>
        <v>0</v>
      </c>
      <c r="L3338" s="1">
        <f>VLOOKUP(A3338,'ADM Details FY17'!$A$3:$O$3515,15,FALSE)</f>
        <v>0</v>
      </c>
      <c r="M3338" s="1">
        <f>VLOOKUP(A3338,'ADM Details FY17'!$A$3:$P$3515,16,FALSE)</f>
        <v>0</v>
      </c>
      <c r="N3338" s="1">
        <f>VLOOKUP(A3338,'ADM Details FY17'!$A$3:$Q$3515,17,FALSE)</f>
        <v>0</v>
      </c>
      <c r="O3338" s="1">
        <f>VLOOKUP(A3338,'ADM Details FY17'!$A$3:$S$3515,19,FALSE)</f>
        <v>0</v>
      </c>
      <c r="P3338" s="1">
        <f>VLOOKUP(A3338,'ADM Details FY17'!$A$3:$U$3515,21,FALSE)</f>
        <v>0</v>
      </c>
      <c r="Q3338" s="1">
        <f>VLOOKUP(A3338,'ADM Details FY17'!$A$3:$V$3515,22,FALSE)</f>
        <v>0</v>
      </c>
      <c r="R3338" s="1">
        <f>VLOOKUP(A3338,'ADM Details FY17'!$A$3:$W$3515,23,FALSE)</f>
        <v>0</v>
      </c>
      <c r="S3338" s="1">
        <f>VLOOKUP(A3338,'ADM Details FY17'!$A$3:$X$3515,24,FALSE)</f>
        <v>0</v>
      </c>
      <c r="T3338" s="1">
        <f>VLOOKUP(A3338,'ADM Details FY17'!$A$3:$Y$3515,25,FALSE)</f>
        <v>0</v>
      </c>
      <c r="U3338" s="1">
        <f>VLOOKUP(A3338,'ADM Details FY17'!$A$3:$AA$3515,27,FALSE)</f>
        <v>0</v>
      </c>
      <c r="V3338" s="1">
        <f>IFERROR(VLOOKUP(C3338,'eindex _tget pp '!$A$4:$E$615,5,FALSE),0)</f>
        <v>0</v>
      </c>
      <c r="W3338" s="31">
        <f>IFERROR(VLOOKUP(C3338,'eindex _tget pp '!$A$4:$F$615,6,FALSE),0)</f>
        <v>0</v>
      </c>
      <c r="X3338" s="4">
        <f>IFERROR(VLOOKUP(B3338,'eschools 16'!$A$2:$F$25,6,FALSE),1)</f>
        <v>1</v>
      </c>
      <c r="Y3338" s="1">
        <f t="shared" si="260"/>
        <v>0</v>
      </c>
      <c r="Z3338" s="1">
        <f t="shared" si="261"/>
        <v>0</v>
      </c>
      <c r="AA3338" s="31">
        <f>IFERROR(VLOOKUP(C3338,'eindex _tget pp '!$A$4:$G$615,7,FALSE),0)</f>
        <v>0</v>
      </c>
      <c r="AB3338" s="1">
        <f>VLOOKUP(A3338,'ADM Details FY17'!$A$3:$AB$3515,28,FALSE)</f>
        <v>0</v>
      </c>
      <c r="AC3338" s="1">
        <f t="shared" si="262"/>
        <v>0</v>
      </c>
      <c r="AD3338" s="1">
        <f t="shared" si="263"/>
        <v>0</v>
      </c>
      <c r="AE3338" s="1">
        <f t="shared" si="264"/>
        <v>0</v>
      </c>
    </row>
    <row r="3339" spans="1:31" x14ac:dyDescent="0.25">
      <c r="A3339" t="str">
        <f>B3339&amp;"-"&amp;COUNTIF($B$3:B3339,B3339)</f>
        <v>9163-7</v>
      </c>
      <c r="B3339">
        <v>9163</v>
      </c>
      <c r="C3339" s="18">
        <f>VLOOKUP(A3339,'ADM Details FY17'!$A$3:$D$3515,4,FALSE)</f>
        <v>0</v>
      </c>
      <c r="D3339" s="1">
        <f>VLOOKUP(A3339,'ADM Details FY17'!$A$3:$E$3515,5,FALSE)</f>
        <v>0</v>
      </c>
      <c r="E3339" s="1">
        <f>VLOOKUP(A3339,'ADM Details FY17'!$A$3:$F$3515,6,FALSE)</f>
        <v>0</v>
      </c>
      <c r="F3339" s="1">
        <f>VLOOKUP(A3339,'ADM Details FY17'!$A$3:$G$3515,7,FALSE)</f>
        <v>0</v>
      </c>
      <c r="G3339" s="1">
        <f>VLOOKUP(A3339,'ADM Details FY17'!$A$3:$H$3515,8,FALSE)</f>
        <v>0</v>
      </c>
      <c r="H3339" s="1">
        <f>VLOOKUP(A3339,'ADM Details FY17'!$A$3:$I$3515,9,FALSE)</f>
        <v>0</v>
      </c>
      <c r="I3339" s="1">
        <f>VLOOKUP(A3339,'ADM Details FY17'!$A$3:$J$3517,10,FALSE)</f>
        <v>0</v>
      </c>
      <c r="J3339" s="1">
        <f>VLOOKUP(A3339,'ADM Details FY17'!$A$3:$K$3515,11,FALSE)</f>
        <v>0</v>
      </c>
      <c r="K3339" s="1">
        <f>VLOOKUP(A3339,'ADM Details FY17'!$A$3:$M$3515,13,FALSE)</f>
        <v>0</v>
      </c>
      <c r="L3339" s="1">
        <f>VLOOKUP(A3339,'ADM Details FY17'!$A$3:$O$3515,15,FALSE)</f>
        <v>0</v>
      </c>
      <c r="M3339" s="1">
        <f>VLOOKUP(A3339,'ADM Details FY17'!$A$3:$P$3515,16,FALSE)</f>
        <v>0</v>
      </c>
      <c r="N3339" s="1">
        <f>VLOOKUP(A3339,'ADM Details FY17'!$A$3:$Q$3515,17,FALSE)</f>
        <v>0</v>
      </c>
      <c r="O3339" s="1">
        <f>VLOOKUP(A3339,'ADM Details FY17'!$A$3:$S$3515,19,FALSE)</f>
        <v>0</v>
      </c>
      <c r="P3339" s="1">
        <f>VLOOKUP(A3339,'ADM Details FY17'!$A$3:$U$3515,21,FALSE)</f>
        <v>0</v>
      </c>
      <c r="Q3339" s="1">
        <f>VLOOKUP(A3339,'ADM Details FY17'!$A$3:$V$3515,22,FALSE)</f>
        <v>0</v>
      </c>
      <c r="R3339" s="1">
        <f>VLOOKUP(A3339,'ADM Details FY17'!$A$3:$W$3515,23,FALSE)</f>
        <v>0</v>
      </c>
      <c r="S3339" s="1">
        <f>VLOOKUP(A3339,'ADM Details FY17'!$A$3:$X$3515,24,FALSE)</f>
        <v>0</v>
      </c>
      <c r="T3339" s="1">
        <f>VLOOKUP(A3339,'ADM Details FY17'!$A$3:$Y$3515,25,FALSE)</f>
        <v>0</v>
      </c>
      <c r="U3339" s="1">
        <f>VLOOKUP(A3339,'ADM Details FY17'!$A$3:$AA$3515,27,FALSE)</f>
        <v>0</v>
      </c>
      <c r="V3339" s="1">
        <f>IFERROR(VLOOKUP(C3339,'eindex _tget pp '!$A$4:$E$615,5,FALSE),0)</f>
        <v>0</v>
      </c>
      <c r="W3339" s="31">
        <f>IFERROR(VLOOKUP(C3339,'eindex _tget pp '!$A$4:$F$615,6,FALSE),0)</f>
        <v>0</v>
      </c>
      <c r="X3339" s="4">
        <f>IFERROR(VLOOKUP(B3339,'eschools 16'!$A$2:$F$25,6,FALSE),1)</f>
        <v>1</v>
      </c>
      <c r="Y3339" s="1">
        <f t="shared" si="260"/>
        <v>0</v>
      </c>
      <c r="Z3339" s="1">
        <f t="shared" si="261"/>
        <v>0</v>
      </c>
      <c r="AA3339" s="31">
        <f>IFERROR(VLOOKUP(C3339,'eindex _tget pp '!$A$4:$G$615,7,FALSE),0)</f>
        <v>0</v>
      </c>
      <c r="AB3339" s="1">
        <f>VLOOKUP(A3339,'ADM Details FY17'!$A$3:$AB$3515,28,FALSE)</f>
        <v>0</v>
      </c>
      <c r="AC3339" s="1">
        <f t="shared" si="262"/>
        <v>0</v>
      </c>
      <c r="AD3339" s="1">
        <f t="shared" si="263"/>
        <v>0</v>
      </c>
      <c r="AE3339" s="1">
        <f t="shared" si="264"/>
        <v>0</v>
      </c>
    </row>
    <row r="3340" spans="1:31" x14ac:dyDescent="0.25">
      <c r="A3340" t="str">
        <f>B3340&amp;"-"&amp;COUNTIF($B$3:B3340,B3340)</f>
        <v>9164-1</v>
      </c>
      <c r="B3340">
        <v>9164</v>
      </c>
      <c r="C3340" s="18">
        <f>VLOOKUP(A3340,'ADM Details FY17'!$A$3:$D$3515,4,FALSE)</f>
        <v>48223</v>
      </c>
      <c r="D3340" s="1">
        <f>VLOOKUP(A3340,'ADM Details FY17'!$A$3:$E$3515,5,FALSE)</f>
        <v>2.4</v>
      </c>
      <c r="E3340" s="1">
        <f>VLOOKUP(A3340,'ADM Details FY17'!$A$3:$F$3515,6,FALSE)</f>
        <v>0</v>
      </c>
      <c r="F3340" s="1">
        <f>VLOOKUP(A3340,'ADM Details FY17'!$A$3:$G$3515,7,FALSE)</f>
        <v>0.95</v>
      </c>
      <c r="G3340" s="1">
        <f>VLOOKUP(A3340,'ADM Details FY17'!$A$3:$H$3515,8,FALSE)</f>
        <v>0</v>
      </c>
      <c r="H3340" s="1">
        <f>VLOOKUP(A3340,'ADM Details FY17'!$A$3:$I$3515,9,FALSE)</f>
        <v>0</v>
      </c>
      <c r="I3340" s="1">
        <f>VLOOKUP(A3340,'ADM Details FY17'!$A$3:$J$3517,10,FALSE)</f>
        <v>0</v>
      </c>
      <c r="J3340" s="1">
        <f>VLOOKUP(A3340,'ADM Details FY17'!$A$3:$K$3515,11,FALSE)</f>
        <v>0</v>
      </c>
      <c r="K3340" s="1">
        <f>VLOOKUP(A3340,'ADM Details FY17'!$A$3:$M$3515,13,FALSE)</f>
        <v>2.4</v>
      </c>
      <c r="L3340" s="1">
        <f>VLOOKUP(A3340,'ADM Details FY17'!$A$3:$O$3515,15,FALSE)</f>
        <v>0</v>
      </c>
      <c r="M3340" s="1">
        <f>VLOOKUP(A3340,'ADM Details FY17'!$A$3:$P$3515,16,FALSE)</f>
        <v>0</v>
      </c>
      <c r="N3340" s="1">
        <f>VLOOKUP(A3340,'ADM Details FY17'!$A$3:$Q$3515,17,FALSE)</f>
        <v>0</v>
      </c>
      <c r="O3340" s="1">
        <f>VLOOKUP(A3340,'ADM Details FY17'!$A$3:$S$3515,19,FALSE)</f>
        <v>1.45</v>
      </c>
      <c r="P3340" s="1">
        <f>VLOOKUP(A3340,'ADM Details FY17'!$A$3:$U$3515,21,FALSE)</f>
        <v>0</v>
      </c>
      <c r="Q3340" s="1">
        <f>VLOOKUP(A3340,'ADM Details FY17'!$A$3:$V$3515,22,FALSE)</f>
        <v>0</v>
      </c>
      <c r="R3340" s="1">
        <f>VLOOKUP(A3340,'ADM Details FY17'!$A$3:$W$3515,23,FALSE)</f>
        <v>0</v>
      </c>
      <c r="S3340" s="1">
        <f>VLOOKUP(A3340,'ADM Details FY17'!$A$3:$X$3515,24,FALSE)</f>
        <v>0</v>
      </c>
      <c r="T3340" s="1">
        <f>VLOOKUP(A3340,'ADM Details FY17'!$A$3:$Y$3515,25,FALSE)</f>
        <v>0</v>
      </c>
      <c r="U3340" s="1">
        <f>VLOOKUP(A3340,'ADM Details FY17'!$A$3:$AA$3515,27,FALSE)</f>
        <v>0</v>
      </c>
      <c r="V3340" s="1">
        <f>IFERROR(VLOOKUP(C3340,'eindex _tget pp '!$A$4:$E$615,5,FALSE),0)</f>
        <v>26.219830439533272</v>
      </c>
      <c r="W3340" s="31">
        <f>IFERROR(VLOOKUP(C3340,'eindex _tget pp '!$A$4:$F$615,6,FALSE),0)</f>
        <v>0.88910344330000002</v>
      </c>
      <c r="X3340" s="4">
        <f>IFERROR(VLOOKUP(B3340,'eschools 16'!$A$2:$F$25,6,FALSE),1)</f>
        <v>1</v>
      </c>
      <c r="Y3340" s="1">
        <f t="shared" si="260"/>
        <v>15.73</v>
      </c>
      <c r="Z3340" s="1">
        <f t="shared" si="261"/>
        <v>580.41</v>
      </c>
      <c r="AA3340" s="31">
        <f>IFERROR(VLOOKUP(C3340,'eindex _tget pp '!$A$4:$G$615,7,FALSE),0)</f>
        <v>0.40948401499999998</v>
      </c>
      <c r="AB3340" s="1">
        <f>VLOOKUP(A3340,'ADM Details FY17'!$A$3:$AB$3515,28,FALSE)</f>
        <v>0</v>
      </c>
      <c r="AC3340" s="1">
        <f t="shared" si="262"/>
        <v>0</v>
      </c>
      <c r="AD3340" s="1">
        <f t="shared" si="263"/>
        <v>2.4</v>
      </c>
      <c r="AE3340" s="1">
        <f t="shared" si="264"/>
        <v>360</v>
      </c>
    </row>
    <row r="3341" spans="1:31" x14ac:dyDescent="0.25">
      <c r="A3341" t="str">
        <f>B3341&amp;"-"&amp;COUNTIF($B$3:B3341,B3341)</f>
        <v>9164-2</v>
      </c>
      <c r="B3341">
        <v>9164</v>
      </c>
      <c r="C3341" s="18">
        <f>VLOOKUP(A3341,'ADM Details FY17'!$A$3:$D$3515,4,FALSE)</f>
        <v>44875</v>
      </c>
      <c r="D3341" s="1">
        <f>VLOOKUP(A3341,'ADM Details FY17'!$A$3:$E$3515,5,FALSE)</f>
        <v>4.8899999999999997</v>
      </c>
      <c r="E3341" s="1">
        <f>VLOOKUP(A3341,'ADM Details FY17'!$A$3:$F$3515,6,FALSE)</f>
        <v>0</v>
      </c>
      <c r="F3341" s="1">
        <f>VLOOKUP(A3341,'ADM Details FY17'!$A$3:$G$3515,7,FALSE)</f>
        <v>0</v>
      </c>
      <c r="G3341" s="1">
        <f>VLOOKUP(A3341,'ADM Details FY17'!$A$3:$H$3515,8,FALSE)</f>
        <v>0</v>
      </c>
      <c r="H3341" s="1">
        <f>VLOOKUP(A3341,'ADM Details FY17'!$A$3:$I$3515,9,FALSE)</f>
        <v>0</v>
      </c>
      <c r="I3341" s="1">
        <f>VLOOKUP(A3341,'ADM Details FY17'!$A$3:$J$3517,10,FALSE)</f>
        <v>0</v>
      </c>
      <c r="J3341" s="1">
        <f>VLOOKUP(A3341,'ADM Details FY17'!$A$3:$K$3515,11,FALSE)</f>
        <v>0</v>
      </c>
      <c r="K3341" s="1">
        <f>VLOOKUP(A3341,'ADM Details FY17'!$A$3:$M$3515,13,FALSE)</f>
        <v>4.8899999999999997</v>
      </c>
      <c r="L3341" s="1">
        <f>VLOOKUP(A3341,'ADM Details FY17'!$A$3:$O$3515,15,FALSE)</f>
        <v>0</v>
      </c>
      <c r="M3341" s="1">
        <f>VLOOKUP(A3341,'ADM Details FY17'!$A$3:$P$3515,16,FALSE)</f>
        <v>1.01</v>
      </c>
      <c r="N3341" s="1">
        <f>VLOOKUP(A3341,'ADM Details FY17'!$A$3:$Q$3515,17,FALSE)</f>
        <v>0</v>
      </c>
      <c r="O3341" s="1">
        <f>VLOOKUP(A3341,'ADM Details FY17'!$A$3:$S$3515,19,FALSE)</f>
        <v>3.89</v>
      </c>
      <c r="P3341" s="1">
        <f>VLOOKUP(A3341,'ADM Details FY17'!$A$3:$U$3515,21,FALSE)</f>
        <v>0</v>
      </c>
      <c r="Q3341" s="1">
        <f>VLOOKUP(A3341,'ADM Details FY17'!$A$3:$V$3515,22,FALSE)</f>
        <v>0</v>
      </c>
      <c r="R3341" s="1">
        <f>VLOOKUP(A3341,'ADM Details FY17'!$A$3:$W$3515,23,FALSE)</f>
        <v>0</v>
      </c>
      <c r="S3341" s="1">
        <f>VLOOKUP(A3341,'ADM Details FY17'!$A$3:$X$3515,24,FALSE)</f>
        <v>0</v>
      </c>
      <c r="T3341" s="1">
        <f>VLOOKUP(A3341,'ADM Details FY17'!$A$3:$Y$3515,25,FALSE)</f>
        <v>0</v>
      </c>
      <c r="U3341" s="1">
        <f>VLOOKUP(A3341,'ADM Details FY17'!$A$3:$AA$3515,27,FALSE)</f>
        <v>0</v>
      </c>
      <c r="V3341" s="1">
        <f>IFERROR(VLOOKUP(C3341,'eindex _tget pp '!$A$4:$E$615,5,FALSE),0)</f>
        <v>0</v>
      </c>
      <c r="W3341" s="31">
        <f>IFERROR(VLOOKUP(C3341,'eindex _tget pp '!$A$4:$F$615,6,FALSE),0)</f>
        <v>0.20364269469999999</v>
      </c>
      <c r="X3341" s="4">
        <f>IFERROR(VLOOKUP(B3341,'eschools 16'!$A$2:$F$25,6,FALSE),1)</f>
        <v>1</v>
      </c>
      <c r="Y3341" s="1">
        <f t="shared" si="260"/>
        <v>0</v>
      </c>
      <c r="Z3341" s="1">
        <f t="shared" si="261"/>
        <v>270.86</v>
      </c>
      <c r="AA3341" s="31">
        <f>IFERROR(VLOOKUP(C3341,'eindex _tget pp '!$A$4:$G$615,7,FALSE),0)</f>
        <v>0.336492662</v>
      </c>
      <c r="AB3341" s="1">
        <f>VLOOKUP(A3341,'ADM Details FY17'!$A$3:$AB$3515,28,FALSE)</f>
        <v>0</v>
      </c>
      <c r="AC3341" s="1">
        <f t="shared" si="262"/>
        <v>0</v>
      </c>
      <c r="AD3341" s="1">
        <f t="shared" si="263"/>
        <v>4.8899999999999997</v>
      </c>
      <c r="AE3341" s="1">
        <f t="shared" si="264"/>
        <v>733.5</v>
      </c>
    </row>
    <row r="3342" spans="1:31" x14ac:dyDescent="0.25">
      <c r="A3342" t="str">
        <f>B3342&amp;"-"&amp;COUNTIF($B$3:B3342,B3342)</f>
        <v>9164-3</v>
      </c>
      <c r="B3342">
        <v>9164</v>
      </c>
      <c r="C3342" s="18">
        <f>VLOOKUP(A3342,'ADM Details FY17'!$A$3:$D$3515,4,FALSE)</f>
        <v>44909</v>
      </c>
      <c r="D3342" s="1">
        <f>VLOOKUP(A3342,'ADM Details FY17'!$A$3:$E$3515,5,FALSE)</f>
        <v>154.68</v>
      </c>
      <c r="E3342" s="1">
        <f>VLOOKUP(A3342,'ADM Details FY17'!$A$3:$F$3515,6,FALSE)</f>
        <v>1</v>
      </c>
      <c r="F3342" s="1">
        <f>VLOOKUP(A3342,'ADM Details FY17'!$A$3:$G$3515,7,FALSE)</f>
        <v>14.45</v>
      </c>
      <c r="G3342" s="1">
        <f>VLOOKUP(A3342,'ADM Details FY17'!$A$3:$H$3515,8,FALSE)</f>
        <v>0</v>
      </c>
      <c r="H3342" s="1">
        <f>VLOOKUP(A3342,'ADM Details FY17'!$A$3:$I$3515,9,FALSE)</f>
        <v>0</v>
      </c>
      <c r="I3342" s="1">
        <f>VLOOKUP(A3342,'ADM Details FY17'!$A$3:$J$3517,10,FALSE)</f>
        <v>0</v>
      </c>
      <c r="J3342" s="1">
        <f>VLOOKUP(A3342,'ADM Details FY17'!$A$3:$K$3515,11,FALSE)</f>
        <v>0</v>
      </c>
      <c r="K3342" s="1">
        <f>VLOOKUP(A3342,'ADM Details FY17'!$A$3:$M$3515,13,FALSE)</f>
        <v>154.68</v>
      </c>
      <c r="L3342" s="1">
        <f>VLOOKUP(A3342,'ADM Details FY17'!$A$3:$O$3515,15,FALSE)</f>
        <v>10.49</v>
      </c>
      <c r="M3342" s="1">
        <f>VLOOKUP(A3342,'ADM Details FY17'!$A$3:$P$3515,16,FALSE)</f>
        <v>5.77</v>
      </c>
      <c r="N3342" s="1">
        <f>VLOOKUP(A3342,'ADM Details FY17'!$A$3:$Q$3515,17,FALSE)</f>
        <v>0</v>
      </c>
      <c r="O3342" s="1">
        <f>VLOOKUP(A3342,'ADM Details FY17'!$A$3:$S$3515,19,FALSE)</f>
        <v>121.78</v>
      </c>
      <c r="P3342" s="1">
        <f>VLOOKUP(A3342,'ADM Details FY17'!$A$3:$U$3515,21,FALSE)</f>
        <v>0</v>
      </c>
      <c r="Q3342" s="1">
        <f>VLOOKUP(A3342,'ADM Details FY17'!$A$3:$V$3515,22,FALSE)</f>
        <v>0</v>
      </c>
      <c r="R3342" s="1">
        <f>VLOOKUP(A3342,'ADM Details FY17'!$A$3:$W$3515,23,FALSE)</f>
        <v>0</v>
      </c>
      <c r="S3342" s="1">
        <f>VLOOKUP(A3342,'ADM Details FY17'!$A$3:$X$3515,24,FALSE)</f>
        <v>0</v>
      </c>
      <c r="T3342" s="1">
        <f>VLOOKUP(A3342,'ADM Details FY17'!$A$3:$Y$3515,25,FALSE)</f>
        <v>0</v>
      </c>
      <c r="U3342" s="1">
        <f>VLOOKUP(A3342,'ADM Details FY17'!$A$3:$AA$3515,27,FALSE)</f>
        <v>0</v>
      </c>
      <c r="V3342" s="1">
        <f>IFERROR(VLOOKUP(C3342,'eindex _tget pp '!$A$4:$E$615,5,FALSE),0)</f>
        <v>1232.9868147958166</v>
      </c>
      <c r="W3342" s="31">
        <f>IFERROR(VLOOKUP(C3342,'eindex _tget pp '!$A$4:$F$615,6,FALSE),0)</f>
        <v>1.8922585448</v>
      </c>
      <c r="X3342" s="4">
        <f>IFERROR(VLOOKUP(B3342,'eschools 16'!$A$2:$F$25,6,FALSE),1)</f>
        <v>1</v>
      </c>
      <c r="Y3342" s="1">
        <f t="shared" si="260"/>
        <v>47679.6</v>
      </c>
      <c r="Z3342" s="1">
        <f t="shared" si="261"/>
        <v>79612.92</v>
      </c>
      <c r="AA3342" s="31">
        <f>IFERROR(VLOOKUP(C3342,'eindex _tget pp '!$A$4:$G$615,7,FALSE),0)</f>
        <v>0.78552379999999999</v>
      </c>
      <c r="AB3342" s="1">
        <f>VLOOKUP(A3342,'ADM Details FY17'!$A$3:$AB$3515,28,FALSE)</f>
        <v>0</v>
      </c>
      <c r="AC3342" s="1">
        <f t="shared" si="262"/>
        <v>0</v>
      </c>
      <c r="AD3342" s="1">
        <f t="shared" si="263"/>
        <v>154.68</v>
      </c>
      <c r="AE3342" s="1">
        <f t="shared" si="264"/>
        <v>23202</v>
      </c>
    </row>
    <row r="3343" spans="1:31" x14ac:dyDescent="0.25">
      <c r="A3343" t="str">
        <f>B3343&amp;"-"&amp;COUNTIF($B$3:B3343,B3343)</f>
        <v>9164-4</v>
      </c>
      <c r="B3343">
        <v>9164</v>
      </c>
      <c r="C3343" s="18">
        <f>VLOOKUP(A3343,'ADM Details FY17'!$A$3:$D$3515,4,FALSE)</f>
        <v>48231</v>
      </c>
      <c r="D3343" s="1">
        <f>VLOOKUP(A3343,'ADM Details FY17'!$A$3:$E$3515,5,FALSE)</f>
        <v>6</v>
      </c>
      <c r="E3343" s="1">
        <f>VLOOKUP(A3343,'ADM Details FY17'!$A$3:$F$3515,6,FALSE)</f>
        <v>0</v>
      </c>
      <c r="F3343" s="1">
        <f>VLOOKUP(A3343,'ADM Details FY17'!$A$3:$G$3515,7,FALSE)</f>
        <v>0</v>
      </c>
      <c r="G3343" s="1">
        <f>VLOOKUP(A3343,'ADM Details FY17'!$A$3:$H$3515,8,FALSE)</f>
        <v>0</v>
      </c>
      <c r="H3343" s="1">
        <f>VLOOKUP(A3343,'ADM Details FY17'!$A$3:$I$3515,9,FALSE)</f>
        <v>0</v>
      </c>
      <c r="I3343" s="1">
        <f>VLOOKUP(A3343,'ADM Details FY17'!$A$3:$J$3517,10,FALSE)</f>
        <v>0</v>
      </c>
      <c r="J3343" s="1">
        <f>VLOOKUP(A3343,'ADM Details FY17'!$A$3:$K$3515,11,FALSE)</f>
        <v>1</v>
      </c>
      <c r="K3343" s="1">
        <f>VLOOKUP(A3343,'ADM Details FY17'!$A$3:$M$3515,13,FALSE)</f>
        <v>6</v>
      </c>
      <c r="L3343" s="1">
        <f>VLOOKUP(A3343,'ADM Details FY17'!$A$3:$O$3515,15,FALSE)</f>
        <v>2</v>
      </c>
      <c r="M3343" s="1">
        <f>VLOOKUP(A3343,'ADM Details FY17'!$A$3:$P$3515,16,FALSE)</f>
        <v>1</v>
      </c>
      <c r="N3343" s="1">
        <f>VLOOKUP(A3343,'ADM Details FY17'!$A$3:$Q$3515,17,FALSE)</f>
        <v>0</v>
      </c>
      <c r="O3343" s="1">
        <f>VLOOKUP(A3343,'ADM Details FY17'!$A$3:$S$3515,19,FALSE)</f>
        <v>5</v>
      </c>
      <c r="P3343" s="1">
        <f>VLOOKUP(A3343,'ADM Details FY17'!$A$3:$U$3515,21,FALSE)</f>
        <v>0</v>
      </c>
      <c r="Q3343" s="1">
        <f>VLOOKUP(A3343,'ADM Details FY17'!$A$3:$V$3515,22,FALSE)</f>
        <v>0</v>
      </c>
      <c r="R3343" s="1">
        <f>VLOOKUP(A3343,'ADM Details FY17'!$A$3:$W$3515,23,FALSE)</f>
        <v>0</v>
      </c>
      <c r="S3343" s="1">
        <f>VLOOKUP(A3343,'ADM Details FY17'!$A$3:$X$3515,24,FALSE)</f>
        <v>0</v>
      </c>
      <c r="T3343" s="1">
        <f>VLOOKUP(A3343,'ADM Details FY17'!$A$3:$Y$3515,25,FALSE)</f>
        <v>0</v>
      </c>
      <c r="U3343" s="1">
        <f>VLOOKUP(A3343,'ADM Details FY17'!$A$3:$AA$3515,27,FALSE)</f>
        <v>0</v>
      </c>
      <c r="V3343" s="1">
        <f>IFERROR(VLOOKUP(C3343,'eindex _tget pp '!$A$4:$E$615,5,FALSE),0)</f>
        <v>710.46474099151123</v>
      </c>
      <c r="W3343" s="31">
        <f>IFERROR(VLOOKUP(C3343,'eindex _tget pp '!$A$4:$F$615,6,FALSE),0)</f>
        <v>1.3976599478</v>
      </c>
      <c r="X3343" s="4">
        <f>IFERROR(VLOOKUP(B3343,'eschools 16'!$A$2:$F$25,6,FALSE),1)</f>
        <v>1</v>
      </c>
      <c r="Y3343" s="1">
        <f t="shared" si="260"/>
        <v>1065.7</v>
      </c>
      <c r="Z3343" s="1">
        <f t="shared" si="261"/>
        <v>2280.98</v>
      </c>
      <c r="AA3343" s="31">
        <f>IFERROR(VLOOKUP(C3343,'eindex _tget pp '!$A$4:$G$615,7,FALSE),0)</f>
        <v>0.59894108400000001</v>
      </c>
      <c r="AB3343" s="1">
        <f>VLOOKUP(A3343,'ADM Details FY17'!$A$3:$AB$3515,28,FALSE)</f>
        <v>0</v>
      </c>
      <c r="AC3343" s="1">
        <f t="shared" si="262"/>
        <v>0</v>
      </c>
      <c r="AD3343" s="1">
        <f t="shared" si="263"/>
        <v>6</v>
      </c>
      <c r="AE3343" s="1">
        <f t="shared" si="264"/>
        <v>900</v>
      </c>
    </row>
    <row r="3344" spans="1:31" x14ac:dyDescent="0.25">
      <c r="A3344" t="str">
        <f>B3344&amp;"-"&amp;COUNTIF($B$3:B3344,B3344)</f>
        <v>9164-5</v>
      </c>
      <c r="B3344">
        <v>9164</v>
      </c>
      <c r="C3344" s="18">
        <f>VLOOKUP(A3344,'ADM Details FY17'!$A$3:$D$3515,4,FALSE)</f>
        <v>0</v>
      </c>
      <c r="D3344" s="1">
        <f>VLOOKUP(A3344,'ADM Details FY17'!$A$3:$E$3515,5,FALSE)</f>
        <v>0</v>
      </c>
      <c r="E3344" s="1">
        <f>VLOOKUP(A3344,'ADM Details FY17'!$A$3:$F$3515,6,FALSE)</f>
        <v>0</v>
      </c>
      <c r="F3344" s="1">
        <f>VLOOKUP(A3344,'ADM Details FY17'!$A$3:$G$3515,7,FALSE)</f>
        <v>0</v>
      </c>
      <c r="G3344" s="1">
        <f>VLOOKUP(A3344,'ADM Details FY17'!$A$3:$H$3515,8,FALSE)</f>
        <v>0</v>
      </c>
      <c r="H3344" s="1">
        <f>VLOOKUP(A3344,'ADM Details FY17'!$A$3:$I$3515,9,FALSE)</f>
        <v>0</v>
      </c>
      <c r="I3344" s="1">
        <f>VLOOKUP(A3344,'ADM Details FY17'!$A$3:$J$3517,10,FALSE)</f>
        <v>0</v>
      </c>
      <c r="J3344" s="1">
        <f>VLOOKUP(A3344,'ADM Details FY17'!$A$3:$K$3515,11,FALSE)</f>
        <v>0</v>
      </c>
      <c r="K3344" s="1">
        <f>VLOOKUP(A3344,'ADM Details FY17'!$A$3:$M$3515,13,FALSE)</f>
        <v>0</v>
      </c>
      <c r="L3344" s="1">
        <f>VLOOKUP(A3344,'ADM Details FY17'!$A$3:$O$3515,15,FALSE)</f>
        <v>0</v>
      </c>
      <c r="M3344" s="1">
        <f>VLOOKUP(A3344,'ADM Details FY17'!$A$3:$P$3515,16,FALSE)</f>
        <v>0</v>
      </c>
      <c r="N3344" s="1">
        <f>VLOOKUP(A3344,'ADM Details FY17'!$A$3:$Q$3515,17,FALSE)</f>
        <v>0</v>
      </c>
      <c r="O3344" s="1">
        <f>VLOOKUP(A3344,'ADM Details FY17'!$A$3:$S$3515,19,FALSE)</f>
        <v>0</v>
      </c>
      <c r="P3344" s="1">
        <f>VLOOKUP(A3344,'ADM Details FY17'!$A$3:$U$3515,21,FALSE)</f>
        <v>0</v>
      </c>
      <c r="Q3344" s="1">
        <f>VLOOKUP(A3344,'ADM Details FY17'!$A$3:$V$3515,22,FALSE)</f>
        <v>0</v>
      </c>
      <c r="R3344" s="1">
        <f>VLOOKUP(A3344,'ADM Details FY17'!$A$3:$W$3515,23,FALSE)</f>
        <v>0</v>
      </c>
      <c r="S3344" s="1">
        <f>VLOOKUP(A3344,'ADM Details FY17'!$A$3:$X$3515,24,FALSE)</f>
        <v>0</v>
      </c>
      <c r="T3344" s="1">
        <f>VLOOKUP(A3344,'ADM Details FY17'!$A$3:$Y$3515,25,FALSE)</f>
        <v>0</v>
      </c>
      <c r="U3344" s="1">
        <f>VLOOKUP(A3344,'ADM Details FY17'!$A$3:$AA$3515,27,FALSE)</f>
        <v>0</v>
      </c>
      <c r="V3344" s="1">
        <f>IFERROR(VLOOKUP(C3344,'eindex _tget pp '!$A$4:$E$615,5,FALSE),0)</f>
        <v>0</v>
      </c>
      <c r="W3344" s="31">
        <f>IFERROR(VLOOKUP(C3344,'eindex _tget pp '!$A$4:$F$615,6,FALSE),0)</f>
        <v>0</v>
      </c>
      <c r="X3344" s="4">
        <f>IFERROR(VLOOKUP(B3344,'eschools 16'!$A$2:$F$25,6,FALSE),1)</f>
        <v>1</v>
      </c>
      <c r="Y3344" s="1">
        <f t="shared" si="260"/>
        <v>0</v>
      </c>
      <c r="Z3344" s="1">
        <f t="shared" si="261"/>
        <v>0</v>
      </c>
      <c r="AA3344" s="31">
        <f>IFERROR(VLOOKUP(C3344,'eindex _tget pp '!$A$4:$G$615,7,FALSE),0)</f>
        <v>0</v>
      </c>
      <c r="AB3344" s="1">
        <f>VLOOKUP(A3344,'ADM Details FY17'!$A$3:$AB$3515,28,FALSE)</f>
        <v>0</v>
      </c>
      <c r="AC3344" s="1">
        <f t="shared" si="262"/>
        <v>0</v>
      </c>
      <c r="AD3344" s="1">
        <f t="shared" si="263"/>
        <v>0</v>
      </c>
      <c r="AE3344" s="1">
        <f t="shared" si="264"/>
        <v>0</v>
      </c>
    </row>
    <row r="3345" spans="1:31" x14ac:dyDescent="0.25">
      <c r="A3345" t="str">
        <f>B3345&amp;"-"&amp;COUNTIF($B$3:B3345,B3345)</f>
        <v>9164-6</v>
      </c>
      <c r="B3345">
        <v>9164</v>
      </c>
      <c r="C3345" s="18">
        <f>VLOOKUP(A3345,'ADM Details FY17'!$A$3:$D$3515,4,FALSE)</f>
        <v>0</v>
      </c>
      <c r="D3345" s="1">
        <f>VLOOKUP(A3345,'ADM Details FY17'!$A$3:$E$3515,5,FALSE)</f>
        <v>0</v>
      </c>
      <c r="E3345" s="1">
        <f>VLOOKUP(A3345,'ADM Details FY17'!$A$3:$F$3515,6,FALSE)</f>
        <v>0</v>
      </c>
      <c r="F3345" s="1">
        <f>VLOOKUP(A3345,'ADM Details FY17'!$A$3:$G$3515,7,FALSE)</f>
        <v>0</v>
      </c>
      <c r="G3345" s="1">
        <f>VLOOKUP(A3345,'ADM Details FY17'!$A$3:$H$3515,8,FALSE)</f>
        <v>0</v>
      </c>
      <c r="H3345" s="1">
        <f>VLOOKUP(A3345,'ADM Details FY17'!$A$3:$I$3515,9,FALSE)</f>
        <v>0</v>
      </c>
      <c r="I3345" s="1">
        <f>VLOOKUP(A3345,'ADM Details FY17'!$A$3:$J$3517,10,FALSE)</f>
        <v>0</v>
      </c>
      <c r="J3345" s="1">
        <f>VLOOKUP(A3345,'ADM Details FY17'!$A$3:$K$3515,11,FALSE)</f>
        <v>0</v>
      </c>
      <c r="K3345" s="1">
        <f>VLOOKUP(A3345,'ADM Details FY17'!$A$3:$M$3515,13,FALSE)</f>
        <v>0</v>
      </c>
      <c r="L3345" s="1">
        <f>VLOOKUP(A3345,'ADM Details FY17'!$A$3:$O$3515,15,FALSE)</f>
        <v>0</v>
      </c>
      <c r="M3345" s="1">
        <f>VLOOKUP(A3345,'ADM Details FY17'!$A$3:$P$3515,16,FALSE)</f>
        <v>0</v>
      </c>
      <c r="N3345" s="1">
        <f>VLOOKUP(A3345,'ADM Details FY17'!$A$3:$Q$3515,17,FALSE)</f>
        <v>0</v>
      </c>
      <c r="O3345" s="1">
        <f>VLOOKUP(A3345,'ADM Details FY17'!$A$3:$S$3515,19,FALSE)</f>
        <v>0</v>
      </c>
      <c r="P3345" s="1">
        <f>VLOOKUP(A3345,'ADM Details FY17'!$A$3:$U$3515,21,FALSE)</f>
        <v>0</v>
      </c>
      <c r="Q3345" s="1">
        <f>VLOOKUP(A3345,'ADM Details FY17'!$A$3:$V$3515,22,FALSE)</f>
        <v>0</v>
      </c>
      <c r="R3345" s="1">
        <f>VLOOKUP(A3345,'ADM Details FY17'!$A$3:$W$3515,23,FALSE)</f>
        <v>0</v>
      </c>
      <c r="S3345" s="1">
        <f>VLOOKUP(A3345,'ADM Details FY17'!$A$3:$X$3515,24,FALSE)</f>
        <v>0</v>
      </c>
      <c r="T3345" s="1">
        <f>VLOOKUP(A3345,'ADM Details FY17'!$A$3:$Y$3515,25,FALSE)</f>
        <v>0</v>
      </c>
      <c r="U3345" s="1">
        <f>VLOOKUP(A3345,'ADM Details FY17'!$A$3:$AA$3515,27,FALSE)</f>
        <v>0</v>
      </c>
      <c r="V3345" s="1">
        <f>IFERROR(VLOOKUP(C3345,'eindex _tget pp '!$A$4:$E$615,5,FALSE),0)</f>
        <v>0</v>
      </c>
      <c r="W3345" s="31">
        <f>IFERROR(VLOOKUP(C3345,'eindex _tget pp '!$A$4:$F$615,6,FALSE),0)</f>
        <v>0</v>
      </c>
      <c r="X3345" s="4">
        <f>IFERROR(VLOOKUP(B3345,'eschools 16'!$A$2:$F$25,6,FALSE),1)</f>
        <v>1</v>
      </c>
      <c r="Y3345" s="1">
        <f t="shared" si="260"/>
        <v>0</v>
      </c>
      <c r="Z3345" s="1">
        <f t="shared" si="261"/>
        <v>0</v>
      </c>
      <c r="AA3345" s="31">
        <f>IFERROR(VLOOKUP(C3345,'eindex _tget pp '!$A$4:$G$615,7,FALSE),0)</f>
        <v>0</v>
      </c>
      <c r="AB3345" s="1">
        <f>VLOOKUP(A3345,'ADM Details FY17'!$A$3:$AB$3515,28,FALSE)</f>
        <v>0</v>
      </c>
      <c r="AC3345" s="1">
        <f t="shared" si="262"/>
        <v>0</v>
      </c>
      <c r="AD3345" s="1">
        <f t="shared" si="263"/>
        <v>0</v>
      </c>
      <c r="AE3345" s="1">
        <f t="shared" si="264"/>
        <v>0</v>
      </c>
    </row>
    <row r="3346" spans="1:31" x14ac:dyDescent="0.25">
      <c r="A3346" t="str">
        <f>B3346&amp;"-"&amp;COUNTIF($B$3:B3346,B3346)</f>
        <v>9164-7</v>
      </c>
      <c r="B3346">
        <v>9164</v>
      </c>
      <c r="C3346" s="18">
        <f>VLOOKUP(A3346,'ADM Details FY17'!$A$3:$D$3515,4,FALSE)</f>
        <v>0</v>
      </c>
      <c r="D3346" s="1">
        <f>VLOOKUP(A3346,'ADM Details FY17'!$A$3:$E$3515,5,FALSE)</f>
        <v>0</v>
      </c>
      <c r="E3346" s="1">
        <f>VLOOKUP(A3346,'ADM Details FY17'!$A$3:$F$3515,6,FALSE)</f>
        <v>0</v>
      </c>
      <c r="F3346" s="1">
        <f>VLOOKUP(A3346,'ADM Details FY17'!$A$3:$G$3515,7,FALSE)</f>
        <v>0</v>
      </c>
      <c r="G3346" s="1">
        <f>VLOOKUP(A3346,'ADM Details FY17'!$A$3:$H$3515,8,FALSE)</f>
        <v>0</v>
      </c>
      <c r="H3346" s="1">
        <f>VLOOKUP(A3346,'ADM Details FY17'!$A$3:$I$3515,9,FALSE)</f>
        <v>0</v>
      </c>
      <c r="I3346" s="1">
        <f>VLOOKUP(A3346,'ADM Details FY17'!$A$3:$J$3517,10,FALSE)</f>
        <v>0</v>
      </c>
      <c r="J3346" s="1">
        <f>VLOOKUP(A3346,'ADM Details FY17'!$A$3:$K$3515,11,FALSE)</f>
        <v>0</v>
      </c>
      <c r="K3346" s="1">
        <f>VLOOKUP(A3346,'ADM Details FY17'!$A$3:$M$3515,13,FALSE)</f>
        <v>0</v>
      </c>
      <c r="L3346" s="1">
        <f>VLOOKUP(A3346,'ADM Details FY17'!$A$3:$O$3515,15,FALSE)</f>
        <v>0</v>
      </c>
      <c r="M3346" s="1">
        <f>VLOOKUP(A3346,'ADM Details FY17'!$A$3:$P$3515,16,FALSE)</f>
        <v>0</v>
      </c>
      <c r="N3346" s="1">
        <f>VLOOKUP(A3346,'ADM Details FY17'!$A$3:$Q$3515,17,FALSE)</f>
        <v>0</v>
      </c>
      <c r="O3346" s="1">
        <f>VLOOKUP(A3346,'ADM Details FY17'!$A$3:$S$3515,19,FALSE)</f>
        <v>0</v>
      </c>
      <c r="P3346" s="1">
        <f>VLOOKUP(A3346,'ADM Details FY17'!$A$3:$U$3515,21,FALSE)</f>
        <v>0</v>
      </c>
      <c r="Q3346" s="1">
        <f>VLOOKUP(A3346,'ADM Details FY17'!$A$3:$V$3515,22,FALSE)</f>
        <v>0</v>
      </c>
      <c r="R3346" s="1">
        <f>VLOOKUP(A3346,'ADM Details FY17'!$A$3:$W$3515,23,FALSE)</f>
        <v>0</v>
      </c>
      <c r="S3346" s="1">
        <f>VLOOKUP(A3346,'ADM Details FY17'!$A$3:$X$3515,24,FALSE)</f>
        <v>0</v>
      </c>
      <c r="T3346" s="1">
        <f>VLOOKUP(A3346,'ADM Details FY17'!$A$3:$Y$3515,25,FALSE)</f>
        <v>0</v>
      </c>
      <c r="U3346" s="1">
        <f>VLOOKUP(A3346,'ADM Details FY17'!$A$3:$AA$3515,27,FALSE)</f>
        <v>0</v>
      </c>
      <c r="V3346" s="1">
        <f>IFERROR(VLOOKUP(C3346,'eindex _tget pp '!$A$4:$E$615,5,FALSE),0)</f>
        <v>0</v>
      </c>
      <c r="W3346" s="31">
        <f>IFERROR(VLOOKUP(C3346,'eindex _tget pp '!$A$4:$F$615,6,FALSE),0)</f>
        <v>0</v>
      </c>
      <c r="X3346" s="4">
        <f>IFERROR(VLOOKUP(B3346,'eschools 16'!$A$2:$F$25,6,FALSE),1)</f>
        <v>1</v>
      </c>
      <c r="Y3346" s="1">
        <f t="shared" si="260"/>
        <v>0</v>
      </c>
      <c r="Z3346" s="1">
        <f t="shared" si="261"/>
        <v>0</v>
      </c>
      <c r="AA3346" s="31">
        <f>IFERROR(VLOOKUP(C3346,'eindex _tget pp '!$A$4:$G$615,7,FALSE),0)</f>
        <v>0</v>
      </c>
      <c r="AB3346" s="1">
        <f>VLOOKUP(A3346,'ADM Details FY17'!$A$3:$AB$3515,28,FALSE)</f>
        <v>0</v>
      </c>
      <c r="AC3346" s="1">
        <f t="shared" si="262"/>
        <v>0</v>
      </c>
      <c r="AD3346" s="1">
        <f t="shared" si="263"/>
        <v>0</v>
      </c>
      <c r="AE3346" s="1">
        <f t="shared" si="264"/>
        <v>0</v>
      </c>
    </row>
    <row r="3347" spans="1:31" x14ac:dyDescent="0.25">
      <c r="A3347" t="str">
        <f>B3347&amp;"-"&amp;COUNTIF($B$3:B3347,B3347)</f>
        <v>9164-8</v>
      </c>
      <c r="B3347">
        <v>9164</v>
      </c>
      <c r="C3347" s="18">
        <f>VLOOKUP(A3347,'ADM Details FY17'!$A$3:$D$3515,4,FALSE)</f>
        <v>0</v>
      </c>
      <c r="D3347" s="1">
        <f>VLOOKUP(A3347,'ADM Details FY17'!$A$3:$E$3515,5,FALSE)</f>
        <v>0</v>
      </c>
      <c r="E3347" s="1">
        <f>VLOOKUP(A3347,'ADM Details FY17'!$A$3:$F$3515,6,FALSE)</f>
        <v>0</v>
      </c>
      <c r="F3347" s="1">
        <f>VLOOKUP(A3347,'ADM Details FY17'!$A$3:$G$3515,7,FALSE)</f>
        <v>0</v>
      </c>
      <c r="G3347" s="1">
        <f>VLOOKUP(A3347,'ADM Details FY17'!$A$3:$H$3515,8,FALSE)</f>
        <v>0</v>
      </c>
      <c r="H3347" s="1">
        <f>VLOOKUP(A3347,'ADM Details FY17'!$A$3:$I$3515,9,FALSE)</f>
        <v>0</v>
      </c>
      <c r="I3347" s="1">
        <f>VLOOKUP(A3347,'ADM Details FY17'!$A$3:$J$3517,10,FALSE)</f>
        <v>0</v>
      </c>
      <c r="J3347" s="1">
        <f>VLOOKUP(A3347,'ADM Details FY17'!$A$3:$K$3515,11,FALSE)</f>
        <v>0</v>
      </c>
      <c r="K3347" s="1">
        <f>VLOOKUP(A3347,'ADM Details FY17'!$A$3:$M$3515,13,FALSE)</f>
        <v>0</v>
      </c>
      <c r="L3347" s="1">
        <f>VLOOKUP(A3347,'ADM Details FY17'!$A$3:$O$3515,15,FALSE)</f>
        <v>0</v>
      </c>
      <c r="M3347" s="1">
        <f>VLOOKUP(A3347,'ADM Details FY17'!$A$3:$P$3515,16,FALSE)</f>
        <v>0</v>
      </c>
      <c r="N3347" s="1">
        <f>VLOOKUP(A3347,'ADM Details FY17'!$A$3:$Q$3515,17,FALSE)</f>
        <v>0</v>
      </c>
      <c r="O3347" s="1">
        <f>VLOOKUP(A3347,'ADM Details FY17'!$A$3:$S$3515,19,FALSE)</f>
        <v>0</v>
      </c>
      <c r="P3347" s="1">
        <f>VLOOKUP(A3347,'ADM Details FY17'!$A$3:$U$3515,21,FALSE)</f>
        <v>0</v>
      </c>
      <c r="Q3347" s="1">
        <f>VLOOKUP(A3347,'ADM Details FY17'!$A$3:$V$3515,22,FALSE)</f>
        <v>0</v>
      </c>
      <c r="R3347" s="1">
        <f>VLOOKUP(A3347,'ADM Details FY17'!$A$3:$W$3515,23,FALSE)</f>
        <v>0</v>
      </c>
      <c r="S3347" s="1">
        <f>VLOOKUP(A3347,'ADM Details FY17'!$A$3:$X$3515,24,FALSE)</f>
        <v>0</v>
      </c>
      <c r="T3347" s="1">
        <f>VLOOKUP(A3347,'ADM Details FY17'!$A$3:$Y$3515,25,FALSE)</f>
        <v>0</v>
      </c>
      <c r="U3347" s="1">
        <f>VLOOKUP(A3347,'ADM Details FY17'!$A$3:$AA$3515,27,FALSE)</f>
        <v>0</v>
      </c>
      <c r="V3347" s="1">
        <f>IFERROR(VLOOKUP(C3347,'eindex _tget pp '!$A$4:$E$615,5,FALSE),0)</f>
        <v>0</v>
      </c>
      <c r="W3347" s="31">
        <f>IFERROR(VLOOKUP(C3347,'eindex _tget pp '!$A$4:$F$615,6,FALSE),0)</f>
        <v>0</v>
      </c>
      <c r="X3347" s="4">
        <f>IFERROR(VLOOKUP(B3347,'eschools 16'!$A$2:$F$25,6,FALSE),1)</f>
        <v>1</v>
      </c>
      <c r="Y3347" s="1">
        <f t="shared" si="260"/>
        <v>0</v>
      </c>
      <c r="Z3347" s="1">
        <f t="shared" si="261"/>
        <v>0</v>
      </c>
      <c r="AA3347" s="31">
        <f>IFERROR(VLOOKUP(C3347,'eindex _tget pp '!$A$4:$G$615,7,FALSE),0)</f>
        <v>0</v>
      </c>
      <c r="AB3347" s="1">
        <f>VLOOKUP(A3347,'ADM Details FY17'!$A$3:$AB$3515,28,FALSE)</f>
        <v>0</v>
      </c>
      <c r="AC3347" s="1">
        <f t="shared" si="262"/>
        <v>0</v>
      </c>
      <c r="AD3347" s="1">
        <f t="shared" si="263"/>
        <v>0</v>
      </c>
      <c r="AE3347" s="1">
        <f t="shared" si="264"/>
        <v>0</v>
      </c>
    </row>
    <row r="3348" spans="1:31" x14ac:dyDescent="0.25">
      <c r="A3348" t="str">
        <f>B3348&amp;"-"&amp;COUNTIF($B$3:B3348,B3348)</f>
        <v>9171-1</v>
      </c>
      <c r="B3348">
        <v>9171</v>
      </c>
      <c r="C3348" s="18">
        <f>VLOOKUP(A3348,'ADM Details FY17'!$A$3:$D$3515,4,FALSE)</f>
        <v>44362</v>
      </c>
      <c r="D3348" s="1">
        <f>VLOOKUP(A3348,'ADM Details FY17'!$A$3:$E$3515,5,FALSE)</f>
        <v>1</v>
      </c>
      <c r="E3348" s="1">
        <f>VLOOKUP(A3348,'ADM Details FY17'!$A$3:$F$3515,6,FALSE)</f>
        <v>0</v>
      </c>
      <c r="F3348" s="1">
        <f>VLOOKUP(A3348,'ADM Details FY17'!$A$3:$G$3515,7,FALSE)</f>
        <v>0</v>
      </c>
      <c r="G3348" s="1">
        <f>VLOOKUP(A3348,'ADM Details FY17'!$A$3:$H$3515,8,FALSE)</f>
        <v>0</v>
      </c>
      <c r="H3348" s="1">
        <f>VLOOKUP(A3348,'ADM Details FY17'!$A$3:$I$3515,9,FALSE)</f>
        <v>0</v>
      </c>
      <c r="I3348" s="1">
        <f>VLOOKUP(A3348,'ADM Details FY17'!$A$3:$J$3517,10,FALSE)</f>
        <v>0</v>
      </c>
      <c r="J3348" s="1">
        <f>VLOOKUP(A3348,'ADM Details FY17'!$A$3:$K$3515,11,FALSE)</f>
        <v>0</v>
      </c>
      <c r="K3348" s="1">
        <f>VLOOKUP(A3348,'ADM Details FY17'!$A$3:$M$3515,13,FALSE)</f>
        <v>1</v>
      </c>
      <c r="L3348" s="1">
        <f>VLOOKUP(A3348,'ADM Details FY17'!$A$3:$O$3515,15,FALSE)</f>
        <v>0</v>
      </c>
      <c r="M3348" s="1">
        <f>VLOOKUP(A3348,'ADM Details FY17'!$A$3:$P$3515,16,FALSE)</f>
        <v>0</v>
      </c>
      <c r="N3348" s="1">
        <f>VLOOKUP(A3348,'ADM Details FY17'!$A$3:$Q$3515,17,FALSE)</f>
        <v>0</v>
      </c>
      <c r="O3348" s="1">
        <f>VLOOKUP(A3348,'ADM Details FY17'!$A$3:$S$3515,19,FALSE)</f>
        <v>0</v>
      </c>
      <c r="P3348" s="1">
        <f>VLOOKUP(A3348,'ADM Details FY17'!$A$3:$U$3515,21,FALSE)</f>
        <v>0</v>
      </c>
      <c r="Q3348" s="1">
        <f>VLOOKUP(A3348,'ADM Details FY17'!$A$3:$V$3515,22,FALSE)</f>
        <v>0</v>
      </c>
      <c r="R3348" s="1">
        <f>VLOOKUP(A3348,'ADM Details FY17'!$A$3:$W$3515,23,FALSE)</f>
        <v>0</v>
      </c>
      <c r="S3348" s="1">
        <f>VLOOKUP(A3348,'ADM Details FY17'!$A$3:$X$3515,24,FALSE)</f>
        <v>0</v>
      </c>
      <c r="T3348" s="1">
        <f>VLOOKUP(A3348,'ADM Details FY17'!$A$3:$Y$3515,25,FALSE)</f>
        <v>0</v>
      </c>
      <c r="U3348" s="1">
        <f>VLOOKUP(A3348,'ADM Details FY17'!$A$3:$AA$3515,27,FALSE)</f>
        <v>0</v>
      </c>
      <c r="V3348" s="1">
        <f>IFERROR(VLOOKUP(C3348,'eindex _tget pp '!$A$4:$E$615,5,FALSE),0)</f>
        <v>94.869008809635275</v>
      </c>
      <c r="W3348" s="31">
        <f>IFERROR(VLOOKUP(C3348,'eindex _tget pp '!$A$4:$F$615,6,FALSE),0)</f>
        <v>0.52077289439999996</v>
      </c>
      <c r="X3348" s="4">
        <f>IFERROR(VLOOKUP(B3348,'eschools 16'!$A$2:$F$25,6,FALSE),1)</f>
        <v>1</v>
      </c>
      <c r="Y3348" s="1">
        <f t="shared" si="260"/>
        <v>23.72</v>
      </c>
      <c r="Z3348" s="1">
        <f t="shared" si="261"/>
        <v>141.65</v>
      </c>
      <c r="AA3348" s="31">
        <f>IFERROR(VLOOKUP(C3348,'eindex _tget pp '!$A$4:$G$615,7,FALSE),0)</f>
        <v>0.40103628899999999</v>
      </c>
      <c r="AB3348" s="1">
        <f>VLOOKUP(A3348,'ADM Details FY17'!$A$3:$AB$3515,28,FALSE)</f>
        <v>0</v>
      </c>
      <c r="AC3348" s="1">
        <f t="shared" si="262"/>
        <v>0</v>
      </c>
      <c r="AD3348" s="1">
        <f t="shared" si="263"/>
        <v>1</v>
      </c>
      <c r="AE3348" s="1">
        <f t="shared" si="264"/>
        <v>150</v>
      </c>
    </row>
    <row r="3349" spans="1:31" x14ac:dyDescent="0.25">
      <c r="A3349" t="str">
        <f>B3349&amp;"-"&amp;COUNTIF($B$3:B3349,B3349)</f>
        <v>9171-2</v>
      </c>
      <c r="B3349">
        <v>9171</v>
      </c>
      <c r="C3349" s="18">
        <f>VLOOKUP(A3349,'ADM Details FY17'!$A$3:$D$3515,4,FALSE)</f>
        <v>44909</v>
      </c>
      <c r="D3349" s="1">
        <f>VLOOKUP(A3349,'ADM Details FY17'!$A$3:$E$3515,5,FALSE)</f>
        <v>172.53</v>
      </c>
      <c r="E3349" s="1">
        <f>VLOOKUP(A3349,'ADM Details FY17'!$A$3:$F$3515,6,FALSE)</f>
        <v>4.93</v>
      </c>
      <c r="F3349" s="1">
        <f>VLOOKUP(A3349,'ADM Details FY17'!$A$3:$G$3515,7,FALSE)</f>
        <v>21.93</v>
      </c>
      <c r="G3349" s="1">
        <f>VLOOKUP(A3349,'ADM Details FY17'!$A$3:$H$3515,8,FALSE)</f>
        <v>3.4</v>
      </c>
      <c r="H3349" s="1">
        <f>VLOOKUP(A3349,'ADM Details FY17'!$A$3:$I$3515,9,FALSE)</f>
        <v>1</v>
      </c>
      <c r="I3349" s="1">
        <f>VLOOKUP(A3349,'ADM Details FY17'!$A$3:$J$3517,10,FALSE)</f>
        <v>0</v>
      </c>
      <c r="J3349" s="1">
        <f>VLOOKUP(A3349,'ADM Details FY17'!$A$3:$K$3515,11,FALSE)</f>
        <v>2</v>
      </c>
      <c r="K3349" s="1">
        <f>VLOOKUP(A3349,'ADM Details FY17'!$A$3:$M$3515,13,FALSE)</f>
        <v>172.53</v>
      </c>
      <c r="L3349" s="1">
        <f>VLOOKUP(A3349,'ADM Details FY17'!$A$3:$O$3515,15,FALSE)</f>
        <v>0</v>
      </c>
      <c r="M3349" s="1">
        <f>VLOOKUP(A3349,'ADM Details FY17'!$A$3:$P$3515,16,FALSE)</f>
        <v>0</v>
      </c>
      <c r="N3349" s="1">
        <f>VLOOKUP(A3349,'ADM Details FY17'!$A$3:$Q$3515,17,FALSE)</f>
        <v>0</v>
      </c>
      <c r="O3349" s="1">
        <f>VLOOKUP(A3349,'ADM Details FY17'!$A$3:$S$3515,19,FALSE)</f>
        <v>75.290000000000006</v>
      </c>
      <c r="P3349" s="1">
        <f>VLOOKUP(A3349,'ADM Details FY17'!$A$3:$U$3515,21,FALSE)</f>
        <v>0</v>
      </c>
      <c r="Q3349" s="1">
        <f>VLOOKUP(A3349,'ADM Details FY17'!$A$3:$V$3515,22,FALSE)</f>
        <v>0</v>
      </c>
      <c r="R3349" s="1">
        <f>VLOOKUP(A3349,'ADM Details FY17'!$A$3:$W$3515,23,FALSE)</f>
        <v>0</v>
      </c>
      <c r="S3349" s="1">
        <f>VLOOKUP(A3349,'ADM Details FY17'!$A$3:$X$3515,24,FALSE)</f>
        <v>0</v>
      </c>
      <c r="T3349" s="1">
        <f>VLOOKUP(A3349,'ADM Details FY17'!$A$3:$Y$3515,25,FALSE)</f>
        <v>0</v>
      </c>
      <c r="U3349" s="1">
        <f>VLOOKUP(A3349,'ADM Details FY17'!$A$3:$AA$3515,27,FALSE)</f>
        <v>0</v>
      </c>
      <c r="V3349" s="1">
        <f>IFERROR(VLOOKUP(C3349,'eindex _tget pp '!$A$4:$E$615,5,FALSE),0)</f>
        <v>1232.9868147958166</v>
      </c>
      <c r="W3349" s="31">
        <f>IFERROR(VLOOKUP(C3349,'eindex _tget pp '!$A$4:$F$615,6,FALSE),0)</f>
        <v>1.8922585448</v>
      </c>
      <c r="X3349" s="4">
        <f>IFERROR(VLOOKUP(B3349,'eschools 16'!$A$2:$F$25,6,FALSE),1)</f>
        <v>1</v>
      </c>
      <c r="Y3349" s="1">
        <f t="shared" si="260"/>
        <v>53181.8</v>
      </c>
      <c r="Z3349" s="1">
        <f t="shared" si="261"/>
        <v>88800.21</v>
      </c>
      <c r="AA3349" s="31">
        <f>IFERROR(VLOOKUP(C3349,'eindex _tget pp '!$A$4:$G$615,7,FALSE),0)</f>
        <v>0.78552379999999999</v>
      </c>
      <c r="AB3349" s="1">
        <f>VLOOKUP(A3349,'ADM Details FY17'!$A$3:$AB$3515,28,FALSE)</f>
        <v>0</v>
      </c>
      <c r="AC3349" s="1">
        <f t="shared" si="262"/>
        <v>0</v>
      </c>
      <c r="AD3349" s="1">
        <f t="shared" si="263"/>
        <v>172.53</v>
      </c>
      <c r="AE3349" s="1">
        <f t="shared" si="264"/>
        <v>25879.5</v>
      </c>
    </row>
    <row r="3350" spans="1:31" x14ac:dyDescent="0.25">
      <c r="A3350" t="str">
        <f>B3350&amp;"-"&amp;COUNTIF($B$3:B3350,B3350)</f>
        <v>9171-3</v>
      </c>
      <c r="B3350">
        <v>9171</v>
      </c>
      <c r="C3350" s="18">
        <f>VLOOKUP(A3350,'ADM Details FY17'!$A$3:$D$3515,4,FALSE)</f>
        <v>48231</v>
      </c>
      <c r="D3350" s="1">
        <f>VLOOKUP(A3350,'ADM Details FY17'!$A$3:$E$3515,5,FALSE)</f>
        <v>3.03</v>
      </c>
      <c r="E3350" s="1">
        <f>VLOOKUP(A3350,'ADM Details FY17'!$A$3:$F$3515,6,FALSE)</f>
        <v>0</v>
      </c>
      <c r="F3350" s="1">
        <f>VLOOKUP(A3350,'ADM Details FY17'!$A$3:$G$3515,7,FALSE)</f>
        <v>0</v>
      </c>
      <c r="G3350" s="1">
        <f>VLOOKUP(A3350,'ADM Details FY17'!$A$3:$H$3515,8,FALSE)</f>
        <v>0</v>
      </c>
      <c r="H3350" s="1">
        <f>VLOOKUP(A3350,'ADM Details FY17'!$A$3:$I$3515,9,FALSE)</f>
        <v>0</v>
      </c>
      <c r="I3350" s="1">
        <f>VLOOKUP(A3350,'ADM Details FY17'!$A$3:$J$3517,10,FALSE)</f>
        <v>0</v>
      </c>
      <c r="J3350" s="1">
        <f>VLOOKUP(A3350,'ADM Details FY17'!$A$3:$K$3515,11,FALSE)</f>
        <v>0</v>
      </c>
      <c r="K3350" s="1">
        <f>VLOOKUP(A3350,'ADM Details FY17'!$A$3:$M$3515,13,FALSE)</f>
        <v>3.03</v>
      </c>
      <c r="L3350" s="1">
        <f>VLOOKUP(A3350,'ADM Details FY17'!$A$3:$O$3515,15,FALSE)</f>
        <v>0</v>
      </c>
      <c r="M3350" s="1">
        <f>VLOOKUP(A3350,'ADM Details FY17'!$A$3:$P$3515,16,FALSE)</f>
        <v>0</v>
      </c>
      <c r="N3350" s="1">
        <f>VLOOKUP(A3350,'ADM Details FY17'!$A$3:$Q$3515,17,FALSE)</f>
        <v>0</v>
      </c>
      <c r="O3350" s="1">
        <f>VLOOKUP(A3350,'ADM Details FY17'!$A$3:$S$3515,19,FALSE)</f>
        <v>2.2200000000000002</v>
      </c>
      <c r="P3350" s="1">
        <f>VLOOKUP(A3350,'ADM Details FY17'!$A$3:$U$3515,21,FALSE)</f>
        <v>0</v>
      </c>
      <c r="Q3350" s="1">
        <f>VLOOKUP(A3350,'ADM Details FY17'!$A$3:$V$3515,22,FALSE)</f>
        <v>0</v>
      </c>
      <c r="R3350" s="1">
        <f>VLOOKUP(A3350,'ADM Details FY17'!$A$3:$W$3515,23,FALSE)</f>
        <v>0</v>
      </c>
      <c r="S3350" s="1">
        <f>VLOOKUP(A3350,'ADM Details FY17'!$A$3:$X$3515,24,FALSE)</f>
        <v>0</v>
      </c>
      <c r="T3350" s="1">
        <f>VLOOKUP(A3350,'ADM Details FY17'!$A$3:$Y$3515,25,FALSE)</f>
        <v>0</v>
      </c>
      <c r="U3350" s="1">
        <f>VLOOKUP(A3350,'ADM Details FY17'!$A$3:$AA$3515,27,FALSE)</f>
        <v>0</v>
      </c>
      <c r="V3350" s="1">
        <f>IFERROR(VLOOKUP(C3350,'eindex _tget pp '!$A$4:$E$615,5,FALSE),0)</f>
        <v>710.46474099151123</v>
      </c>
      <c r="W3350" s="31">
        <f>IFERROR(VLOOKUP(C3350,'eindex _tget pp '!$A$4:$F$615,6,FALSE),0)</f>
        <v>1.3976599478</v>
      </c>
      <c r="X3350" s="4">
        <f>IFERROR(VLOOKUP(B3350,'eschools 16'!$A$2:$F$25,6,FALSE),1)</f>
        <v>1</v>
      </c>
      <c r="Y3350" s="1">
        <f t="shared" si="260"/>
        <v>538.17999999999995</v>
      </c>
      <c r="Z3350" s="1">
        <f t="shared" si="261"/>
        <v>1151.9000000000001</v>
      </c>
      <c r="AA3350" s="31">
        <f>IFERROR(VLOOKUP(C3350,'eindex _tget pp '!$A$4:$G$615,7,FALSE),0)</f>
        <v>0.59894108400000001</v>
      </c>
      <c r="AB3350" s="1">
        <f>VLOOKUP(A3350,'ADM Details FY17'!$A$3:$AB$3515,28,FALSE)</f>
        <v>0</v>
      </c>
      <c r="AC3350" s="1">
        <f t="shared" si="262"/>
        <v>0</v>
      </c>
      <c r="AD3350" s="1">
        <f t="shared" si="263"/>
        <v>3.03</v>
      </c>
      <c r="AE3350" s="1">
        <f t="shared" si="264"/>
        <v>454.49999999999994</v>
      </c>
    </row>
    <row r="3351" spans="1:31" x14ac:dyDescent="0.25">
      <c r="A3351" t="str">
        <f>B3351&amp;"-"&amp;COUNTIF($B$3:B3351,B3351)</f>
        <v>9171-4</v>
      </c>
      <c r="B3351">
        <v>9171</v>
      </c>
      <c r="C3351" s="18">
        <f>VLOOKUP(A3351,'ADM Details FY17'!$A$3:$D$3515,4,FALSE)</f>
        <v>0</v>
      </c>
      <c r="D3351" s="1">
        <f>VLOOKUP(A3351,'ADM Details FY17'!$A$3:$E$3515,5,FALSE)</f>
        <v>0</v>
      </c>
      <c r="E3351" s="1">
        <f>VLOOKUP(A3351,'ADM Details FY17'!$A$3:$F$3515,6,FALSE)</f>
        <v>0</v>
      </c>
      <c r="F3351" s="1">
        <f>VLOOKUP(A3351,'ADM Details FY17'!$A$3:$G$3515,7,FALSE)</f>
        <v>0</v>
      </c>
      <c r="G3351" s="1">
        <f>VLOOKUP(A3351,'ADM Details FY17'!$A$3:$H$3515,8,FALSE)</f>
        <v>0</v>
      </c>
      <c r="H3351" s="1">
        <f>VLOOKUP(A3351,'ADM Details FY17'!$A$3:$I$3515,9,FALSE)</f>
        <v>0</v>
      </c>
      <c r="I3351" s="1">
        <f>VLOOKUP(A3351,'ADM Details FY17'!$A$3:$J$3517,10,FALSE)</f>
        <v>0</v>
      </c>
      <c r="J3351" s="1">
        <f>VLOOKUP(A3351,'ADM Details FY17'!$A$3:$K$3515,11,FALSE)</f>
        <v>0</v>
      </c>
      <c r="K3351" s="1">
        <f>VLOOKUP(A3351,'ADM Details FY17'!$A$3:$M$3515,13,FALSE)</f>
        <v>0</v>
      </c>
      <c r="L3351" s="1">
        <f>VLOOKUP(A3351,'ADM Details FY17'!$A$3:$O$3515,15,FALSE)</f>
        <v>0</v>
      </c>
      <c r="M3351" s="1">
        <f>VLOOKUP(A3351,'ADM Details FY17'!$A$3:$P$3515,16,FALSE)</f>
        <v>0</v>
      </c>
      <c r="N3351" s="1">
        <f>VLOOKUP(A3351,'ADM Details FY17'!$A$3:$Q$3515,17,FALSE)</f>
        <v>0</v>
      </c>
      <c r="O3351" s="1">
        <f>VLOOKUP(A3351,'ADM Details FY17'!$A$3:$S$3515,19,FALSE)</f>
        <v>0</v>
      </c>
      <c r="P3351" s="1">
        <f>VLOOKUP(A3351,'ADM Details FY17'!$A$3:$U$3515,21,FALSE)</f>
        <v>0</v>
      </c>
      <c r="Q3351" s="1">
        <f>VLOOKUP(A3351,'ADM Details FY17'!$A$3:$V$3515,22,FALSE)</f>
        <v>0</v>
      </c>
      <c r="R3351" s="1">
        <f>VLOOKUP(A3351,'ADM Details FY17'!$A$3:$W$3515,23,FALSE)</f>
        <v>0</v>
      </c>
      <c r="S3351" s="1">
        <f>VLOOKUP(A3351,'ADM Details FY17'!$A$3:$X$3515,24,FALSE)</f>
        <v>0</v>
      </c>
      <c r="T3351" s="1">
        <f>VLOOKUP(A3351,'ADM Details FY17'!$A$3:$Y$3515,25,FALSE)</f>
        <v>0</v>
      </c>
      <c r="U3351" s="1">
        <f>VLOOKUP(A3351,'ADM Details FY17'!$A$3:$AA$3515,27,FALSE)</f>
        <v>0</v>
      </c>
      <c r="V3351" s="1">
        <f>IFERROR(VLOOKUP(C3351,'eindex _tget pp '!$A$4:$E$615,5,FALSE),0)</f>
        <v>0</v>
      </c>
      <c r="W3351" s="31">
        <f>IFERROR(VLOOKUP(C3351,'eindex _tget pp '!$A$4:$F$615,6,FALSE),0)</f>
        <v>0</v>
      </c>
      <c r="X3351" s="4">
        <f>IFERROR(VLOOKUP(B3351,'eschools 16'!$A$2:$F$25,6,FALSE),1)</f>
        <v>1</v>
      </c>
      <c r="Y3351" s="1">
        <f t="shared" si="260"/>
        <v>0</v>
      </c>
      <c r="Z3351" s="1">
        <f t="shared" si="261"/>
        <v>0</v>
      </c>
      <c r="AA3351" s="31">
        <f>IFERROR(VLOOKUP(C3351,'eindex _tget pp '!$A$4:$G$615,7,FALSE),0)</f>
        <v>0</v>
      </c>
      <c r="AB3351" s="1">
        <f>VLOOKUP(A3351,'ADM Details FY17'!$A$3:$AB$3515,28,FALSE)</f>
        <v>0</v>
      </c>
      <c r="AC3351" s="1">
        <f t="shared" si="262"/>
        <v>0</v>
      </c>
      <c r="AD3351" s="1">
        <f t="shared" si="263"/>
        <v>0</v>
      </c>
      <c r="AE3351" s="1">
        <f t="shared" si="264"/>
        <v>0</v>
      </c>
    </row>
    <row r="3352" spans="1:31" x14ac:dyDescent="0.25">
      <c r="A3352" t="str">
        <f>B3352&amp;"-"&amp;COUNTIF($B$3:B3352,B3352)</f>
        <v>9171-5</v>
      </c>
      <c r="B3352">
        <v>9171</v>
      </c>
      <c r="C3352" s="18">
        <f>VLOOKUP(A3352,'ADM Details FY17'!$A$3:$D$3515,4,FALSE)</f>
        <v>0</v>
      </c>
      <c r="D3352" s="1">
        <f>VLOOKUP(A3352,'ADM Details FY17'!$A$3:$E$3515,5,FALSE)</f>
        <v>0</v>
      </c>
      <c r="E3352" s="1">
        <f>VLOOKUP(A3352,'ADM Details FY17'!$A$3:$F$3515,6,FALSE)</f>
        <v>0</v>
      </c>
      <c r="F3352" s="1">
        <f>VLOOKUP(A3352,'ADM Details FY17'!$A$3:$G$3515,7,FALSE)</f>
        <v>0</v>
      </c>
      <c r="G3352" s="1">
        <f>VLOOKUP(A3352,'ADM Details FY17'!$A$3:$H$3515,8,FALSE)</f>
        <v>0</v>
      </c>
      <c r="H3352" s="1">
        <f>VLOOKUP(A3352,'ADM Details FY17'!$A$3:$I$3515,9,FALSE)</f>
        <v>0</v>
      </c>
      <c r="I3352" s="1">
        <f>VLOOKUP(A3352,'ADM Details FY17'!$A$3:$J$3517,10,FALSE)</f>
        <v>0</v>
      </c>
      <c r="J3352" s="1">
        <f>VLOOKUP(A3352,'ADM Details FY17'!$A$3:$K$3515,11,FALSE)</f>
        <v>0</v>
      </c>
      <c r="K3352" s="1">
        <f>VLOOKUP(A3352,'ADM Details FY17'!$A$3:$M$3515,13,FALSE)</f>
        <v>0</v>
      </c>
      <c r="L3352" s="1">
        <f>VLOOKUP(A3352,'ADM Details FY17'!$A$3:$O$3515,15,FALSE)</f>
        <v>0</v>
      </c>
      <c r="M3352" s="1">
        <f>VLOOKUP(A3352,'ADM Details FY17'!$A$3:$P$3515,16,FALSE)</f>
        <v>0</v>
      </c>
      <c r="N3352" s="1">
        <f>VLOOKUP(A3352,'ADM Details FY17'!$A$3:$Q$3515,17,FALSE)</f>
        <v>0</v>
      </c>
      <c r="O3352" s="1">
        <f>VLOOKUP(A3352,'ADM Details FY17'!$A$3:$S$3515,19,FALSE)</f>
        <v>0</v>
      </c>
      <c r="P3352" s="1">
        <f>VLOOKUP(A3352,'ADM Details FY17'!$A$3:$U$3515,21,FALSE)</f>
        <v>0</v>
      </c>
      <c r="Q3352" s="1">
        <f>VLOOKUP(A3352,'ADM Details FY17'!$A$3:$V$3515,22,FALSE)</f>
        <v>0</v>
      </c>
      <c r="R3352" s="1">
        <f>VLOOKUP(A3352,'ADM Details FY17'!$A$3:$W$3515,23,FALSE)</f>
        <v>0</v>
      </c>
      <c r="S3352" s="1">
        <f>VLOOKUP(A3352,'ADM Details FY17'!$A$3:$X$3515,24,FALSE)</f>
        <v>0</v>
      </c>
      <c r="T3352" s="1">
        <f>VLOOKUP(A3352,'ADM Details FY17'!$A$3:$Y$3515,25,FALSE)</f>
        <v>0</v>
      </c>
      <c r="U3352" s="1">
        <f>VLOOKUP(A3352,'ADM Details FY17'!$A$3:$AA$3515,27,FALSE)</f>
        <v>0</v>
      </c>
      <c r="V3352" s="1">
        <f>IFERROR(VLOOKUP(C3352,'eindex _tget pp '!$A$4:$E$615,5,FALSE),0)</f>
        <v>0</v>
      </c>
      <c r="W3352" s="31">
        <f>IFERROR(VLOOKUP(C3352,'eindex _tget pp '!$A$4:$F$615,6,FALSE),0)</f>
        <v>0</v>
      </c>
      <c r="X3352" s="4">
        <f>IFERROR(VLOOKUP(B3352,'eschools 16'!$A$2:$F$25,6,FALSE),1)</f>
        <v>1</v>
      </c>
      <c r="Y3352" s="1">
        <f t="shared" si="260"/>
        <v>0</v>
      </c>
      <c r="Z3352" s="1">
        <f t="shared" si="261"/>
        <v>0</v>
      </c>
      <c r="AA3352" s="31">
        <f>IFERROR(VLOOKUP(C3352,'eindex _tget pp '!$A$4:$G$615,7,FALSE),0)</f>
        <v>0</v>
      </c>
      <c r="AB3352" s="1">
        <f>VLOOKUP(A3352,'ADM Details FY17'!$A$3:$AB$3515,28,FALSE)</f>
        <v>0</v>
      </c>
      <c r="AC3352" s="1">
        <f t="shared" si="262"/>
        <v>0</v>
      </c>
      <c r="AD3352" s="1">
        <f t="shared" si="263"/>
        <v>0</v>
      </c>
      <c r="AE3352" s="1">
        <f t="shared" si="264"/>
        <v>0</v>
      </c>
    </row>
    <row r="3353" spans="1:31" x14ac:dyDescent="0.25">
      <c r="A3353" t="str">
        <f>B3353&amp;"-"&amp;COUNTIF($B$3:B3353,B3353)</f>
        <v>9171-6</v>
      </c>
      <c r="B3353">
        <v>9171</v>
      </c>
      <c r="C3353" s="18">
        <f>VLOOKUP(A3353,'ADM Details FY17'!$A$3:$D$3515,4,FALSE)</f>
        <v>0</v>
      </c>
      <c r="D3353" s="1">
        <f>VLOOKUP(A3353,'ADM Details FY17'!$A$3:$E$3515,5,FALSE)</f>
        <v>0</v>
      </c>
      <c r="E3353" s="1">
        <f>VLOOKUP(A3353,'ADM Details FY17'!$A$3:$F$3515,6,FALSE)</f>
        <v>0</v>
      </c>
      <c r="F3353" s="1">
        <f>VLOOKUP(A3353,'ADM Details FY17'!$A$3:$G$3515,7,FALSE)</f>
        <v>0</v>
      </c>
      <c r="G3353" s="1">
        <f>VLOOKUP(A3353,'ADM Details FY17'!$A$3:$H$3515,8,FALSE)</f>
        <v>0</v>
      </c>
      <c r="H3353" s="1">
        <f>VLOOKUP(A3353,'ADM Details FY17'!$A$3:$I$3515,9,FALSE)</f>
        <v>0</v>
      </c>
      <c r="I3353" s="1">
        <f>VLOOKUP(A3353,'ADM Details FY17'!$A$3:$J$3517,10,FALSE)</f>
        <v>0</v>
      </c>
      <c r="J3353" s="1">
        <f>VLOOKUP(A3353,'ADM Details FY17'!$A$3:$K$3515,11,FALSE)</f>
        <v>0</v>
      </c>
      <c r="K3353" s="1">
        <f>VLOOKUP(A3353,'ADM Details FY17'!$A$3:$M$3515,13,FALSE)</f>
        <v>0</v>
      </c>
      <c r="L3353" s="1">
        <f>VLOOKUP(A3353,'ADM Details FY17'!$A$3:$O$3515,15,FALSE)</f>
        <v>0</v>
      </c>
      <c r="M3353" s="1">
        <f>VLOOKUP(A3353,'ADM Details FY17'!$A$3:$P$3515,16,FALSE)</f>
        <v>0</v>
      </c>
      <c r="N3353" s="1">
        <f>VLOOKUP(A3353,'ADM Details FY17'!$A$3:$Q$3515,17,FALSE)</f>
        <v>0</v>
      </c>
      <c r="O3353" s="1">
        <f>VLOOKUP(A3353,'ADM Details FY17'!$A$3:$S$3515,19,FALSE)</f>
        <v>0</v>
      </c>
      <c r="P3353" s="1">
        <f>VLOOKUP(A3353,'ADM Details FY17'!$A$3:$U$3515,21,FALSE)</f>
        <v>0</v>
      </c>
      <c r="Q3353" s="1">
        <f>VLOOKUP(A3353,'ADM Details FY17'!$A$3:$V$3515,22,FALSE)</f>
        <v>0</v>
      </c>
      <c r="R3353" s="1">
        <f>VLOOKUP(A3353,'ADM Details FY17'!$A$3:$W$3515,23,FALSE)</f>
        <v>0</v>
      </c>
      <c r="S3353" s="1">
        <f>VLOOKUP(A3353,'ADM Details FY17'!$A$3:$X$3515,24,FALSE)</f>
        <v>0</v>
      </c>
      <c r="T3353" s="1">
        <f>VLOOKUP(A3353,'ADM Details FY17'!$A$3:$Y$3515,25,FALSE)</f>
        <v>0</v>
      </c>
      <c r="U3353" s="1">
        <f>VLOOKUP(A3353,'ADM Details FY17'!$A$3:$AA$3515,27,FALSE)</f>
        <v>0</v>
      </c>
      <c r="V3353" s="1">
        <f>IFERROR(VLOOKUP(C3353,'eindex _tget pp '!$A$4:$E$615,5,FALSE),0)</f>
        <v>0</v>
      </c>
      <c r="W3353" s="31">
        <f>IFERROR(VLOOKUP(C3353,'eindex _tget pp '!$A$4:$F$615,6,FALSE),0)</f>
        <v>0</v>
      </c>
      <c r="X3353" s="4">
        <f>IFERROR(VLOOKUP(B3353,'eschools 16'!$A$2:$F$25,6,FALSE),1)</f>
        <v>1</v>
      </c>
      <c r="Y3353" s="1">
        <f t="shared" si="260"/>
        <v>0</v>
      </c>
      <c r="Z3353" s="1">
        <f t="shared" si="261"/>
        <v>0</v>
      </c>
      <c r="AA3353" s="31">
        <f>IFERROR(VLOOKUP(C3353,'eindex _tget pp '!$A$4:$G$615,7,FALSE),0)</f>
        <v>0</v>
      </c>
      <c r="AB3353" s="1">
        <f>VLOOKUP(A3353,'ADM Details FY17'!$A$3:$AB$3515,28,FALSE)</f>
        <v>0</v>
      </c>
      <c r="AC3353" s="1">
        <f t="shared" si="262"/>
        <v>0</v>
      </c>
      <c r="AD3353" s="1">
        <f t="shared" si="263"/>
        <v>0</v>
      </c>
      <c r="AE3353" s="1">
        <f t="shared" si="264"/>
        <v>0</v>
      </c>
    </row>
    <row r="3354" spans="1:31" x14ac:dyDescent="0.25">
      <c r="A3354" t="str">
        <f>B3354&amp;"-"&amp;COUNTIF($B$3:B3354,B3354)</f>
        <v>9171-7</v>
      </c>
      <c r="B3354">
        <v>9171</v>
      </c>
      <c r="C3354" s="18">
        <f>VLOOKUP(A3354,'ADM Details FY17'!$A$3:$D$3515,4,FALSE)</f>
        <v>0</v>
      </c>
      <c r="D3354" s="1">
        <f>VLOOKUP(A3354,'ADM Details FY17'!$A$3:$E$3515,5,FALSE)</f>
        <v>0</v>
      </c>
      <c r="E3354" s="1">
        <f>VLOOKUP(A3354,'ADM Details FY17'!$A$3:$F$3515,6,FALSE)</f>
        <v>0</v>
      </c>
      <c r="F3354" s="1">
        <f>VLOOKUP(A3354,'ADM Details FY17'!$A$3:$G$3515,7,FALSE)</f>
        <v>0</v>
      </c>
      <c r="G3354" s="1">
        <f>VLOOKUP(A3354,'ADM Details FY17'!$A$3:$H$3515,8,FALSE)</f>
        <v>0</v>
      </c>
      <c r="H3354" s="1">
        <f>VLOOKUP(A3354,'ADM Details FY17'!$A$3:$I$3515,9,FALSE)</f>
        <v>0</v>
      </c>
      <c r="I3354" s="1">
        <f>VLOOKUP(A3354,'ADM Details FY17'!$A$3:$J$3517,10,FALSE)</f>
        <v>0</v>
      </c>
      <c r="J3354" s="1">
        <f>VLOOKUP(A3354,'ADM Details FY17'!$A$3:$K$3515,11,FALSE)</f>
        <v>0</v>
      </c>
      <c r="K3354" s="1">
        <f>VLOOKUP(A3354,'ADM Details FY17'!$A$3:$M$3515,13,FALSE)</f>
        <v>0</v>
      </c>
      <c r="L3354" s="1">
        <f>VLOOKUP(A3354,'ADM Details FY17'!$A$3:$O$3515,15,FALSE)</f>
        <v>0</v>
      </c>
      <c r="M3354" s="1">
        <f>VLOOKUP(A3354,'ADM Details FY17'!$A$3:$P$3515,16,FALSE)</f>
        <v>0</v>
      </c>
      <c r="N3354" s="1">
        <f>VLOOKUP(A3354,'ADM Details FY17'!$A$3:$Q$3515,17,FALSE)</f>
        <v>0</v>
      </c>
      <c r="O3354" s="1">
        <f>VLOOKUP(A3354,'ADM Details FY17'!$A$3:$S$3515,19,FALSE)</f>
        <v>0</v>
      </c>
      <c r="P3354" s="1">
        <f>VLOOKUP(A3354,'ADM Details FY17'!$A$3:$U$3515,21,FALSE)</f>
        <v>0</v>
      </c>
      <c r="Q3354" s="1">
        <f>VLOOKUP(A3354,'ADM Details FY17'!$A$3:$V$3515,22,FALSE)</f>
        <v>0</v>
      </c>
      <c r="R3354" s="1">
        <f>VLOOKUP(A3354,'ADM Details FY17'!$A$3:$W$3515,23,FALSE)</f>
        <v>0</v>
      </c>
      <c r="S3354" s="1">
        <f>VLOOKUP(A3354,'ADM Details FY17'!$A$3:$X$3515,24,FALSE)</f>
        <v>0</v>
      </c>
      <c r="T3354" s="1">
        <f>VLOOKUP(A3354,'ADM Details FY17'!$A$3:$Y$3515,25,FALSE)</f>
        <v>0</v>
      </c>
      <c r="U3354" s="1">
        <f>VLOOKUP(A3354,'ADM Details FY17'!$A$3:$AA$3515,27,FALSE)</f>
        <v>0</v>
      </c>
      <c r="V3354" s="1">
        <f>IFERROR(VLOOKUP(C3354,'eindex _tget pp '!$A$4:$E$615,5,FALSE),0)</f>
        <v>0</v>
      </c>
      <c r="W3354" s="31">
        <f>IFERROR(VLOOKUP(C3354,'eindex _tget pp '!$A$4:$F$615,6,FALSE),0)</f>
        <v>0</v>
      </c>
      <c r="X3354" s="4">
        <f>IFERROR(VLOOKUP(B3354,'eschools 16'!$A$2:$F$25,6,FALSE),1)</f>
        <v>1</v>
      </c>
      <c r="Y3354" s="1">
        <f t="shared" si="260"/>
        <v>0</v>
      </c>
      <c r="Z3354" s="1">
        <f t="shared" si="261"/>
        <v>0</v>
      </c>
      <c r="AA3354" s="31">
        <f>IFERROR(VLOOKUP(C3354,'eindex _tget pp '!$A$4:$G$615,7,FALSE),0)</f>
        <v>0</v>
      </c>
      <c r="AB3354" s="1">
        <f>VLOOKUP(A3354,'ADM Details FY17'!$A$3:$AB$3515,28,FALSE)</f>
        <v>0</v>
      </c>
      <c r="AC3354" s="1">
        <f t="shared" si="262"/>
        <v>0</v>
      </c>
      <c r="AD3354" s="1">
        <f t="shared" si="263"/>
        <v>0</v>
      </c>
      <c r="AE3354" s="1">
        <f t="shared" si="264"/>
        <v>0</v>
      </c>
    </row>
    <row r="3355" spans="1:31" x14ac:dyDescent="0.25">
      <c r="A3355" t="str">
        <f>B3355&amp;"-"&amp;COUNTIF($B$3:B3355,B3355)</f>
        <v>9171-8</v>
      </c>
      <c r="B3355">
        <v>9171</v>
      </c>
      <c r="C3355" s="18">
        <f>VLOOKUP(A3355,'ADM Details FY17'!$A$3:$D$3515,4,FALSE)</f>
        <v>0</v>
      </c>
      <c r="D3355" s="1">
        <f>VLOOKUP(A3355,'ADM Details FY17'!$A$3:$E$3515,5,FALSE)</f>
        <v>0</v>
      </c>
      <c r="E3355" s="1">
        <f>VLOOKUP(A3355,'ADM Details FY17'!$A$3:$F$3515,6,FALSE)</f>
        <v>0</v>
      </c>
      <c r="F3355" s="1">
        <f>VLOOKUP(A3355,'ADM Details FY17'!$A$3:$G$3515,7,FALSE)</f>
        <v>0</v>
      </c>
      <c r="G3355" s="1">
        <f>VLOOKUP(A3355,'ADM Details FY17'!$A$3:$H$3515,8,FALSE)</f>
        <v>0</v>
      </c>
      <c r="H3355" s="1">
        <f>VLOOKUP(A3355,'ADM Details FY17'!$A$3:$I$3515,9,FALSE)</f>
        <v>0</v>
      </c>
      <c r="I3355" s="1">
        <f>VLOOKUP(A3355,'ADM Details FY17'!$A$3:$J$3517,10,FALSE)</f>
        <v>0</v>
      </c>
      <c r="J3355" s="1">
        <f>VLOOKUP(A3355,'ADM Details FY17'!$A$3:$K$3515,11,FALSE)</f>
        <v>0</v>
      </c>
      <c r="K3355" s="1">
        <f>VLOOKUP(A3355,'ADM Details FY17'!$A$3:$M$3515,13,FALSE)</f>
        <v>0</v>
      </c>
      <c r="L3355" s="1">
        <f>VLOOKUP(A3355,'ADM Details FY17'!$A$3:$O$3515,15,FALSE)</f>
        <v>0</v>
      </c>
      <c r="M3355" s="1">
        <f>VLOOKUP(A3355,'ADM Details FY17'!$A$3:$P$3515,16,FALSE)</f>
        <v>0</v>
      </c>
      <c r="N3355" s="1">
        <f>VLOOKUP(A3355,'ADM Details FY17'!$A$3:$Q$3515,17,FALSE)</f>
        <v>0</v>
      </c>
      <c r="O3355" s="1">
        <f>VLOOKUP(A3355,'ADM Details FY17'!$A$3:$S$3515,19,FALSE)</f>
        <v>0</v>
      </c>
      <c r="P3355" s="1">
        <f>VLOOKUP(A3355,'ADM Details FY17'!$A$3:$U$3515,21,FALSE)</f>
        <v>0</v>
      </c>
      <c r="Q3355" s="1">
        <f>VLOOKUP(A3355,'ADM Details FY17'!$A$3:$V$3515,22,FALSE)</f>
        <v>0</v>
      </c>
      <c r="R3355" s="1">
        <f>VLOOKUP(A3355,'ADM Details FY17'!$A$3:$W$3515,23,FALSE)</f>
        <v>0</v>
      </c>
      <c r="S3355" s="1">
        <f>VLOOKUP(A3355,'ADM Details FY17'!$A$3:$X$3515,24,FALSE)</f>
        <v>0</v>
      </c>
      <c r="T3355" s="1">
        <f>VLOOKUP(A3355,'ADM Details FY17'!$A$3:$Y$3515,25,FALSE)</f>
        <v>0</v>
      </c>
      <c r="U3355" s="1">
        <f>VLOOKUP(A3355,'ADM Details FY17'!$A$3:$AA$3515,27,FALSE)</f>
        <v>0</v>
      </c>
      <c r="V3355" s="1">
        <f>IFERROR(VLOOKUP(C3355,'eindex _tget pp '!$A$4:$E$615,5,FALSE),0)</f>
        <v>0</v>
      </c>
      <c r="W3355" s="31">
        <f>IFERROR(VLOOKUP(C3355,'eindex _tget pp '!$A$4:$F$615,6,FALSE),0)</f>
        <v>0</v>
      </c>
      <c r="X3355" s="4">
        <f>IFERROR(VLOOKUP(B3355,'eschools 16'!$A$2:$F$25,6,FALSE),1)</f>
        <v>1</v>
      </c>
      <c r="Y3355" s="1">
        <f t="shared" si="260"/>
        <v>0</v>
      </c>
      <c r="Z3355" s="1">
        <f t="shared" si="261"/>
        <v>0</v>
      </c>
      <c r="AA3355" s="31">
        <f>IFERROR(VLOOKUP(C3355,'eindex _tget pp '!$A$4:$G$615,7,FALSE),0)</f>
        <v>0</v>
      </c>
      <c r="AB3355" s="1">
        <f>VLOOKUP(A3355,'ADM Details FY17'!$A$3:$AB$3515,28,FALSE)</f>
        <v>0</v>
      </c>
      <c r="AC3355" s="1">
        <f t="shared" si="262"/>
        <v>0</v>
      </c>
      <c r="AD3355" s="1">
        <f t="shared" si="263"/>
        <v>0</v>
      </c>
      <c r="AE3355" s="1">
        <f t="shared" si="264"/>
        <v>0</v>
      </c>
    </row>
    <row r="3356" spans="1:31" x14ac:dyDescent="0.25">
      <c r="A3356" t="str">
        <f>B3356&amp;"-"&amp;COUNTIF($B$3:B3356,B3356)</f>
        <v>9179-1</v>
      </c>
      <c r="B3356">
        <v>9179</v>
      </c>
      <c r="C3356" s="18">
        <f>VLOOKUP(A3356,'ADM Details FY17'!$A$3:$D$3515,4,FALSE)</f>
        <v>43802</v>
      </c>
      <c r="D3356" s="1">
        <f>VLOOKUP(A3356,'ADM Details FY17'!$A$3:$E$3515,5,FALSE)</f>
        <v>435.74</v>
      </c>
      <c r="E3356" s="1">
        <f>VLOOKUP(A3356,'ADM Details FY17'!$A$3:$F$3515,6,FALSE)</f>
        <v>5</v>
      </c>
      <c r="F3356" s="1">
        <f>VLOOKUP(A3356,'ADM Details FY17'!$A$3:$G$3515,7,FALSE)</f>
        <v>20.8</v>
      </c>
      <c r="G3356" s="1">
        <f>VLOOKUP(A3356,'ADM Details FY17'!$A$3:$H$3515,8,FALSE)</f>
        <v>2</v>
      </c>
      <c r="H3356" s="1">
        <f>VLOOKUP(A3356,'ADM Details FY17'!$A$3:$I$3515,9,FALSE)</f>
        <v>1</v>
      </c>
      <c r="I3356" s="1">
        <f>VLOOKUP(A3356,'ADM Details FY17'!$A$3:$J$3517,10,FALSE)</f>
        <v>0</v>
      </c>
      <c r="J3356" s="1">
        <f>VLOOKUP(A3356,'ADM Details FY17'!$A$3:$K$3515,11,FALSE)</f>
        <v>0.05</v>
      </c>
      <c r="K3356" s="1">
        <f>VLOOKUP(A3356,'ADM Details FY17'!$A$3:$M$3515,13,FALSE)</f>
        <v>435</v>
      </c>
      <c r="L3356" s="1">
        <f>VLOOKUP(A3356,'ADM Details FY17'!$A$3:$O$3515,15,FALSE)</f>
        <v>0</v>
      </c>
      <c r="M3356" s="1">
        <f>VLOOKUP(A3356,'ADM Details FY17'!$A$3:$P$3515,16,FALSE)</f>
        <v>53.02</v>
      </c>
      <c r="N3356" s="1">
        <f>VLOOKUP(A3356,'ADM Details FY17'!$A$3:$Q$3515,17,FALSE)</f>
        <v>0</v>
      </c>
      <c r="O3356" s="1">
        <f>VLOOKUP(A3356,'ADM Details FY17'!$A$3:$S$3515,19,FALSE)</f>
        <v>0</v>
      </c>
      <c r="P3356" s="1">
        <f>VLOOKUP(A3356,'ADM Details FY17'!$A$3:$U$3515,21,FALSE)</f>
        <v>0</v>
      </c>
      <c r="Q3356" s="1">
        <f>VLOOKUP(A3356,'ADM Details FY17'!$A$3:$V$3515,22,FALSE)</f>
        <v>0</v>
      </c>
      <c r="R3356" s="1">
        <f>VLOOKUP(A3356,'ADM Details FY17'!$A$3:$W$3515,23,FALSE)</f>
        <v>0</v>
      </c>
      <c r="S3356" s="1">
        <f>VLOOKUP(A3356,'ADM Details FY17'!$A$3:$X$3515,24,FALSE)</f>
        <v>0</v>
      </c>
      <c r="T3356" s="1">
        <f>VLOOKUP(A3356,'ADM Details FY17'!$A$3:$Y$3515,25,FALSE)</f>
        <v>0</v>
      </c>
      <c r="U3356" s="1">
        <f>VLOOKUP(A3356,'ADM Details FY17'!$A$3:$AA$3515,27,FALSE)</f>
        <v>0</v>
      </c>
      <c r="V3356" s="1">
        <f>IFERROR(VLOOKUP(C3356,'eindex _tget pp '!$A$4:$E$615,5,FALSE),0)</f>
        <v>454.00578141101448</v>
      </c>
      <c r="W3356" s="31">
        <f>IFERROR(VLOOKUP(C3356,'eindex _tget pp '!$A$4:$F$615,6,FALSE),0)</f>
        <v>3.6729279115</v>
      </c>
      <c r="X3356" s="4">
        <f>IFERROR(VLOOKUP(B3356,'eschools 16'!$A$2:$F$25,6,FALSE),1)</f>
        <v>1</v>
      </c>
      <c r="Y3356" s="1">
        <f t="shared" si="260"/>
        <v>49457.120000000003</v>
      </c>
      <c r="Z3356" s="1">
        <f t="shared" si="261"/>
        <v>434580.83</v>
      </c>
      <c r="AA3356" s="31">
        <f>IFERROR(VLOOKUP(C3356,'eindex _tget pp '!$A$4:$G$615,7,FALSE),0)</f>
        <v>0.53438618000000004</v>
      </c>
      <c r="AB3356" s="1">
        <f>VLOOKUP(A3356,'ADM Details FY17'!$A$3:$AB$3515,28,FALSE)</f>
        <v>0</v>
      </c>
      <c r="AC3356" s="1">
        <f t="shared" si="262"/>
        <v>0</v>
      </c>
      <c r="AD3356" s="1">
        <f t="shared" si="263"/>
        <v>435.74</v>
      </c>
      <c r="AE3356" s="1">
        <f t="shared" si="264"/>
        <v>65361</v>
      </c>
    </row>
    <row r="3357" spans="1:31" x14ac:dyDescent="0.25">
      <c r="A3357" t="str">
        <f>B3357&amp;"-"&amp;COUNTIF($B$3:B3357,B3357)</f>
        <v>9179-2</v>
      </c>
      <c r="B3357">
        <v>9179</v>
      </c>
      <c r="C3357" s="18">
        <f>VLOOKUP(A3357,'ADM Details FY17'!$A$3:$D$3515,4,FALSE)</f>
        <v>43877</v>
      </c>
      <c r="D3357" s="1">
        <f>VLOOKUP(A3357,'ADM Details FY17'!$A$3:$E$3515,5,FALSE)</f>
        <v>2</v>
      </c>
      <c r="E3357" s="1">
        <f>VLOOKUP(A3357,'ADM Details FY17'!$A$3:$F$3515,6,FALSE)</f>
        <v>0</v>
      </c>
      <c r="F3357" s="1">
        <f>VLOOKUP(A3357,'ADM Details FY17'!$A$3:$G$3515,7,FALSE)</f>
        <v>1</v>
      </c>
      <c r="G3357" s="1">
        <f>VLOOKUP(A3357,'ADM Details FY17'!$A$3:$H$3515,8,FALSE)</f>
        <v>0</v>
      </c>
      <c r="H3357" s="1">
        <f>VLOOKUP(A3357,'ADM Details FY17'!$A$3:$I$3515,9,FALSE)</f>
        <v>0</v>
      </c>
      <c r="I3357" s="1">
        <f>VLOOKUP(A3357,'ADM Details FY17'!$A$3:$J$3517,10,FALSE)</f>
        <v>0</v>
      </c>
      <c r="J3357" s="1">
        <f>VLOOKUP(A3357,'ADM Details FY17'!$A$3:$K$3515,11,FALSE)</f>
        <v>0</v>
      </c>
      <c r="K3357" s="1">
        <f>VLOOKUP(A3357,'ADM Details FY17'!$A$3:$M$3515,13,FALSE)</f>
        <v>2</v>
      </c>
      <c r="L3357" s="1">
        <f>VLOOKUP(A3357,'ADM Details FY17'!$A$3:$O$3515,15,FALSE)</f>
        <v>0</v>
      </c>
      <c r="M3357" s="1">
        <f>VLOOKUP(A3357,'ADM Details FY17'!$A$3:$P$3515,16,FALSE)</f>
        <v>0</v>
      </c>
      <c r="N3357" s="1">
        <f>VLOOKUP(A3357,'ADM Details FY17'!$A$3:$Q$3515,17,FALSE)</f>
        <v>0</v>
      </c>
      <c r="O3357" s="1">
        <f>VLOOKUP(A3357,'ADM Details FY17'!$A$3:$S$3515,19,FALSE)</f>
        <v>0</v>
      </c>
      <c r="P3357" s="1">
        <f>VLOOKUP(A3357,'ADM Details FY17'!$A$3:$U$3515,21,FALSE)</f>
        <v>0</v>
      </c>
      <c r="Q3357" s="1">
        <f>VLOOKUP(A3357,'ADM Details FY17'!$A$3:$V$3515,22,FALSE)</f>
        <v>0</v>
      </c>
      <c r="R3357" s="1">
        <f>VLOOKUP(A3357,'ADM Details FY17'!$A$3:$W$3515,23,FALSE)</f>
        <v>0</v>
      </c>
      <c r="S3357" s="1">
        <f>VLOOKUP(A3357,'ADM Details FY17'!$A$3:$X$3515,24,FALSE)</f>
        <v>0</v>
      </c>
      <c r="T3357" s="1">
        <f>VLOOKUP(A3357,'ADM Details FY17'!$A$3:$Y$3515,25,FALSE)</f>
        <v>0</v>
      </c>
      <c r="U3357" s="1">
        <f>VLOOKUP(A3357,'ADM Details FY17'!$A$3:$AA$3515,27,FALSE)</f>
        <v>0</v>
      </c>
      <c r="V3357" s="1">
        <f>IFERROR(VLOOKUP(C3357,'eindex _tget pp '!$A$4:$E$615,5,FALSE),0)</f>
        <v>368.29343461474542</v>
      </c>
      <c r="W3357" s="31">
        <f>IFERROR(VLOOKUP(C3357,'eindex _tget pp '!$A$4:$F$615,6,FALSE),0)</f>
        <v>0.64318991780000001</v>
      </c>
      <c r="X3357" s="4">
        <f>IFERROR(VLOOKUP(B3357,'eschools 16'!$A$2:$F$25,6,FALSE),1)</f>
        <v>1</v>
      </c>
      <c r="Y3357" s="1">
        <f t="shared" si="260"/>
        <v>184.15</v>
      </c>
      <c r="Z3357" s="1">
        <f t="shared" si="261"/>
        <v>349.9</v>
      </c>
      <c r="AA3357" s="31">
        <f>IFERROR(VLOOKUP(C3357,'eindex _tget pp '!$A$4:$G$615,7,FALSE),0)</f>
        <v>0.48889373899999999</v>
      </c>
      <c r="AB3357" s="1">
        <f>VLOOKUP(A3357,'ADM Details FY17'!$A$3:$AB$3515,28,FALSE)</f>
        <v>0</v>
      </c>
      <c r="AC3357" s="1">
        <f t="shared" si="262"/>
        <v>0</v>
      </c>
      <c r="AD3357" s="1">
        <f t="shared" si="263"/>
        <v>2</v>
      </c>
      <c r="AE3357" s="1">
        <f t="shared" si="264"/>
        <v>300</v>
      </c>
    </row>
    <row r="3358" spans="1:31" x14ac:dyDescent="0.25">
      <c r="A3358" t="str">
        <f>B3358&amp;"-"&amp;COUNTIF($B$3:B3358,B3358)</f>
        <v>9179-3</v>
      </c>
      <c r="B3358">
        <v>9179</v>
      </c>
      <c r="C3358" s="18">
        <f>VLOOKUP(A3358,'ADM Details FY17'!$A$3:$D$3515,4,FALSE)</f>
        <v>46961</v>
      </c>
      <c r="D3358" s="1">
        <f>VLOOKUP(A3358,'ADM Details FY17'!$A$3:$E$3515,5,FALSE)</f>
        <v>1.1000000000000001</v>
      </c>
      <c r="E3358" s="1">
        <f>VLOOKUP(A3358,'ADM Details FY17'!$A$3:$F$3515,6,FALSE)</f>
        <v>0</v>
      </c>
      <c r="F3358" s="1">
        <f>VLOOKUP(A3358,'ADM Details FY17'!$A$3:$G$3515,7,FALSE)</f>
        <v>0</v>
      </c>
      <c r="G3358" s="1">
        <f>VLOOKUP(A3358,'ADM Details FY17'!$A$3:$H$3515,8,FALSE)</f>
        <v>0</v>
      </c>
      <c r="H3358" s="1">
        <f>VLOOKUP(A3358,'ADM Details FY17'!$A$3:$I$3515,9,FALSE)</f>
        <v>0</v>
      </c>
      <c r="I3358" s="1">
        <f>VLOOKUP(A3358,'ADM Details FY17'!$A$3:$J$3517,10,FALSE)</f>
        <v>0</v>
      </c>
      <c r="J3358" s="1">
        <f>VLOOKUP(A3358,'ADM Details FY17'!$A$3:$K$3515,11,FALSE)</f>
        <v>0</v>
      </c>
      <c r="K3358" s="1">
        <f>VLOOKUP(A3358,'ADM Details FY17'!$A$3:$M$3515,13,FALSE)</f>
        <v>1.1000000000000001</v>
      </c>
      <c r="L3358" s="1">
        <f>VLOOKUP(A3358,'ADM Details FY17'!$A$3:$O$3515,15,FALSE)</f>
        <v>0</v>
      </c>
      <c r="M3358" s="1">
        <f>VLOOKUP(A3358,'ADM Details FY17'!$A$3:$P$3515,16,FALSE)</f>
        <v>0</v>
      </c>
      <c r="N3358" s="1">
        <f>VLOOKUP(A3358,'ADM Details FY17'!$A$3:$Q$3515,17,FALSE)</f>
        <v>0</v>
      </c>
      <c r="O3358" s="1">
        <f>VLOOKUP(A3358,'ADM Details FY17'!$A$3:$S$3515,19,FALSE)</f>
        <v>0</v>
      </c>
      <c r="P3358" s="1">
        <f>VLOOKUP(A3358,'ADM Details FY17'!$A$3:$U$3515,21,FALSE)</f>
        <v>0</v>
      </c>
      <c r="Q3358" s="1">
        <f>VLOOKUP(A3358,'ADM Details FY17'!$A$3:$V$3515,22,FALSE)</f>
        <v>0</v>
      </c>
      <c r="R3358" s="1">
        <f>VLOOKUP(A3358,'ADM Details FY17'!$A$3:$W$3515,23,FALSE)</f>
        <v>0</v>
      </c>
      <c r="S3358" s="1">
        <f>VLOOKUP(A3358,'ADM Details FY17'!$A$3:$X$3515,24,FALSE)</f>
        <v>0</v>
      </c>
      <c r="T3358" s="1">
        <f>VLOOKUP(A3358,'ADM Details FY17'!$A$3:$Y$3515,25,FALSE)</f>
        <v>0</v>
      </c>
      <c r="U3358" s="1">
        <f>VLOOKUP(A3358,'ADM Details FY17'!$A$3:$AA$3515,27,FALSE)</f>
        <v>0</v>
      </c>
      <c r="V3358" s="1">
        <f>IFERROR(VLOOKUP(C3358,'eindex _tget pp '!$A$4:$E$615,5,FALSE),0)</f>
        <v>0</v>
      </c>
      <c r="W3358" s="31">
        <f>IFERROR(VLOOKUP(C3358,'eindex _tget pp '!$A$4:$F$615,6,FALSE),0)</f>
        <v>0.31863044439999999</v>
      </c>
      <c r="X3358" s="4">
        <f>IFERROR(VLOOKUP(B3358,'eschools 16'!$A$2:$F$25,6,FALSE),1)</f>
        <v>1</v>
      </c>
      <c r="Y3358" s="1">
        <f t="shared" si="260"/>
        <v>0</v>
      </c>
      <c r="Z3358" s="1">
        <f t="shared" si="261"/>
        <v>95.33</v>
      </c>
      <c r="AA3358" s="31">
        <f>IFERROR(VLOOKUP(C3358,'eindex _tget pp '!$A$4:$G$615,7,FALSE),0)</f>
        <v>0.273342056</v>
      </c>
      <c r="AB3358" s="1">
        <f>VLOOKUP(A3358,'ADM Details FY17'!$A$3:$AB$3515,28,FALSE)</f>
        <v>0</v>
      </c>
      <c r="AC3358" s="1">
        <f t="shared" si="262"/>
        <v>0</v>
      </c>
      <c r="AD3358" s="1">
        <f t="shared" si="263"/>
        <v>1.1000000000000001</v>
      </c>
      <c r="AE3358" s="1">
        <f t="shared" si="264"/>
        <v>165</v>
      </c>
    </row>
    <row r="3359" spans="1:31" x14ac:dyDescent="0.25">
      <c r="A3359" t="str">
        <f>B3359&amp;"-"&amp;COUNTIF($B$3:B3359,B3359)</f>
        <v>9179-4</v>
      </c>
      <c r="B3359">
        <v>9179</v>
      </c>
      <c r="C3359" s="18">
        <f>VLOOKUP(A3359,'ADM Details FY17'!$A$3:$D$3515,4,FALSE)</f>
        <v>46979</v>
      </c>
      <c r="D3359" s="1">
        <f>VLOOKUP(A3359,'ADM Details FY17'!$A$3:$E$3515,5,FALSE)</f>
        <v>1</v>
      </c>
      <c r="E3359" s="1">
        <f>VLOOKUP(A3359,'ADM Details FY17'!$A$3:$F$3515,6,FALSE)</f>
        <v>0</v>
      </c>
      <c r="F3359" s="1">
        <f>VLOOKUP(A3359,'ADM Details FY17'!$A$3:$G$3515,7,FALSE)</f>
        <v>0</v>
      </c>
      <c r="G3359" s="1">
        <f>VLOOKUP(A3359,'ADM Details FY17'!$A$3:$H$3515,8,FALSE)</f>
        <v>0</v>
      </c>
      <c r="H3359" s="1">
        <f>VLOOKUP(A3359,'ADM Details FY17'!$A$3:$I$3515,9,FALSE)</f>
        <v>0</v>
      </c>
      <c r="I3359" s="1">
        <f>VLOOKUP(A3359,'ADM Details FY17'!$A$3:$J$3517,10,FALSE)</f>
        <v>0</v>
      </c>
      <c r="J3359" s="1">
        <f>VLOOKUP(A3359,'ADM Details FY17'!$A$3:$K$3515,11,FALSE)</f>
        <v>0</v>
      </c>
      <c r="K3359" s="1">
        <f>VLOOKUP(A3359,'ADM Details FY17'!$A$3:$M$3515,13,FALSE)</f>
        <v>1</v>
      </c>
      <c r="L3359" s="1">
        <f>VLOOKUP(A3359,'ADM Details FY17'!$A$3:$O$3515,15,FALSE)</f>
        <v>0</v>
      </c>
      <c r="M3359" s="1">
        <f>VLOOKUP(A3359,'ADM Details FY17'!$A$3:$P$3515,16,FALSE)</f>
        <v>0</v>
      </c>
      <c r="N3359" s="1">
        <f>VLOOKUP(A3359,'ADM Details FY17'!$A$3:$Q$3515,17,FALSE)</f>
        <v>0</v>
      </c>
      <c r="O3359" s="1">
        <f>VLOOKUP(A3359,'ADM Details FY17'!$A$3:$S$3515,19,FALSE)</f>
        <v>0</v>
      </c>
      <c r="P3359" s="1">
        <f>VLOOKUP(A3359,'ADM Details FY17'!$A$3:$U$3515,21,FALSE)</f>
        <v>0</v>
      </c>
      <c r="Q3359" s="1">
        <f>VLOOKUP(A3359,'ADM Details FY17'!$A$3:$V$3515,22,FALSE)</f>
        <v>0</v>
      </c>
      <c r="R3359" s="1">
        <f>VLOOKUP(A3359,'ADM Details FY17'!$A$3:$W$3515,23,FALSE)</f>
        <v>0</v>
      </c>
      <c r="S3359" s="1">
        <f>VLOOKUP(A3359,'ADM Details FY17'!$A$3:$X$3515,24,FALSE)</f>
        <v>0</v>
      </c>
      <c r="T3359" s="1">
        <f>VLOOKUP(A3359,'ADM Details FY17'!$A$3:$Y$3515,25,FALSE)</f>
        <v>0</v>
      </c>
      <c r="U3359" s="1">
        <f>VLOOKUP(A3359,'ADM Details FY17'!$A$3:$AA$3515,27,FALSE)</f>
        <v>0</v>
      </c>
      <c r="V3359" s="1">
        <f>IFERROR(VLOOKUP(C3359,'eindex _tget pp '!$A$4:$E$615,5,FALSE),0)</f>
        <v>769.10153769067654</v>
      </c>
      <c r="W3359" s="31">
        <f>IFERROR(VLOOKUP(C3359,'eindex _tget pp '!$A$4:$F$615,6,FALSE),0)</f>
        <v>1.9955521261</v>
      </c>
      <c r="X3359" s="4">
        <f>IFERROR(VLOOKUP(B3359,'eschools 16'!$A$2:$F$25,6,FALSE),1)</f>
        <v>1</v>
      </c>
      <c r="Y3359" s="1">
        <f t="shared" si="260"/>
        <v>192.28</v>
      </c>
      <c r="Z3359" s="1">
        <f t="shared" si="261"/>
        <v>542.79</v>
      </c>
      <c r="AA3359" s="31">
        <f>IFERROR(VLOOKUP(C3359,'eindex _tget pp '!$A$4:$G$615,7,FALSE),0)</f>
        <v>0.60733533799999995</v>
      </c>
      <c r="AB3359" s="1">
        <f>VLOOKUP(A3359,'ADM Details FY17'!$A$3:$AB$3515,28,FALSE)</f>
        <v>0</v>
      </c>
      <c r="AC3359" s="1">
        <f t="shared" si="262"/>
        <v>0</v>
      </c>
      <c r="AD3359" s="1">
        <f t="shared" si="263"/>
        <v>1</v>
      </c>
      <c r="AE3359" s="1">
        <f t="shared" si="264"/>
        <v>150</v>
      </c>
    </row>
    <row r="3360" spans="1:31" x14ac:dyDescent="0.25">
      <c r="A3360" t="str">
        <f>B3360&amp;"-"&amp;COUNTIF($B$3:B3360,B3360)</f>
        <v>9179-5</v>
      </c>
      <c r="B3360">
        <v>9179</v>
      </c>
      <c r="C3360" s="18">
        <f>VLOOKUP(A3360,'ADM Details FY17'!$A$3:$D$3515,4,FALSE)</f>
        <v>47001</v>
      </c>
      <c r="D3360" s="1">
        <f>VLOOKUP(A3360,'ADM Details FY17'!$A$3:$E$3515,5,FALSE)</f>
        <v>1</v>
      </c>
      <c r="E3360" s="1">
        <f>VLOOKUP(A3360,'ADM Details FY17'!$A$3:$F$3515,6,FALSE)</f>
        <v>0</v>
      </c>
      <c r="F3360" s="1">
        <f>VLOOKUP(A3360,'ADM Details FY17'!$A$3:$G$3515,7,FALSE)</f>
        <v>0</v>
      </c>
      <c r="G3360" s="1">
        <f>VLOOKUP(A3360,'ADM Details FY17'!$A$3:$H$3515,8,FALSE)</f>
        <v>0</v>
      </c>
      <c r="H3360" s="1">
        <f>VLOOKUP(A3360,'ADM Details FY17'!$A$3:$I$3515,9,FALSE)</f>
        <v>0</v>
      </c>
      <c r="I3360" s="1">
        <f>VLOOKUP(A3360,'ADM Details FY17'!$A$3:$J$3517,10,FALSE)</f>
        <v>0</v>
      </c>
      <c r="J3360" s="1">
        <f>VLOOKUP(A3360,'ADM Details FY17'!$A$3:$K$3515,11,FALSE)</f>
        <v>0</v>
      </c>
      <c r="K3360" s="1">
        <f>VLOOKUP(A3360,'ADM Details FY17'!$A$3:$M$3515,13,FALSE)</f>
        <v>1</v>
      </c>
      <c r="L3360" s="1">
        <f>VLOOKUP(A3360,'ADM Details FY17'!$A$3:$O$3515,15,FALSE)</f>
        <v>0</v>
      </c>
      <c r="M3360" s="1">
        <f>VLOOKUP(A3360,'ADM Details FY17'!$A$3:$P$3515,16,FALSE)</f>
        <v>0</v>
      </c>
      <c r="N3360" s="1">
        <f>VLOOKUP(A3360,'ADM Details FY17'!$A$3:$Q$3515,17,FALSE)</f>
        <v>0</v>
      </c>
      <c r="O3360" s="1">
        <f>VLOOKUP(A3360,'ADM Details FY17'!$A$3:$S$3515,19,FALSE)</f>
        <v>0</v>
      </c>
      <c r="P3360" s="1">
        <f>VLOOKUP(A3360,'ADM Details FY17'!$A$3:$U$3515,21,FALSE)</f>
        <v>0</v>
      </c>
      <c r="Q3360" s="1">
        <f>VLOOKUP(A3360,'ADM Details FY17'!$A$3:$V$3515,22,FALSE)</f>
        <v>0</v>
      </c>
      <c r="R3360" s="1">
        <f>VLOOKUP(A3360,'ADM Details FY17'!$A$3:$W$3515,23,FALSE)</f>
        <v>0</v>
      </c>
      <c r="S3360" s="1">
        <f>VLOOKUP(A3360,'ADM Details FY17'!$A$3:$X$3515,24,FALSE)</f>
        <v>0</v>
      </c>
      <c r="T3360" s="1">
        <f>VLOOKUP(A3360,'ADM Details FY17'!$A$3:$Y$3515,25,FALSE)</f>
        <v>0</v>
      </c>
      <c r="U3360" s="1">
        <f>VLOOKUP(A3360,'ADM Details FY17'!$A$3:$AA$3515,27,FALSE)</f>
        <v>0</v>
      </c>
      <c r="V3360" s="1">
        <f>IFERROR(VLOOKUP(C3360,'eindex _tget pp '!$A$4:$E$615,5,FALSE),0)</f>
        <v>594.36588471020877</v>
      </c>
      <c r="W3360" s="31">
        <f>IFERROR(VLOOKUP(C3360,'eindex _tget pp '!$A$4:$F$615,6,FALSE),0)</f>
        <v>1.1539599354000001</v>
      </c>
      <c r="X3360" s="4">
        <f>IFERROR(VLOOKUP(B3360,'eschools 16'!$A$2:$F$25,6,FALSE),1)</f>
        <v>1</v>
      </c>
      <c r="Y3360" s="1">
        <f t="shared" si="260"/>
        <v>148.59</v>
      </c>
      <c r="Z3360" s="1">
        <f t="shared" si="261"/>
        <v>313.88</v>
      </c>
      <c r="AA3360" s="31">
        <f>IFERROR(VLOOKUP(C3360,'eindex _tget pp '!$A$4:$G$615,7,FALSE),0)</f>
        <v>0.60739051300000002</v>
      </c>
      <c r="AB3360" s="1">
        <f>VLOOKUP(A3360,'ADM Details FY17'!$A$3:$AB$3515,28,FALSE)</f>
        <v>0</v>
      </c>
      <c r="AC3360" s="1">
        <f t="shared" si="262"/>
        <v>0</v>
      </c>
      <c r="AD3360" s="1">
        <f t="shared" si="263"/>
        <v>1</v>
      </c>
      <c r="AE3360" s="1">
        <f t="shared" si="264"/>
        <v>150</v>
      </c>
    </row>
    <row r="3361" spans="1:31" x14ac:dyDescent="0.25">
      <c r="A3361" t="str">
        <f>B3361&amp;"-"&amp;COUNTIF($B$3:B3361,B3361)</f>
        <v>9179-6</v>
      </c>
      <c r="B3361">
        <v>9179</v>
      </c>
      <c r="C3361" s="18">
        <f>VLOOKUP(A3361,'ADM Details FY17'!$A$3:$D$3515,4,FALSE)</f>
        <v>45047</v>
      </c>
      <c r="D3361" s="1">
        <f>VLOOKUP(A3361,'ADM Details FY17'!$A$3:$E$3515,5,FALSE)</f>
        <v>9.31</v>
      </c>
      <c r="E3361" s="1">
        <f>VLOOKUP(A3361,'ADM Details FY17'!$A$3:$F$3515,6,FALSE)</f>
        <v>0</v>
      </c>
      <c r="F3361" s="1">
        <f>VLOOKUP(A3361,'ADM Details FY17'!$A$3:$G$3515,7,FALSE)</f>
        <v>0</v>
      </c>
      <c r="G3361" s="1">
        <f>VLOOKUP(A3361,'ADM Details FY17'!$A$3:$H$3515,8,FALSE)</f>
        <v>0</v>
      </c>
      <c r="H3361" s="1">
        <f>VLOOKUP(A3361,'ADM Details FY17'!$A$3:$I$3515,9,FALSE)</f>
        <v>0</v>
      </c>
      <c r="I3361" s="1">
        <f>VLOOKUP(A3361,'ADM Details FY17'!$A$3:$J$3517,10,FALSE)</f>
        <v>0</v>
      </c>
      <c r="J3361" s="1">
        <f>VLOOKUP(A3361,'ADM Details FY17'!$A$3:$K$3515,11,FALSE)</f>
        <v>0</v>
      </c>
      <c r="K3361" s="1">
        <f>VLOOKUP(A3361,'ADM Details FY17'!$A$3:$M$3515,13,FALSE)</f>
        <v>9.31</v>
      </c>
      <c r="L3361" s="1">
        <f>VLOOKUP(A3361,'ADM Details FY17'!$A$3:$O$3515,15,FALSE)</f>
        <v>0</v>
      </c>
      <c r="M3361" s="1">
        <f>VLOOKUP(A3361,'ADM Details FY17'!$A$3:$P$3515,16,FALSE)</f>
        <v>1</v>
      </c>
      <c r="N3361" s="1">
        <f>VLOOKUP(A3361,'ADM Details FY17'!$A$3:$Q$3515,17,FALSE)</f>
        <v>0</v>
      </c>
      <c r="O3361" s="1">
        <f>VLOOKUP(A3361,'ADM Details FY17'!$A$3:$S$3515,19,FALSE)</f>
        <v>0</v>
      </c>
      <c r="P3361" s="1">
        <f>VLOOKUP(A3361,'ADM Details FY17'!$A$3:$U$3515,21,FALSE)</f>
        <v>0</v>
      </c>
      <c r="Q3361" s="1">
        <f>VLOOKUP(A3361,'ADM Details FY17'!$A$3:$V$3515,22,FALSE)</f>
        <v>0</v>
      </c>
      <c r="R3361" s="1">
        <f>VLOOKUP(A3361,'ADM Details FY17'!$A$3:$W$3515,23,FALSE)</f>
        <v>0</v>
      </c>
      <c r="S3361" s="1">
        <f>VLOOKUP(A3361,'ADM Details FY17'!$A$3:$X$3515,24,FALSE)</f>
        <v>0</v>
      </c>
      <c r="T3361" s="1">
        <f>VLOOKUP(A3361,'ADM Details FY17'!$A$3:$Y$3515,25,FALSE)</f>
        <v>0</v>
      </c>
      <c r="U3361" s="1">
        <f>VLOOKUP(A3361,'ADM Details FY17'!$A$3:$AA$3515,27,FALSE)</f>
        <v>0</v>
      </c>
      <c r="V3361" s="1">
        <f>IFERROR(VLOOKUP(C3361,'eindex _tget pp '!$A$4:$E$615,5,FALSE),0)</f>
        <v>83.620651896782661</v>
      </c>
      <c r="W3361" s="31">
        <f>IFERROR(VLOOKUP(C3361,'eindex _tget pp '!$A$4:$F$615,6,FALSE),0)</f>
        <v>0.66135081969999998</v>
      </c>
      <c r="X3361" s="4">
        <f>IFERROR(VLOOKUP(B3361,'eschools 16'!$A$2:$F$25,6,FALSE),1)</f>
        <v>1</v>
      </c>
      <c r="Y3361" s="1">
        <f t="shared" si="260"/>
        <v>194.63</v>
      </c>
      <c r="Z3361" s="1">
        <f t="shared" si="261"/>
        <v>1674.75</v>
      </c>
      <c r="AA3361" s="31">
        <f>IFERROR(VLOOKUP(C3361,'eindex _tget pp '!$A$4:$G$615,7,FALSE),0)</f>
        <v>0.38829070799999998</v>
      </c>
      <c r="AB3361" s="1">
        <f>VLOOKUP(A3361,'ADM Details FY17'!$A$3:$AB$3515,28,FALSE)</f>
        <v>0</v>
      </c>
      <c r="AC3361" s="1">
        <f t="shared" si="262"/>
        <v>0</v>
      </c>
      <c r="AD3361" s="1">
        <f t="shared" si="263"/>
        <v>9.31</v>
      </c>
      <c r="AE3361" s="1">
        <f t="shared" si="264"/>
        <v>1396.5</v>
      </c>
    </row>
    <row r="3362" spans="1:31" x14ac:dyDescent="0.25">
      <c r="A3362" t="str">
        <f>B3362&amp;"-"&amp;COUNTIF($B$3:B3362,B3362)</f>
        <v>9179-7</v>
      </c>
      <c r="B3362">
        <v>9179</v>
      </c>
      <c r="C3362" s="18">
        <f>VLOOKUP(A3362,'ADM Details FY17'!$A$3:$D$3515,4,FALSE)</f>
        <v>45070</v>
      </c>
      <c r="D3362" s="1">
        <f>VLOOKUP(A3362,'ADM Details FY17'!$A$3:$E$3515,5,FALSE)</f>
        <v>1</v>
      </c>
      <c r="E3362" s="1">
        <f>VLOOKUP(A3362,'ADM Details FY17'!$A$3:$F$3515,6,FALSE)</f>
        <v>0</v>
      </c>
      <c r="F3362" s="1">
        <f>VLOOKUP(A3362,'ADM Details FY17'!$A$3:$G$3515,7,FALSE)</f>
        <v>0</v>
      </c>
      <c r="G3362" s="1">
        <f>VLOOKUP(A3362,'ADM Details FY17'!$A$3:$H$3515,8,FALSE)</f>
        <v>0</v>
      </c>
      <c r="H3362" s="1">
        <f>VLOOKUP(A3362,'ADM Details FY17'!$A$3:$I$3515,9,FALSE)</f>
        <v>0</v>
      </c>
      <c r="I3362" s="1">
        <f>VLOOKUP(A3362,'ADM Details FY17'!$A$3:$J$3517,10,FALSE)</f>
        <v>0</v>
      </c>
      <c r="J3362" s="1">
        <f>VLOOKUP(A3362,'ADM Details FY17'!$A$3:$K$3515,11,FALSE)</f>
        <v>0</v>
      </c>
      <c r="K3362" s="1">
        <f>VLOOKUP(A3362,'ADM Details FY17'!$A$3:$M$3515,13,FALSE)</f>
        <v>1</v>
      </c>
      <c r="L3362" s="1">
        <f>VLOOKUP(A3362,'ADM Details FY17'!$A$3:$O$3515,15,FALSE)</f>
        <v>0</v>
      </c>
      <c r="M3362" s="1">
        <f>VLOOKUP(A3362,'ADM Details FY17'!$A$3:$P$3515,16,FALSE)</f>
        <v>1</v>
      </c>
      <c r="N3362" s="1">
        <f>VLOOKUP(A3362,'ADM Details FY17'!$A$3:$Q$3515,17,FALSE)</f>
        <v>0</v>
      </c>
      <c r="O3362" s="1">
        <f>VLOOKUP(A3362,'ADM Details FY17'!$A$3:$S$3515,19,FALSE)</f>
        <v>0</v>
      </c>
      <c r="P3362" s="1">
        <f>VLOOKUP(A3362,'ADM Details FY17'!$A$3:$U$3515,21,FALSE)</f>
        <v>0</v>
      </c>
      <c r="Q3362" s="1">
        <f>VLOOKUP(A3362,'ADM Details FY17'!$A$3:$V$3515,22,FALSE)</f>
        <v>0</v>
      </c>
      <c r="R3362" s="1">
        <f>VLOOKUP(A3362,'ADM Details FY17'!$A$3:$W$3515,23,FALSE)</f>
        <v>0</v>
      </c>
      <c r="S3362" s="1">
        <f>VLOOKUP(A3362,'ADM Details FY17'!$A$3:$X$3515,24,FALSE)</f>
        <v>0</v>
      </c>
      <c r="T3362" s="1">
        <f>VLOOKUP(A3362,'ADM Details FY17'!$A$3:$Y$3515,25,FALSE)</f>
        <v>0</v>
      </c>
      <c r="U3362" s="1">
        <f>VLOOKUP(A3362,'ADM Details FY17'!$A$3:$AA$3515,27,FALSE)</f>
        <v>0</v>
      </c>
      <c r="V3362" s="1">
        <f>IFERROR(VLOOKUP(C3362,'eindex _tget pp '!$A$4:$E$615,5,FALSE),0)</f>
        <v>1923.466170566644</v>
      </c>
      <c r="W3362" s="31">
        <f>IFERROR(VLOOKUP(C3362,'eindex _tget pp '!$A$4:$F$615,6,FALSE),0)</f>
        <v>1.0213142019000001</v>
      </c>
      <c r="X3362" s="4">
        <f>IFERROR(VLOOKUP(B3362,'eschools 16'!$A$2:$F$25,6,FALSE),1)</f>
        <v>1</v>
      </c>
      <c r="Y3362" s="1">
        <f t="shared" si="260"/>
        <v>480.87</v>
      </c>
      <c r="Z3362" s="1">
        <f t="shared" si="261"/>
        <v>277.8</v>
      </c>
      <c r="AA3362" s="31">
        <f>IFERROR(VLOOKUP(C3362,'eindex _tget pp '!$A$4:$G$615,7,FALSE),0)</f>
        <v>0.84270771099999997</v>
      </c>
      <c r="AB3362" s="1">
        <f>VLOOKUP(A3362,'ADM Details FY17'!$A$3:$AB$3515,28,FALSE)</f>
        <v>0</v>
      </c>
      <c r="AC3362" s="1">
        <f t="shared" si="262"/>
        <v>0</v>
      </c>
      <c r="AD3362" s="1">
        <f t="shared" si="263"/>
        <v>1</v>
      </c>
      <c r="AE3362" s="1">
        <f t="shared" si="264"/>
        <v>150</v>
      </c>
    </row>
    <row r="3363" spans="1:31" x14ac:dyDescent="0.25">
      <c r="A3363" t="str">
        <f>B3363&amp;"-"&amp;COUNTIF($B$3:B3363,B3363)</f>
        <v>9179-8</v>
      </c>
      <c r="B3363">
        <v>9179</v>
      </c>
      <c r="C3363" s="18">
        <f>VLOOKUP(A3363,'ADM Details FY17'!$A$3:$D$3515,4,FALSE)</f>
        <v>0</v>
      </c>
      <c r="D3363" s="1">
        <f>VLOOKUP(A3363,'ADM Details FY17'!$A$3:$E$3515,5,FALSE)</f>
        <v>0</v>
      </c>
      <c r="E3363" s="1">
        <f>VLOOKUP(A3363,'ADM Details FY17'!$A$3:$F$3515,6,FALSE)</f>
        <v>0</v>
      </c>
      <c r="F3363" s="1">
        <f>VLOOKUP(A3363,'ADM Details FY17'!$A$3:$G$3515,7,FALSE)</f>
        <v>0</v>
      </c>
      <c r="G3363" s="1">
        <f>VLOOKUP(A3363,'ADM Details FY17'!$A$3:$H$3515,8,FALSE)</f>
        <v>0</v>
      </c>
      <c r="H3363" s="1">
        <f>VLOOKUP(A3363,'ADM Details FY17'!$A$3:$I$3515,9,FALSE)</f>
        <v>0</v>
      </c>
      <c r="I3363" s="1">
        <f>VLOOKUP(A3363,'ADM Details FY17'!$A$3:$J$3517,10,FALSE)</f>
        <v>0</v>
      </c>
      <c r="J3363" s="1">
        <f>VLOOKUP(A3363,'ADM Details FY17'!$A$3:$K$3515,11,FALSE)</f>
        <v>0</v>
      </c>
      <c r="K3363" s="1">
        <f>VLOOKUP(A3363,'ADM Details FY17'!$A$3:$M$3515,13,FALSE)</f>
        <v>0</v>
      </c>
      <c r="L3363" s="1">
        <f>VLOOKUP(A3363,'ADM Details FY17'!$A$3:$O$3515,15,FALSE)</f>
        <v>0</v>
      </c>
      <c r="M3363" s="1">
        <f>VLOOKUP(A3363,'ADM Details FY17'!$A$3:$P$3515,16,FALSE)</f>
        <v>0</v>
      </c>
      <c r="N3363" s="1">
        <f>VLOOKUP(A3363,'ADM Details FY17'!$A$3:$Q$3515,17,FALSE)</f>
        <v>0</v>
      </c>
      <c r="O3363" s="1">
        <f>VLOOKUP(A3363,'ADM Details FY17'!$A$3:$S$3515,19,FALSE)</f>
        <v>0</v>
      </c>
      <c r="P3363" s="1">
        <f>VLOOKUP(A3363,'ADM Details FY17'!$A$3:$U$3515,21,FALSE)</f>
        <v>0</v>
      </c>
      <c r="Q3363" s="1">
        <f>VLOOKUP(A3363,'ADM Details FY17'!$A$3:$V$3515,22,FALSE)</f>
        <v>0</v>
      </c>
      <c r="R3363" s="1">
        <f>VLOOKUP(A3363,'ADM Details FY17'!$A$3:$W$3515,23,FALSE)</f>
        <v>0</v>
      </c>
      <c r="S3363" s="1">
        <f>VLOOKUP(A3363,'ADM Details FY17'!$A$3:$X$3515,24,FALSE)</f>
        <v>0</v>
      </c>
      <c r="T3363" s="1">
        <f>VLOOKUP(A3363,'ADM Details FY17'!$A$3:$Y$3515,25,FALSE)</f>
        <v>0</v>
      </c>
      <c r="U3363" s="1">
        <f>VLOOKUP(A3363,'ADM Details FY17'!$A$3:$AA$3515,27,FALSE)</f>
        <v>0</v>
      </c>
      <c r="V3363" s="1">
        <f>IFERROR(VLOOKUP(C3363,'eindex _tget pp '!$A$4:$E$615,5,FALSE),0)</f>
        <v>0</v>
      </c>
      <c r="W3363" s="31">
        <f>IFERROR(VLOOKUP(C3363,'eindex _tget pp '!$A$4:$F$615,6,FALSE),0)</f>
        <v>0</v>
      </c>
      <c r="X3363" s="4">
        <f>IFERROR(VLOOKUP(B3363,'eschools 16'!$A$2:$F$25,6,FALSE),1)</f>
        <v>1</v>
      </c>
      <c r="Y3363" s="1">
        <f t="shared" si="260"/>
        <v>0</v>
      </c>
      <c r="Z3363" s="1">
        <f t="shared" si="261"/>
        <v>0</v>
      </c>
      <c r="AA3363" s="31">
        <f>IFERROR(VLOOKUP(C3363,'eindex _tget pp '!$A$4:$G$615,7,FALSE),0)</f>
        <v>0</v>
      </c>
      <c r="AB3363" s="1">
        <f>VLOOKUP(A3363,'ADM Details FY17'!$A$3:$AB$3515,28,FALSE)</f>
        <v>0</v>
      </c>
      <c r="AC3363" s="1">
        <f t="shared" si="262"/>
        <v>0</v>
      </c>
      <c r="AD3363" s="1">
        <f t="shared" si="263"/>
        <v>0</v>
      </c>
      <c r="AE3363" s="1">
        <f t="shared" si="264"/>
        <v>0</v>
      </c>
    </row>
    <row r="3364" spans="1:31" x14ac:dyDescent="0.25">
      <c r="A3364" t="str">
        <f>B3364&amp;"-"&amp;COUNTIF($B$3:B3364,B3364)</f>
        <v>9179-9</v>
      </c>
      <c r="B3364">
        <v>9179</v>
      </c>
      <c r="C3364" s="18">
        <f>VLOOKUP(A3364,'ADM Details FY17'!$A$3:$D$3515,4,FALSE)</f>
        <v>0</v>
      </c>
      <c r="D3364" s="1">
        <f>VLOOKUP(A3364,'ADM Details FY17'!$A$3:$E$3515,5,FALSE)</f>
        <v>0</v>
      </c>
      <c r="E3364" s="1">
        <f>VLOOKUP(A3364,'ADM Details FY17'!$A$3:$F$3515,6,FALSE)</f>
        <v>0</v>
      </c>
      <c r="F3364" s="1">
        <f>VLOOKUP(A3364,'ADM Details FY17'!$A$3:$G$3515,7,FALSE)</f>
        <v>0</v>
      </c>
      <c r="G3364" s="1">
        <f>VLOOKUP(A3364,'ADM Details FY17'!$A$3:$H$3515,8,FALSE)</f>
        <v>0</v>
      </c>
      <c r="H3364" s="1">
        <f>VLOOKUP(A3364,'ADM Details FY17'!$A$3:$I$3515,9,FALSE)</f>
        <v>0</v>
      </c>
      <c r="I3364" s="1">
        <f>VLOOKUP(A3364,'ADM Details FY17'!$A$3:$J$3517,10,FALSE)</f>
        <v>0</v>
      </c>
      <c r="J3364" s="1">
        <f>VLOOKUP(A3364,'ADM Details FY17'!$A$3:$K$3515,11,FALSE)</f>
        <v>0</v>
      </c>
      <c r="K3364" s="1">
        <f>VLOOKUP(A3364,'ADM Details FY17'!$A$3:$M$3515,13,FALSE)</f>
        <v>0</v>
      </c>
      <c r="L3364" s="1">
        <f>VLOOKUP(A3364,'ADM Details FY17'!$A$3:$O$3515,15,FALSE)</f>
        <v>0</v>
      </c>
      <c r="M3364" s="1">
        <f>VLOOKUP(A3364,'ADM Details FY17'!$A$3:$P$3515,16,FALSE)</f>
        <v>0</v>
      </c>
      <c r="N3364" s="1">
        <f>VLOOKUP(A3364,'ADM Details FY17'!$A$3:$Q$3515,17,FALSE)</f>
        <v>0</v>
      </c>
      <c r="O3364" s="1">
        <f>VLOOKUP(A3364,'ADM Details FY17'!$A$3:$S$3515,19,FALSE)</f>
        <v>0</v>
      </c>
      <c r="P3364" s="1">
        <f>VLOOKUP(A3364,'ADM Details FY17'!$A$3:$U$3515,21,FALSE)</f>
        <v>0</v>
      </c>
      <c r="Q3364" s="1">
        <f>VLOOKUP(A3364,'ADM Details FY17'!$A$3:$V$3515,22,FALSE)</f>
        <v>0</v>
      </c>
      <c r="R3364" s="1">
        <f>VLOOKUP(A3364,'ADM Details FY17'!$A$3:$W$3515,23,FALSE)</f>
        <v>0</v>
      </c>
      <c r="S3364" s="1">
        <f>VLOOKUP(A3364,'ADM Details FY17'!$A$3:$X$3515,24,FALSE)</f>
        <v>0</v>
      </c>
      <c r="T3364" s="1">
        <f>VLOOKUP(A3364,'ADM Details FY17'!$A$3:$Y$3515,25,FALSE)</f>
        <v>0</v>
      </c>
      <c r="U3364" s="1">
        <f>VLOOKUP(A3364,'ADM Details FY17'!$A$3:$AA$3515,27,FALSE)</f>
        <v>0</v>
      </c>
      <c r="V3364" s="1">
        <f>IFERROR(VLOOKUP(C3364,'eindex _tget pp '!$A$4:$E$615,5,FALSE),0)</f>
        <v>0</v>
      </c>
      <c r="W3364" s="31">
        <f>IFERROR(VLOOKUP(C3364,'eindex _tget pp '!$A$4:$F$615,6,FALSE),0)</f>
        <v>0</v>
      </c>
      <c r="X3364" s="4">
        <f>IFERROR(VLOOKUP(B3364,'eschools 16'!$A$2:$F$25,6,FALSE),1)</f>
        <v>1</v>
      </c>
      <c r="Y3364" s="1">
        <f t="shared" si="260"/>
        <v>0</v>
      </c>
      <c r="Z3364" s="1">
        <f t="shared" si="261"/>
        <v>0</v>
      </c>
      <c r="AA3364" s="31">
        <f>IFERROR(VLOOKUP(C3364,'eindex _tget pp '!$A$4:$G$615,7,FALSE),0)</f>
        <v>0</v>
      </c>
      <c r="AB3364" s="1">
        <f>VLOOKUP(A3364,'ADM Details FY17'!$A$3:$AB$3515,28,FALSE)</f>
        <v>0</v>
      </c>
      <c r="AC3364" s="1">
        <f t="shared" si="262"/>
        <v>0</v>
      </c>
      <c r="AD3364" s="1">
        <f t="shared" si="263"/>
        <v>0</v>
      </c>
      <c r="AE3364" s="1">
        <f t="shared" si="264"/>
        <v>0</v>
      </c>
    </row>
    <row r="3365" spans="1:31" x14ac:dyDescent="0.25">
      <c r="A3365" t="str">
        <f>B3365&amp;"-"&amp;COUNTIF($B$3:B3365,B3365)</f>
        <v>9179-10</v>
      </c>
      <c r="B3365">
        <v>9179</v>
      </c>
      <c r="C3365" s="18">
        <f>VLOOKUP(A3365,'ADM Details FY17'!$A$3:$D$3515,4,FALSE)</f>
        <v>0</v>
      </c>
      <c r="D3365" s="1">
        <f>VLOOKUP(A3365,'ADM Details FY17'!$A$3:$E$3515,5,FALSE)</f>
        <v>0</v>
      </c>
      <c r="E3365" s="1">
        <f>VLOOKUP(A3365,'ADM Details FY17'!$A$3:$F$3515,6,FALSE)</f>
        <v>0</v>
      </c>
      <c r="F3365" s="1">
        <f>VLOOKUP(A3365,'ADM Details FY17'!$A$3:$G$3515,7,FALSE)</f>
        <v>0</v>
      </c>
      <c r="G3365" s="1">
        <f>VLOOKUP(A3365,'ADM Details FY17'!$A$3:$H$3515,8,FALSE)</f>
        <v>0</v>
      </c>
      <c r="H3365" s="1">
        <f>VLOOKUP(A3365,'ADM Details FY17'!$A$3:$I$3515,9,FALSE)</f>
        <v>0</v>
      </c>
      <c r="I3365" s="1">
        <f>VLOOKUP(A3365,'ADM Details FY17'!$A$3:$J$3517,10,FALSE)</f>
        <v>0</v>
      </c>
      <c r="J3365" s="1">
        <f>VLOOKUP(A3365,'ADM Details FY17'!$A$3:$K$3515,11,FALSE)</f>
        <v>0</v>
      </c>
      <c r="K3365" s="1">
        <f>VLOOKUP(A3365,'ADM Details FY17'!$A$3:$M$3515,13,FALSE)</f>
        <v>0</v>
      </c>
      <c r="L3365" s="1">
        <f>VLOOKUP(A3365,'ADM Details FY17'!$A$3:$O$3515,15,FALSE)</f>
        <v>0</v>
      </c>
      <c r="M3365" s="1">
        <f>VLOOKUP(A3365,'ADM Details FY17'!$A$3:$P$3515,16,FALSE)</f>
        <v>0</v>
      </c>
      <c r="N3365" s="1">
        <f>VLOOKUP(A3365,'ADM Details FY17'!$A$3:$Q$3515,17,FALSE)</f>
        <v>0</v>
      </c>
      <c r="O3365" s="1">
        <f>VLOOKUP(A3365,'ADM Details FY17'!$A$3:$S$3515,19,FALSE)</f>
        <v>0</v>
      </c>
      <c r="P3365" s="1">
        <f>VLOOKUP(A3365,'ADM Details FY17'!$A$3:$U$3515,21,FALSE)</f>
        <v>0</v>
      </c>
      <c r="Q3365" s="1">
        <f>VLOOKUP(A3365,'ADM Details FY17'!$A$3:$V$3515,22,FALSE)</f>
        <v>0</v>
      </c>
      <c r="R3365" s="1">
        <f>VLOOKUP(A3365,'ADM Details FY17'!$A$3:$W$3515,23,FALSE)</f>
        <v>0</v>
      </c>
      <c r="S3365" s="1">
        <f>VLOOKUP(A3365,'ADM Details FY17'!$A$3:$X$3515,24,FALSE)</f>
        <v>0</v>
      </c>
      <c r="T3365" s="1">
        <f>VLOOKUP(A3365,'ADM Details FY17'!$A$3:$Y$3515,25,FALSE)</f>
        <v>0</v>
      </c>
      <c r="U3365" s="1">
        <f>VLOOKUP(A3365,'ADM Details FY17'!$A$3:$AA$3515,27,FALSE)</f>
        <v>0</v>
      </c>
      <c r="V3365" s="1">
        <f>IFERROR(VLOOKUP(C3365,'eindex _tget pp '!$A$4:$E$615,5,FALSE),0)</f>
        <v>0</v>
      </c>
      <c r="W3365" s="31">
        <f>IFERROR(VLOOKUP(C3365,'eindex _tget pp '!$A$4:$F$615,6,FALSE),0)</f>
        <v>0</v>
      </c>
      <c r="X3365" s="4">
        <f>IFERROR(VLOOKUP(B3365,'eschools 16'!$A$2:$F$25,6,FALSE),1)</f>
        <v>1</v>
      </c>
      <c r="Y3365" s="1">
        <f t="shared" si="260"/>
        <v>0</v>
      </c>
      <c r="Z3365" s="1">
        <f t="shared" si="261"/>
        <v>0</v>
      </c>
      <c r="AA3365" s="31">
        <f>IFERROR(VLOOKUP(C3365,'eindex _tget pp '!$A$4:$G$615,7,FALSE),0)</f>
        <v>0</v>
      </c>
      <c r="AB3365" s="1">
        <f>VLOOKUP(A3365,'ADM Details FY17'!$A$3:$AB$3515,28,FALSE)</f>
        <v>0</v>
      </c>
      <c r="AC3365" s="1">
        <f t="shared" si="262"/>
        <v>0</v>
      </c>
      <c r="AD3365" s="1">
        <f t="shared" si="263"/>
        <v>0</v>
      </c>
      <c r="AE3365" s="1">
        <f t="shared" si="264"/>
        <v>0</v>
      </c>
    </row>
    <row r="3366" spans="1:31" x14ac:dyDescent="0.25">
      <c r="A3366" t="str">
        <f>B3366&amp;"-"&amp;COUNTIF($B$3:B3366,B3366)</f>
        <v>9179-11</v>
      </c>
      <c r="B3366">
        <v>9179</v>
      </c>
      <c r="C3366" s="18">
        <f>VLOOKUP(A3366,'ADM Details FY17'!$A$3:$D$3515,4,FALSE)</f>
        <v>0</v>
      </c>
      <c r="D3366" s="1">
        <f>VLOOKUP(A3366,'ADM Details FY17'!$A$3:$E$3515,5,FALSE)</f>
        <v>0</v>
      </c>
      <c r="E3366" s="1">
        <f>VLOOKUP(A3366,'ADM Details FY17'!$A$3:$F$3515,6,FALSE)</f>
        <v>0</v>
      </c>
      <c r="F3366" s="1">
        <f>VLOOKUP(A3366,'ADM Details FY17'!$A$3:$G$3515,7,FALSE)</f>
        <v>0</v>
      </c>
      <c r="G3366" s="1">
        <f>VLOOKUP(A3366,'ADM Details FY17'!$A$3:$H$3515,8,FALSE)</f>
        <v>0</v>
      </c>
      <c r="H3366" s="1">
        <f>VLOOKUP(A3366,'ADM Details FY17'!$A$3:$I$3515,9,FALSE)</f>
        <v>0</v>
      </c>
      <c r="I3366" s="1">
        <f>VLOOKUP(A3366,'ADM Details FY17'!$A$3:$J$3517,10,FALSE)</f>
        <v>0</v>
      </c>
      <c r="J3366" s="1">
        <f>VLOOKUP(A3366,'ADM Details FY17'!$A$3:$K$3515,11,FALSE)</f>
        <v>0</v>
      </c>
      <c r="K3366" s="1">
        <f>VLOOKUP(A3366,'ADM Details FY17'!$A$3:$M$3515,13,FALSE)</f>
        <v>0</v>
      </c>
      <c r="L3366" s="1">
        <f>VLOOKUP(A3366,'ADM Details FY17'!$A$3:$O$3515,15,FALSE)</f>
        <v>0</v>
      </c>
      <c r="M3366" s="1">
        <f>VLOOKUP(A3366,'ADM Details FY17'!$A$3:$P$3515,16,FALSE)</f>
        <v>0</v>
      </c>
      <c r="N3366" s="1">
        <f>VLOOKUP(A3366,'ADM Details FY17'!$A$3:$Q$3515,17,FALSE)</f>
        <v>0</v>
      </c>
      <c r="O3366" s="1">
        <f>VLOOKUP(A3366,'ADM Details FY17'!$A$3:$S$3515,19,FALSE)</f>
        <v>0</v>
      </c>
      <c r="P3366" s="1">
        <f>VLOOKUP(A3366,'ADM Details FY17'!$A$3:$U$3515,21,FALSE)</f>
        <v>0</v>
      </c>
      <c r="Q3366" s="1">
        <f>VLOOKUP(A3366,'ADM Details FY17'!$A$3:$V$3515,22,FALSE)</f>
        <v>0</v>
      </c>
      <c r="R3366" s="1">
        <f>VLOOKUP(A3366,'ADM Details FY17'!$A$3:$W$3515,23,FALSE)</f>
        <v>0</v>
      </c>
      <c r="S3366" s="1">
        <f>VLOOKUP(A3366,'ADM Details FY17'!$A$3:$X$3515,24,FALSE)</f>
        <v>0</v>
      </c>
      <c r="T3366" s="1">
        <f>VLOOKUP(A3366,'ADM Details FY17'!$A$3:$Y$3515,25,FALSE)</f>
        <v>0</v>
      </c>
      <c r="U3366" s="1">
        <f>VLOOKUP(A3366,'ADM Details FY17'!$A$3:$AA$3515,27,FALSE)</f>
        <v>0</v>
      </c>
      <c r="V3366" s="1">
        <f>IFERROR(VLOOKUP(C3366,'eindex _tget pp '!$A$4:$E$615,5,FALSE),0)</f>
        <v>0</v>
      </c>
      <c r="W3366" s="31">
        <f>IFERROR(VLOOKUP(C3366,'eindex _tget pp '!$A$4:$F$615,6,FALSE),0)</f>
        <v>0</v>
      </c>
      <c r="X3366" s="4">
        <f>IFERROR(VLOOKUP(B3366,'eschools 16'!$A$2:$F$25,6,FALSE),1)</f>
        <v>1</v>
      </c>
      <c r="Y3366" s="1">
        <f t="shared" si="260"/>
        <v>0</v>
      </c>
      <c r="Z3366" s="1">
        <f t="shared" si="261"/>
        <v>0</v>
      </c>
      <c r="AA3366" s="31">
        <f>IFERROR(VLOOKUP(C3366,'eindex _tget pp '!$A$4:$G$615,7,FALSE),0)</f>
        <v>0</v>
      </c>
      <c r="AB3366" s="1">
        <f>VLOOKUP(A3366,'ADM Details FY17'!$A$3:$AB$3515,28,FALSE)</f>
        <v>0</v>
      </c>
      <c r="AC3366" s="1">
        <f t="shared" si="262"/>
        <v>0</v>
      </c>
      <c r="AD3366" s="1">
        <f t="shared" si="263"/>
        <v>0</v>
      </c>
      <c r="AE3366" s="1">
        <f t="shared" si="264"/>
        <v>0</v>
      </c>
    </row>
    <row r="3367" spans="1:31" x14ac:dyDescent="0.25">
      <c r="A3367" t="str">
        <f>B3367&amp;"-"&amp;COUNTIF($B$3:B3367,B3367)</f>
        <v>9179-12</v>
      </c>
      <c r="B3367">
        <v>9179</v>
      </c>
      <c r="C3367" s="18">
        <f>VLOOKUP(A3367,'ADM Details FY17'!$A$3:$D$3515,4,FALSE)</f>
        <v>0</v>
      </c>
      <c r="D3367" s="1">
        <f>VLOOKUP(A3367,'ADM Details FY17'!$A$3:$E$3515,5,FALSE)</f>
        <v>0</v>
      </c>
      <c r="E3367" s="1">
        <f>VLOOKUP(A3367,'ADM Details FY17'!$A$3:$F$3515,6,FALSE)</f>
        <v>0</v>
      </c>
      <c r="F3367" s="1">
        <f>VLOOKUP(A3367,'ADM Details FY17'!$A$3:$G$3515,7,FALSE)</f>
        <v>0</v>
      </c>
      <c r="G3367" s="1">
        <f>VLOOKUP(A3367,'ADM Details FY17'!$A$3:$H$3515,8,FALSE)</f>
        <v>0</v>
      </c>
      <c r="H3367" s="1">
        <f>VLOOKUP(A3367,'ADM Details FY17'!$A$3:$I$3515,9,FALSE)</f>
        <v>0</v>
      </c>
      <c r="I3367" s="1">
        <f>VLOOKUP(A3367,'ADM Details FY17'!$A$3:$J$3517,10,FALSE)</f>
        <v>0</v>
      </c>
      <c r="J3367" s="1">
        <f>VLOOKUP(A3367,'ADM Details FY17'!$A$3:$K$3515,11,FALSE)</f>
        <v>0</v>
      </c>
      <c r="K3367" s="1">
        <f>VLOOKUP(A3367,'ADM Details FY17'!$A$3:$M$3515,13,FALSE)</f>
        <v>0</v>
      </c>
      <c r="L3367" s="1">
        <f>VLOOKUP(A3367,'ADM Details FY17'!$A$3:$O$3515,15,FALSE)</f>
        <v>0</v>
      </c>
      <c r="M3367" s="1">
        <f>VLOOKUP(A3367,'ADM Details FY17'!$A$3:$P$3515,16,FALSE)</f>
        <v>0</v>
      </c>
      <c r="N3367" s="1">
        <f>VLOOKUP(A3367,'ADM Details FY17'!$A$3:$Q$3515,17,FALSE)</f>
        <v>0</v>
      </c>
      <c r="O3367" s="1">
        <f>VLOOKUP(A3367,'ADM Details FY17'!$A$3:$S$3515,19,FALSE)</f>
        <v>0</v>
      </c>
      <c r="P3367" s="1">
        <f>VLOOKUP(A3367,'ADM Details FY17'!$A$3:$U$3515,21,FALSE)</f>
        <v>0</v>
      </c>
      <c r="Q3367" s="1">
        <f>VLOOKUP(A3367,'ADM Details FY17'!$A$3:$V$3515,22,FALSE)</f>
        <v>0</v>
      </c>
      <c r="R3367" s="1">
        <f>VLOOKUP(A3367,'ADM Details FY17'!$A$3:$W$3515,23,FALSE)</f>
        <v>0</v>
      </c>
      <c r="S3367" s="1">
        <f>VLOOKUP(A3367,'ADM Details FY17'!$A$3:$X$3515,24,FALSE)</f>
        <v>0</v>
      </c>
      <c r="T3367" s="1">
        <f>VLOOKUP(A3367,'ADM Details FY17'!$A$3:$Y$3515,25,FALSE)</f>
        <v>0</v>
      </c>
      <c r="U3367" s="1">
        <f>VLOOKUP(A3367,'ADM Details FY17'!$A$3:$AA$3515,27,FALSE)</f>
        <v>0</v>
      </c>
      <c r="V3367" s="1">
        <f>IFERROR(VLOOKUP(C3367,'eindex _tget pp '!$A$4:$E$615,5,FALSE),0)</f>
        <v>0</v>
      </c>
      <c r="W3367" s="31">
        <f>IFERROR(VLOOKUP(C3367,'eindex _tget pp '!$A$4:$F$615,6,FALSE),0)</f>
        <v>0</v>
      </c>
      <c r="X3367" s="4">
        <f>IFERROR(VLOOKUP(B3367,'eschools 16'!$A$2:$F$25,6,FALSE),1)</f>
        <v>1</v>
      </c>
      <c r="Y3367" s="1">
        <f t="shared" si="260"/>
        <v>0</v>
      </c>
      <c r="Z3367" s="1">
        <f t="shared" si="261"/>
        <v>0</v>
      </c>
      <c r="AA3367" s="31">
        <f>IFERROR(VLOOKUP(C3367,'eindex _tget pp '!$A$4:$G$615,7,FALSE),0)</f>
        <v>0</v>
      </c>
      <c r="AB3367" s="1">
        <f>VLOOKUP(A3367,'ADM Details FY17'!$A$3:$AB$3515,28,FALSE)</f>
        <v>0</v>
      </c>
      <c r="AC3367" s="1">
        <f t="shared" si="262"/>
        <v>0</v>
      </c>
      <c r="AD3367" s="1">
        <f t="shared" si="263"/>
        <v>0</v>
      </c>
      <c r="AE3367" s="1">
        <f t="shared" si="264"/>
        <v>0</v>
      </c>
    </row>
    <row r="3368" spans="1:31" x14ac:dyDescent="0.25">
      <c r="A3368" t="str">
        <f>B3368&amp;"-"&amp;COUNTIF($B$3:B3368,B3368)</f>
        <v>9179-13</v>
      </c>
      <c r="B3368">
        <v>9179</v>
      </c>
      <c r="C3368" s="18">
        <f>VLOOKUP(A3368,'ADM Details FY17'!$A$3:$D$3515,4,FALSE)</f>
        <v>0</v>
      </c>
      <c r="D3368" s="1">
        <f>VLOOKUP(A3368,'ADM Details FY17'!$A$3:$E$3515,5,FALSE)</f>
        <v>0</v>
      </c>
      <c r="E3368" s="1">
        <f>VLOOKUP(A3368,'ADM Details FY17'!$A$3:$F$3515,6,FALSE)</f>
        <v>0</v>
      </c>
      <c r="F3368" s="1">
        <f>VLOOKUP(A3368,'ADM Details FY17'!$A$3:$G$3515,7,FALSE)</f>
        <v>0</v>
      </c>
      <c r="G3368" s="1">
        <f>VLOOKUP(A3368,'ADM Details FY17'!$A$3:$H$3515,8,FALSE)</f>
        <v>0</v>
      </c>
      <c r="H3368" s="1">
        <f>VLOOKUP(A3368,'ADM Details FY17'!$A$3:$I$3515,9,FALSE)</f>
        <v>0</v>
      </c>
      <c r="I3368" s="1">
        <f>VLOOKUP(A3368,'ADM Details FY17'!$A$3:$J$3517,10,FALSE)</f>
        <v>0</v>
      </c>
      <c r="J3368" s="1">
        <f>VLOOKUP(A3368,'ADM Details FY17'!$A$3:$K$3515,11,FALSE)</f>
        <v>0</v>
      </c>
      <c r="K3368" s="1">
        <f>VLOOKUP(A3368,'ADM Details FY17'!$A$3:$M$3515,13,FALSE)</f>
        <v>0</v>
      </c>
      <c r="L3368" s="1">
        <f>VLOOKUP(A3368,'ADM Details FY17'!$A$3:$O$3515,15,FALSE)</f>
        <v>0</v>
      </c>
      <c r="M3368" s="1">
        <f>VLOOKUP(A3368,'ADM Details FY17'!$A$3:$P$3515,16,FALSE)</f>
        <v>0</v>
      </c>
      <c r="N3368" s="1">
        <f>VLOOKUP(A3368,'ADM Details FY17'!$A$3:$Q$3515,17,FALSE)</f>
        <v>0</v>
      </c>
      <c r="O3368" s="1">
        <f>VLOOKUP(A3368,'ADM Details FY17'!$A$3:$S$3515,19,FALSE)</f>
        <v>0</v>
      </c>
      <c r="P3368" s="1">
        <f>VLOOKUP(A3368,'ADM Details FY17'!$A$3:$U$3515,21,FALSE)</f>
        <v>0</v>
      </c>
      <c r="Q3368" s="1">
        <f>VLOOKUP(A3368,'ADM Details FY17'!$A$3:$V$3515,22,FALSE)</f>
        <v>0</v>
      </c>
      <c r="R3368" s="1">
        <f>VLOOKUP(A3368,'ADM Details FY17'!$A$3:$W$3515,23,FALSE)</f>
        <v>0</v>
      </c>
      <c r="S3368" s="1">
        <f>VLOOKUP(A3368,'ADM Details FY17'!$A$3:$X$3515,24,FALSE)</f>
        <v>0</v>
      </c>
      <c r="T3368" s="1">
        <f>VLOOKUP(A3368,'ADM Details FY17'!$A$3:$Y$3515,25,FALSE)</f>
        <v>0</v>
      </c>
      <c r="U3368" s="1">
        <f>VLOOKUP(A3368,'ADM Details FY17'!$A$3:$AA$3515,27,FALSE)</f>
        <v>0</v>
      </c>
      <c r="V3368" s="1">
        <f>IFERROR(VLOOKUP(C3368,'eindex _tget pp '!$A$4:$E$615,5,FALSE),0)</f>
        <v>0</v>
      </c>
      <c r="W3368" s="31">
        <f>IFERROR(VLOOKUP(C3368,'eindex _tget pp '!$A$4:$F$615,6,FALSE),0)</f>
        <v>0</v>
      </c>
      <c r="X3368" s="4">
        <f>IFERROR(VLOOKUP(B3368,'eschools 16'!$A$2:$F$25,6,FALSE),1)</f>
        <v>1</v>
      </c>
      <c r="Y3368" s="1">
        <f t="shared" si="260"/>
        <v>0</v>
      </c>
      <c r="Z3368" s="1">
        <f t="shared" si="261"/>
        <v>0</v>
      </c>
      <c r="AA3368" s="31">
        <f>IFERROR(VLOOKUP(C3368,'eindex _tget pp '!$A$4:$G$615,7,FALSE),0)</f>
        <v>0</v>
      </c>
      <c r="AB3368" s="1">
        <f>VLOOKUP(A3368,'ADM Details FY17'!$A$3:$AB$3515,28,FALSE)</f>
        <v>0</v>
      </c>
      <c r="AC3368" s="1">
        <f t="shared" si="262"/>
        <v>0</v>
      </c>
      <c r="AD3368" s="1">
        <f t="shared" si="263"/>
        <v>0</v>
      </c>
      <c r="AE3368" s="1">
        <f t="shared" si="264"/>
        <v>0</v>
      </c>
    </row>
    <row r="3369" spans="1:31" x14ac:dyDescent="0.25">
      <c r="A3369" t="str">
        <f>B3369&amp;"-"&amp;COUNTIF($B$3:B3369,B3369)</f>
        <v>9179-14</v>
      </c>
      <c r="B3369">
        <v>9179</v>
      </c>
      <c r="C3369" s="18">
        <f>VLOOKUP(A3369,'ADM Details FY17'!$A$3:$D$3515,4,FALSE)</f>
        <v>0</v>
      </c>
      <c r="D3369" s="1">
        <f>VLOOKUP(A3369,'ADM Details FY17'!$A$3:$E$3515,5,FALSE)</f>
        <v>0</v>
      </c>
      <c r="E3369" s="1">
        <f>VLOOKUP(A3369,'ADM Details FY17'!$A$3:$F$3515,6,FALSE)</f>
        <v>0</v>
      </c>
      <c r="F3369" s="1">
        <f>VLOOKUP(A3369,'ADM Details FY17'!$A$3:$G$3515,7,FALSE)</f>
        <v>0</v>
      </c>
      <c r="G3369" s="1">
        <f>VLOOKUP(A3369,'ADM Details FY17'!$A$3:$H$3515,8,FALSE)</f>
        <v>0</v>
      </c>
      <c r="H3369" s="1">
        <f>VLOOKUP(A3369,'ADM Details FY17'!$A$3:$I$3515,9,FALSE)</f>
        <v>0</v>
      </c>
      <c r="I3369" s="1">
        <f>VLOOKUP(A3369,'ADM Details FY17'!$A$3:$J$3517,10,FALSE)</f>
        <v>0</v>
      </c>
      <c r="J3369" s="1">
        <f>VLOOKUP(A3369,'ADM Details FY17'!$A$3:$K$3515,11,FALSE)</f>
        <v>0</v>
      </c>
      <c r="K3369" s="1">
        <f>VLOOKUP(A3369,'ADM Details FY17'!$A$3:$M$3515,13,FALSE)</f>
        <v>0</v>
      </c>
      <c r="L3369" s="1">
        <f>VLOOKUP(A3369,'ADM Details FY17'!$A$3:$O$3515,15,FALSE)</f>
        <v>0</v>
      </c>
      <c r="M3369" s="1">
        <f>VLOOKUP(A3369,'ADM Details FY17'!$A$3:$P$3515,16,FALSE)</f>
        <v>0</v>
      </c>
      <c r="N3369" s="1">
        <f>VLOOKUP(A3369,'ADM Details FY17'!$A$3:$Q$3515,17,FALSE)</f>
        <v>0</v>
      </c>
      <c r="O3369" s="1">
        <f>VLOOKUP(A3369,'ADM Details FY17'!$A$3:$S$3515,19,FALSE)</f>
        <v>0</v>
      </c>
      <c r="P3369" s="1">
        <f>VLOOKUP(A3369,'ADM Details FY17'!$A$3:$U$3515,21,FALSE)</f>
        <v>0</v>
      </c>
      <c r="Q3369" s="1">
        <f>VLOOKUP(A3369,'ADM Details FY17'!$A$3:$V$3515,22,FALSE)</f>
        <v>0</v>
      </c>
      <c r="R3369" s="1">
        <f>VLOOKUP(A3369,'ADM Details FY17'!$A$3:$W$3515,23,FALSE)</f>
        <v>0</v>
      </c>
      <c r="S3369" s="1">
        <f>VLOOKUP(A3369,'ADM Details FY17'!$A$3:$X$3515,24,FALSE)</f>
        <v>0</v>
      </c>
      <c r="T3369" s="1">
        <f>VLOOKUP(A3369,'ADM Details FY17'!$A$3:$Y$3515,25,FALSE)</f>
        <v>0</v>
      </c>
      <c r="U3369" s="1">
        <f>VLOOKUP(A3369,'ADM Details FY17'!$A$3:$AA$3515,27,FALSE)</f>
        <v>0</v>
      </c>
      <c r="V3369" s="1">
        <f>IFERROR(VLOOKUP(C3369,'eindex _tget pp '!$A$4:$E$615,5,FALSE),0)</f>
        <v>0</v>
      </c>
      <c r="W3369" s="31">
        <f>IFERROR(VLOOKUP(C3369,'eindex _tget pp '!$A$4:$F$615,6,FALSE),0)</f>
        <v>0</v>
      </c>
      <c r="X3369" s="4">
        <f>IFERROR(VLOOKUP(B3369,'eschools 16'!$A$2:$F$25,6,FALSE),1)</f>
        <v>1</v>
      </c>
      <c r="Y3369" s="1">
        <f t="shared" si="260"/>
        <v>0</v>
      </c>
      <c r="Z3369" s="1">
        <f t="shared" si="261"/>
        <v>0</v>
      </c>
      <c r="AA3369" s="31">
        <f>IFERROR(VLOOKUP(C3369,'eindex _tget pp '!$A$4:$G$615,7,FALSE),0)</f>
        <v>0</v>
      </c>
      <c r="AB3369" s="1">
        <f>VLOOKUP(A3369,'ADM Details FY17'!$A$3:$AB$3515,28,FALSE)</f>
        <v>0</v>
      </c>
      <c r="AC3369" s="1">
        <f t="shared" si="262"/>
        <v>0</v>
      </c>
      <c r="AD3369" s="1">
        <f t="shared" si="263"/>
        <v>0</v>
      </c>
      <c r="AE3369" s="1">
        <f t="shared" si="264"/>
        <v>0</v>
      </c>
    </row>
    <row r="3370" spans="1:31" x14ac:dyDescent="0.25">
      <c r="A3370" t="str">
        <f>B3370&amp;"-"&amp;COUNTIF($B$3:B3370,B3370)</f>
        <v>9181-1</v>
      </c>
      <c r="B3370">
        <v>9181</v>
      </c>
      <c r="C3370" s="18">
        <f>VLOOKUP(A3370,'ADM Details FY17'!$A$3:$D$3515,4,FALSE)</f>
        <v>44909</v>
      </c>
      <c r="D3370" s="1">
        <f>VLOOKUP(A3370,'ADM Details FY17'!$A$3:$E$3515,5,FALSE)</f>
        <v>510.4</v>
      </c>
      <c r="E3370" s="1">
        <f>VLOOKUP(A3370,'ADM Details FY17'!$A$3:$F$3515,6,FALSE)</f>
        <v>0</v>
      </c>
      <c r="F3370" s="1">
        <f>VLOOKUP(A3370,'ADM Details FY17'!$A$3:$G$3515,7,FALSE)</f>
        <v>37.44</v>
      </c>
      <c r="G3370" s="1">
        <f>VLOOKUP(A3370,'ADM Details FY17'!$A$3:$H$3515,8,FALSE)</f>
        <v>2</v>
      </c>
      <c r="H3370" s="1">
        <f>VLOOKUP(A3370,'ADM Details FY17'!$A$3:$I$3515,9,FALSE)</f>
        <v>0</v>
      </c>
      <c r="I3370" s="1">
        <f>VLOOKUP(A3370,'ADM Details FY17'!$A$3:$J$3517,10,FALSE)</f>
        <v>0</v>
      </c>
      <c r="J3370" s="1">
        <f>VLOOKUP(A3370,'ADM Details FY17'!$A$3:$K$3515,11,FALSE)</f>
        <v>1</v>
      </c>
      <c r="K3370" s="1">
        <f>VLOOKUP(A3370,'ADM Details FY17'!$A$3:$M$3515,13,FALSE)</f>
        <v>510.4</v>
      </c>
      <c r="L3370" s="1">
        <f>VLOOKUP(A3370,'ADM Details FY17'!$A$3:$O$3515,15,FALSE)</f>
        <v>0</v>
      </c>
      <c r="M3370" s="1">
        <f>VLOOKUP(A3370,'ADM Details FY17'!$A$3:$P$3515,16,FALSE)</f>
        <v>0</v>
      </c>
      <c r="N3370" s="1">
        <f>VLOOKUP(A3370,'ADM Details FY17'!$A$3:$Q$3515,17,FALSE)</f>
        <v>0</v>
      </c>
      <c r="O3370" s="1">
        <f>VLOOKUP(A3370,'ADM Details FY17'!$A$3:$S$3515,19,FALSE)</f>
        <v>263.81</v>
      </c>
      <c r="P3370" s="1">
        <f>VLOOKUP(A3370,'ADM Details FY17'!$A$3:$U$3515,21,FALSE)</f>
        <v>0</v>
      </c>
      <c r="Q3370" s="1">
        <f>VLOOKUP(A3370,'ADM Details FY17'!$A$3:$V$3515,22,FALSE)</f>
        <v>0</v>
      </c>
      <c r="R3370" s="1">
        <f>VLOOKUP(A3370,'ADM Details FY17'!$A$3:$W$3515,23,FALSE)</f>
        <v>0</v>
      </c>
      <c r="S3370" s="1">
        <f>VLOOKUP(A3370,'ADM Details FY17'!$A$3:$X$3515,24,FALSE)</f>
        <v>0</v>
      </c>
      <c r="T3370" s="1">
        <f>VLOOKUP(A3370,'ADM Details FY17'!$A$3:$Y$3515,25,FALSE)</f>
        <v>0</v>
      </c>
      <c r="U3370" s="1">
        <f>VLOOKUP(A3370,'ADM Details FY17'!$A$3:$AA$3515,27,FALSE)</f>
        <v>0</v>
      </c>
      <c r="V3370" s="1">
        <f>IFERROR(VLOOKUP(C3370,'eindex _tget pp '!$A$4:$E$615,5,FALSE),0)</f>
        <v>1232.9868147958166</v>
      </c>
      <c r="W3370" s="31">
        <f>IFERROR(VLOOKUP(C3370,'eindex _tget pp '!$A$4:$F$615,6,FALSE),0)</f>
        <v>1.8922585448</v>
      </c>
      <c r="X3370" s="4">
        <f>IFERROR(VLOOKUP(B3370,'eschools 16'!$A$2:$F$25,6,FALSE),1)</f>
        <v>1</v>
      </c>
      <c r="Y3370" s="1">
        <f t="shared" si="260"/>
        <v>157329.12</v>
      </c>
      <c r="Z3370" s="1">
        <f t="shared" si="261"/>
        <v>262699.98</v>
      </c>
      <c r="AA3370" s="31">
        <f>IFERROR(VLOOKUP(C3370,'eindex _tget pp '!$A$4:$G$615,7,FALSE),0)</f>
        <v>0.78552379999999999</v>
      </c>
      <c r="AB3370" s="1">
        <f>VLOOKUP(A3370,'ADM Details FY17'!$A$3:$AB$3515,28,FALSE)</f>
        <v>0</v>
      </c>
      <c r="AC3370" s="1">
        <f t="shared" si="262"/>
        <v>0</v>
      </c>
      <c r="AD3370" s="1">
        <f t="shared" si="263"/>
        <v>510.4</v>
      </c>
      <c r="AE3370" s="1">
        <f t="shared" si="264"/>
        <v>76560</v>
      </c>
    </row>
    <row r="3371" spans="1:31" x14ac:dyDescent="0.25">
      <c r="A3371" t="str">
        <f>B3371&amp;"-"&amp;COUNTIF($B$3:B3371,B3371)</f>
        <v>9181-2</v>
      </c>
      <c r="B3371">
        <v>9181</v>
      </c>
      <c r="C3371" s="18">
        <f>VLOOKUP(A3371,'ADM Details FY17'!$A$3:$D$3515,4,FALSE)</f>
        <v>48231</v>
      </c>
      <c r="D3371" s="1">
        <f>VLOOKUP(A3371,'ADM Details FY17'!$A$3:$E$3515,5,FALSE)</f>
        <v>2</v>
      </c>
      <c r="E3371" s="1">
        <f>VLOOKUP(A3371,'ADM Details FY17'!$A$3:$F$3515,6,FALSE)</f>
        <v>0</v>
      </c>
      <c r="F3371" s="1">
        <f>VLOOKUP(A3371,'ADM Details FY17'!$A$3:$G$3515,7,FALSE)</f>
        <v>0</v>
      </c>
      <c r="G3371" s="1">
        <f>VLOOKUP(A3371,'ADM Details FY17'!$A$3:$H$3515,8,FALSE)</f>
        <v>0</v>
      </c>
      <c r="H3371" s="1">
        <f>VLOOKUP(A3371,'ADM Details FY17'!$A$3:$I$3515,9,FALSE)</f>
        <v>0</v>
      </c>
      <c r="I3371" s="1">
        <f>VLOOKUP(A3371,'ADM Details FY17'!$A$3:$J$3517,10,FALSE)</f>
        <v>0</v>
      </c>
      <c r="J3371" s="1">
        <f>VLOOKUP(A3371,'ADM Details FY17'!$A$3:$K$3515,11,FALSE)</f>
        <v>0</v>
      </c>
      <c r="K3371" s="1">
        <f>VLOOKUP(A3371,'ADM Details FY17'!$A$3:$M$3515,13,FALSE)</f>
        <v>2</v>
      </c>
      <c r="L3371" s="1">
        <f>VLOOKUP(A3371,'ADM Details FY17'!$A$3:$O$3515,15,FALSE)</f>
        <v>0</v>
      </c>
      <c r="M3371" s="1">
        <f>VLOOKUP(A3371,'ADM Details FY17'!$A$3:$P$3515,16,FALSE)</f>
        <v>0</v>
      </c>
      <c r="N3371" s="1">
        <f>VLOOKUP(A3371,'ADM Details FY17'!$A$3:$Q$3515,17,FALSE)</f>
        <v>0</v>
      </c>
      <c r="O3371" s="1">
        <f>VLOOKUP(A3371,'ADM Details FY17'!$A$3:$S$3515,19,FALSE)</f>
        <v>1</v>
      </c>
      <c r="P3371" s="1">
        <f>VLOOKUP(A3371,'ADM Details FY17'!$A$3:$U$3515,21,FALSE)</f>
        <v>0</v>
      </c>
      <c r="Q3371" s="1">
        <f>VLOOKUP(A3371,'ADM Details FY17'!$A$3:$V$3515,22,FALSE)</f>
        <v>0</v>
      </c>
      <c r="R3371" s="1">
        <f>VLOOKUP(A3371,'ADM Details FY17'!$A$3:$W$3515,23,FALSE)</f>
        <v>0</v>
      </c>
      <c r="S3371" s="1">
        <f>VLOOKUP(A3371,'ADM Details FY17'!$A$3:$X$3515,24,FALSE)</f>
        <v>0</v>
      </c>
      <c r="T3371" s="1">
        <f>VLOOKUP(A3371,'ADM Details FY17'!$A$3:$Y$3515,25,FALSE)</f>
        <v>0</v>
      </c>
      <c r="U3371" s="1">
        <f>VLOOKUP(A3371,'ADM Details FY17'!$A$3:$AA$3515,27,FALSE)</f>
        <v>0</v>
      </c>
      <c r="V3371" s="1">
        <f>IFERROR(VLOOKUP(C3371,'eindex _tget pp '!$A$4:$E$615,5,FALSE),0)</f>
        <v>710.46474099151123</v>
      </c>
      <c r="W3371" s="31">
        <f>IFERROR(VLOOKUP(C3371,'eindex _tget pp '!$A$4:$F$615,6,FALSE),0)</f>
        <v>1.3976599478</v>
      </c>
      <c r="X3371" s="4">
        <f>IFERROR(VLOOKUP(B3371,'eschools 16'!$A$2:$F$25,6,FALSE),1)</f>
        <v>1</v>
      </c>
      <c r="Y3371" s="1">
        <f t="shared" si="260"/>
        <v>355.23</v>
      </c>
      <c r="Z3371" s="1">
        <f t="shared" si="261"/>
        <v>760.33</v>
      </c>
      <c r="AA3371" s="31">
        <f>IFERROR(VLOOKUP(C3371,'eindex _tget pp '!$A$4:$G$615,7,FALSE),0)</f>
        <v>0.59894108400000001</v>
      </c>
      <c r="AB3371" s="1">
        <f>VLOOKUP(A3371,'ADM Details FY17'!$A$3:$AB$3515,28,FALSE)</f>
        <v>0</v>
      </c>
      <c r="AC3371" s="1">
        <f t="shared" si="262"/>
        <v>0</v>
      </c>
      <c r="AD3371" s="1">
        <f t="shared" si="263"/>
        <v>2</v>
      </c>
      <c r="AE3371" s="1">
        <f t="shared" si="264"/>
        <v>300</v>
      </c>
    </row>
    <row r="3372" spans="1:31" x14ac:dyDescent="0.25">
      <c r="A3372" t="str">
        <f>B3372&amp;"-"&amp;COUNTIF($B$3:B3372,B3372)</f>
        <v>9181-3</v>
      </c>
      <c r="B3372">
        <v>9181</v>
      </c>
      <c r="C3372" s="18">
        <f>VLOOKUP(A3372,'ADM Details FY17'!$A$3:$D$3515,4,FALSE)</f>
        <v>0</v>
      </c>
      <c r="D3372" s="1">
        <f>VLOOKUP(A3372,'ADM Details FY17'!$A$3:$E$3515,5,FALSE)</f>
        <v>0</v>
      </c>
      <c r="E3372" s="1">
        <f>VLOOKUP(A3372,'ADM Details FY17'!$A$3:$F$3515,6,FALSE)</f>
        <v>0</v>
      </c>
      <c r="F3372" s="1">
        <f>VLOOKUP(A3372,'ADM Details FY17'!$A$3:$G$3515,7,FALSE)</f>
        <v>0</v>
      </c>
      <c r="G3372" s="1">
        <f>VLOOKUP(A3372,'ADM Details FY17'!$A$3:$H$3515,8,FALSE)</f>
        <v>0</v>
      </c>
      <c r="H3372" s="1">
        <f>VLOOKUP(A3372,'ADM Details FY17'!$A$3:$I$3515,9,FALSE)</f>
        <v>0</v>
      </c>
      <c r="I3372" s="1">
        <f>VLOOKUP(A3372,'ADM Details FY17'!$A$3:$J$3517,10,FALSE)</f>
        <v>0</v>
      </c>
      <c r="J3372" s="1">
        <f>VLOOKUP(A3372,'ADM Details FY17'!$A$3:$K$3515,11,FALSE)</f>
        <v>0</v>
      </c>
      <c r="K3372" s="1">
        <f>VLOOKUP(A3372,'ADM Details FY17'!$A$3:$M$3515,13,FALSE)</f>
        <v>0</v>
      </c>
      <c r="L3372" s="1">
        <f>VLOOKUP(A3372,'ADM Details FY17'!$A$3:$O$3515,15,FALSE)</f>
        <v>0</v>
      </c>
      <c r="M3372" s="1">
        <f>VLOOKUP(A3372,'ADM Details FY17'!$A$3:$P$3515,16,FALSE)</f>
        <v>0</v>
      </c>
      <c r="N3372" s="1">
        <f>VLOOKUP(A3372,'ADM Details FY17'!$A$3:$Q$3515,17,FALSE)</f>
        <v>0</v>
      </c>
      <c r="O3372" s="1">
        <f>VLOOKUP(A3372,'ADM Details FY17'!$A$3:$S$3515,19,FALSE)</f>
        <v>0</v>
      </c>
      <c r="P3372" s="1">
        <f>VLOOKUP(A3372,'ADM Details FY17'!$A$3:$U$3515,21,FALSE)</f>
        <v>0</v>
      </c>
      <c r="Q3372" s="1">
        <f>VLOOKUP(A3372,'ADM Details FY17'!$A$3:$V$3515,22,FALSE)</f>
        <v>0</v>
      </c>
      <c r="R3372" s="1">
        <f>VLOOKUP(A3372,'ADM Details FY17'!$A$3:$W$3515,23,FALSE)</f>
        <v>0</v>
      </c>
      <c r="S3372" s="1">
        <f>VLOOKUP(A3372,'ADM Details FY17'!$A$3:$X$3515,24,FALSE)</f>
        <v>0</v>
      </c>
      <c r="T3372" s="1">
        <f>VLOOKUP(A3372,'ADM Details FY17'!$A$3:$Y$3515,25,FALSE)</f>
        <v>0</v>
      </c>
      <c r="U3372" s="1">
        <f>VLOOKUP(A3372,'ADM Details FY17'!$A$3:$AA$3515,27,FALSE)</f>
        <v>0</v>
      </c>
      <c r="V3372" s="1">
        <f>IFERROR(VLOOKUP(C3372,'eindex _tget pp '!$A$4:$E$615,5,FALSE),0)</f>
        <v>0</v>
      </c>
      <c r="W3372" s="31">
        <f>IFERROR(VLOOKUP(C3372,'eindex _tget pp '!$A$4:$F$615,6,FALSE),0)</f>
        <v>0</v>
      </c>
      <c r="X3372" s="4">
        <f>IFERROR(VLOOKUP(B3372,'eschools 16'!$A$2:$F$25,6,FALSE),1)</f>
        <v>1</v>
      </c>
      <c r="Y3372" s="1">
        <f t="shared" si="260"/>
        <v>0</v>
      </c>
      <c r="Z3372" s="1">
        <f t="shared" si="261"/>
        <v>0</v>
      </c>
      <c r="AA3372" s="31">
        <f>IFERROR(VLOOKUP(C3372,'eindex _tget pp '!$A$4:$G$615,7,FALSE),0)</f>
        <v>0</v>
      </c>
      <c r="AB3372" s="1">
        <f>VLOOKUP(A3372,'ADM Details FY17'!$A$3:$AB$3515,28,FALSE)</f>
        <v>0</v>
      </c>
      <c r="AC3372" s="1">
        <f t="shared" si="262"/>
        <v>0</v>
      </c>
      <c r="AD3372" s="1">
        <f t="shared" si="263"/>
        <v>0</v>
      </c>
      <c r="AE3372" s="1">
        <f t="shared" si="264"/>
        <v>0</v>
      </c>
    </row>
    <row r="3373" spans="1:31" x14ac:dyDescent="0.25">
      <c r="A3373" t="str">
        <f>B3373&amp;"-"&amp;COUNTIF($B$3:B3373,B3373)</f>
        <v>9181-4</v>
      </c>
      <c r="B3373">
        <v>9181</v>
      </c>
      <c r="C3373" s="18">
        <f>VLOOKUP(A3373,'ADM Details FY17'!$A$3:$D$3515,4,FALSE)</f>
        <v>0</v>
      </c>
      <c r="D3373" s="1">
        <f>VLOOKUP(A3373,'ADM Details FY17'!$A$3:$E$3515,5,FALSE)</f>
        <v>0</v>
      </c>
      <c r="E3373" s="1">
        <f>VLOOKUP(A3373,'ADM Details FY17'!$A$3:$F$3515,6,FALSE)</f>
        <v>0</v>
      </c>
      <c r="F3373" s="1">
        <f>VLOOKUP(A3373,'ADM Details FY17'!$A$3:$G$3515,7,FALSE)</f>
        <v>0</v>
      </c>
      <c r="G3373" s="1">
        <f>VLOOKUP(A3373,'ADM Details FY17'!$A$3:$H$3515,8,FALSE)</f>
        <v>0</v>
      </c>
      <c r="H3373" s="1">
        <f>VLOOKUP(A3373,'ADM Details FY17'!$A$3:$I$3515,9,FALSE)</f>
        <v>0</v>
      </c>
      <c r="I3373" s="1">
        <f>VLOOKUP(A3373,'ADM Details FY17'!$A$3:$J$3517,10,FALSE)</f>
        <v>0</v>
      </c>
      <c r="J3373" s="1">
        <f>VLOOKUP(A3373,'ADM Details FY17'!$A$3:$K$3515,11,FALSE)</f>
        <v>0</v>
      </c>
      <c r="K3373" s="1">
        <f>VLOOKUP(A3373,'ADM Details FY17'!$A$3:$M$3515,13,FALSE)</f>
        <v>0</v>
      </c>
      <c r="L3373" s="1">
        <f>VLOOKUP(A3373,'ADM Details FY17'!$A$3:$O$3515,15,FALSE)</f>
        <v>0</v>
      </c>
      <c r="M3373" s="1">
        <f>VLOOKUP(A3373,'ADM Details FY17'!$A$3:$P$3515,16,FALSE)</f>
        <v>0</v>
      </c>
      <c r="N3373" s="1">
        <f>VLOOKUP(A3373,'ADM Details FY17'!$A$3:$Q$3515,17,FALSE)</f>
        <v>0</v>
      </c>
      <c r="O3373" s="1">
        <f>VLOOKUP(A3373,'ADM Details FY17'!$A$3:$S$3515,19,FALSE)</f>
        <v>0</v>
      </c>
      <c r="P3373" s="1">
        <f>VLOOKUP(A3373,'ADM Details FY17'!$A$3:$U$3515,21,FALSE)</f>
        <v>0</v>
      </c>
      <c r="Q3373" s="1">
        <f>VLOOKUP(A3373,'ADM Details FY17'!$A$3:$V$3515,22,FALSE)</f>
        <v>0</v>
      </c>
      <c r="R3373" s="1">
        <f>VLOOKUP(A3373,'ADM Details FY17'!$A$3:$W$3515,23,FALSE)</f>
        <v>0</v>
      </c>
      <c r="S3373" s="1">
        <f>VLOOKUP(A3373,'ADM Details FY17'!$A$3:$X$3515,24,FALSE)</f>
        <v>0</v>
      </c>
      <c r="T3373" s="1">
        <f>VLOOKUP(A3373,'ADM Details FY17'!$A$3:$Y$3515,25,FALSE)</f>
        <v>0</v>
      </c>
      <c r="U3373" s="1">
        <f>VLOOKUP(A3373,'ADM Details FY17'!$A$3:$AA$3515,27,FALSE)</f>
        <v>0</v>
      </c>
      <c r="V3373" s="1">
        <f>IFERROR(VLOOKUP(C3373,'eindex _tget pp '!$A$4:$E$615,5,FALSE),0)</f>
        <v>0</v>
      </c>
      <c r="W3373" s="31">
        <f>IFERROR(VLOOKUP(C3373,'eindex _tget pp '!$A$4:$F$615,6,FALSE),0)</f>
        <v>0</v>
      </c>
      <c r="X3373" s="4">
        <f>IFERROR(VLOOKUP(B3373,'eschools 16'!$A$2:$F$25,6,FALSE),1)</f>
        <v>1</v>
      </c>
      <c r="Y3373" s="1">
        <f t="shared" si="260"/>
        <v>0</v>
      </c>
      <c r="Z3373" s="1">
        <f t="shared" si="261"/>
        <v>0</v>
      </c>
      <c r="AA3373" s="31">
        <f>IFERROR(VLOOKUP(C3373,'eindex _tget pp '!$A$4:$G$615,7,FALSE),0)</f>
        <v>0</v>
      </c>
      <c r="AB3373" s="1">
        <f>VLOOKUP(A3373,'ADM Details FY17'!$A$3:$AB$3515,28,FALSE)</f>
        <v>0</v>
      </c>
      <c r="AC3373" s="1">
        <f t="shared" si="262"/>
        <v>0</v>
      </c>
      <c r="AD3373" s="1">
        <f t="shared" si="263"/>
        <v>0</v>
      </c>
      <c r="AE3373" s="1">
        <f t="shared" si="264"/>
        <v>0</v>
      </c>
    </row>
    <row r="3374" spans="1:31" x14ac:dyDescent="0.25">
      <c r="A3374" t="str">
        <f>B3374&amp;"-"&amp;COUNTIF($B$3:B3374,B3374)</f>
        <v>9181-5</v>
      </c>
      <c r="B3374">
        <v>9181</v>
      </c>
      <c r="C3374" s="18">
        <f>VLOOKUP(A3374,'ADM Details FY17'!$A$3:$D$3515,4,FALSE)</f>
        <v>0</v>
      </c>
      <c r="D3374" s="1">
        <f>VLOOKUP(A3374,'ADM Details FY17'!$A$3:$E$3515,5,FALSE)</f>
        <v>0</v>
      </c>
      <c r="E3374" s="1">
        <f>VLOOKUP(A3374,'ADM Details FY17'!$A$3:$F$3515,6,FALSE)</f>
        <v>0</v>
      </c>
      <c r="F3374" s="1">
        <f>VLOOKUP(A3374,'ADM Details FY17'!$A$3:$G$3515,7,FALSE)</f>
        <v>0</v>
      </c>
      <c r="G3374" s="1">
        <f>VLOOKUP(A3374,'ADM Details FY17'!$A$3:$H$3515,8,FALSE)</f>
        <v>0</v>
      </c>
      <c r="H3374" s="1">
        <f>VLOOKUP(A3374,'ADM Details FY17'!$A$3:$I$3515,9,FALSE)</f>
        <v>0</v>
      </c>
      <c r="I3374" s="1">
        <f>VLOOKUP(A3374,'ADM Details FY17'!$A$3:$J$3517,10,FALSE)</f>
        <v>0</v>
      </c>
      <c r="J3374" s="1">
        <f>VLOOKUP(A3374,'ADM Details FY17'!$A$3:$K$3515,11,FALSE)</f>
        <v>0</v>
      </c>
      <c r="K3374" s="1">
        <f>VLOOKUP(A3374,'ADM Details FY17'!$A$3:$M$3515,13,FALSE)</f>
        <v>0</v>
      </c>
      <c r="L3374" s="1">
        <f>VLOOKUP(A3374,'ADM Details FY17'!$A$3:$O$3515,15,FALSE)</f>
        <v>0</v>
      </c>
      <c r="M3374" s="1">
        <f>VLOOKUP(A3374,'ADM Details FY17'!$A$3:$P$3515,16,FALSE)</f>
        <v>0</v>
      </c>
      <c r="N3374" s="1">
        <f>VLOOKUP(A3374,'ADM Details FY17'!$A$3:$Q$3515,17,FALSE)</f>
        <v>0</v>
      </c>
      <c r="O3374" s="1">
        <f>VLOOKUP(A3374,'ADM Details FY17'!$A$3:$S$3515,19,FALSE)</f>
        <v>0</v>
      </c>
      <c r="P3374" s="1">
        <f>VLOOKUP(A3374,'ADM Details FY17'!$A$3:$U$3515,21,FALSE)</f>
        <v>0</v>
      </c>
      <c r="Q3374" s="1">
        <f>VLOOKUP(A3374,'ADM Details FY17'!$A$3:$V$3515,22,FALSE)</f>
        <v>0</v>
      </c>
      <c r="R3374" s="1">
        <f>VLOOKUP(A3374,'ADM Details FY17'!$A$3:$W$3515,23,FALSE)</f>
        <v>0</v>
      </c>
      <c r="S3374" s="1">
        <f>VLOOKUP(A3374,'ADM Details FY17'!$A$3:$X$3515,24,FALSE)</f>
        <v>0</v>
      </c>
      <c r="T3374" s="1">
        <f>VLOOKUP(A3374,'ADM Details FY17'!$A$3:$Y$3515,25,FALSE)</f>
        <v>0</v>
      </c>
      <c r="U3374" s="1">
        <f>VLOOKUP(A3374,'ADM Details FY17'!$A$3:$AA$3515,27,FALSE)</f>
        <v>0</v>
      </c>
      <c r="V3374" s="1">
        <f>IFERROR(VLOOKUP(C3374,'eindex _tget pp '!$A$4:$E$615,5,FALSE),0)</f>
        <v>0</v>
      </c>
      <c r="W3374" s="31">
        <f>IFERROR(VLOOKUP(C3374,'eindex _tget pp '!$A$4:$F$615,6,FALSE),0)</f>
        <v>0</v>
      </c>
      <c r="X3374" s="4">
        <f>IFERROR(VLOOKUP(B3374,'eschools 16'!$A$2:$F$25,6,FALSE),1)</f>
        <v>1</v>
      </c>
      <c r="Y3374" s="1">
        <f t="shared" si="260"/>
        <v>0</v>
      </c>
      <c r="Z3374" s="1">
        <f t="shared" si="261"/>
        <v>0</v>
      </c>
      <c r="AA3374" s="31">
        <f>IFERROR(VLOOKUP(C3374,'eindex _tget pp '!$A$4:$G$615,7,FALSE),0)</f>
        <v>0</v>
      </c>
      <c r="AB3374" s="1">
        <f>VLOOKUP(A3374,'ADM Details FY17'!$A$3:$AB$3515,28,FALSE)</f>
        <v>0</v>
      </c>
      <c r="AC3374" s="1">
        <f t="shared" si="262"/>
        <v>0</v>
      </c>
      <c r="AD3374" s="1">
        <f t="shared" si="263"/>
        <v>0</v>
      </c>
      <c r="AE3374" s="1">
        <f t="shared" si="264"/>
        <v>0</v>
      </c>
    </row>
    <row r="3375" spans="1:31" x14ac:dyDescent="0.25">
      <c r="A3375" t="str">
        <f>B3375&amp;"-"&amp;COUNTIF($B$3:B3375,B3375)</f>
        <v>9181-6</v>
      </c>
      <c r="B3375">
        <v>9181</v>
      </c>
      <c r="C3375" s="18">
        <f>VLOOKUP(A3375,'ADM Details FY17'!$A$3:$D$3515,4,FALSE)</f>
        <v>0</v>
      </c>
      <c r="D3375" s="1">
        <f>VLOOKUP(A3375,'ADM Details FY17'!$A$3:$E$3515,5,FALSE)</f>
        <v>0</v>
      </c>
      <c r="E3375" s="1">
        <f>VLOOKUP(A3375,'ADM Details FY17'!$A$3:$F$3515,6,FALSE)</f>
        <v>0</v>
      </c>
      <c r="F3375" s="1">
        <f>VLOOKUP(A3375,'ADM Details FY17'!$A$3:$G$3515,7,FALSE)</f>
        <v>0</v>
      </c>
      <c r="G3375" s="1">
        <f>VLOOKUP(A3375,'ADM Details FY17'!$A$3:$H$3515,8,FALSE)</f>
        <v>0</v>
      </c>
      <c r="H3375" s="1">
        <f>VLOOKUP(A3375,'ADM Details FY17'!$A$3:$I$3515,9,FALSE)</f>
        <v>0</v>
      </c>
      <c r="I3375" s="1">
        <f>VLOOKUP(A3375,'ADM Details FY17'!$A$3:$J$3517,10,FALSE)</f>
        <v>0</v>
      </c>
      <c r="J3375" s="1">
        <f>VLOOKUP(A3375,'ADM Details FY17'!$A$3:$K$3515,11,FALSE)</f>
        <v>0</v>
      </c>
      <c r="K3375" s="1">
        <f>VLOOKUP(A3375,'ADM Details FY17'!$A$3:$M$3515,13,FALSE)</f>
        <v>0</v>
      </c>
      <c r="L3375" s="1">
        <f>VLOOKUP(A3375,'ADM Details FY17'!$A$3:$O$3515,15,FALSE)</f>
        <v>0</v>
      </c>
      <c r="M3375" s="1">
        <f>VLOOKUP(A3375,'ADM Details FY17'!$A$3:$P$3515,16,FALSE)</f>
        <v>0</v>
      </c>
      <c r="N3375" s="1">
        <f>VLOOKUP(A3375,'ADM Details FY17'!$A$3:$Q$3515,17,FALSE)</f>
        <v>0</v>
      </c>
      <c r="O3375" s="1">
        <f>VLOOKUP(A3375,'ADM Details FY17'!$A$3:$S$3515,19,FALSE)</f>
        <v>0</v>
      </c>
      <c r="P3375" s="1">
        <f>VLOOKUP(A3375,'ADM Details FY17'!$A$3:$U$3515,21,FALSE)</f>
        <v>0</v>
      </c>
      <c r="Q3375" s="1">
        <f>VLOOKUP(A3375,'ADM Details FY17'!$A$3:$V$3515,22,FALSE)</f>
        <v>0</v>
      </c>
      <c r="R3375" s="1">
        <f>VLOOKUP(A3375,'ADM Details FY17'!$A$3:$W$3515,23,FALSE)</f>
        <v>0</v>
      </c>
      <c r="S3375" s="1">
        <f>VLOOKUP(A3375,'ADM Details FY17'!$A$3:$X$3515,24,FALSE)</f>
        <v>0</v>
      </c>
      <c r="T3375" s="1">
        <f>VLOOKUP(A3375,'ADM Details FY17'!$A$3:$Y$3515,25,FALSE)</f>
        <v>0</v>
      </c>
      <c r="U3375" s="1">
        <f>VLOOKUP(A3375,'ADM Details FY17'!$A$3:$AA$3515,27,FALSE)</f>
        <v>0</v>
      </c>
      <c r="V3375" s="1">
        <f>IFERROR(VLOOKUP(C3375,'eindex _tget pp '!$A$4:$E$615,5,FALSE),0)</f>
        <v>0</v>
      </c>
      <c r="W3375" s="31">
        <f>IFERROR(VLOOKUP(C3375,'eindex _tget pp '!$A$4:$F$615,6,FALSE),0)</f>
        <v>0</v>
      </c>
      <c r="X3375" s="4">
        <f>IFERROR(VLOOKUP(B3375,'eschools 16'!$A$2:$F$25,6,FALSE),1)</f>
        <v>1</v>
      </c>
      <c r="Y3375" s="1">
        <f t="shared" si="260"/>
        <v>0</v>
      </c>
      <c r="Z3375" s="1">
        <f t="shared" si="261"/>
        <v>0</v>
      </c>
      <c r="AA3375" s="31">
        <f>IFERROR(VLOOKUP(C3375,'eindex _tget pp '!$A$4:$G$615,7,FALSE),0)</f>
        <v>0</v>
      </c>
      <c r="AB3375" s="1">
        <f>VLOOKUP(A3375,'ADM Details FY17'!$A$3:$AB$3515,28,FALSE)</f>
        <v>0</v>
      </c>
      <c r="AC3375" s="1">
        <f t="shared" si="262"/>
        <v>0</v>
      </c>
      <c r="AD3375" s="1">
        <f t="shared" si="263"/>
        <v>0</v>
      </c>
      <c r="AE3375" s="1">
        <f t="shared" si="264"/>
        <v>0</v>
      </c>
    </row>
    <row r="3376" spans="1:31" x14ac:dyDescent="0.25">
      <c r="A3376" t="str">
        <f>B3376&amp;"-"&amp;COUNTIF($B$3:B3376,B3376)</f>
        <v>9181-7</v>
      </c>
      <c r="B3376">
        <v>9181</v>
      </c>
      <c r="C3376" s="18">
        <f>VLOOKUP(A3376,'ADM Details FY17'!$A$3:$D$3515,4,FALSE)</f>
        <v>0</v>
      </c>
      <c r="D3376" s="1">
        <f>VLOOKUP(A3376,'ADM Details FY17'!$A$3:$E$3515,5,FALSE)</f>
        <v>0</v>
      </c>
      <c r="E3376" s="1">
        <f>VLOOKUP(A3376,'ADM Details FY17'!$A$3:$F$3515,6,FALSE)</f>
        <v>0</v>
      </c>
      <c r="F3376" s="1">
        <f>VLOOKUP(A3376,'ADM Details FY17'!$A$3:$G$3515,7,FALSE)</f>
        <v>0</v>
      </c>
      <c r="G3376" s="1">
        <f>VLOOKUP(A3376,'ADM Details FY17'!$A$3:$H$3515,8,FALSE)</f>
        <v>0</v>
      </c>
      <c r="H3376" s="1">
        <f>VLOOKUP(A3376,'ADM Details FY17'!$A$3:$I$3515,9,FALSE)</f>
        <v>0</v>
      </c>
      <c r="I3376" s="1">
        <f>VLOOKUP(A3376,'ADM Details FY17'!$A$3:$J$3517,10,FALSE)</f>
        <v>0</v>
      </c>
      <c r="J3376" s="1">
        <f>VLOOKUP(A3376,'ADM Details FY17'!$A$3:$K$3515,11,FALSE)</f>
        <v>0</v>
      </c>
      <c r="K3376" s="1">
        <f>VLOOKUP(A3376,'ADM Details FY17'!$A$3:$M$3515,13,FALSE)</f>
        <v>0</v>
      </c>
      <c r="L3376" s="1">
        <f>VLOOKUP(A3376,'ADM Details FY17'!$A$3:$O$3515,15,FALSE)</f>
        <v>0</v>
      </c>
      <c r="M3376" s="1">
        <f>VLOOKUP(A3376,'ADM Details FY17'!$A$3:$P$3515,16,FALSE)</f>
        <v>0</v>
      </c>
      <c r="N3376" s="1">
        <f>VLOOKUP(A3376,'ADM Details FY17'!$A$3:$Q$3515,17,FALSE)</f>
        <v>0</v>
      </c>
      <c r="O3376" s="1">
        <f>VLOOKUP(A3376,'ADM Details FY17'!$A$3:$S$3515,19,FALSE)</f>
        <v>0</v>
      </c>
      <c r="P3376" s="1">
        <f>VLOOKUP(A3376,'ADM Details FY17'!$A$3:$U$3515,21,FALSE)</f>
        <v>0</v>
      </c>
      <c r="Q3376" s="1">
        <f>VLOOKUP(A3376,'ADM Details FY17'!$A$3:$V$3515,22,FALSE)</f>
        <v>0</v>
      </c>
      <c r="R3376" s="1">
        <f>VLOOKUP(A3376,'ADM Details FY17'!$A$3:$W$3515,23,FALSE)</f>
        <v>0</v>
      </c>
      <c r="S3376" s="1">
        <f>VLOOKUP(A3376,'ADM Details FY17'!$A$3:$X$3515,24,FALSE)</f>
        <v>0</v>
      </c>
      <c r="T3376" s="1">
        <f>VLOOKUP(A3376,'ADM Details FY17'!$A$3:$Y$3515,25,FALSE)</f>
        <v>0</v>
      </c>
      <c r="U3376" s="1">
        <f>VLOOKUP(A3376,'ADM Details FY17'!$A$3:$AA$3515,27,FALSE)</f>
        <v>0</v>
      </c>
      <c r="V3376" s="1">
        <f>IFERROR(VLOOKUP(C3376,'eindex _tget pp '!$A$4:$E$615,5,FALSE),0)</f>
        <v>0</v>
      </c>
      <c r="W3376" s="31">
        <f>IFERROR(VLOOKUP(C3376,'eindex _tget pp '!$A$4:$F$615,6,FALSE),0)</f>
        <v>0</v>
      </c>
      <c r="X3376" s="4">
        <f>IFERROR(VLOOKUP(B3376,'eschools 16'!$A$2:$F$25,6,FALSE),1)</f>
        <v>1</v>
      </c>
      <c r="Y3376" s="1">
        <f t="shared" si="260"/>
        <v>0</v>
      </c>
      <c r="Z3376" s="1">
        <f t="shared" si="261"/>
        <v>0</v>
      </c>
      <c r="AA3376" s="31">
        <f>IFERROR(VLOOKUP(C3376,'eindex _tget pp '!$A$4:$G$615,7,FALSE),0)</f>
        <v>0</v>
      </c>
      <c r="AB3376" s="1">
        <f>VLOOKUP(A3376,'ADM Details FY17'!$A$3:$AB$3515,28,FALSE)</f>
        <v>0</v>
      </c>
      <c r="AC3376" s="1">
        <f t="shared" si="262"/>
        <v>0</v>
      </c>
      <c r="AD3376" s="1">
        <f t="shared" si="263"/>
        <v>0</v>
      </c>
      <c r="AE3376" s="1">
        <f t="shared" si="264"/>
        <v>0</v>
      </c>
    </row>
    <row r="3377" spans="1:31" x14ac:dyDescent="0.25">
      <c r="A3377" t="str">
        <f>B3377&amp;"-"&amp;COUNTIF($B$3:B3377,B3377)</f>
        <v>9181-8</v>
      </c>
      <c r="B3377">
        <v>9181</v>
      </c>
      <c r="C3377" s="18">
        <f>VLOOKUP(A3377,'ADM Details FY17'!$A$3:$D$3515,4,FALSE)</f>
        <v>0</v>
      </c>
      <c r="D3377" s="1">
        <f>VLOOKUP(A3377,'ADM Details FY17'!$A$3:$E$3515,5,FALSE)</f>
        <v>0</v>
      </c>
      <c r="E3377" s="1">
        <f>VLOOKUP(A3377,'ADM Details FY17'!$A$3:$F$3515,6,FALSE)</f>
        <v>0</v>
      </c>
      <c r="F3377" s="1">
        <f>VLOOKUP(A3377,'ADM Details FY17'!$A$3:$G$3515,7,FALSE)</f>
        <v>0</v>
      </c>
      <c r="G3377" s="1">
        <f>VLOOKUP(A3377,'ADM Details FY17'!$A$3:$H$3515,8,FALSE)</f>
        <v>0</v>
      </c>
      <c r="H3377" s="1">
        <f>VLOOKUP(A3377,'ADM Details FY17'!$A$3:$I$3515,9,FALSE)</f>
        <v>0</v>
      </c>
      <c r="I3377" s="1">
        <f>VLOOKUP(A3377,'ADM Details FY17'!$A$3:$J$3517,10,FALSE)</f>
        <v>0</v>
      </c>
      <c r="J3377" s="1">
        <f>VLOOKUP(A3377,'ADM Details FY17'!$A$3:$K$3515,11,FALSE)</f>
        <v>0</v>
      </c>
      <c r="K3377" s="1">
        <f>VLOOKUP(A3377,'ADM Details FY17'!$A$3:$M$3515,13,FALSE)</f>
        <v>0</v>
      </c>
      <c r="L3377" s="1">
        <f>VLOOKUP(A3377,'ADM Details FY17'!$A$3:$O$3515,15,FALSE)</f>
        <v>0</v>
      </c>
      <c r="M3377" s="1">
        <f>VLOOKUP(A3377,'ADM Details FY17'!$A$3:$P$3515,16,FALSE)</f>
        <v>0</v>
      </c>
      <c r="N3377" s="1">
        <f>VLOOKUP(A3377,'ADM Details FY17'!$A$3:$Q$3515,17,FALSE)</f>
        <v>0</v>
      </c>
      <c r="O3377" s="1">
        <f>VLOOKUP(A3377,'ADM Details FY17'!$A$3:$S$3515,19,FALSE)</f>
        <v>0</v>
      </c>
      <c r="P3377" s="1">
        <f>VLOOKUP(A3377,'ADM Details FY17'!$A$3:$U$3515,21,FALSE)</f>
        <v>0</v>
      </c>
      <c r="Q3377" s="1">
        <f>VLOOKUP(A3377,'ADM Details FY17'!$A$3:$V$3515,22,FALSE)</f>
        <v>0</v>
      </c>
      <c r="R3377" s="1">
        <f>VLOOKUP(A3377,'ADM Details FY17'!$A$3:$W$3515,23,FALSE)</f>
        <v>0</v>
      </c>
      <c r="S3377" s="1">
        <f>VLOOKUP(A3377,'ADM Details FY17'!$A$3:$X$3515,24,FALSE)</f>
        <v>0</v>
      </c>
      <c r="T3377" s="1">
        <f>VLOOKUP(A3377,'ADM Details FY17'!$A$3:$Y$3515,25,FALSE)</f>
        <v>0</v>
      </c>
      <c r="U3377" s="1">
        <f>VLOOKUP(A3377,'ADM Details FY17'!$A$3:$AA$3515,27,FALSE)</f>
        <v>0</v>
      </c>
      <c r="V3377" s="1">
        <f>IFERROR(VLOOKUP(C3377,'eindex _tget pp '!$A$4:$E$615,5,FALSE),0)</f>
        <v>0</v>
      </c>
      <c r="W3377" s="31">
        <f>IFERROR(VLOOKUP(C3377,'eindex _tget pp '!$A$4:$F$615,6,FALSE),0)</f>
        <v>0</v>
      </c>
      <c r="X3377" s="4">
        <f>IFERROR(VLOOKUP(B3377,'eschools 16'!$A$2:$F$25,6,FALSE),1)</f>
        <v>1</v>
      </c>
      <c r="Y3377" s="1">
        <f t="shared" si="260"/>
        <v>0</v>
      </c>
      <c r="Z3377" s="1">
        <f t="shared" si="261"/>
        <v>0</v>
      </c>
      <c r="AA3377" s="31">
        <f>IFERROR(VLOOKUP(C3377,'eindex _tget pp '!$A$4:$G$615,7,FALSE),0)</f>
        <v>0</v>
      </c>
      <c r="AB3377" s="1">
        <f>VLOOKUP(A3377,'ADM Details FY17'!$A$3:$AB$3515,28,FALSE)</f>
        <v>0</v>
      </c>
      <c r="AC3377" s="1">
        <f t="shared" si="262"/>
        <v>0</v>
      </c>
      <c r="AD3377" s="1">
        <f t="shared" si="263"/>
        <v>0</v>
      </c>
      <c r="AE3377" s="1">
        <f t="shared" si="264"/>
        <v>0</v>
      </c>
    </row>
    <row r="3378" spans="1:31" x14ac:dyDescent="0.25">
      <c r="A3378" t="str">
        <f>B3378&amp;"-"&amp;COUNTIF($B$3:B3378,B3378)</f>
        <v>9192-1</v>
      </c>
      <c r="B3378">
        <v>9192</v>
      </c>
      <c r="C3378" s="18">
        <f>VLOOKUP(A3378,'ADM Details FY17'!$A$3:$D$3515,4,FALSE)</f>
        <v>43505</v>
      </c>
      <c r="D3378" s="1">
        <f>VLOOKUP(A3378,'ADM Details FY17'!$A$3:$E$3515,5,FALSE)</f>
        <v>1.41</v>
      </c>
      <c r="E3378" s="1">
        <f>VLOOKUP(A3378,'ADM Details FY17'!$A$3:$F$3515,6,FALSE)</f>
        <v>0</v>
      </c>
      <c r="F3378" s="1">
        <f>VLOOKUP(A3378,'ADM Details FY17'!$A$3:$G$3515,7,FALSE)</f>
        <v>1.41</v>
      </c>
      <c r="G3378" s="1">
        <f>VLOOKUP(A3378,'ADM Details FY17'!$A$3:$H$3515,8,FALSE)</f>
        <v>0</v>
      </c>
      <c r="H3378" s="1">
        <f>VLOOKUP(A3378,'ADM Details FY17'!$A$3:$I$3515,9,FALSE)</f>
        <v>0</v>
      </c>
      <c r="I3378" s="1">
        <f>VLOOKUP(A3378,'ADM Details FY17'!$A$3:$J$3517,10,FALSE)</f>
        <v>0</v>
      </c>
      <c r="J3378" s="1">
        <f>VLOOKUP(A3378,'ADM Details FY17'!$A$3:$K$3515,11,FALSE)</f>
        <v>0</v>
      </c>
      <c r="K3378" s="1">
        <f>VLOOKUP(A3378,'ADM Details FY17'!$A$3:$M$3515,13,FALSE)</f>
        <v>1.41</v>
      </c>
      <c r="L3378" s="1">
        <f>VLOOKUP(A3378,'ADM Details FY17'!$A$3:$O$3515,15,FALSE)</f>
        <v>0</v>
      </c>
      <c r="M3378" s="1">
        <f>VLOOKUP(A3378,'ADM Details FY17'!$A$3:$P$3515,16,FALSE)</f>
        <v>0</v>
      </c>
      <c r="N3378" s="1">
        <f>VLOOKUP(A3378,'ADM Details FY17'!$A$3:$Q$3515,17,FALSE)</f>
        <v>0</v>
      </c>
      <c r="O3378" s="1">
        <f>VLOOKUP(A3378,'ADM Details FY17'!$A$3:$S$3515,19,FALSE)</f>
        <v>0.41</v>
      </c>
      <c r="P3378" s="1">
        <f>VLOOKUP(A3378,'ADM Details FY17'!$A$3:$U$3515,21,FALSE)</f>
        <v>0</v>
      </c>
      <c r="Q3378" s="1">
        <f>VLOOKUP(A3378,'ADM Details FY17'!$A$3:$V$3515,22,FALSE)</f>
        <v>0</v>
      </c>
      <c r="R3378" s="1">
        <f>VLOOKUP(A3378,'ADM Details FY17'!$A$3:$W$3515,23,FALSE)</f>
        <v>0</v>
      </c>
      <c r="S3378" s="1">
        <f>VLOOKUP(A3378,'ADM Details FY17'!$A$3:$X$3515,24,FALSE)</f>
        <v>0</v>
      </c>
      <c r="T3378" s="1">
        <f>VLOOKUP(A3378,'ADM Details FY17'!$A$3:$Y$3515,25,FALSE)</f>
        <v>0</v>
      </c>
      <c r="U3378" s="1">
        <f>VLOOKUP(A3378,'ADM Details FY17'!$A$3:$AA$3515,27,FALSE)</f>
        <v>0</v>
      </c>
      <c r="V3378" s="1">
        <f>IFERROR(VLOOKUP(C3378,'eindex _tget pp '!$A$4:$E$615,5,FALSE),0)</f>
        <v>318.26521303196097</v>
      </c>
      <c r="W3378" s="31">
        <f>IFERROR(VLOOKUP(C3378,'eindex _tget pp '!$A$4:$F$615,6,FALSE),0)</f>
        <v>0.68061789569999998</v>
      </c>
      <c r="X3378" s="4">
        <f>IFERROR(VLOOKUP(B3378,'eschools 16'!$A$2:$F$25,6,FALSE),1)</f>
        <v>1</v>
      </c>
      <c r="Y3378" s="1">
        <f t="shared" si="260"/>
        <v>112.19</v>
      </c>
      <c r="Z3378" s="1">
        <f t="shared" si="261"/>
        <v>261.02999999999997</v>
      </c>
      <c r="AA3378" s="31">
        <f>IFERROR(VLOOKUP(C3378,'eindex _tget pp '!$A$4:$G$615,7,FALSE),0)</f>
        <v>0.48301392199999998</v>
      </c>
      <c r="AB3378" s="1">
        <f>VLOOKUP(A3378,'ADM Details FY17'!$A$3:$AB$3515,28,FALSE)</f>
        <v>0</v>
      </c>
      <c r="AC3378" s="1">
        <f t="shared" si="262"/>
        <v>0</v>
      </c>
      <c r="AD3378" s="1">
        <f t="shared" si="263"/>
        <v>1.41</v>
      </c>
      <c r="AE3378" s="1">
        <f t="shared" si="264"/>
        <v>211.5</v>
      </c>
    </row>
    <row r="3379" spans="1:31" x14ac:dyDescent="0.25">
      <c r="A3379" t="str">
        <f>B3379&amp;"-"&amp;COUNTIF($B$3:B3379,B3379)</f>
        <v>9192-2</v>
      </c>
      <c r="B3379">
        <v>9192</v>
      </c>
      <c r="C3379" s="18">
        <f>VLOOKUP(A3379,'ADM Details FY17'!$A$3:$D$3515,4,FALSE)</f>
        <v>49429</v>
      </c>
      <c r="D3379" s="1">
        <f>VLOOKUP(A3379,'ADM Details FY17'!$A$3:$E$3515,5,FALSE)</f>
        <v>2</v>
      </c>
      <c r="E3379" s="1">
        <f>VLOOKUP(A3379,'ADM Details FY17'!$A$3:$F$3515,6,FALSE)</f>
        <v>0</v>
      </c>
      <c r="F3379" s="1">
        <f>VLOOKUP(A3379,'ADM Details FY17'!$A$3:$G$3515,7,FALSE)</f>
        <v>0</v>
      </c>
      <c r="G3379" s="1">
        <f>VLOOKUP(A3379,'ADM Details FY17'!$A$3:$H$3515,8,FALSE)</f>
        <v>0</v>
      </c>
      <c r="H3379" s="1">
        <f>VLOOKUP(A3379,'ADM Details FY17'!$A$3:$I$3515,9,FALSE)</f>
        <v>0</v>
      </c>
      <c r="I3379" s="1">
        <f>VLOOKUP(A3379,'ADM Details FY17'!$A$3:$J$3517,10,FALSE)</f>
        <v>0</v>
      </c>
      <c r="J3379" s="1">
        <f>VLOOKUP(A3379,'ADM Details FY17'!$A$3:$K$3515,11,FALSE)</f>
        <v>0</v>
      </c>
      <c r="K3379" s="1">
        <f>VLOOKUP(A3379,'ADM Details FY17'!$A$3:$M$3515,13,FALSE)</f>
        <v>2</v>
      </c>
      <c r="L3379" s="1">
        <f>VLOOKUP(A3379,'ADM Details FY17'!$A$3:$O$3515,15,FALSE)</f>
        <v>0</v>
      </c>
      <c r="M3379" s="1">
        <f>VLOOKUP(A3379,'ADM Details FY17'!$A$3:$P$3515,16,FALSE)</f>
        <v>0</v>
      </c>
      <c r="N3379" s="1">
        <f>VLOOKUP(A3379,'ADM Details FY17'!$A$3:$Q$3515,17,FALSE)</f>
        <v>0</v>
      </c>
      <c r="O3379" s="1">
        <f>VLOOKUP(A3379,'ADM Details FY17'!$A$3:$S$3515,19,FALSE)</f>
        <v>2</v>
      </c>
      <c r="P3379" s="1">
        <f>VLOOKUP(A3379,'ADM Details FY17'!$A$3:$U$3515,21,FALSE)</f>
        <v>0</v>
      </c>
      <c r="Q3379" s="1">
        <f>VLOOKUP(A3379,'ADM Details FY17'!$A$3:$V$3515,22,FALSE)</f>
        <v>0</v>
      </c>
      <c r="R3379" s="1">
        <f>VLOOKUP(A3379,'ADM Details FY17'!$A$3:$W$3515,23,FALSE)</f>
        <v>0</v>
      </c>
      <c r="S3379" s="1">
        <f>VLOOKUP(A3379,'ADM Details FY17'!$A$3:$X$3515,24,FALSE)</f>
        <v>0</v>
      </c>
      <c r="T3379" s="1">
        <f>VLOOKUP(A3379,'ADM Details FY17'!$A$3:$Y$3515,25,FALSE)</f>
        <v>0</v>
      </c>
      <c r="U3379" s="1">
        <f>VLOOKUP(A3379,'ADM Details FY17'!$A$3:$AA$3515,27,FALSE)</f>
        <v>0</v>
      </c>
      <c r="V3379" s="1">
        <f>IFERROR(VLOOKUP(C3379,'eindex _tget pp '!$A$4:$E$615,5,FALSE),0)</f>
        <v>726.76847094642505</v>
      </c>
      <c r="W3379" s="31">
        <f>IFERROR(VLOOKUP(C3379,'eindex _tget pp '!$A$4:$F$615,6,FALSE),0)</f>
        <v>0.7377526056</v>
      </c>
      <c r="X3379" s="4">
        <f>IFERROR(VLOOKUP(B3379,'eschools 16'!$A$2:$F$25,6,FALSE),1)</f>
        <v>1</v>
      </c>
      <c r="Y3379" s="1">
        <f t="shared" si="260"/>
        <v>363.38</v>
      </c>
      <c r="Z3379" s="1">
        <f t="shared" si="261"/>
        <v>401.34</v>
      </c>
      <c r="AA3379" s="31">
        <f>IFERROR(VLOOKUP(C3379,'eindex _tget pp '!$A$4:$G$615,7,FALSE),0)</f>
        <v>0.59395842099999996</v>
      </c>
      <c r="AB3379" s="1">
        <f>VLOOKUP(A3379,'ADM Details FY17'!$A$3:$AB$3515,28,FALSE)</f>
        <v>0</v>
      </c>
      <c r="AC3379" s="1">
        <f t="shared" si="262"/>
        <v>0</v>
      </c>
      <c r="AD3379" s="1">
        <f t="shared" si="263"/>
        <v>2</v>
      </c>
      <c r="AE3379" s="1">
        <f t="shared" si="264"/>
        <v>300</v>
      </c>
    </row>
    <row r="3380" spans="1:31" x14ac:dyDescent="0.25">
      <c r="A3380" t="str">
        <f>B3380&amp;"-"&amp;COUNTIF($B$3:B3380,B3380)</f>
        <v>9192-3</v>
      </c>
      <c r="B3380">
        <v>9192</v>
      </c>
      <c r="C3380" s="18">
        <f>VLOOKUP(A3380,'ADM Details FY17'!$A$3:$D$3515,4,FALSE)</f>
        <v>49437</v>
      </c>
      <c r="D3380" s="1">
        <f>VLOOKUP(A3380,'ADM Details FY17'!$A$3:$E$3515,5,FALSE)</f>
        <v>4</v>
      </c>
      <c r="E3380" s="1">
        <f>VLOOKUP(A3380,'ADM Details FY17'!$A$3:$F$3515,6,FALSE)</f>
        <v>0</v>
      </c>
      <c r="F3380" s="1">
        <f>VLOOKUP(A3380,'ADM Details FY17'!$A$3:$G$3515,7,FALSE)</f>
        <v>0</v>
      </c>
      <c r="G3380" s="1">
        <f>VLOOKUP(A3380,'ADM Details FY17'!$A$3:$H$3515,8,FALSE)</f>
        <v>0</v>
      </c>
      <c r="H3380" s="1">
        <f>VLOOKUP(A3380,'ADM Details FY17'!$A$3:$I$3515,9,FALSE)</f>
        <v>0</v>
      </c>
      <c r="I3380" s="1">
        <f>VLOOKUP(A3380,'ADM Details FY17'!$A$3:$J$3517,10,FALSE)</f>
        <v>0</v>
      </c>
      <c r="J3380" s="1">
        <f>VLOOKUP(A3380,'ADM Details FY17'!$A$3:$K$3515,11,FALSE)</f>
        <v>0</v>
      </c>
      <c r="K3380" s="1">
        <f>VLOOKUP(A3380,'ADM Details FY17'!$A$3:$M$3515,13,FALSE)</f>
        <v>4</v>
      </c>
      <c r="L3380" s="1">
        <f>VLOOKUP(A3380,'ADM Details FY17'!$A$3:$O$3515,15,FALSE)</f>
        <v>0</v>
      </c>
      <c r="M3380" s="1">
        <f>VLOOKUP(A3380,'ADM Details FY17'!$A$3:$P$3515,16,FALSE)</f>
        <v>0</v>
      </c>
      <c r="N3380" s="1">
        <f>VLOOKUP(A3380,'ADM Details FY17'!$A$3:$Q$3515,17,FALSE)</f>
        <v>0</v>
      </c>
      <c r="O3380" s="1">
        <f>VLOOKUP(A3380,'ADM Details FY17'!$A$3:$S$3515,19,FALSE)</f>
        <v>1</v>
      </c>
      <c r="P3380" s="1">
        <f>VLOOKUP(A3380,'ADM Details FY17'!$A$3:$U$3515,21,FALSE)</f>
        <v>0</v>
      </c>
      <c r="Q3380" s="1">
        <f>VLOOKUP(A3380,'ADM Details FY17'!$A$3:$V$3515,22,FALSE)</f>
        <v>0</v>
      </c>
      <c r="R3380" s="1">
        <f>VLOOKUP(A3380,'ADM Details FY17'!$A$3:$W$3515,23,FALSE)</f>
        <v>0</v>
      </c>
      <c r="S3380" s="1">
        <f>VLOOKUP(A3380,'ADM Details FY17'!$A$3:$X$3515,24,FALSE)</f>
        <v>0</v>
      </c>
      <c r="T3380" s="1">
        <f>VLOOKUP(A3380,'ADM Details FY17'!$A$3:$Y$3515,25,FALSE)</f>
        <v>0</v>
      </c>
      <c r="U3380" s="1">
        <f>VLOOKUP(A3380,'ADM Details FY17'!$A$3:$AA$3515,27,FALSE)</f>
        <v>0</v>
      </c>
      <c r="V3380" s="1">
        <f>IFERROR(VLOOKUP(C3380,'eindex _tget pp '!$A$4:$E$615,5,FALSE),0)</f>
        <v>208.49392792496295</v>
      </c>
      <c r="W3380" s="31">
        <f>IFERROR(VLOOKUP(C3380,'eindex _tget pp '!$A$4:$F$615,6,FALSE),0)</f>
        <v>0.37149405299999999</v>
      </c>
      <c r="X3380" s="4">
        <f>IFERROR(VLOOKUP(B3380,'eschools 16'!$A$2:$F$25,6,FALSE),1)</f>
        <v>1</v>
      </c>
      <c r="Y3380" s="1">
        <f t="shared" si="260"/>
        <v>208.49</v>
      </c>
      <c r="Z3380" s="1">
        <f t="shared" si="261"/>
        <v>404.19</v>
      </c>
      <c r="AA3380" s="31">
        <f>IFERROR(VLOOKUP(C3380,'eindex _tget pp '!$A$4:$G$615,7,FALSE),0)</f>
        <v>0.478649665</v>
      </c>
      <c r="AB3380" s="1">
        <f>VLOOKUP(A3380,'ADM Details FY17'!$A$3:$AB$3515,28,FALSE)</f>
        <v>0</v>
      </c>
      <c r="AC3380" s="1">
        <f t="shared" si="262"/>
        <v>0</v>
      </c>
      <c r="AD3380" s="1">
        <f t="shared" si="263"/>
        <v>4</v>
      </c>
      <c r="AE3380" s="1">
        <f t="shared" si="264"/>
        <v>600</v>
      </c>
    </row>
    <row r="3381" spans="1:31" x14ac:dyDescent="0.25">
      <c r="A3381" t="str">
        <f>B3381&amp;"-"&amp;COUNTIF($B$3:B3381,B3381)</f>
        <v>9192-4</v>
      </c>
      <c r="B3381">
        <v>9192</v>
      </c>
      <c r="C3381" s="18">
        <f>VLOOKUP(A3381,'ADM Details FY17'!$A$3:$D$3515,4,FALSE)</f>
        <v>49452</v>
      </c>
      <c r="D3381" s="1">
        <f>VLOOKUP(A3381,'ADM Details FY17'!$A$3:$E$3515,5,FALSE)</f>
        <v>19</v>
      </c>
      <c r="E3381" s="1">
        <f>VLOOKUP(A3381,'ADM Details FY17'!$A$3:$F$3515,6,FALSE)</f>
        <v>0</v>
      </c>
      <c r="F3381" s="1">
        <f>VLOOKUP(A3381,'ADM Details FY17'!$A$3:$G$3515,7,FALSE)</f>
        <v>1</v>
      </c>
      <c r="G3381" s="1">
        <f>VLOOKUP(A3381,'ADM Details FY17'!$A$3:$H$3515,8,FALSE)</f>
        <v>0</v>
      </c>
      <c r="H3381" s="1">
        <f>VLOOKUP(A3381,'ADM Details FY17'!$A$3:$I$3515,9,FALSE)</f>
        <v>0</v>
      </c>
      <c r="I3381" s="1">
        <f>VLOOKUP(A3381,'ADM Details FY17'!$A$3:$J$3517,10,FALSE)</f>
        <v>0</v>
      </c>
      <c r="J3381" s="1">
        <f>VLOOKUP(A3381,'ADM Details FY17'!$A$3:$K$3515,11,FALSE)</f>
        <v>0</v>
      </c>
      <c r="K3381" s="1">
        <f>VLOOKUP(A3381,'ADM Details FY17'!$A$3:$M$3515,13,FALSE)</f>
        <v>18</v>
      </c>
      <c r="L3381" s="1">
        <f>VLOOKUP(A3381,'ADM Details FY17'!$A$3:$O$3515,15,FALSE)</f>
        <v>0</v>
      </c>
      <c r="M3381" s="1">
        <f>VLOOKUP(A3381,'ADM Details FY17'!$A$3:$P$3515,16,FALSE)</f>
        <v>0</v>
      </c>
      <c r="N3381" s="1">
        <f>VLOOKUP(A3381,'ADM Details FY17'!$A$3:$Q$3515,17,FALSE)</f>
        <v>0</v>
      </c>
      <c r="O3381" s="1">
        <f>VLOOKUP(A3381,'ADM Details FY17'!$A$3:$S$3515,19,FALSE)</f>
        <v>11</v>
      </c>
      <c r="P3381" s="1">
        <f>VLOOKUP(A3381,'ADM Details FY17'!$A$3:$U$3515,21,FALSE)</f>
        <v>0</v>
      </c>
      <c r="Q3381" s="1">
        <f>VLOOKUP(A3381,'ADM Details FY17'!$A$3:$V$3515,22,FALSE)</f>
        <v>0</v>
      </c>
      <c r="R3381" s="1">
        <f>VLOOKUP(A3381,'ADM Details FY17'!$A$3:$W$3515,23,FALSE)</f>
        <v>0</v>
      </c>
      <c r="S3381" s="1">
        <f>VLOOKUP(A3381,'ADM Details FY17'!$A$3:$X$3515,24,FALSE)</f>
        <v>0</v>
      </c>
      <c r="T3381" s="1">
        <f>VLOOKUP(A3381,'ADM Details FY17'!$A$3:$Y$3515,25,FALSE)</f>
        <v>0</v>
      </c>
      <c r="U3381" s="1">
        <f>VLOOKUP(A3381,'ADM Details FY17'!$A$3:$AA$3515,27,FALSE)</f>
        <v>0</v>
      </c>
      <c r="V3381" s="1">
        <f>IFERROR(VLOOKUP(C3381,'eindex _tget pp '!$A$4:$E$615,5,FALSE),0)</f>
        <v>766.68283871135725</v>
      </c>
      <c r="W3381" s="31">
        <f>IFERROR(VLOOKUP(C3381,'eindex _tget pp '!$A$4:$F$615,6,FALSE),0)</f>
        <v>1.3779795312000001</v>
      </c>
      <c r="X3381" s="4">
        <f>IFERROR(VLOOKUP(B3381,'eschools 16'!$A$2:$F$25,6,FALSE),1)</f>
        <v>1</v>
      </c>
      <c r="Y3381" s="1">
        <f t="shared" si="260"/>
        <v>3641.74</v>
      </c>
      <c r="Z3381" s="1">
        <f t="shared" si="261"/>
        <v>6746.59</v>
      </c>
      <c r="AA3381" s="31">
        <f>IFERROR(VLOOKUP(C3381,'eindex _tget pp '!$A$4:$G$615,7,FALSE),0)</f>
        <v>0.65588011199999996</v>
      </c>
      <c r="AB3381" s="1">
        <f>VLOOKUP(A3381,'ADM Details FY17'!$A$3:$AB$3515,28,FALSE)</f>
        <v>0</v>
      </c>
      <c r="AC3381" s="1">
        <f t="shared" si="262"/>
        <v>0</v>
      </c>
      <c r="AD3381" s="1">
        <f t="shared" si="263"/>
        <v>19</v>
      </c>
      <c r="AE3381" s="1">
        <f t="shared" si="264"/>
        <v>2850</v>
      </c>
    </row>
    <row r="3382" spans="1:31" x14ac:dyDescent="0.25">
      <c r="A3382" t="str">
        <f>B3382&amp;"-"&amp;COUNTIF($B$3:B3382,B3382)</f>
        <v>9192-5</v>
      </c>
      <c r="B3382">
        <v>9192</v>
      </c>
      <c r="C3382" s="18">
        <f>VLOOKUP(A3382,'ADM Details FY17'!$A$3:$D$3515,4,FALSE)</f>
        <v>44297</v>
      </c>
      <c r="D3382" s="1">
        <f>VLOOKUP(A3382,'ADM Details FY17'!$A$3:$E$3515,5,FALSE)</f>
        <v>356.79</v>
      </c>
      <c r="E3382" s="1">
        <f>VLOOKUP(A3382,'ADM Details FY17'!$A$3:$F$3515,6,FALSE)</f>
        <v>7.46</v>
      </c>
      <c r="F3382" s="1">
        <f>VLOOKUP(A3382,'ADM Details FY17'!$A$3:$G$3515,7,FALSE)</f>
        <v>15.92</v>
      </c>
      <c r="G3382" s="1">
        <f>VLOOKUP(A3382,'ADM Details FY17'!$A$3:$H$3515,8,FALSE)</f>
        <v>1.44</v>
      </c>
      <c r="H3382" s="1">
        <f>VLOOKUP(A3382,'ADM Details FY17'!$A$3:$I$3515,9,FALSE)</f>
        <v>0</v>
      </c>
      <c r="I3382" s="1">
        <f>VLOOKUP(A3382,'ADM Details FY17'!$A$3:$J$3517,10,FALSE)</f>
        <v>0</v>
      </c>
      <c r="J3382" s="1">
        <f>VLOOKUP(A3382,'ADM Details FY17'!$A$3:$K$3515,11,FALSE)</f>
        <v>0</v>
      </c>
      <c r="K3382" s="1">
        <f>VLOOKUP(A3382,'ADM Details FY17'!$A$3:$M$3515,13,FALSE)</f>
        <v>333.88</v>
      </c>
      <c r="L3382" s="1">
        <f>VLOOKUP(A3382,'ADM Details FY17'!$A$3:$O$3515,15,FALSE)</f>
        <v>0</v>
      </c>
      <c r="M3382" s="1">
        <f>VLOOKUP(A3382,'ADM Details FY17'!$A$3:$P$3515,16,FALSE)</f>
        <v>1</v>
      </c>
      <c r="N3382" s="1">
        <f>VLOOKUP(A3382,'ADM Details FY17'!$A$3:$Q$3515,17,FALSE)</f>
        <v>0</v>
      </c>
      <c r="O3382" s="1">
        <f>VLOOKUP(A3382,'ADM Details FY17'!$A$3:$S$3515,19,FALSE)</f>
        <v>176.48</v>
      </c>
      <c r="P3382" s="1">
        <f>VLOOKUP(A3382,'ADM Details FY17'!$A$3:$U$3515,21,FALSE)</f>
        <v>0</v>
      </c>
      <c r="Q3382" s="1">
        <f>VLOOKUP(A3382,'ADM Details FY17'!$A$3:$V$3515,22,FALSE)</f>
        <v>0</v>
      </c>
      <c r="R3382" s="1">
        <f>VLOOKUP(A3382,'ADM Details FY17'!$A$3:$W$3515,23,FALSE)</f>
        <v>0</v>
      </c>
      <c r="S3382" s="1">
        <f>VLOOKUP(A3382,'ADM Details FY17'!$A$3:$X$3515,24,FALSE)</f>
        <v>0</v>
      </c>
      <c r="T3382" s="1">
        <f>VLOOKUP(A3382,'ADM Details FY17'!$A$3:$Y$3515,25,FALSE)</f>
        <v>0</v>
      </c>
      <c r="U3382" s="1">
        <f>VLOOKUP(A3382,'ADM Details FY17'!$A$3:$AA$3515,27,FALSE)</f>
        <v>0</v>
      </c>
      <c r="V3382" s="1">
        <f>IFERROR(VLOOKUP(C3382,'eindex _tget pp '!$A$4:$E$615,5,FALSE),0)</f>
        <v>1063.7302032921527</v>
      </c>
      <c r="W3382" s="31">
        <f>IFERROR(VLOOKUP(C3382,'eindex _tget pp '!$A$4:$F$615,6,FALSE),0)</f>
        <v>2.6250218156999998</v>
      </c>
      <c r="X3382" s="4">
        <f>IFERROR(VLOOKUP(B3382,'eschools 16'!$A$2:$F$25,6,FALSE),1)</f>
        <v>1</v>
      </c>
      <c r="Y3382" s="1">
        <f t="shared" si="260"/>
        <v>94882.07</v>
      </c>
      <c r="Z3382" s="1">
        <f t="shared" si="261"/>
        <v>238392.3</v>
      </c>
      <c r="AA3382" s="31">
        <f>IFERROR(VLOOKUP(C3382,'eindex _tget pp '!$A$4:$G$615,7,FALSE),0)</f>
        <v>0.73337430400000003</v>
      </c>
      <c r="AB3382" s="1">
        <f>VLOOKUP(A3382,'ADM Details FY17'!$A$3:$AB$3515,28,FALSE)</f>
        <v>0</v>
      </c>
      <c r="AC3382" s="1">
        <f t="shared" si="262"/>
        <v>0</v>
      </c>
      <c r="AD3382" s="1">
        <f t="shared" si="263"/>
        <v>356.79</v>
      </c>
      <c r="AE3382" s="1">
        <f t="shared" si="264"/>
        <v>53518.5</v>
      </c>
    </row>
    <row r="3383" spans="1:31" x14ac:dyDescent="0.25">
      <c r="A3383" t="str">
        <f>B3383&amp;"-"&amp;COUNTIF($B$3:B3383,B3383)</f>
        <v>9192-6</v>
      </c>
      <c r="B3383">
        <v>9192</v>
      </c>
      <c r="C3383" s="18">
        <f>VLOOKUP(A3383,'ADM Details FY17'!$A$3:$D$3515,4,FALSE)</f>
        <v>45831</v>
      </c>
      <c r="D3383" s="1">
        <f>VLOOKUP(A3383,'ADM Details FY17'!$A$3:$E$3515,5,FALSE)</f>
        <v>1</v>
      </c>
      <c r="E3383" s="1">
        <f>VLOOKUP(A3383,'ADM Details FY17'!$A$3:$F$3515,6,FALSE)</f>
        <v>0</v>
      </c>
      <c r="F3383" s="1">
        <f>VLOOKUP(A3383,'ADM Details FY17'!$A$3:$G$3515,7,FALSE)</f>
        <v>0</v>
      </c>
      <c r="G3383" s="1">
        <f>VLOOKUP(A3383,'ADM Details FY17'!$A$3:$H$3515,8,FALSE)</f>
        <v>0</v>
      </c>
      <c r="H3383" s="1">
        <f>VLOOKUP(A3383,'ADM Details FY17'!$A$3:$I$3515,9,FALSE)</f>
        <v>0</v>
      </c>
      <c r="I3383" s="1">
        <f>VLOOKUP(A3383,'ADM Details FY17'!$A$3:$J$3517,10,FALSE)</f>
        <v>0</v>
      </c>
      <c r="J3383" s="1">
        <f>VLOOKUP(A3383,'ADM Details FY17'!$A$3:$K$3515,11,FALSE)</f>
        <v>0</v>
      </c>
      <c r="K3383" s="1">
        <f>VLOOKUP(A3383,'ADM Details FY17'!$A$3:$M$3515,13,FALSE)</f>
        <v>1</v>
      </c>
      <c r="L3383" s="1">
        <f>VLOOKUP(A3383,'ADM Details FY17'!$A$3:$O$3515,15,FALSE)</f>
        <v>0</v>
      </c>
      <c r="M3383" s="1">
        <f>VLOOKUP(A3383,'ADM Details FY17'!$A$3:$P$3515,16,FALSE)</f>
        <v>0</v>
      </c>
      <c r="N3383" s="1">
        <f>VLOOKUP(A3383,'ADM Details FY17'!$A$3:$Q$3515,17,FALSE)</f>
        <v>0</v>
      </c>
      <c r="O3383" s="1">
        <f>VLOOKUP(A3383,'ADM Details FY17'!$A$3:$S$3515,19,FALSE)</f>
        <v>0</v>
      </c>
      <c r="P3383" s="1">
        <f>VLOOKUP(A3383,'ADM Details FY17'!$A$3:$U$3515,21,FALSE)</f>
        <v>0</v>
      </c>
      <c r="Q3383" s="1">
        <f>VLOOKUP(A3383,'ADM Details FY17'!$A$3:$V$3515,22,FALSE)</f>
        <v>0</v>
      </c>
      <c r="R3383" s="1">
        <f>VLOOKUP(A3383,'ADM Details FY17'!$A$3:$W$3515,23,FALSE)</f>
        <v>0</v>
      </c>
      <c r="S3383" s="1">
        <f>VLOOKUP(A3383,'ADM Details FY17'!$A$3:$X$3515,24,FALSE)</f>
        <v>0</v>
      </c>
      <c r="T3383" s="1">
        <f>VLOOKUP(A3383,'ADM Details FY17'!$A$3:$Y$3515,25,FALSE)</f>
        <v>0</v>
      </c>
      <c r="U3383" s="1">
        <f>VLOOKUP(A3383,'ADM Details FY17'!$A$3:$AA$3515,27,FALSE)</f>
        <v>0</v>
      </c>
      <c r="V3383" s="1">
        <f>IFERROR(VLOOKUP(C3383,'eindex _tget pp '!$A$4:$E$615,5,FALSE),0)</f>
        <v>363.32324958123951</v>
      </c>
      <c r="W3383" s="31">
        <f>IFERROR(VLOOKUP(C3383,'eindex _tget pp '!$A$4:$F$615,6,FALSE),0)</f>
        <v>0.84521392470000001</v>
      </c>
      <c r="X3383" s="4">
        <f>IFERROR(VLOOKUP(B3383,'eschools 16'!$A$2:$F$25,6,FALSE),1)</f>
        <v>1</v>
      </c>
      <c r="Y3383" s="1">
        <f t="shared" si="260"/>
        <v>90.83</v>
      </c>
      <c r="Z3383" s="1">
        <f t="shared" si="261"/>
        <v>229.9</v>
      </c>
      <c r="AA3383" s="31">
        <f>IFERROR(VLOOKUP(C3383,'eindex _tget pp '!$A$4:$G$615,7,FALSE),0)</f>
        <v>0.46815435700000002</v>
      </c>
      <c r="AB3383" s="1">
        <f>VLOOKUP(A3383,'ADM Details FY17'!$A$3:$AB$3515,28,FALSE)</f>
        <v>0</v>
      </c>
      <c r="AC3383" s="1">
        <f t="shared" si="262"/>
        <v>0</v>
      </c>
      <c r="AD3383" s="1">
        <f t="shared" si="263"/>
        <v>1</v>
      </c>
      <c r="AE3383" s="1">
        <f t="shared" si="264"/>
        <v>150</v>
      </c>
    </row>
    <row r="3384" spans="1:31" x14ac:dyDescent="0.25">
      <c r="A3384" t="str">
        <f>B3384&amp;"-"&amp;COUNTIF($B$3:B3384,B3384)</f>
        <v>9192-7</v>
      </c>
      <c r="B3384">
        <v>9192</v>
      </c>
      <c r="C3384" s="18">
        <f>VLOOKUP(A3384,'ADM Details FY17'!$A$3:$D$3515,4,FALSE)</f>
        <v>44388</v>
      </c>
      <c r="D3384" s="1">
        <f>VLOOKUP(A3384,'ADM Details FY17'!$A$3:$E$3515,5,FALSE)</f>
        <v>0.74</v>
      </c>
      <c r="E3384" s="1">
        <f>VLOOKUP(A3384,'ADM Details FY17'!$A$3:$F$3515,6,FALSE)</f>
        <v>0</v>
      </c>
      <c r="F3384" s="1">
        <f>VLOOKUP(A3384,'ADM Details FY17'!$A$3:$G$3515,7,FALSE)</f>
        <v>0</v>
      </c>
      <c r="G3384" s="1">
        <f>VLOOKUP(A3384,'ADM Details FY17'!$A$3:$H$3515,8,FALSE)</f>
        <v>0</v>
      </c>
      <c r="H3384" s="1">
        <f>VLOOKUP(A3384,'ADM Details FY17'!$A$3:$I$3515,9,FALSE)</f>
        <v>0</v>
      </c>
      <c r="I3384" s="1">
        <f>VLOOKUP(A3384,'ADM Details FY17'!$A$3:$J$3517,10,FALSE)</f>
        <v>0</v>
      </c>
      <c r="J3384" s="1">
        <f>VLOOKUP(A3384,'ADM Details FY17'!$A$3:$K$3515,11,FALSE)</f>
        <v>0</v>
      </c>
      <c r="K3384" s="1">
        <f>VLOOKUP(A3384,'ADM Details FY17'!$A$3:$M$3515,13,FALSE)</f>
        <v>0.74</v>
      </c>
      <c r="L3384" s="1">
        <f>VLOOKUP(A3384,'ADM Details FY17'!$A$3:$O$3515,15,FALSE)</f>
        <v>0</v>
      </c>
      <c r="M3384" s="1">
        <f>VLOOKUP(A3384,'ADM Details FY17'!$A$3:$P$3515,16,FALSE)</f>
        <v>0</v>
      </c>
      <c r="N3384" s="1">
        <f>VLOOKUP(A3384,'ADM Details FY17'!$A$3:$Q$3515,17,FALSE)</f>
        <v>0</v>
      </c>
      <c r="O3384" s="1">
        <f>VLOOKUP(A3384,'ADM Details FY17'!$A$3:$S$3515,19,FALSE)</f>
        <v>0</v>
      </c>
      <c r="P3384" s="1">
        <f>VLOOKUP(A3384,'ADM Details FY17'!$A$3:$U$3515,21,FALSE)</f>
        <v>0</v>
      </c>
      <c r="Q3384" s="1">
        <f>VLOOKUP(A3384,'ADM Details FY17'!$A$3:$V$3515,22,FALSE)</f>
        <v>0</v>
      </c>
      <c r="R3384" s="1">
        <f>VLOOKUP(A3384,'ADM Details FY17'!$A$3:$W$3515,23,FALSE)</f>
        <v>0</v>
      </c>
      <c r="S3384" s="1">
        <f>VLOOKUP(A3384,'ADM Details FY17'!$A$3:$X$3515,24,FALSE)</f>
        <v>0</v>
      </c>
      <c r="T3384" s="1">
        <f>VLOOKUP(A3384,'ADM Details FY17'!$A$3:$Y$3515,25,FALSE)</f>
        <v>0</v>
      </c>
      <c r="U3384" s="1">
        <f>VLOOKUP(A3384,'ADM Details FY17'!$A$3:$AA$3515,27,FALSE)</f>
        <v>0</v>
      </c>
      <c r="V3384" s="1">
        <f>IFERROR(VLOOKUP(C3384,'eindex _tget pp '!$A$4:$E$615,5,FALSE),0)</f>
        <v>0</v>
      </c>
      <c r="W3384" s="31">
        <f>IFERROR(VLOOKUP(C3384,'eindex _tget pp '!$A$4:$F$615,6,FALSE),0)</f>
        <v>0.14820848419999999</v>
      </c>
      <c r="X3384" s="4">
        <f>IFERROR(VLOOKUP(B3384,'eschools 16'!$A$2:$F$25,6,FALSE),1)</f>
        <v>1</v>
      </c>
      <c r="Y3384" s="1">
        <f t="shared" si="260"/>
        <v>0</v>
      </c>
      <c r="Z3384" s="1">
        <f t="shared" si="261"/>
        <v>29.83</v>
      </c>
      <c r="AA3384" s="31">
        <f>IFERROR(VLOOKUP(C3384,'eindex _tget pp '!$A$4:$G$615,7,FALSE),0)</f>
        <v>0.34951396600000001</v>
      </c>
      <c r="AB3384" s="1">
        <f>VLOOKUP(A3384,'ADM Details FY17'!$A$3:$AB$3515,28,FALSE)</f>
        <v>0</v>
      </c>
      <c r="AC3384" s="1">
        <f t="shared" si="262"/>
        <v>0</v>
      </c>
      <c r="AD3384" s="1">
        <f t="shared" si="263"/>
        <v>0.74</v>
      </c>
      <c r="AE3384" s="1">
        <f t="shared" si="264"/>
        <v>111</v>
      </c>
    </row>
    <row r="3385" spans="1:31" x14ac:dyDescent="0.25">
      <c r="A3385" t="str">
        <f>B3385&amp;"-"&amp;COUNTIF($B$3:B3385,B3385)</f>
        <v>9192-8</v>
      </c>
      <c r="B3385">
        <v>9192</v>
      </c>
      <c r="C3385" s="18">
        <f>VLOOKUP(A3385,'ADM Details FY17'!$A$3:$D$3515,4,FALSE)</f>
        <v>49478</v>
      </c>
      <c r="D3385" s="1">
        <f>VLOOKUP(A3385,'ADM Details FY17'!$A$3:$E$3515,5,FALSE)</f>
        <v>2</v>
      </c>
      <c r="E3385" s="1">
        <f>VLOOKUP(A3385,'ADM Details FY17'!$A$3:$F$3515,6,FALSE)</f>
        <v>0</v>
      </c>
      <c r="F3385" s="1">
        <f>VLOOKUP(A3385,'ADM Details FY17'!$A$3:$G$3515,7,FALSE)</f>
        <v>0</v>
      </c>
      <c r="G3385" s="1">
        <f>VLOOKUP(A3385,'ADM Details FY17'!$A$3:$H$3515,8,FALSE)</f>
        <v>0</v>
      </c>
      <c r="H3385" s="1">
        <f>VLOOKUP(A3385,'ADM Details FY17'!$A$3:$I$3515,9,FALSE)</f>
        <v>0</v>
      </c>
      <c r="I3385" s="1">
        <f>VLOOKUP(A3385,'ADM Details FY17'!$A$3:$J$3517,10,FALSE)</f>
        <v>0</v>
      </c>
      <c r="J3385" s="1">
        <f>VLOOKUP(A3385,'ADM Details FY17'!$A$3:$K$3515,11,FALSE)</f>
        <v>0</v>
      </c>
      <c r="K3385" s="1">
        <f>VLOOKUP(A3385,'ADM Details FY17'!$A$3:$M$3515,13,FALSE)</f>
        <v>2</v>
      </c>
      <c r="L3385" s="1">
        <f>VLOOKUP(A3385,'ADM Details FY17'!$A$3:$O$3515,15,FALSE)</f>
        <v>0</v>
      </c>
      <c r="M3385" s="1">
        <f>VLOOKUP(A3385,'ADM Details FY17'!$A$3:$P$3515,16,FALSE)</f>
        <v>0</v>
      </c>
      <c r="N3385" s="1">
        <f>VLOOKUP(A3385,'ADM Details FY17'!$A$3:$Q$3515,17,FALSE)</f>
        <v>0</v>
      </c>
      <c r="O3385" s="1">
        <f>VLOOKUP(A3385,'ADM Details FY17'!$A$3:$S$3515,19,FALSE)</f>
        <v>1</v>
      </c>
      <c r="P3385" s="1">
        <f>VLOOKUP(A3385,'ADM Details FY17'!$A$3:$U$3515,21,FALSE)</f>
        <v>0</v>
      </c>
      <c r="Q3385" s="1">
        <f>VLOOKUP(A3385,'ADM Details FY17'!$A$3:$V$3515,22,FALSE)</f>
        <v>0</v>
      </c>
      <c r="R3385" s="1">
        <f>VLOOKUP(A3385,'ADM Details FY17'!$A$3:$W$3515,23,FALSE)</f>
        <v>0</v>
      </c>
      <c r="S3385" s="1">
        <f>VLOOKUP(A3385,'ADM Details FY17'!$A$3:$X$3515,24,FALSE)</f>
        <v>0</v>
      </c>
      <c r="T3385" s="1">
        <f>VLOOKUP(A3385,'ADM Details FY17'!$A$3:$Y$3515,25,FALSE)</f>
        <v>0</v>
      </c>
      <c r="U3385" s="1">
        <f>VLOOKUP(A3385,'ADM Details FY17'!$A$3:$AA$3515,27,FALSE)</f>
        <v>0</v>
      </c>
      <c r="V3385" s="1">
        <f>IFERROR(VLOOKUP(C3385,'eindex _tget pp '!$A$4:$E$615,5,FALSE),0)</f>
        <v>147.75749648059647</v>
      </c>
      <c r="W3385" s="31">
        <f>IFERROR(VLOOKUP(C3385,'eindex _tget pp '!$A$4:$F$615,6,FALSE),0)</f>
        <v>0.5961267066</v>
      </c>
      <c r="X3385" s="4">
        <f>IFERROR(VLOOKUP(B3385,'eschools 16'!$A$2:$F$25,6,FALSE),1)</f>
        <v>1</v>
      </c>
      <c r="Y3385" s="1">
        <f t="shared" si="260"/>
        <v>73.88</v>
      </c>
      <c r="Z3385" s="1">
        <f t="shared" si="261"/>
        <v>324.29000000000002</v>
      </c>
      <c r="AA3385" s="31">
        <f>IFERROR(VLOOKUP(C3385,'eindex _tget pp '!$A$4:$G$615,7,FALSE),0)</f>
        <v>0.40415134000000003</v>
      </c>
      <c r="AB3385" s="1">
        <f>VLOOKUP(A3385,'ADM Details FY17'!$A$3:$AB$3515,28,FALSE)</f>
        <v>0</v>
      </c>
      <c r="AC3385" s="1">
        <f t="shared" si="262"/>
        <v>0</v>
      </c>
      <c r="AD3385" s="1">
        <f t="shared" si="263"/>
        <v>2</v>
      </c>
      <c r="AE3385" s="1">
        <f t="shared" si="264"/>
        <v>300</v>
      </c>
    </row>
    <row r="3386" spans="1:31" x14ac:dyDescent="0.25">
      <c r="A3386" t="str">
        <f>B3386&amp;"-"&amp;COUNTIF($B$3:B3386,B3386)</f>
        <v>9192-9</v>
      </c>
      <c r="B3386">
        <v>9192</v>
      </c>
      <c r="C3386" s="18">
        <f>VLOOKUP(A3386,'ADM Details FY17'!$A$3:$D$3515,4,FALSE)</f>
        <v>44776</v>
      </c>
      <c r="D3386" s="1">
        <f>VLOOKUP(A3386,'ADM Details FY17'!$A$3:$E$3515,5,FALSE)</f>
        <v>2.76</v>
      </c>
      <c r="E3386" s="1">
        <f>VLOOKUP(A3386,'ADM Details FY17'!$A$3:$F$3515,6,FALSE)</f>
        <v>1</v>
      </c>
      <c r="F3386" s="1">
        <f>VLOOKUP(A3386,'ADM Details FY17'!$A$3:$G$3515,7,FALSE)</f>
        <v>0.38</v>
      </c>
      <c r="G3386" s="1">
        <f>VLOOKUP(A3386,'ADM Details FY17'!$A$3:$H$3515,8,FALSE)</f>
        <v>0</v>
      </c>
      <c r="H3386" s="1">
        <f>VLOOKUP(A3386,'ADM Details FY17'!$A$3:$I$3515,9,FALSE)</f>
        <v>0</v>
      </c>
      <c r="I3386" s="1">
        <f>VLOOKUP(A3386,'ADM Details FY17'!$A$3:$J$3517,10,FALSE)</f>
        <v>0</v>
      </c>
      <c r="J3386" s="1">
        <f>VLOOKUP(A3386,'ADM Details FY17'!$A$3:$K$3515,11,FALSE)</f>
        <v>0</v>
      </c>
      <c r="K3386" s="1">
        <f>VLOOKUP(A3386,'ADM Details FY17'!$A$3:$M$3515,13,FALSE)</f>
        <v>2.76</v>
      </c>
      <c r="L3386" s="1">
        <f>VLOOKUP(A3386,'ADM Details FY17'!$A$3:$O$3515,15,FALSE)</f>
        <v>0</v>
      </c>
      <c r="M3386" s="1">
        <f>VLOOKUP(A3386,'ADM Details FY17'!$A$3:$P$3515,16,FALSE)</f>
        <v>0</v>
      </c>
      <c r="N3386" s="1">
        <f>VLOOKUP(A3386,'ADM Details FY17'!$A$3:$Q$3515,17,FALSE)</f>
        <v>0</v>
      </c>
      <c r="O3386" s="1">
        <f>VLOOKUP(A3386,'ADM Details FY17'!$A$3:$S$3515,19,FALSE)</f>
        <v>2.38</v>
      </c>
      <c r="P3386" s="1">
        <f>VLOOKUP(A3386,'ADM Details FY17'!$A$3:$U$3515,21,FALSE)</f>
        <v>0</v>
      </c>
      <c r="Q3386" s="1">
        <f>VLOOKUP(A3386,'ADM Details FY17'!$A$3:$V$3515,22,FALSE)</f>
        <v>0</v>
      </c>
      <c r="R3386" s="1">
        <f>VLOOKUP(A3386,'ADM Details FY17'!$A$3:$W$3515,23,FALSE)</f>
        <v>0</v>
      </c>
      <c r="S3386" s="1">
        <f>VLOOKUP(A3386,'ADM Details FY17'!$A$3:$X$3515,24,FALSE)</f>
        <v>0</v>
      </c>
      <c r="T3386" s="1">
        <f>VLOOKUP(A3386,'ADM Details FY17'!$A$3:$Y$3515,25,FALSE)</f>
        <v>0</v>
      </c>
      <c r="U3386" s="1">
        <f>VLOOKUP(A3386,'ADM Details FY17'!$A$3:$AA$3515,27,FALSE)</f>
        <v>0</v>
      </c>
      <c r="V3386" s="1">
        <f>IFERROR(VLOOKUP(C3386,'eindex _tget pp '!$A$4:$E$615,5,FALSE),0)</f>
        <v>551.59062809445754</v>
      </c>
      <c r="W3386" s="31">
        <f>IFERROR(VLOOKUP(C3386,'eindex _tget pp '!$A$4:$F$615,6,FALSE),0)</f>
        <v>1.2563935094000001</v>
      </c>
      <c r="X3386" s="4">
        <f>IFERROR(VLOOKUP(B3386,'eschools 16'!$A$2:$F$25,6,FALSE),1)</f>
        <v>1</v>
      </c>
      <c r="Y3386" s="1">
        <f t="shared" si="260"/>
        <v>380.6</v>
      </c>
      <c r="Z3386" s="1">
        <f t="shared" si="261"/>
        <v>943.2</v>
      </c>
      <c r="AA3386" s="31">
        <f>IFERROR(VLOOKUP(C3386,'eindex _tget pp '!$A$4:$G$615,7,FALSE),0)</f>
        <v>0.61438593500000005</v>
      </c>
      <c r="AB3386" s="1">
        <f>VLOOKUP(A3386,'ADM Details FY17'!$A$3:$AB$3515,28,FALSE)</f>
        <v>0</v>
      </c>
      <c r="AC3386" s="1">
        <f t="shared" si="262"/>
        <v>0</v>
      </c>
      <c r="AD3386" s="1">
        <f t="shared" si="263"/>
        <v>2.76</v>
      </c>
      <c r="AE3386" s="1">
        <f t="shared" si="264"/>
        <v>413.99999999999994</v>
      </c>
    </row>
    <row r="3387" spans="1:31" x14ac:dyDescent="0.25">
      <c r="A3387" t="str">
        <f>B3387&amp;"-"&amp;COUNTIF($B$3:B3387,B3387)</f>
        <v>9192-10</v>
      </c>
      <c r="B3387">
        <v>9192</v>
      </c>
      <c r="C3387" s="18">
        <f>VLOOKUP(A3387,'ADM Details FY17'!$A$3:$D$3515,4,FALSE)</f>
        <v>0</v>
      </c>
      <c r="D3387" s="1">
        <f>VLOOKUP(A3387,'ADM Details FY17'!$A$3:$E$3515,5,FALSE)</f>
        <v>0</v>
      </c>
      <c r="E3387" s="1">
        <f>VLOOKUP(A3387,'ADM Details FY17'!$A$3:$F$3515,6,FALSE)</f>
        <v>0</v>
      </c>
      <c r="F3387" s="1">
        <f>VLOOKUP(A3387,'ADM Details FY17'!$A$3:$G$3515,7,FALSE)</f>
        <v>0</v>
      </c>
      <c r="G3387" s="1">
        <f>VLOOKUP(A3387,'ADM Details FY17'!$A$3:$H$3515,8,FALSE)</f>
        <v>0</v>
      </c>
      <c r="H3387" s="1">
        <f>VLOOKUP(A3387,'ADM Details FY17'!$A$3:$I$3515,9,FALSE)</f>
        <v>0</v>
      </c>
      <c r="I3387" s="1">
        <f>VLOOKUP(A3387,'ADM Details FY17'!$A$3:$J$3517,10,FALSE)</f>
        <v>0</v>
      </c>
      <c r="J3387" s="1">
        <f>VLOOKUP(A3387,'ADM Details FY17'!$A$3:$K$3515,11,FALSE)</f>
        <v>0</v>
      </c>
      <c r="K3387" s="1">
        <f>VLOOKUP(A3387,'ADM Details FY17'!$A$3:$M$3515,13,FALSE)</f>
        <v>0</v>
      </c>
      <c r="L3387" s="1">
        <f>VLOOKUP(A3387,'ADM Details FY17'!$A$3:$O$3515,15,FALSE)</f>
        <v>0</v>
      </c>
      <c r="M3387" s="1">
        <f>VLOOKUP(A3387,'ADM Details FY17'!$A$3:$P$3515,16,FALSE)</f>
        <v>0</v>
      </c>
      <c r="N3387" s="1">
        <f>VLOOKUP(A3387,'ADM Details FY17'!$A$3:$Q$3515,17,FALSE)</f>
        <v>0</v>
      </c>
      <c r="O3387" s="1">
        <f>VLOOKUP(A3387,'ADM Details FY17'!$A$3:$S$3515,19,FALSE)</f>
        <v>0</v>
      </c>
      <c r="P3387" s="1">
        <f>VLOOKUP(A3387,'ADM Details FY17'!$A$3:$U$3515,21,FALSE)</f>
        <v>0</v>
      </c>
      <c r="Q3387" s="1">
        <f>VLOOKUP(A3387,'ADM Details FY17'!$A$3:$V$3515,22,FALSE)</f>
        <v>0</v>
      </c>
      <c r="R3387" s="1">
        <f>VLOOKUP(A3387,'ADM Details FY17'!$A$3:$W$3515,23,FALSE)</f>
        <v>0</v>
      </c>
      <c r="S3387" s="1">
        <f>VLOOKUP(A3387,'ADM Details FY17'!$A$3:$X$3515,24,FALSE)</f>
        <v>0</v>
      </c>
      <c r="T3387" s="1">
        <f>VLOOKUP(A3387,'ADM Details FY17'!$A$3:$Y$3515,25,FALSE)</f>
        <v>0</v>
      </c>
      <c r="U3387" s="1">
        <f>VLOOKUP(A3387,'ADM Details FY17'!$A$3:$AA$3515,27,FALSE)</f>
        <v>0</v>
      </c>
      <c r="V3387" s="1">
        <f>IFERROR(VLOOKUP(C3387,'eindex _tget pp '!$A$4:$E$615,5,FALSE),0)</f>
        <v>0</v>
      </c>
      <c r="W3387" s="31">
        <f>IFERROR(VLOOKUP(C3387,'eindex _tget pp '!$A$4:$F$615,6,FALSE),0)</f>
        <v>0</v>
      </c>
      <c r="X3387" s="4">
        <f>IFERROR(VLOOKUP(B3387,'eschools 16'!$A$2:$F$25,6,FALSE),1)</f>
        <v>1</v>
      </c>
      <c r="Y3387" s="1">
        <f t="shared" si="260"/>
        <v>0</v>
      </c>
      <c r="Z3387" s="1">
        <f t="shared" si="261"/>
        <v>0</v>
      </c>
      <c r="AA3387" s="31">
        <f>IFERROR(VLOOKUP(C3387,'eindex _tget pp '!$A$4:$G$615,7,FALSE),0)</f>
        <v>0</v>
      </c>
      <c r="AB3387" s="1">
        <f>VLOOKUP(A3387,'ADM Details FY17'!$A$3:$AB$3515,28,FALSE)</f>
        <v>0</v>
      </c>
      <c r="AC3387" s="1">
        <f t="shared" si="262"/>
        <v>0</v>
      </c>
      <c r="AD3387" s="1">
        <f t="shared" si="263"/>
        <v>0</v>
      </c>
      <c r="AE3387" s="1">
        <f t="shared" si="264"/>
        <v>0</v>
      </c>
    </row>
    <row r="3388" spans="1:31" x14ac:dyDescent="0.25">
      <c r="A3388" t="str">
        <f>B3388&amp;"-"&amp;COUNTIF($B$3:B3388,B3388)</f>
        <v>9192-11</v>
      </c>
      <c r="B3388">
        <v>9192</v>
      </c>
      <c r="C3388" s="18">
        <f>VLOOKUP(A3388,'ADM Details FY17'!$A$3:$D$3515,4,FALSE)</f>
        <v>0</v>
      </c>
      <c r="D3388" s="1">
        <f>VLOOKUP(A3388,'ADM Details FY17'!$A$3:$E$3515,5,FALSE)</f>
        <v>0</v>
      </c>
      <c r="E3388" s="1">
        <f>VLOOKUP(A3388,'ADM Details FY17'!$A$3:$F$3515,6,FALSE)</f>
        <v>0</v>
      </c>
      <c r="F3388" s="1">
        <f>VLOOKUP(A3388,'ADM Details FY17'!$A$3:$G$3515,7,FALSE)</f>
        <v>0</v>
      </c>
      <c r="G3388" s="1">
        <f>VLOOKUP(A3388,'ADM Details FY17'!$A$3:$H$3515,8,FALSE)</f>
        <v>0</v>
      </c>
      <c r="H3388" s="1">
        <f>VLOOKUP(A3388,'ADM Details FY17'!$A$3:$I$3515,9,FALSE)</f>
        <v>0</v>
      </c>
      <c r="I3388" s="1">
        <f>VLOOKUP(A3388,'ADM Details FY17'!$A$3:$J$3517,10,FALSE)</f>
        <v>0</v>
      </c>
      <c r="J3388" s="1">
        <f>VLOOKUP(A3388,'ADM Details FY17'!$A$3:$K$3515,11,FALSE)</f>
        <v>0</v>
      </c>
      <c r="K3388" s="1">
        <f>VLOOKUP(A3388,'ADM Details FY17'!$A$3:$M$3515,13,FALSE)</f>
        <v>0</v>
      </c>
      <c r="L3388" s="1">
        <f>VLOOKUP(A3388,'ADM Details FY17'!$A$3:$O$3515,15,FALSE)</f>
        <v>0</v>
      </c>
      <c r="M3388" s="1">
        <f>VLOOKUP(A3388,'ADM Details FY17'!$A$3:$P$3515,16,FALSE)</f>
        <v>0</v>
      </c>
      <c r="N3388" s="1">
        <f>VLOOKUP(A3388,'ADM Details FY17'!$A$3:$Q$3515,17,FALSE)</f>
        <v>0</v>
      </c>
      <c r="O3388" s="1">
        <f>VLOOKUP(A3388,'ADM Details FY17'!$A$3:$S$3515,19,FALSE)</f>
        <v>0</v>
      </c>
      <c r="P3388" s="1">
        <f>VLOOKUP(A3388,'ADM Details FY17'!$A$3:$U$3515,21,FALSE)</f>
        <v>0</v>
      </c>
      <c r="Q3388" s="1">
        <f>VLOOKUP(A3388,'ADM Details FY17'!$A$3:$V$3515,22,FALSE)</f>
        <v>0</v>
      </c>
      <c r="R3388" s="1">
        <f>VLOOKUP(A3388,'ADM Details FY17'!$A$3:$W$3515,23,FALSE)</f>
        <v>0</v>
      </c>
      <c r="S3388" s="1">
        <f>VLOOKUP(A3388,'ADM Details FY17'!$A$3:$X$3515,24,FALSE)</f>
        <v>0</v>
      </c>
      <c r="T3388" s="1">
        <f>VLOOKUP(A3388,'ADM Details FY17'!$A$3:$Y$3515,25,FALSE)</f>
        <v>0</v>
      </c>
      <c r="U3388" s="1">
        <f>VLOOKUP(A3388,'ADM Details FY17'!$A$3:$AA$3515,27,FALSE)</f>
        <v>0</v>
      </c>
      <c r="V3388" s="1">
        <f>IFERROR(VLOOKUP(C3388,'eindex _tget pp '!$A$4:$E$615,5,FALSE),0)</f>
        <v>0</v>
      </c>
      <c r="W3388" s="31">
        <f>IFERROR(VLOOKUP(C3388,'eindex _tget pp '!$A$4:$F$615,6,FALSE),0)</f>
        <v>0</v>
      </c>
      <c r="X3388" s="4">
        <f>IFERROR(VLOOKUP(B3388,'eschools 16'!$A$2:$F$25,6,FALSE),1)</f>
        <v>1</v>
      </c>
      <c r="Y3388" s="1">
        <f t="shared" si="260"/>
        <v>0</v>
      </c>
      <c r="Z3388" s="1">
        <f t="shared" si="261"/>
        <v>0</v>
      </c>
      <c r="AA3388" s="31">
        <f>IFERROR(VLOOKUP(C3388,'eindex _tget pp '!$A$4:$G$615,7,FALSE),0)</f>
        <v>0</v>
      </c>
      <c r="AB3388" s="1">
        <f>VLOOKUP(A3388,'ADM Details FY17'!$A$3:$AB$3515,28,FALSE)</f>
        <v>0</v>
      </c>
      <c r="AC3388" s="1">
        <f t="shared" si="262"/>
        <v>0</v>
      </c>
      <c r="AD3388" s="1">
        <f t="shared" si="263"/>
        <v>0</v>
      </c>
      <c r="AE3388" s="1">
        <f t="shared" si="264"/>
        <v>0</v>
      </c>
    </row>
    <row r="3389" spans="1:31" x14ac:dyDescent="0.25">
      <c r="A3389" t="str">
        <f>B3389&amp;"-"&amp;COUNTIF($B$3:B3389,B3389)</f>
        <v>9192-12</v>
      </c>
      <c r="B3389">
        <v>9192</v>
      </c>
      <c r="C3389" s="18">
        <f>VLOOKUP(A3389,'ADM Details FY17'!$A$3:$D$3515,4,FALSE)</f>
        <v>0</v>
      </c>
      <c r="D3389" s="1">
        <f>VLOOKUP(A3389,'ADM Details FY17'!$A$3:$E$3515,5,FALSE)</f>
        <v>0</v>
      </c>
      <c r="E3389" s="1">
        <f>VLOOKUP(A3389,'ADM Details FY17'!$A$3:$F$3515,6,FALSE)</f>
        <v>0</v>
      </c>
      <c r="F3389" s="1">
        <f>VLOOKUP(A3389,'ADM Details FY17'!$A$3:$G$3515,7,FALSE)</f>
        <v>0</v>
      </c>
      <c r="G3389" s="1">
        <f>VLOOKUP(A3389,'ADM Details FY17'!$A$3:$H$3515,8,FALSE)</f>
        <v>0</v>
      </c>
      <c r="H3389" s="1">
        <f>VLOOKUP(A3389,'ADM Details FY17'!$A$3:$I$3515,9,FALSE)</f>
        <v>0</v>
      </c>
      <c r="I3389" s="1">
        <f>VLOOKUP(A3389,'ADM Details FY17'!$A$3:$J$3517,10,FALSE)</f>
        <v>0</v>
      </c>
      <c r="J3389" s="1">
        <f>VLOOKUP(A3389,'ADM Details FY17'!$A$3:$K$3515,11,FALSE)</f>
        <v>0</v>
      </c>
      <c r="K3389" s="1">
        <f>VLOOKUP(A3389,'ADM Details FY17'!$A$3:$M$3515,13,FALSE)</f>
        <v>0</v>
      </c>
      <c r="L3389" s="1">
        <f>VLOOKUP(A3389,'ADM Details FY17'!$A$3:$O$3515,15,FALSE)</f>
        <v>0</v>
      </c>
      <c r="M3389" s="1">
        <f>VLOOKUP(A3389,'ADM Details FY17'!$A$3:$P$3515,16,FALSE)</f>
        <v>0</v>
      </c>
      <c r="N3389" s="1">
        <f>VLOOKUP(A3389,'ADM Details FY17'!$A$3:$Q$3515,17,FALSE)</f>
        <v>0</v>
      </c>
      <c r="O3389" s="1">
        <f>VLOOKUP(A3389,'ADM Details FY17'!$A$3:$S$3515,19,FALSE)</f>
        <v>0</v>
      </c>
      <c r="P3389" s="1">
        <f>VLOOKUP(A3389,'ADM Details FY17'!$A$3:$U$3515,21,FALSE)</f>
        <v>0</v>
      </c>
      <c r="Q3389" s="1">
        <f>VLOOKUP(A3389,'ADM Details FY17'!$A$3:$V$3515,22,FALSE)</f>
        <v>0</v>
      </c>
      <c r="R3389" s="1">
        <f>VLOOKUP(A3389,'ADM Details FY17'!$A$3:$W$3515,23,FALSE)</f>
        <v>0</v>
      </c>
      <c r="S3389" s="1">
        <f>VLOOKUP(A3389,'ADM Details FY17'!$A$3:$X$3515,24,FALSE)</f>
        <v>0</v>
      </c>
      <c r="T3389" s="1">
        <f>VLOOKUP(A3389,'ADM Details FY17'!$A$3:$Y$3515,25,FALSE)</f>
        <v>0</v>
      </c>
      <c r="U3389" s="1">
        <f>VLOOKUP(A3389,'ADM Details FY17'!$A$3:$AA$3515,27,FALSE)</f>
        <v>0</v>
      </c>
      <c r="V3389" s="1">
        <f>IFERROR(VLOOKUP(C3389,'eindex _tget pp '!$A$4:$E$615,5,FALSE),0)</f>
        <v>0</v>
      </c>
      <c r="W3389" s="31">
        <f>IFERROR(VLOOKUP(C3389,'eindex _tget pp '!$A$4:$F$615,6,FALSE),0)</f>
        <v>0</v>
      </c>
      <c r="X3389" s="4">
        <f>IFERROR(VLOOKUP(B3389,'eschools 16'!$A$2:$F$25,6,FALSE),1)</f>
        <v>1</v>
      </c>
      <c r="Y3389" s="1">
        <f t="shared" si="260"/>
        <v>0</v>
      </c>
      <c r="Z3389" s="1">
        <f t="shared" si="261"/>
        <v>0</v>
      </c>
      <c r="AA3389" s="31">
        <f>IFERROR(VLOOKUP(C3389,'eindex _tget pp '!$A$4:$G$615,7,FALSE),0)</f>
        <v>0</v>
      </c>
      <c r="AB3389" s="1">
        <f>VLOOKUP(A3389,'ADM Details FY17'!$A$3:$AB$3515,28,FALSE)</f>
        <v>0</v>
      </c>
      <c r="AC3389" s="1">
        <f t="shared" si="262"/>
        <v>0</v>
      </c>
      <c r="AD3389" s="1">
        <f t="shared" si="263"/>
        <v>0</v>
      </c>
      <c r="AE3389" s="1">
        <f t="shared" si="264"/>
        <v>0</v>
      </c>
    </row>
    <row r="3390" spans="1:31" x14ac:dyDescent="0.25">
      <c r="A3390" t="str">
        <f>B3390&amp;"-"&amp;COUNTIF($B$3:B3390,B3390)</f>
        <v>9192-13</v>
      </c>
      <c r="B3390">
        <v>9192</v>
      </c>
      <c r="C3390" s="18">
        <f>VLOOKUP(A3390,'ADM Details FY17'!$A$3:$D$3515,4,FALSE)</f>
        <v>0</v>
      </c>
      <c r="D3390" s="1">
        <f>VLOOKUP(A3390,'ADM Details FY17'!$A$3:$E$3515,5,FALSE)</f>
        <v>0</v>
      </c>
      <c r="E3390" s="1">
        <f>VLOOKUP(A3390,'ADM Details FY17'!$A$3:$F$3515,6,FALSE)</f>
        <v>0</v>
      </c>
      <c r="F3390" s="1">
        <f>VLOOKUP(A3390,'ADM Details FY17'!$A$3:$G$3515,7,FALSE)</f>
        <v>0</v>
      </c>
      <c r="G3390" s="1">
        <f>VLOOKUP(A3390,'ADM Details FY17'!$A$3:$H$3515,8,FALSE)</f>
        <v>0</v>
      </c>
      <c r="H3390" s="1">
        <f>VLOOKUP(A3390,'ADM Details FY17'!$A$3:$I$3515,9,FALSE)</f>
        <v>0</v>
      </c>
      <c r="I3390" s="1">
        <f>VLOOKUP(A3390,'ADM Details FY17'!$A$3:$J$3517,10,FALSE)</f>
        <v>0</v>
      </c>
      <c r="J3390" s="1">
        <f>VLOOKUP(A3390,'ADM Details FY17'!$A$3:$K$3515,11,FALSE)</f>
        <v>0</v>
      </c>
      <c r="K3390" s="1">
        <f>VLOOKUP(A3390,'ADM Details FY17'!$A$3:$M$3515,13,FALSE)</f>
        <v>0</v>
      </c>
      <c r="L3390" s="1">
        <f>VLOOKUP(A3390,'ADM Details FY17'!$A$3:$O$3515,15,FALSE)</f>
        <v>0</v>
      </c>
      <c r="M3390" s="1">
        <f>VLOOKUP(A3390,'ADM Details FY17'!$A$3:$P$3515,16,FALSE)</f>
        <v>0</v>
      </c>
      <c r="N3390" s="1">
        <f>VLOOKUP(A3390,'ADM Details FY17'!$A$3:$Q$3515,17,FALSE)</f>
        <v>0</v>
      </c>
      <c r="O3390" s="1">
        <f>VLOOKUP(A3390,'ADM Details FY17'!$A$3:$S$3515,19,FALSE)</f>
        <v>0</v>
      </c>
      <c r="P3390" s="1">
        <f>VLOOKUP(A3390,'ADM Details FY17'!$A$3:$U$3515,21,FALSE)</f>
        <v>0</v>
      </c>
      <c r="Q3390" s="1">
        <f>VLOOKUP(A3390,'ADM Details FY17'!$A$3:$V$3515,22,FALSE)</f>
        <v>0</v>
      </c>
      <c r="R3390" s="1">
        <f>VLOOKUP(A3390,'ADM Details FY17'!$A$3:$W$3515,23,FALSE)</f>
        <v>0</v>
      </c>
      <c r="S3390" s="1">
        <f>VLOOKUP(A3390,'ADM Details FY17'!$A$3:$X$3515,24,FALSE)</f>
        <v>0</v>
      </c>
      <c r="T3390" s="1">
        <f>VLOOKUP(A3390,'ADM Details FY17'!$A$3:$Y$3515,25,FALSE)</f>
        <v>0</v>
      </c>
      <c r="U3390" s="1">
        <f>VLOOKUP(A3390,'ADM Details FY17'!$A$3:$AA$3515,27,FALSE)</f>
        <v>0</v>
      </c>
      <c r="V3390" s="1">
        <f>IFERROR(VLOOKUP(C3390,'eindex _tget pp '!$A$4:$E$615,5,FALSE),0)</f>
        <v>0</v>
      </c>
      <c r="W3390" s="31">
        <f>IFERROR(VLOOKUP(C3390,'eindex _tget pp '!$A$4:$F$615,6,FALSE),0)</f>
        <v>0</v>
      </c>
      <c r="X3390" s="4">
        <f>IFERROR(VLOOKUP(B3390,'eschools 16'!$A$2:$F$25,6,FALSE),1)</f>
        <v>1</v>
      </c>
      <c r="Y3390" s="1">
        <f t="shared" si="260"/>
        <v>0</v>
      </c>
      <c r="Z3390" s="1">
        <f t="shared" si="261"/>
        <v>0</v>
      </c>
      <c r="AA3390" s="31">
        <f>IFERROR(VLOOKUP(C3390,'eindex _tget pp '!$A$4:$G$615,7,FALSE),0)</f>
        <v>0</v>
      </c>
      <c r="AB3390" s="1">
        <f>VLOOKUP(A3390,'ADM Details FY17'!$A$3:$AB$3515,28,FALSE)</f>
        <v>0</v>
      </c>
      <c r="AC3390" s="1">
        <f t="shared" si="262"/>
        <v>0</v>
      </c>
      <c r="AD3390" s="1">
        <f t="shared" si="263"/>
        <v>0</v>
      </c>
      <c r="AE3390" s="1">
        <f t="shared" si="264"/>
        <v>0</v>
      </c>
    </row>
    <row r="3391" spans="1:31" x14ac:dyDescent="0.25">
      <c r="A3391" t="str">
        <f>B3391&amp;"-"&amp;COUNTIF($B$3:B3391,B3391)</f>
        <v>9192-14</v>
      </c>
      <c r="B3391">
        <v>9192</v>
      </c>
      <c r="C3391" s="18">
        <f>VLOOKUP(A3391,'ADM Details FY17'!$A$3:$D$3515,4,FALSE)</f>
        <v>0</v>
      </c>
      <c r="D3391" s="1">
        <f>VLOOKUP(A3391,'ADM Details FY17'!$A$3:$E$3515,5,FALSE)</f>
        <v>0</v>
      </c>
      <c r="E3391" s="1">
        <f>VLOOKUP(A3391,'ADM Details FY17'!$A$3:$F$3515,6,FALSE)</f>
        <v>0</v>
      </c>
      <c r="F3391" s="1">
        <f>VLOOKUP(A3391,'ADM Details FY17'!$A$3:$G$3515,7,FALSE)</f>
        <v>0</v>
      </c>
      <c r="G3391" s="1">
        <f>VLOOKUP(A3391,'ADM Details FY17'!$A$3:$H$3515,8,FALSE)</f>
        <v>0</v>
      </c>
      <c r="H3391" s="1">
        <f>VLOOKUP(A3391,'ADM Details FY17'!$A$3:$I$3515,9,FALSE)</f>
        <v>0</v>
      </c>
      <c r="I3391" s="1">
        <f>VLOOKUP(A3391,'ADM Details FY17'!$A$3:$J$3517,10,FALSE)</f>
        <v>0</v>
      </c>
      <c r="J3391" s="1">
        <f>VLOOKUP(A3391,'ADM Details FY17'!$A$3:$K$3515,11,FALSE)</f>
        <v>0</v>
      </c>
      <c r="K3391" s="1">
        <f>VLOOKUP(A3391,'ADM Details FY17'!$A$3:$M$3515,13,FALSE)</f>
        <v>0</v>
      </c>
      <c r="L3391" s="1">
        <f>VLOOKUP(A3391,'ADM Details FY17'!$A$3:$O$3515,15,FALSE)</f>
        <v>0</v>
      </c>
      <c r="M3391" s="1">
        <f>VLOOKUP(A3391,'ADM Details FY17'!$A$3:$P$3515,16,FALSE)</f>
        <v>0</v>
      </c>
      <c r="N3391" s="1">
        <f>VLOOKUP(A3391,'ADM Details FY17'!$A$3:$Q$3515,17,FALSE)</f>
        <v>0</v>
      </c>
      <c r="O3391" s="1">
        <f>VLOOKUP(A3391,'ADM Details FY17'!$A$3:$S$3515,19,FALSE)</f>
        <v>0</v>
      </c>
      <c r="P3391" s="1">
        <f>VLOOKUP(A3391,'ADM Details FY17'!$A$3:$U$3515,21,FALSE)</f>
        <v>0</v>
      </c>
      <c r="Q3391" s="1">
        <f>VLOOKUP(A3391,'ADM Details FY17'!$A$3:$V$3515,22,FALSE)</f>
        <v>0</v>
      </c>
      <c r="R3391" s="1">
        <f>VLOOKUP(A3391,'ADM Details FY17'!$A$3:$W$3515,23,FALSE)</f>
        <v>0</v>
      </c>
      <c r="S3391" s="1">
        <f>VLOOKUP(A3391,'ADM Details FY17'!$A$3:$X$3515,24,FALSE)</f>
        <v>0</v>
      </c>
      <c r="T3391" s="1">
        <f>VLOOKUP(A3391,'ADM Details FY17'!$A$3:$Y$3515,25,FALSE)</f>
        <v>0</v>
      </c>
      <c r="U3391" s="1">
        <f>VLOOKUP(A3391,'ADM Details FY17'!$A$3:$AA$3515,27,FALSE)</f>
        <v>0</v>
      </c>
      <c r="V3391" s="1">
        <f>IFERROR(VLOOKUP(C3391,'eindex _tget pp '!$A$4:$E$615,5,FALSE),0)</f>
        <v>0</v>
      </c>
      <c r="W3391" s="31">
        <f>IFERROR(VLOOKUP(C3391,'eindex _tget pp '!$A$4:$F$615,6,FALSE),0)</f>
        <v>0</v>
      </c>
      <c r="X3391" s="4">
        <f>IFERROR(VLOOKUP(B3391,'eschools 16'!$A$2:$F$25,6,FALSE),1)</f>
        <v>1</v>
      </c>
      <c r="Y3391" s="1">
        <f t="shared" si="260"/>
        <v>0</v>
      </c>
      <c r="Z3391" s="1">
        <f t="shared" si="261"/>
        <v>0</v>
      </c>
      <c r="AA3391" s="31">
        <f>IFERROR(VLOOKUP(C3391,'eindex _tget pp '!$A$4:$G$615,7,FALSE),0)</f>
        <v>0</v>
      </c>
      <c r="AB3391" s="1">
        <f>VLOOKUP(A3391,'ADM Details FY17'!$A$3:$AB$3515,28,FALSE)</f>
        <v>0</v>
      </c>
      <c r="AC3391" s="1">
        <f t="shared" si="262"/>
        <v>0</v>
      </c>
      <c r="AD3391" s="1">
        <f t="shared" si="263"/>
        <v>0</v>
      </c>
      <c r="AE3391" s="1">
        <f t="shared" si="264"/>
        <v>0</v>
      </c>
    </row>
    <row r="3392" spans="1:31" x14ac:dyDescent="0.25">
      <c r="A3392" t="str">
        <f>B3392&amp;"-"&amp;COUNTIF($B$3:B3392,B3392)</f>
        <v>9192-15</v>
      </c>
      <c r="B3392">
        <v>9192</v>
      </c>
      <c r="C3392" s="18">
        <f>VLOOKUP(A3392,'ADM Details FY17'!$A$3:$D$3515,4,FALSE)</f>
        <v>0</v>
      </c>
      <c r="D3392" s="1">
        <f>VLOOKUP(A3392,'ADM Details FY17'!$A$3:$E$3515,5,FALSE)</f>
        <v>0</v>
      </c>
      <c r="E3392" s="1">
        <f>VLOOKUP(A3392,'ADM Details FY17'!$A$3:$F$3515,6,FALSE)</f>
        <v>0</v>
      </c>
      <c r="F3392" s="1">
        <f>VLOOKUP(A3392,'ADM Details FY17'!$A$3:$G$3515,7,FALSE)</f>
        <v>0</v>
      </c>
      <c r="G3392" s="1">
        <f>VLOOKUP(A3392,'ADM Details FY17'!$A$3:$H$3515,8,FALSE)</f>
        <v>0</v>
      </c>
      <c r="H3392" s="1">
        <f>VLOOKUP(A3392,'ADM Details FY17'!$A$3:$I$3515,9,FALSE)</f>
        <v>0</v>
      </c>
      <c r="I3392" s="1">
        <f>VLOOKUP(A3392,'ADM Details FY17'!$A$3:$J$3517,10,FALSE)</f>
        <v>0</v>
      </c>
      <c r="J3392" s="1">
        <f>VLOOKUP(A3392,'ADM Details FY17'!$A$3:$K$3515,11,FALSE)</f>
        <v>0</v>
      </c>
      <c r="K3392" s="1">
        <f>VLOOKUP(A3392,'ADM Details FY17'!$A$3:$M$3515,13,FALSE)</f>
        <v>0</v>
      </c>
      <c r="L3392" s="1">
        <f>VLOOKUP(A3392,'ADM Details FY17'!$A$3:$O$3515,15,FALSE)</f>
        <v>0</v>
      </c>
      <c r="M3392" s="1">
        <f>VLOOKUP(A3392,'ADM Details FY17'!$A$3:$P$3515,16,FALSE)</f>
        <v>0</v>
      </c>
      <c r="N3392" s="1">
        <f>VLOOKUP(A3392,'ADM Details FY17'!$A$3:$Q$3515,17,FALSE)</f>
        <v>0</v>
      </c>
      <c r="O3392" s="1">
        <f>VLOOKUP(A3392,'ADM Details FY17'!$A$3:$S$3515,19,FALSE)</f>
        <v>0</v>
      </c>
      <c r="P3392" s="1">
        <f>VLOOKUP(A3392,'ADM Details FY17'!$A$3:$U$3515,21,FALSE)</f>
        <v>0</v>
      </c>
      <c r="Q3392" s="1">
        <f>VLOOKUP(A3392,'ADM Details FY17'!$A$3:$V$3515,22,FALSE)</f>
        <v>0</v>
      </c>
      <c r="R3392" s="1">
        <f>VLOOKUP(A3392,'ADM Details FY17'!$A$3:$W$3515,23,FALSE)</f>
        <v>0</v>
      </c>
      <c r="S3392" s="1">
        <f>VLOOKUP(A3392,'ADM Details FY17'!$A$3:$X$3515,24,FALSE)</f>
        <v>0</v>
      </c>
      <c r="T3392" s="1">
        <f>VLOOKUP(A3392,'ADM Details FY17'!$A$3:$Y$3515,25,FALSE)</f>
        <v>0</v>
      </c>
      <c r="U3392" s="1">
        <f>VLOOKUP(A3392,'ADM Details FY17'!$A$3:$AA$3515,27,FALSE)</f>
        <v>0</v>
      </c>
      <c r="V3392" s="1">
        <f>IFERROR(VLOOKUP(C3392,'eindex _tget pp '!$A$4:$E$615,5,FALSE),0)</f>
        <v>0</v>
      </c>
      <c r="W3392" s="31">
        <f>IFERROR(VLOOKUP(C3392,'eindex _tget pp '!$A$4:$F$615,6,FALSE),0)</f>
        <v>0</v>
      </c>
      <c r="X3392" s="4">
        <f>IFERROR(VLOOKUP(B3392,'eschools 16'!$A$2:$F$25,6,FALSE),1)</f>
        <v>1</v>
      </c>
      <c r="Y3392" s="1">
        <f t="shared" si="260"/>
        <v>0</v>
      </c>
      <c r="Z3392" s="1">
        <f t="shared" si="261"/>
        <v>0</v>
      </c>
      <c r="AA3392" s="31">
        <f>IFERROR(VLOOKUP(C3392,'eindex _tget pp '!$A$4:$G$615,7,FALSE),0)</f>
        <v>0</v>
      </c>
      <c r="AB3392" s="1">
        <f>VLOOKUP(A3392,'ADM Details FY17'!$A$3:$AB$3515,28,FALSE)</f>
        <v>0</v>
      </c>
      <c r="AC3392" s="1">
        <f t="shared" si="262"/>
        <v>0</v>
      </c>
      <c r="AD3392" s="1">
        <f t="shared" si="263"/>
        <v>0</v>
      </c>
      <c r="AE3392" s="1">
        <f t="shared" si="264"/>
        <v>0</v>
      </c>
    </row>
    <row r="3393" spans="1:31" x14ac:dyDescent="0.25">
      <c r="A3393" t="str">
        <f>B3393&amp;"-"&amp;COUNTIF($B$3:B3393,B3393)</f>
        <v>9192-16</v>
      </c>
      <c r="B3393">
        <v>9192</v>
      </c>
      <c r="C3393" s="18">
        <f>VLOOKUP(A3393,'ADM Details FY17'!$A$3:$D$3515,4,FALSE)</f>
        <v>0</v>
      </c>
      <c r="D3393" s="1">
        <f>VLOOKUP(A3393,'ADM Details FY17'!$A$3:$E$3515,5,FALSE)</f>
        <v>0</v>
      </c>
      <c r="E3393" s="1">
        <f>VLOOKUP(A3393,'ADM Details FY17'!$A$3:$F$3515,6,FALSE)</f>
        <v>0</v>
      </c>
      <c r="F3393" s="1">
        <f>VLOOKUP(A3393,'ADM Details FY17'!$A$3:$G$3515,7,FALSE)</f>
        <v>0</v>
      </c>
      <c r="G3393" s="1">
        <f>VLOOKUP(A3393,'ADM Details FY17'!$A$3:$H$3515,8,FALSE)</f>
        <v>0</v>
      </c>
      <c r="H3393" s="1">
        <f>VLOOKUP(A3393,'ADM Details FY17'!$A$3:$I$3515,9,FALSE)</f>
        <v>0</v>
      </c>
      <c r="I3393" s="1">
        <f>VLOOKUP(A3393,'ADM Details FY17'!$A$3:$J$3517,10,FALSE)</f>
        <v>0</v>
      </c>
      <c r="J3393" s="1">
        <f>VLOOKUP(A3393,'ADM Details FY17'!$A$3:$K$3515,11,FALSE)</f>
        <v>0</v>
      </c>
      <c r="K3393" s="1">
        <f>VLOOKUP(A3393,'ADM Details FY17'!$A$3:$M$3515,13,FALSE)</f>
        <v>0</v>
      </c>
      <c r="L3393" s="1">
        <f>VLOOKUP(A3393,'ADM Details FY17'!$A$3:$O$3515,15,FALSE)</f>
        <v>0</v>
      </c>
      <c r="M3393" s="1">
        <f>VLOOKUP(A3393,'ADM Details FY17'!$A$3:$P$3515,16,FALSE)</f>
        <v>0</v>
      </c>
      <c r="N3393" s="1">
        <f>VLOOKUP(A3393,'ADM Details FY17'!$A$3:$Q$3515,17,FALSE)</f>
        <v>0</v>
      </c>
      <c r="O3393" s="1">
        <f>VLOOKUP(A3393,'ADM Details FY17'!$A$3:$S$3515,19,FALSE)</f>
        <v>0</v>
      </c>
      <c r="P3393" s="1">
        <f>VLOOKUP(A3393,'ADM Details FY17'!$A$3:$U$3515,21,FALSE)</f>
        <v>0</v>
      </c>
      <c r="Q3393" s="1">
        <f>VLOOKUP(A3393,'ADM Details FY17'!$A$3:$V$3515,22,FALSE)</f>
        <v>0</v>
      </c>
      <c r="R3393" s="1">
        <f>VLOOKUP(A3393,'ADM Details FY17'!$A$3:$W$3515,23,FALSE)</f>
        <v>0</v>
      </c>
      <c r="S3393" s="1">
        <f>VLOOKUP(A3393,'ADM Details FY17'!$A$3:$X$3515,24,FALSE)</f>
        <v>0</v>
      </c>
      <c r="T3393" s="1">
        <f>VLOOKUP(A3393,'ADM Details FY17'!$A$3:$Y$3515,25,FALSE)</f>
        <v>0</v>
      </c>
      <c r="U3393" s="1">
        <f>VLOOKUP(A3393,'ADM Details FY17'!$A$3:$AA$3515,27,FALSE)</f>
        <v>0</v>
      </c>
      <c r="V3393" s="1">
        <f>IFERROR(VLOOKUP(C3393,'eindex _tget pp '!$A$4:$E$615,5,FALSE),0)</f>
        <v>0</v>
      </c>
      <c r="W3393" s="31">
        <f>IFERROR(VLOOKUP(C3393,'eindex _tget pp '!$A$4:$F$615,6,FALSE),0)</f>
        <v>0</v>
      </c>
      <c r="X3393" s="4">
        <f>IFERROR(VLOOKUP(B3393,'eschools 16'!$A$2:$F$25,6,FALSE),1)</f>
        <v>1</v>
      </c>
      <c r="Y3393" s="1">
        <f t="shared" si="260"/>
        <v>0</v>
      </c>
      <c r="Z3393" s="1">
        <f t="shared" si="261"/>
        <v>0</v>
      </c>
      <c r="AA3393" s="31">
        <f>IFERROR(VLOOKUP(C3393,'eindex _tget pp '!$A$4:$G$615,7,FALSE),0)</f>
        <v>0</v>
      </c>
      <c r="AB3393" s="1">
        <f>VLOOKUP(A3393,'ADM Details FY17'!$A$3:$AB$3515,28,FALSE)</f>
        <v>0</v>
      </c>
      <c r="AC3393" s="1">
        <f t="shared" si="262"/>
        <v>0</v>
      </c>
      <c r="AD3393" s="1">
        <f t="shared" si="263"/>
        <v>0</v>
      </c>
      <c r="AE3393" s="1">
        <f t="shared" si="264"/>
        <v>0</v>
      </c>
    </row>
    <row r="3394" spans="1:31" x14ac:dyDescent="0.25">
      <c r="A3394" t="str">
        <f>B3394&amp;"-"&amp;COUNTIF($B$3:B3394,B3394)</f>
        <v>9192-17</v>
      </c>
      <c r="B3394">
        <v>9192</v>
      </c>
      <c r="C3394" s="18">
        <f>VLOOKUP(A3394,'ADM Details FY17'!$A$3:$D$3515,4,FALSE)</f>
        <v>0</v>
      </c>
      <c r="D3394" s="1">
        <f>VLOOKUP(A3394,'ADM Details FY17'!$A$3:$E$3515,5,FALSE)</f>
        <v>0</v>
      </c>
      <c r="E3394" s="1">
        <f>VLOOKUP(A3394,'ADM Details FY17'!$A$3:$F$3515,6,FALSE)</f>
        <v>0</v>
      </c>
      <c r="F3394" s="1">
        <f>VLOOKUP(A3394,'ADM Details FY17'!$A$3:$G$3515,7,FALSE)</f>
        <v>0</v>
      </c>
      <c r="G3394" s="1">
        <f>VLOOKUP(A3394,'ADM Details FY17'!$A$3:$H$3515,8,FALSE)</f>
        <v>0</v>
      </c>
      <c r="H3394" s="1">
        <f>VLOOKUP(A3394,'ADM Details FY17'!$A$3:$I$3515,9,FALSE)</f>
        <v>0</v>
      </c>
      <c r="I3394" s="1">
        <f>VLOOKUP(A3394,'ADM Details FY17'!$A$3:$J$3517,10,FALSE)</f>
        <v>0</v>
      </c>
      <c r="J3394" s="1">
        <f>VLOOKUP(A3394,'ADM Details FY17'!$A$3:$K$3515,11,FALSE)</f>
        <v>0</v>
      </c>
      <c r="K3394" s="1">
        <f>VLOOKUP(A3394,'ADM Details FY17'!$A$3:$M$3515,13,FALSE)</f>
        <v>0</v>
      </c>
      <c r="L3394" s="1">
        <f>VLOOKUP(A3394,'ADM Details FY17'!$A$3:$O$3515,15,FALSE)</f>
        <v>0</v>
      </c>
      <c r="M3394" s="1">
        <f>VLOOKUP(A3394,'ADM Details FY17'!$A$3:$P$3515,16,FALSE)</f>
        <v>0</v>
      </c>
      <c r="N3394" s="1">
        <f>VLOOKUP(A3394,'ADM Details FY17'!$A$3:$Q$3515,17,FALSE)</f>
        <v>0</v>
      </c>
      <c r="O3394" s="1">
        <f>VLOOKUP(A3394,'ADM Details FY17'!$A$3:$S$3515,19,FALSE)</f>
        <v>0</v>
      </c>
      <c r="P3394" s="1">
        <f>VLOOKUP(A3394,'ADM Details FY17'!$A$3:$U$3515,21,FALSE)</f>
        <v>0</v>
      </c>
      <c r="Q3394" s="1">
        <f>VLOOKUP(A3394,'ADM Details FY17'!$A$3:$V$3515,22,FALSE)</f>
        <v>0</v>
      </c>
      <c r="R3394" s="1">
        <f>VLOOKUP(A3394,'ADM Details FY17'!$A$3:$W$3515,23,FALSE)</f>
        <v>0</v>
      </c>
      <c r="S3394" s="1">
        <f>VLOOKUP(A3394,'ADM Details FY17'!$A$3:$X$3515,24,FALSE)</f>
        <v>0</v>
      </c>
      <c r="T3394" s="1">
        <f>VLOOKUP(A3394,'ADM Details FY17'!$A$3:$Y$3515,25,FALSE)</f>
        <v>0</v>
      </c>
      <c r="U3394" s="1">
        <f>VLOOKUP(A3394,'ADM Details FY17'!$A$3:$AA$3515,27,FALSE)</f>
        <v>0</v>
      </c>
      <c r="V3394" s="1">
        <f>IFERROR(VLOOKUP(C3394,'eindex _tget pp '!$A$4:$E$615,5,FALSE),0)</f>
        <v>0</v>
      </c>
      <c r="W3394" s="31">
        <f>IFERROR(VLOOKUP(C3394,'eindex _tget pp '!$A$4:$F$615,6,FALSE),0)</f>
        <v>0</v>
      </c>
      <c r="X3394" s="4">
        <f>IFERROR(VLOOKUP(B3394,'eschools 16'!$A$2:$F$25,6,FALSE),1)</f>
        <v>1</v>
      </c>
      <c r="Y3394" s="1">
        <f t="shared" si="260"/>
        <v>0</v>
      </c>
      <c r="Z3394" s="1">
        <f t="shared" si="261"/>
        <v>0</v>
      </c>
      <c r="AA3394" s="31">
        <f>IFERROR(VLOOKUP(C3394,'eindex _tget pp '!$A$4:$G$615,7,FALSE),0)</f>
        <v>0</v>
      </c>
      <c r="AB3394" s="1">
        <f>VLOOKUP(A3394,'ADM Details FY17'!$A$3:$AB$3515,28,FALSE)</f>
        <v>0</v>
      </c>
      <c r="AC3394" s="1">
        <f t="shared" si="262"/>
        <v>0</v>
      </c>
      <c r="AD3394" s="1">
        <f t="shared" si="263"/>
        <v>0</v>
      </c>
      <c r="AE3394" s="1">
        <f t="shared" si="264"/>
        <v>0</v>
      </c>
    </row>
    <row r="3395" spans="1:31" x14ac:dyDescent="0.25">
      <c r="A3395" t="str">
        <f>B3395&amp;"-"&amp;COUNTIF($B$3:B3395,B3395)</f>
        <v>9192-18</v>
      </c>
      <c r="B3395">
        <v>9192</v>
      </c>
      <c r="C3395" s="18">
        <f>VLOOKUP(A3395,'ADM Details FY17'!$A$3:$D$3515,4,FALSE)</f>
        <v>0</v>
      </c>
      <c r="D3395" s="1">
        <f>VLOOKUP(A3395,'ADM Details FY17'!$A$3:$E$3515,5,FALSE)</f>
        <v>0</v>
      </c>
      <c r="E3395" s="1">
        <f>VLOOKUP(A3395,'ADM Details FY17'!$A$3:$F$3515,6,FALSE)</f>
        <v>0</v>
      </c>
      <c r="F3395" s="1">
        <f>VLOOKUP(A3395,'ADM Details FY17'!$A$3:$G$3515,7,FALSE)</f>
        <v>0</v>
      </c>
      <c r="G3395" s="1">
        <f>VLOOKUP(A3395,'ADM Details FY17'!$A$3:$H$3515,8,FALSE)</f>
        <v>0</v>
      </c>
      <c r="H3395" s="1">
        <f>VLOOKUP(A3395,'ADM Details FY17'!$A$3:$I$3515,9,FALSE)</f>
        <v>0</v>
      </c>
      <c r="I3395" s="1">
        <f>VLOOKUP(A3395,'ADM Details FY17'!$A$3:$J$3517,10,FALSE)</f>
        <v>0</v>
      </c>
      <c r="J3395" s="1">
        <f>VLOOKUP(A3395,'ADM Details FY17'!$A$3:$K$3515,11,FALSE)</f>
        <v>0</v>
      </c>
      <c r="K3395" s="1">
        <f>VLOOKUP(A3395,'ADM Details FY17'!$A$3:$M$3515,13,FALSE)</f>
        <v>0</v>
      </c>
      <c r="L3395" s="1">
        <f>VLOOKUP(A3395,'ADM Details FY17'!$A$3:$O$3515,15,FALSE)</f>
        <v>0</v>
      </c>
      <c r="M3395" s="1">
        <f>VLOOKUP(A3395,'ADM Details FY17'!$A$3:$P$3515,16,FALSE)</f>
        <v>0</v>
      </c>
      <c r="N3395" s="1">
        <f>VLOOKUP(A3395,'ADM Details FY17'!$A$3:$Q$3515,17,FALSE)</f>
        <v>0</v>
      </c>
      <c r="O3395" s="1">
        <f>VLOOKUP(A3395,'ADM Details FY17'!$A$3:$S$3515,19,FALSE)</f>
        <v>0</v>
      </c>
      <c r="P3395" s="1">
        <f>VLOOKUP(A3395,'ADM Details FY17'!$A$3:$U$3515,21,FALSE)</f>
        <v>0</v>
      </c>
      <c r="Q3395" s="1">
        <f>VLOOKUP(A3395,'ADM Details FY17'!$A$3:$V$3515,22,FALSE)</f>
        <v>0</v>
      </c>
      <c r="R3395" s="1">
        <f>VLOOKUP(A3395,'ADM Details FY17'!$A$3:$W$3515,23,FALSE)</f>
        <v>0</v>
      </c>
      <c r="S3395" s="1">
        <f>VLOOKUP(A3395,'ADM Details FY17'!$A$3:$X$3515,24,FALSE)</f>
        <v>0</v>
      </c>
      <c r="T3395" s="1">
        <f>VLOOKUP(A3395,'ADM Details FY17'!$A$3:$Y$3515,25,FALSE)</f>
        <v>0</v>
      </c>
      <c r="U3395" s="1">
        <f>VLOOKUP(A3395,'ADM Details FY17'!$A$3:$AA$3515,27,FALSE)</f>
        <v>0</v>
      </c>
      <c r="V3395" s="1">
        <f>IFERROR(VLOOKUP(C3395,'eindex _tget pp '!$A$4:$E$615,5,FALSE),0)</f>
        <v>0</v>
      </c>
      <c r="W3395" s="31">
        <f>IFERROR(VLOOKUP(C3395,'eindex _tget pp '!$A$4:$F$615,6,FALSE),0)</f>
        <v>0</v>
      </c>
      <c r="X3395" s="4">
        <f>IFERROR(VLOOKUP(B3395,'eschools 16'!$A$2:$F$25,6,FALSE),1)</f>
        <v>1</v>
      </c>
      <c r="Y3395" s="1">
        <f t="shared" si="260"/>
        <v>0</v>
      </c>
      <c r="Z3395" s="1">
        <f t="shared" si="261"/>
        <v>0</v>
      </c>
      <c r="AA3395" s="31">
        <f>IFERROR(VLOOKUP(C3395,'eindex _tget pp '!$A$4:$G$615,7,FALSE),0)</f>
        <v>0</v>
      </c>
      <c r="AB3395" s="1">
        <f>VLOOKUP(A3395,'ADM Details FY17'!$A$3:$AB$3515,28,FALSE)</f>
        <v>0</v>
      </c>
      <c r="AC3395" s="1">
        <f t="shared" si="262"/>
        <v>0</v>
      </c>
      <c r="AD3395" s="1">
        <f t="shared" si="263"/>
        <v>0</v>
      </c>
      <c r="AE3395" s="1">
        <f t="shared" si="264"/>
        <v>0</v>
      </c>
    </row>
    <row r="3396" spans="1:31" x14ac:dyDescent="0.25">
      <c r="A3396" t="str">
        <f>B3396&amp;"-"&amp;COUNTIF($B$3:B3396,B3396)</f>
        <v>9283-1</v>
      </c>
      <c r="B3396">
        <v>9283</v>
      </c>
      <c r="C3396" s="18">
        <f>VLOOKUP(A3396,'ADM Details FY17'!$A$3:$D$3515,4,FALSE)</f>
        <v>43844</v>
      </c>
      <c r="D3396" s="1">
        <f>VLOOKUP(A3396,'ADM Details FY17'!$A$3:$E$3515,5,FALSE)</f>
        <v>436.18</v>
      </c>
      <c r="E3396" s="1">
        <f>VLOOKUP(A3396,'ADM Details FY17'!$A$3:$F$3515,6,FALSE)</f>
        <v>0</v>
      </c>
      <c r="F3396" s="1">
        <f>VLOOKUP(A3396,'ADM Details FY17'!$A$3:$G$3515,7,FALSE)</f>
        <v>8</v>
      </c>
      <c r="G3396" s="1">
        <f>VLOOKUP(A3396,'ADM Details FY17'!$A$3:$H$3515,8,FALSE)</f>
        <v>0</v>
      </c>
      <c r="H3396" s="1">
        <f>VLOOKUP(A3396,'ADM Details FY17'!$A$3:$I$3515,9,FALSE)</f>
        <v>0</v>
      </c>
      <c r="I3396" s="1">
        <f>VLOOKUP(A3396,'ADM Details FY17'!$A$3:$J$3517,10,FALSE)</f>
        <v>0</v>
      </c>
      <c r="J3396" s="1">
        <f>VLOOKUP(A3396,'ADM Details FY17'!$A$3:$K$3515,11,FALSE)</f>
        <v>0</v>
      </c>
      <c r="K3396" s="1">
        <f>VLOOKUP(A3396,'ADM Details FY17'!$A$3:$M$3515,13,FALSE)</f>
        <v>285.37</v>
      </c>
      <c r="L3396" s="1">
        <f>VLOOKUP(A3396,'ADM Details FY17'!$A$3:$O$3515,15,FALSE)</f>
        <v>0</v>
      </c>
      <c r="M3396" s="1">
        <f>VLOOKUP(A3396,'ADM Details FY17'!$A$3:$P$3515,16,FALSE)</f>
        <v>0</v>
      </c>
      <c r="N3396" s="1">
        <f>VLOOKUP(A3396,'ADM Details FY17'!$A$3:$Q$3515,17,FALSE)</f>
        <v>0</v>
      </c>
      <c r="O3396" s="1">
        <f>VLOOKUP(A3396,'ADM Details FY17'!$A$3:$S$3515,19,FALSE)</f>
        <v>0</v>
      </c>
      <c r="P3396" s="1">
        <f>VLOOKUP(A3396,'ADM Details FY17'!$A$3:$U$3515,21,FALSE)</f>
        <v>0</v>
      </c>
      <c r="Q3396" s="1">
        <f>VLOOKUP(A3396,'ADM Details FY17'!$A$3:$V$3515,22,FALSE)</f>
        <v>0</v>
      </c>
      <c r="R3396" s="1">
        <f>VLOOKUP(A3396,'ADM Details FY17'!$A$3:$W$3515,23,FALSE)</f>
        <v>0</v>
      </c>
      <c r="S3396" s="1">
        <f>VLOOKUP(A3396,'ADM Details FY17'!$A$3:$X$3515,24,FALSE)</f>
        <v>0</v>
      </c>
      <c r="T3396" s="1">
        <f>VLOOKUP(A3396,'ADM Details FY17'!$A$3:$Y$3515,25,FALSE)</f>
        <v>0</v>
      </c>
      <c r="U3396" s="1">
        <f>VLOOKUP(A3396,'ADM Details FY17'!$A$3:$AA$3515,27,FALSE)</f>
        <v>0</v>
      </c>
      <c r="V3396" s="1">
        <f>IFERROR(VLOOKUP(C3396,'eindex _tget pp '!$A$4:$E$615,5,FALSE),0)</f>
        <v>1635.2245477017691</v>
      </c>
      <c r="W3396" s="31">
        <f>IFERROR(VLOOKUP(C3396,'eindex _tget pp '!$A$4:$F$615,6,FALSE),0)</f>
        <v>3.3804575904999998</v>
      </c>
      <c r="X3396" s="4">
        <f>IFERROR(VLOOKUP(B3396,'eschools 16'!$A$2:$F$25,6,FALSE),1)</f>
        <v>1</v>
      </c>
      <c r="Y3396" s="1">
        <f t="shared" ref="Y3396:Y3459" si="265">ROUND(IF(X3396=2,0,(AD3396*0.25*V3396)),2)</f>
        <v>178313.06</v>
      </c>
      <c r="Z3396" s="1">
        <f t="shared" ref="Z3396:Z3459" si="266">ROUND(IF(X3396=2,0,(K3396*272*W3396)),2)</f>
        <v>262393.28000000003</v>
      </c>
      <c r="AA3396" s="31">
        <f>IFERROR(VLOOKUP(C3396,'eindex _tget pp '!$A$4:$G$615,7,FALSE),0)</f>
        <v>0.84118838500000004</v>
      </c>
      <c r="AB3396" s="1">
        <f>VLOOKUP(A3396,'ADM Details FY17'!$A$3:$AB$3515,28,FALSE)</f>
        <v>0</v>
      </c>
      <c r="AC3396" s="1">
        <f t="shared" ref="AC3396:AC3459" si="267">ROUND((AA3396*AB3396*923.6758),2)</f>
        <v>0</v>
      </c>
      <c r="AD3396" s="1">
        <f t="shared" ref="AD3396:AD3459" si="268">D3396+(U3396*0.2)</f>
        <v>436.18</v>
      </c>
      <c r="AE3396" s="1">
        <f t="shared" ref="AE3396:AE3459" si="269">IF(X3396=2,(AD3396*25),(AD3396*150))</f>
        <v>65427</v>
      </c>
    </row>
    <row r="3397" spans="1:31" x14ac:dyDescent="0.25">
      <c r="A3397" t="str">
        <f>B3397&amp;"-"&amp;COUNTIF($B$3:B3397,B3397)</f>
        <v>9283-2</v>
      </c>
      <c r="B3397">
        <v>9283</v>
      </c>
      <c r="C3397" s="18">
        <f>VLOOKUP(A3397,'ADM Details FY17'!$A$3:$D$3515,4,FALSE)</f>
        <v>43968</v>
      </c>
      <c r="D3397" s="1">
        <f>VLOOKUP(A3397,'ADM Details FY17'!$A$3:$E$3515,5,FALSE)</f>
        <v>1</v>
      </c>
      <c r="E3397" s="1">
        <f>VLOOKUP(A3397,'ADM Details FY17'!$A$3:$F$3515,6,FALSE)</f>
        <v>0</v>
      </c>
      <c r="F3397" s="1">
        <f>VLOOKUP(A3397,'ADM Details FY17'!$A$3:$G$3515,7,FALSE)</f>
        <v>0</v>
      </c>
      <c r="G3397" s="1">
        <f>VLOOKUP(A3397,'ADM Details FY17'!$A$3:$H$3515,8,FALSE)</f>
        <v>0</v>
      </c>
      <c r="H3397" s="1">
        <f>VLOOKUP(A3397,'ADM Details FY17'!$A$3:$I$3515,9,FALSE)</f>
        <v>0</v>
      </c>
      <c r="I3397" s="1">
        <f>VLOOKUP(A3397,'ADM Details FY17'!$A$3:$J$3517,10,FALSE)</f>
        <v>0</v>
      </c>
      <c r="J3397" s="1">
        <f>VLOOKUP(A3397,'ADM Details FY17'!$A$3:$K$3515,11,FALSE)</f>
        <v>0</v>
      </c>
      <c r="K3397" s="1">
        <f>VLOOKUP(A3397,'ADM Details FY17'!$A$3:$M$3515,13,FALSE)</f>
        <v>1</v>
      </c>
      <c r="L3397" s="1">
        <f>VLOOKUP(A3397,'ADM Details FY17'!$A$3:$O$3515,15,FALSE)</f>
        <v>0</v>
      </c>
      <c r="M3397" s="1">
        <f>VLOOKUP(A3397,'ADM Details FY17'!$A$3:$P$3515,16,FALSE)</f>
        <v>0</v>
      </c>
      <c r="N3397" s="1">
        <f>VLOOKUP(A3397,'ADM Details FY17'!$A$3:$Q$3515,17,FALSE)</f>
        <v>0</v>
      </c>
      <c r="O3397" s="1">
        <f>VLOOKUP(A3397,'ADM Details FY17'!$A$3:$S$3515,19,FALSE)</f>
        <v>0</v>
      </c>
      <c r="P3397" s="1">
        <f>VLOOKUP(A3397,'ADM Details FY17'!$A$3:$U$3515,21,FALSE)</f>
        <v>0</v>
      </c>
      <c r="Q3397" s="1">
        <f>VLOOKUP(A3397,'ADM Details FY17'!$A$3:$V$3515,22,FALSE)</f>
        <v>0</v>
      </c>
      <c r="R3397" s="1">
        <f>VLOOKUP(A3397,'ADM Details FY17'!$A$3:$W$3515,23,FALSE)</f>
        <v>0</v>
      </c>
      <c r="S3397" s="1">
        <f>VLOOKUP(A3397,'ADM Details FY17'!$A$3:$X$3515,24,FALSE)</f>
        <v>0</v>
      </c>
      <c r="T3397" s="1">
        <f>VLOOKUP(A3397,'ADM Details FY17'!$A$3:$Y$3515,25,FALSE)</f>
        <v>0</v>
      </c>
      <c r="U3397" s="1">
        <f>VLOOKUP(A3397,'ADM Details FY17'!$A$3:$AA$3515,27,FALSE)</f>
        <v>0</v>
      </c>
      <c r="V3397" s="1">
        <f>IFERROR(VLOOKUP(C3397,'eindex _tget pp '!$A$4:$E$615,5,FALSE),0)</f>
        <v>280.02811566539827</v>
      </c>
      <c r="W3397" s="31">
        <f>IFERROR(VLOOKUP(C3397,'eindex _tget pp '!$A$4:$F$615,6,FALSE),0)</f>
        <v>1.0261045919</v>
      </c>
      <c r="X3397" s="4">
        <f>IFERROR(VLOOKUP(B3397,'eschools 16'!$A$2:$F$25,6,FALSE),1)</f>
        <v>1</v>
      </c>
      <c r="Y3397" s="1">
        <f t="shared" si="265"/>
        <v>70.010000000000005</v>
      </c>
      <c r="Z3397" s="1">
        <f t="shared" si="266"/>
        <v>279.10000000000002</v>
      </c>
      <c r="AA3397" s="31">
        <f>IFERROR(VLOOKUP(C3397,'eindex _tget pp '!$A$4:$G$615,7,FALSE),0)</f>
        <v>0.484240057</v>
      </c>
      <c r="AB3397" s="1">
        <f>VLOOKUP(A3397,'ADM Details FY17'!$A$3:$AB$3515,28,FALSE)</f>
        <v>0</v>
      </c>
      <c r="AC3397" s="1">
        <f t="shared" si="267"/>
        <v>0</v>
      </c>
      <c r="AD3397" s="1">
        <f t="shared" si="268"/>
        <v>1</v>
      </c>
      <c r="AE3397" s="1">
        <f t="shared" si="269"/>
        <v>150</v>
      </c>
    </row>
    <row r="3398" spans="1:31" x14ac:dyDescent="0.25">
      <c r="A3398" t="str">
        <f>B3398&amp;"-"&amp;COUNTIF($B$3:B3398,B3398)</f>
        <v>9283-3</v>
      </c>
      <c r="B3398">
        <v>9283</v>
      </c>
      <c r="C3398" s="18">
        <f>VLOOKUP(A3398,'ADM Details FY17'!$A$3:$D$3515,4,FALSE)</f>
        <v>48728</v>
      </c>
      <c r="D3398" s="1">
        <f>VLOOKUP(A3398,'ADM Details FY17'!$A$3:$E$3515,5,FALSE)</f>
        <v>1</v>
      </c>
      <c r="E3398" s="1">
        <f>VLOOKUP(A3398,'ADM Details FY17'!$A$3:$F$3515,6,FALSE)</f>
        <v>0</v>
      </c>
      <c r="F3398" s="1">
        <f>VLOOKUP(A3398,'ADM Details FY17'!$A$3:$G$3515,7,FALSE)</f>
        <v>0</v>
      </c>
      <c r="G3398" s="1">
        <f>VLOOKUP(A3398,'ADM Details FY17'!$A$3:$H$3515,8,FALSE)</f>
        <v>0</v>
      </c>
      <c r="H3398" s="1">
        <f>VLOOKUP(A3398,'ADM Details FY17'!$A$3:$I$3515,9,FALSE)</f>
        <v>0</v>
      </c>
      <c r="I3398" s="1">
        <f>VLOOKUP(A3398,'ADM Details FY17'!$A$3:$J$3517,10,FALSE)</f>
        <v>0</v>
      </c>
      <c r="J3398" s="1">
        <f>VLOOKUP(A3398,'ADM Details FY17'!$A$3:$K$3515,11,FALSE)</f>
        <v>0</v>
      </c>
      <c r="K3398" s="1">
        <f>VLOOKUP(A3398,'ADM Details FY17'!$A$3:$M$3515,13,FALSE)</f>
        <v>1</v>
      </c>
      <c r="L3398" s="1">
        <f>VLOOKUP(A3398,'ADM Details FY17'!$A$3:$O$3515,15,FALSE)</f>
        <v>0</v>
      </c>
      <c r="M3398" s="1">
        <f>VLOOKUP(A3398,'ADM Details FY17'!$A$3:$P$3515,16,FALSE)</f>
        <v>0</v>
      </c>
      <c r="N3398" s="1">
        <f>VLOOKUP(A3398,'ADM Details FY17'!$A$3:$Q$3515,17,FALSE)</f>
        <v>0</v>
      </c>
      <c r="O3398" s="1">
        <f>VLOOKUP(A3398,'ADM Details FY17'!$A$3:$S$3515,19,FALSE)</f>
        <v>0</v>
      </c>
      <c r="P3398" s="1">
        <f>VLOOKUP(A3398,'ADM Details FY17'!$A$3:$U$3515,21,FALSE)</f>
        <v>0</v>
      </c>
      <c r="Q3398" s="1">
        <f>VLOOKUP(A3398,'ADM Details FY17'!$A$3:$V$3515,22,FALSE)</f>
        <v>0</v>
      </c>
      <c r="R3398" s="1">
        <f>VLOOKUP(A3398,'ADM Details FY17'!$A$3:$W$3515,23,FALSE)</f>
        <v>0</v>
      </c>
      <c r="S3398" s="1">
        <f>VLOOKUP(A3398,'ADM Details FY17'!$A$3:$X$3515,24,FALSE)</f>
        <v>0</v>
      </c>
      <c r="T3398" s="1">
        <f>VLOOKUP(A3398,'ADM Details FY17'!$A$3:$Y$3515,25,FALSE)</f>
        <v>0</v>
      </c>
      <c r="U3398" s="1">
        <f>VLOOKUP(A3398,'ADM Details FY17'!$A$3:$AA$3515,27,FALSE)</f>
        <v>0</v>
      </c>
      <c r="V3398" s="1">
        <f>IFERROR(VLOOKUP(C3398,'eindex _tget pp '!$A$4:$E$615,5,FALSE),0)</f>
        <v>339.34607502485409</v>
      </c>
      <c r="W3398" s="31">
        <f>IFERROR(VLOOKUP(C3398,'eindex _tget pp '!$A$4:$F$615,6,FALSE),0)</f>
        <v>0.50344486980000003</v>
      </c>
      <c r="X3398" s="4">
        <f>IFERROR(VLOOKUP(B3398,'eschools 16'!$A$2:$F$25,6,FALSE),1)</f>
        <v>1</v>
      </c>
      <c r="Y3398" s="1">
        <f t="shared" si="265"/>
        <v>84.84</v>
      </c>
      <c r="Z3398" s="1">
        <f t="shared" si="266"/>
        <v>136.94</v>
      </c>
      <c r="AA3398" s="31">
        <f>IFERROR(VLOOKUP(C3398,'eindex _tget pp '!$A$4:$G$615,7,FALSE),0)</f>
        <v>0.54698346600000003</v>
      </c>
      <c r="AB3398" s="1">
        <f>VLOOKUP(A3398,'ADM Details FY17'!$A$3:$AB$3515,28,FALSE)</f>
        <v>0</v>
      </c>
      <c r="AC3398" s="1">
        <f t="shared" si="267"/>
        <v>0</v>
      </c>
      <c r="AD3398" s="1">
        <f t="shared" si="268"/>
        <v>1</v>
      </c>
      <c r="AE3398" s="1">
        <f t="shared" si="269"/>
        <v>150</v>
      </c>
    </row>
    <row r="3399" spans="1:31" x14ac:dyDescent="0.25">
      <c r="A3399" t="str">
        <f>B3399&amp;"-"&amp;COUNTIF($B$3:B3399,B3399)</f>
        <v>9283-4</v>
      </c>
      <c r="B3399">
        <v>9283</v>
      </c>
      <c r="C3399" s="18">
        <f>VLOOKUP(A3399,'ADM Details FY17'!$A$3:$D$3515,4,FALSE)</f>
        <v>44958</v>
      </c>
      <c r="D3399" s="1">
        <f>VLOOKUP(A3399,'ADM Details FY17'!$A$3:$E$3515,5,FALSE)</f>
        <v>0.98</v>
      </c>
      <c r="E3399" s="1">
        <f>VLOOKUP(A3399,'ADM Details FY17'!$A$3:$F$3515,6,FALSE)</f>
        <v>0</v>
      </c>
      <c r="F3399" s="1">
        <f>VLOOKUP(A3399,'ADM Details FY17'!$A$3:$G$3515,7,FALSE)</f>
        <v>0</v>
      </c>
      <c r="G3399" s="1">
        <f>VLOOKUP(A3399,'ADM Details FY17'!$A$3:$H$3515,8,FALSE)</f>
        <v>0</v>
      </c>
      <c r="H3399" s="1">
        <f>VLOOKUP(A3399,'ADM Details FY17'!$A$3:$I$3515,9,FALSE)</f>
        <v>0</v>
      </c>
      <c r="I3399" s="1">
        <f>VLOOKUP(A3399,'ADM Details FY17'!$A$3:$J$3517,10,FALSE)</f>
        <v>0</v>
      </c>
      <c r="J3399" s="1">
        <f>VLOOKUP(A3399,'ADM Details FY17'!$A$3:$K$3515,11,FALSE)</f>
        <v>0</v>
      </c>
      <c r="K3399" s="1">
        <f>VLOOKUP(A3399,'ADM Details FY17'!$A$3:$M$3515,13,FALSE)</f>
        <v>0</v>
      </c>
      <c r="L3399" s="1">
        <f>VLOOKUP(A3399,'ADM Details FY17'!$A$3:$O$3515,15,FALSE)</f>
        <v>0</v>
      </c>
      <c r="M3399" s="1">
        <f>VLOOKUP(A3399,'ADM Details FY17'!$A$3:$P$3515,16,FALSE)</f>
        <v>0</v>
      </c>
      <c r="N3399" s="1">
        <f>VLOOKUP(A3399,'ADM Details FY17'!$A$3:$Q$3515,17,FALSE)</f>
        <v>0</v>
      </c>
      <c r="O3399" s="1">
        <f>VLOOKUP(A3399,'ADM Details FY17'!$A$3:$S$3515,19,FALSE)</f>
        <v>0</v>
      </c>
      <c r="P3399" s="1">
        <f>VLOOKUP(A3399,'ADM Details FY17'!$A$3:$U$3515,21,FALSE)</f>
        <v>0</v>
      </c>
      <c r="Q3399" s="1">
        <f>VLOOKUP(A3399,'ADM Details FY17'!$A$3:$V$3515,22,FALSE)</f>
        <v>0</v>
      </c>
      <c r="R3399" s="1">
        <f>VLOOKUP(A3399,'ADM Details FY17'!$A$3:$W$3515,23,FALSE)</f>
        <v>0</v>
      </c>
      <c r="S3399" s="1">
        <f>VLOOKUP(A3399,'ADM Details FY17'!$A$3:$X$3515,24,FALSE)</f>
        <v>0</v>
      </c>
      <c r="T3399" s="1">
        <f>VLOOKUP(A3399,'ADM Details FY17'!$A$3:$Y$3515,25,FALSE)</f>
        <v>0</v>
      </c>
      <c r="U3399" s="1">
        <f>VLOOKUP(A3399,'ADM Details FY17'!$A$3:$AA$3515,27,FALSE)</f>
        <v>0</v>
      </c>
      <c r="V3399" s="1">
        <f>IFERROR(VLOOKUP(C3399,'eindex _tget pp '!$A$4:$E$615,5,FALSE),0)</f>
        <v>0</v>
      </c>
      <c r="W3399" s="31">
        <f>IFERROR(VLOOKUP(C3399,'eindex _tget pp '!$A$4:$F$615,6,FALSE),0)</f>
        <v>0.52469289910000005</v>
      </c>
      <c r="X3399" s="4">
        <f>IFERROR(VLOOKUP(B3399,'eschools 16'!$A$2:$F$25,6,FALSE),1)</f>
        <v>1</v>
      </c>
      <c r="Y3399" s="1">
        <f t="shared" si="265"/>
        <v>0</v>
      </c>
      <c r="Z3399" s="1">
        <f t="shared" si="266"/>
        <v>0</v>
      </c>
      <c r="AA3399" s="31">
        <f>IFERROR(VLOOKUP(C3399,'eindex _tget pp '!$A$4:$G$615,7,FALSE),0)</f>
        <v>0.29313963300000001</v>
      </c>
      <c r="AB3399" s="1">
        <f>VLOOKUP(A3399,'ADM Details FY17'!$A$3:$AB$3515,28,FALSE)</f>
        <v>0</v>
      </c>
      <c r="AC3399" s="1">
        <f t="shared" si="267"/>
        <v>0</v>
      </c>
      <c r="AD3399" s="1">
        <f t="shared" si="268"/>
        <v>0.98</v>
      </c>
      <c r="AE3399" s="1">
        <f t="shared" si="269"/>
        <v>147</v>
      </c>
    </row>
    <row r="3400" spans="1:31" x14ac:dyDescent="0.25">
      <c r="A3400" t="str">
        <f>B3400&amp;"-"&amp;COUNTIF($B$3:B3400,B3400)</f>
        <v>9283-5</v>
      </c>
      <c r="B3400">
        <v>9283</v>
      </c>
      <c r="C3400" s="18">
        <f>VLOOKUP(A3400,'ADM Details FY17'!$A$3:$D$3515,4,FALSE)</f>
        <v>0</v>
      </c>
      <c r="D3400" s="1">
        <f>VLOOKUP(A3400,'ADM Details FY17'!$A$3:$E$3515,5,FALSE)</f>
        <v>0</v>
      </c>
      <c r="E3400" s="1">
        <f>VLOOKUP(A3400,'ADM Details FY17'!$A$3:$F$3515,6,FALSE)</f>
        <v>0</v>
      </c>
      <c r="F3400" s="1">
        <f>VLOOKUP(A3400,'ADM Details FY17'!$A$3:$G$3515,7,FALSE)</f>
        <v>0</v>
      </c>
      <c r="G3400" s="1">
        <f>VLOOKUP(A3400,'ADM Details FY17'!$A$3:$H$3515,8,FALSE)</f>
        <v>0</v>
      </c>
      <c r="H3400" s="1">
        <f>VLOOKUP(A3400,'ADM Details FY17'!$A$3:$I$3515,9,FALSE)</f>
        <v>0</v>
      </c>
      <c r="I3400" s="1">
        <f>VLOOKUP(A3400,'ADM Details FY17'!$A$3:$J$3517,10,FALSE)</f>
        <v>0</v>
      </c>
      <c r="J3400" s="1">
        <f>VLOOKUP(A3400,'ADM Details FY17'!$A$3:$K$3515,11,FALSE)</f>
        <v>0</v>
      </c>
      <c r="K3400" s="1">
        <f>VLOOKUP(A3400,'ADM Details FY17'!$A$3:$M$3515,13,FALSE)</f>
        <v>0</v>
      </c>
      <c r="L3400" s="1">
        <f>VLOOKUP(A3400,'ADM Details FY17'!$A$3:$O$3515,15,FALSE)</f>
        <v>0</v>
      </c>
      <c r="M3400" s="1">
        <f>VLOOKUP(A3400,'ADM Details FY17'!$A$3:$P$3515,16,FALSE)</f>
        <v>0</v>
      </c>
      <c r="N3400" s="1">
        <f>VLOOKUP(A3400,'ADM Details FY17'!$A$3:$Q$3515,17,FALSE)</f>
        <v>0</v>
      </c>
      <c r="O3400" s="1">
        <f>VLOOKUP(A3400,'ADM Details FY17'!$A$3:$S$3515,19,FALSE)</f>
        <v>0</v>
      </c>
      <c r="P3400" s="1">
        <f>VLOOKUP(A3400,'ADM Details FY17'!$A$3:$U$3515,21,FALSE)</f>
        <v>0</v>
      </c>
      <c r="Q3400" s="1">
        <f>VLOOKUP(A3400,'ADM Details FY17'!$A$3:$V$3515,22,FALSE)</f>
        <v>0</v>
      </c>
      <c r="R3400" s="1">
        <f>VLOOKUP(A3400,'ADM Details FY17'!$A$3:$W$3515,23,FALSE)</f>
        <v>0</v>
      </c>
      <c r="S3400" s="1">
        <f>VLOOKUP(A3400,'ADM Details FY17'!$A$3:$X$3515,24,FALSE)</f>
        <v>0</v>
      </c>
      <c r="T3400" s="1">
        <f>VLOOKUP(A3400,'ADM Details FY17'!$A$3:$Y$3515,25,FALSE)</f>
        <v>0</v>
      </c>
      <c r="U3400" s="1">
        <f>VLOOKUP(A3400,'ADM Details FY17'!$A$3:$AA$3515,27,FALSE)</f>
        <v>0</v>
      </c>
      <c r="V3400" s="1">
        <f>IFERROR(VLOOKUP(C3400,'eindex _tget pp '!$A$4:$E$615,5,FALSE),0)</f>
        <v>0</v>
      </c>
      <c r="W3400" s="31">
        <f>IFERROR(VLOOKUP(C3400,'eindex _tget pp '!$A$4:$F$615,6,FALSE),0)</f>
        <v>0</v>
      </c>
      <c r="X3400" s="4">
        <f>IFERROR(VLOOKUP(B3400,'eschools 16'!$A$2:$F$25,6,FALSE),1)</f>
        <v>1</v>
      </c>
      <c r="Y3400" s="1">
        <f t="shared" si="265"/>
        <v>0</v>
      </c>
      <c r="Z3400" s="1">
        <f t="shared" si="266"/>
        <v>0</v>
      </c>
      <c r="AA3400" s="31">
        <f>IFERROR(VLOOKUP(C3400,'eindex _tget pp '!$A$4:$G$615,7,FALSE),0)</f>
        <v>0</v>
      </c>
      <c r="AB3400" s="1">
        <f>VLOOKUP(A3400,'ADM Details FY17'!$A$3:$AB$3515,28,FALSE)</f>
        <v>0</v>
      </c>
      <c r="AC3400" s="1">
        <f t="shared" si="267"/>
        <v>0</v>
      </c>
      <c r="AD3400" s="1">
        <f t="shared" si="268"/>
        <v>0</v>
      </c>
      <c r="AE3400" s="1">
        <f t="shared" si="269"/>
        <v>0</v>
      </c>
    </row>
    <row r="3401" spans="1:31" x14ac:dyDescent="0.25">
      <c r="A3401" t="str">
        <f>B3401&amp;"-"&amp;COUNTIF($B$3:B3401,B3401)</f>
        <v>9283-6</v>
      </c>
      <c r="B3401">
        <v>9283</v>
      </c>
      <c r="C3401" s="18">
        <f>VLOOKUP(A3401,'ADM Details FY17'!$A$3:$D$3515,4,FALSE)</f>
        <v>0</v>
      </c>
      <c r="D3401" s="1">
        <f>VLOOKUP(A3401,'ADM Details FY17'!$A$3:$E$3515,5,FALSE)</f>
        <v>0</v>
      </c>
      <c r="E3401" s="1">
        <f>VLOOKUP(A3401,'ADM Details FY17'!$A$3:$F$3515,6,FALSE)</f>
        <v>0</v>
      </c>
      <c r="F3401" s="1">
        <f>VLOOKUP(A3401,'ADM Details FY17'!$A$3:$G$3515,7,FALSE)</f>
        <v>0</v>
      </c>
      <c r="G3401" s="1">
        <f>VLOOKUP(A3401,'ADM Details FY17'!$A$3:$H$3515,8,FALSE)</f>
        <v>0</v>
      </c>
      <c r="H3401" s="1">
        <f>VLOOKUP(A3401,'ADM Details FY17'!$A$3:$I$3515,9,FALSE)</f>
        <v>0</v>
      </c>
      <c r="I3401" s="1">
        <f>VLOOKUP(A3401,'ADM Details FY17'!$A$3:$J$3517,10,FALSE)</f>
        <v>0</v>
      </c>
      <c r="J3401" s="1">
        <f>VLOOKUP(A3401,'ADM Details FY17'!$A$3:$K$3515,11,FALSE)</f>
        <v>0</v>
      </c>
      <c r="K3401" s="1">
        <f>VLOOKUP(A3401,'ADM Details FY17'!$A$3:$M$3515,13,FALSE)</f>
        <v>0</v>
      </c>
      <c r="L3401" s="1">
        <f>VLOOKUP(A3401,'ADM Details FY17'!$A$3:$O$3515,15,FALSE)</f>
        <v>0</v>
      </c>
      <c r="M3401" s="1">
        <f>VLOOKUP(A3401,'ADM Details FY17'!$A$3:$P$3515,16,FALSE)</f>
        <v>0</v>
      </c>
      <c r="N3401" s="1">
        <f>VLOOKUP(A3401,'ADM Details FY17'!$A$3:$Q$3515,17,FALSE)</f>
        <v>0</v>
      </c>
      <c r="O3401" s="1">
        <f>VLOOKUP(A3401,'ADM Details FY17'!$A$3:$S$3515,19,FALSE)</f>
        <v>0</v>
      </c>
      <c r="P3401" s="1">
        <f>VLOOKUP(A3401,'ADM Details FY17'!$A$3:$U$3515,21,FALSE)</f>
        <v>0</v>
      </c>
      <c r="Q3401" s="1">
        <f>VLOOKUP(A3401,'ADM Details FY17'!$A$3:$V$3515,22,FALSE)</f>
        <v>0</v>
      </c>
      <c r="R3401" s="1">
        <f>VLOOKUP(A3401,'ADM Details FY17'!$A$3:$W$3515,23,FALSE)</f>
        <v>0</v>
      </c>
      <c r="S3401" s="1">
        <f>VLOOKUP(A3401,'ADM Details FY17'!$A$3:$X$3515,24,FALSE)</f>
        <v>0</v>
      </c>
      <c r="T3401" s="1">
        <f>VLOOKUP(A3401,'ADM Details FY17'!$A$3:$Y$3515,25,FALSE)</f>
        <v>0</v>
      </c>
      <c r="U3401" s="1">
        <f>VLOOKUP(A3401,'ADM Details FY17'!$A$3:$AA$3515,27,FALSE)</f>
        <v>0</v>
      </c>
      <c r="V3401" s="1">
        <f>IFERROR(VLOOKUP(C3401,'eindex _tget pp '!$A$4:$E$615,5,FALSE),0)</f>
        <v>0</v>
      </c>
      <c r="W3401" s="31">
        <f>IFERROR(VLOOKUP(C3401,'eindex _tget pp '!$A$4:$F$615,6,FALSE),0)</f>
        <v>0</v>
      </c>
      <c r="X3401" s="4">
        <f>IFERROR(VLOOKUP(B3401,'eschools 16'!$A$2:$F$25,6,FALSE),1)</f>
        <v>1</v>
      </c>
      <c r="Y3401" s="1">
        <f t="shared" si="265"/>
        <v>0</v>
      </c>
      <c r="Z3401" s="1">
        <f t="shared" si="266"/>
        <v>0</v>
      </c>
      <c r="AA3401" s="31">
        <f>IFERROR(VLOOKUP(C3401,'eindex _tget pp '!$A$4:$G$615,7,FALSE),0)</f>
        <v>0</v>
      </c>
      <c r="AB3401" s="1">
        <f>VLOOKUP(A3401,'ADM Details FY17'!$A$3:$AB$3515,28,FALSE)</f>
        <v>0</v>
      </c>
      <c r="AC3401" s="1">
        <f t="shared" si="267"/>
        <v>0</v>
      </c>
      <c r="AD3401" s="1">
        <f t="shared" si="268"/>
        <v>0</v>
      </c>
      <c r="AE3401" s="1">
        <f t="shared" si="269"/>
        <v>0</v>
      </c>
    </row>
    <row r="3402" spans="1:31" x14ac:dyDescent="0.25">
      <c r="A3402" t="str">
        <f>B3402&amp;"-"&amp;COUNTIF($B$3:B3402,B3402)</f>
        <v>9283-7</v>
      </c>
      <c r="B3402">
        <v>9283</v>
      </c>
      <c r="C3402" s="18">
        <f>VLOOKUP(A3402,'ADM Details FY17'!$A$3:$D$3515,4,FALSE)</f>
        <v>0</v>
      </c>
      <c r="D3402" s="1">
        <f>VLOOKUP(A3402,'ADM Details FY17'!$A$3:$E$3515,5,FALSE)</f>
        <v>0</v>
      </c>
      <c r="E3402" s="1">
        <f>VLOOKUP(A3402,'ADM Details FY17'!$A$3:$F$3515,6,FALSE)</f>
        <v>0</v>
      </c>
      <c r="F3402" s="1">
        <f>VLOOKUP(A3402,'ADM Details FY17'!$A$3:$G$3515,7,FALSE)</f>
        <v>0</v>
      </c>
      <c r="G3402" s="1">
        <f>VLOOKUP(A3402,'ADM Details FY17'!$A$3:$H$3515,8,FALSE)</f>
        <v>0</v>
      </c>
      <c r="H3402" s="1">
        <f>VLOOKUP(A3402,'ADM Details FY17'!$A$3:$I$3515,9,FALSE)</f>
        <v>0</v>
      </c>
      <c r="I3402" s="1">
        <f>VLOOKUP(A3402,'ADM Details FY17'!$A$3:$J$3517,10,FALSE)</f>
        <v>0</v>
      </c>
      <c r="J3402" s="1">
        <f>VLOOKUP(A3402,'ADM Details FY17'!$A$3:$K$3515,11,FALSE)</f>
        <v>0</v>
      </c>
      <c r="K3402" s="1">
        <f>VLOOKUP(A3402,'ADM Details FY17'!$A$3:$M$3515,13,FALSE)</f>
        <v>0</v>
      </c>
      <c r="L3402" s="1">
        <f>VLOOKUP(A3402,'ADM Details FY17'!$A$3:$O$3515,15,FALSE)</f>
        <v>0</v>
      </c>
      <c r="M3402" s="1">
        <f>VLOOKUP(A3402,'ADM Details FY17'!$A$3:$P$3515,16,FALSE)</f>
        <v>0</v>
      </c>
      <c r="N3402" s="1">
        <f>VLOOKUP(A3402,'ADM Details FY17'!$A$3:$Q$3515,17,FALSE)</f>
        <v>0</v>
      </c>
      <c r="O3402" s="1">
        <f>VLOOKUP(A3402,'ADM Details FY17'!$A$3:$S$3515,19,FALSE)</f>
        <v>0</v>
      </c>
      <c r="P3402" s="1">
        <f>VLOOKUP(A3402,'ADM Details FY17'!$A$3:$U$3515,21,FALSE)</f>
        <v>0</v>
      </c>
      <c r="Q3402" s="1">
        <f>VLOOKUP(A3402,'ADM Details FY17'!$A$3:$V$3515,22,FALSE)</f>
        <v>0</v>
      </c>
      <c r="R3402" s="1">
        <f>VLOOKUP(A3402,'ADM Details FY17'!$A$3:$W$3515,23,FALSE)</f>
        <v>0</v>
      </c>
      <c r="S3402" s="1">
        <f>VLOOKUP(A3402,'ADM Details FY17'!$A$3:$X$3515,24,FALSE)</f>
        <v>0</v>
      </c>
      <c r="T3402" s="1">
        <f>VLOOKUP(A3402,'ADM Details FY17'!$A$3:$Y$3515,25,FALSE)</f>
        <v>0</v>
      </c>
      <c r="U3402" s="1">
        <f>VLOOKUP(A3402,'ADM Details FY17'!$A$3:$AA$3515,27,FALSE)</f>
        <v>0</v>
      </c>
      <c r="V3402" s="1">
        <f>IFERROR(VLOOKUP(C3402,'eindex _tget pp '!$A$4:$E$615,5,FALSE),0)</f>
        <v>0</v>
      </c>
      <c r="W3402" s="31">
        <f>IFERROR(VLOOKUP(C3402,'eindex _tget pp '!$A$4:$F$615,6,FALSE),0)</f>
        <v>0</v>
      </c>
      <c r="X3402" s="4">
        <f>IFERROR(VLOOKUP(B3402,'eschools 16'!$A$2:$F$25,6,FALSE),1)</f>
        <v>1</v>
      </c>
      <c r="Y3402" s="1">
        <f t="shared" si="265"/>
        <v>0</v>
      </c>
      <c r="Z3402" s="1">
        <f t="shared" si="266"/>
        <v>0</v>
      </c>
      <c r="AA3402" s="31">
        <f>IFERROR(VLOOKUP(C3402,'eindex _tget pp '!$A$4:$G$615,7,FALSE),0)</f>
        <v>0</v>
      </c>
      <c r="AB3402" s="1">
        <f>VLOOKUP(A3402,'ADM Details FY17'!$A$3:$AB$3515,28,FALSE)</f>
        <v>0</v>
      </c>
      <c r="AC3402" s="1">
        <f t="shared" si="267"/>
        <v>0</v>
      </c>
      <c r="AD3402" s="1">
        <f t="shared" si="268"/>
        <v>0</v>
      </c>
      <c r="AE3402" s="1">
        <f t="shared" si="269"/>
        <v>0</v>
      </c>
    </row>
    <row r="3403" spans="1:31" x14ac:dyDescent="0.25">
      <c r="A3403" t="str">
        <f>B3403&amp;"-"&amp;COUNTIF($B$3:B3403,B3403)</f>
        <v>9283-8</v>
      </c>
      <c r="B3403">
        <v>9283</v>
      </c>
      <c r="C3403" s="18">
        <f>VLOOKUP(A3403,'ADM Details FY17'!$A$3:$D$3515,4,FALSE)</f>
        <v>0</v>
      </c>
      <c r="D3403" s="1">
        <f>VLOOKUP(A3403,'ADM Details FY17'!$A$3:$E$3515,5,FALSE)</f>
        <v>0</v>
      </c>
      <c r="E3403" s="1">
        <f>VLOOKUP(A3403,'ADM Details FY17'!$A$3:$F$3515,6,FALSE)</f>
        <v>0</v>
      </c>
      <c r="F3403" s="1">
        <f>VLOOKUP(A3403,'ADM Details FY17'!$A$3:$G$3515,7,FALSE)</f>
        <v>0</v>
      </c>
      <c r="G3403" s="1">
        <f>VLOOKUP(A3403,'ADM Details FY17'!$A$3:$H$3515,8,FALSE)</f>
        <v>0</v>
      </c>
      <c r="H3403" s="1">
        <f>VLOOKUP(A3403,'ADM Details FY17'!$A$3:$I$3515,9,FALSE)</f>
        <v>0</v>
      </c>
      <c r="I3403" s="1">
        <f>VLOOKUP(A3403,'ADM Details FY17'!$A$3:$J$3517,10,FALSE)</f>
        <v>0</v>
      </c>
      <c r="J3403" s="1">
        <f>VLOOKUP(A3403,'ADM Details FY17'!$A$3:$K$3515,11,FALSE)</f>
        <v>0</v>
      </c>
      <c r="K3403" s="1">
        <f>VLOOKUP(A3403,'ADM Details FY17'!$A$3:$M$3515,13,FALSE)</f>
        <v>0</v>
      </c>
      <c r="L3403" s="1">
        <f>VLOOKUP(A3403,'ADM Details FY17'!$A$3:$O$3515,15,FALSE)</f>
        <v>0</v>
      </c>
      <c r="M3403" s="1">
        <f>VLOOKUP(A3403,'ADM Details FY17'!$A$3:$P$3515,16,FALSE)</f>
        <v>0</v>
      </c>
      <c r="N3403" s="1">
        <f>VLOOKUP(A3403,'ADM Details FY17'!$A$3:$Q$3515,17,FALSE)</f>
        <v>0</v>
      </c>
      <c r="O3403" s="1">
        <f>VLOOKUP(A3403,'ADM Details FY17'!$A$3:$S$3515,19,FALSE)</f>
        <v>0</v>
      </c>
      <c r="P3403" s="1">
        <f>VLOOKUP(A3403,'ADM Details FY17'!$A$3:$U$3515,21,FALSE)</f>
        <v>0</v>
      </c>
      <c r="Q3403" s="1">
        <f>VLOOKUP(A3403,'ADM Details FY17'!$A$3:$V$3515,22,FALSE)</f>
        <v>0</v>
      </c>
      <c r="R3403" s="1">
        <f>VLOOKUP(A3403,'ADM Details FY17'!$A$3:$W$3515,23,FALSE)</f>
        <v>0</v>
      </c>
      <c r="S3403" s="1">
        <f>VLOOKUP(A3403,'ADM Details FY17'!$A$3:$X$3515,24,FALSE)</f>
        <v>0</v>
      </c>
      <c r="T3403" s="1">
        <f>VLOOKUP(A3403,'ADM Details FY17'!$A$3:$Y$3515,25,FALSE)</f>
        <v>0</v>
      </c>
      <c r="U3403" s="1">
        <f>VLOOKUP(A3403,'ADM Details FY17'!$A$3:$AA$3515,27,FALSE)</f>
        <v>0</v>
      </c>
      <c r="V3403" s="1">
        <f>IFERROR(VLOOKUP(C3403,'eindex _tget pp '!$A$4:$E$615,5,FALSE),0)</f>
        <v>0</v>
      </c>
      <c r="W3403" s="31">
        <f>IFERROR(VLOOKUP(C3403,'eindex _tget pp '!$A$4:$F$615,6,FALSE),0)</f>
        <v>0</v>
      </c>
      <c r="X3403" s="4">
        <f>IFERROR(VLOOKUP(B3403,'eschools 16'!$A$2:$F$25,6,FALSE),1)</f>
        <v>1</v>
      </c>
      <c r="Y3403" s="1">
        <f t="shared" si="265"/>
        <v>0</v>
      </c>
      <c r="Z3403" s="1">
        <f t="shared" si="266"/>
        <v>0</v>
      </c>
      <c r="AA3403" s="31">
        <f>IFERROR(VLOOKUP(C3403,'eindex _tget pp '!$A$4:$G$615,7,FALSE),0)</f>
        <v>0</v>
      </c>
      <c r="AB3403" s="1">
        <f>VLOOKUP(A3403,'ADM Details FY17'!$A$3:$AB$3515,28,FALSE)</f>
        <v>0</v>
      </c>
      <c r="AC3403" s="1">
        <f t="shared" si="267"/>
        <v>0</v>
      </c>
      <c r="AD3403" s="1">
        <f t="shared" si="268"/>
        <v>0</v>
      </c>
      <c r="AE3403" s="1">
        <f t="shared" si="269"/>
        <v>0</v>
      </c>
    </row>
    <row r="3404" spans="1:31" x14ac:dyDescent="0.25">
      <c r="A3404" t="str">
        <f>B3404&amp;"-"&amp;COUNTIF($B$3:B3404,B3404)</f>
        <v>9953-1</v>
      </c>
      <c r="B3404">
        <v>9953</v>
      </c>
      <c r="C3404" s="18">
        <f>VLOOKUP(A3404,'ADM Details FY17'!$A$3:$D$3515,4,FALSE)</f>
        <v>43802</v>
      </c>
      <c r="D3404" s="1">
        <f>VLOOKUP(A3404,'ADM Details FY17'!$A$3:$E$3515,5,FALSE)</f>
        <v>219.71</v>
      </c>
      <c r="E3404" s="1">
        <f>VLOOKUP(A3404,'ADM Details FY17'!$A$3:$F$3515,6,FALSE)</f>
        <v>1</v>
      </c>
      <c r="F3404" s="1">
        <f>VLOOKUP(A3404,'ADM Details FY17'!$A$3:$G$3515,7,FALSE)</f>
        <v>9.9600000000000009</v>
      </c>
      <c r="G3404" s="1">
        <f>VLOOKUP(A3404,'ADM Details FY17'!$A$3:$H$3515,8,FALSE)</f>
        <v>0</v>
      </c>
      <c r="H3404" s="1">
        <f>VLOOKUP(A3404,'ADM Details FY17'!$A$3:$I$3515,9,FALSE)</f>
        <v>0</v>
      </c>
      <c r="I3404" s="1">
        <f>VLOOKUP(A3404,'ADM Details FY17'!$A$3:$J$3517,10,FALSE)</f>
        <v>1</v>
      </c>
      <c r="J3404" s="1">
        <f>VLOOKUP(A3404,'ADM Details FY17'!$A$3:$K$3515,11,FALSE)</f>
        <v>2.64</v>
      </c>
      <c r="K3404" s="1">
        <f>VLOOKUP(A3404,'ADM Details FY17'!$A$3:$M$3515,13,FALSE)</f>
        <v>219.71</v>
      </c>
      <c r="L3404" s="1">
        <f>VLOOKUP(A3404,'ADM Details FY17'!$A$3:$O$3515,15,FALSE)</f>
        <v>0</v>
      </c>
      <c r="M3404" s="1">
        <f>VLOOKUP(A3404,'ADM Details FY17'!$A$3:$P$3515,16,FALSE)</f>
        <v>65.52</v>
      </c>
      <c r="N3404" s="1">
        <f>VLOOKUP(A3404,'ADM Details FY17'!$A$3:$Q$3515,17,FALSE)</f>
        <v>0</v>
      </c>
      <c r="O3404" s="1">
        <f>VLOOKUP(A3404,'ADM Details FY17'!$A$3:$S$3515,19,FALSE)</f>
        <v>146.51</v>
      </c>
      <c r="P3404" s="1">
        <f>VLOOKUP(A3404,'ADM Details FY17'!$A$3:$U$3515,21,FALSE)</f>
        <v>0</v>
      </c>
      <c r="Q3404" s="1">
        <f>VLOOKUP(A3404,'ADM Details FY17'!$A$3:$V$3515,22,FALSE)</f>
        <v>0</v>
      </c>
      <c r="R3404" s="1">
        <f>VLOOKUP(A3404,'ADM Details FY17'!$A$3:$W$3515,23,FALSE)</f>
        <v>0</v>
      </c>
      <c r="S3404" s="1">
        <f>VLOOKUP(A3404,'ADM Details FY17'!$A$3:$X$3515,24,FALSE)</f>
        <v>0</v>
      </c>
      <c r="T3404" s="1">
        <f>VLOOKUP(A3404,'ADM Details FY17'!$A$3:$Y$3515,25,FALSE)</f>
        <v>0</v>
      </c>
      <c r="U3404" s="1">
        <f>VLOOKUP(A3404,'ADM Details FY17'!$A$3:$AA$3515,27,FALSE)</f>
        <v>0</v>
      </c>
      <c r="V3404" s="1">
        <f>IFERROR(VLOOKUP(C3404,'eindex _tget pp '!$A$4:$E$615,5,FALSE),0)</f>
        <v>454.00578141101448</v>
      </c>
      <c r="W3404" s="31">
        <f>IFERROR(VLOOKUP(C3404,'eindex _tget pp '!$A$4:$F$615,6,FALSE),0)</f>
        <v>3.6729279115</v>
      </c>
      <c r="X3404" s="4">
        <f>IFERROR(VLOOKUP(B3404,'eschools 16'!$A$2:$F$25,6,FALSE),1)</f>
        <v>1</v>
      </c>
      <c r="Y3404" s="1">
        <f t="shared" si="265"/>
        <v>24937.4</v>
      </c>
      <c r="Z3404" s="1">
        <f t="shared" si="266"/>
        <v>219498.29</v>
      </c>
      <c r="AA3404" s="31">
        <f>IFERROR(VLOOKUP(C3404,'eindex _tget pp '!$A$4:$G$615,7,FALSE),0)</f>
        <v>0.53438618000000004</v>
      </c>
      <c r="AB3404" s="1">
        <f>VLOOKUP(A3404,'ADM Details FY17'!$A$3:$AB$3515,28,FALSE)</f>
        <v>0</v>
      </c>
      <c r="AC3404" s="1">
        <f t="shared" si="267"/>
        <v>0</v>
      </c>
      <c r="AD3404" s="1">
        <f t="shared" si="268"/>
        <v>219.71</v>
      </c>
      <c r="AE3404" s="1">
        <f t="shared" si="269"/>
        <v>32956.5</v>
      </c>
    </row>
    <row r="3405" spans="1:31" x14ac:dyDescent="0.25">
      <c r="A3405" t="str">
        <f>B3405&amp;"-"&amp;COUNTIF($B$3:B3405,B3405)</f>
        <v>9953-2</v>
      </c>
      <c r="B3405">
        <v>9953</v>
      </c>
      <c r="C3405" s="18">
        <f>VLOOKUP(A3405,'ADM Details FY17'!$A$3:$D$3515,4,FALSE)</f>
        <v>46979</v>
      </c>
      <c r="D3405" s="1">
        <f>VLOOKUP(A3405,'ADM Details FY17'!$A$3:$E$3515,5,FALSE)</f>
        <v>0.1</v>
      </c>
      <c r="E3405" s="1">
        <f>VLOOKUP(A3405,'ADM Details FY17'!$A$3:$F$3515,6,FALSE)</f>
        <v>0</v>
      </c>
      <c r="F3405" s="1">
        <f>VLOOKUP(A3405,'ADM Details FY17'!$A$3:$G$3515,7,FALSE)</f>
        <v>0.1</v>
      </c>
      <c r="G3405" s="1">
        <f>VLOOKUP(A3405,'ADM Details FY17'!$A$3:$H$3515,8,FALSE)</f>
        <v>0</v>
      </c>
      <c r="H3405" s="1">
        <f>VLOOKUP(A3405,'ADM Details FY17'!$A$3:$I$3515,9,FALSE)</f>
        <v>0</v>
      </c>
      <c r="I3405" s="1">
        <f>VLOOKUP(A3405,'ADM Details FY17'!$A$3:$J$3517,10,FALSE)</f>
        <v>0</v>
      </c>
      <c r="J3405" s="1">
        <f>VLOOKUP(A3405,'ADM Details FY17'!$A$3:$K$3515,11,FALSE)</f>
        <v>0</v>
      </c>
      <c r="K3405" s="1">
        <f>VLOOKUP(A3405,'ADM Details FY17'!$A$3:$M$3515,13,FALSE)</f>
        <v>0.1</v>
      </c>
      <c r="L3405" s="1">
        <f>VLOOKUP(A3405,'ADM Details FY17'!$A$3:$O$3515,15,FALSE)</f>
        <v>0</v>
      </c>
      <c r="M3405" s="1">
        <f>VLOOKUP(A3405,'ADM Details FY17'!$A$3:$P$3515,16,FALSE)</f>
        <v>0</v>
      </c>
      <c r="N3405" s="1">
        <f>VLOOKUP(A3405,'ADM Details FY17'!$A$3:$Q$3515,17,FALSE)</f>
        <v>0</v>
      </c>
      <c r="O3405" s="1">
        <f>VLOOKUP(A3405,'ADM Details FY17'!$A$3:$S$3515,19,FALSE)</f>
        <v>0.1</v>
      </c>
      <c r="P3405" s="1">
        <f>VLOOKUP(A3405,'ADM Details FY17'!$A$3:$U$3515,21,FALSE)</f>
        <v>0</v>
      </c>
      <c r="Q3405" s="1">
        <f>VLOOKUP(A3405,'ADM Details FY17'!$A$3:$V$3515,22,FALSE)</f>
        <v>0</v>
      </c>
      <c r="R3405" s="1">
        <f>VLOOKUP(A3405,'ADM Details FY17'!$A$3:$W$3515,23,FALSE)</f>
        <v>0</v>
      </c>
      <c r="S3405" s="1">
        <f>VLOOKUP(A3405,'ADM Details FY17'!$A$3:$X$3515,24,FALSE)</f>
        <v>0</v>
      </c>
      <c r="T3405" s="1">
        <f>VLOOKUP(A3405,'ADM Details FY17'!$A$3:$Y$3515,25,FALSE)</f>
        <v>0</v>
      </c>
      <c r="U3405" s="1">
        <f>VLOOKUP(A3405,'ADM Details FY17'!$A$3:$AA$3515,27,FALSE)</f>
        <v>0</v>
      </c>
      <c r="V3405" s="1">
        <f>IFERROR(VLOOKUP(C3405,'eindex _tget pp '!$A$4:$E$615,5,FALSE),0)</f>
        <v>769.10153769067654</v>
      </c>
      <c r="W3405" s="31">
        <f>IFERROR(VLOOKUP(C3405,'eindex _tget pp '!$A$4:$F$615,6,FALSE),0)</f>
        <v>1.9955521261</v>
      </c>
      <c r="X3405" s="4">
        <f>IFERROR(VLOOKUP(B3405,'eschools 16'!$A$2:$F$25,6,FALSE),1)</f>
        <v>1</v>
      </c>
      <c r="Y3405" s="1">
        <f t="shared" si="265"/>
        <v>19.23</v>
      </c>
      <c r="Z3405" s="1">
        <f t="shared" si="266"/>
        <v>54.28</v>
      </c>
      <c r="AA3405" s="31">
        <f>IFERROR(VLOOKUP(C3405,'eindex _tget pp '!$A$4:$G$615,7,FALSE),0)</f>
        <v>0.60733533799999995</v>
      </c>
      <c r="AB3405" s="1">
        <f>VLOOKUP(A3405,'ADM Details FY17'!$A$3:$AB$3515,28,FALSE)</f>
        <v>0</v>
      </c>
      <c r="AC3405" s="1">
        <f t="shared" si="267"/>
        <v>0</v>
      </c>
      <c r="AD3405" s="1">
        <f t="shared" si="268"/>
        <v>0.1</v>
      </c>
      <c r="AE3405" s="1">
        <f t="shared" si="269"/>
        <v>15</v>
      </c>
    </row>
    <row r="3406" spans="1:31" x14ac:dyDescent="0.25">
      <c r="A3406" t="str">
        <f>B3406&amp;"-"&amp;COUNTIF($B$3:B3406,B3406)</f>
        <v>9953-3</v>
      </c>
      <c r="B3406">
        <v>9953</v>
      </c>
      <c r="C3406" s="18">
        <f>VLOOKUP(A3406,'ADM Details FY17'!$A$3:$D$3515,4,FALSE)</f>
        <v>47019</v>
      </c>
      <c r="D3406" s="1">
        <f>VLOOKUP(A3406,'ADM Details FY17'!$A$3:$E$3515,5,FALSE)</f>
        <v>0.02</v>
      </c>
      <c r="E3406" s="1">
        <f>VLOOKUP(A3406,'ADM Details FY17'!$A$3:$F$3515,6,FALSE)</f>
        <v>0</v>
      </c>
      <c r="F3406" s="1">
        <f>VLOOKUP(A3406,'ADM Details FY17'!$A$3:$G$3515,7,FALSE)</f>
        <v>0</v>
      </c>
      <c r="G3406" s="1">
        <f>VLOOKUP(A3406,'ADM Details FY17'!$A$3:$H$3515,8,FALSE)</f>
        <v>0</v>
      </c>
      <c r="H3406" s="1">
        <f>VLOOKUP(A3406,'ADM Details FY17'!$A$3:$I$3515,9,FALSE)</f>
        <v>0</v>
      </c>
      <c r="I3406" s="1">
        <f>VLOOKUP(A3406,'ADM Details FY17'!$A$3:$J$3517,10,FALSE)</f>
        <v>0</v>
      </c>
      <c r="J3406" s="1">
        <f>VLOOKUP(A3406,'ADM Details FY17'!$A$3:$K$3515,11,FALSE)</f>
        <v>0</v>
      </c>
      <c r="K3406" s="1">
        <f>VLOOKUP(A3406,'ADM Details FY17'!$A$3:$M$3515,13,FALSE)</f>
        <v>0.02</v>
      </c>
      <c r="L3406" s="1">
        <f>VLOOKUP(A3406,'ADM Details FY17'!$A$3:$O$3515,15,FALSE)</f>
        <v>0</v>
      </c>
      <c r="M3406" s="1">
        <f>VLOOKUP(A3406,'ADM Details FY17'!$A$3:$P$3515,16,FALSE)</f>
        <v>0.02</v>
      </c>
      <c r="N3406" s="1">
        <f>VLOOKUP(A3406,'ADM Details FY17'!$A$3:$Q$3515,17,FALSE)</f>
        <v>0</v>
      </c>
      <c r="O3406" s="1">
        <f>VLOOKUP(A3406,'ADM Details FY17'!$A$3:$S$3515,19,FALSE)</f>
        <v>0</v>
      </c>
      <c r="P3406" s="1">
        <f>VLOOKUP(A3406,'ADM Details FY17'!$A$3:$U$3515,21,FALSE)</f>
        <v>0</v>
      </c>
      <c r="Q3406" s="1">
        <f>VLOOKUP(A3406,'ADM Details FY17'!$A$3:$V$3515,22,FALSE)</f>
        <v>0</v>
      </c>
      <c r="R3406" s="1">
        <f>VLOOKUP(A3406,'ADM Details FY17'!$A$3:$W$3515,23,FALSE)</f>
        <v>0</v>
      </c>
      <c r="S3406" s="1">
        <f>VLOOKUP(A3406,'ADM Details FY17'!$A$3:$X$3515,24,FALSE)</f>
        <v>0</v>
      </c>
      <c r="T3406" s="1">
        <f>VLOOKUP(A3406,'ADM Details FY17'!$A$3:$Y$3515,25,FALSE)</f>
        <v>0</v>
      </c>
      <c r="U3406" s="1">
        <f>VLOOKUP(A3406,'ADM Details FY17'!$A$3:$AA$3515,27,FALSE)</f>
        <v>0</v>
      </c>
      <c r="V3406" s="1">
        <f>IFERROR(VLOOKUP(C3406,'eindex _tget pp '!$A$4:$E$615,5,FALSE),0)</f>
        <v>156.24796476641458</v>
      </c>
      <c r="W3406" s="31">
        <f>IFERROR(VLOOKUP(C3406,'eindex _tget pp '!$A$4:$F$615,6,FALSE),0)</f>
        <v>0.28475252620000002</v>
      </c>
      <c r="X3406" s="4">
        <f>IFERROR(VLOOKUP(B3406,'eschools 16'!$A$2:$F$25,6,FALSE),1)</f>
        <v>1</v>
      </c>
      <c r="Y3406" s="1">
        <f t="shared" si="265"/>
        <v>0.78</v>
      </c>
      <c r="Z3406" s="1">
        <f t="shared" si="266"/>
        <v>1.55</v>
      </c>
      <c r="AA3406" s="31">
        <f>IFERROR(VLOOKUP(C3406,'eindex _tget pp '!$A$4:$G$615,7,FALSE),0)</f>
        <v>0.40680514600000001</v>
      </c>
      <c r="AB3406" s="1">
        <f>VLOOKUP(A3406,'ADM Details FY17'!$A$3:$AB$3515,28,FALSE)</f>
        <v>0</v>
      </c>
      <c r="AC3406" s="1">
        <f t="shared" si="267"/>
        <v>0</v>
      </c>
      <c r="AD3406" s="1">
        <f t="shared" si="268"/>
        <v>0.02</v>
      </c>
      <c r="AE3406" s="1">
        <f t="shared" si="269"/>
        <v>3</v>
      </c>
    </row>
    <row r="3407" spans="1:31" x14ac:dyDescent="0.25">
      <c r="A3407" t="str">
        <f>B3407&amp;"-"&amp;COUNTIF($B$3:B3407,B3407)</f>
        <v>9953-4</v>
      </c>
      <c r="B3407">
        <v>9953</v>
      </c>
      <c r="C3407" s="18">
        <f>VLOOKUP(A3407,'ADM Details FY17'!$A$3:$D$3515,4,FALSE)</f>
        <v>44800</v>
      </c>
      <c r="D3407" s="1">
        <f>VLOOKUP(A3407,'ADM Details FY17'!$A$3:$E$3515,5,FALSE)</f>
        <v>119.86</v>
      </c>
      <c r="E3407" s="1">
        <f>VLOOKUP(A3407,'ADM Details FY17'!$A$3:$F$3515,6,FALSE)</f>
        <v>0</v>
      </c>
      <c r="F3407" s="1">
        <f>VLOOKUP(A3407,'ADM Details FY17'!$A$3:$G$3515,7,FALSE)</f>
        <v>2</v>
      </c>
      <c r="G3407" s="1">
        <f>VLOOKUP(A3407,'ADM Details FY17'!$A$3:$H$3515,8,FALSE)</f>
        <v>0</v>
      </c>
      <c r="H3407" s="1">
        <f>VLOOKUP(A3407,'ADM Details FY17'!$A$3:$I$3515,9,FALSE)</f>
        <v>0</v>
      </c>
      <c r="I3407" s="1">
        <f>VLOOKUP(A3407,'ADM Details FY17'!$A$3:$J$3517,10,FALSE)</f>
        <v>1</v>
      </c>
      <c r="J3407" s="1">
        <f>VLOOKUP(A3407,'ADM Details FY17'!$A$3:$K$3515,11,FALSE)</f>
        <v>1</v>
      </c>
      <c r="K3407" s="1">
        <f>VLOOKUP(A3407,'ADM Details FY17'!$A$3:$M$3515,13,FALSE)</f>
        <v>119.86</v>
      </c>
      <c r="L3407" s="1">
        <f>VLOOKUP(A3407,'ADM Details FY17'!$A$3:$O$3515,15,FALSE)</f>
        <v>0.34</v>
      </c>
      <c r="M3407" s="1">
        <f>VLOOKUP(A3407,'ADM Details FY17'!$A$3:$P$3515,16,FALSE)</f>
        <v>40.33</v>
      </c>
      <c r="N3407" s="1">
        <f>VLOOKUP(A3407,'ADM Details FY17'!$A$3:$Q$3515,17,FALSE)</f>
        <v>0</v>
      </c>
      <c r="O3407" s="1">
        <f>VLOOKUP(A3407,'ADM Details FY17'!$A$3:$S$3515,19,FALSE)</f>
        <v>82.9</v>
      </c>
      <c r="P3407" s="1">
        <f>VLOOKUP(A3407,'ADM Details FY17'!$A$3:$U$3515,21,FALSE)</f>
        <v>0</v>
      </c>
      <c r="Q3407" s="1">
        <f>VLOOKUP(A3407,'ADM Details FY17'!$A$3:$V$3515,22,FALSE)</f>
        <v>0</v>
      </c>
      <c r="R3407" s="1">
        <f>VLOOKUP(A3407,'ADM Details FY17'!$A$3:$W$3515,23,FALSE)</f>
        <v>0</v>
      </c>
      <c r="S3407" s="1">
        <f>VLOOKUP(A3407,'ADM Details FY17'!$A$3:$X$3515,24,FALSE)</f>
        <v>0</v>
      </c>
      <c r="T3407" s="1">
        <f>VLOOKUP(A3407,'ADM Details FY17'!$A$3:$Y$3515,25,FALSE)</f>
        <v>0</v>
      </c>
      <c r="U3407" s="1">
        <f>VLOOKUP(A3407,'ADM Details FY17'!$A$3:$AA$3515,27,FALSE)</f>
        <v>0</v>
      </c>
      <c r="V3407" s="1">
        <f>IFERROR(VLOOKUP(C3407,'eindex _tget pp '!$A$4:$E$615,5,FALSE),0)</f>
        <v>751.72908667041872</v>
      </c>
      <c r="W3407" s="31">
        <f>IFERROR(VLOOKUP(C3407,'eindex _tget pp '!$A$4:$F$615,6,FALSE),0)</f>
        <v>1.7261732700000001</v>
      </c>
      <c r="X3407" s="4">
        <f>IFERROR(VLOOKUP(B3407,'eschools 16'!$A$2:$F$25,6,FALSE),1)</f>
        <v>1</v>
      </c>
      <c r="Y3407" s="1">
        <f t="shared" si="265"/>
        <v>22525.56</v>
      </c>
      <c r="Z3407" s="1">
        <f t="shared" si="266"/>
        <v>56276.56</v>
      </c>
      <c r="AA3407" s="31">
        <f>IFERROR(VLOOKUP(C3407,'eindex _tget pp '!$A$4:$G$615,7,FALSE),0)</f>
        <v>0.59243781699999998</v>
      </c>
      <c r="AB3407" s="1">
        <f>VLOOKUP(A3407,'ADM Details FY17'!$A$3:$AB$3515,28,FALSE)</f>
        <v>0</v>
      </c>
      <c r="AC3407" s="1">
        <f t="shared" si="267"/>
        <v>0</v>
      </c>
      <c r="AD3407" s="1">
        <f t="shared" si="268"/>
        <v>119.86</v>
      </c>
      <c r="AE3407" s="1">
        <f t="shared" si="269"/>
        <v>17979</v>
      </c>
    </row>
    <row r="3408" spans="1:31" x14ac:dyDescent="0.25">
      <c r="A3408" t="str">
        <f>B3408&amp;"-"&amp;COUNTIF($B$3:B3408,B3408)</f>
        <v>9953-5</v>
      </c>
      <c r="B3408">
        <v>9953</v>
      </c>
      <c r="C3408" s="18">
        <f>VLOOKUP(A3408,'ADM Details FY17'!$A$3:$D$3515,4,FALSE)</f>
        <v>49106</v>
      </c>
      <c r="D3408" s="1">
        <f>VLOOKUP(A3408,'ADM Details FY17'!$A$3:$E$3515,5,FALSE)</f>
        <v>1</v>
      </c>
      <c r="E3408" s="1">
        <f>VLOOKUP(A3408,'ADM Details FY17'!$A$3:$F$3515,6,FALSE)</f>
        <v>0</v>
      </c>
      <c r="F3408" s="1">
        <f>VLOOKUP(A3408,'ADM Details FY17'!$A$3:$G$3515,7,FALSE)</f>
        <v>0</v>
      </c>
      <c r="G3408" s="1">
        <f>VLOOKUP(A3408,'ADM Details FY17'!$A$3:$H$3515,8,FALSE)</f>
        <v>0</v>
      </c>
      <c r="H3408" s="1">
        <f>VLOOKUP(A3408,'ADM Details FY17'!$A$3:$I$3515,9,FALSE)</f>
        <v>0</v>
      </c>
      <c r="I3408" s="1">
        <f>VLOOKUP(A3408,'ADM Details FY17'!$A$3:$J$3517,10,FALSE)</f>
        <v>0</v>
      </c>
      <c r="J3408" s="1">
        <f>VLOOKUP(A3408,'ADM Details FY17'!$A$3:$K$3515,11,FALSE)</f>
        <v>0</v>
      </c>
      <c r="K3408" s="1">
        <f>VLOOKUP(A3408,'ADM Details FY17'!$A$3:$M$3515,13,FALSE)</f>
        <v>1</v>
      </c>
      <c r="L3408" s="1">
        <f>VLOOKUP(A3408,'ADM Details FY17'!$A$3:$O$3515,15,FALSE)</f>
        <v>0</v>
      </c>
      <c r="M3408" s="1">
        <f>VLOOKUP(A3408,'ADM Details FY17'!$A$3:$P$3515,16,FALSE)</f>
        <v>0</v>
      </c>
      <c r="N3408" s="1">
        <f>VLOOKUP(A3408,'ADM Details FY17'!$A$3:$Q$3515,17,FALSE)</f>
        <v>0</v>
      </c>
      <c r="O3408" s="1">
        <f>VLOOKUP(A3408,'ADM Details FY17'!$A$3:$S$3515,19,FALSE)</f>
        <v>1</v>
      </c>
      <c r="P3408" s="1">
        <f>VLOOKUP(A3408,'ADM Details FY17'!$A$3:$U$3515,21,FALSE)</f>
        <v>0</v>
      </c>
      <c r="Q3408" s="1">
        <f>VLOOKUP(A3408,'ADM Details FY17'!$A$3:$V$3515,22,FALSE)</f>
        <v>0</v>
      </c>
      <c r="R3408" s="1">
        <f>VLOOKUP(A3408,'ADM Details FY17'!$A$3:$W$3515,23,FALSE)</f>
        <v>0</v>
      </c>
      <c r="S3408" s="1">
        <f>VLOOKUP(A3408,'ADM Details FY17'!$A$3:$X$3515,24,FALSE)</f>
        <v>0</v>
      </c>
      <c r="T3408" s="1">
        <f>VLOOKUP(A3408,'ADM Details FY17'!$A$3:$Y$3515,25,FALSE)</f>
        <v>0</v>
      </c>
      <c r="U3408" s="1">
        <f>VLOOKUP(A3408,'ADM Details FY17'!$A$3:$AA$3515,27,FALSE)</f>
        <v>0</v>
      </c>
      <c r="V3408" s="1">
        <f>IFERROR(VLOOKUP(C3408,'eindex _tget pp '!$A$4:$E$615,5,FALSE),0)</f>
        <v>58.722339104770533</v>
      </c>
      <c r="W3408" s="31">
        <f>IFERROR(VLOOKUP(C3408,'eindex _tget pp '!$A$4:$F$615,6,FALSE),0)</f>
        <v>0.89098288820000004</v>
      </c>
      <c r="X3408" s="4">
        <f>IFERROR(VLOOKUP(B3408,'eschools 16'!$A$2:$F$25,6,FALSE),1)</f>
        <v>1</v>
      </c>
      <c r="Y3408" s="1">
        <f t="shared" si="265"/>
        <v>14.68</v>
      </c>
      <c r="Z3408" s="1">
        <f t="shared" si="266"/>
        <v>242.35</v>
      </c>
      <c r="AA3408" s="31">
        <f>IFERROR(VLOOKUP(C3408,'eindex _tget pp '!$A$4:$G$615,7,FALSE),0)</f>
        <v>0.295953668</v>
      </c>
      <c r="AB3408" s="1">
        <f>VLOOKUP(A3408,'ADM Details FY17'!$A$3:$AB$3515,28,FALSE)</f>
        <v>0</v>
      </c>
      <c r="AC3408" s="1">
        <f t="shared" si="267"/>
        <v>0</v>
      </c>
      <c r="AD3408" s="1">
        <f t="shared" si="268"/>
        <v>1</v>
      </c>
      <c r="AE3408" s="1">
        <f t="shared" si="269"/>
        <v>150</v>
      </c>
    </row>
    <row r="3409" spans="1:31" x14ac:dyDescent="0.25">
      <c r="A3409" t="str">
        <f>B3409&amp;"-"&amp;COUNTIF($B$3:B3409,B3409)</f>
        <v>9953-6</v>
      </c>
      <c r="B3409">
        <v>9953</v>
      </c>
      <c r="C3409" s="18">
        <f>VLOOKUP(A3409,'ADM Details FY17'!$A$3:$D$3515,4,FALSE)</f>
        <v>0</v>
      </c>
      <c r="D3409" s="1">
        <f>VLOOKUP(A3409,'ADM Details FY17'!$A$3:$E$3515,5,FALSE)</f>
        <v>0</v>
      </c>
      <c r="E3409" s="1">
        <f>VLOOKUP(A3409,'ADM Details FY17'!$A$3:$F$3515,6,FALSE)</f>
        <v>0</v>
      </c>
      <c r="F3409" s="1">
        <f>VLOOKUP(A3409,'ADM Details FY17'!$A$3:$G$3515,7,FALSE)</f>
        <v>0</v>
      </c>
      <c r="G3409" s="1">
        <f>VLOOKUP(A3409,'ADM Details FY17'!$A$3:$H$3515,8,FALSE)</f>
        <v>0</v>
      </c>
      <c r="H3409" s="1">
        <f>VLOOKUP(A3409,'ADM Details FY17'!$A$3:$I$3515,9,FALSE)</f>
        <v>0</v>
      </c>
      <c r="I3409" s="1">
        <f>VLOOKUP(A3409,'ADM Details FY17'!$A$3:$J$3517,10,FALSE)</f>
        <v>0</v>
      </c>
      <c r="J3409" s="1">
        <f>VLOOKUP(A3409,'ADM Details FY17'!$A$3:$K$3515,11,FALSE)</f>
        <v>0</v>
      </c>
      <c r="K3409" s="1">
        <f>VLOOKUP(A3409,'ADM Details FY17'!$A$3:$M$3515,13,FALSE)</f>
        <v>0</v>
      </c>
      <c r="L3409" s="1">
        <f>VLOOKUP(A3409,'ADM Details FY17'!$A$3:$O$3515,15,FALSE)</f>
        <v>0</v>
      </c>
      <c r="M3409" s="1">
        <f>VLOOKUP(A3409,'ADM Details FY17'!$A$3:$P$3515,16,FALSE)</f>
        <v>0</v>
      </c>
      <c r="N3409" s="1">
        <f>VLOOKUP(A3409,'ADM Details FY17'!$A$3:$Q$3515,17,FALSE)</f>
        <v>0</v>
      </c>
      <c r="O3409" s="1">
        <f>VLOOKUP(A3409,'ADM Details FY17'!$A$3:$S$3515,19,FALSE)</f>
        <v>0</v>
      </c>
      <c r="P3409" s="1">
        <f>VLOOKUP(A3409,'ADM Details FY17'!$A$3:$U$3515,21,FALSE)</f>
        <v>0</v>
      </c>
      <c r="Q3409" s="1">
        <f>VLOOKUP(A3409,'ADM Details FY17'!$A$3:$V$3515,22,FALSE)</f>
        <v>0</v>
      </c>
      <c r="R3409" s="1">
        <f>VLOOKUP(A3409,'ADM Details FY17'!$A$3:$W$3515,23,FALSE)</f>
        <v>0</v>
      </c>
      <c r="S3409" s="1">
        <f>VLOOKUP(A3409,'ADM Details FY17'!$A$3:$X$3515,24,FALSE)</f>
        <v>0</v>
      </c>
      <c r="T3409" s="1">
        <f>VLOOKUP(A3409,'ADM Details FY17'!$A$3:$Y$3515,25,FALSE)</f>
        <v>0</v>
      </c>
      <c r="U3409" s="1">
        <f>VLOOKUP(A3409,'ADM Details FY17'!$A$3:$AA$3515,27,FALSE)</f>
        <v>0</v>
      </c>
      <c r="V3409" s="1">
        <f>IFERROR(VLOOKUP(C3409,'eindex _tget pp '!$A$4:$E$615,5,FALSE),0)</f>
        <v>0</v>
      </c>
      <c r="W3409" s="31">
        <f>IFERROR(VLOOKUP(C3409,'eindex _tget pp '!$A$4:$F$615,6,FALSE),0)</f>
        <v>0</v>
      </c>
      <c r="X3409" s="4">
        <f>IFERROR(VLOOKUP(B3409,'eschools 16'!$A$2:$F$25,6,FALSE),1)</f>
        <v>1</v>
      </c>
      <c r="Y3409" s="1">
        <f t="shared" si="265"/>
        <v>0</v>
      </c>
      <c r="Z3409" s="1">
        <f t="shared" si="266"/>
        <v>0</v>
      </c>
      <c r="AA3409" s="31">
        <f>IFERROR(VLOOKUP(C3409,'eindex _tget pp '!$A$4:$G$615,7,FALSE),0)</f>
        <v>0</v>
      </c>
      <c r="AB3409" s="1">
        <f>VLOOKUP(A3409,'ADM Details FY17'!$A$3:$AB$3515,28,FALSE)</f>
        <v>0</v>
      </c>
      <c r="AC3409" s="1">
        <f t="shared" si="267"/>
        <v>0</v>
      </c>
      <c r="AD3409" s="1">
        <f t="shared" si="268"/>
        <v>0</v>
      </c>
      <c r="AE3409" s="1">
        <f t="shared" si="269"/>
        <v>0</v>
      </c>
    </row>
    <row r="3410" spans="1:31" x14ac:dyDescent="0.25">
      <c r="A3410" t="str">
        <f>B3410&amp;"-"&amp;COUNTIF($B$3:B3410,B3410)</f>
        <v>9953-7</v>
      </c>
      <c r="B3410">
        <v>9953</v>
      </c>
      <c r="C3410" s="18">
        <f>VLOOKUP(A3410,'ADM Details FY17'!$A$3:$D$3515,4,FALSE)</f>
        <v>0</v>
      </c>
      <c r="D3410" s="1">
        <f>VLOOKUP(A3410,'ADM Details FY17'!$A$3:$E$3515,5,FALSE)</f>
        <v>0</v>
      </c>
      <c r="E3410" s="1">
        <f>VLOOKUP(A3410,'ADM Details FY17'!$A$3:$F$3515,6,FALSE)</f>
        <v>0</v>
      </c>
      <c r="F3410" s="1">
        <f>VLOOKUP(A3410,'ADM Details FY17'!$A$3:$G$3515,7,FALSE)</f>
        <v>0</v>
      </c>
      <c r="G3410" s="1">
        <f>VLOOKUP(A3410,'ADM Details FY17'!$A$3:$H$3515,8,FALSE)</f>
        <v>0</v>
      </c>
      <c r="H3410" s="1">
        <f>VLOOKUP(A3410,'ADM Details FY17'!$A$3:$I$3515,9,FALSE)</f>
        <v>0</v>
      </c>
      <c r="I3410" s="1">
        <f>VLOOKUP(A3410,'ADM Details FY17'!$A$3:$J$3517,10,FALSE)</f>
        <v>0</v>
      </c>
      <c r="J3410" s="1">
        <f>VLOOKUP(A3410,'ADM Details FY17'!$A$3:$K$3515,11,FALSE)</f>
        <v>0</v>
      </c>
      <c r="K3410" s="1">
        <f>VLOOKUP(A3410,'ADM Details FY17'!$A$3:$M$3515,13,FALSE)</f>
        <v>0</v>
      </c>
      <c r="L3410" s="1">
        <f>VLOOKUP(A3410,'ADM Details FY17'!$A$3:$O$3515,15,FALSE)</f>
        <v>0</v>
      </c>
      <c r="M3410" s="1">
        <f>VLOOKUP(A3410,'ADM Details FY17'!$A$3:$P$3515,16,FALSE)</f>
        <v>0</v>
      </c>
      <c r="N3410" s="1">
        <f>VLOOKUP(A3410,'ADM Details FY17'!$A$3:$Q$3515,17,FALSE)</f>
        <v>0</v>
      </c>
      <c r="O3410" s="1">
        <f>VLOOKUP(A3410,'ADM Details FY17'!$A$3:$S$3515,19,FALSE)</f>
        <v>0</v>
      </c>
      <c r="P3410" s="1">
        <f>VLOOKUP(A3410,'ADM Details FY17'!$A$3:$U$3515,21,FALSE)</f>
        <v>0</v>
      </c>
      <c r="Q3410" s="1">
        <f>VLOOKUP(A3410,'ADM Details FY17'!$A$3:$V$3515,22,FALSE)</f>
        <v>0</v>
      </c>
      <c r="R3410" s="1">
        <f>VLOOKUP(A3410,'ADM Details FY17'!$A$3:$W$3515,23,FALSE)</f>
        <v>0</v>
      </c>
      <c r="S3410" s="1">
        <f>VLOOKUP(A3410,'ADM Details FY17'!$A$3:$X$3515,24,FALSE)</f>
        <v>0</v>
      </c>
      <c r="T3410" s="1">
        <f>VLOOKUP(A3410,'ADM Details FY17'!$A$3:$Y$3515,25,FALSE)</f>
        <v>0</v>
      </c>
      <c r="U3410" s="1">
        <f>VLOOKUP(A3410,'ADM Details FY17'!$A$3:$AA$3515,27,FALSE)</f>
        <v>0</v>
      </c>
      <c r="V3410" s="1">
        <f>IFERROR(VLOOKUP(C3410,'eindex _tget pp '!$A$4:$E$615,5,FALSE),0)</f>
        <v>0</v>
      </c>
      <c r="W3410" s="31">
        <f>IFERROR(VLOOKUP(C3410,'eindex _tget pp '!$A$4:$F$615,6,FALSE),0)</f>
        <v>0</v>
      </c>
      <c r="X3410" s="4">
        <f>IFERROR(VLOOKUP(B3410,'eschools 16'!$A$2:$F$25,6,FALSE),1)</f>
        <v>1</v>
      </c>
      <c r="Y3410" s="1">
        <f t="shared" si="265"/>
        <v>0</v>
      </c>
      <c r="Z3410" s="1">
        <f t="shared" si="266"/>
        <v>0</v>
      </c>
      <c r="AA3410" s="31">
        <f>IFERROR(VLOOKUP(C3410,'eindex _tget pp '!$A$4:$G$615,7,FALSE),0)</f>
        <v>0</v>
      </c>
      <c r="AB3410" s="1">
        <f>VLOOKUP(A3410,'ADM Details FY17'!$A$3:$AB$3515,28,FALSE)</f>
        <v>0</v>
      </c>
      <c r="AC3410" s="1">
        <f t="shared" si="267"/>
        <v>0</v>
      </c>
      <c r="AD3410" s="1">
        <f t="shared" si="268"/>
        <v>0</v>
      </c>
      <c r="AE3410" s="1">
        <f t="shared" si="269"/>
        <v>0</v>
      </c>
    </row>
    <row r="3411" spans="1:31" x14ac:dyDescent="0.25">
      <c r="A3411" t="str">
        <f>B3411&amp;"-"&amp;COUNTIF($B$3:B3411,B3411)</f>
        <v>9953-8</v>
      </c>
      <c r="B3411">
        <v>9953</v>
      </c>
      <c r="C3411" s="18">
        <f>VLOOKUP(A3411,'ADM Details FY17'!$A$3:$D$3515,4,FALSE)</f>
        <v>0</v>
      </c>
      <c r="D3411" s="1">
        <f>VLOOKUP(A3411,'ADM Details FY17'!$A$3:$E$3515,5,FALSE)</f>
        <v>0</v>
      </c>
      <c r="E3411" s="1">
        <f>VLOOKUP(A3411,'ADM Details FY17'!$A$3:$F$3515,6,FALSE)</f>
        <v>0</v>
      </c>
      <c r="F3411" s="1">
        <f>VLOOKUP(A3411,'ADM Details FY17'!$A$3:$G$3515,7,FALSE)</f>
        <v>0</v>
      </c>
      <c r="G3411" s="1">
        <f>VLOOKUP(A3411,'ADM Details FY17'!$A$3:$H$3515,8,FALSE)</f>
        <v>0</v>
      </c>
      <c r="H3411" s="1">
        <f>VLOOKUP(A3411,'ADM Details FY17'!$A$3:$I$3515,9,FALSE)</f>
        <v>0</v>
      </c>
      <c r="I3411" s="1">
        <f>VLOOKUP(A3411,'ADM Details FY17'!$A$3:$J$3517,10,FALSE)</f>
        <v>0</v>
      </c>
      <c r="J3411" s="1">
        <f>VLOOKUP(A3411,'ADM Details FY17'!$A$3:$K$3515,11,FALSE)</f>
        <v>0</v>
      </c>
      <c r="K3411" s="1">
        <f>VLOOKUP(A3411,'ADM Details FY17'!$A$3:$M$3515,13,FALSE)</f>
        <v>0</v>
      </c>
      <c r="L3411" s="1">
        <f>VLOOKUP(A3411,'ADM Details FY17'!$A$3:$O$3515,15,FALSE)</f>
        <v>0</v>
      </c>
      <c r="M3411" s="1">
        <f>VLOOKUP(A3411,'ADM Details FY17'!$A$3:$P$3515,16,FALSE)</f>
        <v>0</v>
      </c>
      <c r="N3411" s="1">
        <f>VLOOKUP(A3411,'ADM Details FY17'!$A$3:$Q$3515,17,FALSE)</f>
        <v>0</v>
      </c>
      <c r="O3411" s="1">
        <f>VLOOKUP(A3411,'ADM Details FY17'!$A$3:$S$3515,19,FALSE)</f>
        <v>0</v>
      </c>
      <c r="P3411" s="1">
        <f>VLOOKUP(A3411,'ADM Details FY17'!$A$3:$U$3515,21,FALSE)</f>
        <v>0</v>
      </c>
      <c r="Q3411" s="1">
        <f>VLOOKUP(A3411,'ADM Details FY17'!$A$3:$V$3515,22,FALSE)</f>
        <v>0</v>
      </c>
      <c r="R3411" s="1">
        <f>VLOOKUP(A3411,'ADM Details FY17'!$A$3:$W$3515,23,FALSE)</f>
        <v>0</v>
      </c>
      <c r="S3411" s="1">
        <f>VLOOKUP(A3411,'ADM Details FY17'!$A$3:$X$3515,24,FALSE)</f>
        <v>0</v>
      </c>
      <c r="T3411" s="1">
        <f>VLOOKUP(A3411,'ADM Details FY17'!$A$3:$Y$3515,25,FALSE)</f>
        <v>0</v>
      </c>
      <c r="U3411" s="1">
        <f>VLOOKUP(A3411,'ADM Details FY17'!$A$3:$AA$3515,27,FALSE)</f>
        <v>0</v>
      </c>
      <c r="V3411" s="1">
        <f>IFERROR(VLOOKUP(C3411,'eindex _tget pp '!$A$4:$E$615,5,FALSE),0)</f>
        <v>0</v>
      </c>
      <c r="W3411" s="31">
        <f>IFERROR(VLOOKUP(C3411,'eindex _tget pp '!$A$4:$F$615,6,FALSE),0)</f>
        <v>0</v>
      </c>
      <c r="X3411" s="4">
        <f>IFERROR(VLOOKUP(B3411,'eschools 16'!$A$2:$F$25,6,FALSE),1)</f>
        <v>1</v>
      </c>
      <c r="Y3411" s="1">
        <f t="shared" si="265"/>
        <v>0</v>
      </c>
      <c r="Z3411" s="1">
        <f t="shared" si="266"/>
        <v>0</v>
      </c>
      <c r="AA3411" s="31">
        <f>IFERROR(VLOOKUP(C3411,'eindex _tget pp '!$A$4:$G$615,7,FALSE),0)</f>
        <v>0</v>
      </c>
      <c r="AB3411" s="1">
        <f>VLOOKUP(A3411,'ADM Details FY17'!$A$3:$AB$3515,28,FALSE)</f>
        <v>0</v>
      </c>
      <c r="AC3411" s="1">
        <f t="shared" si="267"/>
        <v>0</v>
      </c>
      <c r="AD3411" s="1">
        <f t="shared" si="268"/>
        <v>0</v>
      </c>
      <c r="AE3411" s="1">
        <f t="shared" si="269"/>
        <v>0</v>
      </c>
    </row>
    <row r="3412" spans="1:31" x14ac:dyDescent="0.25">
      <c r="A3412" t="str">
        <f>B3412&amp;"-"&amp;COUNTIF($B$3:B3412,B3412)</f>
        <v>9953-9</v>
      </c>
      <c r="B3412">
        <v>9953</v>
      </c>
      <c r="C3412" s="18">
        <f>VLOOKUP(A3412,'ADM Details FY17'!$A$3:$D$3515,4,FALSE)</f>
        <v>0</v>
      </c>
      <c r="D3412" s="1">
        <f>VLOOKUP(A3412,'ADM Details FY17'!$A$3:$E$3515,5,FALSE)</f>
        <v>0</v>
      </c>
      <c r="E3412" s="1">
        <f>VLOOKUP(A3412,'ADM Details FY17'!$A$3:$F$3515,6,FALSE)</f>
        <v>0</v>
      </c>
      <c r="F3412" s="1">
        <f>VLOOKUP(A3412,'ADM Details FY17'!$A$3:$G$3515,7,FALSE)</f>
        <v>0</v>
      </c>
      <c r="G3412" s="1">
        <f>VLOOKUP(A3412,'ADM Details FY17'!$A$3:$H$3515,8,FALSE)</f>
        <v>0</v>
      </c>
      <c r="H3412" s="1">
        <f>VLOOKUP(A3412,'ADM Details FY17'!$A$3:$I$3515,9,FALSE)</f>
        <v>0</v>
      </c>
      <c r="I3412" s="1">
        <f>VLOOKUP(A3412,'ADM Details FY17'!$A$3:$J$3517,10,FALSE)</f>
        <v>0</v>
      </c>
      <c r="J3412" s="1">
        <f>VLOOKUP(A3412,'ADM Details FY17'!$A$3:$K$3515,11,FALSE)</f>
        <v>0</v>
      </c>
      <c r="K3412" s="1">
        <f>VLOOKUP(A3412,'ADM Details FY17'!$A$3:$M$3515,13,FALSE)</f>
        <v>0</v>
      </c>
      <c r="L3412" s="1">
        <f>VLOOKUP(A3412,'ADM Details FY17'!$A$3:$O$3515,15,FALSE)</f>
        <v>0</v>
      </c>
      <c r="M3412" s="1">
        <f>VLOOKUP(A3412,'ADM Details FY17'!$A$3:$P$3515,16,FALSE)</f>
        <v>0</v>
      </c>
      <c r="N3412" s="1">
        <f>VLOOKUP(A3412,'ADM Details FY17'!$A$3:$Q$3515,17,FALSE)</f>
        <v>0</v>
      </c>
      <c r="O3412" s="1">
        <f>VLOOKUP(A3412,'ADM Details FY17'!$A$3:$S$3515,19,FALSE)</f>
        <v>0</v>
      </c>
      <c r="P3412" s="1">
        <f>VLOOKUP(A3412,'ADM Details FY17'!$A$3:$U$3515,21,FALSE)</f>
        <v>0</v>
      </c>
      <c r="Q3412" s="1">
        <f>VLOOKUP(A3412,'ADM Details FY17'!$A$3:$V$3515,22,FALSE)</f>
        <v>0</v>
      </c>
      <c r="R3412" s="1">
        <f>VLOOKUP(A3412,'ADM Details FY17'!$A$3:$W$3515,23,FALSE)</f>
        <v>0</v>
      </c>
      <c r="S3412" s="1">
        <f>VLOOKUP(A3412,'ADM Details FY17'!$A$3:$X$3515,24,FALSE)</f>
        <v>0</v>
      </c>
      <c r="T3412" s="1">
        <f>VLOOKUP(A3412,'ADM Details FY17'!$A$3:$Y$3515,25,FALSE)</f>
        <v>0</v>
      </c>
      <c r="U3412" s="1">
        <f>VLOOKUP(A3412,'ADM Details FY17'!$A$3:$AA$3515,27,FALSE)</f>
        <v>0</v>
      </c>
      <c r="V3412" s="1">
        <f>IFERROR(VLOOKUP(C3412,'eindex _tget pp '!$A$4:$E$615,5,FALSE),0)</f>
        <v>0</v>
      </c>
      <c r="W3412" s="31">
        <f>IFERROR(VLOOKUP(C3412,'eindex _tget pp '!$A$4:$F$615,6,FALSE),0)</f>
        <v>0</v>
      </c>
      <c r="X3412" s="4">
        <f>IFERROR(VLOOKUP(B3412,'eschools 16'!$A$2:$F$25,6,FALSE),1)</f>
        <v>1</v>
      </c>
      <c r="Y3412" s="1">
        <f t="shared" si="265"/>
        <v>0</v>
      </c>
      <c r="Z3412" s="1">
        <f t="shared" si="266"/>
        <v>0</v>
      </c>
      <c r="AA3412" s="31">
        <f>IFERROR(VLOOKUP(C3412,'eindex _tget pp '!$A$4:$G$615,7,FALSE),0)</f>
        <v>0</v>
      </c>
      <c r="AB3412" s="1">
        <f>VLOOKUP(A3412,'ADM Details FY17'!$A$3:$AB$3515,28,FALSE)</f>
        <v>0</v>
      </c>
      <c r="AC3412" s="1">
        <f t="shared" si="267"/>
        <v>0</v>
      </c>
      <c r="AD3412" s="1">
        <f t="shared" si="268"/>
        <v>0</v>
      </c>
      <c r="AE3412" s="1">
        <f t="shared" si="269"/>
        <v>0</v>
      </c>
    </row>
    <row r="3413" spans="1:31" x14ac:dyDescent="0.25">
      <c r="A3413" t="str">
        <f>B3413&amp;"-"&amp;COUNTIF($B$3:B3413,B3413)</f>
        <v>9953-10</v>
      </c>
      <c r="B3413">
        <v>9953</v>
      </c>
      <c r="C3413" s="18">
        <f>VLOOKUP(A3413,'ADM Details FY17'!$A$3:$D$3515,4,FALSE)</f>
        <v>0</v>
      </c>
      <c r="D3413" s="1">
        <f>VLOOKUP(A3413,'ADM Details FY17'!$A$3:$E$3515,5,FALSE)</f>
        <v>0</v>
      </c>
      <c r="E3413" s="1">
        <f>VLOOKUP(A3413,'ADM Details FY17'!$A$3:$F$3515,6,FALSE)</f>
        <v>0</v>
      </c>
      <c r="F3413" s="1">
        <f>VLOOKUP(A3413,'ADM Details FY17'!$A$3:$G$3515,7,FALSE)</f>
        <v>0</v>
      </c>
      <c r="G3413" s="1">
        <f>VLOOKUP(A3413,'ADM Details FY17'!$A$3:$H$3515,8,FALSE)</f>
        <v>0</v>
      </c>
      <c r="H3413" s="1">
        <f>VLOOKUP(A3413,'ADM Details FY17'!$A$3:$I$3515,9,FALSE)</f>
        <v>0</v>
      </c>
      <c r="I3413" s="1">
        <f>VLOOKUP(A3413,'ADM Details FY17'!$A$3:$J$3517,10,FALSE)</f>
        <v>0</v>
      </c>
      <c r="J3413" s="1">
        <f>VLOOKUP(A3413,'ADM Details FY17'!$A$3:$K$3515,11,FALSE)</f>
        <v>0</v>
      </c>
      <c r="K3413" s="1">
        <f>VLOOKUP(A3413,'ADM Details FY17'!$A$3:$M$3515,13,FALSE)</f>
        <v>0</v>
      </c>
      <c r="L3413" s="1">
        <f>VLOOKUP(A3413,'ADM Details FY17'!$A$3:$O$3515,15,FALSE)</f>
        <v>0</v>
      </c>
      <c r="M3413" s="1">
        <f>VLOOKUP(A3413,'ADM Details FY17'!$A$3:$P$3515,16,FALSE)</f>
        <v>0</v>
      </c>
      <c r="N3413" s="1">
        <f>VLOOKUP(A3413,'ADM Details FY17'!$A$3:$Q$3515,17,FALSE)</f>
        <v>0</v>
      </c>
      <c r="O3413" s="1">
        <f>VLOOKUP(A3413,'ADM Details FY17'!$A$3:$S$3515,19,FALSE)</f>
        <v>0</v>
      </c>
      <c r="P3413" s="1">
        <f>VLOOKUP(A3413,'ADM Details FY17'!$A$3:$U$3515,21,FALSE)</f>
        <v>0</v>
      </c>
      <c r="Q3413" s="1">
        <f>VLOOKUP(A3413,'ADM Details FY17'!$A$3:$V$3515,22,FALSE)</f>
        <v>0</v>
      </c>
      <c r="R3413" s="1">
        <f>VLOOKUP(A3413,'ADM Details FY17'!$A$3:$W$3515,23,FALSE)</f>
        <v>0</v>
      </c>
      <c r="S3413" s="1">
        <f>VLOOKUP(A3413,'ADM Details FY17'!$A$3:$X$3515,24,FALSE)</f>
        <v>0</v>
      </c>
      <c r="T3413" s="1">
        <f>VLOOKUP(A3413,'ADM Details FY17'!$A$3:$Y$3515,25,FALSE)</f>
        <v>0</v>
      </c>
      <c r="U3413" s="1">
        <f>VLOOKUP(A3413,'ADM Details FY17'!$A$3:$AA$3515,27,FALSE)</f>
        <v>0</v>
      </c>
      <c r="V3413" s="1">
        <f>IFERROR(VLOOKUP(C3413,'eindex _tget pp '!$A$4:$E$615,5,FALSE),0)</f>
        <v>0</v>
      </c>
      <c r="W3413" s="31">
        <f>IFERROR(VLOOKUP(C3413,'eindex _tget pp '!$A$4:$F$615,6,FALSE),0)</f>
        <v>0</v>
      </c>
      <c r="X3413" s="4">
        <f>IFERROR(VLOOKUP(B3413,'eschools 16'!$A$2:$F$25,6,FALSE),1)</f>
        <v>1</v>
      </c>
      <c r="Y3413" s="1">
        <f t="shared" si="265"/>
        <v>0</v>
      </c>
      <c r="Z3413" s="1">
        <f t="shared" si="266"/>
        <v>0</v>
      </c>
      <c r="AA3413" s="31">
        <f>IFERROR(VLOOKUP(C3413,'eindex _tget pp '!$A$4:$G$615,7,FALSE),0)</f>
        <v>0</v>
      </c>
      <c r="AB3413" s="1">
        <f>VLOOKUP(A3413,'ADM Details FY17'!$A$3:$AB$3515,28,FALSE)</f>
        <v>0</v>
      </c>
      <c r="AC3413" s="1">
        <f t="shared" si="267"/>
        <v>0</v>
      </c>
      <c r="AD3413" s="1">
        <f t="shared" si="268"/>
        <v>0</v>
      </c>
      <c r="AE3413" s="1">
        <f t="shared" si="269"/>
        <v>0</v>
      </c>
    </row>
    <row r="3414" spans="1:31" x14ac:dyDescent="0.25">
      <c r="A3414" t="str">
        <f>B3414&amp;"-"&amp;COUNTIF($B$3:B3414,B3414)</f>
        <v>9954-1</v>
      </c>
      <c r="B3414">
        <v>9954</v>
      </c>
      <c r="C3414" s="18">
        <f>VLOOKUP(A3414,'ADM Details FY17'!$A$3:$D$3515,4,FALSE)</f>
        <v>46946</v>
      </c>
      <c r="D3414" s="1">
        <f>VLOOKUP(A3414,'ADM Details FY17'!$A$3:$E$3515,5,FALSE)</f>
        <v>2</v>
      </c>
      <c r="E3414" s="1">
        <f>VLOOKUP(A3414,'ADM Details FY17'!$A$3:$F$3515,6,FALSE)</f>
        <v>0</v>
      </c>
      <c r="F3414" s="1">
        <f>VLOOKUP(A3414,'ADM Details FY17'!$A$3:$G$3515,7,FALSE)</f>
        <v>0</v>
      </c>
      <c r="G3414" s="1">
        <f>VLOOKUP(A3414,'ADM Details FY17'!$A$3:$H$3515,8,FALSE)</f>
        <v>0</v>
      </c>
      <c r="H3414" s="1">
        <f>VLOOKUP(A3414,'ADM Details FY17'!$A$3:$I$3515,9,FALSE)</f>
        <v>0</v>
      </c>
      <c r="I3414" s="1">
        <f>VLOOKUP(A3414,'ADM Details FY17'!$A$3:$J$3517,10,FALSE)</f>
        <v>0</v>
      </c>
      <c r="J3414" s="1">
        <f>VLOOKUP(A3414,'ADM Details FY17'!$A$3:$K$3515,11,FALSE)</f>
        <v>0</v>
      </c>
      <c r="K3414" s="1">
        <f>VLOOKUP(A3414,'ADM Details FY17'!$A$3:$M$3515,13,FALSE)</f>
        <v>2</v>
      </c>
      <c r="L3414" s="1">
        <f>VLOOKUP(A3414,'ADM Details FY17'!$A$3:$O$3515,15,FALSE)</f>
        <v>0</v>
      </c>
      <c r="M3414" s="1">
        <f>VLOOKUP(A3414,'ADM Details FY17'!$A$3:$P$3515,16,FALSE)</f>
        <v>0</v>
      </c>
      <c r="N3414" s="1">
        <f>VLOOKUP(A3414,'ADM Details FY17'!$A$3:$Q$3515,17,FALSE)</f>
        <v>0</v>
      </c>
      <c r="O3414" s="1">
        <f>VLOOKUP(A3414,'ADM Details FY17'!$A$3:$S$3515,19,FALSE)</f>
        <v>2</v>
      </c>
      <c r="P3414" s="1">
        <f>VLOOKUP(A3414,'ADM Details FY17'!$A$3:$U$3515,21,FALSE)</f>
        <v>0</v>
      </c>
      <c r="Q3414" s="1">
        <f>VLOOKUP(A3414,'ADM Details FY17'!$A$3:$V$3515,22,FALSE)</f>
        <v>0</v>
      </c>
      <c r="R3414" s="1">
        <f>VLOOKUP(A3414,'ADM Details FY17'!$A$3:$W$3515,23,FALSE)</f>
        <v>0</v>
      </c>
      <c r="S3414" s="1">
        <f>VLOOKUP(A3414,'ADM Details FY17'!$A$3:$X$3515,24,FALSE)</f>
        <v>0</v>
      </c>
      <c r="T3414" s="1">
        <f>VLOOKUP(A3414,'ADM Details FY17'!$A$3:$Y$3515,25,FALSE)</f>
        <v>0</v>
      </c>
      <c r="U3414" s="1">
        <f>VLOOKUP(A3414,'ADM Details FY17'!$A$3:$AA$3515,27,FALSE)</f>
        <v>0</v>
      </c>
      <c r="V3414" s="1">
        <f>IFERROR(VLOOKUP(C3414,'eindex _tget pp '!$A$4:$E$615,5,FALSE),0)</f>
        <v>610.7199959476801</v>
      </c>
      <c r="W3414" s="31">
        <f>IFERROR(VLOOKUP(C3414,'eindex _tget pp '!$A$4:$F$615,6,FALSE),0)</f>
        <v>0.41647474870000001</v>
      </c>
      <c r="X3414" s="4">
        <f>IFERROR(VLOOKUP(B3414,'eschools 16'!$A$2:$F$25,6,FALSE),1)</f>
        <v>1</v>
      </c>
      <c r="Y3414" s="1">
        <f t="shared" si="265"/>
        <v>305.36</v>
      </c>
      <c r="Z3414" s="1">
        <f t="shared" si="266"/>
        <v>226.56</v>
      </c>
      <c r="AA3414" s="31">
        <f>IFERROR(VLOOKUP(C3414,'eindex _tget pp '!$A$4:$G$615,7,FALSE),0)</f>
        <v>0.574723663</v>
      </c>
      <c r="AB3414" s="1">
        <f>VLOOKUP(A3414,'ADM Details FY17'!$A$3:$AB$3515,28,FALSE)</f>
        <v>0</v>
      </c>
      <c r="AC3414" s="1">
        <f t="shared" si="267"/>
        <v>0</v>
      </c>
      <c r="AD3414" s="1">
        <f t="shared" si="268"/>
        <v>2</v>
      </c>
      <c r="AE3414" s="1">
        <f t="shared" si="269"/>
        <v>300</v>
      </c>
    </row>
    <row r="3415" spans="1:31" x14ac:dyDescent="0.25">
      <c r="A3415" t="str">
        <f>B3415&amp;"-"&amp;COUNTIF($B$3:B3415,B3415)</f>
        <v>9954-2</v>
      </c>
      <c r="B3415">
        <v>9954</v>
      </c>
      <c r="C3415" s="18">
        <f>VLOOKUP(A3415,'ADM Details FY17'!$A$3:$D$3515,4,FALSE)</f>
        <v>43802</v>
      </c>
      <c r="D3415" s="1">
        <f>VLOOKUP(A3415,'ADM Details FY17'!$A$3:$E$3515,5,FALSE)</f>
        <v>242.15</v>
      </c>
      <c r="E3415" s="1">
        <f>VLOOKUP(A3415,'ADM Details FY17'!$A$3:$F$3515,6,FALSE)</f>
        <v>4.1500000000000004</v>
      </c>
      <c r="F3415" s="1">
        <f>VLOOKUP(A3415,'ADM Details FY17'!$A$3:$G$3515,7,FALSE)</f>
        <v>13.97</v>
      </c>
      <c r="G3415" s="1">
        <f>VLOOKUP(A3415,'ADM Details FY17'!$A$3:$H$3515,8,FALSE)</f>
        <v>0</v>
      </c>
      <c r="H3415" s="1">
        <f>VLOOKUP(A3415,'ADM Details FY17'!$A$3:$I$3515,9,FALSE)</f>
        <v>0</v>
      </c>
      <c r="I3415" s="1">
        <f>VLOOKUP(A3415,'ADM Details FY17'!$A$3:$J$3517,10,FALSE)</f>
        <v>1</v>
      </c>
      <c r="J3415" s="1">
        <f>VLOOKUP(A3415,'ADM Details FY17'!$A$3:$K$3515,11,FALSE)</f>
        <v>0</v>
      </c>
      <c r="K3415" s="1">
        <f>VLOOKUP(A3415,'ADM Details FY17'!$A$3:$M$3515,13,FALSE)</f>
        <v>242.15</v>
      </c>
      <c r="L3415" s="1">
        <f>VLOOKUP(A3415,'ADM Details FY17'!$A$3:$O$3515,15,FALSE)</f>
        <v>0</v>
      </c>
      <c r="M3415" s="1">
        <f>VLOOKUP(A3415,'ADM Details FY17'!$A$3:$P$3515,16,FALSE)</f>
        <v>19.940000000000001</v>
      </c>
      <c r="N3415" s="1">
        <f>VLOOKUP(A3415,'ADM Details FY17'!$A$3:$Q$3515,17,FALSE)</f>
        <v>0</v>
      </c>
      <c r="O3415" s="1">
        <f>VLOOKUP(A3415,'ADM Details FY17'!$A$3:$S$3515,19,FALSE)</f>
        <v>159.44</v>
      </c>
      <c r="P3415" s="1">
        <f>VLOOKUP(A3415,'ADM Details FY17'!$A$3:$U$3515,21,FALSE)</f>
        <v>0</v>
      </c>
      <c r="Q3415" s="1">
        <f>VLOOKUP(A3415,'ADM Details FY17'!$A$3:$V$3515,22,FALSE)</f>
        <v>0</v>
      </c>
      <c r="R3415" s="1">
        <f>VLOOKUP(A3415,'ADM Details FY17'!$A$3:$W$3515,23,FALSE)</f>
        <v>0</v>
      </c>
      <c r="S3415" s="1">
        <f>VLOOKUP(A3415,'ADM Details FY17'!$A$3:$X$3515,24,FALSE)</f>
        <v>0</v>
      </c>
      <c r="T3415" s="1">
        <f>VLOOKUP(A3415,'ADM Details FY17'!$A$3:$Y$3515,25,FALSE)</f>
        <v>0</v>
      </c>
      <c r="U3415" s="1">
        <f>VLOOKUP(A3415,'ADM Details FY17'!$A$3:$AA$3515,27,FALSE)</f>
        <v>0</v>
      </c>
      <c r="V3415" s="1">
        <f>IFERROR(VLOOKUP(C3415,'eindex _tget pp '!$A$4:$E$615,5,FALSE),0)</f>
        <v>454.00578141101448</v>
      </c>
      <c r="W3415" s="31">
        <f>IFERROR(VLOOKUP(C3415,'eindex _tget pp '!$A$4:$F$615,6,FALSE),0)</f>
        <v>3.6729279115</v>
      </c>
      <c r="X3415" s="4">
        <f>IFERROR(VLOOKUP(B3415,'eschools 16'!$A$2:$F$25,6,FALSE),1)</f>
        <v>1</v>
      </c>
      <c r="Y3415" s="1">
        <f t="shared" si="265"/>
        <v>27484.37</v>
      </c>
      <c r="Z3415" s="1">
        <f t="shared" si="266"/>
        <v>241916.66</v>
      </c>
      <c r="AA3415" s="31">
        <f>IFERROR(VLOOKUP(C3415,'eindex _tget pp '!$A$4:$G$615,7,FALSE),0)</f>
        <v>0.53438618000000004</v>
      </c>
      <c r="AB3415" s="1">
        <f>VLOOKUP(A3415,'ADM Details FY17'!$A$3:$AB$3515,28,FALSE)</f>
        <v>0</v>
      </c>
      <c r="AC3415" s="1">
        <f t="shared" si="267"/>
        <v>0</v>
      </c>
      <c r="AD3415" s="1">
        <f t="shared" si="268"/>
        <v>242.15</v>
      </c>
      <c r="AE3415" s="1">
        <f t="shared" si="269"/>
        <v>36322.5</v>
      </c>
    </row>
    <row r="3416" spans="1:31" x14ac:dyDescent="0.25">
      <c r="A3416" t="str">
        <f>B3416&amp;"-"&amp;COUNTIF($B$3:B3416,B3416)</f>
        <v>9954-3</v>
      </c>
      <c r="B3416">
        <v>9954</v>
      </c>
      <c r="C3416" s="18">
        <f>VLOOKUP(A3416,'ADM Details FY17'!$A$3:$D$3515,4,FALSE)</f>
        <v>46961</v>
      </c>
      <c r="D3416" s="1">
        <f>VLOOKUP(A3416,'ADM Details FY17'!$A$3:$E$3515,5,FALSE)</f>
        <v>2</v>
      </c>
      <c r="E3416" s="1">
        <f>VLOOKUP(A3416,'ADM Details FY17'!$A$3:$F$3515,6,FALSE)</f>
        <v>0</v>
      </c>
      <c r="F3416" s="1">
        <f>VLOOKUP(A3416,'ADM Details FY17'!$A$3:$G$3515,7,FALSE)</f>
        <v>0</v>
      </c>
      <c r="G3416" s="1">
        <f>VLOOKUP(A3416,'ADM Details FY17'!$A$3:$H$3515,8,FALSE)</f>
        <v>0</v>
      </c>
      <c r="H3416" s="1">
        <f>VLOOKUP(A3416,'ADM Details FY17'!$A$3:$I$3515,9,FALSE)</f>
        <v>0</v>
      </c>
      <c r="I3416" s="1">
        <f>VLOOKUP(A3416,'ADM Details FY17'!$A$3:$J$3517,10,FALSE)</f>
        <v>0</v>
      </c>
      <c r="J3416" s="1">
        <f>VLOOKUP(A3416,'ADM Details FY17'!$A$3:$K$3515,11,FALSE)</f>
        <v>0</v>
      </c>
      <c r="K3416" s="1">
        <f>VLOOKUP(A3416,'ADM Details FY17'!$A$3:$M$3515,13,FALSE)</f>
        <v>2</v>
      </c>
      <c r="L3416" s="1">
        <f>VLOOKUP(A3416,'ADM Details FY17'!$A$3:$O$3515,15,FALSE)</f>
        <v>0</v>
      </c>
      <c r="M3416" s="1">
        <f>VLOOKUP(A3416,'ADM Details FY17'!$A$3:$P$3515,16,FALSE)</f>
        <v>1</v>
      </c>
      <c r="N3416" s="1">
        <f>VLOOKUP(A3416,'ADM Details FY17'!$A$3:$Q$3515,17,FALSE)</f>
        <v>0</v>
      </c>
      <c r="O3416" s="1">
        <f>VLOOKUP(A3416,'ADM Details FY17'!$A$3:$S$3515,19,FALSE)</f>
        <v>0</v>
      </c>
      <c r="P3416" s="1">
        <f>VLOOKUP(A3416,'ADM Details FY17'!$A$3:$U$3515,21,FALSE)</f>
        <v>0</v>
      </c>
      <c r="Q3416" s="1">
        <f>VLOOKUP(A3416,'ADM Details FY17'!$A$3:$V$3515,22,FALSE)</f>
        <v>0</v>
      </c>
      <c r="R3416" s="1">
        <f>VLOOKUP(A3416,'ADM Details FY17'!$A$3:$W$3515,23,FALSE)</f>
        <v>0</v>
      </c>
      <c r="S3416" s="1">
        <f>VLOOKUP(A3416,'ADM Details FY17'!$A$3:$X$3515,24,FALSE)</f>
        <v>0</v>
      </c>
      <c r="T3416" s="1">
        <f>VLOOKUP(A3416,'ADM Details FY17'!$A$3:$Y$3515,25,FALSE)</f>
        <v>0</v>
      </c>
      <c r="U3416" s="1">
        <f>VLOOKUP(A3416,'ADM Details FY17'!$A$3:$AA$3515,27,FALSE)</f>
        <v>0</v>
      </c>
      <c r="V3416" s="1">
        <f>IFERROR(VLOOKUP(C3416,'eindex _tget pp '!$A$4:$E$615,5,FALSE),0)</f>
        <v>0</v>
      </c>
      <c r="W3416" s="31">
        <f>IFERROR(VLOOKUP(C3416,'eindex _tget pp '!$A$4:$F$615,6,FALSE),0)</f>
        <v>0.31863044439999999</v>
      </c>
      <c r="X3416" s="4">
        <f>IFERROR(VLOOKUP(B3416,'eschools 16'!$A$2:$F$25,6,FALSE),1)</f>
        <v>1</v>
      </c>
      <c r="Y3416" s="1">
        <f t="shared" si="265"/>
        <v>0</v>
      </c>
      <c r="Z3416" s="1">
        <f t="shared" si="266"/>
        <v>173.33</v>
      </c>
      <c r="AA3416" s="31">
        <f>IFERROR(VLOOKUP(C3416,'eindex _tget pp '!$A$4:$G$615,7,FALSE),0)</f>
        <v>0.273342056</v>
      </c>
      <c r="AB3416" s="1">
        <f>VLOOKUP(A3416,'ADM Details FY17'!$A$3:$AB$3515,28,FALSE)</f>
        <v>0</v>
      </c>
      <c r="AC3416" s="1">
        <f t="shared" si="267"/>
        <v>0</v>
      </c>
      <c r="AD3416" s="1">
        <f t="shared" si="268"/>
        <v>2</v>
      </c>
      <c r="AE3416" s="1">
        <f t="shared" si="269"/>
        <v>300</v>
      </c>
    </row>
    <row r="3417" spans="1:31" x14ac:dyDescent="0.25">
      <c r="A3417" t="str">
        <f>B3417&amp;"-"&amp;COUNTIF($B$3:B3417,B3417)</f>
        <v>9954-4</v>
      </c>
      <c r="B3417">
        <v>9954</v>
      </c>
      <c r="C3417" s="18">
        <f>VLOOKUP(A3417,'ADM Details FY17'!$A$3:$D$3515,4,FALSE)</f>
        <v>46953</v>
      </c>
      <c r="D3417" s="1">
        <f>VLOOKUP(A3417,'ADM Details FY17'!$A$3:$E$3515,5,FALSE)</f>
        <v>4</v>
      </c>
      <c r="E3417" s="1">
        <f>VLOOKUP(A3417,'ADM Details FY17'!$A$3:$F$3515,6,FALSE)</f>
        <v>0</v>
      </c>
      <c r="F3417" s="1">
        <f>VLOOKUP(A3417,'ADM Details FY17'!$A$3:$G$3515,7,FALSE)</f>
        <v>0</v>
      </c>
      <c r="G3417" s="1">
        <f>VLOOKUP(A3417,'ADM Details FY17'!$A$3:$H$3515,8,FALSE)</f>
        <v>0</v>
      </c>
      <c r="H3417" s="1">
        <f>VLOOKUP(A3417,'ADM Details FY17'!$A$3:$I$3515,9,FALSE)</f>
        <v>0</v>
      </c>
      <c r="I3417" s="1">
        <f>VLOOKUP(A3417,'ADM Details FY17'!$A$3:$J$3517,10,FALSE)</f>
        <v>0</v>
      </c>
      <c r="J3417" s="1">
        <f>VLOOKUP(A3417,'ADM Details FY17'!$A$3:$K$3515,11,FALSE)</f>
        <v>0</v>
      </c>
      <c r="K3417" s="1">
        <f>VLOOKUP(A3417,'ADM Details FY17'!$A$3:$M$3515,13,FALSE)</f>
        <v>4</v>
      </c>
      <c r="L3417" s="1">
        <f>VLOOKUP(A3417,'ADM Details FY17'!$A$3:$O$3515,15,FALSE)</f>
        <v>0</v>
      </c>
      <c r="M3417" s="1">
        <f>VLOOKUP(A3417,'ADM Details FY17'!$A$3:$P$3515,16,FALSE)</f>
        <v>0</v>
      </c>
      <c r="N3417" s="1">
        <f>VLOOKUP(A3417,'ADM Details FY17'!$A$3:$Q$3515,17,FALSE)</f>
        <v>0</v>
      </c>
      <c r="O3417" s="1">
        <f>VLOOKUP(A3417,'ADM Details FY17'!$A$3:$S$3515,19,FALSE)</f>
        <v>2</v>
      </c>
      <c r="P3417" s="1">
        <f>VLOOKUP(A3417,'ADM Details FY17'!$A$3:$U$3515,21,FALSE)</f>
        <v>0</v>
      </c>
      <c r="Q3417" s="1">
        <f>VLOOKUP(A3417,'ADM Details FY17'!$A$3:$V$3515,22,FALSE)</f>
        <v>0</v>
      </c>
      <c r="R3417" s="1">
        <f>VLOOKUP(A3417,'ADM Details FY17'!$A$3:$W$3515,23,FALSE)</f>
        <v>0</v>
      </c>
      <c r="S3417" s="1">
        <f>VLOOKUP(A3417,'ADM Details FY17'!$A$3:$X$3515,24,FALSE)</f>
        <v>0</v>
      </c>
      <c r="T3417" s="1">
        <f>VLOOKUP(A3417,'ADM Details FY17'!$A$3:$Y$3515,25,FALSE)</f>
        <v>0</v>
      </c>
      <c r="U3417" s="1">
        <f>VLOOKUP(A3417,'ADM Details FY17'!$A$3:$AA$3515,27,FALSE)</f>
        <v>0</v>
      </c>
      <c r="V3417" s="1">
        <f>IFERROR(VLOOKUP(C3417,'eindex _tget pp '!$A$4:$E$615,5,FALSE),0)</f>
        <v>1684.2348410919162</v>
      </c>
      <c r="W3417" s="31">
        <f>IFERROR(VLOOKUP(C3417,'eindex _tget pp '!$A$4:$F$615,6,FALSE),0)</f>
        <v>2.2177521208000002</v>
      </c>
      <c r="X3417" s="4">
        <f>IFERROR(VLOOKUP(B3417,'eschools 16'!$A$2:$F$25,6,FALSE),1)</f>
        <v>1</v>
      </c>
      <c r="Y3417" s="1">
        <f t="shared" si="265"/>
        <v>1684.23</v>
      </c>
      <c r="Z3417" s="1">
        <f t="shared" si="266"/>
        <v>2412.91</v>
      </c>
      <c r="AA3417" s="31">
        <f>IFERROR(VLOOKUP(C3417,'eindex _tget pp '!$A$4:$G$615,7,FALSE),0)</f>
        <v>0.81904988700000003</v>
      </c>
      <c r="AB3417" s="1">
        <f>VLOOKUP(A3417,'ADM Details FY17'!$A$3:$AB$3515,28,FALSE)</f>
        <v>0</v>
      </c>
      <c r="AC3417" s="1">
        <f t="shared" si="267"/>
        <v>0</v>
      </c>
      <c r="AD3417" s="1">
        <f t="shared" si="268"/>
        <v>4</v>
      </c>
      <c r="AE3417" s="1">
        <f t="shared" si="269"/>
        <v>600</v>
      </c>
    </row>
    <row r="3418" spans="1:31" x14ac:dyDescent="0.25">
      <c r="A3418" t="str">
        <f>B3418&amp;"-"&amp;COUNTIF($B$3:B3418,B3418)</f>
        <v>9954-5</v>
      </c>
      <c r="B3418">
        <v>9954</v>
      </c>
      <c r="C3418" s="18">
        <f>VLOOKUP(A3418,'ADM Details FY17'!$A$3:$D$3515,4,FALSE)</f>
        <v>44453</v>
      </c>
      <c r="D3418" s="1">
        <f>VLOOKUP(A3418,'ADM Details FY17'!$A$3:$E$3515,5,FALSE)</f>
        <v>0.37</v>
      </c>
      <c r="E3418" s="1">
        <f>VLOOKUP(A3418,'ADM Details FY17'!$A$3:$F$3515,6,FALSE)</f>
        <v>0</v>
      </c>
      <c r="F3418" s="1">
        <f>VLOOKUP(A3418,'ADM Details FY17'!$A$3:$G$3515,7,FALSE)</f>
        <v>0</v>
      </c>
      <c r="G3418" s="1">
        <f>VLOOKUP(A3418,'ADM Details FY17'!$A$3:$H$3515,8,FALSE)</f>
        <v>0</v>
      </c>
      <c r="H3418" s="1">
        <f>VLOOKUP(A3418,'ADM Details FY17'!$A$3:$I$3515,9,FALSE)</f>
        <v>0</v>
      </c>
      <c r="I3418" s="1">
        <f>VLOOKUP(A3418,'ADM Details FY17'!$A$3:$J$3517,10,FALSE)</f>
        <v>0</v>
      </c>
      <c r="J3418" s="1">
        <f>VLOOKUP(A3418,'ADM Details FY17'!$A$3:$K$3515,11,FALSE)</f>
        <v>0</v>
      </c>
      <c r="K3418" s="1">
        <f>VLOOKUP(A3418,'ADM Details FY17'!$A$3:$M$3515,13,FALSE)</f>
        <v>0.37</v>
      </c>
      <c r="L3418" s="1">
        <f>VLOOKUP(A3418,'ADM Details FY17'!$A$3:$O$3515,15,FALSE)</f>
        <v>0</v>
      </c>
      <c r="M3418" s="1">
        <f>VLOOKUP(A3418,'ADM Details FY17'!$A$3:$P$3515,16,FALSE)</f>
        <v>0</v>
      </c>
      <c r="N3418" s="1">
        <f>VLOOKUP(A3418,'ADM Details FY17'!$A$3:$Q$3515,17,FALSE)</f>
        <v>0</v>
      </c>
      <c r="O3418" s="1">
        <f>VLOOKUP(A3418,'ADM Details FY17'!$A$3:$S$3515,19,FALSE)</f>
        <v>0.37</v>
      </c>
      <c r="P3418" s="1">
        <f>VLOOKUP(A3418,'ADM Details FY17'!$A$3:$U$3515,21,FALSE)</f>
        <v>0</v>
      </c>
      <c r="Q3418" s="1">
        <f>VLOOKUP(A3418,'ADM Details FY17'!$A$3:$V$3515,22,FALSE)</f>
        <v>0</v>
      </c>
      <c r="R3418" s="1">
        <f>VLOOKUP(A3418,'ADM Details FY17'!$A$3:$W$3515,23,FALSE)</f>
        <v>0</v>
      </c>
      <c r="S3418" s="1">
        <f>VLOOKUP(A3418,'ADM Details FY17'!$A$3:$X$3515,24,FALSE)</f>
        <v>0</v>
      </c>
      <c r="T3418" s="1">
        <f>VLOOKUP(A3418,'ADM Details FY17'!$A$3:$Y$3515,25,FALSE)</f>
        <v>0</v>
      </c>
      <c r="U3418" s="1">
        <f>VLOOKUP(A3418,'ADM Details FY17'!$A$3:$AA$3515,27,FALSE)</f>
        <v>0</v>
      </c>
      <c r="V3418" s="1">
        <f>IFERROR(VLOOKUP(C3418,'eindex _tget pp '!$A$4:$E$615,5,FALSE),0)</f>
        <v>619.34967114587289</v>
      </c>
      <c r="W3418" s="31">
        <f>IFERROR(VLOOKUP(C3418,'eindex _tget pp '!$A$4:$F$615,6,FALSE),0)</f>
        <v>1.6817848263999999</v>
      </c>
      <c r="X3418" s="4">
        <f>IFERROR(VLOOKUP(B3418,'eschools 16'!$A$2:$F$25,6,FALSE),1)</f>
        <v>1</v>
      </c>
      <c r="Y3418" s="1">
        <f t="shared" si="265"/>
        <v>57.29</v>
      </c>
      <c r="Z3418" s="1">
        <f t="shared" si="266"/>
        <v>169.25</v>
      </c>
      <c r="AA3418" s="31">
        <f>IFERROR(VLOOKUP(C3418,'eindex _tget pp '!$A$4:$G$615,7,FALSE),0)</f>
        <v>0.57930011599999998</v>
      </c>
      <c r="AB3418" s="1">
        <f>VLOOKUP(A3418,'ADM Details FY17'!$A$3:$AB$3515,28,FALSE)</f>
        <v>0</v>
      </c>
      <c r="AC3418" s="1">
        <f t="shared" si="267"/>
        <v>0</v>
      </c>
      <c r="AD3418" s="1">
        <f t="shared" si="268"/>
        <v>0.37</v>
      </c>
      <c r="AE3418" s="1">
        <f t="shared" si="269"/>
        <v>55.5</v>
      </c>
    </row>
    <row r="3419" spans="1:31" x14ac:dyDescent="0.25">
      <c r="A3419" t="str">
        <f>B3419&amp;"-"&amp;COUNTIF($B$3:B3419,B3419)</f>
        <v>9954-6</v>
      </c>
      <c r="B3419">
        <v>9954</v>
      </c>
      <c r="C3419" s="18">
        <f>VLOOKUP(A3419,'ADM Details FY17'!$A$3:$D$3515,4,FALSE)</f>
        <v>47001</v>
      </c>
      <c r="D3419" s="1">
        <f>VLOOKUP(A3419,'ADM Details FY17'!$A$3:$E$3515,5,FALSE)</f>
        <v>3.95</v>
      </c>
      <c r="E3419" s="1">
        <f>VLOOKUP(A3419,'ADM Details FY17'!$A$3:$F$3515,6,FALSE)</f>
        <v>0</v>
      </c>
      <c r="F3419" s="1">
        <f>VLOOKUP(A3419,'ADM Details FY17'!$A$3:$G$3515,7,FALSE)</f>
        <v>0</v>
      </c>
      <c r="G3419" s="1">
        <f>VLOOKUP(A3419,'ADM Details FY17'!$A$3:$H$3515,8,FALSE)</f>
        <v>0</v>
      </c>
      <c r="H3419" s="1">
        <f>VLOOKUP(A3419,'ADM Details FY17'!$A$3:$I$3515,9,FALSE)</f>
        <v>0</v>
      </c>
      <c r="I3419" s="1">
        <f>VLOOKUP(A3419,'ADM Details FY17'!$A$3:$J$3517,10,FALSE)</f>
        <v>0</v>
      </c>
      <c r="J3419" s="1">
        <f>VLOOKUP(A3419,'ADM Details FY17'!$A$3:$K$3515,11,FALSE)</f>
        <v>0</v>
      </c>
      <c r="K3419" s="1">
        <f>VLOOKUP(A3419,'ADM Details FY17'!$A$3:$M$3515,13,FALSE)</f>
        <v>3.95</v>
      </c>
      <c r="L3419" s="1">
        <f>VLOOKUP(A3419,'ADM Details FY17'!$A$3:$O$3515,15,FALSE)</f>
        <v>0</v>
      </c>
      <c r="M3419" s="1">
        <f>VLOOKUP(A3419,'ADM Details FY17'!$A$3:$P$3515,16,FALSE)</f>
        <v>0</v>
      </c>
      <c r="N3419" s="1">
        <f>VLOOKUP(A3419,'ADM Details FY17'!$A$3:$Q$3515,17,FALSE)</f>
        <v>0</v>
      </c>
      <c r="O3419" s="1">
        <f>VLOOKUP(A3419,'ADM Details FY17'!$A$3:$S$3515,19,FALSE)</f>
        <v>3.95</v>
      </c>
      <c r="P3419" s="1">
        <f>VLOOKUP(A3419,'ADM Details FY17'!$A$3:$U$3515,21,FALSE)</f>
        <v>0</v>
      </c>
      <c r="Q3419" s="1">
        <f>VLOOKUP(A3419,'ADM Details FY17'!$A$3:$V$3515,22,FALSE)</f>
        <v>0</v>
      </c>
      <c r="R3419" s="1">
        <f>VLOOKUP(A3419,'ADM Details FY17'!$A$3:$W$3515,23,FALSE)</f>
        <v>0</v>
      </c>
      <c r="S3419" s="1">
        <f>VLOOKUP(A3419,'ADM Details FY17'!$A$3:$X$3515,24,FALSE)</f>
        <v>0</v>
      </c>
      <c r="T3419" s="1">
        <f>VLOOKUP(A3419,'ADM Details FY17'!$A$3:$Y$3515,25,FALSE)</f>
        <v>0</v>
      </c>
      <c r="U3419" s="1">
        <f>VLOOKUP(A3419,'ADM Details FY17'!$A$3:$AA$3515,27,FALSE)</f>
        <v>0</v>
      </c>
      <c r="V3419" s="1">
        <f>IFERROR(VLOOKUP(C3419,'eindex _tget pp '!$A$4:$E$615,5,FALSE),0)</f>
        <v>594.36588471020877</v>
      </c>
      <c r="W3419" s="31">
        <f>IFERROR(VLOOKUP(C3419,'eindex _tget pp '!$A$4:$F$615,6,FALSE),0)</f>
        <v>1.1539599354000001</v>
      </c>
      <c r="X3419" s="4">
        <f>IFERROR(VLOOKUP(B3419,'eschools 16'!$A$2:$F$25,6,FALSE),1)</f>
        <v>1</v>
      </c>
      <c r="Y3419" s="1">
        <f t="shared" si="265"/>
        <v>586.94000000000005</v>
      </c>
      <c r="Z3419" s="1">
        <f t="shared" si="266"/>
        <v>1239.81</v>
      </c>
      <c r="AA3419" s="31">
        <f>IFERROR(VLOOKUP(C3419,'eindex _tget pp '!$A$4:$G$615,7,FALSE),0)</f>
        <v>0.60739051300000002</v>
      </c>
      <c r="AB3419" s="1">
        <f>VLOOKUP(A3419,'ADM Details FY17'!$A$3:$AB$3515,28,FALSE)</f>
        <v>0</v>
      </c>
      <c r="AC3419" s="1">
        <f t="shared" si="267"/>
        <v>0</v>
      </c>
      <c r="AD3419" s="1">
        <f t="shared" si="268"/>
        <v>3.95</v>
      </c>
      <c r="AE3419" s="1">
        <f t="shared" si="269"/>
        <v>592.5</v>
      </c>
    </row>
    <row r="3420" spans="1:31" x14ac:dyDescent="0.25">
      <c r="A3420" t="str">
        <f>B3420&amp;"-"&amp;COUNTIF($B$3:B3420,B3420)</f>
        <v>9954-7</v>
      </c>
      <c r="B3420">
        <v>9954</v>
      </c>
      <c r="C3420" s="18">
        <f>VLOOKUP(A3420,'ADM Details FY17'!$A$3:$D$3515,4,FALSE)</f>
        <v>44800</v>
      </c>
      <c r="D3420" s="1">
        <f>VLOOKUP(A3420,'ADM Details FY17'!$A$3:$E$3515,5,FALSE)</f>
        <v>62.46</v>
      </c>
      <c r="E3420" s="1">
        <f>VLOOKUP(A3420,'ADM Details FY17'!$A$3:$F$3515,6,FALSE)</f>
        <v>1</v>
      </c>
      <c r="F3420" s="1">
        <f>VLOOKUP(A3420,'ADM Details FY17'!$A$3:$G$3515,7,FALSE)</f>
        <v>3.47</v>
      </c>
      <c r="G3420" s="1">
        <f>VLOOKUP(A3420,'ADM Details FY17'!$A$3:$H$3515,8,FALSE)</f>
        <v>0</v>
      </c>
      <c r="H3420" s="1">
        <f>VLOOKUP(A3420,'ADM Details FY17'!$A$3:$I$3515,9,FALSE)</f>
        <v>0</v>
      </c>
      <c r="I3420" s="1">
        <f>VLOOKUP(A3420,'ADM Details FY17'!$A$3:$J$3517,10,FALSE)</f>
        <v>0</v>
      </c>
      <c r="J3420" s="1">
        <f>VLOOKUP(A3420,'ADM Details FY17'!$A$3:$K$3515,11,FALSE)</f>
        <v>0.78</v>
      </c>
      <c r="K3420" s="1">
        <f>VLOOKUP(A3420,'ADM Details FY17'!$A$3:$M$3515,13,FALSE)</f>
        <v>62.46</v>
      </c>
      <c r="L3420" s="1">
        <f>VLOOKUP(A3420,'ADM Details FY17'!$A$3:$O$3515,15,FALSE)</f>
        <v>0</v>
      </c>
      <c r="M3420" s="1">
        <f>VLOOKUP(A3420,'ADM Details FY17'!$A$3:$P$3515,16,FALSE)</f>
        <v>4</v>
      </c>
      <c r="N3420" s="1">
        <f>VLOOKUP(A3420,'ADM Details FY17'!$A$3:$Q$3515,17,FALSE)</f>
        <v>0</v>
      </c>
      <c r="O3420" s="1">
        <f>VLOOKUP(A3420,'ADM Details FY17'!$A$3:$S$3515,19,FALSE)</f>
        <v>45.74</v>
      </c>
      <c r="P3420" s="1">
        <f>VLOOKUP(A3420,'ADM Details FY17'!$A$3:$U$3515,21,FALSE)</f>
        <v>0</v>
      </c>
      <c r="Q3420" s="1">
        <f>VLOOKUP(A3420,'ADM Details FY17'!$A$3:$V$3515,22,FALSE)</f>
        <v>0</v>
      </c>
      <c r="R3420" s="1">
        <f>VLOOKUP(A3420,'ADM Details FY17'!$A$3:$W$3515,23,FALSE)</f>
        <v>0</v>
      </c>
      <c r="S3420" s="1">
        <f>VLOOKUP(A3420,'ADM Details FY17'!$A$3:$X$3515,24,FALSE)</f>
        <v>0</v>
      </c>
      <c r="T3420" s="1">
        <f>VLOOKUP(A3420,'ADM Details FY17'!$A$3:$Y$3515,25,FALSE)</f>
        <v>0</v>
      </c>
      <c r="U3420" s="1">
        <f>VLOOKUP(A3420,'ADM Details FY17'!$A$3:$AA$3515,27,FALSE)</f>
        <v>0</v>
      </c>
      <c r="V3420" s="1">
        <f>IFERROR(VLOOKUP(C3420,'eindex _tget pp '!$A$4:$E$615,5,FALSE),0)</f>
        <v>751.72908667041872</v>
      </c>
      <c r="W3420" s="31">
        <f>IFERROR(VLOOKUP(C3420,'eindex _tget pp '!$A$4:$F$615,6,FALSE),0)</f>
        <v>1.7261732700000001</v>
      </c>
      <c r="X3420" s="4">
        <f>IFERROR(VLOOKUP(B3420,'eschools 16'!$A$2:$F$25,6,FALSE),1)</f>
        <v>1</v>
      </c>
      <c r="Y3420" s="1">
        <f t="shared" si="265"/>
        <v>11738.25</v>
      </c>
      <c r="Z3420" s="1">
        <f t="shared" si="266"/>
        <v>29326.16</v>
      </c>
      <c r="AA3420" s="31">
        <f>IFERROR(VLOOKUP(C3420,'eindex _tget pp '!$A$4:$G$615,7,FALSE),0)</f>
        <v>0.59243781699999998</v>
      </c>
      <c r="AB3420" s="1">
        <f>VLOOKUP(A3420,'ADM Details FY17'!$A$3:$AB$3515,28,FALSE)</f>
        <v>0</v>
      </c>
      <c r="AC3420" s="1">
        <f t="shared" si="267"/>
        <v>0</v>
      </c>
      <c r="AD3420" s="1">
        <f t="shared" si="268"/>
        <v>62.46</v>
      </c>
      <c r="AE3420" s="1">
        <f t="shared" si="269"/>
        <v>9369</v>
      </c>
    </row>
    <row r="3421" spans="1:31" x14ac:dyDescent="0.25">
      <c r="A3421" t="str">
        <f>B3421&amp;"-"&amp;COUNTIF($B$3:B3421,B3421)</f>
        <v>9954-8</v>
      </c>
      <c r="B3421">
        <v>9954</v>
      </c>
      <c r="C3421" s="18">
        <f>VLOOKUP(A3421,'ADM Details FY17'!$A$3:$D$3515,4,FALSE)</f>
        <v>44990</v>
      </c>
      <c r="D3421" s="1">
        <f>VLOOKUP(A3421,'ADM Details FY17'!$A$3:$E$3515,5,FALSE)</f>
        <v>1</v>
      </c>
      <c r="E3421" s="1">
        <f>VLOOKUP(A3421,'ADM Details FY17'!$A$3:$F$3515,6,FALSE)</f>
        <v>0</v>
      </c>
      <c r="F3421" s="1">
        <f>VLOOKUP(A3421,'ADM Details FY17'!$A$3:$G$3515,7,FALSE)</f>
        <v>0</v>
      </c>
      <c r="G3421" s="1">
        <f>VLOOKUP(A3421,'ADM Details FY17'!$A$3:$H$3515,8,FALSE)</f>
        <v>0</v>
      </c>
      <c r="H3421" s="1">
        <f>VLOOKUP(A3421,'ADM Details FY17'!$A$3:$I$3515,9,FALSE)</f>
        <v>0</v>
      </c>
      <c r="I3421" s="1">
        <f>VLOOKUP(A3421,'ADM Details FY17'!$A$3:$J$3517,10,FALSE)</f>
        <v>0</v>
      </c>
      <c r="J3421" s="1">
        <f>VLOOKUP(A3421,'ADM Details FY17'!$A$3:$K$3515,11,FALSE)</f>
        <v>0</v>
      </c>
      <c r="K3421" s="1">
        <f>VLOOKUP(A3421,'ADM Details FY17'!$A$3:$M$3515,13,FALSE)</f>
        <v>1</v>
      </c>
      <c r="L3421" s="1">
        <f>VLOOKUP(A3421,'ADM Details FY17'!$A$3:$O$3515,15,FALSE)</f>
        <v>0</v>
      </c>
      <c r="M3421" s="1">
        <f>VLOOKUP(A3421,'ADM Details FY17'!$A$3:$P$3515,16,FALSE)</f>
        <v>0</v>
      </c>
      <c r="N3421" s="1">
        <f>VLOOKUP(A3421,'ADM Details FY17'!$A$3:$Q$3515,17,FALSE)</f>
        <v>0</v>
      </c>
      <c r="O3421" s="1">
        <f>VLOOKUP(A3421,'ADM Details FY17'!$A$3:$S$3515,19,FALSE)</f>
        <v>1</v>
      </c>
      <c r="P3421" s="1">
        <f>VLOOKUP(A3421,'ADM Details FY17'!$A$3:$U$3515,21,FALSE)</f>
        <v>0</v>
      </c>
      <c r="Q3421" s="1">
        <f>VLOOKUP(A3421,'ADM Details FY17'!$A$3:$V$3515,22,FALSE)</f>
        <v>0</v>
      </c>
      <c r="R3421" s="1">
        <f>VLOOKUP(A3421,'ADM Details FY17'!$A$3:$W$3515,23,FALSE)</f>
        <v>0</v>
      </c>
      <c r="S3421" s="1">
        <f>VLOOKUP(A3421,'ADM Details FY17'!$A$3:$X$3515,24,FALSE)</f>
        <v>0</v>
      </c>
      <c r="T3421" s="1">
        <f>VLOOKUP(A3421,'ADM Details FY17'!$A$3:$Y$3515,25,FALSE)</f>
        <v>0</v>
      </c>
      <c r="U3421" s="1">
        <f>VLOOKUP(A3421,'ADM Details FY17'!$A$3:$AA$3515,27,FALSE)</f>
        <v>0</v>
      </c>
      <c r="V3421" s="1">
        <f>IFERROR(VLOOKUP(C3421,'eindex _tget pp '!$A$4:$E$615,5,FALSE),0)</f>
        <v>1752.8093870776477</v>
      </c>
      <c r="W3421" s="31">
        <f>IFERROR(VLOOKUP(C3421,'eindex _tget pp '!$A$4:$F$615,6,FALSE),0)</f>
        <v>3.7240436833000001</v>
      </c>
      <c r="X3421" s="4">
        <f>IFERROR(VLOOKUP(B3421,'eschools 16'!$A$2:$F$25,6,FALSE),1)</f>
        <v>1</v>
      </c>
      <c r="Y3421" s="1">
        <f t="shared" si="265"/>
        <v>438.2</v>
      </c>
      <c r="Z3421" s="1">
        <f t="shared" si="266"/>
        <v>1012.94</v>
      </c>
      <c r="AA3421" s="31">
        <f>IFERROR(VLOOKUP(C3421,'eindex _tget pp '!$A$4:$G$615,7,FALSE),0)</f>
        <v>0.87796335700000006</v>
      </c>
      <c r="AB3421" s="1">
        <f>VLOOKUP(A3421,'ADM Details FY17'!$A$3:$AB$3515,28,FALSE)</f>
        <v>0</v>
      </c>
      <c r="AC3421" s="1">
        <f t="shared" si="267"/>
        <v>0</v>
      </c>
      <c r="AD3421" s="1">
        <f t="shared" si="268"/>
        <v>1</v>
      </c>
      <c r="AE3421" s="1">
        <f t="shared" si="269"/>
        <v>150</v>
      </c>
    </row>
    <row r="3422" spans="1:31" x14ac:dyDescent="0.25">
      <c r="A3422" t="str">
        <f>B3422&amp;"-"&amp;COUNTIF($B$3:B3422,B3422)</f>
        <v>9954-9</v>
      </c>
      <c r="B3422">
        <v>9954</v>
      </c>
      <c r="C3422" s="18">
        <f>VLOOKUP(A3422,'ADM Details FY17'!$A$3:$D$3515,4,FALSE)</f>
        <v>0</v>
      </c>
      <c r="D3422" s="1">
        <f>VLOOKUP(A3422,'ADM Details FY17'!$A$3:$E$3515,5,FALSE)</f>
        <v>0</v>
      </c>
      <c r="E3422" s="1">
        <f>VLOOKUP(A3422,'ADM Details FY17'!$A$3:$F$3515,6,FALSE)</f>
        <v>0</v>
      </c>
      <c r="F3422" s="1">
        <f>VLOOKUP(A3422,'ADM Details FY17'!$A$3:$G$3515,7,FALSE)</f>
        <v>0</v>
      </c>
      <c r="G3422" s="1">
        <f>VLOOKUP(A3422,'ADM Details FY17'!$A$3:$H$3515,8,FALSE)</f>
        <v>0</v>
      </c>
      <c r="H3422" s="1">
        <f>VLOOKUP(A3422,'ADM Details FY17'!$A$3:$I$3515,9,FALSE)</f>
        <v>0</v>
      </c>
      <c r="I3422" s="1">
        <f>VLOOKUP(A3422,'ADM Details FY17'!$A$3:$J$3517,10,FALSE)</f>
        <v>0</v>
      </c>
      <c r="J3422" s="1">
        <f>VLOOKUP(A3422,'ADM Details FY17'!$A$3:$K$3515,11,FALSE)</f>
        <v>0</v>
      </c>
      <c r="K3422" s="1">
        <f>VLOOKUP(A3422,'ADM Details FY17'!$A$3:$M$3515,13,FALSE)</f>
        <v>0</v>
      </c>
      <c r="L3422" s="1">
        <f>VLOOKUP(A3422,'ADM Details FY17'!$A$3:$O$3515,15,FALSE)</f>
        <v>0</v>
      </c>
      <c r="M3422" s="1">
        <f>VLOOKUP(A3422,'ADM Details FY17'!$A$3:$P$3515,16,FALSE)</f>
        <v>0</v>
      </c>
      <c r="N3422" s="1">
        <f>VLOOKUP(A3422,'ADM Details FY17'!$A$3:$Q$3515,17,FALSE)</f>
        <v>0</v>
      </c>
      <c r="O3422" s="1">
        <f>VLOOKUP(A3422,'ADM Details FY17'!$A$3:$S$3515,19,FALSE)</f>
        <v>0</v>
      </c>
      <c r="P3422" s="1">
        <f>VLOOKUP(A3422,'ADM Details FY17'!$A$3:$U$3515,21,FALSE)</f>
        <v>0</v>
      </c>
      <c r="Q3422" s="1">
        <f>VLOOKUP(A3422,'ADM Details FY17'!$A$3:$V$3515,22,FALSE)</f>
        <v>0</v>
      </c>
      <c r="R3422" s="1">
        <f>VLOOKUP(A3422,'ADM Details FY17'!$A$3:$W$3515,23,FALSE)</f>
        <v>0</v>
      </c>
      <c r="S3422" s="1">
        <f>VLOOKUP(A3422,'ADM Details FY17'!$A$3:$X$3515,24,FALSE)</f>
        <v>0</v>
      </c>
      <c r="T3422" s="1">
        <f>VLOOKUP(A3422,'ADM Details FY17'!$A$3:$Y$3515,25,FALSE)</f>
        <v>0</v>
      </c>
      <c r="U3422" s="1">
        <f>VLOOKUP(A3422,'ADM Details FY17'!$A$3:$AA$3515,27,FALSE)</f>
        <v>0</v>
      </c>
      <c r="V3422" s="1">
        <f>IFERROR(VLOOKUP(C3422,'eindex _tget pp '!$A$4:$E$615,5,FALSE),0)</f>
        <v>0</v>
      </c>
      <c r="W3422" s="31">
        <f>IFERROR(VLOOKUP(C3422,'eindex _tget pp '!$A$4:$F$615,6,FALSE),0)</f>
        <v>0</v>
      </c>
      <c r="X3422" s="4">
        <f>IFERROR(VLOOKUP(B3422,'eschools 16'!$A$2:$F$25,6,FALSE),1)</f>
        <v>1</v>
      </c>
      <c r="Y3422" s="1">
        <f t="shared" si="265"/>
        <v>0</v>
      </c>
      <c r="Z3422" s="1">
        <f t="shared" si="266"/>
        <v>0</v>
      </c>
      <c r="AA3422" s="31">
        <f>IFERROR(VLOOKUP(C3422,'eindex _tget pp '!$A$4:$G$615,7,FALSE),0)</f>
        <v>0</v>
      </c>
      <c r="AB3422" s="1">
        <f>VLOOKUP(A3422,'ADM Details FY17'!$A$3:$AB$3515,28,FALSE)</f>
        <v>0</v>
      </c>
      <c r="AC3422" s="1">
        <f t="shared" si="267"/>
        <v>0</v>
      </c>
      <c r="AD3422" s="1">
        <f t="shared" si="268"/>
        <v>0</v>
      </c>
      <c r="AE3422" s="1">
        <f t="shared" si="269"/>
        <v>0</v>
      </c>
    </row>
    <row r="3423" spans="1:31" x14ac:dyDescent="0.25">
      <c r="A3423" t="str">
        <f>B3423&amp;"-"&amp;COUNTIF($B$3:B3423,B3423)</f>
        <v>9954-10</v>
      </c>
      <c r="B3423">
        <v>9954</v>
      </c>
      <c r="C3423" s="18">
        <f>VLOOKUP(A3423,'ADM Details FY17'!$A$3:$D$3515,4,FALSE)</f>
        <v>0</v>
      </c>
      <c r="D3423" s="1">
        <f>VLOOKUP(A3423,'ADM Details FY17'!$A$3:$E$3515,5,FALSE)</f>
        <v>0</v>
      </c>
      <c r="E3423" s="1">
        <f>VLOOKUP(A3423,'ADM Details FY17'!$A$3:$F$3515,6,FALSE)</f>
        <v>0</v>
      </c>
      <c r="F3423" s="1">
        <f>VLOOKUP(A3423,'ADM Details FY17'!$A$3:$G$3515,7,FALSE)</f>
        <v>0</v>
      </c>
      <c r="G3423" s="1">
        <f>VLOOKUP(A3423,'ADM Details FY17'!$A$3:$H$3515,8,FALSE)</f>
        <v>0</v>
      </c>
      <c r="H3423" s="1">
        <f>VLOOKUP(A3423,'ADM Details FY17'!$A$3:$I$3515,9,FALSE)</f>
        <v>0</v>
      </c>
      <c r="I3423" s="1">
        <f>VLOOKUP(A3423,'ADM Details FY17'!$A$3:$J$3517,10,FALSE)</f>
        <v>0</v>
      </c>
      <c r="J3423" s="1">
        <f>VLOOKUP(A3423,'ADM Details FY17'!$A$3:$K$3515,11,FALSE)</f>
        <v>0</v>
      </c>
      <c r="K3423" s="1">
        <f>VLOOKUP(A3423,'ADM Details FY17'!$A$3:$M$3515,13,FALSE)</f>
        <v>0</v>
      </c>
      <c r="L3423" s="1">
        <f>VLOOKUP(A3423,'ADM Details FY17'!$A$3:$O$3515,15,FALSE)</f>
        <v>0</v>
      </c>
      <c r="M3423" s="1">
        <f>VLOOKUP(A3423,'ADM Details FY17'!$A$3:$P$3515,16,FALSE)</f>
        <v>0</v>
      </c>
      <c r="N3423" s="1">
        <f>VLOOKUP(A3423,'ADM Details FY17'!$A$3:$Q$3515,17,FALSE)</f>
        <v>0</v>
      </c>
      <c r="O3423" s="1">
        <f>VLOOKUP(A3423,'ADM Details FY17'!$A$3:$S$3515,19,FALSE)</f>
        <v>0</v>
      </c>
      <c r="P3423" s="1">
        <f>VLOOKUP(A3423,'ADM Details FY17'!$A$3:$U$3515,21,FALSE)</f>
        <v>0</v>
      </c>
      <c r="Q3423" s="1">
        <f>VLOOKUP(A3423,'ADM Details FY17'!$A$3:$V$3515,22,FALSE)</f>
        <v>0</v>
      </c>
      <c r="R3423" s="1">
        <f>VLOOKUP(A3423,'ADM Details FY17'!$A$3:$W$3515,23,FALSE)</f>
        <v>0</v>
      </c>
      <c r="S3423" s="1">
        <f>VLOOKUP(A3423,'ADM Details FY17'!$A$3:$X$3515,24,FALSE)</f>
        <v>0</v>
      </c>
      <c r="T3423" s="1">
        <f>VLOOKUP(A3423,'ADM Details FY17'!$A$3:$Y$3515,25,FALSE)</f>
        <v>0</v>
      </c>
      <c r="U3423" s="1">
        <f>VLOOKUP(A3423,'ADM Details FY17'!$A$3:$AA$3515,27,FALSE)</f>
        <v>0</v>
      </c>
      <c r="V3423" s="1">
        <f>IFERROR(VLOOKUP(C3423,'eindex _tget pp '!$A$4:$E$615,5,FALSE),0)</f>
        <v>0</v>
      </c>
      <c r="W3423" s="31">
        <f>IFERROR(VLOOKUP(C3423,'eindex _tget pp '!$A$4:$F$615,6,FALSE),0)</f>
        <v>0</v>
      </c>
      <c r="X3423" s="4">
        <f>IFERROR(VLOOKUP(B3423,'eschools 16'!$A$2:$F$25,6,FALSE),1)</f>
        <v>1</v>
      </c>
      <c r="Y3423" s="1">
        <f t="shared" si="265"/>
        <v>0</v>
      </c>
      <c r="Z3423" s="1">
        <f t="shared" si="266"/>
        <v>0</v>
      </c>
      <c r="AA3423" s="31">
        <f>IFERROR(VLOOKUP(C3423,'eindex _tget pp '!$A$4:$G$615,7,FALSE),0)</f>
        <v>0</v>
      </c>
      <c r="AB3423" s="1">
        <f>VLOOKUP(A3423,'ADM Details FY17'!$A$3:$AB$3515,28,FALSE)</f>
        <v>0</v>
      </c>
      <c r="AC3423" s="1">
        <f t="shared" si="267"/>
        <v>0</v>
      </c>
      <c r="AD3423" s="1">
        <f t="shared" si="268"/>
        <v>0</v>
      </c>
      <c r="AE3423" s="1">
        <f t="shared" si="269"/>
        <v>0</v>
      </c>
    </row>
    <row r="3424" spans="1:31" x14ac:dyDescent="0.25">
      <c r="A3424" t="str">
        <f>B3424&amp;"-"&amp;COUNTIF($B$3:B3424,B3424)</f>
        <v>9954-11</v>
      </c>
      <c r="B3424">
        <v>9954</v>
      </c>
      <c r="C3424" s="18">
        <f>VLOOKUP(A3424,'ADM Details FY17'!$A$3:$D$3515,4,FALSE)</f>
        <v>0</v>
      </c>
      <c r="D3424" s="1">
        <f>VLOOKUP(A3424,'ADM Details FY17'!$A$3:$E$3515,5,FALSE)</f>
        <v>0</v>
      </c>
      <c r="E3424" s="1">
        <f>VLOOKUP(A3424,'ADM Details FY17'!$A$3:$F$3515,6,FALSE)</f>
        <v>0</v>
      </c>
      <c r="F3424" s="1">
        <f>VLOOKUP(A3424,'ADM Details FY17'!$A$3:$G$3515,7,FALSE)</f>
        <v>0</v>
      </c>
      <c r="G3424" s="1">
        <f>VLOOKUP(A3424,'ADM Details FY17'!$A$3:$H$3515,8,FALSE)</f>
        <v>0</v>
      </c>
      <c r="H3424" s="1">
        <f>VLOOKUP(A3424,'ADM Details FY17'!$A$3:$I$3515,9,FALSE)</f>
        <v>0</v>
      </c>
      <c r="I3424" s="1">
        <f>VLOOKUP(A3424,'ADM Details FY17'!$A$3:$J$3517,10,FALSE)</f>
        <v>0</v>
      </c>
      <c r="J3424" s="1">
        <f>VLOOKUP(A3424,'ADM Details FY17'!$A$3:$K$3515,11,FALSE)</f>
        <v>0</v>
      </c>
      <c r="K3424" s="1">
        <f>VLOOKUP(A3424,'ADM Details FY17'!$A$3:$M$3515,13,FALSE)</f>
        <v>0</v>
      </c>
      <c r="L3424" s="1">
        <f>VLOOKUP(A3424,'ADM Details FY17'!$A$3:$O$3515,15,FALSE)</f>
        <v>0</v>
      </c>
      <c r="M3424" s="1">
        <f>VLOOKUP(A3424,'ADM Details FY17'!$A$3:$P$3515,16,FALSE)</f>
        <v>0</v>
      </c>
      <c r="N3424" s="1">
        <f>VLOOKUP(A3424,'ADM Details FY17'!$A$3:$Q$3515,17,FALSE)</f>
        <v>0</v>
      </c>
      <c r="O3424" s="1">
        <f>VLOOKUP(A3424,'ADM Details FY17'!$A$3:$S$3515,19,FALSE)</f>
        <v>0</v>
      </c>
      <c r="P3424" s="1">
        <f>VLOOKUP(A3424,'ADM Details FY17'!$A$3:$U$3515,21,FALSE)</f>
        <v>0</v>
      </c>
      <c r="Q3424" s="1">
        <f>VLOOKUP(A3424,'ADM Details FY17'!$A$3:$V$3515,22,FALSE)</f>
        <v>0</v>
      </c>
      <c r="R3424" s="1">
        <f>VLOOKUP(A3424,'ADM Details FY17'!$A$3:$W$3515,23,FALSE)</f>
        <v>0</v>
      </c>
      <c r="S3424" s="1">
        <f>VLOOKUP(A3424,'ADM Details FY17'!$A$3:$X$3515,24,FALSE)</f>
        <v>0</v>
      </c>
      <c r="T3424" s="1">
        <f>VLOOKUP(A3424,'ADM Details FY17'!$A$3:$Y$3515,25,FALSE)</f>
        <v>0</v>
      </c>
      <c r="U3424" s="1">
        <f>VLOOKUP(A3424,'ADM Details FY17'!$A$3:$AA$3515,27,FALSE)</f>
        <v>0</v>
      </c>
      <c r="V3424" s="1">
        <f>IFERROR(VLOOKUP(C3424,'eindex _tget pp '!$A$4:$E$615,5,FALSE),0)</f>
        <v>0</v>
      </c>
      <c r="W3424" s="31">
        <f>IFERROR(VLOOKUP(C3424,'eindex _tget pp '!$A$4:$F$615,6,FALSE),0)</f>
        <v>0</v>
      </c>
      <c r="X3424" s="4">
        <f>IFERROR(VLOOKUP(B3424,'eschools 16'!$A$2:$F$25,6,FALSE),1)</f>
        <v>1</v>
      </c>
      <c r="Y3424" s="1">
        <f t="shared" si="265"/>
        <v>0</v>
      </c>
      <c r="Z3424" s="1">
        <f t="shared" si="266"/>
        <v>0</v>
      </c>
      <c r="AA3424" s="31">
        <f>IFERROR(VLOOKUP(C3424,'eindex _tget pp '!$A$4:$G$615,7,FALSE),0)</f>
        <v>0</v>
      </c>
      <c r="AB3424" s="1">
        <f>VLOOKUP(A3424,'ADM Details FY17'!$A$3:$AB$3515,28,FALSE)</f>
        <v>0</v>
      </c>
      <c r="AC3424" s="1">
        <f t="shared" si="267"/>
        <v>0</v>
      </c>
      <c r="AD3424" s="1">
        <f t="shared" si="268"/>
        <v>0</v>
      </c>
      <c r="AE3424" s="1">
        <f t="shared" si="269"/>
        <v>0</v>
      </c>
    </row>
    <row r="3425" spans="1:31" x14ac:dyDescent="0.25">
      <c r="A3425" t="str">
        <f>B3425&amp;"-"&amp;COUNTIF($B$3:B3425,B3425)</f>
        <v>9954-12</v>
      </c>
      <c r="B3425">
        <v>9954</v>
      </c>
      <c r="C3425" s="18">
        <f>VLOOKUP(A3425,'ADM Details FY17'!$A$3:$D$3515,4,FALSE)</f>
        <v>0</v>
      </c>
      <c r="D3425" s="1">
        <f>VLOOKUP(A3425,'ADM Details FY17'!$A$3:$E$3515,5,FALSE)</f>
        <v>0</v>
      </c>
      <c r="E3425" s="1">
        <f>VLOOKUP(A3425,'ADM Details FY17'!$A$3:$F$3515,6,FALSE)</f>
        <v>0</v>
      </c>
      <c r="F3425" s="1">
        <f>VLOOKUP(A3425,'ADM Details FY17'!$A$3:$G$3515,7,FALSE)</f>
        <v>0</v>
      </c>
      <c r="G3425" s="1">
        <f>VLOOKUP(A3425,'ADM Details FY17'!$A$3:$H$3515,8,FALSE)</f>
        <v>0</v>
      </c>
      <c r="H3425" s="1">
        <f>VLOOKUP(A3425,'ADM Details FY17'!$A$3:$I$3515,9,FALSE)</f>
        <v>0</v>
      </c>
      <c r="I3425" s="1">
        <f>VLOOKUP(A3425,'ADM Details FY17'!$A$3:$J$3517,10,FALSE)</f>
        <v>0</v>
      </c>
      <c r="J3425" s="1">
        <f>VLOOKUP(A3425,'ADM Details FY17'!$A$3:$K$3515,11,FALSE)</f>
        <v>0</v>
      </c>
      <c r="K3425" s="1">
        <f>VLOOKUP(A3425,'ADM Details FY17'!$A$3:$M$3515,13,FALSE)</f>
        <v>0</v>
      </c>
      <c r="L3425" s="1">
        <f>VLOOKUP(A3425,'ADM Details FY17'!$A$3:$O$3515,15,FALSE)</f>
        <v>0</v>
      </c>
      <c r="M3425" s="1">
        <f>VLOOKUP(A3425,'ADM Details FY17'!$A$3:$P$3515,16,FALSE)</f>
        <v>0</v>
      </c>
      <c r="N3425" s="1">
        <f>VLOOKUP(A3425,'ADM Details FY17'!$A$3:$Q$3515,17,FALSE)</f>
        <v>0</v>
      </c>
      <c r="O3425" s="1">
        <f>VLOOKUP(A3425,'ADM Details FY17'!$A$3:$S$3515,19,FALSE)</f>
        <v>0</v>
      </c>
      <c r="P3425" s="1">
        <f>VLOOKUP(A3425,'ADM Details FY17'!$A$3:$U$3515,21,FALSE)</f>
        <v>0</v>
      </c>
      <c r="Q3425" s="1">
        <f>VLOOKUP(A3425,'ADM Details FY17'!$A$3:$V$3515,22,FALSE)</f>
        <v>0</v>
      </c>
      <c r="R3425" s="1">
        <f>VLOOKUP(A3425,'ADM Details FY17'!$A$3:$W$3515,23,FALSE)</f>
        <v>0</v>
      </c>
      <c r="S3425" s="1">
        <f>VLOOKUP(A3425,'ADM Details FY17'!$A$3:$X$3515,24,FALSE)</f>
        <v>0</v>
      </c>
      <c r="T3425" s="1">
        <f>VLOOKUP(A3425,'ADM Details FY17'!$A$3:$Y$3515,25,FALSE)</f>
        <v>0</v>
      </c>
      <c r="U3425" s="1">
        <f>VLOOKUP(A3425,'ADM Details FY17'!$A$3:$AA$3515,27,FALSE)</f>
        <v>0</v>
      </c>
      <c r="V3425" s="1">
        <f>IFERROR(VLOOKUP(C3425,'eindex _tget pp '!$A$4:$E$615,5,FALSE),0)</f>
        <v>0</v>
      </c>
      <c r="W3425" s="31">
        <f>IFERROR(VLOOKUP(C3425,'eindex _tget pp '!$A$4:$F$615,6,FALSE),0)</f>
        <v>0</v>
      </c>
      <c r="X3425" s="4">
        <f>IFERROR(VLOOKUP(B3425,'eschools 16'!$A$2:$F$25,6,FALSE),1)</f>
        <v>1</v>
      </c>
      <c r="Y3425" s="1">
        <f t="shared" si="265"/>
        <v>0</v>
      </c>
      <c r="Z3425" s="1">
        <f t="shared" si="266"/>
        <v>0</v>
      </c>
      <c r="AA3425" s="31">
        <f>IFERROR(VLOOKUP(C3425,'eindex _tget pp '!$A$4:$G$615,7,FALSE),0)</f>
        <v>0</v>
      </c>
      <c r="AB3425" s="1">
        <f>VLOOKUP(A3425,'ADM Details FY17'!$A$3:$AB$3515,28,FALSE)</f>
        <v>0</v>
      </c>
      <c r="AC3425" s="1">
        <f t="shared" si="267"/>
        <v>0</v>
      </c>
      <c r="AD3425" s="1">
        <f t="shared" si="268"/>
        <v>0</v>
      </c>
      <c r="AE3425" s="1">
        <f t="shared" si="269"/>
        <v>0</v>
      </c>
    </row>
    <row r="3426" spans="1:31" x14ac:dyDescent="0.25">
      <c r="A3426" t="str">
        <f>B3426&amp;"-"&amp;COUNTIF($B$3:B3426,B3426)</f>
        <v>9954-13</v>
      </c>
      <c r="B3426">
        <v>9954</v>
      </c>
      <c r="C3426" s="18">
        <f>VLOOKUP(A3426,'ADM Details FY17'!$A$3:$D$3515,4,FALSE)</f>
        <v>0</v>
      </c>
      <c r="D3426" s="1">
        <f>VLOOKUP(A3426,'ADM Details FY17'!$A$3:$E$3515,5,FALSE)</f>
        <v>0</v>
      </c>
      <c r="E3426" s="1">
        <f>VLOOKUP(A3426,'ADM Details FY17'!$A$3:$F$3515,6,FALSE)</f>
        <v>0</v>
      </c>
      <c r="F3426" s="1">
        <f>VLOOKUP(A3426,'ADM Details FY17'!$A$3:$G$3515,7,FALSE)</f>
        <v>0</v>
      </c>
      <c r="G3426" s="1">
        <f>VLOOKUP(A3426,'ADM Details FY17'!$A$3:$H$3515,8,FALSE)</f>
        <v>0</v>
      </c>
      <c r="H3426" s="1">
        <f>VLOOKUP(A3426,'ADM Details FY17'!$A$3:$I$3515,9,FALSE)</f>
        <v>0</v>
      </c>
      <c r="I3426" s="1">
        <f>VLOOKUP(A3426,'ADM Details FY17'!$A$3:$J$3517,10,FALSE)</f>
        <v>0</v>
      </c>
      <c r="J3426" s="1">
        <f>VLOOKUP(A3426,'ADM Details FY17'!$A$3:$K$3515,11,FALSE)</f>
        <v>0</v>
      </c>
      <c r="K3426" s="1">
        <f>VLOOKUP(A3426,'ADM Details FY17'!$A$3:$M$3515,13,FALSE)</f>
        <v>0</v>
      </c>
      <c r="L3426" s="1">
        <f>VLOOKUP(A3426,'ADM Details FY17'!$A$3:$O$3515,15,FALSE)</f>
        <v>0</v>
      </c>
      <c r="M3426" s="1">
        <f>VLOOKUP(A3426,'ADM Details FY17'!$A$3:$P$3515,16,FALSE)</f>
        <v>0</v>
      </c>
      <c r="N3426" s="1">
        <f>VLOOKUP(A3426,'ADM Details FY17'!$A$3:$Q$3515,17,FALSE)</f>
        <v>0</v>
      </c>
      <c r="O3426" s="1">
        <f>VLOOKUP(A3426,'ADM Details FY17'!$A$3:$S$3515,19,FALSE)</f>
        <v>0</v>
      </c>
      <c r="P3426" s="1">
        <f>VLOOKUP(A3426,'ADM Details FY17'!$A$3:$U$3515,21,FALSE)</f>
        <v>0</v>
      </c>
      <c r="Q3426" s="1">
        <f>VLOOKUP(A3426,'ADM Details FY17'!$A$3:$V$3515,22,FALSE)</f>
        <v>0</v>
      </c>
      <c r="R3426" s="1">
        <f>VLOOKUP(A3426,'ADM Details FY17'!$A$3:$W$3515,23,FALSE)</f>
        <v>0</v>
      </c>
      <c r="S3426" s="1">
        <f>VLOOKUP(A3426,'ADM Details FY17'!$A$3:$X$3515,24,FALSE)</f>
        <v>0</v>
      </c>
      <c r="T3426" s="1">
        <f>VLOOKUP(A3426,'ADM Details FY17'!$A$3:$Y$3515,25,FALSE)</f>
        <v>0</v>
      </c>
      <c r="U3426" s="1">
        <f>VLOOKUP(A3426,'ADM Details FY17'!$A$3:$AA$3515,27,FALSE)</f>
        <v>0</v>
      </c>
      <c r="V3426" s="1">
        <f>IFERROR(VLOOKUP(C3426,'eindex _tget pp '!$A$4:$E$615,5,FALSE),0)</f>
        <v>0</v>
      </c>
      <c r="W3426" s="31">
        <f>IFERROR(VLOOKUP(C3426,'eindex _tget pp '!$A$4:$F$615,6,FALSE),0)</f>
        <v>0</v>
      </c>
      <c r="X3426" s="4">
        <f>IFERROR(VLOOKUP(B3426,'eschools 16'!$A$2:$F$25,6,FALSE),1)</f>
        <v>1</v>
      </c>
      <c r="Y3426" s="1">
        <f t="shared" si="265"/>
        <v>0</v>
      </c>
      <c r="Z3426" s="1">
        <f t="shared" si="266"/>
        <v>0</v>
      </c>
      <c r="AA3426" s="31">
        <f>IFERROR(VLOOKUP(C3426,'eindex _tget pp '!$A$4:$G$615,7,FALSE),0)</f>
        <v>0</v>
      </c>
      <c r="AB3426" s="1">
        <f>VLOOKUP(A3426,'ADM Details FY17'!$A$3:$AB$3515,28,FALSE)</f>
        <v>0</v>
      </c>
      <c r="AC3426" s="1">
        <f t="shared" si="267"/>
        <v>0</v>
      </c>
      <c r="AD3426" s="1">
        <f t="shared" si="268"/>
        <v>0</v>
      </c>
      <c r="AE3426" s="1">
        <f t="shared" si="269"/>
        <v>0</v>
      </c>
    </row>
    <row r="3427" spans="1:31" x14ac:dyDescent="0.25">
      <c r="A3427" t="str">
        <f>B3427&amp;"-"&amp;COUNTIF($B$3:B3427,B3427)</f>
        <v>9954-14</v>
      </c>
      <c r="B3427">
        <v>9954</v>
      </c>
      <c r="C3427" s="18">
        <f>VLOOKUP(A3427,'ADM Details FY17'!$A$3:$D$3515,4,FALSE)</f>
        <v>0</v>
      </c>
      <c r="D3427" s="1">
        <f>VLOOKUP(A3427,'ADM Details FY17'!$A$3:$E$3515,5,FALSE)</f>
        <v>0</v>
      </c>
      <c r="E3427" s="1">
        <f>VLOOKUP(A3427,'ADM Details FY17'!$A$3:$F$3515,6,FALSE)</f>
        <v>0</v>
      </c>
      <c r="F3427" s="1">
        <f>VLOOKUP(A3427,'ADM Details FY17'!$A$3:$G$3515,7,FALSE)</f>
        <v>0</v>
      </c>
      <c r="G3427" s="1">
        <f>VLOOKUP(A3427,'ADM Details FY17'!$A$3:$H$3515,8,FALSE)</f>
        <v>0</v>
      </c>
      <c r="H3427" s="1">
        <f>VLOOKUP(A3427,'ADM Details FY17'!$A$3:$I$3515,9,FALSE)</f>
        <v>0</v>
      </c>
      <c r="I3427" s="1">
        <f>VLOOKUP(A3427,'ADM Details FY17'!$A$3:$J$3517,10,FALSE)</f>
        <v>0</v>
      </c>
      <c r="J3427" s="1">
        <f>VLOOKUP(A3427,'ADM Details FY17'!$A$3:$K$3515,11,FALSE)</f>
        <v>0</v>
      </c>
      <c r="K3427" s="1">
        <f>VLOOKUP(A3427,'ADM Details FY17'!$A$3:$M$3515,13,FALSE)</f>
        <v>0</v>
      </c>
      <c r="L3427" s="1">
        <f>VLOOKUP(A3427,'ADM Details FY17'!$A$3:$O$3515,15,FALSE)</f>
        <v>0</v>
      </c>
      <c r="M3427" s="1">
        <f>VLOOKUP(A3427,'ADM Details FY17'!$A$3:$P$3515,16,FALSE)</f>
        <v>0</v>
      </c>
      <c r="N3427" s="1">
        <f>VLOOKUP(A3427,'ADM Details FY17'!$A$3:$Q$3515,17,FALSE)</f>
        <v>0</v>
      </c>
      <c r="O3427" s="1">
        <f>VLOOKUP(A3427,'ADM Details FY17'!$A$3:$S$3515,19,FALSE)</f>
        <v>0</v>
      </c>
      <c r="P3427" s="1">
        <f>VLOOKUP(A3427,'ADM Details FY17'!$A$3:$U$3515,21,FALSE)</f>
        <v>0</v>
      </c>
      <c r="Q3427" s="1">
        <f>VLOOKUP(A3427,'ADM Details FY17'!$A$3:$V$3515,22,FALSE)</f>
        <v>0</v>
      </c>
      <c r="R3427" s="1">
        <f>VLOOKUP(A3427,'ADM Details FY17'!$A$3:$W$3515,23,FALSE)</f>
        <v>0</v>
      </c>
      <c r="S3427" s="1">
        <f>VLOOKUP(A3427,'ADM Details FY17'!$A$3:$X$3515,24,FALSE)</f>
        <v>0</v>
      </c>
      <c r="T3427" s="1">
        <f>VLOOKUP(A3427,'ADM Details FY17'!$A$3:$Y$3515,25,FALSE)</f>
        <v>0</v>
      </c>
      <c r="U3427" s="1">
        <f>VLOOKUP(A3427,'ADM Details FY17'!$A$3:$AA$3515,27,FALSE)</f>
        <v>0</v>
      </c>
      <c r="V3427" s="1">
        <f>IFERROR(VLOOKUP(C3427,'eindex _tget pp '!$A$4:$E$615,5,FALSE),0)</f>
        <v>0</v>
      </c>
      <c r="W3427" s="31">
        <f>IFERROR(VLOOKUP(C3427,'eindex _tget pp '!$A$4:$F$615,6,FALSE),0)</f>
        <v>0</v>
      </c>
      <c r="X3427" s="4">
        <f>IFERROR(VLOOKUP(B3427,'eschools 16'!$A$2:$F$25,6,FALSE),1)</f>
        <v>1</v>
      </c>
      <c r="Y3427" s="1">
        <f t="shared" si="265"/>
        <v>0</v>
      </c>
      <c r="Z3427" s="1">
        <f t="shared" si="266"/>
        <v>0</v>
      </c>
      <c r="AA3427" s="31">
        <f>IFERROR(VLOOKUP(C3427,'eindex _tget pp '!$A$4:$G$615,7,FALSE),0)</f>
        <v>0</v>
      </c>
      <c r="AB3427" s="1">
        <f>VLOOKUP(A3427,'ADM Details FY17'!$A$3:$AB$3515,28,FALSE)</f>
        <v>0</v>
      </c>
      <c r="AC3427" s="1">
        <f t="shared" si="267"/>
        <v>0</v>
      </c>
      <c r="AD3427" s="1">
        <f t="shared" si="268"/>
        <v>0</v>
      </c>
      <c r="AE3427" s="1">
        <f t="shared" si="269"/>
        <v>0</v>
      </c>
    </row>
    <row r="3428" spans="1:31" x14ac:dyDescent="0.25">
      <c r="A3428" t="str">
        <f>B3428&amp;"-"&amp;COUNTIF($B$3:B3428,B3428)</f>
        <v>9954-15</v>
      </c>
      <c r="B3428">
        <v>9954</v>
      </c>
      <c r="C3428" s="18">
        <f>VLOOKUP(A3428,'ADM Details FY17'!$A$3:$D$3515,4,FALSE)</f>
        <v>0</v>
      </c>
      <c r="D3428" s="1">
        <f>VLOOKUP(A3428,'ADM Details FY17'!$A$3:$E$3515,5,FALSE)</f>
        <v>0</v>
      </c>
      <c r="E3428" s="1">
        <f>VLOOKUP(A3428,'ADM Details FY17'!$A$3:$F$3515,6,FALSE)</f>
        <v>0</v>
      </c>
      <c r="F3428" s="1">
        <f>VLOOKUP(A3428,'ADM Details FY17'!$A$3:$G$3515,7,FALSE)</f>
        <v>0</v>
      </c>
      <c r="G3428" s="1">
        <f>VLOOKUP(A3428,'ADM Details FY17'!$A$3:$H$3515,8,FALSE)</f>
        <v>0</v>
      </c>
      <c r="H3428" s="1">
        <f>VLOOKUP(A3428,'ADM Details FY17'!$A$3:$I$3515,9,FALSE)</f>
        <v>0</v>
      </c>
      <c r="I3428" s="1">
        <f>VLOOKUP(A3428,'ADM Details FY17'!$A$3:$J$3517,10,FALSE)</f>
        <v>0</v>
      </c>
      <c r="J3428" s="1">
        <f>VLOOKUP(A3428,'ADM Details FY17'!$A$3:$K$3515,11,FALSE)</f>
        <v>0</v>
      </c>
      <c r="K3428" s="1">
        <f>VLOOKUP(A3428,'ADM Details FY17'!$A$3:$M$3515,13,FALSE)</f>
        <v>0</v>
      </c>
      <c r="L3428" s="1">
        <f>VLOOKUP(A3428,'ADM Details FY17'!$A$3:$O$3515,15,FALSE)</f>
        <v>0</v>
      </c>
      <c r="M3428" s="1">
        <f>VLOOKUP(A3428,'ADM Details FY17'!$A$3:$P$3515,16,FALSE)</f>
        <v>0</v>
      </c>
      <c r="N3428" s="1">
        <f>VLOOKUP(A3428,'ADM Details FY17'!$A$3:$Q$3515,17,FALSE)</f>
        <v>0</v>
      </c>
      <c r="O3428" s="1">
        <f>VLOOKUP(A3428,'ADM Details FY17'!$A$3:$S$3515,19,FALSE)</f>
        <v>0</v>
      </c>
      <c r="P3428" s="1">
        <f>VLOOKUP(A3428,'ADM Details FY17'!$A$3:$U$3515,21,FALSE)</f>
        <v>0</v>
      </c>
      <c r="Q3428" s="1">
        <f>VLOOKUP(A3428,'ADM Details FY17'!$A$3:$V$3515,22,FALSE)</f>
        <v>0</v>
      </c>
      <c r="R3428" s="1">
        <f>VLOOKUP(A3428,'ADM Details FY17'!$A$3:$W$3515,23,FALSE)</f>
        <v>0</v>
      </c>
      <c r="S3428" s="1">
        <f>VLOOKUP(A3428,'ADM Details FY17'!$A$3:$X$3515,24,FALSE)</f>
        <v>0</v>
      </c>
      <c r="T3428" s="1">
        <f>VLOOKUP(A3428,'ADM Details FY17'!$A$3:$Y$3515,25,FALSE)</f>
        <v>0</v>
      </c>
      <c r="U3428" s="1">
        <f>VLOOKUP(A3428,'ADM Details FY17'!$A$3:$AA$3515,27,FALSE)</f>
        <v>0</v>
      </c>
      <c r="V3428" s="1">
        <f>IFERROR(VLOOKUP(C3428,'eindex _tget pp '!$A$4:$E$615,5,FALSE),0)</f>
        <v>0</v>
      </c>
      <c r="W3428" s="31">
        <f>IFERROR(VLOOKUP(C3428,'eindex _tget pp '!$A$4:$F$615,6,FALSE),0)</f>
        <v>0</v>
      </c>
      <c r="X3428" s="4">
        <f>IFERROR(VLOOKUP(B3428,'eschools 16'!$A$2:$F$25,6,FALSE),1)</f>
        <v>1</v>
      </c>
      <c r="Y3428" s="1">
        <f t="shared" si="265"/>
        <v>0</v>
      </c>
      <c r="Z3428" s="1">
        <f t="shared" si="266"/>
        <v>0</v>
      </c>
      <c r="AA3428" s="31">
        <f>IFERROR(VLOOKUP(C3428,'eindex _tget pp '!$A$4:$G$615,7,FALSE),0)</f>
        <v>0</v>
      </c>
      <c r="AB3428" s="1">
        <f>VLOOKUP(A3428,'ADM Details FY17'!$A$3:$AB$3515,28,FALSE)</f>
        <v>0</v>
      </c>
      <c r="AC3428" s="1">
        <f t="shared" si="267"/>
        <v>0</v>
      </c>
      <c r="AD3428" s="1">
        <f t="shared" si="268"/>
        <v>0</v>
      </c>
      <c r="AE3428" s="1">
        <f t="shared" si="269"/>
        <v>0</v>
      </c>
    </row>
    <row r="3429" spans="1:31" x14ac:dyDescent="0.25">
      <c r="A3429" t="str">
        <f>B3429&amp;"-"&amp;COUNTIF($B$3:B3429,B3429)</f>
        <v>9954-16</v>
      </c>
      <c r="B3429">
        <v>9954</v>
      </c>
      <c r="C3429" s="18">
        <f>VLOOKUP(A3429,'ADM Details FY17'!$A$3:$D$3515,4,FALSE)</f>
        <v>0</v>
      </c>
      <c r="D3429" s="1">
        <f>VLOOKUP(A3429,'ADM Details FY17'!$A$3:$E$3515,5,FALSE)</f>
        <v>0</v>
      </c>
      <c r="E3429" s="1">
        <f>VLOOKUP(A3429,'ADM Details FY17'!$A$3:$F$3515,6,FALSE)</f>
        <v>0</v>
      </c>
      <c r="F3429" s="1">
        <f>VLOOKUP(A3429,'ADM Details FY17'!$A$3:$G$3515,7,FALSE)</f>
        <v>0</v>
      </c>
      <c r="G3429" s="1">
        <f>VLOOKUP(A3429,'ADM Details FY17'!$A$3:$H$3515,8,FALSE)</f>
        <v>0</v>
      </c>
      <c r="H3429" s="1">
        <f>VLOOKUP(A3429,'ADM Details FY17'!$A$3:$I$3515,9,FALSE)</f>
        <v>0</v>
      </c>
      <c r="I3429" s="1">
        <f>VLOOKUP(A3429,'ADM Details FY17'!$A$3:$J$3517,10,FALSE)</f>
        <v>0</v>
      </c>
      <c r="J3429" s="1">
        <f>VLOOKUP(A3429,'ADM Details FY17'!$A$3:$K$3515,11,FALSE)</f>
        <v>0</v>
      </c>
      <c r="K3429" s="1">
        <f>VLOOKUP(A3429,'ADM Details FY17'!$A$3:$M$3515,13,FALSE)</f>
        <v>0</v>
      </c>
      <c r="L3429" s="1">
        <f>VLOOKUP(A3429,'ADM Details FY17'!$A$3:$O$3515,15,FALSE)</f>
        <v>0</v>
      </c>
      <c r="M3429" s="1">
        <f>VLOOKUP(A3429,'ADM Details FY17'!$A$3:$P$3515,16,FALSE)</f>
        <v>0</v>
      </c>
      <c r="N3429" s="1">
        <f>VLOOKUP(A3429,'ADM Details FY17'!$A$3:$Q$3515,17,FALSE)</f>
        <v>0</v>
      </c>
      <c r="O3429" s="1">
        <f>VLOOKUP(A3429,'ADM Details FY17'!$A$3:$S$3515,19,FALSE)</f>
        <v>0</v>
      </c>
      <c r="P3429" s="1">
        <f>VLOOKUP(A3429,'ADM Details FY17'!$A$3:$U$3515,21,FALSE)</f>
        <v>0</v>
      </c>
      <c r="Q3429" s="1">
        <f>VLOOKUP(A3429,'ADM Details FY17'!$A$3:$V$3515,22,FALSE)</f>
        <v>0</v>
      </c>
      <c r="R3429" s="1">
        <f>VLOOKUP(A3429,'ADM Details FY17'!$A$3:$W$3515,23,FALSE)</f>
        <v>0</v>
      </c>
      <c r="S3429" s="1">
        <f>VLOOKUP(A3429,'ADM Details FY17'!$A$3:$X$3515,24,FALSE)</f>
        <v>0</v>
      </c>
      <c r="T3429" s="1">
        <f>VLOOKUP(A3429,'ADM Details FY17'!$A$3:$Y$3515,25,FALSE)</f>
        <v>0</v>
      </c>
      <c r="U3429" s="1">
        <f>VLOOKUP(A3429,'ADM Details FY17'!$A$3:$AA$3515,27,FALSE)</f>
        <v>0</v>
      </c>
      <c r="V3429" s="1">
        <f>IFERROR(VLOOKUP(C3429,'eindex _tget pp '!$A$4:$E$615,5,FALSE),0)</f>
        <v>0</v>
      </c>
      <c r="W3429" s="31">
        <f>IFERROR(VLOOKUP(C3429,'eindex _tget pp '!$A$4:$F$615,6,FALSE),0)</f>
        <v>0</v>
      </c>
      <c r="X3429" s="4">
        <f>IFERROR(VLOOKUP(B3429,'eschools 16'!$A$2:$F$25,6,FALSE),1)</f>
        <v>1</v>
      </c>
      <c r="Y3429" s="1">
        <f t="shared" si="265"/>
        <v>0</v>
      </c>
      <c r="Z3429" s="1">
        <f t="shared" si="266"/>
        <v>0</v>
      </c>
      <c r="AA3429" s="31">
        <f>IFERROR(VLOOKUP(C3429,'eindex _tget pp '!$A$4:$G$615,7,FALSE),0)</f>
        <v>0</v>
      </c>
      <c r="AB3429" s="1">
        <f>VLOOKUP(A3429,'ADM Details FY17'!$A$3:$AB$3515,28,FALSE)</f>
        <v>0</v>
      </c>
      <c r="AC3429" s="1">
        <f t="shared" si="267"/>
        <v>0</v>
      </c>
      <c r="AD3429" s="1">
        <f t="shared" si="268"/>
        <v>0</v>
      </c>
      <c r="AE3429" s="1">
        <f t="shared" si="269"/>
        <v>0</v>
      </c>
    </row>
    <row r="3430" spans="1:31" x14ac:dyDescent="0.25">
      <c r="A3430" t="str">
        <f>B3430&amp;"-"&amp;COUNTIF($B$3:B3430,B3430)</f>
        <v>9955-1</v>
      </c>
      <c r="B3430">
        <v>9955</v>
      </c>
      <c r="C3430" s="18">
        <f>VLOOKUP(A3430,'ADM Details FY17'!$A$3:$D$3515,4,FALSE)</f>
        <v>44362</v>
      </c>
      <c r="D3430" s="1">
        <f>VLOOKUP(A3430,'ADM Details FY17'!$A$3:$E$3515,5,FALSE)</f>
        <v>1</v>
      </c>
      <c r="E3430" s="1">
        <f>VLOOKUP(A3430,'ADM Details FY17'!$A$3:$F$3515,6,FALSE)</f>
        <v>0</v>
      </c>
      <c r="F3430" s="1">
        <f>VLOOKUP(A3430,'ADM Details FY17'!$A$3:$G$3515,7,FALSE)</f>
        <v>0</v>
      </c>
      <c r="G3430" s="1">
        <f>VLOOKUP(A3430,'ADM Details FY17'!$A$3:$H$3515,8,FALSE)</f>
        <v>0</v>
      </c>
      <c r="H3430" s="1">
        <f>VLOOKUP(A3430,'ADM Details FY17'!$A$3:$I$3515,9,FALSE)</f>
        <v>0</v>
      </c>
      <c r="I3430" s="1">
        <f>VLOOKUP(A3430,'ADM Details FY17'!$A$3:$J$3517,10,FALSE)</f>
        <v>0</v>
      </c>
      <c r="J3430" s="1">
        <f>VLOOKUP(A3430,'ADM Details FY17'!$A$3:$K$3515,11,FALSE)</f>
        <v>0</v>
      </c>
      <c r="K3430" s="1">
        <f>VLOOKUP(A3430,'ADM Details FY17'!$A$3:$M$3515,13,FALSE)</f>
        <v>1</v>
      </c>
      <c r="L3430" s="1">
        <f>VLOOKUP(A3430,'ADM Details FY17'!$A$3:$O$3515,15,FALSE)</f>
        <v>0</v>
      </c>
      <c r="M3430" s="1">
        <f>VLOOKUP(A3430,'ADM Details FY17'!$A$3:$P$3515,16,FALSE)</f>
        <v>0</v>
      </c>
      <c r="N3430" s="1">
        <f>VLOOKUP(A3430,'ADM Details FY17'!$A$3:$Q$3515,17,FALSE)</f>
        <v>0</v>
      </c>
      <c r="O3430" s="1">
        <f>VLOOKUP(A3430,'ADM Details FY17'!$A$3:$S$3515,19,FALSE)</f>
        <v>1</v>
      </c>
      <c r="P3430" s="1">
        <f>VLOOKUP(A3430,'ADM Details FY17'!$A$3:$U$3515,21,FALSE)</f>
        <v>0</v>
      </c>
      <c r="Q3430" s="1">
        <f>VLOOKUP(A3430,'ADM Details FY17'!$A$3:$V$3515,22,FALSE)</f>
        <v>0</v>
      </c>
      <c r="R3430" s="1">
        <f>VLOOKUP(A3430,'ADM Details FY17'!$A$3:$W$3515,23,FALSE)</f>
        <v>0</v>
      </c>
      <c r="S3430" s="1">
        <f>VLOOKUP(A3430,'ADM Details FY17'!$A$3:$X$3515,24,FALSE)</f>
        <v>0</v>
      </c>
      <c r="T3430" s="1">
        <f>VLOOKUP(A3430,'ADM Details FY17'!$A$3:$Y$3515,25,FALSE)</f>
        <v>0</v>
      </c>
      <c r="U3430" s="1">
        <f>VLOOKUP(A3430,'ADM Details FY17'!$A$3:$AA$3515,27,FALSE)</f>
        <v>0</v>
      </c>
      <c r="V3430" s="1">
        <f>IFERROR(VLOOKUP(C3430,'eindex _tget pp '!$A$4:$E$615,5,FALSE),0)</f>
        <v>94.869008809635275</v>
      </c>
      <c r="W3430" s="31">
        <f>IFERROR(VLOOKUP(C3430,'eindex _tget pp '!$A$4:$F$615,6,FALSE),0)</f>
        <v>0.52077289439999996</v>
      </c>
      <c r="X3430" s="4">
        <f>IFERROR(VLOOKUP(B3430,'eschools 16'!$A$2:$F$25,6,FALSE),1)</f>
        <v>1</v>
      </c>
      <c r="Y3430" s="1">
        <f t="shared" si="265"/>
        <v>23.72</v>
      </c>
      <c r="Z3430" s="1">
        <f t="shared" si="266"/>
        <v>141.65</v>
      </c>
      <c r="AA3430" s="31">
        <f>IFERROR(VLOOKUP(C3430,'eindex _tget pp '!$A$4:$G$615,7,FALSE),0)</f>
        <v>0.40103628899999999</v>
      </c>
      <c r="AB3430" s="1">
        <f>VLOOKUP(A3430,'ADM Details FY17'!$A$3:$AB$3515,28,FALSE)</f>
        <v>0</v>
      </c>
      <c r="AC3430" s="1">
        <f t="shared" si="267"/>
        <v>0</v>
      </c>
      <c r="AD3430" s="1">
        <f t="shared" si="268"/>
        <v>1</v>
      </c>
      <c r="AE3430" s="1">
        <f t="shared" si="269"/>
        <v>150</v>
      </c>
    </row>
    <row r="3431" spans="1:31" x14ac:dyDescent="0.25">
      <c r="A3431" t="str">
        <f>B3431&amp;"-"&amp;COUNTIF($B$3:B3431,B3431)</f>
        <v>9955-2</v>
      </c>
      <c r="B3431">
        <v>9955</v>
      </c>
      <c r="C3431" s="18">
        <f>VLOOKUP(A3431,'ADM Details FY17'!$A$3:$D$3515,4,FALSE)</f>
        <v>48223</v>
      </c>
      <c r="D3431" s="1">
        <f>VLOOKUP(A3431,'ADM Details FY17'!$A$3:$E$3515,5,FALSE)</f>
        <v>2</v>
      </c>
      <c r="E3431" s="1">
        <f>VLOOKUP(A3431,'ADM Details FY17'!$A$3:$F$3515,6,FALSE)</f>
        <v>0</v>
      </c>
      <c r="F3431" s="1">
        <f>VLOOKUP(A3431,'ADM Details FY17'!$A$3:$G$3515,7,FALSE)</f>
        <v>0</v>
      </c>
      <c r="G3431" s="1">
        <f>VLOOKUP(A3431,'ADM Details FY17'!$A$3:$H$3515,8,FALSE)</f>
        <v>0</v>
      </c>
      <c r="H3431" s="1">
        <f>VLOOKUP(A3431,'ADM Details FY17'!$A$3:$I$3515,9,FALSE)</f>
        <v>0</v>
      </c>
      <c r="I3431" s="1">
        <f>VLOOKUP(A3431,'ADM Details FY17'!$A$3:$J$3517,10,FALSE)</f>
        <v>0</v>
      </c>
      <c r="J3431" s="1">
        <f>VLOOKUP(A3431,'ADM Details FY17'!$A$3:$K$3515,11,FALSE)</f>
        <v>0</v>
      </c>
      <c r="K3431" s="1">
        <f>VLOOKUP(A3431,'ADM Details FY17'!$A$3:$M$3515,13,FALSE)</f>
        <v>2</v>
      </c>
      <c r="L3431" s="1">
        <f>VLOOKUP(A3431,'ADM Details FY17'!$A$3:$O$3515,15,FALSE)</f>
        <v>0</v>
      </c>
      <c r="M3431" s="1">
        <f>VLOOKUP(A3431,'ADM Details FY17'!$A$3:$P$3515,16,FALSE)</f>
        <v>0</v>
      </c>
      <c r="N3431" s="1">
        <f>VLOOKUP(A3431,'ADM Details FY17'!$A$3:$Q$3515,17,FALSE)</f>
        <v>0</v>
      </c>
      <c r="O3431" s="1">
        <f>VLOOKUP(A3431,'ADM Details FY17'!$A$3:$S$3515,19,FALSE)</f>
        <v>1</v>
      </c>
      <c r="P3431" s="1">
        <f>VLOOKUP(A3431,'ADM Details FY17'!$A$3:$U$3515,21,FALSE)</f>
        <v>0</v>
      </c>
      <c r="Q3431" s="1">
        <f>VLOOKUP(A3431,'ADM Details FY17'!$A$3:$V$3515,22,FALSE)</f>
        <v>0</v>
      </c>
      <c r="R3431" s="1">
        <f>VLOOKUP(A3431,'ADM Details FY17'!$A$3:$W$3515,23,FALSE)</f>
        <v>0</v>
      </c>
      <c r="S3431" s="1">
        <f>VLOOKUP(A3431,'ADM Details FY17'!$A$3:$X$3515,24,FALSE)</f>
        <v>0</v>
      </c>
      <c r="T3431" s="1">
        <f>VLOOKUP(A3431,'ADM Details FY17'!$A$3:$Y$3515,25,FALSE)</f>
        <v>0</v>
      </c>
      <c r="U3431" s="1">
        <f>VLOOKUP(A3431,'ADM Details FY17'!$A$3:$AA$3515,27,FALSE)</f>
        <v>0</v>
      </c>
      <c r="V3431" s="1">
        <f>IFERROR(VLOOKUP(C3431,'eindex _tget pp '!$A$4:$E$615,5,FALSE),0)</f>
        <v>26.219830439533272</v>
      </c>
      <c r="W3431" s="31">
        <f>IFERROR(VLOOKUP(C3431,'eindex _tget pp '!$A$4:$F$615,6,FALSE),0)</f>
        <v>0.88910344330000002</v>
      </c>
      <c r="X3431" s="4">
        <f>IFERROR(VLOOKUP(B3431,'eschools 16'!$A$2:$F$25,6,FALSE),1)</f>
        <v>1</v>
      </c>
      <c r="Y3431" s="1">
        <f t="shared" si="265"/>
        <v>13.11</v>
      </c>
      <c r="Z3431" s="1">
        <f t="shared" si="266"/>
        <v>483.67</v>
      </c>
      <c r="AA3431" s="31">
        <f>IFERROR(VLOOKUP(C3431,'eindex _tget pp '!$A$4:$G$615,7,FALSE),0)</f>
        <v>0.40948401499999998</v>
      </c>
      <c r="AB3431" s="1">
        <f>VLOOKUP(A3431,'ADM Details FY17'!$A$3:$AB$3515,28,FALSE)</f>
        <v>0</v>
      </c>
      <c r="AC3431" s="1">
        <f t="shared" si="267"/>
        <v>0</v>
      </c>
      <c r="AD3431" s="1">
        <f t="shared" si="268"/>
        <v>2</v>
      </c>
      <c r="AE3431" s="1">
        <f t="shared" si="269"/>
        <v>300</v>
      </c>
    </row>
    <row r="3432" spans="1:31" x14ac:dyDescent="0.25">
      <c r="A3432" t="str">
        <f>B3432&amp;"-"&amp;COUNTIF($B$3:B3432,B3432)</f>
        <v>9955-3</v>
      </c>
      <c r="B3432">
        <v>9955</v>
      </c>
      <c r="C3432" s="18">
        <f>VLOOKUP(A3432,'ADM Details FY17'!$A$3:$D$3515,4,FALSE)</f>
        <v>44909</v>
      </c>
      <c r="D3432" s="1">
        <f>VLOOKUP(A3432,'ADM Details FY17'!$A$3:$E$3515,5,FALSE)</f>
        <v>581.85</v>
      </c>
      <c r="E3432" s="1">
        <f>VLOOKUP(A3432,'ADM Details FY17'!$A$3:$F$3515,6,FALSE)</f>
        <v>12.62</v>
      </c>
      <c r="F3432" s="1">
        <f>VLOOKUP(A3432,'ADM Details FY17'!$A$3:$G$3515,7,FALSE)</f>
        <v>28.35</v>
      </c>
      <c r="G3432" s="1">
        <f>VLOOKUP(A3432,'ADM Details FY17'!$A$3:$H$3515,8,FALSE)</f>
        <v>5.9</v>
      </c>
      <c r="H3432" s="1">
        <f>VLOOKUP(A3432,'ADM Details FY17'!$A$3:$I$3515,9,FALSE)</f>
        <v>0</v>
      </c>
      <c r="I3432" s="1">
        <f>VLOOKUP(A3432,'ADM Details FY17'!$A$3:$J$3517,10,FALSE)</f>
        <v>1</v>
      </c>
      <c r="J3432" s="1">
        <f>VLOOKUP(A3432,'ADM Details FY17'!$A$3:$K$3515,11,FALSE)</f>
        <v>2.17</v>
      </c>
      <c r="K3432" s="1">
        <f>VLOOKUP(A3432,'ADM Details FY17'!$A$3:$M$3515,13,FALSE)</f>
        <v>581.85</v>
      </c>
      <c r="L3432" s="1">
        <f>VLOOKUP(A3432,'ADM Details FY17'!$A$3:$O$3515,15,FALSE)</f>
        <v>0</v>
      </c>
      <c r="M3432" s="1">
        <f>VLOOKUP(A3432,'ADM Details FY17'!$A$3:$P$3515,16,FALSE)</f>
        <v>0</v>
      </c>
      <c r="N3432" s="1">
        <f>VLOOKUP(A3432,'ADM Details FY17'!$A$3:$Q$3515,17,FALSE)</f>
        <v>0</v>
      </c>
      <c r="O3432" s="1">
        <f>VLOOKUP(A3432,'ADM Details FY17'!$A$3:$S$3515,19,FALSE)</f>
        <v>436.78</v>
      </c>
      <c r="P3432" s="1">
        <f>VLOOKUP(A3432,'ADM Details FY17'!$A$3:$U$3515,21,FALSE)</f>
        <v>0</v>
      </c>
      <c r="Q3432" s="1">
        <f>VLOOKUP(A3432,'ADM Details FY17'!$A$3:$V$3515,22,FALSE)</f>
        <v>0</v>
      </c>
      <c r="R3432" s="1">
        <f>VLOOKUP(A3432,'ADM Details FY17'!$A$3:$W$3515,23,FALSE)</f>
        <v>0</v>
      </c>
      <c r="S3432" s="1">
        <f>VLOOKUP(A3432,'ADM Details FY17'!$A$3:$X$3515,24,FALSE)</f>
        <v>0</v>
      </c>
      <c r="T3432" s="1">
        <f>VLOOKUP(A3432,'ADM Details FY17'!$A$3:$Y$3515,25,FALSE)</f>
        <v>0</v>
      </c>
      <c r="U3432" s="1">
        <f>VLOOKUP(A3432,'ADM Details FY17'!$A$3:$AA$3515,27,FALSE)</f>
        <v>0</v>
      </c>
      <c r="V3432" s="1">
        <f>IFERROR(VLOOKUP(C3432,'eindex _tget pp '!$A$4:$E$615,5,FALSE),0)</f>
        <v>1232.9868147958166</v>
      </c>
      <c r="W3432" s="31">
        <f>IFERROR(VLOOKUP(C3432,'eindex _tget pp '!$A$4:$F$615,6,FALSE),0)</f>
        <v>1.8922585448</v>
      </c>
      <c r="X3432" s="4">
        <f>IFERROR(VLOOKUP(B3432,'eschools 16'!$A$2:$F$25,6,FALSE),1)</f>
        <v>1</v>
      </c>
      <c r="Y3432" s="1">
        <f t="shared" si="265"/>
        <v>179353.34</v>
      </c>
      <c r="Z3432" s="1">
        <f t="shared" si="266"/>
        <v>299474.89</v>
      </c>
      <c r="AA3432" s="31">
        <f>IFERROR(VLOOKUP(C3432,'eindex _tget pp '!$A$4:$G$615,7,FALSE),0)</f>
        <v>0.78552379999999999</v>
      </c>
      <c r="AB3432" s="1">
        <f>VLOOKUP(A3432,'ADM Details FY17'!$A$3:$AB$3515,28,FALSE)</f>
        <v>0</v>
      </c>
      <c r="AC3432" s="1">
        <f t="shared" si="267"/>
        <v>0</v>
      </c>
      <c r="AD3432" s="1">
        <f t="shared" si="268"/>
        <v>581.85</v>
      </c>
      <c r="AE3432" s="1">
        <f t="shared" si="269"/>
        <v>87277.5</v>
      </c>
    </row>
    <row r="3433" spans="1:31" x14ac:dyDescent="0.25">
      <c r="A3433" t="str">
        <f>B3433&amp;"-"&amp;COUNTIF($B$3:B3433,B3433)</f>
        <v>9955-4</v>
      </c>
      <c r="B3433">
        <v>9955</v>
      </c>
      <c r="C3433" s="18">
        <f>VLOOKUP(A3433,'ADM Details FY17'!$A$3:$D$3515,4,FALSE)</f>
        <v>48231</v>
      </c>
      <c r="D3433" s="1">
        <f>VLOOKUP(A3433,'ADM Details FY17'!$A$3:$E$3515,5,FALSE)</f>
        <v>4</v>
      </c>
      <c r="E3433" s="1">
        <f>VLOOKUP(A3433,'ADM Details FY17'!$A$3:$F$3515,6,FALSE)</f>
        <v>0</v>
      </c>
      <c r="F3433" s="1">
        <f>VLOOKUP(A3433,'ADM Details FY17'!$A$3:$G$3515,7,FALSE)</f>
        <v>0</v>
      </c>
      <c r="G3433" s="1">
        <f>VLOOKUP(A3433,'ADM Details FY17'!$A$3:$H$3515,8,FALSE)</f>
        <v>0</v>
      </c>
      <c r="H3433" s="1">
        <f>VLOOKUP(A3433,'ADM Details FY17'!$A$3:$I$3515,9,FALSE)</f>
        <v>0</v>
      </c>
      <c r="I3433" s="1">
        <f>VLOOKUP(A3433,'ADM Details FY17'!$A$3:$J$3517,10,FALSE)</f>
        <v>0</v>
      </c>
      <c r="J3433" s="1">
        <f>VLOOKUP(A3433,'ADM Details FY17'!$A$3:$K$3515,11,FALSE)</f>
        <v>0</v>
      </c>
      <c r="K3433" s="1">
        <f>VLOOKUP(A3433,'ADM Details FY17'!$A$3:$M$3515,13,FALSE)</f>
        <v>4</v>
      </c>
      <c r="L3433" s="1">
        <f>VLOOKUP(A3433,'ADM Details FY17'!$A$3:$O$3515,15,FALSE)</f>
        <v>0</v>
      </c>
      <c r="M3433" s="1">
        <f>VLOOKUP(A3433,'ADM Details FY17'!$A$3:$P$3515,16,FALSE)</f>
        <v>0</v>
      </c>
      <c r="N3433" s="1">
        <f>VLOOKUP(A3433,'ADM Details FY17'!$A$3:$Q$3515,17,FALSE)</f>
        <v>0</v>
      </c>
      <c r="O3433" s="1">
        <f>VLOOKUP(A3433,'ADM Details FY17'!$A$3:$S$3515,19,FALSE)</f>
        <v>4</v>
      </c>
      <c r="P3433" s="1">
        <f>VLOOKUP(A3433,'ADM Details FY17'!$A$3:$U$3515,21,FALSE)</f>
        <v>0</v>
      </c>
      <c r="Q3433" s="1">
        <f>VLOOKUP(A3433,'ADM Details FY17'!$A$3:$V$3515,22,FALSE)</f>
        <v>0</v>
      </c>
      <c r="R3433" s="1">
        <f>VLOOKUP(A3433,'ADM Details FY17'!$A$3:$W$3515,23,FALSE)</f>
        <v>0</v>
      </c>
      <c r="S3433" s="1">
        <f>VLOOKUP(A3433,'ADM Details FY17'!$A$3:$X$3515,24,FALSE)</f>
        <v>0</v>
      </c>
      <c r="T3433" s="1">
        <f>VLOOKUP(A3433,'ADM Details FY17'!$A$3:$Y$3515,25,FALSE)</f>
        <v>0</v>
      </c>
      <c r="U3433" s="1">
        <f>VLOOKUP(A3433,'ADM Details FY17'!$A$3:$AA$3515,27,FALSE)</f>
        <v>0</v>
      </c>
      <c r="V3433" s="1">
        <f>IFERROR(VLOOKUP(C3433,'eindex _tget pp '!$A$4:$E$615,5,FALSE),0)</f>
        <v>710.46474099151123</v>
      </c>
      <c r="W3433" s="31">
        <f>IFERROR(VLOOKUP(C3433,'eindex _tget pp '!$A$4:$F$615,6,FALSE),0)</f>
        <v>1.3976599478</v>
      </c>
      <c r="X3433" s="4">
        <f>IFERROR(VLOOKUP(B3433,'eschools 16'!$A$2:$F$25,6,FALSE),1)</f>
        <v>1</v>
      </c>
      <c r="Y3433" s="1">
        <f t="shared" si="265"/>
        <v>710.46</v>
      </c>
      <c r="Z3433" s="1">
        <f t="shared" si="266"/>
        <v>1520.65</v>
      </c>
      <c r="AA3433" s="31">
        <f>IFERROR(VLOOKUP(C3433,'eindex _tget pp '!$A$4:$G$615,7,FALSE),0)</f>
        <v>0.59894108400000001</v>
      </c>
      <c r="AB3433" s="1">
        <f>VLOOKUP(A3433,'ADM Details FY17'!$A$3:$AB$3515,28,FALSE)</f>
        <v>0</v>
      </c>
      <c r="AC3433" s="1">
        <f t="shared" si="267"/>
        <v>0</v>
      </c>
      <c r="AD3433" s="1">
        <f t="shared" si="268"/>
        <v>4</v>
      </c>
      <c r="AE3433" s="1">
        <f t="shared" si="269"/>
        <v>600</v>
      </c>
    </row>
    <row r="3434" spans="1:31" x14ac:dyDescent="0.25">
      <c r="A3434" t="str">
        <f>B3434&amp;"-"&amp;COUNTIF($B$3:B3434,B3434)</f>
        <v>9955-5</v>
      </c>
      <c r="B3434">
        <v>9955</v>
      </c>
      <c r="C3434" s="18">
        <f>VLOOKUP(A3434,'ADM Details FY17'!$A$3:$D$3515,4,FALSE)</f>
        <v>0</v>
      </c>
      <c r="D3434" s="1">
        <f>VLOOKUP(A3434,'ADM Details FY17'!$A$3:$E$3515,5,FALSE)</f>
        <v>0</v>
      </c>
      <c r="E3434" s="1">
        <f>VLOOKUP(A3434,'ADM Details FY17'!$A$3:$F$3515,6,FALSE)</f>
        <v>0</v>
      </c>
      <c r="F3434" s="1">
        <f>VLOOKUP(A3434,'ADM Details FY17'!$A$3:$G$3515,7,FALSE)</f>
        <v>0</v>
      </c>
      <c r="G3434" s="1">
        <f>VLOOKUP(A3434,'ADM Details FY17'!$A$3:$H$3515,8,FALSE)</f>
        <v>0</v>
      </c>
      <c r="H3434" s="1">
        <f>VLOOKUP(A3434,'ADM Details FY17'!$A$3:$I$3515,9,FALSE)</f>
        <v>0</v>
      </c>
      <c r="I3434" s="1">
        <f>VLOOKUP(A3434,'ADM Details FY17'!$A$3:$J$3517,10,FALSE)</f>
        <v>0</v>
      </c>
      <c r="J3434" s="1">
        <f>VLOOKUP(A3434,'ADM Details FY17'!$A$3:$K$3515,11,FALSE)</f>
        <v>0</v>
      </c>
      <c r="K3434" s="1">
        <f>VLOOKUP(A3434,'ADM Details FY17'!$A$3:$M$3515,13,FALSE)</f>
        <v>0</v>
      </c>
      <c r="L3434" s="1">
        <f>VLOOKUP(A3434,'ADM Details FY17'!$A$3:$O$3515,15,FALSE)</f>
        <v>0</v>
      </c>
      <c r="M3434" s="1">
        <f>VLOOKUP(A3434,'ADM Details FY17'!$A$3:$P$3515,16,FALSE)</f>
        <v>0</v>
      </c>
      <c r="N3434" s="1">
        <f>VLOOKUP(A3434,'ADM Details FY17'!$A$3:$Q$3515,17,FALSE)</f>
        <v>0</v>
      </c>
      <c r="O3434" s="1">
        <f>VLOOKUP(A3434,'ADM Details FY17'!$A$3:$S$3515,19,FALSE)</f>
        <v>0</v>
      </c>
      <c r="P3434" s="1">
        <f>VLOOKUP(A3434,'ADM Details FY17'!$A$3:$U$3515,21,FALSE)</f>
        <v>0</v>
      </c>
      <c r="Q3434" s="1">
        <f>VLOOKUP(A3434,'ADM Details FY17'!$A$3:$V$3515,22,FALSE)</f>
        <v>0</v>
      </c>
      <c r="R3434" s="1">
        <f>VLOOKUP(A3434,'ADM Details FY17'!$A$3:$W$3515,23,FALSE)</f>
        <v>0</v>
      </c>
      <c r="S3434" s="1">
        <f>VLOOKUP(A3434,'ADM Details FY17'!$A$3:$X$3515,24,FALSE)</f>
        <v>0</v>
      </c>
      <c r="T3434" s="1">
        <f>VLOOKUP(A3434,'ADM Details FY17'!$A$3:$Y$3515,25,FALSE)</f>
        <v>0</v>
      </c>
      <c r="U3434" s="1">
        <f>VLOOKUP(A3434,'ADM Details FY17'!$A$3:$AA$3515,27,FALSE)</f>
        <v>0</v>
      </c>
      <c r="V3434" s="1">
        <f>IFERROR(VLOOKUP(C3434,'eindex _tget pp '!$A$4:$E$615,5,FALSE),0)</f>
        <v>0</v>
      </c>
      <c r="W3434" s="31">
        <f>IFERROR(VLOOKUP(C3434,'eindex _tget pp '!$A$4:$F$615,6,FALSE),0)</f>
        <v>0</v>
      </c>
      <c r="X3434" s="4">
        <f>IFERROR(VLOOKUP(B3434,'eschools 16'!$A$2:$F$25,6,FALSE),1)</f>
        <v>1</v>
      </c>
      <c r="Y3434" s="1">
        <f t="shared" si="265"/>
        <v>0</v>
      </c>
      <c r="Z3434" s="1">
        <f t="shared" si="266"/>
        <v>0</v>
      </c>
      <c r="AA3434" s="31">
        <f>IFERROR(VLOOKUP(C3434,'eindex _tget pp '!$A$4:$G$615,7,FALSE),0)</f>
        <v>0</v>
      </c>
      <c r="AB3434" s="1">
        <f>VLOOKUP(A3434,'ADM Details FY17'!$A$3:$AB$3515,28,FALSE)</f>
        <v>0</v>
      </c>
      <c r="AC3434" s="1">
        <f t="shared" si="267"/>
        <v>0</v>
      </c>
      <c r="AD3434" s="1">
        <f t="shared" si="268"/>
        <v>0</v>
      </c>
      <c r="AE3434" s="1">
        <f t="shared" si="269"/>
        <v>0</v>
      </c>
    </row>
    <row r="3435" spans="1:31" x14ac:dyDescent="0.25">
      <c r="A3435" t="str">
        <f>B3435&amp;"-"&amp;COUNTIF($B$3:B3435,B3435)</f>
        <v>9955-6</v>
      </c>
      <c r="B3435">
        <v>9955</v>
      </c>
      <c r="C3435" s="18">
        <f>VLOOKUP(A3435,'ADM Details FY17'!$A$3:$D$3515,4,FALSE)</f>
        <v>0</v>
      </c>
      <c r="D3435" s="1">
        <f>VLOOKUP(A3435,'ADM Details FY17'!$A$3:$E$3515,5,FALSE)</f>
        <v>0</v>
      </c>
      <c r="E3435" s="1">
        <f>VLOOKUP(A3435,'ADM Details FY17'!$A$3:$F$3515,6,FALSE)</f>
        <v>0</v>
      </c>
      <c r="F3435" s="1">
        <f>VLOOKUP(A3435,'ADM Details FY17'!$A$3:$G$3515,7,FALSE)</f>
        <v>0</v>
      </c>
      <c r="G3435" s="1">
        <f>VLOOKUP(A3435,'ADM Details FY17'!$A$3:$H$3515,8,FALSE)</f>
        <v>0</v>
      </c>
      <c r="H3435" s="1">
        <f>VLOOKUP(A3435,'ADM Details FY17'!$A$3:$I$3515,9,FALSE)</f>
        <v>0</v>
      </c>
      <c r="I3435" s="1">
        <f>VLOOKUP(A3435,'ADM Details FY17'!$A$3:$J$3517,10,FALSE)</f>
        <v>0</v>
      </c>
      <c r="J3435" s="1">
        <f>VLOOKUP(A3435,'ADM Details FY17'!$A$3:$K$3515,11,FALSE)</f>
        <v>0</v>
      </c>
      <c r="K3435" s="1">
        <f>VLOOKUP(A3435,'ADM Details FY17'!$A$3:$M$3515,13,FALSE)</f>
        <v>0</v>
      </c>
      <c r="L3435" s="1">
        <f>VLOOKUP(A3435,'ADM Details FY17'!$A$3:$O$3515,15,FALSE)</f>
        <v>0</v>
      </c>
      <c r="M3435" s="1">
        <f>VLOOKUP(A3435,'ADM Details FY17'!$A$3:$P$3515,16,FALSE)</f>
        <v>0</v>
      </c>
      <c r="N3435" s="1">
        <f>VLOOKUP(A3435,'ADM Details FY17'!$A$3:$Q$3515,17,FALSE)</f>
        <v>0</v>
      </c>
      <c r="O3435" s="1">
        <f>VLOOKUP(A3435,'ADM Details FY17'!$A$3:$S$3515,19,FALSE)</f>
        <v>0</v>
      </c>
      <c r="P3435" s="1">
        <f>VLOOKUP(A3435,'ADM Details FY17'!$A$3:$U$3515,21,FALSE)</f>
        <v>0</v>
      </c>
      <c r="Q3435" s="1">
        <f>VLOOKUP(A3435,'ADM Details FY17'!$A$3:$V$3515,22,FALSE)</f>
        <v>0</v>
      </c>
      <c r="R3435" s="1">
        <f>VLOOKUP(A3435,'ADM Details FY17'!$A$3:$W$3515,23,FALSE)</f>
        <v>0</v>
      </c>
      <c r="S3435" s="1">
        <f>VLOOKUP(A3435,'ADM Details FY17'!$A$3:$X$3515,24,FALSE)</f>
        <v>0</v>
      </c>
      <c r="T3435" s="1">
        <f>VLOOKUP(A3435,'ADM Details FY17'!$A$3:$Y$3515,25,FALSE)</f>
        <v>0</v>
      </c>
      <c r="U3435" s="1">
        <f>VLOOKUP(A3435,'ADM Details FY17'!$A$3:$AA$3515,27,FALSE)</f>
        <v>0</v>
      </c>
      <c r="V3435" s="1">
        <f>IFERROR(VLOOKUP(C3435,'eindex _tget pp '!$A$4:$E$615,5,FALSE),0)</f>
        <v>0</v>
      </c>
      <c r="W3435" s="31">
        <f>IFERROR(VLOOKUP(C3435,'eindex _tget pp '!$A$4:$F$615,6,FALSE),0)</f>
        <v>0</v>
      </c>
      <c r="X3435" s="4">
        <f>IFERROR(VLOOKUP(B3435,'eschools 16'!$A$2:$F$25,6,FALSE),1)</f>
        <v>1</v>
      </c>
      <c r="Y3435" s="1">
        <f t="shared" si="265"/>
        <v>0</v>
      </c>
      <c r="Z3435" s="1">
        <f t="shared" si="266"/>
        <v>0</v>
      </c>
      <c r="AA3435" s="31">
        <f>IFERROR(VLOOKUP(C3435,'eindex _tget pp '!$A$4:$G$615,7,FALSE),0)</f>
        <v>0</v>
      </c>
      <c r="AB3435" s="1">
        <f>VLOOKUP(A3435,'ADM Details FY17'!$A$3:$AB$3515,28,FALSE)</f>
        <v>0</v>
      </c>
      <c r="AC3435" s="1">
        <f t="shared" si="267"/>
        <v>0</v>
      </c>
      <c r="AD3435" s="1">
        <f t="shared" si="268"/>
        <v>0</v>
      </c>
      <c r="AE3435" s="1">
        <f t="shared" si="269"/>
        <v>0</v>
      </c>
    </row>
    <row r="3436" spans="1:31" x14ac:dyDescent="0.25">
      <c r="A3436" t="str">
        <f>B3436&amp;"-"&amp;COUNTIF($B$3:B3436,B3436)</f>
        <v>9955-7</v>
      </c>
      <c r="B3436">
        <v>9955</v>
      </c>
      <c r="C3436" s="18">
        <f>VLOOKUP(A3436,'ADM Details FY17'!$A$3:$D$3515,4,FALSE)</f>
        <v>0</v>
      </c>
      <c r="D3436" s="1">
        <f>VLOOKUP(A3436,'ADM Details FY17'!$A$3:$E$3515,5,FALSE)</f>
        <v>0</v>
      </c>
      <c r="E3436" s="1">
        <f>VLOOKUP(A3436,'ADM Details FY17'!$A$3:$F$3515,6,FALSE)</f>
        <v>0</v>
      </c>
      <c r="F3436" s="1">
        <f>VLOOKUP(A3436,'ADM Details FY17'!$A$3:$G$3515,7,FALSE)</f>
        <v>0</v>
      </c>
      <c r="G3436" s="1">
        <f>VLOOKUP(A3436,'ADM Details FY17'!$A$3:$H$3515,8,FALSE)</f>
        <v>0</v>
      </c>
      <c r="H3436" s="1">
        <f>VLOOKUP(A3436,'ADM Details FY17'!$A$3:$I$3515,9,FALSE)</f>
        <v>0</v>
      </c>
      <c r="I3436" s="1">
        <f>VLOOKUP(A3436,'ADM Details FY17'!$A$3:$J$3517,10,FALSE)</f>
        <v>0</v>
      </c>
      <c r="J3436" s="1">
        <f>VLOOKUP(A3436,'ADM Details FY17'!$A$3:$K$3515,11,FALSE)</f>
        <v>0</v>
      </c>
      <c r="K3436" s="1">
        <f>VLOOKUP(A3436,'ADM Details FY17'!$A$3:$M$3515,13,FALSE)</f>
        <v>0</v>
      </c>
      <c r="L3436" s="1">
        <f>VLOOKUP(A3436,'ADM Details FY17'!$A$3:$O$3515,15,FALSE)</f>
        <v>0</v>
      </c>
      <c r="M3436" s="1">
        <f>VLOOKUP(A3436,'ADM Details FY17'!$A$3:$P$3515,16,FALSE)</f>
        <v>0</v>
      </c>
      <c r="N3436" s="1">
        <f>VLOOKUP(A3436,'ADM Details FY17'!$A$3:$Q$3515,17,FALSE)</f>
        <v>0</v>
      </c>
      <c r="O3436" s="1">
        <f>VLOOKUP(A3436,'ADM Details FY17'!$A$3:$S$3515,19,FALSE)</f>
        <v>0</v>
      </c>
      <c r="P3436" s="1">
        <f>VLOOKUP(A3436,'ADM Details FY17'!$A$3:$U$3515,21,FALSE)</f>
        <v>0</v>
      </c>
      <c r="Q3436" s="1">
        <f>VLOOKUP(A3436,'ADM Details FY17'!$A$3:$V$3515,22,FALSE)</f>
        <v>0</v>
      </c>
      <c r="R3436" s="1">
        <f>VLOOKUP(A3436,'ADM Details FY17'!$A$3:$W$3515,23,FALSE)</f>
        <v>0</v>
      </c>
      <c r="S3436" s="1">
        <f>VLOOKUP(A3436,'ADM Details FY17'!$A$3:$X$3515,24,FALSE)</f>
        <v>0</v>
      </c>
      <c r="T3436" s="1">
        <f>VLOOKUP(A3436,'ADM Details FY17'!$A$3:$Y$3515,25,FALSE)</f>
        <v>0</v>
      </c>
      <c r="U3436" s="1">
        <f>VLOOKUP(A3436,'ADM Details FY17'!$A$3:$AA$3515,27,FALSE)</f>
        <v>0</v>
      </c>
      <c r="V3436" s="1">
        <f>IFERROR(VLOOKUP(C3436,'eindex _tget pp '!$A$4:$E$615,5,FALSE),0)</f>
        <v>0</v>
      </c>
      <c r="W3436" s="31">
        <f>IFERROR(VLOOKUP(C3436,'eindex _tget pp '!$A$4:$F$615,6,FALSE),0)</f>
        <v>0</v>
      </c>
      <c r="X3436" s="4">
        <f>IFERROR(VLOOKUP(B3436,'eschools 16'!$A$2:$F$25,6,FALSE),1)</f>
        <v>1</v>
      </c>
      <c r="Y3436" s="1">
        <f t="shared" si="265"/>
        <v>0</v>
      </c>
      <c r="Z3436" s="1">
        <f t="shared" si="266"/>
        <v>0</v>
      </c>
      <c r="AA3436" s="31">
        <f>IFERROR(VLOOKUP(C3436,'eindex _tget pp '!$A$4:$G$615,7,FALSE),0)</f>
        <v>0</v>
      </c>
      <c r="AB3436" s="1">
        <f>VLOOKUP(A3436,'ADM Details FY17'!$A$3:$AB$3515,28,FALSE)</f>
        <v>0</v>
      </c>
      <c r="AC3436" s="1">
        <f t="shared" si="267"/>
        <v>0</v>
      </c>
      <c r="AD3436" s="1">
        <f t="shared" si="268"/>
        <v>0</v>
      </c>
      <c r="AE3436" s="1">
        <f t="shared" si="269"/>
        <v>0</v>
      </c>
    </row>
    <row r="3437" spans="1:31" x14ac:dyDescent="0.25">
      <c r="A3437" t="str">
        <f>B3437&amp;"-"&amp;COUNTIF($B$3:B3437,B3437)</f>
        <v>9955-8</v>
      </c>
      <c r="B3437">
        <v>9955</v>
      </c>
      <c r="C3437" s="18">
        <f>VLOOKUP(A3437,'ADM Details FY17'!$A$3:$D$3515,4,FALSE)</f>
        <v>0</v>
      </c>
      <c r="D3437" s="1">
        <f>VLOOKUP(A3437,'ADM Details FY17'!$A$3:$E$3515,5,FALSE)</f>
        <v>0</v>
      </c>
      <c r="E3437" s="1">
        <f>VLOOKUP(A3437,'ADM Details FY17'!$A$3:$F$3515,6,FALSE)</f>
        <v>0</v>
      </c>
      <c r="F3437" s="1">
        <f>VLOOKUP(A3437,'ADM Details FY17'!$A$3:$G$3515,7,FALSE)</f>
        <v>0</v>
      </c>
      <c r="G3437" s="1">
        <f>VLOOKUP(A3437,'ADM Details FY17'!$A$3:$H$3515,8,FALSE)</f>
        <v>0</v>
      </c>
      <c r="H3437" s="1">
        <f>VLOOKUP(A3437,'ADM Details FY17'!$A$3:$I$3515,9,FALSE)</f>
        <v>0</v>
      </c>
      <c r="I3437" s="1">
        <f>VLOOKUP(A3437,'ADM Details FY17'!$A$3:$J$3517,10,FALSE)</f>
        <v>0</v>
      </c>
      <c r="J3437" s="1">
        <f>VLOOKUP(A3437,'ADM Details FY17'!$A$3:$K$3515,11,FALSE)</f>
        <v>0</v>
      </c>
      <c r="K3437" s="1">
        <f>VLOOKUP(A3437,'ADM Details FY17'!$A$3:$M$3515,13,FALSE)</f>
        <v>0</v>
      </c>
      <c r="L3437" s="1">
        <f>VLOOKUP(A3437,'ADM Details FY17'!$A$3:$O$3515,15,FALSE)</f>
        <v>0</v>
      </c>
      <c r="M3437" s="1">
        <f>VLOOKUP(A3437,'ADM Details FY17'!$A$3:$P$3515,16,FALSE)</f>
        <v>0</v>
      </c>
      <c r="N3437" s="1">
        <f>VLOOKUP(A3437,'ADM Details FY17'!$A$3:$Q$3515,17,FALSE)</f>
        <v>0</v>
      </c>
      <c r="O3437" s="1">
        <f>VLOOKUP(A3437,'ADM Details FY17'!$A$3:$S$3515,19,FALSE)</f>
        <v>0</v>
      </c>
      <c r="P3437" s="1">
        <f>VLOOKUP(A3437,'ADM Details FY17'!$A$3:$U$3515,21,FALSE)</f>
        <v>0</v>
      </c>
      <c r="Q3437" s="1">
        <f>VLOOKUP(A3437,'ADM Details FY17'!$A$3:$V$3515,22,FALSE)</f>
        <v>0</v>
      </c>
      <c r="R3437" s="1">
        <f>VLOOKUP(A3437,'ADM Details FY17'!$A$3:$W$3515,23,FALSE)</f>
        <v>0</v>
      </c>
      <c r="S3437" s="1">
        <f>VLOOKUP(A3437,'ADM Details FY17'!$A$3:$X$3515,24,FALSE)</f>
        <v>0</v>
      </c>
      <c r="T3437" s="1">
        <f>VLOOKUP(A3437,'ADM Details FY17'!$A$3:$Y$3515,25,FALSE)</f>
        <v>0</v>
      </c>
      <c r="U3437" s="1">
        <f>VLOOKUP(A3437,'ADM Details FY17'!$A$3:$AA$3515,27,FALSE)</f>
        <v>0</v>
      </c>
      <c r="V3437" s="1">
        <f>IFERROR(VLOOKUP(C3437,'eindex _tget pp '!$A$4:$E$615,5,FALSE),0)</f>
        <v>0</v>
      </c>
      <c r="W3437" s="31">
        <f>IFERROR(VLOOKUP(C3437,'eindex _tget pp '!$A$4:$F$615,6,FALSE),0)</f>
        <v>0</v>
      </c>
      <c r="X3437" s="4">
        <f>IFERROR(VLOOKUP(B3437,'eschools 16'!$A$2:$F$25,6,FALSE),1)</f>
        <v>1</v>
      </c>
      <c r="Y3437" s="1">
        <f t="shared" si="265"/>
        <v>0</v>
      </c>
      <c r="Z3437" s="1">
        <f t="shared" si="266"/>
        <v>0</v>
      </c>
      <c r="AA3437" s="31">
        <f>IFERROR(VLOOKUP(C3437,'eindex _tget pp '!$A$4:$G$615,7,FALSE),0)</f>
        <v>0</v>
      </c>
      <c r="AB3437" s="1">
        <f>VLOOKUP(A3437,'ADM Details FY17'!$A$3:$AB$3515,28,FALSE)</f>
        <v>0</v>
      </c>
      <c r="AC3437" s="1">
        <f t="shared" si="267"/>
        <v>0</v>
      </c>
      <c r="AD3437" s="1">
        <f t="shared" si="268"/>
        <v>0</v>
      </c>
      <c r="AE3437" s="1">
        <f t="shared" si="269"/>
        <v>0</v>
      </c>
    </row>
    <row r="3438" spans="1:31" x14ac:dyDescent="0.25">
      <c r="A3438" t="str">
        <f>B3438&amp;"-"&amp;COUNTIF($B$3:B3438,B3438)</f>
        <v>9957-1</v>
      </c>
      <c r="B3438">
        <v>9957</v>
      </c>
      <c r="C3438" s="18">
        <f>VLOOKUP(A3438,'ADM Details FY17'!$A$3:$D$3515,4,FALSE)</f>
        <v>43844</v>
      </c>
      <c r="D3438" s="1">
        <f>VLOOKUP(A3438,'ADM Details FY17'!$A$3:$E$3515,5,FALSE)</f>
        <v>367.86</v>
      </c>
      <c r="E3438" s="1">
        <f>VLOOKUP(A3438,'ADM Details FY17'!$A$3:$F$3515,6,FALSE)</f>
        <v>6</v>
      </c>
      <c r="F3438" s="1">
        <f>VLOOKUP(A3438,'ADM Details FY17'!$A$3:$G$3515,7,FALSE)</f>
        <v>18.57</v>
      </c>
      <c r="G3438" s="1">
        <f>VLOOKUP(A3438,'ADM Details FY17'!$A$3:$H$3515,8,FALSE)</f>
        <v>4</v>
      </c>
      <c r="H3438" s="1">
        <f>VLOOKUP(A3438,'ADM Details FY17'!$A$3:$I$3515,9,FALSE)</f>
        <v>0</v>
      </c>
      <c r="I3438" s="1">
        <f>VLOOKUP(A3438,'ADM Details FY17'!$A$3:$J$3517,10,FALSE)</f>
        <v>0</v>
      </c>
      <c r="J3438" s="1">
        <f>VLOOKUP(A3438,'ADM Details FY17'!$A$3:$K$3515,11,FALSE)</f>
        <v>1</v>
      </c>
      <c r="K3438" s="1">
        <f>VLOOKUP(A3438,'ADM Details FY17'!$A$3:$M$3515,13,FALSE)</f>
        <v>367.86</v>
      </c>
      <c r="L3438" s="1">
        <f>VLOOKUP(A3438,'ADM Details FY17'!$A$3:$O$3515,15,FALSE)</f>
        <v>0</v>
      </c>
      <c r="M3438" s="1">
        <f>VLOOKUP(A3438,'ADM Details FY17'!$A$3:$P$3515,16,FALSE)</f>
        <v>0</v>
      </c>
      <c r="N3438" s="1">
        <f>VLOOKUP(A3438,'ADM Details FY17'!$A$3:$Q$3515,17,FALSE)</f>
        <v>0</v>
      </c>
      <c r="O3438" s="1">
        <f>VLOOKUP(A3438,'ADM Details FY17'!$A$3:$S$3515,19,FALSE)</f>
        <v>192.13</v>
      </c>
      <c r="P3438" s="1">
        <f>VLOOKUP(A3438,'ADM Details FY17'!$A$3:$U$3515,21,FALSE)</f>
        <v>0</v>
      </c>
      <c r="Q3438" s="1">
        <f>VLOOKUP(A3438,'ADM Details FY17'!$A$3:$V$3515,22,FALSE)</f>
        <v>0</v>
      </c>
      <c r="R3438" s="1">
        <f>VLOOKUP(A3438,'ADM Details FY17'!$A$3:$W$3515,23,FALSE)</f>
        <v>0</v>
      </c>
      <c r="S3438" s="1">
        <f>VLOOKUP(A3438,'ADM Details FY17'!$A$3:$X$3515,24,FALSE)</f>
        <v>0</v>
      </c>
      <c r="T3438" s="1">
        <f>VLOOKUP(A3438,'ADM Details FY17'!$A$3:$Y$3515,25,FALSE)</f>
        <v>0</v>
      </c>
      <c r="U3438" s="1">
        <f>VLOOKUP(A3438,'ADM Details FY17'!$A$3:$AA$3515,27,FALSE)</f>
        <v>0</v>
      </c>
      <c r="V3438" s="1">
        <f>IFERROR(VLOOKUP(C3438,'eindex _tget pp '!$A$4:$E$615,5,FALSE),0)</f>
        <v>1635.2245477017691</v>
      </c>
      <c r="W3438" s="31">
        <f>IFERROR(VLOOKUP(C3438,'eindex _tget pp '!$A$4:$F$615,6,FALSE),0)</f>
        <v>3.3804575904999998</v>
      </c>
      <c r="X3438" s="4">
        <f>IFERROR(VLOOKUP(B3438,'eschools 16'!$A$2:$F$25,6,FALSE),1)</f>
        <v>1</v>
      </c>
      <c r="Y3438" s="1">
        <f t="shared" si="265"/>
        <v>150383.43</v>
      </c>
      <c r="Z3438" s="1">
        <f t="shared" si="266"/>
        <v>338241.56</v>
      </c>
      <c r="AA3438" s="31">
        <f>IFERROR(VLOOKUP(C3438,'eindex _tget pp '!$A$4:$G$615,7,FALSE),0)</f>
        <v>0.84118838500000004</v>
      </c>
      <c r="AB3438" s="1">
        <f>VLOOKUP(A3438,'ADM Details FY17'!$A$3:$AB$3515,28,FALSE)</f>
        <v>0</v>
      </c>
      <c r="AC3438" s="1">
        <f t="shared" si="267"/>
        <v>0</v>
      </c>
      <c r="AD3438" s="1">
        <f t="shared" si="268"/>
        <v>367.86</v>
      </c>
      <c r="AE3438" s="1">
        <f t="shared" si="269"/>
        <v>55179</v>
      </c>
    </row>
    <row r="3439" spans="1:31" x14ac:dyDescent="0.25">
      <c r="A3439" t="str">
        <f>B3439&amp;"-"&amp;COUNTIF($B$3:B3439,B3439)</f>
        <v>9957-2</v>
      </c>
      <c r="B3439">
        <v>9957</v>
      </c>
      <c r="C3439" s="18">
        <f>VLOOKUP(A3439,'ADM Details FY17'!$A$3:$D$3515,4,FALSE)</f>
        <v>48736</v>
      </c>
      <c r="D3439" s="1">
        <f>VLOOKUP(A3439,'ADM Details FY17'!$A$3:$E$3515,5,FALSE)</f>
        <v>8</v>
      </c>
      <c r="E3439" s="1">
        <f>VLOOKUP(A3439,'ADM Details FY17'!$A$3:$F$3515,6,FALSE)</f>
        <v>0</v>
      </c>
      <c r="F3439" s="1">
        <f>VLOOKUP(A3439,'ADM Details FY17'!$A$3:$G$3515,7,FALSE)</f>
        <v>0</v>
      </c>
      <c r="G3439" s="1">
        <f>VLOOKUP(A3439,'ADM Details FY17'!$A$3:$H$3515,8,FALSE)</f>
        <v>0</v>
      </c>
      <c r="H3439" s="1">
        <f>VLOOKUP(A3439,'ADM Details FY17'!$A$3:$I$3515,9,FALSE)</f>
        <v>0</v>
      </c>
      <c r="I3439" s="1">
        <f>VLOOKUP(A3439,'ADM Details FY17'!$A$3:$J$3517,10,FALSE)</f>
        <v>0</v>
      </c>
      <c r="J3439" s="1">
        <f>VLOOKUP(A3439,'ADM Details FY17'!$A$3:$K$3515,11,FALSE)</f>
        <v>0</v>
      </c>
      <c r="K3439" s="1">
        <f>VLOOKUP(A3439,'ADM Details FY17'!$A$3:$M$3515,13,FALSE)</f>
        <v>8</v>
      </c>
      <c r="L3439" s="1">
        <f>VLOOKUP(A3439,'ADM Details FY17'!$A$3:$O$3515,15,FALSE)</f>
        <v>0</v>
      </c>
      <c r="M3439" s="1">
        <f>VLOOKUP(A3439,'ADM Details FY17'!$A$3:$P$3515,16,FALSE)</f>
        <v>0</v>
      </c>
      <c r="N3439" s="1">
        <f>VLOOKUP(A3439,'ADM Details FY17'!$A$3:$Q$3515,17,FALSE)</f>
        <v>0</v>
      </c>
      <c r="O3439" s="1">
        <f>VLOOKUP(A3439,'ADM Details FY17'!$A$3:$S$3515,19,FALSE)</f>
        <v>4</v>
      </c>
      <c r="P3439" s="1">
        <f>VLOOKUP(A3439,'ADM Details FY17'!$A$3:$U$3515,21,FALSE)</f>
        <v>0</v>
      </c>
      <c r="Q3439" s="1">
        <f>VLOOKUP(A3439,'ADM Details FY17'!$A$3:$V$3515,22,FALSE)</f>
        <v>0</v>
      </c>
      <c r="R3439" s="1">
        <f>VLOOKUP(A3439,'ADM Details FY17'!$A$3:$W$3515,23,FALSE)</f>
        <v>0</v>
      </c>
      <c r="S3439" s="1">
        <f>VLOOKUP(A3439,'ADM Details FY17'!$A$3:$X$3515,24,FALSE)</f>
        <v>0</v>
      </c>
      <c r="T3439" s="1">
        <f>VLOOKUP(A3439,'ADM Details FY17'!$A$3:$Y$3515,25,FALSE)</f>
        <v>0</v>
      </c>
      <c r="U3439" s="1">
        <f>VLOOKUP(A3439,'ADM Details FY17'!$A$3:$AA$3515,27,FALSE)</f>
        <v>0</v>
      </c>
      <c r="V3439" s="1">
        <f>IFERROR(VLOOKUP(C3439,'eindex _tget pp '!$A$4:$E$615,5,FALSE),0)</f>
        <v>1118.8489355616391</v>
      </c>
      <c r="W3439" s="31">
        <f>IFERROR(VLOOKUP(C3439,'eindex _tget pp '!$A$4:$F$615,6,FALSE),0)</f>
        <v>4.2330263958999996</v>
      </c>
      <c r="X3439" s="4">
        <f>IFERROR(VLOOKUP(B3439,'eschools 16'!$A$2:$F$25,6,FALSE),1)</f>
        <v>1</v>
      </c>
      <c r="Y3439" s="1">
        <f t="shared" si="265"/>
        <v>2237.6999999999998</v>
      </c>
      <c r="Z3439" s="1">
        <f t="shared" si="266"/>
        <v>9211.07</v>
      </c>
      <c r="AA3439" s="31">
        <f>IFERROR(VLOOKUP(C3439,'eindex _tget pp '!$A$4:$G$615,7,FALSE),0)</f>
        <v>0.68086584000000006</v>
      </c>
      <c r="AB3439" s="1">
        <f>VLOOKUP(A3439,'ADM Details FY17'!$A$3:$AB$3515,28,FALSE)</f>
        <v>0</v>
      </c>
      <c r="AC3439" s="1">
        <f t="shared" si="267"/>
        <v>0</v>
      </c>
      <c r="AD3439" s="1">
        <f t="shared" si="268"/>
        <v>8</v>
      </c>
      <c r="AE3439" s="1">
        <f t="shared" si="269"/>
        <v>1200</v>
      </c>
    </row>
    <row r="3440" spans="1:31" x14ac:dyDescent="0.25">
      <c r="A3440" t="str">
        <f>B3440&amp;"-"&amp;COUNTIF($B$3:B3440,B3440)</f>
        <v>9957-3</v>
      </c>
      <c r="B3440">
        <v>9957</v>
      </c>
      <c r="C3440" s="18">
        <f>VLOOKUP(A3440,'ADM Details FY17'!$A$3:$D$3515,4,FALSE)</f>
        <v>48694</v>
      </c>
      <c r="D3440" s="1">
        <f>VLOOKUP(A3440,'ADM Details FY17'!$A$3:$E$3515,5,FALSE)</f>
        <v>14.11</v>
      </c>
      <c r="E3440" s="1">
        <f>VLOOKUP(A3440,'ADM Details FY17'!$A$3:$F$3515,6,FALSE)</f>
        <v>2</v>
      </c>
      <c r="F3440" s="1">
        <f>VLOOKUP(A3440,'ADM Details FY17'!$A$3:$G$3515,7,FALSE)</f>
        <v>1</v>
      </c>
      <c r="G3440" s="1">
        <f>VLOOKUP(A3440,'ADM Details FY17'!$A$3:$H$3515,8,FALSE)</f>
        <v>0</v>
      </c>
      <c r="H3440" s="1">
        <f>VLOOKUP(A3440,'ADM Details FY17'!$A$3:$I$3515,9,FALSE)</f>
        <v>0</v>
      </c>
      <c r="I3440" s="1">
        <f>VLOOKUP(A3440,'ADM Details FY17'!$A$3:$J$3517,10,FALSE)</f>
        <v>0</v>
      </c>
      <c r="J3440" s="1">
        <f>VLOOKUP(A3440,'ADM Details FY17'!$A$3:$K$3515,11,FALSE)</f>
        <v>0</v>
      </c>
      <c r="K3440" s="1">
        <f>VLOOKUP(A3440,'ADM Details FY17'!$A$3:$M$3515,13,FALSE)</f>
        <v>14.11</v>
      </c>
      <c r="L3440" s="1">
        <f>VLOOKUP(A3440,'ADM Details FY17'!$A$3:$O$3515,15,FALSE)</f>
        <v>0</v>
      </c>
      <c r="M3440" s="1">
        <f>VLOOKUP(A3440,'ADM Details FY17'!$A$3:$P$3515,16,FALSE)</f>
        <v>0</v>
      </c>
      <c r="N3440" s="1">
        <f>VLOOKUP(A3440,'ADM Details FY17'!$A$3:$Q$3515,17,FALSE)</f>
        <v>0</v>
      </c>
      <c r="O3440" s="1">
        <f>VLOOKUP(A3440,'ADM Details FY17'!$A$3:$S$3515,19,FALSE)</f>
        <v>9.11</v>
      </c>
      <c r="P3440" s="1">
        <f>VLOOKUP(A3440,'ADM Details FY17'!$A$3:$U$3515,21,FALSE)</f>
        <v>0</v>
      </c>
      <c r="Q3440" s="1">
        <f>VLOOKUP(A3440,'ADM Details FY17'!$A$3:$V$3515,22,FALSE)</f>
        <v>0</v>
      </c>
      <c r="R3440" s="1">
        <f>VLOOKUP(A3440,'ADM Details FY17'!$A$3:$W$3515,23,FALSE)</f>
        <v>0</v>
      </c>
      <c r="S3440" s="1">
        <f>VLOOKUP(A3440,'ADM Details FY17'!$A$3:$X$3515,24,FALSE)</f>
        <v>0</v>
      </c>
      <c r="T3440" s="1">
        <f>VLOOKUP(A3440,'ADM Details FY17'!$A$3:$Y$3515,25,FALSE)</f>
        <v>0</v>
      </c>
      <c r="U3440" s="1">
        <f>VLOOKUP(A3440,'ADM Details FY17'!$A$3:$AA$3515,27,FALSE)</f>
        <v>0</v>
      </c>
      <c r="V3440" s="1">
        <f>IFERROR(VLOOKUP(C3440,'eindex _tget pp '!$A$4:$E$615,5,FALSE),0)</f>
        <v>1248.7247346686736</v>
      </c>
      <c r="W3440" s="31">
        <f>IFERROR(VLOOKUP(C3440,'eindex _tget pp '!$A$4:$F$615,6,FALSE),0)</f>
        <v>3.9918988903999999</v>
      </c>
      <c r="X3440" s="4">
        <f>IFERROR(VLOOKUP(B3440,'eschools 16'!$A$2:$F$25,6,FALSE),1)</f>
        <v>1</v>
      </c>
      <c r="Y3440" s="1">
        <f t="shared" si="265"/>
        <v>4404.88</v>
      </c>
      <c r="Z3440" s="1">
        <f t="shared" si="266"/>
        <v>15320.59</v>
      </c>
      <c r="AA3440" s="31">
        <f>IFERROR(VLOOKUP(C3440,'eindex _tget pp '!$A$4:$G$615,7,FALSE),0)</f>
        <v>0.78548638900000001</v>
      </c>
      <c r="AB3440" s="1">
        <f>VLOOKUP(A3440,'ADM Details FY17'!$A$3:$AB$3515,28,FALSE)</f>
        <v>0</v>
      </c>
      <c r="AC3440" s="1">
        <f t="shared" si="267"/>
        <v>0</v>
      </c>
      <c r="AD3440" s="1">
        <f t="shared" si="268"/>
        <v>14.11</v>
      </c>
      <c r="AE3440" s="1">
        <f t="shared" si="269"/>
        <v>2116.5</v>
      </c>
    </row>
    <row r="3441" spans="1:31" x14ac:dyDescent="0.25">
      <c r="A3441" t="str">
        <f>B3441&amp;"-"&amp;COUNTIF($B$3:B3441,B3441)</f>
        <v>9957-4</v>
      </c>
      <c r="B3441">
        <v>9957</v>
      </c>
      <c r="C3441" s="18">
        <f>VLOOKUP(A3441,'ADM Details FY17'!$A$3:$D$3515,4,FALSE)</f>
        <v>0</v>
      </c>
      <c r="D3441" s="1">
        <f>VLOOKUP(A3441,'ADM Details FY17'!$A$3:$E$3515,5,FALSE)</f>
        <v>0</v>
      </c>
      <c r="E3441" s="1">
        <f>VLOOKUP(A3441,'ADM Details FY17'!$A$3:$F$3515,6,FALSE)</f>
        <v>0</v>
      </c>
      <c r="F3441" s="1">
        <f>VLOOKUP(A3441,'ADM Details FY17'!$A$3:$G$3515,7,FALSE)</f>
        <v>0</v>
      </c>
      <c r="G3441" s="1">
        <f>VLOOKUP(A3441,'ADM Details FY17'!$A$3:$H$3515,8,FALSE)</f>
        <v>0</v>
      </c>
      <c r="H3441" s="1">
        <f>VLOOKUP(A3441,'ADM Details FY17'!$A$3:$I$3515,9,FALSE)</f>
        <v>0</v>
      </c>
      <c r="I3441" s="1">
        <f>VLOOKUP(A3441,'ADM Details FY17'!$A$3:$J$3517,10,FALSE)</f>
        <v>0</v>
      </c>
      <c r="J3441" s="1">
        <f>VLOOKUP(A3441,'ADM Details FY17'!$A$3:$K$3515,11,FALSE)</f>
        <v>0</v>
      </c>
      <c r="K3441" s="1">
        <f>VLOOKUP(A3441,'ADM Details FY17'!$A$3:$M$3515,13,FALSE)</f>
        <v>0</v>
      </c>
      <c r="L3441" s="1">
        <f>VLOOKUP(A3441,'ADM Details FY17'!$A$3:$O$3515,15,FALSE)</f>
        <v>0</v>
      </c>
      <c r="M3441" s="1">
        <f>VLOOKUP(A3441,'ADM Details FY17'!$A$3:$P$3515,16,FALSE)</f>
        <v>0</v>
      </c>
      <c r="N3441" s="1">
        <f>VLOOKUP(A3441,'ADM Details FY17'!$A$3:$Q$3515,17,FALSE)</f>
        <v>0</v>
      </c>
      <c r="O3441" s="1">
        <f>VLOOKUP(A3441,'ADM Details FY17'!$A$3:$S$3515,19,FALSE)</f>
        <v>0</v>
      </c>
      <c r="P3441" s="1">
        <f>VLOOKUP(A3441,'ADM Details FY17'!$A$3:$U$3515,21,FALSE)</f>
        <v>0</v>
      </c>
      <c r="Q3441" s="1">
        <f>VLOOKUP(A3441,'ADM Details FY17'!$A$3:$V$3515,22,FALSE)</f>
        <v>0</v>
      </c>
      <c r="R3441" s="1">
        <f>VLOOKUP(A3441,'ADM Details FY17'!$A$3:$W$3515,23,FALSE)</f>
        <v>0</v>
      </c>
      <c r="S3441" s="1">
        <f>VLOOKUP(A3441,'ADM Details FY17'!$A$3:$X$3515,24,FALSE)</f>
        <v>0</v>
      </c>
      <c r="T3441" s="1">
        <f>VLOOKUP(A3441,'ADM Details FY17'!$A$3:$Y$3515,25,FALSE)</f>
        <v>0</v>
      </c>
      <c r="U3441" s="1">
        <f>VLOOKUP(A3441,'ADM Details FY17'!$A$3:$AA$3515,27,FALSE)</f>
        <v>0</v>
      </c>
      <c r="V3441" s="1">
        <f>IFERROR(VLOOKUP(C3441,'eindex _tget pp '!$A$4:$E$615,5,FALSE),0)</f>
        <v>0</v>
      </c>
      <c r="W3441" s="31">
        <f>IFERROR(VLOOKUP(C3441,'eindex _tget pp '!$A$4:$F$615,6,FALSE),0)</f>
        <v>0</v>
      </c>
      <c r="X3441" s="4">
        <f>IFERROR(VLOOKUP(B3441,'eschools 16'!$A$2:$F$25,6,FALSE),1)</f>
        <v>1</v>
      </c>
      <c r="Y3441" s="1">
        <f t="shared" si="265"/>
        <v>0</v>
      </c>
      <c r="Z3441" s="1">
        <f t="shared" si="266"/>
        <v>0</v>
      </c>
      <c r="AA3441" s="31">
        <f>IFERROR(VLOOKUP(C3441,'eindex _tget pp '!$A$4:$G$615,7,FALSE),0)</f>
        <v>0</v>
      </c>
      <c r="AB3441" s="1">
        <f>VLOOKUP(A3441,'ADM Details FY17'!$A$3:$AB$3515,28,FALSE)</f>
        <v>0</v>
      </c>
      <c r="AC3441" s="1">
        <f t="shared" si="267"/>
        <v>0</v>
      </c>
      <c r="AD3441" s="1">
        <f t="shared" si="268"/>
        <v>0</v>
      </c>
      <c r="AE3441" s="1">
        <f t="shared" si="269"/>
        <v>0</v>
      </c>
    </row>
    <row r="3442" spans="1:31" x14ac:dyDescent="0.25">
      <c r="A3442" t="str">
        <f>B3442&amp;"-"&amp;COUNTIF($B$3:B3442,B3442)</f>
        <v>9957-5</v>
      </c>
      <c r="B3442">
        <v>9957</v>
      </c>
      <c r="C3442" s="18">
        <f>VLOOKUP(A3442,'ADM Details FY17'!$A$3:$D$3515,4,FALSE)</f>
        <v>0</v>
      </c>
      <c r="D3442" s="1">
        <f>VLOOKUP(A3442,'ADM Details FY17'!$A$3:$E$3515,5,FALSE)</f>
        <v>0</v>
      </c>
      <c r="E3442" s="1">
        <f>VLOOKUP(A3442,'ADM Details FY17'!$A$3:$F$3515,6,FALSE)</f>
        <v>0</v>
      </c>
      <c r="F3442" s="1">
        <f>VLOOKUP(A3442,'ADM Details FY17'!$A$3:$G$3515,7,FALSE)</f>
        <v>0</v>
      </c>
      <c r="G3442" s="1">
        <f>VLOOKUP(A3442,'ADM Details FY17'!$A$3:$H$3515,8,FALSE)</f>
        <v>0</v>
      </c>
      <c r="H3442" s="1">
        <f>VLOOKUP(A3442,'ADM Details FY17'!$A$3:$I$3515,9,FALSE)</f>
        <v>0</v>
      </c>
      <c r="I3442" s="1">
        <f>VLOOKUP(A3442,'ADM Details FY17'!$A$3:$J$3517,10,FALSE)</f>
        <v>0</v>
      </c>
      <c r="J3442" s="1">
        <f>VLOOKUP(A3442,'ADM Details FY17'!$A$3:$K$3515,11,FALSE)</f>
        <v>0</v>
      </c>
      <c r="K3442" s="1">
        <f>VLOOKUP(A3442,'ADM Details FY17'!$A$3:$M$3515,13,FALSE)</f>
        <v>0</v>
      </c>
      <c r="L3442" s="1">
        <f>VLOOKUP(A3442,'ADM Details FY17'!$A$3:$O$3515,15,FALSE)</f>
        <v>0</v>
      </c>
      <c r="M3442" s="1">
        <f>VLOOKUP(A3442,'ADM Details FY17'!$A$3:$P$3515,16,FALSE)</f>
        <v>0</v>
      </c>
      <c r="N3442" s="1">
        <f>VLOOKUP(A3442,'ADM Details FY17'!$A$3:$Q$3515,17,FALSE)</f>
        <v>0</v>
      </c>
      <c r="O3442" s="1">
        <f>VLOOKUP(A3442,'ADM Details FY17'!$A$3:$S$3515,19,FALSE)</f>
        <v>0</v>
      </c>
      <c r="P3442" s="1">
        <f>VLOOKUP(A3442,'ADM Details FY17'!$A$3:$U$3515,21,FALSE)</f>
        <v>0</v>
      </c>
      <c r="Q3442" s="1">
        <f>VLOOKUP(A3442,'ADM Details FY17'!$A$3:$V$3515,22,FALSE)</f>
        <v>0</v>
      </c>
      <c r="R3442" s="1">
        <f>VLOOKUP(A3442,'ADM Details FY17'!$A$3:$W$3515,23,FALSE)</f>
        <v>0</v>
      </c>
      <c r="S3442" s="1">
        <f>VLOOKUP(A3442,'ADM Details FY17'!$A$3:$X$3515,24,FALSE)</f>
        <v>0</v>
      </c>
      <c r="T3442" s="1">
        <f>VLOOKUP(A3442,'ADM Details FY17'!$A$3:$Y$3515,25,FALSE)</f>
        <v>0</v>
      </c>
      <c r="U3442" s="1">
        <f>VLOOKUP(A3442,'ADM Details FY17'!$A$3:$AA$3515,27,FALSE)</f>
        <v>0</v>
      </c>
      <c r="V3442" s="1">
        <f>IFERROR(VLOOKUP(C3442,'eindex _tget pp '!$A$4:$E$615,5,FALSE),0)</f>
        <v>0</v>
      </c>
      <c r="W3442" s="31">
        <f>IFERROR(VLOOKUP(C3442,'eindex _tget pp '!$A$4:$F$615,6,FALSE),0)</f>
        <v>0</v>
      </c>
      <c r="X3442" s="4">
        <f>IFERROR(VLOOKUP(B3442,'eschools 16'!$A$2:$F$25,6,FALSE),1)</f>
        <v>1</v>
      </c>
      <c r="Y3442" s="1">
        <f t="shared" si="265"/>
        <v>0</v>
      </c>
      <c r="Z3442" s="1">
        <f t="shared" si="266"/>
        <v>0</v>
      </c>
      <c r="AA3442" s="31">
        <f>IFERROR(VLOOKUP(C3442,'eindex _tget pp '!$A$4:$G$615,7,FALSE),0)</f>
        <v>0</v>
      </c>
      <c r="AB3442" s="1">
        <f>VLOOKUP(A3442,'ADM Details FY17'!$A$3:$AB$3515,28,FALSE)</f>
        <v>0</v>
      </c>
      <c r="AC3442" s="1">
        <f t="shared" si="267"/>
        <v>0</v>
      </c>
      <c r="AD3442" s="1">
        <f t="shared" si="268"/>
        <v>0</v>
      </c>
      <c r="AE3442" s="1">
        <f t="shared" si="269"/>
        <v>0</v>
      </c>
    </row>
    <row r="3443" spans="1:31" x14ac:dyDescent="0.25">
      <c r="A3443" t="str">
        <f>B3443&amp;"-"&amp;COUNTIF($B$3:B3443,B3443)</f>
        <v>9957-6</v>
      </c>
      <c r="B3443">
        <v>9957</v>
      </c>
      <c r="C3443" s="18">
        <f>VLOOKUP(A3443,'ADM Details FY17'!$A$3:$D$3515,4,FALSE)</f>
        <v>0</v>
      </c>
      <c r="D3443" s="1">
        <f>VLOOKUP(A3443,'ADM Details FY17'!$A$3:$E$3515,5,FALSE)</f>
        <v>0</v>
      </c>
      <c r="E3443" s="1">
        <f>VLOOKUP(A3443,'ADM Details FY17'!$A$3:$F$3515,6,FALSE)</f>
        <v>0</v>
      </c>
      <c r="F3443" s="1">
        <f>VLOOKUP(A3443,'ADM Details FY17'!$A$3:$G$3515,7,FALSE)</f>
        <v>0</v>
      </c>
      <c r="G3443" s="1">
        <f>VLOOKUP(A3443,'ADM Details FY17'!$A$3:$H$3515,8,FALSE)</f>
        <v>0</v>
      </c>
      <c r="H3443" s="1">
        <f>VLOOKUP(A3443,'ADM Details FY17'!$A$3:$I$3515,9,FALSE)</f>
        <v>0</v>
      </c>
      <c r="I3443" s="1">
        <f>VLOOKUP(A3443,'ADM Details FY17'!$A$3:$J$3517,10,FALSE)</f>
        <v>0</v>
      </c>
      <c r="J3443" s="1">
        <f>VLOOKUP(A3443,'ADM Details FY17'!$A$3:$K$3515,11,FALSE)</f>
        <v>0</v>
      </c>
      <c r="K3443" s="1">
        <f>VLOOKUP(A3443,'ADM Details FY17'!$A$3:$M$3515,13,FALSE)</f>
        <v>0</v>
      </c>
      <c r="L3443" s="1">
        <f>VLOOKUP(A3443,'ADM Details FY17'!$A$3:$O$3515,15,FALSE)</f>
        <v>0</v>
      </c>
      <c r="M3443" s="1">
        <f>VLOOKUP(A3443,'ADM Details FY17'!$A$3:$P$3515,16,FALSE)</f>
        <v>0</v>
      </c>
      <c r="N3443" s="1">
        <f>VLOOKUP(A3443,'ADM Details FY17'!$A$3:$Q$3515,17,FALSE)</f>
        <v>0</v>
      </c>
      <c r="O3443" s="1">
        <f>VLOOKUP(A3443,'ADM Details FY17'!$A$3:$S$3515,19,FALSE)</f>
        <v>0</v>
      </c>
      <c r="P3443" s="1">
        <f>VLOOKUP(A3443,'ADM Details FY17'!$A$3:$U$3515,21,FALSE)</f>
        <v>0</v>
      </c>
      <c r="Q3443" s="1">
        <f>VLOOKUP(A3443,'ADM Details FY17'!$A$3:$V$3515,22,FALSE)</f>
        <v>0</v>
      </c>
      <c r="R3443" s="1">
        <f>VLOOKUP(A3443,'ADM Details FY17'!$A$3:$W$3515,23,FALSE)</f>
        <v>0</v>
      </c>
      <c r="S3443" s="1">
        <f>VLOOKUP(A3443,'ADM Details FY17'!$A$3:$X$3515,24,FALSE)</f>
        <v>0</v>
      </c>
      <c r="T3443" s="1">
        <f>VLOOKUP(A3443,'ADM Details FY17'!$A$3:$Y$3515,25,FALSE)</f>
        <v>0</v>
      </c>
      <c r="U3443" s="1">
        <f>VLOOKUP(A3443,'ADM Details FY17'!$A$3:$AA$3515,27,FALSE)</f>
        <v>0</v>
      </c>
      <c r="V3443" s="1">
        <f>IFERROR(VLOOKUP(C3443,'eindex _tget pp '!$A$4:$E$615,5,FALSE),0)</f>
        <v>0</v>
      </c>
      <c r="W3443" s="31">
        <f>IFERROR(VLOOKUP(C3443,'eindex _tget pp '!$A$4:$F$615,6,FALSE),0)</f>
        <v>0</v>
      </c>
      <c r="X3443" s="4">
        <f>IFERROR(VLOOKUP(B3443,'eschools 16'!$A$2:$F$25,6,FALSE),1)</f>
        <v>1</v>
      </c>
      <c r="Y3443" s="1">
        <f t="shared" si="265"/>
        <v>0</v>
      </c>
      <c r="Z3443" s="1">
        <f t="shared" si="266"/>
        <v>0</v>
      </c>
      <c r="AA3443" s="31">
        <f>IFERROR(VLOOKUP(C3443,'eindex _tget pp '!$A$4:$G$615,7,FALSE),0)</f>
        <v>0</v>
      </c>
      <c r="AB3443" s="1">
        <f>VLOOKUP(A3443,'ADM Details FY17'!$A$3:$AB$3515,28,FALSE)</f>
        <v>0</v>
      </c>
      <c r="AC3443" s="1">
        <f t="shared" si="267"/>
        <v>0</v>
      </c>
      <c r="AD3443" s="1">
        <f t="shared" si="268"/>
        <v>0</v>
      </c>
      <c r="AE3443" s="1">
        <f t="shared" si="269"/>
        <v>0</v>
      </c>
    </row>
    <row r="3444" spans="1:31" x14ac:dyDescent="0.25">
      <c r="A3444" t="str">
        <f>B3444&amp;"-"&amp;COUNTIF($B$3:B3444,B3444)</f>
        <v>9964-1</v>
      </c>
      <c r="B3444">
        <v>9964</v>
      </c>
      <c r="C3444" s="18">
        <f>VLOOKUP(A3444,'ADM Details FY17'!$A$3:$D$3515,4,FALSE)</f>
        <v>61903</v>
      </c>
      <c r="D3444" s="1">
        <f>VLOOKUP(A3444,'ADM Details FY17'!$A$3:$E$3515,5,FALSE)</f>
        <v>1</v>
      </c>
      <c r="E3444" s="1">
        <f>VLOOKUP(A3444,'ADM Details FY17'!$A$3:$F$3515,6,FALSE)</f>
        <v>0</v>
      </c>
      <c r="F3444" s="1">
        <f>VLOOKUP(A3444,'ADM Details FY17'!$A$3:$G$3515,7,FALSE)</f>
        <v>0</v>
      </c>
      <c r="G3444" s="1">
        <f>VLOOKUP(A3444,'ADM Details FY17'!$A$3:$H$3515,8,FALSE)</f>
        <v>0</v>
      </c>
      <c r="H3444" s="1">
        <f>VLOOKUP(A3444,'ADM Details FY17'!$A$3:$I$3515,9,FALSE)</f>
        <v>0</v>
      </c>
      <c r="I3444" s="1">
        <f>VLOOKUP(A3444,'ADM Details FY17'!$A$3:$J$3517,10,FALSE)</f>
        <v>0</v>
      </c>
      <c r="J3444" s="1">
        <f>VLOOKUP(A3444,'ADM Details FY17'!$A$3:$K$3515,11,FALSE)</f>
        <v>0</v>
      </c>
      <c r="K3444" s="1">
        <f>VLOOKUP(A3444,'ADM Details FY17'!$A$3:$M$3515,13,FALSE)</f>
        <v>1</v>
      </c>
      <c r="L3444" s="1">
        <f>VLOOKUP(A3444,'ADM Details FY17'!$A$3:$O$3515,15,FALSE)</f>
        <v>0</v>
      </c>
      <c r="M3444" s="1">
        <f>VLOOKUP(A3444,'ADM Details FY17'!$A$3:$P$3515,16,FALSE)</f>
        <v>0</v>
      </c>
      <c r="N3444" s="1">
        <f>VLOOKUP(A3444,'ADM Details FY17'!$A$3:$Q$3515,17,FALSE)</f>
        <v>0</v>
      </c>
      <c r="O3444" s="1">
        <f>VLOOKUP(A3444,'ADM Details FY17'!$A$3:$S$3515,19,FALSE)</f>
        <v>1</v>
      </c>
      <c r="P3444" s="1">
        <f>VLOOKUP(A3444,'ADM Details FY17'!$A$3:$U$3515,21,FALSE)</f>
        <v>0</v>
      </c>
      <c r="Q3444" s="1">
        <f>VLOOKUP(A3444,'ADM Details FY17'!$A$3:$V$3515,22,FALSE)</f>
        <v>0</v>
      </c>
      <c r="R3444" s="1">
        <f>VLOOKUP(A3444,'ADM Details FY17'!$A$3:$W$3515,23,FALSE)</f>
        <v>0</v>
      </c>
      <c r="S3444" s="1">
        <f>VLOOKUP(A3444,'ADM Details FY17'!$A$3:$X$3515,24,FALSE)</f>
        <v>0</v>
      </c>
      <c r="T3444" s="1">
        <f>VLOOKUP(A3444,'ADM Details FY17'!$A$3:$Y$3515,25,FALSE)</f>
        <v>0</v>
      </c>
      <c r="U3444" s="1">
        <f>VLOOKUP(A3444,'ADM Details FY17'!$A$3:$AA$3515,27,FALSE)</f>
        <v>0</v>
      </c>
      <c r="V3444" s="1">
        <f>IFERROR(VLOOKUP(C3444,'eindex _tget pp '!$A$4:$E$615,5,FALSE),0)</f>
        <v>1090.63953467288</v>
      </c>
      <c r="W3444" s="31">
        <f>IFERROR(VLOOKUP(C3444,'eindex _tget pp '!$A$4:$F$615,6,FALSE),0)</f>
        <v>1.7825999961000001</v>
      </c>
      <c r="X3444" s="4">
        <f>IFERROR(VLOOKUP(B3444,'eschools 16'!$A$2:$F$25,6,FALSE),1)</f>
        <v>1</v>
      </c>
      <c r="Y3444" s="1">
        <f t="shared" si="265"/>
        <v>272.66000000000003</v>
      </c>
      <c r="Z3444" s="1">
        <f t="shared" si="266"/>
        <v>484.87</v>
      </c>
      <c r="AA3444" s="31">
        <f>IFERROR(VLOOKUP(C3444,'eindex _tget pp '!$A$4:$G$615,7,FALSE),0)</f>
        <v>0.70252247300000004</v>
      </c>
      <c r="AB3444" s="1">
        <f>VLOOKUP(A3444,'ADM Details FY17'!$A$3:$AB$3515,28,FALSE)</f>
        <v>0</v>
      </c>
      <c r="AC3444" s="1">
        <f t="shared" si="267"/>
        <v>0</v>
      </c>
      <c r="AD3444" s="1">
        <f t="shared" si="268"/>
        <v>1</v>
      </c>
      <c r="AE3444" s="1">
        <f t="shared" si="269"/>
        <v>150</v>
      </c>
    </row>
    <row r="3445" spans="1:31" x14ac:dyDescent="0.25">
      <c r="A3445" t="str">
        <f>B3445&amp;"-"&amp;COUNTIF($B$3:B3445,B3445)</f>
        <v>9964-2</v>
      </c>
      <c r="B3445">
        <v>9964</v>
      </c>
      <c r="C3445" s="18">
        <f>VLOOKUP(A3445,'ADM Details FY17'!$A$3:$D$3515,4,FALSE)</f>
        <v>49593</v>
      </c>
      <c r="D3445" s="1">
        <f>VLOOKUP(A3445,'ADM Details FY17'!$A$3:$E$3515,5,FALSE)</f>
        <v>5</v>
      </c>
      <c r="E3445" s="1">
        <f>VLOOKUP(A3445,'ADM Details FY17'!$A$3:$F$3515,6,FALSE)</f>
        <v>1.64</v>
      </c>
      <c r="F3445" s="1">
        <f>VLOOKUP(A3445,'ADM Details FY17'!$A$3:$G$3515,7,FALSE)</f>
        <v>1</v>
      </c>
      <c r="G3445" s="1">
        <f>VLOOKUP(A3445,'ADM Details FY17'!$A$3:$H$3515,8,FALSE)</f>
        <v>0</v>
      </c>
      <c r="H3445" s="1">
        <f>VLOOKUP(A3445,'ADM Details FY17'!$A$3:$I$3515,9,FALSE)</f>
        <v>0</v>
      </c>
      <c r="I3445" s="1">
        <f>VLOOKUP(A3445,'ADM Details FY17'!$A$3:$J$3517,10,FALSE)</f>
        <v>0</v>
      </c>
      <c r="J3445" s="1">
        <f>VLOOKUP(A3445,'ADM Details FY17'!$A$3:$K$3515,11,FALSE)</f>
        <v>0</v>
      </c>
      <c r="K3445" s="1">
        <f>VLOOKUP(A3445,'ADM Details FY17'!$A$3:$M$3515,13,FALSE)</f>
        <v>5</v>
      </c>
      <c r="L3445" s="1">
        <f>VLOOKUP(A3445,'ADM Details FY17'!$A$3:$O$3515,15,FALSE)</f>
        <v>0</v>
      </c>
      <c r="M3445" s="1">
        <f>VLOOKUP(A3445,'ADM Details FY17'!$A$3:$P$3515,16,FALSE)</f>
        <v>0</v>
      </c>
      <c r="N3445" s="1">
        <f>VLOOKUP(A3445,'ADM Details FY17'!$A$3:$Q$3515,17,FALSE)</f>
        <v>0</v>
      </c>
      <c r="O3445" s="1">
        <f>VLOOKUP(A3445,'ADM Details FY17'!$A$3:$S$3515,19,FALSE)</f>
        <v>3</v>
      </c>
      <c r="P3445" s="1">
        <f>VLOOKUP(A3445,'ADM Details FY17'!$A$3:$U$3515,21,FALSE)</f>
        <v>0</v>
      </c>
      <c r="Q3445" s="1">
        <f>VLOOKUP(A3445,'ADM Details FY17'!$A$3:$V$3515,22,FALSE)</f>
        <v>0</v>
      </c>
      <c r="R3445" s="1">
        <f>VLOOKUP(A3445,'ADM Details FY17'!$A$3:$W$3515,23,FALSE)</f>
        <v>0</v>
      </c>
      <c r="S3445" s="1">
        <f>VLOOKUP(A3445,'ADM Details FY17'!$A$3:$X$3515,24,FALSE)</f>
        <v>0</v>
      </c>
      <c r="T3445" s="1">
        <f>VLOOKUP(A3445,'ADM Details FY17'!$A$3:$Y$3515,25,FALSE)</f>
        <v>0</v>
      </c>
      <c r="U3445" s="1">
        <f>VLOOKUP(A3445,'ADM Details FY17'!$A$3:$AA$3515,27,FALSE)</f>
        <v>0</v>
      </c>
      <c r="V3445" s="1">
        <f>IFERROR(VLOOKUP(C3445,'eindex _tget pp '!$A$4:$E$615,5,FALSE),0)</f>
        <v>1301.9109853136204</v>
      </c>
      <c r="W3445" s="31">
        <f>IFERROR(VLOOKUP(C3445,'eindex _tget pp '!$A$4:$F$615,6,FALSE),0)</f>
        <v>1.1323218544</v>
      </c>
      <c r="X3445" s="4">
        <f>IFERROR(VLOOKUP(B3445,'eschools 16'!$A$2:$F$25,6,FALSE),1)</f>
        <v>1</v>
      </c>
      <c r="Y3445" s="1">
        <f t="shared" si="265"/>
        <v>1627.39</v>
      </c>
      <c r="Z3445" s="1">
        <f t="shared" si="266"/>
        <v>1539.96</v>
      </c>
      <c r="AA3445" s="31">
        <f>IFERROR(VLOOKUP(C3445,'eindex _tget pp '!$A$4:$G$615,7,FALSE),0)</f>
        <v>0.76870150299999995</v>
      </c>
      <c r="AB3445" s="1">
        <f>VLOOKUP(A3445,'ADM Details FY17'!$A$3:$AB$3515,28,FALSE)</f>
        <v>0</v>
      </c>
      <c r="AC3445" s="1">
        <f t="shared" si="267"/>
        <v>0</v>
      </c>
      <c r="AD3445" s="1">
        <f t="shared" si="268"/>
        <v>5</v>
      </c>
      <c r="AE3445" s="1">
        <f t="shared" si="269"/>
        <v>750</v>
      </c>
    </row>
    <row r="3446" spans="1:31" x14ac:dyDescent="0.25">
      <c r="A3446" t="str">
        <f>B3446&amp;"-"&amp;COUNTIF($B$3:B3446,B3446)</f>
        <v>9964-3</v>
      </c>
      <c r="B3446">
        <v>9964</v>
      </c>
      <c r="C3446" s="18">
        <f>VLOOKUP(A3446,'ADM Details FY17'!$A$3:$D$3515,4,FALSE)</f>
        <v>49619</v>
      </c>
      <c r="D3446" s="1">
        <f>VLOOKUP(A3446,'ADM Details FY17'!$A$3:$E$3515,5,FALSE)</f>
        <v>1</v>
      </c>
      <c r="E3446" s="1">
        <f>VLOOKUP(A3446,'ADM Details FY17'!$A$3:$F$3515,6,FALSE)</f>
        <v>0</v>
      </c>
      <c r="F3446" s="1">
        <f>VLOOKUP(A3446,'ADM Details FY17'!$A$3:$G$3515,7,FALSE)</f>
        <v>0</v>
      </c>
      <c r="G3446" s="1">
        <f>VLOOKUP(A3446,'ADM Details FY17'!$A$3:$H$3515,8,FALSE)</f>
        <v>0</v>
      </c>
      <c r="H3446" s="1">
        <f>VLOOKUP(A3446,'ADM Details FY17'!$A$3:$I$3515,9,FALSE)</f>
        <v>0</v>
      </c>
      <c r="I3446" s="1">
        <f>VLOOKUP(A3446,'ADM Details FY17'!$A$3:$J$3517,10,FALSE)</f>
        <v>0</v>
      </c>
      <c r="J3446" s="1">
        <f>VLOOKUP(A3446,'ADM Details FY17'!$A$3:$K$3515,11,FALSE)</f>
        <v>0</v>
      </c>
      <c r="K3446" s="1">
        <f>VLOOKUP(A3446,'ADM Details FY17'!$A$3:$M$3515,13,FALSE)</f>
        <v>1</v>
      </c>
      <c r="L3446" s="1">
        <f>VLOOKUP(A3446,'ADM Details FY17'!$A$3:$O$3515,15,FALSE)</f>
        <v>0</v>
      </c>
      <c r="M3446" s="1">
        <f>VLOOKUP(A3446,'ADM Details FY17'!$A$3:$P$3515,16,FALSE)</f>
        <v>0</v>
      </c>
      <c r="N3446" s="1">
        <f>VLOOKUP(A3446,'ADM Details FY17'!$A$3:$Q$3515,17,FALSE)</f>
        <v>0</v>
      </c>
      <c r="O3446" s="1">
        <f>VLOOKUP(A3446,'ADM Details FY17'!$A$3:$S$3515,19,FALSE)</f>
        <v>1</v>
      </c>
      <c r="P3446" s="1">
        <f>VLOOKUP(A3446,'ADM Details FY17'!$A$3:$U$3515,21,FALSE)</f>
        <v>0</v>
      </c>
      <c r="Q3446" s="1">
        <f>VLOOKUP(A3446,'ADM Details FY17'!$A$3:$V$3515,22,FALSE)</f>
        <v>0</v>
      </c>
      <c r="R3446" s="1">
        <f>VLOOKUP(A3446,'ADM Details FY17'!$A$3:$W$3515,23,FALSE)</f>
        <v>0</v>
      </c>
      <c r="S3446" s="1">
        <f>VLOOKUP(A3446,'ADM Details FY17'!$A$3:$X$3515,24,FALSE)</f>
        <v>0</v>
      </c>
      <c r="T3446" s="1">
        <f>VLOOKUP(A3446,'ADM Details FY17'!$A$3:$Y$3515,25,FALSE)</f>
        <v>0</v>
      </c>
      <c r="U3446" s="1">
        <f>VLOOKUP(A3446,'ADM Details FY17'!$A$3:$AA$3515,27,FALSE)</f>
        <v>0</v>
      </c>
      <c r="V3446" s="1">
        <f>IFERROR(VLOOKUP(C3446,'eindex _tget pp '!$A$4:$E$615,5,FALSE),0)</f>
        <v>747.94277732286491</v>
      </c>
      <c r="W3446" s="31">
        <f>IFERROR(VLOOKUP(C3446,'eindex _tget pp '!$A$4:$F$615,6,FALSE),0)</f>
        <v>1.1131118453</v>
      </c>
      <c r="X3446" s="4">
        <f>IFERROR(VLOOKUP(B3446,'eschools 16'!$A$2:$F$25,6,FALSE),1)</f>
        <v>1</v>
      </c>
      <c r="Y3446" s="1">
        <f t="shared" si="265"/>
        <v>186.99</v>
      </c>
      <c r="Z3446" s="1">
        <f t="shared" si="266"/>
        <v>302.77</v>
      </c>
      <c r="AA3446" s="31">
        <f>IFERROR(VLOOKUP(C3446,'eindex _tget pp '!$A$4:$G$615,7,FALSE),0)</f>
        <v>0.58680698200000003</v>
      </c>
      <c r="AB3446" s="1">
        <f>VLOOKUP(A3446,'ADM Details FY17'!$A$3:$AB$3515,28,FALSE)</f>
        <v>0</v>
      </c>
      <c r="AC3446" s="1">
        <f t="shared" si="267"/>
        <v>0</v>
      </c>
      <c r="AD3446" s="1">
        <f t="shared" si="268"/>
        <v>1</v>
      </c>
      <c r="AE3446" s="1">
        <f t="shared" si="269"/>
        <v>150</v>
      </c>
    </row>
    <row r="3447" spans="1:31" x14ac:dyDescent="0.25">
      <c r="A3447" t="str">
        <f>B3447&amp;"-"&amp;COUNTIF($B$3:B3447,B3447)</f>
        <v>9964-4</v>
      </c>
      <c r="B3447">
        <v>9964</v>
      </c>
      <c r="C3447" s="18">
        <f>VLOOKUP(A3447,'ADM Details FY17'!$A$3:$D$3515,4,FALSE)</f>
        <v>44149</v>
      </c>
      <c r="D3447" s="1">
        <f>VLOOKUP(A3447,'ADM Details FY17'!$A$3:$E$3515,5,FALSE)</f>
        <v>1.76</v>
      </c>
      <c r="E3447" s="1">
        <f>VLOOKUP(A3447,'ADM Details FY17'!$A$3:$F$3515,6,FALSE)</f>
        <v>0</v>
      </c>
      <c r="F3447" s="1">
        <f>VLOOKUP(A3447,'ADM Details FY17'!$A$3:$G$3515,7,FALSE)</f>
        <v>0</v>
      </c>
      <c r="G3447" s="1">
        <f>VLOOKUP(A3447,'ADM Details FY17'!$A$3:$H$3515,8,FALSE)</f>
        <v>0</v>
      </c>
      <c r="H3447" s="1">
        <f>VLOOKUP(A3447,'ADM Details FY17'!$A$3:$I$3515,9,FALSE)</f>
        <v>0</v>
      </c>
      <c r="I3447" s="1">
        <f>VLOOKUP(A3447,'ADM Details FY17'!$A$3:$J$3517,10,FALSE)</f>
        <v>0</v>
      </c>
      <c r="J3447" s="1">
        <f>VLOOKUP(A3447,'ADM Details FY17'!$A$3:$K$3515,11,FALSE)</f>
        <v>0</v>
      </c>
      <c r="K3447" s="1">
        <f>VLOOKUP(A3447,'ADM Details FY17'!$A$3:$M$3515,13,FALSE)</f>
        <v>1.76</v>
      </c>
      <c r="L3447" s="1">
        <f>VLOOKUP(A3447,'ADM Details FY17'!$A$3:$O$3515,15,FALSE)</f>
        <v>0</v>
      </c>
      <c r="M3447" s="1">
        <f>VLOOKUP(A3447,'ADM Details FY17'!$A$3:$P$3515,16,FALSE)</f>
        <v>0</v>
      </c>
      <c r="N3447" s="1">
        <f>VLOOKUP(A3447,'ADM Details FY17'!$A$3:$Q$3515,17,FALSE)</f>
        <v>0</v>
      </c>
      <c r="O3447" s="1">
        <f>VLOOKUP(A3447,'ADM Details FY17'!$A$3:$S$3515,19,FALSE)</f>
        <v>1.76</v>
      </c>
      <c r="P3447" s="1">
        <f>VLOOKUP(A3447,'ADM Details FY17'!$A$3:$U$3515,21,FALSE)</f>
        <v>0</v>
      </c>
      <c r="Q3447" s="1">
        <f>VLOOKUP(A3447,'ADM Details FY17'!$A$3:$V$3515,22,FALSE)</f>
        <v>0</v>
      </c>
      <c r="R3447" s="1">
        <f>VLOOKUP(A3447,'ADM Details FY17'!$A$3:$W$3515,23,FALSE)</f>
        <v>0</v>
      </c>
      <c r="S3447" s="1">
        <f>VLOOKUP(A3447,'ADM Details FY17'!$A$3:$X$3515,24,FALSE)</f>
        <v>0</v>
      </c>
      <c r="T3447" s="1">
        <f>VLOOKUP(A3447,'ADM Details FY17'!$A$3:$Y$3515,25,FALSE)</f>
        <v>0</v>
      </c>
      <c r="U3447" s="1">
        <f>VLOOKUP(A3447,'ADM Details FY17'!$A$3:$AA$3515,27,FALSE)</f>
        <v>0</v>
      </c>
      <c r="V3447" s="1">
        <f>IFERROR(VLOOKUP(C3447,'eindex _tget pp '!$A$4:$E$615,5,FALSE),0)</f>
        <v>680.83716854561396</v>
      </c>
      <c r="W3447" s="31">
        <f>IFERROR(VLOOKUP(C3447,'eindex _tget pp '!$A$4:$F$615,6,FALSE),0)</f>
        <v>3.9058461202000001</v>
      </c>
      <c r="X3447" s="4">
        <f>IFERROR(VLOOKUP(B3447,'eschools 16'!$A$2:$F$25,6,FALSE),1)</f>
        <v>1</v>
      </c>
      <c r="Y3447" s="1">
        <f t="shared" si="265"/>
        <v>299.57</v>
      </c>
      <c r="Z3447" s="1">
        <f t="shared" si="266"/>
        <v>1869.81</v>
      </c>
      <c r="AA3447" s="31">
        <f>IFERROR(VLOOKUP(C3447,'eindex _tget pp '!$A$4:$G$615,7,FALSE),0)</f>
        <v>0.64503729600000004</v>
      </c>
      <c r="AB3447" s="1">
        <f>VLOOKUP(A3447,'ADM Details FY17'!$A$3:$AB$3515,28,FALSE)</f>
        <v>0</v>
      </c>
      <c r="AC3447" s="1">
        <f t="shared" si="267"/>
        <v>0</v>
      </c>
      <c r="AD3447" s="1">
        <f t="shared" si="268"/>
        <v>1.76</v>
      </c>
      <c r="AE3447" s="1">
        <f t="shared" si="269"/>
        <v>264</v>
      </c>
    </row>
    <row r="3448" spans="1:31" x14ac:dyDescent="0.25">
      <c r="A3448" t="str">
        <f>B3448&amp;"-"&amp;COUNTIF($B$3:B3448,B3448)</f>
        <v>9964-5</v>
      </c>
      <c r="B3448">
        <v>9964</v>
      </c>
      <c r="C3448" s="18">
        <f>VLOOKUP(A3448,'ADM Details FY17'!$A$3:$D$3515,4,FALSE)</f>
        <v>49627</v>
      </c>
      <c r="D3448" s="1">
        <f>VLOOKUP(A3448,'ADM Details FY17'!$A$3:$E$3515,5,FALSE)</f>
        <v>4.03</v>
      </c>
      <c r="E3448" s="1">
        <f>VLOOKUP(A3448,'ADM Details FY17'!$A$3:$F$3515,6,FALSE)</f>
        <v>7.0000000000000007E-2</v>
      </c>
      <c r="F3448" s="1">
        <f>VLOOKUP(A3448,'ADM Details FY17'!$A$3:$G$3515,7,FALSE)</f>
        <v>0</v>
      </c>
      <c r="G3448" s="1">
        <f>VLOOKUP(A3448,'ADM Details FY17'!$A$3:$H$3515,8,FALSE)</f>
        <v>0</v>
      </c>
      <c r="H3448" s="1">
        <f>VLOOKUP(A3448,'ADM Details FY17'!$A$3:$I$3515,9,FALSE)</f>
        <v>0</v>
      </c>
      <c r="I3448" s="1">
        <f>VLOOKUP(A3448,'ADM Details FY17'!$A$3:$J$3517,10,FALSE)</f>
        <v>0.37</v>
      </c>
      <c r="J3448" s="1">
        <f>VLOOKUP(A3448,'ADM Details FY17'!$A$3:$K$3515,11,FALSE)</f>
        <v>0</v>
      </c>
      <c r="K3448" s="1">
        <f>VLOOKUP(A3448,'ADM Details FY17'!$A$3:$M$3515,13,FALSE)</f>
        <v>4.03</v>
      </c>
      <c r="L3448" s="1">
        <f>VLOOKUP(A3448,'ADM Details FY17'!$A$3:$O$3515,15,FALSE)</f>
        <v>0</v>
      </c>
      <c r="M3448" s="1">
        <f>VLOOKUP(A3448,'ADM Details FY17'!$A$3:$P$3515,16,FALSE)</f>
        <v>0</v>
      </c>
      <c r="N3448" s="1">
        <f>VLOOKUP(A3448,'ADM Details FY17'!$A$3:$Q$3515,17,FALSE)</f>
        <v>0</v>
      </c>
      <c r="O3448" s="1">
        <f>VLOOKUP(A3448,'ADM Details FY17'!$A$3:$S$3515,19,FALSE)</f>
        <v>3.55</v>
      </c>
      <c r="P3448" s="1">
        <f>VLOOKUP(A3448,'ADM Details FY17'!$A$3:$U$3515,21,FALSE)</f>
        <v>0</v>
      </c>
      <c r="Q3448" s="1">
        <f>VLOOKUP(A3448,'ADM Details FY17'!$A$3:$V$3515,22,FALSE)</f>
        <v>0</v>
      </c>
      <c r="R3448" s="1">
        <f>VLOOKUP(A3448,'ADM Details FY17'!$A$3:$W$3515,23,FALSE)</f>
        <v>0</v>
      </c>
      <c r="S3448" s="1">
        <f>VLOOKUP(A3448,'ADM Details FY17'!$A$3:$X$3515,24,FALSE)</f>
        <v>0</v>
      </c>
      <c r="T3448" s="1">
        <f>VLOOKUP(A3448,'ADM Details FY17'!$A$3:$Y$3515,25,FALSE)</f>
        <v>0</v>
      </c>
      <c r="U3448" s="1">
        <f>VLOOKUP(A3448,'ADM Details FY17'!$A$3:$AA$3515,27,FALSE)</f>
        <v>0</v>
      </c>
      <c r="V3448" s="1">
        <f>IFERROR(VLOOKUP(C3448,'eindex _tget pp '!$A$4:$E$615,5,FALSE),0)</f>
        <v>1079.5846349911772</v>
      </c>
      <c r="W3448" s="31">
        <f>IFERROR(VLOOKUP(C3448,'eindex _tget pp '!$A$4:$F$615,6,FALSE),0)</f>
        <v>0.99310158839999996</v>
      </c>
      <c r="X3448" s="4">
        <f>IFERROR(VLOOKUP(B3448,'eschools 16'!$A$2:$F$25,6,FALSE),1)</f>
        <v>1</v>
      </c>
      <c r="Y3448" s="1">
        <f t="shared" si="265"/>
        <v>1087.68</v>
      </c>
      <c r="Z3448" s="1">
        <f t="shared" si="266"/>
        <v>1088.5999999999999</v>
      </c>
      <c r="AA3448" s="31">
        <f>IFERROR(VLOOKUP(C3448,'eindex _tget pp '!$A$4:$G$615,7,FALSE),0)</f>
        <v>0.75975829900000003</v>
      </c>
      <c r="AB3448" s="1">
        <f>VLOOKUP(A3448,'ADM Details FY17'!$A$3:$AB$3515,28,FALSE)</f>
        <v>0</v>
      </c>
      <c r="AC3448" s="1">
        <f t="shared" si="267"/>
        <v>0</v>
      </c>
      <c r="AD3448" s="1">
        <f t="shared" si="268"/>
        <v>4.03</v>
      </c>
      <c r="AE3448" s="1">
        <f t="shared" si="269"/>
        <v>604.5</v>
      </c>
    </row>
    <row r="3449" spans="1:31" x14ac:dyDescent="0.25">
      <c r="A3449" t="str">
        <f>B3449&amp;"-"&amp;COUNTIF($B$3:B3449,B3449)</f>
        <v>9964-6</v>
      </c>
      <c r="B3449">
        <v>9964</v>
      </c>
      <c r="C3449" s="18">
        <f>VLOOKUP(A3449,'ADM Details FY17'!$A$3:$D$3515,4,FALSE)</f>
        <v>44461</v>
      </c>
      <c r="D3449" s="1">
        <f>VLOOKUP(A3449,'ADM Details FY17'!$A$3:$E$3515,5,FALSE)</f>
        <v>5.95</v>
      </c>
      <c r="E3449" s="1">
        <f>VLOOKUP(A3449,'ADM Details FY17'!$A$3:$F$3515,6,FALSE)</f>
        <v>0</v>
      </c>
      <c r="F3449" s="1">
        <f>VLOOKUP(A3449,'ADM Details FY17'!$A$3:$G$3515,7,FALSE)</f>
        <v>0.71</v>
      </c>
      <c r="G3449" s="1">
        <f>VLOOKUP(A3449,'ADM Details FY17'!$A$3:$H$3515,8,FALSE)</f>
        <v>0</v>
      </c>
      <c r="H3449" s="1">
        <f>VLOOKUP(A3449,'ADM Details FY17'!$A$3:$I$3515,9,FALSE)</f>
        <v>0</v>
      </c>
      <c r="I3449" s="1">
        <f>VLOOKUP(A3449,'ADM Details FY17'!$A$3:$J$3517,10,FALSE)</f>
        <v>0</v>
      </c>
      <c r="J3449" s="1">
        <f>VLOOKUP(A3449,'ADM Details FY17'!$A$3:$K$3515,11,FALSE)</f>
        <v>0</v>
      </c>
      <c r="K3449" s="1">
        <f>VLOOKUP(A3449,'ADM Details FY17'!$A$3:$M$3515,13,FALSE)</f>
        <v>5.95</v>
      </c>
      <c r="L3449" s="1">
        <f>VLOOKUP(A3449,'ADM Details FY17'!$A$3:$O$3515,15,FALSE)</f>
        <v>0</v>
      </c>
      <c r="M3449" s="1">
        <f>VLOOKUP(A3449,'ADM Details FY17'!$A$3:$P$3515,16,FALSE)</f>
        <v>0</v>
      </c>
      <c r="N3449" s="1">
        <f>VLOOKUP(A3449,'ADM Details FY17'!$A$3:$Q$3515,17,FALSE)</f>
        <v>0</v>
      </c>
      <c r="O3449" s="1">
        <f>VLOOKUP(A3449,'ADM Details FY17'!$A$3:$S$3515,19,FALSE)</f>
        <v>5.95</v>
      </c>
      <c r="P3449" s="1">
        <f>VLOOKUP(A3449,'ADM Details FY17'!$A$3:$U$3515,21,FALSE)</f>
        <v>0</v>
      </c>
      <c r="Q3449" s="1">
        <f>VLOOKUP(A3449,'ADM Details FY17'!$A$3:$V$3515,22,FALSE)</f>
        <v>0</v>
      </c>
      <c r="R3449" s="1">
        <f>VLOOKUP(A3449,'ADM Details FY17'!$A$3:$W$3515,23,FALSE)</f>
        <v>0</v>
      </c>
      <c r="S3449" s="1">
        <f>VLOOKUP(A3449,'ADM Details FY17'!$A$3:$X$3515,24,FALSE)</f>
        <v>0</v>
      </c>
      <c r="T3449" s="1">
        <f>VLOOKUP(A3449,'ADM Details FY17'!$A$3:$Y$3515,25,FALSE)</f>
        <v>0</v>
      </c>
      <c r="U3449" s="1">
        <f>VLOOKUP(A3449,'ADM Details FY17'!$A$3:$AA$3515,27,FALSE)</f>
        <v>0</v>
      </c>
      <c r="V3449" s="1">
        <f>IFERROR(VLOOKUP(C3449,'eindex _tget pp '!$A$4:$E$615,5,FALSE),0)</f>
        <v>1939.6885314103451</v>
      </c>
      <c r="W3449" s="31">
        <f>IFERROR(VLOOKUP(C3449,'eindex _tget pp '!$A$4:$F$615,6,FALSE),0)</f>
        <v>3.5271755337999999</v>
      </c>
      <c r="X3449" s="4">
        <f>IFERROR(VLOOKUP(B3449,'eschools 16'!$A$2:$F$25,6,FALSE),1)</f>
        <v>1</v>
      </c>
      <c r="Y3449" s="1">
        <f t="shared" si="265"/>
        <v>2885.29</v>
      </c>
      <c r="Z3449" s="1">
        <f t="shared" si="266"/>
        <v>5708.38</v>
      </c>
      <c r="AA3449" s="31">
        <f>IFERROR(VLOOKUP(C3449,'eindex _tget pp '!$A$4:$G$615,7,FALSE),0)</f>
        <v>0.78108212099999996</v>
      </c>
      <c r="AB3449" s="1">
        <f>VLOOKUP(A3449,'ADM Details FY17'!$A$3:$AB$3515,28,FALSE)</f>
        <v>0</v>
      </c>
      <c r="AC3449" s="1">
        <f t="shared" si="267"/>
        <v>0</v>
      </c>
      <c r="AD3449" s="1">
        <f t="shared" si="268"/>
        <v>5.95</v>
      </c>
      <c r="AE3449" s="1">
        <f t="shared" si="269"/>
        <v>892.5</v>
      </c>
    </row>
    <row r="3450" spans="1:31" x14ac:dyDescent="0.25">
      <c r="A3450" t="str">
        <f>B3450&amp;"-"&amp;COUNTIF($B$3:B3450,B3450)</f>
        <v>9964-7</v>
      </c>
      <c r="B3450">
        <v>9964</v>
      </c>
      <c r="C3450" s="18">
        <f>VLOOKUP(A3450,'ADM Details FY17'!$A$3:$D$3515,4,FALSE)</f>
        <v>49635</v>
      </c>
      <c r="D3450" s="1">
        <f>VLOOKUP(A3450,'ADM Details FY17'!$A$3:$E$3515,5,FALSE)</f>
        <v>5.84</v>
      </c>
      <c r="E3450" s="1">
        <f>VLOOKUP(A3450,'ADM Details FY17'!$A$3:$F$3515,6,FALSE)</f>
        <v>0</v>
      </c>
      <c r="F3450" s="1">
        <f>VLOOKUP(A3450,'ADM Details FY17'!$A$3:$G$3515,7,FALSE)</f>
        <v>2.5299999999999998</v>
      </c>
      <c r="G3450" s="1">
        <f>VLOOKUP(A3450,'ADM Details FY17'!$A$3:$H$3515,8,FALSE)</f>
        <v>0.93</v>
      </c>
      <c r="H3450" s="1">
        <f>VLOOKUP(A3450,'ADM Details FY17'!$A$3:$I$3515,9,FALSE)</f>
        <v>0</v>
      </c>
      <c r="I3450" s="1">
        <f>VLOOKUP(A3450,'ADM Details FY17'!$A$3:$J$3517,10,FALSE)</f>
        <v>0</v>
      </c>
      <c r="J3450" s="1">
        <f>VLOOKUP(A3450,'ADM Details FY17'!$A$3:$K$3515,11,FALSE)</f>
        <v>0</v>
      </c>
      <c r="K3450" s="1">
        <f>VLOOKUP(A3450,'ADM Details FY17'!$A$3:$M$3515,13,FALSE)</f>
        <v>5.84</v>
      </c>
      <c r="L3450" s="1">
        <f>VLOOKUP(A3450,'ADM Details FY17'!$A$3:$O$3515,15,FALSE)</f>
        <v>0</v>
      </c>
      <c r="M3450" s="1">
        <f>VLOOKUP(A3450,'ADM Details FY17'!$A$3:$P$3515,16,FALSE)</f>
        <v>0</v>
      </c>
      <c r="N3450" s="1">
        <f>VLOOKUP(A3450,'ADM Details FY17'!$A$3:$Q$3515,17,FALSE)</f>
        <v>0</v>
      </c>
      <c r="O3450" s="1">
        <f>VLOOKUP(A3450,'ADM Details FY17'!$A$3:$S$3515,19,FALSE)</f>
        <v>4.84</v>
      </c>
      <c r="P3450" s="1">
        <f>VLOOKUP(A3450,'ADM Details FY17'!$A$3:$U$3515,21,FALSE)</f>
        <v>0</v>
      </c>
      <c r="Q3450" s="1">
        <f>VLOOKUP(A3450,'ADM Details FY17'!$A$3:$V$3515,22,FALSE)</f>
        <v>0</v>
      </c>
      <c r="R3450" s="1">
        <f>VLOOKUP(A3450,'ADM Details FY17'!$A$3:$W$3515,23,FALSE)</f>
        <v>0</v>
      </c>
      <c r="S3450" s="1">
        <f>VLOOKUP(A3450,'ADM Details FY17'!$A$3:$X$3515,24,FALSE)</f>
        <v>0</v>
      </c>
      <c r="T3450" s="1">
        <f>VLOOKUP(A3450,'ADM Details FY17'!$A$3:$Y$3515,25,FALSE)</f>
        <v>0</v>
      </c>
      <c r="U3450" s="1">
        <f>VLOOKUP(A3450,'ADM Details FY17'!$A$3:$AA$3515,27,FALSE)</f>
        <v>0</v>
      </c>
      <c r="V3450" s="1">
        <f>IFERROR(VLOOKUP(C3450,'eindex _tget pp '!$A$4:$E$615,5,FALSE),0)</f>
        <v>1439.6172603335301</v>
      </c>
      <c r="W3450" s="31">
        <f>IFERROR(VLOOKUP(C3450,'eindex _tget pp '!$A$4:$F$615,6,FALSE),0)</f>
        <v>2.3592530795000002</v>
      </c>
      <c r="X3450" s="4">
        <f>IFERROR(VLOOKUP(B3450,'eschools 16'!$A$2:$F$25,6,FALSE),1)</f>
        <v>1</v>
      </c>
      <c r="Y3450" s="1">
        <f t="shared" si="265"/>
        <v>2101.84</v>
      </c>
      <c r="Z3450" s="1">
        <f t="shared" si="266"/>
        <v>3747.63</v>
      </c>
      <c r="AA3450" s="31">
        <f>IFERROR(VLOOKUP(C3450,'eindex _tget pp '!$A$4:$G$615,7,FALSE),0)</f>
        <v>0.83425458799999996</v>
      </c>
      <c r="AB3450" s="1">
        <f>VLOOKUP(A3450,'ADM Details FY17'!$A$3:$AB$3515,28,FALSE)</f>
        <v>0</v>
      </c>
      <c r="AC3450" s="1">
        <f t="shared" si="267"/>
        <v>0</v>
      </c>
      <c r="AD3450" s="1">
        <f t="shared" si="268"/>
        <v>5.84</v>
      </c>
      <c r="AE3450" s="1">
        <f t="shared" si="269"/>
        <v>876</v>
      </c>
    </row>
    <row r="3451" spans="1:31" x14ac:dyDescent="0.25">
      <c r="A3451" t="str">
        <f>B3451&amp;"-"&amp;COUNTIF($B$3:B3451,B3451)</f>
        <v>9964-8</v>
      </c>
      <c r="B3451">
        <v>9964</v>
      </c>
      <c r="C3451" s="18">
        <f>VLOOKUP(A3451,'ADM Details FY17'!$A$3:$D$3515,4,FALSE)</f>
        <v>44669</v>
      </c>
      <c r="D3451" s="1">
        <f>VLOOKUP(A3451,'ADM Details FY17'!$A$3:$E$3515,5,FALSE)</f>
        <v>105.83</v>
      </c>
      <c r="E3451" s="1">
        <f>VLOOKUP(A3451,'ADM Details FY17'!$A$3:$F$3515,6,FALSE)</f>
        <v>2.91</v>
      </c>
      <c r="F3451" s="1">
        <f>VLOOKUP(A3451,'ADM Details FY17'!$A$3:$G$3515,7,FALSE)</f>
        <v>11.66</v>
      </c>
      <c r="G3451" s="1">
        <f>VLOOKUP(A3451,'ADM Details FY17'!$A$3:$H$3515,8,FALSE)</f>
        <v>7.0000000000000007E-2</v>
      </c>
      <c r="H3451" s="1">
        <f>VLOOKUP(A3451,'ADM Details FY17'!$A$3:$I$3515,9,FALSE)</f>
        <v>0</v>
      </c>
      <c r="I3451" s="1">
        <f>VLOOKUP(A3451,'ADM Details FY17'!$A$3:$J$3517,10,FALSE)</f>
        <v>0</v>
      </c>
      <c r="J3451" s="1">
        <f>VLOOKUP(A3451,'ADM Details FY17'!$A$3:$K$3515,11,FALSE)</f>
        <v>0</v>
      </c>
      <c r="K3451" s="1">
        <f>VLOOKUP(A3451,'ADM Details FY17'!$A$3:$M$3515,13,FALSE)</f>
        <v>105.83</v>
      </c>
      <c r="L3451" s="1">
        <f>VLOOKUP(A3451,'ADM Details FY17'!$A$3:$O$3515,15,FALSE)</f>
        <v>0</v>
      </c>
      <c r="M3451" s="1">
        <f>VLOOKUP(A3451,'ADM Details FY17'!$A$3:$P$3515,16,FALSE)</f>
        <v>0</v>
      </c>
      <c r="N3451" s="1">
        <f>VLOOKUP(A3451,'ADM Details FY17'!$A$3:$Q$3515,17,FALSE)</f>
        <v>0</v>
      </c>
      <c r="O3451" s="1">
        <f>VLOOKUP(A3451,'ADM Details FY17'!$A$3:$S$3515,19,FALSE)</f>
        <v>84.1</v>
      </c>
      <c r="P3451" s="1">
        <f>VLOOKUP(A3451,'ADM Details FY17'!$A$3:$U$3515,21,FALSE)</f>
        <v>0</v>
      </c>
      <c r="Q3451" s="1">
        <f>VLOOKUP(A3451,'ADM Details FY17'!$A$3:$V$3515,22,FALSE)</f>
        <v>0</v>
      </c>
      <c r="R3451" s="1">
        <f>VLOOKUP(A3451,'ADM Details FY17'!$A$3:$W$3515,23,FALSE)</f>
        <v>0</v>
      </c>
      <c r="S3451" s="1">
        <f>VLOOKUP(A3451,'ADM Details FY17'!$A$3:$X$3515,24,FALSE)</f>
        <v>0</v>
      </c>
      <c r="T3451" s="1">
        <f>VLOOKUP(A3451,'ADM Details FY17'!$A$3:$Y$3515,25,FALSE)</f>
        <v>0</v>
      </c>
      <c r="U3451" s="1">
        <f>VLOOKUP(A3451,'ADM Details FY17'!$A$3:$AA$3515,27,FALSE)</f>
        <v>0</v>
      </c>
      <c r="V3451" s="1">
        <f>IFERROR(VLOOKUP(C3451,'eindex _tget pp '!$A$4:$E$615,5,FALSE),0)</f>
        <v>1012.1062851511117</v>
      </c>
      <c r="W3451" s="31">
        <f>IFERROR(VLOOKUP(C3451,'eindex _tget pp '!$A$4:$F$615,6,FALSE),0)</f>
        <v>3.0597023222000002</v>
      </c>
      <c r="X3451" s="4">
        <f>IFERROR(VLOOKUP(B3451,'eschools 16'!$A$2:$F$25,6,FALSE),1)</f>
        <v>1</v>
      </c>
      <c r="Y3451" s="1">
        <f t="shared" si="265"/>
        <v>26777.8</v>
      </c>
      <c r="Z3451" s="1">
        <f t="shared" si="266"/>
        <v>88075.86</v>
      </c>
      <c r="AA3451" s="31">
        <f>IFERROR(VLOOKUP(C3451,'eindex _tget pp '!$A$4:$G$615,7,FALSE),0)</f>
        <v>0.75960533500000005</v>
      </c>
      <c r="AB3451" s="1">
        <f>VLOOKUP(A3451,'ADM Details FY17'!$A$3:$AB$3515,28,FALSE)</f>
        <v>0</v>
      </c>
      <c r="AC3451" s="1">
        <f t="shared" si="267"/>
        <v>0</v>
      </c>
      <c r="AD3451" s="1">
        <f t="shared" si="268"/>
        <v>105.83</v>
      </c>
      <c r="AE3451" s="1">
        <f t="shared" si="269"/>
        <v>15874.5</v>
      </c>
    </row>
    <row r="3452" spans="1:31" x14ac:dyDescent="0.25">
      <c r="A3452" t="str">
        <f>B3452&amp;"-"&amp;COUNTIF($B$3:B3452,B3452)</f>
        <v>9964-9</v>
      </c>
      <c r="B3452">
        <v>9964</v>
      </c>
      <c r="C3452" s="18">
        <f>VLOOKUP(A3452,'ADM Details FY17'!$A$3:$D$3515,4,FALSE)</f>
        <v>49668</v>
      </c>
      <c r="D3452" s="1">
        <f>VLOOKUP(A3452,'ADM Details FY17'!$A$3:$E$3515,5,FALSE)</f>
        <v>4</v>
      </c>
      <c r="E3452" s="1">
        <f>VLOOKUP(A3452,'ADM Details FY17'!$A$3:$F$3515,6,FALSE)</f>
        <v>1</v>
      </c>
      <c r="F3452" s="1">
        <f>VLOOKUP(A3452,'ADM Details FY17'!$A$3:$G$3515,7,FALSE)</f>
        <v>0</v>
      </c>
      <c r="G3452" s="1">
        <f>VLOOKUP(A3452,'ADM Details FY17'!$A$3:$H$3515,8,FALSE)</f>
        <v>0</v>
      </c>
      <c r="H3452" s="1">
        <f>VLOOKUP(A3452,'ADM Details FY17'!$A$3:$I$3515,9,FALSE)</f>
        <v>0</v>
      </c>
      <c r="I3452" s="1">
        <f>VLOOKUP(A3452,'ADM Details FY17'!$A$3:$J$3517,10,FALSE)</f>
        <v>0</v>
      </c>
      <c r="J3452" s="1">
        <f>VLOOKUP(A3452,'ADM Details FY17'!$A$3:$K$3515,11,FALSE)</f>
        <v>0</v>
      </c>
      <c r="K3452" s="1">
        <f>VLOOKUP(A3452,'ADM Details FY17'!$A$3:$M$3515,13,FALSE)</f>
        <v>4</v>
      </c>
      <c r="L3452" s="1">
        <f>VLOOKUP(A3452,'ADM Details FY17'!$A$3:$O$3515,15,FALSE)</f>
        <v>0</v>
      </c>
      <c r="M3452" s="1">
        <f>VLOOKUP(A3452,'ADM Details FY17'!$A$3:$P$3515,16,FALSE)</f>
        <v>0</v>
      </c>
      <c r="N3452" s="1">
        <f>VLOOKUP(A3452,'ADM Details FY17'!$A$3:$Q$3515,17,FALSE)</f>
        <v>0</v>
      </c>
      <c r="O3452" s="1">
        <f>VLOOKUP(A3452,'ADM Details FY17'!$A$3:$S$3515,19,FALSE)</f>
        <v>4</v>
      </c>
      <c r="P3452" s="1">
        <f>VLOOKUP(A3452,'ADM Details FY17'!$A$3:$U$3515,21,FALSE)</f>
        <v>0</v>
      </c>
      <c r="Q3452" s="1">
        <f>VLOOKUP(A3452,'ADM Details FY17'!$A$3:$V$3515,22,FALSE)</f>
        <v>0</v>
      </c>
      <c r="R3452" s="1">
        <f>VLOOKUP(A3452,'ADM Details FY17'!$A$3:$W$3515,23,FALSE)</f>
        <v>0</v>
      </c>
      <c r="S3452" s="1">
        <f>VLOOKUP(A3452,'ADM Details FY17'!$A$3:$X$3515,24,FALSE)</f>
        <v>0</v>
      </c>
      <c r="T3452" s="1">
        <f>VLOOKUP(A3452,'ADM Details FY17'!$A$3:$Y$3515,25,FALSE)</f>
        <v>0</v>
      </c>
      <c r="U3452" s="1">
        <f>VLOOKUP(A3452,'ADM Details FY17'!$A$3:$AA$3515,27,FALSE)</f>
        <v>0</v>
      </c>
      <c r="V3452" s="1">
        <f>IFERROR(VLOOKUP(C3452,'eindex _tget pp '!$A$4:$E$615,5,FALSE),0)</f>
        <v>559.57744411485896</v>
      </c>
      <c r="W3452" s="31">
        <f>IFERROR(VLOOKUP(C3452,'eindex _tget pp '!$A$4:$F$615,6,FALSE),0)</f>
        <v>0.95854672860000001</v>
      </c>
      <c r="X3452" s="4">
        <f>IFERROR(VLOOKUP(B3452,'eschools 16'!$A$2:$F$25,6,FALSE),1)</f>
        <v>1</v>
      </c>
      <c r="Y3452" s="1">
        <f t="shared" si="265"/>
        <v>559.58000000000004</v>
      </c>
      <c r="Z3452" s="1">
        <f t="shared" si="266"/>
        <v>1042.9000000000001</v>
      </c>
      <c r="AA3452" s="31">
        <f>IFERROR(VLOOKUP(C3452,'eindex _tget pp '!$A$4:$G$615,7,FALSE),0)</f>
        <v>0.56895798600000003</v>
      </c>
      <c r="AB3452" s="1">
        <f>VLOOKUP(A3452,'ADM Details FY17'!$A$3:$AB$3515,28,FALSE)</f>
        <v>0</v>
      </c>
      <c r="AC3452" s="1">
        <f t="shared" si="267"/>
        <v>0</v>
      </c>
      <c r="AD3452" s="1">
        <f t="shared" si="268"/>
        <v>4</v>
      </c>
      <c r="AE3452" s="1">
        <f t="shared" si="269"/>
        <v>600</v>
      </c>
    </row>
    <row r="3453" spans="1:31" x14ac:dyDescent="0.25">
      <c r="A3453" t="str">
        <f>B3453&amp;"-"&amp;COUNTIF($B$3:B3453,B3453)</f>
        <v>9964-10</v>
      </c>
      <c r="B3453">
        <v>9964</v>
      </c>
      <c r="C3453" s="18">
        <f>VLOOKUP(A3453,'ADM Details FY17'!$A$3:$D$3515,4,FALSE)</f>
        <v>0</v>
      </c>
      <c r="D3453" s="1">
        <f>VLOOKUP(A3453,'ADM Details FY17'!$A$3:$E$3515,5,FALSE)</f>
        <v>0</v>
      </c>
      <c r="E3453" s="1">
        <f>VLOOKUP(A3453,'ADM Details FY17'!$A$3:$F$3515,6,FALSE)</f>
        <v>0</v>
      </c>
      <c r="F3453" s="1">
        <f>VLOOKUP(A3453,'ADM Details FY17'!$A$3:$G$3515,7,FALSE)</f>
        <v>0</v>
      </c>
      <c r="G3453" s="1">
        <f>VLOOKUP(A3453,'ADM Details FY17'!$A$3:$H$3515,8,FALSE)</f>
        <v>0</v>
      </c>
      <c r="H3453" s="1">
        <f>VLOOKUP(A3453,'ADM Details FY17'!$A$3:$I$3515,9,FALSE)</f>
        <v>0</v>
      </c>
      <c r="I3453" s="1">
        <f>VLOOKUP(A3453,'ADM Details FY17'!$A$3:$J$3517,10,FALSE)</f>
        <v>0</v>
      </c>
      <c r="J3453" s="1">
        <f>VLOOKUP(A3453,'ADM Details FY17'!$A$3:$K$3515,11,FALSE)</f>
        <v>0</v>
      </c>
      <c r="K3453" s="1">
        <f>VLOOKUP(A3453,'ADM Details FY17'!$A$3:$M$3515,13,FALSE)</f>
        <v>0</v>
      </c>
      <c r="L3453" s="1">
        <f>VLOOKUP(A3453,'ADM Details FY17'!$A$3:$O$3515,15,FALSE)</f>
        <v>0</v>
      </c>
      <c r="M3453" s="1">
        <f>VLOOKUP(A3453,'ADM Details FY17'!$A$3:$P$3515,16,FALSE)</f>
        <v>0</v>
      </c>
      <c r="N3453" s="1">
        <f>VLOOKUP(A3453,'ADM Details FY17'!$A$3:$Q$3515,17,FALSE)</f>
        <v>0</v>
      </c>
      <c r="O3453" s="1">
        <f>VLOOKUP(A3453,'ADM Details FY17'!$A$3:$S$3515,19,FALSE)</f>
        <v>0</v>
      </c>
      <c r="P3453" s="1">
        <f>VLOOKUP(A3453,'ADM Details FY17'!$A$3:$U$3515,21,FALSE)</f>
        <v>0</v>
      </c>
      <c r="Q3453" s="1">
        <f>VLOOKUP(A3453,'ADM Details FY17'!$A$3:$V$3515,22,FALSE)</f>
        <v>0</v>
      </c>
      <c r="R3453" s="1">
        <f>VLOOKUP(A3453,'ADM Details FY17'!$A$3:$W$3515,23,FALSE)</f>
        <v>0</v>
      </c>
      <c r="S3453" s="1">
        <f>VLOOKUP(A3453,'ADM Details FY17'!$A$3:$X$3515,24,FALSE)</f>
        <v>0</v>
      </c>
      <c r="T3453" s="1">
        <f>VLOOKUP(A3453,'ADM Details FY17'!$A$3:$Y$3515,25,FALSE)</f>
        <v>0</v>
      </c>
      <c r="U3453" s="1">
        <f>VLOOKUP(A3453,'ADM Details FY17'!$A$3:$AA$3515,27,FALSE)</f>
        <v>0</v>
      </c>
      <c r="V3453" s="1">
        <f>IFERROR(VLOOKUP(C3453,'eindex _tget pp '!$A$4:$E$615,5,FALSE),0)</f>
        <v>0</v>
      </c>
      <c r="W3453" s="31">
        <f>IFERROR(VLOOKUP(C3453,'eindex _tget pp '!$A$4:$F$615,6,FALSE),0)</f>
        <v>0</v>
      </c>
      <c r="X3453" s="4">
        <f>IFERROR(VLOOKUP(B3453,'eschools 16'!$A$2:$F$25,6,FALSE),1)</f>
        <v>1</v>
      </c>
      <c r="Y3453" s="1">
        <f t="shared" si="265"/>
        <v>0</v>
      </c>
      <c r="Z3453" s="1">
        <f t="shared" si="266"/>
        <v>0</v>
      </c>
      <c r="AA3453" s="31">
        <f>IFERROR(VLOOKUP(C3453,'eindex _tget pp '!$A$4:$G$615,7,FALSE),0)</f>
        <v>0</v>
      </c>
      <c r="AB3453" s="1">
        <f>VLOOKUP(A3453,'ADM Details FY17'!$A$3:$AB$3515,28,FALSE)</f>
        <v>0</v>
      </c>
      <c r="AC3453" s="1">
        <f t="shared" si="267"/>
        <v>0</v>
      </c>
      <c r="AD3453" s="1">
        <f t="shared" si="268"/>
        <v>0</v>
      </c>
      <c r="AE3453" s="1">
        <f t="shared" si="269"/>
        <v>0</v>
      </c>
    </row>
    <row r="3454" spans="1:31" x14ac:dyDescent="0.25">
      <c r="A3454" t="str">
        <f>B3454&amp;"-"&amp;COUNTIF($B$3:B3454,B3454)</f>
        <v>9964-11</v>
      </c>
      <c r="B3454">
        <v>9964</v>
      </c>
      <c r="C3454" s="18">
        <f>VLOOKUP(A3454,'ADM Details FY17'!$A$3:$D$3515,4,FALSE)</f>
        <v>0</v>
      </c>
      <c r="D3454" s="1">
        <f>VLOOKUP(A3454,'ADM Details FY17'!$A$3:$E$3515,5,FALSE)</f>
        <v>0</v>
      </c>
      <c r="E3454" s="1">
        <f>VLOOKUP(A3454,'ADM Details FY17'!$A$3:$F$3515,6,FALSE)</f>
        <v>0</v>
      </c>
      <c r="F3454" s="1">
        <f>VLOOKUP(A3454,'ADM Details FY17'!$A$3:$G$3515,7,FALSE)</f>
        <v>0</v>
      </c>
      <c r="G3454" s="1">
        <f>VLOOKUP(A3454,'ADM Details FY17'!$A$3:$H$3515,8,FALSE)</f>
        <v>0</v>
      </c>
      <c r="H3454" s="1">
        <f>VLOOKUP(A3454,'ADM Details FY17'!$A$3:$I$3515,9,FALSE)</f>
        <v>0</v>
      </c>
      <c r="I3454" s="1">
        <f>VLOOKUP(A3454,'ADM Details FY17'!$A$3:$J$3517,10,FALSE)</f>
        <v>0</v>
      </c>
      <c r="J3454" s="1">
        <f>VLOOKUP(A3454,'ADM Details FY17'!$A$3:$K$3515,11,FALSE)</f>
        <v>0</v>
      </c>
      <c r="K3454" s="1">
        <f>VLOOKUP(A3454,'ADM Details FY17'!$A$3:$M$3515,13,FALSE)</f>
        <v>0</v>
      </c>
      <c r="L3454" s="1">
        <f>VLOOKUP(A3454,'ADM Details FY17'!$A$3:$O$3515,15,FALSE)</f>
        <v>0</v>
      </c>
      <c r="M3454" s="1">
        <f>VLOOKUP(A3454,'ADM Details FY17'!$A$3:$P$3515,16,FALSE)</f>
        <v>0</v>
      </c>
      <c r="N3454" s="1">
        <f>VLOOKUP(A3454,'ADM Details FY17'!$A$3:$Q$3515,17,FALSE)</f>
        <v>0</v>
      </c>
      <c r="O3454" s="1">
        <f>VLOOKUP(A3454,'ADM Details FY17'!$A$3:$S$3515,19,FALSE)</f>
        <v>0</v>
      </c>
      <c r="P3454" s="1">
        <f>VLOOKUP(A3454,'ADM Details FY17'!$A$3:$U$3515,21,FALSE)</f>
        <v>0</v>
      </c>
      <c r="Q3454" s="1">
        <f>VLOOKUP(A3454,'ADM Details FY17'!$A$3:$V$3515,22,FALSE)</f>
        <v>0</v>
      </c>
      <c r="R3454" s="1">
        <f>VLOOKUP(A3454,'ADM Details FY17'!$A$3:$W$3515,23,FALSE)</f>
        <v>0</v>
      </c>
      <c r="S3454" s="1">
        <f>VLOOKUP(A3454,'ADM Details FY17'!$A$3:$X$3515,24,FALSE)</f>
        <v>0</v>
      </c>
      <c r="T3454" s="1">
        <f>VLOOKUP(A3454,'ADM Details FY17'!$A$3:$Y$3515,25,FALSE)</f>
        <v>0</v>
      </c>
      <c r="U3454" s="1">
        <f>VLOOKUP(A3454,'ADM Details FY17'!$A$3:$AA$3515,27,FALSE)</f>
        <v>0</v>
      </c>
      <c r="V3454" s="1">
        <f>IFERROR(VLOOKUP(C3454,'eindex _tget pp '!$A$4:$E$615,5,FALSE),0)</f>
        <v>0</v>
      </c>
      <c r="W3454" s="31">
        <f>IFERROR(VLOOKUP(C3454,'eindex _tget pp '!$A$4:$F$615,6,FALSE),0)</f>
        <v>0</v>
      </c>
      <c r="X3454" s="4">
        <f>IFERROR(VLOOKUP(B3454,'eschools 16'!$A$2:$F$25,6,FALSE),1)</f>
        <v>1</v>
      </c>
      <c r="Y3454" s="1">
        <f t="shared" si="265"/>
        <v>0</v>
      </c>
      <c r="Z3454" s="1">
        <f t="shared" si="266"/>
        <v>0</v>
      </c>
      <c r="AA3454" s="31">
        <f>IFERROR(VLOOKUP(C3454,'eindex _tget pp '!$A$4:$G$615,7,FALSE),0)</f>
        <v>0</v>
      </c>
      <c r="AB3454" s="1">
        <f>VLOOKUP(A3454,'ADM Details FY17'!$A$3:$AB$3515,28,FALSE)</f>
        <v>0</v>
      </c>
      <c r="AC3454" s="1">
        <f t="shared" si="267"/>
        <v>0</v>
      </c>
      <c r="AD3454" s="1">
        <f t="shared" si="268"/>
        <v>0</v>
      </c>
      <c r="AE3454" s="1">
        <f t="shared" si="269"/>
        <v>0</v>
      </c>
    </row>
    <row r="3455" spans="1:31" x14ac:dyDescent="0.25">
      <c r="A3455" t="str">
        <f>B3455&amp;"-"&amp;COUNTIF($B$3:B3455,B3455)</f>
        <v>9964-12</v>
      </c>
      <c r="B3455">
        <v>9964</v>
      </c>
      <c r="C3455" s="18">
        <f>VLOOKUP(A3455,'ADM Details FY17'!$A$3:$D$3515,4,FALSE)</f>
        <v>0</v>
      </c>
      <c r="D3455" s="1">
        <f>VLOOKUP(A3455,'ADM Details FY17'!$A$3:$E$3515,5,FALSE)</f>
        <v>0</v>
      </c>
      <c r="E3455" s="1">
        <f>VLOOKUP(A3455,'ADM Details FY17'!$A$3:$F$3515,6,FALSE)</f>
        <v>0</v>
      </c>
      <c r="F3455" s="1">
        <f>VLOOKUP(A3455,'ADM Details FY17'!$A$3:$G$3515,7,FALSE)</f>
        <v>0</v>
      </c>
      <c r="G3455" s="1">
        <f>VLOOKUP(A3455,'ADM Details FY17'!$A$3:$H$3515,8,FALSE)</f>
        <v>0</v>
      </c>
      <c r="H3455" s="1">
        <f>VLOOKUP(A3455,'ADM Details FY17'!$A$3:$I$3515,9,FALSE)</f>
        <v>0</v>
      </c>
      <c r="I3455" s="1">
        <f>VLOOKUP(A3455,'ADM Details FY17'!$A$3:$J$3517,10,FALSE)</f>
        <v>0</v>
      </c>
      <c r="J3455" s="1">
        <f>VLOOKUP(A3455,'ADM Details FY17'!$A$3:$K$3515,11,FALSE)</f>
        <v>0</v>
      </c>
      <c r="K3455" s="1">
        <f>VLOOKUP(A3455,'ADM Details FY17'!$A$3:$M$3515,13,FALSE)</f>
        <v>0</v>
      </c>
      <c r="L3455" s="1">
        <f>VLOOKUP(A3455,'ADM Details FY17'!$A$3:$O$3515,15,FALSE)</f>
        <v>0</v>
      </c>
      <c r="M3455" s="1">
        <f>VLOOKUP(A3455,'ADM Details FY17'!$A$3:$P$3515,16,FALSE)</f>
        <v>0</v>
      </c>
      <c r="N3455" s="1">
        <f>VLOOKUP(A3455,'ADM Details FY17'!$A$3:$Q$3515,17,FALSE)</f>
        <v>0</v>
      </c>
      <c r="O3455" s="1">
        <f>VLOOKUP(A3455,'ADM Details FY17'!$A$3:$S$3515,19,FALSE)</f>
        <v>0</v>
      </c>
      <c r="P3455" s="1">
        <f>VLOOKUP(A3455,'ADM Details FY17'!$A$3:$U$3515,21,FALSE)</f>
        <v>0</v>
      </c>
      <c r="Q3455" s="1">
        <f>VLOOKUP(A3455,'ADM Details FY17'!$A$3:$V$3515,22,FALSE)</f>
        <v>0</v>
      </c>
      <c r="R3455" s="1">
        <f>VLOOKUP(A3455,'ADM Details FY17'!$A$3:$W$3515,23,FALSE)</f>
        <v>0</v>
      </c>
      <c r="S3455" s="1">
        <f>VLOOKUP(A3455,'ADM Details FY17'!$A$3:$X$3515,24,FALSE)</f>
        <v>0</v>
      </c>
      <c r="T3455" s="1">
        <f>VLOOKUP(A3455,'ADM Details FY17'!$A$3:$Y$3515,25,FALSE)</f>
        <v>0</v>
      </c>
      <c r="U3455" s="1">
        <f>VLOOKUP(A3455,'ADM Details FY17'!$A$3:$AA$3515,27,FALSE)</f>
        <v>0</v>
      </c>
      <c r="V3455" s="1">
        <f>IFERROR(VLOOKUP(C3455,'eindex _tget pp '!$A$4:$E$615,5,FALSE),0)</f>
        <v>0</v>
      </c>
      <c r="W3455" s="31">
        <f>IFERROR(VLOOKUP(C3455,'eindex _tget pp '!$A$4:$F$615,6,FALSE),0)</f>
        <v>0</v>
      </c>
      <c r="X3455" s="4">
        <f>IFERROR(VLOOKUP(B3455,'eschools 16'!$A$2:$F$25,6,FALSE),1)</f>
        <v>1</v>
      </c>
      <c r="Y3455" s="1">
        <f t="shared" si="265"/>
        <v>0</v>
      </c>
      <c r="Z3455" s="1">
        <f t="shared" si="266"/>
        <v>0</v>
      </c>
      <c r="AA3455" s="31">
        <f>IFERROR(VLOOKUP(C3455,'eindex _tget pp '!$A$4:$G$615,7,FALSE),0)</f>
        <v>0</v>
      </c>
      <c r="AB3455" s="1">
        <f>VLOOKUP(A3455,'ADM Details FY17'!$A$3:$AB$3515,28,FALSE)</f>
        <v>0</v>
      </c>
      <c r="AC3455" s="1">
        <f t="shared" si="267"/>
        <v>0</v>
      </c>
      <c r="AD3455" s="1">
        <f t="shared" si="268"/>
        <v>0</v>
      </c>
      <c r="AE3455" s="1">
        <f t="shared" si="269"/>
        <v>0</v>
      </c>
    </row>
    <row r="3456" spans="1:31" x14ac:dyDescent="0.25">
      <c r="A3456" t="str">
        <f>B3456&amp;"-"&amp;COUNTIF($B$3:B3456,B3456)</f>
        <v>9964-13</v>
      </c>
      <c r="B3456">
        <v>9964</v>
      </c>
      <c r="C3456" s="18">
        <f>VLOOKUP(A3456,'ADM Details FY17'!$A$3:$D$3515,4,FALSE)</f>
        <v>0</v>
      </c>
      <c r="D3456" s="1">
        <f>VLOOKUP(A3456,'ADM Details FY17'!$A$3:$E$3515,5,FALSE)</f>
        <v>0</v>
      </c>
      <c r="E3456" s="1">
        <f>VLOOKUP(A3456,'ADM Details FY17'!$A$3:$F$3515,6,FALSE)</f>
        <v>0</v>
      </c>
      <c r="F3456" s="1">
        <f>VLOOKUP(A3456,'ADM Details FY17'!$A$3:$G$3515,7,FALSE)</f>
        <v>0</v>
      </c>
      <c r="G3456" s="1">
        <f>VLOOKUP(A3456,'ADM Details FY17'!$A$3:$H$3515,8,FALSE)</f>
        <v>0</v>
      </c>
      <c r="H3456" s="1">
        <f>VLOOKUP(A3456,'ADM Details FY17'!$A$3:$I$3515,9,FALSE)</f>
        <v>0</v>
      </c>
      <c r="I3456" s="1">
        <f>VLOOKUP(A3456,'ADM Details FY17'!$A$3:$J$3517,10,FALSE)</f>
        <v>0</v>
      </c>
      <c r="J3456" s="1">
        <f>VLOOKUP(A3456,'ADM Details FY17'!$A$3:$K$3515,11,FALSE)</f>
        <v>0</v>
      </c>
      <c r="K3456" s="1">
        <f>VLOOKUP(A3456,'ADM Details FY17'!$A$3:$M$3515,13,FALSE)</f>
        <v>0</v>
      </c>
      <c r="L3456" s="1">
        <f>VLOOKUP(A3456,'ADM Details FY17'!$A$3:$O$3515,15,FALSE)</f>
        <v>0</v>
      </c>
      <c r="M3456" s="1">
        <f>VLOOKUP(A3456,'ADM Details FY17'!$A$3:$P$3515,16,FALSE)</f>
        <v>0</v>
      </c>
      <c r="N3456" s="1">
        <f>VLOOKUP(A3456,'ADM Details FY17'!$A$3:$Q$3515,17,FALSE)</f>
        <v>0</v>
      </c>
      <c r="O3456" s="1">
        <f>VLOOKUP(A3456,'ADM Details FY17'!$A$3:$S$3515,19,FALSE)</f>
        <v>0</v>
      </c>
      <c r="P3456" s="1">
        <f>VLOOKUP(A3456,'ADM Details FY17'!$A$3:$U$3515,21,FALSE)</f>
        <v>0</v>
      </c>
      <c r="Q3456" s="1">
        <f>VLOOKUP(A3456,'ADM Details FY17'!$A$3:$V$3515,22,FALSE)</f>
        <v>0</v>
      </c>
      <c r="R3456" s="1">
        <f>VLOOKUP(A3456,'ADM Details FY17'!$A$3:$W$3515,23,FALSE)</f>
        <v>0</v>
      </c>
      <c r="S3456" s="1">
        <f>VLOOKUP(A3456,'ADM Details FY17'!$A$3:$X$3515,24,FALSE)</f>
        <v>0</v>
      </c>
      <c r="T3456" s="1">
        <f>VLOOKUP(A3456,'ADM Details FY17'!$A$3:$Y$3515,25,FALSE)</f>
        <v>0</v>
      </c>
      <c r="U3456" s="1">
        <f>VLOOKUP(A3456,'ADM Details FY17'!$A$3:$AA$3515,27,FALSE)</f>
        <v>0</v>
      </c>
      <c r="V3456" s="1">
        <f>IFERROR(VLOOKUP(C3456,'eindex _tget pp '!$A$4:$E$615,5,FALSE),0)</f>
        <v>0</v>
      </c>
      <c r="W3456" s="31">
        <f>IFERROR(VLOOKUP(C3456,'eindex _tget pp '!$A$4:$F$615,6,FALSE),0)</f>
        <v>0</v>
      </c>
      <c r="X3456" s="4">
        <f>IFERROR(VLOOKUP(B3456,'eschools 16'!$A$2:$F$25,6,FALSE),1)</f>
        <v>1</v>
      </c>
      <c r="Y3456" s="1">
        <f t="shared" si="265"/>
        <v>0</v>
      </c>
      <c r="Z3456" s="1">
        <f t="shared" si="266"/>
        <v>0</v>
      </c>
      <c r="AA3456" s="31">
        <f>IFERROR(VLOOKUP(C3456,'eindex _tget pp '!$A$4:$G$615,7,FALSE),0)</f>
        <v>0</v>
      </c>
      <c r="AB3456" s="1">
        <f>VLOOKUP(A3456,'ADM Details FY17'!$A$3:$AB$3515,28,FALSE)</f>
        <v>0</v>
      </c>
      <c r="AC3456" s="1">
        <f t="shared" si="267"/>
        <v>0</v>
      </c>
      <c r="AD3456" s="1">
        <f t="shared" si="268"/>
        <v>0</v>
      </c>
      <c r="AE3456" s="1">
        <f t="shared" si="269"/>
        <v>0</v>
      </c>
    </row>
    <row r="3457" spans="1:31" x14ac:dyDescent="0.25">
      <c r="A3457" t="str">
        <f>B3457&amp;"-"&amp;COUNTIF($B$3:B3457,B3457)</f>
        <v>9964-14</v>
      </c>
      <c r="B3457">
        <v>9964</v>
      </c>
      <c r="C3457" s="18">
        <f>VLOOKUP(A3457,'ADM Details FY17'!$A$3:$D$3515,4,FALSE)</f>
        <v>0</v>
      </c>
      <c r="D3457" s="1">
        <f>VLOOKUP(A3457,'ADM Details FY17'!$A$3:$E$3515,5,FALSE)</f>
        <v>0</v>
      </c>
      <c r="E3457" s="1">
        <f>VLOOKUP(A3457,'ADM Details FY17'!$A$3:$F$3515,6,FALSE)</f>
        <v>0</v>
      </c>
      <c r="F3457" s="1">
        <f>VLOOKUP(A3457,'ADM Details FY17'!$A$3:$G$3515,7,FALSE)</f>
        <v>0</v>
      </c>
      <c r="G3457" s="1">
        <f>VLOOKUP(A3457,'ADM Details FY17'!$A$3:$H$3515,8,FALSE)</f>
        <v>0</v>
      </c>
      <c r="H3457" s="1">
        <f>VLOOKUP(A3457,'ADM Details FY17'!$A$3:$I$3515,9,FALSE)</f>
        <v>0</v>
      </c>
      <c r="I3457" s="1">
        <f>VLOOKUP(A3457,'ADM Details FY17'!$A$3:$J$3517,10,FALSE)</f>
        <v>0</v>
      </c>
      <c r="J3457" s="1">
        <f>VLOOKUP(A3457,'ADM Details FY17'!$A$3:$K$3515,11,FALSE)</f>
        <v>0</v>
      </c>
      <c r="K3457" s="1">
        <f>VLOOKUP(A3457,'ADM Details FY17'!$A$3:$M$3515,13,FALSE)</f>
        <v>0</v>
      </c>
      <c r="L3457" s="1">
        <f>VLOOKUP(A3457,'ADM Details FY17'!$A$3:$O$3515,15,FALSE)</f>
        <v>0</v>
      </c>
      <c r="M3457" s="1">
        <f>VLOOKUP(A3457,'ADM Details FY17'!$A$3:$P$3515,16,FALSE)</f>
        <v>0</v>
      </c>
      <c r="N3457" s="1">
        <f>VLOOKUP(A3457,'ADM Details FY17'!$A$3:$Q$3515,17,FALSE)</f>
        <v>0</v>
      </c>
      <c r="O3457" s="1">
        <f>VLOOKUP(A3457,'ADM Details FY17'!$A$3:$S$3515,19,FALSE)</f>
        <v>0</v>
      </c>
      <c r="P3457" s="1">
        <f>VLOOKUP(A3457,'ADM Details FY17'!$A$3:$U$3515,21,FALSE)</f>
        <v>0</v>
      </c>
      <c r="Q3457" s="1">
        <f>VLOOKUP(A3457,'ADM Details FY17'!$A$3:$V$3515,22,FALSE)</f>
        <v>0</v>
      </c>
      <c r="R3457" s="1">
        <f>VLOOKUP(A3457,'ADM Details FY17'!$A$3:$W$3515,23,FALSE)</f>
        <v>0</v>
      </c>
      <c r="S3457" s="1">
        <f>VLOOKUP(A3457,'ADM Details FY17'!$A$3:$X$3515,24,FALSE)</f>
        <v>0</v>
      </c>
      <c r="T3457" s="1">
        <f>VLOOKUP(A3457,'ADM Details FY17'!$A$3:$Y$3515,25,FALSE)</f>
        <v>0</v>
      </c>
      <c r="U3457" s="1">
        <f>VLOOKUP(A3457,'ADM Details FY17'!$A$3:$AA$3515,27,FALSE)</f>
        <v>0</v>
      </c>
      <c r="V3457" s="1">
        <f>IFERROR(VLOOKUP(C3457,'eindex _tget pp '!$A$4:$E$615,5,FALSE),0)</f>
        <v>0</v>
      </c>
      <c r="W3457" s="31">
        <f>IFERROR(VLOOKUP(C3457,'eindex _tget pp '!$A$4:$F$615,6,FALSE),0)</f>
        <v>0</v>
      </c>
      <c r="X3457" s="4">
        <f>IFERROR(VLOOKUP(B3457,'eschools 16'!$A$2:$F$25,6,FALSE),1)</f>
        <v>1</v>
      </c>
      <c r="Y3457" s="1">
        <f t="shared" si="265"/>
        <v>0</v>
      </c>
      <c r="Z3457" s="1">
        <f t="shared" si="266"/>
        <v>0</v>
      </c>
      <c r="AA3457" s="31">
        <f>IFERROR(VLOOKUP(C3457,'eindex _tget pp '!$A$4:$G$615,7,FALSE),0)</f>
        <v>0</v>
      </c>
      <c r="AB3457" s="1">
        <f>VLOOKUP(A3457,'ADM Details FY17'!$A$3:$AB$3515,28,FALSE)</f>
        <v>0</v>
      </c>
      <c r="AC3457" s="1">
        <f t="shared" si="267"/>
        <v>0</v>
      </c>
      <c r="AD3457" s="1">
        <f t="shared" si="268"/>
        <v>0</v>
      </c>
      <c r="AE3457" s="1">
        <f t="shared" si="269"/>
        <v>0</v>
      </c>
    </row>
    <row r="3458" spans="1:31" x14ac:dyDescent="0.25">
      <c r="A3458" t="str">
        <f>B3458&amp;"-"&amp;COUNTIF($B$3:B3458,B3458)</f>
        <v>9964-15</v>
      </c>
      <c r="B3458">
        <v>9964</v>
      </c>
      <c r="C3458" s="18">
        <f>VLOOKUP(A3458,'ADM Details FY17'!$A$3:$D$3515,4,FALSE)</f>
        <v>0</v>
      </c>
      <c r="D3458" s="1">
        <f>VLOOKUP(A3458,'ADM Details FY17'!$A$3:$E$3515,5,FALSE)</f>
        <v>0</v>
      </c>
      <c r="E3458" s="1">
        <f>VLOOKUP(A3458,'ADM Details FY17'!$A$3:$F$3515,6,FALSE)</f>
        <v>0</v>
      </c>
      <c r="F3458" s="1">
        <f>VLOOKUP(A3458,'ADM Details FY17'!$A$3:$G$3515,7,FALSE)</f>
        <v>0</v>
      </c>
      <c r="G3458" s="1">
        <f>VLOOKUP(A3458,'ADM Details FY17'!$A$3:$H$3515,8,FALSE)</f>
        <v>0</v>
      </c>
      <c r="H3458" s="1">
        <f>VLOOKUP(A3458,'ADM Details FY17'!$A$3:$I$3515,9,FALSE)</f>
        <v>0</v>
      </c>
      <c r="I3458" s="1">
        <f>VLOOKUP(A3458,'ADM Details FY17'!$A$3:$J$3517,10,FALSE)</f>
        <v>0</v>
      </c>
      <c r="J3458" s="1">
        <f>VLOOKUP(A3458,'ADM Details FY17'!$A$3:$K$3515,11,FALSE)</f>
        <v>0</v>
      </c>
      <c r="K3458" s="1">
        <f>VLOOKUP(A3458,'ADM Details FY17'!$A$3:$M$3515,13,FALSE)</f>
        <v>0</v>
      </c>
      <c r="L3458" s="1">
        <f>VLOOKUP(A3458,'ADM Details FY17'!$A$3:$O$3515,15,FALSE)</f>
        <v>0</v>
      </c>
      <c r="M3458" s="1">
        <f>VLOOKUP(A3458,'ADM Details FY17'!$A$3:$P$3515,16,FALSE)</f>
        <v>0</v>
      </c>
      <c r="N3458" s="1">
        <f>VLOOKUP(A3458,'ADM Details FY17'!$A$3:$Q$3515,17,FALSE)</f>
        <v>0</v>
      </c>
      <c r="O3458" s="1">
        <f>VLOOKUP(A3458,'ADM Details FY17'!$A$3:$S$3515,19,FALSE)</f>
        <v>0</v>
      </c>
      <c r="P3458" s="1">
        <f>VLOOKUP(A3458,'ADM Details FY17'!$A$3:$U$3515,21,FALSE)</f>
        <v>0</v>
      </c>
      <c r="Q3458" s="1">
        <f>VLOOKUP(A3458,'ADM Details FY17'!$A$3:$V$3515,22,FALSE)</f>
        <v>0</v>
      </c>
      <c r="R3458" s="1">
        <f>VLOOKUP(A3458,'ADM Details FY17'!$A$3:$W$3515,23,FALSE)</f>
        <v>0</v>
      </c>
      <c r="S3458" s="1">
        <f>VLOOKUP(A3458,'ADM Details FY17'!$A$3:$X$3515,24,FALSE)</f>
        <v>0</v>
      </c>
      <c r="T3458" s="1">
        <f>VLOOKUP(A3458,'ADM Details FY17'!$A$3:$Y$3515,25,FALSE)</f>
        <v>0</v>
      </c>
      <c r="U3458" s="1">
        <f>VLOOKUP(A3458,'ADM Details FY17'!$A$3:$AA$3515,27,FALSE)</f>
        <v>0</v>
      </c>
      <c r="V3458" s="1">
        <f>IFERROR(VLOOKUP(C3458,'eindex _tget pp '!$A$4:$E$615,5,FALSE),0)</f>
        <v>0</v>
      </c>
      <c r="W3458" s="31">
        <f>IFERROR(VLOOKUP(C3458,'eindex _tget pp '!$A$4:$F$615,6,FALSE),0)</f>
        <v>0</v>
      </c>
      <c r="X3458" s="4">
        <f>IFERROR(VLOOKUP(B3458,'eschools 16'!$A$2:$F$25,6,FALSE),1)</f>
        <v>1</v>
      </c>
      <c r="Y3458" s="1">
        <f t="shared" si="265"/>
        <v>0</v>
      </c>
      <c r="Z3458" s="1">
        <f t="shared" si="266"/>
        <v>0</v>
      </c>
      <c r="AA3458" s="31">
        <f>IFERROR(VLOOKUP(C3458,'eindex _tget pp '!$A$4:$G$615,7,FALSE),0)</f>
        <v>0</v>
      </c>
      <c r="AB3458" s="1">
        <f>VLOOKUP(A3458,'ADM Details FY17'!$A$3:$AB$3515,28,FALSE)</f>
        <v>0</v>
      </c>
      <c r="AC3458" s="1">
        <f t="shared" si="267"/>
        <v>0</v>
      </c>
      <c r="AD3458" s="1">
        <f t="shared" si="268"/>
        <v>0</v>
      </c>
      <c r="AE3458" s="1">
        <f t="shared" si="269"/>
        <v>0</v>
      </c>
    </row>
    <row r="3459" spans="1:31" x14ac:dyDescent="0.25">
      <c r="A3459" t="str">
        <f>B3459&amp;"-"&amp;COUNTIF($B$3:B3459,B3459)</f>
        <v>9964-16</v>
      </c>
      <c r="B3459">
        <v>9964</v>
      </c>
      <c r="C3459" s="18">
        <f>VLOOKUP(A3459,'ADM Details FY17'!$A$3:$D$3515,4,FALSE)</f>
        <v>0</v>
      </c>
      <c r="D3459" s="1">
        <f>VLOOKUP(A3459,'ADM Details FY17'!$A$3:$E$3515,5,FALSE)</f>
        <v>0</v>
      </c>
      <c r="E3459" s="1">
        <f>VLOOKUP(A3459,'ADM Details FY17'!$A$3:$F$3515,6,FALSE)</f>
        <v>0</v>
      </c>
      <c r="F3459" s="1">
        <f>VLOOKUP(A3459,'ADM Details FY17'!$A$3:$G$3515,7,FALSE)</f>
        <v>0</v>
      </c>
      <c r="G3459" s="1">
        <f>VLOOKUP(A3459,'ADM Details FY17'!$A$3:$H$3515,8,FALSE)</f>
        <v>0</v>
      </c>
      <c r="H3459" s="1">
        <f>VLOOKUP(A3459,'ADM Details FY17'!$A$3:$I$3515,9,FALSE)</f>
        <v>0</v>
      </c>
      <c r="I3459" s="1">
        <f>VLOOKUP(A3459,'ADM Details FY17'!$A$3:$J$3517,10,FALSE)</f>
        <v>0</v>
      </c>
      <c r="J3459" s="1">
        <f>VLOOKUP(A3459,'ADM Details FY17'!$A$3:$K$3515,11,FALSE)</f>
        <v>0</v>
      </c>
      <c r="K3459" s="1">
        <f>VLOOKUP(A3459,'ADM Details FY17'!$A$3:$M$3515,13,FALSE)</f>
        <v>0</v>
      </c>
      <c r="L3459" s="1">
        <f>VLOOKUP(A3459,'ADM Details FY17'!$A$3:$O$3515,15,FALSE)</f>
        <v>0</v>
      </c>
      <c r="M3459" s="1">
        <f>VLOOKUP(A3459,'ADM Details FY17'!$A$3:$P$3515,16,FALSE)</f>
        <v>0</v>
      </c>
      <c r="N3459" s="1">
        <f>VLOOKUP(A3459,'ADM Details FY17'!$A$3:$Q$3515,17,FALSE)</f>
        <v>0</v>
      </c>
      <c r="O3459" s="1">
        <f>VLOOKUP(A3459,'ADM Details FY17'!$A$3:$S$3515,19,FALSE)</f>
        <v>0</v>
      </c>
      <c r="P3459" s="1">
        <f>VLOOKUP(A3459,'ADM Details FY17'!$A$3:$U$3515,21,FALSE)</f>
        <v>0</v>
      </c>
      <c r="Q3459" s="1">
        <f>VLOOKUP(A3459,'ADM Details FY17'!$A$3:$V$3515,22,FALSE)</f>
        <v>0</v>
      </c>
      <c r="R3459" s="1">
        <f>VLOOKUP(A3459,'ADM Details FY17'!$A$3:$W$3515,23,FALSE)</f>
        <v>0</v>
      </c>
      <c r="S3459" s="1">
        <f>VLOOKUP(A3459,'ADM Details FY17'!$A$3:$X$3515,24,FALSE)</f>
        <v>0</v>
      </c>
      <c r="T3459" s="1">
        <f>VLOOKUP(A3459,'ADM Details FY17'!$A$3:$Y$3515,25,FALSE)</f>
        <v>0</v>
      </c>
      <c r="U3459" s="1">
        <f>VLOOKUP(A3459,'ADM Details FY17'!$A$3:$AA$3515,27,FALSE)</f>
        <v>0</v>
      </c>
      <c r="V3459" s="1">
        <f>IFERROR(VLOOKUP(C3459,'eindex _tget pp '!$A$4:$E$615,5,FALSE),0)</f>
        <v>0</v>
      </c>
      <c r="W3459" s="31">
        <f>IFERROR(VLOOKUP(C3459,'eindex _tget pp '!$A$4:$F$615,6,FALSE),0)</f>
        <v>0</v>
      </c>
      <c r="X3459" s="4">
        <f>IFERROR(VLOOKUP(B3459,'eschools 16'!$A$2:$F$25,6,FALSE),1)</f>
        <v>1</v>
      </c>
      <c r="Y3459" s="1">
        <f t="shared" si="265"/>
        <v>0</v>
      </c>
      <c r="Z3459" s="1">
        <f t="shared" si="266"/>
        <v>0</v>
      </c>
      <c r="AA3459" s="31">
        <f>IFERROR(VLOOKUP(C3459,'eindex _tget pp '!$A$4:$G$615,7,FALSE),0)</f>
        <v>0</v>
      </c>
      <c r="AB3459" s="1">
        <f>VLOOKUP(A3459,'ADM Details FY17'!$A$3:$AB$3515,28,FALSE)</f>
        <v>0</v>
      </c>
      <c r="AC3459" s="1">
        <f t="shared" si="267"/>
        <v>0</v>
      </c>
      <c r="AD3459" s="1">
        <f t="shared" si="268"/>
        <v>0</v>
      </c>
      <c r="AE3459" s="1">
        <f t="shared" si="269"/>
        <v>0</v>
      </c>
    </row>
    <row r="3460" spans="1:31" x14ac:dyDescent="0.25">
      <c r="A3460" t="str">
        <f>B3460&amp;"-"&amp;COUNTIF($B$3:B3460,B3460)</f>
        <v>9964-17</v>
      </c>
      <c r="B3460">
        <v>9964</v>
      </c>
      <c r="C3460" s="18">
        <f>VLOOKUP(A3460,'ADM Details FY17'!$A$3:$D$3515,4,FALSE)</f>
        <v>0</v>
      </c>
      <c r="D3460" s="1">
        <f>VLOOKUP(A3460,'ADM Details FY17'!$A$3:$E$3515,5,FALSE)</f>
        <v>0</v>
      </c>
      <c r="E3460" s="1">
        <f>VLOOKUP(A3460,'ADM Details FY17'!$A$3:$F$3515,6,FALSE)</f>
        <v>0</v>
      </c>
      <c r="F3460" s="1">
        <f>VLOOKUP(A3460,'ADM Details FY17'!$A$3:$G$3515,7,FALSE)</f>
        <v>0</v>
      </c>
      <c r="G3460" s="1">
        <f>VLOOKUP(A3460,'ADM Details FY17'!$A$3:$H$3515,8,FALSE)</f>
        <v>0</v>
      </c>
      <c r="H3460" s="1">
        <f>VLOOKUP(A3460,'ADM Details FY17'!$A$3:$I$3515,9,FALSE)</f>
        <v>0</v>
      </c>
      <c r="I3460" s="1">
        <f>VLOOKUP(A3460,'ADM Details FY17'!$A$3:$J$3517,10,FALSE)</f>
        <v>0</v>
      </c>
      <c r="J3460" s="1">
        <f>VLOOKUP(A3460,'ADM Details FY17'!$A$3:$K$3515,11,FALSE)</f>
        <v>0</v>
      </c>
      <c r="K3460" s="1">
        <f>VLOOKUP(A3460,'ADM Details FY17'!$A$3:$M$3515,13,FALSE)</f>
        <v>0</v>
      </c>
      <c r="L3460" s="1">
        <f>VLOOKUP(A3460,'ADM Details FY17'!$A$3:$O$3515,15,FALSE)</f>
        <v>0</v>
      </c>
      <c r="M3460" s="1">
        <f>VLOOKUP(A3460,'ADM Details FY17'!$A$3:$P$3515,16,FALSE)</f>
        <v>0</v>
      </c>
      <c r="N3460" s="1">
        <f>VLOOKUP(A3460,'ADM Details FY17'!$A$3:$Q$3515,17,FALSE)</f>
        <v>0</v>
      </c>
      <c r="O3460" s="1">
        <f>VLOOKUP(A3460,'ADM Details FY17'!$A$3:$S$3515,19,FALSE)</f>
        <v>0</v>
      </c>
      <c r="P3460" s="1">
        <f>VLOOKUP(A3460,'ADM Details FY17'!$A$3:$U$3515,21,FALSE)</f>
        <v>0</v>
      </c>
      <c r="Q3460" s="1">
        <f>VLOOKUP(A3460,'ADM Details FY17'!$A$3:$V$3515,22,FALSE)</f>
        <v>0</v>
      </c>
      <c r="R3460" s="1">
        <f>VLOOKUP(A3460,'ADM Details FY17'!$A$3:$W$3515,23,FALSE)</f>
        <v>0</v>
      </c>
      <c r="S3460" s="1">
        <f>VLOOKUP(A3460,'ADM Details FY17'!$A$3:$X$3515,24,FALSE)</f>
        <v>0</v>
      </c>
      <c r="T3460" s="1">
        <f>VLOOKUP(A3460,'ADM Details FY17'!$A$3:$Y$3515,25,FALSE)</f>
        <v>0</v>
      </c>
      <c r="U3460" s="1">
        <f>VLOOKUP(A3460,'ADM Details FY17'!$A$3:$AA$3515,27,FALSE)</f>
        <v>0</v>
      </c>
      <c r="V3460" s="1">
        <f>IFERROR(VLOOKUP(C3460,'eindex _tget pp '!$A$4:$E$615,5,FALSE),0)</f>
        <v>0</v>
      </c>
      <c r="W3460" s="31">
        <f>IFERROR(VLOOKUP(C3460,'eindex _tget pp '!$A$4:$F$615,6,FALSE),0)</f>
        <v>0</v>
      </c>
      <c r="X3460" s="4">
        <f>IFERROR(VLOOKUP(B3460,'eschools 16'!$A$2:$F$25,6,FALSE),1)</f>
        <v>1</v>
      </c>
      <c r="Y3460" s="1">
        <f t="shared" ref="Y3460:Y3515" si="270">ROUND(IF(X3460=2,0,(AD3460*0.25*V3460)),2)</f>
        <v>0</v>
      </c>
      <c r="Z3460" s="1">
        <f t="shared" ref="Z3460:Z3515" si="271">ROUND(IF(X3460=2,0,(K3460*272*W3460)),2)</f>
        <v>0</v>
      </c>
      <c r="AA3460" s="31">
        <f>IFERROR(VLOOKUP(C3460,'eindex _tget pp '!$A$4:$G$615,7,FALSE),0)</f>
        <v>0</v>
      </c>
      <c r="AB3460" s="1">
        <f>VLOOKUP(A3460,'ADM Details FY17'!$A$3:$AB$3515,28,FALSE)</f>
        <v>0</v>
      </c>
      <c r="AC3460" s="1">
        <f t="shared" ref="AC3460:AC3515" si="272">ROUND((AA3460*AB3460*923.6758),2)</f>
        <v>0</v>
      </c>
      <c r="AD3460" s="1">
        <f t="shared" ref="AD3460:AD3515" si="273">D3460+(U3460*0.2)</f>
        <v>0</v>
      </c>
      <c r="AE3460" s="1">
        <f t="shared" ref="AE3460:AE3515" si="274">IF(X3460=2,(AD3460*25),(AD3460*150))</f>
        <v>0</v>
      </c>
    </row>
    <row r="3461" spans="1:31" x14ac:dyDescent="0.25">
      <c r="A3461" t="str">
        <f>B3461&amp;"-"&amp;COUNTIF($B$3:B3461,B3461)</f>
        <v>9964-18</v>
      </c>
      <c r="B3461">
        <v>9964</v>
      </c>
      <c r="C3461" s="18">
        <f>VLOOKUP(A3461,'ADM Details FY17'!$A$3:$D$3515,4,FALSE)</f>
        <v>0</v>
      </c>
      <c r="D3461" s="1">
        <f>VLOOKUP(A3461,'ADM Details FY17'!$A$3:$E$3515,5,FALSE)</f>
        <v>0</v>
      </c>
      <c r="E3461" s="1">
        <f>VLOOKUP(A3461,'ADM Details FY17'!$A$3:$F$3515,6,FALSE)</f>
        <v>0</v>
      </c>
      <c r="F3461" s="1">
        <f>VLOOKUP(A3461,'ADM Details FY17'!$A$3:$G$3515,7,FALSE)</f>
        <v>0</v>
      </c>
      <c r="G3461" s="1">
        <f>VLOOKUP(A3461,'ADM Details FY17'!$A$3:$H$3515,8,FALSE)</f>
        <v>0</v>
      </c>
      <c r="H3461" s="1">
        <f>VLOOKUP(A3461,'ADM Details FY17'!$A$3:$I$3515,9,FALSE)</f>
        <v>0</v>
      </c>
      <c r="I3461" s="1">
        <f>VLOOKUP(A3461,'ADM Details FY17'!$A$3:$J$3517,10,FALSE)</f>
        <v>0</v>
      </c>
      <c r="J3461" s="1">
        <f>VLOOKUP(A3461,'ADM Details FY17'!$A$3:$K$3515,11,FALSE)</f>
        <v>0</v>
      </c>
      <c r="K3461" s="1">
        <f>VLOOKUP(A3461,'ADM Details FY17'!$A$3:$M$3515,13,FALSE)</f>
        <v>0</v>
      </c>
      <c r="L3461" s="1">
        <f>VLOOKUP(A3461,'ADM Details FY17'!$A$3:$O$3515,15,FALSE)</f>
        <v>0</v>
      </c>
      <c r="M3461" s="1">
        <f>VLOOKUP(A3461,'ADM Details FY17'!$A$3:$P$3515,16,FALSE)</f>
        <v>0</v>
      </c>
      <c r="N3461" s="1">
        <f>VLOOKUP(A3461,'ADM Details FY17'!$A$3:$Q$3515,17,FALSE)</f>
        <v>0</v>
      </c>
      <c r="O3461" s="1">
        <f>VLOOKUP(A3461,'ADM Details FY17'!$A$3:$S$3515,19,FALSE)</f>
        <v>0</v>
      </c>
      <c r="P3461" s="1">
        <f>VLOOKUP(A3461,'ADM Details FY17'!$A$3:$U$3515,21,FALSE)</f>
        <v>0</v>
      </c>
      <c r="Q3461" s="1">
        <f>VLOOKUP(A3461,'ADM Details FY17'!$A$3:$V$3515,22,FALSE)</f>
        <v>0</v>
      </c>
      <c r="R3461" s="1">
        <f>VLOOKUP(A3461,'ADM Details FY17'!$A$3:$W$3515,23,FALSE)</f>
        <v>0</v>
      </c>
      <c r="S3461" s="1">
        <f>VLOOKUP(A3461,'ADM Details FY17'!$A$3:$X$3515,24,FALSE)</f>
        <v>0</v>
      </c>
      <c r="T3461" s="1">
        <f>VLOOKUP(A3461,'ADM Details FY17'!$A$3:$Y$3515,25,FALSE)</f>
        <v>0</v>
      </c>
      <c r="U3461" s="1">
        <f>VLOOKUP(A3461,'ADM Details FY17'!$A$3:$AA$3515,27,FALSE)</f>
        <v>0</v>
      </c>
      <c r="V3461" s="1">
        <f>IFERROR(VLOOKUP(C3461,'eindex _tget pp '!$A$4:$E$615,5,FALSE),0)</f>
        <v>0</v>
      </c>
      <c r="W3461" s="31">
        <f>IFERROR(VLOOKUP(C3461,'eindex _tget pp '!$A$4:$F$615,6,FALSE),0)</f>
        <v>0</v>
      </c>
      <c r="X3461" s="4">
        <f>IFERROR(VLOOKUP(B3461,'eschools 16'!$A$2:$F$25,6,FALSE),1)</f>
        <v>1</v>
      </c>
      <c r="Y3461" s="1">
        <f t="shared" si="270"/>
        <v>0</v>
      </c>
      <c r="Z3461" s="1">
        <f t="shared" si="271"/>
        <v>0</v>
      </c>
      <c r="AA3461" s="31">
        <f>IFERROR(VLOOKUP(C3461,'eindex _tget pp '!$A$4:$G$615,7,FALSE),0)</f>
        <v>0</v>
      </c>
      <c r="AB3461" s="1">
        <f>VLOOKUP(A3461,'ADM Details FY17'!$A$3:$AB$3515,28,FALSE)</f>
        <v>0</v>
      </c>
      <c r="AC3461" s="1">
        <f t="shared" si="272"/>
        <v>0</v>
      </c>
      <c r="AD3461" s="1">
        <f t="shared" si="273"/>
        <v>0</v>
      </c>
      <c r="AE3461" s="1">
        <f t="shared" si="274"/>
        <v>0</v>
      </c>
    </row>
    <row r="3462" spans="1:31" x14ac:dyDescent="0.25">
      <c r="A3462" t="str">
        <f>B3462&amp;"-"&amp;COUNTIF($B$3:B3462,B3462)</f>
        <v>9971-1</v>
      </c>
      <c r="B3462">
        <v>9971</v>
      </c>
      <c r="C3462" s="18">
        <f>VLOOKUP(A3462,'ADM Details FY17'!$A$3:$D$3515,4,FALSE)</f>
        <v>43505</v>
      </c>
      <c r="D3462" s="1">
        <f>VLOOKUP(A3462,'ADM Details FY17'!$A$3:$E$3515,5,FALSE)</f>
        <v>69.709999999999994</v>
      </c>
      <c r="E3462" s="1">
        <f>VLOOKUP(A3462,'ADM Details FY17'!$A$3:$F$3515,6,FALSE)</f>
        <v>0</v>
      </c>
      <c r="F3462" s="1">
        <f>VLOOKUP(A3462,'ADM Details FY17'!$A$3:$G$3515,7,FALSE)</f>
        <v>13.72</v>
      </c>
      <c r="G3462" s="1">
        <f>VLOOKUP(A3462,'ADM Details FY17'!$A$3:$H$3515,8,FALSE)</f>
        <v>0.44</v>
      </c>
      <c r="H3462" s="1">
        <f>VLOOKUP(A3462,'ADM Details FY17'!$A$3:$I$3515,9,FALSE)</f>
        <v>0</v>
      </c>
      <c r="I3462" s="1">
        <f>VLOOKUP(A3462,'ADM Details FY17'!$A$3:$J$3517,10,FALSE)</f>
        <v>0</v>
      </c>
      <c r="J3462" s="1">
        <f>VLOOKUP(A3462,'ADM Details FY17'!$A$3:$K$3515,11,FALSE)</f>
        <v>0.96</v>
      </c>
      <c r="K3462" s="1">
        <f>VLOOKUP(A3462,'ADM Details FY17'!$A$3:$M$3515,13,FALSE)</f>
        <v>45.69</v>
      </c>
      <c r="L3462" s="1">
        <f>VLOOKUP(A3462,'ADM Details FY17'!$A$3:$O$3515,15,FALSE)</f>
        <v>0</v>
      </c>
      <c r="M3462" s="1">
        <f>VLOOKUP(A3462,'ADM Details FY17'!$A$3:$P$3515,16,FALSE)</f>
        <v>0</v>
      </c>
      <c r="N3462" s="1">
        <f>VLOOKUP(A3462,'ADM Details FY17'!$A$3:$Q$3515,17,FALSE)</f>
        <v>0</v>
      </c>
      <c r="O3462" s="1">
        <f>VLOOKUP(A3462,'ADM Details FY17'!$A$3:$S$3515,19,FALSE)</f>
        <v>0</v>
      </c>
      <c r="P3462" s="1">
        <f>VLOOKUP(A3462,'ADM Details FY17'!$A$3:$U$3515,21,FALSE)</f>
        <v>0</v>
      </c>
      <c r="Q3462" s="1">
        <f>VLOOKUP(A3462,'ADM Details FY17'!$A$3:$V$3515,22,FALSE)</f>
        <v>0</v>
      </c>
      <c r="R3462" s="1">
        <f>VLOOKUP(A3462,'ADM Details FY17'!$A$3:$W$3515,23,FALSE)</f>
        <v>0</v>
      </c>
      <c r="S3462" s="1">
        <f>VLOOKUP(A3462,'ADM Details FY17'!$A$3:$X$3515,24,FALSE)</f>
        <v>0</v>
      </c>
      <c r="T3462" s="1">
        <f>VLOOKUP(A3462,'ADM Details FY17'!$A$3:$Y$3515,25,FALSE)</f>
        <v>0</v>
      </c>
      <c r="U3462" s="1">
        <f>VLOOKUP(A3462,'ADM Details FY17'!$A$3:$AA$3515,27,FALSE)</f>
        <v>0</v>
      </c>
      <c r="V3462" s="1">
        <f>IFERROR(VLOOKUP(C3462,'eindex _tget pp '!$A$4:$E$615,5,FALSE),0)</f>
        <v>318.26521303196097</v>
      </c>
      <c r="W3462" s="31">
        <f>IFERROR(VLOOKUP(C3462,'eindex _tget pp '!$A$4:$F$615,6,FALSE),0)</f>
        <v>0.68061789569999998</v>
      </c>
      <c r="X3462" s="4">
        <f>IFERROR(VLOOKUP(B3462,'eschools 16'!$A$2:$F$25,6,FALSE),1)</f>
        <v>1</v>
      </c>
      <c r="Y3462" s="1">
        <f t="shared" si="270"/>
        <v>5546.57</v>
      </c>
      <c r="Z3462" s="1">
        <f t="shared" si="271"/>
        <v>8458.5</v>
      </c>
      <c r="AA3462" s="31">
        <f>IFERROR(VLOOKUP(C3462,'eindex _tget pp '!$A$4:$G$615,7,FALSE),0)</f>
        <v>0.48301392199999998</v>
      </c>
      <c r="AB3462" s="1">
        <f>VLOOKUP(A3462,'ADM Details FY17'!$A$3:$AB$3515,28,FALSE)</f>
        <v>0</v>
      </c>
      <c r="AC3462" s="1">
        <f t="shared" si="272"/>
        <v>0</v>
      </c>
      <c r="AD3462" s="1">
        <f t="shared" si="273"/>
        <v>69.709999999999994</v>
      </c>
      <c r="AE3462" s="1">
        <f t="shared" si="274"/>
        <v>10456.499999999998</v>
      </c>
    </row>
    <row r="3463" spans="1:31" x14ac:dyDescent="0.25">
      <c r="A3463" t="str">
        <f>B3463&amp;"-"&amp;COUNTIF($B$3:B3463,B3463)</f>
        <v>9971-2</v>
      </c>
      <c r="B3463">
        <v>9971</v>
      </c>
      <c r="C3463" s="18">
        <f>VLOOKUP(A3463,'ADM Details FY17'!$A$3:$D$3515,4,FALSE)</f>
        <v>43687</v>
      </c>
      <c r="D3463" s="1">
        <f>VLOOKUP(A3463,'ADM Details FY17'!$A$3:$E$3515,5,FALSE)</f>
        <v>0.28999999999999998</v>
      </c>
      <c r="E3463" s="1">
        <f>VLOOKUP(A3463,'ADM Details FY17'!$A$3:$F$3515,6,FALSE)</f>
        <v>0</v>
      </c>
      <c r="F3463" s="1">
        <f>VLOOKUP(A3463,'ADM Details FY17'!$A$3:$G$3515,7,FALSE)</f>
        <v>0</v>
      </c>
      <c r="G3463" s="1">
        <f>VLOOKUP(A3463,'ADM Details FY17'!$A$3:$H$3515,8,FALSE)</f>
        <v>0</v>
      </c>
      <c r="H3463" s="1">
        <f>VLOOKUP(A3463,'ADM Details FY17'!$A$3:$I$3515,9,FALSE)</f>
        <v>0</v>
      </c>
      <c r="I3463" s="1">
        <f>VLOOKUP(A3463,'ADM Details FY17'!$A$3:$J$3517,10,FALSE)</f>
        <v>0</v>
      </c>
      <c r="J3463" s="1">
        <f>VLOOKUP(A3463,'ADM Details FY17'!$A$3:$K$3515,11,FALSE)</f>
        <v>0</v>
      </c>
      <c r="K3463" s="1">
        <f>VLOOKUP(A3463,'ADM Details FY17'!$A$3:$M$3515,13,FALSE)</f>
        <v>0</v>
      </c>
      <c r="L3463" s="1">
        <f>VLOOKUP(A3463,'ADM Details FY17'!$A$3:$O$3515,15,FALSE)</f>
        <v>0</v>
      </c>
      <c r="M3463" s="1">
        <f>VLOOKUP(A3463,'ADM Details FY17'!$A$3:$P$3515,16,FALSE)</f>
        <v>0</v>
      </c>
      <c r="N3463" s="1">
        <f>VLOOKUP(A3463,'ADM Details FY17'!$A$3:$Q$3515,17,FALSE)</f>
        <v>0</v>
      </c>
      <c r="O3463" s="1">
        <f>VLOOKUP(A3463,'ADM Details FY17'!$A$3:$S$3515,19,FALSE)</f>
        <v>0</v>
      </c>
      <c r="P3463" s="1">
        <f>VLOOKUP(A3463,'ADM Details FY17'!$A$3:$U$3515,21,FALSE)</f>
        <v>0</v>
      </c>
      <c r="Q3463" s="1">
        <f>VLOOKUP(A3463,'ADM Details FY17'!$A$3:$V$3515,22,FALSE)</f>
        <v>0</v>
      </c>
      <c r="R3463" s="1">
        <f>VLOOKUP(A3463,'ADM Details FY17'!$A$3:$W$3515,23,FALSE)</f>
        <v>0</v>
      </c>
      <c r="S3463" s="1">
        <f>VLOOKUP(A3463,'ADM Details FY17'!$A$3:$X$3515,24,FALSE)</f>
        <v>0</v>
      </c>
      <c r="T3463" s="1">
        <f>VLOOKUP(A3463,'ADM Details FY17'!$A$3:$Y$3515,25,FALSE)</f>
        <v>0</v>
      </c>
      <c r="U3463" s="1">
        <f>VLOOKUP(A3463,'ADM Details FY17'!$A$3:$AA$3515,27,FALSE)</f>
        <v>0</v>
      </c>
      <c r="V3463" s="1">
        <f>IFERROR(VLOOKUP(C3463,'eindex _tget pp '!$A$4:$E$615,5,FALSE),0)</f>
        <v>1048.3021070204245</v>
      </c>
      <c r="W3463" s="31">
        <f>IFERROR(VLOOKUP(C3463,'eindex _tget pp '!$A$4:$F$615,6,FALSE),0)</f>
        <v>1.8650329152</v>
      </c>
      <c r="X3463" s="4">
        <f>IFERROR(VLOOKUP(B3463,'eschools 16'!$A$2:$F$25,6,FALSE),1)</f>
        <v>1</v>
      </c>
      <c r="Y3463" s="1">
        <f t="shared" si="270"/>
        <v>76</v>
      </c>
      <c r="Z3463" s="1">
        <f t="shared" si="271"/>
        <v>0</v>
      </c>
      <c r="AA3463" s="31">
        <f>IFERROR(VLOOKUP(C3463,'eindex _tget pp '!$A$4:$G$615,7,FALSE),0)</f>
        <v>0.76426119100000001</v>
      </c>
      <c r="AB3463" s="1">
        <f>VLOOKUP(A3463,'ADM Details FY17'!$A$3:$AB$3515,28,FALSE)</f>
        <v>0</v>
      </c>
      <c r="AC3463" s="1">
        <f t="shared" si="272"/>
        <v>0</v>
      </c>
      <c r="AD3463" s="1">
        <f t="shared" si="273"/>
        <v>0.28999999999999998</v>
      </c>
      <c r="AE3463" s="1">
        <f t="shared" si="274"/>
        <v>43.5</v>
      </c>
    </row>
    <row r="3464" spans="1:31" x14ac:dyDescent="0.25">
      <c r="A3464" t="str">
        <f>B3464&amp;"-"&amp;COUNTIF($B$3:B3464,B3464)</f>
        <v>9971-3</v>
      </c>
      <c r="B3464">
        <v>9971</v>
      </c>
      <c r="C3464" s="18">
        <f>VLOOKUP(A3464,'ADM Details FY17'!$A$3:$D$3515,4,FALSE)</f>
        <v>48793</v>
      </c>
      <c r="D3464" s="1">
        <f>VLOOKUP(A3464,'ADM Details FY17'!$A$3:$E$3515,5,FALSE)</f>
        <v>1</v>
      </c>
      <c r="E3464" s="1">
        <f>VLOOKUP(A3464,'ADM Details FY17'!$A$3:$F$3515,6,FALSE)</f>
        <v>0</v>
      </c>
      <c r="F3464" s="1">
        <f>VLOOKUP(A3464,'ADM Details FY17'!$A$3:$G$3515,7,FALSE)</f>
        <v>0</v>
      </c>
      <c r="G3464" s="1">
        <f>VLOOKUP(A3464,'ADM Details FY17'!$A$3:$H$3515,8,FALSE)</f>
        <v>0</v>
      </c>
      <c r="H3464" s="1">
        <f>VLOOKUP(A3464,'ADM Details FY17'!$A$3:$I$3515,9,FALSE)</f>
        <v>0</v>
      </c>
      <c r="I3464" s="1">
        <f>VLOOKUP(A3464,'ADM Details FY17'!$A$3:$J$3517,10,FALSE)</f>
        <v>0</v>
      </c>
      <c r="J3464" s="1">
        <f>VLOOKUP(A3464,'ADM Details FY17'!$A$3:$K$3515,11,FALSE)</f>
        <v>0</v>
      </c>
      <c r="K3464" s="1">
        <f>VLOOKUP(A3464,'ADM Details FY17'!$A$3:$M$3515,13,FALSE)</f>
        <v>1</v>
      </c>
      <c r="L3464" s="1">
        <f>VLOOKUP(A3464,'ADM Details FY17'!$A$3:$O$3515,15,FALSE)</f>
        <v>0</v>
      </c>
      <c r="M3464" s="1">
        <f>VLOOKUP(A3464,'ADM Details FY17'!$A$3:$P$3515,16,FALSE)</f>
        <v>0</v>
      </c>
      <c r="N3464" s="1">
        <f>VLOOKUP(A3464,'ADM Details FY17'!$A$3:$Q$3515,17,FALSE)</f>
        <v>0</v>
      </c>
      <c r="O3464" s="1">
        <f>VLOOKUP(A3464,'ADM Details FY17'!$A$3:$S$3515,19,FALSE)</f>
        <v>0</v>
      </c>
      <c r="P3464" s="1">
        <f>VLOOKUP(A3464,'ADM Details FY17'!$A$3:$U$3515,21,FALSE)</f>
        <v>0</v>
      </c>
      <c r="Q3464" s="1">
        <f>VLOOKUP(A3464,'ADM Details FY17'!$A$3:$V$3515,22,FALSE)</f>
        <v>0</v>
      </c>
      <c r="R3464" s="1">
        <f>VLOOKUP(A3464,'ADM Details FY17'!$A$3:$W$3515,23,FALSE)</f>
        <v>0</v>
      </c>
      <c r="S3464" s="1">
        <f>VLOOKUP(A3464,'ADM Details FY17'!$A$3:$X$3515,24,FALSE)</f>
        <v>0</v>
      </c>
      <c r="T3464" s="1">
        <f>VLOOKUP(A3464,'ADM Details FY17'!$A$3:$Y$3515,25,FALSE)</f>
        <v>0</v>
      </c>
      <c r="U3464" s="1">
        <f>VLOOKUP(A3464,'ADM Details FY17'!$A$3:$AA$3515,27,FALSE)</f>
        <v>0</v>
      </c>
      <c r="V3464" s="1">
        <f>IFERROR(VLOOKUP(C3464,'eindex _tget pp '!$A$4:$E$615,5,FALSE),0)</f>
        <v>686.57004561724955</v>
      </c>
      <c r="W3464" s="31">
        <f>IFERROR(VLOOKUP(C3464,'eindex _tget pp '!$A$4:$F$615,6,FALSE),0)</f>
        <v>0.74731931969999998</v>
      </c>
      <c r="X3464" s="4">
        <f>IFERROR(VLOOKUP(B3464,'eschools 16'!$A$2:$F$25,6,FALSE),1)</f>
        <v>1</v>
      </c>
      <c r="Y3464" s="1">
        <f t="shared" si="270"/>
        <v>171.64</v>
      </c>
      <c r="Z3464" s="1">
        <f t="shared" si="271"/>
        <v>203.27</v>
      </c>
      <c r="AA3464" s="31">
        <f>IFERROR(VLOOKUP(C3464,'eindex _tget pp '!$A$4:$G$615,7,FALSE),0)</f>
        <v>0.59349407399999998</v>
      </c>
      <c r="AB3464" s="1">
        <f>VLOOKUP(A3464,'ADM Details FY17'!$A$3:$AB$3515,28,FALSE)</f>
        <v>0</v>
      </c>
      <c r="AC3464" s="1">
        <f t="shared" si="272"/>
        <v>0</v>
      </c>
      <c r="AD3464" s="1">
        <f t="shared" si="273"/>
        <v>1</v>
      </c>
      <c r="AE3464" s="1">
        <f t="shared" si="274"/>
        <v>150</v>
      </c>
    </row>
    <row r="3465" spans="1:31" x14ac:dyDescent="0.25">
      <c r="A3465" t="str">
        <f>B3465&amp;"-"&amp;COUNTIF($B$3:B3465,B3465)</f>
        <v>9971-4</v>
      </c>
      <c r="B3465">
        <v>9971</v>
      </c>
      <c r="C3465" s="18">
        <f>VLOOKUP(A3465,'ADM Details FY17'!$A$3:$D$3515,4,FALSE)</f>
        <v>49411</v>
      </c>
      <c r="D3465" s="1">
        <f>VLOOKUP(A3465,'ADM Details FY17'!$A$3:$E$3515,5,FALSE)</f>
        <v>0.93</v>
      </c>
      <c r="E3465" s="1">
        <f>VLOOKUP(A3465,'ADM Details FY17'!$A$3:$F$3515,6,FALSE)</f>
        <v>0</v>
      </c>
      <c r="F3465" s="1">
        <f>VLOOKUP(A3465,'ADM Details FY17'!$A$3:$G$3515,7,FALSE)</f>
        <v>0</v>
      </c>
      <c r="G3465" s="1">
        <f>VLOOKUP(A3465,'ADM Details FY17'!$A$3:$H$3515,8,FALSE)</f>
        <v>0</v>
      </c>
      <c r="H3465" s="1">
        <f>VLOOKUP(A3465,'ADM Details FY17'!$A$3:$I$3515,9,FALSE)</f>
        <v>0</v>
      </c>
      <c r="I3465" s="1">
        <f>VLOOKUP(A3465,'ADM Details FY17'!$A$3:$J$3517,10,FALSE)</f>
        <v>0</v>
      </c>
      <c r="J3465" s="1">
        <f>VLOOKUP(A3465,'ADM Details FY17'!$A$3:$K$3515,11,FALSE)</f>
        <v>0</v>
      </c>
      <c r="K3465" s="1">
        <f>VLOOKUP(A3465,'ADM Details FY17'!$A$3:$M$3515,13,FALSE)</f>
        <v>0</v>
      </c>
      <c r="L3465" s="1">
        <f>VLOOKUP(A3465,'ADM Details FY17'!$A$3:$O$3515,15,FALSE)</f>
        <v>0</v>
      </c>
      <c r="M3465" s="1">
        <f>VLOOKUP(A3465,'ADM Details FY17'!$A$3:$P$3515,16,FALSE)</f>
        <v>0</v>
      </c>
      <c r="N3465" s="1">
        <f>VLOOKUP(A3465,'ADM Details FY17'!$A$3:$Q$3515,17,FALSE)</f>
        <v>0</v>
      </c>
      <c r="O3465" s="1">
        <f>VLOOKUP(A3465,'ADM Details FY17'!$A$3:$S$3515,19,FALSE)</f>
        <v>0</v>
      </c>
      <c r="P3465" s="1">
        <f>VLOOKUP(A3465,'ADM Details FY17'!$A$3:$U$3515,21,FALSE)</f>
        <v>0</v>
      </c>
      <c r="Q3465" s="1">
        <f>VLOOKUP(A3465,'ADM Details FY17'!$A$3:$V$3515,22,FALSE)</f>
        <v>0</v>
      </c>
      <c r="R3465" s="1">
        <f>VLOOKUP(A3465,'ADM Details FY17'!$A$3:$W$3515,23,FALSE)</f>
        <v>0</v>
      </c>
      <c r="S3465" s="1">
        <f>VLOOKUP(A3465,'ADM Details FY17'!$A$3:$X$3515,24,FALSE)</f>
        <v>0</v>
      </c>
      <c r="T3465" s="1">
        <f>VLOOKUP(A3465,'ADM Details FY17'!$A$3:$Y$3515,25,FALSE)</f>
        <v>0</v>
      </c>
      <c r="U3465" s="1">
        <f>VLOOKUP(A3465,'ADM Details FY17'!$A$3:$AA$3515,27,FALSE)</f>
        <v>0</v>
      </c>
      <c r="V3465" s="1">
        <f>IFERROR(VLOOKUP(C3465,'eindex _tget pp '!$A$4:$E$615,5,FALSE),0)</f>
        <v>379.95657150507043</v>
      </c>
      <c r="W3465" s="31">
        <f>IFERROR(VLOOKUP(C3465,'eindex _tget pp '!$A$4:$F$615,6,FALSE),0)</f>
        <v>0.63887628799999996</v>
      </c>
      <c r="X3465" s="4">
        <f>IFERROR(VLOOKUP(B3465,'eschools 16'!$A$2:$F$25,6,FALSE),1)</f>
        <v>1</v>
      </c>
      <c r="Y3465" s="1">
        <f t="shared" si="270"/>
        <v>88.34</v>
      </c>
      <c r="Z3465" s="1">
        <f t="shared" si="271"/>
        <v>0</v>
      </c>
      <c r="AA3465" s="31">
        <f>IFERROR(VLOOKUP(C3465,'eindex _tget pp '!$A$4:$G$615,7,FALSE),0)</f>
        <v>0.494880969</v>
      </c>
      <c r="AB3465" s="1">
        <f>VLOOKUP(A3465,'ADM Details FY17'!$A$3:$AB$3515,28,FALSE)</f>
        <v>0</v>
      </c>
      <c r="AC3465" s="1">
        <f t="shared" si="272"/>
        <v>0</v>
      </c>
      <c r="AD3465" s="1">
        <f t="shared" si="273"/>
        <v>0.93</v>
      </c>
      <c r="AE3465" s="1">
        <f t="shared" si="274"/>
        <v>139.5</v>
      </c>
    </row>
    <row r="3466" spans="1:31" x14ac:dyDescent="0.25">
      <c r="A3466" t="str">
        <f>B3466&amp;"-"&amp;COUNTIF($B$3:B3466,B3466)</f>
        <v>9971-5</v>
      </c>
      <c r="B3466">
        <v>9971</v>
      </c>
      <c r="C3466" s="18">
        <f>VLOOKUP(A3466,'ADM Details FY17'!$A$3:$D$3515,4,FALSE)</f>
        <v>49429</v>
      </c>
      <c r="D3466" s="1">
        <f>VLOOKUP(A3466,'ADM Details FY17'!$A$3:$E$3515,5,FALSE)</f>
        <v>1.69</v>
      </c>
      <c r="E3466" s="1">
        <f>VLOOKUP(A3466,'ADM Details FY17'!$A$3:$F$3515,6,FALSE)</f>
        <v>0</v>
      </c>
      <c r="F3466" s="1">
        <f>VLOOKUP(A3466,'ADM Details FY17'!$A$3:$G$3515,7,FALSE)</f>
        <v>0</v>
      </c>
      <c r="G3466" s="1">
        <f>VLOOKUP(A3466,'ADM Details FY17'!$A$3:$H$3515,8,FALSE)</f>
        <v>0</v>
      </c>
      <c r="H3466" s="1">
        <f>VLOOKUP(A3466,'ADM Details FY17'!$A$3:$I$3515,9,FALSE)</f>
        <v>0</v>
      </c>
      <c r="I3466" s="1">
        <f>VLOOKUP(A3466,'ADM Details FY17'!$A$3:$J$3517,10,FALSE)</f>
        <v>0</v>
      </c>
      <c r="J3466" s="1">
        <f>VLOOKUP(A3466,'ADM Details FY17'!$A$3:$K$3515,11,FALSE)</f>
        <v>0</v>
      </c>
      <c r="K3466" s="1">
        <f>VLOOKUP(A3466,'ADM Details FY17'!$A$3:$M$3515,13,FALSE)</f>
        <v>0.96</v>
      </c>
      <c r="L3466" s="1">
        <f>VLOOKUP(A3466,'ADM Details FY17'!$A$3:$O$3515,15,FALSE)</f>
        <v>0</v>
      </c>
      <c r="M3466" s="1">
        <f>VLOOKUP(A3466,'ADM Details FY17'!$A$3:$P$3515,16,FALSE)</f>
        <v>0</v>
      </c>
      <c r="N3466" s="1">
        <f>VLOOKUP(A3466,'ADM Details FY17'!$A$3:$Q$3515,17,FALSE)</f>
        <v>0</v>
      </c>
      <c r="O3466" s="1">
        <f>VLOOKUP(A3466,'ADM Details FY17'!$A$3:$S$3515,19,FALSE)</f>
        <v>0</v>
      </c>
      <c r="P3466" s="1">
        <f>VLOOKUP(A3466,'ADM Details FY17'!$A$3:$U$3515,21,FALSE)</f>
        <v>0</v>
      </c>
      <c r="Q3466" s="1">
        <f>VLOOKUP(A3466,'ADM Details FY17'!$A$3:$V$3515,22,FALSE)</f>
        <v>0</v>
      </c>
      <c r="R3466" s="1">
        <f>VLOOKUP(A3466,'ADM Details FY17'!$A$3:$W$3515,23,FALSE)</f>
        <v>0</v>
      </c>
      <c r="S3466" s="1">
        <f>VLOOKUP(A3466,'ADM Details FY17'!$A$3:$X$3515,24,FALSE)</f>
        <v>0</v>
      </c>
      <c r="T3466" s="1">
        <f>VLOOKUP(A3466,'ADM Details FY17'!$A$3:$Y$3515,25,FALSE)</f>
        <v>0</v>
      </c>
      <c r="U3466" s="1">
        <f>VLOOKUP(A3466,'ADM Details FY17'!$A$3:$AA$3515,27,FALSE)</f>
        <v>0</v>
      </c>
      <c r="V3466" s="1">
        <f>IFERROR(VLOOKUP(C3466,'eindex _tget pp '!$A$4:$E$615,5,FALSE),0)</f>
        <v>726.76847094642505</v>
      </c>
      <c r="W3466" s="31">
        <f>IFERROR(VLOOKUP(C3466,'eindex _tget pp '!$A$4:$F$615,6,FALSE),0)</f>
        <v>0.7377526056</v>
      </c>
      <c r="X3466" s="4">
        <f>IFERROR(VLOOKUP(B3466,'eschools 16'!$A$2:$F$25,6,FALSE),1)</f>
        <v>1</v>
      </c>
      <c r="Y3466" s="1">
        <f t="shared" si="270"/>
        <v>307.06</v>
      </c>
      <c r="Z3466" s="1">
        <f t="shared" si="271"/>
        <v>192.64</v>
      </c>
      <c r="AA3466" s="31">
        <f>IFERROR(VLOOKUP(C3466,'eindex _tget pp '!$A$4:$G$615,7,FALSE),0)</f>
        <v>0.59395842099999996</v>
      </c>
      <c r="AB3466" s="1">
        <f>VLOOKUP(A3466,'ADM Details FY17'!$A$3:$AB$3515,28,FALSE)</f>
        <v>0</v>
      </c>
      <c r="AC3466" s="1">
        <f t="shared" si="272"/>
        <v>0</v>
      </c>
      <c r="AD3466" s="1">
        <f t="shared" si="273"/>
        <v>1.69</v>
      </c>
      <c r="AE3466" s="1">
        <f t="shared" si="274"/>
        <v>253.5</v>
      </c>
    </row>
    <row r="3467" spans="1:31" x14ac:dyDescent="0.25">
      <c r="A3467" t="str">
        <f>B3467&amp;"-"&amp;COUNTIF($B$3:B3467,B3467)</f>
        <v>9971-6</v>
      </c>
      <c r="B3467">
        <v>9971</v>
      </c>
      <c r="C3467" s="18">
        <f>VLOOKUP(A3467,'ADM Details FY17'!$A$3:$D$3515,4,FALSE)</f>
        <v>45823</v>
      </c>
      <c r="D3467" s="1">
        <f>VLOOKUP(A3467,'ADM Details FY17'!$A$3:$E$3515,5,FALSE)</f>
        <v>8.8800000000000008</v>
      </c>
      <c r="E3467" s="1">
        <f>VLOOKUP(A3467,'ADM Details FY17'!$A$3:$F$3515,6,FALSE)</f>
        <v>0</v>
      </c>
      <c r="F3467" s="1">
        <f>VLOOKUP(A3467,'ADM Details FY17'!$A$3:$G$3515,7,FALSE)</f>
        <v>2.96</v>
      </c>
      <c r="G3467" s="1">
        <f>VLOOKUP(A3467,'ADM Details FY17'!$A$3:$H$3515,8,FALSE)</f>
        <v>0</v>
      </c>
      <c r="H3467" s="1">
        <f>VLOOKUP(A3467,'ADM Details FY17'!$A$3:$I$3515,9,FALSE)</f>
        <v>0</v>
      </c>
      <c r="I3467" s="1">
        <f>VLOOKUP(A3467,'ADM Details FY17'!$A$3:$J$3517,10,FALSE)</f>
        <v>0</v>
      </c>
      <c r="J3467" s="1">
        <f>VLOOKUP(A3467,'ADM Details FY17'!$A$3:$K$3515,11,FALSE)</f>
        <v>0</v>
      </c>
      <c r="K3467" s="1">
        <f>VLOOKUP(A3467,'ADM Details FY17'!$A$3:$M$3515,13,FALSE)</f>
        <v>5.42</v>
      </c>
      <c r="L3467" s="1">
        <f>VLOOKUP(A3467,'ADM Details FY17'!$A$3:$O$3515,15,FALSE)</f>
        <v>0</v>
      </c>
      <c r="M3467" s="1">
        <f>VLOOKUP(A3467,'ADM Details FY17'!$A$3:$P$3515,16,FALSE)</f>
        <v>0</v>
      </c>
      <c r="N3467" s="1">
        <f>VLOOKUP(A3467,'ADM Details FY17'!$A$3:$Q$3515,17,FALSE)</f>
        <v>0</v>
      </c>
      <c r="O3467" s="1">
        <f>VLOOKUP(A3467,'ADM Details FY17'!$A$3:$S$3515,19,FALSE)</f>
        <v>0</v>
      </c>
      <c r="P3467" s="1">
        <f>VLOOKUP(A3467,'ADM Details FY17'!$A$3:$U$3515,21,FALSE)</f>
        <v>0</v>
      </c>
      <c r="Q3467" s="1">
        <f>VLOOKUP(A3467,'ADM Details FY17'!$A$3:$V$3515,22,FALSE)</f>
        <v>0</v>
      </c>
      <c r="R3467" s="1">
        <f>VLOOKUP(A3467,'ADM Details FY17'!$A$3:$W$3515,23,FALSE)</f>
        <v>0</v>
      </c>
      <c r="S3467" s="1">
        <f>VLOOKUP(A3467,'ADM Details FY17'!$A$3:$X$3515,24,FALSE)</f>
        <v>0</v>
      </c>
      <c r="T3467" s="1">
        <f>VLOOKUP(A3467,'ADM Details FY17'!$A$3:$Y$3515,25,FALSE)</f>
        <v>0</v>
      </c>
      <c r="U3467" s="1">
        <f>VLOOKUP(A3467,'ADM Details FY17'!$A$3:$AA$3515,27,FALSE)</f>
        <v>0</v>
      </c>
      <c r="V3467" s="1">
        <f>IFERROR(VLOOKUP(C3467,'eindex _tget pp '!$A$4:$E$615,5,FALSE),0)</f>
        <v>129.41105598038644</v>
      </c>
      <c r="W3467" s="31">
        <f>IFERROR(VLOOKUP(C3467,'eindex _tget pp '!$A$4:$F$615,6,FALSE),0)</f>
        <v>0.40304213789999999</v>
      </c>
      <c r="X3467" s="4">
        <f>IFERROR(VLOOKUP(B3467,'eschools 16'!$A$2:$F$25,6,FALSE),1)</f>
        <v>1</v>
      </c>
      <c r="Y3467" s="1">
        <f t="shared" si="270"/>
        <v>287.29000000000002</v>
      </c>
      <c r="Z3467" s="1">
        <f t="shared" si="271"/>
        <v>594.17999999999995</v>
      </c>
      <c r="AA3467" s="31">
        <f>IFERROR(VLOOKUP(C3467,'eindex _tget pp '!$A$4:$G$615,7,FALSE),0)</f>
        <v>0.37269750200000001</v>
      </c>
      <c r="AB3467" s="1">
        <f>VLOOKUP(A3467,'ADM Details FY17'!$A$3:$AB$3515,28,FALSE)</f>
        <v>0</v>
      </c>
      <c r="AC3467" s="1">
        <f t="shared" si="272"/>
        <v>0</v>
      </c>
      <c r="AD3467" s="1">
        <f t="shared" si="273"/>
        <v>8.8800000000000008</v>
      </c>
      <c r="AE3467" s="1">
        <f t="shared" si="274"/>
        <v>1332.0000000000002</v>
      </c>
    </row>
    <row r="3468" spans="1:31" x14ac:dyDescent="0.25">
      <c r="A3468" t="str">
        <f>B3468&amp;"-"&amp;COUNTIF($B$3:B3468,B3468)</f>
        <v>9971-7</v>
      </c>
      <c r="B3468">
        <v>9971</v>
      </c>
      <c r="C3468" s="18">
        <f>VLOOKUP(A3468,'ADM Details FY17'!$A$3:$D$3515,4,FALSE)</f>
        <v>45468</v>
      </c>
      <c r="D3468" s="1">
        <f>VLOOKUP(A3468,'ADM Details FY17'!$A$3:$E$3515,5,FALSE)</f>
        <v>20.9</v>
      </c>
      <c r="E3468" s="1">
        <f>VLOOKUP(A3468,'ADM Details FY17'!$A$3:$F$3515,6,FALSE)</f>
        <v>0</v>
      </c>
      <c r="F3468" s="1">
        <f>VLOOKUP(A3468,'ADM Details FY17'!$A$3:$G$3515,7,FALSE)</f>
        <v>3.83</v>
      </c>
      <c r="G3468" s="1">
        <f>VLOOKUP(A3468,'ADM Details FY17'!$A$3:$H$3515,8,FALSE)</f>
        <v>0</v>
      </c>
      <c r="H3468" s="1">
        <f>VLOOKUP(A3468,'ADM Details FY17'!$A$3:$I$3515,9,FALSE)</f>
        <v>0</v>
      </c>
      <c r="I3468" s="1">
        <f>VLOOKUP(A3468,'ADM Details FY17'!$A$3:$J$3517,10,FALSE)</f>
        <v>0.7</v>
      </c>
      <c r="J3468" s="1">
        <f>VLOOKUP(A3468,'ADM Details FY17'!$A$3:$K$3515,11,FALSE)</f>
        <v>0</v>
      </c>
      <c r="K3468" s="1">
        <f>VLOOKUP(A3468,'ADM Details FY17'!$A$3:$M$3515,13,FALSE)</f>
        <v>13.14</v>
      </c>
      <c r="L3468" s="1">
        <f>VLOOKUP(A3468,'ADM Details FY17'!$A$3:$O$3515,15,FALSE)</f>
        <v>0</v>
      </c>
      <c r="M3468" s="1">
        <f>VLOOKUP(A3468,'ADM Details FY17'!$A$3:$P$3515,16,FALSE)</f>
        <v>0</v>
      </c>
      <c r="N3468" s="1">
        <f>VLOOKUP(A3468,'ADM Details FY17'!$A$3:$Q$3515,17,FALSE)</f>
        <v>0</v>
      </c>
      <c r="O3468" s="1">
        <f>VLOOKUP(A3468,'ADM Details FY17'!$A$3:$S$3515,19,FALSE)</f>
        <v>0</v>
      </c>
      <c r="P3468" s="1">
        <f>VLOOKUP(A3468,'ADM Details FY17'!$A$3:$U$3515,21,FALSE)</f>
        <v>0</v>
      </c>
      <c r="Q3468" s="1">
        <f>VLOOKUP(A3468,'ADM Details FY17'!$A$3:$V$3515,22,FALSE)</f>
        <v>0</v>
      </c>
      <c r="R3468" s="1">
        <f>VLOOKUP(A3468,'ADM Details FY17'!$A$3:$W$3515,23,FALSE)</f>
        <v>0</v>
      </c>
      <c r="S3468" s="1">
        <f>VLOOKUP(A3468,'ADM Details FY17'!$A$3:$X$3515,24,FALSE)</f>
        <v>0</v>
      </c>
      <c r="T3468" s="1">
        <f>VLOOKUP(A3468,'ADM Details FY17'!$A$3:$Y$3515,25,FALSE)</f>
        <v>0</v>
      </c>
      <c r="U3468" s="1">
        <f>VLOOKUP(A3468,'ADM Details FY17'!$A$3:$AA$3515,27,FALSE)</f>
        <v>0</v>
      </c>
      <c r="V3468" s="1">
        <f>IFERROR(VLOOKUP(C3468,'eindex _tget pp '!$A$4:$E$615,5,FALSE),0)</f>
        <v>336.23463772839693</v>
      </c>
      <c r="W3468" s="31">
        <f>IFERROR(VLOOKUP(C3468,'eindex _tget pp '!$A$4:$F$615,6,FALSE),0)</f>
        <v>0.80507074450000005</v>
      </c>
      <c r="X3468" s="4">
        <f>IFERROR(VLOOKUP(B3468,'eschools 16'!$A$2:$F$25,6,FALSE),1)</f>
        <v>1</v>
      </c>
      <c r="Y3468" s="1">
        <f t="shared" si="270"/>
        <v>1756.83</v>
      </c>
      <c r="Z3468" s="1">
        <f t="shared" si="271"/>
        <v>2877.39</v>
      </c>
      <c r="AA3468" s="31">
        <f>IFERROR(VLOOKUP(C3468,'eindex _tget pp '!$A$4:$G$615,7,FALSE),0)</f>
        <v>0.46404999600000002</v>
      </c>
      <c r="AB3468" s="1">
        <f>VLOOKUP(A3468,'ADM Details FY17'!$A$3:$AB$3515,28,FALSE)</f>
        <v>0</v>
      </c>
      <c r="AC3468" s="1">
        <f t="shared" si="272"/>
        <v>0</v>
      </c>
      <c r="AD3468" s="1">
        <f t="shared" si="273"/>
        <v>20.9</v>
      </c>
      <c r="AE3468" s="1">
        <f t="shared" si="274"/>
        <v>3135</v>
      </c>
    </row>
    <row r="3469" spans="1:31" x14ac:dyDescent="0.25">
      <c r="A3469" t="str">
        <f>B3469&amp;"-"&amp;COUNTIF($B$3:B3469,B3469)</f>
        <v>9971-8</v>
      </c>
      <c r="B3469">
        <v>9971</v>
      </c>
      <c r="C3469" s="18">
        <f>VLOOKUP(A3469,'ADM Details FY17'!$A$3:$D$3515,4,FALSE)</f>
        <v>49452</v>
      </c>
      <c r="D3469" s="1">
        <f>VLOOKUP(A3469,'ADM Details FY17'!$A$3:$E$3515,5,FALSE)</f>
        <v>3</v>
      </c>
      <c r="E3469" s="1">
        <f>VLOOKUP(A3469,'ADM Details FY17'!$A$3:$F$3515,6,FALSE)</f>
        <v>0</v>
      </c>
      <c r="F3469" s="1">
        <f>VLOOKUP(A3469,'ADM Details FY17'!$A$3:$G$3515,7,FALSE)</f>
        <v>2</v>
      </c>
      <c r="G3469" s="1">
        <f>VLOOKUP(A3469,'ADM Details FY17'!$A$3:$H$3515,8,FALSE)</f>
        <v>0</v>
      </c>
      <c r="H3469" s="1">
        <f>VLOOKUP(A3469,'ADM Details FY17'!$A$3:$I$3515,9,FALSE)</f>
        <v>0</v>
      </c>
      <c r="I3469" s="1">
        <f>VLOOKUP(A3469,'ADM Details FY17'!$A$3:$J$3517,10,FALSE)</f>
        <v>0</v>
      </c>
      <c r="J3469" s="1">
        <f>VLOOKUP(A3469,'ADM Details FY17'!$A$3:$K$3515,11,FALSE)</f>
        <v>0</v>
      </c>
      <c r="K3469" s="1">
        <f>VLOOKUP(A3469,'ADM Details FY17'!$A$3:$M$3515,13,FALSE)</f>
        <v>3</v>
      </c>
      <c r="L3469" s="1">
        <f>VLOOKUP(A3469,'ADM Details FY17'!$A$3:$O$3515,15,FALSE)</f>
        <v>0</v>
      </c>
      <c r="M3469" s="1">
        <f>VLOOKUP(A3469,'ADM Details FY17'!$A$3:$P$3515,16,FALSE)</f>
        <v>0</v>
      </c>
      <c r="N3469" s="1">
        <f>VLOOKUP(A3469,'ADM Details FY17'!$A$3:$Q$3515,17,FALSE)</f>
        <v>0</v>
      </c>
      <c r="O3469" s="1">
        <f>VLOOKUP(A3469,'ADM Details FY17'!$A$3:$S$3515,19,FALSE)</f>
        <v>0</v>
      </c>
      <c r="P3469" s="1">
        <f>VLOOKUP(A3469,'ADM Details FY17'!$A$3:$U$3515,21,FALSE)</f>
        <v>0</v>
      </c>
      <c r="Q3469" s="1">
        <f>VLOOKUP(A3469,'ADM Details FY17'!$A$3:$V$3515,22,FALSE)</f>
        <v>0</v>
      </c>
      <c r="R3469" s="1">
        <f>VLOOKUP(A3469,'ADM Details FY17'!$A$3:$W$3515,23,FALSE)</f>
        <v>0</v>
      </c>
      <c r="S3469" s="1">
        <f>VLOOKUP(A3469,'ADM Details FY17'!$A$3:$X$3515,24,FALSE)</f>
        <v>0</v>
      </c>
      <c r="T3469" s="1">
        <f>VLOOKUP(A3469,'ADM Details FY17'!$A$3:$Y$3515,25,FALSE)</f>
        <v>0</v>
      </c>
      <c r="U3469" s="1">
        <f>VLOOKUP(A3469,'ADM Details FY17'!$A$3:$AA$3515,27,FALSE)</f>
        <v>0</v>
      </c>
      <c r="V3469" s="1">
        <f>IFERROR(VLOOKUP(C3469,'eindex _tget pp '!$A$4:$E$615,5,FALSE),0)</f>
        <v>766.68283871135725</v>
      </c>
      <c r="W3469" s="31">
        <f>IFERROR(VLOOKUP(C3469,'eindex _tget pp '!$A$4:$F$615,6,FALSE),0)</f>
        <v>1.3779795312000001</v>
      </c>
      <c r="X3469" s="4">
        <f>IFERROR(VLOOKUP(B3469,'eschools 16'!$A$2:$F$25,6,FALSE),1)</f>
        <v>1</v>
      </c>
      <c r="Y3469" s="1">
        <f t="shared" si="270"/>
        <v>575.01</v>
      </c>
      <c r="Z3469" s="1">
        <f t="shared" si="271"/>
        <v>1124.43</v>
      </c>
      <c r="AA3469" s="31">
        <f>IFERROR(VLOOKUP(C3469,'eindex _tget pp '!$A$4:$G$615,7,FALSE),0)</f>
        <v>0.65588011199999996</v>
      </c>
      <c r="AB3469" s="1">
        <f>VLOOKUP(A3469,'ADM Details FY17'!$A$3:$AB$3515,28,FALSE)</f>
        <v>0</v>
      </c>
      <c r="AC3469" s="1">
        <f t="shared" si="272"/>
        <v>0</v>
      </c>
      <c r="AD3469" s="1">
        <f t="shared" si="273"/>
        <v>3</v>
      </c>
      <c r="AE3469" s="1">
        <f t="shared" si="274"/>
        <v>450</v>
      </c>
    </row>
    <row r="3470" spans="1:31" x14ac:dyDescent="0.25">
      <c r="A3470" t="str">
        <f>B3470&amp;"-"&amp;COUNTIF($B$3:B3470,B3470)</f>
        <v>9971-9</v>
      </c>
      <c r="B3470">
        <v>9971</v>
      </c>
      <c r="C3470" s="18">
        <f>VLOOKUP(A3470,'ADM Details FY17'!$A$3:$D$3515,4,FALSE)</f>
        <v>44297</v>
      </c>
      <c r="D3470" s="1">
        <f>VLOOKUP(A3470,'ADM Details FY17'!$A$3:$E$3515,5,FALSE)</f>
        <v>0.72</v>
      </c>
      <c r="E3470" s="1">
        <f>VLOOKUP(A3470,'ADM Details FY17'!$A$3:$F$3515,6,FALSE)</f>
        <v>0</v>
      </c>
      <c r="F3470" s="1">
        <f>VLOOKUP(A3470,'ADM Details FY17'!$A$3:$G$3515,7,FALSE)</f>
        <v>0</v>
      </c>
      <c r="G3470" s="1">
        <f>VLOOKUP(A3470,'ADM Details FY17'!$A$3:$H$3515,8,FALSE)</f>
        <v>0</v>
      </c>
      <c r="H3470" s="1">
        <f>VLOOKUP(A3470,'ADM Details FY17'!$A$3:$I$3515,9,FALSE)</f>
        <v>0</v>
      </c>
      <c r="I3470" s="1">
        <f>VLOOKUP(A3470,'ADM Details FY17'!$A$3:$J$3517,10,FALSE)</f>
        <v>0</v>
      </c>
      <c r="J3470" s="1">
        <f>VLOOKUP(A3470,'ADM Details FY17'!$A$3:$K$3515,11,FALSE)</f>
        <v>0</v>
      </c>
      <c r="K3470" s="1">
        <f>VLOOKUP(A3470,'ADM Details FY17'!$A$3:$M$3515,13,FALSE)</f>
        <v>0.72</v>
      </c>
      <c r="L3470" s="1">
        <f>VLOOKUP(A3470,'ADM Details FY17'!$A$3:$O$3515,15,FALSE)</f>
        <v>0</v>
      </c>
      <c r="M3470" s="1">
        <f>VLOOKUP(A3470,'ADM Details FY17'!$A$3:$P$3515,16,FALSE)</f>
        <v>0</v>
      </c>
      <c r="N3470" s="1">
        <f>VLOOKUP(A3470,'ADM Details FY17'!$A$3:$Q$3515,17,FALSE)</f>
        <v>0</v>
      </c>
      <c r="O3470" s="1">
        <f>VLOOKUP(A3470,'ADM Details FY17'!$A$3:$S$3515,19,FALSE)</f>
        <v>0</v>
      </c>
      <c r="P3470" s="1">
        <f>VLOOKUP(A3470,'ADM Details FY17'!$A$3:$U$3515,21,FALSE)</f>
        <v>0</v>
      </c>
      <c r="Q3470" s="1">
        <f>VLOOKUP(A3470,'ADM Details FY17'!$A$3:$V$3515,22,FALSE)</f>
        <v>0</v>
      </c>
      <c r="R3470" s="1">
        <f>VLOOKUP(A3470,'ADM Details FY17'!$A$3:$W$3515,23,FALSE)</f>
        <v>0</v>
      </c>
      <c r="S3470" s="1">
        <f>VLOOKUP(A3470,'ADM Details FY17'!$A$3:$X$3515,24,FALSE)</f>
        <v>0</v>
      </c>
      <c r="T3470" s="1">
        <f>VLOOKUP(A3470,'ADM Details FY17'!$A$3:$Y$3515,25,FALSE)</f>
        <v>0</v>
      </c>
      <c r="U3470" s="1">
        <f>VLOOKUP(A3470,'ADM Details FY17'!$A$3:$AA$3515,27,FALSE)</f>
        <v>0</v>
      </c>
      <c r="V3470" s="1">
        <f>IFERROR(VLOOKUP(C3470,'eindex _tget pp '!$A$4:$E$615,5,FALSE),0)</f>
        <v>1063.7302032921527</v>
      </c>
      <c r="W3470" s="31">
        <f>IFERROR(VLOOKUP(C3470,'eindex _tget pp '!$A$4:$F$615,6,FALSE),0)</f>
        <v>2.6250218156999998</v>
      </c>
      <c r="X3470" s="4">
        <f>IFERROR(VLOOKUP(B3470,'eschools 16'!$A$2:$F$25,6,FALSE),1)</f>
        <v>1</v>
      </c>
      <c r="Y3470" s="1">
        <f t="shared" si="270"/>
        <v>191.47</v>
      </c>
      <c r="Z3470" s="1">
        <f t="shared" si="271"/>
        <v>514.08000000000004</v>
      </c>
      <c r="AA3470" s="31">
        <f>IFERROR(VLOOKUP(C3470,'eindex _tget pp '!$A$4:$G$615,7,FALSE),0)</f>
        <v>0.73337430400000003</v>
      </c>
      <c r="AB3470" s="1">
        <f>VLOOKUP(A3470,'ADM Details FY17'!$A$3:$AB$3515,28,FALSE)</f>
        <v>0</v>
      </c>
      <c r="AC3470" s="1">
        <f t="shared" si="272"/>
        <v>0</v>
      </c>
      <c r="AD3470" s="1">
        <f t="shared" si="273"/>
        <v>0.72</v>
      </c>
      <c r="AE3470" s="1">
        <f t="shared" si="274"/>
        <v>108</v>
      </c>
    </row>
    <row r="3471" spans="1:31" x14ac:dyDescent="0.25">
      <c r="A3471" t="str">
        <f>B3471&amp;"-"&amp;COUNTIF($B$3:B3471,B3471)</f>
        <v>9971-10</v>
      </c>
      <c r="B3471">
        <v>9971</v>
      </c>
      <c r="C3471" s="18">
        <f>VLOOKUP(A3471,'ADM Details FY17'!$A$3:$D$3515,4,FALSE)</f>
        <v>45831</v>
      </c>
      <c r="D3471" s="1">
        <f>VLOOKUP(A3471,'ADM Details FY17'!$A$3:$E$3515,5,FALSE)</f>
        <v>1.74</v>
      </c>
      <c r="E3471" s="1">
        <f>VLOOKUP(A3471,'ADM Details FY17'!$A$3:$F$3515,6,FALSE)</f>
        <v>0</v>
      </c>
      <c r="F3471" s="1">
        <f>VLOOKUP(A3471,'ADM Details FY17'!$A$3:$G$3515,7,FALSE)</f>
        <v>0</v>
      </c>
      <c r="G3471" s="1">
        <f>VLOOKUP(A3471,'ADM Details FY17'!$A$3:$H$3515,8,FALSE)</f>
        <v>0</v>
      </c>
      <c r="H3471" s="1">
        <f>VLOOKUP(A3471,'ADM Details FY17'!$A$3:$I$3515,9,FALSE)</f>
        <v>0</v>
      </c>
      <c r="I3471" s="1">
        <f>VLOOKUP(A3471,'ADM Details FY17'!$A$3:$J$3517,10,FALSE)</f>
        <v>0</v>
      </c>
      <c r="J3471" s="1">
        <f>VLOOKUP(A3471,'ADM Details FY17'!$A$3:$K$3515,11,FALSE)</f>
        <v>0</v>
      </c>
      <c r="K3471" s="1">
        <f>VLOOKUP(A3471,'ADM Details FY17'!$A$3:$M$3515,13,FALSE)</f>
        <v>1.74</v>
      </c>
      <c r="L3471" s="1">
        <f>VLOOKUP(A3471,'ADM Details FY17'!$A$3:$O$3515,15,FALSE)</f>
        <v>0</v>
      </c>
      <c r="M3471" s="1">
        <f>VLOOKUP(A3471,'ADM Details FY17'!$A$3:$P$3515,16,FALSE)</f>
        <v>0</v>
      </c>
      <c r="N3471" s="1">
        <f>VLOOKUP(A3471,'ADM Details FY17'!$A$3:$Q$3515,17,FALSE)</f>
        <v>0</v>
      </c>
      <c r="O3471" s="1">
        <f>VLOOKUP(A3471,'ADM Details FY17'!$A$3:$S$3515,19,FALSE)</f>
        <v>0</v>
      </c>
      <c r="P3471" s="1">
        <f>VLOOKUP(A3471,'ADM Details FY17'!$A$3:$U$3515,21,FALSE)</f>
        <v>0</v>
      </c>
      <c r="Q3471" s="1">
        <f>VLOOKUP(A3471,'ADM Details FY17'!$A$3:$V$3515,22,FALSE)</f>
        <v>0</v>
      </c>
      <c r="R3471" s="1">
        <f>VLOOKUP(A3471,'ADM Details FY17'!$A$3:$W$3515,23,FALSE)</f>
        <v>0</v>
      </c>
      <c r="S3471" s="1">
        <f>VLOOKUP(A3471,'ADM Details FY17'!$A$3:$X$3515,24,FALSE)</f>
        <v>0</v>
      </c>
      <c r="T3471" s="1">
        <f>VLOOKUP(A3471,'ADM Details FY17'!$A$3:$Y$3515,25,FALSE)</f>
        <v>0</v>
      </c>
      <c r="U3471" s="1">
        <f>VLOOKUP(A3471,'ADM Details FY17'!$A$3:$AA$3515,27,FALSE)</f>
        <v>0</v>
      </c>
      <c r="V3471" s="1">
        <f>IFERROR(VLOOKUP(C3471,'eindex _tget pp '!$A$4:$E$615,5,FALSE),0)</f>
        <v>363.32324958123951</v>
      </c>
      <c r="W3471" s="31">
        <f>IFERROR(VLOOKUP(C3471,'eindex _tget pp '!$A$4:$F$615,6,FALSE),0)</f>
        <v>0.84521392470000001</v>
      </c>
      <c r="X3471" s="4">
        <f>IFERROR(VLOOKUP(B3471,'eschools 16'!$A$2:$F$25,6,FALSE),1)</f>
        <v>1</v>
      </c>
      <c r="Y3471" s="1">
        <f t="shared" si="270"/>
        <v>158.05000000000001</v>
      </c>
      <c r="Z3471" s="1">
        <f t="shared" si="271"/>
        <v>400.02</v>
      </c>
      <c r="AA3471" s="31">
        <f>IFERROR(VLOOKUP(C3471,'eindex _tget pp '!$A$4:$G$615,7,FALSE),0)</f>
        <v>0.46815435700000002</v>
      </c>
      <c r="AB3471" s="1">
        <f>VLOOKUP(A3471,'ADM Details FY17'!$A$3:$AB$3515,28,FALSE)</f>
        <v>0</v>
      </c>
      <c r="AC3471" s="1">
        <f t="shared" si="272"/>
        <v>0</v>
      </c>
      <c r="AD3471" s="1">
        <f t="shared" si="273"/>
        <v>1.74</v>
      </c>
      <c r="AE3471" s="1">
        <f t="shared" si="274"/>
        <v>261</v>
      </c>
    </row>
    <row r="3472" spans="1:31" x14ac:dyDescent="0.25">
      <c r="A3472" t="str">
        <f>B3472&amp;"-"&amp;COUNTIF($B$3:B3472,B3472)</f>
        <v>9971-11</v>
      </c>
      <c r="B3472">
        <v>9971</v>
      </c>
      <c r="C3472" s="18">
        <f>VLOOKUP(A3472,'ADM Details FY17'!$A$3:$D$3515,4,FALSE)</f>
        <v>44701</v>
      </c>
      <c r="D3472" s="1">
        <f>VLOOKUP(A3472,'ADM Details FY17'!$A$3:$E$3515,5,FALSE)</f>
        <v>0.95</v>
      </c>
      <c r="E3472" s="1">
        <f>VLOOKUP(A3472,'ADM Details FY17'!$A$3:$F$3515,6,FALSE)</f>
        <v>0</v>
      </c>
      <c r="F3472" s="1">
        <f>VLOOKUP(A3472,'ADM Details FY17'!$A$3:$G$3515,7,FALSE)</f>
        <v>0</v>
      </c>
      <c r="G3472" s="1">
        <f>VLOOKUP(A3472,'ADM Details FY17'!$A$3:$H$3515,8,FALSE)</f>
        <v>0</v>
      </c>
      <c r="H3472" s="1">
        <f>VLOOKUP(A3472,'ADM Details FY17'!$A$3:$I$3515,9,FALSE)</f>
        <v>0</v>
      </c>
      <c r="I3472" s="1">
        <f>VLOOKUP(A3472,'ADM Details FY17'!$A$3:$J$3517,10,FALSE)</f>
        <v>0</v>
      </c>
      <c r="J3472" s="1">
        <f>VLOOKUP(A3472,'ADM Details FY17'!$A$3:$K$3515,11,FALSE)</f>
        <v>0</v>
      </c>
      <c r="K3472" s="1">
        <f>VLOOKUP(A3472,'ADM Details FY17'!$A$3:$M$3515,13,FALSE)</f>
        <v>0</v>
      </c>
      <c r="L3472" s="1">
        <f>VLOOKUP(A3472,'ADM Details FY17'!$A$3:$O$3515,15,FALSE)</f>
        <v>0</v>
      </c>
      <c r="M3472" s="1">
        <f>VLOOKUP(A3472,'ADM Details FY17'!$A$3:$P$3515,16,FALSE)</f>
        <v>0</v>
      </c>
      <c r="N3472" s="1">
        <f>VLOOKUP(A3472,'ADM Details FY17'!$A$3:$Q$3515,17,FALSE)</f>
        <v>0</v>
      </c>
      <c r="O3472" s="1">
        <f>VLOOKUP(A3472,'ADM Details FY17'!$A$3:$S$3515,19,FALSE)</f>
        <v>0</v>
      </c>
      <c r="P3472" s="1">
        <f>VLOOKUP(A3472,'ADM Details FY17'!$A$3:$U$3515,21,FALSE)</f>
        <v>0</v>
      </c>
      <c r="Q3472" s="1">
        <f>VLOOKUP(A3472,'ADM Details FY17'!$A$3:$V$3515,22,FALSE)</f>
        <v>0</v>
      </c>
      <c r="R3472" s="1">
        <f>VLOOKUP(A3472,'ADM Details FY17'!$A$3:$W$3515,23,FALSE)</f>
        <v>0</v>
      </c>
      <c r="S3472" s="1">
        <f>VLOOKUP(A3472,'ADM Details FY17'!$A$3:$X$3515,24,FALSE)</f>
        <v>0</v>
      </c>
      <c r="T3472" s="1">
        <f>VLOOKUP(A3472,'ADM Details FY17'!$A$3:$Y$3515,25,FALSE)</f>
        <v>0</v>
      </c>
      <c r="U3472" s="1">
        <f>VLOOKUP(A3472,'ADM Details FY17'!$A$3:$AA$3515,27,FALSE)</f>
        <v>0</v>
      </c>
      <c r="V3472" s="1">
        <f>IFERROR(VLOOKUP(C3472,'eindex _tget pp '!$A$4:$E$615,5,FALSE),0)</f>
        <v>0</v>
      </c>
      <c r="W3472" s="31">
        <f>IFERROR(VLOOKUP(C3472,'eindex _tget pp '!$A$4:$F$615,6,FALSE),0)</f>
        <v>7.9896708600000005E-2</v>
      </c>
      <c r="X3472" s="4">
        <f>IFERROR(VLOOKUP(B3472,'eschools 16'!$A$2:$F$25,6,FALSE),1)</f>
        <v>1</v>
      </c>
      <c r="Y3472" s="1">
        <f t="shared" si="270"/>
        <v>0</v>
      </c>
      <c r="Z3472" s="1">
        <f t="shared" si="271"/>
        <v>0</v>
      </c>
      <c r="AA3472" s="31">
        <f>IFERROR(VLOOKUP(C3472,'eindex _tget pp '!$A$4:$G$615,7,FALSE),0)</f>
        <v>0.05</v>
      </c>
      <c r="AB3472" s="1">
        <f>VLOOKUP(A3472,'ADM Details FY17'!$A$3:$AB$3515,28,FALSE)</f>
        <v>0</v>
      </c>
      <c r="AC3472" s="1">
        <f t="shared" si="272"/>
        <v>0</v>
      </c>
      <c r="AD3472" s="1">
        <f t="shared" si="273"/>
        <v>0.95</v>
      </c>
      <c r="AE3472" s="1">
        <f t="shared" si="274"/>
        <v>142.5</v>
      </c>
    </row>
    <row r="3473" spans="1:31" x14ac:dyDescent="0.25">
      <c r="A3473" t="str">
        <f>B3473&amp;"-"&amp;COUNTIF($B$3:B3473,B3473)</f>
        <v>9971-12</v>
      </c>
      <c r="B3473">
        <v>9971</v>
      </c>
      <c r="C3473" s="18">
        <f>VLOOKUP(A3473,'ADM Details FY17'!$A$3:$D$3515,4,FALSE)</f>
        <v>50591</v>
      </c>
      <c r="D3473" s="1">
        <f>VLOOKUP(A3473,'ADM Details FY17'!$A$3:$E$3515,5,FALSE)</f>
        <v>0.63</v>
      </c>
      <c r="E3473" s="1">
        <f>VLOOKUP(A3473,'ADM Details FY17'!$A$3:$F$3515,6,FALSE)</f>
        <v>0</v>
      </c>
      <c r="F3473" s="1">
        <f>VLOOKUP(A3473,'ADM Details FY17'!$A$3:$G$3515,7,FALSE)</f>
        <v>0</v>
      </c>
      <c r="G3473" s="1">
        <f>VLOOKUP(A3473,'ADM Details FY17'!$A$3:$H$3515,8,FALSE)</f>
        <v>0</v>
      </c>
      <c r="H3473" s="1">
        <f>VLOOKUP(A3473,'ADM Details FY17'!$A$3:$I$3515,9,FALSE)</f>
        <v>0</v>
      </c>
      <c r="I3473" s="1">
        <f>VLOOKUP(A3473,'ADM Details FY17'!$A$3:$J$3517,10,FALSE)</f>
        <v>0</v>
      </c>
      <c r="J3473" s="1">
        <f>VLOOKUP(A3473,'ADM Details FY17'!$A$3:$K$3515,11,FALSE)</f>
        <v>0</v>
      </c>
      <c r="K3473" s="1">
        <f>VLOOKUP(A3473,'ADM Details FY17'!$A$3:$M$3515,13,FALSE)</f>
        <v>0.63</v>
      </c>
      <c r="L3473" s="1">
        <f>VLOOKUP(A3473,'ADM Details FY17'!$A$3:$O$3515,15,FALSE)</f>
        <v>0</v>
      </c>
      <c r="M3473" s="1">
        <f>VLOOKUP(A3473,'ADM Details FY17'!$A$3:$P$3515,16,FALSE)</f>
        <v>0</v>
      </c>
      <c r="N3473" s="1">
        <f>VLOOKUP(A3473,'ADM Details FY17'!$A$3:$Q$3515,17,FALSE)</f>
        <v>0</v>
      </c>
      <c r="O3473" s="1">
        <f>VLOOKUP(A3473,'ADM Details FY17'!$A$3:$S$3515,19,FALSE)</f>
        <v>0</v>
      </c>
      <c r="P3473" s="1">
        <f>VLOOKUP(A3473,'ADM Details FY17'!$A$3:$U$3515,21,FALSE)</f>
        <v>0</v>
      </c>
      <c r="Q3473" s="1">
        <f>VLOOKUP(A3473,'ADM Details FY17'!$A$3:$V$3515,22,FALSE)</f>
        <v>0</v>
      </c>
      <c r="R3473" s="1">
        <f>VLOOKUP(A3473,'ADM Details FY17'!$A$3:$W$3515,23,FALSE)</f>
        <v>0</v>
      </c>
      <c r="S3473" s="1">
        <f>VLOOKUP(A3473,'ADM Details FY17'!$A$3:$X$3515,24,FALSE)</f>
        <v>0</v>
      </c>
      <c r="T3473" s="1">
        <f>VLOOKUP(A3473,'ADM Details FY17'!$A$3:$Y$3515,25,FALSE)</f>
        <v>0</v>
      </c>
      <c r="U3473" s="1">
        <f>VLOOKUP(A3473,'ADM Details FY17'!$A$3:$AA$3515,27,FALSE)</f>
        <v>0</v>
      </c>
      <c r="V3473" s="1">
        <f>IFERROR(VLOOKUP(C3473,'eindex _tget pp '!$A$4:$E$615,5,FALSE),0)</f>
        <v>187.14555345230002</v>
      </c>
      <c r="W3473" s="31">
        <f>IFERROR(VLOOKUP(C3473,'eindex _tget pp '!$A$4:$F$615,6,FALSE),0)</f>
        <v>0.6706230608</v>
      </c>
      <c r="X3473" s="4">
        <f>IFERROR(VLOOKUP(B3473,'eschools 16'!$A$2:$F$25,6,FALSE),1)</f>
        <v>1</v>
      </c>
      <c r="Y3473" s="1">
        <f t="shared" si="270"/>
        <v>29.48</v>
      </c>
      <c r="Z3473" s="1">
        <f t="shared" si="271"/>
        <v>114.92</v>
      </c>
      <c r="AA3473" s="31">
        <f>IFERROR(VLOOKUP(C3473,'eindex _tget pp '!$A$4:$G$615,7,FALSE),0)</f>
        <v>0.43269559299999999</v>
      </c>
      <c r="AB3473" s="1">
        <f>VLOOKUP(A3473,'ADM Details FY17'!$A$3:$AB$3515,28,FALSE)</f>
        <v>0</v>
      </c>
      <c r="AC3473" s="1">
        <f t="shared" si="272"/>
        <v>0</v>
      </c>
      <c r="AD3473" s="1">
        <f t="shared" si="273"/>
        <v>0.63</v>
      </c>
      <c r="AE3473" s="1">
        <f t="shared" si="274"/>
        <v>94.5</v>
      </c>
    </row>
    <row r="3474" spans="1:31" x14ac:dyDescent="0.25">
      <c r="A3474" t="str">
        <f>B3474&amp;"-"&amp;COUNTIF($B$3:B3474,B3474)</f>
        <v>9971-13</v>
      </c>
      <c r="B3474">
        <v>9971</v>
      </c>
      <c r="C3474" s="18">
        <f>VLOOKUP(A3474,'ADM Details FY17'!$A$3:$D$3515,4,FALSE)</f>
        <v>0</v>
      </c>
      <c r="D3474" s="1">
        <f>VLOOKUP(A3474,'ADM Details FY17'!$A$3:$E$3515,5,FALSE)</f>
        <v>0</v>
      </c>
      <c r="E3474" s="1">
        <f>VLOOKUP(A3474,'ADM Details FY17'!$A$3:$F$3515,6,FALSE)</f>
        <v>0</v>
      </c>
      <c r="F3474" s="1">
        <f>VLOOKUP(A3474,'ADM Details FY17'!$A$3:$G$3515,7,FALSE)</f>
        <v>0</v>
      </c>
      <c r="G3474" s="1">
        <f>VLOOKUP(A3474,'ADM Details FY17'!$A$3:$H$3515,8,FALSE)</f>
        <v>0</v>
      </c>
      <c r="H3474" s="1">
        <f>VLOOKUP(A3474,'ADM Details FY17'!$A$3:$I$3515,9,FALSE)</f>
        <v>0</v>
      </c>
      <c r="I3474" s="1">
        <f>VLOOKUP(A3474,'ADM Details FY17'!$A$3:$J$3517,10,FALSE)</f>
        <v>0</v>
      </c>
      <c r="J3474" s="1">
        <f>VLOOKUP(A3474,'ADM Details FY17'!$A$3:$K$3515,11,FALSE)</f>
        <v>0</v>
      </c>
      <c r="K3474" s="1">
        <f>VLOOKUP(A3474,'ADM Details FY17'!$A$3:$M$3515,13,FALSE)</f>
        <v>0</v>
      </c>
      <c r="L3474" s="1">
        <f>VLOOKUP(A3474,'ADM Details FY17'!$A$3:$O$3515,15,FALSE)</f>
        <v>0</v>
      </c>
      <c r="M3474" s="1">
        <f>VLOOKUP(A3474,'ADM Details FY17'!$A$3:$P$3515,16,FALSE)</f>
        <v>0</v>
      </c>
      <c r="N3474" s="1">
        <f>VLOOKUP(A3474,'ADM Details FY17'!$A$3:$Q$3515,17,FALSE)</f>
        <v>0</v>
      </c>
      <c r="O3474" s="1">
        <f>VLOOKUP(A3474,'ADM Details FY17'!$A$3:$S$3515,19,FALSE)</f>
        <v>0</v>
      </c>
      <c r="P3474" s="1">
        <f>VLOOKUP(A3474,'ADM Details FY17'!$A$3:$U$3515,21,FALSE)</f>
        <v>0</v>
      </c>
      <c r="Q3474" s="1">
        <f>VLOOKUP(A3474,'ADM Details FY17'!$A$3:$V$3515,22,FALSE)</f>
        <v>0</v>
      </c>
      <c r="R3474" s="1">
        <f>VLOOKUP(A3474,'ADM Details FY17'!$A$3:$W$3515,23,FALSE)</f>
        <v>0</v>
      </c>
      <c r="S3474" s="1">
        <f>VLOOKUP(A3474,'ADM Details FY17'!$A$3:$X$3515,24,FALSE)</f>
        <v>0</v>
      </c>
      <c r="T3474" s="1">
        <f>VLOOKUP(A3474,'ADM Details FY17'!$A$3:$Y$3515,25,FALSE)</f>
        <v>0</v>
      </c>
      <c r="U3474" s="1">
        <f>VLOOKUP(A3474,'ADM Details FY17'!$A$3:$AA$3515,27,FALSE)</f>
        <v>0</v>
      </c>
      <c r="V3474" s="1">
        <f>IFERROR(VLOOKUP(C3474,'eindex _tget pp '!$A$4:$E$615,5,FALSE),0)</f>
        <v>0</v>
      </c>
      <c r="W3474" s="31">
        <f>IFERROR(VLOOKUP(C3474,'eindex _tget pp '!$A$4:$F$615,6,FALSE),0)</f>
        <v>0</v>
      </c>
      <c r="X3474" s="4">
        <f>IFERROR(VLOOKUP(B3474,'eschools 16'!$A$2:$F$25,6,FALSE),1)</f>
        <v>1</v>
      </c>
      <c r="Y3474" s="1">
        <f t="shared" si="270"/>
        <v>0</v>
      </c>
      <c r="Z3474" s="1">
        <f t="shared" si="271"/>
        <v>0</v>
      </c>
      <c r="AA3474" s="31">
        <f>IFERROR(VLOOKUP(C3474,'eindex _tget pp '!$A$4:$G$615,7,FALSE),0)</f>
        <v>0</v>
      </c>
      <c r="AB3474" s="1">
        <f>VLOOKUP(A3474,'ADM Details FY17'!$A$3:$AB$3515,28,FALSE)</f>
        <v>0</v>
      </c>
      <c r="AC3474" s="1">
        <f t="shared" si="272"/>
        <v>0</v>
      </c>
      <c r="AD3474" s="1">
        <f t="shared" si="273"/>
        <v>0</v>
      </c>
      <c r="AE3474" s="1">
        <f t="shared" si="274"/>
        <v>0</v>
      </c>
    </row>
    <row r="3475" spans="1:31" x14ac:dyDescent="0.25">
      <c r="A3475" t="str">
        <f>B3475&amp;"-"&amp;COUNTIF($B$3:B3475,B3475)</f>
        <v>9971-14</v>
      </c>
      <c r="B3475">
        <v>9971</v>
      </c>
      <c r="C3475" s="18">
        <f>VLOOKUP(A3475,'ADM Details FY17'!$A$3:$D$3515,4,FALSE)</f>
        <v>0</v>
      </c>
      <c r="D3475" s="1">
        <f>VLOOKUP(A3475,'ADM Details FY17'!$A$3:$E$3515,5,FALSE)</f>
        <v>0</v>
      </c>
      <c r="E3475" s="1">
        <f>VLOOKUP(A3475,'ADM Details FY17'!$A$3:$F$3515,6,FALSE)</f>
        <v>0</v>
      </c>
      <c r="F3475" s="1">
        <f>VLOOKUP(A3475,'ADM Details FY17'!$A$3:$G$3515,7,FALSE)</f>
        <v>0</v>
      </c>
      <c r="G3475" s="1">
        <f>VLOOKUP(A3475,'ADM Details FY17'!$A$3:$H$3515,8,FALSE)</f>
        <v>0</v>
      </c>
      <c r="H3475" s="1">
        <f>VLOOKUP(A3475,'ADM Details FY17'!$A$3:$I$3515,9,FALSE)</f>
        <v>0</v>
      </c>
      <c r="I3475" s="1">
        <f>VLOOKUP(A3475,'ADM Details FY17'!$A$3:$J$3517,10,FALSE)</f>
        <v>0</v>
      </c>
      <c r="J3475" s="1">
        <f>VLOOKUP(A3475,'ADM Details FY17'!$A$3:$K$3515,11,FALSE)</f>
        <v>0</v>
      </c>
      <c r="K3475" s="1">
        <f>VLOOKUP(A3475,'ADM Details FY17'!$A$3:$M$3515,13,FALSE)</f>
        <v>0</v>
      </c>
      <c r="L3475" s="1">
        <f>VLOOKUP(A3475,'ADM Details FY17'!$A$3:$O$3515,15,FALSE)</f>
        <v>0</v>
      </c>
      <c r="M3475" s="1">
        <f>VLOOKUP(A3475,'ADM Details FY17'!$A$3:$P$3515,16,FALSE)</f>
        <v>0</v>
      </c>
      <c r="N3475" s="1">
        <f>VLOOKUP(A3475,'ADM Details FY17'!$A$3:$Q$3515,17,FALSE)</f>
        <v>0</v>
      </c>
      <c r="O3475" s="1">
        <f>VLOOKUP(A3475,'ADM Details FY17'!$A$3:$S$3515,19,FALSE)</f>
        <v>0</v>
      </c>
      <c r="P3475" s="1">
        <f>VLOOKUP(A3475,'ADM Details FY17'!$A$3:$U$3515,21,FALSE)</f>
        <v>0</v>
      </c>
      <c r="Q3475" s="1">
        <f>VLOOKUP(A3475,'ADM Details FY17'!$A$3:$V$3515,22,FALSE)</f>
        <v>0</v>
      </c>
      <c r="R3475" s="1">
        <f>VLOOKUP(A3475,'ADM Details FY17'!$A$3:$W$3515,23,FALSE)</f>
        <v>0</v>
      </c>
      <c r="S3475" s="1">
        <f>VLOOKUP(A3475,'ADM Details FY17'!$A$3:$X$3515,24,FALSE)</f>
        <v>0</v>
      </c>
      <c r="T3475" s="1">
        <f>VLOOKUP(A3475,'ADM Details FY17'!$A$3:$Y$3515,25,FALSE)</f>
        <v>0</v>
      </c>
      <c r="U3475" s="1">
        <f>VLOOKUP(A3475,'ADM Details FY17'!$A$3:$AA$3515,27,FALSE)</f>
        <v>0</v>
      </c>
      <c r="V3475" s="1">
        <f>IFERROR(VLOOKUP(C3475,'eindex _tget pp '!$A$4:$E$615,5,FALSE),0)</f>
        <v>0</v>
      </c>
      <c r="W3475" s="31">
        <f>IFERROR(VLOOKUP(C3475,'eindex _tget pp '!$A$4:$F$615,6,FALSE),0)</f>
        <v>0</v>
      </c>
      <c r="X3475" s="4">
        <f>IFERROR(VLOOKUP(B3475,'eschools 16'!$A$2:$F$25,6,FALSE),1)</f>
        <v>1</v>
      </c>
      <c r="Y3475" s="1">
        <f t="shared" si="270"/>
        <v>0</v>
      </c>
      <c r="Z3475" s="1">
        <f t="shared" si="271"/>
        <v>0</v>
      </c>
      <c r="AA3475" s="31">
        <f>IFERROR(VLOOKUP(C3475,'eindex _tget pp '!$A$4:$G$615,7,FALSE),0)</f>
        <v>0</v>
      </c>
      <c r="AB3475" s="1">
        <f>VLOOKUP(A3475,'ADM Details FY17'!$A$3:$AB$3515,28,FALSE)</f>
        <v>0</v>
      </c>
      <c r="AC3475" s="1">
        <f t="shared" si="272"/>
        <v>0</v>
      </c>
      <c r="AD3475" s="1">
        <f t="shared" si="273"/>
        <v>0</v>
      </c>
      <c r="AE3475" s="1">
        <f t="shared" si="274"/>
        <v>0</v>
      </c>
    </row>
    <row r="3476" spans="1:31" x14ac:dyDescent="0.25">
      <c r="A3476" t="str">
        <f>B3476&amp;"-"&amp;COUNTIF($B$3:B3476,B3476)</f>
        <v>9971-15</v>
      </c>
      <c r="B3476">
        <v>9971</v>
      </c>
      <c r="C3476" s="18">
        <f>VLOOKUP(A3476,'ADM Details FY17'!$A$3:$D$3515,4,FALSE)</f>
        <v>0</v>
      </c>
      <c r="D3476" s="1">
        <f>VLOOKUP(A3476,'ADM Details FY17'!$A$3:$E$3515,5,FALSE)</f>
        <v>0</v>
      </c>
      <c r="E3476" s="1">
        <f>VLOOKUP(A3476,'ADM Details FY17'!$A$3:$F$3515,6,FALSE)</f>
        <v>0</v>
      </c>
      <c r="F3476" s="1">
        <f>VLOOKUP(A3476,'ADM Details FY17'!$A$3:$G$3515,7,FALSE)</f>
        <v>0</v>
      </c>
      <c r="G3476" s="1">
        <f>VLOOKUP(A3476,'ADM Details FY17'!$A$3:$H$3515,8,FALSE)</f>
        <v>0</v>
      </c>
      <c r="H3476" s="1">
        <f>VLOOKUP(A3476,'ADM Details FY17'!$A$3:$I$3515,9,FALSE)</f>
        <v>0</v>
      </c>
      <c r="I3476" s="1">
        <f>VLOOKUP(A3476,'ADM Details FY17'!$A$3:$J$3517,10,FALSE)</f>
        <v>0</v>
      </c>
      <c r="J3476" s="1">
        <f>VLOOKUP(A3476,'ADM Details FY17'!$A$3:$K$3515,11,FALSE)</f>
        <v>0</v>
      </c>
      <c r="K3476" s="1">
        <f>VLOOKUP(A3476,'ADM Details FY17'!$A$3:$M$3515,13,FALSE)</f>
        <v>0</v>
      </c>
      <c r="L3476" s="1">
        <f>VLOOKUP(A3476,'ADM Details FY17'!$A$3:$O$3515,15,FALSE)</f>
        <v>0</v>
      </c>
      <c r="M3476" s="1">
        <f>VLOOKUP(A3476,'ADM Details FY17'!$A$3:$P$3515,16,FALSE)</f>
        <v>0</v>
      </c>
      <c r="N3476" s="1">
        <f>VLOOKUP(A3476,'ADM Details FY17'!$A$3:$Q$3515,17,FALSE)</f>
        <v>0</v>
      </c>
      <c r="O3476" s="1">
        <f>VLOOKUP(A3476,'ADM Details FY17'!$A$3:$S$3515,19,FALSE)</f>
        <v>0</v>
      </c>
      <c r="P3476" s="1">
        <f>VLOOKUP(A3476,'ADM Details FY17'!$A$3:$U$3515,21,FALSE)</f>
        <v>0</v>
      </c>
      <c r="Q3476" s="1">
        <f>VLOOKUP(A3476,'ADM Details FY17'!$A$3:$V$3515,22,FALSE)</f>
        <v>0</v>
      </c>
      <c r="R3476" s="1">
        <f>VLOOKUP(A3476,'ADM Details FY17'!$A$3:$W$3515,23,FALSE)</f>
        <v>0</v>
      </c>
      <c r="S3476" s="1">
        <f>VLOOKUP(A3476,'ADM Details FY17'!$A$3:$X$3515,24,FALSE)</f>
        <v>0</v>
      </c>
      <c r="T3476" s="1">
        <f>VLOOKUP(A3476,'ADM Details FY17'!$A$3:$Y$3515,25,FALSE)</f>
        <v>0</v>
      </c>
      <c r="U3476" s="1">
        <f>VLOOKUP(A3476,'ADM Details FY17'!$A$3:$AA$3515,27,FALSE)</f>
        <v>0</v>
      </c>
      <c r="V3476" s="1">
        <f>IFERROR(VLOOKUP(C3476,'eindex _tget pp '!$A$4:$E$615,5,FALSE),0)</f>
        <v>0</v>
      </c>
      <c r="W3476" s="31">
        <f>IFERROR(VLOOKUP(C3476,'eindex _tget pp '!$A$4:$F$615,6,FALSE),0)</f>
        <v>0</v>
      </c>
      <c r="X3476" s="4">
        <f>IFERROR(VLOOKUP(B3476,'eschools 16'!$A$2:$F$25,6,FALSE),1)</f>
        <v>1</v>
      </c>
      <c r="Y3476" s="1">
        <f t="shared" si="270"/>
        <v>0</v>
      </c>
      <c r="Z3476" s="1">
        <f t="shared" si="271"/>
        <v>0</v>
      </c>
      <c r="AA3476" s="31">
        <f>IFERROR(VLOOKUP(C3476,'eindex _tget pp '!$A$4:$G$615,7,FALSE),0)</f>
        <v>0</v>
      </c>
      <c r="AB3476" s="1">
        <f>VLOOKUP(A3476,'ADM Details FY17'!$A$3:$AB$3515,28,FALSE)</f>
        <v>0</v>
      </c>
      <c r="AC3476" s="1">
        <f t="shared" si="272"/>
        <v>0</v>
      </c>
      <c r="AD3476" s="1">
        <f t="shared" si="273"/>
        <v>0</v>
      </c>
      <c r="AE3476" s="1">
        <f t="shared" si="274"/>
        <v>0</v>
      </c>
    </row>
    <row r="3477" spans="1:31" x14ac:dyDescent="0.25">
      <c r="A3477" t="str">
        <f>B3477&amp;"-"&amp;COUNTIF($B$3:B3477,B3477)</f>
        <v>9971-16</v>
      </c>
      <c r="B3477">
        <v>9971</v>
      </c>
      <c r="C3477" s="18">
        <f>VLOOKUP(A3477,'ADM Details FY17'!$A$3:$D$3515,4,FALSE)</f>
        <v>0</v>
      </c>
      <c r="D3477" s="1">
        <f>VLOOKUP(A3477,'ADM Details FY17'!$A$3:$E$3515,5,FALSE)</f>
        <v>0</v>
      </c>
      <c r="E3477" s="1">
        <f>VLOOKUP(A3477,'ADM Details FY17'!$A$3:$F$3515,6,FALSE)</f>
        <v>0</v>
      </c>
      <c r="F3477" s="1">
        <f>VLOOKUP(A3477,'ADM Details FY17'!$A$3:$G$3515,7,FALSE)</f>
        <v>0</v>
      </c>
      <c r="G3477" s="1">
        <f>VLOOKUP(A3477,'ADM Details FY17'!$A$3:$H$3515,8,FALSE)</f>
        <v>0</v>
      </c>
      <c r="H3477" s="1">
        <f>VLOOKUP(A3477,'ADM Details FY17'!$A$3:$I$3515,9,FALSE)</f>
        <v>0</v>
      </c>
      <c r="I3477" s="1">
        <f>VLOOKUP(A3477,'ADM Details FY17'!$A$3:$J$3517,10,FALSE)</f>
        <v>0</v>
      </c>
      <c r="J3477" s="1">
        <f>VLOOKUP(A3477,'ADM Details FY17'!$A$3:$K$3515,11,FALSE)</f>
        <v>0</v>
      </c>
      <c r="K3477" s="1">
        <f>VLOOKUP(A3477,'ADM Details FY17'!$A$3:$M$3515,13,FALSE)</f>
        <v>0</v>
      </c>
      <c r="L3477" s="1">
        <f>VLOOKUP(A3477,'ADM Details FY17'!$A$3:$O$3515,15,FALSE)</f>
        <v>0</v>
      </c>
      <c r="M3477" s="1">
        <f>VLOOKUP(A3477,'ADM Details FY17'!$A$3:$P$3515,16,FALSE)</f>
        <v>0</v>
      </c>
      <c r="N3477" s="1">
        <f>VLOOKUP(A3477,'ADM Details FY17'!$A$3:$Q$3515,17,FALSE)</f>
        <v>0</v>
      </c>
      <c r="O3477" s="1">
        <f>VLOOKUP(A3477,'ADM Details FY17'!$A$3:$S$3515,19,FALSE)</f>
        <v>0</v>
      </c>
      <c r="P3477" s="1">
        <f>VLOOKUP(A3477,'ADM Details FY17'!$A$3:$U$3515,21,FALSE)</f>
        <v>0</v>
      </c>
      <c r="Q3477" s="1">
        <f>VLOOKUP(A3477,'ADM Details FY17'!$A$3:$V$3515,22,FALSE)</f>
        <v>0</v>
      </c>
      <c r="R3477" s="1">
        <f>VLOOKUP(A3477,'ADM Details FY17'!$A$3:$W$3515,23,FALSE)</f>
        <v>0</v>
      </c>
      <c r="S3477" s="1">
        <f>VLOOKUP(A3477,'ADM Details FY17'!$A$3:$X$3515,24,FALSE)</f>
        <v>0</v>
      </c>
      <c r="T3477" s="1">
        <f>VLOOKUP(A3477,'ADM Details FY17'!$A$3:$Y$3515,25,FALSE)</f>
        <v>0</v>
      </c>
      <c r="U3477" s="1">
        <f>VLOOKUP(A3477,'ADM Details FY17'!$A$3:$AA$3515,27,FALSE)</f>
        <v>0</v>
      </c>
      <c r="V3477" s="1">
        <f>IFERROR(VLOOKUP(C3477,'eindex _tget pp '!$A$4:$E$615,5,FALSE),0)</f>
        <v>0</v>
      </c>
      <c r="W3477" s="31">
        <f>IFERROR(VLOOKUP(C3477,'eindex _tget pp '!$A$4:$F$615,6,FALSE),0)</f>
        <v>0</v>
      </c>
      <c r="X3477" s="4">
        <f>IFERROR(VLOOKUP(B3477,'eschools 16'!$A$2:$F$25,6,FALSE),1)</f>
        <v>1</v>
      </c>
      <c r="Y3477" s="1">
        <f t="shared" si="270"/>
        <v>0</v>
      </c>
      <c r="Z3477" s="1">
        <f t="shared" si="271"/>
        <v>0</v>
      </c>
      <c r="AA3477" s="31">
        <f>IFERROR(VLOOKUP(C3477,'eindex _tget pp '!$A$4:$G$615,7,FALSE),0)</f>
        <v>0</v>
      </c>
      <c r="AB3477" s="1">
        <f>VLOOKUP(A3477,'ADM Details FY17'!$A$3:$AB$3515,28,FALSE)</f>
        <v>0</v>
      </c>
      <c r="AC3477" s="1">
        <f t="shared" si="272"/>
        <v>0</v>
      </c>
      <c r="AD3477" s="1">
        <f t="shared" si="273"/>
        <v>0</v>
      </c>
      <c r="AE3477" s="1">
        <f t="shared" si="274"/>
        <v>0</v>
      </c>
    </row>
    <row r="3478" spans="1:31" x14ac:dyDescent="0.25">
      <c r="A3478" t="str">
        <f>B3478&amp;"-"&amp;COUNTIF($B$3:B3478,B3478)</f>
        <v>9971-17</v>
      </c>
      <c r="B3478">
        <v>9971</v>
      </c>
      <c r="C3478" s="18">
        <f>VLOOKUP(A3478,'ADM Details FY17'!$A$3:$D$3515,4,FALSE)</f>
        <v>0</v>
      </c>
      <c r="D3478" s="1">
        <f>VLOOKUP(A3478,'ADM Details FY17'!$A$3:$E$3515,5,FALSE)</f>
        <v>0</v>
      </c>
      <c r="E3478" s="1">
        <f>VLOOKUP(A3478,'ADM Details FY17'!$A$3:$F$3515,6,FALSE)</f>
        <v>0</v>
      </c>
      <c r="F3478" s="1">
        <f>VLOOKUP(A3478,'ADM Details FY17'!$A$3:$G$3515,7,FALSE)</f>
        <v>0</v>
      </c>
      <c r="G3478" s="1">
        <f>VLOOKUP(A3478,'ADM Details FY17'!$A$3:$H$3515,8,FALSE)</f>
        <v>0</v>
      </c>
      <c r="H3478" s="1">
        <f>VLOOKUP(A3478,'ADM Details FY17'!$A$3:$I$3515,9,FALSE)</f>
        <v>0</v>
      </c>
      <c r="I3478" s="1">
        <f>VLOOKUP(A3478,'ADM Details FY17'!$A$3:$J$3517,10,FALSE)</f>
        <v>0</v>
      </c>
      <c r="J3478" s="1">
        <f>VLOOKUP(A3478,'ADM Details FY17'!$A$3:$K$3515,11,FALSE)</f>
        <v>0</v>
      </c>
      <c r="K3478" s="1">
        <f>VLOOKUP(A3478,'ADM Details FY17'!$A$3:$M$3515,13,FALSE)</f>
        <v>0</v>
      </c>
      <c r="L3478" s="1">
        <f>VLOOKUP(A3478,'ADM Details FY17'!$A$3:$O$3515,15,FALSE)</f>
        <v>0</v>
      </c>
      <c r="M3478" s="1">
        <f>VLOOKUP(A3478,'ADM Details FY17'!$A$3:$P$3515,16,FALSE)</f>
        <v>0</v>
      </c>
      <c r="N3478" s="1">
        <f>VLOOKUP(A3478,'ADM Details FY17'!$A$3:$Q$3515,17,FALSE)</f>
        <v>0</v>
      </c>
      <c r="O3478" s="1">
        <f>VLOOKUP(A3478,'ADM Details FY17'!$A$3:$S$3515,19,FALSE)</f>
        <v>0</v>
      </c>
      <c r="P3478" s="1">
        <f>VLOOKUP(A3478,'ADM Details FY17'!$A$3:$U$3515,21,FALSE)</f>
        <v>0</v>
      </c>
      <c r="Q3478" s="1">
        <f>VLOOKUP(A3478,'ADM Details FY17'!$A$3:$V$3515,22,FALSE)</f>
        <v>0</v>
      </c>
      <c r="R3478" s="1">
        <f>VLOOKUP(A3478,'ADM Details FY17'!$A$3:$W$3515,23,FALSE)</f>
        <v>0</v>
      </c>
      <c r="S3478" s="1">
        <f>VLOOKUP(A3478,'ADM Details FY17'!$A$3:$X$3515,24,FALSE)</f>
        <v>0</v>
      </c>
      <c r="T3478" s="1">
        <f>VLOOKUP(A3478,'ADM Details FY17'!$A$3:$Y$3515,25,FALSE)</f>
        <v>0</v>
      </c>
      <c r="U3478" s="1">
        <f>VLOOKUP(A3478,'ADM Details FY17'!$A$3:$AA$3515,27,FALSE)</f>
        <v>0</v>
      </c>
      <c r="V3478" s="1">
        <f>IFERROR(VLOOKUP(C3478,'eindex _tget pp '!$A$4:$E$615,5,FALSE),0)</f>
        <v>0</v>
      </c>
      <c r="W3478" s="31">
        <f>IFERROR(VLOOKUP(C3478,'eindex _tget pp '!$A$4:$F$615,6,FALSE),0)</f>
        <v>0</v>
      </c>
      <c r="X3478" s="4">
        <f>IFERROR(VLOOKUP(B3478,'eschools 16'!$A$2:$F$25,6,FALSE),1)</f>
        <v>1</v>
      </c>
      <c r="Y3478" s="1">
        <f t="shared" si="270"/>
        <v>0</v>
      </c>
      <c r="Z3478" s="1">
        <f t="shared" si="271"/>
        <v>0</v>
      </c>
      <c r="AA3478" s="31">
        <f>IFERROR(VLOOKUP(C3478,'eindex _tget pp '!$A$4:$G$615,7,FALSE),0)</f>
        <v>0</v>
      </c>
      <c r="AB3478" s="1">
        <f>VLOOKUP(A3478,'ADM Details FY17'!$A$3:$AB$3515,28,FALSE)</f>
        <v>0</v>
      </c>
      <c r="AC3478" s="1">
        <f t="shared" si="272"/>
        <v>0</v>
      </c>
      <c r="AD3478" s="1">
        <f t="shared" si="273"/>
        <v>0</v>
      </c>
      <c r="AE3478" s="1">
        <f t="shared" si="274"/>
        <v>0</v>
      </c>
    </row>
    <row r="3479" spans="1:31" x14ac:dyDescent="0.25">
      <c r="A3479" t="str">
        <f>B3479&amp;"-"&amp;COUNTIF($B$3:B3479,B3479)</f>
        <v>9971-18</v>
      </c>
      <c r="B3479">
        <v>9971</v>
      </c>
      <c r="C3479" s="18">
        <f>VLOOKUP(A3479,'ADM Details FY17'!$A$3:$D$3515,4,FALSE)</f>
        <v>0</v>
      </c>
      <c r="D3479" s="1">
        <f>VLOOKUP(A3479,'ADM Details FY17'!$A$3:$E$3515,5,FALSE)</f>
        <v>0</v>
      </c>
      <c r="E3479" s="1">
        <f>VLOOKUP(A3479,'ADM Details FY17'!$A$3:$F$3515,6,FALSE)</f>
        <v>0</v>
      </c>
      <c r="F3479" s="1">
        <f>VLOOKUP(A3479,'ADM Details FY17'!$A$3:$G$3515,7,FALSE)</f>
        <v>0</v>
      </c>
      <c r="G3479" s="1">
        <f>VLOOKUP(A3479,'ADM Details FY17'!$A$3:$H$3515,8,FALSE)</f>
        <v>0</v>
      </c>
      <c r="H3479" s="1">
        <f>VLOOKUP(A3479,'ADM Details FY17'!$A$3:$I$3515,9,FALSE)</f>
        <v>0</v>
      </c>
      <c r="I3479" s="1">
        <f>VLOOKUP(A3479,'ADM Details FY17'!$A$3:$J$3517,10,FALSE)</f>
        <v>0</v>
      </c>
      <c r="J3479" s="1">
        <f>VLOOKUP(A3479,'ADM Details FY17'!$A$3:$K$3515,11,FALSE)</f>
        <v>0</v>
      </c>
      <c r="K3479" s="1">
        <f>VLOOKUP(A3479,'ADM Details FY17'!$A$3:$M$3515,13,FALSE)</f>
        <v>0</v>
      </c>
      <c r="L3479" s="1">
        <f>VLOOKUP(A3479,'ADM Details FY17'!$A$3:$O$3515,15,FALSE)</f>
        <v>0</v>
      </c>
      <c r="M3479" s="1">
        <f>VLOOKUP(A3479,'ADM Details FY17'!$A$3:$P$3515,16,FALSE)</f>
        <v>0</v>
      </c>
      <c r="N3479" s="1">
        <f>VLOOKUP(A3479,'ADM Details FY17'!$A$3:$Q$3515,17,FALSE)</f>
        <v>0</v>
      </c>
      <c r="O3479" s="1">
        <f>VLOOKUP(A3479,'ADM Details FY17'!$A$3:$S$3515,19,FALSE)</f>
        <v>0</v>
      </c>
      <c r="P3479" s="1">
        <f>VLOOKUP(A3479,'ADM Details FY17'!$A$3:$U$3515,21,FALSE)</f>
        <v>0</v>
      </c>
      <c r="Q3479" s="1">
        <f>VLOOKUP(A3479,'ADM Details FY17'!$A$3:$V$3515,22,FALSE)</f>
        <v>0</v>
      </c>
      <c r="R3479" s="1">
        <f>VLOOKUP(A3479,'ADM Details FY17'!$A$3:$W$3515,23,FALSE)</f>
        <v>0</v>
      </c>
      <c r="S3479" s="1">
        <f>VLOOKUP(A3479,'ADM Details FY17'!$A$3:$X$3515,24,FALSE)</f>
        <v>0</v>
      </c>
      <c r="T3479" s="1">
        <f>VLOOKUP(A3479,'ADM Details FY17'!$A$3:$Y$3515,25,FALSE)</f>
        <v>0</v>
      </c>
      <c r="U3479" s="1">
        <f>VLOOKUP(A3479,'ADM Details FY17'!$A$3:$AA$3515,27,FALSE)</f>
        <v>0</v>
      </c>
      <c r="V3479" s="1">
        <f>IFERROR(VLOOKUP(C3479,'eindex _tget pp '!$A$4:$E$615,5,FALSE),0)</f>
        <v>0</v>
      </c>
      <c r="W3479" s="31">
        <f>IFERROR(VLOOKUP(C3479,'eindex _tget pp '!$A$4:$F$615,6,FALSE),0)</f>
        <v>0</v>
      </c>
      <c r="X3479" s="4">
        <f>IFERROR(VLOOKUP(B3479,'eschools 16'!$A$2:$F$25,6,FALSE),1)</f>
        <v>1</v>
      </c>
      <c r="Y3479" s="1">
        <f t="shared" si="270"/>
        <v>0</v>
      </c>
      <c r="Z3479" s="1">
        <f t="shared" si="271"/>
        <v>0</v>
      </c>
      <c r="AA3479" s="31">
        <f>IFERROR(VLOOKUP(C3479,'eindex _tget pp '!$A$4:$G$615,7,FALSE),0)</f>
        <v>0</v>
      </c>
      <c r="AB3479" s="1">
        <f>VLOOKUP(A3479,'ADM Details FY17'!$A$3:$AB$3515,28,FALSE)</f>
        <v>0</v>
      </c>
      <c r="AC3479" s="1">
        <f t="shared" si="272"/>
        <v>0</v>
      </c>
      <c r="AD3479" s="1">
        <f t="shared" si="273"/>
        <v>0</v>
      </c>
      <c r="AE3479" s="1">
        <f t="shared" si="274"/>
        <v>0</v>
      </c>
    </row>
    <row r="3480" spans="1:31" x14ac:dyDescent="0.25">
      <c r="A3480" t="str">
        <f>B3480&amp;"-"&amp;COUNTIF($B$3:B3480,B3480)</f>
        <v>9971-19</v>
      </c>
      <c r="B3480">
        <v>9971</v>
      </c>
      <c r="C3480" s="18">
        <f>VLOOKUP(A3480,'ADM Details FY17'!$A$3:$D$3515,4,FALSE)</f>
        <v>0</v>
      </c>
      <c r="D3480" s="1">
        <f>VLOOKUP(A3480,'ADM Details FY17'!$A$3:$E$3515,5,FALSE)</f>
        <v>0</v>
      </c>
      <c r="E3480" s="1">
        <f>VLOOKUP(A3480,'ADM Details FY17'!$A$3:$F$3515,6,FALSE)</f>
        <v>0</v>
      </c>
      <c r="F3480" s="1">
        <f>VLOOKUP(A3480,'ADM Details FY17'!$A$3:$G$3515,7,FALSE)</f>
        <v>0</v>
      </c>
      <c r="G3480" s="1">
        <f>VLOOKUP(A3480,'ADM Details FY17'!$A$3:$H$3515,8,FALSE)</f>
        <v>0</v>
      </c>
      <c r="H3480" s="1">
        <f>VLOOKUP(A3480,'ADM Details FY17'!$A$3:$I$3515,9,FALSE)</f>
        <v>0</v>
      </c>
      <c r="I3480" s="1">
        <f>VLOOKUP(A3480,'ADM Details FY17'!$A$3:$J$3517,10,FALSE)</f>
        <v>0</v>
      </c>
      <c r="J3480" s="1">
        <f>VLOOKUP(A3480,'ADM Details FY17'!$A$3:$K$3515,11,FALSE)</f>
        <v>0</v>
      </c>
      <c r="K3480" s="1">
        <f>VLOOKUP(A3480,'ADM Details FY17'!$A$3:$M$3515,13,FALSE)</f>
        <v>0</v>
      </c>
      <c r="L3480" s="1">
        <f>VLOOKUP(A3480,'ADM Details FY17'!$A$3:$O$3515,15,FALSE)</f>
        <v>0</v>
      </c>
      <c r="M3480" s="1">
        <f>VLOOKUP(A3480,'ADM Details FY17'!$A$3:$P$3515,16,FALSE)</f>
        <v>0</v>
      </c>
      <c r="N3480" s="1">
        <f>VLOOKUP(A3480,'ADM Details FY17'!$A$3:$Q$3515,17,FALSE)</f>
        <v>0</v>
      </c>
      <c r="O3480" s="1">
        <f>VLOOKUP(A3480,'ADM Details FY17'!$A$3:$S$3515,19,FALSE)</f>
        <v>0</v>
      </c>
      <c r="P3480" s="1">
        <f>VLOOKUP(A3480,'ADM Details FY17'!$A$3:$U$3515,21,FALSE)</f>
        <v>0</v>
      </c>
      <c r="Q3480" s="1">
        <f>VLOOKUP(A3480,'ADM Details FY17'!$A$3:$V$3515,22,FALSE)</f>
        <v>0</v>
      </c>
      <c r="R3480" s="1">
        <f>VLOOKUP(A3480,'ADM Details FY17'!$A$3:$W$3515,23,FALSE)</f>
        <v>0</v>
      </c>
      <c r="S3480" s="1">
        <f>VLOOKUP(A3480,'ADM Details FY17'!$A$3:$X$3515,24,FALSE)</f>
        <v>0</v>
      </c>
      <c r="T3480" s="1">
        <f>VLOOKUP(A3480,'ADM Details FY17'!$A$3:$Y$3515,25,FALSE)</f>
        <v>0</v>
      </c>
      <c r="U3480" s="1">
        <f>VLOOKUP(A3480,'ADM Details FY17'!$A$3:$AA$3515,27,FALSE)</f>
        <v>0</v>
      </c>
      <c r="V3480" s="1">
        <f>IFERROR(VLOOKUP(C3480,'eindex _tget pp '!$A$4:$E$615,5,FALSE),0)</f>
        <v>0</v>
      </c>
      <c r="W3480" s="31">
        <f>IFERROR(VLOOKUP(C3480,'eindex _tget pp '!$A$4:$F$615,6,FALSE),0)</f>
        <v>0</v>
      </c>
      <c r="X3480" s="4">
        <f>IFERROR(VLOOKUP(B3480,'eschools 16'!$A$2:$F$25,6,FALSE),1)</f>
        <v>1</v>
      </c>
      <c r="Y3480" s="1">
        <f t="shared" si="270"/>
        <v>0</v>
      </c>
      <c r="Z3480" s="1">
        <f t="shared" si="271"/>
        <v>0</v>
      </c>
      <c r="AA3480" s="31">
        <f>IFERROR(VLOOKUP(C3480,'eindex _tget pp '!$A$4:$G$615,7,FALSE),0)</f>
        <v>0</v>
      </c>
      <c r="AB3480" s="1">
        <f>VLOOKUP(A3480,'ADM Details FY17'!$A$3:$AB$3515,28,FALSE)</f>
        <v>0</v>
      </c>
      <c r="AC3480" s="1">
        <f t="shared" si="272"/>
        <v>0</v>
      </c>
      <c r="AD3480" s="1">
        <f t="shared" si="273"/>
        <v>0</v>
      </c>
      <c r="AE3480" s="1">
        <f t="shared" si="274"/>
        <v>0</v>
      </c>
    </row>
    <row r="3481" spans="1:31" x14ac:dyDescent="0.25">
      <c r="A3481" t="str">
        <f>B3481&amp;"-"&amp;COUNTIF($B$3:B3481,B3481)</f>
        <v>9971-20</v>
      </c>
      <c r="B3481">
        <v>9971</v>
      </c>
      <c r="C3481" s="18">
        <f>VLOOKUP(A3481,'ADM Details FY17'!$A$3:$D$3515,4,FALSE)</f>
        <v>0</v>
      </c>
      <c r="D3481" s="1">
        <f>VLOOKUP(A3481,'ADM Details FY17'!$A$3:$E$3515,5,FALSE)</f>
        <v>0</v>
      </c>
      <c r="E3481" s="1">
        <f>VLOOKUP(A3481,'ADM Details FY17'!$A$3:$F$3515,6,FALSE)</f>
        <v>0</v>
      </c>
      <c r="F3481" s="1">
        <f>VLOOKUP(A3481,'ADM Details FY17'!$A$3:$G$3515,7,FALSE)</f>
        <v>0</v>
      </c>
      <c r="G3481" s="1">
        <f>VLOOKUP(A3481,'ADM Details FY17'!$A$3:$H$3515,8,FALSE)</f>
        <v>0</v>
      </c>
      <c r="H3481" s="1">
        <f>VLOOKUP(A3481,'ADM Details FY17'!$A$3:$I$3515,9,FALSE)</f>
        <v>0</v>
      </c>
      <c r="I3481" s="1">
        <f>VLOOKUP(A3481,'ADM Details FY17'!$A$3:$J$3517,10,FALSE)</f>
        <v>0</v>
      </c>
      <c r="J3481" s="1">
        <f>VLOOKUP(A3481,'ADM Details FY17'!$A$3:$K$3515,11,FALSE)</f>
        <v>0</v>
      </c>
      <c r="K3481" s="1">
        <f>VLOOKUP(A3481,'ADM Details FY17'!$A$3:$M$3515,13,FALSE)</f>
        <v>0</v>
      </c>
      <c r="L3481" s="1">
        <f>VLOOKUP(A3481,'ADM Details FY17'!$A$3:$O$3515,15,FALSE)</f>
        <v>0</v>
      </c>
      <c r="M3481" s="1">
        <f>VLOOKUP(A3481,'ADM Details FY17'!$A$3:$P$3515,16,FALSE)</f>
        <v>0</v>
      </c>
      <c r="N3481" s="1">
        <f>VLOOKUP(A3481,'ADM Details FY17'!$A$3:$Q$3515,17,FALSE)</f>
        <v>0</v>
      </c>
      <c r="O3481" s="1">
        <f>VLOOKUP(A3481,'ADM Details FY17'!$A$3:$S$3515,19,FALSE)</f>
        <v>0</v>
      </c>
      <c r="P3481" s="1">
        <f>VLOOKUP(A3481,'ADM Details FY17'!$A$3:$U$3515,21,FALSE)</f>
        <v>0</v>
      </c>
      <c r="Q3481" s="1">
        <f>VLOOKUP(A3481,'ADM Details FY17'!$A$3:$V$3515,22,FALSE)</f>
        <v>0</v>
      </c>
      <c r="R3481" s="1">
        <f>VLOOKUP(A3481,'ADM Details FY17'!$A$3:$W$3515,23,FALSE)</f>
        <v>0</v>
      </c>
      <c r="S3481" s="1">
        <f>VLOOKUP(A3481,'ADM Details FY17'!$A$3:$X$3515,24,FALSE)</f>
        <v>0</v>
      </c>
      <c r="T3481" s="1">
        <f>VLOOKUP(A3481,'ADM Details FY17'!$A$3:$Y$3515,25,FALSE)</f>
        <v>0</v>
      </c>
      <c r="U3481" s="1">
        <f>VLOOKUP(A3481,'ADM Details FY17'!$A$3:$AA$3515,27,FALSE)</f>
        <v>0</v>
      </c>
      <c r="V3481" s="1">
        <f>IFERROR(VLOOKUP(C3481,'eindex _tget pp '!$A$4:$E$615,5,FALSE),0)</f>
        <v>0</v>
      </c>
      <c r="W3481" s="31">
        <f>IFERROR(VLOOKUP(C3481,'eindex _tget pp '!$A$4:$F$615,6,FALSE),0)</f>
        <v>0</v>
      </c>
      <c r="X3481" s="4">
        <f>IFERROR(VLOOKUP(B3481,'eschools 16'!$A$2:$F$25,6,FALSE),1)</f>
        <v>1</v>
      </c>
      <c r="Y3481" s="1">
        <f t="shared" si="270"/>
        <v>0</v>
      </c>
      <c r="Z3481" s="1">
        <f t="shared" si="271"/>
        <v>0</v>
      </c>
      <c r="AA3481" s="31">
        <f>IFERROR(VLOOKUP(C3481,'eindex _tget pp '!$A$4:$G$615,7,FALSE),0)</f>
        <v>0</v>
      </c>
      <c r="AB3481" s="1">
        <f>VLOOKUP(A3481,'ADM Details FY17'!$A$3:$AB$3515,28,FALSE)</f>
        <v>0</v>
      </c>
      <c r="AC3481" s="1">
        <f t="shared" si="272"/>
        <v>0</v>
      </c>
      <c r="AD3481" s="1">
        <f t="shared" si="273"/>
        <v>0</v>
      </c>
      <c r="AE3481" s="1">
        <f t="shared" si="274"/>
        <v>0</v>
      </c>
    </row>
    <row r="3482" spans="1:31" x14ac:dyDescent="0.25">
      <c r="A3482" t="str">
        <f>B3482&amp;"-"&amp;COUNTIF($B$3:B3482,B3482)</f>
        <v>9971-21</v>
      </c>
      <c r="B3482">
        <v>9971</v>
      </c>
      <c r="C3482" s="18">
        <f>VLOOKUP(A3482,'ADM Details FY17'!$A$3:$D$3515,4,FALSE)</f>
        <v>0</v>
      </c>
      <c r="D3482" s="1">
        <f>VLOOKUP(A3482,'ADM Details FY17'!$A$3:$E$3515,5,FALSE)</f>
        <v>0</v>
      </c>
      <c r="E3482" s="1">
        <f>VLOOKUP(A3482,'ADM Details FY17'!$A$3:$F$3515,6,FALSE)</f>
        <v>0</v>
      </c>
      <c r="F3482" s="1">
        <f>VLOOKUP(A3482,'ADM Details FY17'!$A$3:$G$3515,7,FALSE)</f>
        <v>0</v>
      </c>
      <c r="G3482" s="1">
        <f>VLOOKUP(A3482,'ADM Details FY17'!$A$3:$H$3515,8,FALSE)</f>
        <v>0</v>
      </c>
      <c r="H3482" s="1">
        <f>VLOOKUP(A3482,'ADM Details FY17'!$A$3:$I$3515,9,FALSE)</f>
        <v>0</v>
      </c>
      <c r="I3482" s="1">
        <f>VLOOKUP(A3482,'ADM Details FY17'!$A$3:$J$3517,10,FALSE)</f>
        <v>0</v>
      </c>
      <c r="J3482" s="1">
        <f>VLOOKUP(A3482,'ADM Details FY17'!$A$3:$K$3515,11,FALSE)</f>
        <v>0</v>
      </c>
      <c r="K3482" s="1">
        <f>VLOOKUP(A3482,'ADM Details FY17'!$A$3:$M$3515,13,FALSE)</f>
        <v>0</v>
      </c>
      <c r="L3482" s="1">
        <f>VLOOKUP(A3482,'ADM Details FY17'!$A$3:$O$3515,15,FALSE)</f>
        <v>0</v>
      </c>
      <c r="M3482" s="1">
        <f>VLOOKUP(A3482,'ADM Details FY17'!$A$3:$P$3515,16,FALSE)</f>
        <v>0</v>
      </c>
      <c r="N3482" s="1">
        <f>VLOOKUP(A3482,'ADM Details FY17'!$A$3:$Q$3515,17,FALSE)</f>
        <v>0</v>
      </c>
      <c r="O3482" s="1">
        <f>VLOOKUP(A3482,'ADM Details FY17'!$A$3:$S$3515,19,FALSE)</f>
        <v>0</v>
      </c>
      <c r="P3482" s="1">
        <f>VLOOKUP(A3482,'ADM Details FY17'!$A$3:$U$3515,21,FALSE)</f>
        <v>0</v>
      </c>
      <c r="Q3482" s="1">
        <f>VLOOKUP(A3482,'ADM Details FY17'!$A$3:$V$3515,22,FALSE)</f>
        <v>0</v>
      </c>
      <c r="R3482" s="1">
        <f>VLOOKUP(A3482,'ADM Details FY17'!$A$3:$W$3515,23,FALSE)</f>
        <v>0</v>
      </c>
      <c r="S3482" s="1">
        <f>VLOOKUP(A3482,'ADM Details FY17'!$A$3:$X$3515,24,FALSE)</f>
        <v>0</v>
      </c>
      <c r="T3482" s="1">
        <f>VLOOKUP(A3482,'ADM Details FY17'!$A$3:$Y$3515,25,FALSE)</f>
        <v>0</v>
      </c>
      <c r="U3482" s="1">
        <f>VLOOKUP(A3482,'ADM Details FY17'!$A$3:$AA$3515,27,FALSE)</f>
        <v>0</v>
      </c>
      <c r="V3482" s="1">
        <f>IFERROR(VLOOKUP(C3482,'eindex _tget pp '!$A$4:$E$615,5,FALSE),0)</f>
        <v>0</v>
      </c>
      <c r="W3482" s="31">
        <f>IFERROR(VLOOKUP(C3482,'eindex _tget pp '!$A$4:$F$615,6,FALSE),0)</f>
        <v>0</v>
      </c>
      <c r="X3482" s="4">
        <f>IFERROR(VLOOKUP(B3482,'eschools 16'!$A$2:$F$25,6,FALSE),1)</f>
        <v>1</v>
      </c>
      <c r="Y3482" s="1">
        <f t="shared" si="270"/>
        <v>0</v>
      </c>
      <c r="Z3482" s="1">
        <f t="shared" si="271"/>
        <v>0</v>
      </c>
      <c r="AA3482" s="31">
        <f>IFERROR(VLOOKUP(C3482,'eindex _tget pp '!$A$4:$G$615,7,FALSE),0)</f>
        <v>0</v>
      </c>
      <c r="AB3482" s="1">
        <f>VLOOKUP(A3482,'ADM Details FY17'!$A$3:$AB$3515,28,FALSE)</f>
        <v>0</v>
      </c>
      <c r="AC3482" s="1">
        <f t="shared" si="272"/>
        <v>0</v>
      </c>
      <c r="AD3482" s="1">
        <f t="shared" si="273"/>
        <v>0</v>
      </c>
      <c r="AE3482" s="1">
        <f t="shared" si="274"/>
        <v>0</v>
      </c>
    </row>
    <row r="3483" spans="1:31" x14ac:dyDescent="0.25">
      <c r="A3483" t="str">
        <f>B3483&amp;"-"&amp;COUNTIF($B$3:B3483,B3483)</f>
        <v>9971-22</v>
      </c>
      <c r="B3483">
        <v>9971</v>
      </c>
      <c r="C3483" s="18">
        <f>VLOOKUP(A3483,'ADM Details FY17'!$A$3:$D$3515,4,FALSE)</f>
        <v>0</v>
      </c>
      <c r="D3483" s="1">
        <f>VLOOKUP(A3483,'ADM Details FY17'!$A$3:$E$3515,5,FALSE)</f>
        <v>0</v>
      </c>
      <c r="E3483" s="1">
        <f>VLOOKUP(A3483,'ADM Details FY17'!$A$3:$F$3515,6,FALSE)</f>
        <v>0</v>
      </c>
      <c r="F3483" s="1">
        <f>VLOOKUP(A3483,'ADM Details FY17'!$A$3:$G$3515,7,FALSE)</f>
        <v>0</v>
      </c>
      <c r="G3483" s="1">
        <f>VLOOKUP(A3483,'ADM Details FY17'!$A$3:$H$3515,8,FALSE)</f>
        <v>0</v>
      </c>
      <c r="H3483" s="1">
        <f>VLOOKUP(A3483,'ADM Details FY17'!$A$3:$I$3515,9,FALSE)</f>
        <v>0</v>
      </c>
      <c r="I3483" s="1">
        <f>VLOOKUP(A3483,'ADM Details FY17'!$A$3:$J$3517,10,FALSE)</f>
        <v>0</v>
      </c>
      <c r="J3483" s="1">
        <f>VLOOKUP(A3483,'ADM Details FY17'!$A$3:$K$3515,11,FALSE)</f>
        <v>0</v>
      </c>
      <c r="K3483" s="1">
        <f>VLOOKUP(A3483,'ADM Details FY17'!$A$3:$M$3515,13,FALSE)</f>
        <v>0</v>
      </c>
      <c r="L3483" s="1">
        <f>VLOOKUP(A3483,'ADM Details FY17'!$A$3:$O$3515,15,FALSE)</f>
        <v>0</v>
      </c>
      <c r="M3483" s="1">
        <f>VLOOKUP(A3483,'ADM Details FY17'!$A$3:$P$3515,16,FALSE)</f>
        <v>0</v>
      </c>
      <c r="N3483" s="1">
        <f>VLOOKUP(A3483,'ADM Details FY17'!$A$3:$Q$3515,17,FALSE)</f>
        <v>0</v>
      </c>
      <c r="O3483" s="1">
        <f>VLOOKUP(A3483,'ADM Details FY17'!$A$3:$S$3515,19,FALSE)</f>
        <v>0</v>
      </c>
      <c r="P3483" s="1">
        <f>VLOOKUP(A3483,'ADM Details FY17'!$A$3:$U$3515,21,FALSE)</f>
        <v>0</v>
      </c>
      <c r="Q3483" s="1">
        <f>VLOOKUP(A3483,'ADM Details FY17'!$A$3:$V$3515,22,FALSE)</f>
        <v>0</v>
      </c>
      <c r="R3483" s="1">
        <f>VLOOKUP(A3483,'ADM Details FY17'!$A$3:$W$3515,23,FALSE)</f>
        <v>0</v>
      </c>
      <c r="S3483" s="1">
        <f>VLOOKUP(A3483,'ADM Details FY17'!$A$3:$X$3515,24,FALSE)</f>
        <v>0</v>
      </c>
      <c r="T3483" s="1">
        <f>VLOOKUP(A3483,'ADM Details FY17'!$A$3:$Y$3515,25,FALSE)</f>
        <v>0</v>
      </c>
      <c r="U3483" s="1">
        <f>VLOOKUP(A3483,'ADM Details FY17'!$A$3:$AA$3515,27,FALSE)</f>
        <v>0</v>
      </c>
      <c r="V3483" s="1">
        <f>IFERROR(VLOOKUP(C3483,'eindex _tget pp '!$A$4:$E$615,5,FALSE),0)</f>
        <v>0</v>
      </c>
      <c r="W3483" s="31">
        <f>IFERROR(VLOOKUP(C3483,'eindex _tget pp '!$A$4:$F$615,6,FALSE),0)</f>
        <v>0</v>
      </c>
      <c r="X3483" s="4">
        <f>IFERROR(VLOOKUP(B3483,'eschools 16'!$A$2:$F$25,6,FALSE),1)</f>
        <v>1</v>
      </c>
      <c r="Y3483" s="1">
        <f t="shared" si="270"/>
        <v>0</v>
      </c>
      <c r="Z3483" s="1">
        <f t="shared" si="271"/>
        <v>0</v>
      </c>
      <c r="AA3483" s="31">
        <f>IFERROR(VLOOKUP(C3483,'eindex _tget pp '!$A$4:$G$615,7,FALSE),0)</f>
        <v>0</v>
      </c>
      <c r="AB3483" s="1">
        <f>VLOOKUP(A3483,'ADM Details FY17'!$A$3:$AB$3515,28,FALSE)</f>
        <v>0</v>
      </c>
      <c r="AC3483" s="1">
        <f t="shared" si="272"/>
        <v>0</v>
      </c>
      <c r="AD3483" s="1">
        <f t="shared" si="273"/>
        <v>0</v>
      </c>
      <c r="AE3483" s="1">
        <f t="shared" si="274"/>
        <v>0</v>
      </c>
    </row>
    <row r="3484" spans="1:31" x14ac:dyDescent="0.25">
      <c r="A3484" t="str">
        <f>B3484&amp;"-"&amp;COUNTIF($B$3:B3484,B3484)</f>
        <v>9971-23</v>
      </c>
      <c r="B3484">
        <v>9971</v>
      </c>
      <c r="C3484" s="18">
        <f>VLOOKUP(A3484,'ADM Details FY17'!$A$3:$D$3515,4,FALSE)</f>
        <v>0</v>
      </c>
      <c r="D3484" s="1">
        <f>VLOOKUP(A3484,'ADM Details FY17'!$A$3:$E$3515,5,FALSE)</f>
        <v>0</v>
      </c>
      <c r="E3484" s="1">
        <f>VLOOKUP(A3484,'ADM Details FY17'!$A$3:$F$3515,6,FALSE)</f>
        <v>0</v>
      </c>
      <c r="F3484" s="1">
        <f>VLOOKUP(A3484,'ADM Details FY17'!$A$3:$G$3515,7,FALSE)</f>
        <v>0</v>
      </c>
      <c r="G3484" s="1">
        <f>VLOOKUP(A3484,'ADM Details FY17'!$A$3:$H$3515,8,FALSE)</f>
        <v>0</v>
      </c>
      <c r="H3484" s="1">
        <f>VLOOKUP(A3484,'ADM Details FY17'!$A$3:$I$3515,9,FALSE)</f>
        <v>0</v>
      </c>
      <c r="I3484" s="1">
        <f>VLOOKUP(A3484,'ADM Details FY17'!$A$3:$J$3517,10,FALSE)</f>
        <v>0</v>
      </c>
      <c r="J3484" s="1">
        <f>VLOOKUP(A3484,'ADM Details FY17'!$A$3:$K$3515,11,FALSE)</f>
        <v>0</v>
      </c>
      <c r="K3484" s="1">
        <f>VLOOKUP(A3484,'ADM Details FY17'!$A$3:$M$3515,13,FALSE)</f>
        <v>0</v>
      </c>
      <c r="L3484" s="1">
        <f>VLOOKUP(A3484,'ADM Details FY17'!$A$3:$O$3515,15,FALSE)</f>
        <v>0</v>
      </c>
      <c r="M3484" s="1">
        <f>VLOOKUP(A3484,'ADM Details FY17'!$A$3:$P$3515,16,FALSE)</f>
        <v>0</v>
      </c>
      <c r="N3484" s="1">
        <f>VLOOKUP(A3484,'ADM Details FY17'!$A$3:$Q$3515,17,FALSE)</f>
        <v>0</v>
      </c>
      <c r="O3484" s="1">
        <f>VLOOKUP(A3484,'ADM Details FY17'!$A$3:$S$3515,19,FALSE)</f>
        <v>0</v>
      </c>
      <c r="P3484" s="1">
        <f>VLOOKUP(A3484,'ADM Details FY17'!$A$3:$U$3515,21,FALSE)</f>
        <v>0</v>
      </c>
      <c r="Q3484" s="1">
        <f>VLOOKUP(A3484,'ADM Details FY17'!$A$3:$V$3515,22,FALSE)</f>
        <v>0</v>
      </c>
      <c r="R3484" s="1">
        <f>VLOOKUP(A3484,'ADM Details FY17'!$A$3:$W$3515,23,FALSE)</f>
        <v>0</v>
      </c>
      <c r="S3484" s="1">
        <f>VLOOKUP(A3484,'ADM Details FY17'!$A$3:$X$3515,24,FALSE)</f>
        <v>0</v>
      </c>
      <c r="T3484" s="1">
        <f>VLOOKUP(A3484,'ADM Details FY17'!$A$3:$Y$3515,25,FALSE)</f>
        <v>0</v>
      </c>
      <c r="U3484" s="1">
        <f>VLOOKUP(A3484,'ADM Details FY17'!$A$3:$AA$3515,27,FALSE)</f>
        <v>0</v>
      </c>
      <c r="V3484" s="1">
        <f>IFERROR(VLOOKUP(C3484,'eindex _tget pp '!$A$4:$E$615,5,FALSE),0)</f>
        <v>0</v>
      </c>
      <c r="W3484" s="31">
        <f>IFERROR(VLOOKUP(C3484,'eindex _tget pp '!$A$4:$F$615,6,FALSE),0)</f>
        <v>0</v>
      </c>
      <c r="X3484" s="4">
        <f>IFERROR(VLOOKUP(B3484,'eschools 16'!$A$2:$F$25,6,FALSE),1)</f>
        <v>1</v>
      </c>
      <c r="Y3484" s="1">
        <f t="shared" si="270"/>
        <v>0</v>
      </c>
      <c r="Z3484" s="1">
        <f t="shared" si="271"/>
        <v>0</v>
      </c>
      <c r="AA3484" s="31">
        <f>IFERROR(VLOOKUP(C3484,'eindex _tget pp '!$A$4:$G$615,7,FALSE),0)</f>
        <v>0</v>
      </c>
      <c r="AB3484" s="1">
        <f>VLOOKUP(A3484,'ADM Details FY17'!$A$3:$AB$3515,28,FALSE)</f>
        <v>0</v>
      </c>
      <c r="AC3484" s="1">
        <f t="shared" si="272"/>
        <v>0</v>
      </c>
      <c r="AD3484" s="1">
        <f t="shared" si="273"/>
        <v>0</v>
      </c>
      <c r="AE3484" s="1">
        <f t="shared" si="274"/>
        <v>0</v>
      </c>
    </row>
    <row r="3485" spans="1:31" x14ac:dyDescent="0.25">
      <c r="A3485" t="str">
        <f>B3485&amp;"-"&amp;COUNTIF($B$3:B3485,B3485)</f>
        <v>9971-24</v>
      </c>
      <c r="B3485">
        <v>9971</v>
      </c>
      <c r="C3485" s="18">
        <f>VLOOKUP(A3485,'ADM Details FY17'!$A$3:$D$3515,4,FALSE)</f>
        <v>0</v>
      </c>
      <c r="D3485" s="1">
        <f>VLOOKUP(A3485,'ADM Details FY17'!$A$3:$E$3515,5,FALSE)</f>
        <v>0</v>
      </c>
      <c r="E3485" s="1">
        <f>VLOOKUP(A3485,'ADM Details FY17'!$A$3:$F$3515,6,FALSE)</f>
        <v>0</v>
      </c>
      <c r="F3485" s="1">
        <f>VLOOKUP(A3485,'ADM Details FY17'!$A$3:$G$3515,7,FALSE)</f>
        <v>0</v>
      </c>
      <c r="G3485" s="1">
        <f>VLOOKUP(A3485,'ADM Details FY17'!$A$3:$H$3515,8,FALSE)</f>
        <v>0</v>
      </c>
      <c r="H3485" s="1">
        <f>VLOOKUP(A3485,'ADM Details FY17'!$A$3:$I$3515,9,FALSE)</f>
        <v>0</v>
      </c>
      <c r="I3485" s="1">
        <f>VLOOKUP(A3485,'ADM Details FY17'!$A$3:$J$3517,10,FALSE)</f>
        <v>0</v>
      </c>
      <c r="J3485" s="1">
        <f>VLOOKUP(A3485,'ADM Details FY17'!$A$3:$K$3515,11,FALSE)</f>
        <v>0</v>
      </c>
      <c r="K3485" s="1">
        <f>VLOOKUP(A3485,'ADM Details FY17'!$A$3:$M$3515,13,FALSE)</f>
        <v>0</v>
      </c>
      <c r="L3485" s="1">
        <f>VLOOKUP(A3485,'ADM Details FY17'!$A$3:$O$3515,15,FALSE)</f>
        <v>0</v>
      </c>
      <c r="M3485" s="1">
        <f>VLOOKUP(A3485,'ADM Details FY17'!$A$3:$P$3515,16,FALSE)</f>
        <v>0</v>
      </c>
      <c r="N3485" s="1">
        <f>VLOOKUP(A3485,'ADM Details FY17'!$A$3:$Q$3515,17,FALSE)</f>
        <v>0</v>
      </c>
      <c r="O3485" s="1">
        <f>VLOOKUP(A3485,'ADM Details FY17'!$A$3:$S$3515,19,FALSE)</f>
        <v>0</v>
      </c>
      <c r="P3485" s="1">
        <f>VLOOKUP(A3485,'ADM Details FY17'!$A$3:$U$3515,21,FALSE)</f>
        <v>0</v>
      </c>
      <c r="Q3485" s="1">
        <f>VLOOKUP(A3485,'ADM Details FY17'!$A$3:$V$3515,22,FALSE)</f>
        <v>0</v>
      </c>
      <c r="R3485" s="1">
        <f>VLOOKUP(A3485,'ADM Details FY17'!$A$3:$W$3515,23,FALSE)</f>
        <v>0</v>
      </c>
      <c r="S3485" s="1">
        <f>VLOOKUP(A3485,'ADM Details FY17'!$A$3:$X$3515,24,FALSE)</f>
        <v>0</v>
      </c>
      <c r="T3485" s="1">
        <f>VLOOKUP(A3485,'ADM Details FY17'!$A$3:$Y$3515,25,FALSE)</f>
        <v>0</v>
      </c>
      <c r="U3485" s="1">
        <f>VLOOKUP(A3485,'ADM Details FY17'!$A$3:$AA$3515,27,FALSE)</f>
        <v>0</v>
      </c>
      <c r="V3485" s="1">
        <f>IFERROR(VLOOKUP(C3485,'eindex _tget pp '!$A$4:$E$615,5,FALSE),0)</f>
        <v>0</v>
      </c>
      <c r="W3485" s="31">
        <f>IFERROR(VLOOKUP(C3485,'eindex _tget pp '!$A$4:$F$615,6,FALSE),0)</f>
        <v>0</v>
      </c>
      <c r="X3485" s="4">
        <f>IFERROR(VLOOKUP(B3485,'eschools 16'!$A$2:$F$25,6,FALSE),1)</f>
        <v>1</v>
      </c>
      <c r="Y3485" s="1">
        <f t="shared" si="270"/>
        <v>0</v>
      </c>
      <c r="Z3485" s="1">
        <f t="shared" si="271"/>
        <v>0</v>
      </c>
      <c r="AA3485" s="31">
        <f>IFERROR(VLOOKUP(C3485,'eindex _tget pp '!$A$4:$G$615,7,FALSE),0)</f>
        <v>0</v>
      </c>
      <c r="AB3485" s="1">
        <f>VLOOKUP(A3485,'ADM Details FY17'!$A$3:$AB$3515,28,FALSE)</f>
        <v>0</v>
      </c>
      <c r="AC3485" s="1">
        <f t="shared" si="272"/>
        <v>0</v>
      </c>
      <c r="AD3485" s="1">
        <f t="shared" si="273"/>
        <v>0</v>
      </c>
      <c r="AE3485" s="1">
        <f t="shared" si="274"/>
        <v>0</v>
      </c>
    </row>
    <row r="3486" spans="1:31" x14ac:dyDescent="0.25">
      <c r="A3486" t="str">
        <f>B3486&amp;"-"&amp;COUNTIF($B$3:B3486,B3486)</f>
        <v>9990-1</v>
      </c>
      <c r="B3486">
        <v>9990</v>
      </c>
      <c r="C3486" s="18">
        <f>VLOOKUP(A3486,'ADM Details FY17'!$A$3:$D$3515,4,FALSE)</f>
        <v>43802</v>
      </c>
      <c r="D3486" s="1">
        <f>VLOOKUP(A3486,'ADM Details FY17'!$A$3:$E$3515,5,FALSE)</f>
        <v>513.95000000000005</v>
      </c>
      <c r="E3486" s="1">
        <f>VLOOKUP(A3486,'ADM Details FY17'!$A$3:$F$3515,6,FALSE)</f>
        <v>14.69</v>
      </c>
      <c r="F3486" s="1">
        <f>VLOOKUP(A3486,'ADM Details FY17'!$A$3:$G$3515,7,FALSE)</f>
        <v>18.53</v>
      </c>
      <c r="G3486" s="1">
        <f>VLOOKUP(A3486,'ADM Details FY17'!$A$3:$H$3515,8,FALSE)</f>
        <v>2</v>
      </c>
      <c r="H3486" s="1">
        <f>VLOOKUP(A3486,'ADM Details FY17'!$A$3:$I$3515,9,FALSE)</f>
        <v>0</v>
      </c>
      <c r="I3486" s="1">
        <f>VLOOKUP(A3486,'ADM Details FY17'!$A$3:$J$3517,10,FALSE)</f>
        <v>0</v>
      </c>
      <c r="J3486" s="1">
        <f>VLOOKUP(A3486,'ADM Details FY17'!$A$3:$K$3515,11,FALSE)</f>
        <v>1</v>
      </c>
      <c r="K3486" s="1">
        <f>VLOOKUP(A3486,'ADM Details FY17'!$A$3:$M$3515,13,FALSE)</f>
        <v>513.95000000000005</v>
      </c>
      <c r="L3486" s="1">
        <f>VLOOKUP(A3486,'ADM Details FY17'!$A$3:$O$3515,15,FALSE)</f>
        <v>0</v>
      </c>
      <c r="M3486" s="1">
        <f>VLOOKUP(A3486,'ADM Details FY17'!$A$3:$P$3515,16,FALSE)</f>
        <v>219.25</v>
      </c>
      <c r="N3486" s="1">
        <f>VLOOKUP(A3486,'ADM Details FY17'!$A$3:$Q$3515,17,FALSE)</f>
        <v>0</v>
      </c>
      <c r="O3486" s="1">
        <f>VLOOKUP(A3486,'ADM Details FY17'!$A$3:$S$3515,19,FALSE)</f>
        <v>350.47</v>
      </c>
      <c r="P3486" s="1">
        <f>VLOOKUP(A3486,'ADM Details FY17'!$A$3:$U$3515,21,FALSE)</f>
        <v>0</v>
      </c>
      <c r="Q3486" s="1">
        <f>VLOOKUP(A3486,'ADM Details FY17'!$A$3:$V$3515,22,FALSE)</f>
        <v>0</v>
      </c>
      <c r="R3486" s="1">
        <f>VLOOKUP(A3486,'ADM Details FY17'!$A$3:$W$3515,23,FALSE)</f>
        <v>0</v>
      </c>
      <c r="S3486" s="1">
        <f>VLOOKUP(A3486,'ADM Details FY17'!$A$3:$X$3515,24,FALSE)</f>
        <v>0</v>
      </c>
      <c r="T3486" s="1">
        <f>VLOOKUP(A3486,'ADM Details FY17'!$A$3:$Y$3515,25,FALSE)</f>
        <v>0</v>
      </c>
      <c r="U3486" s="1">
        <f>VLOOKUP(A3486,'ADM Details FY17'!$A$3:$AA$3515,27,FALSE)</f>
        <v>0</v>
      </c>
      <c r="V3486" s="1">
        <f>IFERROR(VLOOKUP(C3486,'eindex _tget pp '!$A$4:$E$615,5,FALSE),0)</f>
        <v>454.00578141101448</v>
      </c>
      <c r="W3486" s="31">
        <f>IFERROR(VLOOKUP(C3486,'eindex _tget pp '!$A$4:$F$615,6,FALSE),0)</f>
        <v>3.6729279115</v>
      </c>
      <c r="X3486" s="4">
        <f>IFERROR(VLOOKUP(B3486,'eschools 16'!$A$2:$F$25,6,FALSE),1)</f>
        <v>1</v>
      </c>
      <c r="Y3486" s="1">
        <f t="shared" si="270"/>
        <v>58334.07</v>
      </c>
      <c r="Z3486" s="1">
        <f t="shared" si="271"/>
        <v>513454.75</v>
      </c>
      <c r="AA3486" s="31">
        <f>IFERROR(VLOOKUP(C3486,'eindex _tget pp '!$A$4:$G$615,7,FALSE),0)</f>
        <v>0.53438618000000004</v>
      </c>
      <c r="AB3486" s="1">
        <f>VLOOKUP(A3486,'ADM Details FY17'!$A$3:$AB$3515,28,FALSE)</f>
        <v>0</v>
      </c>
      <c r="AC3486" s="1">
        <f t="shared" si="272"/>
        <v>0</v>
      </c>
      <c r="AD3486" s="1">
        <f t="shared" si="273"/>
        <v>513.95000000000005</v>
      </c>
      <c r="AE3486" s="1">
        <f t="shared" si="274"/>
        <v>77092.5</v>
      </c>
    </row>
    <row r="3487" spans="1:31" x14ac:dyDescent="0.25">
      <c r="A3487" t="str">
        <f>B3487&amp;"-"&amp;COUNTIF($B$3:B3487,B3487)</f>
        <v>9990-2</v>
      </c>
      <c r="B3487">
        <v>9990</v>
      </c>
      <c r="C3487" s="18">
        <f>VLOOKUP(A3487,'ADM Details FY17'!$A$3:$D$3515,4,FALSE)</f>
        <v>46961</v>
      </c>
      <c r="D3487" s="1">
        <f>VLOOKUP(A3487,'ADM Details FY17'!$A$3:$E$3515,5,FALSE)</f>
        <v>1.05</v>
      </c>
      <c r="E3487" s="1">
        <f>VLOOKUP(A3487,'ADM Details FY17'!$A$3:$F$3515,6,FALSE)</f>
        <v>0</v>
      </c>
      <c r="F3487" s="1">
        <f>VLOOKUP(A3487,'ADM Details FY17'!$A$3:$G$3515,7,FALSE)</f>
        <v>0</v>
      </c>
      <c r="G3487" s="1">
        <f>VLOOKUP(A3487,'ADM Details FY17'!$A$3:$H$3515,8,FALSE)</f>
        <v>0</v>
      </c>
      <c r="H3487" s="1">
        <f>VLOOKUP(A3487,'ADM Details FY17'!$A$3:$I$3515,9,FALSE)</f>
        <v>0</v>
      </c>
      <c r="I3487" s="1">
        <f>VLOOKUP(A3487,'ADM Details FY17'!$A$3:$J$3517,10,FALSE)</f>
        <v>0</v>
      </c>
      <c r="J3487" s="1">
        <f>VLOOKUP(A3487,'ADM Details FY17'!$A$3:$K$3515,11,FALSE)</f>
        <v>0</v>
      </c>
      <c r="K3487" s="1">
        <f>VLOOKUP(A3487,'ADM Details FY17'!$A$3:$M$3515,13,FALSE)</f>
        <v>1.05</v>
      </c>
      <c r="L3487" s="1">
        <f>VLOOKUP(A3487,'ADM Details FY17'!$A$3:$O$3515,15,FALSE)</f>
        <v>0</v>
      </c>
      <c r="M3487" s="1">
        <f>VLOOKUP(A3487,'ADM Details FY17'!$A$3:$P$3515,16,FALSE)</f>
        <v>0</v>
      </c>
      <c r="N3487" s="1">
        <f>VLOOKUP(A3487,'ADM Details FY17'!$A$3:$Q$3515,17,FALSE)</f>
        <v>0</v>
      </c>
      <c r="O3487" s="1">
        <f>VLOOKUP(A3487,'ADM Details FY17'!$A$3:$S$3515,19,FALSE)</f>
        <v>1.05</v>
      </c>
      <c r="P3487" s="1">
        <f>VLOOKUP(A3487,'ADM Details FY17'!$A$3:$U$3515,21,FALSE)</f>
        <v>0</v>
      </c>
      <c r="Q3487" s="1">
        <f>VLOOKUP(A3487,'ADM Details FY17'!$A$3:$V$3515,22,FALSE)</f>
        <v>0</v>
      </c>
      <c r="R3487" s="1">
        <f>VLOOKUP(A3487,'ADM Details FY17'!$A$3:$W$3515,23,FALSE)</f>
        <v>0</v>
      </c>
      <c r="S3487" s="1">
        <f>VLOOKUP(A3487,'ADM Details FY17'!$A$3:$X$3515,24,FALSE)</f>
        <v>0</v>
      </c>
      <c r="T3487" s="1">
        <f>VLOOKUP(A3487,'ADM Details FY17'!$A$3:$Y$3515,25,FALSE)</f>
        <v>0</v>
      </c>
      <c r="U3487" s="1">
        <f>VLOOKUP(A3487,'ADM Details FY17'!$A$3:$AA$3515,27,FALSE)</f>
        <v>0</v>
      </c>
      <c r="V3487" s="1">
        <f>IFERROR(VLOOKUP(C3487,'eindex _tget pp '!$A$4:$E$615,5,FALSE),0)</f>
        <v>0</v>
      </c>
      <c r="W3487" s="31">
        <f>IFERROR(VLOOKUP(C3487,'eindex _tget pp '!$A$4:$F$615,6,FALSE),0)</f>
        <v>0.31863044439999999</v>
      </c>
      <c r="X3487" s="4">
        <f>IFERROR(VLOOKUP(B3487,'eschools 16'!$A$2:$F$25,6,FALSE),1)</f>
        <v>1</v>
      </c>
      <c r="Y3487" s="1">
        <f t="shared" si="270"/>
        <v>0</v>
      </c>
      <c r="Z3487" s="1">
        <f t="shared" si="271"/>
        <v>91</v>
      </c>
      <c r="AA3487" s="31">
        <f>IFERROR(VLOOKUP(C3487,'eindex _tget pp '!$A$4:$G$615,7,FALSE),0)</f>
        <v>0.273342056</v>
      </c>
      <c r="AB3487" s="1">
        <f>VLOOKUP(A3487,'ADM Details FY17'!$A$3:$AB$3515,28,FALSE)</f>
        <v>0</v>
      </c>
      <c r="AC3487" s="1">
        <f t="shared" si="272"/>
        <v>0</v>
      </c>
      <c r="AD3487" s="1">
        <f t="shared" si="273"/>
        <v>1.05</v>
      </c>
      <c r="AE3487" s="1">
        <f t="shared" si="274"/>
        <v>157.5</v>
      </c>
    </row>
    <row r="3488" spans="1:31" x14ac:dyDescent="0.25">
      <c r="A3488" t="str">
        <f>B3488&amp;"-"&amp;COUNTIF($B$3:B3488,B3488)</f>
        <v>9990-3</v>
      </c>
      <c r="B3488">
        <v>9990</v>
      </c>
      <c r="C3488" s="18">
        <f>VLOOKUP(A3488,'ADM Details FY17'!$A$3:$D$3515,4,FALSE)</f>
        <v>44339</v>
      </c>
      <c r="D3488" s="1">
        <f>VLOOKUP(A3488,'ADM Details FY17'!$A$3:$E$3515,5,FALSE)</f>
        <v>4</v>
      </c>
      <c r="E3488" s="1">
        <f>VLOOKUP(A3488,'ADM Details FY17'!$A$3:$F$3515,6,FALSE)</f>
        <v>0</v>
      </c>
      <c r="F3488" s="1">
        <f>VLOOKUP(A3488,'ADM Details FY17'!$A$3:$G$3515,7,FALSE)</f>
        <v>0</v>
      </c>
      <c r="G3488" s="1">
        <f>VLOOKUP(A3488,'ADM Details FY17'!$A$3:$H$3515,8,FALSE)</f>
        <v>0</v>
      </c>
      <c r="H3488" s="1">
        <f>VLOOKUP(A3488,'ADM Details FY17'!$A$3:$I$3515,9,FALSE)</f>
        <v>0</v>
      </c>
      <c r="I3488" s="1">
        <f>VLOOKUP(A3488,'ADM Details FY17'!$A$3:$J$3517,10,FALSE)</f>
        <v>0</v>
      </c>
      <c r="J3488" s="1">
        <f>VLOOKUP(A3488,'ADM Details FY17'!$A$3:$K$3515,11,FALSE)</f>
        <v>0</v>
      </c>
      <c r="K3488" s="1">
        <f>VLOOKUP(A3488,'ADM Details FY17'!$A$3:$M$3515,13,FALSE)</f>
        <v>4</v>
      </c>
      <c r="L3488" s="1">
        <f>VLOOKUP(A3488,'ADM Details FY17'!$A$3:$O$3515,15,FALSE)</f>
        <v>0</v>
      </c>
      <c r="M3488" s="1">
        <f>VLOOKUP(A3488,'ADM Details FY17'!$A$3:$P$3515,16,FALSE)</f>
        <v>4</v>
      </c>
      <c r="N3488" s="1">
        <f>VLOOKUP(A3488,'ADM Details FY17'!$A$3:$Q$3515,17,FALSE)</f>
        <v>0</v>
      </c>
      <c r="O3488" s="1">
        <f>VLOOKUP(A3488,'ADM Details FY17'!$A$3:$S$3515,19,FALSE)</f>
        <v>2</v>
      </c>
      <c r="P3488" s="1">
        <f>VLOOKUP(A3488,'ADM Details FY17'!$A$3:$U$3515,21,FALSE)</f>
        <v>0</v>
      </c>
      <c r="Q3488" s="1">
        <f>VLOOKUP(A3488,'ADM Details FY17'!$A$3:$V$3515,22,FALSE)</f>
        <v>0</v>
      </c>
      <c r="R3488" s="1">
        <f>VLOOKUP(A3488,'ADM Details FY17'!$A$3:$W$3515,23,FALSE)</f>
        <v>0</v>
      </c>
      <c r="S3488" s="1">
        <f>VLOOKUP(A3488,'ADM Details FY17'!$A$3:$X$3515,24,FALSE)</f>
        <v>0</v>
      </c>
      <c r="T3488" s="1">
        <f>VLOOKUP(A3488,'ADM Details FY17'!$A$3:$Y$3515,25,FALSE)</f>
        <v>0</v>
      </c>
      <c r="U3488" s="1">
        <f>VLOOKUP(A3488,'ADM Details FY17'!$A$3:$AA$3515,27,FALSE)</f>
        <v>0</v>
      </c>
      <c r="V3488" s="1">
        <f>IFERROR(VLOOKUP(C3488,'eindex _tget pp '!$A$4:$E$615,5,FALSE),0)</f>
        <v>1629.5136154616</v>
      </c>
      <c r="W3488" s="31">
        <f>IFERROR(VLOOKUP(C3488,'eindex _tget pp '!$A$4:$F$615,6,FALSE),0)</f>
        <v>3.5729060320000001</v>
      </c>
      <c r="X3488" s="4">
        <f>IFERROR(VLOOKUP(B3488,'eschools 16'!$A$2:$F$25,6,FALSE),1)</f>
        <v>1</v>
      </c>
      <c r="Y3488" s="1">
        <f t="shared" si="270"/>
        <v>1629.51</v>
      </c>
      <c r="Z3488" s="1">
        <f t="shared" si="271"/>
        <v>3887.32</v>
      </c>
      <c r="AA3488" s="31">
        <f>IFERROR(VLOOKUP(C3488,'eindex _tget pp '!$A$4:$G$615,7,FALSE),0)</f>
        <v>0.81499694199999995</v>
      </c>
      <c r="AB3488" s="1">
        <f>VLOOKUP(A3488,'ADM Details FY17'!$A$3:$AB$3515,28,FALSE)</f>
        <v>0</v>
      </c>
      <c r="AC3488" s="1">
        <f t="shared" si="272"/>
        <v>0</v>
      </c>
      <c r="AD3488" s="1">
        <f t="shared" si="273"/>
        <v>4</v>
      </c>
      <c r="AE3488" s="1">
        <f t="shared" si="274"/>
        <v>600</v>
      </c>
    </row>
    <row r="3489" spans="1:31" x14ac:dyDescent="0.25">
      <c r="A3489" t="str">
        <f>B3489&amp;"-"&amp;COUNTIF($B$3:B3489,B3489)</f>
        <v>9990-4</v>
      </c>
      <c r="B3489">
        <v>9990</v>
      </c>
      <c r="C3489" s="18">
        <f>VLOOKUP(A3489,'ADM Details FY17'!$A$3:$D$3515,4,FALSE)</f>
        <v>46896</v>
      </c>
      <c r="D3489" s="1">
        <f>VLOOKUP(A3489,'ADM Details FY17'!$A$3:$E$3515,5,FALSE)</f>
        <v>2</v>
      </c>
      <c r="E3489" s="1">
        <f>VLOOKUP(A3489,'ADM Details FY17'!$A$3:$F$3515,6,FALSE)</f>
        <v>0</v>
      </c>
      <c r="F3489" s="1">
        <f>VLOOKUP(A3489,'ADM Details FY17'!$A$3:$G$3515,7,FALSE)</f>
        <v>0</v>
      </c>
      <c r="G3489" s="1">
        <f>VLOOKUP(A3489,'ADM Details FY17'!$A$3:$H$3515,8,FALSE)</f>
        <v>0</v>
      </c>
      <c r="H3489" s="1">
        <f>VLOOKUP(A3489,'ADM Details FY17'!$A$3:$I$3515,9,FALSE)</f>
        <v>0</v>
      </c>
      <c r="I3489" s="1">
        <f>VLOOKUP(A3489,'ADM Details FY17'!$A$3:$J$3517,10,FALSE)</f>
        <v>0</v>
      </c>
      <c r="J3489" s="1">
        <f>VLOOKUP(A3489,'ADM Details FY17'!$A$3:$K$3515,11,FALSE)</f>
        <v>0</v>
      </c>
      <c r="K3489" s="1">
        <f>VLOOKUP(A3489,'ADM Details FY17'!$A$3:$M$3515,13,FALSE)</f>
        <v>2</v>
      </c>
      <c r="L3489" s="1">
        <f>VLOOKUP(A3489,'ADM Details FY17'!$A$3:$O$3515,15,FALSE)</f>
        <v>0</v>
      </c>
      <c r="M3489" s="1">
        <f>VLOOKUP(A3489,'ADM Details FY17'!$A$3:$P$3515,16,FALSE)</f>
        <v>0</v>
      </c>
      <c r="N3489" s="1">
        <f>VLOOKUP(A3489,'ADM Details FY17'!$A$3:$Q$3515,17,FALSE)</f>
        <v>0</v>
      </c>
      <c r="O3489" s="1">
        <f>VLOOKUP(A3489,'ADM Details FY17'!$A$3:$S$3515,19,FALSE)</f>
        <v>1</v>
      </c>
      <c r="P3489" s="1">
        <f>VLOOKUP(A3489,'ADM Details FY17'!$A$3:$U$3515,21,FALSE)</f>
        <v>0</v>
      </c>
      <c r="Q3489" s="1">
        <f>VLOOKUP(A3489,'ADM Details FY17'!$A$3:$V$3515,22,FALSE)</f>
        <v>0</v>
      </c>
      <c r="R3489" s="1">
        <f>VLOOKUP(A3489,'ADM Details FY17'!$A$3:$W$3515,23,FALSE)</f>
        <v>0</v>
      </c>
      <c r="S3489" s="1">
        <f>VLOOKUP(A3489,'ADM Details FY17'!$A$3:$X$3515,24,FALSE)</f>
        <v>0</v>
      </c>
      <c r="T3489" s="1">
        <f>VLOOKUP(A3489,'ADM Details FY17'!$A$3:$Y$3515,25,FALSE)</f>
        <v>0</v>
      </c>
      <c r="U3489" s="1">
        <f>VLOOKUP(A3489,'ADM Details FY17'!$A$3:$AA$3515,27,FALSE)</f>
        <v>0</v>
      </c>
      <c r="V3489" s="1">
        <f>IFERROR(VLOOKUP(C3489,'eindex _tget pp '!$A$4:$E$615,5,FALSE),0)</f>
        <v>533.48519593357275</v>
      </c>
      <c r="W3489" s="31">
        <f>IFERROR(VLOOKUP(C3489,'eindex _tget pp '!$A$4:$F$615,6,FALSE),0)</f>
        <v>0.31646637080000001</v>
      </c>
      <c r="X3489" s="4">
        <f>IFERROR(VLOOKUP(B3489,'eschools 16'!$A$2:$F$25,6,FALSE),1)</f>
        <v>1</v>
      </c>
      <c r="Y3489" s="1">
        <f t="shared" si="270"/>
        <v>266.74</v>
      </c>
      <c r="Z3489" s="1">
        <f t="shared" si="271"/>
        <v>172.16</v>
      </c>
      <c r="AA3489" s="31">
        <f>IFERROR(VLOOKUP(C3489,'eindex _tget pp '!$A$4:$G$615,7,FALSE),0)</f>
        <v>0.584336415</v>
      </c>
      <c r="AB3489" s="1">
        <f>VLOOKUP(A3489,'ADM Details FY17'!$A$3:$AB$3515,28,FALSE)</f>
        <v>0</v>
      </c>
      <c r="AC3489" s="1">
        <f t="shared" si="272"/>
        <v>0</v>
      </c>
      <c r="AD3489" s="1">
        <f t="shared" si="273"/>
        <v>2</v>
      </c>
      <c r="AE3489" s="1">
        <f t="shared" si="274"/>
        <v>300</v>
      </c>
    </row>
    <row r="3490" spans="1:31" x14ac:dyDescent="0.25">
      <c r="A3490" t="str">
        <f>B3490&amp;"-"&amp;COUNTIF($B$3:B3490,B3490)</f>
        <v>9990-5</v>
      </c>
      <c r="B3490">
        <v>9990</v>
      </c>
      <c r="C3490" s="18">
        <f>VLOOKUP(A3490,'ADM Details FY17'!$A$3:$D$3515,4,FALSE)</f>
        <v>47001</v>
      </c>
      <c r="D3490" s="1">
        <f>VLOOKUP(A3490,'ADM Details FY17'!$A$3:$E$3515,5,FALSE)</f>
        <v>0.46</v>
      </c>
      <c r="E3490" s="1">
        <f>VLOOKUP(A3490,'ADM Details FY17'!$A$3:$F$3515,6,FALSE)</f>
        <v>0</v>
      </c>
      <c r="F3490" s="1">
        <f>VLOOKUP(A3490,'ADM Details FY17'!$A$3:$G$3515,7,FALSE)</f>
        <v>0</v>
      </c>
      <c r="G3490" s="1">
        <f>VLOOKUP(A3490,'ADM Details FY17'!$A$3:$H$3515,8,FALSE)</f>
        <v>0</v>
      </c>
      <c r="H3490" s="1">
        <f>VLOOKUP(A3490,'ADM Details FY17'!$A$3:$I$3515,9,FALSE)</f>
        <v>0</v>
      </c>
      <c r="I3490" s="1">
        <f>VLOOKUP(A3490,'ADM Details FY17'!$A$3:$J$3517,10,FALSE)</f>
        <v>0</v>
      </c>
      <c r="J3490" s="1">
        <f>VLOOKUP(A3490,'ADM Details FY17'!$A$3:$K$3515,11,FALSE)</f>
        <v>0</v>
      </c>
      <c r="K3490" s="1">
        <f>VLOOKUP(A3490,'ADM Details FY17'!$A$3:$M$3515,13,FALSE)</f>
        <v>0.46</v>
      </c>
      <c r="L3490" s="1">
        <f>VLOOKUP(A3490,'ADM Details FY17'!$A$3:$O$3515,15,FALSE)</f>
        <v>0</v>
      </c>
      <c r="M3490" s="1">
        <f>VLOOKUP(A3490,'ADM Details FY17'!$A$3:$P$3515,16,FALSE)</f>
        <v>0</v>
      </c>
      <c r="N3490" s="1">
        <f>VLOOKUP(A3490,'ADM Details FY17'!$A$3:$Q$3515,17,FALSE)</f>
        <v>0</v>
      </c>
      <c r="O3490" s="1">
        <f>VLOOKUP(A3490,'ADM Details FY17'!$A$3:$S$3515,19,FALSE)</f>
        <v>0.46</v>
      </c>
      <c r="P3490" s="1">
        <f>VLOOKUP(A3490,'ADM Details FY17'!$A$3:$U$3515,21,FALSE)</f>
        <v>0</v>
      </c>
      <c r="Q3490" s="1">
        <f>VLOOKUP(A3490,'ADM Details FY17'!$A$3:$V$3515,22,FALSE)</f>
        <v>0</v>
      </c>
      <c r="R3490" s="1">
        <f>VLOOKUP(A3490,'ADM Details FY17'!$A$3:$W$3515,23,FALSE)</f>
        <v>0</v>
      </c>
      <c r="S3490" s="1">
        <f>VLOOKUP(A3490,'ADM Details FY17'!$A$3:$X$3515,24,FALSE)</f>
        <v>0</v>
      </c>
      <c r="T3490" s="1">
        <f>VLOOKUP(A3490,'ADM Details FY17'!$A$3:$Y$3515,25,FALSE)</f>
        <v>0</v>
      </c>
      <c r="U3490" s="1">
        <f>VLOOKUP(A3490,'ADM Details FY17'!$A$3:$AA$3515,27,FALSE)</f>
        <v>0</v>
      </c>
      <c r="V3490" s="1">
        <f>IFERROR(VLOOKUP(C3490,'eindex _tget pp '!$A$4:$E$615,5,FALSE),0)</f>
        <v>594.36588471020877</v>
      </c>
      <c r="W3490" s="31">
        <f>IFERROR(VLOOKUP(C3490,'eindex _tget pp '!$A$4:$F$615,6,FALSE),0)</f>
        <v>1.1539599354000001</v>
      </c>
      <c r="X3490" s="4">
        <f>IFERROR(VLOOKUP(B3490,'eschools 16'!$A$2:$F$25,6,FALSE),1)</f>
        <v>1</v>
      </c>
      <c r="Y3490" s="1">
        <f t="shared" si="270"/>
        <v>68.349999999999994</v>
      </c>
      <c r="Z3490" s="1">
        <f t="shared" si="271"/>
        <v>144.38</v>
      </c>
      <c r="AA3490" s="31">
        <f>IFERROR(VLOOKUP(C3490,'eindex _tget pp '!$A$4:$G$615,7,FALSE),0)</f>
        <v>0.60739051300000002</v>
      </c>
      <c r="AB3490" s="1">
        <f>VLOOKUP(A3490,'ADM Details FY17'!$A$3:$AB$3515,28,FALSE)</f>
        <v>0</v>
      </c>
      <c r="AC3490" s="1">
        <f t="shared" si="272"/>
        <v>0</v>
      </c>
      <c r="AD3490" s="1">
        <f t="shared" si="273"/>
        <v>0.46</v>
      </c>
      <c r="AE3490" s="1">
        <f t="shared" si="274"/>
        <v>69</v>
      </c>
    </row>
    <row r="3491" spans="1:31" x14ac:dyDescent="0.25">
      <c r="A3491" t="str">
        <f>B3491&amp;"-"&amp;COUNTIF($B$3:B3491,B3491)</f>
        <v>9990-6</v>
      </c>
      <c r="B3491">
        <v>9990</v>
      </c>
      <c r="C3491" s="18">
        <f>VLOOKUP(A3491,'ADM Details FY17'!$A$3:$D$3515,4,FALSE)</f>
        <v>45047</v>
      </c>
      <c r="D3491" s="1">
        <f>VLOOKUP(A3491,'ADM Details FY17'!$A$3:$E$3515,5,FALSE)</f>
        <v>22.25</v>
      </c>
      <c r="E3491" s="1">
        <f>VLOOKUP(A3491,'ADM Details FY17'!$A$3:$F$3515,6,FALSE)</f>
        <v>0</v>
      </c>
      <c r="F3491" s="1">
        <f>VLOOKUP(A3491,'ADM Details FY17'!$A$3:$G$3515,7,FALSE)</f>
        <v>1</v>
      </c>
      <c r="G3491" s="1">
        <f>VLOOKUP(A3491,'ADM Details FY17'!$A$3:$H$3515,8,FALSE)</f>
        <v>0</v>
      </c>
      <c r="H3491" s="1">
        <f>VLOOKUP(A3491,'ADM Details FY17'!$A$3:$I$3515,9,FALSE)</f>
        <v>0</v>
      </c>
      <c r="I3491" s="1">
        <f>VLOOKUP(A3491,'ADM Details FY17'!$A$3:$J$3517,10,FALSE)</f>
        <v>0</v>
      </c>
      <c r="J3491" s="1">
        <f>VLOOKUP(A3491,'ADM Details FY17'!$A$3:$K$3515,11,FALSE)</f>
        <v>0</v>
      </c>
      <c r="K3491" s="1">
        <f>VLOOKUP(A3491,'ADM Details FY17'!$A$3:$M$3515,13,FALSE)</f>
        <v>22.25</v>
      </c>
      <c r="L3491" s="1">
        <f>VLOOKUP(A3491,'ADM Details FY17'!$A$3:$O$3515,15,FALSE)</f>
        <v>0</v>
      </c>
      <c r="M3491" s="1">
        <f>VLOOKUP(A3491,'ADM Details FY17'!$A$3:$P$3515,16,FALSE)</f>
        <v>7</v>
      </c>
      <c r="N3491" s="1">
        <f>VLOOKUP(A3491,'ADM Details FY17'!$A$3:$Q$3515,17,FALSE)</f>
        <v>0</v>
      </c>
      <c r="O3491" s="1">
        <f>VLOOKUP(A3491,'ADM Details FY17'!$A$3:$S$3515,19,FALSE)</f>
        <v>20.25</v>
      </c>
      <c r="P3491" s="1">
        <f>VLOOKUP(A3491,'ADM Details FY17'!$A$3:$U$3515,21,FALSE)</f>
        <v>0</v>
      </c>
      <c r="Q3491" s="1">
        <f>VLOOKUP(A3491,'ADM Details FY17'!$A$3:$V$3515,22,FALSE)</f>
        <v>0</v>
      </c>
      <c r="R3491" s="1">
        <f>VLOOKUP(A3491,'ADM Details FY17'!$A$3:$W$3515,23,FALSE)</f>
        <v>0</v>
      </c>
      <c r="S3491" s="1">
        <f>VLOOKUP(A3491,'ADM Details FY17'!$A$3:$X$3515,24,FALSE)</f>
        <v>0</v>
      </c>
      <c r="T3491" s="1">
        <f>VLOOKUP(A3491,'ADM Details FY17'!$A$3:$Y$3515,25,FALSE)</f>
        <v>0</v>
      </c>
      <c r="U3491" s="1">
        <f>VLOOKUP(A3491,'ADM Details FY17'!$A$3:$AA$3515,27,FALSE)</f>
        <v>0</v>
      </c>
      <c r="V3491" s="1">
        <f>IFERROR(VLOOKUP(C3491,'eindex _tget pp '!$A$4:$E$615,5,FALSE),0)</f>
        <v>83.620651896782661</v>
      </c>
      <c r="W3491" s="31">
        <f>IFERROR(VLOOKUP(C3491,'eindex _tget pp '!$A$4:$F$615,6,FALSE),0)</f>
        <v>0.66135081969999998</v>
      </c>
      <c r="X3491" s="4">
        <f>IFERROR(VLOOKUP(B3491,'eschools 16'!$A$2:$F$25,6,FALSE),1)</f>
        <v>1</v>
      </c>
      <c r="Y3491" s="1">
        <f t="shared" si="270"/>
        <v>465.14</v>
      </c>
      <c r="Z3491" s="1">
        <f t="shared" si="271"/>
        <v>4002.5</v>
      </c>
      <c r="AA3491" s="31">
        <f>IFERROR(VLOOKUP(C3491,'eindex _tget pp '!$A$4:$G$615,7,FALSE),0)</f>
        <v>0.38829070799999998</v>
      </c>
      <c r="AB3491" s="1">
        <f>VLOOKUP(A3491,'ADM Details FY17'!$A$3:$AB$3515,28,FALSE)</f>
        <v>0</v>
      </c>
      <c r="AC3491" s="1">
        <f t="shared" si="272"/>
        <v>0</v>
      </c>
      <c r="AD3491" s="1">
        <f t="shared" si="273"/>
        <v>22.25</v>
      </c>
      <c r="AE3491" s="1">
        <f t="shared" si="274"/>
        <v>3337.5</v>
      </c>
    </row>
    <row r="3492" spans="1:31" x14ac:dyDescent="0.25">
      <c r="A3492" t="str">
        <f>B3492&amp;"-"&amp;COUNTIF($B$3:B3492,B3492)</f>
        <v>9990-7</v>
      </c>
      <c r="B3492">
        <v>9990</v>
      </c>
      <c r="C3492" s="18">
        <f>VLOOKUP(A3492,'ADM Details FY17'!$A$3:$D$3515,4,FALSE)</f>
        <v>45070</v>
      </c>
      <c r="D3492" s="1">
        <f>VLOOKUP(A3492,'ADM Details FY17'!$A$3:$E$3515,5,FALSE)</f>
        <v>3</v>
      </c>
      <c r="E3492" s="1">
        <f>VLOOKUP(A3492,'ADM Details FY17'!$A$3:$F$3515,6,FALSE)</f>
        <v>0</v>
      </c>
      <c r="F3492" s="1">
        <f>VLOOKUP(A3492,'ADM Details FY17'!$A$3:$G$3515,7,FALSE)</f>
        <v>0</v>
      </c>
      <c r="G3492" s="1">
        <f>VLOOKUP(A3492,'ADM Details FY17'!$A$3:$H$3515,8,FALSE)</f>
        <v>0</v>
      </c>
      <c r="H3492" s="1">
        <f>VLOOKUP(A3492,'ADM Details FY17'!$A$3:$I$3515,9,FALSE)</f>
        <v>0</v>
      </c>
      <c r="I3492" s="1">
        <f>VLOOKUP(A3492,'ADM Details FY17'!$A$3:$J$3517,10,FALSE)</f>
        <v>0</v>
      </c>
      <c r="J3492" s="1">
        <f>VLOOKUP(A3492,'ADM Details FY17'!$A$3:$K$3515,11,FALSE)</f>
        <v>0</v>
      </c>
      <c r="K3492" s="1">
        <f>VLOOKUP(A3492,'ADM Details FY17'!$A$3:$M$3515,13,FALSE)</f>
        <v>3</v>
      </c>
      <c r="L3492" s="1">
        <f>VLOOKUP(A3492,'ADM Details FY17'!$A$3:$O$3515,15,FALSE)</f>
        <v>0</v>
      </c>
      <c r="M3492" s="1">
        <f>VLOOKUP(A3492,'ADM Details FY17'!$A$3:$P$3515,16,FALSE)</f>
        <v>3</v>
      </c>
      <c r="N3492" s="1">
        <f>VLOOKUP(A3492,'ADM Details FY17'!$A$3:$Q$3515,17,FALSE)</f>
        <v>0</v>
      </c>
      <c r="O3492" s="1">
        <f>VLOOKUP(A3492,'ADM Details FY17'!$A$3:$S$3515,19,FALSE)</f>
        <v>3</v>
      </c>
      <c r="P3492" s="1">
        <f>VLOOKUP(A3492,'ADM Details FY17'!$A$3:$U$3515,21,FALSE)</f>
        <v>0</v>
      </c>
      <c r="Q3492" s="1">
        <f>VLOOKUP(A3492,'ADM Details FY17'!$A$3:$V$3515,22,FALSE)</f>
        <v>0</v>
      </c>
      <c r="R3492" s="1">
        <f>VLOOKUP(A3492,'ADM Details FY17'!$A$3:$W$3515,23,FALSE)</f>
        <v>0</v>
      </c>
      <c r="S3492" s="1">
        <f>VLOOKUP(A3492,'ADM Details FY17'!$A$3:$X$3515,24,FALSE)</f>
        <v>0</v>
      </c>
      <c r="T3492" s="1">
        <f>VLOOKUP(A3492,'ADM Details FY17'!$A$3:$Y$3515,25,FALSE)</f>
        <v>0</v>
      </c>
      <c r="U3492" s="1">
        <f>VLOOKUP(A3492,'ADM Details FY17'!$A$3:$AA$3515,27,FALSE)</f>
        <v>0</v>
      </c>
      <c r="V3492" s="1">
        <f>IFERROR(VLOOKUP(C3492,'eindex _tget pp '!$A$4:$E$615,5,FALSE),0)</f>
        <v>1923.466170566644</v>
      </c>
      <c r="W3492" s="31">
        <f>IFERROR(VLOOKUP(C3492,'eindex _tget pp '!$A$4:$F$615,6,FALSE),0)</f>
        <v>1.0213142019000001</v>
      </c>
      <c r="X3492" s="4">
        <f>IFERROR(VLOOKUP(B3492,'eschools 16'!$A$2:$F$25,6,FALSE),1)</f>
        <v>1</v>
      </c>
      <c r="Y3492" s="1">
        <f t="shared" si="270"/>
        <v>1442.6</v>
      </c>
      <c r="Z3492" s="1">
        <f t="shared" si="271"/>
        <v>833.39</v>
      </c>
      <c r="AA3492" s="31">
        <f>IFERROR(VLOOKUP(C3492,'eindex _tget pp '!$A$4:$G$615,7,FALSE),0)</f>
        <v>0.84270771099999997</v>
      </c>
      <c r="AB3492" s="1">
        <f>VLOOKUP(A3492,'ADM Details FY17'!$A$3:$AB$3515,28,FALSE)</f>
        <v>0</v>
      </c>
      <c r="AC3492" s="1">
        <f t="shared" si="272"/>
        <v>0</v>
      </c>
      <c r="AD3492" s="1">
        <f t="shared" si="273"/>
        <v>3</v>
      </c>
      <c r="AE3492" s="1">
        <f t="shared" si="274"/>
        <v>450</v>
      </c>
    </row>
    <row r="3493" spans="1:31" x14ac:dyDescent="0.25">
      <c r="A3493" t="str">
        <f>B3493&amp;"-"&amp;COUNTIF($B$3:B3493,B3493)</f>
        <v>9990-8</v>
      </c>
      <c r="B3493">
        <v>9990</v>
      </c>
      <c r="C3493" s="18">
        <f>VLOOKUP(A3493,'ADM Details FY17'!$A$3:$D$3515,4,FALSE)</f>
        <v>45138</v>
      </c>
      <c r="D3493" s="1">
        <f>VLOOKUP(A3493,'ADM Details FY17'!$A$3:$E$3515,5,FALSE)</f>
        <v>1.06</v>
      </c>
      <c r="E3493" s="1">
        <f>VLOOKUP(A3493,'ADM Details FY17'!$A$3:$F$3515,6,FALSE)</f>
        <v>0</v>
      </c>
      <c r="F3493" s="1">
        <f>VLOOKUP(A3493,'ADM Details FY17'!$A$3:$G$3515,7,FALSE)</f>
        <v>0</v>
      </c>
      <c r="G3493" s="1">
        <f>VLOOKUP(A3493,'ADM Details FY17'!$A$3:$H$3515,8,FALSE)</f>
        <v>0</v>
      </c>
      <c r="H3493" s="1">
        <f>VLOOKUP(A3493,'ADM Details FY17'!$A$3:$I$3515,9,FALSE)</f>
        <v>0</v>
      </c>
      <c r="I3493" s="1">
        <f>VLOOKUP(A3493,'ADM Details FY17'!$A$3:$J$3517,10,FALSE)</f>
        <v>0</v>
      </c>
      <c r="J3493" s="1">
        <f>VLOOKUP(A3493,'ADM Details FY17'!$A$3:$K$3515,11,FALSE)</f>
        <v>0</v>
      </c>
      <c r="K3493" s="1">
        <f>VLOOKUP(A3493,'ADM Details FY17'!$A$3:$M$3515,13,FALSE)</f>
        <v>1.06</v>
      </c>
      <c r="L3493" s="1">
        <f>VLOOKUP(A3493,'ADM Details FY17'!$A$3:$O$3515,15,FALSE)</f>
        <v>0</v>
      </c>
      <c r="M3493" s="1">
        <f>VLOOKUP(A3493,'ADM Details FY17'!$A$3:$P$3515,16,FALSE)</f>
        <v>0</v>
      </c>
      <c r="N3493" s="1">
        <f>VLOOKUP(A3493,'ADM Details FY17'!$A$3:$Q$3515,17,FALSE)</f>
        <v>0</v>
      </c>
      <c r="O3493" s="1">
        <f>VLOOKUP(A3493,'ADM Details FY17'!$A$3:$S$3515,19,FALSE)</f>
        <v>1.06</v>
      </c>
      <c r="P3493" s="1">
        <f>VLOOKUP(A3493,'ADM Details FY17'!$A$3:$U$3515,21,FALSE)</f>
        <v>0</v>
      </c>
      <c r="Q3493" s="1">
        <f>VLOOKUP(A3493,'ADM Details FY17'!$A$3:$V$3515,22,FALSE)</f>
        <v>0</v>
      </c>
      <c r="R3493" s="1">
        <f>VLOOKUP(A3493,'ADM Details FY17'!$A$3:$W$3515,23,FALSE)</f>
        <v>0</v>
      </c>
      <c r="S3493" s="1">
        <f>VLOOKUP(A3493,'ADM Details FY17'!$A$3:$X$3515,24,FALSE)</f>
        <v>0</v>
      </c>
      <c r="T3493" s="1">
        <f>VLOOKUP(A3493,'ADM Details FY17'!$A$3:$Y$3515,25,FALSE)</f>
        <v>0</v>
      </c>
      <c r="U3493" s="1">
        <f>VLOOKUP(A3493,'ADM Details FY17'!$A$3:$AA$3515,27,FALSE)</f>
        <v>0</v>
      </c>
      <c r="V3493" s="1">
        <f>IFERROR(VLOOKUP(C3493,'eindex _tget pp '!$A$4:$E$615,5,FALSE),0)</f>
        <v>0</v>
      </c>
      <c r="W3493" s="31">
        <f>IFERROR(VLOOKUP(C3493,'eindex _tget pp '!$A$4:$F$615,6,FALSE),0)</f>
        <v>0.27267687219999998</v>
      </c>
      <c r="X3493" s="4">
        <f>IFERROR(VLOOKUP(B3493,'eschools 16'!$A$2:$F$25,6,FALSE),1)</f>
        <v>1</v>
      </c>
      <c r="Y3493" s="1">
        <f t="shared" si="270"/>
        <v>0</v>
      </c>
      <c r="Z3493" s="1">
        <f t="shared" si="271"/>
        <v>78.62</v>
      </c>
      <c r="AA3493" s="31">
        <f>IFERROR(VLOOKUP(C3493,'eindex _tget pp '!$A$4:$G$615,7,FALSE),0)</f>
        <v>0.27726853299999998</v>
      </c>
      <c r="AB3493" s="1">
        <f>VLOOKUP(A3493,'ADM Details FY17'!$A$3:$AB$3515,28,FALSE)</f>
        <v>0</v>
      </c>
      <c r="AC3493" s="1">
        <f t="shared" si="272"/>
        <v>0</v>
      </c>
      <c r="AD3493" s="1">
        <f t="shared" si="273"/>
        <v>1.06</v>
      </c>
      <c r="AE3493" s="1">
        <f t="shared" si="274"/>
        <v>159</v>
      </c>
    </row>
    <row r="3494" spans="1:31" x14ac:dyDescent="0.25">
      <c r="A3494" t="str">
        <f>B3494&amp;"-"&amp;COUNTIF($B$3:B3494,B3494)</f>
        <v>9990-9</v>
      </c>
      <c r="B3494">
        <v>9990</v>
      </c>
      <c r="C3494" s="18">
        <f>VLOOKUP(A3494,'ADM Details FY17'!$A$3:$D$3515,4,FALSE)</f>
        <v>0</v>
      </c>
      <c r="D3494" s="1">
        <f>VLOOKUP(A3494,'ADM Details FY17'!$A$3:$E$3515,5,FALSE)</f>
        <v>0</v>
      </c>
      <c r="E3494" s="1">
        <f>VLOOKUP(A3494,'ADM Details FY17'!$A$3:$F$3515,6,FALSE)</f>
        <v>0</v>
      </c>
      <c r="F3494" s="1">
        <f>VLOOKUP(A3494,'ADM Details FY17'!$A$3:$G$3515,7,FALSE)</f>
        <v>0</v>
      </c>
      <c r="G3494" s="1">
        <f>VLOOKUP(A3494,'ADM Details FY17'!$A$3:$H$3515,8,FALSE)</f>
        <v>0</v>
      </c>
      <c r="H3494" s="1">
        <f>VLOOKUP(A3494,'ADM Details FY17'!$A$3:$I$3515,9,FALSE)</f>
        <v>0</v>
      </c>
      <c r="I3494" s="1">
        <f>VLOOKUP(A3494,'ADM Details FY17'!$A$3:$J$3517,10,FALSE)</f>
        <v>0</v>
      </c>
      <c r="J3494" s="1">
        <f>VLOOKUP(A3494,'ADM Details FY17'!$A$3:$K$3515,11,FALSE)</f>
        <v>0</v>
      </c>
      <c r="K3494" s="1">
        <f>VLOOKUP(A3494,'ADM Details FY17'!$A$3:$M$3515,13,FALSE)</f>
        <v>0</v>
      </c>
      <c r="L3494" s="1">
        <f>VLOOKUP(A3494,'ADM Details FY17'!$A$3:$O$3515,15,FALSE)</f>
        <v>0</v>
      </c>
      <c r="M3494" s="1">
        <f>VLOOKUP(A3494,'ADM Details FY17'!$A$3:$P$3515,16,FALSE)</f>
        <v>0</v>
      </c>
      <c r="N3494" s="1">
        <f>VLOOKUP(A3494,'ADM Details FY17'!$A$3:$Q$3515,17,FALSE)</f>
        <v>0</v>
      </c>
      <c r="O3494" s="1">
        <f>VLOOKUP(A3494,'ADM Details FY17'!$A$3:$S$3515,19,FALSE)</f>
        <v>0</v>
      </c>
      <c r="P3494" s="1">
        <f>VLOOKUP(A3494,'ADM Details FY17'!$A$3:$U$3515,21,FALSE)</f>
        <v>0</v>
      </c>
      <c r="Q3494" s="1">
        <f>VLOOKUP(A3494,'ADM Details FY17'!$A$3:$V$3515,22,FALSE)</f>
        <v>0</v>
      </c>
      <c r="R3494" s="1">
        <f>VLOOKUP(A3494,'ADM Details FY17'!$A$3:$W$3515,23,FALSE)</f>
        <v>0</v>
      </c>
      <c r="S3494" s="1">
        <f>VLOOKUP(A3494,'ADM Details FY17'!$A$3:$X$3515,24,FALSE)</f>
        <v>0</v>
      </c>
      <c r="T3494" s="1">
        <f>VLOOKUP(A3494,'ADM Details FY17'!$A$3:$Y$3515,25,FALSE)</f>
        <v>0</v>
      </c>
      <c r="U3494" s="1">
        <f>VLOOKUP(A3494,'ADM Details FY17'!$A$3:$AA$3515,27,FALSE)</f>
        <v>0</v>
      </c>
      <c r="V3494" s="1">
        <f>IFERROR(VLOOKUP(C3494,'eindex _tget pp '!$A$4:$E$615,5,FALSE),0)</f>
        <v>0</v>
      </c>
      <c r="W3494" s="31">
        <f>IFERROR(VLOOKUP(C3494,'eindex _tget pp '!$A$4:$F$615,6,FALSE),0)</f>
        <v>0</v>
      </c>
      <c r="X3494" s="4">
        <f>IFERROR(VLOOKUP(B3494,'eschools 16'!$A$2:$F$25,6,FALSE),1)</f>
        <v>1</v>
      </c>
      <c r="Y3494" s="1">
        <f t="shared" si="270"/>
        <v>0</v>
      </c>
      <c r="Z3494" s="1">
        <f t="shared" si="271"/>
        <v>0</v>
      </c>
      <c r="AA3494" s="31">
        <f>IFERROR(VLOOKUP(C3494,'eindex _tget pp '!$A$4:$G$615,7,FALSE),0)</f>
        <v>0</v>
      </c>
      <c r="AB3494" s="1">
        <f>VLOOKUP(A3494,'ADM Details FY17'!$A$3:$AB$3515,28,FALSE)</f>
        <v>0</v>
      </c>
      <c r="AC3494" s="1">
        <f t="shared" si="272"/>
        <v>0</v>
      </c>
      <c r="AD3494" s="1">
        <f t="shared" si="273"/>
        <v>0</v>
      </c>
      <c r="AE3494" s="1">
        <f t="shared" si="274"/>
        <v>0</v>
      </c>
    </row>
    <row r="3495" spans="1:31" x14ac:dyDescent="0.25">
      <c r="A3495" t="str">
        <f>B3495&amp;"-"&amp;COUNTIF($B$3:B3495,B3495)</f>
        <v>9990-10</v>
      </c>
      <c r="B3495">
        <v>9990</v>
      </c>
      <c r="C3495" s="18">
        <f>VLOOKUP(A3495,'ADM Details FY17'!$A$3:$D$3515,4,FALSE)</f>
        <v>0</v>
      </c>
      <c r="D3495" s="1">
        <f>VLOOKUP(A3495,'ADM Details FY17'!$A$3:$E$3515,5,FALSE)</f>
        <v>0</v>
      </c>
      <c r="E3495" s="1">
        <f>VLOOKUP(A3495,'ADM Details FY17'!$A$3:$F$3515,6,FALSE)</f>
        <v>0</v>
      </c>
      <c r="F3495" s="1">
        <f>VLOOKUP(A3495,'ADM Details FY17'!$A$3:$G$3515,7,FALSE)</f>
        <v>0</v>
      </c>
      <c r="G3495" s="1">
        <f>VLOOKUP(A3495,'ADM Details FY17'!$A$3:$H$3515,8,FALSE)</f>
        <v>0</v>
      </c>
      <c r="H3495" s="1">
        <f>VLOOKUP(A3495,'ADM Details FY17'!$A$3:$I$3515,9,FALSE)</f>
        <v>0</v>
      </c>
      <c r="I3495" s="1">
        <f>VLOOKUP(A3495,'ADM Details FY17'!$A$3:$J$3517,10,FALSE)</f>
        <v>0</v>
      </c>
      <c r="J3495" s="1">
        <f>VLOOKUP(A3495,'ADM Details FY17'!$A$3:$K$3515,11,FALSE)</f>
        <v>0</v>
      </c>
      <c r="K3495" s="1">
        <f>VLOOKUP(A3495,'ADM Details FY17'!$A$3:$M$3515,13,FALSE)</f>
        <v>0</v>
      </c>
      <c r="L3495" s="1">
        <f>VLOOKUP(A3495,'ADM Details FY17'!$A$3:$O$3515,15,FALSE)</f>
        <v>0</v>
      </c>
      <c r="M3495" s="1">
        <f>VLOOKUP(A3495,'ADM Details FY17'!$A$3:$P$3515,16,FALSE)</f>
        <v>0</v>
      </c>
      <c r="N3495" s="1">
        <f>VLOOKUP(A3495,'ADM Details FY17'!$A$3:$Q$3515,17,FALSE)</f>
        <v>0</v>
      </c>
      <c r="O3495" s="1">
        <f>VLOOKUP(A3495,'ADM Details FY17'!$A$3:$S$3515,19,FALSE)</f>
        <v>0</v>
      </c>
      <c r="P3495" s="1">
        <f>VLOOKUP(A3495,'ADM Details FY17'!$A$3:$U$3515,21,FALSE)</f>
        <v>0</v>
      </c>
      <c r="Q3495" s="1">
        <f>VLOOKUP(A3495,'ADM Details FY17'!$A$3:$V$3515,22,FALSE)</f>
        <v>0</v>
      </c>
      <c r="R3495" s="1">
        <f>VLOOKUP(A3495,'ADM Details FY17'!$A$3:$W$3515,23,FALSE)</f>
        <v>0</v>
      </c>
      <c r="S3495" s="1">
        <f>VLOOKUP(A3495,'ADM Details FY17'!$A$3:$X$3515,24,FALSE)</f>
        <v>0</v>
      </c>
      <c r="T3495" s="1">
        <f>VLOOKUP(A3495,'ADM Details FY17'!$A$3:$Y$3515,25,FALSE)</f>
        <v>0</v>
      </c>
      <c r="U3495" s="1">
        <f>VLOOKUP(A3495,'ADM Details FY17'!$A$3:$AA$3515,27,FALSE)</f>
        <v>0</v>
      </c>
      <c r="V3495" s="1">
        <f>IFERROR(VLOOKUP(C3495,'eindex _tget pp '!$A$4:$E$615,5,FALSE),0)</f>
        <v>0</v>
      </c>
      <c r="W3495" s="31">
        <f>IFERROR(VLOOKUP(C3495,'eindex _tget pp '!$A$4:$F$615,6,FALSE),0)</f>
        <v>0</v>
      </c>
      <c r="X3495" s="4">
        <f>IFERROR(VLOOKUP(B3495,'eschools 16'!$A$2:$F$25,6,FALSE),1)</f>
        <v>1</v>
      </c>
      <c r="Y3495" s="1">
        <f t="shared" si="270"/>
        <v>0</v>
      </c>
      <c r="Z3495" s="1">
        <f t="shared" si="271"/>
        <v>0</v>
      </c>
      <c r="AA3495" s="31">
        <f>IFERROR(VLOOKUP(C3495,'eindex _tget pp '!$A$4:$G$615,7,FALSE),0)</f>
        <v>0</v>
      </c>
      <c r="AB3495" s="1">
        <f>VLOOKUP(A3495,'ADM Details FY17'!$A$3:$AB$3515,28,FALSE)</f>
        <v>0</v>
      </c>
      <c r="AC3495" s="1">
        <f t="shared" si="272"/>
        <v>0</v>
      </c>
      <c r="AD3495" s="1">
        <f t="shared" si="273"/>
        <v>0</v>
      </c>
      <c r="AE3495" s="1">
        <f t="shared" si="274"/>
        <v>0</v>
      </c>
    </row>
    <row r="3496" spans="1:31" x14ac:dyDescent="0.25">
      <c r="A3496" t="str">
        <f>B3496&amp;"-"&amp;COUNTIF($B$3:B3496,B3496)</f>
        <v>9990-11</v>
      </c>
      <c r="B3496">
        <v>9990</v>
      </c>
      <c r="C3496" s="18">
        <f>VLOOKUP(A3496,'ADM Details FY17'!$A$3:$D$3515,4,FALSE)</f>
        <v>0</v>
      </c>
      <c r="D3496" s="1">
        <f>VLOOKUP(A3496,'ADM Details FY17'!$A$3:$E$3515,5,FALSE)</f>
        <v>0</v>
      </c>
      <c r="E3496" s="1">
        <f>VLOOKUP(A3496,'ADM Details FY17'!$A$3:$F$3515,6,FALSE)</f>
        <v>0</v>
      </c>
      <c r="F3496" s="1">
        <f>VLOOKUP(A3496,'ADM Details FY17'!$A$3:$G$3515,7,FALSE)</f>
        <v>0</v>
      </c>
      <c r="G3496" s="1">
        <f>VLOOKUP(A3496,'ADM Details FY17'!$A$3:$H$3515,8,FALSE)</f>
        <v>0</v>
      </c>
      <c r="H3496" s="1">
        <f>VLOOKUP(A3496,'ADM Details FY17'!$A$3:$I$3515,9,FALSE)</f>
        <v>0</v>
      </c>
      <c r="I3496" s="1">
        <f>VLOOKUP(A3496,'ADM Details FY17'!$A$3:$J$3517,10,FALSE)</f>
        <v>0</v>
      </c>
      <c r="J3496" s="1">
        <f>VLOOKUP(A3496,'ADM Details FY17'!$A$3:$K$3515,11,FALSE)</f>
        <v>0</v>
      </c>
      <c r="K3496" s="1">
        <f>VLOOKUP(A3496,'ADM Details FY17'!$A$3:$M$3515,13,FALSE)</f>
        <v>0</v>
      </c>
      <c r="L3496" s="1">
        <f>VLOOKUP(A3496,'ADM Details FY17'!$A$3:$O$3515,15,FALSE)</f>
        <v>0</v>
      </c>
      <c r="M3496" s="1">
        <f>VLOOKUP(A3496,'ADM Details FY17'!$A$3:$P$3515,16,FALSE)</f>
        <v>0</v>
      </c>
      <c r="N3496" s="1">
        <f>VLOOKUP(A3496,'ADM Details FY17'!$A$3:$Q$3515,17,FALSE)</f>
        <v>0</v>
      </c>
      <c r="O3496" s="1">
        <f>VLOOKUP(A3496,'ADM Details FY17'!$A$3:$S$3515,19,FALSE)</f>
        <v>0</v>
      </c>
      <c r="P3496" s="1">
        <f>VLOOKUP(A3496,'ADM Details FY17'!$A$3:$U$3515,21,FALSE)</f>
        <v>0</v>
      </c>
      <c r="Q3496" s="1">
        <f>VLOOKUP(A3496,'ADM Details FY17'!$A$3:$V$3515,22,FALSE)</f>
        <v>0</v>
      </c>
      <c r="R3496" s="1">
        <f>VLOOKUP(A3496,'ADM Details FY17'!$A$3:$W$3515,23,FALSE)</f>
        <v>0</v>
      </c>
      <c r="S3496" s="1">
        <f>VLOOKUP(A3496,'ADM Details FY17'!$A$3:$X$3515,24,FALSE)</f>
        <v>0</v>
      </c>
      <c r="T3496" s="1">
        <f>VLOOKUP(A3496,'ADM Details FY17'!$A$3:$Y$3515,25,FALSE)</f>
        <v>0</v>
      </c>
      <c r="U3496" s="1">
        <f>VLOOKUP(A3496,'ADM Details FY17'!$A$3:$AA$3515,27,FALSE)</f>
        <v>0</v>
      </c>
      <c r="V3496" s="1">
        <f>IFERROR(VLOOKUP(C3496,'eindex _tget pp '!$A$4:$E$615,5,FALSE),0)</f>
        <v>0</v>
      </c>
      <c r="W3496" s="31">
        <f>IFERROR(VLOOKUP(C3496,'eindex _tget pp '!$A$4:$F$615,6,FALSE),0)</f>
        <v>0</v>
      </c>
      <c r="X3496" s="4">
        <f>IFERROR(VLOOKUP(B3496,'eschools 16'!$A$2:$F$25,6,FALSE),1)</f>
        <v>1</v>
      </c>
      <c r="Y3496" s="1">
        <f t="shared" si="270"/>
        <v>0</v>
      </c>
      <c r="Z3496" s="1">
        <f t="shared" si="271"/>
        <v>0</v>
      </c>
      <c r="AA3496" s="31">
        <f>IFERROR(VLOOKUP(C3496,'eindex _tget pp '!$A$4:$G$615,7,FALSE),0)</f>
        <v>0</v>
      </c>
      <c r="AB3496" s="1">
        <f>VLOOKUP(A3496,'ADM Details FY17'!$A$3:$AB$3515,28,FALSE)</f>
        <v>0</v>
      </c>
      <c r="AC3496" s="1">
        <f t="shared" si="272"/>
        <v>0</v>
      </c>
      <c r="AD3496" s="1">
        <f t="shared" si="273"/>
        <v>0</v>
      </c>
      <c r="AE3496" s="1">
        <f t="shared" si="274"/>
        <v>0</v>
      </c>
    </row>
    <row r="3497" spans="1:31" x14ac:dyDescent="0.25">
      <c r="A3497" t="str">
        <f>B3497&amp;"-"&amp;COUNTIF($B$3:B3497,B3497)</f>
        <v>9990-12</v>
      </c>
      <c r="B3497">
        <v>9990</v>
      </c>
      <c r="C3497" s="18">
        <f>VLOOKUP(A3497,'ADM Details FY17'!$A$3:$D$3515,4,FALSE)</f>
        <v>0</v>
      </c>
      <c r="D3497" s="1">
        <f>VLOOKUP(A3497,'ADM Details FY17'!$A$3:$E$3515,5,FALSE)</f>
        <v>0</v>
      </c>
      <c r="E3497" s="1">
        <f>VLOOKUP(A3497,'ADM Details FY17'!$A$3:$F$3515,6,FALSE)</f>
        <v>0</v>
      </c>
      <c r="F3497" s="1">
        <f>VLOOKUP(A3497,'ADM Details FY17'!$A$3:$G$3515,7,FALSE)</f>
        <v>0</v>
      </c>
      <c r="G3497" s="1">
        <f>VLOOKUP(A3497,'ADM Details FY17'!$A$3:$H$3515,8,FALSE)</f>
        <v>0</v>
      </c>
      <c r="H3497" s="1">
        <f>VLOOKUP(A3497,'ADM Details FY17'!$A$3:$I$3515,9,FALSE)</f>
        <v>0</v>
      </c>
      <c r="I3497" s="1">
        <f>VLOOKUP(A3497,'ADM Details FY17'!$A$3:$J$3517,10,FALSE)</f>
        <v>0</v>
      </c>
      <c r="J3497" s="1">
        <f>VLOOKUP(A3497,'ADM Details FY17'!$A$3:$K$3515,11,FALSE)</f>
        <v>0</v>
      </c>
      <c r="K3497" s="1">
        <f>VLOOKUP(A3497,'ADM Details FY17'!$A$3:$M$3515,13,FALSE)</f>
        <v>0</v>
      </c>
      <c r="L3497" s="1">
        <f>VLOOKUP(A3497,'ADM Details FY17'!$A$3:$O$3515,15,FALSE)</f>
        <v>0</v>
      </c>
      <c r="M3497" s="1">
        <f>VLOOKUP(A3497,'ADM Details FY17'!$A$3:$P$3515,16,FALSE)</f>
        <v>0</v>
      </c>
      <c r="N3497" s="1">
        <f>VLOOKUP(A3497,'ADM Details FY17'!$A$3:$Q$3515,17,FALSE)</f>
        <v>0</v>
      </c>
      <c r="O3497" s="1">
        <f>VLOOKUP(A3497,'ADM Details FY17'!$A$3:$S$3515,19,FALSE)</f>
        <v>0</v>
      </c>
      <c r="P3497" s="1">
        <f>VLOOKUP(A3497,'ADM Details FY17'!$A$3:$U$3515,21,FALSE)</f>
        <v>0</v>
      </c>
      <c r="Q3497" s="1">
        <f>VLOOKUP(A3497,'ADM Details FY17'!$A$3:$V$3515,22,FALSE)</f>
        <v>0</v>
      </c>
      <c r="R3497" s="1">
        <f>VLOOKUP(A3497,'ADM Details FY17'!$A$3:$W$3515,23,FALSE)</f>
        <v>0</v>
      </c>
      <c r="S3497" s="1">
        <f>VLOOKUP(A3497,'ADM Details FY17'!$A$3:$X$3515,24,FALSE)</f>
        <v>0</v>
      </c>
      <c r="T3497" s="1">
        <f>VLOOKUP(A3497,'ADM Details FY17'!$A$3:$Y$3515,25,FALSE)</f>
        <v>0</v>
      </c>
      <c r="U3497" s="1">
        <f>VLOOKUP(A3497,'ADM Details FY17'!$A$3:$AA$3515,27,FALSE)</f>
        <v>0</v>
      </c>
      <c r="V3497" s="1">
        <f>IFERROR(VLOOKUP(C3497,'eindex _tget pp '!$A$4:$E$615,5,FALSE),0)</f>
        <v>0</v>
      </c>
      <c r="W3497" s="31">
        <f>IFERROR(VLOOKUP(C3497,'eindex _tget pp '!$A$4:$F$615,6,FALSE),0)</f>
        <v>0</v>
      </c>
      <c r="X3497" s="4">
        <f>IFERROR(VLOOKUP(B3497,'eschools 16'!$A$2:$F$25,6,FALSE),1)</f>
        <v>1</v>
      </c>
      <c r="Y3497" s="1">
        <f t="shared" si="270"/>
        <v>0</v>
      </c>
      <c r="Z3497" s="1">
        <f t="shared" si="271"/>
        <v>0</v>
      </c>
      <c r="AA3497" s="31">
        <f>IFERROR(VLOOKUP(C3497,'eindex _tget pp '!$A$4:$G$615,7,FALSE),0)</f>
        <v>0</v>
      </c>
      <c r="AB3497" s="1">
        <f>VLOOKUP(A3497,'ADM Details FY17'!$A$3:$AB$3515,28,FALSE)</f>
        <v>0</v>
      </c>
      <c r="AC3497" s="1">
        <f t="shared" si="272"/>
        <v>0</v>
      </c>
      <c r="AD3497" s="1">
        <f t="shared" si="273"/>
        <v>0</v>
      </c>
      <c r="AE3497" s="1">
        <f t="shared" si="274"/>
        <v>0</v>
      </c>
    </row>
    <row r="3498" spans="1:31" x14ac:dyDescent="0.25">
      <c r="A3498" t="str">
        <f>B3498&amp;"-"&amp;COUNTIF($B$3:B3498,B3498)</f>
        <v>9990-13</v>
      </c>
      <c r="B3498">
        <v>9990</v>
      </c>
      <c r="C3498" s="18">
        <f>VLOOKUP(A3498,'ADM Details FY17'!$A$3:$D$3515,4,FALSE)</f>
        <v>0</v>
      </c>
      <c r="D3498" s="1">
        <f>VLOOKUP(A3498,'ADM Details FY17'!$A$3:$E$3515,5,FALSE)</f>
        <v>0</v>
      </c>
      <c r="E3498" s="1">
        <f>VLOOKUP(A3498,'ADM Details FY17'!$A$3:$F$3515,6,FALSE)</f>
        <v>0</v>
      </c>
      <c r="F3498" s="1">
        <f>VLOOKUP(A3498,'ADM Details FY17'!$A$3:$G$3515,7,FALSE)</f>
        <v>0</v>
      </c>
      <c r="G3498" s="1">
        <f>VLOOKUP(A3498,'ADM Details FY17'!$A$3:$H$3515,8,FALSE)</f>
        <v>0</v>
      </c>
      <c r="H3498" s="1">
        <f>VLOOKUP(A3498,'ADM Details FY17'!$A$3:$I$3515,9,FALSE)</f>
        <v>0</v>
      </c>
      <c r="I3498" s="1">
        <f>VLOOKUP(A3498,'ADM Details FY17'!$A$3:$J$3517,10,FALSE)</f>
        <v>0</v>
      </c>
      <c r="J3498" s="1">
        <f>VLOOKUP(A3498,'ADM Details FY17'!$A$3:$K$3515,11,FALSE)</f>
        <v>0</v>
      </c>
      <c r="K3498" s="1">
        <f>VLOOKUP(A3498,'ADM Details FY17'!$A$3:$M$3515,13,FALSE)</f>
        <v>0</v>
      </c>
      <c r="L3498" s="1">
        <f>VLOOKUP(A3498,'ADM Details FY17'!$A$3:$O$3515,15,FALSE)</f>
        <v>0</v>
      </c>
      <c r="M3498" s="1">
        <f>VLOOKUP(A3498,'ADM Details FY17'!$A$3:$P$3515,16,FALSE)</f>
        <v>0</v>
      </c>
      <c r="N3498" s="1">
        <f>VLOOKUP(A3498,'ADM Details FY17'!$A$3:$Q$3515,17,FALSE)</f>
        <v>0</v>
      </c>
      <c r="O3498" s="1">
        <f>VLOOKUP(A3498,'ADM Details FY17'!$A$3:$S$3515,19,FALSE)</f>
        <v>0</v>
      </c>
      <c r="P3498" s="1">
        <f>VLOOKUP(A3498,'ADM Details FY17'!$A$3:$U$3515,21,FALSE)</f>
        <v>0</v>
      </c>
      <c r="Q3498" s="1">
        <f>VLOOKUP(A3498,'ADM Details FY17'!$A$3:$V$3515,22,FALSE)</f>
        <v>0</v>
      </c>
      <c r="R3498" s="1">
        <f>VLOOKUP(A3498,'ADM Details FY17'!$A$3:$W$3515,23,FALSE)</f>
        <v>0</v>
      </c>
      <c r="S3498" s="1">
        <f>VLOOKUP(A3498,'ADM Details FY17'!$A$3:$X$3515,24,FALSE)</f>
        <v>0</v>
      </c>
      <c r="T3498" s="1">
        <f>VLOOKUP(A3498,'ADM Details FY17'!$A$3:$Y$3515,25,FALSE)</f>
        <v>0</v>
      </c>
      <c r="U3498" s="1">
        <f>VLOOKUP(A3498,'ADM Details FY17'!$A$3:$AA$3515,27,FALSE)</f>
        <v>0</v>
      </c>
      <c r="V3498" s="1">
        <f>IFERROR(VLOOKUP(C3498,'eindex _tget pp '!$A$4:$E$615,5,FALSE),0)</f>
        <v>0</v>
      </c>
      <c r="W3498" s="31">
        <f>IFERROR(VLOOKUP(C3498,'eindex _tget pp '!$A$4:$F$615,6,FALSE),0)</f>
        <v>0</v>
      </c>
      <c r="X3498" s="4">
        <f>IFERROR(VLOOKUP(B3498,'eschools 16'!$A$2:$F$25,6,FALSE),1)</f>
        <v>1</v>
      </c>
      <c r="Y3498" s="1">
        <f t="shared" si="270"/>
        <v>0</v>
      </c>
      <c r="Z3498" s="1">
        <f t="shared" si="271"/>
        <v>0</v>
      </c>
      <c r="AA3498" s="31">
        <f>IFERROR(VLOOKUP(C3498,'eindex _tget pp '!$A$4:$G$615,7,FALSE),0)</f>
        <v>0</v>
      </c>
      <c r="AB3498" s="1">
        <f>VLOOKUP(A3498,'ADM Details FY17'!$A$3:$AB$3515,28,FALSE)</f>
        <v>0</v>
      </c>
      <c r="AC3498" s="1">
        <f t="shared" si="272"/>
        <v>0</v>
      </c>
      <c r="AD3498" s="1">
        <f t="shared" si="273"/>
        <v>0</v>
      </c>
      <c r="AE3498" s="1">
        <f t="shared" si="274"/>
        <v>0</v>
      </c>
    </row>
    <row r="3499" spans="1:31" x14ac:dyDescent="0.25">
      <c r="A3499" t="str">
        <f>B3499&amp;"-"&amp;COUNTIF($B$3:B3499,B3499)</f>
        <v>9990-14</v>
      </c>
      <c r="B3499">
        <v>9990</v>
      </c>
      <c r="C3499" s="18">
        <f>VLOOKUP(A3499,'ADM Details FY17'!$A$3:$D$3515,4,FALSE)</f>
        <v>0</v>
      </c>
      <c r="D3499" s="1">
        <f>VLOOKUP(A3499,'ADM Details FY17'!$A$3:$E$3515,5,FALSE)</f>
        <v>0</v>
      </c>
      <c r="E3499" s="1">
        <f>VLOOKUP(A3499,'ADM Details FY17'!$A$3:$F$3515,6,FALSE)</f>
        <v>0</v>
      </c>
      <c r="F3499" s="1">
        <f>VLOOKUP(A3499,'ADM Details FY17'!$A$3:$G$3515,7,FALSE)</f>
        <v>0</v>
      </c>
      <c r="G3499" s="1">
        <f>VLOOKUP(A3499,'ADM Details FY17'!$A$3:$H$3515,8,FALSE)</f>
        <v>0</v>
      </c>
      <c r="H3499" s="1">
        <f>VLOOKUP(A3499,'ADM Details FY17'!$A$3:$I$3515,9,FALSE)</f>
        <v>0</v>
      </c>
      <c r="I3499" s="1">
        <f>VLOOKUP(A3499,'ADM Details FY17'!$A$3:$J$3517,10,FALSE)</f>
        <v>0</v>
      </c>
      <c r="J3499" s="1">
        <f>VLOOKUP(A3499,'ADM Details FY17'!$A$3:$K$3515,11,FALSE)</f>
        <v>0</v>
      </c>
      <c r="K3499" s="1">
        <f>VLOOKUP(A3499,'ADM Details FY17'!$A$3:$M$3515,13,FALSE)</f>
        <v>0</v>
      </c>
      <c r="L3499" s="1">
        <f>VLOOKUP(A3499,'ADM Details FY17'!$A$3:$O$3515,15,FALSE)</f>
        <v>0</v>
      </c>
      <c r="M3499" s="1">
        <f>VLOOKUP(A3499,'ADM Details FY17'!$A$3:$P$3515,16,FALSE)</f>
        <v>0</v>
      </c>
      <c r="N3499" s="1">
        <f>VLOOKUP(A3499,'ADM Details FY17'!$A$3:$Q$3515,17,FALSE)</f>
        <v>0</v>
      </c>
      <c r="O3499" s="1">
        <f>VLOOKUP(A3499,'ADM Details FY17'!$A$3:$S$3515,19,FALSE)</f>
        <v>0</v>
      </c>
      <c r="P3499" s="1">
        <f>VLOOKUP(A3499,'ADM Details FY17'!$A$3:$U$3515,21,FALSE)</f>
        <v>0</v>
      </c>
      <c r="Q3499" s="1">
        <f>VLOOKUP(A3499,'ADM Details FY17'!$A$3:$V$3515,22,FALSE)</f>
        <v>0</v>
      </c>
      <c r="R3499" s="1">
        <f>VLOOKUP(A3499,'ADM Details FY17'!$A$3:$W$3515,23,FALSE)</f>
        <v>0</v>
      </c>
      <c r="S3499" s="1">
        <f>VLOOKUP(A3499,'ADM Details FY17'!$A$3:$X$3515,24,FALSE)</f>
        <v>0</v>
      </c>
      <c r="T3499" s="1">
        <f>VLOOKUP(A3499,'ADM Details FY17'!$A$3:$Y$3515,25,FALSE)</f>
        <v>0</v>
      </c>
      <c r="U3499" s="1">
        <f>VLOOKUP(A3499,'ADM Details FY17'!$A$3:$AA$3515,27,FALSE)</f>
        <v>0</v>
      </c>
      <c r="V3499" s="1">
        <f>IFERROR(VLOOKUP(C3499,'eindex _tget pp '!$A$4:$E$615,5,FALSE),0)</f>
        <v>0</v>
      </c>
      <c r="W3499" s="31">
        <f>IFERROR(VLOOKUP(C3499,'eindex _tget pp '!$A$4:$F$615,6,FALSE),0)</f>
        <v>0</v>
      </c>
      <c r="X3499" s="4">
        <f>IFERROR(VLOOKUP(B3499,'eschools 16'!$A$2:$F$25,6,FALSE),1)</f>
        <v>1</v>
      </c>
      <c r="Y3499" s="1">
        <f t="shared" si="270"/>
        <v>0</v>
      </c>
      <c r="Z3499" s="1">
        <f t="shared" si="271"/>
        <v>0</v>
      </c>
      <c r="AA3499" s="31">
        <f>IFERROR(VLOOKUP(C3499,'eindex _tget pp '!$A$4:$G$615,7,FALSE),0)</f>
        <v>0</v>
      </c>
      <c r="AB3499" s="1">
        <f>VLOOKUP(A3499,'ADM Details FY17'!$A$3:$AB$3515,28,FALSE)</f>
        <v>0</v>
      </c>
      <c r="AC3499" s="1">
        <f t="shared" si="272"/>
        <v>0</v>
      </c>
      <c r="AD3499" s="1">
        <f t="shared" si="273"/>
        <v>0</v>
      </c>
      <c r="AE3499" s="1">
        <f t="shared" si="274"/>
        <v>0</v>
      </c>
    </row>
    <row r="3500" spans="1:31" x14ac:dyDescent="0.25">
      <c r="A3500" t="str">
        <f>B3500&amp;"-"&amp;COUNTIF($B$3:B3500,B3500)</f>
        <v>9990-15</v>
      </c>
      <c r="B3500">
        <v>9990</v>
      </c>
      <c r="C3500" s="18">
        <f>VLOOKUP(A3500,'ADM Details FY17'!$A$3:$D$3515,4,FALSE)</f>
        <v>0</v>
      </c>
      <c r="D3500" s="1">
        <f>VLOOKUP(A3500,'ADM Details FY17'!$A$3:$E$3515,5,FALSE)</f>
        <v>0</v>
      </c>
      <c r="E3500" s="1">
        <f>VLOOKUP(A3500,'ADM Details FY17'!$A$3:$F$3515,6,FALSE)</f>
        <v>0</v>
      </c>
      <c r="F3500" s="1">
        <f>VLOOKUP(A3500,'ADM Details FY17'!$A$3:$G$3515,7,FALSE)</f>
        <v>0</v>
      </c>
      <c r="G3500" s="1">
        <f>VLOOKUP(A3500,'ADM Details FY17'!$A$3:$H$3515,8,FALSE)</f>
        <v>0</v>
      </c>
      <c r="H3500" s="1">
        <f>VLOOKUP(A3500,'ADM Details FY17'!$A$3:$I$3515,9,FALSE)</f>
        <v>0</v>
      </c>
      <c r="I3500" s="1">
        <f>VLOOKUP(A3500,'ADM Details FY17'!$A$3:$J$3517,10,FALSE)</f>
        <v>0</v>
      </c>
      <c r="J3500" s="1">
        <f>VLOOKUP(A3500,'ADM Details FY17'!$A$3:$K$3515,11,FALSE)</f>
        <v>0</v>
      </c>
      <c r="K3500" s="1">
        <f>VLOOKUP(A3500,'ADM Details FY17'!$A$3:$M$3515,13,FALSE)</f>
        <v>0</v>
      </c>
      <c r="L3500" s="1">
        <f>VLOOKUP(A3500,'ADM Details FY17'!$A$3:$O$3515,15,FALSE)</f>
        <v>0</v>
      </c>
      <c r="M3500" s="1">
        <f>VLOOKUP(A3500,'ADM Details FY17'!$A$3:$P$3515,16,FALSE)</f>
        <v>0</v>
      </c>
      <c r="N3500" s="1">
        <f>VLOOKUP(A3500,'ADM Details FY17'!$A$3:$Q$3515,17,FALSE)</f>
        <v>0</v>
      </c>
      <c r="O3500" s="1">
        <f>VLOOKUP(A3500,'ADM Details FY17'!$A$3:$S$3515,19,FALSE)</f>
        <v>0</v>
      </c>
      <c r="P3500" s="1">
        <f>VLOOKUP(A3500,'ADM Details FY17'!$A$3:$U$3515,21,FALSE)</f>
        <v>0</v>
      </c>
      <c r="Q3500" s="1">
        <f>VLOOKUP(A3500,'ADM Details FY17'!$A$3:$V$3515,22,FALSE)</f>
        <v>0</v>
      </c>
      <c r="R3500" s="1">
        <f>VLOOKUP(A3500,'ADM Details FY17'!$A$3:$W$3515,23,FALSE)</f>
        <v>0</v>
      </c>
      <c r="S3500" s="1">
        <f>VLOOKUP(A3500,'ADM Details FY17'!$A$3:$X$3515,24,FALSE)</f>
        <v>0</v>
      </c>
      <c r="T3500" s="1">
        <f>VLOOKUP(A3500,'ADM Details FY17'!$A$3:$Y$3515,25,FALSE)</f>
        <v>0</v>
      </c>
      <c r="U3500" s="1">
        <f>VLOOKUP(A3500,'ADM Details FY17'!$A$3:$AA$3515,27,FALSE)</f>
        <v>0</v>
      </c>
      <c r="V3500" s="1">
        <f>IFERROR(VLOOKUP(C3500,'eindex _tget pp '!$A$4:$E$615,5,FALSE),0)</f>
        <v>0</v>
      </c>
      <c r="W3500" s="31">
        <f>IFERROR(VLOOKUP(C3500,'eindex _tget pp '!$A$4:$F$615,6,FALSE),0)</f>
        <v>0</v>
      </c>
      <c r="X3500" s="4">
        <f>IFERROR(VLOOKUP(B3500,'eschools 16'!$A$2:$F$25,6,FALSE),1)</f>
        <v>1</v>
      </c>
      <c r="Y3500" s="1">
        <f t="shared" si="270"/>
        <v>0</v>
      </c>
      <c r="Z3500" s="1">
        <f t="shared" si="271"/>
        <v>0</v>
      </c>
      <c r="AA3500" s="31">
        <f>IFERROR(VLOOKUP(C3500,'eindex _tget pp '!$A$4:$G$615,7,FALSE),0)</f>
        <v>0</v>
      </c>
      <c r="AB3500" s="1">
        <f>VLOOKUP(A3500,'ADM Details FY17'!$A$3:$AB$3515,28,FALSE)</f>
        <v>0</v>
      </c>
      <c r="AC3500" s="1">
        <f t="shared" si="272"/>
        <v>0</v>
      </c>
      <c r="AD3500" s="1">
        <f t="shared" si="273"/>
        <v>0</v>
      </c>
      <c r="AE3500" s="1">
        <f t="shared" si="274"/>
        <v>0</v>
      </c>
    </row>
    <row r="3501" spans="1:31" x14ac:dyDescent="0.25">
      <c r="A3501" t="str">
        <f>B3501&amp;"-"&amp;COUNTIF($B$3:B3501,B3501)</f>
        <v>9990-16</v>
      </c>
      <c r="B3501">
        <v>9990</v>
      </c>
      <c r="C3501" s="18">
        <f>VLOOKUP(A3501,'ADM Details FY17'!$A$3:$D$3515,4,FALSE)</f>
        <v>0</v>
      </c>
      <c r="D3501" s="1">
        <f>VLOOKUP(A3501,'ADM Details FY17'!$A$3:$E$3515,5,FALSE)</f>
        <v>0</v>
      </c>
      <c r="E3501" s="1">
        <f>VLOOKUP(A3501,'ADM Details FY17'!$A$3:$F$3515,6,FALSE)</f>
        <v>0</v>
      </c>
      <c r="F3501" s="1">
        <f>VLOOKUP(A3501,'ADM Details FY17'!$A$3:$G$3515,7,FALSE)</f>
        <v>0</v>
      </c>
      <c r="G3501" s="1">
        <f>VLOOKUP(A3501,'ADM Details FY17'!$A$3:$H$3515,8,FALSE)</f>
        <v>0</v>
      </c>
      <c r="H3501" s="1">
        <f>VLOOKUP(A3501,'ADM Details FY17'!$A$3:$I$3515,9,FALSE)</f>
        <v>0</v>
      </c>
      <c r="I3501" s="1">
        <f>VLOOKUP(A3501,'ADM Details FY17'!$A$3:$J$3517,10,FALSE)</f>
        <v>0</v>
      </c>
      <c r="J3501" s="1">
        <f>VLOOKUP(A3501,'ADM Details FY17'!$A$3:$K$3515,11,FALSE)</f>
        <v>0</v>
      </c>
      <c r="K3501" s="1">
        <f>VLOOKUP(A3501,'ADM Details FY17'!$A$3:$M$3515,13,FALSE)</f>
        <v>0</v>
      </c>
      <c r="L3501" s="1">
        <f>VLOOKUP(A3501,'ADM Details FY17'!$A$3:$O$3515,15,FALSE)</f>
        <v>0</v>
      </c>
      <c r="M3501" s="1">
        <f>VLOOKUP(A3501,'ADM Details FY17'!$A$3:$P$3515,16,FALSE)</f>
        <v>0</v>
      </c>
      <c r="N3501" s="1">
        <f>VLOOKUP(A3501,'ADM Details FY17'!$A$3:$Q$3515,17,FALSE)</f>
        <v>0</v>
      </c>
      <c r="O3501" s="1">
        <f>VLOOKUP(A3501,'ADM Details FY17'!$A$3:$S$3515,19,FALSE)</f>
        <v>0</v>
      </c>
      <c r="P3501" s="1">
        <f>VLOOKUP(A3501,'ADM Details FY17'!$A$3:$U$3515,21,FALSE)</f>
        <v>0</v>
      </c>
      <c r="Q3501" s="1">
        <f>VLOOKUP(A3501,'ADM Details FY17'!$A$3:$V$3515,22,FALSE)</f>
        <v>0</v>
      </c>
      <c r="R3501" s="1">
        <f>VLOOKUP(A3501,'ADM Details FY17'!$A$3:$W$3515,23,FALSE)</f>
        <v>0</v>
      </c>
      <c r="S3501" s="1">
        <f>VLOOKUP(A3501,'ADM Details FY17'!$A$3:$X$3515,24,FALSE)</f>
        <v>0</v>
      </c>
      <c r="T3501" s="1">
        <f>VLOOKUP(A3501,'ADM Details FY17'!$A$3:$Y$3515,25,FALSE)</f>
        <v>0</v>
      </c>
      <c r="U3501" s="1">
        <f>VLOOKUP(A3501,'ADM Details FY17'!$A$3:$AA$3515,27,FALSE)</f>
        <v>0</v>
      </c>
      <c r="V3501" s="1">
        <f>IFERROR(VLOOKUP(C3501,'eindex _tget pp '!$A$4:$E$615,5,FALSE),0)</f>
        <v>0</v>
      </c>
      <c r="W3501" s="31">
        <f>IFERROR(VLOOKUP(C3501,'eindex _tget pp '!$A$4:$F$615,6,FALSE),0)</f>
        <v>0</v>
      </c>
      <c r="X3501" s="4">
        <f>IFERROR(VLOOKUP(B3501,'eschools 16'!$A$2:$F$25,6,FALSE),1)</f>
        <v>1</v>
      </c>
      <c r="Y3501" s="1">
        <f t="shared" si="270"/>
        <v>0</v>
      </c>
      <c r="Z3501" s="1">
        <f t="shared" si="271"/>
        <v>0</v>
      </c>
      <c r="AA3501" s="31">
        <f>IFERROR(VLOOKUP(C3501,'eindex _tget pp '!$A$4:$G$615,7,FALSE),0)</f>
        <v>0</v>
      </c>
      <c r="AB3501" s="1">
        <f>VLOOKUP(A3501,'ADM Details FY17'!$A$3:$AB$3515,28,FALSE)</f>
        <v>0</v>
      </c>
      <c r="AC3501" s="1">
        <f t="shared" si="272"/>
        <v>0</v>
      </c>
      <c r="AD3501" s="1">
        <f t="shared" si="273"/>
        <v>0</v>
      </c>
      <c r="AE3501" s="1">
        <f t="shared" si="274"/>
        <v>0</v>
      </c>
    </row>
    <row r="3502" spans="1:31" x14ac:dyDescent="0.25">
      <c r="A3502" t="str">
        <f>B3502&amp;"-"&amp;COUNTIF($B$3:B3502,B3502)</f>
        <v>9996-1</v>
      </c>
      <c r="B3502">
        <v>9996</v>
      </c>
      <c r="C3502" s="18">
        <f>VLOOKUP(A3502,'ADM Details FY17'!$A$3:$D$3515,4,FALSE)</f>
        <v>48298</v>
      </c>
      <c r="D3502" s="1">
        <f>VLOOKUP(A3502,'ADM Details FY17'!$A$3:$E$3515,5,FALSE)</f>
        <v>2.41</v>
      </c>
      <c r="E3502" s="1">
        <f>VLOOKUP(A3502,'ADM Details FY17'!$A$3:$F$3515,6,FALSE)</f>
        <v>0</v>
      </c>
      <c r="F3502" s="1">
        <f>VLOOKUP(A3502,'ADM Details FY17'!$A$3:$G$3515,7,FALSE)</f>
        <v>0.35</v>
      </c>
      <c r="G3502" s="1">
        <f>VLOOKUP(A3502,'ADM Details FY17'!$A$3:$H$3515,8,FALSE)</f>
        <v>0</v>
      </c>
      <c r="H3502" s="1">
        <f>VLOOKUP(A3502,'ADM Details FY17'!$A$3:$I$3515,9,FALSE)</f>
        <v>0</v>
      </c>
      <c r="I3502" s="1">
        <f>VLOOKUP(A3502,'ADM Details FY17'!$A$3:$J$3517,10,FALSE)</f>
        <v>0</v>
      </c>
      <c r="J3502" s="1">
        <f>VLOOKUP(A3502,'ADM Details FY17'!$A$3:$K$3515,11,FALSE)</f>
        <v>0</v>
      </c>
      <c r="K3502" s="1">
        <f>VLOOKUP(A3502,'ADM Details FY17'!$A$3:$M$3515,13,FALSE)</f>
        <v>2.41</v>
      </c>
      <c r="L3502" s="1">
        <f>VLOOKUP(A3502,'ADM Details FY17'!$A$3:$O$3515,15,FALSE)</f>
        <v>0</v>
      </c>
      <c r="M3502" s="1">
        <f>VLOOKUP(A3502,'ADM Details FY17'!$A$3:$P$3515,16,FALSE)</f>
        <v>0</v>
      </c>
      <c r="N3502" s="1">
        <f>VLOOKUP(A3502,'ADM Details FY17'!$A$3:$Q$3515,17,FALSE)</f>
        <v>0</v>
      </c>
      <c r="O3502" s="1">
        <f>VLOOKUP(A3502,'ADM Details FY17'!$A$3:$S$3515,19,FALSE)</f>
        <v>0</v>
      </c>
      <c r="P3502" s="1">
        <f>VLOOKUP(A3502,'ADM Details FY17'!$A$3:$U$3515,21,FALSE)</f>
        <v>0</v>
      </c>
      <c r="Q3502" s="1">
        <f>VLOOKUP(A3502,'ADM Details FY17'!$A$3:$V$3515,22,FALSE)</f>
        <v>0</v>
      </c>
      <c r="R3502" s="1">
        <f>VLOOKUP(A3502,'ADM Details FY17'!$A$3:$W$3515,23,FALSE)</f>
        <v>0</v>
      </c>
      <c r="S3502" s="1">
        <f>VLOOKUP(A3502,'ADM Details FY17'!$A$3:$X$3515,24,FALSE)</f>
        <v>0</v>
      </c>
      <c r="T3502" s="1">
        <f>VLOOKUP(A3502,'ADM Details FY17'!$A$3:$Y$3515,25,FALSE)</f>
        <v>0</v>
      </c>
      <c r="U3502" s="1">
        <f>VLOOKUP(A3502,'ADM Details FY17'!$A$3:$AA$3515,27,FALSE)</f>
        <v>0</v>
      </c>
      <c r="V3502" s="1">
        <f>IFERROR(VLOOKUP(C3502,'eindex _tget pp '!$A$4:$E$615,5,FALSE),0)</f>
        <v>360.31298947626044</v>
      </c>
      <c r="W3502" s="31">
        <f>IFERROR(VLOOKUP(C3502,'eindex _tget pp '!$A$4:$F$615,6,FALSE),0)</f>
        <v>0.93499402740000004</v>
      </c>
      <c r="X3502" s="4">
        <f>IFERROR(VLOOKUP(B3502,'eschools 16'!$A$2:$F$25,6,FALSE),1)</f>
        <v>1</v>
      </c>
      <c r="Y3502" s="1">
        <f t="shared" si="270"/>
        <v>217.09</v>
      </c>
      <c r="Z3502" s="1">
        <f t="shared" si="271"/>
        <v>612.91</v>
      </c>
      <c r="AA3502" s="31">
        <f>IFERROR(VLOOKUP(C3502,'eindex _tget pp '!$A$4:$G$615,7,FALSE),0)</f>
        <v>0.52897740699999996</v>
      </c>
      <c r="AB3502" s="1">
        <f>VLOOKUP(A3502,'ADM Details FY17'!$A$3:$AB$3515,28,FALSE)</f>
        <v>0</v>
      </c>
      <c r="AC3502" s="1">
        <f t="shared" si="272"/>
        <v>0</v>
      </c>
      <c r="AD3502" s="1">
        <f t="shared" si="273"/>
        <v>2.41</v>
      </c>
      <c r="AE3502" s="1">
        <f t="shared" si="274"/>
        <v>361.5</v>
      </c>
    </row>
    <row r="3503" spans="1:31" x14ac:dyDescent="0.25">
      <c r="A3503" t="str">
        <f>B3503&amp;"-"&amp;COUNTIF($B$3:B3503,B3503)</f>
        <v>9996-2</v>
      </c>
      <c r="B3503">
        <v>9996</v>
      </c>
      <c r="C3503" s="18">
        <f>VLOOKUP(A3503,'ADM Details FY17'!$A$3:$D$3515,4,FALSE)</f>
        <v>48306</v>
      </c>
      <c r="D3503" s="1">
        <f>VLOOKUP(A3503,'ADM Details FY17'!$A$3:$E$3515,5,FALSE)</f>
        <v>2.8</v>
      </c>
      <c r="E3503" s="1">
        <f>VLOOKUP(A3503,'ADM Details FY17'!$A$3:$F$3515,6,FALSE)</f>
        <v>0</v>
      </c>
      <c r="F3503" s="1">
        <f>VLOOKUP(A3503,'ADM Details FY17'!$A$3:$G$3515,7,FALSE)</f>
        <v>7.0000000000000007E-2</v>
      </c>
      <c r="G3503" s="1">
        <f>VLOOKUP(A3503,'ADM Details FY17'!$A$3:$H$3515,8,FALSE)</f>
        <v>0</v>
      </c>
      <c r="H3503" s="1">
        <f>VLOOKUP(A3503,'ADM Details FY17'!$A$3:$I$3515,9,FALSE)</f>
        <v>0</v>
      </c>
      <c r="I3503" s="1">
        <f>VLOOKUP(A3503,'ADM Details FY17'!$A$3:$J$3517,10,FALSE)</f>
        <v>0</v>
      </c>
      <c r="J3503" s="1">
        <f>VLOOKUP(A3503,'ADM Details FY17'!$A$3:$K$3515,11,FALSE)</f>
        <v>0</v>
      </c>
      <c r="K3503" s="1">
        <f>VLOOKUP(A3503,'ADM Details FY17'!$A$3:$M$3515,13,FALSE)</f>
        <v>2.8</v>
      </c>
      <c r="L3503" s="1">
        <f>VLOOKUP(A3503,'ADM Details FY17'!$A$3:$O$3515,15,FALSE)</f>
        <v>0</v>
      </c>
      <c r="M3503" s="1">
        <f>VLOOKUP(A3503,'ADM Details FY17'!$A$3:$P$3515,16,FALSE)</f>
        <v>0</v>
      </c>
      <c r="N3503" s="1">
        <f>VLOOKUP(A3503,'ADM Details FY17'!$A$3:$Q$3515,17,FALSE)</f>
        <v>0</v>
      </c>
      <c r="O3503" s="1">
        <f>VLOOKUP(A3503,'ADM Details FY17'!$A$3:$S$3515,19,FALSE)</f>
        <v>0</v>
      </c>
      <c r="P3503" s="1">
        <f>VLOOKUP(A3503,'ADM Details FY17'!$A$3:$U$3515,21,FALSE)</f>
        <v>0</v>
      </c>
      <c r="Q3503" s="1">
        <f>VLOOKUP(A3503,'ADM Details FY17'!$A$3:$V$3515,22,FALSE)</f>
        <v>0</v>
      </c>
      <c r="R3503" s="1">
        <f>VLOOKUP(A3503,'ADM Details FY17'!$A$3:$W$3515,23,FALSE)</f>
        <v>0</v>
      </c>
      <c r="S3503" s="1">
        <f>VLOOKUP(A3503,'ADM Details FY17'!$A$3:$X$3515,24,FALSE)</f>
        <v>0</v>
      </c>
      <c r="T3503" s="1">
        <f>VLOOKUP(A3503,'ADM Details FY17'!$A$3:$Y$3515,25,FALSE)</f>
        <v>0</v>
      </c>
      <c r="U3503" s="1">
        <f>VLOOKUP(A3503,'ADM Details FY17'!$A$3:$AA$3515,27,FALSE)</f>
        <v>0</v>
      </c>
      <c r="V3503" s="1">
        <f>IFERROR(VLOOKUP(C3503,'eindex _tget pp '!$A$4:$E$615,5,FALSE),0)</f>
        <v>0</v>
      </c>
      <c r="W3503" s="31">
        <f>IFERROR(VLOOKUP(C3503,'eindex _tget pp '!$A$4:$F$615,6,FALSE),0)</f>
        <v>0.59733024670000001</v>
      </c>
      <c r="X3503" s="4">
        <f>IFERROR(VLOOKUP(B3503,'eschools 16'!$A$2:$F$25,6,FALSE),1)</f>
        <v>1</v>
      </c>
      <c r="Y3503" s="1">
        <f t="shared" si="270"/>
        <v>0</v>
      </c>
      <c r="Z3503" s="1">
        <f t="shared" si="271"/>
        <v>454.93</v>
      </c>
      <c r="AA3503" s="31">
        <f>IFERROR(VLOOKUP(C3503,'eindex _tget pp '!$A$4:$G$615,7,FALSE),0)</f>
        <v>0.34628678499999999</v>
      </c>
      <c r="AB3503" s="1">
        <f>VLOOKUP(A3503,'ADM Details FY17'!$A$3:$AB$3515,28,FALSE)</f>
        <v>0</v>
      </c>
      <c r="AC3503" s="1">
        <f t="shared" si="272"/>
        <v>0</v>
      </c>
      <c r="AD3503" s="1">
        <f t="shared" si="273"/>
        <v>2.8</v>
      </c>
      <c r="AE3503" s="1">
        <f t="shared" si="274"/>
        <v>420</v>
      </c>
    </row>
    <row r="3504" spans="1:31" x14ac:dyDescent="0.25">
      <c r="A3504" t="str">
        <f>B3504&amp;"-"&amp;COUNTIF($B$3:B3504,B3504)</f>
        <v>9996-3</v>
      </c>
      <c r="B3504">
        <v>9996</v>
      </c>
      <c r="C3504" s="18">
        <f>VLOOKUP(A3504,'ADM Details FY17'!$A$3:$D$3515,4,FALSE)</f>
        <v>43703</v>
      </c>
      <c r="D3504" s="1">
        <f>VLOOKUP(A3504,'ADM Details FY17'!$A$3:$E$3515,5,FALSE)</f>
        <v>3.25</v>
      </c>
      <c r="E3504" s="1">
        <f>VLOOKUP(A3504,'ADM Details FY17'!$A$3:$F$3515,6,FALSE)</f>
        <v>0</v>
      </c>
      <c r="F3504" s="1">
        <f>VLOOKUP(A3504,'ADM Details FY17'!$A$3:$G$3515,7,FALSE)</f>
        <v>0</v>
      </c>
      <c r="G3504" s="1">
        <f>VLOOKUP(A3504,'ADM Details FY17'!$A$3:$H$3515,8,FALSE)</f>
        <v>0</v>
      </c>
      <c r="H3504" s="1">
        <f>VLOOKUP(A3504,'ADM Details FY17'!$A$3:$I$3515,9,FALSE)</f>
        <v>0</v>
      </c>
      <c r="I3504" s="1">
        <f>VLOOKUP(A3504,'ADM Details FY17'!$A$3:$J$3517,10,FALSE)</f>
        <v>0</v>
      </c>
      <c r="J3504" s="1">
        <f>VLOOKUP(A3504,'ADM Details FY17'!$A$3:$K$3515,11,FALSE)</f>
        <v>0</v>
      </c>
      <c r="K3504" s="1">
        <f>VLOOKUP(A3504,'ADM Details FY17'!$A$3:$M$3515,13,FALSE)</f>
        <v>3.25</v>
      </c>
      <c r="L3504" s="1">
        <f>VLOOKUP(A3504,'ADM Details FY17'!$A$3:$O$3515,15,FALSE)</f>
        <v>0</v>
      </c>
      <c r="M3504" s="1">
        <f>VLOOKUP(A3504,'ADM Details FY17'!$A$3:$P$3515,16,FALSE)</f>
        <v>0</v>
      </c>
      <c r="N3504" s="1">
        <f>VLOOKUP(A3504,'ADM Details FY17'!$A$3:$Q$3515,17,FALSE)</f>
        <v>0</v>
      </c>
      <c r="O3504" s="1">
        <f>VLOOKUP(A3504,'ADM Details FY17'!$A$3:$S$3515,19,FALSE)</f>
        <v>0</v>
      </c>
      <c r="P3504" s="1">
        <f>VLOOKUP(A3504,'ADM Details FY17'!$A$3:$U$3515,21,FALSE)</f>
        <v>0</v>
      </c>
      <c r="Q3504" s="1">
        <f>VLOOKUP(A3504,'ADM Details FY17'!$A$3:$V$3515,22,FALSE)</f>
        <v>0</v>
      </c>
      <c r="R3504" s="1">
        <f>VLOOKUP(A3504,'ADM Details FY17'!$A$3:$W$3515,23,FALSE)</f>
        <v>0</v>
      </c>
      <c r="S3504" s="1">
        <f>VLOOKUP(A3504,'ADM Details FY17'!$A$3:$X$3515,24,FALSE)</f>
        <v>0</v>
      </c>
      <c r="T3504" s="1">
        <f>VLOOKUP(A3504,'ADM Details FY17'!$A$3:$Y$3515,25,FALSE)</f>
        <v>0</v>
      </c>
      <c r="U3504" s="1">
        <f>VLOOKUP(A3504,'ADM Details FY17'!$A$3:$AA$3515,27,FALSE)</f>
        <v>0</v>
      </c>
      <c r="V3504" s="1">
        <f>IFERROR(VLOOKUP(C3504,'eindex _tget pp '!$A$4:$E$615,5,FALSE),0)</f>
        <v>1735.0450837576154</v>
      </c>
      <c r="W3504" s="31">
        <f>IFERROR(VLOOKUP(C3504,'eindex _tget pp '!$A$4:$F$615,6,FALSE),0)</f>
        <v>2.8748521451000002</v>
      </c>
      <c r="X3504" s="4">
        <f>IFERROR(VLOOKUP(B3504,'eschools 16'!$A$2:$F$25,6,FALSE),1)</f>
        <v>1</v>
      </c>
      <c r="Y3504" s="1">
        <f t="shared" si="270"/>
        <v>1409.72</v>
      </c>
      <c r="Z3504" s="1">
        <f t="shared" si="271"/>
        <v>2541.37</v>
      </c>
      <c r="AA3504" s="31">
        <f>IFERROR(VLOOKUP(C3504,'eindex _tget pp '!$A$4:$G$615,7,FALSE),0)</f>
        <v>0.9</v>
      </c>
      <c r="AB3504" s="1">
        <f>VLOOKUP(A3504,'ADM Details FY17'!$A$3:$AB$3515,28,FALSE)</f>
        <v>0</v>
      </c>
      <c r="AC3504" s="1">
        <f t="shared" si="272"/>
        <v>0</v>
      </c>
      <c r="AD3504" s="1">
        <f t="shared" si="273"/>
        <v>3.25</v>
      </c>
      <c r="AE3504" s="1">
        <f t="shared" si="274"/>
        <v>487.5</v>
      </c>
    </row>
    <row r="3505" spans="1:31" x14ac:dyDescent="0.25">
      <c r="A3505" t="str">
        <f>B3505&amp;"-"&amp;COUNTIF($B$3:B3505,B3505)</f>
        <v>9996-4</v>
      </c>
      <c r="B3505">
        <v>9996</v>
      </c>
      <c r="C3505" s="18">
        <f>VLOOKUP(A3505,'ADM Details FY17'!$A$3:$D$3515,4,FALSE)</f>
        <v>50195</v>
      </c>
      <c r="D3505" s="1">
        <f>VLOOKUP(A3505,'ADM Details FY17'!$A$3:$E$3515,5,FALSE)</f>
        <v>0.53</v>
      </c>
      <c r="E3505" s="1">
        <f>VLOOKUP(A3505,'ADM Details FY17'!$A$3:$F$3515,6,FALSE)</f>
        <v>0</v>
      </c>
      <c r="F3505" s="1">
        <f>VLOOKUP(A3505,'ADM Details FY17'!$A$3:$G$3515,7,FALSE)</f>
        <v>0</v>
      </c>
      <c r="G3505" s="1">
        <f>VLOOKUP(A3505,'ADM Details FY17'!$A$3:$H$3515,8,FALSE)</f>
        <v>0</v>
      </c>
      <c r="H3505" s="1">
        <f>VLOOKUP(A3505,'ADM Details FY17'!$A$3:$I$3515,9,FALSE)</f>
        <v>0</v>
      </c>
      <c r="I3505" s="1">
        <f>VLOOKUP(A3505,'ADM Details FY17'!$A$3:$J$3517,10,FALSE)</f>
        <v>0</v>
      </c>
      <c r="J3505" s="1">
        <f>VLOOKUP(A3505,'ADM Details FY17'!$A$3:$K$3515,11,FALSE)</f>
        <v>0</v>
      </c>
      <c r="K3505" s="1">
        <f>VLOOKUP(A3505,'ADM Details FY17'!$A$3:$M$3515,13,FALSE)</f>
        <v>0.53</v>
      </c>
      <c r="L3505" s="1">
        <f>VLOOKUP(A3505,'ADM Details FY17'!$A$3:$O$3515,15,FALSE)</f>
        <v>0</v>
      </c>
      <c r="M3505" s="1">
        <f>VLOOKUP(A3505,'ADM Details FY17'!$A$3:$P$3515,16,FALSE)</f>
        <v>0</v>
      </c>
      <c r="N3505" s="1">
        <f>VLOOKUP(A3505,'ADM Details FY17'!$A$3:$Q$3515,17,FALSE)</f>
        <v>0</v>
      </c>
      <c r="O3505" s="1">
        <f>VLOOKUP(A3505,'ADM Details FY17'!$A$3:$S$3515,19,FALSE)</f>
        <v>0</v>
      </c>
      <c r="P3505" s="1">
        <f>VLOOKUP(A3505,'ADM Details FY17'!$A$3:$U$3515,21,FALSE)</f>
        <v>0</v>
      </c>
      <c r="Q3505" s="1">
        <f>VLOOKUP(A3505,'ADM Details FY17'!$A$3:$V$3515,22,FALSE)</f>
        <v>0</v>
      </c>
      <c r="R3505" s="1">
        <f>VLOOKUP(A3505,'ADM Details FY17'!$A$3:$W$3515,23,FALSE)</f>
        <v>0</v>
      </c>
      <c r="S3505" s="1">
        <f>VLOOKUP(A3505,'ADM Details FY17'!$A$3:$X$3515,24,FALSE)</f>
        <v>0</v>
      </c>
      <c r="T3505" s="1">
        <f>VLOOKUP(A3505,'ADM Details FY17'!$A$3:$Y$3515,25,FALSE)</f>
        <v>0</v>
      </c>
      <c r="U3505" s="1">
        <f>VLOOKUP(A3505,'ADM Details FY17'!$A$3:$AA$3515,27,FALSE)</f>
        <v>0</v>
      </c>
      <c r="V3505" s="1">
        <f>IFERROR(VLOOKUP(C3505,'eindex _tget pp '!$A$4:$E$615,5,FALSE),0)</f>
        <v>11.031734259729108</v>
      </c>
      <c r="W3505" s="31">
        <f>IFERROR(VLOOKUP(C3505,'eindex _tget pp '!$A$4:$F$615,6,FALSE),0)</f>
        <v>1.4626995698</v>
      </c>
      <c r="X3505" s="4">
        <f>IFERROR(VLOOKUP(B3505,'eschools 16'!$A$2:$F$25,6,FALSE),1)</f>
        <v>1</v>
      </c>
      <c r="Y3505" s="1">
        <f t="shared" si="270"/>
        <v>1.46</v>
      </c>
      <c r="Z3505" s="1">
        <f t="shared" si="271"/>
        <v>210.86</v>
      </c>
      <c r="AA3505" s="31">
        <f>IFERROR(VLOOKUP(C3505,'eindex _tget pp '!$A$4:$G$615,7,FALSE),0)</f>
        <v>0.37869462599999998</v>
      </c>
      <c r="AB3505" s="1">
        <f>VLOOKUP(A3505,'ADM Details FY17'!$A$3:$AB$3515,28,FALSE)</f>
        <v>0</v>
      </c>
      <c r="AC3505" s="1">
        <f t="shared" si="272"/>
        <v>0</v>
      </c>
      <c r="AD3505" s="1">
        <f t="shared" si="273"/>
        <v>0.53</v>
      </c>
      <c r="AE3505" s="1">
        <f t="shared" si="274"/>
        <v>79.5</v>
      </c>
    </row>
    <row r="3506" spans="1:31" x14ac:dyDescent="0.25">
      <c r="A3506" t="str">
        <f>B3506&amp;"-"&amp;COUNTIF($B$3:B3506,B3506)</f>
        <v>9996-5</v>
      </c>
      <c r="B3506">
        <v>9996</v>
      </c>
      <c r="C3506" s="18">
        <f>VLOOKUP(A3506,'ADM Details FY17'!$A$3:$D$3515,4,FALSE)</f>
        <v>48371</v>
      </c>
      <c r="D3506" s="1">
        <f>VLOOKUP(A3506,'ADM Details FY17'!$A$3:$E$3515,5,FALSE)</f>
        <v>0.12</v>
      </c>
      <c r="E3506" s="1">
        <f>VLOOKUP(A3506,'ADM Details FY17'!$A$3:$F$3515,6,FALSE)</f>
        <v>0</v>
      </c>
      <c r="F3506" s="1">
        <f>VLOOKUP(A3506,'ADM Details FY17'!$A$3:$G$3515,7,FALSE)</f>
        <v>0</v>
      </c>
      <c r="G3506" s="1">
        <f>VLOOKUP(A3506,'ADM Details FY17'!$A$3:$H$3515,8,FALSE)</f>
        <v>0</v>
      </c>
      <c r="H3506" s="1">
        <f>VLOOKUP(A3506,'ADM Details FY17'!$A$3:$I$3515,9,FALSE)</f>
        <v>0</v>
      </c>
      <c r="I3506" s="1">
        <f>VLOOKUP(A3506,'ADM Details FY17'!$A$3:$J$3517,10,FALSE)</f>
        <v>0</v>
      </c>
      <c r="J3506" s="1">
        <f>VLOOKUP(A3506,'ADM Details FY17'!$A$3:$K$3515,11,FALSE)</f>
        <v>0</v>
      </c>
      <c r="K3506" s="1">
        <f>VLOOKUP(A3506,'ADM Details FY17'!$A$3:$M$3515,13,FALSE)</f>
        <v>0.12</v>
      </c>
      <c r="L3506" s="1">
        <f>VLOOKUP(A3506,'ADM Details FY17'!$A$3:$O$3515,15,FALSE)</f>
        <v>0</v>
      </c>
      <c r="M3506" s="1">
        <f>VLOOKUP(A3506,'ADM Details FY17'!$A$3:$P$3515,16,FALSE)</f>
        <v>0</v>
      </c>
      <c r="N3506" s="1">
        <f>VLOOKUP(A3506,'ADM Details FY17'!$A$3:$Q$3515,17,FALSE)</f>
        <v>0</v>
      </c>
      <c r="O3506" s="1">
        <f>VLOOKUP(A3506,'ADM Details FY17'!$A$3:$S$3515,19,FALSE)</f>
        <v>0</v>
      </c>
      <c r="P3506" s="1">
        <f>VLOOKUP(A3506,'ADM Details FY17'!$A$3:$U$3515,21,FALSE)</f>
        <v>0</v>
      </c>
      <c r="Q3506" s="1">
        <f>VLOOKUP(A3506,'ADM Details FY17'!$A$3:$V$3515,22,FALSE)</f>
        <v>0</v>
      </c>
      <c r="R3506" s="1">
        <f>VLOOKUP(A3506,'ADM Details FY17'!$A$3:$W$3515,23,FALSE)</f>
        <v>0</v>
      </c>
      <c r="S3506" s="1">
        <f>VLOOKUP(A3506,'ADM Details FY17'!$A$3:$X$3515,24,FALSE)</f>
        <v>0</v>
      </c>
      <c r="T3506" s="1">
        <f>VLOOKUP(A3506,'ADM Details FY17'!$A$3:$Y$3515,25,FALSE)</f>
        <v>0</v>
      </c>
      <c r="U3506" s="1">
        <f>VLOOKUP(A3506,'ADM Details FY17'!$A$3:$AA$3515,27,FALSE)</f>
        <v>0</v>
      </c>
      <c r="V3506" s="1">
        <f>IFERROR(VLOOKUP(C3506,'eindex _tget pp '!$A$4:$E$615,5,FALSE),0)</f>
        <v>162.41233944954129</v>
      </c>
      <c r="W3506" s="31">
        <f>IFERROR(VLOOKUP(C3506,'eindex _tget pp '!$A$4:$F$615,6,FALSE),0)</f>
        <v>0.45015736550000002</v>
      </c>
      <c r="X3506" s="4">
        <f>IFERROR(VLOOKUP(B3506,'eschools 16'!$A$2:$F$25,6,FALSE),1)</f>
        <v>1</v>
      </c>
      <c r="Y3506" s="1">
        <f t="shared" si="270"/>
        <v>4.87</v>
      </c>
      <c r="Z3506" s="1">
        <f t="shared" si="271"/>
        <v>14.69</v>
      </c>
      <c r="AA3506" s="31">
        <f>IFERROR(VLOOKUP(C3506,'eindex _tget pp '!$A$4:$G$615,7,FALSE),0)</f>
        <v>0.41025845999999999</v>
      </c>
      <c r="AB3506" s="1">
        <f>VLOOKUP(A3506,'ADM Details FY17'!$A$3:$AB$3515,28,FALSE)</f>
        <v>0</v>
      </c>
      <c r="AC3506" s="1">
        <f t="shared" si="272"/>
        <v>0</v>
      </c>
      <c r="AD3506" s="1">
        <f t="shared" si="273"/>
        <v>0.12</v>
      </c>
      <c r="AE3506" s="1">
        <f t="shared" si="274"/>
        <v>18</v>
      </c>
    </row>
    <row r="3507" spans="1:31" x14ac:dyDescent="0.25">
      <c r="A3507" t="str">
        <f>B3507&amp;"-"&amp;COUNTIF($B$3:B3507,B3507)</f>
        <v>9996-6</v>
      </c>
      <c r="B3507">
        <v>9996</v>
      </c>
      <c r="C3507" s="18">
        <f>VLOOKUP(A3507,'ADM Details FY17'!$A$3:$D$3515,4,FALSE)</f>
        <v>44859</v>
      </c>
      <c r="D3507" s="1">
        <f>VLOOKUP(A3507,'ADM Details FY17'!$A$3:$E$3515,5,FALSE)</f>
        <v>1.38</v>
      </c>
      <c r="E3507" s="1">
        <f>VLOOKUP(A3507,'ADM Details FY17'!$A$3:$F$3515,6,FALSE)</f>
        <v>0</v>
      </c>
      <c r="F3507" s="1">
        <f>VLOOKUP(A3507,'ADM Details FY17'!$A$3:$G$3515,7,FALSE)</f>
        <v>0.1</v>
      </c>
      <c r="G3507" s="1">
        <f>VLOOKUP(A3507,'ADM Details FY17'!$A$3:$H$3515,8,FALSE)</f>
        <v>0</v>
      </c>
      <c r="H3507" s="1">
        <f>VLOOKUP(A3507,'ADM Details FY17'!$A$3:$I$3515,9,FALSE)</f>
        <v>0</v>
      </c>
      <c r="I3507" s="1">
        <f>VLOOKUP(A3507,'ADM Details FY17'!$A$3:$J$3517,10,FALSE)</f>
        <v>0</v>
      </c>
      <c r="J3507" s="1">
        <f>VLOOKUP(A3507,'ADM Details FY17'!$A$3:$K$3515,11,FALSE)</f>
        <v>0</v>
      </c>
      <c r="K3507" s="1">
        <f>VLOOKUP(A3507,'ADM Details FY17'!$A$3:$M$3515,13,FALSE)</f>
        <v>1.38</v>
      </c>
      <c r="L3507" s="1">
        <f>VLOOKUP(A3507,'ADM Details FY17'!$A$3:$O$3515,15,FALSE)</f>
        <v>0</v>
      </c>
      <c r="M3507" s="1">
        <f>VLOOKUP(A3507,'ADM Details FY17'!$A$3:$P$3515,16,FALSE)</f>
        <v>0</v>
      </c>
      <c r="N3507" s="1">
        <f>VLOOKUP(A3507,'ADM Details FY17'!$A$3:$Q$3515,17,FALSE)</f>
        <v>0</v>
      </c>
      <c r="O3507" s="1">
        <f>VLOOKUP(A3507,'ADM Details FY17'!$A$3:$S$3515,19,FALSE)</f>
        <v>0</v>
      </c>
      <c r="P3507" s="1">
        <f>VLOOKUP(A3507,'ADM Details FY17'!$A$3:$U$3515,21,FALSE)</f>
        <v>0</v>
      </c>
      <c r="Q3507" s="1">
        <f>VLOOKUP(A3507,'ADM Details FY17'!$A$3:$V$3515,22,FALSE)</f>
        <v>0</v>
      </c>
      <c r="R3507" s="1">
        <f>VLOOKUP(A3507,'ADM Details FY17'!$A$3:$W$3515,23,FALSE)</f>
        <v>0</v>
      </c>
      <c r="S3507" s="1">
        <f>VLOOKUP(A3507,'ADM Details FY17'!$A$3:$X$3515,24,FALSE)</f>
        <v>0</v>
      </c>
      <c r="T3507" s="1">
        <f>VLOOKUP(A3507,'ADM Details FY17'!$A$3:$Y$3515,25,FALSE)</f>
        <v>0</v>
      </c>
      <c r="U3507" s="1">
        <f>VLOOKUP(A3507,'ADM Details FY17'!$A$3:$AA$3515,27,FALSE)</f>
        <v>0</v>
      </c>
      <c r="V3507" s="1">
        <f>IFERROR(VLOOKUP(C3507,'eindex _tget pp '!$A$4:$E$615,5,FALSE),0)</f>
        <v>945.27972049291793</v>
      </c>
      <c r="W3507" s="31">
        <f>IFERROR(VLOOKUP(C3507,'eindex _tget pp '!$A$4:$F$615,6,FALSE),0)</f>
        <v>1.3466937730999999</v>
      </c>
      <c r="X3507" s="4">
        <f>IFERROR(VLOOKUP(B3507,'eschools 16'!$A$2:$F$25,6,FALSE),1)</f>
        <v>1</v>
      </c>
      <c r="Y3507" s="1">
        <f t="shared" si="270"/>
        <v>326.12</v>
      </c>
      <c r="Z3507" s="1">
        <f t="shared" si="271"/>
        <v>505.49</v>
      </c>
      <c r="AA3507" s="31">
        <f>IFERROR(VLOOKUP(C3507,'eindex _tget pp '!$A$4:$G$615,7,FALSE),0)</f>
        <v>0.75351930600000006</v>
      </c>
      <c r="AB3507" s="1">
        <f>VLOOKUP(A3507,'ADM Details FY17'!$A$3:$AB$3515,28,FALSE)</f>
        <v>0</v>
      </c>
      <c r="AC3507" s="1">
        <f t="shared" si="272"/>
        <v>0</v>
      </c>
      <c r="AD3507" s="1">
        <f t="shared" si="273"/>
        <v>1.38</v>
      </c>
      <c r="AE3507" s="1">
        <f t="shared" si="274"/>
        <v>206.99999999999997</v>
      </c>
    </row>
    <row r="3508" spans="1:31" x14ac:dyDescent="0.25">
      <c r="A3508" t="str">
        <f>B3508&amp;"-"&amp;COUNTIF($B$3:B3508,B3508)</f>
        <v>9996-7</v>
      </c>
      <c r="B3508">
        <v>9996</v>
      </c>
      <c r="C3508" s="18">
        <f>VLOOKUP(A3508,'ADM Details FY17'!$A$3:$D$3515,4,FALSE)</f>
        <v>45161</v>
      </c>
      <c r="D3508" s="1">
        <f>VLOOKUP(A3508,'ADM Details FY17'!$A$3:$E$3515,5,FALSE)</f>
        <v>64.19</v>
      </c>
      <c r="E3508" s="1">
        <f>VLOOKUP(A3508,'ADM Details FY17'!$A$3:$F$3515,6,FALSE)</f>
        <v>0</v>
      </c>
      <c r="F3508" s="1">
        <f>VLOOKUP(A3508,'ADM Details FY17'!$A$3:$G$3515,7,FALSE)</f>
        <v>5.97</v>
      </c>
      <c r="G3508" s="1">
        <f>VLOOKUP(A3508,'ADM Details FY17'!$A$3:$H$3515,8,FALSE)</f>
        <v>5.42</v>
      </c>
      <c r="H3508" s="1">
        <f>VLOOKUP(A3508,'ADM Details FY17'!$A$3:$I$3515,9,FALSE)</f>
        <v>1</v>
      </c>
      <c r="I3508" s="1">
        <f>VLOOKUP(A3508,'ADM Details FY17'!$A$3:$J$3517,10,FALSE)</f>
        <v>2.02</v>
      </c>
      <c r="J3508" s="1">
        <f>VLOOKUP(A3508,'ADM Details FY17'!$A$3:$K$3515,11,FALSE)</f>
        <v>0</v>
      </c>
      <c r="K3508" s="1">
        <f>VLOOKUP(A3508,'ADM Details FY17'!$A$3:$M$3515,13,FALSE)</f>
        <v>64.19</v>
      </c>
      <c r="L3508" s="1">
        <f>VLOOKUP(A3508,'ADM Details FY17'!$A$3:$O$3515,15,FALSE)</f>
        <v>0</v>
      </c>
      <c r="M3508" s="1">
        <f>VLOOKUP(A3508,'ADM Details FY17'!$A$3:$P$3515,16,FALSE)</f>
        <v>0</v>
      </c>
      <c r="N3508" s="1">
        <f>VLOOKUP(A3508,'ADM Details FY17'!$A$3:$Q$3515,17,FALSE)</f>
        <v>0</v>
      </c>
      <c r="O3508" s="1">
        <f>VLOOKUP(A3508,'ADM Details FY17'!$A$3:$S$3515,19,FALSE)</f>
        <v>0</v>
      </c>
      <c r="P3508" s="1">
        <f>VLOOKUP(A3508,'ADM Details FY17'!$A$3:$U$3515,21,FALSE)</f>
        <v>0</v>
      </c>
      <c r="Q3508" s="1">
        <f>VLOOKUP(A3508,'ADM Details FY17'!$A$3:$V$3515,22,FALSE)</f>
        <v>0</v>
      </c>
      <c r="R3508" s="1">
        <f>VLOOKUP(A3508,'ADM Details FY17'!$A$3:$W$3515,23,FALSE)</f>
        <v>0</v>
      </c>
      <c r="S3508" s="1">
        <f>VLOOKUP(A3508,'ADM Details FY17'!$A$3:$X$3515,24,FALSE)</f>
        <v>0</v>
      </c>
      <c r="T3508" s="1">
        <f>VLOOKUP(A3508,'ADM Details FY17'!$A$3:$Y$3515,25,FALSE)</f>
        <v>0</v>
      </c>
      <c r="U3508" s="1">
        <f>VLOOKUP(A3508,'ADM Details FY17'!$A$3:$AA$3515,27,FALSE)</f>
        <v>0</v>
      </c>
      <c r="V3508" s="1">
        <f>IFERROR(VLOOKUP(C3508,'eindex _tget pp '!$A$4:$E$615,5,FALSE),0)</f>
        <v>2089.5999301616803</v>
      </c>
      <c r="W3508" s="31">
        <f>IFERROR(VLOOKUP(C3508,'eindex _tget pp '!$A$4:$F$615,6,FALSE),0)</f>
        <v>2.9232169881000001</v>
      </c>
      <c r="X3508" s="4">
        <f>IFERROR(VLOOKUP(B3508,'eschools 16'!$A$2:$F$25,6,FALSE),1)</f>
        <v>1</v>
      </c>
      <c r="Y3508" s="1">
        <f t="shared" si="270"/>
        <v>33532.85</v>
      </c>
      <c r="Z3508" s="1">
        <f t="shared" si="271"/>
        <v>51038.43</v>
      </c>
      <c r="AA3508" s="31">
        <f>IFERROR(VLOOKUP(C3508,'eindex _tget pp '!$A$4:$G$615,7,FALSE),0)</f>
        <v>0.9</v>
      </c>
      <c r="AB3508" s="1">
        <f>VLOOKUP(A3508,'ADM Details FY17'!$A$3:$AB$3515,28,FALSE)</f>
        <v>0</v>
      </c>
      <c r="AC3508" s="1">
        <f t="shared" si="272"/>
        <v>0</v>
      </c>
      <c r="AD3508" s="1">
        <f t="shared" si="273"/>
        <v>64.19</v>
      </c>
      <c r="AE3508" s="1">
        <f t="shared" si="274"/>
        <v>9628.5</v>
      </c>
    </row>
    <row r="3509" spans="1:31" x14ac:dyDescent="0.25">
      <c r="A3509" t="str">
        <f>B3509&amp;"-"&amp;COUNTIF($B$3:B3509,B3509)</f>
        <v>9996-8</v>
      </c>
      <c r="B3509">
        <v>9996</v>
      </c>
      <c r="C3509" s="18">
        <f>VLOOKUP(A3509,'ADM Details FY17'!$A$3:$D$3515,4,FALSE)</f>
        <v>0</v>
      </c>
      <c r="D3509" s="1">
        <f>VLOOKUP(A3509,'ADM Details FY17'!$A$3:$E$3515,5,FALSE)</f>
        <v>0</v>
      </c>
      <c r="E3509" s="1">
        <f>VLOOKUP(A3509,'ADM Details FY17'!$A$3:$F$3515,6,FALSE)</f>
        <v>0</v>
      </c>
      <c r="F3509" s="1">
        <f>VLOOKUP(A3509,'ADM Details FY17'!$A$3:$G$3515,7,FALSE)</f>
        <v>0</v>
      </c>
      <c r="G3509" s="1">
        <f>VLOOKUP(A3509,'ADM Details FY17'!$A$3:$H$3515,8,FALSE)</f>
        <v>0</v>
      </c>
      <c r="H3509" s="1">
        <f>VLOOKUP(A3509,'ADM Details FY17'!$A$3:$I$3515,9,FALSE)</f>
        <v>0</v>
      </c>
      <c r="I3509" s="1">
        <f>VLOOKUP(A3509,'ADM Details FY17'!$A$3:$J$3517,10,FALSE)</f>
        <v>0</v>
      </c>
      <c r="J3509" s="1">
        <f>VLOOKUP(A3509,'ADM Details FY17'!$A$3:$K$3515,11,FALSE)</f>
        <v>0</v>
      </c>
      <c r="K3509" s="1">
        <f>VLOOKUP(A3509,'ADM Details FY17'!$A$3:$M$3515,13,FALSE)</f>
        <v>0</v>
      </c>
      <c r="L3509" s="1">
        <f>VLOOKUP(A3509,'ADM Details FY17'!$A$3:$O$3515,15,FALSE)</f>
        <v>0</v>
      </c>
      <c r="M3509" s="1">
        <f>VLOOKUP(A3509,'ADM Details FY17'!$A$3:$P$3515,16,FALSE)</f>
        <v>0</v>
      </c>
      <c r="N3509" s="1">
        <f>VLOOKUP(A3509,'ADM Details FY17'!$A$3:$Q$3515,17,FALSE)</f>
        <v>0</v>
      </c>
      <c r="O3509" s="1">
        <f>VLOOKUP(A3509,'ADM Details FY17'!$A$3:$S$3515,19,FALSE)</f>
        <v>0</v>
      </c>
      <c r="P3509" s="1">
        <f>VLOOKUP(A3509,'ADM Details FY17'!$A$3:$U$3515,21,FALSE)</f>
        <v>0</v>
      </c>
      <c r="Q3509" s="1">
        <f>VLOOKUP(A3509,'ADM Details FY17'!$A$3:$V$3515,22,FALSE)</f>
        <v>0</v>
      </c>
      <c r="R3509" s="1">
        <f>VLOOKUP(A3509,'ADM Details FY17'!$A$3:$W$3515,23,FALSE)</f>
        <v>0</v>
      </c>
      <c r="S3509" s="1">
        <f>VLOOKUP(A3509,'ADM Details FY17'!$A$3:$X$3515,24,FALSE)</f>
        <v>0</v>
      </c>
      <c r="T3509" s="1">
        <f>VLOOKUP(A3509,'ADM Details FY17'!$A$3:$Y$3515,25,FALSE)</f>
        <v>0</v>
      </c>
      <c r="U3509" s="1">
        <f>VLOOKUP(A3509,'ADM Details FY17'!$A$3:$AA$3515,27,FALSE)</f>
        <v>0</v>
      </c>
      <c r="V3509" s="1">
        <f>IFERROR(VLOOKUP(C3509,'eindex _tget pp '!$A$4:$E$615,5,FALSE),0)</f>
        <v>0</v>
      </c>
      <c r="W3509" s="31">
        <f>IFERROR(VLOOKUP(C3509,'eindex _tget pp '!$A$4:$F$615,6,FALSE),0)</f>
        <v>0</v>
      </c>
      <c r="X3509" s="4">
        <f>IFERROR(VLOOKUP(B3509,'eschools 16'!$A$2:$F$25,6,FALSE),1)</f>
        <v>1</v>
      </c>
      <c r="Y3509" s="1">
        <f t="shared" si="270"/>
        <v>0</v>
      </c>
      <c r="Z3509" s="1">
        <f t="shared" si="271"/>
        <v>0</v>
      </c>
      <c r="AA3509" s="31">
        <f>IFERROR(VLOOKUP(C3509,'eindex _tget pp '!$A$4:$G$615,7,FALSE),0)</f>
        <v>0</v>
      </c>
      <c r="AB3509" s="1">
        <f>VLOOKUP(A3509,'ADM Details FY17'!$A$3:$AB$3515,28,FALSE)</f>
        <v>0</v>
      </c>
      <c r="AC3509" s="1">
        <f t="shared" si="272"/>
        <v>0</v>
      </c>
      <c r="AD3509" s="1">
        <f t="shared" si="273"/>
        <v>0</v>
      </c>
      <c r="AE3509" s="1">
        <f t="shared" si="274"/>
        <v>0</v>
      </c>
    </row>
    <row r="3510" spans="1:31" x14ac:dyDescent="0.25">
      <c r="A3510" t="str">
        <f>B3510&amp;"-"&amp;COUNTIF($B$3:B3510,B3510)</f>
        <v>9996-9</v>
      </c>
      <c r="B3510">
        <v>9996</v>
      </c>
      <c r="C3510" s="18">
        <f>VLOOKUP(A3510,'ADM Details FY17'!$A$3:$D$3515,4,FALSE)</f>
        <v>0</v>
      </c>
      <c r="D3510" s="1">
        <f>VLOOKUP(A3510,'ADM Details FY17'!$A$3:$E$3515,5,FALSE)</f>
        <v>0</v>
      </c>
      <c r="E3510" s="1">
        <f>VLOOKUP(A3510,'ADM Details FY17'!$A$3:$F$3515,6,FALSE)</f>
        <v>0</v>
      </c>
      <c r="F3510" s="1">
        <f>VLOOKUP(A3510,'ADM Details FY17'!$A$3:$G$3515,7,FALSE)</f>
        <v>0</v>
      </c>
      <c r="G3510" s="1">
        <f>VLOOKUP(A3510,'ADM Details FY17'!$A$3:$H$3515,8,FALSE)</f>
        <v>0</v>
      </c>
      <c r="H3510" s="1">
        <f>VLOOKUP(A3510,'ADM Details FY17'!$A$3:$I$3515,9,FALSE)</f>
        <v>0</v>
      </c>
      <c r="I3510" s="1">
        <f>VLOOKUP(A3510,'ADM Details FY17'!$A$3:$J$3517,10,FALSE)</f>
        <v>0</v>
      </c>
      <c r="J3510" s="1">
        <f>VLOOKUP(A3510,'ADM Details FY17'!$A$3:$K$3515,11,FALSE)</f>
        <v>0</v>
      </c>
      <c r="K3510" s="1">
        <f>VLOOKUP(A3510,'ADM Details FY17'!$A$3:$M$3515,13,FALSE)</f>
        <v>0</v>
      </c>
      <c r="L3510" s="1">
        <f>VLOOKUP(A3510,'ADM Details FY17'!$A$3:$O$3515,15,FALSE)</f>
        <v>0</v>
      </c>
      <c r="M3510" s="1">
        <f>VLOOKUP(A3510,'ADM Details FY17'!$A$3:$P$3515,16,FALSE)</f>
        <v>0</v>
      </c>
      <c r="N3510" s="1">
        <f>VLOOKUP(A3510,'ADM Details FY17'!$A$3:$Q$3515,17,FALSE)</f>
        <v>0</v>
      </c>
      <c r="O3510" s="1">
        <f>VLOOKUP(A3510,'ADM Details FY17'!$A$3:$S$3515,19,FALSE)</f>
        <v>0</v>
      </c>
      <c r="P3510" s="1">
        <f>VLOOKUP(A3510,'ADM Details FY17'!$A$3:$U$3515,21,FALSE)</f>
        <v>0</v>
      </c>
      <c r="Q3510" s="1">
        <f>VLOOKUP(A3510,'ADM Details FY17'!$A$3:$V$3515,22,FALSE)</f>
        <v>0</v>
      </c>
      <c r="R3510" s="1">
        <f>VLOOKUP(A3510,'ADM Details FY17'!$A$3:$W$3515,23,FALSE)</f>
        <v>0</v>
      </c>
      <c r="S3510" s="1">
        <f>VLOOKUP(A3510,'ADM Details FY17'!$A$3:$X$3515,24,FALSE)</f>
        <v>0</v>
      </c>
      <c r="T3510" s="1">
        <f>VLOOKUP(A3510,'ADM Details FY17'!$A$3:$Y$3515,25,FALSE)</f>
        <v>0</v>
      </c>
      <c r="U3510" s="1">
        <f>VLOOKUP(A3510,'ADM Details FY17'!$A$3:$AA$3515,27,FALSE)</f>
        <v>0</v>
      </c>
      <c r="V3510" s="1">
        <f>IFERROR(VLOOKUP(C3510,'eindex _tget pp '!$A$4:$E$615,5,FALSE),0)</f>
        <v>0</v>
      </c>
      <c r="W3510" s="31">
        <f>IFERROR(VLOOKUP(C3510,'eindex _tget pp '!$A$4:$F$615,6,FALSE),0)</f>
        <v>0</v>
      </c>
      <c r="X3510" s="4">
        <f>IFERROR(VLOOKUP(B3510,'eschools 16'!$A$2:$F$25,6,FALSE),1)</f>
        <v>1</v>
      </c>
      <c r="Y3510" s="1">
        <f t="shared" si="270"/>
        <v>0</v>
      </c>
      <c r="Z3510" s="1">
        <f t="shared" si="271"/>
        <v>0</v>
      </c>
      <c r="AA3510" s="31">
        <f>IFERROR(VLOOKUP(C3510,'eindex _tget pp '!$A$4:$G$615,7,FALSE),0)</f>
        <v>0</v>
      </c>
      <c r="AB3510" s="1">
        <f>VLOOKUP(A3510,'ADM Details FY17'!$A$3:$AB$3515,28,FALSE)</f>
        <v>0</v>
      </c>
      <c r="AC3510" s="1">
        <f t="shared" si="272"/>
        <v>0</v>
      </c>
      <c r="AD3510" s="1">
        <f t="shared" si="273"/>
        <v>0</v>
      </c>
      <c r="AE3510" s="1">
        <f t="shared" si="274"/>
        <v>0</v>
      </c>
    </row>
    <row r="3511" spans="1:31" x14ac:dyDescent="0.25">
      <c r="A3511" t="str">
        <f>B3511&amp;"-"&amp;COUNTIF($B$3:B3511,B3511)</f>
        <v>9996-10</v>
      </c>
      <c r="B3511">
        <v>9996</v>
      </c>
      <c r="C3511" s="18">
        <f>VLOOKUP(A3511,'ADM Details FY17'!$A$3:$D$3515,4,FALSE)</f>
        <v>0</v>
      </c>
      <c r="D3511" s="1">
        <f>VLOOKUP(A3511,'ADM Details FY17'!$A$3:$E$3515,5,FALSE)</f>
        <v>0</v>
      </c>
      <c r="E3511" s="1">
        <f>VLOOKUP(A3511,'ADM Details FY17'!$A$3:$F$3515,6,FALSE)</f>
        <v>0</v>
      </c>
      <c r="F3511" s="1">
        <f>VLOOKUP(A3511,'ADM Details FY17'!$A$3:$G$3515,7,FALSE)</f>
        <v>0</v>
      </c>
      <c r="G3511" s="1">
        <f>VLOOKUP(A3511,'ADM Details FY17'!$A$3:$H$3515,8,FALSE)</f>
        <v>0</v>
      </c>
      <c r="H3511" s="1">
        <f>VLOOKUP(A3511,'ADM Details FY17'!$A$3:$I$3515,9,FALSE)</f>
        <v>0</v>
      </c>
      <c r="I3511" s="1">
        <f>VLOOKUP(A3511,'ADM Details FY17'!$A$3:$J$3517,10,FALSE)</f>
        <v>0</v>
      </c>
      <c r="J3511" s="1">
        <f>VLOOKUP(A3511,'ADM Details FY17'!$A$3:$K$3515,11,FALSE)</f>
        <v>0</v>
      </c>
      <c r="K3511" s="1">
        <f>VLOOKUP(A3511,'ADM Details FY17'!$A$3:$M$3515,13,FALSE)</f>
        <v>0</v>
      </c>
      <c r="L3511" s="1">
        <f>VLOOKUP(A3511,'ADM Details FY17'!$A$3:$O$3515,15,FALSE)</f>
        <v>0</v>
      </c>
      <c r="M3511" s="1">
        <f>VLOOKUP(A3511,'ADM Details FY17'!$A$3:$P$3515,16,FALSE)</f>
        <v>0</v>
      </c>
      <c r="N3511" s="1">
        <f>VLOOKUP(A3511,'ADM Details FY17'!$A$3:$Q$3515,17,FALSE)</f>
        <v>0</v>
      </c>
      <c r="O3511" s="1">
        <f>VLOOKUP(A3511,'ADM Details FY17'!$A$3:$S$3515,19,FALSE)</f>
        <v>0</v>
      </c>
      <c r="P3511" s="1">
        <f>VLOOKUP(A3511,'ADM Details FY17'!$A$3:$U$3515,21,FALSE)</f>
        <v>0</v>
      </c>
      <c r="Q3511" s="1">
        <f>VLOOKUP(A3511,'ADM Details FY17'!$A$3:$V$3515,22,FALSE)</f>
        <v>0</v>
      </c>
      <c r="R3511" s="1">
        <f>VLOOKUP(A3511,'ADM Details FY17'!$A$3:$W$3515,23,FALSE)</f>
        <v>0</v>
      </c>
      <c r="S3511" s="1">
        <f>VLOOKUP(A3511,'ADM Details FY17'!$A$3:$X$3515,24,FALSE)</f>
        <v>0</v>
      </c>
      <c r="T3511" s="1">
        <f>VLOOKUP(A3511,'ADM Details FY17'!$A$3:$Y$3515,25,FALSE)</f>
        <v>0</v>
      </c>
      <c r="U3511" s="1">
        <f>VLOOKUP(A3511,'ADM Details FY17'!$A$3:$AA$3515,27,FALSE)</f>
        <v>0</v>
      </c>
      <c r="V3511" s="1">
        <f>IFERROR(VLOOKUP(C3511,'eindex _tget pp '!$A$4:$E$615,5,FALSE),0)</f>
        <v>0</v>
      </c>
      <c r="W3511" s="31">
        <f>IFERROR(VLOOKUP(C3511,'eindex _tget pp '!$A$4:$F$615,6,FALSE),0)</f>
        <v>0</v>
      </c>
      <c r="X3511" s="4">
        <f>IFERROR(VLOOKUP(B3511,'eschools 16'!$A$2:$F$25,6,FALSE),1)</f>
        <v>1</v>
      </c>
      <c r="Y3511" s="1">
        <f t="shared" si="270"/>
        <v>0</v>
      </c>
      <c r="Z3511" s="1">
        <f t="shared" si="271"/>
        <v>0</v>
      </c>
      <c r="AA3511" s="31">
        <f>IFERROR(VLOOKUP(C3511,'eindex _tget pp '!$A$4:$G$615,7,FALSE),0)</f>
        <v>0</v>
      </c>
      <c r="AB3511" s="1">
        <f>VLOOKUP(A3511,'ADM Details FY17'!$A$3:$AB$3515,28,FALSE)</f>
        <v>0</v>
      </c>
      <c r="AC3511" s="1">
        <f t="shared" si="272"/>
        <v>0</v>
      </c>
      <c r="AD3511" s="1">
        <f t="shared" si="273"/>
        <v>0</v>
      </c>
      <c r="AE3511" s="1">
        <f t="shared" si="274"/>
        <v>0</v>
      </c>
    </row>
    <row r="3512" spans="1:31" x14ac:dyDescent="0.25">
      <c r="A3512" t="str">
        <f>B3512&amp;"-"&amp;COUNTIF($B$3:B3512,B3512)</f>
        <v>9996-11</v>
      </c>
      <c r="B3512">
        <v>9996</v>
      </c>
      <c r="C3512" s="18">
        <f>VLOOKUP(A3512,'ADM Details FY17'!$A$3:$D$3515,4,FALSE)</f>
        <v>0</v>
      </c>
      <c r="D3512" s="1">
        <f>VLOOKUP(A3512,'ADM Details FY17'!$A$3:$E$3515,5,FALSE)</f>
        <v>0</v>
      </c>
      <c r="E3512" s="1">
        <f>VLOOKUP(A3512,'ADM Details FY17'!$A$3:$F$3515,6,FALSE)</f>
        <v>0</v>
      </c>
      <c r="F3512" s="1">
        <f>VLOOKUP(A3512,'ADM Details FY17'!$A$3:$G$3515,7,FALSE)</f>
        <v>0</v>
      </c>
      <c r="G3512" s="1">
        <f>VLOOKUP(A3512,'ADM Details FY17'!$A$3:$H$3515,8,FALSE)</f>
        <v>0</v>
      </c>
      <c r="H3512" s="1">
        <f>VLOOKUP(A3512,'ADM Details FY17'!$A$3:$I$3515,9,FALSE)</f>
        <v>0</v>
      </c>
      <c r="I3512" s="1">
        <f>VLOOKUP(A3512,'ADM Details FY17'!$A$3:$J$3517,10,FALSE)</f>
        <v>0</v>
      </c>
      <c r="J3512" s="1">
        <f>VLOOKUP(A3512,'ADM Details FY17'!$A$3:$K$3515,11,FALSE)</f>
        <v>0</v>
      </c>
      <c r="K3512" s="1">
        <f>VLOOKUP(A3512,'ADM Details FY17'!$A$3:$M$3515,13,FALSE)</f>
        <v>0</v>
      </c>
      <c r="L3512" s="1">
        <f>VLOOKUP(A3512,'ADM Details FY17'!$A$3:$O$3515,15,FALSE)</f>
        <v>0</v>
      </c>
      <c r="M3512" s="1">
        <f>VLOOKUP(A3512,'ADM Details FY17'!$A$3:$P$3515,16,FALSE)</f>
        <v>0</v>
      </c>
      <c r="N3512" s="1">
        <f>VLOOKUP(A3512,'ADM Details FY17'!$A$3:$Q$3515,17,FALSE)</f>
        <v>0</v>
      </c>
      <c r="O3512" s="1">
        <f>VLOOKUP(A3512,'ADM Details FY17'!$A$3:$S$3515,19,FALSE)</f>
        <v>0</v>
      </c>
      <c r="P3512" s="1">
        <f>VLOOKUP(A3512,'ADM Details FY17'!$A$3:$U$3515,21,FALSE)</f>
        <v>0</v>
      </c>
      <c r="Q3512" s="1">
        <f>VLOOKUP(A3512,'ADM Details FY17'!$A$3:$V$3515,22,FALSE)</f>
        <v>0</v>
      </c>
      <c r="R3512" s="1">
        <f>VLOOKUP(A3512,'ADM Details FY17'!$A$3:$W$3515,23,FALSE)</f>
        <v>0</v>
      </c>
      <c r="S3512" s="1">
        <f>VLOOKUP(A3512,'ADM Details FY17'!$A$3:$X$3515,24,FALSE)</f>
        <v>0</v>
      </c>
      <c r="T3512" s="1">
        <f>VLOOKUP(A3512,'ADM Details FY17'!$A$3:$Y$3515,25,FALSE)</f>
        <v>0</v>
      </c>
      <c r="U3512" s="1">
        <f>VLOOKUP(A3512,'ADM Details FY17'!$A$3:$AA$3515,27,FALSE)</f>
        <v>0</v>
      </c>
      <c r="V3512" s="1">
        <f>IFERROR(VLOOKUP(C3512,'eindex _tget pp '!$A$4:$E$615,5,FALSE),0)</f>
        <v>0</v>
      </c>
      <c r="W3512" s="31">
        <f>IFERROR(VLOOKUP(C3512,'eindex _tget pp '!$A$4:$F$615,6,FALSE),0)</f>
        <v>0</v>
      </c>
      <c r="X3512" s="4">
        <f>IFERROR(VLOOKUP(B3512,'eschools 16'!$A$2:$F$25,6,FALSE),1)</f>
        <v>1</v>
      </c>
      <c r="Y3512" s="1">
        <f t="shared" si="270"/>
        <v>0</v>
      </c>
      <c r="Z3512" s="1">
        <f t="shared" si="271"/>
        <v>0</v>
      </c>
      <c r="AA3512" s="31">
        <f>IFERROR(VLOOKUP(C3512,'eindex _tget pp '!$A$4:$G$615,7,FALSE),0)</f>
        <v>0</v>
      </c>
      <c r="AB3512" s="1">
        <f>VLOOKUP(A3512,'ADM Details FY17'!$A$3:$AB$3515,28,FALSE)</f>
        <v>0</v>
      </c>
      <c r="AC3512" s="1">
        <f t="shared" si="272"/>
        <v>0</v>
      </c>
      <c r="AD3512" s="1">
        <f t="shared" si="273"/>
        <v>0</v>
      </c>
      <c r="AE3512" s="1">
        <f t="shared" si="274"/>
        <v>0</v>
      </c>
    </row>
    <row r="3513" spans="1:31" x14ac:dyDescent="0.25">
      <c r="A3513" t="str">
        <f>B3513&amp;"-"&amp;COUNTIF($B$3:B3513,B3513)</f>
        <v>9996-12</v>
      </c>
      <c r="B3513">
        <v>9996</v>
      </c>
      <c r="C3513" s="18">
        <f>VLOOKUP(A3513,'ADM Details FY17'!$A$3:$D$3515,4,FALSE)</f>
        <v>0</v>
      </c>
      <c r="D3513" s="1">
        <f>VLOOKUP(A3513,'ADM Details FY17'!$A$3:$E$3515,5,FALSE)</f>
        <v>0</v>
      </c>
      <c r="E3513" s="1">
        <f>VLOOKUP(A3513,'ADM Details FY17'!$A$3:$F$3515,6,FALSE)</f>
        <v>0</v>
      </c>
      <c r="F3513" s="1">
        <f>VLOOKUP(A3513,'ADM Details FY17'!$A$3:$G$3515,7,FALSE)</f>
        <v>0</v>
      </c>
      <c r="G3513" s="1">
        <f>VLOOKUP(A3513,'ADM Details FY17'!$A$3:$H$3515,8,FALSE)</f>
        <v>0</v>
      </c>
      <c r="H3513" s="1">
        <f>VLOOKUP(A3513,'ADM Details FY17'!$A$3:$I$3515,9,FALSE)</f>
        <v>0</v>
      </c>
      <c r="I3513" s="1">
        <f>VLOOKUP(A3513,'ADM Details FY17'!$A$3:$J$3517,10,FALSE)</f>
        <v>0</v>
      </c>
      <c r="J3513" s="1">
        <f>VLOOKUP(A3513,'ADM Details FY17'!$A$3:$K$3515,11,FALSE)</f>
        <v>0</v>
      </c>
      <c r="K3513" s="1">
        <f>VLOOKUP(A3513,'ADM Details FY17'!$A$3:$M$3515,13,FALSE)</f>
        <v>0</v>
      </c>
      <c r="L3513" s="1">
        <f>VLOOKUP(A3513,'ADM Details FY17'!$A$3:$O$3515,15,FALSE)</f>
        <v>0</v>
      </c>
      <c r="M3513" s="1">
        <f>VLOOKUP(A3513,'ADM Details FY17'!$A$3:$P$3515,16,FALSE)</f>
        <v>0</v>
      </c>
      <c r="N3513" s="1">
        <f>VLOOKUP(A3513,'ADM Details FY17'!$A$3:$Q$3515,17,FALSE)</f>
        <v>0</v>
      </c>
      <c r="O3513" s="1">
        <f>VLOOKUP(A3513,'ADM Details FY17'!$A$3:$S$3515,19,FALSE)</f>
        <v>0</v>
      </c>
      <c r="P3513" s="1">
        <f>VLOOKUP(A3513,'ADM Details FY17'!$A$3:$U$3515,21,FALSE)</f>
        <v>0</v>
      </c>
      <c r="Q3513" s="1">
        <f>VLOOKUP(A3513,'ADM Details FY17'!$A$3:$V$3515,22,FALSE)</f>
        <v>0</v>
      </c>
      <c r="R3513" s="1">
        <f>VLOOKUP(A3513,'ADM Details FY17'!$A$3:$W$3515,23,FALSE)</f>
        <v>0</v>
      </c>
      <c r="S3513" s="1">
        <f>VLOOKUP(A3513,'ADM Details FY17'!$A$3:$X$3515,24,FALSE)</f>
        <v>0</v>
      </c>
      <c r="T3513" s="1">
        <f>VLOOKUP(A3513,'ADM Details FY17'!$A$3:$Y$3515,25,FALSE)</f>
        <v>0</v>
      </c>
      <c r="U3513" s="1">
        <f>VLOOKUP(A3513,'ADM Details FY17'!$A$3:$AA$3515,27,FALSE)</f>
        <v>0</v>
      </c>
      <c r="V3513" s="1">
        <f>IFERROR(VLOOKUP(C3513,'eindex _tget pp '!$A$4:$E$615,5,FALSE),0)</f>
        <v>0</v>
      </c>
      <c r="W3513" s="31">
        <f>IFERROR(VLOOKUP(C3513,'eindex _tget pp '!$A$4:$F$615,6,FALSE),0)</f>
        <v>0</v>
      </c>
      <c r="X3513" s="4">
        <f>IFERROR(VLOOKUP(B3513,'eschools 16'!$A$2:$F$25,6,FALSE),1)</f>
        <v>1</v>
      </c>
      <c r="Y3513" s="1">
        <f t="shared" si="270"/>
        <v>0</v>
      </c>
      <c r="Z3513" s="1">
        <f t="shared" si="271"/>
        <v>0</v>
      </c>
      <c r="AA3513" s="31">
        <f>IFERROR(VLOOKUP(C3513,'eindex _tget pp '!$A$4:$G$615,7,FALSE),0)</f>
        <v>0</v>
      </c>
      <c r="AB3513" s="1">
        <f>VLOOKUP(A3513,'ADM Details FY17'!$A$3:$AB$3515,28,FALSE)</f>
        <v>0</v>
      </c>
      <c r="AC3513" s="1">
        <f t="shared" si="272"/>
        <v>0</v>
      </c>
      <c r="AD3513" s="1">
        <f t="shared" si="273"/>
        <v>0</v>
      </c>
      <c r="AE3513" s="1">
        <f t="shared" si="274"/>
        <v>0</v>
      </c>
    </row>
    <row r="3514" spans="1:31" x14ac:dyDescent="0.25">
      <c r="A3514" t="str">
        <f>B3514&amp;"-"&amp;COUNTIF($B$3:B3514,B3514)</f>
        <v>9996-13</v>
      </c>
      <c r="B3514">
        <v>9996</v>
      </c>
      <c r="C3514" s="18">
        <f>VLOOKUP(A3514,'ADM Details FY17'!$A$3:$D$3515,4,FALSE)</f>
        <v>0</v>
      </c>
      <c r="D3514" s="1">
        <f>VLOOKUP(A3514,'ADM Details FY17'!$A$3:$E$3515,5,FALSE)</f>
        <v>0</v>
      </c>
      <c r="E3514" s="1">
        <f>VLOOKUP(A3514,'ADM Details FY17'!$A$3:$F$3515,6,FALSE)</f>
        <v>0</v>
      </c>
      <c r="F3514" s="1">
        <f>VLOOKUP(A3514,'ADM Details FY17'!$A$3:$G$3515,7,FALSE)</f>
        <v>0</v>
      </c>
      <c r="G3514" s="1">
        <f>VLOOKUP(A3514,'ADM Details FY17'!$A$3:$H$3515,8,FALSE)</f>
        <v>0</v>
      </c>
      <c r="H3514" s="1">
        <f>VLOOKUP(A3514,'ADM Details FY17'!$A$3:$I$3515,9,FALSE)</f>
        <v>0</v>
      </c>
      <c r="I3514" s="1">
        <f>VLOOKUP(A3514,'ADM Details FY17'!$A$3:$J$3517,10,FALSE)</f>
        <v>0</v>
      </c>
      <c r="J3514" s="1">
        <f>VLOOKUP(A3514,'ADM Details FY17'!$A$3:$K$3515,11,FALSE)</f>
        <v>0</v>
      </c>
      <c r="K3514" s="1">
        <f>VLOOKUP(A3514,'ADM Details FY17'!$A$3:$M$3515,13,FALSE)</f>
        <v>0</v>
      </c>
      <c r="L3514" s="1">
        <f>VLOOKUP(A3514,'ADM Details FY17'!$A$3:$O$3515,15,FALSE)</f>
        <v>0</v>
      </c>
      <c r="M3514" s="1">
        <f>VLOOKUP(A3514,'ADM Details FY17'!$A$3:$P$3515,16,FALSE)</f>
        <v>0</v>
      </c>
      <c r="N3514" s="1">
        <f>VLOOKUP(A3514,'ADM Details FY17'!$A$3:$Q$3515,17,FALSE)</f>
        <v>0</v>
      </c>
      <c r="O3514" s="1">
        <f>VLOOKUP(A3514,'ADM Details FY17'!$A$3:$S$3515,19,FALSE)</f>
        <v>0</v>
      </c>
      <c r="P3514" s="1">
        <f>VLOOKUP(A3514,'ADM Details FY17'!$A$3:$U$3515,21,FALSE)</f>
        <v>0</v>
      </c>
      <c r="Q3514" s="1">
        <f>VLOOKUP(A3514,'ADM Details FY17'!$A$3:$V$3515,22,FALSE)</f>
        <v>0</v>
      </c>
      <c r="R3514" s="1">
        <f>VLOOKUP(A3514,'ADM Details FY17'!$A$3:$W$3515,23,FALSE)</f>
        <v>0</v>
      </c>
      <c r="S3514" s="1">
        <f>VLOOKUP(A3514,'ADM Details FY17'!$A$3:$X$3515,24,FALSE)</f>
        <v>0</v>
      </c>
      <c r="T3514" s="1">
        <f>VLOOKUP(A3514,'ADM Details FY17'!$A$3:$Y$3515,25,FALSE)</f>
        <v>0</v>
      </c>
      <c r="U3514" s="1">
        <f>VLOOKUP(A3514,'ADM Details FY17'!$A$3:$AA$3515,27,FALSE)</f>
        <v>0</v>
      </c>
      <c r="V3514" s="1">
        <f>IFERROR(VLOOKUP(C3514,'eindex _tget pp '!$A$4:$E$615,5,FALSE),0)</f>
        <v>0</v>
      </c>
      <c r="W3514" s="31">
        <f>IFERROR(VLOOKUP(C3514,'eindex _tget pp '!$A$4:$F$615,6,FALSE),0)</f>
        <v>0</v>
      </c>
      <c r="X3514" s="4">
        <f>IFERROR(VLOOKUP(B3514,'eschools 16'!$A$2:$F$25,6,FALSE),1)</f>
        <v>1</v>
      </c>
      <c r="Y3514" s="1">
        <f t="shared" si="270"/>
        <v>0</v>
      </c>
      <c r="Z3514" s="1">
        <f t="shared" si="271"/>
        <v>0</v>
      </c>
      <c r="AA3514" s="31">
        <f>IFERROR(VLOOKUP(C3514,'eindex _tget pp '!$A$4:$G$615,7,FALSE),0)</f>
        <v>0</v>
      </c>
      <c r="AB3514" s="1">
        <f>VLOOKUP(A3514,'ADM Details FY17'!$A$3:$AB$3515,28,FALSE)</f>
        <v>0</v>
      </c>
      <c r="AC3514" s="1">
        <f t="shared" si="272"/>
        <v>0</v>
      </c>
      <c r="AD3514" s="1">
        <f t="shared" si="273"/>
        <v>0</v>
      </c>
      <c r="AE3514" s="1">
        <f t="shared" si="274"/>
        <v>0</v>
      </c>
    </row>
    <row r="3515" spans="1:31" x14ac:dyDescent="0.25">
      <c r="A3515" t="str">
        <f>B3515&amp;"-"&amp;COUNTIF($B$3:B3515,B3515)</f>
        <v>9996-14</v>
      </c>
      <c r="B3515">
        <v>9996</v>
      </c>
      <c r="C3515" s="18">
        <f>VLOOKUP(A3515,'ADM Details FY17'!$A$3:$D$3515,4,FALSE)</f>
        <v>0</v>
      </c>
      <c r="D3515" s="1">
        <f>VLOOKUP(A3515,'ADM Details FY17'!$A$3:$E$3515,5,FALSE)</f>
        <v>0</v>
      </c>
      <c r="E3515" s="1">
        <f>VLOOKUP(A3515,'ADM Details FY17'!$A$3:$F$3515,6,FALSE)</f>
        <v>0</v>
      </c>
      <c r="F3515" s="1">
        <f>VLOOKUP(A3515,'ADM Details FY17'!$A$3:$G$3515,7,FALSE)</f>
        <v>0</v>
      </c>
      <c r="G3515" s="1">
        <f>VLOOKUP(A3515,'ADM Details FY17'!$A$3:$H$3515,8,FALSE)</f>
        <v>0</v>
      </c>
      <c r="H3515" s="1">
        <f>VLOOKUP(A3515,'ADM Details FY17'!$A$3:$I$3515,9,FALSE)</f>
        <v>0</v>
      </c>
      <c r="I3515" s="1">
        <f>VLOOKUP(A3515,'ADM Details FY17'!$A$3:$J$3517,10,FALSE)</f>
        <v>0</v>
      </c>
      <c r="J3515" s="1">
        <f>VLOOKUP(A3515,'ADM Details FY17'!$A$3:$K$3515,11,FALSE)</f>
        <v>0</v>
      </c>
      <c r="K3515" s="1">
        <f>VLOOKUP(A3515,'ADM Details FY17'!$A$3:$M$3515,13,FALSE)</f>
        <v>0</v>
      </c>
      <c r="L3515" s="1">
        <f>VLOOKUP(A3515,'ADM Details FY17'!$A$3:$O$3515,15,FALSE)</f>
        <v>0</v>
      </c>
      <c r="M3515" s="1">
        <f>VLOOKUP(A3515,'ADM Details FY17'!$A$3:$P$3515,16,FALSE)</f>
        <v>0</v>
      </c>
      <c r="N3515" s="1">
        <f>VLOOKUP(A3515,'ADM Details FY17'!$A$3:$Q$3515,17,FALSE)</f>
        <v>0</v>
      </c>
      <c r="O3515" s="1">
        <f>VLOOKUP(A3515,'ADM Details FY17'!$A$3:$S$3515,19,FALSE)</f>
        <v>0</v>
      </c>
      <c r="P3515" s="1">
        <f>VLOOKUP(A3515,'ADM Details FY17'!$A$3:$U$3515,21,FALSE)</f>
        <v>0</v>
      </c>
      <c r="Q3515" s="1">
        <f>VLOOKUP(A3515,'ADM Details FY17'!$A$3:$V$3515,22,FALSE)</f>
        <v>0</v>
      </c>
      <c r="R3515" s="1">
        <f>VLOOKUP(A3515,'ADM Details FY17'!$A$3:$W$3515,23,FALSE)</f>
        <v>0</v>
      </c>
      <c r="S3515" s="1">
        <f>VLOOKUP(A3515,'ADM Details FY17'!$A$3:$X$3515,24,FALSE)</f>
        <v>0</v>
      </c>
      <c r="T3515" s="1">
        <f>VLOOKUP(A3515,'ADM Details FY17'!$A$3:$Y$3515,25,FALSE)</f>
        <v>0</v>
      </c>
      <c r="U3515" s="1">
        <f>VLOOKUP(A3515,'ADM Details FY17'!$A$3:$AA$3515,27,FALSE)</f>
        <v>0</v>
      </c>
      <c r="V3515" s="1">
        <f>IFERROR(VLOOKUP(C3515,'eindex _tget pp '!$A$4:$E$615,5,FALSE),0)</f>
        <v>0</v>
      </c>
      <c r="W3515" s="31">
        <f>IFERROR(VLOOKUP(C3515,'eindex _tget pp '!$A$4:$F$615,6,FALSE),0)</f>
        <v>0</v>
      </c>
      <c r="X3515" s="4">
        <f>IFERROR(VLOOKUP(B3515,'eschools 16'!$A$2:$F$25,6,FALSE),1)</f>
        <v>1</v>
      </c>
      <c r="Y3515" s="1">
        <f t="shared" si="270"/>
        <v>0</v>
      </c>
      <c r="Z3515" s="1">
        <f t="shared" si="271"/>
        <v>0</v>
      </c>
      <c r="AA3515" s="31">
        <f>IFERROR(VLOOKUP(C3515,'eindex _tget pp '!$A$4:$G$615,7,FALSE),0)</f>
        <v>0</v>
      </c>
      <c r="AB3515" s="1">
        <f>VLOOKUP(A3515,'ADM Details FY17'!$A$3:$AB$3515,28,FALSE)</f>
        <v>0</v>
      </c>
      <c r="AC3515" s="1">
        <f t="shared" si="272"/>
        <v>0</v>
      </c>
      <c r="AD3515" s="1">
        <f t="shared" si="273"/>
        <v>0</v>
      </c>
      <c r="AE3515" s="1">
        <f t="shared" si="274"/>
        <v>0</v>
      </c>
    </row>
    <row r="3516" spans="1:31" x14ac:dyDescent="0.25">
      <c r="D3516" s="18">
        <v>117342.75</v>
      </c>
      <c r="E3516" s="18">
        <v>1251.5</v>
      </c>
      <c r="F3516" s="18">
        <v>12462.21</v>
      </c>
      <c r="G3516" s="18">
        <v>2050.52</v>
      </c>
      <c r="H3516" s="18">
        <v>87.02</v>
      </c>
      <c r="I3516" s="18">
        <v>456.55</v>
      </c>
      <c r="J3516" s="18">
        <v>1946.82</v>
      </c>
      <c r="K3516" s="18">
        <v>91851.67</v>
      </c>
      <c r="L3516" s="18">
        <v>858.23</v>
      </c>
      <c r="M3516" s="18">
        <v>3506.97</v>
      </c>
      <c r="N3516" s="18">
        <v>968.42</v>
      </c>
      <c r="O3516" s="18">
        <v>31576.63</v>
      </c>
      <c r="P3516" s="18">
        <v>208.48</v>
      </c>
      <c r="Q3516" s="18">
        <v>130.93</v>
      </c>
      <c r="R3516" s="18">
        <v>3025.67</v>
      </c>
      <c r="S3516" s="18">
        <v>26.45</v>
      </c>
      <c r="T3516" s="18">
        <v>416.69</v>
      </c>
      <c r="U3516" s="18">
        <v>89.92</v>
      </c>
    </row>
    <row r="3517" spans="1:31" x14ac:dyDescent="0.25"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Y3517" s="34"/>
    </row>
    <row r="3518" spans="1:31" x14ac:dyDescent="0.25"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</row>
    <row r="3519" spans="1:31" x14ac:dyDescent="0.25">
      <c r="Y3519" s="33"/>
    </row>
    <row r="3520" spans="1:31" x14ac:dyDescent="0.25">
      <c r="AB3520">
        <v>923.67579999999998</v>
      </c>
      <c r="AD3520" s="1"/>
    </row>
    <row r="3522" spans="28:28" x14ac:dyDescent="0.25">
      <c r="AB3522" s="34" t="e">
        <f>#REF!*AB3520</f>
        <v>#REF!</v>
      </c>
    </row>
  </sheetData>
  <autoFilter ref="B2:C3515"/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44"/>
  <sheetViews>
    <sheetView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K143" sqref="K143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4" width="9.140625" style="18"/>
    <col min="5" max="5" width="13.85546875" style="18" bestFit="1" customWidth="1"/>
    <col min="6" max="6" width="15.28515625" style="18" customWidth="1"/>
    <col min="7" max="7" width="13.85546875" style="18" bestFit="1" customWidth="1"/>
    <col min="8" max="9" width="12.7109375" style="18" bestFit="1" customWidth="1"/>
    <col min="10" max="10" width="11.7109375" style="18" customWidth="1"/>
    <col min="11" max="11" width="13" style="18" customWidth="1"/>
    <col min="12" max="12" width="14.140625" style="18" customWidth="1"/>
    <col min="13" max="13" width="15.140625" style="18" customWidth="1"/>
    <col min="14" max="14" width="14.85546875" style="18" customWidth="1"/>
    <col min="15" max="15" width="12.42578125" style="18" bestFit="1" customWidth="1"/>
    <col min="16" max="16" width="13.28515625" style="18" bestFit="1" customWidth="1"/>
    <col min="17" max="17" width="12.140625" style="18" customWidth="1"/>
    <col min="18" max="18" width="15.28515625" style="18" bestFit="1" customWidth="1"/>
    <col min="19" max="16384" width="9.140625" style="18"/>
  </cols>
  <sheetData>
    <row r="3" spans="1:18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  <c r="E3" s="67" t="s">
        <v>531</v>
      </c>
      <c r="F3" s="68" t="s">
        <v>599</v>
      </c>
      <c r="G3" s="69" t="s">
        <v>600</v>
      </c>
      <c r="H3" s="70" t="s">
        <v>533</v>
      </c>
      <c r="I3" s="67" t="s">
        <v>601</v>
      </c>
      <c r="J3" s="67" t="s">
        <v>540</v>
      </c>
      <c r="K3" s="67" t="s">
        <v>602</v>
      </c>
      <c r="L3" s="67" t="s">
        <v>603</v>
      </c>
      <c r="M3" s="67" t="s">
        <v>604</v>
      </c>
      <c r="N3" s="68" t="s">
        <v>605</v>
      </c>
      <c r="O3" s="67" t="s">
        <v>606</v>
      </c>
      <c r="P3" s="67" t="s">
        <v>596</v>
      </c>
      <c r="Q3" s="67" t="s">
        <v>608</v>
      </c>
      <c r="R3" s="67" t="s">
        <v>607</v>
      </c>
    </row>
    <row r="4" spans="1:18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VLOOKUP(A4,O_Grant!$A$4:$H$135,8,FALSE)</f>
        <v>474540</v>
      </c>
      <c r="F4" s="1">
        <f>VLOOKUP(A4,'Data Cal FY17'!$AF$4:$AY$382,20,FALSE)</f>
        <v>23465.42</v>
      </c>
      <c r="G4" s="1">
        <f>VLOOKUP(A4,'SE Aid'!$A$5:$Q$136,17,FALSE)</f>
        <v>67015.960000000006</v>
      </c>
      <c r="H4" s="1">
        <f>VLOOKUP(A4,'K-3 Literacy'!$A$4:$F$135,6,FALSE)</f>
        <v>0</v>
      </c>
      <c r="I4" s="1">
        <f>VLOOKUP(A4,'Data Cal FY17'!$AF$4:$AZ$383,21,FALSE)</f>
        <v>39569.96</v>
      </c>
      <c r="J4" s="1">
        <f>VLOOKUP(A4,LEP!$A$4:$K$135,11,FALSE)</f>
        <v>0</v>
      </c>
      <c r="K4" s="1">
        <f>VLOOKUP(A4,'C-Tech'!$A$4:$O$135,15,FALSE)</f>
        <v>0</v>
      </c>
      <c r="L4" s="1">
        <v>0</v>
      </c>
      <c r="M4" s="1">
        <f>SUM(E4:L4)</f>
        <v>604591.34</v>
      </c>
      <c r="N4" s="1">
        <f>VLOOKUP(A4,'FC&amp;Bonus'!$A$4:$J$135,10,FALSE)</f>
        <v>15818</v>
      </c>
      <c r="O4" s="1">
        <f>VLOOKUP(A4,'ESC deduction'!$A$4:$D$382,4,FALSE)</f>
        <v>0</v>
      </c>
      <c r="P4" s="1">
        <f>VLOOKUP(A4,'FC&amp;Bonus'!$A$4:$K$135,11,FALSE)</f>
        <v>1550.2500000000002</v>
      </c>
      <c r="Q4" s="1">
        <f>VLOOKUP(A4,'FC&amp;Bonus'!$A$4:$L$134,12,FALSE)</f>
        <v>0</v>
      </c>
      <c r="R4" s="1">
        <f>SUM(M4:Q4)</f>
        <v>621959.59</v>
      </c>
    </row>
    <row r="5" spans="1:18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VLOOKUP(A5,O_Grant!$A$4:$H$135,8,FALSE)</f>
        <v>2507160</v>
      </c>
      <c r="F5" s="1">
        <f>VLOOKUP(A5,'Data Cal FY17'!$AF$4:$AY$382,20,FALSE)</f>
        <v>112864.06</v>
      </c>
      <c r="G5" s="1">
        <f>VLOOKUP(A5,'SE Aid'!$A$5:$Q$136,17,FALSE)</f>
        <v>518540.32999999996</v>
      </c>
      <c r="H5" s="1">
        <f>VLOOKUP(A5,'K-3 Literacy'!$A$4:$F$135,6,FALSE)</f>
        <v>0</v>
      </c>
      <c r="I5" s="1">
        <f>VLOOKUP(A5,'Data Cal FY17'!$AF$4:$AZ$383,21,FALSE)</f>
        <v>92444.35</v>
      </c>
      <c r="J5" s="1">
        <f>VLOOKUP(A5,LEP!$A$4:$K$135,11,FALSE)</f>
        <v>0</v>
      </c>
      <c r="K5" s="1">
        <f>VLOOKUP(A5,'C-Tech'!$A$4:$O$135,15,FALSE)</f>
        <v>0</v>
      </c>
      <c r="L5" s="1">
        <v>0</v>
      </c>
      <c r="M5" s="1">
        <f t="shared" ref="M5:M68" si="0">SUM(E5:L5)</f>
        <v>3231008.74</v>
      </c>
      <c r="N5" s="1">
        <f>VLOOKUP(A5,'FC&amp;Bonus'!$A$4:$J$135,10,FALSE)</f>
        <v>83572</v>
      </c>
      <c r="O5" s="1">
        <f>VLOOKUP(A5,'ESC deduction'!$A$4:$D$382,4,FALSE)</f>
        <v>0</v>
      </c>
      <c r="P5" s="1">
        <f>VLOOKUP(A5,'FC&amp;Bonus'!$A$4:$K$135,11,FALSE)</f>
        <v>1526.3999999999999</v>
      </c>
      <c r="Q5" s="1">
        <f>VLOOKUP(A5,'FC&amp;Bonus'!$A$4:$L$134,12,FALSE)</f>
        <v>0</v>
      </c>
      <c r="R5" s="1">
        <f t="shared" ref="R5:R68" si="1">SUM(M5:Q5)</f>
        <v>3316107.14</v>
      </c>
    </row>
    <row r="6" spans="1:18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VLOOKUP(A6,O_Grant!$A$4:$H$135,8,FALSE)</f>
        <v>1291680</v>
      </c>
      <c r="F6" s="1">
        <f>VLOOKUP(A6,'Data Cal FY17'!$AF$4:$AY$382,20,FALSE)</f>
        <v>62697.91</v>
      </c>
      <c r="G6" s="1">
        <f>VLOOKUP(A6,'SE Aid'!$A$5:$Q$136,17,FALSE)</f>
        <v>207563.89</v>
      </c>
      <c r="H6" s="1">
        <f>VLOOKUP(A6,'K-3 Literacy'!$A$4:$F$135,6,FALSE)</f>
        <v>0</v>
      </c>
      <c r="I6" s="1">
        <f>VLOOKUP(A6,'Data Cal FY17'!$AF$4:$AZ$383,21,FALSE)</f>
        <v>88038.26</v>
      </c>
      <c r="J6" s="1">
        <f>VLOOKUP(A6,LEP!$A$4:$K$135,11,FALSE)</f>
        <v>556.64</v>
      </c>
      <c r="K6" s="1">
        <f>VLOOKUP(A6,'C-Tech'!$A$4:$O$135,15,FALSE)</f>
        <v>0</v>
      </c>
      <c r="L6" s="1">
        <v>0</v>
      </c>
      <c r="M6" s="1">
        <f t="shared" si="0"/>
        <v>1650536.6999999997</v>
      </c>
      <c r="N6" s="1">
        <f>VLOOKUP(A6,'FC&amp;Bonus'!$A$4:$J$135,10,FALSE)</f>
        <v>43056</v>
      </c>
      <c r="O6" s="1">
        <f>VLOOKUP(A6,'ESC deduction'!$A$4:$D$382,4,FALSE)</f>
        <v>0</v>
      </c>
      <c r="P6" s="1">
        <f>VLOOKUP(A6,'FC&amp;Bonus'!$A$4:$K$135,11,FALSE)</f>
        <v>7212.1500000000005</v>
      </c>
      <c r="Q6" s="1">
        <f>VLOOKUP(A6,'FC&amp;Bonus'!$A$4:$L$134,12,FALSE)</f>
        <v>0</v>
      </c>
      <c r="R6" s="1">
        <f t="shared" si="1"/>
        <v>1700804.8499999996</v>
      </c>
    </row>
    <row r="7" spans="1:18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VLOOKUP(A7,O_Grant!$A$4:$H$135,8,FALSE)</f>
        <v>4383240</v>
      </c>
      <c r="F7" s="1">
        <f>VLOOKUP(A7,'Data Cal FY17'!$AF$4:$AY$382,20,FALSE)</f>
        <v>193426.12999999998</v>
      </c>
      <c r="G7" s="1">
        <f>VLOOKUP(A7,'SE Aid'!$A$5:$Q$136,17,FALSE)</f>
        <v>0</v>
      </c>
      <c r="H7" s="1">
        <f>VLOOKUP(A7,'K-3 Literacy'!$A$4:$F$135,6,FALSE)</f>
        <v>106483.2</v>
      </c>
      <c r="I7" s="1">
        <f>VLOOKUP(A7,'Data Cal FY17'!$AF$4:$AZ$383,21,FALSE)</f>
        <v>388001.17</v>
      </c>
      <c r="J7" s="1">
        <f>VLOOKUP(A7,LEP!$A$4:$K$135,11,FALSE)</f>
        <v>0</v>
      </c>
      <c r="K7" s="1">
        <f>VLOOKUP(A7,'C-Tech'!$A$4:$O$135,15,FALSE)</f>
        <v>0</v>
      </c>
      <c r="L7" s="1">
        <v>0</v>
      </c>
      <c r="M7" s="1">
        <f t="shared" si="0"/>
        <v>5071150.5</v>
      </c>
      <c r="N7" s="1">
        <f>VLOOKUP(A7,'FC&amp;Bonus'!$A$4:$J$135,10,FALSE)</f>
        <v>146108</v>
      </c>
      <c r="O7" s="1">
        <f>VLOOKUP(A7,'ESC deduction'!$A$4:$D$382,4,FALSE)</f>
        <v>0</v>
      </c>
      <c r="P7" s="1">
        <f>VLOOKUP(A7,'FC&amp;Bonus'!$A$4:$K$135,11,FALSE)</f>
        <v>0</v>
      </c>
      <c r="Q7" s="1">
        <f>VLOOKUP(A7,'FC&amp;Bonus'!$A$4:$L$134,12,FALSE)</f>
        <v>32868</v>
      </c>
      <c r="R7" s="1">
        <f t="shared" si="1"/>
        <v>5250126.5</v>
      </c>
    </row>
    <row r="8" spans="1:18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VLOOKUP(A8,O_Grant!$A$4:$H$135,8,FALSE)</f>
        <v>2506140</v>
      </c>
      <c r="F8" s="1">
        <f>VLOOKUP(A8,'Data Cal FY17'!$AF$4:$AY$382,20,FALSE)</f>
        <v>21703.489999999998</v>
      </c>
      <c r="G8" s="1">
        <f>VLOOKUP(A8,'SE Aid'!$A$5:$Q$136,17,FALSE)</f>
        <v>0</v>
      </c>
      <c r="H8" s="1">
        <f>VLOOKUP(A8,'K-3 Literacy'!$A$4:$F$135,6,FALSE)</f>
        <v>71884.800000000003</v>
      </c>
      <c r="I8" s="1">
        <f>VLOOKUP(A8,'Data Cal FY17'!$AF$4:$AZ$383,21,FALSE)</f>
        <v>149925.72</v>
      </c>
      <c r="J8" s="1">
        <f>VLOOKUP(A8,LEP!$A$4:$K$135,11,FALSE)</f>
        <v>0</v>
      </c>
      <c r="K8" s="1">
        <f>VLOOKUP(A8,'C-Tech'!$A$4:$O$135,15,FALSE)</f>
        <v>0</v>
      </c>
      <c r="L8" s="1">
        <v>0</v>
      </c>
      <c r="M8" s="1">
        <f t="shared" si="0"/>
        <v>2749654.0100000002</v>
      </c>
      <c r="N8" s="1">
        <f>VLOOKUP(A8,'FC&amp;Bonus'!$A$4:$J$135,10,FALSE)</f>
        <v>83538</v>
      </c>
      <c r="O8" s="1">
        <f>VLOOKUP(A8,'ESC deduction'!$A$4:$D$382,4,FALSE)</f>
        <v>0</v>
      </c>
      <c r="P8" s="1">
        <f>VLOOKUP(A8,'FC&amp;Bonus'!$A$4:$K$135,11,FALSE)</f>
        <v>0</v>
      </c>
      <c r="Q8" s="1">
        <f>VLOOKUP(A8,'FC&amp;Bonus'!$A$4:$L$134,12,FALSE)</f>
        <v>9907.2000000000007</v>
      </c>
      <c r="R8" s="1">
        <f t="shared" si="1"/>
        <v>2843099.2100000004</v>
      </c>
    </row>
    <row r="9" spans="1:18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VLOOKUP(A9,O_Grant!$A$4:$H$135,8,FALSE)</f>
        <v>2519100</v>
      </c>
      <c r="F9" s="1">
        <f>VLOOKUP(A9,'Data Cal FY17'!$AF$4:$AY$382,20,FALSE)</f>
        <v>0</v>
      </c>
      <c r="G9" s="1">
        <f>VLOOKUP(A9,'SE Aid'!$A$5:$Q$136,17,FALSE)</f>
        <v>382693.38999999996</v>
      </c>
      <c r="H9" s="1">
        <f>VLOOKUP(A9,'K-3 Literacy'!$A$4:$F$135,6,FALSE)</f>
        <v>0</v>
      </c>
      <c r="I9" s="1">
        <f>VLOOKUP(A9,'Data Cal FY17'!$AF$4:$AZ$383,21,FALSE)</f>
        <v>0</v>
      </c>
      <c r="J9" s="1">
        <f>VLOOKUP(A9,LEP!$A$4:$K$135,11,FALSE)</f>
        <v>0</v>
      </c>
      <c r="K9" s="1">
        <f>VLOOKUP(A9,'C-Tech'!$A$4:$O$135,15,FALSE)</f>
        <v>0</v>
      </c>
      <c r="L9" s="1">
        <v>0</v>
      </c>
      <c r="M9" s="1">
        <f t="shared" si="0"/>
        <v>2901793.39</v>
      </c>
      <c r="N9" s="1">
        <f>VLOOKUP(A9,'FC&amp;Bonus'!$A$4:$J$135,10,FALSE)</f>
        <v>10496.25</v>
      </c>
      <c r="O9" s="1">
        <f>VLOOKUP(A9,'ESC deduction'!$A$4:$D$382,4,FALSE)</f>
        <v>0</v>
      </c>
      <c r="P9" s="1">
        <f>VLOOKUP(A9,'FC&amp;Bonus'!$A$4:$K$135,11,FALSE)</f>
        <v>12640.5</v>
      </c>
      <c r="Q9" s="1">
        <f>VLOOKUP(A9,'FC&amp;Bonus'!$A$4:$L$134,12,FALSE)</f>
        <v>0</v>
      </c>
      <c r="R9" s="1">
        <f t="shared" si="1"/>
        <v>2924930.14</v>
      </c>
    </row>
    <row r="10" spans="1:18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VLOOKUP(A10,O_Grant!$A$4:$H$135,8,FALSE)</f>
        <v>178440</v>
      </c>
      <c r="F10" s="1">
        <f>VLOOKUP(A10,'Data Cal FY17'!$AF$4:$AY$382,20,FALSE)</f>
        <v>12138.51</v>
      </c>
      <c r="G10" s="1">
        <f>VLOOKUP(A10,'SE Aid'!$A$5:$Q$136,17,FALSE)</f>
        <v>13436.37</v>
      </c>
      <c r="H10" s="1">
        <f>VLOOKUP(A10,'K-3 Literacy'!$A$4:$F$135,6,FALSE)</f>
        <v>0</v>
      </c>
      <c r="I10" s="1">
        <f>VLOOKUP(A10,'Data Cal FY17'!$AF$4:$AZ$383,21,FALSE)</f>
        <v>11781.05</v>
      </c>
      <c r="J10" s="1">
        <f>VLOOKUP(A10,LEP!$A$4:$K$135,11,FALSE)</f>
        <v>0</v>
      </c>
      <c r="K10" s="1">
        <f>VLOOKUP(A10,'C-Tech'!$A$4:$O$135,15,FALSE)</f>
        <v>2315.5500000000002</v>
      </c>
      <c r="L10" s="1">
        <v>0</v>
      </c>
      <c r="M10" s="1">
        <f t="shared" si="0"/>
        <v>218111.47999999998</v>
      </c>
      <c r="N10" s="1">
        <f>VLOOKUP(A10,'FC&amp;Bonus'!$A$4:$J$135,10,FALSE)</f>
        <v>5948</v>
      </c>
      <c r="O10" s="1">
        <f>VLOOKUP(A10,'ESC deduction'!$A$4:$D$382,4,FALSE)</f>
        <v>0</v>
      </c>
      <c r="P10" s="1">
        <f>VLOOKUP(A10,'FC&amp;Bonus'!$A$4:$K$135,11,FALSE)</f>
        <v>23.849999999999998</v>
      </c>
      <c r="Q10" s="1">
        <f>VLOOKUP(A10,'FC&amp;Bonus'!$A$4:$L$134,12,FALSE)</f>
        <v>0</v>
      </c>
      <c r="R10" s="1">
        <f t="shared" si="1"/>
        <v>224083.33</v>
      </c>
    </row>
    <row r="11" spans="1:18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VLOOKUP(A11,O_Grant!$A$4:$H$135,8,FALSE)</f>
        <v>1917540</v>
      </c>
      <c r="F11" s="1">
        <f>VLOOKUP(A11,'Data Cal FY17'!$AF$4:$AY$382,20,FALSE)</f>
        <v>81250.69</v>
      </c>
      <c r="G11" s="1">
        <f>VLOOKUP(A11,'SE Aid'!$A$5:$Q$136,17,FALSE)</f>
        <v>608528.97</v>
      </c>
      <c r="H11" s="1">
        <f>VLOOKUP(A11,'K-3 Literacy'!$A$4:$F$135,6,FALSE)</f>
        <v>45168</v>
      </c>
      <c r="I11" s="1">
        <f>VLOOKUP(A11,'Data Cal FY17'!$AF$4:$AZ$383,21,FALSE)</f>
        <v>69118.55</v>
      </c>
      <c r="J11" s="1">
        <f>VLOOKUP(A11,LEP!$A$4:$K$135,11,FALSE)</f>
        <v>0</v>
      </c>
      <c r="K11" s="1">
        <f>VLOOKUP(A11,'C-Tech'!$A$4:$O$135,15,FALSE)</f>
        <v>0</v>
      </c>
      <c r="L11" s="1">
        <v>0</v>
      </c>
      <c r="M11" s="1">
        <f t="shared" si="0"/>
        <v>2721606.21</v>
      </c>
      <c r="N11" s="1">
        <f>VLOOKUP(A11,'FC&amp;Bonus'!$A$4:$J$135,10,FALSE)</f>
        <v>63917.999999999993</v>
      </c>
      <c r="O11" s="1">
        <f>VLOOKUP(A11,'ESC deduction'!$A$4:$D$382,4,FALSE)</f>
        <v>0</v>
      </c>
      <c r="P11" s="1">
        <f>VLOOKUP(A11,'FC&amp;Bonus'!$A$4:$K$135,11,FALSE)</f>
        <v>1406.25</v>
      </c>
      <c r="Q11" s="1">
        <f>VLOOKUP(A11,'FC&amp;Bonus'!$A$4:$L$134,12,FALSE)</f>
        <v>13494.6</v>
      </c>
      <c r="R11" s="1">
        <f t="shared" si="1"/>
        <v>2800425.06</v>
      </c>
    </row>
    <row r="12" spans="1:18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VLOOKUP(A12,O_Grant!$A$4:$H$135,8,FALSE)</f>
        <v>19668960</v>
      </c>
      <c r="F12" s="1">
        <f>VLOOKUP(A12,'Data Cal FY17'!$AF$4:$AY$382,20,FALSE)</f>
        <v>0</v>
      </c>
      <c r="G12" s="1">
        <f>VLOOKUP(A12,'SE Aid'!$A$5:$Q$136,17,FALSE)</f>
        <v>3112957.88</v>
      </c>
      <c r="H12" s="1">
        <f>VLOOKUP(A12,'K-3 Literacy'!$A$4:$F$135,6,FALSE)</f>
        <v>0</v>
      </c>
      <c r="I12" s="1">
        <f>VLOOKUP(A12,'Data Cal FY17'!$AF$4:$AZ$383,21,FALSE)</f>
        <v>0</v>
      </c>
      <c r="J12" s="1">
        <f>VLOOKUP(A12,LEP!$A$4:$K$135,11,FALSE)</f>
        <v>0</v>
      </c>
      <c r="K12" s="1">
        <f>VLOOKUP(A12,'C-Tech'!$A$4:$O$135,15,FALSE)</f>
        <v>290438.63000000018</v>
      </c>
      <c r="L12" s="1">
        <v>0</v>
      </c>
      <c r="M12" s="1">
        <f t="shared" si="0"/>
        <v>23072356.509999998</v>
      </c>
      <c r="N12" s="1">
        <f>VLOOKUP(A12,'FC&amp;Bonus'!$A$4:$J$135,10,FALSE)</f>
        <v>81954</v>
      </c>
      <c r="O12" s="1">
        <f>VLOOKUP(A12,'ESC deduction'!$A$4:$D$382,4,FALSE)</f>
        <v>0</v>
      </c>
      <c r="P12" s="1">
        <f>VLOOKUP(A12,'FC&amp;Bonus'!$A$4:$K$135,11,FALSE)</f>
        <v>62551.799999999988</v>
      </c>
      <c r="Q12" s="1">
        <f>VLOOKUP(A12,'FC&amp;Bonus'!$A$4:$L$134,12,FALSE)</f>
        <v>48127.5</v>
      </c>
      <c r="R12" s="1">
        <f t="shared" si="1"/>
        <v>23264989.809999999</v>
      </c>
    </row>
    <row r="13" spans="1:18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VLOOKUP(A13,O_Grant!$A$4:$H$135,8,FALSE)</f>
        <v>3897180</v>
      </c>
      <c r="F13" s="1">
        <f>VLOOKUP(A13,'Data Cal FY17'!$AF$4:$AY$382,20,FALSE)</f>
        <v>0</v>
      </c>
      <c r="G13" s="1">
        <f>VLOOKUP(A13,'SE Aid'!$A$5:$Q$136,17,FALSE)</f>
        <v>225219.38999999998</v>
      </c>
      <c r="H13" s="1">
        <f>VLOOKUP(A13,'K-3 Literacy'!$A$4:$F$135,6,FALSE)</f>
        <v>0</v>
      </c>
      <c r="I13" s="1">
        <f>VLOOKUP(A13,'Data Cal FY17'!$AF$4:$AZ$383,21,FALSE)</f>
        <v>0</v>
      </c>
      <c r="J13" s="1">
        <f>VLOOKUP(A13,LEP!$A$4:$K$135,11,FALSE)</f>
        <v>0</v>
      </c>
      <c r="K13" s="1">
        <f>VLOOKUP(A13,'C-Tech'!$A$4:$O$135,15,FALSE)</f>
        <v>0</v>
      </c>
      <c r="L13" s="1">
        <v>0</v>
      </c>
      <c r="M13" s="1">
        <f t="shared" si="0"/>
        <v>4122399.39</v>
      </c>
      <c r="N13" s="1">
        <f>VLOOKUP(A13,'FC&amp;Bonus'!$A$4:$J$135,10,FALSE)</f>
        <v>16238.25</v>
      </c>
      <c r="O13" s="1">
        <f>VLOOKUP(A13,'ESC deduction'!$A$4:$D$382,4,FALSE)</f>
        <v>0</v>
      </c>
      <c r="P13" s="1">
        <f>VLOOKUP(A13,'FC&amp;Bonus'!$A$4:$K$135,11,FALSE)</f>
        <v>8413.2000000000007</v>
      </c>
      <c r="Q13" s="1">
        <f>VLOOKUP(A13,'FC&amp;Bonus'!$A$4:$L$134,12,FALSE)</f>
        <v>0</v>
      </c>
      <c r="R13" s="1">
        <f t="shared" si="1"/>
        <v>4147050.8400000003</v>
      </c>
    </row>
    <row r="14" spans="1:18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VLOOKUP(A14,O_Grant!$A$4:$H$135,8,FALSE)</f>
        <v>2688660</v>
      </c>
      <c r="F14" s="1">
        <f>VLOOKUP(A14,'Data Cal FY17'!$AF$4:$AY$382,20,FALSE)</f>
        <v>0</v>
      </c>
      <c r="G14" s="1">
        <f>VLOOKUP(A14,'SE Aid'!$A$5:$Q$136,17,FALSE)</f>
        <v>785408.46000000008</v>
      </c>
      <c r="H14" s="1">
        <f>VLOOKUP(A14,'K-3 Literacy'!$A$4:$F$135,6,FALSE)</f>
        <v>0</v>
      </c>
      <c r="I14" s="1">
        <f>VLOOKUP(A14,'Data Cal FY17'!$AF$4:$AZ$383,21,FALSE)</f>
        <v>0</v>
      </c>
      <c r="J14" s="1">
        <f>VLOOKUP(A14,LEP!$A$4:$K$135,11,FALSE)</f>
        <v>0</v>
      </c>
      <c r="K14" s="1">
        <f>VLOOKUP(A14,'C-Tech'!$A$4:$O$135,15,FALSE)</f>
        <v>0</v>
      </c>
      <c r="L14" s="1">
        <v>0</v>
      </c>
      <c r="M14" s="1">
        <f t="shared" si="0"/>
        <v>3474068.46</v>
      </c>
      <c r="N14" s="1">
        <f>VLOOKUP(A14,'FC&amp;Bonus'!$A$4:$J$135,10,FALSE)</f>
        <v>11202.75</v>
      </c>
      <c r="O14" s="1">
        <f>VLOOKUP(A14,'ESC deduction'!$A$4:$D$382,4,FALSE)</f>
        <v>0</v>
      </c>
      <c r="P14" s="1">
        <f>VLOOKUP(A14,'FC&amp;Bonus'!$A$4:$K$135,11,FALSE)</f>
        <v>11182.499999999998</v>
      </c>
      <c r="Q14" s="1">
        <f>VLOOKUP(A14,'FC&amp;Bonus'!$A$4:$L$134,12,FALSE)</f>
        <v>0</v>
      </c>
      <c r="R14" s="1">
        <f t="shared" si="1"/>
        <v>3496453.71</v>
      </c>
    </row>
    <row r="15" spans="1:18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VLOOKUP(A15,O_Grant!$A$4:$H$135,8,FALSE)</f>
        <v>278520</v>
      </c>
      <c r="F15" s="1">
        <f>VLOOKUP(A15,'Data Cal FY17'!$AF$4:$AY$382,20,FALSE)</f>
        <v>0</v>
      </c>
      <c r="G15" s="1">
        <f>VLOOKUP(A15,'SE Aid'!$A$5:$Q$136,17,FALSE)</f>
        <v>68934.049999999988</v>
      </c>
      <c r="H15" s="1">
        <f>VLOOKUP(A15,'K-3 Literacy'!$A$4:$F$135,6,FALSE)</f>
        <v>0</v>
      </c>
      <c r="I15" s="1">
        <f>VLOOKUP(A15,'Data Cal FY17'!$AF$4:$AZ$383,21,FALSE)</f>
        <v>0</v>
      </c>
      <c r="J15" s="1">
        <f>VLOOKUP(A15,LEP!$A$4:$K$135,11,FALSE)</f>
        <v>0</v>
      </c>
      <c r="K15" s="1">
        <f>VLOOKUP(A15,'C-Tech'!$A$4:$O$135,15,FALSE)</f>
        <v>0</v>
      </c>
      <c r="L15" s="1">
        <v>0</v>
      </c>
      <c r="M15" s="1">
        <f t="shared" si="0"/>
        <v>347454.05</v>
      </c>
      <c r="N15" s="1">
        <f>VLOOKUP(A15,'FC&amp;Bonus'!$A$4:$J$135,10,FALSE)</f>
        <v>1160.5</v>
      </c>
      <c r="O15" s="1">
        <f>VLOOKUP(A15,'ESC deduction'!$A$4:$D$382,4,FALSE)</f>
        <v>0</v>
      </c>
      <c r="P15" s="1">
        <f>VLOOKUP(A15,'FC&amp;Bonus'!$A$4:$K$135,11,FALSE)</f>
        <v>3939.75</v>
      </c>
      <c r="Q15" s="1">
        <f>VLOOKUP(A15,'FC&amp;Bonus'!$A$4:$L$134,12,FALSE)</f>
        <v>0</v>
      </c>
      <c r="R15" s="1">
        <f t="shared" si="1"/>
        <v>352554.3</v>
      </c>
    </row>
    <row r="16" spans="1:18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VLOOKUP(A16,O_Grant!$A$4:$H$135,8,FALSE)</f>
        <v>276480</v>
      </c>
      <c r="F16" s="1">
        <f>VLOOKUP(A16,'Data Cal FY17'!$AF$4:$AY$382,20,FALSE)</f>
        <v>6386.79</v>
      </c>
      <c r="G16" s="1">
        <f>VLOOKUP(A16,'SE Aid'!$A$5:$Q$136,17,FALSE)</f>
        <v>294805.38</v>
      </c>
      <c r="H16" s="1">
        <f>VLOOKUP(A16,'K-3 Literacy'!$A$4:$F$135,6,FALSE)</f>
        <v>7424</v>
      </c>
      <c r="I16" s="1">
        <f>VLOOKUP(A16,'Data Cal FY17'!$AF$4:$AZ$383,21,FALSE)</f>
        <v>39271.129999999997</v>
      </c>
      <c r="J16" s="1">
        <f>VLOOKUP(A16,LEP!$A$4:$K$135,11,FALSE)</f>
        <v>0</v>
      </c>
      <c r="K16" s="1">
        <f>VLOOKUP(A16,'C-Tech'!$A$4:$O$135,15,FALSE)</f>
        <v>0</v>
      </c>
      <c r="L16" s="1">
        <v>0</v>
      </c>
      <c r="M16" s="1">
        <f t="shared" si="0"/>
        <v>624367.29999999993</v>
      </c>
      <c r="N16" s="1">
        <f>VLOOKUP(A16,'FC&amp;Bonus'!$A$4:$J$135,10,FALSE)</f>
        <v>9216</v>
      </c>
      <c r="O16" s="1">
        <f>VLOOKUP(A16,'ESC deduction'!$A$4:$D$382,4,FALSE)</f>
        <v>0</v>
      </c>
      <c r="P16" s="1">
        <f>VLOOKUP(A16,'FC&amp;Bonus'!$A$4:$K$135,11,FALSE)</f>
        <v>0</v>
      </c>
      <c r="Q16" s="1">
        <f>VLOOKUP(A16,'FC&amp;Bonus'!$A$4:$L$134,12,FALSE)</f>
        <v>2252.25</v>
      </c>
      <c r="R16" s="1">
        <f t="shared" si="1"/>
        <v>635835.54999999993</v>
      </c>
    </row>
    <row r="17" spans="1:18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VLOOKUP(A17,O_Grant!$A$4:$H$135,8,FALSE)</f>
        <v>807720</v>
      </c>
      <c r="F17" s="1">
        <f>VLOOKUP(A17,'Data Cal FY17'!$AF$4:$AY$382,20,FALSE)</f>
        <v>42785.26</v>
      </c>
      <c r="G17" s="1">
        <f>VLOOKUP(A17,'SE Aid'!$A$5:$Q$136,17,FALSE)</f>
        <v>884520.21</v>
      </c>
      <c r="H17" s="1">
        <f>VLOOKUP(A17,'K-3 Literacy'!$A$4:$F$135,6,FALSE)</f>
        <v>14364.8</v>
      </c>
      <c r="I17" s="1">
        <f>VLOOKUP(A17,'Data Cal FY17'!$AF$4:$AZ$383,21,FALSE)</f>
        <v>101501.18000000002</v>
      </c>
      <c r="J17" s="1">
        <f>VLOOKUP(A17,LEP!$A$4:$K$135,11,FALSE)</f>
        <v>0</v>
      </c>
      <c r="K17" s="1">
        <f>VLOOKUP(A17,'C-Tech'!$A$4:$O$135,15,FALSE)</f>
        <v>0</v>
      </c>
      <c r="L17" s="1">
        <v>0</v>
      </c>
      <c r="M17" s="1">
        <f t="shared" si="0"/>
        <v>1850891.45</v>
      </c>
      <c r="N17" s="1">
        <f>VLOOKUP(A17,'FC&amp;Bonus'!$A$4:$J$135,10,FALSE)</f>
        <v>26924</v>
      </c>
      <c r="O17" s="1">
        <f>VLOOKUP(A17,'ESC deduction'!$A$4:$D$382,4,FALSE)</f>
        <v>0</v>
      </c>
      <c r="P17" s="1">
        <f>VLOOKUP(A17,'FC&amp;Bonus'!$A$4:$K$135,11,FALSE)</f>
        <v>0</v>
      </c>
      <c r="Q17" s="1">
        <f>VLOOKUP(A17,'FC&amp;Bonus'!$A$4:$L$134,12,FALSE)</f>
        <v>4053.6</v>
      </c>
      <c r="R17" s="1">
        <f t="shared" si="1"/>
        <v>1881869.05</v>
      </c>
    </row>
    <row r="18" spans="1:18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VLOOKUP(A18,O_Grant!$A$4:$H$135,8,FALSE)</f>
        <v>373920</v>
      </c>
      <c r="F18" s="1">
        <f>VLOOKUP(A18,'Data Cal FY17'!$AF$4:$AY$382,20,FALSE)</f>
        <v>13809.74</v>
      </c>
      <c r="G18" s="1">
        <f>VLOOKUP(A18,'SE Aid'!$A$5:$Q$136,17,FALSE)</f>
        <v>721692.69000000006</v>
      </c>
      <c r="H18" s="1">
        <f>VLOOKUP(A18,'K-3 Literacy'!$A$4:$F$135,6,FALSE)</f>
        <v>0</v>
      </c>
      <c r="I18" s="1">
        <f>VLOOKUP(A18,'Data Cal FY17'!$AF$4:$AZ$383,21,FALSE)</f>
        <v>45403.39</v>
      </c>
      <c r="J18" s="1">
        <f>VLOOKUP(A18,LEP!$A$4:$K$135,11,FALSE)</f>
        <v>0</v>
      </c>
      <c r="K18" s="1">
        <f>VLOOKUP(A18,'C-Tech'!$A$4:$O$135,15,FALSE)</f>
        <v>12600.900000000001</v>
      </c>
      <c r="L18" s="1">
        <v>0</v>
      </c>
      <c r="M18" s="1">
        <f t="shared" si="0"/>
        <v>1167426.72</v>
      </c>
      <c r="N18" s="1">
        <f>VLOOKUP(A18,'FC&amp;Bonus'!$A$4:$J$135,10,FALSE)</f>
        <v>12464</v>
      </c>
      <c r="O18" s="1">
        <f>VLOOKUP(A18,'ESC deduction'!$A$4:$D$382,4,FALSE)</f>
        <v>0</v>
      </c>
      <c r="P18" s="1">
        <f>VLOOKUP(A18,'FC&amp;Bonus'!$A$4:$K$135,11,FALSE)</f>
        <v>2003.3999999999999</v>
      </c>
      <c r="Q18" s="1">
        <f>VLOOKUP(A18,'FC&amp;Bonus'!$A$4:$L$134,12,FALSE)</f>
        <v>0</v>
      </c>
      <c r="R18" s="1">
        <f t="shared" si="1"/>
        <v>1181894.1199999999</v>
      </c>
    </row>
    <row r="19" spans="1:18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VLOOKUP(A19,O_Grant!$A$4:$H$135,8,FALSE)</f>
        <v>624960</v>
      </c>
      <c r="F19" s="1">
        <f>VLOOKUP(A19,'Data Cal FY17'!$AF$4:$AY$382,20,FALSE)</f>
        <v>30210.689999999995</v>
      </c>
      <c r="G19" s="1">
        <f>VLOOKUP(A19,'SE Aid'!$A$5:$Q$136,17,FALSE)</f>
        <v>849897.0199999999</v>
      </c>
      <c r="H19" s="1">
        <f>VLOOKUP(A19,'K-3 Literacy'!$A$4:$F$135,6,FALSE)</f>
        <v>0</v>
      </c>
      <c r="I19" s="1">
        <f>VLOOKUP(A19,'Data Cal FY17'!$AF$4:$AZ$383,21,FALSE)</f>
        <v>55852.939999999988</v>
      </c>
      <c r="J19" s="1">
        <f>VLOOKUP(A19,LEP!$A$4:$K$135,11,FALSE)</f>
        <v>0</v>
      </c>
      <c r="K19" s="1">
        <f>VLOOKUP(A19,'C-Tech'!$A$4:$O$135,15,FALSE)</f>
        <v>0</v>
      </c>
      <c r="L19" s="1">
        <v>0</v>
      </c>
      <c r="M19" s="1">
        <f t="shared" si="0"/>
        <v>1560920.65</v>
      </c>
      <c r="N19" s="1">
        <f>VLOOKUP(A19,'FC&amp;Bonus'!$A$4:$J$135,10,FALSE)</f>
        <v>20832</v>
      </c>
      <c r="O19" s="1">
        <f>VLOOKUP(A19,'ESC deduction'!$A$4:$D$382,4,FALSE)</f>
        <v>0</v>
      </c>
      <c r="P19" s="1">
        <f>VLOOKUP(A19,'FC&amp;Bonus'!$A$4:$K$135,11,FALSE)</f>
        <v>2280.1499999999996</v>
      </c>
      <c r="Q19" s="1">
        <f>VLOOKUP(A19,'FC&amp;Bonus'!$A$4:$L$134,12,FALSE)</f>
        <v>0</v>
      </c>
      <c r="R19" s="1">
        <f t="shared" si="1"/>
        <v>1584032.7999999998</v>
      </c>
    </row>
    <row r="20" spans="1:18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VLOOKUP(A20,O_Grant!$A$4:$H$135,8,FALSE)</f>
        <v>480120</v>
      </c>
      <c r="F20" s="1">
        <f>VLOOKUP(A20,'Data Cal FY17'!$AF$4:$AY$382,20,FALSE)</f>
        <v>29614.530000000002</v>
      </c>
      <c r="G20" s="1">
        <f>VLOOKUP(A20,'SE Aid'!$A$5:$Q$136,17,FALSE)</f>
        <v>882771.62999999989</v>
      </c>
      <c r="H20" s="1">
        <f>VLOOKUP(A20,'K-3 Literacy'!$A$4:$F$135,6,FALSE)</f>
        <v>0</v>
      </c>
      <c r="I20" s="1">
        <f>VLOOKUP(A20,'Data Cal FY17'!$AF$4:$AZ$383,21,FALSE)</f>
        <v>51544.229999999996</v>
      </c>
      <c r="J20" s="1">
        <f>VLOOKUP(A20,LEP!$A$4:$K$135,11,FALSE)</f>
        <v>0</v>
      </c>
      <c r="K20" s="1">
        <f>VLOOKUP(A20,'C-Tech'!$A$4:$O$135,15,FALSE)</f>
        <v>0</v>
      </c>
      <c r="L20" s="1">
        <v>0</v>
      </c>
      <c r="M20" s="1">
        <f t="shared" si="0"/>
        <v>1444050.39</v>
      </c>
      <c r="N20" s="1">
        <f>VLOOKUP(A20,'FC&amp;Bonus'!$A$4:$J$135,10,FALSE)</f>
        <v>16004</v>
      </c>
      <c r="O20" s="1">
        <f>VLOOKUP(A20,'ESC deduction'!$A$4:$D$382,4,FALSE)</f>
        <v>0</v>
      </c>
      <c r="P20" s="1">
        <f>VLOOKUP(A20,'FC&amp;Bonus'!$A$4:$K$135,11,FALSE)</f>
        <v>3812.3999999999996</v>
      </c>
      <c r="Q20" s="1">
        <f>VLOOKUP(A20,'FC&amp;Bonus'!$A$4:$L$134,12,FALSE)</f>
        <v>0</v>
      </c>
      <c r="R20" s="1">
        <f t="shared" si="1"/>
        <v>1463866.7899999998</v>
      </c>
    </row>
    <row r="21" spans="1:18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VLOOKUP(A21,O_Grant!$A$4:$H$135,8,FALSE)</f>
        <v>1157280</v>
      </c>
      <c r="F21" s="1">
        <f>VLOOKUP(A21,'Data Cal FY17'!$AF$4:$AY$382,20,FALSE)</f>
        <v>29530.609999999993</v>
      </c>
      <c r="G21" s="1">
        <f>VLOOKUP(A21,'SE Aid'!$A$5:$Q$136,17,FALSE)</f>
        <v>2044193.6</v>
      </c>
      <c r="H21" s="1">
        <f>VLOOKUP(A21,'K-3 Literacy'!$A$4:$F$135,6,FALSE)</f>
        <v>14262.4</v>
      </c>
      <c r="I21" s="1">
        <f>VLOOKUP(A21,'Data Cal FY17'!$AF$4:$AZ$383,21,FALSE)</f>
        <v>103205.30999999998</v>
      </c>
      <c r="J21" s="1">
        <f>VLOOKUP(A21,LEP!$A$4:$K$135,11,FALSE)</f>
        <v>0</v>
      </c>
      <c r="K21" s="1">
        <f>VLOOKUP(A21,'C-Tech'!$A$4:$O$135,15,FALSE)</f>
        <v>0</v>
      </c>
      <c r="L21" s="1">
        <v>0</v>
      </c>
      <c r="M21" s="1">
        <f t="shared" si="0"/>
        <v>3348471.92</v>
      </c>
      <c r="N21" s="1">
        <f>VLOOKUP(A21,'FC&amp;Bonus'!$A$4:$J$135,10,FALSE)</f>
        <v>38576</v>
      </c>
      <c r="O21" s="1">
        <f>VLOOKUP(A21,'ESC deduction'!$A$4:$D$382,4,FALSE)</f>
        <v>0</v>
      </c>
      <c r="P21" s="1">
        <f>VLOOKUP(A21,'FC&amp;Bonus'!$A$4:$K$135,11,FALSE)</f>
        <v>1822.4999999999998</v>
      </c>
      <c r="Q21" s="1">
        <f>VLOOKUP(A21,'FC&amp;Bonus'!$A$4:$L$134,12,FALSE)</f>
        <v>2700</v>
      </c>
      <c r="R21" s="1">
        <f t="shared" si="1"/>
        <v>3391570.42</v>
      </c>
    </row>
    <row r="22" spans="1:18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VLOOKUP(A22,O_Grant!$A$4:$H$135,8,FALSE)</f>
        <v>1407420</v>
      </c>
      <c r="F22" s="1">
        <f>VLOOKUP(A22,'Data Cal FY17'!$AF$4:$AY$382,20,FALSE)</f>
        <v>81300.409999999989</v>
      </c>
      <c r="G22" s="1">
        <f>VLOOKUP(A22,'SE Aid'!$A$5:$Q$136,17,FALSE)</f>
        <v>2100509.2599999998</v>
      </c>
      <c r="H22" s="1">
        <f>VLOOKUP(A22,'K-3 Literacy'!$A$4:$F$135,6,FALSE)</f>
        <v>0</v>
      </c>
      <c r="I22" s="1">
        <f>VLOOKUP(A22,'Data Cal FY17'!$AF$4:$AZ$383,21,FALSE)</f>
        <v>149110.49000000002</v>
      </c>
      <c r="J22" s="1">
        <f>VLOOKUP(A22,LEP!$A$4:$K$135,11,FALSE)</f>
        <v>0</v>
      </c>
      <c r="K22" s="1">
        <f>VLOOKUP(A22,'C-Tech'!$A$4:$O$135,15,FALSE)</f>
        <v>0</v>
      </c>
      <c r="L22" s="1">
        <v>0</v>
      </c>
      <c r="M22" s="1">
        <f t="shared" si="0"/>
        <v>3738340.16</v>
      </c>
      <c r="N22" s="1">
        <f>VLOOKUP(A22,'FC&amp;Bonus'!$A$4:$J$135,10,FALSE)</f>
        <v>46914</v>
      </c>
      <c r="O22" s="1">
        <f>VLOOKUP(A22,'ESC deduction'!$A$4:$D$382,4,FALSE)</f>
        <v>0</v>
      </c>
      <c r="P22" s="1">
        <f>VLOOKUP(A22,'FC&amp;Bonus'!$A$4:$K$135,11,FALSE)</f>
        <v>2598.75</v>
      </c>
      <c r="Q22" s="1">
        <f>VLOOKUP(A22,'FC&amp;Bonus'!$A$4:$L$134,12,FALSE)</f>
        <v>0</v>
      </c>
      <c r="R22" s="1">
        <f t="shared" si="1"/>
        <v>3787852.91</v>
      </c>
    </row>
    <row r="23" spans="1:18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VLOOKUP(A23,O_Grant!$A$4:$H$135,8,FALSE)</f>
        <v>631320</v>
      </c>
      <c r="F23" s="1">
        <f>VLOOKUP(A23,'Data Cal FY17'!$AF$4:$AY$382,20,FALSE)</f>
        <v>32395.3</v>
      </c>
      <c r="G23" s="1">
        <f>VLOOKUP(A23,'SE Aid'!$A$5:$Q$136,17,FALSE)</f>
        <v>849778.76</v>
      </c>
      <c r="H23" s="1">
        <f>VLOOKUP(A23,'K-3 Literacy'!$A$4:$F$135,6,FALSE)</f>
        <v>15516.8</v>
      </c>
      <c r="I23" s="1">
        <f>VLOOKUP(A23,'Data Cal FY17'!$AF$4:$AZ$383,21,FALSE)</f>
        <v>54227.76</v>
      </c>
      <c r="J23" s="1">
        <f>VLOOKUP(A23,LEP!$A$4:$K$135,11,FALSE)</f>
        <v>0</v>
      </c>
      <c r="K23" s="1">
        <f>VLOOKUP(A23,'C-Tech'!$A$4:$O$135,15,FALSE)</f>
        <v>0</v>
      </c>
      <c r="L23" s="1">
        <v>0</v>
      </c>
      <c r="M23" s="1">
        <f t="shared" si="0"/>
        <v>1583238.62</v>
      </c>
      <c r="N23" s="1">
        <f>VLOOKUP(A23,'FC&amp;Bonus'!$A$4:$J$135,10,FALSE)</f>
        <v>21044</v>
      </c>
      <c r="O23" s="1">
        <f>VLOOKUP(A23,'ESC deduction'!$A$4:$D$382,4,FALSE)</f>
        <v>0</v>
      </c>
      <c r="P23" s="1">
        <f>VLOOKUP(A23,'FC&amp;Bonus'!$A$4:$K$135,11,FALSE)</f>
        <v>0</v>
      </c>
      <c r="Q23" s="1">
        <f>VLOOKUP(A23,'FC&amp;Bonus'!$A$4:$L$134,12,FALSE)</f>
        <v>2697.3</v>
      </c>
      <c r="R23" s="1">
        <f t="shared" si="1"/>
        <v>1606979.9200000002</v>
      </c>
    </row>
    <row r="24" spans="1:18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VLOOKUP(A24,O_Grant!$A$4:$H$135,8,FALSE)</f>
        <v>621660</v>
      </c>
      <c r="F24" s="1">
        <f>VLOOKUP(A24,'Data Cal FY17'!$AF$4:$AY$382,20,FALSE)</f>
        <v>31999.91</v>
      </c>
      <c r="G24" s="1">
        <f>VLOOKUP(A24,'SE Aid'!$A$5:$Q$136,17,FALSE)</f>
        <v>1173577.6600000001</v>
      </c>
      <c r="H24" s="1">
        <f>VLOOKUP(A24,'K-3 Literacy'!$A$4:$F$135,6,FALSE)</f>
        <v>16265.6</v>
      </c>
      <c r="I24" s="1">
        <f>VLOOKUP(A24,'Data Cal FY17'!$AF$4:$AZ$383,21,FALSE)</f>
        <v>78534.36</v>
      </c>
      <c r="J24" s="1">
        <f>VLOOKUP(A24,LEP!$A$4:$K$135,11,FALSE)</f>
        <v>1136</v>
      </c>
      <c r="K24" s="1">
        <f>VLOOKUP(A24,'C-Tech'!$A$4:$O$135,15,FALSE)</f>
        <v>0</v>
      </c>
      <c r="L24" s="1">
        <v>0</v>
      </c>
      <c r="M24" s="1">
        <f t="shared" si="0"/>
        <v>1923173.5300000005</v>
      </c>
      <c r="N24" s="1">
        <f>VLOOKUP(A24,'FC&amp;Bonus'!$A$4:$J$135,10,FALSE)</f>
        <v>20722</v>
      </c>
      <c r="O24" s="1">
        <f>VLOOKUP(A24,'ESC deduction'!$A$4:$D$382,4,FALSE)</f>
        <v>0</v>
      </c>
      <c r="P24" s="1">
        <f>VLOOKUP(A24,'FC&amp;Bonus'!$A$4:$K$135,11,FALSE)</f>
        <v>0</v>
      </c>
      <c r="Q24" s="1">
        <f>VLOOKUP(A24,'FC&amp;Bonus'!$A$4:$L$134,12,FALSE)</f>
        <v>3146.4</v>
      </c>
      <c r="R24" s="1">
        <f t="shared" si="1"/>
        <v>1947041.9300000004</v>
      </c>
    </row>
    <row r="25" spans="1:18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VLOOKUP(A25,O_Grant!$A$4:$H$135,8,FALSE)</f>
        <v>734820</v>
      </c>
      <c r="F25" s="1">
        <f>VLOOKUP(A25,'Data Cal FY17'!$AF$4:$AY$382,20,FALSE)</f>
        <v>7633.89</v>
      </c>
      <c r="G25" s="1">
        <f>VLOOKUP(A25,'SE Aid'!$A$5:$Q$136,17,FALSE)</f>
        <v>749835.19</v>
      </c>
      <c r="H25" s="1">
        <f>VLOOKUP(A25,'K-3 Literacy'!$A$4:$F$135,6,FALSE)</f>
        <v>13388.8</v>
      </c>
      <c r="I25" s="1">
        <f>VLOOKUP(A25,'Data Cal FY17'!$AF$4:$AZ$383,21,FALSE)</f>
        <v>35978.240000000005</v>
      </c>
      <c r="J25" s="1">
        <f>VLOOKUP(A25,LEP!$A$4:$K$135,11,FALSE)</f>
        <v>0</v>
      </c>
      <c r="K25" s="1">
        <f>VLOOKUP(A25,'C-Tech'!$A$4:$O$135,15,FALSE)</f>
        <v>0</v>
      </c>
      <c r="L25" s="1">
        <v>0</v>
      </c>
      <c r="M25" s="1">
        <f t="shared" si="0"/>
        <v>1541656.12</v>
      </c>
      <c r="N25" s="1">
        <f>VLOOKUP(A25,'FC&amp;Bonus'!$A$4:$J$135,10,FALSE)</f>
        <v>24494</v>
      </c>
      <c r="O25" s="1">
        <f>VLOOKUP(A25,'ESC deduction'!$A$4:$D$382,4,FALSE)</f>
        <v>0</v>
      </c>
      <c r="P25" s="1">
        <f>VLOOKUP(A25,'FC&amp;Bonus'!$A$4:$K$135,11,FALSE)</f>
        <v>0</v>
      </c>
      <c r="Q25" s="1">
        <f>VLOOKUP(A25,'FC&amp;Bonus'!$A$4:$L$134,12,FALSE)</f>
        <v>450</v>
      </c>
      <c r="R25" s="1">
        <f t="shared" si="1"/>
        <v>1566600.12</v>
      </c>
    </row>
    <row r="26" spans="1:18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VLOOKUP(A26,O_Grant!$A$4:$H$135,8,FALSE)</f>
        <v>766860</v>
      </c>
      <c r="F26" s="1">
        <f>VLOOKUP(A26,'Data Cal FY17'!$AF$4:$AY$382,20,FALSE)</f>
        <v>20643.63</v>
      </c>
      <c r="G26" s="1">
        <f>VLOOKUP(A26,'SE Aid'!$A$5:$Q$136,17,FALSE)</f>
        <v>173298.27999999997</v>
      </c>
      <c r="H26" s="1">
        <f>VLOOKUP(A26,'K-3 Literacy'!$A$4:$F$135,6,FALSE)</f>
        <v>14220.8</v>
      </c>
      <c r="I26" s="1">
        <f>VLOOKUP(A26,'Data Cal FY17'!$AF$4:$AZ$383,21,FALSE)</f>
        <v>32422.82</v>
      </c>
      <c r="J26" s="1">
        <f>VLOOKUP(A26,LEP!$A$4:$K$135,11,FALSE)</f>
        <v>0</v>
      </c>
      <c r="K26" s="1">
        <f>VLOOKUP(A26,'C-Tech'!$A$4:$O$135,15,FALSE)</f>
        <v>33610.43</v>
      </c>
      <c r="L26" s="1">
        <v>0</v>
      </c>
      <c r="M26" s="1">
        <f t="shared" si="0"/>
        <v>1041055.96</v>
      </c>
      <c r="N26" s="1">
        <f>VLOOKUP(A26,'FC&amp;Bonus'!$A$4:$J$135,10,FALSE)</f>
        <v>25562</v>
      </c>
      <c r="O26" s="1">
        <f>VLOOKUP(A26,'ESC deduction'!$A$4:$D$382,4,FALSE)</f>
        <v>0</v>
      </c>
      <c r="P26" s="1">
        <f>VLOOKUP(A26,'FC&amp;Bonus'!$A$4:$K$135,11,FALSE)</f>
        <v>4187.7</v>
      </c>
      <c r="Q26" s="1">
        <f>VLOOKUP(A26,'FC&amp;Bonus'!$A$4:$L$134,12,FALSE)</f>
        <v>2250</v>
      </c>
      <c r="R26" s="1">
        <f t="shared" si="1"/>
        <v>1073055.6599999999</v>
      </c>
    </row>
    <row r="27" spans="1:18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VLOOKUP(A27,O_Grant!$A$4:$H$135,8,FALSE)</f>
        <v>1218600</v>
      </c>
      <c r="F27" s="1">
        <f>VLOOKUP(A27,'Data Cal FY17'!$AF$4:$AY$382,20,FALSE)</f>
        <v>52672.119999999995</v>
      </c>
      <c r="G27" s="1">
        <f>VLOOKUP(A27,'SE Aid'!$A$5:$Q$136,17,FALSE)</f>
        <v>247355.27000000002</v>
      </c>
      <c r="H27" s="1">
        <f>VLOOKUP(A27,'K-3 Literacy'!$A$4:$F$135,6,FALSE)</f>
        <v>0</v>
      </c>
      <c r="I27" s="1">
        <f>VLOOKUP(A27,'Data Cal FY17'!$AF$4:$AZ$383,21,FALSE)</f>
        <v>109747.23</v>
      </c>
      <c r="J27" s="1">
        <f>VLOOKUP(A27,LEP!$A$4:$K$135,11,FALSE)</f>
        <v>0</v>
      </c>
      <c r="K27" s="1">
        <f>VLOOKUP(A27,'C-Tech'!$A$4:$O$135,15,FALSE)</f>
        <v>0</v>
      </c>
      <c r="L27" s="1">
        <v>0</v>
      </c>
      <c r="M27" s="1">
        <f t="shared" si="0"/>
        <v>1628374.62</v>
      </c>
      <c r="N27" s="1">
        <f>VLOOKUP(A27,'FC&amp;Bonus'!$A$4:$J$135,10,FALSE)</f>
        <v>40620</v>
      </c>
      <c r="O27" s="1">
        <f>VLOOKUP(A27,'ESC deduction'!$A$4:$D$382,4,FALSE)</f>
        <v>0</v>
      </c>
      <c r="P27" s="1">
        <f>VLOOKUP(A27,'FC&amp;Bonus'!$A$4:$K$135,11,FALSE)</f>
        <v>0</v>
      </c>
      <c r="Q27" s="1">
        <f>VLOOKUP(A27,'FC&amp;Bonus'!$A$4:$L$134,12,FALSE)</f>
        <v>0</v>
      </c>
      <c r="R27" s="1">
        <f t="shared" si="1"/>
        <v>1668994.62</v>
      </c>
    </row>
    <row r="28" spans="1:18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VLOOKUP(A28,O_Grant!$A$4:$H$135,8,FALSE)</f>
        <v>2209560</v>
      </c>
      <c r="F28" s="1">
        <f>VLOOKUP(A28,'Data Cal FY17'!$AF$4:$AY$382,20,FALSE)</f>
        <v>30665.309999999998</v>
      </c>
      <c r="G28" s="1">
        <f>VLOOKUP(A28,'SE Aid'!$A$5:$Q$136,17,FALSE)</f>
        <v>132161</v>
      </c>
      <c r="H28" s="1">
        <f>VLOOKUP(A28,'K-3 Literacy'!$A$4:$F$135,6,FALSE)</f>
        <v>57392</v>
      </c>
      <c r="I28" s="1">
        <f>VLOOKUP(A28,'Data Cal FY17'!$AF$4:$AZ$383,21,FALSE)</f>
        <v>5588.83</v>
      </c>
      <c r="J28" s="1">
        <f>VLOOKUP(A28,LEP!$A$4:$K$135,11,FALSE)</f>
        <v>0</v>
      </c>
      <c r="K28" s="1">
        <f>VLOOKUP(A28,'C-Tech'!$A$4:$O$135,15,FALSE)</f>
        <v>0</v>
      </c>
      <c r="L28" s="1">
        <v>0</v>
      </c>
      <c r="M28" s="1">
        <f t="shared" si="0"/>
        <v>2435367.14</v>
      </c>
      <c r="N28" s="1">
        <f>VLOOKUP(A28,'FC&amp;Bonus'!$A$4:$J$135,10,FALSE)</f>
        <v>73652</v>
      </c>
      <c r="O28" s="1">
        <f>VLOOKUP(A28,'ESC deduction'!$A$4:$D$382,4,FALSE)</f>
        <v>0</v>
      </c>
      <c r="P28" s="1">
        <f>VLOOKUP(A28,'FC&amp;Bonus'!$A$4:$K$135,11,FALSE)</f>
        <v>0</v>
      </c>
      <c r="Q28" s="1">
        <f>VLOOKUP(A28,'FC&amp;Bonus'!$A$4:$L$134,12,FALSE)</f>
        <v>17550</v>
      </c>
      <c r="R28" s="1">
        <f t="shared" si="1"/>
        <v>2526569.14</v>
      </c>
    </row>
    <row r="29" spans="1:18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VLOOKUP(A29,O_Grant!$A$4:$H$135,8,FALSE)</f>
        <v>1897800</v>
      </c>
      <c r="F29" s="1">
        <f>VLOOKUP(A29,'Data Cal FY17'!$AF$4:$AY$382,20,FALSE)</f>
        <v>84472.18</v>
      </c>
      <c r="G29" s="1">
        <f>VLOOKUP(A29,'SE Aid'!$A$5:$Q$136,17,FALSE)</f>
        <v>312286.46999999997</v>
      </c>
      <c r="H29" s="1">
        <f>VLOOKUP(A29,'K-3 Literacy'!$A$4:$F$135,6,FALSE)</f>
        <v>49798.400000000001</v>
      </c>
      <c r="I29" s="1">
        <f>VLOOKUP(A29,'Data Cal FY17'!$AF$4:$AZ$383,21,FALSE)</f>
        <v>333590.31</v>
      </c>
      <c r="J29" s="1">
        <f>VLOOKUP(A29,LEP!$A$4:$K$135,11,FALSE)</f>
        <v>40493.4</v>
      </c>
      <c r="K29" s="1">
        <f>VLOOKUP(A29,'C-Tech'!$A$4:$O$135,15,FALSE)</f>
        <v>0</v>
      </c>
      <c r="L29" s="1">
        <v>0</v>
      </c>
      <c r="M29" s="1">
        <f t="shared" si="0"/>
        <v>2718440.76</v>
      </c>
      <c r="N29" s="1">
        <f>VLOOKUP(A29,'FC&amp;Bonus'!$A$4:$J$135,10,FALSE)</f>
        <v>63260</v>
      </c>
      <c r="O29" s="1">
        <f>VLOOKUP(A29,'ESC deduction'!$A$4:$D$382,4,FALSE)</f>
        <v>0</v>
      </c>
      <c r="P29" s="1">
        <f>VLOOKUP(A29,'FC&amp;Bonus'!$A$4:$K$135,11,FALSE)</f>
        <v>0</v>
      </c>
      <c r="Q29" s="1">
        <f>VLOOKUP(A29,'FC&amp;Bonus'!$A$4:$L$134,12,FALSE)</f>
        <v>8108.1</v>
      </c>
      <c r="R29" s="1">
        <f t="shared" si="1"/>
        <v>2789808.86</v>
      </c>
    </row>
    <row r="30" spans="1:18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VLOOKUP(A30,O_Grant!$A$4:$H$135,8,FALSE)</f>
        <v>776220</v>
      </c>
      <c r="F30" s="1">
        <f>VLOOKUP(A30,'Data Cal FY17'!$AF$4:$AY$382,20,FALSE)</f>
        <v>60267.27</v>
      </c>
      <c r="G30" s="1">
        <f>VLOOKUP(A30,'SE Aid'!$A$5:$Q$136,17,FALSE)</f>
        <v>125972.25</v>
      </c>
      <c r="H30" s="1">
        <f>VLOOKUP(A30,'K-3 Literacy'!$A$4:$F$135,6,FALSE)</f>
        <v>0</v>
      </c>
      <c r="I30" s="1">
        <f>VLOOKUP(A30,'Data Cal FY17'!$AF$4:$AZ$383,21,FALSE)</f>
        <v>99196.590000000011</v>
      </c>
      <c r="J30" s="1">
        <f>VLOOKUP(A30,LEP!$A$4:$K$135,11,FALSE)</f>
        <v>0</v>
      </c>
      <c r="K30" s="1">
        <f>VLOOKUP(A30,'C-Tech'!$A$4:$O$135,15,FALSE)</f>
        <v>0</v>
      </c>
      <c r="L30" s="1">
        <v>0</v>
      </c>
      <c r="M30" s="1">
        <f t="shared" si="0"/>
        <v>1061656.1100000001</v>
      </c>
      <c r="N30" s="1">
        <f>VLOOKUP(A30,'FC&amp;Bonus'!$A$4:$J$135,10,FALSE)</f>
        <v>25874</v>
      </c>
      <c r="O30" s="1">
        <f>VLOOKUP(A30,'ESC deduction'!$A$4:$D$382,4,FALSE)</f>
        <v>0</v>
      </c>
      <c r="P30" s="1">
        <f>VLOOKUP(A30,'FC&amp;Bonus'!$A$4:$K$135,11,FALSE)</f>
        <v>0</v>
      </c>
      <c r="Q30" s="1">
        <f>VLOOKUP(A30,'FC&amp;Bonus'!$A$4:$L$134,12,FALSE)</f>
        <v>0</v>
      </c>
      <c r="R30" s="1">
        <f t="shared" si="1"/>
        <v>1087530.1100000001</v>
      </c>
    </row>
    <row r="31" spans="1:18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VLOOKUP(A31,O_Grant!$A$4:$H$135,8,FALSE)</f>
        <v>1459920</v>
      </c>
      <c r="F31" s="1">
        <f>VLOOKUP(A31,'Data Cal FY17'!$AF$4:$AY$382,20,FALSE)</f>
        <v>58119.670000000006</v>
      </c>
      <c r="G31" s="1">
        <f>VLOOKUP(A31,'SE Aid'!$A$5:$Q$136,17,FALSE)</f>
        <v>96186.099999999991</v>
      </c>
      <c r="H31" s="1">
        <f>VLOOKUP(A31,'K-3 Literacy'!$A$4:$F$135,6,FALSE)</f>
        <v>0</v>
      </c>
      <c r="I31" s="1">
        <f>VLOOKUP(A31,'Data Cal FY17'!$AF$4:$AZ$383,21,FALSE)</f>
        <v>96240.67</v>
      </c>
      <c r="J31" s="1">
        <f>VLOOKUP(A31,LEP!$A$4:$K$135,11,FALSE)</f>
        <v>0</v>
      </c>
      <c r="K31" s="1">
        <f>VLOOKUP(A31,'C-Tech'!$A$4:$O$135,15,FALSE)</f>
        <v>0</v>
      </c>
      <c r="L31" s="1">
        <v>0</v>
      </c>
      <c r="M31" s="1">
        <f t="shared" si="0"/>
        <v>1710466.44</v>
      </c>
      <c r="N31" s="1">
        <f>VLOOKUP(A31,'FC&amp;Bonus'!$A$4:$J$135,10,FALSE)</f>
        <v>48664</v>
      </c>
      <c r="O31" s="1">
        <f>VLOOKUP(A31,'ESC deduction'!$A$4:$D$382,4,FALSE)</f>
        <v>0</v>
      </c>
      <c r="P31" s="1">
        <f>VLOOKUP(A31,'FC&amp;Bonus'!$A$4:$K$135,11,FALSE)</f>
        <v>0</v>
      </c>
      <c r="Q31" s="1">
        <f>VLOOKUP(A31,'FC&amp;Bonus'!$A$4:$L$134,12,FALSE)</f>
        <v>0</v>
      </c>
      <c r="R31" s="1">
        <f t="shared" si="1"/>
        <v>1759130.44</v>
      </c>
    </row>
    <row r="32" spans="1:18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VLOOKUP(A32,O_Grant!$A$4:$H$135,8,FALSE)</f>
        <v>3253260</v>
      </c>
      <c r="F32" s="1">
        <f>VLOOKUP(A32,'Data Cal FY17'!$AF$4:$AY$382,20,FALSE)</f>
        <v>162216.78999999998</v>
      </c>
      <c r="G32" s="1">
        <f>VLOOKUP(A32,'SE Aid'!$A$5:$Q$136,17,FALSE)</f>
        <v>396696.35000000003</v>
      </c>
      <c r="H32" s="1">
        <f>VLOOKUP(A32,'K-3 Literacy'!$A$4:$F$135,6,FALSE)</f>
        <v>45593.599999999999</v>
      </c>
      <c r="I32" s="1">
        <f>VLOOKUP(A32,'Data Cal FY17'!$AF$4:$AZ$383,21,FALSE)</f>
        <v>274115.46999999997</v>
      </c>
      <c r="J32" s="1">
        <f>VLOOKUP(A32,LEP!$A$4:$K$135,11,FALSE)</f>
        <v>34364</v>
      </c>
      <c r="K32" s="1">
        <f>VLOOKUP(A32,'C-Tech'!$A$4:$O$135,15,FALSE)</f>
        <v>0</v>
      </c>
      <c r="L32" s="1">
        <v>195819.57</v>
      </c>
      <c r="M32" s="1">
        <f t="shared" si="0"/>
        <v>4362065.78</v>
      </c>
      <c r="N32" s="1">
        <f>VLOOKUP(A32,'FC&amp;Bonus'!$A$4:$J$135,10,FALSE)</f>
        <v>108442</v>
      </c>
      <c r="O32" s="1">
        <f>VLOOKUP(A32,'ESC deduction'!$A$4:$D$382,4,FALSE)</f>
        <v>0</v>
      </c>
      <c r="P32" s="1">
        <f>VLOOKUP(A32,'FC&amp;Bonus'!$A$4:$K$135,11,FALSE)</f>
        <v>6996.6</v>
      </c>
      <c r="Q32" s="1">
        <f>VLOOKUP(A32,'FC&amp;Bonus'!$A$4:$L$134,12,FALSE)</f>
        <v>11246.4</v>
      </c>
      <c r="R32" s="1">
        <f t="shared" si="1"/>
        <v>4488750.78</v>
      </c>
    </row>
    <row r="33" spans="1:18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VLOOKUP(A33,O_Grant!$A$4:$H$135,8,FALSE)</f>
        <v>435660</v>
      </c>
      <c r="F33" s="1">
        <f>VLOOKUP(A33,'Data Cal FY17'!$AF$4:$AY$382,20,FALSE)</f>
        <v>2835.96</v>
      </c>
      <c r="G33" s="1">
        <f>VLOOKUP(A33,'SE Aid'!$A$5:$Q$136,17,FALSE)</f>
        <v>29919.769999999997</v>
      </c>
      <c r="H33" s="1">
        <f>VLOOKUP(A33,'K-3 Literacy'!$A$4:$F$135,6,FALSE)</f>
        <v>0</v>
      </c>
      <c r="I33" s="1">
        <f>VLOOKUP(A33,'Data Cal FY17'!$AF$4:$AZ$383,21,FALSE)</f>
        <v>6369.65</v>
      </c>
      <c r="J33" s="1">
        <f>VLOOKUP(A33,LEP!$A$4:$K$135,11,FALSE)</f>
        <v>0</v>
      </c>
      <c r="K33" s="1">
        <f>VLOOKUP(A33,'C-Tech'!$A$4:$O$135,15,FALSE)</f>
        <v>0</v>
      </c>
      <c r="L33" s="1">
        <v>0</v>
      </c>
      <c r="M33" s="1">
        <f t="shared" si="0"/>
        <v>474785.38000000006</v>
      </c>
      <c r="N33" s="1">
        <f>VLOOKUP(A33,'FC&amp;Bonus'!$A$4:$J$135,10,FALSE)</f>
        <v>14522</v>
      </c>
      <c r="O33" s="1">
        <f>VLOOKUP(A33,'ESC deduction'!$A$4:$D$382,4,FALSE)</f>
        <v>0</v>
      </c>
      <c r="P33" s="1">
        <f>VLOOKUP(A33,'FC&amp;Bonus'!$A$4:$K$135,11,FALSE)</f>
        <v>10999.800000000001</v>
      </c>
      <c r="Q33" s="1">
        <f>VLOOKUP(A33,'FC&amp;Bonus'!$A$4:$L$134,12,FALSE)</f>
        <v>0</v>
      </c>
      <c r="R33" s="1">
        <f t="shared" si="1"/>
        <v>500307.18000000005</v>
      </c>
    </row>
    <row r="34" spans="1:18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VLOOKUP(A34,O_Grant!$A$4:$H$135,8,FALSE)</f>
        <v>158160</v>
      </c>
      <c r="F34" s="1">
        <f>VLOOKUP(A34,'Data Cal FY17'!$AF$4:$AY$382,20,FALSE)</f>
        <v>6640.11</v>
      </c>
      <c r="G34" s="1">
        <f>VLOOKUP(A34,'SE Aid'!$A$5:$Q$136,17,FALSE)</f>
        <v>0</v>
      </c>
      <c r="H34" s="1">
        <f>VLOOKUP(A34,'K-3 Literacy'!$A$4:$F$135,6,FALSE)</f>
        <v>0</v>
      </c>
      <c r="I34" s="1">
        <f>VLOOKUP(A34,'Data Cal FY17'!$AF$4:$AZ$383,21,FALSE)</f>
        <v>10299.870000000001</v>
      </c>
      <c r="J34" s="1">
        <f>VLOOKUP(A34,LEP!$A$4:$K$135,11,FALSE)</f>
        <v>0</v>
      </c>
      <c r="K34" s="1">
        <f>VLOOKUP(A34,'C-Tech'!$A$4:$O$135,15,FALSE)</f>
        <v>0</v>
      </c>
      <c r="L34" s="1">
        <v>0</v>
      </c>
      <c r="M34" s="1">
        <f t="shared" si="0"/>
        <v>175099.97999999998</v>
      </c>
      <c r="N34" s="1">
        <f>VLOOKUP(A34,'FC&amp;Bonus'!$A$4:$J$135,10,FALSE)</f>
        <v>5272</v>
      </c>
      <c r="O34" s="1">
        <f>VLOOKUP(A34,'ESC deduction'!$A$4:$D$382,4,FALSE)</f>
        <v>0</v>
      </c>
      <c r="P34" s="1">
        <f>VLOOKUP(A34,'FC&amp;Bonus'!$A$4:$K$135,11,FALSE)</f>
        <v>183.60000000000002</v>
      </c>
      <c r="Q34" s="1">
        <f>VLOOKUP(A34,'FC&amp;Bonus'!$A$4:$L$134,12,FALSE)</f>
        <v>0</v>
      </c>
      <c r="R34" s="1">
        <f t="shared" si="1"/>
        <v>180555.58</v>
      </c>
    </row>
    <row r="35" spans="1:18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VLOOKUP(A35,O_Grant!$A$4:$H$135,8,FALSE)</f>
        <v>172260</v>
      </c>
      <c r="F35" s="1">
        <f>VLOOKUP(A35,'Data Cal FY17'!$AF$4:$AY$382,20,FALSE)</f>
        <v>7589.6</v>
      </c>
      <c r="G35" s="1">
        <f>VLOOKUP(A35,'SE Aid'!$A$5:$Q$136,17,FALSE)</f>
        <v>55014.45</v>
      </c>
      <c r="H35" s="1">
        <f>VLOOKUP(A35,'K-3 Literacy'!$A$4:$F$135,6,FALSE)</f>
        <v>2316.8000000000002</v>
      </c>
      <c r="I35" s="1">
        <f>VLOOKUP(A35,'Data Cal FY17'!$AF$4:$AZ$383,21,FALSE)</f>
        <v>20343.22</v>
      </c>
      <c r="J35" s="1">
        <f>VLOOKUP(A35,LEP!$A$4:$K$135,11,FALSE)</f>
        <v>0</v>
      </c>
      <c r="K35" s="1">
        <f>VLOOKUP(A35,'C-Tech'!$A$4:$O$135,15,FALSE)</f>
        <v>0</v>
      </c>
      <c r="L35" s="1">
        <v>0</v>
      </c>
      <c r="M35" s="1">
        <f t="shared" si="0"/>
        <v>257524.06999999998</v>
      </c>
      <c r="N35" s="1">
        <f>VLOOKUP(A35,'FC&amp;Bonus'!$A$4:$J$135,10,FALSE)</f>
        <v>5742</v>
      </c>
      <c r="O35" s="1">
        <f>VLOOKUP(A35,'ESC deduction'!$A$4:$D$382,4,FALSE)</f>
        <v>0</v>
      </c>
      <c r="P35" s="1">
        <f>VLOOKUP(A35,'FC&amp;Bonus'!$A$4:$K$135,11,FALSE)</f>
        <v>0</v>
      </c>
      <c r="Q35" s="1">
        <f>VLOOKUP(A35,'FC&amp;Bonus'!$A$4:$L$134,12,FALSE)</f>
        <v>0</v>
      </c>
      <c r="R35" s="1">
        <f t="shared" si="1"/>
        <v>263266.06999999995</v>
      </c>
    </row>
    <row r="36" spans="1:18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VLOOKUP(A36,O_Grant!$A$4:$H$135,8,FALSE)</f>
        <v>929700</v>
      </c>
      <c r="F36" s="1">
        <f>VLOOKUP(A36,'Data Cal FY17'!$AF$4:$AY$382,20,FALSE)</f>
        <v>0</v>
      </c>
      <c r="G36" s="1">
        <f>VLOOKUP(A36,'SE Aid'!$A$5:$Q$136,17,FALSE)</f>
        <v>137476.41</v>
      </c>
      <c r="H36" s="1">
        <f>VLOOKUP(A36,'K-3 Literacy'!$A$4:$F$135,6,FALSE)</f>
        <v>0</v>
      </c>
      <c r="I36" s="1">
        <f>VLOOKUP(A36,'Data Cal FY17'!$AF$4:$AZ$383,21,FALSE)</f>
        <v>0</v>
      </c>
      <c r="J36" s="1">
        <f>VLOOKUP(A36,LEP!$A$4:$K$135,11,FALSE)</f>
        <v>0</v>
      </c>
      <c r="K36" s="1">
        <f>VLOOKUP(A36,'C-Tech'!$A$4:$O$135,15,FALSE)</f>
        <v>0</v>
      </c>
      <c r="L36" s="1">
        <v>0</v>
      </c>
      <c r="M36" s="1">
        <f t="shared" si="0"/>
        <v>1067176.4099999999</v>
      </c>
      <c r="N36" s="1">
        <f>VLOOKUP(A36,'FC&amp;Bonus'!$A$4:$J$135,10,FALSE)</f>
        <v>3873.7499999999995</v>
      </c>
      <c r="O36" s="1">
        <f>VLOOKUP(A36,'ESC deduction'!$A$4:$D$382,4,FALSE)</f>
        <v>0</v>
      </c>
      <c r="P36" s="1">
        <f>VLOOKUP(A36,'FC&amp;Bonus'!$A$4:$K$135,11,FALSE)</f>
        <v>11362.499999999998</v>
      </c>
      <c r="Q36" s="1">
        <f>VLOOKUP(A36,'FC&amp;Bonus'!$A$4:$L$134,12,FALSE)</f>
        <v>0</v>
      </c>
      <c r="R36" s="1">
        <f t="shared" si="1"/>
        <v>1082412.6599999999</v>
      </c>
    </row>
    <row r="37" spans="1:18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VLOOKUP(A37,O_Grant!$A$4:$H$135,8,FALSE)</f>
        <v>5344020</v>
      </c>
      <c r="F37" s="1">
        <f>VLOOKUP(A37,'Data Cal FY17'!$AF$4:$AY$382,20,FALSE)</f>
        <v>0</v>
      </c>
      <c r="G37" s="1">
        <f>VLOOKUP(A37,'SE Aid'!$A$5:$Q$136,17,FALSE)</f>
        <v>1329390.5399999998</v>
      </c>
      <c r="H37" s="1">
        <f>VLOOKUP(A37,'K-3 Literacy'!$A$4:$F$135,6,FALSE)</f>
        <v>0</v>
      </c>
      <c r="I37" s="1">
        <f>VLOOKUP(A37,'Data Cal FY17'!$AF$4:$AZ$383,21,FALSE)</f>
        <v>0</v>
      </c>
      <c r="J37" s="1">
        <f>VLOOKUP(A37,LEP!$A$4:$K$135,11,FALSE)</f>
        <v>0</v>
      </c>
      <c r="K37" s="1">
        <f>VLOOKUP(A37,'C-Tech'!$A$4:$O$135,15,FALSE)</f>
        <v>0</v>
      </c>
      <c r="L37" s="1">
        <v>0</v>
      </c>
      <c r="M37" s="1">
        <f t="shared" si="0"/>
        <v>6673410.54</v>
      </c>
      <c r="N37" s="1">
        <f>VLOOKUP(A37,'FC&amp;Bonus'!$A$4:$J$135,10,FALSE)</f>
        <v>22266.75</v>
      </c>
      <c r="O37" s="1">
        <f>VLOOKUP(A37,'ESC deduction'!$A$4:$D$382,4,FALSE)</f>
        <v>0</v>
      </c>
      <c r="P37" s="1">
        <f>VLOOKUP(A37,'FC&amp;Bonus'!$A$4:$K$135,11,FALSE)</f>
        <v>28917.000000000004</v>
      </c>
      <c r="Q37" s="1">
        <f>VLOOKUP(A37,'FC&amp;Bonus'!$A$4:$L$134,12,FALSE)</f>
        <v>4049.1</v>
      </c>
      <c r="R37" s="1">
        <f t="shared" si="1"/>
        <v>6728643.3899999997</v>
      </c>
    </row>
    <row r="38" spans="1:18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VLOOKUP(A38,O_Grant!$A$4:$H$135,8,FALSE)</f>
        <v>1047600</v>
      </c>
      <c r="F38" s="1">
        <f>VLOOKUP(A38,'Data Cal FY17'!$AF$4:$AY$382,20,FALSE)</f>
        <v>24825.059999999998</v>
      </c>
      <c r="G38" s="1">
        <f>VLOOKUP(A38,'SE Aid'!$A$5:$Q$136,17,FALSE)</f>
        <v>107762.13999999998</v>
      </c>
      <c r="H38" s="1">
        <f>VLOOKUP(A38,'K-3 Literacy'!$A$4:$F$135,6,FALSE)</f>
        <v>33344</v>
      </c>
      <c r="I38" s="1">
        <f>VLOOKUP(A38,'Data Cal FY17'!$AF$4:$AZ$383,21,FALSE)</f>
        <v>133513.65</v>
      </c>
      <c r="J38" s="1">
        <f>VLOOKUP(A38,LEP!$A$4:$K$135,11,FALSE)</f>
        <v>116877.48</v>
      </c>
      <c r="K38" s="1">
        <f>VLOOKUP(A38,'C-Tech'!$A$4:$O$135,15,FALSE)</f>
        <v>0</v>
      </c>
      <c r="L38" s="1">
        <v>0</v>
      </c>
      <c r="M38" s="1">
        <f t="shared" si="0"/>
        <v>1463922.3299999998</v>
      </c>
      <c r="N38" s="1">
        <f>VLOOKUP(A38,'FC&amp;Bonus'!$A$4:$J$135,10,FALSE)</f>
        <v>34920</v>
      </c>
      <c r="O38" s="1">
        <f>VLOOKUP(A38,'ESC deduction'!$A$4:$D$382,4,FALSE)</f>
        <v>0</v>
      </c>
      <c r="P38" s="1">
        <f>VLOOKUP(A38,'FC&amp;Bonus'!$A$4:$K$135,11,FALSE)</f>
        <v>0</v>
      </c>
      <c r="Q38" s="1">
        <f>VLOOKUP(A38,'FC&amp;Bonus'!$A$4:$L$134,12,FALSE)</f>
        <v>5405.4</v>
      </c>
      <c r="R38" s="1">
        <f t="shared" si="1"/>
        <v>1504247.7299999997</v>
      </c>
    </row>
    <row r="39" spans="1:18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VLOOKUP(A39,O_Grant!$A$4:$H$135,8,FALSE)</f>
        <v>1601220</v>
      </c>
      <c r="F39" s="1">
        <f>VLOOKUP(A39,'Data Cal FY17'!$AF$4:$AY$382,20,FALSE)</f>
        <v>42174.17</v>
      </c>
      <c r="G39" s="1">
        <f>VLOOKUP(A39,'SE Aid'!$A$5:$Q$136,17,FALSE)</f>
        <v>176455.46000000002</v>
      </c>
      <c r="H39" s="1">
        <f>VLOOKUP(A39,'K-3 Literacy'!$A$4:$F$135,6,FALSE)</f>
        <v>44640</v>
      </c>
      <c r="I39" s="1">
        <f>VLOOKUP(A39,'Data Cal FY17'!$AF$4:$AZ$383,21,FALSE)</f>
        <v>235061.54</v>
      </c>
      <c r="J39" s="1">
        <f>VLOOKUP(A39,LEP!$A$4:$K$135,11,FALSE)</f>
        <v>26395.4</v>
      </c>
      <c r="K39" s="1">
        <f>VLOOKUP(A39,'C-Tech'!$A$4:$O$135,15,FALSE)</f>
        <v>0</v>
      </c>
      <c r="L39" s="1">
        <v>0</v>
      </c>
      <c r="M39" s="1">
        <f t="shared" si="0"/>
        <v>2125946.5699999998</v>
      </c>
      <c r="N39" s="1">
        <f>VLOOKUP(A39,'FC&amp;Bonus'!$A$4:$J$135,10,FALSE)</f>
        <v>53374</v>
      </c>
      <c r="O39" s="1">
        <f>VLOOKUP(A39,'ESC deduction'!$A$4:$D$382,4,FALSE)</f>
        <v>0</v>
      </c>
      <c r="P39" s="1">
        <f>VLOOKUP(A39,'FC&amp;Bonus'!$A$4:$K$135,11,FALSE)</f>
        <v>0</v>
      </c>
      <c r="Q39" s="1">
        <f>VLOOKUP(A39,'FC&amp;Bonus'!$A$4:$L$134,12,FALSE)</f>
        <v>6755.4</v>
      </c>
      <c r="R39" s="1">
        <f t="shared" si="1"/>
        <v>2186075.9699999997</v>
      </c>
    </row>
    <row r="40" spans="1:18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VLOOKUP(A40,O_Grant!$A$4:$H$135,8,FALSE)</f>
        <v>1017300</v>
      </c>
      <c r="F40" s="1">
        <f>VLOOKUP(A40,'Data Cal FY17'!$AF$4:$AY$382,20,FALSE)</f>
        <v>61803.97</v>
      </c>
      <c r="G40" s="1">
        <f>VLOOKUP(A40,'SE Aid'!$A$5:$Q$136,17,FALSE)</f>
        <v>239651</v>
      </c>
      <c r="H40" s="1">
        <f>VLOOKUP(A40,'K-3 Literacy'!$A$4:$F$135,6,FALSE)</f>
        <v>25737.599999999999</v>
      </c>
      <c r="I40" s="1">
        <f>VLOOKUP(A40,'Data Cal FY17'!$AF$4:$AZ$383,21,FALSE)</f>
        <v>153618.49</v>
      </c>
      <c r="J40" s="1">
        <f>VLOOKUP(A40,LEP!$A$4:$K$135,11,FALSE)</f>
        <v>1515</v>
      </c>
      <c r="K40" s="1">
        <f>VLOOKUP(A40,'C-Tech'!$A$4:$O$135,15,FALSE)</f>
        <v>0</v>
      </c>
      <c r="L40" s="1">
        <v>0</v>
      </c>
      <c r="M40" s="1">
        <f t="shared" si="0"/>
        <v>1499626.06</v>
      </c>
      <c r="N40" s="1">
        <f>VLOOKUP(A40,'FC&amp;Bonus'!$A$4:$J$135,10,FALSE)</f>
        <v>33910</v>
      </c>
      <c r="O40" s="1">
        <f>VLOOKUP(A40,'ESC deduction'!$A$4:$D$382,4,FALSE)</f>
        <v>0</v>
      </c>
      <c r="P40" s="1">
        <f>VLOOKUP(A40,'FC&amp;Bonus'!$A$4:$K$135,11,FALSE)</f>
        <v>0</v>
      </c>
      <c r="Q40" s="1">
        <f>VLOOKUP(A40,'FC&amp;Bonus'!$A$4:$L$134,12,FALSE)</f>
        <v>10798.2</v>
      </c>
      <c r="R40" s="1">
        <f t="shared" si="1"/>
        <v>1544334.26</v>
      </c>
    </row>
    <row r="41" spans="1:18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VLOOKUP(A41,O_Grant!$A$4:$H$135,8,FALSE)</f>
        <v>1806120</v>
      </c>
      <c r="F41" s="1">
        <f>VLOOKUP(A41,'Data Cal FY17'!$AF$4:$AY$382,20,FALSE)</f>
        <v>33668.990000000005</v>
      </c>
      <c r="G41" s="1">
        <f>VLOOKUP(A41,'SE Aid'!$A$5:$Q$136,17,FALSE)</f>
        <v>171100.72000000003</v>
      </c>
      <c r="H41" s="1">
        <f>VLOOKUP(A41,'K-3 Literacy'!$A$4:$F$135,6,FALSE)</f>
        <v>50537.599999999999</v>
      </c>
      <c r="I41" s="1">
        <f>VLOOKUP(A41,'Data Cal FY17'!$AF$4:$AZ$383,21,FALSE)</f>
        <v>223755.45</v>
      </c>
      <c r="J41" s="1">
        <f>VLOOKUP(A41,LEP!$A$4:$K$135,11,FALSE)</f>
        <v>69114.740000000005</v>
      </c>
      <c r="K41" s="1">
        <f>VLOOKUP(A41,'C-Tech'!$A$4:$O$135,15,FALSE)</f>
        <v>0</v>
      </c>
      <c r="L41" s="1">
        <v>0</v>
      </c>
      <c r="M41" s="1">
        <f t="shared" si="0"/>
        <v>2354297.5000000005</v>
      </c>
      <c r="N41" s="1">
        <f>VLOOKUP(A41,'FC&amp;Bonus'!$A$4:$J$135,10,FALSE)</f>
        <v>60204</v>
      </c>
      <c r="O41" s="1">
        <f>VLOOKUP(A41,'ESC deduction'!$A$4:$D$382,4,FALSE)</f>
        <v>0</v>
      </c>
      <c r="P41" s="1">
        <f>VLOOKUP(A41,'FC&amp;Bonus'!$A$4:$K$135,11,FALSE)</f>
        <v>0</v>
      </c>
      <c r="Q41" s="1">
        <f>VLOOKUP(A41,'FC&amp;Bonus'!$A$4:$L$134,12,FALSE)</f>
        <v>10801.8</v>
      </c>
      <c r="R41" s="1">
        <f t="shared" si="1"/>
        <v>2425303.3000000003</v>
      </c>
    </row>
    <row r="42" spans="1:18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VLOOKUP(A42,O_Grant!$A$4:$H$135,8,FALSE)</f>
        <v>582420</v>
      </c>
      <c r="F42" s="1">
        <f>VLOOKUP(A42,'Data Cal FY17'!$AF$4:$AY$382,20,FALSE)</f>
        <v>31401.99</v>
      </c>
      <c r="G42" s="1">
        <f>VLOOKUP(A42,'SE Aid'!$A$5:$Q$136,17,FALSE)</f>
        <v>140624.5</v>
      </c>
      <c r="H42" s="1">
        <f>VLOOKUP(A42,'K-3 Literacy'!$A$4:$F$135,6,FALSE)</f>
        <v>0</v>
      </c>
      <c r="I42" s="1">
        <f>VLOOKUP(A42,'Data Cal FY17'!$AF$4:$AZ$383,21,FALSE)</f>
        <v>63421.59</v>
      </c>
      <c r="J42" s="1">
        <f>VLOOKUP(A42,LEP!$A$4:$K$135,11,FALSE)</f>
        <v>658.88</v>
      </c>
      <c r="K42" s="1">
        <f>VLOOKUP(A42,'C-Tech'!$A$4:$O$135,15,FALSE)</f>
        <v>114054.30000000002</v>
      </c>
      <c r="L42" s="1">
        <v>0</v>
      </c>
      <c r="M42" s="1">
        <f t="shared" si="0"/>
        <v>932581.26</v>
      </c>
      <c r="N42" s="1">
        <f>VLOOKUP(A42,'FC&amp;Bonus'!$A$4:$J$135,10,FALSE)</f>
        <v>19414</v>
      </c>
      <c r="O42" s="1">
        <f>VLOOKUP(A42,'ESC deduction'!$A$4:$D$382,4,FALSE)</f>
        <v>0</v>
      </c>
      <c r="P42" s="1">
        <f>VLOOKUP(A42,'FC&amp;Bonus'!$A$4:$K$135,11,FALSE)</f>
        <v>1801.7999999999997</v>
      </c>
      <c r="Q42" s="1">
        <f>VLOOKUP(A42,'FC&amp;Bonus'!$A$4:$L$134,12,FALSE)</f>
        <v>0</v>
      </c>
      <c r="R42" s="1">
        <f t="shared" si="1"/>
        <v>953797.06</v>
      </c>
    </row>
    <row r="43" spans="1:18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VLOOKUP(A43,O_Grant!$A$4:$H$135,8,FALSE)</f>
        <v>1159140</v>
      </c>
      <c r="F43" s="1">
        <f>VLOOKUP(A43,'Data Cal FY17'!$AF$4:$AY$382,20,FALSE)</f>
        <v>53279.799999999996</v>
      </c>
      <c r="G43" s="1">
        <f>VLOOKUP(A43,'SE Aid'!$A$5:$Q$136,17,FALSE)</f>
        <v>150170.33000000002</v>
      </c>
      <c r="H43" s="1">
        <f>VLOOKUP(A43,'K-3 Literacy'!$A$4:$F$135,6,FALSE)</f>
        <v>0</v>
      </c>
      <c r="I43" s="1">
        <f>VLOOKUP(A43,'Data Cal FY17'!$AF$4:$AZ$383,21,FALSE)</f>
        <v>198178.33</v>
      </c>
      <c r="J43" s="1">
        <f>VLOOKUP(A43,LEP!$A$4:$K$135,11,FALSE)</f>
        <v>0</v>
      </c>
      <c r="K43" s="1">
        <f>VLOOKUP(A43,'C-Tech'!$A$4:$O$135,15,FALSE)</f>
        <v>0</v>
      </c>
      <c r="L43" s="1">
        <v>0</v>
      </c>
      <c r="M43" s="1">
        <f t="shared" si="0"/>
        <v>1560768.4600000002</v>
      </c>
      <c r="N43" s="1">
        <f>VLOOKUP(A43,'FC&amp;Bonus'!$A$4:$J$135,10,FALSE)</f>
        <v>38638</v>
      </c>
      <c r="O43" s="1">
        <f>VLOOKUP(A43,'ESC deduction'!$A$4:$D$382,4,FALSE)</f>
        <v>0</v>
      </c>
      <c r="P43" s="1">
        <f>VLOOKUP(A43,'FC&amp;Bonus'!$A$4:$K$135,11,FALSE)</f>
        <v>3455.099999999999</v>
      </c>
      <c r="Q43" s="1">
        <f>VLOOKUP(A43,'FC&amp;Bonus'!$A$4:$L$134,12,FALSE)</f>
        <v>0</v>
      </c>
      <c r="R43" s="1">
        <f t="shared" si="1"/>
        <v>1602861.5600000003</v>
      </c>
    </row>
    <row r="44" spans="1:18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VLOOKUP(A44,O_Grant!$A$4:$H$135,8,FALSE)</f>
        <v>806820</v>
      </c>
      <c r="F44" s="1">
        <f>VLOOKUP(A44,'Data Cal FY17'!$AF$4:$AY$382,20,FALSE)</f>
        <v>35331.720000000008</v>
      </c>
      <c r="G44" s="1">
        <f>VLOOKUP(A44,'SE Aid'!$A$5:$Q$136,17,FALSE)</f>
        <v>82955.819999999992</v>
      </c>
      <c r="H44" s="1">
        <f>VLOOKUP(A44,'K-3 Literacy'!$A$4:$F$135,6,FALSE)</f>
        <v>0</v>
      </c>
      <c r="I44" s="1">
        <f>VLOOKUP(A44,'Data Cal FY17'!$AF$4:$AZ$383,21,FALSE)</f>
        <v>96738.499999999985</v>
      </c>
      <c r="J44" s="1">
        <f>VLOOKUP(A44,LEP!$A$4:$K$135,11,FALSE)</f>
        <v>0</v>
      </c>
      <c r="K44" s="1">
        <f>VLOOKUP(A44,'C-Tech'!$A$4:$O$135,15,FALSE)</f>
        <v>0</v>
      </c>
      <c r="L44" s="1">
        <v>0</v>
      </c>
      <c r="M44" s="1">
        <f t="shared" si="0"/>
        <v>1021846.0399999999</v>
      </c>
      <c r="N44" s="1">
        <f>VLOOKUP(A44,'FC&amp;Bonus'!$A$4:$J$135,10,FALSE)</f>
        <v>26894</v>
      </c>
      <c r="O44" s="1">
        <f>VLOOKUP(A44,'ESC deduction'!$A$4:$D$382,4,FALSE)</f>
        <v>0</v>
      </c>
      <c r="P44" s="1">
        <f>VLOOKUP(A44,'FC&amp;Bonus'!$A$4:$K$135,11,FALSE)</f>
        <v>0</v>
      </c>
      <c r="Q44" s="1">
        <f>VLOOKUP(A44,'FC&amp;Bonus'!$A$4:$L$134,12,FALSE)</f>
        <v>0</v>
      </c>
      <c r="R44" s="1">
        <f t="shared" si="1"/>
        <v>1048740.04</v>
      </c>
    </row>
    <row r="45" spans="1:18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VLOOKUP(A45,O_Grant!$A$4:$H$135,8,FALSE)</f>
        <v>162900</v>
      </c>
      <c r="F45" s="1">
        <f>VLOOKUP(A45,'Data Cal FY17'!$AF$4:$AY$382,20,FALSE)</f>
        <v>2038.7</v>
      </c>
      <c r="G45" s="1">
        <f>VLOOKUP(A45,'SE Aid'!$A$5:$Q$136,17,FALSE)</f>
        <v>589658.25</v>
      </c>
      <c r="H45" s="1">
        <f>VLOOKUP(A45,'K-3 Literacy'!$A$4:$F$135,6,FALSE)</f>
        <v>2169.6</v>
      </c>
      <c r="I45" s="1">
        <f>VLOOKUP(A45,'Data Cal FY17'!$AF$4:$AZ$383,21,FALSE)</f>
        <v>0</v>
      </c>
      <c r="J45" s="1">
        <f>VLOOKUP(A45,LEP!$A$4:$K$135,11,FALSE)</f>
        <v>0</v>
      </c>
      <c r="K45" s="1">
        <f>VLOOKUP(A45,'C-Tech'!$A$4:$O$135,15,FALSE)</f>
        <v>0</v>
      </c>
      <c r="L45" s="1">
        <v>0</v>
      </c>
      <c r="M45" s="1">
        <f t="shared" si="0"/>
        <v>756766.54999999993</v>
      </c>
      <c r="N45" s="1">
        <f>VLOOKUP(A45,'FC&amp;Bonus'!$A$4:$J$135,10,FALSE)</f>
        <v>5430</v>
      </c>
      <c r="O45" s="1">
        <f>VLOOKUP(A45,'ESC deduction'!$A$4:$D$382,4,FALSE)</f>
        <v>0</v>
      </c>
      <c r="P45" s="1">
        <f>VLOOKUP(A45,'FC&amp;Bonus'!$A$4:$K$135,11,FALSE)</f>
        <v>0</v>
      </c>
      <c r="Q45" s="1">
        <f>VLOOKUP(A45,'FC&amp;Bonus'!$A$4:$L$134,12,FALSE)</f>
        <v>0</v>
      </c>
      <c r="R45" s="1">
        <f t="shared" si="1"/>
        <v>762196.54999999993</v>
      </c>
    </row>
    <row r="46" spans="1:18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VLOOKUP(A46,O_Grant!$A$4:$H$135,8,FALSE)</f>
        <v>4199940</v>
      </c>
      <c r="F46" s="1">
        <f>VLOOKUP(A46,'Data Cal FY17'!$AF$4:$AY$382,20,FALSE)</f>
        <v>186825.27</v>
      </c>
      <c r="G46" s="1">
        <f>VLOOKUP(A46,'SE Aid'!$A$5:$Q$136,17,FALSE)</f>
        <v>0</v>
      </c>
      <c r="H46" s="1">
        <f>VLOOKUP(A46,'K-3 Literacy'!$A$4:$F$135,6,FALSE)</f>
        <v>103404.8</v>
      </c>
      <c r="I46" s="1">
        <f>VLOOKUP(A46,'Data Cal FY17'!$AF$4:$AZ$383,21,FALSE)</f>
        <v>493049.26999999996</v>
      </c>
      <c r="J46" s="1">
        <f>VLOOKUP(A46,LEP!$A$4:$K$135,11,FALSE)</f>
        <v>0</v>
      </c>
      <c r="K46" s="1">
        <f>VLOOKUP(A46,'C-Tech'!$A$4:$O$135,15,FALSE)</f>
        <v>0</v>
      </c>
      <c r="L46" s="1">
        <v>0</v>
      </c>
      <c r="M46" s="1">
        <f t="shared" si="0"/>
        <v>4983219.3399999989</v>
      </c>
      <c r="N46" s="1">
        <f>VLOOKUP(A46,'FC&amp;Bonus'!$A$4:$J$135,10,FALSE)</f>
        <v>139998</v>
      </c>
      <c r="O46" s="1">
        <f>VLOOKUP(A46,'ESC deduction'!$A$4:$D$382,4,FALSE)</f>
        <v>0</v>
      </c>
      <c r="P46" s="1">
        <f>VLOOKUP(A46,'FC&amp;Bonus'!$A$4:$K$135,11,FALSE)</f>
        <v>0</v>
      </c>
      <c r="Q46" s="1">
        <f>VLOOKUP(A46,'FC&amp;Bonus'!$A$4:$L$134,12,FALSE)</f>
        <v>21145.5</v>
      </c>
      <c r="R46" s="1">
        <f t="shared" si="1"/>
        <v>5144362.8399999989</v>
      </c>
    </row>
    <row r="47" spans="1:18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VLOOKUP(A47,O_Grant!$A$4:$H$135,8,FALSE)</f>
        <v>2900880</v>
      </c>
      <c r="F47" s="1">
        <f>VLOOKUP(A47,'Data Cal FY17'!$AF$4:$AY$382,20,FALSE)</f>
        <v>139849.86000000002</v>
      </c>
      <c r="G47" s="1">
        <f>VLOOKUP(A47,'SE Aid'!$A$5:$Q$136,17,FALSE)</f>
        <v>0</v>
      </c>
      <c r="H47" s="1">
        <f>VLOOKUP(A47,'K-3 Literacy'!$A$4:$F$135,6,FALSE)</f>
        <v>80588.800000000003</v>
      </c>
      <c r="I47" s="1">
        <f>VLOOKUP(A47,'Data Cal FY17'!$AF$4:$AZ$383,21,FALSE)</f>
        <v>239629.99000000002</v>
      </c>
      <c r="J47" s="1">
        <f>VLOOKUP(A47,LEP!$A$4:$K$135,11,FALSE)</f>
        <v>0</v>
      </c>
      <c r="K47" s="1">
        <f>VLOOKUP(A47,'C-Tech'!$A$4:$O$135,15,FALSE)</f>
        <v>0</v>
      </c>
      <c r="L47" s="1">
        <v>0</v>
      </c>
      <c r="M47" s="1">
        <f t="shared" si="0"/>
        <v>3360948.65</v>
      </c>
      <c r="N47" s="1">
        <f>VLOOKUP(A47,'FC&amp;Bonus'!$A$4:$J$135,10,FALSE)</f>
        <v>96696</v>
      </c>
      <c r="O47" s="1">
        <f>VLOOKUP(A47,'ESC deduction'!$A$4:$D$382,4,FALSE)</f>
        <v>0</v>
      </c>
      <c r="P47" s="1">
        <f>VLOOKUP(A47,'FC&amp;Bonus'!$A$4:$K$135,11,FALSE)</f>
        <v>0</v>
      </c>
      <c r="Q47" s="1">
        <f>VLOOKUP(A47,'FC&amp;Bonus'!$A$4:$L$134,12,FALSE)</f>
        <v>17552.7</v>
      </c>
      <c r="R47" s="1">
        <f t="shared" si="1"/>
        <v>3475197.35</v>
      </c>
    </row>
    <row r="48" spans="1:18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VLOOKUP(A48,O_Grant!$A$4:$H$135,8,FALSE)</f>
        <v>2113260</v>
      </c>
      <c r="F48" s="1">
        <f>VLOOKUP(A48,'Data Cal FY17'!$AF$4:$AY$382,20,FALSE)</f>
        <v>39002.049999999988</v>
      </c>
      <c r="G48" s="1">
        <f>VLOOKUP(A48,'SE Aid'!$A$5:$Q$136,17,FALSE)</f>
        <v>37752.81</v>
      </c>
      <c r="H48" s="1">
        <f>VLOOKUP(A48,'K-3 Literacy'!$A$4:$F$135,6,FALSE)</f>
        <v>69164.800000000003</v>
      </c>
      <c r="I48" s="1">
        <f>VLOOKUP(A48,'Data Cal FY17'!$AF$4:$AZ$383,21,FALSE)</f>
        <v>317237.59999999998</v>
      </c>
      <c r="J48" s="1">
        <f>VLOOKUP(A48,LEP!$A$4:$K$135,11,FALSE)</f>
        <v>211955.39</v>
      </c>
      <c r="K48" s="1">
        <f>VLOOKUP(A48,'C-Tech'!$A$4:$O$135,15,FALSE)</f>
        <v>0</v>
      </c>
      <c r="L48" s="1">
        <v>0</v>
      </c>
      <c r="M48" s="1">
        <f t="shared" si="0"/>
        <v>2788372.65</v>
      </c>
      <c r="N48" s="1">
        <f>VLOOKUP(A48,'FC&amp;Bonus'!$A$4:$J$135,10,FALSE)</f>
        <v>70442</v>
      </c>
      <c r="O48" s="1">
        <f>VLOOKUP(A48,'ESC deduction'!$A$4:$D$382,4,FALSE)</f>
        <v>0</v>
      </c>
      <c r="P48" s="1">
        <f>VLOOKUP(A48,'FC&amp;Bonus'!$A$4:$K$135,11,FALSE)</f>
        <v>0</v>
      </c>
      <c r="Q48" s="1">
        <f>VLOOKUP(A48,'FC&amp;Bonus'!$A$4:$L$134,12,FALSE)</f>
        <v>13493.7</v>
      </c>
      <c r="R48" s="1">
        <f t="shared" si="1"/>
        <v>2872308.35</v>
      </c>
    </row>
    <row r="49" spans="1:18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VLOOKUP(A49,O_Grant!$A$4:$H$135,8,FALSE)</f>
        <v>3998820</v>
      </c>
      <c r="F49" s="1">
        <f>VLOOKUP(A49,'Data Cal FY17'!$AF$4:$AY$382,20,FALSE)</f>
        <v>84187.22</v>
      </c>
      <c r="G49" s="1">
        <f>VLOOKUP(A49,'SE Aid'!$A$5:$Q$136,17,FALSE)</f>
        <v>419798.47</v>
      </c>
      <c r="H49" s="1">
        <f>VLOOKUP(A49,'K-3 Literacy'!$A$4:$F$135,6,FALSE)</f>
        <v>96515.199999999997</v>
      </c>
      <c r="I49" s="1">
        <f>VLOOKUP(A49,'Data Cal FY17'!$AF$4:$AZ$383,21,FALSE)</f>
        <v>630279.19000000006</v>
      </c>
      <c r="J49" s="1">
        <f>VLOOKUP(A49,LEP!$A$4:$K$135,11,FALSE)</f>
        <v>0</v>
      </c>
      <c r="K49" s="1">
        <f>VLOOKUP(A49,'C-Tech'!$A$4:$O$135,15,FALSE)</f>
        <v>0</v>
      </c>
      <c r="L49" s="1">
        <v>0</v>
      </c>
      <c r="M49" s="1">
        <f t="shared" si="0"/>
        <v>5229600.080000001</v>
      </c>
      <c r="N49" s="1">
        <f>VLOOKUP(A49,'FC&amp;Bonus'!$A$4:$J$135,10,FALSE)</f>
        <v>133294</v>
      </c>
      <c r="O49" s="1">
        <f>VLOOKUP(A49,'ESC deduction'!$A$4:$D$382,4,FALSE)</f>
        <v>0</v>
      </c>
      <c r="P49" s="1">
        <f>VLOOKUP(A49,'FC&amp;Bonus'!$A$4:$K$135,11,FALSE)</f>
        <v>0</v>
      </c>
      <c r="Q49" s="1">
        <f>VLOOKUP(A49,'FC&amp;Bonus'!$A$4:$L$134,12,FALSE)</f>
        <v>18903.599999999999</v>
      </c>
      <c r="R49" s="1">
        <f t="shared" si="1"/>
        <v>5381797.6800000006</v>
      </c>
    </row>
    <row r="50" spans="1:18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VLOOKUP(A50,O_Grant!$A$4:$H$135,8,FALSE)</f>
        <v>3191760</v>
      </c>
      <c r="F50" s="1">
        <f>VLOOKUP(A50,'Data Cal FY17'!$AF$4:$AY$382,20,FALSE)</f>
        <v>72972.509999999995</v>
      </c>
      <c r="G50" s="1">
        <f>VLOOKUP(A50,'SE Aid'!$A$5:$Q$136,17,FALSE)</f>
        <v>168451.66999999998</v>
      </c>
      <c r="H50" s="1">
        <f>VLOOKUP(A50,'K-3 Literacy'!$A$4:$F$135,6,FALSE)</f>
        <v>81132.800000000003</v>
      </c>
      <c r="I50" s="1">
        <f>VLOOKUP(A50,'Data Cal FY17'!$AF$4:$AZ$383,21,FALSE)</f>
        <v>468016.47</v>
      </c>
      <c r="J50" s="1">
        <f>VLOOKUP(A50,LEP!$A$4:$K$135,11,FALSE)</f>
        <v>18666.660000000003</v>
      </c>
      <c r="K50" s="1">
        <f>VLOOKUP(A50,'C-Tech'!$A$4:$O$135,15,FALSE)</f>
        <v>0</v>
      </c>
      <c r="L50" s="1">
        <v>0</v>
      </c>
      <c r="M50" s="1">
        <f t="shared" si="0"/>
        <v>4001000.1099999994</v>
      </c>
      <c r="N50" s="1">
        <f>VLOOKUP(A50,'FC&amp;Bonus'!$A$4:$J$135,10,FALSE)</f>
        <v>106392</v>
      </c>
      <c r="O50" s="1">
        <f>VLOOKUP(A50,'ESC deduction'!$A$4:$D$382,4,FALSE)</f>
        <v>0</v>
      </c>
      <c r="P50" s="1">
        <f>VLOOKUP(A50,'FC&amp;Bonus'!$A$4:$K$135,11,FALSE)</f>
        <v>0</v>
      </c>
      <c r="Q50" s="1">
        <f>VLOOKUP(A50,'FC&amp;Bonus'!$A$4:$L$134,12,FALSE)</f>
        <v>18892.8</v>
      </c>
      <c r="R50" s="1">
        <f t="shared" si="1"/>
        <v>4126284.9099999992</v>
      </c>
    </row>
    <row r="51" spans="1:18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VLOOKUP(A51,O_Grant!$A$4:$H$135,8,FALSE)</f>
        <v>4070760</v>
      </c>
      <c r="F51" s="1">
        <f>VLOOKUP(A51,'Data Cal FY17'!$AF$4:$AY$382,20,FALSE)</f>
        <v>83620.279999999984</v>
      </c>
      <c r="G51" s="1">
        <f>VLOOKUP(A51,'SE Aid'!$A$5:$Q$136,17,FALSE)</f>
        <v>18838.2</v>
      </c>
      <c r="H51" s="1">
        <f>VLOOKUP(A51,'K-3 Literacy'!$A$4:$F$135,6,FALSE)</f>
        <v>134966.39999999999</v>
      </c>
      <c r="I51" s="1">
        <f>VLOOKUP(A51,'Data Cal FY17'!$AF$4:$AZ$383,21,FALSE)</f>
        <v>211040.43</v>
      </c>
      <c r="J51" s="1">
        <f>VLOOKUP(A51,LEP!$A$4:$K$135,11,FALSE)</f>
        <v>170485.07</v>
      </c>
      <c r="K51" s="1">
        <f>VLOOKUP(A51,'C-Tech'!$A$4:$O$135,15,FALSE)</f>
        <v>0</v>
      </c>
      <c r="L51" s="1">
        <v>0</v>
      </c>
      <c r="M51" s="1">
        <f t="shared" si="0"/>
        <v>4689710.38</v>
      </c>
      <c r="N51" s="1">
        <f>VLOOKUP(A51,'FC&amp;Bonus'!$A$4:$J$135,10,FALSE)</f>
        <v>135692</v>
      </c>
      <c r="O51" s="1">
        <f>VLOOKUP(A51,'ESC deduction'!$A$4:$D$382,4,FALSE)</f>
        <v>0</v>
      </c>
      <c r="P51" s="1">
        <f>VLOOKUP(A51,'FC&amp;Bonus'!$A$4:$K$135,11,FALSE)</f>
        <v>0</v>
      </c>
      <c r="Q51" s="1">
        <f>VLOOKUP(A51,'FC&amp;Bonus'!$A$4:$L$134,12,FALSE)</f>
        <v>27900</v>
      </c>
      <c r="R51" s="1">
        <f t="shared" si="1"/>
        <v>4853302.38</v>
      </c>
    </row>
    <row r="52" spans="1:18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VLOOKUP(A52,O_Grant!$A$4:$H$135,8,FALSE)</f>
        <v>2946720</v>
      </c>
      <c r="F52" s="1">
        <f>VLOOKUP(A52,'Data Cal FY17'!$AF$4:$AY$382,20,FALSE)</f>
        <v>24329.909999999996</v>
      </c>
      <c r="G52" s="1">
        <f>VLOOKUP(A52,'SE Aid'!$A$5:$Q$136,17,FALSE)</f>
        <v>0</v>
      </c>
      <c r="H52" s="1">
        <f>VLOOKUP(A52,'K-3 Literacy'!$A$4:$F$135,6,FALSE)</f>
        <v>86624</v>
      </c>
      <c r="I52" s="1">
        <f>VLOOKUP(A52,'Data Cal FY17'!$AF$4:$AZ$383,21,FALSE)</f>
        <v>172474.6</v>
      </c>
      <c r="J52" s="1">
        <f>VLOOKUP(A52,LEP!$A$4:$K$135,11,FALSE)</f>
        <v>0</v>
      </c>
      <c r="K52" s="1">
        <f>VLOOKUP(A52,'C-Tech'!$A$4:$O$135,15,FALSE)</f>
        <v>0</v>
      </c>
      <c r="L52" s="1">
        <v>0</v>
      </c>
      <c r="M52" s="1">
        <f t="shared" si="0"/>
        <v>3230148.5100000002</v>
      </c>
      <c r="N52" s="1">
        <f>VLOOKUP(A52,'FC&amp;Bonus'!$A$4:$J$135,10,FALSE)</f>
        <v>98224</v>
      </c>
      <c r="O52" s="1">
        <f>VLOOKUP(A52,'ESC deduction'!$A$4:$D$382,4,FALSE)</f>
        <v>0</v>
      </c>
      <c r="P52" s="1">
        <f>VLOOKUP(A52,'FC&amp;Bonus'!$A$4:$K$135,11,FALSE)</f>
        <v>0</v>
      </c>
      <c r="Q52" s="1">
        <f>VLOOKUP(A52,'FC&amp;Bonus'!$A$4:$L$134,12,FALSE)</f>
        <v>16646.849999999999</v>
      </c>
      <c r="R52" s="1">
        <f t="shared" si="1"/>
        <v>3345019.3600000003</v>
      </c>
    </row>
    <row r="53" spans="1:18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VLOOKUP(A53,O_Grant!$A$4:$H$135,8,FALSE)</f>
        <v>3236100</v>
      </c>
      <c r="F53" s="1">
        <f>VLOOKUP(A53,'Data Cal FY17'!$AF$4:$AY$382,20,FALSE)</f>
        <v>177191.09</v>
      </c>
      <c r="G53" s="1">
        <f>VLOOKUP(A53,'SE Aid'!$A$5:$Q$136,17,FALSE)</f>
        <v>0</v>
      </c>
      <c r="H53" s="1">
        <f>VLOOKUP(A53,'K-3 Literacy'!$A$4:$F$135,6,FALSE)</f>
        <v>94880</v>
      </c>
      <c r="I53" s="1">
        <f>VLOOKUP(A53,'Data Cal FY17'!$AF$4:$AZ$383,21,FALSE)</f>
        <v>530392.48999999987</v>
      </c>
      <c r="J53" s="1">
        <f>VLOOKUP(A53,LEP!$A$4:$K$135,11,FALSE)</f>
        <v>0</v>
      </c>
      <c r="K53" s="1">
        <f>VLOOKUP(A53,'C-Tech'!$A$4:$O$135,15,FALSE)</f>
        <v>0</v>
      </c>
      <c r="L53" s="1">
        <v>0</v>
      </c>
      <c r="M53" s="1">
        <f t="shared" si="0"/>
        <v>4038563.5799999996</v>
      </c>
      <c r="N53" s="1">
        <f>VLOOKUP(A53,'FC&amp;Bonus'!$A$4:$J$135,10,FALSE)</f>
        <v>107870</v>
      </c>
      <c r="O53" s="1">
        <f>VLOOKUP(A53,'ESC deduction'!$A$4:$D$382,4,FALSE)</f>
        <v>0</v>
      </c>
      <c r="P53" s="1">
        <f>VLOOKUP(A53,'FC&amp;Bonus'!$A$4:$K$135,11,FALSE)</f>
        <v>0</v>
      </c>
      <c r="Q53" s="1">
        <f>VLOOKUP(A53,'FC&amp;Bonus'!$A$4:$L$134,12,FALSE)</f>
        <v>22939.200000000001</v>
      </c>
      <c r="R53" s="1">
        <f t="shared" si="1"/>
        <v>4169372.78</v>
      </c>
    </row>
    <row r="54" spans="1:18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VLOOKUP(A54,O_Grant!$A$4:$H$135,8,FALSE)</f>
        <v>1938000</v>
      </c>
      <c r="F54" s="1">
        <f>VLOOKUP(A54,'Data Cal FY17'!$AF$4:$AY$382,20,FALSE)</f>
        <v>78026.279999999984</v>
      </c>
      <c r="G54" s="1">
        <f>VLOOKUP(A54,'SE Aid'!$A$5:$Q$136,17,FALSE)</f>
        <v>1507759.4300000002</v>
      </c>
      <c r="H54" s="1">
        <f>VLOOKUP(A54,'K-3 Literacy'!$A$4:$F$135,6,FALSE)</f>
        <v>13817.6</v>
      </c>
      <c r="I54" s="1">
        <f>VLOOKUP(A54,'Data Cal FY17'!$AF$4:$AZ$383,21,FALSE)</f>
        <v>302654.33000000007</v>
      </c>
      <c r="J54" s="1">
        <f>VLOOKUP(A54,LEP!$A$4:$K$135,11,FALSE)</f>
        <v>0</v>
      </c>
      <c r="K54" s="1">
        <f>VLOOKUP(A54,'C-Tech'!$A$4:$O$135,15,FALSE)</f>
        <v>0</v>
      </c>
      <c r="L54" s="1">
        <v>0</v>
      </c>
      <c r="M54" s="1">
        <f t="shared" si="0"/>
        <v>3840257.64</v>
      </c>
      <c r="N54" s="1">
        <f>VLOOKUP(A54,'FC&amp;Bonus'!$A$4:$J$135,10,FALSE)</f>
        <v>64600</v>
      </c>
      <c r="O54" s="1">
        <f>VLOOKUP(A54,'ESC deduction'!$A$4:$D$382,4,FALSE)</f>
        <v>0</v>
      </c>
      <c r="P54" s="1">
        <f>VLOOKUP(A54,'FC&amp;Bonus'!$A$4:$K$135,11,FALSE)</f>
        <v>2502</v>
      </c>
      <c r="Q54" s="1">
        <f>VLOOKUP(A54,'FC&amp;Bonus'!$A$4:$L$134,12,FALSE)</f>
        <v>1803.6</v>
      </c>
      <c r="R54" s="1">
        <f t="shared" si="1"/>
        <v>3909163.24</v>
      </c>
    </row>
    <row r="55" spans="1:18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VLOOKUP(A55,O_Grant!$A$4:$H$135,8,FALSE)</f>
        <v>1490100</v>
      </c>
      <c r="F55" s="1">
        <f>VLOOKUP(A55,'Data Cal FY17'!$AF$4:$AY$382,20,FALSE)</f>
        <v>62678.93</v>
      </c>
      <c r="G55" s="1">
        <f>VLOOKUP(A55,'SE Aid'!$A$5:$Q$136,17,FALSE)</f>
        <v>168125.38</v>
      </c>
      <c r="H55" s="1">
        <f>VLOOKUP(A55,'K-3 Literacy'!$A$4:$F$135,6,FALSE)</f>
        <v>39814.400000000001</v>
      </c>
      <c r="I55" s="1">
        <f>VLOOKUP(A55,'Data Cal FY17'!$AF$4:$AZ$383,21,FALSE)</f>
        <v>251050.50999999998</v>
      </c>
      <c r="J55" s="1">
        <f>VLOOKUP(A55,LEP!$A$4:$K$135,11,FALSE)</f>
        <v>26582.399999999998</v>
      </c>
      <c r="K55" s="1">
        <f>VLOOKUP(A55,'C-Tech'!$A$4:$O$135,15,FALSE)</f>
        <v>11416.2</v>
      </c>
      <c r="L55" s="1">
        <v>0</v>
      </c>
      <c r="M55" s="1">
        <f t="shared" si="0"/>
        <v>2049767.8199999998</v>
      </c>
      <c r="N55" s="1">
        <f>VLOOKUP(A55,'FC&amp;Bonus'!$A$4:$J$135,10,FALSE)</f>
        <v>49670</v>
      </c>
      <c r="O55" s="1">
        <f>VLOOKUP(A55,'ESC deduction'!$A$4:$D$382,4,FALSE)</f>
        <v>0</v>
      </c>
      <c r="P55" s="1">
        <f>VLOOKUP(A55,'FC&amp;Bonus'!$A$4:$K$135,11,FALSE)</f>
        <v>0</v>
      </c>
      <c r="Q55" s="1">
        <f>VLOOKUP(A55,'FC&amp;Bonus'!$A$4:$L$134,12,FALSE)</f>
        <v>7194.6</v>
      </c>
      <c r="R55" s="1">
        <f t="shared" si="1"/>
        <v>2106632.42</v>
      </c>
    </row>
    <row r="56" spans="1:18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VLOOKUP(A56,O_Grant!$A$4:$H$135,8,FALSE)</f>
        <v>810720</v>
      </c>
      <c r="F56" s="1">
        <f>VLOOKUP(A56,'Data Cal FY17'!$AF$4:$AY$382,20,FALSE)</f>
        <v>6801.51</v>
      </c>
      <c r="G56" s="1">
        <f>VLOOKUP(A56,'SE Aid'!$A$5:$Q$136,17,FALSE)</f>
        <v>63224.950000000004</v>
      </c>
      <c r="H56" s="1">
        <f>VLOOKUP(A56,'K-3 Literacy'!$A$4:$F$135,6,FALSE)</f>
        <v>29539.200000000001</v>
      </c>
      <c r="I56" s="1">
        <f>VLOOKUP(A56,'Data Cal FY17'!$AF$4:$AZ$383,21,FALSE)</f>
        <v>47051.94</v>
      </c>
      <c r="J56" s="1">
        <f>VLOOKUP(A56,LEP!$A$4:$K$135,11,FALSE)</f>
        <v>0</v>
      </c>
      <c r="K56" s="1">
        <f>VLOOKUP(A56,'C-Tech'!$A$4:$O$135,15,FALSE)</f>
        <v>0</v>
      </c>
      <c r="L56" s="1">
        <v>0</v>
      </c>
      <c r="M56" s="1">
        <f t="shared" si="0"/>
        <v>957337.59999999986</v>
      </c>
      <c r="N56" s="1">
        <f>VLOOKUP(A56,'FC&amp;Bonus'!$A$4:$J$135,10,FALSE)</f>
        <v>27024</v>
      </c>
      <c r="O56" s="1">
        <f>VLOOKUP(A56,'ESC deduction'!$A$4:$D$382,4,FALSE)</f>
        <v>0</v>
      </c>
      <c r="P56" s="1">
        <f>VLOOKUP(A56,'FC&amp;Bonus'!$A$4:$K$135,11,FALSE)</f>
        <v>0</v>
      </c>
      <c r="Q56" s="1">
        <f>VLOOKUP(A56,'FC&amp;Bonus'!$A$4:$L$134,12,FALSE)</f>
        <v>4054.05</v>
      </c>
      <c r="R56" s="1">
        <f t="shared" si="1"/>
        <v>988415.64999999991</v>
      </c>
    </row>
    <row r="57" spans="1:18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VLOOKUP(A57,O_Grant!$A$4:$H$135,8,FALSE)</f>
        <v>3983760</v>
      </c>
      <c r="F57" s="1">
        <f>VLOOKUP(A57,'Data Cal FY17'!$AF$4:$AY$382,20,FALSE)</f>
        <v>257581.93999999994</v>
      </c>
      <c r="G57" s="1">
        <f>VLOOKUP(A57,'SE Aid'!$A$5:$Q$136,17,FALSE)</f>
        <v>0</v>
      </c>
      <c r="H57" s="1">
        <f>VLOOKUP(A57,'K-3 Literacy'!$A$4:$F$135,6,FALSE)</f>
        <v>100854.39999999999</v>
      </c>
      <c r="I57" s="1">
        <f>VLOOKUP(A57,'Data Cal FY17'!$AF$4:$AZ$383,21,FALSE)</f>
        <v>586089.67000000027</v>
      </c>
      <c r="J57" s="1">
        <f>VLOOKUP(A57,LEP!$A$4:$K$135,11,FALSE)</f>
        <v>0</v>
      </c>
      <c r="K57" s="1">
        <f>VLOOKUP(A57,'C-Tech'!$A$4:$O$135,15,FALSE)</f>
        <v>0</v>
      </c>
      <c r="L57" s="1">
        <v>0</v>
      </c>
      <c r="M57" s="1">
        <f t="shared" si="0"/>
        <v>4928286.01</v>
      </c>
      <c r="N57" s="1">
        <f>VLOOKUP(A57,'FC&amp;Bonus'!$A$4:$J$135,10,FALSE)</f>
        <v>132792</v>
      </c>
      <c r="O57" s="1">
        <f>VLOOKUP(A57,'ESC deduction'!$A$4:$D$382,4,FALSE)</f>
        <v>0</v>
      </c>
      <c r="P57" s="1">
        <f>VLOOKUP(A57,'FC&amp;Bonus'!$A$4:$K$135,11,FALSE)</f>
        <v>0</v>
      </c>
      <c r="Q57" s="1">
        <f>VLOOKUP(A57,'FC&amp;Bonus'!$A$4:$L$134,12,FALSE)</f>
        <v>23839.200000000001</v>
      </c>
      <c r="R57" s="1">
        <f t="shared" si="1"/>
        <v>5084917.21</v>
      </c>
    </row>
    <row r="58" spans="1:18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VLOOKUP(A58,O_Grant!$A$4:$H$135,8,FALSE)</f>
        <v>223200</v>
      </c>
      <c r="F58" s="1">
        <f>VLOOKUP(A58,'Data Cal FY17'!$AF$4:$AY$382,20,FALSE)</f>
        <v>6605.77</v>
      </c>
      <c r="G58" s="1">
        <f>VLOOKUP(A58,'SE Aid'!$A$5:$Q$136,17,FALSE)</f>
        <v>89674.02</v>
      </c>
      <c r="H58" s="1">
        <f>VLOOKUP(A58,'K-3 Literacy'!$A$4:$F$135,6,FALSE)</f>
        <v>0</v>
      </c>
      <c r="I58" s="1">
        <f>VLOOKUP(A58,'Data Cal FY17'!$AF$4:$AZ$383,21,FALSE)</f>
        <v>34759.360000000001</v>
      </c>
      <c r="J58" s="1">
        <f>VLOOKUP(A58,LEP!$A$4:$K$135,11,FALSE)</f>
        <v>0</v>
      </c>
      <c r="K58" s="1">
        <f>VLOOKUP(A58,'C-Tech'!$A$4:$O$135,15,FALSE)</f>
        <v>0</v>
      </c>
      <c r="L58" s="1">
        <v>0</v>
      </c>
      <c r="M58" s="1">
        <f t="shared" si="0"/>
        <v>354239.14999999997</v>
      </c>
      <c r="N58" s="1">
        <f>VLOOKUP(A58,'FC&amp;Bonus'!$A$4:$J$135,10,FALSE)</f>
        <v>7440.0000000000009</v>
      </c>
      <c r="O58" s="1">
        <f>VLOOKUP(A58,'ESC deduction'!$A$4:$D$382,4,FALSE)</f>
        <v>0</v>
      </c>
      <c r="P58" s="1">
        <f>VLOOKUP(A58,'FC&amp;Bonus'!$A$4:$K$135,11,FALSE)</f>
        <v>5831.9999999999991</v>
      </c>
      <c r="Q58" s="1">
        <f>VLOOKUP(A58,'FC&amp;Bonus'!$A$4:$L$134,12,FALSE)</f>
        <v>0</v>
      </c>
      <c r="R58" s="1">
        <f t="shared" si="1"/>
        <v>367511.14999999997</v>
      </c>
    </row>
    <row r="59" spans="1:18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VLOOKUP(A59,O_Grant!$A$4:$H$135,8,FALSE)</f>
        <v>490620</v>
      </c>
      <c r="F59" s="1">
        <f>VLOOKUP(A59,'Data Cal FY17'!$AF$4:$AY$382,20,FALSE)</f>
        <v>5940.26</v>
      </c>
      <c r="G59" s="1">
        <f>VLOOKUP(A59,'SE Aid'!$A$5:$Q$136,17,FALSE)</f>
        <v>723944.43</v>
      </c>
      <c r="H59" s="1">
        <f>VLOOKUP(A59,'K-3 Literacy'!$A$4:$F$135,6,FALSE)</f>
        <v>0</v>
      </c>
      <c r="I59" s="1">
        <f>VLOOKUP(A59,'Data Cal FY17'!$AF$4:$AZ$383,21,FALSE)</f>
        <v>18436.18</v>
      </c>
      <c r="J59" s="1">
        <f>VLOOKUP(A59,LEP!$A$4:$K$135,11,FALSE)</f>
        <v>0</v>
      </c>
      <c r="K59" s="1">
        <f>VLOOKUP(A59,'C-Tech'!$A$4:$O$135,15,FALSE)</f>
        <v>0</v>
      </c>
      <c r="L59" s="1">
        <v>0</v>
      </c>
      <c r="M59" s="1">
        <f t="shared" si="0"/>
        <v>1238940.8699999999</v>
      </c>
      <c r="N59" s="1">
        <f>VLOOKUP(A59,'FC&amp;Bonus'!$A$4:$J$135,10,FALSE)</f>
        <v>16354</v>
      </c>
      <c r="O59" s="1">
        <f>VLOOKUP(A59,'ESC deduction'!$A$4:$D$382,4,FALSE)</f>
        <v>0</v>
      </c>
      <c r="P59" s="1">
        <f>VLOOKUP(A59,'FC&amp;Bonus'!$A$4:$K$135,11,FALSE)</f>
        <v>2280.1499999999996</v>
      </c>
      <c r="Q59" s="1">
        <f>VLOOKUP(A59,'FC&amp;Bonus'!$A$4:$L$134,12,FALSE)</f>
        <v>0</v>
      </c>
      <c r="R59" s="1">
        <f t="shared" si="1"/>
        <v>1257575.0199999998</v>
      </c>
    </row>
    <row r="60" spans="1:18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VLOOKUP(A60,O_Grant!$A$4:$H$135,8,FALSE)</f>
        <v>541800</v>
      </c>
      <c r="F60" s="1">
        <f>VLOOKUP(A60,'Data Cal FY17'!$AF$4:$AY$382,20,FALSE)</f>
        <v>36158.78</v>
      </c>
      <c r="G60" s="1">
        <f>VLOOKUP(A60,'SE Aid'!$A$5:$Q$136,17,FALSE)</f>
        <v>836029.54</v>
      </c>
      <c r="H60" s="1">
        <f>VLOOKUP(A60,'K-3 Literacy'!$A$4:$F$135,6,FALSE)</f>
        <v>0</v>
      </c>
      <c r="I60" s="1">
        <f>VLOOKUP(A60,'Data Cal FY17'!$AF$4:$AZ$383,21,FALSE)</f>
        <v>62333.560000000005</v>
      </c>
      <c r="J60" s="1">
        <f>VLOOKUP(A60,LEP!$A$4:$K$135,11,FALSE)</f>
        <v>2272</v>
      </c>
      <c r="K60" s="1">
        <f>VLOOKUP(A60,'C-Tech'!$A$4:$O$135,15,FALSE)</f>
        <v>0</v>
      </c>
      <c r="L60" s="1">
        <v>0</v>
      </c>
      <c r="M60" s="1">
        <f t="shared" si="0"/>
        <v>1478593.8800000001</v>
      </c>
      <c r="N60" s="1">
        <f>VLOOKUP(A60,'FC&amp;Bonus'!$A$4:$J$135,10,FALSE)</f>
        <v>18060</v>
      </c>
      <c r="O60" s="1">
        <f>VLOOKUP(A60,'ESC deduction'!$A$4:$D$382,4,FALSE)</f>
        <v>0</v>
      </c>
      <c r="P60" s="1">
        <f>VLOOKUP(A60,'FC&amp;Bonus'!$A$4:$K$135,11,FALSE)</f>
        <v>0</v>
      </c>
      <c r="Q60" s="1">
        <f>VLOOKUP(A60,'FC&amp;Bonus'!$A$4:$L$134,12,FALSE)</f>
        <v>0</v>
      </c>
      <c r="R60" s="1">
        <f t="shared" si="1"/>
        <v>1496653.8800000001</v>
      </c>
    </row>
    <row r="61" spans="1:18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VLOOKUP(A61,O_Grant!$A$4:$H$135,8,FALSE)</f>
        <v>594120</v>
      </c>
      <c r="F61" s="1">
        <f>VLOOKUP(A61,'Data Cal FY17'!$AF$4:$AY$382,20,FALSE)</f>
        <v>11359.809999999998</v>
      </c>
      <c r="G61" s="1">
        <f>VLOOKUP(A61,'SE Aid'!$A$5:$Q$136,17,FALSE)</f>
        <v>605177.69999999995</v>
      </c>
      <c r="H61" s="1">
        <f>VLOOKUP(A61,'K-3 Literacy'!$A$4:$F$135,6,FALSE)</f>
        <v>0</v>
      </c>
      <c r="I61" s="1">
        <f>VLOOKUP(A61,'Data Cal FY17'!$AF$4:$AZ$383,21,FALSE)</f>
        <v>76004.510000000024</v>
      </c>
      <c r="J61" s="1">
        <f>VLOOKUP(A61,LEP!$A$4:$K$135,11,FALSE)</f>
        <v>0</v>
      </c>
      <c r="K61" s="1">
        <f>VLOOKUP(A61,'C-Tech'!$A$4:$O$135,15,FALSE)</f>
        <v>0</v>
      </c>
      <c r="L61" s="1">
        <v>0</v>
      </c>
      <c r="M61" s="1">
        <f t="shared" si="0"/>
        <v>1286662.02</v>
      </c>
      <c r="N61" s="1">
        <f>VLOOKUP(A61,'FC&amp;Bonus'!$A$4:$J$135,10,FALSE)</f>
        <v>19804</v>
      </c>
      <c r="O61" s="1">
        <f>VLOOKUP(A61,'ESC deduction'!$A$4:$D$382,4,FALSE)</f>
        <v>0</v>
      </c>
      <c r="P61" s="1">
        <f>VLOOKUP(A61,'FC&amp;Bonus'!$A$4:$K$135,11,FALSE)</f>
        <v>0</v>
      </c>
      <c r="Q61" s="1">
        <f>VLOOKUP(A61,'FC&amp;Bonus'!$A$4:$L$134,12,FALSE)</f>
        <v>0</v>
      </c>
      <c r="R61" s="1">
        <f t="shared" si="1"/>
        <v>1306466.02</v>
      </c>
    </row>
    <row r="62" spans="1:18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VLOOKUP(A62,O_Grant!$A$4:$H$135,8,FALSE)</f>
        <v>1806900</v>
      </c>
      <c r="F62" s="1">
        <f>VLOOKUP(A62,'Data Cal FY17'!$AF$4:$AY$382,20,FALSE)</f>
        <v>116114.62000000001</v>
      </c>
      <c r="G62" s="1">
        <f>VLOOKUP(A62,'SE Aid'!$A$5:$Q$136,17,FALSE)</f>
        <v>122702.43000000001</v>
      </c>
      <c r="H62" s="1">
        <f>VLOOKUP(A62,'K-3 Literacy'!$A$4:$F$135,6,FALSE)</f>
        <v>55564.800000000003</v>
      </c>
      <c r="I62" s="1">
        <f>VLOOKUP(A62,'Data Cal FY17'!$AF$4:$AZ$383,21,FALSE)</f>
        <v>146218.76</v>
      </c>
      <c r="J62" s="1">
        <f>VLOOKUP(A62,LEP!$A$4:$K$135,11,FALSE)</f>
        <v>0</v>
      </c>
      <c r="K62" s="1">
        <f>VLOOKUP(A62,'C-Tech'!$A$4:$O$135,15,FALSE)</f>
        <v>0</v>
      </c>
      <c r="L62" s="1">
        <v>0</v>
      </c>
      <c r="M62" s="1">
        <f t="shared" si="0"/>
        <v>2247500.6100000003</v>
      </c>
      <c r="N62" s="1">
        <f>VLOOKUP(A62,'FC&amp;Bonus'!$A$4:$J$135,10,FALSE)</f>
        <v>60229.999999999993</v>
      </c>
      <c r="O62" s="1">
        <f>VLOOKUP(A62,'ESC deduction'!$A$4:$D$382,4,FALSE)</f>
        <v>0</v>
      </c>
      <c r="P62" s="1">
        <f>VLOOKUP(A62,'FC&amp;Bonus'!$A$4:$K$135,11,FALSE)</f>
        <v>0</v>
      </c>
      <c r="Q62" s="1">
        <f>VLOOKUP(A62,'FC&amp;Bonus'!$A$4:$L$134,12,FALSE)</f>
        <v>10800</v>
      </c>
      <c r="R62" s="1">
        <f t="shared" si="1"/>
        <v>2318530.6100000003</v>
      </c>
    </row>
    <row r="63" spans="1:18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VLOOKUP(A63,O_Grant!$A$4:$H$135,8,FALSE)</f>
        <v>1271700</v>
      </c>
      <c r="F63" s="1">
        <f>VLOOKUP(A63,'Data Cal FY17'!$AF$4:$AY$382,20,FALSE)</f>
        <v>32437.670000000006</v>
      </c>
      <c r="G63" s="1">
        <f>VLOOKUP(A63,'SE Aid'!$A$5:$Q$136,17,FALSE)</f>
        <v>1000488.6100000001</v>
      </c>
      <c r="H63" s="1">
        <f>VLOOKUP(A63,'K-3 Literacy'!$A$4:$F$135,6,FALSE)</f>
        <v>0</v>
      </c>
      <c r="I63" s="1">
        <f>VLOOKUP(A63,'Data Cal FY17'!$AF$4:$AZ$383,21,FALSE)</f>
        <v>144672.49</v>
      </c>
      <c r="J63" s="1">
        <f>VLOOKUP(A63,LEP!$A$4:$K$135,11,FALSE)</f>
        <v>0</v>
      </c>
      <c r="K63" s="1">
        <f>VLOOKUP(A63,'C-Tech'!$A$4:$O$135,15,FALSE)</f>
        <v>0</v>
      </c>
      <c r="L63" s="1">
        <v>0</v>
      </c>
      <c r="M63" s="1">
        <f t="shared" si="0"/>
        <v>2449298.7700000005</v>
      </c>
      <c r="N63" s="1">
        <f>VLOOKUP(A63,'FC&amp;Bonus'!$A$4:$J$135,10,FALSE)</f>
        <v>42390</v>
      </c>
      <c r="O63" s="1">
        <f>VLOOKUP(A63,'ESC deduction'!$A$4:$D$382,4,FALSE)</f>
        <v>0</v>
      </c>
      <c r="P63" s="1">
        <f>VLOOKUP(A63,'FC&amp;Bonus'!$A$4:$K$135,11,FALSE)</f>
        <v>900</v>
      </c>
      <c r="Q63" s="1">
        <f>VLOOKUP(A63,'FC&amp;Bonus'!$A$4:$L$134,12,FALSE)</f>
        <v>0</v>
      </c>
      <c r="R63" s="1">
        <f t="shared" si="1"/>
        <v>2492588.7700000005</v>
      </c>
    </row>
    <row r="64" spans="1:18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VLOOKUP(A64,O_Grant!$A$4:$H$135,8,FALSE)</f>
        <v>631320</v>
      </c>
      <c r="F64" s="1">
        <f>VLOOKUP(A64,'Data Cal FY17'!$AF$4:$AY$382,20,FALSE)</f>
        <v>30302.089999999997</v>
      </c>
      <c r="G64" s="1">
        <f>VLOOKUP(A64,'SE Aid'!$A$5:$Q$136,17,FALSE)</f>
        <v>1393538.8900000001</v>
      </c>
      <c r="H64" s="1">
        <f>VLOOKUP(A64,'K-3 Literacy'!$A$4:$F$135,6,FALSE)</f>
        <v>0</v>
      </c>
      <c r="I64" s="1">
        <f>VLOOKUP(A64,'Data Cal FY17'!$AF$4:$AZ$383,21,FALSE)</f>
        <v>74866.130000000019</v>
      </c>
      <c r="J64" s="1">
        <f>VLOOKUP(A64,LEP!$A$4:$K$135,11,FALSE)</f>
        <v>0</v>
      </c>
      <c r="K64" s="1">
        <f>VLOOKUP(A64,'C-Tech'!$A$4:$O$135,15,FALSE)</f>
        <v>0</v>
      </c>
      <c r="L64" s="1">
        <v>0</v>
      </c>
      <c r="M64" s="1">
        <f t="shared" si="0"/>
        <v>2130027.11</v>
      </c>
      <c r="N64" s="1">
        <f>VLOOKUP(A64,'FC&amp;Bonus'!$A$4:$J$135,10,FALSE)</f>
        <v>21044</v>
      </c>
      <c r="O64" s="1">
        <f>VLOOKUP(A64,'ESC deduction'!$A$4:$D$382,4,FALSE)</f>
        <v>0</v>
      </c>
      <c r="P64" s="1">
        <f>VLOOKUP(A64,'FC&amp;Bonus'!$A$4:$K$135,11,FALSE)</f>
        <v>1606.5</v>
      </c>
      <c r="Q64" s="1">
        <f>VLOOKUP(A64,'FC&amp;Bonus'!$A$4:$L$134,12,FALSE)</f>
        <v>0</v>
      </c>
      <c r="R64" s="1">
        <f t="shared" si="1"/>
        <v>2152677.61</v>
      </c>
    </row>
    <row r="65" spans="1:18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VLOOKUP(A65,O_Grant!$A$4:$H$135,8,FALSE)</f>
        <v>753720</v>
      </c>
      <c r="F65" s="1">
        <f>VLOOKUP(A65,'Data Cal FY17'!$AF$4:$AY$382,20,FALSE)</f>
        <v>36461.54</v>
      </c>
      <c r="G65" s="1">
        <f>VLOOKUP(A65,'SE Aid'!$A$5:$Q$136,17,FALSE)</f>
        <v>820354.3600000001</v>
      </c>
      <c r="H65" s="1">
        <f>VLOOKUP(A65,'K-3 Literacy'!$A$4:$F$135,6,FALSE)</f>
        <v>0</v>
      </c>
      <c r="I65" s="1">
        <f>VLOOKUP(A65,'Data Cal FY17'!$AF$4:$AZ$383,21,FALSE)</f>
        <v>71624.49000000002</v>
      </c>
      <c r="J65" s="1">
        <f>VLOOKUP(A65,LEP!$A$4:$K$135,11,FALSE)</f>
        <v>0</v>
      </c>
      <c r="K65" s="1">
        <f>VLOOKUP(A65,'C-Tech'!$A$4:$O$135,15,FALSE)</f>
        <v>11362.35</v>
      </c>
      <c r="L65" s="1">
        <v>0</v>
      </c>
      <c r="M65" s="1">
        <f t="shared" si="0"/>
        <v>1693522.7400000002</v>
      </c>
      <c r="N65" s="1">
        <f>VLOOKUP(A65,'FC&amp;Bonus'!$A$4:$J$135,10,FALSE)</f>
        <v>25124</v>
      </c>
      <c r="O65" s="1">
        <f>VLOOKUP(A65,'ESC deduction'!$A$4:$D$382,4,FALSE)</f>
        <v>0</v>
      </c>
      <c r="P65" s="1">
        <f>VLOOKUP(A65,'FC&amp;Bonus'!$A$4:$K$135,11,FALSE)</f>
        <v>2943.0000000000005</v>
      </c>
      <c r="Q65" s="1">
        <f>VLOOKUP(A65,'FC&amp;Bonus'!$A$4:$L$134,12,FALSE)</f>
        <v>0</v>
      </c>
      <c r="R65" s="1">
        <f t="shared" si="1"/>
        <v>1721589.7400000002</v>
      </c>
    </row>
    <row r="66" spans="1:18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VLOOKUP(A66,O_Grant!$A$4:$H$135,8,FALSE)</f>
        <v>1207260</v>
      </c>
      <c r="F66" s="1">
        <f>VLOOKUP(A66,'Data Cal FY17'!$AF$4:$AY$382,20,FALSE)</f>
        <v>85505.049999999988</v>
      </c>
      <c r="G66" s="1">
        <f>VLOOKUP(A66,'SE Aid'!$A$5:$Q$136,17,FALSE)</f>
        <v>1732735.22</v>
      </c>
      <c r="H66" s="1">
        <f>VLOOKUP(A66,'K-3 Literacy'!$A$4:$F$135,6,FALSE)</f>
        <v>26780.799999999999</v>
      </c>
      <c r="I66" s="1">
        <f>VLOOKUP(A66,'Data Cal FY17'!$AF$4:$AZ$383,21,FALSE)</f>
        <v>141334.99</v>
      </c>
      <c r="J66" s="1">
        <f>VLOOKUP(A66,LEP!$A$4:$K$135,11,FALSE)</f>
        <v>0</v>
      </c>
      <c r="K66" s="1">
        <f>VLOOKUP(A66,'C-Tech'!$A$4:$O$135,15,FALSE)</f>
        <v>0</v>
      </c>
      <c r="L66" s="1">
        <v>0</v>
      </c>
      <c r="M66" s="1">
        <f t="shared" si="0"/>
        <v>3193616.0599999996</v>
      </c>
      <c r="N66" s="1">
        <f>VLOOKUP(A66,'FC&amp;Bonus'!$A$4:$J$135,10,FALSE)</f>
        <v>40242</v>
      </c>
      <c r="O66" s="1">
        <f>VLOOKUP(A66,'ESC deduction'!$A$4:$D$382,4,FALSE)</f>
        <v>0</v>
      </c>
      <c r="P66" s="1">
        <f>VLOOKUP(A66,'FC&amp;Bonus'!$A$4:$K$135,11,FALSE)</f>
        <v>0</v>
      </c>
      <c r="Q66" s="1">
        <f>VLOOKUP(A66,'FC&amp;Bonus'!$A$4:$L$134,12,FALSE)</f>
        <v>8545.5</v>
      </c>
      <c r="R66" s="1">
        <f t="shared" si="1"/>
        <v>3242403.5599999996</v>
      </c>
    </row>
    <row r="67" spans="1:18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VLOOKUP(A67,O_Grant!$A$4:$H$135,8,FALSE)</f>
        <v>412560</v>
      </c>
      <c r="F67" s="1">
        <f>VLOOKUP(A67,'Data Cal FY17'!$AF$4:$AY$382,20,FALSE)</f>
        <v>15393.32</v>
      </c>
      <c r="G67" s="1">
        <f>VLOOKUP(A67,'SE Aid'!$A$5:$Q$136,17,FALSE)</f>
        <v>574528.03</v>
      </c>
      <c r="H67" s="1">
        <f>VLOOKUP(A67,'K-3 Literacy'!$A$4:$F$135,6,FALSE)</f>
        <v>7942.4</v>
      </c>
      <c r="I67" s="1">
        <f>VLOOKUP(A67,'Data Cal FY17'!$AF$4:$AZ$383,21,FALSE)</f>
        <v>33516.709999999992</v>
      </c>
      <c r="J67" s="1">
        <f>VLOOKUP(A67,LEP!$A$4:$K$135,11,FALSE)</f>
        <v>0</v>
      </c>
      <c r="K67" s="1">
        <f>VLOOKUP(A67,'C-Tech'!$A$4:$O$135,15,FALSE)</f>
        <v>0</v>
      </c>
      <c r="L67" s="1">
        <v>0</v>
      </c>
      <c r="M67" s="1">
        <f t="shared" si="0"/>
        <v>1043940.4600000001</v>
      </c>
      <c r="N67" s="1">
        <f>VLOOKUP(A67,'FC&amp;Bonus'!$A$4:$J$135,10,FALSE)</f>
        <v>13752.000000000002</v>
      </c>
      <c r="O67" s="1">
        <f>VLOOKUP(A67,'ESC deduction'!$A$4:$D$382,4,FALSE)</f>
        <v>0</v>
      </c>
      <c r="P67" s="1">
        <f>VLOOKUP(A67,'FC&amp;Bonus'!$A$4:$K$135,11,FALSE)</f>
        <v>0</v>
      </c>
      <c r="Q67" s="1">
        <f>VLOOKUP(A67,'FC&amp;Bonus'!$A$4:$L$134,12,FALSE)</f>
        <v>3150</v>
      </c>
      <c r="R67" s="1">
        <f t="shared" si="1"/>
        <v>1060842.4600000002</v>
      </c>
    </row>
    <row r="68" spans="1:18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VLOOKUP(A68,O_Grant!$A$4:$H$135,8,FALSE)</f>
        <v>1097460</v>
      </c>
      <c r="F68" s="1">
        <f>VLOOKUP(A68,'Data Cal FY17'!$AF$4:$AY$382,20,FALSE)</f>
        <v>50109.79</v>
      </c>
      <c r="G68" s="1">
        <f>VLOOKUP(A68,'SE Aid'!$A$5:$Q$136,17,FALSE)</f>
        <v>1588226.47</v>
      </c>
      <c r="H68" s="1">
        <f>VLOOKUP(A68,'K-3 Literacy'!$A$4:$F$135,6,FALSE)</f>
        <v>7312</v>
      </c>
      <c r="I68" s="1">
        <f>VLOOKUP(A68,'Data Cal FY17'!$AF$4:$AZ$383,21,FALSE)</f>
        <v>87124.4</v>
      </c>
      <c r="J68" s="1">
        <f>VLOOKUP(A68,LEP!$A$4:$K$135,11,FALSE)</f>
        <v>0</v>
      </c>
      <c r="K68" s="1">
        <f>VLOOKUP(A68,'C-Tech'!$A$4:$O$135,15,FALSE)</f>
        <v>28702.05</v>
      </c>
      <c r="L68" s="1">
        <v>0</v>
      </c>
      <c r="M68" s="1">
        <f t="shared" si="0"/>
        <v>2858934.7099999995</v>
      </c>
      <c r="N68" s="1">
        <f>VLOOKUP(A68,'FC&amp;Bonus'!$A$4:$J$135,10,FALSE)</f>
        <v>36582</v>
      </c>
      <c r="O68" s="1">
        <f>VLOOKUP(A68,'ESC deduction'!$A$4:$D$382,4,FALSE)</f>
        <v>0</v>
      </c>
      <c r="P68" s="1">
        <f>VLOOKUP(A68,'FC&amp;Bonus'!$A$4:$K$135,11,FALSE)</f>
        <v>4984.2</v>
      </c>
      <c r="Q68" s="1">
        <f>VLOOKUP(A68,'FC&amp;Bonus'!$A$4:$L$134,12,FALSE)</f>
        <v>1350</v>
      </c>
      <c r="R68" s="1">
        <f t="shared" si="1"/>
        <v>2901850.9099999997</v>
      </c>
    </row>
    <row r="69" spans="1:18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VLOOKUP(A69,O_Grant!$A$4:$H$135,8,FALSE)</f>
        <v>516840</v>
      </c>
      <c r="F69" s="1">
        <f>VLOOKUP(A69,'Data Cal FY17'!$AF$4:$AY$382,20,FALSE)</f>
        <v>14744.19</v>
      </c>
      <c r="G69" s="1">
        <f>VLOOKUP(A69,'SE Aid'!$A$5:$Q$136,17,FALSE)</f>
        <v>853755.51</v>
      </c>
      <c r="H69" s="1">
        <f>VLOOKUP(A69,'K-3 Literacy'!$A$4:$F$135,6,FALSE)</f>
        <v>0</v>
      </c>
      <c r="I69" s="1">
        <f>VLOOKUP(A69,'Data Cal FY17'!$AF$4:$AZ$383,21,FALSE)</f>
        <v>23391.210000000003</v>
      </c>
      <c r="J69" s="1">
        <f>VLOOKUP(A69,LEP!$A$4:$K$135,11,FALSE)</f>
        <v>0</v>
      </c>
      <c r="K69" s="1">
        <f>VLOOKUP(A69,'C-Tech'!$A$4:$O$135,15,FALSE)</f>
        <v>0</v>
      </c>
      <c r="L69" s="1">
        <v>0</v>
      </c>
      <c r="M69" s="1">
        <f t="shared" ref="M69:M132" si="2">SUM(E69:L69)</f>
        <v>1408730.91</v>
      </c>
      <c r="N69" s="1">
        <f>VLOOKUP(A69,'FC&amp;Bonus'!$A$4:$J$135,10,FALSE)</f>
        <v>17228</v>
      </c>
      <c r="O69" s="1">
        <f>VLOOKUP(A69,'ESC deduction'!$A$4:$D$382,4,FALSE)</f>
        <v>0</v>
      </c>
      <c r="P69" s="1">
        <f>VLOOKUP(A69,'FC&amp;Bonus'!$A$4:$K$135,11,FALSE)</f>
        <v>2024.9999999999998</v>
      </c>
      <c r="Q69" s="1">
        <f>VLOOKUP(A69,'FC&amp;Bonus'!$A$4:$L$134,12,FALSE)</f>
        <v>0</v>
      </c>
      <c r="R69" s="1">
        <f t="shared" ref="R69:R132" si="3">SUM(M69:Q69)</f>
        <v>1427983.91</v>
      </c>
    </row>
    <row r="70" spans="1:18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VLOOKUP(A70,O_Grant!$A$4:$H$135,8,FALSE)</f>
        <v>189060</v>
      </c>
      <c r="F70" s="1">
        <f>VLOOKUP(A70,'Data Cal FY17'!$AF$4:$AY$382,20,FALSE)</f>
        <v>4526.829999999999</v>
      </c>
      <c r="G70" s="1">
        <f>VLOOKUP(A70,'SE Aid'!$A$5:$Q$136,17,FALSE)</f>
        <v>22708.35</v>
      </c>
      <c r="H70" s="1">
        <f>VLOOKUP(A70,'K-3 Literacy'!$A$4:$F$135,6,FALSE)</f>
        <v>0</v>
      </c>
      <c r="I70" s="1">
        <f>VLOOKUP(A70,'Data Cal FY17'!$AF$4:$AZ$383,21,FALSE)</f>
        <v>3114.2699999999995</v>
      </c>
      <c r="J70" s="1">
        <f>VLOOKUP(A70,LEP!$A$4:$K$135,11,FALSE)</f>
        <v>0</v>
      </c>
      <c r="K70" s="1">
        <f>VLOOKUP(A70,'C-Tech'!$A$4:$O$135,15,FALSE)</f>
        <v>0</v>
      </c>
      <c r="L70" s="1">
        <v>0</v>
      </c>
      <c r="M70" s="1">
        <f t="shared" si="2"/>
        <v>219409.44999999998</v>
      </c>
      <c r="N70" s="1">
        <f>VLOOKUP(A70,'FC&amp;Bonus'!$A$4:$J$135,10,FALSE)</f>
        <v>6302</v>
      </c>
      <c r="O70" s="1">
        <f>VLOOKUP(A70,'ESC deduction'!$A$4:$D$382,4,FALSE)</f>
        <v>0</v>
      </c>
      <c r="P70" s="1">
        <f>VLOOKUP(A70,'FC&amp;Bonus'!$A$4:$K$135,11,FALSE)</f>
        <v>22.5</v>
      </c>
      <c r="Q70" s="1">
        <f>VLOOKUP(A70,'FC&amp;Bonus'!$A$4:$L$134,12,FALSE)</f>
        <v>0</v>
      </c>
      <c r="R70" s="1">
        <f t="shared" si="3"/>
        <v>225733.94999999998</v>
      </c>
    </row>
    <row r="71" spans="1:18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VLOOKUP(A71,O_Grant!$A$4:$H$135,8,FALSE)</f>
        <v>744120</v>
      </c>
      <c r="F71" s="1">
        <f>VLOOKUP(A71,'Data Cal FY17'!$AF$4:$AY$382,20,FALSE)</f>
        <v>19262.45</v>
      </c>
      <c r="G71" s="1">
        <f>VLOOKUP(A71,'SE Aid'!$A$5:$Q$136,17,FALSE)</f>
        <v>56443.259999999995</v>
      </c>
      <c r="H71" s="1">
        <f>VLOOKUP(A71,'K-3 Literacy'!$A$4:$F$135,6,FALSE)</f>
        <v>0</v>
      </c>
      <c r="I71" s="1">
        <f>VLOOKUP(A71,'Data Cal FY17'!$AF$4:$AZ$383,21,FALSE)</f>
        <v>81758.309999999983</v>
      </c>
      <c r="J71" s="1">
        <f>VLOOKUP(A71,LEP!$A$4:$K$135,11,FALSE)</f>
        <v>6767.3099999999995</v>
      </c>
      <c r="K71" s="1">
        <f>VLOOKUP(A71,'C-Tech'!$A$4:$O$135,15,FALSE)</f>
        <v>273943.03000000003</v>
      </c>
      <c r="L71" s="1">
        <v>0</v>
      </c>
      <c r="M71" s="1">
        <f t="shared" si="2"/>
        <v>1182294.3599999999</v>
      </c>
      <c r="N71" s="1">
        <f>VLOOKUP(A71,'FC&amp;Bonus'!$A$4:$J$135,10,FALSE)</f>
        <v>24804</v>
      </c>
      <c r="O71" s="1">
        <f>VLOOKUP(A71,'ESC deduction'!$A$4:$D$382,4,FALSE)</f>
        <v>0</v>
      </c>
      <c r="P71" s="1">
        <f>VLOOKUP(A71,'FC&amp;Bonus'!$A$4:$K$135,11,FALSE)</f>
        <v>167.39999999999998</v>
      </c>
      <c r="Q71" s="1">
        <f>VLOOKUP(A71,'FC&amp;Bonus'!$A$4:$L$134,12,FALSE)</f>
        <v>0</v>
      </c>
      <c r="R71" s="1">
        <f t="shared" si="3"/>
        <v>1207265.7599999998</v>
      </c>
    </row>
    <row r="72" spans="1:18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VLOOKUP(A72,O_Grant!$A$4:$H$135,8,FALSE)</f>
        <v>932220</v>
      </c>
      <c r="F72" s="1">
        <f>VLOOKUP(A72,'Data Cal FY17'!$AF$4:$AY$382,20,FALSE)</f>
        <v>41488.869999999995</v>
      </c>
      <c r="G72" s="1">
        <f>VLOOKUP(A72,'SE Aid'!$A$5:$Q$136,17,FALSE)</f>
        <v>113052.15</v>
      </c>
      <c r="H72" s="1">
        <f>VLOOKUP(A72,'K-3 Literacy'!$A$4:$F$135,6,FALSE)</f>
        <v>8880</v>
      </c>
      <c r="I72" s="1">
        <f>VLOOKUP(A72,'Data Cal FY17'!$AF$4:$AZ$383,21,FALSE)</f>
        <v>116253.85000000002</v>
      </c>
      <c r="J72" s="1">
        <f>VLOOKUP(A72,LEP!$A$4:$K$135,11,FALSE)</f>
        <v>0</v>
      </c>
      <c r="K72" s="1">
        <f>VLOOKUP(A72,'C-Tech'!$A$4:$O$135,15,FALSE)</f>
        <v>0</v>
      </c>
      <c r="L72" s="1">
        <v>0</v>
      </c>
      <c r="M72" s="1">
        <f t="shared" si="2"/>
        <v>1211894.8700000001</v>
      </c>
      <c r="N72" s="1">
        <f>VLOOKUP(A72,'FC&amp;Bonus'!$A$4:$J$135,10,FALSE)</f>
        <v>31074</v>
      </c>
      <c r="O72" s="1">
        <f>VLOOKUP(A72,'ESC deduction'!$A$4:$D$382,4,FALSE)</f>
        <v>0</v>
      </c>
      <c r="P72" s="1">
        <f>VLOOKUP(A72,'FC&amp;Bonus'!$A$4:$K$135,11,FALSE)</f>
        <v>5913.45</v>
      </c>
      <c r="Q72" s="1">
        <f>VLOOKUP(A72,'FC&amp;Bonus'!$A$4:$L$134,12,FALSE)</f>
        <v>1350</v>
      </c>
      <c r="R72" s="1">
        <f t="shared" si="3"/>
        <v>1250232.3200000001</v>
      </c>
    </row>
    <row r="73" spans="1:18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VLOOKUP(A73,O_Grant!$A$4:$H$135,8,FALSE)</f>
        <v>1653780</v>
      </c>
      <c r="F73" s="1">
        <f>VLOOKUP(A73,'Data Cal FY17'!$AF$4:$AY$382,20,FALSE)</f>
        <v>18665.980000000003</v>
      </c>
      <c r="G73" s="1">
        <f>VLOOKUP(A73,'SE Aid'!$A$5:$Q$136,17,FALSE)</f>
        <v>6296581.4399999995</v>
      </c>
      <c r="H73" s="1">
        <f>VLOOKUP(A73,'K-3 Literacy'!$A$4:$F$135,6,FALSE)</f>
        <v>18041.599999999999</v>
      </c>
      <c r="I73" s="1">
        <f>VLOOKUP(A73,'Data Cal FY17'!$AF$4:$AZ$383,21,FALSE)</f>
        <v>9123.33</v>
      </c>
      <c r="J73" s="1">
        <f>VLOOKUP(A73,LEP!$A$4:$K$135,11,FALSE)</f>
        <v>0</v>
      </c>
      <c r="K73" s="1">
        <f>VLOOKUP(A73,'C-Tech'!$A$4:$O$135,15,FALSE)</f>
        <v>0</v>
      </c>
      <c r="L73" s="1">
        <v>0</v>
      </c>
      <c r="M73" s="1">
        <f t="shared" si="2"/>
        <v>7996192.3499999996</v>
      </c>
      <c r="N73" s="1">
        <f>VLOOKUP(A73,'FC&amp;Bonus'!$A$4:$J$135,10,FALSE)</f>
        <v>55126</v>
      </c>
      <c r="O73" s="1">
        <f>VLOOKUP(A73,'ESC deduction'!$A$4:$D$382,4,FALSE)</f>
        <v>0</v>
      </c>
      <c r="P73" s="1">
        <f>VLOOKUP(A73,'FC&amp;Bonus'!$A$4:$K$135,11,FALSE)</f>
        <v>1619.9999999999998</v>
      </c>
      <c r="Q73" s="1">
        <f>VLOOKUP(A73,'FC&amp;Bonus'!$A$4:$L$134,12,FALSE)</f>
        <v>2702.7</v>
      </c>
      <c r="R73" s="1">
        <f t="shared" si="3"/>
        <v>8055641.0499999998</v>
      </c>
    </row>
    <row r="74" spans="1:18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VLOOKUP(A74,O_Grant!$A$4:$H$135,8,FALSE)</f>
        <v>2294820</v>
      </c>
      <c r="F74" s="1">
        <f>VLOOKUP(A74,'Data Cal FY17'!$AF$4:$AY$382,20,FALSE)</f>
        <v>44613.710000000006</v>
      </c>
      <c r="G74" s="1">
        <f>VLOOKUP(A74,'SE Aid'!$A$5:$Q$136,17,FALSE)</f>
        <v>32717.170000000002</v>
      </c>
      <c r="H74" s="1">
        <f>VLOOKUP(A74,'K-3 Literacy'!$A$4:$F$135,6,FALSE)</f>
        <v>48912</v>
      </c>
      <c r="I74" s="1">
        <f>VLOOKUP(A74,'Data Cal FY17'!$AF$4:$AZ$383,21,FALSE)</f>
        <v>352303.69</v>
      </c>
      <c r="J74" s="1">
        <f>VLOOKUP(A74,LEP!$A$4:$K$135,11,FALSE)</f>
        <v>339066.87</v>
      </c>
      <c r="K74" s="1">
        <f>VLOOKUP(A74,'C-Tech'!$A$4:$O$135,15,FALSE)</f>
        <v>0</v>
      </c>
      <c r="L74" s="1">
        <v>0</v>
      </c>
      <c r="M74" s="1">
        <f t="shared" si="2"/>
        <v>3112433.44</v>
      </c>
      <c r="N74" s="1">
        <f>VLOOKUP(A74,'FC&amp;Bonus'!$A$4:$J$135,10,FALSE)</f>
        <v>76494</v>
      </c>
      <c r="O74" s="1">
        <f>VLOOKUP(A74,'ESC deduction'!$A$4:$D$382,4,FALSE)</f>
        <v>0</v>
      </c>
      <c r="P74" s="1">
        <f>VLOOKUP(A74,'FC&amp;Bonus'!$A$4:$K$135,11,FALSE)</f>
        <v>360</v>
      </c>
      <c r="Q74" s="1">
        <f>VLOOKUP(A74,'FC&amp;Bonus'!$A$4:$L$134,12,FALSE)</f>
        <v>10346.4</v>
      </c>
      <c r="R74" s="1">
        <f t="shared" si="3"/>
        <v>3199633.84</v>
      </c>
    </row>
    <row r="75" spans="1:18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VLOOKUP(A75,O_Grant!$A$4:$H$135,8,FALSE)</f>
        <v>688440</v>
      </c>
      <c r="F75" s="1">
        <f>VLOOKUP(A75,'Data Cal FY17'!$AF$4:$AY$382,20,FALSE)</f>
        <v>31317.960000000003</v>
      </c>
      <c r="G75" s="1">
        <f>VLOOKUP(A75,'SE Aid'!$A$5:$Q$136,17,FALSE)</f>
        <v>21603</v>
      </c>
      <c r="H75" s="1">
        <f>VLOOKUP(A75,'K-3 Literacy'!$A$4:$F$135,6,FALSE)</f>
        <v>11299.2</v>
      </c>
      <c r="I75" s="1">
        <f>VLOOKUP(A75,'Data Cal FY17'!$AF$4:$AZ$383,21,FALSE)</f>
        <v>121662.81</v>
      </c>
      <c r="J75" s="1">
        <f>VLOOKUP(A75,LEP!$A$4:$K$135,11,FALSE)</f>
        <v>0</v>
      </c>
      <c r="K75" s="1">
        <f>VLOOKUP(A75,'C-Tech'!$A$4:$O$135,15,FALSE)</f>
        <v>0</v>
      </c>
      <c r="L75" s="1">
        <v>44498.03</v>
      </c>
      <c r="M75" s="1">
        <f t="shared" si="2"/>
        <v>918821</v>
      </c>
      <c r="N75" s="1">
        <f>VLOOKUP(A75,'FC&amp;Bonus'!$A$4:$J$135,10,FALSE)</f>
        <v>22948</v>
      </c>
      <c r="O75" s="1">
        <f>VLOOKUP(A75,'ESC deduction'!$A$4:$D$382,4,FALSE)</f>
        <v>0</v>
      </c>
      <c r="P75" s="1">
        <f>VLOOKUP(A75,'FC&amp;Bonus'!$A$4:$K$135,11,FALSE)</f>
        <v>0</v>
      </c>
      <c r="Q75" s="1">
        <f>VLOOKUP(A75,'FC&amp;Bonus'!$A$4:$L$134,12,FALSE)</f>
        <v>450</v>
      </c>
      <c r="R75" s="1">
        <f t="shared" si="3"/>
        <v>942219</v>
      </c>
    </row>
    <row r="76" spans="1:18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VLOOKUP(A76,O_Grant!$A$4:$H$135,8,FALSE)</f>
        <v>613320</v>
      </c>
      <c r="F76" s="1">
        <f>VLOOKUP(A76,'Data Cal FY17'!$AF$4:$AY$382,20,FALSE)</f>
        <v>26840.899999999998</v>
      </c>
      <c r="G76" s="1">
        <f>VLOOKUP(A76,'SE Aid'!$A$5:$Q$136,17,FALSE)</f>
        <v>35022</v>
      </c>
      <c r="H76" s="1">
        <f>VLOOKUP(A76,'K-3 Literacy'!$A$4:$F$135,6,FALSE)</f>
        <v>32710.400000000001</v>
      </c>
      <c r="I76" s="1">
        <f>VLOOKUP(A76,'Data Cal FY17'!$AF$4:$AZ$383,21,FALSE)</f>
        <v>105125.69</v>
      </c>
      <c r="J76" s="1">
        <f>VLOOKUP(A76,LEP!$A$4:$K$135,11,FALSE)</f>
        <v>0</v>
      </c>
      <c r="K76" s="1">
        <f>VLOOKUP(A76,'C-Tech'!$A$4:$O$135,15,FALSE)</f>
        <v>0</v>
      </c>
      <c r="L76" s="1">
        <v>25188.22</v>
      </c>
      <c r="M76" s="1">
        <f t="shared" si="2"/>
        <v>838207.21</v>
      </c>
      <c r="N76" s="1">
        <f>VLOOKUP(A76,'FC&amp;Bonus'!$A$4:$J$135,10,FALSE)</f>
        <v>20444</v>
      </c>
      <c r="O76" s="1">
        <f>VLOOKUP(A76,'ESC deduction'!$A$4:$D$382,4,FALSE)</f>
        <v>0</v>
      </c>
      <c r="P76" s="1">
        <f>VLOOKUP(A76,'FC&amp;Bonus'!$A$4:$K$135,11,FALSE)</f>
        <v>0</v>
      </c>
      <c r="Q76" s="1">
        <f>VLOOKUP(A76,'FC&amp;Bonus'!$A$4:$L$134,12,FALSE)</f>
        <v>0</v>
      </c>
      <c r="R76" s="1">
        <f t="shared" si="3"/>
        <v>858651.21</v>
      </c>
    </row>
    <row r="77" spans="1:18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VLOOKUP(A77,O_Grant!$A$4:$H$135,8,FALSE)</f>
        <v>1512120</v>
      </c>
      <c r="F77" s="1">
        <f>VLOOKUP(A77,'Data Cal FY17'!$AF$4:$AY$382,20,FALSE)</f>
        <v>74402.740000000005</v>
      </c>
      <c r="G77" s="1">
        <f>VLOOKUP(A77,'SE Aid'!$A$5:$Q$136,17,FALSE)</f>
        <v>400753.82</v>
      </c>
      <c r="H77" s="1">
        <f>VLOOKUP(A77,'K-3 Literacy'!$A$4:$F$135,6,FALSE)</f>
        <v>0</v>
      </c>
      <c r="I77" s="1">
        <f>VLOOKUP(A77,'Data Cal FY17'!$AF$4:$AZ$383,21,FALSE)</f>
        <v>109201.15000000001</v>
      </c>
      <c r="J77" s="1">
        <f>VLOOKUP(A77,LEP!$A$4:$K$135,11,FALSE)</f>
        <v>0</v>
      </c>
      <c r="K77" s="1">
        <f>VLOOKUP(A77,'C-Tech'!$A$4:$O$135,15,FALSE)</f>
        <v>21209.510000000002</v>
      </c>
      <c r="L77" s="1">
        <v>0</v>
      </c>
      <c r="M77" s="1">
        <f t="shared" si="2"/>
        <v>2117687.2199999997</v>
      </c>
      <c r="N77" s="1">
        <f>VLOOKUP(A77,'FC&amp;Bonus'!$A$4:$J$135,10,FALSE)</f>
        <v>50404</v>
      </c>
      <c r="O77" s="1">
        <f>VLOOKUP(A77,'ESC deduction'!$A$4:$D$382,4,FALSE)</f>
        <v>0</v>
      </c>
      <c r="P77" s="1">
        <f>VLOOKUP(A77,'FC&amp;Bonus'!$A$4:$K$135,11,FALSE)</f>
        <v>4401</v>
      </c>
      <c r="Q77" s="1">
        <f>VLOOKUP(A77,'FC&amp;Bonus'!$A$4:$L$134,12,FALSE)</f>
        <v>0</v>
      </c>
      <c r="R77" s="1">
        <f t="shared" si="3"/>
        <v>2172492.2199999997</v>
      </c>
    </row>
    <row r="78" spans="1:18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VLOOKUP(A78,O_Grant!$A$4:$H$135,8,FALSE)</f>
        <v>704460</v>
      </c>
      <c r="F78" s="1">
        <f>VLOOKUP(A78,'Data Cal FY17'!$AF$4:$AY$382,20,FALSE)</f>
        <v>16800.620000000003</v>
      </c>
      <c r="G78" s="1">
        <f>VLOOKUP(A78,'SE Aid'!$A$5:$Q$136,17,FALSE)</f>
        <v>38802.550000000003</v>
      </c>
      <c r="H78" s="1">
        <f>VLOOKUP(A78,'K-3 Literacy'!$A$4:$F$135,6,FALSE)</f>
        <v>28019.200000000001</v>
      </c>
      <c r="I78" s="1">
        <f>VLOOKUP(A78,'Data Cal FY17'!$AF$4:$AZ$383,21,FALSE)</f>
        <v>91127.89</v>
      </c>
      <c r="J78" s="1">
        <f>VLOOKUP(A78,LEP!$A$4:$K$135,11,FALSE)</f>
        <v>66334.25</v>
      </c>
      <c r="K78" s="1">
        <f>VLOOKUP(A78,'C-Tech'!$A$4:$O$135,15,FALSE)</f>
        <v>0</v>
      </c>
      <c r="L78" s="1">
        <v>0</v>
      </c>
      <c r="M78" s="1">
        <f t="shared" si="2"/>
        <v>945544.51</v>
      </c>
      <c r="N78" s="1">
        <f>VLOOKUP(A78,'FC&amp;Bonus'!$A$4:$J$135,10,FALSE)</f>
        <v>23482</v>
      </c>
      <c r="O78" s="1">
        <f>VLOOKUP(A78,'ESC deduction'!$A$4:$D$382,4,FALSE)</f>
        <v>0</v>
      </c>
      <c r="P78" s="1">
        <f>VLOOKUP(A78,'FC&amp;Bonus'!$A$4:$K$135,11,FALSE)</f>
        <v>0</v>
      </c>
      <c r="Q78" s="1">
        <f>VLOOKUP(A78,'FC&amp;Bonus'!$A$4:$L$134,12,FALSE)</f>
        <v>1798.2</v>
      </c>
      <c r="R78" s="1">
        <f t="shared" si="3"/>
        <v>970824.71</v>
      </c>
    </row>
    <row r="79" spans="1:18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VLOOKUP(A79,O_Grant!$A$4:$H$135,8,FALSE)</f>
        <v>584460</v>
      </c>
      <c r="F79" s="1">
        <f>VLOOKUP(A79,'Data Cal FY17'!$AF$4:$AY$382,20,FALSE)</f>
        <v>11056.18</v>
      </c>
      <c r="G79" s="1">
        <f>VLOOKUP(A79,'SE Aid'!$A$5:$Q$136,17,FALSE)</f>
        <v>35844.75</v>
      </c>
      <c r="H79" s="1">
        <f>VLOOKUP(A79,'K-3 Literacy'!$A$4:$F$135,6,FALSE)</f>
        <v>0</v>
      </c>
      <c r="I79" s="1">
        <f>VLOOKUP(A79,'Data Cal FY17'!$AF$4:$AZ$383,21,FALSE)</f>
        <v>97316.13</v>
      </c>
      <c r="J79" s="1">
        <f>VLOOKUP(A79,LEP!$A$4:$K$135,11,FALSE)</f>
        <v>76921.429999999993</v>
      </c>
      <c r="K79" s="1">
        <f>VLOOKUP(A79,'C-Tech'!$A$4:$O$135,15,FALSE)</f>
        <v>0</v>
      </c>
      <c r="L79" s="1">
        <v>0</v>
      </c>
      <c r="M79" s="1">
        <f t="shared" si="2"/>
        <v>805598.49</v>
      </c>
      <c r="N79" s="1">
        <f>VLOOKUP(A79,'FC&amp;Bonus'!$A$4:$J$135,10,FALSE)</f>
        <v>19482</v>
      </c>
      <c r="O79" s="1">
        <f>VLOOKUP(A79,'ESC deduction'!$A$4:$D$382,4,FALSE)</f>
        <v>0</v>
      </c>
      <c r="P79" s="1">
        <f>VLOOKUP(A79,'FC&amp;Bonus'!$A$4:$K$135,11,FALSE)</f>
        <v>0</v>
      </c>
      <c r="Q79" s="1">
        <f>VLOOKUP(A79,'FC&amp;Bonus'!$A$4:$L$134,12,FALSE)</f>
        <v>0</v>
      </c>
      <c r="R79" s="1">
        <f t="shared" si="3"/>
        <v>825080.49</v>
      </c>
    </row>
    <row r="80" spans="1:18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VLOOKUP(A80,O_Grant!$A$4:$H$135,8,FALSE)</f>
        <v>1561860</v>
      </c>
      <c r="F80" s="1">
        <f>VLOOKUP(A80,'Data Cal FY17'!$AF$4:$AY$382,20,FALSE)</f>
        <v>12672.93</v>
      </c>
      <c r="G80" s="1">
        <f>VLOOKUP(A80,'SE Aid'!$A$5:$Q$136,17,FALSE)</f>
        <v>116035.65</v>
      </c>
      <c r="H80" s="1">
        <f>VLOOKUP(A80,'K-3 Literacy'!$A$4:$F$135,6,FALSE)</f>
        <v>48681.599999999999</v>
      </c>
      <c r="I80" s="1">
        <f>VLOOKUP(A80,'Data Cal FY17'!$AF$4:$AZ$383,21,FALSE)</f>
        <v>91164.290000000023</v>
      </c>
      <c r="J80" s="1">
        <f>VLOOKUP(A80,LEP!$A$4:$K$135,11,FALSE)</f>
        <v>0</v>
      </c>
      <c r="K80" s="1">
        <f>VLOOKUP(A80,'C-Tech'!$A$4:$O$135,15,FALSE)</f>
        <v>0</v>
      </c>
      <c r="L80" s="1">
        <v>0</v>
      </c>
      <c r="M80" s="1">
        <f t="shared" si="2"/>
        <v>1830414.47</v>
      </c>
      <c r="N80" s="1">
        <f>VLOOKUP(A80,'FC&amp;Bonus'!$A$4:$J$135,10,FALSE)</f>
        <v>52062</v>
      </c>
      <c r="O80" s="1">
        <f>VLOOKUP(A80,'ESC deduction'!$A$4:$D$382,4,FALSE)</f>
        <v>0</v>
      </c>
      <c r="P80" s="1">
        <f>VLOOKUP(A80,'FC&amp;Bonus'!$A$4:$K$135,11,FALSE)</f>
        <v>0</v>
      </c>
      <c r="Q80" s="1">
        <f>VLOOKUP(A80,'FC&amp;Bonus'!$A$4:$L$134,12,FALSE)</f>
        <v>7210.35</v>
      </c>
      <c r="R80" s="1">
        <f t="shared" si="3"/>
        <v>1889686.82</v>
      </c>
    </row>
    <row r="81" spans="1:18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VLOOKUP(A81,O_Grant!$A$4:$H$135,8,FALSE)</f>
        <v>2018280</v>
      </c>
      <c r="F81" s="1">
        <f>VLOOKUP(A81,'Data Cal FY17'!$AF$4:$AY$382,20,FALSE)</f>
        <v>18301.690000000002</v>
      </c>
      <c r="G81" s="1">
        <f>VLOOKUP(A81,'SE Aid'!$A$5:$Q$136,17,FALSE)</f>
        <v>106551.25</v>
      </c>
      <c r="H81" s="1">
        <f>VLOOKUP(A81,'K-3 Literacy'!$A$4:$F$135,6,FALSE)</f>
        <v>46256</v>
      </c>
      <c r="I81" s="1">
        <f>VLOOKUP(A81,'Data Cal FY17'!$AF$4:$AZ$383,21,FALSE)</f>
        <v>119424.15000000002</v>
      </c>
      <c r="J81" s="1">
        <f>VLOOKUP(A81,LEP!$A$4:$K$135,11,FALSE)</f>
        <v>16074.4</v>
      </c>
      <c r="K81" s="1">
        <f>VLOOKUP(A81,'C-Tech'!$A$4:$O$135,15,FALSE)</f>
        <v>0</v>
      </c>
      <c r="L81" s="1">
        <v>0</v>
      </c>
      <c r="M81" s="1">
        <f t="shared" si="2"/>
        <v>2324887.4899999998</v>
      </c>
      <c r="N81" s="1">
        <f>VLOOKUP(A81,'FC&amp;Bonus'!$A$4:$J$135,10,FALSE)</f>
        <v>67276</v>
      </c>
      <c r="O81" s="1">
        <f>VLOOKUP(A81,'ESC deduction'!$A$4:$D$382,4,FALSE)</f>
        <v>0</v>
      </c>
      <c r="P81" s="1">
        <f>VLOOKUP(A81,'FC&amp;Bonus'!$A$4:$K$135,11,FALSE)</f>
        <v>6811.2</v>
      </c>
      <c r="Q81" s="1">
        <f>VLOOKUP(A81,'FC&amp;Bonus'!$A$4:$L$134,12,FALSE)</f>
        <v>9004.5</v>
      </c>
      <c r="R81" s="1">
        <f t="shared" si="3"/>
        <v>2407979.19</v>
      </c>
    </row>
    <row r="82" spans="1:18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VLOOKUP(A82,O_Grant!$A$4:$H$135,8,FALSE)</f>
        <v>1000260</v>
      </c>
      <c r="F82" s="1">
        <f>VLOOKUP(A82,'Data Cal FY17'!$AF$4:$AY$382,20,FALSE)</f>
        <v>65999.62000000001</v>
      </c>
      <c r="G82" s="1">
        <f>VLOOKUP(A82,'SE Aid'!$A$5:$Q$136,17,FALSE)</f>
        <v>97266.510000000009</v>
      </c>
      <c r="H82" s="1">
        <f>VLOOKUP(A82,'K-3 Literacy'!$A$4:$F$135,6,FALSE)</f>
        <v>36627.199999999997</v>
      </c>
      <c r="I82" s="1">
        <f>VLOOKUP(A82,'Data Cal FY17'!$AF$4:$AZ$383,21,FALSE)</f>
        <v>152770.77000000002</v>
      </c>
      <c r="J82" s="1">
        <f>VLOOKUP(A82,LEP!$A$4:$K$135,11,FALSE)</f>
        <v>17028.64</v>
      </c>
      <c r="K82" s="1">
        <f>VLOOKUP(A82,'C-Tech'!$A$4:$O$135,15,FALSE)</f>
        <v>0</v>
      </c>
      <c r="L82" s="1">
        <v>0</v>
      </c>
      <c r="M82" s="1">
        <f t="shared" si="2"/>
        <v>1369952.74</v>
      </c>
      <c r="N82" s="1">
        <f>VLOOKUP(A82,'FC&amp;Bonus'!$A$4:$J$135,10,FALSE)</f>
        <v>33342</v>
      </c>
      <c r="O82" s="1">
        <f>VLOOKUP(A82,'ESC deduction'!$A$4:$D$382,4,FALSE)</f>
        <v>0</v>
      </c>
      <c r="P82" s="1">
        <f>VLOOKUP(A82,'FC&amp;Bonus'!$A$4:$K$135,11,FALSE)</f>
        <v>0</v>
      </c>
      <c r="Q82" s="1">
        <f>VLOOKUP(A82,'FC&amp;Bonus'!$A$4:$L$134,12,FALSE)</f>
        <v>5400</v>
      </c>
      <c r="R82" s="1">
        <f t="shared" si="3"/>
        <v>1408694.74</v>
      </c>
    </row>
    <row r="83" spans="1:18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VLOOKUP(A83,O_Grant!$A$4:$H$135,8,FALSE)</f>
        <v>1043340</v>
      </c>
      <c r="F83" s="1">
        <f>VLOOKUP(A83,'Data Cal FY17'!$AF$4:$AY$382,20,FALSE)</f>
        <v>61655.34</v>
      </c>
      <c r="G83" s="1">
        <f>VLOOKUP(A83,'SE Aid'!$A$5:$Q$136,17,FALSE)</f>
        <v>158083.66999999998</v>
      </c>
      <c r="H83" s="1">
        <f>VLOOKUP(A83,'K-3 Literacy'!$A$4:$F$135,6,FALSE)</f>
        <v>0</v>
      </c>
      <c r="I83" s="1">
        <f>VLOOKUP(A83,'Data Cal FY17'!$AF$4:$AZ$383,21,FALSE)</f>
        <v>130278.16999999998</v>
      </c>
      <c r="J83" s="1">
        <f>VLOOKUP(A83,LEP!$A$4:$K$135,11,FALSE)</f>
        <v>0</v>
      </c>
      <c r="K83" s="1">
        <f>VLOOKUP(A83,'C-Tech'!$A$4:$O$135,15,FALSE)</f>
        <v>419969.9</v>
      </c>
      <c r="L83" s="1">
        <v>0</v>
      </c>
      <c r="M83" s="1">
        <f t="shared" si="2"/>
        <v>1813327.08</v>
      </c>
      <c r="N83" s="1">
        <f>VLOOKUP(A83,'FC&amp;Bonus'!$A$4:$J$135,10,FALSE)</f>
        <v>34778</v>
      </c>
      <c r="O83" s="1">
        <f>VLOOKUP(A83,'ESC deduction'!$A$4:$D$382,4,FALSE)</f>
        <v>0</v>
      </c>
      <c r="P83" s="1">
        <f>VLOOKUP(A83,'FC&amp;Bonus'!$A$4:$K$135,11,FALSE)</f>
        <v>680.4</v>
      </c>
      <c r="Q83" s="1">
        <f>VLOOKUP(A83,'FC&amp;Bonus'!$A$4:$L$134,12,FALSE)</f>
        <v>0</v>
      </c>
      <c r="R83" s="1">
        <f t="shared" si="3"/>
        <v>1848785.48</v>
      </c>
    </row>
    <row r="84" spans="1:18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VLOOKUP(A84,O_Grant!$A$4:$H$135,8,FALSE)</f>
        <v>2170200</v>
      </c>
      <c r="F84" s="1">
        <f>VLOOKUP(A84,'Data Cal FY17'!$AF$4:$AY$382,20,FALSE)</f>
        <v>106855.07999999999</v>
      </c>
      <c r="G84" s="1">
        <f>VLOOKUP(A84,'SE Aid'!$A$5:$Q$136,17,FALSE)</f>
        <v>177880.97</v>
      </c>
      <c r="H84" s="1">
        <f>VLOOKUP(A84,'K-3 Literacy'!$A$4:$F$135,6,FALSE)</f>
        <v>56249.599999999999</v>
      </c>
      <c r="I84" s="1">
        <f>VLOOKUP(A84,'Data Cal FY17'!$AF$4:$AZ$383,21,FALSE)</f>
        <v>181351.50999999998</v>
      </c>
      <c r="J84" s="1">
        <f>VLOOKUP(A84,LEP!$A$4:$K$135,11,FALSE)</f>
        <v>3408</v>
      </c>
      <c r="K84" s="1">
        <f>VLOOKUP(A84,'C-Tech'!$A$4:$O$135,15,FALSE)</f>
        <v>0</v>
      </c>
      <c r="L84" s="1">
        <v>181296.76</v>
      </c>
      <c r="M84" s="1">
        <f t="shared" si="2"/>
        <v>2877241.92</v>
      </c>
      <c r="N84" s="1">
        <f>VLOOKUP(A84,'FC&amp;Bonus'!$A$4:$J$135,10,FALSE)</f>
        <v>72340</v>
      </c>
      <c r="O84" s="1">
        <f>VLOOKUP(A84,'ESC deduction'!$A$4:$D$382,4,FALSE)</f>
        <v>0</v>
      </c>
      <c r="P84" s="1">
        <f>VLOOKUP(A84,'FC&amp;Bonus'!$A$4:$K$135,11,FALSE)</f>
        <v>0</v>
      </c>
      <c r="Q84" s="1">
        <f>VLOOKUP(A84,'FC&amp;Bonus'!$A$4:$L$134,12,FALSE)</f>
        <v>9003.15</v>
      </c>
      <c r="R84" s="1">
        <f t="shared" si="3"/>
        <v>2958585.07</v>
      </c>
    </row>
    <row r="85" spans="1:18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VLOOKUP(A85,O_Grant!$A$4:$H$135,8,FALSE)</f>
        <v>1633320</v>
      </c>
      <c r="F85" s="1">
        <f>VLOOKUP(A85,'Data Cal FY17'!$AF$4:$AY$382,20,FALSE)</f>
        <v>71485.619999999981</v>
      </c>
      <c r="G85" s="1">
        <f>VLOOKUP(A85,'SE Aid'!$A$5:$Q$136,17,FALSE)</f>
        <v>101430.47</v>
      </c>
      <c r="H85" s="1">
        <f>VLOOKUP(A85,'K-3 Literacy'!$A$4:$F$135,6,FALSE)</f>
        <v>36988.800000000003</v>
      </c>
      <c r="I85" s="1">
        <f>VLOOKUP(A85,'Data Cal FY17'!$AF$4:$AZ$383,21,FALSE)</f>
        <v>278169.58</v>
      </c>
      <c r="J85" s="1">
        <f>VLOOKUP(A85,LEP!$A$4:$K$135,11,FALSE)</f>
        <v>45712.639999999999</v>
      </c>
      <c r="K85" s="1">
        <f>VLOOKUP(A85,'C-Tech'!$A$4:$O$135,15,FALSE)</f>
        <v>0</v>
      </c>
      <c r="L85" s="1">
        <v>0</v>
      </c>
      <c r="M85" s="1">
        <f t="shared" si="2"/>
        <v>2167107.11</v>
      </c>
      <c r="N85" s="1">
        <f>VLOOKUP(A85,'FC&amp;Bonus'!$A$4:$J$135,10,FALSE)</f>
        <v>54444.000000000007</v>
      </c>
      <c r="O85" s="1">
        <f>VLOOKUP(A85,'ESC deduction'!$A$4:$D$382,4,FALSE)</f>
        <v>0</v>
      </c>
      <c r="P85" s="1">
        <f>VLOOKUP(A85,'FC&amp;Bonus'!$A$4:$K$135,11,FALSE)</f>
        <v>0</v>
      </c>
      <c r="Q85" s="1">
        <f>VLOOKUP(A85,'FC&amp;Bonus'!$A$4:$L$134,12,FALSE)</f>
        <v>4049.1</v>
      </c>
      <c r="R85" s="1">
        <f t="shared" si="3"/>
        <v>2225600.21</v>
      </c>
    </row>
    <row r="86" spans="1:18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VLOOKUP(A86,O_Grant!$A$4:$H$135,8,FALSE)</f>
        <v>3953340</v>
      </c>
      <c r="F86" s="1">
        <f>VLOOKUP(A86,'Data Cal FY17'!$AF$4:$AY$382,20,FALSE)</f>
        <v>196049.41999999998</v>
      </c>
      <c r="G86" s="1">
        <f>VLOOKUP(A86,'SE Aid'!$A$5:$Q$136,17,FALSE)</f>
        <v>0</v>
      </c>
      <c r="H86" s="1">
        <f>VLOOKUP(A86,'K-3 Literacy'!$A$4:$F$135,6,FALSE)</f>
        <v>104620.8</v>
      </c>
      <c r="I86" s="1">
        <f>VLOOKUP(A86,'Data Cal FY17'!$AF$4:$AZ$383,21,FALSE)</f>
        <v>331247.23</v>
      </c>
      <c r="J86" s="1">
        <f>VLOOKUP(A86,LEP!$A$4:$K$135,11,FALSE)</f>
        <v>0</v>
      </c>
      <c r="K86" s="1">
        <f>VLOOKUP(A86,'C-Tech'!$A$4:$O$135,15,FALSE)</f>
        <v>0</v>
      </c>
      <c r="L86" s="1">
        <v>0</v>
      </c>
      <c r="M86" s="1">
        <f t="shared" si="2"/>
        <v>4585257.4499999993</v>
      </c>
      <c r="N86" s="1">
        <f>VLOOKUP(A86,'FC&amp;Bonus'!$A$4:$J$135,10,FALSE)</f>
        <v>131778</v>
      </c>
      <c r="O86" s="1">
        <f>VLOOKUP(A86,'ESC deduction'!$A$4:$D$382,4,FALSE)</f>
        <v>0</v>
      </c>
      <c r="P86" s="1">
        <f>VLOOKUP(A86,'FC&amp;Bonus'!$A$4:$K$135,11,FALSE)</f>
        <v>0</v>
      </c>
      <c r="Q86" s="1">
        <f>VLOOKUP(A86,'FC&amp;Bonus'!$A$4:$L$134,12,FALSE)</f>
        <v>25668</v>
      </c>
      <c r="R86" s="1">
        <f t="shared" si="3"/>
        <v>4742703.4499999993</v>
      </c>
    </row>
    <row r="87" spans="1:18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VLOOKUP(A87,O_Grant!$A$4:$H$135,8,FALSE)</f>
        <v>2310360</v>
      </c>
      <c r="F87" s="1">
        <f>VLOOKUP(A87,'Data Cal FY17'!$AF$4:$AY$382,20,FALSE)</f>
        <v>197924.77</v>
      </c>
      <c r="G87" s="1">
        <f>VLOOKUP(A87,'SE Aid'!$A$5:$Q$136,17,FALSE)</f>
        <v>25642</v>
      </c>
      <c r="H87" s="1">
        <f>VLOOKUP(A87,'K-3 Literacy'!$A$4:$F$135,6,FALSE)</f>
        <v>63955.199999999997</v>
      </c>
      <c r="I87" s="1">
        <f>VLOOKUP(A87,'Data Cal FY17'!$AF$4:$AZ$383,21,FALSE)</f>
        <v>302612.33</v>
      </c>
      <c r="J87" s="1">
        <f>VLOOKUP(A87,LEP!$A$4:$K$135,11,FALSE)</f>
        <v>0</v>
      </c>
      <c r="K87" s="1">
        <f>VLOOKUP(A87,'C-Tech'!$A$4:$O$135,15,FALSE)</f>
        <v>0</v>
      </c>
      <c r="L87" s="1">
        <v>0</v>
      </c>
      <c r="M87" s="1">
        <f t="shared" si="2"/>
        <v>2900494.3000000003</v>
      </c>
      <c r="N87" s="1">
        <f>VLOOKUP(A87,'FC&amp;Bonus'!$A$4:$J$135,10,FALSE)</f>
        <v>77012</v>
      </c>
      <c r="O87" s="1">
        <f>VLOOKUP(A87,'ESC deduction'!$A$4:$D$382,4,FALSE)</f>
        <v>0</v>
      </c>
      <c r="P87" s="1">
        <f>VLOOKUP(A87,'FC&amp;Bonus'!$A$4:$K$135,11,FALSE)</f>
        <v>0</v>
      </c>
      <c r="Q87" s="1">
        <f>VLOOKUP(A87,'FC&amp;Bonus'!$A$4:$L$134,12,FALSE)</f>
        <v>17105.400000000001</v>
      </c>
      <c r="R87" s="1">
        <f t="shared" si="3"/>
        <v>2994611.7</v>
      </c>
    </row>
    <row r="88" spans="1:18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VLOOKUP(A88,O_Grant!$A$4:$H$135,8,FALSE)</f>
        <v>1843680</v>
      </c>
      <c r="F88" s="1">
        <f>VLOOKUP(A88,'Data Cal FY17'!$AF$4:$AY$382,20,FALSE)</f>
        <v>82396.459999999992</v>
      </c>
      <c r="G88" s="1">
        <f>VLOOKUP(A88,'SE Aid'!$A$5:$Q$136,17,FALSE)</f>
        <v>105908.25</v>
      </c>
      <c r="H88" s="1">
        <f>VLOOKUP(A88,'K-3 Literacy'!$A$4:$F$135,6,FALSE)</f>
        <v>35369.599999999999</v>
      </c>
      <c r="I88" s="1">
        <f>VLOOKUP(A88,'Data Cal FY17'!$AF$4:$AZ$383,21,FALSE)</f>
        <v>253167.30999999997</v>
      </c>
      <c r="J88" s="1">
        <f>VLOOKUP(A88,LEP!$A$4:$K$135,11,FALSE)</f>
        <v>17547.45</v>
      </c>
      <c r="K88" s="1">
        <f>VLOOKUP(A88,'C-Tech'!$A$4:$O$135,15,FALSE)</f>
        <v>0</v>
      </c>
      <c r="L88" s="1">
        <v>0</v>
      </c>
      <c r="M88" s="1">
        <f t="shared" si="2"/>
        <v>2338069.0700000003</v>
      </c>
      <c r="N88" s="1">
        <f>VLOOKUP(A88,'FC&amp;Bonus'!$A$4:$J$135,10,FALSE)</f>
        <v>61455.999999999993</v>
      </c>
      <c r="O88" s="1">
        <f>VLOOKUP(A88,'ESC deduction'!$A$4:$D$382,4,FALSE)</f>
        <v>0</v>
      </c>
      <c r="P88" s="1">
        <f>VLOOKUP(A88,'FC&amp;Bonus'!$A$4:$K$135,11,FALSE)</f>
        <v>0</v>
      </c>
      <c r="Q88" s="1">
        <f>VLOOKUP(A88,'FC&amp;Bonus'!$A$4:$L$134,12,FALSE)</f>
        <v>8550</v>
      </c>
      <c r="R88" s="1">
        <f t="shared" si="3"/>
        <v>2408075.0700000003</v>
      </c>
    </row>
    <row r="89" spans="1:18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VLOOKUP(A89,O_Grant!$A$4:$H$135,8,FALSE)</f>
        <v>1233120</v>
      </c>
      <c r="F89" s="1">
        <f>VLOOKUP(A89,'Data Cal FY17'!$AF$4:$AY$382,20,FALSE)</f>
        <v>33872.129999999997</v>
      </c>
      <c r="G89" s="1">
        <f>VLOOKUP(A89,'SE Aid'!$A$5:$Q$136,17,FALSE)</f>
        <v>39678.65</v>
      </c>
      <c r="H89" s="1">
        <f>VLOOKUP(A89,'K-3 Literacy'!$A$4:$F$135,6,FALSE)</f>
        <v>48873.599999999999</v>
      </c>
      <c r="I89" s="1">
        <f>VLOOKUP(A89,'Data Cal FY17'!$AF$4:$AZ$383,21,FALSE)</f>
        <v>121723.95000000001</v>
      </c>
      <c r="J89" s="1">
        <f>VLOOKUP(A89,LEP!$A$4:$K$135,11,FALSE)</f>
        <v>209526.15999999997</v>
      </c>
      <c r="K89" s="1">
        <f>VLOOKUP(A89,'C-Tech'!$A$4:$O$135,15,FALSE)</f>
        <v>0</v>
      </c>
      <c r="L89" s="1">
        <v>0</v>
      </c>
      <c r="M89" s="1">
        <f t="shared" si="2"/>
        <v>1686794.4899999998</v>
      </c>
      <c r="N89" s="1">
        <f>VLOOKUP(A89,'FC&amp;Bonus'!$A$4:$J$135,10,FALSE)</f>
        <v>41104</v>
      </c>
      <c r="O89" s="1">
        <f>VLOOKUP(A89,'ESC deduction'!$A$4:$D$382,4,FALSE)</f>
        <v>0</v>
      </c>
      <c r="P89" s="1">
        <f>VLOOKUP(A89,'FC&amp;Bonus'!$A$4:$K$135,11,FALSE)</f>
        <v>0</v>
      </c>
      <c r="Q89" s="1">
        <f>VLOOKUP(A89,'FC&amp;Bonus'!$A$4:$L$134,12,FALSE)</f>
        <v>1350</v>
      </c>
      <c r="R89" s="1">
        <f t="shared" si="3"/>
        <v>1729248.4899999998</v>
      </c>
    </row>
    <row r="90" spans="1:18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VLOOKUP(A90,O_Grant!$A$4:$H$135,8,FALSE)</f>
        <v>190320</v>
      </c>
      <c r="F90" s="1">
        <f>VLOOKUP(A90,'Data Cal FY17'!$AF$4:$AY$382,20,FALSE)</f>
        <v>8340.0500000000011</v>
      </c>
      <c r="G90" s="1">
        <f>VLOOKUP(A90,'SE Aid'!$A$5:$Q$136,17,FALSE)</f>
        <v>8295.35</v>
      </c>
      <c r="H90" s="1">
        <f>VLOOKUP(A90,'K-3 Literacy'!$A$4:$F$135,6,FALSE)</f>
        <v>0</v>
      </c>
      <c r="I90" s="1">
        <f>VLOOKUP(A90,'Data Cal FY17'!$AF$4:$AZ$383,21,FALSE)</f>
        <v>19108.280000000002</v>
      </c>
      <c r="J90" s="1">
        <f>VLOOKUP(A90,LEP!$A$4:$K$135,11,FALSE)</f>
        <v>0</v>
      </c>
      <c r="K90" s="1">
        <f>VLOOKUP(A90,'C-Tech'!$A$4:$O$135,15,FALSE)</f>
        <v>0</v>
      </c>
      <c r="L90" s="1">
        <v>0</v>
      </c>
      <c r="M90" s="1">
        <f t="shared" si="2"/>
        <v>226063.68</v>
      </c>
      <c r="N90" s="1">
        <f>VLOOKUP(A90,'FC&amp;Bonus'!$A$4:$J$135,10,FALSE)</f>
        <v>6344</v>
      </c>
      <c r="O90" s="1">
        <f>VLOOKUP(A90,'ESC deduction'!$A$4:$D$382,4,FALSE)</f>
        <v>0</v>
      </c>
      <c r="P90" s="1">
        <f>VLOOKUP(A90,'FC&amp;Bonus'!$A$4:$K$135,11,FALSE)</f>
        <v>1105.6500000000001</v>
      </c>
      <c r="Q90" s="1">
        <f>VLOOKUP(A90,'FC&amp;Bonus'!$A$4:$L$134,12,FALSE)</f>
        <v>0</v>
      </c>
      <c r="R90" s="1">
        <f t="shared" si="3"/>
        <v>233513.33</v>
      </c>
    </row>
    <row r="91" spans="1:18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VLOOKUP(A91,O_Grant!$A$4:$H$135,8,FALSE)</f>
        <v>1098000</v>
      </c>
      <c r="F91" s="1">
        <f>VLOOKUP(A91,'Data Cal FY17'!$AF$4:$AY$382,20,FALSE)</f>
        <v>21729.98</v>
      </c>
      <c r="G91" s="1">
        <f>VLOOKUP(A91,'SE Aid'!$A$5:$Q$136,17,FALSE)</f>
        <v>43436.01</v>
      </c>
      <c r="H91" s="1">
        <f>VLOOKUP(A91,'K-3 Literacy'!$A$4:$F$135,6,FALSE)</f>
        <v>0</v>
      </c>
      <c r="I91" s="1">
        <f>VLOOKUP(A91,'Data Cal FY17'!$AF$4:$AZ$383,21,FALSE)</f>
        <v>128430.70000000001</v>
      </c>
      <c r="J91" s="1">
        <f>VLOOKUP(A91,LEP!$A$4:$K$135,11,FALSE)</f>
        <v>0</v>
      </c>
      <c r="K91" s="1">
        <f>VLOOKUP(A91,'C-Tech'!$A$4:$O$135,15,FALSE)</f>
        <v>0</v>
      </c>
      <c r="L91" s="1">
        <v>0</v>
      </c>
      <c r="M91" s="1">
        <f t="shared" si="2"/>
        <v>1291596.69</v>
      </c>
      <c r="N91" s="1">
        <f>VLOOKUP(A91,'FC&amp;Bonus'!$A$4:$J$135,10,FALSE)</f>
        <v>36600</v>
      </c>
      <c r="O91" s="1">
        <f>VLOOKUP(A91,'ESC deduction'!$A$4:$D$382,4,FALSE)</f>
        <v>0</v>
      </c>
      <c r="P91" s="1">
        <f>VLOOKUP(A91,'FC&amp;Bonus'!$A$4:$K$135,11,FALSE)</f>
        <v>1384.6499999999999</v>
      </c>
      <c r="Q91" s="1">
        <f>VLOOKUP(A91,'FC&amp;Bonus'!$A$4:$L$134,12,FALSE)</f>
        <v>0</v>
      </c>
      <c r="R91" s="1">
        <f t="shared" si="3"/>
        <v>1329581.3399999999</v>
      </c>
    </row>
    <row r="92" spans="1:18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VLOOKUP(A92,O_Grant!$A$4:$H$135,8,FALSE)</f>
        <v>1784580</v>
      </c>
      <c r="F92" s="1">
        <f>VLOOKUP(A92,'Data Cal FY17'!$AF$4:$AY$382,20,FALSE)</f>
        <v>76912.759999999995</v>
      </c>
      <c r="G92" s="1">
        <f>VLOOKUP(A92,'SE Aid'!$A$5:$Q$136,17,FALSE)</f>
        <v>149456.24999999997</v>
      </c>
      <c r="H92" s="1">
        <f>VLOOKUP(A92,'K-3 Literacy'!$A$4:$F$135,6,FALSE)</f>
        <v>0</v>
      </c>
      <c r="I92" s="1">
        <f>VLOOKUP(A92,'Data Cal FY17'!$AF$4:$AZ$383,21,FALSE)</f>
        <v>299727.26999999996</v>
      </c>
      <c r="J92" s="1">
        <f>VLOOKUP(A92,LEP!$A$4:$K$135,11,FALSE)</f>
        <v>4924</v>
      </c>
      <c r="K92" s="1">
        <f>VLOOKUP(A92,'C-Tech'!$A$4:$O$135,15,FALSE)</f>
        <v>0</v>
      </c>
      <c r="L92" s="1">
        <v>57070.99</v>
      </c>
      <c r="M92" s="1">
        <f t="shared" si="2"/>
        <v>2372671.27</v>
      </c>
      <c r="N92" s="1">
        <f>VLOOKUP(A92,'FC&amp;Bonus'!$A$4:$J$135,10,FALSE)</f>
        <v>59486</v>
      </c>
      <c r="O92" s="1">
        <f>VLOOKUP(A92,'ESC deduction'!$A$4:$D$382,4,FALSE)</f>
        <v>0</v>
      </c>
      <c r="P92" s="1">
        <f>VLOOKUP(A92,'FC&amp;Bonus'!$A$4:$K$135,11,FALSE)</f>
        <v>0</v>
      </c>
      <c r="Q92" s="1">
        <f>VLOOKUP(A92,'FC&amp;Bonus'!$A$4:$L$134,12,FALSE)</f>
        <v>0</v>
      </c>
      <c r="R92" s="1">
        <f t="shared" si="3"/>
        <v>2432157.27</v>
      </c>
    </row>
    <row r="93" spans="1:18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VLOOKUP(A93,O_Grant!$A$4:$H$135,8,FALSE)</f>
        <v>1546680</v>
      </c>
      <c r="F93" s="1">
        <f>VLOOKUP(A93,'Data Cal FY17'!$AF$4:$AY$382,20,FALSE)</f>
        <v>67442.95</v>
      </c>
      <c r="G93" s="1">
        <f>VLOOKUP(A93,'SE Aid'!$A$5:$Q$136,17,FALSE)</f>
        <v>321039.02999999997</v>
      </c>
      <c r="H93" s="1">
        <f>VLOOKUP(A93,'K-3 Literacy'!$A$4:$F$135,6,FALSE)</f>
        <v>0</v>
      </c>
      <c r="I93" s="1">
        <f>VLOOKUP(A93,'Data Cal FY17'!$AF$4:$AZ$383,21,FALSE)</f>
        <v>231724.09000000003</v>
      </c>
      <c r="J93" s="1">
        <f>VLOOKUP(A93,LEP!$A$4:$K$135,11,FALSE)</f>
        <v>0</v>
      </c>
      <c r="K93" s="1">
        <f>VLOOKUP(A93,'C-Tech'!$A$4:$O$135,15,FALSE)</f>
        <v>0</v>
      </c>
      <c r="L93" s="1">
        <v>0</v>
      </c>
      <c r="M93" s="1">
        <f t="shared" si="2"/>
        <v>2166886.0699999998</v>
      </c>
      <c r="N93" s="1">
        <f>VLOOKUP(A93,'FC&amp;Bonus'!$A$4:$J$135,10,FALSE)</f>
        <v>51555.999999999993</v>
      </c>
      <c r="O93" s="1">
        <f>VLOOKUP(A93,'ESC deduction'!$A$4:$D$382,4,FALSE)</f>
        <v>0</v>
      </c>
      <c r="P93" s="1">
        <f>VLOOKUP(A93,'FC&amp;Bonus'!$A$4:$K$135,11,FALSE)</f>
        <v>122.4</v>
      </c>
      <c r="Q93" s="1">
        <f>VLOOKUP(A93,'FC&amp;Bonus'!$A$4:$L$134,12,FALSE)</f>
        <v>0</v>
      </c>
      <c r="R93" s="1">
        <f t="shared" si="3"/>
        <v>2218564.4699999997</v>
      </c>
    </row>
    <row r="94" spans="1:18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VLOOKUP(A94,O_Grant!$A$4:$H$135,8,FALSE)</f>
        <v>240240</v>
      </c>
      <c r="F94" s="1">
        <f>VLOOKUP(A94,'Data Cal FY17'!$AF$4:$AY$382,20,FALSE)</f>
        <v>4544.6000000000004</v>
      </c>
      <c r="G94" s="1">
        <f>VLOOKUP(A94,'SE Aid'!$A$5:$Q$136,17,FALSE)</f>
        <v>68592.77</v>
      </c>
      <c r="H94" s="1">
        <f>VLOOKUP(A94,'K-3 Literacy'!$A$4:$F$135,6,FALSE)</f>
        <v>0</v>
      </c>
      <c r="I94" s="1">
        <f>VLOOKUP(A94,'Data Cal FY17'!$AF$4:$AZ$383,21,FALSE)</f>
        <v>40001.42</v>
      </c>
      <c r="J94" s="1">
        <f>VLOOKUP(A94,LEP!$A$4:$K$135,11,FALSE)</f>
        <v>0</v>
      </c>
      <c r="K94" s="1">
        <f>VLOOKUP(A94,'C-Tech'!$A$4:$O$135,15,FALSE)</f>
        <v>45027.15</v>
      </c>
      <c r="L94" s="1">
        <v>0</v>
      </c>
      <c r="M94" s="1">
        <f t="shared" si="2"/>
        <v>398405.94</v>
      </c>
      <c r="N94" s="1">
        <f>VLOOKUP(A94,'FC&amp;Bonus'!$A$4:$J$135,10,FALSE)</f>
        <v>8008</v>
      </c>
      <c r="O94" s="1">
        <f>VLOOKUP(A94,'ESC deduction'!$A$4:$D$382,4,FALSE)</f>
        <v>0</v>
      </c>
      <c r="P94" s="1">
        <f>VLOOKUP(A94,'FC&amp;Bonus'!$A$4:$K$135,11,FALSE)</f>
        <v>5805.4500000000007</v>
      </c>
      <c r="Q94" s="1">
        <f>VLOOKUP(A94,'FC&amp;Bonus'!$A$4:$L$134,12,FALSE)</f>
        <v>0</v>
      </c>
      <c r="R94" s="1">
        <f t="shared" si="3"/>
        <v>412219.39</v>
      </c>
    </row>
    <row r="95" spans="1:18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VLOOKUP(A95,O_Grant!$A$4:$H$135,8,FALSE)</f>
        <v>835860</v>
      </c>
      <c r="F95" s="1">
        <f>VLOOKUP(A95,'Data Cal FY17'!$AF$4:$AY$382,20,FALSE)</f>
        <v>20531.829999999998</v>
      </c>
      <c r="G95" s="1">
        <f>VLOOKUP(A95,'SE Aid'!$A$5:$Q$136,17,FALSE)</f>
        <v>80211.010000000009</v>
      </c>
      <c r="H95" s="1">
        <f>VLOOKUP(A95,'K-3 Literacy'!$A$4:$F$135,6,FALSE)</f>
        <v>34211.199999999997</v>
      </c>
      <c r="I95" s="1">
        <f>VLOOKUP(A95,'Data Cal FY17'!$AF$4:$AZ$383,21,FALSE)</f>
        <v>49476.83</v>
      </c>
      <c r="J95" s="1">
        <f>VLOOKUP(A95,LEP!$A$4:$K$135,11,FALSE)</f>
        <v>0</v>
      </c>
      <c r="K95" s="1">
        <f>VLOOKUP(A95,'C-Tech'!$A$4:$O$135,15,FALSE)</f>
        <v>0</v>
      </c>
      <c r="L95" s="1">
        <v>0</v>
      </c>
      <c r="M95" s="1">
        <f t="shared" si="2"/>
        <v>1020290.8699999999</v>
      </c>
      <c r="N95" s="1">
        <f>VLOOKUP(A95,'FC&amp;Bonus'!$A$4:$J$135,10,FALSE)</f>
        <v>27862</v>
      </c>
      <c r="O95" s="1">
        <f>VLOOKUP(A95,'ESC deduction'!$A$4:$D$382,4,FALSE)</f>
        <v>0</v>
      </c>
      <c r="P95" s="1">
        <f>VLOOKUP(A95,'FC&amp;Bonus'!$A$4:$K$135,11,FALSE)</f>
        <v>0</v>
      </c>
      <c r="Q95" s="1">
        <f>VLOOKUP(A95,'FC&amp;Bonus'!$A$4:$L$134,12,FALSE)</f>
        <v>7652.7</v>
      </c>
      <c r="R95" s="1">
        <f t="shared" si="3"/>
        <v>1055805.5699999998</v>
      </c>
    </row>
    <row r="96" spans="1:18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VLOOKUP(A96,O_Grant!$A$4:$H$135,8,FALSE)</f>
        <v>839340</v>
      </c>
      <c r="F96" s="1">
        <f>VLOOKUP(A96,'Data Cal FY17'!$AF$4:$AY$382,20,FALSE)</f>
        <v>0</v>
      </c>
      <c r="G96" s="1">
        <f>VLOOKUP(A96,'SE Aid'!$A$5:$Q$136,17,FALSE)</f>
        <v>88678.27</v>
      </c>
      <c r="H96" s="1">
        <f>VLOOKUP(A96,'K-3 Literacy'!$A$4:$F$135,6,FALSE)</f>
        <v>0</v>
      </c>
      <c r="I96" s="1">
        <f>VLOOKUP(A96,'Data Cal FY17'!$AF$4:$AZ$383,21,FALSE)</f>
        <v>26368.639999999999</v>
      </c>
      <c r="J96" s="1">
        <f>VLOOKUP(A96,LEP!$A$4:$K$135,11,FALSE)</f>
        <v>7100.869999999999</v>
      </c>
      <c r="K96" s="1">
        <f>VLOOKUP(A96,'C-Tech'!$A$4:$O$135,15,FALSE)</f>
        <v>0</v>
      </c>
      <c r="L96" s="1">
        <v>0</v>
      </c>
      <c r="M96" s="1">
        <f t="shared" si="2"/>
        <v>961487.78</v>
      </c>
      <c r="N96" s="1">
        <f>VLOOKUP(A96,'FC&amp;Bonus'!$A$4:$J$135,10,FALSE)</f>
        <v>27977.999999999996</v>
      </c>
      <c r="O96" s="1">
        <f>VLOOKUP(A96,'ESC deduction'!$A$4:$D$382,4,FALSE)</f>
        <v>0</v>
      </c>
      <c r="P96" s="1">
        <f>VLOOKUP(A96,'FC&amp;Bonus'!$A$4:$K$135,11,FALSE)</f>
        <v>1071</v>
      </c>
      <c r="Q96" s="1">
        <f>VLOOKUP(A96,'FC&amp;Bonus'!$A$4:$L$134,12,FALSE)</f>
        <v>0</v>
      </c>
      <c r="R96" s="1">
        <f t="shared" si="3"/>
        <v>990536.78</v>
      </c>
    </row>
    <row r="97" spans="1:18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VLOOKUP(A97,O_Grant!$A$4:$H$135,8,FALSE)</f>
        <v>1188120</v>
      </c>
      <c r="F97" s="1">
        <f>VLOOKUP(A97,'Data Cal FY17'!$AF$4:$AY$382,20,FALSE)</f>
        <v>58865.130000000005</v>
      </c>
      <c r="G97" s="1">
        <f>VLOOKUP(A97,'SE Aid'!$A$5:$Q$136,17,FALSE)</f>
        <v>249875.97</v>
      </c>
      <c r="H97" s="1">
        <f>VLOOKUP(A97,'K-3 Literacy'!$A$4:$F$135,6,FALSE)</f>
        <v>35292.800000000003</v>
      </c>
      <c r="I97" s="1">
        <f>VLOOKUP(A97,'Data Cal FY17'!$AF$4:$AZ$383,21,FALSE)</f>
        <v>99675.29</v>
      </c>
      <c r="J97" s="1">
        <f>VLOOKUP(A97,LEP!$A$4:$K$135,11,FALSE)</f>
        <v>3332.6000000000004</v>
      </c>
      <c r="K97" s="1">
        <f>VLOOKUP(A97,'C-Tech'!$A$4:$O$135,15,FALSE)</f>
        <v>0</v>
      </c>
      <c r="L97" s="1">
        <v>0</v>
      </c>
      <c r="M97" s="1">
        <f t="shared" si="2"/>
        <v>1635161.79</v>
      </c>
      <c r="N97" s="1">
        <f>VLOOKUP(A97,'FC&amp;Bonus'!$A$4:$J$135,10,FALSE)</f>
        <v>39604</v>
      </c>
      <c r="O97" s="1">
        <f>VLOOKUP(A97,'ESC deduction'!$A$4:$D$382,4,FALSE)</f>
        <v>0</v>
      </c>
      <c r="P97" s="1">
        <f>VLOOKUP(A97,'FC&amp;Bonus'!$A$4:$K$135,11,FALSE)</f>
        <v>0</v>
      </c>
      <c r="Q97" s="1">
        <f>VLOOKUP(A97,'FC&amp;Bonus'!$A$4:$L$134,12,FALSE)</f>
        <v>8552.25</v>
      </c>
      <c r="R97" s="1">
        <f t="shared" si="3"/>
        <v>1683318.04</v>
      </c>
    </row>
    <row r="98" spans="1:18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VLOOKUP(A98,O_Grant!$A$4:$H$135,8,FALSE)</f>
        <v>1731900</v>
      </c>
      <c r="F98" s="1">
        <f>VLOOKUP(A98,'Data Cal FY17'!$AF$4:$AY$382,20,FALSE)</f>
        <v>42362.54</v>
      </c>
      <c r="G98" s="1">
        <f>VLOOKUP(A98,'SE Aid'!$A$5:$Q$136,17,FALSE)</f>
        <v>146722.59</v>
      </c>
      <c r="H98" s="1">
        <f>VLOOKUP(A98,'K-3 Literacy'!$A$4:$F$135,6,FALSE)</f>
        <v>53612.800000000003</v>
      </c>
      <c r="I98" s="1">
        <f>VLOOKUP(A98,'Data Cal FY17'!$AF$4:$AZ$383,21,FALSE)</f>
        <v>146419.54999999999</v>
      </c>
      <c r="J98" s="1">
        <f>VLOOKUP(A98,LEP!$A$4:$K$135,11,FALSE)</f>
        <v>149233.66</v>
      </c>
      <c r="K98" s="1">
        <f>VLOOKUP(A98,'C-Tech'!$A$4:$O$135,15,FALSE)</f>
        <v>0</v>
      </c>
      <c r="L98" s="1">
        <v>0</v>
      </c>
      <c r="M98" s="1">
        <f t="shared" si="2"/>
        <v>2270251.14</v>
      </c>
      <c r="N98" s="1">
        <f>VLOOKUP(A98,'FC&amp;Bonus'!$A$4:$J$135,10,FALSE)</f>
        <v>57729.999999999993</v>
      </c>
      <c r="O98" s="1">
        <f>VLOOKUP(A98,'ESC deduction'!$A$4:$D$382,4,FALSE)</f>
        <v>0</v>
      </c>
      <c r="P98" s="1">
        <f>VLOOKUP(A98,'FC&amp;Bonus'!$A$4:$K$135,11,FALSE)</f>
        <v>0</v>
      </c>
      <c r="Q98" s="1">
        <f>VLOOKUP(A98,'FC&amp;Bonus'!$A$4:$L$134,12,FALSE)</f>
        <v>12601.35</v>
      </c>
      <c r="R98" s="1">
        <f t="shared" si="3"/>
        <v>2340582.4900000002</v>
      </c>
    </row>
    <row r="99" spans="1:18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VLOOKUP(A99,O_Grant!$A$4:$H$135,8,FALSE)</f>
        <v>1720440</v>
      </c>
      <c r="F99" s="1">
        <f>VLOOKUP(A99,'Data Cal FY17'!$AF$4:$AY$382,20,FALSE)</f>
        <v>49849</v>
      </c>
      <c r="G99" s="1">
        <f>VLOOKUP(A99,'SE Aid'!$A$5:$Q$136,17,FALSE)</f>
        <v>244136.27000000002</v>
      </c>
      <c r="H99" s="1">
        <f>VLOOKUP(A99,'K-3 Literacy'!$A$4:$F$135,6,FALSE)</f>
        <v>58492.800000000003</v>
      </c>
      <c r="I99" s="1">
        <f>VLOOKUP(A99,'Data Cal FY17'!$AF$4:$AZ$383,21,FALSE)</f>
        <v>82650.7</v>
      </c>
      <c r="J99" s="1">
        <f>VLOOKUP(A99,LEP!$A$4:$K$135,11,FALSE)</f>
        <v>568</v>
      </c>
      <c r="K99" s="1">
        <f>VLOOKUP(A99,'C-Tech'!$A$4:$O$135,15,FALSE)</f>
        <v>0</v>
      </c>
      <c r="L99" s="1">
        <v>0</v>
      </c>
      <c r="M99" s="1">
        <f t="shared" si="2"/>
        <v>2156136.77</v>
      </c>
      <c r="N99" s="1">
        <f>VLOOKUP(A99,'FC&amp;Bonus'!$A$4:$J$135,10,FALSE)</f>
        <v>57348</v>
      </c>
      <c r="O99" s="1">
        <f>VLOOKUP(A99,'ESC deduction'!$A$4:$D$382,4,FALSE)</f>
        <v>0</v>
      </c>
      <c r="P99" s="1">
        <f>VLOOKUP(A99,'FC&amp;Bonus'!$A$4:$K$135,11,FALSE)</f>
        <v>0</v>
      </c>
      <c r="Q99" s="1">
        <f>VLOOKUP(A99,'FC&amp;Bonus'!$A$4:$L$134,12,FALSE)</f>
        <v>8553.6</v>
      </c>
      <c r="R99" s="1">
        <f t="shared" si="3"/>
        <v>2222038.37</v>
      </c>
    </row>
    <row r="100" spans="1:18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VLOOKUP(A100,O_Grant!$A$4:$H$135,8,FALSE)</f>
        <v>778320</v>
      </c>
      <c r="F100" s="1">
        <f>VLOOKUP(A100,'Data Cal FY17'!$AF$4:$AY$382,20,FALSE)</f>
        <v>66720.929999999993</v>
      </c>
      <c r="G100" s="1">
        <f>VLOOKUP(A100,'SE Aid'!$A$5:$Q$136,17,FALSE)</f>
        <v>88609.85</v>
      </c>
      <c r="H100" s="1">
        <f>VLOOKUP(A100,'K-3 Literacy'!$A$4:$F$135,6,FALSE)</f>
        <v>22160</v>
      </c>
      <c r="I100" s="1">
        <f>VLOOKUP(A100,'Data Cal FY17'!$AF$4:$AZ$383,21,FALSE)</f>
        <v>101877.04</v>
      </c>
      <c r="J100" s="1">
        <f>VLOOKUP(A100,LEP!$A$4:$K$135,11,FALSE)</f>
        <v>38021.919999999998</v>
      </c>
      <c r="K100" s="1">
        <f>VLOOKUP(A100,'C-Tech'!$A$4:$O$135,15,FALSE)</f>
        <v>0</v>
      </c>
      <c r="L100" s="1">
        <v>0</v>
      </c>
      <c r="M100" s="1">
        <f t="shared" si="2"/>
        <v>1095709.7399999998</v>
      </c>
      <c r="N100" s="1">
        <f>VLOOKUP(A100,'FC&amp;Bonus'!$A$4:$J$135,10,FALSE)</f>
        <v>25944</v>
      </c>
      <c r="O100" s="1">
        <f>VLOOKUP(A100,'ESC deduction'!$A$4:$D$382,4,FALSE)</f>
        <v>0</v>
      </c>
      <c r="P100" s="1">
        <f>VLOOKUP(A100,'FC&amp;Bonus'!$A$4:$K$135,11,FALSE)</f>
        <v>0</v>
      </c>
      <c r="Q100" s="1">
        <f>VLOOKUP(A100,'FC&amp;Bonus'!$A$4:$L$134,12,FALSE)</f>
        <v>4054.05</v>
      </c>
      <c r="R100" s="1">
        <f t="shared" si="3"/>
        <v>1125707.7899999998</v>
      </c>
    </row>
    <row r="101" spans="1:18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VLOOKUP(A101,O_Grant!$A$4:$H$135,8,FALSE)</f>
        <v>1994520</v>
      </c>
      <c r="F101" s="1">
        <f>VLOOKUP(A101,'Data Cal FY17'!$AF$4:$AY$382,20,FALSE)</f>
        <v>90376.209999999992</v>
      </c>
      <c r="G101" s="1">
        <f>VLOOKUP(A101,'SE Aid'!$A$5:$Q$136,17,FALSE)</f>
        <v>92738.92</v>
      </c>
      <c r="H101" s="1">
        <f>VLOOKUP(A101,'K-3 Literacy'!$A$4:$F$135,6,FALSE)</f>
        <v>59270.400000000001</v>
      </c>
      <c r="I101" s="1">
        <f>VLOOKUP(A101,'Data Cal FY17'!$AF$4:$AZ$383,21,FALSE)</f>
        <v>349502.41000000003</v>
      </c>
      <c r="J101" s="1">
        <f>VLOOKUP(A101,LEP!$A$4:$K$135,11,FALSE)</f>
        <v>0</v>
      </c>
      <c r="K101" s="1">
        <f>VLOOKUP(A101,'C-Tech'!$A$4:$O$135,15,FALSE)</f>
        <v>0</v>
      </c>
      <c r="L101" s="1">
        <v>0</v>
      </c>
      <c r="M101" s="1">
        <f t="shared" si="2"/>
        <v>2586407.94</v>
      </c>
      <c r="N101" s="1">
        <f>VLOOKUP(A101,'FC&amp;Bonus'!$A$4:$J$135,10,FALSE)</f>
        <v>66484</v>
      </c>
      <c r="O101" s="1">
        <f>VLOOKUP(A101,'ESC deduction'!$A$4:$D$382,4,FALSE)</f>
        <v>0</v>
      </c>
      <c r="P101" s="1">
        <f>VLOOKUP(A101,'FC&amp;Bonus'!$A$4:$K$135,11,FALSE)</f>
        <v>0</v>
      </c>
      <c r="Q101" s="1">
        <f>VLOOKUP(A101,'FC&amp;Bonus'!$A$4:$L$134,12,FALSE)</f>
        <v>12151.8</v>
      </c>
      <c r="R101" s="1">
        <f t="shared" si="3"/>
        <v>2665043.7399999998</v>
      </c>
    </row>
    <row r="102" spans="1:18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VLOOKUP(A102,O_Grant!$A$4:$H$135,8,FALSE)</f>
        <v>277440</v>
      </c>
      <c r="F102" s="1">
        <f>VLOOKUP(A102,'Data Cal FY17'!$AF$4:$AY$382,20,FALSE)</f>
        <v>6965.11</v>
      </c>
      <c r="G102" s="1">
        <f>VLOOKUP(A102,'SE Aid'!$A$5:$Q$136,17,FALSE)</f>
        <v>37188.42</v>
      </c>
      <c r="H102" s="1">
        <f>VLOOKUP(A102,'K-3 Literacy'!$A$4:$F$135,6,FALSE)</f>
        <v>0</v>
      </c>
      <c r="I102" s="1">
        <f>VLOOKUP(A102,'Data Cal FY17'!$AF$4:$AZ$383,21,FALSE)</f>
        <v>12526.3</v>
      </c>
      <c r="J102" s="1">
        <f>VLOOKUP(A102,LEP!$A$4:$K$135,11,FALSE)</f>
        <v>0</v>
      </c>
      <c r="K102" s="1">
        <f>VLOOKUP(A102,'C-Tech'!$A$4:$O$135,15,FALSE)</f>
        <v>0</v>
      </c>
      <c r="L102" s="1">
        <v>0</v>
      </c>
      <c r="M102" s="1">
        <f t="shared" si="2"/>
        <v>334119.82999999996</v>
      </c>
      <c r="N102" s="1">
        <f>VLOOKUP(A102,'FC&amp;Bonus'!$A$4:$J$135,10,FALSE)</f>
        <v>9248</v>
      </c>
      <c r="O102" s="1">
        <f>VLOOKUP(A102,'ESC deduction'!$A$4:$D$382,4,FALSE)</f>
        <v>0</v>
      </c>
      <c r="P102" s="1">
        <f>VLOOKUP(A102,'FC&amp;Bonus'!$A$4:$K$135,11,FALSE)</f>
        <v>1552.4999999999998</v>
      </c>
      <c r="Q102" s="1">
        <f>VLOOKUP(A102,'FC&amp;Bonus'!$A$4:$L$134,12,FALSE)</f>
        <v>0</v>
      </c>
      <c r="R102" s="1">
        <f t="shared" si="3"/>
        <v>344920.32999999996</v>
      </c>
    </row>
    <row r="103" spans="1:18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VLOOKUP(A103,O_Grant!$A$4:$H$135,8,FALSE)</f>
        <v>2255220</v>
      </c>
      <c r="F103" s="1">
        <f>VLOOKUP(A103,'Data Cal FY17'!$AF$4:$AY$382,20,FALSE)</f>
        <v>45105.819999999992</v>
      </c>
      <c r="G103" s="1">
        <f>VLOOKUP(A103,'SE Aid'!$A$5:$Q$136,17,FALSE)</f>
        <v>259162.43</v>
      </c>
      <c r="H103" s="1">
        <f>VLOOKUP(A103,'K-3 Literacy'!$A$4:$F$135,6,FALSE)</f>
        <v>0</v>
      </c>
      <c r="I103" s="1">
        <f>VLOOKUP(A103,'Data Cal FY17'!$AF$4:$AZ$383,21,FALSE)</f>
        <v>262142.24000000002</v>
      </c>
      <c r="J103" s="1">
        <f>VLOOKUP(A103,LEP!$A$4:$K$135,11,FALSE)</f>
        <v>21647.920000000002</v>
      </c>
      <c r="K103" s="1">
        <f>VLOOKUP(A103,'C-Tech'!$A$4:$O$135,15,FALSE)</f>
        <v>0</v>
      </c>
      <c r="L103" s="1">
        <v>0</v>
      </c>
      <c r="M103" s="1">
        <f t="shared" si="2"/>
        <v>2843278.41</v>
      </c>
      <c r="N103" s="1">
        <f>VLOOKUP(A103,'FC&amp;Bonus'!$A$4:$J$135,10,FALSE)</f>
        <v>75174</v>
      </c>
      <c r="O103" s="1">
        <f>VLOOKUP(A103,'ESC deduction'!$A$4:$D$382,4,FALSE)</f>
        <v>0</v>
      </c>
      <c r="P103" s="1">
        <f>VLOOKUP(A103,'FC&amp;Bonus'!$A$4:$K$135,11,FALSE)</f>
        <v>98.55</v>
      </c>
      <c r="Q103" s="1">
        <f>VLOOKUP(A103,'FC&amp;Bonus'!$A$4:$L$134,12,FALSE)</f>
        <v>0</v>
      </c>
      <c r="R103" s="1">
        <f t="shared" si="3"/>
        <v>2918550.96</v>
      </c>
    </row>
    <row r="104" spans="1:18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VLOOKUP(A104,O_Grant!$A$4:$H$135,8,FALSE)</f>
        <v>1916760</v>
      </c>
      <c r="F104" s="1">
        <f>VLOOKUP(A104,'Data Cal FY17'!$AF$4:$AY$382,20,FALSE)</f>
        <v>145495.30999999997</v>
      </c>
      <c r="G104" s="1">
        <f>VLOOKUP(A104,'SE Aid'!$A$5:$Q$136,17,FALSE)</f>
        <v>191836.7</v>
      </c>
      <c r="H104" s="1">
        <f>VLOOKUP(A104,'K-3 Literacy'!$A$4:$F$135,6,FALSE)</f>
        <v>47958.400000000001</v>
      </c>
      <c r="I104" s="1">
        <f>VLOOKUP(A104,'Data Cal FY17'!$AF$4:$AZ$383,21,FALSE)</f>
        <v>240327.56</v>
      </c>
      <c r="J104" s="1">
        <f>VLOOKUP(A104,LEP!$A$4:$K$135,11,FALSE)</f>
        <v>11200.96</v>
      </c>
      <c r="K104" s="1">
        <f>VLOOKUP(A104,'C-Tech'!$A$4:$O$135,15,FALSE)</f>
        <v>0</v>
      </c>
      <c r="L104" s="1">
        <v>0</v>
      </c>
      <c r="M104" s="1">
        <f t="shared" si="2"/>
        <v>2553578.9300000002</v>
      </c>
      <c r="N104" s="1">
        <f>VLOOKUP(A104,'FC&amp;Bonus'!$A$4:$J$135,10,FALSE)</f>
        <v>63891.999999999993</v>
      </c>
      <c r="O104" s="1">
        <f>VLOOKUP(A104,'ESC deduction'!$A$4:$D$382,4,FALSE)</f>
        <v>0</v>
      </c>
      <c r="P104" s="1">
        <f>VLOOKUP(A104,'FC&amp;Bonus'!$A$4:$K$135,11,FALSE)</f>
        <v>0</v>
      </c>
      <c r="Q104" s="1">
        <f>VLOOKUP(A104,'FC&amp;Bonus'!$A$4:$L$134,12,FALSE)</f>
        <v>13510.8</v>
      </c>
      <c r="R104" s="1">
        <f t="shared" si="3"/>
        <v>2630981.73</v>
      </c>
    </row>
    <row r="105" spans="1:18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VLOOKUP(A105,O_Grant!$A$4:$H$135,8,FALSE)</f>
        <v>786780</v>
      </c>
      <c r="F105" s="1">
        <f>VLOOKUP(A105,'Data Cal FY17'!$AF$4:$AY$382,20,FALSE)</f>
        <v>23772.589999999997</v>
      </c>
      <c r="G105" s="1">
        <f>VLOOKUP(A105,'SE Aid'!$A$5:$Q$136,17,FALSE)</f>
        <v>206726.43</v>
      </c>
      <c r="H105" s="1">
        <f>VLOOKUP(A105,'K-3 Literacy'!$A$4:$F$135,6,FALSE)</f>
        <v>0</v>
      </c>
      <c r="I105" s="1">
        <f>VLOOKUP(A105,'Data Cal FY17'!$AF$4:$AZ$383,21,FALSE)</f>
        <v>75320.750000000029</v>
      </c>
      <c r="J105" s="1">
        <f>VLOOKUP(A105,LEP!$A$4:$K$135,11,FALSE)</f>
        <v>0</v>
      </c>
      <c r="K105" s="1">
        <f>VLOOKUP(A105,'C-Tech'!$A$4:$O$135,15,FALSE)</f>
        <v>185978.01000000007</v>
      </c>
      <c r="L105" s="1">
        <v>0</v>
      </c>
      <c r="M105" s="1">
        <f t="shared" si="2"/>
        <v>1278577.78</v>
      </c>
      <c r="N105" s="1">
        <f>VLOOKUP(A105,'FC&amp;Bonus'!$A$4:$J$135,10,FALSE)</f>
        <v>26226</v>
      </c>
      <c r="O105" s="1">
        <f>VLOOKUP(A105,'ESC deduction'!$A$4:$D$382,4,FALSE)</f>
        <v>0</v>
      </c>
      <c r="P105" s="1">
        <f>VLOOKUP(A105,'FC&amp;Bonus'!$A$4:$K$135,11,FALSE)</f>
        <v>0</v>
      </c>
      <c r="Q105" s="1">
        <f>VLOOKUP(A105,'FC&amp;Bonus'!$A$4:$L$134,12,FALSE)</f>
        <v>0</v>
      </c>
      <c r="R105" s="1">
        <f t="shared" si="3"/>
        <v>1304803.78</v>
      </c>
    </row>
    <row r="106" spans="1:18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VLOOKUP(A106,O_Grant!$A$4:$H$135,8,FALSE)</f>
        <v>997380</v>
      </c>
      <c r="F106" s="1">
        <f>VLOOKUP(A106,'Data Cal FY17'!$AF$4:$AY$382,20,FALSE)</f>
        <v>74864.11</v>
      </c>
      <c r="G106" s="1">
        <f>VLOOKUP(A106,'SE Aid'!$A$5:$Q$136,17,FALSE)</f>
        <v>29244.600000000002</v>
      </c>
      <c r="H106" s="1">
        <f>VLOOKUP(A106,'K-3 Literacy'!$A$4:$F$135,6,FALSE)</f>
        <v>53193.599999999999</v>
      </c>
      <c r="I106" s="1">
        <f>VLOOKUP(A106,'Data Cal FY17'!$AF$4:$AZ$383,21,FALSE)</f>
        <v>124216.07</v>
      </c>
      <c r="J106" s="1">
        <f>VLOOKUP(A106,LEP!$A$4:$K$135,11,FALSE)</f>
        <v>0</v>
      </c>
      <c r="K106" s="1">
        <f>VLOOKUP(A106,'C-Tech'!$A$4:$O$135,15,FALSE)</f>
        <v>0</v>
      </c>
      <c r="L106" s="1">
        <v>0</v>
      </c>
      <c r="M106" s="1">
        <f t="shared" si="2"/>
        <v>1278898.3800000004</v>
      </c>
      <c r="N106" s="1">
        <f>VLOOKUP(A106,'FC&amp;Bonus'!$A$4:$J$135,10,FALSE)</f>
        <v>33246</v>
      </c>
      <c r="O106" s="1">
        <f>VLOOKUP(A106,'ESC deduction'!$A$4:$D$382,4,FALSE)</f>
        <v>0</v>
      </c>
      <c r="P106" s="1">
        <f>VLOOKUP(A106,'FC&amp;Bonus'!$A$4:$K$135,11,FALSE)</f>
        <v>0</v>
      </c>
      <c r="Q106" s="1">
        <f>VLOOKUP(A106,'FC&amp;Bonus'!$A$4:$L$134,12,FALSE)</f>
        <v>0</v>
      </c>
      <c r="R106" s="1">
        <f t="shared" si="3"/>
        <v>1312144.3800000004</v>
      </c>
    </row>
    <row r="107" spans="1:18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VLOOKUP(A107,O_Grant!$A$4:$H$135,8,FALSE)</f>
        <v>378120</v>
      </c>
      <c r="F107" s="1">
        <f>VLOOKUP(A107,'Data Cal FY17'!$AF$4:$AY$382,20,FALSE)</f>
        <v>30307.170000000002</v>
      </c>
      <c r="G107" s="1">
        <f>VLOOKUP(A107,'SE Aid'!$A$5:$Q$136,17,FALSE)</f>
        <v>99911.109999999986</v>
      </c>
      <c r="H107" s="1">
        <f>VLOOKUP(A107,'K-3 Literacy'!$A$4:$F$135,6,FALSE)</f>
        <v>0</v>
      </c>
      <c r="I107" s="1">
        <f>VLOOKUP(A107,'Data Cal FY17'!$AF$4:$AZ$383,21,FALSE)</f>
        <v>43979.33</v>
      </c>
      <c r="J107" s="1">
        <f>VLOOKUP(A107,LEP!$A$4:$K$135,11,FALSE)</f>
        <v>0</v>
      </c>
      <c r="K107" s="1">
        <f>VLOOKUP(A107,'C-Tech'!$A$4:$O$135,15,FALSE)</f>
        <v>0</v>
      </c>
      <c r="L107" s="1">
        <v>0</v>
      </c>
      <c r="M107" s="1">
        <f t="shared" si="2"/>
        <v>552317.61</v>
      </c>
      <c r="N107" s="1">
        <f>VLOOKUP(A107,'FC&amp;Bonus'!$A$4:$J$135,10,FALSE)</f>
        <v>12604</v>
      </c>
      <c r="O107" s="1">
        <f>VLOOKUP(A107,'ESC deduction'!$A$4:$D$382,4,FALSE)</f>
        <v>0</v>
      </c>
      <c r="P107" s="1">
        <f>VLOOKUP(A107,'FC&amp;Bonus'!$A$4:$K$135,11,FALSE)</f>
        <v>225</v>
      </c>
      <c r="Q107" s="1">
        <f>VLOOKUP(A107,'FC&amp;Bonus'!$A$4:$L$134,12,FALSE)</f>
        <v>0</v>
      </c>
      <c r="R107" s="1">
        <f t="shared" si="3"/>
        <v>565146.61</v>
      </c>
    </row>
    <row r="108" spans="1:18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VLOOKUP(A108,O_Grant!$A$4:$H$135,8,FALSE)</f>
        <v>2404320</v>
      </c>
      <c r="F108" s="1">
        <f>VLOOKUP(A108,'Data Cal FY17'!$AF$4:$AY$382,20,FALSE)</f>
        <v>95908.62</v>
      </c>
      <c r="G108" s="1">
        <f>VLOOKUP(A108,'SE Aid'!$A$5:$Q$136,17,FALSE)</f>
        <v>131283.34999999998</v>
      </c>
      <c r="H108" s="1">
        <f>VLOOKUP(A108,'K-3 Literacy'!$A$4:$F$135,6,FALSE)</f>
        <v>60108.800000000003</v>
      </c>
      <c r="I108" s="1">
        <f>VLOOKUP(A108,'Data Cal FY17'!$AF$4:$AZ$383,21,FALSE)</f>
        <v>246415.00999999998</v>
      </c>
      <c r="J108" s="1">
        <f>VLOOKUP(A108,LEP!$A$4:$K$135,11,FALSE)</f>
        <v>920.16000000000008</v>
      </c>
      <c r="K108" s="1">
        <f>VLOOKUP(A108,'C-Tech'!$A$4:$O$135,15,FALSE)</f>
        <v>0</v>
      </c>
      <c r="L108" s="1">
        <v>0</v>
      </c>
      <c r="M108" s="1">
        <f t="shared" si="2"/>
        <v>2938955.94</v>
      </c>
      <c r="N108" s="1">
        <f>VLOOKUP(A108,'FC&amp;Bonus'!$A$4:$J$135,10,FALSE)</f>
        <v>80144</v>
      </c>
      <c r="O108" s="1">
        <f>VLOOKUP(A108,'ESC deduction'!$A$4:$D$382,4,FALSE)</f>
        <v>0</v>
      </c>
      <c r="P108" s="1">
        <f>VLOOKUP(A108,'FC&amp;Bonus'!$A$4:$K$135,11,FALSE)</f>
        <v>0</v>
      </c>
      <c r="Q108" s="1">
        <f>VLOOKUP(A108,'FC&amp;Bonus'!$A$4:$L$134,12,FALSE)</f>
        <v>17998.2</v>
      </c>
      <c r="R108" s="1">
        <f t="shared" si="3"/>
        <v>3037098.14</v>
      </c>
    </row>
    <row r="109" spans="1:18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VLOOKUP(A109,O_Grant!$A$4:$H$135,8,FALSE)</f>
        <v>1849020</v>
      </c>
      <c r="F109" s="1">
        <f>VLOOKUP(A109,'Data Cal FY17'!$AF$4:$AY$382,20,FALSE)</f>
        <v>35543.450000000004</v>
      </c>
      <c r="G109" s="1">
        <f>VLOOKUP(A109,'SE Aid'!$A$5:$Q$136,17,FALSE)</f>
        <v>68700.41</v>
      </c>
      <c r="H109" s="1">
        <f>VLOOKUP(A109,'K-3 Literacy'!$A$4:$F$135,6,FALSE)</f>
        <v>47033.599999999999</v>
      </c>
      <c r="I109" s="1">
        <f>VLOOKUP(A109,'Data Cal FY17'!$AF$4:$AZ$383,21,FALSE)</f>
        <v>229161.47</v>
      </c>
      <c r="J109" s="1">
        <f>VLOOKUP(A109,LEP!$A$4:$K$135,11,FALSE)</f>
        <v>92707.85</v>
      </c>
      <c r="K109" s="1">
        <f>VLOOKUP(A109,'C-Tech'!$A$4:$O$135,15,FALSE)</f>
        <v>0</v>
      </c>
      <c r="L109" s="1">
        <v>0</v>
      </c>
      <c r="M109" s="1">
        <f t="shared" si="2"/>
        <v>2322166.7800000003</v>
      </c>
      <c r="N109" s="1">
        <f>VLOOKUP(A109,'FC&amp;Bonus'!$A$4:$J$135,10,FALSE)</f>
        <v>61634</v>
      </c>
      <c r="O109" s="1">
        <f>VLOOKUP(A109,'ESC deduction'!$A$4:$D$382,4,FALSE)</f>
        <v>0</v>
      </c>
      <c r="P109" s="1">
        <f>VLOOKUP(A109,'FC&amp;Bonus'!$A$4:$K$135,11,FALSE)</f>
        <v>0</v>
      </c>
      <c r="Q109" s="1">
        <f>VLOOKUP(A109,'FC&amp;Bonus'!$A$4:$L$134,12,FALSE)</f>
        <v>7647.3</v>
      </c>
      <c r="R109" s="1">
        <f t="shared" si="3"/>
        <v>2391448.08</v>
      </c>
    </row>
    <row r="110" spans="1:18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VLOOKUP(A110,O_Grant!$A$4:$H$135,8,FALSE)</f>
        <v>1330200</v>
      </c>
      <c r="F110" s="1">
        <f>VLOOKUP(A110,'Data Cal FY17'!$AF$4:$AY$382,20,FALSE)</f>
        <v>26321.72</v>
      </c>
      <c r="G110" s="1">
        <f>VLOOKUP(A110,'SE Aid'!$A$5:$Q$136,17,FALSE)</f>
        <v>223921.19000000003</v>
      </c>
      <c r="H110" s="1">
        <f>VLOOKUP(A110,'K-3 Literacy'!$A$4:$F$135,6,FALSE)</f>
        <v>32953.599999999999</v>
      </c>
      <c r="I110" s="1">
        <f>VLOOKUP(A110,'Data Cal FY17'!$AF$4:$AZ$383,21,FALSE)</f>
        <v>214328.74000000002</v>
      </c>
      <c r="J110" s="1">
        <f>VLOOKUP(A110,LEP!$A$4:$K$135,11,FALSE)</f>
        <v>9076.64</v>
      </c>
      <c r="K110" s="1">
        <f>VLOOKUP(A110,'C-Tech'!$A$4:$O$135,15,FALSE)</f>
        <v>0</v>
      </c>
      <c r="L110" s="1">
        <v>68755.87</v>
      </c>
      <c r="M110" s="1">
        <f t="shared" si="2"/>
        <v>1905557.7599999998</v>
      </c>
      <c r="N110" s="1">
        <f>VLOOKUP(A110,'FC&amp;Bonus'!$A$4:$J$135,10,FALSE)</f>
        <v>44340</v>
      </c>
      <c r="O110" s="1">
        <f>VLOOKUP(A110,'ESC deduction'!$A$4:$D$382,4,FALSE)</f>
        <v>0</v>
      </c>
      <c r="P110" s="1">
        <f>VLOOKUP(A110,'FC&amp;Bonus'!$A$4:$K$135,11,FALSE)</f>
        <v>0</v>
      </c>
      <c r="Q110" s="1">
        <f>VLOOKUP(A110,'FC&amp;Bonus'!$A$4:$L$134,12,FALSE)</f>
        <v>1799.55</v>
      </c>
      <c r="R110" s="1">
        <f t="shared" si="3"/>
        <v>1951697.3099999998</v>
      </c>
    </row>
    <row r="111" spans="1:18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VLOOKUP(A111,O_Grant!$A$4:$H$135,8,FALSE)</f>
        <v>515760</v>
      </c>
      <c r="F111" s="1">
        <f>VLOOKUP(A111,'Data Cal FY17'!$AF$4:$AY$382,20,FALSE)</f>
        <v>8884.9500000000007</v>
      </c>
      <c r="G111" s="1">
        <f>VLOOKUP(A111,'SE Aid'!$A$5:$Q$136,17,FALSE)</f>
        <v>102268.41</v>
      </c>
      <c r="H111" s="1">
        <f>VLOOKUP(A111,'K-3 Literacy'!$A$4:$F$135,6,FALSE)</f>
        <v>0</v>
      </c>
      <c r="I111" s="1">
        <f>VLOOKUP(A111,'Data Cal FY17'!$AF$4:$AZ$383,21,FALSE)</f>
        <v>61909.25</v>
      </c>
      <c r="J111" s="1">
        <f>VLOOKUP(A111,LEP!$A$4:$K$135,11,FALSE)</f>
        <v>6665.4</v>
      </c>
      <c r="K111" s="1">
        <f>VLOOKUP(A111,'C-Tech'!$A$4:$O$135,15,FALSE)</f>
        <v>195024.98</v>
      </c>
      <c r="L111" s="1">
        <v>0</v>
      </c>
      <c r="M111" s="1">
        <f t="shared" si="2"/>
        <v>890512.99</v>
      </c>
      <c r="N111" s="1">
        <f>VLOOKUP(A111,'FC&amp;Bonus'!$A$4:$J$135,10,FALSE)</f>
        <v>17192</v>
      </c>
      <c r="O111" s="1">
        <f>VLOOKUP(A111,'ESC deduction'!$A$4:$D$382,4,FALSE)</f>
        <v>0</v>
      </c>
      <c r="P111" s="1">
        <f>VLOOKUP(A111,'FC&amp;Bonus'!$A$4:$K$135,11,FALSE)</f>
        <v>126.00000000000001</v>
      </c>
      <c r="Q111" s="1">
        <f>VLOOKUP(A111,'FC&amp;Bonus'!$A$4:$L$134,12,FALSE)</f>
        <v>0</v>
      </c>
      <c r="R111" s="1">
        <f t="shared" si="3"/>
        <v>907830.99</v>
      </c>
    </row>
    <row r="112" spans="1:18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VLOOKUP(A112,O_Grant!$A$4:$H$135,8,FALSE)</f>
        <v>1001160</v>
      </c>
      <c r="F112" s="1">
        <f>VLOOKUP(A112,'Data Cal FY17'!$AF$4:$AY$382,20,FALSE)</f>
        <v>67788.98</v>
      </c>
      <c r="G112" s="1">
        <f>VLOOKUP(A112,'SE Aid'!$A$5:$Q$136,17,FALSE)</f>
        <v>95544.25</v>
      </c>
      <c r="H112" s="1">
        <f>VLOOKUP(A112,'K-3 Literacy'!$A$4:$F$135,6,FALSE)</f>
        <v>0</v>
      </c>
      <c r="I112" s="1">
        <f>VLOOKUP(A112,'Data Cal FY17'!$AF$4:$AZ$383,21,FALSE)</f>
        <v>153471.20000000001</v>
      </c>
      <c r="J112" s="1">
        <f>VLOOKUP(A112,LEP!$A$4:$K$135,11,FALSE)</f>
        <v>0</v>
      </c>
      <c r="K112" s="1">
        <f>VLOOKUP(A112,'C-Tech'!$A$4:$O$135,15,FALSE)</f>
        <v>96877.709999999992</v>
      </c>
      <c r="L112" s="1">
        <v>0</v>
      </c>
      <c r="M112" s="1">
        <f t="shared" si="2"/>
        <v>1414842.14</v>
      </c>
      <c r="N112" s="1">
        <f>VLOOKUP(A112,'FC&amp;Bonus'!$A$4:$J$135,10,FALSE)</f>
        <v>33372</v>
      </c>
      <c r="O112" s="1">
        <f>VLOOKUP(A112,'ESC deduction'!$A$4:$D$382,4,FALSE)</f>
        <v>0</v>
      </c>
      <c r="P112" s="1">
        <f>VLOOKUP(A112,'FC&amp;Bonus'!$A$4:$K$135,11,FALSE)</f>
        <v>7729.2</v>
      </c>
      <c r="Q112" s="1">
        <f>VLOOKUP(A112,'FC&amp;Bonus'!$A$4:$L$134,12,FALSE)</f>
        <v>0</v>
      </c>
      <c r="R112" s="1">
        <f t="shared" si="3"/>
        <v>1455943.3399999999</v>
      </c>
    </row>
    <row r="113" spans="1:18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VLOOKUP(A113,O_Grant!$A$4:$H$135,8,FALSE)</f>
        <v>3413700</v>
      </c>
      <c r="F113" s="1">
        <f>VLOOKUP(A113,'Data Cal FY17'!$AF$4:$AY$382,20,FALSE)</f>
        <v>153858.51</v>
      </c>
      <c r="G113" s="1">
        <f>VLOOKUP(A113,'SE Aid'!$A$5:$Q$136,17,FALSE)</f>
        <v>207945.38999999998</v>
      </c>
      <c r="H113" s="1">
        <f>VLOOKUP(A113,'K-3 Literacy'!$A$4:$F$135,6,FALSE)</f>
        <v>96073.600000000006</v>
      </c>
      <c r="I113" s="1">
        <f>VLOOKUP(A113,'Data Cal FY17'!$AF$4:$AZ$383,21,FALSE)</f>
        <v>578363.43000000005</v>
      </c>
      <c r="J113" s="1">
        <f>VLOOKUP(A113,LEP!$A$4:$K$135,11,FALSE)</f>
        <v>0</v>
      </c>
      <c r="K113" s="1">
        <f>VLOOKUP(A113,'C-Tech'!$A$4:$O$135,15,FALSE)</f>
        <v>0</v>
      </c>
      <c r="L113" s="1">
        <v>0</v>
      </c>
      <c r="M113" s="1">
        <f t="shared" si="2"/>
        <v>4449940.93</v>
      </c>
      <c r="N113" s="1">
        <f>VLOOKUP(A113,'FC&amp;Bonus'!$A$4:$J$135,10,FALSE)</f>
        <v>113790.00000000001</v>
      </c>
      <c r="O113" s="1">
        <f>VLOOKUP(A113,'ESC deduction'!$A$4:$D$382,4,FALSE)</f>
        <v>0</v>
      </c>
      <c r="P113" s="1">
        <f>VLOOKUP(A113,'FC&amp;Bonus'!$A$4:$K$135,11,FALSE)</f>
        <v>0</v>
      </c>
      <c r="Q113" s="1">
        <f>VLOOKUP(A113,'FC&amp;Bonus'!$A$4:$L$134,12,FALSE)</f>
        <v>0</v>
      </c>
      <c r="R113" s="1">
        <f t="shared" si="3"/>
        <v>4563730.93</v>
      </c>
    </row>
    <row r="114" spans="1:18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VLOOKUP(A114,O_Grant!$A$4:$H$135,8,FALSE)</f>
        <v>4319640</v>
      </c>
      <c r="F114" s="1">
        <f>VLOOKUP(A114,'Data Cal FY17'!$AF$4:$AY$382,20,FALSE)</f>
        <v>115703.44000000002</v>
      </c>
      <c r="G114" s="1">
        <f>VLOOKUP(A114,'SE Aid'!$A$5:$Q$136,17,FALSE)</f>
        <v>240979.46</v>
      </c>
      <c r="H114" s="1">
        <f>VLOOKUP(A114,'K-3 Literacy'!$A$4:$F$135,6,FALSE)</f>
        <v>120201.60000000001</v>
      </c>
      <c r="I114" s="1">
        <f>VLOOKUP(A114,'Data Cal FY17'!$AF$4:$AZ$383,21,FALSE)</f>
        <v>421178.59</v>
      </c>
      <c r="J114" s="1">
        <f>VLOOKUP(A114,LEP!$A$4:$K$135,11,FALSE)</f>
        <v>62286.639999999992</v>
      </c>
      <c r="K114" s="1">
        <f>VLOOKUP(A114,'C-Tech'!$A$4:$O$135,15,FALSE)</f>
        <v>0</v>
      </c>
      <c r="L114" s="1">
        <v>0</v>
      </c>
      <c r="M114" s="1">
        <f t="shared" si="2"/>
        <v>5279989.7299999995</v>
      </c>
      <c r="N114" s="1">
        <f>VLOOKUP(A114,'FC&amp;Bonus'!$A$4:$J$135,10,FALSE)</f>
        <v>143988</v>
      </c>
      <c r="O114" s="1">
        <f>VLOOKUP(A114,'ESC deduction'!$A$4:$D$382,4,FALSE)</f>
        <v>0</v>
      </c>
      <c r="P114" s="1">
        <f>VLOOKUP(A114,'FC&amp;Bonus'!$A$4:$K$135,11,FALSE)</f>
        <v>0</v>
      </c>
      <c r="Q114" s="1">
        <f>VLOOKUP(A114,'FC&amp;Bonus'!$A$4:$L$134,12,FALSE)</f>
        <v>28344.6</v>
      </c>
      <c r="R114" s="1">
        <f t="shared" si="3"/>
        <v>5452322.3299999991</v>
      </c>
    </row>
    <row r="115" spans="1:18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VLOOKUP(A115,O_Grant!$A$4:$H$135,8,FALSE)</f>
        <v>594180</v>
      </c>
      <c r="F115" s="1">
        <f>VLOOKUP(A115,'Data Cal FY17'!$AF$4:$AY$382,20,FALSE)</f>
        <v>19613.46</v>
      </c>
      <c r="G115" s="1">
        <f>VLOOKUP(A115,'SE Aid'!$A$5:$Q$136,17,FALSE)</f>
        <v>46011.64</v>
      </c>
      <c r="H115" s="1">
        <f>VLOOKUP(A115,'K-3 Literacy'!$A$4:$F$135,6,FALSE)</f>
        <v>0</v>
      </c>
      <c r="I115" s="1">
        <f>VLOOKUP(A115,'Data Cal FY17'!$AF$4:$AZ$383,21,FALSE)</f>
        <v>3059.42</v>
      </c>
      <c r="J115" s="1">
        <f>VLOOKUP(A115,LEP!$A$4:$K$135,11,FALSE)</f>
        <v>0</v>
      </c>
      <c r="K115" s="1">
        <f>VLOOKUP(A115,'C-Tech'!$A$4:$O$135,15,FALSE)</f>
        <v>0</v>
      </c>
      <c r="L115" s="1">
        <v>0</v>
      </c>
      <c r="M115" s="1">
        <f t="shared" si="2"/>
        <v>662864.52</v>
      </c>
      <c r="N115" s="1">
        <f>VLOOKUP(A115,'FC&amp;Bonus'!$A$4:$J$135,10,FALSE)</f>
        <v>19806</v>
      </c>
      <c r="O115" s="1">
        <f>VLOOKUP(A115,'ESC deduction'!$A$4:$D$382,4,FALSE)</f>
        <v>0</v>
      </c>
      <c r="P115" s="1">
        <f>VLOOKUP(A115,'FC&amp;Bonus'!$A$4:$K$135,11,FALSE)</f>
        <v>82.35</v>
      </c>
      <c r="Q115" s="1">
        <f>VLOOKUP(A115,'FC&amp;Bonus'!$A$4:$L$134,12,FALSE)</f>
        <v>0</v>
      </c>
      <c r="R115" s="1">
        <f t="shared" si="3"/>
        <v>682752.87</v>
      </c>
    </row>
    <row r="116" spans="1:18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VLOOKUP(A116,O_Grant!$A$4:$H$135,8,FALSE)</f>
        <v>1292040</v>
      </c>
      <c r="F116" s="1">
        <f>VLOOKUP(A116,'Data Cal FY17'!$AF$4:$AY$382,20,FALSE)</f>
        <v>24966.32</v>
      </c>
      <c r="G116" s="1">
        <f>VLOOKUP(A116,'SE Aid'!$A$5:$Q$136,17,FALSE)</f>
        <v>179251.85</v>
      </c>
      <c r="H116" s="1">
        <f>VLOOKUP(A116,'K-3 Literacy'!$A$4:$F$135,6,FALSE)</f>
        <v>0</v>
      </c>
      <c r="I116" s="1">
        <f>VLOOKUP(A116,'Data Cal FY17'!$AF$4:$AZ$383,21,FALSE)</f>
        <v>213498.77</v>
      </c>
      <c r="J116" s="1">
        <f>VLOOKUP(A116,LEP!$A$4:$K$135,11,FALSE)</f>
        <v>0</v>
      </c>
      <c r="K116" s="1">
        <f>VLOOKUP(A116,'C-Tech'!$A$4:$O$135,15,FALSE)</f>
        <v>0</v>
      </c>
      <c r="L116" s="1">
        <v>0</v>
      </c>
      <c r="M116" s="1">
        <f t="shared" si="2"/>
        <v>1709756.9400000002</v>
      </c>
      <c r="N116" s="1">
        <f>VLOOKUP(A116,'FC&amp;Bonus'!$A$4:$J$135,10,FALSE)</f>
        <v>43068</v>
      </c>
      <c r="O116" s="1">
        <f>VLOOKUP(A116,'ESC deduction'!$A$4:$D$382,4,FALSE)</f>
        <v>0</v>
      </c>
      <c r="P116" s="1">
        <f>VLOOKUP(A116,'FC&amp;Bonus'!$A$4:$K$135,11,FALSE)</f>
        <v>0</v>
      </c>
      <c r="Q116" s="1">
        <f>VLOOKUP(A116,'FC&amp;Bonus'!$A$4:$L$134,12,FALSE)</f>
        <v>0</v>
      </c>
      <c r="R116" s="1">
        <f t="shared" si="3"/>
        <v>1752824.9400000002</v>
      </c>
    </row>
    <row r="117" spans="1:18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VLOOKUP(A117,O_Grant!$A$4:$H$135,8,FALSE)</f>
        <v>2210160</v>
      </c>
      <c r="F117" s="1">
        <f>VLOOKUP(A117,'Data Cal FY17'!$AF$4:$AY$382,20,FALSE)</f>
        <v>112103.12999999999</v>
      </c>
      <c r="G117" s="1">
        <f>VLOOKUP(A117,'SE Aid'!$A$5:$Q$136,17,FALSE)</f>
        <v>305062.32</v>
      </c>
      <c r="H117" s="1">
        <f>VLOOKUP(A117,'K-3 Literacy'!$A$4:$F$135,6,FALSE)</f>
        <v>50953.599999999999</v>
      </c>
      <c r="I117" s="1">
        <f>VLOOKUP(A117,'Data Cal FY17'!$AF$4:$AZ$383,21,FALSE)</f>
        <v>187624.78</v>
      </c>
      <c r="J117" s="1">
        <f>VLOOKUP(A117,LEP!$A$4:$K$135,11,FALSE)</f>
        <v>0</v>
      </c>
      <c r="K117" s="1">
        <f>VLOOKUP(A117,'C-Tech'!$A$4:$O$135,15,FALSE)</f>
        <v>0</v>
      </c>
      <c r="L117" s="1">
        <v>185774.04</v>
      </c>
      <c r="M117" s="1">
        <f t="shared" si="2"/>
        <v>3051677.8699999996</v>
      </c>
      <c r="N117" s="1">
        <f>VLOOKUP(A117,'FC&amp;Bonus'!$A$4:$J$135,10,FALSE)</f>
        <v>73672</v>
      </c>
      <c r="O117" s="1">
        <f>VLOOKUP(A117,'ESC deduction'!$A$4:$D$382,4,FALSE)</f>
        <v>0</v>
      </c>
      <c r="P117" s="1">
        <f>VLOOKUP(A117,'FC&amp;Bonus'!$A$4:$K$135,11,FALSE)</f>
        <v>0</v>
      </c>
      <c r="Q117" s="1">
        <f>VLOOKUP(A117,'FC&amp;Bonus'!$A$4:$L$134,12,FALSE)</f>
        <v>7650</v>
      </c>
      <c r="R117" s="1">
        <f t="shared" si="3"/>
        <v>3132999.8699999996</v>
      </c>
    </row>
    <row r="118" spans="1:18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VLOOKUP(A118,O_Grant!$A$4:$H$135,8,FALSE)</f>
        <v>628620</v>
      </c>
      <c r="F118" s="1">
        <f>VLOOKUP(A118,'Data Cal FY17'!$AF$4:$AY$382,20,FALSE)</f>
        <v>29266.48</v>
      </c>
      <c r="G118" s="1">
        <f>VLOOKUP(A118,'SE Aid'!$A$5:$Q$136,17,FALSE)</f>
        <v>27373.72</v>
      </c>
      <c r="H118" s="1">
        <f>VLOOKUP(A118,'K-3 Literacy'!$A$4:$F$135,6,FALSE)</f>
        <v>0</v>
      </c>
      <c r="I118" s="1">
        <f>VLOOKUP(A118,'Data Cal FY17'!$AF$4:$AZ$383,21,FALSE)</f>
        <v>94770.299999999988</v>
      </c>
      <c r="J118" s="1">
        <f>VLOOKUP(A118,LEP!$A$4:$K$135,11,FALSE)</f>
        <v>1931.2</v>
      </c>
      <c r="K118" s="1">
        <f>VLOOKUP(A118,'C-Tech'!$A$4:$O$135,15,FALSE)</f>
        <v>0</v>
      </c>
      <c r="L118" s="1">
        <v>0</v>
      </c>
      <c r="M118" s="1">
        <f t="shared" si="2"/>
        <v>781961.7</v>
      </c>
      <c r="N118" s="1">
        <f>VLOOKUP(A118,'FC&amp;Bonus'!$A$4:$J$135,10,FALSE)</f>
        <v>20954</v>
      </c>
      <c r="O118" s="1">
        <f>VLOOKUP(A118,'ESC deduction'!$A$4:$D$382,4,FALSE)</f>
        <v>0</v>
      </c>
      <c r="P118" s="1">
        <f>VLOOKUP(A118,'FC&amp;Bonus'!$A$4:$K$135,11,FALSE)</f>
        <v>5737.5</v>
      </c>
      <c r="Q118" s="1">
        <f>VLOOKUP(A118,'FC&amp;Bonus'!$A$4:$L$134,12,FALSE)</f>
        <v>0</v>
      </c>
      <c r="R118" s="1">
        <f t="shared" si="3"/>
        <v>808653.2</v>
      </c>
    </row>
    <row r="119" spans="1:18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VLOOKUP(A119,O_Grant!$A$4:$H$135,8,FALSE)</f>
        <v>2156940</v>
      </c>
      <c r="F119" s="1">
        <f>VLOOKUP(A119,'Data Cal FY17'!$AF$4:$AY$382,20,FALSE)</f>
        <v>94427.11</v>
      </c>
      <c r="G119" s="1">
        <f>VLOOKUP(A119,'SE Aid'!$A$5:$Q$136,17,FALSE)</f>
        <v>221503.2</v>
      </c>
      <c r="H119" s="1">
        <f>VLOOKUP(A119,'K-3 Literacy'!$A$4:$F$135,6,FALSE)</f>
        <v>50192</v>
      </c>
      <c r="I119" s="1">
        <f>VLOOKUP(A119,'Data Cal FY17'!$AF$4:$AZ$383,21,FALSE)</f>
        <v>373799.46</v>
      </c>
      <c r="J119" s="1">
        <f>VLOOKUP(A119,LEP!$A$4:$K$135,11,FALSE)</f>
        <v>0</v>
      </c>
      <c r="K119" s="1">
        <f>VLOOKUP(A119,'C-Tech'!$A$4:$O$135,15,FALSE)</f>
        <v>0</v>
      </c>
      <c r="L119" s="1">
        <v>0</v>
      </c>
      <c r="M119" s="1">
        <f t="shared" si="2"/>
        <v>2896861.77</v>
      </c>
      <c r="N119" s="1">
        <f>VLOOKUP(A119,'FC&amp;Bonus'!$A$4:$J$135,10,FALSE)</f>
        <v>71898</v>
      </c>
      <c r="O119" s="1">
        <f>VLOOKUP(A119,'ESC deduction'!$A$4:$D$382,4,FALSE)</f>
        <v>0</v>
      </c>
      <c r="P119" s="1">
        <f>VLOOKUP(A119,'FC&amp;Bonus'!$A$4:$K$135,11,FALSE)</f>
        <v>0</v>
      </c>
      <c r="Q119" s="1">
        <f>VLOOKUP(A119,'FC&amp;Bonus'!$A$4:$L$134,12,FALSE)</f>
        <v>13505.4</v>
      </c>
      <c r="R119" s="1">
        <f t="shared" si="3"/>
        <v>2982265.17</v>
      </c>
    </row>
    <row r="120" spans="1:18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VLOOKUP(A120,O_Grant!$A$4:$H$135,8,FALSE)</f>
        <v>600720</v>
      </c>
      <c r="F120" s="1">
        <f>VLOOKUP(A120,'Data Cal FY17'!$AF$4:$AY$382,20,FALSE)</f>
        <v>11363.76</v>
      </c>
      <c r="G120" s="1">
        <f>VLOOKUP(A120,'SE Aid'!$A$5:$Q$136,17,FALSE)</f>
        <v>56394</v>
      </c>
      <c r="H120" s="1">
        <f>VLOOKUP(A120,'K-3 Literacy'!$A$4:$F$135,6,FALSE)</f>
        <v>18150.400000000001</v>
      </c>
      <c r="I120" s="1">
        <f>VLOOKUP(A120,'Data Cal FY17'!$AF$4:$AZ$383,21,FALSE)</f>
        <v>100023.52</v>
      </c>
      <c r="J120" s="1">
        <f>VLOOKUP(A120,LEP!$A$4:$K$135,11,FALSE)</f>
        <v>0</v>
      </c>
      <c r="K120" s="1">
        <f>VLOOKUP(A120,'C-Tech'!$A$4:$O$135,15,FALSE)</f>
        <v>0</v>
      </c>
      <c r="L120" s="1">
        <v>0</v>
      </c>
      <c r="M120" s="1">
        <f t="shared" si="2"/>
        <v>786651.68</v>
      </c>
      <c r="N120" s="1">
        <f>VLOOKUP(A120,'FC&amp;Bonus'!$A$4:$J$135,10,FALSE)</f>
        <v>20024</v>
      </c>
      <c r="O120" s="1">
        <f>VLOOKUP(A120,'ESC deduction'!$A$4:$D$382,4,FALSE)</f>
        <v>0</v>
      </c>
      <c r="P120" s="1">
        <f>VLOOKUP(A120,'FC&amp;Bonus'!$A$4:$K$135,11,FALSE)</f>
        <v>0</v>
      </c>
      <c r="Q120" s="1">
        <f>VLOOKUP(A120,'FC&amp;Bonus'!$A$4:$L$134,12,FALSE)</f>
        <v>3150</v>
      </c>
      <c r="R120" s="1">
        <f t="shared" si="3"/>
        <v>809825.68</v>
      </c>
    </row>
    <row r="121" spans="1:18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VLOOKUP(A121,O_Grant!$A$4:$H$135,8,FALSE)</f>
        <v>1007820</v>
      </c>
      <c r="F121" s="1">
        <f>VLOOKUP(A121,'Data Cal FY17'!$AF$4:$AY$382,20,FALSE)</f>
        <v>48761.03</v>
      </c>
      <c r="G121" s="1">
        <f>VLOOKUP(A121,'SE Aid'!$A$5:$Q$136,17,FALSE)</f>
        <v>88892</v>
      </c>
      <c r="H121" s="1">
        <f>VLOOKUP(A121,'K-3 Literacy'!$A$4:$F$135,6,FALSE)</f>
        <v>42278.400000000001</v>
      </c>
      <c r="I121" s="1">
        <f>VLOOKUP(A121,'Data Cal FY17'!$AF$4:$AZ$383,21,FALSE)</f>
        <v>82745.17</v>
      </c>
      <c r="J121" s="1">
        <f>VLOOKUP(A121,LEP!$A$4:$K$135,11,FALSE)</f>
        <v>27760.43</v>
      </c>
      <c r="K121" s="1">
        <f>VLOOKUP(A121,'C-Tech'!$A$4:$O$135,15,FALSE)</f>
        <v>0</v>
      </c>
      <c r="L121" s="1">
        <v>0</v>
      </c>
      <c r="M121" s="1">
        <f t="shared" si="2"/>
        <v>1298257.0299999998</v>
      </c>
      <c r="N121" s="1">
        <f>VLOOKUP(A121,'FC&amp;Bonus'!$A$4:$J$135,10,FALSE)</f>
        <v>33594</v>
      </c>
      <c r="O121" s="1">
        <f>VLOOKUP(A121,'ESC deduction'!$A$4:$D$382,4,FALSE)</f>
        <v>0</v>
      </c>
      <c r="P121" s="1">
        <f>VLOOKUP(A121,'FC&amp;Bonus'!$A$4:$K$135,11,FALSE)</f>
        <v>0</v>
      </c>
      <c r="Q121" s="1">
        <f>VLOOKUP(A121,'FC&amp;Bonus'!$A$4:$L$134,12,FALSE)</f>
        <v>4050</v>
      </c>
      <c r="R121" s="1">
        <f t="shared" si="3"/>
        <v>1335901.0299999998</v>
      </c>
    </row>
    <row r="122" spans="1:18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VLOOKUP(A122,O_Grant!$A$4:$H$135,8,FALSE)</f>
        <v>1059360</v>
      </c>
      <c r="F122" s="1">
        <f>VLOOKUP(A122,'Data Cal FY17'!$AF$4:$AY$382,20,FALSE)</f>
        <v>53743.700000000004</v>
      </c>
      <c r="G122" s="1">
        <f>VLOOKUP(A122,'SE Aid'!$A$5:$Q$136,17,FALSE)</f>
        <v>192438.99</v>
      </c>
      <c r="H122" s="1">
        <f>VLOOKUP(A122,'K-3 Literacy'!$A$4:$F$135,6,FALSE)</f>
        <v>24803.200000000001</v>
      </c>
      <c r="I122" s="1">
        <f>VLOOKUP(A122,'Data Cal FY17'!$AF$4:$AZ$383,21,FALSE)</f>
        <v>90093.759999999995</v>
      </c>
      <c r="J122" s="1">
        <f>VLOOKUP(A122,LEP!$A$4:$K$135,11,FALSE)</f>
        <v>0</v>
      </c>
      <c r="K122" s="1">
        <f>VLOOKUP(A122,'C-Tech'!$A$4:$O$135,15,FALSE)</f>
        <v>0</v>
      </c>
      <c r="L122" s="1">
        <v>95109.759999999995</v>
      </c>
      <c r="M122" s="1">
        <f t="shared" si="2"/>
        <v>1515549.41</v>
      </c>
      <c r="N122" s="1">
        <f>VLOOKUP(A122,'FC&amp;Bonus'!$A$4:$J$135,10,FALSE)</f>
        <v>35312</v>
      </c>
      <c r="O122" s="1">
        <f>VLOOKUP(A122,'ESC deduction'!$A$4:$D$382,4,FALSE)</f>
        <v>0</v>
      </c>
      <c r="P122" s="1">
        <f>VLOOKUP(A122,'FC&amp;Bonus'!$A$4:$K$135,11,FALSE)</f>
        <v>0</v>
      </c>
      <c r="Q122" s="1">
        <f>VLOOKUP(A122,'FC&amp;Bonus'!$A$4:$L$134,12,FALSE)</f>
        <v>4503.6000000000004</v>
      </c>
      <c r="R122" s="1">
        <f t="shared" si="3"/>
        <v>1555365.01</v>
      </c>
    </row>
    <row r="123" spans="1:18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VLOOKUP(A123,O_Grant!$A$4:$H$135,8,FALSE)</f>
        <v>2706900</v>
      </c>
      <c r="F123" s="1">
        <f>VLOOKUP(A123,'Data Cal FY17'!$AF$4:$AY$382,20,FALSE)</f>
        <v>50657.64</v>
      </c>
      <c r="G123" s="1">
        <f>VLOOKUP(A123,'SE Aid'!$A$5:$Q$136,17,FALSE)</f>
        <v>128565.85</v>
      </c>
      <c r="H123" s="1">
        <f>VLOOKUP(A123,'K-3 Literacy'!$A$4:$F$135,6,FALSE)</f>
        <v>0</v>
      </c>
      <c r="I123" s="1">
        <f>VLOOKUP(A123,'Data Cal FY17'!$AF$4:$AZ$383,21,FALSE)</f>
        <v>437835.28</v>
      </c>
      <c r="J123" s="1">
        <f>VLOOKUP(A123,LEP!$A$4:$K$135,11,FALSE)</f>
        <v>62502.720000000001</v>
      </c>
      <c r="K123" s="1">
        <f>VLOOKUP(A123,'C-Tech'!$A$4:$O$135,15,FALSE)</f>
        <v>0</v>
      </c>
      <c r="L123" s="1">
        <v>0</v>
      </c>
      <c r="M123" s="1">
        <f t="shared" si="2"/>
        <v>3386461.4900000007</v>
      </c>
      <c r="N123" s="1">
        <f>VLOOKUP(A123,'FC&amp;Bonus'!$A$4:$J$135,10,FALSE)</f>
        <v>90230</v>
      </c>
      <c r="O123" s="1">
        <f>VLOOKUP(A123,'ESC deduction'!$A$4:$D$382,4,FALSE)</f>
        <v>0</v>
      </c>
      <c r="P123" s="1">
        <f>VLOOKUP(A123,'FC&amp;Bonus'!$A$4:$K$135,11,FALSE)</f>
        <v>0</v>
      </c>
      <c r="Q123" s="1">
        <f>VLOOKUP(A123,'FC&amp;Bonus'!$A$4:$L$134,12,FALSE)</f>
        <v>0</v>
      </c>
      <c r="R123" s="1">
        <f t="shared" si="3"/>
        <v>3476691.4900000007</v>
      </c>
    </row>
    <row r="124" spans="1:18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VLOOKUP(A124,O_Grant!$A$4:$H$135,8,FALSE)</f>
        <v>3074400</v>
      </c>
      <c r="F124" s="1">
        <f>VLOOKUP(A124,'Data Cal FY17'!$AF$4:$AY$382,20,FALSE)</f>
        <v>157684.35</v>
      </c>
      <c r="G124" s="1">
        <f>VLOOKUP(A124,'SE Aid'!$A$5:$Q$136,17,FALSE)</f>
        <v>194828.19999999998</v>
      </c>
      <c r="H124" s="1">
        <f>VLOOKUP(A124,'K-3 Literacy'!$A$4:$F$135,6,FALSE)</f>
        <v>84739.199999999997</v>
      </c>
      <c r="I124" s="1">
        <f>VLOOKUP(A124,'Data Cal FY17'!$AF$4:$AZ$383,21,FALSE)</f>
        <v>263460.31</v>
      </c>
      <c r="J124" s="1">
        <f>VLOOKUP(A124,LEP!$A$4:$K$135,11,FALSE)</f>
        <v>0</v>
      </c>
      <c r="K124" s="1">
        <f>VLOOKUP(A124,'C-Tech'!$A$4:$O$135,15,FALSE)</f>
        <v>0</v>
      </c>
      <c r="L124" s="1">
        <v>217477</v>
      </c>
      <c r="M124" s="1">
        <f t="shared" si="2"/>
        <v>3992589.0600000005</v>
      </c>
      <c r="N124" s="1">
        <f>VLOOKUP(A124,'FC&amp;Bonus'!$A$4:$J$135,10,FALSE)</f>
        <v>102480</v>
      </c>
      <c r="O124" s="1">
        <f>VLOOKUP(A124,'ESC deduction'!$A$4:$D$382,4,FALSE)</f>
        <v>0</v>
      </c>
      <c r="P124" s="1">
        <f>VLOOKUP(A124,'FC&amp;Bonus'!$A$4:$K$135,11,FALSE)</f>
        <v>0</v>
      </c>
      <c r="Q124" s="1">
        <f>VLOOKUP(A124,'FC&amp;Bonus'!$A$4:$L$134,12,FALSE)</f>
        <v>9898.2000000000007</v>
      </c>
      <c r="R124" s="1">
        <f t="shared" si="3"/>
        <v>4104967.2600000007</v>
      </c>
    </row>
    <row r="125" spans="1:18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VLOOKUP(A125,O_Grant!$A$4:$H$135,8,FALSE)</f>
        <v>2338200</v>
      </c>
      <c r="F125" s="1">
        <f>VLOOKUP(A125,'Data Cal FY17'!$AF$4:$AY$382,20,FALSE)</f>
        <v>99753.180000000022</v>
      </c>
      <c r="G125" s="1">
        <f>VLOOKUP(A125,'SE Aid'!$A$5:$Q$136,17,FALSE)</f>
        <v>102139.10999999999</v>
      </c>
      <c r="H125" s="1">
        <f>VLOOKUP(A125,'K-3 Literacy'!$A$4:$F$135,6,FALSE)</f>
        <v>62166.400000000001</v>
      </c>
      <c r="I125" s="1">
        <f>VLOOKUP(A125,'Data Cal FY17'!$AF$4:$AZ$383,21,FALSE)</f>
        <v>247732.66999999998</v>
      </c>
      <c r="J125" s="1">
        <f>VLOOKUP(A125,LEP!$A$4:$K$135,11,FALSE)</f>
        <v>1136</v>
      </c>
      <c r="K125" s="1">
        <f>VLOOKUP(A125,'C-Tech'!$A$4:$O$135,15,FALSE)</f>
        <v>0</v>
      </c>
      <c r="L125" s="1">
        <v>0</v>
      </c>
      <c r="M125" s="1">
        <f t="shared" si="2"/>
        <v>2851127.36</v>
      </c>
      <c r="N125" s="1">
        <f>VLOOKUP(A125,'FC&amp;Bonus'!$A$4:$J$135,10,FALSE)</f>
        <v>77940</v>
      </c>
      <c r="O125" s="1">
        <f>VLOOKUP(A125,'ESC deduction'!$A$4:$D$382,4,FALSE)</f>
        <v>0</v>
      </c>
      <c r="P125" s="1">
        <f>VLOOKUP(A125,'FC&amp;Bonus'!$A$4:$K$135,11,FALSE)</f>
        <v>0</v>
      </c>
      <c r="Q125" s="1">
        <f>VLOOKUP(A125,'FC&amp;Bonus'!$A$4:$L$134,12,FALSE)</f>
        <v>16192.8</v>
      </c>
      <c r="R125" s="1">
        <f t="shared" si="3"/>
        <v>2945260.1599999997</v>
      </c>
    </row>
    <row r="126" spans="1:18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VLOOKUP(A126,O_Grant!$A$4:$H$135,8,FALSE)</f>
        <v>2634960</v>
      </c>
      <c r="F126" s="1">
        <f>VLOOKUP(A126,'Data Cal FY17'!$AF$4:$AY$382,20,FALSE)</f>
        <v>178467.91</v>
      </c>
      <c r="G126" s="1">
        <f>VLOOKUP(A126,'SE Aid'!$A$5:$Q$136,17,FALSE)</f>
        <v>32040</v>
      </c>
      <c r="H126" s="1">
        <f>VLOOKUP(A126,'K-3 Literacy'!$A$4:$F$135,6,FALSE)</f>
        <v>0</v>
      </c>
      <c r="I126" s="1">
        <f>VLOOKUP(A126,'Data Cal FY17'!$AF$4:$AZ$383,21,FALSE)</f>
        <v>262809.32</v>
      </c>
      <c r="J126" s="1">
        <f>VLOOKUP(A126,LEP!$A$4:$K$135,11,FALSE)</f>
        <v>0</v>
      </c>
      <c r="K126" s="1">
        <f>VLOOKUP(A126,'C-Tech'!$A$4:$O$135,15,FALSE)</f>
        <v>0</v>
      </c>
      <c r="L126" s="1">
        <v>0</v>
      </c>
      <c r="M126" s="1">
        <f t="shared" si="2"/>
        <v>3108277.23</v>
      </c>
      <c r="N126" s="1">
        <f>VLOOKUP(A126,'FC&amp;Bonus'!$A$4:$J$135,10,FALSE)</f>
        <v>87832</v>
      </c>
      <c r="O126" s="1">
        <f>VLOOKUP(A126,'ESC deduction'!$A$4:$D$382,4,FALSE)</f>
        <v>0</v>
      </c>
      <c r="P126" s="1">
        <f>VLOOKUP(A126,'FC&amp;Bonus'!$A$4:$K$135,11,FALSE)</f>
        <v>17860.499999999996</v>
      </c>
      <c r="Q126" s="1">
        <f>VLOOKUP(A126,'FC&amp;Bonus'!$A$4:$L$134,12,FALSE)</f>
        <v>0</v>
      </c>
      <c r="R126" s="1">
        <f t="shared" si="3"/>
        <v>3213969.73</v>
      </c>
    </row>
    <row r="127" spans="1:18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VLOOKUP(A127,O_Grant!$A$4:$H$135,8,FALSE)</f>
        <v>2044140</v>
      </c>
      <c r="F127" s="1">
        <f>VLOOKUP(A127,'Data Cal FY17'!$AF$4:$AY$382,20,FALSE)</f>
        <v>47497.65</v>
      </c>
      <c r="G127" s="1">
        <f>VLOOKUP(A127,'SE Aid'!$A$5:$Q$136,17,FALSE)</f>
        <v>177976.98</v>
      </c>
      <c r="H127" s="1">
        <f>VLOOKUP(A127,'K-3 Literacy'!$A$4:$F$135,6,FALSE)</f>
        <v>73763.199999999997</v>
      </c>
      <c r="I127" s="1">
        <f>VLOOKUP(A127,'Data Cal FY17'!$AF$4:$AZ$383,21,FALSE)</f>
        <v>276073.02999999997</v>
      </c>
      <c r="J127" s="1">
        <f>VLOOKUP(A127,LEP!$A$4:$K$135,11,FALSE)</f>
        <v>120783.42</v>
      </c>
      <c r="K127" s="1">
        <f>VLOOKUP(A127,'C-Tech'!$A$4:$O$135,15,FALSE)</f>
        <v>0</v>
      </c>
      <c r="L127" s="1">
        <v>0</v>
      </c>
      <c r="M127" s="1">
        <f t="shared" si="2"/>
        <v>2740234.28</v>
      </c>
      <c r="N127" s="1">
        <f>VLOOKUP(A127,'FC&amp;Bonus'!$A$4:$J$135,10,FALSE)</f>
        <v>68138</v>
      </c>
      <c r="O127" s="1">
        <f>VLOOKUP(A127,'ESC deduction'!$A$4:$D$382,4,FALSE)</f>
        <v>0</v>
      </c>
      <c r="P127" s="1">
        <f>VLOOKUP(A127,'FC&amp;Bonus'!$A$4:$K$135,11,FALSE)</f>
        <v>0</v>
      </c>
      <c r="Q127" s="1">
        <f>VLOOKUP(A127,'FC&amp;Bonus'!$A$4:$L$134,12,FALSE)</f>
        <v>14396.4</v>
      </c>
      <c r="R127" s="1">
        <f t="shared" si="3"/>
        <v>2822768.6799999997</v>
      </c>
    </row>
    <row r="128" spans="1:18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VLOOKUP(A128,O_Grant!$A$4:$H$135,8,FALSE)</f>
        <v>1907580</v>
      </c>
      <c r="F128" s="1">
        <f>VLOOKUP(A128,'Data Cal FY17'!$AF$4:$AY$382,20,FALSE)</f>
        <v>42294.64</v>
      </c>
      <c r="G128" s="1">
        <f>VLOOKUP(A128,'SE Aid'!$A$5:$Q$136,17,FALSE)</f>
        <v>115360.76000000001</v>
      </c>
      <c r="H128" s="1">
        <f>VLOOKUP(A128,'K-3 Literacy'!$A$4:$F$135,6,FALSE)</f>
        <v>68640</v>
      </c>
      <c r="I128" s="1">
        <f>VLOOKUP(A128,'Data Cal FY17'!$AF$4:$AZ$383,21,FALSE)</f>
        <v>276477.62</v>
      </c>
      <c r="J128" s="1">
        <f>VLOOKUP(A128,LEP!$A$4:$K$135,11,FALSE)</f>
        <v>28331.84</v>
      </c>
      <c r="K128" s="1">
        <f>VLOOKUP(A128,'C-Tech'!$A$4:$O$135,15,FALSE)</f>
        <v>0</v>
      </c>
      <c r="L128" s="1">
        <v>0</v>
      </c>
      <c r="M128" s="1">
        <f t="shared" si="2"/>
        <v>2438684.86</v>
      </c>
      <c r="N128" s="1">
        <f>VLOOKUP(A128,'FC&amp;Bonus'!$A$4:$J$135,10,FALSE)</f>
        <v>63586</v>
      </c>
      <c r="O128" s="1">
        <f>VLOOKUP(A128,'ESC deduction'!$A$4:$D$382,4,FALSE)</f>
        <v>0</v>
      </c>
      <c r="P128" s="1">
        <f>VLOOKUP(A128,'FC&amp;Bonus'!$A$4:$K$135,11,FALSE)</f>
        <v>0</v>
      </c>
      <c r="Q128" s="1">
        <f>VLOOKUP(A128,'FC&amp;Bonus'!$A$4:$L$134,12,FALSE)</f>
        <v>17992.8</v>
      </c>
      <c r="R128" s="1">
        <f t="shared" si="3"/>
        <v>2520263.6599999997</v>
      </c>
    </row>
    <row r="129" spans="1:18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VLOOKUP(A129,O_Grant!$A$4:$H$135,8,FALSE)</f>
        <v>3533100</v>
      </c>
      <c r="F129" s="1">
        <f>VLOOKUP(A129,'Data Cal FY17'!$AF$4:$AY$382,20,FALSE)</f>
        <v>180100.62999999998</v>
      </c>
      <c r="G129" s="1">
        <f>VLOOKUP(A129,'SE Aid'!$A$5:$Q$136,17,FALSE)</f>
        <v>263248.19999999995</v>
      </c>
      <c r="H129" s="1">
        <f>VLOOKUP(A129,'K-3 Literacy'!$A$4:$F$135,6,FALSE)</f>
        <v>141689.60000000001</v>
      </c>
      <c r="I129" s="1">
        <f>VLOOKUP(A129,'Data Cal FY17'!$AF$4:$AZ$383,21,FALSE)</f>
        <v>301620.86000000004</v>
      </c>
      <c r="J129" s="1">
        <f>VLOOKUP(A129,LEP!$A$4:$K$135,11,FALSE)</f>
        <v>0</v>
      </c>
      <c r="K129" s="1">
        <f>VLOOKUP(A129,'C-Tech'!$A$4:$O$135,15,FALSE)</f>
        <v>0</v>
      </c>
      <c r="L129" s="1">
        <v>219072.4</v>
      </c>
      <c r="M129" s="1">
        <f t="shared" si="2"/>
        <v>4638831.6900000004</v>
      </c>
      <c r="N129" s="1">
        <f>VLOOKUP(A129,'FC&amp;Bonus'!$A$4:$J$135,10,FALSE)</f>
        <v>117770</v>
      </c>
      <c r="O129" s="1">
        <f>VLOOKUP(A129,'ESC deduction'!$A$4:$D$382,4,FALSE)</f>
        <v>0</v>
      </c>
      <c r="P129" s="1">
        <f>VLOOKUP(A129,'FC&amp;Bonus'!$A$4:$K$135,11,FALSE)</f>
        <v>0</v>
      </c>
      <c r="Q129" s="1">
        <f>VLOOKUP(A129,'FC&amp;Bonus'!$A$4:$L$134,12,FALSE)</f>
        <v>14868</v>
      </c>
      <c r="R129" s="1">
        <f t="shared" si="3"/>
        <v>4771469.6900000004</v>
      </c>
    </row>
    <row r="130" spans="1:18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VLOOKUP(A130,O_Grant!$A$4:$H$135,8,FALSE)</f>
        <v>2339820</v>
      </c>
      <c r="F130" s="1">
        <f>VLOOKUP(A130,'Data Cal FY17'!$AF$4:$AY$382,20,FALSE)</f>
        <v>157026.01</v>
      </c>
      <c r="G130" s="1">
        <f>VLOOKUP(A130,'SE Aid'!$A$5:$Q$136,17,FALSE)</f>
        <v>155126.85</v>
      </c>
      <c r="H130" s="1">
        <f>VLOOKUP(A130,'K-3 Literacy'!$A$4:$F$135,6,FALSE)</f>
        <v>65676.800000000003</v>
      </c>
      <c r="I130" s="1">
        <f>VLOOKUP(A130,'Data Cal FY17'!$AF$4:$AZ$383,21,FALSE)</f>
        <v>362773.22000000003</v>
      </c>
      <c r="J130" s="1">
        <f>VLOOKUP(A130,LEP!$A$4:$K$135,11,FALSE)</f>
        <v>0</v>
      </c>
      <c r="K130" s="1">
        <f>VLOOKUP(A130,'C-Tech'!$A$4:$O$135,15,FALSE)</f>
        <v>0</v>
      </c>
      <c r="L130" s="1">
        <v>0</v>
      </c>
      <c r="M130" s="1">
        <f t="shared" si="2"/>
        <v>3080422.88</v>
      </c>
      <c r="N130" s="1">
        <f>VLOOKUP(A130,'FC&amp;Bonus'!$A$4:$J$135,10,FALSE)</f>
        <v>77994</v>
      </c>
      <c r="O130" s="1">
        <f>VLOOKUP(A130,'ESC deduction'!$A$4:$D$382,4,FALSE)</f>
        <v>0</v>
      </c>
      <c r="P130" s="1">
        <f>VLOOKUP(A130,'FC&amp;Bonus'!$A$4:$K$135,11,FALSE)</f>
        <v>0</v>
      </c>
      <c r="Q130" s="1">
        <f>VLOOKUP(A130,'FC&amp;Bonus'!$A$4:$L$134,12,FALSE)</f>
        <v>12595.5</v>
      </c>
      <c r="R130" s="1">
        <f t="shared" si="3"/>
        <v>3171012.38</v>
      </c>
    </row>
    <row r="131" spans="1:18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VLOOKUP(A131,O_Grant!$A$4:$H$135,8,FALSE)</f>
        <v>806460</v>
      </c>
      <c r="F131" s="1">
        <f>VLOOKUP(A131,'Data Cal FY17'!$AF$4:$AY$382,20,FALSE)</f>
        <v>35798.800000000003</v>
      </c>
      <c r="G131" s="1">
        <f>VLOOKUP(A131,'SE Aid'!$A$5:$Q$136,17,FALSE)</f>
        <v>88604.160000000003</v>
      </c>
      <c r="H131" s="1">
        <f>VLOOKUP(A131,'K-3 Literacy'!$A$4:$F$135,6,FALSE)</f>
        <v>34944</v>
      </c>
      <c r="I131" s="1">
        <f>VLOOKUP(A131,'Data Cal FY17'!$AF$4:$AZ$383,21,FALSE)</f>
        <v>103860.78</v>
      </c>
      <c r="J131" s="1">
        <f>VLOOKUP(A131,LEP!$A$4:$K$135,11,FALSE)</f>
        <v>0</v>
      </c>
      <c r="K131" s="1">
        <f>VLOOKUP(A131,'C-Tech'!$A$4:$O$135,15,FALSE)</f>
        <v>0</v>
      </c>
      <c r="L131" s="1">
        <v>0</v>
      </c>
      <c r="M131" s="1">
        <f t="shared" si="2"/>
        <v>1069667.74</v>
      </c>
      <c r="N131" s="1">
        <f>VLOOKUP(A131,'FC&amp;Bonus'!$A$4:$J$135,10,FALSE)</f>
        <v>26882</v>
      </c>
      <c r="O131" s="1">
        <f>VLOOKUP(A131,'ESC deduction'!$A$4:$D$382,4,FALSE)</f>
        <v>-11249.7</v>
      </c>
      <c r="P131" s="1">
        <f>VLOOKUP(A131,'FC&amp;Bonus'!$A$4:$K$135,11,FALSE)</f>
        <v>0</v>
      </c>
      <c r="Q131" s="1">
        <f>VLOOKUP(A131,'FC&amp;Bonus'!$A$4:$L$134,12,FALSE)</f>
        <v>9450</v>
      </c>
      <c r="R131" s="1">
        <f t="shared" si="3"/>
        <v>1094750.04</v>
      </c>
    </row>
    <row r="132" spans="1:18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VLOOKUP(A132,O_Grant!$A$4:$H$135,8,FALSE)</f>
        <v>662640</v>
      </c>
      <c r="F132" s="1">
        <f>VLOOKUP(A132,'Data Cal FY17'!$AF$4:$AY$382,20,FALSE)</f>
        <v>9187.739999999998</v>
      </c>
      <c r="G132" s="1">
        <f>VLOOKUP(A132,'SE Aid'!$A$5:$Q$136,17,FALSE)</f>
        <v>131170.74999999997</v>
      </c>
      <c r="H132" s="1">
        <f>VLOOKUP(A132,'K-3 Literacy'!$A$4:$F$135,6,FALSE)</f>
        <v>0</v>
      </c>
      <c r="I132" s="1">
        <f>VLOOKUP(A132,'Data Cal FY17'!$AF$4:$AZ$383,21,FALSE)</f>
        <v>14479.43</v>
      </c>
      <c r="J132" s="1">
        <f>VLOOKUP(A132,LEP!$A$4:$K$135,11,FALSE)</f>
        <v>0</v>
      </c>
      <c r="K132" s="1">
        <f>VLOOKUP(A132,'C-Tech'!$A$4:$O$135,15,FALSE)</f>
        <v>0</v>
      </c>
      <c r="L132" s="1">
        <v>0</v>
      </c>
      <c r="M132" s="1">
        <f t="shared" si="2"/>
        <v>817477.92</v>
      </c>
      <c r="N132" s="1">
        <f>VLOOKUP(A132,'FC&amp;Bonus'!$A$4:$J$135,10,FALSE)</f>
        <v>22088</v>
      </c>
      <c r="O132" s="1">
        <f>VLOOKUP(A132,'ESC deduction'!$A$4:$D$382,4,FALSE)</f>
        <v>0</v>
      </c>
      <c r="P132" s="1">
        <f>VLOOKUP(A132,'FC&amp;Bonus'!$A$4:$K$135,11,FALSE)</f>
        <v>9704.7000000000007</v>
      </c>
      <c r="Q132" s="1">
        <f>VLOOKUP(A132,'FC&amp;Bonus'!$A$4:$L$134,12,FALSE)</f>
        <v>0</v>
      </c>
      <c r="R132" s="1">
        <f t="shared" si="3"/>
        <v>849270.62</v>
      </c>
    </row>
    <row r="133" spans="1:18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VLOOKUP(A133,O_Grant!$A$4:$H$135,8,FALSE)</f>
        <v>3286620</v>
      </c>
      <c r="F133" s="1">
        <f>VLOOKUP(A133,'Data Cal FY17'!$AF$4:$AY$382,20,FALSE)</f>
        <v>62206.409999999996</v>
      </c>
      <c r="G133" s="1">
        <f>VLOOKUP(A133,'SE Aid'!$A$5:$Q$136,17,FALSE)</f>
        <v>146279.47</v>
      </c>
      <c r="H133" s="1">
        <f>VLOOKUP(A133,'K-3 Literacy'!$A$4:$F$135,6,FALSE)</f>
        <v>121372.8</v>
      </c>
      <c r="I133" s="1">
        <f>VLOOKUP(A133,'Data Cal FY17'!$AF$4:$AZ$383,21,FALSE)</f>
        <v>522664.12</v>
      </c>
      <c r="J133" s="1">
        <f>VLOOKUP(A133,LEP!$A$4:$K$135,11,FALSE)</f>
        <v>264972</v>
      </c>
      <c r="K133" s="1">
        <f>VLOOKUP(A133,'C-Tech'!$A$4:$O$135,15,FALSE)</f>
        <v>0</v>
      </c>
      <c r="L133" s="1">
        <v>0</v>
      </c>
      <c r="M133" s="1">
        <f t="shared" ref="M133:M134" si="4">SUM(E133:L133)</f>
        <v>4404114.8000000007</v>
      </c>
      <c r="N133" s="1">
        <f>VLOOKUP(A133,'FC&amp;Bonus'!$A$4:$J$135,10,FALSE)</f>
        <v>109554</v>
      </c>
      <c r="O133" s="1">
        <f>VLOOKUP(A133,'ESC deduction'!$A$4:$D$382,4,FALSE)</f>
        <v>0</v>
      </c>
      <c r="P133" s="1">
        <f>VLOOKUP(A133,'FC&amp;Bonus'!$A$4:$K$135,11,FALSE)</f>
        <v>0</v>
      </c>
      <c r="Q133" s="1">
        <f>VLOOKUP(A133,'FC&amp;Bonus'!$A$4:$L$134,12,FALSE)</f>
        <v>25668</v>
      </c>
      <c r="R133" s="1">
        <f t="shared" ref="R133:R134" si="5">SUM(M133:Q133)</f>
        <v>4539336.8000000007</v>
      </c>
    </row>
    <row r="134" spans="1:18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VLOOKUP(A134,O_Grant!$A$4:$H$135,8,FALSE)</f>
        <v>448080</v>
      </c>
      <c r="F134" s="1">
        <f>VLOOKUP(A134,'Data Cal FY17'!$AF$4:$AY$382,20,FALSE)</f>
        <v>35492.11</v>
      </c>
      <c r="G134" s="1">
        <f>VLOOKUP(A134,'SE Aid'!$A$5:$Q$136,17,FALSE)</f>
        <v>126112.49</v>
      </c>
      <c r="H134" s="1">
        <f>VLOOKUP(A134,'K-3 Literacy'!$A$4:$F$135,6,FALSE)</f>
        <v>0</v>
      </c>
      <c r="I134" s="1">
        <f>VLOOKUP(A134,'Data Cal FY17'!$AF$4:$AZ$383,21,FALSE)</f>
        <v>55378.68</v>
      </c>
      <c r="J134" s="1">
        <f>VLOOKUP(A134,LEP!$A$4:$K$135,11,FALSE)</f>
        <v>0</v>
      </c>
      <c r="K134" s="1">
        <f>VLOOKUP(A134,'C-Tech'!$A$4:$O$135,15,FALSE)</f>
        <v>0</v>
      </c>
      <c r="L134" s="1">
        <v>0</v>
      </c>
      <c r="M134" s="1">
        <f t="shared" si="4"/>
        <v>665063.28</v>
      </c>
      <c r="N134" s="1">
        <f>VLOOKUP(A134,'FC&amp;Bonus'!$A$4:$J$135,10,FALSE)</f>
        <v>14936.000000000002</v>
      </c>
      <c r="O134" s="1">
        <f>VLOOKUP(A134,'ESC deduction'!$A$4:$D$382,4,FALSE)</f>
        <v>0</v>
      </c>
      <c r="P134" s="1">
        <f>VLOOKUP(A134,'FC&amp;Bonus'!$A$4:$K$135,11,FALSE)</f>
        <v>475.20000000000005</v>
      </c>
      <c r="Q134" s="1">
        <f>VLOOKUP(A134,'FC&amp;Bonus'!$A$4:$L$134,12,FALSE)</f>
        <v>0</v>
      </c>
      <c r="R134" s="1">
        <f t="shared" si="5"/>
        <v>680474.48</v>
      </c>
    </row>
    <row r="135" spans="1:18" x14ac:dyDescent="0.25">
      <c r="A135" s="44">
        <v>50765</v>
      </c>
      <c r="B135" s="44" t="s">
        <v>528</v>
      </c>
      <c r="C135" s="44" t="s">
        <v>529</v>
      </c>
      <c r="D135" s="4" t="str">
        <f>IFERROR(VLOOKUP(A135,'eschools 16'!$A$2:$G$25,7,FALSE),"NO")</f>
        <v>NO</v>
      </c>
      <c r="E135" s="1">
        <f t="shared" ref="E135:R135" si="6">SUM(E4:E134)</f>
        <v>220071840</v>
      </c>
      <c r="F135" s="1">
        <f t="shared" si="6"/>
        <v>7162857.2400000002</v>
      </c>
      <c r="G135" s="1">
        <f t="shared" si="6"/>
        <v>48198012.210000001</v>
      </c>
      <c r="H135" s="1">
        <f t="shared" si="6"/>
        <v>3844828.8</v>
      </c>
      <c r="I135" s="1">
        <f t="shared" si="6"/>
        <v>20366938.650000006</v>
      </c>
      <c r="J135" s="1">
        <f t="shared" si="6"/>
        <v>2434564.439999999</v>
      </c>
      <c r="K135" s="1">
        <f t="shared" si="6"/>
        <v>1742530.7</v>
      </c>
      <c r="L135" s="1">
        <f t="shared" si="6"/>
        <v>1290062.6399999999</v>
      </c>
      <c r="M135" s="1">
        <f t="shared" si="6"/>
        <v>305111634.68000013</v>
      </c>
      <c r="N135" s="1">
        <f t="shared" si="6"/>
        <v>6305382.25</v>
      </c>
      <c r="O135" s="1">
        <f t="shared" si="6"/>
        <v>-11249.7</v>
      </c>
      <c r="P135" s="1">
        <f t="shared" si="6"/>
        <v>286997.39999999997</v>
      </c>
      <c r="Q135" s="1">
        <f t="shared" si="6"/>
        <v>795647.25000000012</v>
      </c>
      <c r="R135" s="1">
        <f t="shared" si="6"/>
        <v>312488411.88000023</v>
      </c>
    </row>
    <row r="137" spans="1:18" x14ac:dyDescent="0.25">
      <c r="L137" s="34">
        <v>3808159.91</v>
      </c>
      <c r="R137" s="33"/>
    </row>
    <row r="138" spans="1:18" ht="15.75" x14ac:dyDescent="0.3">
      <c r="N138" s="34"/>
      <c r="R138" s="72">
        <v>925473672.45000005</v>
      </c>
    </row>
    <row r="139" spans="1:18" x14ac:dyDescent="0.25">
      <c r="L139" s="33">
        <f>L135-L137</f>
        <v>-2518097.2700000005</v>
      </c>
    </row>
    <row r="140" spans="1:18" x14ac:dyDescent="0.25">
      <c r="N140" s="33"/>
      <c r="R140" s="1">
        <f>R135-R138</f>
        <v>-612985260.56999981</v>
      </c>
    </row>
    <row r="141" spans="1:18" x14ac:dyDescent="0.25">
      <c r="P141" s="33"/>
    </row>
    <row r="142" spans="1:18" x14ac:dyDescent="0.25">
      <c r="L142" s="33">
        <f>L139-R140</f>
        <v>610467163.29999983</v>
      </c>
      <c r="R142" s="34"/>
    </row>
    <row r="144" spans="1:18" x14ac:dyDescent="0.25">
      <c r="R144" s="33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"/>
  <sheetViews>
    <sheetView workbookViewId="0">
      <pane xSplit="4" ySplit="3" topLeftCell="E119" activePane="bottomRight" state="frozen"/>
      <selection pane="topRight" activeCell="E1" sqref="E1"/>
      <selection pane="bottomLeft" activeCell="A4" sqref="A4"/>
      <selection pane="bottomRight" activeCell="K147" sqref="K147"/>
    </sheetView>
  </sheetViews>
  <sheetFormatPr defaultRowHeight="15" x14ac:dyDescent="0.25"/>
  <cols>
    <col min="1" max="1" width="9.140625" style="18"/>
    <col min="2" max="2" width="12.42578125" style="18" bestFit="1" customWidth="1"/>
    <col min="3" max="3" width="33.5703125" style="18" bestFit="1" customWidth="1"/>
    <col min="4" max="4" width="9.140625" style="18"/>
    <col min="5" max="5" width="10.5703125" style="18" customWidth="1"/>
    <col min="6" max="6" width="10.85546875" style="18" customWidth="1"/>
    <col min="7" max="7" width="11" style="18" bestFit="1" customWidth="1"/>
    <col min="8" max="9" width="11.7109375" style="18" bestFit="1" customWidth="1"/>
    <col min="10" max="10" width="10.140625" style="18" bestFit="1" customWidth="1"/>
    <col min="11" max="11" width="11.7109375" style="18" bestFit="1" customWidth="1"/>
    <col min="12" max="16384" width="9.140625" style="18"/>
  </cols>
  <sheetData>
    <row r="1" spans="1:11" x14ac:dyDescent="0.25">
      <c r="F1" s="53" t="s">
        <v>534</v>
      </c>
      <c r="G1" s="53" t="s">
        <v>535</v>
      </c>
      <c r="H1" s="53" t="s">
        <v>536</v>
      </c>
    </row>
    <row r="2" spans="1:11" x14ac:dyDescent="0.25">
      <c r="E2" s="54" t="s">
        <v>755</v>
      </c>
      <c r="F2" s="55">
        <v>1515</v>
      </c>
      <c r="G2" s="55">
        <v>1136</v>
      </c>
      <c r="H2" s="55">
        <v>758</v>
      </c>
    </row>
    <row r="3" spans="1:11" s="5" customFormat="1" ht="30" x14ac:dyDescent="0.25">
      <c r="A3" s="5" t="s">
        <v>21</v>
      </c>
      <c r="B3" s="5" t="s">
        <v>386</v>
      </c>
      <c r="C3" s="5" t="s">
        <v>2</v>
      </c>
      <c r="D3" s="6" t="s">
        <v>507</v>
      </c>
      <c r="E3" s="56" t="s">
        <v>11</v>
      </c>
      <c r="F3" s="56" t="s">
        <v>12</v>
      </c>
      <c r="G3" s="56" t="s">
        <v>13</v>
      </c>
      <c r="H3" s="57" t="s">
        <v>537</v>
      </c>
      <c r="I3" s="57" t="s">
        <v>538</v>
      </c>
      <c r="J3" s="57" t="s">
        <v>539</v>
      </c>
      <c r="K3" s="57" t="s">
        <v>540</v>
      </c>
    </row>
    <row r="4" spans="1:11" x14ac:dyDescent="0.25">
      <c r="A4" s="18">
        <v>125</v>
      </c>
      <c r="B4" s="18" t="s">
        <v>22</v>
      </c>
      <c r="C4" s="18" t="s">
        <v>23</v>
      </c>
      <c r="D4" s="4" t="str">
        <f>IFERROR(VLOOKUP(A4,'eschools 16'!$A$2:$G$25,7,FALSE),"NO")</f>
        <v>NO</v>
      </c>
      <c r="E4" s="1">
        <f>VLOOKUP(A4,'Data Cal FY17'!$AF$4:$AO$383,10,FALSE)</f>
        <v>0</v>
      </c>
      <c r="F4" s="1">
        <f>VLOOKUP(A4,'Data Cal FY17'!$AF$4:$AP$383,11,FALSE)</f>
        <v>0</v>
      </c>
      <c r="G4" s="1">
        <f>VLOOKUP(A4,'Data Cal FY17'!$AF$4:$AQ$383,12,FALSE)</f>
        <v>0</v>
      </c>
      <c r="H4" s="1">
        <f>IF(D4="YES",0,(E4*$F$2))</f>
        <v>0</v>
      </c>
      <c r="I4" s="1">
        <f>IF(D4="YES",0,(F4*$G$2))</f>
        <v>0</v>
      </c>
      <c r="J4" s="1">
        <f>IF(D4="YES",0,(G4*$H$2))</f>
        <v>0</v>
      </c>
      <c r="K4" s="1">
        <f>SUM(H4:J4)</f>
        <v>0</v>
      </c>
    </row>
    <row r="5" spans="1:11" x14ac:dyDescent="0.25">
      <c r="A5" s="18">
        <v>130</v>
      </c>
      <c r="B5" s="18" t="s">
        <v>22</v>
      </c>
      <c r="C5" s="18" t="s">
        <v>24</v>
      </c>
      <c r="D5" s="4" t="str">
        <f>IFERROR(VLOOKUP(A5,'eschools 16'!$A$2:$G$25,7,FALSE),"NO")</f>
        <v>NO</v>
      </c>
      <c r="E5" s="1">
        <f>VLOOKUP(A5,'Data Cal FY17'!$AF$4:$AO$383,10,FALSE)</f>
        <v>0</v>
      </c>
      <c r="F5" s="1">
        <f>VLOOKUP(A5,'Data Cal FY17'!$AF$4:$AP$383,11,FALSE)</f>
        <v>0</v>
      </c>
      <c r="G5" s="1">
        <f>VLOOKUP(A5,'Data Cal FY17'!$AF$4:$AQ$383,12,FALSE)</f>
        <v>0</v>
      </c>
      <c r="H5" s="1">
        <f t="shared" ref="H5:H68" si="0">IF(D5="YES",0,(E5*$F$2))</f>
        <v>0</v>
      </c>
      <c r="I5" s="1">
        <f t="shared" ref="I5:I68" si="1">IF(D5="YES",0,(F5*$G$2))</f>
        <v>0</v>
      </c>
      <c r="J5" s="1">
        <f t="shared" ref="J5:J68" si="2">IF(D5="YES",0,(G5*$H$2))</f>
        <v>0</v>
      </c>
      <c r="K5" s="1">
        <f t="shared" ref="K5:K68" si="3">SUM(H5:J5)</f>
        <v>0</v>
      </c>
    </row>
    <row r="6" spans="1:11" x14ac:dyDescent="0.25">
      <c r="A6" s="18">
        <v>131</v>
      </c>
      <c r="B6" s="18" t="s">
        <v>22</v>
      </c>
      <c r="C6" s="18" t="s">
        <v>25</v>
      </c>
      <c r="D6" s="4" t="str">
        <f>IFERROR(VLOOKUP(A6,'eschools 16'!$A$2:$G$25,7,FALSE),"NO")</f>
        <v>NO</v>
      </c>
      <c r="E6" s="1">
        <f>VLOOKUP(A6,'Data Cal FY17'!$AF$4:$AO$383,10,FALSE)</f>
        <v>0</v>
      </c>
      <c r="F6" s="1">
        <f>VLOOKUP(A6,'Data Cal FY17'!$AF$4:$AP$383,11,FALSE)</f>
        <v>0.49</v>
      </c>
      <c r="G6" s="1">
        <f>VLOOKUP(A6,'Data Cal FY17'!$AF$4:$AQ$383,12,FALSE)</f>
        <v>0</v>
      </c>
      <c r="H6" s="1">
        <f t="shared" si="0"/>
        <v>0</v>
      </c>
      <c r="I6" s="1">
        <f t="shared" si="1"/>
        <v>556.64</v>
      </c>
      <c r="J6" s="1">
        <f t="shared" si="2"/>
        <v>0</v>
      </c>
      <c r="K6" s="1">
        <f t="shared" si="3"/>
        <v>556.64</v>
      </c>
    </row>
    <row r="7" spans="1:11" x14ac:dyDescent="0.25">
      <c r="A7" s="18">
        <v>138</v>
      </c>
      <c r="B7" s="18" t="s">
        <v>26</v>
      </c>
      <c r="C7" s="18" t="s">
        <v>27</v>
      </c>
      <c r="D7" s="4" t="str">
        <f>IFERROR(VLOOKUP(A7,'eschools 16'!$A$2:$G$25,7,FALSE),"NO")</f>
        <v>NO</v>
      </c>
      <c r="E7" s="1">
        <f>VLOOKUP(A7,'Data Cal FY17'!$AF$4:$AO$383,10,FALSE)</f>
        <v>0</v>
      </c>
      <c r="F7" s="1">
        <f>VLOOKUP(A7,'Data Cal FY17'!$AF$4:$AP$383,11,FALSE)</f>
        <v>0</v>
      </c>
      <c r="G7" s="1">
        <f>VLOOKUP(A7,'Data Cal FY17'!$AF$4:$AQ$383,12,FALSE)</f>
        <v>0</v>
      </c>
      <c r="H7" s="1">
        <f t="shared" si="0"/>
        <v>0</v>
      </c>
      <c r="I7" s="1">
        <f t="shared" si="1"/>
        <v>0</v>
      </c>
      <c r="J7" s="1">
        <f t="shared" si="2"/>
        <v>0</v>
      </c>
      <c r="K7" s="1">
        <f t="shared" si="3"/>
        <v>0</v>
      </c>
    </row>
    <row r="8" spans="1:11" x14ac:dyDescent="0.25">
      <c r="A8" s="18">
        <v>139</v>
      </c>
      <c r="B8" s="18" t="s">
        <v>28</v>
      </c>
      <c r="C8" s="18" t="s">
        <v>29</v>
      </c>
      <c r="D8" s="4" t="str">
        <f>IFERROR(VLOOKUP(A8,'eschools 16'!$A$2:$G$25,7,FALSE),"NO")</f>
        <v>NO</v>
      </c>
      <c r="E8" s="1">
        <f>VLOOKUP(A8,'Data Cal FY17'!$AF$4:$AO$383,10,FALSE)</f>
        <v>0</v>
      </c>
      <c r="F8" s="1">
        <f>VLOOKUP(A8,'Data Cal FY17'!$AF$4:$AP$383,11,FALSE)</f>
        <v>0</v>
      </c>
      <c r="G8" s="1">
        <f>VLOOKUP(A8,'Data Cal FY17'!$AF$4:$AQ$383,12,FALSE)</f>
        <v>0</v>
      </c>
      <c r="H8" s="1">
        <f t="shared" si="0"/>
        <v>0</v>
      </c>
      <c r="I8" s="1">
        <f t="shared" si="1"/>
        <v>0</v>
      </c>
      <c r="J8" s="1">
        <f t="shared" si="2"/>
        <v>0</v>
      </c>
      <c r="K8" s="1">
        <f t="shared" si="3"/>
        <v>0</v>
      </c>
    </row>
    <row r="9" spans="1:11" x14ac:dyDescent="0.25">
      <c r="A9" s="18">
        <v>162</v>
      </c>
      <c r="B9" s="18" t="s">
        <v>30</v>
      </c>
      <c r="C9" s="18" t="s">
        <v>31</v>
      </c>
      <c r="D9" s="4" t="str">
        <f>IFERROR(VLOOKUP(A9,'eschools 16'!$A$2:$G$25,7,FALSE),"NO")</f>
        <v>YES</v>
      </c>
      <c r="E9" s="1">
        <f>VLOOKUP(A9,'Data Cal FY17'!$AF$4:$AO$383,10,FALSE)</f>
        <v>0</v>
      </c>
      <c r="F9" s="1">
        <f>VLOOKUP(A9,'Data Cal FY17'!$AF$4:$AP$383,11,FALSE)</f>
        <v>0</v>
      </c>
      <c r="G9" s="1">
        <f>VLOOKUP(A9,'Data Cal FY17'!$AF$4:$AQ$383,12,FALSE)</f>
        <v>0</v>
      </c>
      <c r="H9" s="1">
        <f t="shared" si="0"/>
        <v>0</v>
      </c>
      <c r="I9" s="1">
        <f t="shared" si="1"/>
        <v>0</v>
      </c>
      <c r="J9" s="1">
        <f t="shared" si="2"/>
        <v>0</v>
      </c>
      <c r="K9" s="1">
        <f t="shared" si="3"/>
        <v>0</v>
      </c>
    </row>
    <row r="10" spans="1:11" x14ac:dyDescent="0.25">
      <c r="A10" s="18">
        <v>197</v>
      </c>
      <c r="B10" s="18" t="s">
        <v>33</v>
      </c>
      <c r="C10" s="18" t="s">
        <v>34</v>
      </c>
      <c r="D10" s="4" t="str">
        <f>IFERROR(VLOOKUP(A10,'eschools 16'!$A$2:$G$25,7,FALSE),"NO")</f>
        <v>NO</v>
      </c>
      <c r="E10" s="1">
        <f>VLOOKUP(A10,'Data Cal FY17'!$AF$4:$AO$383,10,FALSE)</f>
        <v>0</v>
      </c>
      <c r="F10" s="1">
        <f>VLOOKUP(A10,'Data Cal FY17'!$AF$4:$AP$383,11,FALSE)</f>
        <v>0</v>
      </c>
      <c r="G10" s="1">
        <f>VLOOKUP(A10,'Data Cal FY17'!$AF$4:$AQ$383,12,FALSE)</f>
        <v>0</v>
      </c>
      <c r="H10" s="1">
        <f t="shared" si="0"/>
        <v>0</v>
      </c>
      <c r="I10" s="1">
        <f t="shared" si="1"/>
        <v>0</v>
      </c>
      <c r="J10" s="1">
        <f t="shared" si="2"/>
        <v>0</v>
      </c>
      <c r="K10" s="1">
        <f t="shared" si="3"/>
        <v>0</v>
      </c>
    </row>
    <row r="11" spans="1:11" x14ac:dyDescent="0.25">
      <c r="A11" s="18">
        <v>222</v>
      </c>
      <c r="B11" s="18" t="s">
        <v>22</v>
      </c>
      <c r="C11" s="18" t="s">
        <v>35</v>
      </c>
      <c r="D11" s="4" t="str">
        <f>IFERROR(VLOOKUP(A11,'eschools 16'!$A$2:$G$25,7,FALSE),"NO")</f>
        <v>NO</v>
      </c>
      <c r="E11" s="1">
        <f>VLOOKUP(A11,'Data Cal FY17'!$AF$4:$AO$383,10,FALSE)</f>
        <v>0</v>
      </c>
      <c r="F11" s="1">
        <f>VLOOKUP(A11,'Data Cal FY17'!$AF$4:$AP$383,11,FALSE)</f>
        <v>0</v>
      </c>
      <c r="G11" s="1">
        <f>VLOOKUP(A11,'Data Cal FY17'!$AF$4:$AQ$383,12,FALSE)</f>
        <v>0</v>
      </c>
      <c r="H11" s="1">
        <f t="shared" si="0"/>
        <v>0</v>
      </c>
      <c r="I11" s="1">
        <f t="shared" si="1"/>
        <v>0</v>
      </c>
      <c r="J11" s="1">
        <f t="shared" si="2"/>
        <v>0</v>
      </c>
      <c r="K11" s="1">
        <f t="shared" si="3"/>
        <v>0</v>
      </c>
    </row>
    <row r="12" spans="1:11" x14ac:dyDescent="0.25">
      <c r="A12" s="18">
        <v>236</v>
      </c>
      <c r="B12" s="18" t="s">
        <v>32</v>
      </c>
      <c r="C12" s="18" t="s">
        <v>36</v>
      </c>
      <c r="D12" s="4" t="str">
        <f>IFERROR(VLOOKUP(A12,'eschools 16'!$A$2:$G$25,7,FALSE),"NO")</f>
        <v>YES</v>
      </c>
      <c r="E12" s="1">
        <f>VLOOKUP(A12,'Data Cal FY17'!$AF$4:$AO$383,10,FALSE)</f>
        <v>0</v>
      </c>
      <c r="F12" s="1">
        <f>VLOOKUP(A12,'Data Cal FY17'!$AF$4:$AP$383,11,FALSE)</f>
        <v>17.240000000000002</v>
      </c>
      <c r="G12" s="1">
        <f>VLOOKUP(A12,'Data Cal FY17'!$AF$4:$AQ$383,12,FALSE)</f>
        <v>0</v>
      </c>
      <c r="H12" s="1">
        <f t="shared" si="0"/>
        <v>0</v>
      </c>
      <c r="I12" s="1">
        <f t="shared" si="1"/>
        <v>0</v>
      </c>
      <c r="J12" s="1">
        <f t="shared" si="2"/>
        <v>0</v>
      </c>
      <c r="K12" s="1">
        <f t="shared" si="3"/>
        <v>0</v>
      </c>
    </row>
    <row r="13" spans="1:11" x14ac:dyDescent="0.25">
      <c r="A13" s="18">
        <v>241</v>
      </c>
      <c r="B13" s="18" t="s">
        <v>37</v>
      </c>
      <c r="C13" s="18" t="s">
        <v>38</v>
      </c>
      <c r="D13" s="4" t="str">
        <f>IFERROR(VLOOKUP(A13,'eschools 16'!$A$2:$G$25,7,FALSE),"NO")</f>
        <v>YES</v>
      </c>
      <c r="E13" s="1">
        <f>VLOOKUP(A13,'Data Cal FY17'!$AF$4:$AO$383,10,FALSE)</f>
        <v>0.44</v>
      </c>
      <c r="F13" s="1">
        <f>VLOOKUP(A13,'Data Cal FY17'!$AF$4:$AP$383,11,FALSE)</f>
        <v>0.82</v>
      </c>
      <c r="G13" s="1">
        <f>VLOOKUP(A13,'Data Cal FY17'!$AF$4:$AQ$383,12,FALSE)</f>
        <v>0</v>
      </c>
      <c r="H13" s="1">
        <f t="shared" si="0"/>
        <v>0</v>
      </c>
      <c r="I13" s="1">
        <f t="shared" si="1"/>
        <v>0</v>
      </c>
      <c r="J13" s="1">
        <f t="shared" si="2"/>
        <v>0</v>
      </c>
      <c r="K13" s="1">
        <f t="shared" si="3"/>
        <v>0</v>
      </c>
    </row>
    <row r="14" spans="1:11" x14ac:dyDescent="0.25">
      <c r="A14" s="18">
        <v>282</v>
      </c>
      <c r="B14" s="18" t="s">
        <v>39</v>
      </c>
      <c r="C14" s="18" t="s">
        <v>40</v>
      </c>
      <c r="D14" s="4" t="str">
        <f>IFERROR(VLOOKUP(A14,'eschools 16'!$A$2:$G$25,7,FALSE),"NO")</f>
        <v>YES</v>
      </c>
      <c r="E14" s="1">
        <f>VLOOKUP(A14,'Data Cal FY17'!$AF$4:$AO$383,10,FALSE)</f>
        <v>0</v>
      </c>
      <c r="F14" s="1">
        <f>VLOOKUP(A14,'Data Cal FY17'!$AF$4:$AP$383,11,FALSE)</f>
        <v>0</v>
      </c>
      <c r="G14" s="1">
        <f>VLOOKUP(A14,'Data Cal FY17'!$AF$4:$AQ$383,12,FALSE)</f>
        <v>0</v>
      </c>
      <c r="H14" s="1">
        <f t="shared" si="0"/>
        <v>0</v>
      </c>
      <c r="I14" s="1">
        <f t="shared" si="1"/>
        <v>0</v>
      </c>
      <c r="J14" s="1">
        <f t="shared" si="2"/>
        <v>0</v>
      </c>
      <c r="K14" s="1">
        <f t="shared" si="3"/>
        <v>0</v>
      </c>
    </row>
    <row r="15" spans="1:11" x14ac:dyDescent="0.25">
      <c r="A15" s="18">
        <v>288</v>
      </c>
      <c r="B15" s="18" t="s">
        <v>41</v>
      </c>
      <c r="C15" s="18" t="s">
        <v>42</v>
      </c>
      <c r="D15" s="4" t="str">
        <f>IFERROR(VLOOKUP(A15,'eschools 16'!$A$2:$G$25,7,FALSE),"NO")</f>
        <v>YES</v>
      </c>
      <c r="E15" s="1">
        <f>VLOOKUP(A15,'Data Cal FY17'!$AF$4:$AO$383,10,FALSE)</f>
        <v>0</v>
      </c>
      <c r="F15" s="1">
        <f>VLOOKUP(A15,'Data Cal FY17'!$AF$4:$AP$383,11,FALSE)</f>
        <v>0</v>
      </c>
      <c r="G15" s="1">
        <f>VLOOKUP(A15,'Data Cal FY17'!$AF$4:$AQ$383,12,FALSE)</f>
        <v>0</v>
      </c>
      <c r="H15" s="1">
        <f t="shared" si="0"/>
        <v>0</v>
      </c>
      <c r="I15" s="1">
        <f t="shared" si="1"/>
        <v>0</v>
      </c>
      <c r="J15" s="1">
        <f t="shared" si="2"/>
        <v>0</v>
      </c>
      <c r="K15" s="1">
        <f t="shared" si="3"/>
        <v>0</v>
      </c>
    </row>
    <row r="16" spans="1:11" x14ac:dyDescent="0.25">
      <c r="A16" s="18">
        <v>296</v>
      </c>
      <c r="B16" s="18" t="s">
        <v>33</v>
      </c>
      <c r="C16" s="18" t="s">
        <v>43</v>
      </c>
      <c r="D16" s="4" t="str">
        <f>IFERROR(VLOOKUP(A16,'eschools 16'!$A$2:$G$25,7,FALSE),"NO")</f>
        <v>NO</v>
      </c>
      <c r="E16" s="1">
        <f>VLOOKUP(A16,'Data Cal FY17'!$AF$4:$AO$383,10,FALSE)</f>
        <v>0</v>
      </c>
      <c r="F16" s="1">
        <f>VLOOKUP(A16,'Data Cal FY17'!$AF$4:$AP$383,11,FALSE)</f>
        <v>0</v>
      </c>
      <c r="G16" s="1">
        <f>VLOOKUP(A16,'Data Cal FY17'!$AF$4:$AQ$383,12,FALSE)</f>
        <v>0</v>
      </c>
      <c r="H16" s="1">
        <f t="shared" si="0"/>
        <v>0</v>
      </c>
      <c r="I16" s="1">
        <f t="shared" si="1"/>
        <v>0</v>
      </c>
      <c r="J16" s="1">
        <f t="shared" si="2"/>
        <v>0</v>
      </c>
      <c r="K16" s="1">
        <f t="shared" si="3"/>
        <v>0</v>
      </c>
    </row>
    <row r="17" spans="1:11" x14ac:dyDescent="0.25">
      <c r="A17" s="18">
        <v>297</v>
      </c>
      <c r="B17" s="18" t="s">
        <v>26</v>
      </c>
      <c r="C17" s="18" t="s">
        <v>44</v>
      </c>
      <c r="D17" s="4" t="str">
        <f>IFERROR(VLOOKUP(A17,'eschools 16'!$A$2:$G$25,7,FALSE),"NO")</f>
        <v>NO</v>
      </c>
      <c r="E17" s="1">
        <f>VLOOKUP(A17,'Data Cal FY17'!$AF$4:$AO$383,10,FALSE)</f>
        <v>0</v>
      </c>
      <c r="F17" s="1">
        <f>VLOOKUP(A17,'Data Cal FY17'!$AF$4:$AP$383,11,FALSE)</f>
        <v>0</v>
      </c>
      <c r="G17" s="1">
        <f>VLOOKUP(A17,'Data Cal FY17'!$AF$4:$AQ$383,12,FALSE)</f>
        <v>0</v>
      </c>
      <c r="H17" s="1">
        <f t="shared" si="0"/>
        <v>0</v>
      </c>
      <c r="I17" s="1">
        <f t="shared" si="1"/>
        <v>0</v>
      </c>
      <c r="J17" s="1">
        <f t="shared" si="2"/>
        <v>0</v>
      </c>
      <c r="K17" s="1">
        <f t="shared" si="3"/>
        <v>0</v>
      </c>
    </row>
    <row r="18" spans="1:11" x14ac:dyDescent="0.25">
      <c r="A18" s="18">
        <v>298</v>
      </c>
      <c r="B18" s="18" t="s">
        <v>45</v>
      </c>
      <c r="C18" s="18" t="s">
        <v>46</v>
      </c>
      <c r="D18" s="4" t="str">
        <f>IFERROR(VLOOKUP(A18,'eschools 16'!$A$2:$G$25,7,FALSE),"NO")</f>
        <v>NO</v>
      </c>
      <c r="E18" s="1">
        <f>VLOOKUP(A18,'Data Cal FY17'!$AF$4:$AO$383,10,FALSE)</f>
        <v>0</v>
      </c>
      <c r="F18" s="1">
        <f>VLOOKUP(A18,'Data Cal FY17'!$AF$4:$AP$383,11,FALSE)</f>
        <v>0</v>
      </c>
      <c r="G18" s="1">
        <f>VLOOKUP(A18,'Data Cal FY17'!$AF$4:$AQ$383,12,FALSE)</f>
        <v>0</v>
      </c>
      <c r="H18" s="1">
        <f t="shared" si="0"/>
        <v>0</v>
      </c>
      <c r="I18" s="1">
        <f t="shared" si="1"/>
        <v>0</v>
      </c>
      <c r="J18" s="1">
        <f t="shared" si="2"/>
        <v>0</v>
      </c>
      <c r="K18" s="1">
        <f t="shared" si="3"/>
        <v>0</v>
      </c>
    </row>
    <row r="19" spans="1:11" x14ac:dyDescent="0.25">
      <c r="A19" s="18">
        <v>300</v>
      </c>
      <c r="B19" s="18" t="s">
        <v>47</v>
      </c>
      <c r="C19" s="18" t="s">
        <v>48</v>
      </c>
      <c r="D19" s="4" t="str">
        <f>IFERROR(VLOOKUP(A19,'eschools 16'!$A$2:$G$25,7,FALSE),"NO")</f>
        <v>NO</v>
      </c>
      <c r="E19" s="1">
        <f>VLOOKUP(A19,'Data Cal FY17'!$AF$4:$AO$383,10,FALSE)</f>
        <v>0</v>
      </c>
      <c r="F19" s="1">
        <f>VLOOKUP(A19,'Data Cal FY17'!$AF$4:$AP$383,11,FALSE)</f>
        <v>0</v>
      </c>
      <c r="G19" s="1">
        <f>VLOOKUP(A19,'Data Cal FY17'!$AF$4:$AQ$383,12,FALSE)</f>
        <v>0</v>
      </c>
      <c r="H19" s="1">
        <f t="shared" si="0"/>
        <v>0</v>
      </c>
      <c r="I19" s="1">
        <f t="shared" si="1"/>
        <v>0</v>
      </c>
      <c r="J19" s="1">
        <f t="shared" si="2"/>
        <v>0</v>
      </c>
      <c r="K19" s="1">
        <f t="shared" si="3"/>
        <v>0</v>
      </c>
    </row>
    <row r="20" spans="1:11" x14ac:dyDescent="0.25">
      <c r="A20" s="18">
        <v>301</v>
      </c>
      <c r="B20" s="18" t="s">
        <v>49</v>
      </c>
      <c r="C20" s="18" t="s">
        <v>50</v>
      </c>
      <c r="D20" s="4" t="str">
        <f>IFERROR(VLOOKUP(A20,'eschools 16'!$A$2:$G$25,7,FALSE),"NO")</f>
        <v>NO</v>
      </c>
      <c r="E20" s="1">
        <f>VLOOKUP(A20,'Data Cal FY17'!$AF$4:$AO$383,10,FALSE)</f>
        <v>0</v>
      </c>
      <c r="F20" s="1">
        <f>VLOOKUP(A20,'Data Cal FY17'!$AF$4:$AP$383,11,FALSE)</f>
        <v>0</v>
      </c>
      <c r="G20" s="1">
        <f>VLOOKUP(A20,'Data Cal FY17'!$AF$4:$AQ$383,12,FALSE)</f>
        <v>0</v>
      </c>
      <c r="H20" s="1">
        <f t="shared" si="0"/>
        <v>0</v>
      </c>
      <c r="I20" s="1">
        <f t="shared" si="1"/>
        <v>0</v>
      </c>
      <c r="J20" s="1">
        <f t="shared" si="2"/>
        <v>0</v>
      </c>
      <c r="K20" s="1">
        <f t="shared" si="3"/>
        <v>0</v>
      </c>
    </row>
    <row r="21" spans="1:11" x14ac:dyDescent="0.25">
      <c r="A21" s="18">
        <v>302</v>
      </c>
      <c r="B21" s="18" t="s">
        <v>32</v>
      </c>
      <c r="C21" s="18" t="s">
        <v>51</v>
      </c>
      <c r="D21" s="4" t="str">
        <f>IFERROR(VLOOKUP(A21,'eschools 16'!$A$2:$G$25,7,FALSE),"NO")</f>
        <v>NO</v>
      </c>
      <c r="E21" s="1">
        <f>VLOOKUP(A21,'Data Cal FY17'!$AF$4:$AO$383,10,FALSE)</f>
        <v>0</v>
      </c>
      <c r="F21" s="1">
        <f>VLOOKUP(A21,'Data Cal FY17'!$AF$4:$AP$383,11,FALSE)</f>
        <v>0</v>
      </c>
      <c r="G21" s="1">
        <f>VLOOKUP(A21,'Data Cal FY17'!$AF$4:$AQ$383,12,FALSE)</f>
        <v>0</v>
      </c>
      <c r="H21" s="1">
        <f t="shared" si="0"/>
        <v>0</v>
      </c>
      <c r="I21" s="1">
        <f t="shared" si="1"/>
        <v>0</v>
      </c>
      <c r="J21" s="1">
        <f t="shared" si="2"/>
        <v>0</v>
      </c>
      <c r="K21" s="1">
        <f t="shared" si="3"/>
        <v>0</v>
      </c>
    </row>
    <row r="22" spans="1:11" x14ac:dyDescent="0.25">
      <c r="A22" s="18">
        <v>303</v>
      </c>
      <c r="B22" s="18" t="s">
        <v>52</v>
      </c>
      <c r="C22" s="18" t="s">
        <v>53</v>
      </c>
      <c r="D22" s="4" t="str">
        <f>IFERROR(VLOOKUP(A22,'eschools 16'!$A$2:$G$25,7,FALSE),"NO")</f>
        <v>NO</v>
      </c>
      <c r="E22" s="1">
        <f>VLOOKUP(A22,'Data Cal FY17'!$AF$4:$AO$383,10,FALSE)</f>
        <v>0</v>
      </c>
      <c r="F22" s="1">
        <f>VLOOKUP(A22,'Data Cal FY17'!$AF$4:$AP$383,11,FALSE)</f>
        <v>0</v>
      </c>
      <c r="G22" s="1">
        <f>VLOOKUP(A22,'Data Cal FY17'!$AF$4:$AQ$383,12,FALSE)</f>
        <v>0</v>
      </c>
      <c r="H22" s="1">
        <f t="shared" si="0"/>
        <v>0</v>
      </c>
      <c r="I22" s="1">
        <f t="shared" si="1"/>
        <v>0</v>
      </c>
      <c r="J22" s="1">
        <f t="shared" si="2"/>
        <v>0</v>
      </c>
      <c r="K22" s="1">
        <f t="shared" si="3"/>
        <v>0</v>
      </c>
    </row>
    <row r="23" spans="1:11" x14ac:dyDescent="0.25">
      <c r="A23" s="18">
        <v>304</v>
      </c>
      <c r="B23" s="18" t="s">
        <v>22</v>
      </c>
      <c r="C23" s="18" t="s">
        <v>54</v>
      </c>
      <c r="D23" s="4" t="str">
        <f>IFERROR(VLOOKUP(A23,'eschools 16'!$A$2:$G$25,7,FALSE),"NO")</f>
        <v>NO</v>
      </c>
      <c r="E23" s="1">
        <f>VLOOKUP(A23,'Data Cal FY17'!$AF$4:$AO$383,10,FALSE)</f>
        <v>0</v>
      </c>
      <c r="F23" s="1">
        <f>VLOOKUP(A23,'Data Cal FY17'!$AF$4:$AP$383,11,FALSE)</f>
        <v>0</v>
      </c>
      <c r="G23" s="1">
        <f>VLOOKUP(A23,'Data Cal FY17'!$AF$4:$AQ$383,12,FALSE)</f>
        <v>0</v>
      </c>
      <c r="H23" s="1">
        <f t="shared" si="0"/>
        <v>0</v>
      </c>
      <c r="I23" s="1">
        <f t="shared" si="1"/>
        <v>0</v>
      </c>
      <c r="J23" s="1">
        <f t="shared" si="2"/>
        <v>0</v>
      </c>
      <c r="K23" s="1">
        <f t="shared" si="3"/>
        <v>0</v>
      </c>
    </row>
    <row r="24" spans="1:11" x14ac:dyDescent="0.25">
      <c r="A24" s="18">
        <v>305</v>
      </c>
      <c r="B24" s="18" t="s">
        <v>55</v>
      </c>
      <c r="C24" s="18" t="s">
        <v>56</v>
      </c>
      <c r="D24" s="4" t="str">
        <f>IFERROR(VLOOKUP(A24,'eschools 16'!$A$2:$G$25,7,FALSE),"NO")</f>
        <v>NO</v>
      </c>
      <c r="E24" s="1">
        <f>VLOOKUP(A24,'Data Cal FY17'!$AF$4:$AO$383,10,FALSE)</f>
        <v>0</v>
      </c>
      <c r="F24" s="1">
        <f>VLOOKUP(A24,'Data Cal FY17'!$AF$4:$AP$383,11,FALSE)</f>
        <v>1</v>
      </c>
      <c r="G24" s="1">
        <f>VLOOKUP(A24,'Data Cal FY17'!$AF$4:$AQ$383,12,FALSE)</f>
        <v>0</v>
      </c>
      <c r="H24" s="1">
        <f t="shared" si="0"/>
        <v>0</v>
      </c>
      <c r="I24" s="1">
        <f t="shared" si="1"/>
        <v>1136</v>
      </c>
      <c r="J24" s="1">
        <f t="shared" si="2"/>
        <v>0</v>
      </c>
      <c r="K24" s="1">
        <f t="shared" si="3"/>
        <v>1136</v>
      </c>
    </row>
    <row r="25" spans="1:11" x14ac:dyDescent="0.25">
      <c r="A25" s="18">
        <v>306</v>
      </c>
      <c r="B25" s="18" t="s">
        <v>28</v>
      </c>
      <c r="C25" s="18" t="s">
        <v>57</v>
      </c>
      <c r="D25" s="4" t="str">
        <f>IFERROR(VLOOKUP(A25,'eschools 16'!$A$2:$G$25,7,FALSE),"NO")</f>
        <v>NO</v>
      </c>
      <c r="E25" s="1">
        <f>VLOOKUP(A25,'Data Cal FY17'!$AF$4:$AO$383,10,FALSE)</f>
        <v>0</v>
      </c>
      <c r="F25" s="1">
        <f>VLOOKUP(A25,'Data Cal FY17'!$AF$4:$AP$383,11,FALSE)</f>
        <v>0</v>
      </c>
      <c r="G25" s="1">
        <f>VLOOKUP(A25,'Data Cal FY17'!$AF$4:$AQ$383,12,FALSE)</f>
        <v>0</v>
      </c>
      <c r="H25" s="1">
        <f t="shared" si="0"/>
        <v>0</v>
      </c>
      <c r="I25" s="1">
        <f t="shared" si="1"/>
        <v>0</v>
      </c>
      <c r="J25" s="1">
        <f t="shared" si="2"/>
        <v>0</v>
      </c>
      <c r="K25" s="1">
        <f t="shared" si="3"/>
        <v>0</v>
      </c>
    </row>
    <row r="26" spans="1:11" x14ac:dyDescent="0.25">
      <c r="A26" s="18">
        <v>311</v>
      </c>
      <c r="B26" s="18" t="s">
        <v>58</v>
      </c>
      <c r="C26" s="18" t="s">
        <v>59</v>
      </c>
      <c r="D26" s="4" t="str">
        <f>IFERROR(VLOOKUP(A26,'eschools 16'!$A$2:$G$25,7,FALSE),"NO")</f>
        <v>NO</v>
      </c>
      <c r="E26" s="1">
        <f>VLOOKUP(A26,'Data Cal FY17'!$AF$4:$AO$383,10,FALSE)</f>
        <v>0</v>
      </c>
      <c r="F26" s="1">
        <f>VLOOKUP(A26,'Data Cal FY17'!$AF$4:$AP$383,11,FALSE)</f>
        <v>0</v>
      </c>
      <c r="G26" s="1">
        <f>VLOOKUP(A26,'Data Cal FY17'!$AF$4:$AQ$383,12,FALSE)</f>
        <v>0</v>
      </c>
      <c r="H26" s="1">
        <f t="shared" si="0"/>
        <v>0</v>
      </c>
      <c r="I26" s="1">
        <f t="shared" si="1"/>
        <v>0</v>
      </c>
      <c r="J26" s="1">
        <f t="shared" si="2"/>
        <v>0</v>
      </c>
      <c r="K26" s="1">
        <f t="shared" si="3"/>
        <v>0</v>
      </c>
    </row>
    <row r="27" spans="1:11" x14ac:dyDescent="0.25">
      <c r="A27" s="18">
        <v>316</v>
      </c>
      <c r="B27" s="18" t="s">
        <v>32</v>
      </c>
      <c r="C27" s="18" t="s">
        <v>60</v>
      </c>
      <c r="D27" s="4" t="str">
        <f>IFERROR(VLOOKUP(A27,'eschools 16'!$A$2:$G$25,7,FALSE),"NO")</f>
        <v>NO</v>
      </c>
      <c r="E27" s="1">
        <f>VLOOKUP(A27,'Data Cal FY17'!$AF$4:$AO$383,10,FALSE)</f>
        <v>0</v>
      </c>
      <c r="F27" s="1">
        <f>VLOOKUP(A27,'Data Cal FY17'!$AF$4:$AP$383,11,FALSE)</f>
        <v>0</v>
      </c>
      <c r="G27" s="1">
        <f>VLOOKUP(A27,'Data Cal FY17'!$AF$4:$AQ$383,12,FALSE)</f>
        <v>0</v>
      </c>
      <c r="H27" s="1">
        <f t="shared" si="0"/>
        <v>0</v>
      </c>
      <c r="I27" s="1">
        <f t="shared" si="1"/>
        <v>0</v>
      </c>
      <c r="J27" s="1">
        <f t="shared" si="2"/>
        <v>0</v>
      </c>
      <c r="K27" s="1">
        <f t="shared" si="3"/>
        <v>0</v>
      </c>
    </row>
    <row r="28" spans="1:11" x14ac:dyDescent="0.25">
      <c r="A28" s="18">
        <v>318</v>
      </c>
      <c r="B28" s="18" t="s">
        <v>32</v>
      </c>
      <c r="C28" s="18" t="s">
        <v>61</v>
      </c>
      <c r="D28" s="4" t="str">
        <f>IFERROR(VLOOKUP(A28,'eschools 16'!$A$2:$G$25,7,FALSE),"NO")</f>
        <v>NO</v>
      </c>
      <c r="E28" s="1">
        <f>VLOOKUP(A28,'Data Cal FY17'!$AF$4:$AO$383,10,FALSE)</f>
        <v>0</v>
      </c>
      <c r="F28" s="1">
        <f>VLOOKUP(A28,'Data Cal FY17'!$AF$4:$AP$383,11,FALSE)</f>
        <v>0</v>
      </c>
      <c r="G28" s="1">
        <f>VLOOKUP(A28,'Data Cal FY17'!$AF$4:$AQ$383,12,FALSE)</f>
        <v>0</v>
      </c>
      <c r="H28" s="1">
        <f t="shared" si="0"/>
        <v>0</v>
      </c>
      <c r="I28" s="1">
        <f t="shared" si="1"/>
        <v>0</v>
      </c>
      <c r="J28" s="1">
        <f t="shared" si="2"/>
        <v>0</v>
      </c>
      <c r="K28" s="1">
        <f t="shared" si="3"/>
        <v>0</v>
      </c>
    </row>
    <row r="29" spans="1:11" x14ac:dyDescent="0.25">
      <c r="A29" s="18">
        <v>319</v>
      </c>
      <c r="B29" s="18" t="s">
        <v>32</v>
      </c>
      <c r="C29" s="18" t="s">
        <v>62</v>
      </c>
      <c r="D29" s="4" t="str">
        <f>IFERROR(VLOOKUP(A29,'eschools 16'!$A$2:$G$25,7,FALSE),"NO")</f>
        <v>NO</v>
      </c>
      <c r="E29" s="1">
        <f>VLOOKUP(A29,'Data Cal FY17'!$AF$4:$AO$383,10,FALSE)</f>
        <v>7.7200000000000006</v>
      </c>
      <c r="F29" s="1">
        <f>VLOOKUP(A29,'Data Cal FY17'!$AF$4:$AP$383,11,FALSE)</f>
        <v>25.35</v>
      </c>
      <c r="G29" s="1">
        <f>VLOOKUP(A29,'Data Cal FY17'!$AF$4:$AQ$383,12,FALSE)</f>
        <v>0</v>
      </c>
      <c r="H29" s="1">
        <f t="shared" si="0"/>
        <v>11695.800000000001</v>
      </c>
      <c r="I29" s="1">
        <f t="shared" si="1"/>
        <v>28797.600000000002</v>
      </c>
      <c r="J29" s="1">
        <f t="shared" si="2"/>
        <v>0</v>
      </c>
      <c r="K29" s="1">
        <f t="shared" si="3"/>
        <v>40493.4</v>
      </c>
    </row>
    <row r="30" spans="1:11" x14ac:dyDescent="0.25">
      <c r="A30" s="18">
        <v>320</v>
      </c>
      <c r="B30" s="18" t="s">
        <v>49</v>
      </c>
      <c r="C30" s="18" t="s">
        <v>63</v>
      </c>
      <c r="D30" s="4" t="str">
        <f>IFERROR(VLOOKUP(A30,'eschools 16'!$A$2:$G$25,7,FALSE),"NO")</f>
        <v>NO</v>
      </c>
      <c r="E30" s="1">
        <f>VLOOKUP(A30,'Data Cal FY17'!$AF$4:$AO$383,10,FALSE)</f>
        <v>0</v>
      </c>
      <c r="F30" s="1">
        <f>VLOOKUP(A30,'Data Cal FY17'!$AF$4:$AP$383,11,FALSE)</f>
        <v>0</v>
      </c>
      <c r="G30" s="1">
        <f>VLOOKUP(A30,'Data Cal FY17'!$AF$4:$AQ$383,12,FALSE)</f>
        <v>0</v>
      </c>
      <c r="H30" s="1">
        <f t="shared" si="0"/>
        <v>0</v>
      </c>
      <c r="I30" s="1">
        <f t="shared" si="1"/>
        <v>0</v>
      </c>
      <c r="J30" s="1">
        <f t="shared" si="2"/>
        <v>0</v>
      </c>
      <c r="K30" s="1">
        <f t="shared" si="3"/>
        <v>0</v>
      </c>
    </row>
    <row r="31" spans="1:11" x14ac:dyDescent="0.25">
      <c r="A31" s="18">
        <v>321</v>
      </c>
      <c r="B31" s="18" t="s">
        <v>32</v>
      </c>
      <c r="C31" s="18" t="s">
        <v>64</v>
      </c>
      <c r="D31" s="4" t="str">
        <f>IFERROR(VLOOKUP(A31,'eschools 16'!$A$2:$G$25,7,FALSE),"NO")</f>
        <v>NO</v>
      </c>
      <c r="E31" s="1">
        <f>VLOOKUP(A31,'Data Cal FY17'!$AF$4:$AO$383,10,FALSE)</f>
        <v>0</v>
      </c>
      <c r="F31" s="1">
        <f>VLOOKUP(A31,'Data Cal FY17'!$AF$4:$AP$383,11,FALSE)</f>
        <v>0</v>
      </c>
      <c r="G31" s="1">
        <f>VLOOKUP(A31,'Data Cal FY17'!$AF$4:$AQ$383,12,FALSE)</f>
        <v>0</v>
      </c>
      <c r="H31" s="1">
        <f t="shared" si="0"/>
        <v>0</v>
      </c>
      <c r="I31" s="1">
        <f t="shared" si="1"/>
        <v>0</v>
      </c>
      <c r="J31" s="1">
        <f t="shared" si="2"/>
        <v>0</v>
      </c>
      <c r="K31" s="1">
        <f t="shared" si="3"/>
        <v>0</v>
      </c>
    </row>
    <row r="32" spans="1:11" x14ac:dyDescent="0.25">
      <c r="A32" s="18">
        <v>338</v>
      </c>
      <c r="B32" s="18" t="s">
        <v>22</v>
      </c>
      <c r="C32" s="18" t="s">
        <v>65</v>
      </c>
      <c r="D32" s="4" t="str">
        <f>IFERROR(VLOOKUP(A32,'eschools 16'!$A$2:$G$25,7,FALSE),"NO")</f>
        <v>NO</v>
      </c>
      <c r="E32" s="1">
        <f>VLOOKUP(A32,'Data Cal FY17'!$AF$4:$AO$383,10,FALSE)</f>
        <v>0</v>
      </c>
      <c r="F32" s="1">
        <f>VLOOKUP(A32,'Data Cal FY17'!$AF$4:$AP$383,11,FALSE)</f>
        <v>30.25</v>
      </c>
      <c r="G32" s="1">
        <f>VLOOKUP(A32,'Data Cal FY17'!$AF$4:$AQ$383,12,FALSE)</f>
        <v>0</v>
      </c>
      <c r="H32" s="1">
        <f t="shared" si="0"/>
        <v>0</v>
      </c>
      <c r="I32" s="1">
        <f t="shared" si="1"/>
        <v>34364</v>
      </c>
      <c r="J32" s="1">
        <f t="shared" si="2"/>
        <v>0</v>
      </c>
      <c r="K32" s="1">
        <f t="shared" si="3"/>
        <v>34364</v>
      </c>
    </row>
    <row r="33" spans="1:11" x14ac:dyDescent="0.25">
      <c r="A33" s="18">
        <v>360</v>
      </c>
      <c r="B33" s="18" t="s">
        <v>26</v>
      </c>
      <c r="C33" s="18" t="s">
        <v>66</v>
      </c>
      <c r="D33" s="4" t="str">
        <f>IFERROR(VLOOKUP(A33,'eschools 16'!$A$2:$G$25,7,FALSE),"NO")</f>
        <v>NO</v>
      </c>
      <c r="E33" s="1">
        <f>VLOOKUP(A33,'Data Cal FY17'!$AF$4:$AO$383,10,FALSE)</f>
        <v>0</v>
      </c>
      <c r="F33" s="1">
        <f>VLOOKUP(A33,'Data Cal FY17'!$AF$4:$AP$383,11,FALSE)</f>
        <v>0</v>
      </c>
      <c r="G33" s="1">
        <f>VLOOKUP(A33,'Data Cal FY17'!$AF$4:$AQ$383,12,FALSE)</f>
        <v>0</v>
      </c>
      <c r="H33" s="1">
        <f t="shared" si="0"/>
        <v>0</v>
      </c>
      <c r="I33" s="1">
        <f t="shared" si="1"/>
        <v>0</v>
      </c>
      <c r="J33" s="1">
        <f t="shared" si="2"/>
        <v>0</v>
      </c>
      <c r="K33" s="1">
        <f t="shared" si="3"/>
        <v>0</v>
      </c>
    </row>
    <row r="34" spans="1:11" x14ac:dyDescent="0.25">
      <c r="A34" s="18">
        <v>392</v>
      </c>
      <c r="B34" s="18" t="s">
        <v>67</v>
      </c>
      <c r="C34" s="18" t="s">
        <v>68</v>
      </c>
      <c r="D34" s="4" t="str">
        <f>IFERROR(VLOOKUP(A34,'eschools 16'!$A$2:$G$25,7,FALSE),"NO")</f>
        <v>NO</v>
      </c>
      <c r="E34" s="1">
        <f>VLOOKUP(A34,'Data Cal FY17'!$AF$4:$AO$383,10,FALSE)</f>
        <v>0</v>
      </c>
      <c r="F34" s="1">
        <f>VLOOKUP(A34,'Data Cal FY17'!$AF$4:$AP$383,11,FALSE)</f>
        <v>0</v>
      </c>
      <c r="G34" s="1">
        <f>VLOOKUP(A34,'Data Cal FY17'!$AF$4:$AQ$383,12,FALSE)</f>
        <v>0</v>
      </c>
      <c r="H34" s="1">
        <f t="shared" si="0"/>
        <v>0</v>
      </c>
      <c r="I34" s="1">
        <f t="shared" si="1"/>
        <v>0</v>
      </c>
      <c r="J34" s="1">
        <f t="shared" si="2"/>
        <v>0</v>
      </c>
      <c r="K34" s="1">
        <f t="shared" si="3"/>
        <v>0</v>
      </c>
    </row>
    <row r="35" spans="1:11" x14ac:dyDescent="0.25">
      <c r="A35" s="18">
        <v>396</v>
      </c>
      <c r="B35" s="18" t="s">
        <v>67</v>
      </c>
      <c r="C35" s="18" t="s">
        <v>69</v>
      </c>
      <c r="D35" s="4" t="str">
        <f>IFERROR(VLOOKUP(A35,'eschools 16'!$A$2:$G$25,7,FALSE),"NO")</f>
        <v>NO</v>
      </c>
      <c r="E35" s="1">
        <f>VLOOKUP(A35,'Data Cal FY17'!$AF$4:$AO$383,10,FALSE)</f>
        <v>0</v>
      </c>
      <c r="F35" s="1">
        <f>VLOOKUP(A35,'Data Cal FY17'!$AF$4:$AP$383,11,FALSE)</f>
        <v>0</v>
      </c>
      <c r="G35" s="1">
        <f>VLOOKUP(A35,'Data Cal FY17'!$AF$4:$AQ$383,12,FALSE)</f>
        <v>0</v>
      </c>
      <c r="H35" s="1">
        <f t="shared" si="0"/>
        <v>0</v>
      </c>
      <c r="I35" s="1">
        <f t="shared" si="1"/>
        <v>0</v>
      </c>
      <c r="J35" s="1">
        <f t="shared" si="2"/>
        <v>0</v>
      </c>
      <c r="K35" s="1">
        <f t="shared" si="3"/>
        <v>0</v>
      </c>
    </row>
    <row r="36" spans="1:11" x14ac:dyDescent="0.25">
      <c r="A36" s="18">
        <v>402</v>
      </c>
      <c r="B36" s="18" t="s">
        <v>70</v>
      </c>
      <c r="C36" s="18" t="s">
        <v>71</v>
      </c>
      <c r="D36" s="4" t="str">
        <f>IFERROR(VLOOKUP(A36,'eschools 16'!$A$2:$G$25,7,FALSE),"NO")</f>
        <v>YES</v>
      </c>
      <c r="E36" s="1">
        <f>VLOOKUP(A36,'Data Cal FY17'!$AF$4:$AO$383,10,FALSE)</f>
        <v>0</v>
      </c>
      <c r="F36" s="1">
        <f>VLOOKUP(A36,'Data Cal FY17'!$AF$4:$AP$383,11,FALSE)</f>
        <v>0</v>
      </c>
      <c r="G36" s="1">
        <f>VLOOKUP(A36,'Data Cal FY17'!$AF$4:$AQ$383,12,FALSE)</f>
        <v>0</v>
      </c>
      <c r="H36" s="1">
        <f t="shared" si="0"/>
        <v>0</v>
      </c>
      <c r="I36" s="1">
        <f t="shared" si="1"/>
        <v>0</v>
      </c>
      <c r="J36" s="1">
        <f t="shared" si="2"/>
        <v>0</v>
      </c>
      <c r="K36" s="1">
        <f t="shared" si="3"/>
        <v>0</v>
      </c>
    </row>
    <row r="37" spans="1:11" x14ac:dyDescent="0.25">
      <c r="A37" s="18">
        <v>417</v>
      </c>
      <c r="B37" s="18" t="s">
        <v>72</v>
      </c>
      <c r="C37" s="18" t="s">
        <v>73</v>
      </c>
      <c r="D37" s="4" t="str">
        <f>IFERROR(VLOOKUP(A37,'eschools 16'!$A$2:$G$25,7,FALSE),"NO")</f>
        <v>YES</v>
      </c>
      <c r="E37" s="1">
        <f>VLOOKUP(A37,'Data Cal FY17'!$AF$4:$AO$383,10,FALSE)</f>
        <v>0.43</v>
      </c>
      <c r="F37" s="1">
        <f>VLOOKUP(A37,'Data Cal FY17'!$AF$4:$AP$383,11,FALSE)</f>
        <v>1.06</v>
      </c>
      <c r="G37" s="1">
        <f>VLOOKUP(A37,'Data Cal FY17'!$AF$4:$AQ$383,12,FALSE)</f>
        <v>0</v>
      </c>
      <c r="H37" s="1">
        <f t="shared" si="0"/>
        <v>0</v>
      </c>
      <c r="I37" s="1">
        <f t="shared" si="1"/>
        <v>0</v>
      </c>
      <c r="J37" s="1">
        <f t="shared" si="2"/>
        <v>0</v>
      </c>
      <c r="K37" s="1">
        <f t="shared" si="3"/>
        <v>0</v>
      </c>
    </row>
    <row r="38" spans="1:11" x14ac:dyDescent="0.25">
      <c r="A38" s="18">
        <v>420</v>
      </c>
      <c r="B38" s="18" t="s">
        <v>33</v>
      </c>
      <c r="C38" s="18" t="s">
        <v>74</v>
      </c>
      <c r="D38" s="4" t="str">
        <f>IFERROR(VLOOKUP(A38,'eschools 16'!$A$2:$G$25,7,FALSE),"NO")</f>
        <v>NO</v>
      </c>
      <c r="E38" s="1">
        <f>VLOOKUP(A38,'Data Cal FY17'!$AF$4:$AO$383,10,FALSE)</f>
        <v>2.76</v>
      </c>
      <c r="F38" s="1">
        <f>VLOOKUP(A38,'Data Cal FY17'!$AF$4:$AP$383,11,FALSE)</f>
        <v>90.53</v>
      </c>
      <c r="G38" s="1">
        <f>VLOOKUP(A38,'Data Cal FY17'!$AF$4:$AQ$383,12,FALSE)</f>
        <v>13</v>
      </c>
      <c r="H38" s="1">
        <f t="shared" si="0"/>
        <v>4181.3999999999996</v>
      </c>
      <c r="I38" s="1">
        <f t="shared" si="1"/>
        <v>102842.08</v>
      </c>
      <c r="J38" s="1">
        <f t="shared" si="2"/>
        <v>9854</v>
      </c>
      <c r="K38" s="1">
        <f t="shared" si="3"/>
        <v>116877.48</v>
      </c>
    </row>
    <row r="39" spans="1:11" x14ac:dyDescent="0.25">
      <c r="A39" s="18">
        <v>509</v>
      </c>
      <c r="B39" s="18" t="s">
        <v>33</v>
      </c>
      <c r="C39" s="18" t="s">
        <v>76</v>
      </c>
      <c r="D39" s="4" t="str">
        <f>IFERROR(VLOOKUP(A39,'eschools 16'!$A$2:$G$25,7,FALSE),"NO")</f>
        <v>NO</v>
      </c>
      <c r="E39" s="1">
        <f>VLOOKUP(A39,'Data Cal FY17'!$AF$4:$AO$383,10,FALSE)</f>
        <v>5</v>
      </c>
      <c r="F39" s="1">
        <f>VLOOKUP(A39,'Data Cal FY17'!$AF$4:$AP$383,11,FALSE)</f>
        <v>15.9</v>
      </c>
      <c r="G39" s="1">
        <f>VLOOKUP(A39,'Data Cal FY17'!$AF$4:$AQ$383,12,FALSE)</f>
        <v>1</v>
      </c>
      <c r="H39" s="1">
        <f t="shared" si="0"/>
        <v>7575</v>
      </c>
      <c r="I39" s="1">
        <f t="shared" si="1"/>
        <v>18062.400000000001</v>
      </c>
      <c r="J39" s="1">
        <f t="shared" si="2"/>
        <v>758</v>
      </c>
      <c r="K39" s="1">
        <f t="shared" si="3"/>
        <v>26395.4</v>
      </c>
    </row>
    <row r="40" spans="1:11" x14ac:dyDescent="0.25">
      <c r="A40" s="18">
        <v>510</v>
      </c>
      <c r="B40" s="18" t="s">
        <v>77</v>
      </c>
      <c r="C40" s="18" t="s">
        <v>78</v>
      </c>
      <c r="D40" s="4" t="str">
        <f>IFERROR(VLOOKUP(A40,'eschools 16'!$A$2:$G$25,7,FALSE),"NO")</f>
        <v>NO</v>
      </c>
      <c r="E40" s="1">
        <f>VLOOKUP(A40,'Data Cal FY17'!$AF$4:$AO$383,10,FALSE)</f>
        <v>1</v>
      </c>
      <c r="F40" s="1">
        <f>VLOOKUP(A40,'Data Cal FY17'!$AF$4:$AP$383,11,FALSE)</f>
        <v>0</v>
      </c>
      <c r="G40" s="1">
        <f>VLOOKUP(A40,'Data Cal FY17'!$AF$4:$AQ$383,12,FALSE)</f>
        <v>0</v>
      </c>
      <c r="H40" s="1">
        <f t="shared" si="0"/>
        <v>1515</v>
      </c>
      <c r="I40" s="1">
        <f t="shared" si="1"/>
        <v>0</v>
      </c>
      <c r="J40" s="1">
        <f t="shared" si="2"/>
        <v>0</v>
      </c>
      <c r="K40" s="1">
        <f t="shared" si="3"/>
        <v>1515</v>
      </c>
    </row>
    <row r="41" spans="1:11" x14ac:dyDescent="0.25">
      <c r="A41" s="18">
        <v>511</v>
      </c>
      <c r="B41" s="18" t="s">
        <v>33</v>
      </c>
      <c r="C41" s="18" t="s">
        <v>79</v>
      </c>
      <c r="D41" s="4" t="str">
        <f>IFERROR(VLOOKUP(A41,'eschools 16'!$A$2:$G$25,7,FALSE),"NO")</f>
        <v>NO</v>
      </c>
      <c r="E41" s="1">
        <f>VLOOKUP(A41,'Data Cal FY17'!$AF$4:$AO$383,10,FALSE)</f>
        <v>8.9400000000000013</v>
      </c>
      <c r="F41" s="1">
        <f>VLOOKUP(A41,'Data Cal FY17'!$AF$4:$AP$383,11,FALSE)</f>
        <v>36.24</v>
      </c>
      <c r="G41" s="1">
        <f>VLOOKUP(A41,'Data Cal FY17'!$AF$4:$AQ$383,12,FALSE)</f>
        <v>19</v>
      </c>
      <c r="H41" s="1">
        <f t="shared" si="0"/>
        <v>13544.100000000002</v>
      </c>
      <c r="I41" s="1">
        <f t="shared" si="1"/>
        <v>41168.639999999999</v>
      </c>
      <c r="J41" s="1">
        <f t="shared" si="2"/>
        <v>14402</v>
      </c>
      <c r="K41" s="1">
        <f t="shared" si="3"/>
        <v>69114.740000000005</v>
      </c>
    </row>
    <row r="42" spans="1:11" x14ac:dyDescent="0.25">
      <c r="A42" s="18">
        <v>525</v>
      </c>
      <c r="B42" s="18" t="s">
        <v>47</v>
      </c>
      <c r="C42" s="18" t="s">
        <v>387</v>
      </c>
      <c r="D42" s="4" t="str">
        <f>IFERROR(VLOOKUP(A42,'eschools 16'!$A$2:$G$25,7,FALSE),"NO")</f>
        <v>NO</v>
      </c>
      <c r="E42" s="1">
        <f>VLOOKUP(A42,'Data Cal FY17'!$AF$4:$AO$383,10,FALSE)</f>
        <v>0</v>
      </c>
      <c r="F42" s="1">
        <f>VLOOKUP(A42,'Data Cal FY17'!$AF$4:$AP$383,11,FALSE)</f>
        <v>0.57999999999999996</v>
      </c>
      <c r="G42" s="1">
        <f>VLOOKUP(A42,'Data Cal FY17'!$AF$4:$AQ$383,12,FALSE)</f>
        <v>0</v>
      </c>
      <c r="H42" s="1">
        <f t="shared" si="0"/>
        <v>0</v>
      </c>
      <c r="I42" s="1">
        <f t="shared" si="1"/>
        <v>658.88</v>
      </c>
      <c r="J42" s="1">
        <f t="shared" si="2"/>
        <v>0</v>
      </c>
      <c r="K42" s="1">
        <f t="shared" si="3"/>
        <v>658.88</v>
      </c>
    </row>
    <row r="43" spans="1:11" x14ac:dyDescent="0.25">
      <c r="A43" s="18">
        <v>527</v>
      </c>
      <c r="B43" s="18" t="s">
        <v>32</v>
      </c>
      <c r="C43" s="18" t="s">
        <v>80</v>
      </c>
      <c r="D43" s="4" t="str">
        <f>IFERROR(VLOOKUP(A43,'eschools 16'!$A$2:$G$25,7,FALSE),"NO")</f>
        <v>NO</v>
      </c>
      <c r="E43" s="1">
        <f>VLOOKUP(A43,'Data Cal FY17'!$AF$4:$AO$383,10,FALSE)</f>
        <v>0</v>
      </c>
      <c r="F43" s="1">
        <f>VLOOKUP(A43,'Data Cal FY17'!$AF$4:$AP$383,11,FALSE)</f>
        <v>0</v>
      </c>
      <c r="G43" s="1">
        <f>VLOOKUP(A43,'Data Cal FY17'!$AF$4:$AQ$383,12,FALSE)</f>
        <v>0</v>
      </c>
      <c r="H43" s="1">
        <f t="shared" si="0"/>
        <v>0</v>
      </c>
      <c r="I43" s="1">
        <f t="shared" si="1"/>
        <v>0</v>
      </c>
      <c r="J43" s="1">
        <f t="shared" si="2"/>
        <v>0</v>
      </c>
      <c r="K43" s="1">
        <f t="shared" si="3"/>
        <v>0</v>
      </c>
    </row>
    <row r="44" spans="1:11" x14ac:dyDescent="0.25">
      <c r="A44" s="18">
        <v>534</v>
      </c>
      <c r="B44" s="18" t="s">
        <v>32</v>
      </c>
      <c r="C44" s="18" t="s">
        <v>81</v>
      </c>
      <c r="D44" s="4" t="str">
        <f>IFERROR(VLOOKUP(A44,'eschools 16'!$A$2:$G$25,7,FALSE),"NO")</f>
        <v>NO</v>
      </c>
      <c r="E44" s="1">
        <f>VLOOKUP(A44,'Data Cal FY17'!$AF$4:$AO$383,10,FALSE)</f>
        <v>0</v>
      </c>
      <c r="F44" s="1">
        <f>VLOOKUP(A44,'Data Cal FY17'!$AF$4:$AP$383,11,FALSE)</f>
        <v>0</v>
      </c>
      <c r="G44" s="1">
        <f>VLOOKUP(A44,'Data Cal FY17'!$AF$4:$AQ$383,12,FALSE)</f>
        <v>0</v>
      </c>
      <c r="H44" s="1">
        <f t="shared" si="0"/>
        <v>0</v>
      </c>
      <c r="I44" s="1">
        <f t="shared" si="1"/>
        <v>0</v>
      </c>
      <c r="J44" s="1">
        <f t="shared" si="2"/>
        <v>0</v>
      </c>
      <c r="K44" s="1">
        <f t="shared" si="3"/>
        <v>0</v>
      </c>
    </row>
    <row r="45" spans="1:11" x14ac:dyDescent="0.25">
      <c r="A45" s="18">
        <v>541</v>
      </c>
      <c r="B45" s="18" t="s">
        <v>32</v>
      </c>
      <c r="C45" s="18" t="s">
        <v>82</v>
      </c>
      <c r="D45" s="4" t="str">
        <f>IFERROR(VLOOKUP(A45,'eschools 16'!$A$2:$G$25,7,FALSE),"NO")</f>
        <v>NO</v>
      </c>
      <c r="E45" s="1">
        <f>VLOOKUP(A45,'Data Cal FY17'!$AF$4:$AO$383,10,FALSE)</f>
        <v>0</v>
      </c>
      <c r="F45" s="1">
        <f>VLOOKUP(A45,'Data Cal FY17'!$AF$4:$AP$383,11,FALSE)</f>
        <v>0</v>
      </c>
      <c r="G45" s="1">
        <f>VLOOKUP(A45,'Data Cal FY17'!$AF$4:$AQ$383,12,FALSE)</f>
        <v>0</v>
      </c>
      <c r="H45" s="1">
        <f t="shared" si="0"/>
        <v>0</v>
      </c>
      <c r="I45" s="1">
        <f t="shared" si="1"/>
        <v>0</v>
      </c>
      <c r="J45" s="1">
        <f t="shared" si="2"/>
        <v>0</v>
      </c>
      <c r="K45" s="1">
        <f t="shared" si="3"/>
        <v>0</v>
      </c>
    </row>
    <row r="46" spans="1:11" x14ac:dyDescent="0.25">
      <c r="A46" s="18">
        <v>543</v>
      </c>
      <c r="B46" s="18" t="s">
        <v>32</v>
      </c>
      <c r="C46" s="18" t="s">
        <v>83</v>
      </c>
      <c r="D46" s="4" t="str">
        <f>IFERROR(VLOOKUP(A46,'eschools 16'!$A$2:$G$25,7,FALSE),"NO")</f>
        <v>NO</v>
      </c>
      <c r="E46" s="1">
        <f>VLOOKUP(A46,'Data Cal FY17'!$AF$4:$AO$383,10,FALSE)</f>
        <v>0</v>
      </c>
      <c r="F46" s="1">
        <f>VLOOKUP(A46,'Data Cal FY17'!$AF$4:$AP$383,11,FALSE)</f>
        <v>0</v>
      </c>
      <c r="G46" s="1">
        <f>VLOOKUP(A46,'Data Cal FY17'!$AF$4:$AQ$383,12,FALSE)</f>
        <v>0</v>
      </c>
      <c r="H46" s="1">
        <f t="shared" si="0"/>
        <v>0</v>
      </c>
      <c r="I46" s="1">
        <f t="shared" si="1"/>
        <v>0</v>
      </c>
      <c r="J46" s="1">
        <f t="shared" si="2"/>
        <v>0</v>
      </c>
      <c r="K46" s="1">
        <f t="shared" si="3"/>
        <v>0</v>
      </c>
    </row>
    <row r="47" spans="1:11" x14ac:dyDescent="0.25">
      <c r="A47" s="18">
        <v>546</v>
      </c>
      <c r="B47" s="18" t="s">
        <v>22</v>
      </c>
      <c r="C47" s="18" t="s">
        <v>84</v>
      </c>
      <c r="D47" s="4" t="str">
        <f>IFERROR(VLOOKUP(A47,'eschools 16'!$A$2:$G$25,7,FALSE),"NO")</f>
        <v>NO</v>
      </c>
      <c r="E47" s="1">
        <f>VLOOKUP(A47,'Data Cal FY17'!$AF$4:$AO$383,10,FALSE)</f>
        <v>0</v>
      </c>
      <c r="F47" s="1">
        <f>VLOOKUP(A47,'Data Cal FY17'!$AF$4:$AP$383,11,FALSE)</f>
        <v>0</v>
      </c>
      <c r="G47" s="1">
        <f>VLOOKUP(A47,'Data Cal FY17'!$AF$4:$AQ$383,12,FALSE)</f>
        <v>0</v>
      </c>
      <c r="H47" s="1">
        <f t="shared" si="0"/>
        <v>0</v>
      </c>
      <c r="I47" s="1">
        <f t="shared" si="1"/>
        <v>0</v>
      </c>
      <c r="J47" s="1">
        <f t="shared" si="2"/>
        <v>0</v>
      </c>
      <c r="K47" s="1">
        <f t="shared" si="3"/>
        <v>0</v>
      </c>
    </row>
    <row r="48" spans="1:11" x14ac:dyDescent="0.25">
      <c r="A48" s="18">
        <v>553</v>
      </c>
      <c r="B48" s="18" t="s">
        <v>33</v>
      </c>
      <c r="C48" s="18" t="s">
        <v>85</v>
      </c>
      <c r="D48" s="4" t="str">
        <f>IFERROR(VLOOKUP(A48,'eschools 16'!$A$2:$G$25,7,FALSE),"NO")</f>
        <v>NO</v>
      </c>
      <c r="E48" s="1">
        <f>VLOOKUP(A48,'Data Cal FY17'!$AF$4:$AO$383,10,FALSE)</f>
        <v>28.85</v>
      </c>
      <c r="F48" s="1">
        <f>VLOOKUP(A48,'Data Cal FY17'!$AF$4:$AP$383,11,FALSE)</f>
        <v>100.37</v>
      </c>
      <c r="G48" s="1">
        <f>VLOOKUP(A48,'Data Cal FY17'!$AF$4:$AQ$383,12,FALSE)</f>
        <v>71.539999999999992</v>
      </c>
      <c r="H48" s="1">
        <f t="shared" si="0"/>
        <v>43707.75</v>
      </c>
      <c r="I48" s="1">
        <f t="shared" si="1"/>
        <v>114020.32</v>
      </c>
      <c r="J48" s="1">
        <f t="shared" si="2"/>
        <v>54227.319999999992</v>
      </c>
      <c r="K48" s="1">
        <f t="shared" si="3"/>
        <v>211955.39</v>
      </c>
    </row>
    <row r="49" spans="1:11" x14ac:dyDescent="0.25">
      <c r="A49" s="18">
        <v>556</v>
      </c>
      <c r="B49" s="18" t="s">
        <v>33</v>
      </c>
      <c r="C49" s="18" t="s">
        <v>86</v>
      </c>
      <c r="D49" s="4" t="str">
        <f>IFERROR(VLOOKUP(A49,'eschools 16'!$A$2:$G$25,7,FALSE),"NO")</f>
        <v>NO</v>
      </c>
      <c r="E49" s="1">
        <f>VLOOKUP(A49,'Data Cal FY17'!$AF$4:$AO$383,10,FALSE)</f>
        <v>0</v>
      </c>
      <c r="F49" s="1">
        <f>VLOOKUP(A49,'Data Cal FY17'!$AF$4:$AP$383,11,FALSE)</f>
        <v>0</v>
      </c>
      <c r="G49" s="1">
        <f>VLOOKUP(A49,'Data Cal FY17'!$AF$4:$AQ$383,12,FALSE)</f>
        <v>0</v>
      </c>
      <c r="H49" s="1">
        <f t="shared" si="0"/>
        <v>0</v>
      </c>
      <c r="I49" s="1">
        <f t="shared" si="1"/>
        <v>0</v>
      </c>
      <c r="J49" s="1">
        <f t="shared" si="2"/>
        <v>0</v>
      </c>
      <c r="K49" s="1">
        <f t="shared" si="3"/>
        <v>0</v>
      </c>
    </row>
    <row r="50" spans="1:11" x14ac:dyDescent="0.25">
      <c r="A50" s="18">
        <v>557</v>
      </c>
      <c r="B50" s="18" t="s">
        <v>33</v>
      </c>
      <c r="C50" s="18" t="s">
        <v>87</v>
      </c>
      <c r="D50" s="4" t="str">
        <f>IFERROR(VLOOKUP(A50,'eschools 16'!$A$2:$G$25,7,FALSE),"NO")</f>
        <v>NO</v>
      </c>
      <c r="E50" s="1">
        <f>VLOOKUP(A50,'Data Cal FY17'!$AF$4:$AO$383,10,FALSE)</f>
        <v>4.0199999999999996</v>
      </c>
      <c r="F50" s="1">
        <f>VLOOKUP(A50,'Data Cal FY17'!$AF$4:$AP$383,11,FALSE)</f>
        <v>10.23</v>
      </c>
      <c r="G50" s="1">
        <f>VLOOKUP(A50,'Data Cal FY17'!$AF$4:$AQ$383,12,FALSE)</f>
        <v>1.26</v>
      </c>
      <c r="H50" s="1">
        <f t="shared" si="0"/>
        <v>6090.2999999999993</v>
      </c>
      <c r="I50" s="1">
        <f t="shared" si="1"/>
        <v>11621.28</v>
      </c>
      <c r="J50" s="1">
        <f t="shared" si="2"/>
        <v>955.08</v>
      </c>
      <c r="K50" s="1">
        <f t="shared" si="3"/>
        <v>18666.660000000003</v>
      </c>
    </row>
    <row r="51" spans="1:11" x14ac:dyDescent="0.25">
      <c r="A51" s="18">
        <v>558</v>
      </c>
      <c r="B51" s="18" t="s">
        <v>33</v>
      </c>
      <c r="C51" s="18" t="s">
        <v>88</v>
      </c>
      <c r="D51" s="4" t="str">
        <f>IFERROR(VLOOKUP(A51,'eschools 16'!$A$2:$G$25,7,FALSE),"NO")</f>
        <v>NO</v>
      </c>
      <c r="E51" s="1">
        <f>VLOOKUP(A51,'Data Cal FY17'!$AF$4:$AO$383,10,FALSE)</f>
        <v>56.03</v>
      </c>
      <c r="F51" s="1">
        <f>VLOOKUP(A51,'Data Cal FY17'!$AF$4:$AP$383,11,FALSE)</f>
        <v>61.960000000000008</v>
      </c>
      <c r="G51" s="1">
        <f>VLOOKUP(A51,'Data Cal FY17'!$AF$4:$AQ$383,12,FALSE)</f>
        <v>20.07</v>
      </c>
      <c r="H51" s="1">
        <f t="shared" si="0"/>
        <v>84885.45</v>
      </c>
      <c r="I51" s="1">
        <f t="shared" si="1"/>
        <v>70386.560000000012</v>
      </c>
      <c r="J51" s="1">
        <f t="shared" si="2"/>
        <v>15213.06</v>
      </c>
      <c r="K51" s="1">
        <f t="shared" si="3"/>
        <v>170485.07</v>
      </c>
    </row>
    <row r="52" spans="1:11" x14ac:dyDescent="0.25">
      <c r="A52" s="18">
        <v>559</v>
      </c>
      <c r="B52" s="18" t="s">
        <v>28</v>
      </c>
      <c r="C52" s="18" t="s">
        <v>89</v>
      </c>
      <c r="D52" s="4" t="str">
        <f>IFERROR(VLOOKUP(A52,'eschools 16'!$A$2:$G$25,7,FALSE),"NO")</f>
        <v>NO</v>
      </c>
      <c r="E52" s="1">
        <f>VLOOKUP(A52,'Data Cal FY17'!$AF$4:$AO$383,10,FALSE)</f>
        <v>0</v>
      </c>
      <c r="F52" s="1">
        <f>VLOOKUP(A52,'Data Cal FY17'!$AF$4:$AP$383,11,FALSE)</f>
        <v>0</v>
      </c>
      <c r="G52" s="1">
        <f>VLOOKUP(A52,'Data Cal FY17'!$AF$4:$AQ$383,12,FALSE)</f>
        <v>0</v>
      </c>
      <c r="H52" s="1">
        <f t="shared" si="0"/>
        <v>0</v>
      </c>
      <c r="I52" s="1">
        <f t="shared" si="1"/>
        <v>0</v>
      </c>
      <c r="J52" s="1">
        <f t="shared" si="2"/>
        <v>0</v>
      </c>
      <c r="K52" s="1">
        <f t="shared" si="3"/>
        <v>0</v>
      </c>
    </row>
    <row r="53" spans="1:11" x14ac:dyDescent="0.25">
      <c r="A53" s="18">
        <v>560</v>
      </c>
      <c r="B53" s="18" t="s">
        <v>32</v>
      </c>
      <c r="C53" s="18" t="s">
        <v>90</v>
      </c>
      <c r="D53" s="4" t="str">
        <f>IFERROR(VLOOKUP(A53,'eschools 16'!$A$2:$G$25,7,FALSE),"NO")</f>
        <v>NO</v>
      </c>
      <c r="E53" s="1">
        <f>VLOOKUP(A53,'Data Cal FY17'!$AF$4:$AO$383,10,FALSE)</f>
        <v>0</v>
      </c>
      <c r="F53" s="1">
        <f>VLOOKUP(A53,'Data Cal FY17'!$AF$4:$AP$383,11,FALSE)</f>
        <v>0</v>
      </c>
      <c r="G53" s="1">
        <f>VLOOKUP(A53,'Data Cal FY17'!$AF$4:$AQ$383,12,FALSE)</f>
        <v>0</v>
      </c>
      <c r="H53" s="1">
        <f t="shared" si="0"/>
        <v>0</v>
      </c>
      <c r="I53" s="1">
        <f t="shared" si="1"/>
        <v>0</v>
      </c>
      <c r="J53" s="1">
        <f t="shared" si="2"/>
        <v>0</v>
      </c>
      <c r="K53" s="1">
        <f t="shared" si="3"/>
        <v>0</v>
      </c>
    </row>
    <row r="54" spans="1:11" x14ac:dyDescent="0.25">
      <c r="A54" s="18">
        <v>564</v>
      </c>
      <c r="B54" s="18" t="s">
        <v>32</v>
      </c>
      <c r="C54" s="18" t="s">
        <v>91</v>
      </c>
      <c r="D54" s="4" t="str">
        <f>IFERROR(VLOOKUP(A54,'eschools 16'!$A$2:$G$25,7,FALSE),"NO")</f>
        <v>NO</v>
      </c>
      <c r="E54" s="1">
        <f>VLOOKUP(A54,'Data Cal FY17'!$AF$4:$AO$383,10,FALSE)</f>
        <v>0</v>
      </c>
      <c r="F54" s="1">
        <f>VLOOKUP(A54,'Data Cal FY17'!$AF$4:$AP$383,11,FALSE)</f>
        <v>0</v>
      </c>
      <c r="G54" s="1">
        <f>VLOOKUP(A54,'Data Cal FY17'!$AF$4:$AQ$383,12,FALSE)</f>
        <v>0</v>
      </c>
      <c r="H54" s="1">
        <f t="shared" si="0"/>
        <v>0</v>
      </c>
      <c r="I54" s="1">
        <f t="shared" si="1"/>
        <v>0</v>
      </c>
      <c r="J54" s="1">
        <f t="shared" si="2"/>
        <v>0</v>
      </c>
      <c r="K54" s="1">
        <f t="shared" si="3"/>
        <v>0</v>
      </c>
    </row>
    <row r="55" spans="1:11" x14ac:dyDescent="0.25">
      <c r="A55" s="18">
        <v>575</v>
      </c>
      <c r="B55" s="18" t="s">
        <v>32</v>
      </c>
      <c r="C55" s="18" t="s">
        <v>92</v>
      </c>
      <c r="D55" s="4" t="str">
        <f>IFERROR(VLOOKUP(A55,'eschools 16'!$A$2:$G$25,7,FALSE),"NO")</f>
        <v>NO</v>
      </c>
      <c r="E55" s="1">
        <f>VLOOKUP(A55,'Data Cal FY17'!$AF$4:$AO$383,10,FALSE)</f>
        <v>0</v>
      </c>
      <c r="F55" s="1">
        <f>VLOOKUP(A55,'Data Cal FY17'!$AF$4:$AP$383,11,FALSE)</f>
        <v>23.4</v>
      </c>
      <c r="G55" s="1">
        <f>VLOOKUP(A55,'Data Cal FY17'!$AF$4:$AQ$383,12,FALSE)</f>
        <v>0</v>
      </c>
      <c r="H55" s="1">
        <f t="shared" si="0"/>
        <v>0</v>
      </c>
      <c r="I55" s="1">
        <f t="shared" si="1"/>
        <v>26582.399999999998</v>
      </c>
      <c r="J55" s="1">
        <f t="shared" si="2"/>
        <v>0</v>
      </c>
      <c r="K55" s="1">
        <f t="shared" si="3"/>
        <v>26582.399999999998</v>
      </c>
    </row>
    <row r="56" spans="1:11" x14ac:dyDescent="0.25">
      <c r="A56" s="18">
        <v>576</v>
      </c>
      <c r="B56" s="18" t="s">
        <v>28</v>
      </c>
      <c r="C56" s="18" t="s">
        <v>93</v>
      </c>
      <c r="D56" s="4" t="str">
        <f>IFERROR(VLOOKUP(A56,'eschools 16'!$A$2:$G$25,7,FALSE),"NO")</f>
        <v>NO</v>
      </c>
      <c r="E56" s="1">
        <f>VLOOKUP(A56,'Data Cal FY17'!$AF$4:$AO$383,10,FALSE)</f>
        <v>0</v>
      </c>
      <c r="F56" s="1">
        <f>VLOOKUP(A56,'Data Cal FY17'!$AF$4:$AP$383,11,FALSE)</f>
        <v>0</v>
      </c>
      <c r="G56" s="1">
        <f>VLOOKUP(A56,'Data Cal FY17'!$AF$4:$AQ$383,12,FALSE)</f>
        <v>0</v>
      </c>
      <c r="H56" s="1">
        <f t="shared" si="0"/>
        <v>0</v>
      </c>
      <c r="I56" s="1">
        <f t="shared" si="1"/>
        <v>0</v>
      </c>
      <c r="J56" s="1">
        <f t="shared" si="2"/>
        <v>0</v>
      </c>
      <c r="K56" s="1">
        <f t="shared" si="3"/>
        <v>0</v>
      </c>
    </row>
    <row r="57" spans="1:11" x14ac:dyDescent="0.25">
      <c r="A57" s="18">
        <v>577</v>
      </c>
      <c r="B57" s="18" t="s">
        <v>26</v>
      </c>
      <c r="C57" s="18" t="s">
        <v>94</v>
      </c>
      <c r="D57" s="4" t="str">
        <f>IFERROR(VLOOKUP(A57,'eschools 16'!$A$2:$G$25,7,FALSE),"NO")</f>
        <v>NO</v>
      </c>
      <c r="E57" s="1">
        <f>VLOOKUP(A57,'Data Cal FY17'!$AF$4:$AO$383,10,FALSE)</f>
        <v>0</v>
      </c>
      <c r="F57" s="1">
        <f>VLOOKUP(A57,'Data Cal FY17'!$AF$4:$AP$383,11,FALSE)</f>
        <v>0</v>
      </c>
      <c r="G57" s="1">
        <f>VLOOKUP(A57,'Data Cal FY17'!$AF$4:$AQ$383,12,FALSE)</f>
        <v>0</v>
      </c>
      <c r="H57" s="1">
        <f t="shared" si="0"/>
        <v>0</v>
      </c>
      <c r="I57" s="1">
        <f t="shared" si="1"/>
        <v>0</v>
      </c>
      <c r="J57" s="1">
        <f t="shared" si="2"/>
        <v>0</v>
      </c>
      <c r="K57" s="1">
        <f t="shared" si="3"/>
        <v>0</v>
      </c>
    </row>
    <row r="58" spans="1:11" x14ac:dyDescent="0.25">
      <c r="A58" s="18">
        <v>598</v>
      </c>
      <c r="B58" s="18" t="s">
        <v>95</v>
      </c>
      <c r="C58" s="18" t="s">
        <v>96</v>
      </c>
      <c r="D58" s="4" t="str">
        <f>IFERROR(VLOOKUP(A58,'eschools 16'!$A$2:$G$25,7,FALSE),"NO")</f>
        <v>NO</v>
      </c>
      <c r="E58" s="1">
        <f>VLOOKUP(A58,'Data Cal FY17'!$AF$4:$AO$383,10,FALSE)</f>
        <v>0</v>
      </c>
      <c r="F58" s="1">
        <f>VLOOKUP(A58,'Data Cal FY17'!$AF$4:$AP$383,11,FALSE)</f>
        <v>0</v>
      </c>
      <c r="G58" s="1">
        <f>VLOOKUP(A58,'Data Cal FY17'!$AF$4:$AQ$383,12,FALSE)</f>
        <v>0</v>
      </c>
      <c r="H58" s="1">
        <f t="shared" si="0"/>
        <v>0</v>
      </c>
      <c r="I58" s="1">
        <f t="shared" si="1"/>
        <v>0</v>
      </c>
      <c r="J58" s="1">
        <f t="shared" si="2"/>
        <v>0</v>
      </c>
      <c r="K58" s="1">
        <f t="shared" si="3"/>
        <v>0</v>
      </c>
    </row>
    <row r="59" spans="1:11" x14ac:dyDescent="0.25">
      <c r="A59" s="18">
        <v>608</v>
      </c>
      <c r="B59" s="18" t="s">
        <v>28</v>
      </c>
      <c r="C59" s="18" t="s">
        <v>97</v>
      </c>
      <c r="D59" s="4" t="str">
        <f>IFERROR(VLOOKUP(A59,'eschools 16'!$A$2:$G$25,7,FALSE),"NO")</f>
        <v>NO</v>
      </c>
      <c r="E59" s="1">
        <f>VLOOKUP(A59,'Data Cal FY17'!$AF$4:$AO$383,10,FALSE)</f>
        <v>0</v>
      </c>
      <c r="F59" s="1">
        <f>VLOOKUP(A59,'Data Cal FY17'!$AF$4:$AP$383,11,FALSE)</f>
        <v>0</v>
      </c>
      <c r="G59" s="1">
        <f>VLOOKUP(A59,'Data Cal FY17'!$AF$4:$AQ$383,12,FALSE)</f>
        <v>0</v>
      </c>
      <c r="H59" s="1">
        <f t="shared" si="0"/>
        <v>0</v>
      </c>
      <c r="I59" s="1">
        <f t="shared" si="1"/>
        <v>0</v>
      </c>
      <c r="J59" s="1">
        <f t="shared" si="2"/>
        <v>0</v>
      </c>
      <c r="K59" s="1">
        <f t="shared" si="3"/>
        <v>0</v>
      </c>
    </row>
    <row r="60" spans="1:11" x14ac:dyDescent="0.25">
      <c r="A60" s="18">
        <v>609</v>
      </c>
      <c r="B60" s="18" t="s">
        <v>49</v>
      </c>
      <c r="C60" s="18" t="s">
        <v>98</v>
      </c>
      <c r="D60" s="4" t="str">
        <f>IFERROR(VLOOKUP(A60,'eschools 16'!$A$2:$G$25,7,FALSE),"NO")</f>
        <v>NO</v>
      </c>
      <c r="E60" s="1">
        <f>VLOOKUP(A60,'Data Cal FY17'!$AF$4:$AO$383,10,FALSE)</f>
        <v>0</v>
      </c>
      <c r="F60" s="1">
        <f>VLOOKUP(A60,'Data Cal FY17'!$AF$4:$AP$383,11,FALSE)</f>
        <v>2</v>
      </c>
      <c r="G60" s="1">
        <f>VLOOKUP(A60,'Data Cal FY17'!$AF$4:$AQ$383,12,FALSE)</f>
        <v>0</v>
      </c>
      <c r="H60" s="1">
        <f t="shared" si="0"/>
        <v>0</v>
      </c>
      <c r="I60" s="1">
        <f t="shared" si="1"/>
        <v>2272</v>
      </c>
      <c r="J60" s="1">
        <f t="shared" si="2"/>
        <v>0</v>
      </c>
      <c r="K60" s="1">
        <f t="shared" si="3"/>
        <v>2272</v>
      </c>
    </row>
    <row r="61" spans="1:11" x14ac:dyDescent="0.25">
      <c r="A61" s="18">
        <v>610</v>
      </c>
      <c r="B61" s="18" t="s">
        <v>33</v>
      </c>
      <c r="C61" s="18" t="s">
        <v>99</v>
      </c>
      <c r="D61" s="4" t="str">
        <f>IFERROR(VLOOKUP(A61,'eschools 16'!$A$2:$G$25,7,FALSE),"NO")</f>
        <v>NO</v>
      </c>
      <c r="E61" s="1">
        <f>VLOOKUP(A61,'Data Cal FY17'!$AF$4:$AO$383,10,FALSE)</f>
        <v>0</v>
      </c>
      <c r="F61" s="1">
        <f>VLOOKUP(A61,'Data Cal FY17'!$AF$4:$AP$383,11,FALSE)</f>
        <v>0</v>
      </c>
      <c r="G61" s="1">
        <f>VLOOKUP(A61,'Data Cal FY17'!$AF$4:$AQ$383,12,FALSE)</f>
        <v>0</v>
      </c>
      <c r="H61" s="1">
        <f t="shared" si="0"/>
        <v>0</v>
      </c>
      <c r="I61" s="1">
        <f t="shared" si="1"/>
        <v>0</v>
      </c>
      <c r="J61" s="1">
        <f t="shared" si="2"/>
        <v>0</v>
      </c>
      <c r="K61" s="1">
        <f t="shared" si="3"/>
        <v>0</v>
      </c>
    </row>
    <row r="62" spans="1:11" x14ac:dyDescent="0.25">
      <c r="A62" s="18">
        <v>613</v>
      </c>
      <c r="B62" s="18" t="s">
        <v>41</v>
      </c>
      <c r="C62" s="18" t="s">
        <v>100</v>
      </c>
      <c r="D62" s="4" t="str">
        <f>IFERROR(VLOOKUP(A62,'eschools 16'!$A$2:$G$25,7,FALSE),"NO")</f>
        <v>NO</v>
      </c>
      <c r="E62" s="1">
        <f>VLOOKUP(A62,'Data Cal FY17'!$AF$4:$AO$383,10,FALSE)</f>
        <v>0</v>
      </c>
      <c r="F62" s="1">
        <f>VLOOKUP(A62,'Data Cal FY17'!$AF$4:$AP$383,11,FALSE)</f>
        <v>0</v>
      </c>
      <c r="G62" s="1">
        <f>VLOOKUP(A62,'Data Cal FY17'!$AF$4:$AQ$383,12,FALSE)</f>
        <v>0</v>
      </c>
      <c r="H62" s="1">
        <f t="shared" si="0"/>
        <v>0</v>
      </c>
      <c r="I62" s="1">
        <f t="shared" si="1"/>
        <v>0</v>
      </c>
      <c r="J62" s="1">
        <f t="shared" si="2"/>
        <v>0</v>
      </c>
      <c r="K62" s="1">
        <f t="shared" si="3"/>
        <v>0</v>
      </c>
    </row>
    <row r="63" spans="1:11" x14ac:dyDescent="0.25">
      <c r="A63" s="18">
        <v>614</v>
      </c>
      <c r="B63" s="18" t="s">
        <v>33</v>
      </c>
      <c r="C63" s="18" t="s">
        <v>101</v>
      </c>
      <c r="D63" s="4" t="str">
        <f>IFERROR(VLOOKUP(A63,'eschools 16'!$A$2:$G$25,7,FALSE),"NO")</f>
        <v>NO</v>
      </c>
      <c r="E63" s="1">
        <f>VLOOKUP(A63,'Data Cal FY17'!$AF$4:$AO$383,10,FALSE)</f>
        <v>0</v>
      </c>
      <c r="F63" s="1">
        <f>VLOOKUP(A63,'Data Cal FY17'!$AF$4:$AP$383,11,FALSE)</f>
        <v>0</v>
      </c>
      <c r="G63" s="1">
        <f>VLOOKUP(A63,'Data Cal FY17'!$AF$4:$AQ$383,12,FALSE)</f>
        <v>0</v>
      </c>
      <c r="H63" s="1">
        <f t="shared" si="0"/>
        <v>0</v>
      </c>
      <c r="I63" s="1">
        <f t="shared" si="1"/>
        <v>0</v>
      </c>
      <c r="J63" s="1">
        <f t="shared" si="2"/>
        <v>0</v>
      </c>
      <c r="K63" s="1">
        <f t="shared" si="3"/>
        <v>0</v>
      </c>
    </row>
    <row r="64" spans="1:11" x14ac:dyDescent="0.25">
      <c r="A64" s="18">
        <v>616</v>
      </c>
      <c r="B64" s="18" t="s">
        <v>55</v>
      </c>
      <c r="C64" s="18" t="s">
        <v>102</v>
      </c>
      <c r="D64" s="4" t="str">
        <f>IFERROR(VLOOKUP(A64,'eschools 16'!$A$2:$G$25,7,FALSE),"NO")</f>
        <v>NO</v>
      </c>
      <c r="E64" s="1">
        <f>VLOOKUP(A64,'Data Cal FY17'!$AF$4:$AO$383,10,FALSE)</f>
        <v>0</v>
      </c>
      <c r="F64" s="1">
        <f>VLOOKUP(A64,'Data Cal FY17'!$AF$4:$AP$383,11,FALSE)</f>
        <v>0</v>
      </c>
      <c r="G64" s="1">
        <f>VLOOKUP(A64,'Data Cal FY17'!$AF$4:$AQ$383,12,FALSE)</f>
        <v>0</v>
      </c>
      <c r="H64" s="1">
        <f t="shared" si="0"/>
        <v>0</v>
      </c>
      <c r="I64" s="1">
        <f t="shared" si="1"/>
        <v>0</v>
      </c>
      <c r="J64" s="1">
        <f t="shared" si="2"/>
        <v>0</v>
      </c>
      <c r="K64" s="1">
        <f t="shared" si="3"/>
        <v>0</v>
      </c>
    </row>
    <row r="65" spans="1:11" x14ac:dyDescent="0.25">
      <c r="A65" s="18">
        <v>621</v>
      </c>
      <c r="B65" s="18" t="s">
        <v>26</v>
      </c>
      <c r="C65" s="18" t="s">
        <v>103</v>
      </c>
      <c r="D65" s="4" t="str">
        <f>IFERROR(VLOOKUP(A65,'eschools 16'!$A$2:$G$25,7,FALSE),"NO")</f>
        <v>NO</v>
      </c>
      <c r="E65" s="1">
        <f>VLOOKUP(A65,'Data Cal FY17'!$AF$4:$AO$383,10,FALSE)</f>
        <v>0</v>
      </c>
      <c r="F65" s="1">
        <f>VLOOKUP(A65,'Data Cal FY17'!$AF$4:$AP$383,11,FALSE)</f>
        <v>0</v>
      </c>
      <c r="G65" s="1">
        <f>VLOOKUP(A65,'Data Cal FY17'!$AF$4:$AQ$383,12,FALSE)</f>
        <v>0</v>
      </c>
      <c r="H65" s="1">
        <f t="shared" si="0"/>
        <v>0</v>
      </c>
      <c r="I65" s="1">
        <f t="shared" si="1"/>
        <v>0</v>
      </c>
      <c r="J65" s="1">
        <f t="shared" si="2"/>
        <v>0</v>
      </c>
      <c r="K65" s="1">
        <f t="shared" si="3"/>
        <v>0</v>
      </c>
    </row>
    <row r="66" spans="1:11" x14ac:dyDescent="0.25">
      <c r="A66" s="18">
        <v>623</v>
      </c>
      <c r="B66" s="18" t="s">
        <v>52</v>
      </c>
      <c r="C66" s="18" t="s">
        <v>104</v>
      </c>
      <c r="D66" s="4" t="str">
        <f>IFERROR(VLOOKUP(A66,'eschools 16'!$A$2:$G$25,7,FALSE),"NO")</f>
        <v>NO</v>
      </c>
      <c r="E66" s="1">
        <f>VLOOKUP(A66,'Data Cal FY17'!$AF$4:$AO$383,10,FALSE)</f>
        <v>0</v>
      </c>
      <c r="F66" s="1">
        <f>VLOOKUP(A66,'Data Cal FY17'!$AF$4:$AP$383,11,FALSE)</f>
        <v>0</v>
      </c>
      <c r="G66" s="1">
        <f>VLOOKUP(A66,'Data Cal FY17'!$AF$4:$AQ$383,12,FALSE)</f>
        <v>0</v>
      </c>
      <c r="H66" s="1">
        <f t="shared" si="0"/>
        <v>0</v>
      </c>
      <c r="I66" s="1">
        <f t="shared" si="1"/>
        <v>0</v>
      </c>
      <c r="J66" s="1">
        <f t="shared" si="2"/>
        <v>0</v>
      </c>
      <c r="K66" s="1">
        <f t="shared" si="3"/>
        <v>0</v>
      </c>
    </row>
    <row r="67" spans="1:11" x14ac:dyDescent="0.25">
      <c r="A67" s="18">
        <v>629</v>
      </c>
      <c r="B67" s="18" t="s">
        <v>105</v>
      </c>
      <c r="C67" s="18" t="s">
        <v>106</v>
      </c>
      <c r="D67" s="4" t="str">
        <f>IFERROR(VLOOKUP(A67,'eschools 16'!$A$2:$G$25,7,FALSE),"NO")</f>
        <v>NO</v>
      </c>
      <c r="E67" s="1">
        <f>VLOOKUP(A67,'Data Cal FY17'!$AF$4:$AO$383,10,FALSE)</f>
        <v>0</v>
      </c>
      <c r="F67" s="1">
        <f>VLOOKUP(A67,'Data Cal FY17'!$AF$4:$AP$383,11,FALSE)</f>
        <v>0</v>
      </c>
      <c r="G67" s="1">
        <f>VLOOKUP(A67,'Data Cal FY17'!$AF$4:$AQ$383,12,FALSE)</f>
        <v>0</v>
      </c>
      <c r="H67" s="1">
        <f t="shared" si="0"/>
        <v>0</v>
      </c>
      <c r="I67" s="1">
        <f t="shared" si="1"/>
        <v>0</v>
      </c>
      <c r="J67" s="1">
        <f t="shared" si="2"/>
        <v>0</v>
      </c>
      <c r="K67" s="1">
        <f t="shared" si="3"/>
        <v>0</v>
      </c>
    </row>
    <row r="68" spans="1:11" x14ac:dyDescent="0.25">
      <c r="A68" s="18">
        <v>633</v>
      </c>
      <c r="B68" s="18" t="s">
        <v>22</v>
      </c>
      <c r="C68" s="18" t="s">
        <v>107</v>
      </c>
      <c r="D68" s="4" t="str">
        <f>IFERROR(VLOOKUP(A68,'eschools 16'!$A$2:$G$25,7,FALSE),"NO")</f>
        <v>NO</v>
      </c>
      <c r="E68" s="1">
        <f>VLOOKUP(A68,'Data Cal FY17'!$AF$4:$AO$383,10,FALSE)</f>
        <v>0</v>
      </c>
      <c r="F68" s="1">
        <f>VLOOKUP(A68,'Data Cal FY17'!$AF$4:$AP$383,11,FALSE)</f>
        <v>0</v>
      </c>
      <c r="G68" s="1">
        <f>VLOOKUP(A68,'Data Cal FY17'!$AF$4:$AQ$383,12,FALSE)</f>
        <v>0</v>
      </c>
      <c r="H68" s="1">
        <f t="shared" si="0"/>
        <v>0</v>
      </c>
      <c r="I68" s="1">
        <f t="shared" si="1"/>
        <v>0</v>
      </c>
      <c r="J68" s="1">
        <f t="shared" si="2"/>
        <v>0</v>
      </c>
      <c r="K68" s="1">
        <f t="shared" si="3"/>
        <v>0</v>
      </c>
    </row>
    <row r="69" spans="1:11" x14ac:dyDescent="0.25">
      <c r="A69" s="18">
        <v>634</v>
      </c>
      <c r="B69" s="18" t="s">
        <v>108</v>
      </c>
      <c r="C69" s="18" t="s">
        <v>109</v>
      </c>
      <c r="D69" s="4" t="str">
        <f>IFERROR(VLOOKUP(A69,'eschools 16'!$A$2:$G$25,7,FALSE),"NO")</f>
        <v>NO</v>
      </c>
      <c r="E69" s="1">
        <f>VLOOKUP(A69,'Data Cal FY17'!$AF$4:$AO$383,10,FALSE)</f>
        <v>0</v>
      </c>
      <c r="F69" s="1">
        <f>VLOOKUP(A69,'Data Cal FY17'!$AF$4:$AP$383,11,FALSE)</f>
        <v>0</v>
      </c>
      <c r="G69" s="1">
        <f>VLOOKUP(A69,'Data Cal FY17'!$AF$4:$AQ$383,12,FALSE)</f>
        <v>0</v>
      </c>
      <c r="H69" s="1">
        <f t="shared" ref="H69:H132" si="4">IF(D69="YES",0,(E69*$F$2))</f>
        <v>0</v>
      </c>
      <c r="I69" s="1">
        <f t="shared" ref="I69:I132" si="5">IF(D69="YES",0,(F69*$G$2))</f>
        <v>0</v>
      </c>
      <c r="J69" s="1">
        <f t="shared" ref="J69:J132" si="6">IF(D69="YES",0,(G69*$H$2))</f>
        <v>0</v>
      </c>
      <c r="K69" s="1">
        <f t="shared" ref="K69:K132" si="7">SUM(H69:J69)</f>
        <v>0</v>
      </c>
    </row>
    <row r="70" spans="1:11" x14ac:dyDescent="0.25">
      <c r="A70" s="18">
        <v>640</v>
      </c>
      <c r="B70" s="18" t="s">
        <v>110</v>
      </c>
      <c r="C70" s="18" t="s">
        <v>111</v>
      </c>
      <c r="D70" s="4" t="str">
        <f>IFERROR(VLOOKUP(A70,'eschools 16'!$A$2:$G$25,7,FALSE),"NO")</f>
        <v>NO</v>
      </c>
      <c r="E70" s="1">
        <f>VLOOKUP(A70,'Data Cal FY17'!$AF$4:$AO$383,10,FALSE)</f>
        <v>0</v>
      </c>
      <c r="F70" s="1">
        <f>VLOOKUP(A70,'Data Cal FY17'!$AF$4:$AP$383,11,FALSE)</f>
        <v>0</v>
      </c>
      <c r="G70" s="1">
        <f>VLOOKUP(A70,'Data Cal FY17'!$AF$4:$AQ$383,12,FALSE)</f>
        <v>0</v>
      </c>
      <c r="H70" s="1">
        <f t="shared" si="4"/>
        <v>0</v>
      </c>
      <c r="I70" s="1">
        <f t="shared" si="5"/>
        <v>0</v>
      </c>
      <c r="J70" s="1">
        <f t="shared" si="6"/>
        <v>0</v>
      </c>
      <c r="K70" s="1">
        <f t="shared" si="7"/>
        <v>0</v>
      </c>
    </row>
    <row r="71" spans="1:11" x14ac:dyDescent="0.25">
      <c r="A71" s="18">
        <v>664</v>
      </c>
      <c r="B71" s="18" t="s">
        <v>33</v>
      </c>
      <c r="C71" s="18" t="s">
        <v>112</v>
      </c>
      <c r="D71" s="4" t="str">
        <f>IFERROR(VLOOKUP(A71,'eschools 16'!$A$2:$G$25,7,FALSE),"NO")</f>
        <v>NO</v>
      </c>
      <c r="E71" s="1">
        <f>VLOOKUP(A71,'Data Cal FY17'!$AF$4:$AO$383,10,FALSE)</f>
        <v>1.6099999999999999</v>
      </c>
      <c r="F71" s="1">
        <f>VLOOKUP(A71,'Data Cal FY17'!$AF$4:$AP$383,11,FALSE)</f>
        <v>3.81</v>
      </c>
      <c r="G71" s="1">
        <f>VLOOKUP(A71,'Data Cal FY17'!$AF$4:$AQ$383,12,FALSE)</f>
        <v>0</v>
      </c>
      <c r="H71" s="1">
        <f t="shared" si="4"/>
        <v>2439.1499999999996</v>
      </c>
      <c r="I71" s="1">
        <f t="shared" si="5"/>
        <v>4328.16</v>
      </c>
      <c r="J71" s="1">
        <f t="shared" si="6"/>
        <v>0</v>
      </c>
      <c r="K71" s="1">
        <f t="shared" si="7"/>
        <v>6767.3099999999995</v>
      </c>
    </row>
    <row r="72" spans="1:11" x14ac:dyDescent="0.25">
      <c r="A72" s="18">
        <v>677</v>
      </c>
      <c r="B72" s="18" t="s">
        <v>32</v>
      </c>
      <c r="C72" s="18" t="s">
        <v>113</v>
      </c>
      <c r="D72" s="4" t="str">
        <f>IFERROR(VLOOKUP(A72,'eschools 16'!$A$2:$G$25,7,FALSE),"NO")</f>
        <v>NO</v>
      </c>
      <c r="E72" s="1">
        <f>VLOOKUP(A72,'Data Cal FY17'!$AF$4:$AO$383,10,FALSE)</f>
        <v>0</v>
      </c>
      <c r="F72" s="1">
        <f>VLOOKUP(A72,'Data Cal FY17'!$AF$4:$AP$383,11,FALSE)</f>
        <v>0</v>
      </c>
      <c r="G72" s="1">
        <f>VLOOKUP(A72,'Data Cal FY17'!$AF$4:$AQ$383,12,FALSE)</f>
        <v>0</v>
      </c>
      <c r="H72" s="1">
        <f t="shared" si="4"/>
        <v>0</v>
      </c>
      <c r="I72" s="1">
        <f t="shared" si="5"/>
        <v>0</v>
      </c>
      <c r="J72" s="1">
        <f t="shared" si="6"/>
        <v>0</v>
      </c>
      <c r="K72" s="1">
        <f t="shared" si="7"/>
        <v>0</v>
      </c>
    </row>
    <row r="73" spans="1:11" x14ac:dyDescent="0.25">
      <c r="A73" s="18">
        <v>679</v>
      </c>
      <c r="B73" s="18" t="s">
        <v>33</v>
      </c>
      <c r="C73" s="18" t="s">
        <v>114</v>
      </c>
      <c r="D73" s="4" t="str">
        <f>IFERROR(VLOOKUP(A73,'eschools 16'!$A$2:$G$25,7,FALSE),"NO")</f>
        <v>NO</v>
      </c>
      <c r="E73" s="1">
        <f>VLOOKUP(A73,'Data Cal FY17'!$AF$4:$AO$383,10,FALSE)</f>
        <v>0</v>
      </c>
      <c r="F73" s="1">
        <f>VLOOKUP(A73,'Data Cal FY17'!$AF$4:$AP$383,11,FALSE)</f>
        <v>0</v>
      </c>
      <c r="G73" s="1">
        <f>VLOOKUP(A73,'Data Cal FY17'!$AF$4:$AQ$383,12,FALSE)</f>
        <v>0</v>
      </c>
      <c r="H73" s="1">
        <f t="shared" si="4"/>
        <v>0</v>
      </c>
      <c r="I73" s="1">
        <f t="shared" si="5"/>
        <v>0</v>
      </c>
      <c r="J73" s="1">
        <f t="shared" si="6"/>
        <v>0</v>
      </c>
      <c r="K73" s="1">
        <f t="shared" si="7"/>
        <v>0</v>
      </c>
    </row>
    <row r="74" spans="1:11" x14ac:dyDescent="0.25">
      <c r="A74" s="18">
        <v>725</v>
      </c>
      <c r="B74" s="18" t="s">
        <v>33</v>
      </c>
      <c r="C74" s="18" t="s">
        <v>115</v>
      </c>
      <c r="D74" s="4" t="str">
        <f>IFERROR(VLOOKUP(A74,'eschools 16'!$A$2:$G$25,7,FALSE),"NO")</f>
        <v>NO</v>
      </c>
      <c r="E74" s="1">
        <f>VLOOKUP(A74,'Data Cal FY17'!$AF$4:$AO$383,10,FALSE)</f>
        <v>56.71</v>
      </c>
      <c r="F74" s="1">
        <f>VLOOKUP(A74,'Data Cal FY17'!$AF$4:$AP$383,11,FALSE)</f>
        <v>161.01</v>
      </c>
      <c r="G74" s="1">
        <f>VLOOKUP(A74,'Data Cal FY17'!$AF$4:$AQ$383,12,FALSE)</f>
        <v>92.67</v>
      </c>
      <c r="H74" s="1">
        <f t="shared" si="4"/>
        <v>85915.65</v>
      </c>
      <c r="I74" s="1">
        <f t="shared" si="5"/>
        <v>182907.36</v>
      </c>
      <c r="J74" s="1">
        <f t="shared" si="6"/>
        <v>70243.86</v>
      </c>
      <c r="K74" s="1">
        <f t="shared" si="7"/>
        <v>339066.87</v>
      </c>
    </row>
    <row r="75" spans="1:11" x14ac:dyDescent="0.25">
      <c r="A75" s="18">
        <v>736</v>
      </c>
      <c r="B75" s="18" t="s">
        <v>32</v>
      </c>
      <c r="C75" s="18" t="s">
        <v>388</v>
      </c>
      <c r="D75" s="4" t="str">
        <f>IFERROR(VLOOKUP(A75,'eschools 16'!$A$2:$G$25,7,FALSE),"NO")</f>
        <v>NO</v>
      </c>
      <c r="E75" s="1">
        <f>VLOOKUP(A75,'Data Cal FY17'!$AF$4:$AO$383,10,FALSE)</f>
        <v>0</v>
      </c>
      <c r="F75" s="1">
        <f>VLOOKUP(A75,'Data Cal FY17'!$AF$4:$AP$383,11,FALSE)</f>
        <v>0</v>
      </c>
      <c r="G75" s="1">
        <f>VLOOKUP(A75,'Data Cal FY17'!$AF$4:$AQ$383,12,FALSE)</f>
        <v>0</v>
      </c>
      <c r="H75" s="1">
        <f t="shared" si="4"/>
        <v>0</v>
      </c>
      <c r="I75" s="1">
        <f t="shared" si="5"/>
        <v>0</v>
      </c>
      <c r="J75" s="1">
        <f t="shared" si="6"/>
        <v>0</v>
      </c>
      <c r="K75" s="1">
        <f t="shared" si="7"/>
        <v>0</v>
      </c>
    </row>
    <row r="76" spans="1:11" x14ac:dyDescent="0.25">
      <c r="A76" s="18">
        <v>738</v>
      </c>
      <c r="B76" s="18" t="s">
        <v>32</v>
      </c>
      <c r="C76" s="18" t="s">
        <v>389</v>
      </c>
      <c r="D76" s="4" t="str">
        <f>IFERROR(VLOOKUP(A76,'eschools 16'!$A$2:$G$25,7,FALSE),"NO")</f>
        <v>NO</v>
      </c>
      <c r="E76" s="1">
        <f>VLOOKUP(A76,'Data Cal FY17'!$AF$4:$AO$383,10,FALSE)</f>
        <v>0</v>
      </c>
      <c r="F76" s="1">
        <f>VLOOKUP(A76,'Data Cal FY17'!$AF$4:$AP$383,11,FALSE)</f>
        <v>0</v>
      </c>
      <c r="G76" s="1">
        <f>VLOOKUP(A76,'Data Cal FY17'!$AF$4:$AQ$383,12,FALSE)</f>
        <v>0</v>
      </c>
      <c r="H76" s="1">
        <f t="shared" si="4"/>
        <v>0</v>
      </c>
      <c r="I76" s="1">
        <f t="shared" si="5"/>
        <v>0</v>
      </c>
      <c r="J76" s="1">
        <f t="shared" si="6"/>
        <v>0</v>
      </c>
      <c r="K76" s="1">
        <f t="shared" si="7"/>
        <v>0</v>
      </c>
    </row>
    <row r="77" spans="1:11" x14ac:dyDescent="0.25">
      <c r="A77" s="18">
        <v>770</v>
      </c>
      <c r="B77" s="18" t="s">
        <v>22</v>
      </c>
      <c r="C77" s="18" t="s">
        <v>116</v>
      </c>
      <c r="D77" s="4" t="str">
        <f>IFERROR(VLOOKUP(A77,'eschools 16'!$A$2:$G$25,7,FALSE),"NO")</f>
        <v>NO</v>
      </c>
      <c r="E77" s="1">
        <f>VLOOKUP(A77,'Data Cal FY17'!$AF$4:$AO$383,10,FALSE)</f>
        <v>0</v>
      </c>
      <c r="F77" s="1">
        <f>VLOOKUP(A77,'Data Cal FY17'!$AF$4:$AP$383,11,FALSE)</f>
        <v>0</v>
      </c>
      <c r="G77" s="1">
        <f>VLOOKUP(A77,'Data Cal FY17'!$AF$4:$AQ$383,12,FALSE)</f>
        <v>0</v>
      </c>
      <c r="H77" s="1">
        <f t="shared" si="4"/>
        <v>0</v>
      </c>
      <c r="I77" s="1">
        <f t="shared" si="5"/>
        <v>0</v>
      </c>
      <c r="J77" s="1">
        <f t="shared" si="6"/>
        <v>0</v>
      </c>
      <c r="K77" s="1">
        <f t="shared" si="7"/>
        <v>0</v>
      </c>
    </row>
    <row r="78" spans="1:11" x14ac:dyDescent="0.25">
      <c r="A78" s="18">
        <v>779</v>
      </c>
      <c r="B78" s="18" t="s">
        <v>33</v>
      </c>
      <c r="C78" s="18" t="s">
        <v>117</v>
      </c>
      <c r="D78" s="4" t="str">
        <f>IFERROR(VLOOKUP(A78,'eschools 16'!$A$2:$G$25,7,FALSE),"NO")</f>
        <v>NO</v>
      </c>
      <c r="E78" s="1">
        <f>VLOOKUP(A78,'Data Cal FY17'!$AF$4:$AO$383,10,FALSE)</f>
        <v>20.990000000000002</v>
      </c>
      <c r="F78" s="1">
        <f>VLOOKUP(A78,'Data Cal FY17'!$AF$4:$AP$383,11,FALSE)</f>
        <v>30.4</v>
      </c>
      <c r="G78" s="1">
        <f>VLOOKUP(A78,'Data Cal FY17'!$AF$4:$AQ$383,12,FALSE)</f>
        <v>0</v>
      </c>
      <c r="H78" s="1">
        <f t="shared" si="4"/>
        <v>31799.850000000002</v>
      </c>
      <c r="I78" s="1">
        <f t="shared" si="5"/>
        <v>34534.400000000001</v>
      </c>
      <c r="J78" s="1">
        <f t="shared" si="6"/>
        <v>0</v>
      </c>
      <c r="K78" s="1">
        <f t="shared" si="7"/>
        <v>66334.25</v>
      </c>
    </row>
    <row r="79" spans="1:11" x14ac:dyDescent="0.25">
      <c r="A79" s="18">
        <v>780</v>
      </c>
      <c r="B79" s="18" t="s">
        <v>33</v>
      </c>
      <c r="C79" s="18" t="s">
        <v>118</v>
      </c>
      <c r="D79" s="4" t="str">
        <f>IFERROR(VLOOKUP(A79,'eschools 16'!$A$2:$G$25,7,FALSE),"NO")</f>
        <v>NO</v>
      </c>
      <c r="E79" s="1">
        <f>VLOOKUP(A79,'Data Cal FY17'!$AF$4:$AO$383,10,FALSE)</f>
        <v>8.61</v>
      </c>
      <c r="F79" s="1">
        <f>VLOOKUP(A79,'Data Cal FY17'!$AF$4:$AP$383,11,FALSE)</f>
        <v>56.23</v>
      </c>
      <c r="G79" s="1">
        <f>VLOOKUP(A79,'Data Cal FY17'!$AF$4:$AQ$383,12,FALSE)</f>
        <v>0</v>
      </c>
      <c r="H79" s="1">
        <f t="shared" si="4"/>
        <v>13044.15</v>
      </c>
      <c r="I79" s="1">
        <f t="shared" si="5"/>
        <v>63877.279999999999</v>
      </c>
      <c r="J79" s="1">
        <f t="shared" si="6"/>
        <v>0</v>
      </c>
      <c r="K79" s="1">
        <f t="shared" si="7"/>
        <v>76921.429999999993</v>
      </c>
    </row>
    <row r="80" spans="1:11" x14ac:dyDescent="0.25">
      <c r="A80" s="18">
        <v>781</v>
      </c>
      <c r="B80" s="18" t="s">
        <v>28</v>
      </c>
      <c r="C80" s="18" t="s">
        <v>119</v>
      </c>
      <c r="D80" s="4" t="str">
        <f>IFERROR(VLOOKUP(A80,'eschools 16'!$A$2:$G$25,7,FALSE),"NO")</f>
        <v>NO</v>
      </c>
      <c r="E80" s="1">
        <f>VLOOKUP(A80,'Data Cal FY17'!$AF$4:$AO$383,10,FALSE)</f>
        <v>0</v>
      </c>
      <c r="F80" s="1">
        <f>VLOOKUP(A80,'Data Cal FY17'!$AF$4:$AP$383,11,FALSE)</f>
        <v>0</v>
      </c>
      <c r="G80" s="1">
        <f>VLOOKUP(A80,'Data Cal FY17'!$AF$4:$AQ$383,12,FALSE)</f>
        <v>0</v>
      </c>
      <c r="H80" s="1">
        <f t="shared" si="4"/>
        <v>0</v>
      </c>
      <c r="I80" s="1">
        <f t="shared" si="5"/>
        <v>0</v>
      </c>
      <c r="J80" s="1">
        <f t="shared" si="6"/>
        <v>0</v>
      </c>
      <c r="K80" s="1">
        <f t="shared" si="7"/>
        <v>0</v>
      </c>
    </row>
    <row r="81" spans="1:11" x14ac:dyDescent="0.25">
      <c r="A81" s="18">
        <v>804</v>
      </c>
      <c r="B81" s="18" t="s">
        <v>28</v>
      </c>
      <c r="C81" s="18" t="s">
        <v>120</v>
      </c>
      <c r="D81" s="4" t="str">
        <f>IFERROR(VLOOKUP(A81,'eschools 16'!$A$2:$G$25,7,FALSE),"NO")</f>
        <v>NO</v>
      </c>
      <c r="E81" s="1">
        <f>VLOOKUP(A81,'Data Cal FY17'!$AF$4:$AO$383,10,FALSE)</f>
        <v>0</v>
      </c>
      <c r="F81" s="1">
        <f>VLOOKUP(A81,'Data Cal FY17'!$AF$4:$AP$383,11,FALSE)</f>
        <v>14.15</v>
      </c>
      <c r="G81" s="1">
        <f>VLOOKUP(A81,'Data Cal FY17'!$AF$4:$AQ$383,12,FALSE)</f>
        <v>0</v>
      </c>
      <c r="H81" s="1">
        <f t="shared" si="4"/>
        <v>0</v>
      </c>
      <c r="I81" s="1">
        <f t="shared" si="5"/>
        <v>16074.4</v>
      </c>
      <c r="J81" s="1">
        <f t="shared" si="6"/>
        <v>0</v>
      </c>
      <c r="K81" s="1">
        <f t="shared" si="7"/>
        <v>16074.4</v>
      </c>
    </row>
    <row r="82" spans="1:11" x14ac:dyDescent="0.25">
      <c r="A82" s="18">
        <v>808</v>
      </c>
      <c r="B82" s="18" t="s">
        <v>26</v>
      </c>
      <c r="C82" s="18" t="s">
        <v>121</v>
      </c>
      <c r="D82" s="4" t="str">
        <f>IFERROR(VLOOKUP(A82,'eschools 16'!$A$2:$G$25,7,FALSE),"NO")</f>
        <v>NO</v>
      </c>
      <c r="E82" s="1">
        <f>VLOOKUP(A82,'Data Cal FY17'!$AF$4:$AO$383,10,FALSE)</f>
        <v>0</v>
      </c>
      <c r="F82" s="1">
        <f>VLOOKUP(A82,'Data Cal FY17'!$AF$4:$AP$383,11,FALSE)</f>
        <v>14.99</v>
      </c>
      <c r="G82" s="1">
        <f>VLOOKUP(A82,'Data Cal FY17'!$AF$4:$AQ$383,12,FALSE)</f>
        <v>0</v>
      </c>
      <c r="H82" s="1">
        <f t="shared" si="4"/>
        <v>0</v>
      </c>
      <c r="I82" s="1">
        <f t="shared" si="5"/>
        <v>17028.64</v>
      </c>
      <c r="J82" s="1">
        <f t="shared" si="6"/>
        <v>0</v>
      </c>
      <c r="K82" s="1">
        <f t="shared" si="7"/>
        <v>17028.64</v>
      </c>
    </row>
    <row r="83" spans="1:11" x14ac:dyDescent="0.25">
      <c r="A83" s="18">
        <v>813</v>
      </c>
      <c r="B83" s="18" t="s">
        <v>26</v>
      </c>
      <c r="C83" s="18" t="s">
        <v>122</v>
      </c>
      <c r="D83" s="4" t="str">
        <f>IFERROR(VLOOKUP(A83,'eschools 16'!$A$2:$G$25,7,FALSE),"NO")</f>
        <v>NO</v>
      </c>
      <c r="E83" s="1">
        <f>VLOOKUP(A83,'Data Cal FY17'!$AF$4:$AO$383,10,FALSE)</f>
        <v>0</v>
      </c>
      <c r="F83" s="1">
        <f>VLOOKUP(A83,'Data Cal FY17'!$AF$4:$AP$383,11,FALSE)</f>
        <v>0</v>
      </c>
      <c r="G83" s="1">
        <f>VLOOKUP(A83,'Data Cal FY17'!$AF$4:$AQ$383,12,FALSE)</f>
        <v>0</v>
      </c>
      <c r="H83" s="1">
        <f t="shared" si="4"/>
        <v>0</v>
      </c>
      <c r="I83" s="1">
        <f t="shared" si="5"/>
        <v>0</v>
      </c>
      <c r="J83" s="1">
        <f t="shared" si="6"/>
        <v>0</v>
      </c>
      <c r="K83" s="1">
        <f t="shared" si="7"/>
        <v>0</v>
      </c>
    </row>
    <row r="84" spans="1:11" x14ac:dyDescent="0.25">
      <c r="A84" s="18">
        <v>825</v>
      </c>
      <c r="B84" s="18" t="s">
        <v>22</v>
      </c>
      <c r="C84" s="18" t="s">
        <v>123</v>
      </c>
      <c r="D84" s="4" t="str">
        <f>IFERROR(VLOOKUP(A84,'eschools 16'!$A$2:$G$25,7,FALSE),"NO")</f>
        <v>NO</v>
      </c>
      <c r="E84" s="1">
        <f>VLOOKUP(A84,'Data Cal FY17'!$AF$4:$AO$383,10,FALSE)</f>
        <v>0</v>
      </c>
      <c r="F84" s="1">
        <f>VLOOKUP(A84,'Data Cal FY17'!$AF$4:$AP$383,11,FALSE)</f>
        <v>3</v>
      </c>
      <c r="G84" s="1">
        <f>VLOOKUP(A84,'Data Cal FY17'!$AF$4:$AQ$383,12,FALSE)</f>
        <v>0</v>
      </c>
      <c r="H84" s="1">
        <f t="shared" si="4"/>
        <v>0</v>
      </c>
      <c r="I84" s="1">
        <f t="shared" si="5"/>
        <v>3408</v>
      </c>
      <c r="J84" s="1">
        <f t="shared" si="6"/>
        <v>0</v>
      </c>
      <c r="K84" s="1">
        <f t="shared" si="7"/>
        <v>3408</v>
      </c>
    </row>
    <row r="85" spans="1:11" x14ac:dyDescent="0.25">
      <c r="A85" s="18">
        <v>838</v>
      </c>
      <c r="B85" s="18" t="s">
        <v>32</v>
      </c>
      <c r="C85" s="18" t="s">
        <v>124</v>
      </c>
      <c r="D85" s="4" t="str">
        <f>IFERROR(VLOOKUP(A85,'eschools 16'!$A$2:$G$25,7,FALSE),"NO")</f>
        <v>NO</v>
      </c>
      <c r="E85" s="1">
        <f>VLOOKUP(A85,'Data Cal FY17'!$AF$4:$AO$383,10,FALSE)</f>
        <v>0</v>
      </c>
      <c r="F85" s="1">
        <f>VLOOKUP(A85,'Data Cal FY17'!$AF$4:$AP$383,11,FALSE)</f>
        <v>40.24</v>
      </c>
      <c r="G85" s="1">
        <f>VLOOKUP(A85,'Data Cal FY17'!$AF$4:$AQ$383,12,FALSE)</f>
        <v>0</v>
      </c>
      <c r="H85" s="1">
        <f t="shared" si="4"/>
        <v>0</v>
      </c>
      <c r="I85" s="1">
        <f t="shared" si="5"/>
        <v>45712.639999999999</v>
      </c>
      <c r="J85" s="1">
        <f t="shared" si="6"/>
        <v>0</v>
      </c>
      <c r="K85" s="1">
        <f t="shared" si="7"/>
        <v>45712.639999999999</v>
      </c>
    </row>
    <row r="86" spans="1:11" x14ac:dyDescent="0.25">
      <c r="A86" s="18">
        <v>843</v>
      </c>
      <c r="B86" s="18" t="s">
        <v>22</v>
      </c>
      <c r="C86" s="18" t="s">
        <v>125</v>
      </c>
      <c r="D86" s="4" t="str">
        <f>IFERROR(VLOOKUP(A86,'eschools 16'!$A$2:$G$25,7,FALSE),"NO")</f>
        <v>NO</v>
      </c>
      <c r="E86" s="1">
        <f>VLOOKUP(A86,'Data Cal FY17'!$AF$4:$AO$383,10,FALSE)</f>
        <v>0</v>
      </c>
      <c r="F86" s="1">
        <f>VLOOKUP(A86,'Data Cal FY17'!$AF$4:$AP$383,11,FALSE)</f>
        <v>0</v>
      </c>
      <c r="G86" s="1">
        <f>VLOOKUP(A86,'Data Cal FY17'!$AF$4:$AQ$383,12,FALSE)</f>
        <v>0</v>
      </c>
      <c r="H86" s="1">
        <f t="shared" si="4"/>
        <v>0</v>
      </c>
      <c r="I86" s="1">
        <f t="shared" si="5"/>
        <v>0</v>
      </c>
      <c r="J86" s="1">
        <f t="shared" si="6"/>
        <v>0</v>
      </c>
      <c r="K86" s="1">
        <f t="shared" si="7"/>
        <v>0</v>
      </c>
    </row>
    <row r="87" spans="1:11" x14ac:dyDescent="0.25">
      <c r="A87" s="18">
        <v>855</v>
      </c>
      <c r="B87" s="18" t="s">
        <v>52</v>
      </c>
      <c r="C87" s="18" t="s">
        <v>126</v>
      </c>
      <c r="D87" s="4" t="str">
        <f>IFERROR(VLOOKUP(A87,'eschools 16'!$A$2:$G$25,7,FALSE),"NO")</f>
        <v>NO</v>
      </c>
      <c r="E87" s="1">
        <f>VLOOKUP(A87,'Data Cal FY17'!$AF$4:$AO$383,10,FALSE)</f>
        <v>0</v>
      </c>
      <c r="F87" s="1">
        <f>VLOOKUP(A87,'Data Cal FY17'!$AF$4:$AP$383,11,FALSE)</f>
        <v>0</v>
      </c>
      <c r="G87" s="1">
        <f>VLOOKUP(A87,'Data Cal FY17'!$AF$4:$AQ$383,12,FALSE)</f>
        <v>0</v>
      </c>
      <c r="H87" s="1">
        <f t="shared" si="4"/>
        <v>0</v>
      </c>
      <c r="I87" s="1">
        <f t="shared" si="5"/>
        <v>0</v>
      </c>
      <c r="J87" s="1">
        <f t="shared" si="6"/>
        <v>0</v>
      </c>
      <c r="K87" s="1">
        <f t="shared" si="7"/>
        <v>0</v>
      </c>
    </row>
    <row r="88" spans="1:11" x14ac:dyDescent="0.25">
      <c r="A88" s="18">
        <v>858</v>
      </c>
      <c r="B88" s="18" t="s">
        <v>32</v>
      </c>
      <c r="C88" s="18" t="s">
        <v>127</v>
      </c>
      <c r="D88" s="4" t="str">
        <f>IFERROR(VLOOKUP(A88,'eschools 16'!$A$2:$G$25,7,FALSE),"NO")</f>
        <v>NO</v>
      </c>
      <c r="E88" s="1">
        <f>VLOOKUP(A88,'Data Cal FY17'!$AF$4:$AO$383,10,FALSE)</f>
        <v>0.11</v>
      </c>
      <c r="F88" s="1">
        <f>VLOOKUP(A88,'Data Cal FY17'!$AF$4:$AP$383,11,FALSE)</f>
        <v>15.3</v>
      </c>
      <c r="G88" s="1">
        <f>VLOOKUP(A88,'Data Cal FY17'!$AF$4:$AQ$383,12,FALSE)</f>
        <v>0</v>
      </c>
      <c r="H88" s="1">
        <f t="shared" si="4"/>
        <v>166.65</v>
      </c>
      <c r="I88" s="1">
        <f t="shared" si="5"/>
        <v>17380.8</v>
      </c>
      <c r="J88" s="1">
        <f t="shared" si="6"/>
        <v>0</v>
      </c>
      <c r="K88" s="1">
        <f t="shared" si="7"/>
        <v>17547.45</v>
      </c>
    </row>
    <row r="89" spans="1:11" x14ac:dyDescent="0.25">
      <c r="A89" s="18">
        <v>875</v>
      </c>
      <c r="B89" s="18" t="s">
        <v>33</v>
      </c>
      <c r="C89" s="18" t="s">
        <v>128</v>
      </c>
      <c r="D89" s="4" t="str">
        <f>IFERROR(VLOOKUP(A89,'eschools 16'!$A$2:$G$25,7,FALSE),"NO")</f>
        <v>NO</v>
      </c>
      <c r="E89" s="1">
        <f>VLOOKUP(A89,'Data Cal FY17'!$AF$4:$AO$383,10,FALSE)</f>
        <v>41.040000000000006</v>
      </c>
      <c r="F89" s="1">
        <f>VLOOKUP(A89,'Data Cal FY17'!$AF$4:$AP$383,11,FALSE)</f>
        <v>129.70999999999998</v>
      </c>
      <c r="G89" s="1">
        <f>VLOOKUP(A89,'Data Cal FY17'!$AF$4:$AQ$383,12,FALSE)</f>
        <v>0</v>
      </c>
      <c r="H89" s="1">
        <f t="shared" si="4"/>
        <v>62175.600000000013</v>
      </c>
      <c r="I89" s="1">
        <f t="shared" si="5"/>
        <v>147350.55999999997</v>
      </c>
      <c r="J89" s="1">
        <f t="shared" si="6"/>
        <v>0</v>
      </c>
      <c r="K89" s="1">
        <f t="shared" si="7"/>
        <v>209526.15999999997</v>
      </c>
    </row>
    <row r="90" spans="1:11" x14ac:dyDescent="0.25">
      <c r="A90" s="18">
        <v>905</v>
      </c>
      <c r="B90" s="18" t="s">
        <v>67</v>
      </c>
      <c r="C90" s="18" t="s">
        <v>129</v>
      </c>
      <c r="D90" s="4" t="str">
        <f>IFERROR(VLOOKUP(A90,'eschools 16'!$A$2:$G$25,7,FALSE),"NO")</f>
        <v>NO</v>
      </c>
      <c r="E90" s="1">
        <f>VLOOKUP(A90,'Data Cal FY17'!$AF$4:$AO$383,10,FALSE)</f>
        <v>0</v>
      </c>
      <c r="F90" s="1">
        <f>VLOOKUP(A90,'Data Cal FY17'!$AF$4:$AP$383,11,FALSE)</f>
        <v>0</v>
      </c>
      <c r="G90" s="1">
        <f>VLOOKUP(A90,'Data Cal FY17'!$AF$4:$AQ$383,12,FALSE)</f>
        <v>0</v>
      </c>
      <c r="H90" s="1">
        <f t="shared" si="4"/>
        <v>0</v>
      </c>
      <c r="I90" s="1">
        <f t="shared" si="5"/>
        <v>0</v>
      </c>
      <c r="J90" s="1">
        <f t="shared" si="6"/>
        <v>0</v>
      </c>
      <c r="K90" s="1">
        <f t="shared" si="7"/>
        <v>0</v>
      </c>
    </row>
    <row r="91" spans="1:11" x14ac:dyDescent="0.25">
      <c r="A91" s="18">
        <v>912</v>
      </c>
      <c r="B91" s="18" t="s">
        <v>33</v>
      </c>
      <c r="C91" s="18" t="s">
        <v>130</v>
      </c>
      <c r="D91" s="4" t="str">
        <f>IFERROR(VLOOKUP(A91,'eschools 16'!$A$2:$G$25,7,FALSE),"NO")</f>
        <v>NO</v>
      </c>
      <c r="E91" s="1">
        <f>VLOOKUP(A91,'Data Cal FY17'!$AF$4:$AO$383,10,FALSE)</f>
        <v>0</v>
      </c>
      <c r="F91" s="1">
        <f>VLOOKUP(A91,'Data Cal FY17'!$AF$4:$AP$383,11,FALSE)</f>
        <v>0</v>
      </c>
      <c r="G91" s="1">
        <f>VLOOKUP(A91,'Data Cal FY17'!$AF$4:$AQ$383,12,FALSE)</f>
        <v>0</v>
      </c>
      <c r="H91" s="1">
        <f t="shared" si="4"/>
        <v>0</v>
      </c>
      <c r="I91" s="1">
        <f t="shared" si="5"/>
        <v>0</v>
      </c>
      <c r="J91" s="1">
        <f t="shared" si="6"/>
        <v>0</v>
      </c>
      <c r="K91" s="1">
        <f t="shared" si="7"/>
        <v>0</v>
      </c>
    </row>
    <row r="92" spans="1:11" x14ac:dyDescent="0.25">
      <c r="A92" s="18">
        <v>930</v>
      </c>
      <c r="B92" s="18" t="s">
        <v>32</v>
      </c>
      <c r="C92" s="18" t="s">
        <v>131</v>
      </c>
      <c r="D92" s="4" t="str">
        <f>IFERROR(VLOOKUP(A92,'eschools 16'!$A$2:$G$25,7,FALSE),"NO")</f>
        <v>NO</v>
      </c>
      <c r="E92" s="1">
        <f>VLOOKUP(A92,'Data Cal FY17'!$AF$4:$AO$383,10,FALSE)</f>
        <v>0</v>
      </c>
      <c r="F92" s="1">
        <f>VLOOKUP(A92,'Data Cal FY17'!$AF$4:$AP$383,11,FALSE)</f>
        <v>3</v>
      </c>
      <c r="G92" s="1">
        <f>VLOOKUP(A92,'Data Cal FY17'!$AF$4:$AQ$383,12,FALSE)</f>
        <v>2</v>
      </c>
      <c r="H92" s="1">
        <f t="shared" si="4"/>
        <v>0</v>
      </c>
      <c r="I92" s="1">
        <f t="shared" si="5"/>
        <v>3408</v>
      </c>
      <c r="J92" s="1">
        <f t="shared" si="6"/>
        <v>1516</v>
      </c>
      <c r="K92" s="1">
        <f t="shared" si="7"/>
        <v>4924</v>
      </c>
    </row>
    <row r="93" spans="1:11" x14ac:dyDescent="0.25">
      <c r="A93" s="18">
        <v>936</v>
      </c>
      <c r="B93" s="18" t="s">
        <v>32</v>
      </c>
      <c r="C93" s="18" t="s">
        <v>132</v>
      </c>
      <c r="D93" s="4" t="str">
        <f>IFERROR(VLOOKUP(A93,'eschools 16'!$A$2:$G$25,7,FALSE),"NO")</f>
        <v>NO</v>
      </c>
      <c r="E93" s="1">
        <f>VLOOKUP(A93,'Data Cal FY17'!$AF$4:$AO$383,10,FALSE)</f>
        <v>0</v>
      </c>
      <c r="F93" s="1">
        <f>VLOOKUP(A93,'Data Cal FY17'!$AF$4:$AP$383,11,FALSE)</f>
        <v>0</v>
      </c>
      <c r="G93" s="1">
        <f>VLOOKUP(A93,'Data Cal FY17'!$AF$4:$AQ$383,12,FALSE)</f>
        <v>0</v>
      </c>
      <c r="H93" s="1">
        <f t="shared" si="4"/>
        <v>0</v>
      </c>
      <c r="I93" s="1">
        <f t="shared" si="5"/>
        <v>0</v>
      </c>
      <c r="J93" s="1">
        <f t="shared" si="6"/>
        <v>0</v>
      </c>
      <c r="K93" s="1">
        <f t="shared" si="7"/>
        <v>0</v>
      </c>
    </row>
    <row r="94" spans="1:11" x14ac:dyDescent="0.25">
      <c r="A94" s="18">
        <v>938</v>
      </c>
      <c r="B94" s="18" t="s">
        <v>33</v>
      </c>
      <c r="C94" s="18" t="s">
        <v>390</v>
      </c>
      <c r="D94" s="4" t="str">
        <f>IFERROR(VLOOKUP(A94,'eschools 16'!$A$2:$G$25,7,FALSE),"NO")</f>
        <v>NO</v>
      </c>
      <c r="E94" s="1">
        <f>VLOOKUP(A94,'Data Cal FY17'!$AF$4:$AO$383,10,FALSE)</f>
        <v>0</v>
      </c>
      <c r="F94" s="1">
        <f>VLOOKUP(A94,'Data Cal FY17'!$AF$4:$AP$383,11,FALSE)</f>
        <v>0</v>
      </c>
      <c r="G94" s="1">
        <f>VLOOKUP(A94,'Data Cal FY17'!$AF$4:$AQ$383,12,FALSE)</f>
        <v>0</v>
      </c>
      <c r="H94" s="1">
        <f t="shared" si="4"/>
        <v>0</v>
      </c>
      <c r="I94" s="1">
        <f t="shared" si="5"/>
        <v>0</v>
      </c>
      <c r="J94" s="1">
        <f t="shared" si="6"/>
        <v>0</v>
      </c>
      <c r="K94" s="1">
        <f t="shared" si="7"/>
        <v>0</v>
      </c>
    </row>
    <row r="95" spans="1:11" x14ac:dyDescent="0.25">
      <c r="A95" s="18">
        <v>941</v>
      </c>
      <c r="B95" s="18" t="s">
        <v>30</v>
      </c>
      <c r="C95" s="18" t="s">
        <v>133</v>
      </c>
      <c r="D95" s="4" t="str">
        <f>IFERROR(VLOOKUP(A95,'eschools 16'!$A$2:$G$25,7,FALSE),"NO")</f>
        <v>NO</v>
      </c>
      <c r="E95" s="1">
        <f>VLOOKUP(A95,'Data Cal FY17'!$AF$4:$AO$383,10,FALSE)</f>
        <v>0</v>
      </c>
      <c r="F95" s="1">
        <f>VLOOKUP(A95,'Data Cal FY17'!$AF$4:$AP$383,11,FALSE)</f>
        <v>0</v>
      </c>
      <c r="G95" s="1">
        <f>VLOOKUP(A95,'Data Cal FY17'!$AF$4:$AQ$383,12,FALSE)</f>
        <v>0</v>
      </c>
      <c r="H95" s="1">
        <f t="shared" si="4"/>
        <v>0</v>
      </c>
      <c r="I95" s="1">
        <f t="shared" si="5"/>
        <v>0</v>
      </c>
      <c r="J95" s="1">
        <f t="shared" si="6"/>
        <v>0</v>
      </c>
      <c r="K95" s="1">
        <f t="shared" si="7"/>
        <v>0</v>
      </c>
    </row>
    <row r="96" spans="1:11" x14ac:dyDescent="0.25">
      <c r="A96" s="18">
        <v>942</v>
      </c>
      <c r="B96" s="18" t="s">
        <v>32</v>
      </c>
      <c r="C96" s="18" t="s">
        <v>134</v>
      </c>
      <c r="D96" s="4" t="str">
        <f>IFERROR(VLOOKUP(A96,'eschools 16'!$A$2:$G$25,7,FALSE),"NO")</f>
        <v>NO</v>
      </c>
      <c r="E96" s="1">
        <f>VLOOKUP(A96,'Data Cal FY17'!$AF$4:$AO$383,10,FALSE)</f>
        <v>2.61</v>
      </c>
      <c r="F96" s="1">
        <f>VLOOKUP(A96,'Data Cal FY17'!$AF$4:$AP$383,11,FALSE)</f>
        <v>2.77</v>
      </c>
      <c r="G96" s="1">
        <f>VLOOKUP(A96,'Data Cal FY17'!$AF$4:$AQ$383,12,FALSE)</f>
        <v>0</v>
      </c>
      <c r="H96" s="1">
        <f t="shared" si="4"/>
        <v>3954.1499999999996</v>
      </c>
      <c r="I96" s="1">
        <f t="shared" si="5"/>
        <v>3146.72</v>
      </c>
      <c r="J96" s="1">
        <f t="shared" si="6"/>
        <v>0</v>
      </c>
      <c r="K96" s="1">
        <f t="shared" si="7"/>
        <v>7100.869999999999</v>
      </c>
    </row>
    <row r="97" spans="1:11" x14ac:dyDescent="0.25">
      <c r="A97" s="18">
        <v>951</v>
      </c>
      <c r="B97" s="18" t="s">
        <v>22</v>
      </c>
      <c r="C97" s="18" t="s">
        <v>135</v>
      </c>
      <c r="D97" s="4" t="str">
        <f>IFERROR(VLOOKUP(A97,'eschools 16'!$A$2:$G$25,7,FALSE),"NO")</f>
        <v>NO</v>
      </c>
      <c r="E97" s="1">
        <f>VLOOKUP(A97,'Data Cal FY17'!$AF$4:$AO$383,10,FALSE)</f>
        <v>1</v>
      </c>
      <c r="F97" s="1">
        <f>VLOOKUP(A97,'Data Cal FY17'!$AF$4:$AP$383,11,FALSE)</f>
        <v>1.6</v>
      </c>
      <c r="G97" s="1">
        <f>VLOOKUP(A97,'Data Cal FY17'!$AF$4:$AQ$383,12,FALSE)</f>
        <v>0</v>
      </c>
      <c r="H97" s="1">
        <f t="shared" si="4"/>
        <v>1515</v>
      </c>
      <c r="I97" s="1">
        <f t="shared" si="5"/>
        <v>1817.6000000000001</v>
      </c>
      <c r="J97" s="1">
        <f t="shared" si="6"/>
        <v>0</v>
      </c>
      <c r="K97" s="1">
        <f t="shared" si="7"/>
        <v>3332.6000000000004</v>
      </c>
    </row>
    <row r="98" spans="1:11" x14ac:dyDescent="0.25">
      <c r="A98" s="18">
        <v>952</v>
      </c>
      <c r="B98" s="18" t="s">
        <v>33</v>
      </c>
      <c r="C98" s="18" t="s">
        <v>136</v>
      </c>
      <c r="D98" s="4" t="str">
        <f>IFERROR(VLOOKUP(A98,'eschools 16'!$A$2:$G$25,7,FALSE),"NO")</f>
        <v>NO</v>
      </c>
      <c r="E98" s="1">
        <f>VLOOKUP(A98,'Data Cal FY17'!$AF$4:$AO$383,10,FALSE)</f>
        <v>20.02</v>
      </c>
      <c r="F98" s="1">
        <f>VLOOKUP(A98,'Data Cal FY17'!$AF$4:$AP$383,11,FALSE)</f>
        <v>60.95</v>
      </c>
      <c r="G98" s="1">
        <f>VLOOKUP(A98,'Data Cal FY17'!$AF$4:$AQ$383,12,FALSE)</f>
        <v>65.52</v>
      </c>
      <c r="H98" s="1">
        <f t="shared" si="4"/>
        <v>30330.3</v>
      </c>
      <c r="I98" s="1">
        <f t="shared" si="5"/>
        <v>69239.199999999997</v>
      </c>
      <c r="J98" s="1">
        <f t="shared" si="6"/>
        <v>49664.159999999996</v>
      </c>
      <c r="K98" s="1">
        <f t="shared" si="7"/>
        <v>149233.66</v>
      </c>
    </row>
    <row r="99" spans="1:11" x14ac:dyDescent="0.25">
      <c r="A99" s="18">
        <v>953</v>
      </c>
      <c r="B99" s="18" t="s">
        <v>28</v>
      </c>
      <c r="C99" s="18" t="s">
        <v>137</v>
      </c>
      <c r="D99" s="4" t="str">
        <f>IFERROR(VLOOKUP(A99,'eschools 16'!$A$2:$G$25,7,FALSE),"NO")</f>
        <v>NO</v>
      </c>
      <c r="E99" s="1">
        <f>VLOOKUP(A99,'Data Cal FY17'!$AF$4:$AO$383,10,FALSE)</f>
        <v>0</v>
      </c>
      <c r="F99" s="1">
        <f>VLOOKUP(A99,'Data Cal FY17'!$AF$4:$AP$383,11,FALSE)</f>
        <v>0.5</v>
      </c>
      <c r="G99" s="1">
        <f>VLOOKUP(A99,'Data Cal FY17'!$AF$4:$AQ$383,12,FALSE)</f>
        <v>0</v>
      </c>
      <c r="H99" s="1">
        <f t="shared" si="4"/>
        <v>0</v>
      </c>
      <c r="I99" s="1">
        <f t="shared" si="5"/>
        <v>568</v>
      </c>
      <c r="J99" s="1">
        <f t="shared" si="6"/>
        <v>0</v>
      </c>
      <c r="K99" s="1">
        <f t="shared" si="7"/>
        <v>568</v>
      </c>
    </row>
    <row r="100" spans="1:11" x14ac:dyDescent="0.25">
      <c r="A100" s="18">
        <v>7984</v>
      </c>
      <c r="B100" s="18" t="s">
        <v>52</v>
      </c>
      <c r="C100" s="18" t="s">
        <v>138</v>
      </c>
      <c r="D100" s="4" t="str">
        <f>IFERROR(VLOOKUP(A100,'eschools 16'!$A$2:$G$25,7,FALSE),"NO")</f>
        <v>NO</v>
      </c>
      <c r="E100" s="1">
        <f>VLOOKUP(A100,'Data Cal FY17'!$AF$4:$AO$383,10,FALSE)</f>
        <v>0</v>
      </c>
      <c r="F100" s="1">
        <f>VLOOKUP(A100,'Data Cal FY17'!$AF$4:$AP$383,11,FALSE)</f>
        <v>33.47</v>
      </c>
      <c r="G100" s="1">
        <f>VLOOKUP(A100,'Data Cal FY17'!$AF$4:$AQ$383,12,FALSE)</f>
        <v>0</v>
      </c>
      <c r="H100" s="1">
        <f t="shared" si="4"/>
        <v>0</v>
      </c>
      <c r="I100" s="1">
        <f t="shared" si="5"/>
        <v>38021.919999999998</v>
      </c>
      <c r="J100" s="1">
        <f t="shared" si="6"/>
        <v>0</v>
      </c>
      <c r="K100" s="1">
        <f t="shared" si="7"/>
        <v>38021.919999999998</v>
      </c>
    </row>
    <row r="101" spans="1:11" x14ac:dyDescent="0.25">
      <c r="A101" s="18">
        <v>7995</v>
      </c>
      <c r="B101" s="18" t="s">
        <v>32</v>
      </c>
      <c r="C101" s="18" t="s">
        <v>139</v>
      </c>
      <c r="D101" s="4" t="str">
        <f>IFERROR(VLOOKUP(A101,'eschools 16'!$A$2:$G$25,7,FALSE),"NO")</f>
        <v>NO</v>
      </c>
      <c r="E101" s="1">
        <f>VLOOKUP(A101,'Data Cal FY17'!$AF$4:$AO$383,10,FALSE)</f>
        <v>0</v>
      </c>
      <c r="F101" s="1">
        <f>VLOOKUP(A101,'Data Cal FY17'!$AF$4:$AP$383,11,FALSE)</f>
        <v>0</v>
      </c>
      <c r="G101" s="1">
        <f>VLOOKUP(A101,'Data Cal FY17'!$AF$4:$AQ$383,12,FALSE)</f>
        <v>0</v>
      </c>
      <c r="H101" s="1">
        <f t="shared" si="4"/>
        <v>0</v>
      </c>
      <c r="I101" s="1">
        <f t="shared" si="5"/>
        <v>0</v>
      </c>
      <c r="J101" s="1">
        <f t="shared" si="6"/>
        <v>0</v>
      </c>
      <c r="K101" s="1">
        <f t="shared" si="7"/>
        <v>0</v>
      </c>
    </row>
    <row r="102" spans="1:11" x14ac:dyDescent="0.25">
      <c r="A102" s="18">
        <v>7998</v>
      </c>
      <c r="B102" s="18" t="s">
        <v>140</v>
      </c>
      <c r="C102" s="18" t="s">
        <v>141</v>
      </c>
      <c r="D102" s="4" t="str">
        <f>IFERROR(VLOOKUP(A102,'eschools 16'!$A$2:$G$25,7,FALSE),"NO")</f>
        <v>NO</v>
      </c>
      <c r="E102" s="1">
        <f>VLOOKUP(A102,'Data Cal FY17'!$AF$4:$AO$383,10,FALSE)</f>
        <v>0</v>
      </c>
      <c r="F102" s="1">
        <f>VLOOKUP(A102,'Data Cal FY17'!$AF$4:$AP$383,11,FALSE)</f>
        <v>0</v>
      </c>
      <c r="G102" s="1">
        <f>VLOOKUP(A102,'Data Cal FY17'!$AF$4:$AQ$383,12,FALSE)</f>
        <v>0</v>
      </c>
      <c r="H102" s="1">
        <f t="shared" si="4"/>
        <v>0</v>
      </c>
      <c r="I102" s="1">
        <f t="shared" si="5"/>
        <v>0</v>
      </c>
      <c r="J102" s="1">
        <f t="shared" si="6"/>
        <v>0</v>
      </c>
      <c r="K102" s="1">
        <f t="shared" si="7"/>
        <v>0</v>
      </c>
    </row>
    <row r="103" spans="1:11" x14ac:dyDescent="0.25">
      <c r="A103" s="18">
        <v>7999</v>
      </c>
      <c r="B103" s="18" t="s">
        <v>33</v>
      </c>
      <c r="C103" s="18" t="s">
        <v>142</v>
      </c>
      <c r="D103" s="4" t="str">
        <f>IFERROR(VLOOKUP(A103,'eschools 16'!$A$2:$G$25,7,FALSE),"NO")</f>
        <v>NO</v>
      </c>
      <c r="E103" s="1">
        <f>VLOOKUP(A103,'Data Cal FY17'!$AF$4:$AO$383,10,FALSE)</f>
        <v>0</v>
      </c>
      <c r="F103" s="1">
        <f>VLOOKUP(A103,'Data Cal FY17'!$AF$4:$AP$383,11,FALSE)</f>
        <v>15.72</v>
      </c>
      <c r="G103" s="1">
        <f>VLOOKUP(A103,'Data Cal FY17'!$AF$4:$AQ$383,12,FALSE)</f>
        <v>5</v>
      </c>
      <c r="H103" s="1">
        <f t="shared" si="4"/>
        <v>0</v>
      </c>
      <c r="I103" s="1">
        <f t="shared" si="5"/>
        <v>17857.920000000002</v>
      </c>
      <c r="J103" s="1">
        <f t="shared" si="6"/>
        <v>3790</v>
      </c>
      <c r="K103" s="1">
        <f t="shared" si="7"/>
        <v>21647.920000000002</v>
      </c>
    </row>
    <row r="104" spans="1:11" x14ac:dyDescent="0.25">
      <c r="A104" s="18">
        <v>8000</v>
      </c>
      <c r="B104" s="18" t="s">
        <v>49</v>
      </c>
      <c r="C104" s="18" t="s">
        <v>391</v>
      </c>
      <c r="D104" s="4" t="str">
        <f>IFERROR(VLOOKUP(A104,'eschools 16'!$A$2:$G$25,7,FALSE),"NO")</f>
        <v>NO</v>
      </c>
      <c r="E104" s="1">
        <f>VLOOKUP(A104,'Data Cal FY17'!$AF$4:$AO$383,10,FALSE)</f>
        <v>0</v>
      </c>
      <c r="F104" s="1">
        <f>VLOOKUP(A104,'Data Cal FY17'!$AF$4:$AP$383,11,FALSE)</f>
        <v>9.86</v>
      </c>
      <c r="G104" s="1">
        <f>VLOOKUP(A104,'Data Cal FY17'!$AF$4:$AQ$383,12,FALSE)</f>
        <v>0</v>
      </c>
      <c r="H104" s="1">
        <f t="shared" si="4"/>
        <v>0</v>
      </c>
      <c r="I104" s="1">
        <f t="shared" si="5"/>
        <v>11200.96</v>
      </c>
      <c r="J104" s="1">
        <f t="shared" si="6"/>
        <v>0</v>
      </c>
      <c r="K104" s="1">
        <f t="shared" si="7"/>
        <v>11200.96</v>
      </c>
    </row>
    <row r="105" spans="1:11" x14ac:dyDescent="0.25">
      <c r="A105" s="18">
        <v>8063</v>
      </c>
      <c r="B105" s="18" t="s">
        <v>45</v>
      </c>
      <c r="C105" s="18" t="s">
        <v>143</v>
      </c>
      <c r="D105" s="4" t="str">
        <f>IFERROR(VLOOKUP(A105,'eschools 16'!$A$2:$G$25,7,FALSE),"NO")</f>
        <v>NO</v>
      </c>
      <c r="E105" s="1">
        <f>VLOOKUP(A105,'Data Cal FY17'!$AF$4:$AO$383,10,FALSE)</f>
        <v>0</v>
      </c>
      <c r="F105" s="1">
        <f>VLOOKUP(A105,'Data Cal FY17'!$AF$4:$AP$383,11,FALSE)</f>
        <v>0</v>
      </c>
      <c r="G105" s="1">
        <f>VLOOKUP(A105,'Data Cal FY17'!$AF$4:$AQ$383,12,FALSE)</f>
        <v>0</v>
      </c>
      <c r="H105" s="1">
        <f t="shared" si="4"/>
        <v>0</v>
      </c>
      <c r="I105" s="1">
        <f t="shared" si="5"/>
        <v>0</v>
      </c>
      <c r="J105" s="1">
        <f t="shared" si="6"/>
        <v>0</v>
      </c>
      <c r="K105" s="1">
        <f t="shared" si="7"/>
        <v>0</v>
      </c>
    </row>
    <row r="106" spans="1:11" x14ac:dyDescent="0.25">
      <c r="A106" s="18">
        <v>8064</v>
      </c>
      <c r="B106" s="18" t="s">
        <v>49</v>
      </c>
      <c r="C106" s="18" t="s">
        <v>144</v>
      </c>
      <c r="D106" s="4" t="str">
        <f>IFERROR(VLOOKUP(A106,'eschools 16'!$A$2:$G$25,7,FALSE),"NO")</f>
        <v>NO</v>
      </c>
      <c r="E106" s="1">
        <f>VLOOKUP(A106,'Data Cal FY17'!$AF$4:$AO$383,10,FALSE)</f>
        <v>0</v>
      </c>
      <c r="F106" s="1">
        <f>VLOOKUP(A106,'Data Cal FY17'!$AF$4:$AP$383,11,FALSE)</f>
        <v>0</v>
      </c>
      <c r="G106" s="1">
        <f>VLOOKUP(A106,'Data Cal FY17'!$AF$4:$AQ$383,12,FALSE)</f>
        <v>0</v>
      </c>
      <c r="H106" s="1">
        <f t="shared" si="4"/>
        <v>0</v>
      </c>
      <c r="I106" s="1">
        <f t="shared" si="5"/>
        <v>0</v>
      </c>
      <c r="J106" s="1">
        <f t="shared" si="6"/>
        <v>0</v>
      </c>
      <c r="K106" s="1">
        <f t="shared" si="7"/>
        <v>0</v>
      </c>
    </row>
    <row r="107" spans="1:11" x14ac:dyDescent="0.25">
      <c r="A107" s="18">
        <v>8251</v>
      </c>
      <c r="B107" s="18" t="s">
        <v>52</v>
      </c>
      <c r="C107" s="18" t="s">
        <v>145</v>
      </c>
      <c r="D107" s="4" t="str">
        <f>IFERROR(VLOOKUP(A107,'eschools 16'!$A$2:$G$25,7,FALSE),"NO")</f>
        <v>NO</v>
      </c>
      <c r="E107" s="1">
        <f>VLOOKUP(A107,'Data Cal FY17'!$AF$4:$AO$383,10,FALSE)</f>
        <v>0</v>
      </c>
      <c r="F107" s="1">
        <f>VLOOKUP(A107,'Data Cal FY17'!$AF$4:$AP$383,11,FALSE)</f>
        <v>0</v>
      </c>
      <c r="G107" s="1">
        <f>VLOOKUP(A107,'Data Cal FY17'!$AF$4:$AQ$383,12,FALSE)</f>
        <v>0</v>
      </c>
      <c r="H107" s="1">
        <f t="shared" si="4"/>
        <v>0</v>
      </c>
      <c r="I107" s="1">
        <f t="shared" si="5"/>
        <v>0</v>
      </c>
      <c r="J107" s="1">
        <f t="shared" si="6"/>
        <v>0</v>
      </c>
      <c r="K107" s="1">
        <f t="shared" si="7"/>
        <v>0</v>
      </c>
    </row>
    <row r="108" spans="1:11" x14ac:dyDescent="0.25">
      <c r="A108" s="18">
        <v>8278</v>
      </c>
      <c r="B108" s="18" t="s">
        <v>32</v>
      </c>
      <c r="C108" s="18" t="s">
        <v>146</v>
      </c>
      <c r="D108" s="4" t="str">
        <f>IFERROR(VLOOKUP(A108,'eschools 16'!$A$2:$G$25,7,FALSE),"NO")</f>
        <v>NO</v>
      </c>
      <c r="E108" s="1">
        <f>VLOOKUP(A108,'Data Cal FY17'!$AF$4:$AO$383,10,FALSE)</f>
        <v>0</v>
      </c>
      <c r="F108" s="1">
        <f>VLOOKUP(A108,'Data Cal FY17'!$AF$4:$AP$383,11,FALSE)</f>
        <v>0.81</v>
      </c>
      <c r="G108" s="1">
        <f>VLOOKUP(A108,'Data Cal FY17'!$AF$4:$AQ$383,12,FALSE)</f>
        <v>0</v>
      </c>
      <c r="H108" s="1">
        <f t="shared" si="4"/>
        <v>0</v>
      </c>
      <c r="I108" s="1">
        <f t="shared" si="5"/>
        <v>920.16000000000008</v>
      </c>
      <c r="J108" s="1">
        <f t="shared" si="6"/>
        <v>0</v>
      </c>
      <c r="K108" s="1">
        <f t="shared" si="7"/>
        <v>920.16000000000008</v>
      </c>
    </row>
    <row r="109" spans="1:11" x14ac:dyDescent="0.25">
      <c r="A109" s="18">
        <v>8280</v>
      </c>
      <c r="B109" s="18" t="s">
        <v>33</v>
      </c>
      <c r="C109" s="18" t="s">
        <v>147</v>
      </c>
      <c r="D109" s="4" t="str">
        <f>IFERROR(VLOOKUP(A109,'eschools 16'!$A$2:$G$25,7,FALSE),"NO")</f>
        <v>NO</v>
      </c>
      <c r="E109" s="1">
        <f>VLOOKUP(A109,'Data Cal FY17'!$AF$4:$AO$383,10,FALSE)</f>
        <v>3.13</v>
      </c>
      <c r="F109" s="1">
        <f>VLOOKUP(A109,'Data Cal FY17'!$AF$4:$AP$383,11,FALSE)</f>
        <v>75.8</v>
      </c>
      <c r="G109" s="1">
        <f>VLOOKUP(A109,'Data Cal FY17'!$AF$4:$AQ$383,12,FALSE)</f>
        <v>2.4500000000000002</v>
      </c>
      <c r="H109" s="1">
        <f t="shared" si="4"/>
        <v>4741.95</v>
      </c>
      <c r="I109" s="1">
        <f t="shared" si="5"/>
        <v>86108.800000000003</v>
      </c>
      <c r="J109" s="1">
        <f t="shared" si="6"/>
        <v>1857.1000000000001</v>
      </c>
      <c r="K109" s="1">
        <f t="shared" si="7"/>
        <v>92707.85</v>
      </c>
    </row>
    <row r="110" spans="1:11" x14ac:dyDescent="0.25">
      <c r="A110" s="18">
        <v>8281</v>
      </c>
      <c r="B110" s="18" t="s">
        <v>33</v>
      </c>
      <c r="C110" s="18" t="s">
        <v>148</v>
      </c>
      <c r="D110" s="4" t="str">
        <f>IFERROR(VLOOKUP(A110,'eschools 16'!$A$2:$G$25,7,FALSE),"NO")</f>
        <v>NO</v>
      </c>
      <c r="E110" s="1">
        <f>VLOOKUP(A110,'Data Cal FY17'!$AF$4:$AO$383,10,FALSE)</f>
        <v>0</v>
      </c>
      <c r="F110" s="1">
        <f>VLOOKUP(A110,'Data Cal FY17'!$AF$4:$AP$383,11,FALSE)</f>
        <v>7.99</v>
      </c>
      <c r="G110" s="1">
        <f>VLOOKUP(A110,'Data Cal FY17'!$AF$4:$AQ$383,12,FALSE)</f>
        <v>0</v>
      </c>
      <c r="H110" s="1">
        <f t="shared" si="4"/>
        <v>0</v>
      </c>
      <c r="I110" s="1">
        <f t="shared" si="5"/>
        <v>9076.64</v>
      </c>
      <c r="J110" s="1">
        <f t="shared" si="6"/>
        <v>0</v>
      </c>
      <c r="K110" s="1">
        <f t="shared" si="7"/>
        <v>9076.64</v>
      </c>
    </row>
    <row r="111" spans="1:11" x14ac:dyDescent="0.25">
      <c r="A111" s="18">
        <v>8282</v>
      </c>
      <c r="B111" s="18" t="s">
        <v>33</v>
      </c>
      <c r="C111" s="18" t="s">
        <v>149</v>
      </c>
      <c r="D111" s="4" t="str">
        <f>IFERROR(VLOOKUP(A111,'eschools 16'!$A$2:$G$25,7,FALSE),"NO")</f>
        <v>NO</v>
      </c>
      <c r="E111" s="1">
        <f>VLOOKUP(A111,'Data Cal FY17'!$AF$4:$AO$383,10,FALSE)</f>
        <v>2</v>
      </c>
      <c r="F111" s="1">
        <f>VLOOKUP(A111,'Data Cal FY17'!$AF$4:$AP$383,11,FALSE)</f>
        <v>3</v>
      </c>
      <c r="G111" s="1">
        <f>VLOOKUP(A111,'Data Cal FY17'!$AF$4:$AQ$383,12,FALSE)</f>
        <v>0.3</v>
      </c>
      <c r="H111" s="1">
        <f t="shared" si="4"/>
        <v>3030</v>
      </c>
      <c r="I111" s="1">
        <f t="shared" si="5"/>
        <v>3408</v>
      </c>
      <c r="J111" s="1">
        <f t="shared" si="6"/>
        <v>227.4</v>
      </c>
      <c r="K111" s="1">
        <f t="shared" si="7"/>
        <v>6665.4</v>
      </c>
    </row>
    <row r="112" spans="1:11" x14ac:dyDescent="0.25">
      <c r="A112" s="18">
        <v>8283</v>
      </c>
      <c r="B112" s="18" t="s">
        <v>26</v>
      </c>
      <c r="C112" s="18" t="s">
        <v>392</v>
      </c>
      <c r="D112" s="4" t="str">
        <f>IFERROR(VLOOKUP(A112,'eschools 16'!$A$2:$G$25,7,FALSE),"NO")</f>
        <v>NO</v>
      </c>
      <c r="E112" s="1">
        <f>VLOOKUP(A112,'Data Cal FY17'!$AF$4:$AO$383,10,FALSE)</f>
        <v>0</v>
      </c>
      <c r="F112" s="1">
        <f>VLOOKUP(A112,'Data Cal FY17'!$AF$4:$AP$383,11,FALSE)</f>
        <v>0</v>
      </c>
      <c r="G112" s="1">
        <f>VLOOKUP(A112,'Data Cal FY17'!$AF$4:$AQ$383,12,FALSE)</f>
        <v>0</v>
      </c>
      <c r="H112" s="1">
        <f t="shared" si="4"/>
        <v>0</v>
      </c>
      <c r="I112" s="1">
        <f t="shared" si="5"/>
        <v>0</v>
      </c>
      <c r="J112" s="1">
        <f t="shared" si="6"/>
        <v>0</v>
      </c>
      <c r="K112" s="1">
        <f t="shared" si="7"/>
        <v>0</v>
      </c>
    </row>
    <row r="113" spans="1:11" x14ac:dyDescent="0.25">
      <c r="A113" s="18">
        <v>8286</v>
      </c>
      <c r="B113" s="18" t="s">
        <v>32</v>
      </c>
      <c r="C113" s="18" t="s">
        <v>393</v>
      </c>
      <c r="D113" s="4" t="str">
        <f>IFERROR(VLOOKUP(A113,'eschools 16'!$A$2:$G$25,7,FALSE),"NO")</f>
        <v>NO</v>
      </c>
      <c r="E113" s="1">
        <f>VLOOKUP(A113,'Data Cal FY17'!$AF$4:$AO$383,10,FALSE)</f>
        <v>0</v>
      </c>
      <c r="F113" s="1">
        <f>VLOOKUP(A113,'Data Cal FY17'!$AF$4:$AP$383,11,FALSE)</f>
        <v>0</v>
      </c>
      <c r="G113" s="1">
        <f>VLOOKUP(A113,'Data Cal FY17'!$AF$4:$AQ$383,12,FALSE)</f>
        <v>0</v>
      </c>
      <c r="H113" s="1">
        <f t="shared" si="4"/>
        <v>0</v>
      </c>
      <c r="I113" s="1">
        <f t="shared" si="5"/>
        <v>0</v>
      </c>
      <c r="J113" s="1">
        <f t="shared" si="6"/>
        <v>0</v>
      </c>
      <c r="K113" s="1">
        <f t="shared" si="7"/>
        <v>0</v>
      </c>
    </row>
    <row r="114" spans="1:11" x14ac:dyDescent="0.25">
      <c r="A114" s="18">
        <v>8287</v>
      </c>
      <c r="B114" s="18" t="s">
        <v>33</v>
      </c>
      <c r="C114" s="18" t="s">
        <v>150</v>
      </c>
      <c r="D114" s="4" t="str">
        <f>IFERROR(VLOOKUP(A114,'eschools 16'!$A$2:$G$25,7,FALSE),"NO")</f>
        <v>NO</v>
      </c>
      <c r="E114" s="1">
        <f>VLOOKUP(A114,'Data Cal FY17'!$AF$4:$AO$383,10,FALSE)</f>
        <v>0</v>
      </c>
      <c r="F114" s="1">
        <f>VLOOKUP(A114,'Data Cal FY17'!$AF$4:$AP$383,11,FALSE)</f>
        <v>47.489999999999995</v>
      </c>
      <c r="G114" s="1">
        <f>VLOOKUP(A114,'Data Cal FY17'!$AF$4:$AQ$383,12,FALSE)</f>
        <v>11</v>
      </c>
      <c r="H114" s="1">
        <f t="shared" si="4"/>
        <v>0</v>
      </c>
      <c r="I114" s="1">
        <f t="shared" si="5"/>
        <v>53948.639999999992</v>
      </c>
      <c r="J114" s="1">
        <f t="shared" si="6"/>
        <v>8338</v>
      </c>
      <c r="K114" s="1">
        <f t="shared" si="7"/>
        <v>62286.639999999992</v>
      </c>
    </row>
    <row r="115" spans="1:11" x14ac:dyDescent="0.25">
      <c r="A115" s="18">
        <v>8289</v>
      </c>
      <c r="B115" s="18" t="s">
        <v>22</v>
      </c>
      <c r="C115" s="18" t="s">
        <v>151</v>
      </c>
      <c r="D115" s="4" t="str">
        <f>IFERROR(VLOOKUP(A115,'eschools 16'!$A$2:$G$25,7,FALSE),"NO")</f>
        <v>NO</v>
      </c>
      <c r="E115" s="1">
        <f>VLOOKUP(A115,'Data Cal FY17'!$AF$4:$AO$383,10,FALSE)</f>
        <v>0</v>
      </c>
      <c r="F115" s="1">
        <f>VLOOKUP(A115,'Data Cal FY17'!$AF$4:$AP$383,11,FALSE)</f>
        <v>0</v>
      </c>
      <c r="G115" s="1">
        <f>VLOOKUP(A115,'Data Cal FY17'!$AF$4:$AQ$383,12,FALSE)</f>
        <v>0</v>
      </c>
      <c r="H115" s="1">
        <f t="shared" si="4"/>
        <v>0</v>
      </c>
      <c r="I115" s="1">
        <f t="shared" si="5"/>
        <v>0</v>
      </c>
      <c r="J115" s="1">
        <f t="shared" si="6"/>
        <v>0</v>
      </c>
      <c r="K115" s="1">
        <f t="shared" si="7"/>
        <v>0</v>
      </c>
    </row>
    <row r="116" spans="1:11" x14ac:dyDescent="0.25">
      <c r="A116" s="18">
        <v>9122</v>
      </c>
      <c r="B116" s="18" t="s">
        <v>33</v>
      </c>
      <c r="C116" s="18" t="s">
        <v>152</v>
      </c>
      <c r="D116" s="4" t="str">
        <f>IFERROR(VLOOKUP(A116,'eschools 16'!$A$2:$G$25,7,FALSE),"NO")</f>
        <v>NO</v>
      </c>
      <c r="E116" s="1">
        <f>VLOOKUP(A116,'Data Cal FY17'!$AF$4:$AO$383,10,FALSE)</f>
        <v>0</v>
      </c>
      <c r="F116" s="1">
        <f>VLOOKUP(A116,'Data Cal FY17'!$AF$4:$AP$383,11,FALSE)</f>
        <v>0</v>
      </c>
      <c r="G116" s="1">
        <f>VLOOKUP(A116,'Data Cal FY17'!$AF$4:$AQ$383,12,FALSE)</f>
        <v>0</v>
      </c>
      <c r="H116" s="1">
        <f t="shared" si="4"/>
        <v>0</v>
      </c>
      <c r="I116" s="1">
        <f t="shared" si="5"/>
        <v>0</v>
      </c>
      <c r="J116" s="1">
        <f t="shared" si="6"/>
        <v>0</v>
      </c>
      <c r="K116" s="1">
        <f t="shared" si="7"/>
        <v>0</v>
      </c>
    </row>
    <row r="117" spans="1:11" x14ac:dyDescent="0.25">
      <c r="A117" s="18">
        <v>9147</v>
      </c>
      <c r="B117" s="18" t="s">
        <v>22</v>
      </c>
      <c r="C117" s="18" t="s">
        <v>153</v>
      </c>
      <c r="D117" s="4" t="str">
        <f>IFERROR(VLOOKUP(A117,'eschools 16'!$A$2:$G$25,7,FALSE),"NO")</f>
        <v>NO</v>
      </c>
      <c r="E117" s="1">
        <f>VLOOKUP(A117,'Data Cal FY17'!$AF$4:$AO$383,10,FALSE)</f>
        <v>0</v>
      </c>
      <c r="F117" s="1">
        <f>VLOOKUP(A117,'Data Cal FY17'!$AF$4:$AP$383,11,FALSE)</f>
        <v>0</v>
      </c>
      <c r="G117" s="1">
        <f>VLOOKUP(A117,'Data Cal FY17'!$AF$4:$AQ$383,12,FALSE)</f>
        <v>0</v>
      </c>
      <c r="H117" s="1">
        <f t="shared" si="4"/>
        <v>0</v>
      </c>
      <c r="I117" s="1">
        <f t="shared" si="5"/>
        <v>0</v>
      </c>
      <c r="J117" s="1">
        <f t="shared" si="6"/>
        <v>0</v>
      </c>
      <c r="K117" s="1">
        <f t="shared" si="7"/>
        <v>0</v>
      </c>
    </row>
    <row r="118" spans="1:11" x14ac:dyDescent="0.25">
      <c r="A118" s="18">
        <v>9148</v>
      </c>
      <c r="B118" s="18" t="s">
        <v>154</v>
      </c>
      <c r="C118" s="18" t="s">
        <v>155</v>
      </c>
      <c r="D118" s="4" t="str">
        <f>IFERROR(VLOOKUP(A118,'eschools 16'!$A$2:$G$25,7,FALSE),"NO")</f>
        <v>NO</v>
      </c>
      <c r="E118" s="1">
        <f>VLOOKUP(A118,'Data Cal FY17'!$AF$4:$AO$383,10,FALSE)</f>
        <v>0</v>
      </c>
      <c r="F118" s="1">
        <f>VLOOKUP(A118,'Data Cal FY17'!$AF$4:$AP$383,11,FALSE)</f>
        <v>1.7</v>
      </c>
      <c r="G118" s="1">
        <f>VLOOKUP(A118,'Data Cal FY17'!$AF$4:$AQ$383,12,FALSE)</f>
        <v>0</v>
      </c>
      <c r="H118" s="1">
        <f t="shared" si="4"/>
        <v>0</v>
      </c>
      <c r="I118" s="1">
        <f t="shared" si="5"/>
        <v>1931.2</v>
      </c>
      <c r="J118" s="1">
        <f t="shared" si="6"/>
        <v>0</v>
      </c>
      <c r="K118" s="1">
        <f t="shared" si="7"/>
        <v>1931.2</v>
      </c>
    </row>
    <row r="119" spans="1:11" x14ac:dyDescent="0.25">
      <c r="A119" s="18">
        <v>9149</v>
      </c>
      <c r="B119" s="18" t="s">
        <v>32</v>
      </c>
      <c r="C119" s="18" t="s">
        <v>156</v>
      </c>
      <c r="D119" s="4" t="str">
        <f>IFERROR(VLOOKUP(A119,'eschools 16'!$A$2:$G$25,7,FALSE),"NO")</f>
        <v>NO</v>
      </c>
      <c r="E119" s="1">
        <f>VLOOKUP(A119,'Data Cal FY17'!$AF$4:$AO$383,10,FALSE)</f>
        <v>0</v>
      </c>
      <c r="F119" s="1">
        <f>VLOOKUP(A119,'Data Cal FY17'!$AF$4:$AP$383,11,FALSE)</f>
        <v>0</v>
      </c>
      <c r="G119" s="1">
        <f>VLOOKUP(A119,'Data Cal FY17'!$AF$4:$AQ$383,12,FALSE)</f>
        <v>0</v>
      </c>
      <c r="H119" s="1">
        <f t="shared" si="4"/>
        <v>0</v>
      </c>
      <c r="I119" s="1">
        <f t="shared" si="5"/>
        <v>0</v>
      </c>
      <c r="J119" s="1">
        <f t="shared" si="6"/>
        <v>0</v>
      </c>
      <c r="K119" s="1">
        <f t="shared" si="7"/>
        <v>0</v>
      </c>
    </row>
    <row r="120" spans="1:11" x14ac:dyDescent="0.25">
      <c r="A120" s="18">
        <v>9163</v>
      </c>
      <c r="B120" s="18" t="s">
        <v>33</v>
      </c>
      <c r="C120" s="18" t="s">
        <v>157</v>
      </c>
      <c r="D120" s="4" t="str">
        <f>IFERROR(VLOOKUP(A120,'eschools 16'!$A$2:$G$25,7,FALSE),"NO")</f>
        <v>NO</v>
      </c>
      <c r="E120" s="1">
        <f>VLOOKUP(A120,'Data Cal FY17'!$AF$4:$AO$383,10,FALSE)</f>
        <v>0</v>
      </c>
      <c r="F120" s="1">
        <f>VLOOKUP(A120,'Data Cal FY17'!$AF$4:$AP$383,11,FALSE)</f>
        <v>0</v>
      </c>
      <c r="G120" s="1">
        <f>VLOOKUP(A120,'Data Cal FY17'!$AF$4:$AQ$383,12,FALSE)</f>
        <v>0</v>
      </c>
      <c r="H120" s="1">
        <f t="shared" si="4"/>
        <v>0</v>
      </c>
      <c r="I120" s="1">
        <f t="shared" si="5"/>
        <v>0</v>
      </c>
      <c r="J120" s="1">
        <f t="shared" si="6"/>
        <v>0</v>
      </c>
      <c r="K120" s="1">
        <f t="shared" si="7"/>
        <v>0</v>
      </c>
    </row>
    <row r="121" spans="1:11" x14ac:dyDescent="0.25">
      <c r="A121" s="18">
        <v>9164</v>
      </c>
      <c r="B121" s="18" t="s">
        <v>22</v>
      </c>
      <c r="C121" s="18" t="s">
        <v>158</v>
      </c>
      <c r="D121" s="4" t="str">
        <f>IFERROR(VLOOKUP(A121,'eschools 16'!$A$2:$G$25,7,FALSE),"NO")</f>
        <v>NO</v>
      </c>
      <c r="E121" s="1">
        <f>VLOOKUP(A121,'Data Cal FY17'!$AF$4:$AO$383,10,FALSE)</f>
        <v>12.49</v>
      </c>
      <c r="F121" s="1">
        <f>VLOOKUP(A121,'Data Cal FY17'!$AF$4:$AP$383,11,FALSE)</f>
        <v>7.7799999999999994</v>
      </c>
      <c r="G121" s="1">
        <f>VLOOKUP(A121,'Data Cal FY17'!$AF$4:$AQ$383,12,FALSE)</f>
        <v>0</v>
      </c>
      <c r="H121" s="1">
        <f t="shared" si="4"/>
        <v>18922.349999999999</v>
      </c>
      <c r="I121" s="1">
        <f t="shared" si="5"/>
        <v>8838.08</v>
      </c>
      <c r="J121" s="1">
        <f t="shared" si="6"/>
        <v>0</v>
      </c>
      <c r="K121" s="1">
        <f t="shared" si="7"/>
        <v>27760.43</v>
      </c>
    </row>
    <row r="122" spans="1:11" x14ac:dyDescent="0.25">
      <c r="A122" s="18">
        <v>9171</v>
      </c>
      <c r="B122" s="18" t="s">
        <v>22</v>
      </c>
      <c r="C122" s="18" t="s">
        <v>159</v>
      </c>
      <c r="D122" s="4" t="str">
        <f>IFERROR(VLOOKUP(A122,'eschools 16'!$A$2:$G$25,7,FALSE),"NO")</f>
        <v>NO</v>
      </c>
      <c r="E122" s="1">
        <f>VLOOKUP(A122,'Data Cal FY17'!$AF$4:$AO$383,10,FALSE)</f>
        <v>0</v>
      </c>
      <c r="F122" s="1">
        <f>VLOOKUP(A122,'Data Cal FY17'!$AF$4:$AP$383,11,FALSE)</f>
        <v>0</v>
      </c>
      <c r="G122" s="1">
        <f>VLOOKUP(A122,'Data Cal FY17'!$AF$4:$AQ$383,12,FALSE)</f>
        <v>0</v>
      </c>
      <c r="H122" s="1">
        <f t="shared" si="4"/>
        <v>0</v>
      </c>
      <c r="I122" s="1">
        <f t="shared" si="5"/>
        <v>0</v>
      </c>
      <c r="J122" s="1">
        <f t="shared" si="6"/>
        <v>0</v>
      </c>
      <c r="K122" s="1">
        <f t="shared" si="7"/>
        <v>0</v>
      </c>
    </row>
    <row r="123" spans="1:11" x14ac:dyDescent="0.25">
      <c r="A123" s="18">
        <v>9179</v>
      </c>
      <c r="B123" s="18" t="s">
        <v>33</v>
      </c>
      <c r="C123" s="18" t="s">
        <v>160</v>
      </c>
      <c r="D123" s="4" t="str">
        <f>IFERROR(VLOOKUP(A123,'eschools 16'!$A$2:$G$25,7,FALSE),"NO")</f>
        <v>NO</v>
      </c>
      <c r="E123" s="1">
        <f>VLOOKUP(A123,'Data Cal FY17'!$AF$4:$AO$383,10,FALSE)</f>
        <v>0</v>
      </c>
      <c r="F123" s="1">
        <f>VLOOKUP(A123,'Data Cal FY17'!$AF$4:$AP$383,11,FALSE)</f>
        <v>55.02</v>
      </c>
      <c r="G123" s="1">
        <f>VLOOKUP(A123,'Data Cal FY17'!$AF$4:$AQ$383,12,FALSE)</f>
        <v>0</v>
      </c>
      <c r="H123" s="1">
        <f t="shared" si="4"/>
        <v>0</v>
      </c>
      <c r="I123" s="1">
        <f t="shared" si="5"/>
        <v>62502.720000000001</v>
      </c>
      <c r="J123" s="1">
        <f t="shared" si="6"/>
        <v>0</v>
      </c>
      <c r="K123" s="1">
        <f t="shared" si="7"/>
        <v>62502.720000000001</v>
      </c>
    </row>
    <row r="124" spans="1:11" x14ac:dyDescent="0.25">
      <c r="A124" s="18">
        <v>9181</v>
      </c>
      <c r="B124" s="18" t="s">
        <v>22</v>
      </c>
      <c r="C124" s="18" t="s">
        <v>161</v>
      </c>
      <c r="D124" s="4" t="str">
        <f>IFERROR(VLOOKUP(A124,'eschools 16'!$A$2:$G$25,7,FALSE),"NO")</f>
        <v>NO</v>
      </c>
      <c r="E124" s="1">
        <f>VLOOKUP(A124,'Data Cal FY17'!$AF$4:$AO$383,10,FALSE)</f>
        <v>0</v>
      </c>
      <c r="F124" s="1">
        <f>VLOOKUP(A124,'Data Cal FY17'!$AF$4:$AP$383,11,FALSE)</f>
        <v>0</v>
      </c>
      <c r="G124" s="1">
        <f>VLOOKUP(A124,'Data Cal FY17'!$AF$4:$AQ$383,12,FALSE)</f>
        <v>0</v>
      </c>
      <c r="H124" s="1">
        <f t="shared" si="4"/>
        <v>0</v>
      </c>
      <c r="I124" s="1">
        <f t="shared" si="5"/>
        <v>0</v>
      </c>
      <c r="J124" s="1">
        <f t="shared" si="6"/>
        <v>0</v>
      </c>
      <c r="K124" s="1">
        <f t="shared" si="7"/>
        <v>0</v>
      </c>
    </row>
    <row r="125" spans="1:11" x14ac:dyDescent="0.25">
      <c r="A125" s="18">
        <v>9192</v>
      </c>
      <c r="B125" s="18" t="s">
        <v>67</v>
      </c>
      <c r="C125" s="18" t="s">
        <v>162</v>
      </c>
      <c r="D125" s="4" t="str">
        <f>IFERROR(VLOOKUP(A125,'eschools 16'!$A$2:$G$25,7,FALSE),"NO")</f>
        <v>NO</v>
      </c>
      <c r="E125" s="1">
        <f>VLOOKUP(A125,'Data Cal FY17'!$AF$4:$AO$383,10,FALSE)</f>
        <v>0</v>
      </c>
      <c r="F125" s="1">
        <f>VLOOKUP(A125,'Data Cal FY17'!$AF$4:$AP$383,11,FALSE)</f>
        <v>1</v>
      </c>
      <c r="G125" s="1">
        <f>VLOOKUP(A125,'Data Cal FY17'!$AF$4:$AQ$383,12,FALSE)</f>
        <v>0</v>
      </c>
      <c r="H125" s="1">
        <f t="shared" si="4"/>
        <v>0</v>
      </c>
      <c r="I125" s="1">
        <f t="shared" si="5"/>
        <v>1136</v>
      </c>
      <c r="J125" s="1">
        <f t="shared" si="6"/>
        <v>0</v>
      </c>
      <c r="K125" s="1">
        <f t="shared" si="7"/>
        <v>1136</v>
      </c>
    </row>
    <row r="126" spans="1:11" x14ac:dyDescent="0.25">
      <c r="A126" s="18">
        <v>9283</v>
      </c>
      <c r="B126" s="18" t="s">
        <v>26</v>
      </c>
      <c r="C126" s="18" t="s">
        <v>163</v>
      </c>
      <c r="D126" s="4" t="str">
        <f>IFERROR(VLOOKUP(A126,'eschools 16'!$A$2:$G$25,7,FALSE),"NO")</f>
        <v>NO</v>
      </c>
      <c r="E126" s="1">
        <f>VLOOKUP(A126,'Data Cal FY17'!$AF$4:$AO$383,10,FALSE)</f>
        <v>0</v>
      </c>
      <c r="F126" s="1">
        <f>VLOOKUP(A126,'Data Cal FY17'!$AF$4:$AP$383,11,FALSE)</f>
        <v>0</v>
      </c>
      <c r="G126" s="1">
        <f>VLOOKUP(A126,'Data Cal FY17'!$AF$4:$AQ$383,12,FALSE)</f>
        <v>0</v>
      </c>
      <c r="H126" s="1">
        <f t="shared" si="4"/>
        <v>0</v>
      </c>
      <c r="I126" s="1">
        <f t="shared" si="5"/>
        <v>0</v>
      </c>
      <c r="J126" s="1">
        <f t="shared" si="6"/>
        <v>0</v>
      </c>
      <c r="K126" s="1">
        <f t="shared" si="7"/>
        <v>0</v>
      </c>
    </row>
    <row r="127" spans="1:11" x14ac:dyDescent="0.25">
      <c r="A127" s="18">
        <v>9953</v>
      </c>
      <c r="B127" s="18" t="s">
        <v>33</v>
      </c>
      <c r="C127" s="18" t="s">
        <v>164</v>
      </c>
      <c r="D127" s="4" t="str">
        <f>IFERROR(VLOOKUP(A127,'eschools 16'!$A$2:$G$25,7,FALSE),"NO")</f>
        <v>NO</v>
      </c>
      <c r="E127" s="1">
        <f>VLOOKUP(A127,'Data Cal FY17'!$AF$4:$AO$383,10,FALSE)</f>
        <v>0.34</v>
      </c>
      <c r="F127" s="1">
        <f>VLOOKUP(A127,'Data Cal FY17'!$AF$4:$AP$383,11,FALSE)</f>
        <v>105.86999999999999</v>
      </c>
      <c r="G127" s="1">
        <f>VLOOKUP(A127,'Data Cal FY17'!$AF$4:$AQ$383,12,FALSE)</f>
        <v>0</v>
      </c>
      <c r="H127" s="1">
        <f t="shared" si="4"/>
        <v>515.1</v>
      </c>
      <c r="I127" s="1">
        <f t="shared" si="5"/>
        <v>120268.31999999999</v>
      </c>
      <c r="J127" s="1">
        <f t="shared" si="6"/>
        <v>0</v>
      </c>
      <c r="K127" s="1">
        <f t="shared" si="7"/>
        <v>120783.42</v>
      </c>
    </row>
    <row r="128" spans="1:11" x14ac:dyDescent="0.25">
      <c r="A128" s="18">
        <v>9954</v>
      </c>
      <c r="B128" s="18" t="s">
        <v>33</v>
      </c>
      <c r="C128" s="18" t="s">
        <v>165</v>
      </c>
      <c r="D128" s="4" t="str">
        <f>IFERROR(VLOOKUP(A128,'eschools 16'!$A$2:$G$25,7,FALSE),"NO")</f>
        <v>NO</v>
      </c>
      <c r="E128" s="1">
        <f>VLOOKUP(A128,'Data Cal FY17'!$AF$4:$AO$383,10,FALSE)</f>
        <v>0</v>
      </c>
      <c r="F128" s="1">
        <f>VLOOKUP(A128,'Data Cal FY17'!$AF$4:$AP$383,11,FALSE)</f>
        <v>24.94</v>
      </c>
      <c r="G128" s="1">
        <f>VLOOKUP(A128,'Data Cal FY17'!$AF$4:$AQ$383,12,FALSE)</f>
        <v>0</v>
      </c>
      <c r="H128" s="1">
        <f t="shared" si="4"/>
        <v>0</v>
      </c>
      <c r="I128" s="1">
        <f t="shared" si="5"/>
        <v>28331.84</v>
      </c>
      <c r="J128" s="1">
        <f t="shared" si="6"/>
        <v>0</v>
      </c>
      <c r="K128" s="1">
        <f t="shared" si="7"/>
        <v>28331.84</v>
      </c>
    </row>
    <row r="129" spans="1:11" x14ac:dyDescent="0.25">
      <c r="A129" s="18">
        <v>9955</v>
      </c>
      <c r="B129" s="18" t="s">
        <v>22</v>
      </c>
      <c r="C129" s="18" t="s">
        <v>166</v>
      </c>
      <c r="D129" s="4" t="str">
        <f>IFERROR(VLOOKUP(A129,'eschools 16'!$A$2:$G$25,7,FALSE),"NO")</f>
        <v>NO</v>
      </c>
      <c r="E129" s="1">
        <f>VLOOKUP(A129,'Data Cal FY17'!$AF$4:$AO$383,10,FALSE)</f>
        <v>0</v>
      </c>
      <c r="F129" s="1">
        <f>VLOOKUP(A129,'Data Cal FY17'!$AF$4:$AP$383,11,FALSE)</f>
        <v>0</v>
      </c>
      <c r="G129" s="1">
        <f>VLOOKUP(A129,'Data Cal FY17'!$AF$4:$AQ$383,12,FALSE)</f>
        <v>0</v>
      </c>
      <c r="H129" s="1">
        <f t="shared" si="4"/>
        <v>0</v>
      </c>
      <c r="I129" s="1">
        <f t="shared" si="5"/>
        <v>0</v>
      </c>
      <c r="J129" s="1">
        <f t="shared" si="6"/>
        <v>0</v>
      </c>
      <c r="K129" s="1">
        <f t="shared" si="7"/>
        <v>0</v>
      </c>
    </row>
    <row r="130" spans="1:11" x14ac:dyDescent="0.25">
      <c r="A130" s="18">
        <v>9957</v>
      </c>
      <c r="B130" s="18" t="s">
        <v>26</v>
      </c>
      <c r="C130" s="18" t="s">
        <v>167</v>
      </c>
      <c r="D130" s="4" t="str">
        <f>IFERROR(VLOOKUP(A130,'eschools 16'!$A$2:$G$25,7,FALSE),"NO")</f>
        <v>NO</v>
      </c>
      <c r="E130" s="1">
        <f>VLOOKUP(A130,'Data Cal FY17'!$AF$4:$AO$383,10,FALSE)</f>
        <v>0</v>
      </c>
      <c r="F130" s="1">
        <f>VLOOKUP(A130,'Data Cal FY17'!$AF$4:$AP$383,11,FALSE)</f>
        <v>0</v>
      </c>
      <c r="G130" s="1">
        <f>VLOOKUP(A130,'Data Cal FY17'!$AF$4:$AQ$383,12,FALSE)</f>
        <v>0</v>
      </c>
      <c r="H130" s="1">
        <f t="shared" si="4"/>
        <v>0</v>
      </c>
      <c r="I130" s="1">
        <f t="shared" si="5"/>
        <v>0</v>
      </c>
      <c r="J130" s="1">
        <f t="shared" si="6"/>
        <v>0</v>
      </c>
      <c r="K130" s="1">
        <f t="shared" si="7"/>
        <v>0</v>
      </c>
    </row>
    <row r="131" spans="1:11" x14ac:dyDescent="0.25">
      <c r="A131" s="18">
        <v>9964</v>
      </c>
      <c r="B131" s="18" t="s">
        <v>168</v>
      </c>
      <c r="C131" s="18" t="s">
        <v>169</v>
      </c>
      <c r="D131" s="4" t="str">
        <f>IFERROR(VLOOKUP(A131,'eschools 16'!$A$2:$G$25,7,FALSE),"NO")</f>
        <v>NO</v>
      </c>
      <c r="E131" s="1">
        <f>VLOOKUP(A131,'Data Cal FY17'!$AF$4:$AO$383,10,FALSE)</f>
        <v>0</v>
      </c>
      <c r="F131" s="1">
        <f>VLOOKUP(A131,'Data Cal FY17'!$AF$4:$AP$383,11,FALSE)</f>
        <v>0</v>
      </c>
      <c r="G131" s="1">
        <f>VLOOKUP(A131,'Data Cal FY17'!$AF$4:$AQ$383,12,FALSE)</f>
        <v>0</v>
      </c>
      <c r="H131" s="1">
        <f t="shared" si="4"/>
        <v>0</v>
      </c>
      <c r="I131" s="1">
        <f t="shared" si="5"/>
        <v>0</v>
      </c>
      <c r="J131" s="1">
        <f t="shared" si="6"/>
        <v>0</v>
      </c>
      <c r="K131" s="1">
        <f t="shared" si="7"/>
        <v>0</v>
      </c>
    </row>
    <row r="132" spans="1:11" x14ac:dyDescent="0.25">
      <c r="A132" s="18">
        <v>9971</v>
      </c>
      <c r="B132" s="18" t="s">
        <v>170</v>
      </c>
      <c r="C132" s="18" t="s">
        <v>171</v>
      </c>
      <c r="D132" s="4" t="str">
        <f>IFERROR(VLOOKUP(A132,'eschools 16'!$A$2:$G$25,7,FALSE),"NO")</f>
        <v>NO</v>
      </c>
      <c r="E132" s="1">
        <f>VLOOKUP(A132,'Data Cal FY17'!$AF$4:$AO$383,10,FALSE)</f>
        <v>0</v>
      </c>
      <c r="F132" s="1">
        <f>VLOOKUP(A132,'Data Cal FY17'!$AF$4:$AP$383,11,FALSE)</f>
        <v>0</v>
      </c>
      <c r="G132" s="1">
        <f>VLOOKUP(A132,'Data Cal FY17'!$AF$4:$AQ$383,12,FALSE)</f>
        <v>0</v>
      </c>
      <c r="H132" s="1">
        <f t="shared" si="4"/>
        <v>0</v>
      </c>
      <c r="I132" s="1">
        <f t="shared" si="5"/>
        <v>0</v>
      </c>
      <c r="J132" s="1">
        <f t="shared" si="6"/>
        <v>0</v>
      </c>
      <c r="K132" s="1">
        <f t="shared" si="7"/>
        <v>0</v>
      </c>
    </row>
    <row r="133" spans="1:11" x14ac:dyDescent="0.25">
      <c r="A133" s="18">
        <v>9990</v>
      </c>
      <c r="B133" s="18" t="s">
        <v>33</v>
      </c>
      <c r="C133" s="18" t="s">
        <v>172</v>
      </c>
      <c r="D133" s="4" t="str">
        <f>IFERROR(VLOOKUP(A133,'eschools 16'!$A$2:$G$25,7,FALSE),"NO")</f>
        <v>NO</v>
      </c>
      <c r="E133" s="1">
        <f>VLOOKUP(A133,'Data Cal FY17'!$AF$4:$AO$383,10,FALSE)</f>
        <v>0</v>
      </c>
      <c r="F133" s="1">
        <f>VLOOKUP(A133,'Data Cal FY17'!$AF$4:$AP$383,11,FALSE)</f>
        <v>233.25</v>
      </c>
      <c r="G133" s="1">
        <f>VLOOKUP(A133,'Data Cal FY17'!$AF$4:$AQ$383,12,FALSE)</f>
        <v>0</v>
      </c>
      <c r="H133" s="1">
        <f t="shared" ref="H133:H134" si="8">IF(D133="YES",0,(E133*$F$2))</f>
        <v>0</v>
      </c>
      <c r="I133" s="1">
        <f t="shared" ref="I133:I134" si="9">IF(D133="YES",0,(F133*$G$2))</f>
        <v>264972</v>
      </c>
      <c r="J133" s="1">
        <f t="shared" ref="J133:J134" si="10">IF(D133="YES",0,(G133*$H$2))</f>
        <v>0</v>
      </c>
      <c r="K133" s="1">
        <f t="shared" ref="K133:K134" si="11">SUM(H133:J133)</f>
        <v>264972</v>
      </c>
    </row>
    <row r="134" spans="1:11" x14ac:dyDescent="0.25">
      <c r="A134" s="18">
        <v>9996</v>
      </c>
      <c r="B134" s="18" t="s">
        <v>52</v>
      </c>
      <c r="C134" s="18" t="s">
        <v>173</v>
      </c>
      <c r="D134" s="4" t="str">
        <f>IFERROR(VLOOKUP(A134,'eschools 16'!$A$2:$G$25,7,FALSE),"NO")</f>
        <v>NO</v>
      </c>
      <c r="E134" s="1">
        <f>VLOOKUP(A134,'Data Cal FY17'!$AF$4:$AO$383,10,FALSE)</f>
        <v>0</v>
      </c>
      <c r="F134" s="1">
        <f>VLOOKUP(A134,'Data Cal FY17'!$AF$4:$AP$383,11,FALSE)</f>
        <v>0</v>
      </c>
      <c r="G134" s="1">
        <f>VLOOKUP(A134,'Data Cal FY17'!$AF$4:$AQ$383,12,FALSE)</f>
        <v>0</v>
      </c>
      <c r="H134" s="1">
        <f t="shared" si="8"/>
        <v>0</v>
      </c>
      <c r="I134" s="1">
        <f t="shared" si="9"/>
        <v>0</v>
      </c>
      <c r="J134" s="1">
        <f t="shared" si="10"/>
        <v>0</v>
      </c>
      <c r="K134" s="1">
        <f t="shared" si="11"/>
        <v>0</v>
      </c>
    </row>
    <row r="135" spans="1:11" x14ac:dyDescent="0.25">
      <c r="A135" s="44">
        <v>50765</v>
      </c>
      <c r="B135" s="44" t="s">
        <v>528</v>
      </c>
      <c r="C135" s="44" t="s">
        <v>529</v>
      </c>
      <c r="D135" s="4" t="str">
        <f>IFERROR(VLOOKUP(A135,'eschools 16'!$A$2:$G$25,7,FALSE),"NO")</f>
        <v>NO</v>
      </c>
      <c r="E135" s="1">
        <f t="shared" ref="E135:K135" si="12">SUM(E4:E134)</f>
        <v>285.85000000000002</v>
      </c>
      <c r="F135" s="1">
        <f t="shared" si="12"/>
        <v>1578.78</v>
      </c>
      <c r="G135" s="1">
        <f t="shared" si="12"/>
        <v>304.81</v>
      </c>
      <c r="H135" s="1">
        <f t="shared" si="12"/>
        <v>431744.7</v>
      </c>
      <c r="I135" s="1">
        <f t="shared" si="12"/>
        <v>1771773.7599999998</v>
      </c>
      <c r="J135" s="1">
        <f t="shared" si="12"/>
        <v>231045.98</v>
      </c>
      <c r="K135" s="1">
        <f t="shared" si="12"/>
        <v>2434564.439999999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eschools 16</vt:lpstr>
      <vt:lpstr> Instructions</vt:lpstr>
      <vt:lpstr>SFPR FY2017</vt:lpstr>
      <vt:lpstr>ADM Details FY17</vt:lpstr>
      <vt:lpstr>Academic Perf Data</vt:lpstr>
      <vt:lpstr>ESC deduction</vt:lpstr>
      <vt:lpstr>Data Cal FY17</vt:lpstr>
      <vt:lpstr>Aid FY17</vt:lpstr>
      <vt:lpstr>LEP</vt:lpstr>
      <vt:lpstr>FC&amp;Bonus</vt:lpstr>
      <vt:lpstr>Sheet2</vt:lpstr>
      <vt:lpstr>Transport</vt:lpstr>
      <vt:lpstr>SE Aid</vt:lpstr>
      <vt:lpstr>C-Tech</vt:lpstr>
      <vt:lpstr>O_Grant</vt:lpstr>
      <vt:lpstr>Econ FTE</vt:lpstr>
      <vt:lpstr>K-3 Literacy</vt:lpstr>
      <vt:lpstr>CS New List</vt:lpstr>
      <vt:lpstr>eindex _tget pp </vt:lpstr>
      <vt:lpstr>'eschools 16'!Print_Titles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Sarkar, Prabir</dc:creator>
  <cp:lastModifiedBy>Sarkar, Prabir</cp:lastModifiedBy>
  <cp:lastPrinted>2016-03-18T16:55:44Z</cp:lastPrinted>
  <dcterms:created xsi:type="dcterms:W3CDTF">2016-02-02T18:43:18Z</dcterms:created>
  <dcterms:modified xsi:type="dcterms:W3CDTF">2016-03-19T20:45:26Z</dcterms:modified>
</cp:coreProperties>
</file>